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ndon.lietke\Desktop\Personal Items\Softball\LOMSL Stats\"/>
    </mc:Choice>
  </mc:AlternateContent>
  <xr:revisionPtr revIDLastSave="0" documentId="13_ncr:1_{F4B7A481-8B81-4517-AE8B-D797944BB16E}" xr6:coauthVersionLast="47" xr6:coauthVersionMax="47" xr10:uidLastSave="{00000000-0000-0000-0000-000000000000}"/>
  <bookViews>
    <workbookView xWindow="28680" yWindow="90" windowWidth="29040" windowHeight="15630" xr2:uid="{00000000-000D-0000-FFFF-FFFF00000000}"/>
  </bookViews>
  <sheets>
    <sheet name="Career" sheetId="1" r:id="rId1"/>
    <sheet name="2022" sheetId="31" r:id="rId2"/>
    <sheet name="2021" sheetId="30" r:id="rId3"/>
    <sheet name="2020" sheetId="29" r:id="rId4"/>
    <sheet name="2019" sheetId="28" r:id="rId5"/>
    <sheet name="2018" sheetId="27" r:id="rId6"/>
    <sheet name="2017" sheetId="26" r:id="rId7"/>
    <sheet name="2016" sheetId="25" r:id="rId8"/>
    <sheet name="2015" sheetId="24" r:id="rId9"/>
    <sheet name="2014" sheetId="23" r:id="rId10"/>
    <sheet name="2013" sheetId="14" r:id="rId11"/>
    <sheet name="2012" sheetId="17" r:id="rId12"/>
    <sheet name="2011" sheetId="12" r:id="rId13"/>
    <sheet name="2010" sheetId="11" r:id="rId14"/>
    <sheet name="2009" sheetId="10" r:id="rId15"/>
    <sheet name="2008" sheetId="9" r:id="rId16"/>
    <sheet name="2007" sheetId="8" r:id="rId17"/>
    <sheet name="2006" sheetId="19" r:id="rId18"/>
    <sheet name="2005" sheetId="6" r:id="rId19"/>
    <sheet name="2004" sheetId="5" r:id="rId20"/>
    <sheet name="2003" sheetId="4" r:id="rId21"/>
    <sheet name="2002" sheetId="3" r:id="rId22"/>
    <sheet name="Pre 2002" sheetId="2" r:id="rId23"/>
    <sheet name="2013 Career" sheetId="20" state="hidden" r:id="rId24"/>
    <sheet name="2011 Career" sheetId="21" state="hidden" r:id="rId25"/>
    <sheet name="2010 Career" sheetId="22" state="hidden" r:id="rId26"/>
  </sheets>
  <definedNames>
    <definedName name="_xlnm._FilterDatabase" localSheetId="12" hidden="1">'2011'!$B$1:$B$255</definedName>
    <definedName name="_xlnm._FilterDatabase" localSheetId="9" hidden="1">'2014'!$A$1:$K$1</definedName>
    <definedName name="_xlnm._FilterDatabase" localSheetId="5" hidden="1">'2018'!$A$1:$K$1</definedName>
    <definedName name="_xlnm._FilterDatabase" localSheetId="3" hidden="1">'2020'!$A$1:$K$160</definedName>
    <definedName name="_xlnm._FilterDatabase" localSheetId="2" hidden="1">'2021'!$A$1:$K$1</definedName>
    <definedName name="_xlnm._FilterDatabase" localSheetId="1" hidden="1">'2022'!$A$1:$K$163</definedName>
    <definedName name="_xlnm._FilterDatabase" localSheetId="0" hidden="1">Career!$A$2:$DU$721</definedName>
    <definedName name="CLINE" localSheetId="21">'2002'!#REF!</definedName>
    <definedName name="EAGLES" localSheetId="21">'2002'!$B$39</definedName>
    <definedName name="FATHER" localSheetId="21">'2002'!$B$199</definedName>
    <definedName name="GABE" localSheetId="21">'2002'!$B$21</definedName>
    <definedName name="GRIFFIN" localSheetId="21">'2002'!$B$90</definedName>
    <definedName name="HARTWICK" localSheetId="21">'2002'!$B$73</definedName>
    <definedName name="_xlnm.Print_Area" localSheetId="21">'2002'!$A$1</definedName>
    <definedName name="_xlnm.Print_Area" localSheetId="15">'2008'!$A$1</definedName>
    <definedName name="_xlnm.Print_Area" localSheetId="14">'2009'!$A$1</definedName>
    <definedName name="SAGEBRUSH" localSheetId="21">'2002'!$B$128</definedName>
    <definedName name="SLIWA" localSheetId="21">'2002'!$B$108</definedName>
    <definedName name="STARK" localSheetId="21">'2002'!$B$146</definedName>
    <definedName name="TEAGUE" localSheetId="21">'2002'!$B$163</definedName>
    <definedName name="VACKARO" localSheetId="21">'2002'!$B$56</definedName>
    <definedName name="WHEEL" localSheetId="21">'2002'!$B$181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622" i="1" l="1"/>
  <c r="R622" i="1"/>
  <c r="D622" i="1" s="1"/>
  <c r="Q622" i="1"/>
  <c r="C622" i="1" s="1"/>
  <c r="P622" i="1"/>
  <c r="O622" i="1"/>
  <c r="F622" i="1" s="1"/>
  <c r="S576" i="1"/>
  <c r="R576" i="1"/>
  <c r="Q576" i="1"/>
  <c r="P576" i="1"/>
  <c r="O576" i="1"/>
  <c r="S563" i="1"/>
  <c r="R563" i="1"/>
  <c r="Q563" i="1"/>
  <c r="P563" i="1"/>
  <c r="O563" i="1"/>
  <c r="S660" i="1"/>
  <c r="R660" i="1"/>
  <c r="Q660" i="1"/>
  <c r="P660" i="1"/>
  <c r="O660" i="1"/>
  <c r="S568" i="1"/>
  <c r="R568" i="1"/>
  <c r="Q568" i="1"/>
  <c r="P568" i="1"/>
  <c r="O568" i="1"/>
  <c r="S566" i="1"/>
  <c r="R566" i="1"/>
  <c r="Q566" i="1"/>
  <c r="P566" i="1"/>
  <c r="O566" i="1"/>
  <c r="S561" i="1"/>
  <c r="R561" i="1"/>
  <c r="Q561" i="1"/>
  <c r="P561" i="1"/>
  <c r="O561" i="1"/>
  <c r="S591" i="1"/>
  <c r="R591" i="1"/>
  <c r="Q591" i="1"/>
  <c r="P591" i="1"/>
  <c r="O591" i="1"/>
  <c r="S472" i="1"/>
  <c r="R472" i="1"/>
  <c r="Q472" i="1"/>
  <c r="P472" i="1"/>
  <c r="O472" i="1"/>
  <c r="S380" i="1"/>
  <c r="R380" i="1"/>
  <c r="Q380" i="1"/>
  <c r="P380" i="1"/>
  <c r="O380" i="1"/>
  <c r="S330" i="1"/>
  <c r="R330" i="1"/>
  <c r="Q330" i="1"/>
  <c r="P330" i="1"/>
  <c r="O330" i="1"/>
  <c r="S265" i="1"/>
  <c r="R265" i="1"/>
  <c r="Q265" i="1"/>
  <c r="P265" i="1"/>
  <c r="O265" i="1"/>
  <c r="S230" i="1"/>
  <c r="R230" i="1"/>
  <c r="Q230" i="1"/>
  <c r="P230" i="1"/>
  <c r="O230" i="1"/>
  <c r="S441" i="1"/>
  <c r="R441" i="1"/>
  <c r="Q441" i="1"/>
  <c r="P441" i="1"/>
  <c r="O441" i="1"/>
  <c r="S833" i="1"/>
  <c r="R833" i="1"/>
  <c r="Q833" i="1"/>
  <c r="P833" i="1"/>
  <c r="O833" i="1"/>
  <c r="S832" i="1"/>
  <c r="R832" i="1"/>
  <c r="Q832" i="1"/>
  <c r="P832" i="1"/>
  <c r="O832" i="1"/>
  <c r="S831" i="1"/>
  <c r="R831" i="1"/>
  <c r="Q831" i="1"/>
  <c r="P831" i="1"/>
  <c r="O831" i="1"/>
  <c r="S830" i="1"/>
  <c r="R830" i="1"/>
  <c r="Q830" i="1"/>
  <c r="P830" i="1"/>
  <c r="O830" i="1"/>
  <c r="S829" i="1"/>
  <c r="R829" i="1"/>
  <c r="Q829" i="1"/>
  <c r="P829" i="1"/>
  <c r="O829" i="1"/>
  <c r="S828" i="1"/>
  <c r="R828" i="1"/>
  <c r="Q828" i="1"/>
  <c r="P828" i="1"/>
  <c r="O828" i="1"/>
  <c r="S827" i="1"/>
  <c r="R827" i="1"/>
  <c r="Q827" i="1"/>
  <c r="P827" i="1"/>
  <c r="O827" i="1"/>
  <c r="S826" i="1"/>
  <c r="R826" i="1"/>
  <c r="Q826" i="1"/>
  <c r="P826" i="1"/>
  <c r="O826" i="1"/>
  <c r="S825" i="1"/>
  <c r="R825" i="1"/>
  <c r="Q825" i="1"/>
  <c r="P825" i="1"/>
  <c r="O825" i="1"/>
  <c r="S824" i="1"/>
  <c r="R824" i="1"/>
  <c r="Q824" i="1"/>
  <c r="P824" i="1"/>
  <c r="O824" i="1"/>
  <c r="S823" i="1"/>
  <c r="R823" i="1"/>
  <c r="Q823" i="1"/>
  <c r="P823" i="1"/>
  <c r="O823" i="1"/>
  <c r="S822" i="1"/>
  <c r="R822" i="1"/>
  <c r="Q822" i="1"/>
  <c r="P822" i="1"/>
  <c r="O822" i="1"/>
  <c r="S821" i="1"/>
  <c r="R821" i="1"/>
  <c r="Q821" i="1"/>
  <c r="P821" i="1"/>
  <c r="O821" i="1"/>
  <c r="S820" i="1"/>
  <c r="R820" i="1"/>
  <c r="Q820" i="1"/>
  <c r="P820" i="1"/>
  <c r="O820" i="1"/>
  <c r="S819" i="1"/>
  <c r="R819" i="1"/>
  <c r="Q819" i="1"/>
  <c r="P819" i="1"/>
  <c r="O819" i="1"/>
  <c r="S818" i="1"/>
  <c r="R818" i="1"/>
  <c r="Q818" i="1"/>
  <c r="P818" i="1"/>
  <c r="O818" i="1"/>
  <c r="S817" i="1"/>
  <c r="R817" i="1"/>
  <c r="Q817" i="1"/>
  <c r="P817" i="1"/>
  <c r="O817" i="1"/>
  <c r="S816" i="1"/>
  <c r="R816" i="1"/>
  <c r="Q816" i="1"/>
  <c r="P816" i="1"/>
  <c r="O816" i="1"/>
  <c r="S815" i="1"/>
  <c r="R815" i="1"/>
  <c r="Q815" i="1"/>
  <c r="P815" i="1"/>
  <c r="O815" i="1"/>
  <c r="S814" i="1"/>
  <c r="R814" i="1"/>
  <c r="Q814" i="1"/>
  <c r="P814" i="1"/>
  <c r="O814" i="1"/>
  <c r="S813" i="1"/>
  <c r="R813" i="1"/>
  <c r="Q813" i="1"/>
  <c r="P813" i="1"/>
  <c r="O813" i="1"/>
  <c r="S812" i="1"/>
  <c r="R812" i="1"/>
  <c r="Q812" i="1"/>
  <c r="P812" i="1"/>
  <c r="O812" i="1"/>
  <c r="S811" i="1"/>
  <c r="R811" i="1"/>
  <c r="Q811" i="1"/>
  <c r="P811" i="1"/>
  <c r="O811" i="1"/>
  <c r="S810" i="1"/>
  <c r="R810" i="1"/>
  <c r="Q810" i="1"/>
  <c r="P810" i="1"/>
  <c r="O810" i="1"/>
  <c r="S807" i="1"/>
  <c r="R807" i="1"/>
  <c r="Q807" i="1"/>
  <c r="P807" i="1"/>
  <c r="O807" i="1"/>
  <c r="S809" i="1"/>
  <c r="R809" i="1"/>
  <c r="Q809" i="1"/>
  <c r="P809" i="1"/>
  <c r="O809" i="1"/>
  <c r="S808" i="1"/>
  <c r="R808" i="1"/>
  <c r="Q808" i="1"/>
  <c r="P808" i="1"/>
  <c r="O808" i="1"/>
  <c r="S806" i="1"/>
  <c r="R806" i="1"/>
  <c r="Q806" i="1"/>
  <c r="P806" i="1"/>
  <c r="O806" i="1"/>
  <c r="S805" i="1"/>
  <c r="R805" i="1"/>
  <c r="Q805" i="1"/>
  <c r="P805" i="1"/>
  <c r="O805" i="1"/>
  <c r="S804" i="1"/>
  <c r="R804" i="1"/>
  <c r="Q804" i="1"/>
  <c r="P804" i="1"/>
  <c r="O804" i="1"/>
  <c r="S803" i="1"/>
  <c r="R803" i="1"/>
  <c r="Q803" i="1"/>
  <c r="P803" i="1"/>
  <c r="O803" i="1"/>
  <c r="S802" i="1"/>
  <c r="R802" i="1"/>
  <c r="Q802" i="1"/>
  <c r="P802" i="1"/>
  <c r="O802" i="1"/>
  <c r="S801" i="1"/>
  <c r="R801" i="1"/>
  <c r="Q801" i="1"/>
  <c r="P801" i="1"/>
  <c r="O801" i="1"/>
  <c r="S800" i="1"/>
  <c r="R800" i="1"/>
  <c r="Q800" i="1"/>
  <c r="P800" i="1"/>
  <c r="O800" i="1"/>
  <c r="S799" i="1"/>
  <c r="R799" i="1"/>
  <c r="Q799" i="1"/>
  <c r="P799" i="1"/>
  <c r="O799" i="1"/>
  <c r="S798" i="1"/>
  <c r="R798" i="1"/>
  <c r="Q798" i="1"/>
  <c r="P798" i="1"/>
  <c r="O798" i="1"/>
  <c r="S797" i="1"/>
  <c r="R797" i="1"/>
  <c r="Q797" i="1"/>
  <c r="P797" i="1"/>
  <c r="O797" i="1"/>
  <c r="S796" i="1"/>
  <c r="R796" i="1"/>
  <c r="Q796" i="1"/>
  <c r="P796" i="1"/>
  <c r="O796" i="1"/>
  <c r="S795" i="1"/>
  <c r="R795" i="1"/>
  <c r="Q795" i="1"/>
  <c r="P795" i="1"/>
  <c r="O795" i="1"/>
  <c r="S789" i="1"/>
  <c r="R789" i="1"/>
  <c r="Q789" i="1"/>
  <c r="P789" i="1"/>
  <c r="O789" i="1"/>
  <c r="S794" i="1"/>
  <c r="R794" i="1"/>
  <c r="Q794" i="1"/>
  <c r="P794" i="1"/>
  <c r="O794" i="1"/>
  <c r="S793" i="1"/>
  <c r="R793" i="1"/>
  <c r="Q793" i="1"/>
  <c r="P793" i="1"/>
  <c r="O793" i="1"/>
  <c r="S792" i="1"/>
  <c r="R792" i="1"/>
  <c r="Q792" i="1"/>
  <c r="P792" i="1"/>
  <c r="O792" i="1"/>
  <c r="S791" i="1"/>
  <c r="R791" i="1"/>
  <c r="Q791" i="1"/>
  <c r="P791" i="1"/>
  <c r="O791" i="1"/>
  <c r="S790" i="1"/>
  <c r="R790" i="1"/>
  <c r="Q790" i="1"/>
  <c r="P790" i="1"/>
  <c r="O790" i="1"/>
  <c r="S788" i="1"/>
  <c r="R788" i="1"/>
  <c r="Q788" i="1"/>
  <c r="P788" i="1"/>
  <c r="O788" i="1"/>
  <c r="S787" i="1"/>
  <c r="R787" i="1"/>
  <c r="Q787" i="1"/>
  <c r="P787" i="1"/>
  <c r="O787" i="1"/>
  <c r="S786" i="1"/>
  <c r="R786" i="1"/>
  <c r="Q786" i="1"/>
  <c r="P786" i="1"/>
  <c r="O786" i="1"/>
  <c r="S785" i="1"/>
  <c r="R785" i="1"/>
  <c r="Q785" i="1"/>
  <c r="P785" i="1"/>
  <c r="O785" i="1"/>
  <c r="S784" i="1"/>
  <c r="R784" i="1"/>
  <c r="Q784" i="1"/>
  <c r="P784" i="1"/>
  <c r="O784" i="1"/>
  <c r="S783" i="1"/>
  <c r="R783" i="1"/>
  <c r="Q783" i="1"/>
  <c r="P783" i="1"/>
  <c r="O783" i="1"/>
  <c r="S782" i="1"/>
  <c r="R782" i="1"/>
  <c r="Q782" i="1"/>
  <c r="P782" i="1"/>
  <c r="O782" i="1"/>
  <c r="S781" i="1"/>
  <c r="R781" i="1"/>
  <c r="Q781" i="1"/>
  <c r="P781" i="1"/>
  <c r="O781" i="1"/>
  <c r="S780" i="1"/>
  <c r="R780" i="1"/>
  <c r="Q780" i="1"/>
  <c r="P780" i="1"/>
  <c r="O780" i="1"/>
  <c r="S779" i="1"/>
  <c r="R779" i="1"/>
  <c r="Q779" i="1"/>
  <c r="P779" i="1"/>
  <c r="O779" i="1"/>
  <c r="S778" i="1"/>
  <c r="R778" i="1"/>
  <c r="Q778" i="1"/>
  <c r="P778" i="1"/>
  <c r="O778" i="1"/>
  <c r="S777" i="1"/>
  <c r="R777" i="1"/>
  <c r="Q777" i="1"/>
  <c r="P777" i="1"/>
  <c r="O777" i="1"/>
  <c r="S776" i="1"/>
  <c r="R776" i="1"/>
  <c r="Q776" i="1"/>
  <c r="P776" i="1"/>
  <c r="O776" i="1"/>
  <c r="S775" i="1"/>
  <c r="R775" i="1"/>
  <c r="Q775" i="1"/>
  <c r="P775" i="1"/>
  <c r="O775" i="1"/>
  <c r="S769" i="1"/>
  <c r="R769" i="1"/>
  <c r="Q769" i="1"/>
  <c r="P769" i="1"/>
  <c r="O769" i="1"/>
  <c r="S774" i="1"/>
  <c r="R774" i="1"/>
  <c r="Q774" i="1"/>
  <c r="P774" i="1"/>
  <c r="O774" i="1"/>
  <c r="S773" i="1"/>
  <c r="R773" i="1"/>
  <c r="Q773" i="1"/>
  <c r="P773" i="1"/>
  <c r="O773" i="1"/>
  <c r="S772" i="1"/>
  <c r="R772" i="1"/>
  <c r="Q772" i="1"/>
  <c r="P772" i="1"/>
  <c r="O772" i="1"/>
  <c r="S771" i="1"/>
  <c r="R771" i="1"/>
  <c r="Q771" i="1"/>
  <c r="P771" i="1"/>
  <c r="O771" i="1"/>
  <c r="S770" i="1"/>
  <c r="R770" i="1"/>
  <c r="Q770" i="1"/>
  <c r="P770" i="1"/>
  <c r="O770" i="1"/>
  <c r="S768" i="1"/>
  <c r="R768" i="1"/>
  <c r="Q768" i="1"/>
  <c r="P768" i="1"/>
  <c r="O768" i="1"/>
  <c r="S767" i="1"/>
  <c r="R767" i="1"/>
  <c r="Q767" i="1"/>
  <c r="P767" i="1"/>
  <c r="O767" i="1"/>
  <c r="S765" i="1"/>
  <c r="R765" i="1"/>
  <c r="Q765" i="1"/>
  <c r="P765" i="1"/>
  <c r="O765" i="1"/>
  <c r="S764" i="1"/>
  <c r="R764" i="1"/>
  <c r="Q764" i="1"/>
  <c r="P764" i="1"/>
  <c r="O764" i="1"/>
  <c r="S763" i="1"/>
  <c r="R763" i="1"/>
  <c r="Q763" i="1"/>
  <c r="P763" i="1"/>
  <c r="O763" i="1"/>
  <c r="S762" i="1"/>
  <c r="R762" i="1"/>
  <c r="Q762" i="1"/>
  <c r="P762" i="1"/>
  <c r="O762" i="1"/>
  <c r="S761" i="1"/>
  <c r="R761" i="1"/>
  <c r="Q761" i="1"/>
  <c r="P761" i="1"/>
  <c r="O761" i="1"/>
  <c r="S760" i="1"/>
  <c r="R760" i="1"/>
  <c r="Q760" i="1"/>
  <c r="P760" i="1"/>
  <c r="O760" i="1"/>
  <c r="S766" i="1"/>
  <c r="R766" i="1"/>
  <c r="Q766" i="1"/>
  <c r="P766" i="1"/>
  <c r="O766" i="1"/>
  <c r="S744" i="1"/>
  <c r="R744" i="1"/>
  <c r="Q744" i="1"/>
  <c r="P744" i="1"/>
  <c r="O744" i="1"/>
  <c r="S759" i="1"/>
  <c r="R759" i="1"/>
  <c r="Q759" i="1"/>
  <c r="P759" i="1"/>
  <c r="O759" i="1"/>
  <c r="S758" i="1"/>
  <c r="R758" i="1"/>
  <c r="Q758" i="1"/>
  <c r="P758" i="1"/>
  <c r="O758" i="1"/>
  <c r="S545" i="1"/>
  <c r="R545" i="1"/>
  <c r="Q545" i="1"/>
  <c r="P545" i="1"/>
  <c r="O545" i="1"/>
  <c r="S757" i="1"/>
  <c r="R757" i="1"/>
  <c r="Q757" i="1"/>
  <c r="P757" i="1"/>
  <c r="O757" i="1"/>
  <c r="S756" i="1"/>
  <c r="R756" i="1"/>
  <c r="Q756" i="1"/>
  <c r="P756" i="1"/>
  <c r="O756" i="1"/>
  <c r="S755" i="1"/>
  <c r="R755" i="1"/>
  <c r="Q755" i="1"/>
  <c r="P755" i="1"/>
  <c r="O755" i="1"/>
  <c r="S754" i="1"/>
  <c r="R754" i="1"/>
  <c r="Q754" i="1"/>
  <c r="P754" i="1"/>
  <c r="O754" i="1"/>
  <c r="S753" i="1"/>
  <c r="R753" i="1"/>
  <c r="Q753" i="1"/>
  <c r="P753" i="1"/>
  <c r="O753" i="1"/>
  <c r="S752" i="1"/>
  <c r="R752" i="1"/>
  <c r="Q752" i="1"/>
  <c r="P752" i="1"/>
  <c r="O752" i="1"/>
  <c r="S751" i="1"/>
  <c r="R751" i="1"/>
  <c r="Q751" i="1"/>
  <c r="P751" i="1"/>
  <c r="O751" i="1"/>
  <c r="S748" i="1"/>
  <c r="R748" i="1"/>
  <c r="Q748" i="1"/>
  <c r="P748" i="1"/>
  <c r="O748" i="1"/>
  <c r="S747" i="1"/>
  <c r="R747" i="1"/>
  <c r="Q747" i="1"/>
  <c r="P747" i="1"/>
  <c r="O747" i="1"/>
  <c r="S746" i="1"/>
  <c r="R746" i="1"/>
  <c r="Q746" i="1"/>
  <c r="P746" i="1"/>
  <c r="O746" i="1"/>
  <c r="S743" i="1"/>
  <c r="R743" i="1"/>
  <c r="Q743" i="1"/>
  <c r="P743" i="1"/>
  <c r="O743" i="1"/>
  <c r="S742" i="1"/>
  <c r="R742" i="1"/>
  <c r="Q742" i="1"/>
  <c r="P742" i="1"/>
  <c r="O742" i="1"/>
  <c r="S749" i="1"/>
  <c r="R749" i="1"/>
  <c r="Q749" i="1"/>
  <c r="P749" i="1"/>
  <c r="O749" i="1"/>
  <c r="S750" i="1"/>
  <c r="R750" i="1"/>
  <c r="Q750" i="1"/>
  <c r="P750" i="1"/>
  <c r="O750" i="1"/>
  <c r="S741" i="1"/>
  <c r="R741" i="1"/>
  <c r="Q741" i="1"/>
  <c r="P741" i="1"/>
  <c r="O741" i="1"/>
  <c r="S740" i="1"/>
  <c r="R740" i="1"/>
  <c r="Q740" i="1"/>
  <c r="P740" i="1"/>
  <c r="O740" i="1"/>
  <c r="S739" i="1"/>
  <c r="R739" i="1"/>
  <c r="Q739" i="1"/>
  <c r="P739" i="1"/>
  <c r="O739" i="1"/>
  <c r="S708" i="1"/>
  <c r="R708" i="1"/>
  <c r="Q708" i="1"/>
  <c r="P708" i="1"/>
  <c r="O708" i="1"/>
  <c r="S737" i="1"/>
  <c r="R737" i="1"/>
  <c r="Q737" i="1"/>
  <c r="P737" i="1"/>
  <c r="O737" i="1"/>
  <c r="S736" i="1"/>
  <c r="R736" i="1"/>
  <c r="Q736" i="1"/>
  <c r="P736" i="1"/>
  <c r="O736" i="1"/>
  <c r="S735" i="1"/>
  <c r="R735" i="1"/>
  <c r="Q735" i="1"/>
  <c r="P735" i="1"/>
  <c r="O735" i="1"/>
  <c r="S734" i="1"/>
  <c r="R734" i="1"/>
  <c r="Q734" i="1"/>
  <c r="P734" i="1"/>
  <c r="O734" i="1"/>
  <c r="S733" i="1"/>
  <c r="R733" i="1"/>
  <c r="Q733" i="1"/>
  <c r="P733" i="1"/>
  <c r="O733" i="1"/>
  <c r="S745" i="1"/>
  <c r="R745" i="1"/>
  <c r="Q745" i="1"/>
  <c r="P745" i="1"/>
  <c r="O745" i="1"/>
  <c r="S732" i="1"/>
  <c r="R732" i="1"/>
  <c r="Q732" i="1"/>
  <c r="P732" i="1"/>
  <c r="O732" i="1"/>
  <c r="S731" i="1"/>
  <c r="R731" i="1"/>
  <c r="Q731" i="1"/>
  <c r="P731" i="1"/>
  <c r="O731" i="1"/>
  <c r="S730" i="1"/>
  <c r="R730" i="1"/>
  <c r="Q730" i="1"/>
  <c r="P730" i="1"/>
  <c r="O730" i="1"/>
  <c r="S729" i="1"/>
  <c r="R729" i="1"/>
  <c r="Q729" i="1"/>
  <c r="P729" i="1"/>
  <c r="O729" i="1"/>
  <c r="S728" i="1"/>
  <c r="R728" i="1"/>
  <c r="Q728" i="1"/>
  <c r="P728" i="1"/>
  <c r="O728" i="1"/>
  <c r="S727" i="1"/>
  <c r="R727" i="1"/>
  <c r="Q727" i="1"/>
  <c r="P727" i="1"/>
  <c r="O727" i="1"/>
  <c r="S726" i="1"/>
  <c r="R726" i="1"/>
  <c r="Q726" i="1"/>
  <c r="P726" i="1"/>
  <c r="O726" i="1"/>
  <c r="S725" i="1"/>
  <c r="R725" i="1"/>
  <c r="Q725" i="1"/>
  <c r="P725" i="1"/>
  <c r="O725" i="1"/>
  <c r="S724" i="1"/>
  <c r="R724" i="1"/>
  <c r="Q724" i="1"/>
  <c r="P724" i="1"/>
  <c r="O724" i="1"/>
  <c r="S723" i="1"/>
  <c r="R723" i="1"/>
  <c r="Q723" i="1"/>
  <c r="P723" i="1"/>
  <c r="O723" i="1"/>
  <c r="S722" i="1"/>
  <c r="R722" i="1"/>
  <c r="Q722" i="1"/>
  <c r="P722" i="1"/>
  <c r="O722" i="1"/>
  <c r="S721" i="1"/>
  <c r="R721" i="1"/>
  <c r="Q721" i="1"/>
  <c r="P721" i="1"/>
  <c r="O721" i="1"/>
  <c r="S720" i="1"/>
  <c r="R720" i="1"/>
  <c r="Q720" i="1"/>
  <c r="P720" i="1"/>
  <c r="O720" i="1"/>
  <c r="S719" i="1"/>
  <c r="R719" i="1"/>
  <c r="Q719" i="1"/>
  <c r="P719" i="1"/>
  <c r="O719" i="1"/>
  <c r="S648" i="1"/>
  <c r="R648" i="1"/>
  <c r="Q648" i="1"/>
  <c r="P648" i="1"/>
  <c r="O648" i="1"/>
  <c r="S718" i="1"/>
  <c r="R718" i="1"/>
  <c r="Q718" i="1"/>
  <c r="P718" i="1"/>
  <c r="O718" i="1"/>
  <c r="S717" i="1"/>
  <c r="R717" i="1"/>
  <c r="Q717" i="1"/>
  <c r="P717" i="1"/>
  <c r="O717" i="1"/>
  <c r="S694" i="1"/>
  <c r="R694" i="1"/>
  <c r="Q694" i="1"/>
  <c r="P694" i="1"/>
  <c r="O694" i="1"/>
  <c r="S716" i="1"/>
  <c r="R716" i="1"/>
  <c r="Q716" i="1"/>
  <c r="P716" i="1"/>
  <c r="O716" i="1"/>
  <c r="S715" i="1"/>
  <c r="R715" i="1"/>
  <c r="Q715" i="1"/>
  <c r="P715" i="1"/>
  <c r="O715" i="1"/>
  <c r="S714" i="1"/>
  <c r="R714" i="1"/>
  <c r="Q714" i="1"/>
  <c r="P714" i="1"/>
  <c r="O714" i="1"/>
  <c r="S713" i="1"/>
  <c r="R713" i="1"/>
  <c r="Q713" i="1"/>
  <c r="P713" i="1"/>
  <c r="O713" i="1"/>
  <c r="S712" i="1"/>
  <c r="R712" i="1"/>
  <c r="Q712" i="1"/>
  <c r="P712" i="1"/>
  <c r="O712" i="1"/>
  <c r="S711" i="1"/>
  <c r="R711" i="1"/>
  <c r="Q711" i="1"/>
  <c r="P711" i="1"/>
  <c r="O711" i="1"/>
  <c r="S710" i="1"/>
  <c r="R710" i="1"/>
  <c r="Q710" i="1"/>
  <c r="P710" i="1"/>
  <c r="O710" i="1"/>
  <c r="S709" i="1"/>
  <c r="R709" i="1"/>
  <c r="Q709" i="1"/>
  <c r="P709" i="1"/>
  <c r="O709" i="1"/>
  <c r="S707" i="1"/>
  <c r="R707" i="1"/>
  <c r="Q707" i="1"/>
  <c r="P707" i="1"/>
  <c r="O707" i="1"/>
  <c r="S706" i="1"/>
  <c r="R706" i="1"/>
  <c r="Q706" i="1"/>
  <c r="P706" i="1"/>
  <c r="O706" i="1"/>
  <c r="S705" i="1"/>
  <c r="R705" i="1"/>
  <c r="Q705" i="1"/>
  <c r="P705" i="1"/>
  <c r="O705" i="1"/>
  <c r="S703" i="1"/>
  <c r="R703" i="1"/>
  <c r="Q703" i="1"/>
  <c r="P703" i="1"/>
  <c r="O703" i="1"/>
  <c r="S702" i="1"/>
  <c r="R702" i="1"/>
  <c r="Q702" i="1"/>
  <c r="P702" i="1"/>
  <c r="O702" i="1"/>
  <c r="S701" i="1"/>
  <c r="R701" i="1"/>
  <c r="Q701" i="1"/>
  <c r="P701" i="1"/>
  <c r="O701" i="1"/>
  <c r="S680" i="1"/>
  <c r="R680" i="1"/>
  <c r="Q680" i="1"/>
  <c r="P680" i="1"/>
  <c r="O680" i="1"/>
  <c r="S700" i="1"/>
  <c r="R700" i="1"/>
  <c r="Q700" i="1"/>
  <c r="P700" i="1"/>
  <c r="O700" i="1"/>
  <c r="S699" i="1"/>
  <c r="R699" i="1"/>
  <c r="Q699" i="1"/>
  <c r="P699" i="1"/>
  <c r="O699" i="1"/>
  <c r="S529" i="1"/>
  <c r="R529" i="1"/>
  <c r="Q529" i="1"/>
  <c r="P529" i="1"/>
  <c r="O529" i="1"/>
  <c r="S698" i="1"/>
  <c r="R698" i="1"/>
  <c r="Q698" i="1"/>
  <c r="P698" i="1"/>
  <c r="O698" i="1"/>
  <c r="S697" i="1"/>
  <c r="R697" i="1"/>
  <c r="Q697" i="1"/>
  <c r="P697" i="1"/>
  <c r="O697" i="1"/>
  <c r="S696" i="1"/>
  <c r="R696" i="1"/>
  <c r="Q696" i="1"/>
  <c r="P696" i="1"/>
  <c r="O696" i="1"/>
  <c r="S693" i="1"/>
  <c r="R693" i="1"/>
  <c r="Q693" i="1"/>
  <c r="P693" i="1"/>
  <c r="O693" i="1"/>
  <c r="S692" i="1"/>
  <c r="R692" i="1"/>
  <c r="Q692" i="1"/>
  <c r="P692" i="1"/>
  <c r="O692" i="1"/>
  <c r="S691" i="1"/>
  <c r="R691" i="1"/>
  <c r="Q691" i="1"/>
  <c r="P691" i="1"/>
  <c r="O691" i="1"/>
  <c r="S690" i="1"/>
  <c r="R690" i="1"/>
  <c r="Q690" i="1"/>
  <c r="P690" i="1"/>
  <c r="O690" i="1"/>
  <c r="S689" i="1"/>
  <c r="R689" i="1"/>
  <c r="Q689" i="1"/>
  <c r="P689" i="1"/>
  <c r="O689" i="1"/>
  <c r="S688" i="1"/>
  <c r="R688" i="1"/>
  <c r="Q688" i="1"/>
  <c r="P688" i="1"/>
  <c r="O688" i="1"/>
  <c r="S687" i="1"/>
  <c r="R687" i="1"/>
  <c r="Q687" i="1"/>
  <c r="P687" i="1"/>
  <c r="O687" i="1"/>
  <c r="S686" i="1"/>
  <c r="R686" i="1"/>
  <c r="Q686" i="1"/>
  <c r="P686" i="1"/>
  <c r="O686" i="1"/>
  <c r="S685" i="1"/>
  <c r="R685" i="1"/>
  <c r="Q685" i="1"/>
  <c r="P685" i="1"/>
  <c r="O685" i="1"/>
  <c r="S684" i="1"/>
  <c r="R684" i="1"/>
  <c r="Q684" i="1"/>
  <c r="P684" i="1"/>
  <c r="O684" i="1"/>
  <c r="S673" i="1"/>
  <c r="R673" i="1"/>
  <c r="Q673" i="1"/>
  <c r="P673" i="1"/>
  <c r="O673" i="1"/>
  <c r="S695" i="1"/>
  <c r="R695" i="1"/>
  <c r="Q695" i="1"/>
  <c r="P695" i="1"/>
  <c r="O695" i="1"/>
  <c r="S681" i="1"/>
  <c r="R681" i="1"/>
  <c r="Q681" i="1"/>
  <c r="P681" i="1"/>
  <c r="O681" i="1"/>
  <c r="S679" i="1"/>
  <c r="R679" i="1"/>
  <c r="Q679" i="1"/>
  <c r="P679" i="1"/>
  <c r="O679" i="1"/>
  <c r="S682" i="1"/>
  <c r="R682" i="1"/>
  <c r="Q682" i="1"/>
  <c r="P682" i="1"/>
  <c r="O682" i="1"/>
  <c r="S678" i="1"/>
  <c r="R678" i="1"/>
  <c r="Q678" i="1"/>
  <c r="P678" i="1"/>
  <c r="O678" i="1"/>
  <c r="S629" i="1"/>
  <c r="R629" i="1"/>
  <c r="Q629" i="1"/>
  <c r="P629" i="1"/>
  <c r="O629" i="1"/>
  <c r="S677" i="1"/>
  <c r="R677" i="1"/>
  <c r="Q677" i="1"/>
  <c r="P677" i="1"/>
  <c r="O677" i="1"/>
  <c r="S676" i="1"/>
  <c r="R676" i="1"/>
  <c r="Q676" i="1"/>
  <c r="P676" i="1"/>
  <c r="O676" i="1"/>
  <c r="S675" i="1"/>
  <c r="R675" i="1"/>
  <c r="Q675" i="1"/>
  <c r="P675" i="1"/>
  <c r="O675" i="1"/>
  <c r="S674" i="1"/>
  <c r="R674" i="1"/>
  <c r="Q674" i="1"/>
  <c r="P674" i="1"/>
  <c r="O674" i="1"/>
  <c r="S683" i="1"/>
  <c r="R683" i="1"/>
  <c r="Q683" i="1"/>
  <c r="P683" i="1"/>
  <c r="O683" i="1"/>
  <c r="S672" i="1"/>
  <c r="R672" i="1"/>
  <c r="Q672" i="1"/>
  <c r="P672" i="1"/>
  <c r="O672" i="1"/>
  <c r="S671" i="1"/>
  <c r="R671" i="1"/>
  <c r="Q671" i="1"/>
  <c r="P671" i="1"/>
  <c r="O671" i="1"/>
  <c r="S670" i="1"/>
  <c r="R670" i="1"/>
  <c r="Q670" i="1"/>
  <c r="P670" i="1"/>
  <c r="O670" i="1"/>
  <c r="S668" i="1"/>
  <c r="R668" i="1"/>
  <c r="Q668" i="1"/>
  <c r="P668" i="1"/>
  <c r="O668" i="1"/>
  <c r="S669" i="1"/>
  <c r="R669" i="1"/>
  <c r="Q669" i="1"/>
  <c r="P669" i="1"/>
  <c r="O669" i="1"/>
  <c r="S667" i="1"/>
  <c r="R667" i="1"/>
  <c r="Q667" i="1"/>
  <c r="P667" i="1"/>
  <c r="O667" i="1"/>
  <c r="S666" i="1"/>
  <c r="R666" i="1"/>
  <c r="Q666" i="1"/>
  <c r="P666" i="1"/>
  <c r="O666" i="1"/>
  <c r="S665" i="1"/>
  <c r="R665" i="1"/>
  <c r="Q665" i="1"/>
  <c r="P665" i="1"/>
  <c r="O665" i="1"/>
  <c r="S664" i="1"/>
  <c r="R664" i="1"/>
  <c r="Q664" i="1"/>
  <c r="P664" i="1"/>
  <c r="O664" i="1"/>
  <c r="S663" i="1"/>
  <c r="R663" i="1"/>
  <c r="Q663" i="1"/>
  <c r="P663" i="1"/>
  <c r="O663" i="1"/>
  <c r="S662" i="1"/>
  <c r="R662" i="1"/>
  <c r="Q662" i="1"/>
  <c r="P662" i="1"/>
  <c r="O662" i="1"/>
  <c r="S704" i="1"/>
  <c r="R704" i="1"/>
  <c r="Q704" i="1"/>
  <c r="P704" i="1"/>
  <c r="O704" i="1"/>
  <c r="S661" i="1"/>
  <c r="R661" i="1"/>
  <c r="Q661" i="1"/>
  <c r="P661" i="1"/>
  <c r="O661" i="1"/>
  <c r="S659" i="1"/>
  <c r="R659" i="1"/>
  <c r="Q659" i="1"/>
  <c r="P659" i="1"/>
  <c r="O659" i="1"/>
  <c r="S658" i="1"/>
  <c r="R658" i="1"/>
  <c r="Q658" i="1"/>
  <c r="P658" i="1"/>
  <c r="O658" i="1"/>
  <c r="S657" i="1"/>
  <c r="R657" i="1"/>
  <c r="Q657" i="1"/>
  <c r="P657" i="1"/>
  <c r="O657" i="1"/>
  <c r="S656" i="1"/>
  <c r="R656" i="1"/>
  <c r="Q656" i="1"/>
  <c r="P656" i="1"/>
  <c r="O656" i="1"/>
  <c r="S655" i="1"/>
  <c r="R655" i="1"/>
  <c r="Q655" i="1"/>
  <c r="P655" i="1"/>
  <c r="O655" i="1"/>
  <c r="S654" i="1"/>
  <c r="R654" i="1"/>
  <c r="Q654" i="1"/>
  <c r="P654" i="1"/>
  <c r="O654" i="1"/>
  <c r="S653" i="1"/>
  <c r="R653" i="1"/>
  <c r="Q653" i="1"/>
  <c r="P653" i="1"/>
  <c r="O653" i="1"/>
  <c r="S652" i="1"/>
  <c r="R652" i="1"/>
  <c r="Q652" i="1"/>
  <c r="P652" i="1"/>
  <c r="O652" i="1"/>
  <c r="S651" i="1"/>
  <c r="R651" i="1"/>
  <c r="Q651" i="1"/>
  <c r="P651" i="1"/>
  <c r="O651" i="1"/>
  <c r="S650" i="1"/>
  <c r="R650" i="1"/>
  <c r="Q650" i="1"/>
  <c r="P650" i="1"/>
  <c r="O650" i="1"/>
  <c r="S649" i="1"/>
  <c r="R649" i="1"/>
  <c r="Q649" i="1"/>
  <c r="P649" i="1"/>
  <c r="O649" i="1"/>
  <c r="S647" i="1"/>
  <c r="R647" i="1"/>
  <c r="Q647" i="1"/>
  <c r="P647" i="1"/>
  <c r="O647" i="1"/>
  <c r="S646" i="1"/>
  <c r="R646" i="1"/>
  <c r="Q646" i="1"/>
  <c r="P646" i="1"/>
  <c r="O646" i="1"/>
  <c r="S645" i="1"/>
  <c r="R645" i="1"/>
  <c r="Q645" i="1"/>
  <c r="P645" i="1"/>
  <c r="O645" i="1"/>
  <c r="S644" i="1"/>
  <c r="R644" i="1"/>
  <c r="Q644" i="1"/>
  <c r="P644" i="1"/>
  <c r="O644" i="1"/>
  <c r="S643" i="1"/>
  <c r="R643" i="1"/>
  <c r="Q643" i="1"/>
  <c r="P643" i="1"/>
  <c r="O643" i="1"/>
  <c r="S642" i="1"/>
  <c r="R642" i="1"/>
  <c r="Q642" i="1"/>
  <c r="P642" i="1"/>
  <c r="O642" i="1"/>
  <c r="S641" i="1"/>
  <c r="R641" i="1"/>
  <c r="Q641" i="1"/>
  <c r="P641" i="1"/>
  <c r="O641" i="1"/>
  <c r="S640" i="1"/>
  <c r="R640" i="1"/>
  <c r="Q640" i="1"/>
  <c r="P640" i="1"/>
  <c r="O640" i="1"/>
  <c r="S639" i="1"/>
  <c r="R639" i="1"/>
  <c r="Q639" i="1"/>
  <c r="P639" i="1"/>
  <c r="O639" i="1"/>
  <c r="S637" i="1"/>
  <c r="R637" i="1"/>
  <c r="Q637" i="1"/>
  <c r="P637" i="1"/>
  <c r="O637" i="1"/>
  <c r="S635" i="1"/>
  <c r="R635" i="1"/>
  <c r="Q635" i="1"/>
  <c r="P635" i="1"/>
  <c r="O635" i="1"/>
  <c r="S634" i="1"/>
  <c r="R634" i="1"/>
  <c r="Q634" i="1"/>
  <c r="P634" i="1"/>
  <c r="O634" i="1"/>
  <c r="S636" i="1"/>
  <c r="R636" i="1"/>
  <c r="Q636" i="1"/>
  <c r="P636" i="1"/>
  <c r="O636" i="1"/>
  <c r="S632" i="1"/>
  <c r="R632" i="1"/>
  <c r="Q632" i="1"/>
  <c r="P632" i="1"/>
  <c r="O632" i="1"/>
  <c r="S631" i="1"/>
  <c r="R631" i="1"/>
  <c r="Q631" i="1"/>
  <c r="P631" i="1"/>
  <c r="O631" i="1"/>
  <c r="S633" i="1"/>
  <c r="R633" i="1"/>
  <c r="Q633" i="1"/>
  <c r="P633" i="1"/>
  <c r="O633" i="1"/>
  <c r="S630" i="1"/>
  <c r="R630" i="1"/>
  <c r="Q630" i="1"/>
  <c r="P630" i="1"/>
  <c r="O630" i="1"/>
  <c r="S628" i="1"/>
  <c r="R628" i="1"/>
  <c r="Q628" i="1"/>
  <c r="P628" i="1"/>
  <c r="O628" i="1"/>
  <c r="S627" i="1"/>
  <c r="R627" i="1"/>
  <c r="Q627" i="1"/>
  <c r="P627" i="1"/>
  <c r="O627" i="1"/>
  <c r="S626" i="1"/>
  <c r="R626" i="1"/>
  <c r="Q626" i="1"/>
  <c r="P626" i="1"/>
  <c r="O626" i="1"/>
  <c r="S625" i="1"/>
  <c r="R625" i="1"/>
  <c r="Q625" i="1"/>
  <c r="P625" i="1"/>
  <c r="O625" i="1"/>
  <c r="S600" i="1"/>
  <c r="R600" i="1"/>
  <c r="Q600" i="1"/>
  <c r="P600" i="1"/>
  <c r="O600" i="1"/>
  <c r="S624" i="1"/>
  <c r="R624" i="1"/>
  <c r="Q624" i="1"/>
  <c r="P624" i="1"/>
  <c r="O624" i="1"/>
  <c r="S623" i="1"/>
  <c r="R623" i="1"/>
  <c r="Q623" i="1"/>
  <c r="P623" i="1"/>
  <c r="O623" i="1"/>
  <c r="S514" i="1"/>
  <c r="R514" i="1"/>
  <c r="Q514" i="1"/>
  <c r="P514" i="1"/>
  <c r="O514" i="1"/>
  <c r="S621" i="1"/>
  <c r="R621" i="1"/>
  <c r="Q621" i="1"/>
  <c r="P621" i="1"/>
  <c r="O621" i="1"/>
  <c r="S620" i="1"/>
  <c r="R620" i="1"/>
  <c r="Q620" i="1"/>
  <c r="P620" i="1"/>
  <c r="O620" i="1"/>
  <c r="S619" i="1"/>
  <c r="R619" i="1"/>
  <c r="Q619" i="1"/>
  <c r="P619" i="1"/>
  <c r="O619" i="1"/>
  <c r="S738" i="1"/>
  <c r="R738" i="1"/>
  <c r="Q738" i="1"/>
  <c r="P738" i="1"/>
  <c r="O738" i="1"/>
  <c r="S618" i="1"/>
  <c r="R618" i="1"/>
  <c r="Q618" i="1"/>
  <c r="P618" i="1"/>
  <c r="O618" i="1"/>
  <c r="S617" i="1"/>
  <c r="R617" i="1"/>
  <c r="Q617" i="1"/>
  <c r="P617" i="1"/>
  <c r="O617" i="1"/>
  <c r="S616" i="1"/>
  <c r="R616" i="1"/>
  <c r="Q616" i="1"/>
  <c r="P616" i="1"/>
  <c r="O616" i="1"/>
  <c r="S615" i="1"/>
  <c r="R615" i="1"/>
  <c r="Q615" i="1"/>
  <c r="P615" i="1"/>
  <c r="O615" i="1"/>
  <c r="S614" i="1"/>
  <c r="R614" i="1"/>
  <c r="Q614" i="1"/>
  <c r="P614" i="1"/>
  <c r="O614" i="1"/>
  <c r="S613" i="1"/>
  <c r="R613" i="1"/>
  <c r="Q613" i="1"/>
  <c r="P613" i="1"/>
  <c r="O613" i="1"/>
  <c r="S612" i="1"/>
  <c r="R612" i="1"/>
  <c r="Q612" i="1"/>
  <c r="P612" i="1"/>
  <c r="O612" i="1"/>
  <c r="S611" i="1"/>
  <c r="R611" i="1"/>
  <c r="Q611" i="1"/>
  <c r="P611" i="1"/>
  <c r="O611" i="1"/>
  <c r="S610" i="1"/>
  <c r="R610" i="1"/>
  <c r="Q610" i="1"/>
  <c r="P610" i="1"/>
  <c r="O610" i="1"/>
  <c r="S609" i="1"/>
  <c r="R609" i="1"/>
  <c r="Q609" i="1"/>
  <c r="P609" i="1"/>
  <c r="O609" i="1"/>
  <c r="S608" i="1"/>
  <c r="R608" i="1"/>
  <c r="Q608" i="1"/>
  <c r="P608" i="1"/>
  <c r="O608" i="1"/>
  <c r="S607" i="1"/>
  <c r="R607" i="1"/>
  <c r="Q607" i="1"/>
  <c r="P607" i="1"/>
  <c r="O607" i="1"/>
  <c r="S606" i="1"/>
  <c r="R606" i="1"/>
  <c r="Q606" i="1"/>
  <c r="P606" i="1"/>
  <c r="O606" i="1"/>
  <c r="S605" i="1"/>
  <c r="R605" i="1"/>
  <c r="Q605" i="1"/>
  <c r="P605" i="1"/>
  <c r="O605" i="1"/>
  <c r="S505" i="1"/>
  <c r="R505" i="1"/>
  <c r="Q505" i="1"/>
  <c r="P505" i="1"/>
  <c r="O505" i="1"/>
  <c r="S604" i="1"/>
  <c r="R604" i="1"/>
  <c r="Q604" i="1"/>
  <c r="P604" i="1"/>
  <c r="O604" i="1"/>
  <c r="S603" i="1"/>
  <c r="R603" i="1"/>
  <c r="Q603" i="1"/>
  <c r="P603" i="1"/>
  <c r="O603" i="1"/>
  <c r="S602" i="1"/>
  <c r="R602" i="1"/>
  <c r="Q602" i="1"/>
  <c r="P602" i="1"/>
  <c r="O602" i="1"/>
  <c r="S601" i="1"/>
  <c r="R601" i="1"/>
  <c r="Q601" i="1"/>
  <c r="P601" i="1"/>
  <c r="O601" i="1"/>
  <c r="S599" i="1"/>
  <c r="R599" i="1"/>
  <c r="Q599" i="1"/>
  <c r="P599" i="1"/>
  <c r="O599" i="1"/>
  <c r="S638" i="1"/>
  <c r="R638" i="1"/>
  <c r="Q638" i="1"/>
  <c r="P638" i="1"/>
  <c r="O638" i="1"/>
  <c r="S598" i="1"/>
  <c r="R598" i="1"/>
  <c r="Q598" i="1"/>
  <c r="P598" i="1"/>
  <c r="O598" i="1"/>
  <c r="S597" i="1"/>
  <c r="R597" i="1"/>
  <c r="Q597" i="1"/>
  <c r="P597" i="1"/>
  <c r="O597" i="1"/>
  <c r="S596" i="1"/>
  <c r="R596" i="1"/>
  <c r="Q596" i="1"/>
  <c r="P596" i="1"/>
  <c r="O596" i="1"/>
  <c r="S595" i="1"/>
  <c r="R595" i="1"/>
  <c r="Q595" i="1"/>
  <c r="P595" i="1"/>
  <c r="O595" i="1"/>
  <c r="S594" i="1"/>
  <c r="R594" i="1"/>
  <c r="Q594" i="1"/>
  <c r="P594" i="1"/>
  <c r="O594" i="1"/>
  <c r="S593" i="1"/>
  <c r="R593" i="1"/>
  <c r="Q593" i="1"/>
  <c r="P593" i="1"/>
  <c r="O593" i="1"/>
  <c r="S592" i="1"/>
  <c r="R592" i="1"/>
  <c r="Q592" i="1"/>
  <c r="P592" i="1"/>
  <c r="O592" i="1"/>
  <c r="S590" i="1"/>
  <c r="R590" i="1"/>
  <c r="Q590" i="1"/>
  <c r="P590" i="1"/>
  <c r="O590" i="1"/>
  <c r="S589" i="1"/>
  <c r="R589" i="1"/>
  <c r="Q589" i="1"/>
  <c r="P589" i="1"/>
  <c r="O589" i="1"/>
  <c r="S588" i="1"/>
  <c r="R588" i="1"/>
  <c r="Q588" i="1"/>
  <c r="P588" i="1"/>
  <c r="O588" i="1"/>
  <c r="S587" i="1"/>
  <c r="R587" i="1"/>
  <c r="Q587" i="1"/>
  <c r="P587" i="1"/>
  <c r="O587" i="1"/>
  <c r="S586" i="1"/>
  <c r="R586" i="1"/>
  <c r="Q586" i="1"/>
  <c r="P586" i="1"/>
  <c r="O586" i="1"/>
  <c r="S438" i="1"/>
  <c r="R438" i="1"/>
  <c r="Q438" i="1"/>
  <c r="P438" i="1"/>
  <c r="O438" i="1"/>
  <c r="S585" i="1"/>
  <c r="R585" i="1"/>
  <c r="Q585" i="1"/>
  <c r="P585" i="1"/>
  <c r="O585" i="1"/>
  <c r="S584" i="1"/>
  <c r="R584" i="1"/>
  <c r="Q584" i="1"/>
  <c r="P584" i="1"/>
  <c r="O584" i="1"/>
  <c r="S583" i="1"/>
  <c r="R583" i="1"/>
  <c r="Q583" i="1"/>
  <c r="P583" i="1"/>
  <c r="O583" i="1"/>
  <c r="S582" i="1"/>
  <c r="R582" i="1"/>
  <c r="Q582" i="1"/>
  <c r="P582" i="1"/>
  <c r="O582" i="1"/>
  <c r="S581" i="1"/>
  <c r="R581" i="1"/>
  <c r="Q581" i="1"/>
  <c r="P581" i="1"/>
  <c r="O581" i="1"/>
  <c r="S574" i="1"/>
  <c r="R574" i="1"/>
  <c r="Q574" i="1"/>
  <c r="P574" i="1"/>
  <c r="O574" i="1"/>
  <c r="S580" i="1"/>
  <c r="R580" i="1"/>
  <c r="Q580" i="1"/>
  <c r="P580" i="1"/>
  <c r="O580" i="1"/>
  <c r="S579" i="1"/>
  <c r="R579" i="1"/>
  <c r="Q579" i="1"/>
  <c r="P579" i="1"/>
  <c r="O579" i="1"/>
  <c r="S578" i="1"/>
  <c r="R578" i="1"/>
  <c r="Q578" i="1"/>
  <c r="P578" i="1"/>
  <c r="O578" i="1"/>
  <c r="S577" i="1"/>
  <c r="R577" i="1"/>
  <c r="Q577" i="1"/>
  <c r="P577" i="1"/>
  <c r="O577" i="1"/>
  <c r="S575" i="1"/>
  <c r="R575" i="1"/>
  <c r="Q575" i="1"/>
  <c r="P575" i="1"/>
  <c r="O575" i="1"/>
  <c r="S573" i="1"/>
  <c r="R573" i="1"/>
  <c r="Q573" i="1"/>
  <c r="P573" i="1"/>
  <c r="O573" i="1"/>
  <c r="S572" i="1"/>
  <c r="R572" i="1"/>
  <c r="Q572" i="1"/>
  <c r="P572" i="1"/>
  <c r="O572" i="1"/>
  <c r="S571" i="1"/>
  <c r="R571" i="1"/>
  <c r="Q571" i="1"/>
  <c r="P571" i="1"/>
  <c r="O571" i="1"/>
  <c r="S570" i="1"/>
  <c r="R570" i="1"/>
  <c r="Q570" i="1"/>
  <c r="P570" i="1"/>
  <c r="O570" i="1"/>
  <c r="S569" i="1"/>
  <c r="R569" i="1"/>
  <c r="Q569" i="1"/>
  <c r="P569" i="1"/>
  <c r="O569" i="1"/>
  <c r="S565" i="1"/>
  <c r="R565" i="1"/>
  <c r="Q565" i="1"/>
  <c r="P565" i="1"/>
  <c r="O565" i="1"/>
  <c r="S564" i="1"/>
  <c r="R564" i="1"/>
  <c r="Q564" i="1"/>
  <c r="P564" i="1"/>
  <c r="O564" i="1"/>
  <c r="S562" i="1"/>
  <c r="R562" i="1"/>
  <c r="Q562" i="1"/>
  <c r="P562" i="1"/>
  <c r="O562" i="1"/>
  <c r="S567" i="1"/>
  <c r="R567" i="1"/>
  <c r="Q567" i="1"/>
  <c r="P567" i="1"/>
  <c r="O567" i="1"/>
  <c r="S558" i="1"/>
  <c r="R558" i="1"/>
  <c r="Q558" i="1"/>
  <c r="P558" i="1"/>
  <c r="O558" i="1"/>
  <c r="S560" i="1"/>
  <c r="R560" i="1"/>
  <c r="Q560" i="1"/>
  <c r="P560" i="1"/>
  <c r="O560" i="1"/>
  <c r="S559" i="1"/>
  <c r="R559" i="1"/>
  <c r="Q559" i="1"/>
  <c r="P559" i="1"/>
  <c r="O559" i="1"/>
  <c r="S557" i="1"/>
  <c r="R557" i="1"/>
  <c r="Q557" i="1"/>
  <c r="P557" i="1"/>
  <c r="O557" i="1"/>
  <c r="S556" i="1"/>
  <c r="R556" i="1"/>
  <c r="Q556" i="1"/>
  <c r="P556" i="1"/>
  <c r="O556" i="1"/>
  <c r="S555" i="1"/>
  <c r="R555" i="1"/>
  <c r="Q555" i="1"/>
  <c r="P555" i="1"/>
  <c r="O555" i="1"/>
  <c r="S554" i="1"/>
  <c r="R554" i="1"/>
  <c r="Q554" i="1"/>
  <c r="P554" i="1"/>
  <c r="O554" i="1"/>
  <c r="S553" i="1"/>
  <c r="R553" i="1"/>
  <c r="Q553" i="1"/>
  <c r="P553" i="1"/>
  <c r="O553" i="1"/>
  <c r="S552" i="1"/>
  <c r="R552" i="1"/>
  <c r="Q552" i="1"/>
  <c r="P552" i="1"/>
  <c r="O552" i="1"/>
  <c r="S551" i="1"/>
  <c r="R551" i="1"/>
  <c r="Q551" i="1"/>
  <c r="P551" i="1"/>
  <c r="O551" i="1"/>
  <c r="S550" i="1"/>
  <c r="R550" i="1"/>
  <c r="Q550" i="1"/>
  <c r="P550" i="1"/>
  <c r="O550" i="1"/>
  <c r="S549" i="1"/>
  <c r="R549" i="1"/>
  <c r="Q549" i="1"/>
  <c r="P549" i="1"/>
  <c r="O549" i="1"/>
  <c r="S548" i="1"/>
  <c r="R548" i="1"/>
  <c r="Q548" i="1"/>
  <c r="P548" i="1"/>
  <c r="O548" i="1"/>
  <c r="S547" i="1"/>
  <c r="R547" i="1"/>
  <c r="Q547" i="1"/>
  <c r="P547" i="1"/>
  <c r="O547" i="1"/>
  <c r="S448" i="1"/>
  <c r="R448" i="1"/>
  <c r="Q448" i="1"/>
  <c r="P448" i="1"/>
  <c r="O448" i="1"/>
  <c r="S546" i="1"/>
  <c r="R546" i="1"/>
  <c r="Q546" i="1"/>
  <c r="P546" i="1"/>
  <c r="O546" i="1"/>
  <c r="S544" i="1"/>
  <c r="R544" i="1"/>
  <c r="Q544" i="1"/>
  <c r="P544" i="1"/>
  <c r="O544" i="1"/>
  <c r="S543" i="1"/>
  <c r="R543" i="1"/>
  <c r="Q543" i="1"/>
  <c r="P543" i="1"/>
  <c r="O543" i="1"/>
  <c r="S542" i="1"/>
  <c r="R542" i="1"/>
  <c r="Q542" i="1"/>
  <c r="P542" i="1"/>
  <c r="O542" i="1"/>
  <c r="S541" i="1"/>
  <c r="R541" i="1"/>
  <c r="Q541" i="1"/>
  <c r="P541" i="1"/>
  <c r="O541" i="1"/>
  <c r="S540" i="1"/>
  <c r="R540" i="1"/>
  <c r="Q540" i="1"/>
  <c r="P540" i="1"/>
  <c r="O540" i="1"/>
  <c r="S539" i="1"/>
  <c r="R539" i="1"/>
  <c r="Q539" i="1"/>
  <c r="P539" i="1"/>
  <c r="O539" i="1"/>
  <c r="S538" i="1"/>
  <c r="R538" i="1"/>
  <c r="Q538" i="1"/>
  <c r="P538" i="1"/>
  <c r="O538" i="1"/>
  <c r="S537" i="1"/>
  <c r="R537" i="1"/>
  <c r="Q537" i="1"/>
  <c r="P537" i="1"/>
  <c r="O537" i="1"/>
  <c r="S536" i="1"/>
  <c r="R536" i="1"/>
  <c r="Q536" i="1"/>
  <c r="P536" i="1"/>
  <c r="O536" i="1"/>
  <c r="S528" i="1"/>
  <c r="R528" i="1"/>
  <c r="Q528" i="1"/>
  <c r="P528" i="1"/>
  <c r="O528" i="1"/>
  <c r="S530" i="1"/>
  <c r="R530" i="1"/>
  <c r="Q530" i="1"/>
  <c r="P530" i="1"/>
  <c r="O530" i="1"/>
  <c r="S535" i="1"/>
  <c r="R535" i="1"/>
  <c r="Q535" i="1"/>
  <c r="P535" i="1"/>
  <c r="O535" i="1"/>
  <c r="S534" i="1"/>
  <c r="R534" i="1"/>
  <c r="Q534" i="1"/>
  <c r="P534" i="1"/>
  <c r="O534" i="1"/>
  <c r="S533" i="1"/>
  <c r="R533" i="1"/>
  <c r="Q533" i="1"/>
  <c r="P533" i="1"/>
  <c r="O533" i="1"/>
  <c r="S532" i="1"/>
  <c r="R532" i="1"/>
  <c r="Q532" i="1"/>
  <c r="P532" i="1"/>
  <c r="O532" i="1"/>
  <c r="S531" i="1"/>
  <c r="R531" i="1"/>
  <c r="Q531" i="1"/>
  <c r="P531" i="1"/>
  <c r="O531" i="1"/>
  <c r="S527" i="1"/>
  <c r="R527" i="1"/>
  <c r="Q527" i="1"/>
  <c r="P527" i="1"/>
  <c r="O527" i="1"/>
  <c r="S526" i="1"/>
  <c r="R526" i="1"/>
  <c r="Q526" i="1"/>
  <c r="P526" i="1"/>
  <c r="O526" i="1"/>
  <c r="S525" i="1"/>
  <c r="R525" i="1"/>
  <c r="Q525" i="1"/>
  <c r="P525" i="1"/>
  <c r="O525" i="1"/>
  <c r="S524" i="1"/>
  <c r="R524" i="1"/>
  <c r="Q524" i="1"/>
  <c r="P524" i="1"/>
  <c r="O524" i="1"/>
  <c r="S523" i="1"/>
  <c r="R523" i="1"/>
  <c r="Q523" i="1"/>
  <c r="P523" i="1"/>
  <c r="O523" i="1"/>
  <c r="S522" i="1"/>
  <c r="R522" i="1"/>
  <c r="Q522" i="1"/>
  <c r="P522" i="1"/>
  <c r="O522" i="1"/>
  <c r="S519" i="1"/>
  <c r="R519" i="1"/>
  <c r="Q519" i="1"/>
  <c r="P519" i="1"/>
  <c r="O519" i="1"/>
  <c r="S521" i="1"/>
  <c r="R521" i="1"/>
  <c r="Q521" i="1"/>
  <c r="P521" i="1"/>
  <c r="O521" i="1"/>
  <c r="S520" i="1"/>
  <c r="R520" i="1"/>
  <c r="Q520" i="1"/>
  <c r="P520" i="1"/>
  <c r="O520" i="1"/>
  <c r="S518" i="1"/>
  <c r="R518" i="1"/>
  <c r="Q518" i="1"/>
  <c r="P518" i="1"/>
  <c r="O518" i="1"/>
  <c r="S517" i="1"/>
  <c r="R517" i="1"/>
  <c r="Q517" i="1"/>
  <c r="P517" i="1"/>
  <c r="O517" i="1"/>
  <c r="S516" i="1"/>
  <c r="R516" i="1"/>
  <c r="Q516" i="1"/>
  <c r="P516" i="1"/>
  <c r="O516" i="1"/>
  <c r="S515" i="1"/>
  <c r="R515" i="1"/>
  <c r="Q515" i="1"/>
  <c r="P515" i="1"/>
  <c r="O515" i="1"/>
  <c r="S513" i="1"/>
  <c r="R513" i="1"/>
  <c r="Q513" i="1"/>
  <c r="P513" i="1"/>
  <c r="O513" i="1"/>
  <c r="S512" i="1"/>
  <c r="R512" i="1"/>
  <c r="Q512" i="1"/>
  <c r="P512" i="1"/>
  <c r="O512" i="1"/>
  <c r="S511" i="1"/>
  <c r="R511" i="1"/>
  <c r="Q511" i="1"/>
  <c r="P511" i="1"/>
  <c r="O511" i="1"/>
  <c r="S510" i="1"/>
  <c r="R510" i="1"/>
  <c r="Q510" i="1"/>
  <c r="P510" i="1"/>
  <c r="O510" i="1"/>
  <c r="S509" i="1"/>
  <c r="R509" i="1"/>
  <c r="Q509" i="1"/>
  <c r="P509" i="1"/>
  <c r="O509" i="1"/>
  <c r="S508" i="1"/>
  <c r="R508" i="1"/>
  <c r="Q508" i="1"/>
  <c r="P508" i="1"/>
  <c r="O508" i="1"/>
  <c r="S507" i="1"/>
  <c r="R507" i="1"/>
  <c r="Q507" i="1"/>
  <c r="P507" i="1"/>
  <c r="O507" i="1"/>
  <c r="S506" i="1"/>
  <c r="R506" i="1"/>
  <c r="Q506" i="1"/>
  <c r="P506" i="1"/>
  <c r="O506" i="1"/>
  <c r="S504" i="1"/>
  <c r="R504" i="1"/>
  <c r="Q504" i="1"/>
  <c r="P504" i="1"/>
  <c r="O504" i="1"/>
  <c r="S503" i="1"/>
  <c r="R503" i="1"/>
  <c r="Q503" i="1"/>
  <c r="P503" i="1"/>
  <c r="O503" i="1"/>
  <c r="S502" i="1"/>
  <c r="R502" i="1"/>
  <c r="Q502" i="1"/>
  <c r="P502" i="1"/>
  <c r="O502" i="1"/>
  <c r="S501" i="1"/>
  <c r="R501" i="1"/>
  <c r="Q501" i="1"/>
  <c r="P501" i="1"/>
  <c r="O501" i="1"/>
  <c r="S500" i="1"/>
  <c r="R500" i="1"/>
  <c r="Q500" i="1"/>
  <c r="P500" i="1"/>
  <c r="O500" i="1"/>
  <c r="S499" i="1"/>
  <c r="R499" i="1"/>
  <c r="Q499" i="1"/>
  <c r="P499" i="1"/>
  <c r="O499" i="1"/>
  <c r="S498" i="1"/>
  <c r="R498" i="1"/>
  <c r="Q498" i="1"/>
  <c r="P498" i="1"/>
  <c r="O498" i="1"/>
  <c r="S497" i="1"/>
  <c r="R497" i="1"/>
  <c r="Q497" i="1"/>
  <c r="P497" i="1"/>
  <c r="O497" i="1"/>
  <c r="S496" i="1"/>
  <c r="R496" i="1"/>
  <c r="Q496" i="1"/>
  <c r="P496" i="1"/>
  <c r="O496" i="1"/>
  <c r="S495" i="1"/>
  <c r="R495" i="1"/>
  <c r="Q495" i="1"/>
  <c r="P495" i="1"/>
  <c r="O495" i="1"/>
  <c r="S494" i="1"/>
  <c r="R494" i="1"/>
  <c r="Q494" i="1"/>
  <c r="P494" i="1"/>
  <c r="O494" i="1"/>
  <c r="S493" i="1"/>
  <c r="R493" i="1"/>
  <c r="Q493" i="1"/>
  <c r="P493" i="1"/>
  <c r="O493" i="1"/>
  <c r="S492" i="1"/>
  <c r="R492" i="1"/>
  <c r="Q492" i="1"/>
  <c r="P492" i="1"/>
  <c r="O492" i="1"/>
  <c r="S491" i="1"/>
  <c r="R491" i="1"/>
  <c r="Q491" i="1"/>
  <c r="P491" i="1"/>
  <c r="O491" i="1"/>
  <c r="S490" i="1"/>
  <c r="R490" i="1"/>
  <c r="Q490" i="1"/>
  <c r="P490" i="1"/>
  <c r="O490" i="1"/>
  <c r="S489" i="1"/>
  <c r="R489" i="1"/>
  <c r="Q489" i="1"/>
  <c r="P489" i="1"/>
  <c r="O489" i="1"/>
  <c r="S488" i="1"/>
  <c r="R488" i="1"/>
  <c r="Q488" i="1"/>
  <c r="P488" i="1"/>
  <c r="O488" i="1"/>
  <c r="S487" i="1"/>
  <c r="R487" i="1"/>
  <c r="Q487" i="1"/>
  <c r="P487" i="1"/>
  <c r="O487" i="1"/>
  <c r="S486" i="1"/>
  <c r="R486" i="1"/>
  <c r="Q486" i="1"/>
  <c r="P486" i="1"/>
  <c r="O486" i="1"/>
  <c r="S484" i="1"/>
  <c r="R484" i="1"/>
  <c r="Q484" i="1"/>
  <c r="P484" i="1"/>
  <c r="O484" i="1"/>
  <c r="S483" i="1"/>
  <c r="R483" i="1"/>
  <c r="Q483" i="1"/>
  <c r="P483" i="1"/>
  <c r="O483" i="1"/>
  <c r="S433" i="1"/>
  <c r="R433" i="1"/>
  <c r="Q433" i="1"/>
  <c r="P433" i="1"/>
  <c r="O433" i="1"/>
  <c r="S482" i="1"/>
  <c r="R482" i="1"/>
  <c r="Q482" i="1"/>
  <c r="P482" i="1"/>
  <c r="O482" i="1"/>
  <c r="S481" i="1"/>
  <c r="R481" i="1"/>
  <c r="Q481" i="1"/>
  <c r="P481" i="1"/>
  <c r="O481" i="1"/>
  <c r="S480" i="1"/>
  <c r="R480" i="1"/>
  <c r="Q480" i="1"/>
  <c r="P480" i="1"/>
  <c r="O480" i="1"/>
  <c r="S485" i="1"/>
  <c r="R485" i="1"/>
  <c r="Q485" i="1"/>
  <c r="P485" i="1"/>
  <c r="O485" i="1"/>
  <c r="S479" i="1"/>
  <c r="R479" i="1"/>
  <c r="Q479" i="1"/>
  <c r="P479" i="1"/>
  <c r="O479" i="1"/>
  <c r="S478" i="1"/>
  <c r="R478" i="1"/>
  <c r="Q478" i="1"/>
  <c r="P478" i="1"/>
  <c r="O478" i="1"/>
  <c r="S477" i="1"/>
  <c r="R477" i="1"/>
  <c r="Q477" i="1"/>
  <c r="P477" i="1"/>
  <c r="O477" i="1"/>
  <c r="S476" i="1"/>
  <c r="R476" i="1"/>
  <c r="Q476" i="1"/>
  <c r="P476" i="1"/>
  <c r="O476" i="1"/>
  <c r="S475" i="1"/>
  <c r="R475" i="1"/>
  <c r="Q475" i="1"/>
  <c r="P475" i="1"/>
  <c r="O475" i="1"/>
  <c r="S474" i="1"/>
  <c r="R474" i="1"/>
  <c r="Q474" i="1"/>
  <c r="P474" i="1"/>
  <c r="O474" i="1"/>
  <c r="S473" i="1"/>
  <c r="R473" i="1"/>
  <c r="Q473" i="1"/>
  <c r="P473" i="1"/>
  <c r="O473" i="1"/>
  <c r="S471" i="1"/>
  <c r="R471" i="1"/>
  <c r="Q471" i="1"/>
  <c r="P471" i="1"/>
  <c r="O471" i="1"/>
  <c r="S470" i="1"/>
  <c r="R470" i="1"/>
  <c r="Q470" i="1"/>
  <c r="P470" i="1"/>
  <c r="O470" i="1"/>
  <c r="S469" i="1"/>
  <c r="R469" i="1"/>
  <c r="Q469" i="1"/>
  <c r="P469" i="1"/>
  <c r="O469" i="1"/>
  <c r="S468" i="1"/>
  <c r="R468" i="1"/>
  <c r="Q468" i="1"/>
  <c r="P468" i="1"/>
  <c r="O468" i="1"/>
  <c r="S467" i="1"/>
  <c r="R467" i="1"/>
  <c r="Q467" i="1"/>
  <c r="P467" i="1"/>
  <c r="O467" i="1"/>
  <c r="S466" i="1"/>
  <c r="R466" i="1"/>
  <c r="Q466" i="1"/>
  <c r="P466" i="1"/>
  <c r="O466" i="1"/>
  <c r="S464" i="1"/>
  <c r="R464" i="1"/>
  <c r="Q464" i="1"/>
  <c r="P464" i="1"/>
  <c r="O464" i="1"/>
  <c r="S463" i="1"/>
  <c r="R463" i="1"/>
  <c r="Q463" i="1"/>
  <c r="P463" i="1"/>
  <c r="O463" i="1"/>
  <c r="S462" i="1"/>
  <c r="R462" i="1"/>
  <c r="Q462" i="1"/>
  <c r="P462" i="1"/>
  <c r="O462" i="1"/>
  <c r="S460" i="1"/>
  <c r="R460" i="1"/>
  <c r="Q460" i="1"/>
  <c r="P460" i="1"/>
  <c r="O460" i="1"/>
  <c r="S459" i="1"/>
  <c r="R459" i="1"/>
  <c r="Q459" i="1"/>
  <c r="P459" i="1"/>
  <c r="O459" i="1"/>
  <c r="S465" i="1"/>
  <c r="R465" i="1"/>
  <c r="Q465" i="1"/>
  <c r="P465" i="1"/>
  <c r="O465" i="1"/>
  <c r="S458" i="1"/>
  <c r="R458" i="1"/>
  <c r="Q458" i="1"/>
  <c r="P458" i="1"/>
  <c r="O458" i="1"/>
  <c r="S457" i="1"/>
  <c r="R457" i="1"/>
  <c r="Q457" i="1"/>
  <c r="P457" i="1"/>
  <c r="O457" i="1"/>
  <c r="S461" i="1"/>
  <c r="R461" i="1"/>
  <c r="Q461" i="1"/>
  <c r="P461" i="1"/>
  <c r="O461" i="1"/>
  <c r="S456" i="1"/>
  <c r="R456" i="1"/>
  <c r="Q456" i="1"/>
  <c r="P456" i="1"/>
  <c r="O456" i="1"/>
  <c r="S455" i="1"/>
  <c r="R455" i="1"/>
  <c r="Q455" i="1"/>
  <c r="P455" i="1"/>
  <c r="O455" i="1"/>
  <c r="S454" i="1"/>
  <c r="R454" i="1"/>
  <c r="Q454" i="1"/>
  <c r="P454" i="1"/>
  <c r="O454" i="1"/>
  <c r="S453" i="1"/>
  <c r="R453" i="1"/>
  <c r="Q453" i="1"/>
  <c r="P453" i="1"/>
  <c r="O453" i="1"/>
  <c r="S452" i="1"/>
  <c r="R452" i="1"/>
  <c r="Q452" i="1"/>
  <c r="P452" i="1"/>
  <c r="O452" i="1"/>
  <c r="S451" i="1"/>
  <c r="R451" i="1"/>
  <c r="Q451" i="1"/>
  <c r="P451" i="1"/>
  <c r="O451" i="1"/>
  <c r="S450" i="1"/>
  <c r="R450" i="1"/>
  <c r="Q450" i="1"/>
  <c r="P450" i="1"/>
  <c r="O450" i="1"/>
  <c r="S449" i="1"/>
  <c r="R449" i="1"/>
  <c r="Q449" i="1"/>
  <c r="P449" i="1"/>
  <c r="O449" i="1"/>
  <c r="S447" i="1"/>
  <c r="R447" i="1"/>
  <c r="Q447" i="1"/>
  <c r="P447" i="1"/>
  <c r="O447" i="1"/>
  <c r="S446" i="1"/>
  <c r="R446" i="1"/>
  <c r="Q446" i="1"/>
  <c r="P446" i="1"/>
  <c r="O446" i="1"/>
  <c r="S445" i="1"/>
  <c r="R445" i="1"/>
  <c r="Q445" i="1"/>
  <c r="P445" i="1"/>
  <c r="O445" i="1"/>
  <c r="S444" i="1"/>
  <c r="R444" i="1"/>
  <c r="Q444" i="1"/>
  <c r="P444" i="1"/>
  <c r="O444" i="1"/>
  <c r="S443" i="1"/>
  <c r="R443" i="1"/>
  <c r="Q443" i="1"/>
  <c r="P443" i="1"/>
  <c r="O443" i="1"/>
  <c r="S442" i="1"/>
  <c r="R442" i="1"/>
  <c r="Q442" i="1"/>
  <c r="P442" i="1"/>
  <c r="O442" i="1"/>
  <c r="S440" i="1"/>
  <c r="R440" i="1"/>
  <c r="Q440" i="1"/>
  <c r="P440" i="1"/>
  <c r="O440" i="1"/>
  <c r="S439" i="1"/>
  <c r="R439" i="1"/>
  <c r="Q439" i="1"/>
  <c r="P439" i="1"/>
  <c r="O439" i="1"/>
  <c r="S437" i="1"/>
  <c r="R437" i="1"/>
  <c r="Q437" i="1"/>
  <c r="P437" i="1"/>
  <c r="O437" i="1"/>
  <c r="S436" i="1"/>
  <c r="R436" i="1"/>
  <c r="Q436" i="1"/>
  <c r="P436" i="1"/>
  <c r="O436" i="1"/>
  <c r="S435" i="1"/>
  <c r="R435" i="1"/>
  <c r="Q435" i="1"/>
  <c r="P435" i="1"/>
  <c r="O435" i="1"/>
  <c r="S434" i="1"/>
  <c r="R434" i="1"/>
  <c r="Q434" i="1"/>
  <c r="P434" i="1"/>
  <c r="O434" i="1"/>
  <c r="S432" i="1"/>
  <c r="R432" i="1"/>
  <c r="Q432" i="1"/>
  <c r="P432" i="1"/>
  <c r="O432" i="1"/>
  <c r="S431" i="1"/>
  <c r="R431" i="1"/>
  <c r="Q431" i="1"/>
  <c r="P431" i="1"/>
  <c r="O431" i="1"/>
  <c r="S430" i="1"/>
  <c r="R430" i="1"/>
  <c r="Q430" i="1"/>
  <c r="P430" i="1"/>
  <c r="O430" i="1"/>
  <c r="S429" i="1"/>
  <c r="R429" i="1"/>
  <c r="Q429" i="1"/>
  <c r="P429" i="1"/>
  <c r="O429" i="1"/>
  <c r="S428" i="1"/>
  <c r="R428" i="1"/>
  <c r="Q428" i="1"/>
  <c r="P428" i="1"/>
  <c r="O428" i="1"/>
  <c r="S427" i="1"/>
  <c r="R427" i="1"/>
  <c r="Q427" i="1"/>
  <c r="P427" i="1"/>
  <c r="O427" i="1"/>
  <c r="S426" i="1"/>
  <c r="R426" i="1"/>
  <c r="Q426" i="1"/>
  <c r="P426" i="1"/>
  <c r="O426" i="1"/>
  <c r="S386" i="1"/>
  <c r="R386" i="1"/>
  <c r="Q386" i="1"/>
  <c r="P386" i="1"/>
  <c r="O386" i="1"/>
  <c r="S388" i="1"/>
  <c r="R388" i="1"/>
  <c r="Q388" i="1"/>
  <c r="P388" i="1"/>
  <c r="O388" i="1"/>
  <c r="S425" i="1"/>
  <c r="R425" i="1"/>
  <c r="Q425" i="1"/>
  <c r="P425" i="1"/>
  <c r="O425" i="1"/>
  <c r="S424" i="1"/>
  <c r="R424" i="1"/>
  <c r="Q424" i="1"/>
  <c r="P424" i="1"/>
  <c r="O424" i="1"/>
  <c r="S423" i="1"/>
  <c r="R423" i="1"/>
  <c r="Q423" i="1"/>
  <c r="P423" i="1"/>
  <c r="O423" i="1"/>
  <c r="S422" i="1"/>
  <c r="R422" i="1"/>
  <c r="Q422" i="1"/>
  <c r="P422" i="1"/>
  <c r="O422" i="1"/>
  <c r="S421" i="1"/>
  <c r="R421" i="1"/>
  <c r="Q421" i="1"/>
  <c r="P421" i="1"/>
  <c r="O421" i="1"/>
  <c r="S420" i="1"/>
  <c r="R420" i="1"/>
  <c r="Q420" i="1"/>
  <c r="P420" i="1"/>
  <c r="O420" i="1"/>
  <c r="S419" i="1"/>
  <c r="R419" i="1"/>
  <c r="Q419" i="1"/>
  <c r="P419" i="1"/>
  <c r="O419" i="1"/>
  <c r="S418" i="1"/>
  <c r="R418" i="1"/>
  <c r="Q418" i="1"/>
  <c r="P418" i="1"/>
  <c r="O418" i="1"/>
  <c r="S417" i="1"/>
  <c r="R417" i="1"/>
  <c r="Q417" i="1"/>
  <c r="P417" i="1"/>
  <c r="O417" i="1"/>
  <c r="S416" i="1"/>
  <c r="R416" i="1"/>
  <c r="Q416" i="1"/>
  <c r="P416" i="1"/>
  <c r="O416" i="1"/>
  <c r="S415" i="1"/>
  <c r="R415" i="1"/>
  <c r="Q415" i="1"/>
  <c r="P415" i="1"/>
  <c r="O415" i="1"/>
  <c r="S414" i="1"/>
  <c r="R414" i="1"/>
  <c r="Q414" i="1"/>
  <c r="P414" i="1"/>
  <c r="O414" i="1"/>
  <c r="S413" i="1"/>
  <c r="R413" i="1"/>
  <c r="Q413" i="1"/>
  <c r="P413" i="1"/>
  <c r="O413" i="1"/>
  <c r="S412" i="1"/>
  <c r="R412" i="1"/>
  <c r="Q412" i="1"/>
  <c r="P412" i="1"/>
  <c r="O412" i="1"/>
  <c r="S411" i="1"/>
  <c r="R411" i="1"/>
  <c r="Q411" i="1"/>
  <c r="P411" i="1"/>
  <c r="O411" i="1"/>
  <c r="S410" i="1"/>
  <c r="R410" i="1"/>
  <c r="Q410" i="1"/>
  <c r="P410" i="1"/>
  <c r="O410" i="1"/>
  <c r="S409" i="1"/>
  <c r="R409" i="1"/>
  <c r="Q409" i="1"/>
  <c r="P409" i="1"/>
  <c r="O409" i="1"/>
  <c r="S408" i="1"/>
  <c r="R408" i="1"/>
  <c r="Q408" i="1"/>
  <c r="P408" i="1"/>
  <c r="O408" i="1"/>
  <c r="S407" i="1"/>
  <c r="R407" i="1"/>
  <c r="Q407" i="1"/>
  <c r="P407" i="1"/>
  <c r="O407" i="1"/>
  <c r="S406" i="1"/>
  <c r="R406" i="1"/>
  <c r="Q406" i="1"/>
  <c r="P406" i="1"/>
  <c r="O406" i="1"/>
  <c r="S404" i="1"/>
  <c r="R404" i="1"/>
  <c r="Q404" i="1"/>
  <c r="P404" i="1"/>
  <c r="O404" i="1"/>
  <c r="S403" i="1"/>
  <c r="R403" i="1"/>
  <c r="Q403" i="1"/>
  <c r="P403" i="1"/>
  <c r="O403" i="1"/>
  <c r="S402" i="1"/>
  <c r="R402" i="1"/>
  <c r="Q402" i="1"/>
  <c r="P402" i="1"/>
  <c r="O402" i="1"/>
  <c r="S400" i="1"/>
  <c r="R400" i="1"/>
  <c r="Q400" i="1"/>
  <c r="P400" i="1"/>
  <c r="O400" i="1"/>
  <c r="S401" i="1"/>
  <c r="R401" i="1"/>
  <c r="Q401" i="1"/>
  <c r="P401" i="1"/>
  <c r="O401" i="1"/>
  <c r="S399" i="1"/>
  <c r="R399" i="1"/>
  <c r="Q399" i="1"/>
  <c r="P399" i="1"/>
  <c r="O399" i="1"/>
  <c r="S397" i="1"/>
  <c r="R397" i="1"/>
  <c r="Q397" i="1"/>
  <c r="P397" i="1"/>
  <c r="O397" i="1"/>
  <c r="S396" i="1"/>
  <c r="R396" i="1"/>
  <c r="Q396" i="1"/>
  <c r="P396" i="1"/>
  <c r="O396" i="1"/>
  <c r="S398" i="1"/>
  <c r="R398" i="1"/>
  <c r="Q398" i="1"/>
  <c r="P398" i="1"/>
  <c r="O398" i="1"/>
  <c r="S405" i="1"/>
  <c r="R405" i="1"/>
  <c r="Q405" i="1"/>
  <c r="P405" i="1"/>
  <c r="O405" i="1"/>
  <c r="S395" i="1"/>
  <c r="R395" i="1"/>
  <c r="Q395" i="1"/>
  <c r="P395" i="1"/>
  <c r="O395" i="1"/>
  <c r="S394" i="1"/>
  <c r="R394" i="1"/>
  <c r="Q394" i="1"/>
  <c r="P394" i="1"/>
  <c r="O394" i="1"/>
  <c r="S393" i="1"/>
  <c r="R393" i="1"/>
  <c r="Q393" i="1"/>
  <c r="P393" i="1"/>
  <c r="O393" i="1"/>
  <c r="S392" i="1"/>
  <c r="R392" i="1"/>
  <c r="Q392" i="1"/>
  <c r="P392" i="1"/>
  <c r="O392" i="1"/>
  <c r="S391" i="1"/>
  <c r="R391" i="1"/>
  <c r="Q391" i="1"/>
  <c r="P391" i="1"/>
  <c r="O391" i="1"/>
  <c r="S390" i="1"/>
  <c r="R390" i="1"/>
  <c r="Q390" i="1"/>
  <c r="P390" i="1"/>
  <c r="O390" i="1"/>
  <c r="S389" i="1"/>
  <c r="R389" i="1"/>
  <c r="Q389" i="1"/>
  <c r="P389" i="1"/>
  <c r="O389" i="1"/>
  <c r="S387" i="1"/>
  <c r="R387" i="1"/>
  <c r="Q387" i="1"/>
  <c r="P387" i="1"/>
  <c r="O387" i="1"/>
  <c r="S385" i="1"/>
  <c r="R385" i="1"/>
  <c r="Q385" i="1"/>
  <c r="P385" i="1"/>
  <c r="O385" i="1"/>
  <c r="S384" i="1"/>
  <c r="R384" i="1"/>
  <c r="Q384" i="1"/>
  <c r="P384" i="1"/>
  <c r="O384" i="1"/>
  <c r="S383" i="1"/>
  <c r="R383" i="1"/>
  <c r="Q383" i="1"/>
  <c r="P383" i="1"/>
  <c r="O383" i="1"/>
  <c r="S382" i="1"/>
  <c r="R382" i="1"/>
  <c r="Q382" i="1"/>
  <c r="P382" i="1"/>
  <c r="O382" i="1"/>
  <c r="S381" i="1"/>
  <c r="R381" i="1"/>
  <c r="Q381" i="1"/>
  <c r="P381" i="1"/>
  <c r="O381" i="1"/>
  <c r="S379" i="1"/>
  <c r="R379" i="1"/>
  <c r="Q379" i="1"/>
  <c r="P379" i="1"/>
  <c r="O379" i="1"/>
  <c r="S378" i="1"/>
  <c r="R378" i="1"/>
  <c r="Q378" i="1"/>
  <c r="P378" i="1"/>
  <c r="O378" i="1"/>
  <c r="S377" i="1"/>
  <c r="R377" i="1"/>
  <c r="Q377" i="1"/>
  <c r="P377" i="1"/>
  <c r="O377" i="1"/>
  <c r="S376" i="1"/>
  <c r="R376" i="1"/>
  <c r="Q376" i="1"/>
  <c r="P376" i="1"/>
  <c r="O376" i="1"/>
  <c r="S375" i="1"/>
  <c r="R375" i="1"/>
  <c r="Q375" i="1"/>
  <c r="P375" i="1"/>
  <c r="O375" i="1"/>
  <c r="S374" i="1"/>
  <c r="R374" i="1"/>
  <c r="Q374" i="1"/>
  <c r="P374" i="1"/>
  <c r="O374" i="1"/>
  <c r="S373" i="1"/>
  <c r="R373" i="1"/>
  <c r="Q373" i="1"/>
  <c r="P373" i="1"/>
  <c r="O373" i="1"/>
  <c r="S372" i="1"/>
  <c r="R372" i="1"/>
  <c r="Q372" i="1"/>
  <c r="P372" i="1"/>
  <c r="O372" i="1"/>
  <c r="S371" i="1"/>
  <c r="R371" i="1"/>
  <c r="Q371" i="1"/>
  <c r="P371" i="1"/>
  <c r="O371" i="1"/>
  <c r="S370" i="1"/>
  <c r="R370" i="1"/>
  <c r="Q370" i="1"/>
  <c r="P370" i="1"/>
  <c r="O370" i="1"/>
  <c r="S369" i="1"/>
  <c r="R369" i="1"/>
  <c r="Q369" i="1"/>
  <c r="P369" i="1"/>
  <c r="O369" i="1"/>
  <c r="S368" i="1"/>
  <c r="R368" i="1"/>
  <c r="Q368" i="1"/>
  <c r="P368" i="1"/>
  <c r="O368" i="1"/>
  <c r="S367" i="1"/>
  <c r="R367" i="1"/>
  <c r="Q367" i="1"/>
  <c r="P367" i="1"/>
  <c r="O367" i="1"/>
  <c r="S366" i="1"/>
  <c r="R366" i="1"/>
  <c r="Q366" i="1"/>
  <c r="P366" i="1"/>
  <c r="O366" i="1"/>
  <c r="S365" i="1"/>
  <c r="R365" i="1"/>
  <c r="Q365" i="1"/>
  <c r="P365" i="1"/>
  <c r="O365" i="1"/>
  <c r="S363" i="1"/>
  <c r="R363" i="1"/>
  <c r="Q363" i="1"/>
  <c r="P363" i="1"/>
  <c r="O363" i="1"/>
  <c r="S364" i="1"/>
  <c r="R364" i="1"/>
  <c r="Q364" i="1"/>
  <c r="P364" i="1"/>
  <c r="O364" i="1"/>
  <c r="S362" i="1"/>
  <c r="R362" i="1"/>
  <c r="Q362" i="1"/>
  <c r="P362" i="1"/>
  <c r="O362" i="1"/>
  <c r="S361" i="1"/>
  <c r="R361" i="1"/>
  <c r="Q361" i="1"/>
  <c r="P361" i="1"/>
  <c r="O361" i="1"/>
  <c r="S360" i="1"/>
  <c r="R360" i="1"/>
  <c r="Q360" i="1"/>
  <c r="P360" i="1"/>
  <c r="O360" i="1"/>
  <c r="S359" i="1"/>
  <c r="R359" i="1"/>
  <c r="Q359" i="1"/>
  <c r="P359" i="1"/>
  <c r="O359" i="1"/>
  <c r="S358" i="1"/>
  <c r="R358" i="1"/>
  <c r="Q358" i="1"/>
  <c r="P358" i="1"/>
  <c r="O358" i="1"/>
  <c r="S357" i="1"/>
  <c r="R357" i="1"/>
  <c r="Q357" i="1"/>
  <c r="P357" i="1"/>
  <c r="O357" i="1"/>
  <c r="S356" i="1"/>
  <c r="R356" i="1"/>
  <c r="Q356" i="1"/>
  <c r="P356" i="1"/>
  <c r="O356" i="1"/>
  <c r="S355" i="1"/>
  <c r="R355" i="1"/>
  <c r="Q355" i="1"/>
  <c r="P355" i="1"/>
  <c r="O355" i="1"/>
  <c r="S354" i="1"/>
  <c r="R354" i="1"/>
  <c r="Q354" i="1"/>
  <c r="P354" i="1"/>
  <c r="O354" i="1"/>
  <c r="S353" i="1"/>
  <c r="R353" i="1"/>
  <c r="Q353" i="1"/>
  <c r="P353" i="1"/>
  <c r="O353" i="1"/>
  <c r="S352" i="1"/>
  <c r="R352" i="1"/>
  <c r="Q352" i="1"/>
  <c r="P352" i="1"/>
  <c r="O352" i="1"/>
  <c r="S351" i="1"/>
  <c r="R351" i="1"/>
  <c r="Q351" i="1"/>
  <c r="P351" i="1"/>
  <c r="O351" i="1"/>
  <c r="S350" i="1"/>
  <c r="R350" i="1"/>
  <c r="Q350" i="1"/>
  <c r="P350" i="1"/>
  <c r="O350" i="1"/>
  <c r="S349" i="1"/>
  <c r="R349" i="1"/>
  <c r="Q349" i="1"/>
  <c r="P349" i="1"/>
  <c r="O349" i="1"/>
  <c r="S348" i="1"/>
  <c r="R348" i="1"/>
  <c r="Q348" i="1"/>
  <c r="P348" i="1"/>
  <c r="O348" i="1"/>
  <c r="S347" i="1"/>
  <c r="R347" i="1"/>
  <c r="Q347" i="1"/>
  <c r="P347" i="1"/>
  <c r="O347" i="1"/>
  <c r="S346" i="1"/>
  <c r="R346" i="1"/>
  <c r="Q346" i="1"/>
  <c r="P346" i="1"/>
  <c r="O346" i="1"/>
  <c r="S345" i="1"/>
  <c r="R345" i="1"/>
  <c r="Q345" i="1"/>
  <c r="P345" i="1"/>
  <c r="O345" i="1"/>
  <c r="S250" i="1"/>
  <c r="R250" i="1"/>
  <c r="Q250" i="1"/>
  <c r="P250" i="1"/>
  <c r="O250" i="1"/>
  <c r="S344" i="1"/>
  <c r="R344" i="1"/>
  <c r="Q344" i="1"/>
  <c r="P344" i="1"/>
  <c r="O344" i="1"/>
  <c r="S343" i="1"/>
  <c r="R343" i="1"/>
  <c r="Q343" i="1"/>
  <c r="P343" i="1"/>
  <c r="O343" i="1"/>
  <c r="S342" i="1"/>
  <c r="R342" i="1"/>
  <c r="Q342" i="1"/>
  <c r="P342" i="1"/>
  <c r="O342" i="1"/>
  <c r="S341" i="1"/>
  <c r="R341" i="1"/>
  <c r="Q341" i="1"/>
  <c r="P341" i="1"/>
  <c r="O341" i="1"/>
  <c r="S340" i="1"/>
  <c r="R340" i="1"/>
  <c r="Q340" i="1"/>
  <c r="P340" i="1"/>
  <c r="O340" i="1"/>
  <c r="S339" i="1"/>
  <c r="R339" i="1"/>
  <c r="Q339" i="1"/>
  <c r="P339" i="1"/>
  <c r="O339" i="1"/>
  <c r="S301" i="1"/>
  <c r="R301" i="1"/>
  <c r="Q301" i="1"/>
  <c r="P301" i="1"/>
  <c r="O301" i="1"/>
  <c r="S338" i="1"/>
  <c r="R338" i="1"/>
  <c r="Q338" i="1"/>
  <c r="P338" i="1"/>
  <c r="O338" i="1"/>
  <c r="S337" i="1"/>
  <c r="R337" i="1"/>
  <c r="Q337" i="1"/>
  <c r="P337" i="1"/>
  <c r="O337" i="1"/>
  <c r="S336" i="1"/>
  <c r="R336" i="1"/>
  <c r="Q336" i="1"/>
  <c r="P336" i="1"/>
  <c r="O336" i="1"/>
  <c r="S334" i="1"/>
  <c r="R334" i="1"/>
  <c r="Q334" i="1"/>
  <c r="P334" i="1"/>
  <c r="O334" i="1"/>
  <c r="S335" i="1"/>
  <c r="R335" i="1"/>
  <c r="Q335" i="1"/>
  <c r="P335" i="1"/>
  <c r="O335" i="1"/>
  <c r="S332" i="1"/>
  <c r="R332" i="1"/>
  <c r="Q332" i="1"/>
  <c r="P332" i="1"/>
  <c r="O332" i="1"/>
  <c r="S333" i="1"/>
  <c r="R333" i="1"/>
  <c r="Q333" i="1"/>
  <c r="P333" i="1"/>
  <c r="O333" i="1"/>
  <c r="S331" i="1"/>
  <c r="R331" i="1"/>
  <c r="Q331" i="1"/>
  <c r="P331" i="1"/>
  <c r="O331" i="1"/>
  <c r="S329" i="1"/>
  <c r="R329" i="1"/>
  <c r="Q329" i="1"/>
  <c r="P329" i="1"/>
  <c r="O329" i="1"/>
  <c r="S328" i="1"/>
  <c r="R328" i="1"/>
  <c r="Q328" i="1"/>
  <c r="P328" i="1"/>
  <c r="O328" i="1"/>
  <c r="S327" i="1"/>
  <c r="R327" i="1"/>
  <c r="Q327" i="1"/>
  <c r="P327" i="1"/>
  <c r="O327" i="1"/>
  <c r="S326" i="1"/>
  <c r="R326" i="1"/>
  <c r="Q326" i="1"/>
  <c r="P326" i="1"/>
  <c r="O326" i="1"/>
  <c r="S325" i="1"/>
  <c r="R325" i="1"/>
  <c r="Q325" i="1"/>
  <c r="P325" i="1"/>
  <c r="O325" i="1"/>
  <c r="S287" i="1"/>
  <c r="R287" i="1"/>
  <c r="Q287" i="1"/>
  <c r="P287" i="1"/>
  <c r="O287" i="1"/>
  <c r="S324" i="1"/>
  <c r="R324" i="1"/>
  <c r="Q324" i="1"/>
  <c r="P324" i="1"/>
  <c r="O324" i="1"/>
  <c r="S323" i="1"/>
  <c r="R323" i="1"/>
  <c r="Q323" i="1"/>
  <c r="P323" i="1"/>
  <c r="O323" i="1"/>
  <c r="S322" i="1"/>
  <c r="R322" i="1"/>
  <c r="Q322" i="1"/>
  <c r="P322" i="1"/>
  <c r="O322" i="1"/>
  <c r="S321" i="1"/>
  <c r="R321" i="1"/>
  <c r="Q321" i="1"/>
  <c r="P321" i="1"/>
  <c r="O321" i="1"/>
  <c r="S320" i="1"/>
  <c r="R320" i="1"/>
  <c r="Q320" i="1"/>
  <c r="P320" i="1"/>
  <c r="O320" i="1"/>
  <c r="S319" i="1"/>
  <c r="R319" i="1"/>
  <c r="Q319" i="1"/>
  <c r="P319" i="1"/>
  <c r="O319" i="1"/>
  <c r="S318" i="1"/>
  <c r="R318" i="1"/>
  <c r="Q318" i="1"/>
  <c r="P318" i="1"/>
  <c r="O318" i="1"/>
  <c r="S317" i="1"/>
  <c r="R317" i="1"/>
  <c r="Q317" i="1"/>
  <c r="P317" i="1"/>
  <c r="O317" i="1"/>
  <c r="S315" i="1"/>
  <c r="R315" i="1"/>
  <c r="Q315" i="1"/>
  <c r="P315" i="1"/>
  <c r="O315" i="1"/>
  <c r="S316" i="1"/>
  <c r="R316" i="1"/>
  <c r="Q316" i="1"/>
  <c r="P316" i="1"/>
  <c r="O316" i="1"/>
  <c r="S314" i="1"/>
  <c r="R314" i="1"/>
  <c r="Q314" i="1"/>
  <c r="P314" i="1"/>
  <c r="O314" i="1"/>
  <c r="S313" i="1"/>
  <c r="R313" i="1"/>
  <c r="Q313" i="1"/>
  <c r="P313" i="1"/>
  <c r="O313" i="1"/>
  <c r="S312" i="1"/>
  <c r="R312" i="1"/>
  <c r="Q312" i="1"/>
  <c r="P312" i="1"/>
  <c r="O312" i="1"/>
  <c r="S311" i="1"/>
  <c r="R311" i="1"/>
  <c r="Q311" i="1"/>
  <c r="P311" i="1"/>
  <c r="O311" i="1"/>
  <c r="S310" i="1"/>
  <c r="R310" i="1"/>
  <c r="Q310" i="1"/>
  <c r="P310" i="1"/>
  <c r="O310" i="1"/>
  <c r="S309" i="1"/>
  <c r="R309" i="1"/>
  <c r="Q309" i="1"/>
  <c r="P309" i="1"/>
  <c r="O309" i="1"/>
  <c r="S308" i="1"/>
  <c r="R308" i="1"/>
  <c r="Q308" i="1"/>
  <c r="P308" i="1"/>
  <c r="O308" i="1"/>
  <c r="S307" i="1"/>
  <c r="R307" i="1"/>
  <c r="Q307" i="1"/>
  <c r="P307" i="1"/>
  <c r="O307" i="1"/>
  <c r="S306" i="1"/>
  <c r="R306" i="1"/>
  <c r="Q306" i="1"/>
  <c r="P306" i="1"/>
  <c r="O306" i="1"/>
  <c r="S305" i="1"/>
  <c r="R305" i="1"/>
  <c r="Q305" i="1"/>
  <c r="P305" i="1"/>
  <c r="O305" i="1"/>
  <c r="S304" i="1"/>
  <c r="R304" i="1"/>
  <c r="Q304" i="1"/>
  <c r="P304" i="1"/>
  <c r="O304" i="1"/>
  <c r="S303" i="1"/>
  <c r="R303" i="1"/>
  <c r="Q303" i="1"/>
  <c r="P303" i="1"/>
  <c r="O303" i="1"/>
  <c r="S302" i="1"/>
  <c r="R302" i="1"/>
  <c r="Q302" i="1"/>
  <c r="P302" i="1"/>
  <c r="O302" i="1"/>
  <c r="S300" i="1"/>
  <c r="R300" i="1"/>
  <c r="Q300" i="1"/>
  <c r="P300" i="1"/>
  <c r="O300" i="1"/>
  <c r="S299" i="1"/>
  <c r="R299" i="1"/>
  <c r="Q299" i="1"/>
  <c r="P299" i="1"/>
  <c r="O299" i="1"/>
  <c r="S298" i="1"/>
  <c r="R298" i="1"/>
  <c r="Q298" i="1"/>
  <c r="P298" i="1"/>
  <c r="O298" i="1"/>
  <c r="S297" i="1"/>
  <c r="R297" i="1"/>
  <c r="Q297" i="1"/>
  <c r="P297" i="1"/>
  <c r="O297" i="1"/>
  <c r="S296" i="1"/>
  <c r="R296" i="1"/>
  <c r="Q296" i="1"/>
  <c r="P296" i="1"/>
  <c r="O296" i="1"/>
  <c r="S295" i="1"/>
  <c r="R295" i="1"/>
  <c r="Q295" i="1"/>
  <c r="P295" i="1"/>
  <c r="O295" i="1"/>
  <c r="S294" i="1"/>
  <c r="R294" i="1"/>
  <c r="Q294" i="1"/>
  <c r="P294" i="1"/>
  <c r="O294" i="1"/>
  <c r="S293" i="1"/>
  <c r="R293" i="1"/>
  <c r="Q293" i="1"/>
  <c r="P293" i="1"/>
  <c r="O293" i="1"/>
  <c r="S292" i="1"/>
  <c r="R292" i="1"/>
  <c r="Q292" i="1"/>
  <c r="P292" i="1"/>
  <c r="O292" i="1"/>
  <c r="S291" i="1"/>
  <c r="R291" i="1"/>
  <c r="Q291" i="1"/>
  <c r="P291" i="1"/>
  <c r="O291" i="1"/>
  <c r="S290" i="1"/>
  <c r="R290" i="1"/>
  <c r="Q290" i="1"/>
  <c r="P290" i="1"/>
  <c r="O290" i="1"/>
  <c r="S289" i="1"/>
  <c r="R289" i="1"/>
  <c r="Q289" i="1"/>
  <c r="P289" i="1"/>
  <c r="O289" i="1"/>
  <c r="S288" i="1"/>
  <c r="R288" i="1"/>
  <c r="Q288" i="1"/>
  <c r="P288" i="1"/>
  <c r="O288" i="1"/>
  <c r="S270" i="1"/>
  <c r="R270" i="1"/>
  <c r="Q270" i="1"/>
  <c r="P270" i="1"/>
  <c r="O270" i="1"/>
  <c r="S255" i="1"/>
  <c r="R255" i="1"/>
  <c r="Q255" i="1"/>
  <c r="P255" i="1"/>
  <c r="O255" i="1"/>
  <c r="S285" i="1"/>
  <c r="R285" i="1"/>
  <c r="Q285" i="1"/>
  <c r="P285" i="1"/>
  <c r="O285" i="1"/>
  <c r="S284" i="1"/>
  <c r="R284" i="1"/>
  <c r="Q284" i="1"/>
  <c r="P284" i="1"/>
  <c r="O284" i="1"/>
  <c r="S286" i="1"/>
  <c r="R286" i="1"/>
  <c r="Q286" i="1"/>
  <c r="P286" i="1"/>
  <c r="O286" i="1"/>
  <c r="S283" i="1"/>
  <c r="R283" i="1"/>
  <c r="Q283" i="1"/>
  <c r="P283" i="1"/>
  <c r="O283" i="1"/>
  <c r="S282" i="1"/>
  <c r="R282" i="1"/>
  <c r="Q282" i="1"/>
  <c r="P282" i="1"/>
  <c r="O282" i="1"/>
  <c r="S281" i="1"/>
  <c r="R281" i="1"/>
  <c r="Q281" i="1"/>
  <c r="P281" i="1"/>
  <c r="O281" i="1"/>
  <c r="S280" i="1"/>
  <c r="R280" i="1"/>
  <c r="Q280" i="1"/>
  <c r="P280" i="1"/>
  <c r="O280" i="1"/>
  <c r="S279" i="1"/>
  <c r="R279" i="1"/>
  <c r="Q279" i="1"/>
  <c r="P279" i="1"/>
  <c r="O279" i="1"/>
  <c r="S245" i="1"/>
  <c r="R245" i="1"/>
  <c r="Q245" i="1"/>
  <c r="P245" i="1"/>
  <c r="O245" i="1"/>
  <c r="S278" i="1"/>
  <c r="R278" i="1"/>
  <c r="Q278" i="1"/>
  <c r="P278" i="1"/>
  <c r="O278" i="1"/>
  <c r="S277" i="1"/>
  <c r="R277" i="1"/>
  <c r="Q277" i="1"/>
  <c r="P277" i="1"/>
  <c r="O277" i="1"/>
  <c r="S276" i="1"/>
  <c r="R276" i="1"/>
  <c r="Q276" i="1"/>
  <c r="P276" i="1"/>
  <c r="O276" i="1"/>
  <c r="S275" i="1"/>
  <c r="R275" i="1"/>
  <c r="Q275" i="1"/>
  <c r="P275" i="1"/>
  <c r="O275" i="1"/>
  <c r="S274" i="1"/>
  <c r="R274" i="1"/>
  <c r="Q274" i="1"/>
  <c r="P274" i="1"/>
  <c r="O274" i="1"/>
  <c r="S273" i="1"/>
  <c r="R273" i="1"/>
  <c r="Q273" i="1"/>
  <c r="P273" i="1"/>
  <c r="O273" i="1"/>
  <c r="S272" i="1"/>
  <c r="R272" i="1"/>
  <c r="Q272" i="1"/>
  <c r="P272" i="1"/>
  <c r="O272" i="1"/>
  <c r="S269" i="1"/>
  <c r="R269" i="1"/>
  <c r="Q269" i="1"/>
  <c r="P269" i="1"/>
  <c r="O269" i="1"/>
  <c r="S271" i="1"/>
  <c r="R271" i="1"/>
  <c r="Q271" i="1"/>
  <c r="P271" i="1"/>
  <c r="O271" i="1"/>
  <c r="S246" i="1"/>
  <c r="R246" i="1"/>
  <c r="Q246" i="1"/>
  <c r="P246" i="1"/>
  <c r="O246" i="1"/>
  <c r="S268" i="1"/>
  <c r="R268" i="1"/>
  <c r="Q268" i="1"/>
  <c r="P268" i="1"/>
  <c r="O268" i="1"/>
  <c r="S267" i="1"/>
  <c r="R267" i="1"/>
  <c r="Q267" i="1"/>
  <c r="P267" i="1"/>
  <c r="O267" i="1"/>
  <c r="S266" i="1"/>
  <c r="R266" i="1"/>
  <c r="Q266" i="1"/>
  <c r="P266" i="1"/>
  <c r="O266" i="1"/>
  <c r="S206" i="1"/>
  <c r="R206" i="1"/>
  <c r="Q206" i="1"/>
  <c r="P206" i="1"/>
  <c r="O206" i="1"/>
  <c r="S212" i="1"/>
  <c r="R212" i="1"/>
  <c r="Q212" i="1"/>
  <c r="P212" i="1"/>
  <c r="O212" i="1"/>
  <c r="S243" i="1"/>
  <c r="R243" i="1"/>
  <c r="Q243" i="1"/>
  <c r="P243" i="1"/>
  <c r="O243" i="1"/>
  <c r="S264" i="1"/>
  <c r="R264" i="1"/>
  <c r="Q264" i="1"/>
  <c r="P264" i="1"/>
  <c r="O264" i="1"/>
  <c r="S263" i="1"/>
  <c r="R263" i="1"/>
  <c r="Q263" i="1"/>
  <c r="P263" i="1"/>
  <c r="O263" i="1"/>
  <c r="S262" i="1"/>
  <c r="R262" i="1"/>
  <c r="Q262" i="1"/>
  <c r="P262" i="1"/>
  <c r="O262" i="1"/>
  <c r="S261" i="1"/>
  <c r="R261" i="1"/>
  <c r="Q261" i="1"/>
  <c r="P261" i="1"/>
  <c r="O261" i="1"/>
  <c r="S260" i="1"/>
  <c r="R260" i="1"/>
  <c r="Q260" i="1"/>
  <c r="P260" i="1"/>
  <c r="O260" i="1"/>
  <c r="S259" i="1"/>
  <c r="R259" i="1"/>
  <c r="Q259" i="1"/>
  <c r="P259" i="1"/>
  <c r="O259" i="1"/>
  <c r="S258" i="1"/>
  <c r="R258" i="1"/>
  <c r="Q258" i="1"/>
  <c r="P258" i="1"/>
  <c r="O258" i="1"/>
  <c r="S257" i="1"/>
  <c r="R257" i="1"/>
  <c r="Q257" i="1"/>
  <c r="P257" i="1"/>
  <c r="O257" i="1"/>
  <c r="S256" i="1"/>
  <c r="R256" i="1"/>
  <c r="Q256" i="1"/>
  <c r="P256" i="1"/>
  <c r="O256" i="1"/>
  <c r="S254" i="1"/>
  <c r="R254" i="1"/>
  <c r="Q254" i="1"/>
  <c r="P254" i="1"/>
  <c r="O254" i="1"/>
  <c r="S253" i="1"/>
  <c r="R253" i="1"/>
  <c r="Q253" i="1"/>
  <c r="P253" i="1"/>
  <c r="O253" i="1"/>
  <c r="S252" i="1"/>
  <c r="R252" i="1"/>
  <c r="Q252" i="1"/>
  <c r="P252" i="1"/>
  <c r="O252" i="1"/>
  <c r="S251" i="1"/>
  <c r="R251" i="1"/>
  <c r="Q251" i="1"/>
  <c r="P251" i="1"/>
  <c r="O251" i="1"/>
  <c r="S249" i="1"/>
  <c r="R249" i="1"/>
  <c r="Q249" i="1"/>
  <c r="P249" i="1"/>
  <c r="O249" i="1"/>
  <c r="S248" i="1"/>
  <c r="R248" i="1"/>
  <c r="Q248" i="1"/>
  <c r="P248" i="1"/>
  <c r="O248" i="1"/>
  <c r="S247" i="1"/>
  <c r="R247" i="1"/>
  <c r="Q247" i="1"/>
  <c r="P247" i="1"/>
  <c r="O247" i="1"/>
  <c r="S174" i="1"/>
  <c r="R174" i="1"/>
  <c r="Q174" i="1"/>
  <c r="P174" i="1"/>
  <c r="O174" i="1"/>
  <c r="S244" i="1"/>
  <c r="R244" i="1"/>
  <c r="Q244" i="1"/>
  <c r="P244" i="1"/>
  <c r="O244" i="1"/>
  <c r="S242" i="1"/>
  <c r="R242" i="1"/>
  <c r="Q242" i="1"/>
  <c r="P242" i="1"/>
  <c r="O242" i="1"/>
  <c r="S241" i="1"/>
  <c r="R241" i="1"/>
  <c r="Q241" i="1"/>
  <c r="P241" i="1"/>
  <c r="O241" i="1"/>
  <c r="S240" i="1"/>
  <c r="R240" i="1"/>
  <c r="Q240" i="1"/>
  <c r="P240" i="1"/>
  <c r="O240" i="1"/>
  <c r="S234" i="1"/>
  <c r="R234" i="1"/>
  <c r="Q234" i="1"/>
  <c r="P234" i="1"/>
  <c r="O234" i="1"/>
  <c r="S239" i="1"/>
  <c r="R239" i="1"/>
  <c r="Q239" i="1"/>
  <c r="P239" i="1"/>
  <c r="O239" i="1"/>
  <c r="S238" i="1"/>
  <c r="R238" i="1"/>
  <c r="Q238" i="1"/>
  <c r="P238" i="1"/>
  <c r="O238" i="1"/>
  <c r="S237" i="1"/>
  <c r="R237" i="1"/>
  <c r="Q237" i="1"/>
  <c r="P237" i="1"/>
  <c r="O237" i="1"/>
  <c r="S236" i="1"/>
  <c r="R236" i="1"/>
  <c r="Q236" i="1"/>
  <c r="P236" i="1"/>
  <c r="O236" i="1"/>
  <c r="S235" i="1"/>
  <c r="R235" i="1"/>
  <c r="Q235" i="1"/>
  <c r="P235" i="1"/>
  <c r="O235" i="1"/>
  <c r="S229" i="1"/>
  <c r="R229" i="1"/>
  <c r="Q229" i="1"/>
  <c r="P229" i="1"/>
  <c r="O229" i="1"/>
  <c r="S228" i="1"/>
  <c r="R228" i="1"/>
  <c r="Q228" i="1"/>
  <c r="P228" i="1"/>
  <c r="O228" i="1"/>
  <c r="S233" i="1"/>
  <c r="R233" i="1"/>
  <c r="Q233" i="1"/>
  <c r="P233" i="1"/>
  <c r="O233" i="1"/>
  <c r="S232" i="1"/>
  <c r="R232" i="1"/>
  <c r="Q232" i="1"/>
  <c r="P232" i="1"/>
  <c r="O232" i="1"/>
  <c r="S231" i="1"/>
  <c r="R231" i="1"/>
  <c r="Q231" i="1"/>
  <c r="P231" i="1"/>
  <c r="O231" i="1"/>
  <c r="S204" i="1"/>
  <c r="R204" i="1"/>
  <c r="Q204" i="1"/>
  <c r="P204" i="1"/>
  <c r="O204" i="1"/>
  <c r="S227" i="1"/>
  <c r="R227" i="1"/>
  <c r="Q227" i="1"/>
  <c r="P227" i="1"/>
  <c r="O227" i="1"/>
  <c r="S226" i="1"/>
  <c r="R226" i="1"/>
  <c r="Q226" i="1"/>
  <c r="P226" i="1"/>
  <c r="O226" i="1"/>
  <c r="S225" i="1"/>
  <c r="R225" i="1"/>
  <c r="Q225" i="1"/>
  <c r="P225" i="1"/>
  <c r="O225" i="1"/>
  <c r="S224" i="1"/>
  <c r="R224" i="1"/>
  <c r="Q224" i="1"/>
  <c r="P224" i="1"/>
  <c r="O224" i="1"/>
  <c r="S223" i="1"/>
  <c r="R223" i="1"/>
  <c r="Q223" i="1"/>
  <c r="P223" i="1"/>
  <c r="O223" i="1"/>
  <c r="S222" i="1"/>
  <c r="R222" i="1"/>
  <c r="Q222" i="1"/>
  <c r="P222" i="1"/>
  <c r="O222" i="1"/>
  <c r="S221" i="1"/>
  <c r="R221" i="1"/>
  <c r="Q221" i="1"/>
  <c r="P221" i="1"/>
  <c r="O221" i="1"/>
  <c r="S193" i="1"/>
  <c r="R193" i="1"/>
  <c r="Q193" i="1"/>
  <c r="P193" i="1"/>
  <c r="O193" i="1"/>
  <c r="S220" i="1"/>
  <c r="R220" i="1"/>
  <c r="Q220" i="1"/>
  <c r="P220" i="1"/>
  <c r="O220" i="1"/>
  <c r="S219" i="1"/>
  <c r="R219" i="1"/>
  <c r="Q219" i="1"/>
  <c r="P219" i="1"/>
  <c r="O219" i="1"/>
  <c r="S218" i="1"/>
  <c r="R218" i="1"/>
  <c r="Q218" i="1"/>
  <c r="P218" i="1"/>
  <c r="O218" i="1"/>
  <c r="S217" i="1"/>
  <c r="R217" i="1"/>
  <c r="Q217" i="1"/>
  <c r="P217" i="1"/>
  <c r="O217" i="1"/>
  <c r="S216" i="1"/>
  <c r="R216" i="1"/>
  <c r="Q216" i="1"/>
  <c r="P216" i="1"/>
  <c r="O216" i="1"/>
  <c r="S215" i="1"/>
  <c r="R215" i="1"/>
  <c r="Q215" i="1"/>
  <c r="P215" i="1"/>
  <c r="O215" i="1"/>
  <c r="S214" i="1"/>
  <c r="R214" i="1"/>
  <c r="Q214" i="1"/>
  <c r="P214" i="1"/>
  <c r="O214" i="1"/>
  <c r="S213" i="1"/>
  <c r="R213" i="1"/>
  <c r="Q213" i="1"/>
  <c r="P213" i="1"/>
  <c r="O213" i="1"/>
  <c r="S211" i="1"/>
  <c r="R211" i="1"/>
  <c r="Q211" i="1"/>
  <c r="P211" i="1"/>
  <c r="O211" i="1"/>
  <c r="S210" i="1"/>
  <c r="R210" i="1"/>
  <c r="Q210" i="1"/>
  <c r="P210" i="1"/>
  <c r="O210" i="1"/>
  <c r="S209" i="1"/>
  <c r="R209" i="1"/>
  <c r="Q209" i="1"/>
  <c r="P209" i="1"/>
  <c r="O209" i="1"/>
  <c r="S208" i="1"/>
  <c r="R208" i="1"/>
  <c r="Q208" i="1"/>
  <c r="P208" i="1"/>
  <c r="O208" i="1"/>
  <c r="S207" i="1"/>
  <c r="R207" i="1"/>
  <c r="Q207" i="1"/>
  <c r="P207" i="1"/>
  <c r="O207" i="1"/>
  <c r="S205" i="1"/>
  <c r="R205" i="1"/>
  <c r="Q205" i="1"/>
  <c r="P205" i="1"/>
  <c r="O205" i="1"/>
  <c r="S203" i="1"/>
  <c r="R203" i="1"/>
  <c r="Q203" i="1"/>
  <c r="P203" i="1"/>
  <c r="O203" i="1"/>
  <c r="S202" i="1"/>
  <c r="R202" i="1"/>
  <c r="Q202" i="1"/>
  <c r="P202" i="1"/>
  <c r="O202" i="1"/>
  <c r="S192" i="1"/>
  <c r="R192" i="1"/>
  <c r="Q192" i="1"/>
  <c r="P192" i="1"/>
  <c r="O192" i="1"/>
  <c r="S201" i="1"/>
  <c r="R201" i="1"/>
  <c r="Q201" i="1"/>
  <c r="P201" i="1"/>
  <c r="O201" i="1"/>
  <c r="S200" i="1"/>
  <c r="R200" i="1"/>
  <c r="Q200" i="1"/>
  <c r="P200" i="1"/>
  <c r="O200" i="1"/>
  <c r="S199" i="1"/>
  <c r="R199" i="1"/>
  <c r="Q199" i="1"/>
  <c r="P199" i="1"/>
  <c r="O199" i="1"/>
  <c r="S198" i="1"/>
  <c r="R198" i="1"/>
  <c r="Q198" i="1"/>
  <c r="P198" i="1"/>
  <c r="O198" i="1"/>
  <c r="S197" i="1"/>
  <c r="R197" i="1"/>
  <c r="Q197" i="1"/>
  <c r="P197" i="1"/>
  <c r="O197" i="1"/>
  <c r="S196" i="1"/>
  <c r="R196" i="1"/>
  <c r="Q196" i="1"/>
  <c r="P196" i="1"/>
  <c r="O196" i="1"/>
  <c r="S195" i="1"/>
  <c r="R195" i="1"/>
  <c r="Q195" i="1"/>
  <c r="P195" i="1"/>
  <c r="O195" i="1"/>
  <c r="S194" i="1"/>
  <c r="R194" i="1"/>
  <c r="Q194" i="1"/>
  <c r="P194" i="1"/>
  <c r="O194" i="1"/>
  <c r="S191" i="1"/>
  <c r="R191" i="1"/>
  <c r="Q191" i="1"/>
  <c r="P191" i="1"/>
  <c r="O191" i="1"/>
  <c r="S190" i="1"/>
  <c r="R190" i="1"/>
  <c r="Q190" i="1"/>
  <c r="P190" i="1"/>
  <c r="O190" i="1"/>
  <c r="S189" i="1"/>
  <c r="R189" i="1"/>
  <c r="Q189" i="1"/>
  <c r="P189" i="1"/>
  <c r="O189" i="1"/>
  <c r="S188" i="1"/>
  <c r="R188" i="1"/>
  <c r="Q188" i="1"/>
  <c r="P188" i="1"/>
  <c r="O188" i="1"/>
  <c r="S187" i="1"/>
  <c r="R187" i="1"/>
  <c r="Q187" i="1"/>
  <c r="P187" i="1"/>
  <c r="O187" i="1"/>
  <c r="S186" i="1"/>
  <c r="R186" i="1"/>
  <c r="Q186" i="1"/>
  <c r="P186" i="1"/>
  <c r="O186" i="1"/>
  <c r="S185" i="1"/>
  <c r="R185" i="1"/>
  <c r="Q185" i="1"/>
  <c r="P185" i="1"/>
  <c r="O185" i="1"/>
  <c r="S184" i="1"/>
  <c r="R184" i="1"/>
  <c r="Q184" i="1"/>
  <c r="P184" i="1"/>
  <c r="O184" i="1"/>
  <c r="S183" i="1"/>
  <c r="R183" i="1"/>
  <c r="Q183" i="1"/>
  <c r="P183" i="1"/>
  <c r="O183" i="1"/>
  <c r="S182" i="1"/>
  <c r="R182" i="1"/>
  <c r="Q182" i="1"/>
  <c r="P182" i="1"/>
  <c r="O182" i="1"/>
  <c r="S181" i="1"/>
  <c r="R181" i="1"/>
  <c r="Q181" i="1"/>
  <c r="P181" i="1"/>
  <c r="O181" i="1"/>
  <c r="S180" i="1"/>
  <c r="R180" i="1"/>
  <c r="Q180" i="1"/>
  <c r="P180" i="1"/>
  <c r="O180" i="1"/>
  <c r="S157" i="1"/>
  <c r="R157" i="1"/>
  <c r="Q157" i="1"/>
  <c r="P157" i="1"/>
  <c r="O157" i="1"/>
  <c r="S179" i="1"/>
  <c r="R179" i="1"/>
  <c r="Q179" i="1"/>
  <c r="P179" i="1"/>
  <c r="O179" i="1"/>
  <c r="S147" i="1"/>
  <c r="R147" i="1"/>
  <c r="Q147" i="1"/>
  <c r="P147" i="1"/>
  <c r="O147" i="1"/>
  <c r="S178" i="1"/>
  <c r="R178" i="1"/>
  <c r="Q178" i="1"/>
  <c r="P178" i="1"/>
  <c r="O178" i="1"/>
  <c r="S170" i="1"/>
  <c r="R170" i="1"/>
  <c r="Q170" i="1"/>
  <c r="P170" i="1"/>
  <c r="O170" i="1"/>
  <c r="S177" i="1"/>
  <c r="R177" i="1"/>
  <c r="Q177" i="1"/>
  <c r="P177" i="1"/>
  <c r="O177" i="1"/>
  <c r="S176" i="1"/>
  <c r="R176" i="1"/>
  <c r="Q176" i="1"/>
  <c r="P176" i="1"/>
  <c r="O176" i="1"/>
  <c r="S175" i="1"/>
  <c r="R175" i="1"/>
  <c r="Q175" i="1"/>
  <c r="P175" i="1"/>
  <c r="O175" i="1"/>
  <c r="S146" i="1"/>
  <c r="R146" i="1"/>
  <c r="Q146" i="1"/>
  <c r="P146" i="1"/>
  <c r="O146" i="1"/>
  <c r="S166" i="1"/>
  <c r="R166" i="1"/>
  <c r="Q166" i="1"/>
  <c r="P166" i="1"/>
  <c r="O166" i="1"/>
  <c r="S124" i="1"/>
  <c r="R124" i="1"/>
  <c r="Q124" i="1"/>
  <c r="P124" i="1"/>
  <c r="O124" i="1"/>
  <c r="S173" i="1"/>
  <c r="R173" i="1"/>
  <c r="Q173" i="1"/>
  <c r="P173" i="1"/>
  <c r="O173" i="1"/>
  <c r="S172" i="1"/>
  <c r="R172" i="1"/>
  <c r="Q172" i="1"/>
  <c r="P172" i="1"/>
  <c r="O172" i="1"/>
  <c r="S171" i="1"/>
  <c r="R171" i="1"/>
  <c r="Q171" i="1"/>
  <c r="P171" i="1"/>
  <c r="O171" i="1"/>
  <c r="S169" i="1"/>
  <c r="R169" i="1"/>
  <c r="Q169" i="1"/>
  <c r="P169" i="1"/>
  <c r="O169" i="1"/>
  <c r="S168" i="1"/>
  <c r="R168" i="1"/>
  <c r="Q168" i="1"/>
  <c r="P168" i="1"/>
  <c r="O168" i="1"/>
  <c r="S167" i="1"/>
  <c r="R167" i="1"/>
  <c r="Q167" i="1"/>
  <c r="P167" i="1"/>
  <c r="O167" i="1"/>
  <c r="S165" i="1"/>
  <c r="R165" i="1"/>
  <c r="Q165" i="1"/>
  <c r="P165" i="1"/>
  <c r="O165" i="1"/>
  <c r="S164" i="1"/>
  <c r="R164" i="1"/>
  <c r="Q164" i="1"/>
  <c r="P164" i="1"/>
  <c r="O164" i="1"/>
  <c r="S163" i="1"/>
  <c r="R163" i="1"/>
  <c r="Q163" i="1"/>
  <c r="P163" i="1"/>
  <c r="O163" i="1"/>
  <c r="S162" i="1"/>
  <c r="R162" i="1"/>
  <c r="Q162" i="1"/>
  <c r="P162" i="1"/>
  <c r="O162" i="1"/>
  <c r="S161" i="1"/>
  <c r="R161" i="1"/>
  <c r="Q161" i="1"/>
  <c r="P161" i="1"/>
  <c r="O161" i="1"/>
  <c r="S160" i="1"/>
  <c r="R160" i="1"/>
  <c r="Q160" i="1"/>
  <c r="P160" i="1"/>
  <c r="O160" i="1"/>
  <c r="S159" i="1"/>
  <c r="R159" i="1"/>
  <c r="Q159" i="1"/>
  <c r="P159" i="1"/>
  <c r="O159" i="1"/>
  <c r="S158" i="1"/>
  <c r="R158" i="1"/>
  <c r="Q158" i="1"/>
  <c r="P158" i="1"/>
  <c r="O158" i="1"/>
  <c r="S115" i="1"/>
  <c r="R115" i="1"/>
  <c r="Q115" i="1"/>
  <c r="P115" i="1"/>
  <c r="O115" i="1"/>
  <c r="S156" i="1"/>
  <c r="R156" i="1"/>
  <c r="Q156" i="1"/>
  <c r="P156" i="1"/>
  <c r="O156" i="1"/>
  <c r="S155" i="1"/>
  <c r="R155" i="1"/>
  <c r="Q155" i="1"/>
  <c r="P155" i="1"/>
  <c r="O155" i="1"/>
  <c r="S81" i="1"/>
  <c r="R81" i="1"/>
  <c r="Q81" i="1"/>
  <c r="P81" i="1"/>
  <c r="O81" i="1"/>
  <c r="S154" i="1"/>
  <c r="R154" i="1"/>
  <c r="Q154" i="1"/>
  <c r="P154" i="1"/>
  <c r="O154" i="1"/>
  <c r="S153" i="1"/>
  <c r="R153" i="1"/>
  <c r="Q153" i="1"/>
  <c r="P153" i="1"/>
  <c r="O153" i="1"/>
  <c r="S152" i="1"/>
  <c r="R152" i="1"/>
  <c r="Q152" i="1"/>
  <c r="P152" i="1"/>
  <c r="O152" i="1"/>
  <c r="S151" i="1"/>
  <c r="R151" i="1"/>
  <c r="Q151" i="1"/>
  <c r="P151" i="1"/>
  <c r="O151" i="1"/>
  <c r="S150" i="1"/>
  <c r="R150" i="1"/>
  <c r="Q150" i="1"/>
  <c r="P150" i="1"/>
  <c r="O150" i="1"/>
  <c r="S100" i="1"/>
  <c r="R100" i="1"/>
  <c r="Q100" i="1"/>
  <c r="P100" i="1"/>
  <c r="O100" i="1"/>
  <c r="S149" i="1"/>
  <c r="R149" i="1"/>
  <c r="Q149" i="1"/>
  <c r="P149" i="1"/>
  <c r="O149" i="1"/>
  <c r="S118" i="1"/>
  <c r="R118" i="1"/>
  <c r="Q118" i="1"/>
  <c r="P118" i="1"/>
  <c r="O118" i="1"/>
  <c r="S148" i="1"/>
  <c r="R148" i="1"/>
  <c r="Q148" i="1"/>
  <c r="P148" i="1"/>
  <c r="O148" i="1"/>
  <c r="S144" i="1"/>
  <c r="R144" i="1"/>
  <c r="Q144" i="1"/>
  <c r="P144" i="1"/>
  <c r="O144" i="1"/>
  <c r="S145" i="1"/>
  <c r="R145" i="1"/>
  <c r="Q145" i="1"/>
  <c r="P145" i="1"/>
  <c r="O145" i="1"/>
  <c r="S143" i="1"/>
  <c r="R143" i="1"/>
  <c r="Q143" i="1"/>
  <c r="P143" i="1"/>
  <c r="O143" i="1"/>
  <c r="S142" i="1"/>
  <c r="R142" i="1"/>
  <c r="Q142" i="1"/>
  <c r="P142" i="1"/>
  <c r="O142" i="1"/>
  <c r="S141" i="1"/>
  <c r="R141" i="1"/>
  <c r="Q141" i="1"/>
  <c r="P141" i="1"/>
  <c r="O141" i="1"/>
  <c r="S140" i="1"/>
  <c r="R140" i="1"/>
  <c r="Q140" i="1"/>
  <c r="P140" i="1"/>
  <c r="O140" i="1"/>
  <c r="S139" i="1"/>
  <c r="R139" i="1"/>
  <c r="Q139" i="1"/>
  <c r="P139" i="1"/>
  <c r="O139" i="1"/>
  <c r="S121" i="1"/>
  <c r="R121" i="1"/>
  <c r="Q121" i="1"/>
  <c r="P121" i="1"/>
  <c r="O121" i="1"/>
  <c r="S138" i="1"/>
  <c r="R138" i="1"/>
  <c r="Q138" i="1"/>
  <c r="P138" i="1"/>
  <c r="O138" i="1"/>
  <c r="S137" i="1"/>
  <c r="R137" i="1"/>
  <c r="Q137" i="1"/>
  <c r="P137" i="1"/>
  <c r="O137" i="1"/>
  <c r="S136" i="1"/>
  <c r="R136" i="1"/>
  <c r="Q136" i="1"/>
  <c r="P136" i="1"/>
  <c r="O136" i="1"/>
  <c r="S135" i="1"/>
  <c r="R135" i="1"/>
  <c r="Q135" i="1"/>
  <c r="P135" i="1"/>
  <c r="O135" i="1"/>
  <c r="S134" i="1"/>
  <c r="R134" i="1"/>
  <c r="Q134" i="1"/>
  <c r="P134" i="1"/>
  <c r="O134" i="1"/>
  <c r="S133" i="1"/>
  <c r="R133" i="1"/>
  <c r="Q133" i="1"/>
  <c r="P133" i="1"/>
  <c r="O133" i="1"/>
  <c r="S132" i="1"/>
  <c r="R132" i="1"/>
  <c r="Q132" i="1"/>
  <c r="P132" i="1"/>
  <c r="O132" i="1"/>
  <c r="S131" i="1"/>
  <c r="R131" i="1"/>
  <c r="Q131" i="1"/>
  <c r="P131" i="1"/>
  <c r="O131" i="1"/>
  <c r="S82" i="1"/>
  <c r="R82" i="1"/>
  <c r="Q82" i="1"/>
  <c r="P82" i="1"/>
  <c r="O82" i="1"/>
  <c r="S99" i="1"/>
  <c r="R99" i="1"/>
  <c r="Q99" i="1"/>
  <c r="P99" i="1"/>
  <c r="O99" i="1"/>
  <c r="S130" i="1"/>
  <c r="R130" i="1"/>
  <c r="Q130" i="1"/>
  <c r="P130" i="1"/>
  <c r="O130" i="1"/>
  <c r="S129" i="1"/>
  <c r="R129" i="1"/>
  <c r="Q129" i="1"/>
  <c r="P129" i="1"/>
  <c r="O129" i="1"/>
  <c r="S128" i="1"/>
  <c r="R128" i="1"/>
  <c r="Q128" i="1"/>
  <c r="P128" i="1"/>
  <c r="O128" i="1"/>
  <c r="S127" i="1"/>
  <c r="R127" i="1"/>
  <c r="Q127" i="1"/>
  <c r="P127" i="1"/>
  <c r="O127" i="1"/>
  <c r="S126" i="1"/>
  <c r="R126" i="1"/>
  <c r="Q126" i="1"/>
  <c r="P126" i="1"/>
  <c r="O126" i="1"/>
  <c r="S125" i="1"/>
  <c r="R125" i="1"/>
  <c r="Q125" i="1"/>
  <c r="P125" i="1"/>
  <c r="O125" i="1"/>
  <c r="S123" i="1"/>
  <c r="R123" i="1"/>
  <c r="Q123" i="1"/>
  <c r="P123" i="1"/>
  <c r="O123" i="1"/>
  <c r="S117" i="1"/>
  <c r="R117" i="1"/>
  <c r="Q117" i="1"/>
  <c r="P117" i="1"/>
  <c r="O117" i="1"/>
  <c r="S122" i="1"/>
  <c r="R122" i="1"/>
  <c r="Q122" i="1"/>
  <c r="P122" i="1"/>
  <c r="O122" i="1"/>
  <c r="S106" i="1"/>
  <c r="R106" i="1"/>
  <c r="Q106" i="1"/>
  <c r="P106" i="1"/>
  <c r="O106" i="1"/>
  <c r="S120" i="1"/>
  <c r="R120" i="1"/>
  <c r="Q120" i="1"/>
  <c r="P120" i="1"/>
  <c r="O120" i="1"/>
  <c r="S119" i="1"/>
  <c r="R119" i="1"/>
  <c r="Q119" i="1"/>
  <c r="P119" i="1"/>
  <c r="O119" i="1"/>
  <c r="S113" i="1"/>
  <c r="R113" i="1"/>
  <c r="Q113" i="1"/>
  <c r="P113" i="1"/>
  <c r="O113" i="1"/>
  <c r="S116" i="1"/>
  <c r="R116" i="1"/>
  <c r="Q116" i="1"/>
  <c r="P116" i="1"/>
  <c r="O116" i="1"/>
  <c r="S114" i="1"/>
  <c r="R114" i="1"/>
  <c r="Q114" i="1"/>
  <c r="P114" i="1"/>
  <c r="O114" i="1"/>
  <c r="S103" i="1"/>
  <c r="R103" i="1"/>
  <c r="Q103" i="1"/>
  <c r="P103" i="1"/>
  <c r="O103" i="1"/>
  <c r="S112" i="1"/>
  <c r="R112" i="1"/>
  <c r="Q112" i="1"/>
  <c r="P112" i="1"/>
  <c r="O112" i="1"/>
  <c r="S111" i="1"/>
  <c r="R111" i="1"/>
  <c r="Q111" i="1"/>
  <c r="P111" i="1"/>
  <c r="O111" i="1"/>
  <c r="S110" i="1"/>
  <c r="R110" i="1"/>
  <c r="Q110" i="1"/>
  <c r="P110" i="1"/>
  <c r="O110" i="1"/>
  <c r="S109" i="1"/>
  <c r="R109" i="1"/>
  <c r="Q109" i="1"/>
  <c r="P109" i="1"/>
  <c r="O109" i="1"/>
  <c r="S108" i="1"/>
  <c r="R108" i="1"/>
  <c r="Q108" i="1"/>
  <c r="P108" i="1"/>
  <c r="O108" i="1"/>
  <c r="S107" i="1"/>
  <c r="R107" i="1"/>
  <c r="Q107" i="1"/>
  <c r="P107" i="1"/>
  <c r="O107" i="1"/>
  <c r="S105" i="1"/>
  <c r="R105" i="1"/>
  <c r="Q105" i="1"/>
  <c r="P105" i="1"/>
  <c r="O105" i="1"/>
  <c r="S104" i="1"/>
  <c r="R104" i="1"/>
  <c r="Q104" i="1"/>
  <c r="P104" i="1"/>
  <c r="O104" i="1"/>
  <c r="S102" i="1"/>
  <c r="R102" i="1"/>
  <c r="Q102" i="1"/>
  <c r="P102" i="1"/>
  <c r="O102" i="1"/>
  <c r="S101" i="1"/>
  <c r="R101" i="1"/>
  <c r="Q101" i="1"/>
  <c r="P101" i="1"/>
  <c r="O101" i="1"/>
  <c r="S98" i="1"/>
  <c r="R98" i="1"/>
  <c r="Q98" i="1"/>
  <c r="P98" i="1"/>
  <c r="O98" i="1"/>
  <c r="S93" i="1"/>
  <c r="R93" i="1"/>
  <c r="Q93" i="1"/>
  <c r="P93" i="1"/>
  <c r="O93" i="1"/>
  <c r="S62" i="1"/>
  <c r="R62" i="1"/>
  <c r="Q62" i="1"/>
  <c r="P62" i="1"/>
  <c r="O62" i="1"/>
  <c r="S97" i="1"/>
  <c r="R97" i="1"/>
  <c r="Q97" i="1"/>
  <c r="P97" i="1"/>
  <c r="O97" i="1"/>
  <c r="S96" i="1"/>
  <c r="R96" i="1"/>
  <c r="Q96" i="1"/>
  <c r="P96" i="1"/>
  <c r="O96" i="1"/>
  <c r="S72" i="1"/>
  <c r="R72" i="1"/>
  <c r="Q72" i="1"/>
  <c r="P72" i="1"/>
  <c r="O72" i="1"/>
  <c r="S95" i="1"/>
  <c r="R95" i="1"/>
  <c r="Q95" i="1"/>
  <c r="P95" i="1"/>
  <c r="O95" i="1"/>
  <c r="S94" i="1"/>
  <c r="R94" i="1"/>
  <c r="Q94" i="1"/>
  <c r="P94" i="1"/>
  <c r="O94" i="1"/>
  <c r="S88" i="1"/>
  <c r="R88" i="1"/>
  <c r="Q88" i="1"/>
  <c r="P88" i="1"/>
  <c r="O88" i="1"/>
  <c r="S76" i="1"/>
  <c r="R76" i="1"/>
  <c r="Q76" i="1"/>
  <c r="P76" i="1"/>
  <c r="O76" i="1"/>
  <c r="S92" i="1"/>
  <c r="R92" i="1"/>
  <c r="Q92" i="1"/>
  <c r="P92" i="1"/>
  <c r="O92" i="1"/>
  <c r="S91" i="1"/>
  <c r="R91" i="1"/>
  <c r="Q91" i="1"/>
  <c r="P91" i="1"/>
  <c r="O91" i="1"/>
  <c r="S90" i="1"/>
  <c r="R90" i="1"/>
  <c r="Q90" i="1"/>
  <c r="P90" i="1"/>
  <c r="O90" i="1"/>
  <c r="S89" i="1"/>
  <c r="R89" i="1"/>
  <c r="Q89" i="1"/>
  <c r="P89" i="1"/>
  <c r="O89" i="1"/>
  <c r="S87" i="1"/>
  <c r="R87" i="1"/>
  <c r="Q87" i="1"/>
  <c r="P87" i="1"/>
  <c r="O87" i="1"/>
  <c r="S86" i="1"/>
  <c r="R86" i="1"/>
  <c r="Q86" i="1"/>
  <c r="P86" i="1"/>
  <c r="O86" i="1"/>
  <c r="S85" i="1"/>
  <c r="R85" i="1"/>
  <c r="Q85" i="1"/>
  <c r="P85" i="1"/>
  <c r="O85" i="1"/>
  <c r="S84" i="1"/>
  <c r="R84" i="1"/>
  <c r="Q84" i="1"/>
  <c r="P84" i="1"/>
  <c r="O84" i="1"/>
  <c r="S83" i="1"/>
  <c r="R83" i="1"/>
  <c r="Q83" i="1"/>
  <c r="P83" i="1"/>
  <c r="O83" i="1"/>
  <c r="S80" i="1"/>
  <c r="R80" i="1"/>
  <c r="Q80" i="1"/>
  <c r="P80" i="1"/>
  <c r="O80" i="1"/>
  <c r="S79" i="1"/>
  <c r="R79" i="1"/>
  <c r="Q79" i="1"/>
  <c r="P79" i="1"/>
  <c r="O79" i="1"/>
  <c r="S78" i="1"/>
  <c r="R78" i="1"/>
  <c r="Q78" i="1"/>
  <c r="P78" i="1"/>
  <c r="O78" i="1"/>
  <c r="S77" i="1"/>
  <c r="R77" i="1"/>
  <c r="Q77" i="1"/>
  <c r="P77" i="1"/>
  <c r="O77" i="1"/>
  <c r="S75" i="1"/>
  <c r="R75" i="1"/>
  <c r="Q75" i="1"/>
  <c r="P75" i="1"/>
  <c r="O75" i="1"/>
  <c r="S74" i="1"/>
  <c r="R74" i="1"/>
  <c r="Q74" i="1"/>
  <c r="P74" i="1"/>
  <c r="O74" i="1"/>
  <c r="S73" i="1"/>
  <c r="R73" i="1"/>
  <c r="Q73" i="1"/>
  <c r="P73" i="1"/>
  <c r="O73" i="1"/>
  <c r="S71" i="1"/>
  <c r="R71" i="1"/>
  <c r="Q71" i="1"/>
  <c r="P71" i="1"/>
  <c r="O71" i="1"/>
  <c r="S63" i="1"/>
  <c r="R63" i="1"/>
  <c r="Q63" i="1"/>
  <c r="P63" i="1"/>
  <c r="O63" i="1"/>
  <c r="S70" i="1"/>
  <c r="R70" i="1"/>
  <c r="Q70" i="1"/>
  <c r="P70" i="1"/>
  <c r="O70" i="1"/>
  <c r="S68" i="1"/>
  <c r="R68" i="1"/>
  <c r="Q68" i="1"/>
  <c r="P68" i="1"/>
  <c r="O68" i="1"/>
  <c r="S69" i="1"/>
  <c r="R69" i="1"/>
  <c r="Q69" i="1"/>
  <c r="P69" i="1"/>
  <c r="O69" i="1"/>
  <c r="S67" i="1"/>
  <c r="R67" i="1"/>
  <c r="Q67" i="1"/>
  <c r="P67" i="1"/>
  <c r="O67" i="1"/>
  <c r="S66" i="1"/>
  <c r="R66" i="1"/>
  <c r="Q66" i="1"/>
  <c r="P66" i="1"/>
  <c r="O66" i="1"/>
  <c r="S65" i="1"/>
  <c r="R65" i="1"/>
  <c r="Q65" i="1"/>
  <c r="P65" i="1"/>
  <c r="O65" i="1"/>
  <c r="S64" i="1"/>
  <c r="R64" i="1"/>
  <c r="Q64" i="1"/>
  <c r="P64" i="1"/>
  <c r="O64" i="1"/>
  <c r="S59" i="1"/>
  <c r="R59" i="1"/>
  <c r="Q59" i="1"/>
  <c r="P59" i="1"/>
  <c r="O59" i="1"/>
  <c r="S61" i="1"/>
  <c r="R61" i="1"/>
  <c r="Q61" i="1"/>
  <c r="P61" i="1"/>
  <c r="O61" i="1"/>
  <c r="S60" i="1"/>
  <c r="R60" i="1"/>
  <c r="Q60" i="1"/>
  <c r="P60" i="1"/>
  <c r="O60" i="1"/>
  <c r="S58" i="1"/>
  <c r="R58" i="1"/>
  <c r="Q58" i="1"/>
  <c r="P58" i="1"/>
  <c r="O58" i="1"/>
  <c r="S57" i="1"/>
  <c r="R57" i="1"/>
  <c r="Q57" i="1"/>
  <c r="P57" i="1"/>
  <c r="O57" i="1"/>
  <c r="S56" i="1"/>
  <c r="R56" i="1"/>
  <c r="Q56" i="1"/>
  <c r="P56" i="1"/>
  <c r="O56" i="1"/>
  <c r="S55" i="1"/>
  <c r="R55" i="1"/>
  <c r="Q55" i="1"/>
  <c r="P55" i="1"/>
  <c r="O55" i="1"/>
  <c r="S54" i="1"/>
  <c r="R54" i="1"/>
  <c r="Q54" i="1"/>
  <c r="P54" i="1"/>
  <c r="O54" i="1"/>
  <c r="S53" i="1"/>
  <c r="R53" i="1"/>
  <c r="Q53" i="1"/>
  <c r="P53" i="1"/>
  <c r="O53" i="1"/>
  <c r="S52" i="1"/>
  <c r="R52" i="1"/>
  <c r="Q52" i="1"/>
  <c r="P52" i="1"/>
  <c r="O52" i="1"/>
  <c r="S51" i="1"/>
  <c r="R51" i="1"/>
  <c r="Q51" i="1"/>
  <c r="P51" i="1"/>
  <c r="O51" i="1"/>
  <c r="S44" i="1"/>
  <c r="R44" i="1"/>
  <c r="Q44" i="1"/>
  <c r="P44" i="1"/>
  <c r="O44" i="1"/>
  <c r="S31" i="1"/>
  <c r="R31" i="1"/>
  <c r="Q31" i="1"/>
  <c r="P31" i="1"/>
  <c r="O31" i="1"/>
  <c r="S50" i="1"/>
  <c r="R50" i="1"/>
  <c r="Q50" i="1"/>
  <c r="P50" i="1"/>
  <c r="O50" i="1"/>
  <c r="S45" i="1"/>
  <c r="R45" i="1"/>
  <c r="Q45" i="1"/>
  <c r="P45" i="1"/>
  <c r="O45" i="1"/>
  <c r="S46" i="1"/>
  <c r="R46" i="1"/>
  <c r="Q46" i="1"/>
  <c r="P46" i="1"/>
  <c r="O46" i="1"/>
  <c r="S49" i="1"/>
  <c r="R49" i="1"/>
  <c r="Q49" i="1"/>
  <c r="P49" i="1"/>
  <c r="O49" i="1"/>
  <c r="S36" i="1"/>
  <c r="R36" i="1"/>
  <c r="Q36" i="1"/>
  <c r="P36" i="1"/>
  <c r="O36" i="1"/>
  <c r="S48" i="1"/>
  <c r="R48" i="1"/>
  <c r="Q48" i="1"/>
  <c r="P48" i="1"/>
  <c r="O48" i="1"/>
  <c r="S47" i="1"/>
  <c r="R47" i="1"/>
  <c r="Q47" i="1"/>
  <c r="P47" i="1"/>
  <c r="O47" i="1"/>
  <c r="S43" i="1"/>
  <c r="R43" i="1"/>
  <c r="Q43" i="1"/>
  <c r="P43" i="1"/>
  <c r="O43" i="1"/>
  <c r="S42" i="1"/>
  <c r="R42" i="1"/>
  <c r="Q42" i="1"/>
  <c r="P42" i="1"/>
  <c r="O42" i="1"/>
  <c r="S41" i="1"/>
  <c r="R41" i="1"/>
  <c r="Q41" i="1"/>
  <c r="P41" i="1"/>
  <c r="O41" i="1"/>
  <c r="S40" i="1"/>
  <c r="R40" i="1"/>
  <c r="Q40" i="1"/>
  <c r="P40" i="1"/>
  <c r="O40" i="1"/>
  <c r="S38" i="1"/>
  <c r="R38" i="1"/>
  <c r="Q38" i="1"/>
  <c r="P38" i="1"/>
  <c r="O38" i="1"/>
  <c r="S39" i="1"/>
  <c r="R39" i="1"/>
  <c r="Q39" i="1"/>
  <c r="P39" i="1"/>
  <c r="O39" i="1"/>
  <c r="S37" i="1"/>
  <c r="R37" i="1"/>
  <c r="Q37" i="1"/>
  <c r="P37" i="1"/>
  <c r="O37" i="1"/>
  <c r="S35" i="1"/>
  <c r="R35" i="1"/>
  <c r="Q35" i="1"/>
  <c r="P35" i="1"/>
  <c r="O35" i="1"/>
  <c r="S34" i="1"/>
  <c r="R34" i="1"/>
  <c r="Q34" i="1"/>
  <c r="P34" i="1"/>
  <c r="O34" i="1"/>
  <c r="S33" i="1"/>
  <c r="R33" i="1"/>
  <c r="Q33" i="1"/>
  <c r="P33" i="1"/>
  <c r="O33" i="1"/>
  <c r="S22" i="1"/>
  <c r="R22" i="1"/>
  <c r="Q22" i="1"/>
  <c r="P22" i="1"/>
  <c r="O22" i="1"/>
  <c r="S32" i="1"/>
  <c r="R32" i="1"/>
  <c r="Q32" i="1"/>
  <c r="P32" i="1"/>
  <c r="O32" i="1"/>
  <c r="S30" i="1"/>
  <c r="R30" i="1"/>
  <c r="Q30" i="1"/>
  <c r="P30" i="1"/>
  <c r="O30" i="1"/>
  <c r="S29" i="1"/>
  <c r="R29" i="1"/>
  <c r="Q29" i="1"/>
  <c r="P29" i="1"/>
  <c r="O29" i="1"/>
  <c r="S28" i="1"/>
  <c r="R28" i="1"/>
  <c r="Q28" i="1"/>
  <c r="P28" i="1"/>
  <c r="O28" i="1"/>
  <c r="S27" i="1"/>
  <c r="R27" i="1"/>
  <c r="Q27" i="1"/>
  <c r="P27" i="1"/>
  <c r="O27" i="1"/>
  <c r="S26" i="1"/>
  <c r="R26" i="1"/>
  <c r="Q26" i="1"/>
  <c r="P26" i="1"/>
  <c r="O26" i="1"/>
  <c r="S25" i="1"/>
  <c r="R25" i="1"/>
  <c r="Q25" i="1"/>
  <c r="P25" i="1"/>
  <c r="O25" i="1"/>
  <c r="S24" i="1"/>
  <c r="R24" i="1"/>
  <c r="Q24" i="1"/>
  <c r="P24" i="1"/>
  <c r="O24" i="1"/>
  <c r="S23" i="1"/>
  <c r="R23" i="1"/>
  <c r="Q23" i="1"/>
  <c r="P23" i="1"/>
  <c r="O23" i="1"/>
  <c r="S21" i="1"/>
  <c r="R21" i="1"/>
  <c r="Q21" i="1"/>
  <c r="P21" i="1"/>
  <c r="O21" i="1"/>
  <c r="S20" i="1"/>
  <c r="R20" i="1"/>
  <c r="Q20" i="1"/>
  <c r="P20" i="1"/>
  <c r="O20" i="1"/>
  <c r="S16" i="1"/>
  <c r="R16" i="1"/>
  <c r="Q16" i="1"/>
  <c r="P16" i="1"/>
  <c r="O16" i="1"/>
  <c r="S13" i="1"/>
  <c r="R13" i="1"/>
  <c r="Q13" i="1"/>
  <c r="P13" i="1"/>
  <c r="O13" i="1"/>
  <c r="S19" i="1"/>
  <c r="R19" i="1"/>
  <c r="Q19" i="1"/>
  <c r="P19" i="1"/>
  <c r="O19" i="1"/>
  <c r="S18" i="1"/>
  <c r="R18" i="1"/>
  <c r="Q18" i="1"/>
  <c r="P18" i="1"/>
  <c r="O18" i="1"/>
  <c r="S17" i="1"/>
  <c r="R17" i="1"/>
  <c r="Q17" i="1"/>
  <c r="P17" i="1"/>
  <c r="O17" i="1"/>
  <c r="S11" i="1"/>
  <c r="R11" i="1"/>
  <c r="Q11" i="1"/>
  <c r="P11" i="1"/>
  <c r="O11" i="1"/>
  <c r="S15" i="1"/>
  <c r="R15" i="1"/>
  <c r="Q15" i="1"/>
  <c r="P15" i="1"/>
  <c r="O15" i="1"/>
  <c r="S14" i="1"/>
  <c r="R14" i="1"/>
  <c r="Q14" i="1"/>
  <c r="P14" i="1"/>
  <c r="O14" i="1"/>
  <c r="S12" i="1"/>
  <c r="R12" i="1"/>
  <c r="Q12" i="1"/>
  <c r="P12" i="1"/>
  <c r="O12" i="1"/>
  <c r="S9" i="1"/>
  <c r="R9" i="1"/>
  <c r="Q9" i="1"/>
  <c r="P9" i="1"/>
  <c r="O9" i="1"/>
  <c r="S10" i="1"/>
  <c r="R10" i="1"/>
  <c r="Q10" i="1"/>
  <c r="P10" i="1"/>
  <c r="O10" i="1"/>
  <c r="S6" i="1"/>
  <c r="R6" i="1"/>
  <c r="Q6" i="1"/>
  <c r="P6" i="1"/>
  <c r="O6" i="1"/>
  <c r="S8" i="1"/>
  <c r="R8" i="1"/>
  <c r="Q8" i="1"/>
  <c r="P8" i="1"/>
  <c r="O8" i="1"/>
  <c r="S7" i="1"/>
  <c r="R7" i="1"/>
  <c r="Q7" i="1"/>
  <c r="P7" i="1"/>
  <c r="O7" i="1"/>
  <c r="S5" i="1"/>
  <c r="R5" i="1"/>
  <c r="Q5" i="1"/>
  <c r="P5" i="1"/>
  <c r="O5" i="1"/>
  <c r="S4" i="1"/>
  <c r="R4" i="1"/>
  <c r="Q4" i="1"/>
  <c r="P4" i="1"/>
  <c r="O4" i="1"/>
  <c r="F576" i="1"/>
  <c r="D576" i="1"/>
  <c r="C576" i="1"/>
  <c r="B576" i="1"/>
  <c r="F563" i="1"/>
  <c r="D563" i="1"/>
  <c r="C563" i="1"/>
  <c r="B563" i="1"/>
  <c r="F660" i="1"/>
  <c r="D660" i="1"/>
  <c r="C660" i="1"/>
  <c r="B660" i="1"/>
  <c r="F568" i="1"/>
  <c r="D568" i="1"/>
  <c r="C568" i="1"/>
  <c r="E568" i="1" s="1"/>
  <c r="B568" i="1"/>
  <c r="F566" i="1"/>
  <c r="D566" i="1"/>
  <c r="C566" i="1"/>
  <c r="B566" i="1"/>
  <c r="F561" i="1"/>
  <c r="D561" i="1"/>
  <c r="C561" i="1"/>
  <c r="B561" i="1"/>
  <c r="F591" i="1"/>
  <c r="D591" i="1"/>
  <c r="C591" i="1"/>
  <c r="B591" i="1"/>
  <c r="E591" i="1" s="1"/>
  <c r="F472" i="1"/>
  <c r="D472" i="1"/>
  <c r="C472" i="1"/>
  <c r="B472" i="1"/>
  <c r="F380" i="1"/>
  <c r="D380" i="1"/>
  <c r="C380" i="1"/>
  <c r="B380" i="1"/>
  <c r="E380" i="1" s="1"/>
  <c r="F330" i="1"/>
  <c r="D330" i="1"/>
  <c r="C330" i="1"/>
  <c r="B330" i="1"/>
  <c r="F265" i="1"/>
  <c r="D265" i="1"/>
  <c r="C265" i="1"/>
  <c r="B265" i="1"/>
  <c r="F230" i="1"/>
  <c r="D230" i="1"/>
  <c r="C230" i="1"/>
  <c r="B230" i="1"/>
  <c r="E230" i="1" l="1"/>
  <c r="E330" i="1"/>
  <c r="B622" i="1"/>
  <c r="E622" i="1" s="1"/>
  <c r="E660" i="1"/>
  <c r="E576" i="1"/>
  <c r="E561" i="1"/>
  <c r="E566" i="1"/>
  <c r="E472" i="1"/>
  <c r="E265" i="1"/>
  <c r="E563" i="1"/>
  <c r="S3" i="1"/>
  <c r="R3" i="1"/>
  <c r="Q3" i="1"/>
  <c r="P3" i="1"/>
  <c r="O3" i="1"/>
  <c r="CZ441" i="1"/>
  <c r="CY441" i="1"/>
  <c r="CX441" i="1"/>
  <c r="CW441" i="1"/>
  <c r="BT441" i="1"/>
  <c r="BS441" i="1"/>
  <c r="BR441" i="1"/>
  <c r="BQ441" i="1"/>
  <c r="BP441" i="1"/>
  <c r="BO441" i="1"/>
  <c r="BN441" i="1"/>
  <c r="BM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CZ807" i="1" l="1"/>
  <c r="CY807" i="1"/>
  <c r="CX807" i="1"/>
  <c r="CW807" i="1"/>
  <c r="BT807" i="1"/>
  <c r="BS807" i="1"/>
  <c r="BR807" i="1"/>
  <c r="BQ807" i="1"/>
  <c r="BP807" i="1"/>
  <c r="BO807" i="1"/>
  <c r="BN807" i="1"/>
  <c r="BM807" i="1"/>
  <c r="BG807" i="1"/>
  <c r="BF807" i="1"/>
  <c r="BE807" i="1"/>
  <c r="BD807" i="1"/>
  <c r="BC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CZ789" i="1"/>
  <c r="CY789" i="1"/>
  <c r="CX789" i="1"/>
  <c r="CW789" i="1"/>
  <c r="BT789" i="1"/>
  <c r="BS789" i="1"/>
  <c r="BR789" i="1"/>
  <c r="BQ789" i="1"/>
  <c r="BP789" i="1"/>
  <c r="BO789" i="1"/>
  <c r="BN789" i="1"/>
  <c r="BM789" i="1"/>
  <c r="BG789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CZ448" i="1"/>
  <c r="CY448" i="1"/>
  <c r="CX448" i="1"/>
  <c r="CW448" i="1"/>
  <c r="BT448" i="1"/>
  <c r="BS448" i="1"/>
  <c r="BR448" i="1"/>
  <c r="BQ448" i="1"/>
  <c r="BP448" i="1"/>
  <c r="BO448" i="1"/>
  <c r="BN448" i="1"/>
  <c r="BM448" i="1"/>
  <c r="BG448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CZ694" i="1"/>
  <c r="CY694" i="1"/>
  <c r="CX694" i="1"/>
  <c r="CW694" i="1"/>
  <c r="BT694" i="1"/>
  <c r="BS694" i="1"/>
  <c r="BR694" i="1"/>
  <c r="BQ694" i="1"/>
  <c r="BP694" i="1"/>
  <c r="BO694" i="1"/>
  <c r="BN694" i="1"/>
  <c r="BM694" i="1"/>
  <c r="BG694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CZ530" i="1"/>
  <c r="CY530" i="1"/>
  <c r="CX530" i="1"/>
  <c r="CW530" i="1"/>
  <c r="BT530" i="1"/>
  <c r="BS530" i="1"/>
  <c r="BR530" i="1"/>
  <c r="BQ530" i="1"/>
  <c r="BP530" i="1"/>
  <c r="BO530" i="1"/>
  <c r="BN530" i="1"/>
  <c r="BM530" i="1"/>
  <c r="BG530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CZ519" i="1"/>
  <c r="CY519" i="1"/>
  <c r="CX519" i="1"/>
  <c r="CW519" i="1"/>
  <c r="BT519" i="1"/>
  <c r="BS519" i="1"/>
  <c r="BR519" i="1"/>
  <c r="BQ519" i="1"/>
  <c r="BP519" i="1"/>
  <c r="BO519" i="1"/>
  <c r="BN519" i="1"/>
  <c r="BM519" i="1"/>
  <c r="BG519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CZ600" i="1"/>
  <c r="CY600" i="1"/>
  <c r="CX600" i="1"/>
  <c r="CW600" i="1"/>
  <c r="BT600" i="1"/>
  <c r="BS600" i="1"/>
  <c r="BR600" i="1"/>
  <c r="BQ600" i="1"/>
  <c r="BP600" i="1"/>
  <c r="BO600" i="1"/>
  <c r="BN600" i="1"/>
  <c r="BM600" i="1"/>
  <c r="BG600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CZ514" i="1"/>
  <c r="CY514" i="1"/>
  <c r="CX514" i="1"/>
  <c r="CW514" i="1"/>
  <c r="BT514" i="1"/>
  <c r="BS514" i="1"/>
  <c r="BR514" i="1"/>
  <c r="BQ514" i="1"/>
  <c r="BP514" i="1"/>
  <c r="BO514" i="1"/>
  <c r="BN514" i="1"/>
  <c r="BM514" i="1"/>
  <c r="BG514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CZ738" i="1"/>
  <c r="CY738" i="1"/>
  <c r="CX738" i="1"/>
  <c r="CW738" i="1"/>
  <c r="BT738" i="1"/>
  <c r="BS738" i="1"/>
  <c r="BR738" i="1"/>
  <c r="BQ738" i="1"/>
  <c r="BP738" i="1"/>
  <c r="BO738" i="1"/>
  <c r="BN738" i="1"/>
  <c r="BM738" i="1"/>
  <c r="BG738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CZ586" i="1"/>
  <c r="CY586" i="1"/>
  <c r="CX586" i="1"/>
  <c r="CW586" i="1"/>
  <c r="BT586" i="1"/>
  <c r="BS586" i="1"/>
  <c r="BR586" i="1"/>
  <c r="BQ586" i="1"/>
  <c r="BP586" i="1"/>
  <c r="BO586" i="1"/>
  <c r="BN586" i="1"/>
  <c r="BM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CZ438" i="1"/>
  <c r="CY438" i="1"/>
  <c r="CX438" i="1"/>
  <c r="CW438" i="1"/>
  <c r="BT438" i="1"/>
  <c r="BS438" i="1"/>
  <c r="BR438" i="1"/>
  <c r="BQ438" i="1"/>
  <c r="BP438" i="1"/>
  <c r="BO438" i="1"/>
  <c r="BN438" i="1"/>
  <c r="BM438" i="1"/>
  <c r="BG438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CZ206" i="1"/>
  <c r="CY206" i="1"/>
  <c r="CX206" i="1"/>
  <c r="CW206" i="1"/>
  <c r="BT206" i="1"/>
  <c r="BS206" i="1"/>
  <c r="BR206" i="1"/>
  <c r="BQ206" i="1"/>
  <c r="BP206" i="1"/>
  <c r="BO206" i="1"/>
  <c r="BN206" i="1"/>
  <c r="BM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CZ204" i="1"/>
  <c r="CY204" i="1"/>
  <c r="CX204" i="1"/>
  <c r="CW204" i="1"/>
  <c r="BT204" i="1"/>
  <c r="BS204" i="1"/>
  <c r="BR204" i="1"/>
  <c r="BQ204" i="1"/>
  <c r="BP204" i="1"/>
  <c r="BO204" i="1"/>
  <c r="BN204" i="1"/>
  <c r="BM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CZ212" i="1"/>
  <c r="CY212" i="1"/>
  <c r="CX212" i="1"/>
  <c r="CW212" i="1"/>
  <c r="BT212" i="1"/>
  <c r="BS212" i="1"/>
  <c r="BR212" i="1"/>
  <c r="BQ212" i="1"/>
  <c r="BP212" i="1"/>
  <c r="BO212" i="1"/>
  <c r="BN212" i="1"/>
  <c r="BM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CZ567" i="1"/>
  <c r="CY567" i="1"/>
  <c r="CX567" i="1"/>
  <c r="CW567" i="1"/>
  <c r="BT567" i="1"/>
  <c r="BS567" i="1"/>
  <c r="BR567" i="1"/>
  <c r="BQ567" i="1"/>
  <c r="BP567" i="1"/>
  <c r="BO567" i="1"/>
  <c r="BN567" i="1"/>
  <c r="BM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CZ558" i="1"/>
  <c r="CY558" i="1"/>
  <c r="CX558" i="1"/>
  <c r="CW558" i="1"/>
  <c r="BT558" i="1"/>
  <c r="BS558" i="1"/>
  <c r="BR558" i="1"/>
  <c r="BQ558" i="1"/>
  <c r="BP558" i="1"/>
  <c r="BO558" i="1"/>
  <c r="BN558" i="1"/>
  <c r="BM558" i="1"/>
  <c r="BG558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X833" i="1"/>
  <c r="W833" i="1"/>
  <c r="V833" i="1"/>
  <c r="U833" i="1"/>
  <c r="T833" i="1"/>
  <c r="X832" i="1"/>
  <c r="W832" i="1"/>
  <c r="V832" i="1"/>
  <c r="U832" i="1"/>
  <c r="T832" i="1"/>
  <c r="X831" i="1"/>
  <c r="W831" i="1"/>
  <c r="V831" i="1"/>
  <c r="U831" i="1"/>
  <c r="T831" i="1"/>
  <c r="X830" i="1"/>
  <c r="W830" i="1"/>
  <c r="V830" i="1"/>
  <c r="U830" i="1"/>
  <c r="T830" i="1"/>
  <c r="X829" i="1"/>
  <c r="W829" i="1"/>
  <c r="V829" i="1"/>
  <c r="U829" i="1"/>
  <c r="T829" i="1"/>
  <c r="X828" i="1"/>
  <c r="W828" i="1"/>
  <c r="V828" i="1"/>
  <c r="U828" i="1"/>
  <c r="T828" i="1"/>
  <c r="X827" i="1"/>
  <c r="W827" i="1"/>
  <c r="V827" i="1"/>
  <c r="U827" i="1"/>
  <c r="T827" i="1"/>
  <c r="X826" i="1"/>
  <c r="W826" i="1"/>
  <c r="V826" i="1"/>
  <c r="U826" i="1"/>
  <c r="T826" i="1"/>
  <c r="X825" i="1"/>
  <c r="W825" i="1"/>
  <c r="V825" i="1"/>
  <c r="U825" i="1"/>
  <c r="T825" i="1"/>
  <c r="X824" i="1"/>
  <c r="W824" i="1"/>
  <c r="V824" i="1"/>
  <c r="U824" i="1"/>
  <c r="T824" i="1"/>
  <c r="X823" i="1"/>
  <c r="W823" i="1"/>
  <c r="V823" i="1"/>
  <c r="U823" i="1"/>
  <c r="T823" i="1"/>
  <c r="X822" i="1"/>
  <c r="W822" i="1"/>
  <c r="V822" i="1"/>
  <c r="U822" i="1"/>
  <c r="T822" i="1"/>
  <c r="X821" i="1"/>
  <c r="W821" i="1"/>
  <c r="V821" i="1"/>
  <c r="U821" i="1"/>
  <c r="T821" i="1"/>
  <c r="X820" i="1"/>
  <c r="W820" i="1"/>
  <c r="V820" i="1"/>
  <c r="U820" i="1"/>
  <c r="T820" i="1"/>
  <c r="X819" i="1"/>
  <c r="W819" i="1"/>
  <c r="V819" i="1"/>
  <c r="U819" i="1"/>
  <c r="T819" i="1"/>
  <c r="X818" i="1"/>
  <c r="W818" i="1"/>
  <c r="V818" i="1"/>
  <c r="U818" i="1"/>
  <c r="T818" i="1"/>
  <c r="X817" i="1"/>
  <c r="W817" i="1"/>
  <c r="V817" i="1"/>
  <c r="U817" i="1"/>
  <c r="T817" i="1"/>
  <c r="X816" i="1"/>
  <c r="W816" i="1"/>
  <c r="V816" i="1"/>
  <c r="U816" i="1"/>
  <c r="T816" i="1"/>
  <c r="X815" i="1"/>
  <c r="W815" i="1"/>
  <c r="V815" i="1"/>
  <c r="U815" i="1"/>
  <c r="T815" i="1"/>
  <c r="X814" i="1"/>
  <c r="W814" i="1"/>
  <c r="V814" i="1"/>
  <c r="U814" i="1"/>
  <c r="T814" i="1"/>
  <c r="X813" i="1"/>
  <c r="W813" i="1"/>
  <c r="V813" i="1"/>
  <c r="U813" i="1"/>
  <c r="T813" i="1"/>
  <c r="X812" i="1"/>
  <c r="W812" i="1"/>
  <c r="V812" i="1"/>
  <c r="U812" i="1"/>
  <c r="T812" i="1"/>
  <c r="X811" i="1"/>
  <c r="W811" i="1"/>
  <c r="V811" i="1"/>
  <c r="U811" i="1"/>
  <c r="T811" i="1"/>
  <c r="X810" i="1"/>
  <c r="W810" i="1"/>
  <c r="V810" i="1"/>
  <c r="U810" i="1"/>
  <c r="T810" i="1"/>
  <c r="X774" i="1"/>
  <c r="W774" i="1"/>
  <c r="V774" i="1"/>
  <c r="U774" i="1"/>
  <c r="T774" i="1"/>
  <c r="X809" i="1"/>
  <c r="W809" i="1"/>
  <c r="V809" i="1"/>
  <c r="U809" i="1"/>
  <c r="T809" i="1"/>
  <c r="X808" i="1"/>
  <c r="W808" i="1"/>
  <c r="V808" i="1"/>
  <c r="U808" i="1"/>
  <c r="T808" i="1"/>
  <c r="X806" i="1"/>
  <c r="W806" i="1"/>
  <c r="V806" i="1"/>
  <c r="U806" i="1"/>
  <c r="T806" i="1"/>
  <c r="X800" i="1"/>
  <c r="W800" i="1"/>
  <c r="V800" i="1"/>
  <c r="U800" i="1"/>
  <c r="T800" i="1"/>
  <c r="X618" i="1"/>
  <c r="W618" i="1"/>
  <c r="V618" i="1"/>
  <c r="U618" i="1"/>
  <c r="T618" i="1"/>
  <c r="X617" i="1"/>
  <c r="W617" i="1"/>
  <c r="V617" i="1"/>
  <c r="U617" i="1"/>
  <c r="T617" i="1"/>
  <c r="X616" i="1"/>
  <c r="W616" i="1"/>
  <c r="V616" i="1"/>
  <c r="U616" i="1"/>
  <c r="T616" i="1"/>
  <c r="X799" i="1"/>
  <c r="W799" i="1"/>
  <c r="V799" i="1"/>
  <c r="U799" i="1"/>
  <c r="T799" i="1"/>
  <c r="X794" i="1"/>
  <c r="W794" i="1"/>
  <c r="V794" i="1"/>
  <c r="U794" i="1"/>
  <c r="T794" i="1"/>
  <c r="X793" i="1"/>
  <c r="W793" i="1"/>
  <c r="V793" i="1"/>
  <c r="U793" i="1"/>
  <c r="T793" i="1"/>
  <c r="X729" i="1"/>
  <c r="W729" i="1"/>
  <c r="V729" i="1"/>
  <c r="U729" i="1"/>
  <c r="T729" i="1"/>
  <c r="X728" i="1"/>
  <c r="W728" i="1"/>
  <c r="V728" i="1"/>
  <c r="U728" i="1"/>
  <c r="T728" i="1"/>
  <c r="X727" i="1"/>
  <c r="W727" i="1"/>
  <c r="V727" i="1"/>
  <c r="U727" i="1"/>
  <c r="T727" i="1"/>
  <c r="X560" i="1"/>
  <c r="W560" i="1"/>
  <c r="V560" i="1"/>
  <c r="U560" i="1"/>
  <c r="T560" i="1"/>
  <c r="X638" i="1"/>
  <c r="W638" i="1"/>
  <c r="V638" i="1"/>
  <c r="U638" i="1"/>
  <c r="T638" i="1"/>
  <c r="X798" i="1"/>
  <c r="W798" i="1"/>
  <c r="V798" i="1"/>
  <c r="U798" i="1"/>
  <c r="T798" i="1"/>
  <c r="X802" i="1"/>
  <c r="W802" i="1"/>
  <c r="V802" i="1"/>
  <c r="U802" i="1"/>
  <c r="T802" i="1"/>
  <c r="X691" i="1"/>
  <c r="W691" i="1"/>
  <c r="V691" i="1"/>
  <c r="U691" i="1"/>
  <c r="T691" i="1"/>
  <c r="X556" i="1"/>
  <c r="W556" i="1"/>
  <c r="V556" i="1"/>
  <c r="U556" i="1"/>
  <c r="T556" i="1"/>
  <c r="X726" i="1"/>
  <c r="W726" i="1"/>
  <c r="V726" i="1"/>
  <c r="U726" i="1"/>
  <c r="T726" i="1"/>
  <c r="X805" i="1"/>
  <c r="W805" i="1"/>
  <c r="V805" i="1"/>
  <c r="U805" i="1"/>
  <c r="T805" i="1"/>
  <c r="X792" i="1"/>
  <c r="W792" i="1"/>
  <c r="V792" i="1"/>
  <c r="U792" i="1"/>
  <c r="T792" i="1"/>
  <c r="X773" i="1"/>
  <c r="W773" i="1"/>
  <c r="V773" i="1"/>
  <c r="U773" i="1"/>
  <c r="T773" i="1"/>
  <c r="X756" i="1"/>
  <c r="W756" i="1"/>
  <c r="V756" i="1"/>
  <c r="U756" i="1"/>
  <c r="T756" i="1"/>
  <c r="X725" i="1"/>
  <c r="W725" i="1"/>
  <c r="V725" i="1"/>
  <c r="U725" i="1"/>
  <c r="T725" i="1"/>
  <c r="X672" i="1"/>
  <c r="W672" i="1"/>
  <c r="V672" i="1"/>
  <c r="U672" i="1"/>
  <c r="T672" i="1"/>
  <c r="X671" i="1"/>
  <c r="W671" i="1"/>
  <c r="V671" i="1"/>
  <c r="U671" i="1"/>
  <c r="T671" i="1"/>
  <c r="X559" i="1"/>
  <c r="W559" i="1"/>
  <c r="V559" i="1"/>
  <c r="U559" i="1"/>
  <c r="T559" i="1"/>
  <c r="X555" i="1"/>
  <c r="W555" i="1"/>
  <c r="V555" i="1"/>
  <c r="U555" i="1"/>
  <c r="T555" i="1"/>
  <c r="X724" i="1"/>
  <c r="W724" i="1"/>
  <c r="V724" i="1"/>
  <c r="U724" i="1"/>
  <c r="T724" i="1"/>
  <c r="X801" i="1"/>
  <c r="W801" i="1"/>
  <c r="V801" i="1"/>
  <c r="U801" i="1"/>
  <c r="T801" i="1"/>
  <c r="X797" i="1"/>
  <c r="W797" i="1"/>
  <c r="V797" i="1"/>
  <c r="U797" i="1"/>
  <c r="T797" i="1"/>
  <c r="X787" i="1"/>
  <c r="W787" i="1"/>
  <c r="V787" i="1"/>
  <c r="U787" i="1"/>
  <c r="T787" i="1"/>
  <c r="X786" i="1"/>
  <c r="W786" i="1"/>
  <c r="V786" i="1"/>
  <c r="U786" i="1"/>
  <c r="T786" i="1"/>
  <c r="X781" i="1"/>
  <c r="W781" i="1"/>
  <c r="V781" i="1"/>
  <c r="U781" i="1"/>
  <c r="T781" i="1"/>
  <c r="X772" i="1"/>
  <c r="W772" i="1"/>
  <c r="V772" i="1"/>
  <c r="U772" i="1"/>
  <c r="T772" i="1"/>
  <c r="X703" i="1"/>
  <c r="W703" i="1"/>
  <c r="V703" i="1"/>
  <c r="U703" i="1"/>
  <c r="T703" i="1"/>
  <c r="X795" i="1"/>
  <c r="W795" i="1"/>
  <c r="V795" i="1"/>
  <c r="U795" i="1"/>
  <c r="T795" i="1"/>
  <c r="X804" i="1"/>
  <c r="W804" i="1"/>
  <c r="V804" i="1"/>
  <c r="U804" i="1"/>
  <c r="T804" i="1"/>
  <c r="X803" i="1"/>
  <c r="W803" i="1"/>
  <c r="V803" i="1"/>
  <c r="U803" i="1"/>
  <c r="T803" i="1"/>
  <c r="X771" i="1"/>
  <c r="W771" i="1"/>
  <c r="V771" i="1"/>
  <c r="U771" i="1"/>
  <c r="T771" i="1"/>
  <c r="X723" i="1"/>
  <c r="W723" i="1"/>
  <c r="V723" i="1"/>
  <c r="U723" i="1"/>
  <c r="T723" i="1"/>
  <c r="X569" i="1"/>
  <c r="W569" i="1"/>
  <c r="V569" i="1"/>
  <c r="U569" i="1"/>
  <c r="T569" i="1"/>
  <c r="X780" i="1"/>
  <c r="W780" i="1"/>
  <c r="V780" i="1"/>
  <c r="U780" i="1"/>
  <c r="T780" i="1"/>
  <c r="X748" i="1"/>
  <c r="W748" i="1"/>
  <c r="V748" i="1"/>
  <c r="U748" i="1"/>
  <c r="T748" i="1"/>
  <c r="X788" i="1"/>
  <c r="W788" i="1"/>
  <c r="V788" i="1"/>
  <c r="U788" i="1"/>
  <c r="T788" i="1"/>
  <c r="X783" i="1"/>
  <c r="W783" i="1"/>
  <c r="V783" i="1"/>
  <c r="U783" i="1"/>
  <c r="T783" i="1"/>
  <c r="X615" i="1"/>
  <c r="W615" i="1"/>
  <c r="V615" i="1"/>
  <c r="U615" i="1"/>
  <c r="T615" i="1"/>
  <c r="X614" i="1"/>
  <c r="W614" i="1"/>
  <c r="V614" i="1"/>
  <c r="U614" i="1"/>
  <c r="T614" i="1"/>
  <c r="X564" i="1"/>
  <c r="W564" i="1"/>
  <c r="V564" i="1"/>
  <c r="U564" i="1"/>
  <c r="T564" i="1"/>
  <c r="X779" i="1"/>
  <c r="W779" i="1"/>
  <c r="V779" i="1"/>
  <c r="U779" i="1"/>
  <c r="T779" i="1"/>
  <c r="X770" i="1"/>
  <c r="W770" i="1"/>
  <c r="V770" i="1"/>
  <c r="U770" i="1"/>
  <c r="T770" i="1"/>
  <c r="X755" i="1"/>
  <c r="W755" i="1"/>
  <c r="V755" i="1"/>
  <c r="U755" i="1"/>
  <c r="T755" i="1"/>
  <c r="X722" i="1"/>
  <c r="W722" i="1"/>
  <c r="V722" i="1"/>
  <c r="U722" i="1"/>
  <c r="T722" i="1"/>
  <c r="X613" i="1"/>
  <c r="W613" i="1"/>
  <c r="V613" i="1"/>
  <c r="U613" i="1"/>
  <c r="T613" i="1"/>
  <c r="X670" i="1"/>
  <c r="W670" i="1"/>
  <c r="V670" i="1"/>
  <c r="U670" i="1"/>
  <c r="T670" i="1"/>
  <c r="X612" i="1"/>
  <c r="W612" i="1"/>
  <c r="V612" i="1"/>
  <c r="U612" i="1"/>
  <c r="T612" i="1"/>
  <c r="X301" i="1"/>
  <c r="W301" i="1"/>
  <c r="V301" i="1"/>
  <c r="U301" i="1"/>
  <c r="T301" i="1"/>
  <c r="X690" i="1"/>
  <c r="W690" i="1"/>
  <c r="V690" i="1"/>
  <c r="U690" i="1"/>
  <c r="T690" i="1"/>
  <c r="X711" i="1"/>
  <c r="W711" i="1"/>
  <c r="V711" i="1"/>
  <c r="U711" i="1"/>
  <c r="T711" i="1"/>
  <c r="X689" i="1"/>
  <c r="W689" i="1"/>
  <c r="V689" i="1"/>
  <c r="U689" i="1"/>
  <c r="T689" i="1"/>
  <c r="X611" i="1"/>
  <c r="W611" i="1"/>
  <c r="V611" i="1"/>
  <c r="U611" i="1"/>
  <c r="T611" i="1"/>
  <c r="X784" i="1"/>
  <c r="W784" i="1"/>
  <c r="V784" i="1"/>
  <c r="U784" i="1"/>
  <c r="T784" i="1"/>
  <c r="X702" i="1"/>
  <c r="W702" i="1"/>
  <c r="V702" i="1"/>
  <c r="U702" i="1"/>
  <c r="T702" i="1"/>
  <c r="X580" i="1"/>
  <c r="W580" i="1"/>
  <c r="V580" i="1"/>
  <c r="U580" i="1"/>
  <c r="T580" i="1"/>
  <c r="X796" i="1"/>
  <c r="W796" i="1"/>
  <c r="V796" i="1"/>
  <c r="U796" i="1"/>
  <c r="T796" i="1"/>
  <c r="X761" i="1"/>
  <c r="W761" i="1"/>
  <c r="V761" i="1"/>
  <c r="U761" i="1"/>
  <c r="T761" i="1"/>
  <c r="X648" i="1"/>
  <c r="W648" i="1"/>
  <c r="V648" i="1"/>
  <c r="U648" i="1"/>
  <c r="T648" i="1"/>
  <c r="X763" i="1"/>
  <c r="W763" i="1"/>
  <c r="V763" i="1"/>
  <c r="U763" i="1"/>
  <c r="T763" i="1"/>
  <c r="X743" i="1"/>
  <c r="W743" i="1"/>
  <c r="V743" i="1"/>
  <c r="U743" i="1"/>
  <c r="T743" i="1"/>
  <c r="X655" i="1"/>
  <c r="W655" i="1"/>
  <c r="V655" i="1"/>
  <c r="U655" i="1"/>
  <c r="T655" i="1"/>
  <c r="X654" i="1"/>
  <c r="W654" i="1"/>
  <c r="V654" i="1"/>
  <c r="U654" i="1"/>
  <c r="T654" i="1"/>
  <c r="X754" i="1"/>
  <c r="W754" i="1"/>
  <c r="V754" i="1"/>
  <c r="U754" i="1"/>
  <c r="T754" i="1"/>
  <c r="X707" i="1"/>
  <c r="W707" i="1"/>
  <c r="V707" i="1"/>
  <c r="U707" i="1"/>
  <c r="T707" i="1"/>
  <c r="X649" i="1"/>
  <c r="W649" i="1"/>
  <c r="V649" i="1"/>
  <c r="U649" i="1"/>
  <c r="T649" i="1"/>
  <c r="X634" i="1"/>
  <c r="W634" i="1"/>
  <c r="V634" i="1"/>
  <c r="U634" i="1"/>
  <c r="T634" i="1"/>
  <c r="X765" i="1"/>
  <c r="W765" i="1"/>
  <c r="V765" i="1"/>
  <c r="U765" i="1"/>
  <c r="T765" i="1"/>
  <c r="X747" i="1"/>
  <c r="W747" i="1"/>
  <c r="V747" i="1"/>
  <c r="U747" i="1"/>
  <c r="T747" i="1"/>
  <c r="X594" i="1"/>
  <c r="W594" i="1"/>
  <c r="V594" i="1"/>
  <c r="U594" i="1"/>
  <c r="T594" i="1"/>
  <c r="X610" i="1"/>
  <c r="W610" i="1"/>
  <c r="V610" i="1"/>
  <c r="U610" i="1"/>
  <c r="T610" i="1"/>
  <c r="X699" i="1"/>
  <c r="W699" i="1"/>
  <c r="V699" i="1"/>
  <c r="U699" i="1"/>
  <c r="T699" i="1"/>
  <c r="X757" i="1"/>
  <c r="W757" i="1"/>
  <c r="V757" i="1"/>
  <c r="U757" i="1"/>
  <c r="T757" i="1"/>
  <c r="X715" i="1"/>
  <c r="W715" i="1"/>
  <c r="V715" i="1"/>
  <c r="U715" i="1"/>
  <c r="T715" i="1"/>
  <c r="X609" i="1"/>
  <c r="W609" i="1"/>
  <c r="V609" i="1"/>
  <c r="U609" i="1"/>
  <c r="T609" i="1"/>
  <c r="X577" i="1"/>
  <c r="W577" i="1"/>
  <c r="V577" i="1"/>
  <c r="U577" i="1"/>
  <c r="T577" i="1"/>
  <c r="X737" i="1"/>
  <c r="W737" i="1"/>
  <c r="V737" i="1"/>
  <c r="U737" i="1"/>
  <c r="T737" i="1"/>
  <c r="X572" i="1"/>
  <c r="W572" i="1"/>
  <c r="V572" i="1"/>
  <c r="U572" i="1"/>
  <c r="T572" i="1"/>
  <c r="X716" i="1"/>
  <c r="W716" i="1"/>
  <c r="V716" i="1"/>
  <c r="U716" i="1"/>
  <c r="T716" i="1"/>
  <c r="X752" i="1"/>
  <c r="W752" i="1"/>
  <c r="V752" i="1"/>
  <c r="U752" i="1"/>
  <c r="T752" i="1"/>
  <c r="X740" i="1"/>
  <c r="W740" i="1"/>
  <c r="V740" i="1"/>
  <c r="U740" i="1"/>
  <c r="T740" i="1"/>
  <c r="X643" i="1"/>
  <c r="W643" i="1"/>
  <c r="V643" i="1"/>
  <c r="U643" i="1"/>
  <c r="T643" i="1"/>
  <c r="X759" i="1"/>
  <c r="W759" i="1"/>
  <c r="V759" i="1"/>
  <c r="U759" i="1"/>
  <c r="T759" i="1"/>
  <c r="X657" i="1"/>
  <c r="W657" i="1"/>
  <c r="V657" i="1"/>
  <c r="U657" i="1"/>
  <c r="T657" i="1"/>
  <c r="X595" i="1"/>
  <c r="W595" i="1"/>
  <c r="V595" i="1"/>
  <c r="U595" i="1"/>
  <c r="T595" i="1"/>
  <c r="X669" i="1"/>
  <c r="W669" i="1"/>
  <c r="V669" i="1"/>
  <c r="U669" i="1"/>
  <c r="T669" i="1"/>
  <c r="X697" i="1"/>
  <c r="W697" i="1"/>
  <c r="V697" i="1"/>
  <c r="U697" i="1"/>
  <c r="T697" i="1"/>
  <c r="X667" i="1"/>
  <c r="W667" i="1"/>
  <c r="V667" i="1"/>
  <c r="U667" i="1"/>
  <c r="T667" i="1"/>
  <c r="X589" i="1"/>
  <c r="W589" i="1"/>
  <c r="V589" i="1"/>
  <c r="U589" i="1"/>
  <c r="T589" i="1"/>
  <c r="X695" i="1"/>
  <c r="W695" i="1"/>
  <c r="V695" i="1"/>
  <c r="U695" i="1"/>
  <c r="T695" i="1"/>
  <c r="X700" i="1"/>
  <c r="W700" i="1"/>
  <c r="V700" i="1"/>
  <c r="U700" i="1"/>
  <c r="T700" i="1"/>
  <c r="X751" i="1"/>
  <c r="W751" i="1"/>
  <c r="V751" i="1"/>
  <c r="U751" i="1"/>
  <c r="T751" i="1"/>
  <c r="X746" i="1"/>
  <c r="W746" i="1"/>
  <c r="V746" i="1"/>
  <c r="U746" i="1"/>
  <c r="T746" i="1"/>
  <c r="X678" i="1"/>
  <c r="W678" i="1"/>
  <c r="V678" i="1"/>
  <c r="U678" i="1"/>
  <c r="T678" i="1"/>
  <c r="X627" i="1"/>
  <c r="W627" i="1"/>
  <c r="V627" i="1"/>
  <c r="U627" i="1"/>
  <c r="T627" i="1"/>
  <c r="X758" i="1"/>
  <c r="W758" i="1"/>
  <c r="V758" i="1"/>
  <c r="U758" i="1"/>
  <c r="T758" i="1"/>
  <c r="X608" i="1"/>
  <c r="W608" i="1"/>
  <c r="V608" i="1"/>
  <c r="U608" i="1"/>
  <c r="T608" i="1"/>
  <c r="X575" i="1"/>
  <c r="W575" i="1"/>
  <c r="V575" i="1"/>
  <c r="U575" i="1"/>
  <c r="T575" i="1"/>
  <c r="X701" i="1"/>
  <c r="W701" i="1"/>
  <c r="V701" i="1"/>
  <c r="U701" i="1"/>
  <c r="T701" i="1"/>
  <c r="X562" i="1"/>
  <c r="W562" i="1"/>
  <c r="V562" i="1"/>
  <c r="U562" i="1"/>
  <c r="T562" i="1"/>
  <c r="X658" i="1"/>
  <c r="W658" i="1"/>
  <c r="V658" i="1"/>
  <c r="U658" i="1"/>
  <c r="T658" i="1"/>
  <c r="X734" i="1"/>
  <c r="W734" i="1"/>
  <c r="V734" i="1"/>
  <c r="U734" i="1"/>
  <c r="T734" i="1"/>
  <c r="X607" i="1"/>
  <c r="W607" i="1"/>
  <c r="V607" i="1"/>
  <c r="U607" i="1"/>
  <c r="T607" i="1"/>
  <c r="X717" i="1"/>
  <c r="W717" i="1"/>
  <c r="V717" i="1"/>
  <c r="U717" i="1"/>
  <c r="T717" i="1"/>
  <c r="X733" i="1"/>
  <c r="W733" i="1"/>
  <c r="V733" i="1"/>
  <c r="U733" i="1"/>
  <c r="T733" i="1"/>
  <c r="X663" i="1"/>
  <c r="W663" i="1"/>
  <c r="V663" i="1"/>
  <c r="U663" i="1"/>
  <c r="T663" i="1"/>
  <c r="X653" i="1"/>
  <c r="W653" i="1"/>
  <c r="V653" i="1"/>
  <c r="U653" i="1"/>
  <c r="T653" i="1"/>
  <c r="X644" i="1"/>
  <c r="W644" i="1"/>
  <c r="V644" i="1"/>
  <c r="U644" i="1"/>
  <c r="T644" i="1"/>
  <c r="X718" i="1"/>
  <c r="W718" i="1"/>
  <c r="V718" i="1"/>
  <c r="U718" i="1"/>
  <c r="T718" i="1"/>
  <c r="X626" i="1"/>
  <c r="W626" i="1"/>
  <c r="V626" i="1"/>
  <c r="U626" i="1"/>
  <c r="T626" i="1"/>
  <c r="X696" i="1"/>
  <c r="W696" i="1"/>
  <c r="V696" i="1"/>
  <c r="U696" i="1"/>
  <c r="T696" i="1"/>
  <c r="X782" i="1"/>
  <c r="W782" i="1"/>
  <c r="V782" i="1"/>
  <c r="U782" i="1"/>
  <c r="T782" i="1"/>
  <c r="X791" i="1"/>
  <c r="W791" i="1"/>
  <c r="V791" i="1"/>
  <c r="U791" i="1"/>
  <c r="T791" i="1"/>
  <c r="X668" i="1"/>
  <c r="W668" i="1"/>
  <c r="V668" i="1"/>
  <c r="U668" i="1"/>
  <c r="T668" i="1"/>
  <c r="X585" i="1"/>
  <c r="W585" i="1"/>
  <c r="V585" i="1"/>
  <c r="U585" i="1"/>
  <c r="T585" i="1"/>
  <c r="X570" i="1"/>
  <c r="W570" i="1"/>
  <c r="V570" i="1"/>
  <c r="U570" i="1"/>
  <c r="T570" i="1"/>
  <c r="X739" i="1"/>
  <c r="W739" i="1"/>
  <c r="V739" i="1"/>
  <c r="U739" i="1"/>
  <c r="T739" i="1"/>
  <c r="X680" i="1"/>
  <c r="W680" i="1"/>
  <c r="V680" i="1"/>
  <c r="U680" i="1"/>
  <c r="T680" i="1"/>
  <c r="X685" i="1"/>
  <c r="W685" i="1"/>
  <c r="V685" i="1"/>
  <c r="U685" i="1"/>
  <c r="T685" i="1"/>
  <c r="X584" i="1"/>
  <c r="W584" i="1"/>
  <c r="V584" i="1"/>
  <c r="U584" i="1"/>
  <c r="T584" i="1"/>
  <c r="X545" i="1"/>
  <c r="W545" i="1"/>
  <c r="V545" i="1"/>
  <c r="U545" i="1"/>
  <c r="T545" i="1"/>
  <c r="X606" i="1"/>
  <c r="W606" i="1"/>
  <c r="V606" i="1"/>
  <c r="U606" i="1"/>
  <c r="T606" i="1"/>
  <c r="X688" i="1"/>
  <c r="W688" i="1"/>
  <c r="V688" i="1"/>
  <c r="U688" i="1"/>
  <c r="T688" i="1"/>
  <c r="X753" i="1"/>
  <c r="W753" i="1"/>
  <c r="V753" i="1"/>
  <c r="U753" i="1"/>
  <c r="T753" i="1"/>
  <c r="X652" i="1"/>
  <c r="W652" i="1"/>
  <c r="V652" i="1"/>
  <c r="U652" i="1"/>
  <c r="T652" i="1"/>
  <c r="X645" i="1"/>
  <c r="W645" i="1"/>
  <c r="V645" i="1"/>
  <c r="U645" i="1"/>
  <c r="T645" i="1"/>
  <c r="X735" i="1"/>
  <c r="W735" i="1"/>
  <c r="V735" i="1"/>
  <c r="U735" i="1"/>
  <c r="T735" i="1"/>
  <c r="X741" i="1"/>
  <c r="W741" i="1"/>
  <c r="V741" i="1"/>
  <c r="U741" i="1"/>
  <c r="T741" i="1"/>
  <c r="X790" i="1"/>
  <c r="W790" i="1"/>
  <c r="V790" i="1"/>
  <c r="U790" i="1"/>
  <c r="T790" i="1"/>
  <c r="X778" i="1"/>
  <c r="W778" i="1"/>
  <c r="V778" i="1"/>
  <c r="U778" i="1"/>
  <c r="T778" i="1"/>
  <c r="X777" i="1"/>
  <c r="W777" i="1"/>
  <c r="V777" i="1"/>
  <c r="U777" i="1"/>
  <c r="T777" i="1"/>
  <c r="X744" i="1"/>
  <c r="W744" i="1"/>
  <c r="V744" i="1"/>
  <c r="U744" i="1"/>
  <c r="T744" i="1"/>
  <c r="X776" i="1"/>
  <c r="W776" i="1"/>
  <c r="V776" i="1"/>
  <c r="U776" i="1"/>
  <c r="T776" i="1"/>
  <c r="X760" i="1"/>
  <c r="W760" i="1"/>
  <c r="V760" i="1"/>
  <c r="U760" i="1"/>
  <c r="T760" i="1"/>
  <c r="X666" i="1"/>
  <c r="W666" i="1"/>
  <c r="V666" i="1"/>
  <c r="U666" i="1"/>
  <c r="T666" i="1"/>
  <c r="X579" i="1"/>
  <c r="W579" i="1"/>
  <c r="V579" i="1"/>
  <c r="U579" i="1"/>
  <c r="T579" i="1"/>
  <c r="X713" i="1"/>
  <c r="W713" i="1"/>
  <c r="V713" i="1"/>
  <c r="U713" i="1"/>
  <c r="T713" i="1"/>
  <c r="X636" i="1"/>
  <c r="W636" i="1"/>
  <c r="V636" i="1"/>
  <c r="U636" i="1"/>
  <c r="T636" i="1"/>
  <c r="X529" i="1"/>
  <c r="W529" i="1"/>
  <c r="V529" i="1"/>
  <c r="U529" i="1"/>
  <c r="T529" i="1"/>
  <c r="X628" i="1"/>
  <c r="W628" i="1"/>
  <c r="V628" i="1"/>
  <c r="U628" i="1"/>
  <c r="T628" i="1"/>
  <c r="X605" i="1"/>
  <c r="W605" i="1"/>
  <c r="V605" i="1"/>
  <c r="U605" i="1"/>
  <c r="T605" i="1"/>
  <c r="X651" i="1"/>
  <c r="W651" i="1"/>
  <c r="V651" i="1"/>
  <c r="U651" i="1"/>
  <c r="T651" i="1"/>
  <c r="X768" i="1"/>
  <c r="W768" i="1"/>
  <c r="V768" i="1"/>
  <c r="U768" i="1"/>
  <c r="T768" i="1"/>
  <c r="X745" i="1"/>
  <c r="W745" i="1"/>
  <c r="V745" i="1"/>
  <c r="U745" i="1"/>
  <c r="T745" i="1"/>
  <c r="X731" i="1"/>
  <c r="W731" i="1"/>
  <c r="V731" i="1"/>
  <c r="U731" i="1"/>
  <c r="T731" i="1"/>
  <c r="X664" i="1"/>
  <c r="W664" i="1"/>
  <c r="V664" i="1"/>
  <c r="U664" i="1"/>
  <c r="T664" i="1"/>
  <c r="X714" i="1"/>
  <c r="W714" i="1"/>
  <c r="V714" i="1"/>
  <c r="U714" i="1"/>
  <c r="T714" i="1"/>
  <c r="X730" i="1"/>
  <c r="W730" i="1"/>
  <c r="V730" i="1"/>
  <c r="U730" i="1"/>
  <c r="T730" i="1"/>
  <c r="X769" i="1"/>
  <c r="W769" i="1"/>
  <c r="V769" i="1"/>
  <c r="U769" i="1"/>
  <c r="T769" i="1"/>
  <c r="X573" i="1"/>
  <c r="W573" i="1"/>
  <c r="V573" i="1"/>
  <c r="U573" i="1"/>
  <c r="T573" i="1"/>
  <c r="X582" i="1"/>
  <c r="W582" i="1"/>
  <c r="V582" i="1"/>
  <c r="U582" i="1"/>
  <c r="T582" i="1"/>
  <c r="X775" i="1"/>
  <c r="W775" i="1"/>
  <c r="V775" i="1"/>
  <c r="U775" i="1"/>
  <c r="T775" i="1"/>
  <c r="X601" i="1"/>
  <c r="W601" i="1"/>
  <c r="V601" i="1"/>
  <c r="U601" i="1"/>
  <c r="T601" i="1"/>
  <c r="X602" i="1"/>
  <c r="W602" i="1"/>
  <c r="V602" i="1"/>
  <c r="U602" i="1"/>
  <c r="T602" i="1"/>
  <c r="X762" i="1"/>
  <c r="W762" i="1"/>
  <c r="V762" i="1"/>
  <c r="U762" i="1"/>
  <c r="T762" i="1"/>
  <c r="X505" i="1"/>
  <c r="W505" i="1"/>
  <c r="V505" i="1"/>
  <c r="U505" i="1"/>
  <c r="T505" i="1"/>
  <c r="X639" i="1"/>
  <c r="W639" i="1"/>
  <c r="V639" i="1"/>
  <c r="U639" i="1"/>
  <c r="T639" i="1"/>
  <c r="X590" i="1"/>
  <c r="W590" i="1"/>
  <c r="V590" i="1"/>
  <c r="U590" i="1"/>
  <c r="T590" i="1"/>
  <c r="X642" i="1"/>
  <c r="W642" i="1"/>
  <c r="V642" i="1"/>
  <c r="U642" i="1"/>
  <c r="T642" i="1"/>
  <c r="X674" i="1"/>
  <c r="W674" i="1"/>
  <c r="V674" i="1"/>
  <c r="U674" i="1"/>
  <c r="T674" i="1"/>
  <c r="X767" i="1"/>
  <c r="W767" i="1"/>
  <c r="V767" i="1"/>
  <c r="U767" i="1"/>
  <c r="T767" i="1"/>
  <c r="X604" i="1"/>
  <c r="W604" i="1"/>
  <c r="V604" i="1"/>
  <c r="U604" i="1"/>
  <c r="T604" i="1"/>
  <c r="X764" i="1"/>
  <c r="W764" i="1"/>
  <c r="V764" i="1"/>
  <c r="U764" i="1"/>
  <c r="T764" i="1"/>
  <c r="X686" i="1"/>
  <c r="W686" i="1"/>
  <c r="V686" i="1"/>
  <c r="U686" i="1"/>
  <c r="T686" i="1"/>
  <c r="X679" i="1"/>
  <c r="W679" i="1"/>
  <c r="V679" i="1"/>
  <c r="U679" i="1"/>
  <c r="T679" i="1"/>
  <c r="X578" i="1"/>
  <c r="W578" i="1"/>
  <c r="V578" i="1"/>
  <c r="U578" i="1"/>
  <c r="T578" i="1"/>
  <c r="X742" i="1"/>
  <c r="W742" i="1"/>
  <c r="V742" i="1"/>
  <c r="U742" i="1"/>
  <c r="T742" i="1"/>
  <c r="X750" i="1"/>
  <c r="W750" i="1"/>
  <c r="V750" i="1"/>
  <c r="U750" i="1"/>
  <c r="T750" i="1"/>
  <c r="X596" i="1"/>
  <c r="W596" i="1"/>
  <c r="V596" i="1"/>
  <c r="U596" i="1"/>
  <c r="T596" i="1"/>
  <c r="X721" i="1"/>
  <c r="W721" i="1"/>
  <c r="V721" i="1"/>
  <c r="U721" i="1"/>
  <c r="T721" i="1"/>
  <c r="X704" i="1"/>
  <c r="W704" i="1"/>
  <c r="V704" i="1"/>
  <c r="U704" i="1"/>
  <c r="T704" i="1"/>
  <c r="X683" i="1"/>
  <c r="W683" i="1"/>
  <c r="V683" i="1"/>
  <c r="U683" i="1"/>
  <c r="T683" i="1"/>
  <c r="X676" i="1"/>
  <c r="W676" i="1"/>
  <c r="V676" i="1"/>
  <c r="U676" i="1"/>
  <c r="T676" i="1"/>
  <c r="X598" i="1"/>
  <c r="W598" i="1"/>
  <c r="V598" i="1"/>
  <c r="U598" i="1"/>
  <c r="T598" i="1"/>
  <c r="X592" i="1"/>
  <c r="W592" i="1"/>
  <c r="V592" i="1"/>
  <c r="U592" i="1"/>
  <c r="T592" i="1"/>
  <c r="X646" i="1"/>
  <c r="W646" i="1"/>
  <c r="V646" i="1"/>
  <c r="U646" i="1"/>
  <c r="T646" i="1"/>
  <c r="X629" i="1"/>
  <c r="W629" i="1"/>
  <c r="V629" i="1"/>
  <c r="U629" i="1"/>
  <c r="T629" i="1"/>
  <c r="X528" i="1"/>
  <c r="W528" i="1"/>
  <c r="V528" i="1"/>
  <c r="U528" i="1"/>
  <c r="T528" i="1"/>
  <c r="X637" i="1"/>
  <c r="W637" i="1"/>
  <c r="V637" i="1"/>
  <c r="U637" i="1"/>
  <c r="T637" i="1"/>
  <c r="X647" i="1"/>
  <c r="W647" i="1"/>
  <c r="V647" i="1"/>
  <c r="U647" i="1"/>
  <c r="T647" i="1"/>
  <c r="X659" i="1"/>
  <c r="W659" i="1"/>
  <c r="V659" i="1"/>
  <c r="U659" i="1"/>
  <c r="T659" i="1"/>
  <c r="X662" i="1"/>
  <c r="W662" i="1"/>
  <c r="V662" i="1"/>
  <c r="U662" i="1"/>
  <c r="T662" i="1"/>
  <c r="X603" i="1"/>
  <c r="W603" i="1"/>
  <c r="V603" i="1"/>
  <c r="U603" i="1"/>
  <c r="T603" i="1"/>
  <c r="X684" i="1"/>
  <c r="W684" i="1"/>
  <c r="V684" i="1"/>
  <c r="U684" i="1"/>
  <c r="T684" i="1"/>
  <c r="X623" i="1"/>
  <c r="W623" i="1"/>
  <c r="V623" i="1"/>
  <c r="U623" i="1"/>
  <c r="T623" i="1"/>
  <c r="X736" i="1"/>
  <c r="W736" i="1"/>
  <c r="V736" i="1"/>
  <c r="U736" i="1"/>
  <c r="T736" i="1"/>
  <c r="X597" i="1"/>
  <c r="W597" i="1"/>
  <c r="V597" i="1"/>
  <c r="U597" i="1"/>
  <c r="T597" i="1"/>
  <c r="X719" i="1"/>
  <c r="W719" i="1"/>
  <c r="V719" i="1"/>
  <c r="U719" i="1"/>
  <c r="T719" i="1"/>
  <c r="X710" i="1"/>
  <c r="W710" i="1"/>
  <c r="V710" i="1"/>
  <c r="U710" i="1"/>
  <c r="T710" i="1"/>
  <c r="X565" i="1"/>
  <c r="W565" i="1"/>
  <c r="V565" i="1"/>
  <c r="U565" i="1"/>
  <c r="T565" i="1"/>
  <c r="X557" i="1"/>
  <c r="W557" i="1"/>
  <c r="V557" i="1"/>
  <c r="U557" i="1"/>
  <c r="T557" i="1"/>
  <c r="X363" i="1"/>
  <c r="W363" i="1"/>
  <c r="V363" i="1"/>
  <c r="U363" i="1"/>
  <c r="T363" i="1"/>
  <c r="X633" i="1"/>
  <c r="W633" i="1"/>
  <c r="V633" i="1"/>
  <c r="U633" i="1"/>
  <c r="T633" i="1"/>
  <c r="X709" i="1"/>
  <c r="W709" i="1"/>
  <c r="V709" i="1"/>
  <c r="U709" i="1"/>
  <c r="T709" i="1"/>
  <c r="X708" i="1"/>
  <c r="W708" i="1"/>
  <c r="V708" i="1"/>
  <c r="U708" i="1"/>
  <c r="T708" i="1"/>
  <c r="X665" i="1"/>
  <c r="W665" i="1"/>
  <c r="V665" i="1"/>
  <c r="U665" i="1"/>
  <c r="T665" i="1"/>
  <c r="X698" i="1"/>
  <c r="W698" i="1"/>
  <c r="V698" i="1"/>
  <c r="U698" i="1"/>
  <c r="T698" i="1"/>
  <c r="X635" i="1"/>
  <c r="W635" i="1"/>
  <c r="V635" i="1"/>
  <c r="U635" i="1"/>
  <c r="T635" i="1"/>
  <c r="X641" i="1"/>
  <c r="W641" i="1"/>
  <c r="V641" i="1"/>
  <c r="U641" i="1"/>
  <c r="T641" i="1"/>
  <c r="X574" i="1"/>
  <c r="W574" i="1"/>
  <c r="V574" i="1"/>
  <c r="U574" i="1"/>
  <c r="T574" i="1"/>
  <c r="X624" i="1"/>
  <c r="W624" i="1"/>
  <c r="V624" i="1"/>
  <c r="U624" i="1"/>
  <c r="T624" i="1"/>
  <c r="X766" i="1"/>
  <c r="W766" i="1"/>
  <c r="V766" i="1"/>
  <c r="U766" i="1"/>
  <c r="T766" i="1"/>
  <c r="X785" i="1"/>
  <c r="W785" i="1"/>
  <c r="V785" i="1"/>
  <c r="U785" i="1"/>
  <c r="T785" i="1"/>
  <c r="X631" i="1"/>
  <c r="W631" i="1"/>
  <c r="V631" i="1"/>
  <c r="U631" i="1"/>
  <c r="T631" i="1"/>
  <c r="X630" i="1"/>
  <c r="W630" i="1"/>
  <c r="V630" i="1"/>
  <c r="U630" i="1"/>
  <c r="T630" i="1"/>
  <c r="X706" i="1"/>
  <c r="W706" i="1"/>
  <c r="V706" i="1"/>
  <c r="U706" i="1"/>
  <c r="T706" i="1"/>
  <c r="X640" i="1"/>
  <c r="W640" i="1"/>
  <c r="V640" i="1"/>
  <c r="U640" i="1"/>
  <c r="T640" i="1"/>
  <c r="X693" i="1"/>
  <c r="W693" i="1"/>
  <c r="V693" i="1"/>
  <c r="U693" i="1"/>
  <c r="T693" i="1"/>
  <c r="X599" i="1"/>
  <c r="W599" i="1"/>
  <c r="V599" i="1"/>
  <c r="U599" i="1"/>
  <c r="T599" i="1"/>
  <c r="X712" i="1"/>
  <c r="W712" i="1"/>
  <c r="V712" i="1"/>
  <c r="U712" i="1"/>
  <c r="T712" i="1"/>
  <c r="X720" i="1"/>
  <c r="W720" i="1"/>
  <c r="V720" i="1"/>
  <c r="U720" i="1"/>
  <c r="T720" i="1"/>
  <c r="X681" i="1"/>
  <c r="W681" i="1"/>
  <c r="V681" i="1"/>
  <c r="U681" i="1"/>
  <c r="T681" i="1"/>
  <c r="X749" i="1"/>
  <c r="W749" i="1"/>
  <c r="V749" i="1"/>
  <c r="U749" i="1"/>
  <c r="T749" i="1"/>
  <c r="X677" i="1"/>
  <c r="W677" i="1"/>
  <c r="V677" i="1"/>
  <c r="U677" i="1"/>
  <c r="T677" i="1"/>
  <c r="X581" i="1"/>
  <c r="W581" i="1"/>
  <c r="V581" i="1"/>
  <c r="U581" i="1"/>
  <c r="T581" i="1"/>
  <c r="X571" i="1"/>
  <c r="W571" i="1"/>
  <c r="V571" i="1"/>
  <c r="U571" i="1"/>
  <c r="T571" i="1"/>
  <c r="X587" i="1"/>
  <c r="W587" i="1"/>
  <c r="V587" i="1"/>
  <c r="U587" i="1"/>
  <c r="T587" i="1"/>
  <c r="X593" i="1"/>
  <c r="W593" i="1"/>
  <c r="V593" i="1"/>
  <c r="U593" i="1"/>
  <c r="T593" i="1"/>
  <c r="X692" i="1"/>
  <c r="W692" i="1"/>
  <c r="V692" i="1"/>
  <c r="U692" i="1"/>
  <c r="T692" i="1"/>
  <c r="X625" i="1"/>
  <c r="W625" i="1"/>
  <c r="V625" i="1"/>
  <c r="U625" i="1"/>
  <c r="T625" i="1"/>
  <c r="X588" i="1"/>
  <c r="W588" i="1"/>
  <c r="V588" i="1"/>
  <c r="U588" i="1"/>
  <c r="T588" i="1"/>
  <c r="X732" i="1"/>
  <c r="W732" i="1"/>
  <c r="V732" i="1"/>
  <c r="U732" i="1"/>
  <c r="T732" i="1"/>
  <c r="X583" i="1"/>
  <c r="W583" i="1"/>
  <c r="V583" i="1"/>
  <c r="U583" i="1"/>
  <c r="T583" i="1"/>
  <c r="X675" i="1"/>
  <c r="W675" i="1"/>
  <c r="V675" i="1"/>
  <c r="U675" i="1"/>
  <c r="T675" i="1"/>
  <c r="X682" i="1"/>
  <c r="W682" i="1"/>
  <c r="V682" i="1"/>
  <c r="U682" i="1"/>
  <c r="T682" i="1"/>
  <c r="X620" i="1"/>
  <c r="W620" i="1"/>
  <c r="V620" i="1"/>
  <c r="U620" i="1"/>
  <c r="T620" i="1"/>
  <c r="X650" i="1"/>
  <c r="W650" i="1"/>
  <c r="V650" i="1"/>
  <c r="U650" i="1"/>
  <c r="T650" i="1"/>
  <c r="X621" i="1"/>
  <c r="W621" i="1"/>
  <c r="V621" i="1"/>
  <c r="U621" i="1"/>
  <c r="T621" i="1"/>
  <c r="X673" i="1"/>
  <c r="W673" i="1"/>
  <c r="V673" i="1"/>
  <c r="U673" i="1"/>
  <c r="T673" i="1"/>
  <c r="X661" i="1"/>
  <c r="W661" i="1"/>
  <c r="V661" i="1"/>
  <c r="U661" i="1"/>
  <c r="T661" i="1"/>
  <c r="X687" i="1"/>
  <c r="W687" i="1"/>
  <c r="V687" i="1"/>
  <c r="U687" i="1"/>
  <c r="T687" i="1"/>
  <c r="X632" i="1"/>
  <c r="W632" i="1"/>
  <c r="V632" i="1"/>
  <c r="U632" i="1"/>
  <c r="T632" i="1"/>
  <c r="X705" i="1"/>
  <c r="W705" i="1"/>
  <c r="V705" i="1"/>
  <c r="U705" i="1"/>
  <c r="T705" i="1"/>
  <c r="X656" i="1"/>
  <c r="W656" i="1"/>
  <c r="V656" i="1"/>
  <c r="U656" i="1"/>
  <c r="T656" i="1"/>
  <c r="X619" i="1"/>
  <c r="W619" i="1"/>
  <c r="V619" i="1"/>
  <c r="U619" i="1"/>
  <c r="T619" i="1"/>
  <c r="X471" i="1"/>
  <c r="W471" i="1"/>
  <c r="V471" i="1"/>
  <c r="U471" i="1"/>
  <c r="T471" i="1"/>
  <c r="X548" i="1"/>
  <c r="W548" i="1"/>
  <c r="V548" i="1"/>
  <c r="U548" i="1"/>
  <c r="T548" i="1"/>
  <c r="X554" i="1"/>
  <c r="W554" i="1"/>
  <c r="V554" i="1"/>
  <c r="U554" i="1"/>
  <c r="T554" i="1"/>
  <c r="X552" i="1"/>
  <c r="W552" i="1"/>
  <c r="V552" i="1"/>
  <c r="U552" i="1"/>
  <c r="T552" i="1"/>
  <c r="X482" i="1"/>
  <c r="W482" i="1"/>
  <c r="V482" i="1"/>
  <c r="U482" i="1"/>
  <c r="T482" i="1"/>
  <c r="X546" i="1"/>
  <c r="W546" i="1"/>
  <c r="V546" i="1"/>
  <c r="U546" i="1"/>
  <c r="T546" i="1"/>
  <c r="X521" i="1"/>
  <c r="W521" i="1"/>
  <c r="V521" i="1"/>
  <c r="U521" i="1"/>
  <c r="T521" i="1"/>
  <c r="X470" i="1"/>
  <c r="W470" i="1"/>
  <c r="V470" i="1"/>
  <c r="U470" i="1"/>
  <c r="T470" i="1"/>
  <c r="X481" i="1"/>
  <c r="W481" i="1"/>
  <c r="V481" i="1"/>
  <c r="U481" i="1"/>
  <c r="T481" i="1"/>
  <c r="X535" i="1"/>
  <c r="W535" i="1"/>
  <c r="V535" i="1"/>
  <c r="U535" i="1"/>
  <c r="T535" i="1"/>
  <c r="X510" i="1"/>
  <c r="W510" i="1"/>
  <c r="V510" i="1"/>
  <c r="U510" i="1"/>
  <c r="T510" i="1"/>
  <c r="X524" i="1"/>
  <c r="W524" i="1"/>
  <c r="V524" i="1"/>
  <c r="U524" i="1"/>
  <c r="T524" i="1"/>
  <c r="X534" i="1"/>
  <c r="W534" i="1"/>
  <c r="V534" i="1"/>
  <c r="U534" i="1"/>
  <c r="T534" i="1"/>
  <c r="X549" i="1"/>
  <c r="W549" i="1"/>
  <c r="V549" i="1"/>
  <c r="U549" i="1"/>
  <c r="T549" i="1"/>
  <c r="X526" i="1"/>
  <c r="W526" i="1"/>
  <c r="V526" i="1"/>
  <c r="U526" i="1"/>
  <c r="T526" i="1"/>
  <c r="X536" i="1"/>
  <c r="W536" i="1"/>
  <c r="V536" i="1"/>
  <c r="U536" i="1"/>
  <c r="T536" i="1"/>
  <c r="X538" i="1"/>
  <c r="W538" i="1"/>
  <c r="V538" i="1"/>
  <c r="U538" i="1"/>
  <c r="T538" i="1"/>
  <c r="X523" i="1"/>
  <c r="W523" i="1"/>
  <c r="V523" i="1"/>
  <c r="U523" i="1"/>
  <c r="T523" i="1"/>
  <c r="X474" i="1"/>
  <c r="W474" i="1"/>
  <c r="V474" i="1"/>
  <c r="U474" i="1"/>
  <c r="T474" i="1"/>
  <c r="X547" i="1"/>
  <c r="W547" i="1"/>
  <c r="V547" i="1"/>
  <c r="U547" i="1"/>
  <c r="T547" i="1"/>
  <c r="X517" i="1"/>
  <c r="W517" i="1"/>
  <c r="V517" i="1"/>
  <c r="U517" i="1"/>
  <c r="T517" i="1"/>
  <c r="X550" i="1"/>
  <c r="W550" i="1"/>
  <c r="V550" i="1"/>
  <c r="U550" i="1"/>
  <c r="T550" i="1"/>
  <c r="X527" i="1"/>
  <c r="W527" i="1"/>
  <c r="V527" i="1"/>
  <c r="U527" i="1"/>
  <c r="T527" i="1"/>
  <c r="X495" i="1"/>
  <c r="W495" i="1"/>
  <c r="V495" i="1"/>
  <c r="U495" i="1"/>
  <c r="T495" i="1"/>
  <c r="X541" i="1"/>
  <c r="W541" i="1"/>
  <c r="V541" i="1"/>
  <c r="U541" i="1"/>
  <c r="T541" i="1"/>
  <c r="X496" i="1"/>
  <c r="W496" i="1"/>
  <c r="V496" i="1"/>
  <c r="U496" i="1"/>
  <c r="T496" i="1"/>
  <c r="X542" i="1"/>
  <c r="W542" i="1"/>
  <c r="V542" i="1"/>
  <c r="U542" i="1"/>
  <c r="T542" i="1"/>
  <c r="X516" i="1"/>
  <c r="W516" i="1"/>
  <c r="V516" i="1"/>
  <c r="U516" i="1"/>
  <c r="T516" i="1"/>
  <c r="X497" i="1"/>
  <c r="W497" i="1"/>
  <c r="V497" i="1"/>
  <c r="U497" i="1"/>
  <c r="T497" i="1"/>
  <c r="X433" i="1"/>
  <c r="W433" i="1"/>
  <c r="V433" i="1"/>
  <c r="U433" i="1"/>
  <c r="T433" i="1"/>
  <c r="X532" i="1"/>
  <c r="W532" i="1"/>
  <c r="V532" i="1"/>
  <c r="U532" i="1"/>
  <c r="T532" i="1"/>
  <c r="X480" i="1"/>
  <c r="W480" i="1"/>
  <c r="V480" i="1"/>
  <c r="U480" i="1"/>
  <c r="T480" i="1"/>
  <c r="X543" i="1"/>
  <c r="W543" i="1"/>
  <c r="V543" i="1"/>
  <c r="U543" i="1"/>
  <c r="T543" i="1"/>
  <c r="X489" i="1"/>
  <c r="W489" i="1"/>
  <c r="V489" i="1"/>
  <c r="U489" i="1"/>
  <c r="T489" i="1"/>
  <c r="X479" i="1"/>
  <c r="W479" i="1"/>
  <c r="V479" i="1"/>
  <c r="U479" i="1"/>
  <c r="T479" i="1"/>
  <c r="X515" i="1"/>
  <c r="W515" i="1"/>
  <c r="V515" i="1"/>
  <c r="U515" i="1"/>
  <c r="T515" i="1"/>
  <c r="X477" i="1"/>
  <c r="W477" i="1"/>
  <c r="V477" i="1"/>
  <c r="U477" i="1"/>
  <c r="T477" i="1"/>
  <c r="X405" i="1"/>
  <c r="W405" i="1"/>
  <c r="V405" i="1"/>
  <c r="U405" i="1"/>
  <c r="T405" i="1"/>
  <c r="X539" i="1"/>
  <c r="W539" i="1"/>
  <c r="V539" i="1"/>
  <c r="U539" i="1"/>
  <c r="T539" i="1"/>
  <c r="X492" i="1"/>
  <c r="W492" i="1"/>
  <c r="V492" i="1"/>
  <c r="U492" i="1"/>
  <c r="T492" i="1"/>
  <c r="X508" i="1"/>
  <c r="W508" i="1"/>
  <c r="V508" i="1"/>
  <c r="U508" i="1"/>
  <c r="T508" i="1"/>
  <c r="X540" i="1"/>
  <c r="W540" i="1"/>
  <c r="V540" i="1"/>
  <c r="U540" i="1"/>
  <c r="T540" i="1"/>
  <c r="X488" i="1"/>
  <c r="W488" i="1"/>
  <c r="V488" i="1"/>
  <c r="U488" i="1"/>
  <c r="T488" i="1"/>
  <c r="X491" i="1"/>
  <c r="W491" i="1"/>
  <c r="V491" i="1"/>
  <c r="U491" i="1"/>
  <c r="T491" i="1"/>
  <c r="X503" i="1"/>
  <c r="W503" i="1"/>
  <c r="V503" i="1"/>
  <c r="U503" i="1"/>
  <c r="T503" i="1"/>
  <c r="X494" i="1"/>
  <c r="W494" i="1"/>
  <c r="V494" i="1"/>
  <c r="U494" i="1"/>
  <c r="T494" i="1"/>
  <c r="X493" i="1"/>
  <c r="W493" i="1"/>
  <c r="V493" i="1"/>
  <c r="U493" i="1"/>
  <c r="T493" i="1"/>
  <c r="X537" i="1"/>
  <c r="W537" i="1"/>
  <c r="V537" i="1"/>
  <c r="U537" i="1"/>
  <c r="T537" i="1"/>
  <c r="X551" i="1"/>
  <c r="W551" i="1"/>
  <c r="V551" i="1"/>
  <c r="U551" i="1"/>
  <c r="T551" i="1"/>
  <c r="X500" i="1"/>
  <c r="W500" i="1"/>
  <c r="V500" i="1"/>
  <c r="U500" i="1"/>
  <c r="T500" i="1"/>
  <c r="X476" i="1"/>
  <c r="W476" i="1"/>
  <c r="V476" i="1"/>
  <c r="U476" i="1"/>
  <c r="T476" i="1"/>
  <c r="X504" i="1"/>
  <c r="W504" i="1"/>
  <c r="V504" i="1"/>
  <c r="U504" i="1"/>
  <c r="T504" i="1"/>
  <c r="X486" i="1"/>
  <c r="W486" i="1"/>
  <c r="V486" i="1"/>
  <c r="U486" i="1"/>
  <c r="T486" i="1"/>
  <c r="X506" i="1"/>
  <c r="W506" i="1"/>
  <c r="V506" i="1"/>
  <c r="U506" i="1"/>
  <c r="T506" i="1"/>
  <c r="X473" i="1"/>
  <c r="W473" i="1"/>
  <c r="V473" i="1"/>
  <c r="U473" i="1"/>
  <c r="T473" i="1"/>
  <c r="X520" i="1"/>
  <c r="W520" i="1"/>
  <c r="V520" i="1"/>
  <c r="U520" i="1"/>
  <c r="T520" i="1"/>
  <c r="X511" i="1"/>
  <c r="W511" i="1"/>
  <c r="V511" i="1"/>
  <c r="U511" i="1"/>
  <c r="T511" i="1"/>
  <c r="X512" i="1"/>
  <c r="W512" i="1"/>
  <c r="V512" i="1"/>
  <c r="U512" i="1"/>
  <c r="T512" i="1"/>
  <c r="X502" i="1"/>
  <c r="W502" i="1"/>
  <c r="V502" i="1"/>
  <c r="U502" i="1"/>
  <c r="T502" i="1"/>
  <c r="X485" i="1"/>
  <c r="W485" i="1"/>
  <c r="V485" i="1"/>
  <c r="U485" i="1"/>
  <c r="T485" i="1"/>
  <c r="X490" i="1"/>
  <c r="W490" i="1"/>
  <c r="V490" i="1"/>
  <c r="U490" i="1"/>
  <c r="T490" i="1"/>
  <c r="X478" i="1"/>
  <c r="W478" i="1"/>
  <c r="V478" i="1"/>
  <c r="U478" i="1"/>
  <c r="T478" i="1"/>
  <c r="X483" i="1"/>
  <c r="W483" i="1"/>
  <c r="V483" i="1"/>
  <c r="U483" i="1"/>
  <c r="T483" i="1"/>
  <c r="X553" i="1"/>
  <c r="W553" i="1"/>
  <c r="V553" i="1"/>
  <c r="U553" i="1"/>
  <c r="T553" i="1"/>
  <c r="X531" i="1"/>
  <c r="W531" i="1"/>
  <c r="V531" i="1"/>
  <c r="U531" i="1"/>
  <c r="T531" i="1"/>
  <c r="X522" i="1"/>
  <c r="W522" i="1"/>
  <c r="V522" i="1"/>
  <c r="U522" i="1"/>
  <c r="T522" i="1"/>
  <c r="X501" i="1"/>
  <c r="W501" i="1"/>
  <c r="V501" i="1"/>
  <c r="U501" i="1"/>
  <c r="T501" i="1"/>
  <c r="X507" i="1"/>
  <c r="W507" i="1"/>
  <c r="V507" i="1"/>
  <c r="U507" i="1"/>
  <c r="T507" i="1"/>
  <c r="X518" i="1"/>
  <c r="W518" i="1"/>
  <c r="V518" i="1"/>
  <c r="U518" i="1"/>
  <c r="T518" i="1"/>
  <c r="X509" i="1"/>
  <c r="W509" i="1"/>
  <c r="V509" i="1"/>
  <c r="U509" i="1"/>
  <c r="T509" i="1"/>
  <c r="X533" i="1"/>
  <c r="W533" i="1"/>
  <c r="V533" i="1"/>
  <c r="U533" i="1"/>
  <c r="T533" i="1"/>
  <c r="X498" i="1"/>
  <c r="W498" i="1"/>
  <c r="V498" i="1"/>
  <c r="U498" i="1"/>
  <c r="T498" i="1"/>
  <c r="X513" i="1"/>
  <c r="W513" i="1"/>
  <c r="V513" i="1"/>
  <c r="U513" i="1"/>
  <c r="T513" i="1"/>
  <c r="X484" i="1"/>
  <c r="W484" i="1"/>
  <c r="V484" i="1"/>
  <c r="U484" i="1"/>
  <c r="T484" i="1"/>
  <c r="X475" i="1"/>
  <c r="W475" i="1"/>
  <c r="V475" i="1"/>
  <c r="U475" i="1"/>
  <c r="T475" i="1"/>
  <c r="X487" i="1"/>
  <c r="W487" i="1"/>
  <c r="V487" i="1"/>
  <c r="U487" i="1"/>
  <c r="T487" i="1"/>
  <c r="X544" i="1"/>
  <c r="W544" i="1"/>
  <c r="V544" i="1"/>
  <c r="U544" i="1"/>
  <c r="T544" i="1"/>
  <c r="X525" i="1"/>
  <c r="W525" i="1"/>
  <c r="V525" i="1"/>
  <c r="U525" i="1"/>
  <c r="T525" i="1"/>
  <c r="X499" i="1"/>
  <c r="W499" i="1"/>
  <c r="V499" i="1"/>
  <c r="U499" i="1"/>
  <c r="T499" i="1"/>
  <c r="X469" i="1"/>
  <c r="W469" i="1"/>
  <c r="V469" i="1"/>
  <c r="U469" i="1"/>
  <c r="T469" i="1"/>
  <c r="X443" i="1"/>
  <c r="W443" i="1"/>
  <c r="V443" i="1"/>
  <c r="U443" i="1"/>
  <c r="T443" i="1"/>
  <c r="X468" i="1"/>
  <c r="W468" i="1"/>
  <c r="V468" i="1"/>
  <c r="U468" i="1"/>
  <c r="T468" i="1"/>
  <c r="X360" i="1"/>
  <c r="W360" i="1"/>
  <c r="V360" i="1"/>
  <c r="U360" i="1"/>
  <c r="T360" i="1"/>
  <c r="X420" i="1"/>
  <c r="W420" i="1"/>
  <c r="V420" i="1"/>
  <c r="U420" i="1"/>
  <c r="T420" i="1"/>
  <c r="X421" i="1"/>
  <c r="W421" i="1"/>
  <c r="V421" i="1"/>
  <c r="U421" i="1"/>
  <c r="T421" i="1"/>
  <c r="X450" i="1"/>
  <c r="W450" i="1"/>
  <c r="V450" i="1"/>
  <c r="U450" i="1"/>
  <c r="T450" i="1"/>
  <c r="X467" i="1"/>
  <c r="W467" i="1"/>
  <c r="V467" i="1"/>
  <c r="U467" i="1"/>
  <c r="T467" i="1"/>
  <c r="X422" i="1"/>
  <c r="W422" i="1"/>
  <c r="V422" i="1"/>
  <c r="U422" i="1"/>
  <c r="T422" i="1"/>
  <c r="X250" i="1"/>
  <c r="W250" i="1"/>
  <c r="V250" i="1"/>
  <c r="U250" i="1"/>
  <c r="T250" i="1"/>
  <c r="X386" i="1"/>
  <c r="W386" i="1"/>
  <c r="V386" i="1"/>
  <c r="U386" i="1"/>
  <c r="T386" i="1"/>
  <c r="X424" i="1"/>
  <c r="W424" i="1"/>
  <c r="V424" i="1"/>
  <c r="U424" i="1"/>
  <c r="T424" i="1"/>
  <c r="X417" i="1"/>
  <c r="W417" i="1"/>
  <c r="V417" i="1"/>
  <c r="U417" i="1"/>
  <c r="T417" i="1"/>
  <c r="X277" i="1"/>
  <c r="W277" i="1"/>
  <c r="V277" i="1"/>
  <c r="U277" i="1"/>
  <c r="T277" i="1"/>
  <c r="X427" i="1"/>
  <c r="W427" i="1"/>
  <c r="V427" i="1"/>
  <c r="U427" i="1"/>
  <c r="T427" i="1"/>
  <c r="X418" i="1"/>
  <c r="W418" i="1"/>
  <c r="V418" i="1"/>
  <c r="U418" i="1"/>
  <c r="T418" i="1"/>
  <c r="X460" i="1"/>
  <c r="W460" i="1"/>
  <c r="V460" i="1"/>
  <c r="U460" i="1"/>
  <c r="T460" i="1"/>
  <c r="X465" i="1"/>
  <c r="W465" i="1"/>
  <c r="V465" i="1"/>
  <c r="U465" i="1"/>
  <c r="T465" i="1"/>
  <c r="X449" i="1"/>
  <c r="W449" i="1"/>
  <c r="V449" i="1"/>
  <c r="U449" i="1"/>
  <c r="T449" i="1"/>
  <c r="X447" i="1"/>
  <c r="W447" i="1"/>
  <c r="V447" i="1"/>
  <c r="U447" i="1"/>
  <c r="T447" i="1"/>
  <c r="X445" i="1"/>
  <c r="W445" i="1"/>
  <c r="V445" i="1"/>
  <c r="U445" i="1"/>
  <c r="T445" i="1"/>
  <c r="X416" i="1"/>
  <c r="W416" i="1"/>
  <c r="V416" i="1"/>
  <c r="U416" i="1"/>
  <c r="T416" i="1"/>
  <c r="X466" i="1"/>
  <c r="W466" i="1"/>
  <c r="V466" i="1"/>
  <c r="U466" i="1"/>
  <c r="T466" i="1"/>
  <c r="X440" i="1"/>
  <c r="W440" i="1"/>
  <c r="V440" i="1"/>
  <c r="U440" i="1"/>
  <c r="T440" i="1"/>
  <c r="X451" i="1"/>
  <c r="W451" i="1"/>
  <c r="V451" i="1"/>
  <c r="U451" i="1"/>
  <c r="T451" i="1"/>
  <c r="X439" i="1"/>
  <c r="W439" i="1"/>
  <c r="V439" i="1"/>
  <c r="U439" i="1"/>
  <c r="T439" i="1"/>
  <c r="X457" i="1"/>
  <c r="W457" i="1"/>
  <c r="V457" i="1"/>
  <c r="U457" i="1"/>
  <c r="T457" i="1"/>
  <c r="X436" i="1"/>
  <c r="W436" i="1"/>
  <c r="V436" i="1"/>
  <c r="U436" i="1"/>
  <c r="T436" i="1"/>
  <c r="X425" i="1"/>
  <c r="W425" i="1"/>
  <c r="V425" i="1"/>
  <c r="U425" i="1"/>
  <c r="T425" i="1"/>
  <c r="X453" i="1"/>
  <c r="W453" i="1"/>
  <c r="V453" i="1"/>
  <c r="U453" i="1"/>
  <c r="T453" i="1"/>
  <c r="X462" i="1"/>
  <c r="W462" i="1"/>
  <c r="V462" i="1"/>
  <c r="U462" i="1"/>
  <c r="T462" i="1"/>
  <c r="X454" i="1"/>
  <c r="W454" i="1"/>
  <c r="V454" i="1"/>
  <c r="U454" i="1"/>
  <c r="T454" i="1"/>
  <c r="X452" i="1"/>
  <c r="W452" i="1"/>
  <c r="V452" i="1"/>
  <c r="U452" i="1"/>
  <c r="T452" i="1"/>
  <c r="X446" i="1"/>
  <c r="W446" i="1"/>
  <c r="V446" i="1"/>
  <c r="U446" i="1"/>
  <c r="T446" i="1"/>
  <c r="X464" i="1"/>
  <c r="W464" i="1"/>
  <c r="V464" i="1"/>
  <c r="U464" i="1"/>
  <c r="T464" i="1"/>
  <c r="X459" i="1"/>
  <c r="W459" i="1"/>
  <c r="V459" i="1"/>
  <c r="U459" i="1"/>
  <c r="T459" i="1"/>
  <c r="X428" i="1"/>
  <c r="W428" i="1"/>
  <c r="V428" i="1"/>
  <c r="U428" i="1"/>
  <c r="T428" i="1"/>
  <c r="X431" i="1"/>
  <c r="W431" i="1"/>
  <c r="V431" i="1"/>
  <c r="U431" i="1"/>
  <c r="T431" i="1"/>
  <c r="X430" i="1"/>
  <c r="W430" i="1"/>
  <c r="V430" i="1"/>
  <c r="U430" i="1"/>
  <c r="T430" i="1"/>
  <c r="X444" i="1"/>
  <c r="W444" i="1"/>
  <c r="V444" i="1"/>
  <c r="U444" i="1"/>
  <c r="T444" i="1"/>
  <c r="X463" i="1"/>
  <c r="W463" i="1"/>
  <c r="V463" i="1"/>
  <c r="U463" i="1"/>
  <c r="T463" i="1"/>
  <c r="X434" i="1"/>
  <c r="W434" i="1"/>
  <c r="V434" i="1"/>
  <c r="U434" i="1"/>
  <c r="T434" i="1"/>
  <c r="X432" i="1"/>
  <c r="W432" i="1"/>
  <c r="V432" i="1"/>
  <c r="U432" i="1"/>
  <c r="T432" i="1"/>
  <c r="X442" i="1"/>
  <c r="W442" i="1"/>
  <c r="V442" i="1"/>
  <c r="U442" i="1"/>
  <c r="T442" i="1"/>
  <c r="X456" i="1"/>
  <c r="W456" i="1"/>
  <c r="V456" i="1"/>
  <c r="U456" i="1"/>
  <c r="T456" i="1"/>
  <c r="X461" i="1"/>
  <c r="W461" i="1"/>
  <c r="V461" i="1"/>
  <c r="U461" i="1"/>
  <c r="T461" i="1"/>
  <c r="X435" i="1"/>
  <c r="W435" i="1"/>
  <c r="V435" i="1"/>
  <c r="U435" i="1"/>
  <c r="T435" i="1"/>
  <c r="X388" i="1"/>
  <c r="W388" i="1"/>
  <c r="V388" i="1"/>
  <c r="U388" i="1"/>
  <c r="T388" i="1"/>
  <c r="X458" i="1"/>
  <c r="W458" i="1"/>
  <c r="V458" i="1"/>
  <c r="U458" i="1"/>
  <c r="T458" i="1"/>
  <c r="X429" i="1"/>
  <c r="W429" i="1"/>
  <c r="V429" i="1"/>
  <c r="U429" i="1"/>
  <c r="T429" i="1"/>
  <c r="X381" i="1"/>
  <c r="W381" i="1"/>
  <c r="V381" i="1"/>
  <c r="U381" i="1"/>
  <c r="T381" i="1"/>
  <c r="X437" i="1"/>
  <c r="W437" i="1"/>
  <c r="V437" i="1"/>
  <c r="U437" i="1"/>
  <c r="T437" i="1"/>
  <c r="X455" i="1"/>
  <c r="W455" i="1"/>
  <c r="V455" i="1"/>
  <c r="U455" i="1"/>
  <c r="T455" i="1"/>
  <c r="X423" i="1"/>
  <c r="W423" i="1"/>
  <c r="V423" i="1"/>
  <c r="U423" i="1"/>
  <c r="T423" i="1"/>
  <c r="X419" i="1"/>
  <c r="W419" i="1"/>
  <c r="V419" i="1"/>
  <c r="U419" i="1"/>
  <c r="T419" i="1"/>
  <c r="X426" i="1"/>
  <c r="W426" i="1"/>
  <c r="V426" i="1"/>
  <c r="U426" i="1"/>
  <c r="T426" i="1"/>
  <c r="X393" i="1"/>
  <c r="W393" i="1"/>
  <c r="V393" i="1"/>
  <c r="U393" i="1"/>
  <c r="T393" i="1"/>
  <c r="X408" i="1"/>
  <c r="W408" i="1"/>
  <c r="V408" i="1"/>
  <c r="U408" i="1"/>
  <c r="T408" i="1"/>
  <c r="X313" i="1"/>
  <c r="W313" i="1"/>
  <c r="V313" i="1"/>
  <c r="U313" i="1"/>
  <c r="T313" i="1"/>
  <c r="X397" i="1"/>
  <c r="W397" i="1"/>
  <c r="V397" i="1"/>
  <c r="U397" i="1"/>
  <c r="T397" i="1"/>
  <c r="X275" i="1"/>
  <c r="W275" i="1"/>
  <c r="V275" i="1"/>
  <c r="U275" i="1"/>
  <c r="T275" i="1"/>
  <c r="X400" i="1"/>
  <c r="W400" i="1"/>
  <c r="V400" i="1"/>
  <c r="U400" i="1"/>
  <c r="T400" i="1"/>
  <c r="X382" i="1"/>
  <c r="W382" i="1"/>
  <c r="V382" i="1"/>
  <c r="U382" i="1"/>
  <c r="T382" i="1"/>
  <c r="X387" i="1"/>
  <c r="W387" i="1"/>
  <c r="V387" i="1"/>
  <c r="U387" i="1"/>
  <c r="T387" i="1"/>
  <c r="X399" i="1"/>
  <c r="W399" i="1"/>
  <c r="V399" i="1"/>
  <c r="U399" i="1"/>
  <c r="T399" i="1"/>
  <c r="X394" i="1"/>
  <c r="W394" i="1"/>
  <c r="V394" i="1"/>
  <c r="U394" i="1"/>
  <c r="T394" i="1"/>
  <c r="X411" i="1"/>
  <c r="W411" i="1"/>
  <c r="V411" i="1"/>
  <c r="U411" i="1"/>
  <c r="T411" i="1"/>
  <c r="X392" i="1"/>
  <c r="W392" i="1"/>
  <c r="V392" i="1"/>
  <c r="U392" i="1"/>
  <c r="T392" i="1"/>
  <c r="X396" i="1"/>
  <c r="W396" i="1"/>
  <c r="V396" i="1"/>
  <c r="U396" i="1"/>
  <c r="T396" i="1"/>
  <c r="X414" i="1"/>
  <c r="W414" i="1"/>
  <c r="V414" i="1"/>
  <c r="U414" i="1"/>
  <c r="T414" i="1"/>
  <c r="X384" i="1"/>
  <c r="W384" i="1"/>
  <c r="V384" i="1"/>
  <c r="U384" i="1"/>
  <c r="T384" i="1"/>
  <c r="X383" i="1"/>
  <c r="W383" i="1"/>
  <c r="V383" i="1"/>
  <c r="U383" i="1"/>
  <c r="T383" i="1"/>
  <c r="X410" i="1"/>
  <c r="W410" i="1"/>
  <c r="V410" i="1"/>
  <c r="U410" i="1"/>
  <c r="T410" i="1"/>
  <c r="X409" i="1"/>
  <c r="W409" i="1"/>
  <c r="V409" i="1"/>
  <c r="U409" i="1"/>
  <c r="T409" i="1"/>
  <c r="X404" i="1"/>
  <c r="W404" i="1"/>
  <c r="V404" i="1"/>
  <c r="U404" i="1"/>
  <c r="T404" i="1"/>
  <c r="X390" i="1"/>
  <c r="W390" i="1"/>
  <c r="V390" i="1"/>
  <c r="U390" i="1"/>
  <c r="T390" i="1"/>
  <c r="X413" i="1"/>
  <c r="W413" i="1"/>
  <c r="V413" i="1"/>
  <c r="U413" i="1"/>
  <c r="T413" i="1"/>
  <c r="X389" i="1"/>
  <c r="W389" i="1"/>
  <c r="V389" i="1"/>
  <c r="U389" i="1"/>
  <c r="T389" i="1"/>
  <c r="X412" i="1"/>
  <c r="W412" i="1"/>
  <c r="V412" i="1"/>
  <c r="U412" i="1"/>
  <c r="T412" i="1"/>
  <c r="X415" i="1"/>
  <c r="W415" i="1"/>
  <c r="V415" i="1"/>
  <c r="U415" i="1"/>
  <c r="T415" i="1"/>
  <c r="X402" i="1"/>
  <c r="W402" i="1"/>
  <c r="V402" i="1"/>
  <c r="U402" i="1"/>
  <c r="T402" i="1"/>
  <c r="X407" i="1"/>
  <c r="W407" i="1"/>
  <c r="V407" i="1"/>
  <c r="U407" i="1"/>
  <c r="T407" i="1"/>
  <c r="X395" i="1"/>
  <c r="W395" i="1"/>
  <c r="V395" i="1"/>
  <c r="U395" i="1"/>
  <c r="T395" i="1"/>
  <c r="X403" i="1"/>
  <c r="W403" i="1"/>
  <c r="V403" i="1"/>
  <c r="U403" i="1"/>
  <c r="T403" i="1"/>
  <c r="X391" i="1"/>
  <c r="W391" i="1"/>
  <c r="V391" i="1"/>
  <c r="U391" i="1"/>
  <c r="T391" i="1"/>
  <c r="X398" i="1"/>
  <c r="W398" i="1"/>
  <c r="V398" i="1"/>
  <c r="U398" i="1"/>
  <c r="T398" i="1"/>
  <c r="X406" i="1"/>
  <c r="W406" i="1"/>
  <c r="V406" i="1"/>
  <c r="U406" i="1"/>
  <c r="T406" i="1"/>
  <c r="X401" i="1"/>
  <c r="W401" i="1"/>
  <c r="V401" i="1"/>
  <c r="U401" i="1"/>
  <c r="T401" i="1"/>
  <c r="X385" i="1"/>
  <c r="W385" i="1"/>
  <c r="V385" i="1"/>
  <c r="U385" i="1"/>
  <c r="T385" i="1"/>
  <c r="X361" i="1"/>
  <c r="W361" i="1"/>
  <c r="V361" i="1"/>
  <c r="U361" i="1"/>
  <c r="T361" i="1"/>
  <c r="X378" i="1"/>
  <c r="W378" i="1"/>
  <c r="V378" i="1"/>
  <c r="U378" i="1"/>
  <c r="T378" i="1"/>
  <c r="X355" i="1"/>
  <c r="W355" i="1"/>
  <c r="V355" i="1"/>
  <c r="U355" i="1"/>
  <c r="T355" i="1"/>
  <c r="X358" i="1"/>
  <c r="W358" i="1"/>
  <c r="V358" i="1"/>
  <c r="U358" i="1"/>
  <c r="T358" i="1"/>
  <c r="X379" i="1"/>
  <c r="W379" i="1"/>
  <c r="V379" i="1"/>
  <c r="U379" i="1"/>
  <c r="T379" i="1"/>
  <c r="X377" i="1"/>
  <c r="W377" i="1"/>
  <c r="V377" i="1"/>
  <c r="U377" i="1"/>
  <c r="T377" i="1"/>
  <c r="X354" i="1"/>
  <c r="W354" i="1"/>
  <c r="V354" i="1"/>
  <c r="U354" i="1"/>
  <c r="T354" i="1"/>
  <c r="X359" i="1"/>
  <c r="W359" i="1"/>
  <c r="V359" i="1"/>
  <c r="U359" i="1"/>
  <c r="T359" i="1"/>
  <c r="X372" i="1"/>
  <c r="W372" i="1"/>
  <c r="V372" i="1"/>
  <c r="U372" i="1"/>
  <c r="T372" i="1"/>
  <c r="X371" i="1"/>
  <c r="W371" i="1"/>
  <c r="V371" i="1"/>
  <c r="U371" i="1"/>
  <c r="T371" i="1"/>
  <c r="X370" i="1"/>
  <c r="W370" i="1"/>
  <c r="V370" i="1"/>
  <c r="U370" i="1"/>
  <c r="T370" i="1"/>
  <c r="X364" i="1"/>
  <c r="W364" i="1"/>
  <c r="V364" i="1"/>
  <c r="U364" i="1"/>
  <c r="T364" i="1"/>
  <c r="X362" i="1"/>
  <c r="W362" i="1"/>
  <c r="V362" i="1"/>
  <c r="U362" i="1"/>
  <c r="T362" i="1"/>
  <c r="X376" i="1"/>
  <c r="W376" i="1"/>
  <c r="V376" i="1"/>
  <c r="U376" i="1"/>
  <c r="T376" i="1"/>
  <c r="X369" i="1"/>
  <c r="W369" i="1"/>
  <c r="V369" i="1"/>
  <c r="U369" i="1"/>
  <c r="T369" i="1"/>
  <c r="X373" i="1"/>
  <c r="W373" i="1"/>
  <c r="V373" i="1"/>
  <c r="U373" i="1"/>
  <c r="T373" i="1"/>
  <c r="X356" i="1"/>
  <c r="W356" i="1"/>
  <c r="V356" i="1"/>
  <c r="U356" i="1"/>
  <c r="T356" i="1"/>
  <c r="X366" i="1"/>
  <c r="W366" i="1"/>
  <c r="V366" i="1"/>
  <c r="U366" i="1"/>
  <c r="T366" i="1"/>
  <c r="X375" i="1"/>
  <c r="W375" i="1"/>
  <c r="V375" i="1"/>
  <c r="U375" i="1"/>
  <c r="T375" i="1"/>
  <c r="X365" i="1"/>
  <c r="W365" i="1"/>
  <c r="V365" i="1"/>
  <c r="U365" i="1"/>
  <c r="T365" i="1"/>
  <c r="X367" i="1"/>
  <c r="W367" i="1"/>
  <c r="V367" i="1"/>
  <c r="U367" i="1"/>
  <c r="T367" i="1"/>
  <c r="X374" i="1"/>
  <c r="W374" i="1"/>
  <c r="V374" i="1"/>
  <c r="U374" i="1"/>
  <c r="T374" i="1"/>
  <c r="X368" i="1"/>
  <c r="W368" i="1"/>
  <c r="V368" i="1"/>
  <c r="U368" i="1"/>
  <c r="T368" i="1"/>
  <c r="X357" i="1"/>
  <c r="W357" i="1"/>
  <c r="V357" i="1"/>
  <c r="U357" i="1"/>
  <c r="T357" i="1"/>
  <c r="X334" i="1"/>
  <c r="W334" i="1"/>
  <c r="V334" i="1"/>
  <c r="U334" i="1"/>
  <c r="T334" i="1"/>
  <c r="X352" i="1"/>
  <c r="W352" i="1"/>
  <c r="V352" i="1"/>
  <c r="U352" i="1"/>
  <c r="T352" i="1"/>
  <c r="X343" i="1"/>
  <c r="W343" i="1"/>
  <c r="V343" i="1"/>
  <c r="U343" i="1"/>
  <c r="T343" i="1"/>
  <c r="X350" i="1"/>
  <c r="W350" i="1"/>
  <c r="V350" i="1"/>
  <c r="U350" i="1"/>
  <c r="T350" i="1"/>
  <c r="X331" i="1"/>
  <c r="W331" i="1"/>
  <c r="V331" i="1"/>
  <c r="U331" i="1"/>
  <c r="T331" i="1"/>
  <c r="X348" i="1"/>
  <c r="W348" i="1"/>
  <c r="V348" i="1"/>
  <c r="U348" i="1"/>
  <c r="T348" i="1"/>
  <c r="X338" i="1"/>
  <c r="W338" i="1"/>
  <c r="V338" i="1"/>
  <c r="U338" i="1"/>
  <c r="T338" i="1"/>
  <c r="X332" i="1"/>
  <c r="W332" i="1"/>
  <c r="V332" i="1"/>
  <c r="U332" i="1"/>
  <c r="T332" i="1"/>
  <c r="X287" i="1"/>
  <c r="W287" i="1"/>
  <c r="V287" i="1"/>
  <c r="U287" i="1"/>
  <c r="T287" i="1"/>
  <c r="X342" i="1"/>
  <c r="W342" i="1"/>
  <c r="V342" i="1"/>
  <c r="U342" i="1"/>
  <c r="T342" i="1"/>
  <c r="X333" i="1"/>
  <c r="W333" i="1"/>
  <c r="V333" i="1"/>
  <c r="U333" i="1"/>
  <c r="T333" i="1"/>
  <c r="X344" i="1"/>
  <c r="W344" i="1"/>
  <c r="V344" i="1"/>
  <c r="U344" i="1"/>
  <c r="T344" i="1"/>
  <c r="X353" i="1"/>
  <c r="W353" i="1"/>
  <c r="V353" i="1"/>
  <c r="U353" i="1"/>
  <c r="T353" i="1"/>
  <c r="X339" i="1"/>
  <c r="W339" i="1"/>
  <c r="V339" i="1"/>
  <c r="U339" i="1"/>
  <c r="T339" i="1"/>
  <c r="X346" i="1"/>
  <c r="W346" i="1"/>
  <c r="V346" i="1"/>
  <c r="U346" i="1"/>
  <c r="T346" i="1"/>
  <c r="X335" i="1"/>
  <c r="W335" i="1"/>
  <c r="V335" i="1"/>
  <c r="U335" i="1"/>
  <c r="T335" i="1"/>
  <c r="X336" i="1"/>
  <c r="W336" i="1"/>
  <c r="V336" i="1"/>
  <c r="U336" i="1"/>
  <c r="T336" i="1"/>
  <c r="X351" i="1"/>
  <c r="W351" i="1"/>
  <c r="V351" i="1"/>
  <c r="U351" i="1"/>
  <c r="T351" i="1"/>
  <c r="X341" i="1"/>
  <c r="W341" i="1"/>
  <c r="V341" i="1"/>
  <c r="U341" i="1"/>
  <c r="T341" i="1"/>
  <c r="X349" i="1"/>
  <c r="W349" i="1"/>
  <c r="V349" i="1"/>
  <c r="U349" i="1"/>
  <c r="T349" i="1"/>
  <c r="X345" i="1"/>
  <c r="W345" i="1"/>
  <c r="V345" i="1"/>
  <c r="U345" i="1"/>
  <c r="T345" i="1"/>
  <c r="X347" i="1"/>
  <c r="W347" i="1"/>
  <c r="V347" i="1"/>
  <c r="U347" i="1"/>
  <c r="T347" i="1"/>
  <c r="X337" i="1"/>
  <c r="W337" i="1"/>
  <c r="V337" i="1"/>
  <c r="U337" i="1"/>
  <c r="T337" i="1"/>
  <c r="X340" i="1"/>
  <c r="W340" i="1"/>
  <c r="V340" i="1"/>
  <c r="U340" i="1"/>
  <c r="T340" i="1"/>
  <c r="X81" i="1"/>
  <c r="W81" i="1"/>
  <c r="V81" i="1"/>
  <c r="U81" i="1"/>
  <c r="T81" i="1"/>
  <c r="X311" i="1"/>
  <c r="W311" i="1"/>
  <c r="V311" i="1"/>
  <c r="U311" i="1"/>
  <c r="T311" i="1"/>
  <c r="X312" i="1"/>
  <c r="W312" i="1"/>
  <c r="V312" i="1"/>
  <c r="U312" i="1"/>
  <c r="T312" i="1"/>
  <c r="X321" i="1"/>
  <c r="W321" i="1"/>
  <c r="V321" i="1"/>
  <c r="U321" i="1"/>
  <c r="T321" i="1"/>
  <c r="X245" i="1"/>
  <c r="W245" i="1"/>
  <c r="V245" i="1"/>
  <c r="U245" i="1"/>
  <c r="T245" i="1"/>
  <c r="X319" i="1"/>
  <c r="W319" i="1"/>
  <c r="V319" i="1"/>
  <c r="U319" i="1"/>
  <c r="T319" i="1"/>
  <c r="X327" i="1"/>
  <c r="W327" i="1"/>
  <c r="V327" i="1"/>
  <c r="U327" i="1"/>
  <c r="T327" i="1"/>
  <c r="X322" i="1"/>
  <c r="W322" i="1"/>
  <c r="V322" i="1"/>
  <c r="U322" i="1"/>
  <c r="T322" i="1"/>
  <c r="X323" i="1"/>
  <c r="W323" i="1"/>
  <c r="V323" i="1"/>
  <c r="U323" i="1"/>
  <c r="T323" i="1"/>
  <c r="X324" i="1"/>
  <c r="W324" i="1"/>
  <c r="V324" i="1"/>
  <c r="U324" i="1"/>
  <c r="T324" i="1"/>
  <c r="X317" i="1"/>
  <c r="W317" i="1"/>
  <c r="V317" i="1"/>
  <c r="U317" i="1"/>
  <c r="T317" i="1"/>
  <c r="X326" i="1"/>
  <c r="W326" i="1"/>
  <c r="V326" i="1"/>
  <c r="U326" i="1"/>
  <c r="T326" i="1"/>
  <c r="X318" i="1"/>
  <c r="W318" i="1"/>
  <c r="V318" i="1"/>
  <c r="U318" i="1"/>
  <c r="T318" i="1"/>
  <c r="X320" i="1"/>
  <c r="W320" i="1"/>
  <c r="V320" i="1"/>
  <c r="U320" i="1"/>
  <c r="T320" i="1"/>
  <c r="X315" i="1"/>
  <c r="W315" i="1"/>
  <c r="V315" i="1"/>
  <c r="U315" i="1"/>
  <c r="T315" i="1"/>
  <c r="X329" i="1"/>
  <c r="W329" i="1"/>
  <c r="V329" i="1"/>
  <c r="U329" i="1"/>
  <c r="T329" i="1"/>
  <c r="X325" i="1"/>
  <c r="W325" i="1"/>
  <c r="V325" i="1"/>
  <c r="U325" i="1"/>
  <c r="T325" i="1"/>
  <c r="X304" i="1"/>
  <c r="W304" i="1"/>
  <c r="V304" i="1"/>
  <c r="U304" i="1"/>
  <c r="T304" i="1"/>
  <c r="X328" i="1"/>
  <c r="W328" i="1"/>
  <c r="V328" i="1"/>
  <c r="U328" i="1"/>
  <c r="T328" i="1"/>
  <c r="X316" i="1"/>
  <c r="W316" i="1"/>
  <c r="V316" i="1"/>
  <c r="U316" i="1"/>
  <c r="T316" i="1"/>
  <c r="X314" i="1"/>
  <c r="W314" i="1"/>
  <c r="V314" i="1"/>
  <c r="U314" i="1"/>
  <c r="T314" i="1"/>
  <c r="X308" i="1"/>
  <c r="W308" i="1"/>
  <c r="V308" i="1"/>
  <c r="U308" i="1"/>
  <c r="T308" i="1"/>
  <c r="X300" i="1"/>
  <c r="W300" i="1"/>
  <c r="V300" i="1"/>
  <c r="U300" i="1"/>
  <c r="T300" i="1"/>
  <c r="X307" i="1"/>
  <c r="W307" i="1"/>
  <c r="V307" i="1"/>
  <c r="U307" i="1"/>
  <c r="T307" i="1"/>
  <c r="X298" i="1"/>
  <c r="W298" i="1"/>
  <c r="V298" i="1"/>
  <c r="U298" i="1"/>
  <c r="T298" i="1"/>
  <c r="X309" i="1"/>
  <c r="W309" i="1"/>
  <c r="V309" i="1"/>
  <c r="U309" i="1"/>
  <c r="T309" i="1"/>
  <c r="X302" i="1"/>
  <c r="W302" i="1"/>
  <c r="V302" i="1"/>
  <c r="U302" i="1"/>
  <c r="T302" i="1"/>
  <c r="X305" i="1"/>
  <c r="W305" i="1"/>
  <c r="V305" i="1"/>
  <c r="U305" i="1"/>
  <c r="T305" i="1"/>
  <c r="X310" i="1"/>
  <c r="W310" i="1"/>
  <c r="V310" i="1"/>
  <c r="U310" i="1"/>
  <c r="T310" i="1"/>
  <c r="X303" i="1"/>
  <c r="W303" i="1"/>
  <c r="V303" i="1"/>
  <c r="U303" i="1"/>
  <c r="T303" i="1"/>
  <c r="X296" i="1"/>
  <c r="W296" i="1"/>
  <c r="V296" i="1"/>
  <c r="U296" i="1"/>
  <c r="T296" i="1"/>
  <c r="X299" i="1"/>
  <c r="W299" i="1"/>
  <c r="V299" i="1"/>
  <c r="U299" i="1"/>
  <c r="T299" i="1"/>
  <c r="X243" i="1"/>
  <c r="W243" i="1"/>
  <c r="V243" i="1"/>
  <c r="U243" i="1"/>
  <c r="T243" i="1"/>
  <c r="X234" i="1"/>
  <c r="W234" i="1"/>
  <c r="V234" i="1"/>
  <c r="U234" i="1"/>
  <c r="T234" i="1"/>
  <c r="X306" i="1"/>
  <c r="W306" i="1"/>
  <c r="V306" i="1"/>
  <c r="U306" i="1"/>
  <c r="T306" i="1"/>
  <c r="X295" i="1"/>
  <c r="W295" i="1"/>
  <c r="V295" i="1"/>
  <c r="U295" i="1"/>
  <c r="T295" i="1"/>
  <c r="X297" i="1"/>
  <c r="W297" i="1"/>
  <c r="V297" i="1"/>
  <c r="U297" i="1"/>
  <c r="T297" i="1"/>
  <c r="X276" i="1"/>
  <c r="W276" i="1"/>
  <c r="V276" i="1"/>
  <c r="U276" i="1"/>
  <c r="T276" i="1"/>
  <c r="X278" i="1"/>
  <c r="W278" i="1"/>
  <c r="V278" i="1"/>
  <c r="U278" i="1"/>
  <c r="T278" i="1"/>
  <c r="X285" i="1"/>
  <c r="W285" i="1"/>
  <c r="V285" i="1"/>
  <c r="U285" i="1"/>
  <c r="T285" i="1"/>
  <c r="X279" i="1"/>
  <c r="W279" i="1"/>
  <c r="V279" i="1"/>
  <c r="U279" i="1"/>
  <c r="T279" i="1"/>
  <c r="X290" i="1"/>
  <c r="W290" i="1"/>
  <c r="V290" i="1"/>
  <c r="U290" i="1"/>
  <c r="T290" i="1"/>
  <c r="X174" i="1"/>
  <c r="W174" i="1"/>
  <c r="V174" i="1"/>
  <c r="U174" i="1"/>
  <c r="T174" i="1"/>
  <c r="X294" i="1"/>
  <c r="W294" i="1"/>
  <c r="V294" i="1"/>
  <c r="U294" i="1"/>
  <c r="T294" i="1"/>
  <c r="X291" i="1"/>
  <c r="W291" i="1"/>
  <c r="V291" i="1"/>
  <c r="U291" i="1"/>
  <c r="T291" i="1"/>
  <c r="X286" i="1"/>
  <c r="W286" i="1"/>
  <c r="V286" i="1"/>
  <c r="U286" i="1"/>
  <c r="T286" i="1"/>
  <c r="X283" i="1"/>
  <c r="W283" i="1"/>
  <c r="V283" i="1"/>
  <c r="U283" i="1"/>
  <c r="T283" i="1"/>
  <c r="X282" i="1"/>
  <c r="W282" i="1"/>
  <c r="V282" i="1"/>
  <c r="U282" i="1"/>
  <c r="T282" i="1"/>
  <c r="X288" i="1"/>
  <c r="W288" i="1"/>
  <c r="V288" i="1"/>
  <c r="U288" i="1"/>
  <c r="T288" i="1"/>
  <c r="X281" i="1"/>
  <c r="W281" i="1"/>
  <c r="V281" i="1"/>
  <c r="U281" i="1"/>
  <c r="T281" i="1"/>
  <c r="X284" i="1"/>
  <c r="W284" i="1"/>
  <c r="V284" i="1"/>
  <c r="U284" i="1"/>
  <c r="T284" i="1"/>
  <c r="X270" i="1"/>
  <c r="W270" i="1"/>
  <c r="V270" i="1"/>
  <c r="U270" i="1"/>
  <c r="T270" i="1"/>
  <c r="X280" i="1"/>
  <c r="W280" i="1"/>
  <c r="V280" i="1"/>
  <c r="U280" i="1"/>
  <c r="T280" i="1"/>
  <c r="X292" i="1"/>
  <c r="W292" i="1"/>
  <c r="V292" i="1"/>
  <c r="U292" i="1"/>
  <c r="T292" i="1"/>
  <c r="X228" i="1"/>
  <c r="W228" i="1"/>
  <c r="V228" i="1"/>
  <c r="U228" i="1"/>
  <c r="T228" i="1"/>
  <c r="X289" i="1"/>
  <c r="W289" i="1"/>
  <c r="V289" i="1"/>
  <c r="U289" i="1"/>
  <c r="T289" i="1"/>
  <c r="X293" i="1"/>
  <c r="W293" i="1"/>
  <c r="V293" i="1"/>
  <c r="U293" i="1"/>
  <c r="T293" i="1"/>
  <c r="X255" i="1"/>
  <c r="W255" i="1"/>
  <c r="V255" i="1"/>
  <c r="U255" i="1"/>
  <c r="T255" i="1"/>
  <c r="X244" i="1"/>
  <c r="W244" i="1"/>
  <c r="V244" i="1"/>
  <c r="U244" i="1"/>
  <c r="T244" i="1"/>
  <c r="X144" i="1"/>
  <c r="W144" i="1"/>
  <c r="V144" i="1"/>
  <c r="U144" i="1"/>
  <c r="T144" i="1"/>
  <c r="X272" i="1"/>
  <c r="W272" i="1"/>
  <c r="V272" i="1"/>
  <c r="U272" i="1"/>
  <c r="T272" i="1"/>
  <c r="X267" i="1"/>
  <c r="W267" i="1"/>
  <c r="V267" i="1"/>
  <c r="U267" i="1"/>
  <c r="T267" i="1"/>
  <c r="X246" i="1"/>
  <c r="W246" i="1"/>
  <c r="V246" i="1"/>
  <c r="U246" i="1"/>
  <c r="T246" i="1"/>
  <c r="X271" i="1"/>
  <c r="W271" i="1"/>
  <c r="V271" i="1"/>
  <c r="U271" i="1"/>
  <c r="T271" i="1"/>
  <c r="X274" i="1"/>
  <c r="W274" i="1"/>
  <c r="V274" i="1"/>
  <c r="U274" i="1"/>
  <c r="T274" i="1"/>
  <c r="X269" i="1"/>
  <c r="W269" i="1"/>
  <c r="V269" i="1"/>
  <c r="U269" i="1"/>
  <c r="T269" i="1"/>
  <c r="X266" i="1"/>
  <c r="W266" i="1"/>
  <c r="V266" i="1"/>
  <c r="U266" i="1"/>
  <c r="T266" i="1"/>
  <c r="X268" i="1"/>
  <c r="W268" i="1"/>
  <c r="V268" i="1"/>
  <c r="U268" i="1"/>
  <c r="T268" i="1"/>
  <c r="X273" i="1"/>
  <c r="W273" i="1"/>
  <c r="V273" i="1"/>
  <c r="U273" i="1"/>
  <c r="T273" i="1"/>
  <c r="X100" i="1"/>
  <c r="W100" i="1"/>
  <c r="V100" i="1"/>
  <c r="U100" i="1"/>
  <c r="T100" i="1"/>
  <c r="X263" i="1"/>
  <c r="W263" i="1"/>
  <c r="V263" i="1"/>
  <c r="U263" i="1"/>
  <c r="T263" i="1"/>
  <c r="X257" i="1"/>
  <c r="W257" i="1"/>
  <c r="V257" i="1"/>
  <c r="U257" i="1"/>
  <c r="T257" i="1"/>
  <c r="X247" i="1"/>
  <c r="W247" i="1"/>
  <c r="V247" i="1"/>
  <c r="U247" i="1"/>
  <c r="T247" i="1"/>
  <c r="X249" i="1"/>
  <c r="W249" i="1"/>
  <c r="V249" i="1"/>
  <c r="U249" i="1"/>
  <c r="T249" i="1"/>
  <c r="X260" i="1"/>
  <c r="W260" i="1"/>
  <c r="V260" i="1"/>
  <c r="U260" i="1"/>
  <c r="T260" i="1"/>
  <c r="X193" i="1"/>
  <c r="W193" i="1"/>
  <c r="V193" i="1"/>
  <c r="U193" i="1"/>
  <c r="T193" i="1"/>
  <c r="X258" i="1"/>
  <c r="W258" i="1"/>
  <c r="V258" i="1"/>
  <c r="U258" i="1"/>
  <c r="T258" i="1"/>
  <c r="X254" i="1"/>
  <c r="W254" i="1"/>
  <c r="V254" i="1"/>
  <c r="U254" i="1"/>
  <c r="T254" i="1"/>
  <c r="X253" i="1"/>
  <c r="W253" i="1"/>
  <c r="V253" i="1"/>
  <c r="U253" i="1"/>
  <c r="T253" i="1"/>
  <c r="X262" i="1"/>
  <c r="W262" i="1"/>
  <c r="V262" i="1"/>
  <c r="U262" i="1"/>
  <c r="T262" i="1"/>
  <c r="X261" i="1"/>
  <c r="W261" i="1"/>
  <c r="V261" i="1"/>
  <c r="U261" i="1"/>
  <c r="T261" i="1"/>
  <c r="X259" i="1"/>
  <c r="W259" i="1"/>
  <c r="V259" i="1"/>
  <c r="U259" i="1"/>
  <c r="T259" i="1"/>
  <c r="X256" i="1"/>
  <c r="W256" i="1"/>
  <c r="V256" i="1"/>
  <c r="U256" i="1"/>
  <c r="T256" i="1"/>
  <c r="X192" i="1"/>
  <c r="W192" i="1"/>
  <c r="V192" i="1"/>
  <c r="U192" i="1"/>
  <c r="T192" i="1"/>
  <c r="X242" i="1"/>
  <c r="W242" i="1"/>
  <c r="V242" i="1"/>
  <c r="U242" i="1"/>
  <c r="T242" i="1"/>
  <c r="X264" i="1"/>
  <c r="W264" i="1"/>
  <c r="V264" i="1"/>
  <c r="U264" i="1"/>
  <c r="T264" i="1"/>
  <c r="X251" i="1"/>
  <c r="W251" i="1"/>
  <c r="V251" i="1"/>
  <c r="U251" i="1"/>
  <c r="T251" i="1"/>
  <c r="X248" i="1"/>
  <c r="W248" i="1"/>
  <c r="V248" i="1"/>
  <c r="U248" i="1"/>
  <c r="T248" i="1"/>
  <c r="X252" i="1"/>
  <c r="W252" i="1"/>
  <c r="V252" i="1"/>
  <c r="U252" i="1"/>
  <c r="T252" i="1"/>
  <c r="X241" i="1"/>
  <c r="W241" i="1"/>
  <c r="V241" i="1"/>
  <c r="U241" i="1"/>
  <c r="T241" i="1"/>
  <c r="X238" i="1"/>
  <c r="W238" i="1"/>
  <c r="V238" i="1"/>
  <c r="U238" i="1"/>
  <c r="T238" i="1"/>
  <c r="X237" i="1"/>
  <c r="W237" i="1"/>
  <c r="V237" i="1"/>
  <c r="U237" i="1"/>
  <c r="T237" i="1"/>
  <c r="X239" i="1"/>
  <c r="W239" i="1"/>
  <c r="V239" i="1"/>
  <c r="U239" i="1"/>
  <c r="T239" i="1"/>
  <c r="X240" i="1"/>
  <c r="W240" i="1"/>
  <c r="V240" i="1"/>
  <c r="U240" i="1"/>
  <c r="T240" i="1"/>
  <c r="X233" i="1"/>
  <c r="W233" i="1"/>
  <c r="V233" i="1"/>
  <c r="U233" i="1"/>
  <c r="T233" i="1"/>
  <c r="X232" i="1"/>
  <c r="W232" i="1"/>
  <c r="V232" i="1"/>
  <c r="U232" i="1"/>
  <c r="T232" i="1"/>
  <c r="X157" i="1"/>
  <c r="W157" i="1"/>
  <c r="V157" i="1"/>
  <c r="U157" i="1"/>
  <c r="T157" i="1"/>
  <c r="X231" i="1"/>
  <c r="W231" i="1"/>
  <c r="V231" i="1"/>
  <c r="U231" i="1"/>
  <c r="T231" i="1"/>
  <c r="X235" i="1"/>
  <c r="W235" i="1"/>
  <c r="V235" i="1"/>
  <c r="U235" i="1"/>
  <c r="T235" i="1"/>
  <c r="X236" i="1"/>
  <c r="W236" i="1"/>
  <c r="V236" i="1"/>
  <c r="U236" i="1"/>
  <c r="T236" i="1"/>
  <c r="X147" i="1"/>
  <c r="W147" i="1"/>
  <c r="V147" i="1"/>
  <c r="U147" i="1"/>
  <c r="T147" i="1"/>
  <c r="X229" i="1"/>
  <c r="W229" i="1"/>
  <c r="V229" i="1"/>
  <c r="U229" i="1"/>
  <c r="T229" i="1"/>
  <c r="X224" i="1"/>
  <c r="W224" i="1"/>
  <c r="V224" i="1"/>
  <c r="U224" i="1"/>
  <c r="T224" i="1"/>
  <c r="X222" i="1"/>
  <c r="W222" i="1"/>
  <c r="V222" i="1"/>
  <c r="U222" i="1"/>
  <c r="T222" i="1"/>
  <c r="X221" i="1"/>
  <c r="W221" i="1"/>
  <c r="V221" i="1"/>
  <c r="U221" i="1"/>
  <c r="T221" i="1"/>
  <c r="X223" i="1"/>
  <c r="W223" i="1"/>
  <c r="V223" i="1"/>
  <c r="U223" i="1"/>
  <c r="T223" i="1"/>
  <c r="X220" i="1"/>
  <c r="W220" i="1"/>
  <c r="V220" i="1"/>
  <c r="U220" i="1"/>
  <c r="T220" i="1"/>
  <c r="X226" i="1"/>
  <c r="W226" i="1"/>
  <c r="V226" i="1"/>
  <c r="U226" i="1"/>
  <c r="T226" i="1"/>
  <c r="X225" i="1"/>
  <c r="W225" i="1"/>
  <c r="V225" i="1"/>
  <c r="U225" i="1"/>
  <c r="T225" i="1"/>
  <c r="X227" i="1"/>
  <c r="W227" i="1"/>
  <c r="V227" i="1"/>
  <c r="U227" i="1"/>
  <c r="T227" i="1"/>
  <c r="X210" i="1"/>
  <c r="W210" i="1"/>
  <c r="V210" i="1"/>
  <c r="U210" i="1"/>
  <c r="T210" i="1"/>
  <c r="X214" i="1"/>
  <c r="W214" i="1"/>
  <c r="V214" i="1"/>
  <c r="U214" i="1"/>
  <c r="T214" i="1"/>
  <c r="X216" i="1"/>
  <c r="W216" i="1"/>
  <c r="V216" i="1"/>
  <c r="U216" i="1"/>
  <c r="T216" i="1"/>
  <c r="X211" i="1"/>
  <c r="W211" i="1"/>
  <c r="V211" i="1"/>
  <c r="U211" i="1"/>
  <c r="T211" i="1"/>
  <c r="X213" i="1"/>
  <c r="W213" i="1"/>
  <c r="V213" i="1"/>
  <c r="U213" i="1"/>
  <c r="T213" i="1"/>
  <c r="X217" i="1"/>
  <c r="W217" i="1"/>
  <c r="V217" i="1"/>
  <c r="U217" i="1"/>
  <c r="T217" i="1"/>
  <c r="X215" i="1"/>
  <c r="W215" i="1"/>
  <c r="V215" i="1"/>
  <c r="U215" i="1"/>
  <c r="T215" i="1"/>
  <c r="X219" i="1"/>
  <c r="W219" i="1"/>
  <c r="V219" i="1"/>
  <c r="U219" i="1"/>
  <c r="T219" i="1"/>
  <c r="X218" i="1"/>
  <c r="W218" i="1"/>
  <c r="V218" i="1"/>
  <c r="U218" i="1"/>
  <c r="T218" i="1"/>
  <c r="X200" i="1"/>
  <c r="W200" i="1"/>
  <c r="V200" i="1"/>
  <c r="U200" i="1"/>
  <c r="T200" i="1"/>
  <c r="X205" i="1"/>
  <c r="W205" i="1"/>
  <c r="V205" i="1"/>
  <c r="U205" i="1"/>
  <c r="T205" i="1"/>
  <c r="X124" i="1"/>
  <c r="W124" i="1"/>
  <c r="V124" i="1"/>
  <c r="U124" i="1"/>
  <c r="T124" i="1"/>
  <c r="X202" i="1"/>
  <c r="W202" i="1"/>
  <c r="V202" i="1"/>
  <c r="U202" i="1"/>
  <c r="T202" i="1"/>
  <c r="X146" i="1"/>
  <c r="W146" i="1"/>
  <c r="V146" i="1"/>
  <c r="U146" i="1"/>
  <c r="T146" i="1"/>
  <c r="X209" i="1"/>
  <c r="W209" i="1"/>
  <c r="V209" i="1"/>
  <c r="U209" i="1"/>
  <c r="T209" i="1"/>
  <c r="X196" i="1"/>
  <c r="W196" i="1"/>
  <c r="V196" i="1"/>
  <c r="U196" i="1"/>
  <c r="T196" i="1"/>
  <c r="X207" i="1"/>
  <c r="W207" i="1"/>
  <c r="V207" i="1"/>
  <c r="U207" i="1"/>
  <c r="T207" i="1"/>
  <c r="X208" i="1"/>
  <c r="W208" i="1"/>
  <c r="V208" i="1"/>
  <c r="U208" i="1"/>
  <c r="T208" i="1"/>
  <c r="X170" i="1"/>
  <c r="W170" i="1"/>
  <c r="V170" i="1"/>
  <c r="U170" i="1"/>
  <c r="T170" i="1"/>
  <c r="X203" i="1"/>
  <c r="W203" i="1"/>
  <c r="V203" i="1"/>
  <c r="U203" i="1"/>
  <c r="T203" i="1"/>
  <c r="X201" i="1"/>
  <c r="W201" i="1"/>
  <c r="V201" i="1"/>
  <c r="U201" i="1"/>
  <c r="T201" i="1"/>
  <c r="X195" i="1"/>
  <c r="W195" i="1"/>
  <c r="V195" i="1"/>
  <c r="U195" i="1"/>
  <c r="T195" i="1"/>
  <c r="X191" i="1"/>
  <c r="W191" i="1"/>
  <c r="V191" i="1"/>
  <c r="U191" i="1"/>
  <c r="T191" i="1"/>
  <c r="X194" i="1"/>
  <c r="W194" i="1"/>
  <c r="V194" i="1"/>
  <c r="U194" i="1"/>
  <c r="T194" i="1"/>
  <c r="X190" i="1"/>
  <c r="W190" i="1"/>
  <c r="V190" i="1"/>
  <c r="U190" i="1"/>
  <c r="T190" i="1"/>
  <c r="X199" i="1"/>
  <c r="W199" i="1"/>
  <c r="V199" i="1"/>
  <c r="U199" i="1"/>
  <c r="T199" i="1"/>
  <c r="X197" i="1"/>
  <c r="W197" i="1"/>
  <c r="V197" i="1"/>
  <c r="U197" i="1"/>
  <c r="T197" i="1"/>
  <c r="X198" i="1"/>
  <c r="W198" i="1"/>
  <c r="V198" i="1"/>
  <c r="U198" i="1"/>
  <c r="T198" i="1"/>
  <c r="X72" i="1"/>
  <c r="W72" i="1"/>
  <c r="V72" i="1"/>
  <c r="U72" i="1"/>
  <c r="T72" i="1"/>
  <c r="X180" i="1"/>
  <c r="W180" i="1"/>
  <c r="V180" i="1"/>
  <c r="U180" i="1"/>
  <c r="T180" i="1"/>
  <c r="X184" i="1"/>
  <c r="W184" i="1"/>
  <c r="V184" i="1"/>
  <c r="U184" i="1"/>
  <c r="T184" i="1"/>
  <c r="X186" i="1"/>
  <c r="W186" i="1"/>
  <c r="V186" i="1"/>
  <c r="U186" i="1"/>
  <c r="T186" i="1"/>
  <c r="X183" i="1"/>
  <c r="W183" i="1"/>
  <c r="V183" i="1"/>
  <c r="U183" i="1"/>
  <c r="T183" i="1"/>
  <c r="X188" i="1"/>
  <c r="W188" i="1"/>
  <c r="V188" i="1"/>
  <c r="U188" i="1"/>
  <c r="T188" i="1"/>
  <c r="X175" i="1"/>
  <c r="W175" i="1"/>
  <c r="V175" i="1"/>
  <c r="U175" i="1"/>
  <c r="T175" i="1"/>
  <c r="X189" i="1"/>
  <c r="W189" i="1"/>
  <c r="V189" i="1"/>
  <c r="U189" i="1"/>
  <c r="T189" i="1"/>
  <c r="X185" i="1"/>
  <c r="W185" i="1"/>
  <c r="V185" i="1"/>
  <c r="U185" i="1"/>
  <c r="T185" i="1"/>
  <c r="X181" i="1"/>
  <c r="W181" i="1"/>
  <c r="V181" i="1"/>
  <c r="U181" i="1"/>
  <c r="T181" i="1"/>
  <c r="X182" i="1"/>
  <c r="W182" i="1"/>
  <c r="V182" i="1"/>
  <c r="U182" i="1"/>
  <c r="T182" i="1"/>
  <c r="X187" i="1"/>
  <c r="W187" i="1"/>
  <c r="V187" i="1"/>
  <c r="U187" i="1"/>
  <c r="T187" i="1"/>
  <c r="X177" i="1"/>
  <c r="W177" i="1"/>
  <c r="V177" i="1"/>
  <c r="U177" i="1"/>
  <c r="T177" i="1"/>
  <c r="X176" i="1"/>
  <c r="W176" i="1"/>
  <c r="V176" i="1"/>
  <c r="U176" i="1"/>
  <c r="T176" i="1"/>
  <c r="X178" i="1"/>
  <c r="W178" i="1"/>
  <c r="V178" i="1"/>
  <c r="U178" i="1"/>
  <c r="T178" i="1"/>
  <c r="X166" i="1"/>
  <c r="W166" i="1"/>
  <c r="V166" i="1"/>
  <c r="U166" i="1"/>
  <c r="T166" i="1"/>
  <c r="X179" i="1"/>
  <c r="W179" i="1"/>
  <c r="V179" i="1"/>
  <c r="U179" i="1"/>
  <c r="T179" i="1"/>
  <c r="X168" i="1"/>
  <c r="W168" i="1"/>
  <c r="V168" i="1"/>
  <c r="U168" i="1"/>
  <c r="T168" i="1"/>
  <c r="X171" i="1"/>
  <c r="W171" i="1"/>
  <c r="V171" i="1"/>
  <c r="U171" i="1"/>
  <c r="T171" i="1"/>
  <c r="X169" i="1"/>
  <c r="W169" i="1"/>
  <c r="V169" i="1"/>
  <c r="U169" i="1"/>
  <c r="T169" i="1"/>
  <c r="X167" i="1"/>
  <c r="W167" i="1"/>
  <c r="V167" i="1"/>
  <c r="U167" i="1"/>
  <c r="T167" i="1"/>
  <c r="X172" i="1"/>
  <c r="W172" i="1"/>
  <c r="V172" i="1"/>
  <c r="U172" i="1"/>
  <c r="T172" i="1"/>
  <c r="X173" i="1"/>
  <c r="W173" i="1"/>
  <c r="V173" i="1"/>
  <c r="U173" i="1"/>
  <c r="T173" i="1"/>
  <c r="X115" i="1"/>
  <c r="W115" i="1"/>
  <c r="V115" i="1"/>
  <c r="U115" i="1"/>
  <c r="T115" i="1"/>
  <c r="X142" i="1"/>
  <c r="W142" i="1"/>
  <c r="V142" i="1"/>
  <c r="U142" i="1"/>
  <c r="T142" i="1"/>
  <c r="X121" i="1"/>
  <c r="W121" i="1"/>
  <c r="V121" i="1"/>
  <c r="U121" i="1"/>
  <c r="T121" i="1"/>
  <c r="X161" i="1"/>
  <c r="W161" i="1"/>
  <c r="V161" i="1"/>
  <c r="U161" i="1"/>
  <c r="T161" i="1"/>
  <c r="X162" i="1"/>
  <c r="W162" i="1"/>
  <c r="V162" i="1"/>
  <c r="U162" i="1"/>
  <c r="T162" i="1"/>
  <c r="X158" i="1"/>
  <c r="W158" i="1"/>
  <c r="V158" i="1"/>
  <c r="U158" i="1"/>
  <c r="T158" i="1"/>
  <c r="X159" i="1"/>
  <c r="W159" i="1"/>
  <c r="V159" i="1"/>
  <c r="U159" i="1"/>
  <c r="T159" i="1"/>
  <c r="X160" i="1"/>
  <c r="W160" i="1"/>
  <c r="V160" i="1"/>
  <c r="U160" i="1"/>
  <c r="T160" i="1"/>
  <c r="X118" i="1"/>
  <c r="W118" i="1"/>
  <c r="V118" i="1"/>
  <c r="U118" i="1"/>
  <c r="T118" i="1"/>
  <c r="X165" i="1"/>
  <c r="W165" i="1"/>
  <c r="V165" i="1"/>
  <c r="U165" i="1"/>
  <c r="T165" i="1"/>
  <c r="X164" i="1"/>
  <c r="W164" i="1"/>
  <c r="V164" i="1"/>
  <c r="U164" i="1"/>
  <c r="T164" i="1"/>
  <c r="X163" i="1"/>
  <c r="W163" i="1"/>
  <c r="V163" i="1"/>
  <c r="U163" i="1"/>
  <c r="T163" i="1"/>
  <c r="X99" i="1"/>
  <c r="W99" i="1"/>
  <c r="V99" i="1"/>
  <c r="U99" i="1"/>
  <c r="T99" i="1"/>
  <c r="X155" i="1"/>
  <c r="W155" i="1"/>
  <c r="V155" i="1"/>
  <c r="U155" i="1"/>
  <c r="T155" i="1"/>
  <c r="X156" i="1"/>
  <c r="W156" i="1"/>
  <c r="V156" i="1"/>
  <c r="U156" i="1"/>
  <c r="T156" i="1"/>
  <c r="X151" i="1"/>
  <c r="W151" i="1"/>
  <c r="V151" i="1"/>
  <c r="U151" i="1"/>
  <c r="T151" i="1"/>
  <c r="X153" i="1"/>
  <c r="W153" i="1"/>
  <c r="V153" i="1"/>
  <c r="U153" i="1"/>
  <c r="T153" i="1"/>
  <c r="X150" i="1"/>
  <c r="W150" i="1"/>
  <c r="V150" i="1"/>
  <c r="U150" i="1"/>
  <c r="T150" i="1"/>
  <c r="X154" i="1"/>
  <c r="W154" i="1"/>
  <c r="V154" i="1"/>
  <c r="U154" i="1"/>
  <c r="T154" i="1"/>
  <c r="X152" i="1"/>
  <c r="W152" i="1"/>
  <c r="V152" i="1"/>
  <c r="U152" i="1"/>
  <c r="T152" i="1"/>
  <c r="X148" i="1"/>
  <c r="W148" i="1"/>
  <c r="V148" i="1"/>
  <c r="U148" i="1"/>
  <c r="T148" i="1"/>
  <c r="X149" i="1"/>
  <c r="W149" i="1"/>
  <c r="V149" i="1"/>
  <c r="U149" i="1"/>
  <c r="T149" i="1"/>
  <c r="X143" i="1"/>
  <c r="W143" i="1"/>
  <c r="V143" i="1"/>
  <c r="U143" i="1"/>
  <c r="T143" i="1"/>
  <c r="X145" i="1"/>
  <c r="W145" i="1"/>
  <c r="V145" i="1"/>
  <c r="U145" i="1"/>
  <c r="T145" i="1"/>
  <c r="X141" i="1"/>
  <c r="W141" i="1"/>
  <c r="V141" i="1"/>
  <c r="U141" i="1"/>
  <c r="T141" i="1"/>
  <c r="X106" i="1"/>
  <c r="W106" i="1"/>
  <c r="V106" i="1"/>
  <c r="U106" i="1"/>
  <c r="T106" i="1"/>
  <c r="X62" i="1"/>
  <c r="W62" i="1"/>
  <c r="V62" i="1"/>
  <c r="U62" i="1"/>
  <c r="T62" i="1"/>
  <c r="X136" i="1"/>
  <c r="W136" i="1"/>
  <c r="V136" i="1"/>
  <c r="U136" i="1"/>
  <c r="T136" i="1"/>
  <c r="X140" i="1"/>
  <c r="W140" i="1"/>
  <c r="V140" i="1"/>
  <c r="U140" i="1"/>
  <c r="T140" i="1"/>
  <c r="X138" i="1"/>
  <c r="W138" i="1"/>
  <c r="V138" i="1"/>
  <c r="U138" i="1"/>
  <c r="T138" i="1"/>
  <c r="X139" i="1"/>
  <c r="W139" i="1"/>
  <c r="V139" i="1"/>
  <c r="U139" i="1"/>
  <c r="T139" i="1"/>
  <c r="X137" i="1"/>
  <c r="W137" i="1"/>
  <c r="V137" i="1"/>
  <c r="U137" i="1"/>
  <c r="T137" i="1"/>
  <c r="X82" i="1"/>
  <c r="W82" i="1"/>
  <c r="V82" i="1"/>
  <c r="U82" i="1"/>
  <c r="T82" i="1"/>
  <c r="X135" i="1"/>
  <c r="W135" i="1"/>
  <c r="V135" i="1"/>
  <c r="U135" i="1"/>
  <c r="T135" i="1"/>
  <c r="X117" i="1"/>
  <c r="W117" i="1"/>
  <c r="V117" i="1"/>
  <c r="U117" i="1"/>
  <c r="T117" i="1"/>
  <c r="X131" i="1"/>
  <c r="W131" i="1"/>
  <c r="V131" i="1"/>
  <c r="U131" i="1"/>
  <c r="T131" i="1"/>
  <c r="X103" i="1"/>
  <c r="W103" i="1"/>
  <c r="V103" i="1"/>
  <c r="U103" i="1"/>
  <c r="T103" i="1"/>
  <c r="X113" i="1"/>
  <c r="W113" i="1"/>
  <c r="V113" i="1"/>
  <c r="U113" i="1"/>
  <c r="T113" i="1"/>
  <c r="X134" i="1"/>
  <c r="W134" i="1"/>
  <c r="V134" i="1"/>
  <c r="U134" i="1"/>
  <c r="T134" i="1"/>
  <c r="X133" i="1"/>
  <c r="W133" i="1"/>
  <c r="V133" i="1"/>
  <c r="U133" i="1"/>
  <c r="T133" i="1"/>
  <c r="X132" i="1"/>
  <c r="W132" i="1"/>
  <c r="V132" i="1"/>
  <c r="U132" i="1"/>
  <c r="T132" i="1"/>
  <c r="X112" i="1"/>
  <c r="W112" i="1"/>
  <c r="V112" i="1"/>
  <c r="U112" i="1"/>
  <c r="T112" i="1"/>
  <c r="X130" i="1"/>
  <c r="W130" i="1"/>
  <c r="V130" i="1"/>
  <c r="U130" i="1"/>
  <c r="T130" i="1"/>
  <c r="X129" i="1"/>
  <c r="W129" i="1"/>
  <c r="V129" i="1"/>
  <c r="U129" i="1"/>
  <c r="T129" i="1"/>
  <c r="X126" i="1"/>
  <c r="W126" i="1"/>
  <c r="V126" i="1"/>
  <c r="U126" i="1"/>
  <c r="T126" i="1"/>
  <c r="X127" i="1"/>
  <c r="W127" i="1"/>
  <c r="V127" i="1"/>
  <c r="U127" i="1"/>
  <c r="T127" i="1"/>
  <c r="X125" i="1"/>
  <c r="W125" i="1"/>
  <c r="V125" i="1"/>
  <c r="U125" i="1"/>
  <c r="T125" i="1"/>
  <c r="X128" i="1"/>
  <c r="W128" i="1"/>
  <c r="V128" i="1"/>
  <c r="U128" i="1"/>
  <c r="T128" i="1"/>
  <c r="X120" i="1"/>
  <c r="W120" i="1"/>
  <c r="V120" i="1"/>
  <c r="U120" i="1"/>
  <c r="T120" i="1"/>
  <c r="X119" i="1"/>
  <c r="W119" i="1"/>
  <c r="V119" i="1"/>
  <c r="U119" i="1"/>
  <c r="T119" i="1"/>
  <c r="X76" i="1"/>
  <c r="W76" i="1"/>
  <c r="V76" i="1"/>
  <c r="U76" i="1"/>
  <c r="T76" i="1"/>
  <c r="X123" i="1"/>
  <c r="W123" i="1"/>
  <c r="V123" i="1"/>
  <c r="U123" i="1"/>
  <c r="T123" i="1"/>
  <c r="X122" i="1"/>
  <c r="W122" i="1"/>
  <c r="V122" i="1"/>
  <c r="U122" i="1"/>
  <c r="T122" i="1"/>
  <c r="X114" i="1"/>
  <c r="W114" i="1"/>
  <c r="V114" i="1"/>
  <c r="U114" i="1"/>
  <c r="T114" i="1"/>
  <c r="X116" i="1"/>
  <c r="W116" i="1"/>
  <c r="V116" i="1"/>
  <c r="U116" i="1"/>
  <c r="T116" i="1"/>
  <c r="X31" i="1"/>
  <c r="W31" i="1"/>
  <c r="V31" i="1"/>
  <c r="U31" i="1"/>
  <c r="T31" i="1"/>
  <c r="X109" i="1"/>
  <c r="W109" i="1"/>
  <c r="V109" i="1"/>
  <c r="U109" i="1"/>
  <c r="T109" i="1"/>
  <c r="X111" i="1"/>
  <c r="W111" i="1"/>
  <c r="V111" i="1"/>
  <c r="U111" i="1"/>
  <c r="T111" i="1"/>
  <c r="X88" i="1"/>
  <c r="W88" i="1"/>
  <c r="V88" i="1"/>
  <c r="U88" i="1"/>
  <c r="T88" i="1"/>
  <c r="X110" i="1"/>
  <c r="W110" i="1"/>
  <c r="V110" i="1"/>
  <c r="U110" i="1"/>
  <c r="T110" i="1"/>
  <c r="X107" i="1"/>
  <c r="W107" i="1"/>
  <c r="V107" i="1"/>
  <c r="U107" i="1"/>
  <c r="T107" i="1"/>
  <c r="X93" i="1"/>
  <c r="W93" i="1"/>
  <c r="V93" i="1"/>
  <c r="U93" i="1"/>
  <c r="T93" i="1"/>
  <c r="X108" i="1"/>
  <c r="W108" i="1"/>
  <c r="V108" i="1"/>
  <c r="U108" i="1"/>
  <c r="T108" i="1"/>
  <c r="X101" i="1"/>
  <c r="W101" i="1"/>
  <c r="V101" i="1"/>
  <c r="U101" i="1"/>
  <c r="T101" i="1"/>
  <c r="X105" i="1"/>
  <c r="W105" i="1"/>
  <c r="V105" i="1"/>
  <c r="U105" i="1"/>
  <c r="T105" i="1"/>
  <c r="X102" i="1"/>
  <c r="W102" i="1"/>
  <c r="V102" i="1"/>
  <c r="U102" i="1"/>
  <c r="T102" i="1"/>
  <c r="X104" i="1"/>
  <c r="W104" i="1"/>
  <c r="V104" i="1"/>
  <c r="U104" i="1"/>
  <c r="T104" i="1"/>
  <c r="X98" i="1"/>
  <c r="W98" i="1"/>
  <c r="V98" i="1"/>
  <c r="U98" i="1"/>
  <c r="T98" i="1"/>
  <c r="X44" i="1"/>
  <c r="W44" i="1"/>
  <c r="V44" i="1"/>
  <c r="U44" i="1"/>
  <c r="T44" i="1"/>
  <c r="X96" i="1"/>
  <c r="W96" i="1"/>
  <c r="V96" i="1"/>
  <c r="U96" i="1"/>
  <c r="T96" i="1"/>
  <c r="X97" i="1"/>
  <c r="W97" i="1"/>
  <c r="V97" i="1"/>
  <c r="U97" i="1"/>
  <c r="T97" i="1"/>
  <c r="X94" i="1"/>
  <c r="W94" i="1"/>
  <c r="V94" i="1"/>
  <c r="U94" i="1"/>
  <c r="T94" i="1"/>
  <c r="X95" i="1"/>
  <c r="W95" i="1"/>
  <c r="V95" i="1"/>
  <c r="U95" i="1"/>
  <c r="T95" i="1"/>
  <c r="X92" i="1"/>
  <c r="W92" i="1"/>
  <c r="V92" i="1"/>
  <c r="U92" i="1"/>
  <c r="T92" i="1"/>
  <c r="X91" i="1"/>
  <c r="W91" i="1"/>
  <c r="V91" i="1"/>
  <c r="U91" i="1"/>
  <c r="T91" i="1"/>
  <c r="X89" i="1"/>
  <c r="W89" i="1"/>
  <c r="V89" i="1"/>
  <c r="U89" i="1"/>
  <c r="T89" i="1"/>
  <c r="X90" i="1"/>
  <c r="W90" i="1"/>
  <c r="V90" i="1"/>
  <c r="U90" i="1"/>
  <c r="T90" i="1"/>
  <c r="X87" i="1"/>
  <c r="W87" i="1"/>
  <c r="V87" i="1"/>
  <c r="U87" i="1"/>
  <c r="T87" i="1"/>
  <c r="X85" i="1"/>
  <c r="W85" i="1"/>
  <c r="V85" i="1"/>
  <c r="U85" i="1"/>
  <c r="T85" i="1"/>
  <c r="X84" i="1"/>
  <c r="W84" i="1"/>
  <c r="V84" i="1"/>
  <c r="U84" i="1"/>
  <c r="T84" i="1"/>
  <c r="X86" i="1"/>
  <c r="W86" i="1"/>
  <c r="V86" i="1"/>
  <c r="U86" i="1"/>
  <c r="T86" i="1"/>
  <c r="X64" i="1"/>
  <c r="W64" i="1"/>
  <c r="V64" i="1"/>
  <c r="U64" i="1"/>
  <c r="T64" i="1"/>
  <c r="X83" i="1"/>
  <c r="W83" i="1"/>
  <c r="V83" i="1"/>
  <c r="U83" i="1"/>
  <c r="T83" i="1"/>
  <c r="X78" i="1"/>
  <c r="W78" i="1"/>
  <c r="V78" i="1"/>
  <c r="U78" i="1"/>
  <c r="T78" i="1"/>
  <c r="X79" i="1"/>
  <c r="W79" i="1"/>
  <c r="V79" i="1"/>
  <c r="U79" i="1"/>
  <c r="T79" i="1"/>
  <c r="X50" i="1"/>
  <c r="W50" i="1"/>
  <c r="V50" i="1"/>
  <c r="U50" i="1"/>
  <c r="T50" i="1"/>
  <c r="X80" i="1"/>
  <c r="W80" i="1"/>
  <c r="V80" i="1"/>
  <c r="U80" i="1"/>
  <c r="T80" i="1"/>
  <c r="X77" i="1"/>
  <c r="W77" i="1"/>
  <c r="V77" i="1"/>
  <c r="U77" i="1"/>
  <c r="T77" i="1"/>
  <c r="X75" i="1"/>
  <c r="W75" i="1"/>
  <c r="V75" i="1"/>
  <c r="U75" i="1"/>
  <c r="T75" i="1"/>
  <c r="X68" i="1"/>
  <c r="W68" i="1"/>
  <c r="V68" i="1"/>
  <c r="U68" i="1"/>
  <c r="T68" i="1"/>
  <c r="X74" i="1"/>
  <c r="W74" i="1"/>
  <c r="V74" i="1"/>
  <c r="U74" i="1"/>
  <c r="T74" i="1"/>
  <c r="X71" i="1"/>
  <c r="W71" i="1"/>
  <c r="V71" i="1"/>
  <c r="U71" i="1"/>
  <c r="T71" i="1"/>
  <c r="X70" i="1"/>
  <c r="W70" i="1"/>
  <c r="V70" i="1"/>
  <c r="U70" i="1"/>
  <c r="T70" i="1"/>
  <c r="X73" i="1"/>
  <c r="W73" i="1"/>
  <c r="V73" i="1"/>
  <c r="U73" i="1"/>
  <c r="T73" i="1"/>
  <c r="X63" i="1"/>
  <c r="W63" i="1"/>
  <c r="V63" i="1"/>
  <c r="U63" i="1"/>
  <c r="T63" i="1"/>
  <c r="X69" i="1"/>
  <c r="W69" i="1"/>
  <c r="V69" i="1"/>
  <c r="U69" i="1"/>
  <c r="T69" i="1"/>
  <c r="X66" i="1"/>
  <c r="W66" i="1"/>
  <c r="V66" i="1"/>
  <c r="U66" i="1"/>
  <c r="T66" i="1"/>
  <c r="X67" i="1"/>
  <c r="W67" i="1"/>
  <c r="V67" i="1"/>
  <c r="U67" i="1"/>
  <c r="T67" i="1"/>
  <c r="X59" i="1"/>
  <c r="W59" i="1"/>
  <c r="V59" i="1"/>
  <c r="U59" i="1"/>
  <c r="T59" i="1"/>
  <c r="X65" i="1"/>
  <c r="W65" i="1"/>
  <c r="V65" i="1"/>
  <c r="U65" i="1"/>
  <c r="T65" i="1"/>
  <c r="X36" i="1"/>
  <c r="W36" i="1"/>
  <c r="V36" i="1"/>
  <c r="U36" i="1"/>
  <c r="T36" i="1"/>
  <c r="X60" i="1"/>
  <c r="W60" i="1"/>
  <c r="V60" i="1"/>
  <c r="U60" i="1"/>
  <c r="T60" i="1"/>
  <c r="X61" i="1"/>
  <c r="W61" i="1"/>
  <c r="V61" i="1"/>
  <c r="U61" i="1"/>
  <c r="T61" i="1"/>
  <c r="X38" i="1"/>
  <c r="W38" i="1"/>
  <c r="V38" i="1"/>
  <c r="U38" i="1"/>
  <c r="T38" i="1"/>
  <c r="X58" i="1"/>
  <c r="W58" i="1"/>
  <c r="V58" i="1"/>
  <c r="U58" i="1"/>
  <c r="T58" i="1"/>
  <c r="X56" i="1"/>
  <c r="W56" i="1"/>
  <c r="V56" i="1"/>
  <c r="U56" i="1"/>
  <c r="T56" i="1"/>
  <c r="X57" i="1"/>
  <c r="W57" i="1"/>
  <c r="V57" i="1"/>
  <c r="U57" i="1"/>
  <c r="T57" i="1"/>
  <c r="X55" i="1"/>
  <c r="W55" i="1"/>
  <c r="V55" i="1"/>
  <c r="U55" i="1"/>
  <c r="T55" i="1"/>
  <c r="X53" i="1"/>
  <c r="W53" i="1"/>
  <c r="V53" i="1"/>
  <c r="U53" i="1"/>
  <c r="T53" i="1"/>
  <c r="X51" i="1"/>
  <c r="W51" i="1"/>
  <c r="V51" i="1"/>
  <c r="U51" i="1"/>
  <c r="T51" i="1"/>
  <c r="X52" i="1"/>
  <c r="W52" i="1"/>
  <c r="V52" i="1"/>
  <c r="U52" i="1"/>
  <c r="T52" i="1"/>
  <c r="X54" i="1"/>
  <c r="W54" i="1"/>
  <c r="V54" i="1"/>
  <c r="U54" i="1"/>
  <c r="T54" i="1"/>
  <c r="X46" i="1"/>
  <c r="W46" i="1"/>
  <c r="V46" i="1"/>
  <c r="U46" i="1"/>
  <c r="T46" i="1"/>
  <c r="X22" i="1"/>
  <c r="W22" i="1"/>
  <c r="V22" i="1"/>
  <c r="U22" i="1"/>
  <c r="T22" i="1"/>
  <c r="X45" i="1"/>
  <c r="W45" i="1"/>
  <c r="V45" i="1"/>
  <c r="U45" i="1"/>
  <c r="T45" i="1"/>
  <c r="X49" i="1"/>
  <c r="W49" i="1"/>
  <c r="V49" i="1"/>
  <c r="U49" i="1"/>
  <c r="T49" i="1"/>
  <c r="X47" i="1"/>
  <c r="W47" i="1"/>
  <c r="V47" i="1"/>
  <c r="U47" i="1"/>
  <c r="T47" i="1"/>
  <c r="X48" i="1"/>
  <c r="W48" i="1"/>
  <c r="V48" i="1"/>
  <c r="U48" i="1"/>
  <c r="T48" i="1"/>
  <c r="X37" i="1"/>
  <c r="W37" i="1"/>
  <c r="V37" i="1"/>
  <c r="U37" i="1"/>
  <c r="T37" i="1"/>
  <c r="X43" i="1"/>
  <c r="W43" i="1"/>
  <c r="V43" i="1"/>
  <c r="U43" i="1"/>
  <c r="T43" i="1"/>
  <c r="X41" i="1"/>
  <c r="W41" i="1"/>
  <c r="V41" i="1"/>
  <c r="U41" i="1"/>
  <c r="T41" i="1"/>
  <c r="X42" i="1"/>
  <c r="W42" i="1"/>
  <c r="V42" i="1"/>
  <c r="U42" i="1"/>
  <c r="T42" i="1"/>
  <c r="X40" i="1"/>
  <c r="W40" i="1"/>
  <c r="V40" i="1"/>
  <c r="U40" i="1"/>
  <c r="T40" i="1"/>
  <c r="X39" i="1"/>
  <c r="W39" i="1"/>
  <c r="V39" i="1"/>
  <c r="U39" i="1"/>
  <c r="T39" i="1"/>
  <c r="X34" i="1"/>
  <c r="W34" i="1"/>
  <c r="V34" i="1"/>
  <c r="U34" i="1"/>
  <c r="T34" i="1"/>
  <c r="X35" i="1"/>
  <c r="W35" i="1"/>
  <c r="V35" i="1"/>
  <c r="U35" i="1"/>
  <c r="T35" i="1"/>
  <c r="X33" i="1"/>
  <c r="W33" i="1"/>
  <c r="V33" i="1"/>
  <c r="U33" i="1"/>
  <c r="T33" i="1"/>
  <c r="X32" i="1"/>
  <c r="W32" i="1"/>
  <c r="V32" i="1"/>
  <c r="U32" i="1"/>
  <c r="T32" i="1"/>
  <c r="X13" i="1"/>
  <c r="W13" i="1"/>
  <c r="V13" i="1"/>
  <c r="U13" i="1"/>
  <c r="T13" i="1"/>
  <c r="X30" i="1"/>
  <c r="W30" i="1"/>
  <c r="V30" i="1"/>
  <c r="U30" i="1"/>
  <c r="T30" i="1"/>
  <c r="X29" i="1"/>
  <c r="W29" i="1"/>
  <c r="V29" i="1"/>
  <c r="U29" i="1"/>
  <c r="T29" i="1"/>
  <c r="X28" i="1"/>
  <c r="W28" i="1"/>
  <c r="V28" i="1"/>
  <c r="U28" i="1"/>
  <c r="T28" i="1"/>
  <c r="X27" i="1"/>
  <c r="W27" i="1"/>
  <c r="V27" i="1"/>
  <c r="U27" i="1"/>
  <c r="T27" i="1"/>
  <c r="X24" i="1"/>
  <c r="W24" i="1"/>
  <c r="V24" i="1"/>
  <c r="U24" i="1"/>
  <c r="T24" i="1"/>
  <c r="X25" i="1"/>
  <c r="W25" i="1"/>
  <c r="V25" i="1"/>
  <c r="U25" i="1"/>
  <c r="T25" i="1"/>
  <c r="X26" i="1"/>
  <c r="W26" i="1"/>
  <c r="V26" i="1"/>
  <c r="U26" i="1"/>
  <c r="T26" i="1"/>
  <c r="X16" i="1"/>
  <c r="W16" i="1"/>
  <c r="V16" i="1"/>
  <c r="U16" i="1"/>
  <c r="T16" i="1"/>
  <c r="X11" i="1"/>
  <c r="W11" i="1"/>
  <c r="V11" i="1"/>
  <c r="U11" i="1"/>
  <c r="T11" i="1"/>
  <c r="X23" i="1"/>
  <c r="W23" i="1"/>
  <c r="V23" i="1"/>
  <c r="U23" i="1"/>
  <c r="T23" i="1"/>
  <c r="X21" i="1"/>
  <c r="W21" i="1"/>
  <c r="V21" i="1"/>
  <c r="U21" i="1"/>
  <c r="T21" i="1"/>
  <c r="X20" i="1"/>
  <c r="W20" i="1"/>
  <c r="V20" i="1"/>
  <c r="U20" i="1"/>
  <c r="T20" i="1"/>
  <c r="X19" i="1"/>
  <c r="W19" i="1"/>
  <c r="V19" i="1"/>
  <c r="U19" i="1"/>
  <c r="T19" i="1"/>
  <c r="X18" i="1"/>
  <c r="W18" i="1"/>
  <c r="V18" i="1"/>
  <c r="U18" i="1"/>
  <c r="T18" i="1"/>
  <c r="X17" i="1"/>
  <c r="W17" i="1"/>
  <c r="V17" i="1"/>
  <c r="U17" i="1"/>
  <c r="T17" i="1"/>
  <c r="X15" i="1"/>
  <c r="W15" i="1"/>
  <c r="V15" i="1"/>
  <c r="U15" i="1"/>
  <c r="T15" i="1"/>
  <c r="X14" i="1"/>
  <c r="W14" i="1"/>
  <c r="V14" i="1"/>
  <c r="U14" i="1"/>
  <c r="T14" i="1"/>
  <c r="X6" i="1"/>
  <c r="W6" i="1"/>
  <c r="V6" i="1"/>
  <c r="U6" i="1"/>
  <c r="T6" i="1"/>
  <c r="X9" i="1"/>
  <c r="W9" i="1"/>
  <c r="V9" i="1"/>
  <c r="U9" i="1"/>
  <c r="T9" i="1"/>
  <c r="X12" i="1"/>
  <c r="W12" i="1"/>
  <c r="V12" i="1"/>
  <c r="U12" i="1"/>
  <c r="T12" i="1"/>
  <c r="X7" i="1"/>
  <c r="W7" i="1"/>
  <c r="V7" i="1"/>
  <c r="U7" i="1"/>
  <c r="T7" i="1"/>
  <c r="X10" i="1"/>
  <c r="W10" i="1"/>
  <c r="V10" i="1"/>
  <c r="U10" i="1"/>
  <c r="T10" i="1"/>
  <c r="X8" i="1"/>
  <c r="W8" i="1"/>
  <c r="V8" i="1"/>
  <c r="U8" i="1"/>
  <c r="T8" i="1"/>
  <c r="X5" i="1"/>
  <c r="W5" i="1"/>
  <c r="V5" i="1"/>
  <c r="U5" i="1"/>
  <c r="T5" i="1"/>
  <c r="X4" i="1"/>
  <c r="W4" i="1"/>
  <c r="V4" i="1"/>
  <c r="U4" i="1"/>
  <c r="T4" i="1"/>
  <c r="X3" i="1"/>
  <c r="W3" i="1"/>
  <c r="V3" i="1"/>
  <c r="U3" i="1"/>
  <c r="T3" i="1"/>
  <c r="AC81" i="1" l="1"/>
  <c r="AB81" i="1"/>
  <c r="D81" i="1" s="1"/>
  <c r="AA81" i="1"/>
  <c r="C81" i="1" s="1"/>
  <c r="Z81" i="1"/>
  <c r="Y81" i="1"/>
  <c r="AC638" i="1"/>
  <c r="AB638" i="1"/>
  <c r="D638" i="1" s="1"/>
  <c r="AA638" i="1"/>
  <c r="C638" i="1" s="1"/>
  <c r="Z638" i="1"/>
  <c r="Y638" i="1"/>
  <c r="AC360" i="1"/>
  <c r="AB360" i="1"/>
  <c r="D360" i="1" s="1"/>
  <c r="AA360" i="1"/>
  <c r="C360" i="1" s="1"/>
  <c r="Z360" i="1"/>
  <c r="Y360" i="1"/>
  <c r="AC250" i="1"/>
  <c r="AB250" i="1"/>
  <c r="D250" i="1" s="1"/>
  <c r="AA250" i="1"/>
  <c r="C250" i="1" s="1"/>
  <c r="Z250" i="1"/>
  <c r="Y250" i="1"/>
  <c r="AC695" i="1"/>
  <c r="AB695" i="1"/>
  <c r="D695" i="1" s="1"/>
  <c r="AA695" i="1"/>
  <c r="C695" i="1" s="1"/>
  <c r="Z695" i="1"/>
  <c r="Y695" i="1"/>
  <c r="AC819" i="1"/>
  <c r="AB819" i="1"/>
  <c r="D819" i="1" s="1"/>
  <c r="AA819" i="1"/>
  <c r="C819" i="1" s="1"/>
  <c r="Z819" i="1"/>
  <c r="Y819" i="1"/>
  <c r="AC648" i="1"/>
  <c r="AB648" i="1"/>
  <c r="D648" i="1" s="1"/>
  <c r="AA648" i="1"/>
  <c r="C648" i="1" s="1"/>
  <c r="Z648" i="1"/>
  <c r="Y648" i="1"/>
  <c r="F648" i="1" s="1"/>
  <c r="AC726" i="1"/>
  <c r="AB726" i="1"/>
  <c r="D726" i="1" s="1"/>
  <c r="AA726" i="1"/>
  <c r="C726" i="1" s="1"/>
  <c r="Z726" i="1"/>
  <c r="Y726" i="1"/>
  <c r="F726" i="1" s="1"/>
  <c r="AC275" i="1"/>
  <c r="AB275" i="1"/>
  <c r="D275" i="1" s="1"/>
  <c r="AA275" i="1"/>
  <c r="C275" i="1" s="1"/>
  <c r="Z275" i="1"/>
  <c r="Y275" i="1"/>
  <c r="AC652" i="1"/>
  <c r="AB652" i="1"/>
  <c r="D652" i="1" s="1"/>
  <c r="AA652" i="1"/>
  <c r="C652" i="1" s="1"/>
  <c r="Z652" i="1"/>
  <c r="Y652" i="1"/>
  <c r="AC610" i="1"/>
  <c r="AB610" i="1"/>
  <c r="D610" i="1" s="1"/>
  <c r="AA610" i="1"/>
  <c r="C610" i="1" s="1"/>
  <c r="Z610" i="1"/>
  <c r="Y610" i="1"/>
  <c r="AC355" i="1"/>
  <c r="AB355" i="1"/>
  <c r="D355" i="1" s="1"/>
  <c r="AA355" i="1"/>
  <c r="C355" i="1" s="1"/>
  <c r="Z355" i="1"/>
  <c r="Y355" i="1"/>
  <c r="AC405" i="1"/>
  <c r="AB405" i="1"/>
  <c r="D405" i="1" s="1"/>
  <c r="AA405" i="1"/>
  <c r="C405" i="1" s="1"/>
  <c r="Z405" i="1"/>
  <c r="Y405" i="1"/>
  <c r="AC244" i="1"/>
  <c r="AB244" i="1"/>
  <c r="D244" i="1" s="1"/>
  <c r="AA244" i="1"/>
  <c r="C244" i="1" s="1"/>
  <c r="Z244" i="1"/>
  <c r="Y244" i="1"/>
  <c r="AC100" i="1"/>
  <c r="AB100" i="1"/>
  <c r="D100" i="1" s="1"/>
  <c r="AA100" i="1"/>
  <c r="C100" i="1" s="1"/>
  <c r="Z100" i="1"/>
  <c r="Y100" i="1"/>
  <c r="AC386" i="1"/>
  <c r="AB386" i="1"/>
  <c r="AA386" i="1"/>
  <c r="Z386" i="1"/>
  <c r="Y386" i="1"/>
  <c r="AC774" i="1"/>
  <c r="AB774" i="1"/>
  <c r="AA774" i="1"/>
  <c r="Z774" i="1"/>
  <c r="Y774" i="1"/>
  <c r="AC704" i="1"/>
  <c r="AB704" i="1"/>
  <c r="AA704" i="1"/>
  <c r="Z704" i="1"/>
  <c r="Y704" i="1"/>
  <c r="AC545" i="1"/>
  <c r="AB545" i="1"/>
  <c r="AA545" i="1"/>
  <c r="Z545" i="1"/>
  <c r="Y545" i="1"/>
  <c r="AC529" i="1"/>
  <c r="AB529" i="1"/>
  <c r="AA529" i="1"/>
  <c r="Z529" i="1"/>
  <c r="Y529" i="1"/>
  <c r="AC745" i="1"/>
  <c r="AB745" i="1"/>
  <c r="AA745" i="1"/>
  <c r="Z745" i="1"/>
  <c r="Y745" i="1"/>
  <c r="AC734" i="1"/>
  <c r="AB734" i="1"/>
  <c r="AA734" i="1"/>
  <c r="Z734" i="1"/>
  <c r="Y734" i="1"/>
  <c r="AC669" i="1"/>
  <c r="AB669" i="1"/>
  <c r="AA669" i="1"/>
  <c r="Z669" i="1"/>
  <c r="Y669" i="1"/>
  <c r="AC629" i="1"/>
  <c r="AB629" i="1"/>
  <c r="AA629" i="1"/>
  <c r="Z629" i="1"/>
  <c r="Y629" i="1"/>
  <c r="AC636" i="1"/>
  <c r="AB636" i="1"/>
  <c r="AA636" i="1"/>
  <c r="Z636" i="1"/>
  <c r="Y636" i="1"/>
  <c r="AC301" i="1"/>
  <c r="AB301" i="1"/>
  <c r="AA301" i="1"/>
  <c r="Z301" i="1"/>
  <c r="Y301" i="1"/>
  <c r="AC505" i="1"/>
  <c r="AB505" i="1"/>
  <c r="AA505" i="1"/>
  <c r="Z505" i="1"/>
  <c r="Y505" i="1"/>
  <c r="AC744" i="1"/>
  <c r="AB744" i="1"/>
  <c r="AA744" i="1"/>
  <c r="Z744" i="1"/>
  <c r="Y744" i="1"/>
  <c r="AC782" i="1"/>
  <c r="AB782" i="1"/>
  <c r="AA782" i="1"/>
  <c r="Z782" i="1"/>
  <c r="Y782" i="1"/>
  <c r="AC769" i="1"/>
  <c r="AB769" i="1"/>
  <c r="AA769" i="1"/>
  <c r="Z769" i="1"/>
  <c r="Y769" i="1"/>
  <c r="AC750" i="1"/>
  <c r="AB750" i="1"/>
  <c r="AA750" i="1"/>
  <c r="Z750" i="1"/>
  <c r="Y750" i="1"/>
  <c r="AC798" i="1"/>
  <c r="AB798" i="1"/>
  <c r="AA798" i="1"/>
  <c r="Z798" i="1"/>
  <c r="Y798" i="1"/>
  <c r="AC690" i="1"/>
  <c r="AB690" i="1"/>
  <c r="AA690" i="1"/>
  <c r="Z690" i="1"/>
  <c r="Y690" i="1"/>
  <c r="AC683" i="1"/>
  <c r="AB683" i="1"/>
  <c r="AA683" i="1"/>
  <c r="Z683" i="1"/>
  <c r="Y683" i="1"/>
  <c r="AC575" i="1"/>
  <c r="AB575" i="1"/>
  <c r="AA575" i="1"/>
  <c r="Z575" i="1"/>
  <c r="Y575" i="1"/>
  <c r="AC574" i="1"/>
  <c r="AB574" i="1"/>
  <c r="AA574" i="1"/>
  <c r="Z574" i="1"/>
  <c r="Y574" i="1"/>
  <c r="AC788" i="1"/>
  <c r="AB788" i="1"/>
  <c r="AA788" i="1"/>
  <c r="Z788" i="1"/>
  <c r="Y788" i="1"/>
  <c r="AC699" i="1"/>
  <c r="AB699" i="1"/>
  <c r="AA699" i="1"/>
  <c r="Z699" i="1"/>
  <c r="Y699" i="1"/>
  <c r="AC363" i="1"/>
  <c r="AB363" i="1"/>
  <c r="AA363" i="1"/>
  <c r="Z363" i="1"/>
  <c r="Y363" i="1"/>
  <c r="AC833" i="1"/>
  <c r="AB833" i="1"/>
  <c r="AA833" i="1"/>
  <c r="Z833" i="1"/>
  <c r="Y833" i="1"/>
  <c r="AC832" i="1"/>
  <c r="AB832" i="1"/>
  <c r="AA832" i="1"/>
  <c r="Z832" i="1"/>
  <c r="Y832" i="1"/>
  <c r="AC831" i="1"/>
  <c r="AB831" i="1"/>
  <c r="AA831" i="1"/>
  <c r="Z831" i="1"/>
  <c r="Y831" i="1"/>
  <c r="AC830" i="1"/>
  <c r="AB830" i="1"/>
  <c r="AA830" i="1"/>
  <c r="Z830" i="1"/>
  <c r="Y830" i="1"/>
  <c r="AC829" i="1"/>
  <c r="AB829" i="1"/>
  <c r="AA829" i="1"/>
  <c r="Z829" i="1"/>
  <c r="Y829" i="1"/>
  <c r="AC828" i="1"/>
  <c r="AB828" i="1"/>
  <c r="AA828" i="1"/>
  <c r="Z828" i="1"/>
  <c r="Y828" i="1"/>
  <c r="AC818" i="1"/>
  <c r="AB818" i="1"/>
  <c r="AA818" i="1"/>
  <c r="Z818" i="1"/>
  <c r="Y818" i="1"/>
  <c r="AC817" i="1"/>
  <c r="AB817" i="1"/>
  <c r="AA817" i="1"/>
  <c r="Z817" i="1"/>
  <c r="Y817" i="1"/>
  <c r="AC816" i="1"/>
  <c r="AB816" i="1"/>
  <c r="AA816" i="1"/>
  <c r="Z816" i="1"/>
  <c r="Y816" i="1"/>
  <c r="AC815" i="1"/>
  <c r="AB815" i="1"/>
  <c r="AA815" i="1"/>
  <c r="Z815" i="1"/>
  <c r="Y815" i="1"/>
  <c r="AC814" i="1"/>
  <c r="AB814" i="1"/>
  <c r="AA814" i="1"/>
  <c r="Z814" i="1"/>
  <c r="Y814" i="1"/>
  <c r="AC696" i="1"/>
  <c r="AB696" i="1"/>
  <c r="AA696" i="1"/>
  <c r="Z696" i="1"/>
  <c r="Y696" i="1"/>
  <c r="AC813" i="1"/>
  <c r="AB813" i="1"/>
  <c r="AA813" i="1"/>
  <c r="Z813" i="1"/>
  <c r="Y813" i="1"/>
  <c r="AC812" i="1"/>
  <c r="AB812" i="1"/>
  <c r="AA812" i="1"/>
  <c r="Z812" i="1"/>
  <c r="Y812" i="1"/>
  <c r="AC827" i="1"/>
  <c r="AB827" i="1"/>
  <c r="AA827" i="1"/>
  <c r="Z827" i="1"/>
  <c r="Y827" i="1"/>
  <c r="AC826" i="1"/>
  <c r="AB826" i="1"/>
  <c r="AA826" i="1"/>
  <c r="Z826" i="1"/>
  <c r="Y826" i="1"/>
  <c r="AC825" i="1"/>
  <c r="AB825" i="1"/>
  <c r="AA825" i="1"/>
  <c r="Z825" i="1"/>
  <c r="Y825" i="1"/>
  <c r="AC824" i="1"/>
  <c r="AB824" i="1"/>
  <c r="AA824" i="1"/>
  <c r="Z824" i="1"/>
  <c r="Y824" i="1"/>
  <c r="AC823" i="1"/>
  <c r="AB823" i="1"/>
  <c r="AA823" i="1"/>
  <c r="Z823" i="1"/>
  <c r="Y823" i="1"/>
  <c r="AC822" i="1"/>
  <c r="AB822" i="1"/>
  <c r="AA822" i="1"/>
  <c r="Z822" i="1"/>
  <c r="Y822" i="1"/>
  <c r="AC821" i="1"/>
  <c r="AB821" i="1"/>
  <c r="AA821" i="1"/>
  <c r="Z821" i="1"/>
  <c r="Y821" i="1"/>
  <c r="AC811" i="1"/>
  <c r="AB811" i="1"/>
  <c r="AA811" i="1"/>
  <c r="Z811" i="1"/>
  <c r="Y811" i="1"/>
  <c r="AC820" i="1"/>
  <c r="AB820" i="1"/>
  <c r="AA820" i="1"/>
  <c r="Z820" i="1"/>
  <c r="Y820" i="1"/>
  <c r="AC810" i="1"/>
  <c r="AB810" i="1"/>
  <c r="AA810" i="1"/>
  <c r="Z810" i="1"/>
  <c r="Y810" i="1"/>
  <c r="AC809" i="1"/>
  <c r="AB809" i="1"/>
  <c r="AA809" i="1"/>
  <c r="Z809" i="1"/>
  <c r="Y809" i="1"/>
  <c r="AC808" i="1"/>
  <c r="AB808" i="1"/>
  <c r="AA808" i="1"/>
  <c r="Z808" i="1"/>
  <c r="Y808" i="1"/>
  <c r="AC806" i="1"/>
  <c r="AB806" i="1"/>
  <c r="AA806" i="1"/>
  <c r="Z806" i="1"/>
  <c r="Y806" i="1"/>
  <c r="AC800" i="1"/>
  <c r="AB800" i="1"/>
  <c r="AA800" i="1"/>
  <c r="Z800" i="1"/>
  <c r="Y800" i="1"/>
  <c r="AC618" i="1"/>
  <c r="AB618" i="1"/>
  <c r="AA618" i="1"/>
  <c r="Z618" i="1"/>
  <c r="Y618" i="1"/>
  <c r="AC617" i="1"/>
  <c r="AB617" i="1"/>
  <c r="AA617" i="1"/>
  <c r="Z617" i="1"/>
  <c r="Y617" i="1"/>
  <c r="AC616" i="1"/>
  <c r="AB616" i="1"/>
  <c r="AA616" i="1"/>
  <c r="Z616" i="1"/>
  <c r="Y616" i="1"/>
  <c r="AC799" i="1"/>
  <c r="AB799" i="1"/>
  <c r="AA799" i="1"/>
  <c r="Z799" i="1"/>
  <c r="Y799" i="1"/>
  <c r="AC794" i="1"/>
  <c r="AB794" i="1"/>
  <c r="AA794" i="1"/>
  <c r="Z794" i="1"/>
  <c r="Y794" i="1"/>
  <c r="AC793" i="1"/>
  <c r="AB793" i="1"/>
  <c r="AA793" i="1"/>
  <c r="Z793" i="1"/>
  <c r="Y793" i="1"/>
  <c r="AC729" i="1"/>
  <c r="AB729" i="1"/>
  <c r="AA729" i="1"/>
  <c r="Z729" i="1"/>
  <c r="Y729" i="1"/>
  <c r="AC728" i="1"/>
  <c r="AB728" i="1"/>
  <c r="AA728" i="1"/>
  <c r="Z728" i="1"/>
  <c r="Y728" i="1"/>
  <c r="AC727" i="1"/>
  <c r="AB727" i="1"/>
  <c r="AA727" i="1"/>
  <c r="Z727" i="1"/>
  <c r="Y727" i="1"/>
  <c r="AC560" i="1"/>
  <c r="AB560" i="1"/>
  <c r="AA560" i="1"/>
  <c r="Z560" i="1"/>
  <c r="Y560" i="1"/>
  <c r="AC802" i="1"/>
  <c r="AB802" i="1"/>
  <c r="AA802" i="1"/>
  <c r="Z802" i="1"/>
  <c r="Y802" i="1"/>
  <c r="AC795" i="1"/>
  <c r="AB795" i="1"/>
  <c r="AA795" i="1"/>
  <c r="Z795" i="1"/>
  <c r="Y795" i="1"/>
  <c r="AC691" i="1"/>
  <c r="AB691" i="1"/>
  <c r="AA691" i="1"/>
  <c r="Z691" i="1"/>
  <c r="Y691" i="1"/>
  <c r="AC556" i="1"/>
  <c r="AB556" i="1"/>
  <c r="AA556" i="1"/>
  <c r="Z556" i="1"/>
  <c r="Y556" i="1"/>
  <c r="AC805" i="1"/>
  <c r="AB805" i="1"/>
  <c r="AA805" i="1"/>
  <c r="Z805" i="1"/>
  <c r="Y805" i="1"/>
  <c r="AC792" i="1"/>
  <c r="AB792" i="1"/>
  <c r="AA792" i="1"/>
  <c r="Z792" i="1"/>
  <c r="Y792" i="1"/>
  <c r="AC773" i="1"/>
  <c r="AB773" i="1"/>
  <c r="AA773" i="1"/>
  <c r="Z773" i="1"/>
  <c r="Y773" i="1"/>
  <c r="AC756" i="1"/>
  <c r="AB756" i="1"/>
  <c r="AA756" i="1"/>
  <c r="Z756" i="1"/>
  <c r="Y756" i="1"/>
  <c r="AC724" i="1"/>
  <c r="AB724" i="1"/>
  <c r="AA724" i="1"/>
  <c r="Z724" i="1"/>
  <c r="Y724" i="1"/>
  <c r="AC725" i="1"/>
  <c r="AB725" i="1"/>
  <c r="AA725" i="1"/>
  <c r="Z725" i="1"/>
  <c r="Y725" i="1"/>
  <c r="AC672" i="1"/>
  <c r="AB672" i="1"/>
  <c r="AA672" i="1"/>
  <c r="Z672" i="1"/>
  <c r="Y672" i="1"/>
  <c r="AC671" i="1"/>
  <c r="AB671" i="1"/>
  <c r="AA671" i="1"/>
  <c r="Z671" i="1"/>
  <c r="Y671" i="1"/>
  <c r="AC559" i="1"/>
  <c r="AB559" i="1"/>
  <c r="AA559" i="1"/>
  <c r="Z559" i="1"/>
  <c r="Y559" i="1"/>
  <c r="AC555" i="1"/>
  <c r="AB555" i="1"/>
  <c r="AA555" i="1"/>
  <c r="Z555" i="1"/>
  <c r="Y555" i="1"/>
  <c r="AC801" i="1"/>
  <c r="AB801" i="1"/>
  <c r="AA801" i="1"/>
  <c r="Z801" i="1"/>
  <c r="Y801" i="1"/>
  <c r="AC797" i="1"/>
  <c r="AB797" i="1"/>
  <c r="AA797" i="1"/>
  <c r="Z797" i="1"/>
  <c r="Y797" i="1"/>
  <c r="AC787" i="1"/>
  <c r="AB787" i="1"/>
  <c r="AA787" i="1"/>
  <c r="Z787" i="1"/>
  <c r="Y787" i="1"/>
  <c r="AC786" i="1"/>
  <c r="AB786" i="1"/>
  <c r="AA786" i="1"/>
  <c r="Z786" i="1"/>
  <c r="Y786" i="1"/>
  <c r="AC742" i="1"/>
  <c r="AB742" i="1"/>
  <c r="AA742" i="1"/>
  <c r="Z742" i="1"/>
  <c r="Y742" i="1"/>
  <c r="AC781" i="1"/>
  <c r="AB781" i="1"/>
  <c r="AA781" i="1"/>
  <c r="Z781" i="1"/>
  <c r="Y781" i="1"/>
  <c r="AC772" i="1"/>
  <c r="AB772" i="1"/>
  <c r="AA772" i="1"/>
  <c r="Z772" i="1"/>
  <c r="Y772" i="1"/>
  <c r="AC703" i="1"/>
  <c r="AB703" i="1"/>
  <c r="AA703" i="1"/>
  <c r="Z703" i="1"/>
  <c r="Y703" i="1"/>
  <c r="AC804" i="1"/>
  <c r="AB804" i="1"/>
  <c r="AA804" i="1"/>
  <c r="Z804" i="1"/>
  <c r="Y804" i="1"/>
  <c r="AC803" i="1"/>
  <c r="AB803" i="1"/>
  <c r="AA803" i="1"/>
  <c r="Z803" i="1"/>
  <c r="Y803" i="1"/>
  <c r="AC780" i="1"/>
  <c r="AB780" i="1"/>
  <c r="AA780" i="1"/>
  <c r="Z780" i="1"/>
  <c r="Y780" i="1"/>
  <c r="AC771" i="1"/>
  <c r="AB771" i="1"/>
  <c r="AA771" i="1"/>
  <c r="Z771" i="1"/>
  <c r="Y771" i="1"/>
  <c r="AC748" i="1"/>
  <c r="AB748" i="1"/>
  <c r="AA748" i="1"/>
  <c r="Z748" i="1"/>
  <c r="Y748" i="1"/>
  <c r="AC723" i="1"/>
  <c r="AB723" i="1"/>
  <c r="AA723" i="1"/>
  <c r="Z723" i="1"/>
  <c r="Y723" i="1"/>
  <c r="AC630" i="1"/>
  <c r="AB630" i="1"/>
  <c r="AA630" i="1"/>
  <c r="Z630" i="1"/>
  <c r="Y630" i="1"/>
  <c r="AC569" i="1"/>
  <c r="AB569" i="1"/>
  <c r="AA569" i="1"/>
  <c r="Z569" i="1"/>
  <c r="Y569" i="1"/>
  <c r="AC783" i="1"/>
  <c r="AB783" i="1"/>
  <c r="AA783" i="1"/>
  <c r="Z783" i="1"/>
  <c r="Y783" i="1"/>
  <c r="AC779" i="1"/>
  <c r="AB779" i="1"/>
  <c r="AA779" i="1"/>
  <c r="Z779" i="1"/>
  <c r="Y779" i="1"/>
  <c r="AC615" i="1"/>
  <c r="AB615" i="1"/>
  <c r="AA615" i="1"/>
  <c r="Z615" i="1"/>
  <c r="Y615" i="1"/>
  <c r="AC614" i="1"/>
  <c r="AB614" i="1"/>
  <c r="AA614" i="1"/>
  <c r="Z614" i="1"/>
  <c r="Y614" i="1"/>
  <c r="AC564" i="1"/>
  <c r="AB564" i="1"/>
  <c r="AA564" i="1"/>
  <c r="Z564" i="1"/>
  <c r="Y564" i="1"/>
  <c r="AC770" i="1"/>
  <c r="AB770" i="1"/>
  <c r="AA770" i="1"/>
  <c r="Z770" i="1"/>
  <c r="Y770" i="1"/>
  <c r="AC755" i="1"/>
  <c r="AB755" i="1"/>
  <c r="AA755" i="1"/>
  <c r="Z755" i="1"/>
  <c r="Y755" i="1"/>
  <c r="AC722" i="1"/>
  <c r="AB722" i="1"/>
  <c r="AA722" i="1"/>
  <c r="Z722" i="1"/>
  <c r="Y722" i="1"/>
  <c r="AC670" i="1"/>
  <c r="AB670" i="1"/>
  <c r="AA670" i="1"/>
  <c r="Z670" i="1"/>
  <c r="Y670" i="1"/>
  <c r="AC612" i="1"/>
  <c r="AB612" i="1"/>
  <c r="AA612" i="1"/>
  <c r="Z612" i="1"/>
  <c r="Y612" i="1"/>
  <c r="AC613" i="1"/>
  <c r="AB613" i="1"/>
  <c r="AA613" i="1"/>
  <c r="Z613" i="1"/>
  <c r="Y613" i="1"/>
  <c r="AC631" i="1"/>
  <c r="AB631" i="1"/>
  <c r="AA631" i="1"/>
  <c r="Z631" i="1"/>
  <c r="Y631" i="1"/>
  <c r="AC711" i="1"/>
  <c r="AB711" i="1"/>
  <c r="AA711" i="1"/>
  <c r="Z711" i="1"/>
  <c r="Y711" i="1"/>
  <c r="AC689" i="1"/>
  <c r="AB689" i="1"/>
  <c r="AA689" i="1"/>
  <c r="Z689" i="1"/>
  <c r="Y689" i="1"/>
  <c r="AC611" i="1"/>
  <c r="AB611" i="1"/>
  <c r="AA611" i="1"/>
  <c r="Z611" i="1"/>
  <c r="Y611" i="1"/>
  <c r="AC796" i="1"/>
  <c r="AB796" i="1"/>
  <c r="AA796" i="1"/>
  <c r="Z796" i="1"/>
  <c r="Y796" i="1"/>
  <c r="AC784" i="1"/>
  <c r="AB784" i="1"/>
  <c r="AA784" i="1"/>
  <c r="Z784" i="1"/>
  <c r="Y784" i="1"/>
  <c r="AC761" i="1"/>
  <c r="AB761" i="1"/>
  <c r="AA761" i="1"/>
  <c r="Z761" i="1"/>
  <c r="Y761" i="1"/>
  <c r="AC702" i="1"/>
  <c r="AB702" i="1"/>
  <c r="AA702" i="1"/>
  <c r="Z702" i="1"/>
  <c r="Y702" i="1"/>
  <c r="AC580" i="1"/>
  <c r="AB580" i="1"/>
  <c r="AA580" i="1"/>
  <c r="Z580" i="1"/>
  <c r="Y580" i="1"/>
  <c r="AC763" i="1"/>
  <c r="AB763" i="1"/>
  <c r="AA763" i="1"/>
  <c r="Z763" i="1"/>
  <c r="Y763" i="1"/>
  <c r="AC743" i="1"/>
  <c r="AB743" i="1"/>
  <c r="AA743" i="1"/>
  <c r="Z743" i="1"/>
  <c r="Y743" i="1"/>
  <c r="AC655" i="1"/>
  <c r="AB655" i="1"/>
  <c r="AA655" i="1"/>
  <c r="Z655" i="1"/>
  <c r="Y655" i="1"/>
  <c r="AC654" i="1"/>
  <c r="AB654" i="1"/>
  <c r="AA654" i="1"/>
  <c r="Z654" i="1"/>
  <c r="Y654" i="1"/>
  <c r="AC765" i="1"/>
  <c r="AB765" i="1"/>
  <c r="AA765" i="1"/>
  <c r="Z765" i="1"/>
  <c r="Y765" i="1"/>
  <c r="AC754" i="1"/>
  <c r="AB754" i="1"/>
  <c r="AA754" i="1"/>
  <c r="Z754" i="1"/>
  <c r="Y754" i="1"/>
  <c r="AC747" i="1"/>
  <c r="AB747" i="1"/>
  <c r="AA747" i="1"/>
  <c r="Z747" i="1"/>
  <c r="Y747" i="1"/>
  <c r="AC707" i="1"/>
  <c r="AB707" i="1"/>
  <c r="AA707" i="1"/>
  <c r="Z707" i="1"/>
  <c r="Y707" i="1"/>
  <c r="AC649" i="1"/>
  <c r="AB649" i="1"/>
  <c r="AA649" i="1"/>
  <c r="Z649" i="1"/>
  <c r="Y649" i="1"/>
  <c r="AC634" i="1"/>
  <c r="AB634" i="1"/>
  <c r="AA634" i="1"/>
  <c r="Z634" i="1"/>
  <c r="Y634" i="1"/>
  <c r="AC594" i="1"/>
  <c r="AB594" i="1"/>
  <c r="AA594" i="1"/>
  <c r="Z594" i="1"/>
  <c r="Y594" i="1"/>
  <c r="AC757" i="1"/>
  <c r="AB757" i="1"/>
  <c r="AA757" i="1"/>
  <c r="Z757" i="1"/>
  <c r="Y757" i="1"/>
  <c r="AC715" i="1"/>
  <c r="AB715" i="1"/>
  <c r="AA715" i="1"/>
  <c r="Z715" i="1"/>
  <c r="Y715" i="1"/>
  <c r="AC609" i="1"/>
  <c r="AB609" i="1"/>
  <c r="AA609" i="1"/>
  <c r="Z609" i="1"/>
  <c r="Y609" i="1"/>
  <c r="AC577" i="1"/>
  <c r="AB577" i="1"/>
  <c r="AA577" i="1"/>
  <c r="Z577" i="1"/>
  <c r="Y577" i="1"/>
  <c r="AC737" i="1"/>
  <c r="AB737" i="1"/>
  <c r="AA737" i="1"/>
  <c r="Z737" i="1"/>
  <c r="Y737" i="1"/>
  <c r="AC735" i="1"/>
  <c r="AB735" i="1"/>
  <c r="AA735" i="1"/>
  <c r="Z735" i="1"/>
  <c r="Y735" i="1"/>
  <c r="AC572" i="1"/>
  <c r="AB572" i="1"/>
  <c r="AA572" i="1"/>
  <c r="Z572" i="1"/>
  <c r="Y572" i="1"/>
  <c r="AC752" i="1"/>
  <c r="AB752" i="1"/>
  <c r="AA752" i="1"/>
  <c r="Z752" i="1"/>
  <c r="Y752" i="1"/>
  <c r="AC740" i="1"/>
  <c r="AB740" i="1"/>
  <c r="AA740" i="1"/>
  <c r="Z740" i="1"/>
  <c r="Y740" i="1"/>
  <c r="AC716" i="1"/>
  <c r="AB716" i="1"/>
  <c r="AA716" i="1"/>
  <c r="Z716" i="1"/>
  <c r="Y716" i="1"/>
  <c r="AC643" i="1"/>
  <c r="AB643" i="1"/>
  <c r="AA643" i="1"/>
  <c r="Z643" i="1"/>
  <c r="Y643" i="1"/>
  <c r="AC759" i="1"/>
  <c r="AB759" i="1"/>
  <c r="AA759" i="1"/>
  <c r="Z759" i="1"/>
  <c r="Y759" i="1"/>
  <c r="AC657" i="1"/>
  <c r="AB657" i="1"/>
  <c r="AA657" i="1"/>
  <c r="Z657" i="1"/>
  <c r="Y657" i="1"/>
  <c r="AC595" i="1"/>
  <c r="AB595" i="1"/>
  <c r="AA595" i="1"/>
  <c r="Z595" i="1"/>
  <c r="Y595" i="1"/>
  <c r="AC697" i="1"/>
  <c r="AB697" i="1"/>
  <c r="AA697" i="1"/>
  <c r="Z697" i="1"/>
  <c r="Y697" i="1"/>
  <c r="AC667" i="1"/>
  <c r="AB667" i="1"/>
  <c r="AA667" i="1"/>
  <c r="Z667" i="1"/>
  <c r="Y667" i="1"/>
  <c r="AC589" i="1"/>
  <c r="AB589" i="1"/>
  <c r="AA589" i="1"/>
  <c r="Z589" i="1"/>
  <c r="Y589" i="1"/>
  <c r="AC751" i="1"/>
  <c r="AB751" i="1"/>
  <c r="AA751" i="1"/>
  <c r="Z751" i="1"/>
  <c r="Y751" i="1"/>
  <c r="AC746" i="1"/>
  <c r="AB746" i="1"/>
  <c r="AA746" i="1"/>
  <c r="Z746" i="1"/>
  <c r="Y746" i="1"/>
  <c r="AC700" i="1"/>
  <c r="AB700" i="1"/>
  <c r="AA700" i="1"/>
  <c r="Z700" i="1"/>
  <c r="Y700" i="1"/>
  <c r="AC678" i="1"/>
  <c r="AB678" i="1"/>
  <c r="AA678" i="1"/>
  <c r="Z678" i="1"/>
  <c r="Y678" i="1"/>
  <c r="AC758" i="1"/>
  <c r="AB758" i="1"/>
  <c r="AA758" i="1"/>
  <c r="Z758" i="1"/>
  <c r="Y758" i="1"/>
  <c r="AC627" i="1"/>
  <c r="AB627" i="1"/>
  <c r="AA627" i="1"/>
  <c r="Z627" i="1"/>
  <c r="Y627" i="1"/>
  <c r="AC608" i="1"/>
  <c r="AB608" i="1"/>
  <c r="AA608" i="1"/>
  <c r="Z608" i="1"/>
  <c r="Y608" i="1"/>
  <c r="AC701" i="1"/>
  <c r="AB701" i="1"/>
  <c r="AA701" i="1"/>
  <c r="Z701" i="1"/>
  <c r="Y701" i="1"/>
  <c r="AC658" i="1"/>
  <c r="AB658" i="1"/>
  <c r="AA658" i="1"/>
  <c r="Z658" i="1"/>
  <c r="Y658" i="1"/>
  <c r="AC562" i="1"/>
  <c r="AB562" i="1"/>
  <c r="AA562" i="1"/>
  <c r="Z562" i="1"/>
  <c r="Y562" i="1"/>
  <c r="AC733" i="1"/>
  <c r="AB733" i="1"/>
  <c r="AA733" i="1"/>
  <c r="Z733" i="1"/>
  <c r="Y733" i="1"/>
  <c r="AC717" i="1"/>
  <c r="AB717" i="1"/>
  <c r="AA717" i="1"/>
  <c r="Z717" i="1"/>
  <c r="Y717" i="1"/>
  <c r="AC607" i="1"/>
  <c r="AB607" i="1"/>
  <c r="AA607" i="1"/>
  <c r="Z607" i="1"/>
  <c r="Y607" i="1"/>
  <c r="AC663" i="1"/>
  <c r="AB663" i="1"/>
  <c r="AA663" i="1"/>
  <c r="Z663" i="1"/>
  <c r="Y663" i="1"/>
  <c r="AC653" i="1"/>
  <c r="AB653" i="1"/>
  <c r="AA653" i="1"/>
  <c r="Z653" i="1"/>
  <c r="Y653" i="1"/>
  <c r="AC644" i="1"/>
  <c r="AB644" i="1"/>
  <c r="AA644" i="1"/>
  <c r="Z644" i="1"/>
  <c r="Y644" i="1"/>
  <c r="AC718" i="1"/>
  <c r="AB718" i="1"/>
  <c r="AA718" i="1"/>
  <c r="Z718" i="1"/>
  <c r="Y718" i="1"/>
  <c r="AC713" i="1"/>
  <c r="AB713" i="1"/>
  <c r="AA713" i="1"/>
  <c r="Z713" i="1"/>
  <c r="Y713" i="1"/>
  <c r="AC626" i="1"/>
  <c r="AB626" i="1"/>
  <c r="AA626" i="1"/>
  <c r="Z626" i="1"/>
  <c r="Y626" i="1"/>
  <c r="AC791" i="1"/>
  <c r="AB791" i="1"/>
  <c r="AA791" i="1"/>
  <c r="Z791" i="1"/>
  <c r="Y791" i="1"/>
  <c r="AC739" i="1"/>
  <c r="AB739" i="1"/>
  <c r="AA739" i="1"/>
  <c r="Z739" i="1"/>
  <c r="Y739" i="1"/>
  <c r="AC680" i="1"/>
  <c r="AB680" i="1"/>
  <c r="AA680" i="1"/>
  <c r="Z680" i="1"/>
  <c r="Y680" i="1"/>
  <c r="AC685" i="1"/>
  <c r="AB685" i="1"/>
  <c r="AA685" i="1"/>
  <c r="Z685" i="1"/>
  <c r="Y685" i="1"/>
  <c r="AC668" i="1"/>
  <c r="AB668" i="1"/>
  <c r="AA668" i="1"/>
  <c r="Z668" i="1"/>
  <c r="Y668" i="1"/>
  <c r="AC584" i="1"/>
  <c r="AB584" i="1"/>
  <c r="AA584" i="1"/>
  <c r="Z584" i="1"/>
  <c r="Y584" i="1"/>
  <c r="AC585" i="1"/>
  <c r="AB585" i="1"/>
  <c r="AA585" i="1"/>
  <c r="Z585" i="1"/>
  <c r="Y585" i="1"/>
  <c r="AC570" i="1"/>
  <c r="AB570" i="1"/>
  <c r="AA570" i="1"/>
  <c r="Z570" i="1"/>
  <c r="Y570" i="1"/>
  <c r="AC753" i="1"/>
  <c r="AB753" i="1"/>
  <c r="AA753" i="1"/>
  <c r="Z753" i="1"/>
  <c r="Y753" i="1"/>
  <c r="AC688" i="1"/>
  <c r="AB688" i="1"/>
  <c r="AA688" i="1"/>
  <c r="Z688" i="1"/>
  <c r="Y688" i="1"/>
  <c r="AC606" i="1"/>
  <c r="AB606" i="1"/>
  <c r="AA606" i="1"/>
  <c r="Z606" i="1"/>
  <c r="Y606" i="1"/>
  <c r="AC790" i="1"/>
  <c r="AB790" i="1"/>
  <c r="AA790" i="1"/>
  <c r="Z790" i="1"/>
  <c r="Y790" i="1"/>
  <c r="AC778" i="1"/>
  <c r="AB778" i="1"/>
  <c r="AA778" i="1"/>
  <c r="Z778" i="1"/>
  <c r="Y778" i="1"/>
  <c r="AC777" i="1"/>
  <c r="AB777" i="1"/>
  <c r="AA777" i="1"/>
  <c r="Z777" i="1"/>
  <c r="Y777" i="1"/>
  <c r="AC741" i="1"/>
  <c r="AB741" i="1"/>
  <c r="AA741" i="1"/>
  <c r="Z741" i="1"/>
  <c r="Y741" i="1"/>
  <c r="AC645" i="1"/>
  <c r="AB645" i="1"/>
  <c r="AA645" i="1"/>
  <c r="Z645" i="1"/>
  <c r="Y645" i="1"/>
  <c r="AC776" i="1"/>
  <c r="AB776" i="1"/>
  <c r="AA776" i="1"/>
  <c r="Z776" i="1"/>
  <c r="Y776" i="1"/>
  <c r="AC760" i="1"/>
  <c r="AB760" i="1"/>
  <c r="AA760" i="1"/>
  <c r="Z760" i="1"/>
  <c r="Y760" i="1"/>
  <c r="AC708" i="1"/>
  <c r="AB708" i="1"/>
  <c r="AA708" i="1"/>
  <c r="Z708" i="1"/>
  <c r="Y708" i="1"/>
  <c r="AC666" i="1"/>
  <c r="AB666" i="1"/>
  <c r="AA666" i="1"/>
  <c r="Z666" i="1"/>
  <c r="Y666" i="1"/>
  <c r="AC579" i="1"/>
  <c r="AB579" i="1"/>
  <c r="AA579" i="1"/>
  <c r="Z579" i="1"/>
  <c r="Y579" i="1"/>
  <c r="AC768" i="1"/>
  <c r="AB768" i="1"/>
  <c r="AA768" i="1"/>
  <c r="Z768" i="1"/>
  <c r="Y768" i="1"/>
  <c r="AC651" i="1"/>
  <c r="AB651" i="1"/>
  <c r="AA651" i="1"/>
  <c r="Z651" i="1"/>
  <c r="Y651" i="1"/>
  <c r="AC628" i="1"/>
  <c r="AB628" i="1"/>
  <c r="AA628" i="1"/>
  <c r="Z628" i="1"/>
  <c r="Y628" i="1"/>
  <c r="AC605" i="1"/>
  <c r="AB605" i="1"/>
  <c r="AA605" i="1"/>
  <c r="Z605" i="1"/>
  <c r="Y605" i="1"/>
  <c r="AC731" i="1"/>
  <c r="AB731" i="1"/>
  <c r="AA731" i="1"/>
  <c r="Z731" i="1"/>
  <c r="Y731" i="1"/>
  <c r="AC730" i="1"/>
  <c r="AB730" i="1"/>
  <c r="AA730" i="1"/>
  <c r="Z730" i="1"/>
  <c r="Y730" i="1"/>
  <c r="AC714" i="1"/>
  <c r="AB714" i="1"/>
  <c r="AA714" i="1"/>
  <c r="Z714" i="1"/>
  <c r="Y714" i="1"/>
  <c r="AC664" i="1"/>
  <c r="AB664" i="1"/>
  <c r="AA664" i="1"/>
  <c r="Z664" i="1"/>
  <c r="Y664" i="1"/>
  <c r="AC573" i="1"/>
  <c r="AB573" i="1"/>
  <c r="AA573" i="1"/>
  <c r="Z573" i="1"/>
  <c r="Y573" i="1"/>
  <c r="AC766" i="1"/>
  <c r="AB766" i="1"/>
  <c r="AA766" i="1"/>
  <c r="Z766" i="1"/>
  <c r="Y766" i="1"/>
  <c r="AC775" i="1"/>
  <c r="AB775" i="1"/>
  <c r="AA775" i="1"/>
  <c r="Z775" i="1"/>
  <c r="Y775" i="1"/>
  <c r="AC528" i="1"/>
  <c r="AB528" i="1"/>
  <c r="AA528" i="1"/>
  <c r="Z528" i="1"/>
  <c r="Y528" i="1"/>
  <c r="AC582" i="1"/>
  <c r="AB582" i="1"/>
  <c r="AA582" i="1"/>
  <c r="Z582" i="1"/>
  <c r="Y582" i="1"/>
  <c r="AC601" i="1"/>
  <c r="AB601" i="1"/>
  <c r="AA601" i="1"/>
  <c r="Z601" i="1"/>
  <c r="Y601" i="1"/>
  <c r="AC762" i="1"/>
  <c r="AB762" i="1"/>
  <c r="AA762" i="1"/>
  <c r="Z762" i="1"/>
  <c r="Y762" i="1"/>
  <c r="AC706" i="1"/>
  <c r="AB706" i="1"/>
  <c r="AA706" i="1"/>
  <c r="Z706" i="1"/>
  <c r="Y706" i="1"/>
  <c r="AC602" i="1"/>
  <c r="AB602" i="1"/>
  <c r="AA602" i="1"/>
  <c r="Z602" i="1"/>
  <c r="Y602" i="1"/>
  <c r="AC639" i="1"/>
  <c r="AB639" i="1"/>
  <c r="AA639" i="1"/>
  <c r="Z639" i="1"/>
  <c r="Y639" i="1"/>
  <c r="AC590" i="1"/>
  <c r="AB590" i="1"/>
  <c r="AA590" i="1"/>
  <c r="Z590" i="1"/>
  <c r="Y590" i="1"/>
  <c r="AC767" i="1"/>
  <c r="AB767" i="1"/>
  <c r="AA767" i="1"/>
  <c r="Z767" i="1"/>
  <c r="Y767" i="1"/>
  <c r="AC674" i="1"/>
  <c r="AB674" i="1"/>
  <c r="AA674" i="1"/>
  <c r="Z674" i="1"/>
  <c r="Y674" i="1"/>
  <c r="AC642" i="1"/>
  <c r="AB642" i="1"/>
  <c r="AA642" i="1"/>
  <c r="Z642" i="1"/>
  <c r="Y642" i="1"/>
  <c r="AC764" i="1"/>
  <c r="AB764" i="1"/>
  <c r="AA764" i="1"/>
  <c r="Z764" i="1"/>
  <c r="Y764" i="1"/>
  <c r="AC686" i="1"/>
  <c r="AB686" i="1"/>
  <c r="AA686" i="1"/>
  <c r="Z686" i="1"/>
  <c r="Y686" i="1"/>
  <c r="AC604" i="1"/>
  <c r="AB604" i="1"/>
  <c r="AA604" i="1"/>
  <c r="Z604" i="1"/>
  <c r="Y604" i="1"/>
  <c r="AC679" i="1"/>
  <c r="AB679" i="1"/>
  <c r="AA679" i="1"/>
  <c r="Z679" i="1"/>
  <c r="Y679" i="1"/>
  <c r="AC578" i="1"/>
  <c r="AB578" i="1"/>
  <c r="AA578" i="1"/>
  <c r="Z578" i="1"/>
  <c r="Y578" i="1"/>
  <c r="AC596" i="1"/>
  <c r="AB596" i="1"/>
  <c r="AA596" i="1"/>
  <c r="Z596" i="1"/>
  <c r="Y596" i="1"/>
  <c r="AC721" i="1"/>
  <c r="AB721" i="1"/>
  <c r="AA721" i="1"/>
  <c r="Z721" i="1"/>
  <c r="Y721" i="1"/>
  <c r="AC676" i="1"/>
  <c r="AB676" i="1"/>
  <c r="AA676" i="1"/>
  <c r="Z676" i="1"/>
  <c r="Y676" i="1"/>
  <c r="AC581" i="1"/>
  <c r="AB581" i="1"/>
  <c r="AA581" i="1"/>
  <c r="Z581" i="1"/>
  <c r="Y581" i="1"/>
  <c r="AC598" i="1"/>
  <c r="AB598" i="1"/>
  <c r="AA598" i="1"/>
  <c r="Z598" i="1"/>
  <c r="Y598" i="1"/>
  <c r="AC592" i="1"/>
  <c r="AB592" i="1"/>
  <c r="AA592" i="1"/>
  <c r="Z592" i="1"/>
  <c r="Y592" i="1"/>
  <c r="AC646" i="1"/>
  <c r="AB646" i="1"/>
  <c r="AA646" i="1"/>
  <c r="Z646" i="1"/>
  <c r="Y646" i="1"/>
  <c r="AC637" i="1"/>
  <c r="AB637" i="1"/>
  <c r="AA637" i="1"/>
  <c r="Z637" i="1"/>
  <c r="Y637" i="1"/>
  <c r="AC647" i="1"/>
  <c r="AB647" i="1"/>
  <c r="AA647" i="1"/>
  <c r="Z647" i="1"/>
  <c r="Y647" i="1"/>
  <c r="AC659" i="1"/>
  <c r="AB659" i="1"/>
  <c r="AA659" i="1"/>
  <c r="Z659" i="1"/>
  <c r="Y659" i="1"/>
  <c r="AC662" i="1"/>
  <c r="AB662" i="1"/>
  <c r="AA662" i="1"/>
  <c r="Z662" i="1"/>
  <c r="Y662" i="1"/>
  <c r="AC684" i="1"/>
  <c r="AB684" i="1"/>
  <c r="AA684" i="1"/>
  <c r="Z684" i="1"/>
  <c r="Y684" i="1"/>
  <c r="AC623" i="1"/>
  <c r="AB623" i="1"/>
  <c r="AA623" i="1"/>
  <c r="Z623" i="1"/>
  <c r="Y623" i="1"/>
  <c r="AC603" i="1"/>
  <c r="AB603" i="1"/>
  <c r="AA603" i="1"/>
  <c r="Z603" i="1"/>
  <c r="Y603" i="1"/>
  <c r="AC736" i="1"/>
  <c r="AB736" i="1"/>
  <c r="AA736" i="1"/>
  <c r="Z736" i="1"/>
  <c r="Y736" i="1"/>
  <c r="AC597" i="1"/>
  <c r="AB597" i="1"/>
  <c r="AA597" i="1"/>
  <c r="Z597" i="1"/>
  <c r="Y597" i="1"/>
  <c r="AC719" i="1"/>
  <c r="AB719" i="1"/>
  <c r="AA719" i="1"/>
  <c r="Z719" i="1"/>
  <c r="Y719" i="1"/>
  <c r="AC710" i="1"/>
  <c r="AB710" i="1"/>
  <c r="AA710" i="1"/>
  <c r="Z710" i="1"/>
  <c r="Y710" i="1"/>
  <c r="AC565" i="1"/>
  <c r="AB565" i="1"/>
  <c r="AA565" i="1"/>
  <c r="Z565" i="1"/>
  <c r="Y565" i="1"/>
  <c r="AC557" i="1"/>
  <c r="AB557" i="1"/>
  <c r="AA557" i="1"/>
  <c r="Z557" i="1"/>
  <c r="Y557" i="1"/>
  <c r="AC633" i="1"/>
  <c r="AB633" i="1"/>
  <c r="AA633" i="1"/>
  <c r="Z633" i="1"/>
  <c r="Y633" i="1"/>
  <c r="AC709" i="1"/>
  <c r="AB709" i="1"/>
  <c r="AA709" i="1"/>
  <c r="Z709" i="1"/>
  <c r="Y709" i="1"/>
  <c r="AC587" i="1"/>
  <c r="AB587" i="1"/>
  <c r="AA587" i="1"/>
  <c r="Z587" i="1"/>
  <c r="Y587" i="1"/>
  <c r="AC749" i="1"/>
  <c r="AB749" i="1"/>
  <c r="AA749" i="1"/>
  <c r="Z749" i="1"/>
  <c r="Y749" i="1"/>
  <c r="AC665" i="1"/>
  <c r="AB665" i="1"/>
  <c r="AA665" i="1"/>
  <c r="Z665" i="1"/>
  <c r="Y665" i="1"/>
  <c r="AC698" i="1"/>
  <c r="AB698" i="1"/>
  <c r="AA698" i="1"/>
  <c r="Z698" i="1"/>
  <c r="Y698" i="1"/>
  <c r="AC641" i="1"/>
  <c r="AB641" i="1"/>
  <c r="AA641" i="1"/>
  <c r="Z641" i="1"/>
  <c r="Y641" i="1"/>
  <c r="AC635" i="1"/>
  <c r="AB635" i="1"/>
  <c r="AA635" i="1"/>
  <c r="Z635" i="1"/>
  <c r="Y635" i="1"/>
  <c r="AC624" i="1"/>
  <c r="AB624" i="1"/>
  <c r="AA624" i="1"/>
  <c r="Z624" i="1"/>
  <c r="Y624" i="1"/>
  <c r="AC785" i="1"/>
  <c r="AB785" i="1"/>
  <c r="AA785" i="1"/>
  <c r="Z785" i="1"/>
  <c r="Y785" i="1"/>
  <c r="AC640" i="1"/>
  <c r="AB640" i="1"/>
  <c r="AA640" i="1"/>
  <c r="Z640" i="1"/>
  <c r="Y640" i="1"/>
  <c r="AC693" i="1"/>
  <c r="AB693" i="1"/>
  <c r="AA693" i="1"/>
  <c r="Z693" i="1"/>
  <c r="Y693" i="1"/>
  <c r="AC599" i="1"/>
  <c r="AB599" i="1"/>
  <c r="AA599" i="1"/>
  <c r="Z599" i="1"/>
  <c r="Y599" i="1"/>
  <c r="AC720" i="1"/>
  <c r="AB720" i="1"/>
  <c r="AA720" i="1"/>
  <c r="Z720" i="1"/>
  <c r="Y720" i="1"/>
  <c r="AC712" i="1"/>
  <c r="AB712" i="1"/>
  <c r="AA712" i="1"/>
  <c r="Z712" i="1"/>
  <c r="Y712" i="1"/>
  <c r="AC681" i="1"/>
  <c r="AB681" i="1"/>
  <c r="AA681" i="1"/>
  <c r="Z681" i="1"/>
  <c r="Y681" i="1"/>
  <c r="AC682" i="1"/>
  <c r="AB682" i="1"/>
  <c r="AA682" i="1"/>
  <c r="Z682" i="1"/>
  <c r="Y682" i="1"/>
  <c r="AC677" i="1"/>
  <c r="AB677" i="1"/>
  <c r="AA677" i="1"/>
  <c r="Z677" i="1"/>
  <c r="Y677" i="1"/>
  <c r="AC571" i="1"/>
  <c r="AB571" i="1"/>
  <c r="AA571" i="1"/>
  <c r="Z571" i="1"/>
  <c r="Y571" i="1"/>
  <c r="AC593" i="1"/>
  <c r="AB593" i="1"/>
  <c r="AA593" i="1"/>
  <c r="Z593" i="1"/>
  <c r="Y593" i="1"/>
  <c r="AC732" i="1"/>
  <c r="AB732" i="1"/>
  <c r="AA732" i="1"/>
  <c r="Z732" i="1"/>
  <c r="Y732" i="1"/>
  <c r="AC692" i="1"/>
  <c r="AB692" i="1"/>
  <c r="AA692" i="1"/>
  <c r="Z692" i="1"/>
  <c r="Y692" i="1"/>
  <c r="AC625" i="1"/>
  <c r="AB625" i="1"/>
  <c r="AA625" i="1"/>
  <c r="Z625" i="1"/>
  <c r="Y625" i="1"/>
  <c r="AC588" i="1"/>
  <c r="AB588" i="1"/>
  <c r="AA588" i="1"/>
  <c r="Z588" i="1"/>
  <c r="Y588" i="1"/>
  <c r="AC620" i="1"/>
  <c r="AB620" i="1"/>
  <c r="AA620" i="1"/>
  <c r="Z620" i="1"/>
  <c r="Y620" i="1"/>
  <c r="AC583" i="1"/>
  <c r="AB583" i="1"/>
  <c r="AA583" i="1"/>
  <c r="Z583" i="1"/>
  <c r="Y583" i="1"/>
  <c r="AC673" i="1"/>
  <c r="AB673" i="1"/>
  <c r="AA673" i="1"/>
  <c r="Z673" i="1"/>
  <c r="Y673" i="1"/>
  <c r="AC675" i="1"/>
  <c r="AB675" i="1"/>
  <c r="AA675" i="1"/>
  <c r="Z675" i="1"/>
  <c r="Y675" i="1"/>
  <c r="AC661" i="1"/>
  <c r="AB661" i="1"/>
  <c r="AA661" i="1"/>
  <c r="Z661" i="1"/>
  <c r="Y661" i="1"/>
  <c r="AC687" i="1"/>
  <c r="AB687" i="1"/>
  <c r="AA687" i="1"/>
  <c r="Z687" i="1"/>
  <c r="Y687" i="1"/>
  <c r="AC650" i="1"/>
  <c r="AB650" i="1"/>
  <c r="AA650" i="1"/>
  <c r="Z650" i="1"/>
  <c r="Y650" i="1"/>
  <c r="AC621" i="1"/>
  <c r="AB621" i="1"/>
  <c r="AA621" i="1"/>
  <c r="Z621" i="1"/>
  <c r="Y621" i="1"/>
  <c r="AC632" i="1"/>
  <c r="AB632" i="1"/>
  <c r="AA632" i="1"/>
  <c r="Z632" i="1"/>
  <c r="Y632" i="1"/>
  <c r="AC705" i="1"/>
  <c r="AB705" i="1"/>
  <c r="AA705" i="1"/>
  <c r="Z705" i="1"/>
  <c r="Y705" i="1"/>
  <c r="AC656" i="1"/>
  <c r="AB656" i="1"/>
  <c r="AA656" i="1"/>
  <c r="Z656" i="1"/>
  <c r="Y656" i="1"/>
  <c r="AC619" i="1"/>
  <c r="AB619" i="1"/>
  <c r="AA619" i="1"/>
  <c r="Z619" i="1"/>
  <c r="Y619" i="1"/>
  <c r="AC491" i="1"/>
  <c r="AB491" i="1"/>
  <c r="AA491" i="1"/>
  <c r="Z491" i="1"/>
  <c r="Y491" i="1"/>
  <c r="AC501" i="1"/>
  <c r="AB501" i="1"/>
  <c r="AA501" i="1"/>
  <c r="Z501" i="1"/>
  <c r="Y501" i="1"/>
  <c r="AC475" i="1"/>
  <c r="AB475" i="1"/>
  <c r="AA475" i="1"/>
  <c r="Z475" i="1"/>
  <c r="Y475" i="1"/>
  <c r="AC423" i="1"/>
  <c r="AB423" i="1"/>
  <c r="AA423" i="1"/>
  <c r="Z423" i="1"/>
  <c r="Y423" i="1"/>
  <c r="AC481" i="1"/>
  <c r="AB481" i="1"/>
  <c r="AA481" i="1"/>
  <c r="Z481" i="1"/>
  <c r="Y481" i="1"/>
  <c r="AC485" i="1"/>
  <c r="AB485" i="1"/>
  <c r="AA485" i="1"/>
  <c r="Z485" i="1"/>
  <c r="Y485" i="1"/>
  <c r="AC483" i="1"/>
  <c r="AB483" i="1"/>
  <c r="AA483" i="1"/>
  <c r="Z483" i="1"/>
  <c r="Y483" i="1"/>
  <c r="AC499" i="1"/>
  <c r="AB499" i="1"/>
  <c r="AA499" i="1"/>
  <c r="Z499" i="1"/>
  <c r="Y499" i="1"/>
  <c r="AC548" i="1"/>
  <c r="AB548" i="1"/>
  <c r="AA548" i="1"/>
  <c r="Z548" i="1"/>
  <c r="Y548" i="1"/>
  <c r="AC471" i="1"/>
  <c r="AB471" i="1"/>
  <c r="AA471" i="1"/>
  <c r="Z471" i="1"/>
  <c r="Y471" i="1"/>
  <c r="AC554" i="1"/>
  <c r="AB554" i="1"/>
  <c r="AA554" i="1"/>
  <c r="Z554" i="1"/>
  <c r="Y554" i="1"/>
  <c r="AC552" i="1"/>
  <c r="AB552" i="1"/>
  <c r="AA552" i="1"/>
  <c r="Z552" i="1"/>
  <c r="Y552" i="1"/>
  <c r="AC482" i="1"/>
  <c r="AB482" i="1"/>
  <c r="AA482" i="1"/>
  <c r="Z482" i="1"/>
  <c r="Y482" i="1"/>
  <c r="AC546" i="1"/>
  <c r="AB546" i="1"/>
  <c r="AA546" i="1"/>
  <c r="Z546" i="1"/>
  <c r="Y546" i="1"/>
  <c r="AC521" i="1"/>
  <c r="AB521" i="1"/>
  <c r="AA521" i="1"/>
  <c r="Z521" i="1"/>
  <c r="Y521" i="1"/>
  <c r="AC470" i="1"/>
  <c r="AB470" i="1"/>
  <c r="AA470" i="1"/>
  <c r="Z470" i="1"/>
  <c r="Y470" i="1"/>
  <c r="AC535" i="1"/>
  <c r="AB535" i="1"/>
  <c r="AA535" i="1"/>
  <c r="Z535" i="1"/>
  <c r="Y535" i="1"/>
  <c r="AC524" i="1"/>
  <c r="AB524" i="1"/>
  <c r="AA524" i="1"/>
  <c r="Z524" i="1"/>
  <c r="Y524" i="1"/>
  <c r="AC510" i="1"/>
  <c r="AB510" i="1"/>
  <c r="AA510" i="1"/>
  <c r="Z510" i="1"/>
  <c r="Y510" i="1"/>
  <c r="AC549" i="1"/>
  <c r="AB549" i="1"/>
  <c r="AA549" i="1"/>
  <c r="Z549" i="1"/>
  <c r="Y549" i="1"/>
  <c r="AC534" i="1"/>
  <c r="AB534" i="1"/>
  <c r="AA534" i="1"/>
  <c r="Z534" i="1"/>
  <c r="Y534" i="1"/>
  <c r="AC526" i="1"/>
  <c r="AB526" i="1"/>
  <c r="AA526" i="1"/>
  <c r="Z526" i="1"/>
  <c r="Y526" i="1"/>
  <c r="AC538" i="1"/>
  <c r="AB538" i="1"/>
  <c r="AA538" i="1"/>
  <c r="Z538" i="1"/>
  <c r="Y538" i="1"/>
  <c r="AC536" i="1"/>
  <c r="AB536" i="1"/>
  <c r="AA536" i="1"/>
  <c r="Z536" i="1"/>
  <c r="Y536" i="1"/>
  <c r="AC523" i="1"/>
  <c r="AB523" i="1"/>
  <c r="AA523" i="1"/>
  <c r="Z523" i="1"/>
  <c r="Y523" i="1"/>
  <c r="AC474" i="1"/>
  <c r="AB474" i="1"/>
  <c r="AA474" i="1"/>
  <c r="Z474" i="1"/>
  <c r="Y474" i="1"/>
  <c r="AC551" i="1"/>
  <c r="AB551" i="1"/>
  <c r="AA551" i="1"/>
  <c r="Z551" i="1"/>
  <c r="Y551" i="1"/>
  <c r="AC547" i="1"/>
  <c r="AB547" i="1"/>
  <c r="AA547" i="1"/>
  <c r="Z547" i="1"/>
  <c r="Y547" i="1"/>
  <c r="AC517" i="1"/>
  <c r="AB517" i="1"/>
  <c r="AA517" i="1"/>
  <c r="Z517" i="1"/>
  <c r="Y517" i="1"/>
  <c r="AC550" i="1"/>
  <c r="AB550" i="1"/>
  <c r="AA550" i="1"/>
  <c r="Z550" i="1"/>
  <c r="Y550" i="1"/>
  <c r="AC541" i="1"/>
  <c r="AB541" i="1"/>
  <c r="AA541" i="1"/>
  <c r="Z541" i="1"/>
  <c r="Y541" i="1"/>
  <c r="AC527" i="1"/>
  <c r="AB527" i="1"/>
  <c r="AA527" i="1"/>
  <c r="Z527" i="1"/>
  <c r="Y527" i="1"/>
  <c r="AC495" i="1"/>
  <c r="AB495" i="1"/>
  <c r="AA495" i="1"/>
  <c r="Z495" i="1"/>
  <c r="Y495" i="1"/>
  <c r="AC542" i="1"/>
  <c r="AB542" i="1"/>
  <c r="AA542" i="1"/>
  <c r="Z542" i="1"/>
  <c r="Y542" i="1"/>
  <c r="AC516" i="1"/>
  <c r="AB516" i="1"/>
  <c r="AA516" i="1"/>
  <c r="Z516" i="1"/>
  <c r="Y516" i="1"/>
  <c r="AC496" i="1"/>
  <c r="AB496" i="1"/>
  <c r="AA496" i="1"/>
  <c r="Z496" i="1"/>
  <c r="Y496" i="1"/>
  <c r="AC497" i="1"/>
  <c r="AB497" i="1"/>
  <c r="AA497" i="1"/>
  <c r="Z497" i="1"/>
  <c r="Y497" i="1"/>
  <c r="AC532" i="1"/>
  <c r="AB532" i="1"/>
  <c r="AA532" i="1"/>
  <c r="Z532" i="1"/>
  <c r="Y532" i="1"/>
  <c r="AC433" i="1"/>
  <c r="AB433" i="1"/>
  <c r="AA433" i="1"/>
  <c r="Z433" i="1"/>
  <c r="Y433" i="1"/>
  <c r="AC480" i="1"/>
  <c r="AB480" i="1"/>
  <c r="AA480" i="1"/>
  <c r="Z480" i="1"/>
  <c r="Y480" i="1"/>
  <c r="AC543" i="1"/>
  <c r="AB543" i="1"/>
  <c r="AA543" i="1"/>
  <c r="Z543" i="1"/>
  <c r="Y543" i="1"/>
  <c r="AC489" i="1"/>
  <c r="AB489" i="1"/>
  <c r="AA489" i="1"/>
  <c r="Z489" i="1"/>
  <c r="Y489" i="1"/>
  <c r="AC479" i="1"/>
  <c r="AB479" i="1"/>
  <c r="AA479" i="1"/>
  <c r="Z479" i="1"/>
  <c r="Y479" i="1"/>
  <c r="AC515" i="1"/>
  <c r="AB515" i="1"/>
  <c r="AA515" i="1"/>
  <c r="Z515" i="1"/>
  <c r="Y515" i="1"/>
  <c r="AC477" i="1"/>
  <c r="AB477" i="1"/>
  <c r="AA477" i="1"/>
  <c r="Z477" i="1"/>
  <c r="Y477" i="1"/>
  <c r="AC539" i="1"/>
  <c r="AB539" i="1"/>
  <c r="AA539" i="1"/>
  <c r="Z539" i="1"/>
  <c r="Y539" i="1"/>
  <c r="AC492" i="1"/>
  <c r="AB492" i="1"/>
  <c r="AA492" i="1"/>
  <c r="Z492" i="1"/>
  <c r="Y492" i="1"/>
  <c r="AC508" i="1"/>
  <c r="AB508" i="1"/>
  <c r="AA508" i="1"/>
  <c r="Z508" i="1"/>
  <c r="Y508" i="1"/>
  <c r="AC432" i="1"/>
  <c r="AB432" i="1"/>
  <c r="AA432" i="1"/>
  <c r="Z432" i="1"/>
  <c r="Y432" i="1"/>
  <c r="AC540" i="1"/>
  <c r="AB540" i="1"/>
  <c r="AA540" i="1"/>
  <c r="Z540" i="1"/>
  <c r="Y540" i="1"/>
  <c r="AC488" i="1"/>
  <c r="AB488" i="1"/>
  <c r="AA488" i="1"/>
  <c r="Z488" i="1"/>
  <c r="Y488" i="1"/>
  <c r="AC520" i="1"/>
  <c r="AB520" i="1"/>
  <c r="AA520" i="1"/>
  <c r="Z520" i="1"/>
  <c r="Y520" i="1"/>
  <c r="AC503" i="1"/>
  <c r="AB503" i="1"/>
  <c r="AA503" i="1"/>
  <c r="Z503" i="1"/>
  <c r="Y503" i="1"/>
  <c r="AC494" i="1"/>
  <c r="AB494" i="1"/>
  <c r="AA494" i="1"/>
  <c r="Z494" i="1"/>
  <c r="Y494" i="1"/>
  <c r="AC493" i="1"/>
  <c r="AB493" i="1"/>
  <c r="AA493" i="1"/>
  <c r="Z493" i="1"/>
  <c r="Y493" i="1"/>
  <c r="AC537" i="1"/>
  <c r="AB537" i="1"/>
  <c r="AA537" i="1"/>
  <c r="Z537" i="1"/>
  <c r="Y537" i="1"/>
  <c r="AC500" i="1"/>
  <c r="AB500" i="1"/>
  <c r="AA500" i="1"/>
  <c r="Z500" i="1"/>
  <c r="Y500" i="1"/>
  <c r="AC476" i="1"/>
  <c r="AB476" i="1"/>
  <c r="AA476" i="1"/>
  <c r="Z476" i="1"/>
  <c r="Y476" i="1"/>
  <c r="AC504" i="1"/>
  <c r="AB504" i="1"/>
  <c r="AA504" i="1"/>
  <c r="Z504" i="1"/>
  <c r="Y504" i="1"/>
  <c r="AC486" i="1"/>
  <c r="AB486" i="1"/>
  <c r="AA486" i="1"/>
  <c r="Z486" i="1"/>
  <c r="Y486" i="1"/>
  <c r="AC506" i="1"/>
  <c r="AB506" i="1"/>
  <c r="AA506" i="1"/>
  <c r="Z506" i="1"/>
  <c r="Y506" i="1"/>
  <c r="AC473" i="1"/>
  <c r="AB473" i="1"/>
  <c r="AA473" i="1"/>
  <c r="Z473" i="1"/>
  <c r="Y473" i="1"/>
  <c r="AC511" i="1"/>
  <c r="AB511" i="1"/>
  <c r="AA511" i="1"/>
  <c r="Z511" i="1"/>
  <c r="Y511" i="1"/>
  <c r="AC512" i="1"/>
  <c r="AB512" i="1"/>
  <c r="AA512" i="1"/>
  <c r="Z512" i="1"/>
  <c r="Y512" i="1"/>
  <c r="AC502" i="1"/>
  <c r="AB502" i="1"/>
  <c r="AA502" i="1"/>
  <c r="Z502" i="1"/>
  <c r="Y502" i="1"/>
  <c r="AC490" i="1"/>
  <c r="AB490" i="1"/>
  <c r="AA490" i="1"/>
  <c r="Z490" i="1"/>
  <c r="Y490" i="1"/>
  <c r="AC478" i="1"/>
  <c r="AB478" i="1"/>
  <c r="AA478" i="1"/>
  <c r="Z478" i="1"/>
  <c r="Y478" i="1"/>
  <c r="AC553" i="1"/>
  <c r="AB553" i="1"/>
  <c r="AA553" i="1"/>
  <c r="Z553" i="1"/>
  <c r="Y553" i="1"/>
  <c r="AC531" i="1"/>
  <c r="AB531" i="1"/>
  <c r="AA531" i="1"/>
  <c r="Z531" i="1"/>
  <c r="Y531" i="1"/>
  <c r="AC522" i="1"/>
  <c r="AB522" i="1"/>
  <c r="AA522" i="1"/>
  <c r="Z522" i="1"/>
  <c r="Y522" i="1"/>
  <c r="AC507" i="1"/>
  <c r="AB507" i="1"/>
  <c r="AA507" i="1"/>
  <c r="Z507" i="1"/>
  <c r="Y507" i="1"/>
  <c r="AC518" i="1"/>
  <c r="AB518" i="1"/>
  <c r="AA518" i="1"/>
  <c r="Z518" i="1"/>
  <c r="Y518" i="1"/>
  <c r="AC381" i="1"/>
  <c r="AB381" i="1"/>
  <c r="AA381" i="1"/>
  <c r="Z381" i="1"/>
  <c r="Y381" i="1"/>
  <c r="AC509" i="1"/>
  <c r="AB509" i="1"/>
  <c r="AA509" i="1"/>
  <c r="Z509" i="1"/>
  <c r="Y509" i="1"/>
  <c r="AC533" i="1"/>
  <c r="AB533" i="1"/>
  <c r="AA533" i="1"/>
  <c r="Z533" i="1"/>
  <c r="Y533" i="1"/>
  <c r="AC498" i="1"/>
  <c r="AB498" i="1"/>
  <c r="AA498" i="1"/>
  <c r="Z498" i="1"/>
  <c r="Y498" i="1"/>
  <c r="AC513" i="1"/>
  <c r="AB513" i="1"/>
  <c r="AA513" i="1"/>
  <c r="Z513" i="1"/>
  <c r="Y513" i="1"/>
  <c r="AC484" i="1"/>
  <c r="AB484" i="1"/>
  <c r="AA484" i="1"/>
  <c r="Z484" i="1"/>
  <c r="Y484" i="1"/>
  <c r="AC525" i="1"/>
  <c r="AB525" i="1"/>
  <c r="AA525" i="1"/>
  <c r="Z525" i="1"/>
  <c r="Y525" i="1"/>
  <c r="AC487" i="1"/>
  <c r="AB487" i="1"/>
  <c r="AA487" i="1"/>
  <c r="Z487" i="1"/>
  <c r="Y487" i="1"/>
  <c r="AC544" i="1"/>
  <c r="AB544" i="1"/>
  <c r="AA544" i="1"/>
  <c r="Z544" i="1"/>
  <c r="Y544" i="1"/>
  <c r="AC451" i="1"/>
  <c r="AB451" i="1"/>
  <c r="AA451" i="1"/>
  <c r="Z451" i="1"/>
  <c r="Y451" i="1"/>
  <c r="AC277" i="1"/>
  <c r="AB277" i="1"/>
  <c r="AA277" i="1"/>
  <c r="Z277" i="1"/>
  <c r="Y277" i="1"/>
  <c r="AC72" i="1"/>
  <c r="AB72" i="1"/>
  <c r="AA72" i="1"/>
  <c r="Z72" i="1"/>
  <c r="Y72" i="1"/>
  <c r="AC465" i="1"/>
  <c r="AB465" i="1"/>
  <c r="AA465" i="1"/>
  <c r="Z465" i="1"/>
  <c r="Y465" i="1"/>
  <c r="AC446" i="1"/>
  <c r="AB446" i="1"/>
  <c r="AA446" i="1"/>
  <c r="Z446" i="1"/>
  <c r="Y446" i="1"/>
  <c r="AC469" i="1"/>
  <c r="AB469" i="1"/>
  <c r="AA469" i="1"/>
  <c r="Z469" i="1"/>
  <c r="Y469" i="1"/>
  <c r="AC468" i="1"/>
  <c r="AB468" i="1"/>
  <c r="AA468" i="1"/>
  <c r="Z468" i="1"/>
  <c r="Y468" i="1"/>
  <c r="AC443" i="1"/>
  <c r="AB443" i="1"/>
  <c r="AA443" i="1"/>
  <c r="Z443" i="1"/>
  <c r="Y443" i="1"/>
  <c r="AC420" i="1"/>
  <c r="AB420" i="1"/>
  <c r="AA420" i="1"/>
  <c r="Z420" i="1"/>
  <c r="Y420" i="1"/>
  <c r="AC450" i="1"/>
  <c r="AB450" i="1"/>
  <c r="AA450" i="1"/>
  <c r="Z450" i="1"/>
  <c r="Y450" i="1"/>
  <c r="AC421" i="1"/>
  <c r="AB421" i="1"/>
  <c r="AA421" i="1"/>
  <c r="Z421" i="1"/>
  <c r="Y421" i="1"/>
  <c r="AC467" i="1"/>
  <c r="AB467" i="1"/>
  <c r="AA467" i="1"/>
  <c r="Z467" i="1"/>
  <c r="Y467" i="1"/>
  <c r="AC422" i="1"/>
  <c r="AB422" i="1"/>
  <c r="AA422" i="1"/>
  <c r="Z422" i="1"/>
  <c r="Y422" i="1"/>
  <c r="AC424" i="1"/>
  <c r="AB424" i="1"/>
  <c r="AA424" i="1"/>
  <c r="Z424" i="1"/>
  <c r="Y424" i="1"/>
  <c r="AC417" i="1"/>
  <c r="AB417" i="1"/>
  <c r="AA417" i="1"/>
  <c r="Z417" i="1"/>
  <c r="Y417" i="1"/>
  <c r="AC460" i="1"/>
  <c r="AB460" i="1"/>
  <c r="AA460" i="1"/>
  <c r="Z460" i="1"/>
  <c r="Y460" i="1"/>
  <c r="AC427" i="1"/>
  <c r="AB427" i="1"/>
  <c r="AA427" i="1"/>
  <c r="Z427" i="1"/>
  <c r="Y427" i="1"/>
  <c r="AC418" i="1"/>
  <c r="AB418" i="1"/>
  <c r="AA418" i="1"/>
  <c r="Z418" i="1"/>
  <c r="Y418" i="1"/>
  <c r="AC449" i="1"/>
  <c r="AB449" i="1"/>
  <c r="AA449" i="1"/>
  <c r="Z449" i="1"/>
  <c r="Y449" i="1"/>
  <c r="AC447" i="1"/>
  <c r="AB447" i="1"/>
  <c r="AA447" i="1"/>
  <c r="Z447" i="1"/>
  <c r="Y447" i="1"/>
  <c r="AC445" i="1"/>
  <c r="AB445" i="1"/>
  <c r="AA445" i="1"/>
  <c r="Z445" i="1"/>
  <c r="Y445" i="1"/>
  <c r="AC416" i="1"/>
  <c r="AB416" i="1"/>
  <c r="AA416" i="1"/>
  <c r="Z416" i="1"/>
  <c r="Y416" i="1"/>
  <c r="AC466" i="1"/>
  <c r="AB466" i="1"/>
  <c r="AA466" i="1"/>
  <c r="Z466" i="1"/>
  <c r="Y466" i="1"/>
  <c r="AC440" i="1"/>
  <c r="AB440" i="1"/>
  <c r="AA440" i="1"/>
  <c r="Z440" i="1"/>
  <c r="Y440" i="1"/>
  <c r="AC439" i="1"/>
  <c r="AB439" i="1"/>
  <c r="AA439" i="1"/>
  <c r="Z439" i="1"/>
  <c r="Y439" i="1"/>
  <c r="AC457" i="1"/>
  <c r="AB457" i="1"/>
  <c r="AA457" i="1"/>
  <c r="Z457" i="1"/>
  <c r="Y457" i="1"/>
  <c r="AC444" i="1"/>
  <c r="AB444" i="1"/>
  <c r="AA444" i="1"/>
  <c r="Z444" i="1"/>
  <c r="Y444" i="1"/>
  <c r="AC436" i="1"/>
  <c r="AB436" i="1"/>
  <c r="AA436" i="1"/>
  <c r="Z436" i="1"/>
  <c r="Y436" i="1"/>
  <c r="AC425" i="1"/>
  <c r="AB425" i="1"/>
  <c r="AA425" i="1"/>
  <c r="Z425" i="1"/>
  <c r="Y425" i="1"/>
  <c r="AC453" i="1"/>
  <c r="AB453" i="1"/>
  <c r="AA453" i="1"/>
  <c r="Z453" i="1"/>
  <c r="Y453" i="1"/>
  <c r="AC462" i="1"/>
  <c r="AB462" i="1"/>
  <c r="AA462" i="1"/>
  <c r="Z462" i="1"/>
  <c r="Y462" i="1"/>
  <c r="AC454" i="1"/>
  <c r="AB454" i="1"/>
  <c r="AA454" i="1"/>
  <c r="Z454" i="1"/>
  <c r="Y454" i="1"/>
  <c r="AC452" i="1"/>
  <c r="AB452" i="1"/>
  <c r="AA452" i="1"/>
  <c r="Z452" i="1"/>
  <c r="Y452" i="1"/>
  <c r="AC464" i="1"/>
  <c r="AB464" i="1"/>
  <c r="AA464" i="1"/>
  <c r="Z464" i="1"/>
  <c r="Y464" i="1"/>
  <c r="AC459" i="1"/>
  <c r="AB459" i="1"/>
  <c r="AA459" i="1"/>
  <c r="Z459" i="1"/>
  <c r="Y459" i="1"/>
  <c r="AC428" i="1"/>
  <c r="AB428" i="1"/>
  <c r="AA428" i="1"/>
  <c r="Z428" i="1"/>
  <c r="Y428" i="1"/>
  <c r="AC388" i="1"/>
  <c r="AB388" i="1"/>
  <c r="AA388" i="1"/>
  <c r="Z388" i="1"/>
  <c r="Y388" i="1"/>
  <c r="AC431" i="1"/>
  <c r="AB431" i="1"/>
  <c r="AA431" i="1"/>
  <c r="Z431" i="1"/>
  <c r="Y431" i="1"/>
  <c r="AC430" i="1"/>
  <c r="AB430" i="1"/>
  <c r="AA430" i="1"/>
  <c r="Z430" i="1"/>
  <c r="Y430" i="1"/>
  <c r="AC463" i="1"/>
  <c r="AB463" i="1"/>
  <c r="AA463" i="1"/>
  <c r="Z463" i="1"/>
  <c r="Y463" i="1"/>
  <c r="AC461" i="1"/>
  <c r="AB461" i="1"/>
  <c r="AA461" i="1"/>
  <c r="Z461" i="1"/>
  <c r="Y461" i="1"/>
  <c r="AC434" i="1"/>
  <c r="AB434" i="1"/>
  <c r="AA434" i="1"/>
  <c r="Z434" i="1"/>
  <c r="Y434" i="1"/>
  <c r="AC442" i="1"/>
  <c r="AB442" i="1"/>
  <c r="AA442" i="1"/>
  <c r="Z442" i="1"/>
  <c r="Y442" i="1"/>
  <c r="AC456" i="1"/>
  <c r="AB456" i="1"/>
  <c r="AA456" i="1"/>
  <c r="Z456" i="1"/>
  <c r="Y456" i="1"/>
  <c r="AC435" i="1"/>
  <c r="AB435" i="1"/>
  <c r="AA435" i="1"/>
  <c r="Z435" i="1"/>
  <c r="Y435" i="1"/>
  <c r="AC458" i="1"/>
  <c r="AB458" i="1"/>
  <c r="AA458" i="1"/>
  <c r="Z458" i="1"/>
  <c r="Y458" i="1"/>
  <c r="AC429" i="1"/>
  <c r="AB429" i="1"/>
  <c r="AA429" i="1"/>
  <c r="Z429" i="1"/>
  <c r="Y429" i="1"/>
  <c r="AC437" i="1"/>
  <c r="AB437" i="1"/>
  <c r="AA437" i="1"/>
  <c r="Z437" i="1"/>
  <c r="Y437" i="1"/>
  <c r="AC455" i="1"/>
  <c r="AB455" i="1"/>
  <c r="AA455" i="1"/>
  <c r="Z455" i="1"/>
  <c r="Y455" i="1"/>
  <c r="AC426" i="1"/>
  <c r="AB426" i="1"/>
  <c r="AA426" i="1"/>
  <c r="Z426" i="1"/>
  <c r="Y426" i="1"/>
  <c r="AC419" i="1"/>
  <c r="AB419" i="1"/>
  <c r="AA419" i="1"/>
  <c r="Z419" i="1"/>
  <c r="Y419" i="1"/>
  <c r="AC313" i="1"/>
  <c r="AB313" i="1"/>
  <c r="AA313" i="1"/>
  <c r="Z313" i="1"/>
  <c r="Y313" i="1"/>
  <c r="AC157" i="1"/>
  <c r="AB157" i="1"/>
  <c r="AA157" i="1"/>
  <c r="Z157" i="1"/>
  <c r="Y157" i="1"/>
  <c r="AC410" i="1"/>
  <c r="AB410" i="1"/>
  <c r="AA410" i="1"/>
  <c r="Z410" i="1"/>
  <c r="Y410" i="1"/>
  <c r="AC409" i="1"/>
  <c r="AB409" i="1"/>
  <c r="AA409" i="1"/>
  <c r="Z409" i="1"/>
  <c r="Y409" i="1"/>
  <c r="AC393" i="1"/>
  <c r="AB393" i="1"/>
  <c r="AA393" i="1"/>
  <c r="Z393" i="1"/>
  <c r="Y393" i="1"/>
  <c r="AC408" i="1"/>
  <c r="AB408" i="1"/>
  <c r="AA408" i="1"/>
  <c r="Z408" i="1"/>
  <c r="Y408" i="1"/>
  <c r="AC397" i="1"/>
  <c r="AB397" i="1"/>
  <c r="AA397" i="1"/>
  <c r="Z397" i="1"/>
  <c r="Y397" i="1"/>
  <c r="AC115" i="1"/>
  <c r="AB115" i="1"/>
  <c r="AA115" i="1"/>
  <c r="Z115" i="1"/>
  <c r="Y115" i="1"/>
  <c r="AC400" i="1"/>
  <c r="AB400" i="1"/>
  <c r="AA400" i="1"/>
  <c r="Z400" i="1"/>
  <c r="Y400" i="1"/>
  <c r="AC382" i="1"/>
  <c r="AB382" i="1"/>
  <c r="AA382" i="1"/>
  <c r="Z382" i="1"/>
  <c r="Y382" i="1"/>
  <c r="AC399" i="1"/>
  <c r="AB399" i="1"/>
  <c r="AA399" i="1"/>
  <c r="Z399" i="1"/>
  <c r="Y399" i="1"/>
  <c r="AC387" i="1"/>
  <c r="AB387" i="1"/>
  <c r="AA387" i="1"/>
  <c r="Z387" i="1"/>
  <c r="Y387" i="1"/>
  <c r="AC394" i="1"/>
  <c r="AB394" i="1"/>
  <c r="AA394" i="1"/>
  <c r="Z394" i="1"/>
  <c r="Y394" i="1"/>
  <c r="AC411" i="1"/>
  <c r="AB411" i="1"/>
  <c r="AA411" i="1"/>
  <c r="Z411" i="1"/>
  <c r="Y411" i="1"/>
  <c r="AC392" i="1"/>
  <c r="AB392" i="1"/>
  <c r="AA392" i="1"/>
  <c r="Z392" i="1"/>
  <c r="Y392" i="1"/>
  <c r="AC396" i="1"/>
  <c r="AB396" i="1"/>
  <c r="AA396" i="1"/>
  <c r="Z396" i="1"/>
  <c r="Y396" i="1"/>
  <c r="AC414" i="1"/>
  <c r="AB414" i="1"/>
  <c r="AA414" i="1"/>
  <c r="Z414" i="1"/>
  <c r="Y414" i="1"/>
  <c r="AC384" i="1"/>
  <c r="AB384" i="1"/>
  <c r="AA384" i="1"/>
  <c r="Z384" i="1"/>
  <c r="Y384" i="1"/>
  <c r="AC383" i="1"/>
  <c r="AB383" i="1"/>
  <c r="AA383" i="1"/>
  <c r="Z383" i="1"/>
  <c r="Y383" i="1"/>
  <c r="AC404" i="1"/>
  <c r="AB404" i="1"/>
  <c r="AA404" i="1"/>
  <c r="Z404" i="1"/>
  <c r="Y404" i="1"/>
  <c r="AC390" i="1"/>
  <c r="AB390" i="1"/>
  <c r="AA390" i="1"/>
  <c r="Z390" i="1"/>
  <c r="Y390" i="1"/>
  <c r="AC412" i="1"/>
  <c r="AB412" i="1"/>
  <c r="AA412" i="1"/>
  <c r="Z412" i="1"/>
  <c r="Y412" i="1"/>
  <c r="AC413" i="1"/>
  <c r="AB413" i="1"/>
  <c r="AA413" i="1"/>
  <c r="Z413" i="1"/>
  <c r="Y413" i="1"/>
  <c r="AC389" i="1"/>
  <c r="AB389" i="1"/>
  <c r="AA389" i="1"/>
  <c r="Z389" i="1"/>
  <c r="Y389" i="1"/>
  <c r="AC415" i="1"/>
  <c r="AB415" i="1"/>
  <c r="AA415" i="1"/>
  <c r="Z415" i="1"/>
  <c r="Y415" i="1"/>
  <c r="AC402" i="1"/>
  <c r="AB402" i="1"/>
  <c r="AA402" i="1"/>
  <c r="Z402" i="1"/>
  <c r="Y402" i="1"/>
  <c r="AC407" i="1"/>
  <c r="AB407" i="1"/>
  <c r="AA407" i="1"/>
  <c r="Z407" i="1"/>
  <c r="Y407" i="1"/>
  <c r="AC395" i="1"/>
  <c r="AB395" i="1"/>
  <c r="AA395" i="1"/>
  <c r="Z395" i="1"/>
  <c r="Y395" i="1"/>
  <c r="AC403" i="1"/>
  <c r="AB403" i="1"/>
  <c r="AA403" i="1"/>
  <c r="Z403" i="1"/>
  <c r="Y403" i="1"/>
  <c r="AC391" i="1"/>
  <c r="AB391" i="1"/>
  <c r="AA391" i="1"/>
  <c r="Z391" i="1"/>
  <c r="Y391" i="1"/>
  <c r="AC398" i="1"/>
  <c r="AB398" i="1"/>
  <c r="AA398" i="1"/>
  <c r="Z398" i="1"/>
  <c r="Y398" i="1"/>
  <c r="AC401" i="1"/>
  <c r="AB401" i="1"/>
  <c r="AA401" i="1"/>
  <c r="Z401" i="1"/>
  <c r="Y401" i="1"/>
  <c r="AC406" i="1"/>
  <c r="AB406" i="1"/>
  <c r="AA406" i="1"/>
  <c r="Z406" i="1"/>
  <c r="Y406" i="1"/>
  <c r="AC385" i="1"/>
  <c r="AB385" i="1"/>
  <c r="AA385" i="1"/>
  <c r="Z385" i="1"/>
  <c r="Y385" i="1"/>
  <c r="AC287" i="1"/>
  <c r="AB287" i="1"/>
  <c r="AA287" i="1"/>
  <c r="Z287" i="1"/>
  <c r="Y287" i="1"/>
  <c r="AC332" i="1"/>
  <c r="AB332" i="1"/>
  <c r="AA332" i="1"/>
  <c r="Z332" i="1"/>
  <c r="Y332" i="1"/>
  <c r="AC354" i="1"/>
  <c r="AB354" i="1"/>
  <c r="AA354" i="1"/>
  <c r="Z354" i="1"/>
  <c r="Y354" i="1"/>
  <c r="AC356" i="1"/>
  <c r="AB356" i="1"/>
  <c r="AA356" i="1"/>
  <c r="Z356" i="1"/>
  <c r="Y356" i="1"/>
  <c r="AC361" i="1"/>
  <c r="AB361" i="1"/>
  <c r="AA361" i="1"/>
  <c r="Z361" i="1"/>
  <c r="Y361" i="1"/>
  <c r="AC378" i="1"/>
  <c r="AB378" i="1"/>
  <c r="AA378" i="1"/>
  <c r="Z378" i="1"/>
  <c r="Y378" i="1"/>
  <c r="AC358" i="1"/>
  <c r="AB358" i="1"/>
  <c r="AA358" i="1"/>
  <c r="Z358" i="1"/>
  <c r="Y358" i="1"/>
  <c r="AC379" i="1"/>
  <c r="AB379" i="1"/>
  <c r="AA379" i="1"/>
  <c r="Z379" i="1"/>
  <c r="Y379" i="1"/>
  <c r="AC377" i="1"/>
  <c r="AB377" i="1"/>
  <c r="AA377" i="1"/>
  <c r="Z377" i="1"/>
  <c r="Y377" i="1"/>
  <c r="AC372" i="1"/>
  <c r="AB372" i="1"/>
  <c r="AA372" i="1"/>
  <c r="Z372" i="1"/>
  <c r="Y372" i="1"/>
  <c r="AC359" i="1"/>
  <c r="AB359" i="1"/>
  <c r="AA359" i="1"/>
  <c r="Z359" i="1"/>
  <c r="Y359" i="1"/>
  <c r="AC371" i="1"/>
  <c r="AB371" i="1"/>
  <c r="AA371" i="1"/>
  <c r="Z371" i="1"/>
  <c r="Y371" i="1"/>
  <c r="AC370" i="1"/>
  <c r="AB370" i="1"/>
  <c r="AA370" i="1"/>
  <c r="Z370" i="1"/>
  <c r="Y370" i="1"/>
  <c r="AC364" i="1"/>
  <c r="AB364" i="1"/>
  <c r="AA364" i="1"/>
  <c r="Z364" i="1"/>
  <c r="Y364" i="1"/>
  <c r="AC362" i="1"/>
  <c r="AB362" i="1"/>
  <c r="AA362" i="1"/>
  <c r="Z362" i="1"/>
  <c r="Y362" i="1"/>
  <c r="AC376" i="1"/>
  <c r="AB376" i="1"/>
  <c r="AA376" i="1"/>
  <c r="Z376" i="1"/>
  <c r="Y376" i="1"/>
  <c r="AC369" i="1"/>
  <c r="AB369" i="1"/>
  <c r="AA369" i="1"/>
  <c r="Z369" i="1"/>
  <c r="Y369" i="1"/>
  <c r="AC373" i="1"/>
  <c r="AB373" i="1"/>
  <c r="AA373" i="1"/>
  <c r="Z373" i="1"/>
  <c r="Y373" i="1"/>
  <c r="AC366" i="1"/>
  <c r="AB366" i="1"/>
  <c r="AA366" i="1"/>
  <c r="Z366" i="1"/>
  <c r="Y366" i="1"/>
  <c r="AC375" i="1"/>
  <c r="AB375" i="1"/>
  <c r="AA375" i="1"/>
  <c r="Z375" i="1"/>
  <c r="Y375" i="1"/>
  <c r="AC365" i="1"/>
  <c r="AB365" i="1"/>
  <c r="AA365" i="1"/>
  <c r="Z365" i="1"/>
  <c r="Y365" i="1"/>
  <c r="AC368" i="1"/>
  <c r="AB368" i="1"/>
  <c r="AA368" i="1"/>
  <c r="Z368" i="1"/>
  <c r="Y368" i="1"/>
  <c r="AC367" i="1"/>
  <c r="AB367" i="1"/>
  <c r="AA367" i="1"/>
  <c r="Z367" i="1"/>
  <c r="Y367" i="1"/>
  <c r="AC374" i="1"/>
  <c r="AB374" i="1"/>
  <c r="AA374" i="1"/>
  <c r="Z374" i="1"/>
  <c r="Y374" i="1"/>
  <c r="AC357" i="1"/>
  <c r="AB357" i="1"/>
  <c r="AA357" i="1"/>
  <c r="Z357" i="1"/>
  <c r="Y357" i="1"/>
  <c r="AC200" i="1"/>
  <c r="AB200" i="1"/>
  <c r="AA200" i="1"/>
  <c r="Z200" i="1"/>
  <c r="Y200" i="1"/>
  <c r="AC334" i="1"/>
  <c r="AB334" i="1"/>
  <c r="AA334" i="1"/>
  <c r="Z334" i="1"/>
  <c r="Y334" i="1"/>
  <c r="AC344" i="1"/>
  <c r="AB344" i="1"/>
  <c r="AA344" i="1"/>
  <c r="Z344" i="1"/>
  <c r="Y344" i="1"/>
  <c r="AC333" i="1"/>
  <c r="AB333" i="1"/>
  <c r="AA333" i="1"/>
  <c r="Z333" i="1"/>
  <c r="Y333" i="1"/>
  <c r="AC335" i="1"/>
  <c r="AB335" i="1"/>
  <c r="AA335" i="1"/>
  <c r="Z335" i="1"/>
  <c r="Y335" i="1"/>
  <c r="AC352" i="1"/>
  <c r="AB352" i="1"/>
  <c r="AA352" i="1"/>
  <c r="Z352" i="1"/>
  <c r="Y352" i="1"/>
  <c r="AC343" i="1"/>
  <c r="AB343" i="1"/>
  <c r="AA343" i="1"/>
  <c r="Z343" i="1"/>
  <c r="Y343" i="1"/>
  <c r="AC350" i="1"/>
  <c r="AB350" i="1"/>
  <c r="AA350" i="1"/>
  <c r="Z350" i="1"/>
  <c r="Y350" i="1"/>
  <c r="AC331" i="1"/>
  <c r="AB331" i="1"/>
  <c r="AA331" i="1"/>
  <c r="Z331" i="1"/>
  <c r="Y331" i="1"/>
  <c r="AC348" i="1"/>
  <c r="AB348" i="1"/>
  <c r="AA348" i="1"/>
  <c r="Z348" i="1"/>
  <c r="Y348" i="1"/>
  <c r="AC338" i="1"/>
  <c r="AB338" i="1"/>
  <c r="AA338" i="1"/>
  <c r="Z338" i="1"/>
  <c r="Y338" i="1"/>
  <c r="AC342" i="1"/>
  <c r="AB342" i="1"/>
  <c r="AA342" i="1"/>
  <c r="Z342" i="1"/>
  <c r="Y342" i="1"/>
  <c r="AC353" i="1"/>
  <c r="AB353" i="1"/>
  <c r="AA353" i="1"/>
  <c r="Z353" i="1"/>
  <c r="Y353" i="1"/>
  <c r="AC339" i="1"/>
  <c r="AB339" i="1"/>
  <c r="AA339" i="1"/>
  <c r="Z339" i="1"/>
  <c r="Y339" i="1"/>
  <c r="AC346" i="1"/>
  <c r="AB346" i="1"/>
  <c r="AA346" i="1"/>
  <c r="Z346" i="1"/>
  <c r="Y346" i="1"/>
  <c r="AC336" i="1"/>
  <c r="AB336" i="1"/>
  <c r="AA336" i="1"/>
  <c r="Z336" i="1"/>
  <c r="Y336" i="1"/>
  <c r="AC351" i="1"/>
  <c r="AB351" i="1"/>
  <c r="AA351" i="1"/>
  <c r="Z351" i="1"/>
  <c r="Y351" i="1"/>
  <c r="AC341" i="1"/>
  <c r="AB341" i="1"/>
  <c r="AA341" i="1"/>
  <c r="Z341" i="1"/>
  <c r="Y341" i="1"/>
  <c r="AC349" i="1"/>
  <c r="AB349" i="1"/>
  <c r="AA349" i="1"/>
  <c r="Z349" i="1"/>
  <c r="Y349" i="1"/>
  <c r="AC345" i="1"/>
  <c r="AB345" i="1"/>
  <c r="AA345" i="1"/>
  <c r="Z345" i="1"/>
  <c r="Y345" i="1"/>
  <c r="AC347" i="1"/>
  <c r="AB347" i="1"/>
  <c r="AA347" i="1"/>
  <c r="Z347" i="1"/>
  <c r="Y347" i="1"/>
  <c r="AC337" i="1"/>
  <c r="AB337" i="1"/>
  <c r="AA337" i="1"/>
  <c r="Z337" i="1"/>
  <c r="Y337" i="1"/>
  <c r="AC340" i="1"/>
  <c r="AB340" i="1"/>
  <c r="AA340" i="1"/>
  <c r="Z340" i="1"/>
  <c r="Y340" i="1"/>
  <c r="AC144" i="1"/>
  <c r="AB144" i="1"/>
  <c r="AA144" i="1"/>
  <c r="Z144" i="1"/>
  <c r="Y144" i="1"/>
  <c r="AC193" i="1"/>
  <c r="AB193" i="1"/>
  <c r="AA193" i="1"/>
  <c r="Z193" i="1"/>
  <c r="Y193" i="1"/>
  <c r="AC174" i="1"/>
  <c r="AB174" i="1"/>
  <c r="AA174" i="1"/>
  <c r="Z174" i="1"/>
  <c r="Y174" i="1"/>
  <c r="AC270" i="1"/>
  <c r="AB270" i="1"/>
  <c r="AA270" i="1"/>
  <c r="Z270" i="1"/>
  <c r="Y270" i="1"/>
  <c r="AC280" i="1"/>
  <c r="AB280" i="1"/>
  <c r="AA280" i="1"/>
  <c r="Z280" i="1"/>
  <c r="Y280" i="1"/>
  <c r="AC228" i="1"/>
  <c r="AB228" i="1"/>
  <c r="AA228" i="1"/>
  <c r="Z228" i="1"/>
  <c r="Y228" i="1"/>
  <c r="AC311" i="1"/>
  <c r="AB311" i="1"/>
  <c r="AA311" i="1"/>
  <c r="Z311" i="1"/>
  <c r="Y311" i="1"/>
  <c r="AC312" i="1"/>
  <c r="AB312" i="1"/>
  <c r="AA312" i="1"/>
  <c r="Z312" i="1"/>
  <c r="Y312" i="1"/>
  <c r="AC321" i="1"/>
  <c r="AB321" i="1"/>
  <c r="AA321" i="1"/>
  <c r="Z321" i="1"/>
  <c r="Y321" i="1"/>
  <c r="AC245" i="1"/>
  <c r="AB245" i="1"/>
  <c r="AA245" i="1"/>
  <c r="Z245" i="1"/>
  <c r="Y245" i="1"/>
  <c r="AC319" i="1"/>
  <c r="AB319" i="1"/>
  <c r="AA319" i="1"/>
  <c r="Z319" i="1"/>
  <c r="Y319" i="1"/>
  <c r="AC327" i="1"/>
  <c r="AB327" i="1"/>
  <c r="AA327" i="1"/>
  <c r="Z327" i="1"/>
  <c r="Y327" i="1"/>
  <c r="AC322" i="1"/>
  <c r="AB322" i="1"/>
  <c r="AA322" i="1"/>
  <c r="Z322" i="1"/>
  <c r="Y322" i="1"/>
  <c r="AC323" i="1"/>
  <c r="AB323" i="1"/>
  <c r="AA323" i="1"/>
  <c r="Z323" i="1"/>
  <c r="Y323" i="1"/>
  <c r="AC324" i="1"/>
  <c r="AB324" i="1"/>
  <c r="AA324" i="1"/>
  <c r="Z324" i="1"/>
  <c r="Y324" i="1"/>
  <c r="AC317" i="1"/>
  <c r="AB317" i="1"/>
  <c r="AA317" i="1"/>
  <c r="Z317" i="1"/>
  <c r="Y317" i="1"/>
  <c r="AC326" i="1"/>
  <c r="AB326" i="1"/>
  <c r="AA326" i="1"/>
  <c r="Z326" i="1"/>
  <c r="Y326" i="1"/>
  <c r="AC318" i="1"/>
  <c r="AB318" i="1"/>
  <c r="AA318" i="1"/>
  <c r="Z318" i="1"/>
  <c r="Y318" i="1"/>
  <c r="AC320" i="1"/>
  <c r="AB320" i="1"/>
  <c r="AA320" i="1"/>
  <c r="Z320" i="1"/>
  <c r="Y320" i="1"/>
  <c r="AC315" i="1"/>
  <c r="AB315" i="1"/>
  <c r="AA315" i="1"/>
  <c r="Z315" i="1"/>
  <c r="Y315" i="1"/>
  <c r="AC329" i="1"/>
  <c r="AB329" i="1"/>
  <c r="AA329" i="1"/>
  <c r="Z329" i="1"/>
  <c r="Y329" i="1"/>
  <c r="AC325" i="1"/>
  <c r="AB325" i="1"/>
  <c r="AA325" i="1"/>
  <c r="Z325" i="1"/>
  <c r="Y325" i="1"/>
  <c r="AC304" i="1"/>
  <c r="AB304" i="1"/>
  <c r="AA304" i="1"/>
  <c r="Z304" i="1"/>
  <c r="Y304" i="1"/>
  <c r="AC328" i="1"/>
  <c r="AB328" i="1"/>
  <c r="AA328" i="1"/>
  <c r="Z328" i="1"/>
  <c r="Y328" i="1"/>
  <c r="AC316" i="1"/>
  <c r="AB316" i="1"/>
  <c r="AA316" i="1"/>
  <c r="Z316" i="1"/>
  <c r="Y316" i="1"/>
  <c r="AC314" i="1"/>
  <c r="AB314" i="1"/>
  <c r="AA314" i="1"/>
  <c r="Z314" i="1"/>
  <c r="Y314" i="1"/>
  <c r="AC191" i="1"/>
  <c r="AB191" i="1"/>
  <c r="AA191" i="1"/>
  <c r="Z191" i="1"/>
  <c r="Y191" i="1"/>
  <c r="AC271" i="1"/>
  <c r="AB271" i="1"/>
  <c r="AA271" i="1"/>
  <c r="Z271" i="1"/>
  <c r="Y271" i="1"/>
  <c r="AC234" i="1"/>
  <c r="AB234" i="1"/>
  <c r="AA234" i="1"/>
  <c r="Z234" i="1"/>
  <c r="Y234" i="1"/>
  <c r="AC309" i="1"/>
  <c r="AB309" i="1"/>
  <c r="AA309" i="1"/>
  <c r="Z309" i="1"/>
  <c r="Y309" i="1"/>
  <c r="AC243" i="1"/>
  <c r="AB243" i="1"/>
  <c r="AA243" i="1"/>
  <c r="Z243" i="1"/>
  <c r="Y243" i="1"/>
  <c r="AC286" i="1"/>
  <c r="AB286" i="1"/>
  <c r="AA286" i="1"/>
  <c r="Z286" i="1"/>
  <c r="Y286" i="1"/>
  <c r="AC308" i="1"/>
  <c r="AB308" i="1"/>
  <c r="AA308" i="1"/>
  <c r="Z308" i="1"/>
  <c r="Y308" i="1"/>
  <c r="AC300" i="1"/>
  <c r="AB300" i="1"/>
  <c r="AA300" i="1"/>
  <c r="Z300" i="1"/>
  <c r="Y300" i="1"/>
  <c r="AC307" i="1"/>
  <c r="AB307" i="1"/>
  <c r="AA307" i="1"/>
  <c r="Z307" i="1"/>
  <c r="Y307" i="1"/>
  <c r="AC298" i="1"/>
  <c r="AB298" i="1"/>
  <c r="AA298" i="1"/>
  <c r="Z298" i="1"/>
  <c r="Y298" i="1"/>
  <c r="AC302" i="1"/>
  <c r="AB302" i="1"/>
  <c r="AA302" i="1"/>
  <c r="Z302" i="1"/>
  <c r="Y302" i="1"/>
  <c r="AC305" i="1"/>
  <c r="AB305" i="1"/>
  <c r="AA305" i="1"/>
  <c r="Z305" i="1"/>
  <c r="Y305" i="1"/>
  <c r="AC310" i="1"/>
  <c r="AB310" i="1"/>
  <c r="AA310" i="1"/>
  <c r="Z310" i="1"/>
  <c r="Y310" i="1"/>
  <c r="AC303" i="1"/>
  <c r="AB303" i="1"/>
  <c r="AA303" i="1"/>
  <c r="Z303" i="1"/>
  <c r="Y303" i="1"/>
  <c r="AC296" i="1"/>
  <c r="AB296" i="1"/>
  <c r="AA296" i="1"/>
  <c r="Z296" i="1"/>
  <c r="Y296" i="1"/>
  <c r="AC299" i="1"/>
  <c r="AB299" i="1"/>
  <c r="AA299" i="1"/>
  <c r="Z299" i="1"/>
  <c r="Y299" i="1"/>
  <c r="AC306" i="1"/>
  <c r="AB306" i="1"/>
  <c r="AA306" i="1"/>
  <c r="Z306" i="1"/>
  <c r="Y306" i="1"/>
  <c r="AC295" i="1"/>
  <c r="AB295" i="1"/>
  <c r="AA295" i="1"/>
  <c r="Z295" i="1"/>
  <c r="Y295" i="1"/>
  <c r="AC297" i="1"/>
  <c r="AB297" i="1"/>
  <c r="AA297" i="1"/>
  <c r="Z297" i="1"/>
  <c r="Y297" i="1"/>
  <c r="AC246" i="1"/>
  <c r="AB246" i="1"/>
  <c r="AA246" i="1"/>
  <c r="Z246" i="1"/>
  <c r="Y246" i="1"/>
  <c r="AC279" i="1"/>
  <c r="AB279" i="1"/>
  <c r="AA279" i="1"/>
  <c r="Z279" i="1"/>
  <c r="Y279" i="1"/>
  <c r="AC276" i="1"/>
  <c r="AB276" i="1"/>
  <c r="AA276" i="1"/>
  <c r="Z276" i="1"/>
  <c r="Y276" i="1"/>
  <c r="AC278" i="1"/>
  <c r="AB278" i="1"/>
  <c r="AA278" i="1"/>
  <c r="Z278" i="1"/>
  <c r="Y278" i="1"/>
  <c r="AC285" i="1"/>
  <c r="AB285" i="1"/>
  <c r="AA285" i="1"/>
  <c r="Z285" i="1"/>
  <c r="Y285" i="1"/>
  <c r="AC290" i="1"/>
  <c r="AB290" i="1"/>
  <c r="AA290" i="1"/>
  <c r="Z290" i="1"/>
  <c r="Y290" i="1"/>
  <c r="AC294" i="1"/>
  <c r="AB294" i="1"/>
  <c r="AA294" i="1"/>
  <c r="Z294" i="1"/>
  <c r="Y294" i="1"/>
  <c r="AC291" i="1"/>
  <c r="AB291" i="1"/>
  <c r="AA291" i="1"/>
  <c r="Z291" i="1"/>
  <c r="Y291" i="1"/>
  <c r="AC283" i="1"/>
  <c r="AB283" i="1"/>
  <c r="AA283" i="1"/>
  <c r="Z283" i="1"/>
  <c r="Y283" i="1"/>
  <c r="AC282" i="1"/>
  <c r="AB282" i="1"/>
  <c r="AA282" i="1"/>
  <c r="Z282" i="1"/>
  <c r="Y282" i="1"/>
  <c r="AC288" i="1"/>
  <c r="AB288" i="1"/>
  <c r="AA288" i="1"/>
  <c r="Z288" i="1"/>
  <c r="Y288" i="1"/>
  <c r="AC281" i="1"/>
  <c r="AB281" i="1"/>
  <c r="AA281" i="1"/>
  <c r="Z281" i="1"/>
  <c r="Y281" i="1"/>
  <c r="AC284" i="1"/>
  <c r="AB284" i="1"/>
  <c r="AA284" i="1"/>
  <c r="Z284" i="1"/>
  <c r="Y284" i="1"/>
  <c r="AC292" i="1"/>
  <c r="AB292" i="1"/>
  <c r="AA292" i="1"/>
  <c r="Z292" i="1"/>
  <c r="Y292" i="1"/>
  <c r="AC289" i="1"/>
  <c r="AB289" i="1"/>
  <c r="AA289" i="1"/>
  <c r="Z289" i="1"/>
  <c r="Y289" i="1"/>
  <c r="AC293" i="1"/>
  <c r="AB293" i="1"/>
  <c r="AA293" i="1"/>
  <c r="Z293" i="1"/>
  <c r="Y293" i="1"/>
  <c r="AC255" i="1"/>
  <c r="AB255" i="1"/>
  <c r="AA255" i="1"/>
  <c r="Z255" i="1"/>
  <c r="Y255" i="1"/>
  <c r="AC31" i="1"/>
  <c r="AB31" i="1"/>
  <c r="AA31" i="1"/>
  <c r="Z31" i="1"/>
  <c r="Y31" i="1"/>
  <c r="AC124" i="1"/>
  <c r="AB124" i="1"/>
  <c r="AA124" i="1"/>
  <c r="Z124" i="1"/>
  <c r="Y124" i="1"/>
  <c r="AC192" i="1"/>
  <c r="AB192" i="1"/>
  <c r="AA192" i="1"/>
  <c r="Z192" i="1"/>
  <c r="Y192" i="1"/>
  <c r="AC272" i="1"/>
  <c r="AB272" i="1"/>
  <c r="AA272" i="1"/>
  <c r="Z272" i="1"/>
  <c r="Y272" i="1"/>
  <c r="AC267" i="1"/>
  <c r="AB267" i="1"/>
  <c r="AA267" i="1"/>
  <c r="Z267" i="1"/>
  <c r="Y267" i="1"/>
  <c r="AC274" i="1"/>
  <c r="AB274" i="1"/>
  <c r="AA274" i="1"/>
  <c r="Z274" i="1"/>
  <c r="Y274" i="1"/>
  <c r="AC269" i="1"/>
  <c r="AB269" i="1"/>
  <c r="AA269" i="1"/>
  <c r="Z269" i="1"/>
  <c r="Y269" i="1"/>
  <c r="AC268" i="1"/>
  <c r="AB268" i="1"/>
  <c r="AA268" i="1"/>
  <c r="Z268" i="1"/>
  <c r="Y268" i="1"/>
  <c r="AC266" i="1"/>
  <c r="AB266" i="1"/>
  <c r="AA266" i="1"/>
  <c r="Z266" i="1"/>
  <c r="Y266" i="1"/>
  <c r="AC273" i="1"/>
  <c r="AB273" i="1"/>
  <c r="AA273" i="1"/>
  <c r="Z273" i="1"/>
  <c r="Y273" i="1"/>
  <c r="AC146" i="1"/>
  <c r="AB146" i="1"/>
  <c r="AA146" i="1"/>
  <c r="Z146" i="1"/>
  <c r="Y146" i="1"/>
  <c r="AC147" i="1"/>
  <c r="AB147" i="1"/>
  <c r="AA147" i="1"/>
  <c r="Z147" i="1"/>
  <c r="Y147" i="1"/>
  <c r="AC257" i="1"/>
  <c r="AB257" i="1"/>
  <c r="AA257" i="1"/>
  <c r="Z257" i="1"/>
  <c r="Y257" i="1"/>
  <c r="AC260" i="1"/>
  <c r="AB260" i="1"/>
  <c r="AA260" i="1"/>
  <c r="Z260" i="1"/>
  <c r="Y260" i="1"/>
  <c r="AC263" i="1"/>
  <c r="AB263" i="1"/>
  <c r="AA263" i="1"/>
  <c r="Z263" i="1"/>
  <c r="Y263" i="1"/>
  <c r="AC247" i="1"/>
  <c r="AB247" i="1"/>
  <c r="AA247" i="1"/>
  <c r="Z247" i="1"/>
  <c r="Y247" i="1"/>
  <c r="AC249" i="1"/>
  <c r="AB249" i="1"/>
  <c r="AA249" i="1"/>
  <c r="Z249" i="1"/>
  <c r="Y249" i="1"/>
  <c r="AC258" i="1"/>
  <c r="AB258" i="1"/>
  <c r="AA258" i="1"/>
  <c r="Z258" i="1"/>
  <c r="Y258" i="1"/>
  <c r="AC254" i="1"/>
  <c r="AB254" i="1"/>
  <c r="AA254" i="1"/>
  <c r="Z254" i="1"/>
  <c r="Y254" i="1"/>
  <c r="AC253" i="1"/>
  <c r="AB253" i="1"/>
  <c r="AA253" i="1"/>
  <c r="Z253" i="1"/>
  <c r="Y253" i="1"/>
  <c r="AC262" i="1"/>
  <c r="AB262" i="1"/>
  <c r="AA262" i="1"/>
  <c r="Z262" i="1"/>
  <c r="Y262" i="1"/>
  <c r="AC261" i="1"/>
  <c r="AB261" i="1"/>
  <c r="AA261" i="1"/>
  <c r="Z261" i="1"/>
  <c r="Y261" i="1"/>
  <c r="AC259" i="1"/>
  <c r="AB259" i="1"/>
  <c r="AA259" i="1"/>
  <c r="Z259" i="1"/>
  <c r="Y259" i="1"/>
  <c r="AC256" i="1"/>
  <c r="AB256" i="1"/>
  <c r="AA256" i="1"/>
  <c r="Z256" i="1"/>
  <c r="Y256" i="1"/>
  <c r="AC242" i="1"/>
  <c r="AB242" i="1"/>
  <c r="AA242" i="1"/>
  <c r="Z242" i="1"/>
  <c r="Y242" i="1"/>
  <c r="AC264" i="1"/>
  <c r="AB264" i="1"/>
  <c r="AA264" i="1"/>
  <c r="Z264" i="1"/>
  <c r="Y264" i="1"/>
  <c r="AC251" i="1"/>
  <c r="AB251" i="1"/>
  <c r="AA251" i="1"/>
  <c r="Z251" i="1"/>
  <c r="Y251" i="1"/>
  <c r="AC248" i="1"/>
  <c r="AB248" i="1"/>
  <c r="AA248" i="1"/>
  <c r="Z248" i="1"/>
  <c r="Y248" i="1"/>
  <c r="AC252" i="1"/>
  <c r="AB252" i="1"/>
  <c r="AA252" i="1"/>
  <c r="Z252" i="1"/>
  <c r="Y252" i="1"/>
  <c r="AC170" i="1"/>
  <c r="AB170" i="1"/>
  <c r="AA170" i="1"/>
  <c r="Z170" i="1"/>
  <c r="Y170" i="1"/>
  <c r="AC241" i="1"/>
  <c r="AB241" i="1"/>
  <c r="AA241" i="1"/>
  <c r="Z241" i="1"/>
  <c r="Y241" i="1"/>
  <c r="AC238" i="1"/>
  <c r="AB238" i="1"/>
  <c r="AA238" i="1"/>
  <c r="Z238" i="1"/>
  <c r="Y238" i="1"/>
  <c r="AC237" i="1"/>
  <c r="AB237" i="1"/>
  <c r="AA237" i="1"/>
  <c r="Z237" i="1"/>
  <c r="Y237" i="1"/>
  <c r="AC239" i="1"/>
  <c r="AB239" i="1"/>
  <c r="AA239" i="1"/>
  <c r="Z239" i="1"/>
  <c r="Y239" i="1"/>
  <c r="AC240" i="1"/>
  <c r="AB240" i="1"/>
  <c r="AA240" i="1"/>
  <c r="Z240" i="1"/>
  <c r="Y240" i="1"/>
  <c r="AC233" i="1"/>
  <c r="AB233" i="1"/>
  <c r="AA233" i="1"/>
  <c r="Z233" i="1"/>
  <c r="Y233" i="1"/>
  <c r="AC229" i="1"/>
  <c r="AB229" i="1"/>
  <c r="AA229" i="1"/>
  <c r="Z229" i="1"/>
  <c r="Y229" i="1"/>
  <c r="AC232" i="1"/>
  <c r="AB232" i="1"/>
  <c r="AA232" i="1"/>
  <c r="Z232" i="1"/>
  <c r="Y232" i="1"/>
  <c r="AC231" i="1"/>
  <c r="AB231" i="1"/>
  <c r="AA231" i="1"/>
  <c r="Z231" i="1"/>
  <c r="Y231" i="1"/>
  <c r="AC235" i="1"/>
  <c r="AB235" i="1"/>
  <c r="AA235" i="1"/>
  <c r="Z235" i="1"/>
  <c r="Y235" i="1"/>
  <c r="AC236" i="1"/>
  <c r="AB236" i="1"/>
  <c r="AA236" i="1"/>
  <c r="Z236" i="1"/>
  <c r="Y236" i="1"/>
  <c r="AC121" i="1"/>
  <c r="AB121" i="1"/>
  <c r="AA121" i="1"/>
  <c r="Z121" i="1"/>
  <c r="Y121" i="1"/>
  <c r="AC196" i="1"/>
  <c r="AB196" i="1"/>
  <c r="AA196" i="1"/>
  <c r="Z196" i="1"/>
  <c r="Y196" i="1"/>
  <c r="AC224" i="1"/>
  <c r="AB224" i="1"/>
  <c r="AA224" i="1"/>
  <c r="Z224" i="1"/>
  <c r="Y224" i="1"/>
  <c r="AC222" i="1"/>
  <c r="AB222" i="1"/>
  <c r="AA222" i="1"/>
  <c r="Z222" i="1"/>
  <c r="Y222" i="1"/>
  <c r="AC221" i="1"/>
  <c r="AB221" i="1"/>
  <c r="AA221" i="1"/>
  <c r="Z221" i="1"/>
  <c r="Y221" i="1"/>
  <c r="AC223" i="1"/>
  <c r="AB223" i="1"/>
  <c r="AA223" i="1"/>
  <c r="Z223" i="1"/>
  <c r="Y223" i="1"/>
  <c r="AC220" i="1"/>
  <c r="AB220" i="1"/>
  <c r="AA220" i="1"/>
  <c r="Z220" i="1"/>
  <c r="Y220" i="1"/>
  <c r="AC226" i="1"/>
  <c r="AB226" i="1"/>
  <c r="AA226" i="1"/>
  <c r="Z226" i="1"/>
  <c r="Y226" i="1"/>
  <c r="AC225" i="1"/>
  <c r="AB225" i="1"/>
  <c r="AA225" i="1"/>
  <c r="Z225" i="1"/>
  <c r="Y225" i="1"/>
  <c r="AC227" i="1"/>
  <c r="AB227" i="1"/>
  <c r="AA227" i="1"/>
  <c r="Z227" i="1"/>
  <c r="Y227" i="1"/>
  <c r="AC184" i="1"/>
  <c r="AB184" i="1"/>
  <c r="AA184" i="1"/>
  <c r="Z184" i="1"/>
  <c r="Y184" i="1"/>
  <c r="AC213" i="1"/>
  <c r="AB213" i="1"/>
  <c r="AA213" i="1"/>
  <c r="Z213" i="1"/>
  <c r="Y213" i="1"/>
  <c r="AC99" i="1"/>
  <c r="AB99" i="1"/>
  <c r="AA99" i="1"/>
  <c r="Z99" i="1"/>
  <c r="Y99" i="1"/>
  <c r="AC210" i="1"/>
  <c r="AB210" i="1"/>
  <c r="AA210" i="1"/>
  <c r="Z210" i="1"/>
  <c r="Y210" i="1"/>
  <c r="AC214" i="1"/>
  <c r="AB214" i="1"/>
  <c r="AA214" i="1"/>
  <c r="Z214" i="1"/>
  <c r="Y214" i="1"/>
  <c r="AC216" i="1"/>
  <c r="AB216" i="1"/>
  <c r="AA216" i="1"/>
  <c r="Z216" i="1"/>
  <c r="Y216" i="1"/>
  <c r="AC211" i="1"/>
  <c r="AB211" i="1"/>
  <c r="AA211" i="1"/>
  <c r="Z211" i="1"/>
  <c r="Y211" i="1"/>
  <c r="AC217" i="1"/>
  <c r="AB217" i="1"/>
  <c r="AA217" i="1"/>
  <c r="Z217" i="1"/>
  <c r="Y217" i="1"/>
  <c r="AC215" i="1"/>
  <c r="AB215" i="1"/>
  <c r="AA215" i="1"/>
  <c r="Z215" i="1"/>
  <c r="Y215" i="1"/>
  <c r="AC219" i="1"/>
  <c r="AB219" i="1"/>
  <c r="AA219" i="1"/>
  <c r="Z219" i="1"/>
  <c r="Y219" i="1"/>
  <c r="AC218" i="1"/>
  <c r="AB218" i="1"/>
  <c r="AA218" i="1"/>
  <c r="Z218" i="1"/>
  <c r="Y218" i="1"/>
  <c r="AC142" i="1"/>
  <c r="AB142" i="1"/>
  <c r="AA142" i="1"/>
  <c r="Z142" i="1"/>
  <c r="Y142" i="1"/>
  <c r="AC205" i="1"/>
  <c r="AB205" i="1"/>
  <c r="AA205" i="1"/>
  <c r="Z205" i="1"/>
  <c r="Y205" i="1"/>
  <c r="AC202" i="1"/>
  <c r="AB202" i="1"/>
  <c r="AA202" i="1"/>
  <c r="Z202" i="1"/>
  <c r="Y202" i="1"/>
  <c r="AC209" i="1"/>
  <c r="AB209" i="1"/>
  <c r="AA209" i="1"/>
  <c r="Z209" i="1"/>
  <c r="Y209" i="1"/>
  <c r="AC207" i="1"/>
  <c r="AB207" i="1"/>
  <c r="AA207" i="1"/>
  <c r="Z207" i="1"/>
  <c r="Y207" i="1"/>
  <c r="AC208" i="1"/>
  <c r="AB208" i="1"/>
  <c r="AA208" i="1"/>
  <c r="Z208" i="1"/>
  <c r="Y208" i="1"/>
  <c r="AC203" i="1"/>
  <c r="AB203" i="1"/>
  <c r="AA203" i="1"/>
  <c r="Z203" i="1"/>
  <c r="Y203" i="1"/>
  <c r="AC201" i="1"/>
  <c r="AB201" i="1"/>
  <c r="AA201" i="1"/>
  <c r="Z201" i="1"/>
  <c r="Y201" i="1"/>
  <c r="AC44" i="1"/>
  <c r="AB44" i="1"/>
  <c r="AA44" i="1"/>
  <c r="Z44" i="1"/>
  <c r="Y44" i="1"/>
  <c r="AC175" i="1"/>
  <c r="AB175" i="1"/>
  <c r="AA175" i="1"/>
  <c r="Z175" i="1"/>
  <c r="Y175" i="1"/>
  <c r="AC195" i="1"/>
  <c r="AB195" i="1"/>
  <c r="AA195" i="1"/>
  <c r="Z195" i="1"/>
  <c r="Y195" i="1"/>
  <c r="AC194" i="1"/>
  <c r="AB194" i="1"/>
  <c r="AA194" i="1"/>
  <c r="Z194" i="1"/>
  <c r="Y194" i="1"/>
  <c r="AC190" i="1"/>
  <c r="AB190" i="1"/>
  <c r="AA190" i="1"/>
  <c r="Z190" i="1"/>
  <c r="Y190" i="1"/>
  <c r="AC199" i="1"/>
  <c r="AB199" i="1"/>
  <c r="AA199" i="1"/>
  <c r="Z199" i="1"/>
  <c r="Y199" i="1"/>
  <c r="AC197" i="1"/>
  <c r="AB197" i="1"/>
  <c r="AA197" i="1"/>
  <c r="Z197" i="1"/>
  <c r="Y197" i="1"/>
  <c r="AC198" i="1"/>
  <c r="AB198" i="1"/>
  <c r="AA198" i="1"/>
  <c r="Z198" i="1"/>
  <c r="Y198" i="1"/>
  <c r="AC118" i="1"/>
  <c r="AB118" i="1"/>
  <c r="AA118" i="1"/>
  <c r="Z118" i="1"/>
  <c r="Y118" i="1"/>
  <c r="AC180" i="1"/>
  <c r="AB180" i="1"/>
  <c r="AA180" i="1"/>
  <c r="Z180" i="1"/>
  <c r="Y180" i="1"/>
  <c r="AC186" i="1"/>
  <c r="AB186" i="1"/>
  <c r="AA186" i="1"/>
  <c r="Z186" i="1"/>
  <c r="Y186" i="1"/>
  <c r="AC183" i="1"/>
  <c r="AB183" i="1"/>
  <c r="AA183" i="1"/>
  <c r="Z183" i="1"/>
  <c r="Y183" i="1"/>
  <c r="AC188" i="1"/>
  <c r="AB188" i="1"/>
  <c r="AA188" i="1"/>
  <c r="Z188" i="1"/>
  <c r="Y188" i="1"/>
  <c r="AC185" i="1"/>
  <c r="AB185" i="1"/>
  <c r="AA185" i="1"/>
  <c r="Z185" i="1"/>
  <c r="Y185" i="1"/>
  <c r="AC189" i="1"/>
  <c r="AB189" i="1"/>
  <c r="AA189" i="1"/>
  <c r="Z189" i="1"/>
  <c r="Y189" i="1"/>
  <c r="AC181" i="1"/>
  <c r="AB181" i="1"/>
  <c r="AA181" i="1"/>
  <c r="Z181" i="1"/>
  <c r="Y181" i="1"/>
  <c r="AC182" i="1"/>
  <c r="AB182" i="1"/>
  <c r="AA182" i="1"/>
  <c r="Z182" i="1"/>
  <c r="Y182" i="1"/>
  <c r="AC187" i="1"/>
  <c r="AB187" i="1"/>
  <c r="AA187" i="1"/>
  <c r="Z187" i="1"/>
  <c r="Y187" i="1"/>
  <c r="AC62" i="1"/>
  <c r="AB62" i="1"/>
  <c r="AA62" i="1"/>
  <c r="Z62" i="1"/>
  <c r="Y62" i="1"/>
  <c r="AC106" i="1"/>
  <c r="AB106" i="1"/>
  <c r="AA106" i="1"/>
  <c r="Z106" i="1"/>
  <c r="Y106" i="1"/>
  <c r="AC166" i="1"/>
  <c r="AB166" i="1"/>
  <c r="AA166" i="1"/>
  <c r="Z166" i="1"/>
  <c r="Y166" i="1"/>
  <c r="AC177" i="1"/>
  <c r="AB177" i="1"/>
  <c r="AA177" i="1"/>
  <c r="Z177" i="1"/>
  <c r="Y177" i="1"/>
  <c r="AC176" i="1"/>
  <c r="AB176" i="1"/>
  <c r="AA176" i="1"/>
  <c r="Z176" i="1"/>
  <c r="Y176" i="1"/>
  <c r="AC178" i="1"/>
  <c r="AB178" i="1"/>
  <c r="AA178" i="1"/>
  <c r="Z178" i="1"/>
  <c r="Y178" i="1"/>
  <c r="AC179" i="1"/>
  <c r="AB179" i="1"/>
  <c r="AA179" i="1"/>
  <c r="Z179" i="1"/>
  <c r="Y179" i="1"/>
  <c r="AC117" i="1"/>
  <c r="AB117" i="1"/>
  <c r="AA117" i="1"/>
  <c r="Z117" i="1"/>
  <c r="Y117" i="1"/>
  <c r="AC168" i="1"/>
  <c r="AB168" i="1"/>
  <c r="AA168" i="1"/>
  <c r="Z168" i="1"/>
  <c r="Y168" i="1"/>
  <c r="AC171" i="1"/>
  <c r="AB171" i="1"/>
  <c r="AA171" i="1"/>
  <c r="Z171" i="1"/>
  <c r="Y171" i="1"/>
  <c r="AC169" i="1"/>
  <c r="AB169" i="1"/>
  <c r="AA169" i="1"/>
  <c r="Z169" i="1"/>
  <c r="Y169" i="1"/>
  <c r="AC167" i="1"/>
  <c r="AB167" i="1"/>
  <c r="AA167" i="1"/>
  <c r="Z167" i="1"/>
  <c r="Y167" i="1"/>
  <c r="AC172" i="1"/>
  <c r="AB172" i="1"/>
  <c r="AA172" i="1"/>
  <c r="Z172" i="1"/>
  <c r="Y172" i="1"/>
  <c r="AC173" i="1"/>
  <c r="AB173" i="1"/>
  <c r="AA173" i="1"/>
  <c r="Z173" i="1"/>
  <c r="Y173" i="1"/>
  <c r="AC158" i="1"/>
  <c r="AB158" i="1"/>
  <c r="AA158" i="1"/>
  <c r="Z158" i="1"/>
  <c r="Y158" i="1"/>
  <c r="AC161" i="1"/>
  <c r="AB161" i="1"/>
  <c r="AA161" i="1"/>
  <c r="Z161" i="1"/>
  <c r="Y161" i="1"/>
  <c r="AC162" i="1"/>
  <c r="AB162" i="1"/>
  <c r="AA162" i="1"/>
  <c r="Z162" i="1"/>
  <c r="Y162" i="1"/>
  <c r="AC159" i="1"/>
  <c r="AB159" i="1"/>
  <c r="AA159" i="1"/>
  <c r="Z159" i="1"/>
  <c r="Y159" i="1"/>
  <c r="AC160" i="1"/>
  <c r="AB160" i="1"/>
  <c r="AA160" i="1"/>
  <c r="Z160" i="1"/>
  <c r="Y160" i="1"/>
  <c r="AC165" i="1"/>
  <c r="AB165" i="1"/>
  <c r="AA165" i="1"/>
  <c r="Z165" i="1"/>
  <c r="Y165" i="1"/>
  <c r="AC164" i="1"/>
  <c r="AB164" i="1"/>
  <c r="AA164" i="1"/>
  <c r="Z164" i="1"/>
  <c r="Y164" i="1"/>
  <c r="AC163" i="1"/>
  <c r="AB163" i="1"/>
  <c r="AA163" i="1"/>
  <c r="Z163" i="1"/>
  <c r="Y163" i="1"/>
  <c r="AC82" i="1"/>
  <c r="AB82" i="1"/>
  <c r="AA82" i="1"/>
  <c r="Z82" i="1"/>
  <c r="Y82" i="1"/>
  <c r="AC131" i="1"/>
  <c r="AB131" i="1"/>
  <c r="AA131" i="1"/>
  <c r="Z131" i="1"/>
  <c r="Y131" i="1"/>
  <c r="AC155" i="1"/>
  <c r="AB155" i="1"/>
  <c r="AA155" i="1"/>
  <c r="Z155" i="1"/>
  <c r="Y155" i="1"/>
  <c r="AC156" i="1"/>
  <c r="AB156" i="1"/>
  <c r="AA156" i="1"/>
  <c r="Z156" i="1"/>
  <c r="Y156" i="1"/>
  <c r="AC103" i="1"/>
  <c r="AB103" i="1"/>
  <c r="AA103" i="1"/>
  <c r="Z103" i="1"/>
  <c r="Y103" i="1"/>
  <c r="AC151" i="1"/>
  <c r="AB151" i="1"/>
  <c r="AA151" i="1"/>
  <c r="Z151" i="1"/>
  <c r="Y151" i="1"/>
  <c r="AC153" i="1"/>
  <c r="AB153" i="1"/>
  <c r="AA153" i="1"/>
  <c r="Z153" i="1"/>
  <c r="Y153" i="1"/>
  <c r="AC150" i="1"/>
  <c r="AB150" i="1"/>
  <c r="AA150" i="1"/>
  <c r="Z150" i="1"/>
  <c r="Y150" i="1"/>
  <c r="AC154" i="1"/>
  <c r="AB154" i="1"/>
  <c r="AA154" i="1"/>
  <c r="Z154" i="1"/>
  <c r="Y154" i="1"/>
  <c r="AC152" i="1"/>
  <c r="AB152" i="1"/>
  <c r="AA152" i="1"/>
  <c r="Z152" i="1"/>
  <c r="Y152" i="1"/>
  <c r="AC148" i="1"/>
  <c r="AB148" i="1"/>
  <c r="AA148" i="1"/>
  <c r="Z148" i="1"/>
  <c r="Y148" i="1"/>
  <c r="AC149" i="1"/>
  <c r="AB149" i="1"/>
  <c r="AA149" i="1"/>
  <c r="Z149" i="1"/>
  <c r="Y149" i="1"/>
  <c r="AC113" i="1"/>
  <c r="AB113" i="1"/>
  <c r="AA113" i="1"/>
  <c r="Z113" i="1"/>
  <c r="Y113" i="1"/>
  <c r="AC143" i="1"/>
  <c r="AB143" i="1"/>
  <c r="AA143" i="1"/>
  <c r="Z143" i="1"/>
  <c r="Y143" i="1"/>
  <c r="AC145" i="1"/>
  <c r="AB145" i="1"/>
  <c r="AA145" i="1"/>
  <c r="Z145" i="1"/>
  <c r="Y145" i="1"/>
  <c r="AC141" i="1"/>
  <c r="AB141" i="1"/>
  <c r="AA141" i="1"/>
  <c r="Z141" i="1"/>
  <c r="Y141" i="1"/>
  <c r="AC137" i="1"/>
  <c r="AB137" i="1"/>
  <c r="AA137" i="1"/>
  <c r="Z137" i="1"/>
  <c r="Y137" i="1"/>
  <c r="AC136" i="1"/>
  <c r="AB136" i="1"/>
  <c r="AA136" i="1"/>
  <c r="Z136" i="1"/>
  <c r="Y136" i="1"/>
  <c r="AC140" i="1"/>
  <c r="AB140" i="1"/>
  <c r="AA140" i="1"/>
  <c r="Z140" i="1"/>
  <c r="Y140" i="1"/>
  <c r="AC138" i="1"/>
  <c r="AB138" i="1"/>
  <c r="AA138" i="1"/>
  <c r="Z138" i="1"/>
  <c r="Y138" i="1"/>
  <c r="AC139" i="1"/>
  <c r="AB139" i="1"/>
  <c r="AA139" i="1"/>
  <c r="Z139" i="1"/>
  <c r="Y139" i="1"/>
  <c r="AC88" i="1"/>
  <c r="AB88" i="1"/>
  <c r="AA88" i="1"/>
  <c r="Z88" i="1"/>
  <c r="Y88" i="1"/>
  <c r="AC135" i="1"/>
  <c r="AB135" i="1"/>
  <c r="AA135" i="1"/>
  <c r="Z135" i="1"/>
  <c r="Y135" i="1"/>
  <c r="AC134" i="1"/>
  <c r="AB134" i="1"/>
  <c r="AA134" i="1"/>
  <c r="Z134" i="1"/>
  <c r="Y134" i="1"/>
  <c r="AC133" i="1"/>
  <c r="AB133" i="1"/>
  <c r="AA133" i="1"/>
  <c r="Z133" i="1"/>
  <c r="Y133" i="1"/>
  <c r="AC132" i="1"/>
  <c r="AB132" i="1"/>
  <c r="AA132" i="1"/>
  <c r="Z132" i="1"/>
  <c r="Y132" i="1"/>
  <c r="AC76" i="1"/>
  <c r="AB76" i="1"/>
  <c r="AA76" i="1"/>
  <c r="Z76" i="1"/>
  <c r="Y76" i="1"/>
  <c r="AC112" i="1"/>
  <c r="AB112" i="1"/>
  <c r="AA112" i="1"/>
  <c r="Z112" i="1"/>
  <c r="Y112" i="1"/>
  <c r="AC130" i="1"/>
  <c r="AB130" i="1"/>
  <c r="AA130" i="1"/>
  <c r="Z130" i="1"/>
  <c r="Y130" i="1"/>
  <c r="AC129" i="1"/>
  <c r="AB129" i="1"/>
  <c r="AA129" i="1"/>
  <c r="Z129" i="1"/>
  <c r="Y129" i="1"/>
  <c r="AC126" i="1"/>
  <c r="AB126" i="1"/>
  <c r="AA126" i="1"/>
  <c r="Z126" i="1"/>
  <c r="Y126" i="1"/>
  <c r="AC127" i="1"/>
  <c r="AB127" i="1"/>
  <c r="AA127" i="1"/>
  <c r="Z127" i="1"/>
  <c r="Y127" i="1"/>
  <c r="AC125" i="1"/>
  <c r="AB125" i="1"/>
  <c r="AA125" i="1"/>
  <c r="Z125" i="1"/>
  <c r="Y125" i="1"/>
  <c r="AC128" i="1"/>
  <c r="AB128" i="1"/>
  <c r="AA128" i="1"/>
  <c r="Z128" i="1"/>
  <c r="Y128" i="1"/>
  <c r="AC50" i="1"/>
  <c r="AB50" i="1"/>
  <c r="AA50" i="1"/>
  <c r="Z50" i="1"/>
  <c r="Y50" i="1"/>
  <c r="AC93" i="1"/>
  <c r="AB93" i="1"/>
  <c r="AA93" i="1"/>
  <c r="Z93" i="1"/>
  <c r="Y93" i="1"/>
  <c r="AC120" i="1"/>
  <c r="AB120" i="1"/>
  <c r="AA120" i="1"/>
  <c r="Z120" i="1"/>
  <c r="Y120" i="1"/>
  <c r="AC119" i="1"/>
  <c r="AB119" i="1"/>
  <c r="AA119" i="1"/>
  <c r="Z119" i="1"/>
  <c r="Y119" i="1"/>
  <c r="AC123" i="1"/>
  <c r="AB123" i="1"/>
  <c r="AA123" i="1"/>
  <c r="Z123" i="1"/>
  <c r="Y123" i="1"/>
  <c r="AC122" i="1"/>
  <c r="AB122" i="1"/>
  <c r="AA122" i="1"/>
  <c r="Z122" i="1"/>
  <c r="Y122" i="1"/>
  <c r="AC114" i="1"/>
  <c r="AB114" i="1"/>
  <c r="AA114" i="1"/>
  <c r="Z114" i="1"/>
  <c r="Y114" i="1"/>
  <c r="AC116" i="1"/>
  <c r="AB116" i="1"/>
  <c r="AA116" i="1"/>
  <c r="Z116" i="1"/>
  <c r="Y116" i="1"/>
  <c r="AC102" i="1"/>
  <c r="AB102" i="1"/>
  <c r="AA102" i="1"/>
  <c r="Z102" i="1"/>
  <c r="Y102" i="1"/>
  <c r="AC109" i="1"/>
  <c r="AB109" i="1"/>
  <c r="AA109" i="1"/>
  <c r="Z109" i="1"/>
  <c r="Y109" i="1"/>
  <c r="AC111" i="1"/>
  <c r="AB111" i="1"/>
  <c r="AA111" i="1"/>
  <c r="Z111" i="1"/>
  <c r="Y111" i="1"/>
  <c r="AC110" i="1"/>
  <c r="AB110" i="1"/>
  <c r="AA110" i="1"/>
  <c r="Z110" i="1"/>
  <c r="Y110" i="1"/>
  <c r="AC107" i="1"/>
  <c r="AB107" i="1"/>
  <c r="AA107" i="1"/>
  <c r="Z107" i="1"/>
  <c r="Y107" i="1"/>
  <c r="AC108" i="1"/>
  <c r="AB108" i="1"/>
  <c r="AA108" i="1"/>
  <c r="Z108" i="1"/>
  <c r="Y108" i="1"/>
  <c r="AC101" i="1"/>
  <c r="AB101" i="1"/>
  <c r="AA101" i="1"/>
  <c r="Z101" i="1"/>
  <c r="Y101" i="1"/>
  <c r="AC105" i="1"/>
  <c r="AB105" i="1"/>
  <c r="AA105" i="1"/>
  <c r="Z105" i="1"/>
  <c r="Y105" i="1"/>
  <c r="AC104" i="1"/>
  <c r="AB104" i="1"/>
  <c r="AA104" i="1"/>
  <c r="Z104" i="1"/>
  <c r="Y104" i="1"/>
  <c r="AC98" i="1"/>
  <c r="AB98" i="1"/>
  <c r="AA98" i="1"/>
  <c r="Z98" i="1"/>
  <c r="Y98" i="1"/>
  <c r="AC96" i="1"/>
  <c r="AB96" i="1"/>
  <c r="AA96" i="1"/>
  <c r="Z96" i="1"/>
  <c r="Y96" i="1"/>
  <c r="AC97" i="1"/>
  <c r="AB97" i="1"/>
  <c r="AA97" i="1"/>
  <c r="Z97" i="1"/>
  <c r="Y97" i="1"/>
  <c r="AC36" i="1"/>
  <c r="AB36" i="1"/>
  <c r="AA36" i="1"/>
  <c r="Z36" i="1"/>
  <c r="Y36" i="1"/>
  <c r="AC94" i="1"/>
  <c r="AB94" i="1"/>
  <c r="AA94" i="1"/>
  <c r="Z94" i="1"/>
  <c r="Y94" i="1"/>
  <c r="AC95" i="1"/>
  <c r="AB95" i="1"/>
  <c r="AA95" i="1"/>
  <c r="Z95" i="1"/>
  <c r="Y95" i="1"/>
  <c r="AC92" i="1"/>
  <c r="AB92" i="1"/>
  <c r="AA92" i="1"/>
  <c r="Z92" i="1"/>
  <c r="Y92" i="1"/>
  <c r="AC22" i="1"/>
  <c r="AB22" i="1"/>
  <c r="AA22" i="1"/>
  <c r="Z22" i="1"/>
  <c r="Y22" i="1"/>
  <c r="AC68" i="1"/>
  <c r="AB68" i="1"/>
  <c r="AA68" i="1"/>
  <c r="Z68" i="1"/>
  <c r="Y68" i="1"/>
  <c r="AC89" i="1"/>
  <c r="AB89" i="1"/>
  <c r="AA89" i="1"/>
  <c r="Z89" i="1"/>
  <c r="Y89" i="1"/>
  <c r="AC91" i="1"/>
  <c r="AB91" i="1"/>
  <c r="AA91" i="1"/>
  <c r="Z91" i="1"/>
  <c r="Y91" i="1"/>
  <c r="AC90" i="1"/>
  <c r="AB90" i="1"/>
  <c r="AA90" i="1"/>
  <c r="Z90" i="1"/>
  <c r="Y90" i="1"/>
  <c r="AC64" i="1"/>
  <c r="AB64" i="1"/>
  <c r="AA64" i="1"/>
  <c r="Z64" i="1"/>
  <c r="Y64" i="1"/>
  <c r="AC87" i="1"/>
  <c r="AB87" i="1"/>
  <c r="AA87" i="1"/>
  <c r="Z87" i="1"/>
  <c r="Y87" i="1"/>
  <c r="AC85" i="1"/>
  <c r="AB85" i="1"/>
  <c r="AA85" i="1"/>
  <c r="Z85" i="1"/>
  <c r="Y85" i="1"/>
  <c r="AC84" i="1"/>
  <c r="AB84" i="1"/>
  <c r="AA84" i="1"/>
  <c r="Z84" i="1"/>
  <c r="Y84" i="1"/>
  <c r="AC86" i="1"/>
  <c r="AB86" i="1"/>
  <c r="AA86" i="1"/>
  <c r="Z86" i="1"/>
  <c r="Y86" i="1"/>
  <c r="AC83" i="1"/>
  <c r="AB83" i="1"/>
  <c r="AA83" i="1"/>
  <c r="Z83" i="1"/>
  <c r="Y83" i="1"/>
  <c r="AC45" i="1"/>
  <c r="AB45" i="1"/>
  <c r="AA45" i="1"/>
  <c r="Z45" i="1"/>
  <c r="Y45" i="1"/>
  <c r="AC78" i="1"/>
  <c r="AB78" i="1"/>
  <c r="AA78" i="1"/>
  <c r="Z78" i="1"/>
  <c r="Y78" i="1"/>
  <c r="AC59" i="1"/>
  <c r="AB59" i="1"/>
  <c r="AA59" i="1"/>
  <c r="Z59" i="1"/>
  <c r="Y59" i="1"/>
  <c r="AC79" i="1"/>
  <c r="AB79" i="1"/>
  <c r="AA79" i="1"/>
  <c r="Z79" i="1"/>
  <c r="Y79" i="1"/>
  <c r="AC80" i="1"/>
  <c r="AB80" i="1"/>
  <c r="AA80" i="1"/>
  <c r="Z80" i="1"/>
  <c r="Y80" i="1"/>
  <c r="AC77" i="1"/>
  <c r="AB77" i="1"/>
  <c r="AA77" i="1"/>
  <c r="Z77" i="1"/>
  <c r="Y77" i="1"/>
  <c r="AC65" i="1"/>
  <c r="AB65" i="1"/>
  <c r="AA65" i="1"/>
  <c r="Z65" i="1"/>
  <c r="Y65" i="1"/>
  <c r="AC75" i="1"/>
  <c r="AB75" i="1"/>
  <c r="AA75" i="1"/>
  <c r="Z75" i="1"/>
  <c r="Y75" i="1"/>
  <c r="AC38" i="1"/>
  <c r="AB38" i="1"/>
  <c r="AA38" i="1"/>
  <c r="Z38" i="1"/>
  <c r="Y38" i="1"/>
  <c r="AC74" i="1"/>
  <c r="AB74" i="1"/>
  <c r="AA74" i="1"/>
  <c r="Z74" i="1"/>
  <c r="Y74" i="1"/>
  <c r="AC70" i="1"/>
  <c r="AB70" i="1"/>
  <c r="AA70" i="1"/>
  <c r="Z70" i="1"/>
  <c r="Y70" i="1"/>
  <c r="AC71" i="1"/>
  <c r="AB71" i="1"/>
  <c r="AA71" i="1"/>
  <c r="Z71" i="1"/>
  <c r="Y71" i="1"/>
  <c r="AC53" i="1"/>
  <c r="AB53" i="1"/>
  <c r="AA53" i="1"/>
  <c r="Z53" i="1"/>
  <c r="Y53" i="1"/>
  <c r="AC63" i="1"/>
  <c r="AB63" i="1"/>
  <c r="AA63" i="1"/>
  <c r="Z63" i="1"/>
  <c r="Y63" i="1"/>
  <c r="AC73" i="1"/>
  <c r="AB73" i="1"/>
  <c r="AA73" i="1"/>
  <c r="Z73" i="1"/>
  <c r="Y73" i="1"/>
  <c r="AC13" i="1"/>
  <c r="AB13" i="1"/>
  <c r="AA13" i="1"/>
  <c r="Z13" i="1"/>
  <c r="Y13" i="1"/>
  <c r="AC46" i="1"/>
  <c r="AB46" i="1"/>
  <c r="AA46" i="1"/>
  <c r="Z46" i="1"/>
  <c r="Y46" i="1"/>
  <c r="AC69" i="1"/>
  <c r="AB69" i="1"/>
  <c r="AA69" i="1"/>
  <c r="Z69" i="1"/>
  <c r="Y69" i="1"/>
  <c r="AC66" i="1"/>
  <c r="AB66" i="1"/>
  <c r="AA66" i="1"/>
  <c r="Z66" i="1"/>
  <c r="Y66" i="1"/>
  <c r="AC67" i="1"/>
  <c r="AB67" i="1"/>
  <c r="AA67" i="1"/>
  <c r="Z67" i="1"/>
  <c r="Y67" i="1"/>
  <c r="AC60" i="1"/>
  <c r="AB60" i="1"/>
  <c r="AA60" i="1"/>
  <c r="Z60" i="1"/>
  <c r="Y60" i="1"/>
  <c r="AC51" i="1"/>
  <c r="AB51" i="1"/>
  <c r="AA51" i="1"/>
  <c r="Z51" i="1"/>
  <c r="Y51" i="1"/>
  <c r="AC61" i="1"/>
  <c r="AB61" i="1"/>
  <c r="AA61" i="1"/>
  <c r="Z61" i="1"/>
  <c r="Y61" i="1"/>
  <c r="AC58" i="1"/>
  <c r="AB58" i="1"/>
  <c r="AA58" i="1"/>
  <c r="Z58" i="1"/>
  <c r="Y58" i="1"/>
  <c r="AC56" i="1"/>
  <c r="AB56" i="1"/>
  <c r="AA56" i="1"/>
  <c r="Z56" i="1"/>
  <c r="Y56" i="1"/>
  <c r="AC57" i="1"/>
  <c r="AB57" i="1"/>
  <c r="AA57" i="1"/>
  <c r="Z57" i="1"/>
  <c r="Y57" i="1"/>
  <c r="AC55" i="1"/>
  <c r="AB55" i="1"/>
  <c r="AA55" i="1"/>
  <c r="Z55" i="1"/>
  <c r="Y55" i="1"/>
  <c r="AC37" i="1"/>
  <c r="AB37" i="1"/>
  <c r="AA37" i="1"/>
  <c r="Z37" i="1"/>
  <c r="Y37" i="1"/>
  <c r="AC52" i="1"/>
  <c r="AB52" i="1"/>
  <c r="AA52" i="1"/>
  <c r="Z52" i="1"/>
  <c r="Y52" i="1"/>
  <c r="AC54" i="1"/>
  <c r="AB54" i="1"/>
  <c r="AA54" i="1"/>
  <c r="Z54" i="1"/>
  <c r="Y54" i="1"/>
  <c r="AC49" i="1"/>
  <c r="AB49" i="1"/>
  <c r="AA49" i="1"/>
  <c r="Z49" i="1"/>
  <c r="Y49" i="1"/>
  <c r="AC47" i="1"/>
  <c r="AB47" i="1"/>
  <c r="AA47" i="1"/>
  <c r="Z47" i="1"/>
  <c r="Y47" i="1"/>
  <c r="AC48" i="1"/>
  <c r="AB48" i="1"/>
  <c r="AA48" i="1"/>
  <c r="Z48" i="1"/>
  <c r="Y48" i="1"/>
  <c r="AC43" i="1"/>
  <c r="AB43" i="1"/>
  <c r="AA43" i="1"/>
  <c r="Z43" i="1"/>
  <c r="Y43" i="1"/>
  <c r="AC41" i="1"/>
  <c r="AB41" i="1"/>
  <c r="AA41" i="1"/>
  <c r="Z41" i="1"/>
  <c r="Y41" i="1"/>
  <c r="AC42" i="1"/>
  <c r="AB42" i="1"/>
  <c r="AA42" i="1"/>
  <c r="Z42" i="1"/>
  <c r="Y42" i="1"/>
  <c r="AC11" i="1"/>
  <c r="AB11" i="1"/>
  <c r="AA11" i="1"/>
  <c r="Z11" i="1"/>
  <c r="Y11" i="1"/>
  <c r="AC40" i="1"/>
  <c r="AB40" i="1"/>
  <c r="AA40" i="1"/>
  <c r="Z40" i="1"/>
  <c r="Y40" i="1"/>
  <c r="AC16" i="1"/>
  <c r="AB16" i="1"/>
  <c r="AA16" i="1"/>
  <c r="Z16" i="1"/>
  <c r="Y16" i="1"/>
  <c r="AC24" i="1"/>
  <c r="AB24" i="1"/>
  <c r="AA24" i="1"/>
  <c r="Z24" i="1"/>
  <c r="Y24" i="1"/>
  <c r="AC39" i="1"/>
  <c r="AB39" i="1"/>
  <c r="AA39" i="1"/>
  <c r="Z39" i="1"/>
  <c r="Y39" i="1"/>
  <c r="AC34" i="1"/>
  <c r="AB34" i="1"/>
  <c r="AA34" i="1"/>
  <c r="Z34" i="1"/>
  <c r="Y34" i="1"/>
  <c r="AC35" i="1"/>
  <c r="AB35" i="1"/>
  <c r="AA35" i="1"/>
  <c r="Z35" i="1"/>
  <c r="Y35" i="1"/>
  <c r="AC33" i="1"/>
  <c r="AB33" i="1"/>
  <c r="AA33" i="1"/>
  <c r="Z33" i="1"/>
  <c r="Y33" i="1"/>
  <c r="AC32" i="1"/>
  <c r="AB32" i="1"/>
  <c r="AA32" i="1"/>
  <c r="Z32" i="1"/>
  <c r="Y32" i="1"/>
  <c r="AC30" i="1"/>
  <c r="AB30" i="1"/>
  <c r="AA30" i="1"/>
  <c r="Z30" i="1"/>
  <c r="Y30" i="1"/>
  <c r="AC25" i="1"/>
  <c r="AB25" i="1"/>
  <c r="AA25" i="1"/>
  <c r="Z25" i="1"/>
  <c r="Y25" i="1"/>
  <c r="AC29" i="1"/>
  <c r="AB29" i="1"/>
  <c r="AA29" i="1"/>
  <c r="Z29" i="1"/>
  <c r="Y29" i="1"/>
  <c r="AC28" i="1"/>
  <c r="AB28" i="1"/>
  <c r="AA28" i="1"/>
  <c r="Z28" i="1"/>
  <c r="Y28" i="1"/>
  <c r="AC27" i="1"/>
  <c r="AB27" i="1"/>
  <c r="AA27" i="1"/>
  <c r="Z27" i="1"/>
  <c r="Y27" i="1"/>
  <c r="AC26" i="1"/>
  <c r="AB26" i="1"/>
  <c r="AA26" i="1"/>
  <c r="Z26" i="1"/>
  <c r="Y26" i="1"/>
  <c r="AC6" i="1"/>
  <c r="AB6" i="1"/>
  <c r="AA6" i="1"/>
  <c r="Z6" i="1"/>
  <c r="Y6" i="1"/>
  <c r="AC23" i="1"/>
  <c r="AB23" i="1"/>
  <c r="AA23" i="1"/>
  <c r="Z23" i="1"/>
  <c r="Y23" i="1"/>
  <c r="AC21" i="1"/>
  <c r="AB21" i="1"/>
  <c r="AA21" i="1"/>
  <c r="Z21" i="1"/>
  <c r="Y21" i="1"/>
  <c r="AC20" i="1"/>
  <c r="AB20" i="1"/>
  <c r="AA20" i="1"/>
  <c r="Z20" i="1"/>
  <c r="Y20" i="1"/>
  <c r="AC19" i="1"/>
  <c r="AB19" i="1"/>
  <c r="AA19" i="1"/>
  <c r="Z19" i="1"/>
  <c r="Y19" i="1"/>
  <c r="AC9" i="1"/>
  <c r="AB9" i="1"/>
  <c r="AA9" i="1"/>
  <c r="Z9" i="1"/>
  <c r="Y9" i="1"/>
  <c r="AC18" i="1"/>
  <c r="AB18" i="1"/>
  <c r="AA18" i="1"/>
  <c r="Z18" i="1"/>
  <c r="Y18" i="1"/>
  <c r="AC17" i="1"/>
  <c r="AB17" i="1"/>
  <c r="AA17" i="1"/>
  <c r="Z17" i="1"/>
  <c r="Y17" i="1"/>
  <c r="AC15" i="1"/>
  <c r="AB15" i="1"/>
  <c r="AA15" i="1"/>
  <c r="Z15" i="1"/>
  <c r="Y15" i="1"/>
  <c r="AC14" i="1"/>
  <c r="AB14" i="1"/>
  <c r="AA14" i="1"/>
  <c r="Z14" i="1"/>
  <c r="Y14" i="1"/>
  <c r="AC7" i="1"/>
  <c r="AB7" i="1"/>
  <c r="AA7" i="1"/>
  <c r="Z7" i="1"/>
  <c r="Y7" i="1"/>
  <c r="AC12" i="1"/>
  <c r="AB12" i="1"/>
  <c r="AA12" i="1"/>
  <c r="Z12" i="1"/>
  <c r="Y12" i="1"/>
  <c r="AC10" i="1"/>
  <c r="AB10" i="1"/>
  <c r="AA10" i="1"/>
  <c r="Z10" i="1"/>
  <c r="Y10" i="1"/>
  <c r="AC8" i="1"/>
  <c r="AB8" i="1"/>
  <c r="AA8" i="1"/>
  <c r="Z8" i="1"/>
  <c r="Y8" i="1"/>
  <c r="AC5" i="1"/>
  <c r="AB5" i="1"/>
  <c r="AA5" i="1"/>
  <c r="Z5" i="1"/>
  <c r="Y5" i="1"/>
  <c r="AC4" i="1"/>
  <c r="AB4" i="1"/>
  <c r="AA4" i="1"/>
  <c r="Z4" i="1"/>
  <c r="Y4" i="1"/>
  <c r="AC3" i="1"/>
  <c r="AB3" i="1"/>
  <c r="AA3" i="1"/>
  <c r="Z3" i="1"/>
  <c r="Y3" i="1"/>
  <c r="B726" i="1" l="1"/>
  <c r="E726" i="1" s="1"/>
  <c r="B648" i="1"/>
  <c r="E648" i="1" s="1"/>
  <c r="F100" i="1"/>
  <c r="B100" i="1"/>
  <c r="E100" i="1" s="1"/>
  <c r="B652" i="1"/>
  <c r="E652" i="1" s="1"/>
  <c r="F652" i="1"/>
  <c r="B638" i="1"/>
  <c r="E638" i="1" s="1"/>
  <c r="F638" i="1"/>
  <c r="B405" i="1"/>
  <c r="E405" i="1" s="1"/>
  <c r="F405" i="1"/>
  <c r="B695" i="1"/>
  <c r="E695" i="1" s="1"/>
  <c r="F695" i="1"/>
  <c r="F610" i="1"/>
  <c r="B610" i="1"/>
  <c r="E610" i="1" s="1"/>
  <c r="F360" i="1"/>
  <c r="B360" i="1"/>
  <c r="E360" i="1" s="1"/>
  <c r="F244" i="1"/>
  <c r="B244" i="1"/>
  <c r="E244" i="1" s="1"/>
  <c r="F819" i="1"/>
  <c r="B819" i="1"/>
  <c r="E819" i="1" s="1"/>
  <c r="F275" i="1"/>
  <c r="B275" i="1"/>
  <c r="E275" i="1" s="1"/>
  <c r="F81" i="1"/>
  <c r="B81" i="1"/>
  <c r="E81" i="1" s="1"/>
  <c r="F355" i="1"/>
  <c r="B355" i="1"/>
  <c r="E355" i="1" s="1"/>
  <c r="B250" i="1"/>
  <c r="E250" i="1" s="1"/>
  <c r="F250" i="1"/>
  <c r="AH451" i="1"/>
  <c r="AG451" i="1"/>
  <c r="D451" i="1" s="1"/>
  <c r="AF451" i="1"/>
  <c r="C451" i="1" s="1"/>
  <c r="AE451" i="1"/>
  <c r="AD451" i="1"/>
  <c r="F451" i="1" s="1"/>
  <c r="AH277" i="1"/>
  <c r="AG277" i="1"/>
  <c r="D277" i="1" s="1"/>
  <c r="AF277" i="1"/>
  <c r="C277" i="1" s="1"/>
  <c r="AE277" i="1"/>
  <c r="AD277" i="1"/>
  <c r="AH144" i="1"/>
  <c r="AG144" i="1"/>
  <c r="D144" i="1" s="1"/>
  <c r="AF144" i="1"/>
  <c r="C144" i="1" s="1"/>
  <c r="AE144" i="1"/>
  <c r="AD144" i="1"/>
  <c r="AH386" i="1"/>
  <c r="AG386" i="1"/>
  <c r="D386" i="1" s="1"/>
  <c r="AF386" i="1"/>
  <c r="C386" i="1" s="1"/>
  <c r="AE386" i="1"/>
  <c r="AD386" i="1"/>
  <c r="AH774" i="1"/>
  <c r="AG774" i="1"/>
  <c r="D774" i="1" s="1"/>
  <c r="AF774" i="1"/>
  <c r="C774" i="1" s="1"/>
  <c r="AE774" i="1"/>
  <c r="AD774" i="1"/>
  <c r="F774" i="1" s="1"/>
  <c r="AH704" i="1"/>
  <c r="AG704" i="1"/>
  <c r="D704" i="1" s="1"/>
  <c r="AF704" i="1"/>
  <c r="C704" i="1" s="1"/>
  <c r="AE704" i="1"/>
  <c r="AD704" i="1"/>
  <c r="AH545" i="1"/>
  <c r="AG545" i="1"/>
  <c r="D545" i="1" s="1"/>
  <c r="AF545" i="1"/>
  <c r="C545" i="1" s="1"/>
  <c r="AE545" i="1"/>
  <c r="AD545" i="1"/>
  <c r="F545" i="1" s="1"/>
  <c r="AH529" i="1"/>
  <c r="AG529" i="1"/>
  <c r="D529" i="1" s="1"/>
  <c r="AF529" i="1"/>
  <c r="C529" i="1" s="1"/>
  <c r="AE529" i="1"/>
  <c r="AD529" i="1"/>
  <c r="AH745" i="1"/>
  <c r="AG745" i="1"/>
  <c r="D745" i="1" s="1"/>
  <c r="AF745" i="1"/>
  <c r="C745" i="1" s="1"/>
  <c r="AE745" i="1"/>
  <c r="AD745" i="1"/>
  <c r="AH31" i="1"/>
  <c r="AG31" i="1"/>
  <c r="D31" i="1" s="1"/>
  <c r="AF31" i="1"/>
  <c r="C31" i="1" s="1"/>
  <c r="AE31" i="1"/>
  <c r="AD31" i="1"/>
  <c r="AH734" i="1"/>
  <c r="AG734" i="1"/>
  <c r="D734" i="1" s="1"/>
  <c r="AF734" i="1"/>
  <c r="C734" i="1" s="1"/>
  <c r="AE734" i="1"/>
  <c r="AD734" i="1"/>
  <c r="B734" i="1" s="1"/>
  <c r="AH669" i="1"/>
  <c r="AG669" i="1"/>
  <c r="D669" i="1" s="1"/>
  <c r="AF669" i="1"/>
  <c r="C669" i="1" s="1"/>
  <c r="AE669" i="1"/>
  <c r="AD669" i="1"/>
  <c r="AH629" i="1"/>
  <c r="AG629" i="1"/>
  <c r="D629" i="1" s="1"/>
  <c r="AF629" i="1"/>
  <c r="C629" i="1" s="1"/>
  <c r="AE629" i="1"/>
  <c r="AD629" i="1"/>
  <c r="AH200" i="1"/>
  <c r="AG200" i="1"/>
  <c r="D200" i="1" s="1"/>
  <c r="AF200" i="1"/>
  <c r="C200" i="1" s="1"/>
  <c r="AE200" i="1"/>
  <c r="AD200" i="1"/>
  <c r="AH636" i="1"/>
  <c r="AG636" i="1"/>
  <c r="D636" i="1" s="1"/>
  <c r="AF636" i="1"/>
  <c r="C636" i="1" s="1"/>
  <c r="AE636" i="1"/>
  <c r="AD636" i="1"/>
  <c r="B636" i="1" s="1"/>
  <c r="AH301" i="1"/>
  <c r="AG301" i="1"/>
  <c r="D301" i="1" s="1"/>
  <c r="AF301" i="1"/>
  <c r="C301" i="1" s="1"/>
  <c r="AE301" i="1"/>
  <c r="AD301" i="1"/>
  <c r="AH72" i="1"/>
  <c r="AG72" i="1"/>
  <c r="D72" i="1" s="1"/>
  <c r="AF72" i="1"/>
  <c r="C72" i="1" s="1"/>
  <c r="AE72" i="1"/>
  <c r="AD72" i="1"/>
  <c r="AH313" i="1"/>
  <c r="AG313" i="1"/>
  <c r="D313" i="1" s="1"/>
  <c r="AF313" i="1"/>
  <c r="C313" i="1" s="1"/>
  <c r="AE313" i="1"/>
  <c r="AD313" i="1"/>
  <c r="AH334" i="1"/>
  <c r="AG334" i="1"/>
  <c r="D334" i="1" s="1"/>
  <c r="AF334" i="1"/>
  <c r="C334" i="1" s="1"/>
  <c r="AE334" i="1"/>
  <c r="AD334" i="1"/>
  <c r="AH44" i="1"/>
  <c r="AG44" i="1"/>
  <c r="D44" i="1" s="1"/>
  <c r="AF44" i="1"/>
  <c r="C44" i="1" s="1"/>
  <c r="AE44" i="1"/>
  <c r="AD44" i="1"/>
  <c r="AH505" i="1"/>
  <c r="AG505" i="1"/>
  <c r="D505" i="1" s="1"/>
  <c r="AF505" i="1"/>
  <c r="C505" i="1" s="1"/>
  <c r="AE505" i="1"/>
  <c r="AD505" i="1"/>
  <c r="F505" i="1" s="1"/>
  <c r="AH744" i="1"/>
  <c r="AG744" i="1"/>
  <c r="AF744" i="1"/>
  <c r="AE744" i="1"/>
  <c r="AD744" i="1"/>
  <c r="AH782" i="1"/>
  <c r="AG782" i="1"/>
  <c r="AF782" i="1"/>
  <c r="AE782" i="1"/>
  <c r="AD782" i="1"/>
  <c r="AH769" i="1"/>
  <c r="AG769" i="1"/>
  <c r="AF769" i="1"/>
  <c r="AE769" i="1"/>
  <c r="AD769" i="1"/>
  <c r="AH750" i="1"/>
  <c r="AG750" i="1"/>
  <c r="AF750" i="1"/>
  <c r="AE750" i="1"/>
  <c r="AD750" i="1"/>
  <c r="AH798" i="1"/>
  <c r="AG798" i="1"/>
  <c r="AF798" i="1"/>
  <c r="AE798" i="1"/>
  <c r="AD798" i="1"/>
  <c r="AH690" i="1"/>
  <c r="AG690" i="1"/>
  <c r="AF690" i="1"/>
  <c r="AE690" i="1"/>
  <c r="AD690" i="1"/>
  <c r="AH683" i="1"/>
  <c r="AG683" i="1"/>
  <c r="AF683" i="1"/>
  <c r="AE683" i="1"/>
  <c r="AD683" i="1"/>
  <c r="AH491" i="1"/>
  <c r="AG491" i="1"/>
  <c r="AF491" i="1"/>
  <c r="AE491" i="1"/>
  <c r="AD491" i="1"/>
  <c r="AH575" i="1"/>
  <c r="AG575" i="1"/>
  <c r="AF575" i="1"/>
  <c r="AE575" i="1"/>
  <c r="AD575" i="1"/>
  <c r="AH574" i="1"/>
  <c r="AG574" i="1"/>
  <c r="AF574" i="1"/>
  <c r="AE574" i="1"/>
  <c r="AD574" i="1"/>
  <c r="AH788" i="1"/>
  <c r="AG788" i="1"/>
  <c r="AF788" i="1"/>
  <c r="AE788" i="1"/>
  <c r="AD788" i="1"/>
  <c r="AH699" i="1"/>
  <c r="AG699" i="1"/>
  <c r="AF699" i="1"/>
  <c r="AE699" i="1"/>
  <c r="AD699" i="1"/>
  <c r="AH363" i="1"/>
  <c r="AG363" i="1"/>
  <c r="AF363" i="1"/>
  <c r="AE363" i="1"/>
  <c r="AD363" i="1"/>
  <c r="AH833" i="1"/>
  <c r="AG833" i="1"/>
  <c r="AF833" i="1"/>
  <c r="AE833" i="1"/>
  <c r="AD833" i="1"/>
  <c r="AH832" i="1"/>
  <c r="AG832" i="1"/>
  <c r="AF832" i="1"/>
  <c r="AE832" i="1"/>
  <c r="AD832" i="1"/>
  <c r="AH831" i="1"/>
  <c r="AG831" i="1"/>
  <c r="AF831" i="1"/>
  <c r="AE831" i="1"/>
  <c r="AD831" i="1"/>
  <c r="AH830" i="1"/>
  <c r="AG830" i="1"/>
  <c r="AF830" i="1"/>
  <c r="AE830" i="1"/>
  <c r="AD830" i="1"/>
  <c r="AH829" i="1"/>
  <c r="AG829" i="1"/>
  <c r="AF829" i="1"/>
  <c r="AE829" i="1"/>
  <c r="AD829" i="1"/>
  <c r="AH828" i="1"/>
  <c r="AG828" i="1"/>
  <c r="AF828" i="1"/>
  <c r="AE828" i="1"/>
  <c r="AD828" i="1"/>
  <c r="AH818" i="1"/>
  <c r="AG818" i="1"/>
  <c r="AF818" i="1"/>
  <c r="AE818" i="1"/>
  <c r="AD818" i="1"/>
  <c r="AH817" i="1"/>
  <c r="AG817" i="1"/>
  <c r="AF817" i="1"/>
  <c r="AE817" i="1"/>
  <c r="AD817" i="1"/>
  <c r="AH816" i="1"/>
  <c r="AG816" i="1"/>
  <c r="AF816" i="1"/>
  <c r="AE816" i="1"/>
  <c r="AD816" i="1"/>
  <c r="AH815" i="1"/>
  <c r="AG815" i="1"/>
  <c r="AF815" i="1"/>
  <c r="AE815" i="1"/>
  <c r="AD815" i="1"/>
  <c r="AH814" i="1"/>
  <c r="AG814" i="1"/>
  <c r="AF814" i="1"/>
  <c r="AE814" i="1"/>
  <c r="AD814" i="1"/>
  <c r="AH696" i="1"/>
  <c r="AG696" i="1"/>
  <c r="AF696" i="1"/>
  <c r="AE696" i="1"/>
  <c r="AD696" i="1"/>
  <c r="AH813" i="1"/>
  <c r="AG813" i="1"/>
  <c r="AF813" i="1"/>
  <c r="AE813" i="1"/>
  <c r="AD813" i="1"/>
  <c r="AH812" i="1"/>
  <c r="AG812" i="1"/>
  <c r="AF812" i="1"/>
  <c r="AE812" i="1"/>
  <c r="AD812" i="1"/>
  <c r="AH827" i="1"/>
  <c r="AG827" i="1"/>
  <c r="AF827" i="1"/>
  <c r="AE827" i="1"/>
  <c r="AD827" i="1"/>
  <c r="AH826" i="1"/>
  <c r="AG826" i="1"/>
  <c r="AF826" i="1"/>
  <c r="AE826" i="1"/>
  <c r="AD826" i="1"/>
  <c r="AH825" i="1"/>
  <c r="AG825" i="1"/>
  <c r="AF825" i="1"/>
  <c r="AE825" i="1"/>
  <c r="AD825" i="1"/>
  <c r="AH824" i="1"/>
  <c r="AG824" i="1"/>
  <c r="AF824" i="1"/>
  <c r="AE824" i="1"/>
  <c r="AD824" i="1"/>
  <c r="AH823" i="1"/>
  <c r="AG823" i="1"/>
  <c r="AF823" i="1"/>
  <c r="AE823" i="1"/>
  <c r="AD823" i="1"/>
  <c r="AH822" i="1"/>
  <c r="AG822" i="1"/>
  <c r="AF822" i="1"/>
  <c r="AE822" i="1"/>
  <c r="AD822" i="1"/>
  <c r="AH821" i="1"/>
  <c r="AG821" i="1"/>
  <c r="AF821" i="1"/>
  <c r="AE821" i="1"/>
  <c r="AD821" i="1"/>
  <c r="AH811" i="1"/>
  <c r="AG811" i="1"/>
  <c r="AF811" i="1"/>
  <c r="AE811" i="1"/>
  <c r="AD811" i="1"/>
  <c r="AH820" i="1"/>
  <c r="AG820" i="1"/>
  <c r="AF820" i="1"/>
  <c r="AE820" i="1"/>
  <c r="AD820" i="1"/>
  <c r="AH810" i="1"/>
  <c r="AG810" i="1"/>
  <c r="AF810" i="1"/>
  <c r="AE810" i="1"/>
  <c r="AD810" i="1"/>
  <c r="AH809" i="1"/>
  <c r="AG809" i="1"/>
  <c r="AF809" i="1"/>
  <c r="AE809" i="1"/>
  <c r="AD809" i="1"/>
  <c r="AH808" i="1"/>
  <c r="AG808" i="1"/>
  <c r="AF808" i="1"/>
  <c r="AE808" i="1"/>
  <c r="AD808" i="1"/>
  <c r="AH806" i="1"/>
  <c r="AG806" i="1"/>
  <c r="AF806" i="1"/>
  <c r="AE806" i="1"/>
  <c r="AD806" i="1"/>
  <c r="AH800" i="1"/>
  <c r="AG800" i="1"/>
  <c r="AF800" i="1"/>
  <c r="AE800" i="1"/>
  <c r="AD800" i="1"/>
  <c r="AH618" i="1"/>
  <c r="AG618" i="1"/>
  <c r="AF618" i="1"/>
  <c r="AE618" i="1"/>
  <c r="AD618" i="1"/>
  <c r="AH617" i="1"/>
  <c r="AG617" i="1"/>
  <c r="AF617" i="1"/>
  <c r="AE617" i="1"/>
  <c r="AD617" i="1"/>
  <c r="AH616" i="1"/>
  <c r="AG616" i="1"/>
  <c r="AF616" i="1"/>
  <c r="AE616" i="1"/>
  <c r="AD616" i="1"/>
  <c r="AH799" i="1"/>
  <c r="AG799" i="1"/>
  <c r="AF799" i="1"/>
  <c r="AE799" i="1"/>
  <c r="AD799" i="1"/>
  <c r="AH794" i="1"/>
  <c r="AG794" i="1"/>
  <c r="AF794" i="1"/>
  <c r="AE794" i="1"/>
  <c r="AD794" i="1"/>
  <c r="AH793" i="1"/>
  <c r="AG793" i="1"/>
  <c r="AF793" i="1"/>
  <c r="AE793" i="1"/>
  <c r="AD793" i="1"/>
  <c r="AH729" i="1"/>
  <c r="AG729" i="1"/>
  <c r="AF729" i="1"/>
  <c r="AE729" i="1"/>
  <c r="AD729" i="1"/>
  <c r="AH728" i="1"/>
  <c r="AG728" i="1"/>
  <c r="AF728" i="1"/>
  <c r="AE728" i="1"/>
  <c r="AD728" i="1"/>
  <c r="AH727" i="1"/>
  <c r="AG727" i="1"/>
  <c r="AF727" i="1"/>
  <c r="AE727" i="1"/>
  <c r="AD727" i="1"/>
  <c r="AH560" i="1"/>
  <c r="AG560" i="1"/>
  <c r="AF560" i="1"/>
  <c r="AE560" i="1"/>
  <c r="AD560" i="1"/>
  <c r="AH802" i="1"/>
  <c r="AG802" i="1"/>
  <c r="AF802" i="1"/>
  <c r="AE802" i="1"/>
  <c r="AD802" i="1"/>
  <c r="AH795" i="1"/>
  <c r="AG795" i="1"/>
  <c r="AF795" i="1"/>
  <c r="AE795" i="1"/>
  <c r="AD795" i="1"/>
  <c r="AH691" i="1"/>
  <c r="AG691" i="1"/>
  <c r="AF691" i="1"/>
  <c r="AE691" i="1"/>
  <c r="AD691" i="1"/>
  <c r="AH556" i="1"/>
  <c r="AG556" i="1"/>
  <c r="AF556" i="1"/>
  <c r="AE556" i="1"/>
  <c r="AD556" i="1"/>
  <c r="AH805" i="1"/>
  <c r="AG805" i="1"/>
  <c r="AF805" i="1"/>
  <c r="AE805" i="1"/>
  <c r="AD805" i="1"/>
  <c r="AH792" i="1"/>
  <c r="AG792" i="1"/>
  <c r="AF792" i="1"/>
  <c r="AE792" i="1"/>
  <c r="AD792" i="1"/>
  <c r="AH773" i="1"/>
  <c r="AG773" i="1"/>
  <c r="AF773" i="1"/>
  <c r="AE773" i="1"/>
  <c r="AD773" i="1"/>
  <c r="AH756" i="1"/>
  <c r="AG756" i="1"/>
  <c r="AF756" i="1"/>
  <c r="AE756" i="1"/>
  <c r="AD756" i="1"/>
  <c r="AH724" i="1"/>
  <c r="AG724" i="1"/>
  <c r="AF724" i="1"/>
  <c r="AE724" i="1"/>
  <c r="AD724" i="1"/>
  <c r="AH725" i="1"/>
  <c r="AG725" i="1"/>
  <c r="AF725" i="1"/>
  <c r="AE725" i="1"/>
  <c r="AD725" i="1"/>
  <c r="AH672" i="1"/>
  <c r="AG672" i="1"/>
  <c r="AF672" i="1"/>
  <c r="AE672" i="1"/>
  <c r="AD672" i="1"/>
  <c r="AH671" i="1"/>
  <c r="AG671" i="1"/>
  <c r="AF671" i="1"/>
  <c r="AE671" i="1"/>
  <c r="AD671" i="1"/>
  <c r="AH559" i="1"/>
  <c r="AG559" i="1"/>
  <c r="AF559" i="1"/>
  <c r="AE559" i="1"/>
  <c r="AD559" i="1"/>
  <c r="AH555" i="1"/>
  <c r="AG555" i="1"/>
  <c r="AF555" i="1"/>
  <c r="AE555" i="1"/>
  <c r="AD555" i="1"/>
  <c r="AH801" i="1"/>
  <c r="AG801" i="1"/>
  <c r="AF801" i="1"/>
  <c r="AE801" i="1"/>
  <c r="AD801" i="1"/>
  <c r="AH797" i="1"/>
  <c r="AG797" i="1"/>
  <c r="AF797" i="1"/>
  <c r="AE797" i="1"/>
  <c r="AD797" i="1"/>
  <c r="AH787" i="1"/>
  <c r="AG787" i="1"/>
  <c r="AF787" i="1"/>
  <c r="AE787" i="1"/>
  <c r="AD787" i="1"/>
  <c r="AH786" i="1"/>
  <c r="AG786" i="1"/>
  <c r="AF786" i="1"/>
  <c r="AE786" i="1"/>
  <c r="AD786" i="1"/>
  <c r="AH742" i="1"/>
  <c r="AG742" i="1"/>
  <c r="AF742" i="1"/>
  <c r="AE742" i="1"/>
  <c r="AD742" i="1"/>
  <c r="AH781" i="1"/>
  <c r="AG781" i="1"/>
  <c r="AF781" i="1"/>
  <c r="AE781" i="1"/>
  <c r="AD781" i="1"/>
  <c r="AH772" i="1"/>
  <c r="AG772" i="1"/>
  <c r="AF772" i="1"/>
  <c r="AE772" i="1"/>
  <c r="AD772" i="1"/>
  <c r="AH703" i="1"/>
  <c r="AG703" i="1"/>
  <c r="AF703" i="1"/>
  <c r="AE703" i="1"/>
  <c r="AD703" i="1"/>
  <c r="AH804" i="1"/>
  <c r="AG804" i="1"/>
  <c r="AF804" i="1"/>
  <c r="AE804" i="1"/>
  <c r="AD804" i="1"/>
  <c r="AH803" i="1"/>
  <c r="AG803" i="1"/>
  <c r="AF803" i="1"/>
  <c r="AE803" i="1"/>
  <c r="AD803" i="1"/>
  <c r="AH780" i="1"/>
  <c r="AG780" i="1"/>
  <c r="AF780" i="1"/>
  <c r="AE780" i="1"/>
  <c r="AD780" i="1"/>
  <c r="AH771" i="1"/>
  <c r="AG771" i="1"/>
  <c r="AF771" i="1"/>
  <c r="AE771" i="1"/>
  <c r="AD771" i="1"/>
  <c r="AH748" i="1"/>
  <c r="AG748" i="1"/>
  <c r="AF748" i="1"/>
  <c r="AE748" i="1"/>
  <c r="AD748" i="1"/>
  <c r="AH723" i="1"/>
  <c r="AG723" i="1"/>
  <c r="AF723" i="1"/>
  <c r="AE723" i="1"/>
  <c r="AD723" i="1"/>
  <c r="AH630" i="1"/>
  <c r="AG630" i="1"/>
  <c r="AF630" i="1"/>
  <c r="AE630" i="1"/>
  <c r="AD630" i="1"/>
  <c r="AH569" i="1"/>
  <c r="AG569" i="1"/>
  <c r="AF569" i="1"/>
  <c r="AE569" i="1"/>
  <c r="AD569" i="1"/>
  <c r="AH783" i="1"/>
  <c r="AG783" i="1"/>
  <c r="AF783" i="1"/>
  <c r="AE783" i="1"/>
  <c r="AD783" i="1"/>
  <c r="AH779" i="1"/>
  <c r="AG779" i="1"/>
  <c r="AF779" i="1"/>
  <c r="AE779" i="1"/>
  <c r="AD779" i="1"/>
  <c r="AH615" i="1"/>
  <c r="AG615" i="1"/>
  <c r="AF615" i="1"/>
  <c r="AE615" i="1"/>
  <c r="AD615" i="1"/>
  <c r="AH614" i="1"/>
  <c r="AG614" i="1"/>
  <c r="AF614" i="1"/>
  <c r="AE614" i="1"/>
  <c r="AD614" i="1"/>
  <c r="AH564" i="1"/>
  <c r="AG564" i="1"/>
  <c r="AF564" i="1"/>
  <c r="AE564" i="1"/>
  <c r="AD564" i="1"/>
  <c r="AH770" i="1"/>
  <c r="AG770" i="1"/>
  <c r="AF770" i="1"/>
  <c r="AE770" i="1"/>
  <c r="AD770" i="1"/>
  <c r="AH755" i="1"/>
  <c r="AG755" i="1"/>
  <c r="AF755" i="1"/>
  <c r="AE755" i="1"/>
  <c r="AD755" i="1"/>
  <c r="AH722" i="1"/>
  <c r="AG722" i="1"/>
  <c r="AF722" i="1"/>
  <c r="AE722" i="1"/>
  <c r="AD722" i="1"/>
  <c r="AH670" i="1"/>
  <c r="AG670" i="1"/>
  <c r="AF670" i="1"/>
  <c r="AE670" i="1"/>
  <c r="AD670" i="1"/>
  <c r="AH612" i="1"/>
  <c r="AG612" i="1"/>
  <c r="AF612" i="1"/>
  <c r="AE612" i="1"/>
  <c r="AD612" i="1"/>
  <c r="AH613" i="1"/>
  <c r="AG613" i="1"/>
  <c r="AF613" i="1"/>
  <c r="AE613" i="1"/>
  <c r="AD613" i="1"/>
  <c r="AH631" i="1"/>
  <c r="AG631" i="1"/>
  <c r="AF631" i="1"/>
  <c r="AE631" i="1"/>
  <c r="AD631" i="1"/>
  <c r="AH711" i="1"/>
  <c r="AG711" i="1"/>
  <c r="AF711" i="1"/>
  <c r="AE711" i="1"/>
  <c r="AD711" i="1"/>
  <c r="AH689" i="1"/>
  <c r="AG689" i="1"/>
  <c r="AF689" i="1"/>
  <c r="AE689" i="1"/>
  <c r="AD689" i="1"/>
  <c r="AH611" i="1"/>
  <c r="AG611" i="1"/>
  <c r="AF611" i="1"/>
  <c r="AE611" i="1"/>
  <c r="AD611" i="1"/>
  <c r="AH796" i="1"/>
  <c r="AG796" i="1"/>
  <c r="AF796" i="1"/>
  <c r="AE796" i="1"/>
  <c r="AD796" i="1"/>
  <c r="AH784" i="1"/>
  <c r="AG784" i="1"/>
  <c r="AF784" i="1"/>
  <c r="AE784" i="1"/>
  <c r="AD784" i="1"/>
  <c r="AH761" i="1"/>
  <c r="AG761" i="1"/>
  <c r="AF761" i="1"/>
  <c r="AE761" i="1"/>
  <c r="AD761" i="1"/>
  <c r="AH702" i="1"/>
  <c r="AG702" i="1"/>
  <c r="AF702" i="1"/>
  <c r="AE702" i="1"/>
  <c r="AD702" i="1"/>
  <c r="AH580" i="1"/>
  <c r="AG580" i="1"/>
  <c r="AF580" i="1"/>
  <c r="AE580" i="1"/>
  <c r="AD580" i="1"/>
  <c r="AH763" i="1"/>
  <c r="AG763" i="1"/>
  <c r="AF763" i="1"/>
  <c r="AE763" i="1"/>
  <c r="AD763" i="1"/>
  <c r="AH743" i="1"/>
  <c r="AG743" i="1"/>
  <c r="AF743" i="1"/>
  <c r="AE743" i="1"/>
  <c r="AD743" i="1"/>
  <c r="AH655" i="1"/>
  <c r="AG655" i="1"/>
  <c r="AF655" i="1"/>
  <c r="AE655" i="1"/>
  <c r="AD655" i="1"/>
  <c r="AH654" i="1"/>
  <c r="AG654" i="1"/>
  <c r="AF654" i="1"/>
  <c r="AE654" i="1"/>
  <c r="AD654" i="1"/>
  <c r="AH765" i="1"/>
  <c r="AG765" i="1"/>
  <c r="AF765" i="1"/>
  <c r="AE765" i="1"/>
  <c r="AD765" i="1"/>
  <c r="AH754" i="1"/>
  <c r="AG754" i="1"/>
  <c r="AF754" i="1"/>
  <c r="AE754" i="1"/>
  <c r="AD754" i="1"/>
  <c r="AH747" i="1"/>
  <c r="AG747" i="1"/>
  <c r="AF747" i="1"/>
  <c r="AE747" i="1"/>
  <c r="AD747" i="1"/>
  <c r="AH707" i="1"/>
  <c r="AG707" i="1"/>
  <c r="AF707" i="1"/>
  <c r="AE707" i="1"/>
  <c r="AD707" i="1"/>
  <c r="AH649" i="1"/>
  <c r="AG649" i="1"/>
  <c r="AF649" i="1"/>
  <c r="AE649" i="1"/>
  <c r="AD649" i="1"/>
  <c r="AH634" i="1"/>
  <c r="AG634" i="1"/>
  <c r="AF634" i="1"/>
  <c r="AE634" i="1"/>
  <c r="AD634" i="1"/>
  <c r="AH594" i="1"/>
  <c r="AG594" i="1"/>
  <c r="AF594" i="1"/>
  <c r="AE594" i="1"/>
  <c r="AD594" i="1"/>
  <c r="AH757" i="1"/>
  <c r="AG757" i="1"/>
  <c r="AF757" i="1"/>
  <c r="AE757" i="1"/>
  <c r="AD757" i="1"/>
  <c r="AH715" i="1"/>
  <c r="AG715" i="1"/>
  <c r="AF715" i="1"/>
  <c r="AE715" i="1"/>
  <c r="AD715" i="1"/>
  <c r="AH609" i="1"/>
  <c r="AG609" i="1"/>
  <c r="AF609" i="1"/>
  <c r="AE609" i="1"/>
  <c r="AD609" i="1"/>
  <c r="AH577" i="1"/>
  <c r="AG577" i="1"/>
  <c r="AF577" i="1"/>
  <c r="AE577" i="1"/>
  <c r="AD577" i="1"/>
  <c r="AH737" i="1"/>
  <c r="AG737" i="1"/>
  <c r="AF737" i="1"/>
  <c r="AE737" i="1"/>
  <c r="AD737" i="1"/>
  <c r="AH735" i="1"/>
  <c r="AG735" i="1"/>
  <c r="AF735" i="1"/>
  <c r="AE735" i="1"/>
  <c r="AD735" i="1"/>
  <c r="AH572" i="1"/>
  <c r="AG572" i="1"/>
  <c r="AF572" i="1"/>
  <c r="AE572" i="1"/>
  <c r="AD572" i="1"/>
  <c r="AH752" i="1"/>
  <c r="AG752" i="1"/>
  <c r="AF752" i="1"/>
  <c r="AE752" i="1"/>
  <c r="AD752" i="1"/>
  <c r="AH740" i="1"/>
  <c r="AG740" i="1"/>
  <c r="AF740" i="1"/>
  <c r="AE740" i="1"/>
  <c r="AD740" i="1"/>
  <c r="AH716" i="1"/>
  <c r="AG716" i="1"/>
  <c r="AF716" i="1"/>
  <c r="AE716" i="1"/>
  <c r="AD716" i="1"/>
  <c r="AH643" i="1"/>
  <c r="AG643" i="1"/>
  <c r="AF643" i="1"/>
  <c r="AE643" i="1"/>
  <c r="AD643" i="1"/>
  <c r="AH759" i="1"/>
  <c r="AG759" i="1"/>
  <c r="AF759" i="1"/>
  <c r="AE759" i="1"/>
  <c r="AD759" i="1"/>
  <c r="AH657" i="1"/>
  <c r="AG657" i="1"/>
  <c r="AF657" i="1"/>
  <c r="AE657" i="1"/>
  <c r="AD657" i="1"/>
  <c r="AH595" i="1"/>
  <c r="AG595" i="1"/>
  <c r="AF595" i="1"/>
  <c r="AE595" i="1"/>
  <c r="AD595" i="1"/>
  <c r="AH697" i="1"/>
  <c r="AG697" i="1"/>
  <c r="AF697" i="1"/>
  <c r="AE697" i="1"/>
  <c r="AD697" i="1"/>
  <c r="AH667" i="1"/>
  <c r="AG667" i="1"/>
  <c r="AF667" i="1"/>
  <c r="AE667" i="1"/>
  <c r="AD667" i="1"/>
  <c r="AH589" i="1"/>
  <c r="AG589" i="1"/>
  <c r="AF589" i="1"/>
  <c r="AE589" i="1"/>
  <c r="AD589" i="1"/>
  <c r="AH751" i="1"/>
  <c r="AG751" i="1"/>
  <c r="AF751" i="1"/>
  <c r="AE751" i="1"/>
  <c r="AD751" i="1"/>
  <c r="AH746" i="1"/>
  <c r="AG746" i="1"/>
  <c r="AF746" i="1"/>
  <c r="AE746" i="1"/>
  <c r="AD746" i="1"/>
  <c r="AH700" i="1"/>
  <c r="AG700" i="1"/>
  <c r="AF700" i="1"/>
  <c r="AE700" i="1"/>
  <c r="AD700" i="1"/>
  <c r="AH678" i="1"/>
  <c r="AG678" i="1"/>
  <c r="AF678" i="1"/>
  <c r="AE678" i="1"/>
  <c r="AD678" i="1"/>
  <c r="AH758" i="1"/>
  <c r="AG758" i="1"/>
  <c r="AF758" i="1"/>
  <c r="AE758" i="1"/>
  <c r="AD758" i="1"/>
  <c r="AH627" i="1"/>
  <c r="AG627" i="1"/>
  <c r="AF627" i="1"/>
  <c r="AE627" i="1"/>
  <c r="AD627" i="1"/>
  <c r="AH608" i="1"/>
  <c r="AG608" i="1"/>
  <c r="AF608" i="1"/>
  <c r="AE608" i="1"/>
  <c r="AD608" i="1"/>
  <c r="AH701" i="1"/>
  <c r="AG701" i="1"/>
  <c r="AF701" i="1"/>
  <c r="AE701" i="1"/>
  <c r="AD701" i="1"/>
  <c r="AH658" i="1"/>
  <c r="AG658" i="1"/>
  <c r="AF658" i="1"/>
  <c r="AE658" i="1"/>
  <c r="AD658" i="1"/>
  <c r="AH562" i="1"/>
  <c r="AG562" i="1"/>
  <c r="AF562" i="1"/>
  <c r="AE562" i="1"/>
  <c r="AD562" i="1"/>
  <c r="AH733" i="1"/>
  <c r="AG733" i="1"/>
  <c r="AF733" i="1"/>
  <c r="AE733" i="1"/>
  <c r="AD733" i="1"/>
  <c r="AH717" i="1"/>
  <c r="AG717" i="1"/>
  <c r="AF717" i="1"/>
  <c r="AE717" i="1"/>
  <c r="AD717" i="1"/>
  <c r="AH607" i="1"/>
  <c r="AG607" i="1"/>
  <c r="AF607" i="1"/>
  <c r="AE607" i="1"/>
  <c r="AD607" i="1"/>
  <c r="AH663" i="1"/>
  <c r="AG663" i="1"/>
  <c r="AF663" i="1"/>
  <c r="AE663" i="1"/>
  <c r="AD663" i="1"/>
  <c r="AH653" i="1"/>
  <c r="AG653" i="1"/>
  <c r="AF653" i="1"/>
  <c r="AE653" i="1"/>
  <c r="AD653" i="1"/>
  <c r="AH644" i="1"/>
  <c r="AG644" i="1"/>
  <c r="AF644" i="1"/>
  <c r="AE644" i="1"/>
  <c r="AD644" i="1"/>
  <c r="AH718" i="1"/>
  <c r="AG718" i="1"/>
  <c r="AF718" i="1"/>
  <c r="AE718" i="1"/>
  <c r="AD718" i="1"/>
  <c r="AH713" i="1"/>
  <c r="AG713" i="1"/>
  <c r="AF713" i="1"/>
  <c r="AE713" i="1"/>
  <c r="AD713" i="1"/>
  <c r="AH626" i="1"/>
  <c r="AG626" i="1"/>
  <c r="AF626" i="1"/>
  <c r="AE626" i="1"/>
  <c r="AD626" i="1"/>
  <c r="AH791" i="1"/>
  <c r="AG791" i="1"/>
  <c r="AF791" i="1"/>
  <c r="AE791" i="1"/>
  <c r="AD791" i="1"/>
  <c r="AH739" i="1"/>
  <c r="AG739" i="1"/>
  <c r="AF739" i="1"/>
  <c r="AE739" i="1"/>
  <c r="AD739" i="1"/>
  <c r="AH680" i="1"/>
  <c r="AG680" i="1"/>
  <c r="AF680" i="1"/>
  <c r="AE680" i="1"/>
  <c r="AD680" i="1"/>
  <c r="AH685" i="1"/>
  <c r="AG685" i="1"/>
  <c r="AF685" i="1"/>
  <c r="AE685" i="1"/>
  <c r="AD685" i="1"/>
  <c r="AH668" i="1"/>
  <c r="AG668" i="1"/>
  <c r="AF668" i="1"/>
  <c r="AE668" i="1"/>
  <c r="AD668" i="1"/>
  <c r="AH584" i="1"/>
  <c r="AG584" i="1"/>
  <c r="AF584" i="1"/>
  <c r="AE584" i="1"/>
  <c r="AD584" i="1"/>
  <c r="AH585" i="1"/>
  <c r="AG585" i="1"/>
  <c r="AF585" i="1"/>
  <c r="AE585" i="1"/>
  <c r="AD585" i="1"/>
  <c r="AH570" i="1"/>
  <c r="AG570" i="1"/>
  <c r="AF570" i="1"/>
  <c r="AE570" i="1"/>
  <c r="AD570" i="1"/>
  <c r="AH753" i="1"/>
  <c r="AG753" i="1"/>
  <c r="AF753" i="1"/>
  <c r="AE753" i="1"/>
  <c r="AD753" i="1"/>
  <c r="AH688" i="1"/>
  <c r="AG688" i="1"/>
  <c r="AF688" i="1"/>
  <c r="AE688" i="1"/>
  <c r="AD688" i="1"/>
  <c r="AH606" i="1"/>
  <c r="AG606" i="1"/>
  <c r="AF606" i="1"/>
  <c r="AE606" i="1"/>
  <c r="AD606" i="1"/>
  <c r="AH790" i="1"/>
  <c r="AG790" i="1"/>
  <c r="AF790" i="1"/>
  <c r="AE790" i="1"/>
  <c r="AD790" i="1"/>
  <c r="AH778" i="1"/>
  <c r="AG778" i="1"/>
  <c r="AF778" i="1"/>
  <c r="AE778" i="1"/>
  <c r="AD778" i="1"/>
  <c r="AH777" i="1"/>
  <c r="AG777" i="1"/>
  <c r="AF777" i="1"/>
  <c r="AE777" i="1"/>
  <c r="AD777" i="1"/>
  <c r="AH741" i="1"/>
  <c r="AG741" i="1"/>
  <c r="AF741" i="1"/>
  <c r="AE741" i="1"/>
  <c r="AD741" i="1"/>
  <c r="AH645" i="1"/>
  <c r="AG645" i="1"/>
  <c r="AF645" i="1"/>
  <c r="AE645" i="1"/>
  <c r="AD645" i="1"/>
  <c r="AH776" i="1"/>
  <c r="AG776" i="1"/>
  <c r="AF776" i="1"/>
  <c r="AE776" i="1"/>
  <c r="AD776" i="1"/>
  <c r="AH760" i="1"/>
  <c r="AG760" i="1"/>
  <c r="AF760" i="1"/>
  <c r="AE760" i="1"/>
  <c r="AD760" i="1"/>
  <c r="AH708" i="1"/>
  <c r="AG708" i="1"/>
  <c r="AF708" i="1"/>
  <c r="AE708" i="1"/>
  <c r="AD708" i="1"/>
  <c r="AH666" i="1"/>
  <c r="AG666" i="1"/>
  <c r="AF666" i="1"/>
  <c r="AE666" i="1"/>
  <c r="AD666" i="1"/>
  <c r="AH579" i="1"/>
  <c r="AG579" i="1"/>
  <c r="AF579" i="1"/>
  <c r="AE579" i="1"/>
  <c r="AD579" i="1"/>
  <c r="AH768" i="1"/>
  <c r="AG768" i="1"/>
  <c r="AF768" i="1"/>
  <c r="AE768" i="1"/>
  <c r="AD768" i="1"/>
  <c r="AH651" i="1"/>
  <c r="AG651" i="1"/>
  <c r="AF651" i="1"/>
  <c r="AE651" i="1"/>
  <c r="AD651" i="1"/>
  <c r="AH628" i="1"/>
  <c r="AG628" i="1"/>
  <c r="AF628" i="1"/>
  <c r="AE628" i="1"/>
  <c r="AD628" i="1"/>
  <c r="AH605" i="1"/>
  <c r="AG605" i="1"/>
  <c r="AF605" i="1"/>
  <c r="AE605" i="1"/>
  <c r="AD605" i="1"/>
  <c r="AH731" i="1"/>
  <c r="AG731" i="1"/>
  <c r="AF731" i="1"/>
  <c r="AE731" i="1"/>
  <c r="AD731" i="1"/>
  <c r="AH730" i="1"/>
  <c r="AG730" i="1"/>
  <c r="AF730" i="1"/>
  <c r="AE730" i="1"/>
  <c r="AD730" i="1"/>
  <c r="AH714" i="1"/>
  <c r="AG714" i="1"/>
  <c r="AF714" i="1"/>
  <c r="AE714" i="1"/>
  <c r="AD714" i="1"/>
  <c r="AH664" i="1"/>
  <c r="AG664" i="1"/>
  <c r="AF664" i="1"/>
  <c r="AE664" i="1"/>
  <c r="AD664" i="1"/>
  <c r="AH573" i="1"/>
  <c r="AG573" i="1"/>
  <c r="AF573" i="1"/>
  <c r="AE573" i="1"/>
  <c r="AD573" i="1"/>
  <c r="AH766" i="1"/>
  <c r="AG766" i="1"/>
  <c r="AF766" i="1"/>
  <c r="AE766" i="1"/>
  <c r="AD766" i="1"/>
  <c r="AH775" i="1"/>
  <c r="AG775" i="1"/>
  <c r="AF775" i="1"/>
  <c r="AE775" i="1"/>
  <c r="AD775" i="1"/>
  <c r="AH528" i="1"/>
  <c r="AG528" i="1"/>
  <c r="AF528" i="1"/>
  <c r="AE528" i="1"/>
  <c r="AD528" i="1"/>
  <c r="AH582" i="1"/>
  <c r="AG582" i="1"/>
  <c r="AF582" i="1"/>
  <c r="AE582" i="1"/>
  <c r="AD582" i="1"/>
  <c r="AH601" i="1"/>
  <c r="AG601" i="1"/>
  <c r="AF601" i="1"/>
  <c r="AE601" i="1"/>
  <c r="AD601" i="1"/>
  <c r="AH762" i="1"/>
  <c r="AG762" i="1"/>
  <c r="AF762" i="1"/>
  <c r="AE762" i="1"/>
  <c r="AD762" i="1"/>
  <c r="AH706" i="1"/>
  <c r="AG706" i="1"/>
  <c r="AF706" i="1"/>
  <c r="AE706" i="1"/>
  <c r="AD706" i="1"/>
  <c r="AH602" i="1"/>
  <c r="AG602" i="1"/>
  <c r="AF602" i="1"/>
  <c r="AE602" i="1"/>
  <c r="AD602" i="1"/>
  <c r="AH639" i="1"/>
  <c r="AG639" i="1"/>
  <c r="AF639" i="1"/>
  <c r="AE639" i="1"/>
  <c r="AD639" i="1"/>
  <c r="AH590" i="1"/>
  <c r="AG590" i="1"/>
  <c r="AF590" i="1"/>
  <c r="AE590" i="1"/>
  <c r="AD590" i="1"/>
  <c r="AH767" i="1"/>
  <c r="AG767" i="1"/>
  <c r="AF767" i="1"/>
  <c r="AE767" i="1"/>
  <c r="AD767" i="1"/>
  <c r="AH674" i="1"/>
  <c r="AG674" i="1"/>
  <c r="AF674" i="1"/>
  <c r="AE674" i="1"/>
  <c r="AD674" i="1"/>
  <c r="AH642" i="1"/>
  <c r="AG642" i="1"/>
  <c r="AF642" i="1"/>
  <c r="AE642" i="1"/>
  <c r="AD642" i="1"/>
  <c r="AH764" i="1"/>
  <c r="AG764" i="1"/>
  <c r="AF764" i="1"/>
  <c r="AE764" i="1"/>
  <c r="AD764" i="1"/>
  <c r="AH686" i="1"/>
  <c r="AG686" i="1"/>
  <c r="AF686" i="1"/>
  <c r="AE686" i="1"/>
  <c r="AD686" i="1"/>
  <c r="AH604" i="1"/>
  <c r="AG604" i="1"/>
  <c r="AF604" i="1"/>
  <c r="AE604" i="1"/>
  <c r="AD604" i="1"/>
  <c r="AH679" i="1"/>
  <c r="AG679" i="1"/>
  <c r="AF679" i="1"/>
  <c r="AE679" i="1"/>
  <c r="AD679" i="1"/>
  <c r="AH578" i="1"/>
  <c r="AG578" i="1"/>
  <c r="AF578" i="1"/>
  <c r="AE578" i="1"/>
  <c r="AD578" i="1"/>
  <c r="AH596" i="1"/>
  <c r="AG596" i="1"/>
  <c r="AF596" i="1"/>
  <c r="AE596" i="1"/>
  <c r="AD596" i="1"/>
  <c r="AH721" i="1"/>
  <c r="AG721" i="1"/>
  <c r="AF721" i="1"/>
  <c r="AE721" i="1"/>
  <c r="AD721" i="1"/>
  <c r="AH676" i="1"/>
  <c r="AG676" i="1"/>
  <c r="AF676" i="1"/>
  <c r="AE676" i="1"/>
  <c r="AD676" i="1"/>
  <c r="AH581" i="1"/>
  <c r="AG581" i="1"/>
  <c r="AF581" i="1"/>
  <c r="AE581" i="1"/>
  <c r="AD581" i="1"/>
  <c r="AH598" i="1"/>
  <c r="AG598" i="1"/>
  <c r="AF598" i="1"/>
  <c r="AE598" i="1"/>
  <c r="AD598" i="1"/>
  <c r="AH592" i="1"/>
  <c r="AG592" i="1"/>
  <c r="AF592" i="1"/>
  <c r="AE592" i="1"/>
  <c r="AD592" i="1"/>
  <c r="AH646" i="1"/>
  <c r="AG646" i="1"/>
  <c r="AF646" i="1"/>
  <c r="AE646" i="1"/>
  <c r="AD646" i="1"/>
  <c r="AH637" i="1"/>
  <c r="AG637" i="1"/>
  <c r="AF637" i="1"/>
  <c r="AE637" i="1"/>
  <c r="AD637" i="1"/>
  <c r="AH647" i="1"/>
  <c r="AG647" i="1"/>
  <c r="AF647" i="1"/>
  <c r="AE647" i="1"/>
  <c r="AD647" i="1"/>
  <c r="AH659" i="1"/>
  <c r="AG659" i="1"/>
  <c r="AF659" i="1"/>
  <c r="AE659" i="1"/>
  <c r="AD659" i="1"/>
  <c r="AH662" i="1"/>
  <c r="AG662" i="1"/>
  <c r="AF662" i="1"/>
  <c r="AE662" i="1"/>
  <c r="AD662" i="1"/>
  <c r="AH684" i="1"/>
  <c r="AG684" i="1"/>
  <c r="AF684" i="1"/>
  <c r="AE684" i="1"/>
  <c r="AD684" i="1"/>
  <c r="AH623" i="1"/>
  <c r="AG623" i="1"/>
  <c r="AF623" i="1"/>
  <c r="AE623" i="1"/>
  <c r="AD623" i="1"/>
  <c r="AH603" i="1"/>
  <c r="AG603" i="1"/>
  <c r="AF603" i="1"/>
  <c r="AE603" i="1"/>
  <c r="AD603" i="1"/>
  <c r="AH736" i="1"/>
  <c r="AG736" i="1"/>
  <c r="AF736" i="1"/>
  <c r="AE736" i="1"/>
  <c r="AD736" i="1"/>
  <c r="AH597" i="1"/>
  <c r="AG597" i="1"/>
  <c r="AF597" i="1"/>
  <c r="AE597" i="1"/>
  <c r="AD597" i="1"/>
  <c r="AH719" i="1"/>
  <c r="AG719" i="1"/>
  <c r="AF719" i="1"/>
  <c r="AE719" i="1"/>
  <c r="AD719" i="1"/>
  <c r="AH710" i="1"/>
  <c r="AG710" i="1"/>
  <c r="AF710" i="1"/>
  <c r="AE710" i="1"/>
  <c r="AD710" i="1"/>
  <c r="AH565" i="1"/>
  <c r="AG565" i="1"/>
  <c r="AF565" i="1"/>
  <c r="AE565" i="1"/>
  <c r="AD565" i="1"/>
  <c r="AH557" i="1"/>
  <c r="AG557" i="1"/>
  <c r="AF557" i="1"/>
  <c r="AE557" i="1"/>
  <c r="AD557" i="1"/>
  <c r="AH633" i="1"/>
  <c r="AG633" i="1"/>
  <c r="AF633" i="1"/>
  <c r="AE633" i="1"/>
  <c r="AD633" i="1"/>
  <c r="AH709" i="1"/>
  <c r="AG709" i="1"/>
  <c r="AF709" i="1"/>
  <c r="AE709" i="1"/>
  <c r="AD709" i="1"/>
  <c r="AH587" i="1"/>
  <c r="AG587" i="1"/>
  <c r="AF587" i="1"/>
  <c r="AE587" i="1"/>
  <c r="AD587" i="1"/>
  <c r="AH749" i="1"/>
  <c r="AG749" i="1"/>
  <c r="AF749" i="1"/>
  <c r="AE749" i="1"/>
  <c r="AD749" i="1"/>
  <c r="AH665" i="1"/>
  <c r="AG665" i="1"/>
  <c r="AF665" i="1"/>
  <c r="AE665" i="1"/>
  <c r="AD665" i="1"/>
  <c r="AH698" i="1"/>
  <c r="AG698" i="1"/>
  <c r="AF698" i="1"/>
  <c r="AE698" i="1"/>
  <c r="AD698" i="1"/>
  <c r="AH641" i="1"/>
  <c r="AG641" i="1"/>
  <c r="AF641" i="1"/>
  <c r="AE641" i="1"/>
  <c r="AD641" i="1"/>
  <c r="AH635" i="1"/>
  <c r="AG635" i="1"/>
  <c r="AF635" i="1"/>
  <c r="AE635" i="1"/>
  <c r="AD635" i="1"/>
  <c r="AH624" i="1"/>
  <c r="AG624" i="1"/>
  <c r="AF624" i="1"/>
  <c r="AE624" i="1"/>
  <c r="AD624" i="1"/>
  <c r="AH785" i="1"/>
  <c r="AG785" i="1"/>
  <c r="AF785" i="1"/>
  <c r="AE785" i="1"/>
  <c r="AD785" i="1"/>
  <c r="AH640" i="1"/>
  <c r="AG640" i="1"/>
  <c r="AF640" i="1"/>
  <c r="AE640" i="1"/>
  <c r="AD640" i="1"/>
  <c r="AH693" i="1"/>
  <c r="AG693" i="1"/>
  <c r="AF693" i="1"/>
  <c r="AE693" i="1"/>
  <c r="AD693" i="1"/>
  <c r="AH599" i="1"/>
  <c r="AG599" i="1"/>
  <c r="AF599" i="1"/>
  <c r="AE599" i="1"/>
  <c r="AD599" i="1"/>
  <c r="AH720" i="1"/>
  <c r="AG720" i="1"/>
  <c r="AF720" i="1"/>
  <c r="AE720" i="1"/>
  <c r="AD720" i="1"/>
  <c r="AH712" i="1"/>
  <c r="AG712" i="1"/>
  <c r="AF712" i="1"/>
  <c r="AE712" i="1"/>
  <c r="AD712" i="1"/>
  <c r="AH681" i="1"/>
  <c r="AG681" i="1"/>
  <c r="AF681" i="1"/>
  <c r="AE681" i="1"/>
  <c r="AD681" i="1"/>
  <c r="AH682" i="1"/>
  <c r="AG682" i="1"/>
  <c r="AF682" i="1"/>
  <c r="AE682" i="1"/>
  <c r="AD682" i="1"/>
  <c r="AH501" i="1"/>
  <c r="AG501" i="1"/>
  <c r="AF501" i="1"/>
  <c r="AE501" i="1"/>
  <c r="AD501" i="1"/>
  <c r="AH677" i="1"/>
  <c r="AG677" i="1"/>
  <c r="AF677" i="1"/>
  <c r="AE677" i="1"/>
  <c r="AD677" i="1"/>
  <c r="AH571" i="1"/>
  <c r="AG571" i="1"/>
  <c r="AF571" i="1"/>
  <c r="AE571" i="1"/>
  <c r="AD571" i="1"/>
  <c r="AH593" i="1"/>
  <c r="AG593" i="1"/>
  <c r="AF593" i="1"/>
  <c r="AE593" i="1"/>
  <c r="AD593" i="1"/>
  <c r="AH732" i="1"/>
  <c r="AG732" i="1"/>
  <c r="AF732" i="1"/>
  <c r="AE732" i="1"/>
  <c r="AD732" i="1"/>
  <c r="AH692" i="1"/>
  <c r="AG692" i="1"/>
  <c r="AF692" i="1"/>
  <c r="AE692" i="1"/>
  <c r="AD692" i="1"/>
  <c r="AH625" i="1"/>
  <c r="AG625" i="1"/>
  <c r="AF625" i="1"/>
  <c r="AE625" i="1"/>
  <c r="AD625" i="1"/>
  <c r="AH588" i="1"/>
  <c r="AG588" i="1"/>
  <c r="AF588" i="1"/>
  <c r="AE588" i="1"/>
  <c r="AD588" i="1"/>
  <c r="AH620" i="1"/>
  <c r="AG620" i="1"/>
  <c r="AF620" i="1"/>
  <c r="AE620" i="1"/>
  <c r="AD620" i="1"/>
  <c r="AH583" i="1"/>
  <c r="AG583" i="1"/>
  <c r="AF583" i="1"/>
  <c r="AE583" i="1"/>
  <c r="AD583" i="1"/>
  <c r="AH673" i="1"/>
  <c r="AG673" i="1"/>
  <c r="AF673" i="1"/>
  <c r="AE673" i="1"/>
  <c r="AD673" i="1"/>
  <c r="AH675" i="1"/>
  <c r="AG675" i="1"/>
  <c r="AF675" i="1"/>
  <c r="AE675" i="1"/>
  <c r="AD675" i="1"/>
  <c r="AH661" i="1"/>
  <c r="AG661" i="1"/>
  <c r="AF661" i="1"/>
  <c r="AE661" i="1"/>
  <c r="AD661" i="1"/>
  <c r="AH687" i="1"/>
  <c r="AG687" i="1"/>
  <c r="AF687" i="1"/>
  <c r="AE687" i="1"/>
  <c r="AD687" i="1"/>
  <c r="AH650" i="1"/>
  <c r="AG650" i="1"/>
  <c r="AF650" i="1"/>
  <c r="AE650" i="1"/>
  <c r="AD650" i="1"/>
  <c r="AH621" i="1"/>
  <c r="AG621" i="1"/>
  <c r="AF621" i="1"/>
  <c r="AE621" i="1"/>
  <c r="AD621" i="1"/>
  <c r="AH632" i="1"/>
  <c r="AG632" i="1"/>
  <c r="AF632" i="1"/>
  <c r="AE632" i="1"/>
  <c r="AD632" i="1"/>
  <c r="AH475" i="1"/>
  <c r="AG475" i="1"/>
  <c r="AF475" i="1"/>
  <c r="AE475" i="1"/>
  <c r="AD475" i="1"/>
  <c r="AH423" i="1"/>
  <c r="AG423" i="1"/>
  <c r="AF423" i="1"/>
  <c r="AE423" i="1"/>
  <c r="AD423" i="1"/>
  <c r="AH705" i="1"/>
  <c r="AG705" i="1"/>
  <c r="AF705" i="1"/>
  <c r="AE705" i="1"/>
  <c r="AD705" i="1"/>
  <c r="AH656" i="1"/>
  <c r="AG656" i="1"/>
  <c r="AF656" i="1"/>
  <c r="AE656" i="1"/>
  <c r="AD656" i="1"/>
  <c r="AH619" i="1"/>
  <c r="AG619" i="1"/>
  <c r="AF619" i="1"/>
  <c r="AE619" i="1"/>
  <c r="AD619" i="1"/>
  <c r="AH481" i="1"/>
  <c r="AG481" i="1"/>
  <c r="AF481" i="1"/>
  <c r="AE481" i="1"/>
  <c r="AD481" i="1"/>
  <c r="AH193" i="1"/>
  <c r="AG193" i="1"/>
  <c r="AF193" i="1"/>
  <c r="AE193" i="1"/>
  <c r="AD193" i="1"/>
  <c r="AH157" i="1"/>
  <c r="AG157" i="1"/>
  <c r="AF157" i="1"/>
  <c r="AE157" i="1"/>
  <c r="AD157" i="1"/>
  <c r="AH246" i="1"/>
  <c r="AG246" i="1"/>
  <c r="AF246" i="1"/>
  <c r="AE246" i="1"/>
  <c r="AD246" i="1"/>
  <c r="AH485" i="1"/>
  <c r="AG485" i="1"/>
  <c r="AF485" i="1"/>
  <c r="AE485" i="1"/>
  <c r="AD485" i="1"/>
  <c r="AH191" i="1"/>
  <c r="AG191" i="1"/>
  <c r="AF191" i="1"/>
  <c r="AE191" i="1"/>
  <c r="AD191" i="1"/>
  <c r="AH483" i="1"/>
  <c r="AG483" i="1"/>
  <c r="AF483" i="1"/>
  <c r="AE483" i="1"/>
  <c r="AD483" i="1"/>
  <c r="AH499" i="1"/>
  <c r="AG499" i="1"/>
  <c r="AF499" i="1"/>
  <c r="AE499" i="1"/>
  <c r="AD499" i="1"/>
  <c r="AH548" i="1"/>
  <c r="AG548" i="1"/>
  <c r="AF548" i="1"/>
  <c r="AE548" i="1"/>
  <c r="AD548" i="1"/>
  <c r="AH471" i="1"/>
  <c r="AG471" i="1"/>
  <c r="AF471" i="1"/>
  <c r="AE471" i="1"/>
  <c r="AD471" i="1"/>
  <c r="AH554" i="1"/>
  <c r="AG554" i="1"/>
  <c r="AF554" i="1"/>
  <c r="AE554" i="1"/>
  <c r="AD554" i="1"/>
  <c r="AH552" i="1"/>
  <c r="AG552" i="1"/>
  <c r="AF552" i="1"/>
  <c r="AE552" i="1"/>
  <c r="AD552" i="1"/>
  <c r="AH482" i="1"/>
  <c r="AG482" i="1"/>
  <c r="AF482" i="1"/>
  <c r="AE482" i="1"/>
  <c r="AD482" i="1"/>
  <c r="AH546" i="1"/>
  <c r="AG546" i="1"/>
  <c r="AF546" i="1"/>
  <c r="AE546" i="1"/>
  <c r="AD546" i="1"/>
  <c r="AH521" i="1"/>
  <c r="AG521" i="1"/>
  <c r="AF521" i="1"/>
  <c r="AE521" i="1"/>
  <c r="AD521" i="1"/>
  <c r="AH470" i="1"/>
  <c r="AG470" i="1"/>
  <c r="AF470" i="1"/>
  <c r="AE470" i="1"/>
  <c r="AD470" i="1"/>
  <c r="AH535" i="1"/>
  <c r="AG535" i="1"/>
  <c r="AF535" i="1"/>
  <c r="AE535" i="1"/>
  <c r="AD535" i="1"/>
  <c r="AH524" i="1"/>
  <c r="AG524" i="1"/>
  <c r="AF524" i="1"/>
  <c r="AE524" i="1"/>
  <c r="AD524" i="1"/>
  <c r="AH510" i="1"/>
  <c r="AG510" i="1"/>
  <c r="AF510" i="1"/>
  <c r="AE510" i="1"/>
  <c r="AD510" i="1"/>
  <c r="AH549" i="1"/>
  <c r="AG549" i="1"/>
  <c r="AF549" i="1"/>
  <c r="AE549" i="1"/>
  <c r="AD549" i="1"/>
  <c r="AH534" i="1"/>
  <c r="AG534" i="1"/>
  <c r="AF534" i="1"/>
  <c r="AE534" i="1"/>
  <c r="AD534" i="1"/>
  <c r="AH526" i="1"/>
  <c r="AG526" i="1"/>
  <c r="AF526" i="1"/>
  <c r="AE526" i="1"/>
  <c r="AD526" i="1"/>
  <c r="AH538" i="1"/>
  <c r="AG538" i="1"/>
  <c r="AF538" i="1"/>
  <c r="AE538" i="1"/>
  <c r="AD538" i="1"/>
  <c r="AH536" i="1"/>
  <c r="AG536" i="1"/>
  <c r="AF536" i="1"/>
  <c r="AE536" i="1"/>
  <c r="AD536" i="1"/>
  <c r="AH523" i="1"/>
  <c r="AG523" i="1"/>
  <c r="AF523" i="1"/>
  <c r="AE523" i="1"/>
  <c r="AD523" i="1"/>
  <c r="AH474" i="1"/>
  <c r="AG474" i="1"/>
  <c r="AF474" i="1"/>
  <c r="AE474" i="1"/>
  <c r="AD474" i="1"/>
  <c r="AH551" i="1"/>
  <c r="AG551" i="1"/>
  <c r="AF551" i="1"/>
  <c r="AE551" i="1"/>
  <c r="AD551" i="1"/>
  <c r="AH547" i="1"/>
  <c r="AG547" i="1"/>
  <c r="AF547" i="1"/>
  <c r="AE547" i="1"/>
  <c r="AD547" i="1"/>
  <c r="AH517" i="1"/>
  <c r="AG517" i="1"/>
  <c r="AF517" i="1"/>
  <c r="AE517" i="1"/>
  <c r="AD517" i="1"/>
  <c r="AH550" i="1"/>
  <c r="AG550" i="1"/>
  <c r="AF550" i="1"/>
  <c r="AE550" i="1"/>
  <c r="AD550" i="1"/>
  <c r="AH541" i="1"/>
  <c r="AG541" i="1"/>
  <c r="AF541" i="1"/>
  <c r="AE541" i="1"/>
  <c r="AD541" i="1"/>
  <c r="AH527" i="1"/>
  <c r="AG527" i="1"/>
  <c r="AF527" i="1"/>
  <c r="AE527" i="1"/>
  <c r="AD527" i="1"/>
  <c r="AH287" i="1"/>
  <c r="AG287" i="1"/>
  <c r="AF287" i="1"/>
  <c r="AE287" i="1"/>
  <c r="AD287" i="1"/>
  <c r="AH495" i="1"/>
  <c r="AG495" i="1"/>
  <c r="AF495" i="1"/>
  <c r="AE495" i="1"/>
  <c r="AD495" i="1"/>
  <c r="AH542" i="1"/>
  <c r="AG542" i="1"/>
  <c r="AF542" i="1"/>
  <c r="AE542" i="1"/>
  <c r="AD542" i="1"/>
  <c r="AH516" i="1"/>
  <c r="AG516" i="1"/>
  <c r="AF516" i="1"/>
  <c r="AE516" i="1"/>
  <c r="AD516" i="1"/>
  <c r="AH496" i="1"/>
  <c r="AG496" i="1"/>
  <c r="AF496" i="1"/>
  <c r="AE496" i="1"/>
  <c r="AD496" i="1"/>
  <c r="AH497" i="1"/>
  <c r="AG497" i="1"/>
  <c r="AF497" i="1"/>
  <c r="AE497" i="1"/>
  <c r="AD497" i="1"/>
  <c r="AH532" i="1"/>
  <c r="AG532" i="1"/>
  <c r="AF532" i="1"/>
  <c r="AE532" i="1"/>
  <c r="AD532" i="1"/>
  <c r="AH433" i="1"/>
  <c r="AG433" i="1"/>
  <c r="AF433" i="1"/>
  <c r="AE433" i="1"/>
  <c r="AD433" i="1"/>
  <c r="AH480" i="1"/>
  <c r="AG480" i="1"/>
  <c r="AF480" i="1"/>
  <c r="AE480" i="1"/>
  <c r="AD480" i="1"/>
  <c r="AH543" i="1"/>
  <c r="AG543" i="1"/>
  <c r="AF543" i="1"/>
  <c r="AE543" i="1"/>
  <c r="AD543" i="1"/>
  <c r="AH489" i="1"/>
  <c r="AG489" i="1"/>
  <c r="AF489" i="1"/>
  <c r="AE489" i="1"/>
  <c r="AD489" i="1"/>
  <c r="AH479" i="1"/>
  <c r="AG479" i="1"/>
  <c r="AF479" i="1"/>
  <c r="AE479" i="1"/>
  <c r="AD479" i="1"/>
  <c r="AH515" i="1"/>
  <c r="AG515" i="1"/>
  <c r="AF515" i="1"/>
  <c r="AE515" i="1"/>
  <c r="AD515" i="1"/>
  <c r="AH477" i="1"/>
  <c r="AG477" i="1"/>
  <c r="AF477" i="1"/>
  <c r="AE477" i="1"/>
  <c r="AD477" i="1"/>
  <c r="AH539" i="1"/>
  <c r="AG539" i="1"/>
  <c r="AF539" i="1"/>
  <c r="AE539" i="1"/>
  <c r="AD539" i="1"/>
  <c r="AH492" i="1"/>
  <c r="AG492" i="1"/>
  <c r="AF492" i="1"/>
  <c r="AE492" i="1"/>
  <c r="AD492" i="1"/>
  <c r="AH508" i="1"/>
  <c r="AG508" i="1"/>
  <c r="AF508" i="1"/>
  <c r="AE508" i="1"/>
  <c r="AD508" i="1"/>
  <c r="AH432" i="1"/>
  <c r="AG432" i="1"/>
  <c r="AF432" i="1"/>
  <c r="AE432" i="1"/>
  <c r="AD432" i="1"/>
  <c r="AH540" i="1"/>
  <c r="AG540" i="1"/>
  <c r="AF540" i="1"/>
  <c r="AE540" i="1"/>
  <c r="AD540" i="1"/>
  <c r="AH488" i="1"/>
  <c r="AG488" i="1"/>
  <c r="AF488" i="1"/>
  <c r="AE488" i="1"/>
  <c r="AD488" i="1"/>
  <c r="AH520" i="1"/>
  <c r="AG520" i="1"/>
  <c r="AF520" i="1"/>
  <c r="AE520" i="1"/>
  <c r="AD520" i="1"/>
  <c r="AH503" i="1"/>
  <c r="AG503" i="1"/>
  <c r="AF503" i="1"/>
  <c r="AE503" i="1"/>
  <c r="AD503" i="1"/>
  <c r="AH494" i="1"/>
  <c r="AG494" i="1"/>
  <c r="AF494" i="1"/>
  <c r="AE494" i="1"/>
  <c r="AD494" i="1"/>
  <c r="AH493" i="1"/>
  <c r="AG493" i="1"/>
  <c r="AF493" i="1"/>
  <c r="AE493" i="1"/>
  <c r="AD493" i="1"/>
  <c r="AH537" i="1"/>
  <c r="AG537" i="1"/>
  <c r="AF537" i="1"/>
  <c r="AE537" i="1"/>
  <c r="AD537" i="1"/>
  <c r="AH500" i="1"/>
  <c r="AG500" i="1"/>
  <c r="AF500" i="1"/>
  <c r="AE500" i="1"/>
  <c r="AD500" i="1"/>
  <c r="AH476" i="1"/>
  <c r="AG476" i="1"/>
  <c r="AF476" i="1"/>
  <c r="AE476" i="1"/>
  <c r="AD476" i="1"/>
  <c r="AH504" i="1"/>
  <c r="AG504" i="1"/>
  <c r="AF504" i="1"/>
  <c r="AE504" i="1"/>
  <c r="AD504" i="1"/>
  <c r="AH486" i="1"/>
  <c r="AG486" i="1"/>
  <c r="AF486" i="1"/>
  <c r="AE486" i="1"/>
  <c r="AD486" i="1"/>
  <c r="AH506" i="1"/>
  <c r="AG506" i="1"/>
  <c r="AF506" i="1"/>
  <c r="AE506" i="1"/>
  <c r="AD506" i="1"/>
  <c r="AH473" i="1"/>
  <c r="AG473" i="1"/>
  <c r="AF473" i="1"/>
  <c r="AE473" i="1"/>
  <c r="AD473" i="1"/>
  <c r="AH511" i="1"/>
  <c r="AG511" i="1"/>
  <c r="AF511" i="1"/>
  <c r="AE511" i="1"/>
  <c r="AD511" i="1"/>
  <c r="AH512" i="1"/>
  <c r="AG512" i="1"/>
  <c r="AF512" i="1"/>
  <c r="AE512" i="1"/>
  <c r="AD512" i="1"/>
  <c r="AH502" i="1"/>
  <c r="AG502" i="1"/>
  <c r="AF502" i="1"/>
  <c r="AE502" i="1"/>
  <c r="AD502" i="1"/>
  <c r="AH490" i="1"/>
  <c r="AG490" i="1"/>
  <c r="AF490" i="1"/>
  <c r="AE490" i="1"/>
  <c r="AD490" i="1"/>
  <c r="AH478" i="1"/>
  <c r="AG478" i="1"/>
  <c r="AF478" i="1"/>
  <c r="AE478" i="1"/>
  <c r="AD478" i="1"/>
  <c r="AH553" i="1"/>
  <c r="AG553" i="1"/>
  <c r="AF553" i="1"/>
  <c r="AE553" i="1"/>
  <c r="AD553" i="1"/>
  <c r="AH531" i="1"/>
  <c r="AG531" i="1"/>
  <c r="AF531" i="1"/>
  <c r="AE531" i="1"/>
  <c r="AD531" i="1"/>
  <c r="AH522" i="1"/>
  <c r="AG522" i="1"/>
  <c r="AF522" i="1"/>
  <c r="AE522" i="1"/>
  <c r="AD522" i="1"/>
  <c r="AH507" i="1"/>
  <c r="AG507" i="1"/>
  <c r="AF507" i="1"/>
  <c r="AE507" i="1"/>
  <c r="AD507" i="1"/>
  <c r="AH518" i="1"/>
  <c r="AG518" i="1"/>
  <c r="AF518" i="1"/>
  <c r="AE518" i="1"/>
  <c r="AD518" i="1"/>
  <c r="AH381" i="1"/>
  <c r="AG381" i="1"/>
  <c r="AF381" i="1"/>
  <c r="AE381" i="1"/>
  <c r="AD381" i="1"/>
  <c r="AH509" i="1"/>
  <c r="AG509" i="1"/>
  <c r="AF509" i="1"/>
  <c r="AE509" i="1"/>
  <c r="AD509" i="1"/>
  <c r="AH533" i="1"/>
  <c r="AG533" i="1"/>
  <c r="AF533" i="1"/>
  <c r="AE533" i="1"/>
  <c r="AD533" i="1"/>
  <c r="AH498" i="1"/>
  <c r="AG498" i="1"/>
  <c r="AF498" i="1"/>
  <c r="AE498" i="1"/>
  <c r="AD498" i="1"/>
  <c r="AH513" i="1"/>
  <c r="AG513" i="1"/>
  <c r="AF513" i="1"/>
  <c r="AE513" i="1"/>
  <c r="AD513" i="1"/>
  <c r="AH484" i="1"/>
  <c r="AG484" i="1"/>
  <c r="AF484" i="1"/>
  <c r="AE484" i="1"/>
  <c r="AD484" i="1"/>
  <c r="AH525" i="1"/>
  <c r="AG525" i="1"/>
  <c r="AF525" i="1"/>
  <c r="AE525" i="1"/>
  <c r="AD525" i="1"/>
  <c r="AH487" i="1"/>
  <c r="AG487" i="1"/>
  <c r="AF487" i="1"/>
  <c r="AE487" i="1"/>
  <c r="AD487" i="1"/>
  <c r="AH544" i="1"/>
  <c r="AG544" i="1"/>
  <c r="AF544" i="1"/>
  <c r="AE544" i="1"/>
  <c r="AD544" i="1"/>
  <c r="AH465" i="1"/>
  <c r="AG465" i="1"/>
  <c r="AF465" i="1"/>
  <c r="AE465" i="1"/>
  <c r="AD465" i="1"/>
  <c r="AH332" i="1"/>
  <c r="AG332" i="1"/>
  <c r="AF332" i="1"/>
  <c r="AE332" i="1"/>
  <c r="AD332" i="1"/>
  <c r="AH446" i="1"/>
  <c r="AG446" i="1"/>
  <c r="AF446" i="1"/>
  <c r="AE446" i="1"/>
  <c r="AD446" i="1"/>
  <c r="AH344" i="1"/>
  <c r="AG344" i="1"/>
  <c r="AF344" i="1"/>
  <c r="AE344" i="1"/>
  <c r="AD344" i="1"/>
  <c r="AH469" i="1"/>
  <c r="AG469" i="1"/>
  <c r="AF469" i="1"/>
  <c r="AE469" i="1"/>
  <c r="AD469" i="1"/>
  <c r="AH468" i="1"/>
  <c r="AG468" i="1"/>
  <c r="AF468" i="1"/>
  <c r="AE468" i="1"/>
  <c r="AD468" i="1"/>
  <c r="AH443" i="1"/>
  <c r="AG443" i="1"/>
  <c r="AF443" i="1"/>
  <c r="AE443" i="1"/>
  <c r="AD443" i="1"/>
  <c r="AH420" i="1"/>
  <c r="AG420" i="1"/>
  <c r="AF420" i="1"/>
  <c r="AE420" i="1"/>
  <c r="AD420" i="1"/>
  <c r="AH450" i="1"/>
  <c r="AG450" i="1"/>
  <c r="AF450" i="1"/>
  <c r="AE450" i="1"/>
  <c r="AD450" i="1"/>
  <c r="AH421" i="1"/>
  <c r="AG421" i="1"/>
  <c r="AF421" i="1"/>
  <c r="AE421" i="1"/>
  <c r="AD421" i="1"/>
  <c r="AH467" i="1"/>
  <c r="AG467" i="1"/>
  <c r="AF467" i="1"/>
  <c r="AE467" i="1"/>
  <c r="AD467" i="1"/>
  <c r="AH422" i="1"/>
  <c r="AG422" i="1"/>
  <c r="AF422" i="1"/>
  <c r="AE422" i="1"/>
  <c r="AD422" i="1"/>
  <c r="AH424" i="1"/>
  <c r="AG424" i="1"/>
  <c r="AF424" i="1"/>
  <c r="AE424" i="1"/>
  <c r="AD424" i="1"/>
  <c r="AH417" i="1"/>
  <c r="AG417" i="1"/>
  <c r="AF417" i="1"/>
  <c r="AE417" i="1"/>
  <c r="AD417" i="1"/>
  <c r="AH460" i="1"/>
  <c r="AG460" i="1"/>
  <c r="AF460" i="1"/>
  <c r="AE460" i="1"/>
  <c r="AD460" i="1"/>
  <c r="AH427" i="1"/>
  <c r="AG427" i="1"/>
  <c r="AF427" i="1"/>
  <c r="AE427" i="1"/>
  <c r="AD427" i="1"/>
  <c r="AH418" i="1"/>
  <c r="AG418" i="1"/>
  <c r="AF418" i="1"/>
  <c r="AE418" i="1"/>
  <c r="AD418" i="1"/>
  <c r="AH449" i="1"/>
  <c r="AG449" i="1"/>
  <c r="AF449" i="1"/>
  <c r="AE449" i="1"/>
  <c r="AD449" i="1"/>
  <c r="AH447" i="1"/>
  <c r="AG447" i="1"/>
  <c r="AF447" i="1"/>
  <c r="AE447" i="1"/>
  <c r="AD447" i="1"/>
  <c r="AH445" i="1"/>
  <c r="AG445" i="1"/>
  <c r="AF445" i="1"/>
  <c r="AE445" i="1"/>
  <c r="AD445" i="1"/>
  <c r="AH416" i="1"/>
  <c r="AG416" i="1"/>
  <c r="AF416" i="1"/>
  <c r="AE416" i="1"/>
  <c r="AD416" i="1"/>
  <c r="AH466" i="1"/>
  <c r="AG466" i="1"/>
  <c r="AF466" i="1"/>
  <c r="AE466" i="1"/>
  <c r="AD466" i="1"/>
  <c r="AH440" i="1"/>
  <c r="AG440" i="1"/>
  <c r="AF440" i="1"/>
  <c r="AE440" i="1"/>
  <c r="AD440" i="1"/>
  <c r="AH439" i="1"/>
  <c r="AG439" i="1"/>
  <c r="AF439" i="1"/>
  <c r="AE439" i="1"/>
  <c r="AD439" i="1"/>
  <c r="AH457" i="1"/>
  <c r="AG457" i="1"/>
  <c r="AF457" i="1"/>
  <c r="AE457" i="1"/>
  <c r="AD457" i="1"/>
  <c r="AH444" i="1"/>
  <c r="AG444" i="1"/>
  <c r="AF444" i="1"/>
  <c r="AE444" i="1"/>
  <c r="AD444" i="1"/>
  <c r="AH436" i="1"/>
  <c r="AG436" i="1"/>
  <c r="AF436" i="1"/>
  <c r="AE436" i="1"/>
  <c r="AD436" i="1"/>
  <c r="AH425" i="1"/>
  <c r="AG425" i="1"/>
  <c r="AF425" i="1"/>
  <c r="AE425" i="1"/>
  <c r="AD425" i="1"/>
  <c r="AH453" i="1"/>
  <c r="AG453" i="1"/>
  <c r="AF453" i="1"/>
  <c r="AE453" i="1"/>
  <c r="AD453" i="1"/>
  <c r="AH333" i="1"/>
  <c r="AG333" i="1"/>
  <c r="AF333" i="1"/>
  <c r="AE333" i="1"/>
  <c r="AD333" i="1"/>
  <c r="AH462" i="1"/>
  <c r="AG462" i="1"/>
  <c r="AF462" i="1"/>
  <c r="AE462" i="1"/>
  <c r="AD462" i="1"/>
  <c r="AH454" i="1"/>
  <c r="AG454" i="1"/>
  <c r="AF454" i="1"/>
  <c r="AE454" i="1"/>
  <c r="AD454" i="1"/>
  <c r="AH452" i="1"/>
  <c r="AG452" i="1"/>
  <c r="AF452" i="1"/>
  <c r="AE452" i="1"/>
  <c r="AD452" i="1"/>
  <c r="AH464" i="1"/>
  <c r="AG464" i="1"/>
  <c r="AF464" i="1"/>
  <c r="AE464" i="1"/>
  <c r="AD464" i="1"/>
  <c r="AH459" i="1"/>
  <c r="AG459" i="1"/>
  <c r="AF459" i="1"/>
  <c r="AE459" i="1"/>
  <c r="AD459" i="1"/>
  <c r="AH428" i="1"/>
  <c r="AG428" i="1"/>
  <c r="AF428" i="1"/>
  <c r="AE428" i="1"/>
  <c r="AD428" i="1"/>
  <c r="AH388" i="1"/>
  <c r="AG388" i="1"/>
  <c r="AF388" i="1"/>
  <c r="AE388" i="1"/>
  <c r="AD388" i="1"/>
  <c r="AH431" i="1"/>
  <c r="AG431" i="1"/>
  <c r="AF431" i="1"/>
  <c r="AE431" i="1"/>
  <c r="AD431" i="1"/>
  <c r="AH430" i="1"/>
  <c r="AG430" i="1"/>
  <c r="AF430" i="1"/>
  <c r="AE430" i="1"/>
  <c r="AD430" i="1"/>
  <c r="AH463" i="1"/>
  <c r="AG463" i="1"/>
  <c r="AF463" i="1"/>
  <c r="AE463" i="1"/>
  <c r="AD463" i="1"/>
  <c r="AH461" i="1"/>
  <c r="AG461" i="1"/>
  <c r="AF461" i="1"/>
  <c r="AE461" i="1"/>
  <c r="AD461" i="1"/>
  <c r="AH434" i="1"/>
  <c r="AG434" i="1"/>
  <c r="AF434" i="1"/>
  <c r="AE434" i="1"/>
  <c r="AD434" i="1"/>
  <c r="AH442" i="1"/>
  <c r="AG442" i="1"/>
  <c r="AF442" i="1"/>
  <c r="AE442" i="1"/>
  <c r="AD442" i="1"/>
  <c r="AH456" i="1"/>
  <c r="AG456" i="1"/>
  <c r="AF456" i="1"/>
  <c r="AE456" i="1"/>
  <c r="AD456" i="1"/>
  <c r="AH335" i="1"/>
  <c r="AG335" i="1"/>
  <c r="AF335" i="1"/>
  <c r="AE335" i="1"/>
  <c r="AD335" i="1"/>
  <c r="AH435" i="1"/>
  <c r="AG435" i="1"/>
  <c r="AF435" i="1"/>
  <c r="AE435" i="1"/>
  <c r="AD435" i="1"/>
  <c r="AH458" i="1"/>
  <c r="AG458" i="1"/>
  <c r="AF458" i="1"/>
  <c r="AE458" i="1"/>
  <c r="AD458" i="1"/>
  <c r="AH429" i="1"/>
  <c r="AG429" i="1"/>
  <c r="AF429" i="1"/>
  <c r="AE429" i="1"/>
  <c r="AD429" i="1"/>
  <c r="AH437" i="1"/>
  <c r="AG437" i="1"/>
  <c r="AF437" i="1"/>
  <c r="AE437" i="1"/>
  <c r="AD437" i="1"/>
  <c r="AH455" i="1"/>
  <c r="AG455" i="1"/>
  <c r="AF455" i="1"/>
  <c r="AE455" i="1"/>
  <c r="AD455" i="1"/>
  <c r="AH426" i="1"/>
  <c r="AG426" i="1"/>
  <c r="AF426" i="1"/>
  <c r="AE426" i="1"/>
  <c r="AD426" i="1"/>
  <c r="AH419" i="1"/>
  <c r="AG419" i="1"/>
  <c r="AF419" i="1"/>
  <c r="AE419" i="1"/>
  <c r="AD419" i="1"/>
  <c r="AH124" i="1"/>
  <c r="AG124" i="1"/>
  <c r="AF124" i="1"/>
  <c r="AE124" i="1"/>
  <c r="AD124" i="1"/>
  <c r="AH410" i="1"/>
  <c r="AG410" i="1"/>
  <c r="AF410" i="1"/>
  <c r="AE410" i="1"/>
  <c r="AD410" i="1"/>
  <c r="AH409" i="1"/>
  <c r="AG409" i="1"/>
  <c r="AF409" i="1"/>
  <c r="AE409" i="1"/>
  <c r="AD409" i="1"/>
  <c r="AH393" i="1"/>
  <c r="AG393" i="1"/>
  <c r="AF393" i="1"/>
  <c r="AE393" i="1"/>
  <c r="AD393" i="1"/>
  <c r="AH408" i="1"/>
  <c r="AG408" i="1"/>
  <c r="AF408" i="1"/>
  <c r="AE408" i="1"/>
  <c r="AD408" i="1"/>
  <c r="AH397" i="1"/>
  <c r="AG397" i="1"/>
  <c r="AF397" i="1"/>
  <c r="AE397" i="1"/>
  <c r="AD397" i="1"/>
  <c r="AH115" i="1"/>
  <c r="AG115" i="1"/>
  <c r="AF115" i="1"/>
  <c r="AE115" i="1"/>
  <c r="AD115" i="1"/>
  <c r="AH400" i="1"/>
  <c r="AG400" i="1"/>
  <c r="AF400" i="1"/>
  <c r="AE400" i="1"/>
  <c r="AD400" i="1"/>
  <c r="AH174" i="1"/>
  <c r="AG174" i="1"/>
  <c r="AF174" i="1"/>
  <c r="AE174" i="1"/>
  <c r="AD174" i="1"/>
  <c r="AH382" i="1"/>
  <c r="AG382" i="1"/>
  <c r="AF382" i="1"/>
  <c r="AE382" i="1"/>
  <c r="AD382" i="1"/>
  <c r="AH399" i="1"/>
  <c r="AG399" i="1"/>
  <c r="AF399" i="1"/>
  <c r="AE399" i="1"/>
  <c r="AD399" i="1"/>
  <c r="AH387" i="1"/>
  <c r="AG387" i="1"/>
  <c r="AF387" i="1"/>
  <c r="AE387" i="1"/>
  <c r="AD387" i="1"/>
  <c r="AH394" i="1"/>
  <c r="AG394" i="1"/>
  <c r="AF394" i="1"/>
  <c r="AE394" i="1"/>
  <c r="AD394" i="1"/>
  <c r="AH411" i="1"/>
  <c r="AG411" i="1"/>
  <c r="AF411" i="1"/>
  <c r="AE411" i="1"/>
  <c r="AD411" i="1"/>
  <c r="AH392" i="1"/>
  <c r="AG392" i="1"/>
  <c r="AF392" i="1"/>
  <c r="AE392" i="1"/>
  <c r="AD392" i="1"/>
  <c r="AH396" i="1"/>
  <c r="AG396" i="1"/>
  <c r="AF396" i="1"/>
  <c r="AE396" i="1"/>
  <c r="AD396" i="1"/>
  <c r="AH414" i="1"/>
  <c r="AG414" i="1"/>
  <c r="AF414" i="1"/>
  <c r="AE414" i="1"/>
  <c r="AD414" i="1"/>
  <c r="AH384" i="1"/>
  <c r="AG384" i="1"/>
  <c r="AF384" i="1"/>
  <c r="AE384" i="1"/>
  <c r="AD384" i="1"/>
  <c r="AH383" i="1"/>
  <c r="AG383" i="1"/>
  <c r="AF383" i="1"/>
  <c r="AE383" i="1"/>
  <c r="AD383" i="1"/>
  <c r="AH404" i="1"/>
  <c r="AG404" i="1"/>
  <c r="AF404" i="1"/>
  <c r="AE404" i="1"/>
  <c r="AD404" i="1"/>
  <c r="AH390" i="1"/>
  <c r="AG390" i="1"/>
  <c r="AF390" i="1"/>
  <c r="AE390" i="1"/>
  <c r="AD390" i="1"/>
  <c r="AH412" i="1"/>
  <c r="AG412" i="1"/>
  <c r="AF412" i="1"/>
  <c r="AE412" i="1"/>
  <c r="AD412" i="1"/>
  <c r="AH413" i="1"/>
  <c r="AG413" i="1"/>
  <c r="AF413" i="1"/>
  <c r="AE413" i="1"/>
  <c r="AD413" i="1"/>
  <c r="AH389" i="1"/>
  <c r="AG389" i="1"/>
  <c r="AF389" i="1"/>
  <c r="AE389" i="1"/>
  <c r="AD389" i="1"/>
  <c r="AH415" i="1"/>
  <c r="AG415" i="1"/>
  <c r="AF415" i="1"/>
  <c r="AE415" i="1"/>
  <c r="AD415" i="1"/>
  <c r="AH402" i="1"/>
  <c r="AG402" i="1"/>
  <c r="AF402" i="1"/>
  <c r="AE402" i="1"/>
  <c r="AD402" i="1"/>
  <c r="AH407" i="1"/>
  <c r="AG407" i="1"/>
  <c r="AF407" i="1"/>
  <c r="AE407" i="1"/>
  <c r="AD407" i="1"/>
  <c r="AH395" i="1"/>
  <c r="AG395" i="1"/>
  <c r="AF395" i="1"/>
  <c r="AE395" i="1"/>
  <c r="AD395" i="1"/>
  <c r="AH403" i="1"/>
  <c r="AG403" i="1"/>
  <c r="AF403" i="1"/>
  <c r="AE403" i="1"/>
  <c r="AD403" i="1"/>
  <c r="AH391" i="1"/>
  <c r="AG391" i="1"/>
  <c r="AF391" i="1"/>
  <c r="AE391" i="1"/>
  <c r="AD391" i="1"/>
  <c r="AH398" i="1"/>
  <c r="AG398" i="1"/>
  <c r="AF398" i="1"/>
  <c r="AE398" i="1"/>
  <c r="AD398" i="1"/>
  <c r="AH401" i="1"/>
  <c r="AG401" i="1"/>
  <c r="AF401" i="1"/>
  <c r="AE401" i="1"/>
  <c r="AD401" i="1"/>
  <c r="AH406" i="1"/>
  <c r="AG406" i="1"/>
  <c r="AF406" i="1"/>
  <c r="AE406" i="1"/>
  <c r="AD406" i="1"/>
  <c r="AH385" i="1"/>
  <c r="AG385" i="1"/>
  <c r="AF385" i="1"/>
  <c r="AE385" i="1"/>
  <c r="AD385" i="1"/>
  <c r="AH271" i="1"/>
  <c r="AG271" i="1"/>
  <c r="AF271" i="1"/>
  <c r="AE271" i="1"/>
  <c r="AD271" i="1"/>
  <c r="AH354" i="1"/>
  <c r="AG354" i="1"/>
  <c r="AF354" i="1"/>
  <c r="AE354" i="1"/>
  <c r="AD354" i="1"/>
  <c r="AH270" i="1"/>
  <c r="AG270" i="1"/>
  <c r="AF270" i="1"/>
  <c r="AE270" i="1"/>
  <c r="AD270" i="1"/>
  <c r="AH356" i="1"/>
  <c r="AG356" i="1"/>
  <c r="AF356" i="1"/>
  <c r="AE356" i="1"/>
  <c r="AD356" i="1"/>
  <c r="AH361" i="1"/>
  <c r="AG361" i="1"/>
  <c r="AF361" i="1"/>
  <c r="AE361" i="1"/>
  <c r="AD361" i="1"/>
  <c r="AH378" i="1"/>
  <c r="AG378" i="1"/>
  <c r="AF378" i="1"/>
  <c r="AE378" i="1"/>
  <c r="AD378" i="1"/>
  <c r="AH358" i="1"/>
  <c r="AG358" i="1"/>
  <c r="AF358" i="1"/>
  <c r="AE358" i="1"/>
  <c r="AD358" i="1"/>
  <c r="AH379" i="1"/>
  <c r="AG379" i="1"/>
  <c r="AF379" i="1"/>
  <c r="AE379" i="1"/>
  <c r="AD379" i="1"/>
  <c r="AH377" i="1"/>
  <c r="AG377" i="1"/>
  <c r="AF377" i="1"/>
  <c r="AE377" i="1"/>
  <c r="AD377" i="1"/>
  <c r="AH372" i="1"/>
  <c r="AG372" i="1"/>
  <c r="AF372" i="1"/>
  <c r="AE372" i="1"/>
  <c r="AD372" i="1"/>
  <c r="AH359" i="1"/>
  <c r="AG359" i="1"/>
  <c r="AF359" i="1"/>
  <c r="AE359" i="1"/>
  <c r="AD359" i="1"/>
  <c r="AH192" i="1"/>
  <c r="AG192" i="1"/>
  <c r="AF192" i="1"/>
  <c r="AE192" i="1"/>
  <c r="AD192" i="1"/>
  <c r="AH371" i="1"/>
  <c r="AG371" i="1"/>
  <c r="AF371" i="1"/>
  <c r="AE371" i="1"/>
  <c r="AD371" i="1"/>
  <c r="AH370" i="1"/>
  <c r="AG370" i="1"/>
  <c r="AF370" i="1"/>
  <c r="AE370" i="1"/>
  <c r="AD370" i="1"/>
  <c r="AH364" i="1"/>
  <c r="AG364" i="1"/>
  <c r="AF364" i="1"/>
  <c r="AE364" i="1"/>
  <c r="AD364" i="1"/>
  <c r="AH362" i="1"/>
  <c r="AG362" i="1"/>
  <c r="AF362" i="1"/>
  <c r="AE362" i="1"/>
  <c r="AD362" i="1"/>
  <c r="AH376" i="1"/>
  <c r="AG376" i="1"/>
  <c r="AF376" i="1"/>
  <c r="AE376" i="1"/>
  <c r="AD376" i="1"/>
  <c r="AH369" i="1"/>
  <c r="AG369" i="1"/>
  <c r="AF369" i="1"/>
  <c r="AE369" i="1"/>
  <c r="AD369" i="1"/>
  <c r="AH373" i="1"/>
  <c r="AG373" i="1"/>
  <c r="AF373" i="1"/>
  <c r="AE373" i="1"/>
  <c r="AD373" i="1"/>
  <c r="AH366" i="1"/>
  <c r="AG366" i="1"/>
  <c r="AF366" i="1"/>
  <c r="AE366" i="1"/>
  <c r="AD366" i="1"/>
  <c r="AH375" i="1"/>
  <c r="AG375" i="1"/>
  <c r="AF375" i="1"/>
  <c r="AE375" i="1"/>
  <c r="AD375" i="1"/>
  <c r="AH365" i="1"/>
  <c r="AG365" i="1"/>
  <c r="AF365" i="1"/>
  <c r="AE365" i="1"/>
  <c r="AD365" i="1"/>
  <c r="AH368" i="1"/>
  <c r="AG368" i="1"/>
  <c r="AF368" i="1"/>
  <c r="AE368" i="1"/>
  <c r="AD368" i="1"/>
  <c r="AH367" i="1"/>
  <c r="AG367" i="1"/>
  <c r="AF367" i="1"/>
  <c r="AE367" i="1"/>
  <c r="AD367" i="1"/>
  <c r="AH374" i="1"/>
  <c r="AG374" i="1"/>
  <c r="AF374" i="1"/>
  <c r="AE374" i="1"/>
  <c r="AD374" i="1"/>
  <c r="AH357" i="1"/>
  <c r="AG357" i="1"/>
  <c r="AF357" i="1"/>
  <c r="AE357" i="1"/>
  <c r="AD357" i="1"/>
  <c r="AH280" i="1"/>
  <c r="AG280" i="1"/>
  <c r="AF280" i="1"/>
  <c r="AE280" i="1"/>
  <c r="AD280" i="1"/>
  <c r="AH352" i="1"/>
  <c r="AG352" i="1"/>
  <c r="AF352" i="1"/>
  <c r="AE352" i="1"/>
  <c r="AD352" i="1"/>
  <c r="AH343" i="1"/>
  <c r="AG343" i="1"/>
  <c r="AF343" i="1"/>
  <c r="AE343" i="1"/>
  <c r="AD343" i="1"/>
  <c r="AH350" i="1"/>
  <c r="AG350" i="1"/>
  <c r="AF350" i="1"/>
  <c r="AE350" i="1"/>
  <c r="AD350" i="1"/>
  <c r="AH331" i="1"/>
  <c r="AG331" i="1"/>
  <c r="AF331" i="1"/>
  <c r="AE331" i="1"/>
  <c r="AD331" i="1"/>
  <c r="AH348" i="1"/>
  <c r="AG348" i="1"/>
  <c r="AF348" i="1"/>
  <c r="AE348" i="1"/>
  <c r="AD348" i="1"/>
  <c r="AH338" i="1"/>
  <c r="AG338" i="1"/>
  <c r="AF338" i="1"/>
  <c r="AE338" i="1"/>
  <c r="AD338" i="1"/>
  <c r="AH342" i="1"/>
  <c r="AG342" i="1"/>
  <c r="AF342" i="1"/>
  <c r="AE342" i="1"/>
  <c r="AD342" i="1"/>
  <c r="AH353" i="1"/>
  <c r="AG353" i="1"/>
  <c r="AF353" i="1"/>
  <c r="AE353" i="1"/>
  <c r="AD353" i="1"/>
  <c r="AH339" i="1"/>
  <c r="AG339" i="1"/>
  <c r="AF339" i="1"/>
  <c r="AE339" i="1"/>
  <c r="AD339" i="1"/>
  <c r="AH346" i="1"/>
  <c r="AG346" i="1"/>
  <c r="AF346" i="1"/>
  <c r="AE346" i="1"/>
  <c r="AD346" i="1"/>
  <c r="AH228" i="1"/>
  <c r="AG228" i="1"/>
  <c r="AF228" i="1"/>
  <c r="AE228" i="1"/>
  <c r="AD228" i="1"/>
  <c r="AH336" i="1"/>
  <c r="AG336" i="1"/>
  <c r="AF336" i="1"/>
  <c r="AE336" i="1"/>
  <c r="AD336" i="1"/>
  <c r="AH234" i="1"/>
  <c r="AG234" i="1"/>
  <c r="AF234" i="1"/>
  <c r="AE234" i="1"/>
  <c r="AD234" i="1"/>
  <c r="AH351" i="1"/>
  <c r="AG351" i="1"/>
  <c r="AF351" i="1"/>
  <c r="AE351" i="1"/>
  <c r="AD351" i="1"/>
  <c r="AH341" i="1"/>
  <c r="AG341" i="1"/>
  <c r="AF341" i="1"/>
  <c r="AE341" i="1"/>
  <c r="AD341" i="1"/>
  <c r="AH349" i="1"/>
  <c r="AG349" i="1"/>
  <c r="AF349" i="1"/>
  <c r="AE349" i="1"/>
  <c r="AD349" i="1"/>
  <c r="AH345" i="1"/>
  <c r="AG345" i="1"/>
  <c r="AF345" i="1"/>
  <c r="AE345" i="1"/>
  <c r="AD345" i="1"/>
  <c r="AH347" i="1"/>
  <c r="AG347" i="1"/>
  <c r="AF347" i="1"/>
  <c r="AE347" i="1"/>
  <c r="AD347" i="1"/>
  <c r="AH337" i="1"/>
  <c r="AG337" i="1"/>
  <c r="AF337" i="1"/>
  <c r="AE337" i="1"/>
  <c r="AD337" i="1"/>
  <c r="AH340" i="1"/>
  <c r="AG340" i="1"/>
  <c r="AF340" i="1"/>
  <c r="AE340" i="1"/>
  <c r="AD340" i="1"/>
  <c r="AH184" i="1"/>
  <c r="AG184" i="1"/>
  <c r="AF184" i="1"/>
  <c r="AE184" i="1"/>
  <c r="AD184" i="1"/>
  <c r="AH311" i="1"/>
  <c r="AG311" i="1"/>
  <c r="AF311" i="1"/>
  <c r="AE311" i="1"/>
  <c r="AD311" i="1"/>
  <c r="AH312" i="1"/>
  <c r="AG312" i="1"/>
  <c r="AF312" i="1"/>
  <c r="AE312" i="1"/>
  <c r="AD312" i="1"/>
  <c r="AH321" i="1"/>
  <c r="AG321" i="1"/>
  <c r="AF321" i="1"/>
  <c r="AE321" i="1"/>
  <c r="AD321" i="1"/>
  <c r="AH309" i="1"/>
  <c r="AG309" i="1"/>
  <c r="AF309" i="1"/>
  <c r="AE309" i="1"/>
  <c r="AD309" i="1"/>
  <c r="AH245" i="1"/>
  <c r="AG245" i="1"/>
  <c r="AF245" i="1"/>
  <c r="AE245" i="1"/>
  <c r="AD245" i="1"/>
  <c r="AH319" i="1"/>
  <c r="AG319" i="1"/>
  <c r="AF319" i="1"/>
  <c r="AE319" i="1"/>
  <c r="AD319" i="1"/>
  <c r="AH327" i="1"/>
  <c r="AG327" i="1"/>
  <c r="AF327" i="1"/>
  <c r="AE327" i="1"/>
  <c r="AD327" i="1"/>
  <c r="AH322" i="1"/>
  <c r="AG322" i="1"/>
  <c r="AF322" i="1"/>
  <c r="AE322" i="1"/>
  <c r="AD322" i="1"/>
  <c r="AH323" i="1"/>
  <c r="AG323" i="1"/>
  <c r="AF323" i="1"/>
  <c r="AE323" i="1"/>
  <c r="AD323" i="1"/>
  <c r="AH324" i="1"/>
  <c r="AG324" i="1"/>
  <c r="AF324" i="1"/>
  <c r="AE324" i="1"/>
  <c r="AD324" i="1"/>
  <c r="AH317" i="1"/>
  <c r="AG317" i="1"/>
  <c r="AF317" i="1"/>
  <c r="AE317" i="1"/>
  <c r="AD317" i="1"/>
  <c r="AH326" i="1"/>
  <c r="AG326" i="1"/>
  <c r="AF326" i="1"/>
  <c r="AE326" i="1"/>
  <c r="AD326" i="1"/>
  <c r="AH318" i="1"/>
  <c r="AG318" i="1"/>
  <c r="AF318" i="1"/>
  <c r="AE318" i="1"/>
  <c r="AD318" i="1"/>
  <c r="AH320" i="1"/>
  <c r="AG320" i="1"/>
  <c r="AF320" i="1"/>
  <c r="AE320" i="1"/>
  <c r="AD320" i="1"/>
  <c r="AH243" i="1"/>
  <c r="AG243" i="1"/>
  <c r="AF243" i="1"/>
  <c r="AE243" i="1"/>
  <c r="AD243" i="1"/>
  <c r="AH315" i="1"/>
  <c r="AG315" i="1"/>
  <c r="AF315" i="1"/>
  <c r="AE315" i="1"/>
  <c r="AD315" i="1"/>
  <c r="AH329" i="1"/>
  <c r="AG329" i="1"/>
  <c r="AF329" i="1"/>
  <c r="AE329" i="1"/>
  <c r="AD329" i="1"/>
  <c r="AH325" i="1"/>
  <c r="AG325" i="1"/>
  <c r="AF325" i="1"/>
  <c r="AE325" i="1"/>
  <c r="AD325" i="1"/>
  <c r="AH304" i="1"/>
  <c r="AG304" i="1"/>
  <c r="AF304" i="1"/>
  <c r="AE304" i="1"/>
  <c r="AD304" i="1"/>
  <c r="AH328" i="1"/>
  <c r="AG328" i="1"/>
  <c r="AF328" i="1"/>
  <c r="AE328" i="1"/>
  <c r="AD328" i="1"/>
  <c r="AH316" i="1"/>
  <c r="AG316" i="1"/>
  <c r="AF316" i="1"/>
  <c r="AE316" i="1"/>
  <c r="AD316" i="1"/>
  <c r="AH314" i="1"/>
  <c r="AG314" i="1"/>
  <c r="AF314" i="1"/>
  <c r="AE314" i="1"/>
  <c r="AD314" i="1"/>
  <c r="AH142" i="1"/>
  <c r="AG142" i="1"/>
  <c r="AF142" i="1"/>
  <c r="AE142" i="1"/>
  <c r="AD142" i="1"/>
  <c r="AH286" i="1"/>
  <c r="AG286" i="1"/>
  <c r="AF286" i="1"/>
  <c r="AE286" i="1"/>
  <c r="AD286" i="1"/>
  <c r="AH62" i="1"/>
  <c r="AG62" i="1"/>
  <c r="AF62" i="1"/>
  <c r="AE62" i="1"/>
  <c r="AD62" i="1"/>
  <c r="AH146" i="1"/>
  <c r="AG146" i="1"/>
  <c r="AF146" i="1"/>
  <c r="AE146" i="1"/>
  <c r="AD146" i="1"/>
  <c r="AH308" i="1"/>
  <c r="AG308" i="1"/>
  <c r="AF308" i="1"/>
  <c r="AE308" i="1"/>
  <c r="AD308" i="1"/>
  <c r="AH300" i="1"/>
  <c r="AG300" i="1"/>
  <c r="AF300" i="1"/>
  <c r="AE300" i="1"/>
  <c r="AD300" i="1"/>
  <c r="AH307" i="1"/>
  <c r="AG307" i="1"/>
  <c r="AF307" i="1"/>
  <c r="AE307" i="1"/>
  <c r="AD307" i="1"/>
  <c r="AH298" i="1"/>
  <c r="AG298" i="1"/>
  <c r="AF298" i="1"/>
  <c r="AE298" i="1"/>
  <c r="AD298" i="1"/>
  <c r="AH302" i="1"/>
  <c r="AG302" i="1"/>
  <c r="AF302" i="1"/>
  <c r="AE302" i="1"/>
  <c r="AD302" i="1"/>
  <c r="AH305" i="1"/>
  <c r="AG305" i="1"/>
  <c r="AF305" i="1"/>
  <c r="AE305" i="1"/>
  <c r="AD305" i="1"/>
  <c r="AH310" i="1"/>
  <c r="AG310" i="1"/>
  <c r="AF310" i="1"/>
  <c r="AE310" i="1"/>
  <c r="AD310" i="1"/>
  <c r="AH303" i="1"/>
  <c r="AG303" i="1"/>
  <c r="AF303" i="1"/>
  <c r="AE303" i="1"/>
  <c r="AD303" i="1"/>
  <c r="AH296" i="1"/>
  <c r="AG296" i="1"/>
  <c r="AF296" i="1"/>
  <c r="AE296" i="1"/>
  <c r="AD296" i="1"/>
  <c r="AH299" i="1"/>
  <c r="AG299" i="1"/>
  <c r="AF299" i="1"/>
  <c r="AE299" i="1"/>
  <c r="AD299" i="1"/>
  <c r="AH306" i="1"/>
  <c r="AG306" i="1"/>
  <c r="AF306" i="1"/>
  <c r="AE306" i="1"/>
  <c r="AD306" i="1"/>
  <c r="AH295" i="1"/>
  <c r="AG295" i="1"/>
  <c r="AF295" i="1"/>
  <c r="AE295" i="1"/>
  <c r="AD295" i="1"/>
  <c r="AH297" i="1"/>
  <c r="AG297" i="1"/>
  <c r="AF297" i="1"/>
  <c r="AE297" i="1"/>
  <c r="AD297" i="1"/>
  <c r="AH121" i="1"/>
  <c r="AG121" i="1"/>
  <c r="AF121" i="1"/>
  <c r="AE121" i="1"/>
  <c r="AD121" i="1"/>
  <c r="AH279" i="1"/>
  <c r="AG279" i="1"/>
  <c r="AF279" i="1"/>
  <c r="AE279" i="1"/>
  <c r="AD279" i="1"/>
  <c r="AH276" i="1"/>
  <c r="AG276" i="1"/>
  <c r="AF276" i="1"/>
  <c r="AE276" i="1"/>
  <c r="AD276" i="1"/>
  <c r="AH278" i="1"/>
  <c r="AG278" i="1"/>
  <c r="AF278" i="1"/>
  <c r="AE278" i="1"/>
  <c r="AD278" i="1"/>
  <c r="AH285" i="1"/>
  <c r="AG285" i="1"/>
  <c r="AF285" i="1"/>
  <c r="AE285" i="1"/>
  <c r="AD285" i="1"/>
  <c r="AH290" i="1"/>
  <c r="AG290" i="1"/>
  <c r="AF290" i="1"/>
  <c r="AE290" i="1"/>
  <c r="AD290" i="1"/>
  <c r="AH294" i="1"/>
  <c r="AG294" i="1"/>
  <c r="AF294" i="1"/>
  <c r="AE294" i="1"/>
  <c r="AD294" i="1"/>
  <c r="AH291" i="1"/>
  <c r="AG291" i="1"/>
  <c r="AF291" i="1"/>
  <c r="AE291" i="1"/>
  <c r="AD291" i="1"/>
  <c r="AH283" i="1"/>
  <c r="AG283" i="1"/>
  <c r="AF283" i="1"/>
  <c r="AE283" i="1"/>
  <c r="AD283" i="1"/>
  <c r="AH282" i="1"/>
  <c r="AG282" i="1"/>
  <c r="AF282" i="1"/>
  <c r="AE282" i="1"/>
  <c r="AD282" i="1"/>
  <c r="AH288" i="1"/>
  <c r="AG288" i="1"/>
  <c r="AF288" i="1"/>
  <c r="AE288" i="1"/>
  <c r="AD288" i="1"/>
  <c r="AH281" i="1"/>
  <c r="AG281" i="1"/>
  <c r="AF281" i="1"/>
  <c r="AE281" i="1"/>
  <c r="AD281" i="1"/>
  <c r="AH284" i="1"/>
  <c r="AG284" i="1"/>
  <c r="AF284" i="1"/>
  <c r="AE284" i="1"/>
  <c r="AD284" i="1"/>
  <c r="AH292" i="1"/>
  <c r="AG292" i="1"/>
  <c r="AF292" i="1"/>
  <c r="AE292" i="1"/>
  <c r="AD292" i="1"/>
  <c r="AH289" i="1"/>
  <c r="AG289" i="1"/>
  <c r="AF289" i="1"/>
  <c r="AE289" i="1"/>
  <c r="AD289" i="1"/>
  <c r="AH293" i="1"/>
  <c r="AG293" i="1"/>
  <c r="AF293" i="1"/>
  <c r="AE293" i="1"/>
  <c r="AD293" i="1"/>
  <c r="AH255" i="1"/>
  <c r="AG255" i="1"/>
  <c r="AF255" i="1"/>
  <c r="AE255" i="1"/>
  <c r="AD255" i="1"/>
  <c r="AH147" i="1"/>
  <c r="AG147" i="1"/>
  <c r="AF147" i="1"/>
  <c r="AE147" i="1"/>
  <c r="AD147" i="1"/>
  <c r="AH170" i="1"/>
  <c r="AG170" i="1"/>
  <c r="AF170" i="1"/>
  <c r="AE170" i="1"/>
  <c r="AD170" i="1"/>
  <c r="AH272" i="1"/>
  <c r="AG272" i="1"/>
  <c r="AF272" i="1"/>
  <c r="AE272" i="1"/>
  <c r="AD272" i="1"/>
  <c r="AH267" i="1"/>
  <c r="AG267" i="1"/>
  <c r="AF267" i="1"/>
  <c r="AE267" i="1"/>
  <c r="AD267" i="1"/>
  <c r="AH274" i="1"/>
  <c r="AG274" i="1"/>
  <c r="AF274" i="1"/>
  <c r="AE274" i="1"/>
  <c r="AD274" i="1"/>
  <c r="AH269" i="1"/>
  <c r="AG269" i="1"/>
  <c r="AF269" i="1"/>
  <c r="AE269" i="1"/>
  <c r="AD269" i="1"/>
  <c r="AH268" i="1"/>
  <c r="AG268" i="1"/>
  <c r="AF268" i="1"/>
  <c r="AE268" i="1"/>
  <c r="AD268" i="1"/>
  <c r="AH266" i="1"/>
  <c r="AG266" i="1"/>
  <c r="AF266" i="1"/>
  <c r="AE266" i="1"/>
  <c r="AD266" i="1"/>
  <c r="AH273" i="1"/>
  <c r="AG273" i="1"/>
  <c r="AF273" i="1"/>
  <c r="AE273" i="1"/>
  <c r="AD273" i="1"/>
  <c r="AH257" i="1"/>
  <c r="AG257" i="1"/>
  <c r="AF257" i="1"/>
  <c r="AE257" i="1"/>
  <c r="AD257" i="1"/>
  <c r="AH260" i="1"/>
  <c r="AG260" i="1"/>
  <c r="AF260" i="1"/>
  <c r="AE260" i="1"/>
  <c r="AD260" i="1"/>
  <c r="AH213" i="1"/>
  <c r="AG213" i="1"/>
  <c r="AF213" i="1"/>
  <c r="AE213" i="1"/>
  <c r="AD213" i="1"/>
  <c r="AH263" i="1"/>
  <c r="AG263" i="1"/>
  <c r="AF263" i="1"/>
  <c r="AE263" i="1"/>
  <c r="AD263" i="1"/>
  <c r="AH247" i="1"/>
  <c r="AG247" i="1"/>
  <c r="AF247" i="1"/>
  <c r="AE247" i="1"/>
  <c r="AD247" i="1"/>
  <c r="AH249" i="1"/>
  <c r="AG249" i="1"/>
  <c r="AF249" i="1"/>
  <c r="AE249" i="1"/>
  <c r="AD249" i="1"/>
  <c r="AH258" i="1"/>
  <c r="AG258" i="1"/>
  <c r="AF258" i="1"/>
  <c r="AE258" i="1"/>
  <c r="AD258" i="1"/>
  <c r="AH254" i="1"/>
  <c r="AG254" i="1"/>
  <c r="AF254" i="1"/>
  <c r="AE254" i="1"/>
  <c r="AD254" i="1"/>
  <c r="AH253" i="1"/>
  <c r="AG253" i="1"/>
  <c r="AF253" i="1"/>
  <c r="AE253" i="1"/>
  <c r="AD253" i="1"/>
  <c r="AH262" i="1"/>
  <c r="AG262" i="1"/>
  <c r="AF262" i="1"/>
  <c r="AE262" i="1"/>
  <c r="AD262" i="1"/>
  <c r="AH261" i="1"/>
  <c r="AG261" i="1"/>
  <c r="AF261" i="1"/>
  <c r="AE261" i="1"/>
  <c r="AD261" i="1"/>
  <c r="AH259" i="1"/>
  <c r="AG259" i="1"/>
  <c r="AF259" i="1"/>
  <c r="AE259" i="1"/>
  <c r="AD259" i="1"/>
  <c r="AH256" i="1"/>
  <c r="AG256" i="1"/>
  <c r="AF256" i="1"/>
  <c r="AE256" i="1"/>
  <c r="AD256" i="1"/>
  <c r="AH242" i="1"/>
  <c r="AG242" i="1"/>
  <c r="AF242" i="1"/>
  <c r="AE242" i="1"/>
  <c r="AD242" i="1"/>
  <c r="AH264" i="1"/>
  <c r="AG264" i="1"/>
  <c r="AF264" i="1"/>
  <c r="AE264" i="1"/>
  <c r="AD264" i="1"/>
  <c r="AH251" i="1"/>
  <c r="AG251" i="1"/>
  <c r="AF251" i="1"/>
  <c r="AE251" i="1"/>
  <c r="AD251" i="1"/>
  <c r="AH248" i="1"/>
  <c r="AG248" i="1"/>
  <c r="AF248" i="1"/>
  <c r="AE248" i="1"/>
  <c r="AD248" i="1"/>
  <c r="AH252" i="1"/>
  <c r="AG252" i="1"/>
  <c r="AF252" i="1"/>
  <c r="AE252" i="1"/>
  <c r="AD252" i="1"/>
  <c r="AH196" i="1"/>
  <c r="AG196" i="1"/>
  <c r="AF196" i="1"/>
  <c r="AE196" i="1"/>
  <c r="AD196" i="1"/>
  <c r="AH241" i="1"/>
  <c r="AG241" i="1"/>
  <c r="AF241" i="1"/>
  <c r="AE241" i="1"/>
  <c r="AD241" i="1"/>
  <c r="AH238" i="1"/>
  <c r="AG238" i="1"/>
  <c r="AF238" i="1"/>
  <c r="AE238" i="1"/>
  <c r="AD238" i="1"/>
  <c r="AH237" i="1"/>
  <c r="AG237" i="1"/>
  <c r="AF237" i="1"/>
  <c r="AE237" i="1"/>
  <c r="AD237" i="1"/>
  <c r="AH239" i="1"/>
  <c r="AG239" i="1"/>
  <c r="AF239" i="1"/>
  <c r="AE239" i="1"/>
  <c r="AD239" i="1"/>
  <c r="AH240" i="1"/>
  <c r="AG240" i="1"/>
  <c r="AF240" i="1"/>
  <c r="AE240" i="1"/>
  <c r="AD240" i="1"/>
  <c r="AH233" i="1"/>
  <c r="AG233" i="1"/>
  <c r="AF233" i="1"/>
  <c r="AE233" i="1"/>
  <c r="AD233" i="1"/>
  <c r="AH229" i="1"/>
  <c r="AG229" i="1"/>
  <c r="AF229" i="1"/>
  <c r="AE229" i="1"/>
  <c r="AD229" i="1"/>
  <c r="AH232" i="1"/>
  <c r="AG232" i="1"/>
  <c r="AF232" i="1"/>
  <c r="AE232" i="1"/>
  <c r="AD232" i="1"/>
  <c r="AH231" i="1"/>
  <c r="AG231" i="1"/>
  <c r="AF231" i="1"/>
  <c r="AE231" i="1"/>
  <c r="AD231" i="1"/>
  <c r="AH235" i="1"/>
  <c r="AG235" i="1"/>
  <c r="AF235" i="1"/>
  <c r="AE235" i="1"/>
  <c r="AD235" i="1"/>
  <c r="AH236" i="1"/>
  <c r="AG236" i="1"/>
  <c r="AF236" i="1"/>
  <c r="AE236" i="1"/>
  <c r="AD236" i="1"/>
  <c r="AH82" i="1"/>
  <c r="AG82" i="1"/>
  <c r="AF82" i="1"/>
  <c r="AE82" i="1"/>
  <c r="AD82" i="1"/>
  <c r="AH106" i="1"/>
  <c r="AG106" i="1"/>
  <c r="AF106" i="1"/>
  <c r="AE106" i="1"/>
  <c r="AD106" i="1"/>
  <c r="AH224" i="1"/>
  <c r="AG224" i="1"/>
  <c r="AF224" i="1"/>
  <c r="AE224" i="1"/>
  <c r="AD224" i="1"/>
  <c r="AH222" i="1"/>
  <c r="AG222" i="1"/>
  <c r="AF222" i="1"/>
  <c r="AE222" i="1"/>
  <c r="AD222" i="1"/>
  <c r="AH221" i="1"/>
  <c r="AG221" i="1"/>
  <c r="AF221" i="1"/>
  <c r="AE221" i="1"/>
  <c r="AD221" i="1"/>
  <c r="AH223" i="1"/>
  <c r="AG223" i="1"/>
  <c r="AF223" i="1"/>
  <c r="AE223" i="1"/>
  <c r="AD223" i="1"/>
  <c r="AH220" i="1"/>
  <c r="AG220" i="1"/>
  <c r="AF220" i="1"/>
  <c r="AE220" i="1"/>
  <c r="AD220" i="1"/>
  <c r="AH226" i="1"/>
  <c r="AG226" i="1"/>
  <c r="AF226" i="1"/>
  <c r="AE226" i="1"/>
  <c r="AD226" i="1"/>
  <c r="AH225" i="1"/>
  <c r="AG225" i="1"/>
  <c r="AF225" i="1"/>
  <c r="AE225" i="1"/>
  <c r="AD225" i="1"/>
  <c r="AH227" i="1"/>
  <c r="AG227" i="1"/>
  <c r="AF227" i="1"/>
  <c r="AE227" i="1"/>
  <c r="AD227" i="1"/>
  <c r="AH117" i="1"/>
  <c r="AG117" i="1"/>
  <c r="AF117" i="1"/>
  <c r="AE117" i="1"/>
  <c r="AD117" i="1"/>
  <c r="AH131" i="1"/>
  <c r="AG131" i="1"/>
  <c r="AF131" i="1"/>
  <c r="AE131" i="1"/>
  <c r="AD131" i="1"/>
  <c r="AH99" i="1"/>
  <c r="AG99" i="1"/>
  <c r="AF99" i="1"/>
  <c r="AE99" i="1"/>
  <c r="AD99" i="1"/>
  <c r="AH210" i="1"/>
  <c r="AG210" i="1"/>
  <c r="AF210" i="1"/>
  <c r="AE210" i="1"/>
  <c r="AD210" i="1"/>
  <c r="AH214" i="1"/>
  <c r="AG214" i="1"/>
  <c r="AF214" i="1"/>
  <c r="AE214" i="1"/>
  <c r="AD214" i="1"/>
  <c r="AH216" i="1"/>
  <c r="AG216" i="1"/>
  <c r="AF216" i="1"/>
  <c r="AE216" i="1"/>
  <c r="AD216" i="1"/>
  <c r="AH211" i="1"/>
  <c r="AG211" i="1"/>
  <c r="AF211" i="1"/>
  <c r="AE211" i="1"/>
  <c r="AD211" i="1"/>
  <c r="AH217" i="1"/>
  <c r="AG217" i="1"/>
  <c r="AF217" i="1"/>
  <c r="AE217" i="1"/>
  <c r="AD217" i="1"/>
  <c r="AH215" i="1"/>
  <c r="AG215" i="1"/>
  <c r="AF215" i="1"/>
  <c r="AE215" i="1"/>
  <c r="AD215" i="1"/>
  <c r="AH219" i="1"/>
  <c r="AG219" i="1"/>
  <c r="AF219" i="1"/>
  <c r="AE219" i="1"/>
  <c r="AD219" i="1"/>
  <c r="AH218" i="1"/>
  <c r="AG218" i="1"/>
  <c r="AF218" i="1"/>
  <c r="AE218" i="1"/>
  <c r="AD218" i="1"/>
  <c r="AH168" i="1"/>
  <c r="AG168" i="1"/>
  <c r="AF168" i="1"/>
  <c r="AE168" i="1"/>
  <c r="AD168" i="1"/>
  <c r="AH175" i="1"/>
  <c r="AG175" i="1"/>
  <c r="AF175" i="1"/>
  <c r="AE175" i="1"/>
  <c r="AD175" i="1"/>
  <c r="AH205" i="1"/>
  <c r="AG205" i="1"/>
  <c r="AF205" i="1"/>
  <c r="AE205" i="1"/>
  <c r="AD205" i="1"/>
  <c r="AH202" i="1"/>
  <c r="AG202" i="1"/>
  <c r="AF202" i="1"/>
  <c r="AE202" i="1"/>
  <c r="AD202" i="1"/>
  <c r="AH209" i="1"/>
  <c r="AG209" i="1"/>
  <c r="AF209" i="1"/>
  <c r="AE209" i="1"/>
  <c r="AD209" i="1"/>
  <c r="AH207" i="1"/>
  <c r="AG207" i="1"/>
  <c r="AF207" i="1"/>
  <c r="AE207" i="1"/>
  <c r="AD207" i="1"/>
  <c r="AH208" i="1"/>
  <c r="AG208" i="1"/>
  <c r="AF208" i="1"/>
  <c r="AE208" i="1"/>
  <c r="AD208" i="1"/>
  <c r="AH203" i="1"/>
  <c r="AG203" i="1"/>
  <c r="AF203" i="1"/>
  <c r="AE203" i="1"/>
  <c r="AD203" i="1"/>
  <c r="AH201" i="1"/>
  <c r="AG201" i="1"/>
  <c r="AF201" i="1"/>
  <c r="AE201" i="1"/>
  <c r="AD201" i="1"/>
  <c r="AH88" i="1"/>
  <c r="AG88" i="1"/>
  <c r="AF88" i="1"/>
  <c r="AE88" i="1"/>
  <c r="AD88" i="1"/>
  <c r="AH195" i="1"/>
  <c r="AG195" i="1"/>
  <c r="AF195" i="1"/>
  <c r="AE195" i="1"/>
  <c r="AD195" i="1"/>
  <c r="AH194" i="1"/>
  <c r="AG194" i="1"/>
  <c r="AF194" i="1"/>
  <c r="AE194" i="1"/>
  <c r="AD194" i="1"/>
  <c r="AH190" i="1"/>
  <c r="AG190" i="1"/>
  <c r="AF190" i="1"/>
  <c r="AE190" i="1"/>
  <c r="AD190" i="1"/>
  <c r="AH118" i="1"/>
  <c r="AG118" i="1"/>
  <c r="AF118" i="1"/>
  <c r="AE118" i="1"/>
  <c r="AD118" i="1"/>
  <c r="AH199" i="1"/>
  <c r="AG199" i="1"/>
  <c r="AF199" i="1"/>
  <c r="AE199" i="1"/>
  <c r="AD199" i="1"/>
  <c r="AH197" i="1"/>
  <c r="AG197" i="1"/>
  <c r="AF197" i="1"/>
  <c r="AE197" i="1"/>
  <c r="AD197" i="1"/>
  <c r="AH198" i="1"/>
  <c r="AG198" i="1"/>
  <c r="AF198" i="1"/>
  <c r="AE198" i="1"/>
  <c r="AD198" i="1"/>
  <c r="AH22" i="1"/>
  <c r="AG22" i="1"/>
  <c r="AF22" i="1"/>
  <c r="AE22" i="1"/>
  <c r="AD22" i="1"/>
  <c r="AH180" i="1"/>
  <c r="AG180" i="1"/>
  <c r="AF180" i="1"/>
  <c r="AE180" i="1"/>
  <c r="AD180" i="1"/>
  <c r="AH186" i="1"/>
  <c r="AG186" i="1"/>
  <c r="AF186" i="1"/>
  <c r="AE186" i="1"/>
  <c r="AD186" i="1"/>
  <c r="AH183" i="1"/>
  <c r="AG183" i="1"/>
  <c r="AF183" i="1"/>
  <c r="AE183" i="1"/>
  <c r="AD183" i="1"/>
  <c r="AH188" i="1"/>
  <c r="AG188" i="1"/>
  <c r="AF188" i="1"/>
  <c r="AE188" i="1"/>
  <c r="AD188" i="1"/>
  <c r="AH185" i="1"/>
  <c r="AG185" i="1"/>
  <c r="AF185" i="1"/>
  <c r="AE185" i="1"/>
  <c r="AD185" i="1"/>
  <c r="AH189" i="1"/>
  <c r="AG189" i="1"/>
  <c r="AF189" i="1"/>
  <c r="AE189" i="1"/>
  <c r="AD189" i="1"/>
  <c r="AH166" i="1"/>
  <c r="AG166" i="1"/>
  <c r="AF166" i="1"/>
  <c r="AE166" i="1"/>
  <c r="AD166" i="1"/>
  <c r="AH181" i="1"/>
  <c r="AG181" i="1"/>
  <c r="AF181" i="1"/>
  <c r="AE181" i="1"/>
  <c r="AD181" i="1"/>
  <c r="AH182" i="1"/>
  <c r="AG182" i="1"/>
  <c r="AF182" i="1"/>
  <c r="AE182" i="1"/>
  <c r="AD182" i="1"/>
  <c r="AH187" i="1"/>
  <c r="AG187" i="1"/>
  <c r="AF187" i="1"/>
  <c r="AE187" i="1"/>
  <c r="AD187" i="1"/>
  <c r="AH13" i="1"/>
  <c r="AG13" i="1"/>
  <c r="AF13" i="1"/>
  <c r="AE13" i="1"/>
  <c r="AD13" i="1"/>
  <c r="AH177" i="1"/>
  <c r="AG177" i="1"/>
  <c r="AF177" i="1"/>
  <c r="AE177" i="1"/>
  <c r="AD177" i="1"/>
  <c r="AH176" i="1"/>
  <c r="AG176" i="1"/>
  <c r="AF176" i="1"/>
  <c r="AE176" i="1"/>
  <c r="AD176" i="1"/>
  <c r="AH178" i="1"/>
  <c r="AG178" i="1"/>
  <c r="AF178" i="1"/>
  <c r="AE178" i="1"/>
  <c r="AD178" i="1"/>
  <c r="AH179" i="1"/>
  <c r="AG179" i="1"/>
  <c r="AF179" i="1"/>
  <c r="AE179" i="1"/>
  <c r="AD179" i="1"/>
  <c r="AH103" i="1"/>
  <c r="AG103" i="1"/>
  <c r="AF103" i="1"/>
  <c r="AE103" i="1"/>
  <c r="AD103" i="1"/>
  <c r="AH158" i="1"/>
  <c r="AG158" i="1"/>
  <c r="AF158" i="1"/>
  <c r="AE158" i="1"/>
  <c r="AD158" i="1"/>
  <c r="AH171" i="1"/>
  <c r="AG171" i="1"/>
  <c r="AF171" i="1"/>
  <c r="AE171" i="1"/>
  <c r="AD171" i="1"/>
  <c r="AH169" i="1"/>
  <c r="AG169" i="1"/>
  <c r="AF169" i="1"/>
  <c r="AE169" i="1"/>
  <c r="AD169" i="1"/>
  <c r="AH167" i="1"/>
  <c r="AG167" i="1"/>
  <c r="AF167" i="1"/>
  <c r="AE167" i="1"/>
  <c r="AD167" i="1"/>
  <c r="AH172" i="1"/>
  <c r="AG172" i="1"/>
  <c r="AF172" i="1"/>
  <c r="AE172" i="1"/>
  <c r="AD172" i="1"/>
  <c r="AH173" i="1"/>
  <c r="AG173" i="1"/>
  <c r="AF173" i="1"/>
  <c r="AE173" i="1"/>
  <c r="AD173" i="1"/>
  <c r="AH50" i="1"/>
  <c r="AG50" i="1"/>
  <c r="AF50" i="1"/>
  <c r="AE50" i="1"/>
  <c r="AD50" i="1"/>
  <c r="AH161" i="1"/>
  <c r="AG161" i="1"/>
  <c r="AF161" i="1"/>
  <c r="AE161" i="1"/>
  <c r="AD161" i="1"/>
  <c r="AH162" i="1"/>
  <c r="AG162" i="1"/>
  <c r="AF162" i="1"/>
  <c r="AE162" i="1"/>
  <c r="AD162" i="1"/>
  <c r="AH159" i="1"/>
  <c r="AG159" i="1"/>
  <c r="AF159" i="1"/>
  <c r="AE159" i="1"/>
  <c r="AD159" i="1"/>
  <c r="AH160" i="1"/>
  <c r="AG160" i="1"/>
  <c r="AF160" i="1"/>
  <c r="AE160" i="1"/>
  <c r="AD160" i="1"/>
  <c r="AH165" i="1"/>
  <c r="AG165" i="1"/>
  <c r="AF165" i="1"/>
  <c r="AE165" i="1"/>
  <c r="AD165" i="1"/>
  <c r="AH164" i="1"/>
  <c r="AG164" i="1"/>
  <c r="AF164" i="1"/>
  <c r="AE164" i="1"/>
  <c r="AD164" i="1"/>
  <c r="AH163" i="1"/>
  <c r="AG163" i="1"/>
  <c r="AF163" i="1"/>
  <c r="AE163" i="1"/>
  <c r="AD163" i="1"/>
  <c r="AH155" i="1"/>
  <c r="AG155" i="1"/>
  <c r="AF155" i="1"/>
  <c r="AE155" i="1"/>
  <c r="AD155" i="1"/>
  <c r="AH156" i="1"/>
  <c r="AG156" i="1"/>
  <c r="AF156" i="1"/>
  <c r="AE156" i="1"/>
  <c r="AD156" i="1"/>
  <c r="AH113" i="1"/>
  <c r="AG113" i="1"/>
  <c r="AF113" i="1"/>
  <c r="AE113" i="1"/>
  <c r="AD113" i="1"/>
  <c r="AH151" i="1"/>
  <c r="AG151" i="1"/>
  <c r="AF151" i="1"/>
  <c r="AE151" i="1"/>
  <c r="AD151" i="1"/>
  <c r="AH153" i="1"/>
  <c r="AG153" i="1"/>
  <c r="AF153" i="1"/>
  <c r="AE153" i="1"/>
  <c r="AD153" i="1"/>
  <c r="AH150" i="1"/>
  <c r="AG150" i="1"/>
  <c r="AF150" i="1"/>
  <c r="AE150" i="1"/>
  <c r="AD150" i="1"/>
  <c r="AH154" i="1"/>
  <c r="AG154" i="1"/>
  <c r="AF154" i="1"/>
  <c r="AE154" i="1"/>
  <c r="AD154" i="1"/>
  <c r="AH152" i="1"/>
  <c r="AG152" i="1"/>
  <c r="AF152" i="1"/>
  <c r="AE152" i="1"/>
  <c r="AD152" i="1"/>
  <c r="AH148" i="1"/>
  <c r="AG148" i="1"/>
  <c r="AF148" i="1"/>
  <c r="AE148" i="1"/>
  <c r="AD148" i="1"/>
  <c r="AH149" i="1"/>
  <c r="AG149" i="1"/>
  <c r="AF149" i="1"/>
  <c r="AE149" i="1"/>
  <c r="AD149" i="1"/>
  <c r="AH143" i="1"/>
  <c r="AG143" i="1"/>
  <c r="AF143" i="1"/>
  <c r="AE143" i="1"/>
  <c r="AD143" i="1"/>
  <c r="AH145" i="1"/>
  <c r="AG145" i="1"/>
  <c r="AF145" i="1"/>
  <c r="AE145" i="1"/>
  <c r="AD145" i="1"/>
  <c r="AH141" i="1"/>
  <c r="AG141" i="1"/>
  <c r="AF141" i="1"/>
  <c r="AE141" i="1"/>
  <c r="AD141" i="1"/>
  <c r="AH137" i="1"/>
  <c r="AG137" i="1"/>
  <c r="AF137" i="1"/>
  <c r="AE137" i="1"/>
  <c r="AD137" i="1"/>
  <c r="AH36" i="1"/>
  <c r="AG36" i="1"/>
  <c r="AF36" i="1"/>
  <c r="AE36" i="1"/>
  <c r="AD36" i="1"/>
  <c r="AH76" i="1"/>
  <c r="AG76" i="1"/>
  <c r="AF76" i="1"/>
  <c r="AE76" i="1"/>
  <c r="AD76" i="1"/>
  <c r="AH136" i="1"/>
  <c r="AG136" i="1"/>
  <c r="AF136" i="1"/>
  <c r="AE136" i="1"/>
  <c r="AD136" i="1"/>
  <c r="AH140" i="1"/>
  <c r="AG140" i="1"/>
  <c r="AF140" i="1"/>
  <c r="AE140" i="1"/>
  <c r="AD140" i="1"/>
  <c r="AH138" i="1"/>
  <c r="AG138" i="1"/>
  <c r="AF138" i="1"/>
  <c r="AE138" i="1"/>
  <c r="AD138" i="1"/>
  <c r="AH139" i="1"/>
  <c r="AG139" i="1"/>
  <c r="AF139" i="1"/>
  <c r="AE139" i="1"/>
  <c r="AD139" i="1"/>
  <c r="AH45" i="1"/>
  <c r="AG45" i="1"/>
  <c r="AF45" i="1"/>
  <c r="AE45" i="1"/>
  <c r="AD45" i="1"/>
  <c r="AH135" i="1"/>
  <c r="AG135" i="1"/>
  <c r="AF135" i="1"/>
  <c r="AE135" i="1"/>
  <c r="AD135" i="1"/>
  <c r="AH134" i="1"/>
  <c r="AG134" i="1"/>
  <c r="AF134" i="1"/>
  <c r="AE134" i="1"/>
  <c r="AD134" i="1"/>
  <c r="AH133" i="1"/>
  <c r="AG133" i="1"/>
  <c r="AF133" i="1"/>
  <c r="AE133" i="1"/>
  <c r="AD133" i="1"/>
  <c r="AH132" i="1"/>
  <c r="AG132" i="1"/>
  <c r="AF132" i="1"/>
  <c r="AE132" i="1"/>
  <c r="AD132" i="1"/>
  <c r="AH112" i="1"/>
  <c r="AG112" i="1"/>
  <c r="AF112" i="1"/>
  <c r="AE112" i="1"/>
  <c r="AD112" i="1"/>
  <c r="AH130" i="1"/>
  <c r="AG130" i="1"/>
  <c r="AF130" i="1"/>
  <c r="AE130" i="1"/>
  <c r="AD130" i="1"/>
  <c r="AH129" i="1"/>
  <c r="AG129" i="1"/>
  <c r="AF129" i="1"/>
  <c r="AE129" i="1"/>
  <c r="AD129" i="1"/>
  <c r="AH126" i="1"/>
  <c r="AG126" i="1"/>
  <c r="AF126" i="1"/>
  <c r="AE126" i="1"/>
  <c r="AD126" i="1"/>
  <c r="AH127" i="1"/>
  <c r="AG127" i="1"/>
  <c r="AF127" i="1"/>
  <c r="AE127" i="1"/>
  <c r="AD127" i="1"/>
  <c r="AH125" i="1"/>
  <c r="AG125" i="1"/>
  <c r="AF125" i="1"/>
  <c r="AE125" i="1"/>
  <c r="AD125" i="1"/>
  <c r="AH128" i="1"/>
  <c r="AG128" i="1"/>
  <c r="AF128" i="1"/>
  <c r="AE128" i="1"/>
  <c r="AD128" i="1"/>
  <c r="AH93" i="1"/>
  <c r="AG93" i="1"/>
  <c r="AF93" i="1"/>
  <c r="AE93" i="1"/>
  <c r="AD93" i="1"/>
  <c r="AH120" i="1"/>
  <c r="AG120" i="1"/>
  <c r="AF120" i="1"/>
  <c r="AE120" i="1"/>
  <c r="AD120" i="1"/>
  <c r="AH119" i="1"/>
  <c r="AG119" i="1"/>
  <c r="AF119" i="1"/>
  <c r="AE119" i="1"/>
  <c r="AD119" i="1"/>
  <c r="AH123" i="1"/>
  <c r="AG123" i="1"/>
  <c r="AF123" i="1"/>
  <c r="AE123" i="1"/>
  <c r="AD123" i="1"/>
  <c r="AH122" i="1"/>
  <c r="AG122" i="1"/>
  <c r="AF122" i="1"/>
  <c r="AE122" i="1"/>
  <c r="AD122" i="1"/>
  <c r="AH114" i="1"/>
  <c r="AG114" i="1"/>
  <c r="AF114" i="1"/>
  <c r="AE114" i="1"/>
  <c r="AD114" i="1"/>
  <c r="AH102" i="1"/>
  <c r="AG102" i="1"/>
  <c r="AF102" i="1"/>
  <c r="AE102" i="1"/>
  <c r="AD102" i="1"/>
  <c r="AH116" i="1"/>
  <c r="AG116" i="1"/>
  <c r="AF116" i="1"/>
  <c r="AE116" i="1"/>
  <c r="AD116" i="1"/>
  <c r="AH109" i="1"/>
  <c r="AG109" i="1"/>
  <c r="AF109" i="1"/>
  <c r="AE109" i="1"/>
  <c r="AD109" i="1"/>
  <c r="AH111" i="1"/>
  <c r="AG111" i="1"/>
  <c r="AF111" i="1"/>
  <c r="AE111" i="1"/>
  <c r="AD111" i="1"/>
  <c r="AH110" i="1"/>
  <c r="AG110" i="1"/>
  <c r="AF110" i="1"/>
  <c r="AE110" i="1"/>
  <c r="AD110" i="1"/>
  <c r="AH64" i="1"/>
  <c r="AG64" i="1"/>
  <c r="AF64" i="1"/>
  <c r="AE64" i="1"/>
  <c r="AD64" i="1"/>
  <c r="AH107" i="1"/>
  <c r="AG107" i="1"/>
  <c r="AF107" i="1"/>
  <c r="AE107" i="1"/>
  <c r="AD107" i="1"/>
  <c r="AH108" i="1"/>
  <c r="AG108" i="1"/>
  <c r="AF108" i="1"/>
  <c r="AE108" i="1"/>
  <c r="AD108" i="1"/>
  <c r="AH101" i="1"/>
  <c r="AG101" i="1"/>
  <c r="AF101" i="1"/>
  <c r="AE101" i="1"/>
  <c r="AD101" i="1"/>
  <c r="AH105" i="1"/>
  <c r="AG105" i="1"/>
  <c r="AF105" i="1"/>
  <c r="AE105" i="1"/>
  <c r="AD105" i="1"/>
  <c r="AH104" i="1"/>
  <c r="AG104" i="1"/>
  <c r="AF104" i="1"/>
  <c r="AE104" i="1"/>
  <c r="AD104" i="1"/>
  <c r="AH68" i="1"/>
  <c r="AG68" i="1"/>
  <c r="AF68" i="1"/>
  <c r="AE68" i="1"/>
  <c r="AD68" i="1"/>
  <c r="AH46" i="1"/>
  <c r="AG46" i="1"/>
  <c r="AF46" i="1"/>
  <c r="AE46" i="1"/>
  <c r="AD46" i="1"/>
  <c r="AH98" i="1"/>
  <c r="AG98" i="1"/>
  <c r="AF98" i="1"/>
  <c r="AE98" i="1"/>
  <c r="AD98" i="1"/>
  <c r="AH96" i="1"/>
  <c r="AG96" i="1"/>
  <c r="AF96" i="1"/>
  <c r="AE96" i="1"/>
  <c r="AD96" i="1"/>
  <c r="AH97" i="1"/>
  <c r="AG97" i="1"/>
  <c r="AF97" i="1"/>
  <c r="AE97" i="1"/>
  <c r="AD97" i="1"/>
  <c r="AH94" i="1"/>
  <c r="AG94" i="1"/>
  <c r="AF94" i="1"/>
  <c r="AE94" i="1"/>
  <c r="AD94" i="1"/>
  <c r="AH95" i="1"/>
  <c r="AG95" i="1"/>
  <c r="AF95" i="1"/>
  <c r="AE95" i="1"/>
  <c r="AD95" i="1"/>
  <c r="AH92" i="1"/>
  <c r="AG92" i="1"/>
  <c r="AF92" i="1"/>
  <c r="AE92" i="1"/>
  <c r="AD92" i="1"/>
  <c r="AH89" i="1"/>
  <c r="AG89" i="1"/>
  <c r="AF89" i="1"/>
  <c r="AE89" i="1"/>
  <c r="AD89" i="1"/>
  <c r="AH38" i="1"/>
  <c r="AG38" i="1"/>
  <c r="AF38" i="1"/>
  <c r="AE38" i="1"/>
  <c r="AD38" i="1"/>
  <c r="AH91" i="1"/>
  <c r="AG91" i="1"/>
  <c r="AF91" i="1"/>
  <c r="AE91" i="1"/>
  <c r="AD91" i="1"/>
  <c r="AH90" i="1"/>
  <c r="AG90" i="1"/>
  <c r="AF90" i="1"/>
  <c r="AE90" i="1"/>
  <c r="AD90" i="1"/>
  <c r="AH87" i="1"/>
  <c r="AG87" i="1"/>
  <c r="AF87" i="1"/>
  <c r="AE87" i="1"/>
  <c r="AD87" i="1"/>
  <c r="AH85" i="1"/>
  <c r="AG85" i="1"/>
  <c r="AF85" i="1"/>
  <c r="AE85" i="1"/>
  <c r="AD85" i="1"/>
  <c r="AH84" i="1"/>
  <c r="AG84" i="1"/>
  <c r="AF84" i="1"/>
  <c r="AE84" i="1"/>
  <c r="AD84" i="1"/>
  <c r="AH86" i="1"/>
  <c r="AG86" i="1"/>
  <c r="AF86" i="1"/>
  <c r="AE86" i="1"/>
  <c r="AD86" i="1"/>
  <c r="AH59" i="1"/>
  <c r="AG59" i="1"/>
  <c r="AF59" i="1"/>
  <c r="AE59" i="1"/>
  <c r="AD59" i="1"/>
  <c r="AH83" i="1"/>
  <c r="AG83" i="1"/>
  <c r="AF83" i="1"/>
  <c r="AE83" i="1"/>
  <c r="AD83" i="1"/>
  <c r="AH53" i="1"/>
  <c r="AG53" i="1"/>
  <c r="AF53" i="1"/>
  <c r="AE53" i="1"/>
  <c r="AD53" i="1"/>
  <c r="AH78" i="1"/>
  <c r="AG78" i="1"/>
  <c r="AF78" i="1"/>
  <c r="AE78" i="1"/>
  <c r="AD78" i="1"/>
  <c r="AH65" i="1"/>
  <c r="AG65" i="1"/>
  <c r="AF65" i="1"/>
  <c r="AE65" i="1"/>
  <c r="AD65" i="1"/>
  <c r="AH79" i="1"/>
  <c r="AG79" i="1"/>
  <c r="AF79" i="1"/>
  <c r="AE79" i="1"/>
  <c r="AD79" i="1"/>
  <c r="AH80" i="1"/>
  <c r="AG80" i="1"/>
  <c r="AF80" i="1"/>
  <c r="AE80" i="1"/>
  <c r="AD80" i="1"/>
  <c r="AH11" i="1"/>
  <c r="AG11" i="1"/>
  <c r="AF11" i="1"/>
  <c r="AE11" i="1"/>
  <c r="AD11" i="1"/>
  <c r="AH77" i="1"/>
  <c r="AG77" i="1"/>
  <c r="AF77" i="1"/>
  <c r="AE77" i="1"/>
  <c r="AD77" i="1"/>
  <c r="AH75" i="1"/>
  <c r="AG75" i="1"/>
  <c r="AF75" i="1"/>
  <c r="AE75" i="1"/>
  <c r="AD75" i="1"/>
  <c r="AH74" i="1"/>
  <c r="AG74" i="1"/>
  <c r="AF74" i="1"/>
  <c r="AE74" i="1"/>
  <c r="AD74" i="1"/>
  <c r="AH70" i="1"/>
  <c r="AG70" i="1"/>
  <c r="AF70" i="1"/>
  <c r="AE70" i="1"/>
  <c r="AD70" i="1"/>
  <c r="AH71" i="1"/>
  <c r="AG71" i="1"/>
  <c r="AF71" i="1"/>
  <c r="AE71" i="1"/>
  <c r="AD71" i="1"/>
  <c r="AH63" i="1"/>
  <c r="AG63" i="1"/>
  <c r="AF63" i="1"/>
  <c r="AE63" i="1"/>
  <c r="AD63" i="1"/>
  <c r="AH73" i="1"/>
  <c r="AG73" i="1"/>
  <c r="AF73" i="1"/>
  <c r="AE73" i="1"/>
  <c r="AD73" i="1"/>
  <c r="AH60" i="1"/>
  <c r="AG60" i="1"/>
  <c r="AF60" i="1"/>
  <c r="AE60" i="1"/>
  <c r="AD60" i="1"/>
  <c r="AH69" i="1"/>
  <c r="AG69" i="1"/>
  <c r="AF69" i="1"/>
  <c r="AE69" i="1"/>
  <c r="AD69" i="1"/>
  <c r="AH66" i="1"/>
  <c r="AG66" i="1"/>
  <c r="AF66" i="1"/>
  <c r="AE66" i="1"/>
  <c r="AD66" i="1"/>
  <c r="AH67" i="1"/>
  <c r="AG67" i="1"/>
  <c r="AF67" i="1"/>
  <c r="AE67" i="1"/>
  <c r="AD67" i="1"/>
  <c r="AH51" i="1"/>
  <c r="AG51" i="1"/>
  <c r="AF51" i="1"/>
  <c r="AE51" i="1"/>
  <c r="AD51" i="1"/>
  <c r="AH61" i="1"/>
  <c r="AG61" i="1"/>
  <c r="AF61" i="1"/>
  <c r="AE61" i="1"/>
  <c r="AD61" i="1"/>
  <c r="AH58" i="1"/>
  <c r="AG58" i="1"/>
  <c r="AF58" i="1"/>
  <c r="AE58" i="1"/>
  <c r="AD58" i="1"/>
  <c r="AH56" i="1"/>
  <c r="AG56" i="1"/>
  <c r="AF56" i="1"/>
  <c r="AE56" i="1"/>
  <c r="AD56" i="1"/>
  <c r="AH57" i="1"/>
  <c r="AG57" i="1"/>
  <c r="AF57" i="1"/>
  <c r="AE57" i="1"/>
  <c r="AD57" i="1"/>
  <c r="AH37" i="1"/>
  <c r="AG37" i="1"/>
  <c r="AF37" i="1"/>
  <c r="AE37" i="1"/>
  <c r="AD37" i="1"/>
  <c r="AH55" i="1"/>
  <c r="AG55" i="1"/>
  <c r="AF55" i="1"/>
  <c r="AE55" i="1"/>
  <c r="AD55" i="1"/>
  <c r="AH52" i="1"/>
  <c r="AG52" i="1"/>
  <c r="AF52" i="1"/>
  <c r="AE52" i="1"/>
  <c r="AD52" i="1"/>
  <c r="AH54" i="1"/>
  <c r="AG54" i="1"/>
  <c r="AF54" i="1"/>
  <c r="AE54" i="1"/>
  <c r="AD54" i="1"/>
  <c r="AH6" i="1"/>
  <c r="AG6" i="1"/>
  <c r="AF6" i="1"/>
  <c r="AE6" i="1"/>
  <c r="AD6" i="1"/>
  <c r="AH49" i="1"/>
  <c r="AG49" i="1"/>
  <c r="AF49" i="1"/>
  <c r="AE49" i="1"/>
  <c r="AD49" i="1"/>
  <c r="AH24" i="1"/>
  <c r="AG24" i="1"/>
  <c r="AF24" i="1"/>
  <c r="AE24" i="1"/>
  <c r="AD24" i="1"/>
  <c r="AH47" i="1"/>
  <c r="AG47" i="1"/>
  <c r="AF47" i="1"/>
  <c r="AE47" i="1"/>
  <c r="AD47" i="1"/>
  <c r="AH48" i="1"/>
  <c r="AG48" i="1"/>
  <c r="AF48" i="1"/>
  <c r="AE48" i="1"/>
  <c r="AD48" i="1"/>
  <c r="AH43" i="1"/>
  <c r="AG43" i="1"/>
  <c r="AF43" i="1"/>
  <c r="AE43" i="1"/>
  <c r="AD43" i="1"/>
  <c r="AH41" i="1"/>
  <c r="AG41" i="1"/>
  <c r="AF41" i="1"/>
  <c r="AE41" i="1"/>
  <c r="AD41" i="1"/>
  <c r="AH42" i="1"/>
  <c r="AG42" i="1"/>
  <c r="AF42" i="1"/>
  <c r="AE42" i="1"/>
  <c r="AD42" i="1"/>
  <c r="AH39" i="1"/>
  <c r="AG39" i="1"/>
  <c r="AF39" i="1"/>
  <c r="AE39" i="1"/>
  <c r="AD39" i="1"/>
  <c r="AH40" i="1"/>
  <c r="AG40" i="1"/>
  <c r="AF40" i="1"/>
  <c r="AE40" i="1"/>
  <c r="AD40" i="1"/>
  <c r="AH16" i="1"/>
  <c r="AG16" i="1"/>
  <c r="AF16" i="1"/>
  <c r="AE16" i="1"/>
  <c r="AD16" i="1"/>
  <c r="AH30" i="1"/>
  <c r="AG30" i="1"/>
  <c r="AF30" i="1"/>
  <c r="AE30" i="1"/>
  <c r="AD30" i="1"/>
  <c r="AH25" i="1"/>
  <c r="AG25" i="1"/>
  <c r="AF25" i="1"/>
  <c r="AE25" i="1"/>
  <c r="AD25" i="1"/>
  <c r="AH34" i="1"/>
  <c r="AG34" i="1"/>
  <c r="AF34" i="1"/>
  <c r="AE34" i="1"/>
  <c r="AD34" i="1"/>
  <c r="AH35" i="1"/>
  <c r="AG35" i="1"/>
  <c r="AF35" i="1"/>
  <c r="AE35" i="1"/>
  <c r="AD35" i="1"/>
  <c r="AH33" i="1"/>
  <c r="AG33" i="1"/>
  <c r="AF33" i="1"/>
  <c r="AE33" i="1"/>
  <c r="AD33" i="1"/>
  <c r="AH32" i="1"/>
  <c r="AG32" i="1"/>
  <c r="AF32" i="1"/>
  <c r="AE32" i="1"/>
  <c r="AD32" i="1"/>
  <c r="AH29" i="1"/>
  <c r="AG29" i="1"/>
  <c r="AF29" i="1"/>
  <c r="AE29" i="1"/>
  <c r="AD29" i="1"/>
  <c r="AH28" i="1"/>
  <c r="AG28" i="1"/>
  <c r="AF28" i="1"/>
  <c r="AE28" i="1"/>
  <c r="AD28" i="1"/>
  <c r="AH27" i="1"/>
  <c r="AG27" i="1"/>
  <c r="AF27" i="1"/>
  <c r="AE27" i="1"/>
  <c r="AD27" i="1"/>
  <c r="AH26" i="1"/>
  <c r="AG26" i="1"/>
  <c r="AF26" i="1"/>
  <c r="AE26" i="1"/>
  <c r="AD26" i="1"/>
  <c r="AH9" i="1"/>
  <c r="AG9" i="1"/>
  <c r="AF9" i="1"/>
  <c r="AE9" i="1"/>
  <c r="AD9" i="1"/>
  <c r="AH23" i="1"/>
  <c r="AG23" i="1"/>
  <c r="AF23" i="1"/>
  <c r="AE23" i="1"/>
  <c r="AD23" i="1"/>
  <c r="AH7" i="1"/>
  <c r="AG7" i="1"/>
  <c r="AF7" i="1"/>
  <c r="AE7" i="1"/>
  <c r="AD7" i="1"/>
  <c r="AH19" i="1"/>
  <c r="AG19" i="1"/>
  <c r="AF19" i="1"/>
  <c r="AE19" i="1"/>
  <c r="AD19" i="1"/>
  <c r="AH21" i="1"/>
  <c r="AG21" i="1"/>
  <c r="AF21" i="1"/>
  <c r="AE21" i="1"/>
  <c r="AD21" i="1"/>
  <c r="AH20" i="1"/>
  <c r="AG20" i="1"/>
  <c r="AF20" i="1"/>
  <c r="AE20" i="1"/>
  <c r="AD20" i="1"/>
  <c r="AH18" i="1"/>
  <c r="AG18" i="1"/>
  <c r="AF18" i="1"/>
  <c r="AE18" i="1"/>
  <c r="AD18" i="1"/>
  <c r="AH17" i="1"/>
  <c r="AG17" i="1"/>
  <c r="AF17" i="1"/>
  <c r="AE17" i="1"/>
  <c r="AD17" i="1"/>
  <c r="AH15" i="1"/>
  <c r="AG15" i="1"/>
  <c r="AF15" i="1"/>
  <c r="AE15" i="1"/>
  <c r="AD15" i="1"/>
  <c r="AH14" i="1"/>
  <c r="AG14" i="1"/>
  <c r="AF14" i="1"/>
  <c r="AE14" i="1"/>
  <c r="AD14" i="1"/>
  <c r="AH12" i="1"/>
  <c r="AG12" i="1"/>
  <c r="AF12" i="1"/>
  <c r="AE12" i="1"/>
  <c r="AD12" i="1"/>
  <c r="AH10" i="1"/>
  <c r="AG10" i="1"/>
  <c r="AF10" i="1"/>
  <c r="AE10" i="1"/>
  <c r="AD10" i="1"/>
  <c r="AH8" i="1"/>
  <c r="AG8" i="1"/>
  <c r="AF8" i="1"/>
  <c r="AE8" i="1"/>
  <c r="AD8" i="1"/>
  <c r="AH5" i="1"/>
  <c r="AG5" i="1"/>
  <c r="AF5" i="1"/>
  <c r="AE5" i="1"/>
  <c r="AD5" i="1"/>
  <c r="AH4" i="1"/>
  <c r="AG4" i="1"/>
  <c r="AF4" i="1"/>
  <c r="AE4" i="1"/>
  <c r="AD4" i="1"/>
  <c r="AH3" i="1"/>
  <c r="AG3" i="1"/>
  <c r="AF3" i="1"/>
  <c r="AE3" i="1"/>
  <c r="AD3" i="1"/>
  <c r="AI769" i="1"/>
  <c r="AM744" i="1"/>
  <c r="AL744" i="1"/>
  <c r="AK744" i="1"/>
  <c r="AJ744" i="1"/>
  <c r="AI744" i="1"/>
  <c r="AM782" i="1"/>
  <c r="AL782" i="1"/>
  <c r="AK782" i="1"/>
  <c r="AJ782" i="1"/>
  <c r="AI782" i="1"/>
  <c r="AM769" i="1"/>
  <c r="AL769" i="1"/>
  <c r="AK769" i="1"/>
  <c r="AJ769" i="1"/>
  <c r="AM750" i="1"/>
  <c r="AL750" i="1"/>
  <c r="AK750" i="1"/>
  <c r="AJ750" i="1"/>
  <c r="AI750" i="1"/>
  <c r="AM798" i="1"/>
  <c r="AL798" i="1"/>
  <c r="AK798" i="1"/>
  <c r="AJ798" i="1"/>
  <c r="AI798" i="1"/>
  <c r="AM690" i="1"/>
  <c r="AL690" i="1"/>
  <c r="AK690" i="1"/>
  <c r="AJ690" i="1"/>
  <c r="AI690" i="1"/>
  <c r="AM683" i="1"/>
  <c r="AL683" i="1"/>
  <c r="AK683" i="1"/>
  <c r="AJ683" i="1"/>
  <c r="AI683" i="1"/>
  <c r="AM491" i="1"/>
  <c r="AL491" i="1"/>
  <c r="AK491" i="1"/>
  <c r="AJ491" i="1"/>
  <c r="AI491" i="1"/>
  <c r="AM575" i="1"/>
  <c r="AL575" i="1"/>
  <c r="AK575" i="1"/>
  <c r="AJ575" i="1"/>
  <c r="AI575" i="1"/>
  <c r="AM574" i="1"/>
  <c r="AL574" i="1"/>
  <c r="AK574" i="1"/>
  <c r="AJ574" i="1"/>
  <c r="AI574" i="1"/>
  <c r="AM788" i="1"/>
  <c r="AL788" i="1"/>
  <c r="AK788" i="1"/>
  <c r="AJ788" i="1"/>
  <c r="AI788" i="1"/>
  <c r="AM699" i="1"/>
  <c r="AL699" i="1"/>
  <c r="AK699" i="1"/>
  <c r="AJ699" i="1"/>
  <c r="AI699" i="1"/>
  <c r="AM363" i="1"/>
  <c r="AL363" i="1"/>
  <c r="AK363" i="1"/>
  <c r="AJ363" i="1"/>
  <c r="AI363" i="1"/>
  <c r="AM833" i="1"/>
  <c r="AL833" i="1"/>
  <c r="AK833" i="1"/>
  <c r="AJ833" i="1"/>
  <c r="AI833" i="1"/>
  <c r="AM832" i="1"/>
  <c r="AL832" i="1"/>
  <c r="AK832" i="1"/>
  <c r="AJ832" i="1"/>
  <c r="AI832" i="1"/>
  <c r="AM831" i="1"/>
  <c r="AL831" i="1"/>
  <c r="AK831" i="1"/>
  <c r="AJ831" i="1"/>
  <c r="AI831" i="1"/>
  <c r="AM830" i="1"/>
  <c r="AL830" i="1"/>
  <c r="AK830" i="1"/>
  <c r="AJ830" i="1"/>
  <c r="AI830" i="1"/>
  <c r="AM829" i="1"/>
  <c r="AL829" i="1"/>
  <c r="AK829" i="1"/>
  <c r="AJ829" i="1"/>
  <c r="AI829" i="1"/>
  <c r="AM828" i="1"/>
  <c r="AL828" i="1"/>
  <c r="AK828" i="1"/>
  <c r="AJ828" i="1"/>
  <c r="AI828" i="1"/>
  <c r="AM818" i="1"/>
  <c r="AL818" i="1"/>
  <c r="AK818" i="1"/>
  <c r="AJ818" i="1"/>
  <c r="AI818" i="1"/>
  <c r="AM817" i="1"/>
  <c r="AL817" i="1"/>
  <c r="AK817" i="1"/>
  <c r="AJ817" i="1"/>
  <c r="AI817" i="1"/>
  <c r="AM816" i="1"/>
  <c r="AL816" i="1"/>
  <c r="AK816" i="1"/>
  <c r="AJ816" i="1"/>
  <c r="AI816" i="1"/>
  <c r="AM815" i="1"/>
  <c r="AL815" i="1"/>
  <c r="AK815" i="1"/>
  <c r="AJ815" i="1"/>
  <c r="AI815" i="1"/>
  <c r="AM814" i="1"/>
  <c r="AL814" i="1"/>
  <c r="AK814" i="1"/>
  <c r="AJ814" i="1"/>
  <c r="AI814" i="1"/>
  <c r="AM696" i="1"/>
  <c r="AL696" i="1"/>
  <c r="AK696" i="1"/>
  <c r="AJ696" i="1"/>
  <c r="AI696" i="1"/>
  <c r="AM813" i="1"/>
  <c r="AL813" i="1"/>
  <c r="AK813" i="1"/>
  <c r="AJ813" i="1"/>
  <c r="AI813" i="1"/>
  <c r="AM812" i="1"/>
  <c r="AL812" i="1"/>
  <c r="AK812" i="1"/>
  <c r="AJ812" i="1"/>
  <c r="AI812" i="1"/>
  <c r="AM827" i="1"/>
  <c r="AL827" i="1"/>
  <c r="AK827" i="1"/>
  <c r="AJ827" i="1"/>
  <c r="AI827" i="1"/>
  <c r="AM826" i="1"/>
  <c r="AL826" i="1"/>
  <c r="AK826" i="1"/>
  <c r="AJ826" i="1"/>
  <c r="AI826" i="1"/>
  <c r="AM825" i="1"/>
  <c r="AL825" i="1"/>
  <c r="AK825" i="1"/>
  <c r="AJ825" i="1"/>
  <c r="AI825" i="1"/>
  <c r="AM824" i="1"/>
  <c r="AL824" i="1"/>
  <c r="AK824" i="1"/>
  <c r="AJ824" i="1"/>
  <c r="AI824" i="1"/>
  <c r="AM823" i="1"/>
  <c r="AL823" i="1"/>
  <c r="AK823" i="1"/>
  <c r="AJ823" i="1"/>
  <c r="AI823" i="1"/>
  <c r="AM822" i="1"/>
  <c r="AL822" i="1"/>
  <c r="AK822" i="1"/>
  <c r="AJ822" i="1"/>
  <c r="AI822" i="1"/>
  <c r="AM821" i="1"/>
  <c r="AL821" i="1"/>
  <c r="AK821" i="1"/>
  <c r="AJ821" i="1"/>
  <c r="AI821" i="1"/>
  <c r="AM811" i="1"/>
  <c r="AL811" i="1"/>
  <c r="AK811" i="1"/>
  <c r="AJ811" i="1"/>
  <c r="AI811" i="1"/>
  <c r="AM820" i="1"/>
  <c r="AL820" i="1"/>
  <c r="AK820" i="1"/>
  <c r="AJ820" i="1"/>
  <c r="AI820" i="1"/>
  <c r="AM810" i="1"/>
  <c r="AL810" i="1"/>
  <c r="AK810" i="1"/>
  <c r="AJ810" i="1"/>
  <c r="AI810" i="1"/>
  <c r="AM809" i="1"/>
  <c r="AL809" i="1"/>
  <c r="AK809" i="1"/>
  <c r="AJ809" i="1"/>
  <c r="AI809" i="1"/>
  <c r="AM808" i="1"/>
  <c r="AL808" i="1"/>
  <c r="AK808" i="1"/>
  <c r="AJ808" i="1"/>
  <c r="AI808" i="1"/>
  <c r="AM806" i="1"/>
  <c r="AL806" i="1"/>
  <c r="AK806" i="1"/>
  <c r="AJ806" i="1"/>
  <c r="AI806" i="1"/>
  <c r="AM800" i="1"/>
  <c r="AL800" i="1"/>
  <c r="AK800" i="1"/>
  <c r="AJ800" i="1"/>
  <c r="AI800" i="1"/>
  <c r="AM618" i="1"/>
  <c r="AL618" i="1"/>
  <c r="AK618" i="1"/>
  <c r="AJ618" i="1"/>
  <c r="AI618" i="1"/>
  <c r="AM617" i="1"/>
  <c r="AL617" i="1"/>
  <c r="AK617" i="1"/>
  <c r="AJ617" i="1"/>
  <c r="AI617" i="1"/>
  <c r="AM616" i="1"/>
  <c r="AL616" i="1"/>
  <c r="AK616" i="1"/>
  <c r="AJ616" i="1"/>
  <c r="AI616" i="1"/>
  <c r="AM799" i="1"/>
  <c r="AL799" i="1"/>
  <c r="AK799" i="1"/>
  <c r="AJ799" i="1"/>
  <c r="AI799" i="1"/>
  <c r="AM794" i="1"/>
  <c r="AL794" i="1"/>
  <c r="AK794" i="1"/>
  <c r="AJ794" i="1"/>
  <c r="AI794" i="1"/>
  <c r="AM793" i="1"/>
  <c r="AL793" i="1"/>
  <c r="AK793" i="1"/>
  <c r="AJ793" i="1"/>
  <c r="AI793" i="1"/>
  <c r="AM729" i="1"/>
  <c r="AL729" i="1"/>
  <c r="AK729" i="1"/>
  <c r="AJ729" i="1"/>
  <c r="AI729" i="1"/>
  <c r="AM728" i="1"/>
  <c r="AL728" i="1"/>
  <c r="AK728" i="1"/>
  <c r="AJ728" i="1"/>
  <c r="AI728" i="1"/>
  <c r="AM727" i="1"/>
  <c r="AL727" i="1"/>
  <c r="AK727" i="1"/>
  <c r="AJ727" i="1"/>
  <c r="AI727" i="1"/>
  <c r="AM560" i="1"/>
  <c r="AL560" i="1"/>
  <c r="AK560" i="1"/>
  <c r="AJ560" i="1"/>
  <c r="AI560" i="1"/>
  <c r="AM802" i="1"/>
  <c r="AL802" i="1"/>
  <c r="AK802" i="1"/>
  <c r="AJ802" i="1"/>
  <c r="AI802" i="1"/>
  <c r="AM795" i="1"/>
  <c r="AL795" i="1"/>
  <c r="AK795" i="1"/>
  <c r="AJ795" i="1"/>
  <c r="AI795" i="1"/>
  <c r="AM691" i="1"/>
  <c r="AL691" i="1"/>
  <c r="AK691" i="1"/>
  <c r="AJ691" i="1"/>
  <c r="AI691" i="1"/>
  <c r="AM556" i="1"/>
  <c r="AL556" i="1"/>
  <c r="AK556" i="1"/>
  <c r="AJ556" i="1"/>
  <c r="AI556" i="1"/>
  <c r="AM805" i="1"/>
  <c r="AL805" i="1"/>
  <c r="AK805" i="1"/>
  <c r="AJ805" i="1"/>
  <c r="AI805" i="1"/>
  <c r="AM792" i="1"/>
  <c r="AL792" i="1"/>
  <c r="AK792" i="1"/>
  <c r="AJ792" i="1"/>
  <c r="AI792" i="1"/>
  <c r="AM773" i="1"/>
  <c r="AL773" i="1"/>
  <c r="AK773" i="1"/>
  <c r="AJ773" i="1"/>
  <c r="AI773" i="1"/>
  <c r="AM756" i="1"/>
  <c r="AL756" i="1"/>
  <c r="AK756" i="1"/>
  <c r="AJ756" i="1"/>
  <c r="AI756" i="1"/>
  <c r="AM724" i="1"/>
  <c r="AL724" i="1"/>
  <c r="AK724" i="1"/>
  <c r="AJ724" i="1"/>
  <c r="AI724" i="1"/>
  <c r="AM725" i="1"/>
  <c r="AL725" i="1"/>
  <c r="AK725" i="1"/>
  <c r="AJ725" i="1"/>
  <c r="AI725" i="1"/>
  <c r="AM672" i="1"/>
  <c r="AL672" i="1"/>
  <c r="AK672" i="1"/>
  <c r="AJ672" i="1"/>
  <c r="AI672" i="1"/>
  <c r="AM671" i="1"/>
  <c r="AL671" i="1"/>
  <c r="AK671" i="1"/>
  <c r="AJ671" i="1"/>
  <c r="AI671" i="1"/>
  <c r="AM559" i="1"/>
  <c r="AL559" i="1"/>
  <c r="AK559" i="1"/>
  <c r="AJ559" i="1"/>
  <c r="AI559" i="1"/>
  <c r="AM555" i="1"/>
  <c r="AL555" i="1"/>
  <c r="AK555" i="1"/>
  <c r="AJ555" i="1"/>
  <c r="AI555" i="1"/>
  <c r="AM801" i="1"/>
  <c r="AL801" i="1"/>
  <c r="AK801" i="1"/>
  <c r="AJ801" i="1"/>
  <c r="AI801" i="1"/>
  <c r="AM797" i="1"/>
  <c r="AL797" i="1"/>
  <c r="AK797" i="1"/>
  <c r="AJ797" i="1"/>
  <c r="AI797" i="1"/>
  <c r="AM787" i="1"/>
  <c r="AL787" i="1"/>
  <c r="AK787" i="1"/>
  <c r="AJ787" i="1"/>
  <c r="AI787" i="1"/>
  <c r="AM786" i="1"/>
  <c r="AL786" i="1"/>
  <c r="AK786" i="1"/>
  <c r="AJ786" i="1"/>
  <c r="AI786" i="1"/>
  <c r="AM742" i="1"/>
  <c r="AL742" i="1"/>
  <c r="AK742" i="1"/>
  <c r="AJ742" i="1"/>
  <c r="AI742" i="1"/>
  <c r="AM781" i="1"/>
  <c r="AL781" i="1"/>
  <c r="AK781" i="1"/>
  <c r="AJ781" i="1"/>
  <c r="AI781" i="1"/>
  <c r="AM772" i="1"/>
  <c r="AL772" i="1"/>
  <c r="AK772" i="1"/>
  <c r="AJ772" i="1"/>
  <c r="AI772" i="1"/>
  <c r="AM703" i="1"/>
  <c r="AL703" i="1"/>
  <c r="AK703" i="1"/>
  <c r="AJ703" i="1"/>
  <c r="AI703" i="1"/>
  <c r="AM804" i="1"/>
  <c r="AL804" i="1"/>
  <c r="AK804" i="1"/>
  <c r="AJ804" i="1"/>
  <c r="AI804" i="1"/>
  <c r="AM803" i="1"/>
  <c r="AL803" i="1"/>
  <c r="AK803" i="1"/>
  <c r="AJ803" i="1"/>
  <c r="AI803" i="1"/>
  <c r="AM780" i="1"/>
  <c r="AL780" i="1"/>
  <c r="AK780" i="1"/>
  <c r="AJ780" i="1"/>
  <c r="AI780" i="1"/>
  <c r="AM771" i="1"/>
  <c r="AL771" i="1"/>
  <c r="AK771" i="1"/>
  <c r="AJ771" i="1"/>
  <c r="AI771" i="1"/>
  <c r="AM748" i="1"/>
  <c r="AL748" i="1"/>
  <c r="AK748" i="1"/>
  <c r="AJ748" i="1"/>
  <c r="AI748" i="1"/>
  <c r="AM723" i="1"/>
  <c r="AL723" i="1"/>
  <c r="AK723" i="1"/>
  <c r="AJ723" i="1"/>
  <c r="AI723" i="1"/>
  <c r="AM630" i="1"/>
  <c r="AL630" i="1"/>
  <c r="AK630" i="1"/>
  <c r="AJ630" i="1"/>
  <c r="AI630" i="1"/>
  <c r="AM569" i="1"/>
  <c r="AL569" i="1"/>
  <c r="AK569" i="1"/>
  <c r="AJ569" i="1"/>
  <c r="AI569" i="1"/>
  <c r="AM783" i="1"/>
  <c r="AL783" i="1"/>
  <c r="AK783" i="1"/>
  <c r="AJ783" i="1"/>
  <c r="AI783" i="1"/>
  <c r="AM779" i="1"/>
  <c r="AL779" i="1"/>
  <c r="AK779" i="1"/>
  <c r="AJ779" i="1"/>
  <c r="AI779" i="1"/>
  <c r="AM615" i="1"/>
  <c r="AL615" i="1"/>
  <c r="AK615" i="1"/>
  <c r="AJ615" i="1"/>
  <c r="AI615" i="1"/>
  <c r="AM614" i="1"/>
  <c r="AL614" i="1"/>
  <c r="AK614" i="1"/>
  <c r="AJ614" i="1"/>
  <c r="AI614" i="1"/>
  <c r="AM564" i="1"/>
  <c r="AL564" i="1"/>
  <c r="AK564" i="1"/>
  <c r="AJ564" i="1"/>
  <c r="AI564" i="1"/>
  <c r="AM770" i="1"/>
  <c r="AL770" i="1"/>
  <c r="AK770" i="1"/>
  <c r="AJ770" i="1"/>
  <c r="AI770" i="1"/>
  <c r="AM755" i="1"/>
  <c r="AL755" i="1"/>
  <c r="AK755" i="1"/>
  <c r="AJ755" i="1"/>
  <c r="AI755" i="1"/>
  <c r="AM722" i="1"/>
  <c r="AL722" i="1"/>
  <c r="AK722" i="1"/>
  <c r="AJ722" i="1"/>
  <c r="AI722" i="1"/>
  <c r="AM670" i="1"/>
  <c r="AL670" i="1"/>
  <c r="AK670" i="1"/>
  <c r="AJ670" i="1"/>
  <c r="AI670" i="1"/>
  <c r="AM612" i="1"/>
  <c r="AL612" i="1"/>
  <c r="AK612" i="1"/>
  <c r="AJ612" i="1"/>
  <c r="AI612" i="1"/>
  <c r="AM613" i="1"/>
  <c r="AL613" i="1"/>
  <c r="AK613" i="1"/>
  <c r="AJ613" i="1"/>
  <c r="AI613" i="1"/>
  <c r="AM631" i="1"/>
  <c r="AL631" i="1"/>
  <c r="AK631" i="1"/>
  <c r="AJ631" i="1"/>
  <c r="AI631" i="1"/>
  <c r="AM711" i="1"/>
  <c r="AL711" i="1"/>
  <c r="AK711" i="1"/>
  <c r="AJ711" i="1"/>
  <c r="AI711" i="1"/>
  <c r="AM689" i="1"/>
  <c r="AL689" i="1"/>
  <c r="AK689" i="1"/>
  <c r="AJ689" i="1"/>
  <c r="AI689" i="1"/>
  <c r="AM611" i="1"/>
  <c r="AL611" i="1"/>
  <c r="AK611" i="1"/>
  <c r="AJ611" i="1"/>
  <c r="AI611" i="1"/>
  <c r="AM796" i="1"/>
  <c r="AL796" i="1"/>
  <c r="AK796" i="1"/>
  <c r="AJ796" i="1"/>
  <c r="AI796" i="1"/>
  <c r="AM784" i="1"/>
  <c r="AL784" i="1"/>
  <c r="AK784" i="1"/>
  <c r="AJ784" i="1"/>
  <c r="AI784" i="1"/>
  <c r="AM761" i="1"/>
  <c r="AL761" i="1"/>
  <c r="AK761" i="1"/>
  <c r="AJ761" i="1"/>
  <c r="AI761" i="1"/>
  <c r="AM702" i="1"/>
  <c r="AL702" i="1"/>
  <c r="AK702" i="1"/>
  <c r="AJ702" i="1"/>
  <c r="AI702" i="1"/>
  <c r="AM580" i="1"/>
  <c r="AL580" i="1"/>
  <c r="AK580" i="1"/>
  <c r="AJ580" i="1"/>
  <c r="AI580" i="1"/>
  <c r="AM763" i="1"/>
  <c r="AL763" i="1"/>
  <c r="AK763" i="1"/>
  <c r="AJ763" i="1"/>
  <c r="AI763" i="1"/>
  <c r="AM743" i="1"/>
  <c r="AL743" i="1"/>
  <c r="AK743" i="1"/>
  <c r="AJ743" i="1"/>
  <c r="AI743" i="1"/>
  <c r="AM655" i="1"/>
  <c r="AL655" i="1"/>
  <c r="AK655" i="1"/>
  <c r="AJ655" i="1"/>
  <c r="AI655" i="1"/>
  <c r="AM654" i="1"/>
  <c r="AL654" i="1"/>
  <c r="AK654" i="1"/>
  <c r="AJ654" i="1"/>
  <c r="AI654" i="1"/>
  <c r="AM765" i="1"/>
  <c r="AL765" i="1"/>
  <c r="AK765" i="1"/>
  <c r="AJ765" i="1"/>
  <c r="AI765" i="1"/>
  <c r="AM754" i="1"/>
  <c r="AL754" i="1"/>
  <c r="AK754" i="1"/>
  <c r="AJ754" i="1"/>
  <c r="AI754" i="1"/>
  <c r="AM747" i="1"/>
  <c r="AL747" i="1"/>
  <c r="AK747" i="1"/>
  <c r="AJ747" i="1"/>
  <c r="AI747" i="1"/>
  <c r="AM707" i="1"/>
  <c r="AL707" i="1"/>
  <c r="AK707" i="1"/>
  <c r="AJ707" i="1"/>
  <c r="AI707" i="1"/>
  <c r="AM649" i="1"/>
  <c r="AL649" i="1"/>
  <c r="AK649" i="1"/>
  <c r="AJ649" i="1"/>
  <c r="AI649" i="1"/>
  <c r="AM634" i="1"/>
  <c r="AL634" i="1"/>
  <c r="AK634" i="1"/>
  <c r="AJ634" i="1"/>
  <c r="AI634" i="1"/>
  <c r="AM594" i="1"/>
  <c r="AL594" i="1"/>
  <c r="AK594" i="1"/>
  <c r="AJ594" i="1"/>
  <c r="AI594" i="1"/>
  <c r="AM757" i="1"/>
  <c r="AL757" i="1"/>
  <c r="AK757" i="1"/>
  <c r="AJ757" i="1"/>
  <c r="AI757" i="1"/>
  <c r="AM715" i="1"/>
  <c r="AL715" i="1"/>
  <c r="AK715" i="1"/>
  <c r="AJ715" i="1"/>
  <c r="AI715" i="1"/>
  <c r="AM609" i="1"/>
  <c r="AL609" i="1"/>
  <c r="AK609" i="1"/>
  <c r="AJ609" i="1"/>
  <c r="AI609" i="1"/>
  <c r="AM577" i="1"/>
  <c r="AL577" i="1"/>
  <c r="AK577" i="1"/>
  <c r="AJ577" i="1"/>
  <c r="AI577" i="1"/>
  <c r="AM737" i="1"/>
  <c r="AL737" i="1"/>
  <c r="AK737" i="1"/>
  <c r="AJ737" i="1"/>
  <c r="AI737" i="1"/>
  <c r="AM735" i="1"/>
  <c r="AL735" i="1"/>
  <c r="AK735" i="1"/>
  <c r="AJ735" i="1"/>
  <c r="AI735" i="1"/>
  <c r="AM572" i="1"/>
  <c r="AL572" i="1"/>
  <c r="AK572" i="1"/>
  <c r="AJ572" i="1"/>
  <c r="AI572" i="1"/>
  <c r="AM752" i="1"/>
  <c r="AL752" i="1"/>
  <c r="AK752" i="1"/>
  <c r="AJ752" i="1"/>
  <c r="AI752" i="1"/>
  <c r="AM740" i="1"/>
  <c r="AL740" i="1"/>
  <c r="AK740" i="1"/>
  <c r="AJ740" i="1"/>
  <c r="AI740" i="1"/>
  <c r="AM716" i="1"/>
  <c r="AL716" i="1"/>
  <c r="AK716" i="1"/>
  <c r="AJ716" i="1"/>
  <c r="AI716" i="1"/>
  <c r="AM643" i="1"/>
  <c r="AL643" i="1"/>
  <c r="AK643" i="1"/>
  <c r="AJ643" i="1"/>
  <c r="AI643" i="1"/>
  <c r="AM759" i="1"/>
  <c r="AL759" i="1"/>
  <c r="AK759" i="1"/>
  <c r="AJ759" i="1"/>
  <c r="AI759" i="1"/>
  <c r="AM657" i="1"/>
  <c r="AL657" i="1"/>
  <c r="AK657" i="1"/>
  <c r="AJ657" i="1"/>
  <c r="AI657" i="1"/>
  <c r="AM595" i="1"/>
  <c r="AL595" i="1"/>
  <c r="AK595" i="1"/>
  <c r="AJ595" i="1"/>
  <c r="AI595" i="1"/>
  <c r="AM697" i="1"/>
  <c r="AL697" i="1"/>
  <c r="AK697" i="1"/>
  <c r="AJ697" i="1"/>
  <c r="AI697" i="1"/>
  <c r="AM667" i="1"/>
  <c r="AL667" i="1"/>
  <c r="AK667" i="1"/>
  <c r="AJ667" i="1"/>
  <c r="AI667" i="1"/>
  <c r="AM589" i="1"/>
  <c r="AL589" i="1"/>
  <c r="AK589" i="1"/>
  <c r="AJ589" i="1"/>
  <c r="AI589" i="1"/>
  <c r="AM751" i="1"/>
  <c r="AL751" i="1"/>
  <c r="AK751" i="1"/>
  <c r="AJ751" i="1"/>
  <c r="AI751" i="1"/>
  <c r="AM746" i="1"/>
  <c r="AL746" i="1"/>
  <c r="AK746" i="1"/>
  <c r="AJ746" i="1"/>
  <c r="AI746" i="1"/>
  <c r="AM700" i="1"/>
  <c r="AL700" i="1"/>
  <c r="AK700" i="1"/>
  <c r="AJ700" i="1"/>
  <c r="AI700" i="1"/>
  <c r="AM678" i="1"/>
  <c r="AL678" i="1"/>
  <c r="AK678" i="1"/>
  <c r="AJ678" i="1"/>
  <c r="AI678" i="1"/>
  <c r="AM758" i="1"/>
  <c r="AL758" i="1"/>
  <c r="AK758" i="1"/>
  <c r="AJ758" i="1"/>
  <c r="AI758" i="1"/>
  <c r="AM627" i="1"/>
  <c r="AL627" i="1"/>
  <c r="AK627" i="1"/>
  <c r="AJ627" i="1"/>
  <c r="AI627" i="1"/>
  <c r="AM608" i="1"/>
  <c r="AL608" i="1"/>
  <c r="AK608" i="1"/>
  <c r="AJ608" i="1"/>
  <c r="AI608" i="1"/>
  <c r="AM701" i="1"/>
  <c r="AL701" i="1"/>
  <c r="AK701" i="1"/>
  <c r="AJ701" i="1"/>
  <c r="AI701" i="1"/>
  <c r="AM658" i="1"/>
  <c r="AL658" i="1"/>
  <c r="AK658" i="1"/>
  <c r="AJ658" i="1"/>
  <c r="AI658" i="1"/>
  <c r="AM562" i="1"/>
  <c r="AL562" i="1"/>
  <c r="AK562" i="1"/>
  <c r="AJ562" i="1"/>
  <c r="AI562" i="1"/>
  <c r="AM733" i="1"/>
  <c r="AL733" i="1"/>
  <c r="AK733" i="1"/>
  <c r="AJ733" i="1"/>
  <c r="AI733" i="1"/>
  <c r="AM717" i="1"/>
  <c r="AL717" i="1"/>
  <c r="AK717" i="1"/>
  <c r="AJ717" i="1"/>
  <c r="AI717" i="1"/>
  <c r="AM607" i="1"/>
  <c r="AL607" i="1"/>
  <c r="AK607" i="1"/>
  <c r="AJ607" i="1"/>
  <c r="AI607" i="1"/>
  <c r="AM663" i="1"/>
  <c r="AL663" i="1"/>
  <c r="AK663" i="1"/>
  <c r="AJ663" i="1"/>
  <c r="AI663" i="1"/>
  <c r="AM653" i="1"/>
  <c r="AL653" i="1"/>
  <c r="AK653" i="1"/>
  <c r="AJ653" i="1"/>
  <c r="AI653" i="1"/>
  <c r="AM644" i="1"/>
  <c r="AL644" i="1"/>
  <c r="AK644" i="1"/>
  <c r="AJ644" i="1"/>
  <c r="AI644" i="1"/>
  <c r="AM718" i="1"/>
  <c r="AL718" i="1"/>
  <c r="AK718" i="1"/>
  <c r="AJ718" i="1"/>
  <c r="AI718" i="1"/>
  <c r="AM713" i="1"/>
  <c r="AL713" i="1"/>
  <c r="AK713" i="1"/>
  <c r="AJ713" i="1"/>
  <c r="AI713" i="1"/>
  <c r="AM626" i="1"/>
  <c r="AL626" i="1"/>
  <c r="AK626" i="1"/>
  <c r="AJ626" i="1"/>
  <c r="AI626" i="1"/>
  <c r="AM791" i="1"/>
  <c r="AL791" i="1"/>
  <c r="AK791" i="1"/>
  <c r="AJ791" i="1"/>
  <c r="AI791" i="1"/>
  <c r="AM739" i="1"/>
  <c r="AL739" i="1"/>
  <c r="AK739" i="1"/>
  <c r="AJ739" i="1"/>
  <c r="AI739" i="1"/>
  <c r="AM680" i="1"/>
  <c r="AL680" i="1"/>
  <c r="AK680" i="1"/>
  <c r="AJ680" i="1"/>
  <c r="AI680" i="1"/>
  <c r="AM685" i="1"/>
  <c r="AL685" i="1"/>
  <c r="AK685" i="1"/>
  <c r="AJ685" i="1"/>
  <c r="AI685" i="1"/>
  <c r="AM668" i="1"/>
  <c r="AL668" i="1"/>
  <c r="AK668" i="1"/>
  <c r="AJ668" i="1"/>
  <c r="AI668" i="1"/>
  <c r="AM584" i="1"/>
  <c r="AL584" i="1"/>
  <c r="AK584" i="1"/>
  <c r="AJ584" i="1"/>
  <c r="AI584" i="1"/>
  <c r="AM585" i="1"/>
  <c r="AL585" i="1"/>
  <c r="AK585" i="1"/>
  <c r="AJ585" i="1"/>
  <c r="AI585" i="1"/>
  <c r="AM570" i="1"/>
  <c r="AL570" i="1"/>
  <c r="AK570" i="1"/>
  <c r="AJ570" i="1"/>
  <c r="AI570" i="1"/>
  <c r="AM753" i="1"/>
  <c r="AL753" i="1"/>
  <c r="AK753" i="1"/>
  <c r="AJ753" i="1"/>
  <c r="AI753" i="1"/>
  <c r="AM688" i="1"/>
  <c r="AL688" i="1"/>
  <c r="AK688" i="1"/>
  <c r="AJ688" i="1"/>
  <c r="AI688" i="1"/>
  <c r="AM606" i="1"/>
  <c r="AL606" i="1"/>
  <c r="AK606" i="1"/>
  <c r="AJ606" i="1"/>
  <c r="AI606" i="1"/>
  <c r="AM790" i="1"/>
  <c r="AL790" i="1"/>
  <c r="AK790" i="1"/>
  <c r="AJ790" i="1"/>
  <c r="AI790" i="1"/>
  <c r="AM778" i="1"/>
  <c r="AL778" i="1"/>
  <c r="AK778" i="1"/>
  <c r="AJ778" i="1"/>
  <c r="AI778" i="1"/>
  <c r="AM777" i="1"/>
  <c r="AL777" i="1"/>
  <c r="AK777" i="1"/>
  <c r="AJ777" i="1"/>
  <c r="AI777" i="1"/>
  <c r="AM741" i="1"/>
  <c r="AL741" i="1"/>
  <c r="AK741" i="1"/>
  <c r="AJ741" i="1"/>
  <c r="AI741" i="1"/>
  <c r="AM645" i="1"/>
  <c r="AL645" i="1"/>
  <c r="AK645" i="1"/>
  <c r="AJ645" i="1"/>
  <c r="AI645" i="1"/>
  <c r="AM776" i="1"/>
  <c r="AL776" i="1"/>
  <c r="AK776" i="1"/>
  <c r="AJ776" i="1"/>
  <c r="AI776" i="1"/>
  <c r="AM760" i="1"/>
  <c r="AL760" i="1"/>
  <c r="AK760" i="1"/>
  <c r="AJ760" i="1"/>
  <c r="AI760" i="1"/>
  <c r="AM708" i="1"/>
  <c r="AL708" i="1"/>
  <c r="AK708" i="1"/>
  <c r="AJ708" i="1"/>
  <c r="AI708" i="1"/>
  <c r="AM666" i="1"/>
  <c r="AL666" i="1"/>
  <c r="AK666" i="1"/>
  <c r="AJ666" i="1"/>
  <c r="AI666" i="1"/>
  <c r="AM579" i="1"/>
  <c r="AL579" i="1"/>
  <c r="AK579" i="1"/>
  <c r="AJ579" i="1"/>
  <c r="AI579" i="1"/>
  <c r="AM768" i="1"/>
  <c r="AL768" i="1"/>
  <c r="AK768" i="1"/>
  <c r="AJ768" i="1"/>
  <c r="AI768" i="1"/>
  <c r="AM651" i="1"/>
  <c r="AL651" i="1"/>
  <c r="AK651" i="1"/>
  <c r="AJ651" i="1"/>
  <c r="AI651" i="1"/>
  <c r="AM628" i="1"/>
  <c r="AL628" i="1"/>
  <c r="AK628" i="1"/>
  <c r="AJ628" i="1"/>
  <c r="AI628" i="1"/>
  <c r="AM605" i="1"/>
  <c r="AL605" i="1"/>
  <c r="AK605" i="1"/>
  <c r="AJ605" i="1"/>
  <c r="AI605" i="1"/>
  <c r="AM731" i="1"/>
  <c r="AL731" i="1"/>
  <c r="AK731" i="1"/>
  <c r="AJ731" i="1"/>
  <c r="AI731" i="1"/>
  <c r="AM730" i="1"/>
  <c r="AL730" i="1"/>
  <c r="AK730" i="1"/>
  <c r="AJ730" i="1"/>
  <c r="AI730" i="1"/>
  <c r="AM714" i="1"/>
  <c r="AL714" i="1"/>
  <c r="AK714" i="1"/>
  <c r="AJ714" i="1"/>
  <c r="AI714" i="1"/>
  <c r="AM664" i="1"/>
  <c r="AL664" i="1"/>
  <c r="AK664" i="1"/>
  <c r="AJ664" i="1"/>
  <c r="AI664" i="1"/>
  <c r="AM573" i="1"/>
  <c r="AL573" i="1"/>
  <c r="AK573" i="1"/>
  <c r="AJ573" i="1"/>
  <c r="AI573" i="1"/>
  <c r="AM766" i="1"/>
  <c r="AL766" i="1"/>
  <c r="AK766" i="1"/>
  <c r="AJ766" i="1"/>
  <c r="AI766" i="1"/>
  <c r="AM775" i="1"/>
  <c r="AL775" i="1"/>
  <c r="AK775" i="1"/>
  <c r="AJ775" i="1"/>
  <c r="AI775" i="1"/>
  <c r="AM528" i="1"/>
  <c r="AL528" i="1"/>
  <c r="AK528" i="1"/>
  <c r="AJ528" i="1"/>
  <c r="AI528" i="1"/>
  <c r="AM582" i="1"/>
  <c r="AL582" i="1"/>
  <c r="AK582" i="1"/>
  <c r="AJ582" i="1"/>
  <c r="AI582" i="1"/>
  <c r="AM601" i="1"/>
  <c r="AL601" i="1"/>
  <c r="AK601" i="1"/>
  <c r="AJ601" i="1"/>
  <c r="AI601" i="1"/>
  <c r="AM762" i="1"/>
  <c r="AL762" i="1"/>
  <c r="AK762" i="1"/>
  <c r="AJ762" i="1"/>
  <c r="AI762" i="1"/>
  <c r="AM706" i="1"/>
  <c r="AL706" i="1"/>
  <c r="AK706" i="1"/>
  <c r="AJ706" i="1"/>
  <c r="AI706" i="1"/>
  <c r="AM602" i="1"/>
  <c r="AL602" i="1"/>
  <c r="AK602" i="1"/>
  <c r="AJ602" i="1"/>
  <c r="AI602" i="1"/>
  <c r="AM639" i="1"/>
  <c r="AL639" i="1"/>
  <c r="AK639" i="1"/>
  <c r="AJ639" i="1"/>
  <c r="AI639" i="1"/>
  <c r="AM590" i="1"/>
  <c r="AL590" i="1"/>
  <c r="AK590" i="1"/>
  <c r="AJ590" i="1"/>
  <c r="AI590" i="1"/>
  <c r="AM767" i="1"/>
  <c r="AL767" i="1"/>
  <c r="AK767" i="1"/>
  <c r="AJ767" i="1"/>
  <c r="AI767" i="1"/>
  <c r="AM674" i="1"/>
  <c r="AL674" i="1"/>
  <c r="AK674" i="1"/>
  <c r="AJ674" i="1"/>
  <c r="AI674" i="1"/>
  <c r="AM642" i="1"/>
  <c r="AL642" i="1"/>
  <c r="AK642" i="1"/>
  <c r="AJ642" i="1"/>
  <c r="AI642" i="1"/>
  <c r="AM764" i="1"/>
  <c r="AL764" i="1"/>
  <c r="AK764" i="1"/>
  <c r="AJ764" i="1"/>
  <c r="AI764" i="1"/>
  <c r="AM686" i="1"/>
  <c r="AL686" i="1"/>
  <c r="AK686" i="1"/>
  <c r="AJ686" i="1"/>
  <c r="AI686" i="1"/>
  <c r="AM604" i="1"/>
  <c r="AL604" i="1"/>
  <c r="AK604" i="1"/>
  <c r="AJ604" i="1"/>
  <c r="AI604" i="1"/>
  <c r="AM679" i="1"/>
  <c r="AL679" i="1"/>
  <c r="AK679" i="1"/>
  <c r="AJ679" i="1"/>
  <c r="AI679" i="1"/>
  <c r="AM578" i="1"/>
  <c r="AL578" i="1"/>
  <c r="AK578" i="1"/>
  <c r="AJ578" i="1"/>
  <c r="AI578" i="1"/>
  <c r="AM596" i="1"/>
  <c r="AL596" i="1"/>
  <c r="AK596" i="1"/>
  <c r="AJ596" i="1"/>
  <c r="AI596" i="1"/>
  <c r="AM721" i="1"/>
  <c r="AL721" i="1"/>
  <c r="AK721" i="1"/>
  <c r="AJ721" i="1"/>
  <c r="AI721" i="1"/>
  <c r="AM676" i="1"/>
  <c r="AL676" i="1"/>
  <c r="AK676" i="1"/>
  <c r="AJ676" i="1"/>
  <c r="AI676" i="1"/>
  <c r="AM581" i="1"/>
  <c r="AL581" i="1"/>
  <c r="AK581" i="1"/>
  <c r="AJ581" i="1"/>
  <c r="AI581" i="1"/>
  <c r="AM598" i="1"/>
  <c r="AL598" i="1"/>
  <c r="AK598" i="1"/>
  <c r="AJ598" i="1"/>
  <c r="AI598" i="1"/>
  <c r="AM592" i="1"/>
  <c r="AL592" i="1"/>
  <c r="AK592" i="1"/>
  <c r="AJ592" i="1"/>
  <c r="AI592" i="1"/>
  <c r="AM646" i="1"/>
  <c r="AL646" i="1"/>
  <c r="AK646" i="1"/>
  <c r="AJ646" i="1"/>
  <c r="AI646" i="1"/>
  <c r="AM637" i="1"/>
  <c r="AL637" i="1"/>
  <c r="AK637" i="1"/>
  <c r="AJ637" i="1"/>
  <c r="AI637" i="1"/>
  <c r="AM647" i="1"/>
  <c r="AL647" i="1"/>
  <c r="AK647" i="1"/>
  <c r="AJ647" i="1"/>
  <c r="AI647" i="1"/>
  <c r="AM659" i="1"/>
  <c r="AL659" i="1"/>
  <c r="AK659" i="1"/>
  <c r="AJ659" i="1"/>
  <c r="AI659" i="1"/>
  <c r="AM662" i="1"/>
  <c r="AL662" i="1"/>
  <c r="AK662" i="1"/>
  <c r="AJ662" i="1"/>
  <c r="AI662" i="1"/>
  <c r="AM684" i="1"/>
  <c r="AL684" i="1"/>
  <c r="AK684" i="1"/>
  <c r="AJ684" i="1"/>
  <c r="AI684" i="1"/>
  <c r="AM623" i="1"/>
  <c r="AL623" i="1"/>
  <c r="AK623" i="1"/>
  <c r="AJ623" i="1"/>
  <c r="AI623" i="1"/>
  <c r="AM603" i="1"/>
  <c r="AL603" i="1"/>
  <c r="AK603" i="1"/>
  <c r="AJ603" i="1"/>
  <c r="AI603" i="1"/>
  <c r="AM736" i="1"/>
  <c r="AL736" i="1"/>
  <c r="AK736" i="1"/>
  <c r="AJ736" i="1"/>
  <c r="AI736" i="1"/>
  <c r="AM597" i="1"/>
  <c r="AL597" i="1"/>
  <c r="AK597" i="1"/>
  <c r="AJ597" i="1"/>
  <c r="AI597" i="1"/>
  <c r="AM719" i="1"/>
  <c r="AL719" i="1"/>
  <c r="AK719" i="1"/>
  <c r="AJ719" i="1"/>
  <c r="AI719" i="1"/>
  <c r="AM710" i="1"/>
  <c r="AL710" i="1"/>
  <c r="AK710" i="1"/>
  <c r="AJ710" i="1"/>
  <c r="AI710" i="1"/>
  <c r="AM565" i="1"/>
  <c r="AL565" i="1"/>
  <c r="AK565" i="1"/>
  <c r="AJ565" i="1"/>
  <c r="AI565" i="1"/>
  <c r="AM557" i="1"/>
  <c r="AL557" i="1"/>
  <c r="AK557" i="1"/>
  <c r="AJ557" i="1"/>
  <c r="AI557" i="1"/>
  <c r="AM633" i="1"/>
  <c r="AL633" i="1"/>
  <c r="AK633" i="1"/>
  <c r="AJ633" i="1"/>
  <c r="AI633" i="1"/>
  <c r="AM709" i="1"/>
  <c r="AL709" i="1"/>
  <c r="AK709" i="1"/>
  <c r="AJ709" i="1"/>
  <c r="AI709" i="1"/>
  <c r="AM587" i="1"/>
  <c r="AL587" i="1"/>
  <c r="AK587" i="1"/>
  <c r="AJ587" i="1"/>
  <c r="AI587" i="1"/>
  <c r="AM749" i="1"/>
  <c r="AL749" i="1"/>
  <c r="AK749" i="1"/>
  <c r="AJ749" i="1"/>
  <c r="AI749" i="1"/>
  <c r="AM665" i="1"/>
  <c r="AL665" i="1"/>
  <c r="AK665" i="1"/>
  <c r="AJ665" i="1"/>
  <c r="AI665" i="1"/>
  <c r="AM698" i="1"/>
  <c r="AL698" i="1"/>
  <c r="AK698" i="1"/>
  <c r="AJ698" i="1"/>
  <c r="AI698" i="1"/>
  <c r="AM641" i="1"/>
  <c r="AL641" i="1"/>
  <c r="AK641" i="1"/>
  <c r="AJ641" i="1"/>
  <c r="AI641" i="1"/>
  <c r="AM635" i="1"/>
  <c r="AL635" i="1"/>
  <c r="AK635" i="1"/>
  <c r="AJ635" i="1"/>
  <c r="AI635" i="1"/>
  <c r="AM624" i="1"/>
  <c r="AL624" i="1"/>
  <c r="AK624" i="1"/>
  <c r="AJ624" i="1"/>
  <c r="AI624" i="1"/>
  <c r="AM785" i="1"/>
  <c r="AL785" i="1"/>
  <c r="AK785" i="1"/>
  <c r="AJ785" i="1"/>
  <c r="AI785" i="1"/>
  <c r="AM640" i="1"/>
  <c r="AL640" i="1"/>
  <c r="AK640" i="1"/>
  <c r="AJ640" i="1"/>
  <c r="AI640" i="1"/>
  <c r="AM693" i="1"/>
  <c r="AL693" i="1"/>
  <c r="AK693" i="1"/>
  <c r="AJ693" i="1"/>
  <c r="AI693" i="1"/>
  <c r="AM599" i="1"/>
  <c r="AL599" i="1"/>
  <c r="AK599" i="1"/>
  <c r="AJ599" i="1"/>
  <c r="AI599" i="1"/>
  <c r="AM720" i="1"/>
  <c r="AL720" i="1"/>
  <c r="AK720" i="1"/>
  <c r="AJ720" i="1"/>
  <c r="AI720" i="1"/>
  <c r="AM712" i="1"/>
  <c r="AL712" i="1"/>
  <c r="AK712" i="1"/>
  <c r="AJ712" i="1"/>
  <c r="AI712" i="1"/>
  <c r="AM681" i="1"/>
  <c r="AL681" i="1"/>
  <c r="AK681" i="1"/>
  <c r="AJ681" i="1"/>
  <c r="AI681" i="1"/>
  <c r="AM682" i="1"/>
  <c r="AL682" i="1"/>
  <c r="AK682" i="1"/>
  <c r="AJ682" i="1"/>
  <c r="AI682" i="1"/>
  <c r="AM501" i="1"/>
  <c r="AL501" i="1"/>
  <c r="AK501" i="1"/>
  <c r="AJ501" i="1"/>
  <c r="AI501" i="1"/>
  <c r="AM677" i="1"/>
  <c r="AL677" i="1"/>
  <c r="AK677" i="1"/>
  <c r="AJ677" i="1"/>
  <c r="AI677" i="1"/>
  <c r="AM571" i="1"/>
  <c r="AL571" i="1"/>
  <c r="AK571" i="1"/>
  <c r="AJ571" i="1"/>
  <c r="AI571" i="1"/>
  <c r="AM593" i="1"/>
  <c r="AL593" i="1"/>
  <c r="AK593" i="1"/>
  <c r="AJ593" i="1"/>
  <c r="AI593" i="1"/>
  <c r="AM732" i="1"/>
  <c r="AL732" i="1"/>
  <c r="AK732" i="1"/>
  <c r="AJ732" i="1"/>
  <c r="AI732" i="1"/>
  <c r="AM692" i="1"/>
  <c r="AL692" i="1"/>
  <c r="AK692" i="1"/>
  <c r="AJ692" i="1"/>
  <c r="AI692" i="1"/>
  <c r="AM625" i="1"/>
  <c r="AL625" i="1"/>
  <c r="AK625" i="1"/>
  <c r="AJ625" i="1"/>
  <c r="AI625" i="1"/>
  <c r="AM588" i="1"/>
  <c r="AL588" i="1"/>
  <c r="AK588" i="1"/>
  <c r="AJ588" i="1"/>
  <c r="AI588" i="1"/>
  <c r="AM620" i="1"/>
  <c r="AL620" i="1"/>
  <c r="AK620" i="1"/>
  <c r="AJ620" i="1"/>
  <c r="AI620" i="1"/>
  <c r="AM583" i="1"/>
  <c r="AL583" i="1"/>
  <c r="AK583" i="1"/>
  <c r="AJ583" i="1"/>
  <c r="AI583" i="1"/>
  <c r="AM673" i="1"/>
  <c r="AL673" i="1"/>
  <c r="AK673" i="1"/>
  <c r="AJ673" i="1"/>
  <c r="AI673" i="1"/>
  <c r="AM675" i="1"/>
  <c r="AL675" i="1"/>
  <c r="AK675" i="1"/>
  <c r="AJ675" i="1"/>
  <c r="AI675" i="1"/>
  <c r="AM661" i="1"/>
  <c r="AL661" i="1"/>
  <c r="AK661" i="1"/>
  <c r="AJ661" i="1"/>
  <c r="AI661" i="1"/>
  <c r="AM687" i="1"/>
  <c r="AL687" i="1"/>
  <c r="AK687" i="1"/>
  <c r="AJ687" i="1"/>
  <c r="AI687" i="1"/>
  <c r="AM650" i="1"/>
  <c r="AL650" i="1"/>
  <c r="AK650" i="1"/>
  <c r="AJ650" i="1"/>
  <c r="AI650" i="1"/>
  <c r="AM621" i="1"/>
  <c r="AL621" i="1"/>
  <c r="AK621" i="1"/>
  <c r="AJ621" i="1"/>
  <c r="AI621" i="1"/>
  <c r="AM632" i="1"/>
  <c r="AL632" i="1"/>
  <c r="AK632" i="1"/>
  <c r="AJ632" i="1"/>
  <c r="AI632" i="1"/>
  <c r="AM475" i="1"/>
  <c r="AL475" i="1"/>
  <c r="AK475" i="1"/>
  <c r="AJ475" i="1"/>
  <c r="AI475" i="1"/>
  <c r="AM423" i="1"/>
  <c r="AL423" i="1"/>
  <c r="AK423" i="1"/>
  <c r="AJ423" i="1"/>
  <c r="AI423" i="1"/>
  <c r="AM705" i="1"/>
  <c r="AL705" i="1"/>
  <c r="AK705" i="1"/>
  <c r="AJ705" i="1"/>
  <c r="AI705" i="1"/>
  <c r="AM656" i="1"/>
  <c r="AL656" i="1"/>
  <c r="AK656" i="1"/>
  <c r="AJ656" i="1"/>
  <c r="AI656" i="1"/>
  <c r="AM619" i="1"/>
  <c r="AL619" i="1"/>
  <c r="AK619" i="1"/>
  <c r="AJ619" i="1"/>
  <c r="AI619" i="1"/>
  <c r="AM481" i="1"/>
  <c r="AL481" i="1"/>
  <c r="AK481" i="1"/>
  <c r="AJ481" i="1"/>
  <c r="AI481" i="1"/>
  <c r="AM193" i="1"/>
  <c r="AL193" i="1"/>
  <c r="AK193" i="1"/>
  <c r="AJ193" i="1"/>
  <c r="AI193" i="1"/>
  <c r="AM157" i="1"/>
  <c r="AL157" i="1"/>
  <c r="AK157" i="1"/>
  <c r="AJ157" i="1"/>
  <c r="AI157" i="1"/>
  <c r="AM246" i="1"/>
  <c r="AL246" i="1"/>
  <c r="AK246" i="1"/>
  <c r="AJ246" i="1"/>
  <c r="AI246" i="1"/>
  <c r="AM485" i="1"/>
  <c r="AL485" i="1"/>
  <c r="AK485" i="1"/>
  <c r="AJ485" i="1"/>
  <c r="AI485" i="1"/>
  <c r="AM191" i="1"/>
  <c r="AL191" i="1"/>
  <c r="AK191" i="1"/>
  <c r="AJ191" i="1"/>
  <c r="AI191" i="1"/>
  <c r="AM483" i="1"/>
  <c r="AL483" i="1"/>
  <c r="AK483" i="1"/>
  <c r="AJ483" i="1"/>
  <c r="AI483" i="1"/>
  <c r="AM499" i="1"/>
  <c r="AL499" i="1"/>
  <c r="AK499" i="1"/>
  <c r="AJ499" i="1"/>
  <c r="AI499" i="1"/>
  <c r="AM548" i="1"/>
  <c r="AL548" i="1"/>
  <c r="AK548" i="1"/>
  <c r="AJ548" i="1"/>
  <c r="AI548" i="1"/>
  <c r="AM471" i="1"/>
  <c r="AL471" i="1"/>
  <c r="AK471" i="1"/>
  <c r="AJ471" i="1"/>
  <c r="AI471" i="1"/>
  <c r="AM554" i="1"/>
  <c r="AL554" i="1"/>
  <c r="AK554" i="1"/>
  <c r="AJ554" i="1"/>
  <c r="AI554" i="1"/>
  <c r="AM552" i="1"/>
  <c r="AL552" i="1"/>
  <c r="AK552" i="1"/>
  <c r="AJ552" i="1"/>
  <c r="AI552" i="1"/>
  <c r="AM482" i="1"/>
  <c r="AL482" i="1"/>
  <c r="AK482" i="1"/>
  <c r="AJ482" i="1"/>
  <c r="AI482" i="1"/>
  <c r="AM546" i="1"/>
  <c r="AL546" i="1"/>
  <c r="AK546" i="1"/>
  <c r="AJ546" i="1"/>
  <c r="AI546" i="1"/>
  <c r="AM521" i="1"/>
  <c r="AL521" i="1"/>
  <c r="AK521" i="1"/>
  <c r="AJ521" i="1"/>
  <c r="AI521" i="1"/>
  <c r="AM470" i="1"/>
  <c r="AL470" i="1"/>
  <c r="AK470" i="1"/>
  <c r="AJ470" i="1"/>
  <c r="AI470" i="1"/>
  <c r="AM535" i="1"/>
  <c r="AL535" i="1"/>
  <c r="AK535" i="1"/>
  <c r="AJ535" i="1"/>
  <c r="AI535" i="1"/>
  <c r="AM524" i="1"/>
  <c r="AL524" i="1"/>
  <c r="AK524" i="1"/>
  <c r="AJ524" i="1"/>
  <c r="AI524" i="1"/>
  <c r="AM510" i="1"/>
  <c r="AL510" i="1"/>
  <c r="AK510" i="1"/>
  <c r="AJ510" i="1"/>
  <c r="AI510" i="1"/>
  <c r="AM549" i="1"/>
  <c r="AL549" i="1"/>
  <c r="AK549" i="1"/>
  <c r="AJ549" i="1"/>
  <c r="AI549" i="1"/>
  <c r="AM534" i="1"/>
  <c r="AL534" i="1"/>
  <c r="AK534" i="1"/>
  <c r="AJ534" i="1"/>
  <c r="AI534" i="1"/>
  <c r="AM526" i="1"/>
  <c r="AL526" i="1"/>
  <c r="AK526" i="1"/>
  <c r="AJ526" i="1"/>
  <c r="AI526" i="1"/>
  <c r="AM538" i="1"/>
  <c r="AL538" i="1"/>
  <c r="AK538" i="1"/>
  <c r="AJ538" i="1"/>
  <c r="AI538" i="1"/>
  <c r="AM536" i="1"/>
  <c r="AL536" i="1"/>
  <c r="AK536" i="1"/>
  <c r="AJ536" i="1"/>
  <c r="AI536" i="1"/>
  <c r="AM523" i="1"/>
  <c r="AL523" i="1"/>
  <c r="AK523" i="1"/>
  <c r="AJ523" i="1"/>
  <c r="AI523" i="1"/>
  <c r="AM474" i="1"/>
  <c r="AL474" i="1"/>
  <c r="AK474" i="1"/>
  <c r="AJ474" i="1"/>
  <c r="AI474" i="1"/>
  <c r="AM551" i="1"/>
  <c r="AL551" i="1"/>
  <c r="AK551" i="1"/>
  <c r="AJ551" i="1"/>
  <c r="AI551" i="1"/>
  <c r="AM547" i="1"/>
  <c r="AL547" i="1"/>
  <c r="AK547" i="1"/>
  <c r="AJ547" i="1"/>
  <c r="AI547" i="1"/>
  <c r="AM517" i="1"/>
  <c r="AL517" i="1"/>
  <c r="AK517" i="1"/>
  <c r="AJ517" i="1"/>
  <c r="AI517" i="1"/>
  <c r="AM550" i="1"/>
  <c r="AL550" i="1"/>
  <c r="AK550" i="1"/>
  <c r="AJ550" i="1"/>
  <c r="AI550" i="1"/>
  <c r="AM541" i="1"/>
  <c r="AL541" i="1"/>
  <c r="AK541" i="1"/>
  <c r="AJ541" i="1"/>
  <c r="AI541" i="1"/>
  <c r="AM527" i="1"/>
  <c r="AL527" i="1"/>
  <c r="AK527" i="1"/>
  <c r="AJ527" i="1"/>
  <c r="AI527" i="1"/>
  <c r="AM287" i="1"/>
  <c r="AL287" i="1"/>
  <c r="AK287" i="1"/>
  <c r="AJ287" i="1"/>
  <c r="AI287" i="1"/>
  <c r="AM495" i="1"/>
  <c r="AL495" i="1"/>
  <c r="AK495" i="1"/>
  <c r="AJ495" i="1"/>
  <c r="AI495" i="1"/>
  <c r="AM542" i="1"/>
  <c r="AL542" i="1"/>
  <c r="AK542" i="1"/>
  <c r="AJ542" i="1"/>
  <c r="AI542" i="1"/>
  <c r="AM516" i="1"/>
  <c r="AL516" i="1"/>
  <c r="AK516" i="1"/>
  <c r="AJ516" i="1"/>
  <c r="AI516" i="1"/>
  <c r="AM496" i="1"/>
  <c r="AL496" i="1"/>
  <c r="AK496" i="1"/>
  <c r="AJ496" i="1"/>
  <c r="AI496" i="1"/>
  <c r="AM497" i="1"/>
  <c r="AL497" i="1"/>
  <c r="AK497" i="1"/>
  <c r="AJ497" i="1"/>
  <c r="AI497" i="1"/>
  <c r="AM532" i="1"/>
  <c r="AL532" i="1"/>
  <c r="AK532" i="1"/>
  <c r="AJ532" i="1"/>
  <c r="AI532" i="1"/>
  <c r="AM433" i="1"/>
  <c r="AL433" i="1"/>
  <c r="AK433" i="1"/>
  <c r="AJ433" i="1"/>
  <c r="AI433" i="1"/>
  <c r="AM480" i="1"/>
  <c r="AL480" i="1"/>
  <c r="AK480" i="1"/>
  <c r="AJ480" i="1"/>
  <c r="AI480" i="1"/>
  <c r="AM543" i="1"/>
  <c r="AL543" i="1"/>
  <c r="AK543" i="1"/>
  <c r="AJ543" i="1"/>
  <c r="AI543" i="1"/>
  <c r="AM489" i="1"/>
  <c r="AL489" i="1"/>
  <c r="AK489" i="1"/>
  <c r="AJ489" i="1"/>
  <c r="AI489" i="1"/>
  <c r="AM479" i="1"/>
  <c r="AL479" i="1"/>
  <c r="AK479" i="1"/>
  <c r="AJ479" i="1"/>
  <c r="AI479" i="1"/>
  <c r="AM515" i="1"/>
  <c r="AL515" i="1"/>
  <c r="AK515" i="1"/>
  <c r="AJ515" i="1"/>
  <c r="AI515" i="1"/>
  <c r="AM477" i="1"/>
  <c r="AL477" i="1"/>
  <c r="AK477" i="1"/>
  <c r="AJ477" i="1"/>
  <c r="AI477" i="1"/>
  <c r="AM539" i="1"/>
  <c r="AL539" i="1"/>
  <c r="AK539" i="1"/>
  <c r="AJ539" i="1"/>
  <c r="AI539" i="1"/>
  <c r="AM492" i="1"/>
  <c r="AL492" i="1"/>
  <c r="AK492" i="1"/>
  <c r="AJ492" i="1"/>
  <c r="AI492" i="1"/>
  <c r="AM508" i="1"/>
  <c r="AL508" i="1"/>
  <c r="AK508" i="1"/>
  <c r="AJ508" i="1"/>
  <c r="AI508" i="1"/>
  <c r="AM432" i="1"/>
  <c r="AL432" i="1"/>
  <c r="AK432" i="1"/>
  <c r="AJ432" i="1"/>
  <c r="AI432" i="1"/>
  <c r="AM540" i="1"/>
  <c r="AL540" i="1"/>
  <c r="AK540" i="1"/>
  <c r="AJ540" i="1"/>
  <c r="AI540" i="1"/>
  <c r="AM488" i="1"/>
  <c r="AL488" i="1"/>
  <c r="AK488" i="1"/>
  <c r="AJ488" i="1"/>
  <c r="AI488" i="1"/>
  <c r="AM520" i="1"/>
  <c r="AL520" i="1"/>
  <c r="AK520" i="1"/>
  <c r="AJ520" i="1"/>
  <c r="AI520" i="1"/>
  <c r="AM503" i="1"/>
  <c r="AL503" i="1"/>
  <c r="AK503" i="1"/>
  <c r="AJ503" i="1"/>
  <c r="AI503" i="1"/>
  <c r="AM494" i="1"/>
  <c r="AL494" i="1"/>
  <c r="AK494" i="1"/>
  <c r="AJ494" i="1"/>
  <c r="AI494" i="1"/>
  <c r="AM493" i="1"/>
  <c r="AL493" i="1"/>
  <c r="AK493" i="1"/>
  <c r="AJ493" i="1"/>
  <c r="AI493" i="1"/>
  <c r="AM537" i="1"/>
  <c r="AL537" i="1"/>
  <c r="AK537" i="1"/>
  <c r="AJ537" i="1"/>
  <c r="AI537" i="1"/>
  <c r="AM500" i="1"/>
  <c r="AL500" i="1"/>
  <c r="AK500" i="1"/>
  <c r="AJ500" i="1"/>
  <c r="AI500" i="1"/>
  <c r="AM476" i="1"/>
  <c r="AL476" i="1"/>
  <c r="AK476" i="1"/>
  <c r="AJ476" i="1"/>
  <c r="AI476" i="1"/>
  <c r="AM504" i="1"/>
  <c r="AL504" i="1"/>
  <c r="AK504" i="1"/>
  <c r="AJ504" i="1"/>
  <c r="AI504" i="1"/>
  <c r="AM486" i="1"/>
  <c r="AL486" i="1"/>
  <c r="AK486" i="1"/>
  <c r="AJ486" i="1"/>
  <c r="AI486" i="1"/>
  <c r="AM506" i="1"/>
  <c r="AL506" i="1"/>
  <c r="AK506" i="1"/>
  <c r="AJ506" i="1"/>
  <c r="AI506" i="1"/>
  <c r="AM473" i="1"/>
  <c r="AL473" i="1"/>
  <c r="AK473" i="1"/>
  <c r="AJ473" i="1"/>
  <c r="AI473" i="1"/>
  <c r="AM511" i="1"/>
  <c r="AL511" i="1"/>
  <c r="AK511" i="1"/>
  <c r="AJ511" i="1"/>
  <c r="AI511" i="1"/>
  <c r="AM512" i="1"/>
  <c r="AL512" i="1"/>
  <c r="AK512" i="1"/>
  <c r="AJ512" i="1"/>
  <c r="AI512" i="1"/>
  <c r="AM502" i="1"/>
  <c r="AL502" i="1"/>
  <c r="AK502" i="1"/>
  <c r="AJ502" i="1"/>
  <c r="AI502" i="1"/>
  <c r="AM490" i="1"/>
  <c r="AL490" i="1"/>
  <c r="AK490" i="1"/>
  <c r="AJ490" i="1"/>
  <c r="AI490" i="1"/>
  <c r="AM478" i="1"/>
  <c r="AL478" i="1"/>
  <c r="AK478" i="1"/>
  <c r="AJ478" i="1"/>
  <c r="AI478" i="1"/>
  <c r="AM553" i="1"/>
  <c r="AL553" i="1"/>
  <c r="AK553" i="1"/>
  <c r="AJ553" i="1"/>
  <c r="AI553" i="1"/>
  <c r="AM531" i="1"/>
  <c r="AL531" i="1"/>
  <c r="AK531" i="1"/>
  <c r="AJ531" i="1"/>
  <c r="AI531" i="1"/>
  <c r="AM522" i="1"/>
  <c r="AL522" i="1"/>
  <c r="AK522" i="1"/>
  <c r="AJ522" i="1"/>
  <c r="AI522" i="1"/>
  <c r="AM507" i="1"/>
  <c r="AL507" i="1"/>
  <c r="AK507" i="1"/>
  <c r="AJ507" i="1"/>
  <c r="AI507" i="1"/>
  <c r="AM518" i="1"/>
  <c r="AL518" i="1"/>
  <c r="AK518" i="1"/>
  <c r="AJ518" i="1"/>
  <c r="AI518" i="1"/>
  <c r="AM381" i="1"/>
  <c r="AL381" i="1"/>
  <c r="AK381" i="1"/>
  <c r="AJ381" i="1"/>
  <c r="AI381" i="1"/>
  <c r="AM509" i="1"/>
  <c r="AL509" i="1"/>
  <c r="AK509" i="1"/>
  <c r="AJ509" i="1"/>
  <c r="AI509" i="1"/>
  <c r="AM533" i="1"/>
  <c r="AL533" i="1"/>
  <c r="AK533" i="1"/>
  <c r="AJ533" i="1"/>
  <c r="AI533" i="1"/>
  <c r="AM498" i="1"/>
  <c r="AL498" i="1"/>
  <c r="AK498" i="1"/>
  <c r="AJ498" i="1"/>
  <c r="AI498" i="1"/>
  <c r="AM513" i="1"/>
  <c r="AL513" i="1"/>
  <c r="AK513" i="1"/>
  <c r="AJ513" i="1"/>
  <c r="AI513" i="1"/>
  <c r="AM484" i="1"/>
  <c r="AL484" i="1"/>
  <c r="AK484" i="1"/>
  <c r="AJ484" i="1"/>
  <c r="AI484" i="1"/>
  <c r="AM525" i="1"/>
  <c r="AL525" i="1"/>
  <c r="AK525" i="1"/>
  <c r="AJ525" i="1"/>
  <c r="AI525" i="1"/>
  <c r="AM487" i="1"/>
  <c r="AL487" i="1"/>
  <c r="AK487" i="1"/>
  <c r="AJ487" i="1"/>
  <c r="AI487" i="1"/>
  <c r="AM544" i="1"/>
  <c r="AL544" i="1"/>
  <c r="AK544" i="1"/>
  <c r="AJ544" i="1"/>
  <c r="AI544" i="1"/>
  <c r="AM465" i="1"/>
  <c r="AL465" i="1"/>
  <c r="AK465" i="1"/>
  <c r="AJ465" i="1"/>
  <c r="AI465" i="1"/>
  <c r="AM332" i="1"/>
  <c r="AL332" i="1"/>
  <c r="AK332" i="1"/>
  <c r="AJ332" i="1"/>
  <c r="AI332" i="1"/>
  <c r="AM446" i="1"/>
  <c r="AL446" i="1"/>
  <c r="AK446" i="1"/>
  <c r="AJ446" i="1"/>
  <c r="AI446" i="1"/>
  <c r="AM344" i="1"/>
  <c r="AL344" i="1"/>
  <c r="AK344" i="1"/>
  <c r="AJ344" i="1"/>
  <c r="AI344" i="1"/>
  <c r="AM469" i="1"/>
  <c r="AL469" i="1"/>
  <c r="AK469" i="1"/>
  <c r="AJ469" i="1"/>
  <c r="AI469" i="1"/>
  <c r="AM468" i="1"/>
  <c r="AL468" i="1"/>
  <c r="AK468" i="1"/>
  <c r="AJ468" i="1"/>
  <c r="AI468" i="1"/>
  <c r="AM443" i="1"/>
  <c r="AL443" i="1"/>
  <c r="AK443" i="1"/>
  <c r="AJ443" i="1"/>
  <c r="AI443" i="1"/>
  <c r="AM420" i="1"/>
  <c r="AL420" i="1"/>
  <c r="AK420" i="1"/>
  <c r="AJ420" i="1"/>
  <c r="AI420" i="1"/>
  <c r="AM450" i="1"/>
  <c r="AL450" i="1"/>
  <c r="AK450" i="1"/>
  <c r="AJ450" i="1"/>
  <c r="AI450" i="1"/>
  <c r="AM421" i="1"/>
  <c r="AL421" i="1"/>
  <c r="AK421" i="1"/>
  <c r="AJ421" i="1"/>
  <c r="AI421" i="1"/>
  <c r="AM467" i="1"/>
  <c r="AL467" i="1"/>
  <c r="AK467" i="1"/>
  <c r="AJ467" i="1"/>
  <c r="AI467" i="1"/>
  <c r="AM422" i="1"/>
  <c r="AL422" i="1"/>
  <c r="AK422" i="1"/>
  <c r="AJ422" i="1"/>
  <c r="AI422" i="1"/>
  <c r="AM424" i="1"/>
  <c r="AL424" i="1"/>
  <c r="AK424" i="1"/>
  <c r="AJ424" i="1"/>
  <c r="AI424" i="1"/>
  <c r="AM417" i="1"/>
  <c r="AL417" i="1"/>
  <c r="AK417" i="1"/>
  <c r="AJ417" i="1"/>
  <c r="AI417" i="1"/>
  <c r="AM460" i="1"/>
  <c r="AL460" i="1"/>
  <c r="AK460" i="1"/>
  <c r="AJ460" i="1"/>
  <c r="AI460" i="1"/>
  <c r="AM427" i="1"/>
  <c r="AL427" i="1"/>
  <c r="AK427" i="1"/>
  <c r="AJ427" i="1"/>
  <c r="AI427" i="1"/>
  <c r="AM418" i="1"/>
  <c r="AL418" i="1"/>
  <c r="AK418" i="1"/>
  <c r="AJ418" i="1"/>
  <c r="AI418" i="1"/>
  <c r="AM449" i="1"/>
  <c r="AL449" i="1"/>
  <c r="AK449" i="1"/>
  <c r="AJ449" i="1"/>
  <c r="AI449" i="1"/>
  <c r="AM447" i="1"/>
  <c r="AL447" i="1"/>
  <c r="AK447" i="1"/>
  <c r="AJ447" i="1"/>
  <c r="AI447" i="1"/>
  <c r="AM445" i="1"/>
  <c r="AL445" i="1"/>
  <c r="AK445" i="1"/>
  <c r="AJ445" i="1"/>
  <c r="AI445" i="1"/>
  <c r="AM416" i="1"/>
  <c r="AL416" i="1"/>
  <c r="AK416" i="1"/>
  <c r="AJ416" i="1"/>
  <c r="AI416" i="1"/>
  <c r="AM466" i="1"/>
  <c r="AL466" i="1"/>
  <c r="AK466" i="1"/>
  <c r="AJ466" i="1"/>
  <c r="AI466" i="1"/>
  <c r="AM440" i="1"/>
  <c r="AL440" i="1"/>
  <c r="AK440" i="1"/>
  <c r="AJ440" i="1"/>
  <c r="AI440" i="1"/>
  <c r="AM439" i="1"/>
  <c r="AL439" i="1"/>
  <c r="AK439" i="1"/>
  <c r="AJ439" i="1"/>
  <c r="AI439" i="1"/>
  <c r="AM457" i="1"/>
  <c r="AL457" i="1"/>
  <c r="AK457" i="1"/>
  <c r="AJ457" i="1"/>
  <c r="AI457" i="1"/>
  <c r="AM444" i="1"/>
  <c r="AL444" i="1"/>
  <c r="AK444" i="1"/>
  <c r="AJ444" i="1"/>
  <c r="AI444" i="1"/>
  <c r="AM436" i="1"/>
  <c r="AL436" i="1"/>
  <c r="AK436" i="1"/>
  <c r="AJ436" i="1"/>
  <c r="AI436" i="1"/>
  <c r="AM425" i="1"/>
  <c r="AL425" i="1"/>
  <c r="AK425" i="1"/>
  <c r="AJ425" i="1"/>
  <c r="AI425" i="1"/>
  <c r="AM453" i="1"/>
  <c r="AL453" i="1"/>
  <c r="AK453" i="1"/>
  <c r="AJ453" i="1"/>
  <c r="AI453" i="1"/>
  <c r="AM333" i="1"/>
  <c r="AL333" i="1"/>
  <c r="AK333" i="1"/>
  <c r="AJ333" i="1"/>
  <c r="AI333" i="1"/>
  <c r="AM462" i="1"/>
  <c r="AL462" i="1"/>
  <c r="AK462" i="1"/>
  <c r="AJ462" i="1"/>
  <c r="AI462" i="1"/>
  <c r="AM454" i="1"/>
  <c r="AL454" i="1"/>
  <c r="AK454" i="1"/>
  <c r="AJ454" i="1"/>
  <c r="AI454" i="1"/>
  <c r="AM452" i="1"/>
  <c r="AL452" i="1"/>
  <c r="AK452" i="1"/>
  <c r="AJ452" i="1"/>
  <c r="AI452" i="1"/>
  <c r="AM464" i="1"/>
  <c r="AL464" i="1"/>
  <c r="AK464" i="1"/>
  <c r="AJ464" i="1"/>
  <c r="AI464" i="1"/>
  <c r="AM459" i="1"/>
  <c r="AL459" i="1"/>
  <c r="AK459" i="1"/>
  <c r="AJ459" i="1"/>
  <c r="AI459" i="1"/>
  <c r="AM428" i="1"/>
  <c r="AL428" i="1"/>
  <c r="AK428" i="1"/>
  <c r="AJ428" i="1"/>
  <c r="AI428" i="1"/>
  <c r="AM388" i="1"/>
  <c r="AL388" i="1"/>
  <c r="AK388" i="1"/>
  <c r="AJ388" i="1"/>
  <c r="AI388" i="1"/>
  <c r="AM431" i="1"/>
  <c r="AL431" i="1"/>
  <c r="AK431" i="1"/>
  <c r="AJ431" i="1"/>
  <c r="AI431" i="1"/>
  <c r="AM430" i="1"/>
  <c r="AL430" i="1"/>
  <c r="AK430" i="1"/>
  <c r="AJ430" i="1"/>
  <c r="AI430" i="1"/>
  <c r="AM463" i="1"/>
  <c r="AL463" i="1"/>
  <c r="AK463" i="1"/>
  <c r="AJ463" i="1"/>
  <c r="AI463" i="1"/>
  <c r="AM461" i="1"/>
  <c r="AL461" i="1"/>
  <c r="AK461" i="1"/>
  <c r="AJ461" i="1"/>
  <c r="AI461" i="1"/>
  <c r="AM434" i="1"/>
  <c r="AL434" i="1"/>
  <c r="AK434" i="1"/>
  <c r="AJ434" i="1"/>
  <c r="AI434" i="1"/>
  <c r="AM442" i="1"/>
  <c r="AL442" i="1"/>
  <c r="AK442" i="1"/>
  <c r="AJ442" i="1"/>
  <c r="AI442" i="1"/>
  <c r="AM456" i="1"/>
  <c r="AL456" i="1"/>
  <c r="AK456" i="1"/>
  <c r="AJ456" i="1"/>
  <c r="AI456" i="1"/>
  <c r="AM335" i="1"/>
  <c r="AL335" i="1"/>
  <c r="AK335" i="1"/>
  <c r="AJ335" i="1"/>
  <c r="AI335" i="1"/>
  <c r="AM435" i="1"/>
  <c r="AL435" i="1"/>
  <c r="AK435" i="1"/>
  <c r="AJ435" i="1"/>
  <c r="AI435" i="1"/>
  <c r="AM458" i="1"/>
  <c r="AL458" i="1"/>
  <c r="AK458" i="1"/>
  <c r="AJ458" i="1"/>
  <c r="AI458" i="1"/>
  <c r="AM429" i="1"/>
  <c r="AL429" i="1"/>
  <c r="AK429" i="1"/>
  <c r="AJ429" i="1"/>
  <c r="AI429" i="1"/>
  <c r="AM437" i="1"/>
  <c r="AL437" i="1"/>
  <c r="AK437" i="1"/>
  <c r="AJ437" i="1"/>
  <c r="AI437" i="1"/>
  <c r="AM455" i="1"/>
  <c r="AL455" i="1"/>
  <c r="AK455" i="1"/>
  <c r="AJ455" i="1"/>
  <c r="AI455" i="1"/>
  <c r="AM426" i="1"/>
  <c r="AL426" i="1"/>
  <c r="AK426" i="1"/>
  <c r="AJ426" i="1"/>
  <c r="AI426" i="1"/>
  <c r="AM419" i="1"/>
  <c r="AL419" i="1"/>
  <c r="AK419" i="1"/>
  <c r="AJ419" i="1"/>
  <c r="AI419" i="1"/>
  <c r="AM124" i="1"/>
  <c r="AL124" i="1"/>
  <c r="AK124" i="1"/>
  <c r="AJ124" i="1"/>
  <c r="AI124" i="1"/>
  <c r="AM410" i="1"/>
  <c r="AL410" i="1"/>
  <c r="AK410" i="1"/>
  <c r="AJ410" i="1"/>
  <c r="AI410" i="1"/>
  <c r="AM409" i="1"/>
  <c r="AL409" i="1"/>
  <c r="AK409" i="1"/>
  <c r="AJ409" i="1"/>
  <c r="AI409" i="1"/>
  <c r="AM393" i="1"/>
  <c r="AL393" i="1"/>
  <c r="AK393" i="1"/>
  <c r="AJ393" i="1"/>
  <c r="AI393" i="1"/>
  <c r="AM408" i="1"/>
  <c r="AL408" i="1"/>
  <c r="AK408" i="1"/>
  <c r="AJ408" i="1"/>
  <c r="AI408" i="1"/>
  <c r="AM397" i="1"/>
  <c r="AL397" i="1"/>
  <c r="AK397" i="1"/>
  <c r="AJ397" i="1"/>
  <c r="AI397" i="1"/>
  <c r="AM115" i="1"/>
  <c r="AL115" i="1"/>
  <c r="AK115" i="1"/>
  <c r="AJ115" i="1"/>
  <c r="AI115" i="1"/>
  <c r="AM400" i="1"/>
  <c r="AL400" i="1"/>
  <c r="AK400" i="1"/>
  <c r="AJ400" i="1"/>
  <c r="AI400" i="1"/>
  <c r="AM174" i="1"/>
  <c r="AL174" i="1"/>
  <c r="AK174" i="1"/>
  <c r="AJ174" i="1"/>
  <c r="AI174" i="1"/>
  <c r="AM382" i="1"/>
  <c r="AL382" i="1"/>
  <c r="AK382" i="1"/>
  <c r="AJ382" i="1"/>
  <c r="AI382" i="1"/>
  <c r="AM399" i="1"/>
  <c r="AL399" i="1"/>
  <c r="AK399" i="1"/>
  <c r="AJ399" i="1"/>
  <c r="AI399" i="1"/>
  <c r="AM387" i="1"/>
  <c r="AL387" i="1"/>
  <c r="AK387" i="1"/>
  <c r="AJ387" i="1"/>
  <c r="AI387" i="1"/>
  <c r="AM394" i="1"/>
  <c r="AL394" i="1"/>
  <c r="AK394" i="1"/>
  <c r="AJ394" i="1"/>
  <c r="AI394" i="1"/>
  <c r="AM411" i="1"/>
  <c r="AL411" i="1"/>
  <c r="AK411" i="1"/>
  <c r="AJ411" i="1"/>
  <c r="AI411" i="1"/>
  <c r="AM392" i="1"/>
  <c r="AL392" i="1"/>
  <c r="AK392" i="1"/>
  <c r="AJ392" i="1"/>
  <c r="AI392" i="1"/>
  <c r="AM396" i="1"/>
  <c r="AL396" i="1"/>
  <c r="AK396" i="1"/>
  <c r="AJ396" i="1"/>
  <c r="AI396" i="1"/>
  <c r="AM414" i="1"/>
  <c r="AL414" i="1"/>
  <c r="AK414" i="1"/>
  <c r="AJ414" i="1"/>
  <c r="AI414" i="1"/>
  <c r="AM384" i="1"/>
  <c r="AL384" i="1"/>
  <c r="AK384" i="1"/>
  <c r="AJ384" i="1"/>
  <c r="AI384" i="1"/>
  <c r="AM383" i="1"/>
  <c r="AL383" i="1"/>
  <c r="AK383" i="1"/>
  <c r="AJ383" i="1"/>
  <c r="AI383" i="1"/>
  <c r="AM404" i="1"/>
  <c r="AL404" i="1"/>
  <c r="AK404" i="1"/>
  <c r="AJ404" i="1"/>
  <c r="AI404" i="1"/>
  <c r="AM390" i="1"/>
  <c r="AL390" i="1"/>
  <c r="AK390" i="1"/>
  <c r="AJ390" i="1"/>
  <c r="AI390" i="1"/>
  <c r="AM412" i="1"/>
  <c r="AL412" i="1"/>
  <c r="AK412" i="1"/>
  <c r="AJ412" i="1"/>
  <c r="AI412" i="1"/>
  <c r="AM413" i="1"/>
  <c r="AL413" i="1"/>
  <c r="AK413" i="1"/>
  <c r="AJ413" i="1"/>
  <c r="AI413" i="1"/>
  <c r="AM389" i="1"/>
  <c r="AL389" i="1"/>
  <c r="AK389" i="1"/>
  <c r="AJ389" i="1"/>
  <c r="AI389" i="1"/>
  <c r="AM415" i="1"/>
  <c r="AL415" i="1"/>
  <c r="AK415" i="1"/>
  <c r="AJ415" i="1"/>
  <c r="AI415" i="1"/>
  <c r="AM402" i="1"/>
  <c r="AL402" i="1"/>
  <c r="AK402" i="1"/>
  <c r="AJ402" i="1"/>
  <c r="AI402" i="1"/>
  <c r="AM407" i="1"/>
  <c r="AL407" i="1"/>
  <c r="AK407" i="1"/>
  <c r="AJ407" i="1"/>
  <c r="AI407" i="1"/>
  <c r="AM395" i="1"/>
  <c r="AL395" i="1"/>
  <c r="AK395" i="1"/>
  <c r="AJ395" i="1"/>
  <c r="AI395" i="1"/>
  <c r="AM403" i="1"/>
  <c r="AL403" i="1"/>
  <c r="AK403" i="1"/>
  <c r="AJ403" i="1"/>
  <c r="AI403" i="1"/>
  <c r="AM391" i="1"/>
  <c r="AL391" i="1"/>
  <c r="AK391" i="1"/>
  <c r="AJ391" i="1"/>
  <c r="AI391" i="1"/>
  <c r="AM398" i="1"/>
  <c r="AL398" i="1"/>
  <c r="AK398" i="1"/>
  <c r="AJ398" i="1"/>
  <c r="AI398" i="1"/>
  <c r="AM401" i="1"/>
  <c r="AL401" i="1"/>
  <c r="AK401" i="1"/>
  <c r="AJ401" i="1"/>
  <c r="AI401" i="1"/>
  <c r="AM406" i="1"/>
  <c r="AL406" i="1"/>
  <c r="AK406" i="1"/>
  <c r="AJ406" i="1"/>
  <c r="AI406" i="1"/>
  <c r="AM385" i="1"/>
  <c r="AL385" i="1"/>
  <c r="AK385" i="1"/>
  <c r="AJ385" i="1"/>
  <c r="AI385" i="1"/>
  <c r="AM271" i="1"/>
  <c r="AL271" i="1"/>
  <c r="AK271" i="1"/>
  <c r="AJ271" i="1"/>
  <c r="AI271" i="1"/>
  <c r="AM354" i="1"/>
  <c r="AL354" i="1"/>
  <c r="AK354" i="1"/>
  <c r="AJ354" i="1"/>
  <c r="AI354" i="1"/>
  <c r="AM270" i="1"/>
  <c r="AL270" i="1"/>
  <c r="AK270" i="1"/>
  <c r="AJ270" i="1"/>
  <c r="AI270" i="1"/>
  <c r="AM356" i="1"/>
  <c r="AL356" i="1"/>
  <c r="AK356" i="1"/>
  <c r="AJ356" i="1"/>
  <c r="AI356" i="1"/>
  <c r="AM361" i="1"/>
  <c r="AL361" i="1"/>
  <c r="AK361" i="1"/>
  <c r="AJ361" i="1"/>
  <c r="AI361" i="1"/>
  <c r="AM378" i="1"/>
  <c r="AL378" i="1"/>
  <c r="AK378" i="1"/>
  <c r="AJ378" i="1"/>
  <c r="AI378" i="1"/>
  <c r="AM358" i="1"/>
  <c r="AL358" i="1"/>
  <c r="AK358" i="1"/>
  <c r="AJ358" i="1"/>
  <c r="AI358" i="1"/>
  <c r="AM379" i="1"/>
  <c r="AL379" i="1"/>
  <c r="AK379" i="1"/>
  <c r="AJ379" i="1"/>
  <c r="AI379" i="1"/>
  <c r="AM377" i="1"/>
  <c r="AL377" i="1"/>
  <c r="AK377" i="1"/>
  <c r="AJ377" i="1"/>
  <c r="AI377" i="1"/>
  <c r="AM372" i="1"/>
  <c r="AL372" i="1"/>
  <c r="AK372" i="1"/>
  <c r="AJ372" i="1"/>
  <c r="AI372" i="1"/>
  <c r="AM359" i="1"/>
  <c r="AL359" i="1"/>
  <c r="AK359" i="1"/>
  <c r="AJ359" i="1"/>
  <c r="AI359" i="1"/>
  <c r="AM192" i="1"/>
  <c r="AL192" i="1"/>
  <c r="AK192" i="1"/>
  <c r="AJ192" i="1"/>
  <c r="AI192" i="1"/>
  <c r="AM371" i="1"/>
  <c r="AL371" i="1"/>
  <c r="AK371" i="1"/>
  <c r="AJ371" i="1"/>
  <c r="AI371" i="1"/>
  <c r="AM370" i="1"/>
  <c r="AL370" i="1"/>
  <c r="AK370" i="1"/>
  <c r="AJ370" i="1"/>
  <c r="AI370" i="1"/>
  <c r="AM364" i="1"/>
  <c r="AL364" i="1"/>
  <c r="AK364" i="1"/>
  <c r="AJ364" i="1"/>
  <c r="AI364" i="1"/>
  <c r="AM362" i="1"/>
  <c r="AL362" i="1"/>
  <c r="AK362" i="1"/>
  <c r="AJ362" i="1"/>
  <c r="AI362" i="1"/>
  <c r="AM376" i="1"/>
  <c r="AL376" i="1"/>
  <c r="AK376" i="1"/>
  <c r="AJ376" i="1"/>
  <c r="AI376" i="1"/>
  <c r="AM369" i="1"/>
  <c r="AL369" i="1"/>
  <c r="AK369" i="1"/>
  <c r="AJ369" i="1"/>
  <c r="AI369" i="1"/>
  <c r="AM373" i="1"/>
  <c r="AL373" i="1"/>
  <c r="AK373" i="1"/>
  <c r="AJ373" i="1"/>
  <c r="AI373" i="1"/>
  <c r="AM366" i="1"/>
  <c r="AL366" i="1"/>
  <c r="AK366" i="1"/>
  <c r="AJ366" i="1"/>
  <c r="AI366" i="1"/>
  <c r="AM375" i="1"/>
  <c r="AL375" i="1"/>
  <c r="AK375" i="1"/>
  <c r="AJ375" i="1"/>
  <c r="AI375" i="1"/>
  <c r="AM365" i="1"/>
  <c r="AL365" i="1"/>
  <c r="AK365" i="1"/>
  <c r="AJ365" i="1"/>
  <c r="AI365" i="1"/>
  <c r="AM368" i="1"/>
  <c r="AL368" i="1"/>
  <c r="AK368" i="1"/>
  <c r="AJ368" i="1"/>
  <c r="AI368" i="1"/>
  <c r="AM367" i="1"/>
  <c r="AL367" i="1"/>
  <c r="AK367" i="1"/>
  <c r="AJ367" i="1"/>
  <c r="AI367" i="1"/>
  <c r="AM374" i="1"/>
  <c r="AL374" i="1"/>
  <c r="AK374" i="1"/>
  <c r="AJ374" i="1"/>
  <c r="AI374" i="1"/>
  <c r="AM357" i="1"/>
  <c r="AL357" i="1"/>
  <c r="AK357" i="1"/>
  <c r="AJ357" i="1"/>
  <c r="AI357" i="1"/>
  <c r="AM280" i="1"/>
  <c r="AL280" i="1"/>
  <c r="AK280" i="1"/>
  <c r="AJ280" i="1"/>
  <c r="AI280" i="1"/>
  <c r="AM352" i="1"/>
  <c r="AL352" i="1"/>
  <c r="AK352" i="1"/>
  <c r="AJ352" i="1"/>
  <c r="AI352" i="1"/>
  <c r="AM343" i="1"/>
  <c r="AL343" i="1"/>
  <c r="AK343" i="1"/>
  <c r="AJ343" i="1"/>
  <c r="AI343" i="1"/>
  <c r="AM350" i="1"/>
  <c r="AL350" i="1"/>
  <c r="AK350" i="1"/>
  <c r="AJ350" i="1"/>
  <c r="AI350" i="1"/>
  <c r="AM331" i="1"/>
  <c r="AL331" i="1"/>
  <c r="AK331" i="1"/>
  <c r="AJ331" i="1"/>
  <c r="AI331" i="1"/>
  <c r="AM348" i="1"/>
  <c r="AL348" i="1"/>
  <c r="AK348" i="1"/>
  <c r="AJ348" i="1"/>
  <c r="AI348" i="1"/>
  <c r="AM338" i="1"/>
  <c r="AL338" i="1"/>
  <c r="AK338" i="1"/>
  <c r="AJ338" i="1"/>
  <c r="AI338" i="1"/>
  <c r="AM342" i="1"/>
  <c r="AL342" i="1"/>
  <c r="AK342" i="1"/>
  <c r="AJ342" i="1"/>
  <c r="AI342" i="1"/>
  <c r="AM353" i="1"/>
  <c r="AL353" i="1"/>
  <c r="AK353" i="1"/>
  <c r="AJ353" i="1"/>
  <c r="AI353" i="1"/>
  <c r="AM339" i="1"/>
  <c r="AL339" i="1"/>
  <c r="AK339" i="1"/>
  <c r="AJ339" i="1"/>
  <c r="AI339" i="1"/>
  <c r="AM346" i="1"/>
  <c r="AL346" i="1"/>
  <c r="AK346" i="1"/>
  <c r="AJ346" i="1"/>
  <c r="AI346" i="1"/>
  <c r="AM228" i="1"/>
  <c r="AL228" i="1"/>
  <c r="AK228" i="1"/>
  <c r="AJ228" i="1"/>
  <c r="AI228" i="1"/>
  <c r="AM336" i="1"/>
  <c r="AL336" i="1"/>
  <c r="AK336" i="1"/>
  <c r="AJ336" i="1"/>
  <c r="AI336" i="1"/>
  <c r="AM234" i="1"/>
  <c r="AL234" i="1"/>
  <c r="AK234" i="1"/>
  <c r="AJ234" i="1"/>
  <c r="AI234" i="1"/>
  <c r="AM351" i="1"/>
  <c r="AL351" i="1"/>
  <c r="AK351" i="1"/>
  <c r="AJ351" i="1"/>
  <c r="AI351" i="1"/>
  <c r="AM341" i="1"/>
  <c r="AL341" i="1"/>
  <c r="AK341" i="1"/>
  <c r="AJ341" i="1"/>
  <c r="AI341" i="1"/>
  <c r="AM349" i="1"/>
  <c r="AL349" i="1"/>
  <c r="AK349" i="1"/>
  <c r="AJ349" i="1"/>
  <c r="AI349" i="1"/>
  <c r="AM345" i="1"/>
  <c r="AL345" i="1"/>
  <c r="AK345" i="1"/>
  <c r="AJ345" i="1"/>
  <c r="AI345" i="1"/>
  <c r="AM347" i="1"/>
  <c r="AL347" i="1"/>
  <c r="AK347" i="1"/>
  <c r="AJ347" i="1"/>
  <c r="AI347" i="1"/>
  <c r="AM337" i="1"/>
  <c r="AL337" i="1"/>
  <c r="AK337" i="1"/>
  <c r="AJ337" i="1"/>
  <c r="AI337" i="1"/>
  <c r="AM340" i="1"/>
  <c r="AL340" i="1"/>
  <c r="AK340" i="1"/>
  <c r="AJ340" i="1"/>
  <c r="AI340" i="1"/>
  <c r="AM184" i="1"/>
  <c r="AL184" i="1"/>
  <c r="AK184" i="1"/>
  <c r="AJ184" i="1"/>
  <c r="AI184" i="1"/>
  <c r="AM311" i="1"/>
  <c r="AL311" i="1"/>
  <c r="AK311" i="1"/>
  <c r="AJ311" i="1"/>
  <c r="AI311" i="1"/>
  <c r="AM312" i="1"/>
  <c r="AL312" i="1"/>
  <c r="AK312" i="1"/>
  <c r="AJ312" i="1"/>
  <c r="AI312" i="1"/>
  <c r="AM321" i="1"/>
  <c r="AL321" i="1"/>
  <c r="AK321" i="1"/>
  <c r="AJ321" i="1"/>
  <c r="AI321" i="1"/>
  <c r="AM309" i="1"/>
  <c r="AL309" i="1"/>
  <c r="AK309" i="1"/>
  <c r="AJ309" i="1"/>
  <c r="AI309" i="1"/>
  <c r="AM245" i="1"/>
  <c r="AL245" i="1"/>
  <c r="AK245" i="1"/>
  <c r="AJ245" i="1"/>
  <c r="AI245" i="1"/>
  <c r="AM319" i="1"/>
  <c r="AL319" i="1"/>
  <c r="AK319" i="1"/>
  <c r="AJ319" i="1"/>
  <c r="AI319" i="1"/>
  <c r="AM327" i="1"/>
  <c r="AL327" i="1"/>
  <c r="AK327" i="1"/>
  <c r="AJ327" i="1"/>
  <c r="AI327" i="1"/>
  <c r="AM322" i="1"/>
  <c r="AL322" i="1"/>
  <c r="AK322" i="1"/>
  <c r="AJ322" i="1"/>
  <c r="AI322" i="1"/>
  <c r="AM323" i="1"/>
  <c r="AL323" i="1"/>
  <c r="AK323" i="1"/>
  <c r="AJ323" i="1"/>
  <c r="AI323" i="1"/>
  <c r="AM324" i="1"/>
  <c r="AL324" i="1"/>
  <c r="AK324" i="1"/>
  <c r="AJ324" i="1"/>
  <c r="AI324" i="1"/>
  <c r="AM317" i="1"/>
  <c r="AL317" i="1"/>
  <c r="AK317" i="1"/>
  <c r="AJ317" i="1"/>
  <c r="AI317" i="1"/>
  <c r="AM326" i="1"/>
  <c r="AL326" i="1"/>
  <c r="AK326" i="1"/>
  <c r="AJ326" i="1"/>
  <c r="AI326" i="1"/>
  <c r="AM318" i="1"/>
  <c r="AL318" i="1"/>
  <c r="AK318" i="1"/>
  <c r="AJ318" i="1"/>
  <c r="AI318" i="1"/>
  <c r="AM320" i="1"/>
  <c r="AL320" i="1"/>
  <c r="AK320" i="1"/>
  <c r="AJ320" i="1"/>
  <c r="AI320" i="1"/>
  <c r="AM243" i="1"/>
  <c r="AL243" i="1"/>
  <c r="AK243" i="1"/>
  <c r="AJ243" i="1"/>
  <c r="AI243" i="1"/>
  <c r="AM315" i="1"/>
  <c r="AL315" i="1"/>
  <c r="AK315" i="1"/>
  <c r="AJ315" i="1"/>
  <c r="AI315" i="1"/>
  <c r="AM329" i="1"/>
  <c r="AL329" i="1"/>
  <c r="AK329" i="1"/>
  <c r="AJ329" i="1"/>
  <c r="AI329" i="1"/>
  <c r="AM325" i="1"/>
  <c r="AL325" i="1"/>
  <c r="AK325" i="1"/>
  <c r="AJ325" i="1"/>
  <c r="AI325" i="1"/>
  <c r="AM304" i="1"/>
  <c r="AL304" i="1"/>
  <c r="AK304" i="1"/>
  <c r="AJ304" i="1"/>
  <c r="AI304" i="1"/>
  <c r="AM328" i="1"/>
  <c r="AL328" i="1"/>
  <c r="AK328" i="1"/>
  <c r="AJ328" i="1"/>
  <c r="AI328" i="1"/>
  <c r="AM316" i="1"/>
  <c r="AL316" i="1"/>
  <c r="AK316" i="1"/>
  <c r="AJ316" i="1"/>
  <c r="AI316" i="1"/>
  <c r="AM314" i="1"/>
  <c r="AL314" i="1"/>
  <c r="AK314" i="1"/>
  <c r="AJ314" i="1"/>
  <c r="AI314" i="1"/>
  <c r="AM142" i="1"/>
  <c r="AL142" i="1"/>
  <c r="AK142" i="1"/>
  <c r="AJ142" i="1"/>
  <c r="AI142" i="1"/>
  <c r="AM286" i="1"/>
  <c r="AL286" i="1"/>
  <c r="AK286" i="1"/>
  <c r="AJ286" i="1"/>
  <c r="AI286" i="1"/>
  <c r="AM62" i="1"/>
  <c r="AL62" i="1"/>
  <c r="AK62" i="1"/>
  <c r="AJ62" i="1"/>
  <c r="AI62" i="1"/>
  <c r="AM146" i="1"/>
  <c r="AL146" i="1"/>
  <c r="AK146" i="1"/>
  <c r="AJ146" i="1"/>
  <c r="AI146" i="1"/>
  <c r="AM308" i="1"/>
  <c r="AL308" i="1"/>
  <c r="AK308" i="1"/>
  <c r="AJ308" i="1"/>
  <c r="AI308" i="1"/>
  <c r="AM300" i="1"/>
  <c r="AL300" i="1"/>
  <c r="AK300" i="1"/>
  <c r="AJ300" i="1"/>
  <c r="AI300" i="1"/>
  <c r="AM307" i="1"/>
  <c r="AL307" i="1"/>
  <c r="AK307" i="1"/>
  <c r="AJ307" i="1"/>
  <c r="AI307" i="1"/>
  <c r="AM298" i="1"/>
  <c r="AL298" i="1"/>
  <c r="AK298" i="1"/>
  <c r="AJ298" i="1"/>
  <c r="AI298" i="1"/>
  <c r="AM302" i="1"/>
  <c r="AL302" i="1"/>
  <c r="AK302" i="1"/>
  <c r="AJ302" i="1"/>
  <c r="AI302" i="1"/>
  <c r="AM305" i="1"/>
  <c r="AL305" i="1"/>
  <c r="AK305" i="1"/>
  <c r="AJ305" i="1"/>
  <c r="AI305" i="1"/>
  <c r="AM310" i="1"/>
  <c r="AL310" i="1"/>
  <c r="AK310" i="1"/>
  <c r="AJ310" i="1"/>
  <c r="AI310" i="1"/>
  <c r="AM303" i="1"/>
  <c r="AL303" i="1"/>
  <c r="AK303" i="1"/>
  <c r="AJ303" i="1"/>
  <c r="AI303" i="1"/>
  <c r="AM296" i="1"/>
  <c r="AL296" i="1"/>
  <c r="AK296" i="1"/>
  <c r="AJ296" i="1"/>
  <c r="AI296" i="1"/>
  <c r="AM299" i="1"/>
  <c r="AL299" i="1"/>
  <c r="AK299" i="1"/>
  <c r="AJ299" i="1"/>
  <c r="AI299" i="1"/>
  <c r="AM306" i="1"/>
  <c r="AL306" i="1"/>
  <c r="AK306" i="1"/>
  <c r="AJ306" i="1"/>
  <c r="AI306" i="1"/>
  <c r="AM295" i="1"/>
  <c r="AL295" i="1"/>
  <c r="AK295" i="1"/>
  <c r="AJ295" i="1"/>
  <c r="AI295" i="1"/>
  <c r="AM297" i="1"/>
  <c r="AL297" i="1"/>
  <c r="AK297" i="1"/>
  <c r="AJ297" i="1"/>
  <c r="AI297" i="1"/>
  <c r="AM121" i="1"/>
  <c r="AL121" i="1"/>
  <c r="AK121" i="1"/>
  <c r="AJ121" i="1"/>
  <c r="AI121" i="1"/>
  <c r="AM279" i="1"/>
  <c r="AL279" i="1"/>
  <c r="AK279" i="1"/>
  <c r="AJ279" i="1"/>
  <c r="AI279" i="1"/>
  <c r="AM276" i="1"/>
  <c r="AL276" i="1"/>
  <c r="AK276" i="1"/>
  <c r="AJ276" i="1"/>
  <c r="AI276" i="1"/>
  <c r="AM278" i="1"/>
  <c r="AL278" i="1"/>
  <c r="AK278" i="1"/>
  <c r="AJ278" i="1"/>
  <c r="AI278" i="1"/>
  <c r="AM285" i="1"/>
  <c r="AL285" i="1"/>
  <c r="AK285" i="1"/>
  <c r="AJ285" i="1"/>
  <c r="AI285" i="1"/>
  <c r="AM290" i="1"/>
  <c r="AL290" i="1"/>
  <c r="AK290" i="1"/>
  <c r="AJ290" i="1"/>
  <c r="AI290" i="1"/>
  <c r="AM294" i="1"/>
  <c r="AL294" i="1"/>
  <c r="AK294" i="1"/>
  <c r="AJ294" i="1"/>
  <c r="AI294" i="1"/>
  <c r="AM291" i="1"/>
  <c r="AL291" i="1"/>
  <c r="AK291" i="1"/>
  <c r="AJ291" i="1"/>
  <c r="AI291" i="1"/>
  <c r="AM283" i="1"/>
  <c r="AL283" i="1"/>
  <c r="AK283" i="1"/>
  <c r="AJ283" i="1"/>
  <c r="AI283" i="1"/>
  <c r="AM282" i="1"/>
  <c r="AL282" i="1"/>
  <c r="AK282" i="1"/>
  <c r="AJ282" i="1"/>
  <c r="AI282" i="1"/>
  <c r="AM288" i="1"/>
  <c r="AL288" i="1"/>
  <c r="AK288" i="1"/>
  <c r="AJ288" i="1"/>
  <c r="AI288" i="1"/>
  <c r="AM281" i="1"/>
  <c r="AL281" i="1"/>
  <c r="AK281" i="1"/>
  <c r="AJ281" i="1"/>
  <c r="AI281" i="1"/>
  <c r="AM284" i="1"/>
  <c r="AL284" i="1"/>
  <c r="AK284" i="1"/>
  <c r="AJ284" i="1"/>
  <c r="AI284" i="1"/>
  <c r="AM292" i="1"/>
  <c r="AL292" i="1"/>
  <c r="AK292" i="1"/>
  <c r="AJ292" i="1"/>
  <c r="AI292" i="1"/>
  <c r="AM289" i="1"/>
  <c r="AL289" i="1"/>
  <c r="AK289" i="1"/>
  <c r="AJ289" i="1"/>
  <c r="AI289" i="1"/>
  <c r="AM293" i="1"/>
  <c r="AL293" i="1"/>
  <c r="AK293" i="1"/>
  <c r="AJ293" i="1"/>
  <c r="AI293" i="1"/>
  <c r="AM255" i="1"/>
  <c r="AL255" i="1"/>
  <c r="AK255" i="1"/>
  <c r="AJ255" i="1"/>
  <c r="AI255" i="1"/>
  <c r="AM147" i="1"/>
  <c r="AL147" i="1"/>
  <c r="AK147" i="1"/>
  <c r="AJ147" i="1"/>
  <c r="AI147" i="1"/>
  <c r="AM170" i="1"/>
  <c r="AL170" i="1"/>
  <c r="AK170" i="1"/>
  <c r="AJ170" i="1"/>
  <c r="AI170" i="1"/>
  <c r="AM272" i="1"/>
  <c r="AL272" i="1"/>
  <c r="AK272" i="1"/>
  <c r="AJ272" i="1"/>
  <c r="AI272" i="1"/>
  <c r="AM267" i="1"/>
  <c r="AL267" i="1"/>
  <c r="AK267" i="1"/>
  <c r="AJ267" i="1"/>
  <c r="AI267" i="1"/>
  <c r="AM274" i="1"/>
  <c r="AL274" i="1"/>
  <c r="AK274" i="1"/>
  <c r="AJ274" i="1"/>
  <c r="AI274" i="1"/>
  <c r="AM269" i="1"/>
  <c r="AL269" i="1"/>
  <c r="AK269" i="1"/>
  <c r="AJ269" i="1"/>
  <c r="AI269" i="1"/>
  <c r="AM268" i="1"/>
  <c r="AL268" i="1"/>
  <c r="AK268" i="1"/>
  <c r="AJ268" i="1"/>
  <c r="AI268" i="1"/>
  <c r="AM266" i="1"/>
  <c r="AL266" i="1"/>
  <c r="AK266" i="1"/>
  <c r="AJ266" i="1"/>
  <c r="AI266" i="1"/>
  <c r="AM273" i="1"/>
  <c r="AL273" i="1"/>
  <c r="AK273" i="1"/>
  <c r="AJ273" i="1"/>
  <c r="AI273" i="1"/>
  <c r="AM257" i="1"/>
  <c r="AL257" i="1"/>
  <c r="AK257" i="1"/>
  <c r="AJ257" i="1"/>
  <c r="AI257" i="1"/>
  <c r="AM260" i="1"/>
  <c r="AL260" i="1"/>
  <c r="AK260" i="1"/>
  <c r="AJ260" i="1"/>
  <c r="AI260" i="1"/>
  <c r="AM213" i="1"/>
  <c r="AL213" i="1"/>
  <c r="AK213" i="1"/>
  <c r="AJ213" i="1"/>
  <c r="AI213" i="1"/>
  <c r="AM263" i="1"/>
  <c r="AL263" i="1"/>
  <c r="AK263" i="1"/>
  <c r="AJ263" i="1"/>
  <c r="AI263" i="1"/>
  <c r="AM247" i="1"/>
  <c r="AL247" i="1"/>
  <c r="AK247" i="1"/>
  <c r="AJ247" i="1"/>
  <c r="AI247" i="1"/>
  <c r="AM249" i="1"/>
  <c r="AL249" i="1"/>
  <c r="AK249" i="1"/>
  <c r="AJ249" i="1"/>
  <c r="AI249" i="1"/>
  <c r="AM258" i="1"/>
  <c r="AL258" i="1"/>
  <c r="AK258" i="1"/>
  <c r="AJ258" i="1"/>
  <c r="AI258" i="1"/>
  <c r="AM254" i="1"/>
  <c r="AL254" i="1"/>
  <c r="AK254" i="1"/>
  <c r="AJ254" i="1"/>
  <c r="AI254" i="1"/>
  <c r="AM253" i="1"/>
  <c r="AL253" i="1"/>
  <c r="AK253" i="1"/>
  <c r="AJ253" i="1"/>
  <c r="AI253" i="1"/>
  <c r="AM262" i="1"/>
  <c r="AL262" i="1"/>
  <c r="AK262" i="1"/>
  <c r="AJ262" i="1"/>
  <c r="AI262" i="1"/>
  <c r="AM261" i="1"/>
  <c r="AL261" i="1"/>
  <c r="AK261" i="1"/>
  <c r="AJ261" i="1"/>
  <c r="AI261" i="1"/>
  <c r="AM259" i="1"/>
  <c r="AL259" i="1"/>
  <c r="AK259" i="1"/>
  <c r="AJ259" i="1"/>
  <c r="AI259" i="1"/>
  <c r="AM256" i="1"/>
  <c r="AL256" i="1"/>
  <c r="AK256" i="1"/>
  <c r="AJ256" i="1"/>
  <c r="AI256" i="1"/>
  <c r="AM242" i="1"/>
  <c r="AL242" i="1"/>
  <c r="AK242" i="1"/>
  <c r="AJ242" i="1"/>
  <c r="AI242" i="1"/>
  <c r="AM264" i="1"/>
  <c r="AL264" i="1"/>
  <c r="AK264" i="1"/>
  <c r="AJ264" i="1"/>
  <c r="AI264" i="1"/>
  <c r="AM251" i="1"/>
  <c r="AL251" i="1"/>
  <c r="AK251" i="1"/>
  <c r="AJ251" i="1"/>
  <c r="AI251" i="1"/>
  <c r="AM248" i="1"/>
  <c r="AL248" i="1"/>
  <c r="AK248" i="1"/>
  <c r="AJ248" i="1"/>
  <c r="AI248" i="1"/>
  <c r="AM252" i="1"/>
  <c r="AL252" i="1"/>
  <c r="AK252" i="1"/>
  <c r="AJ252" i="1"/>
  <c r="AI252" i="1"/>
  <c r="AM196" i="1"/>
  <c r="AL196" i="1"/>
  <c r="AK196" i="1"/>
  <c r="AJ196" i="1"/>
  <c r="AI196" i="1"/>
  <c r="AM241" i="1"/>
  <c r="AL241" i="1"/>
  <c r="AK241" i="1"/>
  <c r="AJ241" i="1"/>
  <c r="AI241" i="1"/>
  <c r="AM238" i="1"/>
  <c r="AL238" i="1"/>
  <c r="AK238" i="1"/>
  <c r="AJ238" i="1"/>
  <c r="AI238" i="1"/>
  <c r="AM237" i="1"/>
  <c r="AL237" i="1"/>
  <c r="AK237" i="1"/>
  <c r="AJ237" i="1"/>
  <c r="AI237" i="1"/>
  <c r="AM239" i="1"/>
  <c r="AL239" i="1"/>
  <c r="AK239" i="1"/>
  <c r="AJ239" i="1"/>
  <c r="AI239" i="1"/>
  <c r="AM240" i="1"/>
  <c r="AL240" i="1"/>
  <c r="AK240" i="1"/>
  <c r="AJ240" i="1"/>
  <c r="AI240" i="1"/>
  <c r="AM233" i="1"/>
  <c r="AL233" i="1"/>
  <c r="AK233" i="1"/>
  <c r="AJ233" i="1"/>
  <c r="AI233" i="1"/>
  <c r="AM229" i="1"/>
  <c r="AL229" i="1"/>
  <c r="AK229" i="1"/>
  <c r="AJ229" i="1"/>
  <c r="AI229" i="1"/>
  <c r="AM232" i="1"/>
  <c r="AL232" i="1"/>
  <c r="AK232" i="1"/>
  <c r="AJ232" i="1"/>
  <c r="AI232" i="1"/>
  <c r="AM231" i="1"/>
  <c r="AL231" i="1"/>
  <c r="AK231" i="1"/>
  <c r="AJ231" i="1"/>
  <c r="AI231" i="1"/>
  <c r="AM235" i="1"/>
  <c r="AL235" i="1"/>
  <c r="AK235" i="1"/>
  <c r="AJ235" i="1"/>
  <c r="AI235" i="1"/>
  <c r="AM236" i="1"/>
  <c r="AL236" i="1"/>
  <c r="AK236" i="1"/>
  <c r="AJ236" i="1"/>
  <c r="AI236" i="1"/>
  <c r="AM82" i="1"/>
  <c r="AL82" i="1"/>
  <c r="AK82" i="1"/>
  <c r="AJ82" i="1"/>
  <c r="AI82" i="1"/>
  <c r="AM106" i="1"/>
  <c r="AL106" i="1"/>
  <c r="AK106" i="1"/>
  <c r="AJ106" i="1"/>
  <c r="AI106" i="1"/>
  <c r="AM224" i="1"/>
  <c r="AL224" i="1"/>
  <c r="AK224" i="1"/>
  <c r="AJ224" i="1"/>
  <c r="AI224" i="1"/>
  <c r="AM222" i="1"/>
  <c r="AL222" i="1"/>
  <c r="AK222" i="1"/>
  <c r="AJ222" i="1"/>
  <c r="AI222" i="1"/>
  <c r="AM221" i="1"/>
  <c r="AL221" i="1"/>
  <c r="AK221" i="1"/>
  <c r="AJ221" i="1"/>
  <c r="AI221" i="1"/>
  <c r="AM223" i="1"/>
  <c r="AL223" i="1"/>
  <c r="AK223" i="1"/>
  <c r="AJ223" i="1"/>
  <c r="AI223" i="1"/>
  <c r="AM220" i="1"/>
  <c r="AL220" i="1"/>
  <c r="AK220" i="1"/>
  <c r="AJ220" i="1"/>
  <c r="AI220" i="1"/>
  <c r="AM226" i="1"/>
  <c r="AL226" i="1"/>
  <c r="AK226" i="1"/>
  <c r="AJ226" i="1"/>
  <c r="AI226" i="1"/>
  <c r="AM225" i="1"/>
  <c r="AL225" i="1"/>
  <c r="AK225" i="1"/>
  <c r="AJ225" i="1"/>
  <c r="AI225" i="1"/>
  <c r="AM227" i="1"/>
  <c r="AL227" i="1"/>
  <c r="AK227" i="1"/>
  <c r="AJ227" i="1"/>
  <c r="AI227" i="1"/>
  <c r="AM117" i="1"/>
  <c r="AL117" i="1"/>
  <c r="AK117" i="1"/>
  <c r="AJ117" i="1"/>
  <c r="AI117" i="1"/>
  <c r="AM131" i="1"/>
  <c r="AL131" i="1"/>
  <c r="AK131" i="1"/>
  <c r="AJ131" i="1"/>
  <c r="AI131" i="1"/>
  <c r="AM99" i="1"/>
  <c r="AL99" i="1"/>
  <c r="AK99" i="1"/>
  <c r="AJ99" i="1"/>
  <c r="AI99" i="1"/>
  <c r="AM210" i="1"/>
  <c r="AL210" i="1"/>
  <c r="AK210" i="1"/>
  <c r="AJ210" i="1"/>
  <c r="AI210" i="1"/>
  <c r="AM214" i="1"/>
  <c r="AL214" i="1"/>
  <c r="AK214" i="1"/>
  <c r="AJ214" i="1"/>
  <c r="AI214" i="1"/>
  <c r="AM216" i="1"/>
  <c r="AL216" i="1"/>
  <c r="AK216" i="1"/>
  <c r="AJ216" i="1"/>
  <c r="AI216" i="1"/>
  <c r="AM211" i="1"/>
  <c r="AL211" i="1"/>
  <c r="AK211" i="1"/>
  <c r="AJ211" i="1"/>
  <c r="AI211" i="1"/>
  <c r="AM217" i="1"/>
  <c r="AL217" i="1"/>
  <c r="AK217" i="1"/>
  <c r="AJ217" i="1"/>
  <c r="AI217" i="1"/>
  <c r="AM215" i="1"/>
  <c r="AL215" i="1"/>
  <c r="AK215" i="1"/>
  <c r="AJ215" i="1"/>
  <c r="AI215" i="1"/>
  <c r="AM219" i="1"/>
  <c r="AL219" i="1"/>
  <c r="AK219" i="1"/>
  <c r="AJ219" i="1"/>
  <c r="AI219" i="1"/>
  <c r="AM218" i="1"/>
  <c r="AL218" i="1"/>
  <c r="AK218" i="1"/>
  <c r="AJ218" i="1"/>
  <c r="AI218" i="1"/>
  <c r="AM168" i="1"/>
  <c r="AL168" i="1"/>
  <c r="AK168" i="1"/>
  <c r="AJ168" i="1"/>
  <c r="AI168" i="1"/>
  <c r="AM175" i="1"/>
  <c r="AL175" i="1"/>
  <c r="AK175" i="1"/>
  <c r="AJ175" i="1"/>
  <c r="AI175" i="1"/>
  <c r="AM205" i="1"/>
  <c r="AL205" i="1"/>
  <c r="AK205" i="1"/>
  <c r="AJ205" i="1"/>
  <c r="AI205" i="1"/>
  <c r="AM202" i="1"/>
  <c r="AL202" i="1"/>
  <c r="AK202" i="1"/>
  <c r="AJ202" i="1"/>
  <c r="AI202" i="1"/>
  <c r="AM209" i="1"/>
  <c r="AL209" i="1"/>
  <c r="AK209" i="1"/>
  <c r="AJ209" i="1"/>
  <c r="AI209" i="1"/>
  <c r="AM207" i="1"/>
  <c r="AL207" i="1"/>
  <c r="AK207" i="1"/>
  <c r="AJ207" i="1"/>
  <c r="AI207" i="1"/>
  <c r="AM208" i="1"/>
  <c r="AL208" i="1"/>
  <c r="AK208" i="1"/>
  <c r="AJ208" i="1"/>
  <c r="AI208" i="1"/>
  <c r="AM203" i="1"/>
  <c r="AL203" i="1"/>
  <c r="AK203" i="1"/>
  <c r="AJ203" i="1"/>
  <c r="AI203" i="1"/>
  <c r="AM201" i="1"/>
  <c r="AL201" i="1"/>
  <c r="AK201" i="1"/>
  <c r="AJ201" i="1"/>
  <c r="AI201" i="1"/>
  <c r="AM88" i="1"/>
  <c r="AL88" i="1"/>
  <c r="AK88" i="1"/>
  <c r="AJ88" i="1"/>
  <c r="AI88" i="1"/>
  <c r="AM195" i="1"/>
  <c r="AL195" i="1"/>
  <c r="AK195" i="1"/>
  <c r="AJ195" i="1"/>
  <c r="AI195" i="1"/>
  <c r="AM194" i="1"/>
  <c r="AL194" i="1"/>
  <c r="AK194" i="1"/>
  <c r="AJ194" i="1"/>
  <c r="AI194" i="1"/>
  <c r="AM190" i="1"/>
  <c r="AL190" i="1"/>
  <c r="AK190" i="1"/>
  <c r="AJ190" i="1"/>
  <c r="AI190" i="1"/>
  <c r="AM118" i="1"/>
  <c r="AL118" i="1"/>
  <c r="AK118" i="1"/>
  <c r="AJ118" i="1"/>
  <c r="AI118" i="1"/>
  <c r="AM199" i="1"/>
  <c r="AL199" i="1"/>
  <c r="AK199" i="1"/>
  <c r="AJ199" i="1"/>
  <c r="AI199" i="1"/>
  <c r="AM197" i="1"/>
  <c r="AL197" i="1"/>
  <c r="AK197" i="1"/>
  <c r="AJ197" i="1"/>
  <c r="AI197" i="1"/>
  <c r="AM198" i="1"/>
  <c r="AL198" i="1"/>
  <c r="AK198" i="1"/>
  <c r="AJ198" i="1"/>
  <c r="AI198" i="1"/>
  <c r="AM22" i="1"/>
  <c r="AL22" i="1"/>
  <c r="AK22" i="1"/>
  <c r="AJ22" i="1"/>
  <c r="AI22" i="1"/>
  <c r="AM180" i="1"/>
  <c r="AL180" i="1"/>
  <c r="AK180" i="1"/>
  <c r="AJ180" i="1"/>
  <c r="AI180" i="1"/>
  <c r="AM186" i="1"/>
  <c r="AL186" i="1"/>
  <c r="AK186" i="1"/>
  <c r="AJ186" i="1"/>
  <c r="AI186" i="1"/>
  <c r="AM183" i="1"/>
  <c r="AL183" i="1"/>
  <c r="AK183" i="1"/>
  <c r="AJ183" i="1"/>
  <c r="AI183" i="1"/>
  <c r="AM188" i="1"/>
  <c r="AL188" i="1"/>
  <c r="AK188" i="1"/>
  <c r="AJ188" i="1"/>
  <c r="AI188" i="1"/>
  <c r="AM185" i="1"/>
  <c r="AL185" i="1"/>
  <c r="AK185" i="1"/>
  <c r="AJ185" i="1"/>
  <c r="AI185" i="1"/>
  <c r="AM189" i="1"/>
  <c r="AL189" i="1"/>
  <c r="AK189" i="1"/>
  <c r="AJ189" i="1"/>
  <c r="AI189" i="1"/>
  <c r="AM166" i="1"/>
  <c r="AL166" i="1"/>
  <c r="AK166" i="1"/>
  <c r="AJ166" i="1"/>
  <c r="AI166" i="1"/>
  <c r="AM181" i="1"/>
  <c r="AL181" i="1"/>
  <c r="AK181" i="1"/>
  <c r="AJ181" i="1"/>
  <c r="AI181" i="1"/>
  <c r="AM182" i="1"/>
  <c r="AL182" i="1"/>
  <c r="AK182" i="1"/>
  <c r="AJ182" i="1"/>
  <c r="AI182" i="1"/>
  <c r="AM187" i="1"/>
  <c r="AL187" i="1"/>
  <c r="AK187" i="1"/>
  <c r="AJ187" i="1"/>
  <c r="AI187" i="1"/>
  <c r="AM13" i="1"/>
  <c r="AL13" i="1"/>
  <c r="AK13" i="1"/>
  <c r="AJ13" i="1"/>
  <c r="AI13" i="1"/>
  <c r="AM177" i="1"/>
  <c r="AL177" i="1"/>
  <c r="AK177" i="1"/>
  <c r="AJ177" i="1"/>
  <c r="AI177" i="1"/>
  <c r="AM176" i="1"/>
  <c r="AL176" i="1"/>
  <c r="AK176" i="1"/>
  <c r="AJ176" i="1"/>
  <c r="AI176" i="1"/>
  <c r="AM178" i="1"/>
  <c r="AL178" i="1"/>
  <c r="AK178" i="1"/>
  <c r="AJ178" i="1"/>
  <c r="AI178" i="1"/>
  <c r="AM179" i="1"/>
  <c r="AL179" i="1"/>
  <c r="AK179" i="1"/>
  <c r="AJ179" i="1"/>
  <c r="AI179" i="1"/>
  <c r="AM103" i="1"/>
  <c r="AL103" i="1"/>
  <c r="AK103" i="1"/>
  <c r="AJ103" i="1"/>
  <c r="AI103" i="1"/>
  <c r="AM158" i="1"/>
  <c r="AL158" i="1"/>
  <c r="AK158" i="1"/>
  <c r="AJ158" i="1"/>
  <c r="AI158" i="1"/>
  <c r="AM171" i="1"/>
  <c r="AL171" i="1"/>
  <c r="AK171" i="1"/>
  <c r="AJ171" i="1"/>
  <c r="AI171" i="1"/>
  <c r="AM169" i="1"/>
  <c r="AL169" i="1"/>
  <c r="AK169" i="1"/>
  <c r="AJ169" i="1"/>
  <c r="AI169" i="1"/>
  <c r="AM167" i="1"/>
  <c r="AL167" i="1"/>
  <c r="AK167" i="1"/>
  <c r="AJ167" i="1"/>
  <c r="AI167" i="1"/>
  <c r="AM172" i="1"/>
  <c r="AL172" i="1"/>
  <c r="AK172" i="1"/>
  <c r="AJ172" i="1"/>
  <c r="AI172" i="1"/>
  <c r="AM173" i="1"/>
  <c r="AL173" i="1"/>
  <c r="AK173" i="1"/>
  <c r="AJ173" i="1"/>
  <c r="AI173" i="1"/>
  <c r="AM50" i="1"/>
  <c r="AL50" i="1"/>
  <c r="AK50" i="1"/>
  <c r="AJ50" i="1"/>
  <c r="AI50" i="1"/>
  <c r="AM161" i="1"/>
  <c r="AL161" i="1"/>
  <c r="AK161" i="1"/>
  <c r="AJ161" i="1"/>
  <c r="AI161" i="1"/>
  <c r="AM162" i="1"/>
  <c r="AL162" i="1"/>
  <c r="AK162" i="1"/>
  <c r="AJ162" i="1"/>
  <c r="AI162" i="1"/>
  <c r="AM159" i="1"/>
  <c r="AL159" i="1"/>
  <c r="AK159" i="1"/>
  <c r="AJ159" i="1"/>
  <c r="AI159" i="1"/>
  <c r="AM160" i="1"/>
  <c r="AL160" i="1"/>
  <c r="AK160" i="1"/>
  <c r="AJ160" i="1"/>
  <c r="AI160" i="1"/>
  <c r="AM165" i="1"/>
  <c r="AL165" i="1"/>
  <c r="AK165" i="1"/>
  <c r="AJ165" i="1"/>
  <c r="AI165" i="1"/>
  <c r="AM164" i="1"/>
  <c r="AL164" i="1"/>
  <c r="AK164" i="1"/>
  <c r="AJ164" i="1"/>
  <c r="AI164" i="1"/>
  <c r="AM163" i="1"/>
  <c r="AL163" i="1"/>
  <c r="AK163" i="1"/>
  <c r="AJ163" i="1"/>
  <c r="AI163" i="1"/>
  <c r="AM155" i="1"/>
  <c r="AL155" i="1"/>
  <c r="AK155" i="1"/>
  <c r="AJ155" i="1"/>
  <c r="AI155" i="1"/>
  <c r="AM156" i="1"/>
  <c r="AL156" i="1"/>
  <c r="AK156" i="1"/>
  <c r="AJ156" i="1"/>
  <c r="AI156" i="1"/>
  <c r="AM113" i="1"/>
  <c r="AL113" i="1"/>
  <c r="AK113" i="1"/>
  <c r="AJ113" i="1"/>
  <c r="AI113" i="1"/>
  <c r="AM151" i="1"/>
  <c r="AL151" i="1"/>
  <c r="AK151" i="1"/>
  <c r="AJ151" i="1"/>
  <c r="AI151" i="1"/>
  <c r="AM153" i="1"/>
  <c r="AL153" i="1"/>
  <c r="AK153" i="1"/>
  <c r="AJ153" i="1"/>
  <c r="AI153" i="1"/>
  <c r="AM150" i="1"/>
  <c r="AL150" i="1"/>
  <c r="AK150" i="1"/>
  <c r="AJ150" i="1"/>
  <c r="AI150" i="1"/>
  <c r="AM154" i="1"/>
  <c r="AL154" i="1"/>
  <c r="AK154" i="1"/>
  <c r="AJ154" i="1"/>
  <c r="AI154" i="1"/>
  <c r="AM152" i="1"/>
  <c r="AL152" i="1"/>
  <c r="AK152" i="1"/>
  <c r="AJ152" i="1"/>
  <c r="AI152" i="1"/>
  <c r="AM148" i="1"/>
  <c r="AL148" i="1"/>
  <c r="AK148" i="1"/>
  <c r="AJ148" i="1"/>
  <c r="AI148" i="1"/>
  <c r="AM149" i="1"/>
  <c r="AL149" i="1"/>
  <c r="AK149" i="1"/>
  <c r="AJ149" i="1"/>
  <c r="AI149" i="1"/>
  <c r="AM143" i="1"/>
  <c r="AL143" i="1"/>
  <c r="AK143" i="1"/>
  <c r="AJ143" i="1"/>
  <c r="AI143" i="1"/>
  <c r="AM145" i="1"/>
  <c r="AL145" i="1"/>
  <c r="AK145" i="1"/>
  <c r="AJ145" i="1"/>
  <c r="AI145" i="1"/>
  <c r="AM141" i="1"/>
  <c r="AL141" i="1"/>
  <c r="AK141" i="1"/>
  <c r="AJ141" i="1"/>
  <c r="AI141" i="1"/>
  <c r="AM137" i="1"/>
  <c r="AL137" i="1"/>
  <c r="AK137" i="1"/>
  <c r="AJ137" i="1"/>
  <c r="AI137" i="1"/>
  <c r="AM36" i="1"/>
  <c r="AL36" i="1"/>
  <c r="AK36" i="1"/>
  <c r="AJ36" i="1"/>
  <c r="AI36" i="1"/>
  <c r="AM76" i="1"/>
  <c r="AL76" i="1"/>
  <c r="AK76" i="1"/>
  <c r="AJ76" i="1"/>
  <c r="AI76" i="1"/>
  <c r="AM136" i="1"/>
  <c r="AL136" i="1"/>
  <c r="AK136" i="1"/>
  <c r="AJ136" i="1"/>
  <c r="AI136" i="1"/>
  <c r="AM140" i="1"/>
  <c r="AL140" i="1"/>
  <c r="AK140" i="1"/>
  <c r="AJ140" i="1"/>
  <c r="AI140" i="1"/>
  <c r="AM138" i="1"/>
  <c r="AL138" i="1"/>
  <c r="AK138" i="1"/>
  <c r="AJ138" i="1"/>
  <c r="AI138" i="1"/>
  <c r="AM139" i="1"/>
  <c r="AL139" i="1"/>
  <c r="AK139" i="1"/>
  <c r="AJ139" i="1"/>
  <c r="AI139" i="1"/>
  <c r="AM45" i="1"/>
  <c r="AL45" i="1"/>
  <c r="AK45" i="1"/>
  <c r="AJ45" i="1"/>
  <c r="AI45" i="1"/>
  <c r="AM135" i="1"/>
  <c r="AL135" i="1"/>
  <c r="AK135" i="1"/>
  <c r="AJ135" i="1"/>
  <c r="AI135" i="1"/>
  <c r="AM134" i="1"/>
  <c r="AL134" i="1"/>
  <c r="AK134" i="1"/>
  <c r="AJ134" i="1"/>
  <c r="AI134" i="1"/>
  <c r="AM133" i="1"/>
  <c r="AL133" i="1"/>
  <c r="AK133" i="1"/>
  <c r="AJ133" i="1"/>
  <c r="AI133" i="1"/>
  <c r="AM132" i="1"/>
  <c r="AL132" i="1"/>
  <c r="AK132" i="1"/>
  <c r="AJ132" i="1"/>
  <c r="AI132" i="1"/>
  <c r="AM112" i="1"/>
  <c r="AL112" i="1"/>
  <c r="AK112" i="1"/>
  <c r="AJ112" i="1"/>
  <c r="AI112" i="1"/>
  <c r="AM130" i="1"/>
  <c r="AL130" i="1"/>
  <c r="AK130" i="1"/>
  <c r="AJ130" i="1"/>
  <c r="AI130" i="1"/>
  <c r="AM129" i="1"/>
  <c r="AL129" i="1"/>
  <c r="AK129" i="1"/>
  <c r="AJ129" i="1"/>
  <c r="AI129" i="1"/>
  <c r="AM126" i="1"/>
  <c r="AL126" i="1"/>
  <c r="AK126" i="1"/>
  <c r="AJ126" i="1"/>
  <c r="AI126" i="1"/>
  <c r="AM127" i="1"/>
  <c r="AL127" i="1"/>
  <c r="AK127" i="1"/>
  <c r="AJ127" i="1"/>
  <c r="AI127" i="1"/>
  <c r="AM125" i="1"/>
  <c r="AL125" i="1"/>
  <c r="AK125" i="1"/>
  <c r="AJ125" i="1"/>
  <c r="AI125" i="1"/>
  <c r="AM128" i="1"/>
  <c r="AL128" i="1"/>
  <c r="AK128" i="1"/>
  <c r="AJ128" i="1"/>
  <c r="AI128" i="1"/>
  <c r="AM93" i="1"/>
  <c r="AL93" i="1"/>
  <c r="AK93" i="1"/>
  <c r="AJ93" i="1"/>
  <c r="AI93" i="1"/>
  <c r="AM120" i="1"/>
  <c r="AL120" i="1"/>
  <c r="AK120" i="1"/>
  <c r="AJ120" i="1"/>
  <c r="AI120" i="1"/>
  <c r="AM119" i="1"/>
  <c r="AL119" i="1"/>
  <c r="AK119" i="1"/>
  <c r="AJ119" i="1"/>
  <c r="AI119" i="1"/>
  <c r="AM123" i="1"/>
  <c r="AL123" i="1"/>
  <c r="AK123" i="1"/>
  <c r="AJ123" i="1"/>
  <c r="AI123" i="1"/>
  <c r="AM122" i="1"/>
  <c r="AL122" i="1"/>
  <c r="AK122" i="1"/>
  <c r="AJ122" i="1"/>
  <c r="AI122" i="1"/>
  <c r="AM114" i="1"/>
  <c r="AL114" i="1"/>
  <c r="AK114" i="1"/>
  <c r="AJ114" i="1"/>
  <c r="AI114" i="1"/>
  <c r="AM102" i="1"/>
  <c r="AL102" i="1"/>
  <c r="AK102" i="1"/>
  <c r="AJ102" i="1"/>
  <c r="AI102" i="1"/>
  <c r="AM116" i="1"/>
  <c r="AL116" i="1"/>
  <c r="AK116" i="1"/>
  <c r="AJ116" i="1"/>
  <c r="AI116" i="1"/>
  <c r="AM109" i="1"/>
  <c r="AL109" i="1"/>
  <c r="AK109" i="1"/>
  <c r="AJ109" i="1"/>
  <c r="AI109" i="1"/>
  <c r="AM111" i="1"/>
  <c r="AL111" i="1"/>
  <c r="AK111" i="1"/>
  <c r="AJ111" i="1"/>
  <c r="AI111" i="1"/>
  <c r="AM110" i="1"/>
  <c r="AL110" i="1"/>
  <c r="AK110" i="1"/>
  <c r="AJ110" i="1"/>
  <c r="AI110" i="1"/>
  <c r="AM64" i="1"/>
  <c r="AL64" i="1"/>
  <c r="AK64" i="1"/>
  <c r="AJ64" i="1"/>
  <c r="AI64" i="1"/>
  <c r="AM107" i="1"/>
  <c r="AL107" i="1"/>
  <c r="AK107" i="1"/>
  <c r="AJ107" i="1"/>
  <c r="AI107" i="1"/>
  <c r="AM108" i="1"/>
  <c r="AL108" i="1"/>
  <c r="AK108" i="1"/>
  <c r="AJ108" i="1"/>
  <c r="AI108" i="1"/>
  <c r="AM101" i="1"/>
  <c r="AL101" i="1"/>
  <c r="AK101" i="1"/>
  <c r="AJ101" i="1"/>
  <c r="AI101" i="1"/>
  <c r="AM105" i="1"/>
  <c r="AL105" i="1"/>
  <c r="AK105" i="1"/>
  <c r="AJ105" i="1"/>
  <c r="AI105" i="1"/>
  <c r="AM104" i="1"/>
  <c r="AL104" i="1"/>
  <c r="AK104" i="1"/>
  <c r="AJ104" i="1"/>
  <c r="AI104" i="1"/>
  <c r="AM68" i="1"/>
  <c r="AL68" i="1"/>
  <c r="AK68" i="1"/>
  <c r="AJ68" i="1"/>
  <c r="AI68" i="1"/>
  <c r="AM46" i="1"/>
  <c r="AL46" i="1"/>
  <c r="AK46" i="1"/>
  <c r="AJ46" i="1"/>
  <c r="AI46" i="1"/>
  <c r="AM98" i="1"/>
  <c r="AL98" i="1"/>
  <c r="AK98" i="1"/>
  <c r="AJ98" i="1"/>
  <c r="AI98" i="1"/>
  <c r="AM96" i="1"/>
  <c r="AL96" i="1"/>
  <c r="AK96" i="1"/>
  <c r="AJ96" i="1"/>
  <c r="AI96" i="1"/>
  <c r="AM97" i="1"/>
  <c r="AL97" i="1"/>
  <c r="AK97" i="1"/>
  <c r="AJ97" i="1"/>
  <c r="AI97" i="1"/>
  <c r="AM94" i="1"/>
  <c r="AL94" i="1"/>
  <c r="AK94" i="1"/>
  <c r="AJ94" i="1"/>
  <c r="AI94" i="1"/>
  <c r="AM95" i="1"/>
  <c r="AL95" i="1"/>
  <c r="AK95" i="1"/>
  <c r="AJ95" i="1"/>
  <c r="AI95" i="1"/>
  <c r="AM92" i="1"/>
  <c r="AL92" i="1"/>
  <c r="AK92" i="1"/>
  <c r="AJ92" i="1"/>
  <c r="AI92" i="1"/>
  <c r="AM89" i="1"/>
  <c r="AL89" i="1"/>
  <c r="AK89" i="1"/>
  <c r="AJ89" i="1"/>
  <c r="AI89" i="1"/>
  <c r="AM38" i="1"/>
  <c r="AL38" i="1"/>
  <c r="AK38" i="1"/>
  <c r="AJ38" i="1"/>
  <c r="AI38" i="1"/>
  <c r="AM91" i="1"/>
  <c r="AL91" i="1"/>
  <c r="AK91" i="1"/>
  <c r="AJ91" i="1"/>
  <c r="AI91" i="1"/>
  <c r="AM90" i="1"/>
  <c r="AL90" i="1"/>
  <c r="AK90" i="1"/>
  <c r="AJ90" i="1"/>
  <c r="AI90" i="1"/>
  <c r="AM87" i="1"/>
  <c r="AL87" i="1"/>
  <c r="AK87" i="1"/>
  <c r="AJ87" i="1"/>
  <c r="AI87" i="1"/>
  <c r="AM85" i="1"/>
  <c r="AL85" i="1"/>
  <c r="AK85" i="1"/>
  <c r="AJ85" i="1"/>
  <c r="AI85" i="1"/>
  <c r="AM84" i="1"/>
  <c r="AL84" i="1"/>
  <c r="AK84" i="1"/>
  <c r="AJ84" i="1"/>
  <c r="AI84" i="1"/>
  <c r="AM86" i="1"/>
  <c r="AL86" i="1"/>
  <c r="AK86" i="1"/>
  <c r="AJ86" i="1"/>
  <c r="AI86" i="1"/>
  <c r="AM59" i="1"/>
  <c r="AL59" i="1"/>
  <c r="AK59" i="1"/>
  <c r="AJ59" i="1"/>
  <c r="AI59" i="1"/>
  <c r="AM83" i="1"/>
  <c r="AL83" i="1"/>
  <c r="AK83" i="1"/>
  <c r="AJ83" i="1"/>
  <c r="AI83" i="1"/>
  <c r="AM53" i="1"/>
  <c r="AL53" i="1"/>
  <c r="AK53" i="1"/>
  <c r="AJ53" i="1"/>
  <c r="AI53" i="1"/>
  <c r="AM78" i="1"/>
  <c r="AL78" i="1"/>
  <c r="AK78" i="1"/>
  <c r="AJ78" i="1"/>
  <c r="AI78" i="1"/>
  <c r="AM65" i="1"/>
  <c r="AL65" i="1"/>
  <c r="AK65" i="1"/>
  <c r="AJ65" i="1"/>
  <c r="AI65" i="1"/>
  <c r="AM79" i="1"/>
  <c r="AL79" i="1"/>
  <c r="AK79" i="1"/>
  <c r="AJ79" i="1"/>
  <c r="AI79" i="1"/>
  <c r="AM80" i="1"/>
  <c r="AL80" i="1"/>
  <c r="AK80" i="1"/>
  <c r="AJ80" i="1"/>
  <c r="AI80" i="1"/>
  <c r="AM11" i="1"/>
  <c r="AL11" i="1"/>
  <c r="AK11" i="1"/>
  <c r="AJ11" i="1"/>
  <c r="AI11" i="1"/>
  <c r="AM77" i="1"/>
  <c r="AL77" i="1"/>
  <c r="AK77" i="1"/>
  <c r="AJ77" i="1"/>
  <c r="AI77" i="1"/>
  <c r="AM75" i="1"/>
  <c r="AL75" i="1"/>
  <c r="AK75" i="1"/>
  <c r="AJ75" i="1"/>
  <c r="AI75" i="1"/>
  <c r="AM74" i="1"/>
  <c r="AL74" i="1"/>
  <c r="AK74" i="1"/>
  <c r="AJ74" i="1"/>
  <c r="AI74" i="1"/>
  <c r="AM70" i="1"/>
  <c r="AL70" i="1"/>
  <c r="AK70" i="1"/>
  <c r="AJ70" i="1"/>
  <c r="AI70" i="1"/>
  <c r="AM71" i="1"/>
  <c r="AL71" i="1"/>
  <c r="AK71" i="1"/>
  <c r="AJ71" i="1"/>
  <c r="AI71" i="1"/>
  <c r="AM63" i="1"/>
  <c r="AL63" i="1"/>
  <c r="AK63" i="1"/>
  <c r="AJ63" i="1"/>
  <c r="AI63" i="1"/>
  <c r="AM73" i="1"/>
  <c r="AL73" i="1"/>
  <c r="AK73" i="1"/>
  <c r="AJ73" i="1"/>
  <c r="AI73" i="1"/>
  <c r="AM60" i="1"/>
  <c r="AL60" i="1"/>
  <c r="AK60" i="1"/>
  <c r="AJ60" i="1"/>
  <c r="AI60" i="1"/>
  <c r="AM69" i="1"/>
  <c r="AL69" i="1"/>
  <c r="AK69" i="1"/>
  <c r="AJ69" i="1"/>
  <c r="AI69" i="1"/>
  <c r="AM66" i="1"/>
  <c r="AL66" i="1"/>
  <c r="AK66" i="1"/>
  <c r="AJ66" i="1"/>
  <c r="AI66" i="1"/>
  <c r="AM67" i="1"/>
  <c r="AL67" i="1"/>
  <c r="AK67" i="1"/>
  <c r="AJ67" i="1"/>
  <c r="AI67" i="1"/>
  <c r="AM51" i="1"/>
  <c r="AL51" i="1"/>
  <c r="AK51" i="1"/>
  <c r="AJ51" i="1"/>
  <c r="AI51" i="1"/>
  <c r="AM61" i="1"/>
  <c r="AL61" i="1"/>
  <c r="AK61" i="1"/>
  <c r="AJ61" i="1"/>
  <c r="AI61" i="1"/>
  <c r="AM58" i="1"/>
  <c r="AL58" i="1"/>
  <c r="AK58" i="1"/>
  <c r="AJ58" i="1"/>
  <c r="AI58" i="1"/>
  <c r="AM56" i="1"/>
  <c r="AL56" i="1"/>
  <c r="AK56" i="1"/>
  <c r="AJ56" i="1"/>
  <c r="AI56" i="1"/>
  <c r="AM57" i="1"/>
  <c r="AL57" i="1"/>
  <c r="AK57" i="1"/>
  <c r="AJ57" i="1"/>
  <c r="AI57" i="1"/>
  <c r="AM37" i="1"/>
  <c r="AL37" i="1"/>
  <c r="AK37" i="1"/>
  <c r="AJ37" i="1"/>
  <c r="AI37" i="1"/>
  <c r="AM55" i="1"/>
  <c r="AL55" i="1"/>
  <c r="AK55" i="1"/>
  <c r="AJ55" i="1"/>
  <c r="AI55" i="1"/>
  <c r="AM52" i="1"/>
  <c r="AL52" i="1"/>
  <c r="AK52" i="1"/>
  <c r="AJ52" i="1"/>
  <c r="AI52" i="1"/>
  <c r="AM54" i="1"/>
  <c r="AL54" i="1"/>
  <c r="AK54" i="1"/>
  <c r="AJ54" i="1"/>
  <c r="AI54" i="1"/>
  <c r="AM6" i="1"/>
  <c r="AL6" i="1"/>
  <c r="AK6" i="1"/>
  <c r="AJ6" i="1"/>
  <c r="AI6" i="1"/>
  <c r="AM49" i="1"/>
  <c r="AL49" i="1"/>
  <c r="AK49" i="1"/>
  <c r="AJ49" i="1"/>
  <c r="AI49" i="1"/>
  <c r="AM24" i="1"/>
  <c r="AL24" i="1"/>
  <c r="AK24" i="1"/>
  <c r="AJ24" i="1"/>
  <c r="AI24" i="1"/>
  <c r="AM47" i="1"/>
  <c r="AL47" i="1"/>
  <c r="AK47" i="1"/>
  <c r="AJ47" i="1"/>
  <c r="AI47" i="1"/>
  <c r="AM48" i="1"/>
  <c r="AL48" i="1"/>
  <c r="AK48" i="1"/>
  <c r="AJ48" i="1"/>
  <c r="AI48" i="1"/>
  <c r="AM43" i="1"/>
  <c r="AL43" i="1"/>
  <c r="AK43" i="1"/>
  <c r="AJ43" i="1"/>
  <c r="AI43" i="1"/>
  <c r="AM41" i="1"/>
  <c r="AL41" i="1"/>
  <c r="AK41" i="1"/>
  <c r="AJ41" i="1"/>
  <c r="AI41" i="1"/>
  <c r="AM42" i="1"/>
  <c r="AL42" i="1"/>
  <c r="AK42" i="1"/>
  <c r="AJ42" i="1"/>
  <c r="AI42" i="1"/>
  <c r="AM39" i="1"/>
  <c r="AL39" i="1"/>
  <c r="AK39" i="1"/>
  <c r="AJ39" i="1"/>
  <c r="AI39" i="1"/>
  <c r="AM40" i="1"/>
  <c r="AL40" i="1"/>
  <c r="AK40" i="1"/>
  <c r="AJ40" i="1"/>
  <c r="AI40" i="1"/>
  <c r="AM16" i="1"/>
  <c r="AL16" i="1"/>
  <c r="AK16" i="1"/>
  <c r="AJ16" i="1"/>
  <c r="AI16" i="1"/>
  <c r="AM30" i="1"/>
  <c r="AL30" i="1"/>
  <c r="AK30" i="1"/>
  <c r="AJ30" i="1"/>
  <c r="AI30" i="1"/>
  <c r="AM25" i="1"/>
  <c r="AL25" i="1"/>
  <c r="AK25" i="1"/>
  <c r="AJ25" i="1"/>
  <c r="AI25" i="1"/>
  <c r="AM34" i="1"/>
  <c r="AL34" i="1"/>
  <c r="AK34" i="1"/>
  <c r="AJ34" i="1"/>
  <c r="AI34" i="1"/>
  <c r="AM35" i="1"/>
  <c r="AL35" i="1"/>
  <c r="AK35" i="1"/>
  <c r="AJ35" i="1"/>
  <c r="AI35" i="1"/>
  <c r="AM33" i="1"/>
  <c r="AL33" i="1"/>
  <c r="AK33" i="1"/>
  <c r="AJ33" i="1"/>
  <c r="AI33" i="1"/>
  <c r="AM32" i="1"/>
  <c r="AL32" i="1"/>
  <c r="AK32" i="1"/>
  <c r="AJ32" i="1"/>
  <c r="AI32" i="1"/>
  <c r="AM29" i="1"/>
  <c r="AL29" i="1"/>
  <c r="AK29" i="1"/>
  <c r="AJ29" i="1"/>
  <c r="AI29" i="1"/>
  <c r="AM28" i="1"/>
  <c r="AL28" i="1"/>
  <c r="AK28" i="1"/>
  <c r="AJ28" i="1"/>
  <c r="AI28" i="1"/>
  <c r="AM27" i="1"/>
  <c r="AL27" i="1"/>
  <c r="AK27" i="1"/>
  <c r="AJ27" i="1"/>
  <c r="AI27" i="1"/>
  <c r="AM26" i="1"/>
  <c r="AL26" i="1"/>
  <c r="AK26" i="1"/>
  <c r="AJ26" i="1"/>
  <c r="AI26" i="1"/>
  <c r="AM9" i="1"/>
  <c r="AL9" i="1"/>
  <c r="AK9" i="1"/>
  <c r="AJ9" i="1"/>
  <c r="AI9" i="1"/>
  <c r="AM23" i="1"/>
  <c r="AL23" i="1"/>
  <c r="AK23" i="1"/>
  <c r="AJ23" i="1"/>
  <c r="AI23" i="1"/>
  <c r="AM7" i="1"/>
  <c r="AL7" i="1"/>
  <c r="AK7" i="1"/>
  <c r="AJ7" i="1"/>
  <c r="AI7" i="1"/>
  <c r="AM19" i="1"/>
  <c r="AL19" i="1"/>
  <c r="AK19" i="1"/>
  <c r="AJ19" i="1"/>
  <c r="AI19" i="1"/>
  <c r="AM21" i="1"/>
  <c r="AL21" i="1"/>
  <c r="AK21" i="1"/>
  <c r="AJ21" i="1"/>
  <c r="AI21" i="1"/>
  <c r="AM20" i="1"/>
  <c r="AL20" i="1"/>
  <c r="AK20" i="1"/>
  <c r="AJ20" i="1"/>
  <c r="AI20" i="1"/>
  <c r="AM18" i="1"/>
  <c r="AL18" i="1"/>
  <c r="AK18" i="1"/>
  <c r="AJ18" i="1"/>
  <c r="AI18" i="1"/>
  <c r="AM17" i="1"/>
  <c r="AL17" i="1"/>
  <c r="AK17" i="1"/>
  <c r="AJ17" i="1"/>
  <c r="AI17" i="1"/>
  <c r="AM15" i="1"/>
  <c r="AL15" i="1"/>
  <c r="AK15" i="1"/>
  <c r="AJ15" i="1"/>
  <c r="AI15" i="1"/>
  <c r="AM14" i="1"/>
  <c r="AL14" i="1"/>
  <c r="AK14" i="1"/>
  <c r="AJ14" i="1"/>
  <c r="AI14" i="1"/>
  <c r="AM12" i="1"/>
  <c r="AL12" i="1"/>
  <c r="AK12" i="1"/>
  <c r="AJ12" i="1"/>
  <c r="AI12" i="1"/>
  <c r="AM10" i="1"/>
  <c r="AL10" i="1"/>
  <c r="AK10" i="1"/>
  <c r="AJ10" i="1"/>
  <c r="AI10" i="1"/>
  <c r="AM8" i="1"/>
  <c r="AL8" i="1"/>
  <c r="AK8" i="1"/>
  <c r="AJ8" i="1"/>
  <c r="AI8" i="1"/>
  <c r="AM5" i="1"/>
  <c r="AL5" i="1"/>
  <c r="AK5" i="1"/>
  <c r="AJ5" i="1"/>
  <c r="AI5" i="1"/>
  <c r="AM4" i="1"/>
  <c r="AL4" i="1"/>
  <c r="AK4" i="1"/>
  <c r="AJ4" i="1"/>
  <c r="AI4" i="1"/>
  <c r="AM3" i="1"/>
  <c r="AL3" i="1"/>
  <c r="AK3" i="1"/>
  <c r="AJ3" i="1"/>
  <c r="AI3" i="1"/>
  <c r="CZ696" i="1"/>
  <c r="CY696" i="1"/>
  <c r="CX696" i="1"/>
  <c r="CW696" i="1"/>
  <c r="BT696" i="1"/>
  <c r="BS696" i="1"/>
  <c r="BR696" i="1"/>
  <c r="BQ696" i="1"/>
  <c r="BP696" i="1"/>
  <c r="BO696" i="1"/>
  <c r="BN696" i="1"/>
  <c r="BM696" i="1"/>
  <c r="BG696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CZ801" i="1"/>
  <c r="CY801" i="1"/>
  <c r="CX801" i="1"/>
  <c r="CW801" i="1"/>
  <c r="BT801" i="1"/>
  <c r="BS801" i="1"/>
  <c r="BR801" i="1"/>
  <c r="BQ801" i="1"/>
  <c r="BP801" i="1"/>
  <c r="BO801" i="1"/>
  <c r="BN801" i="1"/>
  <c r="BM801" i="1"/>
  <c r="BG801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Q801" i="1"/>
  <c r="AP801" i="1"/>
  <c r="AO801" i="1"/>
  <c r="AN801" i="1"/>
  <c r="CZ332" i="1"/>
  <c r="CY332" i="1"/>
  <c r="CX332" i="1"/>
  <c r="CW332" i="1"/>
  <c r="BT332" i="1"/>
  <c r="BS332" i="1"/>
  <c r="BR332" i="1"/>
  <c r="BQ332" i="1"/>
  <c r="BP332" i="1"/>
  <c r="BO332" i="1"/>
  <c r="BN332" i="1"/>
  <c r="BM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Q332" i="1"/>
  <c r="AP332" i="1"/>
  <c r="AO332" i="1"/>
  <c r="AN332" i="1"/>
  <c r="CZ795" i="1"/>
  <c r="CY795" i="1"/>
  <c r="CX795" i="1"/>
  <c r="CW795" i="1"/>
  <c r="BT795" i="1"/>
  <c r="BS795" i="1"/>
  <c r="BR795" i="1"/>
  <c r="BQ795" i="1"/>
  <c r="BP795" i="1"/>
  <c r="BO795" i="1"/>
  <c r="BN795" i="1"/>
  <c r="BM795" i="1"/>
  <c r="BG795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Q795" i="1"/>
  <c r="AP795" i="1"/>
  <c r="AO795" i="1"/>
  <c r="AN795" i="1"/>
  <c r="CZ427" i="1"/>
  <c r="CY427" i="1"/>
  <c r="CX427" i="1"/>
  <c r="CW427" i="1"/>
  <c r="BT427" i="1"/>
  <c r="BS427" i="1"/>
  <c r="BR427" i="1"/>
  <c r="BQ427" i="1"/>
  <c r="BP427" i="1"/>
  <c r="BO427" i="1"/>
  <c r="BN427" i="1"/>
  <c r="BM427" i="1"/>
  <c r="BG427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Q427" i="1"/>
  <c r="AP427" i="1"/>
  <c r="AO427" i="1"/>
  <c r="AN427" i="1"/>
  <c r="CZ418" i="1"/>
  <c r="CY418" i="1"/>
  <c r="CX418" i="1"/>
  <c r="CW418" i="1"/>
  <c r="BT418" i="1"/>
  <c r="BS418" i="1"/>
  <c r="BR418" i="1"/>
  <c r="BQ418" i="1"/>
  <c r="BP418" i="1"/>
  <c r="BO418" i="1"/>
  <c r="BN418" i="1"/>
  <c r="BM418" i="1"/>
  <c r="BG418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Q418" i="1"/>
  <c r="AP418" i="1"/>
  <c r="AO418" i="1"/>
  <c r="AN418" i="1"/>
  <c r="CZ287" i="1"/>
  <c r="CY287" i="1"/>
  <c r="CX287" i="1"/>
  <c r="CW287" i="1"/>
  <c r="BT287" i="1"/>
  <c r="BS287" i="1"/>
  <c r="BR287" i="1"/>
  <c r="BQ287" i="1"/>
  <c r="BP287" i="1"/>
  <c r="BO287" i="1"/>
  <c r="BN287" i="1"/>
  <c r="BM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Q287" i="1"/>
  <c r="AP287" i="1"/>
  <c r="AO287" i="1"/>
  <c r="AN287" i="1"/>
  <c r="CZ62" i="1"/>
  <c r="CY62" i="1"/>
  <c r="CX62" i="1"/>
  <c r="CW62" i="1"/>
  <c r="BT62" i="1"/>
  <c r="BS62" i="1"/>
  <c r="BR62" i="1"/>
  <c r="BQ62" i="1"/>
  <c r="BP62" i="1"/>
  <c r="BO62" i="1"/>
  <c r="BN62" i="1"/>
  <c r="BM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Q62" i="1"/>
  <c r="AP62" i="1"/>
  <c r="AO62" i="1"/>
  <c r="AN62" i="1"/>
  <c r="CZ630" i="1"/>
  <c r="CY630" i="1"/>
  <c r="CX630" i="1"/>
  <c r="CW630" i="1"/>
  <c r="BT630" i="1"/>
  <c r="BS630" i="1"/>
  <c r="BR630" i="1"/>
  <c r="BQ630" i="1"/>
  <c r="BP630" i="1"/>
  <c r="BO630" i="1"/>
  <c r="BN630" i="1"/>
  <c r="BM630" i="1"/>
  <c r="BG630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Q630" i="1"/>
  <c r="AP630" i="1"/>
  <c r="AO630" i="1"/>
  <c r="AN630" i="1"/>
  <c r="CZ168" i="1"/>
  <c r="CY168" i="1"/>
  <c r="CX168" i="1"/>
  <c r="CW168" i="1"/>
  <c r="BT168" i="1"/>
  <c r="BS168" i="1"/>
  <c r="BR168" i="1"/>
  <c r="BQ168" i="1"/>
  <c r="BP168" i="1"/>
  <c r="BO168" i="1"/>
  <c r="BN168" i="1"/>
  <c r="BM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Q168" i="1"/>
  <c r="AP168" i="1"/>
  <c r="AO168" i="1"/>
  <c r="AN168" i="1"/>
  <c r="CZ191" i="1"/>
  <c r="CY191" i="1"/>
  <c r="CX191" i="1"/>
  <c r="CW191" i="1"/>
  <c r="BT191" i="1"/>
  <c r="BS191" i="1"/>
  <c r="BR191" i="1"/>
  <c r="BQ191" i="1"/>
  <c r="BP191" i="1"/>
  <c r="BO191" i="1"/>
  <c r="BN191" i="1"/>
  <c r="BM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Q191" i="1"/>
  <c r="AP191" i="1"/>
  <c r="AO191" i="1"/>
  <c r="AN191" i="1"/>
  <c r="CZ631" i="1"/>
  <c r="CY631" i="1"/>
  <c r="CX631" i="1"/>
  <c r="CW631" i="1"/>
  <c r="BT631" i="1"/>
  <c r="BS631" i="1"/>
  <c r="BR631" i="1"/>
  <c r="BQ631" i="1"/>
  <c r="BP631" i="1"/>
  <c r="BO631" i="1"/>
  <c r="BN631" i="1"/>
  <c r="BM631" i="1"/>
  <c r="BG631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Q631" i="1"/>
  <c r="AP631" i="1"/>
  <c r="AO631" i="1"/>
  <c r="AN631" i="1"/>
  <c r="CZ446" i="1"/>
  <c r="CY446" i="1"/>
  <c r="CX446" i="1"/>
  <c r="CW446" i="1"/>
  <c r="BT446" i="1"/>
  <c r="BS446" i="1"/>
  <c r="BR446" i="1"/>
  <c r="BQ446" i="1"/>
  <c r="BP446" i="1"/>
  <c r="BO446" i="1"/>
  <c r="BN446" i="1"/>
  <c r="BM446" i="1"/>
  <c r="BG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Q446" i="1"/>
  <c r="AP446" i="1"/>
  <c r="AO446" i="1"/>
  <c r="AN446" i="1"/>
  <c r="CZ644" i="1"/>
  <c r="CY644" i="1"/>
  <c r="CX644" i="1"/>
  <c r="CW644" i="1"/>
  <c r="BT644" i="1"/>
  <c r="BS644" i="1"/>
  <c r="BR644" i="1"/>
  <c r="BQ644" i="1"/>
  <c r="BP644" i="1"/>
  <c r="BO644" i="1"/>
  <c r="BN644" i="1"/>
  <c r="BM644" i="1"/>
  <c r="BG644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Q644" i="1"/>
  <c r="AP644" i="1"/>
  <c r="AO644" i="1"/>
  <c r="AN644" i="1"/>
  <c r="CZ742" i="1"/>
  <c r="CY742" i="1"/>
  <c r="CX742" i="1"/>
  <c r="CW742" i="1"/>
  <c r="BT742" i="1"/>
  <c r="BS742" i="1"/>
  <c r="BR742" i="1"/>
  <c r="BQ742" i="1"/>
  <c r="BP742" i="1"/>
  <c r="BO742" i="1"/>
  <c r="BN742" i="1"/>
  <c r="BM742" i="1"/>
  <c r="BG742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Q742" i="1"/>
  <c r="AP742" i="1"/>
  <c r="AO742" i="1"/>
  <c r="AN742" i="1"/>
  <c r="CZ737" i="1"/>
  <c r="CY737" i="1"/>
  <c r="CX737" i="1"/>
  <c r="CW737" i="1"/>
  <c r="BT737" i="1"/>
  <c r="BS737" i="1"/>
  <c r="BR737" i="1"/>
  <c r="BQ737" i="1"/>
  <c r="BP737" i="1"/>
  <c r="BO737" i="1"/>
  <c r="BN737" i="1"/>
  <c r="BM737" i="1"/>
  <c r="BG737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Q737" i="1"/>
  <c r="AP737" i="1"/>
  <c r="AO737" i="1"/>
  <c r="AN737" i="1"/>
  <c r="CZ257" i="1"/>
  <c r="CY257" i="1"/>
  <c r="CX257" i="1"/>
  <c r="CW257" i="1"/>
  <c r="BT257" i="1"/>
  <c r="BS257" i="1"/>
  <c r="BR257" i="1"/>
  <c r="BQ257" i="1"/>
  <c r="BP257" i="1"/>
  <c r="BO257" i="1"/>
  <c r="BN257" i="1"/>
  <c r="BM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Q257" i="1"/>
  <c r="AP257" i="1"/>
  <c r="AO257" i="1"/>
  <c r="AN257" i="1"/>
  <c r="CZ174" i="1"/>
  <c r="CY174" i="1"/>
  <c r="CX174" i="1"/>
  <c r="CW174" i="1"/>
  <c r="BT174" i="1"/>
  <c r="BS174" i="1"/>
  <c r="BR174" i="1"/>
  <c r="BQ174" i="1"/>
  <c r="BP174" i="1"/>
  <c r="BO174" i="1"/>
  <c r="BN174" i="1"/>
  <c r="BM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Q174" i="1"/>
  <c r="AP174" i="1"/>
  <c r="AO174" i="1"/>
  <c r="AN174" i="1"/>
  <c r="CZ485" i="1"/>
  <c r="CY485" i="1"/>
  <c r="CX485" i="1"/>
  <c r="CW485" i="1"/>
  <c r="BT485" i="1"/>
  <c r="BS485" i="1"/>
  <c r="BR485" i="1"/>
  <c r="BQ485" i="1"/>
  <c r="BP485" i="1"/>
  <c r="BO485" i="1"/>
  <c r="BN485" i="1"/>
  <c r="BM485" i="1"/>
  <c r="BG485" i="1"/>
  <c r="BF485" i="1"/>
  <c r="BE485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Q485" i="1"/>
  <c r="AP485" i="1"/>
  <c r="AO485" i="1"/>
  <c r="AN485" i="1"/>
  <c r="CZ697" i="1"/>
  <c r="CY697" i="1"/>
  <c r="CX697" i="1"/>
  <c r="CW697" i="1"/>
  <c r="BT697" i="1"/>
  <c r="BS697" i="1"/>
  <c r="BR697" i="1"/>
  <c r="BQ697" i="1"/>
  <c r="BP697" i="1"/>
  <c r="BO697" i="1"/>
  <c r="BN697" i="1"/>
  <c r="BM697" i="1"/>
  <c r="BG697" i="1"/>
  <c r="BF697" i="1"/>
  <c r="BE697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Q697" i="1"/>
  <c r="AP697" i="1"/>
  <c r="AO697" i="1"/>
  <c r="AN697" i="1"/>
  <c r="CZ432" i="1"/>
  <c r="CY432" i="1"/>
  <c r="CX432" i="1"/>
  <c r="CW432" i="1"/>
  <c r="BT432" i="1"/>
  <c r="BS432" i="1"/>
  <c r="BR432" i="1"/>
  <c r="BQ432" i="1"/>
  <c r="BP432" i="1"/>
  <c r="BO432" i="1"/>
  <c r="BN432" i="1"/>
  <c r="BM432" i="1"/>
  <c r="BG432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Q432" i="1"/>
  <c r="AP432" i="1"/>
  <c r="AO432" i="1"/>
  <c r="AN432" i="1"/>
  <c r="CZ11" i="1"/>
  <c r="CY11" i="1"/>
  <c r="CX11" i="1"/>
  <c r="CW11" i="1"/>
  <c r="BT11" i="1"/>
  <c r="BS11" i="1"/>
  <c r="BR11" i="1"/>
  <c r="BQ11" i="1"/>
  <c r="BP11" i="1"/>
  <c r="BO11" i="1"/>
  <c r="BN11" i="1"/>
  <c r="BM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Q11" i="1"/>
  <c r="AP11" i="1"/>
  <c r="AO11" i="1"/>
  <c r="AN11" i="1"/>
  <c r="CZ6" i="1"/>
  <c r="CY6" i="1"/>
  <c r="CX6" i="1"/>
  <c r="CW6" i="1"/>
  <c r="BT6" i="1"/>
  <c r="BS6" i="1"/>
  <c r="BR6" i="1"/>
  <c r="BQ6" i="1"/>
  <c r="BP6" i="1"/>
  <c r="BO6" i="1"/>
  <c r="BN6" i="1"/>
  <c r="BM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Q6" i="1"/>
  <c r="AP6" i="1"/>
  <c r="AO6" i="1"/>
  <c r="AN6" i="1"/>
  <c r="AR833" i="1"/>
  <c r="AQ833" i="1"/>
  <c r="AP833" i="1"/>
  <c r="AO833" i="1"/>
  <c r="AN833" i="1"/>
  <c r="AR832" i="1"/>
  <c r="AQ832" i="1"/>
  <c r="AP832" i="1"/>
  <c r="AO832" i="1"/>
  <c r="AN832" i="1"/>
  <c r="AR831" i="1"/>
  <c r="AQ831" i="1"/>
  <c r="AP831" i="1"/>
  <c r="AO831" i="1"/>
  <c r="AN831" i="1"/>
  <c r="AR830" i="1"/>
  <c r="AQ830" i="1"/>
  <c r="AP830" i="1"/>
  <c r="AO830" i="1"/>
  <c r="AN830" i="1"/>
  <c r="AR829" i="1"/>
  <c r="AQ829" i="1"/>
  <c r="AP829" i="1"/>
  <c r="AO829" i="1"/>
  <c r="AN829" i="1"/>
  <c r="AR828" i="1"/>
  <c r="AQ828" i="1"/>
  <c r="AP828" i="1"/>
  <c r="AO828" i="1"/>
  <c r="AN828" i="1"/>
  <c r="AR818" i="1"/>
  <c r="AQ818" i="1"/>
  <c r="AP818" i="1"/>
  <c r="AO818" i="1"/>
  <c r="AN818" i="1"/>
  <c r="AR817" i="1"/>
  <c r="AQ817" i="1"/>
  <c r="AP817" i="1"/>
  <c r="AO817" i="1"/>
  <c r="AN817" i="1"/>
  <c r="AR816" i="1"/>
  <c r="AQ816" i="1"/>
  <c r="AP816" i="1"/>
  <c r="AO816" i="1"/>
  <c r="AN816" i="1"/>
  <c r="AR815" i="1"/>
  <c r="AQ815" i="1"/>
  <c r="AP815" i="1"/>
  <c r="AO815" i="1"/>
  <c r="AN815" i="1"/>
  <c r="AR814" i="1"/>
  <c r="AQ814" i="1"/>
  <c r="AP814" i="1"/>
  <c r="AO814" i="1"/>
  <c r="AN814" i="1"/>
  <c r="AR813" i="1"/>
  <c r="AQ813" i="1"/>
  <c r="AP813" i="1"/>
  <c r="AO813" i="1"/>
  <c r="AN813" i="1"/>
  <c r="AR812" i="1"/>
  <c r="AQ812" i="1"/>
  <c r="AP812" i="1"/>
  <c r="AO812" i="1"/>
  <c r="AN812" i="1"/>
  <c r="AR827" i="1"/>
  <c r="AQ827" i="1"/>
  <c r="AP827" i="1"/>
  <c r="AO827" i="1"/>
  <c r="AN827" i="1"/>
  <c r="AR826" i="1"/>
  <c r="AQ826" i="1"/>
  <c r="AP826" i="1"/>
  <c r="AO826" i="1"/>
  <c r="AN826" i="1"/>
  <c r="AR825" i="1"/>
  <c r="AQ825" i="1"/>
  <c r="AP825" i="1"/>
  <c r="AO825" i="1"/>
  <c r="AN825" i="1"/>
  <c r="AR824" i="1"/>
  <c r="AQ824" i="1"/>
  <c r="AP824" i="1"/>
  <c r="AO824" i="1"/>
  <c r="AN824" i="1"/>
  <c r="AR823" i="1"/>
  <c r="AQ823" i="1"/>
  <c r="AP823" i="1"/>
  <c r="AO823" i="1"/>
  <c r="AN823" i="1"/>
  <c r="AR822" i="1"/>
  <c r="AQ822" i="1"/>
  <c r="AP822" i="1"/>
  <c r="AO822" i="1"/>
  <c r="AN822" i="1"/>
  <c r="AR821" i="1"/>
  <c r="AQ821" i="1"/>
  <c r="AP821" i="1"/>
  <c r="AO821" i="1"/>
  <c r="AN821" i="1"/>
  <c r="AR811" i="1"/>
  <c r="AQ811" i="1"/>
  <c r="AP811" i="1"/>
  <c r="AO811" i="1"/>
  <c r="AN811" i="1"/>
  <c r="AR820" i="1"/>
  <c r="AQ820" i="1"/>
  <c r="AP820" i="1"/>
  <c r="AO820" i="1"/>
  <c r="AN820" i="1"/>
  <c r="AR810" i="1"/>
  <c r="AQ810" i="1"/>
  <c r="AP810" i="1"/>
  <c r="AO810" i="1"/>
  <c r="AN810" i="1"/>
  <c r="AR809" i="1"/>
  <c r="AQ809" i="1"/>
  <c r="AP809" i="1"/>
  <c r="AO809" i="1"/>
  <c r="AN809" i="1"/>
  <c r="AR808" i="1"/>
  <c r="AQ808" i="1"/>
  <c r="AP808" i="1"/>
  <c r="AO808" i="1"/>
  <c r="AN808" i="1"/>
  <c r="AR806" i="1"/>
  <c r="AQ806" i="1"/>
  <c r="AP806" i="1"/>
  <c r="AO806" i="1"/>
  <c r="AN806" i="1"/>
  <c r="AR800" i="1"/>
  <c r="AQ800" i="1"/>
  <c r="AP800" i="1"/>
  <c r="AO800" i="1"/>
  <c r="AN800" i="1"/>
  <c r="AR618" i="1"/>
  <c r="AQ618" i="1"/>
  <c r="AP618" i="1"/>
  <c r="AO618" i="1"/>
  <c r="AN618" i="1"/>
  <c r="AR617" i="1"/>
  <c r="AQ617" i="1"/>
  <c r="AP617" i="1"/>
  <c r="AO617" i="1"/>
  <c r="AN617" i="1"/>
  <c r="AR616" i="1"/>
  <c r="AQ616" i="1"/>
  <c r="AP616" i="1"/>
  <c r="AO616" i="1"/>
  <c r="AN616" i="1"/>
  <c r="AR729" i="1"/>
  <c r="AQ729" i="1"/>
  <c r="AP729" i="1"/>
  <c r="AO729" i="1"/>
  <c r="AN729" i="1"/>
  <c r="AR799" i="1"/>
  <c r="AQ799" i="1"/>
  <c r="AP799" i="1"/>
  <c r="AO799" i="1"/>
  <c r="AN799" i="1"/>
  <c r="AR794" i="1"/>
  <c r="AQ794" i="1"/>
  <c r="AP794" i="1"/>
  <c r="AO794" i="1"/>
  <c r="AN794" i="1"/>
  <c r="AR793" i="1"/>
  <c r="AQ793" i="1"/>
  <c r="AP793" i="1"/>
  <c r="AO793" i="1"/>
  <c r="AN793" i="1"/>
  <c r="AR728" i="1"/>
  <c r="AQ728" i="1"/>
  <c r="AP728" i="1"/>
  <c r="AO728" i="1"/>
  <c r="AN728" i="1"/>
  <c r="AR727" i="1"/>
  <c r="AQ727" i="1"/>
  <c r="AP727" i="1"/>
  <c r="AO727" i="1"/>
  <c r="AN727" i="1"/>
  <c r="AR560" i="1"/>
  <c r="AQ560" i="1"/>
  <c r="AP560" i="1"/>
  <c r="AO560" i="1"/>
  <c r="AN560" i="1"/>
  <c r="AQ354" i="1"/>
  <c r="AP354" i="1"/>
  <c r="AO354" i="1"/>
  <c r="AN354" i="1"/>
  <c r="AR802" i="1"/>
  <c r="AQ802" i="1"/>
  <c r="AP802" i="1"/>
  <c r="AO802" i="1"/>
  <c r="AN802" i="1"/>
  <c r="AR691" i="1"/>
  <c r="AQ691" i="1"/>
  <c r="AP691" i="1"/>
  <c r="AO691" i="1"/>
  <c r="AN691" i="1"/>
  <c r="AR556" i="1"/>
  <c r="AQ556" i="1"/>
  <c r="AP556" i="1"/>
  <c r="AO556" i="1"/>
  <c r="AN556" i="1"/>
  <c r="AR82" i="1"/>
  <c r="AQ82" i="1"/>
  <c r="AP82" i="1"/>
  <c r="AO82" i="1"/>
  <c r="AN82" i="1"/>
  <c r="AR672" i="1"/>
  <c r="AQ672" i="1"/>
  <c r="AP672" i="1"/>
  <c r="AO672" i="1"/>
  <c r="AN672" i="1"/>
  <c r="AR805" i="1"/>
  <c r="AQ805" i="1"/>
  <c r="AP805" i="1"/>
  <c r="AO805" i="1"/>
  <c r="AN805" i="1"/>
  <c r="AR792" i="1"/>
  <c r="AQ792" i="1"/>
  <c r="AP792" i="1"/>
  <c r="AO792" i="1"/>
  <c r="AN792" i="1"/>
  <c r="AR773" i="1"/>
  <c r="AQ773" i="1"/>
  <c r="AP773" i="1"/>
  <c r="AO773" i="1"/>
  <c r="AN773" i="1"/>
  <c r="AR756" i="1"/>
  <c r="AQ756" i="1"/>
  <c r="AP756" i="1"/>
  <c r="AO756" i="1"/>
  <c r="AN756" i="1"/>
  <c r="AR724" i="1"/>
  <c r="AQ724" i="1"/>
  <c r="AP724" i="1"/>
  <c r="AO724" i="1"/>
  <c r="AN724" i="1"/>
  <c r="AR725" i="1"/>
  <c r="AQ725" i="1"/>
  <c r="AP725" i="1"/>
  <c r="AO725" i="1"/>
  <c r="AN725" i="1"/>
  <c r="AR671" i="1"/>
  <c r="AQ671" i="1"/>
  <c r="AP671" i="1"/>
  <c r="AO671" i="1"/>
  <c r="AN671" i="1"/>
  <c r="AR559" i="1"/>
  <c r="AQ559" i="1"/>
  <c r="AP559" i="1"/>
  <c r="AO559" i="1"/>
  <c r="AN559" i="1"/>
  <c r="AR555" i="1"/>
  <c r="AQ555" i="1"/>
  <c r="AP555" i="1"/>
  <c r="AO555" i="1"/>
  <c r="AN555" i="1"/>
  <c r="AQ551" i="1"/>
  <c r="AP551" i="1"/>
  <c r="AO551" i="1"/>
  <c r="AN551" i="1"/>
  <c r="AR797" i="1"/>
  <c r="AQ797" i="1"/>
  <c r="AP797" i="1"/>
  <c r="AO797" i="1"/>
  <c r="AN797" i="1"/>
  <c r="AR787" i="1"/>
  <c r="AQ787" i="1"/>
  <c r="AP787" i="1"/>
  <c r="AO787" i="1"/>
  <c r="AN787" i="1"/>
  <c r="AR786" i="1"/>
  <c r="AQ786" i="1"/>
  <c r="AP786" i="1"/>
  <c r="AO786" i="1"/>
  <c r="AN786" i="1"/>
  <c r="AR781" i="1"/>
  <c r="AQ781" i="1"/>
  <c r="AP781" i="1"/>
  <c r="AO781" i="1"/>
  <c r="AN781" i="1"/>
  <c r="AR772" i="1"/>
  <c r="AQ772" i="1"/>
  <c r="AP772" i="1"/>
  <c r="AO772" i="1"/>
  <c r="AN772" i="1"/>
  <c r="AQ780" i="1"/>
  <c r="AP780" i="1"/>
  <c r="AO780" i="1"/>
  <c r="AN780" i="1"/>
  <c r="AR703" i="1"/>
  <c r="AQ703" i="1"/>
  <c r="AP703" i="1"/>
  <c r="AO703" i="1"/>
  <c r="AN703" i="1"/>
  <c r="AR804" i="1"/>
  <c r="AQ804" i="1"/>
  <c r="AP804" i="1"/>
  <c r="AO804" i="1"/>
  <c r="AN804" i="1"/>
  <c r="AR803" i="1"/>
  <c r="AQ803" i="1"/>
  <c r="AP803" i="1"/>
  <c r="AO803" i="1"/>
  <c r="AN803" i="1"/>
  <c r="AR771" i="1"/>
  <c r="AQ771" i="1"/>
  <c r="AP771" i="1"/>
  <c r="AO771" i="1"/>
  <c r="AN771" i="1"/>
  <c r="AR748" i="1"/>
  <c r="AQ748" i="1"/>
  <c r="AP748" i="1"/>
  <c r="AO748" i="1"/>
  <c r="AN748" i="1"/>
  <c r="AR723" i="1"/>
  <c r="AQ723" i="1"/>
  <c r="AP723" i="1"/>
  <c r="AO723" i="1"/>
  <c r="AN723" i="1"/>
  <c r="AR569" i="1"/>
  <c r="AQ569" i="1"/>
  <c r="AP569" i="1"/>
  <c r="AO569" i="1"/>
  <c r="AN569" i="1"/>
  <c r="AQ489" i="1"/>
  <c r="AP489" i="1"/>
  <c r="AO489" i="1"/>
  <c r="AN489" i="1"/>
  <c r="AR783" i="1"/>
  <c r="AQ783" i="1"/>
  <c r="AP783" i="1"/>
  <c r="AO783" i="1"/>
  <c r="AN783" i="1"/>
  <c r="AR779" i="1"/>
  <c r="AQ779" i="1"/>
  <c r="AP779" i="1"/>
  <c r="AO779" i="1"/>
  <c r="AN779" i="1"/>
  <c r="AR615" i="1"/>
  <c r="AQ615" i="1"/>
  <c r="AP615" i="1"/>
  <c r="AO615" i="1"/>
  <c r="AN615" i="1"/>
  <c r="AR614" i="1"/>
  <c r="AQ614" i="1"/>
  <c r="AP614" i="1"/>
  <c r="AO614" i="1"/>
  <c r="AN614" i="1"/>
  <c r="AR564" i="1"/>
  <c r="AQ564" i="1"/>
  <c r="AP564" i="1"/>
  <c r="AO564" i="1"/>
  <c r="AN564" i="1"/>
  <c r="AR770" i="1"/>
  <c r="AQ770" i="1"/>
  <c r="AP770" i="1"/>
  <c r="AO770" i="1"/>
  <c r="AN770" i="1"/>
  <c r="AR755" i="1"/>
  <c r="AQ755" i="1"/>
  <c r="AP755" i="1"/>
  <c r="AO755" i="1"/>
  <c r="AN755" i="1"/>
  <c r="AR722" i="1"/>
  <c r="AQ722" i="1"/>
  <c r="AP722" i="1"/>
  <c r="AO722" i="1"/>
  <c r="AN722" i="1"/>
  <c r="AR670" i="1"/>
  <c r="AQ670" i="1"/>
  <c r="AP670" i="1"/>
  <c r="AO670" i="1"/>
  <c r="AN670" i="1"/>
  <c r="AR612" i="1"/>
  <c r="AQ612" i="1"/>
  <c r="AP612" i="1"/>
  <c r="AO612" i="1"/>
  <c r="AN612" i="1"/>
  <c r="AR613" i="1"/>
  <c r="AQ613" i="1"/>
  <c r="AP613" i="1"/>
  <c r="AO613" i="1"/>
  <c r="AN613" i="1"/>
  <c r="AR711" i="1"/>
  <c r="AQ711" i="1"/>
  <c r="AP711" i="1"/>
  <c r="AO711" i="1"/>
  <c r="AN711" i="1"/>
  <c r="AR689" i="1"/>
  <c r="AQ689" i="1"/>
  <c r="AP689" i="1"/>
  <c r="AO689" i="1"/>
  <c r="AN689" i="1"/>
  <c r="AR611" i="1"/>
  <c r="AQ611" i="1"/>
  <c r="AP611" i="1"/>
  <c r="AO611" i="1"/>
  <c r="AN611" i="1"/>
  <c r="AR796" i="1"/>
  <c r="AQ796" i="1"/>
  <c r="AP796" i="1"/>
  <c r="AO796" i="1"/>
  <c r="AN796" i="1"/>
  <c r="AR784" i="1"/>
  <c r="AQ784" i="1"/>
  <c r="AP784" i="1"/>
  <c r="AO784" i="1"/>
  <c r="AN784" i="1"/>
  <c r="AR761" i="1"/>
  <c r="AQ761" i="1"/>
  <c r="AP761" i="1"/>
  <c r="AO761" i="1"/>
  <c r="AN761" i="1"/>
  <c r="AR580" i="1"/>
  <c r="AQ580" i="1"/>
  <c r="AP580" i="1"/>
  <c r="AO580" i="1"/>
  <c r="AN580" i="1"/>
  <c r="AR702" i="1"/>
  <c r="AQ702" i="1"/>
  <c r="AP702" i="1"/>
  <c r="AO702" i="1"/>
  <c r="AN702" i="1"/>
  <c r="AR743" i="1"/>
  <c r="AQ743" i="1"/>
  <c r="AP743" i="1"/>
  <c r="AO743" i="1"/>
  <c r="AN743" i="1"/>
  <c r="AR655" i="1"/>
  <c r="AQ655" i="1"/>
  <c r="AP655" i="1"/>
  <c r="AO655" i="1"/>
  <c r="AN655" i="1"/>
  <c r="AR654" i="1"/>
  <c r="AQ654" i="1"/>
  <c r="AP654" i="1"/>
  <c r="AO654" i="1"/>
  <c r="AN654" i="1"/>
  <c r="AR763" i="1"/>
  <c r="AQ763" i="1"/>
  <c r="AP763" i="1"/>
  <c r="AO763" i="1"/>
  <c r="AN763" i="1"/>
  <c r="AR765" i="1"/>
  <c r="AQ765" i="1"/>
  <c r="AP765" i="1"/>
  <c r="AO765" i="1"/>
  <c r="AN765" i="1"/>
  <c r="AR747" i="1"/>
  <c r="AQ747" i="1"/>
  <c r="AP747" i="1"/>
  <c r="AO747" i="1"/>
  <c r="AN747" i="1"/>
  <c r="AR707" i="1"/>
  <c r="AQ707" i="1"/>
  <c r="AP707" i="1"/>
  <c r="AO707" i="1"/>
  <c r="AN707" i="1"/>
  <c r="AR649" i="1"/>
  <c r="AQ649" i="1"/>
  <c r="AP649" i="1"/>
  <c r="AO649" i="1"/>
  <c r="AN649" i="1"/>
  <c r="AR634" i="1"/>
  <c r="AQ634" i="1"/>
  <c r="AP634" i="1"/>
  <c r="AO634" i="1"/>
  <c r="AN634" i="1"/>
  <c r="AR594" i="1"/>
  <c r="AQ594" i="1"/>
  <c r="AP594" i="1"/>
  <c r="AO594" i="1"/>
  <c r="AN594" i="1"/>
  <c r="AR754" i="1"/>
  <c r="AQ754" i="1"/>
  <c r="AP754" i="1"/>
  <c r="AO754" i="1"/>
  <c r="AN754" i="1"/>
  <c r="AR757" i="1"/>
  <c r="AQ757" i="1"/>
  <c r="AP757" i="1"/>
  <c r="AO757" i="1"/>
  <c r="AN757" i="1"/>
  <c r="AR715" i="1"/>
  <c r="AQ715" i="1"/>
  <c r="AP715" i="1"/>
  <c r="AO715" i="1"/>
  <c r="AN715" i="1"/>
  <c r="AR609" i="1"/>
  <c r="AQ609" i="1"/>
  <c r="AP609" i="1"/>
  <c r="AO609" i="1"/>
  <c r="AN609" i="1"/>
  <c r="AR577" i="1"/>
  <c r="AQ577" i="1"/>
  <c r="AP577" i="1"/>
  <c r="AO577" i="1"/>
  <c r="AN577" i="1"/>
  <c r="AR735" i="1"/>
  <c r="AQ735" i="1"/>
  <c r="AP735" i="1"/>
  <c r="AO735" i="1"/>
  <c r="AN735" i="1"/>
  <c r="AR572" i="1"/>
  <c r="AQ572" i="1"/>
  <c r="AP572" i="1"/>
  <c r="AO572" i="1"/>
  <c r="AN572" i="1"/>
  <c r="AR740" i="1"/>
  <c r="AQ740" i="1"/>
  <c r="AP740" i="1"/>
  <c r="AO740" i="1"/>
  <c r="AN740" i="1"/>
  <c r="AR752" i="1"/>
  <c r="AQ752" i="1"/>
  <c r="AP752" i="1"/>
  <c r="AO752" i="1"/>
  <c r="AN752" i="1"/>
  <c r="AR716" i="1"/>
  <c r="AQ716" i="1"/>
  <c r="AP716" i="1"/>
  <c r="AO716" i="1"/>
  <c r="AN716" i="1"/>
  <c r="AR643" i="1"/>
  <c r="AQ643" i="1"/>
  <c r="AP643" i="1"/>
  <c r="AO643" i="1"/>
  <c r="AN643" i="1"/>
  <c r="AQ666" i="1"/>
  <c r="AP666" i="1"/>
  <c r="AO666" i="1"/>
  <c r="AN666" i="1"/>
  <c r="AR759" i="1"/>
  <c r="AQ759" i="1"/>
  <c r="AP759" i="1"/>
  <c r="AO759" i="1"/>
  <c r="AN759" i="1"/>
  <c r="AQ184" i="1"/>
  <c r="AP184" i="1"/>
  <c r="AO184" i="1"/>
  <c r="AN184" i="1"/>
  <c r="AR657" i="1"/>
  <c r="AQ657" i="1"/>
  <c r="AP657" i="1"/>
  <c r="AO657" i="1"/>
  <c r="AN657" i="1"/>
  <c r="AR595" i="1"/>
  <c r="AQ595" i="1"/>
  <c r="AP595" i="1"/>
  <c r="AO595" i="1"/>
  <c r="AN595" i="1"/>
  <c r="AQ483" i="1"/>
  <c r="AP483" i="1"/>
  <c r="AO483" i="1"/>
  <c r="AN483" i="1"/>
  <c r="AQ708" i="1"/>
  <c r="AP708" i="1"/>
  <c r="AO708" i="1"/>
  <c r="AN708" i="1"/>
  <c r="AR667" i="1"/>
  <c r="AQ667" i="1"/>
  <c r="AP667" i="1"/>
  <c r="AO667" i="1"/>
  <c r="AN667" i="1"/>
  <c r="AR589" i="1"/>
  <c r="AQ589" i="1"/>
  <c r="AP589" i="1"/>
  <c r="AO589" i="1"/>
  <c r="AN589" i="1"/>
  <c r="AR751" i="1"/>
  <c r="AQ751" i="1"/>
  <c r="AP751" i="1"/>
  <c r="AO751" i="1"/>
  <c r="AN751" i="1"/>
  <c r="AR746" i="1"/>
  <c r="AQ746" i="1"/>
  <c r="AP746" i="1"/>
  <c r="AO746" i="1"/>
  <c r="AN746" i="1"/>
  <c r="AR700" i="1"/>
  <c r="AQ700" i="1"/>
  <c r="AP700" i="1"/>
  <c r="AO700" i="1"/>
  <c r="AN700" i="1"/>
  <c r="AR678" i="1"/>
  <c r="AQ678" i="1"/>
  <c r="AP678" i="1"/>
  <c r="AO678" i="1"/>
  <c r="AN678" i="1"/>
  <c r="AR758" i="1"/>
  <c r="AQ758" i="1"/>
  <c r="AP758" i="1"/>
  <c r="AO758" i="1"/>
  <c r="AN758" i="1"/>
  <c r="AR627" i="1"/>
  <c r="AQ627" i="1"/>
  <c r="AP627" i="1"/>
  <c r="AO627" i="1"/>
  <c r="AN627" i="1"/>
  <c r="AR608" i="1"/>
  <c r="AQ608" i="1"/>
  <c r="AP608" i="1"/>
  <c r="AO608" i="1"/>
  <c r="AN608" i="1"/>
  <c r="AQ706" i="1"/>
  <c r="AP706" i="1"/>
  <c r="AO706" i="1"/>
  <c r="AN706" i="1"/>
  <c r="AR701" i="1"/>
  <c r="AQ701" i="1"/>
  <c r="AP701" i="1"/>
  <c r="AO701" i="1"/>
  <c r="AN701" i="1"/>
  <c r="AR658" i="1"/>
  <c r="AQ658" i="1"/>
  <c r="AP658" i="1"/>
  <c r="AO658" i="1"/>
  <c r="AN658" i="1"/>
  <c r="AR562" i="1"/>
  <c r="AQ562" i="1"/>
  <c r="AP562" i="1"/>
  <c r="AO562" i="1"/>
  <c r="AN562" i="1"/>
  <c r="AR733" i="1"/>
  <c r="AQ733" i="1"/>
  <c r="AP733" i="1"/>
  <c r="AO733" i="1"/>
  <c r="AN733" i="1"/>
  <c r="AR717" i="1"/>
  <c r="AQ717" i="1"/>
  <c r="AP717" i="1"/>
  <c r="AO717" i="1"/>
  <c r="AN717" i="1"/>
  <c r="AR607" i="1"/>
  <c r="AQ607" i="1"/>
  <c r="AP607" i="1"/>
  <c r="AO607" i="1"/>
  <c r="AN607" i="1"/>
  <c r="AR663" i="1"/>
  <c r="AQ663" i="1"/>
  <c r="AP663" i="1"/>
  <c r="AO663" i="1"/>
  <c r="AN663" i="1"/>
  <c r="AR653" i="1"/>
  <c r="AQ653" i="1"/>
  <c r="AP653" i="1"/>
  <c r="AO653" i="1"/>
  <c r="AN653" i="1"/>
  <c r="AR718" i="1"/>
  <c r="AQ718" i="1"/>
  <c r="AP718" i="1"/>
  <c r="AO718" i="1"/>
  <c r="AN718" i="1"/>
  <c r="AR626" i="1"/>
  <c r="AQ626" i="1"/>
  <c r="AP626" i="1"/>
  <c r="AO626" i="1"/>
  <c r="AN626" i="1"/>
  <c r="AR713" i="1"/>
  <c r="AQ713" i="1"/>
  <c r="AP713" i="1"/>
  <c r="AO713" i="1"/>
  <c r="AN713" i="1"/>
  <c r="AR791" i="1"/>
  <c r="AQ791" i="1"/>
  <c r="AP791" i="1"/>
  <c r="AO791" i="1"/>
  <c r="AN791" i="1"/>
  <c r="AR739" i="1"/>
  <c r="AQ739" i="1"/>
  <c r="AP739" i="1"/>
  <c r="AO739" i="1"/>
  <c r="AN739" i="1"/>
  <c r="AR685" i="1"/>
  <c r="AQ685" i="1"/>
  <c r="AP685" i="1"/>
  <c r="AO685" i="1"/>
  <c r="AN685" i="1"/>
  <c r="AR668" i="1"/>
  <c r="AQ668" i="1"/>
  <c r="AP668" i="1"/>
  <c r="AO668" i="1"/>
  <c r="AN668" i="1"/>
  <c r="AR584" i="1"/>
  <c r="AQ584" i="1"/>
  <c r="AP584" i="1"/>
  <c r="AO584" i="1"/>
  <c r="AN584" i="1"/>
  <c r="AR585" i="1"/>
  <c r="AQ585" i="1"/>
  <c r="AP585" i="1"/>
  <c r="AO585" i="1"/>
  <c r="AN585" i="1"/>
  <c r="AR570" i="1"/>
  <c r="AQ570" i="1"/>
  <c r="AP570" i="1"/>
  <c r="AO570" i="1"/>
  <c r="AN570" i="1"/>
  <c r="AR680" i="1"/>
  <c r="AQ680" i="1"/>
  <c r="AP680" i="1"/>
  <c r="AO680" i="1"/>
  <c r="AN680" i="1"/>
  <c r="AR606" i="1"/>
  <c r="AQ606" i="1"/>
  <c r="AP606" i="1"/>
  <c r="AO606" i="1"/>
  <c r="AN606" i="1"/>
  <c r="AR753" i="1"/>
  <c r="AQ753" i="1"/>
  <c r="AP753" i="1"/>
  <c r="AO753" i="1"/>
  <c r="AN753" i="1"/>
  <c r="AR688" i="1"/>
  <c r="AQ688" i="1"/>
  <c r="AP688" i="1"/>
  <c r="AO688" i="1"/>
  <c r="AN688" i="1"/>
  <c r="AQ260" i="1"/>
  <c r="AP260" i="1"/>
  <c r="AO260" i="1"/>
  <c r="AN260" i="1"/>
  <c r="AR790" i="1"/>
  <c r="AQ790" i="1"/>
  <c r="AP790" i="1"/>
  <c r="AO790" i="1"/>
  <c r="AN790" i="1"/>
  <c r="AR778" i="1"/>
  <c r="AQ778" i="1"/>
  <c r="AP778" i="1"/>
  <c r="AO778" i="1"/>
  <c r="AN778" i="1"/>
  <c r="AR777" i="1"/>
  <c r="AQ777" i="1"/>
  <c r="AP777" i="1"/>
  <c r="AO777" i="1"/>
  <c r="AN777" i="1"/>
  <c r="AR741" i="1"/>
  <c r="AQ741" i="1"/>
  <c r="AP741" i="1"/>
  <c r="AO741" i="1"/>
  <c r="AN741" i="1"/>
  <c r="AR645" i="1"/>
  <c r="AQ645" i="1"/>
  <c r="AP645" i="1"/>
  <c r="AO645" i="1"/>
  <c r="AN645" i="1"/>
  <c r="AQ286" i="1"/>
  <c r="AP286" i="1"/>
  <c r="AO286" i="1"/>
  <c r="AN286" i="1"/>
  <c r="AR776" i="1"/>
  <c r="AQ776" i="1"/>
  <c r="AP776" i="1"/>
  <c r="AO776" i="1"/>
  <c r="AN776" i="1"/>
  <c r="AQ604" i="1"/>
  <c r="AP604" i="1"/>
  <c r="AO604" i="1"/>
  <c r="AN604" i="1"/>
  <c r="AR760" i="1"/>
  <c r="AQ760" i="1"/>
  <c r="AP760" i="1"/>
  <c r="AO760" i="1"/>
  <c r="AN760" i="1"/>
  <c r="AR579" i="1"/>
  <c r="AQ579" i="1"/>
  <c r="AP579" i="1"/>
  <c r="AO579" i="1"/>
  <c r="AN579" i="1"/>
  <c r="AQ775" i="1"/>
  <c r="AP775" i="1"/>
  <c r="AO775" i="1"/>
  <c r="AN775" i="1"/>
  <c r="AQ766" i="1"/>
  <c r="AP766" i="1"/>
  <c r="AO766" i="1"/>
  <c r="AN766" i="1"/>
  <c r="AQ581" i="1"/>
  <c r="AP581" i="1"/>
  <c r="AO581" i="1"/>
  <c r="AN581" i="1"/>
  <c r="AR768" i="1"/>
  <c r="AQ768" i="1"/>
  <c r="AP768" i="1"/>
  <c r="AO768" i="1"/>
  <c r="AN768" i="1"/>
  <c r="AR651" i="1"/>
  <c r="AQ651" i="1"/>
  <c r="AP651" i="1"/>
  <c r="AO651" i="1"/>
  <c r="AN651" i="1"/>
  <c r="AR628" i="1"/>
  <c r="AQ628" i="1"/>
  <c r="AP628" i="1"/>
  <c r="AO628" i="1"/>
  <c r="AN628" i="1"/>
  <c r="AR605" i="1"/>
  <c r="AQ605" i="1"/>
  <c r="AP605" i="1"/>
  <c r="AO605" i="1"/>
  <c r="AN605" i="1"/>
  <c r="AQ647" i="1"/>
  <c r="AP647" i="1"/>
  <c r="AO647" i="1"/>
  <c r="AN647" i="1"/>
  <c r="AR731" i="1"/>
  <c r="AQ731" i="1"/>
  <c r="AP731" i="1"/>
  <c r="AO731" i="1"/>
  <c r="AN731" i="1"/>
  <c r="AR730" i="1"/>
  <c r="AQ730" i="1"/>
  <c r="AP730" i="1"/>
  <c r="AO730" i="1"/>
  <c r="AN730" i="1"/>
  <c r="AR714" i="1"/>
  <c r="AQ714" i="1"/>
  <c r="AP714" i="1"/>
  <c r="AO714" i="1"/>
  <c r="AN714" i="1"/>
  <c r="AR664" i="1"/>
  <c r="AQ664" i="1"/>
  <c r="AP664" i="1"/>
  <c r="AO664" i="1"/>
  <c r="AN664" i="1"/>
  <c r="AR573" i="1"/>
  <c r="AQ573" i="1"/>
  <c r="AP573" i="1"/>
  <c r="AO573" i="1"/>
  <c r="AN573" i="1"/>
  <c r="AR582" i="1"/>
  <c r="AQ582" i="1"/>
  <c r="AP582" i="1"/>
  <c r="AO582" i="1"/>
  <c r="AN582" i="1"/>
  <c r="AR528" i="1"/>
  <c r="AQ528" i="1"/>
  <c r="AP528" i="1"/>
  <c r="AO528" i="1"/>
  <c r="AN528" i="1"/>
  <c r="AR601" i="1"/>
  <c r="AQ601" i="1"/>
  <c r="AP601" i="1"/>
  <c r="AO601" i="1"/>
  <c r="AN601" i="1"/>
  <c r="AQ410" i="1"/>
  <c r="AP410" i="1"/>
  <c r="AO410" i="1"/>
  <c r="AN410" i="1"/>
  <c r="AR762" i="1"/>
  <c r="AQ762" i="1"/>
  <c r="AP762" i="1"/>
  <c r="AO762" i="1"/>
  <c r="AN762" i="1"/>
  <c r="AR602" i="1"/>
  <c r="AQ602" i="1"/>
  <c r="AP602" i="1"/>
  <c r="AO602" i="1"/>
  <c r="AN602" i="1"/>
  <c r="AR639" i="1"/>
  <c r="AQ639" i="1"/>
  <c r="AP639" i="1"/>
  <c r="AO639" i="1"/>
  <c r="AN639" i="1"/>
  <c r="AR590" i="1"/>
  <c r="AQ590" i="1"/>
  <c r="AP590" i="1"/>
  <c r="AO590" i="1"/>
  <c r="AN590" i="1"/>
  <c r="AR767" i="1"/>
  <c r="AQ767" i="1"/>
  <c r="AP767" i="1"/>
  <c r="AO767" i="1"/>
  <c r="AN767" i="1"/>
  <c r="AR674" i="1"/>
  <c r="AQ674" i="1"/>
  <c r="AP674" i="1"/>
  <c r="AO674" i="1"/>
  <c r="AN674" i="1"/>
  <c r="AR642" i="1"/>
  <c r="AQ642" i="1"/>
  <c r="AP642" i="1"/>
  <c r="AO642" i="1"/>
  <c r="AN642" i="1"/>
  <c r="AR764" i="1"/>
  <c r="AQ764" i="1"/>
  <c r="AP764" i="1"/>
  <c r="AO764" i="1"/>
  <c r="AN764" i="1"/>
  <c r="AR686" i="1"/>
  <c r="AQ686" i="1"/>
  <c r="AP686" i="1"/>
  <c r="AO686" i="1"/>
  <c r="AN686" i="1"/>
  <c r="AR679" i="1"/>
  <c r="AQ679" i="1"/>
  <c r="AP679" i="1"/>
  <c r="AO679" i="1"/>
  <c r="AN679" i="1"/>
  <c r="AR578" i="1"/>
  <c r="AQ578" i="1"/>
  <c r="AP578" i="1"/>
  <c r="AO578" i="1"/>
  <c r="AN578" i="1"/>
  <c r="AR596" i="1"/>
  <c r="AQ596" i="1"/>
  <c r="AP596" i="1"/>
  <c r="AO596" i="1"/>
  <c r="AN596" i="1"/>
  <c r="AQ603" i="1"/>
  <c r="AP603" i="1"/>
  <c r="AO603" i="1"/>
  <c r="AN603" i="1"/>
  <c r="AR721" i="1"/>
  <c r="AQ721" i="1"/>
  <c r="AP721" i="1"/>
  <c r="AO721" i="1"/>
  <c r="AN721" i="1"/>
  <c r="AR676" i="1"/>
  <c r="AQ676" i="1"/>
  <c r="AP676" i="1"/>
  <c r="AO676" i="1"/>
  <c r="AN676" i="1"/>
  <c r="AR598" i="1"/>
  <c r="AQ598" i="1"/>
  <c r="AP598" i="1"/>
  <c r="AO598" i="1"/>
  <c r="AN598" i="1"/>
  <c r="AQ587" i="1"/>
  <c r="AP587" i="1"/>
  <c r="AO587" i="1"/>
  <c r="AN587" i="1"/>
  <c r="AR592" i="1"/>
  <c r="AQ592" i="1"/>
  <c r="AP592" i="1"/>
  <c r="AO592" i="1"/>
  <c r="AN592" i="1"/>
  <c r="AR646" i="1"/>
  <c r="AQ646" i="1"/>
  <c r="AP646" i="1"/>
  <c r="AO646" i="1"/>
  <c r="AN646" i="1"/>
  <c r="AR637" i="1"/>
  <c r="AQ637" i="1"/>
  <c r="AP637" i="1"/>
  <c r="AO637" i="1"/>
  <c r="AN637" i="1"/>
  <c r="AR659" i="1"/>
  <c r="AQ659" i="1"/>
  <c r="AP659" i="1"/>
  <c r="AO659" i="1"/>
  <c r="AN659" i="1"/>
  <c r="AQ271" i="1"/>
  <c r="AP271" i="1"/>
  <c r="AO271" i="1"/>
  <c r="AN271" i="1"/>
  <c r="AR662" i="1"/>
  <c r="AQ662" i="1"/>
  <c r="AP662" i="1"/>
  <c r="AO662" i="1"/>
  <c r="AN662" i="1"/>
  <c r="AR684" i="1"/>
  <c r="AQ684" i="1"/>
  <c r="AP684" i="1"/>
  <c r="AO684" i="1"/>
  <c r="AN684" i="1"/>
  <c r="AR623" i="1"/>
  <c r="AQ623" i="1"/>
  <c r="AP623" i="1"/>
  <c r="AO623" i="1"/>
  <c r="AN623" i="1"/>
  <c r="AQ333" i="1"/>
  <c r="AP333" i="1"/>
  <c r="AO333" i="1"/>
  <c r="AN333" i="1"/>
  <c r="AR736" i="1"/>
  <c r="AQ736" i="1"/>
  <c r="AP736" i="1"/>
  <c r="AO736" i="1"/>
  <c r="AN736" i="1"/>
  <c r="AR597" i="1"/>
  <c r="AQ597" i="1"/>
  <c r="AP597" i="1"/>
  <c r="AO597" i="1"/>
  <c r="AN597" i="1"/>
  <c r="AR719" i="1"/>
  <c r="AQ719" i="1"/>
  <c r="AP719" i="1"/>
  <c r="AO719" i="1"/>
  <c r="AN719" i="1"/>
  <c r="AR710" i="1"/>
  <c r="AQ710" i="1"/>
  <c r="AP710" i="1"/>
  <c r="AO710" i="1"/>
  <c r="AN710" i="1"/>
  <c r="AR565" i="1"/>
  <c r="AQ565" i="1"/>
  <c r="AP565" i="1"/>
  <c r="AO565" i="1"/>
  <c r="AN565" i="1"/>
  <c r="AQ749" i="1"/>
  <c r="AP749" i="1"/>
  <c r="AO749" i="1"/>
  <c r="AN749" i="1"/>
  <c r="AR557" i="1"/>
  <c r="AQ557" i="1"/>
  <c r="AP557" i="1"/>
  <c r="AO557" i="1"/>
  <c r="AN557" i="1"/>
  <c r="AR633" i="1"/>
  <c r="AQ633" i="1"/>
  <c r="AP633" i="1"/>
  <c r="AO633" i="1"/>
  <c r="AN633" i="1"/>
  <c r="AR709" i="1"/>
  <c r="AQ709" i="1"/>
  <c r="AP709" i="1"/>
  <c r="AO709" i="1"/>
  <c r="AN709" i="1"/>
  <c r="AR665" i="1"/>
  <c r="AQ665" i="1"/>
  <c r="AP665" i="1"/>
  <c r="AO665" i="1"/>
  <c r="AN665" i="1"/>
  <c r="AR698" i="1"/>
  <c r="AQ698" i="1"/>
  <c r="AP698" i="1"/>
  <c r="AO698" i="1"/>
  <c r="AN698" i="1"/>
  <c r="AR635" i="1"/>
  <c r="AQ635" i="1"/>
  <c r="AP635" i="1"/>
  <c r="AO635" i="1"/>
  <c r="AN635" i="1"/>
  <c r="AR641" i="1"/>
  <c r="AQ641" i="1"/>
  <c r="AP641" i="1"/>
  <c r="AO641" i="1"/>
  <c r="AN641" i="1"/>
  <c r="AR624" i="1"/>
  <c r="AQ624" i="1"/>
  <c r="AP624" i="1"/>
  <c r="AO624" i="1"/>
  <c r="AN624" i="1"/>
  <c r="AR785" i="1"/>
  <c r="AQ785" i="1"/>
  <c r="AP785" i="1"/>
  <c r="AO785" i="1"/>
  <c r="AN785" i="1"/>
  <c r="AQ682" i="1"/>
  <c r="AP682" i="1"/>
  <c r="AO682" i="1"/>
  <c r="AN682" i="1"/>
  <c r="AQ501" i="1"/>
  <c r="AP501" i="1"/>
  <c r="AO501" i="1"/>
  <c r="AN501" i="1"/>
  <c r="AR640" i="1"/>
  <c r="AQ640" i="1"/>
  <c r="AP640" i="1"/>
  <c r="AO640" i="1"/>
  <c r="AN640" i="1"/>
  <c r="AR693" i="1"/>
  <c r="AQ693" i="1"/>
  <c r="AP693" i="1"/>
  <c r="AO693" i="1"/>
  <c r="AN693" i="1"/>
  <c r="AR599" i="1"/>
  <c r="AQ599" i="1"/>
  <c r="AP599" i="1"/>
  <c r="AO599" i="1"/>
  <c r="AN599" i="1"/>
  <c r="AR720" i="1"/>
  <c r="AQ720" i="1"/>
  <c r="AP720" i="1"/>
  <c r="AO720" i="1"/>
  <c r="AN720" i="1"/>
  <c r="AR712" i="1"/>
  <c r="AQ712" i="1"/>
  <c r="AP712" i="1"/>
  <c r="AO712" i="1"/>
  <c r="AN712" i="1"/>
  <c r="AR681" i="1"/>
  <c r="AQ681" i="1"/>
  <c r="AP681" i="1"/>
  <c r="AO681" i="1"/>
  <c r="AN681" i="1"/>
  <c r="AR677" i="1"/>
  <c r="AQ677" i="1"/>
  <c r="AP677" i="1"/>
  <c r="AO677" i="1"/>
  <c r="AN677" i="1"/>
  <c r="AR571" i="1"/>
  <c r="AQ571" i="1"/>
  <c r="AP571" i="1"/>
  <c r="AO571" i="1"/>
  <c r="AN571" i="1"/>
  <c r="AQ620" i="1"/>
  <c r="AP620" i="1"/>
  <c r="AO620" i="1"/>
  <c r="AN620" i="1"/>
  <c r="AQ625" i="1"/>
  <c r="AP625" i="1"/>
  <c r="AO625" i="1"/>
  <c r="AN625" i="1"/>
  <c r="AR593" i="1"/>
  <c r="AQ593" i="1"/>
  <c r="AP593" i="1"/>
  <c r="AO593" i="1"/>
  <c r="AN593" i="1"/>
  <c r="AR732" i="1"/>
  <c r="AQ732" i="1"/>
  <c r="AP732" i="1"/>
  <c r="AO732" i="1"/>
  <c r="AN732" i="1"/>
  <c r="AR692" i="1"/>
  <c r="AQ692" i="1"/>
  <c r="AP692" i="1"/>
  <c r="AO692" i="1"/>
  <c r="AN692" i="1"/>
  <c r="AR588" i="1"/>
  <c r="AQ588" i="1"/>
  <c r="AP588" i="1"/>
  <c r="AO588" i="1"/>
  <c r="AN588" i="1"/>
  <c r="AQ673" i="1"/>
  <c r="AP673" i="1"/>
  <c r="AO673" i="1"/>
  <c r="AN673" i="1"/>
  <c r="AR583" i="1"/>
  <c r="AQ583" i="1"/>
  <c r="AP583" i="1"/>
  <c r="AO583" i="1"/>
  <c r="AN583" i="1"/>
  <c r="AR675" i="1"/>
  <c r="AQ675" i="1"/>
  <c r="AP675" i="1"/>
  <c r="AO675" i="1"/>
  <c r="AN675" i="1"/>
  <c r="AQ687" i="1"/>
  <c r="AP687" i="1"/>
  <c r="AO687" i="1"/>
  <c r="AN687" i="1"/>
  <c r="AQ661" i="1"/>
  <c r="AP661" i="1"/>
  <c r="AO661" i="1"/>
  <c r="AN661" i="1"/>
  <c r="AQ632" i="1"/>
  <c r="AP632" i="1"/>
  <c r="AO632" i="1"/>
  <c r="AN632" i="1"/>
  <c r="AR650" i="1"/>
  <c r="AQ650" i="1"/>
  <c r="AP650" i="1"/>
  <c r="AO650" i="1"/>
  <c r="AN650" i="1"/>
  <c r="AR621" i="1"/>
  <c r="AQ621" i="1"/>
  <c r="AP621" i="1"/>
  <c r="AO621" i="1"/>
  <c r="AN621" i="1"/>
  <c r="AR475" i="1"/>
  <c r="AQ475" i="1"/>
  <c r="AP475" i="1"/>
  <c r="AO475" i="1"/>
  <c r="AN475" i="1"/>
  <c r="AQ423" i="1"/>
  <c r="AP423" i="1"/>
  <c r="AO423" i="1"/>
  <c r="AN423" i="1"/>
  <c r="AQ499" i="1"/>
  <c r="AP499" i="1"/>
  <c r="AO499" i="1"/>
  <c r="AN499" i="1"/>
  <c r="AR705" i="1"/>
  <c r="AQ705" i="1"/>
  <c r="AP705" i="1"/>
  <c r="AO705" i="1"/>
  <c r="AN705" i="1"/>
  <c r="AR656" i="1"/>
  <c r="AQ656" i="1"/>
  <c r="AP656" i="1"/>
  <c r="AO656" i="1"/>
  <c r="AN656" i="1"/>
  <c r="AR619" i="1"/>
  <c r="AQ619" i="1"/>
  <c r="AP619" i="1"/>
  <c r="AO619" i="1"/>
  <c r="AN619" i="1"/>
  <c r="AR548" i="1"/>
  <c r="AQ548" i="1"/>
  <c r="AP548" i="1"/>
  <c r="AO548" i="1"/>
  <c r="AN548" i="1"/>
  <c r="AR471" i="1"/>
  <c r="AQ471" i="1"/>
  <c r="AP471" i="1"/>
  <c r="AO471" i="1"/>
  <c r="AN471" i="1"/>
  <c r="AR554" i="1"/>
  <c r="AQ554" i="1"/>
  <c r="AP554" i="1"/>
  <c r="AO554" i="1"/>
  <c r="AN554" i="1"/>
  <c r="AR36" i="1"/>
  <c r="AQ36" i="1"/>
  <c r="AP36" i="1"/>
  <c r="AO36" i="1"/>
  <c r="AN36" i="1"/>
  <c r="AR552" i="1"/>
  <c r="AQ552" i="1"/>
  <c r="AP552" i="1"/>
  <c r="AO552" i="1"/>
  <c r="AN552" i="1"/>
  <c r="AR482" i="1"/>
  <c r="AQ482" i="1"/>
  <c r="AP482" i="1"/>
  <c r="AO482" i="1"/>
  <c r="AN482" i="1"/>
  <c r="AR546" i="1"/>
  <c r="AQ546" i="1"/>
  <c r="AP546" i="1"/>
  <c r="AO546" i="1"/>
  <c r="AN546" i="1"/>
  <c r="AR521" i="1"/>
  <c r="AQ521" i="1"/>
  <c r="AP521" i="1"/>
  <c r="AO521" i="1"/>
  <c r="AN521" i="1"/>
  <c r="AR470" i="1"/>
  <c r="AQ470" i="1"/>
  <c r="AP470" i="1"/>
  <c r="AO470" i="1"/>
  <c r="AN470" i="1"/>
  <c r="AR535" i="1"/>
  <c r="AQ535" i="1"/>
  <c r="AP535" i="1"/>
  <c r="AO535" i="1"/>
  <c r="AN535" i="1"/>
  <c r="AR524" i="1"/>
  <c r="AQ524" i="1"/>
  <c r="AP524" i="1"/>
  <c r="AO524" i="1"/>
  <c r="AN524" i="1"/>
  <c r="AR510" i="1"/>
  <c r="AQ510" i="1"/>
  <c r="AP510" i="1"/>
  <c r="AO510" i="1"/>
  <c r="AN510" i="1"/>
  <c r="AR549" i="1"/>
  <c r="AQ549" i="1"/>
  <c r="AP549" i="1"/>
  <c r="AO549" i="1"/>
  <c r="AN549" i="1"/>
  <c r="AR534" i="1"/>
  <c r="AQ534" i="1"/>
  <c r="AP534" i="1"/>
  <c r="AO534" i="1"/>
  <c r="AN534" i="1"/>
  <c r="AR526" i="1"/>
  <c r="AQ526" i="1"/>
  <c r="AP526" i="1"/>
  <c r="AO526" i="1"/>
  <c r="AN526" i="1"/>
  <c r="AR538" i="1"/>
  <c r="AQ538" i="1"/>
  <c r="AP538" i="1"/>
  <c r="AO538" i="1"/>
  <c r="AN538" i="1"/>
  <c r="AR536" i="1"/>
  <c r="AQ536" i="1"/>
  <c r="AP536" i="1"/>
  <c r="AO536" i="1"/>
  <c r="AN536" i="1"/>
  <c r="AR523" i="1"/>
  <c r="AQ523" i="1"/>
  <c r="AP523" i="1"/>
  <c r="AO523" i="1"/>
  <c r="AN523" i="1"/>
  <c r="AR474" i="1"/>
  <c r="AQ474" i="1"/>
  <c r="AP474" i="1"/>
  <c r="AO474" i="1"/>
  <c r="AN474" i="1"/>
  <c r="AR547" i="1"/>
  <c r="AQ547" i="1"/>
  <c r="AP547" i="1"/>
  <c r="AO547" i="1"/>
  <c r="AN547" i="1"/>
  <c r="AR517" i="1"/>
  <c r="AQ517" i="1"/>
  <c r="AP517" i="1"/>
  <c r="AO517" i="1"/>
  <c r="AN517" i="1"/>
  <c r="AR550" i="1"/>
  <c r="AQ550" i="1"/>
  <c r="AP550" i="1"/>
  <c r="AO550" i="1"/>
  <c r="AN550" i="1"/>
  <c r="AR541" i="1"/>
  <c r="AQ541" i="1"/>
  <c r="AP541" i="1"/>
  <c r="AO541" i="1"/>
  <c r="AN541" i="1"/>
  <c r="AR527" i="1"/>
  <c r="AQ527" i="1"/>
  <c r="AP527" i="1"/>
  <c r="AO527" i="1"/>
  <c r="AN527" i="1"/>
  <c r="AR495" i="1"/>
  <c r="AQ495" i="1"/>
  <c r="AP495" i="1"/>
  <c r="AO495" i="1"/>
  <c r="AN495" i="1"/>
  <c r="AQ444" i="1"/>
  <c r="AP444" i="1"/>
  <c r="AO444" i="1"/>
  <c r="AN444" i="1"/>
  <c r="AR496" i="1"/>
  <c r="AQ496" i="1"/>
  <c r="AP496" i="1"/>
  <c r="AO496" i="1"/>
  <c r="AN496" i="1"/>
  <c r="AR516" i="1"/>
  <c r="AQ516" i="1"/>
  <c r="AP516" i="1"/>
  <c r="AO516" i="1"/>
  <c r="AN516" i="1"/>
  <c r="AR542" i="1"/>
  <c r="AQ542" i="1"/>
  <c r="AP542" i="1"/>
  <c r="AO542" i="1"/>
  <c r="AN542" i="1"/>
  <c r="AQ540" i="1"/>
  <c r="AP540" i="1"/>
  <c r="AO540" i="1"/>
  <c r="AN540" i="1"/>
  <c r="AR497" i="1"/>
  <c r="AQ497" i="1"/>
  <c r="AP497" i="1"/>
  <c r="AO497" i="1"/>
  <c r="AN497" i="1"/>
  <c r="AR532" i="1"/>
  <c r="AQ532" i="1"/>
  <c r="AP532" i="1"/>
  <c r="AO532" i="1"/>
  <c r="AN532" i="1"/>
  <c r="AR433" i="1"/>
  <c r="AQ433" i="1"/>
  <c r="AP433" i="1"/>
  <c r="AO433" i="1"/>
  <c r="AN433" i="1"/>
  <c r="AR480" i="1"/>
  <c r="AQ480" i="1"/>
  <c r="AP480" i="1"/>
  <c r="AO480" i="1"/>
  <c r="AN480" i="1"/>
  <c r="AR543" i="1"/>
  <c r="AQ543" i="1"/>
  <c r="AP543" i="1"/>
  <c r="AO543" i="1"/>
  <c r="AN543" i="1"/>
  <c r="AR479" i="1"/>
  <c r="AQ479" i="1"/>
  <c r="AP479" i="1"/>
  <c r="AO479" i="1"/>
  <c r="AN479" i="1"/>
  <c r="AR515" i="1"/>
  <c r="AQ515" i="1"/>
  <c r="AP515" i="1"/>
  <c r="AO515" i="1"/>
  <c r="AN515" i="1"/>
  <c r="AR477" i="1"/>
  <c r="AQ477" i="1"/>
  <c r="AP477" i="1"/>
  <c r="AO477" i="1"/>
  <c r="AN477" i="1"/>
  <c r="AR539" i="1"/>
  <c r="AQ539" i="1"/>
  <c r="AP539" i="1"/>
  <c r="AO539" i="1"/>
  <c r="AN539" i="1"/>
  <c r="AR492" i="1"/>
  <c r="AQ492" i="1"/>
  <c r="AP492" i="1"/>
  <c r="AO492" i="1"/>
  <c r="AN492" i="1"/>
  <c r="AQ520" i="1"/>
  <c r="AP520" i="1"/>
  <c r="AO520" i="1"/>
  <c r="AN520" i="1"/>
  <c r="AR508" i="1"/>
  <c r="AQ508" i="1"/>
  <c r="AP508" i="1"/>
  <c r="AO508" i="1"/>
  <c r="AN508" i="1"/>
  <c r="AR488" i="1"/>
  <c r="AQ488" i="1"/>
  <c r="AP488" i="1"/>
  <c r="AO488" i="1"/>
  <c r="AN488" i="1"/>
  <c r="AR503" i="1"/>
  <c r="AQ503" i="1"/>
  <c r="AP503" i="1"/>
  <c r="AO503" i="1"/>
  <c r="AN503" i="1"/>
  <c r="AR494" i="1"/>
  <c r="AQ494" i="1"/>
  <c r="AP494" i="1"/>
  <c r="AO494" i="1"/>
  <c r="AN494" i="1"/>
  <c r="AR493" i="1"/>
  <c r="AQ493" i="1"/>
  <c r="AP493" i="1"/>
  <c r="AO493" i="1"/>
  <c r="AN493" i="1"/>
  <c r="AQ344" i="1"/>
  <c r="AP344" i="1"/>
  <c r="AO344" i="1"/>
  <c r="AN344" i="1"/>
  <c r="AR537" i="1"/>
  <c r="AQ537" i="1"/>
  <c r="AP537" i="1"/>
  <c r="AO537" i="1"/>
  <c r="AN537" i="1"/>
  <c r="AR500" i="1"/>
  <c r="AQ500" i="1"/>
  <c r="AP500" i="1"/>
  <c r="AO500" i="1"/>
  <c r="AN500" i="1"/>
  <c r="AR476" i="1"/>
  <c r="AQ476" i="1"/>
  <c r="AP476" i="1"/>
  <c r="AO476" i="1"/>
  <c r="AN476" i="1"/>
  <c r="AR504" i="1"/>
  <c r="AQ504" i="1"/>
  <c r="AP504" i="1"/>
  <c r="AO504" i="1"/>
  <c r="AN504" i="1"/>
  <c r="AR486" i="1"/>
  <c r="AQ486" i="1"/>
  <c r="AP486" i="1"/>
  <c r="AO486" i="1"/>
  <c r="AN486" i="1"/>
  <c r="AR506" i="1"/>
  <c r="AQ506" i="1"/>
  <c r="AP506" i="1"/>
  <c r="AO506" i="1"/>
  <c r="AN506" i="1"/>
  <c r="AR473" i="1"/>
  <c r="AQ473" i="1"/>
  <c r="AP473" i="1"/>
  <c r="AO473" i="1"/>
  <c r="AN473" i="1"/>
  <c r="AQ512" i="1"/>
  <c r="AP512" i="1"/>
  <c r="AO512" i="1"/>
  <c r="AN512" i="1"/>
  <c r="AR511" i="1"/>
  <c r="AQ511" i="1"/>
  <c r="AP511" i="1"/>
  <c r="AO511" i="1"/>
  <c r="AN511" i="1"/>
  <c r="AR502" i="1"/>
  <c r="AQ502" i="1"/>
  <c r="AP502" i="1"/>
  <c r="AO502" i="1"/>
  <c r="AN502" i="1"/>
  <c r="AR490" i="1"/>
  <c r="AQ490" i="1"/>
  <c r="AP490" i="1"/>
  <c r="AO490" i="1"/>
  <c r="AN490" i="1"/>
  <c r="AR478" i="1"/>
  <c r="AQ478" i="1"/>
  <c r="AP478" i="1"/>
  <c r="AO478" i="1"/>
  <c r="AN478" i="1"/>
  <c r="AQ553" i="1"/>
  <c r="AP553" i="1"/>
  <c r="AO553" i="1"/>
  <c r="AN553" i="1"/>
  <c r="AQ381" i="1"/>
  <c r="AP381" i="1"/>
  <c r="AO381" i="1"/>
  <c r="AN381" i="1"/>
  <c r="AR531" i="1"/>
  <c r="AQ531" i="1"/>
  <c r="AP531" i="1"/>
  <c r="AO531" i="1"/>
  <c r="AN531" i="1"/>
  <c r="AR522" i="1"/>
  <c r="AQ522" i="1"/>
  <c r="AP522" i="1"/>
  <c r="AO522" i="1"/>
  <c r="AN522" i="1"/>
  <c r="AR507" i="1"/>
  <c r="AQ507" i="1"/>
  <c r="AP507" i="1"/>
  <c r="AO507" i="1"/>
  <c r="AN507" i="1"/>
  <c r="AR518" i="1"/>
  <c r="AQ518" i="1"/>
  <c r="AP518" i="1"/>
  <c r="AO518" i="1"/>
  <c r="AN518" i="1"/>
  <c r="AR509" i="1"/>
  <c r="AQ509" i="1"/>
  <c r="AP509" i="1"/>
  <c r="AO509" i="1"/>
  <c r="AN509" i="1"/>
  <c r="AR533" i="1"/>
  <c r="AQ533" i="1"/>
  <c r="AP533" i="1"/>
  <c r="AO533" i="1"/>
  <c r="AN533" i="1"/>
  <c r="AR498" i="1"/>
  <c r="AQ498" i="1"/>
  <c r="AP498" i="1"/>
  <c r="AO498" i="1"/>
  <c r="AN498" i="1"/>
  <c r="AR513" i="1"/>
  <c r="AQ513" i="1"/>
  <c r="AP513" i="1"/>
  <c r="AO513" i="1"/>
  <c r="AN513" i="1"/>
  <c r="AR484" i="1"/>
  <c r="AQ484" i="1"/>
  <c r="AP484" i="1"/>
  <c r="AO484" i="1"/>
  <c r="AN484" i="1"/>
  <c r="AQ525" i="1"/>
  <c r="AP525" i="1"/>
  <c r="AO525" i="1"/>
  <c r="AN525" i="1"/>
  <c r="AR487" i="1"/>
  <c r="AQ487" i="1"/>
  <c r="AP487" i="1"/>
  <c r="AO487" i="1"/>
  <c r="AN487" i="1"/>
  <c r="AR544" i="1"/>
  <c r="AQ544" i="1"/>
  <c r="AP544" i="1"/>
  <c r="AO544" i="1"/>
  <c r="AN544" i="1"/>
  <c r="AR469" i="1"/>
  <c r="AQ469" i="1"/>
  <c r="AP469" i="1"/>
  <c r="AO469" i="1"/>
  <c r="AN469" i="1"/>
  <c r="AR468" i="1"/>
  <c r="AQ468" i="1"/>
  <c r="AP468" i="1"/>
  <c r="AO468" i="1"/>
  <c r="AN468" i="1"/>
  <c r="AR443" i="1"/>
  <c r="AQ443" i="1"/>
  <c r="AP443" i="1"/>
  <c r="AO443" i="1"/>
  <c r="AN443" i="1"/>
  <c r="AR420" i="1"/>
  <c r="AQ420" i="1"/>
  <c r="AP420" i="1"/>
  <c r="AO420" i="1"/>
  <c r="AN420" i="1"/>
  <c r="AR450" i="1"/>
  <c r="AQ450" i="1"/>
  <c r="AP450" i="1"/>
  <c r="AO450" i="1"/>
  <c r="AN450" i="1"/>
  <c r="AR421" i="1"/>
  <c r="AQ421" i="1"/>
  <c r="AP421" i="1"/>
  <c r="AO421" i="1"/>
  <c r="AN421" i="1"/>
  <c r="AR467" i="1"/>
  <c r="AQ467" i="1"/>
  <c r="AP467" i="1"/>
  <c r="AO467" i="1"/>
  <c r="AN467" i="1"/>
  <c r="AR422" i="1"/>
  <c r="AQ422" i="1"/>
  <c r="AP422" i="1"/>
  <c r="AO422" i="1"/>
  <c r="AN422" i="1"/>
  <c r="AQ279" i="1"/>
  <c r="AP279" i="1"/>
  <c r="AO279" i="1"/>
  <c r="AN279" i="1"/>
  <c r="AR424" i="1"/>
  <c r="AQ424" i="1"/>
  <c r="AP424" i="1"/>
  <c r="AO424" i="1"/>
  <c r="AN424" i="1"/>
  <c r="AR417" i="1"/>
  <c r="AQ417" i="1"/>
  <c r="AP417" i="1"/>
  <c r="AO417" i="1"/>
  <c r="AN417" i="1"/>
  <c r="AR460" i="1"/>
  <c r="AQ460" i="1"/>
  <c r="AP460" i="1"/>
  <c r="AO460" i="1"/>
  <c r="AN460" i="1"/>
  <c r="AR449" i="1"/>
  <c r="AQ449" i="1"/>
  <c r="AP449" i="1"/>
  <c r="AO449" i="1"/>
  <c r="AN449" i="1"/>
  <c r="AR447" i="1"/>
  <c r="AQ447" i="1"/>
  <c r="AP447" i="1"/>
  <c r="AO447" i="1"/>
  <c r="AN447" i="1"/>
  <c r="AR445" i="1"/>
  <c r="AQ445" i="1"/>
  <c r="AP445" i="1"/>
  <c r="AO445" i="1"/>
  <c r="AN445" i="1"/>
  <c r="AR416" i="1"/>
  <c r="AQ416" i="1"/>
  <c r="AP416" i="1"/>
  <c r="AO416" i="1"/>
  <c r="AN416" i="1"/>
  <c r="AR466" i="1"/>
  <c r="AQ466" i="1"/>
  <c r="AP466" i="1"/>
  <c r="AO466" i="1"/>
  <c r="AN466" i="1"/>
  <c r="AR440" i="1"/>
  <c r="AQ440" i="1"/>
  <c r="AP440" i="1"/>
  <c r="AO440" i="1"/>
  <c r="AN440" i="1"/>
  <c r="AR439" i="1"/>
  <c r="AQ439" i="1"/>
  <c r="AP439" i="1"/>
  <c r="AO439" i="1"/>
  <c r="AN439" i="1"/>
  <c r="AR457" i="1"/>
  <c r="AQ457" i="1"/>
  <c r="AP457" i="1"/>
  <c r="AO457" i="1"/>
  <c r="AN457" i="1"/>
  <c r="AR436" i="1"/>
  <c r="AQ436" i="1"/>
  <c r="AP436" i="1"/>
  <c r="AO436" i="1"/>
  <c r="AN436" i="1"/>
  <c r="AR425" i="1"/>
  <c r="AQ425" i="1"/>
  <c r="AP425" i="1"/>
  <c r="AO425" i="1"/>
  <c r="AN425" i="1"/>
  <c r="AR453" i="1"/>
  <c r="AQ453" i="1"/>
  <c r="AP453" i="1"/>
  <c r="AO453" i="1"/>
  <c r="AN453" i="1"/>
  <c r="AQ388" i="1"/>
  <c r="AP388" i="1"/>
  <c r="AO388" i="1"/>
  <c r="AN388" i="1"/>
  <c r="AR462" i="1"/>
  <c r="AQ462" i="1"/>
  <c r="AP462" i="1"/>
  <c r="AO462" i="1"/>
  <c r="AN462" i="1"/>
  <c r="AR454" i="1"/>
  <c r="AQ454" i="1"/>
  <c r="AP454" i="1"/>
  <c r="AO454" i="1"/>
  <c r="AN454" i="1"/>
  <c r="AR452" i="1"/>
  <c r="AQ452" i="1"/>
  <c r="AP452" i="1"/>
  <c r="AO452" i="1"/>
  <c r="AN452" i="1"/>
  <c r="AR464" i="1"/>
  <c r="AQ464" i="1"/>
  <c r="AP464" i="1"/>
  <c r="AO464" i="1"/>
  <c r="AN464" i="1"/>
  <c r="AQ409" i="1"/>
  <c r="AP409" i="1"/>
  <c r="AO409" i="1"/>
  <c r="AN409" i="1"/>
  <c r="AR459" i="1"/>
  <c r="AQ459" i="1"/>
  <c r="AP459" i="1"/>
  <c r="AO459" i="1"/>
  <c r="AN459" i="1"/>
  <c r="AR428" i="1"/>
  <c r="AQ428" i="1"/>
  <c r="AP428" i="1"/>
  <c r="AO428" i="1"/>
  <c r="AN428" i="1"/>
  <c r="AR431" i="1"/>
  <c r="AQ431" i="1"/>
  <c r="AP431" i="1"/>
  <c r="AO431" i="1"/>
  <c r="AN431" i="1"/>
  <c r="AQ461" i="1"/>
  <c r="AP461" i="1"/>
  <c r="AO461" i="1"/>
  <c r="AN461" i="1"/>
  <c r="AR430" i="1"/>
  <c r="AQ430" i="1"/>
  <c r="AP430" i="1"/>
  <c r="AO430" i="1"/>
  <c r="AN430" i="1"/>
  <c r="AR463" i="1"/>
  <c r="AQ463" i="1"/>
  <c r="AP463" i="1"/>
  <c r="AO463" i="1"/>
  <c r="AN463" i="1"/>
  <c r="AQ270" i="1"/>
  <c r="AP270" i="1"/>
  <c r="AO270" i="1"/>
  <c r="AN270" i="1"/>
  <c r="AR434" i="1"/>
  <c r="AQ434" i="1"/>
  <c r="AP434" i="1"/>
  <c r="AO434" i="1"/>
  <c r="AN434" i="1"/>
  <c r="AQ335" i="1"/>
  <c r="AP335" i="1"/>
  <c r="AO335" i="1"/>
  <c r="AN335" i="1"/>
  <c r="AR442" i="1"/>
  <c r="AQ442" i="1"/>
  <c r="AP442" i="1"/>
  <c r="AO442" i="1"/>
  <c r="AN442" i="1"/>
  <c r="AR456" i="1"/>
  <c r="AQ456" i="1"/>
  <c r="AP456" i="1"/>
  <c r="AO456" i="1"/>
  <c r="AN456" i="1"/>
  <c r="AR435" i="1"/>
  <c r="AQ435" i="1"/>
  <c r="AP435" i="1"/>
  <c r="AO435" i="1"/>
  <c r="AN435" i="1"/>
  <c r="AR458" i="1"/>
  <c r="AQ458" i="1"/>
  <c r="AP458" i="1"/>
  <c r="AO458" i="1"/>
  <c r="AN458" i="1"/>
  <c r="AR429" i="1"/>
  <c r="AQ429" i="1"/>
  <c r="AP429" i="1"/>
  <c r="AO429" i="1"/>
  <c r="AN429" i="1"/>
  <c r="AR437" i="1"/>
  <c r="AQ437" i="1"/>
  <c r="AP437" i="1"/>
  <c r="AO437" i="1"/>
  <c r="AN437" i="1"/>
  <c r="AR455" i="1"/>
  <c r="AQ455" i="1"/>
  <c r="AP455" i="1"/>
  <c r="AO455" i="1"/>
  <c r="AN455" i="1"/>
  <c r="AQ426" i="1"/>
  <c r="AP426" i="1"/>
  <c r="AO426" i="1"/>
  <c r="AN426" i="1"/>
  <c r="AR419" i="1"/>
  <c r="AQ419" i="1"/>
  <c r="AP419" i="1"/>
  <c r="AO419" i="1"/>
  <c r="AN419" i="1"/>
  <c r="AR393" i="1"/>
  <c r="AQ393" i="1"/>
  <c r="AP393" i="1"/>
  <c r="AO393" i="1"/>
  <c r="AN393" i="1"/>
  <c r="AR408" i="1"/>
  <c r="AQ408" i="1"/>
  <c r="AP408" i="1"/>
  <c r="AO408" i="1"/>
  <c r="AN408" i="1"/>
  <c r="AR397" i="1"/>
  <c r="AQ397" i="1"/>
  <c r="AP397" i="1"/>
  <c r="AO397" i="1"/>
  <c r="AN397" i="1"/>
  <c r="AQ399" i="1"/>
  <c r="AP399" i="1"/>
  <c r="AO399" i="1"/>
  <c r="AN399" i="1"/>
  <c r="AR115" i="1"/>
  <c r="AQ115" i="1"/>
  <c r="AP115" i="1"/>
  <c r="AO115" i="1"/>
  <c r="AN115" i="1"/>
  <c r="AR400" i="1"/>
  <c r="AQ400" i="1"/>
  <c r="AP400" i="1"/>
  <c r="AO400" i="1"/>
  <c r="AN400" i="1"/>
  <c r="AR382" i="1"/>
  <c r="AQ382" i="1"/>
  <c r="AP382" i="1"/>
  <c r="AO382" i="1"/>
  <c r="AN382" i="1"/>
  <c r="AR387" i="1"/>
  <c r="AQ387" i="1"/>
  <c r="AP387" i="1"/>
  <c r="AO387" i="1"/>
  <c r="AN387" i="1"/>
  <c r="AR394" i="1"/>
  <c r="AQ394" i="1"/>
  <c r="AP394" i="1"/>
  <c r="AO394" i="1"/>
  <c r="AN394" i="1"/>
  <c r="AR411" i="1"/>
  <c r="AQ411" i="1"/>
  <c r="AP411" i="1"/>
  <c r="AO411" i="1"/>
  <c r="AN411" i="1"/>
  <c r="AQ192" i="1"/>
  <c r="AP192" i="1"/>
  <c r="AO192" i="1"/>
  <c r="AN192" i="1"/>
  <c r="AR392" i="1"/>
  <c r="AQ392" i="1"/>
  <c r="AP392" i="1"/>
  <c r="AO392" i="1"/>
  <c r="AN392" i="1"/>
  <c r="AR396" i="1"/>
  <c r="AQ396" i="1"/>
  <c r="AP396" i="1"/>
  <c r="AO396" i="1"/>
  <c r="AN396" i="1"/>
  <c r="AR414" i="1"/>
  <c r="AQ414" i="1"/>
  <c r="AP414" i="1"/>
  <c r="AO414" i="1"/>
  <c r="AN414" i="1"/>
  <c r="AR384" i="1"/>
  <c r="AQ384" i="1"/>
  <c r="AP384" i="1"/>
  <c r="AO384" i="1"/>
  <c r="AN384" i="1"/>
  <c r="AQ280" i="1"/>
  <c r="AP280" i="1"/>
  <c r="AO280" i="1"/>
  <c r="AN280" i="1"/>
  <c r="AR383" i="1"/>
  <c r="AQ383" i="1"/>
  <c r="AP383" i="1"/>
  <c r="AO383" i="1"/>
  <c r="AN383" i="1"/>
  <c r="AR404" i="1"/>
  <c r="AQ404" i="1"/>
  <c r="AP404" i="1"/>
  <c r="AO404" i="1"/>
  <c r="AN404" i="1"/>
  <c r="AR390" i="1"/>
  <c r="AQ390" i="1"/>
  <c r="AP390" i="1"/>
  <c r="AO390" i="1"/>
  <c r="AN390" i="1"/>
  <c r="AQ356" i="1"/>
  <c r="AP356" i="1"/>
  <c r="AO356" i="1"/>
  <c r="AN356" i="1"/>
  <c r="AR412" i="1"/>
  <c r="AQ412" i="1"/>
  <c r="AP412" i="1"/>
  <c r="AO412" i="1"/>
  <c r="AN412" i="1"/>
  <c r="AR413" i="1"/>
  <c r="AQ413" i="1"/>
  <c r="AP413" i="1"/>
  <c r="AO413" i="1"/>
  <c r="AN413" i="1"/>
  <c r="AR389" i="1"/>
  <c r="AQ389" i="1"/>
  <c r="AP389" i="1"/>
  <c r="AO389" i="1"/>
  <c r="AN389" i="1"/>
  <c r="AR415" i="1"/>
  <c r="AQ415" i="1"/>
  <c r="AP415" i="1"/>
  <c r="AO415" i="1"/>
  <c r="AN415" i="1"/>
  <c r="AR402" i="1"/>
  <c r="AQ402" i="1"/>
  <c r="AP402" i="1"/>
  <c r="AO402" i="1"/>
  <c r="AN402" i="1"/>
  <c r="AR407" i="1"/>
  <c r="AQ407" i="1"/>
  <c r="AP407" i="1"/>
  <c r="AO407" i="1"/>
  <c r="AN407" i="1"/>
  <c r="AR395" i="1"/>
  <c r="AQ395" i="1"/>
  <c r="AP395" i="1"/>
  <c r="AO395" i="1"/>
  <c r="AN395" i="1"/>
  <c r="AR403" i="1"/>
  <c r="AQ403" i="1"/>
  <c r="AP403" i="1"/>
  <c r="AO403" i="1"/>
  <c r="AN403" i="1"/>
  <c r="AR391" i="1"/>
  <c r="AQ391" i="1"/>
  <c r="AP391" i="1"/>
  <c r="AO391" i="1"/>
  <c r="AN391" i="1"/>
  <c r="AQ398" i="1"/>
  <c r="AP398" i="1"/>
  <c r="AO398" i="1"/>
  <c r="AN398" i="1"/>
  <c r="AQ401" i="1"/>
  <c r="AP401" i="1"/>
  <c r="AO401" i="1"/>
  <c r="AN401" i="1"/>
  <c r="AR406" i="1"/>
  <c r="AQ406" i="1"/>
  <c r="AP406" i="1"/>
  <c r="AO406" i="1"/>
  <c r="AN406" i="1"/>
  <c r="AQ385" i="1"/>
  <c r="AP385" i="1"/>
  <c r="AO385" i="1"/>
  <c r="AN385" i="1"/>
  <c r="AR361" i="1"/>
  <c r="AQ361" i="1"/>
  <c r="AP361" i="1"/>
  <c r="AO361" i="1"/>
  <c r="AN361" i="1"/>
  <c r="AR378" i="1"/>
  <c r="AQ378" i="1"/>
  <c r="AP378" i="1"/>
  <c r="AO378" i="1"/>
  <c r="AN378" i="1"/>
  <c r="AQ99" i="1"/>
  <c r="AP99" i="1"/>
  <c r="AO99" i="1"/>
  <c r="AN99" i="1"/>
  <c r="AQ213" i="1"/>
  <c r="AP213" i="1"/>
  <c r="AO213" i="1"/>
  <c r="AN213" i="1"/>
  <c r="AR358" i="1"/>
  <c r="AQ358" i="1"/>
  <c r="AP358" i="1"/>
  <c r="AO358" i="1"/>
  <c r="AN358" i="1"/>
  <c r="AR379" i="1"/>
  <c r="AQ379" i="1"/>
  <c r="AP379" i="1"/>
  <c r="AO379" i="1"/>
  <c r="AN379" i="1"/>
  <c r="AR377" i="1"/>
  <c r="AQ377" i="1"/>
  <c r="AP377" i="1"/>
  <c r="AO377" i="1"/>
  <c r="AN377" i="1"/>
  <c r="AR372" i="1"/>
  <c r="AQ372" i="1"/>
  <c r="AP372" i="1"/>
  <c r="AO372" i="1"/>
  <c r="AN372" i="1"/>
  <c r="AR359" i="1"/>
  <c r="AQ359" i="1"/>
  <c r="AP359" i="1"/>
  <c r="AO359" i="1"/>
  <c r="AN359" i="1"/>
  <c r="AQ88" i="1"/>
  <c r="AP88" i="1"/>
  <c r="AO88" i="1"/>
  <c r="AN88" i="1"/>
  <c r="AR371" i="1"/>
  <c r="AQ371" i="1"/>
  <c r="AP371" i="1"/>
  <c r="AO371" i="1"/>
  <c r="AN371" i="1"/>
  <c r="AR370" i="1"/>
  <c r="AQ370" i="1"/>
  <c r="AP370" i="1"/>
  <c r="AO370" i="1"/>
  <c r="AN370" i="1"/>
  <c r="AR364" i="1"/>
  <c r="AQ364" i="1"/>
  <c r="AP364" i="1"/>
  <c r="AO364" i="1"/>
  <c r="AN364" i="1"/>
  <c r="AR362" i="1"/>
  <c r="AQ362" i="1"/>
  <c r="AP362" i="1"/>
  <c r="AO362" i="1"/>
  <c r="AN362" i="1"/>
  <c r="AR376" i="1"/>
  <c r="AQ376" i="1"/>
  <c r="AP376" i="1"/>
  <c r="AO376" i="1"/>
  <c r="AN376" i="1"/>
  <c r="AQ147" i="1"/>
  <c r="AP147" i="1"/>
  <c r="AO147" i="1"/>
  <c r="AN147" i="1"/>
  <c r="AR369" i="1"/>
  <c r="AQ369" i="1"/>
  <c r="AP369" i="1"/>
  <c r="AO369" i="1"/>
  <c r="AN369" i="1"/>
  <c r="AR373" i="1"/>
  <c r="AQ373" i="1"/>
  <c r="AP373" i="1"/>
  <c r="AO373" i="1"/>
  <c r="AN373" i="1"/>
  <c r="AR366" i="1"/>
  <c r="AQ366" i="1"/>
  <c r="AP366" i="1"/>
  <c r="AO366" i="1"/>
  <c r="AN366" i="1"/>
  <c r="AR375" i="1"/>
  <c r="AQ375" i="1"/>
  <c r="AP375" i="1"/>
  <c r="AO375" i="1"/>
  <c r="AN375" i="1"/>
  <c r="AR365" i="1"/>
  <c r="AQ365" i="1"/>
  <c r="AP365" i="1"/>
  <c r="AO365" i="1"/>
  <c r="AN365" i="1"/>
  <c r="AQ368" i="1"/>
  <c r="AP368" i="1"/>
  <c r="AO368" i="1"/>
  <c r="AN368" i="1"/>
  <c r="AR367" i="1"/>
  <c r="AQ367" i="1"/>
  <c r="AP367" i="1"/>
  <c r="AO367" i="1"/>
  <c r="AN367" i="1"/>
  <c r="AR374" i="1"/>
  <c r="AQ374" i="1"/>
  <c r="AP374" i="1"/>
  <c r="AO374" i="1"/>
  <c r="AN374" i="1"/>
  <c r="AQ357" i="1"/>
  <c r="AP357" i="1"/>
  <c r="AO357" i="1"/>
  <c r="AN357" i="1"/>
  <c r="AR352" i="1"/>
  <c r="AQ352" i="1"/>
  <c r="AP352" i="1"/>
  <c r="AO352" i="1"/>
  <c r="AN352" i="1"/>
  <c r="AR343" i="1"/>
  <c r="AQ343" i="1"/>
  <c r="AP343" i="1"/>
  <c r="AO343" i="1"/>
  <c r="AN343" i="1"/>
  <c r="AR350" i="1"/>
  <c r="AQ350" i="1"/>
  <c r="AP350" i="1"/>
  <c r="AO350" i="1"/>
  <c r="AN350" i="1"/>
  <c r="AR331" i="1"/>
  <c r="AQ331" i="1"/>
  <c r="AP331" i="1"/>
  <c r="AO331" i="1"/>
  <c r="AN331" i="1"/>
  <c r="AQ117" i="1"/>
  <c r="AP117" i="1"/>
  <c r="AO117" i="1"/>
  <c r="AN117" i="1"/>
  <c r="AR348" i="1"/>
  <c r="AQ348" i="1"/>
  <c r="AP348" i="1"/>
  <c r="AO348" i="1"/>
  <c r="AN348" i="1"/>
  <c r="AQ146" i="1"/>
  <c r="AP146" i="1"/>
  <c r="AO146" i="1"/>
  <c r="AN146" i="1"/>
  <c r="AR338" i="1"/>
  <c r="AQ338" i="1"/>
  <c r="AP338" i="1"/>
  <c r="AO338" i="1"/>
  <c r="AN338" i="1"/>
  <c r="AR342" i="1"/>
  <c r="AQ342" i="1"/>
  <c r="AP342" i="1"/>
  <c r="AO342" i="1"/>
  <c r="AN342" i="1"/>
  <c r="AR353" i="1"/>
  <c r="AQ353" i="1"/>
  <c r="AP353" i="1"/>
  <c r="AO353" i="1"/>
  <c r="AN353" i="1"/>
  <c r="AQ228" i="1"/>
  <c r="AP228" i="1"/>
  <c r="AO228" i="1"/>
  <c r="AN228" i="1"/>
  <c r="AR339" i="1"/>
  <c r="AQ339" i="1"/>
  <c r="AP339" i="1"/>
  <c r="AO339" i="1"/>
  <c r="AN339" i="1"/>
  <c r="AR346" i="1"/>
  <c r="AQ346" i="1"/>
  <c r="AP346" i="1"/>
  <c r="AO346" i="1"/>
  <c r="AN346" i="1"/>
  <c r="AQ336" i="1"/>
  <c r="AP336" i="1"/>
  <c r="AO336" i="1"/>
  <c r="AN336" i="1"/>
  <c r="AQ234" i="1"/>
  <c r="AP234" i="1"/>
  <c r="AO234" i="1"/>
  <c r="AN234" i="1"/>
  <c r="AR351" i="1"/>
  <c r="AQ351" i="1"/>
  <c r="AP351" i="1"/>
  <c r="AO351" i="1"/>
  <c r="AN351" i="1"/>
  <c r="AQ170" i="1"/>
  <c r="AP170" i="1"/>
  <c r="AO170" i="1"/>
  <c r="AN170" i="1"/>
  <c r="AQ349" i="1"/>
  <c r="AP349" i="1"/>
  <c r="AO349" i="1"/>
  <c r="AN349" i="1"/>
  <c r="AR341" i="1"/>
  <c r="AQ341" i="1"/>
  <c r="AP341" i="1"/>
  <c r="AO341" i="1"/>
  <c r="AN341" i="1"/>
  <c r="AQ304" i="1"/>
  <c r="AP304" i="1"/>
  <c r="AO304" i="1"/>
  <c r="AN304" i="1"/>
  <c r="AR345" i="1"/>
  <c r="AQ345" i="1"/>
  <c r="AP345" i="1"/>
  <c r="AO345" i="1"/>
  <c r="AN345" i="1"/>
  <c r="AQ337" i="1"/>
  <c r="AP337" i="1"/>
  <c r="AO337" i="1"/>
  <c r="AN337" i="1"/>
  <c r="AR347" i="1"/>
  <c r="AQ347" i="1"/>
  <c r="AP347" i="1"/>
  <c r="AO347" i="1"/>
  <c r="AN347" i="1"/>
  <c r="AR340" i="1"/>
  <c r="AQ340" i="1"/>
  <c r="AP340" i="1"/>
  <c r="AO340" i="1"/>
  <c r="AN340" i="1"/>
  <c r="AR311" i="1"/>
  <c r="AQ311" i="1"/>
  <c r="AP311" i="1"/>
  <c r="AO311" i="1"/>
  <c r="AN311" i="1"/>
  <c r="AR312" i="1"/>
  <c r="AQ312" i="1"/>
  <c r="AP312" i="1"/>
  <c r="AO312" i="1"/>
  <c r="AN312" i="1"/>
  <c r="AQ106" i="1"/>
  <c r="AP106" i="1"/>
  <c r="AO106" i="1"/>
  <c r="AN106" i="1"/>
  <c r="AR321" i="1"/>
  <c r="AQ321" i="1"/>
  <c r="AP321" i="1"/>
  <c r="AO321" i="1"/>
  <c r="AN321" i="1"/>
  <c r="AR309" i="1"/>
  <c r="AQ309" i="1"/>
  <c r="AP309" i="1"/>
  <c r="AO309" i="1"/>
  <c r="AN309" i="1"/>
  <c r="AR245" i="1"/>
  <c r="AQ245" i="1"/>
  <c r="AP245" i="1"/>
  <c r="AO245" i="1"/>
  <c r="AN245" i="1"/>
  <c r="AQ131" i="1"/>
  <c r="AP131" i="1"/>
  <c r="AO131" i="1"/>
  <c r="AN131" i="1"/>
  <c r="AR319" i="1"/>
  <c r="AQ319" i="1"/>
  <c r="AP319" i="1"/>
  <c r="AO319" i="1"/>
  <c r="AN319" i="1"/>
  <c r="AR327" i="1"/>
  <c r="AQ327" i="1"/>
  <c r="AP327" i="1"/>
  <c r="AO327" i="1"/>
  <c r="AN327" i="1"/>
  <c r="AR322" i="1"/>
  <c r="AQ322" i="1"/>
  <c r="AP322" i="1"/>
  <c r="AO322" i="1"/>
  <c r="AN322" i="1"/>
  <c r="AR323" i="1"/>
  <c r="AQ323" i="1"/>
  <c r="AP323" i="1"/>
  <c r="AO323" i="1"/>
  <c r="AN323" i="1"/>
  <c r="AR324" i="1"/>
  <c r="AQ324" i="1"/>
  <c r="AP324" i="1"/>
  <c r="AO324" i="1"/>
  <c r="AN324" i="1"/>
  <c r="AR317" i="1"/>
  <c r="AQ317" i="1"/>
  <c r="AP317" i="1"/>
  <c r="AO317" i="1"/>
  <c r="AN317" i="1"/>
  <c r="AR326" i="1"/>
  <c r="AQ326" i="1"/>
  <c r="AP326" i="1"/>
  <c r="AO326" i="1"/>
  <c r="AN326" i="1"/>
  <c r="AR318" i="1"/>
  <c r="AQ318" i="1"/>
  <c r="AP318" i="1"/>
  <c r="AO318" i="1"/>
  <c r="AN318" i="1"/>
  <c r="AQ243" i="1"/>
  <c r="AP243" i="1"/>
  <c r="AO243" i="1"/>
  <c r="AN243" i="1"/>
  <c r="AR320" i="1"/>
  <c r="AQ320" i="1"/>
  <c r="AP320" i="1"/>
  <c r="AO320" i="1"/>
  <c r="AN320" i="1"/>
  <c r="AR315" i="1"/>
  <c r="AQ315" i="1"/>
  <c r="AP315" i="1"/>
  <c r="AO315" i="1"/>
  <c r="AN315" i="1"/>
  <c r="AR329" i="1"/>
  <c r="AQ329" i="1"/>
  <c r="AP329" i="1"/>
  <c r="AO329" i="1"/>
  <c r="AN329" i="1"/>
  <c r="AR325" i="1"/>
  <c r="AQ325" i="1"/>
  <c r="AP325" i="1"/>
  <c r="AO325" i="1"/>
  <c r="AN325" i="1"/>
  <c r="AR328" i="1"/>
  <c r="AQ328" i="1"/>
  <c r="AP328" i="1"/>
  <c r="AO328" i="1"/>
  <c r="AN328" i="1"/>
  <c r="AQ316" i="1"/>
  <c r="AP316" i="1"/>
  <c r="AO316" i="1"/>
  <c r="AN316" i="1"/>
  <c r="AQ314" i="1"/>
  <c r="AP314" i="1"/>
  <c r="AO314" i="1"/>
  <c r="AN314" i="1"/>
  <c r="AR308" i="1"/>
  <c r="AQ308" i="1"/>
  <c r="AP308" i="1"/>
  <c r="AO308" i="1"/>
  <c r="AN308" i="1"/>
  <c r="AR300" i="1"/>
  <c r="AQ300" i="1"/>
  <c r="AP300" i="1"/>
  <c r="AO300" i="1"/>
  <c r="AN300" i="1"/>
  <c r="AR307" i="1"/>
  <c r="AQ307" i="1"/>
  <c r="AP307" i="1"/>
  <c r="AO307" i="1"/>
  <c r="AN307" i="1"/>
  <c r="AR298" i="1"/>
  <c r="AQ298" i="1"/>
  <c r="AP298" i="1"/>
  <c r="AO298" i="1"/>
  <c r="AN298" i="1"/>
  <c r="AR302" i="1"/>
  <c r="AQ302" i="1"/>
  <c r="AP302" i="1"/>
  <c r="AO302" i="1"/>
  <c r="AN302" i="1"/>
  <c r="AQ196" i="1"/>
  <c r="AP196" i="1"/>
  <c r="AO196" i="1"/>
  <c r="AN196" i="1"/>
  <c r="AR305" i="1"/>
  <c r="AQ305" i="1"/>
  <c r="AP305" i="1"/>
  <c r="AO305" i="1"/>
  <c r="AN305" i="1"/>
  <c r="AR310" i="1"/>
  <c r="AQ310" i="1"/>
  <c r="AP310" i="1"/>
  <c r="AO310" i="1"/>
  <c r="AN310" i="1"/>
  <c r="AR303" i="1"/>
  <c r="AQ303" i="1"/>
  <c r="AP303" i="1"/>
  <c r="AO303" i="1"/>
  <c r="AN303" i="1"/>
  <c r="AR296" i="1"/>
  <c r="AQ296" i="1"/>
  <c r="AP296" i="1"/>
  <c r="AO296" i="1"/>
  <c r="AN296" i="1"/>
  <c r="AR299" i="1"/>
  <c r="AQ299" i="1"/>
  <c r="AP299" i="1"/>
  <c r="AO299" i="1"/>
  <c r="AN299" i="1"/>
  <c r="AR306" i="1"/>
  <c r="AQ306" i="1"/>
  <c r="AP306" i="1"/>
  <c r="AO306" i="1"/>
  <c r="AN306" i="1"/>
  <c r="AR295" i="1"/>
  <c r="AQ295" i="1"/>
  <c r="AP295" i="1"/>
  <c r="AO295" i="1"/>
  <c r="AN295" i="1"/>
  <c r="AR297" i="1"/>
  <c r="AQ297" i="1"/>
  <c r="AP297" i="1"/>
  <c r="AO297" i="1"/>
  <c r="AN297" i="1"/>
  <c r="AR276" i="1"/>
  <c r="AQ276" i="1"/>
  <c r="AP276" i="1"/>
  <c r="AO276" i="1"/>
  <c r="AN276" i="1"/>
  <c r="AR278" i="1"/>
  <c r="AQ278" i="1"/>
  <c r="AP278" i="1"/>
  <c r="AO278" i="1"/>
  <c r="AN278" i="1"/>
  <c r="AR285" i="1"/>
  <c r="AQ285" i="1"/>
  <c r="AP285" i="1"/>
  <c r="AO285" i="1"/>
  <c r="AN285" i="1"/>
  <c r="AR290" i="1"/>
  <c r="AQ290" i="1"/>
  <c r="AP290" i="1"/>
  <c r="AO290" i="1"/>
  <c r="AN290" i="1"/>
  <c r="AQ231" i="1"/>
  <c r="AP231" i="1"/>
  <c r="AO231" i="1"/>
  <c r="AN231" i="1"/>
  <c r="AR294" i="1"/>
  <c r="AQ294" i="1"/>
  <c r="AP294" i="1"/>
  <c r="AO294" i="1"/>
  <c r="AN294" i="1"/>
  <c r="AR291" i="1"/>
  <c r="AQ291" i="1"/>
  <c r="AP291" i="1"/>
  <c r="AO291" i="1"/>
  <c r="AN291" i="1"/>
  <c r="AR283" i="1"/>
  <c r="AQ283" i="1"/>
  <c r="AP283" i="1"/>
  <c r="AO283" i="1"/>
  <c r="AN283" i="1"/>
  <c r="AR282" i="1"/>
  <c r="AQ282" i="1"/>
  <c r="AP282" i="1"/>
  <c r="AO282" i="1"/>
  <c r="AN282" i="1"/>
  <c r="AR288" i="1"/>
  <c r="AQ288" i="1"/>
  <c r="AP288" i="1"/>
  <c r="AO288" i="1"/>
  <c r="AN288" i="1"/>
  <c r="AR281" i="1"/>
  <c r="AQ281" i="1"/>
  <c r="AP281" i="1"/>
  <c r="AO281" i="1"/>
  <c r="AN281" i="1"/>
  <c r="AR284" i="1"/>
  <c r="AQ284" i="1"/>
  <c r="AP284" i="1"/>
  <c r="AO284" i="1"/>
  <c r="AN284" i="1"/>
  <c r="AR292" i="1"/>
  <c r="AQ292" i="1"/>
  <c r="AP292" i="1"/>
  <c r="AO292" i="1"/>
  <c r="AN292" i="1"/>
  <c r="AR289" i="1"/>
  <c r="AQ289" i="1"/>
  <c r="AP289" i="1"/>
  <c r="AO289" i="1"/>
  <c r="AN289" i="1"/>
  <c r="AQ255" i="1"/>
  <c r="AP255" i="1"/>
  <c r="AO255" i="1"/>
  <c r="AN255" i="1"/>
  <c r="AR293" i="1"/>
  <c r="AQ293" i="1"/>
  <c r="AP293" i="1"/>
  <c r="AO293" i="1"/>
  <c r="AN293" i="1"/>
  <c r="AR272" i="1"/>
  <c r="AQ272" i="1"/>
  <c r="AP272" i="1"/>
  <c r="AO272" i="1"/>
  <c r="AN272" i="1"/>
  <c r="AR267" i="1"/>
  <c r="AQ267" i="1"/>
  <c r="AP267" i="1"/>
  <c r="AO267" i="1"/>
  <c r="AN267" i="1"/>
  <c r="AR274" i="1"/>
  <c r="AQ274" i="1"/>
  <c r="AP274" i="1"/>
  <c r="AO274" i="1"/>
  <c r="AN274" i="1"/>
  <c r="AR269" i="1"/>
  <c r="AQ269" i="1"/>
  <c r="AP269" i="1"/>
  <c r="AO269" i="1"/>
  <c r="AN269" i="1"/>
  <c r="AR268" i="1"/>
  <c r="AQ268" i="1"/>
  <c r="AP268" i="1"/>
  <c r="AO268" i="1"/>
  <c r="AN268" i="1"/>
  <c r="AR266" i="1"/>
  <c r="AQ266" i="1"/>
  <c r="AP266" i="1"/>
  <c r="AO266" i="1"/>
  <c r="AN266" i="1"/>
  <c r="AR273" i="1"/>
  <c r="AQ273" i="1"/>
  <c r="AP273" i="1"/>
  <c r="AO273" i="1"/>
  <c r="AN273" i="1"/>
  <c r="AR263" i="1"/>
  <c r="AQ263" i="1"/>
  <c r="AP263" i="1"/>
  <c r="AO263" i="1"/>
  <c r="AN263" i="1"/>
  <c r="AQ232" i="1"/>
  <c r="AP232" i="1"/>
  <c r="AO232" i="1"/>
  <c r="AN232" i="1"/>
  <c r="AR247" i="1"/>
  <c r="AQ247" i="1"/>
  <c r="AP247" i="1"/>
  <c r="AO247" i="1"/>
  <c r="AN247" i="1"/>
  <c r="AR249" i="1"/>
  <c r="AQ249" i="1"/>
  <c r="AP249" i="1"/>
  <c r="AO249" i="1"/>
  <c r="AN249" i="1"/>
  <c r="AR258" i="1"/>
  <c r="AQ258" i="1"/>
  <c r="AP258" i="1"/>
  <c r="AO258" i="1"/>
  <c r="AN258" i="1"/>
  <c r="AR254" i="1"/>
  <c r="AQ254" i="1"/>
  <c r="AP254" i="1"/>
  <c r="AO254" i="1"/>
  <c r="AN254" i="1"/>
  <c r="AR253" i="1"/>
  <c r="AQ253" i="1"/>
  <c r="AP253" i="1"/>
  <c r="AO253" i="1"/>
  <c r="AN253" i="1"/>
  <c r="AR262" i="1"/>
  <c r="AQ262" i="1"/>
  <c r="AP262" i="1"/>
  <c r="AO262" i="1"/>
  <c r="AN262" i="1"/>
  <c r="AR261" i="1"/>
  <c r="AQ261" i="1"/>
  <c r="AP261" i="1"/>
  <c r="AO261" i="1"/>
  <c r="AN261" i="1"/>
  <c r="AR259" i="1"/>
  <c r="AQ259" i="1"/>
  <c r="AP259" i="1"/>
  <c r="AO259" i="1"/>
  <c r="AN259" i="1"/>
  <c r="AR256" i="1"/>
  <c r="AQ256" i="1"/>
  <c r="AP256" i="1"/>
  <c r="AO256" i="1"/>
  <c r="AN256" i="1"/>
  <c r="AR242" i="1"/>
  <c r="AQ242" i="1"/>
  <c r="AP242" i="1"/>
  <c r="AO242" i="1"/>
  <c r="AN242" i="1"/>
  <c r="AR264" i="1"/>
  <c r="AQ264" i="1"/>
  <c r="AP264" i="1"/>
  <c r="AO264" i="1"/>
  <c r="AN264" i="1"/>
  <c r="AR251" i="1"/>
  <c r="AQ251" i="1"/>
  <c r="AP251" i="1"/>
  <c r="AO251" i="1"/>
  <c r="AN251" i="1"/>
  <c r="AR248" i="1"/>
  <c r="AQ248" i="1"/>
  <c r="AP248" i="1"/>
  <c r="AO248" i="1"/>
  <c r="AN248" i="1"/>
  <c r="AQ252" i="1"/>
  <c r="AP252" i="1"/>
  <c r="AO252" i="1"/>
  <c r="AN252" i="1"/>
  <c r="AQ103" i="1"/>
  <c r="AP103" i="1"/>
  <c r="AO103" i="1"/>
  <c r="AN103" i="1"/>
  <c r="AR241" i="1"/>
  <c r="AQ241" i="1"/>
  <c r="AP241" i="1"/>
  <c r="AO241" i="1"/>
  <c r="AN241" i="1"/>
  <c r="AQ229" i="1"/>
  <c r="AP229" i="1"/>
  <c r="AO229" i="1"/>
  <c r="AN229" i="1"/>
  <c r="AR238" i="1"/>
  <c r="AQ238" i="1"/>
  <c r="AP238" i="1"/>
  <c r="AO238" i="1"/>
  <c r="AN238" i="1"/>
  <c r="AR237" i="1"/>
  <c r="AQ237" i="1"/>
  <c r="AP237" i="1"/>
  <c r="AO237" i="1"/>
  <c r="AN237" i="1"/>
  <c r="AR239" i="1"/>
  <c r="AQ239" i="1"/>
  <c r="AP239" i="1"/>
  <c r="AO239" i="1"/>
  <c r="AN239" i="1"/>
  <c r="AQ233" i="1"/>
  <c r="AP233" i="1"/>
  <c r="AO233" i="1"/>
  <c r="AN233" i="1"/>
  <c r="AR240" i="1"/>
  <c r="AQ240" i="1"/>
  <c r="AP240" i="1"/>
  <c r="AO240" i="1"/>
  <c r="AN240" i="1"/>
  <c r="AQ50" i="1"/>
  <c r="AP50" i="1"/>
  <c r="AO50" i="1"/>
  <c r="AN50" i="1"/>
  <c r="AR235" i="1"/>
  <c r="AQ235" i="1"/>
  <c r="AP235" i="1"/>
  <c r="AO235" i="1"/>
  <c r="AN235" i="1"/>
  <c r="AQ113" i="1"/>
  <c r="AP113" i="1"/>
  <c r="AO113" i="1"/>
  <c r="AN113" i="1"/>
  <c r="AQ175" i="1"/>
  <c r="AP175" i="1"/>
  <c r="AO175" i="1"/>
  <c r="AN175" i="1"/>
  <c r="AR236" i="1"/>
  <c r="AQ236" i="1"/>
  <c r="AP236" i="1"/>
  <c r="AO236" i="1"/>
  <c r="AN236" i="1"/>
  <c r="AR224" i="1"/>
  <c r="AQ224" i="1"/>
  <c r="AP224" i="1"/>
  <c r="AO224" i="1"/>
  <c r="AN224" i="1"/>
  <c r="AR222" i="1"/>
  <c r="AQ222" i="1"/>
  <c r="AP222" i="1"/>
  <c r="AO222" i="1"/>
  <c r="AN222" i="1"/>
  <c r="AR221" i="1"/>
  <c r="AQ221" i="1"/>
  <c r="AP221" i="1"/>
  <c r="AO221" i="1"/>
  <c r="AN221" i="1"/>
  <c r="AR223" i="1"/>
  <c r="AQ223" i="1"/>
  <c r="AP223" i="1"/>
  <c r="AO223" i="1"/>
  <c r="AN223" i="1"/>
  <c r="AR220" i="1"/>
  <c r="AQ220" i="1"/>
  <c r="AP220" i="1"/>
  <c r="AO220" i="1"/>
  <c r="AN220" i="1"/>
  <c r="AR226" i="1"/>
  <c r="AQ226" i="1"/>
  <c r="AP226" i="1"/>
  <c r="AO226" i="1"/>
  <c r="AN226" i="1"/>
  <c r="AR225" i="1"/>
  <c r="AQ225" i="1"/>
  <c r="AP225" i="1"/>
  <c r="AO225" i="1"/>
  <c r="AN225" i="1"/>
  <c r="AQ227" i="1"/>
  <c r="AP227" i="1"/>
  <c r="AO227" i="1"/>
  <c r="AN227" i="1"/>
  <c r="AR210" i="1"/>
  <c r="AQ210" i="1"/>
  <c r="AP210" i="1"/>
  <c r="AO210" i="1"/>
  <c r="AN210" i="1"/>
  <c r="AR214" i="1"/>
  <c r="AQ214" i="1"/>
  <c r="AP214" i="1"/>
  <c r="AO214" i="1"/>
  <c r="AN214" i="1"/>
  <c r="AQ158" i="1"/>
  <c r="AP158" i="1"/>
  <c r="AO158" i="1"/>
  <c r="AN158" i="1"/>
  <c r="AR216" i="1"/>
  <c r="AQ216" i="1"/>
  <c r="AP216" i="1"/>
  <c r="AO216" i="1"/>
  <c r="AN216" i="1"/>
  <c r="AR211" i="1"/>
  <c r="AQ211" i="1"/>
  <c r="AP211" i="1"/>
  <c r="AO211" i="1"/>
  <c r="AN211" i="1"/>
  <c r="AR217" i="1"/>
  <c r="AQ217" i="1"/>
  <c r="AP217" i="1"/>
  <c r="AO217" i="1"/>
  <c r="AN217" i="1"/>
  <c r="AR215" i="1"/>
  <c r="AQ215" i="1"/>
  <c r="AP215" i="1"/>
  <c r="AO215" i="1"/>
  <c r="AN215" i="1"/>
  <c r="AQ219" i="1"/>
  <c r="AP219" i="1"/>
  <c r="AO219" i="1"/>
  <c r="AN219" i="1"/>
  <c r="AR218" i="1"/>
  <c r="AQ218" i="1"/>
  <c r="AP218" i="1"/>
  <c r="AO218" i="1"/>
  <c r="AN218" i="1"/>
  <c r="AR205" i="1"/>
  <c r="AQ205" i="1"/>
  <c r="AP205" i="1"/>
  <c r="AO205" i="1"/>
  <c r="AN205" i="1"/>
  <c r="AQ38" i="1"/>
  <c r="AP38" i="1"/>
  <c r="AO38" i="1"/>
  <c r="AN38" i="1"/>
  <c r="AR202" i="1"/>
  <c r="AQ202" i="1"/>
  <c r="AP202" i="1"/>
  <c r="AO202" i="1"/>
  <c r="AN202" i="1"/>
  <c r="AR209" i="1"/>
  <c r="AQ209" i="1"/>
  <c r="AP209" i="1"/>
  <c r="AO209" i="1"/>
  <c r="AN209" i="1"/>
  <c r="AR207" i="1"/>
  <c r="AQ207" i="1"/>
  <c r="AP207" i="1"/>
  <c r="AO207" i="1"/>
  <c r="AN207" i="1"/>
  <c r="AR208" i="1"/>
  <c r="AQ208" i="1"/>
  <c r="AP208" i="1"/>
  <c r="AO208" i="1"/>
  <c r="AN208" i="1"/>
  <c r="AR203" i="1"/>
  <c r="AQ203" i="1"/>
  <c r="AP203" i="1"/>
  <c r="AO203" i="1"/>
  <c r="AN203" i="1"/>
  <c r="AR201" i="1"/>
  <c r="AQ201" i="1"/>
  <c r="AP201" i="1"/>
  <c r="AO201" i="1"/>
  <c r="AN201" i="1"/>
  <c r="AR195" i="1"/>
  <c r="AQ195" i="1"/>
  <c r="AP195" i="1"/>
  <c r="AO195" i="1"/>
  <c r="AN195" i="1"/>
  <c r="AQ64" i="1"/>
  <c r="AP64" i="1"/>
  <c r="AO64" i="1"/>
  <c r="AN64" i="1"/>
  <c r="AR194" i="1"/>
  <c r="AQ194" i="1"/>
  <c r="AP194" i="1"/>
  <c r="AO194" i="1"/>
  <c r="AN194" i="1"/>
  <c r="AR190" i="1"/>
  <c r="AQ190" i="1"/>
  <c r="AP190" i="1"/>
  <c r="AO190" i="1"/>
  <c r="AN190" i="1"/>
  <c r="AQ118" i="1"/>
  <c r="AP118" i="1"/>
  <c r="AO118" i="1"/>
  <c r="AN118" i="1"/>
  <c r="AR199" i="1"/>
  <c r="AQ199" i="1"/>
  <c r="AP199" i="1"/>
  <c r="AO199" i="1"/>
  <c r="AN199" i="1"/>
  <c r="AR197" i="1"/>
  <c r="AQ197" i="1"/>
  <c r="AP197" i="1"/>
  <c r="AO197" i="1"/>
  <c r="AN197" i="1"/>
  <c r="AR198" i="1"/>
  <c r="AQ198" i="1"/>
  <c r="AP198" i="1"/>
  <c r="AO198" i="1"/>
  <c r="AN198" i="1"/>
  <c r="AR180" i="1"/>
  <c r="AQ180" i="1"/>
  <c r="AP180" i="1"/>
  <c r="AO180" i="1"/>
  <c r="AN180" i="1"/>
  <c r="AR186" i="1"/>
  <c r="AQ186" i="1"/>
  <c r="AP186" i="1"/>
  <c r="AO186" i="1"/>
  <c r="AN186" i="1"/>
  <c r="AR183" i="1"/>
  <c r="AQ183" i="1"/>
  <c r="AP183" i="1"/>
  <c r="AO183" i="1"/>
  <c r="AN183" i="1"/>
  <c r="AR188" i="1"/>
  <c r="AQ188" i="1"/>
  <c r="AP188" i="1"/>
  <c r="AO188" i="1"/>
  <c r="AN188" i="1"/>
  <c r="AQ185" i="1"/>
  <c r="AP185" i="1"/>
  <c r="AO185" i="1"/>
  <c r="AN185" i="1"/>
  <c r="AR189" i="1"/>
  <c r="AQ189" i="1"/>
  <c r="AP189" i="1"/>
  <c r="AO189" i="1"/>
  <c r="AN189" i="1"/>
  <c r="AR166" i="1"/>
  <c r="AQ166" i="1"/>
  <c r="AP166" i="1"/>
  <c r="AO166" i="1"/>
  <c r="AN166" i="1"/>
  <c r="AR181" i="1"/>
  <c r="AQ181" i="1"/>
  <c r="AP181" i="1"/>
  <c r="AO181" i="1"/>
  <c r="AN181" i="1"/>
  <c r="AR182" i="1"/>
  <c r="AQ182" i="1"/>
  <c r="AP182" i="1"/>
  <c r="AO182" i="1"/>
  <c r="AN182" i="1"/>
  <c r="AR187" i="1"/>
  <c r="AQ187" i="1"/>
  <c r="AP187" i="1"/>
  <c r="AO187" i="1"/>
  <c r="AN187" i="1"/>
  <c r="AR177" i="1"/>
  <c r="AQ177" i="1"/>
  <c r="AP177" i="1"/>
  <c r="AO177" i="1"/>
  <c r="AN177" i="1"/>
  <c r="AR176" i="1"/>
  <c r="AQ176" i="1"/>
  <c r="AP176" i="1"/>
  <c r="AO176" i="1"/>
  <c r="AN176" i="1"/>
  <c r="AR178" i="1"/>
  <c r="AQ178" i="1"/>
  <c r="AP178" i="1"/>
  <c r="AO178" i="1"/>
  <c r="AN178" i="1"/>
  <c r="AR179" i="1"/>
  <c r="AQ179" i="1"/>
  <c r="AP179" i="1"/>
  <c r="AO179" i="1"/>
  <c r="AN179" i="1"/>
  <c r="AR171" i="1"/>
  <c r="AQ171" i="1"/>
  <c r="AP171" i="1"/>
  <c r="AO171" i="1"/>
  <c r="AN171" i="1"/>
  <c r="AR169" i="1"/>
  <c r="AQ169" i="1"/>
  <c r="AP169" i="1"/>
  <c r="AO169" i="1"/>
  <c r="AN169" i="1"/>
  <c r="AQ76" i="1"/>
  <c r="AP76" i="1"/>
  <c r="AO76" i="1"/>
  <c r="AN76" i="1"/>
  <c r="AR167" i="1"/>
  <c r="AQ167" i="1"/>
  <c r="AP167" i="1"/>
  <c r="AO167" i="1"/>
  <c r="AN167" i="1"/>
  <c r="AR172" i="1"/>
  <c r="AQ172" i="1"/>
  <c r="AP172" i="1"/>
  <c r="AO172" i="1"/>
  <c r="AN172" i="1"/>
  <c r="AR173" i="1"/>
  <c r="AQ173" i="1"/>
  <c r="AP173" i="1"/>
  <c r="AO173" i="1"/>
  <c r="AN173" i="1"/>
  <c r="AQ68" i="1"/>
  <c r="AP68" i="1"/>
  <c r="AO68" i="1"/>
  <c r="AN68" i="1"/>
  <c r="AQ161" i="1"/>
  <c r="AP161" i="1"/>
  <c r="AO161" i="1"/>
  <c r="AN161" i="1"/>
  <c r="AR162" i="1"/>
  <c r="AQ162" i="1"/>
  <c r="AP162" i="1"/>
  <c r="AO162" i="1"/>
  <c r="AN162" i="1"/>
  <c r="AR159" i="1"/>
  <c r="AQ159" i="1"/>
  <c r="AP159" i="1"/>
  <c r="AO159" i="1"/>
  <c r="AN159" i="1"/>
  <c r="AR160" i="1"/>
  <c r="AQ160" i="1"/>
  <c r="AP160" i="1"/>
  <c r="AO160" i="1"/>
  <c r="AN160" i="1"/>
  <c r="AR165" i="1"/>
  <c r="AQ165" i="1"/>
  <c r="AP165" i="1"/>
  <c r="AO165" i="1"/>
  <c r="AN165" i="1"/>
  <c r="AR164" i="1"/>
  <c r="AQ164" i="1"/>
  <c r="AP164" i="1"/>
  <c r="AO164" i="1"/>
  <c r="AN164" i="1"/>
  <c r="AR163" i="1"/>
  <c r="AQ163" i="1"/>
  <c r="AP163" i="1"/>
  <c r="AO163" i="1"/>
  <c r="AN163" i="1"/>
  <c r="AQ114" i="1"/>
  <c r="AP114" i="1"/>
  <c r="AO114" i="1"/>
  <c r="AN114" i="1"/>
  <c r="AR155" i="1"/>
  <c r="AQ155" i="1"/>
  <c r="AP155" i="1"/>
  <c r="AO155" i="1"/>
  <c r="AN155" i="1"/>
  <c r="AR156" i="1"/>
  <c r="AQ156" i="1"/>
  <c r="AP156" i="1"/>
  <c r="AO156" i="1"/>
  <c r="AN156" i="1"/>
  <c r="AR151" i="1"/>
  <c r="AQ151" i="1"/>
  <c r="AP151" i="1"/>
  <c r="AO151" i="1"/>
  <c r="AN151" i="1"/>
  <c r="AR153" i="1"/>
  <c r="AQ153" i="1"/>
  <c r="AP153" i="1"/>
  <c r="AO153" i="1"/>
  <c r="AN153" i="1"/>
  <c r="AR150" i="1"/>
  <c r="AQ150" i="1"/>
  <c r="AP150" i="1"/>
  <c r="AO150" i="1"/>
  <c r="AN150" i="1"/>
  <c r="AR154" i="1"/>
  <c r="AQ154" i="1"/>
  <c r="AP154" i="1"/>
  <c r="AO154" i="1"/>
  <c r="AN154" i="1"/>
  <c r="AQ102" i="1"/>
  <c r="AP102" i="1"/>
  <c r="AO102" i="1"/>
  <c r="AN102" i="1"/>
  <c r="AR152" i="1"/>
  <c r="AQ152" i="1"/>
  <c r="AP152" i="1"/>
  <c r="AO152" i="1"/>
  <c r="AN152" i="1"/>
  <c r="AR148" i="1"/>
  <c r="AQ148" i="1"/>
  <c r="AP148" i="1"/>
  <c r="AO148" i="1"/>
  <c r="AN148" i="1"/>
  <c r="AQ149" i="1"/>
  <c r="AP149" i="1"/>
  <c r="AO149" i="1"/>
  <c r="AN149" i="1"/>
  <c r="AR143" i="1"/>
  <c r="AQ143" i="1"/>
  <c r="AP143" i="1"/>
  <c r="AO143" i="1"/>
  <c r="AN143" i="1"/>
  <c r="AR145" i="1"/>
  <c r="AQ145" i="1"/>
  <c r="AP145" i="1"/>
  <c r="AO145" i="1"/>
  <c r="AN145" i="1"/>
  <c r="AR141" i="1"/>
  <c r="AQ141" i="1"/>
  <c r="AP141" i="1"/>
  <c r="AO141" i="1"/>
  <c r="AN141" i="1"/>
  <c r="AQ137" i="1"/>
  <c r="AP137" i="1"/>
  <c r="AO137" i="1"/>
  <c r="AN137" i="1"/>
  <c r="AR136" i="1"/>
  <c r="AQ136" i="1"/>
  <c r="AP136" i="1"/>
  <c r="AO136" i="1"/>
  <c r="AN136" i="1"/>
  <c r="AR140" i="1"/>
  <c r="AQ140" i="1"/>
  <c r="AP140" i="1"/>
  <c r="AO140" i="1"/>
  <c r="AN140" i="1"/>
  <c r="AR138" i="1"/>
  <c r="AQ138" i="1"/>
  <c r="AP138" i="1"/>
  <c r="AO138" i="1"/>
  <c r="AN138" i="1"/>
  <c r="AR139" i="1"/>
  <c r="AQ139" i="1"/>
  <c r="AP139" i="1"/>
  <c r="AO139" i="1"/>
  <c r="AN139" i="1"/>
  <c r="AR45" i="1"/>
  <c r="AQ45" i="1"/>
  <c r="AP45" i="1"/>
  <c r="AO45" i="1"/>
  <c r="AN45" i="1"/>
  <c r="AR135" i="1"/>
  <c r="AQ135" i="1"/>
  <c r="AP135" i="1"/>
  <c r="AO135" i="1"/>
  <c r="AN135" i="1"/>
  <c r="AR134" i="1"/>
  <c r="AQ134" i="1"/>
  <c r="AP134" i="1"/>
  <c r="AO134" i="1"/>
  <c r="AN134" i="1"/>
  <c r="AR133" i="1"/>
  <c r="AQ133" i="1"/>
  <c r="AP133" i="1"/>
  <c r="AO133" i="1"/>
  <c r="AN133" i="1"/>
  <c r="AQ132" i="1"/>
  <c r="AP132" i="1"/>
  <c r="AO132" i="1"/>
  <c r="AN132" i="1"/>
  <c r="AR112" i="1"/>
  <c r="AQ112" i="1"/>
  <c r="AP112" i="1"/>
  <c r="AO112" i="1"/>
  <c r="AN112" i="1"/>
  <c r="AQ93" i="1"/>
  <c r="AP93" i="1"/>
  <c r="AO93" i="1"/>
  <c r="AN93" i="1"/>
  <c r="AR130" i="1"/>
  <c r="AQ130" i="1"/>
  <c r="AP130" i="1"/>
  <c r="AO130" i="1"/>
  <c r="AN130" i="1"/>
  <c r="AR129" i="1"/>
  <c r="AQ129" i="1"/>
  <c r="AP129" i="1"/>
  <c r="AO129" i="1"/>
  <c r="AN129" i="1"/>
  <c r="AR126" i="1"/>
  <c r="AQ126" i="1"/>
  <c r="AP126" i="1"/>
  <c r="AO126" i="1"/>
  <c r="AN126" i="1"/>
  <c r="AR46" i="1"/>
  <c r="AQ46" i="1"/>
  <c r="AP46" i="1"/>
  <c r="AO46" i="1"/>
  <c r="AN46" i="1"/>
  <c r="AR127" i="1"/>
  <c r="AQ127" i="1"/>
  <c r="AP127" i="1"/>
  <c r="AO127" i="1"/>
  <c r="AN127" i="1"/>
  <c r="AR125" i="1"/>
  <c r="AQ125" i="1"/>
  <c r="AP125" i="1"/>
  <c r="AO125" i="1"/>
  <c r="AN125" i="1"/>
  <c r="AR128" i="1"/>
  <c r="AQ128" i="1"/>
  <c r="AP128" i="1"/>
  <c r="AO128" i="1"/>
  <c r="AN128" i="1"/>
  <c r="AR120" i="1"/>
  <c r="AQ120" i="1"/>
  <c r="AP120" i="1"/>
  <c r="AO120" i="1"/>
  <c r="AN120" i="1"/>
  <c r="AR119" i="1"/>
  <c r="AQ119" i="1"/>
  <c r="AP119" i="1"/>
  <c r="AO119" i="1"/>
  <c r="AN119" i="1"/>
  <c r="AR123" i="1"/>
  <c r="AQ123" i="1"/>
  <c r="AP123" i="1"/>
  <c r="AO123" i="1"/>
  <c r="AN123" i="1"/>
  <c r="AR122" i="1"/>
  <c r="AQ122" i="1"/>
  <c r="AP122" i="1"/>
  <c r="AO122" i="1"/>
  <c r="AN122" i="1"/>
  <c r="AQ116" i="1"/>
  <c r="AP116" i="1"/>
  <c r="AO116" i="1"/>
  <c r="AN116" i="1"/>
  <c r="AR109" i="1"/>
  <c r="AQ109" i="1"/>
  <c r="AP109" i="1"/>
  <c r="AO109" i="1"/>
  <c r="AN109" i="1"/>
  <c r="AR111" i="1"/>
  <c r="AQ111" i="1"/>
  <c r="AP111" i="1"/>
  <c r="AO111" i="1"/>
  <c r="AN111" i="1"/>
  <c r="AQ94" i="1"/>
  <c r="AP94" i="1"/>
  <c r="AO94" i="1"/>
  <c r="AN94" i="1"/>
  <c r="AQ92" i="1"/>
  <c r="AP92" i="1"/>
  <c r="AO92" i="1"/>
  <c r="AN92" i="1"/>
  <c r="AR110" i="1"/>
  <c r="AQ110" i="1"/>
  <c r="AP110" i="1"/>
  <c r="AO110" i="1"/>
  <c r="AN110" i="1"/>
  <c r="AR107" i="1"/>
  <c r="AQ107" i="1"/>
  <c r="AP107" i="1"/>
  <c r="AO107" i="1"/>
  <c r="AN107" i="1"/>
  <c r="AR108" i="1"/>
  <c r="AQ108" i="1"/>
  <c r="AP108" i="1"/>
  <c r="AO108" i="1"/>
  <c r="AN108" i="1"/>
  <c r="AR101" i="1"/>
  <c r="AQ101" i="1"/>
  <c r="AP101" i="1"/>
  <c r="AO101" i="1"/>
  <c r="AN101" i="1"/>
  <c r="AR105" i="1"/>
  <c r="AQ105" i="1"/>
  <c r="AP105" i="1"/>
  <c r="AO105" i="1"/>
  <c r="AN105" i="1"/>
  <c r="AR104" i="1"/>
  <c r="AQ104" i="1"/>
  <c r="AP104" i="1"/>
  <c r="AO104" i="1"/>
  <c r="AN104" i="1"/>
  <c r="AR98" i="1"/>
  <c r="AQ98" i="1"/>
  <c r="AP98" i="1"/>
  <c r="AO98" i="1"/>
  <c r="AN98" i="1"/>
  <c r="AR96" i="1"/>
  <c r="AQ96" i="1"/>
  <c r="AP96" i="1"/>
  <c r="AO96" i="1"/>
  <c r="AN96" i="1"/>
  <c r="AR97" i="1"/>
  <c r="AQ97" i="1"/>
  <c r="AP97" i="1"/>
  <c r="AO97" i="1"/>
  <c r="AN97" i="1"/>
  <c r="AR95" i="1"/>
  <c r="AQ95" i="1"/>
  <c r="AP95" i="1"/>
  <c r="AO95" i="1"/>
  <c r="AN95" i="1"/>
  <c r="AQ53" i="1"/>
  <c r="AP53" i="1"/>
  <c r="AO53" i="1"/>
  <c r="AN53" i="1"/>
  <c r="AR89" i="1"/>
  <c r="AQ89" i="1"/>
  <c r="AP89" i="1"/>
  <c r="AO89" i="1"/>
  <c r="AN89" i="1"/>
  <c r="AQ86" i="1"/>
  <c r="AP86" i="1"/>
  <c r="AO86" i="1"/>
  <c r="AN86" i="1"/>
  <c r="AR91" i="1"/>
  <c r="AQ91" i="1"/>
  <c r="AP91" i="1"/>
  <c r="AO91" i="1"/>
  <c r="AN91" i="1"/>
  <c r="AQ59" i="1"/>
  <c r="AP59" i="1"/>
  <c r="AO59" i="1"/>
  <c r="AN59" i="1"/>
  <c r="AR90" i="1"/>
  <c r="AQ90" i="1"/>
  <c r="AP90" i="1"/>
  <c r="AO90" i="1"/>
  <c r="AN90" i="1"/>
  <c r="AR87" i="1"/>
  <c r="AQ87" i="1"/>
  <c r="AP87" i="1"/>
  <c r="AO87" i="1"/>
  <c r="AN87" i="1"/>
  <c r="AR85" i="1"/>
  <c r="AQ85" i="1"/>
  <c r="AP85" i="1"/>
  <c r="AO85" i="1"/>
  <c r="AN85" i="1"/>
  <c r="AR84" i="1"/>
  <c r="AQ84" i="1"/>
  <c r="AP84" i="1"/>
  <c r="AO84" i="1"/>
  <c r="AN84" i="1"/>
  <c r="AR83" i="1"/>
  <c r="AQ83" i="1"/>
  <c r="AP83" i="1"/>
  <c r="AO83" i="1"/>
  <c r="AN83" i="1"/>
  <c r="AQ78" i="1"/>
  <c r="AP78" i="1"/>
  <c r="AO78" i="1"/>
  <c r="AN78" i="1"/>
  <c r="AQ74" i="1"/>
  <c r="AP74" i="1"/>
  <c r="AO74" i="1"/>
  <c r="AN74" i="1"/>
  <c r="AQ65" i="1"/>
  <c r="AP65" i="1"/>
  <c r="AO65" i="1"/>
  <c r="AN65" i="1"/>
  <c r="AR79" i="1"/>
  <c r="AQ79" i="1"/>
  <c r="AP79" i="1"/>
  <c r="AO79" i="1"/>
  <c r="AN79" i="1"/>
  <c r="AR80" i="1"/>
  <c r="AQ80" i="1"/>
  <c r="AP80" i="1"/>
  <c r="AO80" i="1"/>
  <c r="AN80" i="1"/>
  <c r="AQ37" i="1"/>
  <c r="AP37" i="1"/>
  <c r="AO37" i="1"/>
  <c r="AN37" i="1"/>
  <c r="AR77" i="1"/>
  <c r="AQ77" i="1"/>
  <c r="AP77" i="1"/>
  <c r="AO77" i="1"/>
  <c r="AN77" i="1"/>
  <c r="AQ71" i="1"/>
  <c r="AP71" i="1"/>
  <c r="AO71" i="1"/>
  <c r="AN71" i="1"/>
  <c r="AR75" i="1"/>
  <c r="AQ75" i="1"/>
  <c r="AP75" i="1"/>
  <c r="AO75" i="1"/>
  <c r="AN75" i="1"/>
  <c r="AQ70" i="1"/>
  <c r="AP70" i="1"/>
  <c r="AO70" i="1"/>
  <c r="AN70" i="1"/>
  <c r="AQ51" i="1"/>
  <c r="AP51" i="1"/>
  <c r="AO51" i="1"/>
  <c r="AN51" i="1"/>
  <c r="AQ63" i="1"/>
  <c r="AP63" i="1"/>
  <c r="AO63" i="1"/>
  <c r="AN63" i="1"/>
  <c r="AQ60" i="1"/>
  <c r="AP60" i="1"/>
  <c r="AO60" i="1"/>
  <c r="AN60" i="1"/>
  <c r="AR73" i="1"/>
  <c r="AQ73" i="1"/>
  <c r="AP73" i="1"/>
  <c r="AO73" i="1"/>
  <c r="AN73" i="1"/>
  <c r="AR69" i="1"/>
  <c r="AQ69" i="1"/>
  <c r="AP69" i="1"/>
  <c r="AO69" i="1"/>
  <c r="AN69" i="1"/>
  <c r="AR66" i="1"/>
  <c r="AQ66" i="1"/>
  <c r="AP66" i="1"/>
  <c r="AO66" i="1"/>
  <c r="AN66" i="1"/>
  <c r="AR67" i="1"/>
  <c r="AQ67" i="1"/>
  <c r="AP67" i="1"/>
  <c r="AO67" i="1"/>
  <c r="AN67" i="1"/>
  <c r="AQ24" i="1"/>
  <c r="AP24" i="1"/>
  <c r="AO24" i="1"/>
  <c r="AN24" i="1"/>
  <c r="AQ61" i="1"/>
  <c r="AP61" i="1"/>
  <c r="AO61" i="1"/>
  <c r="AN61" i="1"/>
  <c r="AR58" i="1"/>
  <c r="AQ58" i="1"/>
  <c r="AP58" i="1"/>
  <c r="AO58" i="1"/>
  <c r="AN58" i="1"/>
  <c r="AR56" i="1"/>
  <c r="AQ56" i="1"/>
  <c r="AP56" i="1"/>
  <c r="AO56" i="1"/>
  <c r="AN56" i="1"/>
  <c r="AR57" i="1"/>
  <c r="AQ57" i="1"/>
  <c r="AP57" i="1"/>
  <c r="AO57" i="1"/>
  <c r="AN57" i="1"/>
  <c r="AR55" i="1"/>
  <c r="AQ55" i="1"/>
  <c r="AP55" i="1"/>
  <c r="AO55" i="1"/>
  <c r="AN55" i="1"/>
  <c r="AQ9" i="1"/>
  <c r="AP9" i="1"/>
  <c r="AO9" i="1"/>
  <c r="AN9" i="1"/>
  <c r="AR52" i="1"/>
  <c r="AQ52" i="1"/>
  <c r="AP52" i="1"/>
  <c r="AO52" i="1"/>
  <c r="AN52" i="1"/>
  <c r="AR54" i="1"/>
  <c r="AQ54" i="1"/>
  <c r="AP54" i="1"/>
  <c r="AO54" i="1"/>
  <c r="AN54" i="1"/>
  <c r="AQ7" i="1"/>
  <c r="AP7" i="1"/>
  <c r="AO7" i="1"/>
  <c r="AN7" i="1"/>
  <c r="AQ30" i="1"/>
  <c r="AP30" i="1"/>
  <c r="AO30" i="1"/>
  <c r="AN30" i="1"/>
  <c r="AQ49" i="1"/>
  <c r="AP49" i="1"/>
  <c r="AO49" i="1"/>
  <c r="AN49" i="1"/>
  <c r="AR16" i="1"/>
  <c r="AQ16" i="1"/>
  <c r="AP16" i="1"/>
  <c r="AO16" i="1"/>
  <c r="AN16" i="1"/>
  <c r="AQ48" i="1"/>
  <c r="AP48" i="1"/>
  <c r="AO48" i="1"/>
  <c r="AN48" i="1"/>
  <c r="AR47" i="1"/>
  <c r="AQ47" i="1"/>
  <c r="AP47" i="1"/>
  <c r="AO47" i="1"/>
  <c r="AN47" i="1"/>
  <c r="AQ43" i="1"/>
  <c r="AP43" i="1"/>
  <c r="AO43" i="1"/>
  <c r="AN43" i="1"/>
  <c r="AR41" i="1"/>
  <c r="AQ41" i="1"/>
  <c r="AP41" i="1"/>
  <c r="AO41" i="1"/>
  <c r="AN41" i="1"/>
  <c r="AR42" i="1"/>
  <c r="AQ42" i="1"/>
  <c r="AP42" i="1"/>
  <c r="AO42" i="1"/>
  <c r="AN42" i="1"/>
  <c r="AQ39" i="1"/>
  <c r="AP39" i="1"/>
  <c r="AO39" i="1"/>
  <c r="AN39" i="1"/>
  <c r="AR40" i="1"/>
  <c r="AQ40" i="1"/>
  <c r="AP40" i="1"/>
  <c r="AO40" i="1"/>
  <c r="AN40" i="1"/>
  <c r="AQ25" i="1"/>
  <c r="AP25" i="1"/>
  <c r="AO25" i="1"/>
  <c r="AN25" i="1"/>
  <c r="AR34" i="1"/>
  <c r="AQ34" i="1"/>
  <c r="AP34" i="1"/>
  <c r="AO34" i="1"/>
  <c r="AN34" i="1"/>
  <c r="AQ35" i="1"/>
  <c r="AP35" i="1"/>
  <c r="AO35" i="1"/>
  <c r="AN35" i="1"/>
  <c r="AR33" i="1"/>
  <c r="AQ33" i="1"/>
  <c r="AP33" i="1"/>
  <c r="AO33" i="1"/>
  <c r="AN33" i="1"/>
  <c r="AR32" i="1"/>
  <c r="AQ32" i="1"/>
  <c r="AP32" i="1"/>
  <c r="AO32" i="1"/>
  <c r="AN32" i="1"/>
  <c r="AQ29" i="1"/>
  <c r="AP29" i="1"/>
  <c r="AO29" i="1"/>
  <c r="AN29" i="1"/>
  <c r="AR28" i="1"/>
  <c r="AQ28" i="1"/>
  <c r="AP28" i="1"/>
  <c r="AO28" i="1"/>
  <c r="AN28" i="1"/>
  <c r="AR27" i="1"/>
  <c r="AQ27" i="1"/>
  <c r="AP27" i="1"/>
  <c r="AO27" i="1"/>
  <c r="AN27" i="1"/>
  <c r="AR26" i="1"/>
  <c r="AQ26" i="1"/>
  <c r="AP26" i="1"/>
  <c r="AO26" i="1"/>
  <c r="AN26" i="1"/>
  <c r="AQ19" i="1"/>
  <c r="AP19" i="1"/>
  <c r="AO19" i="1"/>
  <c r="AN19" i="1"/>
  <c r="AQ23" i="1"/>
  <c r="AP23" i="1"/>
  <c r="AO23" i="1"/>
  <c r="AN23" i="1"/>
  <c r="AR21" i="1"/>
  <c r="AQ21" i="1"/>
  <c r="AP21" i="1"/>
  <c r="AO21" i="1"/>
  <c r="AN21" i="1"/>
  <c r="AR20" i="1"/>
  <c r="AQ20" i="1"/>
  <c r="AP20" i="1"/>
  <c r="AO20" i="1"/>
  <c r="AN20" i="1"/>
  <c r="AR18" i="1"/>
  <c r="AQ18" i="1"/>
  <c r="AP18" i="1"/>
  <c r="AO18" i="1"/>
  <c r="AN18" i="1"/>
  <c r="AQ17" i="1"/>
  <c r="AP17" i="1"/>
  <c r="AO17" i="1"/>
  <c r="AN17" i="1"/>
  <c r="AR15" i="1"/>
  <c r="AQ15" i="1"/>
  <c r="AP15" i="1"/>
  <c r="AO15" i="1"/>
  <c r="AN15" i="1"/>
  <c r="AR14" i="1"/>
  <c r="AQ14" i="1"/>
  <c r="AP14" i="1"/>
  <c r="AO14" i="1"/>
  <c r="AN14" i="1"/>
  <c r="AR12" i="1"/>
  <c r="AQ12" i="1"/>
  <c r="AP12" i="1"/>
  <c r="AO12" i="1"/>
  <c r="AN12" i="1"/>
  <c r="AR10" i="1"/>
  <c r="AQ10" i="1"/>
  <c r="AP10" i="1"/>
  <c r="AO10" i="1"/>
  <c r="AN10" i="1"/>
  <c r="AR8" i="1"/>
  <c r="AQ8" i="1"/>
  <c r="AP8" i="1"/>
  <c r="AO8" i="1"/>
  <c r="AN8" i="1"/>
  <c r="AR5" i="1"/>
  <c r="AQ5" i="1"/>
  <c r="AP5" i="1"/>
  <c r="AO5" i="1"/>
  <c r="AN5" i="1"/>
  <c r="AQ4" i="1"/>
  <c r="AP4" i="1"/>
  <c r="AO4" i="1"/>
  <c r="AN4" i="1"/>
  <c r="AQ3" i="1"/>
  <c r="AP3" i="1"/>
  <c r="AO3" i="1"/>
  <c r="AN3" i="1"/>
  <c r="I163" i="26"/>
  <c r="I162" i="26"/>
  <c r="I161" i="26"/>
  <c r="I160" i="26"/>
  <c r="I159" i="26"/>
  <c r="I158" i="26"/>
  <c r="I157" i="26"/>
  <c r="I156" i="26"/>
  <c r="I155" i="26"/>
  <c r="I154" i="26"/>
  <c r="I153" i="26"/>
  <c r="I152" i="26"/>
  <c r="I151" i="26"/>
  <c r="I150" i="26"/>
  <c r="J163" i="26"/>
  <c r="AR801" i="1"/>
  <c r="J162" i="26"/>
  <c r="AR332" i="1"/>
  <c r="J161" i="26"/>
  <c r="AR24" i="1" s="1"/>
  <c r="J160" i="26"/>
  <c r="AR426" i="1" s="1"/>
  <c r="J159" i="26"/>
  <c r="AR271" i="1" s="1"/>
  <c r="J158" i="26"/>
  <c r="AR336" i="1" s="1"/>
  <c r="J157" i="26"/>
  <c r="AR92" i="1" s="1"/>
  <c r="J156" i="26"/>
  <c r="AR368" i="1" s="1"/>
  <c r="J155" i="26"/>
  <c r="AR137" i="1" s="1"/>
  <c r="J154" i="26"/>
  <c r="AR229" i="1" s="1"/>
  <c r="J153" i="26"/>
  <c r="AR60" i="1"/>
  <c r="J152" i="26"/>
  <c r="AR231" i="1" s="1"/>
  <c r="J151" i="26"/>
  <c r="AR333" i="1" s="1"/>
  <c r="J150" i="26"/>
  <c r="AR7" i="1" s="1"/>
  <c r="I149" i="26"/>
  <c r="I148" i="26"/>
  <c r="I147" i="26"/>
  <c r="I146" i="26"/>
  <c r="I145" i="26"/>
  <c r="I144" i="26"/>
  <c r="I143" i="26"/>
  <c r="I142" i="26"/>
  <c r="I141" i="26"/>
  <c r="I140" i="26"/>
  <c r="I139" i="26"/>
  <c r="I138" i="26"/>
  <c r="I137" i="26"/>
  <c r="I136" i="26"/>
  <c r="J149" i="26"/>
  <c r="AR766" i="1" s="1"/>
  <c r="J148" i="26"/>
  <c r="AR795" i="1" s="1"/>
  <c r="J147" i="26"/>
  <c r="AR661" i="1" s="1"/>
  <c r="J146" i="26"/>
  <c r="AR43" i="1"/>
  <c r="J145" i="26"/>
  <c r="AR461" i="1" s="1"/>
  <c r="J144" i="26"/>
  <c r="AR706" i="1" s="1"/>
  <c r="J143" i="26"/>
  <c r="AR103" i="1" s="1"/>
  <c r="J142" i="26"/>
  <c r="AR279" i="1"/>
  <c r="J141" i="26"/>
  <c r="AR427" i="1" s="1"/>
  <c r="J140" i="26"/>
  <c r="AR53" i="1" s="1"/>
  <c r="J139" i="26"/>
  <c r="AR196" i="1" s="1"/>
  <c r="J138" i="26"/>
  <c r="AR93" i="1"/>
  <c r="J137" i="26"/>
  <c r="AR418" i="1" s="1"/>
  <c r="J136" i="26"/>
  <c r="AR50" i="1" s="1"/>
  <c r="I135" i="26"/>
  <c r="I134" i="26"/>
  <c r="I133" i="26"/>
  <c r="I132" i="26"/>
  <c r="I131" i="26"/>
  <c r="I130" i="26"/>
  <c r="I129" i="26"/>
  <c r="I128" i="26"/>
  <c r="I127" i="26"/>
  <c r="I126" i="26"/>
  <c r="I125" i="26"/>
  <c r="I124" i="26"/>
  <c r="I123" i="26"/>
  <c r="I122" i="26"/>
  <c r="J135" i="26"/>
  <c r="AR708" i="1" s="1"/>
  <c r="J134" i="26"/>
  <c r="AR185" i="1" s="1"/>
  <c r="J133" i="26"/>
  <c r="AR287" i="1"/>
  <c r="J132" i="26"/>
  <c r="AR59" i="1" s="1"/>
  <c r="J131" i="26"/>
  <c r="AR62" i="1" s="1"/>
  <c r="J130" i="26"/>
  <c r="AR587" i="1" s="1"/>
  <c r="J129" i="26"/>
  <c r="AR489" i="1" s="1"/>
  <c r="J128" i="26"/>
  <c r="AR630" i="1" s="1"/>
  <c r="J127" i="26"/>
  <c r="AR501" i="1" s="1"/>
  <c r="J126" i="26"/>
  <c r="AR385" i="1"/>
  <c r="J125" i="26"/>
  <c r="AR423" i="1" s="1"/>
  <c r="J124" i="26"/>
  <c r="AR4" i="1" s="1"/>
  <c r="J123" i="26"/>
  <c r="AR106" i="1" s="1"/>
  <c r="J122" i="26"/>
  <c r="AR9" i="1" s="1"/>
  <c r="I121" i="26"/>
  <c r="I120" i="26"/>
  <c r="I119" i="26"/>
  <c r="I118" i="26"/>
  <c r="I117" i="26"/>
  <c r="I116" i="26"/>
  <c r="I115" i="26"/>
  <c r="I114" i="26"/>
  <c r="I113" i="26"/>
  <c r="I112" i="26"/>
  <c r="I111" i="26"/>
  <c r="I110" i="26"/>
  <c r="I109" i="26"/>
  <c r="J121" i="26"/>
  <c r="AR553" i="1" s="1"/>
  <c r="J120" i="26"/>
  <c r="AR398" i="1" s="1"/>
  <c r="J119" i="26"/>
  <c r="AR3" i="1"/>
  <c r="J118" i="26"/>
  <c r="AR666" i="1" s="1"/>
  <c r="J117" i="26"/>
  <c r="AR228" i="1" s="1"/>
  <c r="J116" i="26"/>
  <c r="AR168" i="1" s="1"/>
  <c r="J115" i="26"/>
  <c r="AR117" i="1" s="1"/>
  <c r="J114" i="26"/>
  <c r="AR48" i="1" s="1"/>
  <c r="J113" i="26"/>
  <c r="AR37" i="1" s="1"/>
  <c r="J112" i="26"/>
  <c r="AR118" i="1" s="1"/>
  <c r="J111" i="26"/>
  <c r="AR335" i="1" s="1"/>
  <c r="J110" i="26"/>
  <c r="AR191" i="1"/>
  <c r="J109" i="26"/>
  <c r="AR49" i="1" s="1"/>
  <c r="I108" i="26"/>
  <c r="I107" i="26"/>
  <c r="I106" i="26"/>
  <c r="I105" i="26"/>
  <c r="I104" i="26"/>
  <c r="I103" i="26"/>
  <c r="I102" i="26"/>
  <c r="I101" i="26"/>
  <c r="I100" i="26"/>
  <c r="I99" i="26"/>
  <c r="I98" i="26"/>
  <c r="I97" i="26"/>
  <c r="I96" i="26"/>
  <c r="J108" i="26"/>
  <c r="AR631" i="1"/>
  <c r="J107" i="26"/>
  <c r="AR446" i="1" s="1"/>
  <c r="J106" i="26"/>
  <c r="AR682" i="1"/>
  <c r="J105" i="26"/>
  <c r="AR644" i="1"/>
  <c r="J104" i="26"/>
  <c r="AR219" i="1"/>
  <c r="J103" i="26"/>
  <c r="AR316" i="1" s="1"/>
  <c r="J102" i="26"/>
  <c r="AR71" i="1" s="1"/>
  <c r="J101" i="26"/>
  <c r="AR35" i="1" s="1"/>
  <c r="J100" i="26"/>
  <c r="AR116" i="1"/>
  <c r="J99" i="26"/>
  <c r="AR344" i="1" s="1"/>
  <c r="J98" i="26"/>
  <c r="AR30" i="1" s="1"/>
  <c r="J97" i="26"/>
  <c r="AR192" i="1"/>
  <c r="J96" i="26"/>
  <c r="AR356" i="1" s="1"/>
  <c r="I95" i="26"/>
  <c r="I94" i="26"/>
  <c r="I93" i="26"/>
  <c r="I92" i="26"/>
  <c r="I91" i="26"/>
  <c r="I90" i="26"/>
  <c r="I89" i="26"/>
  <c r="I88" i="26"/>
  <c r="I87" i="26"/>
  <c r="I86" i="26"/>
  <c r="I85" i="26"/>
  <c r="I84" i="26"/>
  <c r="I83" i="26"/>
  <c r="I82" i="26"/>
  <c r="I81" i="26"/>
  <c r="I80" i="26"/>
  <c r="J95" i="26"/>
  <c r="AR780" i="1" s="1"/>
  <c r="J94" i="26"/>
  <c r="AR132" i="1" s="1"/>
  <c r="J93" i="26"/>
  <c r="AR551" i="1"/>
  <c r="J92" i="26"/>
  <c r="AR742" i="1" s="1"/>
  <c r="J91" i="26"/>
  <c r="AR737" i="1" s="1"/>
  <c r="J90" i="26"/>
  <c r="AR68" i="1" s="1"/>
  <c r="J89" i="26"/>
  <c r="AR252" i="1"/>
  <c r="J88" i="26"/>
  <c r="AR604" i="1" s="1"/>
  <c r="J87" i="26"/>
  <c r="AR257" i="1" s="1"/>
  <c r="J86" i="26"/>
  <c r="AR175" i="1" s="1"/>
  <c r="J85" i="26"/>
  <c r="J84" i="26"/>
  <c r="AR174" i="1" s="1"/>
  <c r="J83" i="26"/>
  <c r="J82" i="26"/>
  <c r="AR485" i="1"/>
  <c r="J81" i="26"/>
  <c r="AR64" i="1" s="1"/>
  <c r="J80" i="26"/>
  <c r="AR29" i="1" s="1"/>
  <c r="I79" i="26"/>
  <c r="I78" i="26"/>
  <c r="I77" i="26"/>
  <c r="I76" i="26"/>
  <c r="I75" i="26"/>
  <c r="I74" i="26"/>
  <c r="I73" i="26"/>
  <c r="I72" i="26"/>
  <c r="I71" i="26"/>
  <c r="I70" i="26"/>
  <c r="I69" i="26"/>
  <c r="I68" i="26"/>
  <c r="I67" i="26"/>
  <c r="J79" i="26"/>
  <c r="AR349" i="1"/>
  <c r="J78" i="26"/>
  <c r="AR697" i="1"/>
  <c r="J77" i="26"/>
  <c r="AR147" i="1" s="1"/>
  <c r="J76" i="26"/>
  <c r="AR280" i="1" s="1"/>
  <c r="J75" i="26"/>
  <c r="AR603" i="1" s="1"/>
  <c r="J74" i="26"/>
  <c r="AR234" i="1"/>
  <c r="J73" i="26"/>
  <c r="AR620" i="1" s="1"/>
  <c r="J72" i="26"/>
  <c r="AR25" i="1" s="1"/>
  <c r="J71" i="26"/>
  <c r="AR61" i="1" s="1"/>
  <c r="J70" i="26"/>
  <c r="AR94" i="1"/>
  <c r="J69" i="26"/>
  <c r="AR432" i="1"/>
  <c r="J68" i="26"/>
  <c r="AR114" i="1"/>
  <c r="J67" i="26"/>
  <c r="AR11" i="1" s="1"/>
  <c r="I66" i="26"/>
  <c r="I65" i="26"/>
  <c r="I64" i="26"/>
  <c r="I63" i="26"/>
  <c r="I62" i="26"/>
  <c r="I61" i="26"/>
  <c r="I60" i="26"/>
  <c r="I59" i="26"/>
  <c r="I58" i="26"/>
  <c r="I57" i="26"/>
  <c r="I56" i="26"/>
  <c r="I55" i="26"/>
  <c r="I54" i="26"/>
  <c r="J66" i="26"/>
  <c r="AR749" i="1" s="1"/>
  <c r="J65" i="26"/>
  <c r="AR512" i="1" s="1"/>
  <c r="J64" i="26"/>
  <c r="AR625" i="1"/>
  <c r="J63" i="26"/>
  <c r="AR158" i="1" s="1"/>
  <c r="J62" i="26"/>
  <c r="AR78" i="1" s="1"/>
  <c r="J61" i="26"/>
  <c r="AR632" i="1" s="1"/>
  <c r="J60" i="26"/>
  <c r="AR161" i="1"/>
  <c r="J59" i="26"/>
  <c r="AR483" i="1" s="1"/>
  <c r="J58" i="26"/>
  <c r="AR401" i="1"/>
  <c r="J57" i="26"/>
  <c r="AR63" i="1" s="1"/>
  <c r="J56" i="26"/>
  <c r="AR131" i="1" s="1"/>
  <c r="J55" i="26"/>
  <c r="AR381" i="1"/>
  <c r="J54" i="26"/>
  <c r="AR65" i="1" s="1"/>
  <c r="I53" i="26"/>
  <c r="I52" i="26"/>
  <c r="I51" i="26"/>
  <c r="I50" i="26"/>
  <c r="I49" i="26"/>
  <c r="I48" i="26"/>
  <c r="I47" i="26"/>
  <c r="I46" i="26"/>
  <c r="I45" i="26"/>
  <c r="I44" i="26"/>
  <c r="I43" i="26"/>
  <c r="I42" i="26"/>
  <c r="I41" i="26"/>
  <c r="J53" i="26"/>
  <c r="AR520" i="1"/>
  <c r="J52" i="26"/>
  <c r="AR149" i="1" s="1"/>
  <c r="J51" i="26"/>
  <c r="AR146" i="1"/>
  <c r="J50" i="26"/>
  <c r="AR184" i="1"/>
  <c r="J49" i="26"/>
  <c r="AR647" i="1"/>
  <c r="J48" i="26"/>
  <c r="J47" i="26"/>
  <c r="AR304" i="1" s="1"/>
  <c r="J46" i="26"/>
  <c r="AR388" i="1" s="1"/>
  <c r="J45" i="26"/>
  <c r="AR444" i="1"/>
  <c r="J44" i="26"/>
  <c r="AR113" i="1" s="1"/>
  <c r="J43" i="26"/>
  <c r="AR232" i="1" s="1"/>
  <c r="J42" i="26"/>
  <c r="AR354" i="1" s="1"/>
  <c r="J41" i="26"/>
  <c r="AR76" i="1"/>
  <c r="I40" i="26"/>
  <c r="I39" i="26"/>
  <c r="I38" i="26"/>
  <c r="I37" i="26"/>
  <c r="I36" i="26"/>
  <c r="I35" i="26"/>
  <c r="I34" i="26"/>
  <c r="I33" i="26"/>
  <c r="I32" i="26"/>
  <c r="I31" i="26"/>
  <c r="I30" i="26"/>
  <c r="I29" i="26"/>
  <c r="I28" i="26"/>
  <c r="J40" i="26"/>
  <c r="AR270" i="1" s="1"/>
  <c r="J39" i="26"/>
  <c r="AR687" i="1"/>
  <c r="J38" i="26"/>
  <c r="AR540" i="1" s="1"/>
  <c r="J37" i="26"/>
  <c r="AR409" i="1" s="1"/>
  <c r="J36" i="26"/>
  <c r="AR499" i="1" s="1"/>
  <c r="J35" i="26"/>
  <c r="AR260" i="1"/>
  <c r="J34" i="26"/>
  <c r="AR99" i="1" s="1"/>
  <c r="J33" i="26"/>
  <c r="AR399" i="1" s="1"/>
  <c r="J32" i="26"/>
  <c r="AR70" i="1" s="1"/>
  <c r="J31" i="26"/>
  <c r="AR213" i="1" s="1"/>
  <c r="J30" i="26"/>
  <c r="AR51" i="1"/>
  <c r="J29" i="26"/>
  <c r="AR102" i="1" s="1"/>
  <c r="J28" i="26"/>
  <c r="AR6" i="1" s="1"/>
  <c r="I27" i="26"/>
  <c r="I26" i="26"/>
  <c r="I25" i="26"/>
  <c r="I24" i="26"/>
  <c r="I23" i="26"/>
  <c r="I22" i="26"/>
  <c r="I21" i="26"/>
  <c r="I20" i="26"/>
  <c r="I19" i="26"/>
  <c r="I18" i="26"/>
  <c r="I17" i="26"/>
  <c r="I16" i="26"/>
  <c r="I15" i="26"/>
  <c r="J27" i="26"/>
  <c r="AR775" i="1" s="1"/>
  <c r="J26" i="26"/>
  <c r="AR525" i="1" s="1"/>
  <c r="J25" i="26"/>
  <c r="AR410" i="1" s="1"/>
  <c r="J24" i="26"/>
  <c r="AR581" i="1"/>
  <c r="J23" i="26"/>
  <c r="AR233" i="1" s="1"/>
  <c r="J22" i="26"/>
  <c r="AR243" i="1" s="1"/>
  <c r="J21" i="26"/>
  <c r="AR39" i="1" s="1"/>
  <c r="J20" i="26"/>
  <c r="AR86" i="1"/>
  <c r="J19" i="26"/>
  <c r="AR255" i="1" s="1"/>
  <c r="J18" i="26"/>
  <c r="AR357" i="1" s="1"/>
  <c r="J17" i="26"/>
  <c r="AR170" i="1" s="1"/>
  <c r="J16" i="26"/>
  <c r="AR19" i="1" s="1"/>
  <c r="J15" i="26"/>
  <c r="AR88" i="1" s="1"/>
  <c r="J14" i="26"/>
  <c r="AR227" i="1" s="1"/>
  <c r="I14" i="26"/>
  <c r="J13" i="26"/>
  <c r="AR337" i="1" s="1"/>
  <c r="I13" i="26"/>
  <c r="J12" i="26"/>
  <c r="AR314" i="1"/>
  <c r="I12" i="26"/>
  <c r="J11" i="26"/>
  <c r="AR23" i="1" s="1"/>
  <c r="I11" i="26"/>
  <c r="J10" i="26"/>
  <c r="AR673" i="1" s="1"/>
  <c r="I10" i="26"/>
  <c r="J9" i="26"/>
  <c r="AR17" i="1" s="1"/>
  <c r="I9" i="26"/>
  <c r="J8" i="26"/>
  <c r="AR38" i="1" s="1"/>
  <c r="I8" i="26"/>
  <c r="J7" i="26"/>
  <c r="AR286" i="1" s="1"/>
  <c r="I7" i="26"/>
  <c r="I6" i="26"/>
  <c r="J6" i="26"/>
  <c r="AR74" i="1" s="1"/>
  <c r="L165" i="24"/>
  <c r="L164" i="24"/>
  <c r="L163" i="24"/>
  <c r="L162" i="24"/>
  <c r="L161" i="24"/>
  <c r="L160" i="24"/>
  <c r="L159" i="24"/>
  <c r="L158" i="24"/>
  <c r="L157" i="24"/>
  <c r="L156" i="24"/>
  <c r="L155" i="24"/>
  <c r="L154" i="24"/>
  <c r="L153" i="24"/>
  <c r="L152" i="24"/>
  <c r="L151" i="24"/>
  <c r="L150" i="24"/>
  <c r="L149" i="24"/>
  <c r="L148" i="24"/>
  <c r="L147" i="24"/>
  <c r="L146" i="24"/>
  <c r="L145" i="24"/>
  <c r="L144" i="24"/>
  <c r="L143" i="24"/>
  <c r="L142" i="24"/>
  <c r="L141" i="24"/>
  <c r="L140" i="24"/>
  <c r="L139" i="24"/>
  <c r="L138" i="24"/>
  <c r="L137" i="24"/>
  <c r="L136" i="24"/>
  <c r="L135" i="24"/>
  <c r="L134" i="24"/>
  <c r="L133" i="24"/>
  <c r="L132" i="24"/>
  <c r="L131" i="24"/>
  <c r="L130" i="24"/>
  <c r="L129" i="24"/>
  <c r="L128" i="24"/>
  <c r="L127" i="24"/>
  <c r="L126" i="24"/>
  <c r="L125" i="24"/>
  <c r="L124" i="24"/>
  <c r="L123" i="24"/>
  <c r="L122" i="24"/>
  <c r="L121" i="24"/>
  <c r="L120" i="24"/>
  <c r="L119" i="24"/>
  <c r="L118" i="24"/>
  <c r="L117" i="24"/>
  <c r="L116" i="24"/>
  <c r="L115" i="24"/>
  <c r="L114" i="24"/>
  <c r="L113" i="24"/>
  <c r="L112" i="24"/>
  <c r="L111" i="24"/>
  <c r="L110" i="24"/>
  <c r="L109" i="24"/>
  <c r="L108" i="24"/>
  <c r="L107" i="24"/>
  <c r="L106" i="24"/>
  <c r="L105" i="24"/>
  <c r="L104" i="24"/>
  <c r="L103" i="24"/>
  <c r="L102" i="24"/>
  <c r="L101" i="24"/>
  <c r="L100" i="24"/>
  <c r="L99" i="24"/>
  <c r="L98" i="24"/>
  <c r="L97" i="24"/>
  <c r="L96" i="24"/>
  <c r="L95" i="24"/>
  <c r="L94" i="24"/>
  <c r="L93" i="24"/>
  <c r="L92" i="24"/>
  <c r="L91" i="24"/>
  <c r="L90" i="24"/>
  <c r="L89" i="24"/>
  <c r="L88" i="24"/>
  <c r="L87" i="24"/>
  <c r="L86" i="24"/>
  <c r="L85" i="24"/>
  <c r="L84" i="24"/>
  <c r="L83" i="24"/>
  <c r="L82" i="24"/>
  <c r="L81" i="24"/>
  <c r="L80" i="24"/>
  <c r="L79" i="24"/>
  <c r="L78" i="24"/>
  <c r="L77" i="24"/>
  <c r="L76" i="24"/>
  <c r="L75" i="24"/>
  <c r="L74" i="24"/>
  <c r="L73" i="24"/>
  <c r="L72" i="24"/>
  <c r="L71" i="24"/>
  <c r="L70" i="24"/>
  <c r="L69" i="24"/>
  <c r="L68" i="24"/>
  <c r="L67" i="24"/>
  <c r="L66" i="24"/>
  <c r="L65" i="24"/>
  <c r="L64" i="24"/>
  <c r="L63" i="24"/>
  <c r="L62" i="24"/>
  <c r="L61" i="24"/>
  <c r="L60" i="24"/>
  <c r="L59" i="24"/>
  <c r="L58" i="24"/>
  <c r="L57" i="24"/>
  <c r="L56" i="24"/>
  <c r="L55" i="24"/>
  <c r="L54" i="24"/>
  <c r="L53" i="24"/>
  <c r="L52" i="24"/>
  <c r="L51" i="24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7" i="24"/>
  <c r="L36" i="24"/>
  <c r="L35" i="24"/>
  <c r="L34" i="24"/>
  <c r="L33" i="24"/>
  <c r="L32" i="24"/>
  <c r="L31" i="24"/>
  <c r="L30" i="24"/>
  <c r="L29" i="24"/>
  <c r="L28" i="24"/>
  <c r="L27" i="24"/>
  <c r="L26" i="24"/>
  <c r="L25" i="24"/>
  <c r="L24" i="24"/>
  <c r="L23" i="24"/>
  <c r="L22" i="24"/>
  <c r="L21" i="24"/>
  <c r="L20" i="24"/>
  <c r="L19" i="24"/>
  <c r="L18" i="24"/>
  <c r="L17" i="24"/>
  <c r="L16" i="24"/>
  <c r="L15" i="24"/>
  <c r="L14" i="24"/>
  <c r="L13" i="24"/>
  <c r="L12" i="24"/>
  <c r="L11" i="24"/>
  <c r="L10" i="24"/>
  <c r="L9" i="24"/>
  <c r="L8" i="24"/>
  <c r="L7" i="24"/>
  <c r="L6" i="24"/>
  <c r="L5" i="24"/>
  <c r="L4" i="24"/>
  <c r="L3" i="24"/>
  <c r="L2" i="24"/>
  <c r="L164" i="25"/>
  <c r="L163" i="25"/>
  <c r="L162" i="25"/>
  <c r="L161" i="25"/>
  <c r="L160" i="25"/>
  <c r="L159" i="25"/>
  <c r="L158" i="25"/>
  <c r="L157" i="25"/>
  <c r="L156" i="25"/>
  <c r="L155" i="25"/>
  <c r="L154" i="25"/>
  <c r="L153" i="25"/>
  <c r="L152" i="25"/>
  <c r="L151" i="25"/>
  <c r="L150" i="25"/>
  <c r="L149" i="25"/>
  <c r="L148" i="25"/>
  <c r="L147" i="25"/>
  <c r="L146" i="25"/>
  <c r="L145" i="25"/>
  <c r="L144" i="25"/>
  <c r="L143" i="25"/>
  <c r="L142" i="25"/>
  <c r="L141" i="25"/>
  <c r="L140" i="25"/>
  <c r="L139" i="25"/>
  <c r="L138" i="25"/>
  <c r="L137" i="25"/>
  <c r="L136" i="25"/>
  <c r="L135" i="25"/>
  <c r="L134" i="25"/>
  <c r="L133" i="25"/>
  <c r="L132" i="25"/>
  <c r="L131" i="25"/>
  <c r="L130" i="25"/>
  <c r="L129" i="25"/>
  <c r="L128" i="25"/>
  <c r="L127" i="25"/>
  <c r="L126" i="25"/>
  <c r="L125" i="25"/>
  <c r="L124" i="25"/>
  <c r="L123" i="25"/>
  <c r="L122" i="25"/>
  <c r="L121" i="25"/>
  <c r="L120" i="25"/>
  <c r="L119" i="25"/>
  <c r="L118" i="25"/>
  <c r="L117" i="25"/>
  <c r="L116" i="25"/>
  <c r="L115" i="25"/>
  <c r="L114" i="25"/>
  <c r="L113" i="25"/>
  <c r="L112" i="25"/>
  <c r="L111" i="25"/>
  <c r="L110" i="25"/>
  <c r="L109" i="25"/>
  <c r="L108" i="25"/>
  <c r="L107" i="25"/>
  <c r="L106" i="25"/>
  <c r="L105" i="25"/>
  <c r="L104" i="25"/>
  <c r="L103" i="25"/>
  <c r="L102" i="25"/>
  <c r="L101" i="25"/>
  <c r="L100" i="25"/>
  <c r="L99" i="25"/>
  <c r="L98" i="25"/>
  <c r="L97" i="25"/>
  <c r="L96" i="25"/>
  <c r="L95" i="25"/>
  <c r="L94" i="25"/>
  <c r="L93" i="25"/>
  <c r="L92" i="25"/>
  <c r="L91" i="25"/>
  <c r="L90" i="25"/>
  <c r="L89" i="25"/>
  <c r="L88" i="25"/>
  <c r="L87" i="25"/>
  <c r="L86" i="25"/>
  <c r="L85" i="25"/>
  <c r="L84" i="25"/>
  <c r="L83" i="25"/>
  <c r="L82" i="25"/>
  <c r="L81" i="25"/>
  <c r="L80" i="25"/>
  <c r="L79" i="25"/>
  <c r="L78" i="25"/>
  <c r="L77" i="25"/>
  <c r="L76" i="25"/>
  <c r="L75" i="25"/>
  <c r="L74" i="25"/>
  <c r="L73" i="25"/>
  <c r="L72" i="25"/>
  <c r="L71" i="25"/>
  <c r="L70" i="25"/>
  <c r="L69" i="25"/>
  <c r="L68" i="25"/>
  <c r="L67" i="25"/>
  <c r="L66" i="25"/>
  <c r="L65" i="25"/>
  <c r="L64" i="25"/>
  <c r="L63" i="25"/>
  <c r="L62" i="25"/>
  <c r="L61" i="25"/>
  <c r="L60" i="25"/>
  <c r="L59" i="25"/>
  <c r="L58" i="25"/>
  <c r="L57" i="25"/>
  <c r="L56" i="25"/>
  <c r="L55" i="25"/>
  <c r="L54" i="25"/>
  <c r="L53" i="25"/>
  <c r="L52" i="25"/>
  <c r="L51" i="25"/>
  <c r="L50" i="25"/>
  <c r="L49" i="25"/>
  <c r="L48" i="25"/>
  <c r="L47" i="25"/>
  <c r="L46" i="25"/>
  <c r="L45" i="25"/>
  <c r="L44" i="25"/>
  <c r="L43" i="25"/>
  <c r="L42" i="25"/>
  <c r="L41" i="25"/>
  <c r="L40" i="25"/>
  <c r="L39" i="25"/>
  <c r="L38" i="25"/>
  <c r="L37" i="25"/>
  <c r="L36" i="25"/>
  <c r="L35" i="25"/>
  <c r="L34" i="25"/>
  <c r="L33" i="25"/>
  <c r="L32" i="25"/>
  <c r="L31" i="25"/>
  <c r="L30" i="25"/>
  <c r="L29" i="25"/>
  <c r="L28" i="25"/>
  <c r="L27" i="25"/>
  <c r="L26" i="25"/>
  <c r="L25" i="25"/>
  <c r="L24" i="25"/>
  <c r="L23" i="25"/>
  <c r="L22" i="25"/>
  <c r="L21" i="25"/>
  <c r="L20" i="25"/>
  <c r="L19" i="25"/>
  <c r="L18" i="25"/>
  <c r="L17" i="25"/>
  <c r="L16" i="25"/>
  <c r="L15" i="25"/>
  <c r="L14" i="25"/>
  <c r="L13" i="25"/>
  <c r="L12" i="25"/>
  <c r="L11" i="25"/>
  <c r="L10" i="25"/>
  <c r="L9" i="25"/>
  <c r="L8" i="25"/>
  <c r="L7" i="25"/>
  <c r="L6" i="25"/>
  <c r="L5" i="25"/>
  <c r="L4" i="25"/>
  <c r="L3" i="25"/>
  <c r="L2" i="25"/>
  <c r="CZ606" i="1"/>
  <c r="CY606" i="1"/>
  <c r="CX606" i="1"/>
  <c r="CW606" i="1"/>
  <c r="BT606" i="1"/>
  <c r="BS606" i="1"/>
  <c r="BR606" i="1"/>
  <c r="BQ606" i="1"/>
  <c r="BP606" i="1"/>
  <c r="BO606" i="1"/>
  <c r="BN606" i="1"/>
  <c r="BM606" i="1"/>
  <c r="BG606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CZ433" i="1"/>
  <c r="CY433" i="1"/>
  <c r="CX433" i="1"/>
  <c r="CW433" i="1"/>
  <c r="BT433" i="1"/>
  <c r="BS433" i="1"/>
  <c r="BR433" i="1"/>
  <c r="BQ433" i="1"/>
  <c r="BP433" i="1"/>
  <c r="BO433" i="1"/>
  <c r="BN433" i="1"/>
  <c r="BM433" i="1"/>
  <c r="BG433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CZ763" i="1"/>
  <c r="CY763" i="1"/>
  <c r="CX763" i="1"/>
  <c r="CW763" i="1"/>
  <c r="BT763" i="1"/>
  <c r="BS763" i="1"/>
  <c r="BR763" i="1"/>
  <c r="BQ763" i="1"/>
  <c r="BP763" i="1"/>
  <c r="BO763" i="1"/>
  <c r="BN763" i="1"/>
  <c r="BM763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CZ551" i="1"/>
  <c r="CY551" i="1"/>
  <c r="CX551" i="1"/>
  <c r="CW551" i="1"/>
  <c r="BT551" i="1"/>
  <c r="BS551" i="1"/>
  <c r="BR551" i="1"/>
  <c r="BQ551" i="1"/>
  <c r="BP551" i="1"/>
  <c r="BO551" i="1"/>
  <c r="BN551" i="1"/>
  <c r="BM551" i="1"/>
  <c r="BG551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CZ754" i="1"/>
  <c r="CY754" i="1"/>
  <c r="CX754" i="1"/>
  <c r="CW754" i="1"/>
  <c r="BT754" i="1"/>
  <c r="BS754" i="1"/>
  <c r="BR754" i="1"/>
  <c r="BQ754" i="1"/>
  <c r="BP754" i="1"/>
  <c r="BO754" i="1"/>
  <c r="BN754" i="1"/>
  <c r="BM754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CZ444" i="1"/>
  <c r="CY444" i="1"/>
  <c r="CX444" i="1"/>
  <c r="CW444" i="1"/>
  <c r="BT444" i="1"/>
  <c r="BS444" i="1"/>
  <c r="BR444" i="1"/>
  <c r="BQ444" i="1"/>
  <c r="BP444" i="1"/>
  <c r="BO444" i="1"/>
  <c r="BN444" i="1"/>
  <c r="BM444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CZ708" i="1"/>
  <c r="CY708" i="1"/>
  <c r="CX708" i="1"/>
  <c r="CW708" i="1"/>
  <c r="BT708" i="1"/>
  <c r="BS708" i="1"/>
  <c r="BR708" i="1"/>
  <c r="BQ708" i="1"/>
  <c r="BP708" i="1"/>
  <c r="BO708" i="1"/>
  <c r="BN708" i="1"/>
  <c r="BM708" i="1"/>
  <c r="BG708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CZ260" i="1"/>
  <c r="CY260" i="1"/>
  <c r="CX260" i="1"/>
  <c r="CW260" i="1"/>
  <c r="BT260" i="1"/>
  <c r="BS260" i="1"/>
  <c r="BR260" i="1"/>
  <c r="BQ260" i="1"/>
  <c r="BP260" i="1"/>
  <c r="BO260" i="1"/>
  <c r="BN260" i="1"/>
  <c r="BM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CZ497" i="1"/>
  <c r="CY497" i="1"/>
  <c r="CX497" i="1"/>
  <c r="CW497" i="1"/>
  <c r="BT497" i="1"/>
  <c r="BS497" i="1"/>
  <c r="BR497" i="1"/>
  <c r="BQ497" i="1"/>
  <c r="BP497" i="1"/>
  <c r="BO497" i="1"/>
  <c r="BN497" i="1"/>
  <c r="BM497" i="1"/>
  <c r="BG497" i="1"/>
  <c r="BF497" i="1"/>
  <c r="BE497" i="1"/>
  <c r="BD497" i="1"/>
  <c r="BC497" i="1"/>
  <c r="BB497" i="1"/>
  <c r="BA497" i="1"/>
  <c r="AZ497" i="1"/>
  <c r="AY497" i="1"/>
  <c r="AX497" i="1"/>
  <c r="AW497" i="1"/>
  <c r="AV497" i="1"/>
  <c r="AU497" i="1"/>
  <c r="AT497" i="1"/>
  <c r="AS497" i="1"/>
  <c r="CZ483" i="1"/>
  <c r="CY483" i="1"/>
  <c r="CX483" i="1"/>
  <c r="CW483" i="1"/>
  <c r="BT483" i="1"/>
  <c r="BS483" i="1"/>
  <c r="BR483" i="1"/>
  <c r="BQ483" i="1"/>
  <c r="BP483" i="1"/>
  <c r="BO483" i="1"/>
  <c r="BN483" i="1"/>
  <c r="BM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CZ604" i="1"/>
  <c r="CY604" i="1"/>
  <c r="CX604" i="1"/>
  <c r="CW604" i="1"/>
  <c r="BT604" i="1"/>
  <c r="BS604" i="1"/>
  <c r="BR604" i="1"/>
  <c r="BQ604" i="1"/>
  <c r="BP604" i="1"/>
  <c r="BO604" i="1"/>
  <c r="BN604" i="1"/>
  <c r="BM604" i="1"/>
  <c r="BG604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CZ82" i="1"/>
  <c r="CY82" i="1"/>
  <c r="CX82" i="1"/>
  <c r="CW82" i="1"/>
  <c r="BT82" i="1"/>
  <c r="BS82" i="1"/>
  <c r="BR82" i="1"/>
  <c r="BQ82" i="1"/>
  <c r="BP82" i="1"/>
  <c r="BO82" i="1"/>
  <c r="BN82" i="1"/>
  <c r="BM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CZ702" i="1"/>
  <c r="CY702" i="1"/>
  <c r="CX702" i="1"/>
  <c r="CW702" i="1"/>
  <c r="BT702" i="1"/>
  <c r="BS702" i="1"/>
  <c r="BR702" i="1"/>
  <c r="BQ702" i="1"/>
  <c r="BP702" i="1"/>
  <c r="BO702" i="1"/>
  <c r="BN702" i="1"/>
  <c r="BM702" i="1"/>
  <c r="BG702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CZ286" i="1"/>
  <c r="CY286" i="1"/>
  <c r="CX286" i="1"/>
  <c r="CW286" i="1"/>
  <c r="BT286" i="1"/>
  <c r="BS286" i="1"/>
  <c r="BR286" i="1"/>
  <c r="BQ286" i="1"/>
  <c r="BP286" i="1"/>
  <c r="BO286" i="1"/>
  <c r="BN286" i="1"/>
  <c r="BM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CZ279" i="1"/>
  <c r="CY279" i="1"/>
  <c r="CX279" i="1"/>
  <c r="CW279" i="1"/>
  <c r="BT279" i="1"/>
  <c r="BS279" i="1"/>
  <c r="BR279" i="1"/>
  <c r="BQ279" i="1"/>
  <c r="BP279" i="1"/>
  <c r="BO279" i="1"/>
  <c r="BN279" i="1"/>
  <c r="BM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CZ354" i="1"/>
  <c r="CY354" i="1"/>
  <c r="CX354" i="1"/>
  <c r="CW354" i="1"/>
  <c r="BT354" i="1"/>
  <c r="BS354" i="1"/>
  <c r="BR354" i="1"/>
  <c r="BQ354" i="1"/>
  <c r="BP354" i="1"/>
  <c r="BO354" i="1"/>
  <c r="BN354" i="1"/>
  <c r="BM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CZ706" i="1"/>
  <c r="CY706" i="1"/>
  <c r="CX706" i="1"/>
  <c r="CW706" i="1"/>
  <c r="BT706" i="1"/>
  <c r="BS706" i="1"/>
  <c r="BR706" i="1"/>
  <c r="BQ706" i="1"/>
  <c r="BP706" i="1"/>
  <c r="BO706" i="1"/>
  <c r="BN706" i="1"/>
  <c r="BM706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CZ36" i="1"/>
  <c r="CY36" i="1"/>
  <c r="CX36" i="1"/>
  <c r="CW36" i="1"/>
  <c r="BT36" i="1"/>
  <c r="BS36" i="1"/>
  <c r="BR36" i="1"/>
  <c r="BQ36" i="1"/>
  <c r="BP36" i="1"/>
  <c r="BO36" i="1"/>
  <c r="BN36" i="1"/>
  <c r="BM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CZ213" i="1"/>
  <c r="CY213" i="1"/>
  <c r="CX213" i="1"/>
  <c r="CW213" i="1"/>
  <c r="BT213" i="1"/>
  <c r="BS213" i="1"/>
  <c r="BR213" i="1"/>
  <c r="BQ213" i="1"/>
  <c r="BP213" i="1"/>
  <c r="BO213" i="1"/>
  <c r="BN213" i="1"/>
  <c r="BM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CZ99" i="1"/>
  <c r="CY99" i="1"/>
  <c r="CX99" i="1"/>
  <c r="CW99" i="1"/>
  <c r="BT99" i="1"/>
  <c r="BS99" i="1"/>
  <c r="BR99" i="1"/>
  <c r="BQ99" i="1"/>
  <c r="BP99" i="1"/>
  <c r="BO99" i="1"/>
  <c r="BN99" i="1"/>
  <c r="BM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CZ489" i="1"/>
  <c r="CY489" i="1"/>
  <c r="CX489" i="1"/>
  <c r="CW489" i="1"/>
  <c r="BT489" i="1"/>
  <c r="BS489" i="1"/>
  <c r="BR489" i="1"/>
  <c r="BQ489" i="1"/>
  <c r="BP489" i="1"/>
  <c r="BO489" i="1"/>
  <c r="BN489" i="1"/>
  <c r="BM489" i="1"/>
  <c r="BG489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CZ581" i="1"/>
  <c r="CY581" i="1"/>
  <c r="CX581" i="1"/>
  <c r="CW581" i="1"/>
  <c r="BT581" i="1"/>
  <c r="BS581" i="1"/>
  <c r="BR581" i="1"/>
  <c r="BQ581" i="1"/>
  <c r="BP581" i="1"/>
  <c r="BO581" i="1"/>
  <c r="BN581" i="1"/>
  <c r="BM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W833" i="1"/>
  <c r="AV833" i="1"/>
  <c r="AU833" i="1"/>
  <c r="AT833" i="1"/>
  <c r="AS833" i="1"/>
  <c r="AW832" i="1"/>
  <c r="AV832" i="1"/>
  <c r="AU832" i="1"/>
  <c r="AT832" i="1"/>
  <c r="AS832" i="1"/>
  <c r="AW831" i="1"/>
  <c r="AV831" i="1"/>
  <c r="AU831" i="1"/>
  <c r="AT831" i="1"/>
  <c r="AS831" i="1"/>
  <c r="AW830" i="1"/>
  <c r="AV830" i="1"/>
  <c r="AU830" i="1"/>
  <c r="AT830" i="1"/>
  <c r="AS830" i="1"/>
  <c r="AW829" i="1"/>
  <c r="AV829" i="1"/>
  <c r="AU829" i="1"/>
  <c r="AT829" i="1"/>
  <c r="AS829" i="1"/>
  <c r="AW828" i="1"/>
  <c r="AV828" i="1"/>
  <c r="AU828" i="1"/>
  <c r="AT828" i="1"/>
  <c r="AS828" i="1"/>
  <c r="AW818" i="1"/>
  <c r="AV818" i="1"/>
  <c r="AU818" i="1"/>
  <c r="AT818" i="1"/>
  <c r="AS818" i="1"/>
  <c r="AW817" i="1"/>
  <c r="AV817" i="1"/>
  <c r="AU817" i="1"/>
  <c r="AT817" i="1"/>
  <c r="AS817" i="1"/>
  <c r="AW816" i="1"/>
  <c r="AV816" i="1"/>
  <c r="AU816" i="1"/>
  <c r="AT816" i="1"/>
  <c r="AS816" i="1"/>
  <c r="AW815" i="1"/>
  <c r="AV815" i="1"/>
  <c r="AU815" i="1"/>
  <c r="AT815" i="1"/>
  <c r="AS815" i="1"/>
  <c r="AW814" i="1"/>
  <c r="AV814" i="1"/>
  <c r="AU814" i="1"/>
  <c r="AT814" i="1"/>
  <c r="AS814" i="1"/>
  <c r="AW813" i="1"/>
  <c r="AV813" i="1"/>
  <c r="AU813" i="1"/>
  <c r="AT813" i="1"/>
  <c r="AS813" i="1"/>
  <c r="AW812" i="1"/>
  <c r="AV812" i="1"/>
  <c r="AU812" i="1"/>
  <c r="AT812" i="1"/>
  <c r="AS812" i="1"/>
  <c r="AW827" i="1"/>
  <c r="AV827" i="1"/>
  <c r="AU827" i="1"/>
  <c r="AT827" i="1"/>
  <c r="AS827" i="1"/>
  <c r="AW826" i="1"/>
  <c r="AV826" i="1"/>
  <c r="AU826" i="1"/>
  <c r="AT826" i="1"/>
  <c r="AS826" i="1"/>
  <c r="AW825" i="1"/>
  <c r="AV825" i="1"/>
  <c r="AU825" i="1"/>
  <c r="AT825" i="1"/>
  <c r="AS825" i="1"/>
  <c r="AW824" i="1"/>
  <c r="AV824" i="1"/>
  <c r="AU824" i="1"/>
  <c r="AT824" i="1"/>
  <c r="AS824" i="1"/>
  <c r="AW823" i="1"/>
  <c r="AV823" i="1"/>
  <c r="AU823" i="1"/>
  <c r="AT823" i="1"/>
  <c r="AS823" i="1"/>
  <c r="AW822" i="1"/>
  <c r="AV822" i="1"/>
  <c r="AU822" i="1"/>
  <c r="AT822" i="1"/>
  <c r="AS822" i="1"/>
  <c r="AW821" i="1"/>
  <c r="AV821" i="1"/>
  <c r="AU821" i="1"/>
  <c r="AT821" i="1"/>
  <c r="AS821" i="1"/>
  <c r="AW811" i="1"/>
  <c r="AV811" i="1"/>
  <c r="AU811" i="1"/>
  <c r="AT811" i="1"/>
  <c r="AS811" i="1"/>
  <c r="AW820" i="1"/>
  <c r="AV820" i="1"/>
  <c r="AU820" i="1"/>
  <c r="AT820" i="1"/>
  <c r="AS820" i="1"/>
  <c r="AW810" i="1"/>
  <c r="AV810" i="1"/>
  <c r="AU810" i="1"/>
  <c r="AT810" i="1"/>
  <c r="AS810" i="1"/>
  <c r="AW809" i="1"/>
  <c r="AV809" i="1"/>
  <c r="AU809" i="1"/>
  <c r="AT809" i="1"/>
  <c r="AS809" i="1"/>
  <c r="AW808" i="1"/>
  <c r="AV808" i="1"/>
  <c r="AU808" i="1"/>
  <c r="AT808" i="1"/>
  <c r="AS808" i="1"/>
  <c r="AW806" i="1"/>
  <c r="AV806" i="1"/>
  <c r="AU806" i="1"/>
  <c r="AT806" i="1"/>
  <c r="AS806" i="1"/>
  <c r="AW800" i="1"/>
  <c r="AV800" i="1"/>
  <c r="AU800" i="1"/>
  <c r="AT800" i="1"/>
  <c r="AS800" i="1"/>
  <c r="AW618" i="1"/>
  <c r="AV618" i="1"/>
  <c r="AU618" i="1"/>
  <c r="AT618" i="1"/>
  <c r="AS618" i="1"/>
  <c r="AW617" i="1"/>
  <c r="AV617" i="1"/>
  <c r="AU617" i="1"/>
  <c r="AT617" i="1"/>
  <c r="AS617" i="1"/>
  <c r="AW616" i="1"/>
  <c r="AV616" i="1"/>
  <c r="AU616" i="1"/>
  <c r="AT616" i="1"/>
  <c r="AS616" i="1"/>
  <c r="AW729" i="1"/>
  <c r="AV729" i="1"/>
  <c r="AU729" i="1"/>
  <c r="AT729" i="1"/>
  <c r="AS729" i="1"/>
  <c r="AW799" i="1"/>
  <c r="AV799" i="1"/>
  <c r="AU799" i="1"/>
  <c r="AT799" i="1"/>
  <c r="AS799" i="1"/>
  <c r="AW794" i="1"/>
  <c r="AV794" i="1"/>
  <c r="AU794" i="1"/>
  <c r="AT794" i="1"/>
  <c r="AS794" i="1"/>
  <c r="AW793" i="1"/>
  <c r="AV793" i="1"/>
  <c r="AU793" i="1"/>
  <c r="AT793" i="1"/>
  <c r="AS793" i="1"/>
  <c r="AW728" i="1"/>
  <c r="AV728" i="1"/>
  <c r="AU728" i="1"/>
  <c r="AT728" i="1"/>
  <c r="AS728" i="1"/>
  <c r="AW727" i="1"/>
  <c r="AV727" i="1"/>
  <c r="AU727" i="1"/>
  <c r="AT727" i="1"/>
  <c r="AS727" i="1"/>
  <c r="AW560" i="1"/>
  <c r="AV560" i="1"/>
  <c r="AU560" i="1"/>
  <c r="AT560" i="1"/>
  <c r="AS560" i="1"/>
  <c r="AW106" i="1"/>
  <c r="AV106" i="1"/>
  <c r="AU106" i="1"/>
  <c r="AT106" i="1"/>
  <c r="AS106" i="1"/>
  <c r="AW802" i="1"/>
  <c r="AV802" i="1"/>
  <c r="AU802" i="1"/>
  <c r="AT802" i="1"/>
  <c r="AS802" i="1"/>
  <c r="AW691" i="1"/>
  <c r="AV691" i="1"/>
  <c r="AU691" i="1"/>
  <c r="AT691" i="1"/>
  <c r="AS691" i="1"/>
  <c r="AW556" i="1"/>
  <c r="AV556" i="1"/>
  <c r="AU556" i="1"/>
  <c r="AT556" i="1"/>
  <c r="AS556" i="1"/>
  <c r="AW672" i="1"/>
  <c r="AV672" i="1"/>
  <c r="AU672" i="1"/>
  <c r="AT672" i="1"/>
  <c r="AS672" i="1"/>
  <c r="AW680" i="1"/>
  <c r="AV680" i="1"/>
  <c r="AU680" i="1"/>
  <c r="AT680" i="1"/>
  <c r="AS680" i="1"/>
  <c r="AW805" i="1"/>
  <c r="AV805" i="1"/>
  <c r="AU805" i="1"/>
  <c r="AT805" i="1"/>
  <c r="AS805" i="1"/>
  <c r="AW792" i="1"/>
  <c r="AV792" i="1"/>
  <c r="AU792" i="1"/>
  <c r="AT792" i="1"/>
  <c r="AS792" i="1"/>
  <c r="AW773" i="1"/>
  <c r="AV773" i="1"/>
  <c r="AU773" i="1"/>
  <c r="AT773" i="1"/>
  <c r="AS773" i="1"/>
  <c r="AW756" i="1"/>
  <c r="AV756" i="1"/>
  <c r="AU756" i="1"/>
  <c r="AT756" i="1"/>
  <c r="AS756" i="1"/>
  <c r="AW724" i="1"/>
  <c r="AV724" i="1"/>
  <c r="AU724" i="1"/>
  <c r="AT724" i="1"/>
  <c r="AS724" i="1"/>
  <c r="AW725" i="1"/>
  <c r="AV725" i="1"/>
  <c r="AU725" i="1"/>
  <c r="AT725" i="1"/>
  <c r="AS725" i="1"/>
  <c r="AW671" i="1"/>
  <c r="AV671" i="1"/>
  <c r="AU671" i="1"/>
  <c r="AT671" i="1"/>
  <c r="AS671" i="1"/>
  <c r="AW559" i="1"/>
  <c r="AV559" i="1"/>
  <c r="AU559" i="1"/>
  <c r="AT559" i="1"/>
  <c r="AS559" i="1"/>
  <c r="AW555" i="1"/>
  <c r="AV555" i="1"/>
  <c r="AU555" i="1"/>
  <c r="AT555" i="1"/>
  <c r="AS555" i="1"/>
  <c r="AW797" i="1"/>
  <c r="AV797" i="1"/>
  <c r="AU797" i="1"/>
  <c r="AT797" i="1"/>
  <c r="AS797" i="1"/>
  <c r="AW787" i="1"/>
  <c r="AV787" i="1"/>
  <c r="AU787" i="1"/>
  <c r="AT787" i="1"/>
  <c r="AS787" i="1"/>
  <c r="AW786" i="1"/>
  <c r="AV786" i="1"/>
  <c r="AU786" i="1"/>
  <c r="AT786" i="1"/>
  <c r="AS786" i="1"/>
  <c r="AW781" i="1"/>
  <c r="AV781" i="1"/>
  <c r="AU781" i="1"/>
  <c r="AT781" i="1"/>
  <c r="AS781" i="1"/>
  <c r="AW772" i="1"/>
  <c r="AV772" i="1"/>
  <c r="AU772" i="1"/>
  <c r="AT772" i="1"/>
  <c r="AS772" i="1"/>
  <c r="AW780" i="1"/>
  <c r="AV780" i="1"/>
  <c r="AU780" i="1"/>
  <c r="AT780" i="1"/>
  <c r="AS780" i="1"/>
  <c r="AW703" i="1"/>
  <c r="AV703" i="1"/>
  <c r="AU703" i="1"/>
  <c r="AT703" i="1"/>
  <c r="AS703" i="1"/>
  <c r="AW804" i="1"/>
  <c r="AV804" i="1"/>
  <c r="AU804" i="1"/>
  <c r="AT804" i="1"/>
  <c r="AS804" i="1"/>
  <c r="AW803" i="1"/>
  <c r="AV803" i="1"/>
  <c r="AU803" i="1"/>
  <c r="AT803" i="1"/>
  <c r="AS803" i="1"/>
  <c r="AW771" i="1"/>
  <c r="AV771" i="1"/>
  <c r="AU771" i="1"/>
  <c r="AT771" i="1"/>
  <c r="AS771" i="1"/>
  <c r="AW748" i="1"/>
  <c r="AV748" i="1"/>
  <c r="AU748" i="1"/>
  <c r="AT748" i="1"/>
  <c r="AS748" i="1"/>
  <c r="AW723" i="1"/>
  <c r="AV723" i="1"/>
  <c r="AU723" i="1"/>
  <c r="AT723" i="1"/>
  <c r="AS723" i="1"/>
  <c r="AW569" i="1"/>
  <c r="AV569" i="1"/>
  <c r="AU569" i="1"/>
  <c r="AT569" i="1"/>
  <c r="AS569" i="1"/>
  <c r="AW520" i="1"/>
  <c r="AV520" i="1"/>
  <c r="AU520" i="1"/>
  <c r="AT520" i="1"/>
  <c r="AS520" i="1"/>
  <c r="AW548" i="1"/>
  <c r="AV548" i="1"/>
  <c r="AU548" i="1"/>
  <c r="AT548" i="1"/>
  <c r="AS548" i="1"/>
  <c r="AW471" i="1"/>
  <c r="AV471" i="1"/>
  <c r="AU471" i="1"/>
  <c r="AT471" i="1"/>
  <c r="AS471" i="1"/>
  <c r="AW783" i="1"/>
  <c r="AV783" i="1"/>
  <c r="AU783" i="1"/>
  <c r="AT783" i="1"/>
  <c r="AS783" i="1"/>
  <c r="AW779" i="1"/>
  <c r="AV779" i="1"/>
  <c r="AU779" i="1"/>
  <c r="AT779" i="1"/>
  <c r="AS779" i="1"/>
  <c r="AW615" i="1"/>
  <c r="AV615" i="1"/>
  <c r="AU615" i="1"/>
  <c r="AT615" i="1"/>
  <c r="AS615" i="1"/>
  <c r="AW614" i="1"/>
  <c r="AV614" i="1"/>
  <c r="AU614" i="1"/>
  <c r="AT614" i="1"/>
  <c r="AS614" i="1"/>
  <c r="AW564" i="1"/>
  <c r="AV564" i="1"/>
  <c r="AU564" i="1"/>
  <c r="AT564" i="1"/>
  <c r="AS564" i="1"/>
  <c r="AW770" i="1"/>
  <c r="AV770" i="1"/>
  <c r="AU770" i="1"/>
  <c r="AT770" i="1"/>
  <c r="AS770" i="1"/>
  <c r="AW755" i="1"/>
  <c r="AV755" i="1"/>
  <c r="AU755" i="1"/>
  <c r="AT755" i="1"/>
  <c r="AS755" i="1"/>
  <c r="AW722" i="1"/>
  <c r="AV722" i="1"/>
  <c r="AU722" i="1"/>
  <c r="AT722" i="1"/>
  <c r="AS722" i="1"/>
  <c r="AW670" i="1"/>
  <c r="AV670" i="1"/>
  <c r="AU670" i="1"/>
  <c r="AT670" i="1"/>
  <c r="AS670" i="1"/>
  <c r="AW612" i="1"/>
  <c r="AV612" i="1"/>
  <c r="AU612" i="1"/>
  <c r="AT612" i="1"/>
  <c r="AS612" i="1"/>
  <c r="AW613" i="1"/>
  <c r="AV613" i="1"/>
  <c r="AU613" i="1"/>
  <c r="AT613" i="1"/>
  <c r="AS613" i="1"/>
  <c r="AW554" i="1"/>
  <c r="AV554" i="1"/>
  <c r="AU554" i="1"/>
  <c r="AT554" i="1"/>
  <c r="AS554" i="1"/>
  <c r="AW540" i="1"/>
  <c r="AV540" i="1"/>
  <c r="AU540" i="1"/>
  <c r="AT540" i="1"/>
  <c r="AS540" i="1"/>
  <c r="AW711" i="1"/>
  <c r="AV711" i="1"/>
  <c r="AU711" i="1"/>
  <c r="AT711" i="1"/>
  <c r="AS711" i="1"/>
  <c r="AW689" i="1"/>
  <c r="AV689" i="1"/>
  <c r="AU689" i="1"/>
  <c r="AT689" i="1"/>
  <c r="AS689" i="1"/>
  <c r="AW611" i="1"/>
  <c r="AV611" i="1"/>
  <c r="AU611" i="1"/>
  <c r="AT611" i="1"/>
  <c r="AS611" i="1"/>
  <c r="AW552" i="1"/>
  <c r="AV552" i="1"/>
  <c r="AU552" i="1"/>
  <c r="AT552" i="1"/>
  <c r="AS552" i="1"/>
  <c r="AW796" i="1"/>
  <c r="AV796" i="1"/>
  <c r="AU796" i="1"/>
  <c r="AT796" i="1"/>
  <c r="AS796" i="1"/>
  <c r="AW784" i="1"/>
  <c r="AV784" i="1"/>
  <c r="AU784" i="1"/>
  <c r="AT784" i="1"/>
  <c r="AS784" i="1"/>
  <c r="AW761" i="1"/>
  <c r="AV761" i="1"/>
  <c r="AU761" i="1"/>
  <c r="AT761" i="1"/>
  <c r="AS761" i="1"/>
  <c r="AW580" i="1"/>
  <c r="AV580" i="1"/>
  <c r="AU580" i="1"/>
  <c r="AT580" i="1"/>
  <c r="AS580" i="1"/>
  <c r="AW469" i="1"/>
  <c r="AV469" i="1"/>
  <c r="AU469" i="1"/>
  <c r="AT469" i="1"/>
  <c r="AS469" i="1"/>
  <c r="AW743" i="1"/>
  <c r="AV743" i="1"/>
  <c r="AU743" i="1"/>
  <c r="AT743" i="1"/>
  <c r="AS743" i="1"/>
  <c r="AW655" i="1"/>
  <c r="AV655" i="1"/>
  <c r="AU655" i="1"/>
  <c r="AT655" i="1"/>
  <c r="AS655" i="1"/>
  <c r="AW654" i="1"/>
  <c r="AV654" i="1"/>
  <c r="AU654" i="1"/>
  <c r="AT654" i="1"/>
  <c r="AS654" i="1"/>
  <c r="AW542" i="1"/>
  <c r="AV542" i="1"/>
  <c r="AU542" i="1"/>
  <c r="AT542" i="1"/>
  <c r="AS542" i="1"/>
  <c r="AW482" i="1"/>
  <c r="AV482" i="1"/>
  <c r="AU482" i="1"/>
  <c r="AT482" i="1"/>
  <c r="AS482" i="1"/>
  <c r="AW713" i="1"/>
  <c r="AV713" i="1"/>
  <c r="AU713" i="1"/>
  <c r="AT713" i="1"/>
  <c r="AS713" i="1"/>
  <c r="AW765" i="1"/>
  <c r="AV765" i="1"/>
  <c r="AU765" i="1"/>
  <c r="AT765" i="1"/>
  <c r="AS765" i="1"/>
  <c r="AW747" i="1"/>
  <c r="AV747" i="1"/>
  <c r="AU747" i="1"/>
  <c r="AT747" i="1"/>
  <c r="AS747" i="1"/>
  <c r="AW707" i="1"/>
  <c r="AV707" i="1"/>
  <c r="AU707" i="1"/>
  <c r="AT707" i="1"/>
  <c r="AS707" i="1"/>
  <c r="AW649" i="1"/>
  <c r="AV649" i="1"/>
  <c r="AU649" i="1"/>
  <c r="AT649" i="1"/>
  <c r="AS649" i="1"/>
  <c r="AW634" i="1"/>
  <c r="AV634" i="1"/>
  <c r="AU634" i="1"/>
  <c r="AT634" i="1"/>
  <c r="AS634" i="1"/>
  <c r="AW594" i="1"/>
  <c r="AV594" i="1"/>
  <c r="AU594" i="1"/>
  <c r="AT594" i="1"/>
  <c r="AS594" i="1"/>
  <c r="AW546" i="1"/>
  <c r="AV546" i="1"/>
  <c r="AU546" i="1"/>
  <c r="AT546" i="1"/>
  <c r="AS546" i="1"/>
  <c r="AW757" i="1"/>
  <c r="AV757" i="1"/>
  <c r="AU757" i="1"/>
  <c r="AT757" i="1"/>
  <c r="AS757" i="1"/>
  <c r="AW715" i="1"/>
  <c r="AV715" i="1"/>
  <c r="AU715" i="1"/>
  <c r="AT715" i="1"/>
  <c r="AS715" i="1"/>
  <c r="AW609" i="1"/>
  <c r="AV609" i="1"/>
  <c r="AU609" i="1"/>
  <c r="AT609" i="1"/>
  <c r="AS609" i="1"/>
  <c r="AW577" i="1"/>
  <c r="AV577" i="1"/>
  <c r="AU577" i="1"/>
  <c r="AT577" i="1"/>
  <c r="AS577" i="1"/>
  <c r="AW521" i="1"/>
  <c r="AV521" i="1"/>
  <c r="AU521" i="1"/>
  <c r="AT521" i="1"/>
  <c r="AS521" i="1"/>
  <c r="AW470" i="1"/>
  <c r="AV470" i="1"/>
  <c r="AU470" i="1"/>
  <c r="AT470" i="1"/>
  <c r="AS470" i="1"/>
  <c r="AW775" i="1"/>
  <c r="AV775" i="1"/>
  <c r="AU775" i="1"/>
  <c r="AT775" i="1"/>
  <c r="AS775" i="1"/>
  <c r="AW735" i="1"/>
  <c r="AV735" i="1"/>
  <c r="AU735" i="1"/>
  <c r="AT735" i="1"/>
  <c r="AS735" i="1"/>
  <c r="AW572" i="1"/>
  <c r="AV572" i="1"/>
  <c r="AU572" i="1"/>
  <c r="AT572" i="1"/>
  <c r="AS572" i="1"/>
  <c r="AW528" i="1"/>
  <c r="AV528" i="1"/>
  <c r="AU528" i="1"/>
  <c r="AT528" i="1"/>
  <c r="AS528" i="1"/>
  <c r="AW647" i="1"/>
  <c r="AV647" i="1"/>
  <c r="AU647" i="1"/>
  <c r="AT647" i="1"/>
  <c r="AS647" i="1"/>
  <c r="AW740" i="1"/>
  <c r="AV740" i="1"/>
  <c r="AU740" i="1"/>
  <c r="AT740" i="1"/>
  <c r="AS740" i="1"/>
  <c r="AW752" i="1"/>
  <c r="AV752" i="1"/>
  <c r="AU752" i="1"/>
  <c r="AT752" i="1"/>
  <c r="AS752" i="1"/>
  <c r="AW716" i="1"/>
  <c r="AV716" i="1"/>
  <c r="AU716" i="1"/>
  <c r="AT716" i="1"/>
  <c r="AS716" i="1"/>
  <c r="AW643" i="1"/>
  <c r="AV643" i="1"/>
  <c r="AU643" i="1"/>
  <c r="AT643" i="1"/>
  <c r="AS643" i="1"/>
  <c r="AW535" i="1"/>
  <c r="AV535" i="1"/>
  <c r="AU535" i="1"/>
  <c r="AT535" i="1"/>
  <c r="AS535" i="1"/>
  <c r="AW666" i="1"/>
  <c r="AV666" i="1"/>
  <c r="AU666" i="1"/>
  <c r="AT666" i="1"/>
  <c r="AS666" i="1"/>
  <c r="AW410" i="1"/>
  <c r="AV410" i="1"/>
  <c r="AU410" i="1"/>
  <c r="AT410" i="1"/>
  <c r="AS410" i="1"/>
  <c r="AW759" i="1"/>
  <c r="AV759" i="1"/>
  <c r="AU759" i="1"/>
  <c r="AT759" i="1"/>
  <c r="AS759" i="1"/>
  <c r="AW184" i="1"/>
  <c r="AV184" i="1"/>
  <c r="AU184" i="1"/>
  <c r="AT184" i="1"/>
  <c r="AS184" i="1"/>
  <c r="AW657" i="1"/>
  <c r="AV657" i="1"/>
  <c r="AU657" i="1"/>
  <c r="AT657" i="1"/>
  <c r="AS657" i="1"/>
  <c r="AW595" i="1"/>
  <c r="AV595" i="1"/>
  <c r="AU595" i="1"/>
  <c r="AT595" i="1"/>
  <c r="AS595" i="1"/>
  <c r="AW524" i="1"/>
  <c r="AV524" i="1"/>
  <c r="AU524" i="1"/>
  <c r="AT524" i="1"/>
  <c r="AS524" i="1"/>
  <c r="AW510" i="1"/>
  <c r="AV510" i="1"/>
  <c r="AU510" i="1"/>
  <c r="AT510" i="1"/>
  <c r="AS510" i="1"/>
  <c r="AW667" i="1"/>
  <c r="AV667" i="1"/>
  <c r="AU667" i="1"/>
  <c r="AT667" i="1"/>
  <c r="AS667" i="1"/>
  <c r="AW589" i="1"/>
  <c r="AV589" i="1"/>
  <c r="AU589" i="1"/>
  <c r="AT589" i="1"/>
  <c r="AS589" i="1"/>
  <c r="AW549" i="1"/>
  <c r="AV549" i="1"/>
  <c r="AU549" i="1"/>
  <c r="AT549" i="1"/>
  <c r="AS549" i="1"/>
  <c r="AW534" i="1"/>
  <c r="AV534" i="1"/>
  <c r="AU534" i="1"/>
  <c r="AT534" i="1"/>
  <c r="AS534" i="1"/>
  <c r="AW603" i="1"/>
  <c r="AV603" i="1"/>
  <c r="AU603" i="1"/>
  <c r="AT603" i="1"/>
  <c r="AS603" i="1"/>
  <c r="AW587" i="1"/>
  <c r="AV587" i="1"/>
  <c r="AU587" i="1"/>
  <c r="AT587" i="1"/>
  <c r="AS587" i="1"/>
  <c r="AW751" i="1"/>
  <c r="AV751" i="1"/>
  <c r="AU751" i="1"/>
  <c r="AT751" i="1"/>
  <c r="AS751" i="1"/>
  <c r="AW746" i="1"/>
  <c r="AV746" i="1"/>
  <c r="AU746" i="1"/>
  <c r="AT746" i="1"/>
  <c r="AS746" i="1"/>
  <c r="AW700" i="1"/>
  <c r="AV700" i="1"/>
  <c r="AU700" i="1"/>
  <c r="AT700" i="1"/>
  <c r="AS700" i="1"/>
  <c r="AW678" i="1"/>
  <c r="AV678" i="1"/>
  <c r="AU678" i="1"/>
  <c r="AT678" i="1"/>
  <c r="AS678" i="1"/>
  <c r="AW526" i="1"/>
  <c r="AV526" i="1"/>
  <c r="AU526" i="1"/>
  <c r="AT526" i="1"/>
  <c r="AS526" i="1"/>
  <c r="AW393" i="1"/>
  <c r="AV393" i="1"/>
  <c r="AU393" i="1"/>
  <c r="AT393" i="1"/>
  <c r="AS393" i="1"/>
  <c r="AW271" i="1"/>
  <c r="AV271" i="1"/>
  <c r="AU271" i="1"/>
  <c r="AT271" i="1"/>
  <c r="AS271" i="1"/>
  <c r="AW758" i="1"/>
  <c r="AV758" i="1"/>
  <c r="AU758" i="1"/>
  <c r="AT758" i="1"/>
  <c r="AS758" i="1"/>
  <c r="AW627" i="1"/>
  <c r="AV627" i="1"/>
  <c r="AU627" i="1"/>
  <c r="AT627" i="1"/>
  <c r="AS627" i="1"/>
  <c r="AW608" i="1"/>
  <c r="AV608" i="1"/>
  <c r="AU608" i="1"/>
  <c r="AT608" i="1"/>
  <c r="AS608" i="1"/>
  <c r="AW538" i="1"/>
  <c r="AV538" i="1"/>
  <c r="AU538" i="1"/>
  <c r="AT538" i="1"/>
  <c r="AS538" i="1"/>
  <c r="AW536" i="1"/>
  <c r="AV536" i="1"/>
  <c r="AU536" i="1"/>
  <c r="AT536" i="1"/>
  <c r="AS536" i="1"/>
  <c r="AW146" i="1"/>
  <c r="AV146" i="1"/>
  <c r="AU146" i="1"/>
  <c r="AT146" i="1"/>
  <c r="AS146" i="1"/>
  <c r="AW408" i="1"/>
  <c r="AV408" i="1"/>
  <c r="AU408" i="1"/>
  <c r="AT408" i="1"/>
  <c r="AS408" i="1"/>
  <c r="AW701" i="1"/>
  <c r="AV701" i="1"/>
  <c r="AU701" i="1"/>
  <c r="AT701" i="1"/>
  <c r="AS701" i="1"/>
  <c r="AW658" i="1"/>
  <c r="AV658" i="1"/>
  <c r="AU658" i="1"/>
  <c r="AT658" i="1"/>
  <c r="AS658" i="1"/>
  <c r="AW562" i="1"/>
  <c r="AV562" i="1"/>
  <c r="AU562" i="1"/>
  <c r="AT562" i="1"/>
  <c r="AS562" i="1"/>
  <c r="AW523" i="1"/>
  <c r="AV523" i="1"/>
  <c r="AU523" i="1"/>
  <c r="AT523" i="1"/>
  <c r="AS523" i="1"/>
  <c r="AW468" i="1"/>
  <c r="AV468" i="1"/>
  <c r="AU468" i="1"/>
  <c r="AT468" i="1"/>
  <c r="AS468" i="1"/>
  <c r="AW443" i="1"/>
  <c r="AV443" i="1"/>
  <c r="AU443" i="1"/>
  <c r="AT443" i="1"/>
  <c r="AS443" i="1"/>
  <c r="AW733" i="1"/>
  <c r="AV733" i="1"/>
  <c r="AU733" i="1"/>
  <c r="AT733" i="1"/>
  <c r="AS733" i="1"/>
  <c r="AW717" i="1"/>
  <c r="AV717" i="1"/>
  <c r="AU717" i="1"/>
  <c r="AT717" i="1"/>
  <c r="AS717" i="1"/>
  <c r="AW607" i="1"/>
  <c r="AV607" i="1"/>
  <c r="AU607" i="1"/>
  <c r="AT607" i="1"/>
  <c r="AS607" i="1"/>
  <c r="AW474" i="1"/>
  <c r="AV474" i="1"/>
  <c r="AU474" i="1"/>
  <c r="AT474" i="1"/>
  <c r="AS474" i="1"/>
  <c r="AW642" i="1"/>
  <c r="AV642" i="1"/>
  <c r="AU642" i="1"/>
  <c r="AT642" i="1"/>
  <c r="AS642" i="1"/>
  <c r="AW766" i="1"/>
  <c r="AV766" i="1"/>
  <c r="AU766" i="1"/>
  <c r="AT766" i="1"/>
  <c r="AS766" i="1"/>
  <c r="AW663" i="1"/>
  <c r="AV663" i="1"/>
  <c r="AU663" i="1"/>
  <c r="AT663" i="1"/>
  <c r="AS663" i="1"/>
  <c r="AW653" i="1"/>
  <c r="AV653" i="1"/>
  <c r="AU653" i="1"/>
  <c r="AT653" i="1"/>
  <c r="AS653" i="1"/>
  <c r="AW718" i="1"/>
  <c r="AV718" i="1"/>
  <c r="AU718" i="1"/>
  <c r="AT718" i="1"/>
  <c r="AS718" i="1"/>
  <c r="AW626" i="1"/>
  <c r="AV626" i="1"/>
  <c r="AU626" i="1"/>
  <c r="AT626" i="1"/>
  <c r="AS626" i="1"/>
  <c r="AW361" i="1"/>
  <c r="AV361" i="1"/>
  <c r="AU361" i="1"/>
  <c r="AT361" i="1"/>
  <c r="AS361" i="1"/>
  <c r="AW791" i="1"/>
  <c r="AV791" i="1"/>
  <c r="AU791" i="1"/>
  <c r="AT791" i="1"/>
  <c r="AS791" i="1"/>
  <c r="AW547" i="1"/>
  <c r="AV547" i="1"/>
  <c r="AU547" i="1"/>
  <c r="AT547" i="1"/>
  <c r="AS547" i="1"/>
  <c r="AW517" i="1"/>
  <c r="AV517" i="1"/>
  <c r="AU517" i="1"/>
  <c r="AT517" i="1"/>
  <c r="AS517" i="1"/>
  <c r="AW739" i="1"/>
  <c r="AV739" i="1"/>
  <c r="AU739" i="1"/>
  <c r="AT739" i="1"/>
  <c r="AS739" i="1"/>
  <c r="AW685" i="1"/>
  <c r="AV685" i="1"/>
  <c r="AU685" i="1"/>
  <c r="AT685" i="1"/>
  <c r="AS685" i="1"/>
  <c r="AW668" i="1"/>
  <c r="AV668" i="1"/>
  <c r="AU668" i="1"/>
  <c r="AT668" i="1"/>
  <c r="AS668" i="1"/>
  <c r="AW584" i="1"/>
  <c r="AV584" i="1"/>
  <c r="AU584" i="1"/>
  <c r="AT584" i="1"/>
  <c r="AS584" i="1"/>
  <c r="AW585" i="1"/>
  <c r="AV585" i="1"/>
  <c r="AU585" i="1"/>
  <c r="AT585" i="1"/>
  <c r="AS585" i="1"/>
  <c r="AW570" i="1"/>
  <c r="AV570" i="1"/>
  <c r="AU570" i="1"/>
  <c r="AT570" i="1"/>
  <c r="AS570" i="1"/>
  <c r="AW420" i="1"/>
  <c r="AV420" i="1"/>
  <c r="AU420" i="1"/>
  <c r="AT420" i="1"/>
  <c r="AS420" i="1"/>
  <c r="AW450" i="1"/>
  <c r="AV450" i="1"/>
  <c r="AU450" i="1"/>
  <c r="AT450" i="1"/>
  <c r="AS450" i="1"/>
  <c r="AW421" i="1"/>
  <c r="AV421" i="1"/>
  <c r="AU421" i="1"/>
  <c r="AT421" i="1"/>
  <c r="AS421" i="1"/>
  <c r="AW753" i="1"/>
  <c r="AV753" i="1"/>
  <c r="AU753" i="1"/>
  <c r="AT753" i="1"/>
  <c r="AS753" i="1"/>
  <c r="AW688" i="1"/>
  <c r="AV688" i="1"/>
  <c r="AU688" i="1"/>
  <c r="AT688" i="1"/>
  <c r="AS688" i="1"/>
  <c r="AW550" i="1"/>
  <c r="AV550" i="1"/>
  <c r="AU550" i="1"/>
  <c r="AT550" i="1"/>
  <c r="AS550" i="1"/>
  <c r="AW397" i="1"/>
  <c r="AV397" i="1"/>
  <c r="AU397" i="1"/>
  <c r="AT397" i="1"/>
  <c r="AS397" i="1"/>
  <c r="AW790" i="1"/>
  <c r="AV790" i="1"/>
  <c r="AU790" i="1"/>
  <c r="AT790" i="1"/>
  <c r="AS790" i="1"/>
  <c r="AW778" i="1"/>
  <c r="AV778" i="1"/>
  <c r="AU778" i="1"/>
  <c r="AT778" i="1"/>
  <c r="AS778" i="1"/>
  <c r="AW777" i="1"/>
  <c r="AV777" i="1"/>
  <c r="AU777" i="1"/>
  <c r="AT777" i="1"/>
  <c r="AS777" i="1"/>
  <c r="AW741" i="1"/>
  <c r="AV741" i="1"/>
  <c r="AU741" i="1"/>
  <c r="AT741" i="1"/>
  <c r="AS741" i="1"/>
  <c r="AW645" i="1"/>
  <c r="AV645" i="1"/>
  <c r="AU645" i="1"/>
  <c r="AT645" i="1"/>
  <c r="AS645" i="1"/>
  <c r="AW541" i="1"/>
  <c r="AV541" i="1"/>
  <c r="AU541" i="1"/>
  <c r="AT541" i="1"/>
  <c r="AS541" i="1"/>
  <c r="AW527" i="1"/>
  <c r="AV527" i="1"/>
  <c r="AU527" i="1"/>
  <c r="AT527" i="1"/>
  <c r="AS527" i="1"/>
  <c r="AW495" i="1"/>
  <c r="AV495" i="1"/>
  <c r="AU495" i="1"/>
  <c r="AT495" i="1"/>
  <c r="AS495" i="1"/>
  <c r="AW467" i="1"/>
  <c r="AV467" i="1"/>
  <c r="AU467" i="1"/>
  <c r="AT467" i="1"/>
  <c r="AS467" i="1"/>
  <c r="AW399" i="1"/>
  <c r="AV399" i="1"/>
  <c r="AU399" i="1"/>
  <c r="AT399" i="1"/>
  <c r="AS399" i="1"/>
  <c r="AW503" i="1"/>
  <c r="AV503" i="1"/>
  <c r="AU503" i="1"/>
  <c r="AT503" i="1"/>
  <c r="AS503" i="1"/>
  <c r="AW776" i="1"/>
  <c r="AV776" i="1"/>
  <c r="AU776" i="1"/>
  <c r="AT776" i="1"/>
  <c r="AS776" i="1"/>
  <c r="AW496" i="1"/>
  <c r="AV496" i="1"/>
  <c r="AU496" i="1"/>
  <c r="AT496" i="1"/>
  <c r="AS496" i="1"/>
  <c r="AW516" i="1"/>
  <c r="AV516" i="1"/>
  <c r="AU516" i="1"/>
  <c r="AT516" i="1"/>
  <c r="AS516" i="1"/>
  <c r="AW422" i="1"/>
  <c r="AV422" i="1"/>
  <c r="AU422" i="1"/>
  <c r="AT422" i="1"/>
  <c r="AS422" i="1"/>
  <c r="AW115" i="1"/>
  <c r="AV115" i="1"/>
  <c r="AU115" i="1"/>
  <c r="AT115" i="1"/>
  <c r="AS115" i="1"/>
  <c r="AW344" i="1"/>
  <c r="AV344" i="1"/>
  <c r="AU344" i="1"/>
  <c r="AT344" i="1"/>
  <c r="AS344" i="1"/>
  <c r="AW760" i="1"/>
  <c r="AV760" i="1"/>
  <c r="AU760" i="1"/>
  <c r="AT760" i="1"/>
  <c r="AS760" i="1"/>
  <c r="AW579" i="1"/>
  <c r="AV579" i="1"/>
  <c r="AU579" i="1"/>
  <c r="AT579" i="1"/>
  <c r="AS579" i="1"/>
  <c r="AW117" i="1"/>
  <c r="AV117" i="1"/>
  <c r="AU117" i="1"/>
  <c r="AT117" i="1"/>
  <c r="AS117" i="1"/>
  <c r="AW232" i="1"/>
  <c r="AV232" i="1"/>
  <c r="AU232" i="1"/>
  <c r="AT232" i="1"/>
  <c r="AS232" i="1"/>
  <c r="AW532" i="1"/>
  <c r="AV532" i="1"/>
  <c r="AU532" i="1"/>
  <c r="AT532" i="1"/>
  <c r="AS532" i="1"/>
  <c r="AW480" i="1"/>
  <c r="AV480" i="1"/>
  <c r="AU480" i="1"/>
  <c r="AT480" i="1"/>
  <c r="AS480" i="1"/>
  <c r="AW768" i="1"/>
  <c r="AV768" i="1"/>
  <c r="AU768" i="1"/>
  <c r="AT768" i="1"/>
  <c r="AS768" i="1"/>
  <c r="AW651" i="1"/>
  <c r="AV651" i="1"/>
  <c r="AU651" i="1"/>
  <c r="AT651" i="1"/>
  <c r="AS651" i="1"/>
  <c r="AW628" i="1"/>
  <c r="AV628" i="1"/>
  <c r="AU628" i="1"/>
  <c r="AT628" i="1"/>
  <c r="AS628" i="1"/>
  <c r="AW605" i="1"/>
  <c r="AV605" i="1"/>
  <c r="AU605" i="1"/>
  <c r="AT605" i="1"/>
  <c r="AS605" i="1"/>
  <c r="AW543" i="1"/>
  <c r="AV543" i="1"/>
  <c r="AU543" i="1"/>
  <c r="AT543" i="1"/>
  <c r="AS543" i="1"/>
  <c r="AW731" i="1"/>
  <c r="AV731" i="1"/>
  <c r="AU731" i="1"/>
  <c r="AT731" i="1"/>
  <c r="AS731" i="1"/>
  <c r="AW730" i="1"/>
  <c r="AV730" i="1"/>
  <c r="AU730" i="1"/>
  <c r="AT730" i="1"/>
  <c r="AS730" i="1"/>
  <c r="AW714" i="1"/>
  <c r="AV714" i="1"/>
  <c r="AU714" i="1"/>
  <c r="AT714" i="1"/>
  <c r="AS714" i="1"/>
  <c r="AW664" i="1"/>
  <c r="AV664" i="1"/>
  <c r="AU664" i="1"/>
  <c r="AT664" i="1"/>
  <c r="AS664" i="1"/>
  <c r="AW276" i="1"/>
  <c r="AV276" i="1"/>
  <c r="AU276" i="1"/>
  <c r="AT276" i="1"/>
  <c r="AS276" i="1"/>
  <c r="AW424" i="1"/>
  <c r="AV424" i="1"/>
  <c r="AU424" i="1"/>
  <c r="AT424" i="1"/>
  <c r="AS424" i="1"/>
  <c r="AW479" i="1"/>
  <c r="AV479" i="1"/>
  <c r="AU479" i="1"/>
  <c r="AT479" i="1"/>
  <c r="AS479" i="1"/>
  <c r="AW417" i="1"/>
  <c r="AV417" i="1"/>
  <c r="AU417" i="1"/>
  <c r="AT417" i="1"/>
  <c r="AS417" i="1"/>
  <c r="AW378" i="1"/>
  <c r="AV378" i="1"/>
  <c r="AU378" i="1"/>
  <c r="AT378" i="1"/>
  <c r="AS378" i="1"/>
  <c r="AW388" i="1"/>
  <c r="AV388" i="1"/>
  <c r="AU388" i="1"/>
  <c r="AT388" i="1"/>
  <c r="AS388" i="1"/>
  <c r="AW573" i="1"/>
  <c r="AV573" i="1"/>
  <c r="AU573" i="1"/>
  <c r="AT573" i="1"/>
  <c r="AS573" i="1"/>
  <c r="AW460" i="1"/>
  <c r="AV460" i="1"/>
  <c r="AU460" i="1"/>
  <c r="AT460" i="1"/>
  <c r="AS460" i="1"/>
  <c r="AW311" i="1"/>
  <c r="AV311" i="1"/>
  <c r="AU311" i="1"/>
  <c r="AT311" i="1"/>
  <c r="AS311" i="1"/>
  <c r="AW582" i="1"/>
  <c r="AV582" i="1"/>
  <c r="AU582" i="1"/>
  <c r="AT582" i="1"/>
  <c r="AS582" i="1"/>
  <c r="AW515" i="1"/>
  <c r="AV515" i="1"/>
  <c r="AU515" i="1"/>
  <c r="AT515" i="1"/>
  <c r="AS515" i="1"/>
  <c r="AW333" i="1"/>
  <c r="AV333" i="1"/>
  <c r="AU333" i="1"/>
  <c r="AT333" i="1"/>
  <c r="AS333" i="1"/>
  <c r="AW601" i="1"/>
  <c r="AV601" i="1"/>
  <c r="AU601" i="1"/>
  <c r="AT601" i="1"/>
  <c r="AS601" i="1"/>
  <c r="AW762" i="1"/>
  <c r="AV762" i="1"/>
  <c r="AU762" i="1"/>
  <c r="AT762" i="1"/>
  <c r="AS762" i="1"/>
  <c r="AW602" i="1"/>
  <c r="AV602" i="1"/>
  <c r="AU602" i="1"/>
  <c r="AT602" i="1"/>
  <c r="AS602" i="1"/>
  <c r="AW477" i="1"/>
  <c r="AV477" i="1"/>
  <c r="AU477" i="1"/>
  <c r="AT477" i="1"/>
  <c r="AS477" i="1"/>
  <c r="AW400" i="1"/>
  <c r="AV400" i="1"/>
  <c r="AU400" i="1"/>
  <c r="AT400" i="1"/>
  <c r="AS400" i="1"/>
  <c r="AW639" i="1"/>
  <c r="AV639" i="1"/>
  <c r="AU639" i="1"/>
  <c r="AT639" i="1"/>
  <c r="AS639" i="1"/>
  <c r="AW312" i="1"/>
  <c r="AV312" i="1"/>
  <c r="AU312" i="1"/>
  <c r="AT312" i="1"/>
  <c r="AS312" i="1"/>
  <c r="AW590" i="1"/>
  <c r="AV590" i="1"/>
  <c r="AU590" i="1"/>
  <c r="AT590" i="1"/>
  <c r="AS590" i="1"/>
  <c r="AW449" i="1"/>
  <c r="AV449" i="1"/>
  <c r="AU449" i="1"/>
  <c r="AT449" i="1"/>
  <c r="AS449" i="1"/>
  <c r="AW767" i="1"/>
  <c r="AV767" i="1"/>
  <c r="AU767" i="1"/>
  <c r="AT767" i="1"/>
  <c r="AS767" i="1"/>
  <c r="AW674" i="1"/>
  <c r="AV674" i="1"/>
  <c r="AU674" i="1"/>
  <c r="AT674" i="1"/>
  <c r="AS674" i="1"/>
  <c r="AW539" i="1"/>
  <c r="AV539" i="1"/>
  <c r="AU539" i="1"/>
  <c r="AT539" i="1"/>
  <c r="AS539" i="1"/>
  <c r="AW447" i="1"/>
  <c r="AV447" i="1"/>
  <c r="AU447" i="1"/>
  <c r="AT447" i="1"/>
  <c r="AS447" i="1"/>
  <c r="AW445" i="1"/>
  <c r="AV445" i="1"/>
  <c r="AU445" i="1"/>
  <c r="AT445" i="1"/>
  <c r="AS445" i="1"/>
  <c r="AW416" i="1"/>
  <c r="AV416" i="1"/>
  <c r="AU416" i="1"/>
  <c r="AT416" i="1"/>
  <c r="AS416" i="1"/>
  <c r="AW764" i="1"/>
  <c r="AV764" i="1"/>
  <c r="AU764" i="1"/>
  <c r="AT764" i="1"/>
  <c r="AS764" i="1"/>
  <c r="AW686" i="1"/>
  <c r="AV686" i="1"/>
  <c r="AU686" i="1"/>
  <c r="AT686" i="1"/>
  <c r="AS686" i="1"/>
  <c r="AW492" i="1"/>
  <c r="AV492" i="1"/>
  <c r="AU492" i="1"/>
  <c r="AT492" i="1"/>
  <c r="AS492" i="1"/>
  <c r="AW352" i="1"/>
  <c r="AV352" i="1"/>
  <c r="AU352" i="1"/>
  <c r="AT352" i="1"/>
  <c r="AS352" i="1"/>
  <c r="AW308" i="1"/>
  <c r="AV308" i="1"/>
  <c r="AU308" i="1"/>
  <c r="AT308" i="1"/>
  <c r="AS308" i="1"/>
  <c r="AW679" i="1"/>
  <c r="AV679" i="1"/>
  <c r="AU679" i="1"/>
  <c r="AT679" i="1"/>
  <c r="AS679" i="1"/>
  <c r="AW578" i="1"/>
  <c r="AV578" i="1"/>
  <c r="AU578" i="1"/>
  <c r="AT578" i="1"/>
  <c r="AS578" i="1"/>
  <c r="AW343" i="1"/>
  <c r="AV343" i="1"/>
  <c r="AU343" i="1"/>
  <c r="AT343" i="1"/>
  <c r="AS343" i="1"/>
  <c r="AW508" i="1"/>
  <c r="AV508" i="1"/>
  <c r="AU508" i="1"/>
  <c r="AT508" i="1"/>
  <c r="AS508" i="1"/>
  <c r="AW466" i="1"/>
  <c r="AV466" i="1"/>
  <c r="AU466" i="1"/>
  <c r="AT466" i="1"/>
  <c r="AS466" i="1"/>
  <c r="AW596" i="1"/>
  <c r="AV596" i="1"/>
  <c r="AU596" i="1"/>
  <c r="AT596" i="1"/>
  <c r="AS596" i="1"/>
  <c r="AW192" i="1"/>
  <c r="AV192" i="1"/>
  <c r="AU192" i="1"/>
  <c r="AT192" i="1"/>
  <c r="AS192" i="1"/>
  <c r="AW131" i="1"/>
  <c r="AV131" i="1"/>
  <c r="AU131" i="1"/>
  <c r="AT131" i="1"/>
  <c r="AS131" i="1"/>
  <c r="AW721" i="1"/>
  <c r="AV721" i="1"/>
  <c r="AU721" i="1"/>
  <c r="AT721" i="1"/>
  <c r="AS721" i="1"/>
  <c r="AW440" i="1"/>
  <c r="AV440" i="1"/>
  <c r="AU440" i="1"/>
  <c r="AT440" i="1"/>
  <c r="AS440" i="1"/>
  <c r="AW350" i="1"/>
  <c r="AV350" i="1"/>
  <c r="AU350" i="1"/>
  <c r="AT350" i="1"/>
  <c r="AS350" i="1"/>
  <c r="AW676" i="1"/>
  <c r="AV676" i="1"/>
  <c r="AU676" i="1"/>
  <c r="AT676" i="1"/>
  <c r="AS676" i="1"/>
  <c r="AW382" i="1"/>
  <c r="AV382" i="1"/>
  <c r="AU382" i="1"/>
  <c r="AT382" i="1"/>
  <c r="AS382" i="1"/>
  <c r="AW598" i="1"/>
  <c r="AV598" i="1"/>
  <c r="AU598" i="1"/>
  <c r="AT598" i="1"/>
  <c r="AS598" i="1"/>
  <c r="AW439" i="1"/>
  <c r="AV439" i="1"/>
  <c r="AU439" i="1"/>
  <c r="AT439" i="1"/>
  <c r="AS439" i="1"/>
  <c r="AW103" i="1"/>
  <c r="AV103" i="1"/>
  <c r="AU103" i="1"/>
  <c r="AT103" i="1"/>
  <c r="AS103" i="1"/>
  <c r="AW592" i="1"/>
  <c r="AV592" i="1"/>
  <c r="AU592" i="1"/>
  <c r="AT592" i="1"/>
  <c r="AS592" i="1"/>
  <c r="AW358" i="1"/>
  <c r="AV358" i="1"/>
  <c r="AU358" i="1"/>
  <c r="AT358" i="1"/>
  <c r="AS358" i="1"/>
  <c r="AW646" i="1"/>
  <c r="AV646" i="1"/>
  <c r="AU646" i="1"/>
  <c r="AT646" i="1"/>
  <c r="AS646" i="1"/>
  <c r="AW488" i="1"/>
  <c r="AV488" i="1"/>
  <c r="AU488" i="1"/>
  <c r="AT488" i="1"/>
  <c r="AS488" i="1"/>
  <c r="AW637" i="1"/>
  <c r="AV637" i="1"/>
  <c r="AU637" i="1"/>
  <c r="AT637" i="1"/>
  <c r="AS637" i="1"/>
  <c r="AW387" i="1"/>
  <c r="AV387" i="1"/>
  <c r="AU387" i="1"/>
  <c r="AT387" i="1"/>
  <c r="AS387" i="1"/>
  <c r="AW512" i="1"/>
  <c r="AV512" i="1"/>
  <c r="AU512" i="1"/>
  <c r="AT512" i="1"/>
  <c r="AS512" i="1"/>
  <c r="AW749" i="1"/>
  <c r="AV749" i="1"/>
  <c r="AU749" i="1"/>
  <c r="AT749" i="1"/>
  <c r="AS749" i="1"/>
  <c r="AW659" i="1"/>
  <c r="AV659" i="1"/>
  <c r="AU659" i="1"/>
  <c r="AT659" i="1"/>
  <c r="AS659" i="1"/>
  <c r="AW331" i="1"/>
  <c r="AV331" i="1"/>
  <c r="AU331" i="1"/>
  <c r="AT331" i="1"/>
  <c r="AS331" i="1"/>
  <c r="AW457" i="1"/>
  <c r="AV457" i="1"/>
  <c r="AU457" i="1"/>
  <c r="AT457" i="1"/>
  <c r="AS457" i="1"/>
  <c r="AW662" i="1"/>
  <c r="AV662" i="1"/>
  <c r="AU662" i="1"/>
  <c r="AT662" i="1"/>
  <c r="AS662" i="1"/>
  <c r="AW719" i="1"/>
  <c r="AV719" i="1"/>
  <c r="AU719" i="1"/>
  <c r="AT719" i="1"/>
  <c r="AS719" i="1"/>
  <c r="AW684" i="1"/>
  <c r="AV684" i="1"/>
  <c r="AU684" i="1"/>
  <c r="AT684" i="1"/>
  <c r="AS684" i="1"/>
  <c r="AW623" i="1"/>
  <c r="AV623" i="1"/>
  <c r="AU623" i="1"/>
  <c r="AT623" i="1"/>
  <c r="AS623" i="1"/>
  <c r="AW494" i="1"/>
  <c r="AV494" i="1"/>
  <c r="AU494" i="1"/>
  <c r="AT494" i="1"/>
  <c r="AS494" i="1"/>
  <c r="AW493" i="1"/>
  <c r="AV493" i="1"/>
  <c r="AU493" i="1"/>
  <c r="AT493" i="1"/>
  <c r="AS493" i="1"/>
  <c r="AW436" i="1"/>
  <c r="AV436" i="1"/>
  <c r="AU436" i="1"/>
  <c r="AT436" i="1"/>
  <c r="AS436" i="1"/>
  <c r="AW263" i="1"/>
  <c r="AV263" i="1"/>
  <c r="AU263" i="1"/>
  <c r="AT263" i="1"/>
  <c r="AS263" i="1"/>
  <c r="AW736" i="1"/>
  <c r="AV736" i="1"/>
  <c r="AU736" i="1"/>
  <c r="AT736" i="1"/>
  <c r="AS736" i="1"/>
  <c r="AW537" i="1"/>
  <c r="AV537" i="1"/>
  <c r="AU537" i="1"/>
  <c r="AT537" i="1"/>
  <c r="AS537" i="1"/>
  <c r="AW348" i="1"/>
  <c r="AV348" i="1"/>
  <c r="AU348" i="1"/>
  <c r="AT348" i="1"/>
  <c r="AS348" i="1"/>
  <c r="AW300" i="1"/>
  <c r="AV300" i="1"/>
  <c r="AU300" i="1"/>
  <c r="AT300" i="1"/>
  <c r="AS300" i="1"/>
  <c r="AW597" i="1"/>
  <c r="AV597" i="1"/>
  <c r="AU597" i="1"/>
  <c r="AT597" i="1"/>
  <c r="AS597" i="1"/>
  <c r="AW710" i="1"/>
  <c r="AV710" i="1"/>
  <c r="AU710" i="1"/>
  <c r="AT710" i="1"/>
  <c r="AS710" i="1"/>
  <c r="AW231" i="1"/>
  <c r="AV231" i="1"/>
  <c r="AU231" i="1"/>
  <c r="AT231" i="1"/>
  <c r="AS231" i="1"/>
  <c r="AW379" i="1"/>
  <c r="AV379" i="1"/>
  <c r="AU379" i="1"/>
  <c r="AT379" i="1"/>
  <c r="AS379" i="1"/>
  <c r="AW501" i="1"/>
  <c r="AV501" i="1"/>
  <c r="AU501" i="1"/>
  <c r="AT501" i="1"/>
  <c r="AS501" i="1"/>
  <c r="AW500" i="1"/>
  <c r="AV500" i="1"/>
  <c r="AU500" i="1"/>
  <c r="AT500" i="1"/>
  <c r="AS500" i="1"/>
  <c r="AW476" i="1"/>
  <c r="AV476" i="1"/>
  <c r="AU476" i="1"/>
  <c r="AT476" i="1"/>
  <c r="AS476" i="1"/>
  <c r="AW321" i="1"/>
  <c r="AV321" i="1"/>
  <c r="AU321" i="1"/>
  <c r="AT321" i="1"/>
  <c r="AS321" i="1"/>
  <c r="AW210" i="1"/>
  <c r="AV210" i="1"/>
  <c r="AU210" i="1"/>
  <c r="AT210" i="1"/>
  <c r="AS210" i="1"/>
  <c r="AW565" i="1"/>
  <c r="AV565" i="1"/>
  <c r="AU565" i="1"/>
  <c r="AT565" i="1"/>
  <c r="AS565" i="1"/>
  <c r="AW557" i="1"/>
  <c r="AV557" i="1"/>
  <c r="AU557" i="1"/>
  <c r="AT557" i="1"/>
  <c r="AS557" i="1"/>
  <c r="AW504" i="1"/>
  <c r="AV504" i="1"/>
  <c r="AU504" i="1"/>
  <c r="AT504" i="1"/>
  <c r="AS504" i="1"/>
  <c r="AW486" i="1"/>
  <c r="AV486" i="1"/>
  <c r="AU486" i="1"/>
  <c r="AT486" i="1"/>
  <c r="AS486" i="1"/>
  <c r="AW682" i="1"/>
  <c r="AV682" i="1"/>
  <c r="AU682" i="1"/>
  <c r="AT682" i="1"/>
  <c r="AS682" i="1"/>
  <c r="AW633" i="1"/>
  <c r="AV633" i="1"/>
  <c r="AU633" i="1"/>
  <c r="AT633" i="1"/>
  <c r="AS633" i="1"/>
  <c r="AW425" i="1"/>
  <c r="AV425" i="1"/>
  <c r="AU425" i="1"/>
  <c r="AT425" i="1"/>
  <c r="AS425" i="1"/>
  <c r="AW247" i="1"/>
  <c r="AV247" i="1"/>
  <c r="AU247" i="1"/>
  <c r="AT247" i="1"/>
  <c r="AS247" i="1"/>
  <c r="AW453" i="1"/>
  <c r="AV453" i="1"/>
  <c r="AU453" i="1"/>
  <c r="AT453" i="1"/>
  <c r="AS453" i="1"/>
  <c r="AW338" i="1"/>
  <c r="AV338" i="1"/>
  <c r="AU338" i="1"/>
  <c r="AT338" i="1"/>
  <c r="AS338" i="1"/>
  <c r="AW195" i="1"/>
  <c r="AV195" i="1"/>
  <c r="AU195" i="1"/>
  <c r="AT195" i="1"/>
  <c r="AS195" i="1"/>
  <c r="AW409" i="1"/>
  <c r="AV409" i="1"/>
  <c r="AU409" i="1"/>
  <c r="AT409" i="1"/>
  <c r="AS409" i="1"/>
  <c r="AW377" i="1"/>
  <c r="AV377" i="1"/>
  <c r="AU377" i="1"/>
  <c r="AT377" i="1"/>
  <c r="AS377" i="1"/>
  <c r="AW114" i="1"/>
  <c r="AV114" i="1"/>
  <c r="AU114" i="1"/>
  <c r="AT114" i="1"/>
  <c r="AS114" i="1"/>
  <c r="AW709" i="1"/>
  <c r="AV709" i="1"/>
  <c r="AU709" i="1"/>
  <c r="AT709" i="1"/>
  <c r="AS709" i="1"/>
  <c r="AW506" i="1"/>
  <c r="AV506" i="1"/>
  <c r="AU506" i="1"/>
  <c r="AT506" i="1"/>
  <c r="AS506" i="1"/>
  <c r="AW394" i="1"/>
  <c r="AV394" i="1"/>
  <c r="AU394" i="1"/>
  <c r="AT394" i="1"/>
  <c r="AS394" i="1"/>
  <c r="AW64" i="1"/>
  <c r="AV64" i="1"/>
  <c r="AU64" i="1"/>
  <c r="AT64" i="1"/>
  <c r="AS64" i="1"/>
  <c r="AW473" i="1"/>
  <c r="AV473" i="1"/>
  <c r="AU473" i="1"/>
  <c r="AT473" i="1"/>
  <c r="AS473" i="1"/>
  <c r="AW309" i="1"/>
  <c r="AV309" i="1"/>
  <c r="AU309" i="1"/>
  <c r="AT309" i="1"/>
  <c r="AS309" i="1"/>
  <c r="AW665" i="1"/>
  <c r="AV665" i="1"/>
  <c r="AU665" i="1"/>
  <c r="AT665" i="1"/>
  <c r="AS665" i="1"/>
  <c r="AW411" i="1"/>
  <c r="AV411" i="1"/>
  <c r="AU411" i="1"/>
  <c r="AT411" i="1"/>
  <c r="AS411" i="1"/>
  <c r="AW698" i="1"/>
  <c r="AV698" i="1"/>
  <c r="AU698" i="1"/>
  <c r="AT698" i="1"/>
  <c r="AS698" i="1"/>
  <c r="AW641" i="1"/>
  <c r="AV641" i="1"/>
  <c r="AU641" i="1"/>
  <c r="AT641" i="1"/>
  <c r="AS641" i="1"/>
  <c r="AW635" i="1"/>
  <c r="AV635" i="1"/>
  <c r="AU635" i="1"/>
  <c r="AT635" i="1"/>
  <c r="AS635" i="1"/>
  <c r="AW249" i="1"/>
  <c r="AV249" i="1"/>
  <c r="AU249" i="1"/>
  <c r="AT249" i="1"/>
  <c r="AS249" i="1"/>
  <c r="AW38" i="1"/>
  <c r="AV38" i="1"/>
  <c r="AU38" i="1"/>
  <c r="AT38" i="1"/>
  <c r="AS38" i="1"/>
  <c r="AW280" i="1"/>
  <c r="AV280" i="1"/>
  <c r="AU280" i="1"/>
  <c r="AT280" i="1"/>
  <c r="AS280" i="1"/>
  <c r="AW462" i="1"/>
  <c r="AV462" i="1"/>
  <c r="AU462" i="1"/>
  <c r="AT462" i="1"/>
  <c r="AS462" i="1"/>
  <c r="AW454" i="1"/>
  <c r="AV454" i="1"/>
  <c r="AU454" i="1"/>
  <c r="AT454" i="1"/>
  <c r="AS454" i="1"/>
  <c r="AW624" i="1"/>
  <c r="AV624" i="1"/>
  <c r="AU624" i="1"/>
  <c r="AT624" i="1"/>
  <c r="AS624" i="1"/>
  <c r="AW245" i="1"/>
  <c r="AV245" i="1"/>
  <c r="AU245" i="1"/>
  <c r="AT245" i="1"/>
  <c r="AS245" i="1"/>
  <c r="AW50" i="1"/>
  <c r="AV50" i="1"/>
  <c r="AU50" i="1"/>
  <c r="AT50" i="1"/>
  <c r="AS50" i="1"/>
  <c r="AW272" i="1"/>
  <c r="AV272" i="1"/>
  <c r="AU272" i="1"/>
  <c r="AT272" i="1"/>
  <c r="AS272" i="1"/>
  <c r="AW278" i="1"/>
  <c r="AV278" i="1"/>
  <c r="AU278" i="1"/>
  <c r="AT278" i="1"/>
  <c r="AS278" i="1"/>
  <c r="AW381" i="1"/>
  <c r="AV381" i="1"/>
  <c r="AU381" i="1"/>
  <c r="AT381" i="1"/>
  <c r="AS381" i="1"/>
  <c r="AW785" i="1"/>
  <c r="AV785" i="1"/>
  <c r="AU785" i="1"/>
  <c r="AT785" i="1"/>
  <c r="AS785" i="1"/>
  <c r="AW9" i="1"/>
  <c r="AV9" i="1"/>
  <c r="AU9" i="1"/>
  <c r="AT9" i="1"/>
  <c r="AS9" i="1"/>
  <c r="AW452" i="1"/>
  <c r="AV452" i="1"/>
  <c r="AU452" i="1"/>
  <c r="AT452" i="1"/>
  <c r="AS452" i="1"/>
  <c r="AW88" i="1"/>
  <c r="AV88" i="1"/>
  <c r="AU88" i="1"/>
  <c r="AT88" i="1"/>
  <c r="AS88" i="1"/>
  <c r="AW205" i="1"/>
  <c r="AV205" i="1"/>
  <c r="AU205" i="1"/>
  <c r="AT205" i="1"/>
  <c r="AS205" i="1"/>
  <c r="AW177" i="1"/>
  <c r="AV177" i="1"/>
  <c r="AU177" i="1"/>
  <c r="AT177" i="1"/>
  <c r="AS177" i="1"/>
  <c r="AW45" i="1"/>
  <c r="AV45" i="1"/>
  <c r="AU45" i="1"/>
  <c r="AT45" i="1"/>
  <c r="AS45" i="1"/>
  <c r="AW392" i="1"/>
  <c r="AV392" i="1"/>
  <c r="AU392" i="1"/>
  <c r="AT392" i="1"/>
  <c r="AS392" i="1"/>
  <c r="AW640" i="1"/>
  <c r="AV640" i="1"/>
  <c r="AU640" i="1"/>
  <c r="AT640" i="1"/>
  <c r="AS640" i="1"/>
  <c r="AW464" i="1"/>
  <c r="AV464" i="1"/>
  <c r="AU464" i="1"/>
  <c r="AT464" i="1"/>
  <c r="AS464" i="1"/>
  <c r="AW285" i="1"/>
  <c r="AV285" i="1"/>
  <c r="AU285" i="1"/>
  <c r="AT285" i="1"/>
  <c r="AS285" i="1"/>
  <c r="AW511" i="1"/>
  <c r="AV511" i="1"/>
  <c r="AU511" i="1"/>
  <c r="AT511" i="1"/>
  <c r="AS511" i="1"/>
  <c r="AW459" i="1"/>
  <c r="AV459" i="1"/>
  <c r="AU459" i="1"/>
  <c r="AT459" i="1"/>
  <c r="AS459" i="1"/>
  <c r="AW307" i="1"/>
  <c r="AV307" i="1"/>
  <c r="AU307" i="1"/>
  <c r="AT307" i="1"/>
  <c r="AS307" i="1"/>
  <c r="AW267" i="1"/>
  <c r="AV267" i="1"/>
  <c r="AU267" i="1"/>
  <c r="AT267" i="1"/>
  <c r="AS267" i="1"/>
  <c r="AW214" i="1"/>
  <c r="AV214" i="1"/>
  <c r="AU214" i="1"/>
  <c r="AT214" i="1"/>
  <c r="AS214" i="1"/>
  <c r="AW693" i="1"/>
  <c r="AV693" i="1"/>
  <c r="AU693" i="1"/>
  <c r="AT693" i="1"/>
  <c r="AS693" i="1"/>
  <c r="AW120" i="1"/>
  <c r="AV120" i="1"/>
  <c r="AU120" i="1"/>
  <c r="AT120" i="1"/>
  <c r="AS120" i="1"/>
  <c r="AW180" i="1"/>
  <c r="AV180" i="1"/>
  <c r="AU180" i="1"/>
  <c r="AT180" i="1"/>
  <c r="AS180" i="1"/>
  <c r="AW599" i="1"/>
  <c r="AV599" i="1"/>
  <c r="AU599" i="1"/>
  <c r="AT599" i="1"/>
  <c r="AS599" i="1"/>
  <c r="AW270" i="1"/>
  <c r="AV270" i="1"/>
  <c r="AU270" i="1"/>
  <c r="AT270" i="1"/>
  <c r="AS270" i="1"/>
  <c r="AW720" i="1"/>
  <c r="AV720" i="1"/>
  <c r="AU720" i="1"/>
  <c r="AT720" i="1"/>
  <c r="AS720" i="1"/>
  <c r="AW712" i="1"/>
  <c r="AV712" i="1"/>
  <c r="AU712" i="1"/>
  <c r="AT712" i="1"/>
  <c r="AS712" i="1"/>
  <c r="AW372" i="1"/>
  <c r="AV372" i="1"/>
  <c r="AU372" i="1"/>
  <c r="AT372" i="1"/>
  <c r="AS372" i="1"/>
  <c r="AW359" i="1"/>
  <c r="AV359" i="1"/>
  <c r="AU359" i="1"/>
  <c r="AT359" i="1"/>
  <c r="AS359" i="1"/>
  <c r="AW298" i="1"/>
  <c r="AV298" i="1"/>
  <c r="AU298" i="1"/>
  <c r="AT298" i="1"/>
  <c r="AS298" i="1"/>
  <c r="AW143" i="1"/>
  <c r="AV143" i="1"/>
  <c r="AU143" i="1"/>
  <c r="AT143" i="1"/>
  <c r="AS143" i="1"/>
  <c r="AW620" i="1"/>
  <c r="AV620" i="1"/>
  <c r="AU620" i="1"/>
  <c r="AT620" i="1"/>
  <c r="AS620" i="1"/>
  <c r="AW681" i="1"/>
  <c r="AV681" i="1"/>
  <c r="AU681" i="1"/>
  <c r="AT681" i="1"/>
  <c r="AS681" i="1"/>
  <c r="AW290" i="1"/>
  <c r="AV290" i="1"/>
  <c r="AU290" i="1"/>
  <c r="AT290" i="1"/>
  <c r="AS290" i="1"/>
  <c r="AW428" i="1"/>
  <c r="AV428" i="1"/>
  <c r="AU428" i="1"/>
  <c r="AT428" i="1"/>
  <c r="AS428" i="1"/>
  <c r="AW461" i="1"/>
  <c r="AV461" i="1"/>
  <c r="AU461" i="1"/>
  <c r="AT461" i="1"/>
  <c r="AS461" i="1"/>
  <c r="AW390" i="1"/>
  <c r="AV390" i="1"/>
  <c r="AU390" i="1"/>
  <c r="AT390" i="1"/>
  <c r="AS390" i="1"/>
  <c r="AW196" i="1"/>
  <c r="AV196" i="1"/>
  <c r="AU196" i="1"/>
  <c r="AT196" i="1"/>
  <c r="AS196" i="1"/>
  <c r="AW502" i="1"/>
  <c r="AV502" i="1"/>
  <c r="AU502" i="1"/>
  <c r="AT502" i="1"/>
  <c r="AS502" i="1"/>
  <c r="AW396" i="1"/>
  <c r="AV396" i="1"/>
  <c r="AU396" i="1"/>
  <c r="AT396" i="1"/>
  <c r="AS396" i="1"/>
  <c r="AW319" i="1"/>
  <c r="AV319" i="1"/>
  <c r="AU319" i="1"/>
  <c r="AT319" i="1"/>
  <c r="AS319" i="1"/>
  <c r="AW171" i="1"/>
  <c r="AV171" i="1"/>
  <c r="AU171" i="1"/>
  <c r="AT171" i="1"/>
  <c r="AS171" i="1"/>
  <c r="AW625" i="1"/>
  <c r="AV625" i="1"/>
  <c r="AU625" i="1"/>
  <c r="AT625" i="1"/>
  <c r="AS625" i="1"/>
  <c r="AW335" i="1"/>
  <c r="AV335" i="1"/>
  <c r="AU335" i="1"/>
  <c r="AT335" i="1"/>
  <c r="AS335" i="1"/>
  <c r="AW119" i="1"/>
  <c r="AV119" i="1"/>
  <c r="AU119" i="1"/>
  <c r="AT119" i="1"/>
  <c r="AS119" i="1"/>
  <c r="AW588" i="1"/>
  <c r="AV588" i="1"/>
  <c r="AU588" i="1"/>
  <c r="AT588" i="1"/>
  <c r="AS588" i="1"/>
  <c r="AW414" i="1"/>
  <c r="AV414" i="1"/>
  <c r="AU414" i="1"/>
  <c r="AT414" i="1"/>
  <c r="AS414" i="1"/>
  <c r="AW68" i="1"/>
  <c r="AV68" i="1"/>
  <c r="AU68" i="1"/>
  <c r="AT68" i="1"/>
  <c r="AS68" i="1"/>
  <c r="AW384" i="1"/>
  <c r="AV384" i="1"/>
  <c r="AU384" i="1"/>
  <c r="AT384" i="1"/>
  <c r="AS384" i="1"/>
  <c r="AW553" i="1"/>
  <c r="AV553" i="1"/>
  <c r="AU553" i="1"/>
  <c r="AT553" i="1"/>
  <c r="AS553" i="1"/>
  <c r="AW490" i="1"/>
  <c r="AV490" i="1"/>
  <c r="AU490" i="1"/>
  <c r="AT490" i="1"/>
  <c r="AS490" i="1"/>
  <c r="AW677" i="1"/>
  <c r="AV677" i="1"/>
  <c r="AU677" i="1"/>
  <c r="AT677" i="1"/>
  <c r="AS677" i="1"/>
  <c r="AW258" i="1"/>
  <c r="AV258" i="1"/>
  <c r="AU258" i="1"/>
  <c r="AT258" i="1"/>
  <c r="AS258" i="1"/>
  <c r="AW327" i="1"/>
  <c r="AV327" i="1"/>
  <c r="AU327" i="1"/>
  <c r="AT327" i="1"/>
  <c r="AS327" i="1"/>
  <c r="AW158" i="1"/>
  <c r="AV158" i="1"/>
  <c r="AU158" i="1"/>
  <c r="AT158" i="1"/>
  <c r="AS158" i="1"/>
  <c r="AW431" i="1"/>
  <c r="AV431" i="1"/>
  <c r="AU431" i="1"/>
  <c r="AT431" i="1"/>
  <c r="AS431" i="1"/>
  <c r="AW478" i="1"/>
  <c r="AV478" i="1"/>
  <c r="AU478" i="1"/>
  <c r="AT478" i="1"/>
  <c r="AS478" i="1"/>
  <c r="AW356" i="1"/>
  <c r="AV356" i="1"/>
  <c r="AU356" i="1"/>
  <c r="AT356" i="1"/>
  <c r="AS356" i="1"/>
  <c r="AW194" i="1"/>
  <c r="AV194" i="1"/>
  <c r="AU194" i="1"/>
  <c r="AT194" i="1"/>
  <c r="AS194" i="1"/>
  <c r="AW430" i="1"/>
  <c r="AV430" i="1"/>
  <c r="AU430" i="1"/>
  <c r="AT430" i="1"/>
  <c r="AS430" i="1"/>
  <c r="AW571" i="1"/>
  <c r="AV571" i="1"/>
  <c r="AU571" i="1"/>
  <c r="AT571" i="1"/>
  <c r="AS571" i="1"/>
  <c r="AW302" i="1"/>
  <c r="AV302" i="1"/>
  <c r="AU302" i="1"/>
  <c r="AT302" i="1"/>
  <c r="AS302" i="1"/>
  <c r="AW383" i="1"/>
  <c r="AV383" i="1"/>
  <c r="AU383" i="1"/>
  <c r="AT383" i="1"/>
  <c r="AS383" i="1"/>
  <c r="AW69" i="1"/>
  <c r="AV69" i="1"/>
  <c r="AU69" i="1"/>
  <c r="AT69" i="1"/>
  <c r="AS69" i="1"/>
  <c r="AW593" i="1"/>
  <c r="AV593" i="1"/>
  <c r="AU593" i="1"/>
  <c r="AT593" i="1"/>
  <c r="AS593" i="1"/>
  <c r="AW463" i="1"/>
  <c r="AV463" i="1"/>
  <c r="AU463" i="1"/>
  <c r="AT463" i="1"/>
  <c r="AS463" i="1"/>
  <c r="AW254" i="1"/>
  <c r="AV254" i="1"/>
  <c r="AU254" i="1"/>
  <c r="AT254" i="1"/>
  <c r="AS254" i="1"/>
  <c r="AW673" i="1"/>
  <c r="AV673" i="1"/>
  <c r="AU673" i="1"/>
  <c r="AT673" i="1"/>
  <c r="AS673" i="1"/>
  <c r="AW322" i="1"/>
  <c r="AV322" i="1"/>
  <c r="AU322" i="1"/>
  <c r="AT322" i="1"/>
  <c r="AS322" i="1"/>
  <c r="AW371" i="1"/>
  <c r="AV371" i="1"/>
  <c r="AU371" i="1"/>
  <c r="AT371" i="1"/>
  <c r="AS371" i="1"/>
  <c r="AW475" i="1"/>
  <c r="AV475" i="1"/>
  <c r="AU475" i="1"/>
  <c r="AT475" i="1"/>
  <c r="AS475" i="1"/>
  <c r="AW190" i="1"/>
  <c r="AV190" i="1"/>
  <c r="AU190" i="1"/>
  <c r="AT190" i="1"/>
  <c r="AS190" i="1"/>
  <c r="AW151" i="1"/>
  <c r="AV151" i="1"/>
  <c r="AU151" i="1"/>
  <c r="AT151" i="1"/>
  <c r="AS151" i="1"/>
  <c r="AW732" i="1"/>
  <c r="AV732" i="1"/>
  <c r="AU732" i="1"/>
  <c r="AT732" i="1"/>
  <c r="AS732" i="1"/>
  <c r="AW155" i="1"/>
  <c r="AV155" i="1"/>
  <c r="AU155" i="1"/>
  <c r="AT155" i="1"/>
  <c r="AS155" i="1"/>
  <c r="AW253" i="1"/>
  <c r="AV253" i="1"/>
  <c r="AU253" i="1"/>
  <c r="AT253" i="1"/>
  <c r="AS253" i="1"/>
  <c r="AW243" i="1"/>
  <c r="AV243" i="1"/>
  <c r="AU243" i="1"/>
  <c r="AT243" i="1"/>
  <c r="AS243" i="1"/>
  <c r="AW692" i="1"/>
  <c r="AV692" i="1"/>
  <c r="AU692" i="1"/>
  <c r="AT692" i="1"/>
  <c r="AS692" i="1"/>
  <c r="AW342" i="1"/>
  <c r="AV342" i="1"/>
  <c r="AU342" i="1"/>
  <c r="AT342" i="1"/>
  <c r="AS342" i="1"/>
  <c r="AW7" i="1"/>
  <c r="AV7" i="1"/>
  <c r="AU7" i="1"/>
  <c r="AT7" i="1"/>
  <c r="AS7" i="1"/>
  <c r="AW434" i="1"/>
  <c r="AV434" i="1"/>
  <c r="AU434" i="1"/>
  <c r="AT434" i="1"/>
  <c r="AS434" i="1"/>
  <c r="AW404" i="1"/>
  <c r="AV404" i="1"/>
  <c r="AU404" i="1"/>
  <c r="AT404" i="1"/>
  <c r="AS404" i="1"/>
  <c r="AW161" i="1"/>
  <c r="AV161" i="1"/>
  <c r="AU161" i="1"/>
  <c r="AT161" i="1"/>
  <c r="AS161" i="1"/>
  <c r="AW531" i="1"/>
  <c r="AV531" i="1"/>
  <c r="AU531" i="1"/>
  <c r="AT531" i="1"/>
  <c r="AS531" i="1"/>
  <c r="AW136" i="1"/>
  <c r="AV136" i="1"/>
  <c r="AU136" i="1"/>
  <c r="AT136" i="1"/>
  <c r="AS136" i="1"/>
  <c r="AW522" i="1"/>
  <c r="AV522" i="1"/>
  <c r="AU522" i="1"/>
  <c r="AT522" i="1"/>
  <c r="AS522" i="1"/>
  <c r="AW112" i="1"/>
  <c r="AV112" i="1"/>
  <c r="AU112" i="1"/>
  <c r="AT112" i="1"/>
  <c r="AS112" i="1"/>
  <c r="AW202" i="1"/>
  <c r="AV202" i="1"/>
  <c r="AU202" i="1"/>
  <c r="AT202" i="1"/>
  <c r="AS202" i="1"/>
  <c r="AW323" i="1"/>
  <c r="AV323" i="1"/>
  <c r="AU323" i="1"/>
  <c r="AT323" i="1"/>
  <c r="AS323" i="1"/>
  <c r="AW370" i="1"/>
  <c r="AV370" i="1"/>
  <c r="AU370" i="1"/>
  <c r="AT370" i="1"/>
  <c r="AS370" i="1"/>
  <c r="AW113" i="1"/>
  <c r="AV113" i="1"/>
  <c r="AU113" i="1"/>
  <c r="AT113" i="1"/>
  <c r="AS113" i="1"/>
  <c r="AW442" i="1"/>
  <c r="AV442" i="1"/>
  <c r="AU442" i="1"/>
  <c r="AT442" i="1"/>
  <c r="AS442" i="1"/>
  <c r="AW147" i="1"/>
  <c r="AV147" i="1"/>
  <c r="AU147" i="1"/>
  <c r="AT147" i="1"/>
  <c r="AS147" i="1"/>
  <c r="AW305" i="1"/>
  <c r="AV305" i="1"/>
  <c r="AU305" i="1"/>
  <c r="AT305" i="1"/>
  <c r="AS305" i="1"/>
  <c r="AW235" i="1"/>
  <c r="AV235" i="1"/>
  <c r="AU235" i="1"/>
  <c r="AT235" i="1"/>
  <c r="AS235" i="1"/>
  <c r="AW412" i="1"/>
  <c r="AV412" i="1"/>
  <c r="AU412" i="1"/>
  <c r="AT412" i="1"/>
  <c r="AS412" i="1"/>
  <c r="AW364" i="1"/>
  <c r="AV364" i="1"/>
  <c r="AU364" i="1"/>
  <c r="AT364" i="1"/>
  <c r="AS364" i="1"/>
  <c r="AW583" i="1"/>
  <c r="AV583" i="1"/>
  <c r="AU583" i="1"/>
  <c r="AT583" i="1"/>
  <c r="AS583" i="1"/>
  <c r="AW456" i="1"/>
  <c r="AV456" i="1"/>
  <c r="AU456" i="1"/>
  <c r="AT456" i="1"/>
  <c r="AS456" i="1"/>
  <c r="AW413" i="1"/>
  <c r="AV413" i="1"/>
  <c r="AU413" i="1"/>
  <c r="AT413" i="1"/>
  <c r="AS413" i="1"/>
  <c r="AW294" i="1"/>
  <c r="AV294" i="1"/>
  <c r="AU294" i="1"/>
  <c r="AT294" i="1"/>
  <c r="AS294" i="1"/>
  <c r="AW687" i="1"/>
  <c r="AV687" i="1"/>
  <c r="AU687" i="1"/>
  <c r="AT687" i="1"/>
  <c r="AS687" i="1"/>
  <c r="AW169" i="1"/>
  <c r="AV169" i="1"/>
  <c r="AU169" i="1"/>
  <c r="AT169" i="1"/>
  <c r="AS169" i="1"/>
  <c r="AW135" i="1"/>
  <c r="AV135" i="1"/>
  <c r="AU135" i="1"/>
  <c r="AT135" i="1"/>
  <c r="AS135" i="1"/>
  <c r="AW632" i="1"/>
  <c r="AV632" i="1"/>
  <c r="AU632" i="1"/>
  <c r="AT632" i="1"/>
  <c r="AS632" i="1"/>
  <c r="AW661" i="1"/>
  <c r="AV661" i="1"/>
  <c r="AU661" i="1"/>
  <c r="AT661" i="1"/>
  <c r="AS661" i="1"/>
  <c r="AW145" i="1"/>
  <c r="AV145" i="1"/>
  <c r="AU145" i="1"/>
  <c r="AT145" i="1"/>
  <c r="AS145" i="1"/>
  <c r="AW75" i="1"/>
  <c r="AV75" i="1"/>
  <c r="AU75" i="1"/>
  <c r="AT75" i="1"/>
  <c r="AS75" i="1"/>
  <c r="AW507" i="1"/>
  <c r="AV507" i="1"/>
  <c r="AU507" i="1"/>
  <c r="AT507" i="1"/>
  <c r="AS507" i="1"/>
  <c r="AW389" i="1"/>
  <c r="AV389" i="1"/>
  <c r="AU389" i="1"/>
  <c r="AT389" i="1"/>
  <c r="AS389" i="1"/>
  <c r="AW109" i="1"/>
  <c r="AV109" i="1"/>
  <c r="AU109" i="1"/>
  <c r="AT109" i="1"/>
  <c r="AS109" i="1"/>
  <c r="AW675" i="1"/>
  <c r="AV675" i="1"/>
  <c r="AU675" i="1"/>
  <c r="AT675" i="1"/>
  <c r="AS675" i="1"/>
  <c r="AW93" i="1"/>
  <c r="AV93" i="1"/>
  <c r="AU93" i="1"/>
  <c r="AT93" i="1"/>
  <c r="AS93" i="1"/>
  <c r="AW324" i="1"/>
  <c r="AV324" i="1"/>
  <c r="AU324" i="1"/>
  <c r="AT324" i="1"/>
  <c r="AS324" i="1"/>
  <c r="AW228" i="1"/>
  <c r="AV228" i="1"/>
  <c r="AU228" i="1"/>
  <c r="AT228" i="1"/>
  <c r="AS228" i="1"/>
  <c r="AW317" i="1"/>
  <c r="AV317" i="1"/>
  <c r="AU317" i="1"/>
  <c r="AT317" i="1"/>
  <c r="AS317" i="1"/>
  <c r="AW518" i="1"/>
  <c r="AV518" i="1"/>
  <c r="AU518" i="1"/>
  <c r="AT518" i="1"/>
  <c r="AS518" i="1"/>
  <c r="AW141" i="1"/>
  <c r="AV141" i="1"/>
  <c r="AU141" i="1"/>
  <c r="AT141" i="1"/>
  <c r="AS141" i="1"/>
  <c r="AW262" i="1"/>
  <c r="AV262" i="1"/>
  <c r="AU262" i="1"/>
  <c r="AT262" i="1"/>
  <c r="AS262" i="1"/>
  <c r="AW509" i="1"/>
  <c r="AV509" i="1"/>
  <c r="AU509" i="1"/>
  <c r="AT509" i="1"/>
  <c r="AS509" i="1"/>
  <c r="AW362" i="1"/>
  <c r="AV362" i="1"/>
  <c r="AU362" i="1"/>
  <c r="AT362" i="1"/>
  <c r="AS362" i="1"/>
  <c r="AW211" i="1"/>
  <c r="AV211" i="1"/>
  <c r="AU211" i="1"/>
  <c r="AT211" i="1"/>
  <c r="AS211" i="1"/>
  <c r="AW216" i="1"/>
  <c r="AV216" i="1"/>
  <c r="AU216" i="1"/>
  <c r="AT216" i="1"/>
  <c r="AS216" i="1"/>
  <c r="AW291" i="1"/>
  <c r="AV291" i="1"/>
  <c r="AU291" i="1"/>
  <c r="AT291" i="1"/>
  <c r="AS291" i="1"/>
  <c r="AW111" i="1"/>
  <c r="AV111" i="1"/>
  <c r="AU111" i="1"/>
  <c r="AT111" i="1"/>
  <c r="AS111" i="1"/>
  <c r="AW376" i="1"/>
  <c r="AV376" i="1"/>
  <c r="AU376" i="1"/>
  <c r="AT376" i="1"/>
  <c r="AS376" i="1"/>
  <c r="AW76" i="1"/>
  <c r="AV76" i="1"/>
  <c r="AU76" i="1"/>
  <c r="AT76" i="1"/>
  <c r="AS76" i="1"/>
  <c r="AW435" i="1"/>
  <c r="AV435" i="1"/>
  <c r="AU435" i="1"/>
  <c r="AT435" i="1"/>
  <c r="AS435" i="1"/>
  <c r="AW326" i="1"/>
  <c r="AV326" i="1"/>
  <c r="AU326" i="1"/>
  <c r="AT326" i="1"/>
  <c r="AS326" i="1"/>
  <c r="AW423" i="1"/>
  <c r="AV423" i="1"/>
  <c r="AU423" i="1"/>
  <c r="AT423" i="1"/>
  <c r="AS423" i="1"/>
  <c r="AW318" i="1"/>
  <c r="AV318" i="1"/>
  <c r="AU318" i="1"/>
  <c r="AT318" i="1"/>
  <c r="AS318" i="1"/>
  <c r="AW353" i="1"/>
  <c r="AV353" i="1"/>
  <c r="AU353" i="1"/>
  <c r="AT353" i="1"/>
  <c r="AS353" i="1"/>
  <c r="AW224" i="1"/>
  <c r="AV224" i="1"/>
  <c r="AU224" i="1"/>
  <c r="AT224" i="1"/>
  <c r="AS224" i="1"/>
  <c r="AW241" i="1"/>
  <c r="AV241" i="1"/>
  <c r="AU241" i="1"/>
  <c r="AT241" i="1"/>
  <c r="AS241" i="1"/>
  <c r="AW98" i="1"/>
  <c r="AV98" i="1"/>
  <c r="AU98" i="1"/>
  <c r="AT98" i="1"/>
  <c r="AS98" i="1"/>
  <c r="AW336" i="1"/>
  <c r="AV336" i="1"/>
  <c r="AU336" i="1"/>
  <c r="AT336" i="1"/>
  <c r="AS336" i="1"/>
  <c r="AW533" i="1"/>
  <c r="AV533" i="1"/>
  <c r="AU533" i="1"/>
  <c r="AT533" i="1"/>
  <c r="AS533" i="1"/>
  <c r="AW274" i="1"/>
  <c r="AV274" i="1"/>
  <c r="AU274" i="1"/>
  <c r="AT274" i="1"/>
  <c r="AS274" i="1"/>
  <c r="AW650" i="1"/>
  <c r="AV650" i="1"/>
  <c r="AU650" i="1"/>
  <c r="AT650" i="1"/>
  <c r="AS650" i="1"/>
  <c r="AW79" i="1"/>
  <c r="AV79" i="1"/>
  <c r="AU79" i="1"/>
  <c r="AT79" i="1"/>
  <c r="AS79" i="1"/>
  <c r="AW310" i="1"/>
  <c r="AV310" i="1"/>
  <c r="AU310" i="1"/>
  <c r="AT310" i="1"/>
  <c r="AS310" i="1"/>
  <c r="AW621" i="1"/>
  <c r="AV621" i="1"/>
  <c r="AU621" i="1"/>
  <c r="AT621" i="1"/>
  <c r="AS621" i="1"/>
  <c r="AW415" i="1"/>
  <c r="AV415" i="1"/>
  <c r="AU415" i="1"/>
  <c r="AT415" i="1"/>
  <c r="AS415" i="1"/>
  <c r="AW30" i="1"/>
  <c r="AV30" i="1"/>
  <c r="AU30" i="1"/>
  <c r="AT30" i="1"/>
  <c r="AS30" i="1"/>
  <c r="AW283" i="1"/>
  <c r="AV283" i="1"/>
  <c r="AU283" i="1"/>
  <c r="AT283" i="1"/>
  <c r="AS283" i="1"/>
  <c r="AW499" i="1"/>
  <c r="AV499" i="1"/>
  <c r="AU499" i="1"/>
  <c r="AT499" i="1"/>
  <c r="AS499" i="1"/>
  <c r="AW94" i="1"/>
  <c r="AV94" i="1"/>
  <c r="AU94" i="1"/>
  <c r="AT94" i="1"/>
  <c r="AS94" i="1"/>
  <c r="AW320" i="1"/>
  <c r="AV320" i="1"/>
  <c r="AU320" i="1"/>
  <c r="AT320" i="1"/>
  <c r="AS320" i="1"/>
  <c r="AW282" i="1"/>
  <c r="AV282" i="1"/>
  <c r="AU282" i="1"/>
  <c r="AT282" i="1"/>
  <c r="AS282" i="1"/>
  <c r="AW46" i="1"/>
  <c r="AV46" i="1"/>
  <c r="AU46" i="1"/>
  <c r="AT46" i="1"/>
  <c r="AS46" i="1"/>
  <c r="AW339" i="1"/>
  <c r="AV339" i="1"/>
  <c r="AU339" i="1"/>
  <c r="AT339" i="1"/>
  <c r="AS339" i="1"/>
  <c r="AW175" i="1"/>
  <c r="AV175" i="1"/>
  <c r="AU175" i="1"/>
  <c r="AT175" i="1"/>
  <c r="AS175" i="1"/>
  <c r="AW346" i="1"/>
  <c r="AV346" i="1"/>
  <c r="AU346" i="1"/>
  <c r="AT346" i="1"/>
  <c r="AS346" i="1"/>
  <c r="AW261" i="1"/>
  <c r="AV261" i="1"/>
  <c r="AU261" i="1"/>
  <c r="AT261" i="1"/>
  <c r="AS261" i="1"/>
  <c r="AW402" i="1"/>
  <c r="AV402" i="1"/>
  <c r="AU402" i="1"/>
  <c r="AT402" i="1"/>
  <c r="AS402" i="1"/>
  <c r="AW186" i="1"/>
  <c r="AV186" i="1"/>
  <c r="AU186" i="1"/>
  <c r="AT186" i="1"/>
  <c r="AS186" i="1"/>
  <c r="AW407" i="1"/>
  <c r="AV407" i="1"/>
  <c r="AU407" i="1"/>
  <c r="AT407" i="1"/>
  <c r="AS407" i="1"/>
  <c r="AW130" i="1"/>
  <c r="AV130" i="1"/>
  <c r="AU130" i="1"/>
  <c r="AT130" i="1"/>
  <c r="AS130" i="1"/>
  <c r="AW269" i="1"/>
  <c r="AV269" i="1"/>
  <c r="AU269" i="1"/>
  <c r="AT269" i="1"/>
  <c r="AS269" i="1"/>
  <c r="AW66" i="1"/>
  <c r="AV66" i="1"/>
  <c r="AU66" i="1"/>
  <c r="AT66" i="1"/>
  <c r="AS66" i="1"/>
  <c r="AW369" i="1"/>
  <c r="AV369" i="1"/>
  <c r="AU369" i="1"/>
  <c r="AT369" i="1"/>
  <c r="AS369" i="1"/>
  <c r="AW129" i="1"/>
  <c r="AV129" i="1"/>
  <c r="AU129" i="1"/>
  <c r="AT129" i="1"/>
  <c r="AS129" i="1"/>
  <c r="AW429" i="1"/>
  <c r="AV429" i="1"/>
  <c r="AU429" i="1"/>
  <c r="AT429" i="1"/>
  <c r="AS429" i="1"/>
  <c r="AW303" i="1"/>
  <c r="AV303" i="1"/>
  <c r="AU303" i="1"/>
  <c r="AT303" i="1"/>
  <c r="AS303" i="1"/>
  <c r="AW288" i="1"/>
  <c r="AV288" i="1"/>
  <c r="AU288" i="1"/>
  <c r="AT288" i="1"/>
  <c r="AS288" i="1"/>
  <c r="AW296" i="1"/>
  <c r="AV296" i="1"/>
  <c r="AU296" i="1"/>
  <c r="AT296" i="1"/>
  <c r="AS296" i="1"/>
  <c r="AW498" i="1"/>
  <c r="AV498" i="1"/>
  <c r="AU498" i="1"/>
  <c r="AT498" i="1"/>
  <c r="AS498" i="1"/>
  <c r="AW209" i="1"/>
  <c r="AV209" i="1"/>
  <c r="AU209" i="1"/>
  <c r="AT209" i="1"/>
  <c r="AS209" i="1"/>
  <c r="AW373" i="1"/>
  <c r="AV373" i="1"/>
  <c r="AU373" i="1"/>
  <c r="AT373" i="1"/>
  <c r="AS373" i="1"/>
  <c r="AW281" i="1"/>
  <c r="AV281" i="1"/>
  <c r="AU281" i="1"/>
  <c r="AT281" i="1"/>
  <c r="AS281" i="1"/>
  <c r="AW162" i="1"/>
  <c r="AV162" i="1"/>
  <c r="AU162" i="1"/>
  <c r="AT162" i="1"/>
  <c r="AS162" i="1"/>
  <c r="AW16" i="1"/>
  <c r="AV16" i="1"/>
  <c r="AU16" i="1"/>
  <c r="AT16" i="1"/>
  <c r="AS16" i="1"/>
  <c r="AW183" i="1"/>
  <c r="AV183" i="1"/>
  <c r="AU183" i="1"/>
  <c r="AT183" i="1"/>
  <c r="AS183" i="1"/>
  <c r="AW126" i="1"/>
  <c r="AV126" i="1"/>
  <c r="AU126" i="1"/>
  <c r="AT126" i="1"/>
  <c r="AS126" i="1"/>
  <c r="AW513" i="1"/>
  <c r="AV513" i="1"/>
  <c r="AU513" i="1"/>
  <c r="AT513" i="1"/>
  <c r="AS513" i="1"/>
  <c r="AW259" i="1"/>
  <c r="AV259" i="1"/>
  <c r="AU259" i="1"/>
  <c r="AT259" i="1"/>
  <c r="AS259" i="1"/>
  <c r="AW256" i="1"/>
  <c r="AV256" i="1"/>
  <c r="AU256" i="1"/>
  <c r="AT256" i="1"/>
  <c r="AS256" i="1"/>
  <c r="AW229" i="1"/>
  <c r="AV229" i="1"/>
  <c r="AU229" i="1"/>
  <c r="AT229" i="1"/>
  <c r="AS229" i="1"/>
  <c r="AW37" i="1"/>
  <c r="AV37" i="1"/>
  <c r="AU37" i="1"/>
  <c r="AT37" i="1"/>
  <c r="AS37" i="1"/>
  <c r="AW156" i="1"/>
  <c r="AV156" i="1"/>
  <c r="AU156" i="1"/>
  <c r="AT156" i="1"/>
  <c r="AS156" i="1"/>
  <c r="AW315" i="1"/>
  <c r="AV315" i="1"/>
  <c r="AU315" i="1"/>
  <c r="AT315" i="1"/>
  <c r="AS315" i="1"/>
  <c r="AW284" i="1"/>
  <c r="AV284" i="1"/>
  <c r="AU284" i="1"/>
  <c r="AT284" i="1"/>
  <c r="AS284" i="1"/>
  <c r="AW395" i="1"/>
  <c r="AV395" i="1"/>
  <c r="AU395" i="1"/>
  <c r="AT395" i="1"/>
  <c r="AS395" i="1"/>
  <c r="AW458" i="1"/>
  <c r="AV458" i="1"/>
  <c r="AU458" i="1"/>
  <c r="AT458" i="1"/>
  <c r="AS458" i="1"/>
  <c r="AW217" i="1"/>
  <c r="AV217" i="1"/>
  <c r="AU217" i="1"/>
  <c r="AT217" i="1"/>
  <c r="AS217" i="1"/>
  <c r="AW222" i="1"/>
  <c r="AV222" i="1"/>
  <c r="AU222" i="1"/>
  <c r="AT222" i="1"/>
  <c r="AS222" i="1"/>
  <c r="AW366" i="1"/>
  <c r="AV366" i="1"/>
  <c r="AU366" i="1"/>
  <c r="AT366" i="1"/>
  <c r="AS366" i="1"/>
  <c r="AW118" i="1"/>
  <c r="AV118" i="1"/>
  <c r="AU118" i="1"/>
  <c r="AT118" i="1"/>
  <c r="AS118" i="1"/>
  <c r="AW484" i="1"/>
  <c r="AV484" i="1"/>
  <c r="AU484" i="1"/>
  <c r="AT484" i="1"/>
  <c r="AS484" i="1"/>
  <c r="AW92" i="1"/>
  <c r="AV92" i="1"/>
  <c r="AU92" i="1"/>
  <c r="AT92" i="1"/>
  <c r="AS92" i="1"/>
  <c r="AW375" i="1"/>
  <c r="AV375" i="1"/>
  <c r="AU375" i="1"/>
  <c r="AT375" i="1"/>
  <c r="AS375" i="1"/>
  <c r="AW234" i="1"/>
  <c r="AV234" i="1"/>
  <c r="AU234" i="1"/>
  <c r="AT234" i="1"/>
  <c r="AS234" i="1"/>
  <c r="AW107" i="1"/>
  <c r="AV107" i="1"/>
  <c r="AU107" i="1"/>
  <c r="AT107" i="1"/>
  <c r="AS107" i="1"/>
  <c r="AW403" i="1"/>
  <c r="AV403" i="1"/>
  <c r="AU403" i="1"/>
  <c r="AT403" i="1"/>
  <c r="AS403" i="1"/>
  <c r="AW236" i="1"/>
  <c r="AV236" i="1"/>
  <c r="AU236" i="1"/>
  <c r="AT236" i="1"/>
  <c r="AS236" i="1"/>
  <c r="AW525" i="1"/>
  <c r="AV525" i="1"/>
  <c r="AU525" i="1"/>
  <c r="AT525" i="1"/>
  <c r="AS525" i="1"/>
  <c r="AW170" i="1"/>
  <c r="AV170" i="1"/>
  <c r="AU170" i="1"/>
  <c r="AT170" i="1"/>
  <c r="AS170" i="1"/>
  <c r="AW292" i="1"/>
  <c r="AV292" i="1"/>
  <c r="AU292" i="1"/>
  <c r="AT292" i="1"/>
  <c r="AS292" i="1"/>
  <c r="AW242" i="1"/>
  <c r="AV242" i="1"/>
  <c r="AU242" i="1"/>
  <c r="AT242" i="1"/>
  <c r="AS242" i="1"/>
  <c r="AW207" i="1"/>
  <c r="AV207" i="1"/>
  <c r="AU207" i="1"/>
  <c r="AT207" i="1"/>
  <c r="AS207" i="1"/>
  <c r="AW153" i="1"/>
  <c r="AV153" i="1"/>
  <c r="AU153" i="1"/>
  <c r="AT153" i="1"/>
  <c r="AS153" i="1"/>
  <c r="AW705" i="1"/>
  <c r="AV705" i="1"/>
  <c r="AU705" i="1"/>
  <c r="AT705" i="1"/>
  <c r="AS705" i="1"/>
  <c r="AW149" i="1"/>
  <c r="AV149" i="1"/>
  <c r="AU149" i="1"/>
  <c r="AT149" i="1"/>
  <c r="AS149" i="1"/>
  <c r="AW398" i="1"/>
  <c r="AV398" i="1"/>
  <c r="AU398" i="1"/>
  <c r="AT398" i="1"/>
  <c r="AS398" i="1"/>
  <c r="AW148" i="1"/>
  <c r="AV148" i="1"/>
  <c r="AU148" i="1"/>
  <c r="AT148" i="1"/>
  <c r="AS148" i="1"/>
  <c r="AW391" i="1"/>
  <c r="AV391" i="1"/>
  <c r="AU391" i="1"/>
  <c r="AT391" i="1"/>
  <c r="AS391" i="1"/>
  <c r="AW221" i="1"/>
  <c r="AV221" i="1"/>
  <c r="AU221" i="1"/>
  <c r="AT221" i="1"/>
  <c r="AS221" i="1"/>
  <c r="AW208" i="1"/>
  <c r="AV208" i="1"/>
  <c r="AU208" i="1"/>
  <c r="AT208" i="1"/>
  <c r="AS208" i="1"/>
  <c r="AW299" i="1"/>
  <c r="AV299" i="1"/>
  <c r="AU299" i="1"/>
  <c r="AT299" i="1"/>
  <c r="AS299" i="1"/>
  <c r="AW127" i="1"/>
  <c r="AV127" i="1"/>
  <c r="AU127" i="1"/>
  <c r="AT127" i="1"/>
  <c r="AS127" i="1"/>
  <c r="AW487" i="1"/>
  <c r="AV487" i="1"/>
  <c r="AU487" i="1"/>
  <c r="AT487" i="1"/>
  <c r="AS487" i="1"/>
  <c r="AW544" i="1"/>
  <c r="AV544" i="1"/>
  <c r="AU544" i="1"/>
  <c r="AT544" i="1"/>
  <c r="AS544" i="1"/>
  <c r="AW87" i="1"/>
  <c r="AV87" i="1"/>
  <c r="AU87" i="1"/>
  <c r="AT87" i="1"/>
  <c r="AS87" i="1"/>
  <c r="AW255" i="1"/>
  <c r="AV255" i="1"/>
  <c r="AU255" i="1"/>
  <c r="AT255" i="1"/>
  <c r="AS255" i="1"/>
  <c r="AW167" i="1"/>
  <c r="AV167" i="1"/>
  <c r="AU167" i="1"/>
  <c r="AT167" i="1"/>
  <c r="AS167" i="1"/>
  <c r="AW304" i="1"/>
  <c r="AV304" i="1"/>
  <c r="AU304" i="1"/>
  <c r="AT304" i="1"/>
  <c r="AS304" i="1"/>
  <c r="AW329" i="1"/>
  <c r="AV329" i="1"/>
  <c r="AU329" i="1"/>
  <c r="AT329" i="1"/>
  <c r="AS329" i="1"/>
  <c r="AW325" i="1"/>
  <c r="AV325" i="1"/>
  <c r="AU325" i="1"/>
  <c r="AT325" i="1"/>
  <c r="AS325" i="1"/>
  <c r="AW351" i="1"/>
  <c r="AV351" i="1"/>
  <c r="AU351" i="1"/>
  <c r="AT351" i="1"/>
  <c r="AS351" i="1"/>
  <c r="AW14" i="1"/>
  <c r="AV14" i="1"/>
  <c r="AU14" i="1"/>
  <c r="AT14" i="1"/>
  <c r="AS14" i="1"/>
  <c r="AW437" i="1"/>
  <c r="AV437" i="1"/>
  <c r="AU437" i="1"/>
  <c r="AT437" i="1"/>
  <c r="AS437" i="1"/>
  <c r="AW349" i="1"/>
  <c r="AV349" i="1"/>
  <c r="AU349" i="1"/>
  <c r="AT349" i="1"/>
  <c r="AS349" i="1"/>
  <c r="AW58" i="1"/>
  <c r="AV58" i="1"/>
  <c r="AU58" i="1"/>
  <c r="AT58" i="1"/>
  <c r="AS58" i="1"/>
  <c r="AW140" i="1"/>
  <c r="AV140" i="1"/>
  <c r="AU140" i="1"/>
  <c r="AT140" i="1"/>
  <c r="AS140" i="1"/>
  <c r="AW96" i="1"/>
  <c r="AV96" i="1"/>
  <c r="AU96" i="1"/>
  <c r="AT96" i="1"/>
  <c r="AS96" i="1"/>
  <c r="AW52" i="1"/>
  <c r="AV52" i="1"/>
  <c r="AU52" i="1"/>
  <c r="AT52" i="1"/>
  <c r="AS52" i="1"/>
  <c r="AW223" i="1"/>
  <c r="AV223" i="1"/>
  <c r="AU223" i="1"/>
  <c r="AT223" i="1"/>
  <c r="AS223" i="1"/>
  <c r="AW220" i="1"/>
  <c r="AV220" i="1"/>
  <c r="AU220" i="1"/>
  <c r="AT220" i="1"/>
  <c r="AS220" i="1"/>
  <c r="AW289" i="1"/>
  <c r="AV289" i="1"/>
  <c r="AU289" i="1"/>
  <c r="AT289" i="1"/>
  <c r="AS289" i="1"/>
  <c r="AW264" i="1"/>
  <c r="AV264" i="1"/>
  <c r="AU264" i="1"/>
  <c r="AT264" i="1"/>
  <c r="AS264" i="1"/>
  <c r="AW226" i="1"/>
  <c r="AV226" i="1"/>
  <c r="AU226" i="1"/>
  <c r="AT226" i="1"/>
  <c r="AS226" i="1"/>
  <c r="AW55" i="1"/>
  <c r="AV55" i="1"/>
  <c r="AU55" i="1"/>
  <c r="AT55" i="1"/>
  <c r="AS55" i="1"/>
  <c r="AW365" i="1"/>
  <c r="AV365" i="1"/>
  <c r="AU365" i="1"/>
  <c r="AT365" i="1"/>
  <c r="AS365" i="1"/>
  <c r="AW341" i="1"/>
  <c r="AV341" i="1"/>
  <c r="AU341" i="1"/>
  <c r="AT341" i="1"/>
  <c r="AS341" i="1"/>
  <c r="AW138" i="1"/>
  <c r="AV138" i="1"/>
  <c r="AU138" i="1"/>
  <c r="AT138" i="1"/>
  <c r="AS138" i="1"/>
  <c r="AW70" i="1"/>
  <c r="AV70" i="1"/>
  <c r="AU70" i="1"/>
  <c r="AT70" i="1"/>
  <c r="AS70" i="1"/>
  <c r="AW455" i="1"/>
  <c r="AV455" i="1"/>
  <c r="AU455" i="1"/>
  <c r="AT455" i="1"/>
  <c r="AS455" i="1"/>
  <c r="AW150" i="1"/>
  <c r="AV150" i="1"/>
  <c r="AU150" i="1"/>
  <c r="AT150" i="1"/>
  <c r="AS150" i="1"/>
  <c r="AW238" i="1"/>
  <c r="AV238" i="1"/>
  <c r="AU238" i="1"/>
  <c r="AT238" i="1"/>
  <c r="AS238" i="1"/>
  <c r="AW293" i="1"/>
  <c r="AV293" i="1"/>
  <c r="AU293" i="1"/>
  <c r="AT293" i="1"/>
  <c r="AS293" i="1"/>
  <c r="AW24" i="1"/>
  <c r="AV24" i="1"/>
  <c r="AU24" i="1"/>
  <c r="AT24" i="1"/>
  <c r="AS24" i="1"/>
  <c r="AW237" i="1"/>
  <c r="AV237" i="1"/>
  <c r="AU237" i="1"/>
  <c r="AT237" i="1"/>
  <c r="AS237" i="1"/>
  <c r="AW239" i="1"/>
  <c r="AV239" i="1"/>
  <c r="AU239" i="1"/>
  <c r="AT239" i="1"/>
  <c r="AS239" i="1"/>
  <c r="AW401" i="1"/>
  <c r="AV401" i="1"/>
  <c r="AU401" i="1"/>
  <c r="AT401" i="1"/>
  <c r="AS401" i="1"/>
  <c r="AW426" i="1"/>
  <c r="AV426" i="1"/>
  <c r="AU426" i="1"/>
  <c r="AT426" i="1"/>
  <c r="AS426" i="1"/>
  <c r="AW32" i="1"/>
  <c r="AV32" i="1"/>
  <c r="AU32" i="1"/>
  <c r="AT32" i="1"/>
  <c r="AS32" i="1"/>
  <c r="AW26" i="1"/>
  <c r="AV26" i="1"/>
  <c r="AU26" i="1"/>
  <c r="AT26" i="1"/>
  <c r="AS26" i="1"/>
  <c r="AW77" i="1"/>
  <c r="AV77" i="1"/>
  <c r="AU77" i="1"/>
  <c r="AT77" i="1"/>
  <c r="AS77" i="1"/>
  <c r="AW188" i="1"/>
  <c r="AV188" i="1"/>
  <c r="AU188" i="1"/>
  <c r="AT188" i="1"/>
  <c r="AS188" i="1"/>
  <c r="AW159" i="1"/>
  <c r="AV159" i="1"/>
  <c r="AU159" i="1"/>
  <c r="AT159" i="1"/>
  <c r="AS159" i="1"/>
  <c r="AW368" i="1"/>
  <c r="AV368" i="1"/>
  <c r="AU368" i="1"/>
  <c r="AT368" i="1"/>
  <c r="AS368" i="1"/>
  <c r="AW251" i="1"/>
  <c r="AV251" i="1"/>
  <c r="AU251" i="1"/>
  <c r="AT251" i="1"/>
  <c r="AS251" i="1"/>
  <c r="AW185" i="1"/>
  <c r="AV185" i="1"/>
  <c r="AU185" i="1"/>
  <c r="AT185" i="1"/>
  <c r="AS185" i="1"/>
  <c r="AW54" i="1"/>
  <c r="AV54" i="1"/>
  <c r="AU54" i="1"/>
  <c r="AT54" i="1"/>
  <c r="AS54" i="1"/>
  <c r="AW51" i="1"/>
  <c r="AV51" i="1"/>
  <c r="AU51" i="1"/>
  <c r="AT51" i="1"/>
  <c r="AS51" i="1"/>
  <c r="AW53" i="1"/>
  <c r="AV53" i="1"/>
  <c r="AU53" i="1"/>
  <c r="AT53" i="1"/>
  <c r="AS53" i="1"/>
  <c r="AW74" i="1"/>
  <c r="AV74" i="1"/>
  <c r="AU74" i="1"/>
  <c r="AT74" i="1"/>
  <c r="AS74" i="1"/>
  <c r="AW25" i="1"/>
  <c r="AV25" i="1"/>
  <c r="AU25" i="1"/>
  <c r="AT25" i="1"/>
  <c r="AS25" i="1"/>
  <c r="AW160" i="1"/>
  <c r="AV160" i="1"/>
  <c r="AU160" i="1"/>
  <c r="AT160" i="1"/>
  <c r="AS160" i="1"/>
  <c r="AW85" i="1"/>
  <c r="AV85" i="1"/>
  <c r="AU85" i="1"/>
  <c r="AT85" i="1"/>
  <c r="AS85" i="1"/>
  <c r="AW656" i="1"/>
  <c r="AV656" i="1"/>
  <c r="AU656" i="1"/>
  <c r="AT656" i="1"/>
  <c r="AS656" i="1"/>
  <c r="AW91" i="1"/>
  <c r="AV91" i="1"/>
  <c r="AU91" i="1"/>
  <c r="AT91" i="1"/>
  <c r="AS91" i="1"/>
  <c r="AW20" i="1"/>
  <c r="AV20" i="1"/>
  <c r="AU20" i="1"/>
  <c r="AT20" i="1"/>
  <c r="AS20" i="1"/>
  <c r="AW306" i="1"/>
  <c r="AV306" i="1"/>
  <c r="AU306" i="1"/>
  <c r="AT306" i="1"/>
  <c r="AS306" i="1"/>
  <c r="AW125" i="1"/>
  <c r="AV125" i="1"/>
  <c r="AU125" i="1"/>
  <c r="AT125" i="1"/>
  <c r="AS125" i="1"/>
  <c r="AW39" i="1"/>
  <c r="AV39" i="1"/>
  <c r="AU39" i="1"/>
  <c r="AT39" i="1"/>
  <c r="AS39" i="1"/>
  <c r="AW419" i="1"/>
  <c r="AV419" i="1"/>
  <c r="AU419" i="1"/>
  <c r="AT419" i="1"/>
  <c r="AS419" i="1"/>
  <c r="AW41" i="1"/>
  <c r="AV41" i="1"/>
  <c r="AU41" i="1"/>
  <c r="AT41" i="1"/>
  <c r="AS41" i="1"/>
  <c r="AW619" i="1"/>
  <c r="AV619" i="1"/>
  <c r="AU619" i="1"/>
  <c r="AT619" i="1"/>
  <c r="AS619" i="1"/>
  <c r="AW101" i="1"/>
  <c r="AV101" i="1"/>
  <c r="AU101" i="1"/>
  <c r="AT101" i="1"/>
  <c r="AS101" i="1"/>
  <c r="AW199" i="1"/>
  <c r="AV199" i="1"/>
  <c r="AU199" i="1"/>
  <c r="AT199" i="1"/>
  <c r="AS199" i="1"/>
  <c r="AW189" i="1"/>
  <c r="AV189" i="1"/>
  <c r="AU189" i="1"/>
  <c r="AT189" i="1"/>
  <c r="AS189" i="1"/>
  <c r="AW134" i="1"/>
  <c r="AV134" i="1"/>
  <c r="AU134" i="1"/>
  <c r="AT134" i="1"/>
  <c r="AS134" i="1"/>
  <c r="AW295" i="1"/>
  <c r="AV295" i="1"/>
  <c r="AU295" i="1"/>
  <c r="AT295" i="1"/>
  <c r="AS295" i="1"/>
  <c r="AW166" i="1"/>
  <c r="AV166" i="1"/>
  <c r="AU166" i="1"/>
  <c r="AT166" i="1"/>
  <c r="AS166" i="1"/>
  <c r="AW139" i="1"/>
  <c r="AV139" i="1"/>
  <c r="AU139" i="1"/>
  <c r="AT139" i="1"/>
  <c r="AS139" i="1"/>
  <c r="AW367" i="1"/>
  <c r="AV367" i="1"/>
  <c r="AU367" i="1"/>
  <c r="AT367" i="1"/>
  <c r="AS367" i="1"/>
  <c r="AW59" i="1"/>
  <c r="AV59" i="1"/>
  <c r="AU59" i="1"/>
  <c r="AT59" i="1"/>
  <c r="AS59" i="1"/>
  <c r="AW297" i="1"/>
  <c r="AV297" i="1"/>
  <c r="AU297" i="1"/>
  <c r="AT297" i="1"/>
  <c r="AS297" i="1"/>
  <c r="AW176" i="1"/>
  <c r="AV176" i="1"/>
  <c r="AU176" i="1"/>
  <c r="AT176" i="1"/>
  <c r="AS176" i="1"/>
  <c r="AW84" i="1"/>
  <c r="AV84" i="1"/>
  <c r="AU84" i="1"/>
  <c r="AT84" i="1"/>
  <c r="AS84" i="1"/>
  <c r="AW172" i="1"/>
  <c r="AV172" i="1"/>
  <c r="AU172" i="1"/>
  <c r="AT172" i="1"/>
  <c r="AS172" i="1"/>
  <c r="AW337" i="1"/>
  <c r="AV337" i="1"/>
  <c r="AU337" i="1"/>
  <c r="AT337" i="1"/>
  <c r="AS337" i="1"/>
  <c r="AW345" i="1"/>
  <c r="AV345" i="1"/>
  <c r="AU345" i="1"/>
  <c r="AT345" i="1"/>
  <c r="AS345" i="1"/>
  <c r="AW12" i="1"/>
  <c r="AV12" i="1"/>
  <c r="AU12" i="1"/>
  <c r="AT12" i="1"/>
  <c r="AS12" i="1"/>
  <c r="AW154" i="1"/>
  <c r="AV154" i="1"/>
  <c r="AU154" i="1"/>
  <c r="AT154" i="1"/>
  <c r="AS154" i="1"/>
  <c r="AW374" i="1"/>
  <c r="AV374" i="1"/>
  <c r="AU374" i="1"/>
  <c r="AT374" i="1"/>
  <c r="AS374" i="1"/>
  <c r="AW225" i="1"/>
  <c r="AV225" i="1"/>
  <c r="AU225" i="1"/>
  <c r="AT225" i="1"/>
  <c r="AS225" i="1"/>
  <c r="AW268" i="1"/>
  <c r="AV268" i="1"/>
  <c r="AU268" i="1"/>
  <c r="AT268" i="1"/>
  <c r="AS268" i="1"/>
  <c r="AW86" i="1"/>
  <c r="AV86" i="1"/>
  <c r="AU86" i="1"/>
  <c r="AT86" i="1"/>
  <c r="AS86" i="1"/>
  <c r="AW133" i="1"/>
  <c r="AV133" i="1"/>
  <c r="AU133" i="1"/>
  <c r="AT133" i="1"/>
  <c r="AS133" i="1"/>
  <c r="AW357" i="1"/>
  <c r="AV357" i="1"/>
  <c r="AU357" i="1"/>
  <c r="AT357" i="1"/>
  <c r="AS357" i="1"/>
  <c r="AW173" i="1"/>
  <c r="AV173" i="1"/>
  <c r="AU173" i="1"/>
  <c r="AT173" i="1"/>
  <c r="AS173" i="1"/>
  <c r="AW89" i="1"/>
  <c r="AV89" i="1"/>
  <c r="AU89" i="1"/>
  <c r="AT89" i="1"/>
  <c r="AS89" i="1"/>
  <c r="AW67" i="1"/>
  <c r="AV67" i="1"/>
  <c r="AU67" i="1"/>
  <c r="AT67" i="1"/>
  <c r="AS67" i="1"/>
  <c r="AW123" i="1"/>
  <c r="AV123" i="1"/>
  <c r="AU123" i="1"/>
  <c r="AT123" i="1"/>
  <c r="AS123" i="1"/>
  <c r="AW328" i="1"/>
  <c r="AV328" i="1"/>
  <c r="AU328" i="1"/>
  <c r="AT328" i="1"/>
  <c r="AS328" i="1"/>
  <c r="AW165" i="1"/>
  <c r="AV165" i="1"/>
  <c r="AU165" i="1"/>
  <c r="AT165" i="1"/>
  <c r="AS165" i="1"/>
  <c r="AW137" i="1"/>
  <c r="AV137" i="1"/>
  <c r="AU137" i="1"/>
  <c r="AT137" i="1"/>
  <c r="AS137" i="1"/>
  <c r="AW178" i="1"/>
  <c r="AV178" i="1"/>
  <c r="AU178" i="1"/>
  <c r="AT178" i="1"/>
  <c r="AS178" i="1"/>
  <c r="AW266" i="1"/>
  <c r="AV266" i="1"/>
  <c r="AU266" i="1"/>
  <c r="AT266" i="1"/>
  <c r="AS266" i="1"/>
  <c r="AW65" i="1"/>
  <c r="AV65" i="1"/>
  <c r="AU65" i="1"/>
  <c r="AT65" i="1"/>
  <c r="AS65" i="1"/>
  <c r="AW105" i="1"/>
  <c r="AV105" i="1"/>
  <c r="AU105" i="1"/>
  <c r="AT105" i="1"/>
  <c r="AS105" i="1"/>
  <c r="AW132" i="1"/>
  <c r="AV132" i="1"/>
  <c r="AU132" i="1"/>
  <c r="AT132" i="1"/>
  <c r="AS132" i="1"/>
  <c r="AW347" i="1"/>
  <c r="AV347" i="1"/>
  <c r="AU347" i="1"/>
  <c r="AT347" i="1"/>
  <c r="AS347" i="1"/>
  <c r="AW181" i="1"/>
  <c r="AV181" i="1"/>
  <c r="AU181" i="1"/>
  <c r="AT181" i="1"/>
  <c r="AS181" i="1"/>
  <c r="AW122" i="1"/>
  <c r="AV122" i="1"/>
  <c r="AU122" i="1"/>
  <c r="AT122" i="1"/>
  <c r="AS122" i="1"/>
  <c r="AW248" i="1"/>
  <c r="AV248" i="1"/>
  <c r="AU248" i="1"/>
  <c r="AT248" i="1"/>
  <c r="AS248" i="1"/>
  <c r="AW252" i="1"/>
  <c r="AV252" i="1"/>
  <c r="AU252" i="1"/>
  <c r="AT252" i="1"/>
  <c r="AS252" i="1"/>
  <c r="AW406" i="1"/>
  <c r="AV406" i="1"/>
  <c r="AU406" i="1"/>
  <c r="AT406" i="1"/>
  <c r="AS406" i="1"/>
  <c r="AW233" i="1"/>
  <c r="AV233" i="1"/>
  <c r="AU233" i="1"/>
  <c r="AT233" i="1"/>
  <c r="AS233" i="1"/>
  <c r="AW197" i="1"/>
  <c r="AV197" i="1"/>
  <c r="AU197" i="1"/>
  <c r="AT197" i="1"/>
  <c r="AS197" i="1"/>
  <c r="AW164" i="1"/>
  <c r="AV164" i="1"/>
  <c r="AU164" i="1"/>
  <c r="AT164" i="1"/>
  <c r="AS164" i="1"/>
  <c r="AW203" i="1"/>
  <c r="AV203" i="1"/>
  <c r="AU203" i="1"/>
  <c r="AT203" i="1"/>
  <c r="AS203" i="1"/>
  <c r="AW95" i="1"/>
  <c r="AV95" i="1"/>
  <c r="AU95" i="1"/>
  <c r="AT95" i="1"/>
  <c r="AS95" i="1"/>
  <c r="AW316" i="1"/>
  <c r="AV316" i="1"/>
  <c r="AU316" i="1"/>
  <c r="AT316" i="1"/>
  <c r="AS316" i="1"/>
  <c r="AW179" i="1"/>
  <c r="AV179" i="1"/>
  <c r="AU179" i="1"/>
  <c r="AT179" i="1"/>
  <c r="AS179" i="1"/>
  <c r="AW56" i="1"/>
  <c r="AV56" i="1"/>
  <c r="AU56" i="1"/>
  <c r="AT56" i="1"/>
  <c r="AS56" i="1"/>
  <c r="AW240" i="1"/>
  <c r="AV240" i="1"/>
  <c r="AU240" i="1"/>
  <c r="AT240" i="1"/>
  <c r="AS240" i="1"/>
  <c r="AW215" i="1"/>
  <c r="AV215" i="1"/>
  <c r="AU215" i="1"/>
  <c r="AT215" i="1"/>
  <c r="AS215" i="1"/>
  <c r="AW60" i="1"/>
  <c r="AV60" i="1"/>
  <c r="AU60" i="1"/>
  <c r="AT60" i="1"/>
  <c r="AS60" i="1"/>
  <c r="AW102" i="1"/>
  <c r="AV102" i="1"/>
  <c r="AU102" i="1"/>
  <c r="AT102" i="1"/>
  <c r="AS102" i="1"/>
  <c r="AW227" i="1"/>
  <c r="AV227" i="1"/>
  <c r="AU227" i="1"/>
  <c r="AT227" i="1"/>
  <c r="AS227" i="1"/>
  <c r="AW385" i="1"/>
  <c r="AV385" i="1"/>
  <c r="AU385" i="1"/>
  <c r="AT385" i="1"/>
  <c r="AS385" i="1"/>
  <c r="AW198" i="1"/>
  <c r="AV198" i="1"/>
  <c r="AU198" i="1"/>
  <c r="AT198" i="1"/>
  <c r="AS198" i="1"/>
  <c r="AW27" i="1"/>
  <c r="AV27" i="1"/>
  <c r="AU27" i="1"/>
  <c r="AT27" i="1"/>
  <c r="AS27" i="1"/>
  <c r="AW57" i="1"/>
  <c r="AV57" i="1"/>
  <c r="AU57" i="1"/>
  <c r="AT57" i="1"/>
  <c r="AS57" i="1"/>
  <c r="AW182" i="1"/>
  <c r="AV182" i="1"/>
  <c r="AU182" i="1"/>
  <c r="AT182" i="1"/>
  <c r="AS182" i="1"/>
  <c r="AW28" i="1"/>
  <c r="AV28" i="1"/>
  <c r="AU28" i="1"/>
  <c r="AT28" i="1"/>
  <c r="AS28" i="1"/>
  <c r="AW83" i="1"/>
  <c r="AV83" i="1"/>
  <c r="AU83" i="1"/>
  <c r="AT83" i="1"/>
  <c r="AS83" i="1"/>
  <c r="AW4" i="1"/>
  <c r="AV4" i="1"/>
  <c r="AU4" i="1"/>
  <c r="AT4" i="1"/>
  <c r="AS4" i="1"/>
  <c r="AW340" i="1"/>
  <c r="AV340" i="1"/>
  <c r="AU340" i="1"/>
  <c r="AT340" i="1"/>
  <c r="AS340" i="1"/>
  <c r="AW40" i="1"/>
  <c r="AV40" i="1"/>
  <c r="AU40" i="1"/>
  <c r="AT40" i="1"/>
  <c r="AS40" i="1"/>
  <c r="AW219" i="1"/>
  <c r="AV219" i="1"/>
  <c r="AU219" i="1"/>
  <c r="AT219" i="1"/>
  <c r="AS219" i="1"/>
  <c r="AW110" i="1"/>
  <c r="AV110" i="1"/>
  <c r="AU110" i="1"/>
  <c r="AT110" i="1"/>
  <c r="AS110" i="1"/>
  <c r="AW71" i="1"/>
  <c r="AV71" i="1"/>
  <c r="AU71" i="1"/>
  <c r="AT71" i="1"/>
  <c r="AS71" i="1"/>
  <c r="AW97" i="1"/>
  <c r="AV97" i="1"/>
  <c r="AU97" i="1"/>
  <c r="AT97" i="1"/>
  <c r="AS97" i="1"/>
  <c r="AW78" i="1"/>
  <c r="AV78" i="1"/>
  <c r="AU78" i="1"/>
  <c r="AT78" i="1"/>
  <c r="AS78" i="1"/>
  <c r="AW201" i="1"/>
  <c r="AV201" i="1"/>
  <c r="AU201" i="1"/>
  <c r="AT201" i="1"/>
  <c r="AS201" i="1"/>
  <c r="AW5" i="1"/>
  <c r="AV5" i="1"/>
  <c r="AU5" i="1"/>
  <c r="AT5" i="1"/>
  <c r="AS5" i="1"/>
  <c r="AW108" i="1"/>
  <c r="AV108" i="1"/>
  <c r="AU108" i="1"/>
  <c r="AT108" i="1"/>
  <c r="AS108" i="1"/>
  <c r="AW90" i="1"/>
  <c r="AV90" i="1"/>
  <c r="AU90" i="1"/>
  <c r="AT90" i="1"/>
  <c r="AS90" i="1"/>
  <c r="AW163" i="1"/>
  <c r="AV163" i="1"/>
  <c r="AU163" i="1"/>
  <c r="AT163" i="1"/>
  <c r="AS163" i="1"/>
  <c r="AW47" i="1"/>
  <c r="AV47" i="1"/>
  <c r="AU47" i="1"/>
  <c r="AT47" i="1"/>
  <c r="AS47" i="1"/>
  <c r="AW116" i="1"/>
  <c r="AV116" i="1"/>
  <c r="AU116" i="1"/>
  <c r="AT116" i="1"/>
  <c r="AS116" i="1"/>
  <c r="AW63" i="1"/>
  <c r="AV63" i="1"/>
  <c r="AU63" i="1"/>
  <c r="AT63" i="1"/>
  <c r="AS63" i="1"/>
  <c r="AW42" i="1"/>
  <c r="AV42" i="1"/>
  <c r="AU42" i="1"/>
  <c r="AT42" i="1"/>
  <c r="AS42" i="1"/>
  <c r="AW218" i="1"/>
  <c r="AV218" i="1"/>
  <c r="AU218" i="1"/>
  <c r="AT218" i="1"/>
  <c r="AS218" i="1"/>
  <c r="AW128" i="1"/>
  <c r="AV128" i="1"/>
  <c r="AU128" i="1"/>
  <c r="AT128" i="1"/>
  <c r="AS128" i="1"/>
  <c r="AW34" i="1"/>
  <c r="AV34" i="1"/>
  <c r="AU34" i="1"/>
  <c r="AT34" i="1"/>
  <c r="AS34" i="1"/>
  <c r="AW187" i="1"/>
  <c r="AV187" i="1"/>
  <c r="AU187" i="1"/>
  <c r="AT187" i="1"/>
  <c r="AS187" i="1"/>
  <c r="AW21" i="1"/>
  <c r="AV21" i="1"/>
  <c r="AU21" i="1"/>
  <c r="AT21" i="1"/>
  <c r="AS21" i="1"/>
  <c r="AW19" i="1"/>
  <c r="AV19" i="1"/>
  <c r="AU19" i="1"/>
  <c r="AT19" i="1"/>
  <c r="AS19" i="1"/>
  <c r="AW61" i="1"/>
  <c r="AV61" i="1"/>
  <c r="AU61" i="1"/>
  <c r="AT61" i="1"/>
  <c r="AS61" i="1"/>
  <c r="AW73" i="1"/>
  <c r="AV73" i="1"/>
  <c r="AU73" i="1"/>
  <c r="AT73" i="1"/>
  <c r="AS73" i="1"/>
  <c r="AW43" i="1"/>
  <c r="AV43" i="1"/>
  <c r="AU43" i="1"/>
  <c r="AT43" i="1"/>
  <c r="AS43" i="1"/>
  <c r="AW48" i="1"/>
  <c r="AV48" i="1"/>
  <c r="AU48" i="1"/>
  <c r="AT48" i="1"/>
  <c r="AS48" i="1"/>
  <c r="AW35" i="1"/>
  <c r="AV35" i="1"/>
  <c r="AU35" i="1"/>
  <c r="AT35" i="1"/>
  <c r="AS35" i="1"/>
  <c r="AW104" i="1"/>
  <c r="AV104" i="1"/>
  <c r="AU104" i="1"/>
  <c r="AT104" i="1"/>
  <c r="AS104" i="1"/>
  <c r="AW314" i="1"/>
  <c r="AV314" i="1"/>
  <c r="AU314" i="1"/>
  <c r="AT314" i="1"/>
  <c r="AS314" i="1"/>
  <c r="AW80" i="1"/>
  <c r="AV80" i="1"/>
  <c r="AU80" i="1"/>
  <c r="AT80" i="1"/>
  <c r="AS80" i="1"/>
  <c r="AW18" i="1"/>
  <c r="AV18" i="1"/>
  <c r="AU18" i="1"/>
  <c r="AT18" i="1"/>
  <c r="AS18" i="1"/>
  <c r="AW33" i="1"/>
  <c r="AV33" i="1"/>
  <c r="AU33" i="1"/>
  <c r="AT33" i="1"/>
  <c r="AS33" i="1"/>
  <c r="AW152" i="1"/>
  <c r="AV152" i="1"/>
  <c r="AU152" i="1"/>
  <c r="AT152" i="1"/>
  <c r="AS152" i="1"/>
  <c r="AW15" i="1"/>
  <c r="AV15" i="1"/>
  <c r="AU15" i="1"/>
  <c r="AT15" i="1"/>
  <c r="AS15" i="1"/>
  <c r="AW17" i="1"/>
  <c r="AV17" i="1"/>
  <c r="AU17" i="1"/>
  <c r="AT17" i="1"/>
  <c r="AS17" i="1"/>
  <c r="AW8" i="1"/>
  <c r="AV8" i="1"/>
  <c r="AU8" i="1"/>
  <c r="AT8" i="1"/>
  <c r="AS8" i="1"/>
  <c r="AW273" i="1"/>
  <c r="AV273" i="1"/>
  <c r="AU273" i="1"/>
  <c r="AT273" i="1"/>
  <c r="AS273" i="1"/>
  <c r="AW3" i="1"/>
  <c r="AV3" i="1"/>
  <c r="AU3" i="1"/>
  <c r="AT3" i="1"/>
  <c r="AS3" i="1"/>
  <c r="AW29" i="1"/>
  <c r="AV29" i="1"/>
  <c r="AU29" i="1"/>
  <c r="AT29" i="1"/>
  <c r="AS29" i="1"/>
  <c r="AW49" i="1"/>
  <c r="AV49" i="1"/>
  <c r="AU49" i="1"/>
  <c r="AT49" i="1"/>
  <c r="AS49" i="1"/>
  <c r="AW23" i="1"/>
  <c r="AV23" i="1"/>
  <c r="AU23" i="1"/>
  <c r="AT23" i="1"/>
  <c r="AS23" i="1"/>
  <c r="AW10" i="1"/>
  <c r="AV10" i="1"/>
  <c r="AU10" i="1"/>
  <c r="AT10" i="1"/>
  <c r="AS10" i="1"/>
  <c r="CZ729" i="1"/>
  <c r="CY729" i="1"/>
  <c r="CX729" i="1"/>
  <c r="CW729" i="1"/>
  <c r="BT729" i="1"/>
  <c r="BS729" i="1"/>
  <c r="BR729" i="1"/>
  <c r="BQ729" i="1"/>
  <c r="BP729" i="1"/>
  <c r="BO729" i="1"/>
  <c r="BN729" i="1"/>
  <c r="BM729" i="1"/>
  <c r="BG729" i="1"/>
  <c r="BF729" i="1"/>
  <c r="BE729" i="1"/>
  <c r="BD729" i="1"/>
  <c r="BC729" i="1"/>
  <c r="BB729" i="1"/>
  <c r="BA729" i="1"/>
  <c r="AZ729" i="1"/>
  <c r="AY729" i="1"/>
  <c r="AX729" i="1"/>
  <c r="BB106" i="1"/>
  <c r="BA106" i="1"/>
  <c r="AZ106" i="1"/>
  <c r="AY106" i="1"/>
  <c r="AX106" i="1"/>
  <c r="BB672" i="1"/>
  <c r="BA672" i="1"/>
  <c r="AZ672" i="1"/>
  <c r="AY672" i="1"/>
  <c r="AX672" i="1"/>
  <c r="BB680" i="1"/>
  <c r="BA680" i="1"/>
  <c r="AZ680" i="1"/>
  <c r="AY680" i="1"/>
  <c r="AX680" i="1"/>
  <c r="BB797" i="1"/>
  <c r="BA797" i="1"/>
  <c r="AZ797" i="1"/>
  <c r="AY797" i="1"/>
  <c r="AX797" i="1"/>
  <c r="BB520" i="1"/>
  <c r="BA520" i="1"/>
  <c r="AZ520" i="1"/>
  <c r="AY520" i="1"/>
  <c r="AX520" i="1"/>
  <c r="BB146" i="1"/>
  <c r="BA146" i="1"/>
  <c r="AZ146" i="1"/>
  <c r="AY146" i="1"/>
  <c r="AX146" i="1"/>
  <c r="BB528" i="1"/>
  <c r="BA528" i="1"/>
  <c r="AZ528" i="1"/>
  <c r="AY528" i="1"/>
  <c r="AX528" i="1"/>
  <c r="BB603" i="1"/>
  <c r="BA603" i="1"/>
  <c r="AZ603" i="1"/>
  <c r="AY603" i="1"/>
  <c r="AX603" i="1"/>
  <c r="BB503" i="1"/>
  <c r="BA503" i="1"/>
  <c r="AZ503" i="1"/>
  <c r="AY503" i="1"/>
  <c r="AX503" i="1"/>
  <c r="BB388" i="1"/>
  <c r="BA388" i="1"/>
  <c r="AZ388" i="1"/>
  <c r="AY388" i="1"/>
  <c r="AX388" i="1"/>
  <c r="BB666" i="1"/>
  <c r="BA666" i="1"/>
  <c r="AZ666" i="1"/>
  <c r="AY666" i="1"/>
  <c r="AX666" i="1"/>
  <c r="BB410" i="1"/>
  <c r="BA410" i="1"/>
  <c r="AZ410" i="1"/>
  <c r="AY410" i="1"/>
  <c r="AX410" i="1"/>
  <c r="BB115" i="1"/>
  <c r="BA115" i="1"/>
  <c r="AZ115" i="1"/>
  <c r="AY115" i="1"/>
  <c r="AX115" i="1"/>
  <c r="BB496" i="1"/>
  <c r="BA496" i="1"/>
  <c r="AZ496" i="1"/>
  <c r="AY496" i="1"/>
  <c r="AX496" i="1"/>
  <c r="BB713" i="1"/>
  <c r="BA713" i="1"/>
  <c r="AZ713" i="1"/>
  <c r="AY713" i="1"/>
  <c r="AX713" i="1"/>
  <c r="BB344" i="1"/>
  <c r="BA344" i="1"/>
  <c r="AZ344" i="1"/>
  <c r="AY344" i="1"/>
  <c r="AX344" i="1"/>
  <c r="BB232" i="1"/>
  <c r="BA232" i="1"/>
  <c r="AZ232" i="1"/>
  <c r="AY232" i="1"/>
  <c r="AX232" i="1"/>
  <c r="BB647" i="1"/>
  <c r="BA647" i="1"/>
  <c r="AZ647" i="1"/>
  <c r="AY647" i="1"/>
  <c r="AX647" i="1"/>
  <c r="BB192" i="1"/>
  <c r="BA192" i="1"/>
  <c r="AZ192" i="1"/>
  <c r="AY192" i="1"/>
  <c r="AX192" i="1"/>
  <c r="BB587" i="1"/>
  <c r="BA587" i="1"/>
  <c r="AZ587" i="1"/>
  <c r="AY587" i="1"/>
  <c r="AX587" i="1"/>
  <c r="BB542" i="1"/>
  <c r="BA542" i="1"/>
  <c r="AZ542" i="1"/>
  <c r="AY542" i="1"/>
  <c r="AX542" i="1"/>
  <c r="BB271" i="1"/>
  <c r="BA271" i="1"/>
  <c r="AZ271" i="1"/>
  <c r="AY271" i="1"/>
  <c r="AX271" i="1"/>
  <c r="BB642" i="1"/>
  <c r="BA642" i="1"/>
  <c r="AZ642" i="1"/>
  <c r="AY642" i="1"/>
  <c r="AX642" i="1"/>
  <c r="BB540" i="1"/>
  <c r="BA540" i="1"/>
  <c r="AZ540" i="1"/>
  <c r="AY540" i="1"/>
  <c r="AX540" i="1"/>
  <c r="BB117" i="1"/>
  <c r="BA117" i="1"/>
  <c r="AZ117" i="1"/>
  <c r="AY117" i="1"/>
  <c r="AX117" i="1"/>
  <c r="BB833" i="1"/>
  <c r="BA833" i="1"/>
  <c r="AZ833" i="1"/>
  <c r="AY833" i="1"/>
  <c r="AX833" i="1"/>
  <c r="BB832" i="1"/>
  <c r="BA832" i="1"/>
  <c r="AZ832" i="1"/>
  <c r="AY832" i="1"/>
  <c r="AX832" i="1"/>
  <c r="BB831" i="1"/>
  <c r="BA831" i="1"/>
  <c r="AZ831" i="1"/>
  <c r="AY831" i="1"/>
  <c r="AX831" i="1"/>
  <c r="BB830" i="1"/>
  <c r="BA830" i="1"/>
  <c r="AZ830" i="1"/>
  <c r="AY830" i="1"/>
  <c r="AX830" i="1"/>
  <c r="BB829" i="1"/>
  <c r="BA829" i="1"/>
  <c r="AZ829" i="1"/>
  <c r="AY829" i="1"/>
  <c r="AX829" i="1"/>
  <c r="BB828" i="1"/>
  <c r="BA828" i="1"/>
  <c r="AZ828" i="1"/>
  <c r="AY828" i="1"/>
  <c r="AX828" i="1"/>
  <c r="BB818" i="1"/>
  <c r="BA818" i="1"/>
  <c r="AZ818" i="1"/>
  <c r="AY818" i="1"/>
  <c r="AX818" i="1"/>
  <c r="BB817" i="1"/>
  <c r="BA817" i="1"/>
  <c r="AZ817" i="1"/>
  <c r="AY817" i="1"/>
  <c r="AX817" i="1"/>
  <c r="BB816" i="1"/>
  <c r="BA816" i="1"/>
  <c r="AZ816" i="1"/>
  <c r="AY816" i="1"/>
  <c r="AX816" i="1"/>
  <c r="BB815" i="1"/>
  <c r="BA815" i="1"/>
  <c r="AZ815" i="1"/>
  <c r="AY815" i="1"/>
  <c r="AX815" i="1"/>
  <c r="BB814" i="1"/>
  <c r="BA814" i="1"/>
  <c r="AZ814" i="1"/>
  <c r="AY814" i="1"/>
  <c r="AX814" i="1"/>
  <c r="BB813" i="1"/>
  <c r="BA813" i="1"/>
  <c r="AZ813" i="1"/>
  <c r="AY813" i="1"/>
  <c r="AX813" i="1"/>
  <c r="BB812" i="1"/>
  <c r="BA812" i="1"/>
  <c r="AZ812" i="1"/>
  <c r="AY812" i="1"/>
  <c r="AX812" i="1"/>
  <c r="BB827" i="1"/>
  <c r="BA827" i="1"/>
  <c r="AZ827" i="1"/>
  <c r="AY827" i="1"/>
  <c r="AX827" i="1"/>
  <c r="BB826" i="1"/>
  <c r="BA826" i="1"/>
  <c r="AZ826" i="1"/>
  <c r="AY826" i="1"/>
  <c r="AX826" i="1"/>
  <c r="BB825" i="1"/>
  <c r="BA825" i="1"/>
  <c r="AZ825" i="1"/>
  <c r="AY825" i="1"/>
  <c r="AX825" i="1"/>
  <c r="BB824" i="1"/>
  <c r="BA824" i="1"/>
  <c r="AZ824" i="1"/>
  <c r="AY824" i="1"/>
  <c r="AX824" i="1"/>
  <c r="BB823" i="1"/>
  <c r="BA823" i="1"/>
  <c r="AZ823" i="1"/>
  <c r="AY823" i="1"/>
  <c r="AX823" i="1"/>
  <c r="BB822" i="1"/>
  <c r="BA822" i="1"/>
  <c r="AZ822" i="1"/>
  <c r="AY822" i="1"/>
  <c r="AX822" i="1"/>
  <c r="BB821" i="1"/>
  <c r="BA821" i="1"/>
  <c r="AZ821" i="1"/>
  <c r="AY821" i="1"/>
  <c r="AX821" i="1"/>
  <c r="BB811" i="1"/>
  <c r="BA811" i="1"/>
  <c r="AZ811" i="1"/>
  <c r="AY811" i="1"/>
  <c r="AX811" i="1"/>
  <c r="BB820" i="1"/>
  <c r="BA820" i="1"/>
  <c r="AZ820" i="1"/>
  <c r="AY820" i="1"/>
  <c r="AX820" i="1"/>
  <c r="BB810" i="1"/>
  <c r="BA810" i="1"/>
  <c r="AZ810" i="1"/>
  <c r="AY810" i="1"/>
  <c r="AX810" i="1"/>
  <c r="BB809" i="1"/>
  <c r="BA809" i="1"/>
  <c r="AZ809" i="1"/>
  <c r="AY809" i="1"/>
  <c r="AX809" i="1"/>
  <c r="BB808" i="1"/>
  <c r="BA808" i="1"/>
  <c r="AZ808" i="1"/>
  <c r="AY808" i="1"/>
  <c r="AX808" i="1"/>
  <c r="BB806" i="1"/>
  <c r="BA806" i="1"/>
  <c r="AZ806" i="1"/>
  <c r="AY806" i="1"/>
  <c r="AX806" i="1"/>
  <c r="BB800" i="1"/>
  <c r="BA800" i="1"/>
  <c r="AZ800" i="1"/>
  <c r="AY800" i="1"/>
  <c r="AX800" i="1"/>
  <c r="BB618" i="1"/>
  <c r="BA618" i="1"/>
  <c r="AZ618" i="1"/>
  <c r="AY618" i="1"/>
  <c r="AX618" i="1"/>
  <c r="BB617" i="1"/>
  <c r="BA617" i="1"/>
  <c r="AZ617" i="1"/>
  <c r="AY617" i="1"/>
  <c r="AX617" i="1"/>
  <c r="BB616" i="1"/>
  <c r="BA616" i="1"/>
  <c r="AZ616" i="1"/>
  <c r="AY616" i="1"/>
  <c r="AX616" i="1"/>
  <c r="BB799" i="1"/>
  <c r="BA799" i="1"/>
  <c r="AZ799" i="1"/>
  <c r="AY799" i="1"/>
  <c r="AX799" i="1"/>
  <c r="BB794" i="1"/>
  <c r="BA794" i="1"/>
  <c r="AZ794" i="1"/>
  <c r="AY794" i="1"/>
  <c r="AX794" i="1"/>
  <c r="BB793" i="1"/>
  <c r="BA793" i="1"/>
  <c r="AZ793" i="1"/>
  <c r="AY793" i="1"/>
  <c r="AX793" i="1"/>
  <c r="BB136" i="1"/>
  <c r="BA136" i="1"/>
  <c r="AZ136" i="1"/>
  <c r="AY136" i="1"/>
  <c r="AX136" i="1"/>
  <c r="BB728" i="1"/>
  <c r="BA728" i="1"/>
  <c r="AZ728" i="1"/>
  <c r="AY728" i="1"/>
  <c r="AX728" i="1"/>
  <c r="BB727" i="1"/>
  <c r="BA727" i="1"/>
  <c r="AZ727" i="1"/>
  <c r="AY727" i="1"/>
  <c r="AX727" i="1"/>
  <c r="BB560" i="1"/>
  <c r="BA560" i="1"/>
  <c r="AZ560" i="1"/>
  <c r="AY560" i="1"/>
  <c r="AX560" i="1"/>
  <c r="BB802" i="1"/>
  <c r="BA802" i="1"/>
  <c r="AZ802" i="1"/>
  <c r="AY802" i="1"/>
  <c r="AX802" i="1"/>
  <c r="BB691" i="1"/>
  <c r="BA691" i="1"/>
  <c r="AZ691" i="1"/>
  <c r="AY691" i="1"/>
  <c r="AX691" i="1"/>
  <c r="BB556" i="1"/>
  <c r="BA556" i="1"/>
  <c r="AZ556" i="1"/>
  <c r="AY556" i="1"/>
  <c r="AX556" i="1"/>
  <c r="BB805" i="1"/>
  <c r="BA805" i="1"/>
  <c r="AZ805" i="1"/>
  <c r="AY805" i="1"/>
  <c r="AX805" i="1"/>
  <c r="BB792" i="1"/>
  <c r="BA792" i="1"/>
  <c r="AZ792" i="1"/>
  <c r="AY792" i="1"/>
  <c r="AX792" i="1"/>
  <c r="BB773" i="1"/>
  <c r="BA773" i="1"/>
  <c r="AZ773" i="1"/>
  <c r="AY773" i="1"/>
  <c r="AX773" i="1"/>
  <c r="BB775" i="1"/>
  <c r="BA775" i="1"/>
  <c r="AZ775" i="1"/>
  <c r="AY775" i="1"/>
  <c r="AX775" i="1"/>
  <c r="BB756" i="1"/>
  <c r="BA756" i="1"/>
  <c r="AZ756" i="1"/>
  <c r="AY756" i="1"/>
  <c r="AX756" i="1"/>
  <c r="BB724" i="1"/>
  <c r="BA724" i="1"/>
  <c r="AZ724" i="1"/>
  <c r="AY724" i="1"/>
  <c r="AX724" i="1"/>
  <c r="BB725" i="1"/>
  <c r="BA725" i="1"/>
  <c r="AZ725" i="1"/>
  <c r="AY725" i="1"/>
  <c r="AX725" i="1"/>
  <c r="BB671" i="1"/>
  <c r="BA671" i="1"/>
  <c r="AZ671" i="1"/>
  <c r="AY671" i="1"/>
  <c r="AX671" i="1"/>
  <c r="BB559" i="1"/>
  <c r="BA559" i="1"/>
  <c r="AZ559" i="1"/>
  <c r="AY559" i="1"/>
  <c r="AX559" i="1"/>
  <c r="BB555" i="1"/>
  <c r="BA555" i="1"/>
  <c r="AZ555" i="1"/>
  <c r="AY555" i="1"/>
  <c r="AX555" i="1"/>
  <c r="BB787" i="1"/>
  <c r="BA787" i="1"/>
  <c r="AZ787" i="1"/>
  <c r="AY787" i="1"/>
  <c r="AX787" i="1"/>
  <c r="BB786" i="1"/>
  <c r="BA786" i="1"/>
  <c r="AZ786" i="1"/>
  <c r="AY786" i="1"/>
  <c r="AX786" i="1"/>
  <c r="BB781" i="1"/>
  <c r="BA781" i="1"/>
  <c r="AZ781" i="1"/>
  <c r="AY781" i="1"/>
  <c r="AX781" i="1"/>
  <c r="BB772" i="1"/>
  <c r="BA772" i="1"/>
  <c r="AZ772" i="1"/>
  <c r="AY772" i="1"/>
  <c r="AX772" i="1"/>
  <c r="BB780" i="1"/>
  <c r="BA780" i="1"/>
  <c r="AZ780" i="1"/>
  <c r="AY780" i="1"/>
  <c r="AX780" i="1"/>
  <c r="BB703" i="1"/>
  <c r="BA703" i="1"/>
  <c r="AZ703" i="1"/>
  <c r="AY703" i="1"/>
  <c r="AX703" i="1"/>
  <c r="BB804" i="1"/>
  <c r="BA804" i="1"/>
  <c r="AZ804" i="1"/>
  <c r="AY804" i="1"/>
  <c r="AX804" i="1"/>
  <c r="BB803" i="1"/>
  <c r="BA803" i="1"/>
  <c r="AZ803" i="1"/>
  <c r="AY803" i="1"/>
  <c r="AX803" i="1"/>
  <c r="BB771" i="1"/>
  <c r="BA771" i="1"/>
  <c r="AZ771" i="1"/>
  <c r="AY771" i="1"/>
  <c r="AX771" i="1"/>
  <c r="BB748" i="1"/>
  <c r="BA748" i="1"/>
  <c r="AZ748" i="1"/>
  <c r="AY748" i="1"/>
  <c r="AX748" i="1"/>
  <c r="BB723" i="1"/>
  <c r="BA723" i="1"/>
  <c r="AZ723" i="1"/>
  <c r="AY723" i="1"/>
  <c r="AX723" i="1"/>
  <c r="BB569" i="1"/>
  <c r="BA569" i="1"/>
  <c r="AZ569" i="1"/>
  <c r="AY569" i="1"/>
  <c r="AX569" i="1"/>
  <c r="BB548" i="1"/>
  <c r="BA548" i="1"/>
  <c r="AZ548" i="1"/>
  <c r="AY548" i="1"/>
  <c r="AX548" i="1"/>
  <c r="BB471" i="1"/>
  <c r="BA471" i="1"/>
  <c r="AZ471" i="1"/>
  <c r="AY471" i="1"/>
  <c r="AX471" i="1"/>
  <c r="BB783" i="1"/>
  <c r="BA783" i="1"/>
  <c r="AZ783" i="1"/>
  <c r="AY783" i="1"/>
  <c r="AX783" i="1"/>
  <c r="BB779" i="1"/>
  <c r="BA779" i="1"/>
  <c r="AZ779" i="1"/>
  <c r="AY779" i="1"/>
  <c r="AX779" i="1"/>
  <c r="BB131" i="1"/>
  <c r="BA131" i="1"/>
  <c r="AZ131" i="1"/>
  <c r="AY131" i="1"/>
  <c r="AX131" i="1"/>
  <c r="BB615" i="1"/>
  <c r="BA615" i="1"/>
  <c r="AZ615" i="1"/>
  <c r="AY615" i="1"/>
  <c r="AX615" i="1"/>
  <c r="BB614" i="1"/>
  <c r="BA614" i="1"/>
  <c r="AZ614" i="1"/>
  <c r="AY614" i="1"/>
  <c r="AX614" i="1"/>
  <c r="BB564" i="1"/>
  <c r="BA564" i="1"/>
  <c r="AZ564" i="1"/>
  <c r="AY564" i="1"/>
  <c r="AX564" i="1"/>
  <c r="BB766" i="1"/>
  <c r="BA766" i="1"/>
  <c r="AZ766" i="1"/>
  <c r="AY766" i="1"/>
  <c r="AX766" i="1"/>
  <c r="BB770" i="1"/>
  <c r="BA770" i="1"/>
  <c r="AZ770" i="1"/>
  <c r="AY770" i="1"/>
  <c r="AX770" i="1"/>
  <c r="BB755" i="1"/>
  <c r="BA755" i="1"/>
  <c r="AZ755" i="1"/>
  <c r="AY755" i="1"/>
  <c r="AX755" i="1"/>
  <c r="BB722" i="1"/>
  <c r="BA722" i="1"/>
  <c r="AZ722" i="1"/>
  <c r="AY722" i="1"/>
  <c r="AX722" i="1"/>
  <c r="BB670" i="1"/>
  <c r="BA670" i="1"/>
  <c r="AZ670" i="1"/>
  <c r="AY670" i="1"/>
  <c r="AX670" i="1"/>
  <c r="BB612" i="1"/>
  <c r="BA612" i="1"/>
  <c r="AZ612" i="1"/>
  <c r="AY612" i="1"/>
  <c r="AX612" i="1"/>
  <c r="BB740" i="1"/>
  <c r="BA740" i="1"/>
  <c r="AZ740" i="1"/>
  <c r="AY740" i="1"/>
  <c r="AX740" i="1"/>
  <c r="BB613" i="1"/>
  <c r="BA613" i="1"/>
  <c r="AZ613" i="1"/>
  <c r="AY613" i="1"/>
  <c r="AX613" i="1"/>
  <c r="BB554" i="1"/>
  <c r="BA554" i="1"/>
  <c r="AZ554" i="1"/>
  <c r="AY554" i="1"/>
  <c r="AX554" i="1"/>
  <c r="BB711" i="1"/>
  <c r="BA711" i="1"/>
  <c r="AZ711" i="1"/>
  <c r="AY711" i="1"/>
  <c r="AX711" i="1"/>
  <c r="BB689" i="1"/>
  <c r="BA689" i="1"/>
  <c r="AZ689" i="1"/>
  <c r="AY689" i="1"/>
  <c r="AX689" i="1"/>
  <c r="BB611" i="1"/>
  <c r="BA611" i="1"/>
  <c r="AZ611" i="1"/>
  <c r="AY611" i="1"/>
  <c r="AX611" i="1"/>
  <c r="BB552" i="1"/>
  <c r="BA552" i="1"/>
  <c r="AZ552" i="1"/>
  <c r="AY552" i="1"/>
  <c r="AX552" i="1"/>
  <c r="BB796" i="1"/>
  <c r="BA796" i="1"/>
  <c r="AZ796" i="1"/>
  <c r="AY796" i="1"/>
  <c r="AX796" i="1"/>
  <c r="BB784" i="1"/>
  <c r="BA784" i="1"/>
  <c r="AZ784" i="1"/>
  <c r="AY784" i="1"/>
  <c r="AX784" i="1"/>
  <c r="BB761" i="1"/>
  <c r="BA761" i="1"/>
  <c r="AZ761" i="1"/>
  <c r="AY761" i="1"/>
  <c r="AX761" i="1"/>
  <c r="BB580" i="1"/>
  <c r="BA580" i="1"/>
  <c r="AZ580" i="1"/>
  <c r="AY580" i="1"/>
  <c r="AX580" i="1"/>
  <c r="BB469" i="1"/>
  <c r="BA469" i="1"/>
  <c r="AZ469" i="1"/>
  <c r="AY469" i="1"/>
  <c r="AX469" i="1"/>
  <c r="BB743" i="1"/>
  <c r="BA743" i="1"/>
  <c r="AZ743" i="1"/>
  <c r="AY743" i="1"/>
  <c r="AX743" i="1"/>
  <c r="BB655" i="1"/>
  <c r="BA655" i="1"/>
  <c r="AZ655" i="1"/>
  <c r="AY655" i="1"/>
  <c r="AX655" i="1"/>
  <c r="BB654" i="1"/>
  <c r="BA654" i="1"/>
  <c r="AZ654" i="1"/>
  <c r="AY654" i="1"/>
  <c r="AX654" i="1"/>
  <c r="BB482" i="1"/>
  <c r="BA482" i="1"/>
  <c r="AZ482" i="1"/>
  <c r="AY482" i="1"/>
  <c r="AX482" i="1"/>
  <c r="BB765" i="1"/>
  <c r="BA765" i="1"/>
  <c r="AZ765" i="1"/>
  <c r="AY765" i="1"/>
  <c r="AX765" i="1"/>
  <c r="BB747" i="1"/>
  <c r="BA747" i="1"/>
  <c r="AZ747" i="1"/>
  <c r="AY747" i="1"/>
  <c r="AX747" i="1"/>
  <c r="BB707" i="1"/>
  <c r="BA707" i="1"/>
  <c r="AZ707" i="1"/>
  <c r="AY707" i="1"/>
  <c r="AX707" i="1"/>
  <c r="BB649" i="1"/>
  <c r="BA649" i="1"/>
  <c r="AZ649" i="1"/>
  <c r="AY649" i="1"/>
  <c r="AX649" i="1"/>
  <c r="BB634" i="1"/>
  <c r="BA634" i="1"/>
  <c r="AZ634" i="1"/>
  <c r="AY634" i="1"/>
  <c r="AX634" i="1"/>
  <c r="BB594" i="1"/>
  <c r="BA594" i="1"/>
  <c r="AZ594" i="1"/>
  <c r="AY594" i="1"/>
  <c r="AX594" i="1"/>
  <c r="BB546" i="1"/>
  <c r="BA546" i="1"/>
  <c r="AZ546" i="1"/>
  <c r="AY546" i="1"/>
  <c r="AX546" i="1"/>
  <c r="BB757" i="1"/>
  <c r="BA757" i="1"/>
  <c r="AZ757" i="1"/>
  <c r="AY757" i="1"/>
  <c r="AX757" i="1"/>
  <c r="BB715" i="1"/>
  <c r="BA715" i="1"/>
  <c r="AZ715" i="1"/>
  <c r="AY715" i="1"/>
  <c r="AX715" i="1"/>
  <c r="BB609" i="1"/>
  <c r="BA609" i="1"/>
  <c r="AZ609" i="1"/>
  <c r="AY609" i="1"/>
  <c r="AX609" i="1"/>
  <c r="BB577" i="1"/>
  <c r="BA577" i="1"/>
  <c r="AZ577" i="1"/>
  <c r="AY577" i="1"/>
  <c r="AX577" i="1"/>
  <c r="BB521" i="1"/>
  <c r="BA521" i="1"/>
  <c r="AZ521" i="1"/>
  <c r="AY521" i="1"/>
  <c r="AX521" i="1"/>
  <c r="BB470" i="1"/>
  <c r="BA470" i="1"/>
  <c r="AZ470" i="1"/>
  <c r="AY470" i="1"/>
  <c r="AX470" i="1"/>
  <c r="BB735" i="1"/>
  <c r="BA735" i="1"/>
  <c r="AZ735" i="1"/>
  <c r="AY735" i="1"/>
  <c r="AX735" i="1"/>
  <c r="BB572" i="1"/>
  <c r="BA572" i="1"/>
  <c r="AZ572" i="1"/>
  <c r="AY572" i="1"/>
  <c r="AX572" i="1"/>
  <c r="BB333" i="1"/>
  <c r="BA333" i="1"/>
  <c r="AZ333" i="1"/>
  <c r="AY333" i="1"/>
  <c r="AX333" i="1"/>
  <c r="BB752" i="1"/>
  <c r="BA752" i="1"/>
  <c r="AZ752" i="1"/>
  <c r="AY752" i="1"/>
  <c r="AX752" i="1"/>
  <c r="BB716" i="1"/>
  <c r="BA716" i="1"/>
  <c r="AZ716" i="1"/>
  <c r="AY716" i="1"/>
  <c r="AX716" i="1"/>
  <c r="BB643" i="1"/>
  <c r="BA643" i="1"/>
  <c r="AZ643" i="1"/>
  <c r="AY643" i="1"/>
  <c r="AX643" i="1"/>
  <c r="BB535" i="1"/>
  <c r="BA535" i="1"/>
  <c r="AZ535" i="1"/>
  <c r="AY535" i="1"/>
  <c r="AX535" i="1"/>
  <c r="BB103" i="1"/>
  <c r="BA103" i="1"/>
  <c r="AZ103" i="1"/>
  <c r="AY103" i="1"/>
  <c r="AX103" i="1"/>
  <c r="BB759" i="1"/>
  <c r="BA759" i="1"/>
  <c r="AZ759" i="1"/>
  <c r="AY759" i="1"/>
  <c r="AX759" i="1"/>
  <c r="BB184" i="1"/>
  <c r="BA184" i="1"/>
  <c r="AZ184" i="1"/>
  <c r="AY184" i="1"/>
  <c r="AX184" i="1"/>
  <c r="BB657" i="1"/>
  <c r="BA657" i="1"/>
  <c r="AZ657" i="1"/>
  <c r="AY657" i="1"/>
  <c r="AX657" i="1"/>
  <c r="BB595" i="1"/>
  <c r="BA595" i="1"/>
  <c r="AZ595" i="1"/>
  <c r="AY595" i="1"/>
  <c r="AX595" i="1"/>
  <c r="BB524" i="1"/>
  <c r="BA524" i="1"/>
  <c r="AZ524" i="1"/>
  <c r="AY524" i="1"/>
  <c r="AX524" i="1"/>
  <c r="BB510" i="1"/>
  <c r="BA510" i="1"/>
  <c r="AZ510" i="1"/>
  <c r="AY510" i="1"/>
  <c r="AX510" i="1"/>
  <c r="BB667" i="1"/>
  <c r="BA667" i="1"/>
  <c r="AZ667" i="1"/>
  <c r="AY667" i="1"/>
  <c r="AX667" i="1"/>
  <c r="BB589" i="1"/>
  <c r="BA589" i="1"/>
  <c r="AZ589" i="1"/>
  <c r="AY589" i="1"/>
  <c r="AX589" i="1"/>
  <c r="BB549" i="1"/>
  <c r="BA549" i="1"/>
  <c r="AZ549" i="1"/>
  <c r="AY549" i="1"/>
  <c r="AX549" i="1"/>
  <c r="BB534" i="1"/>
  <c r="BA534" i="1"/>
  <c r="AZ534" i="1"/>
  <c r="AY534" i="1"/>
  <c r="AX534" i="1"/>
  <c r="BB751" i="1"/>
  <c r="BA751" i="1"/>
  <c r="AZ751" i="1"/>
  <c r="AY751" i="1"/>
  <c r="AX751" i="1"/>
  <c r="BB746" i="1"/>
  <c r="BA746" i="1"/>
  <c r="AZ746" i="1"/>
  <c r="AY746" i="1"/>
  <c r="AX746" i="1"/>
  <c r="BB700" i="1"/>
  <c r="BA700" i="1"/>
  <c r="AZ700" i="1"/>
  <c r="AY700" i="1"/>
  <c r="AX700" i="1"/>
  <c r="BB678" i="1"/>
  <c r="BA678" i="1"/>
  <c r="AZ678" i="1"/>
  <c r="AY678" i="1"/>
  <c r="AX678" i="1"/>
  <c r="BB526" i="1"/>
  <c r="BA526" i="1"/>
  <c r="AZ526" i="1"/>
  <c r="AY526" i="1"/>
  <c r="AX526" i="1"/>
  <c r="BB393" i="1"/>
  <c r="BA393" i="1"/>
  <c r="AZ393" i="1"/>
  <c r="AY393" i="1"/>
  <c r="AX393" i="1"/>
  <c r="BB758" i="1"/>
  <c r="BA758" i="1"/>
  <c r="AZ758" i="1"/>
  <c r="AY758" i="1"/>
  <c r="AX758" i="1"/>
  <c r="BB731" i="1"/>
  <c r="BA731" i="1"/>
  <c r="AZ731" i="1"/>
  <c r="AY731" i="1"/>
  <c r="AX731" i="1"/>
  <c r="BB627" i="1"/>
  <c r="BA627" i="1"/>
  <c r="AZ627" i="1"/>
  <c r="AY627" i="1"/>
  <c r="AX627" i="1"/>
  <c r="BB608" i="1"/>
  <c r="BA608" i="1"/>
  <c r="AZ608" i="1"/>
  <c r="AY608" i="1"/>
  <c r="AX608" i="1"/>
  <c r="BB538" i="1"/>
  <c r="BA538" i="1"/>
  <c r="AZ538" i="1"/>
  <c r="AY538" i="1"/>
  <c r="AX538" i="1"/>
  <c r="BB536" i="1"/>
  <c r="BA536" i="1"/>
  <c r="AZ536" i="1"/>
  <c r="AY536" i="1"/>
  <c r="AX536" i="1"/>
  <c r="BB408" i="1"/>
  <c r="BA408" i="1"/>
  <c r="AZ408" i="1"/>
  <c r="AY408" i="1"/>
  <c r="AX408" i="1"/>
  <c r="BB701" i="1"/>
  <c r="BA701" i="1"/>
  <c r="AZ701" i="1"/>
  <c r="AY701" i="1"/>
  <c r="AX701" i="1"/>
  <c r="BB658" i="1"/>
  <c r="BA658" i="1"/>
  <c r="AZ658" i="1"/>
  <c r="AY658" i="1"/>
  <c r="AX658" i="1"/>
  <c r="BB562" i="1"/>
  <c r="BA562" i="1"/>
  <c r="AZ562" i="1"/>
  <c r="AY562" i="1"/>
  <c r="AX562" i="1"/>
  <c r="BB523" i="1"/>
  <c r="BA523" i="1"/>
  <c r="AZ523" i="1"/>
  <c r="AY523" i="1"/>
  <c r="AX523" i="1"/>
  <c r="BB468" i="1"/>
  <c r="BA468" i="1"/>
  <c r="AZ468" i="1"/>
  <c r="AY468" i="1"/>
  <c r="AX468" i="1"/>
  <c r="BB443" i="1"/>
  <c r="BA443" i="1"/>
  <c r="AZ443" i="1"/>
  <c r="AY443" i="1"/>
  <c r="AX443" i="1"/>
  <c r="BB733" i="1"/>
  <c r="BA733" i="1"/>
  <c r="AZ733" i="1"/>
  <c r="AY733" i="1"/>
  <c r="AX733" i="1"/>
  <c r="BB717" i="1"/>
  <c r="BA717" i="1"/>
  <c r="AZ717" i="1"/>
  <c r="AY717" i="1"/>
  <c r="AX717" i="1"/>
  <c r="BB607" i="1"/>
  <c r="BA607" i="1"/>
  <c r="AZ607" i="1"/>
  <c r="AY607" i="1"/>
  <c r="AX607" i="1"/>
  <c r="BB474" i="1"/>
  <c r="BA474" i="1"/>
  <c r="AZ474" i="1"/>
  <c r="AY474" i="1"/>
  <c r="AX474" i="1"/>
  <c r="BB663" i="1"/>
  <c r="BA663" i="1"/>
  <c r="AZ663" i="1"/>
  <c r="AY663" i="1"/>
  <c r="AX663" i="1"/>
  <c r="BB653" i="1"/>
  <c r="BA653" i="1"/>
  <c r="AZ653" i="1"/>
  <c r="AY653" i="1"/>
  <c r="AX653" i="1"/>
  <c r="BB718" i="1"/>
  <c r="BA718" i="1"/>
  <c r="AZ718" i="1"/>
  <c r="AY718" i="1"/>
  <c r="AX718" i="1"/>
  <c r="BB626" i="1"/>
  <c r="BA626" i="1"/>
  <c r="AZ626" i="1"/>
  <c r="AY626" i="1"/>
  <c r="AX626" i="1"/>
  <c r="BB361" i="1"/>
  <c r="BA361" i="1"/>
  <c r="AZ361" i="1"/>
  <c r="AY361" i="1"/>
  <c r="AX361" i="1"/>
  <c r="BB791" i="1"/>
  <c r="BA791" i="1"/>
  <c r="AZ791" i="1"/>
  <c r="AY791" i="1"/>
  <c r="AX791" i="1"/>
  <c r="BB547" i="1"/>
  <c r="BA547" i="1"/>
  <c r="AZ547" i="1"/>
  <c r="AY547" i="1"/>
  <c r="AX547" i="1"/>
  <c r="BB517" i="1"/>
  <c r="BA517" i="1"/>
  <c r="AZ517" i="1"/>
  <c r="AY517" i="1"/>
  <c r="AX517" i="1"/>
  <c r="BB739" i="1"/>
  <c r="BA739" i="1"/>
  <c r="AZ739" i="1"/>
  <c r="AY739" i="1"/>
  <c r="AX739" i="1"/>
  <c r="BB685" i="1"/>
  <c r="BA685" i="1"/>
  <c r="AZ685" i="1"/>
  <c r="AY685" i="1"/>
  <c r="AX685" i="1"/>
  <c r="BB668" i="1"/>
  <c r="BA668" i="1"/>
  <c r="AZ668" i="1"/>
  <c r="AY668" i="1"/>
  <c r="AX668" i="1"/>
  <c r="BB512" i="1"/>
  <c r="BA512" i="1"/>
  <c r="AZ512" i="1"/>
  <c r="AY512" i="1"/>
  <c r="AX512" i="1"/>
  <c r="BB584" i="1"/>
  <c r="BA584" i="1"/>
  <c r="AZ584" i="1"/>
  <c r="AY584" i="1"/>
  <c r="AX584" i="1"/>
  <c r="BB585" i="1"/>
  <c r="BA585" i="1"/>
  <c r="AZ585" i="1"/>
  <c r="AY585" i="1"/>
  <c r="AX585" i="1"/>
  <c r="BB570" i="1"/>
  <c r="BA570" i="1"/>
  <c r="AZ570" i="1"/>
  <c r="AY570" i="1"/>
  <c r="AX570" i="1"/>
  <c r="BB420" i="1"/>
  <c r="BA420" i="1"/>
  <c r="AZ420" i="1"/>
  <c r="AY420" i="1"/>
  <c r="AX420" i="1"/>
  <c r="BB450" i="1"/>
  <c r="BA450" i="1"/>
  <c r="AZ450" i="1"/>
  <c r="AY450" i="1"/>
  <c r="AX450" i="1"/>
  <c r="BB421" i="1"/>
  <c r="BA421" i="1"/>
  <c r="AZ421" i="1"/>
  <c r="AY421" i="1"/>
  <c r="AX421" i="1"/>
  <c r="BB753" i="1"/>
  <c r="BA753" i="1"/>
  <c r="AZ753" i="1"/>
  <c r="AY753" i="1"/>
  <c r="AX753" i="1"/>
  <c r="BB688" i="1"/>
  <c r="BA688" i="1"/>
  <c r="AZ688" i="1"/>
  <c r="AY688" i="1"/>
  <c r="AX688" i="1"/>
  <c r="BB550" i="1"/>
  <c r="BA550" i="1"/>
  <c r="AZ550" i="1"/>
  <c r="AY550" i="1"/>
  <c r="AX550" i="1"/>
  <c r="BB397" i="1"/>
  <c r="BA397" i="1"/>
  <c r="AZ397" i="1"/>
  <c r="AY397" i="1"/>
  <c r="AX397" i="1"/>
  <c r="BB790" i="1"/>
  <c r="BA790" i="1"/>
  <c r="AZ790" i="1"/>
  <c r="AY790" i="1"/>
  <c r="AX790" i="1"/>
  <c r="BB778" i="1"/>
  <c r="BA778" i="1"/>
  <c r="AZ778" i="1"/>
  <c r="AY778" i="1"/>
  <c r="AX778" i="1"/>
  <c r="BB777" i="1"/>
  <c r="BA777" i="1"/>
  <c r="AZ777" i="1"/>
  <c r="AY777" i="1"/>
  <c r="AX777" i="1"/>
  <c r="BB741" i="1"/>
  <c r="BA741" i="1"/>
  <c r="AZ741" i="1"/>
  <c r="AY741" i="1"/>
  <c r="AX741" i="1"/>
  <c r="BB645" i="1"/>
  <c r="BA645" i="1"/>
  <c r="AZ645" i="1"/>
  <c r="AY645" i="1"/>
  <c r="AX645" i="1"/>
  <c r="BB541" i="1"/>
  <c r="BA541" i="1"/>
  <c r="AZ541" i="1"/>
  <c r="AY541" i="1"/>
  <c r="AX541" i="1"/>
  <c r="BB527" i="1"/>
  <c r="BA527" i="1"/>
  <c r="AZ527" i="1"/>
  <c r="AY527" i="1"/>
  <c r="AX527" i="1"/>
  <c r="BB495" i="1"/>
  <c r="BA495" i="1"/>
  <c r="AZ495" i="1"/>
  <c r="AY495" i="1"/>
  <c r="AX495" i="1"/>
  <c r="BB467" i="1"/>
  <c r="BA467" i="1"/>
  <c r="AZ467" i="1"/>
  <c r="AY467" i="1"/>
  <c r="AX467" i="1"/>
  <c r="BB399" i="1"/>
  <c r="BA399" i="1"/>
  <c r="AZ399" i="1"/>
  <c r="AY399" i="1"/>
  <c r="AX399" i="1"/>
  <c r="BB776" i="1"/>
  <c r="BA776" i="1"/>
  <c r="AZ776" i="1"/>
  <c r="AY776" i="1"/>
  <c r="AX776" i="1"/>
  <c r="BB516" i="1"/>
  <c r="BA516" i="1"/>
  <c r="AZ516" i="1"/>
  <c r="AY516" i="1"/>
  <c r="AX516" i="1"/>
  <c r="BB422" i="1"/>
  <c r="BA422" i="1"/>
  <c r="AZ422" i="1"/>
  <c r="AY422" i="1"/>
  <c r="AX422" i="1"/>
  <c r="BB760" i="1"/>
  <c r="BA760" i="1"/>
  <c r="AZ760" i="1"/>
  <c r="AY760" i="1"/>
  <c r="AX760" i="1"/>
  <c r="BB579" i="1"/>
  <c r="BA579" i="1"/>
  <c r="AZ579" i="1"/>
  <c r="AY579" i="1"/>
  <c r="AX579" i="1"/>
  <c r="BB532" i="1"/>
  <c r="BA532" i="1"/>
  <c r="AZ532" i="1"/>
  <c r="AY532" i="1"/>
  <c r="AX532" i="1"/>
  <c r="BB480" i="1"/>
  <c r="BA480" i="1"/>
  <c r="AZ480" i="1"/>
  <c r="AY480" i="1"/>
  <c r="AX480" i="1"/>
  <c r="BB768" i="1"/>
  <c r="BA768" i="1"/>
  <c r="AZ768" i="1"/>
  <c r="AY768" i="1"/>
  <c r="AX768" i="1"/>
  <c r="BB651" i="1"/>
  <c r="BA651" i="1"/>
  <c r="AZ651" i="1"/>
  <c r="AY651" i="1"/>
  <c r="AX651" i="1"/>
  <c r="BB628" i="1"/>
  <c r="BA628" i="1"/>
  <c r="AZ628" i="1"/>
  <c r="AY628" i="1"/>
  <c r="AX628" i="1"/>
  <c r="BB605" i="1"/>
  <c r="BA605" i="1"/>
  <c r="AZ605" i="1"/>
  <c r="AY605" i="1"/>
  <c r="AX605" i="1"/>
  <c r="BB543" i="1"/>
  <c r="BA543" i="1"/>
  <c r="AZ543" i="1"/>
  <c r="AY543" i="1"/>
  <c r="AX543" i="1"/>
  <c r="BB764" i="1"/>
  <c r="BA764" i="1"/>
  <c r="AZ764" i="1"/>
  <c r="AY764" i="1"/>
  <c r="AX764" i="1"/>
  <c r="BB730" i="1"/>
  <c r="BA730" i="1"/>
  <c r="AZ730" i="1"/>
  <c r="AY730" i="1"/>
  <c r="AX730" i="1"/>
  <c r="BB714" i="1"/>
  <c r="BA714" i="1"/>
  <c r="AZ714" i="1"/>
  <c r="AY714" i="1"/>
  <c r="AX714" i="1"/>
  <c r="BB664" i="1"/>
  <c r="BA664" i="1"/>
  <c r="AZ664" i="1"/>
  <c r="AY664" i="1"/>
  <c r="AX664" i="1"/>
  <c r="BB276" i="1"/>
  <c r="BA276" i="1"/>
  <c r="AZ276" i="1"/>
  <c r="AY276" i="1"/>
  <c r="AX276" i="1"/>
  <c r="BB424" i="1"/>
  <c r="BA424" i="1"/>
  <c r="AZ424" i="1"/>
  <c r="AY424" i="1"/>
  <c r="AX424" i="1"/>
  <c r="BB479" i="1"/>
  <c r="BA479" i="1"/>
  <c r="AZ479" i="1"/>
  <c r="AY479" i="1"/>
  <c r="AX479" i="1"/>
  <c r="BB378" i="1"/>
  <c r="BA378" i="1"/>
  <c r="AZ378" i="1"/>
  <c r="AY378" i="1"/>
  <c r="AX378" i="1"/>
  <c r="BB573" i="1"/>
  <c r="BA573" i="1"/>
  <c r="AZ573" i="1"/>
  <c r="AY573" i="1"/>
  <c r="AX573" i="1"/>
  <c r="BB460" i="1"/>
  <c r="BA460" i="1"/>
  <c r="AZ460" i="1"/>
  <c r="AY460" i="1"/>
  <c r="AX460" i="1"/>
  <c r="BB311" i="1"/>
  <c r="BA311" i="1"/>
  <c r="AZ311" i="1"/>
  <c r="AY311" i="1"/>
  <c r="AX311" i="1"/>
  <c r="BB582" i="1"/>
  <c r="BA582" i="1"/>
  <c r="AZ582" i="1"/>
  <c r="AY582" i="1"/>
  <c r="AX582" i="1"/>
  <c r="BB515" i="1"/>
  <c r="BA515" i="1"/>
  <c r="AZ515" i="1"/>
  <c r="AY515" i="1"/>
  <c r="AX515" i="1"/>
  <c r="BB601" i="1"/>
  <c r="BA601" i="1"/>
  <c r="AZ601" i="1"/>
  <c r="AY601" i="1"/>
  <c r="AX601" i="1"/>
  <c r="BB50" i="1"/>
  <c r="BA50" i="1"/>
  <c r="AZ50" i="1"/>
  <c r="AY50" i="1"/>
  <c r="AX50" i="1"/>
  <c r="BB762" i="1"/>
  <c r="BA762" i="1"/>
  <c r="AZ762" i="1"/>
  <c r="AY762" i="1"/>
  <c r="AX762" i="1"/>
  <c r="BB602" i="1"/>
  <c r="BA602" i="1"/>
  <c r="AZ602" i="1"/>
  <c r="AY602" i="1"/>
  <c r="AX602" i="1"/>
  <c r="BB477" i="1"/>
  <c r="BA477" i="1"/>
  <c r="AZ477" i="1"/>
  <c r="AY477" i="1"/>
  <c r="AX477" i="1"/>
  <c r="BB400" i="1"/>
  <c r="BA400" i="1"/>
  <c r="AZ400" i="1"/>
  <c r="AY400" i="1"/>
  <c r="AX400" i="1"/>
  <c r="BB639" i="1"/>
  <c r="BA639" i="1"/>
  <c r="AZ639" i="1"/>
  <c r="AY639" i="1"/>
  <c r="AX639" i="1"/>
  <c r="BB312" i="1"/>
  <c r="BA312" i="1"/>
  <c r="AZ312" i="1"/>
  <c r="AY312" i="1"/>
  <c r="AX312" i="1"/>
  <c r="BB590" i="1"/>
  <c r="BA590" i="1"/>
  <c r="AZ590" i="1"/>
  <c r="AY590" i="1"/>
  <c r="AX590" i="1"/>
  <c r="BB449" i="1"/>
  <c r="BA449" i="1"/>
  <c r="AZ449" i="1"/>
  <c r="AY449" i="1"/>
  <c r="AX449" i="1"/>
  <c r="BB280" i="1"/>
  <c r="BA280" i="1"/>
  <c r="AZ280" i="1"/>
  <c r="AY280" i="1"/>
  <c r="AX280" i="1"/>
  <c r="BB767" i="1"/>
  <c r="BA767" i="1"/>
  <c r="AZ767" i="1"/>
  <c r="AY767" i="1"/>
  <c r="AX767" i="1"/>
  <c r="BB674" i="1"/>
  <c r="BA674" i="1"/>
  <c r="AZ674" i="1"/>
  <c r="AY674" i="1"/>
  <c r="AX674" i="1"/>
  <c r="BB539" i="1"/>
  <c r="BA539" i="1"/>
  <c r="AZ539" i="1"/>
  <c r="AY539" i="1"/>
  <c r="AX539" i="1"/>
  <c r="BB447" i="1"/>
  <c r="BA447" i="1"/>
  <c r="AZ447" i="1"/>
  <c r="AY447" i="1"/>
  <c r="AX447" i="1"/>
  <c r="BB445" i="1"/>
  <c r="BA445" i="1"/>
  <c r="AZ445" i="1"/>
  <c r="AY445" i="1"/>
  <c r="AX445" i="1"/>
  <c r="BB416" i="1"/>
  <c r="BA416" i="1"/>
  <c r="AZ416" i="1"/>
  <c r="AY416" i="1"/>
  <c r="AX416" i="1"/>
  <c r="BB686" i="1"/>
  <c r="BA686" i="1"/>
  <c r="AZ686" i="1"/>
  <c r="AY686" i="1"/>
  <c r="AX686" i="1"/>
  <c r="BB492" i="1"/>
  <c r="BA492" i="1"/>
  <c r="AZ492" i="1"/>
  <c r="AY492" i="1"/>
  <c r="AX492" i="1"/>
  <c r="BB352" i="1"/>
  <c r="BA352" i="1"/>
  <c r="AZ352" i="1"/>
  <c r="AY352" i="1"/>
  <c r="AX352" i="1"/>
  <c r="BB308" i="1"/>
  <c r="BA308" i="1"/>
  <c r="AZ308" i="1"/>
  <c r="AY308" i="1"/>
  <c r="AX308" i="1"/>
  <c r="BB749" i="1"/>
  <c r="BA749" i="1"/>
  <c r="AZ749" i="1"/>
  <c r="AY749" i="1"/>
  <c r="AX749" i="1"/>
  <c r="BB679" i="1"/>
  <c r="BA679" i="1"/>
  <c r="AZ679" i="1"/>
  <c r="AY679" i="1"/>
  <c r="AX679" i="1"/>
  <c r="BB578" i="1"/>
  <c r="BA578" i="1"/>
  <c r="AZ578" i="1"/>
  <c r="AY578" i="1"/>
  <c r="AX578" i="1"/>
  <c r="BB343" i="1"/>
  <c r="BA343" i="1"/>
  <c r="AZ343" i="1"/>
  <c r="AY343" i="1"/>
  <c r="AX343" i="1"/>
  <c r="BB195" i="1"/>
  <c r="BA195" i="1"/>
  <c r="AZ195" i="1"/>
  <c r="AY195" i="1"/>
  <c r="AX195" i="1"/>
  <c r="BB9" i="1"/>
  <c r="BA9" i="1"/>
  <c r="AZ9" i="1"/>
  <c r="AY9" i="1"/>
  <c r="AX9" i="1"/>
  <c r="BB508" i="1"/>
  <c r="BA508" i="1"/>
  <c r="AZ508" i="1"/>
  <c r="AY508" i="1"/>
  <c r="AX508" i="1"/>
  <c r="BB381" i="1"/>
  <c r="BA381" i="1"/>
  <c r="AZ381" i="1"/>
  <c r="AY381" i="1"/>
  <c r="AX381" i="1"/>
  <c r="BB466" i="1"/>
  <c r="BA466" i="1"/>
  <c r="AZ466" i="1"/>
  <c r="AY466" i="1"/>
  <c r="AX466" i="1"/>
  <c r="BB596" i="1"/>
  <c r="BA596" i="1"/>
  <c r="AZ596" i="1"/>
  <c r="AY596" i="1"/>
  <c r="AX596" i="1"/>
  <c r="BB231" i="1"/>
  <c r="BA231" i="1"/>
  <c r="AZ231" i="1"/>
  <c r="AY231" i="1"/>
  <c r="AX231" i="1"/>
  <c r="BB38" i="1"/>
  <c r="BA38" i="1"/>
  <c r="AZ38" i="1"/>
  <c r="AY38" i="1"/>
  <c r="AX38" i="1"/>
  <c r="BB721" i="1"/>
  <c r="BA721" i="1"/>
  <c r="AZ721" i="1"/>
  <c r="AY721" i="1"/>
  <c r="AX721" i="1"/>
  <c r="BB719" i="1"/>
  <c r="BA719" i="1"/>
  <c r="AZ719" i="1"/>
  <c r="AY719" i="1"/>
  <c r="AX719" i="1"/>
  <c r="BB440" i="1"/>
  <c r="BA440" i="1"/>
  <c r="AZ440" i="1"/>
  <c r="AY440" i="1"/>
  <c r="AX440" i="1"/>
  <c r="BB350" i="1"/>
  <c r="BA350" i="1"/>
  <c r="AZ350" i="1"/>
  <c r="AY350" i="1"/>
  <c r="AX350" i="1"/>
  <c r="BB676" i="1"/>
  <c r="BA676" i="1"/>
  <c r="AZ676" i="1"/>
  <c r="AY676" i="1"/>
  <c r="AX676" i="1"/>
  <c r="BB382" i="1"/>
  <c r="BA382" i="1"/>
  <c r="AZ382" i="1"/>
  <c r="AY382" i="1"/>
  <c r="AX382" i="1"/>
  <c r="BB501" i="1"/>
  <c r="BA501" i="1"/>
  <c r="AZ501" i="1"/>
  <c r="AY501" i="1"/>
  <c r="AX501" i="1"/>
  <c r="BB598" i="1"/>
  <c r="BA598" i="1"/>
  <c r="AZ598" i="1"/>
  <c r="AY598" i="1"/>
  <c r="AX598" i="1"/>
  <c r="BB439" i="1"/>
  <c r="BA439" i="1"/>
  <c r="AZ439" i="1"/>
  <c r="AY439" i="1"/>
  <c r="AX439" i="1"/>
  <c r="BB64" i="1"/>
  <c r="BA64" i="1"/>
  <c r="AZ64" i="1"/>
  <c r="AY64" i="1"/>
  <c r="AX64" i="1"/>
  <c r="BB592" i="1"/>
  <c r="BA592" i="1"/>
  <c r="AZ592" i="1"/>
  <c r="AY592" i="1"/>
  <c r="AX592" i="1"/>
  <c r="BB358" i="1"/>
  <c r="BA358" i="1"/>
  <c r="AZ358" i="1"/>
  <c r="AY358" i="1"/>
  <c r="AX358" i="1"/>
  <c r="BB245" i="1"/>
  <c r="BA245" i="1"/>
  <c r="AZ245" i="1"/>
  <c r="AY245" i="1"/>
  <c r="AX245" i="1"/>
  <c r="BB646" i="1"/>
  <c r="BA646" i="1"/>
  <c r="AZ646" i="1"/>
  <c r="AY646" i="1"/>
  <c r="AX646" i="1"/>
  <c r="BB488" i="1"/>
  <c r="BA488" i="1"/>
  <c r="AZ488" i="1"/>
  <c r="AY488" i="1"/>
  <c r="AX488" i="1"/>
  <c r="BB637" i="1"/>
  <c r="BA637" i="1"/>
  <c r="AZ637" i="1"/>
  <c r="AY637" i="1"/>
  <c r="AX637" i="1"/>
  <c r="BB387" i="1"/>
  <c r="BA387" i="1"/>
  <c r="AZ387" i="1"/>
  <c r="AY387" i="1"/>
  <c r="AX387" i="1"/>
  <c r="BB682" i="1"/>
  <c r="BA682" i="1"/>
  <c r="AZ682" i="1"/>
  <c r="AY682" i="1"/>
  <c r="AX682" i="1"/>
  <c r="BB659" i="1"/>
  <c r="BA659" i="1"/>
  <c r="AZ659" i="1"/>
  <c r="AY659" i="1"/>
  <c r="AX659" i="1"/>
  <c r="BB331" i="1"/>
  <c r="BA331" i="1"/>
  <c r="AZ331" i="1"/>
  <c r="AY331" i="1"/>
  <c r="AX331" i="1"/>
  <c r="BB457" i="1"/>
  <c r="BA457" i="1"/>
  <c r="AZ457" i="1"/>
  <c r="AY457" i="1"/>
  <c r="AX457" i="1"/>
  <c r="BB662" i="1"/>
  <c r="BA662" i="1"/>
  <c r="AZ662" i="1"/>
  <c r="AY662" i="1"/>
  <c r="AX662" i="1"/>
  <c r="BB684" i="1"/>
  <c r="BA684" i="1"/>
  <c r="AZ684" i="1"/>
  <c r="AY684" i="1"/>
  <c r="AX684" i="1"/>
  <c r="BB623" i="1"/>
  <c r="BA623" i="1"/>
  <c r="AZ623" i="1"/>
  <c r="AY623" i="1"/>
  <c r="AX623" i="1"/>
  <c r="BB494" i="1"/>
  <c r="BA494" i="1"/>
  <c r="AZ494" i="1"/>
  <c r="AY494" i="1"/>
  <c r="AX494" i="1"/>
  <c r="BB493" i="1"/>
  <c r="BA493" i="1"/>
  <c r="AZ493" i="1"/>
  <c r="AY493" i="1"/>
  <c r="AX493" i="1"/>
  <c r="BB88" i="1"/>
  <c r="BA88" i="1"/>
  <c r="AZ88" i="1"/>
  <c r="AY88" i="1"/>
  <c r="AX88" i="1"/>
  <c r="BB436" i="1"/>
  <c r="BA436" i="1"/>
  <c r="AZ436" i="1"/>
  <c r="AY436" i="1"/>
  <c r="AX436" i="1"/>
  <c r="BB263" i="1"/>
  <c r="BA263" i="1"/>
  <c r="AZ263" i="1"/>
  <c r="AY263" i="1"/>
  <c r="AX263" i="1"/>
  <c r="BB736" i="1"/>
  <c r="BA736" i="1"/>
  <c r="AZ736" i="1"/>
  <c r="AY736" i="1"/>
  <c r="AX736" i="1"/>
  <c r="BB537" i="1"/>
  <c r="BA537" i="1"/>
  <c r="AZ537" i="1"/>
  <c r="AY537" i="1"/>
  <c r="AX537" i="1"/>
  <c r="BB348" i="1"/>
  <c r="BA348" i="1"/>
  <c r="AZ348" i="1"/>
  <c r="AY348" i="1"/>
  <c r="AX348" i="1"/>
  <c r="BB300" i="1"/>
  <c r="BA300" i="1"/>
  <c r="AZ300" i="1"/>
  <c r="AY300" i="1"/>
  <c r="AX300" i="1"/>
  <c r="BB597" i="1"/>
  <c r="BA597" i="1"/>
  <c r="AZ597" i="1"/>
  <c r="AY597" i="1"/>
  <c r="AX597" i="1"/>
  <c r="BB710" i="1"/>
  <c r="BA710" i="1"/>
  <c r="AZ710" i="1"/>
  <c r="AY710" i="1"/>
  <c r="AX710" i="1"/>
  <c r="BB379" i="1"/>
  <c r="BA379" i="1"/>
  <c r="AZ379" i="1"/>
  <c r="AY379" i="1"/>
  <c r="AX379" i="1"/>
  <c r="BB500" i="1"/>
  <c r="BA500" i="1"/>
  <c r="AZ500" i="1"/>
  <c r="AY500" i="1"/>
  <c r="AX500" i="1"/>
  <c r="BB476" i="1"/>
  <c r="BA476" i="1"/>
  <c r="AZ476" i="1"/>
  <c r="AY476" i="1"/>
  <c r="AX476" i="1"/>
  <c r="BB321" i="1"/>
  <c r="BA321" i="1"/>
  <c r="AZ321" i="1"/>
  <c r="AY321" i="1"/>
  <c r="AX321" i="1"/>
  <c r="BB210" i="1"/>
  <c r="BA210" i="1"/>
  <c r="AZ210" i="1"/>
  <c r="AY210" i="1"/>
  <c r="AX210" i="1"/>
  <c r="BB565" i="1"/>
  <c r="BA565" i="1"/>
  <c r="AZ565" i="1"/>
  <c r="AY565" i="1"/>
  <c r="AX565" i="1"/>
  <c r="BB335" i="1"/>
  <c r="BA335" i="1"/>
  <c r="AZ335" i="1"/>
  <c r="AY335" i="1"/>
  <c r="AX335" i="1"/>
  <c r="BB557" i="1"/>
  <c r="BA557" i="1"/>
  <c r="AZ557" i="1"/>
  <c r="AY557" i="1"/>
  <c r="AX557" i="1"/>
  <c r="BB504" i="1"/>
  <c r="BA504" i="1"/>
  <c r="AZ504" i="1"/>
  <c r="AY504" i="1"/>
  <c r="AX504" i="1"/>
  <c r="BB620" i="1"/>
  <c r="BA620" i="1"/>
  <c r="AZ620" i="1"/>
  <c r="AY620" i="1"/>
  <c r="AX620" i="1"/>
  <c r="BB486" i="1"/>
  <c r="BA486" i="1"/>
  <c r="AZ486" i="1"/>
  <c r="AY486" i="1"/>
  <c r="AX486" i="1"/>
  <c r="BB633" i="1"/>
  <c r="BA633" i="1"/>
  <c r="AZ633" i="1"/>
  <c r="AY633" i="1"/>
  <c r="AX633" i="1"/>
  <c r="BB425" i="1"/>
  <c r="BA425" i="1"/>
  <c r="AZ425" i="1"/>
  <c r="AY425" i="1"/>
  <c r="AX425" i="1"/>
  <c r="BB247" i="1"/>
  <c r="BA247" i="1"/>
  <c r="AZ247" i="1"/>
  <c r="AY247" i="1"/>
  <c r="AX247" i="1"/>
  <c r="BB453" i="1"/>
  <c r="BA453" i="1"/>
  <c r="AZ453" i="1"/>
  <c r="AY453" i="1"/>
  <c r="AX453" i="1"/>
  <c r="BB196" i="1"/>
  <c r="BA196" i="1"/>
  <c r="AZ196" i="1"/>
  <c r="AY196" i="1"/>
  <c r="AX196" i="1"/>
  <c r="BB338" i="1"/>
  <c r="BA338" i="1"/>
  <c r="AZ338" i="1"/>
  <c r="AY338" i="1"/>
  <c r="AX338" i="1"/>
  <c r="BB158" i="1"/>
  <c r="BA158" i="1"/>
  <c r="AZ158" i="1"/>
  <c r="AY158" i="1"/>
  <c r="AX158" i="1"/>
  <c r="BB588" i="1"/>
  <c r="BA588" i="1"/>
  <c r="AZ588" i="1"/>
  <c r="AY588" i="1"/>
  <c r="AX588" i="1"/>
  <c r="BB409" i="1"/>
  <c r="BA409" i="1"/>
  <c r="AZ409" i="1"/>
  <c r="AY409" i="1"/>
  <c r="AX409" i="1"/>
  <c r="BB377" i="1"/>
  <c r="BA377" i="1"/>
  <c r="AZ377" i="1"/>
  <c r="AY377" i="1"/>
  <c r="AX377" i="1"/>
  <c r="BB114" i="1"/>
  <c r="BA114" i="1"/>
  <c r="AZ114" i="1"/>
  <c r="AY114" i="1"/>
  <c r="AX114" i="1"/>
  <c r="BB709" i="1"/>
  <c r="BA709" i="1"/>
  <c r="AZ709" i="1"/>
  <c r="AY709" i="1"/>
  <c r="AX709" i="1"/>
  <c r="BB506" i="1"/>
  <c r="BA506" i="1"/>
  <c r="AZ506" i="1"/>
  <c r="AY506" i="1"/>
  <c r="AX506" i="1"/>
  <c r="BB452" i="1"/>
  <c r="BA452" i="1"/>
  <c r="AZ452" i="1"/>
  <c r="AY452" i="1"/>
  <c r="AX452" i="1"/>
  <c r="BB394" i="1"/>
  <c r="BA394" i="1"/>
  <c r="AZ394" i="1"/>
  <c r="AY394" i="1"/>
  <c r="AX394" i="1"/>
  <c r="BB473" i="1"/>
  <c r="BA473" i="1"/>
  <c r="AZ473" i="1"/>
  <c r="AY473" i="1"/>
  <c r="AX473" i="1"/>
  <c r="BB309" i="1"/>
  <c r="BA309" i="1"/>
  <c r="AZ309" i="1"/>
  <c r="AY309" i="1"/>
  <c r="AX309" i="1"/>
  <c r="BB665" i="1"/>
  <c r="BA665" i="1"/>
  <c r="AZ665" i="1"/>
  <c r="AY665" i="1"/>
  <c r="AX665" i="1"/>
  <c r="BB411" i="1"/>
  <c r="BA411" i="1"/>
  <c r="AZ411" i="1"/>
  <c r="AY411" i="1"/>
  <c r="AX411" i="1"/>
  <c r="BB698" i="1"/>
  <c r="BA698" i="1"/>
  <c r="AZ698" i="1"/>
  <c r="AY698" i="1"/>
  <c r="AX698" i="1"/>
  <c r="BB641" i="1"/>
  <c r="BA641" i="1"/>
  <c r="AZ641" i="1"/>
  <c r="AY641" i="1"/>
  <c r="AX641" i="1"/>
  <c r="BB635" i="1"/>
  <c r="BA635" i="1"/>
  <c r="AZ635" i="1"/>
  <c r="AY635" i="1"/>
  <c r="AX635" i="1"/>
  <c r="BB249" i="1"/>
  <c r="BA249" i="1"/>
  <c r="AZ249" i="1"/>
  <c r="AY249" i="1"/>
  <c r="AX249" i="1"/>
  <c r="BB462" i="1"/>
  <c r="BA462" i="1"/>
  <c r="AZ462" i="1"/>
  <c r="AY462" i="1"/>
  <c r="AX462" i="1"/>
  <c r="BB454" i="1"/>
  <c r="BA454" i="1"/>
  <c r="AZ454" i="1"/>
  <c r="AY454" i="1"/>
  <c r="AX454" i="1"/>
  <c r="BB270" i="1"/>
  <c r="BA270" i="1"/>
  <c r="AZ270" i="1"/>
  <c r="AY270" i="1"/>
  <c r="AX270" i="1"/>
  <c r="BB624" i="1"/>
  <c r="BA624" i="1"/>
  <c r="AZ624" i="1"/>
  <c r="AY624" i="1"/>
  <c r="AX624" i="1"/>
  <c r="BB356" i="1"/>
  <c r="BA356" i="1"/>
  <c r="AZ356" i="1"/>
  <c r="AY356" i="1"/>
  <c r="AX356" i="1"/>
  <c r="BB68" i="1"/>
  <c r="BA68" i="1"/>
  <c r="AZ68" i="1"/>
  <c r="AY68" i="1"/>
  <c r="AX68" i="1"/>
  <c r="BB272" i="1"/>
  <c r="BA272" i="1"/>
  <c r="AZ272" i="1"/>
  <c r="AY272" i="1"/>
  <c r="AX272" i="1"/>
  <c r="BB278" i="1"/>
  <c r="BA278" i="1"/>
  <c r="AZ278" i="1"/>
  <c r="AY278" i="1"/>
  <c r="AX278" i="1"/>
  <c r="BB785" i="1"/>
  <c r="BA785" i="1"/>
  <c r="AZ785" i="1"/>
  <c r="AY785" i="1"/>
  <c r="AX785" i="1"/>
  <c r="BB461" i="1"/>
  <c r="BA461" i="1"/>
  <c r="AZ461" i="1"/>
  <c r="AY461" i="1"/>
  <c r="AX461" i="1"/>
  <c r="BB205" i="1"/>
  <c r="BA205" i="1"/>
  <c r="AZ205" i="1"/>
  <c r="AY205" i="1"/>
  <c r="AX205" i="1"/>
  <c r="BB177" i="1"/>
  <c r="BA177" i="1"/>
  <c r="AZ177" i="1"/>
  <c r="AY177" i="1"/>
  <c r="AX177" i="1"/>
  <c r="BB45" i="1"/>
  <c r="BA45" i="1"/>
  <c r="AZ45" i="1"/>
  <c r="AY45" i="1"/>
  <c r="AX45" i="1"/>
  <c r="BB625" i="1"/>
  <c r="BA625" i="1"/>
  <c r="AZ625" i="1"/>
  <c r="AY625" i="1"/>
  <c r="AX625" i="1"/>
  <c r="BB392" i="1"/>
  <c r="BA392" i="1"/>
  <c r="AZ392" i="1"/>
  <c r="AY392" i="1"/>
  <c r="AX392" i="1"/>
  <c r="BB640" i="1"/>
  <c r="BA640" i="1"/>
  <c r="AZ640" i="1"/>
  <c r="AY640" i="1"/>
  <c r="AX640" i="1"/>
  <c r="BB464" i="1"/>
  <c r="BA464" i="1"/>
  <c r="AZ464" i="1"/>
  <c r="AY464" i="1"/>
  <c r="AX464" i="1"/>
  <c r="BB285" i="1"/>
  <c r="BA285" i="1"/>
  <c r="AZ285" i="1"/>
  <c r="AY285" i="1"/>
  <c r="AX285" i="1"/>
  <c r="BB511" i="1"/>
  <c r="BA511" i="1"/>
  <c r="AZ511" i="1"/>
  <c r="AY511" i="1"/>
  <c r="AX511" i="1"/>
  <c r="BB459" i="1"/>
  <c r="BA459" i="1"/>
  <c r="AZ459" i="1"/>
  <c r="AY459" i="1"/>
  <c r="AX459" i="1"/>
  <c r="BB307" i="1"/>
  <c r="BA307" i="1"/>
  <c r="AZ307" i="1"/>
  <c r="AY307" i="1"/>
  <c r="AX307" i="1"/>
  <c r="BB267" i="1"/>
  <c r="BA267" i="1"/>
  <c r="AZ267" i="1"/>
  <c r="AY267" i="1"/>
  <c r="AX267" i="1"/>
  <c r="BB214" i="1"/>
  <c r="BA214" i="1"/>
  <c r="AZ214" i="1"/>
  <c r="AY214" i="1"/>
  <c r="AX214" i="1"/>
  <c r="BB693" i="1"/>
  <c r="BA693" i="1"/>
  <c r="AZ693" i="1"/>
  <c r="AY693" i="1"/>
  <c r="AX693" i="1"/>
  <c r="BB120" i="1"/>
  <c r="BA120" i="1"/>
  <c r="AZ120" i="1"/>
  <c r="AY120" i="1"/>
  <c r="AX120" i="1"/>
  <c r="BB180" i="1"/>
  <c r="BA180" i="1"/>
  <c r="AZ180" i="1"/>
  <c r="AY180" i="1"/>
  <c r="AX180" i="1"/>
  <c r="BB599" i="1"/>
  <c r="BA599" i="1"/>
  <c r="AZ599" i="1"/>
  <c r="AY599" i="1"/>
  <c r="AX599" i="1"/>
  <c r="BB390" i="1"/>
  <c r="BA390" i="1"/>
  <c r="AZ390" i="1"/>
  <c r="AY390" i="1"/>
  <c r="AX390" i="1"/>
  <c r="BB720" i="1"/>
  <c r="BA720" i="1"/>
  <c r="AZ720" i="1"/>
  <c r="AY720" i="1"/>
  <c r="AX720" i="1"/>
  <c r="BB712" i="1"/>
  <c r="BA712" i="1"/>
  <c r="AZ712" i="1"/>
  <c r="AY712" i="1"/>
  <c r="AX712" i="1"/>
  <c r="BB372" i="1"/>
  <c r="BA372" i="1"/>
  <c r="AZ372" i="1"/>
  <c r="AY372" i="1"/>
  <c r="AX372" i="1"/>
  <c r="BB359" i="1"/>
  <c r="BA359" i="1"/>
  <c r="AZ359" i="1"/>
  <c r="AY359" i="1"/>
  <c r="AX359" i="1"/>
  <c r="BB298" i="1"/>
  <c r="BA298" i="1"/>
  <c r="AZ298" i="1"/>
  <c r="AY298" i="1"/>
  <c r="AX298" i="1"/>
  <c r="BB143" i="1"/>
  <c r="BA143" i="1"/>
  <c r="AZ143" i="1"/>
  <c r="AY143" i="1"/>
  <c r="AX143" i="1"/>
  <c r="BB681" i="1"/>
  <c r="BA681" i="1"/>
  <c r="AZ681" i="1"/>
  <c r="AY681" i="1"/>
  <c r="AX681" i="1"/>
  <c r="BB290" i="1"/>
  <c r="BA290" i="1"/>
  <c r="AZ290" i="1"/>
  <c r="AY290" i="1"/>
  <c r="AX290" i="1"/>
  <c r="BB553" i="1"/>
  <c r="BA553" i="1"/>
  <c r="AZ553" i="1"/>
  <c r="AY553" i="1"/>
  <c r="AX553" i="1"/>
  <c r="BB428" i="1"/>
  <c r="BA428" i="1"/>
  <c r="AZ428" i="1"/>
  <c r="AY428" i="1"/>
  <c r="AX428" i="1"/>
  <c r="BB7" i="1"/>
  <c r="BA7" i="1"/>
  <c r="AZ7" i="1"/>
  <c r="AY7" i="1"/>
  <c r="AX7" i="1"/>
  <c r="BB243" i="1"/>
  <c r="BA243" i="1"/>
  <c r="AZ243" i="1"/>
  <c r="AY243" i="1"/>
  <c r="AX243" i="1"/>
  <c r="BB502" i="1"/>
  <c r="BA502" i="1"/>
  <c r="AZ502" i="1"/>
  <c r="AY502" i="1"/>
  <c r="AX502" i="1"/>
  <c r="BB396" i="1"/>
  <c r="BA396" i="1"/>
  <c r="AZ396" i="1"/>
  <c r="AY396" i="1"/>
  <c r="AX396" i="1"/>
  <c r="BB319" i="1"/>
  <c r="BA319" i="1"/>
  <c r="AZ319" i="1"/>
  <c r="AY319" i="1"/>
  <c r="AX319" i="1"/>
  <c r="BB171" i="1"/>
  <c r="BA171" i="1"/>
  <c r="AZ171" i="1"/>
  <c r="AY171" i="1"/>
  <c r="AX171" i="1"/>
  <c r="BB371" i="1"/>
  <c r="BA371" i="1"/>
  <c r="AZ371" i="1"/>
  <c r="AY371" i="1"/>
  <c r="AX371" i="1"/>
  <c r="BB161" i="1"/>
  <c r="BA161" i="1"/>
  <c r="AZ161" i="1"/>
  <c r="AY161" i="1"/>
  <c r="AX161" i="1"/>
  <c r="BB119" i="1"/>
  <c r="BA119" i="1"/>
  <c r="AZ119" i="1"/>
  <c r="AY119" i="1"/>
  <c r="AX119" i="1"/>
  <c r="BB414" i="1"/>
  <c r="BA414" i="1"/>
  <c r="AZ414" i="1"/>
  <c r="AY414" i="1"/>
  <c r="AX414" i="1"/>
  <c r="BB147" i="1"/>
  <c r="BA147" i="1"/>
  <c r="AZ147" i="1"/>
  <c r="AY147" i="1"/>
  <c r="AX147" i="1"/>
  <c r="BB384" i="1"/>
  <c r="BA384" i="1"/>
  <c r="AZ384" i="1"/>
  <c r="AY384" i="1"/>
  <c r="AX384" i="1"/>
  <c r="BB673" i="1"/>
  <c r="BA673" i="1"/>
  <c r="AZ673" i="1"/>
  <c r="AY673" i="1"/>
  <c r="AX673" i="1"/>
  <c r="BB490" i="1"/>
  <c r="BA490" i="1"/>
  <c r="AZ490" i="1"/>
  <c r="AY490" i="1"/>
  <c r="AX490" i="1"/>
  <c r="BB677" i="1"/>
  <c r="BA677" i="1"/>
  <c r="AZ677" i="1"/>
  <c r="AY677" i="1"/>
  <c r="AX677" i="1"/>
  <c r="BB258" i="1"/>
  <c r="BA258" i="1"/>
  <c r="AZ258" i="1"/>
  <c r="AY258" i="1"/>
  <c r="AX258" i="1"/>
  <c r="BB202" i="1"/>
  <c r="BA202" i="1"/>
  <c r="AZ202" i="1"/>
  <c r="AY202" i="1"/>
  <c r="AX202" i="1"/>
  <c r="BB327" i="1"/>
  <c r="BA327" i="1"/>
  <c r="AZ327" i="1"/>
  <c r="AY327" i="1"/>
  <c r="AX327" i="1"/>
  <c r="BB431" i="1"/>
  <c r="BA431" i="1"/>
  <c r="AZ431" i="1"/>
  <c r="AY431" i="1"/>
  <c r="AX431" i="1"/>
  <c r="BB478" i="1"/>
  <c r="BA478" i="1"/>
  <c r="AZ478" i="1"/>
  <c r="AY478" i="1"/>
  <c r="AX478" i="1"/>
  <c r="BB194" i="1"/>
  <c r="BA194" i="1"/>
  <c r="AZ194" i="1"/>
  <c r="AY194" i="1"/>
  <c r="AX194" i="1"/>
  <c r="BB430" i="1"/>
  <c r="BA430" i="1"/>
  <c r="AZ430" i="1"/>
  <c r="AY430" i="1"/>
  <c r="AX430" i="1"/>
  <c r="BB571" i="1"/>
  <c r="BA571" i="1"/>
  <c r="AZ571" i="1"/>
  <c r="AY571" i="1"/>
  <c r="AX571" i="1"/>
  <c r="BB113" i="1"/>
  <c r="BA113" i="1"/>
  <c r="AZ113" i="1"/>
  <c r="AY113" i="1"/>
  <c r="AX113" i="1"/>
  <c r="BB302" i="1"/>
  <c r="BA302" i="1"/>
  <c r="AZ302" i="1"/>
  <c r="AY302" i="1"/>
  <c r="AX302" i="1"/>
  <c r="BB383" i="1"/>
  <c r="BA383" i="1"/>
  <c r="AZ383" i="1"/>
  <c r="AY383" i="1"/>
  <c r="AX383" i="1"/>
  <c r="BB370" i="1"/>
  <c r="BA370" i="1"/>
  <c r="AZ370" i="1"/>
  <c r="AY370" i="1"/>
  <c r="AX370" i="1"/>
  <c r="BB93" i="1"/>
  <c r="BA93" i="1"/>
  <c r="AZ93" i="1"/>
  <c r="AY93" i="1"/>
  <c r="AX93" i="1"/>
  <c r="BB69" i="1"/>
  <c r="BA69" i="1"/>
  <c r="AZ69" i="1"/>
  <c r="AY69" i="1"/>
  <c r="AX69" i="1"/>
  <c r="BB593" i="1"/>
  <c r="BA593" i="1"/>
  <c r="AZ593" i="1"/>
  <c r="AY593" i="1"/>
  <c r="AX593" i="1"/>
  <c r="BB463" i="1"/>
  <c r="BA463" i="1"/>
  <c r="AZ463" i="1"/>
  <c r="AY463" i="1"/>
  <c r="AX463" i="1"/>
  <c r="BB254" i="1"/>
  <c r="BA254" i="1"/>
  <c r="AZ254" i="1"/>
  <c r="AY254" i="1"/>
  <c r="AX254" i="1"/>
  <c r="BB322" i="1"/>
  <c r="BA322" i="1"/>
  <c r="AZ322" i="1"/>
  <c r="AY322" i="1"/>
  <c r="AX322" i="1"/>
  <c r="BB475" i="1"/>
  <c r="BA475" i="1"/>
  <c r="AZ475" i="1"/>
  <c r="AY475" i="1"/>
  <c r="AX475" i="1"/>
  <c r="BB190" i="1"/>
  <c r="BA190" i="1"/>
  <c r="AZ190" i="1"/>
  <c r="AY190" i="1"/>
  <c r="AX190" i="1"/>
  <c r="BB151" i="1"/>
  <c r="BA151" i="1"/>
  <c r="AZ151" i="1"/>
  <c r="AY151" i="1"/>
  <c r="AX151" i="1"/>
  <c r="BB732" i="1"/>
  <c r="BA732" i="1"/>
  <c r="AZ732" i="1"/>
  <c r="AY732" i="1"/>
  <c r="AX732" i="1"/>
  <c r="BB632" i="1"/>
  <c r="BA632" i="1"/>
  <c r="AZ632" i="1"/>
  <c r="AY632" i="1"/>
  <c r="AX632" i="1"/>
  <c r="BB155" i="1"/>
  <c r="BA155" i="1"/>
  <c r="AZ155" i="1"/>
  <c r="AY155" i="1"/>
  <c r="AX155" i="1"/>
  <c r="BB253" i="1"/>
  <c r="BA253" i="1"/>
  <c r="AZ253" i="1"/>
  <c r="AY253" i="1"/>
  <c r="AX253" i="1"/>
  <c r="BB692" i="1"/>
  <c r="BA692" i="1"/>
  <c r="AZ692" i="1"/>
  <c r="AY692" i="1"/>
  <c r="AX692" i="1"/>
  <c r="BB342" i="1"/>
  <c r="BA342" i="1"/>
  <c r="AZ342" i="1"/>
  <c r="AY342" i="1"/>
  <c r="AX342" i="1"/>
  <c r="BB434" i="1"/>
  <c r="BA434" i="1"/>
  <c r="AZ434" i="1"/>
  <c r="AY434" i="1"/>
  <c r="AX434" i="1"/>
  <c r="BB404" i="1"/>
  <c r="BA404" i="1"/>
  <c r="AZ404" i="1"/>
  <c r="AY404" i="1"/>
  <c r="AX404" i="1"/>
  <c r="BB211" i="1"/>
  <c r="BA211" i="1"/>
  <c r="AZ211" i="1"/>
  <c r="AY211" i="1"/>
  <c r="AX211" i="1"/>
  <c r="BB687" i="1"/>
  <c r="BA687" i="1"/>
  <c r="AZ687" i="1"/>
  <c r="AY687" i="1"/>
  <c r="AX687" i="1"/>
  <c r="BB531" i="1"/>
  <c r="BA531" i="1"/>
  <c r="AZ531" i="1"/>
  <c r="AY531" i="1"/>
  <c r="AX531" i="1"/>
  <c r="BB76" i="1"/>
  <c r="BA76" i="1"/>
  <c r="AZ76" i="1"/>
  <c r="AY76" i="1"/>
  <c r="AX76" i="1"/>
  <c r="BB522" i="1"/>
  <c r="BA522" i="1"/>
  <c r="AZ522" i="1"/>
  <c r="AY522" i="1"/>
  <c r="AX522" i="1"/>
  <c r="BB112" i="1"/>
  <c r="BA112" i="1"/>
  <c r="AZ112" i="1"/>
  <c r="AY112" i="1"/>
  <c r="AX112" i="1"/>
  <c r="BB323" i="1"/>
  <c r="BA323" i="1"/>
  <c r="AZ323" i="1"/>
  <c r="AY323" i="1"/>
  <c r="AX323" i="1"/>
  <c r="BB661" i="1"/>
  <c r="BA661" i="1"/>
  <c r="AZ661" i="1"/>
  <c r="AY661" i="1"/>
  <c r="AX661" i="1"/>
  <c r="BB413" i="1"/>
  <c r="BA413" i="1"/>
  <c r="AZ413" i="1"/>
  <c r="AY413" i="1"/>
  <c r="AX413" i="1"/>
  <c r="BB228" i="1"/>
  <c r="BA228" i="1"/>
  <c r="AZ228" i="1"/>
  <c r="AY228" i="1"/>
  <c r="AX228" i="1"/>
  <c r="BB423" i="1"/>
  <c r="BA423" i="1"/>
  <c r="AZ423" i="1"/>
  <c r="AY423" i="1"/>
  <c r="AX423" i="1"/>
  <c r="BB442" i="1"/>
  <c r="BA442" i="1"/>
  <c r="AZ442" i="1"/>
  <c r="AY442" i="1"/>
  <c r="AX442" i="1"/>
  <c r="BB336" i="1"/>
  <c r="BA336" i="1"/>
  <c r="AZ336" i="1"/>
  <c r="AY336" i="1"/>
  <c r="AX336" i="1"/>
  <c r="BB305" i="1"/>
  <c r="BA305" i="1"/>
  <c r="AZ305" i="1"/>
  <c r="AY305" i="1"/>
  <c r="AX305" i="1"/>
  <c r="BB235" i="1"/>
  <c r="BA235" i="1"/>
  <c r="AZ235" i="1"/>
  <c r="AY235" i="1"/>
  <c r="AX235" i="1"/>
  <c r="BB412" i="1"/>
  <c r="BA412" i="1"/>
  <c r="AZ412" i="1"/>
  <c r="AY412" i="1"/>
  <c r="AX412" i="1"/>
  <c r="BB364" i="1"/>
  <c r="BA364" i="1"/>
  <c r="AZ364" i="1"/>
  <c r="AY364" i="1"/>
  <c r="AX364" i="1"/>
  <c r="BB583" i="1"/>
  <c r="BA583" i="1"/>
  <c r="AZ583" i="1"/>
  <c r="AY583" i="1"/>
  <c r="AX583" i="1"/>
  <c r="BB456" i="1"/>
  <c r="BA456" i="1"/>
  <c r="AZ456" i="1"/>
  <c r="AY456" i="1"/>
  <c r="AX456" i="1"/>
  <c r="BB294" i="1"/>
  <c r="BA294" i="1"/>
  <c r="AZ294" i="1"/>
  <c r="AY294" i="1"/>
  <c r="AX294" i="1"/>
  <c r="BB169" i="1"/>
  <c r="BA169" i="1"/>
  <c r="AZ169" i="1"/>
  <c r="AY169" i="1"/>
  <c r="AX169" i="1"/>
  <c r="BB30" i="1"/>
  <c r="BA30" i="1"/>
  <c r="AZ30" i="1"/>
  <c r="AY30" i="1"/>
  <c r="AX30" i="1"/>
  <c r="BB135" i="1"/>
  <c r="BA135" i="1"/>
  <c r="AZ135" i="1"/>
  <c r="AY135" i="1"/>
  <c r="AX135" i="1"/>
  <c r="BB98" i="1"/>
  <c r="BA98" i="1"/>
  <c r="AZ98" i="1"/>
  <c r="AY98" i="1"/>
  <c r="AX98" i="1"/>
  <c r="BB145" i="1"/>
  <c r="BA145" i="1"/>
  <c r="AZ145" i="1"/>
  <c r="AY145" i="1"/>
  <c r="AX145" i="1"/>
  <c r="BB79" i="1"/>
  <c r="BA79" i="1"/>
  <c r="AZ79" i="1"/>
  <c r="AY79" i="1"/>
  <c r="AX79" i="1"/>
  <c r="BB75" i="1"/>
  <c r="BA75" i="1"/>
  <c r="AZ75" i="1"/>
  <c r="AY75" i="1"/>
  <c r="AX75" i="1"/>
  <c r="BB46" i="1"/>
  <c r="BA46" i="1"/>
  <c r="AZ46" i="1"/>
  <c r="AY46" i="1"/>
  <c r="AX46" i="1"/>
  <c r="BB507" i="1"/>
  <c r="BA507" i="1"/>
  <c r="AZ507" i="1"/>
  <c r="AY507" i="1"/>
  <c r="AX507" i="1"/>
  <c r="BB389" i="1"/>
  <c r="BA389" i="1"/>
  <c r="AZ389" i="1"/>
  <c r="AY389" i="1"/>
  <c r="AX389" i="1"/>
  <c r="BB109" i="1"/>
  <c r="BA109" i="1"/>
  <c r="AZ109" i="1"/>
  <c r="AY109" i="1"/>
  <c r="AX109" i="1"/>
  <c r="BB675" i="1"/>
  <c r="BA675" i="1"/>
  <c r="AZ675" i="1"/>
  <c r="AY675" i="1"/>
  <c r="AX675" i="1"/>
  <c r="BB499" i="1"/>
  <c r="BA499" i="1"/>
  <c r="AZ499" i="1"/>
  <c r="AY499" i="1"/>
  <c r="AX499" i="1"/>
  <c r="BB324" i="1"/>
  <c r="BA324" i="1"/>
  <c r="AZ324" i="1"/>
  <c r="AY324" i="1"/>
  <c r="AX324" i="1"/>
  <c r="BB175" i="1"/>
  <c r="BA175" i="1"/>
  <c r="AZ175" i="1"/>
  <c r="AY175" i="1"/>
  <c r="AX175" i="1"/>
  <c r="BB317" i="1"/>
  <c r="BA317" i="1"/>
  <c r="AZ317" i="1"/>
  <c r="AY317" i="1"/>
  <c r="AX317" i="1"/>
  <c r="BB518" i="1"/>
  <c r="BA518" i="1"/>
  <c r="AZ518" i="1"/>
  <c r="AY518" i="1"/>
  <c r="AX518" i="1"/>
  <c r="BB141" i="1"/>
  <c r="BA141" i="1"/>
  <c r="AZ141" i="1"/>
  <c r="AY141" i="1"/>
  <c r="AX141" i="1"/>
  <c r="BB417" i="1"/>
  <c r="BA417" i="1"/>
  <c r="AZ417" i="1"/>
  <c r="AY417" i="1"/>
  <c r="AX417" i="1"/>
  <c r="BB262" i="1"/>
  <c r="BA262" i="1"/>
  <c r="AZ262" i="1"/>
  <c r="AY262" i="1"/>
  <c r="AX262" i="1"/>
  <c r="BB509" i="1"/>
  <c r="BA509" i="1"/>
  <c r="AZ509" i="1"/>
  <c r="AY509" i="1"/>
  <c r="AX509" i="1"/>
  <c r="BB362" i="1"/>
  <c r="BA362" i="1"/>
  <c r="AZ362" i="1"/>
  <c r="AY362" i="1"/>
  <c r="AX362" i="1"/>
  <c r="BB216" i="1"/>
  <c r="BA216" i="1"/>
  <c r="AZ216" i="1"/>
  <c r="AY216" i="1"/>
  <c r="AX216" i="1"/>
  <c r="BB291" i="1"/>
  <c r="BA291" i="1"/>
  <c r="AZ291" i="1"/>
  <c r="AY291" i="1"/>
  <c r="AX291" i="1"/>
  <c r="BB94" i="1"/>
  <c r="BA94" i="1"/>
  <c r="AZ94" i="1"/>
  <c r="AY94" i="1"/>
  <c r="AX94" i="1"/>
  <c r="BB111" i="1"/>
  <c r="BA111" i="1"/>
  <c r="AZ111" i="1"/>
  <c r="AY111" i="1"/>
  <c r="AX111" i="1"/>
  <c r="BB376" i="1"/>
  <c r="BA376" i="1"/>
  <c r="AZ376" i="1"/>
  <c r="AY376" i="1"/>
  <c r="AX376" i="1"/>
  <c r="BB435" i="1"/>
  <c r="BA435" i="1"/>
  <c r="AZ435" i="1"/>
  <c r="AY435" i="1"/>
  <c r="AX435" i="1"/>
  <c r="BB326" i="1"/>
  <c r="BA326" i="1"/>
  <c r="AZ326" i="1"/>
  <c r="AY326" i="1"/>
  <c r="AX326" i="1"/>
  <c r="BB130" i="1"/>
  <c r="BA130" i="1"/>
  <c r="AZ130" i="1"/>
  <c r="AY130" i="1"/>
  <c r="AX130" i="1"/>
  <c r="BB318" i="1"/>
  <c r="BA318" i="1"/>
  <c r="AZ318" i="1"/>
  <c r="AY318" i="1"/>
  <c r="AX318" i="1"/>
  <c r="BB353" i="1"/>
  <c r="BA353" i="1"/>
  <c r="AZ353" i="1"/>
  <c r="AY353" i="1"/>
  <c r="AX353" i="1"/>
  <c r="BB224" i="1"/>
  <c r="BA224" i="1"/>
  <c r="AZ224" i="1"/>
  <c r="AY224" i="1"/>
  <c r="AX224" i="1"/>
  <c r="BB241" i="1"/>
  <c r="BA241" i="1"/>
  <c r="AZ241" i="1"/>
  <c r="AY241" i="1"/>
  <c r="AX241" i="1"/>
  <c r="BB533" i="1"/>
  <c r="BA533" i="1"/>
  <c r="AZ533" i="1"/>
  <c r="AY533" i="1"/>
  <c r="AX533" i="1"/>
  <c r="BB274" i="1"/>
  <c r="BA274" i="1"/>
  <c r="AZ274" i="1"/>
  <c r="AY274" i="1"/>
  <c r="AX274" i="1"/>
  <c r="BB650" i="1"/>
  <c r="BA650" i="1"/>
  <c r="AZ650" i="1"/>
  <c r="AY650" i="1"/>
  <c r="AX650" i="1"/>
  <c r="BB310" i="1"/>
  <c r="BA310" i="1"/>
  <c r="AZ310" i="1"/>
  <c r="AY310" i="1"/>
  <c r="AX310" i="1"/>
  <c r="BB621" i="1"/>
  <c r="BA621" i="1"/>
  <c r="AZ621" i="1"/>
  <c r="AY621" i="1"/>
  <c r="AX621" i="1"/>
  <c r="BB429" i="1"/>
  <c r="BA429" i="1"/>
  <c r="AZ429" i="1"/>
  <c r="AY429" i="1"/>
  <c r="AX429" i="1"/>
  <c r="BB16" i="1"/>
  <c r="BA16" i="1"/>
  <c r="AZ16" i="1"/>
  <c r="AY16" i="1"/>
  <c r="AX16" i="1"/>
  <c r="BB415" i="1"/>
  <c r="BA415" i="1"/>
  <c r="AZ415" i="1"/>
  <c r="AY415" i="1"/>
  <c r="AX415" i="1"/>
  <c r="BB283" i="1"/>
  <c r="BA283" i="1"/>
  <c r="AZ283" i="1"/>
  <c r="AY283" i="1"/>
  <c r="AX283" i="1"/>
  <c r="BB320" i="1"/>
  <c r="BA320" i="1"/>
  <c r="AZ320" i="1"/>
  <c r="AY320" i="1"/>
  <c r="AX320" i="1"/>
  <c r="BB282" i="1"/>
  <c r="BA282" i="1"/>
  <c r="AZ282" i="1"/>
  <c r="AY282" i="1"/>
  <c r="AX282" i="1"/>
  <c r="BB339" i="1"/>
  <c r="BA339" i="1"/>
  <c r="AZ339" i="1"/>
  <c r="AY339" i="1"/>
  <c r="AX339" i="1"/>
  <c r="BB162" i="1"/>
  <c r="BA162" i="1"/>
  <c r="AZ162" i="1"/>
  <c r="AY162" i="1"/>
  <c r="AX162" i="1"/>
  <c r="BB346" i="1"/>
  <c r="BA346" i="1"/>
  <c r="AZ346" i="1"/>
  <c r="AY346" i="1"/>
  <c r="AX346" i="1"/>
  <c r="BB261" i="1"/>
  <c r="BA261" i="1"/>
  <c r="AZ261" i="1"/>
  <c r="AY261" i="1"/>
  <c r="AX261" i="1"/>
  <c r="BB402" i="1"/>
  <c r="BA402" i="1"/>
  <c r="AZ402" i="1"/>
  <c r="AY402" i="1"/>
  <c r="AX402" i="1"/>
  <c r="BB186" i="1"/>
  <c r="BA186" i="1"/>
  <c r="AZ186" i="1"/>
  <c r="AY186" i="1"/>
  <c r="AX186" i="1"/>
  <c r="BB407" i="1"/>
  <c r="BA407" i="1"/>
  <c r="AZ407" i="1"/>
  <c r="AY407" i="1"/>
  <c r="AX407" i="1"/>
  <c r="BB269" i="1"/>
  <c r="BA269" i="1"/>
  <c r="AZ269" i="1"/>
  <c r="AY269" i="1"/>
  <c r="AX269" i="1"/>
  <c r="BB66" i="1"/>
  <c r="BA66" i="1"/>
  <c r="AZ66" i="1"/>
  <c r="AY66" i="1"/>
  <c r="AX66" i="1"/>
  <c r="BB369" i="1"/>
  <c r="BA369" i="1"/>
  <c r="AZ369" i="1"/>
  <c r="AY369" i="1"/>
  <c r="AX369" i="1"/>
  <c r="BB129" i="1"/>
  <c r="BA129" i="1"/>
  <c r="AZ129" i="1"/>
  <c r="AY129" i="1"/>
  <c r="AX129" i="1"/>
  <c r="BB303" i="1"/>
  <c r="BA303" i="1"/>
  <c r="AZ303" i="1"/>
  <c r="AY303" i="1"/>
  <c r="AX303" i="1"/>
  <c r="BB92" i="1"/>
  <c r="BA92" i="1"/>
  <c r="AZ92" i="1"/>
  <c r="AY92" i="1"/>
  <c r="AX92" i="1"/>
  <c r="BB288" i="1"/>
  <c r="BA288" i="1"/>
  <c r="AZ288" i="1"/>
  <c r="AY288" i="1"/>
  <c r="AX288" i="1"/>
  <c r="BB229" i="1"/>
  <c r="BA229" i="1"/>
  <c r="AZ229" i="1"/>
  <c r="AY229" i="1"/>
  <c r="AX229" i="1"/>
  <c r="BB296" i="1"/>
  <c r="BA296" i="1"/>
  <c r="AZ296" i="1"/>
  <c r="AY296" i="1"/>
  <c r="AX296" i="1"/>
  <c r="BB498" i="1"/>
  <c r="BA498" i="1"/>
  <c r="AZ498" i="1"/>
  <c r="AY498" i="1"/>
  <c r="AX498" i="1"/>
  <c r="BB209" i="1"/>
  <c r="BA209" i="1"/>
  <c r="AZ209" i="1"/>
  <c r="AY209" i="1"/>
  <c r="AX209" i="1"/>
  <c r="BB373" i="1"/>
  <c r="BA373" i="1"/>
  <c r="AZ373" i="1"/>
  <c r="AY373" i="1"/>
  <c r="AX373" i="1"/>
  <c r="BB281" i="1"/>
  <c r="BA281" i="1"/>
  <c r="AZ281" i="1"/>
  <c r="AY281" i="1"/>
  <c r="AX281" i="1"/>
  <c r="BB183" i="1"/>
  <c r="BA183" i="1"/>
  <c r="AZ183" i="1"/>
  <c r="AY183" i="1"/>
  <c r="AX183" i="1"/>
  <c r="BB126" i="1"/>
  <c r="BA126" i="1"/>
  <c r="AZ126" i="1"/>
  <c r="AY126" i="1"/>
  <c r="AX126" i="1"/>
  <c r="BB513" i="1"/>
  <c r="BA513" i="1"/>
  <c r="AZ513" i="1"/>
  <c r="AY513" i="1"/>
  <c r="AX513" i="1"/>
  <c r="BB234" i="1"/>
  <c r="BA234" i="1"/>
  <c r="AZ234" i="1"/>
  <c r="AY234" i="1"/>
  <c r="AX234" i="1"/>
  <c r="BB259" i="1"/>
  <c r="BA259" i="1"/>
  <c r="AZ259" i="1"/>
  <c r="AY259" i="1"/>
  <c r="AX259" i="1"/>
  <c r="BB256" i="1"/>
  <c r="BA256" i="1"/>
  <c r="AZ256" i="1"/>
  <c r="AY256" i="1"/>
  <c r="AX256" i="1"/>
  <c r="BB37" i="1"/>
  <c r="BA37" i="1"/>
  <c r="AZ37" i="1"/>
  <c r="AY37" i="1"/>
  <c r="AX37" i="1"/>
  <c r="BB156" i="1"/>
  <c r="BA156" i="1"/>
  <c r="AZ156" i="1"/>
  <c r="AY156" i="1"/>
  <c r="AX156" i="1"/>
  <c r="BB315" i="1"/>
  <c r="BA315" i="1"/>
  <c r="AZ315" i="1"/>
  <c r="AY315" i="1"/>
  <c r="AX315" i="1"/>
  <c r="BB284" i="1"/>
  <c r="BA284" i="1"/>
  <c r="AZ284" i="1"/>
  <c r="AY284" i="1"/>
  <c r="AX284" i="1"/>
  <c r="BB395" i="1"/>
  <c r="BA395" i="1"/>
  <c r="AZ395" i="1"/>
  <c r="AY395" i="1"/>
  <c r="AX395" i="1"/>
  <c r="BB458" i="1"/>
  <c r="BA458" i="1"/>
  <c r="AZ458" i="1"/>
  <c r="AY458" i="1"/>
  <c r="AX458" i="1"/>
  <c r="BB217" i="1"/>
  <c r="BA217" i="1"/>
  <c r="AZ217" i="1"/>
  <c r="AY217" i="1"/>
  <c r="AX217" i="1"/>
  <c r="BB222" i="1"/>
  <c r="BA222" i="1"/>
  <c r="AZ222" i="1"/>
  <c r="AY222" i="1"/>
  <c r="AX222" i="1"/>
  <c r="BB170" i="1"/>
  <c r="BA170" i="1"/>
  <c r="AZ170" i="1"/>
  <c r="AY170" i="1"/>
  <c r="AX170" i="1"/>
  <c r="BB366" i="1"/>
  <c r="BA366" i="1"/>
  <c r="AZ366" i="1"/>
  <c r="AY366" i="1"/>
  <c r="AX366" i="1"/>
  <c r="BB118" i="1"/>
  <c r="BA118" i="1"/>
  <c r="AZ118" i="1"/>
  <c r="AY118" i="1"/>
  <c r="AX118" i="1"/>
  <c r="BB484" i="1"/>
  <c r="BA484" i="1"/>
  <c r="AZ484" i="1"/>
  <c r="AY484" i="1"/>
  <c r="AX484" i="1"/>
  <c r="BB525" i="1"/>
  <c r="BA525" i="1"/>
  <c r="AZ525" i="1"/>
  <c r="AY525" i="1"/>
  <c r="AX525" i="1"/>
  <c r="BB375" i="1"/>
  <c r="BA375" i="1"/>
  <c r="AZ375" i="1"/>
  <c r="AY375" i="1"/>
  <c r="AX375" i="1"/>
  <c r="BB107" i="1"/>
  <c r="BA107" i="1"/>
  <c r="AZ107" i="1"/>
  <c r="AY107" i="1"/>
  <c r="AX107" i="1"/>
  <c r="BB403" i="1"/>
  <c r="BA403" i="1"/>
  <c r="AZ403" i="1"/>
  <c r="AY403" i="1"/>
  <c r="AX403" i="1"/>
  <c r="BB398" i="1"/>
  <c r="BA398" i="1"/>
  <c r="AZ398" i="1"/>
  <c r="AY398" i="1"/>
  <c r="AX398" i="1"/>
  <c r="BB236" i="1"/>
  <c r="BA236" i="1"/>
  <c r="AZ236" i="1"/>
  <c r="AY236" i="1"/>
  <c r="AX236" i="1"/>
  <c r="BB149" i="1"/>
  <c r="BA149" i="1"/>
  <c r="AZ149" i="1"/>
  <c r="AY149" i="1"/>
  <c r="AX149" i="1"/>
  <c r="BB255" i="1"/>
  <c r="BA255" i="1"/>
  <c r="AZ255" i="1"/>
  <c r="AY255" i="1"/>
  <c r="AX255" i="1"/>
  <c r="BB292" i="1"/>
  <c r="BA292" i="1"/>
  <c r="AZ292" i="1"/>
  <c r="AY292" i="1"/>
  <c r="AX292" i="1"/>
  <c r="BB242" i="1"/>
  <c r="BA242" i="1"/>
  <c r="AZ242" i="1"/>
  <c r="AY242" i="1"/>
  <c r="AX242" i="1"/>
  <c r="BB207" i="1"/>
  <c r="BA207" i="1"/>
  <c r="AZ207" i="1"/>
  <c r="AY207" i="1"/>
  <c r="AX207" i="1"/>
  <c r="BB153" i="1"/>
  <c r="BA153" i="1"/>
  <c r="AZ153" i="1"/>
  <c r="AY153" i="1"/>
  <c r="AX153" i="1"/>
  <c r="BB705" i="1"/>
  <c r="BA705" i="1"/>
  <c r="AZ705" i="1"/>
  <c r="AY705" i="1"/>
  <c r="AX705" i="1"/>
  <c r="BB304" i="1"/>
  <c r="BA304" i="1"/>
  <c r="AZ304" i="1"/>
  <c r="AY304" i="1"/>
  <c r="AX304" i="1"/>
  <c r="BB148" i="1"/>
  <c r="BA148" i="1"/>
  <c r="AZ148" i="1"/>
  <c r="AY148" i="1"/>
  <c r="AX148" i="1"/>
  <c r="BB391" i="1"/>
  <c r="BA391" i="1"/>
  <c r="AZ391" i="1"/>
  <c r="AY391" i="1"/>
  <c r="AX391" i="1"/>
  <c r="BB221" i="1"/>
  <c r="BA221" i="1"/>
  <c r="AZ221" i="1"/>
  <c r="AY221" i="1"/>
  <c r="AX221" i="1"/>
  <c r="BB208" i="1"/>
  <c r="BA208" i="1"/>
  <c r="AZ208" i="1"/>
  <c r="AY208" i="1"/>
  <c r="AX208" i="1"/>
  <c r="BB70" i="1"/>
  <c r="BA70" i="1"/>
  <c r="AZ70" i="1"/>
  <c r="AY70" i="1"/>
  <c r="AX70" i="1"/>
  <c r="BB299" i="1"/>
  <c r="BA299" i="1"/>
  <c r="AZ299" i="1"/>
  <c r="AY299" i="1"/>
  <c r="AX299" i="1"/>
  <c r="BB127" i="1"/>
  <c r="BA127" i="1"/>
  <c r="AZ127" i="1"/>
  <c r="AY127" i="1"/>
  <c r="AX127" i="1"/>
  <c r="BB437" i="1"/>
  <c r="BA437" i="1"/>
  <c r="AZ437" i="1"/>
  <c r="AY437" i="1"/>
  <c r="AX437" i="1"/>
  <c r="BB349" i="1"/>
  <c r="BA349" i="1"/>
  <c r="AZ349" i="1"/>
  <c r="AY349" i="1"/>
  <c r="AX349" i="1"/>
  <c r="BB487" i="1"/>
  <c r="BA487" i="1"/>
  <c r="AZ487" i="1"/>
  <c r="AY487" i="1"/>
  <c r="AX487" i="1"/>
  <c r="BB544" i="1"/>
  <c r="BA544" i="1"/>
  <c r="AZ544" i="1"/>
  <c r="AY544" i="1"/>
  <c r="AX544" i="1"/>
  <c r="BB87" i="1"/>
  <c r="BA87" i="1"/>
  <c r="AZ87" i="1"/>
  <c r="AY87" i="1"/>
  <c r="AX87" i="1"/>
  <c r="BB167" i="1"/>
  <c r="BA167" i="1"/>
  <c r="AZ167" i="1"/>
  <c r="AY167" i="1"/>
  <c r="AX167" i="1"/>
  <c r="BB329" i="1"/>
  <c r="BA329" i="1"/>
  <c r="AZ329" i="1"/>
  <c r="AY329" i="1"/>
  <c r="AX329" i="1"/>
  <c r="BB32" i="1"/>
  <c r="BA32" i="1"/>
  <c r="AZ32" i="1"/>
  <c r="AY32" i="1"/>
  <c r="AX32" i="1"/>
  <c r="BB325" i="1"/>
  <c r="BA325" i="1"/>
  <c r="AZ325" i="1"/>
  <c r="AY325" i="1"/>
  <c r="AX325" i="1"/>
  <c r="BB351" i="1"/>
  <c r="BA351" i="1"/>
  <c r="AZ351" i="1"/>
  <c r="AY351" i="1"/>
  <c r="AX351" i="1"/>
  <c r="BB14" i="1"/>
  <c r="BA14" i="1"/>
  <c r="AZ14" i="1"/>
  <c r="AY14" i="1"/>
  <c r="AX14" i="1"/>
  <c r="BB58" i="1"/>
  <c r="BA58" i="1"/>
  <c r="AZ58" i="1"/>
  <c r="AY58" i="1"/>
  <c r="AX58" i="1"/>
  <c r="BB140" i="1"/>
  <c r="BA140" i="1"/>
  <c r="AZ140" i="1"/>
  <c r="AY140" i="1"/>
  <c r="AX140" i="1"/>
  <c r="BB96" i="1"/>
  <c r="BA96" i="1"/>
  <c r="AZ96" i="1"/>
  <c r="AY96" i="1"/>
  <c r="AX96" i="1"/>
  <c r="BB52" i="1"/>
  <c r="BA52" i="1"/>
  <c r="AZ52" i="1"/>
  <c r="AY52" i="1"/>
  <c r="AX52" i="1"/>
  <c r="BB223" i="1"/>
  <c r="BA223" i="1"/>
  <c r="AZ223" i="1"/>
  <c r="AY223" i="1"/>
  <c r="AX223" i="1"/>
  <c r="BB220" i="1"/>
  <c r="BA220" i="1"/>
  <c r="AZ220" i="1"/>
  <c r="AY220" i="1"/>
  <c r="AX220" i="1"/>
  <c r="BB289" i="1"/>
  <c r="BA289" i="1"/>
  <c r="AZ289" i="1"/>
  <c r="AY289" i="1"/>
  <c r="AX289" i="1"/>
  <c r="BB264" i="1"/>
  <c r="BA264" i="1"/>
  <c r="AZ264" i="1"/>
  <c r="AY264" i="1"/>
  <c r="AX264" i="1"/>
  <c r="BB226" i="1"/>
  <c r="BA226" i="1"/>
  <c r="AZ226" i="1"/>
  <c r="AY226" i="1"/>
  <c r="AX226" i="1"/>
  <c r="BB55" i="1"/>
  <c r="BA55" i="1"/>
  <c r="AZ55" i="1"/>
  <c r="AY55" i="1"/>
  <c r="AX55" i="1"/>
  <c r="BB365" i="1"/>
  <c r="BA365" i="1"/>
  <c r="AZ365" i="1"/>
  <c r="AY365" i="1"/>
  <c r="AX365" i="1"/>
  <c r="BB341" i="1"/>
  <c r="BA341" i="1"/>
  <c r="AZ341" i="1"/>
  <c r="AY341" i="1"/>
  <c r="AX341" i="1"/>
  <c r="BB138" i="1"/>
  <c r="BA138" i="1"/>
  <c r="AZ138" i="1"/>
  <c r="AY138" i="1"/>
  <c r="AX138" i="1"/>
  <c r="BB455" i="1"/>
  <c r="BA455" i="1"/>
  <c r="AZ455" i="1"/>
  <c r="AY455" i="1"/>
  <c r="AX455" i="1"/>
  <c r="BB24" i="1"/>
  <c r="BA24" i="1"/>
  <c r="AZ24" i="1"/>
  <c r="AY24" i="1"/>
  <c r="AX24" i="1"/>
  <c r="BB401" i="1"/>
  <c r="BA401" i="1"/>
  <c r="AZ401" i="1"/>
  <c r="AY401" i="1"/>
  <c r="AX401" i="1"/>
  <c r="BB426" i="1"/>
  <c r="BA426" i="1"/>
  <c r="AZ426" i="1"/>
  <c r="AY426" i="1"/>
  <c r="AX426" i="1"/>
  <c r="BB150" i="1"/>
  <c r="BA150" i="1"/>
  <c r="AZ150" i="1"/>
  <c r="AY150" i="1"/>
  <c r="AX150" i="1"/>
  <c r="BB238" i="1"/>
  <c r="BA238" i="1"/>
  <c r="AZ238" i="1"/>
  <c r="AY238" i="1"/>
  <c r="AX238" i="1"/>
  <c r="BB293" i="1"/>
  <c r="BA293" i="1"/>
  <c r="AZ293" i="1"/>
  <c r="AY293" i="1"/>
  <c r="AX293" i="1"/>
  <c r="BB51" i="1"/>
  <c r="BA51" i="1"/>
  <c r="AZ51" i="1"/>
  <c r="AY51" i="1"/>
  <c r="AX51" i="1"/>
  <c r="BB53" i="1"/>
  <c r="BA53" i="1"/>
  <c r="AZ53" i="1"/>
  <c r="AY53" i="1"/>
  <c r="AX53" i="1"/>
  <c r="BB237" i="1"/>
  <c r="BA237" i="1"/>
  <c r="AZ237" i="1"/>
  <c r="AY237" i="1"/>
  <c r="AX237" i="1"/>
  <c r="BB185" i="1"/>
  <c r="BA185" i="1"/>
  <c r="AZ185" i="1"/>
  <c r="AY185" i="1"/>
  <c r="AX185" i="1"/>
  <c r="BB368" i="1"/>
  <c r="BA368" i="1"/>
  <c r="AZ368" i="1"/>
  <c r="AY368" i="1"/>
  <c r="AX368" i="1"/>
  <c r="BB239" i="1"/>
  <c r="BA239" i="1"/>
  <c r="AZ239" i="1"/>
  <c r="AY239" i="1"/>
  <c r="AX239" i="1"/>
  <c r="BB74" i="1"/>
  <c r="BA74" i="1"/>
  <c r="AZ74" i="1"/>
  <c r="AY74" i="1"/>
  <c r="AX74" i="1"/>
  <c r="BB26" i="1"/>
  <c r="BA26" i="1"/>
  <c r="AZ26" i="1"/>
  <c r="AY26" i="1"/>
  <c r="AX26" i="1"/>
  <c r="BB77" i="1"/>
  <c r="BA77" i="1"/>
  <c r="AZ77" i="1"/>
  <c r="AY77" i="1"/>
  <c r="AX77" i="1"/>
  <c r="BB188" i="1"/>
  <c r="BA188" i="1"/>
  <c r="AZ188" i="1"/>
  <c r="AY188" i="1"/>
  <c r="AX188" i="1"/>
  <c r="BB159" i="1"/>
  <c r="BA159" i="1"/>
  <c r="AZ159" i="1"/>
  <c r="AY159" i="1"/>
  <c r="AX159" i="1"/>
  <c r="BB251" i="1"/>
  <c r="BA251" i="1"/>
  <c r="AZ251" i="1"/>
  <c r="AY251" i="1"/>
  <c r="AX251" i="1"/>
  <c r="BB54" i="1"/>
  <c r="BA54" i="1"/>
  <c r="AZ54" i="1"/>
  <c r="AY54" i="1"/>
  <c r="AX54" i="1"/>
  <c r="BB25" i="1"/>
  <c r="BA25" i="1"/>
  <c r="AZ25" i="1"/>
  <c r="AY25" i="1"/>
  <c r="AX25" i="1"/>
  <c r="BB160" i="1"/>
  <c r="BA160" i="1"/>
  <c r="AZ160" i="1"/>
  <c r="AY160" i="1"/>
  <c r="AX160" i="1"/>
  <c r="BB39" i="1"/>
  <c r="BA39" i="1"/>
  <c r="AZ39" i="1"/>
  <c r="AY39" i="1"/>
  <c r="AX39" i="1"/>
  <c r="BB85" i="1"/>
  <c r="BA85" i="1"/>
  <c r="AZ85" i="1"/>
  <c r="AY85" i="1"/>
  <c r="AX85" i="1"/>
  <c r="BB656" i="1"/>
  <c r="BA656" i="1"/>
  <c r="AZ656" i="1"/>
  <c r="AY656" i="1"/>
  <c r="AX656" i="1"/>
  <c r="BB91" i="1"/>
  <c r="BA91" i="1"/>
  <c r="AZ91" i="1"/>
  <c r="AY91" i="1"/>
  <c r="AX91" i="1"/>
  <c r="BB20" i="1"/>
  <c r="BA20" i="1"/>
  <c r="AZ20" i="1"/>
  <c r="AY20" i="1"/>
  <c r="AX20" i="1"/>
  <c r="BB306" i="1"/>
  <c r="BA306" i="1"/>
  <c r="AZ306" i="1"/>
  <c r="AY306" i="1"/>
  <c r="AX306" i="1"/>
  <c r="BB59" i="1"/>
  <c r="BA59" i="1"/>
  <c r="AZ59" i="1"/>
  <c r="AY59" i="1"/>
  <c r="AX59" i="1"/>
  <c r="BB125" i="1"/>
  <c r="BA125" i="1"/>
  <c r="AZ125" i="1"/>
  <c r="AY125" i="1"/>
  <c r="AX125" i="1"/>
  <c r="BB337" i="1"/>
  <c r="BA337" i="1"/>
  <c r="AZ337" i="1"/>
  <c r="AY337" i="1"/>
  <c r="AX337" i="1"/>
  <c r="BB176" i="1"/>
  <c r="BA176" i="1"/>
  <c r="AZ176" i="1"/>
  <c r="AY176" i="1"/>
  <c r="AX176" i="1"/>
  <c r="BB419" i="1"/>
  <c r="BA419" i="1"/>
  <c r="AZ419" i="1"/>
  <c r="AY419" i="1"/>
  <c r="AX419" i="1"/>
  <c r="BB41" i="1"/>
  <c r="BA41" i="1"/>
  <c r="AZ41" i="1"/>
  <c r="AY41" i="1"/>
  <c r="AX41" i="1"/>
  <c r="BB619" i="1"/>
  <c r="BA619" i="1"/>
  <c r="AZ619" i="1"/>
  <c r="AY619" i="1"/>
  <c r="AX619" i="1"/>
  <c r="BB101" i="1"/>
  <c r="BA101" i="1"/>
  <c r="AZ101" i="1"/>
  <c r="AY101" i="1"/>
  <c r="AX101" i="1"/>
  <c r="BB268" i="1"/>
  <c r="BA268" i="1"/>
  <c r="AZ268" i="1"/>
  <c r="AY268" i="1"/>
  <c r="AX268" i="1"/>
  <c r="BB199" i="1"/>
  <c r="BA199" i="1"/>
  <c r="AZ199" i="1"/>
  <c r="AY199" i="1"/>
  <c r="AX199" i="1"/>
  <c r="BB189" i="1"/>
  <c r="BA189" i="1"/>
  <c r="AZ189" i="1"/>
  <c r="AY189" i="1"/>
  <c r="AX189" i="1"/>
  <c r="BB133" i="1"/>
  <c r="BA133" i="1"/>
  <c r="AZ133" i="1"/>
  <c r="AY133" i="1"/>
  <c r="AX133" i="1"/>
  <c r="BB134" i="1"/>
  <c r="BA134" i="1"/>
  <c r="AZ134" i="1"/>
  <c r="AY134" i="1"/>
  <c r="AX134" i="1"/>
  <c r="BB357" i="1"/>
  <c r="BA357" i="1"/>
  <c r="AZ357" i="1"/>
  <c r="AY357" i="1"/>
  <c r="AX357" i="1"/>
  <c r="BB295" i="1"/>
  <c r="BA295" i="1"/>
  <c r="AZ295" i="1"/>
  <c r="AY295" i="1"/>
  <c r="AX295" i="1"/>
  <c r="BB166" i="1"/>
  <c r="BA166" i="1"/>
  <c r="AZ166" i="1"/>
  <c r="AY166" i="1"/>
  <c r="AX166" i="1"/>
  <c r="BB139" i="1"/>
  <c r="BA139" i="1"/>
  <c r="AZ139" i="1"/>
  <c r="AY139" i="1"/>
  <c r="AX139" i="1"/>
  <c r="BB86" i="1"/>
  <c r="BA86" i="1"/>
  <c r="AZ86" i="1"/>
  <c r="AY86" i="1"/>
  <c r="AX86" i="1"/>
  <c r="BB367" i="1"/>
  <c r="BA367" i="1"/>
  <c r="AZ367" i="1"/>
  <c r="AY367" i="1"/>
  <c r="AX367" i="1"/>
  <c r="BB297" i="1"/>
  <c r="BA297" i="1"/>
  <c r="AZ297" i="1"/>
  <c r="AY297" i="1"/>
  <c r="AX297" i="1"/>
  <c r="BB137" i="1"/>
  <c r="BA137" i="1"/>
  <c r="AZ137" i="1"/>
  <c r="AY137" i="1"/>
  <c r="AX137" i="1"/>
  <c r="BB84" i="1"/>
  <c r="BA84" i="1"/>
  <c r="AZ84" i="1"/>
  <c r="AY84" i="1"/>
  <c r="AX84" i="1"/>
  <c r="BB172" i="1"/>
  <c r="BA172" i="1"/>
  <c r="AZ172" i="1"/>
  <c r="AY172" i="1"/>
  <c r="AX172" i="1"/>
  <c r="BB345" i="1"/>
  <c r="BA345" i="1"/>
  <c r="AZ345" i="1"/>
  <c r="AY345" i="1"/>
  <c r="AX345" i="1"/>
  <c r="BB12" i="1"/>
  <c r="BA12" i="1"/>
  <c r="AZ12" i="1"/>
  <c r="AY12" i="1"/>
  <c r="AX12" i="1"/>
  <c r="BB65" i="1"/>
  <c r="BA65" i="1"/>
  <c r="AZ65" i="1"/>
  <c r="AY65" i="1"/>
  <c r="AX65" i="1"/>
  <c r="BB154" i="1"/>
  <c r="BA154" i="1"/>
  <c r="AZ154" i="1"/>
  <c r="AY154" i="1"/>
  <c r="AX154" i="1"/>
  <c r="BB374" i="1"/>
  <c r="BA374" i="1"/>
  <c r="AZ374" i="1"/>
  <c r="AY374" i="1"/>
  <c r="AX374" i="1"/>
  <c r="BB225" i="1"/>
  <c r="BA225" i="1"/>
  <c r="AZ225" i="1"/>
  <c r="AY225" i="1"/>
  <c r="AX225" i="1"/>
  <c r="BB252" i="1"/>
  <c r="BA252" i="1"/>
  <c r="AZ252" i="1"/>
  <c r="AY252" i="1"/>
  <c r="AX252" i="1"/>
  <c r="BB173" i="1"/>
  <c r="BA173" i="1"/>
  <c r="AZ173" i="1"/>
  <c r="AY173" i="1"/>
  <c r="AX173" i="1"/>
  <c r="BB89" i="1"/>
  <c r="BA89" i="1"/>
  <c r="AZ89" i="1"/>
  <c r="AY89" i="1"/>
  <c r="AX89" i="1"/>
  <c r="BB67" i="1"/>
  <c r="BA67" i="1"/>
  <c r="AZ67" i="1"/>
  <c r="AY67" i="1"/>
  <c r="AX67" i="1"/>
  <c r="BB123" i="1"/>
  <c r="BA123" i="1"/>
  <c r="AZ123" i="1"/>
  <c r="AY123" i="1"/>
  <c r="AX123" i="1"/>
  <c r="BB132" i="1"/>
  <c r="BA132" i="1"/>
  <c r="AZ132" i="1"/>
  <c r="AY132" i="1"/>
  <c r="AX132" i="1"/>
  <c r="BB266" i="1"/>
  <c r="BA266" i="1"/>
  <c r="AZ266" i="1"/>
  <c r="AY266" i="1"/>
  <c r="AX266" i="1"/>
  <c r="BB233" i="1"/>
  <c r="BA233" i="1"/>
  <c r="AZ233" i="1"/>
  <c r="AY233" i="1"/>
  <c r="AX233" i="1"/>
  <c r="BB328" i="1"/>
  <c r="BA328" i="1"/>
  <c r="AZ328" i="1"/>
  <c r="AY328" i="1"/>
  <c r="AX328" i="1"/>
  <c r="BB165" i="1"/>
  <c r="BA165" i="1"/>
  <c r="AZ165" i="1"/>
  <c r="AY165" i="1"/>
  <c r="AX165" i="1"/>
  <c r="BB347" i="1"/>
  <c r="BA347" i="1"/>
  <c r="AZ347" i="1"/>
  <c r="AY347" i="1"/>
  <c r="AX347" i="1"/>
  <c r="BB316" i="1"/>
  <c r="BA316" i="1"/>
  <c r="AZ316" i="1"/>
  <c r="AY316" i="1"/>
  <c r="AX316" i="1"/>
  <c r="BB178" i="1"/>
  <c r="BA178" i="1"/>
  <c r="AZ178" i="1"/>
  <c r="AY178" i="1"/>
  <c r="AX178" i="1"/>
  <c r="BB105" i="1"/>
  <c r="BA105" i="1"/>
  <c r="AZ105" i="1"/>
  <c r="AY105" i="1"/>
  <c r="AX105" i="1"/>
  <c r="BB181" i="1"/>
  <c r="BA181" i="1"/>
  <c r="AZ181" i="1"/>
  <c r="AY181" i="1"/>
  <c r="AX181" i="1"/>
  <c r="BB122" i="1"/>
  <c r="BA122" i="1"/>
  <c r="AZ122" i="1"/>
  <c r="AY122" i="1"/>
  <c r="AX122" i="1"/>
  <c r="BB248" i="1"/>
  <c r="BA248" i="1"/>
  <c r="AZ248" i="1"/>
  <c r="AY248" i="1"/>
  <c r="AX248" i="1"/>
  <c r="BB60" i="1"/>
  <c r="BA60" i="1"/>
  <c r="AZ60" i="1"/>
  <c r="AY60" i="1"/>
  <c r="AX60" i="1"/>
  <c r="BB406" i="1"/>
  <c r="BA406" i="1"/>
  <c r="AZ406" i="1"/>
  <c r="AY406" i="1"/>
  <c r="AX406" i="1"/>
  <c r="BB102" i="1"/>
  <c r="BA102" i="1"/>
  <c r="AZ102" i="1"/>
  <c r="AY102" i="1"/>
  <c r="AX102" i="1"/>
  <c r="BB197" i="1"/>
  <c r="BA197" i="1"/>
  <c r="AZ197" i="1"/>
  <c r="AY197" i="1"/>
  <c r="AX197" i="1"/>
  <c r="BB164" i="1"/>
  <c r="BA164" i="1"/>
  <c r="AZ164" i="1"/>
  <c r="AY164" i="1"/>
  <c r="AX164" i="1"/>
  <c r="BB203" i="1"/>
  <c r="BA203" i="1"/>
  <c r="AZ203" i="1"/>
  <c r="AY203" i="1"/>
  <c r="AX203" i="1"/>
  <c r="BB95" i="1"/>
  <c r="BA95" i="1"/>
  <c r="AZ95" i="1"/>
  <c r="AY95" i="1"/>
  <c r="AX95" i="1"/>
  <c r="BB56" i="1"/>
  <c r="BA56" i="1"/>
  <c r="AZ56" i="1"/>
  <c r="AY56" i="1"/>
  <c r="AX56" i="1"/>
  <c r="BB179" i="1"/>
  <c r="BA179" i="1"/>
  <c r="AZ179" i="1"/>
  <c r="AY179" i="1"/>
  <c r="AX179" i="1"/>
  <c r="BB240" i="1"/>
  <c r="BA240" i="1"/>
  <c r="AZ240" i="1"/>
  <c r="AY240" i="1"/>
  <c r="AX240" i="1"/>
  <c r="BB385" i="1"/>
  <c r="BA385" i="1"/>
  <c r="AZ385" i="1"/>
  <c r="AY385" i="1"/>
  <c r="AX385" i="1"/>
  <c r="BB215" i="1"/>
  <c r="BA215" i="1"/>
  <c r="AZ215" i="1"/>
  <c r="AY215" i="1"/>
  <c r="AX215" i="1"/>
  <c r="BB227" i="1"/>
  <c r="BA227" i="1"/>
  <c r="AZ227" i="1"/>
  <c r="AY227" i="1"/>
  <c r="AX227" i="1"/>
  <c r="BB182" i="1"/>
  <c r="BA182" i="1"/>
  <c r="AZ182" i="1"/>
  <c r="AY182" i="1"/>
  <c r="AX182" i="1"/>
  <c r="BB4" i="1"/>
  <c r="BA4" i="1"/>
  <c r="AZ4" i="1"/>
  <c r="AY4" i="1"/>
  <c r="AX4" i="1"/>
  <c r="BB198" i="1"/>
  <c r="BA198" i="1"/>
  <c r="AZ198" i="1"/>
  <c r="AY198" i="1"/>
  <c r="AX198" i="1"/>
  <c r="BB71" i="1"/>
  <c r="BA71" i="1"/>
  <c r="AZ71" i="1"/>
  <c r="AY71" i="1"/>
  <c r="AX71" i="1"/>
  <c r="BB27" i="1"/>
  <c r="BA27" i="1"/>
  <c r="AZ27" i="1"/>
  <c r="AY27" i="1"/>
  <c r="AX27" i="1"/>
  <c r="BB78" i="1"/>
  <c r="BA78" i="1"/>
  <c r="AZ78" i="1"/>
  <c r="AY78" i="1"/>
  <c r="AX78" i="1"/>
  <c r="BB57" i="1"/>
  <c r="BA57" i="1"/>
  <c r="AZ57" i="1"/>
  <c r="AY57" i="1"/>
  <c r="AX57" i="1"/>
  <c r="BB28" i="1"/>
  <c r="BA28" i="1"/>
  <c r="AZ28" i="1"/>
  <c r="AY28" i="1"/>
  <c r="AX28" i="1"/>
  <c r="BB219" i="1"/>
  <c r="BA219" i="1"/>
  <c r="AZ219" i="1"/>
  <c r="AY219" i="1"/>
  <c r="AX219" i="1"/>
  <c r="BB83" i="1"/>
  <c r="BA83" i="1"/>
  <c r="AZ83" i="1"/>
  <c r="AY83" i="1"/>
  <c r="AX83" i="1"/>
  <c r="BB340" i="1"/>
  <c r="BA340" i="1"/>
  <c r="AZ340" i="1"/>
  <c r="AY340" i="1"/>
  <c r="AX340" i="1"/>
  <c r="BB40" i="1"/>
  <c r="BA40" i="1"/>
  <c r="AZ40" i="1"/>
  <c r="AY40" i="1"/>
  <c r="AX40" i="1"/>
  <c r="BB110" i="1"/>
  <c r="BA110" i="1"/>
  <c r="AZ110" i="1"/>
  <c r="AY110" i="1"/>
  <c r="AX110" i="1"/>
  <c r="BB5" i="1"/>
  <c r="BA5" i="1"/>
  <c r="AZ5" i="1"/>
  <c r="AY5" i="1"/>
  <c r="AX5" i="1"/>
  <c r="BB97" i="1"/>
  <c r="BA97" i="1"/>
  <c r="AZ97" i="1"/>
  <c r="AY97" i="1"/>
  <c r="AX97" i="1"/>
  <c r="BB201" i="1"/>
  <c r="BA201" i="1"/>
  <c r="AZ201" i="1"/>
  <c r="AY201" i="1"/>
  <c r="AX201" i="1"/>
  <c r="BB90" i="1"/>
  <c r="BA90" i="1"/>
  <c r="AZ90" i="1"/>
  <c r="AY90" i="1"/>
  <c r="AX90" i="1"/>
  <c r="BB108" i="1"/>
  <c r="BA108" i="1"/>
  <c r="AZ108" i="1"/>
  <c r="AY108" i="1"/>
  <c r="AX108" i="1"/>
  <c r="BB163" i="1"/>
  <c r="BA163" i="1"/>
  <c r="AZ163" i="1"/>
  <c r="AY163" i="1"/>
  <c r="AX163" i="1"/>
  <c r="BB63" i="1"/>
  <c r="BA63" i="1"/>
  <c r="AZ63" i="1"/>
  <c r="AY63" i="1"/>
  <c r="AX63" i="1"/>
  <c r="BB47" i="1"/>
  <c r="BA47" i="1"/>
  <c r="AZ47" i="1"/>
  <c r="AY47" i="1"/>
  <c r="AX47" i="1"/>
  <c r="BB42" i="1"/>
  <c r="BA42" i="1"/>
  <c r="AZ42" i="1"/>
  <c r="AY42" i="1"/>
  <c r="AX42" i="1"/>
  <c r="BB128" i="1"/>
  <c r="BA128" i="1"/>
  <c r="AZ128" i="1"/>
  <c r="AY128" i="1"/>
  <c r="AX128" i="1"/>
  <c r="BB116" i="1"/>
  <c r="BA116" i="1"/>
  <c r="AZ116" i="1"/>
  <c r="AY116" i="1"/>
  <c r="AX116" i="1"/>
  <c r="BB19" i="1"/>
  <c r="BA19" i="1"/>
  <c r="AZ19" i="1"/>
  <c r="AY19" i="1"/>
  <c r="AX19" i="1"/>
  <c r="BB218" i="1"/>
  <c r="BA218" i="1"/>
  <c r="AZ218" i="1"/>
  <c r="AY218" i="1"/>
  <c r="AX218" i="1"/>
  <c r="BB34" i="1"/>
  <c r="BA34" i="1"/>
  <c r="AZ34" i="1"/>
  <c r="AY34" i="1"/>
  <c r="AX34" i="1"/>
  <c r="BB187" i="1"/>
  <c r="BA187" i="1"/>
  <c r="AZ187" i="1"/>
  <c r="AY187" i="1"/>
  <c r="AX187" i="1"/>
  <c r="BB21" i="1"/>
  <c r="BA21" i="1"/>
  <c r="AZ21" i="1"/>
  <c r="AY21" i="1"/>
  <c r="AX21" i="1"/>
  <c r="BB61" i="1"/>
  <c r="BA61" i="1"/>
  <c r="AZ61" i="1"/>
  <c r="AY61" i="1"/>
  <c r="AX61" i="1"/>
  <c r="BB73" i="1"/>
  <c r="BA73" i="1"/>
  <c r="AZ73" i="1"/>
  <c r="AY73" i="1"/>
  <c r="AX73" i="1"/>
  <c r="BB35" i="1"/>
  <c r="BA35" i="1"/>
  <c r="AZ35" i="1"/>
  <c r="AY35" i="1"/>
  <c r="AX35" i="1"/>
  <c r="BB48" i="1"/>
  <c r="BA48" i="1"/>
  <c r="AZ48" i="1"/>
  <c r="AY48" i="1"/>
  <c r="AX48" i="1"/>
  <c r="BB43" i="1"/>
  <c r="BA43" i="1"/>
  <c r="AZ43" i="1"/>
  <c r="AY43" i="1"/>
  <c r="AX43" i="1"/>
  <c r="BB104" i="1"/>
  <c r="BA104" i="1"/>
  <c r="AZ104" i="1"/>
  <c r="AY104" i="1"/>
  <c r="AX104" i="1"/>
  <c r="BB314" i="1"/>
  <c r="BA314" i="1"/>
  <c r="AZ314" i="1"/>
  <c r="AY314" i="1"/>
  <c r="AX314" i="1"/>
  <c r="BB18" i="1"/>
  <c r="BA18" i="1"/>
  <c r="AZ18" i="1"/>
  <c r="AY18" i="1"/>
  <c r="AX18" i="1"/>
  <c r="BB80" i="1"/>
  <c r="BA80" i="1"/>
  <c r="AZ80" i="1"/>
  <c r="AY80" i="1"/>
  <c r="AX80" i="1"/>
  <c r="BB33" i="1"/>
  <c r="BA33" i="1"/>
  <c r="AZ33" i="1"/>
  <c r="AY33" i="1"/>
  <c r="AX33" i="1"/>
  <c r="BB152" i="1"/>
  <c r="BA152" i="1"/>
  <c r="AZ152" i="1"/>
  <c r="AY152" i="1"/>
  <c r="AX152" i="1"/>
  <c r="BB15" i="1"/>
  <c r="BA15" i="1"/>
  <c r="AZ15" i="1"/>
  <c r="AY15" i="1"/>
  <c r="AX15" i="1"/>
  <c r="BB3" i="1"/>
  <c r="BA3" i="1"/>
  <c r="AZ3" i="1"/>
  <c r="AY3" i="1"/>
  <c r="AX3" i="1"/>
  <c r="BB17" i="1"/>
  <c r="BA17" i="1"/>
  <c r="AZ17" i="1"/>
  <c r="AY17" i="1"/>
  <c r="AX17" i="1"/>
  <c r="BB8" i="1"/>
  <c r="BA8" i="1"/>
  <c r="AZ8" i="1"/>
  <c r="AY8" i="1"/>
  <c r="AX8" i="1"/>
  <c r="BB273" i="1"/>
  <c r="BA273" i="1"/>
  <c r="AZ273" i="1"/>
  <c r="AY273" i="1"/>
  <c r="AX273" i="1"/>
  <c r="BB29" i="1"/>
  <c r="BA29" i="1"/>
  <c r="AZ29" i="1"/>
  <c r="AY29" i="1"/>
  <c r="AX29" i="1"/>
  <c r="BB49" i="1"/>
  <c r="BA49" i="1"/>
  <c r="AZ49" i="1"/>
  <c r="AY49" i="1"/>
  <c r="AX49" i="1"/>
  <c r="BB23" i="1"/>
  <c r="BA23" i="1"/>
  <c r="AZ23" i="1"/>
  <c r="AY23" i="1"/>
  <c r="AX23" i="1"/>
  <c r="BB10" i="1"/>
  <c r="BA10" i="1"/>
  <c r="AZ10" i="1"/>
  <c r="AY10" i="1"/>
  <c r="AX10" i="1"/>
  <c r="D142" i="14"/>
  <c r="BP204" i="2"/>
  <c r="CZ740" i="1"/>
  <c r="CY740" i="1"/>
  <c r="CX740" i="1"/>
  <c r="CW740" i="1"/>
  <c r="BT740" i="1"/>
  <c r="BS740" i="1"/>
  <c r="BR740" i="1"/>
  <c r="BQ740" i="1"/>
  <c r="BP740" i="1"/>
  <c r="BO740" i="1"/>
  <c r="BN740" i="1"/>
  <c r="BM740" i="1"/>
  <c r="BG740" i="1"/>
  <c r="BF740" i="1"/>
  <c r="BE740" i="1"/>
  <c r="BD740" i="1"/>
  <c r="BC740" i="1"/>
  <c r="BG106" i="1"/>
  <c r="BF106" i="1"/>
  <c r="BE106" i="1"/>
  <c r="BD106" i="1"/>
  <c r="BC106" i="1"/>
  <c r="BG672" i="1"/>
  <c r="BF672" i="1"/>
  <c r="BE672" i="1"/>
  <c r="BD672" i="1"/>
  <c r="BC672" i="1"/>
  <c r="BG680" i="1"/>
  <c r="BF680" i="1"/>
  <c r="BE680" i="1"/>
  <c r="BD680" i="1"/>
  <c r="BC680" i="1"/>
  <c r="BG797" i="1"/>
  <c r="BF797" i="1"/>
  <c r="BE797" i="1"/>
  <c r="BD797" i="1"/>
  <c r="BC797" i="1"/>
  <c r="BG520" i="1"/>
  <c r="BF520" i="1"/>
  <c r="BE520" i="1"/>
  <c r="BD520" i="1"/>
  <c r="BC520" i="1"/>
  <c r="BG146" i="1"/>
  <c r="BF146" i="1"/>
  <c r="BE146" i="1"/>
  <c r="BD146" i="1"/>
  <c r="BC146" i="1"/>
  <c r="BG528" i="1"/>
  <c r="BF528" i="1"/>
  <c r="BE528" i="1"/>
  <c r="BD528" i="1"/>
  <c r="BC528" i="1"/>
  <c r="BG603" i="1"/>
  <c r="BF603" i="1"/>
  <c r="BE603" i="1"/>
  <c r="BD603" i="1"/>
  <c r="BC603" i="1"/>
  <c r="BG503" i="1"/>
  <c r="BF503" i="1"/>
  <c r="BE503" i="1"/>
  <c r="BD503" i="1"/>
  <c r="BC503" i="1"/>
  <c r="BG388" i="1"/>
  <c r="BF388" i="1"/>
  <c r="BE388" i="1"/>
  <c r="BD388" i="1"/>
  <c r="BC388" i="1"/>
  <c r="BG666" i="1"/>
  <c r="BF666" i="1"/>
  <c r="BE666" i="1"/>
  <c r="BD666" i="1"/>
  <c r="BC666" i="1"/>
  <c r="BG410" i="1"/>
  <c r="BF410" i="1"/>
  <c r="BE410" i="1"/>
  <c r="BD410" i="1"/>
  <c r="BC410" i="1"/>
  <c r="BG115" i="1"/>
  <c r="BF115" i="1"/>
  <c r="BE115" i="1"/>
  <c r="BD115" i="1"/>
  <c r="BC115" i="1"/>
  <c r="BG496" i="1"/>
  <c r="BF496" i="1"/>
  <c r="BE496" i="1"/>
  <c r="BD496" i="1"/>
  <c r="BC496" i="1"/>
  <c r="BG713" i="1"/>
  <c r="BF713" i="1"/>
  <c r="BE713" i="1"/>
  <c r="BD713" i="1"/>
  <c r="BC713" i="1"/>
  <c r="BG344" i="1"/>
  <c r="BF344" i="1"/>
  <c r="BE344" i="1"/>
  <c r="BD344" i="1"/>
  <c r="BC344" i="1"/>
  <c r="BG232" i="1"/>
  <c r="BF232" i="1"/>
  <c r="BE232" i="1"/>
  <c r="BD232" i="1"/>
  <c r="BC232" i="1"/>
  <c r="BG647" i="1"/>
  <c r="BF647" i="1"/>
  <c r="BE647" i="1"/>
  <c r="BD647" i="1"/>
  <c r="BC647" i="1"/>
  <c r="BG192" i="1"/>
  <c r="BF192" i="1"/>
  <c r="BE192" i="1"/>
  <c r="BD192" i="1"/>
  <c r="BC192" i="1"/>
  <c r="BG587" i="1"/>
  <c r="BF587" i="1"/>
  <c r="BE587" i="1"/>
  <c r="BD587" i="1"/>
  <c r="BC587" i="1"/>
  <c r="BG542" i="1"/>
  <c r="BF542" i="1"/>
  <c r="BE542" i="1"/>
  <c r="BD542" i="1"/>
  <c r="BC542" i="1"/>
  <c r="BG271" i="1"/>
  <c r="BF271" i="1"/>
  <c r="BE271" i="1"/>
  <c r="BD271" i="1"/>
  <c r="BC271" i="1"/>
  <c r="BG642" i="1"/>
  <c r="BF642" i="1"/>
  <c r="BE642" i="1"/>
  <c r="BD642" i="1"/>
  <c r="BC642" i="1"/>
  <c r="BG540" i="1"/>
  <c r="BF540" i="1"/>
  <c r="BE540" i="1"/>
  <c r="BD540" i="1"/>
  <c r="BC540" i="1"/>
  <c r="BG117" i="1"/>
  <c r="BF117" i="1"/>
  <c r="BE117" i="1"/>
  <c r="BD117" i="1"/>
  <c r="BC117" i="1"/>
  <c r="BG131" i="1"/>
  <c r="BF131" i="1"/>
  <c r="BE131" i="1"/>
  <c r="BD131" i="1"/>
  <c r="BC131" i="1"/>
  <c r="BG775" i="1"/>
  <c r="BF775" i="1"/>
  <c r="BE775" i="1"/>
  <c r="BD775" i="1"/>
  <c r="BC775" i="1"/>
  <c r="BG103" i="1"/>
  <c r="BF103" i="1"/>
  <c r="BE103" i="1"/>
  <c r="BD103" i="1"/>
  <c r="BC103" i="1"/>
  <c r="BG555" i="1"/>
  <c r="BF555" i="1"/>
  <c r="BE555" i="1"/>
  <c r="BD555" i="1"/>
  <c r="BC555" i="1"/>
  <c r="BG333" i="1"/>
  <c r="BF333" i="1"/>
  <c r="BE333" i="1"/>
  <c r="BD333" i="1"/>
  <c r="BC333" i="1"/>
  <c r="BG766" i="1"/>
  <c r="BF766" i="1"/>
  <c r="BE766" i="1"/>
  <c r="BD766" i="1"/>
  <c r="BC766" i="1"/>
  <c r="BG536" i="1"/>
  <c r="BF536" i="1"/>
  <c r="BE536" i="1"/>
  <c r="BD536" i="1"/>
  <c r="BC536" i="1"/>
  <c r="BG759" i="1"/>
  <c r="BF759" i="1"/>
  <c r="BE759" i="1"/>
  <c r="BD759" i="1"/>
  <c r="BC759" i="1"/>
  <c r="BG50" i="1"/>
  <c r="BF50" i="1"/>
  <c r="BE50" i="1"/>
  <c r="BD50" i="1"/>
  <c r="BC50" i="1"/>
  <c r="BG421" i="1"/>
  <c r="BF421" i="1"/>
  <c r="BE421" i="1"/>
  <c r="BD421" i="1"/>
  <c r="BC421" i="1"/>
  <c r="BG69" i="1"/>
  <c r="BF69" i="1"/>
  <c r="BE69" i="1"/>
  <c r="BD69" i="1"/>
  <c r="BC69" i="1"/>
  <c r="BG833" i="1"/>
  <c r="BF833" i="1"/>
  <c r="BE833" i="1"/>
  <c r="BD833" i="1"/>
  <c r="BC833" i="1"/>
  <c r="BG832" i="1"/>
  <c r="BF832" i="1"/>
  <c r="BE832" i="1"/>
  <c r="BD832" i="1"/>
  <c r="BC832" i="1"/>
  <c r="BG831" i="1"/>
  <c r="BF831" i="1"/>
  <c r="BE831" i="1"/>
  <c r="BD831" i="1"/>
  <c r="BC831" i="1"/>
  <c r="BG830" i="1"/>
  <c r="BF830" i="1"/>
  <c r="BE830" i="1"/>
  <c r="BD830" i="1"/>
  <c r="BC830" i="1"/>
  <c r="BG783" i="1"/>
  <c r="BF783" i="1"/>
  <c r="BE783" i="1"/>
  <c r="BD783" i="1"/>
  <c r="BC783" i="1"/>
  <c r="BG534" i="1"/>
  <c r="BF534" i="1"/>
  <c r="BE534" i="1"/>
  <c r="BD534" i="1"/>
  <c r="BC534" i="1"/>
  <c r="BG580" i="1"/>
  <c r="BF580" i="1"/>
  <c r="BE580" i="1"/>
  <c r="BD580" i="1"/>
  <c r="BC580" i="1"/>
  <c r="BG136" i="1"/>
  <c r="BF136" i="1"/>
  <c r="BE136" i="1"/>
  <c r="BD136" i="1"/>
  <c r="BC136" i="1"/>
  <c r="BG829" i="1"/>
  <c r="BF829" i="1"/>
  <c r="BE829" i="1"/>
  <c r="BD829" i="1"/>
  <c r="BC829" i="1"/>
  <c r="BG668" i="1"/>
  <c r="BF668" i="1"/>
  <c r="BE668" i="1"/>
  <c r="BD668" i="1"/>
  <c r="BC668" i="1"/>
  <c r="BG828" i="1"/>
  <c r="BF828" i="1"/>
  <c r="BE828" i="1"/>
  <c r="BD828" i="1"/>
  <c r="BC828" i="1"/>
  <c r="BG562" i="1"/>
  <c r="BF562" i="1"/>
  <c r="BE562" i="1"/>
  <c r="BD562" i="1"/>
  <c r="BC562" i="1"/>
  <c r="BG818" i="1"/>
  <c r="BF818" i="1"/>
  <c r="BE818" i="1"/>
  <c r="BD818" i="1"/>
  <c r="BC818" i="1"/>
  <c r="BG469" i="1"/>
  <c r="BF469" i="1"/>
  <c r="BE469" i="1"/>
  <c r="BD469" i="1"/>
  <c r="BC469" i="1"/>
  <c r="BG772" i="1"/>
  <c r="BF772" i="1"/>
  <c r="BE772" i="1"/>
  <c r="BD772" i="1"/>
  <c r="BC772" i="1"/>
  <c r="BG601" i="1"/>
  <c r="BF601" i="1"/>
  <c r="BE601" i="1"/>
  <c r="BD601" i="1"/>
  <c r="BC601" i="1"/>
  <c r="BG515" i="1"/>
  <c r="BF515" i="1"/>
  <c r="BE515" i="1"/>
  <c r="BD515" i="1"/>
  <c r="BC515" i="1"/>
  <c r="BG743" i="1"/>
  <c r="BF743" i="1"/>
  <c r="BE743" i="1"/>
  <c r="BD743" i="1"/>
  <c r="BC743" i="1"/>
  <c r="BG569" i="1"/>
  <c r="BF569" i="1"/>
  <c r="BE569" i="1"/>
  <c r="BD569" i="1"/>
  <c r="BC569" i="1"/>
  <c r="BG628" i="1"/>
  <c r="BF628" i="1"/>
  <c r="BE628" i="1"/>
  <c r="BD628" i="1"/>
  <c r="BC628" i="1"/>
  <c r="BG781" i="1"/>
  <c r="BF781" i="1"/>
  <c r="BE781" i="1"/>
  <c r="BD781" i="1"/>
  <c r="BC781" i="1"/>
  <c r="BG399" i="1"/>
  <c r="BF399" i="1"/>
  <c r="BE399" i="1"/>
  <c r="BD399" i="1"/>
  <c r="BC399" i="1"/>
  <c r="BG728" i="1"/>
  <c r="BF728" i="1"/>
  <c r="BE728" i="1"/>
  <c r="BD728" i="1"/>
  <c r="BC728" i="1"/>
  <c r="BG627" i="1"/>
  <c r="BF627" i="1"/>
  <c r="BE627" i="1"/>
  <c r="BD627" i="1"/>
  <c r="BC627" i="1"/>
  <c r="BG578" i="1"/>
  <c r="BF578" i="1"/>
  <c r="BE578" i="1"/>
  <c r="BD578" i="1"/>
  <c r="BC578" i="1"/>
  <c r="BG727" i="1"/>
  <c r="BF727" i="1"/>
  <c r="BE727" i="1"/>
  <c r="BD727" i="1"/>
  <c r="BC727" i="1"/>
  <c r="BG440" i="1"/>
  <c r="BF440" i="1"/>
  <c r="BE440" i="1"/>
  <c r="BD440" i="1"/>
  <c r="BC440" i="1"/>
  <c r="BG659" i="1"/>
  <c r="BF659" i="1"/>
  <c r="BE659" i="1"/>
  <c r="BD659" i="1"/>
  <c r="BC659" i="1"/>
  <c r="BG477" i="1"/>
  <c r="BF477" i="1"/>
  <c r="BE477" i="1"/>
  <c r="BD477" i="1"/>
  <c r="BC477" i="1"/>
  <c r="BG794" i="1"/>
  <c r="BF794" i="1"/>
  <c r="BE794" i="1"/>
  <c r="BD794" i="1"/>
  <c r="BC794" i="1"/>
  <c r="BG618" i="1"/>
  <c r="BF618" i="1"/>
  <c r="BE618" i="1"/>
  <c r="BD618" i="1"/>
  <c r="BC618" i="1"/>
  <c r="BG400" i="1"/>
  <c r="BF400" i="1"/>
  <c r="BE400" i="1"/>
  <c r="BD400" i="1"/>
  <c r="BC400" i="1"/>
  <c r="BG247" i="1"/>
  <c r="BF247" i="1"/>
  <c r="BE247" i="1"/>
  <c r="BD247" i="1"/>
  <c r="BC247" i="1"/>
  <c r="BG220" i="1"/>
  <c r="BF220" i="1"/>
  <c r="BE220" i="1"/>
  <c r="BD220" i="1"/>
  <c r="BC220" i="1"/>
  <c r="BG509" i="1"/>
  <c r="BF509" i="1"/>
  <c r="BE509" i="1"/>
  <c r="BD509" i="1"/>
  <c r="BC509" i="1"/>
  <c r="BG787" i="1"/>
  <c r="BF787" i="1"/>
  <c r="BE787" i="1"/>
  <c r="BD787" i="1"/>
  <c r="BC787" i="1"/>
  <c r="BG428" i="1"/>
  <c r="BF428" i="1"/>
  <c r="BE428" i="1"/>
  <c r="BD428" i="1"/>
  <c r="BC428" i="1"/>
  <c r="BG593" i="1"/>
  <c r="BF593" i="1"/>
  <c r="BE593" i="1"/>
  <c r="BD593" i="1"/>
  <c r="BC593" i="1"/>
  <c r="BG557" i="1"/>
  <c r="BF557" i="1"/>
  <c r="BE557" i="1"/>
  <c r="BD557" i="1"/>
  <c r="BC557" i="1"/>
  <c r="BG166" i="1"/>
  <c r="BF166" i="1"/>
  <c r="BE166" i="1"/>
  <c r="BD166" i="1"/>
  <c r="BC166" i="1"/>
  <c r="BG533" i="1"/>
  <c r="BF533" i="1"/>
  <c r="BE533" i="1"/>
  <c r="BD533" i="1"/>
  <c r="BC533" i="1"/>
  <c r="BG308" i="1"/>
  <c r="BF308" i="1"/>
  <c r="BE308" i="1"/>
  <c r="BD308" i="1"/>
  <c r="BC308" i="1"/>
  <c r="BG126" i="1"/>
  <c r="BF126" i="1"/>
  <c r="BE126" i="1"/>
  <c r="BD126" i="1"/>
  <c r="BC126" i="1"/>
  <c r="BG77" i="1"/>
  <c r="BF77" i="1"/>
  <c r="BE77" i="1"/>
  <c r="BD77" i="1"/>
  <c r="BC77" i="1"/>
  <c r="BG395" i="1"/>
  <c r="BF395" i="1"/>
  <c r="BE395" i="1"/>
  <c r="BD395" i="1"/>
  <c r="BC395" i="1"/>
  <c r="BG97" i="1"/>
  <c r="BF97" i="1"/>
  <c r="BE97" i="1"/>
  <c r="BD97" i="1"/>
  <c r="BC97" i="1"/>
  <c r="BG736" i="1"/>
  <c r="BF736" i="1"/>
  <c r="BE736" i="1"/>
  <c r="BD736" i="1"/>
  <c r="BC736" i="1"/>
  <c r="BG709" i="1"/>
  <c r="BF709" i="1"/>
  <c r="BE709" i="1"/>
  <c r="BD709" i="1"/>
  <c r="BC709" i="1"/>
  <c r="BG167" i="1"/>
  <c r="BF167" i="1"/>
  <c r="BE167" i="1"/>
  <c r="BD167" i="1"/>
  <c r="BC167" i="1"/>
  <c r="BG691" i="1"/>
  <c r="BF691" i="1"/>
  <c r="BE691" i="1"/>
  <c r="BD691" i="1"/>
  <c r="BC691" i="1"/>
  <c r="BG785" i="1"/>
  <c r="BF785" i="1"/>
  <c r="BE785" i="1"/>
  <c r="BD785" i="1"/>
  <c r="BC785" i="1"/>
  <c r="BG293" i="1"/>
  <c r="BF293" i="1"/>
  <c r="BE293" i="1"/>
  <c r="BD293" i="1"/>
  <c r="BC293" i="1"/>
  <c r="BG676" i="1"/>
  <c r="BF676" i="1"/>
  <c r="BE676" i="1"/>
  <c r="BD676" i="1"/>
  <c r="BC676" i="1"/>
  <c r="BG54" i="1"/>
  <c r="BF54" i="1"/>
  <c r="BE54" i="1"/>
  <c r="BD54" i="1"/>
  <c r="BC54" i="1"/>
  <c r="BG470" i="1"/>
  <c r="BF470" i="1"/>
  <c r="BE470" i="1"/>
  <c r="BD470" i="1"/>
  <c r="BC470" i="1"/>
  <c r="BG425" i="1"/>
  <c r="BF425" i="1"/>
  <c r="BE425" i="1"/>
  <c r="BD425" i="1"/>
  <c r="BC425" i="1"/>
  <c r="BG367" i="1"/>
  <c r="BF367" i="1"/>
  <c r="BE367" i="1"/>
  <c r="BD367" i="1"/>
  <c r="BC367" i="1"/>
  <c r="BG449" i="1"/>
  <c r="BF449" i="1"/>
  <c r="BE449" i="1"/>
  <c r="BD449" i="1"/>
  <c r="BC449" i="1"/>
  <c r="BG453" i="1"/>
  <c r="BF453" i="1"/>
  <c r="BE453" i="1"/>
  <c r="BD453" i="1"/>
  <c r="BC453" i="1"/>
  <c r="BG310" i="1"/>
  <c r="BF310" i="1"/>
  <c r="BE310" i="1"/>
  <c r="BD310" i="1"/>
  <c r="BC310" i="1"/>
  <c r="BG376" i="1"/>
  <c r="BF376" i="1"/>
  <c r="BE376" i="1"/>
  <c r="BD376" i="1"/>
  <c r="BC376" i="1"/>
  <c r="BG306" i="1"/>
  <c r="BF306" i="1"/>
  <c r="BE306" i="1"/>
  <c r="BD306" i="1"/>
  <c r="BC306" i="1"/>
  <c r="BG546" i="1"/>
  <c r="BF546" i="1"/>
  <c r="BE546" i="1"/>
  <c r="BD546" i="1"/>
  <c r="BC546" i="1"/>
  <c r="BG377" i="1"/>
  <c r="BF377" i="1"/>
  <c r="BE377" i="1"/>
  <c r="BD377" i="1"/>
  <c r="BC377" i="1"/>
  <c r="BG203" i="1"/>
  <c r="BF203" i="1"/>
  <c r="BE203" i="1"/>
  <c r="BD203" i="1"/>
  <c r="BC203" i="1"/>
  <c r="BG101" i="1"/>
  <c r="BF101" i="1"/>
  <c r="BE101" i="1"/>
  <c r="BD101" i="1"/>
  <c r="BC101" i="1"/>
  <c r="BG320" i="1"/>
  <c r="BF320" i="1"/>
  <c r="BE320" i="1"/>
  <c r="BD320" i="1"/>
  <c r="BC320" i="1"/>
  <c r="BG284" i="1"/>
  <c r="BF284" i="1"/>
  <c r="BE284" i="1"/>
  <c r="BD284" i="1"/>
  <c r="BC284" i="1"/>
  <c r="BG105" i="1"/>
  <c r="BF105" i="1"/>
  <c r="BE105" i="1"/>
  <c r="BD105" i="1"/>
  <c r="BC105" i="1"/>
  <c r="BG226" i="1"/>
  <c r="BF226" i="1"/>
  <c r="BE226" i="1"/>
  <c r="BD226" i="1"/>
  <c r="BC226" i="1"/>
  <c r="BG471" i="1"/>
  <c r="BF471" i="1"/>
  <c r="BE471" i="1"/>
  <c r="BD471" i="1"/>
  <c r="BC471" i="1"/>
  <c r="BG285" i="1"/>
  <c r="BF285" i="1"/>
  <c r="BE285" i="1"/>
  <c r="BD285" i="1"/>
  <c r="BC285" i="1"/>
  <c r="BG539" i="1"/>
  <c r="BF539" i="1"/>
  <c r="BE539" i="1"/>
  <c r="BD539" i="1"/>
  <c r="BC539" i="1"/>
  <c r="BG597" i="1"/>
  <c r="BF597" i="1"/>
  <c r="BE597" i="1"/>
  <c r="BD597" i="1"/>
  <c r="BC597" i="1"/>
  <c r="BG415" i="1"/>
  <c r="BF415" i="1"/>
  <c r="BE415" i="1"/>
  <c r="BD415" i="1"/>
  <c r="BC415" i="1"/>
  <c r="BG458" i="1"/>
  <c r="BF458" i="1"/>
  <c r="BE458" i="1"/>
  <c r="BD458" i="1"/>
  <c r="BC458" i="1"/>
  <c r="BG123" i="1"/>
  <c r="BF123" i="1"/>
  <c r="BE123" i="1"/>
  <c r="BD123" i="1"/>
  <c r="BC123" i="1"/>
  <c r="BG264" i="1"/>
  <c r="BF264" i="1"/>
  <c r="BE264" i="1"/>
  <c r="BD264" i="1"/>
  <c r="BC264" i="1"/>
  <c r="BG513" i="1"/>
  <c r="BF513" i="1"/>
  <c r="BE513" i="1"/>
  <c r="BD513" i="1"/>
  <c r="BC513" i="1"/>
  <c r="BG462" i="1"/>
  <c r="BF462" i="1"/>
  <c r="BE462" i="1"/>
  <c r="BD462" i="1"/>
  <c r="BC462" i="1"/>
  <c r="BG637" i="1"/>
  <c r="BF637" i="1"/>
  <c r="BE637" i="1"/>
  <c r="BD637" i="1"/>
  <c r="BC637" i="1"/>
  <c r="BG365" i="1"/>
  <c r="BF365" i="1"/>
  <c r="BE365" i="1"/>
  <c r="BD365" i="1"/>
  <c r="BC365" i="1"/>
  <c r="BG445" i="1"/>
  <c r="BF445" i="1"/>
  <c r="BE445" i="1"/>
  <c r="BD445" i="1"/>
  <c r="BC445" i="1"/>
  <c r="BG163" i="1"/>
  <c r="BF163" i="1"/>
  <c r="BE163" i="1"/>
  <c r="BD163" i="1"/>
  <c r="BC163" i="1"/>
  <c r="BG249" i="1"/>
  <c r="BF249" i="1"/>
  <c r="BE249" i="1"/>
  <c r="BD249" i="1"/>
  <c r="BC249" i="1"/>
  <c r="BG197" i="1"/>
  <c r="BF197" i="1"/>
  <c r="BE197" i="1"/>
  <c r="BD197" i="1"/>
  <c r="BC197" i="1"/>
  <c r="BG216" i="1"/>
  <c r="BF216" i="1"/>
  <c r="BE216" i="1"/>
  <c r="BD216" i="1"/>
  <c r="BC216" i="1"/>
  <c r="BG717" i="1"/>
  <c r="BF717" i="1"/>
  <c r="BE717" i="1"/>
  <c r="BD717" i="1"/>
  <c r="BC717" i="1"/>
  <c r="BG408" i="1"/>
  <c r="BF408" i="1"/>
  <c r="BE408" i="1"/>
  <c r="BD408" i="1"/>
  <c r="BC408" i="1"/>
  <c r="BG817" i="1"/>
  <c r="BF817" i="1"/>
  <c r="BE817" i="1"/>
  <c r="BD817" i="1"/>
  <c r="BC817" i="1"/>
  <c r="BG651" i="1"/>
  <c r="BF651" i="1"/>
  <c r="BE651" i="1"/>
  <c r="BD651" i="1"/>
  <c r="BC651" i="1"/>
  <c r="BG524" i="1"/>
  <c r="BF524" i="1"/>
  <c r="BE524" i="1"/>
  <c r="BD524" i="1"/>
  <c r="BC524" i="1"/>
  <c r="BG466" i="1"/>
  <c r="BF466" i="1"/>
  <c r="BE466" i="1"/>
  <c r="BD466" i="1"/>
  <c r="BC466" i="1"/>
  <c r="BG236" i="1"/>
  <c r="BF236" i="1"/>
  <c r="BE236" i="1"/>
  <c r="BD236" i="1"/>
  <c r="BC236" i="1"/>
  <c r="BG756" i="1"/>
  <c r="BF756" i="1"/>
  <c r="BE756" i="1"/>
  <c r="BD756" i="1"/>
  <c r="BC756" i="1"/>
  <c r="BG617" i="1"/>
  <c r="BF617" i="1"/>
  <c r="BE617" i="1"/>
  <c r="BD617" i="1"/>
  <c r="BC617" i="1"/>
  <c r="BG302" i="1"/>
  <c r="BF302" i="1"/>
  <c r="BE302" i="1"/>
  <c r="BD302" i="1"/>
  <c r="BC302" i="1"/>
  <c r="BG720" i="1"/>
  <c r="BF720" i="1"/>
  <c r="BE720" i="1"/>
  <c r="BD720" i="1"/>
  <c r="BC720" i="1"/>
  <c r="BG800" i="1"/>
  <c r="BF800" i="1"/>
  <c r="BE800" i="1"/>
  <c r="BD800" i="1"/>
  <c r="BC800" i="1"/>
  <c r="BG663" i="1"/>
  <c r="BF663" i="1"/>
  <c r="BE663" i="1"/>
  <c r="BD663" i="1"/>
  <c r="BC663" i="1"/>
  <c r="BG480" i="1"/>
  <c r="BF480" i="1"/>
  <c r="BE480" i="1"/>
  <c r="BD480" i="1"/>
  <c r="BC480" i="1"/>
  <c r="BG721" i="1"/>
  <c r="BF721" i="1"/>
  <c r="BE721" i="1"/>
  <c r="BD721" i="1"/>
  <c r="BC721" i="1"/>
  <c r="BG674" i="1"/>
  <c r="BF674" i="1"/>
  <c r="BE674" i="1"/>
  <c r="BD674" i="1"/>
  <c r="BC674" i="1"/>
  <c r="BG732" i="1"/>
  <c r="BF732" i="1"/>
  <c r="BE732" i="1"/>
  <c r="BD732" i="1"/>
  <c r="BC732" i="1"/>
  <c r="BG369" i="1"/>
  <c r="BF369" i="1"/>
  <c r="BE369" i="1"/>
  <c r="BD369" i="1"/>
  <c r="BC369" i="1"/>
  <c r="BG28" i="1"/>
  <c r="BF28" i="1"/>
  <c r="BE28" i="1"/>
  <c r="BD28" i="1"/>
  <c r="BC28" i="1"/>
  <c r="BG183" i="1"/>
  <c r="BF183" i="1"/>
  <c r="BE183" i="1"/>
  <c r="BD183" i="1"/>
  <c r="BC183" i="1"/>
  <c r="BG281" i="1"/>
  <c r="BF281" i="1"/>
  <c r="BE281" i="1"/>
  <c r="BD281" i="1"/>
  <c r="BC281" i="1"/>
  <c r="BG87" i="1"/>
  <c r="BF87" i="1"/>
  <c r="BE87" i="1"/>
  <c r="BD87" i="1"/>
  <c r="BC87" i="1"/>
  <c r="BG224" i="1"/>
  <c r="BF224" i="1"/>
  <c r="BE224" i="1"/>
  <c r="BD224" i="1"/>
  <c r="BC224" i="1"/>
  <c r="BG761" i="1"/>
  <c r="BF761" i="1"/>
  <c r="BE761" i="1"/>
  <c r="BD761" i="1"/>
  <c r="BC761" i="1"/>
  <c r="BG527" i="1"/>
  <c r="BF527" i="1"/>
  <c r="BE527" i="1"/>
  <c r="BD527" i="1"/>
  <c r="BC527" i="1"/>
  <c r="BG173" i="1"/>
  <c r="BF173" i="1"/>
  <c r="BE173" i="1"/>
  <c r="BD173" i="1"/>
  <c r="BC173" i="1"/>
  <c r="BG95" i="1"/>
  <c r="BF95" i="1"/>
  <c r="BE95" i="1"/>
  <c r="BD95" i="1"/>
  <c r="BC95" i="1"/>
  <c r="BG500" i="1"/>
  <c r="BF500" i="1"/>
  <c r="BE500" i="1"/>
  <c r="BD500" i="1"/>
  <c r="BC500" i="1"/>
  <c r="BG120" i="1"/>
  <c r="BF120" i="1"/>
  <c r="BE120" i="1"/>
  <c r="BD120" i="1"/>
  <c r="BC120" i="1"/>
  <c r="BG612" i="1"/>
  <c r="BF612" i="1"/>
  <c r="BE612" i="1"/>
  <c r="BD612" i="1"/>
  <c r="BC612" i="1"/>
  <c r="BG718" i="1"/>
  <c r="BF718" i="1"/>
  <c r="BE718" i="1"/>
  <c r="BD718" i="1"/>
  <c r="BC718" i="1"/>
  <c r="BG240" i="1"/>
  <c r="BF240" i="1"/>
  <c r="BE240" i="1"/>
  <c r="BD240" i="1"/>
  <c r="BC240" i="1"/>
  <c r="BG422" i="1"/>
  <c r="BF422" i="1"/>
  <c r="BE422" i="1"/>
  <c r="BD422" i="1"/>
  <c r="BC422" i="1"/>
  <c r="BG665" i="1"/>
  <c r="BF665" i="1"/>
  <c r="BE665" i="1"/>
  <c r="BD665" i="1"/>
  <c r="BC665" i="1"/>
  <c r="BG724" i="1"/>
  <c r="BF724" i="1"/>
  <c r="BE724" i="1"/>
  <c r="BD724" i="1"/>
  <c r="BC724" i="1"/>
  <c r="BG297" i="1"/>
  <c r="BF297" i="1"/>
  <c r="BE297" i="1"/>
  <c r="BD297" i="1"/>
  <c r="BC297" i="1"/>
  <c r="BG518" i="1"/>
  <c r="BF518" i="1"/>
  <c r="BE518" i="1"/>
  <c r="BD518" i="1"/>
  <c r="BC518" i="1"/>
  <c r="BG317" i="1"/>
  <c r="BF317" i="1"/>
  <c r="BE317" i="1"/>
  <c r="BD317" i="1"/>
  <c r="BC317" i="1"/>
  <c r="BG762" i="1"/>
  <c r="BF762" i="1"/>
  <c r="BE762" i="1"/>
  <c r="BD762" i="1"/>
  <c r="BC762" i="1"/>
  <c r="BG671" i="1"/>
  <c r="BF671" i="1"/>
  <c r="BE671" i="1"/>
  <c r="BD671" i="1"/>
  <c r="BC671" i="1"/>
  <c r="BG235" i="1"/>
  <c r="BF235" i="1"/>
  <c r="BE235" i="1"/>
  <c r="BD235" i="1"/>
  <c r="BC235" i="1"/>
  <c r="BG300" i="1"/>
  <c r="BF300" i="1"/>
  <c r="BE300" i="1"/>
  <c r="BD300" i="1"/>
  <c r="BC300" i="1"/>
  <c r="BG711" i="1"/>
  <c r="BF711" i="1"/>
  <c r="BE711" i="1"/>
  <c r="BD711" i="1"/>
  <c r="BC711" i="1"/>
  <c r="BG816" i="1"/>
  <c r="BF816" i="1"/>
  <c r="BE816" i="1"/>
  <c r="BD816" i="1"/>
  <c r="BC816" i="1"/>
  <c r="BG560" i="1"/>
  <c r="BF560" i="1"/>
  <c r="BE560" i="1"/>
  <c r="BD560" i="1"/>
  <c r="BC560" i="1"/>
  <c r="BG119" i="1"/>
  <c r="BF119" i="1"/>
  <c r="BE119" i="1"/>
  <c r="BD119" i="1"/>
  <c r="BC119" i="1"/>
  <c r="BG685" i="1"/>
  <c r="BF685" i="1"/>
  <c r="BE685" i="1"/>
  <c r="BD685" i="1"/>
  <c r="BC685" i="1"/>
  <c r="BG414" i="1"/>
  <c r="BF414" i="1"/>
  <c r="BE414" i="1"/>
  <c r="BD414" i="1"/>
  <c r="BC414" i="1"/>
  <c r="BG583" i="1"/>
  <c r="BF583" i="1"/>
  <c r="BE583" i="1"/>
  <c r="BD583" i="1"/>
  <c r="BC583" i="1"/>
  <c r="BG214" i="1"/>
  <c r="BF214" i="1"/>
  <c r="BE214" i="1"/>
  <c r="BD214" i="1"/>
  <c r="BC214" i="1"/>
  <c r="BG328" i="1"/>
  <c r="BF328" i="1"/>
  <c r="BE328" i="1"/>
  <c r="BD328" i="1"/>
  <c r="BC328" i="1"/>
  <c r="BG806" i="1"/>
  <c r="BF806" i="1"/>
  <c r="BE806" i="1"/>
  <c r="BD806" i="1"/>
  <c r="BC806" i="1"/>
  <c r="BG751" i="1"/>
  <c r="BF751" i="1"/>
  <c r="BE751" i="1"/>
  <c r="BD751" i="1"/>
  <c r="BC751" i="1"/>
  <c r="BG624" i="1"/>
  <c r="BF624" i="1"/>
  <c r="BE624" i="1"/>
  <c r="BD624" i="1"/>
  <c r="BC624" i="1"/>
  <c r="BG152" i="1"/>
  <c r="BF152" i="1"/>
  <c r="BE152" i="1"/>
  <c r="BD152" i="1"/>
  <c r="BC152" i="1"/>
  <c r="BG679" i="1"/>
  <c r="BF679" i="1"/>
  <c r="BE679" i="1"/>
  <c r="BD679" i="1"/>
  <c r="BC679" i="1"/>
  <c r="BG755" i="1"/>
  <c r="BF755" i="1"/>
  <c r="BE755" i="1"/>
  <c r="BD755" i="1"/>
  <c r="BC755" i="1"/>
  <c r="BG350" i="1"/>
  <c r="BF350" i="1"/>
  <c r="BE350" i="1"/>
  <c r="BD350" i="1"/>
  <c r="BC350" i="1"/>
  <c r="BG494" i="1"/>
  <c r="BF494" i="1"/>
  <c r="BE494" i="1"/>
  <c r="BD494" i="1"/>
  <c r="BC494" i="1"/>
  <c r="BG487" i="1"/>
  <c r="BF487" i="1"/>
  <c r="BE487" i="1"/>
  <c r="BD487" i="1"/>
  <c r="BC487" i="1"/>
  <c r="BG443" i="1"/>
  <c r="BF443" i="1"/>
  <c r="BE443" i="1"/>
  <c r="BD443" i="1"/>
  <c r="BC443" i="1"/>
  <c r="BG815" i="1"/>
  <c r="BF815" i="1"/>
  <c r="BE815" i="1"/>
  <c r="BD815" i="1"/>
  <c r="BC815" i="1"/>
  <c r="BG493" i="1"/>
  <c r="BF493" i="1"/>
  <c r="BE493" i="1"/>
  <c r="BD493" i="1"/>
  <c r="BC493" i="1"/>
  <c r="BG492" i="1"/>
  <c r="BF492" i="1"/>
  <c r="BE492" i="1"/>
  <c r="BD492" i="1"/>
  <c r="BC492" i="1"/>
  <c r="BG698" i="1"/>
  <c r="BF698" i="1"/>
  <c r="BE698" i="1"/>
  <c r="BD698" i="1"/>
  <c r="BC698" i="1"/>
  <c r="BG345" i="1"/>
  <c r="BF345" i="1"/>
  <c r="BE345" i="1"/>
  <c r="BD345" i="1"/>
  <c r="BC345" i="1"/>
  <c r="BG199" i="1"/>
  <c r="BF199" i="1"/>
  <c r="BE199" i="1"/>
  <c r="BD199" i="1"/>
  <c r="BC199" i="1"/>
  <c r="BG261" i="1"/>
  <c r="BF261" i="1"/>
  <c r="BE261" i="1"/>
  <c r="BD261" i="1"/>
  <c r="BC261" i="1"/>
  <c r="BG403" i="1"/>
  <c r="BF403" i="1"/>
  <c r="BE403" i="1"/>
  <c r="BD403" i="1"/>
  <c r="BC403" i="1"/>
  <c r="BG554" i="1"/>
  <c r="BF554" i="1"/>
  <c r="BE554" i="1"/>
  <c r="BD554" i="1"/>
  <c r="BC554" i="1"/>
  <c r="BG479" i="1"/>
  <c r="BF479" i="1"/>
  <c r="BE479" i="1"/>
  <c r="BD479" i="1"/>
  <c r="BC479" i="1"/>
  <c r="BG129" i="1"/>
  <c r="BF129" i="1"/>
  <c r="BE129" i="1"/>
  <c r="BD129" i="1"/>
  <c r="BC129" i="1"/>
  <c r="BG315" i="1"/>
  <c r="BF315" i="1"/>
  <c r="BE315" i="1"/>
  <c r="BD315" i="1"/>
  <c r="BC315" i="1"/>
  <c r="BG294" i="1"/>
  <c r="BF294" i="1"/>
  <c r="BE294" i="1"/>
  <c r="BD294" i="1"/>
  <c r="BC294" i="1"/>
  <c r="BG353" i="1"/>
  <c r="BF353" i="1"/>
  <c r="BE353" i="1"/>
  <c r="BD353" i="1"/>
  <c r="BC353" i="1"/>
  <c r="BG643" i="1"/>
  <c r="BF643" i="1"/>
  <c r="BE643" i="1"/>
  <c r="BD643" i="1"/>
  <c r="BC643" i="1"/>
  <c r="BG55" i="1"/>
  <c r="BF55" i="1"/>
  <c r="BE55" i="1"/>
  <c r="BD55" i="1"/>
  <c r="BC55" i="1"/>
  <c r="BG248" i="1"/>
  <c r="BF248" i="1"/>
  <c r="BE248" i="1"/>
  <c r="BD248" i="1"/>
  <c r="BC248" i="1"/>
  <c r="BG311" i="1"/>
  <c r="BF311" i="1"/>
  <c r="BE311" i="1"/>
  <c r="BD311" i="1"/>
  <c r="BC311" i="1"/>
  <c r="BG80" i="1"/>
  <c r="BF80" i="1"/>
  <c r="BE80" i="1"/>
  <c r="BD80" i="1"/>
  <c r="BC80" i="1"/>
  <c r="BG435" i="1"/>
  <c r="BF435" i="1"/>
  <c r="BE435" i="1"/>
  <c r="BD435" i="1"/>
  <c r="BC435" i="1"/>
  <c r="BG207" i="1"/>
  <c r="BF207" i="1"/>
  <c r="BE207" i="1"/>
  <c r="BD207" i="1"/>
  <c r="BC207" i="1"/>
  <c r="BG809" i="1"/>
  <c r="BF809" i="1"/>
  <c r="BE809" i="1"/>
  <c r="BD809" i="1"/>
  <c r="BC809" i="1"/>
  <c r="BG814" i="1"/>
  <c r="BF814" i="1"/>
  <c r="BE814" i="1"/>
  <c r="BD814" i="1"/>
  <c r="BC814" i="1"/>
  <c r="BG222" i="1"/>
  <c r="BF222" i="1"/>
  <c r="BE222" i="1"/>
  <c r="BD222" i="1"/>
  <c r="BC222" i="1"/>
  <c r="BG506" i="1"/>
  <c r="BF506" i="1"/>
  <c r="BE506" i="1"/>
  <c r="BD506" i="1"/>
  <c r="BC506" i="1"/>
  <c r="BG548" i="1"/>
  <c r="BF548" i="1"/>
  <c r="BE548" i="1"/>
  <c r="BD548" i="1"/>
  <c r="BC548" i="1"/>
  <c r="BG276" i="1"/>
  <c r="BF276" i="1"/>
  <c r="BE276" i="1"/>
  <c r="BD276" i="1"/>
  <c r="BC276" i="1"/>
  <c r="BG511" i="1"/>
  <c r="BF511" i="1"/>
  <c r="BE511" i="1"/>
  <c r="BD511" i="1"/>
  <c r="BC511" i="1"/>
  <c r="BG640" i="1"/>
  <c r="BF640" i="1"/>
  <c r="BE640" i="1"/>
  <c r="BD640" i="1"/>
  <c r="BC640" i="1"/>
  <c r="BG188" i="1"/>
  <c r="BF188" i="1"/>
  <c r="BE188" i="1"/>
  <c r="BD188" i="1"/>
  <c r="BC188" i="1"/>
  <c r="BG796" i="1"/>
  <c r="BF796" i="1"/>
  <c r="BE796" i="1"/>
  <c r="BD796" i="1"/>
  <c r="BC796" i="1"/>
  <c r="BG813" i="1"/>
  <c r="BF813" i="1"/>
  <c r="BE813" i="1"/>
  <c r="BD813" i="1"/>
  <c r="BC813" i="1"/>
  <c r="BG172" i="1"/>
  <c r="BF172" i="1"/>
  <c r="BE172" i="1"/>
  <c r="BD172" i="1"/>
  <c r="BC172" i="1"/>
  <c r="BG382" i="1"/>
  <c r="BF382" i="1"/>
  <c r="BE382" i="1"/>
  <c r="BD382" i="1"/>
  <c r="BC382" i="1"/>
  <c r="BG269" i="1"/>
  <c r="BF269" i="1"/>
  <c r="BE269" i="1"/>
  <c r="BD269" i="1"/>
  <c r="BC269" i="1"/>
  <c r="BG457" i="1"/>
  <c r="BF457" i="1"/>
  <c r="BE457" i="1"/>
  <c r="BD457" i="1"/>
  <c r="BC457" i="1"/>
  <c r="BG164" i="1"/>
  <c r="BF164" i="1"/>
  <c r="BE164" i="1"/>
  <c r="BD164" i="1"/>
  <c r="BC164" i="1"/>
  <c r="BG741" i="1"/>
  <c r="BF741" i="1"/>
  <c r="BE741" i="1"/>
  <c r="BD741" i="1"/>
  <c r="BC741" i="1"/>
  <c r="BG351" i="1"/>
  <c r="BF351" i="1"/>
  <c r="BE351" i="1"/>
  <c r="BD351" i="1"/>
  <c r="BC351" i="1"/>
  <c r="BG289" i="1"/>
  <c r="BF289" i="1"/>
  <c r="BE289" i="1"/>
  <c r="BD289" i="1"/>
  <c r="BC289" i="1"/>
  <c r="BG611" i="1"/>
  <c r="BF611" i="1"/>
  <c r="BE611" i="1"/>
  <c r="BD611" i="1"/>
  <c r="BC611" i="1"/>
  <c r="BG292" i="1"/>
  <c r="BF292" i="1"/>
  <c r="BE292" i="1"/>
  <c r="BD292" i="1"/>
  <c r="BC292" i="1"/>
  <c r="BG383" i="1"/>
  <c r="BF383" i="1"/>
  <c r="BE383" i="1"/>
  <c r="BD383" i="1"/>
  <c r="BC383" i="1"/>
  <c r="BG645" i="1"/>
  <c r="BF645" i="1"/>
  <c r="BE645" i="1"/>
  <c r="BD645" i="1"/>
  <c r="BC645" i="1"/>
  <c r="BG417" i="1"/>
  <c r="BF417" i="1"/>
  <c r="BE417" i="1"/>
  <c r="BD417" i="1"/>
  <c r="BC417" i="1"/>
  <c r="BG739" i="1"/>
  <c r="BF739" i="1"/>
  <c r="BE739" i="1"/>
  <c r="BD739" i="1"/>
  <c r="BC739" i="1"/>
  <c r="BG111" i="1"/>
  <c r="BF111" i="1"/>
  <c r="BE111" i="1"/>
  <c r="BD111" i="1"/>
  <c r="BC111" i="1"/>
  <c r="BG156" i="1"/>
  <c r="BF156" i="1"/>
  <c r="BE156" i="1"/>
  <c r="BD156" i="1"/>
  <c r="BC156" i="1"/>
  <c r="BG725" i="1"/>
  <c r="BF725" i="1"/>
  <c r="BE725" i="1"/>
  <c r="BD725" i="1"/>
  <c r="BC725" i="1"/>
  <c r="BG411" i="1"/>
  <c r="BF411" i="1"/>
  <c r="BE411" i="1"/>
  <c r="BD411" i="1"/>
  <c r="BC411" i="1"/>
  <c r="BG296" i="1"/>
  <c r="BF296" i="1"/>
  <c r="BE296" i="1"/>
  <c r="BD296" i="1"/>
  <c r="BC296" i="1"/>
  <c r="BG714" i="1"/>
  <c r="BF714" i="1"/>
  <c r="BE714" i="1"/>
  <c r="BD714" i="1"/>
  <c r="BC714" i="1"/>
  <c r="BG210" i="1"/>
  <c r="BF210" i="1"/>
  <c r="BE210" i="1"/>
  <c r="BD210" i="1"/>
  <c r="BC210" i="1"/>
  <c r="BG544" i="1"/>
  <c r="BF544" i="1"/>
  <c r="BE544" i="1"/>
  <c r="BD544" i="1"/>
  <c r="BC544" i="1"/>
  <c r="BG502" i="1"/>
  <c r="BF502" i="1"/>
  <c r="BE502" i="1"/>
  <c r="BD502" i="1"/>
  <c r="BC502" i="1"/>
  <c r="BG608" i="1"/>
  <c r="BF608" i="1"/>
  <c r="BE608" i="1"/>
  <c r="BD608" i="1"/>
  <c r="BC608" i="1"/>
  <c r="BG299" i="1"/>
  <c r="BF299" i="1"/>
  <c r="BE299" i="1"/>
  <c r="BD299" i="1"/>
  <c r="BC299" i="1"/>
  <c r="BG434" i="1"/>
  <c r="BF434" i="1"/>
  <c r="BE434" i="1"/>
  <c r="BD434" i="1"/>
  <c r="BC434" i="1"/>
  <c r="BG318" i="1"/>
  <c r="BF318" i="1"/>
  <c r="BE318" i="1"/>
  <c r="BD318" i="1"/>
  <c r="BC318" i="1"/>
  <c r="BG541" i="1"/>
  <c r="BF541" i="1"/>
  <c r="BE541" i="1"/>
  <c r="BD541" i="1"/>
  <c r="BC541" i="1"/>
  <c r="BG710" i="1"/>
  <c r="BF710" i="1"/>
  <c r="BE710" i="1"/>
  <c r="BD710" i="1"/>
  <c r="BC710" i="1"/>
  <c r="BG238" i="1"/>
  <c r="BF238" i="1"/>
  <c r="BE238" i="1"/>
  <c r="BD238" i="1"/>
  <c r="BC238" i="1"/>
  <c r="BG108" i="1"/>
  <c r="BF108" i="1"/>
  <c r="BE108" i="1"/>
  <c r="BD108" i="1"/>
  <c r="BC108" i="1"/>
  <c r="BG91" i="1"/>
  <c r="BF91" i="1"/>
  <c r="BE91" i="1"/>
  <c r="BD91" i="1"/>
  <c r="BC91" i="1"/>
  <c r="BG678" i="1"/>
  <c r="BF678" i="1"/>
  <c r="BE678" i="1"/>
  <c r="BD678" i="1"/>
  <c r="BC678" i="1"/>
  <c r="BG361" i="1"/>
  <c r="BF361" i="1"/>
  <c r="BE361" i="1"/>
  <c r="BD361" i="1"/>
  <c r="BC361" i="1"/>
  <c r="BG66" i="1"/>
  <c r="BF66" i="1"/>
  <c r="BE66" i="1"/>
  <c r="BD66" i="1"/>
  <c r="BC66" i="1"/>
  <c r="BG605" i="1"/>
  <c r="BF605" i="1"/>
  <c r="BE605" i="1"/>
  <c r="BD605" i="1"/>
  <c r="BC605" i="1"/>
  <c r="BG547" i="1"/>
  <c r="BF547" i="1"/>
  <c r="BE547" i="1"/>
  <c r="BD547" i="1"/>
  <c r="BC547" i="1"/>
  <c r="BG590" i="1"/>
  <c r="BF590" i="1"/>
  <c r="BE590" i="1"/>
  <c r="BD590" i="1"/>
  <c r="BC590" i="1"/>
  <c r="BG474" i="1"/>
  <c r="BF474" i="1"/>
  <c r="BE474" i="1"/>
  <c r="BD474" i="1"/>
  <c r="BC474" i="1"/>
  <c r="BG517" i="1"/>
  <c r="BF517" i="1"/>
  <c r="BE517" i="1"/>
  <c r="BD517" i="1"/>
  <c r="BC517" i="1"/>
  <c r="BG154" i="1"/>
  <c r="BF154" i="1"/>
  <c r="BE154" i="1"/>
  <c r="BD154" i="1"/>
  <c r="BC154" i="1"/>
  <c r="BG416" i="1"/>
  <c r="BF416" i="1"/>
  <c r="BE416" i="1"/>
  <c r="BD416" i="1"/>
  <c r="BC416" i="1"/>
  <c r="BG791" i="1"/>
  <c r="BF791" i="1"/>
  <c r="BE791" i="1"/>
  <c r="BD791" i="1"/>
  <c r="BC791" i="1"/>
  <c r="BG675" i="1"/>
  <c r="BF675" i="1"/>
  <c r="BE675" i="1"/>
  <c r="BD675" i="1"/>
  <c r="BC675" i="1"/>
  <c r="BG482" i="1"/>
  <c r="BF482" i="1"/>
  <c r="BE482" i="1"/>
  <c r="BD482" i="1"/>
  <c r="BC482" i="1"/>
  <c r="BG746" i="1"/>
  <c r="BF746" i="1"/>
  <c r="BE746" i="1"/>
  <c r="BD746" i="1"/>
  <c r="BC746" i="1"/>
  <c r="BG758" i="1"/>
  <c r="BF758" i="1"/>
  <c r="BE758" i="1"/>
  <c r="BD758" i="1"/>
  <c r="BC758" i="1"/>
  <c r="BG454" i="1"/>
  <c r="BF454" i="1"/>
  <c r="BE454" i="1"/>
  <c r="BD454" i="1"/>
  <c r="BC454" i="1"/>
  <c r="BG723" i="1"/>
  <c r="BF723" i="1"/>
  <c r="BE723" i="1"/>
  <c r="BD723" i="1"/>
  <c r="BC723" i="1"/>
  <c r="BG705" i="1"/>
  <c r="BF705" i="1"/>
  <c r="BE705" i="1"/>
  <c r="BD705" i="1"/>
  <c r="BC705" i="1"/>
  <c r="BG171" i="1"/>
  <c r="BF171" i="1"/>
  <c r="BE171" i="1"/>
  <c r="BD171" i="1"/>
  <c r="BC171" i="1"/>
  <c r="BG804" i="1"/>
  <c r="BF804" i="1"/>
  <c r="BE804" i="1"/>
  <c r="BD804" i="1"/>
  <c r="BC804" i="1"/>
  <c r="BG792" i="1"/>
  <c r="BF792" i="1"/>
  <c r="BE792" i="1"/>
  <c r="BD792" i="1"/>
  <c r="BC792" i="1"/>
  <c r="BG402" i="1"/>
  <c r="BF402" i="1"/>
  <c r="BE402" i="1"/>
  <c r="BD402" i="1"/>
  <c r="BC402" i="1"/>
  <c r="BG325" i="1"/>
  <c r="BF325" i="1"/>
  <c r="BE325" i="1"/>
  <c r="BD325" i="1"/>
  <c r="BC325" i="1"/>
  <c r="BG366" i="1"/>
  <c r="BF366" i="1"/>
  <c r="BE366" i="1"/>
  <c r="BD366" i="1"/>
  <c r="BC366" i="1"/>
  <c r="BG291" i="1"/>
  <c r="BF291" i="1"/>
  <c r="BE291" i="1"/>
  <c r="BD291" i="1"/>
  <c r="BC291" i="1"/>
  <c r="BG692" i="1"/>
  <c r="BF692" i="1"/>
  <c r="BE692" i="1"/>
  <c r="BD692" i="1"/>
  <c r="BC692" i="1"/>
  <c r="BG392" i="1"/>
  <c r="BF392" i="1"/>
  <c r="BE392" i="1"/>
  <c r="BD392" i="1"/>
  <c r="BC392" i="1"/>
  <c r="BG808" i="1"/>
  <c r="BF808" i="1"/>
  <c r="BE808" i="1"/>
  <c r="BD808" i="1"/>
  <c r="BC808" i="1"/>
  <c r="BG312" i="1"/>
  <c r="BF312" i="1"/>
  <c r="BE312" i="1"/>
  <c r="BD312" i="1"/>
  <c r="BC312" i="1"/>
  <c r="BG178" i="1"/>
  <c r="BF178" i="1"/>
  <c r="BE178" i="1"/>
  <c r="BD178" i="1"/>
  <c r="BC178" i="1"/>
  <c r="BG550" i="1"/>
  <c r="BF550" i="1"/>
  <c r="BE550" i="1"/>
  <c r="BD550" i="1"/>
  <c r="BC550" i="1"/>
  <c r="BG52" i="1"/>
  <c r="BF52" i="1"/>
  <c r="BE52" i="1"/>
  <c r="BD52" i="1"/>
  <c r="BC52" i="1"/>
  <c r="BG712" i="1"/>
  <c r="BF712" i="1"/>
  <c r="BE712" i="1"/>
  <c r="BD712" i="1"/>
  <c r="BC712" i="1"/>
  <c r="BG655" i="1"/>
  <c r="BF655" i="1"/>
  <c r="BE655" i="1"/>
  <c r="BD655" i="1"/>
  <c r="BC655" i="1"/>
  <c r="BG460" i="1"/>
  <c r="BF460" i="1"/>
  <c r="BE460" i="1"/>
  <c r="BD460" i="1"/>
  <c r="BC460" i="1"/>
  <c r="BG768" i="1"/>
  <c r="BF768" i="1"/>
  <c r="BE768" i="1"/>
  <c r="BD768" i="1"/>
  <c r="BC768" i="1"/>
  <c r="BG138" i="1"/>
  <c r="BF138" i="1"/>
  <c r="BE138" i="1"/>
  <c r="BD138" i="1"/>
  <c r="BC138" i="1"/>
  <c r="BG584" i="1"/>
  <c r="BF584" i="1"/>
  <c r="BE584" i="1"/>
  <c r="BD584" i="1"/>
  <c r="BC584" i="1"/>
  <c r="BG107" i="1"/>
  <c r="BF107" i="1"/>
  <c r="BE107" i="1"/>
  <c r="BD107" i="1"/>
  <c r="BC107" i="1"/>
  <c r="BG298" i="1"/>
  <c r="BF298" i="1"/>
  <c r="BE298" i="1"/>
  <c r="BD298" i="1"/>
  <c r="BC298" i="1"/>
  <c r="BG523" i="1"/>
  <c r="BF523" i="1"/>
  <c r="BE523" i="1"/>
  <c r="BD523" i="1"/>
  <c r="BC523" i="1"/>
  <c r="BG114" i="1"/>
  <c r="BF114" i="1"/>
  <c r="BE114" i="1"/>
  <c r="BD114" i="1"/>
  <c r="BC114" i="1"/>
  <c r="BG180" i="1"/>
  <c r="BF180" i="1"/>
  <c r="BE180" i="1"/>
  <c r="BD180" i="1"/>
  <c r="BC180" i="1"/>
  <c r="BG594" i="1"/>
  <c r="BF594" i="1"/>
  <c r="BE594" i="1"/>
  <c r="BD594" i="1"/>
  <c r="BC594" i="1"/>
  <c r="BG526" i="1"/>
  <c r="BF526" i="1"/>
  <c r="BE526" i="1"/>
  <c r="BD526" i="1"/>
  <c r="BC526" i="1"/>
  <c r="BG722" i="1"/>
  <c r="BF722" i="1"/>
  <c r="BE722" i="1"/>
  <c r="BD722" i="1"/>
  <c r="BC722" i="1"/>
  <c r="BG340" i="1"/>
  <c r="BF340" i="1"/>
  <c r="BE340" i="1"/>
  <c r="BD340" i="1"/>
  <c r="BC340" i="1"/>
  <c r="BG619" i="1"/>
  <c r="BF619" i="1"/>
  <c r="BE619" i="1"/>
  <c r="BD619" i="1"/>
  <c r="BC619" i="1"/>
  <c r="BG218" i="1"/>
  <c r="BF218" i="1"/>
  <c r="BE218" i="1"/>
  <c r="BD218" i="1"/>
  <c r="BC218" i="1"/>
  <c r="BG346" i="1"/>
  <c r="BF346" i="1"/>
  <c r="BE346" i="1"/>
  <c r="BD346" i="1"/>
  <c r="BC346" i="1"/>
  <c r="BG253" i="1"/>
  <c r="BF253" i="1"/>
  <c r="BE253" i="1"/>
  <c r="BD253" i="1"/>
  <c r="BC253" i="1"/>
  <c r="BG148" i="1"/>
  <c r="BF148" i="1"/>
  <c r="BE148" i="1"/>
  <c r="BD148" i="1"/>
  <c r="BC148" i="1"/>
  <c r="BG217" i="1"/>
  <c r="BF217" i="1"/>
  <c r="BE217" i="1"/>
  <c r="BD217" i="1"/>
  <c r="BC217" i="1"/>
  <c r="BG165" i="1"/>
  <c r="BF165" i="1"/>
  <c r="BE165" i="1"/>
  <c r="BD165" i="1"/>
  <c r="BC165" i="1"/>
  <c r="BG442" i="1"/>
  <c r="BF442" i="1"/>
  <c r="BE442" i="1"/>
  <c r="BD442" i="1"/>
  <c r="BC442" i="1"/>
  <c r="BG189" i="1"/>
  <c r="BF189" i="1"/>
  <c r="BE189" i="1"/>
  <c r="BD189" i="1"/>
  <c r="BC189" i="1"/>
  <c r="BG110" i="1"/>
  <c r="BF110" i="1"/>
  <c r="BE110" i="1"/>
  <c r="BD110" i="1"/>
  <c r="BC110" i="1"/>
  <c r="BG194" i="1"/>
  <c r="BF194" i="1"/>
  <c r="BE194" i="1"/>
  <c r="BD194" i="1"/>
  <c r="BC194" i="1"/>
  <c r="BG531" i="1"/>
  <c r="BF531" i="1"/>
  <c r="BE531" i="1"/>
  <c r="BD531" i="1"/>
  <c r="BC531" i="1"/>
  <c r="BG190" i="1"/>
  <c r="BF190" i="1"/>
  <c r="BE190" i="1"/>
  <c r="BD190" i="1"/>
  <c r="BC190" i="1"/>
  <c r="BG537" i="1"/>
  <c r="BF537" i="1"/>
  <c r="BE537" i="1"/>
  <c r="BD537" i="1"/>
  <c r="BC537" i="1"/>
  <c r="BG343" i="1"/>
  <c r="BF343" i="1"/>
  <c r="BE343" i="1"/>
  <c r="BD343" i="1"/>
  <c r="BC343" i="1"/>
  <c r="BG504" i="1"/>
  <c r="BF504" i="1"/>
  <c r="BE504" i="1"/>
  <c r="BD504" i="1"/>
  <c r="BC504" i="1"/>
  <c r="BG677" i="1"/>
  <c r="BF677" i="1"/>
  <c r="BE677" i="1"/>
  <c r="BD677" i="1"/>
  <c r="BC677" i="1"/>
  <c r="BG670" i="1"/>
  <c r="BF670" i="1"/>
  <c r="BE670" i="1"/>
  <c r="BD670" i="1"/>
  <c r="BC670" i="1"/>
  <c r="BG521" i="1"/>
  <c r="BF521" i="1"/>
  <c r="BE521" i="1"/>
  <c r="BD521" i="1"/>
  <c r="BC521" i="1"/>
  <c r="BG658" i="1"/>
  <c r="BF658" i="1"/>
  <c r="BE658" i="1"/>
  <c r="BD658" i="1"/>
  <c r="BC658" i="1"/>
  <c r="BG649" i="1"/>
  <c r="BF649" i="1"/>
  <c r="BE649" i="1"/>
  <c r="BD649" i="1"/>
  <c r="BC649" i="1"/>
  <c r="BG321" i="1"/>
  <c r="BF321" i="1"/>
  <c r="BE321" i="1"/>
  <c r="BD321" i="1"/>
  <c r="BC321" i="1"/>
  <c r="BG394" i="1"/>
  <c r="BF394" i="1"/>
  <c r="BE394" i="1"/>
  <c r="BD394" i="1"/>
  <c r="BC394" i="1"/>
  <c r="BG664" i="1"/>
  <c r="BF664" i="1"/>
  <c r="BE664" i="1"/>
  <c r="BD664" i="1"/>
  <c r="BC664" i="1"/>
  <c r="BG140" i="1"/>
  <c r="BF140" i="1"/>
  <c r="BE140" i="1"/>
  <c r="BD140" i="1"/>
  <c r="BC140" i="1"/>
  <c r="BG96" i="1"/>
  <c r="BF96" i="1"/>
  <c r="BE96" i="1"/>
  <c r="BD96" i="1"/>
  <c r="BC96" i="1"/>
  <c r="BG205" i="1"/>
  <c r="BF205" i="1"/>
  <c r="BE205" i="1"/>
  <c r="BD205" i="1"/>
  <c r="BC205" i="1"/>
  <c r="BG639" i="1"/>
  <c r="BF639" i="1"/>
  <c r="BE639" i="1"/>
  <c r="BD639" i="1"/>
  <c r="BC639" i="1"/>
  <c r="BG490" i="1"/>
  <c r="BF490" i="1"/>
  <c r="BE490" i="1"/>
  <c r="BD490" i="1"/>
  <c r="BC490" i="1"/>
  <c r="BG693" i="1"/>
  <c r="BF693" i="1"/>
  <c r="BE693" i="1"/>
  <c r="BD693" i="1"/>
  <c r="BC693" i="1"/>
  <c r="BG364" i="1"/>
  <c r="BF364" i="1"/>
  <c r="BE364" i="1"/>
  <c r="BD364" i="1"/>
  <c r="BC364" i="1"/>
  <c r="BG589" i="1"/>
  <c r="BF589" i="1"/>
  <c r="BE589" i="1"/>
  <c r="BD589" i="1"/>
  <c r="BC589" i="1"/>
  <c r="BG47" i="1"/>
  <c r="BF47" i="1"/>
  <c r="BE47" i="1"/>
  <c r="BD47" i="1"/>
  <c r="BC47" i="1"/>
  <c r="BG393" i="1"/>
  <c r="BF393" i="1"/>
  <c r="BE393" i="1"/>
  <c r="BD393" i="1"/>
  <c r="BC393" i="1"/>
  <c r="BG812" i="1"/>
  <c r="BF812" i="1"/>
  <c r="BE812" i="1"/>
  <c r="BD812" i="1"/>
  <c r="BC812" i="1"/>
  <c r="BG757" i="1"/>
  <c r="BF757" i="1"/>
  <c r="BE757" i="1"/>
  <c r="BD757" i="1"/>
  <c r="BC757" i="1"/>
  <c r="BG339" i="1"/>
  <c r="BF339" i="1"/>
  <c r="BE339" i="1"/>
  <c r="BD339" i="1"/>
  <c r="BC339" i="1"/>
  <c r="BG14" i="1"/>
  <c r="BF14" i="1"/>
  <c r="BE14" i="1"/>
  <c r="BD14" i="1"/>
  <c r="BC14" i="1"/>
  <c r="BG626" i="1"/>
  <c r="BF626" i="1"/>
  <c r="BE626" i="1"/>
  <c r="BD626" i="1"/>
  <c r="BC626" i="1"/>
  <c r="BG827" i="1"/>
  <c r="BF827" i="1"/>
  <c r="BE827" i="1"/>
  <c r="BD827" i="1"/>
  <c r="BC827" i="1"/>
  <c r="BG510" i="1"/>
  <c r="BF510" i="1"/>
  <c r="BE510" i="1"/>
  <c r="BD510" i="1"/>
  <c r="BC510" i="1"/>
  <c r="BG684" i="1"/>
  <c r="BF684" i="1"/>
  <c r="BE684" i="1"/>
  <c r="BD684" i="1"/>
  <c r="BC684" i="1"/>
  <c r="BG565" i="1"/>
  <c r="BF565" i="1"/>
  <c r="BE565" i="1"/>
  <c r="BD565" i="1"/>
  <c r="BC565" i="1"/>
  <c r="BG633" i="1"/>
  <c r="BF633" i="1"/>
  <c r="BE633" i="1"/>
  <c r="BD633" i="1"/>
  <c r="BC633" i="1"/>
  <c r="BG495" i="1"/>
  <c r="BF495" i="1"/>
  <c r="BE495" i="1"/>
  <c r="BD495" i="1"/>
  <c r="BC495" i="1"/>
  <c r="BG141" i="1"/>
  <c r="BF141" i="1"/>
  <c r="BE141" i="1"/>
  <c r="BD141" i="1"/>
  <c r="BC141" i="1"/>
  <c r="BG322" i="1"/>
  <c r="BF322" i="1"/>
  <c r="BE322" i="1"/>
  <c r="BD322" i="1"/>
  <c r="BC322" i="1"/>
  <c r="BG323" i="1"/>
  <c r="BF323" i="1"/>
  <c r="BE323" i="1"/>
  <c r="BD323" i="1"/>
  <c r="BC323" i="1"/>
  <c r="BG431" i="1"/>
  <c r="BF431" i="1"/>
  <c r="BE431" i="1"/>
  <c r="BD431" i="1"/>
  <c r="BC431" i="1"/>
  <c r="BG420" i="1"/>
  <c r="BF420" i="1"/>
  <c r="BE420" i="1"/>
  <c r="BD420" i="1"/>
  <c r="BC420" i="1"/>
  <c r="BG826" i="1"/>
  <c r="BF826" i="1"/>
  <c r="BE826" i="1"/>
  <c r="BD826" i="1"/>
  <c r="BC826" i="1"/>
  <c r="BG538" i="1"/>
  <c r="BF538" i="1"/>
  <c r="BE538" i="1"/>
  <c r="BD538" i="1"/>
  <c r="BC538" i="1"/>
  <c r="BG439" i="1"/>
  <c r="BF439" i="1"/>
  <c r="BE439" i="1"/>
  <c r="BD439" i="1"/>
  <c r="BC439" i="1"/>
  <c r="BG552" i="1"/>
  <c r="BF552" i="1"/>
  <c r="BE552" i="1"/>
  <c r="BD552" i="1"/>
  <c r="BC552" i="1"/>
  <c r="BG338" i="1"/>
  <c r="BF338" i="1"/>
  <c r="BE338" i="1"/>
  <c r="BD338" i="1"/>
  <c r="BC338" i="1"/>
  <c r="BG242" i="1"/>
  <c r="BF242" i="1"/>
  <c r="BE242" i="1"/>
  <c r="BD242" i="1"/>
  <c r="BC242" i="1"/>
  <c r="BG825" i="1"/>
  <c r="BF825" i="1"/>
  <c r="BE825" i="1"/>
  <c r="BD825" i="1"/>
  <c r="BC825" i="1"/>
  <c r="BG773" i="1"/>
  <c r="BF773" i="1"/>
  <c r="BE773" i="1"/>
  <c r="BD773" i="1"/>
  <c r="BC773" i="1"/>
  <c r="BG258" i="1"/>
  <c r="BF258" i="1"/>
  <c r="BE258" i="1"/>
  <c r="BD258" i="1"/>
  <c r="BC258" i="1"/>
  <c r="BG657" i="1"/>
  <c r="BF657" i="1"/>
  <c r="BE657" i="1"/>
  <c r="BD657" i="1"/>
  <c r="BC657" i="1"/>
  <c r="BG824" i="1"/>
  <c r="BF824" i="1"/>
  <c r="BE824" i="1"/>
  <c r="BD824" i="1"/>
  <c r="BC824" i="1"/>
  <c r="BG823" i="1"/>
  <c r="BF823" i="1"/>
  <c r="BE823" i="1"/>
  <c r="BD823" i="1"/>
  <c r="BC823" i="1"/>
  <c r="BG793" i="1"/>
  <c r="BF793" i="1"/>
  <c r="BE793" i="1"/>
  <c r="BD793" i="1"/>
  <c r="BC793" i="1"/>
  <c r="BG404" i="1"/>
  <c r="BF404" i="1"/>
  <c r="BE404" i="1"/>
  <c r="BD404" i="1"/>
  <c r="BC404" i="1"/>
  <c r="BG150" i="1"/>
  <c r="BF150" i="1"/>
  <c r="BE150" i="1"/>
  <c r="BD150" i="1"/>
  <c r="BC150" i="1"/>
  <c r="BG549" i="1"/>
  <c r="BF549" i="1"/>
  <c r="BE549" i="1"/>
  <c r="BD549" i="1"/>
  <c r="BC549" i="1"/>
  <c r="BG767" i="1"/>
  <c r="BF767" i="1"/>
  <c r="BE767" i="1"/>
  <c r="BD767" i="1"/>
  <c r="BC767" i="1"/>
  <c r="BG595" i="1"/>
  <c r="BF595" i="1"/>
  <c r="BE595" i="1"/>
  <c r="BD595" i="1"/>
  <c r="BC595" i="1"/>
  <c r="BG786" i="1"/>
  <c r="BF786" i="1"/>
  <c r="BE786" i="1"/>
  <c r="BD786" i="1"/>
  <c r="BC786" i="1"/>
  <c r="BG143" i="1"/>
  <c r="BF143" i="1"/>
  <c r="BE143" i="1"/>
  <c r="BD143" i="1"/>
  <c r="BC143" i="1"/>
  <c r="BG559" i="1"/>
  <c r="BF559" i="1"/>
  <c r="BE559" i="1"/>
  <c r="BD559" i="1"/>
  <c r="BC559" i="1"/>
  <c r="BG33" i="1"/>
  <c r="BF33" i="1"/>
  <c r="BE33" i="1"/>
  <c r="BD33" i="1"/>
  <c r="BC33" i="1"/>
  <c r="BG358" i="1"/>
  <c r="BF358" i="1"/>
  <c r="BE358" i="1"/>
  <c r="BD358" i="1"/>
  <c r="BC358" i="1"/>
  <c r="BG822" i="1"/>
  <c r="BF822" i="1"/>
  <c r="BE822" i="1"/>
  <c r="BD822" i="1"/>
  <c r="BC822" i="1"/>
  <c r="BG686" i="1"/>
  <c r="BF686" i="1"/>
  <c r="BE686" i="1"/>
  <c r="BD686" i="1"/>
  <c r="BC686" i="1"/>
  <c r="BG821" i="1"/>
  <c r="BF821" i="1"/>
  <c r="BE821" i="1"/>
  <c r="BD821" i="1"/>
  <c r="BC821" i="1"/>
  <c r="BG543" i="1"/>
  <c r="BF543" i="1"/>
  <c r="BE543" i="1"/>
  <c r="BD543" i="1"/>
  <c r="BC543" i="1"/>
  <c r="BG20" i="1"/>
  <c r="BF20" i="1"/>
  <c r="BE20" i="1"/>
  <c r="BD20" i="1"/>
  <c r="BC20" i="1"/>
  <c r="BG803" i="1"/>
  <c r="BF803" i="1"/>
  <c r="BE803" i="1"/>
  <c r="BD803" i="1"/>
  <c r="BC803" i="1"/>
  <c r="BG389" i="1"/>
  <c r="BF389" i="1"/>
  <c r="BE389" i="1"/>
  <c r="BD389" i="1"/>
  <c r="BC389" i="1"/>
  <c r="BG391" i="1"/>
  <c r="BF391" i="1"/>
  <c r="BE391" i="1"/>
  <c r="BD391" i="1"/>
  <c r="BC391" i="1"/>
  <c r="BG811" i="1"/>
  <c r="BF811" i="1"/>
  <c r="BE811" i="1"/>
  <c r="BD811" i="1"/>
  <c r="BC811" i="1"/>
  <c r="BG153" i="1"/>
  <c r="BF153" i="1"/>
  <c r="BE153" i="1"/>
  <c r="BD153" i="1"/>
  <c r="BC153" i="1"/>
  <c r="BG753" i="1"/>
  <c r="BF753" i="1"/>
  <c r="BE753" i="1"/>
  <c r="BD753" i="1"/>
  <c r="BC753" i="1"/>
  <c r="BG419" i="1"/>
  <c r="BF419" i="1"/>
  <c r="BE419" i="1"/>
  <c r="BD419" i="1"/>
  <c r="BC419" i="1"/>
  <c r="BG288" i="1"/>
  <c r="BF288" i="1"/>
  <c r="BE288" i="1"/>
  <c r="BD288" i="1"/>
  <c r="BC288" i="1"/>
  <c r="BG535" i="1"/>
  <c r="BF535" i="1"/>
  <c r="BE535" i="1"/>
  <c r="BD535" i="1"/>
  <c r="BC535" i="1"/>
  <c r="BG656" i="1"/>
  <c r="BF656" i="1"/>
  <c r="BE656" i="1"/>
  <c r="BD656" i="1"/>
  <c r="BC656" i="1"/>
  <c r="BG262" i="1"/>
  <c r="BF262" i="1"/>
  <c r="BE262" i="1"/>
  <c r="BD262" i="1"/>
  <c r="BC262" i="1"/>
  <c r="BG85" i="1"/>
  <c r="BF85" i="1"/>
  <c r="BE85" i="1"/>
  <c r="BD85" i="1"/>
  <c r="BC85" i="1"/>
  <c r="BG730" i="1"/>
  <c r="BF730" i="1"/>
  <c r="BE730" i="1"/>
  <c r="BD730" i="1"/>
  <c r="BC730" i="1"/>
  <c r="BG215" i="1"/>
  <c r="BF215" i="1"/>
  <c r="BE215" i="1"/>
  <c r="BD215" i="1"/>
  <c r="BC215" i="1"/>
  <c r="BG760" i="1"/>
  <c r="BF760" i="1"/>
  <c r="BE760" i="1"/>
  <c r="BD760" i="1"/>
  <c r="BC760" i="1"/>
  <c r="BG654" i="1"/>
  <c r="BF654" i="1"/>
  <c r="BE654" i="1"/>
  <c r="BD654" i="1"/>
  <c r="BC654" i="1"/>
  <c r="BG329" i="1"/>
  <c r="BF329" i="1"/>
  <c r="BE329" i="1"/>
  <c r="BD329" i="1"/>
  <c r="BC329" i="1"/>
  <c r="BG272" i="1"/>
  <c r="BF272" i="1"/>
  <c r="BE272" i="1"/>
  <c r="BD272" i="1"/>
  <c r="BC272" i="1"/>
  <c r="BG467" i="1"/>
  <c r="BF467" i="1"/>
  <c r="BE467" i="1"/>
  <c r="BD467" i="1"/>
  <c r="BC467" i="1"/>
  <c r="BG159" i="1"/>
  <c r="BF159" i="1"/>
  <c r="BE159" i="1"/>
  <c r="BD159" i="1"/>
  <c r="BC159" i="1"/>
  <c r="BG653" i="1"/>
  <c r="BF653" i="1"/>
  <c r="BE653" i="1"/>
  <c r="BD653" i="1"/>
  <c r="BC653" i="1"/>
  <c r="BG484" i="1"/>
  <c r="BF484" i="1"/>
  <c r="BE484" i="1"/>
  <c r="BD484" i="1"/>
  <c r="BC484" i="1"/>
  <c r="BG208" i="1"/>
  <c r="BF208" i="1"/>
  <c r="BE208" i="1"/>
  <c r="BD208" i="1"/>
  <c r="BC208" i="1"/>
  <c r="BG83" i="1"/>
  <c r="BF83" i="1"/>
  <c r="BE83" i="1"/>
  <c r="BD83" i="1"/>
  <c r="BC83" i="1"/>
  <c r="BG225" i="1"/>
  <c r="BF225" i="1"/>
  <c r="BE225" i="1"/>
  <c r="BD225" i="1"/>
  <c r="BC225" i="1"/>
  <c r="BG295" i="1"/>
  <c r="BF295" i="1"/>
  <c r="BE295" i="1"/>
  <c r="BD295" i="1"/>
  <c r="BC295" i="1"/>
  <c r="BG237" i="1"/>
  <c r="BF237" i="1"/>
  <c r="BE237" i="1"/>
  <c r="BD237" i="1"/>
  <c r="BC237" i="1"/>
  <c r="BG752" i="1"/>
  <c r="BF752" i="1"/>
  <c r="BE752" i="1"/>
  <c r="BD752" i="1"/>
  <c r="BC752" i="1"/>
  <c r="BG303" i="1"/>
  <c r="BF303" i="1"/>
  <c r="BE303" i="1"/>
  <c r="BD303" i="1"/>
  <c r="BC303" i="1"/>
  <c r="BG263" i="1"/>
  <c r="BF263" i="1"/>
  <c r="BE263" i="1"/>
  <c r="BD263" i="1"/>
  <c r="BC263" i="1"/>
  <c r="BG374" i="1"/>
  <c r="BF374" i="1"/>
  <c r="BE374" i="1"/>
  <c r="BD374" i="1"/>
  <c r="BC374" i="1"/>
  <c r="BG139" i="1"/>
  <c r="BF139" i="1"/>
  <c r="BE139" i="1"/>
  <c r="BD139" i="1"/>
  <c r="BC139" i="1"/>
  <c r="BG259" i="1"/>
  <c r="BF259" i="1"/>
  <c r="BE259" i="1"/>
  <c r="BD259" i="1"/>
  <c r="BC259" i="1"/>
  <c r="BG109" i="1"/>
  <c r="BF109" i="1"/>
  <c r="BE109" i="1"/>
  <c r="BD109" i="1"/>
  <c r="BC109" i="1"/>
  <c r="BG327" i="1"/>
  <c r="BF327" i="1"/>
  <c r="BE327" i="1"/>
  <c r="BD327" i="1"/>
  <c r="BC327" i="1"/>
  <c r="BG307" i="1"/>
  <c r="BF307" i="1"/>
  <c r="BE307" i="1"/>
  <c r="BD307" i="1"/>
  <c r="BC307" i="1"/>
  <c r="BG707" i="1"/>
  <c r="BF707" i="1"/>
  <c r="BE707" i="1"/>
  <c r="BD707" i="1"/>
  <c r="BC707" i="1"/>
  <c r="BG570" i="1"/>
  <c r="BF570" i="1"/>
  <c r="BE570" i="1"/>
  <c r="BD570" i="1"/>
  <c r="BC570" i="1"/>
  <c r="BG447" i="1"/>
  <c r="BF447" i="1"/>
  <c r="BE447" i="1"/>
  <c r="BD447" i="1"/>
  <c r="BC447" i="1"/>
  <c r="BG379" i="1"/>
  <c r="BF379" i="1"/>
  <c r="BE379" i="1"/>
  <c r="BD379" i="1"/>
  <c r="BC379" i="1"/>
  <c r="BG820" i="1"/>
  <c r="BF820" i="1"/>
  <c r="BE820" i="1"/>
  <c r="BD820" i="1"/>
  <c r="BC820" i="1"/>
  <c r="BG577" i="1"/>
  <c r="BF577" i="1"/>
  <c r="BE577" i="1"/>
  <c r="BD577" i="1"/>
  <c r="BC577" i="1"/>
  <c r="BG585" i="1"/>
  <c r="BF585" i="1"/>
  <c r="BE585" i="1"/>
  <c r="BD585" i="1"/>
  <c r="BC585" i="1"/>
  <c r="BG278" i="1"/>
  <c r="BF278" i="1"/>
  <c r="BE278" i="1"/>
  <c r="BD278" i="1"/>
  <c r="BC278" i="1"/>
  <c r="BG274" i="1"/>
  <c r="BF274" i="1"/>
  <c r="BE274" i="1"/>
  <c r="BD274" i="1"/>
  <c r="BC274" i="1"/>
  <c r="BG324" i="1"/>
  <c r="BF324" i="1"/>
  <c r="BE324" i="1"/>
  <c r="BD324" i="1"/>
  <c r="BC324" i="1"/>
  <c r="BG145" i="1"/>
  <c r="BF145" i="1"/>
  <c r="BE145" i="1"/>
  <c r="BD145" i="1"/>
  <c r="BC145" i="1"/>
  <c r="BG778" i="1"/>
  <c r="BF778" i="1"/>
  <c r="BE778" i="1"/>
  <c r="BD778" i="1"/>
  <c r="BC778" i="1"/>
  <c r="BG186" i="1"/>
  <c r="BF186" i="1"/>
  <c r="BE186" i="1"/>
  <c r="BD186" i="1"/>
  <c r="BC186" i="1"/>
  <c r="BG348" i="1"/>
  <c r="BF348" i="1"/>
  <c r="BE348" i="1"/>
  <c r="BD348" i="1"/>
  <c r="BC348" i="1"/>
  <c r="BG616" i="1"/>
  <c r="BF616" i="1"/>
  <c r="BE616" i="1"/>
  <c r="BD616" i="1"/>
  <c r="BC616" i="1"/>
  <c r="BG436" i="1"/>
  <c r="BF436" i="1"/>
  <c r="BE436" i="1"/>
  <c r="BD436" i="1"/>
  <c r="BC436" i="1"/>
  <c r="BG331" i="1"/>
  <c r="BF331" i="1"/>
  <c r="BE331" i="1"/>
  <c r="BD331" i="1"/>
  <c r="BC331" i="1"/>
  <c r="BG805" i="1"/>
  <c r="BF805" i="1"/>
  <c r="BE805" i="1"/>
  <c r="BD805" i="1"/>
  <c r="BC805" i="1"/>
  <c r="BG450" i="1"/>
  <c r="BF450" i="1"/>
  <c r="BE450" i="1"/>
  <c r="BD450" i="1"/>
  <c r="BC450" i="1"/>
  <c r="BG615" i="1"/>
  <c r="BF615" i="1"/>
  <c r="BE615" i="1"/>
  <c r="BD615" i="1"/>
  <c r="BC615" i="1"/>
  <c r="BG688" i="1"/>
  <c r="BF688" i="1"/>
  <c r="BE688" i="1"/>
  <c r="BD688" i="1"/>
  <c r="BC688" i="1"/>
  <c r="BG177" i="1"/>
  <c r="BF177" i="1"/>
  <c r="BE177" i="1"/>
  <c r="BD177" i="1"/>
  <c r="BC177" i="1"/>
  <c r="BG241" i="1"/>
  <c r="BF241" i="1"/>
  <c r="BE241" i="1"/>
  <c r="BD241" i="1"/>
  <c r="BC241" i="1"/>
  <c r="BG267" i="1"/>
  <c r="BF267" i="1"/>
  <c r="BE267" i="1"/>
  <c r="BD267" i="1"/>
  <c r="BC267" i="1"/>
  <c r="BG160" i="1"/>
  <c r="BF160" i="1"/>
  <c r="BE160" i="1"/>
  <c r="BD160" i="1"/>
  <c r="BC160" i="1"/>
  <c r="BG609" i="1"/>
  <c r="BF609" i="1"/>
  <c r="BE609" i="1"/>
  <c r="BD609" i="1"/>
  <c r="BC609" i="1"/>
  <c r="BG790" i="1"/>
  <c r="BF790" i="1"/>
  <c r="BE790" i="1"/>
  <c r="BD790" i="1"/>
  <c r="BC790" i="1"/>
  <c r="BG254" i="1"/>
  <c r="BF254" i="1"/>
  <c r="BE254" i="1"/>
  <c r="BD254" i="1"/>
  <c r="BC254" i="1"/>
  <c r="BG716" i="1"/>
  <c r="BF716" i="1"/>
  <c r="BE716" i="1"/>
  <c r="BD716" i="1"/>
  <c r="BC716" i="1"/>
  <c r="BG779" i="1"/>
  <c r="BF779" i="1"/>
  <c r="BE779" i="1"/>
  <c r="BD779" i="1"/>
  <c r="BC779" i="1"/>
  <c r="BG221" i="1"/>
  <c r="BF221" i="1"/>
  <c r="BE221" i="1"/>
  <c r="BD221" i="1"/>
  <c r="BC221" i="1"/>
  <c r="BG634" i="1"/>
  <c r="BF634" i="1"/>
  <c r="BE634" i="1"/>
  <c r="BD634" i="1"/>
  <c r="BC634" i="1"/>
  <c r="BG384" i="1"/>
  <c r="BF384" i="1"/>
  <c r="BE384" i="1"/>
  <c r="BD384" i="1"/>
  <c r="BC384" i="1"/>
  <c r="BG372" i="1"/>
  <c r="BF372" i="1"/>
  <c r="BE372" i="1"/>
  <c r="BD372" i="1"/>
  <c r="BC372" i="1"/>
  <c r="BG58" i="1"/>
  <c r="BF58" i="1"/>
  <c r="BE58" i="1"/>
  <c r="BD58" i="1"/>
  <c r="BC58" i="1"/>
  <c r="BG799" i="1"/>
  <c r="BF799" i="1"/>
  <c r="BE799" i="1"/>
  <c r="BD799" i="1"/>
  <c r="BC799" i="1"/>
  <c r="BG650" i="1"/>
  <c r="BF650" i="1"/>
  <c r="BE650" i="1"/>
  <c r="BD650" i="1"/>
  <c r="BC650" i="1"/>
  <c r="BG516" i="1"/>
  <c r="BF516" i="1"/>
  <c r="BE516" i="1"/>
  <c r="BD516" i="1"/>
  <c r="BC516" i="1"/>
  <c r="BG89" i="1"/>
  <c r="BF89" i="1"/>
  <c r="BE89" i="1"/>
  <c r="BD89" i="1"/>
  <c r="BC89" i="1"/>
  <c r="BG26" i="1"/>
  <c r="BF26" i="1"/>
  <c r="BE26" i="1"/>
  <c r="BD26" i="1"/>
  <c r="BC26" i="1"/>
  <c r="BG424" i="1"/>
  <c r="BF424" i="1"/>
  <c r="BE424" i="1"/>
  <c r="BD424" i="1"/>
  <c r="BC424" i="1"/>
  <c r="BG341" i="1"/>
  <c r="BF341" i="1"/>
  <c r="BE341" i="1"/>
  <c r="BD341" i="1"/>
  <c r="BC341" i="1"/>
  <c r="BG508" i="1"/>
  <c r="BF508" i="1"/>
  <c r="BE508" i="1"/>
  <c r="BD508" i="1"/>
  <c r="BC508" i="1"/>
  <c r="BG599" i="1"/>
  <c r="BF599" i="1"/>
  <c r="BE599" i="1"/>
  <c r="BD599" i="1"/>
  <c r="BC599" i="1"/>
  <c r="BG181" i="1"/>
  <c r="BF181" i="1"/>
  <c r="BE181" i="1"/>
  <c r="BD181" i="1"/>
  <c r="BC181" i="1"/>
  <c r="BG703" i="1"/>
  <c r="BF703" i="1"/>
  <c r="BE703" i="1"/>
  <c r="BD703" i="1"/>
  <c r="BC703" i="1"/>
  <c r="BG40" i="1"/>
  <c r="BF40" i="1"/>
  <c r="BE40" i="1"/>
  <c r="BD40" i="1"/>
  <c r="BC40" i="1"/>
  <c r="BG179" i="1"/>
  <c r="BF179" i="1"/>
  <c r="BE179" i="1"/>
  <c r="BD179" i="1"/>
  <c r="BC179" i="1"/>
  <c r="BG122" i="1"/>
  <c r="BF122" i="1"/>
  <c r="BE122" i="1"/>
  <c r="BD122" i="1"/>
  <c r="BC122" i="1"/>
  <c r="BG614" i="1"/>
  <c r="BF614" i="1"/>
  <c r="BE614" i="1"/>
  <c r="BD614" i="1"/>
  <c r="BC614" i="1"/>
  <c r="BG290" i="1"/>
  <c r="BF290" i="1"/>
  <c r="BE290" i="1"/>
  <c r="BD290" i="1"/>
  <c r="BC290" i="1"/>
  <c r="BG476" i="1"/>
  <c r="BF476" i="1"/>
  <c r="BE476" i="1"/>
  <c r="BD476" i="1"/>
  <c r="BC476" i="1"/>
  <c r="BG134" i="1"/>
  <c r="BF134" i="1"/>
  <c r="BE134" i="1"/>
  <c r="BD134" i="1"/>
  <c r="BC134" i="1"/>
  <c r="BG25" i="1"/>
  <c r="BF25" i="1"/>
  <c r="BE25" i="1"/>
  <c r="BD25" i="1"/>
  <c r="BC25" i="1"/>
  <c r="BG784" i="1"/>
  <c r="BF784" i="1"/>
  <c r="BE784" i="1"/>
  <c r="BD784" i="1"/>
  <c r="BC784" i="1"/>
  <c r="BG776" i="1"/>
  <c r="BF776" i="1"/>
  <c r="BE776" i="1"/>
  <c r="BD776" i="1"/>
  <c r="BC776" i="1"/>
  <c r="BG802" i="1"/>
  <c r="BF802" i="1"/>
  <c r="BE802" i="1"/>
  <c r="BD802" i="1"/>
  <c r="BC802" i="1"/>
  <c r="BG747" i="1"/>
  <c r="BF747" i="1"/>
  <c r="BE747" i="1"/>
  <c r="BD747" i="1"/>
  <c r="BC747" i="1"/>
  <c r="BG777" i="1"/>
  <c r="BF777" i="1"/>
  <c r="BE777" i="1"/>
  <c r="BD777" i="1"/>
  <c r="BC777" i="1"/>
  <c r="BG522" i="1"/>
  <c r="BF522" i="1"/>
  <c r="BE522" i="1"/>
  <c r="BD522" i="1"/>
  <c r="BC522" i="1"/>
  <c r="BG770" i="1"/>
  <c r="BF770" i="1"/>
  <c r="BE770" i="1"/>
  <c r="BD770" i="1"/>
  <c r="BC770" i="1"/>
  <c r="BG198" i="1"/>
  <c r="BF198" i="1"/>
  <c r="BE198" i="1"/>
  <c r="BD198" i="1"/>
  <c r="BC198" i="1"/>
  <c r="BG305" i="1"/>
  <c r="BF305" i="1"/>
  <c r="BE305" i="1"/>
  <c r="BD305" i="1"/>
  <c r="BC305" i="1"/>
  <c r="BG635" i="1"/>
  <c r="BF635" i="1"/>
  <c r="BE635" i="1"/>
  <c r="BD635" i="1"/>
  <c r="BC635" i="1"/>
  <c r="BG598" i="1"/>
  <c r="BF598" i="1"/>
  <c r="BE598" i="1"/>
  <c r="BD598" i="1"/>
  <c r="BC598" i="1"/>
  <c r="BG342" i="1"/>
  <c r="BF342" i="1"/>
  <c r="BE342" i="1"/>
  <c r="BD342" i="1"/>
  <c r="BC342" i="1"/>
  <c r="BG748" i="1"/>
  <c r="BF748" i="1"/>
  <c r="BE748" i="1"/>
  <c r="BD748" i="1"/>
  <c r="BC748" i="1"/>
  <c r="BG464" i="1"/>
  <c r="BF464" i="1"/>
  <c r="BE464" i="1"/>
  <c r="BD464" i="1"/>
  <c r="BC464" i="1"/>
  <c r="BG326" i="1"/>
  <c r="BF326" i="1"/>
  <c r="BE326" i="1"/>
  <c r="BD326" i="1"/>
  <c r="BC326" i="1"/>
  <c r="BG387" i="1"/>
  <c r="BF387" i="1"/>
  <c r="BE387" i="1"/>
  <c r="BD387" i="1"/>
  <c r="BC387" i="1"/>
  <c r="BG689" i="1"/>
  <c r="BF689" i="1"/>
  <c r="BE689" i="1"/>
  <c r="BD689" i="1"/>
  <c r="BC689" i="1"/>
  <c r="BG473" i="1"/>
  <c r="BF473" i="1"/>
  <c r="BE473" i="1"/>
  <c r="BD473" i="1"/>
  <c r="BC473" i="1"/>
  <c r="BG667" i="1"/>
  <c r="BF667" i="1"/>
  <c r="BE667" i="1"/>
  <c r="BD667" i="1"/>
  <c r="BC667" i="1"/>
  <c r="BG662" i="1"/>
  <c r="BF662" i="1"/>
  <c r="BE662" i="1"/>
  <c r="BD662" i="1"/>
  <c r="BC662" i="1"/>
  <c r="BG149" i="1"/>
  <c r="BF149" i="1"/>
  <c r="BE149" i="1"/>
  <c r="BD149" i="1"/>
  <c r="BC149" i="1"/>
  <c r="BG283" i="1"/>
  <c r="BF283" i="1"/>
  <c r="BE283" i="1"/>
  <c r="BD283" i="1"/>
  <c r="BC283" i="1"/>
  <c r="BG607" i="1"/>
  <c r="BF607" i="1"/>
  <c r="BE607" i="1"/>
  <c r="BD607" i="1"/>
  <c r="BC607" i="1"/>
  <c r="BG771" i="1"/>
  <c r="BF771" i="1"/>
  <c r="BE771" i="1"/>
  <c r="BD771" i="1"/>
  <c r="BC771" i="1"/>
  <c r="BG507" i="1"/>
  <c r="BF507" i="1"/>
  <c r="BE507" i="1"/>
  <c r="BD507" i="1"/>
  <c r="BC507" i="1"/>
  <c r="BG73" i="1"/>
  <c r="BF73" i="1"/>
  <c r="BE73" i="1"/>
  <c r="BD73" i="1"/>
  <c r="BC73" i="1"/>
  <c r="BG409" i="1"/>
  <c r="BF409" i="1"/>
  <c r="BE409" i="1"/>
  <c r="BD409" i="1"/>
  <c r="BC409" i="1"/>
  <c r="BG15" i="1"/>
  <c r="BF15" i="1"/>
  <c r="BE15" i="1"/>
  <c r="BD15" i="1"/>
  <c r="BC15" i="1"/>
  <c r="BG459" i="1"/>
  <c r="BF459" i="1"/>
  <c r="BE459" i="1"/>
  <c r="BD459" i="1"/>
  <c r="BC459" i="1"/>
  <c r="BG468" i="1"/>
  <c r="BF468" i="1"/>
  <c r="BE468" i="1"/>
  <c r="BD468" i="1"/>
  <c r="BC468" i="1"/>
  <c r="BG456" i="1"/>
  <c r="BF456" i="1"/>
  <c r="BE456" i="1"/>
  <c r="BD456" i="1"/>
  <c r="BC456" i="1"/>
  <c r="BG373" i="1"/>
  <c r="BF373" i="1"/>
  <c r="BE373" i="1"/>
  <c r="BD373" i="1"/>
  <c r="BC373" i="1"/>
  <c r="BG430" i="1"/>
  <c r="BF430" i="1"/>
  <c r="BE430" i="1"/>
  <c r="BD430" i="1"/>
  <c r="BC430" i="1"/>
  <c r="BG125" i="1"/>
  <c r="BF125" i="1"/>
  <c r="BE125" i="1"/>
  <c r="BD125" i="1"/>
  <c r="BC125" i="1"/>
  <c r="BG406" i="1"/>
  <c r="BF406" i="1"/>
  <c r="BE406" i="1"/>
  <c r="BD406" i="1"/>
  <c r="BC406" i="1"/>
  <c r="BG273" i="1"/>
  <c r="BF273" i="1"/>
  <c r="BE273" i="1"/>
  <c r="BD273" i="1"/>
  <c r="BC273" i="1"/>
  <c r="BG185" i="1"/>
  <c r="BF185" i="1"/>
  <c r="BE185" i="1"/>
  <c r="BD185" i="1"/>
  <c r="BC185" i="1"/>
  <c r="BG478" i="1"/>
  <c r="BF478" i="1"/>
  <c r="BE478" i="1"/>
  <c r="BD478" i="1"/>
  <c r="BC478" i="1"/>
  <c r="BG251" i="1"/>
  <c r="BF251" i="1"/>
  <c r="BE251" i="1"/>
  <c r="BD251" i="1"/>
  <c r="BC251" i="1"/>
  <c r="BG21" i="1"/>
  <c r="BF21" i="1"/>
  <c r="BE21" i="1"/>
  <c r="BD21" i="1"/>
  <c r="BC21" i="1"/>
  <c r="BG169" i="1"/>
  <c r="BF169" i="1"/>
  <c r="BE169" i="1"/>
  <c r="BD169" i="1"/>
  <c r="BC169" i="1"/>
  <c r="BG455" i="1"/>
  <c r="BF455" i="1"/>
  <c r="BE455" i="1"/>
  <c r="BD455" i="1"/>
  <c r="BC455" i="1"/>
  <c r="BG187" i="1"/>
  <c r="BF187" i="1"/>
  <c r="BE187" i="1"/>
  <c r="BD187" i="1"/>
  <c r="BC187" i="1"/>
  <c r="BG532" i="1"/>
  <c r="BF532" i="1"/>
  <c r="BE532" i="1"/>
  <c r="BD532" i="1"/>
  <c r="BC532" i="1"/>
  <c r="BG256" i="1"/>
  <c r="BF256" i="1"/>
  <c r="BE256" i="1"/>
  <c r="BD256" i="1"/>
  <c r="BC256" i="1"/>
  <c r="BG701" i="1"/>
  <c r="BF701" i="1"/>
  <c r="BE701" i="1"/>
  <c r="BD701" i="1"/>
  <c r="BC701" i="1"/>
  <c r="BG623" i="1"/>
  <c r="BF623" i="1"/>
  <c r="BE623" i="1"/>
  <c r="BD623" i="1"/>
  <c r="BC623" i="1"/>
  <c r="BG282" i="1"/>
  <c r="BF282" i="1"/>
  <c r="BE282" i="1"/>
  <c r="BD282" i="1"/>
  <c r="BC282" i="1"/>
  <c r="BG67" i="1"/>
  <c r="BF67" i="1"/>
  <c r="BE67" i="1"/>
  <c r="BD67" i="1"/>
  <c r="BC67" i="1"/>
  <c r="BG556" i="1"/>
  <c r="BF556" i="1"/>
  <c r="BE556" i="1"/>
  <c r="BD556" i="1"/>
  <c r="BC556" i="1"/>
  <c r="BG810" i="1"/>
  <c r="BF810" i="1"/>
  <c r="BE810" i="1"/>
  <c r="BD810" i="1"/>
  <c r="BC810" i="1"/>
  <c r="BG209" i="1"/>
  <c r="BF209" i="1"/>
  <c r="BE209" i="1"/>
  <c r="BD209" i="1"/>
  <c r="BC209" i="1"/>
  <c r="BG397" i="1"/>
  <c r="BF397" i="1"/>
  <c r="BE397" i="1"/>
  <c r="BD397" i="1"/>
  <c r="BC397" i="1"/>
  <c r="BG135" i="1"/>
  <c r="BF135" i="1"/>
  <c r="BE135" i="1"/>
  <c r="BD135" i="1"/>
  <c r="BC135" i="1"/>
  <c r="BG45" i="1"/>
  <c r="BF45" i="1"/>
  <c r="BE45" i="1"/>
  <c r="BD45" i="1"/>
  <c r="BC45" i="1"/>
  <c r="BG151" i="1"/>
  <c r="BF151" i="1"/>
  <c r="BE151" i="1"/>
  <c r="BD151" i="1"/>
  <c r="BC151" i="1"/>
  <c r="BG715" i="1"/>
  <c r="BF715" i="1"/>
  <c r="BE715" i="1"/>
  <c r="BD715" i="1"/>
  <c r="BC715" i="1"/>
  <c r="BG700" i="1"/>
  <c r="BF700" i="1"/>
  <c r="BE700" i="1"/>
  <c r="BD700" i="1"/>
  <c r="BC700" i="1"/>
  <c r="BG34" i="1"/>
  <c r="BF34" i="1"/>
  <c r="BE34" i="1"/>
  <c r="BD34" i="1"/>
  <c r="BC34" i="1"/>
  <c r="BG57" i="1"/>
  <c r="BF57" i="1"/>
  <c r="BE57" i="1"/>
  <c r="BD57" i="1"/>
  <c r="BC57" i="1"/>
  <c r="BG116" i="1"/>
  <c r="BF116" i="1"/>
  <c r="BE116" i="1"/>
  <c r="BD116" i="1"/>
  <c r="BC116" i="1"/>
  <c r="BG12" i="1"/>
  <c r="BF12" i="1"/>
  <c r="BE12" i="1"/>
  <c r="BD12" i="1"/>
  <c r="BC12" i="1"/>
  <c r="BG452" i="1"/>
  <c r="BF452" i="1"/>
  <c r="BE452" i="1"/>
  <c r="BD452" i="1"/>
  <c r="BC452" i="1"/>
  <c r="BG407" i="1"/>
  <c r="BF407" i="1"/>
  <c r="BE407" i="1"/>
  <c r="BD407" i="1"/>
  <c r="BC407" i="1"/>
  <c r="BG118" i="1"/>
  <c r="BF118" i="1"/>
  <c r="BE118" i="1"/>
  <c r="BD118" i="1"/>
  <c r="BC118" i="1"/>
  <c r="BG592" i="1"/>
  <c r="BF592" i="1"/>
  <c r="BE592" i="1"/>
  <c r="BD592" i="1"/>
  <c r="BC592" i="1"/>
  <c r="BG223" i="1"/>
  <c r="BF223" i="1"/>
  <c r="BE223" i="1"/>
  <c r="BD223" i="1"/>
  <c r="BC223" i="1"/>
  <c r="BG75" i="1"/>
  <c r="BF75" i="1"/>
  <c r="BE75" i="1"/>
  <c r="BD75" i="1"/>
  <c r="BC75" i="1"/>
  <c r="BG412" i="1"/>
  <c r="BF412" i="1"/>
  <c r="BE412" i="1"/>
  <c r="BD412" i="1"/>
  <c r="BC412" i="1"/>
  <c r="BG596" i="1"/>
  <c r="BF596" i="1"/>
  <c r="BE596" i="1"/>
  <c r="BD596" i="1"/>
  <c r="BC596" i="1"/>
  <c r="BG488" i="1"/>
  <c r="BF488" i="1"/>
  <c r="BE488" i="1"/>
  <c r="BD488" i="1"/>
  <c r="BC488" i="1"/>
  <c r="BG30" i="1"/>
  <c r="BF30" i="1"/>
  <c r="BE30" i="1"/>
  <c r="BD30" i="1"/>
  <c r="BC30" i="1"/>
  <c r="BG94" i="1"/>
  <c r="BF94" i="1"/>
  <c r="BE94" i="1"/>
  <c r="BD94" i="1"/>
  <c r="BC94" i="1"/>
  <c r="BG646" i="1"/>
  <c r="BF646" i="1"/>
  <c r="BE646" i="1"/>
  <c r="BD646" i="1"/>
  <c r="BC646" i="1"/>
  <c r="BG37" i="1"/>
  <c r="BF37" i="1"/>
  <c r="BE37" i="1"/>
  <c r="BD37" i="1"/>
  <c r="BC37" i="1"/>
  <c r="BG765" i="1"/>
  <c r="BF765" i="1"/>
  <c r="BE765" i="1"/>
  <c r="BD765" i="1"/>
  <c r="BC765" i="1"/>
  <c r="BG239" i="1"/>
  <c r="BF239" i="1"/>
  <c r="BE239" i="1"/>
  <c r="BD239" i="1"/>
  <c r="BC239" i="1"/>
  <c r="BG27" i="1"/>
  <c r="BF27" i="1"/>
  <c r="BE27" i="1"/>
  <c r="BD27" i="1"/>
  <c r="BC27" i="1"/>
  <c r="BG8" i="1"/>
  <c r="BF8" i="1"/>
  <c r="BE8" i="1"/>
  <c r="BD8" i="1"/>
  <c r="BC8" i="1"/>
  <c r="BG572" i="1"/>
  <c r="BF572" i="1"/>
  <c r="BE572" i="1"/>
  <c r="BD572" i="1"/>
  <c r="BC572" i="1"/>
  <c r="BG733" i="1"/>
  <c r="BF733" i="1"/>
  <c r="BE733" i="1"/>
  <c r="BD733" i="1"/>
  <c r="BC733" i="1"/>
  <c r="BG184" i="1"/>
  <c r="BF184" i="1"/>
  <c r="BE184" i="1"/>
  <c r="BD184" i="1"/>
  <c r="BC184" i="1"/>
  <c r="BG130" i="1"/>
  <c r="BF130" i="1"/>
  <c r="BE130" i="1"/>
  <c r="BD130" i="1"/>
  <c r="BC130" i="1"/>
  <c r="BG352" i="1"/>
  <c r="BF352" i="1"/>
  <c r="BE352" i="1"/>
  <c r="BD352" i="1"/>
  <c r="BC352" i="1"/>
  <c r="BG396" i="1"/>
  <c r="BF396" i="1"/>
  <c r="BE396" i="1"/>
  <c r="BD396" i="1"/>
  <c r="BC396" i="1"/>
  <c r="BG571" i="1"/>
  <c r="BF571" i="1"/>
  <c r="BE571" i="1"/>
  <c r="BD571" i="1"/>
  <c r="BC571" i="1"/>
  <c r="BG88" i="1"/>
  <c r="BF88" i="1"/>
  <c r="BE88" i="1"/>
  <c r="BD88" i="1"/>
  <c r="BC88" i="1"/>
  <c r="BG32" i="1"/>
  <c r="BF32" i="1"/>
  <c r="BE32" i="1"/>
  <c r="BD32" i="1"/>
  <c r="BC32" i="1"/>
  <c r="BG347" i="1"/>
  <c r="BF347" i="1"/>
  <c r="BE347" i="1"/>
  <c r="BD347" i="1"/>
  <c r="BC347" i="1"/>
  <c r="BG375" i="1"/>
  <c r="BF375" i="1"/>
  <c r="BE375" i="1"/>
  <c r="BD375" i="1"/>
  <c r="BC375" i="1"/>
  <c r="BG104" i="1"/>
  <c r="BF104" i="1"/>
  <c r="BE104" i="1"/>
  <c r="BD104" i="1"/>
  <c r="BC104" i="1"/>
  <c r="BG63" i="1"/>
  <c r="BF63" i="1"/>
  <c r="BE63" i="1"/>
  <c r="BD63" i="1"/>
  <c r="BC63" i="1"/>
  <c r="BG18" i="1"/>
  <c r="BF18" i="1"/>
  <c r="BE18" i="1"/>
  <c r="BD18" i="1"/>
  <c r="BC18" i="1"/>
  <c r="BG304" i="1"/>
  <c r="BF304" i="1"/>
  <c r="BE304" i="1"/>
  <c r="BD304" i="1"/>
  <c r="BC304" i="1"/>
  <c r="BG337" i="1"/>
  <c r="BF337" i="1"/>
  <c r="BE337" i="1"/>
  <c r="BD337" i="1"/>
  <c r="BC337" i="1"/>
  <c r="BG359" i="1"/>
  <c r="BF359" i="1"/>
  <c r="BE359" i="1"/>
  <c r="BD359" i="1"/>
  <c r="BC359" i="1"/>
  <c r="BG56" i="1"/>
  <c r="BF56" i="1"/>
  <c r="BE56" i="1"/>
  <c r="BD56" i="1"/>
  <c r="BC56" i="1"/>
  <c r="BG268" i="1"/>
  <c r="BF268" i="1"/>
  <c r="BE268" i="1"/>
  <c r="BD268" i="1"/>
  <c r="BC268" i="1"/>
  <c r="BG60" i="1"/>
  <c r="BF60" i="1"/>
  <c r="BE60" i="1"/>
  <c r="BD60" i="1"/>
  <c r="BC60" i="1"/>
  <c r="BG41" i="1"/>
  <c r="BF41" i="1"/>
  <c r="BE41" i="1"/>
  <c r="BD41" i="1"/>
  <c r="BC41" i="1"/>
  <c r="BG309" i="1"/>
  <c r="BF309" i="1"/>
  <c r="BE309" i="1"/>
  <c r="BD309" i="1"/>
  <c r="BC309" i="1"/>
  <c r="BG641" i="1"/>
  <c r="BF641" i="1"/>
  <c r="BE641" i="1"/>
  <c r="BD641" i="1"/>
  <c r="BC641" i="1"/>
  <c r="BG368" i="1"/>
  <c r="BF368" i="1"/>
  <c r="BE368" i="1"/>
  <c r="BD368" i="1"/>
  <c r="BC368" i="1"/>
  <c r="BG498" i="1"/>
  <c r="BF498" i="1"/>
  <c r="BE498" i="1"/>
  <c r="BD498" i="1"/>
  <c r="BC498" i="1"/>
  <c r="BG170" i="1"/>
  <c r="BF170" i="1"/>
  <c r="BE170" i="1"/>
  <c r="BD170" i="1"/>
  <c r="BC170" i="1"/>
  <c r="BG316" i="1"/>
  <c r="BF316" i="1"/>
  <c r="BE316" i="1"/>
  <c r="BD316" i="1"/>
  <c r="BC316" i="1"/>
  <c r="BG196" i="1"/>
  <c r="BF196" i="1"/>
  <c r="BE196" i="1"/>
  <c r="BD196" i="1"/>
  <c r="BC196" i="1"/>
  <c r="BG336" i="1"/>
  <c r="BF336" i="1"/>
  <c r="BE336" i="1"/>
  <c r="BD336" i="1"/>
  <c r="BC336" i="1"/>
  <c r="BG357" i="1"/>
  <c r="BF357" i="1"/>
  <c r="BE357" i="1"/>
  <c r="BD357" i="1"/>
  <c r="BC357" i="1"/>
  <c r="BG128" i="1"/>
  <c r="BF128" i="1"/>
  <c r="BE128" i="1"/>
  <c r="BD128" i="1"/>
  <c r="BC128" i="1"/>
  <c r="BG29" i="1"/>
  <c r="BF29" i="1"/>
  <c r="BE29" i="1"/>
  <c r="BD29" i="1"/>
  <c r="BC29" i="1"/>
  <c r="BG202" i="1"/>
  <c r="BF202" i="1"/>
  <c r="BE202" i="1"/>
  <c r="BD202" i="1"/>
  <c r="BC202" i="1"/>
  <c r="BG735" i="1"/>
  <c r="BF735" i="1"/>
  <c r="BE735" i="1"/>
  <c r="BD735" i="1"/>
  <c r="BC735" i="1"/>
  <c r="BG764" i="1"/>
  <c r="BF764" i="1"/>
  <c r="BE764" i="1"/>
  <c r="BD764" i="1"/>
  <c r="BC764" i="1"/>
  <c r="BG266" i="1"/>
  <c r="BF266" i="1"/>
  <c r="BE266" i="1"/>
  <c r="BD266" i="1"/>
  <c r="BC266" i="1"/>
  <c r="BG270" i="1"/>
  <c r="BF270" i="1"/>
  <c r="BE270" i="1"/>
  <c r="BD270" i="1"/>
  <c r="BC270" i="1"/>
  <c r="BG573" i="1"/>
  <c r="BF573" i="1"/>
  <c r="BE573" i="1"/>
  <c r="BD573" i="1"/>
  <c r="BC573" i="1"/>
  <c r="BG86" i="1"/>
  <c r="BF86" i="1"/>
  <c r="BE86" i="1"/>
  <c r="BD86" i="1"/>
  <c r="BC86" i="1"/>
  <c r="BG602" i="1"/>
  <c r="BF602" i="1"/>
  <c r="BE602" i="1"/>
  <c r="BD602" i="1"/>
  <c r="BC602" i="1"/>
  <c r="BG385" i="1"/>
  <c r="BF385" i="1"/>
  <c r="BE385" i="1"/>
  <c r="BD385" i="1"/>
  <c r="BC385" i="1"/>
  <c r="BG19" i="1"/>
  <c r="BF19" i="1"/>
  <c r="BE19" i="1"/>
  <c r="BD19" i="1"/>
  <c r="BC19" i="1"/>
  <c r="BG42" i="1"/>
  <c r="BF42" i="1"/>
  <c r="BE42" i="1"/>
  <c r="BD42" i="1"/>
  <c r="BC42" i="1"/>
  <c r="BG64" i="1"/>
  <c r="BF64" i="1"/>
  <c r="BE64" i="1"/>
  <c r="BD64" i="1"/>
  <c r="BC64" i="1"/>
  <c r="BG84" i="1"/>
  <c r="BF84" i="1"/>
  <c r="BE84" i="1"/>
  <c r="BD84" i="1"/>
  <c r="BC84" i="1"/>
  <c r="BG486" i="1"/>
  <c r="BF486" i="1"/>
  <c r="BE486" i="1"/>
  <c r="BD486" i="1"/>
  <c r="BC486" i="1"/>
  <c r="BG413" i="1"/>
  <c r="BF413" i="1"/>
  <c r="BE413" i="1"/>
  <c r="BD413" i="1"/>
  <c r="BC413" i="1"/>
  <c r="BG661" i="1"/>
  <c r="BF661" i="1"/>
  <c r="BE661" i="1"/>
  <c r="BD661" i="1"/>
  <c r="BC661" i="1"/>
  <c r="BG132" i="1"/>
  <c r="BF132" i="1"/>
  <c r="BE132" i="1"/>
  <c r="BD132" i="1"/>
  <c r="BC132" i="1"/>
  <c r="BG234" i="1"/>
  <c r="BF234" i="1"/>
  <c r="BE234" i="1"/>
  <c r="BD234" i="1"/>
  <c r="BC234" i="1"/>
  <c r="BG231" i="1"/>
  <c r="BF231" i="1"/>
  <c r="BE231" i="1"/>
  <c r="BD231" i="1"/>
  <c r="BC231" i="1"/>
  <c r="BG499" i="1"/>
  <c r="BF499" i="1"/>
  <c r="BE499" i="1"/>
  <c r="BD499" i="1"/>
  <c r="BC499" i="1"/>
  <c r="BG38" i="1"/>
  <c r="BF38" i="1"/>
  <c r="BE38" i="1"/>
  <c r="BD38" i="1"/>
  <c r="BC38" i="1"/>
  <c r="BG102" i="1"/>
  <c r="BF102" i="1"/>
  <c r="BE102" i="1"/>
  <c r="BD102" i="1"/>
  <c r="BC102" i="1"/>
  <c r="BG43" i="1"/>
  <c r="BF43" i="1"/>
  <c r="BE43" i="1"/>
  <c r="BD43" i="1"/>
  <c r="BC43" i="1"/>
  <c r="BG245" i="1"/>
  <c r="BF245" i="1"/>
  <c r="BE245" i="1"/>
  <c r="BD245" i="1"/>
  <c r="BC245" i="1"/>
  <c r="BG93" i="1"/>
  <c r="BF93" i="1"/>
  <c r="BE93" i="1"/>
  <c r="BD93" i="1"/>
  <c r="BC93" i="1"/>
  <c r="BG378" i="1"/>
  <c r="BF378" i="1"/>
  <c r="BE378" i="1"/>
  <c r="BD378" i="1"/>
  <c r="BC378" i="1"/>
  <c r="BG682" i="1"/>
  <c r="BF682" i="1"/>
  <c r="BE682" i="1"/>
  <c r="BD682" i="1"/>
  <c r="BC682" i="1"/>
  <c r="BG349" i="1"/>
  <c r="BF349" i="1"/>
  <c r="BE349" i="1"/>
  <c r="BD349" i="1"/>
  <c r="BC349" i="1"/>
  <c r="BG398" i="1"/>
  <c r="BF398" i="1"/>
  <c r="BE398" i="1"/>
  <c r="BD398" i="1"/>
  <c r="BC398" i="1"/>
  <c r="BG61" i="1"/>
  <c r="BF61" i="1"/>
  <c r="BE61" i="1"/>
  <c r="BD61" i="1"/>
  <c r="BC61" i="1"/>
  <c r="BG113" i="1"/>
  <c r="BF113" i="1"/>
  <c r="BE113" i="1"/>
  <c r="BD113" i="1"/>
  <c r="BC113" i="1"/>
  <c r="BG176" i="1"/>
  <c r="BF176" i="1"/>
  <c r="BE176" i="1"/>
  <c r="BD176" i="1"/>
  <c r="BC176" i="1"/>
  <c r="BG512" i="1"/>
  <c r="BF512" i="1"/>
  <c r="BE512" i="1"/>
  <c r="BD512" i="1"/>
  <c r="BC512" i="1"/>
  <c r="BG46" i="1"/>
  <c r="BF46" i="1"/>
  <c r="BE46" i="1"/>
  <c r="BD46" i="1"/>
  <c r="BC46" i="1"/>
  <c r="BG53" i="1"/>
  <c r="BF53" i="1"/>
  <c r="BE53" i="1"/>
  <c r="BD53" i="1"/>
  <c r="BC53" i="1"/>
  <c r="BG51" i="1"/>
  <c r="BF51" i="1"/>
  <c r="BE51" i="1"/>
  <c r="BD51" i="1"/>
  <c r="BC51" i="1"/>
  <c r="BG79" i="1"/>
  <c r="BF79" i="1"/>
  <c r="BE79" i="1"/>
  <c r="BD79" i="1"/>
  <c r="BC79" i="1"/>
  <c r="BG749" i="1"/>
  <c r="BF749" i="1"/>
  <c r="BE749" i="1"/>
  <c r="BD749" i="1"/>
  <c r="BC749" i="1"/>
  <c r="BG335" i="1"/>
  <c r="BF335" i="1"/>
  <c r="BE335" i="1"/>
  <c r="BD335" i="1"/>
  <c r="BC335" i="1"/>
  <c r="BG632" i="1"/>
  <c r="BF632" i="1"/>
  <c r="BE632" i="1"/>
  <c r="BD632" i="1"/>
  <c r="BC632" i="1"/>
  <c r="BG426" i="1"/>
  <c r="BF426" i="1"/>
  <c r="BE426" i="1"/>
  <c r="BD426" i="1"/>
  <c r="BC426" i="1"/>
  <c r="BG59" i="1"/>
  <c r="BF59" i="1"/>
  <c r="BE59" i="1"/>
  <c r="BD59" i="1"/>
  <c r="BC59" i="1"/>
  <c r="BG429" i="1"/>
  <c r="BF429" i="1"/>
  <c r="BE429" i="1"/>
  <c r="BD429" i="1"/>
  <c r="BC429" i="1"/>
  <c r="BG161" i="1"/>
  <c r="BF161" i="1"/>
  <c r="BE161" i="1"/>
  <c r="BD161" i="1"/>
  <c r="BC161" i="1"/>
  <c r="BG423" i="1"/>
  <c r="BF423" i="1"/>
  <c r="BE423" i="1"/>
  <c r="BD423" i="1"/>
  <c r="BC423" i="1"/>
  <c r="BG24" i="1"/>
  <c r="BF24" i="1"/>
  <c r="BE24" i="1"/>
  <c r="BD24" i="1"/>
  <c r="BC24" i="1"/>
  <c r="BG137" i="1"/>
  <c r="BF137" i="1"/>
  <c r="BE137" i="1"/>
  <c r="BD137" i="1"/>
  <c r="BC137" i="1"/>
  <c r="BG98" i="1"/>
  <c r="BF98" i="1"/>
  <c r="BE98" i="1"/>
  <c r="BD98" i="1"/>
  <c r="BC98" i="1"/>
  <c r="BG4" i="1"/>
  <c r="BF4" i="1"/>
  <c r="BE4" i="1"/>
  <c r="BD4" i="1"/>
  <c r="BC4" i="1"/>
  <c r="BG219" i="1"/>
  <c r="BF219" i="1"/>
  <c r="BE219" i="1"/>
  <c r="BD219" i="1"/>
  <c r="BC219" i="1"/>
  <c r="BG463" i="1"/>
  <c r="BF463" i="1"/>
  <c r="BE463" i="1"/>
  <c r="BD463" i="1"/>
  <c r="BC463" i="1"/>
  <c r="BG621" i="1"/>
  <c r="BF621" i="1"/>
  <c r="BE621" i="1"/>
  <c r="BD621" i="1"/>
  <c r="BC621" i="1"/>
  <c r="BG314" i="1"/>
  <c r="BF314" i="1"/>
  <c r="BE314" i="1"/>
  <c r="BD314" i="1"/>
  <c r="BC314" i="1"/>
  <c r="BG182" i="1"/>
  <c r="BF182" i="1"/>
  <c r="BE182" i="1"/>
  <c r="BD182" i="1"/>
  <c r="BC182" i="1"/>
  <c r="BG233" i="1"/>
  <c r="BF233" i="1"/>
  <c r="BE233" i="1"/>
  <c r="BD233" i="1"/>
  <c r="BC233" i="1"/>
  <c r="BG90" i="1"/>
  <c r="BF90" i="1"/>
  <c r="BE90" i="1"/>
  <c r="BD90" i="1"/>
  <c r="BC90" i="1"/>
  <c r="BG356" i="1"/>
  <c r="BF356" i="1"/>
  <c r="BE356" i="1"/>
  <c r="BD356" i="1"/>
  <c r="BC356" i="1"/>
  <c r="BG201" i="1"/>
  <c r="BF201" i="1"/>
  <c r="BE201" i="1"/>
  <c r="BD201" i="1"/>
  <c r="BC201" i="1"/>
  <c r="BG35" i="1"/>
  <c r="BF35" i="1"/>
  <c r="BE35" i="1"/>
  <c r="BD35" i="1"/>
  <c r="BC35" i="1"/>
  <c r="BG564" i="1"/>
  <c r="BF564" i="1"/>
  <c r="BE564" i="1"/>
  <c r="BD564" i="1"/>
  <c r="BC564" i="1"/>
  <c r="BG7" i="1"/>
  <c r="BF7" i="1"/>
  <c r="BE7" i="1"/>
  <c r="BD7" i="1"/>
  <c r="BC7" i="1"/>
  <c r="BG687" i="1"/>
  <c r="BF687" i="1"/>
  <c r="BE687" i="1"/>
  <c r="BD687" i="1"/>
  <c r="BC687" i="1"/>
  <c r="BG229" i="1"/>
  <c r="BF229" i="1"/>
  <c r="BE229" i="1"/>
  <c r="BD229" i="1"/>
  <c r="BC229" i="1"/>
  <c r="BG70" i="1"/>
  <c r="BF70" i="1"/>
  <c r="BE70" i="1"/>
  <c r="BD70" i="1"/>
  <c r="BC70" i="1"/>
  <c r="BG501" i="1"/>
  <c r="BF501" i="1"/>
  <c r="BE501" i="1"/>
  <c r="BD501" i="1"/>
  <c r="BC501" i="1"/>
  <c r="BG39" i="1"/>
  <c r="BF39" i="1"/>
  <c r="BE39" i="1"/>
  <c r="BD39" i="1"/>
  <c r="BC39" i="1"/>
  <c r="BG588" i="1"/>
  <c r="BF588" i="1"/>
  <c r="BE588" i="1"/>
  <c r="BD588" i="1"/>
  <c r="BC588" i="1"/>
  <c r="BG195" i="1"/>
  <c r="BF195" i="1"/>
  <c r="BE195" i="1"/>
  <c r="BD195" i="1"/>
  <c r="BC195" i="1"/>
  <c r="BG175" i="1"/>
  <c r="BF175" i="1"/>
  <c r="BE175" i="1"/>
  <c r="BD175" i="1"/>
  <c r="BC175" i="1"/>
  <c r="BG401" i="1"/>
  <c r="BF401" i="1"/>
  <c r="BE401" i="1"/>
  <c r="BD401" i="1"/>
  <c r="BC401" i="1"/>
  <c r="BG92" i="1"/>
  <c r="BF92" i="1"/>
  <c r="BE92" i="1"/>
  <c r="BD92" i="1"/>
  <c r="BC92" i="1"/>
  <c r="BG243" i="1"/>
  <c r="BF243" i="1"/>
  <c r="BE243" i="1"/>
  <c r="BD243" i="1"/>
  <c r="BC243" i="1"/>
  <c r="BG211" i="1"/>
  <c r="BF211" i="1"/>
  <c r="BE211" i="1"/>
  <c r="BD211" i="1"/>
  <c r="BC211" i="1"/>
  <c r="BG681" i="1"/>
  <c r="BF681" i="1"/>
  <c r="BE681" i="1"/>
  <c r="BD681" i="1"/>
  <c r="BC681" i="1"/>
  <c r="BG579" i="1"/>
  <c r="BF579" i="1"/>
  <c r="BE579" i="1"/>
  <c r="BD579" i="1"/>
  <c r="BC579" i="1"/>
  <c r="BG719" i="1"/>
  <c r="BF719" i="1"/>
  <c r="BE719" i="1"/>
  <c r="BD719" i="1"/>
  <c r="BC719" i="1"/>
  <c r="BG390" i="1"/>
  <c r="BF390" i="1"/>
  <c r="BE390" i="1"/>
  <c r="BD390" i="1"/>
  <c r="BC390" i="1"/>
  <c r="BG437" i="1"/>
  <c r="BF437" i="1"/>
  <c r="BE437" i="1"/>
  <c r="BD437" i="1"/>
  <c r="BC437" i="1"/>
  <c r="BG74" i="1"/>
  <c r="BF74" i="1"/>
  <c r="BE74" i="1"/>
  <c r="BD74" i="1"/>
  <c r="BC74" i="1"/>
  <c r="BG228" i="1"/>
  <c r="BF228" i="1"/>
  <c r="BE228" i="1"/>
  <c r="BD228" i="1"/>
  <c r="BC228" i="1"/>
  <c r="BG68" i="1"/>
  <c r="BF68" i="1"/>
  <c r="BE68" i="1"/>
  <c r="BD68" i="1"/>
  <c r="BC68" i="1"/>
  <c r="BG280" i="1"/>
  <c r="BF280" i="1"/>
  <c r="BE280" i="1"/>
  <c r="BD280" i="1"/>
  <c r="BC280" i="1"/>
  <c r="BG475" i="1"/>
  <c r="BF475" i="1"/>
  <c r="BE475" i="1"/>
  <c r="BD475" i="1"/>
  <c r="BC475" i="1"/>
  <c r="BG49" i="1"/>
  <c r="BF49" i="1"/>
  <c r="BE49" i="1"/>
  <c r="BD49" i="1"/>
  <c r="BC49" i="1"/>
  <c r="BG65" i="1"/>
  <c r="BF65" i="1"/>
  <c r="BE65" i="1"/>
  <c r="BD65" i="1"/>
  <c r="BC65" i="1"/>
  <c r="BG780" i="1"/>
  <c r="BF780" i="1"/>
  <c r="BE780" i="1"/>
  <c r="BD780" i="1"/>
  <c r="BC780" i="1"/>
  <c r="BG673" i="1"/>
  <c r="BF673" i="1"/>
  <c r="BE673" i="1"/>
  <c r="BD673" i="1"/>
  <c r="BC673" i="1"/>
  <c r="BG625" i="1"/>
  <c r="BF625" i="1"/>
  <c r="BE625" i="1"/>
  <c r="BD625" i="1"/>
  <c r="BC625" i="1"/>
  <c r="BG162" i="1"/>
  <c r="BF162" i="1"/>
  <c r="BE162" i="1"/>
  <c r="BD162" i="1"/>
  <c r="BC162" i="1"/>
  <c r="BG620" i="1"/>
  <c r="BF620" i="1"/>
  <c r="BE620" i="1"/>
  <c r="BD620" i="1"/>
  <c r="BC620" i="1"/>
  <c r="BG362" i="1"/>
  <c r="BF362" i="1"/>
  <c r="BE362" i="1"/>
  <c r="BD362" i="1"/>
  <c r="BC362" i="1"/>
  <c r="BG17" i="1"/>
  <c r="BF17" i="1"/>
  <c r="BE17" i="1"/>
  <c r="BD17" i="1"/>
  <c r="BC17" i="1"/>
  <c r="BG381" i="1"/>
  <c r="BF381" i="1"/>
  <c r="BE381" i="1"/>
  <c r="BD381" i="1"/>
  <c r="BC381" i="1"/>
  <c r="BG147" i="1"/>
  <c r="BF147" i="1"/>
  <c r="BE147" i="1"/>
  <c r="BD147" i="1"/>
  <c r="BC147" i="1"/>
  <c r="BG78" i="1"/>
  <c r="BF78" i="1"/>
  <c r="BE78" i="1"/>
  <c r="BD78" i="1"/>
  <c r="BC78" i="1"/>
  <c r="BG155" i="1"/>
  <c r="BF155" i="1"/>
  <c r="BE155" i="1"/>
  <c r="BD155" i="1"/>
  <c r="BC155" i="1"/>
  <c r="BG112" i="1"/>
  <c r="BF112" i="1"/>
  <c r="BE112" i="1"/>
  <c r="BD112" i="1"/>
  <c r="BC112" i="1"/>
  <c r="BG227" i="1"/>
  <c r="BF227" i="1"/>
  <c r="BE227" i="1"/>
  <c r="BD227" i="1"/>
  <c r="BC227" i="1"/>
  <c r="BG370" i="1"/>
  <c r="BF370" i="1"/>
  <c r="BE370" i="1"/>
  <c r="BD370" i="1"/>
  <c r="BC370" i="1"/>
  <c r="BG461" i="1"/>
  <c r="BF461" i="1"/>
  <c r="BE461" i="1"/>
  <c r="BD461" i="1"/>
  <c r="BC461" i="1"/>
  <c r="BG48" i="1"/>
  <c r="BF48" i="1"/>
  <c r="BE48" i="1"/>
  <c r="BD48" i="1"/>
  <c r="BC48" i="1"/>
  <c r="BG731" i="1"/>
  <c r="BF731" i="1"/>
  <c r="BE731" i="1"/>
  <c r="BD731" i="1"/>
  <c r="BC731" i="1"/>
  <c r="BG255" i="1"/>
  <c r="BF255" i="1"/>
  <c r="BE255" i="1"/>
  <c r="BD255" i="1"/>
  <c r="BC255" i="1"/>
  <c r="BG23" i="1"/>
  <c r="BF23" i="1"/>
  <c r="BE23" i="1"/>
  <c r="BD23" i="1"/>
  <c r="BC23" i="1"/>
  <c r="BG76" i="1"/>
  <c r="BF76" i="1"/>
  <c r="BE76" i="1"/>
  <c r="BD76" i="1"/>
  <c r="BC76" i="1"/>
  <c r="BG252" i="1"/>
  <c r="BF252" i="1"/>
  <c r="BE252" i="1"/>
  <c r="BD252" i="1"/>
  <c r="BC252" i="1"/>
  <c r="BG16" i="1"/>
  <c r="BF16" i="1"/>
  <c r="BE16" i="1"/>
  <c r="BD16" i="1"/>
  <c r="BC16" i="1"/>
  <c r="BG71" i="1"/>
  <c r="BF71" i="1"/>
  <c r="BE71" i="1"/>
  <c r="BD71" i="1"/>
  <c r="BC71" i="1"/>
  <c r="BG9" i="1"/>
  <c r="BF9" i="1"/>
  <c r="BE9" i="1"/>
  <c r="BD9" i="1"/>
  <c r="BC9" i="1"/>
  <c r="BG553" i="1"/>
  <c r="BF553" i="1"/>
  <c r="BE553" i="1"/>
  <c r="BD553" i="1"/>
  <c r="BC553" i="1"/>
  <c r="BG525" i="1"/>
  <c r="BF525" i="1"/>
  <c r="BE525" i="1"/>
  <c r="BD525" i="1"/>
  <c r="BC525" i="1"/>
  <c r="BG582" i="1"/>
  <c r="BF582" i="1"/>
  <c r="BE582" i="1"/>
  <c r="BD582" i="1"/>
  <c r="BC582" i="1"/>
  <c r="BG371" i="1"/>
  <c r="BF371" i="1"/>
  <c r="BE371" i="1"/>
  <c r="BD371" i="1"/>
  <c r="BC371" i="1"/>
  <c r="BG613" i="1"/>
  <c r="BF613" i="1"/>
  <c r="BE613" i="1"/>
  <c r="BD613" i="1"/>
  <c r="BC613" i="1"/>
  <c r="BG319" i="1"/>
  <c r="BF319" i="1"/>
  <c r="BE319" i="1"/>
  <c r="BD319" i="1"/>
  <c r="BC319" i="1"/>
  <c r="BG10" i="1"/>
  <c r="BF10" i="1"/>
  <c r="BE10" i="1"/>
  <c r="BD10" i="1"/>
  <c r="BC10" i="1"/>
  <c r="BG133" i="1"/>
  <c r="BF133" i="1"/>
  <c r="BE133" i="1"/>
  <c r="BD133" i="1"/>
  <c r="BC133" i="1"/>
  <c r="BG127" i="1"/>
  <c r="BF127" i="1"/>
  <c r="BE127" i="1"/>
  <c r="BD127" i="1"/>
  <c r="BC127" i="1"/>
  <c r="BG158" i="1"/>
  <c r="BF158" i="1"/>
  <c r="BE158" i="1"/>
  <c r="BD158" i="1"/>
  <c r="BC158" i="1"/>
  <c r="BG3" i="1"/>
  <c r="BF3" i="1"/>
  <c r="BE3" i="1"/>
  <c r="BD3" i="1"/>
  <c r="BC3" i="1"/>
  <c r="BG5" i="1"/>
  <c r="BF5" i="1"/>
  <c r="BE5" i="1"/>
  <c r="BD5" i="1"/>
  <c r="BC5" i="1"/>
  <c r="F176" i="19"/>
  <c r="F175" i="19"/>
  <c r="F171" i="19"/>
  <c r="CZ8" i="1" s="1"/>
  <c r="BP324" i="2"/>
  <c r="F174" i="19"/>
  <c r="CZ25" i="1" s="1"/>
  <c r="F173" i="19"/>
  <c r="CZ459" i="1" s="1"/>
  <c r="F172" i="19"/>
  <c r="CZ209" i="1" s="1"/>
  <c r="F170" i="19"/>
  <c r="F169" i="19"/>
  <c r="F168" i="19"/>
  <c r="CZ86" i="1" s="1"/>
  <c r="F167" i="19"/>
  <c r="F166" i="19"/>
  <c r="F165" i="19"/>
  <c r="CZ314" i="1" s="1"/>
  <c r="F164" i="19"/>
  <c r="F163" i="19"/>
  <c r="F162" i="19"/>
  <c r="CZ17" i="1" s="1"/>
  <c r="F161" i="19"/>
  <c r="AT338" i="2"/>
  <c r="C178" i="21"/>
  <c r="C177" i="21"/>
  <c r="C176" i="21"/>
  <c r="C175" i="21"/>
  <c r="C174" i="21"/>
  <c r="C173" i="21"/>
  <c r="C172" i="21"/>
  <c r="C171" i="21"/>
  <c r="C170" i="21"/>
  <c r="C169" i="21"/>
  <c r="C168" i="21"/>
  <c r="C167" i="21"/>
  <c r="C166" i="21"/>
  <c r="C165" i="21"/>
  <c r="C164" i="21"/>
  <c r="C163" i="21"/>
  <c r="C162" i="21"/>
  <c r="C161" i="21"/>
  <c r="C160" i="21"/>
  <c r="C159" i="21"/>
  <c r="C158" i="21"/>
  <c r="C157" i="21"/>
  <c r="C156" i="21"/>
  <c r="C155" i="21"/>
  <c r="C154" i="21"/>
  <c r="C153" i="21"/>
  <c r="C152" i="21"/>
  <c r="C151" i="21"/>
  <c r="C150" i="21"/>
  <c r="C149" i="21"/>
  <c r="C148" i="21"/>
  <c r="C147" i="21"/>
  <c r="C146" i="21"/>
  <c r="C145" i="21"/>
  <c r="C144" i="21"/>
  <c r="C143" i="21"/>
  <c r="C142" i="21"/>
  <c r="C141" i="21"/>
  <c r="C140" i="21"/>
  <c r="C139" i="21"/>
  <c r="C138" i="21"/>
  <c r="C137" i="21"/>
  <c r="C136" i="21"/>
  <c r="C135" i="21"/>
  <c r="C134" i="21"/>
  <c r="C133" i="21"/>
  <c r="C132" i="21"/>
  <c r="C131" i="21"/>
  <c r="C130" i="21"/>
  <c r="C129" i="21"/>
  <c r="C128" i="21"/>
  <c r="C127" i="21"/>
  <c r="C126" i="21"/>
  <c r="C125" i="21"/>
  <c r="C124" i="21"/>
  <c r="C123" i="21"/>
  <c r="C122" i="21"/>
  <c r="C121" i="21"/>
  <c r="C120" i="21"/>
  <c r="C119" i="21"/>
  <c r="C118" i="21"/>
  <c r="C117" i="21"/>
  <c r="C116" i="21"/>
  <c r="C115" i="21"/>
  <c r="C114" i="21"/>
  <c r="C113" i="21"/>
  <c r="C112" i="21"/>
  <c r="C111" i="21"/>
  <c r="C110" i="21"/>
  <c r="C109" i="21"/>
  <c r="C108" i="21"/>
  <c r="C107" i="21"/>
  <c r="C106" i="21"/>
  <c r="C105" i="21"/>
  <c r="C104" i="21"/>
  <c r="C103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62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C4" i="21"/>
  <c r="C3" i="21"/>
  <c r="C2" i="21"/>
  <c r="C168" i="20"/>
  <c r="C167" i="20"/>
  <c r="C166" i="20"/>
  <c r="C165" i="20"/>
  <c r="C164" i="20"/>
  <c r="C163" i="20"/>
  <c r="C162" i="20"/>
  <c r="C161" i="20"/>
  <c r="C160" i="20"/>
  <c r="C159" i="20"/>
  <c r="C158" i="20"/>
  <c r="C157" i="20"/>
  <c r="C156" i="20"/>
  <c r="C155" i="20"/>
  <c r="C154" i="20"/>
  <c r="C153" i="20"/>
  <c r="C152" i="20"/>
  <c r="C151" i="20"/>
  <c r="C150" i="20"/>
  <c r="C149" i="20"/>
  <c r="C148" i="20"/>
  <c r="C147" i="20"/>
  <c r="C146" i="20"/>
  <c r="C145" i="20"/>
  <c r="C144" i="20"/>
  <c r="C143" i="20"/>
  <c r="C142" i="20"/>
  <c r="C141" i="20"/>
  <c r="C140" i="20"/>
  <c r="C139" i="20"/>
  <c r="C138" i="20"/>
  <c r="C137" i="20"/>
  <c r="C136" i="20"/>
  <c r="C135" i="20"/>
  <c r="C134" i="20"/>
  <c r="C133" i="20"/>
  <c r="C132" i="20"/>
  <c r="C131" i="20"/>
  <c r="C130" i="20"/>
  <c r="C129" i="20"/>
  <c r="C128" i="20"/>
  <c r="C127" i="20"/>
  <c r="C126" i="20"/>
  <c r="C125" i="20"/>
  <c r="C124" i="20"/>
  <c r="C123" i="20"/>
  <c r="C122" i="20"/>
  <c r="C121" i="20"/>
  <c r="C120" i="20"/>
  <c r="C119" i="20"/>
  <c r="C118" i="20"/>
  <c r="C117" i="20"/>
  <c r="C116" i="20"/>
  <c r="C115" i="20"/>
  <c r="C114" i="20"/>
  <c r="C113" i="20"/>
  <c r="C112" i="20"/>
  <c r="C111" i="20"/>
  <c r="C110" i="20"/>
  <c r="C109" i="20"/>
  <c r="C108" i="20"/>
  <c r="C107" i="20"/>
  <c r="C106" i="20"/>
  <c r="C105" i="20"/>
  <c r="C104" i="20"/>
  <c r="C103" i="20"/>
  <c r="C102" i="20"/>
  <c r="C101" i="20"/>
  <c r="C100" i="20"/>
  <c r="C99" i="20"/>
  <c r="C98" i="20"/>
  <c r="C97" i="20"/>
  <c r="C96" i="20"/>
  <c r="C95" i="20"/>
  <c r="C94" i="20"/>
  <c r="C93" i="20"/>
  <c r="C92" i="20"/>
  <c r="C91" i="20"/>
  <c r="C90" i="20"/>
  <c r="C89" i="20"/>
  <c r="C88" i="20"/>
  <c r="C87" i="20"/>
  <c r="C86" i="20"/>
  <c r="C85" i="20"/>
  <c r="C84" i="20"/>
  <c r="C83" i="20"/>
  <c r="C82" i="20"/>
  <c r="C81" i="20"/>
  <c r="C80" i="20"/>
  <c r="C79" i="20"/>
  <c r="C78" i="20"/>
  <c r="C77" i="20"/>
  <c r="C76" i="20"/>
  <c r="C75" i="20"/>
  <c r="C74" i="20"/>
  <c r="C73" i="20"/>
  <c r="C72" i="20"/>
  <c r="C71" i="20"/>
  <c r="C70" i="20"/>
  <c r="C69" i="20"/>
  <c r="C68" i="20"/>
  <c r="C67" i="20"/>
  <c r="C66" i="20"/>
  <c r="C65" i="20"/>
  <c r="C64" i="20"/>
  <c r="C63" i="20"/>
  <c r="C62" i="20"/>
  <c r="C61" i="20"/>
  <c r="C60" i="20"/>
  <c r="C59" i="20"/>
  <c r="C58" i="20"/>
  <c r="C57" i="20"/>
  <c r="C56" i="20"/>
  <c r="C55" i="2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C5" i="20"/>
  <c r="C4" i="20"/>
  <c r="C3" i="20"/>
  <c r="C2" i="20"/>
  <c r="BN57" i="1"/>
  <c r="CZ5" i="1"/>
  <c r="CY5" i="1"/>
  <c r="CX5" i="1"/>
  <c r="CW5" i="1"/>
  <c r="CZ106" i="1"/>
  <c r="CY106" i="1"/>
  <c r="CX106" i="1"/>
  <c r="CW106" i="1"/>
  <c r="BT106" i="1"/>
  <c r="BS106" i="1"/>
  <c r="BR106" i="1"/>
  <c r="BQ106" i="1"/>
  <c r="BP106" i="1"/>
  <c r="BO106" i="1"/>
  <c r="BN106" i="1"/>
  <c r="BM106" i="1"/>
  <c r="BT672" i="1"/>
  <c r="BS672" i="1"/>
  <c r="BR672" i="1"/>
  <c r="BQ672" i="1"/>
  <c r="BP672" i="1"/>
  <c r="BO672" i="1"/>
  <c r="BN672" i="1"/>
  <c r="BM672" i="1"/>
  <c r="BT680" i="1"/>
  <c r="BS680" i="1"/>
  <c r="BR680" i="1"/>
  <c r="BQ680" i="1"/>
  <c r="BP680" i="1"/>
  <c r="BO680" i="1"/>
  <c r="BN680" i="1"/>
  <c r="BM680" i="1"/>
  <c r="BT797" i="1"/>
  <c r="BS797" i="1"/>
  <c r="BR797" i="1"/>
  <c r="BQ797" i="1"/>
  <c r="BP797" i="1"/>
  <c r="BO797" i="1"/>
  <c r="BN797" i="1"/>
  <c r="BM797" i="1"/>
  <c r="BT520" i="1"/>
  <c r="BS520" i="1"/>
  <c r="BR520" i="1"/>
  <c r="BQ520" i="1"/>
  <c r="BP520" i="1"/>
  <c r="BO520" i="1"/>
  <c r="BN520" i="1"/>
  <c r="BM520" i="1"/>
  <c r="BT146" i="1"/>
  <c r="BS146" i="1"/>
  <c r="BR146" i="1"/>
  <c r="BQ146" i="1"/>
  <c r="BP146" i="1"/>
  <c r="BO146" i="1"/>
  <c r="BN146" i="1"/>
  <c r="BM146" i="1"/>
  <c r="BT528" i="1"/>
  <c r="BS528" i="1"/>
  <c r="BR528" i="1"/>
  <c r="BQ528" i="1"/>
  <c r="BP528" i="1"/>
  <c r="BO528" i="1"/>
  <c r="BN528" i="1"/>
  <c r="BM528" i="1"/>
  <c r="BT603" i="1"/>
  <c r="BS603" i="1"/>
  <c r="BR603" i="1"/>
  <c r="BQ603" i="1"/>
  <c r="BP603" i="1"/>
  <c r="BO603" i="1"/>
  <c r="BN603" i="1"/>
  <c r="BM603" i="1"/>
  <c r="BT503" i="1"/>
  <c r="BS503" i="1"/>
  <c r="BR503" i="1"/>
  <c r="BQ503" i="1"/>
  <c r="BP503" i="1"/>
  <c r="BO503" i="1"/>
  <c r="BN503" i="1"/>
  <c r="BM503" i="1"/>
  <c r="BT388" i="1"/>
  <c r="BS388" i="1"/>
  <c r="BR388" i="1"/>
  <c r="BQ388" i="1"/>
  <c r="BP388" i="1"/>
  <c r="BO388" i="1"/>
  <c r="BN388" i="1"/>
  <c r="BM388" i="1"/>
  <c r="BT666" i="1"/>
  <c r="BS666" i="1"/>
  <c r="BR666" i="1"/>
  <c r="BQ666" i="1"/>
  <c r="BP666" i="1"/>
  <c r="BO666" i="1"/>
  <c r="BN666" i="1"/>
  <c r="BM666" i="1"/>
  <c r="BT410" i="1"/>
  <c r="BS410" i="1"/>
  <c r="BR410" i="1"/>
  <c r="BQ410" i="1"/>
  <c r="BP410" i="1"/>
  <c r="BO410" i="1"/>
  <c r="BN410" i="1"/>
  <c r="BM410" i="1"/>
  <c r="BT115" i="1"/>
  <c r="BS115" i="1"/>
  <c r="BR115" i="1"/>
  <c r="BQ115" i="1"/>
  <c r="BP115" i="1"/>
  <c r="BO115" i="1"/>
  <c r="BN115" i="1"/>
  <c r="BM115" i="1"/>
  <c r="BT496" i="1"/>
  <c r="BS496" i="1"/>
  <c r="BR496" i="1"/>
  <c r="BQ496" i="1"/>
  <c r="BP496" i="1"/>
  <c r="BO496" i="1"/>
  <c r="BN496" i="1"/>
  <c r="BM496" i="1"/>
  <c r="BT713" i="1"/>
  <c r="BS713" i="1"/>
  <c r="BR713" i="1"/>
  <c r="BQ713" i="1"/>
  <c r="BP713" i="1"/>
  <c r="BO713" i="1"/>
  <c r="BN713" i="1"/>
  <c r="BM713" i="1"/>
  <c r="BT344" i="1"/>
  <c r="BS344" i="1"/>
  <c r="BR344" i="1"/>
  <c r="BQ344" i="1"/>
  <c r="BP344" i="1"/>
  <c r="BO344" i="1"/>
  <c r="BN344" i="1"/>
  <c r="BM344" i="1"/>
  <c r="BT232" i="1"/>
  <c r="BS232" i="1"/>
  <c r="BR232" i="1"/>
  <c r="BQ232" i="1"/>
  <c r="BP232" i="1"/>
  <c r="BO232" i="1"/>
  <c r="BN232" i="1"/>
  <c r="BM232" i="1"/>
  <c r="BT647" i="1"/>
  <c r="BS647" i="1"/>
  <c r="BR647" i="1"/>
  <c r="BQ647" i="1"/>
  <c r="BP647" i="1"/>
  <c r="BO647" i="1"/>
  <c r="BN647" i="1"/>
  <c r="BM647" i="1"/>
  <c r="BT192" i="1"/>
  <c r="BS192" i="1"/>
  <c r="BR192" i="1"/>
  <c r="BQ192" i="1"/>
  <c r="BP192" i="1"/>
  <c r="BO192" i="1"/>
  <c r="BN192" i="1"/>
  <c r="BM192" i="1"/>
  <c r="BT587" i="1"/>
  <c r="BS587" i="1"/>
  <c r="BR587" i="1"/>
  <c r="BQ587" i="1"/>
  <c r="BP587" i="1"/>
  <c r="BO587" i="1"/>
  <c r="BN587" i="1"/>
  <c r="BM587" i="1"/>
  <c r="BT542" i="1"/>
  <c r="BS542" i="1"/>
  <c r="BR542" i="1"/>
  <c r="BQ542" i="1"/>
  <c r="BP542" i="1"/>
  <c r="BO542" i="1"/>
  <c r="BN542" i="1"/>
  <c r="BM542" i="1"/>
  <c r="BT271" i="1"/>
  <c r="BS271" i="1"/>
  <c r="BR271" i="1"/>
  <c r="BQ271" i="1"/>
  <c r="BP271" i="1"/>
  <c r="BO271" i="1"/>
  <c r="BN271" i="1"/>
  <c r="BM271" i="1"/>
  <c r="BT642" i="1"/>
  <c r="BS642" i="1"/>
  <c r="BR642" i="1"/>
  <c r="BQ642" i="1"/>
  <c r="BP642" i="1"/>
  <c r="BO642" i="1"/>
  <c r="BN642" i="1"/>
  <c r="BM642" i="1"/>
  <c r="BT540" i="1"/>
  <c r="BS540" i="1"/>
  <c r="BR540" i="1"/>
  <c r="BQ540" i="1"/>
  <c r="BP540" i="1"/>
  <c r="BO540" i="1"/>
  <c r="BN540" i="1"/>
  <c r="BM540" i="1"/>
  <c r="BT117" i="1"/>
  <c r="BS117" i="1"/>
  <c r="BR117" i="1"/>
  <c r="BQ117" i="1"/>
  <c r="BP117" i="1"/>
  <c r="BO117" i="1"/>
  <c r="BN117" i="1"/>
  <c r="BM117" i="1"/>
  <c r="BT131" i="1"/>
  <c r="BS131" i="1"/>
  <c r="BR131" i="1"/>
  <c r="BQ131" i="1"/>
  <c r="BP131" i="1"/>
  <c r="BO131" i="1"/>
  <c r="BN131" i="1"/>
  <c r="BM131" i="1"/>
  <c r="BT775" i="1"/>
  <c r="BS775" i="1"/>
  <c r="BR775" i="1"/>
  <c r="BQ775" i="1"/>
  <c r="BP775" i="1"/>
  <c r="BO775" i="1"/>
  <c r="BN775" i="1"/>
  <c r="BM775" i="1"/>
  <c r="BT103" i="1"/>
  <c r="BS103" i="1"/>
  <c r="BR103" i="1"/>
  <c r="BQ103" i="1"/>
  <c r="BP103" i="1"/>
  <c r="BO103" i="1"/>
  <c r="BN103" i="1"/>
  <c r="BM103" i="1"/>
  <c r="BT555" i="1"/>
  <c r="BS555" i="1"/>
  <c r="BR555" i="1"/>
  <c r="BQ555" i="1"/>
  <c r="BP555" i="1"/>
  <c r="BO555" i="1"/>
  <c r="BN555" i="1"/>
  <c r="BM555" i="1"/>
  <c r="BT333" i="1"/>
  <c r="BS333" i="1"/>
  <c r="BR333" i="1"/>
  <c r="BQ333" i="1"/>
  <c r="BP333" i="1"/>
  <c r="BO333" i="1"/>
  <c r="BN333" i="1"/>
  <c r="BM333" i="1"/>
  <c r="BT766" i="1"/>
  <c r="BS766" i="1"/>
  <c r="BR766" i="1"/>
  <c r="BQ766" i="1"/>
  <c r="BP766" i="1"/>
  <c r="BO766" i="1"/>
  <c r="BN766" i="1"/>
  <c r="BM766" i="1"/>
  <c r="BT536" i="1"/>
  <c r="BS536" i="1"/>
  <c r="BR536" i="1"/>
  <c r="BQ536" i="1"/>
  <c r="BP536" i="1"/>
  <c r="BO536" i="1"/>
  <c r="BN536" i="1"/>
  <c r="BM536" i="1"/>
  <c r="BT759" i="1"/>
  <c r="BS759" i="1"/>
  <c r="BR759" i="1"/>
  <c r="BQ759" i="1"/>
  <c r="BP759" i="1"/>
  <c r="BO759" i="1"/>
  <c r="BN759" i="1"/>
  <c r="BM759" i="1"/>
  <c r="BT50" i="1"/>
  <c r="BS50" i="1"/>
  <c r="BR50" i="1"/>
  <c r="BQ50" i="1"/>
  <c r="BP50" i="1"/>
  <c r="BO50" i="1"/>
  <c r="BN50" i="1"/>
  <c r="BM50" i="1"/>
  <c r="BT421" i="1"/>
  <c r="BS421" i="1"/>
  <c r="BR421" i="1"/>
  <c r="BQ421" i="1"/>
  <c r="BP421" i="1"/>
  <c r="BO421" i="1"/>
  <c r="BN421" i="1"/>
  <c r="BM421" i="1"/>
  <c r="BT69" i="1"/>
  <c r="BS69" i="1"/>
  <c r="BR69" i="1"/>
  <c r="BQ69" i="1"/>
  <c r="BP69" i="1"/>
  <c r="BO69" i="1"/>
  <c r="BN69" i="1"/>
  <c r="BM69" i="1"/>
  <c r="BT833" i="1"/>
  <c r="BS833" i="1"/>
  <c r="BR833" i="1"/>
  <c r="BQ833" i="1"/>
  <c r="BP833" i="1"/>
  <c r="BO833" i="1"/>
  <c r="BN833" i="1"/>
  <c r="BM833" i="1"/>
  <c r="BT832" i="1"/>
  <c r="BS832" i="1"/>
  <c r="BR832" i="1"/>
  <c r="BQ832" i="1"/>
  <c r="BP832" i="1"/>
  <c r="BO832" i="1"/>
  <c r="BN832" i="1"/>
  <c r="BM832" i="1"/>
  <c r="BT831" i="1"/>
  <c r="BS831" i="1"/>
  <c r="BR831" i="1"/>
  <c r="BQ831" i="1"/>
  <c r="BP831" i="1"/>
  <c r="BO831" i="1"/>
  <c r="BN831" i="1"/>
  <c r="BM831" i="1"/>
  <c r="BT830" i="1"/>
  <c r="BS830" i="1"/>
  <c r="BR830" i="1"/>
  <c r="BQ830" i="1"/>
  <c r="BP830" i="1"/>
  <c r="BO830" i="1"/>
  <c r="BN830" i="1"/>
  <c r="BM830" i="1"/>
  <c r="BT783" i="1"/>
  <c r="BS783" i="1"/>
  <c r="BR783" i="1"/>
  <c r="BQ783" i="1"/>
  <c r="BP783" i="1"/>
  <c r="BO783" i="1"/>
  <c r="BN783" i="1"/>
  <c r="BM783" i="1"/>
  <c r="BT534" i="1"/>
  <c r="BS534" i="1"/>
  <c r="BR534" i="1"/>
  <c r="BQ534" i="1"/>
  <c r="BP534" i="1"/>
  <c r="BO534" i="1"/>
  <c r="BN534" i="1"/>
  <c r="BM534" i="1"/>
  <c r="BT580" i="1"/>
  <c r="BS580" i="1"/>
  <c r="BR580" i="1"/>
  <c r="BQ580" i="1"/>
  <c r="BP580" i="1"/>
  <c r="BO580" i="1"/>
  <c r="BN580" i="1"/>
  <c r="BM580" i="1"/>
  <c r="BT136" i="1"/>
  <c r="BS136" i="1"/>
  <c r="BR136" i="1"/>
  <c r="BQ136" i="1"/>
  <c r="BP136" i="1"/>
  <c r="BO136" i="1"/>
  <c r="BN136" i="1"/>
  <c r="BM136" i="1"/>
  <c r="BT829" i="1"/>
  <c r="BS829" i="1"/>
  <c r="BR829" i="1"/>
  <c r="BQ829" i="1"/>
  <c r="BP829" i="1"/>
  <c r="BO829" i="1"/>
  <c r="BN829" i="1"/>
  <c r="BM829" i="1"/>
  <c r="BT668" i="1"/>
  <c r="BS668" i="1"/>
  <c r="BR668" i="1"/>
  <c r="BQ668" i="1"/>
  <c r="BP668" i="1"/>
  <c r="BO668" i="1"/>
  <c r="BN668" i="1"/>
  <c r="BM668" i="1"/>
  <c r="BT828" i="1"/>
  <c r="BS828" i="1"/>
  <c r="BR828" i="1"/>
  <c r="BQ828" i="1"/>
  <c r="BP828" i="1"/>
  <c r="BO828" i="1"/>
  <c r="BN828" i="1"/>
  <c r="BM828" i="1"/>
  <c r="BT562" i="1"/>
  <c r="BS562" i="1"/>
  <c r="BR562" i="1"/>
  <c r="BQ562" i="1"/>
  <c r="BP562" i="1"/>
  <c r="BO562" i="1"/>
  <c r="BN562" i="1"/>
  <c r="BM562" i="1"/>
  <c r="BT818" i="1"/>
  <c r="BS818" i="1"/>
  <c r="BR818" i="1"/>
  <c r="BQ818" i="1"/>
  <c r="BP818" i="1"/>
  <c r="BO818" i="1"/>
  <c r="BN818" i="1"/>
  <c r="BM818" i="1"/>
  <c r="BT469" i="1"/>
  <c r="BS469" i="1"/>
  <c r="BR469" i="1"/>
  <c r="BQ469" i="1"/>
  <c r="BP469" i="1"/>
  <c r="BO469" i="1"/>
  <c r="BN469" i="1"/>
  <c r="BM469" i="1"/>
  <c r="BT772" i="1"/>
  <c r="BS772" i="1"/>
  <c r="BR772" i="1"/>
  <c r="BQ772" i="1"/>
  <c r="BP772" i="1"/>
  <c r="BO772" i="1"/>
  <c r="BN772" i="1"/>
  <c r="BM772" i="1"/>
  <c r="BT601" i="1"/>
  <c r="BS601" i="1"/>
  <c r="BR601" i="1"/>
  <c r="BQ601" i="1"/>
  <c r="BP601" i="1"/>
  <c r="BO601" i="1"/>
  <c r="BN601" i="1"/>
  <c r="BM601" i="1"/>
  <c r="BT515" i="1"/>
  <c r="BS515" i="1"/>
  <c r="BR515" i="1"/>
  <c r="BQ515" i="1"/>
  <c r="BP515" i="1"/>
  <c r="BO515" i="1"/>
  <c r="BN515" i="1"/>
  <c r="BM515" i="1"/>
  <c r="BT743" i="1"/>
  <c r="BS743" i="1"/>
  <c r="BR743" i="1"/>
  <c r="BQ743" i="1"/>
  <c r="BP743" i="1"/>
  <c r="BO743" i="1"/>
  <c r="BN743" i="1"/>
  <c r="BM743" i="1"/>
  <c r="BT569" i="1"/>
  <c r="BS569" i="1"/>
  <c r="BR569" i="1"/>
  <c r="BQ569" i="1"/>
  <c r="BP569" i="1"/>
  <c r="BO569" i="1"/>
  <c r="BN569" i="1"/>
  <c r="BM569" i="1"/>
  <c r="BT628" i="1"/>
  <c r="BS628" i="1"/>
  <c r="BR628" i="1"/>
  <c r="BQ628" i="1"/>
  <c r="BP628" i="1"/>
  <c r="BO628" i="1"/>
  <c r="BN628" i="1"/>
  <c r="BM628" i="1"/>
  <c r="BT781" i="1"/>
  <c r="BS781" i="1"/>
  <c r="BR781" i="1"/>
  <c r="BQ781" i="1"/>
  <c r="BP781" i="1"/>
  <c r="BO781" i="1"/>
  <c r="BN781" i="1"/>
  <c r="BM781" i="1"/>
  <c r="BT399" i="1"/>
  <c r="BS399" i="1"/>
  <c r="BR399" i="1"/>
  <c r="BQ399" i="1"/>
  <c r="BP399" i="1"/>
  <c r="BO399" i="1"/>
  <c r="BN399" i="1"/>
  <c r="BM399" i="1"/>
  <c r="BT728" i="1"/>
  <c r="BS728" i="1"/>
  <c r="BR728" i="1"/>
  <c r="BQ728" i="1"/>
  <c r="BP728" i="1"/>
  <c r="BO728" i="1"/>
  <c r="BN728" i="1"/>
  <c r="BM728" i="1"/>
  <c r="BT627" i="1"/>
  <c r="BS627" i="1"/>
  <c r="BR627" i="1"/>
  <c r="BQ627" i="1"/>
  <c r="BP627" i="1"/>
  <c r="BO627" i="1"/>
  <c r="BN627" i="1"/>
  <c r="BM627" i="1"/>
  <c r="BT578" i="1"/>
  <c r="BS578" i="1"/>
  <c r="BR578" i="1"/>
  <c r="BQ578" i="1"/>
  <c r="BP578" i="1"/>
  <c r="BO578" i="1"/>
  <c r="BN578" i="1"/>
  <c r="BM578" i="1"/>
  <c r="BT727" i="1"/>
  <c r="BS727" i="1"/>
  <c r="BR727" i="1"/>
  <c r="BQ727" i="1"/>
  <c r="BP727" i="1"/>
  <c r="BO727" i="1"/>
  <c r="BN727" i="1"/>
  <c r="BM727" i="1"/>
  <c r="BT440" i="1"/>
  <c r="BS440" i="1"/>
  <c r="BR440" i="1"/>
  <c r="BQ440" i="1"/>
  <c r="BP440" i="1"/>
  <c r="BO440" i="1"/>
  <c r="BN440" i="1"/>
  <c r="BM440" i="1"/>
  <c r="BT659" i="1"/>
  <c r="BS659" i="1"/>
  <c r="BR659" i="1"/>
  <c r="BQ659" i="1"/>
  <c r="BP659" i="1"/>
  <c r="BO659" i="1"/>
  <c r="BN659" i="1"/>
  <c r="BM659" i="1"/>
  <c r="BT477" i="1"/>
  <c r="BS477" i="1"/>
  <c r="BR477" i="1"/>
  <c r="BQ477" i="1"/>
  <c r="BP477" i="1"/>
  <c r="BO477" i="1"/>
  <c r="BN477" i="1"/>
  <c r="BM477" i="1"/>
  <c r="BT794" i="1"/>
  <c r="BS794" i="1"/>
  <c r="BR794" i="1"/>
  <c r="BQ794" i="1"/>
  <c r="BP794" i="1"/>
  <c r="BO794" i="1"/>
  <c r="BN794" i="1"/>
  <c r="BM794" i="1"/>
  <c r="BT618" i="1"/>
  <c r="BS618" i="1"/>
  <c r="BR618" i="1"/>
  <c r="BQ618" i="1"/>
  <c r="BP618" i="1"/>
  <c r="BO618" i="1"/>
  <c r="BN618" i="1"/>
  <c r="BM618" i="1"/>
  <c r="BT400" i="1"/>
  <c r="BS400" i="1"/>
  <c r="BR400" i="1"/>
  <c r="BQ400" i="1"/>
  <c r="BP400" i="1"/>
  <c r="BO400" i="1"/>
  <c r="BN400" i="1"/>
  <c r="BM400" i="1"/>
  <c r="BT247" i="1"/>
  <c r="BS247" i="1"/>
  <c r="BR247" i="1"/>
  <c r="BQ247" i="1"/>
  <c r="BP247" i="1"/>
  <c r="BO247" i="1"/>
  <c r="BN247" i="1"/>
  <c r="BM247" i="1"/>
  <c r="BT220" i="1"/>
  <c r="BS220" i="1"/>
  <c r="BR220" i="1"/>
  <c r="BQ220" i="1"/>
  <c r="BP220" i="1"/>
  <c r="BO220" i="1"/>
  <c r="BN220" i="1"/>
  <c r="BM220" i="1"/>
  <c r="BT509" i="1"/>
  <c r="BS509" i="1"/>
  <c r="BR509" i="1"/>
  <c r="BQ509" i="1"/>
  <c r="BP509" i="1"/>
  <c r="BO509" i="1"/>
  <c r="BN509" i="1"/>
  <c r="BM509" i="1"/>
  <c r="BT787" i="1"/>
  <c r="BS787" i="1"/>
  <c r="BR787" i="1"/>
  <c r="BQ787" i="1"/>
  <c r="BP787" i="1"/>
  <c r="BO787" i="1"/>
  <c r="BN787" i="1"/>
  <c r="BM787" i="1"/>
  <c r="BT428" i="1"/>
  <c r="BS428" i="1"/>
  <c r="BR428" i="1"/>
  <c r="BQ428" i="1"/>
  <c r="BP428" i="1"/>
  <c r="BO428" i="1"/>
  <c r="BN428" i="1"/>
  <c r="BM428" i="1"/>
  <c r="BT593" i="1"/>
  <c r="BS593" i="1"/>
  <c r="BR593" i="1"/>
  <c r="BQ593" i="1"/>
  <c r="BP593" i="1"/>
  <c r="BO593" i="1"/>
  <c r="BN593" i="1"/>
  <c r="BM593" i="1"/>
  <c r="BT557" i="1"/>
  <c r="BS557" i="1"/>
  <c r="BR557" i="1"/>
  <c r="BQ557" i="1"/>
  <c r="BP557" i="1"/>
  <c r="BO557" i="1"/>
  <c r="BN557" i="1"/>
  <c r="BM557" i="1"/>
  <c r="BT166" i="1"/>
  <c r="BS166" i="1"/>
  <c r="BR166" i="1"/>
  <c r="BQ166" i="1"/>
  <c r="BP166" i="1"/>
  <c r="BO166" i="1"/>
  <c r="BN166" i="1"/>
  <c r="BM166" i="1"/>
  <c r="BT533" i="1"/>
  <c r="BS533" i="1"/>
  <c r="BR533" i="1"/>
  <c r="BQ533" i="1"/>
  <c r="BP533" i="1"/>
  <c r="BO533" i="1"/>
  <c r="BN533" i="1"/>
  <c r="BM533" i="1"/>
  <c r="BT308" i="1"/>
  <c r="BS308" i="1"/>
  <c r="BR308" i="1"/>
  <c r="BQ308" i="1"/>
  <c r="BP308" i="1"/>
  <c r="BO308" i="1"/>
  <c r="BN308" i="1"/>
  <c r="BM308" i="1"/>
  <c r="BT126" i="1"/>
  <c r="BS126" i="1"/>
  <c r="BR126" i="1"/>
  <c r="BQ126" i="1"/>
  <c r="BP126" i="1"/>
  <c r="BO126" i="1"/>
  <c r="BN126" i="1"/>
  <c r="BM126" i="1"/>
  <c r="BT77" i="1"/>
  <c r="BS77" i="1"/>
  <c r="BR77" i="1"/>
  <c r="BQ77" i="1"/>
  <c r="BP77" i="1"/>
  <c r="BO77" i="1"/>
  <c r="BN77" i="1"/>
  <c r="BM77" i="1"/>
  <c r="BT395" i="1"/>
  <c r="BS395" i="1"/>
  <c r="BR395" i="1"/>
  <c r="BQ395" i="1"/>
  <c r="BP395" i="1"/>
  <c r="BO395" i="1"/>
  <c r="BN395" i="1"/>
  <c r="BM395" i="1"/>
  <c r="BT97" i="1"/>
  <c r="BS97" i="1"/>
  <c r="BR97" i="1"/>
  <c r="BQ97" i="1"/>
  <c r="BP97" i="1"/>
  <c r="BO97" i="1"/>
  <c r="BN97" i="1"/>
  <c r="BM97" i="1"/>
  <c r="BT736" i="1"/>
  <c r="BS736" i="1"/>
  <c r="BR736" i="1"/>
  <c r="BQ736" i="1"/>
  <c r="BP736" i="1"/>
  <c r="BO736" i="1"/>
  <c r="BN736" i="1"/>
  <c r="BM736" i="1"/>
  <c r="BT709" i="1"/>
  <c r="BS709" i="1"/>
  <c r="BR709" i="1"/>
  <c r="BQ709" i="1"/>
  <c r="BP709" i="1"/>
  <c r="BO709" i="1"/>
  <c r="BN709" i="1"/>
  <c r="BM709" i="1"/>
  <c r="BT167" i="1"/>
  <c r="BS167" i="1"/>
  <c r="BR167" i="1"/>
  <c r="BQ167" i="1"/>
  <c r="BP167" i="1"/>
  <c r="BO167" i="1"/>
  <c r="BN167" i="1"/>
  <c r="BM167" i="1"/>
  <c r="BT691" i="1"/>
  <c r="BS691" i="1"/>
  <c r="BR691" i="1"/>
  <c r="BQ691" i="1"/>
  <c r="BP691" i="1"/>
  <c r="BO691" i="1"/>
  <c r="BN691" i="1"/>
  <c r="BM691" i="1"/>
  <c r="BT785" i="1"/>
  <c r="BS785" i="1"/>
  <c r="BR785" i="1"/>
  <c r="BQ785" i="1"/>
  <c r="BP785" i="1"/>
  <c r="BO785" i="1"/>
  <c r="BN785" i="1"/>
  <c r="BM785" i="1"/>
  <c r="BT293" i="1"/>
  <c r="BS293" i="1"/>
  <c r="BR293" i="1"/>
  <c r="BQ293" i="1"/>
  <c r="BP293" i="1"/>
  <c r="BO293" i="1"/>
  <c r="BN293" i="1"/>
  <c r="BM293" i="1"/>
  <c r="BT676" i="1"/>
  <c r="BS676" i="1"/>
  <c r="BR676" i="1"/>
  <c r="BQ676" i="1"/>
  <c r="BP676" i="1"/>
  <c r="BO676" i="1"/>
  <c r="BN676" i="1"/>
  <c r="BM676" i="1"/>
  <c r="BT54" i="1"/>
  <c r="BS54" i="1"/>
  <c r="BR54" i="1"/>
  <c r="BQ54" i="1"/>
  <c r="BP54" i="1"/>
  <c r="BO54" i="1"/>
  <c r="BN54" i="1"/>
  <c r="BM54" i="1"/>
  <c r="BT470" i="1"/>
  <c r="BS470" i="1"/>
  <c r="BR470" i="1"/>
  <c r="BQ470" i="1"/>
  <c r="BP470" i="1"/>
  <c r="BO470" i="1"/>
  <c r="BN470" i="1"/>
  <c r="BM470" i="1"/>
  <c r="BT425" i="1"/>
  <c r="BS425" i="1"/>
  <c r="BR425" i="1"/>
  <c r="BQ425" i="1"/>
  <c r="BP425" i="1"/>
  <c r="BO425" i="1"/>
  <c r="BN425" i="1"/>
  <c r="BM425" i="1"/>
  <c r="BT367" i="1"/>
  <c r="BS367" i="1"/>
  <c r="BR367" i="1"/>
  <c r="BQ367" i="1"/>
  <c r="BP367" i="1"/>
  <c r="BO367" i="1"/>
  <c r="BN367" i="1"/>
  <c r="BM367" i="1"/>
  <c r="BT449" i="1"/>
  <c r="BS449" i="1"/>
  <c r="BR449" i="1"/>
  <c r="BQ449" i="1"/>
  <c r="BP449" i="1"/>
  <c r="BO449" i="1"/>
  <c r="BN449" i="1"/>
  <c r="BM449" i="1"/>
  <c r="BT453" i="1"/>
  <c r="BS453" i="1"/>
  <c r="BR453" i="1"/>
  <c r="BQ453" i="1"/>
  <c r="BP453" i="1"/>
  <c r="BO453" i="1"/>
  <c r="BN453" i="1"/>
  <c r="BM453" i="1"/>
  <c r="BT310" i="1"/>
  <c r="BS310" i="1"/>
  <c r="BR310" i="1"/>
  <c r="BQ310" i="1"/>
  <c r="BP310" i="1"/>
  <c r="BO310" i="1"/>
  <c r="BN310" i="1"/>
  <c r="BM310" i="1"/>
  <c r="BT376" i="1"/>
  <c r="BS376" i="1"/>
  <c r="BR376" i="1"/>
  <c r="BQ376" i="1"/>
  <c r="BP376" i="1"/>
  <c r="BO376" i="1"/>
  <c r="BN376" i="1"/>
  <c r="BM376" i="1"/>
  <c r="BT306" i="1"/>
  <c r="BS306" i="1"/>
  <c r="BR306" i="1"/>
  <c r="BQ306" i="1"/>
  <c r="BP306" i="1"/>
  <c r="BO306" i="1"/>
  <c r="BN306" i="1"/>
  <c r="BM306" i="1"/>
  <c r="BT546" i="1"/>
  <c r="BS546" i="1"/>
  <c r="BR546" i="1"/>
  <c r="BQ546" i="1"/>
  <c r="BP546" i="1"/>
  <c r="BO546" i="1"/>
  <c r="BN546" i="1"/>
  <c r="BM546" i="1"/>
  <c r="BT377" i="1"/>
  <c r="BS377" i="1"/>
  <c r="BR377" i="1"/>
  <c r="BQ377" i="1"/>
  <c r="BP377" i="1"/>
  <c r="BO377" i="1"/>
  <c r="BN377" i="1"/>
  <c r="BM377" i="1"/>
  <c r="BT203" i="1"/>
  <c r="BS203" i="1"/>
  <c r="BR203" i="1"/>
  <c r="BQ203" i="1"/>
  <c r="BP203" i="1"/>
  <c r="BO203" i="1"/>
  <c r="BN203" i="1"/>
  <c r="BM203" i="1"/>
  <c r="BT101" i="1"/>
  <c r="BS101" i="1"/>
  <c r="BR101" i="1"/>
  <c r="BQ101" i="1"/>
  <c r="BP101" i="1"/>
  <c r="BO101" i="1"/>
  <c r="BN101" i="1"/>
  <c r="BM101" i="1"/>
  <c r="BT320" i="1"/>
  <c r="BS320" i="1"/>
  <c r="BR320" i="1"/>
  <c r="BQ320" i="1"/>
  <c r="BP320" i="1"/>
  <c r="BO320" i="1"/>
  <c r="BN320" i="1"/>
  <c r="BM320" i="1"/>
  <c r="BT284" i="1"/>
  <c r="BS284" i="1"/>
  <c r="BR284" i="1"/>
  <c r="BQ284" i="1"/>
  <c r="BP284" i="1"/>
  <c r="BO284" i="1"/>
  <c r="BN284" i="1"/>
  <c r="BM284" i="1"/>
  <c r="BT105" i="1"/>
  <c r="BS105" i="1"/>
  <c r="BR105" i="1"/>
  <c r="BQ105" i="1"/>
  <c r="BP105" i="1"/>
  <c r="BO105" i="1"/>
  <c r="BN105" i="1"/>
  <c r="BM105" i="1"/>
  <c r="BT226" i="1"/>
  <c r="BS226" i="1"/>
  <c r="BR226" i="1"/>
  <c r="BQ226" i="1"/>
  <c r="BP226" i="1"/>
  <c r="BO226" i="1"/>
  <c r="BN226" i="1"/>
  <c r="BM226" i="1"/>
  <c r="BT471" i="1"/>
  <c r="BS471" i="1"/>
  <c r="BR471" i="1"/>
  <c r="BQ471" i="1"/>
  <c r="BP471" i="1"/>
  <c r="BO471" i="1"/>
  <c r="BN471" i="1"/>
  <c r="BM471" i="1"/>
  <c r="BT285" i="1"/>
  <c r="BS285" i="1"/>
  <c r="BR285" i="1"/>
  <c r="BQ285" i="1"/>
  <c r="BP285" i="1"/>
  <c r="BO285" i="1"/>
  <c r="BN285" i="1"/>
  <c r="BM285" i="1"/>
  <c r="BT539" i="1"/>
  <c r="BS539" i="1"/>
  <c r="BR539" i="1"/>
  <c r="BQ539" i="1"/>
  <c r="BP539" i="1"/>
  <c r="BO539" i="1"/>
  <c r="BN539" i="1"/>
  <c r="BM539" i="1"/>
  <c r="BT597" i="1"/>
  <c r="BS597" i="1"/>
  <c r="BR597" i="1"/>
  <c r="BQ597" i="1"/>
  <c r="BP597" i="1"/>
  <c r="BO597" i="1"/>
  <c r="BN597" i="1"/>
  <c r="BM597" i="1"/>
  <c r="BT415" i="1"/>
  <c r="BS415" i="1"/>
  <c r="BR415" i="1"/>
  <c r="BQ415" i="1"/>
  <c r="BP415" i="1"/>
  <c r="BO415" i="1"/>
  <c r="BN415" i="1"/>
  <c r="BM415" i="1"/>
  <c r="BT458" i="1"/>
  <c r="BS458" i="1"/>
  <c r="BR458" i="1"/>
  <c r="BQ458" i="1"/>
  <c r="BP458" i="1"/>
  <c r="BO458" i="1"/>
  <c r="BN458" i="1"/>
  <c r="BM458" i="1"/>
  <c r="BT123" i="1"/>
  <c r="BS123" i="1"/>
  <c r="BR123" i="1"/>
  <c r="BQ123" i="1"/>
  <c r="BP123" i="1"/>
  <c r="BO123" i="1"/>
  <c r="BN123" i="1"/>
  <c r="BM123" i="1"/>
  <c r="BT264" i="1"/>
  <c r="BS264" i="1"/>
  <c r="BR264" i="1"/>
  <c r="BQ264" i="1"/>
  <c r="BP264" i="1"/>
  <c r="BO264" i="1"/>
  <c r="BN264" i="1"/>
  <c r="BM264" i="1"/>
  <c r="BT513" i="1"/>
  <c r="BS513" i="1"/>
  <c r="BR513" i="1"/>
  <c r="BQ513" i="1"/>
  <c r="BP513" i="1"/>
  <c r="BO513" i="1"/>
  <c r="BN513" i="1"/>
  <c r="BM513" i="1"/>
  <c r="BT462" i="1"/>
  <c r="BS462" i="1"/>
  <c r="BR462" i="1"/>
  <c r="BQ462" i="1"/>
  <c r="BP462" i="1"/>
  <c r="BO462" i="1"/>
  <c r="BN462" i="1"/>
  <c r="BM462" i="1"/>
  <c r="BT637" i="1"/>
  <c r="BS637" i="1"/>
  <c r="BR637" i="1"/>
  <c r="BQ637" i="1"/>
  <c r="BP637" i="1"/>
  <c r="BO637" i="1"/>
  <c r="BN637" i="1"/>
  <c r="BM637" i="1"/>
  <c r="BT365" i="1"/>
  <c r="BS365" i="1"/>
  <c r="BR365" i="1"/>
  <c r="BQ365" i="1"/>
  <c r="BP365" i="1"/>
  <c r="BO365" i="1"/>
  <c r="BN365" i="1"/>
  <c r="BM365" i="1"/>
  <c r="BT445" i="1"/>
  <c r="BS445" i="1"/>
  <c r="BR445" i="1"/>
  <c r="BQ445" i="1"/>
  <c r="BP445" i="1"/>
  <c r="BO445" i="1"/>
  <c r="BN445" i="1"/>
  <c r="BM445" i="1"/>
  <c r="BT163" i="1"/>
  <c r="BS163" i="1"/>
  <c r="BR163" i="1"/>
  <c r="BQ163" i="1"/>
  <c r="BP163" i="1"/>
  <c r="BO163" i="1"/>
  <c r="BN163" i="1"/>
  <c r="BM163" i="1"/>
  <c r="BT249" i="1"/>
  <c r="BS249" i="1"/>
  <c r="BR249" i="1"/>
  <c r="BQ249" i="1"/>
  <c r="BP249" i="1"/>
  <c r="BO249" i="1"/>
  <c r="BN249" i="1"/>
  <c r="BM249" i="1"/>
  <c r="BT197" i="1"/>
  <c r="BS197" i="1"/>
  <c r="BR197" i="1"/>
  <c r="BQ197" i="1"/>
  <c r="BP197" i="1"/>
  <c r="BO197" i="1"/>
  <c r="BN197" i="1"/>
  <c r="BM197" i="1"/>
  <c r="BT216" i="1"/>
  <c r="BS216" i="1"/>
  <c r="BR216" i="1"/>
  <c r="BQ216" i="1"/>
  <c r="BP216" i="1"/>
  <c r="BO216" i="1"/>
  <c r="BN216" i="1"/>
  <c r="BM216" i="1"/>
  <c r="BT717" i="1"/>
  <c r="BS717" i="1"/>
  <c r="BR717" i="1"/>
  <c r="BQ717" i="1"/>
  <c r="BP717" i="1"/>
  <c r="BO717" i="1"/>
  <c r="BN717" i="1"/>
  <c r="BM717" i="1"/>
  <c r="BT408" i="1"/>
  <c r="BS408" i="1"/>
  <c r="BR408" i="1"/>
  <c r="BQ408" i="1"/>
  <c r="BP408" i="1"/>
  <c r="BO408" i="1"/>
  <c r="BN408" i="1"/>
  <c r="BM408" i="1"/>
  <c r="BT817" i="1"/>
  <c r="BS817" i="1"/>
  <c r="BR817" i="1"/>
  <c r="BQ817" i="1"/>
  <c r="BP817" i="1"/>
  <c r="BO817" i="1"/>
  <c r="BN817" i="1"/>
  <c r="BM817" i="1"/>
  <c r="BT651" i="1"/>
  <c r="BS651" i="1"/>
  <c r="BR651" i="1"/>
  <c r="BQ651" i="1"/>
  <c r="BP651" i="1"/>
  <c r="BO651" i="1"/>
  <c r="BN651" i="1"/>
  <c r="BM651" i="1"/>
  <c r="BT524" i="1"/>
  <c r="BS524" i="1"/>
  <c r="BR524" i="1"/>
  <c r="BQ524" i="1"/>
  <c r="BP524" i="1"/>
  <c r="BO524" i="1"/>
  <c r="BN524" i="1"/>
  <c r="BM524" i="1"/>
  <c r="BT466" i="1"/>
  <c r="BS466" i="1"/>
  <c r="BR466" i="1"/>
  <c r="BQ466" i="1"/>
  <c r="BP466" i="1"/>
  <c r="BO466" i="1"/>
  <c r="BN466" i="1"/>
  <c r="BM466" i="1"/>
  <c r="BT236" i="1"/>
  <c r="BS236" i="1"/>
  <c r="BR236" i="1"/>
  <c r="BQ236" i="1"/>
  <c r="BP236" i="1"/>
  <c r="BO236" i="1"/>
  <c r="BN236" i="1"/>
  <c r="BM236" i="1"/>
  <c r="BT756" i="1"/>
  <c r="BS756" i="1"/>
  <c r="BR756" i="1"/>
  <c r="BQ756" i="1"/>
  <c r="BP756" i="1"/>
  <c r="BO756" i="1"/>
  <c r="BN756" i="1"/>
  <c r="BM756" i="1"/>
  <c r="BT617" i="1"/>
  <c r="BS617" i="1"/>
  <c r="BR617" i="1"/>
  <c r="BQ617" i="1"/>
  <c r="BP617" i="1"/>
  <c r="BO617" i="1"/>
  <c r="BN617" i="1"/>
  <c r="BM617" i="1"/>
  <c r="BT302" i="1"/>
  <c r="BS302" i="1"/>
  <c r="BR302" i="1"/>
  <c r="BQ302" i="1"/>
  <c r="BP302" i="1"/>
  <c r="BO302" i="1"/>
  <c r="BN302" i="1"/>
  <c r="BM302" i="1"/>
  <c r="BT720" i="1"/>
  <c r="BS720" i="1"/>
  <c r="BR720" i="1"/>
  <c r="BQ720" i="1"/>
  <c r="BP720" i="1"/>
  <c r="BO720" i="1"/>
  <c r="BN720" i="1"/>
  <c r="BM720" i="1"/>
  <c r="BT800" i="1"/>
  <c r="BS800" i="1"/>
  <c r="BR800" i="1"/>
  <c r="BQ800" i="1"/>
  <c r="BP800" i="1"/>
  <c r="BO800" i="1"/>
  <c r="BN800" i="1"/>
  <c r="BM800" i="1"/>
  <c r="BT663" i="1"/>
  <c r="BS663" i="1"/>
  <c r="BR663" i="1"/>
  <c r="BQ663" i="1"/>
  <c r="BP663" i="1"/>
  <c r="BO663" i="1"/>
  <c r="BN663" i="1"/>
  <c r="BM663" i="1"/>
  <c r="BT480" i="1"/>
  <c r="BS480" i="1"/>
  <c r="BR480" i="1"/>
  <c r="BQ480" i="1"/>
  <c r="BP480" i="1"/>
  <c r="BO480" i="1"/>
  <c r="BN480" i="1"/>
  <c r="BM480" i="1"/>
  <c r="BT721" i="1"/>
  <c r="BS721" i="1"/>
  <c r="BR721" i="1"/>
  <c r="BQ721" i="1"/>
  <c r="BP721" i="1"/>
  <c r="BO721" i="1"/>
  <c r="BN721" i="1"/>
  <c r="BM721" i="1"/>
  <c r="BT674" i="1"/>
  <c r="BS674" i="1"/>
  <c r="BR674" i="1"/>
  <c r="BQ674" i="1"/>
  <c r="BP674" i="1"/>
  <c r="BO674" i="1"/>
  <c r="BN674" i="1"/>
  <c r="BM674" i="1"/>
  <c r="BT732" i="1"/>
  <c r="BS732" i="1"/>
  <c r="BR732" i="1"/>
  <c r="BQ732" i="1"/>
  <c r="BP732" i="1"/>
  <c r="BO732" i="1"/>
  <c r="BN732" i="1"/>
  <c r="BM732" i="1"/>
  <c r="BT369" i="1"/>
  <c r="BS369" i="1"/>
  <c r="BR369" i="1"/>
  <c r="BQ369" i="1"/>
  <c r="BP369" i="1"/>
  <c r="BO369" i="1"/>
  <c r="BN369" i="1"/>
  <c r="BM369" i="1"/>
  <c r="BT28" i="1"/>
  <c r="BS28" i="1"/>
  <c r="BR28" i="1"/>
  <c r="BQ28" i="1"/>
  <c r="BP28" i="1"/>
  <c r="BO28" i="1"/>
  <c r="BN28" i="1"/>
  <c r="BM28" i="1"/>
  <c r="BT183" i="1"/>
  <c r="BS183" i="1"/>
  <c r="BR183" i="1"/>
  <c r="BQ183" i="1"/>
  <c r="BP183" i="1"/>
  <c r="BO183" i="1"/>
  <c r="BN183" i="1"/>
  <c r="BM183" i="1"/>
  <c r="BT281" i="1"/>
  <c r="BS281" i="1"/>
  <c r="BR281" i="1"/>
  <c r="BQ281" i="1"/>
  <c r="BP281" i="1"/>
  <c r="BO281" i="1"/>
  <c r="BN281" i="1"/>
  <c r="BM281" i="1"/>
  <c r="BT87" i="1"/>
  <c r="BS87" i="1"/>
  <c r="BR87" i="1"/>
  <c r="BQ87" i="1"/>
  <c r="BP87" i="1"/>
  <c r="BO87" i="1"/>
  <c r="BN87" i="1"/>
  <c r="BM87" i="1"/>
  <c r="BT224" i="1"/>
  <c r="BS224" i="1"/>
  <c r="BR224" i="1"/>
  <c r="BQ224" i="1"/>
  <c r="BP224" i="1"/>
  <c r="BO224" i="1"/>
  <c r="BN224" i="1"/>
  <c r="BM224" i="1"/>
  <c r="BT761" i="1"/>
  <c r="BS761" i="1"/>
  <c r="BR761" i="1"/>
  <c r="BQ761" i="1"/>
  <c r="BP761" i="1"/>
  <c r="BO761" i="1"/>
  <c r="BN761" i="1"/>
  <c r="BM761" i="1"/>
  <c r="BT527" i="1"/>
  <c r="BS527" i="1"/>
  <c r="BR527" i="1"/>
  <c r="BQ527" i="1"/>
  <c r="BP527" i="1"/>
  <c r="BO527" i="1"/>
  <c r="BN527" i="1"/>
  <c r="BM527" i="1"/>
  <c r="BT173" i="1"/>
  <c r="BS173" i="1"/>
  <c r="BR173" i="1"/>
  <c r="BQ173" i="1"/>
  <c r="BP173" i="1"/>
  <c r="BO173" i="1"/>
  <c r="BN173" i="1"/>
  <c r="BM173" i="1"/>
  <c r="BT95" i="1"/>
  <c r="BS95" i="1"/>
  <c r="BR95" i="1"/>
  <c r="BQ95" i="1"/>
  <c r="BP95" i="1"/>
  <c r="BO95" i="1"/>
  <c r="BN95" i="1"/>
  <c r="BM95" i="1"/>
  <c r="BT500" i="1"/>
  <c r="BS500" i="1"/>
  <c r="BR500" i="1"/>
  <c r="BQ500" i="1"/>
  <c r="BP500" i="1"/>
  <c r="BO500" i="1"/>
  <c r="BN500" i="1"/>
  <c r="BM500" i="1"/>
  <c r="BT120" i="1"/>
  <c r="BS120" i="1"/>
  <c r="BR120" i="1"/>
  <c r="BQ120" i="1"/>
  <c r="BP120" i="1"/>
  <c r="BO120" i="1"/>
  <c r="BN120" i="1"/>
  <c r="BM120" i="1"/>
  <c r="BT612" i="1"/>
  <c r="BS612" i="1"/>
  <c r="BR612" i="1"/>
  <c r="BQ612" i="1"/>
  <c r="BP612" i="1"/>
  <c r="BO612" i="1"/>
  <c r="BN612" i="1"/>
  <c r="BM612" i="1"/>
  <c r="BT718" i="1"/>
  <c r="BS718" i="1"/>
  <c r="BR718" i="1"/>
  <c r="BQ718" i="1"/>
  <c r="BP718" i="1"/>
  <c r="BO718" i="1"/>
  <c r="BN718" i="1"/>
  <c r="BM718" i="1"/>
  <c r="BT240" i="1"/>
  <c r="BS240" i="1"/>
  <c r="BR240" i="1"/>
  <c r="BQ240" i="1"/>
  <c r="BP240" i="1"/>
  <c r="BO240" i="1"/>
  <c r="BN240" i="1"/>
  <c r="BM240" i="1"/>
  <c r="BT422" i="1"/>
  <c r="BS422" i="1"/>
  <c r="BR422" i="1"/>
  <c r="BQ422" i="1"/>
  <c r="BP422" i="1"/>
  <c r="BO422" i="1"/>
  <c r="BN422" i="1"/>
  <c r="BM422" i="1"/>
  <c r="BT665" i="1"/>
  <c r="BS665" i="1"/>
  <c r="BR665" i="1"/>
  <c r="BQ665" i="1"/>
  <c r="BP665" i="1"/>
  <c r="BO665" i="1"/>
  <c r="BN665" i="1"/>
  <c r="BM665" i="1"/>
  <c r="BT724" i="1"/>
  <c r="BS724" i="1"/>
  <c r="BR724" i="1"/>
  <c r="BQ724" i="1"/>
  <c r="BP724" i="1"/>
  <c r="BO724" i="1"/>
  <c r="BN724" i="1"/>
  <c r="BM724" i="1"/>
  <c r="BT297" i="1"/>
  <c r="BS297" i="1"/>
  <c r="BR297" i="1"/>
  <c r="BQ297" i="1"/>
  <c r="BP297" i="1"/>
  <c r="BO297" i="1"/>
  <c r="BN297" i="1"/>
  <c r="BM297" i="1"/>
  <c r="BT518" i="1"/>
  <c r="BS518" i="1"/>
  <c r="BR518" i="1"/>
  <c r="BQ518" i="1"/>
  <c r="BP518" i="1"/>
  <c r="BO518" i="1"/>
  <c r="BN518" i="1"/>
  <c r="BM518" i="1"/>
  <c r="BT317" i="1"/>
  <c r="BS317" i="1"/>
  <c r="BR317" i="1"/>
  <c r="BQ317" i="1"/>
  <c r="BP317" i="1"/>
  <c r="BO317" i="1"/>
  <c r="BN317" i="1"/>
  <c r="BM317" i="1"/>
  <c r="BT762" i="1"/>
  <c r="BS762" i="1"/>
  <c r="BR762" i="1"/>
  <c r="BQ762" i="1"/>
  <c r="BP762" i="1"/>
  <c r="BO762" i="1"/>
  <c r="BN762" i="1"/>
  <c r="BM762" i="1"/>
  <c r="BT671" i="1"/>
  <c r="BS671" i="1"/>
  <c r="BR671" i="1"/>
  <c r="BQ671" i="1"/>
  <c r="BP671" i="1"/>
  <c r="BO671" i="1"/>
  <c r="BN671" i="1"/>
  <c r="BM671" i="1"/>
  <c r="BT235" i="1"/>
  <c r="BS235" i="1"/>
  <c r="BR235" i="1"/>
  <c r="BQ235" i="1"/>
  <c r="BP235" i="1"/>
  <c r="BO235" i="1"/>
  <c r="BN235" i="1"/>
  <c r="BM235" i="1"/>
  <c r="BT300" i="1"/>
  <c r="BS300" i="1"/>
  <c r="BR300" i="1"/>
  <c r="BQ300" i="1"/>
  <c r="BP300" i="1"/>
  <c r="BO300" i="1"/>
  <c r="BN300" i="1"/>
  <c r="BM300" i="1"/>
  <c r="BT711" i="1"/>
  <c r="BS711" i="1"/>
  <c r="BR711" i="1"/>
  <c r="BQ711" i="1"/>
  <c r="BP711" i="1"/>
  <c r="BO711" i="1"/>
  <c r="BN711" i="1"/>
  <c r="BM711" i="1"/>
  <c r="BT816" i="1"/>
  <c r="BS816" i="1"/>
  <c r="BR816" i="1"/>
  <c r="BQ816" i="1"/>
  <c r="BP816" i="1"/>
  <c r="BO816" i="1"/>
  <c r="BN816" i="1"/>
  <c r="BM816" i="1"/>
  <c r="BT560" i="1"/>
  <c r="BS560" i="1"/>
  <c r="BR560" i="1"/>
  <c r="BQ560" i="1"/>
  <c r="BP560" i="1"/>
  <c r="BO560" i="1"/>
  <c r="BN560" i="1"/>
  <c r="BM560" i="1"/>
  <c r="BT119" i="1"/>
  <c r="BS119" i="1"/>
  <c r="BR119" i="1"/>
  <c r="BQ119" i="1"/>
  <c r="BP119" i="1"/>
  <c r="BO119" i="1"/>
  <c r="BN119" i="1"/>
  <c r="BM119" i="1"/>
  <c r="BT685" i="1"/>
  <c r="BS685" i="1"/>
  <c r="BR685" i="1"/>
  <c r="BQ685" i="1"/>
  <c r="BP685" i="1"/>
  <c r="BO685" i="1"/>
  <c r="BN685" i="1"/>
  <c r="BM685" i="1"/>
  <c r="BT414" i="1"/>
  <c r="BS414" i="1"/>
  <c r="BR414" i="1"/>
  <c r="BQ414" i="1"/>
  <c r="BP414" i="1"/>
  <c r="BO414" i="1"/>
  <c r="BN414" i="1"/>
  <c r="BM414" i="1"/>
  <c r="BT583" i="1"/>
  <c r="BS583" i="1"/>
  <c r="BR583" i="1"/>
  <c r="BQ583" i="1"/>
  <c r="BP583" i="1"/>
  <c r="BO583" i="1"/>
  <c r="BN583" i="1"/>
  <c r="BM583" i="1"/>
  <c r="BT214" i="1"/>
  <c r="BS214" i="1"/>
  <c r="BR214" i="1"/>
  <c r="BQ214" i="1"/>
  <c r="BP214" i="1"/>
  <c r="BO214" i="1"/>
  <c r="BN214" i="1"/>
  <c r="BM214" i="1"/>
  <c r="BT328" i="1"/>
  <c r="BS328" i="1"/>
  <c r="BR328" i="1"/>
  <c r="BQ328" i="1"/>
  <c r="BP328" i="1"/>
  <c r="BO328" i="1"/>
  <c r="BN328" i="1"/>
  <c r="BM328" i="1"/>
  <c r="BT806" i="1"/>
  <c r="BS806" i="1"/>
  <c r="BR806" i="1"/>
  <c r="BQ806" i="1"/>
  <c r="BP806" i="1"/>
  <c r="BO806" i="1"/>
  <c r="BN806" i="1"/>
  <c r="BM806" i="1"/>
  <c r="BT751" i="1"/>
  <c r="BS751" i="1"/>
  <c r="BR751" i="1"/>
  <c r="BQ751" i="1"/>
  <c r="BP751" i="1"/>
  <c r="BO751" i="1"/>
  <c r="BN751" i="1"/>
  <c r="BM751" i="1"/>
  <c r="BT624" i="1"/>
  <c r="BS624" i="1"/>
  <c r="BR624" i="1"/>
  <c r="BQ624" i="1"/>
  <c r="BP624" i="1"/>
  <c r="BO624" i="1"/>
  <c r="BN624" i="1"/>
  <c r="BM624" i="1"/>
  <c r="BT152" i="1"/>
  <c r="BS152" i="1"/>
  <c r="BR152" i="1"/>
  <c r="BQ152" i="1"/>
  <c r="BP152" i="1"/>
  <c r="BO152" i="1"/>
  <c r="BN152" i="1"/>
  <c r="BM152" i="1"/>
  <c r="BT679" i="1"/>
  <c r="BS679" i="1"/>
  <c r="BR679" i="1"/>
  <c r="BQ679" i="1"/>
  <c r="BP679" i="1"/>
  <c r="BO679" i="1"/>
  <c r="BN679" i="1"/>
  <c r="BM679" i="1"/>
  <c r="BT755" i="1"/>
  <c r="BS755" i="1"/>
  <c r="BR755" i="1"/>
  <c r="BQ755" i="1"/>
  <c r="BP755" i="1"/>
  <c r="BO755" i="1"/>
  <c r="BN755" i="1"/>
  <c r="BM755" i="1"/>
  <c r="BT350" i="1"/>
  <c r="BS350" i="1"/>
  <c r="BR350" i="1"/>
  <c r="BQ350" i="1"/>
  <c r="BP350" i="1"/>
  <c r="BO350" i="1"/>
  <c r="BN350" i="1"/>
  <c r="BM350" i="1"/>
  <c r="BT494" i="1"/>
  <c r="BS494" i="1"/>
  <c r="BR494" i="1"/>
  <c r="BQ494" i="1"/>
  <c r="BP494" i="1"/>
  <c r="BO494" i="1"/>
  <c r="BN494" i="1"/>
  <c r="BM494" i="1"/>
  <c r="BT487" i="1"/>
  <c r="BS487" i="1"/>
  <c r="BR487" i="1"/>
  <c r="BQ487" i="1"/>
  <c r="BP487" i="1"/>
  <c r="BO487" i="1"/>
  <c r="BN487" i="1"/>
  <c r="BM487" i="1"/>
  <c r="BT443" i="1"/>
  <c r="BS443" i="1"/>
  <c r="BR443" i="1"/>
  <c r="BQ443" i="1"/>
  <c r="BP443" i="1"/>
  <c r="BO443" i="1"/>
  <c r="BN443" i="1"/>
  <c r="BM443" i="1"/>
  <c r="BT815" i="1"/>
  <c r="BS815" i="1"/>
  <c r="BR815" i="1"/>
  <c r="BQ815" i="1"/>
  <c r="BP815" i="1"/>
  <c r="BO815" i="1"/>
  <c r="BN815" i="1"/>
  <c r="BM815" i="1"/>
  <c r="BT493" i="1"/>
  <c r="BS493" i="1"/>
  <c r="BR493" i="1"/>
  <c r="BQ493" i="1"/>
  <c r="BP493" i="1"/>
  <c r="BO493" i="1"/>
  <c r="BN493" i="1"/>
  <c r="BM493" i="1"/>
  <c r="BT492" i="1"/>
  <c r="BS492" i="1"/>
  <c r="BR492" i="1"/>
  <c r="BQ492" i="1"/>
  <c r="BP492" i="1"/>
  <c r="BO492" i="1"/>
  <c r="BN492" i="1"/>
  <c r="BM492" i="1"/>
  <c r="BT698" i="1"/>
  <c r="BS698" i="1"/>
  <c r="BR698" i="1"/>
  <c r="BQ698" i="1"/>
  <c r="BP698" i="1"/>
  <c r="BO698" i="1"/>
  <c r="BN698" i="1"/>
  <c r="BM698" i="1"/>
  <c r="BT345" i="1"/>
  <c r="BS345" i="1"/>
  <c r="BR345" i="1"/>
  <c r="BQ345" i="1"/>
  <c r="BP345" i="1"/>
  <c r="BO345" i="1"/>
  <c r="BN345" i="1"/>
  <c r="BM345" i="1"/>
  <c r="BT199" i="1"/>
  <c r="BS199" i="1"/>
  <c r="BR199" i="1"/>
  <c r="BQ199" i="1"/>
  <c r="BP199" i="1"/>
  <c r="BO199" i="1"/>
  <c r="BN199" i="1"/>
  <c r="BM199" i="1"/>
  <c r="BT261" i="1"/>
  <c r="BS261" i="1"/>
  <c r="BR261" i="1"/>
  <c r="BQ261" i="1"/>
  <c r="BP261" i="1"/>
  <c r="BO261" i="1"/>
  <c r="BN261" i="1"/>
  <c r="BM261" i="1"/>
  <c r="BT403" i="1"/>
  <c r="BS403" i="1"/>
  <c r="BR403" i="1"/>
  <c r="BQ403" i="1"/>
  <c r="BP403" i="1"/>
  <c r="BO403" i="1"/>
  <c r="BN403" i="1"/>
  <c r="BM403" i="1"/>
  <c r="BT554" i="1"/>
  <c r="BS554" i="1"/>
  <c r="BR554" i="1"/>
  <c r="BQ554" i="1"/>
  <c r="BP554" i="1"/>
  <c r="BO554" i="1"/>
  <c r="BN554" i="1"/>
  <c r="BM554" i="1"/>
  <c r="BT479" i="1"/>
  <c r="BS479" i="1"/>
  <c r="BR479" i="1"/>
  <c r="BQ479" i="1"/>
  <c r="BP479" i="1"/>
  <c r="BO479" i="1"/>
  <c r="BN479" i="1"/>
  <c r="BM479" i="1"/>
  <c r="BT129" i="1"/>
  <c r="BS129" i="1"/>
  <c r="BR129" i="1"/>
  <c r="BQ129" i="1"/>
  <c r="BP129" i="1"/>
  <c r="BO129" i="1"/>
  <c r="BN129" i="1"/>
  <c r="BM129" i="1"/>
  <c r="BT315" i="1"/>
  <c r="BS315" i="1"/>
  <c r="BR315" i="1"/>
  <c r="BQ315" i="1"/>
  <c r="BP315" i="1"/>
  <c r="BO315" i="1"/>
  <c r="BN315" i="1"/>
  <c r="BM315" i="1"/>
  <c r="BT294" i="1"/>
  <c r="BS294" i="1"/>
  <c r="BR294" i="1"/>
  <c r="BQ294" i="1"/>
  <c r="BP294" i="1"/>
  <c r="BO294" i="1"/>
  <c r="BN294" i="1"/>
  <c r="BM294" i="1"/>
  <c r="BT353" i="1"/>
  <c r="BS353" i="1"/>
  <c r="BR353" i="1"/>
  <c r="BQ353" i="1"/>
  <c r="BP353" i="1"/>
  <c r="BO353" i="1"/>
  <c r="BN353" i="1"/>
  <c r="BM353" i="1"/>
  <c r="BT643" i="1"/>
  <c r="BS643" i="1"/>
  <c r="BR643" i="1"/>
  <c r="BQ643" i="1"/>
  <c r="BP643" i="1"/>
  <c r="BO643" i="1"/>
  <c r="BN643" i="1"/>
  <c r="BM643" i="1"/>
  <c r="BT55" i="1"/>
  <c r="BS55" i="1"/>
  <c r="BR55" i="1"/>
  <c r="BQ55" i="1"/>
  <c r="BP55" i="1"/>
  <c r="BO55" i="1"/>
  <c r="BN55" i="1"/>
  <c r="BM55" i="1"/>
  <c r="BT248" i="1"/>
  <c r="BS248" i="1"/>
  <c r="BR248" i="1"/>
  <c r="BQ248" i="1"/>
  <c r="BP248" i="1"/>
  <c r="BO248" i="1"/>
  <c r="BN248" i="1"/>
  <c r="BM248" i="1"/>
  <c r="BT311" i="1"/>
  <c r="BS311" i="1"/>
  <c r="BR311" i="1"/>
  <c r="BQ311" i="1"/>
  <c r="BP311" i="1"/>
  <c r="BO311" i="1"/>
  <c r="BN311" i="1"/>
  <c r="BM311" i="1"/>
  <c r="BT80" i="1"/>
  <c r="BS80" i="1"/>
  <c r="BR80" i="1"/>
  <c r="BQ80" i="1"/>
  <c r="BP80" i="1"/>
  <c r="BO80" i="1"/>
  <c r="BN80" i="1"/>
  <c r="BM80" i="1"/>
  <c r="BT435" i="1"/>
  <c r="BS435" i="1"/>
  <c r="BR435" i="1"/>
  <c r="BQ435" i="1"/>
  <c r="BP435" i="1"/>
  <c r="BO435" i="1"/>
  <c r="BN435" i="1"/>
  <c r="BM435" i="1"/>
  <c r="BT207" i="1"/>
  <c r="BS207" i="1"/>
  <c r="BR207" i="1"/>
  <c r="BQ207" i="1"/>
  <c r="BP207" i="1"/>
  <c r="BO207" i="1"/>
  <c r="BN207" i="1"/>
  <c r="BM207" i="1"/>
  <c r="BT809" i="1"/>
  <c r="BS809" i="1"/>
  <c r="BR809" i="1"/>
  <c r="BQ809" i="1"/>
  <c r="BP809" i="1"/>
  <c r="BO809" i="1"/>
  <c r="BN809" i="1"/>
  <c r="BM809" i="1"/>
  <c r="BT814" i="1"/>
  <c r="BS814" i="1"/>
  <c r="BR814" i="1"/>
  <c r="BQ814" i="1"/>
  <c r="BP814" i="1"/>
  <c r="BO814" i="1"/>
  <c r="BN814" i="1"/>
  <c r="BM814" i="1"/>
  <c r="BT222" i="1"/>
  <c r="BS222" i="1"/>
  <c r="BR222" i="1"/>
  <c r="BQ222" i="1"/>
  <c r="BP222" i="1"/>
  <c r="BO222" i="1"/>
  <c r="BN222" i="1"/>
  <c r="BM222" i="1"/>
  <c r="BT506" i="1"/>
  <c r="BS506" i="1"/>
  <c r="BR506" i="1"/>
  <c r="BQ506" i="1"/>
  <c r="BP506" i="1"/>
  <c r="BO506" i="1"/>
  <c r="BN506" i="1"/>
  <c r="BM506" i="1"/>
  <c r="BT548" i="1"/>
  <c r="BS548" i="1"/>
  <c r="BR548" i="1"/>
  <c r="BQ548" i="1"/>
  <c r="BP548" i="1"/>
  <c r="BO548" i="1"/>
  <c r="BN548" i="1"/>
  <c r="BM548" i="1"/>
  <c r="BT276" i="1"/>
  <c r="BS276" i="1"/>
  <c r="BR276" i="1"/>
  <c r="BQ276" i="1"/>
  <c r="BP276" i="1"/>
  <c r="BO276" i="1"/>
  <c r="BN276" i="1"/>
  <c r="BM276" i="1"/>
  <c r="BT511" i="1"/>
  <c r="BS511" i="1"/>
  <c r="BR511" i="1"/>
  <c r="BQ511" i="1"/>
  <c r="BP511" i="1"/>
  <c r="BO511" i="1"/>
  <c r="BN511" i="1"/>
  <c r="BM511" i="1"/>
  <c r="BT640" i="1"/>
  <c r="BS640" i="1"/>
  <c r="BR640" i="1"/>
  <c r="BQ640" i="1"/>
  <c r="BP640" i="1"/>
  <c r="BO640" i="1"/>
  <c r="BN640" i="1"/>
  <c r="BM640" i="1"/>
  <c r="BT188" i="1"/>
  <c r="BS188" i="1"/>
  <c r="BR188" i="1"/>
  <c r="BQ188" i="1"/>
  <c r="BP188" i="1"/>
  <c r="BO188" i="1"/>
  <c r="BN188" i="1"/>
  <c r="BM188" i="1"/>
  <c r="BT796" i="1"/>
  <c r="BS796" i="1"/>
  <c r="BR796" i="1"/>
  <c r="BQ796" i="1"/>
  <c r="BP796" i="1"/>
  <c r="BO796" i="1"/>
  <c r="BN796" i="1"/>
  <c r="BM796" i="1"/>
  <c r="BT813" i="1"/>
  <c r="BS813" i="1"/>
  <c r="BR813" i="1"/>
  <c r="BQ813" i="1"/>
  <c r="BP813" i="1"/>
  <c r="BO813" i="1"/>
  <c r="BN813" i="1"/>
  <c r="BM813" i="1"/>
  <c r="BT172" i="1"/>
  <c r="BS172" i="1"/>
  <c r="BR172" i="1"/>
  <c r="BQ172" i="1"/>
  <c r="BP172" i="1"/>
  <c r="BO172" i="1"/>
  <c r="BN172" i="1"/>
  <c r="BM172" i="1"/>
  <c r="BT382" i="1"/>
  <c r="BS382" i="1"/>
  <c r="BR382" i="1"/>
  <c r="BQ382" i="1"/>
  <c r="BP382" i="1"/>
  <c r="BO382" i="1"/>
  <c r="BN382" i="1"/>
  <c r="BM382" i="1"/>
  <c r="BT269" i="1"/>
  <c r="BS269" i="1"/>
  <c r="BR269" i="1"/>
  <c r="BQ269" i="1"/>
  <c r="BP269" i="1"/>
  <c r="BO269" i="1"/>
  <c r="BN269" i="1"/>
  <c r="BM269" i="1"/>
  <c r="BT457" i="1"/>
  <c r="BS457" i="1"/>
  <c r="BR457" i="1"/>
  <c r="BQ457" i="1"/>
  <c r="BP457" i="1"/>
  <c r="BO457" i="1"/>
  <c r="BN457" i="1"/>
  <c r="BM457" i="1"/>
  <c r="BT164" i="1"/>
  <c r="BS164" i="1"/>
  <c r="BR164" i="1"/>
  <c r="BQ164" i="1"/>
  <c r="BP164" i="1"/>
  <c r="BO164" i="1"/>
  <c r="BN164" i="1"/>
  <c r="BM164" i="1"/>
  <c r="BT741" i="1"/>
  <c r="BS741" i="1"/>
  <c r="BR741" i="1"/>
  <c r="BQ741" i="1"/>
  <c r="BP741" i="1"/>
  <c r="BO741" i="1"/>
  <c r="BN741" i="1"/>
  <c r="BM741" i="1"/>
  <c r="BT351" i="1"/>
  <c r="BS351" i="1"/>
  <c r="BR351" i="1"/>
  <c r="BQ351" i="1"/>
  <c r="BP351" i="1"/>
  <c r="BO351" i="1"/>
  <c r="BN351" i="1"/>
  <c r="BM351" i="1"/>
  <c r="BT289" i="1"/>
  <c r="BS289" i="1"/>
  <c r="BR289" i="1"/>
  <c r="BQ289" i="1"/>
  <c r="BP289" i="1"/>
  <c r="BO289" i="1"/>
  <c r="BN289" i="1"/>
  <c r="BM289" i="1"/>
  <c r="BT611" i="1"/>
  <c r="BS611" i="1"/>
  <c r="BR611" i="1"/>
  <c r="BQ611" i="1"/>
  <c r="BP611" i="1"/>
  <c r="BO611" i="1"/>
  <c r="BN611" i="1"/>
  <c r="BM611" i="1"/>
  <c r="BT292" i="1"/>
  <c r="BS292" i="1"/>
  <c r="BR292" i="1"/>
  <c r="BQ292" i="1"/>
  <c r="BP292" i="1"/>
  <c r="BO292" i="1"/>
  <c r="BN292" i="1"/>
  <c r="BM292" i="1"/>
  <c r="BT383" i="1"/>
  <c r="BS383" i="1"/>
  <c r="BR383" i="1"/>
  <c r="BQ383" i="1"/>
  <c r="BP383" i="1"/>
  <c r="BO383" i="1"/>
  <c r="BN383" i="1"/>
  <c r="BM383" i="1"/>
  <c r="BT645" i="1"/>
  <c r="BS645" i="1"/>
  <c r="BR645" i="1"/>
  <c r="BQ645" i="1"/>
  <c r="BP645" i="1"/>
  <c r="BO645" i="1"/>
  <c r="BN645" i="1"/>
  <c r="BM645" i="1"/>
  <c r="BT417" i="1"/>
  <c r="BS417" i="1"/>
  <c r="BR417" i="1"/>
  <c r="BQ417" i="1"/>
  <c r="BP417" i="1"/>
  <c r="BO417" i="1"/>
  <c r="BN417" i="1"/>
  <c r="BM417" i="1"/>
  <c r="BT739" i="1"/>
  <c r="BS739" i="1"/>
  <c r="BR739" i="1"/>
  <c r="BQ739" i="1"/>
  <c r="BP739" i="1"/>
  <c r="BO739" i="1"/>
  <c r="BN739" i="1"/>
  <c r="BM739" i="1"/>
  <c r="BT111" i="1"/>
  <c r="BS111" i="1"/>
  <c r="BR111" i="1"/>
  <c r="BQ111" i="1"/>
  <c r="BP111" i="1"/>
  <c r="BO111" i="1"/>
  <c r="BN111" i="1"/>
  <c r="BM111" i="1"/>
  <c r="BT156" i="1"/>
  <c r="BS156" i="1"/>
  <c r="BR156" i="1"/>
  <c r="BQ156" i="1"/>
  <c r="BP156" i="1"/>
  <c r="BO156" i="1"/>
  <c r="BN156" i="1"/>
  <c r="BM156" i="1"/>
  <c r="BT725" i="1"/>
  <c r="BS725" i="1"/>
  <c r="BR725" i="1"/>
  <c r="BQ725" i="1"/>
  <c r="BP725" i="1"/>
  <c r="BO725" i="1"/>
  <c r="BN725" i="1"/>
  <c r="BM725" i="1"/>
  <c r="BT411" i="1"/>
  <c r="BS411" i="1"/>
  <c r="BR411" i="1"/>
  <c r="BQ411" i="1"/>
  <c r="BP411" i="1"/>
  <c r="BO411" i="1"/>
  <c r="BN411" i="1"/>
  <c r="BM411" i="1"/>
  <c r="BT296" i="1"/>
  <c r="BS296" i="1"/>
  <c r="BR296" i="1"/>
  <c r="BQ296" i="1"/>
  <c r="BP296" i="1"/>
  <c r="BO296" i="1"/>
  <c r="BN296" i="1"/>
  <c r="BM296" i="1"/>
  <c r="BT714" i="1"/>
  <c r="BS714" i="1"/>
  <c r="BR714" i="1"/>
  <c r="BQ714" i="1"/>
  <c r="BP714" i="1"/>
  <c r="BO714" i="1"/>
  <c r="BN714" i="1"/>
  <c r="BM714" i="1"/>
  <c r="BT210" i="1"/>
  <c r="BS210" i="1"/>
  <c r="BR210" i="1"/>
  <c r="BQ210" i="1"/>
  <c r="BP210" i="1"/>
  <c r="BO210" i="1"/>
  <c r="BN210" i="1"/>
  <c r="BM210" i="1"/>
  <c r="BT544" i="1"/>
  <c r="BS544" i="1"/>
  <c r="BR544" i="1"/>
  <c r="BQ544" i="1"/>
  <c r="BP544" i="1"/>
  <c r="BO544" i="1"/>
  <c r="BN544" i="1"/>
  <c r="BM544" i="1"/>
  <c r="BT502" i="1"/>
  <c r="BS502" i="1"/>
  <c r="BR502" i="1"/>
  <c r="BQ502" i="1"/>
  <c r="BP502" i="1"/>
  <c r="BO502" i="1"/>
  <c r="BN502" i="1"/>
  <c r="BM502" i="1"/>
  <c r="BT608" i="1"/>
  <c r="BS608" i="1"/>
  <c r="BR608" i="1"/>
  <c r="BQ608" i="1"/>
  <c r="BP608" i="1"/>
  <c r="BO608" i="1"/>
  <c r="BN608" i="1"/>
  <c r="BM608" i="1"/>
  <c r="BT299" i="1"/>
  <c r="BS299" i="1"/>
  <c r="BR299" i="1"/>
  <c r="BQ299" i="1"/>
  <c r="BP299" i="1"/>
  <c r="BO299" i="1"/>
  <c r="BN299" i="1"/>
  <c r="BM299" i="1"/>
  <c r="BT434" i="1"/>
  <c r="BS434" i="1"/>
  <c r="BR434" i="1"/>
  <c r="BQ434" i="1"/>
  <c r="BP434" i="1"/>
  <c r="BO434" i="1"/>
  <c r="BN434" i="1"/>
  <c r="BM434" i="1"/>
  <c r="BT318" i="1"/>
  <c r="BS318" i="1"/>
  <c r="BR318" i="1"/>
  <c r="BQ318" i="1"/>
  <c r="BP318" i="1"/>
  <c r="BO318" i="1"/>
  <c r="BN318" i="1"/>
  <c r="BM318" i="1"/>
  <c r="BT541" i="1"/>
  <c r="BS541" i="1"/>
  <c r="BR541" i="1"/>
  <c r="BQ541" i="1"/>
  <c r="BP541" i="1"/>
  <c r="BO541" i="1"/>
  <c r="BN541" i="1"/>
  <c r="BM541" i="1"/>
  <c r="BT710" i="1"/>
  <c r="BS710" i="1"/>
  <c r="BR710" i="1"/>
  <c r="BQ710" i="1"/>
  <c r="BP710" i="1"/>
  <c r="BO710" i="1"/>
  <c r="BN710" i="1"/>
  <c r="BM710" i="1"/>
  <c r="BT238" i="1"/>
  <c r="BS238" i="1"/>
  <c r="BR238" i="1"/>
  <c r="BQ238" i="1"/>
  <c r="BP238" i="1"/>
  <c r="BO238" i="1"/>
  <c r="BN238" i="1"/>
  <c r="BM238" i="1"/>
  <c r="BT108" i="1"/>
  <c r="BS108" i="1"/>
  <c r="BR108" i="1"/>
  <c r="BQ108" i="1"/>
  <c r="BP108" i="1"/>
  <c r="BO108" i="1"/>
  <c r="BN108" i="1"/>
  <c r="BM108" i="1"/>
  <c r="BT91" i="1"/>
  <c r="BS91" i="1"/>
  <c r="BR91" i="1"/>
  <c r="BQ91" i="1"/>
  <c r="BP91" i="1"/>
  <c r="BO91" i="1"/>
  <c r="BN91" i="1"/>
  <c r="BM91" i="1"/>
  <c r="BT678" i="1"/>
  <c r="BS678" i="1"/>
  <c r="BR678" i="1"/>
  <c r="BQ678" i="1"/>
  <c r="BP678" i="1"/>
  <c r="BO678" i="1"/>
  <c r="BN678" i="1"/>
  <c r="BM678" i="1"/>
  <c r="BT361" i="1"/>
  <c r="BS361" i="1"/>
  <c r="BR361" i="1"/>
  <c r="BQ361" i="1"/>
  <c r="BP361" i="1"/>
  <c r="BO361" i="1"/>
  <c r="BN361" i="1"/>
  <c r="BM361" i="1"/>
  <c r="BT66" i="1"/>
  <c r="BS66" i="1"/>
  <c r="BR66" i="1"/>
  <c r="BQ66" i="1"/>
  <c r="BP66" i="1"/>
  <c r="BO66" i="1"/>
  <c r="BN66" i="1"/>
  <c r="BM66" i="1"/>
  <c r="BT605" i="1"/>
  <c r="BS605" i="1"/>
  <c r="BR605" i="1"/>
  <c r="BQ605" i="1"/>
  <c r="BP605" i="1"/>
  <c r="BO605" i="1"/>
  <c r="BN605" i="1"/>
  <c r="BM605" i="1"/>
  <c r="BT547" i="1"/>
  <c r="BS547" i="1"/>
  <c r="BR547" i="1"/>
  <c r="BQ547" i="1"/>
  <c r="BP547" i="1"/>
  <c r="BO547" i="1"/>
  <c r="BN547" i="1"/>
  <c r="BM547" i="1"/>
  <c r="BT590" i="1"/>
  <c r="BS590" i="1"/>
  <c r="BR590" i="1"/>
  <c r="BQ590" i="1"/>
  <c r="BP590" i="1"/>
  <c r="BO590" i="1"/>
  <c r="BN590" i="1"/>
  <c r="BM590" i="1"/>
  <c r="BT474" i="1"/>
  <c r="BS474" i="1"/>
  <c r="BR474" i="1"/>
  <c r="BQ474" i="1"/>
  <c r="BP474" i="1"/>
  <c r="BO474" i="1"/>
  <c r="BN474" i="1"/>
  <c r="BM474" i="1"/>
  <c r="BT517" i="1"/>
  <c r="BS517" i="1"/>
  <c r="BR517" i="1"/>
  <c r="BQ517" i="1"/>
  <c r="BP517" i="1"/>
  <c r="BO517" i="1"/>
  <c r="BN517" i="1"/>
  <c r="BM517" i="1"/>
  <c r="BT154" i="1"/>
  <c r="BS154" i="1"/>
  <c r="BR154" i="1"/>
  <c r="BQ154" i="1"/>
  <c r="BP154" i="1"/>
  <c r="BO154" i="1"/>
  <c r="BN154" i="1"/>
  <c r="BM154" i="1"/>
  <c r="BT416" i="1"/>
  <c r="BS416" i="1"/>
  <c r="BR416" i="1"/>
  <c r="BQ416" i="1"/>
  <c r="BP416" i="1"/>
  <c r="BO416" i="1"/>
  <c r="BN416" i="1"/>
  <c r="BM416" i="1"/>
  <c r="BT791" i="1"/>
  <c r="BS791" i="1"/>
  <c r="BR791" i="1"/>
  <c r="BQ791" i="1"/>
  <c r="BP791" i="1"/>
  <c r="BO791" i="1"/>
  <c r="BN791" i="1"/>
  <c r="BM791" i="1"/>
  <c r="BT675" i="1"/>
  <c r="BS675" i="1"/>
  <c r="BR675" i="1"/>
  <c r="BQ675" i="1"/>
  <c r="BP675" i="1"/>
  <c r="BO675" i="1"/>
  <c r="BN675" i="1"/>
  <c r="BM675" i="1"/>
  <c r="BT482" i="1"/>
  <c r="BS482" i="1"/>
  <c r="BR482" i="1"/>
  <c r="BQ482" i="1"/>
  <c r="BP482" i="1"/>
  <c r="BO482" i="1"/>
  <c r="BN482" i="1"/>
  <c r="BM482" i="1"/>
  <c r="BT746" i="1"/>
  <c r="BS746" i="1"/>
  <c r="BR746" i="1"/>
  <c r="BQ746" i="1"/>
  <c r="BP746" i="1"/>
  <c r="BO746" i="1"/>
  <c r="BN746" i="1"/>
  <c r="BM746" i="1"/>
  <c r="BT758" i="1"/>
  <c r="BS758" i="1"/>
  <c r="BR758" i="1"/>
  <c r="BQ758" i="1"/>
  <c r="BP758" i="1"/>
  <c r="BO758" i="1"/>
  <c r="BN758" i="1"/>
  <c r="BM758" i="1"/>
  <c r="BT454" i="1"/>
  <c r="BS454" i="1"/>
  <c r="BR454" i="1"/>
  <c r="BQ454" i="1"/>
  <c r="BP454" i="1"/>
  <c r="BO454" i="1"/>
  <c r="BN454" i="1"/>
  <c r="BM454" i="1"/>
  <c r="BT723" i="1"/>
  <c r="BS723" i="1"/>
  <c r="BR723" i="1"/>
  <c r="BQ723" i="1"/>
  <c r="BP723" i="1"/>
  <c r="BO723" i="1"/>
  <c r="BN723" i="1"/>
  <c r="BM723" i="1"/>
  <c r="BT705" i="1"/>
  <c r="BS705" i="1"/>
  <c r="BR705" i="1"/>
  <c r="BQ705" i="1"/>
  <c r="BP705" i="1"/>
  <c r="BO705" i="1"/>
  <c r="BN705" i="1"/>
  <c r="BM705" i="1"/>
  <c r="BT171" i="1"/>
  <c r="BS171" i="1"/>
  <c r="BR171" i="1"/>
  <c r="BQ171" i="1"/>
  <c r="BP171" i="1"/>
  <c r="BO171" i="1"/>
  <c r="BN171" i="1"/>
  <c r="BM171" i="1"/>
  <c r="BT804" i="1"/>
  <c r="BS804" i="1"/>
  <c r="BR804" i="1"/>
  <c r="BQ804" i="1"/>
  <c r="BP804" i="1"/>
  <c r="BO804" i="1"/>
  <c r="BN804" i="1"/>
  <c r="BM804" i="1"/>
  <c r="BT792" i="1"/>
  <c r="BS792" i="1"/>
  <c r="BR792" i="1"/>
  <c r="BQ792" i="1"/>
  <c r="BP792" i="1"/>
  <c r="BO792" i="1"/>
  <c r="BN792" i="1"/>
  <c r="BM792" i="1"/>
  <c r="BT402" i="1"/>
  <c r="BS402" i="1"/>
  <c r="BR402" i="1"/>
  <c r="BQ402" i="1"/>
  <c r="BP402" i="1"/>
  <c r="BO402" i="1"/>
  <c r="BN402" i="1"/>
  <c r="BM402" i="1"/>
  <c r="BT325" i="1"/>
  <c r="BS325" i="1"/>
  <c r="BR325" i="1"/>
  <c r="BQ325" i="1"/>
  <c r="BP325" i="1"/>
  <c r="BO325" i="1"/>
  <c r="BN325" i="1"/>
  <c r="BM325" i="1"/>
  <c r="BT366" i="1"/>
  <c r="BS366" i="1"/>
  <c r="BR366" i="1"/>
  <c r="BQ366" i="1"/>
  <c r="BP366" i="1"/>
  <c r="BO366" i="1"/>
  <c r="BN366" i="1"/>
  <c r="BM366" i="1"/>
  <c r="BT291" i="1"/>
  <c r="BS291" i="1"/>
  <c r="BR291" i="1"/>
  <c r="BQ291" i="1"/>
  <c r="BP291" i="1"/>
  <c r="BO291" i="1"/>
  <c r="BN291" i="1"/>
  <c r="BM291" i="1"/>
  <c r="BT692" i="1"/>
  <c r="BS692" i="1"/>
  <c r="BR692" i="1"/>
  <c r="BQ692" i="1"/>
  <c r="BP692" i="1"/>
  <c r="BO692" i="1"/>
  <c r="BN692" i="1"/>
  <c r="BM692" i="1"/>
  <c r="BT392" i="1"/>
  <c r="BS392" i="1"/>
  <c r="BR392" i="1"/>
  <c r="BQ392" i="1"/>
  <c r="BP392" i="1"/>
  <c r="BO392" i="1"/>
  <c r="BN392" i="1"/>
  <c r="BM392" i="1"/>
  <c r="BT808" i="1"/>
  <c r="BS808" i="1"/>
  <c r="BR808" i="1"/>
  <c r="BQ808" i="1"/>
  <c r="BP808" i="1"/>
  <c r="BO808" i="1"/>
  <c r="BN808" i="1"/>
  <c r="BM808" i="1"/>
  <c r="BT312" i="1"/>
  <c r="BS312" i="1"/>
  <c r="BR312" i="1"/>
  <c r="BQ312" i="1"/>
  <c r="BP312" i="1"/>
  <c r="BO312" i="1"/>
  <c r="BN312" i="1"/>
  <c r="BM312" i="1"/>
  <c r="BT178" i="1"/>
  <c r="BS178" i="1"/>
  <c r="BR178" i="1"/>
  <c r="BQ178" i="1"/>
  <c r="BP178" i="1"/>
  <c r="BO178" i="1"/>
  <c r="BN178" i="1"/>
  <c r="BM178" i="1"/>
  <c r="BT550" i="1"/>
  <c r="BS550" i="1"/>
  <c r="BR550" i="1"/>
  <c r="BQ550" i="1"/>
  <c r="BP550" i="1"/>
  <c r="BO550" i="1"/>
  <c r="BN550" i="1"/>
  <c r="BM550" i="1"/>
  <c r="BT52" i="1"/>
  <c r="BS52" i="1"/>
  <c r="BR52" i="1"/>
  <c r="BQ52" i="1"/>
  <c r="BP52" i="1"/>
  <c r="BO52" i="1"/>
  <c r="BN52" i="1"/>
  <c r="BM52" i="1"/>
  <c r="BT712" i="1"/>
  <c r="BS712" i="1"/>
  <c r="BR712" i="1"/>
  <c r="BQ712" i="1"/>
  <c r="BP712" i="1"/>
  <c r="BO712" i="1"/>
  <c r="BN712" i="1"/>
  <c r="BM712" i="1"/>
  <c r="BT655" i="1"/>
  <c r="BS655" i="1"/>
  <c r="BR655" i="1"/>
  <c r="BQ655" i="1"/>
  <c r="BP655" i="1"/>
  <c r="BO655" i="1"/>
  <c r="BN655" i="1"/>
  <c r="BM655" i="1"/>
  <c r="BT460" i="1"/>
  <c r="BS460" i="1"/>
  <c r="BR460" i="1"/>
  <c r="BQ460" i="1"/>
  <c r="BP460" i="1"/>
  <c r="BO460" i="1"/>
  <c r="BN460" i="1"/>
  <c r="BM460" i="1"/>
  <c r="BT768" i="1"/>
  <c r="BS768" i="1"/>
  <c r="BR768" i="1"/>
  <c r="BQ768" i="1"/>
  <c r="BP768" i="1"/>
  <c r="BO768" i="1"/>
  <c r="BN768" i="1"/>
  <c r="BM768" i="1"/>
  <c r="BT138" i="1"/>
  <c r="BS138" i="1"/>
  <c r="BR138" i="1"/>
  <c r="BQ138" i="1"/>
  <c r="BP138" i="1"/>
  <c r="BO138" i="1"/>
  <c r="BN138" i="1"/>
  <c r="BM138" i="1"/>
  <c r="BT584" i="1"/>
  <c r="BS584" i="1"/>
  <c r="BR584" i="1"/>
  <c r="BQ584" i="1"/>
  <c r="BP584" i="1"/>
  <c r="BO584" i="1"/>
  <c r="BN584" i="1"/>
  <c r="BM584" i="1"/>
  <c r="BT107" i="1"/>
  <c r="BS107" i="1"/>
  <c r="BR107" i="1"/>
  <c r="BQ107" i="1"/>
  <c r="BP107" i="1"/>
  <c r="BO107" i="1"/>
  <c r="BN107" i="1"/>
  <c r="BM107" i="1"/>
  <c r="BT298" i="1"/>
  <c r="BS298" i="1"/>
  <c r="BR298" i="1"/>
  <c r="BQ298" i="1"/>
  <c r="BP298" i="1"/>
  <c r="BO298" i="1"/>
  <c r="BN298" i="1"/>
  <c r="BM298" i="1"/>
  <c r="BT523" i="1"/>
  <c r="BS523" i="1"/>
  <c r="BR523" i="1"/>
  <c r="BQ523" i="1"/>
  <c r="BP523" i="1"/>
  <c r="BO523" i="1"/>
  <c r="BN523" i="1"/>
  <c r="BM523" i="1"/>
  <c r="BT114" i="1"/>
  <c r="BS114" i="1"/>
  <c r="BR114" i="1"/>
  <c r="BQ114" i="1"/>
  <c r="BP114" i="1"/>
  <c r="BO114" i="1"/>
  <c r="BN114" i="1"/>
  <c r="BM114" i="1"/>
  <c r="BT180" i="1"/>
  <c r="BS180" i="1"/>
  <c r="BR180" i="1"/>
  <c r="BQ180" i="1"/>
  <c r="BP180" i="1"/>
  <c r="BO180" i="1"/>
  <c r="BN180" i="1"/>
  <c r="BM180" i="1"/>
  <c r="BT594" i="1"/>
  <c r="BS594" i="1"/>
  <c r="BR594" i="1"/>
  <c r="BQ594" i="1"/>
  <c r="BP594" i="1"/>
  <c r="BO594" i="1"/>
  <c r="BN594" i="1"/>
  <c r="BM594" i="1"/>
  <c r="BT526" i="1"/>
  <c r="BS526" i="1"/>
  <c r="BR526" i="1"/>
  <c r="BQ526" i="1"/>
  <c r="BP526" i="1"/>
  <c r="BO526" i="1"/>
  <c r="BN526" i="1"/>
  <c r="BM526" i="1"/>
  <c r="BT722" i="1"/>
  <c r="BS722" i="1"/>
  <c r="BR722" i="1"/>
  <c r="BQ722" i="1"/>
  <c r="BP722" i="1"/>
  <c r="BO722" i="1"/>
  <c r="BN722" i="1"/>
  <c r="BM722" i="1"/>
  <c r="BT340" i="1"/>
  <c r="BS340" i="1"/>
  <c r="BR340" i="1"/>
  <c r="BQ340" i="1"/>
  <c r="BP340" i="1"/>
  <c r="BO340" i="1"/>
  <c r="BN340" i="1"/>
  <c r="BM340" i="1"/>
  <c r="BT619" i="1"/>
  <c r="BS619" i="1"/>
  <c r="BR619" i="1"/>
  <c r="BQ619" i="1"/>
  <c r="BP619" i="1"/>
  <c r="BO619" i="1"/>
  <c r="BN619" i="1"/>
  <c r="BM619" i="1"/>
  <c r="BT218" i="1"/>
  <c r="BS218" i="1"/>
  <c r="BR218" i="1"/>
  <c r="BQ218" i="1"/>
  <c r="BP218" i="1"/>
  <c r="BO218" i="1"/>
  <c r="BN218" i="1"/>
  <c r="BM218" i="1"/>
  <c r="BT346" i="1"/>
  <c r="BS346" i="1"/>
  <c r="BR346" i="1"/>
  <c r="BQ346" i="1"/>
  <c r="BP346" i="1"/>
  <c r="BO346" i="1"/>
  <c r="BN346" i="1"/>
  <c r="BM346" i="1"/>
  <c r="BT253" i="1"/>
  <c r="BS253" i="1"/>
  <c r="BR253" i="1"/>
  <c r="BQ253" i="1"/>
  <c r="BP253" i="1"/>
  <c r="BO253" i="1"/>
  <c r="BN253" i="1"/>
  <c r="BM253" i="1"/>
  <c r="BT148" i="1"/>
  <c r="BS148" i="1"/>
  <c r="BR148" i="1"/>
  <c r="BQ148" i="1"/>
  <c r="BP148" i="1"/>
  <c r="BO148" i="1"/>
  <c r="BN148" i="1"/>
  <c r="BM148" i="1"/>
  <c r="BT217" i="1"/>
  <c r="BS217" i="1"/>
  <c r="BR217" i="1"/>
  <c r="BQ217" i="1"/>
  <c r="BP217" i="1"/>
  <c r="BO217" i="1"/>
  <c r="BN217" i="1"/>
  <c r="BM217" i="1"/>
  <c r="BT165" i="1"/>
  <c r="BS165" i="1"/>
  <c r="BR165" i="1"/>
  <c r="BQ165" i="1"/>
  <c r="BP165" i="1"/>
  <c r="BO165" i="1"/>
  <c r="BN165" i="1"/>
  <c r="BM165" i="1"/>
  <c r="BT442" i="1"/>
  <c r="BS442" i="1"/>
  <c r="BR442" i="1"/>
  <c r="BQ442" i="1"/>
  <c r="BP442" i="1"/>
  <c r="BO442" i="1"/>
  <c r="BN442" i="1"/>
  <c r="BM442" i="1"/>
  <c r="BT189" i="1"/>
  <c r="BS189" i="1"/>
  <c r="BR189" i="1"/>
  <c r="BQ189" i="1"/>
  <c r="BP189" i="1"/>
  <c r="BO189" i="1"/>
  <c r="BN189" i="1"/>
  <c r="BM189" i="1"/>
  <c r="BT110" i="1"/>
  <c r="BS110" i="1"/>
  <c r="BR110" i="1"/>
  <c r="BQ110" i="1"/>
  <c r="BP110" i="1"/>
  <c r="BO110" i="1"/>
  <c r="BN110" i="1"/>
  <c r="BM110" i="1"/>
  <c r="BT194" i="1"/>
  <c r="BS194" i="1"/>
  <c r="BR194" i="1"/>
  <c r="BQ194" i="1"/>
  <c r="BP194" i="1"/>
  <c r="BO194" i="1"/>
  <c r="BN194" i="1"/>
  <c r="BM194" i="1"/>
  <c r="BT531" i="1"/>
  <c r="BS531" i="1"/>
  <c r="BR531" i="1"/>
  <c r="BQ531" i="1"/>
  <c r="BP531" i="1"/>
  <c r="BO531" i="1"/>
  <c r="BN531" i="1"/>
  <c r="BM531" i="1"/>
  <c r="BT190" i="1"/>
  <c r="BS190" i="1"/>
  <c r="BR190" i="1"/>
  <c r="BQ190" i="1"/>
  <c r="BP190" i="1"/>
  <c r="BO190" i="1"/>
  <c r="BN190" i="1"/>
  <c r="BM190" i="1"/>
  <c r="BT537" i="1"/>
  <c r="BS537" i="1"/>
  <c r="BR537" i="1"/>
  <c r="BQ537" i="1"/>
  <c r="BP537" i="1"/>
  <c r="BO537" i="1"/>
  <c r="BN537" i="1"/>
  <c r="BM537" i="1"/>
  <c r="BT343" i="1"/>
  <c r="BS343" i="1"/>
  <c r="BR343" i="1"/>
  <c r="BQ343" i="1"/>
  <c r="BP343" i="1"/>
  <c r="BO343" i="1"/>
  <c r="BN343" i="1"/>
  <c r="BM343" i="1"/>
  <c r="BT504" i="1"/>
  <c r="BS504" i="1"/>
  <c r="BR504" i="1"/>
  <c r="BQ504" i="1"/>
  <c r="BP504" i="1"/>
  <c r="BO504" i="1"/>
  <c r="BN504" i="1"/>
  <c r="BM504" i="1"/>
  <c r="BT677" i="1"/>
  <c r="BS677" i="1"/>
  <c r="BR677" i="1"/>
  <c r="BQ677" i="1"/>
  <c r="BP677" i="1"/>
  <c r="BO677" i="1"/>
  <c r="BN677" i="1"/>
  <c r="BM677" i="1"/>
  <c r="BT670" i="1"/>
  <c r="BS670" i="1"/>
  <c r="BR670" i="1"/>
  <c r="BQ670" i="1"/>
  <c r="BP670" i="1"/>
  <c r="BO670" i="1"/>
  <c r="BN670" i="1"/>
  <c r="BM670" i="1"/>
  <c r="BT521" i="1"/>
  <c r="BS521" i="1"/>
  <c r="BR521" i="1"/>
  <c r="BQ521" i="1"/>
  <c r="BP521" i="1"/>
  <c r="BO521" i="1"/>
  <c r="BN521" i="1"/>
  <c r="BM521" i="1"/>
  <c r="BT658" i="1"/>
  <c r="BS658" i="1"/>
  <c r="BR658" i="1"/>
  <c r="BQ658" i="1"/>
  <c r="BP658" i="1"/>
  <c r="BO658" i="1"/>
  <c r="BN658" i="1"/>
  <c r="BM658" i="1"/>
  <c r="BT649" i="1"/>
  <c r="BS649" i="1"/>
  <c r="BR649" i="1"/>
  <c r="BQ649" i="1"/>
  <c r="BP649" i="1"/>
  <c r="BO649" i="1"/>
  <c r="BN649" i="1"/>
  <c r="BM649" i="1"/>
  <c r="BT321" i="1"/>
  <c r="BS321" i="1"/>
  <c r="BR321" i="1"/>
  <c r="BQ321" i="1"/>
  <c r="BP321" i="1"/>
  <c r="BO321" i="1"/>
  <c r="BN321" i="1"/>
  <c r="BM321" i="1"/>
  <c r="BT394" i="1"/>
  <c r="BS394" i="1"/>
  <c r="BR394" i="1"/>
  <c r="BQ394" i="1"/>
  <c r="BP394" i="1"/>
  <c r="BO394" i="1"/>
  <c r="BN394" i="1"/>
  <c r="BM394" i="1"/>
  <c r="BT664" i="1"/>
  <c r="BS664" i="1"/>
  <c r="BR664" i="1"/>
  <c r="BQ664" i="1"/>
  <c r="BP664" i="1"/>
  <c r="BO664" i="1"/>
  <c r="BN664" i="1"/>
  <c r="BM664" i="1"/>
  <c r="BT140" i="1"/>
  <c r="BS140" i="1"/>
  <c r="BR140" i="1"/>
  <c r="BQ140" i="1"/>
  <c r="BP140" i="1"/>
  <c r="BO140" i="1"/>
  <c r="BN140" i="1"/>
  <c r="BM140" i="1"/>
  <c r="BT96" i="1"/>
  <c r="BS96" i="1"/>
  <c r="BR96" i="1"/>
  <c r="BQ96" i="1"/>
  <c r="BP96" i="1"/>
  <c r="BO96" i="1"/>
  <c r="BN96" i="1"/>
  <c r="BM96" i="1"/>
  <c r="BT205" i="1"/>
  <c r="BS205" i="1"/>
  <c r="BR205" i="1"/>
  <c r="BQ205" i="1"/>
  <c r="BP205" i="1"/>
  <c r="BO205" i="1"/>
  <c r="BN205" i="1"/>
  <c r="BM205" i="1"/>
  <c r="BT639" i="1"/>
  <c r="BS639" i="1"/>
  <c r="BR639" i="1"/>
  <c r="BQ639" i="1"/>
  <c r="BP639" i="1"/>
  <c r="BO639" i="1"/>
  <c r="BN639" i="1"/>
  <c r="BM639" i="1"/>
  <c r="BT490" i="1"/>
  <c r="BS490" i="1"/>
  <c r="BR490" i="1"/>
  <c r="BQ490" i="1"/>
  <c r="BP490" i="1"/>
  <c r="BO490" i="1"/>
  <c r="BN490" i="1"/>
  <c r="BM490" i="1"/>
  <c r="BT693" i="1"/>
  <c r="BS693" i="1"/>
  <c r="BR693" i="1"/>
  <c r="BQ693" i="1"/>
  <c r="BP693" i="1"/>
  <c r="BO693" i="1"/>
  <c r="BN693" i="1"/>
  <c r="BM693" i="1"/>
  <c r="BT364" i="1"/>
  <c r="BS364" i="1"/>
  <c r="BR364" i="1"/>
  <c r="BQ364" i="1"/>
  <c r="BP364" i="1"/>
  <c r="BO364" i="1"/>
  <c r="BN364" i="1"/>
  <c r="BM364" i="1"/>
  <c r="BT589" i="1"/>
  <c r="BS589" i="1"/>
  <c r="BR589" i="1"/>
  <c r="BQ589" i="1"/>
  <c r="BP589" i="1"/>
  <c r="BO589" i="1"/>
  <c r="BN589" i="1"/>
  <c r="BM589" i="1"/>
  <c r="BT47" i="1"/>
  <c r="BS47" i="1"/>
  <c r="BR47" i="1"/>
  <c r="BQ47" i="1"/>
  <c r="BP47" i="1"/>
  <c r="BO47" i="1"/>
  <c r="BN47" i="1"/>
  <c r="BM47" i="1"/>
  <c r="BT393" i="1"/>
  <c r="BS393" i="1"/>
  <c r="BR393" i="1"/>
  <c r="BQ393" i="1"/>
  <c r="BP393" i="1"/>
  <c r="BO393" i="1"/>
  <c r="BN393" i="1"/>
  <c r="BM393" i="1"/>
  <c r="BT812" i="1"/>
  <c r="BS812" i="1"/>
  <c r="BR812" i="1"/>
  <c r="BQ812" i="1"/>
  <c r="BP812" i="1"/>
  <c r="BO812" i="1"/>
  <c r="BN812" i="1"/>
  <c r="BM812" i="1"/>
  <c r="BT757" i="1"/>
  <c r="BS757" i="1"/>
  <c r="BR757" i="1"/>
  <c r="BQ757" i="1"/>
  <c r="BP757" i="1"/>
  <c r="BO757" i="1"/>
  <c r="BN757" i="1"/>
  <c r="BM757" i="1"/>
  <c r="BT339" i="1"/>
  <c r="BS339" i="1"/>
  <c r="BR339" i="1"/>
  <c r="BQ339" i="1"/>
  <c r="BP339" i="1"/>
  <c r="BO339" i="1"/>
  <c r="BN339" i="1"/>
  <c r="BM339" i="1"/>
  <c r="BT14" i="1"/>
  <c r="BS14" i="1"/>
  <c r="BR14" i="1"/>
  <c r="BQ14" i="1"/>
  <c r="BP14" i="1"/>
  <c r="BO14" i="1"/>
  <c r="BN14" i="1"/>
  <c r="BM14" i="1"/>
  <c r="BT626" i="1"/>
  <c r="BS626" i="1"/>
  <c r="BR626" i="1"/>
  <c r="BQ626" i="1"/>
  <c r="BP626" i="1"/>
  <c r="BO626" i="1"/>
  <c r="BN626" i="1"/>
  <c r="BM626" i="1"/>
  <c r="BT827" i="1"/>
  <c r="BS827" i="1"/>
  <c r="BR827" i="1"/>
  <c r="BQ827" i="1"/>
  <c r="BP827" i="1"/>
  <c r="BO827" i="1"/>
  <c r="BN827" i="1"/>
  <c r="BM827" i="1"/>
  <c r="BT510" i="1"/>
  <c r="BS510" i="1"/>
  <c r="BR510" i="1"/>
  <c r="BQ510" i="1"/>
  <c r="BP510" i="1"/>
  <c r="BO510" i="1"/>
  <c r="BN510" i="1"/>
  <c r="BM510" i="1"/>
  <c r="BT684" i="1"/>
  <c r="BS684" i="1"/>
  <c r="BR684" i="1"/>
  <c r="BQ684" i="1"/>
  <c r="BP684" i="1"/>
  <c r="BO684" i="1"/>
  <c r="BN684" i="1"/>
  <c r="BM684" i="1"/>
  <c r="BT565" i="1"/>
  <c r="BS565" i="1"/>
  <c r="BR565" i="1"/>
  <c r="BQ565" i="1"/>
  <c r="BP565" i="1"/>
  <c r="BO565" i="1"/>
  <c r="BN565" i="1"/>
  <c r="BM565" i="1"/>
  <c r="BT633" i="1"/>
  <c r="BS633" i="1"/>
  <c r="BR633" i="1"/>
  <c r="BQ633" i="1"/>
  <c r="BP633" i="1"/>
  <c r="BO633" i="1"/>
  <c r="BN633" i="1"/>
  <c r="BM633" i="1"/>
  <c r="BT495" i="1"/>
  <c r="BS495" i="1"/>
  <c r="BR495" i="1"/>
  <c r="BQ495" i="1"/>
  <c r="BP495" i="1"/>
  <c r="BO495" i="1"/>
  <c r="BN495" i="1"/>
  <c r="BM495" i="1"/>
  <c r="BT141" i="1"/>
  <c r="BS141" i="1"/>
  <c r="BR141" i="1"/>
  <c r="BQ141" i="1"/>
  <c r="BP141" i="1"/>
  <c r="BO141" i="1"/>
  <c r="BN141" i="1"/>
  <c r="BM141" i="1"/>
  <c r="BT322" i="1"/>
  <c r="BS322" i="1"/>
  <c r="BR322" i="1"/>
  <c r="BQ322" i="1"/>
  <c r="BP322" i="1"/>
  <c r="BO322" i="1"/>
  <c r="BN322" i="1"/>
  <c r="BM322" i="1"/>
  <c r="BT323" i="1"/>
  <c r="BS323" i="1"/>
  <c r="BR323" i="1"/>
  <c r="BQ323" i="1"/>
  <c r="BP323" i="1"/>
  <c r="BO323" i="1"/>
  <c r="BN323" i="1"/>
  <c r="BM323" i="1"/>
  <c r="BT431" i="1"/>
  <c r="BS431" i="1"/>
  <c r="BR431" i="1"/>
  <c r="BQ431" i="1"/>
  <c r="BP431" i="1"/>
  <c r="BO431" i="1"/>
  <c r="BN431" i="1"/>
  <c r="BM431" i="1"/>
  <c r="BT420" i="1"/>
  <c r="BS420" i="1"/>
  <c r="BR420" i="1"/>
  <c r="BQ420" i="1"/>
  <c r="BP420" i="1"/>
  <c r="BO420" i="1"/>
  <c r="BN420" i="1"/>
  <c r="BM420" i="1"/>
  <c r="BT826" i="1"/>
  <c r="BS826" i="1"/>
  <c r="BR826" i="1"/>
  <c r="BQ826" i="1"/>
  <c r="BP826" i="1"/>
  <c r="BO826" i="1"/>
  <c r="BN826" i="1"/>
  <c r="BM826" i="1"/>
  <c r="BT538" i="1"/>
  <c r="BS538" i="1"/>
  <c r="BR538" i="1"/>
  <c r="BQ538" i="1"/>
  <c r="BP538" i="1"/>
  <c r="BO538" i="1"/>
  <c r="BN538" i="1"/>
  <c r="BM538" i="1"/>
  <c r="BT439" i="1"/>
  <c r="BS439" i="1"/>
  <c r="BR439" i="1"/>
  <c r="BQ439" i="1"/>
  <c r="BP439" i="1"/>
  <c r="BO439" i="1"/>
  <c r="BN439" i="1"/>
  <c r="BM439" i="1"/>
  <c r="BT552" i="1"/>
  <c r="BS552" i="1"/>
  <c r="BR552" i="1"/>
  <c r="BQ552" i="1"/>
  <c r="BP552" i="1"/>
  <c r="BO552" i="1"/>
  <c r="BN552" i="1"/>
  <c r="BM552" i="1"/>
  <c r="BT338" i="1"/>
  <c r="BS338" i="1"/>
  <c r="BR338" i="1"/>
  <c r="BQ338" i="1"/>
  <c r="BP338" i="1"/>
  <c r="BO338" i="1"/>
  <c r="BN338" i="1"/>
  <c r="BM338" i="1"/>
  <c r="BT242" i="1"/>
  <c r="BS242" i="1"/>
  <c r="BR242" i="1"/>
  <c r="BQ242" i="1"/>
  <c r="BP242" i="1"/>
  <c r="BO242" i="1"/>
  <c r="BN242" i="1"/>
  <c r="BM242" i="1"/>
  <c r="BT825" i="1"/>
  <c r="BS825" i="1"/>
  <c r="BR825" i="1"/>
  <c r="BQ825" i="1"/>
  <c r="BP825" i="1"/>
  <c r="BO825" i="1"/>
  <c r="BN825" i="1"/>
  <c r="BM825" i="1"/>
  <c r="BT773" i="1"/>
  <c r="BS773" i="1"/>
  <c r="BR773" i="1"/>
  <c r="BQ773" i="1"/>
  <c r="BP773" i="1"/>
  <c r="BO773" i="1"/>
  <c r="BN773" i="1"/>
  <c r="BM773" i="1"/>
  <c r="BT258" i="1"/>
  <c r="BS258" i="1"/>
  <c r="BR258" i="1"/>
  <c r="BQ258" i="1"/>
  <c r="BP258" i="1"/>
  <c r="BO258" i="1"/>
  <c r="BN258" i="1"/>
  <c r="BM258" i="1"/>
  <c r="BT657" i="1"/>
  <c r="BS657" i="1"/>
  <c r="BR657" i="1"/>
  <c r="BQ657" i="1"/>
  <c r="BP657" i="1"/>
  <c r="BO657" i="1"/>
  <c r="BN657" i="1"/>
  <c r="BM657" i="1"/>
  <c r="BT824" i="1"/>
  <c r="BS824" i="1"/>
  <c r="BR824" i="1"/>
  <c r="BQ824" i="1"/>
  <c r="BP824" i="1"/>
  <c r="BO824" i="1"/>
  <c r="BN824" i="1"/>
  <c r="BM824" i="1"/>
  <c r="BT823" i="1"/>
  <c r="BS823" i="1"/>
  <c r="BR823" i="1"/>
  <c r="BQ823" i="1"/>
  <c r="BP823" i="1"/>
  <c r="BO823" i="1"/>
  <c r="BN823" i="1"/>
  <c r="BM823" i="1"/>
  <c r="BT793" i="1"/>
  <c r="BS793" i="1"/>
  <c r="BR793" i="1"/>
  <c r="BQ793" i="1"/>
  <c r="BP793" i="1"/>
  <c r="BO793" i="1"/>
  <c r="BN793" i="1"/>
  <c r="BM793" i="1"/>
  <c r="BT404" i="1"/>
  <c r="BS404" i="1"/>
  <c r="BR404" i="1"/>
  <c r="BQ404" i="1"/>
  <c r="BP404" i="1"/>
  <c r="BO404" i="1"/>
  <c r="BN404" i="1"/>
  <c r="BM404" i="1"/>
  <c r="BT150" i="1"/>
  <c r="BS150" i="1"/>
  <c r="BR150" i="1"/>
  <c r="BQ150" i="1"/>
  <c r="BP150" i="1"/>
  <c r="BO150" i="1"/>
  <c r="BN150" i="1"/>
  <c r="BM150" i="1"/>
  <c r="BT549" i="1"/>
  <c r="BS549" i="1"/>
  <c r="BR549" i="1"/>
  <c r="BQ549" i="1"/>
  <c r="BP549" i="1"/>
  <c r="BO549" i="1"/>
  <c r="BN549" i="1"/>
  <c r="BM549" i="1"/>
  <c r="BT767" i="1"/>
  <c r="BS767" i="1"/>
  <c r="BR767" i="1"/>
  <c r="BQ767" i="1"/>
  <c r="BP767" i="1"/>
  <c r="BO767" i="1"/>
  <c r="BN767" i="1"/>
  <c r="BM767" i="1"/>
  <c r="BT595" i="1"/>
  <c r="BS595" i="1"/>
  <c r="BR595" i="1"/>
  <c r="BQ595" i="1"/>
  <c r="BP595" i="1"/>
  <c r="BO595" i="1"/>
  <c r="BN595" i="1"/>
  <c r="BM595" i="1"/>
  <c r="BT786" i="1"/>
  <c r="BS786" i="1"/>
  <c r="BR786" i="1"/>
  <c r="BQ786" i="1"/>
  <c r="BP786" i="1"/>
  <c r="BO786" i="1"/>
  <c r="BN786" i="1"/>
  <c r="BM786" i="1"/>
  <c r="BT143" i="1"/>
  <c r="BS143" i="1"/>
  <c r="BR143" i="1"/>
  <c r="BQ143" i="1"/>
  <c r="BP143" i="1"/>
  <c r="BO143" i="1"/>
  <c r="BN143" i="1"/>
  <c r="BM143" i="1"/>
  <c r="BT559" i="1"/>
  <c r="BS559" i="1"/>
  <c r="BR559" i="1"/>
  <c r="BQ559" i="1"/>
  <c r="BP559" i="1"/>
  <c r="BO559" i="1"/>
  <c r="BN559" i="1"/>
  <c r="BM559" i="1"/>
  <c r="BT33" i="1"/>
  <c r="BS33" i="1"/>
  <c r="BR33" i="1"/>
  <c r="BQ33" i="1"/>
  <c r="BP33" i="1"/>
  <c r="BO33" i="1"/>
  <c r="BN33" i="1"/>
  <c r="BM33" i="1"/>
  <c r="BT358" i="1"/>
  <c r="BS358" i="1"/>
  <c r="BR358" i="1"/>
  <c r="BQ358" i="1"/>
  <c r="BP358" i="1"/>
  <c r="BO358" i="1"/>
  <c r="BN358" i="1"/>
  <c r="BM358" i="1"/>
  <c r="BT822" i="1"/>
  <c r="BS822" i="1"/>
  <c r="BR822" i="1"/>
  <c r="BQ822" i="1"/>
  <c r="BP822" i="1"/>
  <c r="BO822" i="1"/>
  <c r="BN822" i="1"/>
  <c r="BM822" i="1"/>
  <c r="BT686" i="1"/>
  <c r="BS686" i="1"/>
  <c r="BR686" i="1"/>
  <c r="BQ686" i="1"/>
  <c r="BP686" i="1"/>
  <c r="BO686" i="1"/>
  <c r="BN686" i="1"/>
  <c r="BM686" i="1"/>
  <c r="BT821" i="1"/>
  <c r="BS821" i="1"/>
  <c r="BR821" i="1"/>
  <c r="BQ821" i="1"/>
  <c r="BP821" i="1"/>
  <c r="BO821" i="1"/>
  <c r="BN821" i="1"/>
  <c r="BM821" i="1"/>
  <c r="BT543" i="1"/>
  <c r="BS543" i="1"/>
  <c r="BR543" i="1"/>
  <c r="BQ543" i="1"/>
  <c r="BP543" i="1"/>
  <c r="BO543" i="1"/>
  <c r="BN543" i="1"/>
  <c r="BM543" i="1"/>
  <c r="BT20" i="1"/>
  <c r="BS20" i="1"/>
  <c r="BR20" i="1"/>
  <c r="BQ20" i="1"/>
  <c r="BP20" i="1"/>
  <c r="BO20" i="1"/>
  <c r="BN20" i="1"/>
  <c r="BM20" i="1"/>
  <c r="BT803" i="1"/>
  <c r="BS803" i="1"/>
  <c r="BR803" i="1"/>
  <c r="BQ803" i="1"/>
  <c r="BP803" i="1"/>
  <c r="BO803" i="1"/>
  <c r="BN803" i="1"/>
  <c r="BM803" i="1"/>
  <c r="BT389" i="1"/>
  <c r="BS389" i="1"/>
  <c r="BR389" i="1"/>
  <c r="BQ389" i="1"/>
  <c r="BP389" i="1"/>
  <c r="BO389" i="1"/>
  <c r="BN389" i="1"/>
  <c r="BM389" i="1"/>
  <c r="BT391" i="1"/>
  <c r="BS391" i="1"/>
  <c r="BR391" i="1"/>
  <c r="BQ391" i="1"/>
  <c r="BP391" i="1"/>
  <c r="BO391" i="1"/>
  <c r="BN391" i="1"/>
  <c r="BM391" i="1"/>
  <c r="BT811" i="1"/>
  <c r="BS811" i="1"/>
  <c r="BR811" i="1"/>
  <c r="BQ811" i="1"/>
  <c r="BP811" i="1"/>
  <c r="BO811" i="1"/>
  <c r="BN811" i="1"/>
  <c r="BM811" i="1"/>
  <c r="BT153" i="1"/>
  <c r="BS153" i="1"/>
  <c r="BR153" i="1"/>
  <c r="BQ153" i="1"/>
  <c r="BP153" i="1"/>
  <c r="BO153" i="1"/>
  <c r="BN153" i="1"/>
  <c r="BM153" i="1"/>
  <c r="BT753" i="1"/>
  <c r="BS753" i="1"/>
  <c r="BR753" i="1"/>
  <c r="BQ753" i="1"/>
  <c r="BP753" i="1"/>
  <c r="BO753" i="1"/>
  <c r="BN753" i="1"/>
  <c r="BM753" i="1"/>
  <c r="BT419" i="1"/>
  <c r="BS419" i="1"/>
  <c r="BR419" i="1"/>
  <c r="BQ419" i="1"/>
  <c r="BP419" i="1"/>
  <c r="BO419" i="1"/>
  <c r="BN419" i="1"/>
  <c r="BM419" i="1"/>
  <c r="BT288" i="1"/>
  <c r="BS288" i="1"/>
  <c r="BR288" i="1"/>
  <c r="BQ288" i="1"/>
  <c r="BP288" i="1"/>
  <c r="BO288" i="1"/>
  <c r="BN288" i="1"/>
  <c r="BM288" i="1"/>
  <c r="BT535" i="1"/>
  <c r="BS535" i="1"/>
  <c r="BR535" i="1"/>
  <c r="BQ535" i="1"/>
  <c r="BP535" i="1"/>
  <c r="BO535" i="1"/>
  <c r="BN535" i="1"/>
  <c r="BM535" i="1"/>
  <c r="BT656" i="1"/>
  <c r="BS656" i="1"/>
  <c r="BR656" i="1"/>
  <c r="BQ656" i="1"/>
  <c r="BP656" i="1"/>
  <c r="BO656" i="1"/>
  <c r="BN656" i="1"/>
  <c r="BM656" i="1"/>
  <c r="BT262" i="1"/>
  <c r="BS262" i="1"/>
  <c r="BR262" i="1"/>
  <c r="BQ262" i="1"/>
  <c r="BP262" i="1"/>
  <c r="BO262" i="1"/>
  <c r="BN262" i="1"/>
  <c r="BM262" i="1"/>
  <c r="BT85" i="1"/>
  <c r="BS85" i="1"/>
  <c r="BR85" i="1"/>
  <c r="BQ85" i="1"/>
  <c r="BP85" i="1"/>
  <c r="BO85" i="1"/>
  <c r="BN85" i="1"/>
  <c r="BM85" i="1"/>
  <c r="BT730" i="1"/>
  <c r="BS730" i="1"/>
  <c r="BR730" i="1"/>
  <c r="BQ730" i="1"/>
  <c r="BP730" i="1"/>
  <c r="BO730" i="1"/>
  <c r="BN730" i="1"/>
  <c r="BM730" i="1"/>
  <c r="BT215" i="1"/>
  <c r="BS215" i="1"/>
  <c r="BR215" i="1"/>
  <c r="BQ215" i="1"/>
  <c r="BP215" i="1"/>
  <c r="BO215" i="1"/>
  <c r="BN215" i="1"/>
  <c r="BM215" i="1"/>
  <c r="BT760" i="1"/>
  <c r="BS760" i="1"/>
  <c r="BR760" i="1"/>
  <c r="BQ760" i="1"/>
  <c r="BP760" i="1"/>
  <c r="BO760" i="1"/>
  <c r="BN760" i="1"/>
  <c r="BM760" i="1"/>
  <c r="BT654" i="1"/>
  <c r="BS654" i="1"/>
  <c r="BR654" i="1"/>
  <c r="BQ654" i="1"/>
  <c r="BP654" i="1"/>
  <c r="BO654" i="1"/>
  <c r="BN654" i="1"/>
  <c r="BM654" i="1"/>
  <c r="BT329" i="1"/>
  <c r="BS329" i="1"/>
  <c r="BR329" i="1"/>
  <c r="BQ329" i="1"/>
  <c r="BP329" i="1"/>
  <c r="BO329" i="1"/>
  <c r="BN329" i="1"/>
  <c r="BM329" i="1"/>
  <c r="BT272" i="1"/>
  <c r="BS272" i="1"/>
  <c r="BR272" i="1"/>
  <c r="BQ272" i="1"/>
  <c r="BP272" i="1"/>
  <c r="BO272" i="1"/>
  <c r="BN272" i="1"/>
  <c r="BM272" i="1"/>
  <c r="BT467" i="1"/>
  <c r="BS467" i="1"/>
  <c r="BR467" i="1"/>
  <c r="BQ467" i="1"/>
  <c r="BP467" i="1"/>
  <c r="BO467" i="1"/>
  <c r="BN467" i="1"/>
  <c r="BM467" i="1"/>
  <c r="BT159" i="1"/>
  <c r="BS159" i="1"/>
  <c r="BR159" i="1"/>
  <c r="BQ159" i="1"/>
  <c r="BP159" i="1"/>
  <c r="BO159" i="1"/>
  <c r="BN159" i="1"/>
  <c r="BM159" i="1"/>
  <c r="BT653" i="1"/>
  <c r="BS653" i="1"/>
  <c r="BR653" i="1"/>
  <c r="BQ653" i="1"/>
  <c r="BP653" i="1"/>
  <c r="BO653" i="1"/>
  <c r="BN653" i="1"/>
  <c r="BM653" i="1"/>
  <c r="BT484" i="1"/>
  <c r="BS484" i="1"/>
  <c r="BR484" i="1"/>
  <c r="BQ484" i="1"/>
  <c r="BP484" i="1"/>
  <c r="BO484" i="1"/>
  <c r="BN484" i="1"/>
  <c r="BM484" i="1"/>
  <c r="BT208" i="1"/>
  <c r="BS208" i="1"/>
  <c r="BR208" i="1"/>
  <c r="BQ208" i="1"/>
  <c r="BP208" i="1"/>
  <c r="BO208" i="1"/>
  <c r="BN208" i="1"/>
  <c r="BM208" i="1"/>
  <c r="BT83" i="1"/>
  <c r="BS83" i="1"/>
  <c r="BR83" i="1"/>
  <c r="BQ83" i="1"/>
  <c r="BP83" i="1"/>
  <c r="BO83" i="1"/>
  <c r="BN83" i="1"/>
  <c r="BM83" i="1"/>
  <c r="BT225" i="1"/>
  <c r="BS225" i="1"/>
  <c r="BR225" i="1"/>
  <c r="BQ225" i="1"/>
  <c r="BP225" i="1"/>
  <c r="BO225" i="1"/>
  <c r="BN225" i="1"/>
  <c r="BM225" i="1"/>
  <c r="BT295" i="1"/>
  <c r="BS295" i="1"/>
  <c r="BR295" i="1"/>
  <c r="BQ295" i="1"/>
  <c r="BP295" i="1"/>
  <c r="BO295" i="1"/>
  <c r="BN295" i="1"/>
  <c r="BM295" i="1"/>
  <c r="BT237" i="1"/>
  <c r="BS237" i="1"/>
  <c r="BR237" i="1"/>
  <c r="BQ237" i="1"/>
  <c r="BP237" i="1"/>
  <c r="BO237" i="1"/>
  <c r="BN237" i="1"/>
  <c r="BM237" i="1"/>
  <c r="BT752" i="1"/>
  <c r="BS752" i="1"/>
  <c r="BR752" i="1"/>
  <c r="BQ752" i="1"/>
  <c r="BP752" i="1"/>
  <c r="BO752" i="1"/>
  <c r="BN752" i="1"/>
  <c r="BM752" i="1"/>
  <c r="BT303" i="1"/>
  <c r="BS303" i="1"/>
  <c r="BR303" i="1"/>
  <c r="BQ303" i="1"/>
  <c r="BP303" i="1"/>
  <c r="BO303" i="1"/>
  <c r="BN303" i="1"/>
  <c r="BM303" i="1"/>
  <c r="BT263" i="1"/>
  <c r="BS263" i="1"/>
  <c r="BR263" i="1"/>
  <c r="BQ263" i="1"/>
  <c r="BP263" i="1"/>
  <c r="BO263" i="1"/>
  <c r="BN263" i="1"/>
  <c r="BM263" i="1"/>
  <c r="BT374" i="1"/>
  <c r="BS374" i="1"/>
  <c r="BR374" i="1"/>
  <c r="BQ374" i="1"/>
  <c r="BP374" i="1"/>
  <c r="BO374" i="1"/>
  <c r="BN374" i="1"/>
  <c r="BM374" i="1"/>
  <c r="BT139" i="1"/>
  <c r="BS139" i="1"/>
  <c r="BR139" i="1"/>
  <c r="BQ139" i="1"/>
  <c r="BP139" i="1"/>
  <c r="BO139" i="1"/>
  <c r="BN139" i="1"/>
  <c r="BM139" i="1"/>
  <c r="BT259" i="1"/>
  <c r="BS259" i="1"/>
  <c r="BR259" i="1"/>
  <c r="BQ259" i="1"/>
  <c r="BP259" i="1"/>
  <c r="BO259" i="1"/>
  <c r="BN259" i="1"/>
  <c r="BM259" i="1"/>
  <c r="BT109" i="1"/>
  <c r="BS109" i="1"/>
  <c r="BR109" i="1"/>
  <c r="BQ109" i="1"/>
  <c r="BP109" i="1"/>
  <c r="BO109" i="1"/>
  <c r="BN109" i="1"/>
  <c r="BM109" i="1"/>
  <c r="BT327" i="1"/>
  <c r="BS327" i="1"/>
  <c r="BR327" i="1"/>
  <c r="BQ327" i="1"/>
  <c r="BP327" i="1"/>
  <c r="BO327" i="1"/>
  <c r="BN327" i="1"/>
  <c r="BM327" i="1"/>
  <c r="BT307" i="1"/>
  <c r="BS307" i="1"/>
  <c r="BR307" i="1"/>
  <c r="BQ307" i="1"/>
  <c r="BP307" i="1"/>
  <c r="BO307" i="1"/>
  <c r="BN307" i="1"/>
  <c r="BM307" i="1"/>
  <c r="BT707" i="1"/>
  <c r="BS707" i="1"/>
  <c r="BR707" i="1"/>
  <c r="BQ707" i="1"/>
  <c r="BP707" i="1"/>
  <c r="BO707" i="1"/>
  <c r="BN707" i="1"/>
  <c r="BM707" i="1"/>
  <c r="BT570" i="1"/>
  <c r="BS570" i="1"/>
  <c r="BR570" i="1"/>
  <c r="BQ570" i="1"/>
  <c r="BP570" i="1"/>
  <c r="BO570" i="1"/>
  <c r="BN570" i="1"/>
  <c r="BM570" i="1"/>
  <c r="BT447" i="1"/>
  <c r="BS447" i="1"/>
  <c r="BR447" i="1"/>
  <c r="BQ447" i="1"/>
  <c r="BP447" i="1"/>
  <c r="BO447" i="1"/>
  <c r="BN447" i="1"/>
  <c r="BM447" i="1"/>
  <c r="BT379" i="1"/>
  <c r="BS379" i="1"/>
  <c r="BR379" i="1"/>
  <c r="BQ379" i="1"/>
  <c r="BP379" i="1"/>
  <c r="BO379" i="1"/>
  <c r="BN379" i="1"/>
  <c r="BM379" i="1"/>
  <c r="BT820" i="1"/>
  <c r="BS820" i="1"/>
  <c r="BR820" i="1"/>
  <c r="BQ820" i="1"/>
  <c r="BP820" i="1"/>
  <c r="BO820" i="1"/>
  <c r="BN820" i="1"/>
  <c r="BM820" i="1"/>
  <c r="BT577" i="1"/>
  <c r="BS577" i="1"/>
  <c r="BR577" i="1"/>
  <c r="BQ577" i="1"/>
  <c r="BP577" i="1"/>
  <c r="BO577" i="1"/>
  <c r="BN577" i="1"/>
  <c r="BM577" i="1"/>
  <c r="BT585" i="1"/>
  <c r="BS585" i="1"/>
  <c r="BR585" i="1"/>
  <c r="BQ585" i="1"/>
  <c r="BP585" i="1"/>
  <c r="BO585" i="1"/>
  <c r="BN585" i="1"/>
  <c r="BM585" i="1"/>
  <c r="BT278" i="1"/>
  <c r="BS278" i="1"/>
  <c r="BR278" i="1"/>
  <c r="BQ278" i="1"/>
  <c r="BP278" i="1"/>
  <c r="BO278" i="1"/>
  <c r="BN278" i="1"/>
  <c r="BM278" i="1"/>
  <c r="BT274" i="1"/>
  <c r="BS274" i="1"/>
  <c r="BR274" i="1"/>
  <c r="BQ274" i="1"/>
  <c r="BP274" i="1"/>
  <c r="BO274" i="1"/>
  <c r="BN274" i="1"/>
  <c r="BM274" i="1"/>
  <c r="BT324" i="1"/>
  <c r="BS324" i="1"/>
  <c r="BR324" i="1"/>
  <c r="BQ324" i="1"/>
  <c r="BP324" i="1"/>
  <c r="BO324" i="1"/>
  <c r="BN324" i="1"/>
  <c r="BM324" i="1"/>
  <c r="BT145" i="1"/>
  <c r="BS145" i="1"/>
  <c r="BR145" i="1"/>
  <c r="BQ145" i="1"/>
  <c r="BP145" i="1"/>
  <c r="BO145" i="1"/>
  <c r="BN145" i="1"/>
  <c r="BM145" i="1"/>
  <c r="BT778" i="1"/>
  <c r="BS778" i="1"/>
  <c r="BR778" i="1"/>
  <c r="BQ778" i="1"/>
  <c r="BP778" i="1"/>
  <c r="BO778" i="1"/>
  <c r="BN778" i="1"/>
  <c r="BM778" i="1"/>
  <c r="BT186" i="1"/>
  <c r="BS186" i="1"/>
  <c r="BR186" i="1"/>
  <c r="BQ186" i="1"/>
  <c r="BP186" i="1"/>
  <c r="BO186" i="1"/>
  <c r="BN186" i="1"/>
  <c r="BM186" i="1"/>
  <c r="BT348" i="1"/>
  <c r="BS348" i="1"/>
  <c r="BR348" i="1"/>
  <c r="BQ348" i="1"/>
  <c r="BP348" i="1"/>
  <c r="BO348" i="1"/>
  <c r="BN348" i="1"/>
  <c r="BM348" i="1"/>
  <c r="BT616" i="1"/>
  <c r="BS616" i="1"/>
  <c r="BR616" i="1"/>
  <c r="BQ616" i="1"/>
  <c r="BP616" i="1"/>
  <c r="BO616" i="1"/>
  <c r="BN616" i="1"/>
  <c r="BM616" i="1"/>
  <c r="BT436" i="1"/>
  <c r="BS436" i="1"/>
  <c r="BR436" i="1"/>
  <c r="BQ436" i="1"/>
  <c r="BP436" i="1"/>
  <c r="BO436" i="1"/>
  <c r="BN436" i="1"/>
  <c r="BM436" i="1"/>
  <c r="BT331" i="1"/>
  <c r="BS331" i="1"/>
  <c r="BR331" i="1"/>
  <c r="BQ331" i="1"/>
  <c r="BP331" i="1"/>
  <c r="BO331" i="1"/>
  <c r="BN331" i="1"/>
  <c r="BM331" i="1"/>
  <c r="BT805" i="1"/>
  <c r="BS805" i="1"/>
  <c r="BR805" i="1"/>
  <c r="BQ805" i="1"/>
  <c r="BP805" i="1"/>
  <c r="BO805" i="1"/>
  <c r="BN805" i="1"/>
  <c r="BM805" i="1"/>
  <c r="BT450" i="1"/>
  <c r="BS450" i="1"/>
  <c r="BR450" i="1"/>
  <c r="BQ450" i="1"/>
  <c r="BP450" i="1"/>
  <c r="BO450" i="1"/>
  <c r="BN450" i="1"/>
  <c r="BM450" i="1"/>
  <c r="BT615" i="1"/>
  <c r="BS615" i="1"/>
  <c r="BR615" i="1"/>
  <c r="BQ615" i="1"/>
  <c r="BP615" i="1"/>
  <c r="BO615" i="1"/>
  <c r="BN615" i="1"/>
  <c r="BM615" i="1"/>
  <c r="BT688" i="1"/>
  <c r="BS688" i="1"/>
  <c r="BR688" i="1"/>
  <c r="BQ688" i="1"/>
  <c r="BP688" i="1"/>
  <c r="BO688" i="1"/>
  <c r="BN688" i="1"/>
  <c r="BM688" i="1"/>
  <c r="BT177" i="1"/>
  <c r="BS177" i="1"/>
  <c r="BR177" i="1"/>
  <c r="BQ177" i="1"/>
  <c r="BP177" i="1"/>
  <c r="BO177" i="1"/>
  <c r="BN177" i="1"/>
  <c r="BM177" i="1"/>
  <c r="BT241" i="1"/>
  <c r="BS241" i="1"/>
  <c r="BR241" i="1"/>
  <c r="BQ241" i="1"/>
  <c r="BP241" i="1"/>
  <c r="BO241" i="1"/>
  <c r="BN241" i="1"/>
  <c r="BM241" i="1"/>
  <c r="BT267" i="1"/>
  <c r="BS267" i="1"/>
  <c r="BR267" i="1"/>
  <c r="BQ267" i="1"/>
  <c r="BP267" i="1"/>
  <c r="BO267" i="1"/>
  <c r="BN267" i="1"/>
  <c r="BM267" i="1"/>
  <c r="BT160" i="1"/>
  <c r="BS160" i="1"/>
  <c r="BR160" i="1"/>
  <c r="BQ160" i="1"/>
  <c r="BP160" i="1"/>
  <c r="BO160" i="1"/>
  <c r="BN160" i="1"/>
  <c r="BM160" i="1"/>
  <c r="BT609" i="1"/>
  <c r="BS609" i="1"/>
  <c r="BR609" i="1"/>
  <c r="BQ609" i="1"/>
  <c r="BP609" i="1"/>
  <c r="BO609" i="1"/>
  <c r="BN609" i="1"/>
  <c r="BM609" i="1"/>
  <c r="BT790" i="1"/>
  <c r="BS790" i="1"/>
  <c r="BR790" i="1"/>
  <c r="BQ790" i="1"/>
  <c r="BP790" i="1"/>
  <c r="BO790" i="1"/>
  <c r="BN790" i="1"/>
  <c r="BM790" i="1"/>
  <c r="BT254" i="1"/>
  <c r="BS254" i="1"/>
  <c r="BR254" i="1"/>
  <c r="BQ254" i="1"/>
  <c r="BP254" i="1"/>
  <c r="BO254" i="1"/>
  <c r="BN254" i="1"/>
  <c r="BM254" i="1"/>
  <c r="BT716" i="1"/>
  <c r="BS716" i="1"/>
  <c r="BR716" i="1"/>
  <c r="BQ716" i="1"/>
  <c r="BP716" i="1"/>
  <c r="BO716" i="1"/>
  <c r="BN716" i="1"/>
  <c r="BM716" i="1"/>
  <c r="BT779" i="1"/>
  <c r="BS779" i="1"/>
  <c r="BR779" i="1"/>
  <c r="BQ779" i="1"/>
  <c r="BP779" i="1"/>
  <c r="BO779" i="1"/>
  <c r="BN779" i="1"/>
  <c r="BM779" i="1"/>
  <c r="BT221" i="1"/>
  <c r="BS221" i="1"/>
  <c r="BR221" i="1"/>
  <c r="BQ221" i="1"/>
  <c r="BP221" i="1"/>
  <c r="BO221" i="1"/>
  <c r="BN221" i="1"/>
  <c r="BM221" i="1"/>
  <c r="BT634" i="1"/>
  <c r="BS634" i="1"/>
  <c r="BR634" i="1"/>
  <c r="BQ634" i="1"/>
  <c r="BP634" i="1"/>
  <c r="BO634" i="1"/>
  <c r="BN634" i="1"/>
  <c r="BM634" i="1"/>
  <c r="BT384" i="1"/>
  <c r="BS384" i="1"/>
  <c r="BR384" i="1"/>
  <c r="BQ384" i="1"/>
  <c r="BP384" i="1"/>
  <c r="BO384" i="1"/>
  <c r="BN384" i="1"/>
  <c r="BM384" i="1"/>
  <c r="BT372" i="1"/>
  <c r="BS372" i="1"/>
  <c r="BR372" i="1"/>
  <c r="BQ372" i="1"/>
  <c r="BP372" i="1"/>
  <c r="BO372" i="1"/>
  <c r="BN372" i="1"/>
  <c r="BM372" i="1"/>
  <c r="BT58" i="1"/>
  <c r="BS58" i="1"/>
  <c r="BR58" i="1"/>
  <c r="BQ58" i="1"/>
  <c r="BP58" i="1"/>
  <c r="BO58" i="1"/>
  <c r="BN58" i="1"/>
  <c r="BM58" i="1"/>
  <c r="BT799" i="1"/>
  <c r="BS799" i="1"/>
  <c r="BR799" i="1"/>
  <c r="BQ799" i="1"/>
  <c r="BP799" i="1"/>
  <c r="BO799" i="1"/>
  <c r="BN799" i="1"/>
  <c r="BM799" i="1"/>
  <c r="BT650" i="1"/>
  <c r="BS650" i="1"/>
  <c r="BR650" i="1"/>
  <c r="BQ650" i="1"/>
  <c r="BP650" i="1"/>
  <c r="BO650" i="1"/>
  <c r="BN650" i="1"/>
  <c r="BM650" i="1"/>
  <c r="BT516" i="1"/>
  <c r="BS516" i="1"/>
  <c r="BR516" i="1"/>
  <c r="BQ516" i="1"/>
  <c r="BP516" i="1"/>
  <c r="BO516" i="1"/>
  <c r="BN516" i="1"/>
  <c r="BM516" i="1"/>
  <c r="BT89" i="1"/>
  <c r="BS89" i="1"/>
  <c r="BR89" i="1"/>
  <c r="BQ89" i="1"/>
  <c r="BP89" i="1"/>
  <c r="BO89" i="1"/>
  <c r="BN89" i="1"/>
  <c r="BM89" i="1"/>
  <c r="BT26" i="1"/>
  <c r="BS26" i="1"/>
  <c r="BR26" i="1"/>
  <c r="BQ26" i="1"/>
  <c r="BP26" i="1"/>
  <c r="BO26" i="1"/>
  <c r="BN26" i="1"/>
  <c r="BM26" i="1"/>
  <c r="BT424" i="1"/>
  <c r="BS424" i="1"/>
  <c r="BR424" i="1"/>
  <c r="BQ424" i="1"/>
  <c r="BP424" i="1"/>
  <c r="BO424" i="1"/>
  <c r="BN424" i="1"/>
  <c r="BM424" i="1"/>
  <c r="BT341" i="1"/>
  <c r="BS341" i="1"/>
  <c r="BR341" i="1"/>
  <c r="BQ341" i="1"/>
  <c r="BP341" i="1"/>
  <c r="BO341" i="1"/>
  <c r="BN341" i="1"/>
  <c r="BM341" i="1"/>
  <c r="BT508" i="1"/>
  <c r="BS508" i="1"/>
  <c r="BR508" i="1"/>
  <c r="BQ508" i="1"/>
  <c r="BP508" i="1"/>
  <c r="BO508" i="1"/>
  <c r="BN508" i="1"/>
  <c r="BM508" i="1"/>
  <c r="BT599" i="1"/>
  <c r="BS599" i="1"/>
  <c r="BR599" i="1"/>
  <c r="BQ599" i="1"/>
  <c r="BP599" i="1"/>
  <c r="BO599" i="1"/>
  <c r="BN599" i="1"/>
  <c r="BM599" i="1"/>
  <c r="BT181" i="1"/>
  <c r="BS181" i="1"/>
  <c r="BR181" i="1"/>
  <c r="BQ181" i="1"/>
  <c r="BP181" i="1"/>
  <c r="BO181" i="1"/>
  <c r="BN181" i="1"/>
  <c r="BM181" i="1"/>
  <c r="BT703" i="1"/>
  <c r="BS703" i="1"/>
  <c r="BR703" i="1"/>
  <c r="BQ703" i="1"/>
  <c r="BP703" i="1"/>
  <c r="BO703" i="1"/>
  <c r="BN703" i="1"/>
  <c r="BM703" i="1"/>
  <c r="BT40" i="1"/>
  <c r="BS40" i="1"/>
  <c r="BR40" i="1"/>
  <c r="BQ40" i="1"/>
  <c r="BP40" i="1"/>
  <c r="BO40" i="1"/>
  <c r="BN40" i="1"/>
  <c r="BM40" i="1"/>
  <c r="BT179" i="1"/>
  <c r="BS179" i="1"/>
  <c r="BR179" i="1"/>
  <c r="BQ179" i="1"/>
  <c r="BP179" i="1"/>
  <c r="BO179" i="1"/>
  <c r="BN179" i="1"/>
  <c r="BM179" i="1"/>
  <c r="BT122" i="1"/>
  <c r="BS122" i="1"/>
  <c r="BR122" i="1"/>
  <c r="BQ122" i="1"/>
  <c r="BP122" i="1"/>
  <c r="BO122" i="1"/>
  <c r="BN122" i="1"/>
  <c r="BM122" i="1"/>
  <c r="BT614" i="1"/>
  <c r="BS614" i="1"/>
  <c r="BR614" i="1"/>
  <c r="BQ614" i="1"/>
  <c r="BP614" i="1"/>
  <c r="BO614" i="1"/>
  <c r="BN614" i="1"/>
  <c r="BM614" i="1"/>
  <c r="BT290" i="1"/>
  <c r="BS290" i="1"/>
  <c r="BR290" i="1"/>
  <c r="BQ290" i="1"/>
  <c r="BP290" i="1"/>
  <c r="BO290" i="1"/>
  <c r="BN290" i="1"/>
  <c r="BM290" i="1"/>
  <c r="BT476" i="1"/>
  <c r="BS476" i="1"/>
  <c r="BR476" i="1"/>
  <c r="BQ476" i="1"/>
  <c r="BP476" i="1"/>
  <c r="BO476" i="1"/>
  <c r="BN476" i="1"/>
  <c r="BM476" i="1"/>
  <c r="BT134" i="1"/>
  <c r="BS134" i="1"/>
  <c r="BR134" i="1"/>
  <c r="BQ134" i="1"/>
  <c r="BP134" i="1"/>
  <c r="BO134" i="1"/>
  <c r="BN134" i="1"/>
  <c r="BM134" i="1"/>
  <c r="BT25" i="1"/>
  <c r="BS25" i="1"/>
  <c r="BR25" i="1"/>
  <c r="BQ25" i="1"/>
  <c r="BP25" i="1"/>
  <c r="BO25" i="1"/>
  <c r="BN25" i="1"/>
  <c r="BM25" i="1"/>
  <c r="BT784" i="1"/>
  <c r="BS784" i="1"/>
  <c r="BR784" i="1"/>
  <c r="BQ784" i="1"/>
  <c r="BP784" i="1"/>
  <c r="BO784" i="1"/>
  <c r="BN784" i="1"/>
  <c r="BM784" i="1"/>
  <c r="BT776" i="1"/>
  <c r="BS776" i="1"/>
  <c r="BR776" i="1"/>
  <c r="BQ776" i="1"/>
  <c r="BP776" i="1"/>
  <c r="BO776" i="1"/>
  <c r="BN776" i="1"/>
  <c r="BM776" i="1"/>
  <c r="BT802" i="1"/>
  <c r="BS802" i="1"/>
  <c r="BR802" i="1"/>
  <c r="BQ802" i="1"/>
  <c r="BP802" i="1"/>
  <c r="BO802" i="1"/>
  <c r="BN802" i="1"/>
  <c r="BM802" i="1"/>
  <c r="BT747" i="1"/>
  <c r="BS747" i="1"/>
  <c r="BR747" i="1"/>
  <c r="BQ747" i="1"/>
  <c r="BP747" i="1"/>
  <c r="BO747" i="1"/>
  <c r="BN747" i="1"/>
  <c r="BM747" i="1"/>
  <c r="BT777" i="1"/>
  <c r="BS777" i="1"/>
  <c r="BR777" i="1"/>
  <c r="BQ777" i="1"/>
  <c r="BP777" i="1"/>
  <c r="BO777" i="1"/>
  <c r="BN777" i="1"/>
  <c r="BM777" i="1"/>
  <c r="BT522" i="1"/>
  <c r="BS522" i="1"/>
  <c r="BR522" i="1"/>
  <c r="BQ522" i="1"/>
  <c r="BP522" i="1"/>
  <c r="BO522" i="1"/>
  <c r="BN522" i="1"/>
  <c r="BM522" i="1"/>
  <c r="BT770" i="1"/>
  <c r="BS770" i="1"/>
  <c r="BR770" i="1"/>
  <c r="BQ770" i="1"/>
  <c r="BP770" i="1"/>
  <c r="BO770" i="1"/>
  <c r="BN770" i="1"/>
  <c r="BM770" i="1"/>
  <c r="BT198" i="1"/>
  <c r="BS198" i="1"/>
  <c r="BR198" i="1"/>
  <c r="BQ198" i="1"/>
  <c r="BP198" i="1"/>
  <c r="BO198" i="1"/>
  <c r="BN198" i="1"/>
  <c r="BM198" i="1"/>
  <c r="BT305" i="1"/>
  <c r="BS305" i="1"/>
  <c r="BR305" i="1"/>
  <c r="BQ305" i="1"/>
  <c r="BP305" i="1"/>
  <c r="BO305" i="1"/>
  <c r="BN305" i="1"/>
  <c r="BM305" i="1"/>
  <c r="BT635" i="1"/>
  <c r="BS635" i="1"/>
  <c r="BR635" i="1"/>
  <c r="BQ635" i="1"/>
  <c r="BP635" i="1"/>
  <c r="BO635" i="1"/>
  <c r="BN635" i="1"/>
  <c r="BM635" i="1"/>
  <c r="BT598" i="1"/>
  <c r="BS598" i="1"/>
  <c r="BR598" i="1"/>
  <c r="BQ598" i="1"/>
  <c r="BP598" i="1"/>
  <c r="BO598" i="1"/>
  <c r="BN598" i="1"/>
  <c r="BM598" i="1"/>
  <c r="BT342" i="1"/>
  <c r="BS342" i="1"/>
  <c r="BR342" i="1"/>
  <c r="BQ342" i="1"/>
  <c r="BP342" i="1"/>
  <c r="BO342" i="1"/>
  <c r="BN342" i="1"/>
  <c r="BM342" i="1"/>
  <c r="BT748" i="1"/>
  <c r="BS748" i="1"/>
  <c r="BR748" i="1"/>
  <c r="BQ748" i="1"/>
  <c r="BP748" i="1"/>
  <c r="BO748" i="1"/>
  <c r="BN748" i="1"/>
  <c r="BM748" i="1"/>
  <c r="BT464" i="1"/>
  <c r="BS464" i="1"/>
  <c r="BR464" i="1"/>
  <c r="BQ464" i="1"/>
  <c r="BP464" i="1"/>
  <c r="BO464" i="1"/>
  <c r="BN464" i="1"/>
  <c r="BM464" i="1"/>
  <c r="BT326" i="1"/>
  <c r="BS326" i="1"/>
  <c r="BR326" i="1"/>
  <c r="BQ326" i="1"/>
  <c r="BP326" i="1"/>
  <c r="BO326" i="1"/>
  <c r="BN326" i="1"/>
  <c r="BM326" i="1"/>
  <c r="CZ672" i="1"/>
  <c r="CY672" i="1"/>
  <c r="CX672" i="1"/>
  <c r="CW672" i="1"/>
  <c r="CZ680" i="1"/>
  <c r="CY680" i="1"/>
  <c r="CX680" i="1"/>
  <c r="CW680" i="1"/>
  <c r="CZ797" i="1"/>
  <c r="CY797" i="1"/>
  <c r="CX797" i="1"/>
  <c r="CW797" i="1"/>
  <c r="CZ520" i="1"/>
  <c r="CY520" i="1"/>
  <c r="CX520" i="1"/>
  <c r="CW520" i="1"/>
  <c r="CZ146" i="1"/>
  <c r="CY146" i="1"/>
  <c r="CX146" i="1"/>
  <c r="CW146" i="1"/>
  <c r="CZ528" i="1"/>
  <c r="CY528" i="1"/>
  <c r="CX528" i="1"/>
  <c r="CW528" i="1"/>
  <c r="CZ603" i="1"/>
  <c r="CY603" i="1"/>
  <c r="CX603" i="1"/>
  <c r="CW603" i="1"/>
  <c r="CZ503" i="1"/>
  <c r="CY503" i="1"/>
  <c r="CX503" i="1"/>
  <c r="CW503" i="1"/>
  <c r="CZ388" i="1"/>
  <c r="CY388" i="1"/>
  <c r="CX388" i="1"/>
  <c r="CW388" i="1"/>
  <c r="CZ666" i="1"/>
  <c r="CY666" i="1"/>
  <c r="CX666" i="1"/>
  <c r="CW666" i="1"/>
  <c r="CZ410" i="1"/>
  <c r="CY410" i="1"/>
  <c r="CX410" i="1"/>
  <c r="CW410" i="1"/>
  <c r="CZ115" i="1"/>
  <c r="CY115" i="1"/>
  <c r="CX115" i="1"/>
  <c r="CW115" i="1"/>
  <c r="CZ496" i="1"/>
  <c r="CY496" i="1"/>
  <c r="CX496" i="1"/>
  <c r="CW496" i="1"/>
  <c r="CZ713" i="1"/>
  <c r="CY713" i="1"/>
  <c r="CX713" i="1"/>
  <c r="CW713" i="1"/>
  <c r="CZ344" i="1"/>
  <c r="CY344" i="1"/>
  <c r="CX344" i="1"/>
  <c r="CW344" i="1"/>
  <c r="CZ232" i="1"/>
  <c r="CY232" i="1"/>
  <c r="CX232" i="1"/>
  <c r="CW232" i="1"/>
  <c r="CZ647" i="1"/>
  <c r="CY647" i="1"/>
  <c r="CX647" i="1"/>
  <c r="CW647" i="1"/>
  <c r="CZ192" i="1"/>
  <c r="CY192" i="1"/>
  <c r="CX192" i="1"/>
  <c r="CW192" i="1"/>
  <c r="CZ587" i="1"/>
  <c r="CY587" i="1"/>
  <c r="CX587" i="1"/>
  <c r="CW587" i="1"/>
  <c r="CZ542" i="1"/>
  <c r="CY542" i="1"/>
  <c r="CX542" i="1"/>
  <c r="CW542" i="1"/>
  <c r="CZ271" i="1"/>
  <c r="CY271" i="1"/>
  <c r="CX271" i="1"/>
  <c r="CW271" i="1"/>
  <c r="CZ642" i="1"/>
  <c r="CY642" i="1"/>
  <c r="CX642" i="1"/>
  <c r="CW642" i="1"/>
  <c r="CZ540" i="1"/>
  <c r="CY540" i="1"/>
  <c r="CX540" i="1"/>
  <c r="CW540" i="1"/>
  <c r="CZ117" i="1"/>
  <c r="CY117" i="1"/>
  <c r="CX117" i="1"/>
  <c r="CW117" i="1"/>
  <c r="CZ131" i="1"/>
  <c r="CY131" i="1"/>
  <c r="CX131" i="1"/>
  <c r="CW131" i="1"/>
  <c r="CZ775" i="1"/>
  <c r="CY775" i="1"/>
  <c r="CX775" i="1"/>
  <c r="CW775" i="1"/>
  <c r="CZ103" i="1"/>
  <c r="CY103" i="1"/>
  <c r="CX103" i="1"/>
  <c r="CW103" i="1"/>
  <c r="CZ555" i="1"/>
  <c r="CY555" i="1"/>
  <c r="CX555" i="1"/>
  <c r="CW555" i="1"/>
  <c r="CZ333" i="1"/>
  <c r="CY333" i="1"/>
  <c r="CX333" i="1"/>
  <c r="CW333" i="1"/>
  <c r="CZ766" i="1"/>
  <c r="CY766" i="1"/>
  <c r="CX766" i="1"/>
  <c r="CW766" i="1"/>
  <c r="CZ536" i="1"/>
  <c r="CY536" i="1"/>
  <c r="CX536" i="1"/>
  <c r="CW536" i="1"/>
  <c r="CZ759" i="1"/>
  <c r="CY759" i="1"/>
  <c r="CX759" i="1"/>
  <c r="CW759" i="1"/>
  <c r="CZ50" i="1"/>
  <c r="CY50" i="1"/>
  <c r="CX50" i="1"/>
  <c r="CW50" i="1"/>
  <c r="CZ421" i="1"/>
  <c r="CY421" i="1"/>
  <c r="CX421" i="1"/>
  <c r="CW421" i="1"/>
  <c r="CZ69" i="1"/>
  <c r="CY69" i="1"/>
  <c r="CX69" i="1"/>
  <c r="CW69" i="1"/>
  <c r="CZ833" i="1"/>
  <c r="CY833" i="1"/>
  <c r="CX833" i="1"/>
  <c r="CW833" i="1"/>
  <c r="CZ832" i="1"/>
  <c r="CY832" i="1"/>
  <c r="CX832" i="1"/>
  <c r="CW832" i="1"/>
  <c r="CZ831" i="1"/>
  <c r="CY831" i="1"/>
  <c r="CX831" i="1"/>
  <c r="CW831" i="1"/>
  <c r="CZ830" i="1"/>
  <c r="CY830" i="1"/>
  <c r="CX830" i="1"/>
  <c r="CW830" i="1"/>
  <c r="CZ783" i="1"/>
  <c r="CY783" i="1"/>
  <c r="CX783" i="1"/>
  <c r="CW783" i="1"/>
  <c r="CZ534" i="1"/>
  <c r="CY534" i="1"/>
  <c r="CX534" i="1"/>
  <c r="CW534" i="1"/>
  <c r="CZ580" i="1"/>
  <c r="CY580" i="1"/>
  <c r="CX580" i="1"/>
  <c r="CW580" i="1"/>
  <c r="CZ136" i="1"/>
  <c r="CY136" i="1"/>
  <c r="CX136" i="1"/>
  <c r="CW136" i="1"/>
  <c r="CZ829" i="1"/>
  <c r="CY829" i="1"/>
  <c r="CX829" i="1"/>
  <c r="CW829" i="1"/>
  <c r="CZ668" i="1"/>
  <c r="CY668" i="1"/>
  <c r="CX668" i="1"/>
  <c r="CW668" i="1"/>
  <c r="CZ828" i="1"/>
  <c r="CY828" i="1"/>
  <c r="CX828" i="1"/>
  <c r="CW828" i="1"/>
  <c r="CZ562" i="1"/>
  <c r="CY562" i="1"/>
  <c r="CX562" i="1"/>
  <c r="CW562" i="1"/>
  <c r="CZ818" i="1"/>
  <c r="CY818" i="1"/>
  <c r="CX818" i="1"/>
  <c r="CW818" i="1"/>
  <c r="CZ469" i="1"/>
  <c r="CY469" i="1"/>
  <c r="CX469" i="1"/>
  <c r="CW469" i="1"/>
  <c r="CZ772" i="1"/>
  <c r="CY772" i="1"/>
  <c r="CX772" i="1"/>
  <c r="CW772" i="1"/>
  <c r="CZ601" i="1"/>
  <c r="CY601" i="1"/>
  <c r="CX601" i="1"/>
  <c r="CW601" i="1"/>
  <c r="CZ515" i="1"/>
  <c r="CY515" i="1"/>
  <c r="CX515" i="1"/>
  <c r="CW515" i="1"/>
  <c r="CZ743" i="1"/>
  <c r="CY743" i="1"/>
  <c r="CX743" i="1"/>
  <c r="CW743" i="1"/>
  <c r="CZ569" i="1"/>
  <c r="CY569" i="1"/>
  <c r="CX569" i="1"/>
  <c r="CW569" i="1"/>
  <c r="CZ628" i="1"/>
  <c r="CY628" i="1"/>
  <c r="CX628" i="1"/>
  <c r="CW628" i="1"/>
  <c r="CZ781" i="1"/>
  <c r="CY781" i="1"/>
  <c r="CX781" i="1"/>
  <c r="CW781" i="1"/>
  <c r="CZ399" i="1"/>
  <c r="CY399" i="1"/>
  <c r="CX399" i="1"/>
  <c r="CW399" i="1"/>
  <c r="CZ728" i="1"/>
  <c r="CY728" i="1"/>
  <c r="CX728" i="1"/>
  <c r="CW728" i="1"/>
  <c r="CZ627" i="1"/>
  <c r="CY627" i="1"/>
  <c r="CX627" i="1"/>
  <c r="CW627" i="1"/>
  <c r="CZ578" i="1"/>
  <c r="CY578" i="1"/>
  <c r="CX578" i="1"/>
  <c r="CW578" i="1"/>
  <c r="CZ727" i="1"/>
  <c r="CY727" i="1"/>
  <c r="CX727" i="1"/>
  <c r="CW727" i="1"/>
  <c r="CZ440" i="1"/>
  <c r="CY440" i="1"/>
  <c r="CX440" i="1"/>
  <c r="CW440" i="1"/>
  <c r="CZ659" i="1"/>
  <c r="CY659" i="1"/>
  <c r="CX659" i="1"/>
  <c r="CW659" i="1"/>
  <c r="CZ477" i="1"/>
  <c r="CY477" i="1"/>
  <c r="CX477" i="1"/>
  <c r="CW477" i="1"/>
  <c r="CZ794" i="1"/>
  <c r="CY794" i="1"/>
  <c r="CX794" i="1"/>
  <c r="CW794" i="1"/>
  <c r="CZ618" i="1"/>
  <c r="CY618" i="1"/>
  <c r="CX618" i="1"/>
  <c r="CW618" i="1"/>
  <c r="CZ400" i="1"/>
  <c r="CY400" i="1"/>
  <c r="CX400" i="1"/>
  <c r="CW400" i="1"/>
  <c r="CZ247" i="1"/>
  <c r="CY247" i="1"/>
  <c r="CX247" i="1"/>
  <c r="CW247" i="1"/>
  <c r="CZ220" i="1"/>
  <c r="CY220" i="1"/>
  <c r="CX220" i="1"/>
  <c r="CW220" i="1"/>
  <c r="CZ509" i="1"/>
  <c r="CY509" i="1"/>
  <c r="CX509" i="1"/>
  <c r="CW509" i="1"/>
  <c r="CZ787" i="1"/>
  <c r="CY787" i="1"/>
  <c r="CX787" i="1"/>
  <c r="CW787" i="1"/>
  <c r="CZ428" i="1"/>
  <c r="CY428" i="1"/>
  <c r="CX428" i="1"/>
  <c r="CW428" i="1"/>
  <c r="CZ593" i="1"/>
  <c r="CY593" i="1"/>
  <c r="CX593" i="1"/>
  <c r="CW593" i="1"/>
  <c r="CZ557" i="1"/>
  <c r="CY557" i="1"/>
  <c r="CX557" i="1"/>
  <c r="CW557" i="1"/>
  <c r="CZ166" i="1"/>
  <c r="CY166" i="1"/>
  <c r="CX166" i="1"/>
  <c r="CW166" i="1"/>
  <c r="CZ533" i="1"/>
  <c r="CY533" i="1"/>
  <c r="CX533" i="1"/>
  <c r="CW533" i="1"/>
  <c r="CZ308" i="1"/>
  <c r="CY308" i="1"/>
  <c r="CX308" i="1"/>
  <c r="CW308" i="1"/>
  <c r="CZ126" i="1"/>
  <c r="CY126" i="1"/>
  <c r="CX126" i="1"/>
  <c r="CW126" i="1"/>
  <c r="CZ77" i="1"/>
  <c r="CY77" i="1"/>
  <c r="CX77" i="1"/>
  <c r="CW77" i="1"/>
  <c r="CZ395" i="1"/>
  <c r="CY395" i="1"/>
  <c r="CX395" i="1"/>
  <c r="CW395" i="1"/>
  <c r="CZ97" i="1"/>
  <c r="CY97" i="1"/>
  <c r="CX97" i="1"/>
  <c r="CW97" i="1"/>
  <c r="CZ736" i="1"/>
  <c r="CY736" i="1"/>
  <c r="CX736" i="1"/>
  <c r="CW736" i="1"/>
  <c r="CZ709" i="1"/>
  <c r="CY709" i="1"/>
  <c r="CX709" i="1"/>
  <c r="CW709" i="1"/>
  <c r="CZ167" i="1"/>
  <c r="CY167" i="1"/>
  <c r="CX167" i="1"/>
  <c r="CW167" i="1"/>
  <c r="CZ691" i="1"/>
  <c r="CY691" i="1"/>
  <c r="CX691" i="1"/>
  <c r="CW691" i="1"/>
  <c r="CZ785" i="1"/>
  <c r="CY785" i="1"/>
  <c r="CX785" i="1"/>
  <c r="CW785" i="1"/>
  <c r="CZ293" i="1"/>
  <c r="CY293" i="1"/>
  <c r="CX293" i="1"/>
  <c r="CW293" i="1"/>
  <c r="CZ676" i="1"/>
  <c r="CY676" i="1"/>
  <c r="CX676" i="1"/>
  <c r="CW676" i="1"/>
  <c r="CZ54" i="1"/>
  <c r="CY54" i="1"/>
  <c r="CX54" i="1"/>
  <c r="CW54" i="1"/>
  <c r="CZ470" i="1"/>
  <c r="CY470" i="1"/>
  <c r="CX470" i="1"/>
  <c r="CW470" i="1"/>
  <c r="CZ425" i="1"/>
  <c r="CY425" i="1"/>
  <c r="CX425" i="1"/>
  <c r="CW425" i="1"/>
  <c r="CZ367" i="1"/>
  <c r="CY367" i="1"/>
  <c r="CX367" i="1"/>
  <c r="CW367" i="1"/>
  <c r="CZ449" i="1"/>
  <c r="CY449" i="1"/>
  <c r="CX449" i="1"/>
  <c r="CW449" i="1"/>
  <c r="CZ453" i="1"/>
  <c r="CY453" i="1"/>
  <c r="CX453" i="1"/>
  <c r="CW453" i="1"/>
  <c r="CZ310" i="1"/>
  <c r="CY310" i="1"/>
  <c r="CX310" i="1"/>
  <c r="CW310" i="1"/>
  <c r="CZ376" i="1"/>
  <c r="CY376" i="1"/>
  <c r="CX376" i="1"/>
  <c r="CW376" i="1"/>
  <c r="CZ306" i="1"/>
  <c r="CY306" i="1"/>
  <c r="CX306" i="1"/>
  <c r="CW306" i="1"/>
  <c r="CZ546" i="1"/>
  <c r="CY546" i="1"/>
  <c r="CX546" i="1"/>
  <c r="CW546" i="1"/>
  <c r="CZ377" i="1"/>
  <c r="CY377" i="1"/>
  <c r="CX377" i="1"/>
  <c r="CW377" i="1"/>
  <c r="CZ203" i="1"/>
  <c r="CY203" i="1"/>
  <c r="CX203" i="1"/>
  <c r="CW203" i="1"/>
  <c r="CZ101" i="1"/>
  <c r="CY101" i="1"/>
  <c r="CX101" i="1"/>
  <c r="CW101" i="1"/>
  <c r="CZ320" i="1"/>
  <c r="CY320" i="1"/>
  <c r="CX320" i="1"/>
  <c r="CW320" i="1"/>
  <c r="CZ284" i="1"/>
  <c r="CY284" i="1"/>
  <c r="CX284" i="1"/>
  <c r="CW284" i="1"/>
  <c r="CZ105" i="1"/>
  <c r="CY105" i="1"/>
  <c r="CX105" i="1"/>
  <c r="CW105" i="1"/>
  <c r="CZ226" i="1"/>
  <c r="CY226" i="1"/>
  <c r="CX226" i="1"/>
  <c r="CW226" i="1"/>
  <c r="CZ471" i="1"/>
  <c r="CY471" i="1"/>
  <c r="CX471" i="1"/>
  <c r="CW471" i="1"/>
  <c r="CZ285" i="1"/>
  <c r="CY285" i="1"/>
  <c r="CX285" i="1"/>
  <c r="CW285" i="1"/>
  <c r="CZ539" i="1"/>
  <c r="CY539" i="1"/>
  <c r="CX539" i="1"/>
  <c r="CW539" i="1"/>
  <c r="CZ597" i="1"/>
  <c r="CY597" i="1"/>
  <c r="CX597" i="1"/>
  <c r="CW597" i="1"/>
  <c r="CZ415" i="1"/>
  <c r="CY415" i="1"/>
  <c r="CX415" i="1"/>
  <c r="CW415" i="1"/>
  <c r="CZ458" i="1"/>
  <c r="CY458" i="1"/>
  <c r="CX458" i="1"/>
  <c r="CW458" i="1"/>
  <c r="CZ123" i="1"/>
  <c r="CY123" i="1"/>
  <c r="CX123" i="1"/>
  <c r="CW123" i="1"/>
  <c r="CZ264" i="1"/>
  <c r="CY264" i="1"/>
  <c r="CX264" i="1"/>
  <c r="CW264" i="1"/>
  <c r="CZ513" i="1"/>
  <c r="CY513" i="1"/>
  <c r="CX513" i="1"/>
  <c r="CW513" i="1"/>
  <c r="CZ462" i="1"/>
  <c r="CY462" i="1"/>
  <c r="CX462" i="1"/>
  <c r="CW462" i="1"/>
  <c r="CZ637" i="1"/>
  <c r="CY637" i="1"/>
  <c r="CX637" i="1"/>
  <c r="CW637" i="1"/>
  <c r="CZ365" i="1"/>
  <c r="CY365" i="1"/>
  <c r="CX365" i="1"/>
  <c r="CW365" i="1"/>
  <c r="CZ445" i="1"/>
  <c r="CY445" i="1"/>
  <c r="CX445" i="1"/>
  <c r="CW445" i="1"/>
  <c r="CZ163" i="1"/>
  <c r="CY163" i="1"/>
  <c r="CX163" i="1"/>
  <c r="CW163" i="1"/>
  <c r="CZ249" i="1"/>
  <c r="CY249" i="1"/>
  <c r="CX249" i="1"/>
  <c r="CW249" i="1"/>
  <c r="CZ197" i="1"/>
  <c r="CY197" i="1"/>
  <c r="CX197" i="1"/>
  <c r="CW197" i="1"/>
  <c r="CZ216" i="1"/>
  <c r="CY216" i="1"/>
  <c r="CX216" i="1"/>
  <c r="CW216" i="1"/>
  <c r="CZ717" i="1"/>
  <c r="CY717" i="1"/>
  <c r="CX717" i="1"/>
  <c r="CW717" i="1"/>
  <c r="CZ408" i="1"/>
  <c r="CY408" i="1"/>
  <c r="CX408" i="1"/>
  <c r="CW408" i="1"/>
  <c r="CZ817" i="1"/>
  <c r="CY817" i="1"/>
  <c r="CX817" i="1"/>
  <c r="CW817" i="1"/>
  <c r="CZ651" i="1"/>
  <c r="CY651" i="1"/>
  <c r="CX651" i="1"/>
  <c r="CW651" i="1"/>
  <c r="CZ524" i="1"/>
  <c r="CY524" i="1"/>
  <c r="CX524" i="1"/>
  <c r="CW524" i="1"/>
  <c r="CZ466" i="1"/>
  <c r="CY466" i="1"/>
  <c r="CX466" i="1"/>
  <c r="CW466" i="1"/>
  <c r="CZ236" i="1"/>
  <c r="CY236" i="1"/>
  <c r="CX236" i="1"/>
  <c r="CW236" i="1"/>
  <c r="CZ756" i="1"/>
  <c r="CY756" i="1"/>
  <c r="CX756" i="1"/>
  <c r="CW756" i="1"/>
  <c r="CZ617" i="1"/>
  <c r="CY617" i="1"/>
  <c r="CX617" i="1"/>
  <c r="CW617" i="1"/>
  <c r="CZ302" i="1"/>
  <c r="CY302" i="1"/>
  <c r="CX302" i="1"/>
  <c r="CW302" i="1"/>
  <c r="CZ720" i="1"/>
  <c r="CY720" i="1"/>
  <c r="CX720" i="1"/>
  <c r="CW720" i="1"/>
  <c r="CZ800" i="1"/>
  <c r="CY800" i="1"/>
  <c r="CX800" i="1"/>
  <c r="CW800" i="1"/>
  <c r="CZ663" i="1"/>
  <c r="CY663" i="1"/>
  <c r="CX663" i="1"/>
  <c r="CW663" i="1"/>
  <c r="CZ480" i="1"/>
  <c r="CY480" i="1"/>
  <c r="CX480" i="1"/>
  <c r="CW480" i="1"/>
  <c r="CZ721" i="1"/>
  <c r="CY721" i="1"/>
  <c r="CX721" i="1"/>
  <c r="CW721" i="1"/>
  <c r="CZ674" i="1"/>
  <c r="CY674" i="1"/>
  <c r="CX674" i="1"/>
  <c r="CW674" i="1"/>
  <c r="CZ732" i="1"/>
  <c r="CY732" i="1"/>
  <c r="CX732" i="1"/>
  <c r="CW732" i="1"/>
  <c r="CZ369" i="1"/>
  <c r="CY369" i="1"/>
  <c r="CX369" i="1"/>
  <c r="CW369" i="1"/>
  <c r="CZ28" i="1"/>
  <c r="CY28" i="1"/>
  <c r="CX28" i="1"/>
  <c r="CW28" i="1"/>
  <c r="CZ183" i="1"/>
  <c r="CY183" i="1"/>
  <c r="CX183" i="1"/>
  <c r="CW183" i="1"/>
  <c r="CZ281" i="1"/>
  <c r="CY281" i="1"/>
  <c r="CX281" i="1"/>
  <c r="CW281" i="1"/>
  <c r="CZ87" i="1"/>
  <c r="CY87" i="1"/>
  <c r="CX87" i="1"/>
  <c r="CW87" i="1"/>
  <c r="CZ224" i="1"/>
  <c r="CY224" i="1"/>
  <c r="CX224" i="1"/>
  <c r="CW224" i="1"/>
  <c r="CZ761" i="1"/>
  <c r="CY761" i="1"/>
  <c r="CX761" i="1"/>
  <c r="CW761" i="1"/>
  <c r="CZ527" i="1"/>
  <c r="CY527" i="1"/>
  <c r="CX527" i="1"/>
  <c r="CW527" i="1"/>
  <c r="CZ173" i="1"/>
  <c r="CY173" i="1"/>
  <c r="CX173" i="1"/>
  <c r="CW173" i="1"/>
  <c r="CZ95" i="1"/>
  <c r="CY95" i="1"/>
  <c r="CX95" i="1"/>
  <c r="CW95" i="1"/>
  <c r="CZ500" i="1"/>
  <c r="CY500" i="1"/>
  <c r="CX500" i="1"/>
  <c r="CW500" i="1"/>
  <c r="CZ120" i="1"/>
  <c r="CY120" i="1"/>
  <c r="CX120" i="1"/>
  <c r="CW120" i="1"/>
  <c r="CZ612" i="1"/>
  <c r="CY612" i="1"/>
  <c r="CX612" i="1"/>
  <c r="CW612" i="1"/>
  <c r="CZ718" i="1"/>
  <c r="CY718" i="1"/>
  <c r="CX718" i="1"/>
  <c r="CW718" i="1"/>
  <c r="CZ240" i="1"/>
  <c r="CY240" i="1"/>
  <c r="CX240" i="1"/>
  <c r="CW240" i="1"/>
  <c r="CZ422" i="1"/>
  <c r="CY422" i="1"/>
  <c r="CX422" i="1"/>
  <c r="CW422" i="1"/>
  <c r="CZ665" i="1"/>
  <c r="CY665" i="1"/>
  <c r="CX665" i="1"/>
  <c r="CW665" i="1"/>
  <c r="CZ724" i="1"/>
  <c r="CY724" i="1"/>
  <c r="CX724" i="1"/>
  <c r="CW724" i="1"/>
  <c r="CZ297" i="1"/>
  <c r="CY297" i="1"/>
  <c r="CX297" i="1"/>
  <c r="CW297" i="1"/>
  <c r="CZ518" i="1"/>
  <c r="CY518" i="1"/>
  <c r="CX518" i="1"/>
  <c r="CW518" i="1"/>
  <c r="CZ317" i="1"/>
  <c r="CY317" i="1"/>
  <c r="CX317" i="1"/>
  <c r="CW317" i="1"/>
  <c r="CZ762" i="1"/>
  <c r="CY762" i="1"/>
  <c r="CX762" i="1"/>
  <c r="CW762" i="1"/>
  <c r="CZ671" i="1"/>
  <c r="CY671" i="1"/>
  <c r="CX671" i="1"/>
  <c r="CW671" i="1"/>
  <c r="CZ235" i="1"/>
  <c r="CY235" i="1"/>
  <c r="CX235" i="1"/>
  <c r="CW235" i="1"/>
  <c r="CZ300" i="1"/>
  <c r="CY300" i="1"/>
  <c r="CX300" i="1"/>
  <c r="CW300" i="1"/>
  <c r="CZ711" i="1"/>
  <c r="CY711" i="1"/>
  <c r="CX711" i="1"/>
  <c r="CW711" i="1"/>
  <c r="CZ816" i="1"/>
  <c r="CY816" i="1"/>
  <c r="CX816" i="1"/>
  <c r="CW816" i="1"/>
  <c r="CZ560" i="1"/>
  <c r="CY560" i="1"/>
  <c r="CX560" i="1"/>
  <c r="CW560" i="1"/>
  <c r="CZ119" i="1"/>
  <c r="CY119" i="1"/>
  <c r="CX119" i="1"/>
  <c r="CW119" i="1"/>
  <c r="CZ685" i="1"/>
  <c r="CY685" i="1"/>
  <c r="CX685" i="1"/>
  <c r="CW685" i="1"/>
  <c r="CZ414" i="1"/>
  <c r="CY414" i="1"/>
  <c r="CX414" i="1"/>
  <c r="CW414" i="1"/>
  <c r="CZ583" i="1"/>
  <c r="CY583" i="1"/>
  <c r="CX583" i="1"/>
  <c r="CW583" i="1"/>
  <c r="CZ214" i="1"/>
  <c r="CY214" i="1"/>
  <c r="CX214" i="1"/>
  <c r="CW214" i="1"/>
  <c r="CZ328" i="1"/>
  <c r="CY328" i="1"/>
  <c r="CX328" i="1"/>
  <c r="CW328" i="1"/>
  <c r="CZ806" i="1"/>
  <c r="CY806" i="1"/>
  <c r="CX806" i="1"/>
  <c r="CW806" i="1"/>
  <c r="CZ751" i="1"/>
  <c r="CY751" i="1"/>
  <c r="CX751" i="1"/>
  <c r="CW751" i="1"/>
  <c r="CZ624" i="1"/>
  <c r="CY624" i="1"/>
  <c r="CX624" i="1"/>
  <c r="CW624" i="1"/>
  <c r="CZ152" i="1"/>
  <c r="CY152" i="1"/>
  <c r="CX152" i="1"/>
  <c r="CW152" i="1"/>
  <c r="CZ679" i="1"/>
  <c r="CY679" i="1"/>
  <c r="CX679" i="1"/>
  <c r="CW679" i="1"/>
  <c r="CZ755" i="1"/>
  <c r="CY755" i="1"/>
  <c r="CX755" i="1"/>
  <c r="CW755" i="1"/>
  <c r="CZ350" i="1"/>
  <c r="CY350" i="1"/>
  <c r="CX350" i="1"/>
  <c r="CW350" i="1"/>
  <c r="CZ494" i="1"/>
  <c r="CY494" i="1"/>
  <c r="CX494" i="1"/>
  <c r="CW494" i="1"/>
  <c r="CZ487" i="1"/>
  <c r="CY487" i="1"/>
  <c r="CX487" i="1"/>
  <c r="CW487" i="1"/>
  <c r="CZ443" i="1"/>
  <c r="CY443" i="1"/>
  <c r="CX443" i="1"/>
  <c r="CW443" i="1"/>
  <c r="CZ815" i="1"/>
  <c r="CY815" i="1"/>
  <c r="CX815" i="1"/>
  <c r="CW815" i="1"/>
  <c r="CZ493" i="1"/>
  <c r="CY493" i="1"/>
  <c r="CX493" i="1"/>
  <c r="CW493" i="1"/>
  <c r="CZ492" i="1"/>
  <c r="CY492" i="1"/>
  <c r="CX492" i="1"/>
  <c r="CW492" i="1"/>
  <c r="CZ698" i="1"/>
  <c r="CY698" i="1"/>
  <c r="CX698" i="1"/>
  <c r="CW698" i="1"/>
  <c r="CZ345" i="1"/>
  <c r="CY345" i="1"/>
  <c r="CX345" i="1"/>
  <c r="CW345" i="1"/>
  <c r="CZ199" i="1"/>
  <c r="CY199" i="1"/>
  <c r="CX199" i="1"/>
  <c r="CW199" i="1"/>
  <c r="CZ261" i="1"/>
  <c r="CY261" i="1"/>
  <c r="CX261" i="1"/>
  <c r="CW261" i="1"/>
  <c r="CZ403" i="1"/>
  <c r="CY403" i="1"/>
  <c r="CX403" i="1"/>
  <c r="CW403" i="1"/>
  <c r="CZ554" i="1"/>
  <c r="CY554" i="1"/>
  <c r="CX554" i="1"/>
  <c r="CW554" i="1"/>
  <c r="CZ479" i="1"/>
  <c r="CY479" i="1"/>
  <c r="CX479" i="1"/>
  <c r="CW479" i="1"/>
  <c r="CZ129" i="1"/>
  <c r="CY129" i="1"/>
  <c r="CX129" i="1"/>
  <c r="CW129" i="1"/>
  <c r="CZ315" i="1"/>
  <c r="CY315" i="1"/>
  <c r="CX315" i="1"/>
  <c r="CW315" i="1"/>
  <c r="CZ294" i="1"/>
  <c r="CY294" i="1"/>
  <c r="CX294" i="1"/>
  <c r="CW294" i="1"/>
  <c r="CZ353" i="1"/>
  <c r="CY353" i="1"/>
  <c r="CX353" i="1"/>
  <c r="CW353" i="1"/>
  <c r="CZ643" i="1"/>
  <c r="CY643" i="1"/>
  <c r="CX643" i="1"/>
  <c r="CW643" i="1"/>
  <c r="CZ55" i="1"/>
  <c r="CY55" i="1"/>
  <c r="CX55" i="1"/>
  <c r="CW55" i="1"/>
  <c r="CZ248" i="1"/>
  <c r="CY248" i="1"/>
  <c r="CX248" i="1"/>
  <c r="CW248" i="1"/>
  <c r="CZ311" i="1"/>
  <c r="CY311" i="1"/>
  <c r="CX311" i="1"/>
  <c r="CW311" i="1"/>
  <c r="CZ80" i="1"/>
  <c r="CY80" i="1"/>
  <c r="CX80" i="1"/>
  <c r="CW80" i="1"/>
  <c r="CZ435" i="1"/>
  <c r="CY435" i="1"/>
  <c r="CX435" i="1"/>
  <c r="CW435" i="1"/>
  <c r="CZ207" i="1"/>
  <c r="CY207" i="1"/>
  <c r="CX207" i="1"/>
  <c r="CW207" i="1"/>
  <c r="CZ809" i="1"/>
  <c r="CY809" i="1"/>
  <c r="CX809" i="1"/>
  <c r="CW809" i="1"/>
  <c r="CZ814" i="1"/>
  <c r="CY814" i="1"/>
  <c r="CX814" i="1"/>
  <c r="CW814" i="1"/>
  <c r="CZ222" i="1"/>
  <c r="CY222" i="1"/>
  <c r="CX222" i="1"/>
  <c r="CW222" i="1"/>
  <c r="CZ506" i="1"/>
  <c r="CY506" i="1"/>
  <c r="CX506" i="1"/>
  <c r="CW506" i="1"/>
  <c r="CZ548" i="1"/>
  <c r="CY548" i="1"/>
  <c r="CX548" i="1"/>
  <c r="CW548" i="1"/>
  <c r="CZ276" i="1"/>
  <c r="CY276" i="1"/>
  <c r="CX276" i="1"/>
  <c r="CW276" i="1"/>
  <c r="CZ511" i="1"/>
  <c r="CY511" i="1"/>
  <c r="CX511" i="1"/>
  <c r="CW511" i="1"/>
  <c r="CZ640" i="1"/>
  <c r="CY640" i="1"/>
  <c r="CX640" i="1"/>
  <c r="CW640" i="1"/>
  <c r="CZ188" i="1"/>
  <c r="CY188" i="1"/>
  <c r="CX188" i="1"/>
  <c r="CW188" i="1"/>
  <c r="CZ796" i="1"/>
  <c r="CY796" i="1"/>
  <c r="CX796" i="1"/>
  <c r="CW796" i="1"/>
  <c r="CZ813" i="1"/>
  <c r="CY813" i="1"/>
  <c r="CX813" i="1"/>
  <c r="CW813" i="1"/>
  <c r="CZ172" i="1"/>
  <c r="CY172" i="1"/>
  <c r="CX172" i="1"/>
  <c r="CW172" i="1"/>
  <c r="CZ382" i="1"/>
  <c r="CY382" i="1"/>
  <c r="CX382" i="1"/>
  <c r="CW382" i="1"/>
  <c r="CZ269" i="1"/>
  <c r="CY269" i="1"/>
  <c r="CX269" i="1"/>
  <c r="CW269" i="1"/>
  <c r="CZ457" i="1"/>
  <c r="CY457" i="1"/>
  <c r="CX457" i="1"/>
  <c r="CW457" i="1"/>
  <c r="CZ164" i="1"/>
  <c r="CY164" i="1"/>
  <c r="CX164" i="1"/>
  <c r="CW164" i="1"/>
  <c r="CZ741" i="1"/>
  <c r="CY741" i="1"/>
  <c r="CX741" i="1"/>
  <c r="CW741" i="1"/>
  <c r="CZ351" i="1"/>
  <c r="CY351" i="1"/>
  <c r="CX351" i="1"/>
  <c r="CW351" i="1"/>
  <c r="CZ289" i="1"/>
  <c r="CY289" i="1"/>
  <c r="CX289" i="1"/>
  <c r="CW289" i="1"/>
  <c r="CZ611" i="1"/>
  <c r="CY611" i="1"/>
  <c r="CX611" i="1"/>
  <c r="CW611" i="1"/>
  <c r="CZ292" i="1"/>
  <c r="CY292" i="1"/>
  <c r="CX292" i="1"/>
  <c r="CW292" i="1"/>
  <c r="CZ383" i="1"/>
  <c r="CY383" i="1"/>
  <c r="CX383" i="1"/>
  <c r="CW383" i="1"/>
  <c r="CZ645" i="1"/>
  <c r="CY645" i="1"/>
  <c r="CX645" i="1"/>
  <c r="CW645" i="1"/>
  <c r="CZ417" i="1"/>
  <c r="CY417" i="1"/>
  <c r="CX417" i="1"/>
  <c r="CW417" i="1"/>
  <c r="CZ739" i="1"/>
  <c r="CY739" i="1"/>
  <c r="CX739" i="1"/>
  <c r="CW739" i="1"/>
  <c r="CZ111" i="1"/>
  <c r="CY111" i="1"/>
  <c r="CX111" i="1"/>
  <c r="CW111" i="1"/>
  <c r="CZ156" i="1"/>
  <c r="CY156" i="1"/>
  <c r="CX156" i="1"/>
  <c r="CW156" i="1"/>
  <c r="CZ725" i="1"/>
  <c r="CY725" i="1"/>
  <c r="CX725" i="1"/>
  <c r="CW725" i="1"/>
  <c r="CZ411" i="1"/>
  <c r="CY411" i="1"/>
  <c r="CX411" i="1"/>
  <c r="CW411" i="1"/>
  <c r="CZ296" i="1"/>
  <c r="CY296" i="1"/>
  <c r="CX296" i="1"/>
  <c r="CW296" i="1"/>
  <c r="CZ714" i="1"/>
  <c r="CY714" i="1"/>
  <c r="CX714" i="1"/>
  <c r="CW714" i="1"/>
  <c r="CZ210" i="1"/>
  <c r="CY210" i="1"/>
  <c r="CX210" i="1"/>
  <c r="CW210" i="1"/>
  <c r="CZ544" i="1"/>
  <c r="CY544" i="1"/>
  <c r="CX544" i="1"/>
  <c r="CW544" i="1"/>
  <c r="CZ502" i="1"/>
  <c r="CY502" i="1"/>
  <c r="CX502" i="1"/>
  <c r="CW502" i="1"/>
  <c r="CZ608" i="1"/>
  <c r="CY608" i="1"/>
  <c r="CX608" i="1"/>
  <c r="CW608" i="1"/>
  <c r="CZ299" i="1"/>
  <c r="CY299" i="1"/>
  <c r="CX299" i="1"/>
  <c r="CW299" i="1"/>
  <c r="CZ434" i="1"/>
  <c r="CY434" i="1"/>
  <c r="CX434" i="1"/>
  <c r="CW434" i="1"/>
  <c r="CZ318" i="1"/>
  <c r="CY318" i="1"/>
  <c r="CX318" i="1"/>
  <c r="CW318" i="1"/>
  <c r="CZ541" i="1"/>
  <c r="CY541" i="1"/>
  <c r="CX541" i="1"/>
  <c r="CW541" i="1"/>
  <c r="CZ710" i="1"/>
  <c r="CY710" i="1"/>
  <c r="CX710" i="1"/>
  <c r="CW710" i="1"/>
  <c r="CZ238" i="1"/>
  <c r="CY238" i="1"/>
  <c r="CX238" i="1"/>
  <c r="CW238" i="1"/>
  <c r="CZ108" i="1"/>
  <c r="CY108" i="1"/>
  <c r="CX108" i="1"/>
  <c r="CW108" i="1"/>
  <c r="CZ91" i="1"/>
  <c r="CY91" i="1"/>
  <c r="CX91" i="1"/>
  <c r="CW91" i="1"/>
  <c r="CZ678" i="1"/>
  <c r="CY678" i="1"/>
  <c r="CX678" i="1"/>
  <c r="CW678" i="1"/>
  <c r="CZ361" i="1"/>
  <c r="CY361" i="1"/>
  <c r="CX361" i="1"/>
  <c r="CW361" i="1"/>
  <c r="CZ66" i="1"/>
  <c r="CY66" i="1"/>
  <c r="CX66" i="1"/>
  <c r="CW66" i="1"/>
  <c r="CZ605" i="1"/>
  <c r="CY605" i="1"/>
  <c r="CX605" i="1"/>
  <c r="CW605" i="1"/>
  <c r="CZ547" i="1"/>
  <c r="CY547" i="1"/>
  <c r="CX547" i="1"/>
  <c r="CW547" i="1"/>
  <c r="CZ590" i="1"/>
  <c r="CY590" i="1"/>
  <c r="CX590" i="1"/>
  <c r="CW590" i="1"/>
  <c r="CZ474" i="1"/>
  <c r="CY474" i="1"/>
  <c r="CX474" i="1"/>
  <c r="CW474" i="1"/>
  <c r="CZ517" i="1"/>
  <c r="CY517" i="1"/>
  <c r="CX517" i="1"/>
  <c r="CW517" i="1"/>
  <c r="CZ154" i="1"/>
  <c r="CY154" i="1"/>
  <c r="CX154" i="1"/>
  <c r="CW154" i="1"/>
  <c r="CZ416" i="1"/>
  <c r="CY416" i="1"/>
  <c r="CX416" i="1"/>
  <c r="CW416" i="1"/>
  <c r="CZ791" i="1"/>
  <c r="CY791" i="1"/>
  <c r="CX791" i="1"/>
  <c r="CW791" i="1"/>
  <c r="CZ675" i="1"/>
  <c r="CY675" i="1"/>
  <c r="CX675" i="1"/>
  <c r="CW675" i="1"/>
  <c r="CZ482" i="1"/>
  <c r="CY482" i="1"/>
  <c r="CX482" i="1"/>
  <c r="CW482" i="1"/>
  <c r="CZ746" i="1"/>
  <c r="CY746" i="1"/>
  <c r="CX746" i="1"/>
  <c r="CW746" i="1"/>
  <c r="CZ758" i="1"/>
  <c r="CY758" i="1"/>
  <c r="CX758" i="1"/>
  <c r="CW758" i="1"/>
  <c r="CZ454" i="1"/>
  <c r="CY454" i="1"/>
  <c r="CX454" i="1"/>
  <c r="CW454" i="1"/>
  <c r="CZ723" i="1"/>
  <c r="CY723" i="1"/>
  <c r="CX723" i="1"/>
  <c r="CW723" i="1"/>
  <c r="CZ705" i="1"/>
  <c r="CY705" i="1"/>
  <c r="CX705" i="1"/>
  <c r="CW705" i="1"/>
  <c r="CZ171" i="1"/>
  <c r="CY171" i="1"/>
  <c r="CX171" i="1"/>
  <c r="CW171" i="1"/>
  <c r="CZ804" i="1"/>
  <c r="CY804" i="1"/>
  <c r="CX804" i="1"/>
  <c r="CW804" i="1"/>
  <c r="CZ792" i="1"/>
  <c r="CY792" i="1"/>
  <c r="CX792" i="1"/>
  <c r="CW792" i="1"/>
  <c r="CZ402" i="1"/>
  <c r="CY402" i="1"/>
  <c r="CX402" i="1"/>
  <c r="CW402" i="1"/>
  <c r="CZ325" i="1"/>
  <c r="CY325" i="1"/>
  <c r="CX325" i="1"/>
  <c r="CW325" i="1"/>
  <c r="CZ366" i="1"/>
  <c r="CY366" i="1"/>
  <c r="CX366" i="1"/>
  <c r="CW366" i="1"/>
  <c r="CZ291" i="1"/>
  <c r="CY291" i="1"/>
  <c r="CX291" i="1"/>
  <c r="CW291" i="1"/>
  <c r="CZ692" i="1"/>
  <c r="CY692" i="1"/>
  <c r="CX692" i="1"/>
  <c r="CW692" i="1"/>
  <c r="CZ392" i="1"/>
  <c r="CY392" i="1"/>
  <c r="CX392" i="1"/>
  <c r="CW392" i="1"/>
  <c r="CZ808" i="1"/>
  <c r="CY808" i="1"/>
  <c r="CX808" i="1"/>
  <c r="CW808" i="1"/>
  <c r="CZ312" i="1"/>
  <c r="CY312" i="1"/>
  <c r="CX312" i="1"/>
  <c r="CW312" i="1"/>
  <c r="CZ178" i="1"/>
  <c r="CY178" i="1"/>
  <c r="CX178" i="1"/>
  <c r="CW178" i="1"/>
  <c r="CZ550" i="1"/>
  <c r="CY550" i="1"/>
  <c r="CX550" i="1"/>
  <c r="CW550" i="1"/>
  <c r="CZ52" i="1"/>
  <c r="CY52" i="1"/>
  <c r="CX52" i="1"/>
  <c r="CW52" i="1"/>
  <c r="CZ712" i="1"/>
  <c r="CY712" i="1"/>
  <c r="CX712" i="1"/>
  <c r="CW712" i="1"/>
  <c r="CZ655" i="1"/>
  <c r="CY655" i="1"/>
  <c r="CX655" i="1"/>
  <c r="CW655" i="1"/>
  <c r="CZ460" i="1"/>
  <c r="CY460" i="1"/>
  <c r="CX460" i="1"/>
  <c r="CW460" i="1"/>
  <c r="CZ768" i="1"/>
  <c r="CY768" i="1"/>
  <c r="CX768" i="1"/>
  <c r="CW768" i="1"/>
  <c r="CZ138" i="1"/>
  <c r="CY138" i="1"/>
  <c r="CX138" i="1"/>
  <c r="CW138" i="1"/>
  <c r="CZ584" i="1"/>
  <c r="CY584" i="1"/>
  <c r="CX584" i="1"/>
  <c r="CW584" i="1"/>
  <c r="CZ107" i="1"/>
  <c r="CY107" i="1"/>
  <c r="CX107" i="1"/>
  <c r="CW107" i="1"/>
  <c r="CZ298" i="1"/>
  <c r="CY298" i="1"/>
  <c r="CX298" i="1"/>
  <c r="CW298" i="1"/>
  <c r="CZ523" i="1"/>
  <c r="CY523" i="1"/>
  <c r="CX523" i="1"/>
  <c r="CW523" i="1"/>
  <c r="CZ114" i="1"/>
  <c r="CY114" i="1"/>
  <c r="CX114" i="1"/>
  <c r="CW114" i="1"/>
  <c r="CZ180" i="1"/>
  <c r="CY180" i="1"/>
  <c r="CX180" i="1"/>
  <c r="CW180" i="1"/>
  <c r="CZ594" i="1"/>
  <c r="CY594" i="1"/>
  <c r="CX594" i="1"/>
  <c r="CW594" i="1"/>
  <c r="CZ526" i="1"/>
  <c r="CY526" i="1"/>
  <c r="CX526" i="1"/>
  <c r="CW526" i="1"/>
  <c r="CZ722" i="1"/>
  <c r="CY722" i="1"/>
  <c r="CX722" i="1"/>
  <c r="CW722" i="1"/>
  <c r="CZ340" i="1"/>
  <c r="CY340" i="1"/>
  <c r="CX340" i="1"/>
  <c r="CW340" i="1"/>
  <c r="CZ619" i="1"/>
  <c r="CY619" i="1"/>
  <c r="CX619" i="1"/>
  <c r="CW619" i="1"/>
  <c r="CZ218" i="1"/>
  <c r="CY218" i="1"/>
  <c r="CX218" i="1"/>
  <c r="CW218" i="1"/>
  <c r="CZ346" i="1"/>
  <c r="CY346" i="1"/>
  <c r="CX346" i="1"/>
  <c r="CW346" i="1"/>
  <c r="CZ253" i="1"/>
  <c r="CY253" i="1"/>
  <c r="CX253" i="1"/>
  <c r="CW253" i="1"/>
  <c r="CZ148" i="1"/>
  <c r="CY148" i="1"/>
  <c r="CX148" i="1"/>
  <c r="CW148" i="1"/>
  <c r="CZ217" i="1"/>
  <c r="CY217" i="1"/>
  <c r="CX217" i="1"/>
  <c r="CW217" i="1"/>
  <c r="CZ165" i="1"/>
  <c r="CY165" i="1"/>
  <c r="CX165" i="1"/>
  <c r="CW165" i="1"/>
  <c r="CZ442" i="1"/>
  <c r="CY442" i="1"/>
  <c r="CX442" i="1"/>
  <c r="CW442" i="1"/>
  <c r="CZ189" i="1"/>
  <c r="CY189" i="1"/>
  <c r="CX189" i="1"/>
  <c r="CW189" i="1"/>
  <c r="CZ110" i="1"/>
  <c r="CY110" i="1"/>
  <c r="CX110" i="1"/>
  <c r="CW110" i="1"/>
  <c r="CZ194" i="1"/>
  <c r="CY194" i="1"/>
  <c r="CX194" i="1"/>
  <c r="CW194" i="1"/>
  <c r="CZ531" i="1"/>
  <c r="CY531" i="1"/>
  <c r="CX531" i="1"/>
  <c r="CW531" i="1"/>
  <c r="CZ190" i="1"/>
  <c r="CY190" i="1"/>
  <c r="CX190" i="1"/>
  <c r="CW190" i="1"/>
  <c r="CZ537" i="1"/>
  <c r="CY537" i="1"/>
  <c r="CX537" i="1"/>
  <c r="CW537" i="1"/>
  <c r="CZ343" i="1"/>
  <c r="CY343" i="1"/>
  <c r="CX343" i="1"/>
  <c r="CW343" i="1"/>
  <c r="CZ504" i="1"/>
  <c r="CY504" i="1"/>
  <c r="CX504" i="1"/>
  <c r="CW504" i="1"/>
  <c r="CZ677" i="1"/>
  <c r="CY677" i="1"/>
  <c r="CX677" i="1"/>
  <c r="CW677" i="1"/>
  <c r="CZ670" i="1"/>
  <c r="CY670" i="1"/>
  <c r="CX670" i="1"/>
  <c r="CW670" i="1"/>
  <c r="CZ521" i="1"/>
  <c r="CY521" i="1"/>
  <c r="CX521" i="1"/>
  <c r="CW521" i="1"/>
  <c r="CZ658" i="1"/>
  <c r="CY658" i="1"/>
  <c r="CX658" i="1"/>
  <c r="CW658" i="1"/>
  <c r="CZ649" i="1"/>
  <c r="CY649" i="1"/>
  <c r="CX649" i="1"/>
  <c r="CW649" i="1"/>
  <c r="CZ321" i="1"/>
  <c r="CY321" i="1"/>
  <c r="CX321" i="1"/>
  <c r="CW321" i="1"/>
  <c r="CZ394" i="1"/>
  <c r="CY394" i="1"/>
  <c r="CX394" i="1"/>
  <c r="CW394" i="1"/>
  <c r="CZ664" i="1"/>
  <c r="CY664" i="1"/>
  <c r="CX664" i="1"/>
  <c r="CW664" i="1"/>
  <c r="CZ140" i="1"/>
  <c r="CY140" i="1"/>
  <c r="CX140" i="1"/>
  <c r="CW140" i="1"/>
  <c r="CZ96" i="1"/>
  <c r="CY96" i="1"/>
  <c r="CX96" i="1"/>
  <c r="CW96" i="1"/>
  <c r="CZ205" i="1"/>
  <c r="CY205" i="1"/>
  <c r="CX205" i="1"/>
  <c r="CW205" i="1"/>
  <c r="CZ639" i="1"/>
  <c r="CY639" i="1"/>
  <c r="CX639" i="1"/>
  <c r="CW639" i="1"/>
  <c r="CZ490" i="1"/>
  <c r="CY490" i="1"/>
  <c r="CX490" i="1"/>
  <c r="CW490" i="1"/>
  <c r="CZ693" i="1"/>
  <c r="CY693" i="1"/>
  <c r="CX693" i="1"/>
  <c r="CW693" i="1"/>
  <c r="CZ364" i="1"/>
  <c r="CY364" i="1"/>
  <c r="CX364" i="1"/>
  <c r="CW364" i="1"/>
  <c r="CZ589" i="1"/>
  <c r="CY589" i="1"/>
  <c r="CX589" i="1"/>
  <c r="CW589" i="1"/>
  <c r="CZ47" i="1"/>
  <c r="CY47" i="1"/>
  <c r="CX47" i="1"/>
  <c r="CW47" i="1"/>
  <c r="CZ393" i="1"/>
  <c r="CY393" i="1"/>
  <c r="CX393" i="1"/>
  <c r="CW393" i="1"/>
  <c r="CZ812" i="1"/>
  <c r="CY812" i="1"/>
  <c r="CX812" i="1"/>
  <c r="CW812" i="1"/>
  <c r="CZ757" i="1"/>
  <c r="CY757" i="1"/>
  <c r="CX757" i="1"/>
  <c r="CW757" i="1"/>
  <c r="CZ339" i="1"/>
  <c r="CY339" i="1"/>
  <c r="CX339" i="1"/>
  <c r="CW339" i="1"/>
  <c r="CZ14" i="1"/>
  <c r="CY14" i="1"/>
  <c r="CX14" i="1"/>
  <c r="CW14" i="1"/>
  <c r="CZ626" i="1"/>
  <c r="CY626" i="1"/>
  <c r="CX626" i="1"/>
  <c r="CW626" i="1"/>
  <c r="CZ827" i="1"/>
  <c r="CY827" i="1"/>
  <c r="CX827" i="1"/>
  <c r="CW827" i="1"/>
  <c r="CZ510" i="1"/>
  <c r="CY510" i="1"/>
  <c r="CX510" i="1"/>
  <c r="CW510" i="1"/>
  <c r="CZ684" i="1"/>
  <c r="CY684" i="1"/>
  <c r="CX684" i="1"/>
  <c r="CW684" i="1"/>
  <c r="CZ565" i="1"/>
  <c r="CY565" i="1"/>
  <c r="CX565" i="1"/>
  <c r="CW565" i="1"/>
  <c r="CZ633" i="1"/>
  <c r="CY633" i="1"/>
  <c r="CX633" i="1"/>
  <c r="CW633" i="1"/>
  <c r="CZ495" i="1"/>
  <c r="CY495" i="1"/>
  <c r="CX495" i="1"/>
  <c r="CW495" i="1"/>
  <c r="CZ141" i="1"/>
  <c r="CY141" i="1"/>
  <c r="CX141" i="1"/>
  <c r="CW141" i="1"/>
  <c r="CZ322" i="1"/>
  <c r="CY322" i="1"/>
  <c r="CX322" i="1"/>
  <c r="CW322" i="1"/>
  <c r="CZ323" i="1"/>
  <c r="CY323" i="1"/>
  <c r="CX323" i="1"/>
  <c r="CW323" i="1"/>
  <c r="CZ431" i="1"/>
  <c r="CY431" i="1"/>
  <c r="CX431" i="1"/>
  <c r="CW431" i="1"/>
  <c r="CZ420" i="1"/>
  <c r="CY420" i="1"/>
  <c r="CX420" i="1"/>
  <c r="CW420" i="1"/>
  <c r="CZ826" i="1"/>
  <c r="CY826" i="1"/>
  <c r="CX826" i="1"/>
  <c r="CW826" i="1"/>
  <c r="CZ538" i="1"/>
  <c r="CY538" i="1"/>
  <c r="CX538" i="1"/>
  <c r="CW538" i="1"/>
  <c r="CZ439" i="1"/>
  <c r="CY439" i="1"/>
  <c r="CX439" i="1"/>
  <c r="CW439" i="1"/>
  <c r="CZ552" i="1"/>
  <c r="CY552" i="1"/>
  <c r="CX552" i="1"/>
  <c r="CW552" i="1"/>
  <c r="CZ338" i="1"/>
  <c r="CY338" i="1"/>
  <c r="CX338" i="1"/>
  <c r="CW338" i="1"/>
  <c r="CZ242" i="1"/>
  <c r="CY242" i="1"/>
  <c r="CX242" i="1"/>
  <c r="CW242" i="1"/>
  <c r="CZ825" i="1"/>
  <c r="CY825" i="1"/>
  <c r="CX825" i="1"/>
  <c r="CW825" i="1"/>
  <c r="CZ773" i="1"/>
  <c r="CY773" i="1"/>
  <c r="CX773" i="1"/>
  <c r="CW773" i="1"/>
  <c r="CZ258" i="1"/>
  <c r="CY258" i="1"/>
  <c r="CX258" i="1"/>
  <c r="CW258" i="1"/>
  <c r="CZ657" i="1"/>
  <c r="CY657" i="1"/>
  <c r="CX657" i="1"/>
  <c r="CW657" i="1"/>
  <c r="CZ824" i="1"/>
  <c r="CY824" i="1"/>
  <c r="CX824" i="1"/>
  <c r="CW824" i="1"/>
  <c r="CZ823" i="1"/>
  <c r="CY823" i="1"/>
  <c r="CX823" i="1"/>
  <c r="CW823" i="1"/>
  <c r="CZ793" i="1"/>
  <c r="CY793" i="1"/>
  <c r="CX793" i="1"/>
  <c r="CW793" i="1"/>
  <c r="CZ404" i="1"/>
  <c r="CY404" i="1"/>
  <c r="CX404" i="1"/>
  <c r="CW404" i="1"/>
  <c r="CZ150" i="1"/>
  <c r="CY150" i="1"/>
  <c r="CX150" i="1"/>
  <c r="CW150" i="1"/>
  <c r="CZ549" i="1"/>
  <c r="CY549" i="1"/>
  <c r="CX549" i="1"/>
  <c r="CW549" i="1"/>
  <c r="CZ767" i="1"/>
  <c r="CY767" i="1"/>
  <c r="CX767" i="1"/>
  <c r="CW767" i="1"/>
  <c r="CZ595" i="1"/>
  <c r="CY595" i="1"/>
  <c r="CX595" i="1"/>
  <c r="CW595" i="1"/>
  <c r="CZ786" i="1"/>
  <c r="CY786" i="1"/>
  <c r="CX786" i="1"/>
  <c r="CW786" i="1"/>
  <c r="CZ143" i="1"/>
  <c r="CY143" i="1"/>
  <c r="CX143" i="1"/>
  <c r="CW143" i="1"/>
  <c r="CZ559" i="1"/>
  <c r="CY559" i="1"/>
  <c r="CX559" i="1"/>
  <c r="CW559" i="1"/>
  <c r="CZ33" i="1"/>
  <c r="CY33" i="1"/>
  <c r="CX33" i="1"/>
  <c r="CW33" i="1"/>
  <c r="CZ358" i="1"/>
  <c r="CY358" i="1"/>
  <c r="CX358" i="1"/>
  <c r="CW358" i="1"/>
  <c r="CZ822" i="1"/>
  <c r="CY822" i="1"/>
  <c r="CX822" i="1"/>
  <c r="CW822" i="1"/>
  <c r="CZ686" i="1"/>
  <c r="CY686" i="1"/>
  <c r="CX686" i="1"/>
  <c r="CW686" i="1"/>
  <c r="CZ821" i="1"/>
  <c r="CY821" i="1"/>
  <c r="CX821" i="1"/>
  <c r="CW821" i="1"/>
  <c r="CZ543" i="1"/>
  <c r="CY543" i="1"/>
  <c r="CX543" i="1"/>
  <c r="CW543" i="1"/>
  <c r="CZ20" i="1"/>
  <c r="CY20" i="1"/>
  <c r="CX20" i="1"/>
  <c r="CW20" i="1"/>
  <c r="CZ803" i="1"/>
  <c r="CY803" i="1"/>
  <c r="CX803" i="1"/>
  <c r="CW803" i="1"/>
  <c r="CZ389" i="1"/>
  <c r="CY389" i="1"/>
  <c r="CX389" i="1"/>
  <c r="CW389" i="1"/>
  <c r="CZ391" i="1"/>
  <c r="CY391" i="1"/>
  <c r="CX391" i="1"/>
  <c r="CW391" i="1"/>
  <c r="CY811" i="1"/>
  <c r="CX811" i="1"/>
  <c r="CW811" i="1"/>
  <c r="CY153" i="1"/>
  <c r="CX153" i="1"/>
  <c r="CW153" i="1"/>
  <c r="CY753" i="1"/>
  <c r="CX753" i="1"/>
  <c r="CW753" i="1"/>
  <c r="CY419" i="1"/>
  <c r="CX419" i="1"/>
  <c r="CW419" i="1"/>
  <c r="CY288" i="1"/>
  <c r="CX288" i="1"/>
  <c r="CW288" i="1"/>
  <c r="CZ535" i="1"/>
  <c r="CY535" i="1"/>
  <c r="CX535" i="1"/>
  <c r="CW535" i="1"/>
  <c r="CY656" i="1"/>
  <c r="CX656" i="1"/>
  <c r="CW656" i="1"/>
  <c r="CY262" i="1"/>
  <c r="CX262" i="1"/>
  <c r="CW262" i="1"/>
  <c r="CY85" i="1"/>
  <c r="CX85" i="1"/>
  <c r="CW85" i="1"/>
  <c r="CY730" i="1"/>
  <c r="CX730" i="1"/>
  <c r="CW730" i="1"/>
  <c r="CY215" i="1"/>
  <c r="CX215" i="1"/>
  <c r="CW215" i="1"/>
  <c r="CY760" i="1"/>
  <c r="CX760" i="1"/>
  <c r="CW760" i="1"/>
  <c r="CY654" i="1"/>
  <c r="CX654" i="1"/>
  <c r="CW654" i="1"/>
  <c r="CY329" i="1"/>
  <c r="CX329" i="1"/>
  <c r="CW329" i="1"/>
  <c r="CY272" i="1"/>
  <c r="CX272" i="1"/>
  <c r="CW272" i="1"/>
  <c r="CY467" i="1"/>
  <c r="CX467" i="1"/>
  <c r="CW467" i="1"/>
  <c r="CY159" i="1"/>
  <c r="CX159" i="1"/>
  <c r="CW159" i="1"/>
  <c r="CZ653" i="1"/>
  <c r="CY653" i="1"/>
  <c r="CX653" i="1"/>
  <c r="CW653" i="1"/>
  <c r="CY484" i="1"/>
  <c r="CX484" i="1"/>
  <c r="CW484" i="1"/>
  <c r="CY208" i="1"/>
  <c r="CX208" i="1"/>
  <c r="CW208" i="1"/>
  <c r="CY83" i="1"/>
  <c r="CX83" i="1"/>
  <c r="CW83" i="1"/>
  <c r="CY225" i="1"/>
  <c r="CX225" i="1"/>
  <c r="CW225" i="1"/>
  <c r="CY295" i="1"/>
  <c r="CX295" i="1"/>
  <c r="CW295" i="1"/>
  <c r="CY237" i="1"/>
  <c r="CX237" i="1"/>
  <c r="CW237" i="1"/>
  <c r="CZ752" i="1"/>
  <c r="CY752" i="1"/>
  <c r="CX752" i="1"/>
  <c r="CW752" i="1"/>
  <c r="CY303" i="1"/>
  <c r="CX303" i="1"/>
  <c r="CW303" i="1"/>
  <c r="CY263" i="1"/>
  <c r="CX263" i="1"/>
  <c r="CW263" i="1"/>
  <c r="CY374" i="1"/>
  <c r="CX374" i="1"/>
  <c r="CW374" i="1"/>
  <c r="CY139" i="1"/>
  <c r="CX139" i="1"/>
  <c r="CW139" i="1"/>
  <c r="CY259" i="1"/>
  <c r="CX259" i="1"/>
  <c r="CW259" i="1"/>
  <c r="CZ109" i="1"/>
  <c r="CY109" i="1"/>
  <c r="CX109" i="1"/>
  <c r="CW109" i="1"/>
  <c r="CY327" i="1"/>
  <c r="CX327" i="1"/>
  <c r="CW327" i="1"/>
  <c r="CY307" i="1"/>
  <c r="CX307" i="1"/>
  <c r="CW307" i="1"/>
  <c r="CZ707" i="1"/>
  <c r="CY707" i="1"/>
  <c r="CX707" i="1"/>
  <c r="CW707" i="1"/>
  <c r="CZ570" i="1"/>
  <c r="CY570" i="1"/>
  <c r="CX570" i="1"/>
  <c r="CW570" i="1"/>
  <c r="CZ447" i="1"/>
  <c r="CY447" i="1"/>
  <c r="CX447" i="1"/>
  <c r="CW447" i="1"/>
  <c r="CY379" i="1"/>
  <c r="CX379" i="1"/>
  <c r="CW379" i="1"/>
  <c r="CZ820" i="1"/>
  <c r="CY820" i="1"/>
  <c r="CX820" i="1"/>
  <c r="CW820" i="1"/>
  <c r="CZ577" i="1"/>
  <c r="CY577" i="1"/>
  <c r="CX577" i="1"/>
  <c r="CW577" i="1"/>
  <c r="CZ585" i="1"/>
  <c r="CY585" i="1"/>
  <c r="CX585" i="1"/>
  <c r="CW585" i="1"/>
  <c r="CZ278" i="1"/>
  <c r="CY278" i="1"/>
  <c r="CX278" i="1"/>
  <c r="CW278" i="1"/>
  <c r="CY274" i="1"/>
  <c r="CX274" i="1"/>
  <c r="CW274" i="1"/>
  <c r="CY324" i="1"/>
  <c r="CX324" i="1"/>
  <c r="CW324" i="1"/>
  <c r="CY145" i="1"/>
  <c r="CX145" i="1"/>
  <c r="CW145" i="1"/>
  <c r="CY778" i="1"/>
  <c r="CX778" i="1"/>
  <c r="CW778" i="1"/>
  <c r="CY186" i="1"/>
  <c r="CX186" i="1"/>
  <c r="CW186" i="1"/>
  <c r="CY348" i="1"/>
  <c r="CX348" i="1"/>
  <c r="CW348" i="1"/>
  <c r="CZ616" i="1"/>
  <c r="CY616" i="1"/>
  <c r="CX616" i="1"/>
  <c r="CW616" i="1"/>
  <c r="CY436" i="1"/>
  <c r="CX436" i="1"/>
  <c r="CW436" i="1"/>
  <c r="CZ331" i="1"/>
  <c r="CY331" i="1"/>
  <c r="CX331" i="1"/>
  <c r="CW331" i="1"/>
  <c r="CZ805" i="1"/>
  <c r="CY805" i="1"/>
  <c r="CX805" i="1"/>
  <c r="CW805" i="1"/>
  <c r="CZ450" i="1"/>
  <c r="CY450" i="1"/>
  <c r="CX450" i="1"/>
  <c r="CW450" i="1"/>
  <c r="CZ615" i="1"/>
  <c r="CY615" i="1"/>
  <c r="CX615" i="1"/>
  <c r="CW615" i="1"/>
  <c r="CZ688" i="1"/>
  <c r="CY688" i="1"/>
  <c r="CX688" i="1"/>
  <c r="CW688" i="1"/>
  <c r="CZ177" i="1"/>
  <c r="CY177" i="1"/>
  <c r="CX177" i="1"/>
  <c r="CW177" i="1"/>
  <c r="CY241" i="1"/>
  <c r="CX241" i="1"/>
  <c r="CW241" i="1"/>
  <c r="CY267" i="1"/>
  <c r="CX267" i="1"/>
  <c r="CW267" i="1"/>
  <c r="CY160" i="1"/>
  <c r="CX160" i="1"/>
  <c r="CW160" i="1"/>
  <c r="CZ609" i="1"/>
  <c r="CY609" i="1"/>
  <c r="CX609" i="1"/>
  <c r="CW609" i="1"/>
  <c r="CY790" i="1"/>
  <c r="CX790" i="1"/>
  <c r="CW790" i="1"/>
  <c r="CY254" i="1"/>
  <c r="CX254" i="1"/>
  <c r="CW254" i="1"/>
  <c r="CZ716" i="1"/>
  <c r="CY716" i="1"/>
  <c r="CX716" i="1"/>
  <c r="CW716" i="1"/>
  <c r="CZ779" i="1"/>
  <c r="CY779" i="1"/>
  <c r="CX779" i="1"/>
  <c r="CW779" i="1"/>
  <c r="CY221" i="1"/>
  <c r="CX221" i="1"/>
  <c r="CW221" i="1"/>
  <c r="CZ634" i="1"/>
  <c r="CY634" i="1"/>
  <c r="CX634" i="1"/>
  <c r="CW634" i="1"/>
  <c r="CY384" i="1"/>
  <c r="CX384" i="1"/>
  <c r="CW384" i="1"/>
  <c r="CY372" i="1"/>
  <c r="CX372" i="1"/>
  <c r="CW372" i="1"/>
  <c r="CY58" i="1"/>
  <c r="CX58" i="1"/>
  <c r="CW58" i="1"/>
  <c r="CZ799" i="1"/>
  <c r="CY799" i="1"/>
  <c r="CX799" i="1"/>
  <c r="CW799" i="1"/>
  <c r="CY650" i="1"/>
  <c r="CX650" i="1"/>
  <c r="CW650" i="1"/>
  <c r="CZ516" i="1"/>
  <c r="CY516" i="1"/>
  <c r="CX516" i="1"/>
  <c r="CW516" i="1"/>
  <c r="CY89" i="1"/>
  <c r="CX89" i="1"/>
  <c r="CW89" i="1"/>
  <c r="CY26" i="1"/>
  <c r="CX26" i="1"/>
  <c r="CW26" i="1"/>
  <c r="CZ424" i="1"/>
  <c r="CY424" i="1"/>
  <c r="CX424" i="1"/>
  <c r="CW424" i="1"/>
  <c r="CY341" i="1"/>
  <c r="CX341" i="1"/>
  <c r="CW341" i="1"/>
  <c r="CZ508" i="1"/>
  <c r="CY508" i="1"/>
  <c r="CX508" i="1"/>
  <c r="CW508" i="1"/>
  <c r="CY599" i="1"/>
  <c r="CX599" i="1"/>
  <c r="CW599" i="1"/>
  <c r="CY181" i="1"/>
  <c r="CX181" i="1"/>
  <c r="CW181" i="1"/>
  <c r="CZ703" i="1"/>
  <c r="CY703" i="1"/>
  <c r="CX703" i="1"/>
  <c r="CW703" i="1"/>
  <c r="CY40" i="1"/>
  <c r="CX40" i="1"/>
  <c r="CW40" i="1"/>
  <c r="CY179" i="1"/>
  <c r="CX179" i="1"/>
  <c r="CW179" i="1"/>
  <c r="CY122" i="1"/>
  <c r="CX122" i="1"/>
  <c r="CW122" i="1"/>
  <c r="CZ614" i="1"/>
  <c r="CY614" i="1"/>
  <c r="CX614" i="1"/>
  <c r="CW614" i="1"/>
  <c r="CY290" i="1"/>
  <c r="CX290" i="1"/>
  <c r="CW290" i="1"/>
  <c r="CZ476" i="1"/>
  <c r="CY476" i="1"/>
  <c r="CX476" i="1"/>
  <c r="CW476" i="1"/>
  <c r="CY134" i="1"/>
  <c r="CX134" i="1"/>
  <c r="CW134" i="1"/>
  <c r="CY25" i="1"/>
  <c r="CX25" i="1"/>
  <c r="CW25" i="1"/>
  <c r="CZ784" i="1"/>
  <c r="CY784" i="1"/>
  <c r="CX784" i="1"/>
  <c r="CW784" i="1"/>
  <c r="CZ776" i="1"/>
  <c r="CY776" i="1"/>
  <c r="CX776" i="1"/>
  <c r="CW776" i="1"/>
  <c r="CZ802" i="1"/>
  <c r="CY802" i="1"/>
  <c r="CX802" i="1"/>
  <c r="CW802" i="1"/>
  <c r="CZ747" i="1"/>
  <c r="CY747" i="1"/>
  <c r="CX747" i="1"/>
  <c r="CW747" i="1"/>
  <c r="CZ777" i="1"/>
  <c r="CY777" i="1"/>
  <c r="CX777" i="1"/>
  <c r="CW777" i="1"/>
  <c r="CY522" i="1"/>
  <c r="CX522" i="1"/>
  <c r="CW522" i="1"/>
  <c r="CZ770" i="1"/>
  <c r="CY770" i="1"/>
  <c r="CX770" i="1"/>
  <c r="CW770" i="1"/>
  <c r="CY198" i="1"/>
  <c r="CX198" i="1"/>
  <c r="CW198" i="1"/>
  <c r="CY305" i="1"/>
  <c r="CX305" i="1"/>
  <c r="CW305" i="1"/>
  <c r="CY635" i="1"/>
  <c r="CX635" i="1"/>
  <c r="CW635" i="1"/>
  <c r="CZ598" i="1"/>
  <c r="CY598" i="1"/>
  <c r="CX598" i="1"/>
  <c r="CW598" i="1"/>
  <c r="CY342" i="1"/>
  <c r="CX342" i="1"/>
  <c r="CW342" i="1"/>
  <c r="CZ748" i="1"/>
  <c r="CY748" i="1"/>
  <c r="CX748" i="1"/>
  <c r="CW748" i="1"/>
  <c r="CY464" i="1"/>
  <c r="CX464" i="1"/>
  <c r="CW464" i="1"/>
  <c r="CY326" i="1"/>
  <c r="CX326" i="1"/>
  <c r="CW326" i="1"/>
  <c r="CZ387" i="1"/>
  <c r="CY387" i="1"/>
  <c r="CX387" i="1"/>
  <c r="CW387" i="1"/>
  <c r="CZ689" i="1"/>
  <c r="CY689" i="1"/>
  <c r="CX689" i="1"/>
  <c r="CW689" i="1"/>
  <c r="CZ473" i="1"/>
  <c r="CY473" i="1"/>
  <c r="CX473" i="1"/>
  <c r="CW473" i="1"/>
  <c r="CZ667" i="1"/>
  <c r="CY667" i="1"/>
  <c r="CX667" i="1"/>
  <c r="CW667" i="1"/>
  <c r="CZ662" i="1"/>
  <c r="CY662" i="1"/>
  <c r="CX662" i="1"/>
  <c r="CW662" i="1"/>
  <c r="CZ149" i="1"/>
  <c r="CY149" i="1"/>
  <c r="CX149" i="1"/>
  <c r="CW149" i="1"/>
  <c r="CY283" i="1"/>
  <c r="CX283" i="1"/>
  <c r="CW283" i="1"/>
  <c r="CZ607" i="1"/>
  <c r="CY607" i="1"/>
  <c r="CX607" i="1"/>
  <c r="CW607" i="1"/>
  <c r="CZ771" i="1"/>
  <c r="CY771" i="1"/>
  <c r="CX771" i="1"/>
  <c r="CW771" i="1"/>
  <c r="CY507" i="1"/>
  <c r="CX507" i="1"/>
  <c r="CW507" i="1"/>
  <c r="CY73" i="1"/>
  <c r="CX73" i="1"/>
  <c r="CW73" i="1"/>
  <c r="CY409" i="1"/>
  <c r="CX409" i="1"/>
  <c r="CW409" i="1"/>
  <c r="CY15" i="1"/>
  <c r="CX15" i="1"/>
  <c r="CW15" i="1"/>
  <c r="CY459" i="1"/>
  <c r="CX459" i="1"/>
  <c r="CW459" i="1"/>
  <c r="CZ468" i="1"/>
  <c r="CY468" i="1"/>
  <c r="CX468" i="1"/>
  <c r="CW468" i="1"/>
  <c r="CZ456" i="1"/>
  <c r="CY456" i="1"/>
  <c r="CX456" i="1"/>
  <c r="CW456" i="1"/>
  <c r="CY373" i="1"/>
  <c r="CX373" i="1"/>
  <c r="CW373" i="1"/>
  <c r="CZ430" i="1"/>
  <c r="CY430" i="1"/>
  <c r="CX430" i="1"/>
  <c r="CW430" i="1"/>
  <c r="CY125" i="1"/>
  <c r="CX125" i="1"/>
  <c r="CW125" i="1"/>
  <c r="CY406" i="1"/>
  <c r="CX406" i="1"/>
  <c r="CW406" i="1"/>
  <c r="CY273" i="1"/>
  <c r="CX273" i="1"/>
  <c r="CW273" i="1"/>
  <c r="CY185" i="1"/>
  <c r="CX185" i="1"/>
  <c r="CW185" i="1"/>
  <c r="CZ478" i="1"/>
  <c r="CY478" i="1"/>
  <c r="CX478" i="1"/>
  <c r="CW478" i="1"/>
  <c r="CY251" i="1"/>
  <c r="CX251" i="1"/>
  <c r="CW251" i="1"/>
  <c r="CY21" i="1"/>
  <c r="CX21" i="1"/>
  <c r="CW21" i="1"/>
  <c r="CZ169" i="1"/>
  <c r="CY169" i="1"/>
  <c r="CX169" i="1"/>
  <c r="CW169" i="1"/>
  <c r="CY455" i="1"/>
  <c r="CX455" i="1"/>
  <c r="CW455" i="1"/>
  <c r="CY187" i="1"/>
  <c r="CX187" i="1"/>
  <c r="CW187" i="1"/>
  <c r="CZ532" i="1"/>
  <c r="CY532" i="1"/>
  <c r="CX532" i="1"/>
  <c r="CW532" i="1"/>
  <c r="CY256" i="1"/>
  <c r="CX256" i="1"/>
  <c r="CW256" i="1"/>
  <c r="CZ701" i="1"/>
  <c r="CY701" i="1"/>
  <c r="CX701" i="1"/>
  <c r="CW701" i="1"/>
  <c r="CZ623" i="1"/>
  <c r="CY623" i="1"/>
  <c r="CX623" i="1"/>
  <c r="CW623" i="1"/>
  <c r="CY282" i="1"/>
  <c r="CX282" i="1"/>
  <c r="CW282" i="1"/>
  <c r="CY67" i="1"/>
  <c r="CX67" i="1"/>
  <c r="CW67" i="1"/>
  <c r="CZ556" i="1"/>
  <c r="CY556" i="1"/>
  <c r="CX556" i="1"/>
  <c r="CW556" i="1"/>
  <c r="CZ810" i="1"/>
  <c r="CY810" i="1"/>
  <c r="CX810" i="1"/>
  <c r="CW810" i="1"/>
  <c r="CY209" i="1"/>
  <c r="CX209" i="1"/>
  <c r="CW209" i="1"/>
  <c r="CZ397" i="1"/>
  <c r="CY397" i="1"/>
  <c r="CX397" i="1"/>
  <c r="CW397" i="1"/>
  <c r="CZ135" i="1"/>
  <c r="CY135" i="1"/>
  <c r="CX135" i="1"/>
  <c r="CW135" i="1"/>
  <c r="CZ45" i="1"/>
  <c r="CY45" i="1"/>
  <c r="CX45" i="1"/>
  <c r="CW45" i="1"/>
  <c r="CZ151" i="1"/>
  <c r="CY151" i="1"/>
  <c r="CX151" i="1"/>
  <c r="CW151" i="1"/>
  <c r="CZ715" i="1"/>
  <c r="CY715" i="1"/>
  <c r="CX715" i="1"/>
  <c r="CW715" i="1"/>
  <c r="CZ700" i="1"/>
  <c r="CY700" i="1"/>
  <c r="CX700" i="1"/>
  <c r="CW700" i="1"/>
  <c r="CY34" i="1"/>
  <c r="CX34" i="1"/>
  <c r="CW34" i="1"/>
  <c r="CY57" i="1"/>
  <c r="CX57" i="1"/>
  <c r="CW57" i="1"/>
  <c r="CY116" i="1"/>
  <c r="CX116" i="1"/>
  <c r="CW116" i="1"/>
  <c r="CY12" i="1"/>
  <c r="CX12" i="1"/>
  <c r="CW12" i="1"/>
  <c r="CZ452" i="1"/>
  <c r="CY452" i="1"/>
  <c r="CX452" i="1"/>
  <c r="CW452" i="1"/>
  <c r="CY407" i="1"/>
  <c r="CX407" i="1"/>
  <c r="CW407" i="1"/>
  <c r="CY118" i="1"/>
  <c r="CX118" i="1"/>
  <c r="CW118" i="1"/>
  <c r="CZ592" i="1"/>
  <c r="CY592" i="1"/>
  <c r="CX592" i="1"/>
  <c r="CW592" i="1"/>
  <c r="CY223" i="1"/>
  <c r="CX223" i="1"/>
  <c r="CW223" i="1"/>
  <c r="CZ75" i="1"/>
  <c r="CY75" i="1"/>
  <c r="CX75" i="1"/>
  <c r="CW75" i="1"/>
  <c r="CY412" i="1"/>
  <c r="CX412" i="1"/>
  <c r="CW412" i="1"/>
  <c r="CZ596" i="1"/>
  <c r="CY596" i="1"/>
  <c r="CX596" i="1"/>
  <c r="CW596" i="1"/>
  <c r="CZ488" i="1"/>
  <c r="CY488" i="1"/>
  <c r="CX488" i="1"/>
  <c r="CW488" i="1"/>
  <c r="CZ30" i="1"/>
  <c r="CY30" i="1"/>
  <c r="CX30" i="1"/>
  <c r="CW30" i="1"/>
  <c r="CZ94" i="1"/>
  <c r="CY94" i="1"/>
  <c r="CX94" i="1"/>
  <c r="CW94" i="1"/>
  <c r="CY646" i="1"/>
  <c r="CX646" i="1"/>
  <c r="CW646" i="1"/>
  <c r="CZ37" i="1"/>
  <c r="CY37" i="1"/>
  <c r="CX37" i="1"/>
  <c r="CW37" i="1"/>
  <c r="CZ765" i="1"/>
  <c r="CY765" i="1"/>
  <c r="CX765" i="1"/>
  <c r="CW765" i="1"/>
  <c r="CY239" i="1"/>
  <c r="CX239" i="1"/>
  <c r="CW239" i="1"/>
  <c r="CY27" i="1"/>
  <c r="CX27" i="1"/>
  <c r="CW27" i="1"/>
  <c r="CY8" i="1"/>
  <c r="CX8" i="1"/>
  <c r="CW8" i="1"/>
  <c r="CZ572" i="1"/>
  <c r="CY572" i="1"/>
  <c r="CX572" i="1"/>
  <c r="CW572" i="1"/>
  <c r="CZ733" i="1"/>
  <c r="CY733" i="1"/>
  <c r="CX733" i="1"/>
  <c r="CW733" i="1"/>
  <c r="CZ184" i="1"/>
  <c r="CY184" i="1"/>
  <c r="CX184" i="1"/>
  <c r="CW184" i="1"/>
  <c r="CZ130" i="1"/>
  <c r="CY130" i="1"/>
  <c r="CX130" i="1"/>
  <c r="CW130" i="1"/>
  <c r="CZ352" i="1"/>
  <c r="CY352" i="1"/>
  <c r="CX352" i="1"/>
  <c r="CW352" i="1"/>
  <c r="CZ396" i="1"/>
  <c r="CY396" i="1"/>
  <c r="CX396" i="1"/>
  <c r="CW396" i="1"/>
  <c r="CZ571" i="1"/>
  <c r="CY571" i="1"/>
  <c r="CX571" i="1"/>
  <c r="CW571" i="1"/>
  <c r="CZ88" i="1"/>
  <c r="CY88" i="1"/>
  <c r="CX88" i="1"/>
  <c r="CW88" i="1"/>
  <c r="CY32" i="1"/>
  <c r="CX32" i="1"/>
  <c r="CW32" i="1"/>
  <c r="CY347" i="1"/>
  <c r="CX347" i="1"/>
  <c r="CW347" i="1"/>
  <c r="CY375" i="1"/>
  <c r="CX375" i="1"/>
  <c r="CW375" i="1"/>
  <c r="CY104" i="1"/>
  <c r="CX104" i="1"/>
  <c r="CW104" i="1"/>
  <c r="CY63" i="1"/>
  <c r="CX63" i="1"/>
  <c r="CW63" i="1"/>
  <c r="CY18" i="1"/>
  <c r="CX18" i="1"/>
  <c r="CW18" i="1"/>
  <c r="CY304" i="1"/>
  <c r="CX304" i="1"/>
  <c r="CW304" i="1"/>
  <c r="CY337" i="1"/>
  <c r="CX337" i="1"/>
  <c r="CW337" i="1"/>
  <c r="CZ359" i="1"/>
  <c r="CY359" i="1"/>
  <c r="CX359" i="1"/>
  <c r="CW359" i="1"/>
  <c r="CY56" i="1"/>
  <c r="CX56" i="1"/>
  <c r="CW56" i="1"/>
  <c r="CY268" i="1"/>
  <c r="CX268" i="1"/>
  <c r="CW268" i="1"/>
  <c r="CY60" i="1"/>
  <c r="CX60" i="1"/>
  <c r="CW60" i="1"/>
  <c r="CZ41" i="1"/>
  <c r="CY41" i="1"/>
  <c r="CX41" i="1"/>
  <c r="CW41" i="1"/>
  <c r="CZ309" i="1"/>
  <c r="CY309" i="1"/>
  <c r="CX309" i="1"/>
  <c r="CW309" i="1"/>
  <c r="CZ641" i="1"/>
  <c r="CY641" i="1"/>
  <c r="CX641" i="1"/>
  <c r="CW641" i="1"/>
  <c r="CY368" i="1"/>
  <c r="CX368" i="1"/>
  <c r="CW368" i="1"/>
  <c r="CY498" i="1"/>
  <c r="CX498" i="1"/>
  <c r="CW498" i="1"/>
  <c r="CY170" i="1"/>
  <c r="CX170" i="1"/>
  <c r="CW170" i="1"/>
  <c r="CY316" i="1"/>
  <c r="CX316" i="1"/>
  <c r="CW316" i="1"/>
  <c r="CZ196" i="1"/>
  <c r="CY196" i="1"/>
  <c r="CX196" i="1"/>
  <c r="CW196" i="1"/>
  <c r="CZ336" i="1"/>
  <c r="CY336" i="1"/>
  <c r="CX336" i="1"/>
  <c r="CW336" i="1"/>
  <c r="CY357" i="1"/>
  <c r="CX357" i="1"/>
  <c r="CW357" i="1"/>
  <c r="CY128" i="1"/>
  <c r="CX128" i="1"/>
  <c r="CW128" i="1"/>
  <c r="CY29" i="1"/>
  <c r="CX29" i="1"/>
  <c r="CW29" i="1"/>
  <c r="CZ202" i="1"/>
  <c r="CY202" i="1"/>
  <c r="CX202" i="1"/>
  <c r="CW202" i="1"/>
  <c r="CZ735" i="1"/>
  <c r="CY735" i="1"/>
  <c r="CX735" i="1"/>
  <c r="CW735" i="1"/>
  <c r="CZ764" i="1"/>
  <c r="CY764" i="1"/>
  <c r="CX764" i="1"/>
  <c r="CW764" i="1"/>
  <c r="CY266" i="1"/>
  <c r="CX266" i="1"/>
  <c r="CW266" i="1"/>
  <c r="CZ270" i="1"/>
  <c r="CY270" i="1"/>
  <c r="CX270" i="1"/>
  <c r="CW270" i="1"/>
  <c r="CZ573" i="1"/>
  <c r="CY573" i="1"/>
  <c r="CX573" i="1"/>
  <c r="CW573" i="1"/>
  <c r="CY86" i="1"/>
  <c r="CX86" i="1"/>
  <c r="CW86" i="1"/>
  <c r="CZ602" i="1"/>
  <c r="CY602" i="1"/>
  <c r="CX602" i="1"/>
  <c r="CW602" i="1"/>
  <c r="CY385" i="1"/>
  <c r="CX385" i="1"/>
  <c r="CW385" i="1"/>
  <c r="CZ19" i="1"/>
  <c r="CY19" i="1"/>
  <c r="CX19" i="1"/>
  <c r="CW19" i="1"/>
  <c r="CY42" i="1"/>
  <c r="CX42" i="1"/>
  <c r="CW42" i="1"/>
  <c r="CZ64" i="1"/>
  <c r="CY64" i="1"/>
  <c r="CX64" i="1"/>
  <c r="CW64" i="1"/>
  <c r="CY84" i="1"/>
  <c r="CX84" i="1"/>
  <c r="CW84" i="1"/>
  <c r="CZ486" i="1"/>
  <c r="CY486" i="1"/>
  <c r="CX486" i="1"/>
  <c r="CW486" i="1"/>
  <c r="CY413" i="1"/>
  <c r="CX413" i="1"/>
  <c r="CW413" i="1"/>
  <c r="CY661" i="1"/>
  <c r="CX661" i="1"/>
  <c r="CW661" i="1"/>
  <c r="CY132" i="1"/>
  <c r="CX132" i="1"/>
  <c r="CW132" i="1"/>
  <c r="CY234" i="1"/>
  <c r="CX234" i="1"/>
  <c r="CW234" i="1"/>
  <c r="CZ231" i="1"/>
  <c r="CY231" i="1"/>
  <c r="CX231" i="1"/>
  <c r="CW231" i="1"/>
  <c r="CZ499" i="1"/>
  <c r="CY499" i="1"/>
  <c r="CX499" i="1"/>
  <c r="CW499" i="1"/>
  <c r="CZ38" i="1"/>
  <c r="CY38" i="1"/>
  <c r="CX38" i="1"/>
  <c r="CW38" i="1"/>
  <c r="CY102" i="1"/>
  <c r="CX102" i="1"/>
  <c r="CW102" i="1"/>
  <c r="CY43" i="1"/>
  <c r="CX43" i="1"/>
  <c r="CW43" i="1"/>
  <c r="CZ245" i="1"/>
  <c r="CY245" i="1"/>
  <c r="CX245" i="1"/>
  <c r="CW245" i="1"/>
  <c r="CZ93" i="1"/>
  <c r="CY93" i="1"/>
  <c r="CX93" i="1"/>
  <c r="CW93" i="1"/>
  <c r="CZ378" i="1"/>
  <c r="CY378" i="1"/>
  <c r="CX378" i="1"/>
  <c r="CW378" i="1"/>
  <c r="CZ682" i="1"/>
  <c r="CY682" i="1"/>
  <c r="CX682" i="1"/>
  <c r="CW682" i="1"/>
  <c r="CY349" i="1"/>
  <c r="CX349" i="1"/>
  <c r="CW349" i="1"/>
  <c r="CY398" i="1"/>
  <c r="CX398" i="1"/>
  <c r="CW398" i="1"/>
  <c r="CY61" i="1"/>
  <c r="CX61" i="1"/>
  <c r="CW61" i="1"/>
  <c r="CZ113" i="1"/>
  <c r="CY113" i="1"/>
  <c r="CX113" i="1"/>
  <c r="CW113" i="1"/>
  <c r="CY176" i="1"/>
  <c r="CX176" i="1"/>
  <c r="CW176" i="1"/>
  <c r="CZ512" i="1"/>
  <c r="CY512" i="1"/>
  <c r="CX512" i="1"/>
  <c r="CW512" i="1"/>
  <c r="CZ46" i="1"/>
  <c r="CY46" i="1"/>
  <c r="CX46" i="1"/>
  <c r="CW46" i="1"/>
  <c r="CY53" i="1"/>
  <c r="CX53" i="1"/>
  <c r="CW53" i="1"/>
  <c r="CY51" i="1"/>
  <c r="CX51" i="1"/>
  <c r="CW51" i="1"/>
  <c r="CZ79" i="1"/>
  <c r="CY79" i="1"/>
  <c r="CX79" i="1"/>
  <c r="CW79" i="1"/>
  <c r="CZ749" i="1"/>
  <c r="CY749" i="1"/>
  <c r="CX749" i="1"/>
  <c r="CW749" i="1"/>
  <c r="CZ335" i="1"/>
  <c r="CY335" i="1"/>
  <c r="CX335" i="1"/>
  <c r="CW335" i="1"/>
  <c r="CZ632" i="1"/>
  <c r="CY632" i="1"/>
  <c r="CX632" i="1"/>
  <c r="CW632" i="1"/>
  <c r="CY426" i="1"/>
  <c r="CX426" i="1"/>
  <c r="CW426" i="1"/>
  <c r="CY59" i="1"/>
  <c r="CX59" i="1"/>
  <c r="CW59" i="1"/>
  <c r="CZ429" i="1"/>
  <c r="CY429" i="1"/>
  <c r="CX429" i="1"/>
  <c r="CW429" i="1"/>
  <c r="CZ161" i="1"/>
  <c r="CY161" i="1"/>
  <c r="CX161" i="1"/>
  <c r="CW161" i="1"/>
  <c r="CZ423" i="1"/>
  <c r="CY423" i="1"/>
  <c r="CX423" i="1"/>
  <c r="CW423" i="1"/>
  <c r="CY24" i="1"/>
  <c r="CX24" i="1"/>
  <c r="CW24" i="1"/>
  <c r="CY137" i="1"/>
  <c r="CX137" i="1"/>
  <c r="CW137" i="1"/>
  <c r="CZ98" i="1"/>
  <c r="CY98" i="1"/>
  <c r="CX98" i="1"/>
  <c r="CW98" i="1"/>
  <c r="CZ4" i="1"/>
  <c r="CY4" i="1"/>
  <c r="CX4" i="1"/>
  <c r="CW4" i="1"/>
  <c r="CY219" i="1"/>
  <c r="CX219" i="1"/>
  <c r="CW219" i="1"/>
  <c r="CY463" i="1"/>
  <c r="CX463" i="1"/>
  <c r="CW463" i="1"/>
  <c r="CY621" i="1"/>
  <c r="CX621" i="1"/>
  <c r="CW621" i="1"/>
  <c r="CY314" i="1"/>
  <c r="CX314" i="1"/>
  <c r="CW314" i="1"/>
  <c r="CZ182" i="1"/>
  <c r="CY182" i="1"/>
  <c r="CX182" i="1"/>
  <c r="CW182" i="1"/>
  <c r="CY233" i="1"/>
  <c r="CX233" i="1"/>
  <c r="CW233" i="1"/>
  <c r="CY90" i="1"/>
  <c r="CX90" i="1"/>
  <c r="CW90" i="1"/>
  <c r="CZ356" i="1"/>
  <c r="CY356" i="1"/>
  <c r="CX356" i="1"/>
  <c r="CW356" i="1"/>
  <c r="CZ201" i="1"/>
  <c r="CY201" i="1"/>
  <c r="CX201" i="1"/>
  <c r="CW201" i="1"/>
  <c r="CY35" i="1"/>
  <c r="CX35" i="1"/>
  <c r="CW35" i="1"/>
  <c r="CZ564" i="1"/>
  <c r="CY564" i="1"/>
  <c r="CX564" i="1"/>
  <c r="CW564" i="1"/>
  <c r="CZ7" i="1"/>
  <c r="CY7" i="1"/>
  <c r="CX7" i="1"/>
  <c r="CW7" i="1"/>
  <c r="CY687" i="1"/>
  <c r="CX687" i="1"/>
  <c r="CW687" i="1"/>
  <c r="CY229" i="1"/>
  <c r="CX229" i="1"/>
  <c r="CW229" i="1"/>
  <c r="CY70" i="1"/>
  <c r="CX70" i="1"/>
  <c r="CW70" i="1"/>
  <c r="CZ501" i="1"/>
  <c r="CY501" i="1"/>
  <c r="CX501" i="1"/>
  <c r="CW501" i="1"/>
  <c r="CY39" i="1"/>
  <c r="CX39" i="1"/>
  <c r="CW39" i="1"/>
  <c r="CZ588" i="1"/>
  <c r="CY588" i="1"/>
  <c r="CX588" i="1"/>
  <c r="CW588" i="1"/>
  <c r="CZ195" i="1"/>
  <c r="CY195" i="1"/>
  <c r="CX195" i="1"/>
  <c r="CW195" i="1"/>
  <c r="CZ175" i="1"/>
  <c r="CY175" i="1"/>
  <c r="CX175" i="1"/>
  <c r="CW175" i="1"/>
  <c r="CY401" i="1"/>
  <c r="CX401" i="1"/>
  <c r="CW401" i="1"/>
  <c r="CZ92" i="1"/>
  <c r="CY92" i="1"/>
  <c r="CX92" i="1"/>
  <c r="CW92" i="1"/>
  <c r="CZ243" i="1"/>
  <c r="CY243" i="1"/>
  <c r="CX243" i="1"/>
  <c r="CW243" i="1"/>
  <c r="CZ211" i="1"/>
  <c r="CY211" i="1"/>
  <c r="CX211" i="1"/>
  <c r="CW211" i="1"/>
  <c r="CY681" i="1"/>
  <c r="CX681" i="1"/>
  <c r="CW681" i="1"/>
  <c r="CZ579" i="1"/>
  <c r="CY579" i="1"/>
  <c r="CX579" i="1"/>
  <c r="CW579" i="1"/>
  <c r="CZ719" i="1"/>
  <c r="CY719" i="1"/>
  <c r="CX719" i="1"/>
  <c r="CW719" i="1"/>
  <c r="CZ390" i="1"/>
  <c r="CY390" i="1"/>
  <c r="CX390" i="1"/>
  <c r="CW390" i="1"/>
  <c r="CY437" i="1"/>
  <c r="CX437" i="1"/>
  <c r="CW437" i="1"/>
  <c r="CY74" i="1"/>
  <c r="CX74" i="1"/>
  <c r="CW74" i="1"/>
  <c r="CZ228" i="1"/>
  <c r="CY228" i="1"/>
  <c r="CX228" i="1"/>
  <c r="CW228" i="1"/>
  <c r="CZ68" i="1"/>
  <c r="CY68" i="1"/>
  <c r="CX68" i="1"/>
  <c r="CW68" i="1"/>
  <c r="CZ280" i="1"/>
  <c r="CY280" i="1"/>
  <c r="CX280" i="1"/>
  <c r="CW280" i="1"/>
  <c r="CZ475" i="1"/>
  <c r="CY475" i="1"/>
  <c r="CX475" i="1"/>
  <c r="CW475" i="1"/>
  <c r="CY49" i="1"/>
  <c r="CX49" i="1"/>
  <c r="CW49" i="1"/>
  <c r="CY65" i="1"/>
  <c r="CX65" i="1"/>
  <c r="CW65" i="1"/>
  <c r="CZ780" i="1"/>
  <c r="CY780" i="1"/>
  <c r="CX780" i="1"/>
  <c r="CW780" i="1"/>
  <c r="CZ673" i="1"/>
  <c r="CY673" i="1"/>
  <c r="CX673" i="1"/>
  <c r="CW673" i="1"/>
  <c r="CZ625" i="1"/>
  <c r="CY625" i="1"/>
  <c r="CX625" i="1"/>
  <c r="CW625" i="1"/>
  <c r="CZ162" i="1"/>
  <c r="CY162" i="1"/>
  <c r="CX162" i="1"/>
  <c r="CW162" i="1"/>
  <c r="CZ620" i="1"/>
  <c r="CY620" i="1"/>
  <c r="CX620" i="1"/>
  <c r="CW620" i="1"/>
  <c r="CZ362" i="1"/>
  <c r="CY362" i="1"/>
  <c r="CX362" i="1"/>
  <c r="CW362" i="1"/>
  <c r="CY17" i="1"/>
  <c r="CX17" i="1"/>
  <c r="CW17" i="1"/>
  <c r="CZ381" i="1"/>
  <c r="CY381" i="1"/>
  <c r="CX381" i="1"/>
  <c r="CW381" i="1"/>
  <c r="CZ147" i="1"/>
  <c r="CY147" i="1"/>
  <c r="CX147" i="1"/>
  <c r="CW147" i="1"/>
  <c r="CZ78" i="1"/>
  <c r="CY78" i="1"/>
  <c r="CX78" i="1"/>
  <c r="CW78" i="1"/>
  <c r="CY155" i="1"/>
  <c r="CX155" i="1"/>
  <c r="CW155" i="1"/>
  <c r="CZ112" i="1"/>
  <c r="CY112" i="1"/>
  <c r="CX112" i="1"/>
  <c r="CW112" i="1"/>
  <c r="CY227" i="1"/>
  <c r="CX227" i="1"/>
  <c r="CW227" i="1"/>
  <c r="CZ370" i="1"/>
  <c r="CY370" i="1"/>
  <c r="CX370" i="1"/>
  <c r="CW370" i="1"/>
  <c r="CZ461" i="1"/>
  <c r="CY461" i="1"/>
  <c r="CX461" i="1"/>
  <c r="CW461" i="1"/>
  <c r="CY48" i="1"/>
  <c r="CX48" i="1"/>
  <c r="CW48" i="1"/>
  <c r="CZ731" i="1"/>
  <c r="CY731" i="1"/>
  <c r="CX731" i="1"/>
  <c r="CW731" i="1"/>
  <c r="CY255" i="1"/>
  <c r="CX255" i="1"/>
  <c r="CW255" i="1"/>
  <c r="CY23" i="1"/>
  <c r="CX23" i="1"/>
  <c r="CW23" i="1"/>
  <c r="CZ76" i="1"/>
  <c r="CY76" i="1"/>
  <c r="CX76" i="1"/>
  <c r="CW76" i="1"/>
  <c r="CY252" i="1"/>
  <c r="CX252" i="1"/>
  <c r="CW252" i="1"/>
  <c r="CZ16" i="1"/>
  <c r="CY16" i="1"/>
  <c r="CX16" i="1"/>
  <c r="CW16" i="1"/>
  <c r="CY71" i="1"/>
  <c r="CX71" i="1"/>
  <c r="CW71" i="1"/>
  <c r="CZ9" i="1"/>
  <c r="CY9" i="1"/>
  <c r="CX9" i="1"/>
  <c r="CW9" i="1"/>
  <c r="CY553" i="1"/>
  <c r="CX553" i="1"/>
  <c r="CW553" i="1"/>
  <c r="CY525" i="1"/>
  <c r="CX525" i="1"/>
  <c r="CW525" i="1"/>
  <c r="CZ582" i="1"/>
  <c r="CY582" i="1"/>
  <c r="CX582" i="1"/>
  <c r="CW582" i="1"/>
  <c r="CZ371" i="1"/>
  <c r="CY371" i="1"/>
  <c r="CX371" i="1"/>
  <c r="CW371" i="1"/>
  <c r="CZ613" i="1"/>
  <c r="CY613" i="1"/>
  <c r="CX613" i="1"/>
  <c r="CW613" i="1"/>
  <c r="CZ319" i="1"/>
  <c r="CY319" i="1"/>
  <c r="CX319" i="1"/>
  <c r="CW319" i="1"/>
  <c r="CY10" i="1"/>
  <c r="CX10" i="1"/>
  <c r="CW10" i="1"/>
  <c r="CY133" i="1"/>
  <c r="CX133" i="1"/>
  <c r="CW133" i="1"/>
  <c r="CY127" i="1"/>
  <c r="CX127" i="1"/>
  <c r="CW127" i="1"/>
  <c r="CZ158" i="1"/>
  <c r="CY158" i="1"/>
  <c r="CX158" i="1"/>
  <c r="CW158" i="1"/>
  <c r="CY3" i="1"/>
  <c r="CX3" i="1"/>
  <c r="CW3" i="1"/>
  <c r="F160" i="19"/>
  <c r="CZ252" i="1" s="1"/>
  <c r="F159" i="19"/>
  <c r="CZ71" i="1" s="1"/>
  <c r="F158" i="19"/>
  <c r="CZ525" i="1"/>
  <c r="F157" i="19"/>
  <c r="CZ635" i="1" s="1"/>
  <c r="F156" i="19"/>
  <c r="CZ654" i="1" s="1"/>
  <c r="F155" i="19"/>
  <c r="CZ437" i="1" s="1"/>
  <c r="F154" i="19"/>
  <c r="CZ83" i="1" s="1"/>
  <c r="F153" i="19"/>
  <c r="CZ24" i="1" s="1"/>
  <c r="F152" i="19"/>
  <c r="CZ255" i="1" s="1"/>
  <c r="F151" i="19"/>
  <c r="CZ170" i="1" s="1"/>
  <c r="F150" i="19"/>
  <c r="CZ43" i="1" s="1"/>
  <c r="F149" i="19"/>
  <c r="CZ375" i="1" s="1"/>
  <c r="F148" i="19"/>
  <c r="CZ51" i="1" s="1"/>
  <c r="F147" i="19"/>
  <c r="CZ49" i="1" s="1"/>
  <c r="F146" i="19"/>
  <c r="CZ342" i="1" s="1"/>
  <c r="F145" i="19"/>
  <c r="CZ84" i="1" s="1"/>
  <c r="F144" i="19"/>
  <c r="CZ553" i="1" s="1"/>
  <c r="F143" i="19"/>
  <c r="CZ85" i="1" s="1"/>
  <c r="F142" i="19"/>
  <c r="CZ59" i="1" s="1"/>
  <c r="F141" i="19"/>
  <c r="CZ122" i="1" s="1"/>
  <c r="F140" i="19"/>
  <c r="CZ656" i="1" s="1"/>
  <c r="F139" i="19"/>
  <c r="CZ3" i="1" s="1"/>
  <c r="F138" i="19"/>
  <c r="CZ39" i="1"/>
  <c r="F137" i="19"/>
  <c r="CZ125" i="1" s="1"/>
  <c r="F136" i="19"/>
  <c r="CZ15" i="1" s="1"/>
  <c r="F135" i="19"/>
  <c r="CZ256" i="1" s="1"/>
  <c r="F134" i="19"/>
  <c r="CZ329" i="1"/>
  <c r="F133" i="19"/>
  <c r="CZ179" i="1" s="1"/>
  <c r="F132" i="19"/>
  <c r="CZ268" i="1" s="1"/>
  <c r="F131" i="19"/>
  <c r="CZ373" i="1" s="1"/>
  <c r="F130" i="19"/>
  <c r="CZ18" i="1"/>
  <c r="F129" i="19"/>
  <c r="CZ40" i="1" s="1"/>
  <c r="F128" i="19"/>
  <c r="CZ372" i="1" s="1"/>
  <c r="F127" i="19"/>
  <c r="CZ139" i="1" s="1"/>
  <c r="F126" i="19"/>
  <c r="CZ778" i="1"/>
  <c r="F125" i="19"/>
  <c r="CZ307" i="1" s="1"/>
  <c r="F124" i="19"/>
  <c r="CZ198" i="1" s="1"/>
  <c r="F123" i="19"/>
  <c r="CZ327" i="1" s="1"/>
  <c r="F122" i="19"/>
  <c r="CZ223" i="1" s="1"/>
  <c r="F121" i="19"/>
  <c r="CZ137" i="1" s="1"/>
  <c r="F120" i="19"/>
  <c r="CZ65" i="1" s="1"/>
  <c r="F119" i="19"/>
  <c r="CZ347" i="1" s="1"/>
  <c r="F118" i="19"/>
  <c r="CZ326" i="1" s="1"/>
  <c r="F117" i="19"/>
  <c r="CZ790" i="1" s="1"/>
  <c r="F116" i="19"/>
  <c r="CZ348" i="1" s="1"/>
  <c r="F115" i="19"/>
  <c r="CZ305" i="1" s="1"/>
  <c r="F114" i="19"/>
  <c r="CZ53" i="1" s="1"/>
  <c r="F113" i="19"/>
  <c r="CZ60" i="1" s="1"/>
  <c r="F112" i="19"/>
  <c r="CZ419" i="1" s="1"/>
  <c r="F111" i="19"/>
  <c r="CZ303" i="1" s="1"/>
  <c r="F110" i="19"/>
  <c r="CZ288" i="1" s="1"/>
  <c r="F109" i="19"/>
  <c r="CZ239" i="1" s="1"/>
  <c r="F108" i="19"/>
  <c r="CZ63" i="1" s="1"/>
  <c r="F107" i="19"/>
  <c r="CZ61" i="1" s="1"/>
  <c r="F106" i="19"/>
  <c r="CZ522" i="1"/>
  <c r="F105" i="19"/>
  <c r="CZ274" i="1" s="1"/>
  <c r="F104" i="19"/>
  <c r="CZ90" i="1" s="1"/>
  <c r="F103" i="19"/>
  <c r="CZ455" i="1" s="1"/>
  <c r="F102" i="19"/>
  <c r="CZ304" i="1"/>
  <c r="F101" i="19"/>
  <c r="CZ57" i="1" s="1"/>
  <c r="F100" i="19"/>
  <c r="CZ32" i="1" s="1"/>
  <c r="F99" i="19"/>
  <c r="CZ159" i="1" s="1"/>
  <c r="F98" i="19"/>
  <c r="CZ467" i="1"/>
  <c r="F97" i="19"/>
  <c r="CZ104" i="1" s="1"/>
  <c r="F96" i="19"/>
  <c r="CZ23" i="1" s="1"/>
  <c r="F95" i="19"/>
  <c r="CZ234" i="1" s="1"/>
  <c r="F94" i="19"/>
  <c r="CZ263" i="1"/>
  <c r="F93" i="19"/>
  <c r="CZ401" i="1" s="1"/>
  <c r="F92" i="19"/>
  <c r="CZ176" i="1" s="1"/>
  <c r="F91" i="19"/>
  <c r="CZ29" i="1" s="1"/>
  <c r="F90" i="19"/>
  <c r="CZ406" i="1" s="1"/>
  <c r="F89" i="19"/>
  <c r="CZ272" i="1" s="1"/>
  <c r="F88" i="19"/>
  <c r="CZ155" i="1" s="1"/>
  <c r="F87" i="19"/>
  <c r="CZ621" i="1" s="1"/>
  <c r="F86" i="19"/>
  <c r="CZ134" i="1" s="1"/>
  <c r="F85" i="19"/>
  <c r="CZ237" i="1" s="1"/>
  <c r="F84" i="19"/>
  <c r="CZ267" i="1" s="1"/>
  <c r="F83" i="19"/>
  <c r="CZ118" i="1" s="1"/>
  <c r="F82" i="19"/>
  <c r="CZ398" i="1" s="1"/>
  <c r="F81" i="19"/>
  <c r="CZ225" i="1" s="1"/>
  <c r="F80" i="19"/>
  <c r="CZ73" i="1" s="1"/>
  <c r="F79" i="19"/>
  <c r="CZ186" i="1" s="1"/>
  <c r="F78" i="19"/>
  <c r="CZ687" i="1" s="1"/>
  <c r="F77" i="19"/>
  <c r="CZ426" i="1" s="1"/>
  <c r="F76" i="19"/>
  <c r="CZ219" i="1" s="1"/>
  <c r="F75" i="19"/>
  <c r="CZ187" i="1" s="1"/>
  <c r="F74" i="19"/>
  <c r="CZ67" i="1"/>
  <c r="F73" i="19"/>
  <c r="CZ484" i="1" s="1"/>
  <c r="F72" i="19"/>
  <c r="CZ412" i="1" s="1"/>
  <c r="F71" i="19"/>
  <c r="CZ349" i="1" s="1"/>
  <c r="F70" i="19"/>
  <c r="CZ384" i="1"/>
  <c r="F69" i="19"/>
  <c r="CZ153" i="1" s="1"/>
  <c r="F68" i="19"/>
  <c r="CZ507" i="1" s="1"/>
  <c r="F67" i="19"/>
  <c r="CZ295" i="1" s="1"/>
  <c r="F66" i="19"/>
  <c r="CZ760" i="1"/>
  <c r="F65" i="19"/>
  <c r="CZ661" i="1" s="1"/>
  <c r="F64" i="19"/>
  <c r="CZ379" i="1" s="1"/>
  <c r="F63" i="19"/>
  <c r="CZ316" i="1" s="1"/>
  <c r="F62" i="19"/>
  <c r="CZ290" i="1"/>
  <c r="F61" i="19"/>
  <c r="CZ407" i="1" s="1"/>
  <c r="F60" i="19"/>
  <c r="CZ35" i="1" s="1"/>
  <c r="F59" i="19"/>
  <c r="CZ208" i="1" s="1"/>
  <c r="F58" i="19"/>
  <c r="CZ254" i="1" s="1"/>
  <c r="F57" i="19"/>
  <c r="CZ436" i="1" s="1"/>
  <c r="F56" i="19"/>
  <c r="CZ599" i="1" s="1"/>
  <c r="F55" i="19"/>
  <c r="CZ34" i="1" s="1"/>
  <c r="F54" i="19"/>
  <c r="CZ89" i="1" s="1"/>
  <c r="F53" i="19"/>
  <c r="CZ385" i="1" s="1"/>
  <c r="F52" i="19"/>
  <c r="CZ282" i="1" s="1"/>
  <c r="F51" i="19"/>
  <c r="CZ145" i="1" s="1"/>
  <c r="F50" i="19"/>
  <c r="CZ324" i="1" s="1"/>
  <c r="F49" i="19"/>
  <c r="CZ463" i="1" s="1"/>
  <c r="F48" i="19"/>
  <c r="CZ413" i="1" s="1"/>
  <c r="F47" i="19"/>
  <c r="CZ341" i="1" s="1"/>
  <c r="F46" i="19"/>
  <c r="CZ409" i="1" s="1"/>
  <c r="F45" i="19"/>
  <c r="CZ58" i="1" s="1"/>
  <c r="F44" i="19"/>
  <c r="CZ730" i="1" s="1"/>
  <c r="F43" i="19"/>
  <c r="CZ681" i="1" s="1"/>
  <c r="F42" i="19"/>
  <c r="CZ337" i="1"/>
  <c r="F41" i="19"/>
  <c r="CZ650" i="1" s="1"/>
  <c r="F40" i="19"/>
  <c r="CZ262" i="1" s="1"/>
  <c r="F39" i="19"/>
  <c r="CZ368" i="1" s="1"/>
  <c r="F38" i="19"/>
  <c r="CZ464" i="1"/>
  <c r="F37" i="19"/>
  <c r="CZ811" i="1" s="1"/>
  <c r="F36" i="19"/>
  <c r="CZ185" i="1" s="1"/>
  <c r="F35" i="19"/>
  <c r="CZ128" i="1" s="1"/>
  <c r="F34" i="19"/>
  <c r="CZ215" i="1"/>
  <c r="F33" i="19"/>
  <c r="CZ10" i="1" s="1"/>
  <c r="F32" i="19"/>
  <c r="CZ283" i="1" s="1"/>
  <c r="F31" i="19"/>
  <c r="CZ229" i="1" s="1"/>
  <c r="F30" i="19"/>
  <c r="CZ374" i="1"/>
  <c r="F29" i="19"/>
  <c r="CZ221" i="1" s="1"/>
  <c r="F28" i="19"/>
  <c r="CZ181" i="1" s="1"/>
  <c r="F27" i="19"/>
  <c r="CZ56" i="1" s="1"/>
  <c r="F26" i="19"/>
  <c r="CZ70" i="1" s="1"/>
  <c r="F25" i="19"/>
  <c r="CZ357" i="1" s="1"/>
  <c r="F24" i="19"/>
  <c r="CZ133" i="1" s="1"/>
  <c r="F23" i="19"/>
  <c r="CZ102" i="1" s="1"/>
  <c r="F22" i="19"/>
  <c r="CZ74" i="1" s="1"/>
  <c r="F21" i="19"/>
  <c r="CZ227" i="1" s="1"/>
  <c r="F20" i="19"/>
  <c r="CZ160" i="1" s="1"/>
  <c r="F19" i="19"/>
  <c r="CZ498" i="1" s="1"/>
  <c r="F18" i="19"/>
  <c r="CZ753" i="1" s="1"/>
  <c r="F17" i="19"/>
  <c r="CZ233" i="1" s="1"/>
  <c r="F16" i="19"/>
  <c r="CZ241" i="1" s="1"/>
  <c r="F15" i="19"/>
  <c r="CZ646" i="1" s="1"/>
  <c r="F14" i="19"/>
  <c r="CZ116" i="1" s="1"/>
  <c r="F13" i="19"/>
  <c r="CZ48" i="1" s="1"/>
  <c r="F12" i="19"/>
  <c r="CZ132" i="1" s="1"/>
  <c r="F11" i="19"/>
  <c r="CZ259" i="1" s="1"/>
  <c r="F10" i="19"/>
  <c r="CZ127" i="1"/>
  <c r="F9" i="19"/>
  <c r="CZ12" i="1" s="1"/>
  <c r="F8" i="19"/>
  <c r="CZ42" i="1" s="1"/>
  <c r="F7" i="19"/>
  <c r="CZ273" i="1" s="1"/>
  <c r="F6" i="19"/>
  <c r="CZ21" i="1"/>
  <c r="F5" i="19"/>
  <c r="CZ251" i="1" s="1"/>
  <c r="F4" i="19"/>
  <c r="CZ266" i="1" s="1"/>
  <c r="F3" i="19"/>
  <c r="CZ27" i="1" s="1"/>
  <c r="F2" i="19"/>
  <c r="CZ26" i="1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186" i="4"/>
  <c r="C46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3" i="4"/>
  <c r="C192" i="4"/>
  <c r="C191" i="4"/>
  <c r="C190" i="4"/>
  <c r="C189" i="4"/>
  <c r="C188" i="4"/>
  <c r="C187" i="4"/>
  <c r="C185" i="4"/>
  <c r="C184" i="4"/>
  <c r="C183" i="4"/>
  <c r="C182" i="4"/>
  <c r="C181" i="4"/>
  <c r="C180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3" i="4"/>
  <c r="C52" i="4"/>
  <c r="C51" i="4"/>
  <c r="C50" i="4"/>
  <c r="C49" i="4"/>
  <c r="C48" i="4"/>
  <c r="C47" i="4"/>
  <c r="C45" i="4"/>
  <c r="C44" i="4"/>
  <c r="C43" i="4"/>
  <c r="C42" i="4"/>
  <c r="C41" i="4"/>
  <c r="C40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  <c r="G372" i="2"/>
  <c r="G355" i="2"/>
  <c r="G342" i="2"/>
  <c r="G339" i="2"/>
  <c r="G335" i="2"/>
  <c r="G313" i="2"/>
  <c r="G311" i="2"/>
  <c r="G307" i="2"/>
  <c r="G302" i="2"/>
  <c r="G297" i="2"/>
  <c r="G265" i="2"/>
  <c r="G259" i="2"/>
  <c r="G241" i="2"/>
  <c r="G217" i="2"/>
  <c r="G190" i="2"/>
  <c r="G189" i="2"/>
  <c r="G178" i="2"/>
  <c r="G172" i="2"/>
  <c r="G135" i="2"/>
  <c r="G99" i="2"/>
  <c r="G85" i="2"/>
  <c r="G54" i="2"/>
  <c r="G23" i="2"/>
  <c r="G16" i="2"/>
  <c r="G15" i="2"/>
  <c r="G14" i="2"/>
  <c r="G1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F382" i="2"/>
  <c r="CF381" i="2"/>
  <c r="CF380" i="2"/>
  <c r="CF379" i="2"/>
  <c r="CF378" i="2"/>
  <c r="CF377" i="2"/>
  <c r="CF376" i="2"/>
  <c r="CF375" i="2"/>
  <c r="CF374" i="2"/>
  <c r="CF373" i="2"/>
  <c r="CF372" i="2"/>
  <c r="CF371" i="2"/>
  <c r="CF370" i="2"/>
  <c r="CF369" i="2"/>
  <c r="CF368" i="2"/>
  <c r="CF367" i="2"/>
  <c r="CF366" i="2"/>
  <c r="CF365" i="2"/>
  <c r="CF364" i="2"/>
  <c r="CF363" i="2"/>
  <c r="CF362" i="2"/>
  <c r="CF361" i="2"/>
  <c r="CF360" i="2"/>
  <c r="CF359" i="2"/>
  <c r="CF358" i="2"/>
  <c r="CF357" i="2"/>
  <c r="CF356" i="2"/>
  <c r="CF355" i="2"/>
  <c r="CF354" i="2"/>
  <c r="CF353" i="2"/>
  <c r="CF352" i="2"/>
  <c r="CF351" i="2"/>
  <c r="CF350" i="2"/>
  <c r="CF349" i="2"/>
  <c r="CF348" i="2"/>
  <c r="CF347" i="2"/>
  <c r="CF346" i="2"/>
  <c r="CF345" i="2"/>
  <c r="CF344" i="2"/>
  <c r="CF343" i="2"/>
  <c r="CF342" i="2"/>
  <c r="CF341" i="2"/>
  <c r="CF340" i="2"/>
  <c r="CF339" i="2"/>
  <c r="CF338" i="2"/>
  <c r="CF337" i="2"/>
  <c r="CF336" i="2"/>
  <c r="CF335" i="2"/>
  <c r="CF334" i="2"/>
  <c r="CF333" i="2"/>
  <c r="CF332" i="2"/>
  <c r="CF331" i="2"/>
  <c r="CF330" i="2"/>
  <c r="CF329" i="2"/>
  <c r="CF328" i="2"/>
  <c r="CF327" i="2"/>
  <c r="CF326" i="2"/>
  <c r="CF325" i="2"/>
  <c r="CF324" i="2"/>
  <c r="CF323" i="2"/>
  <c r="CF322" i="2"/>
  <c r="CF321" i="2"/>
  <c r="CF320" i="2"/>
  <c r="CF319" i="2"/>
  <c r="CF318" i="2"/>
  <c r="CF317" i="2"/>
  <c r="CF316" i="2"/>
  <c r="CF315" i="2"/>
  <c r="CF314" i="2"/>
  <c r="CF313" i="2"/>
  <c r="CF312" i="2"/>
  <c r="CF311" i="2"/>
  <c r="CF310" i="2"/>
  <c r="CF309" i="2"/>
  <c r="CF308" i="2"/>
  <c r="CF307" i="2"/>
  <c r="CF306" i="2"/>
  <c r="CF305" i="2"/>
  <c r="CF304" i="2"/>
  <c r="CF303" i="2"/>
  <c r="CF302" i="2"/>
  <c r="CF301" i="2"/>
  <c r="CF300" i="2"/>
  <c r="CF299" i="2"/>
  <c r="CF298" i="2"/>
  <c r="CF297" i="2"/>
  <c r="CF296" i="2"/>
  <c r="CF295" i="2"/>
  <c r="CF294" i="2"/>
  <c r="CF293" i="2"/>
  <c r="CF292" i="2"/>
  <c r="CF291" i="2"/>
  <c r="CF290" i="2"/>
  <c r="CF289" i="2"/>
  <c r="CF288" i="2"/>
  <c r="CF287" i="2"/>
  <c r="CF286" i="2"/>
  <c r="CF285" i="2"/>
  <c r="CF284" i="2"/>
  <c r="CF283" i="2"/>
  <c r="CF282" i="2"/>
  <c r="CF281" i="2"/>
  <c r="CF280" i="2"/>
  <c r="CF279" i="2"/>
  <c r="CF278" i="2"/>
  <c r="CF277" i="2"/>
  <c r="CF276" i="2"/>
  <c r="CF275" i="2"/>
  <c r="CF274" i="2"/>
  <c r="CF273" i="2"/>
  <c r="CF272" i="2"/>
  <c r="CF271" i="2"/>
  <c r="CF270" i="2"/>
  <c r="CF269" i="2"/>
  <c r="CF268" i="2"/>
  <c r="CF267" i="2"/>
  <c r="CF266" i="2"/>
  <c r="CF265" i="2"/>
  <c r="CF264" i="2"/>
  <c r="CF263" i="2"/>
  <c r="CF262" i="2"/>
  <c r="CF261" i="2"/>
  <c r="CF260" i="2"/>
  <c r="CF259" i="2"/>
  <c r="CF258" i="2"/>
  <c r="CF257" i="2"/>
  <c r="CF256" i="2"/>
  <c r="CF255" i="2"/>
  <c r="CF254" i="2"/>
  <c r="CF253" i="2"/>
  <c r="CF252" i="2"/>
  <c r="CF251" i="2"/>
  <c r="CF250" i="2"/>
  <c r="CF249" i="2"/>
  <c r="CF248" i="2"/>
  <c r="CF247" i="2"/>
  <c r="CF246" i="2"/>
  <c r="CF245" i="2"/>
  <c r="CF244" i="2"/>
  <c r="CF243" i="2"/>
  <c r="CF242" i="2"/>
  <c r="CF241" i="2"/>
  <c r="CF240" i="2"/>
  <c r="CF239" i="2"/>
  <c r="CF238" i="2"/>
  <c r="CF237" i="2"/>
  <c r="CF236" i="2"/>
  <c r="CF235" i="2"/>
  <c r="CF234" i="2"/>
  <c r="CF233" i="2"/>
  <c r="CF232" i="2"/>
  <c r="CF231" i="2"/>
  <c r="CF230" i="2"/>
  <c r="CF229" i="2"/>
  <c r="CF228" i="2"/>
  <c r="CF227" i="2"/>
  <c r="CF226" i="2"/>
  <c r="CF225" i="2"/>
  <c r="CF224" i="2"/>
  <c r="CF223" i="2"/>
  <c r="CF222" i="2"/>
  <c r="CF221" i="2"/>
  <c r="CF220" i="2"/>
  <c r="CF219" i="2"/>
  <c r="CF218" i="2"/>
  <c r="CF217" i="2"/>
  <c r="CF216" i="2"/>
  <c r="CF215" i="2"/>
  <c r="CF214" i="2"/>
  <c r="CF213" i="2"/>
  <c r="CF212" i="2"/>
  <c r="CF211" i="2"/>
  <c r="CF210" i="2"/>
  <c r="CF209" i="2"/>
  <c r="CF208" i="2"/>
  <c r="CF207" i="2"/>
  <c r="CF206" i="2"/>
  <c r="CF205" i="2"/>
  <c r="CF204" i="2"/>
  <c r="CF203" i="2"/>
  <c r="CF202" i="2"/>
  <c r="CF201" i="2"/>
  <c r="CF200" i="2"/>
  <c r="CF199" i="2"/>
  <c r="CF198" i="2"/>
  <c r="CF197" i="2"/>
  <c r="CF196" i="2"/>
  <c r="CF195" i="2"/>
  <c r="CF194" i="2"/>
  <c r="CF193" i="2"/>
  <c r="CF192" i="2"/>
  <c r="CF191" i="2"/>
  <c r="CF190" i="2"/>
  <c r="CF189" i="2"/>
  <c r="CF188" i="2"/>
  <c r="CF187" i="2"/>
  <c r="CF186" i="2"/>
  <c r="CF185" i="2"/>
  <c r="CF184" i="2"/>
  <c r="CF183" i="2"/>
  <c r="CF182" i="2"/>
  <c r="CF181" i="2"/>
  <c r="CF180" i="2"/>
  <c r="CF179" i="2"/>
  <c r="CF178" i="2"/>
  <c r="CF177" i="2"/>
  <c r="CF176" i="2"/>
  <c r="CF175" i="2"/>
  <c r="CF174" i="2"/>
  <c r="CF173" i="2"/>
  <c r="CF172" i="2"/>
  <c r="CF171" i="2"/>
  <c r="CF170" i="2"/>
  <c r="CF169" i="2"/>
  <c r="CF168" i="2"/>
  <c r="CF167" i="2"/>
  <c r="CF166" i="2"/>
  <c r="CF165" i="2"/>
  <c r="CF164" i="2"/>
  <c r="CF163" i="2"/>
  <c r="CF162" i="2"/>
  <c r="CF161" i="2"/>
  <c r="CF160" i="2"/>
  <c r="CF159" i="2"/>
  <c r="CF158" i="2"/>
  <c r="CF157" i="2"/>
  <c r="CF156" i="2"/>
  <c r="CF155" i="2"/>
  <c r="CF154" i="2"/>
  <c r="CF153" i="2"/>
  <c r="CF152" i="2"/>
  <c r="CF151" i="2"/>
  <c r="CF150" i="2"/>
  <c r="CF149" i="2"/>
  <c r="CF148" i="2"/>
  <c r="CF147" i="2"/>
  <c r="CF146" i="2"/>
  <c r="CF145" i="2"/>
  <c r="CF144" i="2"/>
  <c r="CF143" i="2"/>
  <c r="CF142" i="2"/>
  <c r="CF141" i="2"/>
  <c r="CF140" i="2"/>
  <c r="CF139" i="2"/>
  <c r="CF138" i="2"/>
  <c r="CF137" i="2"/>
  <c r="CF136" i="2"/>
  <c r="CF135" i="2"/>
  <c r="CF134" i="2"/>
  <c r="CF133" i="2"/>
  <c r="CF132" i="2"/>
  <c r="CF131" i="2"/>
  <c r="CF130" i="2"/>
  <c r="CF129" i="2"/>
  <c r="CF128" i="2"/>
  <c r="CF127" i="2"/>
  <c r="CF126" i="2"/>
  <c r="CF124" i="2"/>
  <c r="CF123" i="2"/>
  <c r="CF122" i="2"/>
  <c r="CF121" i="2"/>
  <c r="CF120" i="2"/>
  <c r="CF119" i="2"/>
  <c r="CF118" i="2"/>
  <c r="CF117" i="2"/>
  <c r="CF116" i="2"/>
  <c r="CF115" i="2"/>
  <c r="CF114" i="2"/>
  <c r="CF113" i="2"/>
  <c r="CF112" i="2"/>
  <c r="CF111" i="2"/>
  <c r="CF110" i="2"/>
  <c r="CF109" i="2"/>
  <c r="CF108" i="2"/>
  <c r="CF107" i="2"/>
  <c r="CF106" i="2"/>
  <c r="CF105" i="2"/>
  <c r="CF104" i="2"/>
  <c r="CF103" i="2"/>
  <c r="CF102" i="2"/>
  <c r="CF101" i="2"/>
  <c r="CF100" i="2"/>
  <c r="CF99" i="2"/>
  <c r="CF98" i="2"/>
  <c r="CF97" i="2"/>
  <c r="CF96" i="2"/>
  <c r="CF95" i="2"/>
  <c r="CF94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6" i="2"/>
  <c r="CF45" i="2"/>
  <c r="CF44" i="2"/>
  <c r="CF43" i="2"/>
  <c r="CF42" i="2"/>
  <c r="CF41" i="2"/>
  <c r="CF40" i="2"/>
  <c r="CF39" i="2"/>
  <c r="CF38" i="2"/>
  <c r="CF37" i="2"/>
  <c r="CF36" i="2"/>
  <c r="CF35" i="2"/>
  <c r="CF34" i="2"/>
  <c r="CF33" i="2"/>
  <c r="CF32" i="2"/>
  <c r="CF31" i="2"/>
  <c r="CF30" i="2"/>
  <c r="CF29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3" i="2"/>
  <c r="CF12" i="2"/>
  <c r="CF11" i="2"/>
  <c r="CF10" i="2"/>
  <c r="CF9" i="2"/>
  <c r="CF8" i="2"/>
  <c r="CF7" i="2"/>
  <c r="CF6" i="2"/>
  <c r="CF5" i="2"/>
  <c r="CF4" i="2"/>
  <c r="CF3" i="2"/>
  <c r="G18" i="2"/>
  <c r="L213" i="5"/>
  <c r="K213" i="5"/>
  <c r="J213" i="5"/>
  <c r="H213" i="5"/>
  <c r="L212" i="5"/>
  <c r="K212" i="5"/>
  <c r="M212" i="5" s="1"/>
  <c r="J212" i="5"/>
  <c r="H212" i="5"/>
  <c r="L211" i="5"/>
  <c r="K211" i="5"/>
  <c r="J211" i="5"/>
  <c r="H211" i="5"/>
  <c r="L210" i="5"/>
  <c r="K210" i="5"/>
  <c r="M210" i="5" s="1"/>
  <c r="J210" i="5"/>
  <c r="H210" i="5"/>
  <c r="L209" i="5"/>
  <c r="K209" i="5"/>
  <c r="J209" i="5"/>
  <c r="H209" i="5"/>
  <c r="L208" i="5"/>
  <c r="K208" i="5"/>
  <c r="J208" i="5"/>
  <c r="H208" i="5"/>
  <c r="L207" i="5"/>
  <c r="K207" i="5"/>
  <c r="J207" i="5"/>
  <c r="H207" i="5"/>
  <c r="L206" i="5"/>
  <c r="K206" i="5"/>
  <c r="J206" i="5"/>
  <c r="H206" i="5"/>
  <c r="L205" i="5"/>
  <c r="K205" i="5"/>
  <c r="J205" i="5"/>
  <c r="H205" i="5"/>
  <c r="L204" i="5"/>
  <c r="K204" i="5"/>
  <c r="J204" i="5"/>
  <c r="H204" i="5"/>
  <c r="L203" i="5"/>
  <c r="K203" i="5"/>
  <c r="J203" i="5"/>
  <c r="M203" i="5" s="1"/>
  <c r="H203" i="5"/>
  <c r="L202" i="5"/>
  <c r="K202" i="5"/>
  <c r="M202" i="5" s="1"/>
  <c r="J202" i="5"/>
  <c r="H202" i="5"/>
  <c r="L201" i="5"/>
  <c r="K201" i="5"/>
  <c r="J201" i="5"/>
  <c r="H201" i="5"/>
  <c r="L200" i="5"/>
  <c r="K200" i="5"/>
  <c r="J200" i="5"/>
  <c r="H200" i="5"/>
  <c r="L199" i="5"/>
  <c r="K199" i="5"/>
  <c r="J199" i="5"/>
  <c r="H199" i="5"/>
  <c r="L196" i="5"/>
  <c r="K196" i="5"/>
  <c r="M196" i="5" s="1"/>
  <c r="J196" i="5"/>
  <c r="H196" i="5"/>
  <c r="L195" i="5"/>
  <c r="K195" i="5"/>
  <c r="M195" i="5" s="1"/>
  <c r="DH639" i="1" s="1"/>
  <c r="J195" i="5"/>
  <c r="H195" i="5"/>
  <c r="L194" i="5"/>
  <c r="K194" i="5"/>
  <c r="J194" i="5"/>
  <c r="H194" i="5"/>
  <c r="L193" i="5"/>
  <c r="K193" i="5"/>
  <c r="M193" i="5" s="1"/>
  <c r="J193" i="5"/>
  <c r="H193" i="5"/>
  <c r="L192" i="5"/>
  <c r="K192" i="5"/>
  <c r="J192" i="5"/>
  <c r="M192" i="5" s="1"/>
  <c r="H192" i="5"/>
  <c r="L191" i="5"/>
  <c r="K191" i="5"/>
  <c r="J191" i="5"/>
  <c r="M191" i="5" s="1"/>
  <c r="H191" i="5"/>
  <c r="L190" i="5"/>
  <c r="K190" i="5"/>
  <c r="J190" i="5"/>
  <c r="H190" i="5"/>
  <c r="L189" i="5"/>
  <c r="K189" i="5"/>
  <c r="J189" i="5"/>
  <c r="H189" i="5"/>
  <c r="L188" i="5"/>
  <c r="K188" i="5"/>
  <c r="J188" i="5"/>
  <c r="H188" i="5"/>
  <c r="L187" i="5"/>
  <c r="K187" i="5"/>
  <c r="J187" i="5"/>
  <c r="H187" i="5"/>
  <c r="L186" i="5"/>
  <c r="K186" i="5"/>
  <c r="J186" i="5"/>
  <c r="H186" i="5"/>
  <c r="L185" i="5"/>
  <c r="K185" i="5"/>
  <c r="J185" i="5"/>
  <c r="H185" i="5"/>
  <c r="L184" i="5"/>
  <c r="K184" i="5"/>
  <c r="J184" i="5"/>
  <c r="H184" i="5"/>
  <c r="L183" i="5"/>
  <c r="K183" i="5"/>
  <c r="J183" i="5"/>
  <c r="H183" i="5"/>
  <c r="L180" i="5"/>
  <c r="K180" i="5"/>
  <c r="J180" i="5"/>
  <c r="H180" i="5"/>
  <c r="L179" i="5"/>
  <c r="K179" i="5"/>
  <c r="J179" i="5"/>
  <c r="H179" i="5"/>
  <c r="L178" i="5"/>
  <c r="K178" i="5"/>
  <c r="J178" i="5"/>
  <c r="H178" i="5"/>
  <c r="L177" i="5"/>
  <c r="J177" i="5"/>
  <c r="H177" i="5"/>
  <c r="L176" i="5"/>
  <c r="K176" i="5"/>
  <c r="M176" i="5" s="1"/>
  <c r="J176" i="5"/>
  <c r="H176" i="5"/>
  <c r="L175" i="5"/>
  <c r="K175" i="5"/>
  <c r="J175" i="5"/>
  <c r="H175" i="5"/>
  <c r="L174" i="5"/>
  <c r="K174" i="5"/>
  <c r="J174" i="5"/>
  <c r="H174" i="5"/>
  <c r="L173" i="5"/>
  <c r="K173" i="5"/>
  <c r="J173" i="5"/>
  <c r="H173" i="5"/>
  <c r="L172" i="5"/>
  <c r="K172" i="5"/>
  <c r="M172" i="5" s="1"/>
  <c r="J172" i="5"/>
  <c r="H172" i="5"/>
  <c r="L171" i="5"/>
  <c r="K171" i="5"/>
  <c r="J171" i="5"/>
  <c r="H171" i="5"/>
  <c r="L170" i="5"/>
  <c r="K170" i="5"/>
  <c r="J170" i="5"/>
  <c r="H170" i="5"/>
  <c r="L169" i="5"/>
  <c r="K169" i="5"/>
  <c r="J169" i="5"/>
  <c r="M169" i="5" s="1"/>
  <c r="DH239" i="1" s="1"/>
  <c r="H169" i="5"/>
  <c r="L168" i="5"/>
  <c r="K168" i="5"/>
  <c r="J168" i="5"/>
  <c r="H168" i="5"/>
  <c r="L167" i="5"/>
  <c r="K167" i="5"/>
  <c r="J167" i="5"/>
  <c r="H167" i="5"/>
  <c r="L166" i="5"/>
  <c r="K166" i="5"/>
  <c r="J166" i="5"/>
  <c r="H166" i="5"/>
  <c r="L165" i="5"/>
  <c r="K165" i="5"/>
  <c r="J165" i="5"/>
  <c r="M165" i="5" s="1"/>
  <c r="DH125" i="1" s="1"/>
  <c r="H165" i="5"/>
  <c r="L164" i="5"/>
  <c r="K164" i="5"/>
  <c r="M164" i="5" s="1"/>
  <c r="J164" i="5"/>
  <c r="H164" i="5"/>
  <c r="L163" i="5"/>
  <c r="K163" i="5"/>
  <c r="J163" i="5"/>
  <c r="H163" i="5"/>
  <c r="L160" i="5"/>
  <c r="K160" i="5"/>
  <c r="M160" i="5" s="1"/>
  <c r="J160" i="5"/>
  <c r="H160" i="5"/>
  <c r="L159" i="5"/>
  <c r="K159" i="5"/>
  <c r="J159" i="5"/>
  <c r="M159" i="5" s="1"/>
  <c r="H159" i="5"/>
  <c r="L158" i="5"/>
  <c r="K158" i="5"/>
  <c r="J158" i="5"/>
  <c r="H158" i="5"/>
  <c r="L157" i="5"/>
  <c r="K157" i="5"/>
  <c r="J157" i="5"/>
  <c r="M157" i="5" s="1"/>
  <c r="DH326" i="1" s="1"/>
  <c r="H157" i="5"/>
  <c r="L156" i="5"/>
  <c r="K156" i="5"/>
  <c r="M156" i="5" s="1"/>
  <c r="J156" i="5"/>
  <c r="H156" i="5"/>
  <c r="L155" i="5"/>
  <c r="K155" i="5"/>
  <c r="J155" i="5"/>
  <c r="H155" i="5"/>
  <c r="L154" i="5"/>
  <c r="K154" i="5"/>
  <c r="J154" i="5"/>
  <c r="H154" i="5"/>
  <c r="L153" i="5"/>
  <c r="K153" i="5"/>
  <c r="J153" i="5"/>
  <c r="H153" i="5"/>
  <c r="L152" i="5"/>
  <c r="K152" i="5"/>
  <c r="J152" i="5"/>
  <c r="M152" i="5" s="1"/>
  <c r="H152" i="5"/>
  <c r="L151" i="5"/>
  <c r="K151" i="5"/>
  <c r="J151" i="5"/>
  <c r="H151" i="5"/>
  <c r="L150" i="5"/>
  <c r="K150" i="5"/>
  <c r="J150" i="5"/>
  <c r="H150" i="5"/>
  <c r="L149" i="5"/>
  <c r="K149" i="5"/>
  <c r="J149" i="5"/>
  <c r="H149" i="5"/>
  <c r="L148" i="5"/>
  <c r="K148" i="5"/>
  <c r="M148" i="5"/>
  <c r="J148" i="5"/>
  <c r="H148" i="5"/>
  <c r="L147" i="5"/>
  <c r="K147" i="5"/>
  <c r="J147" i="5"/>
  <c r="H147" i="5"/>
  <c r="L146" i="5"/>
  <c r="K146" i="5"/>
  <c r="M146" i="5" s="1"/>
  <c r="J146" i="5"/>
  <c r="H146" i="5"/>
  <c r="L145" i="5"/>
  <c r="K145" i="5"/>
  <c r="J145" i="5"/>
  <c r="H145" i="5"/>
  <c r="L142" i="5"/>
  <c r="K142" i="5"/>
  <c r="J142" i="5"/>
  <c r="H142" i="5"/>
  <c r="L141" i="5"/>
  <c r="K141" i="5"/>
  <c r="J141" i="5"/>
  <c r="H141" i="5"/>
  <c r="L140" i="5"/>
  <c r="K140" i="5"/>
  <c r="J140" i="5"/>
  <c r="H140" i="5"/>
  <c r="L139" i="5"/>
  <c r="K139" i="5"/>
  <c r="J139" i="5"/>
  <c r="H139" i="5"/>
  <c r="L138" i="5"/>
  <c r="K138" i="5"/>
  <c r="M138" i="5" s="1"/>
  <c r="J138" i="5"/>
  <c r="H138" i="5"/>
  <c r="L137" i="5"/>
  <c r="K137" i="5"/>
  <c r="J137" i="5"/>
  <c r="H137" i="5"/>
  <c r="L136" i="5"/>
  <c r="K136" i="5"/>
  <c r="J136" i="5"/>
  <c r="H136" i="5"/>
  <c r="L135" i="5"/>
  <c r="K135" i="5"/>
  <c r="M135" i="5"/>
  <c r="J135" i="5"/>
  <c r="H135" i="5"/>
  <c r="L134" i="5"/>
  <c r="K134" i="5"/>
  <c r="J134" i="5"/>
  <c r="H134" i="5"/>
  <c r="L133" i="5"/>
  <c r="K133" i="5"/>
  <c r="J133" i="5"/>
  <c r="H133" i="5"/>
  <c r="L132" i="5"/>
  <c r="K132" i="5"/>
  <c r="J132" i="5"/>
  <c r="M132" i="5" s="1"/>
  <c r="H132" i="5"/>
  <c r="L131" i="5"/>
  <c r="K131" i="5"/>
  <c r="M131" i="5" s="1"/>
  <c r="J131" i="5"/>
  <c r="H131" i="5"/>
  <c r="L130" i="5"/>
  <c r="K130" i="5"/>
  <c r="M130" i="5" s="1"/>
  <c r="J130" i="5"/>
  <c r="H130" i="5"/>
  <c r="L129" i="5"/>
  <c r="K129" i="5"/>
  <c r="J129" i="5"/>
  <c r="H129" i="5"/>
  <c r="L128" i="5"/>
  <c r="K128" i="5"/>
  <c r="J128" i="5"/>
  <c r="H128" i="5"/>
  <c r="L127" i="5"/>
  <c r="K127" i="5"/>
  <c r="M127" i="5"/>
  <c r="J127" i="5"/>
  <c r="H127" i="5"/>
  <c r="L124" i="5"/>
  <c r="K124" i="5"/>
  <c r="M124" i="5" s="1"/>
  <c r="J124" i="5"/>
  <c r="H124" i="5"/>
  <c r="L123" i="5"/>
  <c r="K123" i="5"/>
  <c r="J123" i="5"/>
  <c r="H123" i="5"/>
  <c r="L122" i="5"/>
  <c r="K122" i="5"/>
  <c r="J122" i="5"/>
  <c r="H122" i="5"/>
  <c r="L121" i="5"/>
  <c r="K121" i="5"/>
  <c r="J121" i="5"/>
  <c r="H121" i="5"/>
  <c r="L120" i="5"/>
  <c r="K120" i="5"/>
  <c r="J120" i="5"/>
  <c r="H120" i="5"/>
  <c r="L119" i="5"/>
  <c r="K119" i="5"/>
  <c r="J119" i="5"/>
  <c r="H119" i="5"/>
  <c r="L118" i="5"/>
  <c r="K118" i="5"/>
  <c r="J118" i="5"/>
  <c r="H118" i="5"/>
  <c r="L117" i="5"/>
  <c r="K117" i="5"/>
  <c r="M117" i="5" s="1"/>
  <c r="J117" i="5"/>
  <c r="H117" i="5"/>
  <c r="L116" i="5"/>
  <c r="K116" i="5"/>
  <c r="M116" i="5" s="1"/>
  <c r="J116" i="5"/>
  <c r="H116" i="5"/>
  <c r="L115" i="5"/>
  <c r="K115" i="5"/>
  <c r="J115" i="5"/>
  <c r="H115" i="5"/>
  <c r="L114" i="5"/>
  <c r="K114" i="5"/>
  <c r="J114" i="5"/>
  <c r="H114" i="5"/>
  <c r="L113" i="5"/>
  <c r="K113" i="5"/>
  <c r="M113" i="5" s="1"/>
  <c r="J113" i="5"/>
  <c r="H113" i="5"/>
  <c r="L112" i="5"/>
  <c r="K112" i="5"/>
  <c r="J112" i="5"/>
  <c r="H112" i="5"/>
  <c r="L111" i="5"/>
  <c r="K111" i="5"/>
  <c r="J111" i="5"/>
  <c r="H111" i="5"/>
  <c r="L110" i="5"/>
  <c r="K110" i="5"/>
  <c r="J110" i="5"/>
  <c r="H110" i="5"/>
  <c r="L109" i="5"/>
  <c r="K109" i="5"/>
  <c r="J109" i="5"/>
  <c r="M109" i="5" s="1"/>
  <c r="H109" i="5"/>
  <c r="L108" i="5"/>
  <c r="K108" i="5"/>
  <c r="J108" i="5"/>
  <c r="M108" i="5" s="1"/>
  <c r="H108" i="5"/>
  <c r="L107" i="5"/>
  <c r="K107" i="5"/>
  <c r="J107" i="5"/>
  <c r="H107" i="5"/>
  <c r="L104" i="5"/>
  <c r="K104" i="5"/>
  <c r="J104" i="5"/>
  <c r="H104" i="5"/>
  <c r="L103" i="5"/>
  <c r="K103" i="5"/>
  <c r="J103" i="5"/>
  <c r="H103" i="5"/>
  <c r="L102" i="5"/>
  <c r="K102" i="5"/>
  <c r="J102" i="5"/>
  <c r="H102" i="5"/>
  <c r="L101" i="5"/>
  <c r="K101" i="5"/>
  <c r="J101" i="5"/>
  <c r="M101" i="5" s="1"/>
  <c r="H101" i="5"/>
  <c r="L100" i="5"/>
  <c r="K100" i="5"/>
  <c r="M100" i="5" s="1"/>
  <c r="J100" i="5"/>
  <c r="H100" i="5"/>
  <c r="L99" i="5"/>
  <c r="K99" i="5"/>
  <c r="J99" i="5"/>
  <c r="H99" i="5"/>
  <c r="L98" i="5"/>
  <c r="K98" i="5"/>
  <c r="J98" i="5"/>
  <c r="H98" i="5"/>
  <c r="L97" i="5"/>
  <c r="J97" i="5"/>
  <c r="H97" i="5"/>
  <c r="L96" i="5"/>
  <c r="K96" i="5"/>
  <c r="J96" i="5"/>
  <c r="H96" i="5"/>
  <c r="L95" i="5"/>
  <c r="K95" i="5"/>
  <c r="J95" i="5"/>
  <c r="H95" i="5"/>
  <c r="L94" i="5"/>
  <c r="K94" i="5"/>
  <c r="J94" i="5"/>
  <c r="H94" i="5"/>
  <c r="L93" i="5"/>
  <c r="K93" i="5"/>
  <c r="J93" i="5"/>
  <c r="H93" i="5"/>
  <c r="L92" i="5"/>
  <c r="K92" i="5"/>
  <c r="J92" i="5"/>
  <c r="H92" i="5"/>
  <c r="L91" i="5"/>
  <c r="K91" i="5"/>
  <c r="J91" i="5"/>
  <c r="H91" i="5"/>
  <c r="L90" i="5"/>
  <c r="K90" i="5"/>
  <c r="J90" i="5"/>
  <c r="H90" i="5"/>
  <c r="L89" i="5"/>
  <c r="K89" i="5"/>
  <c r="J89" i="5"/>
  <c r="H89" i="5"/>
  <c r="L86" i="5"/>
  <c r="K86" i="5"/>
  <c r="J86" i="5"/>
  <c r="H86" i="5"/>
  <c r="L85" i="5"/>
  <c r="K85" i="5"/>
  <c r="M85" i="5" s="1"/>
  <c r="J85" i="5"/>
  <c r="H85" i="5"/>
  <c r="L84" i="5"/>
  <c r="K84" i="5"/>
  <c r="J84" i="5"/>
  <c r="H84" i="5"/>
  <c r="L83" i="5"/>
  <c r="K83" i="5"/>
  <c r="M83" i="5" s="1"/>
  <c r="J83" i="5"/>
  <c r="H83" i="5"/>
  <c r="L82" i="5"/>
  <c r="K82" i="5"/>
  <c r="J82" i="5"/>
  <c r="H82" i="5"/>
  <c r="L81" i="5"/>
  <c r="K81" i="5"/>
  <c r="M81" i="5" s="1"/>
  <c r="J81" i="5"/>
  <c r="H81" i="5"/>
  <c r="L80" i="5"/>
  <c r="K80" i="5"/>
  <c r="J80" i="5"/>
  <c r="H80" i="5"/>
  <c r="L79" i="5"/>
  <c r="K79" i="5"/>
  <c r="J79" i="5"/>
  <c r="H79" i="5"/>
  <c r="L78" i="5"/>
  <c r="K78" i="5"/>
  <c r="J78" i="5"/>
  <c r="M78" i="5" s="1"/>
  <c r="H78" i="5"/>
  <c r="L77" i="5"/>
  <c r="K77" i="5"/>
  <c r="M77" i="5" s="1"/>
  <c r="J77" i="5"/>
  <c r="H77" i="5"/>
  <c r="L76" i="5"/>
  <c r="K76" i="5"/>
  <c r="J76" i="5"/>
  <c r="H76" i="5"/>
  <c r="L75" i="5"/>
  <c r="K75" i="5"/>
  <c r="J75" i="5"/>
  <c r="H75" i="5"/>
  <c r="L74" i="5"/>
  <c r="K74" i="5"/>
  <c r="M74" i="5"/>
  <c r="J74" i="5"/>
  <c r="H74" i="5"/>
  <c r="L73" i="5"/>
  <c r="K73" i="5"/>
  <c r="J73" i="5"/>
  <c r="H73" i="5"/>
  <c r="L72" i="5"/>
  <c r="K72" i="5"/>
  <c r="M72" i="5" s="1"/>
  <c r="J72" i="5"/>
  <c r="H72" i="5"/>
  <c r="L69" i="5"/>
  <c r="K69" i="5"/>
  <c r="J69" i="5"/>
  <c r="H69" i="5"/>
  <c r="L68" i="5"/>
  <c r="K68" i="5"/>
  <c r="M68" i="5" s="1"/>
  <c r="J68" i="5"/>
  <c r="H68" i="5"/>
  <c r="L67" i="5"/>
  <c r="K67" i="5"/>
  <c r="J67" i="5"/>
  <c r="H67" i="5"/>
  <c r="L66" i="5"/>
  <c r="K66" i="5"/>
  <c r="J66" i="5"/>
  <c r="H66" i="5"/>
  <c r="L65" i="5"/>
  <c r="K65" i="5"/>
  <c r="J65" i="5"/>
  <c r="H65" i="5"/>
  <c r="L64" i="5"/>
  <c r="K64" i="5"/>
  <c r="M64" i="5" s="1"/>
  <c r="J64" i="5"/>
  <c r="H64" i="5"/>
  <c r="L63" i="5"/>
  <c r="K63" i="5"/>
  <c r="J63" i="5"/>
  <c r="H63" i="5"/>
  <c r="L62" i="5"/>
  <c r="K62" i="5"/>
  <c r="J62" i="5"/>
  <c r="H62" i="5"/>
  <c r="L61" i="5"/>
  <c r="K61" i="5"/>
  <c r="J61" i="5"/>
  <c r="H61" i="5"/>
  <c r="L60" i="5"/>
  <c r="K60" i="5"/>
  <c r="J60" i="5"/>
  <c r="H60" i="5"/>
  <c r="L59" i="5"/>
  <c r="K59" i="5"/>
  <c r="J59" i="5"/>
  <c r="H59" i="5"/>
  <c r="L58" i="5"/>
  <c r="K58" i="5"/>
  <c r="M58" i="5" s="1"/>
  <c r="J58" i="5"/>
  <c r="H58" i="5"/>
  <c r="L57" i="5"/>
  <c r="K57" i="5"/>
  <c r="M57" i="5" s="1"/>
  <c r="J57" i="5"/>
  <c r="H57" i="5"/>
  <c r="L56" i="5"/>
  <c r="K56" i="5"/>
  <c r="M56" i="5" s="1"/>
  <c r="J56" i="5"/>
  <c r="H56" i="5"/>
  <c r="L55" i="5"/>
  <c r="K55" i="5"/>
  <c r="J55" i="5"/>
  <c r="H55" i="5"/>
  <c r="L54" i="5"/>
  <c r="K54" i="5"/>
  <c r="J54" i="5"/>
  <c r="H54" i="5"/>
  <c r="L53" i="5"/>
  <c r="K53" i="5"/>
  <c r="M53" i="5" s="1"/>
  <c r="J53" i="5"/>
  <c r="H53" i="5"/>
  <c r="L50" i="5"/>
  <c r="K50" i="5"/>
  <c r="J50" i="5"/>
  <c r="H50" i="5"/>
  <c r="L49" i="5"/>
  <c r="K49" i="5"/>
  <c r="J49" i="5"/>
  <c r="H49" i="5"/>
  <c r="L48" i="5"/>
  <c r="K48" i="5"/>
  <c r="M48" i="5" s="1"/>
  <c r="J48" i="5"/>
  <c r="H48" i="5"/>
  <c r="L47" i="5"/>
  <c r="K47" i="5"/>
  <c r="J47" i="5"/>
  <c r="H47" i="5"/>
  <c r="L46" i="5"/>
  <c r="K46" i="5"/>
  <c r="J46" i="5"/>
  <c r="H46" i="5"/>
  <c r="L45" i="5"/>
  <c r="K45" i="5"/>
  <c r="M45" i="5" s="1"/>
  <c r="J45" i="5"/>
  <c r="H45" i="5"/>
  <c r="L44" i="5"/>
  <c r="K44" i="5"/>
  <c r="J44" i="5"/>
  <c r="H44" i="5"/>
  <c r="L43" i="5"/>
  <c r="K43" i="5"/>
  <c r="M43" i="5" s="1"/>
  <c r="J43" i="5"/>
  <c r="H43" i="5"/>
  <c r="L42" i="5"/>
  <c r="K42" i="5"/>
  <c r="J42" i="5"/>
  <c r="H42" i="5"/>
  <c r="L41" i="5"/>
  <c r="K41" i="5"/>
  <c r="J41" i="5"/>
  <c r="H41" i="5"/>
  <c r="L40" i="5"/>
  <c r="K40" i="5"/>
  <c r="M40" i="5" s="1"/>
  <c r="J40" i="5"/>
  <c r="H40" i="5"/>
  <c r="L39" i="5"/>
  <c r="K39" i="5"/>
  <c r="J39" i="5"/>
  <c r="H39" i="5"/>
  <c r="L38" i="5"/>
  <c r="K38" i="5"/>
  <c r="J38" i="5"/>
  <c r="H38" i="5"/>
  <c r="L37" i="5"/>
  <c r="K37" i="5"/>
  <c r="M37" i="5" s="1"/>
  <c r="J37" i="5"/>
  <c r="H37" i="5"/>
  <c r="L36" i="5"/>
  <c r="K36" i="5"/>
  <c r="J36" i="5"/>
  <c r="H36" i="5"/>
  <c r="L33" i="5"/>
  <c r="K33" i="5"/>
  <c r="J33" i="5"/>
  <c r="H33" i="5"/>
  <c r="L32" i="5"/>
  <c r="K32" i="5"/>
  <c r="J32" i="5"/>
  <c r="M32" i="5" s="1"/>
  <c r="H32" i="5"/>
  <c r="L31" i="5"/>
  <c r="K31" i="5"/>
  <c r="J31" i="5"/>
  <c r="H31" i="5"/>
  <c r="L30" i="5"/>
  <c r="K30" i="5"/>
  <c r="J30" i="5"/>
  <c r="H30" i="5"/>
  <c r="L29" i="5"/>
  <c r="K29" i="5"/>
  <c r="M29" i="5" s="1"/>
  <c r="J29" i="5"/>
  <c r="H29" i="5"/>
  <c r="L28" i="5"/>
  <c r="K28" i="5"/>
  <c r="M28" i="5" s="1"/>
  <c r="J28" i="5"/>
  <c r="H28" i="5"/>
  <c r="L27" i="5"/>
  <c r="K27" i="5"/>
  <c r="J27" i="5"/>
  <c r="H27" i="5"/>
  <c r="L26" i="5"/>
  <c r="K26" i="5"/>
  <c r="J26" i="5"/>
  <c r="H26" i="5"/>
  <c r="L25" i="5"/>
  <c r="K25" i="5"/>
  <c r="J25" i="5"/>
  <c r="H25" i="5"/>
  <c r="L24" i="5"/>
  <c r="K24" i="5"/>
  <c r="J24" i="5"/>
  <c r="H24" i="5"/>
  <c r="L23" i="5"/>
  <c r="K23" i="5"/>
  <c r="J23" i="5"/>
  <c r="H23" i="5"/>
  <c r="L22" i="5"/>
  <c r="K22" i="5"/>
  <c r="J22" i="5"/>
  <c r="H22" i="5"/>
  <c r="L21" i="5"/>
  <c r="K21" i="5"/>
  <c r="J21" i="5"/>
  <c r="H21" i="5"/>
  <c r="L20" i="5"/>
  <c r="K20" i="5"/>
  <c r="M20" i="5"/>
  <c r="J20" i="5"/>
  <c r="H20" i="5"/>
  <c r="L19" i="5"/>
  <c r="K19" i="5"/>
  <c r="J19" i="5"/>
  <c r="H19" i="5"/>
  <c r="L16" i="5"/>
  <c r="K16" i="5"/>
  <c r="J16" i="5"/>
  <c r="H16" i="5"/>
  <c r="L15" i="5"/>
  <c r="K15" i="5"/>
  <c r="J15" i="5"/>
  <c r="H15" i="5"/>
  <c r="L14" i="5"/>
  <c r="K14" i="5"/>
  <c r="M14" i="5" s="1"/>
  <c r="J14" i="5"/>
  <c r="H14" i="5"/>
  <c r="L13" i="5"/>
  <c r="K13" i="5"/>
  <c r="J13" i="5"/>
  <c r="H13" i="5"/>
  <c r="L12" i="5"/>
  <c r="K12" i="5"/>
  <c r="J12" i="5"/>
  <c r="H12" i="5"/>
  <c r="L11" i="5"/>
  <c r="K11" i="5"/>
  <c r="J11" i="5"/>
  <c r="M11" i="5" s="1"/>
  <c r="H11" i="5"/>
  <c r="L10" i="5"/>
  <c r="K10" i="5"/>
  <c r="J10" i="5"/>
  <c r="H10" i="5"/>
  <c r="L9" i="5"/>
  <c r="K9" i="5"/>
  <c r="J9" i="5"/>
  <c r="H9" i="5"/>
  <c r="L8" i="5"/>
  <c r="K8" i="5"/>
  <c r="J8" i="5"/>
  <c r="M8" i="5" s="1"/>
  <c r="H8" i="5"/>
  <c r="L7" i="5"/>
  <c r="K7" i="5"/>
  <c r="J7" i="5"/>
  <c r="H7" i="5"/>
  <c r="L6" i="5"/>
  <c r="K6" i="5"/>
  <c r="J6" i="5"/>
  <c r="H6" i="5"/>
  <c r="L5" i="5"/>
  <c r="K5" i="5"/>
  <c r="J5" i="5"/>
  <c r="H5" i="5"/>
  <c r="L4" i="5"/>
  <c r="K4" i="5"/>
  <c r="J4" i="5"/>
  <c r="H4" i="5"/>
  <c r="H3" i="5"/>
  <c r="L3" i="5"/>
  <c r="K3" i="5"/>
  <c r="M3" i="5"/>
  <c r="J3" i="5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C3" i="6"/>
  <c r="L205" i="6"/>
  <c r="K205" i="6"/>
  <c r="J205" i="6"/>
  <c r="L204" i="6"/>
  <c r="K204" i="6"/>
  <c r="M204" i="6" s="1"/>
  <c r="J204" i="6"/>
  <c r="L203" i="6"/>
  <c r="K203" i="6"/>
  <c r="M203" i="6" s="1"/>
  <c r="J203" i="6"/>
  <c r="L202" i="6"/>
  <c r="K202" i="6"/>
  <c r="J202" i="6"/>
  <c r="L201" i="6"/>
  <c r="K201" i="6"/>
  <c r="M201" i="6" s="1"/>
  <c r="J201" i="6"/>
  <c r="L200" i="6"/>
  <c r="K200" i="6"/>
  <c r="J200" i="6"/>
  <c r="L199" i="6"/>
  <c r="K199" i="6"/>
  <c r="J199" i="6"/>
  <c r="L198" i="6"/>
  <c r="K198" i="6"/>
  <c r="M198" i="6"/>
  <c r="J198" i="6"/>
  <c r="L197" i="6"/>
  <c r="K197" i="6"/>
  <c r="J197" i="6"/>
  <c r="M197" i="6" s="1"/>
  <c r="L196" i="6"/>
  <c r="K196" i="6"/>
  <c r="M196" i="6"/>
  <c r="J196" i="6"/>
  <c r="L195" i="6"/>
  <c r="K195" i="6"/>
  <c r="J195" i="6"/>
  <c r="M195" i="6" s="1"/>
  <c r="L194" i="6"/>
  <c r="K194" i="6"/>
  <c r="J194" i="6"/>
  <c r="L193" i="6"/>
  <c r="K193" i="6"/>
  <c r="J193" i="6"/>
  <c r="L192" i="6"/>
  <c r="K192" i="6"/>
  <c r="J192" i="6"/>
  <c r="L191" i="6"/>
  <c r="K191" i="6"/>
  <c r="J191" i="6"/>
  <c r="L190" i="6"/>
  <c r="K190" i="6"/>
  <c r="J190" i="6"/>
  <c r="L187" i="6"/>
  <c r="K187" i="6"/>
  <c r="M187" i="6" s="1"/>
  <c r="J187" i="6"/>
  <c r="L186" i="6"/>
  <c r="K186" i="6"/>
  <c r="M186" i="6" s="1"/>
  <c r="J186" i="6"/>
  <c r="L185" i="6"/>
  <c r="K185" i="6"/>
  <c r="J185" i="6"/>
  <c r="L184" i="6"/>
  <c r="K184" i="6"/>
  <c r="J184" i="6"/>
  <c r="L183" i="6"/>
  <c r="K183" i="6"/>
  <c r="J183" i="6"/>
  <c r="L182" i="6"/>
  <c r="K182" i="6"/>
  <c r="J182" i="6"/>
  <c r="L181" i="6"/>
  <c r="K181" i="6"/>
  <c r="J181" i="6"/>
  <c r="L180" i="6"/>
  <c r="K180" i="6"/>
  <c r="M180" i="6" s="1"/>
  <c r="J180" i="6"/>
  <c r="L179" i="6"/>
  <c r="K179" i="6"/>
  <c r="M179" i="6" s="1"/>
  <c r="J179" i="6"/>
  <c r="L178" i="6"/>
  <c r="K178" i="6"/>
  <c r="M178" i="6" s="1"/>
  <c r="J178" i="6"/>
  <c r="L177" i="6"/>
  <c r="K177" i="6"/>
  <c r="J177" i="6"/>
  <c r="L176" i="6"/>
  <c r="K176" i="6"/>
  <c r="J176" i="6"/>
  <c r="L175" i="6"/>
  <c r="K175" i="6"/>
  <c r="J175" i="6"/>
  <c r="L174" i="6"/>
  <c r="K174" i="6"/>
  <c r="M174" i="6" s="1"/>
  <c r="J174" i="6"/>
  <c r="L171" i="6"/>
  <c r="K171" i="6"/>
  <c r="J171" i="6"/>
  <c r="L170" i="6"/>
  <c r="K170" i="6"/>
  <c r="J170" i="6"/>
  <c r="L169" i="6"/>
  <c r="K169" i="6"/>
  <c r="M169" i="6" s="1"/>
  <c r="J169" i="6"/>
  <c r="L168" i="6"/>
  <c r="K168" i="6"/>
  <c r="M168" i="6"/>
  <c r="J168" i="6"/>
  <c r="L167" i="6"/>
  <c r="K167" i="6"/>
  <c r="J167" i="6"/>
  <c r="L166" i="6"/>
  <c r="K166" i="6"/>
  <c r="J166" i="6"/>
  <c r="L165" i="6"/>
  <c r="K165" i="6"/>
  <c r="J165" i="6"/>
  <c r="M165" i="6" s="1"/>
  <c r="L164" i="6"/>
  <c r="K164" i="6"/>
  <c r="J164" i="6"/>
  <c r="L163" i="6"/>
  <c r="K163" i="6"/>
  <c r="M163" i="6" s="1"/>
  <c r="J163" i="6"/>
  <c r="L162" i="6"/>
  <c r="K162" i="6"/>
  <c r="M162" i="6" s="1"/>
  <c r="J162" i="6"/>
  <c r="L161" i="6"/>
  <c r="K161" i="6"/>
  <c r="J161" i="6"/>
  <c r="L160" i="6"/>
  <c r="K160" i="6"/>
  <c r="J160" i="6"/>
  <c r="L159" i="6"/>
  <c r="K159" i="6"/>
  <c r="J159" i="6"/>
  <c r="L158" i="6"/>
  <c r="K158" i="6"/>
  <c r="J158" i="6"/>
  <c r="L155" i="6"/>
  <c r="K155" i="6"/>
  <c r="M155" i="6" s="1"/>
  <c r="J155" i="6"/>
  <c r="L154" i="6"/>
  <c r="K154" i="6"/>
  <c r="M154" i="6" s="1"/>
  <c r="J154" i="6"/>
  <c r="L153" i="6"/>
  <c r="K153" i="6"/>
  <c r="J153" i="6"/>
  <c r="L152" i="6"/>
  <c r="K152" i="6"/>
  <c r="J152" i="6"/>
  <c r="L151" i="6"/>
  <c r="K151" i="6"/>
  <c r="J151" i="6"/>
  <c r="M151" i="6" s="1"/>
  <c r="L150" i="6"/>
  <c r="K150" i="6"/>
  <c r="J150" i="6"/>
  <c r="M150" i="6" s="1"/>
  <c r="L149" i="6"/>
  <c r="K149" i="6"/>
  <c r="J149" i="6"/>
  <c r="L148" i="6"/>
  <c r="K148" i="6"/>
  <c r="J148" i="6"/>
  <c r="L147" i="6"/>
  <c r="K147" i="6"/>
  <c r="M147" i="6" s="1"/>
  <c r="J147" i="6"/>
  <c r="L146" i="6"/>
  <c r="K146" i="6"/>
  <c r="M146" i="6" s="1"/>
  <c r="J146" i="6"/>
  <c r="L145" i="6"/>
  <c r="K145" i="6"/>
  <c r="J145" i="6"/>
  <c r="L144" i="6"/>
  <c r="K144" i="6"/>
  <c r="J144" i="6"/>
  <c r="L143" i="6"/>
  <c r="K143" i="6"/>
  <c r="J143" i="6"/>
  <c r="M143" i="6" s="1"/>
  <c r="L142" i="6"/>
  <c r="K142" i="6"/>
  <c r="J142" i="6"/>
  <c r="M142" i="6" s="1"/>
  <c r="L141" i="6"/>
  <c r="K141" i="6"/>
  <c r="J141" i="6"/>
  <c r="L140" i="6"/>
  <c r="K140" i="6"/>
  <c r="J140" i="6"/>
  <c r="L137" i="6"/>
  <c r="K137" i="6"/>
  <c r="M137" i="6" s="1"/>
  <c r="J137" i="6"/>
  <c r="M136" i="6"/>
  <c r="L136" i="6"/>
  <c r="K136" i="6"/>
  <c r="J136" i="6"/>
  <c r="L135" i="6"/>
  <c r="K135" i="6"/>
  <c r="M135" i="6" s="1"/>
  <c r="J135" i="6"/>
  <c r="L134" i="6"/>
  <c r="K134" i="6"/>
  <c r="M134" i="6" s="1"/>
  <c r="J134" i="6"/>
  <c r="L133" i="6"/>
  <c r="K133" i="6"/>
  <c r="M133" i="6" s="1"/>
  <c r="J133" i="6"/>
  <c r="L132" i="6"/>
  <c r="K132" i="6"/>
  <c r="M132" i="6" s="1"/>
  <c r="J132" i="6"/>
  <c r="L131" i="6"/>
  <c r="K131" i="6"/>
  <c r="M131" i="6" s="1"/>
  <c r="J131" i="6"/>
  <c r="L130" i="6"/>
  <c r="K130" i="6"/>
  <c r="M130" i="6" s="1"/>
  <c r="J130" i="6"/>
  <c r="L129" i="6"/>
  <c r="K129" i="6"/>
  <c r="M129" i="6" s="1"/>
  <c r="J129" i="6"/>
  <c r="M128" i="6"/>
  <c r="L128" i="6"/>
  <c r="K128" i="6"/>
  <c r="J128" i="6"/>
  <c r="L127" i="6"/>
  <c r="K127" i="6"/>
  <c r="M127" i="6" s="1"/>
  <c r="J127" i="6"/>
  <c r="M126" i="6"/>
  <c r="L126" i="6"/>
  <c r="K126" i="6"/>
  <c r="J126" i="6"/>
  <c r="L125" i="6"/>
  <c r="K125" i="6"/>
  <c r="M125" i="6" s="1"/>
  <c r="J125" i="6"/>
  <c r="L124" i="6"/>
  <c r="K124" i="6"/>
  <c r="M124" i="6" s="1"/>
  <c r="J124" i="6"/>
  <c r="L121" i="6"/>
  <c r="K121" i="6"/>
  <c r="M121" i="6" s="1"/>
  <c r="J121" i="6"/>
  <c r="M120" i="6"/>
  <c r="L120" i="6"/>
  <c r="K120" i="6"/>
  <c r="J120" i="6"/>
  <c r="L119" i="6"/>
  <c r="K119" i="6"/>
  <c r="M119" i="6" s="1"/>
  <c r="J119" i="6"/>
  <c r="M118" i="6"/>
  <c r="L118" i="6"/>
  <c r="K118" i="6"/>
  <c r="J118" i="6"/>
  <c r="L117" i="6"/>
  <c r="K117" i="6"/>
  <c r="M117" i="6" s="1"/>
  <c r="J117" i="6"/>
  <c r="L116" i="6"/>
  <c r="K116" i="6"/>
  <c r="M116" i="6" s="1"/>
  <c r="J116" i="6"/>
  <c r="L115" i="6"/>
  <c r="K115" i="6"/>
  <c r="M115" i="6" s="1"/>
  <c r="J115" i="6"/>
  <c r="L114" i="6"/>
  <c r="K114" i="6"/>
  <c r="M114" i="6" s="1"/>
  <c r="J114" i="6"/>
  <c r="L113" i="6"/>
  <c r="K113" i="6"/>
  <c r="M113" i="6" s="1"/>
  <c r="J113" i="6"/>
  <c r="L112" i="6"/>
  <c r="K112" i="6"/>
  <c r="M112" i="6" s="1"/>
  <c r="J112" i="6"/>
  <c r="L111" i="6"/>
  <c r="K111" i="6"/>
  <c r="M111" i="6" s="1"/>
  <c r="J111" i="6"/>
  <c r="M110" i="6"/>
  <c r="L110" i="6"/>
  <c r="K110" i="6"/>
  <c r="J110" i="6"/>
  <c r="L109" i="6"/>
  <c r="K109" i="6"/>
  <c r="M109" i="6" s="1"/>
  <c r="J109" i="6"/>
  <c r="M108" i="6"/>
  <c r="L108" i="6"/>
  <c r="K108" i="6"/>
  <c r="J108" i="6"/>
  <c r="L107" i="6"/>
  <c r="K107" i="6"/>
  <c r="M107" i="6" s="1"/>
  <c r="J107" i="6"/>
  <c r="L104" i="6"/>
  <c r="K104" i="6"/>
  <c r="M104" i="6" s="1"/>
  <c r="J104" i="6"/>
  <c r="L103" i="6"/>
  <c r="K103" i="6"/>
  <c r="M103" i="6" s="1"/>
  <c r="J103" i="6"/>
  <c r="M102" i="6"/>
  <c r="L102" i="6"/>
  <c r="K102" i="6"/>
  <c r="J102" i="6"/>
  <c r="L101" i="6"/>
  <c r="K101" i="6"/>
  <c r="M101" i="6" s="1"/>
  <c r="J101" i="6"/>
  <c r="M100" i="6"/>
  <c r="L100" i="6"/>
  <c r="K100" i="6"/>
  <c r="J100" i="6"/>
  <c r="L99" i="6"/>
  <c r="K99" i="6"/>
  <c r="M99" i="6" s="1"/>
  <c r="J99" i="6"/>
  <c r="M98" i="6"/>
  <c r="L98" i="6"/>
  <c r="K98" i="6"/>
  <c r="J98" i="6"/>
  <c r="L97" i="6"/>
  <c r="K97" i="6"/>
  <c r="M97" i="6" s="1"/>
  <c r="J97" i="6"/>
  <c r="L96" i="6"/>
  <c r="K96" i="6"/>
  <c r="M96" i="6" s="1"/>
  <c r="J96" i="6"/>
  <c r="L95" i="6"/>
  <c r="K95" i="6"/>
  <c r="M95" i="6" s="1"/>
  <c r="J95" i="6"/>
  <c r="L94" i="6"/>
  <c r="K94" i="6"/>
  <c r="M94" i="6" s="1"/>
  <c r="J94" i="6"/>
  <c r="L93" i="6"/>
  <c r="K93" i="6"/>
  <c r="M93" i="6" s="1"/>
  <c r="J93" i="6"/>
  <c r="M92" i="6"/>
  <c r="L92" i="6"/>
  <c r="K92" i="6"/>
  <c r="J92" i="6"/>
  <c r="L91" i="6"/>
  <c r="K91" i="6"/>
  <c r="M91" i="6" s="1"/>
  <c r="J91" i="6"/>
  <c r="M90" i="6"/>
  <c r="L90" i="6"/>
  <c r="K90" i="6"/>
  <c r="J90" i="6"/>
  <c r="L89" i="6"/>
  <c r="K89" i="6"/>
  <c r="M89" i="6" s="1"/>
  <c r="J89" i="6"/>
  <c r="L86" i="6"/>
  <c r="K86" i="6"/>
  <c r="J86" i="6"/>
  <c r="L85" i="6"/>
  <c r="K85" i="6"/>
  <c r="J85" i="6"/>
  <c r="L84" i="6"/>
  <c r="K84" i="6"/>
  <c r="J84" i="6"/>
  <c r="L83" i="6"/>
  <c r="K83" i="6"/>
  <c r="M83" i="6" s="1"/>
  <c r="J83" i="6"/>
  <c r="L82" i="6"/>
  <c r="K82" i="6"/>
  <c r="J82" i="6"/>
  <c r="L81" i="6"/>
  <c r="K81" i="6"/>
  <c r="J81" i="6"/>
  <c r="L80" i="6"/>
  <c r="K80" i="6"/>
  <c r="J80" i="6"/>
  <c r="L79" i="6"/>
  <c r="K79" i="6"/>
  <c r="M79" i="6" s="1"/>
  <c r="J79" i="6"/>
  <c r="L78" i="6"/>
  <c r="K78" i="6"/>
  <c r="J78" i="6"/>
  <c r="M78" i="6" s="1"/>
  <c r="L77" i="6"/>
  <c r="K77" i="6"/>
  <c r="J77" i="6"/>
  <c r="L76" i="6"/>
  <c r="K76" i="6"/>
  <c r="J76" i="6"/>
  <c r="M76" i="6" s="1"/>
  <c r="L75" i="6"/>
  <c r="K75" i="6"/>
  <c r="J75" i="6"/>
  <c r="M75" i="6"/>
  <c r="L74" i="6"/>
  <c r="K74" i="6"/>
  <c r="J74" i="6"/>
  <c r="L73" i="6"/>
  <c r="K73" i="6"/>
  <c r="J73" i="6"/>
  <c r="L72" i="6"/>
  <c r="K72" i="6"/>
  <c r="M72" i="6" s="1"/>
  <c r="J72" i="6"/>
  <c r="L71" i="6"/>
  <c r="K71" i="6"/>
  <c r="J71" i="6"/>
  <c r="L68" i="6"/>
  <c r="K68" i="6"/>
  <c r="J68" i="6"/>
  <c r="L67" i="6"/>
  <c r="K67" i="6"/>
  <c r="J67" i="6"/>
  <c r="DA510" i="1" s="1"/>
  <c r="L66" i="6"/>
  <c r="K66" i="6"/>
  <c r="M66" i="6" s="1"/>
  <c r="J66" i="6"/>
  <c r="L65" i="6"/>
  <c r="K65" i="6"/>
  <c r="M65" i="6" s="1"/>
  <c r="J65" i="6"/>
  <c r="L64" i="6"/>
  <c r="K64" i="6"/>
  <c r="M64" i="6" s="1"/>
  <c r="J64" i="6"/>
  <c r="L63" i="6"/>
  <c r="K63" i="6"/>
  <c r="J63" i="6"/>
  <c r="L62" i="6"/>
  <c r="K62" i="6"/>
  <c r="J62" i="6"/>
  <c r="M62" i="6"/>
  <c r="L61" i="6"/>
  <c r="K61" i="6"/>
  <c r="M61" i="6" s="1"/>
  <c r="J61" i="6"/>
  <c r="L60" i="6"/>
  <c r="K60" i="6"/>
  <c r="J60" i="6"/>
  <c r="M60" i="6"/>
  <c r="L59" i="6"/>
  <c r="K59" i="6"/>
  <c r="J59" i="6"/>
  <c r="L58" i="6"/>
  <c r="K58" i="6"/>
  <c r="J58" i="6"/>
  <c r="L57" i="6"/>
  <c r="K57" i="6"/>
  <c r="M57" i="6" s="1"/>
  <c r="DD495" i="1" s="1"/>
  <c r="J57" i="6"/>
  <c r="L56" i="6"/>
  <c r="K56" i="6"/>
  <c r="J56" i="6"/>
  <c r="L55" i="6"/>
  <c r="K55" i="6"/>
  <c r="J55" i="6"/>
  <c r="L54" i="6"/>
  <c r="K54" i="6"/>
  <c r="J54" i="6"/>
  <c r="L53" i="6"/>
  <c r="K53" i="6"/>
  <c r="M53" i="6" s="1"/>
  <c r="J53" i="6"/>
  <c r="L50" i="6"/>
  <c r="K50" i="6"/>
  <c r="J50" i="6"/>
  <c r="L49" i="6"/>
  <c r="K49" i="6"/>
  <c r="M49" i="6" s="1"/>
  <c r="J49" i="6"/>
  <c r="L48" i="6"/>
  <c r="K48" i="6"/>
  <c r="M48" i="6" s="1"/>
  <c r="J48" i="6"/>
  <c r="L47" i="6"/>
  <c r="K47" i="6"/>
  <c r="M47" i="6" s="1"/>
  <c r="J47" i="6"/>
  <c r="L46" i="6"/>
  <c r="K46" i="6"/>
  <c r="J46" i="6"/>
  <c r="L45" i="6"/>
  <c r="K45" i="6"/>
  <c r="M45" i="6" s="1"/>
  <c r="J45" i="6"/>
  <c r="L44" i="6"/>
  <c r="K44" i="6"/>
  <c r="J44" i="6"/>
  <c r="L43" i="6"/>
  <c r="K43" i="6"/>
  <c r="M43" i="6" s="1"/>
  <c r="J43" i="6"/>
  <c r="L42" i="6"/>
  <c r="K42" i="6"/>
  <c r="J42" i="6"/>
  <c r="L41" i="6"/>
  <c r="K41" i="6"/>
  <c r="M41" i="6" s="1"/>
  <c r="J41" i="6"/>
  <c r="L40" i="6"/>
  <c r="K40" i="6"/>
  <c r="M40" i="6" s="1"/>
  <c r="J40" i="6"/>
  <c r="L39" i="6"/>
  <c r="K39" i="6"/>
  <c r="M39" i="6" s="1"/>
  <c r="J39" i="6"/>
  <c r="L38" i="6"/>
  <c r="K38" i="6"/>
  <c r="J38" i="6"/>
  <c r="L37" i="6"/>
  <c r="K37" i="6"/>
  <c r="M37" i="6" s="1"/>
  <c r="J37" i="6"/>
  <c r="L34" i="6"/>
  <c r="K34" i="6"/>
  <c r="J34" i="6"/>
  <c r="L33" i="6"/>
  <c r="K33" i="6"/>
  <c r="M33" i="6" s="1"/>
  <c r="J33" i="6"/>
  <c r="L32" i="6"/>
  <c r="K32" i="6"/>
  <c r="J32" i="6"/>
  <c r="L31" i="6"/>
  <c r="K31" i="6"/>
  <c r="M31" i="6" s="1"/>
  <c r="J31" i="6"/>
  <c r="L30" i="6"/>
  <c r="K30" i="6"/>
  <c r="M30" i="6" s="1"/>
  <c r="J30" i="6"/>
  <c r="L29" i="6"/>
  <c r="K29" i="6"/>
  <c r="M29" i="6" s="1"/>
  <c r="J29" i="6"/>
  <c r="L28" i="6"/>
  <c r="K28" i="6"/>
  <c r="J28" i="6"/>
  <c r="L27" i="6"/>
  <c r="K27" i="6"/>
  <c r="M27" i="6" s="1"/>
  <c r="J27" i="6"/>
  <c r="L26" i="6"/>
  <c r="K26" i="6"/>
  <c r="J26" i="6"/>
  <c r="L25" i="6"/>
  <c r="K25" i="6"/>
  <c r="M25" i="6" s="1"/>
  <c r="J25" i="6"/>
  <c r="L24" i="6"/>
  <c r="K24" i="6"/>
  <c r="J24" i="6"/>
  <c r="L23" i="6"/>
  <c r="K23" i="6"/>
  <c r="M23" i="6" s="1"/>
  <c r="J23" i="6"/>
  <c r="L22" i="6"/>
  <c r="K22" i="6"/>
  <c r="M22" i="6" s="1"/>
  <c r="J22" i="6"/>
  <c r="L21" i="6"/>
  <c r="K21" i="6"/>
  <c r="M21" i="6" s="1"/>
  <c r="J21" i="6"/>
  <c r="L18" i="6"/>
  <c r="K18" i="6"/>
  <c r="J18" i="6"/>
  <c r="L17" i="6"/>
  <c r="K17" i="6"/>
  <c r="M17" i="6" s="1"/>
  <c r="J17" i="6"/>
  <c r="L16" i="6"/>
  <c r="K16" i="6"/>
  <c r="J16" i="6"/>
  <c r="L15" i="6"/>
  <c r="K15" i="6"/>
  <c r="M15" i="6" s="1"/>
  <c r="J15" i="6"/>
  <c r="L14" i="6"/>
  <c r="K14" i="6"/>
  <c r="J14" i="6"/>
  <c r="L13" i="6"/>
  <c r="K13" i="6"/>
  <c r="M13" i="6" s="1"/>
  <c r="J13" i="6"/>
  <c r="L12" i="6"/>
  <c r="K12" i="6"/>
  <c r="M12" i="6" s="1"/>
  <c r="J12" i="6"/>
  <c r="L11" i="6"/>
  <c r="K11" i="6"/>
  <c r="M11" i="6" s="1"/>
  <c r="J11" i="6"/>
  <c r="L10" i="6"/>
  <c r="K10" i="6"/>
  <c r="J10" i="6"/>
  <c r="L9" i="6"/>
  <c r="K9" i="6"/>
  <c r="M9" i="6" s="1"/>
  <c r="J9" i="6"/>
  <c r="L8" i="6"/>
  <c r="K8" i="6"/>
  <c r="J8" i="6"/>
  <c r="L7" i="6"/>
  <c r="K7" i="6"/>
  <c r="M7" i="6" s="1"/>
  <c r="J7" i="6"/>
  <c r="L6" i="6"/>
  <c r="K6" i="6"/>
  <c r="J6" i="6"/>
  <c r="L5" i="6"/>
  <c r="K5" i="6"/>
  <c r="M5" i="6" s="1"/>
  <c r="J5" i="6"/>
  <c r="L4" i="6"/>
  <c r="K4" i="6"/>
  <c r="M4" i="6" s="1"/>
  <c r="J4" i="6"/>
  <c r="H3" i="6"/>
  <c r="L3" i="6"/>
  <c r="K3" i="6"/>
  <c r="J3" i="6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C229" i="9"/>
  <c r="C228" i="9"/>
  <c r="C227" i="9"/>
  <c r="C226" i="9"/>
  <c r="C225" i="9"/>
  <c r="C224" i="9"/>
  <c r="C223" i="9"/>
  <c r="C222" i="9"/>
  <c r="C221" i="9"/>
  <c r="C220" i="9"/>
  <c r="C219" i="9"/>
  <c r="C218" i="9"/>
  <c r="C217" i="9"/>
  <c r="C216" i="9"/>
  <c r="C215" i="9"/>
  <c r="C214" i="9"/>
  <c r="C209" i="9"/>
  <c r="C208" i="9"/>
  <c r="C207" i="9"/>
  <c r="C206" i="9"/>
  <c r="C205" i="9"/>
  <c r="C204" i="9"/>
  <c r="C203" i="9"/>
  <c r="C202" i="9"/>
  <c r="C201" i="9"/>
  <c r="C200" i="9"/>
  <c r="C199" i="9"/>
  <c r="C198" i="9"/>
  <c r="C197" i="9"/>
  <c r="C196" i="9"/>
  <c r="C195" i="9"/>
  <c r="C194" i="9"/>
  <c r="C189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3" i="9"/>
  <c r="M171" i="6"/>
  <c r="M185" i="6"/>
  <c r="M4" i="5"/>
  <c r="M6" i="5"/>
  <c r="M154" i="5"/>
  <c r="M199" i="5"/>
  <c r="M204" i="5"/>
  <c r="DL740" i="1"/>
  <c r="DJ272" i="1"/>
  <c r="M175" i="6"/>
  <c r="M193" i="6"/>
  <c r="M21" i="5"/>
  <c r="M91" i="5"/>
  <c r="M92" i="5"/>
  <c r="M184" i="5"/>
  <c r="M185" i="5"/>
  <c r="M188" i="5"/>
  <c r="DU587" i="1"/>
  <c r="DU810" i="1"/>
  <c r="DU725" i="1"/>
  <c r="DU117" i="1"/>
  <c r="DU618" i="1"/>
  <c r="DU672" i="1"/>
  <c r="DU816" i="1"/>
  <c r="DU793" i="1"/>
  <c r="DU823" i="1"/>
  <c r="DU612" i="1"/>
  <c r="DU521" i="1"/>
  <c r="DU526" i="1"/>
  <c r="DU585" i="1"/>
  <c r="DU628" i="1"/>
  <c r="DU674" i="1"/>
  <c r="DU358" i="1"/>
  <c r="DU379" i="1"/>
  <c r="DU665" i="1"/>
  <c r="DU783" i="1"/>
  <c r="DU765" i="1"/>
  <c r="DU595" i="1"/>
  <c r="DU718" i="1"/>
  <c r="DU467" i="1"/>
  <c r="DU311" i="1"/>
  <c r="DU749" i="1"/>
  <c r="DU439" i="1"/>
  <c r="DU263" i="1"/>
  <c r="DU158" i="1"/>
  <c r="DU624" i="1"/>
  <c r="DU724" i="1"/>
  <c r="DU670" i="1"/>
  <c r="DU707" i="1"/>
  <c r="DU184" i="1"/>
  <c r="DU562" i="1"/>
  <c r="DU584" i="1"/>
  <c r="DU776" i="1"/>
  <c r="DU515" i="1"/>
  <c r="DU352" i="1"/>
  <c r="DU501" i="1"/>
  <c r="DU537" i="1"/>
  <c r="DU196" i="1"/>
  <c r="DU454" i="1"/>
  <c r="DU759" i="1"/>
  <c r="DU664" i="1"/>
  <c r="DU476" i="1"/>
  <c r="DU285" i="1"/>
  <c r="DU428" i="1"/>
  <c r="DU478" i="1"/>
  <c r="DU404" i="1"/>
  <c r="DU294" i="1"/>
  <c r="DU262" i="1"/>
  <c r="DU320" i="1"/>
  <c r="DU373" i="1"/>
  <c r="DU525" i="1"/>
  <c r="DU544" i="1"/>
  <c r="DU138" i="1"/>
  <c r="DU54" i="1"/>
  <c r="DU166" i="1"/>
  <c r="DU266" i="1"/>
  <c r="DU240" i="1"/>
  <c r="DU47" i="1"/>
  <c r="DU15" i="1"/>
  <c r="DU564" i="1"/>
  <c r="DU688" i="1"/>
  <c r="DU64" i="1"/>
  <c r="DU272" i="1"/>
  <c r="DU372" i="1"/>
  <c r="DU673" i="1"/>
  <c r="DU322" i="1"/>
  <c r="DU336" i="1"/>
  <c r="DU499" i="1"/>
  <c r="DU224" i="1"/>
  <c r="DU303" i="1"/>
  <c r="DU458" i="1"/>
  <c r="DU304" i="1"/>
  <c r="DU220" i="1"/>
  <c r="DU239" i="1"/>
  <c r="DU419" i="1"/>
  <c r="DU225" i="1"/>
  <c r="DU102" i="1"/>
  <c r="DU83" i="1"/>
  <c r="DU43" i="1"/>
  <c r="DU803" i="1"/>
  <c r="DU658" i="1"/>
  <c r="DU596" i="1"/>
  <c r="DU270" i="1"/>
  <c r="DU693" i="1"/>
  <c r="DU414" i="1"/>
  <c r="DU593" i="1"/>
  <c r="DU112" i="1"/>
  <c r="DU389" i="1"/>
  <c r="DU130" i="1"/>
  <c r="DU402" i="1"/>
  <c r="DU315" i="1"/>
  <c r="DU207" i="1"/>
  <c r="DU351" i="1"/>
  <c r="DU237" i="1"/>
  <c r="DU125" i="1"/>
  <c r="DU84" i="1"/>
  <c r="DU248" i="1"/>
  <c r="DU57" i="1"/>
  <c r="DU34" i="1"/>
  <c r="DU806" i="1"/>
  <c r="DU464" i="1"/>
  <c r="DU235" i="1"/>
  <c r="DU255" i="1"/>
  <c r="DU295" i="1"/>
  <c r="DU314" i="1"/>
  <c r="DU307" i="1"/>
  <c r="DU456" i="1"/>
  <c r="DU222" i="1"/>
  <c r="DU26" i="1"/>
  <c r="DU367" i="1"/>
  <c r="DU152" i="1"/>
  <c r="DU785" i="1"/>
  <c r="DU135" i="1"/>
  <c r="DU484" i="1"/>
  <c r="DU14" i="1"/>
  <c r="DU251" i="1"/>
  <c r="DU40" i="1"/>
  <c r="DU453" i="1"/>
  <c r="DU155" i="1"/>
  <c r="DU369" i="1"/>
  <c r="DU39" i="1"/>
  <c r="DU201" i="1"/>
  <c r="DI326" i="1"/>
  <c r="DS740" i="1"/>
  <c r="CN740" i="1"/>
  <c r="CV106" i="1"/>
  <c r="CR106" i="1"/>
  <c r="CT740" i="1"/>
  <c r="CV740" i="1"/>
  <c r="CS106" i="1"/>
  <c r="CR824" i="1"/>
  <c r="CS419" i="1"/>
  <c r="CS740" i="1"/>
  <c r="CT823" i="1"/>
  <c r="CT106" i="1"/>
  <c r="CS823" i="1"/>
  <c r="CU419" i="1"/>
  <c r="CT824" i="1"/>
  <c r="CV404" i="1"/>
  <c r="CT582" i="1"/>
  <c r="DF352" i="1"/>
  <c r="M62" i="5"/>
  <c r="M63" i="5"/>
  <c r="M65" i="5"/>
  <c r="M66" i="5"/>
  <c r="M67" i="5"/>
  <c r="M69" i="5"/>
  <c r="DF735" i="1"/>
  <c r="DE346" i="1"/>
  <c r="M183" i="5"/>
  <c r="M187" i="5"/>
  <c r="DE70" i="1"/>
  <c r="DF358" i="1"/>
  <c r="DF311" i="1"/>
  <c r="DG225" i="1"/>
  <c r="DE102" i="1"/>
  <c r="M7" i="5"/>
  <c r="M118" i="5"/>
  <c r="M119" i="5"/>
  <c r="DH656" i="1" s="1"/>
  <c r="M120" i="5"/>
  <c r="M121" i="5"/>
  <c r="DG39" i="1"/>
  <c r="DF374" i="1"/>
  <c r="M84" i="5"/>
  <c r="M133" i="5"/>
  <c r="M201" i="5"/>
  <c r="M205" i="5"/>
  <c r="DF243" i="1"/>
  <c r="DF498" i="1"/>
  <c r="DF424" i="1"/>
  <c r="DF677" i="1"/>
  <c r="DE333" i="1"/>
  <c r="DE546" i="1"/>
  <c r="DE511" i="1"/>
  <c r="DE442" i="1"/>
  <c r="DG431" i="1"/>
  <c r="DG419" i="1"/>
  <c r="DE374" i="1"/>
  <c r="DE436" i="1"/>
  <c r="DE424" i="1"/>
  <c r="DG522" i="1"/>
  <c r="DE149" i="1"/>
  <c r="DE21" i="1"/>
  <c r="DG57" i="1"/>
  <c r="DE94" i="1"/>
  <c r="DE104" i="1"/>
  <c r="DF772" i="1"/>
  <c r="DF785" i="1"/>
  <c r="DE28" i="1"/>
  <c r="DE55" i="1"/>
  <c r="DF91" i="1"/>
  <c r="DF523" i="1"/>
  <c r="DF96" i="1"/>
  <c r="DF565" i="1"/>
  <c r="DF404" i="1"/>
  <c r="DF272" i="1"/>
  <c r="DF577" i="1"/>
  <c r="DF384" i="1"/>
  <c r="DF777" i="1"/>
  <c r="DE409" i="1"/>
  <c r="DF45" i="1"/>
  <c r="DF88" i="1"/>
  <c r="DE641" i="1"/>
  <c r="DE86" i="1"/>
  <c r="DE378" i="1"/>
  <c r="DE426" i="1"/>
  <c r="DE90" i="1"/>
  <c r="DE437" i="1"/>
  <c r="DE362" i="1"/>
  <c r="DG252" i="1"/>
  <c r="DG133" i="1"/>
  <c r="DE131" i="1"/>
  <c r="DF628" i="1"/>
  <c r="DF470" i="1"/>
  <c r="DG302" i="1"/>
  <c r="DF328" i="1"/>
  <c r="DF814" i="1"/>
  <c r="DE238" i="1"/>
  <c r="DF178" i="1"/>
  <c r="DF253" i="1"/>
  <c r="DF639" i="1"/>
  <c r="DF633" i="1"/>
  <c r="DF823" i="1"/>
  <c r="DF543" i="1"/>
  <c r="DF329" i="1"/>
  <c r="DE259" i="1"/>
  <c r="DF348" i="1"/>
  <c r="DF634" i="1"/>
  <c r="DF134" i="1"/>
  <c r="DF473" i="1"/>
  <c r="DG406" i="1"/>
  <c r="DF67" i="1"/>
  <c r="DE57" i="1"/>
  <c r="M19" i="5"/>
  <c r="M23" i="5"/>
  <c r="M36" i="5"/>
  <c r="M46" i="5"/>
  <c r="M47" i="5"/>
  <c r="DH686" i="1"/>
  <c r="M49" i="5"/>
  <c r="M50" i="5"/>
  <c r="M99" i="5"/>
  <c r="M103" i="5"/>
  <c r="M110" i="5"/>
  <c r="M111" i="5"/>
  <c r="M112" i="5"/>
  <c r="M151" i="5"/>
  <c r="M155" i="5"/>
  <c r="M166" i="5"/>
  <c r="DH314" i="1" s="1"/>
  <c r="M168" i="5"/>
  <c r="M170" i="5"/>
  <c r="DE319" i="1"/>
  <c r="DE155" i="1"/>
  <c r="DF673" i="1"/>
  <c r="DE579" i="1"/>
  <c r="DH39" i="1"/>
  <c r="DF90" i="1"/>
  <c r="DG4" i="1"/>
  <c r="DF632" i="1"/>
  <c r="DG61" i="1"/>
  <c r="DF102" i="1"/>
  <c r="DF84" i="1"/>
  <c r="DE270" i="1"/>
  <c r="DF41" i="1"/>
  <c r="DF104" i="1"/>
  <c r="DE8" i="1"/>
  <c r="DE223" i="1"/>
  <c r="DF771" i="1"/>
  <c r="DE777" i="1"/>
  <c r="DF341" i="1"/>
  <c r="DF267" i="1"/>
  <c r="DE577" i="1"/>
  <c r="DF208" i="1"/>
  <c r="DE753" i="1"/>
  <c r="DF786" i="1"/>
  <c r="DF495" i="1"/>
  <c r="DF394" i="1"/>
  <c r="DF346" i="1"/>
  <c r="DE808" i="1"/>
  <c r="DF541" i="1"/>
  <c r="DF207" i="1"/>
  <c r="DE685" i="1"/>
  <c r="DF756" i="1"/>
  <c r="DF676" i="1"/>
  <c r="DF828" i="1"/>
  <c r="DF496" i="1"/>
  <c r="M9" i="5"/>
  <c r="M10" i="5"/>
  <c r="DH628" i="1"/>
  <c r="M15" i="5"/>
  <c r="M25" i="5"/>
  <c r="M26" i="5"/>
  <c r="DH668" i="1" s="1"/>
  <c r="M31" i="5"/>
  <c r="M38" i="5"/>
  <c r="M39" i="5"/>
  <c r="M44" i="5"/>
  <c r="M54" i="5"/>
  <c r="M55" i="5"/>
  <c r="M60" i="5"/>
  <c r="M76" i="5"/>
  <c r="M86" i="5"/>
  <c r="M89" i="5"/>
  <c r="M90" i="5"/>
  <c r="M95" i="5"/>
  <c r="DH15" i="1"/>
  <c r="M107" i="5"/>
  <c r="M114" i="5"/>
  <c r="M115" i="5"/>
  <c r="DH302" i="1" s="1"/>
  <c r="M122" i="5"/>
  <c r="M123" i="5"/>
  <c r="M129" i="5"/>
  <c r="M139" i="5"/>
  <c r="M140" i="5"/>
  <c r="M147" i="5"/>
  <c r="DH143" i="1" s="1"/>
  <c r="M158" i="5"/>
  <c r="M163" i="5"/>
  <c r="DH25" i="1" s="1"/>
  <c r="M173" i="5"/>
  <c r="M174" i="5"/>
  <c r="M179" i="5"/>
  <c r="DH342" i="1" s="1"/>
  <c r="M189" i="5"/>
  <c r="M190" i="5"/>
  <c r="M207" i="5"/>
  <c r="M208" i="5"/>
  <c r="M213" i="5"/>
  <c r="DF680" i="1"/>
  <c r="DD227" i="1"/>
  <c r="DD398" i="1"/>
  <c r="DD357" i="1"/>
  <c r="DD337" i="1"/>
  <c r="DD8" i="1"/>
  <c r="DD67" i="1"/>
  <c r="DD507" i="1"/>
  <c r="DD303" i="1"/>
  <c r="DD686" i="1"/>
  <c r="DD826" i="1"/>
  <c r="DD431" i="1"/>
  <c r="M55" i="6"/>
  <c r="DD35" i="1" s="1"/>
  <c r="M59" i="6"/>
  <c r="DD39" i="1" s="1"/>
  <c r="M63" i="6"/>
  <c r="DD389" i="1" s="1"/>
  <c r="M67" i="6"/>
  <c r="DD510" i="1" s="1"/>
  <c r="M73" i="6"/>
  <c r="M77" i="6"/>
  <c r="DD252" i="1" s="1"/>
  <c r="M81" i="6"/>
  <c r="DD198" i="1" s="1"/>
  <c r="M85" i="6"/>
  <c r="M160" i="6"/>
  <c r="DC23" i="1"/>
  <c r="DC48" i="1"/>
  <c r="DC227" i="1"/>
  <c r="DC65" i="1"/>
  <c r="DC39" i="1"/>
  <c r="DC70" i="1"/>
  <c r="DC35" i="1"/>
  <c r="DC621" i="1"/>
  <c r="DC137" i="1"/>
  <c r="DC59" i="1"/>
  <c r="DC53" i="1"/>
  <c r="DC398" i="1"/>
  <c r="DC102" i="1"/>
  <c r="DC132" i="1"/>
  <c r="DC486" i="1"/>
  <c r="DC19" i="1"/>
  <c r="DC86" i="1"/>
  <c r="DC29" i="1"/>
  <c r="DC128" i="1"/>
  <c r="DC357" i="1"/>
  <c r="DC316" i="1"/>
  <c r="DC368" i="1"/>
  <c r="DC337" i="1"/>
  <c r="DC104" i="1"/>
  <c r="DC8" i="1"/>
  <c r="DC12" i="1"/>
  <c r="DC34" i="1"/>
  <c r="DC67" i="1"/>
  <c r="DC507" i="1"/>
  <c r="DC149" i="1"/>
  <c r="DC305" i="1"/>
  <c r="DC254" i="1"/>
  <c r="DC186" i="1"/>
  <c r="DC109" i="1"/>
  <c r="DC303" i="1"/>
  <c r="DC752" i="1"/>
  <c r="DC484" i="1"/>
  <c r="DC654" i="1"/>
  <c r="DC391" i="1"/>
  <c r="DC389" i="1"/>
  <c r="DC686" i="1"/>
  <c r="DC358" i="1"/>
  <c r="DC767" i="1"/>
  <c r="DC258" i="1"/>
  <c r="DC338" i="1"/>
  <c r="DC552" i="1"/>
  <c r="DC439" i="1"/>
  <c r="DC538" i="1"/>
  <c r="DC826" i="1"/>
  <c r="DC420" i="1"/>
  <c r="DC431" i="1"/>
  <c r="DC323" i="1"/>
  <c r="DC322" i="1"/>
  <c r="DC141" i="1"/>
  <c r="DC495" i="1"/>
  <c r="DC633" i="1"/>
  <c r="DC565" i="1"/>
  <c r="DC684" i="1"/>
  <c r="DC510" i="1"/>
  <c r="DD65" i="1"/>
  <c r="DD621" i="1"/>
  <c r="DD53" i="1"/>
  <c r="DD486" i="1"/>
  <c r="DD29" i="1"/>
  <c r="DD104" i="1"/>
  <c r="DD654" i="1"/>
  <c r="DD358" i="1"/>
  <c r="DD338" i="1"/>
  <c r="DD538" i="1"/>
  <c r="DD323" i="1"/>
  <c r="DD633" i="1"/>
  <c r="M140" i="6"/>
  <c r="DD18" i="1" s="1"/>
  <c r="M144" i="6"/>
  <c r="M148" i="6"/>
  <c r="M152" i="6"/>
  <c r="DD656" i="1" s="1"/>
  <c r="M161" i="6"/>
  <c r="DD185" i="1"/>
  <c r="DB23" i="1"/>
  <c r="DB48" i="1"/>
  <c r="DB227" i="1"/>
  <c r="DB65" i="1"/>
  <c r="DB39" i="1"/>
  <c r="DB70" i="1"/>
  <c r="DB35" i="1"/>
  <c r="DB621" i="1"/>
  <c r="DB137" i="1"/>
  <c r="DB59" i="1"/>
  <c r="DB53" i="1"/>
  <c r="DB398" i="1"/>
  <c r="DB102" i="1"/>
  <c r="DB132" i="1"/>
  <c r="DB486" i="1"/>
  <c r="DB19" i="1"/>
  <c r="DB86" i="1"/>
  <c r="DB29" i="1"/>
  <c r="DB128" i="1"/>
  <c r="DB357" i="1"/>
  <c r="DB316" i="1"/>
  <c r="DB368" i="1"/>
  <c r="DB337" i="1"/>
  <c r="DB104" i="1"/>
  <c r="DB8" i="1"/>
  <c r="DB12" i="1"/>
  <c r="DB34" i="1"/>
  <c r="DB67" i="1"/>
  <c r="DB507" i="1"/>
  <c r="DB149" i="1"/>
  <c r="DB305" i="1"/>
  <c r="DB254" i="1"/>
  <c r="DB186" i="1"/>
  <c r="DB109" i="1"/>
  <c r="DB303" i="1"/>
  <c r="DB752" i="1"/>
  <c r="DB484" i="1"/>
  <c r="DB654" i="1"/>
  <c r="DB391" i="1"/>
  <c r="DB389" i="1"/>
  <c r="DB686" i="1"/>
  <c r="DB358" i="1"/>
  <c r="DB767" i="1"/>
  <c r="DB258" i="1"/>
  <c r="DB338" i="1"/>
  <c r="DB552" i="1"/>
  <c r="DB439" i="1"/>
  <c r="DB538" i="1"/>
  <c r="DB826" i="1"/>
  <c r="DB420" i="1"/>
  <c r="DB431" i="1"/>
  <c r="DB323" i="1"/>
  <c r="DB322" i="1"/>
  <c r="DB141" i="1"/>
  <c r="DB495" i="1"/>
  <c r="DB633" i="1"/>
  <c r="DB565" i="1"/>
  <c r="DB684" i="1"/>
  <c r="DB510" i="1"/>
  <c r="DD70" i="1"/>
  <c r="DD137" i="1"/>
  <c r="DD19" i="1"/>
  <c r="DD305" i="1"/>
  <c r="DD109" i="1"/>
  <c r="DD484" i="1"/>
  <c r="DD258" i="1"/>
  <c r="DD420" i="1"/>
  <c r="M141" i="6"/>
  <c r="DD3" i="1" s="1"/>
  <c r="M145" i="6"/>
  <c r="M149" i="6"/>
  <c r="M153" i="6"/>
  <c r="DD553" i="1" s="1"/>
  <c r="DA23" i="1"/>
  <c r="DA48" i="1"/>
  <c r="DA227" i="1"/>
  <c r="DA65" i="1"/>
  <c r="DA39" i="1"/>
  <c r="DA70" i="1"/>
  <c r="DA35" i="1"/>
  <c r="DA621" i="1"/>
  <c r="DA137" i="1"/>
  <c r="DA59" i="1"/>
  <c r="DA53" i="1"/>
  <c r="DA398" i="1"/>
  <c r="DA102" i="1"/>
  <c r="DA132" i="1"/>
  <c r="DA486" i="1"/>
  <c r="DA19" i="1"/>
  <c r="DA86" i="1"/>
  <c r="DA29" i="1"/>
  <c r="DA128" i="1"/>
  <c r="DA357" i="1"/>
  <c r="DA316" i="1"/>
  <c r="DA368" i="1"/>
  <c r="DA337" i="1"/>
  <c r="DA104" i="1"/>
  <c r="DA8" i="1"/>
  <c r="DA12" i="1"/>
  <c r="DA34" i="1"/>
  <c r="DA67" i="1"/>
  <c r="DA507" i="1"/>
  <c r="DA149" i="1"/>
  <c r="DA305" i="1"/>
  <c r="DA254" i="1"/>
  <c r="DA186" i="1"/>
  <c r="DA109" i="1"/>
  <c r="DA303" i="1"/>
  <c r="DA752" i="1"/>
  <c r="DA484" i="1"/>
  <c r="DA654" i="1"/>
  <c r="DA391" i="1"/>
  <c r="DA389" i="1"/>
  <c r="DA686" i="1"/>
  <c r="DA358" i="1"/>
  <c r="DA767" i="1"/>
  <c r="DA258" i="1"/>
  <c r="DA338" i="1"/>
  <c r="DA552" i="1"/>
  <c r="DA439" i="1"/>
  <c r="DA538" i="1"/>
  <c r="DA826" i="1"/>
  <c r="DA420" i="1"/>
  <c r="DA431" i="1"/>
  <c r="DA323" i="1"/>
  <c r="DA322" i="1"/>
  <c r="DA141" i="1"/>
  <c r="DA495" i="1"/>
  <c r="DA633" i="1"/>
  <c r="DA565" i="1"/>
  <c r="DA684" i="1"/>
  <c r="DR555" i="1"/>
  <c r="DS371" i="1"/>
  <c r="DS127" i="1"/>
  <c r="DS553" i="1"/>
  <c r="DS319" i="1"/>
  <c r="DS252" i="1"/>
  <c r="DS255" i="1"/>
  <c r="DS461" i="1"/>
  <c r="DS112" i="1"/>
  <c r="DS381" i="1"/>
  <c r="DS362" i="1"/>
  <c r="DS673" i="1"/>
  <c r="DS65" i="1"/>
  <c r="DS475" i="1"/>
  <c r="DS68" i="1"/>
  <c r="DS719" i="1"/>
  <c r="DS681" i="1"/>
  <c r="DS243" i="1"/>
  <c r="DS401" i="1"/>
  <c r="DS195" i="1"/>
  <c r="DS70" i="1"/>
  <c r="DS687" i="1"/>
  <c r="DS564" i="1"/>
  <c r="DS356" i="1"/>
  <c r="DS463" i="1"/>
  <c r="DS98" i="1"/>
  <c r="DS161" i="1"/>
  <c r="DS59" i="1"/>
  <c r="DS632" i="1"/>
  <c r="DS749" i="1"/>
  <c r="DS51" i="1"/>
  <c r="DS46" i="1"/>
  <c r="DS176" i="1"/>
  <c r="DS682" i="1"/>
  <c r="DS93" i="1"/>
  <c r="DS38" i="1"/>
  <c r="DS231" i="1"/>
  <c r="DS661" i="1"/>
  <c r="DS486" i="1"/>
  <c r="DS64" i="1"/>
  <c r="DS602" i="1"/>
  <c r="DS270" i="1"/>
  <c r="DS735" i="1"/>
  <c r="DS357" i="1"/>
  <c r="DS196" i="1"/>
  <c r="DR641" i="1"/>
  <c r="DT41" i="1"/>
  <c r="DS359" i="1"/>
  <c r="DS88" i="1"/>
  <c r="DR352" i="1"/>
  <c r="DT184" i="1"/>
  <c r="DS239" i="1"/>
  <c r="DR646" i="1"/>
  <c r="DT488" i="1"/>
  <c r="DS75" i="1"/>
  <c r="DR118" i="1"/>
  <c r="DS151" i="1"/>
  <c r="DR397" i="1"/>
  <c r="DT810" i="1"/>
  <c r="DS701" i="1"/>
  <c r="DT125" i="1"/>
  <c r="DT459" i="1"/>
  <c r="DT607" i="1"/>
  <c r="DT667" i="1"/>
  <c r="DT326" i="1"/>
  <c r="DT635" i="1"/>
  <c r="DT522" i="1"/>
  <c r="DT776" i="1"/>
  <c r="DT290" i="1"/>
  <c r="DT424" i="1"/>
  <c r="DT384" i="1"/>
  <c r="DT609" i="1"/>
  <c r="DT688" i="1"/>
  <c r="DT331" i="1"/>
  <c r="DT778" i="1"/>
  <c r="DT585" i="1"/>
  <c r="DS570" i="1"/>
  <c r="DQ263" i="1"/>
  <c r="DS753" i="1"/>
  <c r="DS822" i="1"/>
  <c r="DS793" i="1"/>
  <c r="DS552" i="1"/>
  <c r="DS664" i="1"/>
  <c r="DS477" i="1"/>
  <c r="DS781" i="1"/>
  <c r="DS818" i="1"/>
  <c r="DS783" i="1"/>
  <c r="DR127" i="1"/>
  <c r="DR319" i="1"/>
  <c r="DR371" i="1"/>
  <c r="DR553" i="1"/>
  <c r="DR252" i="1"/>
  <c r="DR255" i="1"/>
  <c r="DR461" i="1"/>
  <c r="DR112" i="1"/>
  <c r="DR381" i="1"/>
  <c r="DR362" i="1"/>
  <c r="DR673" i="1"/>
  <c r="DR65" i="1"/>
  <c r="DR475" i="1"/>
  <c r="DR68" i="1"/>
  <c r="DR719" i="1"/>
  <c r="DR681" i="1"/>
  <c r="DR243" i="1"/>
  <c r="DR401" i="1"/>
  <c r="DR195" i="1"/>
  <c r="DR70" i="1"/>
  <c r="DR687" i="1"/>
  <c r="DR564" i="1"/>
  <c r="DR356" i="1"/>
  <c r="DR463" i="1"/>
  <c r="DR98" i="1"/>
  <c r="DR161" i="1"/>
  <c r="DR59" i="1"/>
  <c r="DR632" i="1"/>
  <c r="DR749" i="1"/>
  <c r="DR51" i="1"/>
  <c r="DR46" i="1"/>
  <c r="DR176" i="1"/>
  <c r="DR682" i="1"/>
  <c r="DR93" i="1"/>
  <c r="DR38" i="1"/>
  <c r="DR231" i="1"/>
  <c r="DR661" i="1"/>
  <c r="DR486" i="1"/>
  <c r="DR64" i="1"/>
  <c r="DR602" i="1"/>
  <c r="DR270" i="1"/>
  <c r="DR735" i="1"/>
  <c r="DR357" i="1"/>
  <c r="DR196" i="1"/>
  <c r="DT498" i="1"/>
  <c r="DS41" i="1"/>
  <c r="DR359" i="1"/>
  <c r="DT304" i="1"/>
  <c r="DR88" i="1"/>
  <c r="DT396" i="1"/>
  <c r="DS184" i="1"/>
  <c r="DR239" i="1"/>
  <c r="DT37" i="1"/>
  <c r="DS488" i="1"/>
  <c r="DR75" i="1"/>
  <c r="DT592" i="1"/>
  <c r="DR151" i="1"/>
  <c r="DT135" i="1"/>
  <c r="DS810" i="1"/>
  <c r="DR701" i="1"/>
  <c r="DT532" i="1"/>
  <c r="DS125" i="1"/>
  <c r="DS459" i="1"/>
  <c r="DS607" i="1"/>
  <c r="DS667" i="1"/>
  <c r="DS326" i="1"/>
  <c r="DS635" i="1"/>
  <c r="DS522" i="1"/>
  <c r="DS776" i="1"/>
  <c r="DS290" i="1"/>
  <c r="DS424" i="1"/>
  <c r="DS384" i="1"/>
  <c r="DS609" i="1"/>
  <c r="DS688" i="1"/>
  <c r="DS331" i="1"/>
  <c r="DS778" i="1"/>
  <c r="DS585" i="1"/>
  <c r="DR570" i="1"/>
  <c r="DR753" i="1"/>
  <c r="DR822" i="1"/>
  <c r="DR793" i="1"/>
  <c r="DR552" i="1"/>
  <c r="DR664" i="1"/>
  <c r="DR477" i="1"/>
  <c r="DR781" i="1"/>
  <c r="DR818" i="1"/>
  <c r="DR783" i="1"/>
  <c r="DQ106" i="1"/>
  <c r="DQ672" i="1"/>
  <c r="DQ680" i="1"/>
  <c r="DQ797" i="1"/>
  <c r="DQ520" i="1"/>
  <c r="DQ146" i="1"/>
  <c r="DQ528" i="1"/>
  <c r="DQ603" i="1"/>
  <c r="DQ503" i="1"/>
  <c r="DQ388" i="1"/>
  <c r="DQ666" i="1"/>
  <c r="DQ410" i="1"/>
  <c r="DQ115" i="1"/>
  <c r="DQ496" i="1"/>
  <c r="DQ713" i="1"/>
  <c r="DQ344" i="1"/>
  <c r="DQ232" i="1"/>
  <c r="DQ647" i="1"/>
  <c r="DQ192" i="1"/>
  <c r="DQ587" i="1"/>
  <c r="DQ542" i="1"/>
  <c r="DQ271" i="1"/>
  <c r="DQ642" i="1"/>
  <c r="DQ540" i="1"/>
  <c r="DQ117" i="1"/>
  <c r="DQ131" i="1"/>
  <c r="DQ775" i="1"/>
  <c r="DQ103" i="1"/>
  <c r="DQ555" i="1"/>
  <c r="DQ333" i="1"/>
  <c r="DQ766" i="1"/>
  <c r="DQ536" i="1"/>
  <c r="DQ759" i="1"/>
  <c r="DQ50" i="1"/>
  <c r="DQ833" i="1"/>
  <c r="DQ832" i="1"/>
  <c r="DQ831" i="1"/>
  <c r="DQ830" i="1"/>
  <c r="DQ783" i="1"/>
  <c r="DQ534" i="1"/>
  <c r="DQ580" i="1"/>
  <c r="DQ829" i="1"/>
  <c r="DQ668" i="1"/>
  <c r="DQ828" i="1"/>
  <c r="DQ562" i="1"/>
  <c r="DQ818" i="1"/>
  <c r="DQ469" i="1"/>
  <c r="DQ772" i="1"/>
  <c r="DQ601" i="1"/>
  <c r="DQ515" i="1"/>
  <c r="DQ743" i="1"/>
  <c r="DQ569" i="1"/>
  <c r="DQ628" i="1"/>
  <c r="DQ781" i="1"/>
  <c r="DQ399" i="1"/>
  <c r="DQ728" i="1"/>
  <c r="DQ627" i="1"/>
  <c r="DQ578" i="1"/>
  <c r="DQ727" i="1"/>
  <c r="DQ440" i="1"/>
  <c r="DQ659" i="1"/>
  <c r="DQ477" i="1"/>
  <c r="DQ794" i="1"/>
  <c r="DQ618" i="1"/>
  <c r="DQ400" i="1"/>
  <c r="DQ247" i="1"/>
  <c r="DQ670" i="1"/>
  <c r="DQ521" i="1"/>
  <c r="DQ658" i="1"/>
  <c r="DQ649" i="1"/>
  <c r="DQ321" i="1"/>
  <c r="DQ394" i="1"/>
  <c r="DQ664" i="1"/>
  <c r="DQ639" i="1"/>
  <c r="DQ589" i="1"/>
  <c r="DQ393" i="1"/>
  <c r="DQ812" i="1"/>
  <c r="DQ757" i="1"/>
  <c r="DQ626" i="1"/>
  <c r="DQ827" i="1"/>
  <c r="DQ510" i="1"/>
  <c r="DQ565" i="1"/>
  <c r="DQ495" i="1"/>
  <c r="DQ420" i="1"/>
  <c r="DQ826" i="1"/>
  <c r="DQ538" i="1"/>
  <c r="DQ439" i="1"/>
  <c r="DQ552" i="1"/>
  <c r="DQ338" i="1"/>
  <c r="DQ825" i="1"/>
  <c r="DQ773" i="1"/>
  <c r="DQ657" i="1"/>
  <c r="DQ824" i="1"/>
  <c r="DQ823" i="1"/>
  <c r="DQ793" i="1"/>
  <c r="DQ549" i="1"/>
  <c r="DQ595" i="1"/>
  <c r="DQ143" i="1"/>
  <c r="DQ559" i="1"/>
  <c r="DQ358" i="1"/>
  <c r="DQ822" i="1"/>
  <c r="DQ686" i="1"/>
  <c r="DQ821" i="1"/>
  <c r="DQ543" i="1"/>
  <c r="DQ803" i="1"/>
  <c r="DQ811" i="1"/>
  <c r="DQ753" i="1"/>
  <c r="DQ535" i="1"/>
  <c r="DQ760" i="1"/>
  <c r="DQ654" i="1"/>
  <c r="DQ467" i="1"/>
  <c r="DQ653" i="1"/>
  <c r="DT106" i="1"/>
  <c r="DT672" i="1"/>
  <c r="DT680" i="1"/>
  <c r="DT797" i="1"/>
  <c r="DT520" i="1"/>
  <c r="DT146" i="1"/>
  <c r="DT528" i="1"/>
  <c r="DT603" i="1"/>
  <c r="DT503" i="1"/>
  <c r="DT388" i="1"/>
  <c r="DT666" i="1"/>
  <c r="DT410" i="1"/>
  <c r="DT115" i="1"/>
  <c r="DT496" i="1"/>
  <c r="DT713" i="1"/>
  <c r="DT344" i="1"/>
  <c r="DT232" i="1"/>
  <c r="DT647" i="1"/>
  <c r="DT192" i="1"/>
  <c r="DT587" i="1"/>
  <c r="DT542" i="1"/>
  <c r="DT271" i="1"/>
  <c r="DT642" i="1"/>
  <c r="DT540" i="1"/>
  <c r="DT117" i="1"/>
  <c r="DT131" i="1"/>
  <c r="DT775" i="1"/>
  <c r="DT103" i="1"/>
  <c r="DT555" i="1"/>
  <c r="DT333" i="1"/>
  <c r="DT766" i="1"/>
  <c r="DT536" i="1"/>
  <c r="DT759" i="1"/>
  <c r="DT50" i="1"/>
  <c r="DT833" i="1"/>
  <c r="DT832" i="1"/>
  <c r="DT831" i="1"/>
  <c r="DT830" i="1"/>
  <c r="DT783" i="1"/>
  <c r="DT534" i="1"/>
  <c r="DT580" i="1"/>
  <c r="DT829" i="1"/>
  <c r="DT668" i="1"/>
  <c r="DT828" i="1"/>
  <c r="DT562" i="1"/>
  <c r="DT818" i="1"/>
  <c r="DT469" i="1"/>
  <c r="DT772" i="1"/>
  <c r="DT601" i="1"/>
  <c r="DT515" i="1"/>
  <c r="DT743" i="1"/>
  <c r="DT569" i="1"/>
  <c r="DT628" i="1"/>
  <c r="DT781" i="1"/>
  <c r="DT399" i="1"/>
  <c r="DT728" i="1"/>
  <c r="DT627" i="1"/>
  <c r="DT578" i="1"/>
  <c r="DT727" i="1"/>
  <c r="DT440" i="1"/>
  <c r="DT659" i="1"/>
  <c r="DT477" i="1"/>
  <c r="DT794" i="1"/>
  <c r="DT618" i="1"/>
  <c r="DT400" i="1"/>
  <c r="DT247" i="1"/>
  <c r="DT670" i="1"/>
  <c r="DT521" i="1"/>
  <c r="DT658" i="1"/>
  <c r="DT649" i="1"/>
  <c r="DT321" i="1"/>
  <c r="DT394" i="1"/>
  <c r="DT664" i="1"/>
  <c r="DT639" i="1"/>
  <c r="DT589" i="1"/>
  <c r="DT393" i="1"/>
  <c r="DT812" i="1"/>
  <c r="DT757" i="1"/>
  <c r="DT626" i="1"/>
  <c r="DT827" i="1"/>
  <c r="DT510" i="1"/>
  <c r="DT565" i="1"/>
  <c r="DT495" i="1"/>
  <c r="DT420" i="1"/>
  <c r="DT826" i="1"/>
  <c r="DT538" i="1"/>
  <c r="DT439" i="1"/>
  <c r="DT552" i="1"/>
  <c r="DT338" i="1"/>
  <c r="DT825" i="1"/>
  <c r="DT773" i="1"/>
  <c r="DT657" i="1"/>
  <c r="DT824" i="1"/>
  <c r="DT823" i="1"/>
  <c r="DT793" i="1"/>
  <c r="DT549" i="1"/>
  <c r="DT595" i="1"/>
  <c r="DT143" i="1"/>
  <c r="DT559" i="1"/>
  <c r="DT358" i="1"/>
  <c r="DT822" i="1"/>
  <c r="DT686" i="1"/>
  <c r="DT821" i="1"/>
  <c r="DT543" i="1"/>
  <c r="DT803" i="1"/>
  <c r="DT811" i="1"/>
  <c r="DT753" i="1"/>
  <c r="DT535" i="1"/>
  <c r="DT760" i="1"/>
  <c r="DT654" i="1"/>
  <c r="DT467" i="1"/>
  <c r="DT653" i="1"/>
  <c r="DT752" i="1"/>
  <c r="DT263" i="1"/>
  <c r="DT109" i="1"/>
  <c r="DT307" i="1"/>
  <c r="DT707" i="1"/>
  <c r="DT570" i="1"/>
  <c r="DT447" i="1"/>
  <c r="DT379" i="1"/>
  <c r="DT820" i="1"/>
  <c r="DR672" i="1"/>
  <c r="DR797" i="1"/>
  <c r="DR146" i="1"/>
  <c r="DR603" i="1"/>
  <c r="DR388" i="1"/>
  <c r="DR410" i="1"/>
  <c r="DR496" i="1"/>
  <c r="DR344" i="1"/>
  <c r="DR647" i="1"/>
  <c r="DR587" i="1"/>
  <c r="DR271" i="1"/>
  <c r="DR540" i="1"/>
  <c r="DR131" i="1"/>
  <c r="DR103" i="1"/>
  <c r="DR333" i="1"/>
  <c r="DR536" i="1"/>
  <c r="DR50" i="1"/>
  <c r="DR832" i="1"/>
  <c r="DR830" i="1"/>
  <c r="DR534" i="1"/>
  <c r="DR668" i="1"/>
  <c r="DR562" i="1"/>
  <c r="DR469" i="1"/>
  <c r="DR601" i="1"/>
  <c r="DR743" i="1"/>
  <c r="DR628" i="1"/>
  <c r="DR399" i="1"/>
  <c r="DR627" i="1"/>
  <c r="DR727" i="1"/>
  <c r="DR659" i="1"/>
  <c r="DR794" i="1"/>
  <c r="DR400" i="1"/>
  <c r="DR521" i="1"/>
  <c r="DR649" i="1"/>
  <c r="DR394" i="1"/>
  <c r="DR639" i="1"/>
  <c r="DR589" i="1"/>
  <c r="DR393" i="1"/>
  <c r="DR757" i="1"/>
  <c r="DR827" i="1"/>
  <c r="DR565" i="1"/>
  <c r="DR495" i="1"/>
  <c r="DR826" i="1"/>
  <c r="DR439" i="1"/>
  <c r="DR338" i="1"/>
  <c r="DR773" i="1"/>
  <c r="DR657" i="1"/>
  <c r="DR823" i="1"/>
  <c r="DR595" i="1"/>
  <c r="DR143" i="1"/>
  <c r="DR358" i="1"/>
  <c r="DR686" i="1"/>
  <c r="DR543" i="1"/>
  <c r="DR803" i="1"/>
  <c r="DR811" i="1"/>
  <c r="DR535" i="1"/>
  <c r="DR654" i="1"/>
  <c r="DR467" i="1"/>
  <c r="DR263" i="1"/>
  <c r="DR307" i="1"/>
  <c r="DQ707" i="1"/>
  <c r="DS447" i="1"/>
  <c r="DR379" i="1"/>
  <c r="DQ820" i="1"/>
  <c r="DQ577" i="1"/>
  <c r="DQ585" i="1"/>
  <c r="DQ278" i="1"/>
  <c r="DQ145" i="1"/>
  <c r="DQ778" i="1"/>
  <c r="DQ616" i="1"/>
  <c r="DQ436" i="1"/>
  <c r="DQ331" i="1"/>
  <c r="DQ805" i="1"/>
  <c r="DQ450" i="1"/>
  <c r="DQ615" i="1"/>
  <c r="DQ688" i="1"/>
  <c r="DQ177" i="1"/>
  <c r="DQ241" i="1"/>
  <c r="DQ267" i="1"/>
  <c r="DQ609" i="1"/>
  <c r="DQ790" i="1"/>
  <c r="DQ254" i="1"/>
  <c r="DQ716" i="1"/>
  <c r="DQ779" i="1"/>
  <c r="DQ634" i="1"/>
  <c r="DQ384" i="1"/>
  <c r="DQ372" i="1"/>
  <c r="DQ799" i="1"/>
  <c r="DQ516" i="1"/>
  <c r="DQ424" i="1"/>
  <c r="DQ508" i="1"/>
  <c r="DQ599" i="1"/>
  <c r="DQ703" i="1"/>
  <c r="DQ614" i="1"/>
  <c r="DQ290" i="1"/>
  <c r="DQ476" i="1"/>
  <c r="DQ784" i="1"/>
  <c r="DQ776" i="1"/>
  <c r="DQ802" i="1"/>
  <c r="DQ747" i="1"/>
  <c r="DQ777" i="1"/>
  <c r="DQ522" i="1"/>
  <c r="DQ770" i="1"/>
  <c r="DQ305" i="1"/>
  <c r="DQ635" i="1"/>
  <c r="DQ598" i="1"/>
  <c r="DQ342" i="1"/>
  <c r="DQ748" i="1"/>
  <c r="DQ326" i="1"/>
  <c r="DQ387" i="1"/>
  <c r="DQ689" i="1"/>
  <c r="DQ473" i="1"/>
  <c r="DQ667" i="1"/>
  <c r="DQ662" i="1"/>
  <c r="DQ283" i="1"/>
  <c r="DQ607" i="1"/>
  <c r="DQ771" i="1"/>
  <c r="DQ409" i="1"/>
  <c r="DQ459" i="1"/>
  <c r="DQ468" i="1"/>
  <c r="DQ430" i="1"/>
  <c r="DQ125" i="1"/>
  <c r="DQ185" i="1"/>
  <c r="DQ478" i="1"/>
  <c r="DQ169" i="1"/>
  <c r="DQ532" i="1"/>
  <c r="DQ256" i="1"/>
  <c r="DQ701" i="1"/>
  <c r="DQ623" i="1"/>
  <c r="DQ556" i="1"/>
  <c r="DQ810" i="1"/>
  <c r="DQ397" i="1"/>
  <c r="DQ135" i="1"/>
  <c r="DQ45" i="1"/>
  <c r="DQ151" i="1"/>
  <c r="DQ715" i="1"/>
  <c r="DQ700" i="1"/>
  <c r="DQ452" i="1"/>
  <c r="DQ118" i="1"/>
  <c r="DQ592" i="1"/>
  <c r="DQ223" i="1"/>
  <c r="DQ75" i="1"/>
  <c r="DQ412" i="1"/>
  <c r="DQ596" i="1"/>
  <c r="DQ488" i="1"/>
  <c r="DQ30" i="1"/>
  <c r="DQ646" i="1"/>
  <c r="DQ37" i="1"/>
  <c r="DQ765" i="1"/>
  <c r="DQ239" i="1"/>
  <c r="DQ572" i="1"/>
  <c r="DQ733" i="1"/>
  <c r="DQ184" i="1"/>
  <c r="DQ130" i="1"/>
  <c r="DQ352" i="1"/>
  <c r="DQ396" i="1"/>
  <c r="DQ571" i="1"/>
  <c r="DQ88" i="1"/>
  <c r="DQ304" i="1"/>
  <c r="DQ337" i="1"/>
  <c r="DQ359" i="1"/>
  <c r="DQ60" i="1"/>
  <c r="DQ41" i="1"/>
  <c r="DQ309" i="1"/>
  <c r="DQ641" i="1"/>
  <c r="DQ498" i="1"/>
  <c r="DQ170" i="1"/>
  <c r="DS672" i="1"/>
  <c r="DS797" i="1"/>
  <c r="DS146" i="1"/>
  <c r="DS603" i="1"/>
  <c r="DS388" i="1"/>
  <c r="DS410" i="1"/>
  <c r="DS496" i="1"/>
  <c r="DS344" i="1"/>
  <c r="DS647" i="1"/>
  <c r="DS587" i="1"/>
  <c r="DS271" i="1"/>
  <c r="DS540" i="1"/>
  <c r="DS131" i="1"/>
  <c r="DS103" i="1"/>
  <c r="DS333" i="1"/>
  <c r="DS536" i="1"/>
  <c r="DS50" i="1"/>
  <c r="DS832" i="1"/>
  <c r="DS830" i="1"/>
  <c r="DS534" i="1"/>
  <c r="DS668" i="1"/>
  <c r="DS562" i="1"/>
  <c r="DS469" i="1"/>
  <c r="DS601" i="1"/>
  <c r="DS743" i="1"/>
  <c r="DS628" i="1"/>
  <c r="DS399" i="1"/>
  <c r="DS627" i="1"/>
  <c r="DS727" i="1"/>
  <c r="DS659" i="1"/>
  <c r="DS794" i="1"/>
  <c r="DS400" i="1"/>
  <c r="DS521" i="1"/>
  <c r="DS649" i="1"/>
  <c r="DS394" i="1"/>
  <c r="DS639" i="1"/>
  <c r="DS589" i="1"/>
  <c r="DS393" i="1"/>
  <c r="DS757" i="1"/>
  <c r="DS827" i="1"/>
  <c r="DS565" i="1"/>
  <c r="DS495" i="1"/>
  <c r="DS826" i="1"/>
  <c r="DS439" i="1"/>
  <c r="DS338" i="1"/>
  <c r="DS773" i="1"/>
  <c r="DS657" i="1"/>
  <c r="DS823" i="1"/>
  <c r="DS595" i="1"/>
  <c r="DS143" i="1"/>
  <c r="DS358" i="1"/>
  <c r="DS686" i="1"/>
  <c r="DS543" i="1"/>
  <c r="DS803" i="1"/>
  <c r="DS811" i="1"/>
  <c r="DS535" i="1"/>
  <c r="DS654" i="1"/>
  <c r="DS467" i="1"/>
  <c r="DQ752" i="1"/>
  <c r="DS263" i="1"/>
  <c r="DQ109" i="1"/>
  <c r="DS307" i="1"/>
  <c r="DR707" i="1"/>
  <c r="DQ570" i="1"/>
  <c r="DS379" i="1"/>
  <c r="DR820" i="1"/>
  <c r="DR577" i="1"/>
  <c r="DR585" i="1"/>
  <c r="DR278" i="1"/>
  <c r="DR145" i="1"/>
  <c r="DR778" i="1"/>
  <c r="DR616" i="1"/>
  <c r="DR436" i="1"/>
  <c r="DR331" i="1"/>
  <c r="DR805" i="1"/>
  <c r="DR450" i="1"/>
  <c r="DR615" i="1"/>
  <c r="DR688" i="1"/>
  <c r="DR177" i="1"/>
  <c r="DR241" i="1"/>
  <c r="DR267" i="1"/>
  <c r="DR609" i="1"/>
  <c r="DR790" i="1"/>
  <c r="DR254" i="1"/>
  <c r="DR716" i="1"/>
  <c r="DR779" i="1"/>
  <c r="DR634" i="1"/>
  <c r="DR384" i="1"/>
  <c r="DR372" i="1"/>
  <c r="DR799" i="1"/>
  <c r="DR516" i="1"/>
  <c r="DR424" i="1"/>
  <c r="DR508" i="1"/>
  <c r="DR599" i="1"/>
  <c r="DR703" i="1"/>
  <c r="DR614" i="1"/>
  <c r="DR290" i="1"/>
  <c r="DR476" i="1"/>
  <c r="DR784" i="1"/>
  <c r="DR776" i="1"/>
  <c r="DR802" i="1"/>
  <c r="DR747" i="1"/>
  <c r="DR777" i="1"/>
  <c r="DR522" i="1"/>
  <c r="DR770" i="1"/>
  <c r="DR305" i="1"/>
  <c r="DR635" i="1"/>
  <c r="DR598" i="1"/>
  <c r="DR342" i="1"/>
  <c r="DR748" i="1"/>
  <c r="DR326" i="1"/>
  <c r="DR387" i="1"/>
  <c r="DR689" i="1"/>
  <c r="DR473" i="1"/>
  <c r="DR667" i="1"/>
  <c r="DR662" i="1"/>
  <c r="DR283" i="1"/>
  <c r="DR607" i="1"/>
  <c r="DR771" i="1"/>
  <c r="DR409" i="1"/>
  <c r="DR459" i="1"/>
  <c r="DR468" i="1"/>
  <c r="DR430" i="1"/>
  <c r="DR125" i="1"/>
  <c r="DR680" i="1"/>
  <c r="DR528" i="1"/>
  <c r="DR666" i="1"/>
  <c r="DR713" i="1"/>
  <c r="DR192" i="1"/>
  <c r="DR642" i="1"/>
  <c r="DR775" i="1"/>
  <c r="DR766" i="1"/>
  <c r="DR831" i="1"/>
  <c r="DR580" i="1"/>
  <c r="DR828" i="1"/>
  <c r="DR772" i="1"/>
  <c r="DR569" i="1"/>
  <c r="DR728" i="1"/>
  <c r="DR440" i="1"/>
  <c r="DR618" i="1"/>
  <c r="DR670" i="1"/>
  <c r="DR321" i="1"/>
  <c r="DR812" i="1"/>
  <c r="DR510" i="1"/>
  <c r="DR538" i="1"/>
  <c r="DR825" i="1"/>
  <c r="DR824" i="1"/>
  <c r="DR549" i="1"/>
  <c r="DR559" i="1"/>
  <c r="DR821" i="1"/>
  <c r="DR760" i="1"/>
  <c r="DR653" i="1"/>
  <c r="DR109" i="1"/>
  <c r="DS707" i="1"/>
  <c r="DQ447" i="1"/>
  <c r="DS577" i="1"/>
  <c r="DS278" i="1"/>
  <c r="DS145" i="1"/>
  <c r="DS436" i="1"/>
  <c r="DS805" i="1"/>
  <c r="DS615" i="1"/>
  <c r="DS177" i="1"/>
  <c r="DS267" i="1"/>
  <c r="DS790" i="1"/>
  <c r="DS716" i="1"/>
  <c r="DS779" i="1"/>
  <c r="DS372" i="1"/>
  <c r="DS516" i="1"/>
  <c r="DS508" i="1"/>
  <c r="DS703" i="1"/>
  <c r="DS614" i="1"/>
  <c r="DS476" i="1"/>
  <c r="DS784" i="1"/>
  <c r="DS802" i="1"/>
  <c r="DS777" i="1"/>
  <c r="DS770" i="1"/>
  <c r="DS305" i="1"/>
  <c r="DS598" i="1"/>
  <c r="DS748" i="1"/>
  <c r="DS387" i="1"/>
  <c r="DS473" i="1"/>
  <c r="DS662" i="1"/>
  <c r="DS283" i="1"/>
  <c r="DS771" i="1"/>
  <c r="DS468" i="1"/>
  <c r="DS430" i="1"/>
  <c r="DS185" i="1"/>
  <c r="DR478" i="1"/>
  <c r="DT169" i="1"/>
  <c r="DR532" i="1"/>
  <c r="DT701" i="1"/>
  <c r="DS623" i="1"/>
  <c r="DR556" i="1"/>
  <c r="DS397" i="1"/>
  <c r="DR135" i="1"/>
  <c r="DT151" i="1"/>
  <c r="DS715" i="1"/>
  <c r="DR700" i="1"/>
  <c r="DT452" i="1"/>
  <c r="DS118" i="1"/>
  <c r="DR592" i="1"/>
  <c r="DT75" i="1"/>
  <c r="DS412" i="1"/>
  <c r="DR596" i="1"/>
  <c r="DT30" i="1"/>
  <c r="DS646" i="1"/>
  <c r="DR37" i="1"/>
  <c r="DT239" i="1"/>
  <c r="DS572" i="1"/>
  <c r="DR733" i="1"/>
  <c r="DT130" i="1"/>
  <c r="DS352" i="1"/>
  <c r="DR396" i="1"/>
  <c r="DT88" i="1"/>
  <c r="DR304" i="1"/>
  <c r="DT359" i="1"/>
  <c r="DR60" i="1"/>
  <c r="DT309" i="1"/>
  <c r="DS641" i="1"/>
  <c r="DR498" i="1"/>
  <c r="DT196" i="1"/>
  <c r="DT336" i="1"/>
  <c r="DT357" i="1"/>
  <c r="DT202" i="1"/>
  <c r="DT735" i="1"/>
  <c r="DT764" i="1"/>
  <c r="DT270" i="1"/>
  <c r="DT573" i="1"/>
  <c r="DT602" i="1"/>
  <c r="DT64" i="1"/>
  <c r="DT486" i="1"/>
  <c r="DT413" i="1"/>
  <c r="DT661" i="1"/>
  <c r="DT234" i="1"/>
  <c r="DT231" i="1"/>
  <c r="DT499" i="1"/>
  <c r="DT38" i="1"/>
  <c r="DT102" i="1"/>
  <c r="DT245" i="1"/>
  <c r="DT93" i="1"/>
  <c r="DT378" i="1"/>
  <c r="DT682" i="1"/>
  <c r="DT398" i="1"/>
  <c r="DT113" i="1"/>
  <c r="DT176" i="1"/>
  <c r="DT512" i="1"/>
  <c r="DT46" i="1"/>
  <c r="DT53" i="1"/>
  <c r="DT51" i="1"/>
  <c r="DT79" i="1"/>
  <c r="DT749" i="1"/>
  <c r="DT335" i="1"/>
  <c r="DT632" i="1"/>
  <c r="DT426" i="1"/>
  <c r="DT59" i="1"/>
  <c r="DT429" i="1"/>
  <c r="DT161" i="1"/>
  <c r="DT423" i="1"/>
  <c r="DT137" i="1"/>
  <c r="DT98" i="1"/>
  <c r="DT463" i="1"/>
  <c r="DT621" i="1"/>
  <c r="DT356" i="1"/>
  <c r="DT564" i="1"/>
  <c r="DT7" i="1"/>
  <c r="DT687" i="1"/>
  <c r="DT229" i="1"/>
  <c r="DT70" i="1"/>
  <c r="DT501" i="1"/>
  <c r="DT588" i="1"/>
  <c r="DT195" i="1"/>
  <c r="DT175" i="1"/>
  <c r="DT401" i="1"/>
  <c r="DT92" i="1"/>
  <c r="DT243" i="1"/>
  <c r="DT211" i="1"/>
  <c r="DT681" i="1"/>
  <c r="DT579" i="1"/>
  <c r="DT719" i="1"/>
  <c r="DT390" i="1"/>
  <c r="DT228" i="1"/>
  <c r="DT68" i="1"/>
  <c r="DT280" i="1"/>
  <c r="DT475" i="1"/>
  <c r="DT65" i="1"/>
  <c r="DT780" i="1"/>
  <c r="DT673" i="1"/>
  <c r="DT625" i="1"/>
  <c r="DT620" i="1"/>
  <c r="DT362" i="1"/>
  <c r="DT381" i="1"/>
  <c r="DT147" i="1"/>
  <c r="DT155" i="1"/>
  <c r="DT112" i="1"/>
  <c r="DT370" i="1"/>
  <c r="DT461" i="1"/>
  <c r="DT731" i="1"/>
  <c r="DT255" i="1"/>
  <c r="DT76" i="1"/>
  <c r="DT252" i="1"/>
  <c r="DT16" i="1"/>
  <c r="DT9" i="1"/>
  <c r="DT553" i="1"/>
  <c r="DT582" i="1"/>
  <c r="DT371" i="1"/>
  <c r="DT613" i="1"/>
  <c r="DT319" i="1"/>
  <c r="DT133" i="1"/>
  <c r="DT127" i="1"/>
  <c r="DT158" i="1"/>
  <c r="DS680" i="1"/>
  <c r="DS528" i="1"/>
  <c r="DS666" i="1"/>
  <c r="DS713" i="1"/>
  <c r="DS192" i="1"/>
  <c r="DS642" i="1"/>
  <c r="DS775" i="1"/>
  <c r="DS766" i="1"/>
  <c r="DS831" i="1"/>
  <c r="DS580" i="1"/>
  <c r="DS828" i="1"/>
  <c r="DS772" i="1"/>
  <c r="DS569" i="1"/>
  <c r="DS728" i="1"/>
  <c r="DS440" i="1"/>
  <c r="DS618" i="1"/>
  <c r="DS670" i="1"/>
  <c r="DS321" i="1"/>
  <c r="DS812" i="1"/>
  <c r="DS510" i="1"/>
  <c r="DS538" i="1"/>
  <c r="DS825" i="1"/>
  <c r="DS824" i="1"/>
  <c r="DS549" i="1"/>
  <c r="DS559" i="1"/>
  <c r="DS821" i="1"/>
  <c r="DS760" i="1"/>
  <c r="DS653" i="1"/>
  <c r="DS109" i="1"/>
  <c r="DQ307" i="1"/>
  <c r="DR447" i="1"/>
  <c r="DT577" i="1"/>
  <c r="DT278" i="1"/>
  <c r="DT145" i="1"/>
  <c r="DT436" i="1"/>
  <c r="DT805" i="1"/>
  <c r="DT615" i="1"/>
  <c r="DT177" i="1"/>
  <c r="DT267" i="1"/>
  <c r="DT790" i="1"/>
  <c r="DT716" i="1"/>
  <c r="DT779" i="1"/>
  <c r="DT372" i="1"/>
  <c r="DT516" i="1"/>
  <c r="DT508" i="1"/>
  <c r="DT703" i="1"/>
  <c r="DT614" i="1"/>
  <c r="DT476" i="1"/>
  <c r="DT784" i="1"/>
  <c r="DT802" i="1"/>
  <c r="DT777" i="1"/>
  <c r="DT770" i="1"/>
  <c r="DT305" i="1"/>
  <c r="DT598" i="1"/>
  <c r="DT748" i="1"/>
  <c r="DT387" i="1"/>
  <c r="DT473" i="1"/>
  <c r="DT662" i="1"/>
  <c r="DT283" i="1"/>
  <c r="DT771" i="1"/>
  <c r="DT468" i="1"/>
  <c r="DT430" i="1"/>
  <c r="DT185" i="1"/>
  <c r="DS478" i="1"/>
  <c r="DS532" i="1"/>
  <c r="DR256" i="1"/>
  <c r="DT623" i="1"/>
  <c r="DS556" i="1"/>
  <c r="DR810" i="1"/>
  <c r="DT397" i="1"/>
  <c r="DS135" i="1"/>
  <c r="DR45" i="1"/>
  <c r="DT715" i="1"/>
  <c r="DS700" i="1"/>
  <c r="DT118" i="1"/>
  <c r="DS592" i="1"/>
  <c r="DR223" i="1"/>
  <c r="DT412" i="1"/>
  <c r="DS596" i="1"/>
  <c r="DR488" i="1"/>
  <c r="DT646" i="1"/>
  <c r="DS37" i="1"/>
  <c r="DR765" i="1"/>
  <c r="DT572" i="1"/>
  <c r="DS733" i="1"/>
  <c r="DR184" i="1"/>
  <c r="DT352" i="1"/>
  <c r="DS396" i="1"/>
  <c r="DR571" i="1"/>
  <c r="DS304" i="1"/>
  <c r="DR337" i="1"/>
  <c r="DS60" i="1"/>
  <c r="DR41" i="1"/>
  <c r="DT641" i="1"/>
  <c r="DS498" i="1"/>
  <c r="DR170" i="1"/>
  <c r="DQ196" i="1"/>
  <c r="DQ336" i="1"/>
  <c r="DQ357" i="1"/>
  <c r="DQ202" i="1"/>
  <c r="DQ735" i="1"/>
  <c r="DQ764" i="1"/>
  <c r="DQ270" i="1"/>
  <c r="DQ573" i="1"/>
  <c r="DQ602" i="1"/>
  <c r="DQ64" i="1"/>
  <c r="DQ486" i="1"/>
  <c r="DQ413" i="1"/>
  <c r="DQ661" i="1"/>
  <c r="DQ234" i="1"/>
  <c r="DQ231" i="1"/>
  <c r="DQ499" i="1"/>
  <c r="DQ38" i="1"/>
  <c r="DQ102" i="1"/>
  <c r="DQ245" i="1"/>
  <c r="DQ93" i="1"/>
  <c r="DQ378" i="1"/>
  <c r="DQ682" i="1"/>
  <c r="DQ398" i="1"/>
  <c r="DQ113" i="1"/>
  <c r="DQ176" i="1"/>
  <c r="DQ512" i="1"/>
  <c r="DQ46" i="1"/>
  <c r="DQ53" i="1"/>
  <c r="DQ51" i="1"/>
  <c r="DQ79" i="1"/>
  <c r="DQ749" i="1"/>
  <c r="DQ335" i="1"/>
  <c r="DQ632" i="1"/>
  <c r="DQ426" i="1"/>
  <c r="DQ59" i="1"/>
  <c r="DQ429" i="1"/>
  <c r="DQ161" i="1"/>
  <c r="DQ423" i="1"/>
  <c r="DQ137" i="1"/>
  <c r="DQ98" i="1"/>
  <c r="DQ463" i="1"/>
  <c r="DQ621" i="1"/>
  <c r="DQ356" i="1"/>
  <c r="DQ564" i="1"/>
  <c r="DQ7" i="1"/>
  <c r="DQ687" i="1"/>
  <c r="DQ229" i="1"/>
  <c r="DQ70" i="1"/>
  <c r="DQ501" i="1"/>
  <c r="DQ588" i="1"/>
  <c r="DQ195" i="1"/>
  <c r="DQ175" i="1"/>
  <c r="DQ401" i="1"/>
  <c r="DQ92" i="1"/>
  <c r="DQ243" i="1"/>
  <c r="DQ211" i="1"/>
  <c r="DQ681" i="1"/>
  <c r="DQ579" i="1"/>
  <c r="DQ719" i="1"/>
  <c r="DQ390" i="1"/>
  <c r="DQ228" i="1"/>
  <c r="DQ68" i="1"/>
  <c r="DQ280" i="1"/>
  <c r="DQ475" i="1"/>
  <c r="DQ65" i="1"/>
  <c r="DQ780" i="1"/>
  <c r="DQ673" i="1"/>
  <c r="DQ625" i="1"/>
  <c r="DQ620" i="1"/>
  <c r="DQ362" i="1"/>
  <c r="DQ381" i="1"/>
  <c r="DQ147" i="1"/>
  <c r="DQ155" i="1"/>
  <c r="DQ112" i="1"/>
  <c r="DQ370" i="1"/>
  <c r="DQ461" i="1"/>
  <c r="DQ731" i="1"/>
  <c r="DQ255" i="1"/>
  <c r="DQ76" i="1"/>
  <c r="DQ252" i="1"/>
  <c r="DQ16" i="1"/>
  <c r="DQ9" i="1"/>
  <c r="DQ553" i="1"/>
  <c r="DQ582" i="1"/>
  <c r="DQ371" i="1"/>
  <c r="DQ613" i="1"/>
  <c r="DQ319" i="1"/>
  <c r="DQ133" i="1"/>
  <c r="DQ127" i="1"/>
  <c r="DQ158" i="1"/>
  <c r="DR106" i="1"/>
  <c r="DR520" i="1"/>
  <c r="DR503" i="1"/>
  <c r="DR115" i="1"/>
  <c r="DR232" i="1"/>
  <c r="DR542" i="1"/>
  <c r="DR117" i="1"/>
  <c r="DS106" i="1"/>
  <c r="DS520" i="1"/>
  <c r="DS503" i="1"/>
  <c r="DS115" i="1"/>
  <c r="DS232" i="1"/>
  <c r="DS542" i="1"/>
  <c r="DS117" i="1"/>
  <c r="DS555" i="1"/>
  <c r="DS759" i="1"/>
  <c r="DS833" i="1"/>
  <c r="DS158" i="1"/>
  <c r="DS133" i="1"/>
  <c r="DS613" i="1"/>
  <c r="DS582" i="1"/>
  <c r="DS9" i="1"/>
  <c r="DS16" i="1"/>
  <c r="DS76" i="1"/>
  <c r="DS731" i="1"/>
  <c r="DS370" i="1"/>
  <c r="DS155" i="1"/>
  <c r="DS147" i="1"/>
  <c r="DS620" i="1"/>
  <c r="DS625" i="1"/>
  <c r="DS780" i="1"/>
  <c r="DS280" i="1"/>
  <c r="DS228" i="1"/>
  <c r="DS390" i="1"/>
  <c r="DS579" i="1"/>
  <c r="DS211" i="1"/>
  <c r="DS92" i="1"/>
  <c r="DS175" i="1"/>
  <c r="DS588" i="1"/>
  <c r="DS501" i="1"/>
  <c r="DS229" i="1"/>
  <c r="DS7" i="1"/>
  <c r="DS621" i="1"/>
  <c r="DS137" i="1"/>
  <c r="DS423" i="1"/>
  <c r="DS429" i="1"/>
  <c r="DS426" i="1"/>
  <c r="DS335" i="1"/>
  <c r="DS79" i="1"/>
  <c r="DS53" i="1"/>
  <c r="DS512" i="1"/>
  <c r="DS113" i="1"/>
  <c r="DS398" i="1"/>
  <c r="DS378" i="1"/>
  <c r="DS245" i="1"/>
  <c r="DS102" i="1"/>
  <c r="DS499" i="1"/>
  <c r="DS234" i="1"/>
  <c r="DS413" i="1"/>
  <c r="DS573" i="1"/>
  <c r="DS764" i="1"/>
  <c r="DS202" i="1"/>
  <c r="DS336" i="1"/>
  <c r="DT170" i="1"/>
  <c r="DS309" i="1"/>
  <c r="DT337" i="1"/>
  <c r="DT571" i="1"/>
  <c r="DS130" i="1"/>
  <c r="DR572" i="1"/>
  <c r="DT765" i="1"/>
  <c r="DS30" i="1"/>
  <c r="DR412" i="1"/>
  <c r="DT223" i="1"/>
  <c r="DS452" i="1"/>
  <c r="DR715" i="1"/>
  <c r="DT45" i="1"/>
  <c r="DR623" i="1"/>
  <c r="DT256" i="1"/>
  <c r="DS169" i="1"/>
  <c r="DR185" i="1"/>
  <c r="DT409" i="1"/>
  <c r="DT689" i="1"/>
  <c r="DT342" i="1"/>
  <c r="DT747" i="1"/>
  <c r="DT599" i="1"/>
  <c r="DT799" i="1"/>
  <c r="DT634" i="1"/>
  <c r="DT254" i="1"/>
  <c r="DT241" i="1"/>
  <c r="DT450" i="1"/>
  <c r="DT616" i="1"/>
  <c r="DQ379" i="1"/>
  <c r="DS752" i="1"/>
  <c r="DS420" i="1"/>
  <c r="DS626" i="1"/>
  <c r="DS658" i="1"/>
  <c r="DS247" i="1"/>
  <c r="DS578" i="1"/>
  <c r="DS515" i="1"/>
  <c r="DS829" i="1"/>
  <c r="DR759" i="1"/>
  <c r="DR158" i="1"/>
  <c r="DR133" i="1"/>
  <c r="DR613" i="1"/>
  <c r="DR582" i="1"/>
  <c r="DR9" i="1"/>
  <c r="DR16" i="1"/>
  <c r="DR76" i="1"/>
  <c r="DR731" i="1"/>
  <c r="DR370" i="1"/>
  <c r="DR155" i="1"/>
  <c r="DR147" i="1"/>
  <c r="DR620" i="1"/>
  <c r="DR625" i="1"/>
  <c r="DR780" i="1"/>
  <c r="DR280" i="1"/>
  <c r="DR228" i="1"/>
  <c r="DR390" i="1"/>
  <c r="DR579" i="1"/>
  <c r="DR211" i="1"/>
  <c r="DR92" i="1"/>
  <c r="DR175" i="1"/>
  <c r="DR588" i="1"/>
  <c r="DR501" i="1"/>
  <c r="DR229" i="1"/>
  <c r="DR7" i="1"/>
  <c r="DR621" i="1"/>
  <c r="DR137" i="1"/>
  <c r="DR423" i="1"/>
  <c r="DR429" i="1"/>
  <c r="DR426" i="1"/>
  <c r="DR335" i="1"/>
  <c r="DR79" i="1"/>
  <c r="DR53" i="1"/>
  <c r="DR512" i="1"/>
  <c r="DR113" i="1"/>
  <c r="DR398" i="1"/>
  <c r="DR378" i="1"/>
  <c r="DR245" i="1"/>
  <c r="DR102" i="1"/>
  <c r="DR499" i="1"/>
  <c r="DR234" i="1"/>
  <c r="DR413" i="1"/>
  <c r="DR573" i="1"/>
  <c r="DR764" i="1"/>
  <c r="DR202" i="1"/>
  <c r="DR336" i="1"/>
  <c r="DS170" i="1"/>
  <c r="DR309" i="1"/>
  <c r="DT60" i="1"/>
  <c r="DS337" i="1"/>
  <c r="DS571" i="1"/>
  <c r="DR130" i="1"/>
  <c r="DT733" i="1"/>
  <c r="DS765" i="1"/>
  <c r="DR30" i="1"/>
  <c r="DT596" i="1"/>
  <c r="DS223" i="1"/>
  <c r="DR452" i="1"/>
  <c r="DT700" i="1"/>
  <c r="DS45" i="1"/>
  <c r="DT556" i="1"/>
  <c r="DS256" i="1"/>
  <c r="DR169" i="1"/>
  <c r="DT478" i="1"/>
  <c r="DS409" i="1"/>
  <c r="DS689" i="1"/>
  <c r="DS342" i="1"/>
  <c r="DS747" i="1"/>
  <c r="DS599" i="1"/>
  <c r="DS799" i="1"/>
  <c r="DS634" i="1"/>
  <c r="DS254" i="1"/>
  <c r="DS241" i="1"/>
  <c r="DS450" i="1"/>
  <c r="DS616" i="1"/>
  <c r="DS820" i="1"/>
  <c r="DR752" i="1"/>
  <c r="DR420" i="1"/>
  <c r="DR626" i="1"/>
  <c r="DR658" i="1"/>
  <c r="DR247" i="1"/>
  <c r="DR578" i="1"/>
  <c r="DR515" i="1"/>
  <c r="DR829" i="1"/>
  <c r="DR833" i="1"/>
  <c r="DH158" i="1"/>
  <c r="DH127" i="1"/>
  <c r="DH319" i="1"/>
  <c r="DH613" i="1"/>
  <c r="DH371" i="1"/>
  <c r="DH582" i="1"/>
  <c r="DH9" i="1"/>
  <c r="DH16" i="1"/>
  <c r="DH76" i="1"/>
  <c r="DH23" i="1"/>
  <c r="DH255" i="1"/>
  <c r="DH731" i="1"/>
  <c r="DH461" i="1"/>
  <c r="DH370" i="1"/>
  <c r="DH227" i="1"/>
  <c r="DH112" i="1"/>
  <c r="DH155" i="1"/>
  <c r="DH147" i="1"/>
  <c r="DH381" i="1"/>
  <c r="DH17" i="1"/>
  <c r="DH362" i="1"/>
  <c r="DH620" i="1"/>
  <c r="DH625" i="1"/>
  <c r="DH673" i="1"/>
  <c r="DH780" i="1"/>
  <c r="DH475" i="1"/>
  <c r="DH280" i="1"/>
  <c r="DH68" i="1"/>
  <c r="DH228" i="1"/>
  <c r="DH74" i="1"/>
  <c r="DH437" i="1"/>
  <c r="DH390" i="1"/>
  <c r="DH719" i="1"/>
  <c r="DH579" i="1"/>
  <c r="DH681" i="1"/>
  <c r="DH211" i="1"/>
  <c r="DH243" i="1"/>
  <c r="DH92" i="1"/>
  <c r="DH175" i="1"/>
  <c r="DH195" i="1"/>
  <c r="DH588" i="1"/>
  <c r="DH501" i="1"/>
  <c r="DH70" i="1"/>
  <c r="DH687" i="1"/>
  <c r="DH7" i="1"/>
  <c r="DH564" i="1"/>
  <c r="DH201" i="1"/>
  <c r="DH356" i="1"/>
  <c r="DH463" i="1"/>
  <c r="DH219" i="1"/>
  <c r="DH98" i="1"/>
  <c r="DH423" i="1"/>
  <c r="DH161" i="1"/>
  <c r="DH429" i="1"/>
  <c r="DH632" i="1"/>
  <c r="DH335" i="1"/>
  <c r="DH749" i="1"/>
  <c r="DH79" i="1"/>
  <c r="DH51" i="1"/>
  <c r="DH53" i="1"/>
  <c r="DH46" i="1"/>
  <c r="DH512" i="1"/>
  <c r="DH113" i="1"/>
  <c r="DH398" i="1"/>
  <c r="DH682" i="1"/>
  <c r="DH378" i="1"/>
  <c r="DH93" i="1"/>
  <c r="DH245" i="1"/>
  <c r="DH38" i="1"/>
  <c r="DH499" i="1"/>
  <c r="DH231" i="1"/>
  <c r="DH234" i="1"/>
  <c r="DH661" i="1"/>
  <c r="DH413" i="1"/>
  <c r="DH84" i="1"/>
  <c r="DH64" i="1"/>
  <c r="DH42" i="1"/>
  <c r="DH602" i="1"/>
  <c r="DH573" i="1"/>
  <c r="DH270" i="1"/>
  <c r="DH764" i="1"/>
  <c r="DH735" i="1"/>
  <c r="DH202" i="1"/>
  <c r="DH336" i="1"/>
  <c r="DH196" i="1"/>
  <c r="DH170" i="1"/>
  <c r="DH368" i="1"/>
  <c r="DH641" i="1"/>
  <c r="DH309" i="1"/>
  <c r="DH268" i="1"/>
  <c r="DH359" i="1"/>
  <c r="DH304" i="1"/>
  <c r="DH63" i="1"/>
  <c r="DH104" i="1"/>
  <c r="DH32" i="1"/>
  <c r="DH88" i="1"/>
  <c r="DH571" i="1"/>
  <c r="DH396" i="1"/>
  <c r="DH352" i="1"/>
  <c r="DH184" i="1"/>
  <c r="DH733" i="1"/>
  <c r="DH572" i="1"/>
  <c r="DH8" i="1"/>
  <c r="DH765" i="1"/>
  <c r="DH37" i="1"/>
  <c r="DH646" i="1"/>
  <c r="DH94" i="1"/>
  <c r="DH30" i="1"/>
  <c r="DH488" i="1"/>
  <c r="DH596" i="1"/>
  <c r="DH75" i="1"/>
  <c r="DH223" i="1"/>
  <c r="DH592" i="1"/>
  <c r="DH407" i="1"/>
  <c r="DH452" i="1"/>
  <c r="DH700" i="1"/>
  <c r="DH715" i="1"/>
  <c r="DH151" i="1"/>
  <c r="DH45" i="1"/>
  <c r="DH135" i="1"/>
  <c r="DH397" i="1"/>
  <c r="DH209" i="1"/>
  <c r="DH810" i="1"/>
  <c r="DH556" i="1"/>
  <c r="DH282" i="1"/>
  <c r="DH623" i="1"/>
  <c r="DH701" i="1"/>
  <c r="DH256" i="1"/>
  <c r="DH532" i="1"/>
  <c r="DH169" i="1"/>
  <c r="DH21" i="1"/>
  <c r="DH251" i="1"/>
  <c r="DH478" i="1"/>
  <c r="DH185" i="1"/>
  <c r="DH430" i="1"/>
  <c r="DH456" i="1"/>
  <c r="DH468" i="1"/>
  <c r="DH409" i="1"/>
  <c r="DH771" i="1"/>
  <c r="DH607" i="1"/>
  <c r="DH283" i="1"/>
  <c r="DH662" i="1"/>
  <c r="DH667" i="1"/>
  <c r="DH473" i="1"/>
  <c r="DH689" i="1"/>
  <c r="DH387" i="1"/>
  <c r="DH464" i="1"/>
  <c r="DH748" i="1"/>
  <c r="DH598" i="1"/>
  <c r="DH635" i="1"/>
  <c r="DH770" i="1"/>
  <c r="DH777" i="1"/>
  <c r="DH747" i="1"/>
  <c r="DH802" i="1"/>
  <c r="DH776" i="1"/>
  <c r="DH784" i="1"/>
  <c r="DH476" i="1"/>
  <c r="DH290" i="1"/>
  <c r="DH614" i="1"/>
  <c r="DH40" i="1"/>
  <c r="DH703" i="1"/>
  <c r="DH599" i="1"/>
  <c r="DH508" i="1"/>
  <c r="DH424" i="1"/>
  <c r="DH516" i="1"/>
  <c r="DH799" i="1"/>
  <c r="DH384" i="1"/>
  <c r="DH634" i="1"/>
  <c r="DH779" i="1"/>
  <c r="DH716" i="1"/>
  <c r="DH254" i="1"/>
  <c r="DH790" i="1"/>
  <c r="DH609" i="1"/>
  <c r="DH267" i="1"/>
  <c r="DH177" i="1"/>
  <c r="DH688" i="1"/>
  <c r="DH615" i="1"/>
  <c r="DH450" i="1"/>
  <c r="DH805" i="1"/>
  <c r="DH331" i="1"/>
  <c r="DH616" i="1"/>
  <c r="DH348" i="1"/>
  <c r="DH778" i="1"/>
  <c r="DH145" i="1"/>
  <c r="DH324" i="1"/>
  <c r="DH278" i="1"/>
  <c r="DH585" i="1"/>
  <c r="DH577" i="1"/>
  <c r="DH820" i="1"/>
  <c r="DH447" i="1"/>
  <c r="DH570" i="1"/>
  <c r="DH707" i="1"/>
  <c r="DH109" i="1"/>
  <c r="DH259" i="1"/>
  <c r="DH263" i="1"/>
  <c r="DH752" i="1"/>
  <c r="DH653" i="1"/>
  <c r="DH159" i="1"/>
  <c r="DH467" i="1"/>
  <c r="DH272" i="1"/>
  <c r="DH654" i="1"/>
  <c r="DH760" i="1"/>
  <c r="DH215" i="1"/>
  <c r="DH730" i="1"/>
  <c r="DH85" i="1"/>
  <c r="DH535" i="1"/>
  <c r="DH288" i="1"/>
  <c r="DH753" i="1"/>
  <c r="DH811" i="1"/>
  <c r="DH391" i="1"/>
  <c r="DH389" i="1"/>
  <c r="DH803" i="1"/>
  <c r="DH821" i="1"/>
  <c r="DH822" i="1"/>
  <c r="DH559" i="1"/>
  <c r="DH786" i="1"/>
  <c r="DH595" i="1"/>
  <c r="DH549" i="1"/>
  <c r="DH793" i="1"/>
  <c r="DH823" i="1"/>
  <c r="DH824" i="1"/>
  <c r="DH657" i="1"/>
  <c r="DH258" i="1"/>
  <c r="DH773" i="1"/>
  <c r="DH825" i="1"/>
  <c r="DH552" i="1"/>
  <c r="DH826" i="1"/>
  <c r="DH323" i="1"/>
  <c r="DH495" i="1"/>
  <c r="DH510" i="1"/>
  <c r="DH827" i="1"/>
  <c r="DH626" i="1"/>
  <c r="DH757" i="1"/>
  <c r="DH812" i="1"/>
  <c r="DH393" i="1"/>
  <c r="DH589" i="1"/>
  <c r="DH205" i="1"/>
  <c r="DH140" i="1"/>
  <c r="DH394" i="1"/>
  <c r="DH649" i="1"/>
  <c r="DH658" i="1"/>
  <c r="DH677" i="1"/>
  <c r="DH504" i="1"/>
  <c r="DH343" i="1"/>
  <c r="DH537" i="1"/>
  <c r="DH190" i="1"/>
  <c r="DH194" i="1"/>
  <c r="DH110" i="1"/>
  <c r="DH189" i="1"/>
  <c r="DH442" i="1"/>
  <c r="DH165" i="1"/>
  <c r="DH217" i="1"/>
  <c r="DH148" i="1"/>
  <c r="DH253" i="1"/>
  <c r="DH346" i="1"/>
  <c r="DH218" i="1"/>
  <c r="DH619" i="1"/>
  <c r="DH340" i="1"/>
  <c r="DH722" i="1"/>
  <c r="DH526" i="1"/>
  <c r="DH594" i="1"/>
  <c r="DH180" i="1"/>
  <c r="DH114" i="1"/>
  <c r="DH523" i="1"/>
  <c r="DH298" i="1"/>
  <c r="DH107" i="1"/>
  <c r="DH584" i="1"/>
  <c r="DH138" i="1"/>
  <c r="DH768" i="1"/>
  <c r="DH460" i="1"/>
  <c r="DH655" i="1"/>
  <c r="DH712" i="1"/>
  <c r="DH52" i="1"/>
  <c r="DH550" i="1"/>
  <c r="DH178" i="1"/>
  <c r="DH312" i="1"/>
  <c r="DH808" i="1"/>
  <c r="DH392" i="1"/>
  <c r="DH692" i="1"/>
  <c r="DH291" i="1"/>
  <c r="DH366" i="1"/>
  <c r="DH325" i="1"/>
  <c r="DH792" i="1"/>
  <c r="DF171" i="1"/>
  <c r="DF723" i="1"/>
  <c r="DF758" i="1"/>
  <c r="DF482" i="1"/>
  <c r="DF791" i="1"/>
  <c r="DF154" i="1"/>
  <c r="DF474" i="1"/>
  <c r="DF547" i="1"/>
  <c r="DF66" i="1"/>
  <c r="DF678" i="1"/>
  <c r="DF108" i="1"/>
  <c r="DF710" i="1"/>
  <c r="DF318" i="1"/>
  <c r="DF299" i="1"/>
  <c r="DF502" i="1"/>
  <c r="DF210" i="1"/>
  <c r="DF296" i="1"/>
  <c r="DF725" i="1"/>
  <c r="DF111" i="1"/>
  <c r="DF417" i="1"/>
  <c r="DF383" i="1"/>
  <c r="DF611" i="1"/>
  <c r="DF351" i="1"/>
  <c r="DF164" i="1"/>
  <c r="DF269" i="1"/>
  <c r="DF172" i="1"/>
  <c r="DF796" i="1"/>
  <c r="DF640" i="1"/>
  <c r="DF276" i="1"/>
  <c r="DF222" i="1"/>
  <c r="DF809" i="1"/>
  <c r="DF80" i="1"/>
  <c r="DF248" i="1"/>
  <c r="DF643" i="1"/>
  <c r="DF294" i="1"/>
  <c r="DF479" i="1"/>
  <c r="DF403" i="1"/>
  <c r="DF345" i="1"/>
  <c r="DF492" i="1"/>
  <c r="DF815" i="1"/>
  <c r="DF487" i="1"/>
  <c r="DF350" i="1"/>
  <c r="DF679" i="1"/>
  <c r="DF624" i="1"/>
  <c r="DF806" i="1"/>
  <c r="DF214" i="1"/>
  <c r="DF414" i="1"/>
  <c r="DF119" i="1"/>
  <c r="DF816" i="1"/>
  <c r="DF300" i="1"/>
  <c r="DF671" i="1"/>
  <c r="DF317" i="1"/>
  <c r="DF297" i="1"/>
  <c r="DF665" i="1"/>
  <c r="DF240" i="1"/>
  <c r="DF612" i="1"/>
  <c r="DF500" i="1"/>
  <c r="DF173" i="1"/>
  <c r="DF761" i="1"/>
  <c r="DF87" i="1"/>
  <c r="DF183" i="1"/>
  <c r="DF369" i="1"/>
  <c r="DF674" i="1"/>
  <c r="DF480" i="1"/>
  <c r="DF800" i="1"/>
  <c r="DF617" i="1"/>
  <c r="DF236" i="1"/>
  <c r="DF524" i="1"/>
  <c r="DF817" i="1"/>
  <c r="DF717" i="1"/>
  <c r="DF197" i="1"/>
  <c r="DF163" i="1"/>
  <c r="DF365" i="1"/>
  <c r="DF462" i="1"/>
  <c r="DF264" i="1"/>
  <c r="DF458" i="1"/>
  <c r="DF597" i="1"/>
  <c r="DF285" i="1"/>
  <c r="DF226" i="1"/>
  <c r="DF284" i="1"/>
  <c r="DF101" i="1"/>
  <c r="DF377" i="1"/>
  <c r="DF306" i="1"/>
  <c r="DF310" i="1"/>
  <c r="DF449" i="1"/>
  <c r="DF425" i="1"/>
  <c r="DF54" i="1"/>
  <c r="DF293" i="1"/>
  <c r="DF691" i="1"/>
  <c r="DF709" i="1"/>
  <c r="DF97" i="1"/>
  <c r="DF77" i="1"/>
  <c r="DF308" i="1"/>
  <c r="DF166" i="1"/>
  <c r="DF593" i="1"/>
  <c r="DF787" i="1"/>
  <c r="DF220" i="1"/>
  <c r="DF618" i="1"/>
  <c r="DF477" i="1"/>
  <c r="DF727" i="1"/>
  <c r="DF627" i="1"/>
  <c r="DF399" i="1"/>
  <c r="DF569" i="1"/>
  <c r="DF515" i="1"/>
  <c r="DF469" i="1"/>
  <c r="DF562" i="1"/>
  <c r="DF829" i="1"/>
  <c r="DF783" i="1"/>
  <c r="DF831" i="1"/>
  <c r="DF833" i="1"/>
  <c r="DF421" i="1"/>
  <c r="DF759" i="1"/>
  <c r="DF766" i="1"/>
  <c r="DF555" i="1"/>
  <c r="DF775" i="1"/>
  <c r="DF117" i="1"/>
  <c r="DF642" i="1"/>
  <c r="DF542" i="1"/>
  <c r="DF192" i="1"/>
  <c r="DF232" i="1"/>
  <c r="DF713" i="1"/>
  <c r="DF115" i="1"/>
  <c r="DF666" i="1"/>
  <c r="DF503" i="1"/>
  <c r="DF528" i="1"/>
  <c r="DF520" i="1"/>
  <c r="DH106" i="1"/>
  <c r="DG672" i="1"/>
  <c r="DG680" i="1"/>
  <c r="DG797" i="1"/>
  <c r="DG520" i="1"/>
  <c r="DG146" i="1"/>
  <c r="DG528" i="1"/>
  <c r="DG603" i="1"/>
  <c r="DG503" i="1"/>
  <c r="DG388" i="1"/>
  <c r="DG666" i="1"/>
  <c r="DG410" i="1"/>
  <c r="DG115" i="1"/>
  <c r="DG496" i="1"/>
  <c r="DG713" i="1"/>
  <c r="DG344" i="1"/>
  <c r="DG232" i="1"/>
  <c r="DG647" i="1"/>
  <c r="DG192" i="1"/>
  <c r="DG587" i="1"/>
  <c r="DG542" i="1"/>
  <c r="DG271" i="1"/>
  <c r="DG642" i="1"/>
  <c r="DG540" i="1"/>
  <c r="DG117" i="1"/>
  <c r="DG131" i="1"/>
  <c r="DG775" i="1"/>
  <c r="DG103" i="1"/>
  <c r="DG555" i="1"/>
  <c r="DG333" i="1"/>
  <c r="DG766" i="1"/>
  <c r="DG536" i="1"/>
  <c r="DG759" i="1"/>
  <c r="DG50" i="1"/>
  <c r="DG421" i="1"/>
  <c r="DG69" i="1"/>
  <c r="DG833" i="1"/>
  <c r="DG832" i="1"/>
  <c r="DG831" i="1"/>
  <c r="DG830" i="1"/>
  <c r="DG783" i="1"/>
  <c r="DG534" i="1"/>
  <c r="DG829" i="1"/>
  <c r="DG828" i="1"/>
  <c r="DG562" i="1"/>
  <c r="DG818" i="1"/>
  <c r="DG469" i="1"/>
  <c r="DG772" i="1"/>
  <c r="DG515" i="1"/>
  <c r="DG743" i="1"/>
  <c r="DG569" i="1"/>
  <c r="DG781" i="1"/>
  <c r="DG399" i="1"/>
  <c r="DG728" i="1"/>
  <c r="DG627" i="1"/>
  <c r="DG578" i="1"/>
  <c r="DG727" i="1"/>
  <c r="DG440" i="1"/>
  <c r="DG477" i="1"/>
  <c r="DG794" i="1"/>
  <c r="DG618" i="1"/>
  <c r="DG400" i="1"/>
  <c r="DG220" i="1"/>
  <c r="DG509" i="1"/>
  <c r="DG787" i="1"/>
  <c r="DG428" i="1"/>
  <c r="DG593" i="1"/>
  <c r="DG557" i="1"/>
  <c r="DG166" i="1"/>
  <c r="DG533" i="1"/>
  <c r="DG308" i="1"/>
  <c r="DG126" i="1"/>
  <c r="DG77" i="1"/>
  <c r="DG395" i="1"/>
  <c r="DG97" i="1"/>
  <c r="DG736" i="1"/>
  <c r="DG709" i="1"/>
  <c r="DG167" i="1"/>
  <c r="DG691" i="1"/>
  <c r="DG785" i="1"/>
  <c r="DG293" i="1"/>
  <c r="DG676" i="1"/>
  <c r="DG54" i="1"/>
  <c r="DG470" i="1"/>
  <c r="DG425" i="1"/>
  <c r="DG367" i="1"/>
  <c r="DG449" i="1"/>
  <c r="DG453" i="1"/>
  <c r="DG310" i="1"/>
  <c r="DG376" i="1"/>
  <c r="DG306" i="1"/>
  <c r="DG546" i="1"/>
  <c r="DG377" i="1"/>
  <c r="DG203" i="1"/>
  <c r="DG101" i="1"/>
  <c r="DG320" i="1"/>
  <c r="DG284" i="1"/>
  <c r="DG105" i="1"/>
  <c r="DG226" i="1"/>
  <c r="DG471" i="1"/>
  <c r="DG285" i="1"/>
  <c r="DG539" i="1"/>
  <c r="DG597" i="1"/>
  <c r="DG415" i="1"/>
  <c r="DG458" i="1"/>
  <c r="DG123" i="1"/>
  <c r="DG264" i="1"/>
  <c r="DG513" i="1"/>
  <c r="DG462" i="1"/>
  <c r="DG637" i="1"/>
  <c r="DG365" i="1"/>
  <c r="DG445" i="1"/>
  <c r="DG163" i="1"/>
  <c r="DG249" i="1"/>
  <c r="DG197" i="1"/>
  <c r="DG216" i="1"/>
  <c r="DG717" i="1"/>
  <c r="DG408" i="1"/>
  <c r="DG817" i="1"/>
  <c r="DG651" i="1"/>
  <c r="DG524" i="1"/>
  <c r="DG466" i="1"/>
  <c r="DG236" i="1"/>
  <c r="DG756" i="1"/>
  <c r="DG617" i="1"/>
  <c r="DG720" i="1"/>
  <c r="DG800" i="1"/>
  <c r="DG663" i="1"/>
  <c r="DG480" i="1"/>
  <c r="DG721" i="1"/>
  <c r="DG674" i="1"/>
  <c r="DG732" i="1"/>
  <c r="DG369" i="1"/>
  <c r="DG28" i="1"/>
  <c r="DG183" i="1"/>
  <c r="DG281" i="1"/>
  <c r="DG87" i="1"/>
  <c r="DG224" i="1"/>
  <c r="DG761" i="1"/>
  <c r="DG527" i="1"/>
  <c r="DG173" i="1"/>
  <c r="DG95" i="1"/>
  <c r="DG500" i="1"/>
  <c r="DG120" i="1"/>
  <c r="DG612" i="1"/>
  <c r="DG718" i="1"/>
  <c r="DG240" i="1"/>
  <c r="DG422" i="1"/>
  <c r="DG665" i="1"/>
  <c r="DG724" i="1"/>
  <c r="DG297" i="1"/>
  <c r="DG518" i="1"/>
  <c r="DG317" i="1"/>
  <c r="DG762" i="1"/>
  <c r="DG671" i="1"/>
  <c r="DG235" i="1"/>
  <c r="DG300" i="1"/>
  <c r="DG711" i="1"/>
  <c r="DG816" i="1"/>
  <c r="DG560" i="1"/>
  <c r="DG119" i="1"/>
  <c r="DG685" i="1"/>
  <c r="DG414" i="1"/>
  <c r="DG583" i="1"/>
  <c r="DG214" i="1"/>
  <c r="DG328" i="1"/>
  <c r="DG806" i="1"/>
  <c r="DG751" i="1"/>
  <c r="DG624" i="1"/>
  <c r="DG152" i="1"/>
  <c r="DG679" i="1"/>
  <c r="DG755" i="1"/>
  <c r="DG350" i="1"/>
  <c r="DG494" i="1"/>
  <c r="DG487" i="1"/>
  <c r="DG443" i="1"/>
  <c r="DG815" i="1"/>
  <c r="DG493" i="1"/>
  <c r="DG492" i="1"/>
  <c r="DG698" i="1"/>
  <c r="DG345" i="1"/>
  <c r="DG199" i="1"/>
  <c r="DG403" i="1"/>
  <c r="DG554" i="1"/>
  <c r="DG479" i="1"/>
  <c r="DG315" i="1"/>
  <c r="DG294" i="1"/>
  <c r="DG353" i="1"/>
  <c r="DG643" i="1"/>
  <c r="DG55" i="1"/>
  <c r="DG248" i="1"/>
  <c r="DG311" i="1"/>
  <c r="DG80" i="1"/>
  <c r="DG435" i="1"/>
  <c r="DG809" i="1"/>
  <c r="DG814" i="1"/>
  <c r="DG222" i="1"/>
  <c r="DG548" i="1"/>
  <c r="DG276" i="1"/>
  <c r="DG511" i="1"/>
  <c r="DG640" i="1"/>
  <c r="DG188" i="1"/>
  <c r="DG796" i="1"/>
  <c r="DG813" i="1"/>
  <c r="DG172" i="1"/>
  <c r="DG382" i="1"/>
  <c r="DG269" i="1"/>
  <c r="DG457" i="1"/>
  <c r="DG164" i="1"/>
  <c r="DG741" i="1"/>
  <c r="DG351" i="1"/>
  <c r="DG289" i="1"/>
  <c r="DG611" i="1"/>
  <c r="DG292" i="1"/>
  <c r="DG383" i="1"/>
  <c r="DG645" i="1"/>
  <c r="DG417" i="1"/>
  <c r="DG739" i="1"/>
  <c r="DG111" i="1"/>
  <c r="DG156" i="1"/>
  <c r="DG725" i="1"/>
  <c r="DG411" i="1"/>
  <c r="DG296" i="1"/>
  <c r="DG714" i="1"/>
  <c r="DG210" i="1"/>
  <c r="DG544" i="1"/>
  <c r="DG502" i="1"/>
  <c r="DG608" i="1"/>
  <c r="DG299" i="1"/>
  <c r="DG434" i="1"/>
  <c r="DG318" i="1"/>
  <c r="DG541" i="1"/>
  <c r="DG710" i="1"/>
  <c r="DG238" i="1"/>
  <c r="DG108" i="1"/>
  <c r="DG91" i="1"/>
  <c r="DG678" i="1"/>
  <c r="DG361" i="1"/>
  <c r="DG66" i="1"/>
  <c r="DG605" i="1"/>
  <c r="DG547" i="1"/>
  <c r="DG590" i="1"/>
  <c r="DG474" i="1"/>
  <c r="DG517" i="1"/>
  <c r="DG154" i="1"/>
  <c r="DG416" i="1"/>
  <c r="DG791" i="1"/>
  <c r="DG675" i="1"/>
  <c r="DG482" i="1"/>
  <c r="DG746" i="1"/>
  <c r="DG758" i="1"/>
  <c r="DG454" i="1"/>
  <c r="DG723" i="1"/>
  <c r="DG705" i="1"/>
  <c r="DG171" i="1"/>
  <c r="DG804" i="1"/>
  <c r="DE106" i="1"/>
  <c r="DH672" i="1"/>
  <c r="DH680" i="1"/>
  <c r="DH797" i="1"/>
  <c r="DH520" i="1"/>
  <c r="DH146" i="1"/>
  <c r="DH528" i="1"/>
  <c r="DH603" i="1"/>
  <c r="DH503" i="1"/>
  <c r="DH388" i="1"/>
  <c r="DH666" i="1"/>
  <c r="DH410" i="1"/>
  <c r="DH115" i="1"/>
  <c r="DH496" i="1"/>
  <c r="DH713" i="1"/>
  <c r="DH344" i="1"/>
  <c r="DH232" i="1"/>
  <c r="DH647" i="1"/>
  <c r="DH192" i="1"/>
  <c r="DH587" i="1"/>
  <c r="DH542" i="1"/>
  <c r="DH271" i="1"/>
  <c r="DH642" i="1"/>
  <c r="DH540" i="1"/>
  <c r="DH117" i="1"/>
  <c r="DH131" i="1"/>
  <c r="DH775" i="1"/>
  <c r="DH103" i="1"/>
  <c r="DH555" i="1"/>
  <c r="DH333" i="1"/>
  <c r="DH766" i="1"/>
  <c r="DH536" i="1"/>
  <c r="DH759" i="1"/>
  <c r="DH50" i="1"/>
  <c r="DH421" i="1"/>
  <c r="DH69" i="1"/>
  <c r="DH833" i="1"/>
  <c r="DH832" i="1"/>
  <c r="DH831" i="1"/>
  <c r="DH830" i="1"/>
  <c r="DH783" i="1"/>
  <c r="DH829" i="1"/>
  <c r="DH828" i="1"/>
  <c r="DH562" i="1"/>
  <c r="DH818" i="1"/>
  <c r="DH469" i="1"/>
  <c r="DH772" i="1"/>
  <c r="DH515" i="1"/>
  <c r="DH743" i="1"/>
  <c r="DH569" i="1"/>
  <c r="DH781" i="1"/>
  <c r="DH399" i="1"/>
  <c r="DH728" i="1"/>
  <c r="DH627" i="1"/>
  <c r="DH578" i="1"/>
  <c r="DH727" i="1"/>
  <c r="DH440" i="1"/>
  <c r="DH477" i="1"/>
  <c r="DH794" i="1"/>
  <c r="DH618" i="1"/>
  <c r="DH400" i="1"/>
  <c r="DH220" i="1"/>
  <c r="DH509" i="1"/>
  <c r="DH787" i="1"/>
  <c r="DH428" i="1"/>
  <c r="DH593" i="1"/>
  <c r="DH557" i="1"/>
  <c r="DH166" i="1"/>
  <c r="DH533" i="1"/>
  <c r="DH308" i="1"/>
  <c r="DH126" i="1"/>
  <c r="DH77" i="1"/>
  <c r="DH395" i="1"/>
  <c r="DH97" i="1"/>
  <c r="DH736" i="1"/>
  <c r="DH709" i="1"/>
  <c r="DH167" i="1"/>
  <c r="DH691" i="1"/>
  <c r="DH785" i="1"/>
  <c r="DH293" i="1"/>
  <c r="DH676" i="1"/>
  <c r="DH54" i="1"/>
  <c r="DH470" i="1"/>
  <c r="DH425" i="1"/>
  <c r="DH449" i="1"/>
  <c r="DH453" i="1"/>
  <c r="DH310" i="1"/>
  <c r="DH376" i="1"/>
  <c r="DH306" i="1"/>
  <c r="DH546" i="1"/>
  <c r="DH377" i="1"/>
  <c r="DH203" i="1"/>
  <c r="DH101" i="1"/>
  <c r="DH320" i="1"/>
  <c r="DH284" i="1"/>
  <c r="DH105" i="1"/>
  <c r="DH226" i="1"/>
  <c r="DH471" i="1"/>
  <c r="DH285" i="1"/>
  <c r="DH539" i="1"/>
  <c r="DH597" i="1"/>
  <c r="DH415" i="1"/>
  <c r="DH458" i="1"/>
  <c r="DH123" i="1"/>
  <c r="DH264" i="1"/>
  <c r="DH513" i="1"/>
  <c r="DH462" i="1"/>
  <c r="DH637" i="1"/>
  <c r="DH365" i="1"/>
  <c r="DH445" i="1"/>
  <c r="DH163" i="1"/>
  <c r="DH249" i="1"/>
  <c r="DH197" i="1"/>
  <c r="DH216" i="1"/>
  <c r="DH717" i="1"/>
  <c r="DH408" i="1"/>
  <c r="DH817" i="1"/>
  <c r="DH651" i="1"/>
  <c r="DH524" i="1"/>
  <c r="DH466" i="1"/>
  <c r="DH236" i="1"/>
  <c r="DH756" i="1"/>
  <c r="DH617" i="1"/>
  <c r="DH720" i="1"/>
  <c r="DH800" i="1"/>
  <c r="DH663" i="1"/>
  <c r="DH480" i="1"/>
  <c r="DH721" i="1"/>
  <c r="DH674" i="1"/>
  <c r="DH732" i="1"/>
  <c r="DH369" i="1"/>
  <c r="DH28" i="1"/>
  <c r="DH183" i="1"/>
  <c r="DH281" i="1"/>
  <c r="DH87" i="1"/>
  <c r="DH224" i="1"/>
  <c r="DH761" i="1"/>
  <c r="DH527" i="1"/>
  <c r="DH173" i="1"/>
  <c r="DH95" i="1"/>
  <c r="DH500" i="1"/>
  <c r="DH120" i="1"/>
  <c r="DH612" i="1"/>
  <c r="DH718" i="1"/>
  <c r="DH240" i="1"/>
  <c r="DH422" i="1"/>
  <c r="DH665" i="1"/>
  <c r="DH724" i="1"/>
  <c r="DH297" i="1"/>
  <c r="DH518" i="1"/>
  <c r="DH317" i="1"/>
  <c r="DH762" i="1"/>
  <c r="DH671" i="1"/>
  <c r="DH235" i="1"/>
  <c r="DH300" i="1"/>
  <c r="DH711" i="1"/>
  <c r="DH816" i="1"/>
  <c r="DH560" i="1"/>
  <c r="DH119" i="1"/>
  <c r="DH685" i="1"/>
  <c r="DH414" i="1"/>
  <c r="DH583" i="1"/>
  <c r="DH214" i="1"/>
  <c r="DH328" i="1"/>
  <c r="DH806" i="1"/>
  <c r="DH751" i="1"/>
  <c r="DH624" i="1"/>
  <c r="DH152" i="1"/>
  <c r="DH679" i="1"/>
  <c r="DH755" i="1"/>
  <c r="DH350" i="1"/>
  <c r="DH494" i="1"/>
  <c r="DH487" i="1"/>
  <c r="DH443" i="1"/>
  <c r="DH815" i="1"/>
  <c r="DH493" i="1"/>
  <c r="DH492" i="1"/>
  <c r="DH698" i="1"/>
  <c r="DH345" i="1"/>
  <c r="DH199" i="1"/>
  <c r="DH403" i="1"/>
  <c r="DH554" i="1"/>
  <c r="DH479" i="1"/>
  <c r="DH315" i="1"/>
  <c r="DH294" i="1"/>
  <c r="DH353" i="1"/>
  <c r="DH643" i="1"/>
  <c r="DH55" i="1"/>
  <c r="DH248" i="1"/>
  <c r="DH311" i="1"/>
  <c r="DH80" i="1"/>
  <c r="DH435" i="1"/>
  <c r="DH809" i="1"/>
  <c r="DH814" i="1"/>
  <c r="DH222" i="1"/>
  <c r="DH548" i="1"/>
  <c r="DH276" i="1"/>
  <c r="DH511" i="1"/>
  <c r="DH640" i="1"/>
  <c r="DH188" i="1"/>
  <c r="DH796" i="1"/>
  <c r="DH813" i="1"/>
  <c r="DH172" i="1"/>
  <c r="DH382" i="1"/>
  <c r="DH269" i="1"/>
  <c r="DH164" i="1"/>
  <c r="DH741" i="1"/>
  <c r="DH351" i="1"/>
  <c r="DH289" i="1"/>
  <c r="DH611" i="1"/>
  <c r="DH292" i="1"/>
  <c r="DH383" i="1"/>
  <c r="DH645" i="1"/>
  <c r="DH417" i="1"/>
  <c r="DH739" i="1"/>
  <c r="DH111" i="1"/>
  <c r="DH156" i="1"/>
  <c r="DH725" i="1"/>
  <c r="DH411" i="1"/>
  <c r="DH296" i="1"/>
  <c r="DH714" i="1"/>
  <c r="DH210" i="1"/>
  <c r="DH544" i="1"/>
  <c r="DH502" i="1"/>
  <c r="DH608" i="1"/>
  <c r="DH299" i="1"/>
  <c r="DH434" i="1"/>
  <c r="DH541" i="1"/>
  <c r="DH710" i="1"/>
  <c r="DH238" i="1"/>
  <c r="DH108" i="1"/>
  <c r="DH91" i="1"/>
  <c r="DH678" i="1"/>
  <c r="DH361" i="1"/>
  <c r="DH66" i="1"/>
  <c r="DH605" i="1"/>
  <c r="DH547" i="1"/>
  <c r="DH590" i="1"/>
  <c r="DH474" i="1"/>
  <c r="DH517" i="1"/>
  <c r="DH154" i="1"/>
  <c r="DH416" i="1"/>
  <c r="DH791" i="1"/>
  <c r="DH675" i="1"/>
  <c r="DH482" i="1"/>
  <c r="DH746" i="1"/>
  <c r="DH758" i="1"/>
  <c r="DH454" i="1"/>
  <c r="DH723" i="1"/>
  <c r="DH705" i="1"/>
  <c r="DH171" i="1"/>
  <c r="DH804" i="1"/>
  <c r="DG158" i="1"/>
  <c r="DG127" i="1"/>
  <c r="DG319" i="1"/>
  <c r="DG613" i="1"/>
  <c r="DG371" i="1"/>
  <c r="DG582" i="1"/>
  <c r="DG9" i="1"/>
  <c r="DG16" i="1"/>
  <c r="DG76" i="1"/>
  <c r="DG23" i="1"/>
  <c r="DG255" i="1"/>
  <c r="DG731" i="1"/>
  <c r="DG461" i="1"/>
  <c r="DG370" i="1"/>
  <c r="DG227" i="1"/>
  <c r="DG112" i="1"/>
  <c r="DG155" i="1"/>
  <c r="DG78" i="1"/>
  <c r="DG147" i="1"/>
  <c r="DG381" i="1"/>
  <c r="DG17" i="1"/>
  <c r="DG362" i="1"/>
  <c r="DG620" i="1"/>
  <c r="DG625" i="1"/>
  <c r="DG673" i="1"/>
  <c r="DG780" i="1"/>
  <c r="DG475" i="1"/>
  <c r="DG280" i="1"/>
  <c r="DG68" i="1"/>
  <c r="DG228" i="1"/>
  <c r="DG74" i="1"/>
  <c r="DG437" i="1"/>
  <c r="DG390" i="1"/>
  <c r="DG719" i="1"/>
  <c r="DG579" i="1"/>
  <c r="DG681" i="1"/>
  <c r="DG211" i="1"/>
  <c r="DG243" i="1"/>
  <c r="DG92" i="1"/>
  <c r="DG401" i="1"/>
  <c r="DG175" i="1"/>
  <c r="DG195" i="1"/>
  <c r="DG588" i="1"/>
  <c r="DG501" i="1"/>
  <c r="DG70" i="1"/>
  <c r="DG687" i="1"/>
  <c r="DG7" i="1"/>
  <c r="DG564" i="1"/>
  <c r="DG35" i="1"/>
  <c r="DG201" i="1"/>
  <c r="DG356" i="1"/>
  <c r="DG182" i="1"/>
  <c r="DG314" i="1"/>
  <c r="DG463" i="1"/>
  <c r="DG219" i="1"/>
  <c r="DG98" i="1"/>
  <c r="DG423" i="1"/>
  <c r="DG161" i="1"/>
  <c r="DG429" i="1"/>
  <c r="DG632" i="1"/>
  <c r="DG335" i="1"/>
  <c r="DG749" i="1"/>
  <c r="DG79" i="1"/>
  <c r="DG51" i="1"/>
  <c r="DG53" i="1"/>
  <c r="DG46" i="1"/>
  <c r="DG512" i="1"/>
  <c r="DG176" i="1"/>
  <c r="DG113" i="1"/>
  <c r="DG398" i="1"/>
  <c r="DG682" i="1"/>
  <c r="DG378" i="1"/>
  <c r="DG93" i="1"/>
  <c r="DG245" i="1"/>
  <c r="DG102" i="1"/>
  <c r="DG38" i="1"/>
  <c r="DG499" i="1"/>
  <c r="DG231" i="1"/>
  <c r="DG234" i="1"/>
  <c r="DG661" i="1"/>
  <c r="DG413" i="1"/>
  <c r="DG84" i="1"/>
  <c r="DG64" i="1"/>
  <c r="DG42" i="1"/>
  <c r="DG602" i="1"/>
  <c r="DG573" i="1"/>
  <c r="DG270" i="1"/>
  <c r="DG764" i="1"/>
  <c r="DG735" i="1"/>
  <c r="DG202" i="1"/>
  <c r="DG29" i="1"/>
  <c r="DG336" i="1"/>
  <c r="DG196" i="1"/>
  <c r="DG170" i="1"/>
  <c r="DG368" i="1"/>
  <c r="DG641" i="1"/>
  <c r="DG309" i="1"/>
  <c r="DG268" i="1"/>
  <c r="DG359" i="1"/>
  <c r="DG304" i="1"/>
  <c r="DG63" i="1"/>
  <c r="DG104" i="1"/>
  <c r="DG32" i="1"/>
  <c r="DG88" i="1"/>
  <c r="DG571" i="1"/>
  <c r="DG396" i="1"/>
  <c r="DG352" i="1"/>
  <c r="DG184" i="1"/>
  <c r="DG733" i="1"/>
  <c r="DG572" i="1"/>
  <c r="DG8" i="1"/>
  <c r="DG239" i="1"/>
  <c r="DG765" i="1"/>
  <c r="DG37" i="1"/>
  <c r="DG646" i="1"/>
  <c r="DG94" i="1"/>
  <c r="DG30" i="1"/>
  <c r="DG488" i="1"/>
  <c r="DG596" i="1"/>
  <c r="DG75" i="1"/>
  <c r="DG223" i="1"/>
  <c r="DG592" i="1"/>
  <c r="DG407" i="1"/>
  <c r="DG452" i="1"/>
  <c r="DG700" i="1"/>
  <c r="DG715" i="1"/>
  <c r="DG151" i="1"/>
  <c r="DG45" i="1"/>
  <c r="DG135" i="1"/>
  <c r="DG397" i="1"/>
  <c r="DG209" i="1"/>
  <c r="DG810" i="1"/>
  <c r="DG556" i="1"/>
  <c r="DG282" i="1"/>
  <c r="DG623" i="1"/>
  <c r="DG701" i="1"/>
  <c r="DG256" i="1"/>
  <c r="DG532" i="1"/>
  <c r="DG169" i="1"/>
  <c r="DG21" i="1"/>
  <c r="DG251" i="1"/>
  <c r="DG478" i="1"/>
  <c r="DG185" i="1"/>
  <c r="DG125" i="1"/>
  <c r="DG430" i="1"/>
  <c r="DG456" i="1"/>
  <c r="DG468" i="1"/>
  <c r="DG459" i="1"/>
  <c r="DG409" i="1"/>
  <c r="DG73" i="1"/>
  <c r="DG771" i="1"/>
  <c r="DG607" i="1"/>
  <c r="DG283" i="1"/>
  <c r="DG662" i="1"/>
  <c r="DG667" i="1"/>
  <c r="DG473" i="1"/>
  <c r="DG689" i="1"/>
  <c r="DG387" i="1"/>
  <c r="DG326" i="1"/>
  <c r="DG464" i="1"/>
  <c r="DG748" i="1"/>
  <c r="DG342" i="1"/>
  <c r="DG598" i="1"/>
  <c r="DG635" i="1"/>
  <c r="DG305" i="1"/>
  <c r="DG770" i="1"/>
  <c r="DG777" i="1"/>
  <c r="DG747" i="1"/>
  <c r="DG802" i="1"/>
  <c r="DG776" i="1"/>
  <c r="DG784" i="1"/>
  <c r="DG25" i="1"/>
  <c r="DG476" i="1"/>
  <c r="DG290" i="1"/>
  <c r="DG614" i="1"/>
  <c r="DG40" i="1"/>
  <c r="DG703" i="1"/>
  <c r="DG599" i="1"/>
  <c r="DG508" i="1"/>
  <c r="DG424" i="1"/>
  <c r="DG89" i="1"/>
  <c r="DG516" i="1"/>
  <c r="DG650" i="1"/>
  <c r="DG799" i="1"/>
  <c r="DG58" i="1"/>
  <c r="DG372" i="1"/>
  <c r="DG384" i="1"/>
  <c r="DG634" i="1"/>
  <c r="DG779" i="1"/>
  <c r="DG716" i="1"/>
  <c r="DG254" i="1"/>
  <c r="DG790" i="1"/>
  <c r="DG609" i="1"/>
  <c r="DG160" i="1"/>
  <c r="DG267" i="1"/>
  <c r="DG177" i="1"/>
  <c r="DG688" i="1"/>
  <c r="DG615" i="1"/>
  <c r="DG450" i="1"/>
  <c r="DG805" i="1"/>
  <c r="DG331" i="1"/>
  <c r="DG616" i="1"/>
  <c r="DG348" i="1"/>
  <c r="DG778" i="1"/>
  <c r="DG145" i="1"/>
  <c r="DG324" i="1"/>
  <c r="DG278" i="1"/>
  <c r="DG585" i="1"/>
  <c r="DG577" i="1"/>
  <c r="DG820" i="1"/>
  <c r="DG447" i="1"/>
  <c r="DG570" i="1"/>
  <c r="DG707" i="1"/>
  <c r="DG109" i="1"/>
  <c r="DG259" i="1"/>
  <c r="DG263" i="1"/>
  <c r="DG303" i="1"/>
  <c r="DG752" i="1"/>
  <c r="DG295" i="1"/>
  <c r="DG83" i="1"/>
  <c r="DG208" i="1"/>
  <c r="DG653" i="1"/>
  <c r="DG159" i="1"/>
  <c r="DG467" i="1"/>
  <c r="DG272" i="1"/>
  <c r="DG654" i="1"/>
  <c r="DG760" i="1"/>
  <c r="DG215" i="1"/>
  <c r="DG730" i="1"/>
  <c r="DG85" i="1"/>
  <c r="DG535" i="1"/>
  <c r="DG288" i="1"/>
  <c r="DG753" i="1"/>
  <c r="DG811" i="1"/>
  <c r="DG391" i="1"/>
  <c r="DG389" i="1"/>
  <c r="DG803" i="1"/>
  <c r="DG821" i="1"/>
  <c r="DG822" i="1"/>
  <c r="DG559" i="1"/>
  <c r="DG143" i="1"/>
  <c r="DG786" i="1"/>
  <c r="DG595" i="1"/>
  <c r="DG549" i="1"/>
  <c r="DG150" i="1"/>
  <c r="DG793" i="1"/>
  <c r="DG823" i="1"/>
  <c r="DG824" i="1"/>
  <c r="DG657" i="1"/>
  <c r="DG258" i="1"/>
  <c r="DG773" i="1"/>
  <c r="DG825" i="1"/>
  <c r="DG552" i="1"/>
  <c r="DG538" i="1"/>
  <c r="DG826" i="1"/>
  <c r="DG420" i="1"/>
  <c r="DG323" i="1"/>
  <c r="DG495" i="1"/>
  <c r="DG510" i="1"/>
  <c r="DG827" i="1"/>
  <c r="DG626" i="1"/>
  <c r="DG757" i="1"/>
  <c r="DG812" i="1"/>
  <c r="DG393" i="1"/>
  <c r="DG589" i="1"/>
  <c r="DG693" i="1"/>
  <c r="DG639" i="1"/>
  <c r="DG205" i="1"/>
  <c r="DG140" i="1"/>
  <c r="DG394" i="1"/>
  <c r="DG321" i="1"/>
  <c r="DG649" i="1"/>
  <c r="DG658" i="1"/>
  <c r="DG670" i="1"/>
  <c r="DG677" i="1"/>
  <c r="DG504" i="1"/>
  <c r="DG343" i="1"/>
  <c r="DG537" i="1"/>
  <c r="DG190" i="1"/>
  <c r="DG531" i="1"/>
  <c r="DG194" i="1"/>
  <c r="DG110" i="1"/>
  <c r="DG189" i="1"/>
  <c r="DG442" i="1"/>
  <c r="DG165" i="1"/>
  <c r="DG217" i="1"/>
  <c r="DG148" i="1"/>
  <c r="DG253" i="1"/>
  <c r="DG346" i="1"/>
  <c r="DG218" i="1"/>
  <c r="DG619" i="1"/>
  <c r="DG340" i="1"/>
  <c r="DG722" i="1"/>
  <c r="DG526" i="1"/>
  <c r="DG594" i="1"/>
  <c r="DG180" i="1"/>
  <c r="DG114" i="1"/>
  <c r="DG523" i="1"/>
  <c r="DG298" i="1"/>
  <c r="DG107" i="1"/>
  <c r="DG584" i="1"/>
  <c r="DG138" i="1"/>
  <c r="DG768" i="1"/>
  <c r="DG460" i="1"/>
  <c r="DG655" i="1"/>
  <c r="DG712" i="1"/>
  <c r="DG52" i="1"/>
  <c r="DG550" i="1"/>
  <c r="DG178" i="1"/>
  <c r="DG312" i="1"/>
  <c r="DG808" i="1"/>
  <c r="DG392" i="1"/>
  <c r="DG692" i="1"/>
  <c r="DG291" i="1"/>
  <c r="DG366" i="1"/>
  <c r="DG325" i="1"/>
  <c r="DG792" i="1"/>
  <c r="DE171" i="1"/>
  <c r="DE723" i="1"/>
  <c r="DE758" i="1"/>
  <c r="DE482" i="1"/>
  <c r="DE791" i="1"/>
  <c r="DE154" i="1"/>
  <c r="DE474" i="1"/>
  <c r="DE547" i="1"/>
  <c r="DE66" i="1"/>
  <c r="DE678" i="1"/>
  <c r="DE108" i="1"/>
  <c r="DE710" i="1"/>
  <c r="DE318" i="1"/>
  <c r="DE299" i="1"/>
  <c r="DE502" i="1"/>
  <c r="DE210" i="1"/>
  <c r="DE296" i="1"/>
  <c r="DE725" i="1"/>
  <c r="DE111" i="1"/>
  <c r="DE417" i="1"/>
  <c r="DE383" i="1"/>
  <c r="DE611" i="1"/>
  <c r="DE351" i="1"/>
  <c r="DE164" i="1"/>
  <c r="DE269" i="1"/>
  <c r="DE172" i="1"/>
  <c r="DE796" i="1"/>
  <c r="DE640" i="1"/>
  <c r="DE276" i="1"/>
  <c r="DE222" i="1"/>
  <c r="DE809" i="1"/>
  <c r="DE80" i="1"/>
  <c r="DE248" i="1"/>
  <c r="DE643" i="1"/>
  <c r="DE294" i="1"/>
  <c r="DE479" i="1"/>
  <c r="DE403" i="1"/>
  <c r="DE345" i="1"/>
  <c r="DE492" i="1"/>
  <c r="DE815" i="1"/>
  <c r="DE487" i="1"/>
  <c r="DE350" i="1"/>
  <c r="DE679" i="1"/>
  <c r="DE624" i="1"/>
  <c r="DE806" i="1"/>
  <c r="DE214" i="1"/>
  <c r="DE414" i="1"/>
  <c r="DE119" i="1"/>
  <c r="DE816" i="1"/>
  <c r="DE300" i="1"/>
  <c r="DE671" i="1"/>
  <c r="DE317" i="1"/>
  <c r="DE297" i="1"/>
  <c r="DE665" i="1"/>
  <c r="DE240" i="1"/>
  <c r="DE612" i="1"/>
  <c r="DE500" i="1"/>
  <c r="DE173" i="1"/>
  <c r="DE761" i="1"/>
  <c r="DE87" i="1"/>
  <c r="DE183" i="1"/>
  <c r="DE369" i="1"/>
  <c r="DE674" i="1"/>
  <c r="DE480" i="1"/>
  <c r="DE800" i="1"/>
  <c r="DE617" i="1"/>
  <c r="DE236" i="1"/>
  <c r="DE524" i="1"/>
  <c r="DE817" i="1"/>
  <c r="DE717" i="1"/>
  <c r="DE197" i="1"/>
  <c r="DE163" i="1"/>
  <c r="DE365" i="1"/>
  <c r="DE462" i="1"/>
  <c r="DE264" i="1"/>
  <c r="DE458" i="1"/>
  <c r="DE597" i="1"/>
  <c r="DE285" i="1"/>
  <c r="DE226" i="1"/>
  <c r="DE284" i="1"/>
  <c r="DE101" i="1"/>
  <c r="DE377" i="1"/>
  <c r="DE306" i="1"/>
  <c r="DE310" i="1"/>
  <c r="DE449" i="1"/>
  <c r="DE425" i="1"/>
  <c r="DE54" i="1"/>
  <c r="DE293" i="1"/>
  <c r="DE691" i="1"/>
  <c r="DE709" i="1"/>
  <c r="DE97" i="1"/>
  <c r="DE77" i="1"/>
  <c r="DE308" i="1"/>
  <c r="DE166" i="1"/>
  <c r="DE593" i="1"/>
  <c r="DE787" i="1"/>
  <c r="DE220" i="1"/>
  <c r="DE618" i="1"/>
  <c r="DE477" i="1"/>
  <c r="DE727" i="1"/>
  <c r="DE627" i="1"/>
  <c r="DE399" i="1"/>
  <c r="DE569" i="1"/>
  <c r="DE515" i="1"/>
  <c r="DE469" i="1"/>
  <c r="DE562" i="1"/>
  <c r="DE829" i="1"/>
  <c r="DE783" i="1"/>
  <c r="DE831" i="1"/>
  <c r="DE833" i="1"/>
  <c r="DE421" i="1"/>
  <c r="DE759" i="1"/>
  <c r="DE766" i="1"/>
  <c r="DE555" i="1"/>
  <c r="DE775" i="1"/>
  <c r="DE117" i="1"/>
  <c r="DE642" i="1"/>
  <c r="DE542" i="1"/>
  <c r="DE192" i="1"/>
  <c r="DE232" i="1"/>
  <c r="DE713" i="1"/>
  <c r="DE115" i="1"/>
  <c r="DE666" i="1"/>
  <c r="DE503" i="1"/>
  <c r="DE528" i="1"/>
  <c r="DE520" i="1"/>
  <c r="DE680" i="1"/>
  <c r="DG106" i="1"/>
  <c r="DA106" i="1"/>
  <c r="DD672" i="1"/>
  <c r="DD680" i="1"/>
  <c r="DD797" i="1"/>
  <c r="DD520" i="1"/>
  <c r="DD146" i="1"/>
  <c r="DD528" i="1"/>
  <c r="DD603" i="1"/>
  <c r="DD503" i="1"/>
  <c r="DD388" i="1"/>
  <c r="DD666" i="1"/>
  <c r="DD410" i="1"/>
  <c r="DD115" i="1"/>
  <c r="DD496" i="1"/>
  <c r="DD713" i="1"/>
  <c r="DD344" i="1"/>
  <c r="DD232" i="1"/>
  <c r="DD647" i="1"/>
  <c r="DD192" i="1"/>
  <c r="DD587" i="1"/>
  <c r="DD542" i="1"/>
  <c r="DD271" i="1"/>
  <c r="DD642" i="1"/>
  <c r="DD540" i="1"/>
  <c r="DD117" i="1"/>
  <c r="DD131" i="1"/>
  <c r="DD775" i="1"/>
  <c r="DD103" i="1"/>
  <c r="DD555" i="1"/>
  <c r="DD333" i="1"/>
  <c r="DD766" i="1"/>
  <c r="DD536" i="1"/>
  <c r="DD759" i="1"/>
  <c r="DD50" i="1"/>
  <c r="DD421" i="1"/>
  <c r="DD69" i="1"/>
  <c r="DD833" i="1"/>
  <c r="DD832" i="1"/>
  <c r="DD831" i="1"/>
  <c r="DD830" i="1"/>
  <c r="DD783" i="1"/>
  <c r="DD534" i="1"/>
  <c r="DD580" i="1"/>
  <c r="DD136" i="1"/>
  <c r="DD829" i="1"/>
  <c r="DD668" i="1"/>
  <c r="DD828" i="1"/>
  <c r="DD562" i="1"/>
  <c r="DD818" i="1"/>
  <c r="DD469" i="1"/>
  <c r="DD772" i="1"/>
  <c r="DD601" i="1"/>
  <c r="DD515" i="1"/>
  <c r="DD743" i="1"/>
  <c r="DD569" i="1"/>
  <c r="DD628" i="1"/>
  <c r="DD781" i="1"/>
  <c r="DD399" i="1"/>
  <c r="DD728" i="1"/>
  <c r="DD627" i="1"/>
  <c r="DD578" i="1"/>
  <c r="DD727" i="1"/>
  <c r="DD440" i="1"/>
  <c r="DD659" i="1"/>
  <c r="DD477" i="1"/>
  <c r="DD794" i="1"/>
  <c r="DD618" i="1"/>
  <c r="DD400" i="1"/>
  <c r="DD247" i="1"/>
  <c r="DD220" i="1"/>
  <c r="DD509" i="1"/>
  <c r="DD787" i="1"/>
  <c r="DD428" i="1"/>
  <c r="DD593" i="1"/>
  <c r="DD557" i="1"/>
  <c r="DD166" i="1"/>
  <c r="DD533" i="1"/>
  <c r="DD308" i="1"/>
  <c r="DD126" i="1"/>
  <c r="DD77" i="1"/>
  <c r="DD395" i="1"/>
  <c r="DD97" i="1"/>
  <c r="DD736" i="1"/>
  <c r="DD709" i="1"/>
  <c r="DD167" i="1"/>
  <c r="DD691" i="1"/>
  <c r="DD785" i="1"/>
  <c r="DD293" i="1"/>
  <c r="DD676" i="1"/>
  <c r="DD54" i="1"/>
  <c r="DD470" i="1"/>
  <c r="DD425" i="1"/>
  <c r="DD367" i="1"/>
  <c r="DD449" i="1"/>
  <c r="DD453" i="1"/>
  <c r="DD310" i="1"/>
  <c r="DD376" i="1"/>
  <c r="DD306" i="1"/>
  <c r="DD546" i="1"/>
  <c r="DD377" i="1"/>
  <c r="DD203" i="1"/>
  <c r="DD101" i="1"/>
  <c r="DD320" i="1"/>
  <c r="DD284" i="1"/>
  <c r="DD105" i="1"/>
  <c r="DD226" i="1"/>
  <c r="DD471" i="1"/>
  <c r="DD285" i="1"/>
  <c r="DD539" i="1"/>
  <c r="DD597" i="1"/>
  <c r="DD415" i="1"/>
  <c r="DD458" i="1"/>
  <c r="DD123" i="1"/>
  <c r="DD264" i="1"/>
  <c r="DD513" i="1"/>
  <c r="DD462" i="1"/>
  <c r="DD637" i="1"/>
  <c r="DD365" i="1"/>
  <c r="DD445" i="1"/>
  <c r="DD163" i="1"/>
  <c r="DD249" i="1"/>
  <c r="DD197" i="1"/>
  <c r="DD216" i="1"/>
  <c r="DD717" i="1"/>
  <c r="DD408" i="1"/>
  <c r="DD817" i="1"/>
  <c r="DD651" i="1"/>
  <c r="DD524" i="1"/>
  <c r="DD466" i="1"/>
  <c r="DD236" i="1"/>
  <c r="DD756" i="1"/>
  <c r="DD617" i="1"/>
  <c r="DD302" i="1"/>
  <c r="DD720" i="1"/>
  <c r="DD800" i="1"/>
  <c r="DD663" i="1"/>
  <c r="DD480" i="1"/>
  <c r="DD721" i="1"/>
  <c r="DD674" i="1"/>
  <c r="DD732" i="1"/>
  <c r="DD369" i="1"/>
  <c r="DD28" i="1"/>
  <c r="DD183" i="1"/>
  <c r="DD281" i="1"/>
  <c r="DD87" i="1"/>
  <c r="DD224" i="1"/>
  <c r="DD761" i="1"/>
  <c r="DD527" i="1"/>
  <c r="DD173" i="1"/>
  <c r="DD95" i="1"/>
  <c r="DD500" i="1"/>
  <c r="DD120" i="1"/>
  <c r="DD612" i="1"/>
  <c r="DD718" i="1"/>
  <c r="DD240" i="1"/>
  <c r="DD422" i="1"/>
  <c r="DD665" i="1"/>
  <c r="DD724" i="1"/>
  <c r="DD297" i="1"/>
  <c r="DD518" i="1"/>
  <c r="DD317" i="1"/>
  <c r="DD762" i="1"/>
  <c r="DD671" i="1"/>
  <c r="DD235" i="1"/>
  <c r="DD300" i="1"/>
  <c r="DD711" i="1"/>
  <c r="DD816" i="1"/>
  <c r="DD560" i="1"/>
  <c r="DD119" i="1"/>
  <c r="DD685" i="1"/>
  <c r="DD414" i="1"/>
  <c r="DD583" i="1"/>
  <c r="DD214" i="1"/>
  <c r="DD328" i="1"/>
  <c r="DD806" i="1"/>
  <c r="DD751" i="1"/>
  <c r="DD624" i="1"/>
  <c r="DD152" i="1"/>
  <c r="DD679" i="1"/>
  <c r="DD755" i="1"/>
  <c r="DD350" i="1"/>
  <c r="DD494" i="1"/>
  <c r="DD487" i="1"/>
  <c r="DD443" i="1"/>
  <c r="DD815" i="1"/>
  <c r="DD493" i="1"/>
  <c r="DD492" i="1"/>
  <c r="DD698" i="1"/>
  <c r="DD345" i="1"/>
  <c r="DD199" i="1"/>
  <c r="DD261" i="1"/>
  <c r="DD403" i="1"/>
  <c r="DD554" i="1"/>
  <c r="DD479" i="1"/>
  <c r="DD129" i="1"/>
  <c r="DD315" i="1"/>
  <c r="DD294" i="1"/>
  <c r="DD353" i="1"/>
  <c r="DD643" i="1"/>
  <c r="DD55" i="1"/>
  <c r="DD248" i="1"/>
  <c r="DD311" i="1"/>
  <c r="DD80" i="1"/>
  <c r="DD435" i="1"/>
  <c r="DD207" i="1"/>
  <c r="DD809" i="1"/>
  <c r="DD814" i="1"/>
  <c r="DD222" i="1"/>
  <c r="DD506" i="1"/>
  <c r="DD548" i="1"/>
  <c r="DD276" i="1"/>
  <c r="DD511" i="1"/>
  <c r="DD640" i="1"/>
  <c r="DD188" i="1"/>
  <c r="DD796" i="1"/>
  <c r="DD813" i="1"/>
  <c r="DD172" i="1"/>
  <c r="DD382" i="1"/>
  <c r="DD269" i="1"/>
  <c r="DD457" i="1"/>
  <c r="DD164" i="1"/>
  <c r="DD741" i="1"/>
  <c r="DD351" i="1"/>
  <c r="DD289" i="1"/>
  <c r="DD611" i="1"/>
  <c r="DD292" i="1"/>
  <c r="DD383" i="1"/>
  <c r="DD645" i="1"/>
  <c r="DD417" i="1"/>
  <c r="DD739" i="1"/>
  <c r="DD111" i="1"/>
  <c r="DD156" i="1"/>
  <c r="DD725" i="1"/>
  <c r="DD411" i="1"/>
  <c r="DD296" i="1"/>
  <c r="DD714" i="1"/>
  <c r="DD210" i="1"/>
  <c r="DD544" i="1"/>
  <c r="DD502" i="1"/>
  <c r="DD608" i="1"/>
  <c r="DD299" i="1"/>
  <c r="DD434" i="1"/>
  <c r="DD318" i="1"/>
  <c r="DD541" i="1"/>
  <c r="DD710" i="1"/>
  <c r="DD238" i="1"/>
  <c r="DD108" i="1"/>
  <c r="DD91" i="1"/>
  <c r="DD678" i="1"/>
  <c r="DD361" i="1"/>
  <c r="DD66" i="1"/>
  <c r="DD605" i="1"/>
  <c r="DB106" i="1"/>
  <c r="DA672" i="1"/>
  <c r="DA680" i="1"/>
  <c r="DA797" i="1"/>
  <c r="DA520" i="1"/>
  <c r="DA146" i="1"/>
  <c r="DA528" i="1"/>
  <c r="DA603" i="1"/>
  <c r="DA503" i="1"/>
  <c r="DA388" i="1"/>
  <c r="DA666" i="1"/>
  <c r="DA410" i="1"/>
  <c r="DA115" i="1"/>
  <c r="DA496" i="1"/>
  <c r="DA713" i="1"/>
  <c r="DA344" i="1"/>
  <c r="DA232" i="1"/>
  <c r="DA647" i="1"/>
  <c r="DA192" i="1"/>
  <c r="DA587" i="1"/>
  <c r="DA542" i="1"/>
  <c r="DA271" i="1"/>
  <c r="DA642" i="1"/>
  <c r="DA540" i="1"/>
  <c r="DA117" i="1"/>
  <c r="DA131" i="1"/>
  <c r="DA775" i="1"/>
  <c r="DA103" i="1"/>
  <c r="DA555" i="1"/>
  <c r="DA333" i="1"/>
  <c r="DA766" i="1"/>
  <c r="DA536" i="1"/>
  <c r="DA759" i="1"/>
  <c r="DA50" i="1"/>
  <c r="DA421" i="1"/>
  <c r="DA69" i="1"/>
  <c r="DA833" i="1"/>
  <c r="DA832" i="1"/>
  <c r="DA831" i="1"/>
  <c r="DA830" i="1"/>
  <c r="DA783" i="1"/>
  <c r="DA534" i="1"/>
  <c r="DA580" i="1"/>
  <c r="DA136" i="1"/>
  <c r="DA829" i="1"/>
  <c r="DA668" i="1"/>
  <c r="DA828" i="1"/>
  <c r="DA562" i="1"/>
  <c r="DA818" i="1"/>
  <c r="DA469" i="1"/>
  <c r="DA772" i="1"/>
  <c r="DA601" i="1"/>
  <c r="DA515" i="1"/>
  <c r="DA743" i="1"/>
  <c r="DA569" i="1"/>
  <c r="DA628" i="1"/>
  <c r="DA781" i="1"/>
  <c r="DA399" i="1"/>
  <c r="DA728" i="1"/>
  <c r="DA627" i="1"/>
  <c r="DA578" i="1"/>
  <c r="DA727" i="1"/>
  <c r="DA440" i="1"/>
  <c r="DA659" i="1"/>
  <c r="DA477" i="1"/>
  <c r="DA794" i="1"/>
  <c r="DA618" i="1"/>
  <c r="DA400" i="1"/>
  <c r="DA247" i="1"/>
  <c r="DA220" i="1"/>
  <c r="DA509" i="1"/>
  <c r="DA787" i="1"/>
  <c r="DA428" i="1"/>
  <c r="DA593" i="1"/>
  <c r="DA557" i="1"/>
  <c r="DA166" i="1"/>
  <c r="DA533" i="1"/>
  <c r="DA308" i="1"/>
  <c r="DA126" i="1"/>
  <c r="DA77" i="1"/>
  <c r="DA395" i="1"/>
  <c r="DA97" i="1"/>
  <c r="DA736" i="1"/>
  <c r="DA709" i="1"/>
  <c r="DA167" i="1"/>
  <c r="DA691" i="1"/>
  <c r="DA785" i="1"/>
  <c r="DA293" i="1"/>
  <c r="DA676" i="1"/>
  <c r="DA54" i="1"/>
  <c r="DA470" i="1"/>
  <c r="DA425" i="1"/>
  <c r="DA367" i="1"/>
  <c r="DA449" i="1"/>
  <c r="DA453" i="1"/>
  <c r="DA310" i="1"/>
  <c r="DA376" i="1"/>
  <c r="DA306" i="1"/>
  <c r="DA546" i="1"/>
  <c r="DA377" i="1"/>
  <c r="DA203" i="1"/>
  <c r="DA101" i="1"/>
  <c r="DA320" i="1"/>
  <c r="DA284" i="1"/>
  <c r="DA105" i="1"/>
  <c r="DA226" i="1"/>
  <c r="DA471" i="1"/>
  <c r="DA285" i="1"/>
  <c r="DA539" i="1"/>
  <c r="DA597" i="1"/>
  <c r="DA415" i="1"/>
  <c r="DA458" i="1"/>
  <c r="DA123" i="1"/>
  <c r="DA264" i="1"/>
  <c r="DA513" i="1"/>
  <c r="DA462" i="1"/>
  <c r="DA637" i="1"/>
  <c r="DA365" i="1"/>
  <c r="DA445" i="1"/>
  <c r="DA163" i="1"/>
  <c r="DA249" i="1"/>
  <c r="DA197" i="1"/>
  <c r="DA216" i="1"/>
  <c r="DA717" i="1"/>
  <c r="DA408" i="1"/>
  <c r="DA817" i="1"/>
  <c r="DA651" i="1"/>
  <c r="DA524" i="1"/>
  <c r="DA466" i="1"/>
  <c r="DA236" i="1"/>
  <c r="DA756" i="1"/>
  <c r="DA617" i="1"/>
  <c r="DA302" i="1"/>
  <c r="DA720" i="1"/>
  <c r="DA800" i="1"/>
  <c r="DA663" i="1"/>
  <c r="DA480" i="1"/>
  <c r="DA721" i="1"/>
  <c r="DA674" i="1"/>
  <c r="DA732" i="1"/>
  <c r="DA369" i="1"/>
  <c r="DA28" i="1"/>
  <c r="DA183" i="1"/>
  <c r="DA281" i="1"/>
  <c r="DA87" i="1"/>
  <c r="DA224" i="1"/>
  <c r="DA761" i="1"/>
  <c r="DA527" i="1"/>
  <c r="DA173" i="1"/>
  <c r="DA95" i="1"/>
  <c r="DA500" i="1"/>
  <c r="DA120" i="1"/>
  <c r="DA612" i="1"/>
  <c r="DA718" i="1"/>
  <c r="DA240" i="1"/>
  <c r="DA422" i="1"/>
  <c r="DA665" i="1"/>
  <c r="DA724" i="1"/>
  <c r="DA297" i="1"/>
  <c r="DA518" i="1"/>
  <c r="DA317" i="1"/>
  <c r="DA762" i="1"/>
  <c r="DA671" i="1"/>
  <c r="DA235" i="1"/>
  <c r="DA300" i="1"/>
  <c r="DA711" i="1"/>
  <c r="DA816" i="1"/>
  <c r="DA560" i="1"/>
  <c r="DA119" i="1"/>
  <c r="DA685" i="1"/>
  <c r="DA414" i="1"/>
  <c r="DA583" i="1"/>
  <c r="DA214" i="1"/>
  <c r="DA328" i="1"/>
  <c r="DA806" i="1"/>
  <c r="DA751" i="1"/>
  <c r="DA624" i="1"/>
  <c r="DA152" i="1"/>
  <c r="DA679" i="1"/>
  <c r="DA755" i="1"/>
  <c r="DA350" i="1"/>
  <c r="DA494" i="1"/>
  <c r="DA487" i="1"/>
  <c r="DA443" i="1"/>
  <c r="DA815" i="1"/>
  <c r="DA493" i="1"/>
  <c r="DA492" i="1"/>
  <c r="DA698" i="1"/>
  <c r="DA345" i="1"/>
  <c r="DA199" i="1"/>
  <c r="DA261" i="1"/>
  <c r="DA403" i="1"/>
  <c r="DA554" i="1"/>
  <c r="DA479" i="1"/>
  <c r="DA129" i="1"/>
  <c r="DA315" i="1"/>
  <c r="DA294" i="1"/>
  <c r="DA353" i="1"/>
  <c r="DA643" i="1"/>
  <c r="DA55" i="1"/>
  <c r="DA248" i="1"/>
  <c r="DA311" i="1"/>
  <c r="DA80" i="1"/>
  <c r="DA435" i="1"/>
  <c r="DA207" i="1"/>
  <c r="DA809" i="1"/>
  <c r="DA814" i="1"/>
  <c r="DA222" i="1"/>
  <c r="DA506" i="1"/>
  <c r="DA548" i="1"/>
  <c r="DA276" i="1"/>
  <c r="DA511" i="1"/>
  <c r="DA640" i="1"/>
  <c r="DA188" i="1"/>
  <c r="DA796" i="1"/>
  <c r="DA813" i="1"/>
  <c r="DA172" i="1"/>
  <c r="DA382" i="1"/>
  <c r="DA269" i="1"/>
  <c r="DA457" i="1"/>
  <c r="DA164" i="1"/>
  <c r="DA741" i="1"/>
  <c r="DA351" i="1"/>
  <c r="DA289" i="1"/>
  <c r="DA611" i="1"/>
  <c r="DA292" i="1"/>
  <c r="DA383" i="1"/>
  <c r="DA645" i="1"/>
  <c r="DA417" i="1"/>
  <c r="DA739" i="1"/>
  <c r="DA111" i="1"/>
  <c r="DA156" i="1"/>
  <c r="DA725" i="1"/>
  <c r="DA411" i="1"/>
  <c r="DA296" i="1"/>
  <c r="DA714" i="1"/>
  <c r="DA210" i="1"/>
  <c r="DA544" i="1"/>
  <c r="DA502" i="1"/>
  <c r="DA608" i="1"/>
  <c r="DA299" i="1"/>
  <c r="DA434" i="1"/>
  <c r="DA318" i="1"/>
  <c r="DA541" i="1"/>
  <c r="DA710" i="1"/>
  <c r="DA238" i="1"/>
  <c r="DA108" i="1"/>
  <c r="DA91" i="1"/>
  <c r="DA678" i="1"/>
  <c r="DA361" i="1"/>
  <c r="DA66" i="1"/>
  <c r="DA605" i="1"/>
  <c r="DA547" i="1"/>
  <c r="DA590" i="1"/>
  <c r="DA474" i="1"/>
  <c r="DA517" i="1"/>
  <c r="DC680" i="1"/>
  <c r="DC520" i="1"/>
  <c r="DC528" i="1"/>
  <c r="DC503" i="1"/>
  <c r="DC666" i="1"/>
  <c r="DC115" i="1"/>
  <c r="DC713" i="1"/>
  <c r="DC232" i="1"/>
  <c r="DC192" i="1"/>
  <c r="DC542" i="1"/>
  <c r="DC642" i="1"/>
  <c r="DC117" i="1"/>
  <c r="DC775" i="1"/>
  <c r="DC555" i="1"/>
  <c r="DC766" i="1"/>
  <c r="DC759" i="1"/>
  <c r="DC421" i="1"/>
  <c r="DC833" i="1"/>
  <c r="DC831" i="1"/>
  <c r="DC783" i="1"/>
  <c r="DC580" i="1"/>
  <c r="DC829" i="1"/>
  <c r="DC828" i="1"/>
  <c r="DC818" i="1"/>
  <c r="DC772" i="1"/>
  <c r="DC515" i="1"/>
  <c r="DC569" i="1"/>
  <c r="DC781" i="1"/>
  <c r="DC728" i="1"/>
  <c r="DC578" i="1"/>
  <c r="DC440" i="1"/>
  <c r="DC477" i="1"/>
  <c r="DC618" i="1"/>
  <c r="DC247" i="1"/>
  <c r="DC509" i="1"/>
  <c r="DC428" i="1"/>
  <c r="DC557" i="1"/>
  <c r="DC533" i="1"/>
  <c r="DC126" i="1"/>
  <c r="DC395" i="1"/>
  <c r="DC736" i="1"/>
  <c r="DC167" i="1"/>
  <c r="DC785" i="1"/>
  <c r="DC676" i="1"/>
  <c r="DC470" i="1"/>
  <c r="DC367" i="1"/>
  <c r="DC453" i="1"/>
  <c r="DC376" i="1"/>
  <c r="DC546" i="1"/>
  <c r="DC203" i="1"/>
  <c r="DC320" i="1"/>
  <c r="DC105" i="1"/>
  <c r="DC471" i="1"/>
  <c r="DC539" i="1"/>
  <c r="DC415" i="1"/>
  <c r="DC123" i="1"/>
  <c r="DC513" i="1"/>
  <c r="DC637" i="1"/>
  <c r="DC445" i="1"/>
  <c r="DC249" i="1"/>
  <c r="DC216" i="1"/>
  <c r="DC408" i="1"/>
  <c r="DC651" i="1"/>
  <c r="DC466" i="1"/>
  <c r="DC756" i="1"/>
  <c r="DC302" i="1"/>
  <c r="DC800" i="1"/>
  <c r="DC480" i="1"/>
  <c r="DC674" i="1"/>
  <c r="DC369" i="1"/>
  <c r="DC183" i="1"/>
  <c r="DC87" i="1"/>
  <c r="DC761" i="1"/>
  <c r="DC173" i="1"/>
  <c r="DC500" i="1"/>
  <c r="DC612" i="1"/>
  <c r="DC240" i="1"/>
  <c r="DC665" i="1"/>
  <c r="DC297" i="1"/>
  <c r="DC317" i="1"/>
  <c r="DC671" i="1"/>
  <c r="DC300" i="1"/>
  <c r="DC816" i="1"/>
  <c r="DC119" i="1"/>
  <c r="DC414" i="1"/>
  <c r="DC214" i="1"/>
  <c r="DC806" i="1"/>
  <c r="DC624" i="1"/>
  <c r="DC679" i="1"/>
  <c r="DC350" i="1"/>
  <c r="DC487" i="1"/>
  <c r="DC815" i="1"/>
  <c r="DC492" i="1"/>
  <c r="DC345" i="1"/>
  <c r="DC261" i="1"/>
  <c r="DC554" i="1"/>
  <c r="DC129" i="1"/>
  <c r="DC294" i="1"/>
  <c r="DC643" i="1"/>
  <c r="DC248" i="1"/>
  <c r="DC80" i="1"/>
  <c r="DC207" i="1"/>
  <c r="DC814" i="1"/>
  <c r="DC506" i="1"/>
  <c r="DC276" i="1"/>
  <c r="DC640" i="1"/>
  <c r="DC796" i="1"/>
  <c r="DC172" i="1"/>
  <c r="DC269" i="1"/>
  <c r="DC164" i="1"/>
  <c r="DC351" i="1"/>
  <c r="DC611" i="1"/>
  <c r="DC383" i="1"/>
  <c r="DC417" i="1"/>
  <c r="DC111" i="1"/>
  <c r="DC725" i="1"/>
  <c r="DC296" i="1"/>
  <c r="DC210" i="1"/>
  <c r="DC502" i="1"/>
  <c r="DC299" i="1"/>
  <c r="DC318" i="1"/>
  <c r="DC710" i="1"/>
  <c r="DC108" i="1"/>
  <c r="DC678" i="1"/>
  <c r="DC66" i="1"/>
  <c r="DD547" i="1"/>
  <c r="DC590" i="1"/>
  <c r="DB474" i="1"/>
  <c r="DD154" i="1"/>
  <c r="DD416" i="1"/>
  <c r="DD791" i="1"/>
  <c r="DD675" i="1"/>
  <c r="DD482" i="1"/>
  <c r="DD746" i="1"/>
  <c r="DD758" i="1"/>
  <c r="DD454" i="1"/>
  <c r="DD723" i="1"/>
  <c r="DD705" i="1"/>
  <c r="DD171" i="1"/>
  <c r="DD804" i="1"/>
  <c r="DD792" i="1"/>
  <c r="DD402" i="1"/>
  <c r="DD325" i="1"/>
  <c r="DD366" i="1"/>
  <c r="DD291" i="1"/>
  <c r="DD692" i="1"/>
  <c r="DD392" i="1"/>
  <c r="DD808" i="1"/>
  <c r="DD312" i="1"/>
  <c r="DD178" i="1"/>
  <c r="DD550" i="1"/>
  <c r="DD52" i="1"/>
  <c r="DD712" i="1"/>
  <c r="DD655" i="1"/>
  <c r="DD460" i="1"/>
  <c r="DD768" i="1"/>
  <c r="DD138" i="1"/>
  <c r="DD584" i="1"/>
  <c r="DD107" i="1"/>
  <c r="DD298" i="1"/>
  <c r="DD523" i="1"/>
  <c r="DD114" i="1"/>
  <c r="DD180" i="1"/>
  <c r="DD594" i="1"/>
  <c r="DD526" i="1"/>
  <c r="DD722" i="1"/>
  <c r="DD340" i="1"/>
  <c r="DD619" i="1"/>
  <c r="DD218" i="1"/>
  <c r="DD346" i="1"/>
  <c r="DD253" i="1"/>
  <c r="DD148" i="1"/>
  <c r="DD217" i="1"/>
  <c r="DD165" i="1"/>
  <c r="DD442" i="1"/>
  <c r="DD189" i="1"/>
  <c r="DD110" i="1"/>
  <c r="DD194" i="1"/>
  <c r="DD531" i="1"/>
  <c r="DD190" i="1"/>
  <c r="DD537" i="1"/>
  <c r="DD343" i="1"/>
  <c r="DD504" i="1"/>
  <c r="DD677" i="1"/>
  <c r="DD670" i="1"/>
  <c r="DD649" i="1"/>
  <c r="DD321" i="1"/>
  <c r="DD394" i="1"/>
  <c r="DD664" i="1"/>
  <c r="DD140" i="1"/>
  <c r="DD96" i="1"/>
  <c r="DD205" i="1"/>
  <c r="DD639" i="1"/>
  <c r="DD490" i="1"/>
  <c r="DD693" i="1"/>
  <c r="DD364" i="1"/>
  <c r="DD589" i="1"/>
  <c r="DD47" i="1"/>
  <c r="DD393" i="1"/>
  <c r="DD812" i="1"/>
  <c r="DD757" i="1"/>
  <c r="DD339" i="1"/>
  <c r="DD14" i="1"/>
  <c r="DD827" i="1"/>
  <c r="DD242" i="1"/>
  <c r="DD825" i="1"/>
  <c r="DD773" i="1"/>
  <c r="DD657" i="1"/>
  <c r="DD824" i="1"/>
  <c r="DD823" i="1"/>
  <c r="DD793" i="1"/>
  <c r="DD150" i="1"/>
  <c r="DD549" i="1"/>
  <c r="DD595" i="1"/>
  <c r="DD786" i="1"/>
  <c r="DD143" i="1"/>
  <c r="DD559" i="1"/>
  <c r="DD33" i="1"/>
  <c r="DD822" i="1"/>
  <c r="DD821" i="1"/>
  <c r="DD20" i="1"/>
  <c r="DD803" i="1"/>
  <c r="DD811" i="1"/>
  <c r="DD153" i="1"/>
  <c r="DD288" i="1"/>
  <c r="DD535" i="1"/>
  <c r="DD262" i="1"/>
  <c r="DD85" i="1"/>
  <c r="DD730" i="1"/>
  <c r="DD215" i="1"/>
  <c r="DD760" i="1"/>
  <c r="DD329" i="1"/>
  <c r="DD272" i="1"/>
  <c r="DD467" i="1"/>
  <c r="DD159" i="1"/>
  <c r="DD653" i="1"/>
  <c r="DD83" i="1"/>
  <c r="DD295" i="1"/>
  <c r="DD237" i="1"/>
  <c r="DD263" i="1"/>
  <c r="DD374" i="1"/>
  <c r="DD139" i="1"/>
  <c r="DD259" i="1"/>
  <c r="DD327" i="1"/>
  <c r="DD307" i="1"/>
  <c r="DD707" i="1"/>
  <c r="DB672" i="1"/>
  <c r="DB797" i="1"/>
  <c r="DB146" i="1"/>
  <c r="DB603" i="1"/>
  <c r="DB388" i="1"/>
  <c r="DB410" i="1"/>
  <c r="DB496" i="1"/>
  <c r="DB344" i="1"/>
  <c r="DB647" i="1"/>
  <c r="DB587" i="1"/>
  <c r="DB271" i="1"/>
  <c r="DB540" i="1"/>
  <c r="DB131" i="1"/>
  <c r="DB103" i="1"/>
  <c r="DB333" i="1"/>
  <c r="DB536" i="1"/>
  <c r="DB50" i="1"/>
  <c r="DB69" i="1"/>
  <c r="DB832" i="1"/>
  <c r="DB830" i="1"/>
  <c r="DB534" i="1"/>
  <c r="DB136" i="1"/>
  <c r="DB668" i="1"/>
  <c r="DB562" i="1"/>
  <c r="DB469" i="1"/>
  <c r="DB601" i="1"/>
  <c r="DB743" i="1"/>
  <c r="DB628" i="1"/>
  <c r="DB399" i="1"/>
  <c r="DB627" i="1"/>
  <c r="DB727" i="1"/>
  <c r="DB659" i="1"/>
  <c r="DB794" i="1"/>
  <c r="DB400" i="1"/>
  <c r="DB220" i="1"/>
  <c r="DB787" i="1"/>
  <c r="DB593" i="1"/>
  <c r="DB166" i="1"/>
  <c r="DB308" i="1"/>
  <c r="DB77" i="1"/>
  <c r="DB97" i="1"/>
  <c r="DB709" i="1"/>
  <c r="DB691" i="1"/>
  <c r="DB293" i="1"/>
  <c r="DB54" i="1"/>
  <c r="DB425" i="1"/>
  <c r="DB449" i="1"/>
  <c r="DB310" i="1"/>
  <c r="DB306" i="1"/>
  <c r="DB377" i="1"/>
  <c r="DB101" i="1"/>
  <c r="DB284" i="1"/>
  <c r="DB226" i="1"/>
  <c r="DB285" i="1"/>
  <c r="DB597" i="1"/>
  <c r="DB458" i="1"/>
  <c r="DB264" i="1"/>
  <c r="DB462" i="1"/>
  <c r="DB365" i="1"/>
  <c r="DB163" i="1"/>
  <c r="DB197" i="1"/>
  <c r="DB717" i="1"/>
  <c r="DB817" i="1"/>
  <c r="DB524" i="1"/>
  <c r="DB236" i="1"/>
  <c r="DB617" i="1"/>
  <c r="DB720" i="1"/>
  <c r="DB663" i="1"/>
  <c r="DB721" i="1"/>
  <c r="DB732" i="1"/>
  <c r="DB28" i="1"/>
  <c r="DB281" i="1"/>
  <c r="DB224" i="1"/>
  <c r="DB527" i="1"/>
  <c r="DB95" i="1"/>
  <c r="DB120" i="1"/>
  <c r="DB718" i="1"/>
  <c r="DB422" i="1"/>
  <c r="DB724" i="1"/>
  <c r="DB518" i="1"/>
  <c r="DB762" i="1"/>
  <c r="DB235" i="1"/>
  <c r="DB711" i="1"/>
  <c r="DB560" i="1"/>
  <c r="DB685" i="1"/>
  <c r="DB583" i="1"/>
  <c r="DB328" i="1"/>
  <c r="DB751" i="1"/>
  <c r="DB152" i="1"/>
  <c r="DB755" i="1"/>
  <c r="DB494" i="1"/>
  <c r="DB443" i="1"/>
  <c r="DB493" i="1"/>
  <c r="DB698" i="1"/>
  <c r="DB199" i="1"/>
  <c r="DB403" i="1"/>
  <c r="DB479" i="1"/>
  <c r="DB315" i="1"/>
  <c r="DB353" i="1"/>
  <c r="DB55" i="1"/>
  <c r="DB311" i="1"/>
  <c r="DB435" i="1"/>
  <c r="DB809" i="1"/>
  <c r="DB222" i="1"/>
  <c r="DB548" i="1"/>
  <c r="DB511" i="1"/>
  <c r="DB188" i="1"/>
  <c r="DB813" i="1"/>
  <c r="DB382" i="1"/>
  <c r="DB457" i="1"/>
  <c r="DB741" i="1"/>
  <c r="DB289" i="1"/>
  <c r="DB292" i="1"/>
  <c r="DB645" i="1"/>
  <c r="DB739" i="1"/>
  <c r="DB156" i="1"/>
  <c r="DB411" i="1"/>
  <c r="DB714" i="1"/>
  <c r="DB544" i="1"/>
  <c r="DB608" i="1"/>
  <c r="DB434" i="1"/>
  <c r="DB541" i="1"/>
  <c r="DB238" i="1"/>
  <c r="DB91" i="1"/>
  <c r="DB361" i="1"/>
  <c r="DB605" i="1"/>
  <c r="DD590" i="1"/>
  <c r="DC474" i="1"/>
  <c r="DB517" i="1"/>
  <c r="DA154" i="1"/>
  <c r="DA416" i="1"/>
  <c r="DA791" i="1"/>
  <c r="DA675" i="1"/>
  <c r="DA482" i="1"/>
  <c r="DA746" i="1"/>
  <c r="DA758" i="1"/>
  <c r="DA454" i="1"/>
  <c r="DA723" i="1"/>
  <c r="DA705" i="1"/>
  <c r="DA171" i="1"/>
  <c r="DA804" i="1"/>
  <c r="DA792" i="1"/>
  <c r="DA402" i="1"/>
  <c r="DA325" i="1"/>
  <c r="DA366" i="1"/>
  <c r="DA291" i="1"/>
  <c r="DA692" i="1"/>
  <c r="DA392" i="1"/>
  <c r="DA808" i="1"/>
  <c r="DA312" i="1"/>
  <c r="DA178" i="1"/>
  <c r="DA550" i="1"/>
  <c r="DA52" i="1"/>
  <c r="DA712" i="1"/>
  <c r="DA655" i="1"/>
  <c r="DA460" i="1"/>
  <c r="DA768" i="1"/>
  <c r="DA138" i="1"/>
  <c r="DA584" i="1"/>
  <c r="DA107" i="1"/>
  <c r="DA298" i="1"/>
  <c r="DA523" i="1"/>
  <c r="DA114" i="1"/>
  <c r="DA180" i="1"/>
  <c r="DA594" i="1"/>
  <c r="DA526" i="1"/>
  <c r="DA722" i="1"/>
  <c r="DA340" i="1"/>
  <c r="DA619" i="1"/>
  <c r="DA218" i="1"/>
  <c r="DA346" i="1"/>
  <c r="DA253" i="1"/>
  <c r="DA148" i="1"/>
  <c r="DA217" i="1"/>
  <c r="DA165" i="1"/>
  <c r="DA442" i="1"/>
  <c r="DA189" i="1"/>
  <c r="DA110" i="1"/>
  <c r="DA194" i="1"/>
  <c r="DA531" i="1"/>
  <c r="DA190" i="1"/>
  <c r="DA537" i="1"/>
  <c r="DA343" i="1"/>
  <c r="DA504" i="1"/>
  <c r="DA677" i="1"/>
  <c r="DA670" i="1"/>
  <c r="DA521" i="1"/>
  <c r="DA658" i="1"/>
  <c r="DA649" i="1"/>
  <c r="DA321" i="1"/>
  <c r="DA394" i="1"/>
  <c r="DA664" i="1"/>
  <c r="DA140" i="1"/>
  <c r="DA96" i="1"/>
  <c r="DA205" i="1"/>
  <c r="DA639" i="1"/>
  <c r="DA490" i="1"/>
  <c r="DA693" i="1"/>
  <c r="DA364" i="1"/>
  <c r="DA589" i="1"/>
  <c r="DA47" i="1"/>
  <c r="DA393" i="1"/>
  <c r="DA812" i="1"/>
  <c r="DA757" i="1"/>
  <c r="DA339" i="1"/>
  <c r="DA14" i="1"/>
  <c r="DC797" i="1"/>
  <c r="DC603" i="1"/>
  <c r="DC410" i="1"/>
  <c r="DC344" i="1"/>
  <c r="DC587" i="1"/>
  <c r="DC540" i="1"/>
  <c r="DC103" i="1"/>
  <c r="DC536" i="1"/>
  <c r="DC69" i="1"/>
  <c r="DC830" i="1"/>
  <c r="DC136" i="1"/>
  <c r="DC562" i="1"/>
  <c r="DC601" i="1"/>
  <c r="DC628" i="1"/>
  <c r="DC627" i="1"/>
  <c r="DC659" i="1"/>
  <c r="DC400" i="1"/>
  <c r="DC787" i="1"/>
  <c r="DC166" i="1"/>
  <c r="DC77" i="1"/>
  <c r="DC709" i="1"/>
  <c r="DC293" i="1"/>
  <c r="DC425" i="1"/>
  <c r="DC310" i="1"/>
  <c r="DC377" i="1"/>
  <c r="DC284" i="1"/>
  <c r="DC285" i="1"/>
  <c r="DC458" i="1"/>
  <c r="DC462" i="1"/>
  <c r="DC163" i="1"/>
  <c r="DC717" i="1"/>
  <c r="DC524" i="1"/>
  <c r="DC617" i="1"/>
  <c r="DC663" i="1"/>
  <c r="DC732" i="1"/>
  <c r="DC281" i="1"/>
  <c r="DC527" i="1"/>
  <c r="DC120" i="1"/>
  <c r="DC422" i="1"/>
  <c r="DC518" i="1"/>
  <c r="DC235" i="1"/>
  <c r="DC560" i="1"/>
  <c r="DC583" i="1"/>
  <c r="DC751" i="1"/>
  <c r="DC755" i="1"/>
  <c r="DC443" i="1"/>
  <c r="DC698" i="1"/>
  <c r="DC403" i="1"/>
  <c r="DC315" i="1"/>
  <c r="DC55" i="1"/>
  <c r="DC435" i="1"/>
  <c r="DC222" i="1"/>
  <c r="DC511" i="1"/>
  <c r="DC813" i="1"/>
  <c r="DC457" i="1"/>
  <c r="DC289" i="1"/>
  <c r="DC645" i="1"/>
  <c r="DC156" i="1"/>
  <c r="DC714" i="1"/>
  <c r="DC608" i="1"/>
  <c r="DC541" i="1"/>
  <c r="DC91" i="1"/>
  <c r="DC605" i="1"/>
  <c r="DD474" i="1"/>
  <c r="DB154" i="1"/>
  <c r="DB791" i="1"/>
  <c r="DB482" i="1"/>
  <c r="DB758" i="1"/>
  <c r="DB723" i="1"/>
  <c r="DB171" i="1"/>
  <c r="DB792" i="1"/>
  <c r="DB325" i="1"/>
  <c r="DB291" i="1"/>
  <c r="DB392" i="1"/>
  <c r="DB312" i="1"/>
  <c r="DB550" i="1"/>
  <c r="DB712" i="1"/>
  <c r="DB460" i="1"/>
  <c r="DB138" i="1"/>
  <c r="DB107" i="1"/>
  <c r="DB523" i="1"/>
  <c r="DB180" i="1"/>
  <c r="DB526" i="1"/>
  <c r="DB340" i="1"/>
  <c r="DB218" i="1"/>
  <c r="DB253" i="1"/>
  <c r="DB217" i="1"/>
  <c r="DB442" i="1"/>
  <c r="DB110" i="1"/>
  <c r="DB531" i="1"/>
  <c r="DB537" i="1"/>
  <c r="DB504" i="1"/>
  <c r="DB670" i="1"/>
  <c r="DB658" i="1"/>
  <c r="DB321" i="1"/>
  <c r="DB664" i="1"/>
  <c r="DB96" i="1"/>
  <c r="DB639" i="1"/>
  <c r="DB693" i="1"/>
  <c r="DB589" i="1"/>
  <c r="DB393" i="1"/>
  <c r="DB757" i="1"/>
  <c r="DB14" i="1"/>
  <c r="DC827" i="1"/>
  <c r="DB242" i="1"/>
  <c r="DA825" i="1"/>
  <c r="DC657" i="1"/>
  <c r="DB824" i="1"/>
  <c r="DA823" i="1"/>
  <c r="DC404" i="1"/>
  <c r="DB150" i="1"/>
  <c r="DA549" i="1"/>
  <c r="DC786" i="1"/>
  <c r="DB143" i="1"/>
  <c r="DA559" i="1"/>
  <c r="DC822" i="1"/>
  <c r="DB821" i="1"/>
  <c r="DA543" i="1"/>
  <c r="DC803" i="1"/>
  <c r="DB811" i="1"/>
  <c r="DA153" i="1"/>
  <c r="DC419" i="1"/>
  <c r="DB288" i="1"/>
  <c r="DA535" i="1"/>
  <c r="DC262" i="1"/>
  <c r="DB85" i="1"/>
  <c r="DA730" i="1"/>
  <c r="DC760" i="1"/>
  <c r="DB329" i="1"/>
  <c r="DA272" i="1"/>
  <c r="DC159" i="1"/>
  <c r="DB653" i="1"/>
  <c r="DA208" i="1"/>
  <c r="DC225" i="1"/>
  <c r="DB295" i="1"/>
  <c r="DA237" i="1"/>
  <c r="DC374" i="1"/>
  <c r="DB139" i="1"/>
  <c r="DA259" i="1"/>
  <c r="DC307" i="1"/>
  <c r="DB707" i="1"/>
  <c r="DB570" i="1"/>
  <c r="DB447" i="1"/>
  <c r="DB379" i="1"/>
  <c r="DB820" i="1"/>
  <c r="DB577" i="1"/>
  <c r="DB585" i="1"/>
  <c r="DB278" i="1"/>
  <c r="DB274" i="1"/>
  <c r="DB324" i="1"/>
  <c r="DB145" i="1"/>
  <c r="DB778" i="1"/>
  <c r="DB348" i="1"/>
  <c r="DB616" i="1"/>
  <c r="DB436" i="1"/>
  <c r="DB331" i="1"/>
  <c r="DB805" i="1"/>
  <c r="DB450" i="1"/>
  <c r="DB615" i="1"/>
  <c r="DB688" i="1"/>
  <c r="DB177" i="1"/>
  <c r="DB241" i="1"/>
  <c r="DB267" i="1"/>
  <c r="DB160" i="1"/>
  <c r="DB609" i="1"/>
  <c r="DB790" i="1"/>
  <c r="DB716" i="1"/>
  <c r="DB779" i="1"/>
  <c r="DB221" i="1"/>
  <c r="DB634" i="1"/>
  <c r="DB384" i="1"/>
  <c r="DB372" i="1"/>
  <c r="DB58" i="1"/>
  <c r="DB799" i="1"/>
  <c r="DB650" i="1"/>
  <c r="DB516" i="1"/>
  <c r="DB89" i="1"/>
  <c r="DB26" i="1"/>
  <c r="DB424" i="1"/>
  <c r="DB341" i="1"/>
  <c r="DB508" i="1"/>
  <c r="DB599" i="1"/>
  <c r="DB181" i="1"/>
  <c r="DB703" i="1"/>
  <c r="DB40" i="1"/>
  <c r="DB179" i="1"/>
  <c r="DB122" i="1"/>
  <c r="DB614" i="1"/>
  <c r="DB290" i="1"/>
  <c r="DB476" i="1"/>
  <c r="DB134" i="1"/>
  <c r="DB25" i="1"/>
  <c r="DB784" i="1"/>
  <c r="DB776" i="1"/>
  <c r="DB802" i="1"/>
  <c r="DB747" i="1"/>
  <c r="DB777" i="1"/>
  <c r="DB522" i="1"/>
  <c r="DB770" i="1"/>
  <c r="DB198" i="1"/>
  <c r="DB635" i="1"/>
  <c r="DB598" i="1"/>
  <c r="DB342" i="1"/>
  <c r="DB748" i="1"/>
  <c r="DB464" i="1"/>
  <c r="DB326" i="1"/>
  <c r="DB387" i="1"/>
  <c r="DB689" i="1"/>
  <c r="DB473" i="1"/>
  <c r="DB667" i="1"/>
  <c r="DB662" i="1"/>
  <c r="DB283" i="1"/>
  <c r="DB607" i="1"/>
  <c r="DB771" i="1"/>
  <c r="DB73" i="1"/>
  <c r="DB409" i="1"/>
  <c r="DB15" i="1"/>
  <c r="DB459" i="1"/>
  <c r="DB468" i="1"/>
  <c r="DB456" i="1"/>
  <c r="DB373" i="1"/>
  <c r="DB430" i="1"/>
  <c r="DB125" i="1"/>
  <c r="DB406" i="1"/>
  <c r="DB273" i="1"/>
  <c r="DB185" i="1"/>
  <c r="DB478" i="1"/>
  <c r="DB251" i="1"/>
  <c r="DB21" i="1"/>
  <c r="DB169" i="1"/>
  <c r="DB455" i="1"/>
  <c r="DB187" i="1"/>
  <c r="DB532" i="1"/>
  <c r="DB256" i="1"/>
  <c r="DB701" i="1"/>
  <c r="DB623" i="1"/>
  <c r="DB282" i="1"/>
  <c r="DB556" i="1"/>
  <c r="DB810" i="1"/>
  <c r="DB209" i="1"/>
  <c r="DB397" i="1"/>
  <c r="DB135" i="1"/>
  <c r="DB45" i="1"/>
  <c r="DB151" i="1"/>
  <c r="DB715" i="1"/>
  <c r="DB700" i="1"/>
  <c r="DB57" i="1"/>
  <c r="DB116" i="1"/>
  <c r="DB452" i="1"/>
  <c r="DB407" i="1"/>
  <c r="DB118" i="1"/>
  <c r="DB592" i="1"/>
  <c r="DB223" i="1"/>
  <c r="DB75" i="1"/>
  <c r="DB412" i="1"/>
  <c r="DB596" i="1"/>
  <c r="DB488" i="1"/>
  <c r="DB30" i="1"/>
  <c r="DB94" i="1"/>
  <c r="DB646" i="1"/>
  <c r="DB37" i="1"/>
  <c r="DB765" i="1"/>
  <c r="DB239" i="1"/>
  <c r="DB27" i="1"/>
  <c r="DB572" i="1"/>
  <c r="DB733" i="1"/>
  <c r="DB184" i="1"/>
  <c r="DB130" i="1"/>
  <c r="DB352" i="1"/>
  <c r="DB396" i="1"/>
  <c r="DB571" i="1"/>
  <c r="DB88" i="1"/>
  <c r="DB32" i="1"/>
  <c r="DD106" i="1"/>
  <c r="DB520" i="1"/>
  <c r="DB503" i="1"/>
  <c r="DB115" i="1"/>
  <c r="DB232" i="1"/>
  <c r="DB542" i="1"/>
  <c r="DB117" i="1"/>
  <c r="DB555" i="1"/>
  <c r="DB759" i="1"/>
  <c r="DB833" i="1"/>
  <c r="DB783" i="1"/>
  <c r="DB829" i="1"/>
  <c r="DB818" i="1"/>
  <c r="DB515" i="1"/>
  <c r="DB781" i="1"/>
  <c r="DB578" i="1"/>
  <c r="DB477" i="1"/>
  <c r="DB247" i="1"/>
  <c r="DB428" i="1"/>
  <c r="DB533" i="1"/>
  <c r="DB395" i="1"/>
  <c r="DB167" i="1"/>
  <c r="DB676" i="1"/>
  <c r="DB367" i="1"/>
  <c r="DB376" i="1"/>
  <c r="DB203" i="1"/>
  <c r="DB105" i="1"/>
  <c r="DB539" i="1"/>
  <c r="DB123" i="1"/>
  <c r="DB637" i="1"/>
  <c r="DB249" i="1"/>
  <c r="DB408" i="1"/>
  <c r="DB466" i="1"/>
  <c r="DB302" i="1"/>
  <c r="DB480" i="1"/>
  <c r="DB369" i="1"/>
  <c r="DB87" i="1"/>
  <c r="DB173" i="1"/>
  <c r="DB612" i="1"/>
  <c r="DB665" i="1"/>
  <c r="DB317" i="1"/>
  <c r="DB300" i="1"/>
  <c r="DB119" i="1"/>
  <c r="DB214" i="1"/>
  <c r="DB624" i="1"/>
  <c r="DB350" i="1"/>
  <c r="DB815" i="1"/>
  <c r="DB345" i="1"/>
  <c r="DB554" i="1"/>
  <c r="DB294" i="1"/>
  <c r="DB248" i="1"/>
  <c r="DB207" i="1"/>
  <c r="DB506" i="1"/>
  <c r="DB640" i="1"/>
  <c r="DB172" i="1"/>
  <c r="DB164" i="1"/>
  <c r="DB611" i="1"/>
  <c r="DB417" i="1"/>
  <c r="DB725" i="1"/>
  <c r="DB210" i="1"/>
  <c r="DB299" i="1"/>
  <c r="DB710" i="1"/>
  <c r="DB678" i="1"/>
  <c r="DC547" i="1"/>
  <c r="DD517" i="1"/>
  <c r="DC416" i="1"/>
  <c r="DC675" i="1"/>
  <c r="DC746" i="1"/>
  <c r="DC454" i="1"/>
  <c r="DC705" i="1"/>
  <c r="DC804" i="1"/>
  <c r="DC402" i="1"/>
  <c r="DC366" i="1"/>
  <c r="DC692" i="1"/>
  <c r="DC808" i="1"/>
  <c r="DC178" i="1"/>
  <c r="DC52" i="1"/>
  <c r="DC655" i="1"/>
  <c r="DC768" i="1"/>
  <c r="DC584" i="1"/>
  <c r="DC298" i="1"/>
  <c r="DC114" i="1"/>
  <c r="DC594" i="1"/>
  <c r="DC722" i="1"/>
  <c r="DC619" i="1"/>
  <c r="DC346" i="1"/>
  <c r="DC148" i="1"/>
  <c r="DC165" i="1"/>
  <c r="DC189" i="1"/>
  <c r="DC194" i="1"/>
  <c r="DC190" i="1"/>
  <c r="DC343" i="1"/>
  <c r="DC677" i="1"/>
  <c r="DC521" i="1"/>
  <c r="DC649" i="1"/>
  <c r="DC394" i="1"/>
  <c r="DC140" i="1"/>
  <c r="DC205" i="1"/>
  <c r="DC490" i="1"/>
  <c r="DC364" i="1"/>
  <c r="DC47" i="1"/>
  <c r="DC812" i="1"/>
  <c r="DC339" i="1"/>
  <c r="DC626" i="1"/>
  <c r="DB827" i="1"/>
  <c r="DA242" i="1"/>
  <c r="DC773" i="1"/>
  <c r="DB657" i="1"/>
  <c r="DA824" i="1"/>
  <c r="DC793" i="1"/>
  <c r="DB404" i="1"/>
  <c r="DA150" i="1"/>
  <c r="DC595" i="1"/>
  <c r="DB786" i="1"/>
  <c r="DA143" i="1"/>
  <c r="DC33" i="1"/>
  <c r="DB822" i="1"/>
  <c r="DA821" i="1"/>
  <c r="DC20" i="1"/>
  <c r="DB803" i="1"/>
  <c r="DA811" i="1"/>
  <c r="DC753" i="1"/>
  <c r="DB419" i="1"/>
  <c r="DA288" i="1"/>
  <c r="DC656" i="1"/>
  <c r="DB262" i="1"/>
  <c r="DA85" i="1"/>
  <c r="DC215" i="1"/>
  <c r="DB760" i="1"/>
  <c r="DA329" i="1"/>
  <c r="DC467" i="1"/>
  <c r="DB159" i="1"/>
  <c r="DA653" i="1"/>
  <c r="DC83" i="1"/>
  <c r="DB225" i="1"/>
  <c r="DA295" i="1"/>
  <c r="DC263" i="1"/>
  <c r="DB374" i="1"/>
  <c r="DA139" i="1"/>
  <c r="DC327" i="1"/>
  <c r="DB307" i="1"/>
  <c r="DA707" i="1"/>
  <c r="DA570" i="1"/>
  <c r="DA447" i="1"/>
  <c r="DA379" i="1"/>
  <c r="DA820" i="1"/>
  <c r="DA577" i="1"/>
  <c r="DA585" i="1"/>
  <c r="DA278" i="1"/>
  <c r="DA274" i="1"/>
  <c r="DA324" i="1"/>
  <c r="DA145" i="1"/>
  <c r="DA778" i="1"/>
  <c r="DA348" i="1"/>
  <c r="DA616" i="1"/>
  <c r="DA436" i="1"/>
  <c r="DA331" i="1"/>
  <c r="DA805" i="1"/>
  <c r="DA450" i="1"/>
  <c r="DA615" i="1"/>
  <c r="DA688" i="1"/>
  <c r="DA177" i="1"/>
  <c r="DA241" i="1"/>
  <c r="DA267" i="1"/>
  <c r="DA160" i="1"/>
  <c r="DA609" i="1"/>
  <c r="DA790" i="1"/>
  <c r="DA716" i="1"/>
  <c r="DA779" i="1"/>
  <c r="DA221" i="1"/>
  <c r="DA634" i="1"/>
  <c r="DA384" i="1"/>
  <c r="DA372" i="1"/>
  <c r="DA58" i="1"/>
  <c r="DA799" i="1"/>
  <c r="DA650" i="1"/>
  <c r="DA516" i="1"/>
  <c r="DA89" i="1"/>
  <c r="DA26" i="1"/>
  <c r="DA424" i="1"/>
  <c r="DA341" i="1"/>
  <c r="DA508" i="1"/>
  <c r="DA599" i="1"/>
  <c r="DA181" i="1"/>
  <c r="DA703" i="1"/>
  <c r="DA40" i="1"/>
  <c r="DA179" i="1"/>
  <c r="DA122" i="1"/>
  <c r="DA614" i="1"/>
  <c r="DA290" i="1"/>
  <c r="DA476" i="1"/>
  <c r="DA134" i="1"/>
  <c r="DA25" i="1"/>
  <c r="DA784" i="1"/>
  <c r="DA776" i="1"/>
  <c r="DA802" i="1"/>
  <c r="DA747" i="1"/>
  <c r="DA777" i="1"/>
  <c r="DA522" i="1"/>
  <c r="DA770" i="1"/>
  <c r="DA198" i="1"/>
  <c r="DA635" i="1"/>
  <c r="DA598" i="1"/>
  <c r="DA342" i="1"/>
  <c r="DA748" i="1"/>
  <c r="DA464" i="1"/>
  <c r="DA326" i="1"/>
  <c r="DA387" i="1"/>
  <c r="DA689" i="1"/>
  <c r="DA473" i="1"/>
  <c r="DA667" i="1"/>
  <c r="DA662" i="1"/>
  <c r="DA283" i="1"/>
  <c r="DA607" i="1"/>
  <c r="DA771" i="1"/>
  <c r="DA73" i="1"/>
  <c r="DA409" i="1"/>
  <c r="DA15" i="1"/>
  <c r="DA459" i="1"/>
  <c r="DA468" i="1"/>
  <c r="DA456" i="1"/>
  <c r="DA373" i="1"/>
  <c r="DA430" i="1"/>
  <c r="DA125" i="1"/>
  <c r="DA406" i="1"/>
  <c r="DA273" i="1"/>
  <c r="DA185" i="1"/>
  <c r="DA478" i="1"/>
  <c r="DA251" i="1"/>
  <c r="DA21" i="1"/>
  <c r="DA169" i="1"/>
  <c r="DA455" i="1"/>
  <c r="DA187" i="1"/>
  <c r="DA532" i="1"/>
  <c r="DA256" i="1"/>
  <c r="DA701" i="1"/>
  <c r="DA623" i="1"/>
  <c r="DA282" i="1"/>
  <c r="DA556" i="1"/>
  <c r="DA810" i="1"/>
  <c r="DA209" i="1"/>
  <c r="DA397" i="1"/>
  <c r="DA135" i="1"/>
  <c r="DA45" i="1"/>
  <c r="DA151" i="1"/>
  <c r="DA715" i="1"/>
  <c r="DA700" i="1"/>
  <c r="DA57" i="1"/>
  <c r="DA116" i="1"/>
  <c r="DA452" i="1"/>
  <c r="DA407" i="1"/>
  <c r="DA118" i="1"/>
  <c r="DA592" i="1"/>
  <c r="DA5" i="1"/>
  <c r="DA133" i="1"/>
  <c r="DA371" i="1"/>
  <c r="DA553" i="1"/>
  <c r="DA252" i="1"/>
  <c r="DA731" i="1"/>
  <c r="DA155" i="1"/>
  <c r="DA381" i="1"/>
  <c r="DA162" i="1"/>
  <c r="DA49" i="1"/>
  <c r="DA228" i="1"/>
  <c r="DA719" i="1"/>
  <c r="DA243" i="1"/>
  <c r="DA175" i="1"/>
  <c r="DA501" i="1"/>
  <c r="DA7" i="1"/>
  <c r="DA356" i="1"/>
  <c r="DA314" i="1"/>
  <c r="DA4" i="1"/>
  <c r="DA429" i="1"/>
  <c r="DA335" i="1"/>
  <c r="DA46" i="1"/>
  <c r="DA113" i="1"/>
  <c r="DA93" i="1"/>
  <c r="DA38" i="1"/>
  <c r="DA661" i="1"/>
  <c r="DA64" i="1"/>
  <c r="DA573" i="1"/>
  <c r="DA735" i="1"/>
  <c r="DA170" i="1"/>
  <c r="DA41" i="1"/>
  <c r="DA359" i="1"/>
  <c r="DA63" i="1"/>
  <c r="DA32" i="1"/>
  <c r="DC130" i="1"/>
  <c r="DD239" i="1"/>
  <c r="DD94" i="1"/>
  <c r="DA223" i="1"/>
  <c r="DD700" i="1"/>
  <c r="DD556" i="1"/>
  <c r="DD187" i="1"/>
  <c r="DD273" i="1"/>
  <c r="DD468" i="1"/>
  <c r="DD662" i="1"/>
  <c r="DD342" i="1"/>
  <c r="DD777" i="1"/>
  <c r="DD290" i="1"/>
  <c r="DD508" i="1"/>
  <c r="DD716" i="1"/>
  <c r="DD177" i="1"/>
  <c r="DD348" i="1"/>
  <c r="DD585" i="1"/>
  <c r="DC259" i="1"/>
  <c r="DC208" i="1"/>
  <c r="DA419" i="1"/>
  <c r="DA822" i="1"/>
  <c r="DC823" i="1"/>
  <c r="DB339" i="1"/>
  <c r="DB490" i="1"/>
  <c r="DB190" i="1"/>
  <c r="DB594" i="1"/>
  <c r="DB808" i="1"/>
  <c r="DC517" i="1"/>
  <c r="DC292" i="1"/>
  <c r="DC311" i="1"/>
  <c r="DC152" i="1"/>
  <c r="DC721" i="1"/>
  <c r="DC226" i="1"/>
  <c r="DC593" i="1"/>
  <c r="DC534" i="1"/>
  <c r="DC647" i="1"/>
  <c r="DD5" i="1"/>
  <c r="DD127" i="1"/>
  <c r="DD319" i="1"/>
  <c r="DD582" i="1"/>
  <c r="DD9" i="1"/>
  <c r="DD461" i="1"/>
  <c r="DD112" i="1"/>
  <c r="DD147" i="1"/>
  <c r="DD362" i="1"/>
  <c r="DD625" i="1"/>
  <c r="DD49" i="1"/>
  <c r="DD68" i="1"/>
  <c r="DD437" i="1"/>
  <c r="DD579" i="1"/>
  <c r="DD243" i="1"/>
  <c r="DD175" i="1"/>
  <c r="DD7" i="1"/>
  <c r="DD201" i="1"/>
  <c r="DD233" i="1"/>
  <c r="DD219" i="1"/>
  <c r="DD161" i="1"/>
  <c r="DD335" i="1"/>
  <c r="DD51" i="1"/>
  <c r="DD512" i="1"/>
  <c r="DD378" i="1"/>
  <c r="DD43" i="1"/>
  <c r="DD499" i="1"/>
  <c r="DD661" i="1"/>
  <c r="DD64" i="1"/>
  <c r="DD385" i="1"/>
  <c r="DD573" i="1"/>
  <c r="DD764" i="1"/>
  <c r="DD196" i="1"/>
  <c r="DD641" i="1"/>
  <c r="DD359" i="1"/>
  <c r="DA88" i="1"/>
  <c r="DD396" i="1"/>
  <c r="DC184" i="1"/>
  <c r="DD733" i="1"/>
  <c r="DA27" i="1"/>
  <c r="DC239" i="1"/>
  <c r="DD765" i="1"/>
  <c r="DA646" i="1"/>
  <c r="DC94" i="1"/>
  <c r="DD30" i="1"/>
  <c r="DA596" i="1"/>
  <c r="DC412" i="1"/>
  <c r="DD75" i="1"/>
  <c r="DC592" i="1"/>
  <c r="DC407" i="1"/>
  <c r="DC116" i="1"/>
  <c r="DC700" i="1"/>
  <c r="DC151" i="1"/>
  <c r="DC135" i="1"/>
  <c r="DC209" i="1"/>
  <c r="DC556" i="1"/>
  <c r="DC623" i="1"/>
  <c r="DC256" i="1"/>
  <c r="DC187" i="1"/>
  <c r="DC169" i="1"/>
  <c r="DC21" i="1"/>
  <c r="DC478" i="1"/>
  <c r="DC273" i="1"/>
  <c r="DC125" i="1"/>
  <c r="DC373" i="1"/>
  <c r="DC468" i="1"/>
  <c r="DC15" i="1"/>
  <c r="DC73" i="1"/>
  <c r="DC607" i="1"/>
  <c r="DC662" i="1"/>
  <c r="DC473" i="1"/>
  <c r="DC387" i="1"/>
  <c r="DC464" i="1"/>
  <c r="DC342" i="1"/>
  <c r="DC635" i="1"/>
  <c r="DC770" i="1"/>
  <c r="DC777" i="1"/>
  <c r="DC802" i="1"/>
  <c r="DC784" i="1"/>
  <c r="DC134" i="1"/>
  <c r="DC290" i="1"/>
  <c r="DC122" i="1"/>
  <c r="DC40" i="1"/>
  <c r="DC181" i="1"/>
  <c r="DC508" i="1"/>
  <c r="DC424" i="1"/>
  <c r="DC89" i="1"/>
  <c r="DC650" i="1"/>
  <c r="DC58" i="1"/>
  <c r="DC384" i="1"/>
  <c r="DC634" i="1"/>
  <c r="DC779" i="1"/>
  <c r="DC716" i="1"/>
  <c r="DC609" i="1"/>
  <c r="DC267" i="1"/>
  <c r="DC177" i="1"/>
  <c r="DC615" i="1"/>
  <c r="DC805" i="1"/>
  <c r="DC436" i="1"/>
  <c r="DC348" i="1"/>
  <c r="DC145" i="1"/>
  <c r="DC274" i="1"/>
  <c r="DC585" i="1"/>
  <c r="DC820" i="1"/>
  <c r="DC447" i="1"/>
  <c r="DC707" i="1"/>
  <c r="DB259" i="1"/>
  <c r="DA263" i="1"/>
  <c r="DC295" i="1"/>
  <c r="DB208" i="1"/>
  <c r="DA467" i="1"/>
  <c r="DC329" i="1"/>
  <c r="DB730" i="1"/>
  <c r="DA656" i="1"/>
  <c r="DC288" i="1"/>
  <c r="DB153" i="1"/>
  <c r="DA20" i="1"/>
  <c r="DC821" i="1"/>
  <c r="DB559" i="1"/>
  <c r="DA595" i="1"/>
  <c r="DC150" i="1"/>
  <c r="DB823" i="1"/>
  <c r="DA773" i="1"/>
  <c r="DC242" i="1"/>
  <c r="DC14" i="1"/>
  <c r="DC393" i="1"/>
  <c r="DC693" i="1"/>
  <c r="DC96" i="1"/>
  <c r="DC321" i="1"/>
  <c r="DC670" i="1"/>
  <c r="DC537" i="1"/>
  <c r="DC110" i="1"/>
  <c r="DC217" i="1"/>
  <c r="DC218" i="1"/>
  <c r="DC526" i="1"/>
  <c r="DC523" i="1"/>
  <c r="DC138" i="1"/>
  <c r="DC712" i="1"/>
  <c r="DC312" i="1"/>
  <c r="DC291" i="1"/>
  <c r="DC792" i="1"/>
  <c r="DC723" i="1"/>
  <c r="DC482" i="1"/>
  <c r="DC154" i="1"/>
  <c r="DB66" i="1"/>
  <c r="DB318" i="1"/>
  <c r="DB296" i="1"/>
  <c r="DB383" i="1"/>
  <c r="DB269" i="1"/>
  <c r="DB276" i="1"/>
  <c r="DB80" i="1"/>
  <c r="DB129" i="1"/>
  <c r="DB492" i="1"/>
  <c r="DB679" i="1"/>
  <c r="DB414" i="1"/>
  <c r="DB671" i="1"/>
  <c r="DB240" i="1"/>
  <c r="DB761" i="1"/>
  <c r="DB674" i="1"/>
  <c r="DB756" i="1"/>
  <c r="DB216" i="1"/>
  <c r="DB513" i="1"/>
  <c r="DB471" i="1"/>
  <c r="DB546" i="1"/>
  <c r="DB470" i="1"/>
  <c r="DB736" i="1"/>
  <c r="DB557" i="1"/>
  <c r="DB618" i="1"/>
  <c r="DB728" i="1"/>
  <c r="DB772" i="1"/>
  <c r="DB580" i="1"/>
  <c r="DB421" i="1"/>
  <c r="DB775" i="1"/>
  <c r="DB192" i="1"/>
  <c r="DB666" i="1"/>
  <c r="DB680" i="1"/>
  <c r="DA3" i="1"/>
  <c r="DA158" i="1"/>
  <c r="DA10" i="1"/>
  <c r="DA613" i="1"/>
  <c r="DA582" i="1"/>
  <c r="DA9" i="1"/>
  <c r="DA71" i="1"/>
  <c r="DA76" i="1"/>
  <c r="DA255" i="1"/>
  <c r="DA461" i="1"/>
  <c r="DA112" i="1"/>
  <c r="DA147" i="1"/>
  <c r="DA17" i="1"/>
  <c r="DA620" i="1"/>
  <c r="DA625" i="1"/>
  <c r="DA780" i="1"/>
  <c r="DA475" i="1"/>
  <c r="DA68" i="1"/>
  <c r="DA437" i="1"/>
  <c r="DA390" i="1"/>
  <c r="DA681" i="1"/>
  <c r="DA211" i="1"/>
  <c r="DA401" i="1"/>
  <c r="DA195" i="1"/>
  <c r="DA229" i="1"/>
  <c r="DA687" i="1"/>
  <c r="DA201" i="1"/>
  <c r="DA233" i="1"/>
  <c r="DA182" i="1"/>
  <c r="DA463" i="1"/>
  <c r="DA219" i="1"/>
  <c r="DA24" i="1"/>
  <c r="DA423" i="1"/>
  <c r="DA426" i="1"/>
  <c r="DA749" i="1"/>
  <c r="DA79" i="1"/>
  <c r="DA512" i="1"/>
  <c r="DA61" i="1"/>
  <c r="DA349" i="1"/>
  <c r="DA378" i="1"/>
  <c r="DA245" i="1"/>
  <c r="DA499" i="1"/>
  <c r="DA234" i="1"/>
  <c r="DA413" i="1"/>
  <c r="DA84" i="1"/>
  <c r="DA42" i="1"/>
  <c r="DA602" i="1"/>
  <c r="DA270" i="1"/>
  <c r="DA266" i="1"/>
  <c r="DA202" i="1"/>
  <c r="DA336" i="1"/>
  <c r="DA498" i="1"/>
  <c r="DA641" i="1"/>
  <c r="DA60" i="1"/>
  <c r="DA268" i="1"/>
  <c r="DA304" i="1"/>
  <c r="DA375" i="1"/>
  <c r="DC88" i="1"/>
  <c r="DD571" i="1"/>
  <c r="DD184" i="1"/>
  <c r="DA572" i="1"/>
  <c r="DA37" i="1"/>
  <c r="DC646" i="1"/>
  <c r="DC596" i="1"/>
  <c r="DD592" i="1"/>
  <c r="DD407" i="1"/>
  <c r="DD151" i="1"/>
  <c r="DD135" i="1"/>
  <c r="DD623" i="1"/>
  <c r="DD256" i="1"/>
  <c r="DD21" i="1"/>
  <c r="DD478" i="1"/>
  <c r="DD373" i="1"/>
  <c r="DD15" i="1"/>
  <c r="DD607" i="1"/>
  <c r="DD473" i="1"/>
  <c r="DD464" i="1"/>
  <c r="DD635" i="1"/>
  <c r="DD802" i="1"/>
  <c r="DD134" i="1"/>
  <c r="DD122" i="1"/>
  <c r="DD181" i="1"/>
  <c r="DD424" i="1"/>
  <c r="DD650" i="1"/>
  <c r="DD384" i="1"/>
  <c r="DD779" i="1"/>
  <c r="DD267" i="1"/>
  <c r="DD615" i="1"/>
  <c r="DD436" i="1"/>
  <c r="DD274" i="1"/>
  <c r="DD820" i="1"/>
  <c r="DA307" i="1"/>
  <c r="DB263" i="1"/>
  <c r="DB467" i="1"/>
  <c r="DA760" i="1"/>
  <c r="DB656" i="1"/>
  <c r="DC153" i="1"/>
  <c r="DC559" i="1"/>
  <c r="DA404" i="1"/>
  <c r="DB773" i="1"/>
  <c r="DB47" i="1"/>
  <c r="DB649" i="1"/>
  <c r="DB677" i="1"/>
  <c r="DB148" i="1"/>
  <c r="DB619" i="1"/>
  <c r="DB768" i="1"/>
  <c r="DB52" i="1"/>
  <c r="DB804" i="1"/>
  <c r="DB454" i="1"/>
  <c r="DC361" i="1"/>
  <c r="DC434" i="1"/>
  <c r="DC382" i="1"/>
  <c r="DC548" i="1"/>
  <c r="DC493" i="1"/>
  <c r="DC762" i="1"/>
  <c r="DC718" i="1"/>
  <c r="DC236" i="1"/>
  <c r="DC197" i="1"/>
  <c r="DC306" i="1"/>
  <c r="DC54" i="1"/>
  <c r="DC794" i="1"/>
  <c r="DC399" i="1"/>
  <c r="DC50" i="1"/>
  <c r="DC131" i="1"/>
  <c r="DC388" i="1"/>
  <c r="DC106" i="1"/>
  <c r="DD158" i="1"/>
  <c r="DD133" i="1"/>
  <c r="DD10" i="1"/>
  <c r="DD613" i="1"/>
  <c r="DD371" i="1"/>
  <c r="DD525" i="1"/>
  <c r="DD71" i="1"/>
  <c r="DD16" i="1"/>
  <c r="DD76" i="1"/>
  <c r="DD255" i="1"/>
  <c r="DD731" i="1"/>
  <c r="DD370" i="1"/>
  <c r="DD155" i="1"/>
  <c r="DD381" i="1"/>
  <c r="DD620" i="1"/>
  <c r="DD162" i="1"/>
  <c r="DD673" i="1"/>
  <c r="DD780" i="1"/>
  <c r="DD475" i="1"/>
  <c r="DD280" i="1"/>
  <c r="DD228" i="1"/>
  <c r="DD74" i="1"/>
  <c r="DD390" i="1"/>
  <c r="DD719" i="1"/>
  <c r="DD681" i="1"/>
  <c r="DD211" i="1"/>
  <c r="DD92" i="1"/>
  <c r="DD401" i="1"/>
  <c r="DD195" i="1"/>
  <c r="DD588" i="1"/>
  <c r="DD501" i="1"/>
  <c r="DD229" i="1"/>
  <c r="DD687" i="1"/>
  <c r="DD564" i="1"/>
  <c r="DD356" i="1"/>
  <c r="DD182" i="1"/>
  <c r="DD314" i="1"/>
  <c r="DD463" i="1"/>
  <c r="DD4" i="1"/>
  <c r="DD98" i="1"/>
  <c r="DD423" i="1"/>
  <c r="DD429" i="1"/>
  <c r="DD632" i="1"/>
  <c r="DD749" i="1"/>
  <c r="DD79" i="1"/>
  <c r="DD46" i="1"/>
  <c r="DD176" i="1"/>
  <c r="DD113" i="1"/>
  <c r="DD682" i="1"/>
  <c r="DD93" i="1"/>
  <c r="DD245" i="1"/>
  <c r="DD38" i="1"/>
  <c r="DD231" i="1"/>
  <c r="DD234" i="1"/>
  <c r="DD413" i="1"/>
  <c r="DD84" i="1"/>
  <c r="DD602" i="1"/>
  <c r="DD270" i="1"/>
  <c r="DD735" i="1"/>
  <c r="DD202" i="1"/>
  <c r="DD336" i="1"/>
  <c r="DD170" i="1"/>
  <c r="DD309" i="1"/>
  <c r="DD41" i="1"/>
  <c r="DD268" i="1"/>
  <c r="DD56" i="1"/>
  <c r="DD63" i="1"/>
  <c r="DD375" i="1"/>
  <c r="DC571" i="1"/>
  <c r="DA130" i="1"/>
  <c r="DC5" i="1"/>
  <c r="DC3" i="1"/>
  <c r="DC158" i="1"/>
  <c r="DC127" i="1"/>
  <c r="DC133" i="1"/>
  <c r="DC10" i="1"/>
  <c r="DC319" i="1"/>
  <c r="DC613" i="1"/>
  <c r="DC371" i="1"/>
  <c r="DC582" i="1"/>
  <c r="DC525" i="1"/>
  <c r="DC553" i="1"/>
  <c r="DC9" i="1"/>
  <c r="DC71" i="1"/>
  <c r="DC16" i="1"/>
  <c r="DC252" i="1"/>
  <c r="DC76" i="1"/>
  <c r="DC255" i="1"/>
  <c r="DC731" i="1"/>
  <c r="DC461" i="1"/>
  <c r="DC370" i="1"/>
  <c r="DC112" i="1"/>
  <c r="DC155" i="1"/>
  <c r="DC78" i="1"/>
  <c r="DC147" i="1"/>
  <c r="DC381" i="1"/>
  <c r="DC17" i="1"/>
  <c r="DC362" i="1"/>
  <c r="DC620" i="1"/>
  <c r="DC162" i="1"/>
  <c r="DC625" i="1"/>
  <c r="DC673" i="1"/>
  <c r="DC780" i="1"/>
  <c r="DC49" i="1"/>
  <c r="DC475" i="1"/>
  <c r="DC280" i="1"/>
  <c r="DC68" i="1"/>
  <c r="DC228" i="1"/>
  <c r="DC74" i="1"/>
  <c r="DC437" i="1"/>
  <c r="DC390" i="1"/>
  <c r="DC719" i="1"/>
  <c r="DC579" i="1"/>
  <c r="DC681" i="1"/>
  <c r="DC211" i="1"/>
  <c r="DC243" i="1"/>
  <c r="DC92" i="1"/>
  <c r="DC401" i="1"/>
  <c r="DC175" i="1"/>
  <c r="DC195" i="1"/>
  <c r="DC588" i="1"/>
  <c r="DC501" i="1"/>
  <c r="DC229" i="1"/>
  <c r="DC687" i="1"/>
  <c r="DC7" i="1"/>
  <c r="DC564" i="1"/>
  <c r="DC201" i="1"/>
  <c r="DC356" i="1"/>
  <c r="DC90" i="1"/>
  <c r="DC233" i="1"/>
  <c r="DC182" i="1"/>
  <c r="DC314" i="1"/>
  <c r="DC463" i="1"/>
  <c r="DC219" i="1"/>
  <c r="DC4" i="1"/>
  <c r="DC98" i="1"/>
  <c r="DC24" i="1"/>
  <c r="DC423" i="1"/>
  <c r="DC161" i="1"/>
  <c r="DC429" i="1"/>
  <c r="DC426" i="1"/>
  <c r="DC632" i="1"/>
  <c r="DC335" i="1"/>
  <c r="DC749" i="1"/>
  <c r="DC79" i="1"/>
  <c r="DC51" i="1"/>
  <c r="DC46" i="1"/>
  <c r="DC512" i="1"/>
  <c r="DC176" i="1"/>
  <c r="DC113" i="1"/>
  <c r="DC61" i="1"/>
  <c r="DC349" i="1"/>
  <c r="DC682" i="1"/>
  <c r="DC378" i="1"/>
  <c r="DC93" i="1"/>
  <c r="DC245" i="1"/>
  <c r="DC43" i="1"/>
  <c r="DC38" i="1"/>
  <c r="DC499" i="1"/>
  <c r="DC231" i="1"/>
  <c r="DC234" i="1"/>
  <c r="DC661" i="1"/>
  <c r="DC413" i="1"/>
  <c r="DC84" i="1"/>
  <c r="DC64" i="1"/>
  <c r="DC42" i="1"/>
  <c r="DC385" i="1"/>
  <c r="DC602" i="1"/>
  <c r="DC573" i="1"/>
  <c r="DC270" i="1"/>
  <c r="DC266" i="1"/>
  <c r="DC764" i="1"/>
  <c r="DC735" i="1"/>
  <c r="DC202" i="1"/>
  <c r="DC336" i="1"/>
  <c r="DC196" i="1"/>
  <c r="DC170" i="1"/>
  <c r="DC498" i="1"/>
  <c r="DC641" i="1"/>
  <c r="DC309" i="1"/>
  <c r="DC41" i="1"/>
  <c r="DC60" i="1"/>
  <c r="DC268" i="1"/>
  <c r="DC56" i="1"/>
  <c r="DC359" i="1"/>
  <c r="DC304" i="1"/>
  <c r="DC18" i="1"/>
  <c r="DC63" i="1"/>
  <c r="DC375" i="1"/>
  <c r="DC347" i="1"/>
  <c r="DD32" i="1"/>
  <c r="DA571" i="1"/>
  <c r="DC396" i="1"/>
  <c r="DD352" i="1"/>
  <c r="DA184" i="1"/>
  <c r="DC733" i="1"/>
  <c r="DD572" i="1"/>
  <c r="DA239" i="1"/>
  <c r="DC765" i="1"/>
  <c r="DD37" i="1"/>
  <c r="DA94" i="1"/>
  <c r="DC30" i="1"/>
  <c r="DD488" i="1"/>
  <c r="DA412" i="1"/>
  <c r="DC75" i="1"/>
  <c r="DD223" i="1"/>
  <c r="DD118" i="1"/>
  <c r="DD452" i="1"/>
  <c r="DD57" i="1"/>
  <c r="DD715" i="1"/>
  <c r="DD45" i="1"/>
  <c r="DD397" i="1"/>
  <c r="DD810" i="1"/>
  <c r="DD282" i="1"/>
  <c r="DD701" i="1"/>
  <c r="DD532" i="1"/>
  <c r="DD455" i="1"/>
  <c r="DD251" i="1"/>
  <c r="DD430" i="1"/>
  <c r="DD456" i="1"/>
  <c r="DD459" i="1"/>
  <c r="DD409" i="1"/>
  <c r="DD771" i="1"/>
  <c r="DD283" i="1"/>
  <c r="DD667" i="1"/>
  <c r="DD689" i="1"/>
  <c r="DD748" i="1"/>
  <c r="DD598" i="1"/>
  <c r="DD522" i="1"/>
  <c r="DD747" i="1"/>
  <c r="DD776" i="1"/>
  <c r="DD476" i="1"/>
  <c r="DD614" i="1"/>
  <c r="DD179" i="1"/>
  <c r="DD703" i="1"/>
  <c r="DD599" i="1"/>
  <c r="DD341" i="1"/>
  <c r="DD26" i="1"/>
  <c r="DD516" i="1"/>
  <c r="DD799" i="1"/>
  <c r="DD221" i="1"/>
  <c r="DD790" i="1"/>
  <c r="DD160" i="1"/>
  <c r="DD241" i="1"/>
  <c r="DD688" i="1"/>
  <c r="DD450" i="1"/>
  <c r="DD331" i="1"/>
  <c r="DD616" i="1"/>
  <c r="DD778" i="1"/>
  <c r="DD324" i="1"/>
  <c r="DD278" i="1"/>
  <c r="DD577" i="1"/>
  <c r="DD570" i="1"/>
  <c r="DB327" i="1"/>
  <c r="DA374" i="1"/>
  <c r="DC237" i="1"/>
  <c r="DB83" i="1"/>
  <c r="DA159" i="1"/>
  <c r="DC272" i="1"/>
  <c r="DB215" i="1"/>
  <c r="DA262" i="1"/>
  <c r="DC535" i="1"/>
  <c r="DB753" i="1"/>
  <c r="DA803" i="1"/>
  <c r="DC543" i="1"/>
  <c r="DB33" i="1"/>
  <c r="DA786" i="1"/>
  <c r="DC549" i="1"/>
  <c r="DB793" i="1"/>
  <c r="DA657" i="1"/>
  <c r="DC825" i="1"/>
  <c r="DB626" i="1"/>
  <c r="DB812" i="1"/>
  <c r="DB364" i="1"/>
  <c r="DB205" i="1"/>
  <c r="DB394" i="1"/>
  <c r="DB521" i="1"/>
  <c r="DB343" i="1"/>
  <c r="DB194" i="1"/>
  <c r="DB165" i="1"/>
  <c r="DB346" i="1"/>
  <c r="DB722" i="1"/>
  <c r="DB114" i="1"/>
  <c r="DB584" i="1"/>
  <c r="DB655" i="1"/>
  <c r="DB178" i="1"/>
  <c r="DB692" i="1"/>
  <c r="DB402" i="1"/>
  <c r="DB705" i="1"/>
  <c r="DB746" i="1"/>
  <c r="DB416" i="1"/>
  <c r="DB547" i="1"/>
  <c r="DC238" i="1"/>
  <c r="DC544" i="1"/>
  <c r="DC739" i="1"/>
  <c r="DC741" i="1"/>
  <c r="DC188" i="1"/>
  <c r="DC809" i="1"/>
  <c r="DC353" i="1"/>
  <c r="DC199" i="1"/>
  <c r="DC494" i="1"/>
  <c r="DC328" i="1"/>
  <c r="DC711" i="1"/>
  <c r="DC724" i="1"/>
  <c r="DC95" i="1"/>
  <c r="DC28" i="1"/>
  <c r="DC720" i="1"/>
  <c r="DC817" i="1"/>
  <c r="DC365" i="1"/>
  <c r="DC597" i="1"/>
  <c r="DC101" i="1"/>
  <c r="DC449" i="1"/>
  <c r="DC691" i="1"/>
  <c r="DC308" i="1"/>
  <c r="DC220" i="1"/>
  <c r="DC727" i="1"/>
  <c r="DC743" i="1"/>
  <c r="DC668" i="1"/>
  <c r="DC832" i="1"/>
  <c r="DC333" i="1"/>
  <c r="DC271" i="1"/>
  <c r="DC496" i="1"/>
  <c r="DC146" i="1"/>
  <c r="DA127" i="1"/>
  <c r="DA319" i="1"/>
  <c r="DA525" i="1"/>
  <c r="DA16" i="1"/>
  <c r="DA370" i="1"/>
  <c r="DA78" i="1"/>
  <c r="DA362" i="1"/>
  <c r="DA673" i="1"/>
  <c r="DA280" i="1"/>
  <c r="DA74" i="1"/>
  <c r="DA579" i="1"/>
  <c r="DA92" i="1"/>
  <c r="DA588" i="1"/>
  <c r="DA564" i="1"/>
  <c r="DA90" i="1"/>
  <c r="DA98" i="1"/>
  <c r="DA161" i="1"/>
  <c r="DA632" i="1"/>
  <c r="DA51" i="1"/>
  <c r="DA176" i="1"/>
  <c r="DA682" i="1"/>
  <c r="DA43" i="1"/>
  <c r="DA231" i="1"/>
  <c r="DA385" i="1"/>
  <c r="DA764" i="1"/>
  <c r="DA196" i="1"/>
  <c r="DA309" i="1"/>
  <c r="DA56" i="1"/>
  <c r="DA18" i="1"/>
  <c r="DA347" i="1"/>
  <c r="DA352" i="1"/>
  <c r="DC27" i="1"/>
  <c r="DA488" i="1"/>
  <c r="DD209" i="1"/>
  <c r="DD169" i="1"/>
  <c r="DD125" i="1"/>
  <c r="DD73" i="1"/>
  <c r="DD387" i="1"/>
  <c r="DD770" i="1"/>
  <c r="DD784" i="1"/>
  <c r="DD40" i="1"/>
  <c r="DD89" i="1"/>
  <c r="DD634" i="1"/>
  <c r="DD609" i="1"/>
  <c r="DD805" i="1"/>
  <c r="DD145" i="1"/>
  <c r="DD447" i="1"/>
  <c r="DA225" i="1"/>
  <c r="DC730" i="1"/>
  <c r="DB20" i="1"/>
  <c r="DB595" i="1"/>
  <c r="DA827" i="1"/>
  <c r="DB140" i="1"/>
  <c r="DB189" i="1"/>
  <c r="DB298" i="1"/>
  <c r="DB366" i="1"/>
  <c r="DB675" i="1"/>
  <c r="DC411" i="1"/>
  <c r="DC479" i="1"/>
  <c r="DC685" i="1"/>
  <c r="DC224" i="1"/>
  <c r="DC264" i="1"/>
  <c r="DC97" i="1"/>
  <c r="DC469" i="1"/>
  <c r="DC672" i="1"/>
  <c r="DB5" i="1"/>
  <c r="DB3" i="1"/>
  <c r="DB158" i="1"/>
  <c r="DB127" i="1"/>
  <c r="DB133" i="1"/>
  <c r="DB10" i="1"/>
  <c r="DB319" i="1"/>
  <c r="DB613" i="1"/>
  <c r="DB371" i="1"/>
  <c r="DB582" i="1"/>
  <c r="DB525" i="1"/>
  <c r="DB553" i="1"/>
  <c r="DB9" i="1"/>
  <c r="DB71" i="1"/>
  <c r="DB16" i="1"/>
  <c r="DB252" i="1"/>
  <c r="DB76" i="1"/>
  <c r="DB255" i="1"/>
  <c r="DB731" i="1"/>
  <c r="DB461" i="1"/>
  <c r="DB370" i="1"/>
  <c r="DB112" i="1"/>
  <c r="DB155" i="1"/>
  <c r="DB78" i="1"/>
  <c r="DB147" i="1"/>
  <c r="DB381" i="1"/>
  <c r="DB17" i="1"/>
  <c r="DB362" i="1"/>
  <c r="DB620" i="1"/>
  <c r="DB162" i="1"/>
  <c r="DB625" i="1"/>
  <c r="DB673" i="1"/>
  <c r="DB780" i="1"/>
  <c r="DB49" i="1"/>
  <c r="DB475" i="1"/>
  <c r="DB280" i="1"/>
  <c r="DB68" i="1"/>
  <c r="DB228" i="1"/>
  <c r="DB74" i="1"/>
  <c r="DB437" i="1"/>
  <c r="DB390" i="1"/>
  <c r="DB719" i="1"/>
  <c r="DB579" i="1"/>
  <c r="DB681" i="1"/>
  <c r="DB211" i="1"/>
  <c r="DB243" i="1"/>
  <c r="DB92" i="1"/>
  <c r="DB401" i="1"/>
  <c r="DB175" i="1"/>
  <c r="DB195" i="1"/>
  <c r="DB588" i="1"/>
  <c r="DB501" i="1"/>
  <c r="DB229" i="1"/>
  <c r="DB687" i="1"/>
  <c r="DB7" i="1"/>
  <c r="DB564" i="1"/>
  <c r="DB201" i="1"/>
  <c r="DB356" i="1"/>
  <c r="DB90" i="1"/>
  <c r="DB233" i="1"/>
  <c r="DB182" i="1"/>
  <c r="DB314" i="1"/>
  <c r="DB463" i="1"/>
  <c r="DB219" i="1"/>
  <c r="DB4" i="1"/>
  <c r="DB98" i="1"/>
  <c r="DB24" i="1"/>
  <c r="DB423" i="1"/>
  <c r="DB161" i="1"/>
  <c r="DB429" i="1"/>
  <c r="DB426" i="1"/>
  <c r="DB632" i="1"/>
  <c r="DB335" i="1"/>
  <c r="DB749" i="1"/>
  <c r="DB79" i="1"/>
  <c r="DB51" i="1"/>
  <c r="DB46" i="1"/>
  <c r="DB512" i="1"/>
  <c r="DB176" i="1"/>
  <c r="DB113" i="1"/>
  <c r="DB61" i="1"/>
  <c r="DB349" i="1"/>
  <c r="DB682" i="1"/>
  <c r="DB378" i="1"/>
  <c r="DB93" i="1"/>
  <c r="DB245" i="1"/>
  <c r="DB43" i="1"/>
  <c r="DB38" i="1"/>
  <c r="DB499" i="1"/>
  <c r="DB231" i="1"/>
  <c r="DB234" i="1"/>
  <c r="DB661" i="1"/>
  <c r="DB413" i="1"/>
  <c r="DB84" i="1"/>
  <c r="DB64" i="1"/>
  <c r="DB42" i="1"/>
  <c r="DB385" i="1"/>
  <c r="DB602" i="1"/>
  <c r="DB573" i="1"/>
  <c r="DB270" i="1"/>
  <c r="DB266" i="1"/>
  <c r="DB764" i="1"/>
  <c r="DB735" i="1"/>
  <c r="DB202" i="1"/>
  <c r="DB336" i="1"/>
  <c r="DB196" i="1"/>
  <c r="DB170" i="1"/>
  <c r="DB498" i="1"/>
  <c r="DB641" i="1"/>
  <c r="DB309" i="1"/>
  <c r="DB41" i="1"/>
  <c r="DB60" i="1"/>
  <c r="DB268" i="1"/>
  <c r="DB56" i="1"/>
  <c r="DB359" i="1"/>
  <c r="DB304" i="1"/>
  <c r="DB18" i="1"/>
  <c r="DB63" i="1"/>
  <c r="DB375" i="1"/>
  <c r="DB347" i="1"/>
  <c r="DC32" i="1"/>
  <c r="DD88" i="1"/>
  <c r="DA396" i="1"/>
  <c r="DC352" i="1"/>
  <c r="DD130" i="1"/>
  <c r="DA733" i="1"/>
  <c r="DC572" i="1"/>
  <c r="DD27" i="1"/>
  <c r="DA765" i="1"/>
  <c r="DC37" i="1"/>
  <c r="DD646" i="1"/>
  <c r="DA30" i="1"/>
  <c r="DC488" i="1"/>
  <c r="DD596" i="1"/>
  <c r="DA75" i="1"/>
  <c r="DC223" i="1"/>
  <c r="DC118" i="1"/>
  <c r="DC452" i="1"/>
  <c r="DC57" i="1"/>
  <c r="DC715" i="1"/>
  <c r="DC45" i="1"/>
  <c r="DC397" i="1"/>
  <c r="DC810" i="1"/>
  <c r="DC282" i="1"/>
  <c r="DC701" i="1"/>
  <c r="DC532" i="1"/>
  <c r="DC455" i="1"/>
  <c r="DC251" i="1"/>
  <c r="DC185" i="1"/>
  <c r="DC406" i="1"/>
  <c r="DC430" i="1"/>
  <c r="DC456" i="1"/>
  <c r="DC459" i="1"/>
  <c r="DC409" i="1"/>
  <c r="DC771" i="1"/>
  <c r="DC283" i="1"/>
  <c r="DC667" i="1"/>
  <c r="DC689" i="1"/>
  <c r="DC326" i="1"/>
  <c r="DC748" i="1"/>
  <c r="DC598" i="1"/>
  <c r="DC198" i="1"/>
  <c r="DC522" i="1"/>
  <c r="DC747" i="1"/>
  <c r="DC776" i="1"/>
  <c r="DC25" i="1"/>
  <c r="DC476" i="1"/>
  <c r="DC614" i="1"/>
  <c r="DC179" i="1"/>
  <c r="DC703" i="1"/>
  <c r="DC599" i="1"/>
  <c r="DC341" i="1"/>
  <c r="DC26" i="1"/>
  <c r="DC516" i="1"/>
  <c r="DC799" i="1"/>
  <c r="DC372" i="1"/>
  <c r="DC221" i="1"/>
  <c r="DC790" i="1"/>
  <c r="DC160" i="1"/>
  <c r="DC241" i="1"/>
  <c r="DC688" i="1"/>
  <c r="DC450" i="1"/>
  <c r="DC331" i="1"/>
  <c r="DC616" i="1"/>
  <c r="DC778" i="1"/>
  <c r="DC324" i="1"/>
  <c r="DC278" i="1"/>
  <c r="DC577" i="1"/>
  <c r="DC379" i="1"/>
  <c r="DC570" i="1"/>
  <c r="DA327" i="1"/>
  <c r="DC139" i="1"/>
  <c r="DB237" i="1"/>
  <c r="DA83" i="1"/>
  <c r="DC653" i="1"/>
  <c r="DB272" i="1"/>
  <c r="DA215" i="1"/>
  <c r="DC85" i="1"/>
  <c r="DB535" i="1"/>
  <c r="DA753" i="1"/>
  <c r="DC811" i="1"/>
  <c r="DB543" i="1"/>
  <c r="DA33" i="1"/>
  <c r="DC143" i="1"/>
  <c r="DB549" i="1"/>
  <c r="DA793" i="1"/>
  <c r="DC824" i="1"/>
  <c r="DB825" i="1"/>
  <c r="DA626" i="1"/>
  <c r="DC757" i="1"/>
  <c r="DC589" i="1"/>
  <c r="DC639" i="1"/>
  <c r="DC664" i="1"/>
  <c r="DC658" i="1"/>
  <c r="DC504" i="1"/>
  <c r="DC531" i="1"/>
  <c r="DC442" i="1"/>
  <c r="DC253" i="1"/>
  <c r="DC340" i="1"/>
  <c r="DC180" i="1"/>
  <c r="DC107" i="1"/>
  <c r="DC460" i="1"/>
  <c r="DC550" i="1"/>
  <c r="DC392" i="1"/>
  <c r="DC325" i="1"/>
  <c r="DC171" i="1"/>
  <c r="DC758" i="1"/>
  <c r="DC791" i="1"/>
  <c r="DB590" i="1"/>
  <c r="DB108" i="1"/>
  <c r="DB502" i="1"/>
  <c r="DB111" i="1"/>
  <c r="DB351" i="1"/>
  <c r="DB796" i="1"/>
  <c r="DB814" i="1"/>
  <c r="DB643" i="1"/>
  <c r="DB261" i="1"/>
  <c r="DB487" i="1"/>
  <c r="DB806" i="1"/>
  <c r="DB816" i="1"/>
  <c r="DB297" i="1"/>
  <c r="DB500" i="1"/>
  <c r="DB183" i="1"/>
  <c r="DB800" i="1"/>
  <c r="DB651" i="1"/>
  <c r="DB445" i="1"/>
  <c r="DB415" i="1"/>
  <c r="DB320" i="1"/>
  <c r="DB453" i="1"/>
  <c r="DB785" i="1"/>
  <c r="DB126" i="1"/>
  <c r="DB509" i="1"/>
  <c r="DB440" i="1"/>
  <c r="DB569" i="1"/>
  <c r="DB828" i="1"/>
  <c r="DB831" i="1"/>
  <c r="DB766" i="1"/>
  <c r="DB642" i="1"/>
  <c r="DB713" i="1"/>
  <c r="DB528" i="1"/>
  <c r="CN582" i="1"/>
  <c r="CP765" i="1"/>
  <c r="CN490" i="1"/>
  <c r="CM240" i="1"/>
  <c r="CP106" i="1"/>
  <c r="CN79" i="1"/>
  <c r="CQ776" i="1"/>
  <c r="CQ779" i="1"/>
  <c r="CQ577" i="1"/>
  <c r="CQ595" i="1"/>
  <c r="CM238" i="1"/>
  <c r="CU404" i="1"/>
  <c r="CU823" i="1"/>
  <c r="CV824" i="1"/>
  <c r="CQ461" i="1"/>
  <c r="CO7" i="1"/>
  <c r="CN423" i="1"/>
  <c r="CM682" i="1"/>
  <c r="CO130" i="1"/>
  <c r="CN592" i="1"/>
  <c r="CM181" i="1"/>
  <c r="CN811" i="1"/>
  <c r="CN768" i="1"/>
  <c r="CM261" i="1"/>
  <c r="CM620" i="1"/>
  <c r="CN501" i="1"/>
  <c r="CO512" i="1"/>
  <c r="CP270" i="1"/>
  <c r="CM715" i="1"/>
  <c r="CO688" i="1"/>
  <c r="CP338" i="1"/>
  <c r="CQ253" i="1"/>
  <c r="CP164" i="1"/>
  <c r="CP192" i="1"/>
  <c r="CO780" i="1"/>
  <c r="CN359" i="1"/>
  <c r="CO684" i="1"/>
  <c r="CO9" i="1"/>
  <c r="CQ92" i="1"/>
  <c r="CO46" i="1"/>
  <c r="CO396" i="1"/>
  <c r="CP777" i="1"/>
  <c r="CN516" i="1"/>
  <c r="CO83" i="1"/>
  <c r="CQ484" i="1"/>
  <c r="CM811" i="1"/>
  <c r="CP559" i="1"/>
  <c r="CN495" i="1"/>
  <c r="CQ658" i="1"/>
  <c r="CM298" i="1"/>
  <c r="CP547" i="1"/>
  <c r="CO55" i="1"/>
  <c r="CN284" i="1"/>
  <c r="CP613" i="1"/>
  <c r="CM731" i="1"/>
  <c r="CQ228" i="1"/>
  <c r="CQ243" i="1"/>
  <c r="CN429" i="1"/>
  <c r="CM335" i="1"/>
  <c r="CP231" i="1"/>
  <c r="CN88" i="1"/>
  <c r="CQ468" i="1"/>
  <c r="CM790" i="1"/>
  <c r="CO110" i="1"/>
  <c r="CM388" i="1"/>
  <c r="CP158" i="1"/>
  <c r="CP319" i="1"/>
  <c r="CN16" i="1"/>
  <c r="CQ147" i="1"/>
  <c r="CN162" i="1"/>
  <c r="CP68" i="1"/>
  <c r="CO390" i="1"/>
  <c r="CP211" i="1"/>
  <c r="CM195" i="1"/>
  <c r="CO564" i="1"/>
  <c r="CN98" i="1"/>
  <c r="CN161" i="1"/>
  <c r="CP378" i="1"/>
  <c r="CN499" i="1"/>
  <c r="CQ764" i="1"/>
  <c r="CP336" i="1"/>
  <c r="CP309" i="1"/>
  <c r="CP733" i="1"/>
  <c r="CN135" i="1"/>
  <c r="CO771" i="1"/>
  <c r="CN598" i="1"/>
  <c r="CM476" i="1"/>
  <c r="CQ799" i="1"/>
  <c r="CP805" i="1"/>
  <c r="CM83" i="1"/>
  <c r="CQ83" i="1"/>
  <c r="CN760" i="1"/>
  <c r="CP753" i="1"/>
  <c r="CO811" i="1"/>
  <c r="CN543" i="1"/>
  <c r="CM404" i="1"/>
  <c r="CQ538" i="1"/>
  <c r="CP626" i="1"/>
  <c r="CO96" i="1"/>
  <c r="CN190" i="1"/>
  <c r="CM340" i="1"/>
  <c r="CO52" i="1"/>
  <c r="CP758" i="1"/>
  <c r="CO608" i="1"/>
  <c r="CM188" i="1"/>
  <c r="CP487" i="1"/>
  <c r="CM721" i="1"/>
  <c r="CO220" i="1"/>
  <c r="CP672" i="1"/>
  <c r="CN76" i="1"/>
  <c r="CP475" i="1"/>
  <c r="CP579" i="1"/>
  <c r="CP201" i="1"/>
  <c r="CP182" i="1"/>
  <c r="CM749" i="1"/>
  <c r="CQ473" i="1"/>
  <c r="CQ811" i="1"/>
  <c r="CO773" i="1"/>
  <c r="CM589" i="1"/>
  <c r="CP165" i="1"/>
  <c r="CM325" i="1"/>
  <c r="CN383" i="1"/>
  <c r="CP711" i="1"/>
  <c r="CO69" i="1"/>
  <c r="CN625" i="1"/>
  <c r="CO719" i="1"/>
  <c r="CM588" i="1"/>
  <c r="CM245" i="1"/>
  <c r="CM488" i="1"/>
  <c r="CO452" i="1"/>
  <c r="CO810" i="1"/>
  <c r="CP149" i="1"/>
  <c r="CQ616" i="1"/>
  <c r="CN83" i="1"/>
  <c r="CO85" i="1"/>
  <c r="CP811" i="1"/>
  <c r="CO822" i="1"/>
  <c r="CN824" i="1"/>
  <c r="CM323" i="1"/>
  <c r="CQ757" i="1"/>
  <c r="CP394" i="1"/>
  <c r="CN594" i="1"/>
  <c r="CQ808" i="1"/>
  <c r="CQ791" i="1"/>
  <c r="CQ411" i="1"/>
  <c r="CO222" i="1"/>
  <c r="CM328" i="1"/>
  <c r="CN249" i="1"/>
  <c r="CN158" i="1"/>
  <c r="CO613" i="1"/>
  <c r="CM582" i="1"/>
  <c r="CM16" i="1"/>
  <c r="CQ731" i="1"/>
  <c r="CP112" i="1"/>
  <c r="CP147" i="1"/>
  <c r="CQ620" i="1"/>
  <c r="CN475" i="1"/>
  <c r="CO280" i="1"/>
  <c r="CO228" i="1"/>
  <c r="CN719" i="1"/>
  <c r="CO243" i="1"/>
  <c r="CQ195" i="1"/>
  <c r="CN7" i="1"/>
  <c r="CO356" i="1"/>
  <c r="CO182" i="1"/>
  <c r="CM98" i="1"/>
  <c r="CM161" i="1"/>
  <c r="CQ335" i="1"/>
  <c r="CM46" i="1"/>
  <c r="CM378" i="1"/>
  <c r="CM499" i="1"/>
  <c r="CN64" i="1"/>
  <c r="CQ602" i="1"/>
  <c r="CM764" i="1"/>
  <c r="CO336" i="1"/>
  <c r="CP571" i="1"/>
  <c r="CQ184" i="1"/>
  <c r="CN30" i="1"/>
  <c r="CM592" i="1"/>
  <c r="CQ700" i="1"/>
  <c r="CN810" i="1"/>
  <c r="CQ456" i="1"/>
  <c r="CN771" i="1"/>
  <c r="CP473" i="1"/>
  <c r="CM598" i="1"/>
  <c r="CO777" i="1"/>
  <c r="CP799" i="1"/>
  <c r="CN779" i="1"/>
  <c r="CO436" i="1"/>
  <c r="CM467" i="1"/>
  <c r="CN20" i="1"/>
  <c r="CP33" i="1"/>
  <c r="CM150" i="1"/>
  <c r="CO258" i="1"/>
  <c r="CQ439" i="1"/>
  <c r="CN141" i="1"/>
  <c r="CP827" i="1"/>
  <c r="CM47" i="1"/>
  <c r="CP664" i="1"/>
  <c r="CM677" i="1"/>
  <c r="CO194" i="1"/>
  <c r="CQ148" i="1"/>
  <c r="CN526" i="1"/>
  <c r="CQ584" i="1"/>
  <c r="CO312" i="1"/>
  <c r="CM804" i="1"/>
  <c r="CO675" i="1"/>
  <c r="CN91" i="1"/>
  <c r="CM296" i="1"/>
  <c r="CQ351" i="1"/>
  <c r="CP548" i="1"/>
  <c r="CP479" i="1"/>
  <c r="CP624" i="1"/>
  <c r="CQ518" i="1"/>
  <c r="CQ817" i="1"/>
  <c r="CM470" i="1"/>
  <c r="CN781" i="1"/>
  <c r="CN642" i="1"/>
  <c r="CM158" i="1"/>
  <c r="CM319" i="1"/>
  <c r="CM613" i="1"/>
  <c r="CQ582" i="1"/>
  <c r="CQ16" i="1"/>
  <c r="CP76" i="1"/>
  <c r="CP731" i="1"/>
  <c r="CN461" i="1"/>
  <c r="CO112" i="1"/>
  <c r="CO147" i="1"/>
  <c r="CO381" i="1"/>
  <c r="CP620" i="1"/>
  <c r="CP162" i="1"/>
  <c r="CQ625" i="1"/>
  <c r="CQ780" i="1"/>
  <c r="CM475" i="1"/>
  <c r="CM280" i="1"/>
  <c r="CN68" i="1"/>
  <c r="CN228" i="1"/>
  <c r="CM719" i="1"/>
  <c r="CM579" i="1"/>
  <c r="CN211" i="1"/>
  <c r="CN243" i="1"/>
  <c r="CN92" i="1"/>
  <c r="CO175" i="1"/>
  <c r="CO195" i="1"/>
  <c r="CP588" i="1"/>
  <c r="CP501" i="1"/>
  <c r="CM564" i="1"/>
  <c r="CM201" i="1"/>
  <c r="CN356" i="1"/>
  <c r="CM182" i="1"/>
  <c r="CQ98" i="1"/>
  <c r="CP423" i="1"/>
  <c r="CQ161" i="1"/>
  <c r="CQ429" i="1"/>
  <c r="CP335" i="1"/>
  <c r="CP749" i="1"/>
  <c r="CP79" i="1"/>
  <c r="CQ46" i="1"/>
  <c r="CP113" i="1"/>
  <c r="CQ682" i="1"/>
  <c r="CN93" i="1"/>
  <c r="CQ245" i="1"/>
  <c r="CO38" i="1"/>
  <c r="CM231" i="1"/>
  <c r="CP486" i="1"/>
  <c r="CM64" i="1"/>
  <c r="CO602" i="1"/>
  <c r="CP573" i="1"/>
  <c r="CQ735" i="1"/>
  <c r="CQ196" i="1"/>
  <c r="CN571" i="1"/>
  <c r="CO352" i="1"/>
  <c r="CP184" i="1"/>
  <c r="CP572" i="1"/>
  <c r="CQ94" i="1"/>
  <c r="CM596" i="1"/>
  <c r="CP75" i="1"/>
  <c r="CP151" i="1"/>
  <c r="CQ397" i="1"/>
  <c r="CN701" i="1"/>
  <c r="CQ478" i="1"/>
  <c r="CN456" i="1"/>
  <c r="CN667" i="1"/>
  <c r="CO387" i="1"/>
  <c r="CP748" i="1"/>
  <c r="CN802" i="1"/>
  <c r="CQ424" i="1"/>
  <c r="CO716" i="1"/>
  <c r="CP609" i="1"/>
  <c r="CM450" i="1"/>
  <c r="CN436" i="1"/>
  <c r="CO186" i="1"/>
  <c r="CP707" i="1"/>
  <c r="CO752" i="1"/>
  <c r="CO159" i="1"/>
  <c r="CP329" i="1"/>
  <c r="CP803" i="1"/>
  <c r="CQ821" i="1"/>
  <c r="CM33" i="1"/>
  <c r="CN786" i="1"/>
  <c r="CO549" i="1"/>
  <c r="CP793" i="1"/>
  <c r="CQ657" i="1"/>
  <c r="CM242" i="1"/>
  <c r="CN439" i="1"/>
  <c r="CO420" i="1"/>
  <c r="CP322" i="1"/>
  <c r="CQ633" i="1"/>
  <c r="CM827" i="1"/>
  <c r="CN339" i="1"/>
  <c r="CO393" i="1"/>
  <c r="CP364" i="1"/>
  <c r="CQ639" i="1"/>
  <c r="CM664" i="1"/>
  <c r="CN649" i="1"/>
  <c r="CO670" i="1"/>
  <c r="CP343" i="1"/>
  <c r="CQ531" i="1"/>
  <c r="CM442" i="1"/>
  <c r="CN148" i="1"/>
  <c r="CO218" i="1"/>
  <c r="CP722" i="1"/>
  <c r="CQ180" i="1"/>
  <c r="CM584" i="1"/>
  <c r="CO655" i="1"/>
  <c r="CP178" i="1"/>
  <c r="CQ692" i="1"/>
  <c r="CN792" i="1"/>
  <c r="CO723" i="1"/>
  <c r="CP482" i="1"/>
  <c r="CO517" i="1"/>
  <c r="CQ361" i="1"/>
  <c r="CN318" i="1"/>
  <c r="CP210" i="1"/>
  <c r="CM739" i="1"/>
  <c r="CO289" i="1"/>
  <c r="CQ382" i="1"/>
  <c r="CN276" i="1"/>
  <c r="CN435" i="1"/>
  <c r="CQ315" i="1"/>
  <c r="CN492" i="1"/>
  <c r="CQ679" i="1"/>
  <c r="CO685" i="1"/>
  <c r="CQ762" i="1"/>
  <c r="CP761" i="1"/>
  <c r="CP236" i="1"/>
  <c r="CP123" i="1"/>
  <c r="CQ310" i="1"/>
  <c r="CQ126" i="1"/>
  <c r="CQ727" i="1"/>
  <c r="CM136" i="1"/>
  <c r="CM775" i="1"/>
  <c r="CN672" i="1"/>
  <c r="CO680" i="1"/>
  <c r="CP797" i="1"/>
  <c r="CQ520" i="1"/>
  <c r="CM520" i="1"/>
  <c r="CN146" i="1"/>
  <c r="CO528" i="1"/>
  <c r="CP603" i="1"/>
  <c r="CQ503" i="1"/>
  <c r="CM503" i="1"/>
  <c r="CN388" i="1"/>
  <c r="CO666" i="1"/>
  <c r="CP410" i="1"/>
  <c r="CQ115" i="1"/>
  <c r="CM115" i="1"/>
  <c r="CN496" i="1"/>
  <c r="CO713" i="1"/>
  <c r="CP344" i="1"/>
  <c r="CQ232" i="1"/>
  <c r="CM232" i="1"/>
  <c r="CN647" i="1"/>
  <c r="CO192" i="1"/>
  <c r="CP587" i="1"/>
  <c r="CQ542" i="1"/>
  <c r="CM542" i="1"/>
  <c r="CN271" i="1"/>
  <c r="CO642" i="1"/>
  <c r="CP540" i="1"/>
  <c r="CQ117" i="1"/>
  <c r="CM117" i="1"/>
  <c r="CN131" i="1"/>
  <c r="CO775" i="1"/>
  <c r="CP103" i="1"/>
  <c r="CQ555" i="1"/>
  <c r="CM555" i="1"/>
  <c r="CN333" i="1"/>
  <c r="CO766" i="1"/>
  <c r="CP536" i="1"/>
  <c r="CQ759" i="1"/>
  <c r="CM759" i="1"/>
  <c r="CN50" i="1"/>
  <c r="CO421" i="1"/>
  <c r="CP69" i="1"/>
  <c r="CQ833" i="1"/>
  <c r="CM833" i="1"/>
  <c r="CN832" i="1"/>
  <c r="CO831" i="1"/>
  <c r="CP830" i="1"/>
  <c r="CQ783" i="1"/>
  <c r="CM783" i="1"/>
  <c r="CN534" i="1"/>
  <c r="CO580" i="1"/>
  <c r="CP136" i="1"/>
  <c r="CQ829" i="1"/>
  <c r="CM829" i="1"/>
  <c r="CN668" i="1"/>
  <c r="CO828" i="1"/>
  <c r="CP562" i="1"/>
  <c r="CQ818" i="1"/>
  <c r="CM818" i="1"/>
  <c r="CN469" i="1"/>
  <c r="CO772" i="1"/>
  <c r="CP601" i="1"/>
  <c r="CQ515" i="1"/>
  <c r="CM515" i="1"/>
  <c r="CN743" i="1"/>
  <c r="CO569" i="1"/>
  <c r="CP628" i="1"/>
  <c r="CQ781" i="1"/>
  <c r="CM781" i="1"/>
  <c r="CN399" i="1"/>
  <c r="CO728" i="1"/>
  <c r="CP627" i="1"/>
  <c r="CQ578" i="1"/>
  <c r="CM578" i="1"/>
  <c r="CN727" i="1"/>
  <c r="CO440" i="1"/>
  <c r="CP659" i="1"/>
  <c r="CQ477" i="1"/>
  <c r="CM477" i="1"/>
  <c r="CN794" i="1"/>
  <c r="CO618" i="1"/>
  <c r="CP400" i="1"/>
  <c r="CQ247" i="1"/>
  <c r="CM247" i="1"/>
  <c r="CN220" i="1"/>
  <c r="CO509" i="1"/>
  <c r="CP787" i="1"/>
  <c r="CQ428" i="1"/>
  <c r="CM428" i="1"/>
  <c r="CN593" i="1"/>
  <c r="CO557" i="1"/>
  <c r="CP166" i="1"/>
  <c r="CQ533" i="1"/>
  <c r="CM533" i="1"/>
  <c r="CN308" i="1"/>
  <c r="CO126" i="1"/>
  <c r="CP77" i="1"/>
  <c r="CQ395" i="1"/>
  <c r="CM395" i="1"/>
  <c r="CN97" i="1"/>
  <c r="CO736" i="1"/>
  <c r="CP709" i="1"/>
  <c r="CQ167" i="1"/>
  <c r="CM167" i="1"/>
  <c r="CN691" i="1"/>
  <c r="CO785" i="1"/>
  <c r="CP293" i="1"/>
  <c r="CQ676" i="1"/>
  <c r="CM676" i="1"/>
  <c r="CN54" i="1"/>
  <c r="CO470" i="1"/>
  <c r="CP425" i="1"/>
  <c r="CQ367" i="1"/>
  <c r="CM367" i="1"/>
  <c r="CN449" i="1"/>
  <c r="CO453" i="1"/>
  <c r="CP310" i="1"/>
  <c r="CQ376" i="1"/>
  <c r="CM376" i="1"/>
  <c r="CN306" i="1"/>
  <c r="CO546" i="1"/>
  <c r="CP377" i="1"/>
  <c r="CQ203" i="1"/>
  <c r="CM203" i="1"/>
  <c r="CN101" i="1"/>
  <c r="CO320" i="1"/>
  <c r="CP284" i="1"/>
  <c r="CQ105" i="1"/>
  <c r="CM105" i="1"/>
  <c r="CN226" i="1"/>
  <c r="CO471" i="1"/>
  <c r="CP285" i="1"/>
  <c r="CQ539" i="1"/>
  <c r="CM539" i="1"/>
  <c r="CN597" i="1"/>
  <c r="CO415" i="1"/>
  <c r="CP458" i="1"/>
  <c r="CQ123" i="1"/>
  <c r="CM123" i="1"/>
  <c r="CN264" i="1"/>
  <c r="CO513" i="1"/>
  <c r="CP462" i="1"/>
  <c r="CQ637" i="1"/>
  <c r="CM637" i="1"/>
  <c r="CN365" i="1"/>
  <c r="CO445" i="1"/>
  <c r="CP163" i="1"/>
  <c r="CQ249" i="1"/>
  <c r="CM249" i="1"/>
  <c r="CN197" i="1"/>
  <c r="CO216" i="1"/>
  <c r="CP717" i="1"/>
  <c r="CQ408" i="1"/>
  <c r="CM408" i="1"/>
  <c r="CN817" i="1"/>
  <c r="CO651" i="1"/>
  <c r="CP524" i="1"/>
  <c r="CQ466" i="1"/>
  <c r="CM466" i="1"/>
  <c r="CN236" i="1"/>
  <c r="CO756" i="1"/>
  <c r="CP617" i="1"/>
  <c r="CQ302" i="1"/>
  <c r="CM302" i="1"/>
  <c r="CN720" i="1"/>
  <c r="CO800" i="1"/>
  <c r="CP663" i="1"/>
  <c r="CQ480" i="1"/>
  <c r="CM480" i="1"/>
  <c r="CN721" i="1"/>
  <c r="CO674" i="1"/>
  <c r="CP732" i="1"/>
  <c r="CQ369" i="1"/>
  <c r="CM369" i="1"/>
  <c r="CN28" i="1"/>
  <c r="CO183" i="1"/>
  <c r="CP281" i="1"/>
  <c r="CQ87" i="1"/>
  <c r="CM87" i="1"/>
  <c r="CN224" i="1"/>
  <c r="CO761" i="1"/>
  <c r="CP527" i="1"/>
  <c r="CQ173" i="1"/>
  <c r="CM173" i="1"/>
  <c r="CN95" i="1"/>
  <c r="CO500" i="1"/>
  <c r="CP120" i="1"/>
  <c r="CQ612" i="1"/>
  <c r="CM612" i="1"/>
  <c r="CN718" i="1"/>
  <c r="CO240" i="1"/>
  <c r="CP422" i="1"/>
  <c r="CQ665" i="1"/>
  <c r="CM665" i="1"/>
  <c r="CN724" i="1"/>
  <c r="CO297" i="1"/>
  <c r="CP518" i="1"/>
  <c r="CQ317" i="1"/>
  <c r="CM317" i="1"/>
  <c r="CN762" i="1"/>
  <c r="CO671" i="1"/>
  <c r="CP235" i="1"/>
  <c r="CQ300" i="1"/>
  <c r="CM300" i="1"/>
  <c r="CN711" i="1"/>
  <c r="CO816" i="1"/>
  <c r="CP560" i="1"/>
  <c r="CQ119" i="1"/>
  <c r="CM119" i="1"/>
  <c r="CN685" i="1"/>
  <c r="CO414" i="1"/>
  <c r="CP583" i="1"/>
  <c r="CQ214" i="1"/>
  <c r="CM214" i="1"/>
  <c r="CN328" i="1"/>
  <c r="CO806" i="1"/>
  <c r="CP751" i="1"/>
  <c r="CQ624" i="1"/>
  <c r="CM624" i="1"/>
  <c r="CN152" i="1"/>
  <c r="CO679" i="1"/>
  <c r="CP755" i="1"/>
  <c r="CQ350" i="1"/>
  <c r="CM350" i="1"/>
  <c r="CN494" i="1"/>
  <c r="CO487" i="1"/>
  <c r="CP443" i="1"/>
  <c r="CQ815" i="1"/>
  <c r="CM815" i="1"/>
  <c r="CN493" i="1"/>
  <c r="CO492" i="1"/>
  <c r="CP698" i="1"/>
  <c r="CQ345" i="1"/>
  <c r="CM345" i="1"/>
  <c r="CN199" i="1"/>
  <c r="CO261" i="1"/>
  <c r="CP403" i="1"/>
  <c r="CQ554" i="1"/>
  <c r="CM554" i="1"/>
  <c r="CN479" i="1"/>
  <c r="CO129" i="1"/>
  <c r="CP315" i="1"/>
  <c r="CQ294" i="1"/>
  <c r="CM294" i="1"/>
  <c r="CN353" i="1"/>
  <c r="CO643" i="1"/>
  <c r="CP55" i="1"/>
  <c r="CQ248" i="1"/>
  <c r="CM248" i="1"/>
  <c r="CN311" i="1"/>
  <c r="CO80" i="1"/>
  <c r="CP435" i="1"/>
  <c r="CQ207" i="1"/>
  <c r="CM207" i="1"/>
  <c r="CN809" i="1"/>
  <c r="CM672" i="1"/>
  <c r="CM680" i="1"/>
  <c r="CM797" i="1"/>
  <c r="CQ146" i="1"/>
  <c r="CQ528" i="1"/>
  <c r="CQ603" i="1"/>
  <c r="CP503" i="1"/>
  <c r="CP388" i="1"/>
  <c r="CP666" i="1"/>
  <c r="CO410" i="1"/>
  <c r="CO115" i="1"/>
  <c r="CO496" i="1"/>
  <c r="CN713" i="1"/>
  <c r="CN344" i="1"/>
  <c r="CN232" i="1"/>
  <c r="CM647" i="1"/>
  <c r="CM192" i="1"/>
  <c r="CM587" i="1"/>
  <c r="CQ271" i="1"/>
  <c r="CQ642" i="1"/>
  <c r="CQ540" i="1"/>
  <c r="CP117" i="1"/>
  <c r="CP131" i="1"/>
  <c r="CP775" i="1"/>
  <c r="CO103" i="1"/>
  <c r="CO555" i="1"/>
  <c r="CO333" i="1"/>
  <c r="CN766" i="1"/>
  <c r="CN536" i="1"/>
  <c r="CN759" i="1"/>
  <c r="CM50" i="1"/>
  <c r="CM421" i="1"/>
  <c r="CM69" i="1"/>
  <c r="CQ832" i="1"/>
  <c r="CQ831" i="1"/>
  <c r="CQ830" i="1"/>
  <c r="CP783" i="1"/>
  <c r="CP534" i="1"/>
  <c r="CP580" i="1"/>
  <c r="CO136" i="1"/>
  <c r="CO829" i="1"/>
  <c r="CO668" i="1"/>
  <c r="CN828" i="1"/>
  <c r="CN562" i="1"/>
  <c r="CN818" i="1"/>
  <c r="CM469" i="1"/>
  <c r="CM772" i="1"/>
  <c r="CM601" i="1"/>
  <c r="CQ743" i="1"/>
  <c r="CQ569" i="1"/>
  <c r="CQ628" i="1"/>
  <c r="CP781" i="1"/>
  <c r="CP399" i="1"/>
  <c r="CP728" i="1"/>
  <c r="CO627" i="1"/>
  <c r="CO578" i="1"/>
  <c r="CO727" i="1"/>
  <c r="CN440" i="1"/>
  <c r="CN659" i="1"/>
  <c r="CN477" i="1"/>
  <c r="CM794" i="1"/>
  <c r="CM618" i="1"/>
  <c r="CM400" i="1"/>
  <c r="CQ220" i="1"/>
  <c r="CQ509" i="1"/>
  <c r="CQ787" i="1"/>
  <c r="CP428" i="1"/>
  <c r="CP593" i="1"/>
  <c r="CP557" i="1"/>
  <c r="CO166" i="1"/>
  <c r="CO533" i="1"/>
  <c r="CO308" i="1"/>
  <c r="CN126" i="1"/>
  <c r="CN77" i="1"/>
  <c r="CN395" i="1"/>
  <c r="CM97" i="1"/>
  <c r="CM736" i="1"/>
  <c r="CM709" i="1"/>
  <c r="CQ691" i="1"/>
  <c r="CQ785" i="1"/>
  <c r="CQ293" i="1"/>
  <c r="CP676" i="1"/>
  <c r="CP54" i="1"/>
  <c r="CP470" i="1"/>
  <c r="CO425" i="1"/>
  <c r="CO367" i="1"/>
  <c r="CO449" i="1"/>
  <c r="CN453" i="1"/>
  <c r="CN310" i="1"/>
  <c r="CN376" i="1"/>
  <c r="CM306" i="1"/>
  <c r="CM546" i="1"/>
  <c r="CM377" i="1"/>
  <c r="CQ101" i="1"/>
  <c r="CQ320" i="1"/>
  <c r="CQ284" i="1"/>
  <c r="CP105" i="1"/>
  <c r="CP226" i="1"/>
  <c r="CP471" i="1"/>
  <c r="CO285" i="1"/>
  <c r="CO539" i="1"/>
  <c r="CO597" i="1"/>
  <c r="CN415" i="1"/>
  <c r="CN458" i="1"/>
  <c r="CN123" i="1"/>
  <c r="CM264" i="1"/>
  <c r="CM513" i="1"/>
  <c r="CM462" i="1"/>
  <c r="CQ365" i="1"/>
  <c r="CQ445" i="1"/>
  <c r="CQ163" i="1"/>
  <c r="CP249" i="1"/>
  <c r="CP197" i="1"/>
  <c r="CP216" i="1"/>
  <c r="CO717" i="1"/>
  <c r="CO408" i="1"/>
  <c r="CO817" i="1"/>
  <c r="CN651" i="1"/>
  <c r="CN524" i="1"/>
  <c r="CN466" i="1"/>
  <c r="CM236" i="1"/>
  <c r="CM756" i="1"/>
  <c r="CM617" i="1"/>
  <c r="CQ720" i="1"/>
  <c r="CQ800" i="1"/>
  <c r="CQ663" i="1"/>
  <c r="CP480" i="1"/>
  <c r="CP721" i="1"/>
  <c r="CP674" i="1"/>
  <c r="CO732" i="1"/>
  <c r="CO369" i="1"/>
  <c r="CO28" i="1"/>
  <c r="CN183" i="1"/>
  <c r="CN281" i="1"/>
  <c r="CN87" i="1"/>
  <c r="CM224" i="1"/>
  <c r="CM761" i="1"/>
  <c r="CM527" i="1"/>
  <c r="CQ95" i="1"/>
  <c r="CQ500" i="1"/>
  <c r="CQ120" i="1"/>
  <c r="CP612" i="1"/>
  <c r="CP718" i="1"/>
  <c r="CP240" i="1"/>
  <c r="CO422" i="1"/>
  <c r="CO665" i="1"/>
  <c r="CO724" i="1"/>
  <c r="CN297" i="1"/>
  <c r="CN518" i="1"/>
  <c r="CN317" i="1"/>
  <c r="CM762" i="1"/>
  <c r="CM671" i="1"/>
  <c r="CM235" i="1"/>
  <c r="CQ711" i="1"/>
  <c r="CQ816" i="1"/>
  <c r="CQ560" i="1"/>
  <c r="CP119" i="1"/>
  <c r="CP685" i="1"/>
  <c r="CP414" i="1"/>
  <c r="CO583" i="1"/>
  <c r="CO214" i="1"/>
  <c r="CO328" i="1"/>
  <c r="CN806" i="1"/>
  <c r="CN751" i="1"/>
  <c r="CN624" i="1"/>
  <c r="CM152" i="1"/>
  <c r="CM679" i="1"/>
  <c r="CM755" i="1"/>
  <c r="CQ494" i="1"/>
  <c r="CQ487" i="1"/>
  <c r="CQ443" i="1"/>
  <c r="CP815" i="1"/>
  <c r="CP493" i="1"/>
  <c r="CP492" i="1"/>
  <c r="CO698" i="1"/>
  <c r="CO345" i="1"/>
  <c r="CO199" i="1"/>
  <c r="CN261" i="1"/>
  <c r="CN403" i="1"/>
  <c r="CN554" i="1"/>
  <c r="CM479" i="1"/>
  <c r="CM129" i="1"/>
  <c r="CM315" i="1"/>
  <c r="CQ353" i="1"/>
  <c r="CQ643" i="1"/>
  <c r="CQ55" i="1"/>
  <c r="CP248" i="1"/>
  <c r="CP311" i="1"/>
  <c r="CP80" i="1"/>
  <c r="CO435" i="1"/>
  <c r="CO207" i="1"/>
  <c r="CO809" i="1"/>
  <c r="CO814" i="1"/>
  <c r="CP222" i="1"/>
  <c r="CQ506" i="1"/>
  <c r="CM506" i="1"/>
  <c r="CN548" i="1"/>
  <c r="CO276" i="1"/>
  <c r="CP511" i="1"/>
  <c r="CQ640" i="1"/>
  <c r="CM640" i="1"/>
  <c r="CN188" i="1"/>
  <c r="CO796" i="1"/>
  <c r="CP813" i="1"/>
  <c r="CQ172" i="1"/>
  <c r="CM172" i="1"/>
  <c r="CN382" i="1"/>
  <c r="CO269" i="1"/>
  <c r="CP457" i="1"/>
  <c r="CQ164" i="1"/>
  <c r="CM164" i="1"/>
  <c r="CN741" i="1"/>
  <c r="CO351" i="1"/>
  <c r="CP289" i="1"/>
  <c r="CQ611" i="1"/>
  <c r="CM611" i="1"/>
  <c r="CN292" i="1"/>
  <c r="CO383" i="1"/>
  <c r="CP645" i="1"/>
  <c r="CQ417" i="1"/>
  <c r="CM417" i="1"/>
  <c r="CN739" i="1"/>
  <c r="CO111" i="1"/>
  <c r="CP156" i="1"/>
  <c r="CQ725" i="1"/>
  <c r="CM725" i="1"/>
  <c r="CN411" i="1"/>
  <c r="CO296" i="1"/>
  <c r="CP714" i="1"/>
  <c r="CQ210" i="1"/>
  <c r="CM210" i="1"/>
  <c r="CN544" i="1"/>
  <c r="CO502" i="1"/>
  <c r="CP608" i="1"/>
  <c r="CQ299" i="1"/>
  <c r="CM299" i="1"/>
  <c r="CN434" i="1"/>
  <c r="CO318" i="1"/>
  <c r="CP541" i="1"/>
  <c r="CQ710" i="1"/>
  <c r="CM710" i="1"/>
  <c r="CN238" i="1"/>
  <c r="CO108" i="1"/>
  <c r="CP91" i="1"/>
  <c r="CQ678" i="1"/>
  <c r="CM678" i="1"/>
  <c r="CN361" i="1"/>
  <c r="CO66" i="1"/>
  <c r="CP605" i="1"/>
  <c r="CQ547" i="1"/>
  <c r="CM547" i="1"/>
  <c r="CN590" i="1"/>
  <c r="CO474" i="1"/>
  <c r="CP517" i="1"/>
  <c r="CQ154" i="1"/>
  <c r="CM154" i="1"/>
  <c r="CN416" i="1"/>
  <c r="CO791" i="1"/>
  <c r="CP675" i="1"/>
  <c r="CQ482" i="1"/>
  <c r="CM482" i="1"/>
  <c r="CN746" i="1"/>
  <c r="CO758" i="1"/>
  <c r="CP454" i="1"/>
  <c r="CQ723" i="1"/>
  <c r="CM723" i="1"/>
  <c r="CN705" i="1"/>
  <c r="CO171" i="1"/>
  <c r="CP804" i="1"/>
  <c r="CQ792" i="1"/>
  <c r="CM792" i="1"/>
  <c r="CN402" i="1"/>
  <c r="CO325" i="1"/>
  <c r="CP366" i="1"/>
  <c r="CQ291" i="1"/>
  <c r="CM291" i="1"/>
  <c r="CN692" i="1"/>
  <c r="CO392" i="1"/>
  <c r="CP808" i="1"/>
  <c r="CQ312" i="1"/>
  <c r="CM312" i="1"/>
  <c r="CN178" i="1"/>
  <c r="CO550" i="1"/>
  <c r="CP52" i="1"/>
  <c r="CQ712" i="1"/>
  <c r="CM712" i="1"/>
  <c r="CN655" i="1"/>
  <c r="CO460" i="1"/>
  <c r="CP768" i="1"/>
  <c r="CQ138" i="1"/>
  <c r="CM138" i="1"/>
  <c r="CN584" i="1"/>
  <c r="CO107" i="1"/>
  <c r="CP298" i="1"/>
  <c r="CQ523" i="1"/>
  <c r="CM523" i="1"/>
  <c r="CN114" i="1"/>
  <c r="CO672" i="1"/>
  <c r="CN680" i="1"/>
  <c r="CN797" i="1"/>
  <c r="CN520" i="1"/>
  <c r="CM146" i="1"/>
  <c r="CM528" i="1"/>
  <c r="CM603" i="1"/>
  <c r="CQ388" i="1"/>
  <c r="CQ666" i="1"/>
  <c r="CQ410" i="1"/>
  <c r="CP115" i="1"/>
  <c r="CP496" i="1"/>
  <c r="CP713" i="1"/>
  <c r="CO344" i="1"/>
  <c r="CO232" i="1"/>
  <c r="CO647" i="1"/>
  <c r="CN192" i="1"/>
  <c r="CN587" i="1"/>
  <c r="CN542" i="1"/>
  <c r="CM271" i="1"/>
  <c r="CM642" i="1"/>
  <c r="CM540" i="1"/>
  <c r="CQ131" i="1"/>
  <c r="CQ775" i="1"/>
  <c r="CQ103" i="1"/>
  <c r="CP555" i="1"/>
  <c r="CP333" i="1"/>
  <c r="CP766" i="1"/>
  <c r="CO536" i="1"/>
  <c r="CO759" i="1"/>
  <c r="CO50" i="1"/>
  <c r="CN421" i="1"/>
  <c r="CN69" i="1"/>
  <c r="CN833" i="1"/>
  <c r="CM832" i="1"/>
  <c r="CM831" i="1"/>
  <c r="CM830" i="1"/>
  <c r="CQ534" i="1"/>
  <c r="CQ580" i="1"/>
  <c r="CQ136" i="1"/>
  <c r="CP829" i="1"/>
  <c r="CP668" i="1"/>
  <c r="CP828" i="1"/>
  <c r="CO562" i="1"/>
  <c r="CO818" i="1"/>
  <c r="CO469" i="1"/>
  <c r="CN772" i="1"/>
  <c r="CN601" i="1"/>
  <c r="CN515" i="1"/>
  <c r="CM743" i="1"/>
  <c r="CM569" i="1"/>
  <c r="CM628" i="1"/>
  <c r="CQ399" i="1"/>
  <c r="CQ728" i="1"/>
  <c r="CQ627" i="1"/>
  <c r="CP578" i="1"/>
  <c r="CP727" i="1"/>
  <c r="CP440" i="1"/>
  <c r="CO659" i="1"/>
  <c r="CO477" i="1"/>
  <c r="CO794" i="1"/>
  <c r="CN618" i="1"/>
  <c r="CN400" i="1"/>
  <c r="CN247" i="1"/>
  <c r="CM220" i="1"/>
  <c r="CM509" i="1"/>
  <c r="CM787" i="1"/>
  <c r="CQ593" i="1"/>
  <c r="CQ557" i="1"/>
  <c r="CQ166" i="1"/>
  <c r="CP533" i="1"/>
  <c r="CP308" i="1"/>
  <c r="CP126" i="1"/>
  <c r="CO77" i="1"/>
  <c r="CO395" i="1"/>
  <c r="CO97" i="1"/>
  <c r="CN736" i="1"/>
  <c r="CN709" i="1"/>
  <c r="CN167" i="1"/>
  <c r="CM691" i="1"/>
  <c r="CM785" i="1"/>
  <c r="CM293" i="1"/>
  <c r="CQ54" i="1"/>
  <c r="CQ470" i="1"/>
  <c r="CQ425" i="1"/>
  <c r="CP367" i="1"/>
  <c r="CP449" i="1"/>
  <c r="CP453" i="1"/>
  <c r="CO310" i="1"/>
  <c r="CO376" i="1"/>
  <c r="CO306" i="1"/>
  <c r="CN546" i="1"/>
  <c r="CN377" i="1"/>
  <c r="CN203" i="1"/>
  <c r="CM101" i="1"/>
  <c r="CM320" i="1"/>
  <c r="CM284" i="1"/>
  <c r="CQ226" i="1"/>
  <c r="CQ471" i="1"/>
  <c r="CQ285" i="1"/>
  <c r="CP539" i="1"/>
  <c r="CP597" i="1"/>
  <c r="CP415" i="1"/>
  <c r="CO458" i="1"/>
  <c r="CO123" i="1"/>
  <c r="CO264" i="1"/>
  <c r="CN513" i="1"/>
  <c r="CN462" i="1"/>
  <c r="CN637" i="1"/>
  <c r="CM365" i="1"/>
  <c r="CM445" i="1"/>
  <c r="CM163" i="1"/>
  <c r="CQ197" i="1"/>
  <c r="CQ216" i="1"/>
  <c r="CQ717" i="1"/>
  <c r="CP408" i="1"/>
  <c r="CP817" i="1"/>
  <c r="CP651" i="1"/>
  <c r="CO524" i="1"/>
  <c r="CO466" i="1"/>
  <c r="CO236" i="1"/>
  <c r="CN756" i="1"/>
  <c r="CN617" i="1"/>
  <c r="CN302" i="1"/>
  <c r="CM720" i="1"/>
  <c r="CM800" i="1"/>
  <c r="CM663" i="1"/>
  <c r="CQ721" i="1"/>
  <c r="CQ674" i="1"/>
  <c r="CQ732" i="1"/>
  <c r="CP369" i="1"/>
  <c r="CP28" i="1"/>
  <c r="CP183" i="1"/>
  <c r="CO281" i="1"/>
  <c r="CO87" i="1"/>
  <c r="CO224" i="1"/>
  <c r="CN761" i="1"/>
  <c r="CN527" i="1"/>
  <c r="CN173" i="1"/>
  <c r="CM95" i="1"/>
  <c r="CM500" i="1"/>
  <c r="CM120" i="1"/>
  <c r="CQ718" i="1"/>
  <c r="CQ240" i="1"/>
  <c r="CQ422" i="1"/>
  <c r="CP665" i="1"/>
  <c r="CP724" i="1"/>
  <c r="CP297" i="1"/>
  <c r="CO518" i="1"/>
  <c r="CO317" i="1"/>
  <c r="CO762" i="1"/>
  <c r="CN671" i="1"/>
  <c r="CN235" i="1"/>
  <c r="CN300" i="1"/>
  <c r="CM711" i="1"/>
  <c r="CM816" i="1"/>
  <c r="CM560" i="1"/>
  <c r="CQ685" i="1"/>
  <c r="CQ414" i="1"/>
  <c r="CQ583" i="1"/>
  <c r="CP214" i="1"/>
  <c r="CP328" i="1"/>
  <c r="CP806" i="1"/>
  <c r="CO751" i="1"/>
  <c r="CO624" i="1"/>
  <c r="CO152" i="1"/>
  <c r="CN679" i="1"/>
  <c r="CN755" i="1"/>
  <c r="CN350" i="1"/>
  <c r="CM494" i="1"/>
  <c r="CM487" i="1"/>
  <c r="CM443" i="1"/>
  <c r="CQ493" i="1"/>
  <c r="CQ492" i="1"/>
  <c r="CQ698" i="1"/>
  <c r="CP345" i="1"/>
  <c r="CP199" i="1"/>
  <c r="CP261" i="1"/>
  <c r="CO403" i="1"/>
  <c r="CO554" i="1"/>
  <c r="CO479" i="1"/>
  <c r="CN129" i="1"/>
  <c r="CN315" i="1"/>
  <c r="CN294" i="1"/>
  <c r="CM353" i="1"/>
  <c r="CM643" i="1"/>
  <c r="CM55" i="1"/>
  <c r="CQ311" i="1"/>
  <c r="CQ80" i="1"/>
  <c r="CQ435" i="1"/>
  <c r="CP207" i="1"/>
  <c r="CP809" i="1"/>
  <c r="CP814" i="1"/>
  <c r="CQ222" i="1"/>
  <c r="CM222" i="1"/>
  <c r="CN506" i="1"/>
  <c r="CO548" i="1"/>
  <c r="CP276" i="1"/>
  <c r="CQ511" i="1"/>
  <c r="CM511" i="1"/>
  <c r="CN640" i="1"/>
  <c r="CO188" i="1"/>
  <c r="CP796" i="1"/>
  <c r="CQ813" i="1"/>
  <c r="CM813" i="1"/>
  <c r="CN172" i="1"/>
  <c r="CO382" i="1"/>
  <c r="CP269" i="1"/>
  <c r="CQ457" i="1"/>
  <c r="CM457" i="1"/>
  <c r="CN164" i="1"/>
  <c r="CO741" i="1"/>
  <c r="CP351" i="1"/>
  <c r="CQ289" i="1"/>
  <c r="CM289" i="1"/>
  <c r="CN611" i="1"/>
  <c r="CO292" i="1"/>
  <c r="CP383" i="1"/>
  <c r="CQ645" i="1"/>
  <c r="CM645" i="1"/>
  <c r="CN417" i="1"/>
  <c r="CO739" i="1"/>
  <c r="CP111" i="1"/>
  <c r="CQ156" i="1"/>
  <c r="CM156" i="1"/>
  <c r="CN725" i="1"/>
  <c r="CO411" i="1"/>
  <c r="CP296" i="1"/>
  <c r="CQ714" i="1"/>
  <c r="CM714" i="1"/>
  <c r="CN210" i="1"/>
  <c r="CO544" i="1"/>
  <c r="CP502" i="1"/>
  <c r="CQ608" i="1"/>
  <c r="CM608" i="1"/>
  <c r="CN299" i="1"/>
  <c r="CO434" i="1"/>
  <c r="CP318" i="1"/>
  <c r="CQ541" i="1"/>
  <c r="CM541" i="1"/>
  <c r="CN710" i="1"/>
  <c r="CO238" i="1"/>
  <c r="CP108" i="1"/>
  <c r="CQ91" i="1"/>
  <c r="CM91" i="1"/>
  <c r="CN678" i="1"/>
  <c r="CO361" i="1"/>
  <c r="CP66" i="1"/>
  <c r="CQ605" i="1"/>
  <c r="CM605" i="1"/>
  <c r="CN547" i="1"/>
  <c r="CO590" i="1"/>
  <c r="CP474" i="1"/>
  <c r="CQ517" i="1"/>
  <c r="CM517" i="1"/>
  <c r="CN154" i="1"/>
  <c r="CP680" i="1"/>
  <c r="CO520" i="1"/>
  <c r="CN528" i="1"/>
  <c r="CN503" i="1"/>
  <c r="CM666" i="1"/>
  <c r="CQ496" i="1"/>
  <c r="CQ344" i="1"/>
  <c r="CP647" i="1"/>
  <c r="CO587" i="1"/>
  <c r="CO271" i="1"/>
  <c r="CN540" i="1"/>
  <c r="CM131" i="1"/>
  <c r="CM103" i="1"/>
  <c r="CQ766" i="1"/>
  <c r="CP759" i="1"/>
  <c r="CP421" i="1"/>
  <c r="CO833" i="1"/>
  <c r="CN831" i="1"/>
  <c r="CN783" i="1"/>
  <c r="CM580" i="1"/>
  <c r="CQ668" i="1"/>
  <c r="CQ562" i="1"/>
  <c r="CP469" i="1"/>
  <c r="CO601" i="1"/>
  <c r="CO743" i="1"/>
  <c r="CN628" i="1"/>
  <c r="CM399" i="1"/>
  <c r="CM627" i="1"/>
  <c r="CQ440" i="1"/>
  <c r="CP477" i="1"/>
  <c r="CP618" i="1"/>
  <c r="CO247" i="1"/>
  <c r="CN509" i="1"/>
  <c r="CN428" i="1"/>
  <c r="CM557" i="1"/>
  <c r="CQ308" i="1"/>
  <c r="CQ77" i="1"/>
  <c r="CP97" i="1"/>
  <c r="CO709" i="1"/>
  <c r="CO691" i="1"/>
  <c r="CN293" i="1"/>
  <c r="CM54" i="1"/>
  <c r="CM425" i="1"/>
  <c r="CQ453" i="1"/>
  <c r="CP376" i="1"/>
  <c r="CP546" i="1"/>
  <c r="CO203" i="1"/>
  <c r="CN320" i="1"/>
  <c r="CN105" i="1"/>
  <c r="CM471" i="1"/>
  <c r="CQ597" i="1"/>
  <c r="CQ458" i="1"/>
  <c r="CP264" i="1"/>
  <c r="CO462" i="1"/>
  <c r="CO365" i="1"/>
  <c r="CN163" i="1"/>
  <c r="CM197" i="1"/>
  <c r="CM717" i="1"/>
  <c r="CQ651" i="1"/>
  <c r="CP466" i="1"/>
  <c r="CP756" i="1"/>
  <c r="CO302" i="1"/>
  <c r="CN800" i="1"/>
  <c r="CN480" i="1"/>
  <c r="CM674" i="1"/>
  <c r="CQ28" i="1"/>
  <c r="CQ281" i="1"/>
  <c r="CP224" i="1"/>
  <c r="CO527" i="1"/>
  <c r="CO95" i="1"/>
  <c r="CN120" i="1"/>
  <c r="CM718" i="1"/>
  <c r="CM422" i="1"/>
  <c r="CQ297" i="1"/>
  <c r="CP317" i="1"/>
  <c r="CP671" i="1"/>
  <c r="CO300" i="1"/>
  <c r="CN816" i="1"/>
  <c r="CN119" i="1"/>
  <c r="CM414" i="1"/>
  <c r="CQ328" i="1"/>
  <c r="CQ751" i="1"/>
  <c r="CP152" i="1"/>
  <c r="CO755" i="1"/>
  <c r="CO494" i="1"/>
  <c r="CN443" i="1"/>
  <c r="CM493" i="1"/>
  <c r="CM698" i="1"/>
  <c r="CQ261" i="1"/>
  <c r="CP554" i="1"/>
  <c r="CP129" i="1"/>
  <c r="CO294" i="1"/>
  <c r="CN643" i="1"/>
  <c r="CN248" i="1"/>
  <c r="CM80" i="1"/>
  <c r="CQ809" i="1"/>
  <c r="CM814" i="1"/>
  <c r="CO506" i="1"/>
  <c r="CQ276" i="1"/>
  <c r="CN511" i="1"/>
  <c r="CP188" i="1"/>
  <c r="CM796" i="1"/>
  <c r="CO172" i="1"/>
  <c r="CQ269" i="1"/>
  <c r="CN457" i="1"/>
  <c r="CP741" i="1"/>
  <c r="CM351" i="1"/>
  <c r="CO611" i="1"/>
  <c r="CQ383" i="1"/>
  <c r="CN645" i="1"/>
  <c r="CP739" i="1"/>
  <c r="CM111" i="1"/>
  <c r="CO725" i="1"/>
  <c r="CQ296" i="1"/>
  <c r="CN714" i="1"/>
  <c r="CP544" i="1"/>
  <c r="CM502" i="1"/>
  <c r="CO299" i="1"/>
  <c r="CQ318" i="1"/>
  <c r="CN541" i="1"/>
  <c r="CP238" i="1"/>
  <c r="CM108" i="1"/>
  <c r="CO678" i="1"/>
  <c r="CQ66" i="1"/>
  <c r="CN605" i="1"/>
  <c r="CP590" i="1"/>
  <c r="CM474" i="1"/>
  <c r="CO154" i="1"/>
  <c r="CM416" i="1"/>
  <c r="CM791" i="1"/>
  <c r="CM675" i="1"/>
  <c r="CQ746" i="1"/>
  <c r="CQ758" i="1"/>
  <c r="CQ454" i="1"/>
  <c r="CP723" i="1"/>
  <c r="CP705" i="1"/>
  <c r="CP171" i="1"/>
  <c r="CO804" i="1"/>
  <c r="CO792" i="1"/>
  <c r="CO402" i="1"/>
  <c r="CN325" i="1"/>
  <c r="CN366" i="1"/>
  <c r="CN291" i="1"/>
  <c r="CM692" i="1"/>
  <c r="CM392" i="1"/>
  <c r="CM808" i="1"/>
  <c r="CQ178" i="1"/>
  <c r="CQ550" i="1"/>
  <c r="CQ52" i="1"/>
  <c r="CP712" i="1"/>
  <c r="CP655" i="1"/>
  <c r="CP460" i="1"/>
  <c r="CO768" i="1"/>
  <c r="CO138" i="1"/>
  <c r="CO584" i="1"/>
  <c r="CN107" i="1"/>
  <c r="CN298" i="1"/>
  <c r="CN523" i="1"/>
  <c r="CM114" i="1"/>
  <c r="CN180" i="1"/>
  <c r="CO594" i="1"/>
  <c r="CP526" i="1"/>
  <c r="CQ722" i="1"/>
  <c r="CM722" i="1"/>
  <c r="CN340" i="1"/>
  <c r="CO619" i="1"/>
  <c r="CP218" i="1"/>
  <c r="CQ346" i="1"/>
  <c r="CM346" i="1"/>
  <c r="CN253" i="1"/>
  <c r="CO148" i="1"/>
  <c r="CP217" i="1"/>
  <c r="CQ165" i="1"/>
  <c r="CM165" i="1"/>
  <c r="CN442" i="1"/>
  <c r="CO189" i="1"/>
  <c r="CP110" i="1"/>
  <c r="CQ194" i="1"/>
  <c r="CM194" i="1"/>
  <c r="CN531" i="1"/>
  <c r="CO190" i="1"/>
  <c r="CP537" i="1"/>
  <c r="CQ343" i="1"/>
  <c r="CM343" i="1"/>
  <c r="CN504" i="1"/>
  <c r="CO677" i="1"/>
  <c r="CP670" i="1"/>
  <c r="CQ521" i="1"/>
  <c r="CM521" i="1"/>
  <c r="CN658" i="1"/>
  <c r="CO649" i="1"/>
  <c r="CP321" i="1"/>
  <c r="CQ394" i="1"/>
  <c r="CM394" i="1"/>
  <c r="CN664" i="1"/>
  <c r="CO140" i="1"/>
  <c r="CP96" i="1"/>
  <c r="CQ205" i="1"/>
  <c r="CM205" i="1"/>
  <c r="CN639" i="1"/>
  <c r="CO490" i="1"/>
  <c r="CP693" i="1"/>
  <c r="CQ364" i="1"/>
  <c r="CM364" i="1"/>
  <c r="CN589" i="1"/>
  <c r="CO47" i="1"/>
  <c r="CP393" i="1"/>
  <c r="CQ812" i="1"/>
  <c r="CM812" i="1"/>
  <c r="CN757" i="1"/>
  <c r="CO339" i="1"/>
  <c r="CP14" i="1"/>
  <c r="CQ626" i="1"/>
  <c r="CM626" i="1"/>
  <c r="CN827" i="1"/>
  <c r="CO510" i="1"/>
  <c r="CP684" i="1"/>
  <c r="CQ565" i="1"/>
  <c r="CM565" i="1"/>
  <c r="CN633" i="1"/>
  <c r="CO495" i="1"/>
  <c r="CP141" i="1"/>
  <c r="CQ322" i="1"/>
  <c r="CM322" i="1"/>
  <c r="CN323" i="1"/>
  <c r="CO431" i="1"/>
  <c r="CP420" i="1"/>
  <c r="CQ826" i="1"/>
  <c r="CM826" i="1"/>
  <c r="CN538" i="1"/>
  <c r="CO439" i="1"/>
  <c r="CP552" i="1"/>
  <c r="CQ338" i="1"/>
  <c r="CM338" i="1"/>
  <c r="CN242" i="1"/>
  <c r="CO825" i="1"/>
  <c r="CP773" i="1"/>
  <c r="CQ258" i="1"/>
  <c r="CM258" i="1"/>
  <c r="CN657" i="1"/>
  <c r="CO824" i="1"/>
  <c r="CP823" i="1"/>
  <c r="CQ793" i="1"/>
  <c r="CM793" i="1"/>
  <c r="CN404" i="1"/>
  <c r="CO150" i="1"/>
  <c r="CP549" i="1"/>
  <c r="CQ767" i="1"/>
  <c r="CM767" i="1"/>
  <c r="CN595" i="1"/>
  <c r="CO786" i="1"/>
  <c r="CP143" i="1"/>
  <c r="CQ559" i="1"/>
  <c r="CM559" i="1"/>
  <c r="CN33" i="1"/>
  <c r="CO358" i="1"/>
  <c r="CP822" i="1"/>
  <c r="CQ686" i="1"/>
  <c r="CM686" i="1"/>
  <c r="CN821" i="1"/>
  <c r="CO543" i="1"/>
  <c r="CP20" i="1"/>
  <c r="CQ803" i="1"/>
  <c r="CM803" i="1"/>
  <c r="CN389" i="1"/>
  <c r="CO391" i="1"/>
  <c r="CN753" i="1"/>
  <c r="CP85" i="1"/>
  <c r="CO760" i="1"/>
  <c r="CP654" i="1"/>
  <c r="CQ329" i="1"/>
  <c r="CM329" i="1"/>
  <c r="CO467" i="1"/>
  <c r="CP159" i="1"/>
  <c r="CN484" i="1"/>
  <c r="CP752" i="1"/>
  <c r="CQ707" i="1"/>
  <c r="CM707" i="1"/>
  <c r="CQ820" i="1"/>
  <c r="CM820" i="1"/>
  <c r="CN577" i="1"/>
  <c r="CQ186" i="1"/>
  <c r="CM186" i="1"/>
  <c r="CN348" i="1"/>
  <c r="CO616" i="1"/>
  <c r="CP436" i="1"/>
  <c r="CN805" i="1"/>
  <c r="CO450" i="1"/>
  <c r="CP615" i="1"/>
  <c r="CQ688" i="1"/>
  <c r="CM688" i="1"/>
  <c r="CN609" i="1"/>
  <c r="CO790" i="1"/>
  <c r="CQ716" i="1"/>
  <c r="CM716" i="1"/>
  <c r="CO779" i="1"/>
  <c r="CQ634" i="1"/>
  <c r="CM634" i="1"/>
  <c r="CN799" i="1"/>
  <c r="CP516" i="1"/>
  <c r="CQ89" i="1"/>
  <c r="CM89" i="1"/>
  <c r="CO424" i="1"/>
  <c r="CQ508" i="1"/>
  <c r="CM508" i="1"/>
  <c r="CO181" i="1"/>
  <c r="CP703" i="1"/>
  <c r="CP614" i="1"/>
  <c r="CN476" i="1"/>
  <c r="CQ784" i="1"/>
  <c r="CM784" i="1"/>
  <c r="CN776" i="1"/>
  <c r="CO802" i="1"/>
  <c r="CP747" i="1"/>
  <c r="CQ777" i="1"/>
  <c r="CM777" i="1"/>
  <c r="CO770" i="1"/>
  <c r="CO598" i="1"/>
  <c r="CQ748" i="1"/>
  <c r="CM748" i="1"/>
  <c r="CP387" i="1"/>
  <c r="CQ689" i="1"/>
  <c r="CM689" i="1"/>
  <c r="CN473" i="1"/>
  <c r="CO667" i="1"/>
  <c r="CP662" i="1"/>
  <c r="CQ149" i="1"/>
  <c r="CM149" i="1"/>
  <c r="CO607" i="1"/>
  <c r="CP771" i="1"/>
  <c r="CQ459" i="1"/>
  <c r="CM459" i="1"/>
  <c r="CN468" i="1"/>
  <c r="CO456" i="1"/>
  <c r="CN478" i="1"/>
  <c r="CQ532" i="1"/>
  <c r="CM532" i="1"/>
  <c r="CO701" i="1"/>
  <c r="CO556" i="1"/>
  <c r="CP810" i="1"/>
  <c r="CQ209" i="1"/>
  <c r="CM209" i="1"/>
  <c r="CN397" i="1"/>
  <c r="CO135" i="1"/>
  <c r="CP45" i="1"/>
  <c r="CQ151" i="1"/>
  <c r="CM151" i="1"/>
  <c r="CN715" i="1"/>
  <c r="CO700" i="1"/>
  <c r="CP452" i="1"/>
  <c r="CO592" i="1"/>
  <c r="CQ75" i="1"/>
  <c r="CM75" i="1"/>
  <c r="CO596" i="1"/>
  <c r="CP488" i="1"/>
  <c r="CQ30" i="1"/>
  <c r="CM30" i="1"/>
  <c r="CN94" i="1"/>
  <c r="CQ765" i="1"/>
  <c r="CM765" i="1"/>
  <c r="CQ572" i="1"/>
  <c r="CM572" i="1"/>
  <c r="CN733" i="1"/>
  <c r="CO184" i="1"/>
  <c r="CP130" i="1"/>
  <c r="CQ352" i="1"/>
  <c r="CM352" i="1"/>
  <c r="CN396" i="1"/>
  <c r="CO571" i="1"/>
  <c r="CP88" i="1"/>
  <c r="CQ359" i="1"/>
  <c r="CM359" i="1"/>
  <c r="CN309" i="1"/>
  <c r="CP196" i="1"/>
  <c r="CQ336" i="1"/>
  <c r="CM336" i="1"/>
  <c r="CQ202" i="1"/>
  <c r="CM202" i="1"/>
  <c r="CN735" i="1"/>
  <c r="CO764" i="1"/>
  <c r="CQ270" i="1"/>
  <c r="CM270" i="1"/>
  <c r="CN573" i="1"/>
  <c r="CP602" i="1"/>
  <c r="CP64" i="1"/>
  <c r="CN486" i="1"/>
  <c r="CO231" i="1"/>
  <c r="CP499" i="1"/>
  <c r="CQ38" i="1"/>
  <c r="CM38" i="1"/>
  <c r="CP245" i="1"/>
  <c r="CQ93" i="1"/>
  <c r="CM93" i="1"/>
  <c r="CN378" i="1"/>
  <c r="CO682" i="1"/>
  <c r="CO113" i="1"/>
  <c r="CQ512" i="1"/>
  <c r="CQ680" i="1"/>
  <c r="CP520" i="1"/>
  <c r="CP528" i="1"/>
  <c r="CO503" i="1"/>
  <c r="CN666" i="1"/>
  <c r="CN115" i="1"/>
  <c r="CM713" i="1"/>
  <c r="CQ647" i="1"/>
  <c r="CQ587" i="1"/>
  <c r="CP271" i="1"/>
  <c r="CO540" i="1"/>
  <c r="CO131" i="1"/>
  <c r="CN103" i="1"/>
  <c r="CM333" i="1"/>
  <c r="CM536" i="1"/>
  <c r="CQ421" i="1"/>
  <c r="CP833" i="1"/>
  <c r="CP831" i="1"/>
  <c r="CO783" i="1"/>
  <c r="CN580" i="1"/>
  <c r="CN829" i="1"/>
  <c r="CM828" i="1"/>
  <c r="CQ469" i="1"/>
  <c r="CQ601" i="1"/>
  <c r="CP743" i="1"/>
  <c r="CO628" i="1"/>
  <c r="CO399" i="1"/>
  <c r="CN627" i="1"/>
  <c r="CM727" i="1"/>
  <c r="CM659" i="1"/>
  <c r="CQ618" i="1"/>
  <c r="CP247" i="1"/>
  <c r="CP509" i="1"/>
  <c r="CO428" i="1"/>
  <c r="CN557" i="1"/>
  <c r="CN533" i="1"/>
  <c r="CM126" i="1"/>
  <c r="CQ97" i="1"/>
  <c r="CQ709" i="1"/>
  <c r="CP691" i="1"/>
  <c r="CO293" i="1"/>
  <c r="CO54" i="1"/>
  <c r="CN425" i="1"/>
  <c r="CM449" i="1"/>
  <c r="CM310" i="1"/>
  <c r="CQ546" i="1"/>
  <c r="CP203" i="1"/>
  <c r="CP320" i="1"/>
  <c r="CO105" i="1"/>
  <c r="CN471" i="1"/>
  <c r="CN539" i="1"/>
  <c r="CM415" i="1"/>
  <c r="CQ264" i="1"/>
  <c r="CQ462" i="1"/>
  <c r="CP365" i="1"/>
  <c r="CO163" i="1"/>
  <c r="CO197" i="1"/>
  <c r="CN717" i="1"/>
  <c r="CM817" i="1"/>
  <c r="CM524" i="1"/>
  <c r="CQ756" i="1"/>
  <c r="CP302" i="1"/>
  <c r="CP800" i="1"/>
  <c r="CO480" i="1"/>
  <c r="CN674" i="1"/>
  <c r="CN369" i="1"/>
  <c r="CM183" i="1"/>
  <c r="CQ224" i="1"/>
  <c r="CQ527" i="1"/>
  <c r="CP95" i="1"/>
  <c r="CO120" i="1"/>
  <c r="CO718" i="1"/>
  <c r="CN422" i="1"/>
  <c r="CM724" i="1"/>
  <c r="CM518" i="1"/>
  <c r="CQ671" i="1"/>
  <c r="CP300" i="1"/>
  <c r="CP816" i="1"/>
  <c r="CO119" i="1"/>
  <c r="CN414" i="1"/>
  <c r="CN214" i="1"/>
  <c r="CM806" i="1"/>
  <c r="CQ152" i="1"/>
  <c r="CQ755" i="1"/>
  <c r="CP494" i="1"/>
  <c r="CO443" i="1"/>
  <c r="CO493" i="1"/>
  <c r="CN698" i="1"/>
  <c r="CM199" i="1"/>
  <c r="CM403" i="1"/>
  <c r="CQ129" i="1"/>
  <c r="CP294" i="1"/>
  <c r="CP643" i="1"/>
  <c r="CO248" i="1"/>
  <c r="CN80" i="1"/>
  <c r="CN207" i="1"/>
  <c r="CN814" i="1"/>
  <c r="CP506" i="1"/>
  <c r="CM548" i="1"/>
  <c r="CO511" i="1"/>
  <c r="CQ188" i="1"/>
  <c r="CN796" i="1"/>
  <c r="CP172" i="1"/>
  <c r="CM382" i="1"/>
  <c r="CO457" i="1"/>
  <c r="CQ741" i="1"/>
  <c r="CN351" i="1"/>
  <c r="CP611" i="1"/>
  <c r="CM292" i="1"/>
  <c r="CO645" i="1"/>
  <c r="CQ739" i="1"/>
  <c r="CN111" i="1"/>
  <c r="CP725" i="1"/>
  <c r="CM411" i="1"/>
  <c r="CO714" i="1"/>
  <c r="CQ544" i="1"/>
  <c r="CN502" i="1"/>
  <c r="CP299" i="1"/>
  <c r="CM434" i="1"/>
  <c r="CO541" i="1"/>
  <c r="CQ238" i="1"/>
  <c r="CN108" i="1"/>
  <c r="CP678" i="1"/>
  <c r="CM361" i="1"/>
  <c r="CO605" i="1"/>
  <c r="CQ590" i="1"/>
  <c r="CN474" i="1"/>
  <c r="CP154" i="1"/>
  <c r="CO416" i="1"/>
  <c r="CN791" i="1"/>
  <c r="CN675" i="1"/>
  <c r="CN482" i="1"/>
  <c r="CM746" i="1"/>
  <c r="CM758" i="1"/>
  <c r="CM454" i="1"/>
  <c r="CQ705" i="1"/>
  <c r="CQ171" i="1"/>
  <c r="CQ804" i="1"/>
  <c r="CP792" i="1"/>
  <c r="CP402" i="1"/>
  <c r="CP325" i="1"/>
  <c r="CO366" i="1"/>
  <c r="CO291" i="1"/>
  <c r="CO692" i="1"/>
  <c r="CN392" i="1"/>
  <c r="CN808" i="1"/>
  <c r="CN312" i="1"/>
  <c r="CM178" i="1"/>
  <c r="CM550" i="1"/>
  <c r="CM52" i="1"/>
  <c r="CQ655" i="1"/>
  <c r="CQ460" i="1"/>
  <c r="CQ768" i="1"/>
  <c r="CP138" i="1"/>
  <c r="CP584" i="1"/>
  <c r="CP107" i="1"/>
  <c r="CO298" i="1"/>
  <c r="CO523" i="1"/>
  <c r="CO114" i="1"/>
  <c r="CO180" i="1"/>
  <c r="CP594" i="1"/>
  <c r="CQ526" i="1"/>
  <c r="CM526" i="1"/>
  <c r="CN722" i="1"/>
  <c r="CO340" i="1"/>
  <c r="CP619" i="1"/>
  <c r="CQ218" i="1"/>
  <c r="CM218" i="1"/>
  <c r="CN346" i="1"/>
  <c r="CO253" i="1"/>
  <c r="CP148" i="1"/>
  <c r="CQ217" i="1"/>
  <c r="CM217" i="1"/>
  <c r="CN165" i="1"/>
  <c r="CO442" i="1"/>
  <c r="CP189" i="1"/>
  <c r="CQ110" i="1"/>
  <c r="CM110" i="1"/>
  <c r="CN194" i="1"/>
  <c r="CO531" i="1"/>
  <c r="CP190" i="1"/>
  <c r="CQ537" i="1"/>
  <c r="CM537" i="1"/>
  <c r="CN343" i="1"/>
  <c r="CO504" i="1"/>
  <c r="CP677" i="1"/>
  <c r="CQ670" i="1"/>
  <c r="CM670" i="1"/>
  <c r="CN521" i="1"/>
  <c r="CO658" i="1"/>
  <c r="CP649" i="1"/>
  <c r="CQ321" i="1"/>
  <c r="CM321" i="1"/>
  <c r="CN394" i="1"/>
  <c r="CO664" i="1"/>
  <c r="CP140" i="1"/>
  <c r="CQ96" i="1"/>
  <c r="CM96" i="1"/>
  <c r="CN205" i="1"/>
  <c r="CO639" i="1"/>
  <c r="CP490" i="1"/>
  <c r="CQ693" i="1"/>
  <c r="CM693" i="1"/>
  <c r="CN364" i="1"/>
  <c r="CO589" i="1"/>
  <c r="CP47" i="1"/>
  <c r="CQ393" i="1"/>
  <c r="CM393" i="1"/>
  <c r="CN812" i="1"/>
  <c r="CO757" i="1"/>
  <c r="CP339" i="1"/>
  <c r="CQ14" i="1"/>
  <c r="CM14" i="1"/>
  <c r="CN626" i="1"/>
  <c r="CO827" i="1"/>
  <c r="CP510" i="1"/>
  <c r="CQ684" i="1"/>
  <c r="CM684" i="1"/>
  <c r="CN565" i="1"/>
  <c r="CO633" i="1"/>
  <c r="CP495" i="1"/>
  <c r="CQ141" i="1"/>
  <c r="CM141" i="1"/>
  <c r="CN322" i="1"/>
  <c r="CO323" i="1"/>
  <c r="CP431" i="1"/>
  <c r="CQ420" i="1"/>
  <c r="CM420" i="1"/>
  <c r="CN826" i="1"/>
  <c r="CO538" i="1"/>
  <c r="CP439" i="1"/>
  <c r="CQ552" i="1"/>
  <c r="CM552" i="1"/>
  <c r="CN338" i="1"/>
  <c r="CO242" i="1"/>
  <c r="CP825" i="1"/>
  <c r="CQ773" i="1"/>
  <c r="CM773" i="1"/>
  <c r="CN258" i="1"/>
  <c r="CO657" i="1"/>
  <c r="CP824" i="1"/>
  <c r="CQ823" i="1"/>
  <c r="CM823" i="1"/>
  <c r="CN793" i="1"/>
  <c r="CO404" i="1"/>
  <c r="CP150" i="1"/>
  <c r="CQ549" i="1"/>
  <c r="CM549" i="1"/>
  <c r="CN767" i="1"/>
  <c r="CO595" i="1"/>
  <c r="CP786" i="1"/>
  <c r="CQ143" i="1"/>
  <c r="CM143" i="1"/>
  <c r="CN559" i="1"/>
  <c r="CO33" i="1"/>
  <c r="CP358" i="1"/>
  <c r="CQ822" i="1"/>
  <c r="CM822" i="1"/>
  <c r="CN686" i="1"/>
  <c r="CO821" i="1"/>
  <c r="CP543" i="1"/>
  <c r="CQ20" i="1"/>
  <c r="CM20" i="1"/>
  <c r="CN803" i="1"/>
  <c r="CO389" i="1"/>
  <c r="CP391" i="1"/>
  <c r="CO753" i="1"/>
  <c r="CQ85" i="1"/>
  <c r="CM85" i="1"/>
  <c r="CP760" i="1"/>
  <c r="CQ654" i="1"/>
  <c r="CM654" i="1"/>
  <c r="CN329" i="1"/>
  <c r="CP467" i="1"/>
  <c r="CQ159" i="1"/>
  <c r="CM159" i="1"/>
  <c r="CO484" i="1"/>
  <c r="CQ752" i="1"/>
  <c r="CM752" i="1"/>
  <c r="CN707" i="1"/>
  <c r="CN820" i="1"/>
  <c r="CO577" i="1"/>
  <c r="CN186" i="1"/>
  <c r="CO348" i="1"/>
  <c r="CP616" i="1"/>
  <c r="CQ436" i="1"/>
  <c r="CM436" i="1"/>
  <c r="CO805" i="1"/>
  <c r="CP450" i="1"/>
  <c r="CQ615" i="1"/>
  <c r="CM615" i="1"/>
  <c r="CN688" i="1"/>
  <c r="CO609" i="1"/>
  <c r="CP790" i="1"/>
  <c r="CN716" i="1"/>
  <c r="CP779" i="1"/>
  <c r="CN634" i="1"/>
  <c r="CO799" i="1"/>
  <c r="CQ516" i="1"/>
  <c r="CM516" i="1"/>
  <c r="CN89" i="1"/>
  <c r="CP424" i="1"/>
  <c r="CN508" i="1"/>
  <c r="CP181" i="1"/>
  <c r="CQ703" i="1"/>
  <c r="CM703" i="1"/>
  <c r="CQ614" i="1"/>
  <c r="CM614" i="1"/>
  <c r="CO476" i="1"/>
  <c r="CN784" i="1"/>
  <c r="CO776" i="1"/>
  <c r="CP802" i="1"/>
  <c r="CQ747" i="1"/>
  <c r="CM747" i="1"/>
  <c r="CN777" i="1"/>
  <c r="CP770" i="1"/>
  <c r="CP598" i="1"/>
  <c r="CN748" i="1"/>
  <c r="CQ387" i="1"/>
  <c r="CM387" i="1"/>
  <c r="CN689" i="1"/>
  <c r="CO473" i="1"/>
  <c r="CP667" i="1"/>
  <c r="CQ662" i="1"/>
  <c r="CM662" i="1"/>
  <c r="CN149" i="1"/>
  <c r="CP607" i="1"/>
  <c r="CQ771" i="1"/>
  <c r="CM771" i="1"/>
  <c r="CN459" i="1"/>
  <c r="CO468" i="1"/>
  <c r="CP456" i="1"/>
  <c r="CO478" i="1"/>
  <c r="CN532" i="1"/>
  <c r="CP701" i="1"/>
  <c r="CP556" i="1"/>
  <c r="CQ810" i="1"/>
  <c r="CM810" i="1"/>
  <c r="CN209" i="1"/>
  <c r="CO397" i="1"/>
  <c r="CP135" i="1"/>
  <c r="CQ45" i="1"/>
  <c r="CM45" i="1"/>
  <c r="CN151" i="1"/>
  <c r="CO715" i="1"/>
  <c r="CP700" i="1"/>
  <c r="CQ452" i="1"/>
  <c r="CM452" i="1"/>
  <c r="CP592" i="1"/>
  <c r="CN75" i="1"/>
  <c r="CP596" i="1"/>
  <c r="CO797" i="1"/>
  <c r="CN603" i="1"/>
  <c r="CM410" i="1"/>
  <c r="CP232" i="1"/>
  <c r="CO542" i="1"/>
  <c r="CN117" i="1"/>
  <c r="CQ333" i="1"/>
  <c r="CP50" i="1"/>
  <c r="CO832" i="1"/>
  <c r="CM534" i="1"/>
  <c r="CQ828" i="1"/>
  <c r="CP772" i="1"/>
  <c r="CN569" i="1"/>
  <c r="CM728" i="1"/>
  <c r="CQ659" i="1"/>
  <c r="CO400" i="1"/>
  <c r="CN787" i="1"/>
  <c r="CM166" i="1"/>
  <c r="CP395" i="1"/>
  <c r="CO167" i="1"/>
  <c r="CN676" i="1"/>
  <c r="CQ449" i="1"/>
  <c r="CP306" i="1"/>
  <c r="CO101" i="1"/>
  <c r="CM226" i="1"/>
  <c r="CQ415" i="1"/>
  <c r="CP513" i="1"/>
  <c r="CN445" i="1"/>
  <c r="CM216" i="1"/>
  <c r="CQ524" i="1"/>
  <c r="CO617" i="1"/>
  <c r="CN663" i="1"/>
  <c r="CM732" i="1"/>
  <c r="CP87" i="1"/>
  <c r="CO173" i="1"/>
  <c r="CN612" i="1"/>
  <c r="CQ724" i="1"/>
  <c r="CP762" i="1"/>
  <c r="CO711" i="1"/>
  <c r="CM685" i="1"/>
  <c r="CQ806" i="1"/>
  <c r="CP679" i="1"/>
  <c r="CN487" i="1"/>
  <c r="CM492" i="1"/>
  <c r="CQ403" i="1"/>
  <c r="CO315" i="1"/>
  <c r="CN55" i="1"/>
  <c r="CM435" i="1"/>
  <c r="CN222" i="1"/>
  <c r="CM276" i="1"/>
  <c r="CQ796" i="1"/>
  <c r="CP382" i="1"/>
  <c r="CO164" i="1"/>
  <c r="CN289" i="1"/>
  <c r="CM383" i="1"/>
  <c r="CQ111" i="1"/>
  <c r="CP411" i="1"/>
  <c r="CO210" i="1"/>
  <c r="CN608" i="1"/>
  <c r="CM318" i="1"/>
  <c r="CQ108" i="1"/>
  <c r="CP361" i="1"/>
  <c r="CO547" i="1"/>
  <c r="CN517" i="1"/>
  <c r="CP791" i="1"/>
  <c r="CO482" i="1"/>
  <c r="CN758" i="1"/>
  <c r="CN723" i="1"/>
  <c r="CM171" i="1"/>
  <c r="CQ402" i="1"/>
  <c r="CQ366" i="1"/>
  <c r="CP692" i="1"/>
  <c r="CO808" i="1"/>
  <c r="CO178" i="1"/>
  <c r="CN52" i="1"/>
  <c r="CM655" i="1"/>
  <c r="CM768" i="1"/>
  <c r="CQ107" i="1"/>
  <c r="CP523" i="1"/>
  <c r="CP180" i="1"/>
  <c r="CM594" i="1"/>
  <c r="CO722" i="1"/>
  <c r="CQ619" i="1"/>
  <c r="CN218" i="1"/>
  <c r="CP253" i="1"/>
  <c r="CM148" i="1"/>
  <c r="CO165" i="1"/>
  <c r="CQ189" i="1"/>
  <c r="CN110" i="1"/>
  <c r="CP531" i="1"/>
  <c r="CM190" i="1"/>
  <c r="CO343" i="1"/>
  <c r="CQ677" i="1"/>
  <c r="CN670" i="1"/>
  <c r="CP658" i="1"/>
  <c r="CM649" i="1"/>
  <c r="CO394" i="1"/>
  <c r="CQ140" i="1"/>
  <c r="CN96" i="1"/>
  <c r="CP639" i="1"/>
  <c r="CM490" i="1"/>
  <c r="CO364" i="1"/>
  <c r="CQ47" i="1"/>
  <c r="CN393" i="1"/>
  <c r="CP757" i="1"/>
  <c r="CM339" i="1"/>
  <c r="CO626" i="1"/>
  <c r="CQ510" i="1"/>
  <c r="CN684" i="1"/>
  <c r="CP633" i="1"/>
  <c r="CM495" i="1"/>
  <c r="CO322" i="1"/>
  <c r="CQ431" i="1"/>
  <c r="CN420" i="1"/>
  <c r="CP538" i="1"/>
  <c r="CM439" i="1"/>
  <c r="CO338" i="1"/>
  <c r="CQ825" i="1"/>
  <c r="CN773" i="1"/>
  <c r="CP657" i="1"/>
  <c r="CM824" i="1"/>
  <c r="CO793" i="1"/>
  <c r="CQ150" i="1"/>
  <c r="CN549" i="1"/>
  <c r="CP595" i="1"/>
  <c r="CM786" i="1"/>
  <c r="CO559" i="1"/>
  <c r="CQ358" i="1"/>
  <c r="CN822" i="1"/>
  <c r="CP821" i="1"/>
  <c r="CM543" i="1"/>
  <c r="CO803" i="1"/>
  <c r="CQ391" i="1"/>
  <c r="CN85" i="1"/>
  <c r="CM760" i="1"/>
  <c r="CO329" i="1"/>
  <c r="CQ467" i="1"/>
  <c r="CN159" i="1"/>
  <c r="CP484" i="1"/>
  <c r="CN752" i="1"/>
  <c r="CP820" i="1"/>
  <c r="CM577" i="1"/>
  <c r="CQ348" i="1"/>
  <c r="CN616" i="1"/>
  <c r="CM805" i="1"/>
  <c r="CO615" i="1"/>
  <c r="CM609" i="1"/>
  <c r="CM779" i="1"/>
  <c r="CO634" i="1"/>
  <c r="CM799" i="1"/>
  <c r="CP89" i="1"/>
  <c r="CN424" i="1"/>
  <c r="CP508" i="1"/>
  <c r="CO703" i="1"/>
  <c r="CO614" i="1"/>
  <c r="CQ476" i="1"/>
  <c r="CP784" i="1"/>
  <c r="CM776" i="1"/>
  <c r="CO747" i="1"/>
  <c r="CN770" i="1"/>
  <c r="CP689" i="1"/>
  <c r="CM473" i="1"/>
  <c r="CO662" i="1"/>
  <c r="CN607" i="1"/>
  <c r="CP468" i="1"/>
  <c r="CM456" i="1"/>
  <c r="CM478" i="1"/>
  <c r="CP532" i="1"/>
  <c r="CN556" i="1"/>
  <c r="CP209" i="1"/>
  <c r="CM397" i="1"/>
  <c r="CO45" i="1"/>
  <c r="CQ715" i="1"/>
  <c r="CN700" i="1"/>
  <c r="CN452" i="1"/>
  <c r="CQ488" i="1"/>
  <c r="CP30" i="1"/>
  <c r="CP94" i="1"/>
  <c r="CO765" i="1"/>
  <c r="CO572" i="1"/>
  <c r="CO733" i="1"/>
  <c r="CN184" i="1"/>
  <c r="CN130" i="1"/>
  <c r="CN352" i="1"/>
  <c r="CM396" i="1"/>
  <c r="CM571" i="1"/>
  <c r="CM88" i="1"/>
  <c r="CM309" i="1"/>
  <c r="CN196" i="1"/>
  <c r="CN336" i="1"/>
  <c r="CP202" i="1"/>
  <c r="CP735" i="1"/>
  <c r="CP764" i="1"/>
  <c r="CO270" i="1"/>
  <c r="CO573" i="1"/>
  <c r="CN602" i="1"/>
  <c r="CO64" i="1"/>
  <c r="CO486" i="1"/>
  <c r="CQ231" i="1"/>
  <c r="CQ499" i="1"/>
  <c r="CP38" i="1"/>
  <c r="CO245" i="1"/>
  <c r="CO93" i="1"/>
  <c r="CO378" i="1"/>
  <c r="CN682" i="1"/>
  <c r="CM113" i="1"/>
  <c r="CM512" i="1"/>
  <c r="CN46" i="1"/>
  <c r="CQ79" i="1"/>
  <c r="CM79" i="1"/>
  <c r="CN749" i="1"/>
  <c r="CO335" i="1"/>
  <c r="CO429" i="1"/>
  <c r="CP161" i="1"/>
  <c r="CQ423" i="1"/>
  <c r="CM423" i="1"/>
  <c r="CP98" i="1"/>
  <c r="CN182" i="1"/>
  <c r="CQ356" i="1"/>
  <c r="CM356" i="1"/>
  <c r="CN201" i="1"/>
  <c r="CP564" i="1"/>
  <c r="CQ7" i="1"/>
  <c r="CM7" i="1"/>
  <c r="CQ501" i="1"/>
  <c r="CM501" i="1"/>
  <c r="CO588" i="1"/>
  <c r="CP195" i="1"/>
  <c r="CQ175" i="1"/>
  <c r="CM175" i="1"/>
  <c r="CO92" i="1"/>
  <c r="CP243" i="1"/>
  <c r="CQ211" i="1"/>
  <c r="CM211" i="1"/>
  <c r="CO579" i="1"/>
  <c r="CP719" i="1"/>
  <c r="CQ390" i="1"/>
  <c r="CM390" i="1"/>
  <c r="CP228" i="1"/>
  <c r="CQ68" i="1"/>
  <c r="CM68" i="1"/>
  <c r="CN280" i="1"/>
  <c r="CO475" i="1"/>
  <c r="CN780" i="1"/>
  <c r="CP625" i="1"/>
  <c r="CQ162" i="1"/>
  <c r="CM162" i="1"/>
  <c r="CN620" i="1"/>
  <c r="CQ381" i="1"/>
  <c r="CM381" i="1"/>
  <c r="CN147" i="1"/>
  <c r="CQ112" i="1"/>
  <c r="CM112" i="1"/>
  <c r="CP461" i="1"/>
  <c r="CN731" i="1"/>
  <c r="CQ76" i="1"/>
  <c r="CM76" i="1"/>
  <c r="CO16" i="1"/>
  <c r="CQ9" i="1"/>
  <c r="CM9" i="1"/>
  <c r="CP582" i="1"/>
  <c r="CN613" i="1"/>
  <c r="CO319" i="1"/>
  <c r="CO158" i="1"/>
  <c r="CQ797" i="1"/>
  <c r="CO603" i="1"/>
  <c r="CN410" i="1"/>
  <c r="CM344" i="1"/>
  <c r="CP542" i="1"/>
  <c r="CO117" i="1"/>
  <c r="CN555" i="1"/>
  <c r="CQ50" i="1"/>
  <c r="CP832" i="1"/>
  <c r="CO534" i="1"/>
  <c r="CM668" i="1"/>
  <c r="CQ772" i="1"/>
  <c r="CP569" i="1"/>
  <c r="CN728" i="1"/>
  <c r="CM440" i="1"/>
  <c r="CQ400" i="1"/>
  <c r="CO787" i="1"/>
  <c r="CN166" i="1"/>
  <c r="CM77" i="1"/>
  <c r="CP167" i="1"/>
  <c r="CO676" i="1"/>
  <c r="CN367" i="1"/>
  <c r="CQ306" i="1"/>
  <c r="CP101" i="1"/>
  <c r="CO226" i="1"/>
  <c r="CM597" i="1"/>
  <c r="CQ513" i="1"/>
  <c r="CP445" i="1"/>
  <c r="CN216" i="1"/>
  <c r="CM651" i="1"/>
  <c r="CQ617" i="1"/>
  <c r="CO663" i="1"/>
  <c r="CN732" i="1"/>
  <c r="CM281" i="1"/>
  <c r="CP173" i="1"/>
  <c r="CO612" i="1"/>
  <c r="CN665" i="1"/>
  <c r="CQ672" i="1"/>
  <c r="CP146" i="1"/>
  <c r="CO388" i="1"/>
  <c r="CM496" i="1"/>
  <c r="CQ192" i="1"/>
  <c r="CP642" i="1"/>
  <c r="CN775" i="1"/>
  <c r="CM766" i="1"/>
  <c r="CQ69" i="1"/>
  <c r="CO830" i="1"/>
  <c r="CN136" i="1"/>
  <c r="CM562" i="1"/>
  <c r="CP515" i="1"/>
  <c r="CO781" i="1"/>
  <c r="CN578" i="1"/>
  <c r="CQ794" i="1"/>
  <c r="CP220" i="1"/>
  <c r="CO593" i="1"/>
  <c r="CM308" i="1"/>
  <c r="CQ736" i="1"/>
  <c r="CP785" i="1"/>
  <c r="CN470" i="1"/>
  <c r="CM453" i="1"/>
  <c r="CQ377" i="1"/>
  <c r="CO284" i="1"/>
  <c r="CN285" i="1"/>
  <c r="CM458" i="1"/>
  <c r="CP637" i="1"/>
  <c r="CO249" i="1"/>
  <c r="CN408" i="1"/>
  <c r="CQ236" i="1"/>
  <c r="CP720" i="1"/>
  <c r="CO721" i="1"/>
  <c r="CM28" i="1"/>
  <c r="CQ761" i="1"/>
  <c r="CP500" i="1"/>
  <c r="CN240" i="1"/>
  <c r="CM297" i="1"/>
  <c r="CQ235" i="1"/>
  <c r="CO560" i="1"/>
  <c r="CN583" i="1"/>
  <c r="CM751" i="1"/>
  <c r="CP350" i="1"/>
  <c r="CO815" i="1"/>
  <c r="CN345" i="1"/>
  <c r="CQ479" i="1"/>
  <c r="CP353" i="1"/>
  <c r="CO311" i="1"/>
  <c r="CM809" i="1"/>
  <c r="CQ548" i="1"/>
  <c r="CP640" i="1"/>
  <c r="CO813" i="1"/>
  <c r="CN269" i="1"/>
  <c r="CM741" i="1"/>
  <c r="CQ292" i="1"/>
  <c r="CP417" i="1"/>
  <c r="CO156" i="1"/>
  <c r="CN296" i="1"/>
  <c r="CM544" i="1"/>
  <c r="CQ434" i="1"/>
  <c r="CP710" i="1"/>
  <c r="CO91" i="1"/>
  <c r="CN66" i="1"/>
  <c r="CM590" i="1"/>
  <c r="CQ416" i="1"/>
  <c r="CQ675" i="1"/>
  <c r="CP746" i="1"/>
  <c r="CO454" i="1"/>
  <c r="CO705" i="1"/>
  <c r="CN804" i="1"/>
  <c r="CM402" i="1"/>
  <c r="CM366" i="1"/>
  <c r="CQ392" i="1"/>
  <c r="CP312" i="1"/>
  <c r="CP550" i="1"/>
  <c r="CO712" i="1"/>
  <c r="CN460" i="1"/>
  <c r="CN138" i="1"/>
  <c r="CM107" i="1"/>
  <c r="CQ114" i="1"/>
  <c r="CM180" i="1"/>
  <c r="CO526" i="1"/>
  <c r="CQ340" i="1"/>
  <c r="CN619" i="1"/>
  <c r="CP346" i="1"/>
  <c r="CM253" i="1"/>
  <c r="CO217" i="1"/>
  <c r="CQ442" i="1"/>
  <c r="CN189" i="1"/>
  <c r="CP194" i="1"/>
  <c r="CM531" i="1"/>
  <c r="CO537" i="1"/>
  <c r="CQ504" i="1"/>
  <c r="CN677" i="1"/>
  <c r="CP521" i="1"/>
  <c r="CM658" i="1"/>
  <c r="CO321" i="1"/>
  <c r="CQ664" i="1"/>
  <c r="CN140" i="1"/>
  <c r="CP205" i="1"/>
  <c r="CM639" i="1"/>
  <c r="CO693" i="1"/>
  <c r="CQ589" i="1"/>
  <c r="CN47" i="1"/>
  <c r="CP812" i="1"/>
  <c r="CM757" i="1"/>
  <c r="CO14" i="1"/>
  <c r="CQ827" i="1"/>
  <c r="CN510" i="1"/>
  <c r="CP565" i="1"/>
  <c r="CM633" i="1"/>
  <c r="CO141" i="1"/>
  <c r="CQ323" i="1"/>
  <c r="CN431" i="1"/>
  <c r="CP826" i="1"/>
  <c r="CM538" i="1"/>
  <c r="CO552" i="1"/>
  <c r="CQ242" i="1"/>
  <c r="CN825" i="1"/>
  <c r="CP258" i="1"/>
  <c r="CM657" i="1"/>
  <c r="CO823" i="1"/>
  <c r="CQ404" i="1"/>
  <c r="CN150" i="1"/>
  <c r="CP767" i="1"/>
  <c r="CM595" i="1"/>
  <c r="CO143" i="1"/>
  <c r="CQ33" i="1"/>
  <c r="CN358" i="1"/>
  <c r="CP686" i="1"/>
  <c r="CM821" i="1"/>
  <c r="CO20" i="1"/>
  <c r="CQ389" i="1"/>
  <c r="CN391" i="1"/>
  <c r="CQ753" i="1"/>
  <c r="CO654" i="1"/>
  <c r="CN467" i="1"/>
  <c r="CM484" i="1"/>
  <c r="CO820" i="1"/>
  <c r="CP348" i="1"/>
  <c r="CM616" i="1"/>
  <c r="CQ450" i="1"/>
  <c r="CN615" i="1"/>
  <c r="CQ790" i="1"/>
  <c r="CP716" i="1"/>
  <c r="CO89" i="1"/>
  <c r="CM424" i="1"/>
  <c r="CO508" i="1"/>
  <c r="CQ181" i="1"/>
  <c r="CN703" i="1"/>
  <c r="CN614" i="1"/>
  <c r="CP476" i="1"/>
  <c r="CO784" i="1"/>
  <c r="CQ802" i="1"/>
  <c r="CN747" i="1"/>
  <c r="CM770" i="1"/>
  <c r="CQ598" i="1"/>
  <c r="CO689" i="1"/>
  <c r="CQ667" i="1"/>
  <c r="CN662" i="1"/>
  <c r="CM607" i="1"/>
  <c r="CP459" i="1"/>
  <c r="CM468" i="1"/>
  <c r="CO532" i="1"/>
  <c r="CQ701" i="1"/>
  <c r="CM556" i="1"/>
  <c r="CO209" i="1"/>
  <c r="CQ135" i="1"/>
  <c r="CN45" i="1"/>
  <c r="CP715" i="1"/>
  <c r="CM700" i="1"/>
  <c r="CQ592" i="1"/>
  <c r="CQ596" i="1"/>
  <c r="CO488" i="1"/>
  <c r="CO30" i="1"/>
  <c r="CO94" i="1"/>
  <c r="CN765" i="1"/>
  <c r="CN572" i="1"/>
  <c r="CM733" i="1"/>
  <c r="CM184" i="1"/>
  <c r="CM130" i="1"/>
  <c r="CQ396" i="1"/>
  <c r="CQ571" i="1"/>
  <c r="CQ88" i="1"/>
  <c r="CP359" i="1"/>
  <c r="CQ309" i="1"/>
  <c r="CM196" i="1"/>
  <c r="CO202" i="1"/>
  <c r="CO735" i="1"/>
  <c r="CN764" i="1"/>
  <c r="CN270" i="1"/>
  <c r="CM573" i="1"/>
  <c r="CM602" i="1"/>
  <c r="CN319" i="1"/>
  <c r="CN9" i="1"/>
  <c r="CO461" i="1"/>
  <c r="CP381" i="1"/>
  <c r="CM625" i="1"/>
  <c r="CM780" i="1"/>
  <c r="CO68" i="1"/>
  <c r="CN390" i="1"/>
  <c r="CN579" i="1"/>
  <c r="CO211" i="1"/>
  <c r="CP92" i="1"/>
  <c r="CP175" i="1"/>
  <c r="CQ588" i="1"/>
  <c r="CN564" i="1"/>
  <c r="CO201" i="1"/>
  <c r="CM429" i="1"/>
  <c r="CQ749" i="1"/>
  <c r="CN512" i="1"/>
  <c r="CQ113" i="1"/>
  <c r="CP93" i="1"/>
  <c r="CN231" i="1"/>
  <c r="CQ486" i="1"/>
  <c r="CQ573" i="1"/>
  <c r="CN202" i="1"/>
  <c r="CO309" i="1"/>
  <c r="CP352" i="1"/>
  <c r="CN596" i="1"/>
  <c r="CM135" i="1"/>
  <c r="CO149" i="1"/>
  <c r="CP776" i="1"/>
  <c r="CQ609" i="1"/>
  <c r="CN450" i="1"/>
  <c r="CP186" i="1"/>
  <c r="CP577" i="1"/>
  <c r="CN654" i="1"/>
  <c r="CM753" i="1"/>
  <c r="CM391" i="1"/>
  <c r="CO686" i="1"/>
  <c r="CQ786" i="1"/>
  <c r="CN823" i="1"/>
  <c r="CP242" i="1"/>
  <c r="CM431" i="1"/>
  <c r="CO565" i="1"/>
  <c r="CQ339" i="1"/>
  <c r="CN693" i="1"/>
  <c r="CO205" i="1"/>
  <c r="CQ649" i="1"/>
  <c r="CN537" i="1"/>
  <c r="CP442" i="1"/>
  <c r="CM619" i="1"/>
  <c r="CP114" i="1"/>
  <c r="CN712" i="1"/>
  <c r="CP291" i="1"/>
  <c r="CN454" i="1"/>
  <c r="CQ474" i="1"/>
  <c r="CP434" i="1"/>
  <c r="CO417" i="1"/>
  <c r="CN813" i="1"/>
  <c r="CM311" i="1"/>
  <c r="CN815" i="1"/>
  <c r="CN560" i="1"/>
  <c r="CQ183" i="1"/>
  <c r="CM285" i="1"/>
  <c r="CM593" i="1"/>
  <c r="CN830" i="1"/>
  <c r="CO146" i="1"/>
  <c r="CQ158" i="1"/>
  <c r="CQ319" i="1"/>
  <c r="CQ613" i="1"/>
  <c r="CO582" i="1"/>
  <c r="CP9" i="1"/>
  <c r="CP16" i="1"/>
  <c r="CO76" i="1"/>
  <c r="CO731" i="1"/>
  <c r="CM461" i="1"/>
  <c r="CN112" i="1"/>
  <c r="CM147" i="1"/>
  <c r="CN381" i="1"/>
  <c r="CO620" i="1"/>
  <c r="CO162" i="1"/>
  <c r="CO625" i="1"/>
  <c r="CP780" i="1"/>
  <c r="CQ475" i="1"/>
  <c r="CQ280" i="1"/>
  <c r="CM228" i="1"/>
  <c r="CP390" i="1"/>
  <c r="CQ719" i="1"/>
  <c r="CQ579" i="1"/>
  <c r="CM243" i="1"/>
  <c r="CM92" i="1"/>
  <c r="CN175" i="1"/>
  <c r="CN195" i="1"/>
  <c r="CN588" i="1"/>
  <c r="CO501" i="1"/>
  <c r="CP7" i="1"/>
  <c r="CQ564" i="1"/>
  <c r="CQ201" i="1"/>
  <c r="CQ182" i="1"/>
  <c r="CO98" i="1"/>
  <c r="CO423" i="1"/>
  <c r="CO161" i="1"/>
  <c r="CP429" i="1"/>
  <c r="CN335" i="1"/>
  <c r="CO749" i="1"/>
  <c r="CO79" i="1"/>
  <c r="CP46" i="1"/>
  <c r="CP512" i="1"/>
  <c r="CN113" i="1"/>
  <c r="CP682" i="1"/>
  <c r="CQ378" i="1"/>
  <c r="CN245" i="1"/>
  <c r="CN38" i="1"/>
  <c r="CO499" i="1"/>
  <c r="CM486" i="1"/>
  <c r="CM735" i="1"/>
  <c r="CO196" i="1"/>
  <c r="CO359" i="1"/>
  <c r="CO88" i="1"/>
  <c r="CP396" i="1"/>
  <c r="CQ130" i="1"/>
  <c r="CQ733" i="1"/>
  <c r="CM94" i="1"/>
  <c r="CN488" i="1"/>
  <c r="CO75" i="1"/>
  <c r="CO151" i="1"/>
  <c r="CP397" i="1"/>
  <c r="CQ556" i="1"/>
  <c r="CM701" i="1"/>
  <c r="CP478" i="1"/>
  <c r="CO459" i="1"/>
  <c r="CQ607" i="1"/>
  <c r="CM667" i="1"/>
  <c r="CN387" i="1"/>
  <c r="CO748" i="1"/>
  <c r="CQ770" i="1"/>
  <c r="CM802" i="1"/>
  <c r="CN181" i="1"/>
  <c r="CO516" i="1"/>
  <c r="CP634" i="1"/>
  <c r="CN790" i="1"/>
  <c r="CP688" i="1"/>
  <c r="CQ805" i="1"/>
  <c r="CM348" i="1"/>
  <c r="CO707" i="1"/>
  <c r="CQ760" i="1"/>
  <c r="CP389" i="1"/>
  <c r="CQ543" i="1"/>
  <c r="CM358" i="1"/>
  <c r="CN143" i="1"/>
  <c r="CO767" i="1"/>
  <c r="CP404" i="1"/>
  <c r="CQ824" i="1"/>
  <c r="CM825" i="1"/>
  <c r="CN552" i="1"/>
  <c r="CO826" i="1"/>
  <c r="CP323" i="1"/>
  <c r="CQ495" i="1"/>
  <c r="CM510" i="1"/>
  <c r="CN14" i="1"/>
  <c r="CO812" i="1"/>
  <c r="CP589" i="1"/>
  <c r="CQ490" i="1"/>
  <c r="CM140" i="1"/>
  <c r="CN321" i="1"/>
  <c r="CO521" i="1"/>
  <c r="CP504" i="1"/>
  <c r="CQ190" i="1"/>
  <c r="CM189" i="1"/>
  <c r="CN217" i="1"/>
  <c r="CO346" i="1"/>
  <c r="CP340" i="1"/>
  <c r="CQ594" i="1"/>
  <c r="CQ298" i="1"/>
  <c r="CM460" i="1"/>
  <c r="CN550" i="1"/>
  <c r="CP392" i="1"/>
  <c r="CQ325" i="1"/>
  <c r="CM705" i="1"/>
  <c r="CO746" i="1"/>
  <c r="CP416" i="1"/>
  <c r="CM66" i="1"/>
  <c r="CO710" i="1"/>
  <c r="CQ502" i="1"/>
  <c r="CN156" i="1"/>
  <c r="CP292" i="1"/>
  <c r="CM269" i="1"/>
  <c r="CO640" i="1"/>
  <c r="CQ814" i="1"/>
  <c r="CO353" i="1"/>
  <c r="CQ199" i="1"/>
  <c r="CO350" i="1"/>
  <c r="CM583" i="1"/>
  <c r="CO235" i="1"/>
  <c r="CN500" i="1"/>
  <c r="CO720" i="1"/>
  <c r="CO637" i="1"/>
  <c r="CO377" i="1"/>
  <c r="CP736" i="1"/>
  <c r="CP794" i="1"/>
  <c r="CP818" i="1"/>
  <c r="CQ536" i="1"/>
  <c r="CQ713" i="1"/>
  <c r="CR419" i="1"/>
  <c r="CV419" i="1"/>
  <c r="CT404" i="1"/>
  <c r="CR823" i="1"/>
  <c r="CV823" i="1"/>
  <c r="CU824" i="1"/>
  <c r="CU158" i="1"/>
  <c r="CS319" i="1"/>
  <c r="CS371" i="1"/>
  <c r="CV9" i="1"/>
  <c r="CR76" i="1"/>
  <c r="CV461" i="1"/>
  <c r="CV147" i="1"/>
  <c r="CV17" i="1"/>
  <c r="CR162" i="1"/>
  <c r="CR625" i="1"/>
  <c r="CS780" i="1"/>
  <c r="CR68" i="1"/>
  <c r="CR228" i="1"/>
  <c r="CS390" i="1"/>
  <c r="CT579" i="1"/>
  <c r="CU243" i="1"/>
  <c r="CU175" i="1"/>
  <c r="CU195" i="1"/>
  <c r="CU564" i="1"/>
  <c r="CV356" i="1"/>
  <c r="CR621" i="1"/>
  <c r="CU98" i="1"/>
  <c r="CU423" i="1"/>
  <c r="CU429" i="1"/>
  <c r="CT632" i="1"/>
  <c r="CT749" i="1"/>
  <c r="CU79" i="1"/>
  <c r="CR46" i="1"/>
  <c r="CS378" i="1"/>
  <c r="CS93" i="1"/>
  <c r="CV38" i="1"/>
  <c r="CU231" i="1"/>
  <c r="CS486" i="1"/>
  <c r="CU602" i="1"/>
  <c r="CV573" i="1"/>
  <c r="CU764" i="1"/>
  <c r="CV735" i="1"/>
  <c r="CV202" i="1"/>
  <c r="CU336" i="1"/>
  <c r="CS641" i="1"/>
  <c r="CS571" i="1"/>
  <c r="CS396" i="1"/>
  <c r="CS352" i="1"/>
  <c r="CT184" i="1"/>
  <c r="CU733" i="1"/>
  <c r="CU572" i="1"/>
  <c r="CU765" i="1"/>
  <c r="CU37" i="1"/>
  <c r="CV94" i="1"/>
  <c r="CV30" i="1"/>
  <c r="CR596" i="1"/>
  <c r="CR75" i="1"/>
  <c r="CV592" i="1"/>
  <c r="CV118" i="1"/>
  <c r="CS700" i="1"/>
  <c r="CS715" i="1"/>
  <c r="CT151" i="1"/>
  <c r="CT45" i="1"/>
  <c r="CT135" i="1"/>
  <c r="CU397" i="1"/>
  <c r="CU209" i="1"/>
  <c r="CU810" i="1"/>
  <c r="CV556" i="1"/>
  <c r="CT623" i="1"/>
  <c r="CT701" i="1"/>
  <c r="CU532" i="1"/>
  <c r="CR169" i="1"/>
  <c r="CS478" i="1"/>
  <c r="CR430" i="1"/>
  <c r="CV456" i="1"/>
  <c r="CV468" i="1"/>
  <c r="CS771" i="1"/>
  <c r="CS607" i="1"/>
  <c r="CS662" i="1"/>
  <c r="CV667" i="1"/>
  <c r="CT689" i="1"/>
  <c r="CU464" i="1"/>
  <c r="CV598" i="1"/>
  <c r="CR770" i="1"/>
  <c r="CS747" i="1"/>
  <c r="CT784" i="1"/>
  <c r="CU476" i="1"/>
  <c r="CR424" i="1"/>
  <c r="CS516" i="1"/>
  <c r="CT716" i="1"/>
  <c r="CT688" i="1"/>
  <c r="CU805" i="1"/>
  <c r="CV616" i="1"/>
  <c r="CR585" i="1"/>
  <c r="CT707" i="1"/>
  <c r="CU263" i="1"/>
  <c r="CV786" i="1"/>
  <c r="CR439" i="1"/>
  <c r="CS420" i="1"/>
  <c r="CT322" i="1"/>
  <c r="CU633" i="1"/>
  <c r="CV510" i="1"/>
  <c r="CR339" i="1"/>
  <c r="CS393" i="1"/>
  <c r="CT364" i="1"/>
  <c r="CU639" i="1"/>
  <c r="CV140" i="1"/>
  <c r="CR649" i="1"/>
  <c r="CS670" i="1"/>
  <c r="CT343" i="1"/>
  <c r="CU531" i="1"/>
  <c r="CV189" i="1"/>
  <c r="CR148" i="1"/>
  <c r="CS218" i="1"/>
  <c r="CT722" i="1"/>
  <c r="CU180" i="1"/>
  <c r="CV298" i="1"/>
  <c r="CR768" i="1"/>
  <c r="CS712" i="1"/>
  <c r="CT178" i="1"/>
  <c r="CU392" i="1"/>
  <c r="CV366" i="1"/>
  <c r="CR804" i="1"/>
  <c r="CS723" i="1"/>
  <c r="CT746" i="1"/>
  <c r="CU791" i="1"/>
  <c r="CV517" i="1"/>
  <c r="CR605" i="1"/>
  <c r="CS678" i="1"/>
  <c r="CT238" i="1"/>
  <c r="CU318" i="1"/>
  <c r="CV608" i="1"/>
  <c r="CR714" i="1"/>
  <c r="CS725" i="1"/>
  <c r="CS417" i="1"/>
  <c r="CU611" i="1"/>
  <c r="CV164" i="1"/>
  <c r="CR813" i="1"/>
  <c r="CT511" i="1"/>
  <c r="CU222" i="1"/>
  <c r="CV435" i="1"/>
  <c r="CS643" i="1"/>
  <c r="CT129" i="1"/>
  <c r="CU261" i="1"/>
  <c r="CR493" i="1"/>
  <c r="CS494" i="1"/>
  <c r="CT152" i="1"/>
  <c r="CV328" i="1"/>
  <c r="CT560" i="1"/>
  <c r="CV762" i="1"/>
  <c r="CS240" i="1"/>
  <c r="CU173" i="1"/>
  <c r="CR28" i="1"/>
  <c r="CT663" i="1"/>
  <c r="CV236" i="1"/>
  <c r="CS216" i="1"/>
  <c r="CU637" i="1"/>
  <c r="CR597" i="1"/>
  <c r="CT284" i="1"/>
  <c r="CV306" i="1"/>
  <c r="CS470" i="1"/>
  <c r="CU167" i="1"/>
  <c r="CR308" i="1"/>
  <c r="CT787" i="1"/>
  <c r="CV794" i="1"/>
  <c r="CS728" i="1"/>
  <c r="CU515" i="1"/>
  <c r="CR668" i="1"/>
  <c r="CT830" i="1"/>
  <c r="CV50" i="1"/>
  <c r="CS775" i="1"/>
  <c r="CU542" i="1"/>
  <c r="CR496" i="1"/>
  <c r="CT603" i="1"/>
  <c r="CT158" i="1"/>
  <c r="CR613" i="1"/>
  <c r="CR371" i="1"/>
  <c r="CR582" i="1"/>
  <c r="CU9" i="1"/>
  <c r="CU16" i="1"/>
  <c r="CV76" i="1"/>
  <c r="CV731" i="1"/>
  <c r="CU461" i="1"/>
  <c r="CU370" i="1"/>
  <c r="CV112" i="1"/>
  <c r="CT147" i="1"/>
  <c r="CU381" i="1"/>
  <c r="CU17" i="1"/>
  <c r="CU362" i="1"/>
  <c r="CV620" i="1"/>
  <c r="CV162" i="1"/>
  <c r="CV625" i="1"/>
  <c r="CR780" i="1"/>
  <c r="CU475" i="1"/>
  <c r="CV280" i="1"/>
  <c r="CV68" i="1"/>
  <c r="CV228" i="1"/>
  <c r="CR390" i="1"/>
  <c r="CR719" i="1"/>
  <c r="CS579" i="1"/>
  <c r="CS211" i="1"/>
  <c r="CT243" i="1"/>
  <c r="CT92" i="1"/>
  <c r="CS175" i="1"/>
  <c r="CT195" i="1"/>
  <c r="CT588" i="1"/>
  <c r="CU501" i="1"/>
  <c r="CS7" i="1"/>
  <c r="CT564" i="1"/>
  <c r="CT201" i="1"/>
  <c r="CU356" i="1"/>
  <c r="CV182" i="1"/>
  <c r="CV621" i="1"/>
  <c r="CT98" i="1"/>
  <c r="CS423" i="1"/>
  <c r="CT161" i="1"/>
  <c r="CT429" i="1"/>
  <c r="CR632" i="1"/>
  <c r="CS335" i="1"/>
  <c r="CS749" i="1"/>
  <c r="CS79" i="1"/>
  <c r="CV46" i="1"/>
  <c r="CV512" i="1"/>
  <c r="CU113" i="1"/>
  <c r="CR378" i="1"/>
  <c r="CR93" i="1"/>
  <c r="CR245" i="1"/>
  <c r="CU38" i="1"/>
  <c r="CT231" i="1"/>
  <c r="CR486" i="1"/>
  <c r="CV64" i="1"/>
  <c r="CT602" i="1"/>
  <c r="CT573" i="1"/>
  <c r="CU270" i="1"/>
  <c r="CT764" i="1"/>
  <c r="CT735" i="1"/>
  <c r="CU202" i="1"/>
  <c r="CS336" i="1"/>
  <c r="CT196" i="1"/>
  <c r="CR309" i="1"/>
  <c r="CS359" i="1"/>
  <c r="CR396" i="1"/>
  <c r="CR352" i="1"/>
  <c r="CS184" i="1"/>
  <c r="CS733" i="1"/>
  <c r="CT572" i="1"/>
  <c r="CT765" i="1"/>
  <c r="CT37" i="1"/>
  <c r="CU94" i="1"/>
  <c r="CU30" i="1"/>
  <c r="CU488" i="1"/>
  <c r="CV596" i="1"/>
  <c r="CV75" i="1"/>
  <c r="CT592" i="1"/>
  <c r="CU118" i="1"/>
  <c r="CU452" i="1"/>
  <c r="CR700" i="1"/>
  <c r="CR715" i="1"/>
  <c r="CR151" i="1"/>
  <c r="CS45" i="1"/>
  <c r="CS135" i="1"/>
  <c r="CS397" i="1"/>
  <c r="CT209" i="1"/>
  <c r="CT810" i="1"/>
  <c r="CT556" i="1"/>
  <c r="CS623" i="1"/>
  <c r="CS701" i="1"/>
  <c r="CT532" i="1"/>
  <c r="CV169" i="1"/>
  <c r="CR478" i="1"/>
  <c r="CV430" i="1"/>
  <c r="CT456" i="1"/>
  <c r="CU468" i="1"/>
  <c r="CR607" i="1"/>
  <c r="CV149" i="1"/>
  <c r="CT667" i="1"/>
  <c r="CR689" i="1"/>
  <c r="CR598" i="1"/>
  <c r="CT777" i="1"/>
  <c r="CU776" i="1"/>
  <c r="CS703" i="1"/>
  <c r="CT634" i="1"/>
  <c r="CU609" i="1"/>
  <c r="CU177" i="1"/>
  <c r="CV450" i="1"/>
  <c r="CR616" i="1"/>
  <c r="CS278" i="1"/>
  <c r="CT820" i="1"/>
  <c r="CU570" i="1"/>
  <c r="CS654" i="1"/>
  <c r="CT730" i="1"/>
  <c r="CT535" i="1"/>
  <c r="CT153" i="1"/>
  <c r="CV358" i="1"/>
  <c r="CR786" i="1"/>
  <c r="CS552" i="1"/>
  <c r="CT826" i="1"/>
  <c r="CU323" i="1"/>
  <c r="CV495" i="1"/>
  <c r="CR510" i="1"/>
  <c r="CS14" i="1"/>
  <c r="CT812" i="1"/>
  <c r="CU589" i="1"/>
  <c r="CV490" i="1"/>
  <c r="CR140" i="1"/>
  <c r="CS321" i="1"/>
  <c r="CT521" i="1"/>
  <c r="CU504" i="1"/>
  <c r="CV190" i="1"/>
  <c r="CR189" i="1"/>
  <c r="CS217" i="1"/>
  <c r="CT346" i="1"/>
  <c r="CU340" i="1"/>
  <c r="CV594" i="1"/>
  <c r="CR298" i="1"/>
  <c r="CS138" i="1"/>
  <c r="CT655" i="1"/>
  <c r="CU550" i="1"/>
  <c r="CV808" i="1"/>
  <c r="CR366" i="1"/>
  <c r="CS792" i="1"/>
  <c r="CT705" i="1"/>
  <c r="CU758" i="1"/>
  <c r="CV675" i="1"/>
  <c r="CR517" i="1"/>
  <c r="CS547" i="1"/>
  <c r="CT361" i="1"/>
  <c r="CU108" i="1"/>
  <c r="CV541" i="1"/>
  <c r="CR608" i="1"/>
  <c r="CS210" i="1"/>
  <c r="CT411" i="1"/>
  <c r="CS739" i="1"/>
  <c r="CT292" i="1"/>
  <c r="CV741" i="1"/>
  <c r="CR172" i="1"/>
  <c r="CS640" i="1"/>
  <c r="CU506" i="1"/>
  <c r="CV207" i="1"/>
  <c r="CR55" i="1"/>
  <c r="CT315" i="1"/>
  <c r="CU403" i="1"/>
  <c r="CV698" i="1"/>
  <c r="CS487" i="1"/>
  <c r="CT679" i="1"/>
  <c r="CU806" i="1"/>
  <c r="CV685" i="1"/>
  <c r="CS671" i="1"/>
  <c r="CU665" i="1"/>
  <c r="CR95" i="1"/>
  <c r="CT281" i="1"/>
  <c r="CV721" i="1"/>
  <c r="CS756" i="1"/>
  <c r="CU408" i="1"/>
  <c r="CR365" i="1"/>
  <c r="CT458" i="1"/>
  <c r="CV226" i="1"/>
  <c r="CS546" i="1"/>
  <c r="CU367" i="1"/>
  <c r="CR691" i="1"/>
  <c r="CT77" i="1"/>
  <c r="CV593" i="1"/>
  <c r="CS618" i="1"/>
  <c r="CU578" i="1"/>
  <c r="CR743" i="1"/>
  <c r="CT562" i="1"/>
  <c r="CV534" i="1"/>
  <c r="CS421" i="1"/>
  <c r="CU555" i="1"/>
  <c r="CR271" i="1"/>
  <c r="CT344" i="1"/>
  <c r="CV388" i="1"/>
  <c r="CT672" i="1"/>
  <c r="CS672" i="1"/>
  <c r="CT680" i="1"/>
  <c r="CU797" i="1"/>
  <c r="CV520" i="1"/>
  <c r="CR520" i="1"/>
  <c r="CS146" i="1"/>
  <c r="CU672" i="1"/>
  <c r="CU680" i="1"/>
  <c r="CT797" i="1"/>
  <c r="CT520" i="1"/>
  <c r="CT146" i="1"/>
  <c r="CT528" i="1"/>
  <c r="CU603" i="1"/>
  <c r="CV503" i="1"/>
  <c r="CR503" i="1"/>
  <c r="CS388" i="1"/>
  <c r="CT666" i="1"/>
  <c r="CU410" i="1"/>
  <c r="CV115" i="1"/>
  <c r="CR115" i="1"/>
  <c r="CS496" i="1"/>
  <c r="CT713" i="1"/>
  <c r="CU344" i="1"/>
  <c r="CV232" i="1"/>
  <c r="CR232" i="1"/>
  <c r="CS647" i="1"/>
  <c r="CT192" i="1"/>
  <c r="CU587" i="1"/>
  <c r="CV542" i="1"/>
  <c r="CR542" i="1"/>
  <c r="CS271" i="1"/>
  <c r="CT642" i="1"/>
  <c r="CU540" i="1"/>
  <c r="CV117" i="1"/>
  <c r="CR117" i="1"/>
  <c r="CS131" i="1"/>
  <c r="CT775" i="1"/>
  <c r="CU103" i="1"/>
  <c r="CV555" i="1"/>
  <c r="CR555" i="1"/>
  <c r="CS333" i="1"/>
  <c r="CT766" i="1"/>
  <c r="CU536" i="1"/>
  <c r="CV759" i="1"/>
  <c r="CR759" i="1"/>
  <c r="CS50" i="1"/>
  <c r="CT421" i="1"/>
  <c r="CU69" i="1"/>
  <c r="CV833" i="1"/>
  <c r="CR833" i="1"/>
  <c r="CS832" i="1"/>
  <c r="CT831" i="1"/>
  <c r="CU830" i="1"/>
  <c r="CV783" i="1"/>
  <c r="CR783" i="1"/>
  <c r="CS534" i="1"/>
  <c r="CT580" i="1"/>
  <c r="CU136" i="1"/>
  <c r="CV829" i="1"/>
  <c r="CR829" i="1"/>
  <c r="CS668" i="1"/>
  <c r="CT828" i="1"/>
  <c r="CU562" i="1"/>
  <c r="CV818" i="1"/>
  <c r="CR818" i="1"/>
  <c r="CS469" i="1"/>
  <c r="CT772" i="1"/>
  <c r="CU601" i="1"/>
  <c r="CV515" i="1"/>
  <c r="CR515" i="1"/>
  <c r="CS743" i="1"/>
  <c r="CT569" i="1"/>
  <c r="CU628" i="1"/>
  <c r="CV781" i="1"/>
  <c r="CR781" i="1"/>
  <c r="CS399" i="1"/>
  <c r="CT728" i="1"/>
  <c r="CU627" i="1"/>
  <c r="CV578" i="1"/>
  <c r="CR578" i="1"/>
  <c r="CS727" i="1"/>
  <c r="CT440" i="1"/>
  <c r="CU659" i="1"/>
  <c r="CV477" i="1"/>
  <c r="CR477" i="1"/>
  <c r="CS794" i="1"/>
  <c r="CT618" i="1"/>
  <c r="CU400" i="1"/>
  <c r="CV247" i="1"/>
  <c r="CR247" i="1"/>
  <c r="CS220" i="1"/>
  <c r="CT509" i="1"/>
  <c r="CU787" i="1"/>
  <c r="CV428" i="1"/>
  <c r="CR428" i="1"/>
  <c r="CS593" i="1"/>
  <c r="CT557" i="1"/>
  <c r="CU166" i="1"/>
  <c r="CV533" i="1"/>
  <c r="CR533" i="1"/>
  <c r="CS308" i="1"/>
  <c r="CT126" i="1"/>
  <c r="CU77" i="1"/>
  <c r="CV395" i="1"/>
  <c r="CR395" i="1"/>
  <c r="CS97" i="1"/>
  <c r="CT736" i="1"/>
  <c r="CU709" i="1"/>
  <c r="CV167" i="1"/>
  <c r="CR167" i="1"/>
  <c r="CS691" i="1"/>
  <c r="CT785" i="1"/>
  <c r="CU293" i="1"/>
  <c r="CV676" i="1"/>
  <c r="CR676" i="1"/>
  <c r="CS54" i="1"/>
  <c r="CT470" i="1"/>
  <c r="CU425" i="1"/>
  <c r="CV367" i="1"/>
  <c r="CR367" i="1"/>
  <c r="CS449" i="1"/>
  <c r="CT453" i="1"/>
  <c r="CU310" i="1"/>
  <c r="CV376" i="1"/>
  <c r="CR376" i="1"/>
  <c r="CS306" i="1"/>
  <c r="CT546" i="1"/>
  <c r="CU377" i="1"/>
  <c r="CV203" i="1"/>
  <c r="CR203" i="1"/>
  <c r="CS101" i="1"/>
  <c r="CT320" i="1"/>
  <c r="CU284" i="1"/>
  <c r="CV105" i="1"/>
  <c r="CR105" i="1"/>
  <c r="CS226" i="1"/>
  <c r="CT471" i="1"/>
  <c r="CU285" i="1"/>
  <c r="CV539" i="1"/>
  <c r="CR539" i="1"/>
  <c r="CS597" i="1"/>
  <c r="CT415" i="1"/>
  <c r="CU458" i="1"/>
  <c r="CV123" i="1"/>
  <c r="CR123" i="1"/>
  <c r="CS264" i="1"/>
  <c r="CT513" i="1"/>
  <c r="CU462" i="1"/>
  <c r="CV637" i="1"/>
  <c r="CR637" i="1"/>
  <c r="CS365" i="1"/>
  <c r="CT445" i="1"/>
  <c r="CU163" i="1"/>
  <c r="CV249" i="1"/>
  <c r="CR249" i="1"/>
  <c r="CS197" i="1"/>
  <c r="CT216" i="1"/>
  <c r="CU717" i="1"/>
  <c r="CV408" i="1"/>
  <c r="CR408" i="1"/>
  <c r="CS817" i="1"/>
  <c r="CT651" i="1"/>
  <c r="CU524" i="1"/>
  <c r="CV466" i="1"/>
  <c r="CR466" i="1"/>
  <c r="CS236" i="1"/>
  <c r="CT756" i="1"/>
  <c r="CU617" i="1"/>
  <c r="CV302" i="1"/>
  <c r="CR302" i="1"/>
  <c r="CS720" i="1"/>
  <c r="CT800" i="1"/>
  <c r="CU663" i="1"/>
  <c r="CV480" i="1"/>
  <c r="CR480" i="1"/>
  <c r="CS721" i="1"/>
  <c r="CT674" i="1"/>
  <c r="CU732" i="1"/>
  <c r="CV369" i="1"/>
  <c r="CR369" i="1"/>
  <c r="CS28" i="1"/>
  <c r="CT183" i="1"/>
  <c r="CU281" i="1"/>
  <c r="CV87" i="1"/>
  <c r="CR87" i="1"/>
  <c r="CS224" i="1"/>
  <c r="CT761" i="1"/>
  <c r="CU527" i="1"/>
  <c r="CV173" i="1"/>
  <c r="CR173" i="1"/>
  <c r="CS95" i="1"/>
  <c r="CT500" i="1"/>
  <c r="CU120" i="1"/>
  <c r="CV612" i="1"/>
  <c r="CR612" i="1"/>
  <c r="CS718" i="1"/>
  <c r="CT240" i="1"/>
  <c r="CU422" i="1"/>
  <c r="CV665" i="1"/>
  <c r="CR665" i="1"/>
  <c r="CS724" i="1"/>
  <c r="CT297" i="1"/>
  <c r="CU518" i="1"/>
  <c r="CV317" i="1"/>
  <c r="CR317" i="1"/>
  <c r="CS762" i="1"/>
  <c r="CT671" i="1"/>
  <c r="CU235" i="1"/>
  <c r="CV300" i="1"/>
  <c r="CR300" i="1"/>
  <c r="CS711" i="1"/>
  <c r="CT816" i="1"/>
  <c r="CU560" i="1"/>
  <c r="CV119" i="1"/>
  <c r="CR119" i="1"/>
  <c r="CS685" i="1"/>
  <c r="CT414" i="1"/>
  <c r="CU583" i="1"/>
  <c r="CR672" i="1"/>
  <c r="CR680" i="1"/>
  <c r="CR797" i="1"/>
  <c r="CV146" i="1"/>
  <c r="CV528" i="1"/>
  <c r="CR528" i="1"/>
  <c r="CS603" i="1"/>
  <c r="CT503" i="1"/>
  <c r="CU388" i="1"/>
  <c r="CV666" i="1"/>
  <c r="CR666" i="1"/>
  <c r="CS410" i="1"/>
  <c r="CT115" i="1"/>
  <c r="CU496" i="1"/>
  <c r="CV713" i="1"/>
  <c r="CR713" i="1"/>
  <c r="CS344" i="1"/>
  <c r="CT232" i="1"/>
  <c r="CU647" i="1"/>
  <c r="CV192" i="1"/>
  <c r="CR192" i="1"/>
  <c r="CS587" i="1"/>
  <c r="CT542" i="1"/>
  <c r="CU271" i="1"/>
  <c r="CV642" i="1"/>
  <c r="CR642" i="1"/>
  <c r="CS540" i="1"/>
  <c r="CT117" i="1"/>
  <c r="CU131" i="1"/>
  <c r="CV775" i="1"/>
  <c r="CR775" i="1"/>
  <c r="CS103" i="1"/>
  <c r="CT555" i="1"/>
  <c r="CU333" i="1"/>
  <c r="CV766" i="1"/>
  <c r="CR766" i="1"/>
  <c r="CS536" i="1"/>
  <c r="CT759" i="1"/>
  <c r="CU50" i="1"/>
  <c r="CV421" i="1"/>
  <c r="CR421" i="1"/>
  <c r="CS69" i="1"/>
  <c r="CT833" i="1"/>
  <c r="CU832" i="1"/>
  <c r="CV831" i="1"/>
  <c r="CR831" i="1"/>
  <c r="CS830" i="1"/>
  <c r="CT783" i="1"/>
  <c r="CU534" i="1"/>
  <c r="CV580" i="1"/>
  <c r="CR580" i="1"/>
  <c r="CS136" i="1"/>
  <c r="CT829" i="1"/>
  <c r="CU668" i="1"/>
  <c r="CV828" i="1"/>
  <c r="CR828" i="1"/>
  <c r="CS562" i="1"/>
  <c r="CT818" i="1"/>
  <c r="CU469" i="1"/>
  <c r="CV772" i="1"/>
  <c r="CR772" i="1"/>
  <c r="CS601" i="1"/>
  <c r="CT515" i="1"/>
  <c r="CU743" i="1"/>
  <c r="CV569" i="1"/>
  <c r="CR569" i="1"/>
  <c r="CS628" i="1"/>
  <c r="CT781" i="1"/>
  <c r="CU399" i="1"/>
  <c r="CV728" i="1"/>
  <c r="CR728" i="1"/>
  <c r="CS627" i="1"/>
  <c r="CT578" i="1"/>
  <c r="CU727" i="1"/>
  <c r="CV440" i="1"/>
  <c r="CR440" i="1"/>
  <c r="CS659" i="1"/>
  <c r="CT477" i="1"/>
  <c r="CU794" i="1"/>
  <c r="CV618" i="1"/>
  <c r="CR618" i="1"/>
  <c r="CS400" i="1"/>
  <c r="CT247" i="1"/>
  <c r="CU220" i="1"/>
  <c r="CV509" i="1"/>
  <c r="CR509" i="1"/>
  <c r="CS787" i="1"/>
  <c r="CT428" i="1"/>
  <c r="CU593" i="1"/>
  <c r="CV557" i="1"/>
  <c r="CR557" i="1"/>
  <c r="CS166" i="1"/>
  <c r="CT533" i="1"/>
  <c r="CU308" i="1"/>
  <c r="CV126" i="1"/>
  <c r="CR126" i="1"/>
  <c r="CS77" i="1"/>
  <c r="CT395" i="1"/>
  <c r="CU97" i="1"/>
  <c r="CV736" i="1"/>
  <c r="CR736" i="1"/>
  <c r="CS709" i="1"/>
  <c r="CT167" i="1"/>
  <c r="CU691" i="1"/>
  <c r="CV785" i="1"/>
  <c r="CR785" i="1"/>
  <c r="CS293" i="1"/>
  <c r="CT676" i="1"/>
  <c r="CU54" i="1"/>
  <c r="CV470" i="1"/>
  <c r="CR470" i="1"/>
  <c r="CS425" i="1"/>
  <c r="CT367" i="1"/>
  <c r="CU449" i="1"/>
  <c r="CV453" i="1"/>
  <c r="CR453" i="1"/>
  <c r="CS310" i="1"/>
  <c r="CT376" i="1"/>
  <c r="CU306" i="1"/>
  <c r="CV546" i="1"/>
  <c r="CR546" i="1"/>
  <c r="CS377" i="1"/>
  <c r="CT203" i="1"/>
  <c r="CU101" i="1"/>
  <c r="CV320" i="1"/>
  <c r="CR320" i="1"/>
  <c r="CS284" i="1"/>
  <c r="CT105" i="1"/>
  <c r="CU226" i="1"/>
  <c r="CV471" i="1"/>
  <c r="CR471" i="1"/>
  <c r="CS285" i="1"/>
  <c r="CT539" i="1"/>
  <c r="CU597" i="1"/>
  <c r="CV415" i="1"/>
  <c r="CR415" i="1"/>
  <c r="CS458" i="1"/>
  <c r="CT123" i="1"/>
  <c r="CU264" i="1"/>
  <c r="CV513" i="1"/>
  <c r="CR513" i="1"/>
  <c r="CS462" i="1"/>
  <c r="CT637" i="1"/>
  <c r="CU365" i="1"/>
  <c r="CV445" i="1"/>
  <c r="CR445" i="1"/>
  <c r="CS163" i="1"/>
  <c r="CT249" i="1"/>
  <c r="CU197" i="1"/>
  <c r="CV216" i="1"/>
  <c r="CR216" i="1"/>
  <c r="CS717" i="1"/>
  <c r="CT408" i="1"/>
  <c r="CU817" i="1"/>
  <c r="CV651" i="1"/>
  <c r="CR651" i="1"/>
  <c r="CS524" i="1"/>
  <c r="CT466" i="1"/>
  <c r="CU236" i="1"/>
  <c r="CV756" i="1"/>
  <c r="CR756" i="1"/>
  <c r="CS617" i="1"/>
  <c r="CT302" i="1"/>
  <c r="CU720" i="1"/>
  <c r="CV800" i="1"/>
  <c r="CR800" i="1"/>
  <c r="CS663" i="1"/>
  <c r="CT480" i="1"/>
  <c r="CU721" i="1"/>
  <c r="CV674" i="1"/>
  <c r="CR674" i="1"/>
  <c r="CS732" i="1"/>
  <c r="CT369" i="1"/>
  <c r="CU28" i="1"/>
  <c r="CV183" i="1"/>
  <c r="CR183" i="1"/>
  <c r="CS281" i="1"/>
  <c r="CT87" i="1"/>
  <c r="CU224" i="1"/>
  <c r="CV761" i="1"/>
  <c r="CR761" i="1"/>
  <c r="CS527" i="1"/>
  <c r="CT173" i="1"/>
  <c r="CU95" i="1"/>
  <c r="CV500" i="1"/>
  <c r="CR500" i="1"/>
  <c r="CS120" i="1"/>
  <c r="CT612" i="1"/>
  <c r="CU718" i="1"/>
  <c r="CV240" i="1"/>
  <c r="CR240" i="1"/>
  <c r="CS422" i="1"/>
  <c r="CT665" i="1"/>
  <c r="CU724" i="1"/>
  <c r="CV297" i="1"/>
  <c r="CR297" i="1"/>
  <c r="CS518" i="1"/>
  <c r="CT317" i="1"/>
  <c r="CU762" i="1"/>
  <c r="CV671" i="1"/>
  <c r="CR671" i="1"/>
  <c r="CS235" i="1"/>
  <c r="CT300" i="1"/>
  <c r="CU711" i="1"/>
  <c r="CV816" i="1"/>
  <c r="CR816" i="1"/>
  <c r="CS560" i="1"/>
  <c r="CT119" i="1"/>
  <c r="CU685" i="1"/>
  <c r="CV414" i="1"/>
  <c r="CR414" i="1"/>
  <c r="CS583" i="1"/>
  <c r="CT214" i="1"/>
  <c r="CU328" i="1"/>
  <c r="CV806" i="1"/>
  <c r="CR806" i="1"/>
  <c r="CS751" i="1"/>
  <c r="CT624" i="1"/>
  <c r="CU152" i="1"/>
  <c r="CV679" i="1"/>
  <c r="CR679" i="1"/>
  <c r="CS755" i="1"/>
  <c r="CT350" i="1"/>
  <c r="CU494" i="1"/>
  <c r="CV487" i="1"/>
  <c r="CR487" i="1"/>
  <c r="CS443" i="1"/>
  <c r="CT815" i="1"/>
  <c r="CU493" i="1"/>
  <c r="CV492" i="1"/>
  <c r="CR492" i="1"/>
  <c r="CS698" i="1"/>
  <c r="CT345" i="1"/>
  <c r="CU199" i="1"/>
  <c r="CV261" i="1"/>
  <c r="CR261" i="1"/>
  <c r="CS403" i="1"/>
  <c r="CT554" i="1"/>
  <c r="CU479" i="1"/>
  <c r="CV129" i="1"/>
  <c r="CR129" i="1"/>
  <c r="CS315" i="1"/>
  <c r="CT294" i="1"/>
  <c r="CU353" i="1"/>
  <c r="CV643" i="1"/>
  <c r="CR643" i="1"/>
  <c r="CS55" i="1"/>
  <c r="CT248" i="1"/>
  <c r="CU311" i="1"/>
  <c r="CV80" i="1"/>
  <c r="CR80" i="1"/>
  <c r="CS435" i="1"/>
  <c r="CT207" i="1"/>
  <c r="CU809" i="1"/>
  <c r="CV814" i="1"/>
  <c r="CR814" i="1"/>
  <c r="CS222" i="1"/>
  <c r="CT506" i="1"/>
  <c r="CU548" i="1"/>
  <c r="CV276" i="1"/>
  <c r="CR276" i="1"/>
  <c r="CS511" i="1"/>
  <c r="CT640" i="1"/>
  <c r="CU188" i="1"/>
  <c r="CV796" i="1"/>
  <c r="CR796" i="1"/>
  <c r="CS813" i="1"/>
  <c r="CT172" i="1"/>
  <c r="CU382" i="1"/>
  <c r="CV269" i="1"/>
  <c r="CR269" i="1"/>
  <c r="CS457" i="1"/>
  <c r="CT164" i="1"/>
  <c r="CU741" i="1"/>
  <c r="CV351" i="1"/>
  <c r="CR351" i="1"/>
  <c r="CS289" i="1"/>
  <c r="CT611" i="1"/>
  <c r="CU292" i="1"/>
  <c r="CV383" i="1"/>
  <c r="CR383" i="1"/>
  <c r="CS645" i="1"/>
  <c r="CT417" i="1"/>
  <c r="CU739" i="1"/>
  <c r="CV111" i="1"/>
  <c r="CR111" i="1"/>
  <c r="CS156" i="1"/>
  <c r="CV672" i="1"/>
  <c r="CV797" i="1"/>
  <c r="CU146" i="1"/>
  <c r="CV603" i="1"/>
  <c r="CS503" i="1"/>
  <c r="CU666" i="1"/>
  <c r="CR410" i="1"/>
  <c r="CT496" i="1"/>
  <c r="CV344" i="1"/>
  <c r="CS232" i="1"/>
  <c r="CU192" i="1"/>
  <c r="CR587" i="1"/>
  <c r="CT271" i="1"/>
  <c r="CV540" i="1"/>
  <c r="CS117" i="1"/>
  <c r="CU775" i="1"/>
  <c r="CR103" i="1"/>
  <c r="CT333" i="1"/>
  <c r="CV536" i="1"/>
  <c r="CS759" i="1"/>
  <c r="CU421" i="1"/>
  <c r="CR69" i="1"/>
  <c r="CT832" i="1"/>
  <c r="CV830" i="1"/>
  <c r="CS783" i="1"/>
  <c r="CU580" i="1"/>
  <c r="CR136" i="1"/>
  <c r="CT668" i="1"/>
  <c r="CV562" i="1"/>
  <c r="CS818" i="1"/>
  <c r="CU772" i="1"/>
  <c r="CR601" i="1"/>
  <c r="CT743" i="1"/>
  <c r="CV628" i="1"/>
  <c r="CS781" i="1"/>
  <c r="CU728" i="1"/>
  <c r="CR627" i="1"/>
  <c r="CT727" i="1"/>
  <c r="CV659" i="1"/>
  <c r="CS477" i="1"/>
  <c r="CU618" i="1"/>
  <c r="CR400" i="1"/>
  <c r="CT220" i="1"/>
  <c r="CV787" i="1"/>
  <c r="CS428" i="1"/>
  <c r="CU557" i="1"/>
  <c r="CR166" i="1"/>
  <c r="CT308" i="1"/>
  <c r="CV77" i="1"/>
  <c r="CS395" i="1"/>
  <c r="CU736" i="1"/>
  <c r="CR709" i="1"/>
  <c r="CT691" i="1"/>
  <c r="CV293" i="1"/>
  <c r="CS676" i="1"/>
  <c r="CU470" i="1"/>
  <c r="CR425" i="1"/>
  <c r="CT449" i="1"/>
  <c r="CV310" i="1"/>
  <c r="CS376" i="1"/>
  <c r="CU546" i="1"/>
  <c r="CR377" i="1"/>
  <c r="CT101" i="1"/>
  <c r="CV284" i="1"/>
  <c r="CS105" i="1"/>
  <c r="CU471" i="1"/>
  <c r="CR285" i="1"/>
  <c r="CT597" i="1"/>
  <c r="CV458" i="1"/>
  <c r="CS123" i="1"/>
  <c r="CU513" i="1"/>
  <c r="CR462" i="1"/>
  <c r="CT365" i="1"/>
  <c r="CV163" i="1"/>
  <c r="CS249" i="1"/>
  <c r="CU216" i="1"/>
  <c r="CR717" i="1"/>
  <c r="CT817" i="1"/>
  <c r="CV524" i="1"/>
  <c r="CS466" i="1"/>
  <c r="CU756" i="1"/>
  <c r="CR617" i="1"/>
  <c r="CT720" i="1"/>
  <c r="CV663" i="1"/>
  <c r="CS480" i="1"/>
  <c r="CU674" i="1"/>
  <c r="CR732" i="1"/>
  <c r="CT28" i="1"/>
  <c r="CV281" i="1"/>
  <c r="CS87" i="1"/>
  <c r="CU761" i="1"/>
  <c r="CR527" i="1"/>
  <c r="CT95" i="1"/>
  <c r="CV120" i="1"/>
  <c r="CS612" i="1"/>
  <c r="CU240" i="1"/>
  <c r="CR422" i="1"/>
  <c r="CT724" i="1"/>
  <c r="CV518" i="1"/>
  <c r="CS317" i="1"/>
  <c r="CU671" i="1"/>
  <c r="CR235" i="1"/>
  <c r="CT711" i="1"/>
  <c r="CV560" i="1"/>
  <c r="CS119" i="1"/>
  <c r="CU414" i="1"/>
  <c r="CR583" i="1"/>
  <c r="CR214" i="1"/>
  <c r="CR328" i="1"/>
  <c r="CV751" i="1"/>
  <c r="CV624" i="1"/>
  <c r="CV152" i="1"/>
  <c r="CU679" i="1"/>
  <c r="CU755" i="1"/>
  <c r="CU350" i="1"/>
  <c r="CT494" i="1"/>
  <c r="CT487" i="1"/>
  <c r="CT443" i="1"/>
  <c r="CS815" i="1"/>
  <c r="CS493" i="1"/>
  <c r="CS492" i="1"/>
  <c r="CR698" i="1"/>
  <c r="CR345" i="1"/>
  <c r="CR199" i="1"/>
  <c r="CV403" i="1"/>
  <c r="CV554" i="1"/>
  <c r="CV479" i="1"/>
  <c r="CU129" i="1"/>
  <c r="CU315" i="1"/>
  <c r="CU294" i="1"/>
  <c r="CT353" i="1"/>
  <c r="CT643" i="1"/>
  <c r="CT55" i="1"/>
  <c r="CS248" i="1"/>
  <c r="CS311" i="1"/>
  <c r="CS80" i="1"/>
  <c r="CR435" i="1"/>
  <c r="CR207" i="1"/>
  <c r="CR809" i="1"/>
  <c r="CV222" i="1"/>
  <c r="CV506" i="1"/>
  <c r="CV548" i="1"/>
  <c r="CU276" i="1"/>
  <c r="CU511" i="1"/>
  <c r="CU640" i="1"/>
  <c r="CT188" i="1"/>
  <c r="CT796" i="1"/>
  <c r="CT813" i="1"/>
  <c r="CS172" i="1"/>
  <c r="CS382" i="1"/>
  <c r="CS269" i="1"/>
  <c r="CR457" i="1"/>
  <c r="CR164" i="1"/>
  <c r="CR741" i="1"/>
  <c r="CV289" i="1"/>
  <c r="CV611" i="1"/>
  <c r="CV292" i="1"/>
  <c r="CU383" i="1"/>
  <c r="CU645" i="1"/>
  <c r="CU417" i="1"/>
  <c r="CT739" i="1"/>
  <c r="CT111" i="1"/>
  <c r="CT156" i="1"/>
  <c r="CT725" i="1"/>
  <c r="CU411" i="1"/>
  <c r="CV296" i="1"/>
  <c r="CR296" i="1"/>
  <c r="CS714" i="1"/>
  <c r="CT210" i="1"/>
  <c r="CU544" i="1"/>
  <c r="CV502" i="1"/>
  <c r="CR502" i="1"/>
  <c r="CS608" i="1"/>
  <c r="CT299" i="1"/>
  <c r="CU434" i="1"/>
  <c r="CV318" i="1"/>
  <c r="CR318" i="1"/>
  <c r="CS541" i="1"/>
  <c r="CT710" i="1"/>
  <c r="CU238" i="1"/>
  <c r="CV108" i="1"/>
  <c r="CR108" i="1"/>
  <c r="CS91" i="1"/>
  <c r="CT678" i="1"/>
  <c r="CU361" i="1"/>
  <c r="CV66" i="1"/>
  <c r="CR66" i="1"/>
  <c r="CS605" i="1"/>
  <c r="CT547" i="1"/>
  <c r="CU590" i="1"/>
  <c r="CV474" i="1"/>
  <c r="CR474" i="1"/>
  <c r="CS517" i="1"/>
  <c r="CT154" i="1"/>
  <c r="CU416" i="1"/>
  <c r="CV791" i="1"/>
  <c r="CR791" i="1"/>
  <c r="CS675" i="1"/>
  <c r="CT482" i="1"/>
  <c r="CU746" i="1"/>
  <c r="CV758" i="1"/>
  <c r="CR758" i="1"/>
  <c r="CS454" i="1"/>
  <c r="CT723" i="1"/>
  <c r="CU705" i="1"/>
  <c r="CV171" i="1"/>
  <c r="CR171" i="1"/>
  <c r="CS804" i="1"/>
  <c r="CT792" i="1"/>
  <c r="CU402" i="1"/>
  <c r="CV325" i="1"/>
  <c r="CR325" i="1"/>
  <c r="CS366" i="1"/>
  <c r="CT291" i="1"/>
  <c r="CU692" i="1"/>
  <c r="CV392" i="1"/>
  <c r="CR392" i="1"/>
  <c r="CS808" i="1"/>
  <c r="CT312" i="1"/>
  <c r="CU178" i="1"/>
  <c r="CV550" i="1"/>
  <c r="CR550" i="1"/>
  <c r="CS52" i="1"/>
  <c r="CT712" i="1"/>
  <c r="CU655" i="1"/>
  <c r="CV460" i="1"/>
  <c r="CR460" i="1"/>
  <c r="CS768" i="1"/>
  <c r="CT138" i="1"/>
  <c r="CU584" i="1"/>
  <c r="CV107" i="1"/>
  <c r="CR107" i="1"/>
  <c r="CS298" i="1"/>
  <c r="CT523" i="1"/>
  <c r="CU114" i="1"/>
  <c r="CV180" i="1"/>
  <c r="CR180" i="1"/>
  <c r="CS594" i="1"/>
  <c r="CT526" i="1"/>
  <c r="CU722" i="1"/>
  <c r="CV340" i="1"/>
  <c r="CR340" i="1"/>
  <c r="CS619" i="1"/>
  <c r="CT218" i="1"/>
  <c r="CU346" i="1"/>
  <c r="CV253" i="1"/>
  <c r="CR253" i="1"/>
  <c r="CS148" i="1"/>
  <c r="CT217" i="1"/>
  <c r="CU165" i="1"/>
  <c r="CV442" i="1"/>
  <c r="CR442" i="1"/>
  <c r="CS189" i="1"/>
  <c r="CT110" i="1"/>
  <c r="CU194" i="1"/>
  <c r="CV531" i="1"/>
  <c r="CR531" i="1"/>
  <c r="CS190" i="1"/>
  <c r="CT537" i="1"/>
  <c r="CU343" i="1"/>
  <c r="CV504" i="1"/>
  <c r="CR504" i="1"/>
  <c r="CS677" i="1"/>
  <c r="CT670" i="1"/>
  <c r="CU521" i="1"/>
  <c r="CV658" i="1"/>
  <c r="CR658" i="1"/>
  <c r="CS649" i="1"/>
  <c r="CT321" i="1"/>
  <c r="CU394" i="1"/>
  <c r="CV664" i="1"/>
  <c r="CR664" i="1"/>
  <c r="CS140" i="1"/>
  <c r="CT96" i="1"/>
  <c r="CU205" i="1"/>
  <c r="CV639" i="1"/>
  <c r="CR639" i="1"/>
  <c r="CS490" i="1"/>
  <c r="CT693" i="1"/>
  <c r="CU364" i="1"/>
  <c r="CV589" i="1"/>
  <c r="CR589" i="1"/>
  <c r="CS47" i="1"/>
  <c r="CT393" i="1"/>
  <c r="CU812" i="1"/>
  <c r="CV757" i="1"/>
  <c r="CR757" i="1"/>
  <c r="CS339" i="1"/>
  <c r="CT14" i="1"/>
  <c r="CU626" i="1"/>
  <c r="CV827" i="1"/>
  <c r="CR827" i="1"/>
  <c r="CS510" i="1"/>
  <c r="CT684" i="1"/>
  <c r="CU565" i="1"/>
  <c r="CV633" i="1"/>
  <c r="CR633" i="1"/>
  <c r="CS495" i="1"/>
  <c r="CT141" i="1"/>
  <c r="CU322" i="1"/>
  <c r="CV323" i="1"/>
  <c r="CR323" i="1"/>
  <c r="CS431" i="1"/>
  <c r="CT420" i="1"/>
  <c r="CU826" i="1"/>
  <c r="CV538" i="1"/>
  <c r="CR538" i="1"/>
  <c r="CS439" i="1"/>
  <c r="CT552" i="1"/>
  <c r="CU338" i="1"/>
  <c r="CS786" i="1"/>
  <c r="CS358" i="1"/>
  <c r="CU153" i="1"/>
  <c r="CU535" i="1"/>
  <c r="CU730" i="1"/>
  <c r="CT654" i="1"/>
  <c r="CV272" i="1"/>
  <c r="CR272" i="1"/>
  <c r="CU653" i="1"/>
  <c r="CT752" i="1"/>
  <c r="CV263" i="1"/>
  <c r="CR263" i="1"/>
  <c r="CU707" i="1"/>
  <c r="CV570" i="1"/>
  <c r="CR570" i="1"/>
  <c r="CS447" i="1"/>
  <c r="CU820" i="1"/>
  <c r="CV577" i="1"/>
  <c r="CR577" i="1"/>
  <c r="CS585" i="1"/>
  <c r="CT278" i="1"/>
  <c r="CS616" i="1"/>
  <c r="CU331" i="1"/>
  <c r="CV805" i="1"/>
  <c r="CR805" i="1"/>
  <c r="CS450" i="1"/>
  <c r="CT615" i="1"/>
  <c r="CU688" i="1"/>
  <c r="CV177" i="1"/>
  <c r="CR177" i="1"/>
  <c r="CV609" i="1"/>
  <c r="CR609" i="1"/>
  <c r="CU716" i="1"/>
  <c r="CS779" i="1"/>
  <c r="CU634" i="1"/>
  <c r="CV799" i="1"/>
  <c r="CR799" i="1"/>
  <c r="CT516" i="1"/>
  <c r="CV26" i="1"/>
  <c r="CR26" i="1"/>
  <c r="CS424" i="1"/>
  <c r="CU508" i="1"/>
  <c r="CT703" i="1"/>
  <c r="CT614" i="1"/>
  <c r="CV476" i="1"/>
  <c r="CR476" i="1"/>
  <c r="CU784" i="1"/>
  <c r="CV776" i="1"/>
  <c r="CR776" i="1"/>
  <c r="CS802" i="1"/>
  <c r="CT747" i="1"/>
  <c r="CU777" i="1"/>
  <c r="CS770" i="1"/>
  <c r="CS598" i="1"/>
  <c r="CT342" i="1"/>
  <c r="CU748" i="1"/>
  <c r="CV464" i="1"/>
  <c r="CR464" i="1"/>
  <c r="CT387" i="1"/>
  <c r="CU689" i="1"/>
  <c r="CV473" i="1"/>
  <c r="CR473" i="1"/>
  <c r="CS667" i="1"/>
  <c r="CT662" i="1"/>
  <c r="CU149" i="1"/>
  <c r="CS680" i="1"/>
  <c r="CS520" i="1"/>
  <c r="CS528" i="1"/>
  <c r="CU503" i="1"/>
  <c r="CR388" i="1"/>
  <c r="CT410" i="1"/>
  <c r="CV496" i="1"/>
  <c r="CS713" i="1"/>
  <c r="CU232" i="1"/>
  <c r="CR647" i="1"/>
  <c r="CT587" i="1"/>
  <c r="CV271" i="1"/>
  <c r="CS642" i="1"/>
  <c r="CU117" i="1"/>
  <c r="CR131" i="1"/>
  <c r="CT103" i="1"/>
  <c r="CV333" i="1"/>
  <c r="CS766" i="1"/>
  <c r="CU759" i="1"/>
  <c r="CR50" i="1"/>
  <c r="CT69" i="1"/>
  <c r="CV832" i="1"/>
  <c r="CS831" i="1"/>
  <c r="CU783" i="1"/>
  <c r="CR534" i="1"/>
  <c r="CT136" i="1"/>
  <c r="CV668" i="1"/>
  <c r="CS828" i="1"/>
  <c r="CU818" i="1"/>
  <c r="CR469" i="1"/>
  <c r="CT601" i="1"/>
  <c r="CV743" i="1"/>
  <c r="CS569" i="1"/>
  <c r="CU781" i="1"/>
  <c r="CR399" i="1"/>
  <c r="CT627" i="1"/>
  <c r="CV727" i="1"/>
  <c r="CS440" i="1"/>
  <c r="CU477" i="1"/>
  <c r="CR794" i="1"/>
  <c r="CT400" i="1"/>
  <c r="CV220" i="1"/>
  <c r="CS509" i="1"/>
  <c r="CU428" i="1"/>
  <c r="CR593" i="1"/>
  <c r="CT166" i="1"/>
  <c r="CV308" i="1"/>
  <c r="CS126" i="1"/>
  <c r="CU395" i="1"/>
  <c r="CR97" i="1"/>
  <c r="CT709" i="1"/>
  <c r="CV691" i="1"/>
  <c r="CS785" i="1"/>
  <c r="CU676" i="1"/>
  <c r="CR54" i="1"/>
  <c r="CT425" i="1"/>
  <c r="CV449" i="1"/>
  <c r="CS453" i="1"/>
  <c r="CU376" i="1"/>
  <c r="CR306" i="1"/>
  <c r="CT377" i="1"/>
  <c r="CV101" i="1"/>
  <c r="CS320" i="1"/>
  <c r="CU105" i="1"/>
  <c r="CR226" i="1"/>
  <c r="CT285" i="1"/>
  <c r="CV597" i="1"/>
  <c r="CS415" i="1"/>
  <c r="CU123" i="1"/>
  <c r="CR264" i="1"/>
  <c r="CT462" i="1"/>
  <c r="CV365" i="1"/>
  <c r="CS445" i="1"/>
  <c r="CU249" i="1"/>
  <c r="CR197" i="1"/>
  <c r="CT717" i="1"/>
  <c r="CV817" i="1"/>
  <c r="CS651" i="1"/>
  <c r="CU466" i="1"/>
  <c r="CR236" i="1"/>
  <c r="CT617" i="1"/>
  <c r="CV720" i="1"/>
  <c r="CS800" i="1"/>
  <c r="CU480" i="1"/>
  <c r="CR721" i="1"/>
  <c r="CT732" i="1"/>
  <c r="CV28" i="1"/>
  <c r="CS183" i="1"/>
  <c r="CU87" i="1"/>
  <c r="CR224" i="1"/>
  <c r="CT527" i="1"/>
  <c r="CV95" i="1"/>
  <c r="CS500" i="1"/>
  <c r="CU612" i="1"/>
  <c r="CR718" i="1"/>
  <c r="CT422" i="1"/>
  <c r="CV724" i="1"/>
  <c r="CS297" i="1"/>
  <c r="CU317" i="1"/>
  <c r="CR762" i="1"/>
  <c r="CT235" i="1"/>
  <c r="CV711" i="1"/>
  <c r="CS816" i="1"/>
  <c r="CU119" i="1"/>
  <c r="CR685" i="1"/>
  <c r="CT583" i="1"/>
  <c r="CS214" i="1"/>
  <c r="CS328" i="1"/>
  <c r="CS806" i="1"/>
  <c r="CR751" i="1"/>
  <c r="CR624" i="1"/>
  <c r="CR152" i="1"/>
  <c r="CV755" i="1"/>
  <c r="CV350" i="1"/>
  <c r="CV494" i="1"/>
  <c r="CU487" i="1"/>
  <c r="CU443" i="1"/>
  <c r="CU815" i="1"/>
  <c r="CT493" i="1"/>
  <c r="CT492" i="1"/>
  <c r="CT698" i="1"/>
  <c r="CS345" i="1"/>
  <c r="CS199" i="1"/>
  <c r="CS261" i="1"/>
  <c r="CR403" i="1"/>
  <c r="CR554" i="1"/>
  <c r="CR479" i="1"/>
  <c r="CV315" i="1"/>
  <c r="CV294" i="1"/>
  <c r="CV353" i="1"/>
  <c r="CU643" i="1"/>
  <c r="CU55" i="1"/>
  <c r="CU248" i="1"/>
  <c r="CT311" i="1"/>
  <c r="CT80" i="1"/>
  <c r="CT435" i="1"/>
  <c r="CS207" i="1"/>
  <c r="CS809" i="1"/>
  <c r="CS814" i="1"/>
  <c r="CR222" i="1"/>
  <c r="CR506" i="1"/>
  <c r="CR548" i="1"/>
  <c r="CV511" i="1"/>
  <c r="CV640" i="1"/>
  <c r="CV188" i="1"/>
  <c r="CU796" i="1"/>
  <c r="CU813" i="1"/>
  <c r="CU172" i="1"/>
  <c r="CT382" i="1"/>
  <c r="CT269" i="1"/>
  <c r="CT457" i="1"/>
  <c r="CS164" i="1"/>
  <c r="CS741" i="1"/>
  <c r="CS351" i="1"/>
  <c r="CR289" i="1"/>
  <c r="CR611" i="1"/>
  <c r="CR292" i="1"/>
  <c r="CV645" i="1"/>
  <c r="CV417" i="1"/>
  <c r="CV739" i="1"/>
  <c r="CU111" i="1"/>
  <c r="CU156" i="1"/>
  <c r="CU725" i="1"/>
  <c r="CV411" i="1"/>
  <c r="CR411" i="1"/>
  <c r="CS296" i="1"/>
  <c r="CT714" i="1"/>
  <c r="CU210" i="1"/>
  <c r="CV544" i="1"/>
  <c r="CR544" i="1"/>
  <c r="CS502" i="1"/>
  <c r="CT608" i="1"/>
  <c r="CU299" i="1"/>
  <c r="CV434" i="1"/>
  <c r="CR434" i="1"/>
  <c r="CS318" i="1"/>
  <c r="CT541" i="1"/>
  <c r="CU710" i="1"/>
  <c r="CV238" i="1"/>
  <c r="CR238" i="1"/>
  <c r="CS108" i="1"/>
  <c r="CT91" i="1"/>
  <c r="CU678" i="1"/>
  <c r="CV361" i="1"/>
  <c r="CR361" i="1"/>
  <c r="CS66" i="1"/>
  <c r="CT605" i="1"/>
  <c r="CU547" i="1"/>
  <c r="CV590" i="1"/>
  <c r="CR590" i="1"/>
  <c r="CS474" i="1"/>
  <c r="CT517" i="1"/>
  <c r="CU154" i="1"/>
  <c r="CV416" i="1"/>
  <c r="CR416" i="1"/>
  <c r="CS791" i="1"/>
  <c r="CT675" i="1"/>
  <c r="CU482" i="1"/>
  <c r="CV746" i="1"/>
  <c r="CR746" i="1"/>
  <c r="CS758" i="1"/>
  <c r="CT454" i="1"/>
  <c r="CU723" i="1"/>
  <c r="CV705" i="1"/>
  <c r="CR705" i="1"/>
  <c r="CS171" i="1"/>
  <c r="CT804" i="1"/>
  <c r="CU792" i="1"/>
  <c r="CV402" i="1"/>
  <c r="CR402" i="1"/>
  <c r="CS325" i="1"/>
  <c r="CT366" i="1"/>
  <c r="CU291" i="1"/>
  <c r="CV692" i="1"/>
  <c r="CR692" i="1"/>
  <c r="CS392" i="1"/>
  <c r="CT808" i="1"/>
  <c r="CU312" i="1"/>
  <c r="CV178" i="1"/>
  <c r="CR178" i="1"/>
  <c r="CS550" i="1"/>
  <c r="CT52" i="1"/>
  <c r="CU712" i="1"/>
  <c r="CV655" i="1"/>
  <c r="CR655" i="1"/>
  <c r="CS460" i="1"/>
  <c r="CT768" i="1"/>
  <c r="CU138" i="1"/>
  <c r="CV584" i="1"/>
  <c r="CR584" i="1"/>
  <c r="CS107" i="1"/>
  <c r="CT298" i="1"/>
  <c r="CU523" i="1"/>
  <c r="CV114" i="1"/>
  <c r="CR114" i="1"/>
  <c r="CS180" i="1"/>
  <c r="CT594" i="1"/>
  <c r="CU526" i="1"/>
  <c r="CV722" i="1"/>
  <c r="CR722" i="1"/>
  <c r="CS340" i="1"/>
  <c r="CT619" i="1"/>
  <c r="CU218" i="1"/>
  <c r="CV346" i="1"/>
  <c r="CR346" i="1"/>
  <c r="CS253" i="1"/>
  <c r="CT148" i="1"/>
  <c r="CU217" i="1"/>
  <c r="CV165" i="1"/>
  <c r="CR165" i="1"/>
  <c r="CS442" i="1"/>
  <c r="CT189" i="1"/>
  <c r="CU110" i="1"/>
  <c r="CV194" i="1"/>
  <c r="CR194" i="1"/>
  <c r="CS531" i="1"/>
  <c r="CT190" i="1"/>
  <c r="CU537" i="1"/>
  <c r="CV343" i="1"/>
  <c r="CR343" i="1"/>
  <c r="CS504" i="1"/>
  <c r="CT677" i="1"/>
  <c r="CU670" i="1"/>
  <c r="CV521" i="1"/>
  <c r="CR521" i="1"/>
  <c r="CS658" i="1"/>
  <c r="CT649" i="1"/>
  <c r="CU321" i="1"/>
  <c r="CV394" i="1"/>
  <c r="CR394" i="1"/>
  <c r="CS664" i="1"/>
  <c r="CT140" i="1"/>
  <c r="CU96" i="1"/>
  <c r="CV205" i="1"/>
  <c r="CR205" i="1"/>
  <c r="CS639" i="1"/>
  <c r="CT490" i="1"/>
  <c r="CU693" i="1"/>
  <c r="CV364" i="1"/>
  <c r="CR364" i="1"/>
  <c r="CS589" i="1"/>
  <c r="CT47" i="1"/>
  <c r="CU393" i="1"/>
  <c r="CV812" i="1"/>
  <c r="CR812" i="1"/>
  <c r="CS757" i="1"/>
  <c r="CT339" i="1"/>
  <c r="CU14" i="1"/>
  <c r="CV626" i="1"/>
  <c r="CR626" i="1"/>
  <c r="CS827" i="1"/>
  <c r="CT510" i="1"/>
  <c r="CU684" i="1"/>
  <c r="CV565" i="1"/>
  <c r="CR565" i="1"/>
  <c r="CS633" i="1"/>
  <c r="CT495" i="1"/>
  <c r="CU141" i="1"/>
  <c r="CV322" i="1"/>
  <c r="CR322" i="1"/>
  <c r="CS323" i="1"/>
  <c r="CT431" i="1"/>
  <c r="CU420" i="1"/>
  <c r="CV826" i="1"/>
  <c r="CR826" i="1"/>
  <c r="CS538" i="1"/>
  <c r="CT439" i="1"/>
  <c r="CU552" i="1"/>
  <c r="CV338" i="1"/>
  <c r="CR338" i="1"/>
  <c r="CT786" i="1"/>
  <c r="CT358" i="1"/>
  <c r="CV153" i="1"/>
  <c r="CR153" i="1"/>
  <c r="CV535" i="1"/>
  <c r="CR535" i="1"/>
  <c r="CV730" i="1"/>
  <c r="CR730" i="1"/>
  <c r="CU654" i="1"/>
  <c r="CS272" i="1"/>
  <c r="CV653" i="1"/>
  <c r="CR653" i="1"/>
  <c r="CU752" i="1"/>
  <c r="CS263" i="1"/>
  <c r="CV707" i="1"/>
  <c r="CR707" i="1"/>
  <c r="CS570" i="1"/>
  <c r="CT447" i="1"/>
  <c r="CV820" i="1"/>
  <c r="CR820" i="1"/>
  <c r="CS577" i="1"/>
  <c r="CT585" i="1"/>
  <c r="CU278" i="1"/>
  <c r="CT616" i="1"/>
  <c r="CV331" i="1"/>
  <c r="CR331" i="1"/>
  <c r="CS805" i="1"/>
  <c r="CT450" i="1"/>
  <c r="CU615" i="1"/>
  <c r="CV688" i="1"/>
  <c r="CR688" i="1"/>
  <c r="CS177" i="1"/>
  <c r="CS609" i="1"/>
  <c r="CV716" i="1"/>
  <c r="CR716" i="1"/>
  <c r="CT779" i="1"/>
  <c r="CV634" i="1"/>
  <c r="CR634" i="1"/>
  <c r="CS799" i="1"/>
  <c r="CU516" i="1"/>
  <c r="CS26" i="1"/>
  <c r="CT424" i="1"/>
  <c r="CV508" i="1"/>
  <c r="CR508" i="1"/>
  <c r="CU703" i="1"/>
  <c r="CU614" i="1"/>
  <c r="CS476" i="1"/>
  <c r="CV784" i="1"/>
  <c r="CR784" i="1"/>
  <c r="CS776" i="1"/>
  <c r="CT802" i="1"/>
  <c r="CU747" i="1"/>
  <c r="CV777" i="1"/>
  <c r="CR777" i="1"/>
  <c r="CT770" i="1"/>
  <c r="CT598" i="1"/>
  <c r="CU342" i="1"/>
  <c r="CV748" i="1"/>
  <c r="CR748" i="1"/>
  <c r="CS464" i="1"/>
  <c r="CU387" i="1"/>
  <c r="CV680" i="1"/>
  <c r="CU520" i="1"/>
  <c r="CU528" i="1"/>
  <c r="CR603" i="1"/>
  <c r="CT388" i="1"/>
  <c r="CV410" i="1"/>
  <c r="CS115" i="1"/>
  <c r="CU713" i="1"/>
  <c r="CR344" i="1"/>
  <c r="CT647" i="1"/>
  <c r="CV587" i="1"/>
  <c r="CS542" i="1"/>
  <c r="CU642" i="1"/>
  <c r="CR540" i="1"/>
  <c r="CT131" i="1"/>
  <c r="CV103" i="1"/>
  <c r="CS555" i="1"/>
  <c r="CU766" i="1"/>
  <c r="CR536" i="1"/>
  <c r="CT50" i="1"/>
  <c r="CV69" i="1"/>
  <c r="CS833" i="1"/>
  <c r="CU831" i="1"/>
  <c r="CR830" i="1"/>
  <c r="CT534" i="1"/>
  <c r="CV136" i="1"/>
  <c r="CS829" i="1"/>
  <c r="CU828" i="1"/>
  <c r="CR562" i="1"/>
  <c r="CT469" i="1"/>
  <c r="CV601" i="1"/>
  <c r="CS515" i="1"/>
  <c r="CU569" i="1"/>
  <c r="CR628" i="1"/>
  <c r="CT399" i="1"/>
  <c r="CV627" i="1"/>
  <c r="CS578" i="1"/>
  <c r="CU440" i="1"/>
  <c r="CR659" i="1"/>
  <c r="CT794" i="1"/>
  <c r="CV400" i="1"/>
  <c r="CS247" i="1"/>
  <c r="CU509" i="1"/>
  <c r="CR787" i="1"/>
  <c r="CT593" i="1"/>
  <c r="CV166" i="1"/>
  <c r="CS533" i="1"/>
  <c r="CU126" i="1"/>
  <c r="CR77" i="1"/>
  <c r="CT97" i="1"/>
  <c r="CV709" i="1"/>
  <c r="CS167" i="1"/>
  <c r="CU785" i="1"/>
  <c r="CR293" i="1"/>
  <c r="CT54" i="1"/>
  <c r="CV425" i="1"/>
  <c r="CS367" i="1"/>
  <c r="CU453" i="1"/>
  <c r="CR310" i="1"/>
  <c r="CT306" i="1"/>
  <c r="CV377" i="1"/>
  <c r="CS203" i="1"/>
  <c r="CU320" i="1"/>
  <c r="CR284" i="1"/>
  <c r="CT226" i="1"/>
  <c r="CV285" i="1"/>
  <c r="CS539" i="1"/>
  <c r="CU415" i="1"/>
  <c r="CR458" i="1"/>
  <c r="CT264" i="1"/>
  <c r="CV462" i="1"/>
  <c r="CS637" i="1"/>
  <c r="CU445" i="1"/>
  <c r="CR163" i="1"/>
  <c r="CT197" i="1"/>
  <c r="CV717" i="1"/>
  <c r="CS408" i="1"/>
  <c r="CU651" i="1"/>
  <c r="CR524" i="1"/>
  <c r="CT236" i="1"/>
  <c r="CV617" i="1"/>
  <c r="CS302" i="1"/>
  <c r="CU800" i="1"/>
  <c r="CR663" i="1"/>
  <c r="CT721" i="1"/>
  <c r="CV732" i="1"/>
  <c r="CS369" i="1"/>
  <c r="CU183" i="1"/>
  <c r="CR281" i="1"/>
  <c r="CT224" i="1"/>
  <c r="CV527" i="1"/>
  <c r="CS173" i="1"/>
  <c r="CU500" i="1"/>
  <c r="CR120" i="1"/>
  <c r="CT718" i="1"/>
  <c r="CV422" i="1"/>
  <c r="CS665" i="1"/>
  <c r="CU297" i="1"/>
  <c r="CR518" i="1"/>
  <c r="CT762" i="1"/>
  <c r="CV235" i="1"/>
  <c r="CS300" i="1"/>
  <c r="CU816" i="1"/>
  <c r="CR560" i="1"/>
  <c r="CT685" i="1"/>
  <c r="CV583" i="1"/>
  <c r="CU214" i="1"/>
  <c r="CT328" i="1"/>
  <c r="CT806" i="1"/>
  <c r="CT751" i="1"/>
  <c r="CS624" i="1"/>
  <c r="CS152" i="1"/>
  <c r="CS679" i="1"/>
  <c r="CR755" i="1"/>
  <c r="CR350" i="1"/>
  <c r="CR494" i="1"/>
  <c r="CV443" i="1"/>
  <c r="CV815" i="1"/>
  <c r="CV493" i="1"/>
  <c r="CU492" i="1"/>
  <c r="CU698" i="1"/>
  <c r="CU345" i="1"/>
  <c r="CT199" i="1"/>
  <c r="CT261" i="1"/>
  <c r="CT403" i="1"/>
  <c r="CS554" i="1"/>
  <c r="CS479" i="1"/>
  <c r="CS129" i="1"/>
  <c r="CR315" i="1"/>
  <c r="CR294" i="1"/>
  <c r="CR353" i="1"/>
  <c r="CV55" i="1"/>
  <c r="CV248" i="1"/>
  <c r="CV311" i="1"/>
  <c r="CU80" i="1"/>
  <c r="CU435" i="1"/>
  <c r="CU207" i="1"/>
  <c r="CT809" i="1"/>
  <c r="CT814" i="1"/>
  <c r="CT222" i="1"/>
  <c r="CS506" i="1"/>
  <c r="CS548" i="1"/>
  <c r="CS276" i="1"/>
  <c r="CR511" i="1"/>
  <c r="CR640" i="1"/>
  <c r="CR188" i="1"/>
  <c r="CV813" i="1"/>
  <c r="CV172" i="1"/>
  <c r="CV382" i="1"/>
  <c r="CU269" i="1"/>
  <c r="CU457" i="1"/>
  <c r="CU164" i="1"/>
  <c r="CT741" i="1"/>
  <c r="CT351" i="1"/>
  <c r="CT289" i="1"/>
  <c r="CS611" i="1"/>
  <c r="CS292" i="1"/>
  <c r="CS383" i="1"/>
  <c r="CR645" i="1"/>
  <c r="CR417" i="1"/>
  <c r="CR739" i="1"/>
  <c r="CV156" i="1"/>
  <c r="CV725" i="1"/>
  <c r="CR725" i="1"/>
  <c r="CS411" i="1"/>
  <c r="CT296" i="1"/>
  <c r="CU714" i="1"/>
  <c r="CV210" i="1"/>
  <c r="CR210" i="1"/>
  <c r="CS544" i="1"/>
  <c r="CT502" i="1"/>
  <c r="CU608" i="1"/>
  <c r="CV299" i="1"/>
  <c r="CR299" i="1"/>
  <c r="CS434" i="1"/>
  <c r="CT318" i="1"/>
  <c r="CU541" i="1"/>
  <c r="CV710" i="1"/>
  <c r="CR710" i="1"/>
  <c r="CS238" i="1"/>
  <c r="CT108" i="1"/>
  <c r="CU91" i="1"/>
  <c r="CV678" i="1"/>
  <c r="CR678" i="1"/>
  <c r="CS361" i="1"/>
  <c r="CT66" i="1"/>
  <c r="CU605" i="1"/>
  <c r="CV547" i="1"/>
  <c r="CR547" i="1"/>
  <c r="CS590" i="1"/>
  <c r="CT474" i="1"/>
  <c r="CU517" i="1"/>
  <c r="CV154" i="1"/>
  <c r="CR154" i="1"/>
  <c r="CS416" i="1"/>
  <c r="CT791" i="1"/>
  <c r="CU675" i="1"/>
  <c r="CV482" i="1"/>
  <c r="CR482" i="1"/>
  <c r="CS746" i="1"/>
  <c r="CT758" i="1"/>
  <c r="CU454" i="1"/>
  <c r="CV723" i="1"/>
  <c r="CR723" i="1"/>
  <c r="CS705" i="1"/>
  <c r="CT171" i="1"/>
  <c r="CU804" i="1"/>
  <c r="CV792" i="1"/>
  <c r="CR792" i="1"/>
  <c r="CS402" i="1"/>
  <c r="CT325" i="1"/>
  <c r="CU366" i="1"/>
  <c r="CV291" i="1"/>
  <c r="CR291" i="1"/>
  <c r="CS692" i="1"/>
  <c r="CT392" i="1"/>
  <c r="CU808" i="1"/>
  <c r="CV312" i="1"/>
  <c r="CR312" i="1"/>
  <c r="CS178" i="1"/>
  <c r="CT550" i="1"/>
  <c r="CU52" i="1"/>
  <c r="CV712" i="1"/>
  <c r="CR712" i="1"/>
  <c r="CS655" i="1"/>
  <c r="CT460" i="1"/>
  <c r="CU768" i="1"/>
  <c r="CV138" i="1"/>
  <c r="CR138" i="1"/>
  <c r="CS584" i="1"/>
  <c r="CT107" i="1"/>
  <c r="CU298" i="1"/>
  <c r="CV523" i="1"/>
  <c r="CR523" i="1"/>
  <c r="CS114" i="1"/>
  <c r="CT180" i="1"/>
  <c r="CU594" i="1"/>
  <c r="CV526" i="1"/>
  <c r="CR526" i="1"/>
  <c r="CS722" i="1"/>
  <c r="CT340" i="1"/>
  <c r="CU619" i="1"/>
  <c r="CV218" i="1"/>
  <c r="CR218" i="1"/>
  <c r="CS346" i="1"/>
  <c r="CT253" i="1"/>
  <c r="CU148" i="1"/>
  <c r="CV217" i="1"/>
  <c r="CR217" i="1"/>
  <c r="CS165" i="1"/>
  <c r="CT442" i="1"/>
  <c r="CU189" i="1"/>
  <c r="CV110" i="1"/>
  <c r="CR110" i="1"/>
  <c r="CS194" i="1"/>
  <c r="CT531" i="1"/>
  <c r="CU190" i="1"/>
  <c r="CV537" i="1"/>
  <c r="CR537" i="1"/>
  <c r="CS343" i="1"/>
  <c r="CT504" i="1"/>
  <c r="CU677" i="1"/>
  <c r="CV670" i="1"/>
  <c r="CR670" i="1"/>
  <c r="CS521" i="1"/>
  <c r="CT658" i="1"/>
  <c r="CU649" i="1"/>
  <c r="CV321" i="1"/>
  <c r="CR321" i="1"/>
  <c r="CS394" i="1"/>
  <c r="CT664" i="1"/>
  <c r="CU140" i="1"/>
  <c r="CV96" i="1"/>
  <c r="CR96" i="1"/>
  <c r="CS205" i="1"/>
  <c r="CT639" i="1"/>
  <c r="CU490" i="1"/>
  <c r="CV693" i="1"/>
  <c r="CR693" i="1"/>
  <c r="CS364" i="1"/>
  <c r="CT589" i="1"/>
  <c r="CU47" i="1"/>
  <c r="CV393" i="1"/>
  <c r="CR393" i="1"/>
  <c r="CS812" i="1"/>
  <c r="CT757" i="1"/>
  <c r="CU339" i="1"/>
  <c r="CV14" i="1"/>
  <c r="CR14" i="1"/>
  <c r="CS626" i="1"/>
  <c r="CT827" i="1"/>
  <c r="CU510" i="1"/>
  <c r="CV684" i="1"/>
  <c r="CR684" i="1"/>
  <c r="CS565" i="1"/>
  <c r="CT633" i="1"/>
  <c r="CU495" i="1"/>
  <c r="CV141" i="1"/>
  <c r="CR141" i="1"/>
  <c r="CS322" i="1"/>
  <c r="CT323" i="1"/>
  <c r="CU431" i="1"/>
  <c r="CV420" i="1"/>
  <c r="CR420" i="1"/>
  <c r="CS826" i="1"/>
  <c r="CT538" i="1"/>
  <c r="CU439" i="1"/>
  <c r="CV552" i="1"/>
  <c r="CR552" i="1"/>
  <c r="CS338" i="1"/>
  <c r="CU786" i="1"/>
  <c r="CU358" i="1"/>
  <c r="CS153" i="1"/>
  <c r="CS535" i="1"/>
  <c r="CS730" i="1"/>
  <c r="CV654" i="1"/>
  <c r="CR654" i="1"/>
  <c r="CT272" i="1"/>
  <c r="CS653" i="1"/>
  <c r="CV752" i="1"/>
  <c r="CR752" i="1"/>
  <c r="CT263" i="1"/>
  <c r="CS707" i="1"/>
  <c r="CT570" i="1"/>
  <c r="CU447" i="1"/>
  <c r="CS820" i="1"/>
  <c r="CT577" i="1"/>
  <c r="CU585" i="1"/>
  <c r="CV278" i="1"/>
  <c r="CR278" i="1"/>
  <c r="CU616" i="1"/>
  <c r="CS331" i="1"/>
  <c r="CT805" i="1"/>
  <c r="CU450" i="1"/>
  <c r="CV615" i="1"/>
  <c r="CR615" i="1"/>
  <c r="CS688" i="1"/>
  <c r="CT177" i="1"/>
  <c r="CT609" i="1"/>
  <c r="CS716" i="1"/>
  <c r="CU779" i="1"/>
  <c r="CS634" i="1"/>
  <c r="CT799" i="1"/>
  <c r="CV516" i="1"/>
  <c r="CR516" i="1"/>
  <c r="CT26" i="1"/>
  <c r="CU424" i="1"/>
  <c r="CS508" i="1"/>
  <c r="CV703" i="1"/>
  <c r="CR703" i="1"/>
  <c r="CV614" i="1"/>
  <c r="CR614" i="1"/>
  <c r="CT476" i="1"/>
  <c r="CS784" i="1"/>
  <c r="CT776" i="1"/>
  <c r="CU802" i="1"/>
  <c r="CV747" i="1"/>
  <c r="CR747" i="1"/>
  <c r="CS777" i="1"/>
  <c r="CU770" i="1"/>
  <c r="CU598" i="1"/>
  <c r="CV342" i="1"/>
  <c r="CR342" i="1"/>
  <c r="CS748" i="1"/>
  <c r="CT464" i="1"/>
  <c r="CV387" i="1"/>
  <c r="CR387" i="1"/>
  <c r="CS689" i="1"/>
  <c r="CT473" i="1"/>
  <c r="CU667" i="1"/>
  <c r="CV662" i="1"/>
  <c r="CR662" i="1"/>
  <c r="CS149" i="1"/>
  <c r="CU607" i="1"/>
  <c r="CV771" i="1"/>
  <c r="CR771" i="1"/>
  <c r="CT468" i="1"/>
  <c r="CU456" i="1"/>
  <c r="CS430" i="1"/>
  <c r="CT478" i="1"/>
  <c r="CT169" i="1"/>
  <c r="CS532" i="1"/>
  <c r="CU701" i="1"/>
  <c r="CV623" i="1"/>
  <c r="CR623" i="1"/>
  <c r="CU556" i="1"/>
  <c r="CV810" i="1"/>
  <c r="CR810" i="1"/>
  <c r="CS209" i="1"/>
  <c r="CT397" i="1"/>
  <c r="CU135" i="1"/>
  <c r="CV45" i="1"/>
  <c r="CR45" i="1"/>
  <c r="CS151" i="1"/>
  <c r="CT715" i="1"/>
  <c r="CU700" i="1"/>
  <c r="CV452" i="1"/>
  <c r="CR452" i="1"/>
  <c r="CT118" i="1"/>
  <c r="CU592" i="1"/>
  <c r="CS75" i="1"/>
  <c r="CU596" i="1"/>
  <c r="CV488" i="1"/>
  <c r="CR488" i="1"/>
  <c r="CS30" i="1"/>
  <c r="CT94" i="1"/>
  <c r="CV37" i="1"/>
  <c r="CR37" i="1"/>
  <c r="CS765" i="1"/>
  <c r="CS572" i="1"/>
  <c r="CT733" i="1"/>
  <c r="CU184" i="1"/>
  <c r="CT352" i="1"/>
  <c r="CU396" i="1"/>
  <c r="CV571" i="1"/>
  <c r="CR571" i="1"/>
  <c r="CT359" i="1"/>
  <c r="CU309" i="1"/>
  <c r="CV641" i="1"/>
  <c r="CR641" i="1"/>
  <c r="CS196" i="1"/>
  <c r="CT336" i="1"/>
  <c r="CT202" i="1"/>
  <c r="CU735" i="1"/>
  <c r="CV764" i="1"/>
  <c r="CR764" i="1"/>
  <c r="CT270" i="1"/>
  <c r="CU573" i="1"/>
  <c r="CS602" i="1"/>
  <c r="CS64" i="1"/>
  <c r="CU486" i="1"/>
  <c r="CV231" i="1"/>
  <c r="CR231" i="1"/>
  <c r="CT38" i="1"/>
  <c r="CS245" i="1"/>
  <c r="CT93" i="1"/>
  <c r="CU378" i="1"/>
  <c r="CV682" i="1"/>
  <c r="CR682" i="1"/>
  <c r="CV113" i="1"/>
  <c r="CR113" i="1"/>
  <c r="CT512" i="1"/>
  <c r="CU46" i="1"/>
  <c r="CT79" i="1"/>
  <c r="CU749" i="1"/>
  <c r="CV335" i="1"/>
  <c r="CR335" i="1"/>
  <c r="CS632" i="1"/>
  <c r="CV429" i="1"/>
  <c r="CR429" i="1"/>
  <c r="CS161" i="1"/>
  <c r="CT423" i="1"/>
  <c r="CS98" i="1"/>
  <c r="CS621" i="1"/>
  <c r="CU182" i="1"/>
  <c r="CT356" i="1"/>
  <c r="CU201" i="1"/>
  <c r="CS564" i="1"/>
  <c r="CT7" i="1"/>
  <c r="CT501" i="1"/>
  <c r="CV588" i="1"/>
  <c r="CR588" i="1"/>
  <c r="CS195" i="1"/>
  <c r="CT175" i="1"/>
  <c r="CV92" i="1"/>
  <c r="CR92" i="1"/>
  <c r="CS243" i="1"/>
  <c r="CT211" i="1"/>
  <c r="CV579" i="1"/>
  <c r="CR579" i="1"/>
  <c r="CS719" i="1"/>
  <c r="CT390" i="1"/>
  <c r="CS228" i="1"/>
  <c r="CT68" i="1"/>
  <c r="CU280" i="1"/>
  <c r="CV475" i="1"/>
  <c r="CR475" i="1"/>
  <c r="CU780" i="1"/>
  <c r="CV673" i="1"/>
  <c r="CR673" i="1"/>
  <c r="CS625" i="1"/>
  <c r="CT162" i="1"/>
  <c r="CU620" i="1"/>
  <c r="CV362" i="1"/>
  <c r="CR362" i="1"/>
  <c r="CS17" i="1"/>
  <c r="CT381" i="1"/>
  <c r="CU147" i="1"/>
  <c r="CT112" i="1"/>
  <c r="CV370" i="1"/>
  <c r="CR370" i="1"/>
  <c r="CS461" i="1"/>
  <c r="CU731" i="1"/>
  <c r="CT76" i="1"/>
  <c r="CV16" i="1"/>
  <c r="CR16" i="1"/>
  <c r="CT9" i="1"/>
  <c r="CS582" i="1"/>
  <c r="CT371" i="1"/>
  <c r="CU613" i="1"/>
  <c r="CV319" i="1"/>
  <c r="CR319" i="1"/>
  <c r="CV158" i="1"/>
  <c r="CR158" i="1"/>
  <c r="CS613" i="1"/>
  <c r="CR731" i="1"/>
  <c r="CR112" i="1"/>
  <c r="CV381" i="1"/>
  <c r="CR620" i="1"/>
  <c r="CS673" i="1"/>
  <c r="CR280" i="1"/>
  <c r="CT719" i="1"/>
  <c r="CU211" i="1"/>
  <c r="CU92" i="1"/>
  <c r="CU588" i="1"/>
  <c r="CV501" i="1"/>
  <c r="CU7" i="1"/>
  <c r="CV201" i="1"/>
  <c r="CR182" i="1"/>
  <c r="CU161" i="1"/>
  <c r="CT335" i="1"/>
  <c r="CR512" i="1"/>
  <c r="CS682" i="1"/>
  <c r="CT245" i="1"/>
  <c r="CR64" i="1"/>
  <c r="CV270" i="1"/>
  <c r="CU196" i="1"/>
  <c r="CS309" i="1"/>
  <c r="CU359" i="1"/>
  <c r="CS158" i="1"/>
  <c r="CU319" i="1"/>
  <c r="CV613" i="1"/>
  <c r="CV371" i="1"/>
  <c r="CV582" i="1"/>
  <c r="CS9" i="1"/>
  <c r="CT16" i="1"/>
  <c r="CU76" i="1"/>
  <c r="CT731" i="1"/>
  <c r="CT461" i="1"/>
  <c r="CT370" i="1"/>
  <c r="CU112" i="1"/>
  <c r="CS147" i="1"/>
  <c r="CS381" i="1"/>
  <c r="CT17" i="1"/>
  <c r="CT362" i="1"/>
  <c r="CT620" i="1"/>
  <c r="CU162" i="1"/>
  <c r="CU625" i="1"/>
  <c r="CU673" i="1"/>
  <c r="CV780" i="1"/>
  <c r="CT475" i="1"/>
  <c r="CT280" i="1"/>
  <c r="CU68" i="1"/>
  <c r="CU228" i="1"/>
  <c r="CV390" i="1"/>
  <c r="CV719" i="1"/>
  <c r="CR211" i="1"/>
  <c r="CR243" i="1"/>
  <c r="CS92" i="1"/>
  <c r="CR175" i="1"/>
  <c r="CR195" i="1"/>
  <c r="CS588" i="1"/>
  <c r="CS501" i="1"/>
  <c r="CR7" i="1"/>
  <c r="CR564" i="1"/>
  <c r="CS201" i="1"/>
  <c r="CS356" i="1"/>
  <c r="CT182" i="1"/>
  <c r="CU621" i="1"/>
  <c r="CR98" i="1"/>
  <c r="CR423" i="1"/>
  <c r="CR161" i="1"/>
  <c r="CS429" i="1"/>
  <c r="CV632" i="1"/>
  <c r="CR749" i="1"/>
  <c r="CR79" i="1"/>
  <c r="CT46" i="1"/>
  <c r="CU512" i="1"/>
  <c r="CT113" i="1"/>
  <c r="CU682" i="1"/>
  <c r="CV378" i="1"/>
  <c r="CV93" i="1"/>
  <c r="CV245" i="1"/>
  <c r="CS38" i="1"/>
  <c r="CS231" i="1"/>
  <c r="CV486" i="1"/>
  <c r="CU64" i="1"/>
  <c r="CR602" i="1"/>
  <c r="CS573" i="1"/>
  <c r="CS270" i="1"/>
  <c r="CS764" i="1"/>
  <c r="CS735" i="1"/>
  <c r="CS202" i="1"/>
  <c r="CR336" i="1"/>
  <c r="CR196" i="1"/>
  <c r="CU641" i="1"/>
  <c r="CV309" i="1"/>
  <c r="CR359" i="1"/>
  <c r="CU571" i="1"/>
  <c r="CV396" i="1"/>
  <c r="CV352" i="1"/>
  <c r="CR184" i="1"/>
  <c r="CR733" i="1"/>
  <c r="CR572" i="1"/>
  <c r="CR765" i="1"/>
  <c r="CS37" i="1"/>
  <c r="CS94" i="1"/>
  <c r="CT30" i="1"/>
  <c r="CT488" i="1"/>
  <c r="CT596" i="1"/>
  <c r="CU75" i="1"/>
  <c r="CS592" i="1"/>
  <c r="CS118" i="1"/>
  <c r="CT452" i="1"/>
  <c r="CV700" i="1"/>
  <c r="CV715" i="1"/>
  <c r="CV151" i="1"/>
  <c r="CR135" i="1"/>
  <c r="CR397" i="1"/>
  <c r="CR209" i="1"/>
  <c r="CS810" i="1"/>
  <c r="CS556" i="1"/>
  <c r="CR701" i="1"/>
  <c r="CR532" i="1"/>
  <c r="CU169" i="1"/>
  <c r="CV478" i="1"/>
  <c r="CU430" i="1"/>
  <c r="CS456" i="1"/>
  <c r="CS468" i="1"/>
  <c r="CU771" i="1"/>
  <c r="CV607" i="1"/>
  <c r="CT149" i="1"/>
  <c r="CR667" i="1"/>
  <c r="CU473" i="1"/>
  <c r="CS387" i="1"/>
  <c r="CS342" i="1"/>
  <c r="CV802" i="1"/>
  <c r="CS614" i="1"/>
  <c r="CT508" i="1"/>
  <c r="CU26" i="1"/>
  <c r="CU799" i="1"/>
  <c r="CV779" i="1"/>
  <c r="CR450" i="1"/>
  <c r="CU577" i="1"/>
  <c r="CV447" i="1"/>
  <c r="CS752" i="1"/>
  <c r="CT653" i="1"/>
  <c r="CR358" i="1"/>
  <c r="CT338" i="1"/>
  <c r="CU538" i="1"/>
  <c r="CV431" i="1"/>
  <c r="CR495" i="1"/>
  <c r="CS684" i="1"/>
  <c r="CT626" i="1"/>
  <c r="CU757" i="1"/>
  <c r="CV47" i="1"/>
  <c r="CR490" i="1"/>
  <c r="CS96" i="1"/>
  <c r="CT394" i="1"/>
  <c r="CU658" i="1"/>
  <c r="CV677" i="1"/>
  <c r="CR190" i="1"/>
  <c r="CS110" i="1"/>
  <c r="CT165" i="1"/>
  <c r="CU253" i="1"/>
  <c r="CV619" i="1"/>
  <c r="CR594" i="1"/>
  <c r="CS523" i="1"/>
  <c r="CT584" i="1"/>
  <c r="CU460" i="1"/>
  <c r="CV52" i="1"/>
  <c r="CR808" i="1"/>
  <c r="CS291" i="1"/>
  <c r="CT402" i="1"/>
  <c r="CU171" i="1"/>
  <c r="CV454" i="1"/>
  <c r="CR675" i="1"/>
  <c r="CS154" i="1"/>
  <c r="CT590" i="1"/>
  <c r="CU66" i="1"/>
  <c r="CV91" i="1"/>
  <c r="CR541" i="1"/>
  <c r="CS299" i="1"/>
  <c r="CT544" i="1"/>
  <c r="CU296" i="1"/>
  <c r="CS111" i="1"/>
  <c r="CT383" i="1"/>
  <c r="CU351" i="1"/>
  <c r="CR382" i="1"/>
  <c r="CS188" i="1"/>
  <c r="CT548" i="1"/>
  <c r="CV809" i="1"/>
  <c r="CR248" i="1"/>
  <c r="CS294" i="1"/>
  <c r="CU554" i="1"/>
  <c r="CV345" i="1"/>
  <c r="CR443" i="1"/>
  <c r="CT755" i="1"/>
  <c r="CU751" i="1"/>
  <c r="CS414" i="1"/>
  <c r="CU300" i="1"/>
  <c r="CR724" i="1"/>
  <c r="CT120" i="1"/>
  <c r="CV224" i="1"/>
  <c r="CS674" i="1"/>
  <c r="CU302" i="1"/>
  <c r="CR817" i="1"/>
  <c r="CT163" i="1"/>
  <c r="CV264" i="1"/>
  <c r="CS471" i="1"/>
  <c r="CU203" i="1"/>
  <c r="CR449" i="1"/>
  <c r="CT293" i="1"/>
  <c r="CV97" i="1"/>
  <c r="CS557" i="1"/>
  <c r="CU247" i="1"/>
  <c r="CR727" i="1"/>
  <c r="CT628" i="1"/>
  <c r="CV469" i="1"/>
  <c r="CS580" i="1"/>
  <c r="CU833" i="1"/>
  <c r="CR333" i="1"/>
  <c r="CT540" i="1"/>
  <c r="CV647" i="1"/>
  <c r="CS666" i="1"/>
  <c r="CS797" i="1"/>
  <c r="CT319" i="1"/>
  <c r="CT613" i="1"/>
  <c r="CU371" i="1"/>
  <c r="CU582" i="1"/>
  <c r="CR9" i="1"/>
  <c r="CS16" i="1"/>
  <c r="CS76" i="1"/>
  <c r="CS731" i="1"/>
  <c r="CR461" i="1"/>
  <c r="CS370" i="1"/>
  <c r="CS112" i="1"/>
  <c r="CR147" i="1"/>
  <c r="CR381" i="1"/>
  <c r="CR17" i="1"/>
  <c r="CS362" i="1"/>
  <c r="CS620" i="1"/>
  <c r="CS162" i="1"/>
  <c r="CT625" i="1"/>
  <c r="CT673" i="1"/>
  <c r="CT780" i="1"/>
  <c r="CS475" i="1"/>
  <c r="CS280" i="1"/>
  <c r="CS68" i="1"/>
  <c r="CT228" i="1"/>
  <c r="CU390" i="1"/>
  <c r="CU719" i="1"/>
  <c r="CU579" i="1"/>
  <c r="CV211" i="1"/>
  <c r="CV243" i="1"/>
  <c r="CV175" i="1"/>
  <c r="CV195" i="1"/>
  <c r="CR501" i="1"/>
  <c r="CV7" i="1"/>
  <c r="CV564" i="1"/>
  <c r="CR201" i="1"/>
  <c r="CR356" i="1"/>
  <c r="CS182" i="1"/>
  <c r="CT621" i="1"/>
  <c r="CV98" i="1"/>
  <c r="CV423" i="1"/>
  <c r="CV161" i="1"/>
  <c r="CU632" i="1"/>
  <c r="CU335" i="1"/>
  <c r="CV749" i="1"/>
  <c r="CV79" i="1"/>
  <c r="CS46" i="1"/>
  <c r="CS512" i="1"/>
  <c r="CS113" i="1"/>
  <c r="CT682" i="1"/>
  <c r="CT378" i="1"/>
  <c r="CU93" i="1"/>
  <c r="CU245" i="1"/>
  <c r="CR38" i="1"/>
  <c r="CT486" i="1"/>
  <c r="CT64" i="1"/>
  <c r="CV602" i="1"/>
  <c r="CR573" i="1"/>
  <c r="CR270" i="1"/>
  <c r="CR735" i="1"/>
  <c r="CR202" i="1"/>
  <c r="CV336" i="1"/>
  <c r="CV196" i="1"/>
  <c r="CT641" i="1"/>
  <c r="CT309" i="1"/>
  <c r="CV359" i="1"/>
  <c r="CT571" i="1"/>
  <c r="CT396" i="1"/>
  <c r="CU352" i="1"/>
  <c r="CV184" i="1"/>
  <c r="CV733" i="1"/>
  <c r="CV572" i="1"/>
  <c r="CV765" i="1"/>
  <c r="CR94" i="1"/>
  <c r="CR30" i="1"/>
  <c r="CS488" i="1"/>
  <c r="CS596" i="1"/>
  <c r="CT75" i="1"/>
  <c r="CR592" i="1"/>
  <c r="CR118" i="1"/>
  <c r="CS452" i="1"/>
  <c r="CT700" i="1"/>
  <c r="CU715" i="1"/>
  <c r="CU151" i="1"/>
  <c r="CU45" i="1"/>
  <c r="CV135" i="1"/>
  <c r="CV397" i="1"/>
  <c r="CV209" i="1"/>
  <c r="CR556" i="1"/>
  <c r="CU623" i="1"/>
  <c r="CV701" i="1"/>
  <c r="CV532" i="1"/>
  <c r="CS169" i="1"/>
  <c r="CU478" i="1"/>
  <c r="CT430" i="1"/>
  <c r="CR456" i="1"/>
  <c r="CR468" i="1"/>
  <c r="CT771" i="1"/>
  <c r="CT607" i="1"/>
  <c r="CR149" i="1"/>
  <c r="CU662" i="1"/>
  <c r="CS473" i="1"/>
  <c r="CV689" i="1"/>
  <c r="CT748" i="1"/>
  <c r="CV770" i="1"/>
  <c r="CR802" i="1"/>
  <c r="CV424" i="1"/>
  <c r="CR779" i="1"/>
  <c r="CS615" i="1"/>
  <c r="CT331" i="1"/>
  <c r="CV585" i="1"/>
  <c r="CR447" i="1"/>
  <c r="CU272" i="1"/>
  <c r="CV439" i="1"/>
  <c r="CR431" i="1"/>
  <c r="CS141" i="1"/>
  <c r="CT565" i="1"/>
  <c r="CU827" i="1"/>
  <c r="CV339" i="1"/>
  <c r="CR47" i="1"/>
  <c r="CS693" i="1"/>
  <c r="CT205" i="1"/>
  <c r="CU664" i="1"/>
  <c r="CV649" i="1"/>
  <c r="CR677" i="1"/>
  <c r="CS537" i="1"/>
  <c r="CT194" i="1"/>
  <c r="CU442" i="1"/>
  <c r="CV148" i="1"/>
  <c r="CR619" i="1"/>
  <c r="CS526" i="1"/>
  <c r="CT114" i="1"/>
  <c r="CU107" i="1"/>
  <c r="CV768" i="1"/>
  <c r="CR52" i="1"/>
  <c r="CS312" i="1"/>
  <c r="CT692" i="1"/>
  <c r="CU325" i="1"/>
  <c r="CV804" i="1"/>
  <c r="CR454" i="1"/>
  <c r="CS482" i="1"/>
  <c r="CT416" i="1"/>
  <c r="CU474" i="1"/>
  <c r="CV605" i="1"/>
  <c r="CR91" i="1"/>
  <c r="CS710" i="1"/>
  <c r="CT434" i="1"/>
  <c r="CU502" i="1"/>
  <c r="CV714" i="1"/>
  <c r="CR156" i="1"/>
  <c r="CT645" i="1"/>
  <c r="CU289" i="1"/>
  <c r="CV457" i="1"/>
  <c r="CS796" i="1"/>
  <c r="CT276" i="1"/>
  <c r="CU814" i="1"/>
  <c r="CR311" i="1"/>
  <c r="CS353" i="1"/>
  <c r="CT479" i="1"/>
  <c r="CV199" i="1"/>
  <c r="CR815" i="1"/>
  <c r="CS350" i="1"/>
  <c r="CU624" i="1"/>
  <c r="CV214" i="1"/>
  <c r="CR711" i="1"/>
  <c r="CT518" i="1"/>
  <c r="CV718" i="1"/>
  <c r="CS761" i="1"/>
  <c r="CU369" i="1"/>
  <c r="CR720" i="1"/>
  <c r="CT524" i="1"/>
  <c r="CV197" i="1"/>
  <c r="CS513" i="1"/>
  <c r="CU539" i="1"/>
  <c r="CR101" i="1"/>
  <c r="CT310" i="1"/>
  <c r="CV54" i="1"/>
  <c r="CS736" i="1"/>
  <c r="CU533" i="1"/>
  <c r="CR220" i="1"/>
  <c r="CT659" i="1"/>
  <c r="CV399" i="1"/>
  <c r="CS772" i="1"/>
  <c r="CU829" i="1"/>
  <c r="CR832" i="1"/>
  <c r="CT536" i="1"/>
  <c r="CV131" i="1"/>
  <c r="CS192" i="1"/>
  <c r="CU115" i="1"/>
  <c r="CR146" i="1"/>
  <c r="C242" i="10"/>
  <c r="C241" i="10"/>
  <c r="C240" i="10"/>
  <c r="C239" i="10"/>
  <c r="C238" i="10"/>
  <c r="C237" i="10"/>
  <c r="C236" i="10"/>
  <c r="C235" i="10"/>
  <c r="C234" i="10"/>
  <c r="C233" i="10"/>
  <c r="C232" i="10"/>
  <c r="C231" i="10"/>
  <c r="C230" i="10"/>
  <c r="C229" i="10"/>
  <c r="C228" i="10"/>
  <c r="C227" i="10"/>
  <c r="C221" i="10"/>
  <c r="C220" i="10"/>
  <c r="C219" i="10"/>
  <c r="C218" i="10"/>
  <c r="C217" i="10"/>
  <c r="C216" i="10"/>
  <c r="C215" i="10"/>
  <c r="C214" i="10"/>
  <c r="C213" i="10"/>
  <c r="C212" i="10"/>
  <c r="C211" i="10"/>
  <c r="C210" i="10"/>
  <c r="C209" i="10"/>
  <c r="C208" i="10"/>
  <c r="C207" i="10"/>
  <c r="C201" i="10"/>
  <c r="C200" i="10"/>
  <c r="C199" i="10"/>
  <c r="C198" i="10"/>
  <c r="C197" i="10"/>
  <c r="C196" i="10"/>
  <c r="C195" i="10"/>
  <c r="C194" i="10"/>
  <c r="C193" i="10"/>
  <c r="C192" i="10"/>
  <c r="C191" i="10"/>
  <c r="C190" i="10"/>
  <c r="C189" i="10"/>
  <c r="C188" i="10"/>
  <c r="C187" i="10"/>
  <c r="C181" i="10"/>
  <c r="C180" i="10"/>
  <c r="C179" i="10"/>
  <c r="C178" i="10"/>
  <c r="C177" i="10"/>
  <c r="C176" i="10"/>
  <c r="C175" i="10"/>
  <c r="C174" i="10"/>
  <c r="C173" i="10"/>
  <c r="C172" i="10"/>
  <c r="C171" i="10"/>
  <c r="C170" i="10"/>
  <c r="C169" i="10"/>
  <c r="C168" i="10"/>
  <c r="C167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39" i="10"/>
  <c r="C38" i="10"/>
  <c r="C37" i="10"/>
  <c r="C36" i="10"/>
  <c r="C35" i="10"/>
  <c r="C34" i="10"/>
  <c r="C33" i="10"/>
  <c r="C32" i="10"/>
  <c r="C31" i="10"/>
  <c r="C30" i="10"/>
  <c r="C29" i="10"/>
  <c r="C28" i="10"/>
  <c r="C27" i="10"/>
  <c r="C26" i="10"/>
  <c r="C25" i="10"/>
  <c r="C24" i="10"/>
  <c r="C23" i="10"/>
  <c r="C22" i="10"/>
  <c r="C16" i="10"/>
  <c r="C15" i="10"/>
  <c r="C14" i="10"/>
  <c r="C13" i="10"/>
  <c r="C12" i="10"/>
  <c r="C11" i="10"/>
  <c r="C10" i="10"/>
  <c r="C9" i="10"/>
  <c r="CI233" i="1" s="1"/>
  <c r="C8" i="10"/>
  <c r="C7" i="10"/>
  <c r="C6" i="10"/>
  <c r="C5" i="10"/>
  <c r="C4" i="10"/>
  <c r="C3" i="10"/>
  <c r="C234" i="11"/>
  <c r="C233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8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5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4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9" i="11"/>
  <c r="C138" i="11"/>
  <c r="C137" i="11"/>
  <c r="C136" i="11"/>
  <c r="C135" i="11"/>
  <c r="C134" i="11"/>
  <c r="C133" i="11"/>
  <c r="C132" i="11"/>
  <c r="C131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8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BW349" i="1"/>
  <c r="BV349" i="1"/>
  <c r="BU349" i="1"/>
  <c r="BT349" i="1"/>
  <c r="BS349" i="1"/>
  <c r="BR349" i="1"/>
  <c r="BQ349" i="1"/>
  <c r="BP349" i="1"/>
  <c r="BO349" i="1"/>
  <c r="BN349" i="1"/>
  <c r="BM349" i="1"/>
  <c r="BW209" i="1"/>
  <c r="BV209" i="1"/>
  <c r="BU209" i="1"/>
  <c r="BT209" i="1"/>
  <c r="BS209" i="1"/>
  <c r="BR209" i="1"/>
  <c r="BQ209" i="1"/>
  <c r="BP209" i="1"/>
  <c r="BO209" i="1"/>
  <c r="BN209" i="1"/>
  <c r="BM209" i="1"/>
  <c r="BW314" i="1"/>
  <c r="BV314" i="1"/>
  <c r="BU314" i="1"/>
  <c r="BT314" i="1"/>
  <c r="BS314" i="1"/>
  <c r="BR314" i="1"/>
  <c r="BQ314" i="1"/>
  <c r="BP314" i="1"/>
  <c r="BO314" i="1"/>
  <c r="BN314" i="1"/>
  <c r="BM314" i="1"/>
  <c r="BW61" i="1"/>
  <c r="BV61" i="1"/>
  <c r="BU61" i="1"/>
  <c r="BT61" i="1"/>
  <c r="BS61" i="1"/>
  <c r="BR61" i="1"/>
  <c r="BQ61" i="1"/>
  <c r="BP61" i="1"/>
  <c r="BO61" i="1"/>
  <c r="BN61" i="1"/>
  <c r="BM61" i="1"/>
  <c r="BW63" i="1"/>
  <c r="BV63" i="1"/>
  <c r="BU63" i="1"/>
  <c r="BT63" i="1"/>
  <c r="BS63" i="1"/>
  <c r="BR63" i="1"/>
  <c r="BQ63" i="1"/>
  <c r="BP63" i="1"/>
  <c r="BO63" i="1"/>
  <c r="BN63" i="1"/>
  <c r="BM63" i="1"/>
  <c r="BW45" i="1"/>
  <c r="BV45" i="1"/>
  <c r="BU45" i="1"/>
  <c r="BT45" i="1"/>
  <c r="BS45" i="1"/>
  <c r="BR45" i="1"/>
  <c r="BQ45" i="1"/>
  <c r="BP45" i="1"/>
  <c r="BO45" i="1"/>
  <c r="BN45" i="1"/>
  <c r="BM45" i="1"/>
  <c r="BW176" i="1"/>
  <c r="BV176" i="1"/>
  <c r="BU176" i="1"/>
  <c r="BT176" i="1"/>
  <c r="BS176" i="1"/>
  <c r="BR176" i="1"/>
  <c r="BQ176" i="1"/>
  <c r="BP176" i="1"/>
  <c r="BO176" i="1"/>
  <c r="BN176" i="1"/>
  <c r="BM176" i="1"/>
  <c r="BW169" i="1"/>
  <c r="BV169" i="1"/>
  <c r="BU169" i="1"/>
  <c r="BT169" i="1"/>
  <c r="BS169" i="1"/>
  <c r="BR169" i="1"/>
  <c r="BQ169" i="1"/>
  <c r="BP169" i="1"/>
  <c r="BO169" i="1"/>
  <c r="BN169" i="1"/>
  <c r="BM169" i="1"/>
  <c r="BW53" i="1"/>
  <c r="BV53" i="1"/>
  <c r="BU53" i="1"/>
  <c r="BT53" i="1"/>
  <c r="BS53" i="1"/>
  <c r="BR53" i="1"/>
  <c r="BQ53" i="1"/>
  <c r="BP53" i="1"/>
  <c r="BO53" i="1"/>
  <c r="BN53" i="1"/>
  <c r="BM53" i="1"/>
  <c r="BW112" i="1"/>
  <c r="BV112" i="1"/>
  <c r="BU112" i="1"/>
  <c r="BT112" i="1"/>
  <c r="BS112" i="1"/>
  <c r="BR112" i="1"/>
  <c r="BQ112" i="1"/>
  <c r="BP112" i="1"/>
  <c r="BO112" i="1"/>
  <c r="BN112" i="1"/>
  <c r="BM112" i="1"/>
  <c r="BW84" i="1"/>
  <c r="BV84" i="1"/>
  <c r="BU84" i="1"/>
  <c r="BT84" i="1"/>
  <c r="BS84" i="1"/>
  <c r="BR84" i="1"/>
  <c r="BQ84" i="1"/>
  <c r="BP84" i="1"/>
  <c r="BO84" i="1"/>
  <c r="BN84" i="1"/>
  <c r="BM84" i="1"/>
  <c r="BW202" i="1"/>
  <c r="BV202" i="1"/>
  <c r="BU202" i="1"/>
  <c r="BT202" i="1"/>
  <c r="BS202" i="1"/>
  <c r="BR202" i="1"/>
  <c r="BQ202" i="1"/>
  <c r="BP202" i="1"/>
  <c r="BO202" i="1"/>
  <c r="BN202" i="1"/>
  <c r="BM202" i="1"/>
  <c r="BW455" i="1"/>
  <c r="BV455" i="1"/>
  <c r="BU455" i="1"/>
  <c r="BT455" i="1"/>
  <c r="BS455" i="1"/>
  <c r="BR455" i="1"/>
  <c r="BQ455" i="1"/>
  <c r="BP455" i="1"/>
  <c r="BO455" i="1"/>
  <c r="BN455" i="1"/>
  <c r="BM455" i="1"/>
  <c r="BW687" i="1"/>
  <c r="BV687" i="1"/>
  <c r="BU687" i="1"/>
  <c r="BT687" i="1"/>
  <c r="BS687" i="1"/>
  <c r="BR687" i="1"/>
  <c r="BQ687" i="1"/>
  <c r="BP687" i="1"/>
  <c r="BO687" i="1"/>
  <c r="BN687" i="1"/>
  <c r="BM687" i="1"/>
  <c r="BW187" i="1"/>
  <c r="BV187" i="1"/>
  <c r="BU187" i="1"/>
  <c r="BT187" i="1"/>
  <c r="BS187" i="1"/>
  <c r="BR187" i="1"/>
  <c r="BQ187" i="1"/>
  <c r="BP187" i="1"/>
  <c r="BO187" i="1"/>
  <c r="BN187" i="1"/>
  <c r="BM187" i="1"/>
  <c r="BW371" i="1"/>
  <c r="BV371" i="1"/>
  <c r="BU371" i="1"/>
  <c r="BT371" i="1"/>
  <c r="BS371" i="1"/>
  <c r="BR371" i="1"/>
  <c r="BQ371" i="1"/>
  <c r="BP371" i="1"/>
  <c r="BO371" i="1"/>
  <c r="BN371" i="1"/>
  <c r="BM371" i="1"/>
  <c r="BW362" i="1"/>
  <c r="BV362" i="1"/>
  <c r="BU362" i="1"/>
  <c r="BT362" i="1"/>
  <c r="BS362" i="1"/>
  <c r="BR362" i="1"/>
  <c r="BQ362" i="1"/>
  <c r="BP362" i="1"/>
  <c r="BO362" i="1"/>
  <c r="BN362" i="1"/>
  <c r="BM362" i="1"/>
  <c r="BW59" i="1"/>
  <c r="BV59" i="1"/>
  <c r="BU59" i="1"/>
  <c r="BT59" i="1"/>
  <c r="BS59" i="1"/>
  <c r="BR59" i="1"/>
  <c r="BQ59" i="1"/>
  <c r="BP59" i="1"/>
  <c r="BO59" i="1"/>
  <c r="BN59" i="1"/>
  <c r="BM59" i="1"/>
  <c r="BW18" i="1"/>
  <c r="BV18" i="1"/>
  <c r="BU18" i="1"/>
  <c r="BT18" i="1"/>
  <c r="BS18" i="1"/>
  <c r="BR18" i="1"/>
  <c r="BQ18" i="1"/>
  <c r="BP18" i="1"/>
  <c r="BO18" i="1"/>
  <c r="BN18" i="1"/>
  <c r="BM18" i="1"/>
  <c r="BW104" i="1"/>
  <c r="BV104" i="1"/>
  <c r="BU104" i="1"/>
  <c r="BT104" i="1"/>
  <c r="BS104" i="1"/>
  <c r="BR104" i="1"/>
  <c r="BQ104" i="1"/>
  <c r="BP104" i="1"/>
  <c r="BO104" i="1"/>
  <c r="BN104" i="1"/>
  <c r="BM104" i="1"/>
  <c r="BW42" i="1"/>
  <c r="BV42" i="1"/>
  <c r="BU42" i="1"/>
  <c r="BT42" i="1"/>
  <c r="BS42" i="1"/>
  <c r="BR42" i="1"/>
  <c r="BQ42" i="1"/>
  <c r="BP42" i="1"/>
  <c r="BO42" i="1"/>
  <c r="BN42" i="1"/>
  <c r="BM42" i="1"/>
  <c r="BW127" i="1"/>
  <c r="BV127" i="1"/>
  <c r="BU127" i="1"/>
  <c r="BT127" i="1"/>
  <c r="BS127" i="1"/>
  <c r="BR127" i="1"/>
  <c r="BQ127" i="1"/>
  <c r="BP127" i="1"/>
  <c r="BO127" i="1"/>
  <c r="BN127" i="1"/>
  <c r="BM127" i="1"/>
  <c r="BW43" i="1"/>
  <c r="BV43" i="1"/>
  <c r="BU43" i="1"/>
  <c r="BT43" i="1"/>
  <c r="BS43" i="1"/>
  <c r="BR43" i="1"/>
  <c r="BQ43" i="1"/>
  <c r="BP43" i="1"/>
  <c r="BO43" i="1"/>
  <c r="BN43" i="1"/>
  <c r="BM43" i="1"/>
  <c r="BW41" i="1"/>
  <c r="BV41" i="1"/>
  <c r="BU41" i="1"/>
  <c r="BT41" i="1"/>
  <c r="BS41" i="1"/>
  <c r="BR41" i="1"/>
  <c r="BQ41" i="1"/>
  <c r="BP41" i="1"/>
  <c r="BO41" i="1"/>
  <c r="BN41" i="1"/>
  <c r="BM41" i="1"/>
  <c r="BW32" i="1"/>
  <c r="BV32" i="1"/>
  <c r="BU32" i="1"/>
  <c r="BT32" i="1"/>
  <c r="BS32" i="1"/>
  <c r="BR32" i="1"/>
  <c r="BQ32" i="1"/>
  <c r="BP32" i="1"/>
  <c r="BO32" i="1"/>
  <c r="BN32" i="1"/>
  <c r="BM32" i="1"/>
  <c r="BW270" i="1"/>
  <c r="BV270" i="1"/>
  <c r="BU270" i="1"/>
  <c r="BT270" i="1"/>
  <c r="BS270" i="1"/>
  <c r="BR270" i="1"/>
  <c r="BQ270" i="1"/>
  <c r="BP270" i="1"/>
  <c r="BO270" i="1"/>
  <c r="BN270" i="1"/>
  <c r="BM270" i="1"/>
  <c r="BW532" i="1"/>
  <c r="BV532" i="1"/>
  <c r="BU532" i="1"/>
  <c r="BT532" i="1"/>
  <c r="BS532" i="1"/>
  <c r="BR532" i="1"/>
  <c r="BQ532" i="1"/>
  <c r="BP532" i="1"/>
  <c r="BO532" i="1"/>
  <c r="BN532" i="1"/>
  <c r="BM532" i="1"/>
  <c r="BW70" i="1"/>
  <c r="BV70" i="1"/>
  <c r="BU70" i="1"/>
  <c r="BT70" i="1"/>
  <c r="BS70" i="1"/>
  <c r="BR70" i="1"/>
  <c r="BQ70" i="1"/>
  <c r="BP70" i="1"/>
  <c r="BO70" i="1"/>
  <c r="BN70" i="1"/>
  <c r="BM70" i="1"/>
  <c r="BW437" i="1"/>
  <c r="BV437" i="1"/>
  <c r="BU437" i="1"/>
  <c r="BT437" i="1"/>
  <c r="BS437" i="1"/>
  <c r="BR437" i="1"/>
  <c r="BQ437" i="1"/>
  <c r="BP437" i="1"/>
  <c r="BO437" i="1"/>
  <c r="BN437" i="1"/>
  <c r="BM437" i="1"/>
  <c r="BW255" i="1"/>
  <c r="BV255" i="1"/>
  <c r="BU255" i="1"/>
  <c r="BT255" i="1"/>
  <c r="BS255" i="1"/>
  <c r="BR255" i="1"/>
  <c r="BQ255" i="1"/>
  <c r="BP255" i="1"/>
  <c r="BO255" i="1"/>
  <c r="BN255" i="1"/>
  <c r="BM255" i="1"/>
  <c r="BW256" i="1"/>
  <c r="BV256" i="1"/>
  <c r="BU256" i="1"/>
  <c r="BT256" i="1"/>
  <c r="BS256" i="1"/>
  <c r="BR256" i="1"/>
  <c r="BQ256" i="1"/>
  <c r="BP256" i="1"/>
  <c r="BO256" i="1"/>
  <c r="BN256" i="1"/>
  <c r="BM256" i="1"/>
  <c r="BW316" i="1"/>
  <c r="BV316" i="1"/>
  <c r="BU316" i="1"/>
  <c r="BT316" i="1"/>
  <c r="BS316" i="1"/>
  <c r="BR316" i="1"/>
  <c r="BQ316" i="1"/>
  <c r="BP316" i="1"/>
  <c r="BO316" i="1"/>
  <c r="BN316" i="1"/>
  <c r="BM316" i="1"/>
  <c r="BW336" i="1"/>
  <c r="BV336" i="1"/>
  <c r="BU336" i="1"/>
  <c r="BT336" i="1"/>
  <c r="BS336" i="1"/>
  <c r="BR336" i="1"/>
  <c r="BQ336" i="1"/>
  <c r="BP336" i="1"/>
  <c r="BO336" i="1"/>
  <c r="BN336" i="1"/>
  <c r="BM336" i="1"/>
  <c r="BW46" i="1"/>
  <c r="BV46" i="1"/>
  <c r="BU46" i="1"/>
  <c r="BT46" i="1"/>
  <c r="BS46" i="1"/>
  <c r="BR46" i="1"/>
  <c r="BQ46" i="1"/>
  <c r="BP46" i="1"/>
  <c r="BO46" i="1"/>
  <c r="BN46" i="1"/>
  <c r="BM46" i="1"/>
  <c r="BW56" i="1"/>
  <c r="BV56" i="1"/>
  <c r="BU56" i="1"/>
  <c r="BT56" i="1"/>
  <c r="BS56" i="1"/>
  <c r="BR56" i="1"/>
  <c r="BQ56" i="1"/>
  <c r="BP56" i="1"/>
  <c r="BO56" i="1"/>
  <c r="BN56" i="1"/>
  <c r="BM56" i="1"/>
  <c r="BW19" i="1"/>
  <c r="BV19" i="1"/>
  <c r="BU19" i="1"/>
  <c r="BT19" i="1"/>
  <c r="BS19" i="1"/>
  <c r="BR19" i="1"/>
  <c r="BQ19" i="1"/>
  <c r="BP19" i="1"/>
  <c r="BO19" i="1"/>
  <c r="BN19" i="1"/>
  <c r="BM19" i="1"/>
  <c r="BW16" i="1"/>
  <c r="BV16" i="1"/>
  <c r="BU16" i="1"/>
  <c r="BT16" i="1"/>
  <c r="BS16" i="1"/>
  <c r="BR16" i="1"/>
  <c r="BQ16" i="1"/>
  <c r="BP16" i="1"/>
  <c r="BO16" i="1"/>
  <c r="BN16" i="1"/>
  <c r="BM16" i="1"/>
  <c r="BW29" i="1"/>
  <c r="BV29" i="1"/>
  <c r="BU29" i="1"/>
  <c r="BT29" i="1"/>
  <c r="BS29" i="1"/>
  <c r="BR29" i="1"/>
  <c r="BQ29" i="1"/>
  <c r="BP29" i="1"/>
  <c r="BO29" i="1"/>
  <c r="BN29" i="1"/>
  <c r="BM29" i="1"/>
  <c r="BW4" i="1"/>
  <c r="BV4" i="1"/>
  <c r="BU4" i="1"/>
  <c r="BT4" i="1"/>
  <c r="BS4" i="1"/>
  <c r="BR4" i="1"/>
  <c r="BQ4" i="1"/>
  <c r="BP4" i="1"/>
  <c r="BO4" i="1"/>
  <c r="BN4" i="1"/>
  <c r="BM4" i="1"/>
  <c r="BW356" i="1"/>
  <c r="BV356" i="1"/>
  <c r="BU356" i="1"/>
  <c r="BT356" i="1"/>
  <c r="BS356" i="1"/>
  <c r="BR356" i="1"/>
  <c r="BQ356" i="1"/>
  <c r="BP356" i="1"/>
  <c r="BO356" i="1"/>
  <c r="BN356" i="1"/>
  <c r="BM356" i="1"/>
  <c r="BW701" i="1"/>
  <c r="BV701" i="1"/>
  <c r="BU701" i="1"/>
  <c r="BT701" i="1"/>
  <c r="BS701" i="1"/>
  <c r="BR701" i="1"/>
  <c r="BQ701" i="1"/>
  <c r="BP701" i="1"/>
  <c r="BO701" i="1"/>
  <c r="BN701" i="1"/>
  <c r="BM701" i="1"/>
  <c r="BW219" i="1"/>
  <c r="BV219" i="1"/>
  <c r="BU219" i="1"/>
  <c r="BT219" i="1"/>
  <c r="BS219" i="1"/>
  <c r="BR219" i="1"/>
  <c r="BQ219" i="1"/>
  <c r="BP219" i="1"/>
  <c r="BO219" i="1"/>
  <c r="BN219" i="1"/>
  <c r="BM219" i="1"/>
  <c r="BW413" i="1"/>
  <c r="BV413" i="1"/>
  <c r="BU413" i="1"/>
  <c r="BT413" i="1"/>
  <c r="BS413" i="1"/>
  <c r="BR413" i="1"/>
  <c r="BQ413" i="1"/>
  <c r="BP413" i="1"/>
  <c r="BO413" i="1"/>
  <c r="BN413" i="1"/>
  <c r="BM413" i="1"/>
  <c r="BW673" i="1"/>
  <c r="BV673" i="1"/>
  <c r="BU673" i="1"/>
  <c r="BT673" i="1"/>
  <c r="BS673" i="1"/>
  <c r="BR673" i="1"/>
  <c r="BQ673" i="1"/>
  <c r="BP673" i="1"/>
  <c r="BO673" i="1"/>
  <c r="BN673" i="1"/>
  <c r="BM673" i="1"/>
  <c r="BW623" i="1"/>
  <c r="BV623" i="1"/>
  <c r="BU623" i="1"/>
  <c r="BT623" i="1"/>
  <c r="BS623" i="1"/>
  <c r="BR623" i="1"/>
  <c r="BQ623" i="1"/>
  <c r="BP623" i="1"/>
  <c r="BO623" i="1"/>
  <c r="BN623" i="1"/>
  <c r="BM623" i="1"/>
  <c r="BW412" i="1"/>
  <c r="BV412" i="1"/>
  <c r="BU412" i="1"/>
  <c r="BT412" i="1"/>
  <c r="BS412" i="1"/>
  <c r="BR412" i="1"/>
  <c r="BQ412" i="1"/>
  <c r="BP412" i="1"/>
  <c r="BO412" i="1"/>
  <c r="BN412" i="1"/>
  <c r="BM412" i="1"/>
  <c r="BW488" i="1"/>
  <c r="BV488" i="1"/>
  <c r="BU488" i="1"/>
  <c r="BT488" i="1"/>
  <c r="BS488" i="1"/>
  <c r="BR488" i="1"/>
  <c r="BQ488" i="1"/>
  <c r="BP488" i="1"/>
  <c r="BO488" i="1"/>
  <c r="BN488" i="1"/>
  <c r="BM488" i="1"/>
  <c r="BW147" i="1"/>
  <c r="BV147" i="1"/>
  <c r="BU147" i="1"/>
  <c r="BT147" i="1"/>
  <c r="BS147" i="1"/>
  <c r="BR147" i="1"/>
  <c r="BQ147" i="1"/>
  <c r="BP147" i="1"/>
  <c r="BO147" i="1"/>
  <c r="BN147" i="1"/>
  <c r="BM147" i="1"/>
  <c r="BW282" i="1"/>
  <c r="BV282" i="1"/>
  <c r="BU282" i="1"/>
  <c r="BT282" i="1"/>
  <c r="BS282" i="1"/>
  <c r="BR282" i="1"/>
  <c r="BQ282" i="1"/>
  <c r="BP282" i="1"/>
  <c r="BO282" i="1"/>
  <c r="BN282" i="1"/>
  <c r="BM282" i="1"/>
  <c r="BW67" i="1"/>
  <c r="BV67" i="1"/>
  <c r="BU67" i="1"/>
  <c r="BT67" i="1"/>
  <c r="BS67" i="1"/>
  <c r="BR67" i="1"/>
  <c r="BQ67" i="1"/>
  <c r="BP67" i="1"/>
  <c r="BO67" i="1"/>
  <c r="BN67" i="1"/>
  <c r="BM67" i="1"/>
  <c r="BW252" i="1"/>
  <c r="BV252" i="1"/>
  <c r="BU252" i="1"/>
  <c r="BT252" i="1"/>
  <c r="BS252" i="1"/>
  <c r="BR252" i="1"/>
  <c r="BQ252" i="1"/>
  <c r="BP252" i="1"/>
  <c r="BO252" i="1"/>
  <c r="BN252" i="1"/>
  <c r="BM252" i="1"/>
  <c r="BW98" i="1"/>
  <c r="BV98" i="1"/>
  <c r="BU98" i="1"/>
  <c r="BT98" i="1"/>
  <c r="BS98" i="1"/>
  <c r="BR98" i="1"/>
  <c r="BQ98" i="1"/>
  <c r="BP98" i="1"/>
  <c r="BO98" i="1"/>
  <c r="BN98" i="1"/>
  <c r="BM98" i="1"/>
  <c r="BW92" i="1"/>
  <c r="BV92" i="1"/>
  <c r="BU92" i="1"/>
  <c r="BT92" i="1"/>
  <c r="BS92" i="1"/>
  <c r="BR92" i="1"/>
  <c r="BQ92" i="1"/>
  <c r="BP92" i="1"/>
  <c r="BO92" i="1"/>
  <c r="BN92" i="1"/>
  <c r="BM92" i="1"/>
  <c r="BW75" i="1"/>
  <c r="BV75" i="1"/>
  <c r="BU75" i="1"/>
  <c r="BT75" i="1"/>
  <c r="BS75" i="1"/>
  <c r="BR75" i="1"/>
  <c r="BQ75" i="1"/>
  <c r="BP75" i="1"/>
  <c r="BO75" i="1"/>
  <c r="BN75" i="1"/>
  <c r="BM75" i="1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BJ352" i="1" s="1"/>
  <c r="D4" i="14"/>
  <c r="E4" i="14"/>
  <c r="F4" i="14"/>
  <c r="G4" i="14"/>
  <c r="H4" i="14"/>
  <c r="E5" i="14"/>
  <c r="F5" i="14"/>
  <c r="G5" i="14"/>
  <c r="H5" i="14"/>
  <c r="E6" i="14"/>
  <c r="F6" i="14"/>
  <c r="G6" i="14"/>
  <c r="H6" i="14"/>
  <c r="E7" i="14"/>
  <c r="F7" i="14"/>
  <c r="G7" i="14"/>
  <c r="H7" i="14"/>
  <c r="E8" i="14"/>
  <c r="F8" i="14"/>
  <c r="G8" i="14"/>
  <c r="H8" i="14"/>
  <c r="E9" i="14"/>
  <c r="F9" i="14"/>
  <c r="G9" i="14"/>
  <c r="H9" i="14"/>
  <c r="E10" i="14"/>
  <c r="I10" i="14" s="1"/>
  <c r="F10" i="14"/>
  <c r="G10" i="14"/>
  <c r="H10" i="14"/>
  <c r="E11" i="14"/>
  <c r="I11" i="14" s="1"/>
  <c r="F11" i="14"/>
  <c r="G11" i="14"/>
  <c r="H11" i="14"/>
  <c r="E12" i="14"/>
  <c r="F12" i="14"/>
  <c r="G12" i="14"/>
  <c r="I12" i="14" s="1"/>
  <c r="H12" i="14"/>
  <c r="E13" i="14"/>
  <c r="F13" i="14"/>
  <c r="G13" i="14"/>
  <c r="H13" i="14"/>
  <c r="E14" i="14"/>
  <c r="I14" i="14" s="1"/>
  <c r="F14" i="14"/>
  <c r="G14" i="14"/>
  <c r="H14" i="14"/>
  <c r="E15" i="14"/>
  <c r="F15" i="14"/>
  <c r="G15" i="14"/>
  <c r="H15" i="14"/>
  <c r="E16" i="14"/>
  <c r="F16" i="14"/>
  <c r="G16" i="14"/>
  <c r="H16" i="14"/>
  <c r="E17" i="14"/>
  <c r="F17" i="14"/>
  <c r="G17" i="14"/>
  <c r="H17" i="14"/>
  <c r="E18" i="14"/>
  <c r="F18" i="14"/>
  <c r="G18" i="14"/>
  <c r="H18" i="14"/>
  <c r="E19" i="14"/>
  <c r="F19" i="14"/>
  <c r="G19" i="14"/>
  <c r="H19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B20" i="14"/>
  <c r="BD20" i="14"/>
  <c r="BE20" i="14"/>
  <c r="BF20" i="14"/>
  <c r="BG20" i="14"/>
  <c r="BH20" i="14"/>
  <c r="BI20" i="14"/>
  <c r="BJ20" i="14"/>
  <c r="BK20" i="14"/>
  <c r="BL20" i="14"/>
  <c r="BM20" i="14"/>
  <c r="BN20" i="14"/>
  <c r="BO20" i="14"/>
  <c r="BP20" i="14"/>
  <c r="BQ20" i="14"/>
  <c r="BR20" i="14"/>
  <c r="BS20" i="14"/>
  <c r="BT20" i="14"/>
  <c r="BU20" i="14"/>
  <c r="BV20" i="14"/>
  <c r="BW20" i="14"/>
  <c r="E26" i="14"/>
  <c r="F26" i="14"/>
  <c r="G26" i="14"/>
  <c r="H26" i="14"/>
  <c r="E27" i="14"/>
  <c r="F27" i="14"/>
  <c r="G27" i="14"/>
  <c r="H27" i="14"/>
  <c r="E28" i="14"/>
  <c r="F28" i="14"/>
  <c r="G28" i="14"/>
  <c r="H28" i="14"/>
  <c r="E29" i="14"/>
  <c r="F29" i="14"/>
  <c r="G29" i="14"/>
  <c r="H29" i="14"/>
  <c r="E30" i="14"/>
  <c r="F30" i="14"/>
  <c r="G30" i="14"/>
  <c r="I30" i="14" s="1"/>
  <c r="H30" i="14"/>
  <c r="E31" i="14"/>
  <c r="F31" i="14"/>
  <c r="G31" i="14"/>
  <c r="BJ429" i="1" s="1"/>
  <c r="H31" i="14"/>
  <c r="E32" i="14"/>
  <c r="F32" i="14"/>
  <c r="G32" i="14"/>
  <c r="H32" i="14"/>
  <c r="E33" i="14"/>
  <c r="F33" i="14"/>
  <c r="G33" i="14"/>
  <c r="H33" i="14"/>
  <c r="E34" i="14"/>
  <c r="F34" i="14"/>
  <c r="G34" i="14"/>
  <c r="I34" i="14" s="1"/>
  <c r="H34" i="14"/>
  <c r="E35" i="14"/>
  <c r="F35" i="14"/>
  <c r="G35" i="14"/>
  <c r="H35" i="14"/>
  <c r="E36" i="14"/>
  <c r="F36" i="14"/>
  <c r="G36" i="14"/>
  <c r="H36" i="14"/>
  <c r="E37" i="14"/>
  <c r="F37" i="14"/>
  <c r="G37" i="14"/>
  <c r="H37" i="14"/>
  <c r="E38" i="14"/>
  <c r="F38" i="14"/>
  <c r="G38" i="14"/>
  <c r="H38" i="14"/>
  <c r="E39" i="14"/>
  <c r="I39" i="14" s="1"/>
  <c r="F39" i="14"/>
  <c r="G39" i="14"/>
  <c r="H39" i="14"/>
  <c r="E40" i="14"/>
  <c r="F40" i="14"/>
  <c r="G40" i="14"/>
  <c r="I40" i="14" s="1"/>
  <c r="H40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B41" i="14"/>
  <c r="BD41" i="14"/>
  <c r="BE41" i="14"/>
  <c r="BF41" i="14"/>
  <c r="BG41" i="14"/>
  <c r="BH41" i="14"/>
  <c r="BI41" i="14"/>
  <c r="BJ41" i="14"/>
  <c r="BK41" i="14"/>
  <c r="BL41" i="14"/>
  <c r="BM41" i="14"/>
  <c r="BN41" i="14"/>
  <c r="BO41" i="14"/>
  <c r="BP41" i="14"/>
  <c r="BQ41" i="14"/>
  <c r="BR41" i="14"/>
  <c r="BS41" i="14"/>
  <c r="BT41" i="14"/>
  <c r="BU41" i="14"/>
  <c r="BV41" i="14"/>
  <c r="BW41" i="14"/>
  <c r="E47" i="14"/>
  <c r="F47" i="14"/>
  <c r="G47" i="14"/>
  <c r="H47" i="14"/>
  <c r="E48" i="14"/>
  <c r="I48" i="14" s="1"/>
  <c r="F48" i="14"/>
  <c r="G48" i="14"/>
  <c r="H48" i="14"/>
  <c r="E49" i="14"/>
  <c r="F49" i="14"/>
  <c r="G49" i="14"/>
  <c r="H49" i="14"/>
  <c r="E50" i="14"/>
  <c r="F50" i="14"/>
  <c r="G50" i="14"/>
  <c r="H50" i="14"/>
  <c r="E51" i="14"/>
  <c r="F51" i="14"/>
  <c r="G51" i="14"/>
  <c r="H51" i="14"/>
  <c r="E52" i="14"/>
  <c r="F52" i="14"/>
  <c r="G52" i="14"/>
  <c r="H52" i="14"/>
  <c r="E53" i="14"/>
  <c r="F53" i="14"/>
  <c r="G53" i="14"/>
  <c r="H53" i="14"/>
  <c r="E54" i="14"/>
  <c r="F54" i="14"/>
  <c r="G54" i="14"/>
  <c r="H54" i="14"/>
  <c r="E55" i="14"/>
  <c r="F55" i="14"/>
  <c r="G55" i="14"/>
  <c r="H55" i="14"/>
  <c r="E56" i="14"/>
  <c r="F56" i="14"/>
  <c r="G56" i="14"/>
  <c r="H56" i="14"/>
  <c r="E57" i="14"/>
  <c r="F57" i="14"/>
  <c r="G57" i="14"/>
  <c r="H57" i="14"/>
  <c r="E58" i="14"/>
  <c r="F58" i="14"/>
  <c r="G58" i="14"/>
  <c r="H58" i="14"/>
  <c r="E59" i="14"/>
  <c r="I59" i="14" s="1"/>
  <c r="F59" i="14"/>
  <c r="G59" i="14"/>
  <c r="H59" i="14"/>
  <c r="E60" i="14"/>
  <c r="F60" i="14"/>
  <c r="G60" i="14"/>
  <c r="H60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B61" i="14"/>
  <c r="BD61" i="14"/>
  <c r="BE61" i="14"/>
  <c r="BF61" i="14"/>
  <c r="BG61" i="14"/>
  <c r="BH61" i="14"/>
  <c r="BI61" i="14"/>
  <c r="BJ61" i="14"/>
  <c r="BK61" i="14"/>
  <c r="BL61" i="14"/>
  <c r="BM61" i="14"/>
  <c r="BN61" i="14"/>
  <c r="BO61" i="14"/>
  <c r="BP61" i="14"/>
  <c r="BQ61" i="14"/>
  <c r="BR61" i="14"/>
  <c r="BS61" i="14"/>
  <c r="BT61" i="14"/>
  <c r="BU61" i="14"/>
  <c r="BV61" i="14"/>
  <c r="BW61" i="14"/>
  <c r="E67" i="14"/>
  <c r="F67" i="14"/>
  <c r="G67" i="14"/>
  <c r="H67" i="14"/>
  <c r="E68" i="14"/>
  <c r="F68" i="14"/>
  <c r="G68" i="14"/>
  <c r="H68" i="14"/>
  <c r="E69" i="14"/>
  <c r="F69" i="14"/>
  <c r="G69" i="14"/>
  <c r="I69" i="14" s="1"/>
  <c r="H69" i="14"/>
  <c r="E70" i="14"/>
  <c r="F70" i="14"/>
  <c r="G70" i="14"/>
  <c r="H70" i="14"/>
  <c r="E71" i="14"/>
  <c r="F71" i="14"/>
  <c r="G71" i="14"/>
  <c r="H71" i="14"/>
  <c r="E72" i="14"/>
  <c r="F72" i="14"/>
  <c r="G72" i="14"/>
  <c r="H72" i="14"/>
  <c r="E73" i="14"/>
  <c r="F73" i="14"/>
  <c r="G73" i="14"/>
  <c r="I73" i="14" s="1"/>
  <c r="H73" i="14"/>
  <c r="E74" i="14"/>
  <c r="F74" i="14"/>
  <c r="G74" i="14"/>
  <c r="H74" i="14"/>
  <c r="E75" i="14"/>
  <c r="F75" i="14"/>
  <c r="G75" i="14"/>
  <c r="H75" i="14"/>
  <c r="E76" i="14"/>
  <c r="I76" i="14" s="1"/>
  <c r="F76" i="14"/>
  <c r="G76" i="14"/>
  <c r="H76" i="14"/>
  <c r="E77" i="14"/>
  <c r="F77" i="14"/>
  <c r="G77" i="14"/>
  <c r="I77" i="14" s="1"/>
  <c r="H77" i="14"/>
  <c r="E78" i="14"/>
  <c r="F78" i="14"/>
  <c r="G78" i="14"/>
  <c r="H78" i="14"/>
  <c r="E79" i="14"/>
  <c r="F79" i="14"/>
  <c r="G79" i="14"/>
  <c r="H79" i="14"/>
  <c r="E80" i="14"/>
  <c r="I80" i="14" s="1"/>
  <c r="F80" i="14"/>
  <c r="G80" i="14"/>
  <c r="H80" i="14"/>
  <c r="E81" i="14"/>
  <c r="F81" i="14"/>
  <c r="G81" i="14"/>
  <c r="H81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B82" i="14"/>
  <c r="BD82" i="14"/>
  <c r="BE82" i="14"/>
  <c r="BF82" i="14"/>
  <c r="BG82" i="14"/>
  <c r="BH82" i="14"/>
  <c r="BI82" i="14"/>
  <c r="BJ82" i="14"/>
  <c r="BK82" i="14"/>
  <c r="BL82" i="14"/>
  <c r="BM82" i="14"/>
  <c r="BN82" i="14"/>
  <c r="BO82" i="14"/>
  <c r="BP82" i="14"/>
  <c r="BQ82" i="14"/>
  <c r="BR82" i="14"/>
  <c r="BS82" i="14"/>
  <c r="BT82" i="14"/>
  <c r="BU82" i="14"/>
  <c r="BV82" i="14"/>
  <c r="BW82" i="14"/>
  <c r="E88" i="14"/>
  <c r="F88" i="14"/>
  <c r="G88" i="14"/>
  <c r="H88" i="14"/>
  <c r="E89" i="14"/>
  <c r="F89" i="14"/>
  <c r="G89" i="14"/>
  <c r="H89" i="14"/>
  <c r="E90" i="14"/>
  <c r="F90" i="14"/>
  <c r="G90" i="14"/>
  <c r="I90" i="14" s="1"/>
  <c r="H90" i="14"/>
  <c r="E91" i="14"/>
  <c r="F91" i="14"/>
  <c r="G91" i="14"/>
  <c r="H91" i="14"/>
  <c r="E92" i="14"/>
  <c r="F92" i="14"/>
  <c r="G92" i="14"/>
  <c r="H92" i="14"/>
  <c r="E93" i="14"/>
  <c r="F93" i="14"/>
  <c r="G93" i="14"/>
  <c r="H93" i="14"/>
  <c r="E94" i="14"/>
  <c r="F94" i="14"/>
  <c r="G94" i="14"/>
  <c r="H94" i="14"/>
  <c r="E95" i="14"/>
  <c r="F95" i="14"/>
  <c r="G95" i="14"/>
  <c r="H95" i="14"/>
  <c r="E96" i="14"/>
  <c r="F96" i="14"/>
  <c r="G96" i="14"/>
  <c r="H96" i="14"/>
  <c r="E97" i="14"/>
  <c r="F97" i="14"/>
  <c r="G97" i="14"/>
  <c r="I97" i="14" s="1"/>
  <c r="H97" i="14"/>
  <c r="E98" i="14"/>
  <c r="F98" i="14"/>
  <c r="G98" i="14"/>
  <c r="I98" i="14" s="1"/>
  <c r="H98" i="14"/>
  <c r="E99" i="14"/>
  <c r="F99" i="14"/>
  <c r="G99" i="14"/>
  <c r="H99" i="14"/>
  <c r="E100" i="14"/>
  <c r="F100" i="14"/>
  <c r="G100" i="14"/>
  <c r="H100" i="14"/>
  <c r="E101" i="14"/>
  <c r="F101" i="14"/>
  <c r="G101" i="14"/>
  <c r="H101" i="14"/>
  <c r="E102" i="14"/>
  <c r="F102" i="14"/>
  <c r="G102" i="14"/>
  <c r="H102" i="14"/>
  <c r="J103" i="14"/>
  <c r="K103" i="14"/>
  <c r="L103" i="14"/>
  <c r="M103" i="14"/>
  <c r="N103" i="14"/>
  <c r="O103" i="14"/>
  <c r="P103" i="14"/>
  <c r="Q103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AE103" i="14"/>
  <c r="AF103" i="14"/>
  <c r="AG103" i="14"/>
  <c r="AH103" i="14"/>
  <c r="AI103" i="14"/>
  <c r="AJ103" i="14"/>
  <c r="AK103" i="14"/>
  <c r="AL103" i="14"/>
  <c r="AM103" i="14"/>
  <c r="AN103" i="14"/>
  <c r="AO103" i="14"/>
  <c r="AP103" i="14"/>
  <c r="AQ103" i="14"/>
  <c r="AR103" i="14"/>
  <c r="AS103" i="14"/>
  <c r="AT103" i="14"/>
  <c r="AU103" i="14"/>
  <c r="AV103" i="14"/>
  <c r="AW103" i="14"/>
  <c r="AX103" i="14"/>
  <c r="AY103" i="14"/>
  <c r="AZ103" i="14"/>
  <c r="BA103" i="14"/>
  <c r="BB103" i="14"/>
  <c r="BD103" i="14"/>
  <c r="BE103" i="14"/>
  <c r="BF103" i="14"/>
  <c r="BG103" i="14"/>
  <c r="BH103" i="14"/>
  <c r="BI103" i="14"/>
  <c r="BJ103" i="14"/>
  <c r="BK103" i="14"/>
  <c r="BL103" i="14"/>
  <c r="BM103" i="14"/>
  <c r="BN103" i="14"/>
  <c r="BO103" i="14"/>
  <c r="BP103" i="14"/>
  <c r="BQ103" i="14"/>
  <c r="BR103" i="14"/>
  <c r="BS103" i="14"/>
  <c r="BT103" i="14"/>
  <c r="BU103" i="14"/>
  <c r="BV103" i="14"/>
  <c r="BW103" i="14"/>
  <c r="E109" i="14"/>
  <c r="F109" i="14"/>
  <c r="G109" i="14"/>
  <c r="H109" i="14"/>
  <c r="E110" i="14"/>
  <c r="F110" i="14"/>
  <c r="G110" i="14"/>
  <c r="I110" i="14" s="1"/>
  <c r="H110" i="14"/>
  <c r="E111" i="14"/>
  <c r="F111" i="14"/>
  <c r="G111" i="14"/>
  <c r="H111" i="14"/>
  <c r="E112" i="14"/>
  <c r="F112" i="14"/>
  <c r="G112" i="14"/>
  <c r="H112" i="14"/>
  <c r="E113" i="14"/>
  <c r="F113" i="14"/>
  <c r="G113" i="14"/>
  <c r="H113" i="14"/>
  <c r="E114" i="14"/>
  <c r="F114" i="14"/>
  <c r="G114" i="14"/>
  <c r="H114" i="14"/>
  <c r="E115" i="14"/>
  <c r="F115" i="14"/>
  <c r="G115" i="14"/>
  <c r="H115" i="14"/>
  <c r="E116" i="14"/>
  <c r="F116" i="14"/>
  <c r="G116" i="14"/>
  <c r="H116" i="14"/>
  <c r="E117" i="14"/>
  <c r="F117" i="14"/>
  <c r="G117" i="14"/>
  <c r="H117" i="14"/>
  <c r="E118" i="14"/>
  <c r="F118" i="14"/>
  <c r="G118" i="14"/>
  <c r="I118" i="14" s="1"/>
  <c r="H118" i="14"/>
  <c r="E119" i="14"/>
  <c r="F119" i="14"/>
  <c r="G119" i="14"/>
  <c r="H119" i="14"/>
  <c r="E120" i="14"/>
  <c r="F120" i="14"/>
  <c r="G120" i="14"/>
  <c r="H120" i="14"/>
  <c r="E121" i="14"/>
  <c r="F121" i="14"/>
  <c r="G121" i="14"/>
  <c r="H121" i="14"/>
  <c r="E122" i="14"/>
  <c r="F122" i="14"/>
  <c r="G122" i="14"/>
  <c r="H122" i="14"/>
  <c r="J123" i="14"/>
  <c r="K123" i="14"/>
  <c r="L123" i="14"/>
  <c r="M123" i="14"/>
  <c r="N123" i="14"/>
  <c r="O123" i="14"/>
  <c r="P123" i="14"/>
  <c r="Q123" i="14"/>
  <c r="R123" i="14"/>
  <c r="S123" i="14"/>
  <c r="T123" i="14"/>
  <c r="U123" i="14"/>
  <c r="V123" i="14"/>
  <c r="W123" i="14"/>
  <c r="X123" i="14"/>
  <c r="Y123" i="14"/>
  <c r="Z123" i="14"/>
  <c r="AA123" i="14"/>
  <c r="AB123" i="14"/>
  <c r="AC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T123" i="14"/>
  <c r="BU123" i="14"/>
  <c r="BV123" i="14"/>
  <c r="BW123" i="14"/>
  <c r="E129" i="14"/>
  <c r="F129" i="14"/>
  <c r="G129" i="14"/>
  <c r="H129" i="14"/>
  <c r="E130" i="14"/>
  <c r="F130" i="14"/>
  <c r="G130" i="14"/>
  <c r="H130" i="14"/>
  <c r="E131" i="14"/>
  <c r="F131" i="14"/>
  <c r="G131" i="14"/>
  <c r="I131" i="14" s="1"/>
  <c r="H131" i="14"/>
  <c r="E132" i="14"/>
  <c r="I132" i="14" s="1"/>
  <c r="F132" i="14"/>
  <c r="G132" i="14"/>
  <c r="H132" i="14"/>
  <c r="E133" i="14"/>
  <c r="F133" i="14"/>
  <c r="G133" i="14"/>
  <c r="H133" i="14"/>
  <c r="E134" i="14"/>
  <c r="I134" i="14" s="1"/>
  <c r="F134" i="14"/>
  <c r="G134" i="14"/>
  <c r="H134" i="14"/>
  <c r="E135" i="14"/>
  <c r="F135" i="14"/>
  <c r="G135" i="14"/>
  <c r="H135" i="14"/>
  <c r="E136" i="14"/>
  <c r="I136" i="14" s="1"/>
  <c r="F136" i="14"/>
  <c r="G136" i="14"/>
  <c r="H136" i="14"/>
  <c r="E137" i="14"/>
  <c r="F137" i="14"/>
  <c r="G137" i="14"/>
  <c r="H137" i="14"/>
  <c r="E138" i="14"/>
  <c r="F138" i="14"/>
  <c r="G138" i="14"/>
  <c r="H138" i="14"/>
  <c r="E139" i="14"/>
  <c r="F139" i="14"/>
  <c r="G139" i="14"/>
  <c r="H139" i="14"/>
  <c r="E140" i="14"/>
  <c r="I140" i="14" s="1"/>
  <c r="F140" i="14"/>
  <c r="G140" i="14"/>
  <c r="H140" i="14"/>
  <c r="E141" i="14"/>
  <c r="I141" i="14" s="1"/>
  <c r="F141" i="14"/>
  <c r="G141" i="14"/>
  <c r="H141" i="14"/>
  <c r="E142" i="14"/>
  <c r="F142" i="14"/>
  <c r="G142" i="14"/>
  <c r="I142" i="14" s="1"/>
  <c r="H142" i="14"/>
  <c r="E143" i="14"/>
  <c r="I143" i="14" s="1"/>
  <c r="F143" i="14"/>
  <c r="G143" i="14"/>
  <c r="H143" i="14"/>
  <c r="J144" i="14"/>
  <c r="K144" i="14"/>
  <c r="L144" i="14"/>
  <c r="M144" i="14"/>
  <c r="N144" i="14"/>
  <c r="O144" i="14"/>
  <c r="P144" i="14"/>
  <c r="Q144" i="14"/>
  <c r="R144" i="14"/>
  <c r="S144" i="14"/>
  <c r="T144" i="14"/>
  <c r="U144" i="14"/>
  <c r="V144" i="14"/>
  <c r="W144" i="14"/>
  <c r="X144" i="14"/>
  <c r="Y144" i="14"/>
  <c r="Z144" i="14"/>
  <c r="AA144" i="14"/>
  <c r="AB144" i="14"/>
  <c r="AC144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Q144" i="14"/>
  <c r="AR144" i="14"/>
  <c r="AS144" i="14"/>
  <c r="AT144" i="14"/>
  <c r="AU144" i="14"/>
  <c r="AV144" i="14"/>
  <c r="AW144" i="14"/>
  <c r="AX144" i="14"/>
  <c r="AY144" i="14"/>
  <c r="AZ144" i="14"/>
  <c r="BA144" i="14"/>
  <c r="BB144" i="14"/>
  <c r="BD144" i="14"/>
  <c r="BE144" i="14"/>
  <c r="BF144" i="14"/>
  <c r="BG144" i="14"/>
  <c r="BH144" i="14"/>
  <c r="BI144" i="14"/>
  <c r="BJ144" i="14"/>
  <c r="BK144" i="14"/>
  <c r="BL144" i="14"/>
  <c r="BM144" i="14"/>
  <c r="BN144" i="14"/>
  <c r="BO144" i="14"/>
  <c r="BP144" i="14"/>
  <c r="BQ144" i="14"/>
  <c r="BR144" i="14"/>
  <c r="BS144" i="14"/>
  <c r="BT144" i="14"/>
  <c r="BU144" i="14"/>
  <c r="BV144" i="14"/>
  <c r="BW144" i="14"/>
  <c r="E150" i="14"/>
  <c r="F150" i="14"/>
  <c r="G150" i="14"/>
  <c r="H150" i="14"/>
  <c r="E151" i="14"/>
  <c r="F151" i="14"/>
  <c r="G151" i="14"/>
  <c r="H151" i="14"/>
  <c r="E152" i="14"/>
  <c r="F152" i="14"/>
  <c r="G152" i="14"/>
  <c r="H152" i="14"/>
  <c r="E153" i="14"/>
  <c r="I153" i="14" s="1"/>
  <c r="F153" i="14"/>
  <c r="G153" i="14"/>
  <c r="H153" i="14"/>
  <c r="E154" i="14"/>
  <c r="F154" i="14"/>
  <c r="G154" i="14"/>
  <c r="I154" i="14"/>
  <c r="H154" i="14"/>
  <c r="E155" i="14"/>
  <c r="F155" i="14"/>
  <c r="G155" i="14"/>
  <c r="I155" i="14" s="1"/>
  <c r="H155" i="14"/>
  <c r="E156" i="14"/>
  <c r="F156" i="14"/>
  <c r="G156" i="14"/>
  <c r="H156" i="14"/>
  <c r="E157" i="14"/>
  <c r="F157" i="14"/>
  <c r="G157" i="14"/>
  <c r="H157" i="14"/>
  <c r="E158" i="14"/>
  <c r="F158" i="14"/>
  <c r="G158" i="14"/>
  <c r="H158" i="14"/>
  <c r="E159" i="14"/>
  <c r="F159" i="14"/>
  <c r="G159" i="14"/>
  <c r="H159" i="14"/>
  <c r="E160" i="14"/>
  <c r="F160" i="14"/>
  <c r="G160" i="14"/>
  <c r="I160" i="14" s="1"/>
  <c r="H160" i="14"/>
  <c r="E161" i="14"/>
  <c r="F161" i="14"/>
  <c r="G161" i="14"/>
  <c r="H161" i="14"/>
  <c r="E162" i="14"/>
  <c r="F162" i="14"/>
  <c r="G162" i="14"/>
  <c r="H162" i="14"/>
  <c r="E163" i="14"/>
  <c r="F163" i="14"/>
  <c r="G163" i="14"/>
  <c r="H163" i="14"/>
  <c r="E164" i="14"/>
  <c r="F164" i="14"/>
  <c r="G164" i="14"/>
  <c r="H164" i="14"/>
  <c r="J165" i="14"/>
  <c r="K165" i="14"/>
  <c r="L165" i="14"/>
  <c r="M165" i="14"/>
  <c r="N165" i="14"/>
  <c r="O165" i="14"/>
  <c r="P165" i="14"/>
  <c r="Q165" i="14"/>
  <c r="R165" i="14"/>
  <c r="S165" i="14"/>
  <c r="T165" i="14"/>
  <c r="U165" i="14"/>
  <c r="V165" i="14"/>
  <c r="W165" i="14"/>
  <c r="X165" i="14"/>
  <c r="Y165" i="14"/>
  <c r="Z165" i="14"/>
  <c r="AA165" i="14"/>
  <c r="AB165" i="14"/>
  <c r="AC165" i="14"/>
  <c r="AE165" i="14"/>
  <c r="AF165" i="14"/>
  <c r="AG165" i="14"/>
  <c r="AH165" i="14"/>
  <c r="AI165" i="14"/>
  <c r="AJ165" i="14"/>
  <c r="AK165" i="14"/>
  <c r="AL165" i="14"/>
  <c r="AM165" i="14"/>
  <c r="AN165" i="14"/>
  <c r="AO165" i="14"/>
  <c r="AP165" i="14"/>
  <c r="AQ165" i="14"/>
  <c r="AR165" i="14"/>
  <c r="AS165" i="14"/>
  <c r="AT165" i="14"/>
  <c r="AU165" i="14"/>
  <c r="AV165" i="14"/>
  <c r="AW165" i="14"/>
  <c r="AX165" i="14"/>
  <c r="AY165" i="14"/>
  <c r="AZ165" i="14"/>
  <c r="BA165" i="14"/>
  <c r="BB165" i="14"/>
  <c r="BD165" i="14"/>
  <c r="BE165" i="14"/>
  <c r="BF165" i="14"/>
  <c r="BG165" i="14"/>
  <c r="BH165" i="14"/>
  <c r="BI165" i="14"/>
  <c r="BJ165" i="14"/>
  <c r="BK165" i="14"/>
  <c r="BL165" i="14"/>
  <c r="BM165" i="14"/>
  <c r="BN165" i="14"/>
  <c r="BO165" i="14"/>
  <c r="BP165" i="14"/>
  <c r="BQ165" i="14"/>
  <c r="BR165" i="14"/>
  <c r="BS165" i="14"/>
  <c r="BT165" i="14"/>
  <c r="BU165" i="14"/>
  <c r="BV165" i="14"/>
  <c r="BW165" i="14"/>
  <c r="E172" i="14"/>
  <c r="F172" i="14"/>
  <c r="G172" i="14"/>
  <c r="H172" i="14"/>
  <c r="E173" i="14"/>
  <c r="F173" i="14"/>
  <c r="G173" i="14"/>
  <c r="H173" i="14"/>
  <c r="E174" i="14"/>
  <c r="I174" i="14"/>
  <c r="F174" i="14"/>
  <c r="G174" i="14"/>
  <c r="H174" i="14"/>
  <c r="E175" i="14"/>
  <c r="F175" i="14"/>
  <c r="G175" i="14"/>
  <c r="H175" i="14"/>
  <c r="E176" i="14"/>
  <c r="F176" i="14"/>
  <c r="G176" i="14"/>
  <c r="H176" i="14"/>
  <c r="E177" i="14"/>
  <c r="F177" i="14"/>
  <c r="G177" i="14"/>
  <c r="H177" i="14"/>
  <c r="E178" i="14"/>
  <c r="F178" i="14"/>
  <c r="G178" i="14"/>
  <c r="H178" i="14"/>
  <c r="E179" i="14"/>
  <c r="F179" i="14"/>
  <c r="G179" i="14"/>
  <c r="I179" i="14" s="1"/>
  <c r="H179" i="14"/>
  <c r="E180" i="14"/>
  <c r="F180" i="14"/>
  <c r="G180" i="14"/>
  <c r="H180" i="14"/>
  <c r="E181" i="14"/>
  <c r="F181" i="14"/>
  <c r="G181" i="14"/>
  <c r="H181" i="14"/>
  <c r="E182" i="14"/>
  <c r="F182" i="14"/>
  <c r="G182" i="14"/>
  <c r="H182" i="14"/>
  <c r="E183" i="14"/>
  <c r="I183" i="14" s="1"/>
  <c r="F183" i="14"/>
  <c r="G183" i="14"/>
  <c r="H183" i="14"/>
  <c r="E184" i="14"/>
  <c r="F184" i="14"/>
  <c r="G184" i="14"/>
  <c r="H184" i="14"/>
  <c r="E185" i="14"/>
  <c r="I185" i="14" s="1"/>
  <c r="F185" i="14"/>
  <c r="G185" i="14"/>
  <c r="H185" i="14"/>
  <c r="E186" i="14"/>
  <c r="I186" i="14" s="1"/>
  <c r="F186" i="14"/>
  <c r="G186" i="14"/>
  <c r="H186" i="14"/>
  <c r="E187" i="14"/>
  <c r="F187" i="14"/>
  <c r="G187" i="14"/>
  <c r="I187" i="14"/>
  <c r="H187" i="14"/>
  <c r="J188" i="14"/>
  <c r="K188" i="14"/>
  <c r="L188" i="14"/>
  <c r="M188" i="14"/>
  <c r="N188" i="14"/>
  <c r="O188" i="14"/>
  <c r="P188" i="14"/>
  <c r="Q188" i="14"/>
  <c r="R188" i="14"/>
  <c r="S188" i="14"/>
  <c r="T188" i="14"/>
  <c r="U188" i="14"/>
  <c r="V188" i="14"/>
  <c r="W188" i="14"/>
  <c r="X188" i="14"/>
  <c r="Y188" i="14"/>
  <c r="Z188" i="14"/>
  <c r="AA188" i="14"/>
  <c r="AB188" i="14"/>
  <c r="AC188" i="14"/>
  <c r="AE188" i="14"/>
  <c r="AF188" i="14"/>
  <c r="AG188" i="14"/>
  <c r="AH188" i="14"/>
  <c r="AI188" i="14"/>
  <c r="AJ188" i="14"/>
  <c r="AK188" i="14"/>
  <c r="AL188" i="14"/>
  <c r="AM188" i="14"/>
  <c r="AN188" i="14"/>
  <c r="AO188" i="14"/>
  <c r="AP188" i="14"/>
  <c r="AQ188" i="14"/>
  <c r="AR188" i="14"/>
  <c r="AS188" i="14"/>
  <c r="AT188" i="14"/>
  <c r="AU188" i="14"/>
  <c r="AV188" i="14"/>
  <c r="AW188" i="14"/>
  <c r="AX188" i="14"/>
  <c r="AY188" i="14"/>
  <c r="AZ188" i="14"/>
  <c r="BA188" i="14"/>
  <c r="BB188" i="14"/>
  <c r="BD188" i="14"/>
  <c r="BE188" i="14"/>
  <c r="BF188" i="14"/>
  <c r="BG188" i="14"/>
  <c r="BH188" i="14"/>
  <c r="BI188" i="14"/>
  <c r="BJ188" i="14"/>
  <c r="BK188" i="14"/>
  <c r="BL188" i="14"/>
  <c r="BM188" i="14"/>
  <c r="BN188" i="14"/>
  <c r="BO188" i="14"/>
  <c r="BP188" i="14"/>
  <c r="BQ188" i="14"/>
  <c r="BR188" i="14"/>
  <c r="BS188" i="14"/>
  <c r="BT188" i="14"/>
  <c r="BU188" i="14"/>
  <c r="BV188" i="14"/>
  <c r="BW188" i="14"/>
  <c r="E193" i="14"/>
  <c r="F193" i="14"/>
  <c r="G193" i="14"/>
  <c r="H193" i="14"/>
  <c r="E194" i="14"/>
  <c r="F194" i="14"/>
  <c r="G194" i="14"/>
  <c r="H194" i="14"/>
  <c r="E195" i="14"/>
  <c r="F195" i="14"/>
  <c r="G195" i="14"/>
  <c r="I195" i="14" s="1"/>
  <c r="H195" i="14"/>
  <c r="E196" i="14"/>
  <c r="F196" i="14"/>
  <c r="G196" i="14"/>
  <c r="H196" i="14"/>
  <c r="E197" i="14"/>
  <c r="F197" i="14"/>
  <c r="G197" i="14"/>
  <c r="H197" i="14"/>
  <c r="E198" i="14"/>
  <c r="F198" i="14"/>
  <c r="G198" i="14"/>
  <c r="I198" i="14" s="1"/>
  <c r="H198" i="14"/>
  <c r="E199" i="14"/>
  <c r="F199" i="14"/>
  <c r="G199" i="14"/>
  <c r="I199" i="14" s="1"/>
  <c r="H199" i="14"/>
  <c r="E200" i="14"/>
  <c r="F200" i="14"/>
  <c r="G200" i="14"/>
  <c r="H200" i="14"/>
  <c r="E201" i="14"/>
  <c r="F201" i="14"/>
  <c r="G201" i="14"/>
  <c r="H201" i="14"/>
  <c r="E202" i="14"/>
  <c r="F202" i="14"/>
  <c r="G202" i="14"/>
  <c r="H202" i="14"/>
  <c r="E203" i="14"/>
  <c r="F203" i="14"/>
  <c r="G203" i="14"/>
  <c r="H203" i="14"/>
  <c r="E204" i="14"/>
  <c r="I204" i="14" s="1"/>
  <c r="F204" i="14"/>
  <c r="G204" i="14"/>
  <c r="H204" i="14"/>
  <c r="E205" i="14"/>
  <c r="F205" i="14"/>
  <c r="G205" i="14"/>
  <c r="I205" i="14" s="1"/>
  <c r="H205" i="14"/>
  <c r="E206" i="14"/>
  <c r="F206" i="14"/>
  <c r="G206" i="14"/>
  <c r="H206" i="14"/>
  <c r="E207" i="14"/>
  <c r="I207" i="14" s="1"/>
  <c r="F207" i="14"/>
  <c r="G207" i="14"/>
  <c r="H207" i="14"/>
  <c r="J208" i="14"/>
  <c r="K208" i="14"/>
  <c r="L208" i="14"/>
  <c r="M208" i="14"/>
  <c r="N208" i="14"/>
  <c r="O208" i="14"/>
  <c r="P208" i="14"/>
  <c r="Q208" i="14"/>
  <c r="R208" i="14"/>
  <c r="S208" i="14"/>
  <c r="T208" i="14"/>
  <c r="U208" i="14"/>
  <c r="V208" i="14"/>
  <c r="W208" i="14"/>
  <c r="X208" i="14"/>
  <c r="Y208" i="14"/>
  <c r="Z208" i="14"/>
  <c r="AA208" i="14"/>
  <c r="AB208" i="14"/>
  <c r="AC208" i="14"/>
  <c r="AE208" i="14"/>
  <c r="AF208" i="14"/>
  <c r="AG208" i="14"/>
  <c r="AH208" i="14"/>
  <c r="AI208" i="14"/>
  <c r="AJ208" i="14"/>
  <c r="AK208" i="14"/>
  <c r="AL208" i="14"/>
  <c r="AM208" i="14"/>
  <c r="AN208" i="14"/>
  <c r="AO208" i="14"/>
  <c r="AP208" i="14"/>
  <c r="AQ208" i="14"/>
  <c r="AR208" i="14"/>
  <c r="AS208" i="14"/>
  <c r="AT208" i="14"/>
  <c r="AU208" i="14"/>
  <c r="AV208" i="14"/>
  <c r="AW208" i="14"/>
  <c r="AX208" i="14"/>
  <c r="AY208" i="14"/>
  <c r="AZ208" i="14"/>
  <c r="BA208" i="14"/>
  <c r="BB208" i="14"/>
  <c r="BD208" i="14"/>
  <c r="BE208" i="14"/>
  <c r="BF208" i="14"/>
  <c r="BG208" i="14"/>
  <c r="BH208" i="14"/>
  <c r="BI208" i="14"/>
  <c r="BJ208" i="14"/>
  <c r="BK208" i="14"/>
  <c r="BL208" i="14"/>
  <c r="BM208" i="14"/>
  <c r="BN208" i="14"/>
  <c r="BO208" i="14"/>
  <c r="BP208" i="14"/>
  <c r="BQ208" i="14"/>
  <c r="BR208" i="14"/>
  <c r="BS208" i="14"/>
  <c r="BT208" i="14"/>
  <c r="BU208" i="14"/>
  <c r="BV208" i="14"/>
  <c r="BW208" i="14"/>
  <c r="E213" i="14"/>
  <c r="F213" i="14"/>
  <c r="G213" i="14"/>
  <c r="H213" i="14"/>
  <c r="E214" i="14"/>
  <c r="F214" i="14"/>
  <c r="G214" i="14"/>
  <c r="H214" i="14"/>
  <c r="E215" i="14"/>
  <c r="F215" i="14"/>
  <c r="G215" i="14"/>
  <c r="H215" i="14"/>
  <c r="E216" i="14"/>
  <c r="F216" i="14"/>
  <c r="G216" i="14"/>
  <c r="H216" i="14"/>
  <c r="E217" i="14"/>
  <c r="F217" i="14"/>
  <c r="G217" i="14"/>
  <c r="H217" i="14"/>
  <c r="E218" i="14"/>
  <c r="F218" i="14"/>
  <c r="G218" i="14"/>
  <c r="H218" i="14"/>
  <c r="E219" i="14"/>
  <c r="F219" i="14"/>
  <c r="G219" i="14"/>
  <c r="H219" i="14"/>
  <c r="E220" i="14"/>
  <c r="F220" i="14"/>
  <c r="G220" i="14"/>
  <c r="H220" i="14"/>
  <c r="E221" i="14"/>
  <c r="F221" i="14"/>
  <c r="G221" i="14"/>
  <c r="H221" i="14"/>
  <c r="E222" i="14"/>
  <c r="I222" i="14"/>
  <c r="F222" i="14"/>
  <c r="G222" i="14"/>
  <c r="H222" i="14"/>
  <c r="E223" i="14"/>
  <c r="F223" i="14"/>
  <c r="G223" i="14"/>
  <c r="H223" i="14"/>
  <c r="E224" i="14"/>
  <c r="F224" i="14"/>
  <c r="G224" i="14"/>
  <c r="H224" i="14"/>
  <c r="E225" i="14"/>
  <c r="F225" i="14"/>
  <c r="G225" i="14"/>
  <c r="H225" i="14"/>
  <c r="E226" i="14"/>
  <c r="F226" i="14"/>
  <c r="G226" i="14"/>
  <c r="H226" i="14"/>
  <c r="E227" i="14"/>
  <c r="F227" i="14"/>
  <c r="G227" i="14"/>
  <c r="H227" i="14"/>
  <c r="I227" i="14"/>
  <c r="E228" i="14"/>
  <c r="F228" i="14"/>
  <c r="G228" i="14"/>
  <c r="H228" i="14"/>
  <c r="J229" i="14"/>
  <c r="K229" i="14"/>
  <c r="L229" i="14"/>
  <c r="M229" i="14"/>
  <c r="N229" i="14"/>
  <c r="O229" i="14"/>
  <c r="P229" i="14"/>
  <c r="Q229" i="14"/>
  <c r="R229" i="14"/>
  <c r="S229" i="14"/>
  <c r="T229" i="14"/>
  <c r="U229" i="14"/>
  <c r="V229" i="14"/>
  <c r="W229" i="14"/>
  <c r="X229" i="14"/>
  <c r="Y229" i="14"/>
  <c r="Z229" i="14"/>
  <c r="AA229" i="14"/>
  <c r="AB229" i="14"/>
  <c r="AC229" i="14"/>
  <c r="AE229" i="14"/>
  <c r="AF229" i="14"/>
  <c r="AG229" i="14"/>
  <c r="AH229" i="14"/>
  <c r="AI229" i="14"/>
  <c r="AJ229" i="14"/>
  <c r="AK229" i="14"/>
  <c r="AL229" i="14"/>
  <c r="AM229" i="14"/>
  <c r="AN229" i="14"/>
  <c r="AO229" i="14"/>
  <c r="AP229" i="14"/>
  <c r="AQ229" i="14"/>
  <c r="AR229" i="14"/>
  <c r="AS229" i="14"/>
  <c r="AT229" i="14"/>
  <c r="AU229" i="14"/>
  <c r="AV229" i="14"/>
  <c r="AW229" i="14"/>
  <c r="AX229" i="14"/>
  <c r="AY229" i="14"/>
  <c r="AZ229" i="14"/>
  <c r="BA229" i="14"/>
  <c r="BB229" i="14"/>
  <c r="BD229" i="14"/>
  <c r="BE229" i="14"/>
  <c r="BF229" i="14"/>
  <c r="BG229" i="14"/>
  <c r="BH229" i="14"/>
  <c r="BI229" i="14"/>
  <c r="BJ229" i="14"/>
  <c r="BK229" i="14"/>
  <c r="BL229" i="14"/>
  <c r="BM229" i="14"/>
  <c r="BN229" i="14"/>
  <c r="BO229" i="14"/>
  <c r="BP229" i="14"/>
  <c r="BQ229" i="14"/>
  <c r="BR229" i="14"/>
  <c r="BS229" i="14"/>
  <c r="BT229" i="14"/>
  <c r="BU229" i="14"/>
  <c r="BV229" i="14"/>
  <c r="BW229" i="14"/>
  <c r="E235" i="14"/>
  <c r="F235" i="14"/>
  <c r="G235" i="14"/>
  <c r="H235" i="14"/>
  <c r="E236" i="14"/>
  <c r="F236" i="14"/>
  <c r="G236" i="14"/>
  <c r="H236" i="14"/>
  <c r="E237" i="14"/>
  <c r="F237" i="14"/>
  <c r="G237" i="14"/>
  <c r="H237" i="14"/>
  <c r="E238" i="14"/>
  <c r="F238" i="14"/>
  <c r="G238" i="14"/>
  <c r="H238" i="14"/>
  <c r="E239" i="14"/>
  <c r="F239" i="14"/>
  <c r="G239" i="14"/>
  <c r="I239" i="14"/>
  <c r="H239" i="14"/>
  <c r="E240" i="14"/>
  <c r="F240" i="14"/>
  <c r="G240" i="14"/>
  <c r="H240" i="14"/>
  <c r="E241" i="14"/>
  <c r="F241" i="14"/>
  <c r="G241" i="14"/>
  <c r="H241" i="14"/>
  <c r="E242" i="14"/>
  <c r="F242" i="14"/>
  <c r="G242" i="14"/>
  <c r="H242" i="14"/>
  <c r="E243" i="14"/>
  <c r="F243" i="14"/>
  <c r="G243" i="14"/>
  <c r="H243" i="14"/>
  <c r="E244" i="14"/>
  <c r="I244" i="14" s="1"/>
  <c r="F244" i="14"/>
  <c r="G244" i="14"/>
  <c r="H244" i="14"/>
  <c r="E245" i="14"/>
  <c r="F245" i="14"/>
  <c r="G245" i="14"/>
  <c r="H245" i="14"/>
  <c r="E246" i="14"/>
  <c r="F246" i="14"/>
  <c r="G246" i="14"/>
  <c r="H246" i="14"/>
  <c r="E247" i="14"/>
  <c r="F247" i="14"/>
  <c r="G247" i="14"/>
  <c r="H247" i="14"/>
  <c r="E248" i="14"/>
  <c r="I248" i="14" s="1"/>
  <c r="F248" i="14"/>
  <c r="G248" i="14"/>
  <c r="H248" i="14"/>
  <c r="E249" i="14"/>
  <c r="F249" i="14"/>
  <c r="G249" i="14"/>
  <c r="I249" i="14" s="1"/>
  <c r="H249" i="14"/>
  <c r="E250" i="14"/>
  <c r="F250" i="14"/>
  <c r="G250" i="14"/>
  <c r="H250" i="14"/>
  <c r="J251" i="14"/>
  <c r="K251" i="14"/>
  <c r="L251" i="14"/>
  <c r="M251" i="14"/>
  <c r="N251" i="14"/>
  <c r="O251" i="14"/>
  <c r="P251" i="14"/>
  <c r="Q251" i="14"/>
  <c r="R251" i="14"/>
  <c r="S251" i="14"/>
  <c r="T251" i="14"/>
  <c r="U251" i="14"/>
  <c r="V251" i="14"/>
  <c r="W251" i="14"/>
  <c r="X251" i="14"/>
  <c r="Y251" i="14"/>
  <c r="Z251" i="14"/>
  <c r="AA251" i="14"/>
  <c r="AB251" i="14"/>
  <c r="AC251" i="14"/>
  <c r="AE251" i="14"/>
  <c r="AF251" i="14"/>
  <c r="AG251" i="14"/>
  <c r="AH251" i="14"/>
  <c r="AI251" i="14"/>
  <c r="AJ251" i="14"/>
  <c r="AK251" i="14"/>
  <c r="AL251" i="14"/>
  <c r="AM251" i="14"/>
  <c r="AN251" i="14"/>
  <c r="AO251" i="14"/>
  <c r="AP251" i="14"/>
  <c r="AQ251" i="14"/>
  <c r="AR251" i="14"/>
  <c r="AS251" i="14"/>
  <c r="AT251" i="14"/>
  <c r="AU251" i="14"/>
  <c r="AV251" i="14"/>
  <c r="AW251" i="14"/>
  <c r="AX251" i="14"/>
  <c r="AY251" i="14"/>
  <c r="AZ251" i="14"/>
  <c r="BA251" i="14"/>
  <c r="BB251" i="14"/>
  <c r="BD251" i="14"/>
  <c r="BE251" i="14"/>
  <c r="BF251" i="14"/>
  <c r="BG251" i="14"/>
  <c r="BH251" i="14"/>
  <c r="BI251" i="14"/>
  <c r="BJ251" i="14"/>
  <c r="BK251" i="14"/>
  <c r="BL251" i="14"/>
  <c r="BM251" i="14"/>
  <c r="BN251" i="14"/>
  <c r="BO251" i="14"/>
  <c r="BP251" i="14"/>
  <c r="BQ251" i="14"/>
  <c r="BR251" i="14"/>
  <c r="BS251" i="14"/>
  <c r="BT251" i="14"/>
  <c r="BU251" i="14"/>
  <c r="BV251" i="14"/>
  <c r="BW251" i="14"/>
  <c r="E4" i="12"/>
  <c r="I4" i="12" s="1"/>
  <c r="F4" i="12"/>
  <c r="G4" i="12"/>
  <c r="H4" i="12"/>
  <c r="E5" i="12"/>
  <c r="I5" i="12" s="1"/>
  <c r="F5" i="12"/>
  <c r="G5" i="12"/>
  <c r="H5" i="12"/>
  <c r="E6" i="12"/>
  <c r="F6" i="12"/>
  <c r="G6" i="12"/>
  <c r="H6" i="12"/>
  <c r="E7" i="12"/>
  <c r="F7" i="12"/>
  <c r="G7" i="12"/>
  <c r="H7" i="12"/>
  <c r="E8" i="12"/>
  <c r="F8" i="12"/>
  <c r="G8" i="12"/>
  <c r="H8" i="12"/>
  <c r="E9" i="12"/>
  <c r="F9" i="12"/>
  <c r="G9" i="12"/>
  <c r="H9" i="12"/>
  <c r="E10" i="12"/>
  <c r="I10" i="12" s="1"/>
  <c r="F10" i="12"/>
  <c r="G10" i="12"/>
  <c r="H10" i="12"/>
  <c r="E11" i="12"/>
  <c r="F11" i="12"/>
  <c r="G11" i="12"/>
  <c r="H11" i="12"/>
  <c r="E12" i="12"/>
  <c r="F12" i="12"/>
  <c r="G12" i="12"/>
  <c r="H12" i="12"/>
  <c r="E13" i="12"/>
  <c r="F13" i="12"/>
  <c r="G13" i="12"/>
  <c r="H13" i="12"/>
  <c r="I13" i="12"/>
  <c r="E14" i="12"/>
  <c r="F14" i="12"/>
  <c r="G14" i="12"/>
  <c r="H14" i="12"/>
  <c r="E15" i="12"/>
  <c r="F15" i="12"/>
  <c r="G15" i="12"/>
  <c r="H15" i="12"/>
  <c r="E16" i="12"/>
  <c r="I16" i="12" s="1"/>
  <c r="F16" i="12"/>
  <c r="G16" i="12"/>
  <c r="H16" i="12"/>
  <c r="E17" i="12"/>
  <c r="I17" i="12" s="1"/>
  <c r="F17" i="12"/>
  <c r="G17" i="12"/>
  <c r="H17" i="12"/>
  <c r="E18" i="12"/>
  <c r="F18" i="12"/>
  <c r="G18" i="12"/>
  <c r="H18" i="12"/>
  <c r="E19" i="12"/>
  <c r="F19" i="12"/>
  <c r="G19" i="12"/>
  <c r="H19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E26" i="12"/>
  <c r="F26" i="12"/>
  <c r="G26" i="12"/>
  <c r="I26" i="12" s="1"/>
  <c r="H26" i="12"/>
  <c r="E27" i="12"/>
  <c r="F27" i="12"/>
  <c r="G27" i="12"/>
  <c r="H27" i="12"/>
  <c r="E28" i="12"/>
  <c r="F28" i="12"/>
  <c r="G28" i="12"/>
  <c r="H28" i="12"/>
  <c r="E29" i="12"/>
  <c r="F29" i="12"/>
  <c r="G29" i="12"/>
  <c r="I29" i="12"/>
  <c r="H29" i="12"/>
  <c r="E30" i="12"/>
  <c r="F30" i="12"/>
  <c r="G30" i="12"/>
  <c r="H30" i="12"/>
  <c r="E31" i="12"/>
  <c r="F31" i="12"/>
  <c r="G31" i="12"/>
  <c r="H31" i="12"/>
  <c r="E32" i="12"/>
  <c r="F32" i="12"/>
  <c r="G32" i="12"/>
  <c r="H32" i="12"/>
  <c r="E33" i="12"/>
  <c r="F33" i="12"/>
  <c r="G33" i="12"/>
  <c r="H33" i="12"/>
  <c r="E34" i="12"/>
  <c r="F34" i="12"/>
  <c r="G34" i="12"/>
  <c r="I34" i="12" s="1"/>
  <c r="H34" i="12"/>
  <c r="E35" i="12"/>
  <c r="F35" i="12"/>
  <c r="G35" i="12"/>
  <c r="H35" i="12"/>
  <c r="E36" i="12"/>
  <c r="F36" i="12"/>
  <c r="G36" i="12"/>
  <c r="H36" i="12"/>
  <c r="E37" i="12"/>
  <c r="I37" i="12" s="1"/>
  <c r="F37" i="12"/>
  <c r="G37" i="12"/>
  <c r="H37" i="12"/>
  <c r="E38" i="12"/>
  <c r="I38" i="12" s="1"/>
  <c r="F38" i="12"/>
  <c r="G38" i="12"/>
  <c r="H38" i="12"/>
  <c r="E39" i="12"/>
  <c r="I39" i="12" s="1"/>
  <c r="F39" i="12"/>
  <c r="G39" i="12"/>
  <c r="H39" i="12"/>
  <c r="E40" i="12"/>
  <c r="F40" i="12"/>
  <c r="G40" i="12"/>
  <c r="H40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BB41" i="12"/>
  <c r="BD41" i="12"/>
  <c r="BE41" i="12"/>
  <c r="BF41" i="12"/>
  <c r="BG41" i="12"/>
  <c r="BH41" i="12"/>
  <c r="BI41" i="12"/>
  <c r="BJ41" i="12"/>
  <c r="BK41" i="12"/>
  <c r="BL41" i="12"/>
  <c r="BM41" i="12"/>
  <c r="BN41" i="12"/>
  <c r="BO41" i="12"/>
  <c r="BP41" i="12"/>
  <c r="BQ41" i="12"/>
  <c r="BR41" i="12"/>
  <c r="BS41" i="12"/>
  <c r="BT41" i="12"/>
  <c r="BU41" i="12"/>
  <c r="BV41" i="12"/>
  <c r="BW41" i="12"/>
  <c r="E47" i="12"/>
  <c r="F47" i="12"/>
  <c r="G47" i="12"/>
  <c r="H47" i="12"/>
  <c r="E48" i="12"/>
  <c r="F48" i="12"/>
  <c r="G48" i="12"/>
  <c r="H48" i="12"/>
  <c r="I48" i="12"/>
  <c r="E49" i="12"/>
  <c r="F49" i="12"/>
  <c r="G49" i="12"/>
  <c r="H49" i="12"/>
  <c r="E50" i="12"/>
  <c r="F50" i="12"/>
  <c r="G50" i="12"/>
  <c r="I50" i="12"/>
  <c r="H50" i="12"/>
  <c r="E51" i="12"/>
  <c r="F51" i="12"/>
  <c r="G51" i="12"/>
  <c r="H51" i="12"/>
  <c r="E52" i="12"/>
  <c r="F52" i="12"/>
  <c r="G52" i="12"/>
  <c r="I52" i="12" s="1"/>
  <c r="H52" i="12"/>
  <c r="E53" i="12"/>
  <c r="F53" i="12"/>
  <c r="G53" i="12"/>
  <c r="H53" i="12"/>
  <c r="E54" i="12"/>
  <c r="F54" i="12"/>
  <c r="G54" i="12"/>
  <c r="H54" i="12"/>
  <c r="E55" i="12"/>
  <c r="I55" i="12"/>
  <c r="F55" i="12"/>
  <c r="G55" i="12"/>
  <c r="H55" i="12"/>
  <c r="E56" i="12"/>
  <c r="F56" i="12"/>
  <c r="G56" i="12"/>
  <c r="H56" i="12"/>
  <c r="I56" i="12"/>
  <c r="E57" i="12"/>
  <c r="F57" i="12"/>
  <c r="G57" i="12"/>
  <c r="I57" i="12"/>
  <c r="H57" i="12"/>
  <c r="E58" i="12"/>
  <c r="F58" i="12"/>
  <c r="G58" i="12"/>
  <c r="I58" i="12" s="1"/>
  <c r="H58" i="12"/>
  <c r="E59" i="12"/>
  <c r="F59" i="12"/>
  <c r="G59" i="12"/>
  <c r="H59" i="12"/>
  <c r="E60" i="12"/>
  <c r="F60" i="12"/>
  <c r="G60" i="12"/>
  <c r="H60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BB61" i="12"/>
  <c r="BD61" i="12"/>
  <c r="BE61" i="12"/>
  <c r="BF61" i="12"/>
  <c r="BG61" i="12"/>
  <c r="BH61" i="12"/>
  <c r="BI61" i="12"/>
  <c r="BJ61" i="12"/>
  <c r="BK61" i="12"/>
  <c r="BL61" i="12"/>
  <c r="BM61" i="12"/>
  <c r="BN61" i="12"/>
  <c r="BO61" i="12"/>
  <c r="BP61" i="12"/>
  <c r="BQ61" i="12"/>
  <c r="BR61" i="12"/>
  <c r="BS61" i="12"/>
  <c r="BT61" i="12"/>
  <c r="BU61" i="12"/>
  <c r="BV61" i="12"/>
  <c r="BW61" i="12"/>
  <c r="E67" i="12"/>
  <c r="F67" i="12"/>
  <c r="G67" i="12"/>
  <c r="H67" i="12"/>
  <c r="E68" i="12"/>
  <c r="F68" i="12"/>
  <c r="G68" i="12"/>
  <c r="H68" i="12"/>
  <c r="E69" i="12"/>
  <c r="F69" i="12"/>
  <c r="G69" i="12"/>
  <c r="I69" i="12" s="1"/>
  <c r="H69" i="12"/>
  <c r="E70" i="12"/>
  <c r="F70" i="12"/>
  <c r="G70" i="12"/>
  <c r="H70" i="12"/>
  <c r="E71" i="12"/>
  <c r="F71" i="12"/>
  <c r="G71" i="12"/>
  <c r="H71" i="12"/>
  <c r="E72" i="12"/>
  <c r="F72" i="12"/>
  <c r="G72" i="12"/>
  <c r="I72" i="12" s="1"/>
  <c r="H72" i="12"/>
  <c r="E73" i="12"/>
  <c r="F73" i="12"/>
  <c r="G73" i="12"/>
  <c r="H73" i="12"/>
  <c r="E74" i="12"/>
  <c r="F74" i="12"/>
  <c r="G74" i="12"/>
  <c r="H74" i="12"/>
  <c r="E75" i="12"/>
  <c r="F75" i="12"/>
  <c r="G75" i="12"/>
  <c r="I75" i="12"/>
  <c r="H75" i="12"/>
  <c r="E76" i="12"/>
  <c r="F76" i="12"/>
  <c r="G76" i="12"/>
  <c r="H76" i="12"/>
  <c r="E77" i="12"/>
  <c r="F77" i="12"/>
  <c r="G77" i="12"/>
  <c r="H77" i="12"/>
  <c r="E78" i="12"/>
  <c r="F78" i="12"/>
  <c r="G78" i="12"/>
  <c r="H78" i="12"/>
  <c r="E79" i="12"/>
  <c r="F79" i="12"/>
  <c r="G79" i="12"/>
  <c r="H79" i="12"/>
  <c r="E80" i="12"/>
  <c r="F80" i="12"/>
  <c r="G80" i="12"/>
  <c r="I80" i="12" s="1"/>
  <c r="H80" i="12"/>
  <c r="E81" i="12"/>
  <c r="F81" i="12"/>
  <c r="G81" i="12"/>
  <c r="H81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BB82" i="12"/>
  <c r="BD82" i="12"/>
  <c r="BE82" i="12"/>
  <c r="BF82" i="12"/>
  <c r="BG82" i="12"/>
  <c r="BH82" i="12"/>
  <c r="BI82" i="12"/>
  <c r="BJ82" i="12"/>
  <c r="BK82" i="12"/>
  <c r="BL82" i="12"/>
  <c r="BM82" i="12"/>
  <c r="BN82" i="12"/>
  <c r="BO82" i="12"/>
  <c r="BP82" i="12"/>
  <c r="BQ82" i="12"/>
  <c r="BR82" i="12"/>
  <c r="BS82" i="12"/>
  <c r="BT82" i="12"/>
  <c r="BU82" i="12"/>
  <c r="BV82" i="12"/>
  <c r="BW82" i="12"/>
  <c r="E88" i="12"/>
  <c r="F88" i="12"/>
  <c r="G88" i="12"/>
  <c r="H88" i="12"/>
  <c r="E89" i="12"/>
  <c r="I89" i="12" s="1"/>
  <c r="F89" i="12"/>
  <c r="G89" i="12"/>
  <c r="H89" i="12"/>
  <c r="E90" i="12"/>
  <c r="I90" i="12" s="1"/>
  <c r="F90" i="12"/>
  <c r="G90" i="12"/>
  <c r="H90" i="12"/>
  <c r="E91" i="12"/>
  <c r="F91" i="12"/>
  <c r="G91" i="12"/>
  <c r="H91" i="12"/>
  <c r="E92" i="12"/>
  <c r="F92" i="12"/>
  <c r="G92" i="12"/>
  <c r="H92" i="12"/>
  <c r="E93" i="12"/>
  <c r="F93" i="12"/>
  <c r="G93" i="12"/>
  <c r="H93" i="12"/>
  <c r="E94" i="12"/>
  <c r="F94" i="12"/>
  <c r="G94" i="12"/>
  <c r="H94" i="12"/>
  <c r="E95" i="12"/>
  <c r="F95" i="12"/>
  <c r="G95" i="12"/>
  <c r="H95" i="12"/>
  <c r="E96" i="12"/>
  <c r="F96" i="12"/>
  <c r="G96" i="12"/>
  <c r="H96" i="12"/>
  <c r="E97" i="12"/>
  <c r="F97" i="12"/>
  <c r="G97" i="12"/>
  <c r="I97" i="12" s="1"/>
  <c r="H97" i="12"/>
  <c r="E98" i="12"/>
  <c r="F98" i="12"/>
  <c r="G98" i="12"/>
  <c r="I98" i="12" s="1"/>
  <c r="H98" i="12"/>
  <c r="E99" i="12"/>
  <c r="F99" i="12"/>
  <c r="G99" i="12"/>
  <c r="I99" i="12" s="1"/>
  <c r="H99" i="12"/>
  <c r="E100" i="12"/>
  <c r="F100" i="12"/>
  <c r="G100" i="12"/>
  <c r="H100" i="12"/>
  <c r="E101" i="12"/>
  <c r="I101" i="12" s="1"/>
  <c r="F101" i="12"/>
  <c r="G101" i="12"/>
  <c r="H101" i="12"/>
  <c r="E102" i="12"/>
  <c r="I102" i="12" s="1"/>
  <c r="F102" i="12"/>
  <c r="G102" i="12"/>
  <c r="H102" i="12"/>
  <c r="J103" i="12"/>
  <c r="K103" i="12"/>
  <c r="L103" i="12"/>
  <c r="M103" i="12"/>
  <c r="N103" i="12"/>
  <c r="O103" i="12"/>
  <c r="P103" i="12"/>
  <c r="Q103" i="12"/>
  <c r="R103" i="12"/>
  <c r="S103" i="12"/>
  <c r="T103" i="12"/>
  <c r="U103" i="12"/>
  <c r="V103" i="12"/>
  <c r="W103" i="12"/>
  <c r="X103" i="12"/>
  <c r="Y103" i="12"/>
  <c r="Z103" i="12"/>
  <c r="AA103" i="12"/>
  <c r="AB103" i="12"/>
  <c r="AC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S103" i="12"/>
  <c r="AT103" i="12"/>
  <c r="AU103" i="12"/>
  <c r="AV103" i="12"/>
  <c r="AW103" i="12"/>
  <c r="AX103" i="12"/>
  <c r="AY103" i="12"/>
  <c r="AZ103" i="12"/>
  <c r="BA103" i="12"/>
  <c r="BB103" i="12"/>
  <c r="BD103" i="12"/>
  <c r="BE103" i="12"/>
  <c r="BF103" i="12"/>
  <c r="BG103" i="12"/>
  <c r="BH103" i="12"/>
  <c r="BI103" i="12"/>
  <c r="BJ103" i="12"/>
  <c r="BK103" i="12"/>
  <c r="BL103" i="12"/>
  <c r="BM103" i="12"/>
  <c r="BN103" i="12"/>
  <c r="BO103" i="12"/>
  <c r="BP103" i="12"/>
  <c r="BQ103" i="12"/>
  <c r="BR103" i="12"/>
  <c r="BS103" i="12"/>
  <c r="BT103" i="12"/>
  <c r="BU103" i="12"/>
  <c r="BV103" i="12"/>
  <c r="BW103" i="12"/>
  <c r="E109" i="12"/>
  <c r="F109" i="12"/>
  <c r="G109" i="12"/>
  <c r="H109" i="12"/>
  <c r="E110" i="12"/>
  <c r="I110" i="12"/>
  <c r="F110" i="12"/>
  <c r="G110" i="12"/>
  <c r="H110" i="12"/>
  <c r="E111" i="12"/>
  <c r="I111" i="12" s="1"/>
  <c r="F111" i="12"/>
  <c r="G111" i="12"/>
  <c r="H111" i="12"/>
  <c r="E112" i="12"/>
  <c r="I112" i="12" s="1"/>
  <c r="F112" i="12"/>
  <c r="G112" i="12"/>
  <c r="H112" i="12"/>
  <c r="E113" i="12"/>
  <c r="F113" i="12"/>
  <c r="G113" i="12"/>
  <c r="I113" i="12"/>
  <c r="H113" i="12"/>
  <c r="E114" i="12"/>
  <c r="F114" i="12"/>
  <c r="G114" i="12"/>
  <c r="I114" i="12" s="1"/>
  <c r="H114" i="12"/>
  <c r="E115" i="12"/>
  <c r="F115" i="12"/>
  <c r="G115" i="12"/>
  <c r="H115" i="12"/>
  <c r="E116" i="12"/>
  <c r="F116" i="12"/>
  <c r="G116" i="12"/>
  <c r="H116" i="12"/>
  <c r="E117" i="12"/>
  <c r="F117" i="12"/>
  <c r="G117" i="12"/>
  <c r="H117" i="12"/>
  <c r="E118" i="12"/>
  <c r="F118" i="12"/>
  <c r="G118" i="12"/>
  <c r="I118" i="12" s="1"/>
  <c r="H118" i="12"/>
  <c r="E119" i="12"/>
  <c r="F119" i="12"/>
  <c r="G119" i="12"/>
  <c r="I119" i="12" s="1"/>
  <c r="H119" i="12"/>
  <c r="E120" i="12"/>
  <c r="F120" i="12"/>
  <c r="G120" i="12"/>
  <c r="H120" i="12"/>
  <c r="E121" i="12"/>
  <c r="F121" i="12"/>
  <c r="G121" i="12"/>
  <c r="H121" i="12"/>
  <c r="E122" i="12"/>
  <c r="I122" i="12" s="1"/>
  <c r="F122" i="12"/>
  <c r="G122" i="12"/>
  <c r="H122" i="12"/>
  <c r="J123" i="12"/>
  <c r="K123" i="12"/>
  <c r="L123" i="12"/>
  <c r="M123" i="12"/>
  <c r="N123" i="12"/>
  <c r="O123" i="12"/>
  <c r="P123" i="12"/>
  <c r="Q123" i="12"/>
  <c r="R123" i="12"/>
  <c r="S123" i="12"/>
  <c r="T123" i="12"/>
  <c r="U123" i="12"/>
  <c r="V123" i="12"/>
  <c r="W123" i="12"/>
  <c r="X123" i="12"/>
  <c r="Y123" i="12"/>
  <c r="Z123" i="12"/>
  <c r="AA123" i="12"/>
  <c r="AB123" i="12"/>
  <c r="AC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S123" i="12"/>
  <c r="AT123" i="12"/>
  <c r="AU123" i="12"/>
  <c r="AV123" i="12"/>
  <c r="AW123" i="12"/>
  <c r="AX123" i="12"/>
  <c r="AY123" i="12"/>
  <c r="AZ123" i="12"/>
  <c r="BA123" i="12"/>
  <c r="BB123" i="12"/>
  <c r="BD123" i="12"/>
  <c r="BE123" i="12"/>
  <c r="BF123" i="12"/>
  <c r="BG123" i="12"/>
  <c r="BH123" i="12"/>
  <c r="BI123" i="12"/>
  <c r="BJ123" i="12"/>
  <c r="BK123" i="12"/>
  <c r="BL123" i="12"/>
  <c r="BM123" i="12"/>
  <c r="BN123" i="12"/>
  <c r="BO123" i="12"/>
  <c r="BT123" i="12"/>
  <c r="BU123" i="12"/>
  <c r="BV123" i="12"/>
  <c r="BW123" i="12"/>
  <c r="E129" i="12"/>
  <c r="F129" i="12"/>
  <c r="G129" i="12"/>
  <c r="H129" i="12"/>
  <c r="E130" i="12"/>
  <c r="F130" i="12"/>
  <c r="G130" i="12"/>
  <c r="H130" i="12"/>
  <c r="E131" i="12"/>
  <c r="F131" i="12"/>
  <c r="G131" i="12"/>
  <c r="H131" i="12"/>
  <c r="E132" i="12"/>
  <c r="F132" i="12"/>
  <c r="G132" i="12"/>
  <c r="I132" i="12" s="1"/>
  <c r="H132" i="12"/>
  <c r="E133" i="12"/>
  <c r="I133" i="12" s="1"/>
  <c r="F133" i="12"/>
  <c r="G133" i="12"/>
  <c r="H133" i="12"/>
  <c r="E134" i="12"/>
  <c r="F134" i="12"/>
  <c r="G134" i="12"/>
  <c r="H134" i="12"/>
  <c r="E135" i="12"/>
  <c r="F135" i="12"/>
  <c r="G135" i="12"/>
  <c r="I135" i="12" s="1"/>
  <c r="H135" i="12"/>
  <c r="E136" i="12"/>
  <c r="I136" i="12"/>
  <c r="F136" i="12"/>
  <c r="G136" i="12"/>
  <c r="H136" i="12"/>
  <c r="E137" i="12"/>
  <c r="F137" i="12"/>
  <c r="G137" i="12"/>
  <c r="H137" i="12"/>
  <c r="E138" i="12"/>
  <c r="F138" i="12"/>
  <c r="G138" i="12"/>
  <c r="H138" i="12"/>
  <c r="E139" i="12"/>
  <c r="F139" i="12"/>
  <c r="G139" i="12"/>
  <c r="H139" i="12"/>
  <c r="I139" i="12"/>
  <c r="E140" i="12"/>
  <c r="F140" i="12"/>
  <c r="G140" i="12"/>
  <c r="I140" i="12" s="1"/>
  <c r="H140" i="12"/>
  <c r="E141" i="12"/>
  <c r="F141" i="12"/>
  <c r="G141" i="12"/>
  <c r="I141" i="12" s="1"/>
  <c r="H141" i="12"/>
  <c r="E142" i="12"/>
  <c r="I142" i="12" s="1"/>
  <c r="F142" i="12"/>
  <c r="G142" i="12"/>
  <c r="H142" i="12"/>
  <c r="E143" i="12"/>
  <c r="F143" i="12"/>
  <c r="G143" i="12"/>
  <c r="H143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AB144" i="12"/>
  <c r="AC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S144" i="12"/>
  <c r="AT144" i="12"/>
  <c r="AU144" i="12"/>
  <c r="AV144" i="12"/>
  <c r="AW144" i="12"/>
  <c r="AX144" i="12"/>
  <c r="AY144" i="12"/>
  <c r="AZ144" i="12"/>
  <c r="BA144" i="12"/>
  <c r="BB144" i="12"/>
  <c r="BD144" i="12"/>
  <c r="BE144" i="12"/>
  <c r="BF144" i="12"/>
  <c r="BG144" i="12"/>
  <c r="BH144" i="12"/>
  <c r="BI144" i="12"/>
  <c r="BJ144" i="12"/>
  <c r="BK144" i="12"/>
  <c r="BL144" i="12"/>
  <c r="BM144" i="12"/>
  <c r="BN144" i="12"/>
  <c r="BO144" i="12"/>
  <c r="BP144" i="12"/>
  <c r="BQ144" i="12"/>
  <c r="BR144" i="12"/>
  <c r="BS144" i="12"/>
  <c r="BT144" i="12"/>
  <c r="BU144" i="12"/>
  <c r="BV144" i="12"/>
  <c r="BW144" i="12"/>
  <c r="E150" i="12"/>
  <c r="F150" i="12"/>
  <c r="G150" i="12"/>
  <c r="H150" i="12"/>
  <c r="E151" i="12"/>
  <c r="F151" i="12"/>
  <c r="G151" i="12"/>
  <c r="H151" i="12"/>
  <c r="E152" i="12"/>
  <c r="F152" i="12"/>
  <c r="G152" i="12"/>
  <c r="H152" i="12"/>
  <c r="E153" i="12"/>
  <c r="F153" i="12"/>
  <c r="G153" i="12"/>
  <c r="H153" i="12"/>
  <c r="E154" i="12"/>
  <c r="I154" i="12" s="1"/>
  <c r="F154" i="12"/>
  <c r="G154" i="12"/>
  <c r="H154" i="12"/>
  <c r="E155" i="12"/>
  <c r="F155" i="12"/>
  <c r="G155" i="12"/>
  <c r="I155" i="12" s="1"/>
  <c r="H155" i="12"/>
  <c r="E156" i="12"/>
  <c r="F156" i="12"/>
  <c r="G156" i="12"/>
  <c r="H156" i="12"/>
  <c r="E157" i="12"/>
  <c r="I157" i="12" s="1"/>
  <c r="F157" i="12"/>
  <c r="G157" i="12"/>
  <c r="H157" i="12"/>
  <c r="E158" i="12"/>
  <c r="F158" i="12"/>
  <c r="G158" i="12"/>
  <c r="H158" i="12"/>
  <c r="E159" i="12"/>
  <c r="F159" i="12"/>
  <c r="G159" i="12"/>
  <c r="H159" i="12"/>
  <c r="E160" i="12"/>
  <c r="I160" i="12" s="1"/>
  <c r="F160" i="12"/>
  <c r="G160" i="12"/>
  <c r="H160" i="12"/>
  <c r="E161" i="12"/>
  <c r="F161" i="12"/>
  <c r="G161" i="12"/>
  <c r="H161" i="12"/>
  <c r="E162" i="12"/>
  <c r="F162" i="12"/>
  <c r="G162" i="12"/>
  <c r="H162" i="12"/>
  <c r="E163" i="12"/>
  <c r="I163" i="12" s="1"/>
  <c r="F163" i="12"/>
  <c r="G163" i="12"/>
  <c r="H163" i="12"/>
  <c r="E164" i="12"/>
  <c r="I164" i="12" s="1"/>
  <c r="F164" i="12"/>
  <c r="G164" i="12"/>
  <c r="H164" i="12"/>
  <c r="J165" i="12"/>
  <c r="K165" i="12"/>
  <c r="L165" i="12"/>
  <c r="M165" i="12"/>
  <c r="N165" i="12"/>
  <c r="O165" i="12"/>
  <c r="P165" i="12"/>
  <c r="Q165" i="12"/>
  <c r="R165" i="12"/>
  <c r="S165" i="12"/>
  <c r="T165" i="12"/>
  <c r="U165" i="12"/>
  <c r="V165" i="12"/>
  <c r="W165" i="12"/>
  <c r="X165" i="12"/>
  <c r="Y165" i="12"/>
  <c r="Z165" i="12"/>
  <c r="AA165" i="12"/>
  <c r="AB165" i="12"/>
  <c r="AC165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S165" i="12"/>
  <c r="AT165" i="12"/>
  <c r="AU165" i="12"/>
  <c r="AV165" i="12"/>
  <c r="AW165" i="12"/>
  <c r="AX165" i="12"/>
  <c r="AY165" i="12"/>
  <c r="AZ165" i="12"/>
  <c r="BA165" i="12"/>
  <c r="BB165" i="12"/>
  <c r="BD165" i="12"/>
  <c r="BE165" i="12"/>
  <c r="BF165" i="12"/>
  <c r="BG165" i="12"/>
  <c r="BH165" i="12"/>
  <c r="BI165" i="12"/>
  <c r="BJ165" i="12"/>
  <c r="BK165" i="12"/>
  <c r="BL165" i="12"/>
  <c r="BM165" i="12"/>
  <c r="BN165" i="12"/>
  <c r="BO165" i="12"/>
  <c r="BP165" i="12"/>
  <c r="BQ165" i="12"/>
  <c r="BR165" i="12"/>
  <c r="BS165" i="12"/>
  <c r="BT165" i="12"/>
  <c r="BU165" i="12"/>
  <c r="BV165" i="12"/>
  <c r="BW165" i="12"/>
  <c r="E172" i="12"/>
  <c r="F172" i="12"/>
  <c r="G172" i="12"/>
  <c r="H172" i="12"/>
  <c r="E173" i="12"/>
  <c r="F173" i="12"/>
  <c r="G173" i="12"/>
  <c r="H173" i="12"/>
  <c r="E174" i="12"/>
  <c r="F174" i="12"/>
  <c r="G174" i="12"/>
  <c r="H174" i="12"/>
  <c r="E175" i="12"/>
  <c r="F175" i="12"/>
  <c r="G175" i="12"/>
  <c r="H175" i="12"/>
  <c r="E176" i="12"/>
  <c r="I176" i="12" s="1"/>
  <c r="F176" i="12"/>
  <c r="G176" i="12"/>
  <c r="H176" i="12"/>
  <c r="E177" i="12"/>
  <c r="I177" i="12" s="1"/>
  <c r="F177" i="12"/>
  <c r="G177" i="12"/>
  <c r="H177" i="12"/>
  <c r="E178" i="12"/>
  <c r="I178" i="12" s="1"/>
  <c r="F178" i="12"/>
  <c r="G178" i="12"/>
  <c r="H178" i="12"/>
  <c r="E179" i="12"/>
  <c r="F179" i="12"/>
  <c r="G179" i="12"/>
  <c r="I179" i="12" s="1"/>
  <c r="H179" i="12"/>
  <c r="E180" i="12"/>
  <c r="F180" i="12"/>
  <c r="G180" i="12"/>
  <c r="H180" i="12"/>
  <c r="E181" i="12"/>
  <c r="F181" i="12"/>
  <c r="G181" i="12"/>
  <c r="H181" i="12"/>
  <c r="E182" i="12"/>
  <c r="F182" i="12"/>
  <c r="G182" i="12"/>
  <c r="I182" i="12" s="1"/>
  <c r="H182" i="12"/>
  <c r="E183" i="12"/>
  <c r="I183" i="12" s="1"/>
  <c r="F183" i="12"/>
  <c r="G183" i="12"/>
  <c r="H183" i="12"/>
  <c r="E184" i="12"/>
  <c r="F184" i="12"/>
  <c r="G184" i="12"/>
  <c r="H184" i="12"/>
  <c r="E185" i="12"/>
  <c r="F185" i="12"/>
  <c r="G185" i="12"/>
  <c r="H185" i="12"/>
  <c r="E186" i="12"/>
  <c r="I186" i="12" s="1"/>
  <c r="F186" i="12"/>
  <c r="G186" i="12"/>
  <c r="H186" i="12"/>
  <c r="E187" i="12"/>
  <c r="F187" i="12"/>
  <c r="G187" i="12"/>
  <c r="H187" i="12"/>
  <c r="J188" i="12"/>
  <c r="K188" i="12"/>
  <c r="L188" i="12"/>
  <c r="M188" i="12"/>
  <c r="N188" i="12"/>
  <c r="O188" i="12"/>
  <c r="P188" i="12"/>
  <c r="Q188" i="12"/>
  <c r="R188" i="12"/>
  <c r="S188" i="12"/>
  <c r="T188" i="12"/>
  <c r="U188" i="12"/>
  <c r="V188" i="12"/>
  <c r="W188" i="12"/>
  <c r="X188" i="12"/>
  <c r="Y188" i="12"/>
  <c r="Z188" i="12"/>
  <c r="AA188" i="12"/>
  <c r="AB188" i="12"/>
  <c r="AC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S188" i="12"/>
  <c r="AT188" i="12"/>
  <c r="AU188" i="12"/>
  <c r="AV188" i="12"/>
  <c r="AW188" i="12"/>
  <c r="AX188" i="12"/>
  <c r="AY188" i="12"/>
  <c r="AZ188" i="12"/>
  <c r="BA188" i="12"/>
  <c r="BB188" i="12"/>
  <c r="BD188" i="12"/>
  <c r="BE188" i="12"/>
  <c r="BF188" i="12"/>
  <c r="BG188" i="12"/>
  <c r="BH188" i="12"/>
  <c r="BI188" i="12"/>
  <c r="BJ188" i="12"/>
  <c r="BK188" i="12"/>
  <c r="BL188" i="12"/>
  <c r="BM188" i="12"/>
  <c r="BN188" i="12"/>
  <c r="BO188" i="12"/>
  <c r="BP188" i="12"/>
  <c r="BQ188" i="12"/>
  <c r="BR188" i="12"/>
  <c r="BS188" i="12"/>
  <c r="BT188" i="12"/>
  <c r="BU188" i="12"/>
  <c r="BV188" i="12"/>
  <c r="BW188" i="12"/>
  <c r="E194" i="12"/>
  <c r="F194" i="12"/>
  <c r="G194" i="12"/>
  <c r="H194" i="12"/>
  <c r="E195" i="12"/>
  <c r="F195" i="12"/>
  <c r="G195" i="12"/>
  <c r="I195" i="12" s="1"/>
  <c r="H195" i="12"/>
  <c r="E196" i="12"/>
  <c r="F196" i="12"/>
  <c r="G196" i="12"/>
  <c r="I196" i="12" s="1"/>
  <c r="H196" i="12"/>
  <c r="E197" i="12"/>
  <c r="F197" i="12"/>
  <c r="G197" i="12"/>
  <c r="H197" i="12"/>
  <c r="E198" i="12"/>
  <c r="F198" i="12"/>
  <c r="G198" i="12"/>
  <c r="H198" i="12"/>
  <c r="E199" i="12"/>
  <c r="F199" i="12"/>
  <c r="G199" i="12"/>
  <c r="I199" i="12" s="1"/>
  <c r="H199" i="12"/>
  <c r="E200" i="12"/>
  <c r="F200" i="12"/>
  <c r="G200" i="12"/>
  <c r="I200" i="12" s="1"/>
  <c r="H200" i="12"/>
  <c r="E201" i="12"/>
  <c r="F201" i="12"/>
  <c r="G201" i="12"/>
  <c r="H201" i="12"/>
  <c r="E202" i="12"/>
  <c r="F202" i="12"/>
  <c r="G202" i="12"/>
  <c r="H202" i="12"/>
  <c r="E203" i="12"/>
  <c r="F203" i="12"/>
  <c r="G203" i="12"/>
  <c r="I203" i="12" s="1"/>
  <c r="H203" i="12"/>
  <c r="E204" i="12"/>
  <c r="F204" i="12"/>
  <c r="G204" i="12"/>
  <c r="H204" i="12"/>
  <c r="E205" i="12"/>
  <c r="F205" i="12"/>
  <c r="G205" i="12"/>
  <c r="H205" i="12"/>
  <c r="E206" i="12"/>
  <c r="F206" i="12"/>
  <c r="G206" i="12"/>
  <c r="H206" i="12"/>
  <c r="E207" i="12"/>
  <c r="I207" i="12" s="1"/>
  <c r="F207" i="12"/>
  <c r="G207" i="12"/>
  <c r="H207" i="12"/>
  <c r="E208" i="12"/>
  <c r="I208" i="12" s="1"/>
  <c r="F208" i="12"/>
  <c r="G208" i="12"/>
  <c r="H208" i="12"/>
  <c r="J209" i="12"/>
  <c r="K209" i="12"/>
  <c r="L209" i="12"/>
  <c r="M209" i="12"/>
  <c r="N209" i="12"/>
  <c r="O209" i="12"/>
  <c r="P209" i="12"/>
  <c r="Q209" i="12"/>
  <c r="R209" i="12"/>
  <c r="S209" i="12"/>
  <c r="T209" i="12"/>
  <c r="U209" i="12"/>
  <c r="V209" i="12"/>
  <c r="W209" i="12"/>
  <c r="X209" i="12"/>
  <c r="Y209" i="12"/>
  <c r="Z209" i="12"/>
  <c r="AA209" i="12"/>
  <c r="AB209" i="12"/>
  <c r="AC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S209" i="12"/>
  <c r="AT209" i="12"/>
  <c r="AU209" i="12"/>
  <c r="AV209" i="12"/>
  <c r="AW209" i="12"/>
  <c r="AX209" i="12"/>
  <c r="AY209" i="12"/>
  <c r="AZ209" i="12"/>
  <c r="BA209" i="12"/>
  <c r="BB209" i="12"/>
  <c r="BD209" i="12"/>
  <c r="BE209" i="12"/>
  <c r="BF209" i="12"/>
  <c r="BG209" i="12"/>
  <c r="BH209" i="12"/>
  <c r="BI209" i="12"/>
  <c r="BJ209" i="12"/>
  <c r="BK209" i="12"/>
  <c r="BL209" i="12"/>
  <c r="BM209" i="12"/>
  <c r="BN209" i="12"/>
  <c r="BO209" i="12"/>
  <c r="BP209" i="12"/>
  <c r="BQ209" i="12"/>
  <c r="BR209" i="12"/>
  <c r="BS209" i="12"/>
  <c r="BT209" i="12"/>
  <c r="BU209" i="12"/>
  <c r="BV209" i="12"/>
  <c r="BW209" i="12"/>
  <c r="E214" i="12"/>
  <c r="F214" i="12"/>
  <c r="G214" i="12"/>
  <c r="H214" i="12"/>
  <c r="E215" i="12"/>
  <c r="F215" i="12"/>
  <c r="G215" i="12"/>
  <c r="H215" i="12"/>
  <c r="E216" i="12"/>
  <c r="F216" i="12"/>
  <c r="G216" i="12"/>
  <c r="H216" i="12"/>
  <c r="E217" i="12"/>
  <c r="I217" i="12" s="1"/>
  <c r="F217" i="12"/>
  <c r="G217" i="12"/>
  <c r="H217" i="12"/>
  <c r="E218" i="12"/>
  <c r="I218" i="12" s="1"/>
  <c r="F218" i="12"/>
  <c r="G218" i="12"/>
  <c r="H218" i="12"/>
  <c r="E219" i="12"/>
  <c r="I219" i="12" s="1"/>
  <c r="F219" i="12"/>
  <c r="G219" i="12"/>
  <c r="H219" i="12"/>
  <c r="E220" i="12"/>
  <c r="F220" i="12"/>
  <c r="G220" i="12"/>
  <c r="I220" i="12" s="1"/>
  <c r="H220" i="12"/>
  <c r="E221" i="12"/>
  <c r="F221" i="12"/>
  <c r="G221" i="12"/>
  <c r="H221" i="12"/>
  <c r="E222" i="12"/>
  <c r="F222" i="12"/>
  <c r="G222" i="12"/>
  <c r="H222" i="12"/>
  <c r="E223" i="12"/>
  <c r="F223" i="12"/>
  <c r="G223" i="12"/>
  <c r="I223" i="12" s="1"/>
  <c r="H223" i="12"/>
  <c r="E224" i="12"/>
  <c r="I224" i="12" s="1"/>
  <c r="F224" i="12"/>
  <c r="G224" i="12"/>
  <c r="H224" i="12"/>
  <c r="E225" i="12"/>
  <c r="F225" i="12"/>
  <c r="G225" i="12"/>
  <c r="H225" i="12"/>
  <c r="E226" i="12"/>
  <c r="F226" i="12"/>
  <c r="G226" i="12"/>
  <c r="H226" i="12"/>
  <c r="E227" i="12"/>
  <c r="I227" i="12" s="1"/>
  <c r="F227" i="12"/>
  <c r="G227" i="12"/>
  <c r="H227" i="12"/>
  <c r="E228" i="12"/>
  <c r="F228" i="12"/>
  <c r="G228" i="12"/>
  <c r="I228" i="12" s="1"/>
  <c r="H228" i="12"/>
  <c r="E229" i="12"/>
  <c r="F229" i="12"/>
  <c r="G229" i="12"/>
  <c r="H229" i="12"/>
  <c r="J230" i="12"/>
  <c r="K230" i="12"/>
  <c r="L230" i="12"/>
  <c r="M230" i="12"/>
  <c r="N230" i="12"/>
  <c r="O230" i="12"/>
  <c r="P230" i="12"/>
  <c r="Q230" i="12"/>
  <c r="R230" i="12"/>
  <c r="S230" i="12"/>
  <c r="T230" i="12"/>
  <c r="U230" i="12"/>
  <c r="V230" i="12"/>
  <c r="W230" i="12"/>
  <c r="X230" i="12"/>
  <c r="Y230" i="12"/>
  <c r="Z230" i="12"/>
  <c r="AA230" i="12"/>
  <c r="AB230" i="12"/>
  <c r="AC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S230" i="12"/>
  <c r="AT230" i="12"/>
  <c r="AU230" i="12"/>
  <c r="AV230" i="12"/>
  <c r="AW230" i="12"/>
  <c r="AX230" i="12"/>
  <c r="AY230" i="12"/>
  <c r="AZ230" i="12"/>
  <c r="BA230" i="12"/>
  <c r="BB230" i="12"/>
  <c r="BD230" i="12"/>
  <c r="BE230" i="12"/>
  <c r="BF230" i="12"/>
  <c r="BG230" i="12"/>
  <c r="BH230" i="12"/>
  <c r="BI230" i="12"/>
  <c r="BJ230" i="12"/>
  <c r="BK230" i="12"/>
  <c r="BL230" i="12"/>
  <c r="BM230" i="12"/>
  <c r="BN230" i="12"/>
  <c r="BO230" i="12"/>
  <c r="BP230" i="12"/>
  <c r="BQ230" i="12"/>
  <c r="BR230" i="12"/>
  <c r="BS230" i="12"/>
  <c r="BT230" i="12"/>
  <c r="BU230" i="12"/>
  <c r="BV230" i="12"/>
  <c r="BW230" i="12"/>
  <c r="E236" i="12"/>
  <c r="F236" i="12"/>
  <c r="G236" i="12"/>
  <c r="I236" i="12" s="1"/>
  <c r="H236" i="12"/>
  <c r="E237" i="12"/>
  <c r="F237" i="12"/>
  <c r="G237" i="12"/>
  <c r="I237" i="12" s="1"/>
  <c r="H237" i="12"/>
  <c r="E238" i="12"/>
  <c r="F238" i="12"/>
  <c r="G238" i="12"/>
  <c r="H238" i="12"/>
  <c r="E239" i="12"/>
  <c r="F239" i="12"/>
  <c r="G239" i="12"/>
  <c r="H239" i="12"/>
  <c r="E240" i="12"/>
  <c r="I240" i="12" s="1"/>
  <c r="F240" i="12"/>
  <c r="G240" i="12"/>
  <c r="H240" i="12"/>
  <c r="E241" i="12"/>
  <c r="F241" i="12"/>
  <c r="G241" i="12"/>
  <c r="I241" i="12" s="1"/>
  <c r="H241" i="12"/>
  <c r="E242" i="12"/>
  <c r="F242" i="12"/>
  <c r="G242" i="12"/>
  <c r="H242" i="12"/>
  <c r="E243" i="12"/>
  <c r="I243" i="12" s="1"/>
  <c r="F243" i="12"/>
  <c r="G243" i="12"/>
  <c r="H243" i="12"/>
  <c r="E244" i="12"/>
  <c r="I244" i="12" s="1"/>
  <c r="F244" i="12"/>
  <c r="G244" i="12"/>
  <c r="H244" i="12"/>
  <c r="E245" i="12"/>
  <c r="F245" i="12"/>
  <c r="G245" i="12"/>
  <c r="H245" i="12"/>
  <c r="E246" i="12"/>
  <c r="F246" i="12"/>
  <c r="G246" i="12"/>
  <c r="H246" i="12"/>
  <c r="E247" i="12"/>
  <c r="I247" i="12" s="1"/>
  <c r="CB687" i="1" s="1"/>
  <c r="F247" i="12"/>
  <c r="G247" i="12"/>
  <c r="H247" i="12"/>
  <c r="E248" i="12"/>
  <c r="I248" i="12" s="1"/>
  <c r="F248" i="12"/>
  <c r="G248" i="12"/>
  <c r="H248" i="12"/>
  <c r="E249" i="12"/>
  <c r="I249" i="12" s="1"/>
  <c r="F249" i="12"/>
  <c r="G249" i="12"/>
  <c r="H249" i="12"/>
  <c r="E250" i="12"/>
  <c r="I250" i="12" s="1"/>
  <c r="F250" i="12"/>
  <c r="G250" i="12"/>
  <c r="H250" i="12"/>
  <c r="E251" i="12"/>
  <c r="I251" i="12" s="1"/>
  <c r="F251" i="12"/>
  <c r="G251" i="12"/>
  <c r="H251" i="12"/>
  <c r="J252" i="12"/>
  <c r="K252" i="12"/>
  <c r="L252" i="12"/>
  <c r="M252" i="12"/>
  <c r="N252" i="12"/>
  <c r="O252" i="12"/>
  <c r="P252" i="12"/>
  <c r="Q252" i="12"/>
  <c r="R252" i="12"/>
  <c r="S252" i="12"/>
  <c r="T252" i="12"/>
  <c r="U252" i="12"/>
  <c r="V252" i="12"/>
  <c r="W252" i="12"/>
  <c r="X252" i="12"/>
  <c r="Y252" i="12"/>
  <c r="Z252" i="12"/>
  <c r="AA252" i="12"/>
  <c r="AB252" i="12"/>
  <c r="AC252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S252" i="12"/>
  <c r="AT252" i="12"/>
  <c r="AU252" i="12"/>
  <c r="AV252" i="12"/>
  <c r="AW252" i="12"/>
  <c r="AX252" i="12"/>
  <c r="AY252" i="12"/>
  <c r="AZ252" i="12"/>
  <c r="BA252" i="12"/>
  <c r="BB252" i="12"/>
  <c r="BD252" i="12"/>
  <c r="BE252" i="12"/>
  <c r="BF252" i="12"/>
  <c r="BG252" i="12"/>
  <c r="BH252" i="12"/>
  <c r="BI252" i="12"/>
  <c r="BJ252" i="12"/>
  <c r="BK252" i="12"/>
  <c r="BL252" i="12"/>
  <c r="BM252" i="12"/>
  <c r="BN252" i="12"/>
  <c r="BO252" i="12"/>
  <c r="BP252" i="12"/>
  <c r="BQ252" i="12"/>
  <c r="BR252" i="12"/>
  <c r="BS252" i="12"/>
  <c r="BT252" i="12"/>
  <c r="BU252" i="12"/>
  <c r="BV252" i="12"/>
  <c r="BW252" i="12"/>
  <c r="D3" i="11"/>
  <c r="E3" i="11"/>
  <c r="F3" i="11"/>
  <c r="H3" i="11" s="1"/>
  <c r="CG3" i="1" s="1"/>
  <c r="G3" i="11"/>
  <c r="D4" i="11"/>
  <c r="E4" i="11"/>
  <c r="F4" i="11"/>
  <c r="G4" i="11"/>
  <c r="D5" i="11"/>
  <c r="E5" i="11"/>
  <c r="F5" i="11"/>
  <c r="G5" i="11"/>
  <c r="D6" i="11"/>
  <c r="E6" i="11"/>
  <c r="F6" i="11"/>
  <c r="H6" i="11" s="1"/>
  <c r="G6" i="11"/>
  <c r="D7" i="11"/>
  <c r="E7" i="11"/>
  <c r="F7" i="11"/>
  <c r="G7" i="11"/>
  <c r="D8" i="11"/>
  <c r="E8" i="11"/>
  <c r="F8" i="11"/>
  <c r="G8" i="11"/>
  <c r="D9" i="11"/>
  <c r="E9" i="11"/>
  <c r="F9" i="11"/>
  <c r="G9" i="11"/>
  <c r="D10" i="11"/>
  <c r="E10" i="11"/>
  <c r="F10" i="11"/>
  <c r="G10" i="11"/>
  <c r="D11" i="11"/>
  <c r="E11" i="11"/>
  <c r="F11" i="11"/>
  <c r="H11" i="11" s="1"/>
  <c r="G11" i="11"/>
  <c r="D12" i="11"/>
  <c r="H12" i="11" s="1"/>
  <c r="E12" i="11"/>
  <c r="F12" i="11"/>
  <c r="G12" i="11"/>
  <c r="D13" i="11"/>
  <c r="H13" i="11" s="1"/>
  <c r="E13" i="11"/>
  <c r="F13" i="11"/>
  <c r="G13" i="11"/>
  <c r="D14" i="11"/>
  <c r="E14" i="11"/>
  <c r="F14" i="11"/>
  <c r="G14" i="11"/>
  <c r="D15" i="11"/>
  <c r="H15" i="11" s="1"/>
  <c r="E15" i="11"/>
  <c r="F15" i="11"/>
  <c r="G15" i="11"/>
  <c r="D16" i="11"/>
  <c r="E16" i="11"/>
  <c r="F16" i="11"/>
  <c r="G16" i="11"/>
  <c r="D17" i="11"/>
  <c r="E17" i="11"/>
  <c r="F17" i="11"/>
  <c r="G17" i="11"/>
  <c r="D18" i="11"/>
  <c r="E18" i="11"/>
  <c r="F18" i="11"/>
  <c r="G18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BC19" i="11"/>
  <c r="BD19" i="11"/>
  <c r="BE19" i="11"/>
  <c r="BF19" i="11"/>
  <c r="BG19" i="11"/>
  <c r="BH19" i="11"/>
  <c r="BI19" i="11"/>
  <c r="BJ19" i="11"/>
  <c r="BK19" i="11"/>
  <c r="BL19" i="11"/>
  <c r="BM19" i="11"/>
  <c r="BN19" i="11"/>
  <c r="BO19" i="11"/>
  <c r="BP19" i="11"/>
  <c r="BQ19" i="11"/>
  <c r="BR19" i="11"/>
  <c r="BS19" i="11"/>
  <c r="BT19" i="11"/>
  <c r="BU19" i="11"/>
  <c r="BV19" i="11"/>
  <c r="D24" i="11"/>
  <c r="E24" i="11"/>
  <c r="F24" i="11"/>
  <c r="G24" i="11"/>
  <c r="D25" i="11"/>
  <c r="E25" i="11"/>
  <c r="F25" i="11"/>
  <c r="G25" i="11"/>
  <c r="D26" i="11"/>
  <c r="E26" i="11"/>
  <c r="F26" i="11"/>
  <c r="G26" i="11"/>
  <c r="D27" i="11"/>
  <c r="H27" i="11" s="1"/>
  <c r="E27" i="11"/>
  <c r="F27" i="11"/>
  <c r="G27" i="11"/>
  <c r="D28" i="11"/>
  <c r="E28" i="11"/>
  <c r="F28" i="11"/>
  <c r="H28" i="11"/>
  <c r="G28" i="11"/>
  <c r="D29" i="11"/>
  <c r="E29" i="11"/>
  <c r="F29" i="11"/>
  <c r="H29" i="11" s="1"/>
  <c r="G29" i="11"/>
  <c r="D30" i="11"/>
  <c r="E30" i="11"/>
  <c r="F30" i="11"/>
  <c r="G30" i="11"/>
  <c r="D31" i="11"/>
  <c r="E31" i="11"/>
  <c r="F31" i="11"/>
  <c r="G31" i="11"/>
  <c r="D32" i="11"/>
  <c r="E32" i="11"/>
  <c r="F32" i="11"/>
  <c r="G32" i="11"/>
  <c r="D33" i="11"/>
  <c r="E33" i="11"/>
  <c r="F33" i="11"/>
  <c r="G33" i="11"/>
  <c r="D34" i="11"/>
  <c r="E34" i="11"/>
  <c r="F34" i="11"/>
  <c r="H34" i="11" s="1"/>
  <c r="G34" i="11"/>
  <c r="D35" i="11"/>
  <c r="E35" i="11"/>
  <c r="F35" i="11"/>
  <c r="H35" i="11" s="1"/>
  <c r="G35" i="11"/>
  <c r="D36" i="11"/>
  <c r="H36" i="11" s="1"/>
  <c r="E36" i="11"/>
  <c r="F36" i="11"/>
  <c r="G36" i="11"/>
  <c r="D37" i="11"/>
  <c r="E37" i="11"/>
  <c r="F37" i="11"/>
  <c r="G37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A38" i="11"/>
  <c r="BC38" i="11"/>
  <c r="BD38" i="11"/>
  <c r="BE38" i="11"/>
  <c r="BF38" i="11"/>
  <c r="BG38" i="11"/>
  <c r="BH38" i="11"/>
  <c r="BI38" i="11"/>
  <c r="BJ38" i="11"/>
  <c r="BK38" i="11"/>
  <c r="BL38" i="11"/>
  <c r="BM38" i="11"/>
  <c r="BN38" i="11"/>
  <c r="BO38" i="11"/>
  <c r="BP38" i="11"/>
  <c r="BQ38" i="11"/>
  <c r="BR38" i="11"/>
  <c r="BS38" i="11"/>
  <c r="BT38" i="11"/>
  <c r="BU38" i="11"/>
  <c r="BV38" i="11"/>
  <c r="D43" i="11"/>
  <c r="E43" i="11"/>
  <c r="F43" i="11"/>
  <c r="H43" i="11" s="1"/>
  <c r="G43" i="11"/>
  <c r="D44" i="11"/>
  <c r="E44" i="11"/>
  <c r="F44" i="11"/>
  <c r="G44" i="11"/>
  <c r="D45" i="11"/>
  <c r="E45" i="11"/>
  <c r="F45" i="11"/>
  <c r="G45" i="11"/>
  <c r="D46" i="11"/>
  <c r="E46" i="11"/>
  <c r="F46" i="11"/>
  <c r="G46" i="11"/>
  <c r="D47" i="11"/>
  <c r="H47" i="11" s="1"/>
  <c r="E47" i="11"/>
  <c r="F47" i="11"/>
  <c r="G47" i="11"/>
  <c r="D48" i="11"/>
  <c r="E48" i="11"/>
  <c r="F48" i="11"/>
  <c r="G48" i="11"/>
  <c r="D49" i="11"/>
  <c r="E49" i="11"/>
  <c r="F49" i="11"/>
  <c r="G49" i="11"/>
  <c r="D50" i="11"/>
  <c r="E50" i="11"/>
  <c r="F50" i="11"/>
  <c r="G50" i="11"/>
  <c r="D51" i="11"/>
  <c r="E51" i="11"/>
  <c r="F51" i="11"/>
  <c r="G51" i="11"/>
  <c r="D52" i="11"/>
  <c r="H52" i="11" s="1"/>
  <c r="E52" i="11"/>
  <c r="F52" i="11"/>
  <c r="G52" i="11"/>
  <c r="D53" i="11"/>
  <c r="H53" i="11" s="1"/>
  <c r="E53" i="11"/>
  <c r="F53" i="11"/>
  <c r="G53" i="11"/>
  <c r="D54" i="11"/>
  <c r="E54" i="11"/>
  <c r="F54" i="11"/>
  <c r="G54" i="11"/>
  <c r="D55" i="11"/>
  <c r="E55" i="11"/>
  <c r="F55" i="11"/>
  <c r="H55" i="11" s="1"/>
  <c r="G55" i="11"/>
  <c r="D56" i="11"/>
  <c r="E56" i="11"/>
  <c r="F56" i="11"/>
  <c r="G56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D57" i="11"/>
  <c r="AE57" i="11"/>
  <c r="AF57" i="11"/>
  <c r="AG57" i="11"/>
  <c r="AH57" i="11"/>
  <c r="AI57" i="11"/>
  <c r="AJ57" i="11"/>
  <c r="AK57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BC57" i="11"/>
  <c r="BD57" i="11"/>
  <c r="BE57" i="11"/>
  <c r="BF57" i="11"/>
  <c r="BG57" i="11"/>
  <c r="BH57" i="11"/>
  <c r="BI57" i="11"/>
  <c r="BJ57" i="11"/>
  <c r="BK57" i="11"/>
  <c r="BL57" i="11"/>
  <c r="BM57" i="11"/>
  <c r="BN57" i="11"/>
  <c r="BO57" i="11"/>
  <c r="BP57" i="11"/>
  <c r="BQ57" i="11"/>
  <c r="BR57" i="11"/>
  <c r="BS57" i="11"/>
  <c r="BT57" i="11"/>
  <c r="BU57" i="11"/>
  <c r="BV57" i="11"/>
  <c r="D62" i="11"/>
  <c r="E62" i="11"/>
  <c r="F62" i="11"/>
  <c r="H62" i="11" s="1"/>
  <c r="G62" i="11"/>
  <c r="D63" i="11"/>
  <c r="E63" i="11"/>
  <c r="F63" i="11"/>
  <c r="H63" i="11" s="1"/>
  <c r="G63" i="11"/>
  <c r="D64" i="11"/>
  <c r="E64" i="11"/>
  <c r="F64" i="11"/>
  <c r="G64" i="11"/>
  <c r="D65" i="11"/>
  <c r="E65" i="11"/>
  <c r="F65" i="11"/>
  <c r="H65" i="11" s="1"/>
  <c r="G65" i="11"/>
  <c r="D66" i="11"/>
  <c r="E66" i="11"/>
  <c r="F66" i="11"/>
  <c r="G66" i="11"/>
  <c r="D67" i="11"/>
  <c r="H67" i="11" s="1"/>
  <c r="E67" i="11"/>
  <c r="F67" i="11"/>
  <c r="G67" i="11"/>
  <c r="D68" i="11"/>
  <c r="E68" i="11"/>
  <c r="F68" i="11"/>
  <c r="G68" i="11"/>
  <c r="D69" i="11"/>
  <c r="E69" i="11"/>
  <c r="F69" i="11"/>
  <c r="G69" i="11"/>
  <c r="D70" i="11"/>
  <c r="H70" i="11" s="1"/>
  <c r="E70" i="11"/>
  <c r="E77" i="11" s="1"/>
  <c r="F70" i="11"/>
  <c r="G70" i="11"/>
  <c r="D71" i="11"/>
  <c r="E71" i="11"/>
  <c r="F71" i="11"/>
  <c r="G71" i="11"/>
  <c r="D72" i="11"/>
  <c r="H72" i="11" s="1"/>
  <c r="E72" i="11"/>
  <c r="F72" i="11"/>
  <c r="G72" i="11"/>
  <c r="D73" i="11"/>
  <c r="E73" i="11"/>
  <c r="F73" i="11"/>
  <c r="H73" i="11" s="1"/>
  <c r="G73" i="11"/>
  <c r="D74" i="11"/>
  <c r="E74" i="11"/>
  <c r="F74" i="11"/>
  <c r="G74" i="11"/>
  <c r="D75" i="11"/>
  <c r="E75" i="11"/>
  <c r="F75" i="11"/>
  <c r="G75" i="11"/>
  <c r="D76" i="11"/>
  <c r="E76" i="11"/>
  <c r="F76" i="11"/>
  <c r="G76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Z77" i="11"/>
  <c r="AA77" i="11"/>
  <c r="AB77" i="11"/>
  <c r="AD77" i="11"/>
  <c r="AE77" i="11"/>
  <c r="AF77" i="11"/>
  <c r="AG77" i="11"/>
  <c r="AH77" i="11"/>
  <c r="AI77" i="11"/>
  <c r="AJ77" i="11"/>
  <c r="AK77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BC77" i="11"/>
  <c r="BD77" i="11"/>
  <c r="BE77" i="11"/>
  <c r="BF77" i="11"/>
  <c r="BG77" i="11"/>
  <c r="BH77" i="11"/>
  <c r="BI77" i="11"/>
  <c r="BJ77" i="11"/>
  <c r="BK77" i="11"/>
  <c r="BL77" i="11"/>
  <c r="BM77" i="11"/>
  <c r="BN77" i="11"/>
  <c r="BO77" i="11"/>
  <c r="BP77" i="11"/>
  <c r="BQ77" i="11"/>
  <c r="BR77" i="11"/>
  <c r="BS77" i="11"/>
  <c r="BT77" i="11"/>
  <c r="BU77" i="11"/>
  <c r="BV77" i="11"/>
  <c r="D82" i="11"/>
  <c r="E82" i="11"/>
  <c r="F82" i="11"/>
  <c r="G82" i="11"/>
  <c r="D83" i="11"/>
  <c r="E83" i="11"/>
  <c r="F83" i="11"/>
  <c r="G83" i="11"/>
  <c r="D84" i="11"/>
  <c r="E84" i="11"/>
  <c r="F84" i="11"/>
  <c r="G84" i="11"/>
  <c r="D85" i="11"/>
  <c r="E85" i="11"/>
  <c r="F85" i="11"/>
  <c r="G85" i="11"/>
  <c r="D86" i="11"/>
  <c r="H86" i="11"/>
  <c r="E86" i="11"/>
  <c r="F86" i="11"/>
  <c r="G86" i="11"/>
  <c r="D87" i="11"/>
  <c r="H87" i="11" s="1"/>
  <c r="E87" i="11"/>
  <c r="F87" i="11"/>
  <c r="G87" i="11"/>
  <c r="D88" i="11"/>
  <c r="H88" i="11" s="1"/>
  <c r="E88" i="11"/>
  <c r="F88" i="11"/>
  <c r="G88" i="11"/>
  <c r="D89" i="11"/>
  <c r="E89" i="11"/>
  <c r="F89" i="11"/>
  <c r="G89" i="11"/>
  <c r="D90" i="11"/>
  <c r="E90" i="11"/>
  <c r="F90" i="11"/>
  <c r="G90" i="11"/>
  <c r="D91" i="11"/>
  <c r="E91" i="11"/>
  <c r="F91" i="11"/>
  <c r="G91" i="11"/>
  <c r="H91" i="11"/>
  <c r="D92" i="11"/>
  <c r="E92" i="11"/>
  <c r="F92" i="11"/>
  <c r="G92" i="11"/>
  <c r="D93" i="11"/>
  <c r="E93" i="11"/>
  <c r="F93" i="11"/>
  <c r="G93" i="11"/>
  <c r="D94" i="11"/>
  <c r="E94" i="11"/>
  <c r="F94" i="11"/>
  <c r="H94" i="11" s="1"/>
  <c r="G94" i="11"/>
  <c r="D95" i="11"/>
  <c r="E95" i="11"/>
  <c r="F95" i="11"/>
  <c r="H95" i="11" s="1"/>
  <c r="G95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Y96" i="11"/>
  <c r="Z96" i="11"/>
  <c r="AA96" i="11"/>
  <c r="AB96" i="11"/>
  <c r="AD96" i="11"/>
  <c r="AE96" i="11"/>
  <c r="AF96" i="11"/>
  <c r="AG96" i="11"/>
  <c r="AH96" i="11"/>
  <c r="AI96" i="11"/>
  <c r="AJ96" i="11"/>
  <c r="AK96" i="11"/>
  <c r="AL96" i="11"/>
  <c r="AM96" i="11"/>
  <c r="AN96" i="11"/>
  <c r="AO96" i="11"/>
  <c r="AP96" i="11"/>
  <c r="AQ96" i="11"/>
  <c r="AR96" i="11"/>
  <c r="AS96" i="11"/>
  <c r="AT96" i="11"/>
  <c r="AU96" i="11"/>
  <c r="AV96" i="11"/>
  <c r="AW96" i="11"/>
  <c r="AX96" i="11"/>
  <c r="AY96" i="11"/>
  <c r="AZ96" i="11"/>
  <c r="BA96" i="11"/>
  <c r="BC96" i="11"/>
  <c r="BD96" i="11"/>
  <c r="BE96" i="11"/>
  <c r="BF96" i="11"/>
  <c r="BG96" i="11"/>
  <c r="BH96" i="11"/>
  <c r="BI96" i="11"/>
  <c r="BJ96" i="11"/>
  <c r="BK96" i="11"/>
  <c r="BL96" i="11"/>
  <c r="BM96" i="11"/>
  <c r="BN96" i="11"/>
  <c r="BO96" i="11"/>
  <c r="BP96" i="11"/>
  <c r="BQ96" i="11"/>
  <c r="BR96" i="11"/>
  <c r="BS96" i="11"/>
  <c r="BT96" i="11"/>
  <c r="BU96" i="11"/>
  <c r="BV96" i="11"/>
  <c r="D101" i="11"/>
  <c r="E101" i="11"/>
  <c r="F101" i="11"/>
  <c r="G101" i="11"/>
  <c r="D102" i="11"/>
  <c r="E102" i="11"/>
  <c r="F102" i="11"/>
  <c r="G102" i="11"/>
  <c r="H102" i="11"/>
  <c r="D103" i="11"/>
  <c r="E103" i="11"/>
  <c r="F103" i="11"/>
  <c r="H103" i="11"/>
  <c r="G103" i="11"/>
  <c r="D104" i="11"/>
  <c r="E104" i="11"/>
  <c r="F104" i="11"/>
  <c r="H104" i="11" s="1"/>
  <c r="G104" i="11"/>
  <c r="D105" i="11"/>
  <c r="E105" i="11"/>
  <c r="F105" i="11"/>
  <c r="G105" i="11"/>
  <c r="D106" i="11"/>
  <c r="E106" i="11"/>
  <c r="F106" i="11"/>
  <c r="G106" i="11"/>
  <c r="D107" i="11"/>
  <c r="E107" i="11"/>
  <c r="F107" i="11"/>
  <c r="H107" i="11" s="1"/>
  <c r="G107" i="11"/>
  <c r="D108" i="11"/>
  <c r="E108" i="11"/>
  <c r="F108" i="11"/>
  <c r="G108" i="11"/>
  <c r="D109" i="11"/>
  <c r="E109" i="11"/>
  <c r="F109" i="11"/>
  <c r="G109" i="11"/>
  <c r="D110" i="11"/>
  <c r="H110" i="11"/>
  <c r="E110" i="11"/>
  <c r="F110" i="11"/>
  <c r="G110" i="11"/>
  <c r="D111" i="11"/>
  <c r="E111" i="11"/>
  <c r="F111" i="11"/>
  <c r="G111" i="11"/>
  <c r="D112" i="11"/>
  <c r="H112" i="11" s="1"/>
  <c r="E112" i="11"/>
  <c r="F112" i="11"/>
  <c r="G112" i="11"/>
  <c r="D113" i="11"/>
  <c r="E113" i="11"/>
  <c r="F113" i="11"/>
  <c r="H113" i="11" s="1"/>
  <c r="G113" i="11"/>
  <c r="D114" i="11"/>
  <c r="E114" i="11"/>
  <c r="F114" i="11"/>
  <c r="G114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Y115" i="11"/>
  <c r="Z115" i="11"/>
  <c r="AA115" i="11"/>
  <c r="AB115" i="11"/>
  <c r="AD115" i="11"/>
  <c r="AE115" i="11"/>
  <c r="AF115" i="11"/>
  <c r="AG115" i="11"/>
  <c r="AH115" i="11"/>
  <c r="AI115" i="11"/>
  <c r="AJ115" i="11"/>
  <c r="AK115" i="11"/>
  <c r="AL115" i="11"/>
  <c r="AM115" i="11"/>
  <c r="AN115" i="11"/>
  <c r="AO115" i="11"/>
  <c r="AP115" i="11"/>
  <c r="AQ115" i="11"/>
  <c r="AR115" i="11"/>
  <c r="AS115" i="11"/>
  <c r="AT115" i="11"/>
  <c r="AU115" i="11"/>
  <c r="AV115" i="11"/>
  <c r="AW115" i="11"/>
  <c r="AX115" i="11"/>
  <c r="AY115" i="11"/>
  <c r="AZ115" i="11"/>
  <c r="BA115" i="11"/>
  <c r="BC115" i="11"/>
  <c r="BD115" i="11"/>
  <c r="BE115" i="11"/>
  <c r="BF115" i="11"/>
  <c r="BG115" i="11"/>
  <c r="BH115" i="11"/>
  <c r="BI115" i="11"/>
  <c r="BJ115" i="11"/>
  <c r="BK115" i="11"/>
  <c r="BL115" i="11"/>
  <c r="BM115" i="11"/>
  <c r="BN115" i="11"/>
  <c r="BO115" i="11"/>
  <c r="BP115" i="11"/>
  <c r="BQ115" i="11"/>
  <c r="BR115" i="11"/>
  <c r="BS115" i="11"/>
  <c r="BT115" i="11"/>
  <c r="BU115" i="11"/>
  <c r="BV115" i="11"/>
  <c r="D120" i="11"/>
  <c r="E120" i="11"/>
  <c r="F120" i="11"/>
  <c r="G120" i="11"/>
  <c r="D121" i="11"/>
  <c r="E121" i="11"/>
  <c r="F121" i="11"/>
  <c r="G121" i="11"/>
  <c r="D122" i="11"/>
  <c r="E122" i="11"/>
  <c r="F122" i="11"/>
  <c r="G122" i="11"/>
  <c r="H122" i="11"/>
  <c r="D123" i="11"/>
  <c r="E123" i="11"/>
  <c r="F123" i="11"/>
  <c r="G123" i="11"/>
  <c r="D124" i="11"/>
  <c r="H124" i="11" s="1"/>
  <c r="E124" i="11"/>
  <c r="F124" i="11"/>
  <c r="G124" i="11"/>
  <c r="D125" i="11"/>
  <c r="E125" i="11"/>
  <c r="F125" i="11"/>
  <c r="H125" i="11" s="1"/>
  <c r="G125" i="11"/>
  <c r="D126" i="11"/>
  <c r="E126" i="11"/>
  <c r="F126" i="11"/>
  <c r="G126" i="11"/>
  <c r="D127" i="11"/>
  <c r="E127" i="11"/>
  <c r="F127" i="11"/>
  <c r="H127" i="11" s="1"/>
  <c r="G127" i="11"/>
  <c r="D128" i="11"/>
  <c r="E128" i="11"/>
  <c r="F128" i="11"/>
  <c r="G128" i="11"/>
  <c r="D129" i="11"/>
  <c r="E129" i="11"/>
  <c r="F129" i="11"/>
  <c r="G129" i="11"/>
  <c r="D130" i="11"/>
  <c r="E130" i="11"/>
  <c r="F130" i="11"/>
  <c r="G130" i="11"/>
  <c r="D131" i="11"/>
  <c r="H131" i="11" s="1"/>
  <c r="E131" i="11"/>
  <c r="F131" i="11"/>
  <c r="G131" i="11"/>
  <c r="D132" i="11"/>
  <c r="H132" i="11" s="1"/>
  <c r="E132" i="11"/>
  <c r="F132" i="11"/>
  <c r="G132" i="11"/>
  <c r="D133" i="11"/>
  <c r="E133" i="11"/>
  <c r="F133" i="11"/>
  <c r="H133" i="11"/>
  <c r="G133" i="11"/>
  <c r="D134" i="11"/>
  <c r="E134" i="11"/>
  <c r="F134" i="11"/>
  <c r="H134" i="11" s="1"/>
  <c r="G134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Y135" i="11"/>
  <c r="Z135" i="11"/>
  <c r="AA135" i="11"/>
  <c r="AB135" i="11"/>
  <c r="AD135" i="11"/>
  <c r="AE135" i="11"/>
  <c r="AF135" i="11"/>
  <c r="AG135" i="11"/>
  <c r="AH135" i="11"/>
  <c r="AI135" i="11"/>
  <c r="AJ135" i="11"/>
  <c r="AK135" i="11"/>
  <c r="AL135" i="11"/>
  <c r="AM135" i="11"/>
  <c r="AN135" i="11"/>
  <c r="AO135" i="11"/>
  <c r="AP135" i="11"/>
  <c r="AQ135" i="11"/>
  <c r="AR135" i="11"/>
  <c r="AS135" i="11"/>
  <c r="AT135" i="11"/>
  <c r="AU135" i="11"/>
  <c r="AV135" i="11"/>
  <c r="AW135" i="11"/>
  <c r="AX135" i="11"/>
  <c r="AY135" i="11"/>
  <c r="AZ135" i="11"/>
  <c r="BA135" i="11"/>
  <c r="BC135" i="11"/>
  <c r="BD135" i="11"/>
  <c r="BE135" i="11"/>
  <c r="BF135" i="11"/>
  <c r="BG135" i="11"/>
  <c r="BH135" i="11"/>
  <c r="BI135" i="11"/>
  <c r="BJ135" i="11"/>
  <c r="BK135" i="11"/>
  <c r="BL135" i="11"/>
  <c r="BM135" i="11"/>
  <c r="BN135" i="11"/>
  <c r="BO135" i="11"/>
  <c r="BP135" i="11"/>
  <c r="BQ135" i="11"/>
  <c r="BR135" i="11"/>
  <c r="BS135" i="11"/>
  <c r="BT135" i="11"/>
  <c r="BU135" i="11"/>
  <c r="BV135" i="11"/>
  <c r="D140" i="11"/>
  <c r="E140" i="11"/>
  <c r="F140" i="11"/>
  <c r="G140" i="11"/>
  <c r="D141" i="11"/>
  <c r="E141" i="11"/>
  <c r="F141" i="11"/>
  <c r="G141" i="11"/>
  <c r="D142" i="11"/>
  <c r="E142" i="11"/>
  <c r="F142" i="11"/>
  <c r="H142" i="11" s="1"/>
  <c r="G142" i="11"/>
  <c r="D143" i="11"/>
  <c r="E143" i="11"/>
  <c r="F143" i="11"/>
  <c r="H143" i="11" s="1"/>
  <c r="G143" i="11"/>
  <c r="D144" i="11"/>
  <c r="E144" i="11"/>
  <c r="F144" i="11"/>
  <c r="G144" i="11"/>
  <c r="D145" i="11"/>
  <c r="H145" i="11" s="1"/>
  <c r="E145" i="11"/>
  <c r="F145" i="11"/>
  <c r="G145" i="11"/>
  <c r="D146" i="11"/>
  <c r="H146" i="11" s="1"/>
  <c r="E146" i="11"/>
  <c r="F146" i="11"/>
  <c r="G146" i="11"/>
  <c r="D147" i="11"/>
  <c r="E147" i="11"/>
  <c r="F147" i="11"/>
  <c r="G147" i="11"/>
  <c r="D148" i="11"/>
  <c r="E148" i="11"/>
  <c r="F148" i="11"/>
  <c r="G148" i="11"/>
  <c r="D149" i="11"/>
  <c r="E149" i="11"/>
  <c r="F149" i="11"/>
  <c r="G149" i="11"/>
  <c r="D150" i="11"/>
  <c r="H150" i="11" s="1"/>
  <c r="E150" i="11"/>
  <c r="F150" i="11"/>
  <c r="G150" i="11"/>
  <c r="D151" i="11"/>
  <c r="H151" i="11" s="1"/>
  <c r="E151" i="11"/>
  <c r="F151" i="11"/>
  <c r="G151" i="11"/>
  <c r="D152" i="11"/>
  <c r="H152" i="11" s="1"/>
  <c r="E152" i="11"/>
  <c r="F152" i="11"/>
  <c r="G152" i="11"/>
  <c r="D153" i="11"/>
  <c r="H153" i="11" s="1"/>
  <c r="E153" i="11"/>
  <c r="F153" i="11"/>
  <c r="G153" i="11"/>
  <c r="D154" i="11"/>
  <c r="E154" i="11"/>
  <c r="F154" i="11"/>
  <c r="H154" i="11" s="1"/>
  <c r="G154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Y155" i="11"/>
  <c r="Z155" i="11"/>
  <c r="AA155" i="11"/>
  <c r="AB155" i="11"/>
  <c r="AD155" i="11"/>
  <c r="AE155" i="11"/>
  <c r="AF155" i="11"/>
  <c r="AG155" i="11"/>
  <c r="AH155" i="11"/>
  <c r="AI155" i="11"/>
  <c r="AJ155" i="11"/>
  <c r="AK155" i="11"/>
  <c r="AL155" i="11"/>
  <c r="AM155" i="11"/>
  <c r="AN155" i="11"/>
  <c r="AO155" i="11"/>
  <c r="AP155" i="11"/>
  <c r="AQ155" i="11"/>
  <c r="AR155" i="11"/>
  <c r="AS155" i="11"/>
  <c r="AT155" i="11"/>
  <c r="AU155" i="11"/>
  <c r="AV155" i="11"/>
  <c r="AW155" i="11"/>
  <c r="AX155" i="11"/>
  <c r="AY155" i="11"/>
  <c r="AZ155" i="11"/>
  <c r="BA155" i="11"/>
  <c r="BC155" i="11"/>
  <c r="BD155" i="11"/>
  <c r="BE155" i="11"/>
  <c r="BF155" i="11"/>
  <c r="BG155" i="11"/>
  <c r="BH155" i="11"/>
  <c r="BI155" i="11"/>
  <c r="BJ155" i="11"/>
  <c r="BK155" i="11"/>
  <c r="BL155" i="11"/>
  <c r="BM155" i="11"/>
  <c r="BN155" i="11"/>
  <c r="BO155" i="11"/>
  <c r="BP155" i="11"/>
  <c r="BQ155" i="11"/>
  <c r="BR155" i="11"/>
  <c r="BS155" i="11"/>
  <c r="BT155" i="11"/>
  <c r="BU155" i="11"/>
  <c r="BV155" i="11"/>
  <c r="D161" i="11"/>
  <c r="E161" i="11"/>
  <c r="F161" i="11"/>
  <c r="G161" i="11"/>
  <c r="D162" i="11"/>
  <c r="E162" i="11"/>
  <c r="F162" i="11"/>
  <c r="G162" i="11"/>
  <c r="D163" i="11"/>
  <c r="E163" i="11"/>
  <c r="F163" i="11"/>
  <c r="H163" i="11" s="1"/>
  <c r="G163" i="11"/>
  <c r="D164" i="11"/>
  <c r="E164" i="11"/>
  <c r="F164" i="11"/>
  <c r="H164" i="11" s="1"/>
  <c r="G164" i="11"/>
  <c r="D165" i="11"/>
  <c r="E165" i="11"/>
  <c r="F165" i="11"/>
  <c r="H165" i="11" s="1"/>
  <c r="G165" i="11"/>
  <c r="D166" i="11"/>
  <c r="E166" i="11"/>
  <c r="F166" i="11"/>
  <c r="G166" i="11"/>
  <c r="D167" i="11"/>
  <c r="H167" i="11" s="1"/>
  <c r="E167" i="11"/>
  <c r="F167" i="11"/>
  <c r="G167" i="11"/>
  <c r="D168" i="11"/>
  <c r="H168" i="11" s="1"/>
  <c r="E168" i="11"/>
  <c r="F168" i="11"/>
  <c r="G168" i="11"/>
  <c r="D169" i="11"/>
  <c r="E169" i="11"/>
  <c r="F169" i="11"/>
  <c r="G169" i="11"/>
  <c r="D170" i="11"/>
  <c r="E170" i="11"/>
  <c r="F170" i="11"/>
  <c r="G170" i="11"/>
  <c r="D171" i="11"/>
  <c r="E171" i="11"/>
  <c r="F171" i="11"/>
  <c r="G171" i="11"/>
  <c r="D172" i="11"/>
  <c r="E172" i="11"/>
  <c r="F172" i="11"/>
  <c r="G172" i="11"/>
  <c r="D173" i="11"/>
  <c r="H173" i="11" s="1"/>
  <c r="E173" i="11"/>
  <c r="F173" i="11"/>
  <c r="G173" i="11"/>
  <c r="D174" i="11"/>
  <c r="H174" i="11" s="1"/>
  <c r="E174" i="11"/>
  <c r="F174" i="11"/>
  <c r="G174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Y175" i="11"/>
  <c r="Z175" i="11"/>
  <c r="AA175" i="11"/>
  <c r="AB175" i="11"/>
  <c r="AD175" i="11"/>
  <c r="AE175" i="11"/>
  <c r="AF175" i="11"/>
  <c r="AG175" i="11"/>
  <c r="AH175" i="11"/>
  <c r="AI175" i="11"/>
  <c r="AJ175" i="11"/>
  <c r="AK175" i="11"/>
  <c r="AL175" i="11"/>
  <c r="AM175" i="11"/>
  <c r="AN175" i="11"/>
  <c r="AO175" i="11"/>
  <c r="AP175" i="11"/>
  <c r="AQ175" i="11"/>
  <c r="AR175" i="11"/>
  <c r="AS175" i="11"/>
  <c r="AT175" i="11"/>
  <c r="AU175" i="11"/>
  <c r="AV175" i="11"/>
  <c r="AW175" i="11"/>
  <c r="AX175" i="11"/>
  <c r="AY175" i="11"/>
  <c r="AZ175" i="11"/>
  <c r="BA175" i="11"/>
  <c r="BC175" i="11"/>
  <c r="BD175" i="11"/>
  <c r="BE175" i="11"/>
  <c r="BF175" i="11"/>
  <c r="BG175" i="11"/>
  <c r="BH175" i="11"/>
  <c r="BI175" i="11"/>
  <c r="BJ175" i="11"/>
  <c r="BK175" i="11"/>
  <c r="BL175" i="11"/>
  <c r="BM175" i="11"/>
  <c r="BN175" i="11"/>
  <c r="BO175" i="11"/>
  <c r="BP175" i="11"/>
  <c r="BQ175" i="11"/>
  <c r="BR175" i="11"/>
  <c r="BS175" i="11"/>
  <c r="BT175" i="11"/>
  <c r="BU175" i="11"/>
  <c r="BV175" i="11"/>
  <c r="D180" i="11"/>
  <c r="E180" i="11"/>
  <c r="F180" i="11"/>
  <c r="G180" i="11"/>
  <c r="D181" i="11"/>
  <c r="E181" i="11"/>
  <c r="F181" i="11"/>
  <c r="G181" i="11"/>
  <c r="D182" i="11"/>
  <c r="E182" i="11"/>
  <c r="F182" i="11"/>
  <c r="G182" i="11"/>
  <c r="D183" i="11"/>
  <c r="E183" i="11"/>
  <c r="F183" i="11"/>
  <c r="G183" i="11"/>
  <c r="D184" i="11"/>
  <c r="H184" i="11" s="1"/>
  <c r="E184" i="11"/>
  <c r="F184" i="11"/>
  <c r="G184" i="11"/>
  <c r="D185" i="11"/>
  <c r="H185" i="11" s="1"/>
  <c r="E185" i="11"/>
  <c r="F185" i="11"/>
  <c r="G185" i="11"/>
  <c r="D186" i="11"/>
  <c r="E186" i="11"/>
  <c r="F186" i="11"/>
  <c r="G186" i="11"/>
  <c r="D187" i="11"/>
  <c r="E187" i="11"/>
  <c r="F187" i="11"/>
  <c r="G187" i="11"/>
  <c r="D188" i="11"/>
  <c r="E188" i="11"/>
  <c r="F188" i="11"/>
  <c r="G188" i="11"/>
  <c r="H188" i="11"/>
  <c r="D189" i="11"/>
  <c r="E189" i="11"/>
  <c r="F189" i="11"/>
  <c r="G189" i="11"/>
  <c r="D190" i="11"/>
  <c r="E190" i="11"/>
  <c r="F190" i="11"/>
  <c r="G190" i="11"/>
  <c r="D191" i="11"/>
  <c r="E191" i="11"/>
  <c r="F191" i="11"/>
  <c r="G191" i="11"/>
  <c r="D192" i="11"/>
  <c r="E192" i="11"/>
  <c r="F192" i="11"/>
  <c r="H192" i="11"/>
  <c r="G192" i="11"/>
  <c r="D193" i="11"/>
  <c r="E193" i="11"/>
  <c r="F193" i="11"/>
  <c r="G193" i="11"/>
  <c r="D194" i="11"/>
  <c r="E194" i="11"/>
  <c r="F194" i="11"/>
  <c r="G194" i="11"/>
  <c r="I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Y195" i="11"/>
  <c r="Z195" i="11"/>
  <c r="AA195" i="11"/>
  <c r="AB195" i="11"/>
  <c r="AD195" i="11"/>
  <c r="AE195" i="11"/>
  <c r="AF195" i="11"/>
  <c r="AG195" i="11"/>
  <c r="AH195" i="11"/>
  <c r="AI195" i="11"/>
  <c r="AJ195" i="11"/>
  <c r="AK195" i="11"/>
  <c r="AL195" i="11"/>
  <c r="AM195" i="11"/>
  <c r="AN195" i="11"/>
  <c r="AO195" i="11"/>
  <c r="AP195" i="11"/>
  <c r="AQ195" i="11"/>
  <c r="AR195" i="11"/>
  <c r="AS195" i="11"/>
  <c r="AT195" i="11"/>
  <c r="AU195" i="11"/>
  <c r="AV195" i="11"/>
  <c r="AW195" i="11"/>
  <c r="AX195" i="11"/>
  <c r="AY195" i="11"/>
  <c r="AZ195" i="11"/>
  <c r="BA195" i="11"/>
  <c r="BC195" i="11"/>
  <c r="BD195" i="11"/>
  <c r="BE195" i="11"/>
  <c r="BF195" i="11"/>
  <c r="BG195" i="11"/>
  <c r="BH195" i="11"/>
  <c r="BI195" i="11"/>
  <c r="BJ195" i="11"/>
  <c r="BK195" i="11"/>
  <c r="BL195" i="11"/>
  <c r="BM195" i="11"/>
  <c r="BN195" i="11"/>
  <c r="BO195" i="11"/>
  <c r="BP195" i="11"/>
  <c r="BQ195" i="11"/>
  <c r="BR195" i="11"/>
  <c r="BS195" i="11"/>
  <c r="BT195" i="11"/>
  <c r="BU195" i="11"/>
  <c r="BV195" i="11"/>
  <c r="D200" i="11"/>
  <c r="H200" i="11" s="1"/>
  <c r="E200" i="11"/>
  <c r="F200" i="11"/>
  <c r="G200" i="11"/>
  <c r="D201" i="11"/>
  <c r="E201" i="11"/>
  <c r="F201" i="11"/>
  <c r="G201" i="11"/>
  <c r="D202" i="11"/>
  <c r="E202" i="11"/>
  <c r="F202" i="11"/>
  <c r="H202" i="11" s="1"/>
  <c r="G202" i="11"/>
  <c r="D203" i="11"/>
  <c r="E203" i="11"/>
  <c r="F203" i="11"/>
  <c r="G203" i="11"/>
  <c r="D204" i="11"/>
  <c r="E204" i="11"/>
  <c r="F204" i="11"/>
  <c r="G204" i="11"/>
  <c r="H204" i="11"/>
  <c r="D205" i="11"/>
  <c r="E205" i="11"/>
  <c r="F205" i="11"/>
  <c r="G205" i="11"/>
  <c r="D206" i="11"/>
  <c r="E206" i="11"/>
  <c r="F206" i="11"/>
  <c r="G206" i="11"/>
  <c r="D207" i="11"/>
  <c r="E207" i="11"/>
  <c r="F207" i="11"/>
  <c r="G207" i="11"/>
  <c r="D208" i="11"/>
  <c r="E208" i="11"/>
  <c r="F208" i="11"/>
  <c r="G208" i="11"/>
  <c r="D209" i="11"/>
  <c r="H209" i="11" s="1"/>
  <c r="E209" i="11"/>
  <c r="F209" i="11"/>
  <c r="G209" i="11"/>
  <c r="D210" i="11"/>
  <c r="E210" i="11"/>
  <c r="F210" i="11"/>
  <c r="H210" i="11" s="1"/>
  <c r="G210" i="11"/>
  <c r="D211" i="11"/>
  <c r="E211" i="11"/>
  <c r="F211" i="11"/>
  <c r="G211" i="11"/>
  <c r="D212" i="11"/>
  <c r="E212" i="11"/>
  <c r="F212" i="11"/>
  <c r="G212" i="11"/>
  <c r="D213" i="11"/>
  <c r="E213" i="11"/>
  <c r="F213" i="11"/>
  <c r="H213" i="11" s="1"/>
  <c r="G213" i="11"/>
  <c r="D214" i="11"/>
  <c r="E214" i="11"/>
  <c r="F214" i="11"/>
  <c r="G214" i="11"/>
  <c r="D215" i="11"/>
  <c r="E215" i="11"/>
  <c r="F215" i="11"/>
  <c r="H215" i="11" s="1"/>
  <c r="G215" i="11"/>
  <c r="I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Y216" i="11"/>
  <c r="Z216" i="11"/>
  <c r="AA216" i="11"/>
  <c r="AB216" i="11"/>
  <c r="AD216" i="11"/>
  <c r="AE216" i="11"/>
  <c r="AF216" i="11"/>
  <c r="AG216" i="11"/>
  <c r="AH216" i="11"/>
  <c r="AI216" i="11"/>
  <c r="AJ216" i="11"/>
  <c r="AK216" i="11"/>
  <c r="AL216" i="11"/>
  <c r="AM216" i="11"/>
  <c r="AN216" i="11"/>
  <c r="AO216" i="11"/>
  <c r="AP216" i="11"/>
  <c r="AQ216" i="11"/>
  <c r="AR216" i="11"/>
  <c r="AS216" i="11"/>
  <c r="AT216" i="11"/>
  <c r="AU216" i="11"/>
  <c r="AV216" i="11"/>
  <c r="AW216" i="11"/>
  <c r="AX216" i="11"/>
  <c r="AY216" i="11"/>
  <c r="AZ216" i="11"/>
  <c r="BA216" i="11"/>
  <c r="BC216" i="11"/>
  <c r="BD216" i="11"/>
  <c r="BE216" i="11"/>
  <c r="BF216" i="11"/>
  <c r="BG216" i="11"/>
  <c r="BH216" i="11"/>
  <c r="BI216" i="11"/>
  <c r="BJ216" i="11"/>
  <c r="BK216" i="11"/>
  <c r="BL216" i="11"/>
  <c r="BM216" i="11"/>
  <c r="BN216" i="11"/>
  <c r="BO216" i="11"/>
  <c r="BP216" i="11"/>
  <c r="BQ216" i="11"/>
  <c r="BR216" i="11"/>
  <c r="BS216" i="11"/>
  <c r="BT216" i="11"/>
  <c r="BU216" i="11"/>
  <c r="BV216" i="11"/>
  <c r="D221" i="11"/>
  <c r="E221" i="11"/>
  <c r="F221" i="11"/>
  <c r="G221" i="11"/>
  <c r="D222" i="11"/>
  <c r="E222" i="11"/>
  <c r="F222" i="11"/>
  <c r="G222" i="11"/>
  <c r="D223" i="11"/>
  <c r="E223" i="11"/>
  <c r="F223" i="11"/>
  <c r="H223" i="11"/>
  <c r="G223" i="11"/>
  <c r="D224" i="11"/>
  <c r="E224" i="11"/>
  <c r="F224" i="11"/>
  <c r="G224" i="11"/>
  <c r="D225" i="11"/>
  <c r="H225" i="11"/>
  <c r="E225" i="11"/>
  <c r="F225" i="11"/>
  <c r="G225" i="11"/>
  <c r="D226" i="11"/>
  <c r="E226" i="11"/>
  <c r="F226" i="11"/>
  <c r="G226" i="11"/>
  <c r="D227" i="11"/>
  <c r="H227" i="11" s="1"/>
  <c r="E227" i="11"/>
  <c r="F227" i="11"/>
  <c r="G227" i="11"/>
  <c r="D228" i="11"/>
  <c r="E228" i="11"/>
  <c r="F228" i="11"/>
  <c r="H228" i="11" s="1"/>
  <c r="G228" i="11"/>
  <c r="D229" i="11"/>
  <c r="E229" i="11"/>
  <c r="F229" i="11"/>
  <c r="G229" i="11"/>
  <c r="D230" i="11"/>
  <c r="E230" i="11"/>
  <c r="F230" i="11"/>
  <c r="G230" i="11"/>
  <c r="D231" i="11"/>
  <c r="E231" i="11"/>
  <c r="F231" i="11"/>
  <c r="H231" i="11" s="1"/>
  <c r="G231" i="11"/>
  <c r="D232" i="11"/>
  <c r="E232" i="11"/>
  <c r="F232" i="11"/>
  <c r="H232" i="11" s="1"/>
  <c r="G232" i="11"/>
  <c r="D233" i="11"/>
  <c r="E233" i="11"/>
  <c r="F233" i="11"/>
  <c r="G233" i="11"/>
  <c r="D234" i="11"/>
  <c r="E234" i="11"/>
  <c r="F234" i="11"/>
  <c r="G234" i="11"/>
  <c r="I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Y235" i="11"/>
  <c r="Z235" i="11"/>
  <c r="AA235" i="11"/>
  <c r="AB235" i="11"/>
  <c r="AD235" i="11"/>
  <c r="AE235" i="11"/>
  <c r="AF235" i="11"/>
  <c r="AG235" i="11"/>
  <c r="AH235" i="11"/>
  <c r="AI235" i="11"/>
  <c r="AJ235" i="11"/>
  <c r="AK235" i="11"/>
  <c r="AL235" i="11"/>
  <c r="AM235" i="11"/>
  <c r="AN235" i="11"/>
  <c r="AO235" i="11"/>
  <c r="AP235" i="11"/>
  <c r="AQ235" i="11"/>
  <c r="AR235" i="11"/>
  <c r="AS235" i="11"/>
  <c r="AT235" i="11"/>
  <c r="AU235" i="11"/>
  <c r="AV235" i="11"/>
  <c r="AW235" i="11"/>
  <c r="AX235" i="11"/>
  <c r="AY235" i="11"/>
  <c r="AZ235" i="11"/>
  <c r="BA235" i="11"/>
  <c r="BC235" i="11"/>
  <c r="BD235" i="11"/>
  <c r="BE235" i="11"/>
  <c r="BF235" i="11"/>
  <c r="BG235" i="11"/>
  <c r="BH235" i="11"/>
  <c r="BI235" i="11"/>
  <c r="BJ235" i="11"/>
  <c r="BK235" i="11"/>
  <c r="BL235" i="11"/>
  <c r="BM235" i="11"/>
  <c r="BN235" i="11"/>
  <c r="BO235" i="11"/>
  <c r="BP235" i="11"/>
  <c r="BQ235" i="11"/>
  <c r="BR235" i="11"/>
  <c r="BS235" i="11"/>
  <c r="BT235" i="11"/>
  <c r="BU235" i="11"/>
  <c r="BV235" i="11"/>
  <c r="D3" i="10"/>
  <c r="E3" i="10"/>
  <c r="F3" i="10"/>
  <c r="G3" i="10"/>
  <c r="D4" i="10"/>
  <c r="E4" i="10"/>
  <c r="F4" i="10"/>
  <c r="H4" i="10" s="1"/>
  <c r="G4" i="10"/>
  <c r="D5" i="10"/>
  <c r="H5" i="10" s="1"/>
  <c r="E5" i="10"/>
  <c r="F5" i="10"/>
  <c r="G5" i="10"/>
  <c r="D6" i="10"/>
  <c r="E6" i="10"/>
  <c r="F6" i="10"/>
  <c r="G6" i="10"/>
  <c r="D7" i="10"/>
  <c r="E7" i="10"/>
  <c r="F7" i="10"/>
  <c r="H7" i="10" s="1"/>
  <c r="G7" i="10"/>
  <c r="D8" i="10"/>
  <c r="E8" i="10"/>
  <c r="F8" i="10"/>
  <c r="G8" i="10"/>
  <c r="D9" i="10"/>
  <c r="E9" i="10"/>
  <c r="F9" i="10"/>
  <c r="G9" i="10"/>
  <c r="D10" i="10"/>
  <c r="H10" i="10"/>
  <c r="E10" i="10"/>
  <c r="F10" i="10"/>
  <c r="G10" i="10"/>
  <c r="D11" i="10"/>
  <c r="H11" i="10" s="1"/>
  <c r="E11" i="10"/>
  <c r="F11" i="10"/>
  <c r="G11" i="10"/>
  <c r="D12" i="10"/>
  <c r="E12" i="10"/>
  <c r="F12" i="10"/>
  <c r="G12" i="10"/>
  <c r="D13" i="10"/>
  <c r="E13" i="10"/>
  <c r="F13" i="10"/>
  <c r="H13" i="10"/>
  <c r="G13" i="10"/>
  <c r="D14" i="10"/>
  <c r="E14" i="10"/>
  <c r="F14" i="10"/>
  <c r="H14" i="10" s="1"/>
  <c r="G14" i="10"/>
  <c r="D15" i="10"/>
  <c r="E15" i="10"/>
  <c r="F15" i="10"/>
  <c r="H15" i="10" s="1"/>
  <c r="G15" i="10"/>
  <c r="D16" i="10"/>
  <c r="E16" i="10"/>
  <c r="F16" i="10"/>
  <c r="G16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D17" i="10"/>
  <c r="AE17" i="10"/>
  <c r="AF17" i="10"/>
  <c r="AG17" i="10"/>
  <c r="AH17" i="10"/>
  <c r="AI17" i="10"/>
  <c r="AJ17" i="10"/>
  <c r="AK17" i="10"/>
  <c r="AL17" i="10"/>
  <c r="AM17" i="10"/>
  <c r="AN17" i="10"/>
  <c r="AO17" i="10"/>
  <c r="AP17" i="10"/>
  <c r="AQ17" i="10"/>
  <c r="AR17" i="10"/>
  <c r="AS17" i="10"/>
  <c r="AT17" i="10"/>
  <c r="AU17" i="10"/>
  <c r="AV17" i="10"/>
  <c r="AW17" i="10"/>
  <c r="AX17" i="10"/>
  <c r="AY17" i="10"/>
  <c r="AZ17" i="10"/>
  <c r="BA17" i="10"/>
  <c r="BC17" i="10"/>
  <c r="BD17" i="10"/>
  <c r="BE17" i="10"/>
  <c r="BF17" i="10"/>
  <c r="BG17" i="10"/>
  <c r="BH17" i="10"/>
  <c r="BI17" i="10"/>
  <c r="BJ17" i="10"/>
  <c r="BK17" i="10"/>
  <c r="BL17" i="10"/>
  <c r="BM17" i="10"/>
  <c r="BN17" i="10"/>
  <c r="BO17" i="10"/>
  <c r="BP17" i="10"/>
  <c r="BQ17" i="10"/>
  <c r="BR17" i="10"/>
  <c r="BS17" i="10"/>
  <c r="BT17" i="10"/>
  <c r="BU17" i="10"/>
  <c r="BV17" i="10"/>
  <c r="D22" i="10"/>
  <c r="E22" i="10"/>
  <c r="F22" i="10"/>
  <c r="G22" i="10"/>
  <c r="G40" i="10" s="1"/>
  <c r="D23" i="10"/>
  <c r="E23" i="10"/>
  <c r="F23" i="10"/>
  <c r="G23" i="10"/>
  <c r="D24" i="10"/>
  <c r="E24" i="10"/>
  <c r="F24" i="10"/>
  <c r="H24" i="10" s="1"/>
  <c r="G24" i="10"/>
  <c r="D25" i="10"/>
  <c r="E25" i="10"/>
  <c r="F25" i="10"/>
  <c r="G25" i="10"/>
  <c r="D26" i="10"/>
  <c r="H26" i="10" s="1"/>
  <c r="E26" i="10"/>
  <c r="F26" i="10"/>
  <c r="G26" i="10"/>
  <c r="D27" i="10"/>
  <c r="E27" i="10"/>
  <c r="F27" i="10"/>
  <c r="G27" i="10"/>
  <c r="H27" i="10"/>
  <c r="D28" i="10"/>
  <c r="E28" i="10"/>
  <c r="F28" i="10"/>
  <c r="G28" i="10"/>
  <c r="D29" i="10"/>
  <c r="E29" i="10"/>
  <c r="F29" i="10"/>
  <c r="G29" i="10"/>
  <c r="D30" i="10"/>
  <c r="E30" i="10"/>
  <c r="F30" i="10"/>
  <c r="G30" i="10"/>
  <c r="D31" i="10"/>
  <c r="E31" i="10"/>
  <c r="F31" i="10"/>
  <c r="H31" i="10" s="1"/>
  <c r="G31" i="10"/>
  <c r="D32" i="10"/>
  <c r="H32" i="10" s="1"/>
  <c r="E32" i="10"/>
  <c r="F32" i="10"/>
  <c r="G32" i="10"/>
  <c r="D33" i="10"/>
  <c r="E33" i="10"/>
  <c r="F33" i="10"/>
  <c r="G33" i="10"/>
  <c r="D35" i="10"/>
  <c r="E35" i="10"/>
  <c r="F35" i="10"/>
  <c r="H35" i="10"/>
  <c r="G35" i="10"/>
  <c r="D36" i="10"/>
  <c r="E36" i="10"/>
  <c r="F36" i="10"/>
  <c r="H36" i="10" s="1"/>
  <c r="G36" i="10"/>
  <c r="D37" i="10"/>
  <c r="E37" i="10"/>
  <c r="F37" i="10"/>
  <c r="H37" i="10" s="1"/>
  <c r="G37" i="10"/>
  <c r="D38" i="10"/>
  <c r="E38" i="10"/>
  <c r="F38" i="10"/>
  <c r="G38" i="10"/>
  <c r="D39" i="10"/>
  <c r="E39" i="10"/>
  <c r="F39" i="10"/>
  <c r="G39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D40" i="10"/>
  <c r="AE40" i="10"/>
  <c r="AF40" i="10"/>
  <c r="AG40" i="10"/>
  <c r="AH40" i="10"/>
  <c r="AI40" i="10"/>
  <c r="AJ40" i="10"/>
  <c r="AK40" i="10"/>
  <c r="AL40" i="10"/>
  <c r="AM40" i="10"/>
  <c r="AN40" i="10"/>
  <c r="AO40" i="10"/>
  <c r="AP40" i="10"/>
  <c r="AQ40" i="10"/>
  <c r="AR40" i="10"/>
  <c r="AS40" i="10"/>
  <c r="AT40" i="10"/>
  <c r="AU40" i="10"/>
  <c r="AV40" i="10"/>
  <c r="AW40" i="10"/>
  <c r="AX40" i="10"/>
  <c r="AY40" i="10"/>
  <c r="AZ40" i="10"/>
  <c r="BA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D45" i="10"/>
  <c r="E45" i="10"/>
  <c r="F45" i="10"/>
  <c r="G45" i="10"/>
  <c r="D46" i="10"/>
  <c r="E46" i="10"/>
  <c r="F46" i="10"/>
  <c r="H46" i="10" s="1"/>
  <c r="G46" i="10"/>
  <c r="D47" i="10"/>
  <c r="E47" i="10"/>
  <c r="F47" i="10"/>
  <c r="G47" i="10"/>
  <c r="D48" i="10"/>
  <c r="H48" i="10" s="1"/>
  <c r="E48" i="10"/>
  <c r="F48" i="10"/>
  <c r="G48" i="10"/>
  <c r="D49" i="10"/>
  <c r="E49" i="10"/>
  <c r="F49" i="10"/>
  <c r="G49" i="10"/>
  <c r="D50" i="10"/>
  <c r="E50" i="10"/>
  <c r="F50" i="10"/>
  <c r="G50" i="10"/>
  <c r="D51" i="10"/>
  <c r="E51" i="10"/>
  <c r="F51" i="10"/>
  <c r="G51" i="10"/>
  <c r="D52" i="10"/>
  <c r="E52" i="10"/>
  <c r="F52" i="10"/>
  <c r="G52" i="10"/>
  <c r="H52" i="10"/>
  <c r="D53" i="10"/>
  <c r="E53" i="10"/>
  <c r="F53" i="10"/>
  <c r="G53" i="10"/>
  <c r="D54" i="10"/>
  <c r="E54" i="10"/>
  <c r="F54" i="10"/>
  <c r="H54" i="10" s="1"/>
  <c r="G54" i="10"/>
  <c r="D55" i="10"/>
  <c r="E55" i="10"/>
  <c r="F55" i="10"/>
  <c r="G55" i="10"/>
  <c r="D56" i="10"/>
  <c r="E56" i="10"/>
  <c r="F56" i="10"/>
  <c r="G56" i="10"/>
  <c r="D57" i="10"/>
  <c r="E57" i="10"/>
  <c r="F57" i="10"/>
  <c r="H57" i="10" s="1"/>
  <c r="G57" i="10"/>
  <c r="D58" i="10"/>
  <c r="E58" i="10"/>
  <c r="F58" i="10"/>
  <c r="G58" i="10"/>
  <c r="I59" i="10"/>
  <c r="J59" i="10"/>
  <c r="K59" i="10"/>
  <c r="L59" i="10"/>
  <c r="M59" i="10"/>
  <c r="N59" i="10"/>
  <c r="O59" i="10"/>
  <c r="P59" i="10"/>
  <c r="Q59" i="10"/>
  <c r="R59" i="10"/>
  <c r="S59" i="10"/>
  <c r="T59" i="10"/>
  <c r="U59" i="10"/>
  <c r="V59" i="10"/>
  <c r="W59" i="10"/>
  <c r="X59" i="10"/>
  <c r="Y59" i="10"/>
  <c r="Z59" i="10"/>
  <c r="AA59" i="10"/>
  <c r="AB59" i="10"/>
  <c r="AD59" i="10"/>
  <c r="AE59" i="10"/>
  <c r="AF59" i="10"/>
  <c r="AG59" i="10"/>
  <c r="AH59" i="10"/>
  <c r="AI59" i="10"/>
  <c r="AJ59" i="10"/>
  <c r="AK59" i="10"/>
  <c r="AL59" i="10"/>
  <c r="AM59" i="10"/>
  <c r="AN59" i="10"/>
  <c r="AO59" i="10"/>
  <c r="AP59" i="10"/>
  <c r="AQ59" i="10"/>
  <c r="AR59" i="10"/>
  <c r="AS59" i="10"/>
  <c r="AT59" i="10"/>
  <c r="AU59" i="10"/>
  <c r="AV59" i="10"/>
  <c r="AW59" i="10"/>
  <c r="AX59" i="10"/>
  <c r="AY59" i="10"/>
  <c r="AZ59" i="10"/>
  <c r="BA59" i="10"/>
  <c r="BC59" i="10"/>
  <c r="BD59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D64" i="10"/>
  <c r="E64" i="10"/>
  <c r="F64" i="10"/>
  <c r="G64" i="10"/>
  <c r="D65" i="10"/>
  <c r="E65" i="10"/>
  <c r="F65" i="10"/>
  <c r="G65" i="10"/>
  <c r="D66" i="10"/>
  <c r="E66" i="10"/>
  <c r="F66" i="10"/>
  <c r="G66" i="10"/>
  <c r="D67" i="10"/>
  <c r="E67" i="10"/>
  <c r="F67" i="10"/>
  <c r="G67" i="10"/>
  <c r="D68" i="10"/>
  <c r="E68" i="10"/>
  <c r="F68" i="10"/>
  <c r="G68" i="10"/>
  <c r="D69" i="10"/>
  <c r="H69" i="10"/>
  <c r="E69" i="10"/>
  <c r="F69" i="10"/>
  <c r="G69" i="10"/>
  <c r="D70" i="10"/>
  <c r="E70" i="10"/>
  <c r="F70" i="10"/>
  <c r="G70" i="10"/>
  <c r="D71" i="10"/>
  <c r="E71" i="10"/>
  <c r="F71" i="10"/>
  <c r="G71" i="10"/>
  <c r="D72" i="10"/>
  <c r="H72" i="10" s="1"/>
  <c r="E72" i="10"/>
  <c r="F72" i="10"/>
  <c r="G72" i="10"/>
  <c r="D73" i="10"/>
  <c r="H73" i="10" s="1"/>
  <c r="E73" i="10"/>
  <c r="F73" i="10"/>
  <c r="G73" i="10"/>
  <c r="D74" i="10"/>
  <c r="E74" i="10"/>
  <c r="F74" i="10"/>
  <c r="G74" i="10"/>
  <c r="D75" i="10"/>
  <c r="E75" i="10"/>
  <c r="F75" i="10"/>
  <c r="G75" i="10"/>
  <c r="D76" i="10"/>
  <c r="E76" i="10"/>
  <c r="F76" i="10"/>
  <c r="H76" i="10" s="1"/>
  <c r="G76" i="10"/>
  <c r="D77" i="10"/>
  <c r="E77" i="10"/>
  <c r="F77" i="10"/>
  <c r="G77" i="10"/>
  <c r="I78" i="10"/>
  <c r="J78" i="10"/>
  <c r="K78" i="10"/>
  <c r="L78" i="10"/>
  <c r="M78" i="10"/>
  <c r="N78" i="10"/>
  <c r="O78" i="10"/>
  <c r="P78" i="10"/>
  <c r="Q78" i="10"/>
  <c r="R78" i="10"/>
  <c r="S78" i="10"/>
  <c r="T78" i="10"/>
  <c r="U78" i="10"/>
  <c r="V78" i="10"/>
  <c r="W78" i="10"/>
  <c r="X78" i="10"/>
  <c r="Y78" i="10"/>
  <c r="Z78" i="10"/>
  <c r="AA78" i="10"/>
  <c r="AB78" i="10"/>
  <c r="AD78" i="10"/>
  <c r="AE78" i="10"/>
  <c r="AF78" i="10"/>
  <c r="AG78" i="10"/>
  <c r="AH78" i="10"/>
  <c r="AI78" i="10"/>
  <c r="AJ78" i="10"/>
  <c r="AK78" i="10"/>
  <c r="AL78" i="10"/>
  <c r="AM78" i="10"/>
  <c r="AN78" i="10"/>
  <c r="AO78" i="10"/>
  <c r="AP78" i="10"/>
  <c r="AQ78" i="10"/>
  <c r="AR78" i="10"/>
  <c r="AS78" i="10"/>
  <c r="AT78" i="10"/>
  <c r="AU78" i="10"/>
  <c r="AV78" i="10"/>
  <c r="AW78" i="10"/>
  <c r="AX78" i="10"/>
  <c r="AY78" i="10"/>
  <c r="AZ78" i="10"/>
  <c r="BA78" i="10"/>
  <c r="BC78" i="10"/>
  <c r="BD78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D83" i="10"/>
  <c r="E83" i="10"/>
  <c r="F83" i="10"/>
  <c r="G83" i="10"/>
  <c r="D84" i="10"/>
  <c r="E84" i="10"/>
  <c r="F84" i="10"/>
  <c r="G84" i="10"/>
  <c r="D85" i="10"/>
  <c r="E85" i="10"/>
  <c r="F85" i="10"/>
  <c r="H85" i="10" s="1"/>
  <c r="G85" i="10"/>
  <c r="D86" i="10"/>
  <c r="E86" i="10"/>
  <c r="F86" i="10"/>
  <c r="G86" i="10"/>
  <c r="D87" i="10"/>
  <c r="E87" i="10"/>
  <c r="F87" i="10"/>
  <c r="G87" i="10"/>
  <c r="D88" i="10"/>
  <c r="H88" i="10"/>
  <c r="E88" i="10"/>
  <c r="F88" i="10"/>
  <c r="G88" i="10"/>
  <c r="D89" i="10"/>
  <c r="E89" i="10"/>
  <c r="F89" i="10"/>
  <c r="G89" i="10"/>
  <c r="D90" i="10"/>
  <c r="H90" i="10" s="1"/>
  <c r="E90" i="10"/>
  <c r="F90" i="10"/>
  <c r="G90" i="10"/>
  <c r="D91" i="10"/>
  <c r="E91" i="10"/>
  <c r="F91" i="10"/>
  <c r="G91" i="10"/>
  <c r="D92" i="10"/>
  <c r="E92" i="10"/>
  <c r="F92" i="10"/>
  <c r="H92" i="10" s="1"/>
  <c r="G92" i="10"/>
  <c r="D93" i="10"/>
  <c r="E93" i="10"/>
  <c r="F93" i="10"/>
  <c r="G93" i="10"/>
  <c r="D95" i="10"/>
  <c r="E95" i="10"/>
  <c r="F95" i="10"/>
  <c r="G95" i="10"/>
  <c r="D96" i="10"/>
  <c r="E96" i="10"/>
  <c r="F96" i="10"/>
  <c r="G96" i="10"/>
  <c r="D97" i="10"/>
  <c r="E97" i="10"/>
  <c r="F97" i="10"/>
  <c r="G97" i="10"/>
  <c r="I98" i="10"/>
  <c r="J98" i="10"/>
  <c r="K98" i="10"/>
  <c r="L98" i="10"/>
  <c r="M98" i="10"/>
  <c r="N98" i="10"/>
  <c r="O98" i="10"/>
  <c r="P98" i="10"/>
  <c r="Q98" i="10"/>
  <c r="R98" i="10"/>
  <c r="S98" i="10"/>
  <c r="T98" i="10"/>
  <c r="U98" i="10"/>
  <c r="V98" i="10"/>
  <c r="W98" i="10"/>
  <c r="X98" i="10"/>
  <c r="Y98" i="10"/>
  <c r="Z98" i="10"/>
  <c r="AA98" i="10"/>
  <c r="AB98" i="10"/>
  <c r="AD98" i="10"/>
  <c r="AE98" i="10"/>
  <c r="AF98" i="10"/>
  <c r="AG98" i="10"/>
  <c r="AH98" i="10"/>
  <c r="AI98" i="10"/>
  <c r="AJ98" i="10"/>
  <c r="AK98" i="10"/>
  <c r="AL98" i="10"/>
  <c r="AM98" i="10"/>
  <c r="AN98" i="10"/>
  <c r="AO98" i="10"/>
  <c r="AP98" i="10"/>
  <c r="AQ98" i="10"/>
  <c r="AR98" i="10"/>
  <c r="AS98" i="10"/>
  <c r="AT98" i="10"/>
  <c r="AU98" i="10"/>
  <c r="AV98" i="10"/>
  <c r="AW98" i="10"/>
  <c r="AX98" i="10"/>
  <c r="AY98" i="10"/>
  <c r="AZ98" i="10"/>
  <c r="BA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D103" i="10"/>
  <c r="E103" i="10"/>
  <c r="F103" i="10"/>
  <c r="G103" i="10"/>
  <c r="D104" i="10"/>
  <c r="E104" i="10"/>
  <c r="F104" i="10"/>
  <c r="H104" i="10"/>
  <c r="G104" i="10"/>
  <c r="D105" i="10"/>
  <c r="E105" i="10"/>
  <c r="F105" i="10"/>
  <c r="H105" i="10" s="1"/>
  <c r="G105" i="10"/>
  <c r="D106" i="10"/>
  <c r="E106" i="10"/>
  <c r="F106" i="10"/>
  <c r="G106" i="10"/>
  <c r="D107" i="10"/>
  <c r="E107" i="10"/>
  <c r="F107" i="10"/>
  <c r="G107" i="10"/>
  <c r="D108" i="10"/>
  <c r="E108" i="10"/>
  <c r="F108" i="10"/>
  <c r="H108" i="10" s="1"/>
  <c r="G108" i="10"/>
  <c r="D109" i="10"/>
  <c r="E109" i="10"/>
  <c r="F109" i="10"/>
  <c r="G109" i="10"/>
  <c r="D110" i="10"/>
  <c r="E110" i="10"/>
  <c r="F110" i="10"/>
  <c r="H110" i="10" s="1"/>
  <c r="G110" i="10"/>
  <c r="D111" i="10"/>
  <c r="H111" i="10" s="1"/>
  <c r="E111" i="10"/>
  <c r="F111" i="10"/>
  <c r="G111" i="10"/>
  <c r="D112" i="10"/>
  <c r="E112" i="10"/>
  <c r="F112" i="10"/>
  <c r="G112" i="10"/>
  <c r="D114" i="10"/>
  <c r="E114" i="10"/>
  <c r="F114" i="10"/>
  <c r="H114" i="10" s="1"/>
  <c r="G114" i="10"/>
  <c r="D116" i="10"/>
  <c r="E116" i="10"/>
  <c r="F116" i="10"/>
  <c r="G116" i="10"/>
  <c r="D117" i="10"/>
  <c r="E117" i="10"/>
  <c r="F117" i="10"/>
  <c r="G117" i="10"/>
  <c r="D118" i="10"/>
  <c r="E118" i="10"/>
  <c r="F118" i="10"/>
  <c r="G118" i="10"/>
  <c r="D119" i="10"/>
  <c r="E119" i="10"/>
  <c r="F119" i="10"/>
  <c r="G119" i="10"/>
  <c r="I120" i="10"/>
  <c r="J120" i="10"/>
  <c r="K120" i="10"/>
  <c r="L120" i="10"/>
  <c r="M120" i="10"/>
  <c r="N120" i="10"/>
  <c r="O120" i="10"/>
  <c r="P120" i="10"/>
  <c r="Q120" i="10"/>
  <c r="R120" i="10"/>
  <c r="S120" i="10"/>
  <c r="T120" i="10"/>
  <c r="U120" i="10"/>
  <c r="V120" i="10"/>
  <c r="W120" i="10"/>
  <c r="X120" i="10"/>
  <c r="Y120" i="10"/>
  <c r="Z120" i="10"/>
  <c r="AA120" i="10"/>
  <c r="AB120" i="10"/>
  <c r="AD120" i="10"/>
  <c r="AE120" i="10"/>
  <c r="AF120" i="10"/>
  <c r="AG120" i="10"/>
  <c r="AH120" i="10"/>
  <c r="AI120" i="10"/>
  <c r="AJ120" i="10"/>
  <c r="AK120" i="10"/>
  <c r="AL120" i="10"/>
  <c r="AM120" i="10"/>
  <c r="AN120" i="10"/>
  <c r="AO120" i="10"/>
  <c r="AP120" i="10"/>
  <c r="AQ120" i="10"/>
  <c r="AR120" i="10"/>
  <c r="AS120" i="10"/>
  <c r="AT120" i="10"/>
  <c r="AU120" i="10"/>
  <c r="AV120" i="10"/>
  <c r="AW120" i="10"/>
  <c r="AX120" i="10"/>
  <c r="AY120" i="10"/>
  <c r="AZ120" i="10"/>
  <c r="BA120" i="10"/>
  <c r="BC120" i="10"/>
  <c r="BD120" i="10"/>
  <c r="BE120" i="10"/>
  <c r="BF120" i="10"/>
  <c r="BG120" i="10"/>
  <c r="BH120" i="10"/>
  <c r="BI120" i="10"/>
  <c r="BJ120" i="10"/>
  <c r="BK120" i="10"/>
  <c r="BL120" i="10"/>
  <c r="BM120" i="10"/>
  <c r="BN120" i="10"/>
  <c r="BO120" i="10"/>
  <c r="BP120" i="10"/>
  <c r="BQ120" i="10"/>
  <c r="BR120" i="10"/>
  <c r="BS120" i="10"/>
  <c r="BT120" i="10"/>
  <c r="BU120" i="10"/>
  <c r="BV120" i="10"/>
  <c r="D125" i="10"/>
  <c r="E125" i="10"/>
  <c r="F125" i="10"/>
  <c r="G125" i="10"/>
  <c r="D126" i="10"/>
  <c r="H126" i="10" s="1"/>
  <c r="E126" i="10"/>
  <c r="F126" i="10"/>
  <c r="G126" i="10"/>
  <c r="D127" i="10"/>
  <c r="H127" i="10" s="1"/>
  <c r="E127" i="10"/>
  <c r="F127" i="10"/>
  <c r="G127" i="10"/>
  <c r="D128" i="10"/>
  <c r="E128" i="10"/>
  <c r="F128" i="10"/>
  <c r="G128" i="10"/>
  <c r="D129" i="10"/>
  <c r="E129" i="10"/>
  <c r="F129" i="10"/>
  <c r="G129" i="10"/>
  <c r="D130" i="10"/>
  <c r="E130" i="10"/>
  <c r="F130" i="10"/>
  <c r="G130" i="10"/>
  <c r="D131" i="10"/>
  <c r="E131" i="10"/>
  <c r="F131" i="10"/>
  <c r="H131" i="10" s="1"/>
  <c r="G131" i="10"/>
  <c r="D132" i="10"/>
  <c r="E132" i="10"/>
  <c r="F132" i="10"/>
  <c r="G132" i="10"/>
  <c r="D133" i="10"/>
  <c r="E133" i="10"/>
  <c r="F133" i="10"/>
  <c r="H133" i="10" s="1"/>
  <c r="G133" i="10"/>
  <c r="D134" i="10"/>
  <c r="E134" i="10"/>
  <c r="F134" i="10"/>
  <c r="H134" i="10" s="1"/>
  <c r="G134" i="10"/>
  <c r="D136" i="10"/>
  <c r="H136" i="10" s="1"/>
  <c r="E136" i="10"/>
  <c r="F136" i="10"/>
  <c r="G136" i="10"/>
  <c r="D137" i="10"/>
  <c r="E137" i="10"/>
  <c r="F137" i="10"/>
  <c r="G137" i="10"/>
  <c r="D138" i="10"/>
  <c r="E138" i="10"/>
  <c r="F138" i="10"/>
  <c r="G138" i="10"/>
  <c r="D139" i="10"/>
  <c r="E139" i="10"/>
  <c r="F139" i="10"/>
  <c r="G139" i="10"/>
  <c r="I140" i="10"/>
  <c r="J140" i="10"/>
  <c r="K140" i="10"/>
  <c r="L140" i="10"/>
  <c r="M140" i="10"/>
  <c r="N140" i="10"/>
  <c r="O140" i="10"/>
  <c r="P140" i="10"/>
  <c r="Q140" i="10"/>
  <c r="R140" i="10"/>
  <c r="S140" i="10"/>
  <c r="T140" i="10"/>
  <c r="U140" i="10"/>
  <c r="V140" i="10"/>
  <c r="W140" i="10"/>
  <c r="X140" i="10"/>
  <c r="Y140" i="10"/>
  <c r="Z140" i="10"/>
  <c r="AA140" i="10"/>
  <c r="AB140" i="10"/>
  <c r="AD140" i="10"/>
  <c r="AE140" i="10"/>
  <c r="AF140" i="10"/>
  <c r="AG140" i="10"/>
  <c r="AH140" i="10"/>
  <c r="AI140" i="10"/>
  <c r="AJ140" i="10"/>
  <c r="AK140" i="10"/>
  <c r="AL140" i="10"/>
  <c r="AM140" i="10"/>
  <c r="AN140" i="10"/>
  <c r="AO140" i="10"/>
  <c r="AP140" i="10"/>
  <c r="AQ140" i="10"/>
  <c r="AR140" i="10"/>
  <c r="AS140" i="10"/>
  <c r="AT140" i="10"/>
  <c r="AU140" i="10"/>
  <c r="AV140" i="10"/>
  <c r="AW140" i="10"/>
  <c r="AX140" i="10"/>
  <c r="AY140" i="10"/>
  <c r="AZ140" i="10"/>
  <c r="BA140" i="10"/>
  <c r="BC140" i="10"/>
  <c r="BD140" i="10"/>
  <c r="BE140" i="10"/>
  <c r="BF140" i="10"/>
  <c r="BG140" i="10"/>
  <c r="BH140" i="10"/>
  <c r="BI140" i="10"/>
  <c r="BJ140" i="10"/>
  <c r="BK140" i="10"/>
  <c r="BL140" i="10"/>
  <c r="BM140" i="10"/>
  <c r="BN140" i="10"/>
  <c r="BO140" i="10"/>
  <c r="BP140" i="10"/>
  <c r="BQ140" i="10"/>
  <c r="BR140" i="10"/>
  <c r="BS140" i="10"/>
  <c r="BT140" i="10"/>
  <c r="BU140" i="10"/>
  <c r="BV140" i="10"/>
  <c r="D145" i="10"/>
  <c r="E145" i="10"/>
  <c r="F145" i="10"/>
  <c r="G145" i="10"/>
  <c r="D146" i="10"/>
  <c r="E146" i="10"/>
  <c r="F146" i="10"/>
  <c r="G146" i="10"/>
  <c r="D147" i="10"/>
  <c r="E147" i="10"/>
  <c r="F147" i="10"/>
  <c r="G147" i="10"/>
  <c r="D148" i="10"/>
  <c r="H148" i="10"/>
  <c r="E148" i="10"/>
  <c r="F148" i="10"/>
  <c r="G148" i="10"/>
  <c r="D149" i="10"/>
  <c r="H149" i="10" s="1"/>
  <c r="E149" i="10"/>
  <c r="F149" i="10"/>
  <c r="G149" i="10"/>
  <c r="D150" i="10"/>
  <c r="H150" i="10" s="1"/>
  <c r="E150" i="10"/>
  <c r="F150" i="10"/>
  <c r="G150" i="10"/>
  <c r="D151" i="10"/>
  <c r="E151" i="10"/>
  <c r="F151" i="10"/>
  <c r="H151" i="10" s="1"/>
  <c r="G151" i="10"/>
  <c r="D152" i="10"/>
  <c r="H152" i="10" s="1"/>
  <c r="E152" i="10"/>
  <c r="F152" i="10"/>
  <c r="G152" i="10"/>
  <c r="D153" i="10"/>
  <c r="E153" i="10"/>
  <c r="F153" i="10"/>
  <c r="G153" i="10"/>
  <c r="D154" i="10"/>
  <c r="E154" i="10"/>
  <c r="F154" i="10"/>
  <c r="G154" i="10"/>
  <c r="D155" i="10"/>
  <c r="E155" i="10"/>
  <c r="F155" i="10"/>
  <c r="G155" i="10"/>
  <c r="D156" i="10"/>
  <c r="E156" i="10"/>
  <c r="F156" i="10"/>
  <c r="G156" i="10"/>
  <c r="D158" i="10"/>
  <c r="E158" i="10"/>
  <c r="F158" i="10"/>
  <c r="H158" i="10" s="1"/>
  <c r="G158" i="10"/>
  <c r="D159" i="10"/>
  <c r="E159" i="10"/>
  <c r="F159" i="10"/>
  <c r="G159" i="10"/>
  <c r="D160" i="10"/>
  <c r="E160" i="10"/>
  <c r="F160" i="10"/>
  <c r="G160" i="10"/>
  <c r="D161" i="10"/>
  <c r="E161" i="10"/>
  <c r="F161" i="10"/>
  <c r="H161" i="10" s="1"/>
  <c r="G161" i="10"/>
  <c r="I162" i="10"/>
  <c r="J162" i="10"/>
  <c r="K162" i="10"/>
  <c r="L162" i="10"/>
  <c r="M162" i="10"/>
  <c r="N162" i="10"/>
  <c r="O162" i="10"/>
  <c r="P162" i="10"/>
  <c r="Q162" i="10"/>
  <c r="R162" i="10"/>
  <c r="S162" i="10"/>
  <c r="T162" i="10"/>
  <c r="U162" i="10"/>
  <c r="V162" i="10"/>
  <c r="W162" i="10"/>
  <c r="X162" i="10"/>
  <c r="Y162" i="10"/>
  <c r="Z162" i="10"/>
  <c r="AA162" i="10"/>
  <c r="AB162" i="10"/>
  <c r="AD162" i="10"/>
  <c r="AE162" i="10"/>
  <c r="AF162" i="10"/>
  <c r="AG162" i="10"/>
  <c r="AH162" i="10"/>
  <c r="AI162" i="10"/>
  <c r="AJ162" i="10"/>
  <c r="AK162" i="10"/>
  <c r="AL162" i="10"/>
  <c r="AM162" i="10"/>
  <c r="AN162" i="10"/>
  <c r="AO162" i="10"/>
  <c r="AP162" i="10"/>
  <c r="AQ162" i="10"/>
  <c r="AR162" i="10"/>
  <c r="AS162" i="10"/>
  <c r="AT162" i="10"/>
  <c r="AU162" i="10"/>
  <c r="AV162" i="10"/>
  <c r="AW162" i="10"/>
  <c r="AX162" i="10"/>
  <c r="AY162" i="10"/>
  <c r="AZ162" i="10"/>
  <c r="BA162" i="10"/>
  <c r="BC162" i="10"/>
  <c r="BD162" i="10"/>
  <c r="BE162" i="10"/>
  <c r="BF162" i="10"/>
  <c r="BG162" i="10"/>
  <c r="BH162" i="10"/>
  <c r="BI162" i="10"/>
  <c r="BJ162" i="10"/>
  <c r="BK162" i="10"/>
  <c r="BL162" i="10"/>
  <c r="BM162" i="10"/>
  <c r="BN162" i="10"/>
  <c r="BO162" i="10"/>
  <c r="BP162" i="10"/>
  <c r="BQ162" i="10"/>
  <c r="BR162" i="10"/>
  <c r="BS162" i="10"/>
  <c r="BT162" i="10"/>
  <c r="BU162" i="10"/>
  <c r="BV162" i="10"/>
  <c r="D167" i="10"/>
  <c r="E167" i="10"/>
  <c r="F167" i="10"/>
  <c r="G167" i="10"/>
  <c r="D168" i="10"/>
  <c r="E168" i="10"/>
  <c r="F168" i="10"/>
  <c r="G168" i="10"/>
  <c r="D169" i="10"/>
  <c r="E169" i="10"/>
  <c r="F169" i="10"/>
  <c r="H169" i="10" s="1"/>
  <c r="G169" i="10"/>
  <c r="D170" i="10"/>
  <c r="H170" i="10" s="1"/>
  <c r="E170" i="10"/>
  <c r="F170" i="10"/>
  <c r="G170" i="10"/>
  <c r="D171" i="10"/>
  <c r="H171" i="10" s="1"/>
  <c r="E171" i="10"/>
  <c r="F171" i="10"/>
  <c r="G171" i="10"/>
  <c r="D172" i="10"/>
  <c r="E172" i="10"/>
  <c r="F172" i="10"/>
  <c r="H172" i="10" s="1"/>
  <c r="G172" i="10"/>
  <c r="D173" i="10"/>
  <c r="H173" i="10" s="1"/>
  <c r="E173" i="10"/>
  <c r="F173" i="10"/>
  <c r="G173" i="10"/>
  <c r="D174" i="10"/>
  <c r="E174" i="10"/>
  <c r="F174" i="10"/>
  <c r="G174" i="10"/>
  <c r="H174" i="10"/>
  <c r="D175" i="10"/>
  <c r="E175" i="10"/>
  <c r="F175" i="10"/>
  <c r="G175" i="10"/>
  <c r="D177" i="10"/>
  <c r="E177" i="10"/>
  <c r="F177" i="10"/>
  <c r="H177" i="10" s="1"/>
  <c r="G177" i="10"/>
  <c r="D178" i="10"/>
  <c r="E178" i="10"/>
  <c r="F178" i="10"/>
  <c r="H178" i="10" s="1"/>
  <c r="G178" i="10"/>
  <c r="D179" i="10"/>
  <c r="E179" i="10"/>
  <c r="F179" i="10"/>
  <c r="G179" i="10"/>
  <c r="D180" i="10"/>
  <c r="E180" i="10"/>
  <c r="F180" i="10"/>
  <c r="G180" i="10"/>
  <c r="D181" i="10"/>
  <c r="E181" i="10"/>
  <c r="F181" i="10"/>
  <c r="H181" i="10"/>
  <c r="G181" i="10"/>
  <c r="I182" i="10"/>
  <c r="J182" i="10"/>
  <c r="K182" i="10"/>
  <c r="L182" i="10"/>
  <c r="M182" i="10"/>
  <c r="N182" i="10"/>
  <c r="O182" i="10"/>
  <c r="P182" i="10"/>
  <c r="Q182" i="10"/>
  <c r="R182" i="10"/>
  <c r="S182" i="10"/>
  <c r="T182" i="10"/>
  <c r="U182" i="10"/>
  <c r="V182" i="10"/>
  <c r="W182" i="10"/>
  <c r="X182" i="10"/>
  <c r="Y182" i="10"/>
  <c r="Z182" i="10"/>
  <c r="AA182" i="10"/>
  <c r="AB182" i="10"/>
  <c r="AD182" i="10"/>
  <c r="AE182" i="10"/>
  <c r="AF182" i="10"/>
  <c r="AG182" i="10"/>
  <c r="AH182" i="10"/>
  <c r="AI182" i="10"/>
  <c r="AJ182" i="10"/>
  <c r="AK182" i="10"/>
  <c r="AL182" i="10"/>
  <c r="AM182" i="10"/>
  <c r="AN182" i="10"/>
  <c r="AO182" i="10"/>
  <c r="AP182" i="10"/>
  <c r="AQ182" i="10"/>
  <c r="AR182" i="10"/>
  <c r="AS182" i="10"/>
  <c r="AT182" i="10"/>
  <c r="AU182" i="10"/>
  <c r="AV182" i="10"/>
  <c r="AW182" i="10"/>
  <c r="AX182" i="10"/>
  <c r="AY182" i="10"/>
  <c r="AZ182" i="10"/>
  <c r="BA182" i="10"/>
  <c r="BC182" i="10"/>
  <c r="BD182" i="10"/>
  <c r="BE182" i="10"/>
  <c r="BF182" i="10"/>
  <c r="BG182" i="10"/>
  <c r="BH182" i="10"/>
  <c r="BI182" i="10"/>
  <c r="BJ182" i="10"/>
  <c r="BK182" i="10"/>
  <c r="BL182" i="10"/>
  <c r="BM182" i="10"/>
  <c r="BN182" i="10"/>
  <c r="BO182" i="10"/>
  <c r="BP182" i="10"/>
  <c r="BQ182" i="10"/>
  <c r="BR182" i="10"/>
  <c r="BS182" i="10"/>
  <c r="BT182" i="10"/>
  <c r="BU182" i="10"/>
  <c r="BV182" i="10"/>
  <c r="D187" i="10"/>
  <c r="H187" i="10"/>
  <c r="E187" i="10"/>
  <c r="F187" i="10"/>
  <c r="G187" i="10"/>
  <c r="D188" i="10"/>
  <c r="H188" i="10" s="1"/>
  <c r="E188" i="10"/>
  <c r="F188" i="10"/>
  <c r="G188" i="10"/>
  <c r="D189" i="10"/>
  <c r="H189" i="10" s="1"/>
  <c r="E189" i="10"/>
  <c r="F189" i="10"/>
  <c r="G189" i="10"/>
  <c r="D190" i="10"/>
  <c r="H190" i="10" s="1"/>
  <c r="E190" i="10"/>
  <c r="F190" i="10"/>
  <c r="G190" i="10"/>
  <c r="D191" i="10"/>
  <c r="E191" i="10"/>
  <c r="F191" i="10"/>
  <c r="H191" i="10"/>
  <c r="G191" i="10"/>
  <c r="D192" i="10"/>
  <c r="E192" i="10"/>
  <c r="F192" i="10"/>
  <c r="G192" i="10"/>
  <c r="D193" i="10"/>
  <c r="E193" i="10"/>
  <c r="F193" i="10"/>
  <c r="H193" i="10" s="1"/>
  <c r="G193" i="10"/>
  <c r="D194" i="10"/>
  <c r="E194" i="10"/>
  <c r="F194" i="10"/>
  <c r="H194" i="10" s="1"/>
  <c r="G194" i="10"/>
  <c r="D195" i="10"/>
  <c r="E195" i="10"/>
  <c r="F195" i="10"/>
  <c r="G195" i="10"/>
  <c r="D196" i="10"/>
  <c r="E196" i="10"/>
  <c r="F196" i="10"/>
  <c r="G196" i="10"/>
  <c r="D197" i="10"/>
  <c r="E197" i="10"/>
  <c r="F197" i="10"/>
  <c r="H197" i="10" s="1"/>
  <c r="G197" i="10"/>
  <c r="D198" i="10"/>
  <c r="H198" i="10" s="1"/>
  <c r="E198" i="10"/>
  <c r="F198" i="10"/>
  <c r="G198" i="10"/>
  <c r="D199" i="10"/>
  <c r="E199" i="10"/>
  <c r="F199" i="10"/>
  <c r="G199" i="10"/>
  <c r="D200" i="10"/>
  <c r="E200" i="10"/>
  <c r="F200" i="10"/>
  <c r="H200" i="10" s="1"/>
  <c r="G200" i="10"/>
  <c r="D201" i="10"/>
  <c r="E201" i="10"/>
  <c r="F201" i="10"/>
  <c r="G201" i="10"/>
  <c r="I202" i="10"/>
  <c r="J202" i="10"/>
  <c r="K202" i="10"/>
  <c r="L202" i="10"/>
  <c r="M202" i="10"/>
  <c r="N202" i="10"/>
  <c r="O202" i="10"/>
  <c r="P202" i="10"/>
  <c r="Q202" i="10"/>
  <c r="R202" i="10"/>
  <c r="S202" i="10"/>
  <c r="T202" i="10"/>
  <c r="U202" i="10"/>
  <c r="V202" i="10"/>
  <c r="W202" i="10"/>
  <c r="X202" i="10"/>
  <c r="Y202" i="10"/>
  <c r="Z202" i="10"/>
  <c r="AA202" i="10"/>
  <c r="AB202" i="10"/>
  <c r="AD202" i="10"/>
  <c r="AE202" i="10"/>
  <c r="AF202" i="10"/>
  <c r="AG202" i="10"/>
  <c r="AH202" i="10"/>
  <c r="AI202" i="10"/>
  <c r="AJ202" i="10"/>
  <c r="AK202" i="10"/>
  <c r="AL202" i="10"/>
  <c r="AM202" i="10"/>
  <c r="AN202" i="10"/>
  <c r="AO202" i="10"/>
  <c r="AP202" i="10"/>
  <c r="AQ202" i="10"/>
  <c r="AR202" i="10"/>
  <c r="AS202" i="10"/>
  <c r="AT202" i="10"/>
  <c r="AU202" i="10"/>
  <c r="AV202" i="10"/>
  <c r="AW202" i="10"/>
  <c r="AX202" i="10"/>
  <c r="AY202" i="10"/>
  <c r="AZ202" i="10"/>
  <c r="BA202" i="10"/>
  <c r="BC202" i="10"/>
  <c r="BD202" i="10"/>
  <c r="BE202" i="10"/>
  <c r="BF202" i="10"/>
  <c r="BG202" i="10"/>
  <c r="BH202" i="10"/>
  <c r="BI202" i="10"/>
  <c r="BJ202" i="10"/>
  <c r="BK202" i="10"/>
  <c r="BL202" i="10"/>
  <c r="BM202" i="10"/>
  <c r="BN202" i="10"/>
  <c r="BO202" i="10"/>
  <c r="BP202" i="10"/>
  <c r="BQ202" i="10"/>
  <c r="BR202" i="10"/>
  <c r="BS202" i="10"/>
  <c r="BT202" i="10"/>
  <c r="BU202" i="10"/>
  <c r="BV202" i="10"/>
  <c r="D207" i="10"/>
  <c r="E207" i="10"/>
  <c r="F207" i="10"/>
  <c r="G207" i="10"/>
  <c r="H207" i="10"/>
  <c r="D208" i="10"/>
  <c r="E208" i="10"/>
  <c r="F208" i="10"/>
  <c r="G208" i="10"/>
  <c r="D209" i="10"/>
  <c r="E209" i="10"/>
  <c r="F209" i="10"/>
  <c r="G209" i="10"/>
  <c r="H209" i="10"/>
  <c r="D210" i="10"/>
  <c r="E210" i="10"/>
  <c r="F210" i="10"/>
  <c r="H210" i="10" s="1"/>
  <c r="G210" i="10"/>
  <c r="D211" i="10"/>
  <c r="E211" i="10"/>
  <c r="F211" i="10"/>
  <c r="G211" i="10"/>
  <c r="D212" i="10"/>
  <c r="E212" i="10"/>
  <c r="F212" i="10"/>
  <c r="G212" i="10"/>
  <c r="D213" i="10"/>
  <c r="E213" i="10"/>
  <c r="F213" i="10"/>
  <c r="G213" i="10"/>
  <c r="D214" i="10"/>
  <c r="E214" i="10"/>
  <c r="F214" i="10"/>
  <c r="H214" i="10" s="1"/>
  <c r="G214" i="10"/>
  <c r="D215" i="10"/>
  <c r="E215" i="10"/>
  <c r="F215" i="10"/>
  <c r="G215" i="10"/>
  <c r="D216" i="10"/>
  <c r="E216" i="10"/>
  <c r="F216" i="10"/>
  <c r="G216" i="10"/>
  <c r="D217" i="10"/>
  <c r="E217" i="10"/>
  <c r="F217" i="10"/>
  <c r="G217" i="10"/>
  <c r="D218" i="10"/>
  <c r="E218" i="10"/>
  <c r="F218" i="10"/>
  <c r="G218" i="10"/>
  <c r="D220" i="10"/>
  <c r="E220" i="10"/>
  <c r="F220" i="10"/>
  <c r="G220" i="10"/>
  <c r="D221" i="10"/>
  <c r="H221" i="10" s="1"/>
  <c r="E221" i="10"/>
  <c r="F221" i="10"/>
  <c r="G221" i="10"/>
  <c r="I222" i="10"/>
  <c r="J222" i="10"/>
  <c r="K222" i="10"/>
  <c r="L222" i="10"/>
  <c r="M222" i="10"/>
  <c r="N222" i="10"/>
  <c r="O222" i="10"/>
  <c r="P222" i="10"/>
  <c r="Q222" i="10"/>
  <c r="R222" i="10"/>
  <c r="S222" i="10"/>
  <c r="T222" i="10"/>
  <c r="U222" i="10"/>
  <c r="V222" i="10"/>
  <c r="W222" i="10"/>
  <c r="X222" i="10"/>
  <c r="Y222" i="10"/>
  <c r="Z222" i="10"/>
  <c r="AA222" i="10"/>
  <c r="AB222" i="10"/>
  <c r="AD222" i="10"/>
  <c r="AE222" i="10"/>
  <c r="AF222" i="10"/>
  <c r="AG222" i="10"/>
  <c r="AH222" i="10"/>
  <c r="AI222" i="10"/>
  <c r="AJ222" i="10"/>
  <c r="AK222" i="10"/>
  <c r="AL222" i="10"/>
  <c r="AM222" i="10"/>
  <c r="AN222" i="10"/>
  <c r="AO222" i="10"/>
  <c r="AP222" i="10"/>
  <c r="AQ222" i="10"/>
  <c r="AR222" i="10"/>
  <c r="AS222" i="10"/>
  <c r="AT222" i="10"/>
  <c r="AU222" i="10"/>
  <c r="AV222" i="10"/>
  <c r="AW222" i="10"/>
  <c r="AX222" i="10"/>
  <c r="AY222" i="10"/>
  <c r="AZ222" i="10"/>
  <c r="BA222" i="10"/>
  <c r="BC222" i="10"/>
  <c r="BD222" i="10"/>
  <c r="BE222" i="10"/>
  <c r="BF222" i="10"/>
  <c r="BG222" i="10"/>
  <c r="BH222" i="10"/>
  <c r="BI222" i="10"/>
  <c r="BJ222" i="10"/>
  <c r="BK222" i="10"/>
  <c r="BL222" i="10"/>
  <c r="BM222" i="10"/>
  <c r="BN222" i="10"/>
  <c r="BO222" i="10"/>
  <c r="BP222" i="10"/>
  <c r="BQ222" i="10"/>
  <c r="BR222" i="10"/>
  <c r="BS222" i="10"/>
  <c r="BT222" i="10"/>
  <c r="BU222" i="10"/>
  <c r="BV222" i="10"/>
  <c r="D227" i="10"/>
  <c r="H227" i="10" s="1"/>
  <c r="E227" i="10"/>
  <c r="F227" i="10"/>
  <c r="G227" i="10"/>
  <c r="D228" i="10"/>
  <c r="E228" i="10"/>
  <c r="F228" i="10"/>
  <c r="G228" i="10"/>
  <c r="D229" i="10"/>
  <c r="E229" i="10"/>
  <c r="F229" i="10"/>
  <c r="G229" i="10"/>
  <c r="D230" i="10"/>
  <c r="E230" i="10"/>
  <c r="F230" i="10"/>
  <c r="G230" i="10"/>
  <c r="D231" i="10"/>
  <c r="H231" i="10" s="1"/>
  <c r="E231" i="10"/>
  <c r="F231" i="10"/>
  <c r="G231" i="10"/>
  <c r="D232" i="10"/>
  <c r="H232" i="10" s="1"/>
  <c r="E232" i="10"/>
  <c r="F232" i="10"/>
  <c r="G232" i="10"/>
  <c r="D233" i="10"/>
  <c r="H233" i="10" s="1"/>
  <c r="E233" i="10"/>
  <c r="F233" i="10"/>
  <c r="G233" i="10"/>
  <c r="D234" i="10"/>
  <c r="E234" i="10"/>
  <c r="F234" i="10"/>
  <c r="H234" i="10"/>
  <c r="G234" i="10"/>
  <c r="D235" i="10"/>
  <c r="E235" i="10"/>
  <c r="F235" i="10"/>
  <c r="H235" i="10" s="1"/>
  <c r="G235" i="10"/>
  <c r="D236" i="10"/>
  <c r="E236" i="10"/>
  <c r="F236" i="10"/>
  <c r="G236" i="10"/>
  <c r="D237" i="10"/>
  <c r="E237" i="10"/>
  <c r="F237" i="10"/>
  <c r="G237" i="10"/>
  <c r="D238" i="10"/>
  <c r="E238" i="10"/>
  <c r="F238" i="10"/>
  <c r="G238" i="10"/>
  <c r="D239" i="10"/>
  <c r="E239" i="10"/>
  <c r="F239" i="10"/>
  <c r="H239" i="10" s="1"/>
  <c r="G239" i="10"/>
  <c r="D240" i="10"/>
  <c r="E240" i="10"/>
  <c r="F240" i="10"/>
  <c r="H240" i="10" s="1"/>
  <c r="G240" i="10"/>
  <c r="D241" i="10"/>
  <c r="E241" i="10"/>
  <c r="F241" i="10"/>
  <c r="G241" i="10"/>
  <c r="D242" i="10"/>
  <c r="E242" i="10"/>
  <c r="F242" i="10"/>
  <c r="G242" i="10"/>
  <c r="I243" i="10"/>
  <c r="J243" i="10"/>
  <c r="K243" i="10"/>
  <c r="L243" i="10"/>
  <c r="M243" i="10"/>
  <c r="N243" i="10"/>
  <c r="O243" i="10"/>
  <c r="P243" i="10"/>
  <c r="Q243" i="10"/>
  <c r="R243" i="10"/>
  <c r="S243" i="10"/>
  <c r="T243" i="10"/>
  <c r="U243" i="10"/>
  <c r="V243" i="10"/>
  <c r="W243" i="10"/>
  <c r="X243" i="10"/>
  <c r="Y243" i="10"/>
  <c r="Z243" i="10"/>
  <c r="AA243" i="10"/>
  <c r="AB243" i="10"/>
  <c r="AD243" i="10"/>
  <c r="AE243" i="10"/>
  <c r="AF243" i="10"/>
  <c r="AG243" i="10"/>
  <c r="AH243" i="10"/>
  <c r="AI243" i="10"/>
  <c r="AJ243" i="10"/>
  <c r="AK243" i="10"/>
  <c r="AL243" i="10"/>
  <c r="AM243" i="10"/>
  <c r="AN243" i="10"/>
  <c r="AO243" i="10"/>
  <c r="AP243" i="10"/>
  <c r="AQ243" i="10"/>
  <c r="AR243" i="10"/>
  <c r="AS243" i="10"/>
  <c r="AT243" i="10"/>
  <c r="AU243" i="10"/>
  <c r="AV243" i="10"/>
  <c r="AW243" i="10"/>
  <c r="AX243" i="10"/>
  <c r="AY243" i="10"/>
  <c r="AZ243" i="10"/>
  <c r="BA243" i="10"/>
  <c r="BC243" i="10"/>
  <c r="BD243" i="10"/>
  <c r="BE243" i="10"/>
  <c r="BF243" i="10"/>
  <c r="BG243" i="10"/>
  <c r="BH243" i="10"/>
  <c r="BI243" i="10"/>
  <c r="BJ243" i="10"/>
  <c r="BK243" i="10"/>
  <c r="BL243" i="10"/>
  <c r="BM243" i="10"/>
  <c r="BN243" i="10"/>
  <c r="BO243" i="10"/>
  <c r="BP243" i="10"/>
  <c r="BQ243" i="10"/>
  <c r="BR243" i="10"/>
  <c r="BS243" i="10"/>
  <c r="BT243" i="10"/>
  <c r="BU243" i="10"/>
  <c r="BV243" i="10"/>
  <c r="D3" i="9"/>
  <c r="CM41" i="1"/>
  <c r="E3" i="9"/>
  <c r="CN41" i="1"/>
  <c r="F3" i="9"/>
  <c r="CO41" i="1"/>
  <c r="G3" i="9"/>
  <c r="CP41" i="1" s="1"/>
  <c r="D4" i="9"/>
  <c r="CM109" i="1"/>
  <c r="E4" i="9"/>
  <c r="CN109" i="1"/>
  <c r="F4" i="9"/>
  <c r="G4" i="9"/>
  <c r="CP109" i="1" s="1"/>
  <c r="D5" i="9"/>
  <c r="CM15" i="1" s="1"/>
  <c r="E5" i="9"/>
  <c r="CN15" i="1" s="1"/>
  <c r="F5" i="9"/>
  <c r="G5" i="9"/>
  <c r="CP15" i="1"/>
  <c r="D6" i="9"/>
  <c r="CM237" i="1"/>
  <c r="E6" i="9"/>
  <c r="CN237" i="1" s="1"/>
  <c r="F6" i="9"/>
  <c r="CO237" i="1"/>
  <c r="G6" i="9"/>
  <c r="CP237" i="1"/>
  <c r="D7" i="9"/>
  <c r="E7" i="9"/>
  <c r="CN295" i="1" s="1"/>
  <c r="F7" i="9"/>
  <c r="CO295" i="1" s="1"/>
  <c r="G7" i="9"/>
  <c r="CP295" i="1"/>
  <c r="D8" i="9"/>
  <c r="CM225" i="1" s="1"/>
  <c r="E8" i="9"/>
  <c r="CN225" i="1" s="1"/>
  <c r="F8" i="9"/>
  <c r="G8" i="9"/>
  <c r="CP225" i="1" s="1"/>
  <c r="D9" i="9"/>
  <c r="CM179" i="1"/>
  <c r="E9" i="9"/>
  <c r="CN179" i="1" s="1"/>
  <c r="F9" i="9"/>
  <c r="G9" i="9"/>
  <c r="CP179" i="1" s="1"/>
  <c r="D10" i="9"/>
  <c r="CM426" i="1" s="1"/>
  <c r="E10" i="9"/>
  <c r="CN426" i="1" s="1"/>
  <c r="F10" i="9"/>
  <c r="G10" i="9"/>
  <c r="CP426" i="1" s="1"/>
  <c r="D11" i="9"/>
  <c r="CM327" i="1" s="1"/>
  <c r="E11" i="9"/>
  <c r="CN327" i="1"/>
  <c r="F11" i="9"/>
  <c r="CO327" i="1" s="1"/>
  <c r="G11" i="9"/>
  <c r="CP327" i="1" s="1"/>
  <c r="D12" i="9"/>
  <c r="CM234" i="1"/>
  <c r="E12" i="9"/>
  <c r="CN234" i="1" s="1"/>
  <c r="F12" i="9"/>
  <c r="G12" i="9"/>
  <c r="CP234" i="1"/>
  <c r="D13" i="9"/>
  <c r="CM74" i="1" s="1"/>
  <c r="E13" i="9"/>
  <c r="CN74" i="1"/>
  <c r="F13" i="9"/>
  <c r="CO74" i="1" s="1"/>
  <c r="G13" i="9"/>
  <c r="CP74" i="1"/>
  <c r="D14" i="9"/>
  <c r="CM170" i="1" s="1"/>
  <c r="E14" i="9"/>
  <c r="CN170" i="1"/>
  <c r="F14" i="9"/>
  <c r="CO170" i="1" s="1"/>
  <c r="G14" i="9"/>
  <c r="CP170" i="1"/>
  <c r="D15" i="9"/>
  <c r="CM650" i="1" s="1"/>
  <c r="E15" i="9"/>
  <c r="CN650" i="1"/>
  <c r="F15" i="9"/>
  <c r="G15" i="9"/>
  <c r="CP650" i="1"/>
  <c r="D16" i="9"/>
  <c r="CM375" i="1" s="1"/>
  <c r="E16" i="9"/>
  <c r="CN375" i="1"/>
  <c r="F16" i="9"/>
  <c r="G16" i="9"/>
  <c r="CP375" i="1" s="1"/>
  <c r="D17" i="9"/>
  <c r="CM585" i="1"/>
  <c r="E17" i="9"/>
  <c r="CN585" i="1" s="1"/>
  <c r="F17" i="9"/>
  <c r="CO585" i="1" s="1"/>
  <c r="G17" i="9"/>
  <c r="CP585" i="1"/>
  <c r="H17" i="9"/>
  <c r="CQ585" i="1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BA18" i="9"/>
  <c r="BC18" i="9"/>
  <c r="BD18" i="9"/>
  <c r="BE18" i="9"/>
  <c r="BF18" i="9"/>
  <c r="BG18" i="9"/>
  <c r="BH18" i="9"/>
  <c r="BI18" i="9"/>
  <c r="BJ18" i="9"/>
  <c r="BK18" i="9"/>
  <c r="BL18" i="9"/>
  <c r="BM18" i="9"/>
  <c r="BN18" i="9"/>
  <c r="BO18" i="9"/>
  <c r="BP18" i="9"/>
  <c r="BQ18" i="9"/>
  <c r="BR18" i="9"/>
  <c r="BS18" i="9"/>
  <c r="BT18" i="9"/>
  <c r="BU18" i="9"/>
  <c r="BV18" i="9"/>
  <c r="D22" i="9"/>
  <c r="CM71" i="1" s="1"/>
  <c r="E22" i="9"/>
  <c r="CN71" i="1" s="1"/>
  <c r="F22" i="9"/>
  <c r="CO71" i="1" s="1"/>
  <c r="G22" i="9"/>
  <c r="CP71" i="1"/>
  <c r="D23" i="9"/>
  <c r="CM27" i="1" s="1"/>
  <c r="E23" i="9"/>
  <c r="CN27" i="1" s="1"/>
  <c r="F23" i="9"/>
  <c r="G23" i="9"/>
  <c r="CP27" i="1" s="1"/>
  <c r="D24" i="9"/>
  <c r="CM128" i="1" s="1"/>
  <c r="E24" i="9"/>
  <c r="CN128" i="1" s="1"/>
  <c r="F24" i="9"/>
  <c r="G24" i="9"/>
  <c r="CP128" i="1"/>
  <c r="D25" i="9"/>
  <c r="CM90" i="1" s="1"/>
  <c r="E25" i="9"/>
  <c r="CN90" i="1"/>
  <c r="F25" i="9"/>
  <c r="CO90" i="1" s="1"/>
  <c r="G25" i="9"/>
  <c r="CP90" i="1"/>
  <c r="D26" i="9"/>
  <c r="CM57" i="1" s="1"/>
  <c r="E26" i="9"/>
  <c r="CN57" i="1"/>
  <c r="F26" i="9"/>
  <c r="CO57" i="1" s="1"/>
  <c r="G26" i="9"/>
  <c r="CP57" i="1"/>
  <c r="D27" i="9"/>
  <c r="CM24" i="1" s="1"/>
  <c r="E27" i="9"/>
  <c r="CN24" i="1"/>
  <c r="F27" i="9"/>
  <c r="G27" i="9"/>
  <c r="CP24" i="1" s="1"/>
  <c r="D28" i="9"/>
  <c r="CM263" i="1"/>
  <c r="E28" i="9"/>
  <c r="CN263" i="1" s="1"/>
  <c r="F28" i="9"/>
  <c r="H28" i="9" s="1"/>
  <c r="CQ263" i="1" s="1"/>
  <c r="CO263" i="1"/>
  <c r="G28" i="9"/>
  <c r="CP263" i="1" s="1"/>
  <c r="D29" i="9"/>
  <c r="CM254" i="1" s="1"/>
  <c r="E29" i="9"/>
  <c r="CN254" i="1"/>
  <c r="F29" i="9"/>
  <c r="CO254" i="1" s="1"/>
  <c r="G29" i="9"/>
  <c r="CP254" i="1"/>
  <c r="D31" i="9"/>
  <c r="CM208" i="1" s="1"/>
  <c r="E31" i="9"/>
  <c r="CN208" i="1" s="1"/>
  <c r="F31" i="9"/>
  <c r="G31" i="9"/>
  <c r="CP208" i="1" s="1"/>
  <c r="D32" i="9"/>
  <c r="CM303" i="1"/>
  <c r="E32" i="9"/>
  <c r="CN303" i="1"/>
  <c r="F32" i="9"/>
  <c r="G32" i="9"/>
  <c r="CP303" i="1" s="1"/>
  <c r="D33" i="9"/>
  <c r="CM621" i="1" s="1"/>
  <c r="E33" i="9"/>
  <c r="CN621" i="1" s="1"/>
  <c r="F33" i="9"/>
  <c r="CO621" i="1" s="1"/>
  <c r="G33" i="9"/>
  <c r="CP621" i="1" s="1"/>
  <c r="D34" i="9"/>
  <c r="E34" i="9"/>
  <c r="CN373" i="1"/>
  <c r="F34" i="9"/>
  <c r="CO373" i="1"/>
  <c r="G34" i="9"/>
  <c r="CP373" i="1" s="1"/>
  <c r="D35" i="9"/>
  <c r="CM412" i="1" s="1"/>
  <c r="E35" i="9"/>
  <c r="CN412" i="1" s="1"/>
  <c r="F35" i="9"/>
  <c r="G35" i="9"/>
  <c r="CP412" i="1"/>
  <c r="D36" i="9"/>
  <c r="CM371" i="1" s="1"/>
  <c r="E36" i="9"/>
  <c r="CN371" i="1" s="1"/>
  <c r="F36" i="9"/>
  <c r="G36" i="9"/>
  <c r="CP371" i="1" s="1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BA37" i="9"/>
  <c r="BC37" i="9"/>
  <c r="BD37" i="9"/>
  <c r="BE37" i="9"/>
  <c r="BF37" i="9"/>
  <c r="BG37" i="9"/>
  <c r="BH37" i="9"/>
  <c r="BI37" i="9"/>
  <c r="BJ37" i="9"/>
  <c r="BK37" i="9"/>
  <c r="BL37" i="9"/>
  <c r="BM37" i="9"/>
  <c r="BN37" i="9"/>
  <c r="BO37" i="9"/>
  <c r="BP37" i="9"/>
  <c r="BQ37" i="9"/>
  <c r="BR37" i="9"/>
  <c r="BS37" i="9"/>
  <c r="BT37" i="9"/>
  <c r="BU37" i="9"/>
  <c r="BV37" i="9"/>
  <c r="D41" i="9"/>
  <c r="CM5" i="1"/>
  <c r="E41" i="9"/>
  <c r="CN5" i="1" s="1"/>
  <c r="F41" i="9"/>
  <c r="CO5" i="1"/>
  <c r="G41" i="9"/>
  <c r="CP5" i="1" s="1"/>
  <c r="D42" i="9"/>
  <c r="CM26" i="1"/>
  <c r="E42" i="9"/>
  <c r="CN26" i="1"/>
  <c r="F42" i="9"/>
  <c r="CO26" i="1"/>
  <c r="G42" i="9"/>
  <c r="CP26" i="1" s="1"/>
  <c r="H42" i="9"/>
  <c r="CQ26" i="1"/>
  <c r="D43" i="9"/>
  <c r="CM29" i="1"/>
  <c r="E43" i="9"/>
  <c r="CN29" i="1"/>
  <c r="F43" i="9"/>
  <c r="G43" i="9"/>
  <c r="CP29" i="1"/>
  <c r="D44" i="9"/>
  <c r="E44" i="9"/>
  <c r="CN127" i="1"/>
  <c r="F44" i="9"/>
  <c r="CO127" i="1"/>
  <c r="G44" i="9"/>
  <c r="CP127" i="1" s="1"/>
  <c r="D45" i="9"/>
  <c r="CM48" i="1"/>
  <c r="E45" i="9"/>
  <c r="CN48" i="1"/>
  <c r="F45" i="9"/>
  <c r="CO48" i="1"/>
  <c r="G45" i="9"/>
  <c r="D46" i="9"/>
  <c r="CM145" i="1"/>
  <c r="E46" i="9"/>
  <c r="CN145" i="1" s="1"/>
  <c r="F46" i="9"/>
  <c r="G46" i="9"/>
  <c r="CP145" i="1" s="1"/>
  <c r="D47" i="9"/>
  <c r="CM155" i="1" s="1"/>
  <c r="E47" i="9"/>
  <c r="CN155" i="1"/>
  <c r="F47" i="9"/>
  <c r="G47" i="9"/>
  <c r="CP155" i="1"/>
  <c r="D48" i="9"/>
  <c r="CM153" i="1" s="1"/>
  <c r="E48" i="9"/>
  <c r="CN153" i="1" s="1"/>
  <c r="F48" i="9"/>
  <c r="CO153" i="1" s="1"/>
  <c r="G48" i="9"/>
  <c r="CP153" i="1"/>
  <c r="D49" i="9"/>
  <c r="CM372" i="1" s="1"/>
  <c r="E49" i="9"/>
  <c r="CN372" i="1" s="1"/>
  <c r="F49" i="9"/>
  <c r="CO372" i="1" s="1"/>
  <c r="G49" i="9"/>
  <c r="CP372" i="1" s="1"/>
  <c r="D50" i="9"/>
  <c r="CM437" i="1" s="1"/>
  <c r="E50" i="9"/>
  <c r="CN437" i="1" s="1"/>
  <c r="F50" i="9"/>
  <c r="G50" i="9"/>
  <c r="CP437" i="1"/>
  <c r="D51" i="9"/>
  <c r="CM407" i="1" s="1"/>
  <c r="E51" i="9"/>
  <c r="CN407" i="1"/>
  <c r="F51" i="9"/>
  <c r="G51" i="9"/>
  <c r="CP407" i="1" s="1"/>
  <c r="D52" i="9"/>
  <c r="CM368" i="1"/>
  <c r="E52" i="9"/>
  <c r="CN368" i="1" s="1"/>
  <c r="F52" i="9"/>
  <c r="G52" i="9"/>
  <c r="CP368" i="1"/>
  <c r="D54" i="9"/>
  <c r="CM778" i="1"/>
  <c r="E54" i="9"/>
  <c r="CN778" i="1"/>
  <c r="F54" i="9"/>
  <c r="G54" i="9"/>
  <c r="CP778" i="1"/>
  <c r="D55" i="9"/>
  <c r="CM278" i="1"/>
  <c r="E55" i="9"/>
  <c r="CN278" i="1" s="1"/>
  <c r="F55" i="9"/>
  <c r="CO278" i="1"/>
  <c r="G55" i="9"/>
  <c r="CP278" i="1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AA56" i="9"/>
  <c r="AB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Z56" i="9"/>
  <c r="BA56" i="9"/>
  <c r="BC56" i="9"/>
  <c r="BD56" i="9"/>
  <c r="BE56" i="9"/>
  <c r="BF56" i="9"/>
  <c r="BG56" i="9"/>
  <c r="BH56" i="9"/>
  <c r="BI56" i="9"/>
  <c r="BJ56" i="9"/>
  <c r="BK56" i="9"/>
  <c r="BL56" i="9"/>
  <c r="BM56" i="9"/>
  <c r="BN56" i="9"/>
  <c r="BO56" i="9"/>
  <c r="BP56" i="9"/>
  <c r="BQ56" i="9"/>
  <c r="BR56" i="9"/>
  <c r="BS56" i="9"/>
  <c r="BT56" i="9"/>
  <c r="BU56" i="9"/>
  <c r="BV56" i="9"/>
  <c r="D60" i="9"/>
  <c r="CM252" i="1"/>
  <c r="E60" i="9"/>
  <c r="CN252" i="1" s="1"/>
  <c r="F60" i="9"/>
  <c r="CO252" i="1"/>
  <c r="G60" i="9"/>
  <c r="CP252" i="1"/>
  <c r="D61" i="9"/>
  <c r="CM357" i="1"/>
  <c r="E61" i="9"/>
  <c r="CN357" i="1" s="1"/>
  <c r="F61" i="9"/>
  <c r="CO357" i="1"/>
  <c r="G61" i="9"/>
  <c r="CP357" i="1"/>
  <c r="D62" i="9"/>
  <c r="CM385" i="1"/>
  <c r="E62" i="9"/>
  <c r="CN385" i="1" s="1"/>
  <c r="F62" i="9"/>
  <c r="G62" i="9"/>
  <c r="CP385" i="1" s="1"/>
  <c r="D63" i="9"/>
  <c r="CM132" i="1"/>
  <c r="E63" i="9"/>
  <c r="CN132" i="1" s="1"/>
  <c r="F63" i="9"/>
  <c r="G63" i="9"/>
  <c r="CP132" i="1" s="1"/>
  <c r="D64" i="9"/>
  <c r="CM23" i="1"/>
  <c r="E64" i="9"/>
  <c r="CN23" i="1"/>
  <c r="F64" i="9"/>
  <c r="CO23" i="1"/>
  <c r="G64" i="9"/>
  <c r="CP23" i="1" s="1"/>
  <c r="H64" i="9"/>
  <c r="CQ23" i="1"/>
  <c r="D65" i="9"/>
  <c r="CM337" i="1"/>
  <c r="E65" i="9"/>
  <c r="CN337" i="1"/>
  <c r="F65" i="9"/>
  <c r="G65" i="9"/>
  <c r="CP337" i="1"/>
  <c r="D66" i="9"/>
  <c r="CM419" i="1"/>
  <c r="E66" i="9"/>
  <c r="CN419" i="1" s="1"/>
  <c r="F66" i="9"/>
  <c r="G66" i="9"/>
  <c r="CP419" i="1" s="1"/>
  <c r="D67" i="9"/>
  <c r="CM314" i="1" s="1"/>
  <c r="E67" i="9"/>
  <c r="CN314" i="1"/>
  <c r="F67" i="9"/>
  <c r="G67" i="9"/>
  <c r="CP314" i="1"/>
  <c r="D68" i="9"/>
  <c r="CM255" i="1" s="1"/>
  <c r="E68" i="9"/>
  <c r="CN255" i="1" s="1"/>
  <c r="F68" i="9"/>
  <c r="G68" i="9"/>
  <c r="CP255" i="1" s="1"/>
  <c r="D69" i="9"/>
  <c r="CM635" i="1"/>
  <c r="E69" i="9"/>
  <c r="CN635" i="1" s="1"/>
  <c r="F69" i="9"/>
  <c r="CO635" i="1"/>
  <c r="G69" i="9"/>
  <c r="CP635" i="1" s="1"/>
  <c r="D70" i="9"/>
  <c r="CM379" i="1"/>
  <c r="E70" i="9"/>
  <c r="CN379" i="1" s="1"/>
  <c r="F70" i="9"/>
  <c r="CO379" i="1"/>
  <c r="G70" i="9"/>
  <c r="CP379" i="1" s="1"/>
  <c r="D71" i="9"/>
  <c r="CM274" i="1" s="1"/>
  <c r="E71" i="9"/>
  <c r="CN274" i="1" s="1"/>
  <c r="F71" i="9"/>
  <c r="G71" i="9"/>
  <c r="CP274" i="1"/>
  <c r="D72" i="9"/>
  <c r="CM229" i="1" s="1"/>
  <c r="E72" i="9"/>
  <c r="CN229" i="1" s="1"/>
  <c r="F72" i="9"/>
  <c r="G72" i="9"/>
  <c r="CP229" i="1" s="1"/>
  <c r="D74" i="9"/>
  <c r="CM362" i="1" s="1"/>
  <c r="E74" i="9"/>
  <c r="CN362" i="1" s="1"/>
  <c r="F74" i="9"/>
  <c r="CO362" i="1" s="1"/>
  <c r="G74" i="9"/>
  <c r="CP362" i="1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Z75" i="9"/>
  <c r="AA75" i="9"/>
  <c r="AB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AS75" i="9"/>
  <c r="AT75" i="9"/>
  <c r="AU75" i="9"/>
  <c r="AV75" i="9"/>
  <c r="AW75" i="9"/>
  <c r="AX75" i="9"/>
  <c r="AY75" i="9"/>
  <c r="AZ75" i="9"/>
  <c r="BA75" i="9"/>
  <c r="BC75" i="9"/>
  <c r="BD75" i="9"/>
  <c r="BE75" i="9"/>
  <c r="BF75" i="9"/>
  <c r="BG75" i="9"/>
  <c r="BH75" i="9"/>
  <c r="BI75" i="9"/>
  <c r="BJ75" i="9"/>
  <c r="BK75" i="9"/>
  <c r="BL75" i="9"/>
  <c r="BM75" i="9"/>
  <c r="BN75" i="9"/>
  <c r="BO75" i="9"/>
  <c r="BP75" i="9"/>
  <c r="BQ75" i="9"/>
  <c r="BR75" i="9"/>
  <c r="BS75" i="9"/>
  <c r="BT75" i="9"/>
  <c r="BU75" i="9"/>
  <c r="BV75" i="9"/>
  <c r="D79" i="9"/>
  <c r="CM525" i="1" s="1"/>
  <c r="E79" i="9"/>
  <c r="CN525" i="1" s="1"/>
  <c r="F79" i="9"/>
  <c r="CO525" i="1" s="1"/>
  <c r="G79" i="9"/>
  <c r="CP525" i="1" s="1"/>
  <c r="D80" i="9"/>
  <c r="CM3" i="1"/>
  <c r="E80" i="9"/>
  <c r="CN3" i="1" s="1"/>
  <c r="F80" i="9"/>
  <c r="CO3" i="1"/>
  <c r="G80" i="9"/>
  <c r="CP3" i="1" s="1"/>
  <c r="D82" i="9"/>
  <c r="CM59" i="1"/>
  <c r="E82" i="9"/>
  <c r="CN59" i="1" s="1"/>
  <c r="F82" i="9"/>
  <c r="CO59" i="1"/>
  <c r="G82" i="9"/>
  <c r="CP59" i="1" s="1"/>
  <c r="D83" i="9"/>
  <c r="CM51" i="1"/>
  <c r="E83" i="9"/>
  <c r="CN51" i="1" s="1"/>
  <c r="F83" i="9"/>
  <c r="G83" i="9"/>
  <c r="D84" i="9"/>
  <c r="CM398" i="1" s="1"/>
  <c r="E84" i="9"/>
  <c r="CN398" i="1" s="1"/>
  <c r="F84" i="9"/>
  <c r="G84" i="9"/>
  <c r="CP398" i="1" s="1"/>
  <c r="D85" i="9"/>
  <c r="CM307" i="1" s="1"/>
  <c r="E85" i="9"/>
  <c r="CN307" i="1"/>
  <c r="F85" i="9"/>
  <c r="G85" i="9"/>
  <c r="CP307" i="1" s="1"/>
  <c r="D86" i="9"/>
  <c r="CM241" i="1" s="1"/>
  <c r="E86" i="9"/>
  <c r="CN241" i="1" s="1"/>
  <c r="F86" i="9"/>
  <c r="CO241" i="1"/>
  <c r="G86" i="9"/>
  <c r="CP241" i="1" s="1"/>
  <c r="D87" i="9"/>
  <c r="CM324" i="1"/>
  <c r="E87" i="9"/>
  <c r="CN324" i="1" s="1"/>
  <c r="F87" i="9"/>
  <c r="CO324" i="1"/>
  <c r="G87" i="9"/>
  <c r="CP324" i="1" s="1"/>
  <c r="H87" i="9"/>
  <c r="CQ324" i="1"/>
  <c r="D88" i="9"/>
  <c r="CM262" i="1" s="1"/>
  <c r="E88" i="9"/>
  <c r="CN262" i="1" s="1"/>
  <c r="F88" i="9"/>
  <c r="G88" i="9"/>
  <c r="CP262" i="1" s="1"/>
  <c r="D89" i="9"/>
  <c r="CM341" i="1" s="1"/>
  <c r="E89" i="9"/>
  <c r="CN341" i="1" s="1"/>
  <c r="F89" i="9"/>
  <c r="G89" i="9"/>
  <c r="CP341" i="1"/>
  <c r="D90" i="9"/>
  <c r="CM290" i="1" s="1"/>
  <c r="E90" i="9"/>
  <c r="CN290" i="1"/>
  <c r="F90" i="9"/>
  <c r="CO290" i="1"/>
  <c r="G90" i="9"/>
  <c r="CP290" i="1"/>
  <c r="D91" i="9"/>
  <c r="CM413" i="1" s="1"/>
  <c r="E91" i="9"/>
  <c r="CN413" i="1"/>
  <c r="F91" i="9"/>
  <c r="CO413" i="1" s="1"/>
  <c r="G91" i="9"/>
  <c r="CP413" i="1"/>
  <c r="D92" i="9"/>
  <c r="CM656" i="1" s="1"/>
  <c r="E92" i="9"/>
  <c r="CN656" i="1"/>
  <c r="F92" i="9"/>
  <c r="G92" i="9"/>
  <c r="CP656" i="1" s="1"/>
  <c r="D93" i="9"/>
  <c r="E93" i="9"/>
  <c r="CN430" i="1" s="1"/>
  <c r="F93" i="9"/>
  <c r="CO430" i="1"/>
  <c r="G93" i="9"/>
  <c r="CP430" i="1" s="1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Y94" i="9"/>
  <c r="Z94" i="9"/>
  <c r="AA94" i="9"/>
  <c r="AB94" i="9"/>
  <c r="AD94" i="9"/>
  <c r="AE94" i="9"/>
  <c r="AF94" i="9"/>
  <c r="AG94" i="9"/>
  <c r="AH94" i="9"/>
  <c r="AI94" i="9"/>
  <c r="AJ94" i="9"/>
  <c r="AK94" i="9"/>
  <c r="AL94" i="9"/>
  <c r="AM94" i="9"/>
  <c r="AN94" i="9"/>
  <c r="AO94" i="9"/>
  <c r="AP94" i="9"/>
  <c r="AQ94" i="9"/>
  <c r="AR94" i="9"/>
  <c r="AS94" i="9"/>
  <c r="AT94" i="9"/>
  <c r="AU94" i="9"/>
  <c r="AV94" i="9"/>
  <c r="AW94" i="9"/>
  <c r="AX94" i="9"/>
  <c r="AY94" i="9"/>
  <c r="AZ94" i="9"/>
  <c r="BA94" i="9"/>
  <c r="BC94" i="9"/>
  <c r="BD94" i="9"/>
  <c r="BE94" i="9"/>
  <c r="BF94" i="9"/>
  <c r="BG94" i="9"/>
  <c r="BH94" i="9"/>
  <c r="BI94" i="9"/>
  <c r="BJ94" i="9"/>
  <c r="BK94" i="9"/>
  <c r="BL94" i="9"/>
  <c r="BM94" i="9"/>
  <c r="BN94" i="9"/>
  <c r="BO94" i="9"/>
  <c r="BP94" i="9"/>
  <c r="BQ94" i="9"/>
  <c r="BR94" i="9"/>
  <c r="BS94" i="9"/>
  <c r="BT94" i="9"/>
  <c r="BU94" i="9"/>
  <c r="BV94" i="9"/>
  <c r="D98" i="9"/>
  <c r="CM4" i="1"/>
  <c r="E98" i="9"/>
  <c r="CN4" i="1" s="1"/>
  <c r="F98" i="9"/>
  <c r="CO4" i="1"/>
  <c r="G98" i="9"/>
  <c r="CP4" i="1"/>
  <c r="D99" i="9"/>
  <c r="CM65" i="1"/>
  <c r="E99" i="9"/>
  <c r="CN65" i="1" s="1"/>
  <c r="F99" i="9"/>
  <c r="G99" i="9"/>
  <c r="CP65" i="1" s="1"/>
  <c r="D100" i="9"/>
  <c r="CM137" i="1"/>
  <c r="E100" i="9"/>
  <c r="CN137" i="1" s="1"/>
  <c r="F100" i="9"/>
  <c r="G100" i="9"/>
  <c r="CP137" i="1" s="1"/>
  <c r="D101" i="9"/>
  <c r="CM176" i="1"/>
  <c r="E101" i="9"/>
  <c r="CN176" i="1" s="1"/>
  <c r="F101" i="9"/>
  <c r="CO176" i="1"/>
  <c r="G101" i="9"/>
  <c r="CP176" i="1" s="1"/>
  <c r="D102" i="9"/>
  <c r="E102" i="9"/>
  <c r="CN599" i="1"/>
  <c r="F102" i="9"/>
  <c r="CO599" i="1" s="1"/>
  <c r="G102" i="9"/>
  <c r="CP599" i="1"/>
  <c r="D103" i="9"/>
  <c r="CM384" i="1" s="1"/>
  <c r="E103" i="9"/>
  <c r="CN384" i="1" s="1"/>
  <c r="F103" i="9"/>
  <c r="G103" i="9"/>
  <c r="CP384" i="1"/>
  <c r="D104" i="9"/>
  <c r="CM185" i="1"/>
  <c r="E104" i="9"/>
  <c r="CN185" i="1" s="1"/>
  <c r="F104" i="9"/>
  <c r="G104" i="9"/>
  <c r="CP185" i="1"/>
  <c r="D105" i="9"/>
  <c r="CM283" i="1" s="1"/>
  <c r="E105" i="9"/>
  <c r="CN283" i="1"/>
  <c r="F105" i="9"/>
  <c r="CO283" i="1" s="1"/>
  <c r="G105" i="9"/>
  <c r="CP283" i="1" s="1"/>
  <c r="D106" i="9"/>
  <c r="CM535" i="1"/>
  <c r="E106" i="9"/>
  <c r="CN535" i="1" s="1"/>
  <c r="F106" i="9"/>
  <c r="CO535" i="1"/>
  <c r="G106" i="9"/>
  <c r="CP535" i="1" s="1"/>
  <c r="D107" i="9"/>
  <c r="CM304" i="1" s="1"/>
  <c r="E107" i="9"/>
  <c r="CN304" i="1" s="1"/>
  <c r="F107" i="9"/>
  <c r="H107" i="9" s="1"/>
  <c r="CQ304" i="1" s="1"/>
  <c r="G107" i="9"/>
  <c r="CP304" i="1" s="1"/>
  <c r="D108" i="9"/>
  <c r="CM288" i="1"/>
  <c r="E108" i="9"/>
  <c r="CN288" i="1" s="1"/>
  <c r="F108" i="9"/>
  <c r="CO288" i="1"/>
  <c r="G108" i="9"/>
  <c r="CP288" i="1" s="1"/>
  <c r="D109" i="9"/>
  <c r="E109" i="9"/>
  <c r="CN40" i="1" s="1"/>
  <c r="F109" i="9"/>
  <c r="CO40" i="1"/>
  <c r="G109" i="9"/>
  <c r="CP40" i="1" s="1"/>
  <c r="D110" i="9"/>
  <c r="CM687" i="1" s="1"/>
  <c r="E110" i="9"/>
  <c r="CN687" i="1"/>
  <c r="F110" i="9"/>
  <c r="CO687" i="1" s="1"/>
  <c r="G110" i="9"/>
  <c r="CP687" i="1" s="1"/>
  <c r="D111" i="9"/>
  <c r="CM219" i="1" s="1"/>
  <c r="E111" i="9"/>
  <c r="CN219" i="1" s="1"/>
  <c r="F111" i="9"/>
  <c r="G111" i="9"/>
  <c r="CP219" i="1"/>
  <c r="D112" i="9"/>
  <c r="CM370" i="1" s="1"/>
  <c r="E112" i="9"/>
  <c r="CN370" i="1" s="1"/>
  <c r="F112" i="9"/>
  <c r="CO370" i="1" s="1"/>
  <c r="G112" i="9"/>
  <c r="CP370" i="1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V113" i="9"/>
  <c r="W113" i="9"/>
  <c r="X113" i="9"/>
  <c r="Y113" i="9"/>
  <c r="Z113" i="9"/>
  <c r="AA113" i="9"/>
  <c r="AB113" i="9"/>
  <c r="AD113" i="9"/>
  <c r="AE113" i="9"/>
  <c r="AF113" i="9"/>
  <c r="AG113" i="9"/>
  <c r="AH113" i="9"/>
  <c r="AI113" i="9"/>
  <c r="AJ113" i="9"/>
  <c r="AK113" i="9"/>
  <c r="AL113" i="9"/>
  <c r="AM113" i="9"/>
  <c r="AN113" i="9"/>
  <c r="AO113" i="9"/>
  <c r="AP113" i="9"/>
  <c r="AQ113" i="9"/>
  <c r="AR113" i="9"/>
  <c r="AS113" i="9"/>
  <c r="AT113" i="9"/>
  <c r="AU113" i="9"/>
  <c r="AV113" i="9"/>
  <c r="AW113" i="9"/>
  <c r="AX113" i="9"/>
  <c r="AY113" i="9"/>
  <c r="AZ113" i="9"/>
  <c r="BA113" i="9"/>
  <c r="BC113" i="9"/>
  <c r="BD113" i="9"/>
  <c r="BE113" i="9"/>
  <c r="BF113" i="9"/>
  <c r="BG113" i="9"/>
  <c r="BH113" i="9"/>
  <c r="BI113" i="9"/>
  <c r="BJ113" i="9"/>
  <c r="BK113" i="9"/>
  <c r="BL113" i="9"/>
  <c r="BM113" i="9"/>
  <c r="BN113" i="9"/>
  <c r="BO113" i="9"/>
  <c r="BP113" i="9"/>
  <c r="BQ113" i="9"/>
  <c r="BR113" i="9"/>
  <c r="BS113" i="9"/>
  <c r="BT113" i="9"/>
  <c r="BU113" i="9"/>
  <c r="BV113" i="9"/>
  <c r="D117" i="9"/>
  <c r="CM78" i="1" s="1"/>
  <c r="E117" i="9"/>
  <c r="CN78" i="1"/>
  <c r="F117" i="9"/>
  <c r="CO78" i="1" s="1"/>
  <c r="G117" i="9"/>
  <c r="CP78" i="1"/>
  <c r="D118" i="9"/>
  <c r="CM60" i="1" s="1"/>
  <c r="E118" i="9"/>
  <c r="CN60" i="1" s="1"/>
  <c r="F118" i="9"/>
  <c r="G118" i="9"/>
  <c r="CP60" i="1" s="1"/>
  <c r="D119" i="9"/>
  <c r="CM268" i="1" s="1"/>
  <c r="E119" i="9"/>
  <c r="CN268" i="1" s="1"/>
  <c r="F119" i="9"/>
  <c r="G119" i="9"/>
  <c r="CP268" i="1" s="1"/>
  <c r="D120" i="9"/>
  <c r="CM102" i="1" s="1"/>
  <c r="E120" i="9"/>
  <c r="CN102" i="1"/>
  <c r="F120" i="9"/>
  <c r="CO102" i="1"/>
  <c r="G120" i="9"/>
  <c r="CP102" i="1" s="1"/>
  <c r="D121" i="9"/>
  <c r="CM266" i="1"/>
  <c r="E121" i="9"/>
  <c r="CN266" i="1" s="1"/>
  <c r="F121" i="9"/>
  <c r="H121" i="9" s="1"/>
  <c r="CQ266" i="1" s="1"/>
  <c r="CO266" i="1"/>
  <c r="G121" i="9"/>
  <c r="CP266" i="1" s="1"/>
  <c r="D122" i="9"/>
  <c r="CM53" i="1" s="1"/>
  <c r="E122" i="9"/>
  <c r="CN53" i="1"/>
  <c r="F122" i="9"/>
  <c r="G122" i="9"/>
  <c r="CP53" i="1" s="1"/>
  <c r="D123" i="9"/>
  <c r="E123" i="9"/>
  <c r="CN267" i="1" s="1"/>
  <c r="F123" i="9"/>
  <c r="CO267" i="1"/>
  <c r="G123" i="9"/>
  <c r="CP267" i="1" s="1"/>
  <c r="D124" i="9"/>
  <c r="CM646" i="1"/>
  <c r="E124" i="9"/>
  <c r="CN646" i="1" s="1"/>
  <c r="F124" i="9"/>
  <c r="CO646" i="1"/>
  <c r="G124" i="9"/>
  <c r="CP646" i="1" s="1"/>
  <c r="D125" i="9"/>
  <c r="CM256" i="1"/>
  <c r="E125" i="9"/>
  <c r="CN256" i="1"/>
  <c r="F125" i="9"/>
  <c r="G125" i="9"/>
  <c r="CP256" i="1" s="1"/>
  <c r="D126" i="9"/>
  <c r="CM73" i="1" s="1"/>
  <c r="E126" i="9"/>
  <c r="F126" i="9"/>
  <c r="G126" i="9"/>
  <c r="CP73" i="1" s="1"/>
  <c r="D127" i="9"/>
  <c r="CM347" i="1" s="1"/>
  <c r="E127" i="9"/>
  <c r="CN347" i="1" s="1"/>
  <c r="F127" i="9"/>
  <c r="G127" i="9"/>
  <c r="CP347" i="1"/>
  <c r="D128" i="9"/>
  <c r="E128" i="9"/>
  <c r="CN507" i="1"/>
  <c r="F128" i="9"/>
  <c r="CO507" i="1" s="1"/>
  <c r="G128" i="9"/>
  <c r="CP507" i="1"/>
  <c r="D129" i="9"/>
  <c r="CM215" i="1"/>
  <c r="E129" i="9"/>
  <c r="CN215" i="1" s="1"/>
  <c r="F129" i="9"/>
  <c r="G129" i="9"/>
  <c r="CP215" i="1" s="1"/>
  <c r="D130" i="9"/>
  <c r="CM730" i="1" s="1"/>
  <c r="E130" i="9"/>
  <c r="CN730" i="1"/>
  <c r="F130" i="9"/>
  <c r="G130" i="9"/>
  <c r="CP730" i="1"/>
  <c r="D131" i="9"/>
  <c r="CM673" i="1" s="1"/>
  <c r="E131" i="9"/>
  <c r="CN673" i="1" s="1"/>
  <c r="F131" i="9"/>
  <c r="G131" i="9"/>
  <c r="CP673" i="1" s="1"/>
  <c r="I132" i="9"/>
  <c r="J132" i="9"/>
  <c r="K132" i="9"/>
  <c r="L132" i="9"/>
  <c r="M132" i="9"/>
  <c r="N132" i="9"/>
  <c r="O132" i="9"/>
  <c r="P132" i="9"/>
  <c r="Q132" i="9"/>
  <c r="R132" i="9"/>
  <c r="S132" i="9"/>
  <c r="T132" i="9"/>
  <c r="U132" i="9"/>
  <c r="V132" i="9"/>
  <c r="W132" i="9"/>
  <c r="X132" i="9"/>
  <c r="Y132" i="9"/>
  <c r="Z132" i="9"/>
  <c r="AA132" i="9"/>
  <c r="AB132" i="9"/>
  <c r="AD132" i="9"/>
  <c r="AE132" i="9"/>
  <c r="AF132" i="9"/>
  <c r="AG132" i="9"/>
  <c r="AH132" i="9"/>
  <c r="AI132" i="9"/>
  <c r="AJ132" i="9"/>
  <c r="AK132" i="9"/>
  <c r="AL132" i="9"/>
  <c r="AM132" i="9"/>
  <c r="AN132" i="9"/>
  <c r="AO132" i="9"/>
  <c r="AP132" i="9"/>
  <c r="AQ132" i="9"/>
  <c r="AR132" i="9"/>
  <c r="AS132" i="9"/>
  <c r="AT132" i="9"/>
  <c r="AU132" i="9"/>
  <c r="AV132" i="9"/>
  <c r="AW132" i="9"/>
  <c r="AX132" i="9"/>
  <c r="AY132" i="9"/>
  <c r="AZ132" i="9"/>
  <c r="BA132" i="9"/>
  <c r="BC132" i="9"/>
  <c r="BD132" i="9"/>
  <c r="BE132" i="9"/>
  <c r="BF132" i="9"/>
  <c r="BG132" i="9"/>
  <c r="BH132" i="9"/>
  <c r="BI132" i="9"/>
  <c r="BJ132" i="9"/>
  <c r="BK132" i="9"/>
  <c r="BL132" i="9"/>
  <c r="BM132" i="9"/>
  <c r="BN132" i="9"/>
  <c r="BO132" i="9"/>
  <c r="BP132" i="9"/>
  <c r="BQ132" i="9"/>
  <c r="BR132" i="9"/>
  <c r="BS132" i="9"/>
  <c r="BT132" i="9"/>
  <c r="BU132" i="9"/>
  <c r="BV132" i="9"/>
  <c r="D136" i="9"/>
  <c r="CM19" i="1"/>
  <c r="E136" i="9"/>
  <c r="CN19" i="1" s="1"/>
  <c r="F136" i="9"/>
  <c r="CO19" i="1" s="1"/>
  <c r="G136" i="9"/>
  <c r="CP19" i="1" s="1"/>
  <c r="D137" i="9"/>
  <c r="CM32" i="1" s="1"/>
  <c r="E137" i="9"/>
  <c r="CN32" i="1" s="1"/>
  <c r="F137" i="9"/>
  <c r="G137" i="9"/>
  <c r="CP32" i="1"/>
  <c r="D138" i="9"/>
  <c r="CM49" i="1" s="1"/>
  <c r="E138" i="9"/>
  <c r="CN49" i="1"/>
  <c r="F138" i="9"/>
  <c r="CO49" i="1"/>
  <c r="G138" i="9"/>
  <c r="CP49" i="1" s="1"/>
  <c r="D139" i="9"/>
  <c r="CM34" i="1" s="1"/>
  <c r="E139" i="9"/>
  <c r="CN34" i="1"/>
  <c r="F139" i="9"/>
  <c r="CO34" i="1" s="1"/>
  <c r="G139" i="9"/>
  <c r="CP34" i="1"/>
  <c r="D140" i="9"/>
  <c r="CM58" i="1" s="1"/>
  <c r="E140" i="9"/>
  <c r="CN58" i="1"/>
  <c r="F140" i="9"/>
  <c r="CO58" i="1"/>
  <c r="G140" i="9"/>
  <c r="CP58" i="1"/>
  <c r="D141" i="9"/>
  <c r="CM233" i="1" s="1"/>
  <c r="E141" i="9"/>
  <c r="CN233" i="1"/>
  <c r="F141" i="9"/>
  <c r="CO233" i="1"/>
  <c r="G141" i="9"/>
  <c r="CP233" i="1" s="1"/>
  <c r="D142" i="9"/>
  <c r="CM18" i="1" s="1"/>
  <c r="E142" i="9"/>
  <c r="CN18" i="1"/>
  <c r="F142" i="9"/>
  <c r="G142" i="9"/>
  <c r="CP18" i="1"/>
  <c r="D143" i="9"/>
  <c r="CM70" i="1"/>
  <c r="E143" i="9"/>
  <c r="CN70" i="1" s="1"/>
  <c r="F143" i="9"/>
  <c r="H143" i="9" s="1"/>
  <c r="CQ70" i="1" s="1"/>
  <c r="CO70" i="1"/>
  <c r="G143" i="9"/>
  <c r="CP70" i="1" s="1"/>
  <c r="D145" i="9"/>
  <c r="CM198" i="1"/>
  <c r="E145" i="9"/>
  <c r="CN198" i="1" s="1"/>
  <c r="F145" i="9"/>
  <c r="G145" i="9"/>
  <c r="CP198" i="1" s="1"/>
  <c r="D146" i="9"/>
  <c r="CM187" i="1"/>
  <c r="E146" i="9"/>
  <c r="CN187" i="1" s="1"/>
  <c r="F146" i="9"/>
  <c r="G146" i="9"/>
  <c r="CP187" i="1" s="1"/>
  <c r="D148" i="9"/>
  <c r="CM553" i="1" s="1"/>
  <c r="E148" i="9"/>
  <c r="CN553" i="1"/>
  <c r="F148" i="9"/>
  <c r="G148" i="9"/>
  <c r="CP553" i="1"/>
  <c r="D149" i="9"/>
  <c r="CM455" i="1" s="1"/>
  <c r="E149" i="9"/>
  <c r="CN455" i="1" s="1"/>
  <c r="F149" i="9"/>
  <c r="CO455" i="1" s="1"/>
  <c r="G149" i="9"/>
  <c r="CP455" i="1"/>
  <c r="D150" i="9"/>
  <c r="E150" i="9"/>
  <c r="CN570" i="1" s="1"/>
  <c r="F150" i="9"/>
  <c r="CO570" i="1" s="1"/>
  <c r="G150" i="9"/>
  <c r="CP570" i="1"/>
  <c r="D151" i="9"/>
  <c r="CM331" i="1"/>
  <c r="E151" i="9"/>
  <c r="CN331" i="1"/>
  <c r="F151" i="9"/>
  <c r="G151" i="9"/>
  <c r="CP331" i="1" s="1"/>
  <c r="I152" i="9"/>
  <c r="J152" i="9"/>
  <c r="K152" i="9"/>
  <c r="L152" i="9"/>
  <c r="M152" i="9"/>
  <c r="N152" i="9"/>
  <c r="O152" i="9"/>
  <c r="P152" i="9"/>
  <c r="Q152" i="9"/>
  <c r="R152" i="9"/>
  <c r="S152" i="9"/>
  <c r="T152" i="9"/>
  <c r="U152" i="9"/>
  <c r="V152" i="9"/>
  <c r="W152" i="9"/>
  <c r="X152" i="9"/>
  <c r="Y152" i="9"/>
  <c r="Z152" i="9"/>
  <c r="AA152" i="9"/>
  <c r="AB152" i="9"/>
  <c r="AD152" i="9"/>
  <c r="AE152" i="9"/>
  <c r="AF152" i="9"/>
  <c r="AG152" i="9"/>
  <c r="AH152" i="9"/>
  <c r="AI152" i="9"/>
  <c r="AJ152" i="9"/>
  <c r="AK152" i="9"/>
  <c r="AL152" i="9"/>
  <c r="AM152" i="9"/>
  <c r="AN152" i="9"/>
  <c r="AO152" i="9"/>
  <c r="AP152" i="9"/>
  <c r="AQ152" i="9"/>
  <c r="AR152" i="9"/>
  <c r="AS152" i="9"/>
  <c r="AT152" i="9"/>
  <c r="AU152" i="9"/>
  <c r="AV152" i="9"/>
  <c r="AW152" i="9"/>
  <c r="AX152" i="9"/>
  <c r="AY152" i="9"/>
  <c r="AZ152" i="9"/>
  <c r="BA152" i="9"/>
  <c r="BC152" i="9"/>
  <c r="BD152" i="9"/>
  <c r="BE152" i="9"/>
  <c r="BF152" i="9"/>
  <c r="BG152" i="9"/>
  <c r="BH152" i="9"/>
  <c r="BI152" i="9"/>
  <c r="BJ152" i="9"/>
  <c r="BK152" i="9"/>
  <c r="BL152" i="9"/>
  <c r="BM152" i="9"/>
  <c r="BN152" i="9"/>
  <c r="BO152" i="9"/>
  <c r="BP152" i="9"/>
  <c r="BQ152" i="9"/>
  <c r="BR152" i="9"/>
  <c r="BS152" i="9"/>
  <c r="BT152" i="9"/>
  <c r="BU152" i="9"/>
  <c r="BV152" i="9"/>
  <c r="D156" i="9"/>
  <c r="CM8" i="1"/>
  <c r="E156" i="9"/>
  <c r="CN8" i="1" s="1"/>
  <c r="F156" i="9"/>
  <c r="H156" i="9"/>
  <c r="CQ8" i="1"/>
  <c r="G156" i="9"/>
  <c r="CP8" i="1" s="1"/>
  <c r="D157" i="9"/>
  <c r="CM12" i="1"/>
  <c r="E157" i="9"/>
  <c r="CN12" i="1"/>
  <c r="F157" i="9"/>
  <c r="CO12" i="1" s="1"/>
  <c r="G157" i="9"/>
  <c r="CP12" i="1" s="1"/>
  <c r="D158" i="9"/>
  <c r="CM122" i="1"/>
  <c r="E158" i="9"/>
  <c r="F158" i="9"/>
  <c r="G158" i="9"/>
  <c r="CP122" i="1"/>
  <c r="D159" i="9"/>
  <c r="CM342" i="1" s="1"/>
  <c r="E159" i="9"/>
  <c r="CN342" i="1"/>
  <c r="F159" i="9"/>
  <c r="CO342" i="1"/>
  <c r="G159" i="9"/>
  <c r="CP342" i="1"/>
  <c r="H159" i="9"/>
  <c r="CQ342" i="1" s="1"/>
  <c r="D160" i="9"/>
  <c r="CM239" i="1"/>
  <c r="E160" i="9"/>
  <c r="CN239" i="1"/>
  <c r="F160" i="9"/>
  <c r="H160" i="9" s="1"/>
  <c r="CQ239" i="1" s="1"/>
  <c r="G160" i="9"/>
  <c r="CP239" i="1" s="1"/>
  <c r="D161" i="9"/>
  <c r="CM104" i="1" s="1"/>
  <c r="E161" i="9"/>
  <c r="CN104" i="1"/>
  <c r="F161" i="9"/>
  <c r="G161" i="9"/>
  <c r="CP104" i="1" s="1"/>
  <c r="D162" i="9"/>
  <c r="CM133" i="1" s="1"/>
  <c r="E162" i="9"/>
  <c r="CN133" i="1"/>
  <c r="F162" i="9"/>
  <c r="G162" i="9"/>
  <c r="CP133" i="1"/>
  <c r="D163" i="9"/>
  <c r="CM498" i="1" s="1"/>
  <c r="E163" i="9"/>
  <c r="CN498" i="1" s="1"/>
  <c r="F163" i="9"/>
  <c r="G163" i="9"/>
  <c r="CP498" i="1" s="1"/>
  <c r="D164" i="9"/>
  <c r="CM282" i="1"/>
  <c r="E164" i="9"/>
  <c r="CN282" i="1" s="1"/>
  <c r="F164" i="9"/>
  <c r="CO282" i="1"/>
  <c r="G164" i="9"/>
  <c r="CP282" i="1" s="1"/>
  <c r="D165" i="9"/>
  <c r="CM227" i="1"/>
  <c r="E165" i="9"/>
  <c r="CN227" i="1" s="1"/>
  <c r="F165" i="9"/>
  <c r="CO227" i="1"/>
  <c r="G165" i="9"/>
  <c r="CP227" i="1" s="1"/>
  <c r="D166" i="9"/>
  <c r="CM681" i="1" s="1"/>
  <c r="E166" i="9"/>
  <c r="CN681" i="1" s="1"/>
  <c r="F166" i="9"/>
  <c r="G166" i="9"/>
  <c r="CP681" i="1"/>
  <c r="D168" i="9"/>
  <c r="CM409" i="1" s="1"/>
  <c r="E168" i="9"/>
  <c r="CN409" i="1" s="1"/>
  <c r="F168" i="9"/>
  <c r="G168" i="9"/>
  <c r="CP409" i="1" s="1"/>
  <c r="D170" i="9"/>
  <c r="CM447" i="1" s="1"/>
  <c r="E170" i="9"/>
  <c r="CN447" i="1"/>
  <c r="F170" i="9"/>
  <c r="CO447" i="1" s="1"/>
  <c r="G170" i="9"/>
  <c r="CP447" i="1"/>
  <c r="D171" i="9"/>
  <c r="CM169" i="1" s="1"/>
  <c r="E171" i="9"/>
  <c r="CN169" i="1" s="1"/>
  <c r="F171" i="9"/>
  <c r="CO169" i="1" s="1"/>
  <c r="G171" i="9"/>
  <c r="CP169" i="1" s="1"/>
  <c r="I172" i="9"/>
  <c r="J172" i="9"/>
  <c r="K172" i="9"/>
  <c r="L172" i="9"/>
  <c r="M172" i="9"/>
  <c r="N172" i="9"/>
  <c r="O172" i="9"/>
  <c r="P172" i="9"/>
  <c r="Q172" i="9"/>
  <c r="R172" i="9"/>
  <c r="S172" i="9"/>
  <c r="T172" i="9"/>
  <c r="U172" i="9"/>
  <c r="V172" i="9"/>
  <c r="W172" i="9"/>
  <c r="X172" i="9"/>
  <c r="Y172" i="9"/>
  <c r="Z172" i="9"/>
  <c r="AA172" i="9"/>
  <c r="AB172" i="9"/>
  <c r="AD172" i="9"/>
  <c r="AE172" i="9"/>
  <c r="AF172" i="9"/>
  <c r="AG172" i="9"/>
  <c r="AH172" i="9"/>
  <c r="AI172" i="9"/>
  <c r="AJ172" i="9"/>
  <c r="AK172" i="9"/>
  <c r="AL172" i="9"/>
  <c r="AM172" i="9"/>
  <c r="AN172" i="9"/>
  <c r="AO172" i="9"/>
  <c r="AP172" i="9"/>
  <c r="AQ172" i="9"/>
  <c r="AR172" i="9"/>
  <c r="AS172" i="9"/>
  <c r="AT172" i="9"/>
  <c r="AU172" i="9"/>
  <c r="AV172" i="9"/>
  <c r="AW172" i="9"/>
  <c r="AX172" i="9"/>
  <c r="AY172" i="9"/>
  <c r="AZ172" i="9"/>
  <c r="BA172" i="9"/>
  <c r="BC172" i="9"/>
  <c r="BD172" i="9"/>
  <c r="BE172" i="9"/>
  <c r="BF172" i="9"/>
  <c r="BG172" i="9"/>
  <c r="BH172" i="9"/>
  <c r="BI172" i="9"/>
  <c r="BJ172" i="9"/>
  <c r="BK172" i="9"/>
  <c r="BL172" i="9"/>
  <c r="BM172" i="9"/>
  <c r="BN172" i="9"/>
  <c r="BO172" i="9"/>
  <c r="BP172" i="9"/>
  <c r="BQ172" i="9"/>
  <c r="BR172" i="9"/>
  <c r="BS172" i="9"/>
  <c r="BT172" i="9"/>
  <c r="BU172" i="9"/>
  <c r="BV172" i="9"/>
  <c r="D176" i="9"/>
  <c r="CM86" i="1" s="1"/>
  <c r="E176" i="9"/>
  <c r="F176" i="9"/>
  <c r="CO86" i="1"/>
  <c r="G176" i="9"/>
  <c r="CP86" i="1" s="1"/>
  <c r="D177" i="9"/>
  <c r="CM35" i="1"/>
  <c r="E177" i="9"/>
  <c r="CN35" i="1" s="1"/>
  <c r="F177" i="9"/>
  <c r="CO35" i="1"/>
  <c r="G177" i="9"/>
  <c r="CP35" i="1"/>
  <c r="D178" i="9"/>
  <c r="CM42" i="1"/>
  <c r="E178" i="9"/>
  <c r="CN42" i="1" s="1"/>
  <c r="F178" i="9"/>
  <c r="G178" i="9"/>
  <c r="D179" i="9"/>
  <c r="CM251" i="1" s="1"/>
  <c r="E179" i="9"/>
  <c r="CN251" i="1"/>
  <c r="F179" i="9"/>
  <c r="CO251" i="1" s="1"/>
  <c r="G179" i="9"/>
  <c r="CP251" i="1"/>
  <c r="D180" i="9"/>
  <c r="CM10" i="1"/>
  <c r="E180" i="9"/>
  <c r="CN10" i="1"/>
  <c r="F180" i="9"/>
  <c r="G180" i="9"/>
  <c r="CP10" i="1"/>
  <c r="D181" i="9"/>
  <c r="CM160" i="1" s="1"/>
  <c r="E181" i="9"/>
  <c r="CN160" i="1"/>
  <c r="F181" i="9"/>
  <c r="CO160" i="1" s="1"/>
  <c r="G181" i="9"/>
  <c r="CP160" i="1"/>
  <c r="D182" i="9"/>
  <c r="CM67" i="1"/>
  <c r="E182" i="9"/>
  <c r="CN67" i="1" s="1"/>
  <c r="F182" i="9"/>
  <c r="H182" i="9" s="1"/>
  <c r="CO67" i="1"/>
  <c r="G182" i="9"/>
  <c r="CP67" i="1" s="1"/>
  <c r="CQ67" i="1"/>
  <c r="D183" i="9"/>
  <c r="CM134" i="1" s="1"/>
  <c r="E183" i="9"/>
  <c r="CN134" i="1"/>
  <c r="F183" i="9"/>
  <c r="G183" i="9"/>
  <c r="CP134" i="1" s="1"/>
  <c r="D184" i="9"/>
  <c r="CM39" i="1"/>
  <c r="E184" i="9"/>
  <c r="CN39" i="1"/>
  <c r="F184" i="9"/>
  <c r="G184" i="9"/>
  <c r="CP39" i="1" s="1"/>
  <c r="D185" i="9"/>
  <c r="CM273" i="1" s="1"/>
  <c r="E185" i="9"/>
  <c r="CN273" i="1" s="1"/>
  <c r="F185" i="9"/>
  <c r="CO273" i="1" s="1"/>
  <c r="G185" i="9"/>
  <c r="CP273" i="1" s="1"/>
  <c r="D186" i="9"/>
  <c r="CM661" i="1" s="1"/>
  <c r="E186" i="9"/>
  <c r="CN661" i="1" s="1"/>
  <c r="F186" i="9"/>
  <c r="CO661" i="1"/>
  <c r="G186" i="9"/>
  <c r="CP661" i="1" s="1"/>
  <c r="D187" i="9"/>
  <c r="CM406" i="1"/>
  <c r="E187" i="9"/>
  <c r="CN406" i="1" s="1"/>
  <c r="F187" i="9"/>
  <c r="G187" i="9"/>
  <c r="CP406" i="1" s="1"/>
  <c r="D188" i="9"/>
  <c r="E188" i="9"/>
  <c r="CN463" i="1" s="1"/>
  <c r="F188" i="9"/>
  <c r="CO463" i="1" s="1"/>
  <c r="G188" i="9"/>
  <c r="CP463" i="1"/>
  <c r="D189" i="9"/>
  <c r="CM641" i="1" s="1"/>
  <c r="E189" i="9"/>
  <c r="CN641" i="1" s="1"/>
  <c r="F189" i="9"/>
  <c r="CO641" i="1" s="1"/>
  <c r="G189" i="9"/>
  <c r="CP641" i="1" s="1"/>
  <c r="I190" i="9"/>
  <c r="J190" i="9"/>
  <c r="K190" i="9"/>
  <c r="L190" i="9"/>
  <c r="M190" i="9"/>
  <c r="N190" i="9"/>
  <c r="O190" i="9"/>
  <c r="P190" i="9"/>
  <c r="Q190" i="9"/>
  <c r="R190" i="9"/>
  <c r="S190" i="9"/>
  <c r="T190" i="9"/>
  <c r="U190" i="9"/>
  <c r="V190" i="9"/>
  <c r="W190" i="9"/>
  <c r="X190" i="9"/>
  <c r="Y190" i="9"/>
  <c r="Z190" i="9"/>
  <c r="AA190" i="9"/>
  <c r="AB190" i="9"/>
  <c r="AD190" i="9"/>
  <c r="AE190" i="9"/>
  <c r="AF190" i="9"/>
  <c r="AG190" i="9"/>
  <c r="AH190" i="9"/>
  <c r="AI190" i="9"/>
  <c r="AJ190" i="9"/>
  <c r="AK190" i="9"/>
  <c r="AL190" i="9"/>
  <c r="AM190" i="9"/>
  <c r="AN190" i="9"/>
  <c r="AO190" i="9"/>
  <c r="AP190" i="9"/>
  <c r="AQ190" i="9"/>
  <c r="AR190" i="9"/>
  <c r="AS190" i="9"/>
  <c r="AT190" i="9"/>
  <c r="AU190" i="9"/>
  <c r="AV190" i="9"/>
  <c r="AW190" i="9"/>
  <c r="AX190" i="9"/>
  <c r="AY190" i="9"/>
  <c r="AZ190" i="9"/>
  <c r="BA190" i="9"/>
  <c r="BC190" i="9"/>
  <c r="BD190" i="9"/>
  <c r="BE190" i="9"/>
  <c r="BF190" i="9"/>
  <c r="BG190" i="9"/>
  <c r="BH190" i="9"/>
  <c r="BI190" i="9"/>
  <c r="BJ190" i="9"/>
  <c r="BK190" i="9"/>
  <c r="BL190" i="9"/>
  <c r="BM190" i="9"/>
  <c r="BN190" i="9"/>
  <c r="BO190" i="9"/>
  <c r="BP190" i="9"/>
  <c r="BQ190" i="9"/>
  <c r="BR190" i="9"/>
  <c r="BS190" i="9"/>
  <c r="BT190" i="9"/>
  <c r="BU190" i="9"/>
  <c r="BV190" i="9"/>
  <c r="D194" i="9"/>
  <c r="CM17" i="1"/>
  <c r="E194" i="9"/>
  <c r="CN17" i="1" s="1"/>
  <c r="F194" i="9"/>
  <c r="CO17" i="1" s="1"/>
  <c r="G194" i="9"/>
  <c r="CP17" i="1" s="1"/>
  <c r="D195" i="9"/>
  <c r="CM84" i="1" s="1"/>
  <c r="E195" i="9"/>
  <c r="CN84" i="1" s="1"/>
  <c r="F195" i="9"/>
  <c r="G195" i="9"/>
  <c r="CP84" i="1"/>
  <c r="D196" i="9"/>
  <c r="CM21" i="1"/>
  <c r="E196" i="9"/>
  <c r="CN21" i="1" s="1"/>
  <c r="F196" i="9"/>
  <c r="CO21" i="1"/>
  <c r="G196" i="9"/>
  <c r="CP21" i="1" s="1"/>
  <c r="H196" i="9"/>
  <c r="CQ21" i="1"/>
  <c r="D197" i="9"/>
  <c r="H197" i="9" s="1"/>
  <c r="CQ43" i="1" s="1"/>
  <c r="E197" i="9"/>
  <c r="CN43" i="1" s="1"/>
  <c r="F197" i="9"/>
  <c r="CO43" i="1"/>
  <c r="G197" i="9"/>
  <c r="CP43" i="1" s="1"/>
  <c r="D198" i="9"/>
  <c r="CM401" i="1" s="1"/>
  <c r="E198" i="9"/>
  <c r="CN401" i="1" s="1"/>
  <c r="F198" i="9"/>
  <c r="G198" i="9"/>
  <c r="D199" i="9"/>
  <c r="CM61" i="1" s="1"/>
  <c r="E199" i="9"/>
  <c r="CN61" i="1"/>
  <c r="F199" i="9"/>
  <c r="G199" i="9"/>
  <c r="CP61" i="1"/>
  <c r="D200" i="9"/>
  <c r="CM63" i="1" s="1"/>
  <c r="E200" i="9"/>
  <c r="CN63" i="1"/>
  <c r="F200" i="9"/>
  <c r="CO63" i="1"/>
  <c r="G200" i="9"/>
  <c r="CP63" i="1"/>
  <c r="D201" i="9"/>
  <c r="CM118" i="1" s="1"/>
  <c r="E201" i="9"/>
  <c r="CN118" i="1"/>
  <c r="F201" i="9"/>
  <c r="CO118" i="1" s="1"/>
  <c r="G201" i="9"/>
  <c r="CP118" i="1"/>
  <c r="D202" i="9"/>
  <c r="CM259" i="1" s="1"/>
  <c r="E202" i="9"/>
  <c r="CN259" i="1"/>
  <c r="F202" i="9"/>
  <c r="G202" i="9"/>
  <c r="CP259" i="1" s="1"/>
  <c r="D203" i="9"/>
  <c r="CM272" i="1"/>
  <c r="E203" i="9"/>
  <c r="CN272" i="1" s="1"/>
  <c r="F203" i="9"/>
  <c r="CO272" i="1" s="1"/>
  <c r="G203" i="9"/>
  <c r="CP272" i="1" s="1"/>
  <c r="H203" i="9"/>
  <c r="CQ272" i="1"/>
  <c r="D205" i="9"/>
  <c r="CM522" i="1" s="1"/>
  <c r="E205" i="9"/>
  <c r="CN522" i="1"/>
  <c r="F205" i="9"/>
  <c r="CO522" i="1" s="1"/>
  <c r="G205" i="9"/>
  <c r="CP522" i="1"/>
  <c r="D206" i="9"/>
  <c r="CM349" i="1"/>
  <c r="E206" i="9"/>
  <c r="CN349" i="1" s="1"/>
  <c r="F206" i="9"/>
  <c r="G206" i="9"/>
  <c r="CP349" i="1" s="1"/>
  <c r="D207" i="9"/>
  <c r="CM464" i="1" s="1"/>
  <c r="E207" i="9"/>
  <c r="CN464" i="1" s="1"/>
  <c r="F207" i="9"/>
  <c r="H207" i="9" s="1"/>
  <c r="CQ464" i="1" s="1"/>
  <c r="G207" i="9"/>
  <c r="CP464" i="1" s="1"/>
  <c r="D208" i="9"/>
  <c r="CM623" i="1" s="1"/>
  <c r="E208" i="9"/>
  <c r="CN623" i="1" s="1"/>
  <c r="F208" i="9"/>
  <c r="CO623" i="1"/>
  <c r="G208" i="9"/>
  <c r="CP623" i="1" s="1"/>
  <c r="D209" i="9"/>
  <c r="CM37" i="1"/>
  <c r="E209" i="9"/>
  <c r="CN37" i="1" s="1"/>
  <c r="F209" i="9"/>
  <c r="CO37" i="1" s="1"/>
  <c r="G209" i="9"/>
  <c r="CP37" i="1" s="1"/>
  <c r="I210" i="9"/>
  <c r="J210" i="9"/>
  <c r="K210" i="9"/>
  <c r="L210" i="9"/>
  <c r="M210" i="9"/>
  <c r="N210" i="9"/>
  <c r="O210" i="9"/>
  <c r="P210" i="9"/>
  <c r="Q210" i="9"/>
  <c r="R210" i="9"/>
  <c r="S210" i="9"/>
  <c r="T210" i="9"/>
  <c r="U210" i="9"/>
  <c r="V210" i="9"/>
  <c r="W210" i="9"/>
  <c r="X210" i="9"/>
  <c r="Y210" i="9"/>
  <c r="Z210" i="9"/>
  <c r="AA210" i="9"/>
  <c r="AB210" i="9"/>
  <c r="AD210" i="9"/>
  <c r="AE210" i="9"/>
  <c r="AF210" i="9"/>
  <c r="AG210" i="9"/>
  <c r="AH210" i="9"/>
  <c r="AI210" i="9"/>
  <c r="AJ210" i="9"/>
  <c r="AK210" i="9"/>
  <c r="AL210" i="9"/>
  <c r="AM210" i="9"/>
  <c r="AN210" i="9"/>
  <c r="AO210" i="9"/>
  <c r="AP210" i="9"/>
  <c r="AQ210" i="9"/>
  <c r="AR210" i="9"/>
  <c r="AS210" i="9"/>
  <c r="AT210" i="9"/>
  <c r="AU210" i="9"/>
  <c r="AV210" i="9"/>
  <c r="AW210" i="9"/>
  <c r="AX210" i="9"/>
  <c r="AY210" i="9"/>
  <c r="AZ210" i="9"/>
  <c r="BA210" i="9"/>
  <c r="BC210" i="9"/>
  <c r="BD210" i="9"/>
  <c r="BE210" i="9"/>
  <c r="BF210" i="9"/>
  <c r="BG210" i="9"/>
  <c r="BH210" i="9"/>
  <c r="BI210" i="9"/>
  <c r="BJ210" i="9"/>
  <c r="BK210" i="9"/>
  <c r="BL210" i="9"/>
  <c r="BM210" i="9"/>
  <c r="BN210" i="9"/>
  <c r="BO210" i="9"/>
  <c r="BP210" i="9"/>
  <c r="BQ210" i="9"/>
  <c r="BR210" i="9"/>
  <c r="BS210" i="9"/>
  <c r="BT210" i="9"/>
  <c r="BU210" i="9"/>
  <c r="BV210" i="9"/>
  <c r="D214" i="9"/>
  <c r="CM25" i="1"/>
  <c r="E214" i="9"/>
  <c r="F214" i="9"/>
  <c r="CO25" i="1" s="1"/>
  <c r="G214" i="9"/>
  <c r="D215" i="9"/>
  <c r="CM125" i="1"/>
  <c r="E215" i="9"/>
  <c r="CN125" i="1" s="1"/>
  <c r="F215" i="9"/>
  <c r="G215" i="9"/>
  <c r="CP125" i="1"/>
  <c r="D216" i="9"/>
  <c r="CM56" i="1" s="1"/>
  <c r="E216" i="9"/>
  <c r="CN56" i="1"/>
  <c r="F216" i="9"/>
  <c r="CO56" i="1" s="1"/>
  <c r="G216" i="9"/>
  <c r="CP56" i="1"/>
  <c r="D217" i="9"/>
  <c r="CM116" i="1"/>
  <c r="E217" i="9"/>
  <c r="CN116" i="1" s="1"/>
  <c r="F217" i="9"/>
  <c r="CO116" i="1"/>
  <c r="G217" i="9"/>
  <c r="CP116" i="1" s="1"/>
  <c r="D218" i="9"/>
  <c r="CM223" i="1"/>
  <c r="E218" i="9"/>
  <c r="CN223" i="1" s="1"/>
  <c r="F218" i="9"/>
  <c r="H218" i="9" s="1"/>
  <c r="CQ223" i="1" s="1"/>
  <c r="G218" i="9"/>
  <c r="CP223" i="1"/>
  <c r="D219" i="9"/>
  <c r="CM316" i="1" s="1"/>
  <c r="E219" i="9"/>
  <c r="CN316" i="1"/>
  <c r="F219" i="9"/>
  <c r="CO316" i="1" s="1"/>
  <c r="G219" i="9"/>
  <c r="CP316" i="1" s="1"/>
  <c r="D220" i="9"/>
  <c r="CM221" i="1" s="1"/>
  <c r="E220" i="9"/>
  <c r="CN221" i="1"/>
  <c r="F220" i="9"/>
  <c r="CO221" i="1" s="1"/>
  <c r="G220" i="9"/>
  <c r="CP221" i="1" s="1"/>
  <c r="D221" i="9"/>
  <c r="CM326" i="1" s="1"/>
  <c r="E221" i="9"/>
  <c r="CN326" i="1" s="1"/>
  <c r="F221" i="9"/>
  <c r="G221" i="9"/>
  <c r="CP326" i="1" s="1"/>
  <c r="D222" i="9"/>
  <c r="CM139" i="1"/>
  <c r="E222" i="9"/>
  <c r="CN139" i="1" s="1"/>
  <c r="F222" i="9"/>
  <c r="G222" i="9"/>
  <c r="CP139" i="1" s="1"/>
  <c r="D223" i="9"/>
  <c r="CM305" i="1"/>
  <c r="E223" i="9"/>
  <c r="CN305" i="1" s="1"/>
  <c r="F223" i="9"/>
  <c r="CO305" i="1"/>
  <c r="G223" i="9"/>
  <c r="CP305" i="1" s="1"/>
  <c r="H223" i="9"/>
  <c r="CQ305" i="1" s="1"/>
  <c r="D225" i="9"/>
  <c r="CM374" i="1" s="1"/>
  <c r="E225" i="9"/>
  <c r="CN374" i="1"/>
  <c r="F225" i="9"/>
  <c r="CO374" i="1" s="1"/>
  <c r="G225" i="9"/>
  <c r="CP374" i="1" s="1"/>
  <c r="H225" i="9"/>
  <c r="CQ374" i="1" s="1"/>
  <c r="D227" i="9"/>
  <c r="CM653" i="1" s="1"/>
  <c r="E227" i="9"/>
  <c r="CN653" i="1" s="1"/>
  <c r="F227" i="9"/>
  <c r="G227" i="9"/>
  <c r="CP653" i="1"/>
  <c r="D228" i="9"/>
  <c r="CM177" i="1" s="1"/>
  <c r="E228" i="9"/>
  <c r="CN177" i="1"/>
  <c r="F228" i="9"/>
  <c r="G228" i="9"/>
  <c r="CP177" i="1"/>
  <c r="D229" i="9"/>
  <c r="CM632" i="1"/>
  <c r="E229" i="9"/>
  <c r="CN632" i="1"/>
  <c r="F229" i="9"/>
  <c r="G229" i="9"/>
  <c r="CP632" i="1" s="1"/>
  <c r="I230" i="9"/>
  <c r="J230" i="9"/>
  <c r="K230" i="9"/>
  <c r="L230" i="9"/>
  <c r="M230" i="9"/>
  <c r="N230" i="9"/>
  <c r="O230" i="9"/>
  <c r="P230" i="9"/>
  <c r="Q230" i="9"/>
  <c r="R230" i="9"/>
  <c r="S230" i="9"/>
  <c r="T230" i="9"/>
  <c r="U230" i="9"/>
  <c r="V230" i="9"/>
  <c r="W230" i="9"/>
  <c r="X230" i="9"/>
  <c r="Y230" i="9"/>
  <c r="Z230" i="9"/>
  <c r="AA230" i="9"/>
  <c r="AB230" i="9"/>
  <c r="AD230" i="9"/>
  <c r="AE230" i="9"/>
  <c r="AF230" i="9"/>
  <c r="AG230" i="9"/>
  <c r="AH230" i="9"/>
  <c r="AI230" i="9"/>
  <c r="AJ230" i="9"/>
  <c r="AK230" i="9"/>
  <c r="AL230" i="9"/>
  <c r="AM230" i="9"/>
  <c r="AN230" i="9"/>
  <c r="AO230" i="9"/>
  <c r="AP230" i="9"/>
  <c r="AQ230" i="9"/>
  <c r="AR230" i="9"/>
  <c r="AS230" i="9"/>
  <c r="AT230" i="9"/>
  <c r="AU230" i="9"/>
  <c r="AV230" i="9"/>
  <c r="AW230" i="9"/>
  <c r="AX230" i="9"/>
  <c r="AY230" i="9"/>
  <c r="AZ230" i="9"/>
  <c r="BA230" i="9"/>
  <c r="BC230" i="9"/>
  <c r="BD230" i="9"/>
  <c r="BE230" i="9"/>
  <c r="BF230" i="9"/>
  <c r="BG230" i="9"/>
  <c r="BH230" i="9"/>
  <c r="BI230" i="9"/>
  <c r="BJ230" i="9"/>
  <c r="BK230" i="9"/>
  <c r="BL230" i="9"/>
  <c r="BM230" i="9"/>
  <c r="BN230" i="9"/>
  <c r="BO230" i="9"/>
  <c r="BP230" i="9"/>
  <c r="BQ230" i="9"/>
  <c r="BR230" i="9"/>
  <c r="BS230" i="9"/>
  <c r="BT230" i="9"/>
  <c r="BU230" i="9"/>
  <c r="BV230" i="9"/>
  <c r="H3" i="8"/>
  <c r="I3" i="8"/>
  <c r="CR4" i="1" s="1"/>
  <c r="J3" i="8"/>
  <c r="CS4" i="1"/>
  <c r="K3" i="8"/>
  <c r="L3" i="8"/>
  <c r="CU4" i="1" s="1"/>
  <c r="H4" i="8"/>
  <c r="I4" i="8"/>
  <c r="CR12" i="1" s="1"/>
  <c r="J4" i="8"/>
  <c r="CS12" i="1"/>
  <c r="K4" i="8"/>
  <c r="CT12" i="1" s="1"/>
  <c r="L4" i="8"/>
  <c r="CU12" i="1" s="1"/>
  <c r="H5" i="8"/>
  <c r="I5" i="8"/>
  <c r="CR84" i="1" s="1"/>
  <c r="J5" i="8"/>
  <c r="CS84" i="1" s="1"/>
  <c r="K5" i="8"/>
  <c r="L5" i="8"/>
  <c r="CU84" i="1"/>
  <c r="H6" i="8"/>
  <c r="I6" i="8"/>
  <c r="J6" i="8"/>
  <c r="CS268" i="1" s="1"/>
  <c r="K6" i="8"/>
  <c r="CT268" i="1" s="1"/>
  <c r="L6" i="8"/>
  <c r="CU268" i="1"/>
  <c r="H7" i="8"/>
  <c r="I7" i="8"/>
  <c r="CR176" i="1" s="1"/>
  <c r="J7" i="8"/>
  <c r="CS176" i="1"/>
  <c r="K7" i="8"/>
  <c r="L7" i="8"/>
  <c r="CU176" i="1"/>
  <c r="H8" i="8"/>
  <c r="I8" i="8"/>
  <c r="CR23" i="1" s="1"/>
  <c r="J8" i="8"/>
  <c r="CS23" i="1"/>
  <c r="K8" i="8"/>
  <c r="CT23" i="1" s="1"/>
  <c r="L8" i="8"/>
  <c r="CU23" i="1" s="1"/>
  <c r="H9" i="8"/>
  <c r="I9" i="8"/>
  <c r="CR266" i="1"/>
  <c r="J9" i="8"/>
  <c r="CS266" i="1" s="1"/>
  <c r="K9" i="8"/>
  <c r="L9" i="8"/>
  <c r="CU266" i="1" s="1"/>
  <c r="H10" i="8"/>
  <c r="I10" i="8"/>
  <c r="CR145" i="1"/>
  <c r="J10" i="8"/>
  <c r="CS145" i="1" s="1"/>
  <c r="K10" i="8"/>
  <c r="CT145" i="1"/>
  <c r="L10" i="8"/>
  <c r="CU145" i="1" s="1"/>
  <c r="H11" i="8"/>
  <c r="I11" i="8"/>
  <c r="CR426" i="1"/>
  <c r="J11" i="8"/>
  <c r="CS426" i="1" s="1"/>
  <c r="K11" i="8"/>
  <c r="L11" i="8"/>
  <c r="CU426" i="1" s="1"/>
  <c r="H12" i="8"/>
  <c r="I12" i="8"/>
  <c r="CR24" i="1" s="1"/>
  <c r="J12" i="8"/>
  <c r="CS24" i="1" s="1"/>
  <c r="K12" i="8"/>
  <c r="L12" i="8"/>
  <c r="CU24" i="1" s="1"/>
  <c r="H13" i="8"/>
  <c r="I13" i="8"/>
  <c r="CR304" i="1" s="1"/>
  <c r="J13" i="8"/>
  <c r="CS304" i="1" s="1"/>
  <c r="K13" i="8"/>
  <c r="L13" i="8"/>
  <c r="CU304" i="1" s="1"/>
  <c r="H14" i="8"/>
  <c r="I14" i="8"/>
  <c r="J14" i="8"/>
  <c r="CS170" i="1" s="1"/>
  <c r="K14" i="8"/>
  <c r="CT170" i="1" s="1"/>
  <c r="L14" i="8"/>
  <c r="CU170" i="1"/>
  <c r="H15" i="8"/>
  <c r="I15" i="8"/>
  <c r="CR455" i="1" s="1"/>
  <c r="J15" i="8"/>
  <c r="CS455" i="1" s="1"/>
  <c r="K15" i="8"/>
  <c r="L15" i="8"/>
  <c r="CU455" i="1" s="1"/>
  <c r="H16" i="8"/>
  <c r="I16" i="8"/>
  <c r="CR459" i="1"/>
  <c r="J16" i="8"/>
  <c r="CS459" i="1" s="1"/>
  <c r="K16" i="8"/>
  <c r="CT459" i="1" s="1"/>
  <c r="L16" i="8"/>
  <c r="CU459" i="1" s="1"/>
  <c r="H17" i="8"/>
  <c r="I17" i="8"/>
  <c r="CR687" i="1" s="1"/>
  <c r="J17" i="8"/>
  <c r="CS687" i="1" s="1"/>
  <c r="K17" i="8"/>
  <c r="L17" i="8"/>
  <c r="CU687" i="1" s="1"/>
  <c r="D18" i="8"/>
  <c r="E18" i="8"/>
  <c r="F18" i="8"/>
  <c r="H18" i="8" s="1"/>
  <c r="G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AG18" i="8"/>
  <c r="AH18" i="8"/>
  <c r="AI18" i="8"/>
  <c r="AJ18" i="8"/>
  <c r="AK18" i="8"/>
  <c r="AL18" i="8"/>
  <c r="AM18" i="8"/>
  <c r="AN18" i="8"/>
  <c r="AO18" i="8"/>
  <c r="AP18" i="8"/>
  <c r="AQ18" i="8"/>
  <c r="AR18" i="8"/>
  <c r="AS18" i="8"/>
  <c r="AT18" i="8"/>
  <c r="AU18" i="8"/>
  <c r="AV18" i="8"/>
  <c r="AW18" i="8"/>
  <c r="AX18" i="8"/>
  <c r="AY18" i="8"/>
  <c r="AZ18" i="8"/>
  <c r="BA18" i="8"/>
  <c r="BB18" i="8"/>
  <c r="BC18" i="8"/>
  <c r="BD18" i="8"/>
  <c r="BE18" i="8"/>
  <c r="BG18" i="8"/>
  <c r="BH18" i="8"/>
  <c r="BI18" i="8"/>
  <c r="BJ18" i="8"/>
  <c r="BK18" i="8"/>
  <c r="BL18" i="8"/>
  <c r="BM18" i="8"/>
  <c r="BN18" i="8"/>
  <c r="BO18" i="8"/>
  <c r="BP18" i="8"/>
  <c r="BQ18" i="8"/>
  <c r="BR18" i="8"/>
  <c r="BS18" i="8"/>
  <c r="BT18" i="8"/>
  <c r="J18" i="8" s="1"/>
  <c r="BU18" i="8"/>
  <c r="BV18" i="8"/>
  <c r="BW18" i="8"/>
  <c r="I18" i="8"/>
  <c r="BX18" i="8"/>
  <c r="BY18" i="8"/>
  <c r="K18" i="8" s="1"/>
  <c r="BZ18" i="8"/>
  <c r="H22" i="8"/>
  <c r="I22" i="8"/>
  <c r="CR525" i="1" s="1"/>
  <c r="J22" i="8"/>
  <c r="CS525" i="1"/>
  <c r="K22" i="8"/>
  <c r="L22" i="8"/>
  <c r="CU525" i="1" s="1"/>
  <c r="H23" i="8"/>
  <c r="I23" i="8"/>
  <c r="CR357" i="1" s="1"/>
  <c r="J23" i="8"/>
  <c r="CS357" i="1" s="1"/>
  <c r="K23" i="8"/>
  <c r="CT357" i="1" s="1"/>
  <c r="L23" i="8"/>
  <c r="CU357" i="1" s="1"/>
  <c r="H24" i="8"/>
  <c r="I24" i="8"/>
  <c r="CR51" i="1" s="1"/>
  <c r="J24" i="8"/>
  <c r="CS51" i="1" s="1"/>
  <c r="K24" i="8"/>
  <c r="L24" i="8"/>
  <c r="CU51" i="1"/>
  <c r="H25" i="8"/>
  <c r="I25" i="8"/>
  <c r="CR499" i="1" s="1"/>
  <c r="J25" i="8"/>
  <c r="CS499" i="1"/>
  <c r="K25" i="8"/>
  <c r="L25" i="8"/>
  <c r="CU499" i="1" s="1"/>
  <c r="H26" i="8"/>
  <c r="I26" i="8"/>
  <c r="CR133" i="1" s="1"/>
  <c r="J26" i="8"/>
  <c r="CS133" i="1" s="1"/>
  <c r="K26" i="8"/>
  <c r="L26" i="8"/>
  <c r="CU133" i="1" s="1"/>
  <c r="H27" i="8"/>
  <c r="I27" i="8"/>
  <c r="CR43" i="1" s="1"/>
  <c r="J27" i="8"/>
  <c r="CS43" i="1" s="1"/>
  <c r="K27" i="8"/>
  <c r="L27" i="8"/>
  <c r="CU43" i="1" s="1"/>
  <c r="H28" i="8"/>
  <c r="H29" i="8"/>
  <c r="I29" i="8"/>
  <c r="CR316" i="1"/>
  <c r="J29" i="8"/>
  <c r="CS316" i="1" s="1"/>
  <c r="K29" i="8"/>
  <c r="L29" i="8"/>
  <c r="CU316" i="1" s="1"/>
  <c r="H30" i="8"/>
  <c r="I30" i="8"/>
  <c r="CR288" i="1" s="1"/>
  <c r="J30" i="8"/>
  <c r="CS288" i="1" s="1"/>
  <c r="K30" i="8"/>
  <c r="CT288" i="1"/>
  <c r="L30" i="8"/>
  <c r="CU288" i="1" s="1"/>
  <c r="H31" i="8"/>
  <c r="I31" i="8"/>
  <c r="CR391" i="1" s="1"/>
  <c r="J31" i="8"/>
  <c r="CS391" i="1"/>
  <c r="K31" i="8"/>
  <c r="L31" i="8"/>
  <c r="CU391" i="1" s="1"/>
  <c r="H32" i="8"/>
  <c r="I32" i="8"/>
  <c r="CR484" i="1" s="1"/>
  <c r="J32" i="8"/>
  <c r="CS484" i="1" s="1"/>
  <c r="K32" i="8"/>
  <c r="CT484" i="1" s="1"/>
  <c r="L32" i="8"/>
  <c r="CU484" i="1" s="1"/>
  <c r="M32" i="8"/>
  <c r="CV484" i="1" s="1"/>
  <c r="H33" i="8"/>
  <c r="I33" i="8"/>
  <c r="CR389" i="1" s="1"/>
  <c r="J33" i="8"/>
  <c r="CS389" i="1" s="1"/>
  <c r="K33" i="8"/>
  <c r="L33" i="8"/>
  <c r="CU389" i="1"/>
  <c r="H34" i="8"/>
  <c r="I34" i="8"/>
  <c r="CR290" i="1" s="1"/>
  <c r="J34" i="8"/>
  <c r="CS290" i="1" s="1"/>
  <c r="K34" i="8"/>
  <c r="CT290" i="1" s="1"/>
  <c r="L34" i="8"/>
  <c r="CU290" i="1"/>
  <c r="H35" i="8"/>
  <c r="I35" i="8"/>
  <c r="CR650" i="1"/>
  <c r="J35" i="8"/>
  <c r="CS650" i="1" s="1"/>
  <c r="K35" i="8"/>
  <c r="L35" i="8"/>
  <c r="CU650" i="1"/>
  <c r="H36" i="8"/>
  <c r="I36" i="8"/>
  <c r="CR803" i="1"/>
  <c r="J36" i="8"/>
  <c r="CS803" i="1" s="1"/>
  <c r="K36" i="8"/>
  <c r="CT803" i="1"/>
  <c r="L36" i="8"/>
  <c r="CU803" i="1"/>
  <c r="H37" i="8"/>
  <c r="I37" i="8"/>
  <c r="CR790" i="1"/>
  <c r="J37" i="8"/>
  <c r="CS790" i="1" s="1"/>
  <c r="K37" i="8"/>
  <c r="L37" i="8"/>
  <c r="CU790" i="1" s="1"/>
  <c r="D38" i="8"/>
  <c r="E38" i="8"/>
  <c r="F38" i="8"/>
  <c r="H38" i="8" s="1"/>
  <c r="G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AG38" i="8"/>
  <c r="AH38" i="8"/>
  <c r="AI38" i="8"/>
  <c r="AJ38" i="8"/>
  <c r="AK38" i="8"/>
  <c r="AL38" i="8"/>
  <c r="AM38" i="8"/>
  <c r="AN38" i="8"/>
  <c r="AO38" i="8"/>
  <c r="AP38" i="8"/>
  <c r="AQ38" i="8"/>
  <c r="AR38" i="8"/>
  <c r="AS38" i="8"/>
  <c r="AT38" i="8"/>
  <c r="AU38" i="8"/>
  <c r="AV38" i="8"/>
  <c r="AW38" i="8"/>
  <c r="AX38" i="8"/>
  <c r="AY38" i="8"/>
  <c r="AZ38" i="8"/>
  <c r="BA38" i="8"/>
  <c r="BB38" i="8"/>
  <c r="BC38" i="8"/>
  <c r="BD38" i="8"/>
  <c r="BE38" i="8"/>
  <c r="BG38" i="8"/>
  <c r="BH38" i="8"/>
  <c r="BI38" i="8"/>
  <c r="BJ38" i="8"/>
  <c r="BK38" i="8"/>
  <c r="BL38" i="8"/>
  <c r="BM38" i="8"/>
  <c r="BN38" i="8"/>
  <c r="BO38" i="8"/>
  <c r="BP38" i="8"/>
  <c r="BQ38" i="8"/>
  <c r="BR38" i="8"/>
  <c r="BS38" i="8"/>
  <c r="BT38" i="8"/>
  <c r="BU38" i="8"/>
  <c r="BV38" i="8"/>
  <c r="BW38" i="8"/>
  <c r="I38" i="8" s="1"/>
  <c r="BX38" i="8"/>
  <c r="J38" i="8" s="1"/>
  <c r="BY38" i="8"/>
  <c r="BZ38" i="8"/>
  <c r="L38" i="8" s="1"/>
  <c r="H42" i="8"/>
  <c r="I42" i="8"/>
  <c r="CR19" i="1" s="1"/>
  <c r="J42" i="8"/>
  <c r="CS19" i="1" s="1"/>
  <c r="K42" i="8"/>
  <c r="CT19" i="1" s="1"/>
  <c r="L42" i="8"/>
  <c r="CU19" i="1" s="1"/>
  <c r="H43" i="8"/>
  <c r="I43" i="8"/>
  <c r="CR65" i="1" s="1"/>
  <c r="J43" i="8"/>
  <c r="CS65" i="1" s="1"/>
  <c r="K43" i="8"/>
  <c r="L43" i="8"/>
  <c r="CU65" i="1" s="1"/>
  <c r="H44" i="8"/>
  <c r="I44" i="8"/>
  <c r="CR116" i="1" s="1"/>
  <c r="J44" i="8"/>
  <c r="CS116" i="1"/>
  <c r="K44" i="8"/>
  <c r="CT116" i="1" s="1"/>
  <c r="L44" i="8"/>
  <c r="CU116" i="1" s="1"/>
  <c r="H45" i="8"/>
  <c r="I45" i="8"/>
  <c r="CR150" i="1" s="1"/>
  <c r="J45" i="8"/>
  <c r="CS150" i="1" s="1"/>
  <c r="K45" i="8"/>
  <c r="L45" i="8"/>
  <c r="CU150" i="1" s="1"/>
  <c r="H46" i="8"/>
  <c r="I46" i="8"/>
  <c r="J46" i="8"/>
  <c r="CS242" i="1" s="1"/>
  <c r="K46" i="8"/>
  <c r="CT242" i="1"/>
  <c r="L46" i="8"/>
  <c r="CU242" i="1"/>
  <c r="H47" i="8"/>
  <c r="I47" i="8"/>
  <c r="CR225" i="1" s="1"/>
  <c r="J47" i="8"/>
  <c r="CS225" i="1" s="1"/>
  <c r="K47" i="8"/>
  <c r="L47" i="8"/>
  <c r="CU225" i="1"/>
  <c r="H48" i="8"/>
  <c r="I48" i="8"/>
  <c r="CR58" i="1" s="1"/>
  <c r="J48" i="8"/>
  <c r="CS58" i="1"/>
  <c r="K48" i="8"/>
  <c r="CT58" i="1" s="1"/>
  <c r="L48" i="8"/>
  <c r="CU58" i="1"/>
  <c r="M48" i="8"/>
  <c r="CV58" i="1" s="1"/>
  <c r="H49" i="8"/>
  <c r="I49" i="8"/>
  <c r="CR159" i="1"/>
  <c r="J49" i="8"/>
  <c r="CS159" i="1" s="1"/>
  <c r="K49" i="8"/>
  <c r="L49" i="8"/>
  <c r="CU159" i="1" s="1"/>
  <c r="H50" i="8"/>
  <c r="I50" i="8"/>
  <c r="CR186" i="1" s="1"/>
  <c r="J50" i="8"/>
  <c r="CS186" i="1"/>
  <c r="K50" i="8"/>
  <c r="CT186" i="1" s="1"/>
  <c r="L50" i="8"/>
  <c r="CU186" i="1" s="1"/>
  <c r="H51" i="8"/>
  <c r="I51" i="8"/>
  <c r="CR198" i="1" s="1"/>
  <c r="J51" i="8"/>
  <c r="CS198" i="1" s="1"/>
  <c r="K51" i="8"/>
  <c r="L51" i="8"/>
  <c r="CU198" i="1" s="1"/>
  <c r="H52" i="8"/>
  <c r="I52" i="8"/>
  <c r="CR259" i="1" s="1"/>
  <c r="J52" i="8"/>
  <c r="CS259" i="1" s="1"/>
  <c r="K52" i="8"/>
  <c r="CT259" i="1" s="1"/>
  <c r="L52" i="8"/>
  <c r="CU259" i="1"/>
  <c r="H53" i="8"/>
  <c r="H54" i="8"/>
  <c r="I54" i="8"/>
  <c r="CR522" i="1"/>
  <c r="J54" i="8"/>
  <c r="CS522" i="1" s="1"/>
  <c r="K54" i="8"/>
  <c r="L54" i="8"/>
  <c r="CU522" i="1" s="1"/>
  <c r="H55" i="8"/>
  <c r="I55" i="8"/>
  <c r="CR467" i="1" s="1"/>
  <c r="J55" i="8"/>
  <c r="CS467" i="1" s="1"/>
  <c r="K55" i="8"/>
  <c r="CT467" i="1"/>
  <c r="L55" i="8"/>
  <c r="CU467" i="1" s="1"/>
  <c r="H56" i="8"/>
  <c r="I56" i="8"/>
  <c r="CR793" i="1" s="1"/>
  <c r="J56" i="8"/>
  <c r="CS793" i="1" s="1"/>
  <c r="K56" i="8"/>
  <c r="L56" i="8"/>
  <c r="CU793" i="1" s="1"/>
  <c r="H57" i="8"/>
  <c r="I57" i="8"/>
  <c r="CR384" i="1"/>
  <c r="J57" i="8"/>
  <c r="CS384" i="1" s="1"/>
  <c r="K57" i="8"/>
  <c r="CT384" i="1"/>
  <c r="L57" i="8"/>
  <c r="CU384" i="1"/>
  <c r="M57" i="8"/>
  <c r="CV384" i="1"/>
  <c r="D58" i="8"/>
  <c r="E58" i="8"/>
  <c r="F58" i="8"/>
  <c r="H58" i="8"/>
  <c r="G58" i="8"/>
  <c r="N58" i="8"/>
  <c r="O58" i="8"/>
  <c r="P58" i="8"/>
  <c r="Q58" i="8"/>
  <c r="R58" i="8"/>
  <c r="S58" i="8"/>
  <c r="T58" i="8"/>
  <c r="U58" i="8"/>
  <c r="V58" i="8"/>
  <c r="W58" i="8"/>
  <c r="X58" i="8"/>
  <c r="Y58" i="8"/>
  <c r="Z58" i="8"/>
  <c r="AA58" i="8"/>
  <c r="AB58" i="8"/>
  <c r="AC58" i="8"/>
  <c r="AD58" i="8"/>
  <c r="AE58" i="8"/>
  <c r="AF58" i="8"/>
  <c r="AG58" i="8"/>
  <c r="AH58" i="8"/>
  <c r="AI58" i="8"/>
  <c r="AJ58" i="8"/>
  <c r="AK58" i="8"/>
  <c r="AL58" i="8"/>
  <c r="AM58" i="8"/>
  <c r="AN58" i="8"/>
  <c r="AO58" i="8"/>
  <c r="AP58" i="8"/>
  <c r="AQ58" i="8"/>
  <c r="AR58" i="8"/>
  <c r="AS58" i="8"/>
  <c r="AT58" i="8"/>
  <c r="AU58" i="8"/>
  <c r="AV58" i="8"/>
  <c r="AW58" i="8"/>
  <c r="AX58" i="8"/>
  <c r="AY58" i="8"/>
  <c r="AZ58" i="8"/>
  <c r="BA58" i="8"/>
  <c r="BB58" i="8"/>
  <c r="BC58" i="8"/>
  <c r="BD58" i="8"/>
  <c r="BE58" i="8"/>
  <c r="BG58" i="8"/>
  <c r="BH58" i="8"/>
  <c r="BI58" i="8"/>
  <c r="BJ58" i="8"/>
  <c r="BK58" i="8"/>
  <c r="BL58" i="8"/>
  <c r="BM58" i="8"/>
  <c r="BN58" i="8"/>
  <c r="BO58" i="8"/>
  <c r="BP58" i="8"/>
  <c r="BQ58" i="8"/>
  <c r="BR58" i="8"/>
  <c r="BS58" i="8"/>
  <c r="BT58" i="8"/>
  <c r="BU58" i="8"/>
  <c r="K58" i="8" s="1"/>
  <c r="BV58" i="8"/>
  <c r="BW58" i="8"/>
  <c r="BX58" i="8"/>
  <c r="J58" i="8" s="1"/>
  <c r="BY58" i="8"/>
  <c r="BZ58" i="8"/>
  <c r="H62" i="8"/>
  <c r="I62" i="8"/>
  <c r="CR78" i="1" s="1"/>
  <c r="J62" i="8"/>
  <c r="CS78" i="1" s="1"/>
  <c r="K62" i="8"/>
  <c r="CT78" i="1" s="1"/>
  <c r="L62" i="8"/>
  <c r="CU78" i="1" s="1"/>
  <c r="M62" i="8"/>
  <c r="CV78" i="1" s="1"/>
  <c r="H63" i="8"/>
  <c r="I63" i="8"/>
  <c r="CR56" i="1" s="1"/>
  <c r="J63" i="8"/>
  <c r="CS56" i="1" s="1"/>
  <c r="K63" i="8"/>
  <c r="L63" i="8"/>
  <c r="CU56" i="1" s="1"/>
  <c r="H64" i="8"/>
  <c r="I64" i="8"/>
  <c r="CR49" i="1"/>
  <c r="J64" i="8"/>
  <c r="CS49" i="1" s="1"/>
  <c r="K64" i="8"/>
  <c r="CT49" i="1"/>
  <c r="L64" i="8"/>
  <c r="CU49" i="1" s="1"/>
  <c r="M64" i="8"/>
  <c r="CV49" i="1"/>
  <c r="H65" i="8"/>
  <c r="I65" i="8"/>
  <c r="CR401" i="1"/>
  <c r="J65" i="8"/>
  <c r="CS401" i="1" s="1"/>
  <c r="K65" i="8"/>
  <c r="L65" i="8"/>
  <c r="CU401" i="1" s="1"/>
  <c r="H66" i="8"/>
  <c r="I66" i="8"/>
  <c r="CR48" i="1"/>
  <c r="J66" i="8"/>
  <c r="CS48" i="1" s="1"/>
  <c r="K66" i="8"/>
  <c r="CT48" i="1" s="1"/>
  <c r="L66" i="8"/>
  <c r="CU48" i="1" s="1"/>
  <c r="H67" i="8"/>
  <c r="I67" i="8"/>
  <c r="CR102" i="1" s="1"/>
  <c r="J67" i="8"/>
  <c r="CS102" i="1" s="1"/>
  <c r="K67" i="8"/>
  <c r="L67" i="8"/>
  <c r="CU102" i="1"/>
  <c r="H68" i="8"/>
  <c r="I68" i="8"/>
  <c r="CR223" i="1"/>
  <c r="J68" i="8"/>
  <c r="CS223" i="1" s="1"/>
  <c r="K68" i="8"/>
  <c r="CT223" i="1" s="1"/>
  <c r="L68" i="8"/>
  <c r="CU223" i="1" s="1"/>
  <c r="H69" i="8"/>
  <c r="I69" i="8"/>
  <c r="CR305" i="1" s="1"/>
  <c r="J69" i="8"/>
  <c r="CS305" i="1" s="1"/>
  <c r="K69" i="8"/>
  <c r="L69" i="8"/>
  <c r="CU305" i="1" s="1"/>
  <c r="H70" i="8"/>
  <c r="I70" i="8"/>
  <c r="CR53" i="1" s="1"/>
  <c r="J70" i="8"/>
  <c r="CS53" i="1"/>
  <c r="K70" i="8"/>
  <c r="CT53" i="1" s="1"/>
  <c r="L70" i="8"/>
  <c r="CU53" i="1"/>
  <c r="H71" i="8"/>
  <c r="I71" i="8"/>
  <c r="CR127" i="1" s="1"/>
  <c r="J71" i="8"/>
  <c r="CS127" i="1"/>
  <c r="K71" i="8"/>
  <c r="L71" i="8"/>
  <c r="CU127" i="1" s="1"/>
  <c r="H72" i="8"/>
  <c r="I72" i="8"/>
  <c r="CR73" i="1" s="1"/>
  <c r="J72" i="8"/>
  <c r="CS73" i="1" s="1"/>
  <c r="K72" i="8"/>
  <c r="L72" i="8"/>
  <c r="CU73" i="1"/>
  <c r="H73" i="8"/>
  <c r="H74" i="8"/>
  <c r="I74" i="8"/>
  <c r="CR215" i="1" s="1"/>
  <c r="J74" i="8"/>
  <c r="CS215" i="1"/>
  <c r="K74" i="8"/>
  <c r="CT215" i="1" s="1"/>
  <c r="L74" i="8"/>
  <c r="CU215" i="1" s="1"/>
  <c r="H75" i="8"/>
  <c r="H76" i="8"/>
  <c r="I76" i="8"/>
  <c r="CR657" i="1" s="1"/>
  <c r="J76" i="8"/>
  <c r="CS657" i="1" s="1"/>
  <c r="K76" i="8"/>
  <c r="L76" i="8"/>
  <c r="CU657" i="1" s="1"/>
  <c r="H77" i="8"/>
  <c r="I77" i="8"/>
  <c r="CR661" i="1" s="1"/>
  <c r="J77" i="8"/>
  <c r="CS661" i="1" s="1"/>
  <c r="K77" i="8"/>
  <c r="CT661" i="1" s="1"/>
  <c r="L77" i="8"/>
  <c r="CU661" i="1" s="1"/>
  <c r="D78" i="8"/>
  <c r="E78" i="8"/>
  <c r="H78" i="8" s="1"/>
  <c r="F78" i="8"/>
  <c r="G78" i="8"/>
  <c r="N78" i="8"/>
  <c r="O78" i="8"/>
  <c r="P78" i="8"/>
  <c r="Q78" i="8"/>
  <c r="R78" i="8"/>
  <c r="S78" i="8"/>
  <c r="T78" i="8"/>
  <c r="U78" i="8"/>
  <c r="V78" i="8"/>
  <c r="W78" i="8"/>
  <c r="X78" i="8"/>
  <c r="Y78" i="8"/>
  <c r="Z78" i="8"/>
  <c r="AA78" i="8"/>
  <c r="AB78" i="8"/>
  <c r="AC78" i="8"/>
  <c r="AD78" i="8"/>
  <c r="AE78" i="8"/>
  <c r="AF78" i="8"/>
  <c r="AG78" i="8"/>
  <c r="AH78" i="8"/>
  <c r="AI78" i="8"/>
  <c r="AJ78" i="8"/>
  <c r="AK78" i="8"/>
  <c r="AL78" i="8"/>
  <c r="AM78" i="8"/>
  <c r="AN78" i="8"/>
  <c r="AO78" i="8"/>
  <c r="AP78" i="8"/>
  <c r="AQ78" i="8"/>
  <c r="AR78" i="8"/>
  <c r="AS78" i="8"/>
  <c r="AT78" i="8"/>
  <c r="AU78" i="8"/>
  <c r="AV78" i="8"/>
  <c r="AW78" i="8"/>
  <c r="AX78" i="8"/>
  <c r="AY78" i="8"/>
  <c r="AZ78" i="8"/>
  <c r="BA78" i="8"/>
  <c r="BB78" i="8"/>
  <c r="BC78" i="8"/>
  <c r="BD78" i="8"/>
  <c r="BE78" i="8"/>
  <c r="BG78" i="8"/>
  <c r="BH78" i="8"/>
  <c r="BI78" i="8"/>
  <c r="BJ78" i="8"/>
  <c r="BK78" i="8"/>
  <c r="BL78" i="8"/>
  <c r="BM78" i="8"/>
  <c r="BN78" i="8"/>
  <c r="BO78" i="8"/>
  <c r="BP78" i="8"/>
  <c r="BQ78" i="8"/>
  <c r="BR78" i="8"/>
  <c r="BS78" i="8"/>
  <c r="BT78" i="8"/>
  <c r="BU78" i="8"/>
  <c r="BV78" i="8"/>
  <c r="BW78" i="8"/>
  <c r="BX78" i="8"/>
  <c r="BY78" i="8"/>
  <c r="BZ78" i="8"/>
  <c r="L78" i="8" s="1"/>
  <c r="H82" i="8"/>
  <c r="I82" i="8"/>
  <c r="CR27" i="1"/>
  <c r="J82" i="8"/>
  <c r="CS27" i="1" s="1"/>
  <c r="K82" i="8"/>
  <c r="CT27" i="1"/>
  <c r="L82" i="8"/>
  <c r="CU27" i="1" s="1"/>
  <c r="H83" i="8"/>
  <c r="I83" i="8"/>
  <c r="CR5" i="1"/>
  <c r="J83" i="8"/>
  <c r="CS5" i="1" s="1"/>
  <c r="K83" i="8"/>
  <c r="L83" i="8"/>
  <c r="CU5" i="1" s="1"/>
  <c r="H84" i="8"/>
  <c r="I84" i="8"/>
  <c r="CR34" i="1" s="1"/>
  <c r="J84" i="8"/>
  <c r="CS34" i="1" s="1"/>
  <c r="K84" i="8"/>
  <c r="CT34" i="1" s="1"/>
  <c r="L84" i="8"/>
  <c r="CU34" i="1" s="1"/>
  <c r="H85" i="8"/>
  <c r="I85" i="8"/>
  <c r="CR67" i="1" s="1"/>
  <c r="J85" i="8"/>
  <c r="CS67" i="1" s="1"/>
  <c r="K85" i="8"/>
  <c r="L85" i="8"/>
  <c r="CU67" i="1" s="1"/>
  <c r="H86" i="8"/>
  <c r="I86" i="8"/>
  <c r="CR221" i="1"/>
  <c r="J86" i="8"/>
  <c r="CS221" i="1"/>
  <c r="K86" i="8"/>
  <c r="CT221" i="1"/>
  <c r="L86" i="8"/>
  <c r="CU221" i="1" s="1"/>
  <c r="H87" i="8"/>
  <c r="I87" i="8"/>
  <c r="CR258" i="1" s="1"/>
  <c r="J87" i="8"/>
  <c r="CS258" i="1" s="1"/>
  <c r="K87" i="8"/>
  <c r="L87" i="8"/>
  <c r="CU258" i="1"/>
  <c r="H88" i="8"/>
  <c r="I88" i="8"/>
  <c r="CR185" i="1" s="1"/>
  <c r="J88" i="8"/>
  <c r="CS185" i="1"/>
  <c r="K88" i="8"/>
  <c r="CT185" i="1" s="1"/>
  <c r="L88" i="8"/>
  <c r="CU185" i="1"/>
  <c r="H89" i="8"/>
  <c r="I89" i="8"/>
  <c r="CR282" i="1"/>
  <c r="J89" i="8"/>
  <c r="CS282" i="1"/>
  <c r="K89" i="8"/>
  <c r="L89" i="8"/>
  <c r="CU282" i="1" s="1"/>
  <c r="H90" i="8"/>
  <c r="I90" i="8"/>
  <c r="CR372" i="1" s="1"/>
  <c r="J90" i="8"/>
  <c r="CS372" i="1"/>
  <c r="K90" i="8"/>
  <c r="CT372" i="1" s="1"/>
  <c r="L90" i="8"/>
  <c r="CU372" i="1" s="1"/>
  <c r="H91" i="8"/>
  <c r="I91" i="8"/>
  <c r="CR436" i="1" s="1"/>
  <c r="J91" i="8"/>
  <c r="CS436" i="1" s="1"/>
  <c r="K91" i="8"/>
  <c r="L91" i="8"/>
  <c r="CU436" i="1" s="1"/>
  <c r="H92" i="8"/>
  <c r="I92" i="8"/>
  <c r="CR373" i="1" s="1"/>
  <c r="J92" i="8"/>
  <c r="CS373" i="1"/>
  <c r="K92" i="8"/>
  <c r="L92" i="8"/>
  <c r="CU373" i="1" s="1"/>
  <c r="H93" i="8"/>
  <c r="I93" i="8"/>
  <c r="CR208" i="1"/>
  <c r="J93" i="8"/>
  <c r="CS208" i="1" s="1"/>
  <c r="K93" i="8"/>
  <c r="L93" i="8"/>
  <c r="CU208" i="1" s="1"/>
  <c r="H94" i="8"/>
  <c r="I94" i="8"/>
  <c r="CR463" i="1"/>
  <c r="J94" i="8"/>
  <c r="CS463" i="1" s="1"/>
  <c r="K94" i="8"/>
  <c r="CT463" i="1"/>
  <c r="L94" i="8"/>
  <c r="CU463" i="1" s="1"/>
  <c r="H95" i="8"/>
  <c r="I95" i="8"/>
  <c r="CR413" i="1"/>
  <c r="J95" i="8"/>
  <c r="CS413" i="1" s="1"/>
  <c r="K95" i="8"/>
  <c r="L95" i="8"/>
  <c r="CU413" i="1" s="1"/>
  <c r="H96" i="8"/>
  <c r="I96" i="8"/>
  <c r="CR773" i="1" s="1"/>
  <c r="J96" i="8"/>
  <c r="CS773" i="1"/>
  <c r="K96" i="8"/>
  <c r="CT773" i="1" s="1"/>
  <c r="L96" i="8"/>
  <c r="CU773" i="1" s="1"/>
  <c r="M96" i="8"/>
  <c r="CV773" i="1" s="1"/>
  <c r="H97" i="8"/>
  <c r="I97" i="8"/>
  <c r="J97" i="8"/>
  <c r="K97" i="8"/>
  <c r="M97" i="8" s="1"/>
  <c r="L97" i="8"/>
  <c r="H98" i="8"/>
  <c r="I98" i="8"/>
  <c r="M98" i="8" s="1"/>
  <c r="J98" i="8"/>
  <c r="K98" i="8"/>
  <c r="L98" i="8"/>
  <c r="D99" i="8"/>
  <c r="E99" i="8"/>
  <c r="F99" i="8"/>
  <c r="G99" i="8"/>
  <c r="N99" i="8"/>
  <c r="O99" i="8"/>
  <c r="P99" i="8"/>
  <c r="Q99" i="8"/>
  <c r="R99" i="8"/>
  <c r="S99" i="8"/>
  <c r="T99" i="8"/>
  <c r="U99" i="8"/>
  <c r="V99" i="8"/>
  <c r="W99" i="8"/>
  <c r="X99" i="8"/>
  <c r="Y99" i="8"/>
  <c r="Z99" i="8"/>
  <c r="AA99" i="8"/>
  <c r="AB99" i="8"/>
  <c r="AC99" i="8"/>
  <c r="AD99" i="8"/>
  <c r="AE99" i="8"/>
  <c r="AF99" i="8"/>
  <c r="AG99" i="8"/>
  <c r="AH99" i="8"/>
  <c r="AI99" i="8"/>
  <c r="AJ99" i="8"/>
  <c r="AK99" i="8"/>
  <c r="AL99" i="8"/>
  <c r="AM99" i="8"/>
  <c r="AN99" i="8"/>
  <c r="AO99" i="8"/>
  <c r="AP99" i="8"/>
  <c r="AQ99" i="8"/>
  <c r="AR99" i="8"/>
  <c r="AS99" i="8"/>
  <c r="AT99" i="8"/>
  <c r="AU99" i="8"/>
  <c r="AV99" i="8"/>
  <c r="AW99" i="8"/>
  <c r="AX99" i="8"/>
  <c r="AY99" i="8"/>
  <c r="AZ99" i="8"/>
  <c r="BA99" i="8"/>
  <c r="BB99" i="8"/>
  <c r="BC99" i="8"/>
  <c r="BD99" i="8"/>
  <c r="BE99" i="8"/>
  <c r="BG99" i="8"/>
  <c r="BH99" i="8"/>
  <c r="BI99" i="8"/>
  <c r="BJ99" i="8"/>
  <c r="BK99" i="8"/>
  <c r="BL99" i="8"/>
  <c r="BM99" i="8"/>
  <c r="BN99" i="8"/>
  <c r="BO99" i="8"/>
  <c r="BP99" i="8"/>
  <c r="BQ99" i="8"/>
  <c r="BR99" i="8"/>
  <c r="BS99" i="8"/>
  <c r="BT99" i="8"/>
  <c r="BU99" i="8"/>
  <c r="BV99" i="8"/>
  <c r="BW99" i="8"/>
  <c r="I99" i="8" s="1"/>
  <c r="BX99" i="8"/>
  <c r="J99" i="8" s="1"/>
  <c r="BY99" i="8"/>
  <c r="BZ99" i="8"/>
  <c r="L99" i="8" s="1"/>
  <c r="H103" i="8"/>
  <c r="I103" i="8"/>
  <c r="CR3" i="1"/>
  <c r="J103" i="8"/>
  <c r="CS3" i="1" s="1"/>
  <c r="K103" i="8"/>
  <c r="CT3" i="1" s="1"/>
  <c r="L103" i="8"/>
  <c r="CU3" i="1" s="1"/>
  <c r="H104" i="8"/>
  <c r="I104" i="8"/>
  <c r="CR41" i="1" s="1"/>
  <c r="J104" i="8"/>
  <c r="CS41" i="1"/>
  <c r="K104" i="8"/>
  <c r="L104" i="8"/>
  <c r="CU41" i="1" s="1"/>
  <c r="H105" i="8"/>
  <c r="I105" i="8"/>
  <c r="CR29" i="1" s="1"/>
  <c r="J105" i="8"/>
  <c r="CS29" i="1" s="1"/>
  <c r="K105" i="8"/>
  <c r="CT29" i="1"/>
  <c r="L105" i="8"/>
  <c r="CU29" i="1" s="1"/>
  <c r="H106" i="8"/>
  <c r="I106" i="8"/>
  <c r="CR59" i="1" s="1"/>
  <c r="J106" i="8"/>
  <c r="CS59" i="1"/>
  <c r="K106" i="8"/>
  <c r="L106" i="8"/>
  <c r="CU59" i="1"/>
  <c r="H107" i="8"/>
  <c r="I107" i="8"/>
  <c r="CR42" i="1" s="1"/>
  <c r="J107" i="8"/>
  <c r="CS42" i="1" s="1"/>
  <c r="K107" i="8"/>
  <c r="CT42" i="1" s="1"/>
  <c r="L107" i="8"/>
  <c r="CU42" i="1"/>
  <c r="H108" i="8"/>
  <c r="I108" i="8"/>
  <c r="CR326" i="1"/>
  <c r="J108" i="8"/>
  <c r="CS326" i="1" s="1"/>
  <c r="K108" i="8"/>
  <c r="L108" i="8"/>
  <c r="CU326" i="1" s="1"/>
  <c r="H109" i="8"/>
  <c r="I109" i="8"/>
  <c r="CR18" i="1" s="1"/>
  <c r="J109" i="8"/>
  <c r="CS18" i="1"/>
  <c r="K109" i="8"/>
  <c r="CT18" i="1" s="1"/>
  <c r="L109" i="8"/>
  <c r="CU18" i="1"/>
  <c r="H110" i="8"/>
  <c r="I110" i="8"/>
  <c r="CR341" i="1" s="1"/>
  <c r="J110" i="8"/>
  <c r="CS341" i="1" s="1"/>
  <c r="K110" i="8"/>
  <c r="L110" i="8"/>
  <c r="CU341" i="1" s="1"/>
  <c r="H111" i="8"/>
  <c r="I111" i="8"/>
  <c r="CR262" i="1" s="1"/>
  <c r="J111" i="8"/>
  <c r="CS262" i="1"/>
  <c r="K111" i="8"/>
  <c r="CT262" i="1" s="1"/>
  <c r="L111" i="8"/>
  <c r="CU262" i="1" s="1"/>
  <c r="H112" i="8"/>
  <c r="I112" i="8"/>
  <c r="CR329" i="1"/>
  <c r="J112" i="8"/>
  <c r="CS329" i="1"/>
  <c r="K112" i="8"/>
  <c r="L112" i="8"/>
  <c r="CU329" i="1" s="1"/>
  <c r="H113" i="8"/>
  <c r="I113" i="8"/>
  <c r="CR406" i="1"/>
  <c r="J113" i="8"/>
  <c r="CS406" i="1"/>
  <c r="K113" i="8"/>
  <c r="CT406" i="1"/>
  <c r="L113" i="8"/>
  <c r="CU406" i="1" s="1"/>
  <c r="H114" i="8"/>
  <c r="I114" i="8"/>
  <c r="CR254" i="1"/>
  <c r="J114" i="8"/>
  <c r="CS254" i="1" s="1"/>
  <c r="K114" i="8"/>
  <c r="M114" i="8"/>
  <c r="CV254" i="1" s="1"/>
  <c r="L114" i="8"/>
  <c r="CU254" i="1" s="1"/>
  <c r="H115" i="8"/>
  <c r="I115" i="8"/>
  <c r="CR187" i="1" s="1"/>
  <c r="J115" i="8"/>
  <c r="CS187" i="1"/>
  <c r="K115" i="8"/>
  <c r="CT187" i="1" s="1"/>
  <c r="L115" i="8"/>
  <c r="CU187" i="1" s="1"/>
  <c r="H116" i="8"/>
  <c r="I116" i="8"/>
  <c r="CR553" i="1"/>
  <c r="J116" i="8"/>
  <c r="CS553" i="1"/>
  <c r="K116" i="8"/>
  <c r="L116" i="8"/>
  <c r="CU553" i="1" s="1"/>
  <c r="H117" i="8"/>
  <c r="I117" i="8"/>
  <c r="CR825" i="1" s="1"/>
  <c r="J117" i="8"/>
  <c r="CS825" i="1"/>
  <c r="K117" i="8"/>
  <c r="CT825" i="1" s="1"/>
  <c r="L117" i="8"/>
  <c r="CU825" i="1" s="1"/>
  <c r="D118" i="8"/>
  <c r="E118" i="8"/>
  <c r="F118" i="8"/>
  <c r="G118" i="8"/>
  <c r="N118" i="8"/>
  <c r="O118" i="8"/>
  <c r="P118" i="8"/>
  <c r="Q118" i="8"/>
  <c r="R118" i="8"/>
  <c r="S118" i="8"/>
  <c r="T118" i="8"/>
  <c r="U118" i="8"/>
  <c r="V118" i="8"/>
  <c r="W118" i="8"/>
  <c r="X118" i="8"/>
  <c r="Y118" i="8"/>
  <c r="Z118" i="8"/>
  <c r="AA118" i="8"/>
  <c r="AB118" i="8"/>
  <c r="AC118" i="8"/>
  <c r="AD118" i="8"/>
  <c r="AE118" i="8"/>
  <c r="AF118" i="8"/>
  <c r="AG118" i="8"/>
  <c r="AH118" i="8"/>
  <c r="AI118" i="8"/>
  <c r="AJ118" i="8"/>
  <c r="AK118" i="8"/>
  <c r="AL118" i="8"/>
  <c r="AM118" i="8"/>
  <c r="AN118" i="8"/>
  <c r="AO118" i="8"/>
  <c r="AP118" i="8"/>
  <c r="AQ118" i="8"/>
  <c r="AR118" i="8"/>
  <c r="AS118" i="8"/>
  <c r="AT118" i="8"/>
  <c r="AU118" i="8"/>
  <c r="AV118" i="8"/>
  <c r="AW118" i="8"/>
  <c r="AX118" i="8"/>
  <c r="AY118" i="8"/>
  <c r="AZ118" i="8"/>
  <c r="BA118" i="8"/>
  <c r="BB118" i="8"/>
  <c r="BC118" i="8"/>
  <c r="BD118" i="8"/>
  <c r="BE118" i="8"/>
  <c r="BG118" i="8"/>
  <c r="BH118" i="8"/>
  <c r="BI118" i="8"/>
  <c r="BJ118" i="8"/>
  <c r="BK118" i="8"/>
  <c r="BL118" i="8"/>
  <c r="BM118" i="8"/>
  <c r="BN118" i="8"/>
  <c r="BO118" i="8"/>
  <c r="BP118" i="8"/>
  <c r="BQ118" i="8"/>
  <c r="BR118" i="8"/>
  <c r="BS118" i="8"/>
  <c r="BT118" i="8"/>
  <c r="BU118" i="8"/>
  <c r="BV118" i="8"/>
  <c r="BW118" i="8"/>
  <c r="I118" i="8" s="1"/>
  <c r="BX118" i="8"/>
  <c r="BY118" i="8"/>
  <c r="K118" i="8" s="1"/>
  <c r="BZ118" i="8"/>
  <c r="L118" i="8" s="1"/>
  <c r="H122" i="8"/>
  <c r="I122" i="8"/>
  <c r="CR20" i="1" s="1"/>
  <c r="J122" i="8"/>
  <c r="CS20" i="1" s="1"/>
  <c r="K122" i="8"/>
  <c r="CT20" i="1" s="1"/>
  <c r="L122" i="8"/>
  <c r="CU20" i="1"/>
  <c r="H123" i="8"/>
  <c r="I123" i="8"/>
  <c r="CR10" i="1" s="1"/>
  <c r="J123" i="8"/>
  <c r="CS10" i="1"/>
  <c r="K123" i="8"/>
  <c r="L123" i="8"/>
  <c r="CU10" i="1"/>
  <c r="H124" i="8"/>
  <c r="I124" i="8"/>
  <c r="CR15" i="1" s="1"/>
  <c r="J124" i="8"/>
  <c r="CS15" i="1"/>
  <c r="K124" i="8"/>
  <c r="CT15" i="1" s="1"/>
  <c r="L124" i="8"/>
  <c r="CU15" i="1"/>
  <c r="H125" i="8"/>
  <c r="I125" i="8"/>
  <c r="CR85" i="1"/>
  <c r="J125" i="8"/>
  <c r="CS85" i="1" s="1"/>
  <c r="K125" i="8"/>
  <c r="L125" i="8"/>
  <c r="CU85" i="1" s="1"/>
  <c r="H126" i="8"/>
  <c r="I126" i="8"/>
  <c r="J126" i="8"/>
  <c r="CS181" i="1" s="1"/>
  <c r="K126" i="8"/>
  <c r="CT181" i="1"/>
  <c r="L126" i="8"/>
  <c r="CU181" i="1" s="1"/>
  <c r="H127" i="8"/>
  <c r="I127" i="8"/>
  <c r="CR70" i="1"/>
  <c r="J127" i="8"/>
  <c r="CS70" i="1" s="1"/>
  <c r="K127" i="8"/>
  <c r="L127" i="8"/>
  <c r="CU70" i="1"/>
  <c r="H128" i="8"/>
  <c r="I128" i="8"/>
  <c r="CR63" i="1" s="1"/>
  <c r="J128" i="8"/>
  <c r="CS63" i="1" s="1"/>
  <c r="K128" i="8"/>
  <c r="CT63" i="1"/>
  <c r="L128" i="8"/>
  <c r="CU63" i="1" s="1"/>
  <c r="H129" i="8"/>
  <c r="I129" i="8"/>
  <c r="CR327" i="1" s="1"/>
  <c r="J129" i="8"/>
  <c r="CS327" i="1"/>
  <c r="K129" i="8"/>
  <c r="L129" i="8"/>
  <c r="CU327" i="1" s="1"/>
  <c r="H130" i="8"/>
  <c r="I130" i="8"/>
  <c r="CR241" i="1" s="1"/>
  <c r="J130" i="8"/>
  <c r="CS241" i="1" s="1"/>
  <c r="K130" i="8"/>
  <c r="CT241" i="1" s="1"/>
  <c r="L130" i="8"/>
  <c r="CU241" i="1"/>
  <c r="M130" i="8"/>
  <c r="CV241" i="1" s="1"/>
  <c r="H131" i="8"/>
  <c r="I131" i="8"/>
  <c r="M131" i="8" s="1"/>
  <c r="CV283" i="1" s="1"/>
  <c r="J131" i="8"/>
  <c r="CS283" i="1" s="1"/>
  <c r="K131" i="8"/>
  <c r="L131" i="8"/>
  <c r="CU283" i="1" s="1"/>
  <c r="H132" i="8"/>
  <c r="I132" i="8"/>
  <c r="CR273" i="1" s="1"/>
  <c r="J132" i="8"/>
  <c r="CS273" i="1" s="1"/>
  <c r="K132" i="8"/>
  <c r="CT273" i="1" s="1"/>
  <c r="L132" i="8"/>
  <c r="CU273" i="1"/>
  <c r="H133" i="8"/>
  <c r="I133" i="8"/>
  <c r="CR229" i="1" s="1"/>
  <c r="J133" i="8"/>
  <c r="CS229" i="1" s="1"/>
  <c r="K133" i="8"/>
  <c r="L133" i="8"/>
  <c r="CU229" i="1" s="1"/>
  <c r="H134" i="8"/>
  <c r="I134" i="8"/>
  <c r="CR543" i="1" s="1"/>
  <c r="J134" i="8"/>
  <c r="CS543" i="1"/>
  <c r="K134" i="8"/>
  <c r="CT543" i="1" s="1"/>
  <c r="L134" i="8"/>
  <c r="CU543" i="1"/>
  <c r="H135" i="8"/>
  <c r="I135" i="8"/>
  <c r="CR412" i="1" s="1"/>
  <c r="J135" i="8"/>
  <c r="CS412" i="1"/>
  <c r="K135" i="8"/>
  <c r="CT412" i="1" s="1"/>
  <c r="L135" i="8"/>
  <c r="CU412" i="1"/>
  <c r="H136" i="8"/>
  <c r="I136" i="8"/>
  <c r="CR821" i="1" s="1"/>
  <c r="J136" i="8"/>
  <c r="CS821" i="1"/>
  <c r="K136" i="8"/>
  <c r="CT821" i="1" s="1"/>
  <c r="L136" i="8"/>
  <c r="CU821" i="1" s="1"/>
  <c r="M136" i="8"/>
  <c r="CV821" i="1" s="1"/>
  <c r="D137" i="8"/>
  <c r="E137" i="8"/>
  <c r="F137" i="8"/>
  <c r="G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Z137" i="8"/>
  <c r="AA137" i="8"/>
  <c r="AB137" i="8"/>
  <c r="AC137" i="8"/>
  <c r="AD137" i="8"/>
  <c r="AE137" i="8"/>
  <c r="AF137" i="8"/>
  <c r="AG137" i="8"/>
  <c r="AH137" i="8"/>
  <c r="AI137" i="8"/>
  <c r="AJ137" i="8"/>
  <c r="AK137" i="8"/>
  <c r="AL137" i="8"/>
  <c r="AM137" i="8"/>
  <c r="AN137" i="8"/>
  <c r="AO137" i="8"/>
  <c r="AP137" i="8"/>
  <c r="AQ137" i="8"/>
  <c r="AR137" i="8"/>
  <c r="AS137" i="8"/>
  <c r="AT137" i="8"/>
  <c r="AU137" i="8"/>
  <c r="AV137" i="8"/>
  <c r="AW137" i="8"/>
  <c r="AX137" i="8"/>
  <c r="AY137" i="8"/>
  <c r="AZ137" i="8"/>
  <c r="BA137" i="8"/>
  <c r="BB137" i="8"/>
  <c r="BC137" i="8"/>
  <c r="BD137" i="8"/>
  <c r="BE137" i="8"/>
  <c r="BG137" i="8"/>
  <c r="BH137" i="8"/>
  <c r="BI137" i="8"/>
  <c r="BJ137" i="8"/>
  <c r="BK137" i="8"/>
  <c r="BL137" i="8"/>
  <c r="BM137" i="8"/>
  <c r="BN137" i="8"/>
  <c r="BO137" i="8"/>
  <c r="BP137" i="8"/>
  <c r="BQ137" i="8"/>
  <c r="BR137" i="8"/>
  <c r="BS137" i="8"/>
  <c r="BT137" i="8"/>
  <c r="BU137" i="8"/>
  <c r="BV137" i="8"/>
  <c r="BW137" i="8"/>
  <c r="BX137" i="8"/>
  <c r="BY137" i="8"/>
  <c r="K137" i="8" s="1"/>
  <c r="BZ137" i="8"/>
  <c r="H141" i="8"/>
  <c r="I141" i="8"/>
  <c r="CR86" i="1" s="1"/>
  <c r="J141" i="8"/>
  <c r="CS86" i="1" s="1"/>
  <c r="K141" i="8"/>
  <c r="CT86" i="1" s="1"/>
  <c r="L141" i="8"/>
  <c r="CU86" i="1"/>
  <c r="H142" i="8"/>
  <c r="I142" i="8"/>
  <c r="CR109" i="1" s="1"/>
  <c r="J142" i="8"/>
  <c r="CS109" i="1" s="1"/>
  <c r="K142" i="8"/>
  <c r="L142" i="8"/>
  <c r="CU109" i="1" s="1"/>
  <c r="H143" i="8"/>
  <c r="I143" i="8"/>
  <c r="J143" i="8"/>
  <c r="CS90" i="1" s="1"/>
  <c r="K143" i="8"/>
  <c r="CT90" i="1"/>
  <c r="L143" i="8"/>
  <c r="CU90" i="1" s="1"/>
  <c r="H144" i="8"/>
  <c r="I144" i="8"/>
  <c r="CR128" i="1"/>
  <c r="J144" i="8"/>
  <c r="CS128" i="1" s="1"/>
  <c r="K144" i="8"/>
  <c r="L144" i="8"/>
  <c r="CU128" i="1"/>
  <c r="H145" i="8"/>
  <c r="I145" i="8"/>
  <c r="CR251" i="1" s="1"/>
  <c r="J145" i="8"/>
  <c r="CS251" i="1" s="1"/>
  <c r="K145" i="8"/>
  <c r="M145" i="8" s="1"/>
  <c r="CV251" i="1" s="1"/>
  <c r="L145" i="8"/>
  <c r="CU251" i="1" s="1"/>
  <c r="H146" i="8"/>
  <c r="I146" i="8"/>
  <c r="CR89" i="1" s="1"/>
  <c r="J146" i="8"/>
  <c r="CS89" i="1" s="1"/>
  <c r="K146" i="8"/>
  <c r="CT89" i="1"/>
  <c r="L146" i="8"/>
  <c r="CU89" i="1" s="1"/>
  <c r="H147" i="8"/>
  <c r="I147" i="8"/>
  <c r="CR498" i="1" s="1"/>
  <c r="J147" i="8"/>
  <c r="CS498" i="1" s="1"/>
  <c r="K147" i="8"/>
  <c r="L147" i="8"/>
  <c r="CU498" i="1"/>
  <c r="H148" i="8"/>
  <c r="I148" i="8"/>
  <c r="CR39" i="1" s="1"/>
  <c r="J148" i="8"/>
  <c r="CS39" i="1" s="1"/>
  <c r="K148" i="8"/>
  <c r="L148" i="8"/>
  <c r="CU39" i="1" s="1"/>
  <c r="H149" i="8"/>
  <c r="I149" i="8"/>
  <c r="CR324" i="1" s="1"/>
  <c r="J149" i="8"/>
  <c r="CS324" i="1"/>
  <c r="K149" i="8"/>
  <c r="CT324" i="1" s="1"/>
  <c r="L149" i="8"/>
  <c r="CU324" i="1"/>
  <c r="H150" i="8"/>
  <c r="I150" i="8"/>
  <c r="CR368" i="1" s="1"/>
  <c r="J150" i="8"/>
  <c r="CS368" i="1" s="1"/>
  <c r="K150" i="8"/>
  <c r="L150" i="8"/>
  <c r="CU368" i="1"/>
  <c r="H151" i="8"/>
  <c r="I151" i="8"/>
  <c r="CR437" i="1" s="1"/>
  <c r="J151" i="8"/>
  <c r="CS437" i="1"/>
  <c r="K151" i="8"/>
  <c r="CT437" i="1" s="1"/>
  <c r="L151" i="8"/>
  <c r="CU437" i="1" s="1"/>
  <c r="H152" i="8"/>
  <c r="I152" i="8"/>
  <c r="CR83" i="1" s="1"/>
  <c r="J152" i="8"/>
  <c r="CS83" i="1"/>
  <c r="K152" i="8"/>
  <c r="L152" i="8"/>
  <c r="CU83" i="1" s="1"/>
  <c r="H153" i="8"/>
  <c r="I153" i="8"/>
  <c r="CR375" i="1" s="1"/>
  <c r="J153" i="8"/>
  <c r="CS375" i="1" s="1"/>
  <c r="K153" i="8"/>
  <c r="CT375" i="1" s="1"/>
  <c r="L153" i="8"/>
  <c r="CU375" i="1"/>
  <c r="H154" i="8"/>
  <c r="I154" i="8"/>
  <c r="CR686" i="1" s="1"/>
  <c r="J154" i="8"/>
  <c r="CS686" i="1"/>
  <c r="K154" i="8"/>
  <c r="L154" i="8"/>
  <c r="CU686" i="1"/>
  <c r="H155" i="8"/>
  <c r="I155" i="8"/>
  <c r="CR822" i="1" s="1"/>
  <c r="J155" i="8"/>
  <c r="CS822" i="1"/>
  <c r="K155" i="8"/>
  <c r="M155" i="8" s="1"/>
  <c r="CV822" i="1" s="1"/>
  <c r="L155" i="8"/>
  <c r="CU822" i="1"/>
  <c r="H156" i="8"/>
  <c r="I156" i="8"/>
  <c r="CR646" i="1" s="1"/>
  <c r="J156" i="8"/>
  <c r="CS646" i="1" s="1"/>
  <c r="K156" i="8"/>
  <c r="L156" i="8"/>
  <c r="CU646" i="1"/>
  <c r="D157" i="8"/>
  <c r="E157" i="8"/>
  <c r="F157" i="8"/>
  <c r="G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Z157" i="8"/>
  <c r="AA157" i="8"/>
  <c r="AB157" i="8"/>
  <c r="AC157" i="8"/>
  <c r="AH157" i="8"/>
  <c r="AI157" i="8"/>
  <c r="AJ157" i="8"/>
  <c r="AK157" i="8"/>
  <c r="AT157" i="8"/>
  <c r="AU157" i="8"/>
  <c r="AV157" i="8"/>
  <c r="AW157" i="8"/>
  <c r="AX157" i="8"/>
  <c r="AY157" i="8"/>
  <c r="AZ157" i="8"/>
  <c r="BA157" i="8"/>
  <c r="BB157" i="8"/>
  <c r="BC157" i="8"/>
  <c r="BD157" i="8"/>
  <c r="BE157" i="8"/>
  <c r="BG157" i="8"/>
  <c r="BH157" i="8"/>
  <c r="BI157" i="8"/>
  <c r="BJ157" i="8"/>
  <c r="BK157" i="8"/>
  <c r="BL157" i="8"/>
  <c r="BM157" i="8"/>
  <c r="BN157" i="8"/>
  <c r="BO157" i="8"/>
  <c r="BP157" i="8"/>
  <c r="BQ157" i="8"/>
  <c r="BR157" i="8"/>
  <c r="BS157" i="8"/>
  <c r="BT157" i="8"/>
  <c r="BU157" i="8"/>
  <c r="K157" i="8" s="1"/>
  <c r="BV157" i="8"/>
  <c r="BW157" i="8"/>
  <c r="I157" i="8"/>
  <c r="M157" i="8" s="1"/>
  <c r="BX157" i="8"/>
  <c r="BY157" i="8"/>
  <c r="BZ157" i="8"/>
  <c r="L157" i="8" s="1"/>
  <c r="H161" i="8"/>
  <c r="I161" i="8"/>
  <c r="CR374" i="1" s="1"/>
  <c r="J161" i="8"/>
  <c r="CS374" i="1"/>
  <c r="K161" i="8"/>
  <c r="CT374" i="1" s="1"/>
  <c r="L161" i="8"/>
  <c r="CU374" i="1" s="1"/>
  <c r="H162" i="8"/>
  <c r="I162" i="8"/>
  <c r="CR21" i="1"/>
  <c r="J162" i="8"/>
  <c r="CS21" i="1" s="1"/>
  <c r="K162" i="8"/>
  <c r="CT21" i="1"/>
  <c r="L162" i="8"/>
  <c r="CU21" i="1" s="1"/>
  <c r="H163" i="8"/>
  <c r="I163" i="8"/>
  <c r="CR71" i="1" s="1"/>
  <c r="J163" i="8"/>
  <c r="CS71" i="1"/>
  <c r="K163" i="8"/>
  <c r="L163" i="8"/>
  <c r="CU71" i="1" s="1"/>
  <c r="H164" i="8"/>
  <c r="I164" i="8"/>
  <c r="CR130" i="1" s="1"/>
  <c r="J164" i="8"/>
  <c r="CS130" i="1" s="1"/>
  <c r="K164" i="8"/>
  <c r="L164" i="8"/>
  <c r="CU130" i="1" s="1"/>
  <c r="H165" i="8"/>
  <c r="I165" i="8"/>
  <c r="CR134" i="1" s="1"/>
  <c r="J165" i="8"/>
  <c r="CS134" i="1"/>
  <c r="K165" i="8"/>
  <c r="L165" i="8"/>
  <c r="CU134" i="1" s="1"/>
  <c r="H166" i="8"/>
  <c r="H167" i="8"/>
  <c r="I167" i="8"/>
  <c r="CR233" i="1" s="1"/>
  <c r="J167" i="8"/>
  <c r="CS233" i="1"/>
  <c r="K167" i="8"/>
  <c r="CT233" i="1"/>
  <c r="L167" i="8"/>
  <c r="CU233" i="1"/>
  <c r="H168" i="8"/>
  <c r="I168" i="8"/>
  <c r="CR179" i="1"/>
  <c r="J168" i="8"/>
  <c r="CS179" i="1" s="1"/>
  <c r="K168" i="8"/>
  <c r="M168" i="8" s="1"/>
  <c r="CV179" i="1" s="1"/>
  <c r="CT179" i="1"/>
  <c r="L168" i="8"/>
  <c r="CU179" i="1" s="1"/>
  <c r="H169" i="8"/>
  <c r="I169" i="8"/>
  <c r="CR33" i="1"/>
  <c r="J169" i="8"/>
  <c r="CS33" i="1"/>
  <c r="K169" i="8"/>
  <c r="M169" i="8"/>
  <c r="CV33" i="1" s="1"/>
  <c r="L169" i="8"/>
  <c r="CU33" i="1" s="1"/>
  <c r="H170" i="8"/>
  <c r="I170" i="8"/>
  <c r="J170" i="8"/>
  <c r="CS219" i="1"/>
  <c r="K170" i="8"/>
  <c r="CT219" i="1" s="1"/>
  <c r="L170" i="8"/>
  <c r="CU219" i="1"/>
  <c r="H171" i="8"/>
  <c r="I171" i="8"/>
  <c r="CR347" i="1"/>
  <c r="J171" i="8"/>
  <c r="CS347" i="1" s="1"/>
  <c r="K171" i="8"/>
  <c r="L171" i="8"/>
  <c r="CU347" i="1"/>
  <c r="H172" i="8"/>
  <c r="I172" i="8"/>
  <c r="CR40" i="1" s="1"/>
  <c r="J172" i="8"/>
  <c r="CS40" i="1"/>
  <c r="K172" i="8"/>
  <c r="M172" i="8" s="1"/>
  <c r="CV40" i="1"/>
  <c r="L172" i="8"/>
  <c r="CU40" i="1" s="1"/>
  <c r="H173" i="8"/>
  <c r="I173" i="8"/>
  <c r="CR379" i="1" s="1"/>
  <c r="J173" i="8"/>
  <c r="CS379" i="1" s="1"/>
  <c r="K173" i="8"/>
  <c r="CT379" i="1" s="1"/>
  <c r="L173" i="8"/>
  <c r="CU379" i="1"/>
  <c r="H174" i="8"/>
  <c r="I174" i="8"/>
  <c r="CR559" i="1" s="1"/>
  <c r="J174" i="8"/>
  <c r="CS559" i="1"/>
  <c r="K174" i="8"/>
  <c r="CT559" i="1" s="1"/>
  <c r="L174" i="8"/>
  <c r="CU559" i="1" s="1"/>
  <c r="H175" i="8"/>
  <c r="I175" i="8"/>
  <c r="CR778" i="1" s="1"/>
  <c r="J175" i="8"/>
  <c r="CS778" i="1"/>
  <c r="K175" i="8"/>
  <c r="CT778" i="1"/>
  <c r="L175" i="8"/>
  <c r="CU778" i="1"/>
  <c r="H176" i="8"/>
  <c r="I176" i="8"/>
  <c r="CR635" i="1"/>
  <c r="J176" i="8"/>
  <c r="CS635" i="1" s="1"/>
  <c r="K176" i="8"/>
  <c r="CT635" i="1" s="1"/>
  <c r="L176" i="8"/>
  <c r="CU635" i="1" s="1"/>
  <c r="H177" i="8"/>
  <c r="I177" i="8"/>
  <c r="CR811" i="1" s="1"/>
  <c r="J177" i="8"/>
  <c r="CS811" i="1" s="1"/>
  <c r="K177" i="8"/>
  <c r="L177" i="8"/>
  <c r="CU811" i="1" s="1"/>
  <c r="I178" i="8"/>
  <c r="CR599" i="1" s="1"/>
  <c r="J178" i="8"/>
  <c r="CS599" i="1" s="1"/>
  <c r="K178" i="8"/>
  <c r="L178" i="8"/>
  <c r="CU599" i="1" s="1"/>
  <c r="I179" i="8"/>
  <c r="CR409" i="1" s="1"/>
  <c r="J179" i="8"/>
  <c r="CS409" i="1"/>
  <c r="K179" i="8"/>
  <c r="CT409" i="1" s="1"/>
  <c r="L179" i="8"/>
  <c r="CU409" i="1" s="1"/>
  <c r="I180" i="8"/>
  <c r="CR681" i="1" s="1"/>
  <c r="J180" i="8"/>
  <c r="CS681" i="1" s="1"/>
  <c r="K180" i="8"/>
  <c r="CT681" i="1" s="1"/>
  <c r="L180" i="8"/>
  <c r="CU681" i="1" s="1"/>
  <c r="D181" i="8"/>
  <c r="E181" i="8"/>
  <c r="F181" i="8"/>
  <c r="G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Z181" i="8"/>
  <c r="AA181" i="8"/>
  <c r="AB181" i="8"/>
  <c r="AC181" i="8"/>
  <c r="AD181" i="8"/>
  <c r="AE181" i="8"/>
  <c r="AF181" i="8"/>
  <c r="AG181" i="8"/>
  <c r="AH181" i="8"/>
  <c r="AI181" i="8"/>
  <c r="AJ181" i="8"/>
  <c r="AK181" i="8"/>
  <c r="AL181" i="8"/>
  <c r="AM181" i="8"/>
  <c r="AN181" i="8"/>
  <c r="AO181" i="8"/>
  <c r="AP181" i="8"/>
  <c r="AQ181" i="8"/>
  <c r="AR181" i="8"/>
  <c r="AS181" i="8"/>
  <c r="AT181" i="8"/>
  <c r="AU181" i="8"/>
  <c r="AV181" i="8"/>
  <c r="AW181" i="8"/>
  <c r="AX181" i="8"/>
  <c r="AY181" i="8"/>
  <c r="AZ181" i="8"/>
  <c r="BA181" i="8"/>
  <c r="BB181" i="8"/>
  <c r="BC181" i="8"/>
  <c r="BD181" i="8"/>
  <c r="BE181" i="8"/>
  <c r="BG181" i="8"/>
  <c r="BH181" i="8"/>
  <c r="BI181" i="8"/>
  <c r="BJ181" i="8"/>
  <c r="BK181" i="8"/>
  <c r="BL181" i="8"/>
  <c r="BM181" i="8"/>
  <c r="BN181" i="8"/>
  <c r="BO181" i="8"/>
  <c r="BP181" i="8"/>
  <c r="BQ181" i="8"/>
  <c r="BR181" i="8"/>
  <c r="BS181" i="8"/>
  <c r="BT181" i="8"/>
  <c r="BU181" i="8"/>
  <c r="BV181" i="8"/>
  <c r="BW181" i="8"/>
  <c r="BX181" i="8"/>
  <c r="BY181" i="8"/>
  <c r="BZ181" i="8"/>
  <c r="L181" i="8" s="1"/>
  <c r="H185" i="8"/>
  <c r="I185" i="8"/>
  <c r="CR252" i="1" s="1"/>
  <c r="J185" i="8"/>
  <c r="CS252" i="1" s="1"/>
  <c r="K185" i="8"/>
  <c r="M185" i="8" s="1"/>
  <c r="CV252" i="1" s="1"/>
  <c r="L185" i="8"/>
  <c r="CU252" i="1"/>
  <c r="H186" i="8"/>
  <c r="I186" i="8"/>
  <c r="CR35" i="1" s="1"/>
  <c r="J186" i="8"/>
  <c r="CS35" i="1"/>
  <c r="K186" i="8"/>
  <c r="L186" i="8"/>
  <c r="CU35" i="1"/>
  <c r="H187" i="8"/>
  <c r="I187" i="8"/>
  <c r="CR143" i="1"/>
  <c r="J187" i="8"/>
  <c r="CS143" i="1"/>
  <c r="K187" i="8"/>
  <c r="M187" i="8" s="1"/>
  <c r="CV143" i="1"/>
  <c r="L187" i="8"/>
  <c r="CU143" i="1" s="1"/>
  <c r="H188" i="8"/>
  <c r="I188" i="8"/>
  <c r="CR132" i="1"/>
  <c r="J188" i="8"/>
  <c r="CS132" i="1"/>
  <c r="K188" i="8"/>
  <c r="L188" i="8"/>
  <c r="CU132" i="1" s="1"/>
  <c r="H189" i="8"/>
  <c r="I189" i="8"/>
  <c r="CR237" i="1"/>
  <c r="J189" i="8"/>
  <c r="CS237" i="1" s="1"/>
  <c r="K189" i="8"/>
  <c r="L189" i="8"/>
  <c r="CU237" i="1"/>
  <c r="H190" i="8"/>
  <c r="I190" i="8"/>
  <c r="CR337" i="1" s="1"/>
  <c r="J190" i="8"/>
  <c r="CS337" i="1" s="1"/>
  <c r="K190" i="8"/>
  <c r="M190" i="8" s="1"/>
  <c r="CV337" i="1" s="1"/>
  <c r="L190" i="8"/>
  <c r="CU337" i="1" s="1"/>
  <c r="H191" i="8"/>
  <c r="I191" i="8"/>
  <c r="CR314" i="1"/>
  <c r="J191" i="8"/>
  <c r="CS314" i="1" s="1"/>
  <c r="K191" i="8"/>
  <c r="CT314" i="1"/>
  <c r="L191" i="8"/>
  <c r="CU314" i="1"/>
  <c r="M191" i="8"/>
  <c r="CV314" i="1" s="1"/>
  <c r="H192" i="8"/>
  <c r="I192" i="8"/>
  <c r="CR307" i="1" s="1"/>
  <c r="J192" i="8"/>
  <c r="CS307" i="1"/>
  <c r="K192" i="8"/>
  <c r="L192" i="8"/>
  <c r="CU307" i="1" s="1"/>
  <c r="H193" i="8"/>
  <c r="I193" i="8"/>
  <c r="CR256" i="1" s="1"/>
  <c r="J193" i="8"/>
  <c r="CS256" i="1" s="1"/>
  <c r="K193" i="8"/>
  <c r="CT256" i="1" s="1"/>
  <c r="L193" i="8"/>
  <c r="CU256" i="1" s="1"/>
  <c r="H194" i="8"/>
  <c r="I194" i="8"/>
  <c r="CR74" i="1" s="1"/>
  <c r="J194" i="8"/>
  <c r="CS74" i="1"/>
  <c r="K194" i="8"/>
  <c r="L194" i="8"/>
  <c r="CU74" i="1" s="1"/>
  <c r="H195" i="8"/>
  <c r="H196" i="8"/>
  <c r="H197" i="8"/>
  <c r="I197" i="8"/>
  <c r="CR349" i="1"/>
  <c r="J197" i="8"/>
  <c r="CS349" i="1" s="1"/>
  <c r="K197" i="8"/>
  <c r="CT349" i="1" s="1"/>
  <c r="L197" i="8"/>
  <c r="CU349" i="1" s="1"/>
  <c r="H198" i="8"/>
  <c r="I198" i="8"/>
  <c r="CR753" i="1" s="1"/>
  <c r="J198" i="8"/>
  <c r="CS753" i="1" s="1"/>
  <c r="K198" i="8"/>
  <c r="CT753" i="1"/>
  <c r="L198" i="8"/>
  <c r="CU753" i="1" s="1"/>
  <c r="H199" i="8"/>
  <c r="I199" i="8"/>
  <c r="CR234" i="1"/>
  <c r="J199" i="8"/>
  <c r="CS234" i="1" s="1"/>
  <c r="K199" i="8"/>
  <c r="L199" i="8"/>
  <c r="CU234" i="1" s="1"/>
  <c r="I200" i="8"/>
  <c r="CR348" i="1" s="1"/>
  <c r="J200" i="8"/>
  <c r="CS348" i="1"/>
  <c r="K200" i="8"/>
  <c r="M200" i="8" s="1"/>
  <c r="CV348" i="1" s="1"/>
  <c r="L200" i="8"/>
  <c r="CU348" i="1" s="1"/>
  <c r="D201" i="8"/>
  <c r="E201" i="8"/>
  <c r="F201" i="8"/>
  <c r="G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Z201" i="8"/>
  <c r="AA201" i="8"/>
  <c r="AB201" i="8"/>
  <c r="AC201" i="8"/>
  <c r="AD201" i="8"/>
  <c r="AE201" i="8"/>
  <c r="AF201" i="8"/>
  <c r="AG201" i="8"/>
  <c r="AH201" i="8"/>
  <c r="AI201" i="8"/>
  <c r="AJ201" i="8"/>
  <c r="AK201" i="8"/>
  <c r="AL201" i="8"/>
  <c r="AM201" i="8"/>
  <c r="AN201" i="8"/>
  <c r="AO201" i="8"/>
  <c r="AP201" i="8"/>
  <c r="AQ201" i="8"/>
  <c r="AR201" i="8"/>
  <c r="AS201" i="8"/>
  <c r="AT201" i="8"/>
  <c r="AU201" i="8"/>
  <c r="AV201" i="8"/>
  <c r="AW201" i="8"/>
  <c r="AX201" i="8"/>
  <c r="AY201" i="8"/>
  <c r="AZ201" i="8"/>
  <c r="BA201" i="8"/>
  <c r="BB201" i="8"/>
  <c r="BC201" i="8"/>
  <c r="BD201" i="8"/>
  <c r="BE201" i="8"/>
  <c r="BG201" i="8"/>
  <c r="BH201" i="8"/>
  <c r="BI201" i="8"/>
  <c r="BJ201" i="8"/>
  <c r="BK201" i="8"/>
  <c r="BL201" i="8"/>
  <c r="BM201" i="8"/>
  <c r="BN201" i="8"/>
  <c r="BO201" i="8"/>
  <c r="BP201" i="8"/>
  <c r="BQ201" i="8"/>
  <c r="BR201" i="8"/>
  <c r="BS201" i="8"/>
  <c r="BT201" i="8"/>
  <c r="BU201" i="8"/>
  <c r="K201" i="8" s="1"/>
  <c r="BV201" i="8"/>
  <c r="BW201" i="8"/>
  <c r="I201" i="8"/>
  <c r="BX201" i="8"/>
  <c r="BY201" i="8"/>
  <c r="BZ201" i="8"/>
  <c r="L201" i="8"/>
  <c r="H205" i="8"/>
  <c r="I205" i="8"/>
  <c r="CR60" i="1"/>
  <c r="J205" i="8"/>
  <c r="CS60" i="1" s="1"/>
  <c r="K205" i="8"/>
  <c r="M205" i="8" s="1"/>
  <c r="CV60" i="1"/>
  <c r="L205" i="8"/>
  <c r="CU60" i="1"/>
  <c r="H206" i="8"/>
  <c r="I206" i="8"/>
  <c r="CR125" i="1" s="1"/>
  <c r="J206" i="8"/>
  <c r="CS125" i="1" s="1"/>
  <c r="K206" i="8"/>
  <c r="L206" i="8"/>
  <c r="CU125" i="1" s="1"/>
  <c r="H207" i="8"/>
  <c r="I207" i="8"/>
  <c r="CR137" i="1" s="1"/>
  <c r="J207" i="8"/>
  <c r="CS137" i="1" s="1"/>
  <c r="K207" i="8"/>
  <c r="CT137" i="1" s="1"/>
  <c r="L207" i="8"/>
  <c r="CU137" i="1" s="1"/>
  <c r="H208" i="8"/>
  <c r="I208" i="8"/>
  <c r="CR385" i="1" s="1"/>
  <c r="J208" i="8"/>
  <c r="CS385" i="1" s="1"/>
  <c r="K208" i="8"/>
  <c r="CT385" i="1"/>
  <c r="L208" i="8"/>
  <c r="CU385" i="1" s="1"/>
  <c r="H209" i="8"/>
  <c r="I209" i="8"/>
  <c r="CR57" i="1" s="1"/>
  <c r="J209" i="8"/>
  <c r="CS57" i="1" s="1"/>
  <c r="K209" i="8"/>
  <c r="L209" i="8"/>
  <c r="CU57" i="1" s="1"/>
  <c r="H210" i="8"/>
  <c r="I210" i="8"/>
  <c r="CR295" i="1" s="1"/>
  <c r="J210" i="8"/>
  <c r="CS295" i="1"/>
  <c r="K210" i="8"/>
  <c r="CT295" i="1" s="1"/>
  <c r="L210" i="8"/>
  <c r="CU295" i="1" s="1"/>
  <c r="M210" i="8"/>
  <c r="CV295" i="1" s="1"/>
  <c r="H211" i="8"/>
  <c r="I211" i="8"/>
  <c r="CR139" i="1" s="1"/>
  <c r="J211" i="8"/>
  <c r="CS139" i="1" s="1"/>
  <c r="K211" i="8"/>
  <c r="M211" i="8" s="1"/>
  <c r="CV139" i="1" s="1"/>
  <c r="L211" i="8"/>
  <c r="CU139" i="1"/>
  <c r="H212" i="8"/>
  <c r="I212" i="8"/>
  <c r="CR255" i="1" s="1"/>
  <c r="J212" i="8"/>
  <c r="CS255" i="1"/>
  <c r="K212" i="8"/>
  <c r="CT255" i="1" s="1"/>
  <c r="L212" i="8"/>
  <c r="CU255" i="1" s="1"/>
  <c r="H213" i="8"/>
  <c r="I213" i="8"/>
  <c r="CR155" i="1" s="1"/>
  <c r="J213" i="8"/>
  <c r="CS155" i="1" s="1"/>
  <c r="K213" i="8"/>
  <c r="CT155" i="1" s="1"/>
  <c r="L213" i="8"/>
  <c r="CU155" i="1"/>
  <c r="H214" i="8"/>
  <c r="I214" i="8"/>
  <c r="CR274" i="1"/>
  <c r="J214" i="8"/>
  <c r="CS274" i="1" s="1"/>
  <c r="K214" i="8"/>
  <c r="CT274" i="1" s="1"/>
  <c r="L214" i="8"/>
  <c r="CU274" i="1" s="1"/>
  <c r="H215" i="8"/>
  <c r="I215" i="8"/>
  <c r="CR407" i="1" s="1"/>
  <c r="J215" i="8"/>
  <c r="CS407" i="1" s="1"/>
  <c r="K215" i="8"/>
  <c r="L215" i="8"/>
  <c r="CU407" i="1"/>
  <c r="H216" i="8"/>
  <c r="I216" i="8"/>
  <c r="CR507" i="1"/>
  <c r="J216" i="8"/>
  <c r="CS507" i="1" s="1"/>
  <c r="K216" i="8"/>
  <c r="M216" i="8"/>
  <c r="CV507" i="1" s="1"/>
  <c r="L216" i="8"/>
  <c r="CU507" i="1" s="1"/>
  <c r="H217" i="8"/>
  <c r="I217" i="8"/>
  <c r="CR760" i="1" s="1"/>
  <c r="J217" i="8"/>
  <c r="CS760" i="1"/>
  <c r="K217" i="8"/>
  <c r="CT760" i="1" s="1"/>
  <c r="L217" i="8"/>
  <c r="CU760" i="1" s="1"/>
  <c r="H218" i="8"/>
  <c r="I218" i="8"/>
  <c r="J218" i="8"/>
  <c r="CS656" i="1" s="1"/>
  <c r="K218" i="8"/>
  <c r="CT656" i="1" s="1"/>
  <c r="L218" i="8"/>
  <c r="CU656" i="1"/>
  <c r="H219" i="8"/>
  <c r="I219" i="8"/>
  <c r="M219" i="8" s="1"/>
  <c r="CV595" i="1" s="1"/>
  <c r="CR595" i="1"/>
  <c r="J219" i="8"/>
  <c r="CS595" i="1" s="1"/>
  <c r="K219" i="8"/>
  <c r="L219" i="8"/>
  <c r="CU595" i="1" s="1"/>
  <c r="D220" i="8"/>
  <c r="E220" i="8"/>
  <c r="F220" i="8"/>
  <c r="G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Z220" i="8"/>
  <c r="AA220" i="8"/>
  <c r="AB220" i="8"/>
  <c r="AC220" i="8"/>
  <c r="AD220" i="8"/>
  <c r="AE220" i="8"/>
  <c r="AF220" i="8"/>
  <c r="AG220" i="8"/>
  <c r="AH220" i="8"/>
  <c r="AI220" i="8"/>
  <c r="AJ220" i="8"/>
  <c r="AK220" i="8"/>
  <c r="AL220" i="8"/>
  <c r="AM220" i="8"/>
  <c r="AN220" i="8"/>
  <c r="AO220" i="8"/>
  <c r="AP220" i="8"/>
  <c r="AQ220" i="8"/>
  <c r="AR220" i="8"/>
  <c r="AS220" i="8"/>
  <c r="AT220" i="8"/>
  <c r="AU220" i="8"/>
  <c r="AV220" i="8"/>
  <c r="AW220" i="8"/>
  <c r="AX220" i="8"/>
  <c r="AY220" i="8"/>
  <c r="AZ220" i="8"/>
  <c r="BA220" i="8"/>
  <c r="BB220" i="8"/>
  <c r="BC220" i="8"/>
  <c r="BD220" i="8"/>
  <c r="BE220" i="8"/>
  <c r="BG220" i="8"/>
  <c r="BH220" i="8"/>
  <c r="BI220" i="8"/>
  <c r="BJ220" i="8"/>
  <c r="BK220" i="8"/>
  <c r="BL220" i="8"/>
  <c r="BM220" i="8"/>
  <c r="BN220" i="8"/>
  <c r="BO220" i="8"/>
  <c r="BP220" i="8"/>
  <c r="BQ220" i="8"/>
  <c r="BR220" i="8"/>
  <c r="BS220" i="8"/>
  <c r="BT220" i="8"/>
  <c r="BU220" i="8"/>
  <c r="BV220" i="8"/>
  <c r="BW220" i="8"/>
  <c r="I220" i="8" s="1"/>
  <c r="BX220" i="8"/>
  <c r="J220" i="8" s="1"/>
  <c r="BY220" i="8"/>
  <c r="BZ220" i="8"/>
  <c r="H224" i="8"/>
  <c r="I224" i="8"/>
  <c r="CR8" i="1" s="1"/>
  <c r="J224" i="8"/>
  <c r="CS8" i="1" s="1"/>
  <c r="K224" i="8"/>
  <c r="CT8" i="1" s="1"/>
  <c r="L224" i="8"/>
  <c r="CU8" i="1"/>
  <c r="H225" i="8"/>
  <c r="I225" i="8"/>
  <c r="CR122" i="1"/>
  <c r="J225" i="8"/>
  <c r="CS122" i="1" s="1"/>
  <c r="K225" i="8"/>
  <c r="L225" i="8"/>
  <c r="CU122" i="1"/>
  <c r="H226" i="8"/>
  <c r="I226" i="8"/>
  <c r="CR32" i="1" s="1"/>
  <c r="J226" i="8"/>
  <c r="CS32" i="1" s="1"/>
  <c r="K226" i="8"/>
  <c r="CT32" i="1"/>
  <c r="L226" i="8"/>
  <c r="CU32" i="1"/>
  <c r="H227" i="8"/>
  <c r="I227" i="8"/>
  <c r="CR160" i="1" s="1"/>
  <c r="J227" i="8"/>
  <c r="CS160" i="1" s="1"/>
  <c r="K227" i="8"/>
  <c r="L227" i="8"/>
  <c r="CU160" i="1" s="1"/>
  <c r="H228" i="8"/>
  <c r="I228" i="8"/>
  <c r="CR239" i="1"/>
  <c r="J228" i="8"/>
  <c r="CS239" i="1" s="1"/>
  <c r="K228" i="8"/>
  <c r="CT239" i="1"/>
  <c r="L228" i="8"/>
  <c r="CU239" i="1" s="1"/>
  <c r="M228" i="8"/>
  <c r="CV239" i="1" s="1"/>
  <c r="H229" i="8"/>
  <c r="I229" i="8"/>
  <c r="CR104" i="1"/>
  <c r="J229" i="8"/>
  <c r="CS104" i="1" s="1"/>
  <c r="K229" i="8"/>
  <c r="M229" i="8" s="1"/>
  <c r="CV104" i="1" s="1"/>
  <c r="L229" i="8"/>
  <c r="CU104" i="1" s="1"/>
  <c r="H230" i="8"/>
  <c r="I230" i="8"/>
  <c r="CR398" i="1" s="1"/>
  <c r="J230" i="8"/>
  <c r="CS398" i="1" s="1"/>
  <c r="K230" i="8"/>
  <c r="CT398" i="1"/>
  <c r="L230" i="8"/>
  <c r="CU398" i="1" s="1"/>
  <c r="H231" i="8"/>
  <c r="I231" i="8"/>
  <c r="CR25" i="1"/>
  <c r="J231" i="8"/>
  <c r="CS25" i="1" s="1"/>
  <c r="K231" i="8"/>
  <c r="L231" i="8"/>
  <c r="CU25" i="1" s="1"/>
  <c r="H232" i="8"/>
  <c r="I232" i="8"/>
  <c r="M232" i="8" s="1"/>
  <c r="CR61" i="1"/>
  <c r="J232" i="8"/>
  <c r="CS61" i="1" s="1"/>
  <c r="K232" i="8"/>
  <c r="CV61" i="1"/>
  <c r="L232" i="8"/>
  <c r="CU61" i="1"/>
  <c r="H233" i="8"/>
  <c r="I233" i="8"/>
  <c r="CR227" i="1" s="1"/>
  <c r="J233" i="8"/>
  <c r="CS227" i="1"/>
  <c r="K233" i="8"/>
  <c r="L233" i="8"/>
  <c r="CU227" i="1" s="1"/>
  <c r="H234" i="8"/>
  <c r="I234" i="8"/>
  <c r="CR303" i="1" s="1"/>
  <c r="J234" i="8"/>
  <c r="CS303" i="1" s="1"/>
  <c r="K234" i="8"/>
  <c r="CT303" i="1" s="1"/>
  <c r="L234" i="8"/>
  <c r="CU303" i="1"/>
  <c r="H235" i="8"/>
  <c r="I235" i="8"/>
  <c r="M235" i="8" s="1"/>
  <c r="CV767" i="1" s="1"/>
  <c r="J235" i="8"/>
  <c r="CS767" i="1" s="1"/>
  <c r="K235" i="8"/>
  <c r="L235" i="8"/>
  <c r="CU767" i="1"/>
  <c r="H236" i="8"/>
  <c r="I236" i="8"/>
  <c r="CR549" i="1" s="1"/>
  <c r="J236" i="8"/>
  <c r="CS549" i="1"/>
  <c r="K236" i="8"/>
  <c r="CT549" i="1" s="1"/>
  <c r="L236" i="8"/>
  <c r="CU549" i="1" s="1"/>
  <c r="H237" i="8"/>
  <c r="I237" i="8"/>
  <c r="CR267" i="1" s="1"/>
  <c r="J237" i="8"/>
  <c r="CS267" i="1" s="1"/>
  <c r="K237" i="8"/>
  <c r="M237" i="8"/>
  <c r="CV267" i="1" s="1"/>
  <c r="L237" i="8"/>
  <c r="CU267" i="1"/>
  <c r="H238" i="8"/>
  <c r="I238" i="8"/>
  <c r="CR88" i="1" s="1"/>
  <c r="J238" i="8"/>
  <c r="CS88" i="1"/>
  <c r="K238" i="8"/>
  <c r="CT88" i="1" s="1"/>
  <c r="L238" i="8"/>
  <c r="CU88" i="1" s="1"/>
  <c r="D239" i="8"/>
  <c r="E239" i="8"/>
  <c r="F239" i="8"/>
  <c r="G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Z239" i="8"/>
  <c r="AA239" i="8"/>
  <c r="AB239" i="8"/>
  <c r="AC239" i="8"/>
  <c r="AD239" i="8"/>
  <c r="AE239" i="8"/>
  <c r="AF239" i="8"/>
  <c r="AG239" i="8"/>
  <c r="AH239" i="8"/>
  <c r="AI239" i="8"/>
  <c r="AJ239" i="8"/>
  <c r="AK239" i="8"/>
  <c r="AL239" i="8"/>
  <c r="AM239" i="8"/>
  <c r="AN239" i="8"/>
  <c r="AO239" i="8"/>
  <c r="AP239" i="8"/>
  <c r="AQ239" i="8"/>
  <c r="AR239" i="8"/>
  <c r="AS239" i="8"/>
  <c r="AT239" i="8"/>
  <c r="AU239" i="8"/>
  <c r="AV239" i="8"/>
  <c r="AW239" i="8"/>
  <c r="AX239" i="8"/>
  <c r="AY239" i="8"/>
  <c r="AZ239" i="8"/>
  <c r="BA239" i="8"/>
  <c r="BB239" i="8"/>
  <c r="BC239" i="8"/>
  <c r="BD239" i="8"/>
  <c r="BE239" i="8"/>
  <c r="BG239" i="8"/>
  <c r="BH239" i="8"/>
  <c r="BI239" i="8"/>
  <c r="BJ239" i="8"/>
  <c r="BK239" i="8"/>
  <c r="BL239" i="8"/>
  <c r="BM239" i="8"/>
  <c r="BN239" i="8"/>
  <c r="BO239" i="8"/>
  <c r="BP239" i="8"/>
  <c r="BQ239" i="8"/>
  <c r="BR239" i="8"/>
  <c r="BS239" i="8"/>
  <c r="BT239" i="8"/>
  <c r="BU239" i="8"/>
  <c r="BV239" i="8"/>
  <c r="BW239" i="8"/>
  <c r="I239" i="8" s="1"/>
  <c r="BX239" i="8"/>
  <c r="J239" i="8"/>
  <c r="BY239" i="8"/>
  <c r="BZ239" i="8"/>
  <c r="L239" i="8" s="1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8" i="6"/>
  <c r="H21" i="6"/>
  <c r="H22" i="6"/>
  <c r="H23" i="6"/>
  <c r="H24" i="6"/>
  <c r="H25" i="6"/>
  <c r="H26" i="6"/>
  <c r="H27" i="6"/>
  <c r="H28" i="6"/>
  <c r="H29" i="6"/>
  <c r="H30" i="6"/>
  <c r="H31" i="6"/>
  <c r="H32" i="6"/>
  <c r="H34" i="6"/>
  <c r="H37" i="6"/>
  <c r="H38" i="6"/>
  <c r="H39" i="6"/>
  <c r="H40" i="6"/>
  <c r="H41" i="6"/>
  <c r="H42" i="6"/>
  <c r="H43" i="6"/>
  <c r="H44" i="6"/>
  <c r="H45" i="6"/>
  <c r="H46" i="6"/>
  <c r="H47" i="6"/>
  <c r="H48" i="6"/>
  <c r="H50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8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6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4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1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7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5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1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7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5" i="6"/>
  <c r="O97" i="5"/>
  <c r="K97" i="5" s="1"/>
  <c r="M97" i="5" s="1"/>
  <c r="DH364" i="1" s="1"/>
  <c r="O177" i="5"/>
  <c r="K177" i="5" s="1"/>
  <c r="M177" i="5" s="1"/>
  <c r="DH531" i="1" s="1"/>
  <c r="G3" i="4"/>
  <c r="L3" i="4"/>
  <c r="N3" i="4"/>
  <c r="DI43" i="1" s="1"/>
  <c r="O3" i="4"/>
  <c r="DJ43" i="1" s="1"/>
  <c r="P3" i="4"/>
  <c r="L4" i="4"/>
  <c r="N4" i="4"/>
  <c r="O4" i="4"/>
  <c r="P4" i="4"/>
  <c r="DK4" i="1" s="1"/>
  <c r="L5" i="4"/>
  <c r="N5" i="4"/>
  <c r="DI122" i="1"/>
  <c r="O5" i="4"/>
  <c r="P5" i="4"/>
  <c r="DK122" i="1" s="1"/>
  <c r="L6" i="4"/>
  <c r="N6" i="4"/>
  <c r="O6" i="4"/>
  <c r="DJ134" i="1" s="1"/>
  <c r="P6" i="4"/>
  <c r="DK134" i="1" s="1"/>
  <c r="L7" i="4"/>
  <c r="N7" i="4"/>
  <c r="DI225" i="1" s="1"/>
  <c r="O7" i="4"/>
  <c r="DJ225" i="1"/>
  <c r="P7" i="4"/>
  <c r="DK225" i="1" s="1"/>
  <c r="L8" i="4"/>
  <c r="N8" i="4"/>
  <c r="DI61" i="1"/>
  <c r="O8" i="4"/>
  <c r="P8" i="4"/>
  <c r="DK61" i="1" s="1"/>
  <c r="L9" i="4"/>
  <c r="N9" i="4"/>
  <c r="DI59" i="1" s="1"/>
  <c r="O9" i="4"/>
  <c r="DJ59" i="1" s="1"/>
  <c r="P9" i="4"/>
  <c r="DK59" i="1" s="1"/>
  <c r="G10" i="4"/>
  <c r="L10" i="4"/>
  <c r="N10" i="4"/>
  <c r="O10" i="4"/>
  <c r="DJ578" i="1"/>
  <c r="P10" i="4"/>
  <c r="DK578" i="1" s="1"/>
  <c r="L11" i="4"/>
  <c r="N11" i="4"/>
  <c r="DI367" i="1" s="1"/>
  <c r="O11" i="4"/>
  <c r="Q11" i="4" s="1"/>
  <c r="DL367" i="1" s="1"/>
  <c r="P11" i="4"/>
  <c r="DK367" i="1" s="1"/>
  <c r="L12" i="4"/>
  <c r="N12" i="4"/>
  <c r="DI389" i="1"/>
  <c r="O12" i="4"/>
  <c r="P12" i="4"/>
  <c r="DK389" i="1" s="1"/>
  <c r="L13" i="4"/>
  <c r="N13" i="4"/>
  <c r="O13" i="4"/>
  <c r="DJ628" i="1"/>
  <c r="P13" i="4"/>
  <c r="DK628" i="1" s="1"/>
  <c r="L14" i="4"/>
  <c r="N14" i="4"/>
  <c r="DI640" i="1" s="1"/>
  <c r="O14" i="4"/>
  <c r="DJ640" i="1" s="1"/>
  <c r="P14" i="4"/>
  <c r="DK640" i="1"/>
  <c r="L15" i="4"/>
  <c r="N15" i="4"/>
  <c r="DI569" i="1"/>
  <c r="O15" i="4"/>
  <c r="DJ569" i="1" s="1"/>
  <c r="P15" i="4"/>
  <c r="L16" i="4"/>
  <c r="N16" i="4"/>
  <c r="O16" i="4"/>
  <c r="DJ439" i="1"/>
  <c r="P16" i="4"/>
  <c r="DK439" i="1" s="1"/>
  <c r="D17" i="4"/>
  <c r="E17" i="4"/>
  <c r="F17" i="4"/>
  <c r="L17" i="4"/>
  <c r="N17" i="4"/>
  <c r="DI241" i="1"/>
  <c r="O17" i="4"/>
  <c r="DJ241" i="1" s="1"/>
  <c r="P17" i="4"/>
  <c r="DK241" i="1"/>
  <c r="H18" i="4"/>
  <c r="I18" i="4"/>
  <c r="L18" i="4" s="1"/>
  <c r="J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L21" i="4"/>
  <c r="N21" i="4"/>
  <c r="DI419" i="1"/>
  <c r="O21" i="4"/>
  <c r="DJ419" i="1" s="1"/>
  <c r="P21" i="4"/>
  <c r="DK419" i="1" s="1"/>
  <c r="Q21" i="4"/>
  <c r="DL419" i="1" s="1"/>
  <c r="L22" i="4"/>
  <c r="N22" i="4"/>
  <c r="DI71" i="1" s="1"/>
  <c r="O22" i="4"/>
  <c r="DJ71" i="1"/>
  <c r="P22" i="4"/>
  <c r="DK71" i="1" s="1"/>
  <c r="L23" i="4"/>
  <c r="N23" i="4"/>
  <c r="DI25" i="1"/>
  <c r="O23" i="4"/>
  <c r="P23" i="4"/>
  <c r="DK25" i="1"/>
  <c r="L24" i="4"/>
  <c r="N24" i="4"/>
  <c r="O24" i="4"/>
  <c r="DJ96" i="1" s="1"/>
  <c r="P24" i="4"/>
  <c r="DK96" i="1" s="1"/>
  <c r="L25" i="4"/>
  <c r="N25" i="4"/>
  <c r="DI104" i="1"/>
  <c r="O25" i="4"/>
  <c r="DJ104" i="1" s="1"/>
  <c r="P25" i="4"/>
  <c r="DK104" i="1" s="1"/>
  <c r="L26" i="4"/>
  <c r="N26" i="4"/>
  <c r="DI295" i="1"/>
  <c r="O26" i="4"/>
  <c r="P26" i="4"/>
  <c r="DK295" i="1" s="1"/>
  <c r="L27" i="4"/>
  <c r="N27" i="4"/>
  <c r="DI60" i="1" s="1"/>
  <c r="O27" i="4"/>
  <c r="P27" i="4"/>
  <c r="DK60" i="1" s="1"/>
  <c r="L28" i="4"/>
  <c r="N28" i="4"/>
  <c r="DI262" i="1"/>
  <c r="O28" i="4"/>
  <c r="DJ262" i="1" s="1"/>
  <c r="P28" i="4"/>
  <c r="DK262" i="1" s="1"/>
  <c r="L29" i="4"/>
  <c r="N29" i="4"/>
  <c r="DI327" i="1" s="1"/>
  <c r="O29" i="4"/>
  <c r="DJ327" i="1"/>
  <c r="P29" i="4"/>
  <c r="DK327" i="1" s="1"/>
  <c r="L30" i="4"/>
  <c r="N30" i="4"/>
  <c r="DI219" i="1" s="1"/>
  <c r="O30" i="4"/>
  <c r="P30" i="4"/>
  <c r="DK219" i="1"/>
  <c r="L31" i="4"/>
  <c r="N31" i="4"/>
  <c r="DI656" i="1" s="1"/>
  <c r="O31" i="4"/>
  <c r="P31" i="4"/>
  <c r="DK656" i="1" s="1"/>
  <c r="L32" i="4"/>
  <c r="N32" i="4"/>
  <c r="O32" i="4"/>
  <c r="DJ198" i="1" s="1"/>
  <c r="P32" i="4"/>
  <c r="DK198" i="1"/>
  <c r="L33" i="4"/>
  <c r="N33" i="4"/>
  <c r="DI252" i="1" s="1"/>
  <c r="O33" i="4"/>
  <c r="Q33" i="4" s="1"/>
  <c r="DL252" i="1" s="1"/>
  <c r="P33" i="4"/>
  <c r="L34" i="4"/>
  <c r="N34" i="4"/>
  <c r="DI507" i="1"/>
  <c r="O34" i="4"/>
  <c r="P34" i="4"/>
  <c r="DK507" i="1" s="1"/>
  <c r="L35" i="4"/>
  <c r="N35" i="4"/>
  <c r="DI664" i="1" s="1"/>
  <c r="O35" i="4"/>
  <c r="DJ664" i="1"/>
  <c r="P35" i="4"/>
  <c r="DK664" i="1" s="1"/>
  <c r="D36" i="4"/>
  <c r="E36" i="4"/>
  <c r="G36" i="4"/>
  <c r="F36" i="4"/>
  <c r="L36" i="4"/>
  <c r="N36" i="4"/>
  <c r="O36" i="4"/>
  <c r="DJ125" i="1" s="1"/>
  <c r="P36" i="4"/>
  <c r="DK125" i="1" s="1"/>
  <c r="H37" i="4"/>
  <c r="I37" i="4"/>
  <c r="J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L40" i="4"/>
  <c r="N40" i="4"/>
  <c r="DI20" i="1"/>
  <c r="O40" i="4"/>
  <c r="DJ20" i="1" s="1"/>
  <c r="P40" i="4"/>
  <c r="DK20" i="1" s="1"/>
  <c r="L41" i="4"/>
  <c r="N41" i="4"/>
  <c r="O41" i="4"/>
  <c r="DJ10" i="1"/>
  <c r="P41" i="4"/>
  <c r="DK10" i="1" s="1"/>
  <c r="L42" i="4"/>
  <c r="N42" i="4"/>
  <c r="DI35" i="1"/>
  <c r="O42" i="4"/>
  <c r="DJ35" i="1" s="1"/>
  <c r="P42" i="4"/>
  <c r="L43" i="4"/>
  <c r="N43" i="4"/>
  <c r="DI85" i="1" s="1"/>
  <c r="O43" i="4"/>
  <c r="P43" i="4"/>
  <c r="DK85" i="1" s="1"/>
  <c r="L44" i="4"/>
  <c r="N44" i="4"/>
  <c r="DI33" i="1" s="1"/>
  <c r="O44" i="4"/>
  <c r="P44" i="4"/>
  <c r="DK33" i="1"/>
  <c r="L45" i="4"/>
  <c r="N45" i="4"/>
  <c r="O45" i="4"/>
  <c r="DJ23" i="1"/>
  <c r="P45" i="4"/>
  <c r="DK23" i="1" s="1"/>
  <c r="L46" i="4"/>
  <c r="N46" i="4"/>
  <c r="DI156" i="1"/>
  <c r="O46" i="4"/>
  <c r="DJ156" i="1" s="1"/>
  <c r="P46" i="4"/>
  <c r="DK156" i="1" s="1"/>
  <c r="L47" i="4"/>
  <c r="N47" i="4"/>
  <c r="DI431" i="1" s="1"/>
  <c r="O47" i="4"/>
  <c r="P47" i="4"/>
  <c r="DK431" i="1" s="1"/>
  <c r="L48" i="4"/>
  <c r="N48" i="4"/>
  <c r="DI303" i="1" s="1"/>
  <c r="O48" i="4"/>
  <c r="DJ303" i="1" s="1"/>
  <c r="P48" i="4"/>
  <c r="DK303" i="1"/>
  <c r="L49" i="4"/>
  <c r="N49" i="4"/>
  <c r="O49" i="4"/>
  <c r="DJ440" i="1" s="1"/>
  <c r="P49" i="4"/>
  <c r="DK440" i="1" s="1"/>
  <c r="L50" i="4"/>
  <c r="N50" i="4"/>
  <c r="DI347" i="1" s="1"/>
  <c r="O50" i="4"/>
  <c r="DJ347" i="1" s="1"/>
  <c r="P50" i="4"/>
  <c r="DK347" i="1" s="1"/>
  <c r="L51" i="4"/>
  <c r="N51" i="4"/>
  <c r="DI337" i="1" s="1"/>
  <c r="O51" i="4"/>
  <c r="P51" i="4"/>
  <c r="DK337" i="1"/>
  <c r="L52" i="4"/>
  <c r="N52" i="4"/>
  <c r="DI459" i="1"/>
  <c r="O52" i="4"/>
  <c r="P52" i="4"/>
  <c r="DK459" i="1" s="1"/>
  <c r="D53" i="4"/>
  <c r="E53" i="4"/>
  <c r="F53" i="4"/>
  <c r="L53" i="4"/>
  <c r="N53" i="4"/>
  <c r="DI420" i="1"/>
  <c r="O53" i="4"/>
  <c r="DJ420" i="1"/>
  <c r="P53" i="4"/>
  <c r="DK420" i="1" s="1"/>
  <c r="H54" i="4"/>
  <c r="I54" i="4"/>
  <c r="J54" i="4"/>
  <c r="K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L57" i="4"/>
  <c r="N57" i="4"/>
  <c r="DI67" i="1" s="1"/>
  <c r="O57" i="4"/>
  <c r="P57" i="4"/>
  <c r="DK67" i="1" s="1"/>
  <c r="L58" i="4"/>
  <c r="N58" i="4"/>
  <c r="O58" i="4"/>
  <c r="DJ201" i="1" s="1"/>
  <c r="P58" i="4"/>
  <c r="DK201" i="1"/>
  <c r="L59" i="4"/>
  <c r="N59" i="4"/>
  <c r="DI66" i="1" s="1"/>
  <c r="O59" i="4"/>
  <c r="DJ66" i="1"/>
  <c r="P59" i="4"/>
  <c r="DK66" i="1" s="1"/>
  <c r="L60" i="4"/>
  <c r="N60" i="4"/>
  <c r="DI316" i="1"/>
  <c r="O60" i="4"/>
  <c r="P60" i="4"/>
  <c r="L61" i="4"/>
  <c r="N61" i="4"/>
  <c r="DI391" i="1" s="1"/>
  <c r="O61" i="4"/>
  <c r="DJ391" i="1"/>
  <c r="P61" i="4"/>
  <c r="DK391" i="1" s="1"/>
  <c r="L62" i="4"/>
  <c r="N62" i="4"/>
  <c r="O62" i="4"/>
  <c r="DJ39" i="1" s="1"/>
  <c r="P62" i="4"/>
  <c r="DK39" i="1"/>
  <c r="L63" i="4"/>
  <c r="N63" i="4"/>
  <c r="DI139" i="1"/>
  <c r="O63" i="4"/>
  <c r="DJ139" i="1" s="1"/>
  <c r="P63" i="4"/>
  <c r="DK139" i="1"/>
  <c r="L64" i="4"/>
  <c r="N64" i="4"/>
  <c r="DI133" i="1" s="1"/>
  <c r="O64" i="4"/>
  <c r="P64" i="4"/>
  <c r="DK133" i="1"/>
  <c r="L65" i="4"/>
  <c r="N65" i="4"/>
  <c r="DI341" i="1"/>
  <c r="O65" i="4"/>
  <c r="P65" i="4"/>
  <c r="DK341" i="1" s="1"/>
  <c r="L66" i="4"/>
  <c r="N66" i="4"/>
  <c r="O66" i="4"/>
  <c r="DJ207" i="1" s="1"/>
  <c r="P66" i="4"/>
  <c r="DK207" i="1" s="1"/>
  <c r="L67" i="4"/>
  <c r="N67" i="4"/>
  <c r="DI650" i="1"/>
  <c r="O67" i="4"/>
  <c r="DJ650" i="1" s="1"/>
  <c r="P67" i="4"/>
  <c r="DK650" i="1" s="1"/>
  <c r="L68" i="4"/>
  <c r="N68" i="4"/>
  <c r="DI428" i="1" s="1"/>
  <c r="O68" i="4"/>
  <c r="P68" i="4"/>
  <c r="DK428" i="1"/>
  <c r="L69" i="4"/>
  <c r="N69" i="4"/>
  <c r="DI227" i="1" s="1"/>
  <c r="O69" i="4"/>
  <c r="DJ227" i="1" s="1"/>
  <c r="P69" i="4"/>
  <c r="DK227" i="1"/>
  <c r="D70" i="4"/>
  <c r="E70" i="4"/>
  <c r="F70" i="4"/>
  <c r="L70" i="4"/>
  <c r="N70" i="4"/>
  <c r="DI686" i="1" s="1"/>
  <c r="O70" i="4"/>
  <c r="DJ686" i="1" s="1"/>
  <c r="P70" i="4"/>
  <c r="H71" i="4"/>
  <c r="I71" i="4"/>
  <c r="J71" i="4"/>
  <c r="O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L74" i="4"/>
  <c r="N74" i="4"/>
  <c r="DI18" i="1" s="1"/>
  <c r="O74" i="4"/>
  <c r="DJ18" i="1"/>
  <c r="P74" i="4"/>
  <c r="DK18" i="1" s="1"/>
  <c r="L75" i="4"/>
  <c r="N75" i="4"/>
  <c r="DI3" i="1"/>
  <c r="O75" i="4"/>
  <c r="DJ3" i="1" s="1"/>
  <c r="P75" i="4"/>
  <c r="DK3" i="1" s="1"/>
  <c r="L76" i="4"/>
  <c r="N76" i="4"/>
  <c r="DI26" i="1"/>
  <c r="O76" i="4"/>
  <c r="P76" i="4"/>
  <c r="DK26" i="1" s="1"/>
  <c r="L77" i="4"/>
  <c r="N77" i="4"/>
  <c r="O77" i="4"/>
  <c r="DJ47" i="1" s="1"/>
  <c r="P77" i="4"/>
  <c r="DK47" i="1" s="1"/>
  <c r="L78" i="4"/>
  <c r="N78" i="4"/>
  <c r="DI28" i="1"/>
  <c r="O78" i="4"/>
  <c r="DJ28" i="1" s="1"/>
  <c r="P78" i="4"/>
  <c r="DK28" i="1" s="1"/>
  <c r="Q78" i="4"/>
  <c r="DL28" i="1" s="1"/>
  <c r="L79" i="4"/>
  <c r="N79" i="4"/>
  <c r="DI149" i="1" s="1"/>
  <c r="O79" i="4"/>
  <c r="P79" i="4"/>
  <c r="DK149" i="1"/>
  <c r="L80" i="4"/>
  <c r="N80" i="4"/>
  <c r="DI160" i="1" s="1"/>
  <c r="O80" i="4"/>
  <c r="DJ160" i="1"/>
  <c r="P80" i="4"/>
  <c r="DK160" i="1" s="1"/>
  <c r="L81" i="4"/>
  <c r="N81" i="4"/>
  <c r="O81" i="4"/>
  <c r="DJ743" i="1" s="1"/>
  <c r="P81" i="4"/>
  <c r="DK743" i="1"/>
  <c r="L82" i="4"/>
  <c r="N82" i="4"/>
  <c r="DI364" i="1" s="1"/>
  <c r="O82" i="4"/>
  <c r="DJ364" i="1"/>
  <c r="P82" i="4"/>
  <c r="DK364" i="1" s="1"/>
  <c r="L83" i="4"/>
  <c r="N83" i="4"/>
  <c r="DI187" i="1" s="1"/>
  <c r="O83" i="4"/>
  <c r="P83" i="4"/>
  <c r="DK187" i="1" s="1"/>
  <c r="L84" i="4"/>
  <c r="N84" i="4"/>
  <c r="DI375" i="1"/>
  <c r="O84" i="4"/>
  <c r="P84" i="4"/>
  <c r="DK375" i="1" s="1"/>
  <c r="L85" i="4"/>
  <c r="N85" i="4"/>
  <c r="O85" i="4"/>
  <c r="DJ490" i="1"/>
  <c r="P85" i="4"/>
  <c r="K86" i="4" s="1"/>
  <c r="K89" i="4" s="1"/>
  <c r="L86" i="4"/>
  <c r="N86" i="4"/>
  <c r="DI553" i="1" s="1"/>
  <c r="O86" i="4"/>
  <c r="P86" i="4"/>
  <c r="DK553" i="1" s="1"/>
  <c r="L87" i="4"/>
  <c r="N87" i="4"/>
  <c r="DI531" i="1"/>
  <c r="O87" i="4"/>
  <c r="DJ531" i="1" s="1"/>
  <c r="P87" i="4"/>
  <c r="DK531" i="1" s="1"/>
  <c r="D88" i="4"/>
  <c r="G88" i="4" s="1"/>
  <c r="E88" i="4"/>
  <c r="F88" i="4"/>
  <c r="L88" i="4"/>
  <c r="N88" i="4"/>
  <c r="O88" i="4"/>
  <c r="DJ239" i="1"/>
  <c r="P88" i="4"/>
  <c r="DK239" i="1" s="1"/>
  <c r="H89" i="4"/>
  <c r="I89" i="4"/>
  <c r="J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L92" i="4"/>
  <c r="N92" i="4"/>
  <c r="DI150" i="1"/>
  <c r="O92" i="4"/>
  <c r="DJ150" i="1" s="1"/>
  <c r="P92" i="4"/>
  <c r="DK150" i="1" s="1"/>
  <c r="L93" i="4"/>
  <c r="N93" i="4"/>
  <c r="DI56" i="1" s="1"/>
  <c r="O93" i="4"/>
  <c r="DJ56" i="1"/>
  <c r="P93" i="4"/>
  <c r="DK56" i="1" s="1"/>
  <c r="L94" i="4"/>
  <c r="N94" i="4"/>
  <c r="DI129" i="1" s="1"/>
  <c r="O94" i="4"/>
  <c r="P94" i="4"/>
  <c r="DK129" i="1" s="1"/>
  <c r="L95" i="4"/>
  <c r="N95" i="4"/>
  <c r="DI194" i="1"/>
  <c r="O95" i="4"/>
  <c r="P95" i="4"/>
  <c r="DK194" i="1" s="1"/>
  <c r="L96" i="4"/>
  <c r="N96" i="4"/>
  <c r="Q96" i="4" s="1"/>
  <c r="DL322" i="1" s="1"/>
  <c r="O96" i="4"/>
  <c r="DJ322" i="1" s="1"/>
  <c r="P96" i="4"/>
  <c r="DK322" i="1"/>
  <c r="L97" i="4"/>
  <c r="N97" i="4"/>
  <c r="DI58" i="1"/>
  <c r="O97" i="4"/>
  <c r="Q97" i="4" s="1"/>
  <c r="DJ58" i="1"/>
  <c r="P97" i="4"/>
  <c r="DK58" i="1" s="1"/>
  <c r="DL58" i="1"/>
  <c r="L98" i="4"/>
  <c r="N98" i="4"/>
  <c r="DI48" i="1" s="1"/>
  <c r="O98" i="4"/>
  <c r="P98" i="4"/>
  <c r="DK48" i="1" s="1"/>
  <c r="L99" i="4"/>
  <c r="N99" i="4"/>
  <c r="DI258" i="1" s="1"/>
  <c r="O99" i="4"/>
  <c r="P99" i="4"/>
  <c r="DK258" i="1" s="1"/>
  <c r="L100" i="4"/>
  <c r="N100" i="4"/>
  <c r="DI299" i="1" s="1"/>
  <c r="O100" i="4"/>
  <c r="DJ299" i="1" s="1"/>
  <c r="P100" i="4"/>
  <c r="DK299" i="1"/>
  <c r="L101" i="4"/>
  <c r="N101" i="4"/>
  <c r="DI457" i="1" s="1"/>
  <c r="O101" i="4"/>
  <c r="DJ457" i="1" s="1"/>
  <c r="P101" i="4"/>
  <c r="DK457" i="1" s="1"/>
  <c r="L102" i="4"/>
  <c r="N102" i="4"/>
  <c r="DI208" i="1" s="1"/>
  <c r="O102" i="4"/>
  <c r="P102" i="4"/>
  <c r="DK208" i="1" s="1"/>
  <c r="L103" i="4"/>
  <c r="N103" i="4"/>
  <c r="DI288" i="1"/>
  <c r="O103" i="4"/>
  <c r="P103" i="4"/>
  <c r="DK288" i="1" s="1"/>
  <c r="L104" i="4"/>
  <c r="N104" i="4"/>
  <c r="O104" i="4"/>
  <c r="DJ437" i="1" s="1"/>
  <c r="P104" i="4"/>
  <c r="DK437" i="1"/>
  <c r="L105" i="4"/>
  <c r="N105" i="4"/>
  <c r="DI407" i="1"/>
  <c r="O105" i="4"/>
  <c r="DJ407" i="1" s="1"/>
  <c r="P105" i="4"/>
  <c r="DK407" i="1" s="1"/>
  <c r="D106" i="4"/>
  <c r="E106" i="4"/>
  <c r="G106" i="4" s="1"/>
  <c r="F106" i="4"/>
  <c r="L106" i="4"/>
  <c r="N106" i="4"/>
  <c r="DI767" i="1" s="1"/>
  <c r="O106" i="4"/>
  <c r="P106" i="4"/>
  <c r="DK767" i="1" s="1"/>
  <c r="H107" i="4"/>
  <c r="I107" i="4"/>
  <c r="J107" i="4"/>
  <c r="K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BG107" i="4"/>
  <c r="BH107" i="4"/>
  <c r="BI107" i="4"/>
  <c r="BJ107" i="4"/>
  <c r="BK107" i="4"/>
  <c r="BL107" i="4"/>
  <c r="BM107" i="4"/>
  <c r="BN107" i="4"/>
  <c r="BO107" i="4"/>
  <c r="BP107" i="4"/>
  <c r="BQ107" i="4"/>
  <c r="BR107" i="4"/>
  <c r="BS107" i="4"/>
  <c r="L110" i="4"/>
  <c r="N110" i="4"/>
  <c r="DI8" i="1"/>
  <c r="O110" i="4"/>
  <c r="P110" i="4"/>
  <c r="DK8" i="1" s="1"/>
  <c r="L111" i="4"/>
  <c r="N111" i="4"/>
  <c r="DI17" i="1"/>
  <c r="O111" i="4"/>
  <c r="P111" i="4"/>
  <c r="DK17" i="1" s="1"/>
  <c r="L112" i="4"/>
  <c r="N112" i="4"/>
  <c r="DI12" i="1" s="1"/>
  <c r="O112" i="4"/>
  <c r="DJ12" i="1"/>
  <c r="P112" i="4"/>
  <c r="DK12" i="1" s="1"/>
  <c r="L113" i="4"/>
  <c r="N113" i="4"/>
  <c r="DI394" i="1"/>
  <c r="O113" i="4"/>
  <c r="DJ394" i="1" s="1"/>
  <c r="P113" i="4"/>
  <c r="DK394" i="1"/>
  <c r="L114" i="4"/>
  <c r="N114" i="4"/>
  <c r="DI314" i="1" s="1"/>
  <c r="O114" i="4"/>
  <c r="P114" i="4"/>
  <c r="DK314" i="1"/>
  <c r="L115" i="4"/>
  <c r="N115" i="4"/>
  <c r="DI86" i="1"/>
  <c r="O115" i="4"/>
  <c r="P115" i="4"/>
  <c r="DK86" i="1" s="1"/>
  <c r="L116" i="4"/>
  <c r="N116" i="4"/>
  <c r="O116" i="4"/>
  <c r="DJ256" i="1" s="1"/>
  <c r="P116" i="4"/>
  <c r="DK256" i="1" s="1"/>
  <c r="L117" i="4"/>
  <c r="N117" i="4"/>
  <c r="DI317" i="1" s="1"/>
  <c r="O117" i="4"/>
  <c r="DJ317" i="1" s="1"/>
  <c r="P117" i="4"/>
  <c r="DK317" i="1" s="1"/>
  <c r="L118" i="4"/>
  <c r="N118" i="4"/>
  <c r="DI515" i="1" s="1"/>
  <c r="O118" i="4"/>
  <c r="P118" i="4"/>
  <c r="DK515" i="1" s="1"/>
  <c r="L119" i="4"/>
  <c r="N119" i="4"/>
  <c r="DI321" i="1"/>
  <c r="O119" i="4"/>
  <c r="P119" i="4"/>
  <c r="DK321" i="1"/>
  <c r="L120" i="4"/>
  <c r="N120" i="4"/>
  <c r="DI15" i="1" s="1"/>
  <c r="O120" i="4"/>
  <c r="DJ15" i="1" s="1"/>
  <c r="P120" i="4"/>
  <c r="DK15" i="1" s="1"/>
  <c r="L121" i="4"/>
  <c r="N121" i="4"/>
  <c r="DI176" i="1"/>
  <c r="O121" i="4"/>
  <c r="DJ176" i="1" s="1"/>
  <c r="P121" i="4"/>
  <c r="DK176" i="1" s="1"/>
  <c r="L122" i="4"/>
  <c r="N122" i="4"/>
  <c r="DI601" i="1" s="1"/>
  <c r="O122" i="4"/>
  <c r="P122" i="4"/>
  <c r="DK601" i="1" s="1"/>
  <c r="L123" i="4"/>
  <c r="N123" i="4"/>
  <c r="DI772" i="1" s="1"/>
  <c r="O123" i="4"/>
  <c r="Q123" i="4" s="1"/>
  <c r="DL772" i="1" s="1"/>
  <c r="P123" i="4"/>
  <c r="DK772" i="1" s="1"/>
  <c r="D124" i="4"/>
  <c r="E124" i="4"/>
  <c r="F124" i="4"/>
  <c r="L124" i="4"/>
  <c r="N124" i="4"/>
  <c r="DI484" i="1"/>
  <c r="O124" i="4"/>
  <c r="DJ484" i="1" s="1"/>
  <c r="P124" i="4"/>
  <c r="H125" i="4"/>
  <c r="I125" i="4"/>
  <c r="J125" i="4"/>
  <c r="L125" i="4" s="1"/>
  <c r="R125" i="4"/>
  <c r="S125" i="4"/>
  <c r="T125" i="4"/>
  <c r="U125" i="4"/>
  <c r="V125" i="4"/>
  <c r="W125" i="4"/>
  <c r="X125" i="4"/>
  <c r="Y125" i="4"/>
  <c r="Z125" i="4"/>
  <c r="AA125" i="4"/>
  <c r="AB125" i="4"/>
  <c r="AC125" i="4"/>
  <c r="AD125" i="4"/>
  <c r="AE125" i="4"/>
  <c r="AF125" i="4"/>
  <c r="AG125" i="4"/>
  <c r="AH125" i="4"/>
  <c r="AI125" i="4"/>
  <c r="AJ125" i="4"/>
  <c r="AK125" i="4"/>
  <c r="AL125" i="4"/>
  <c r="AM125" i="4"/>
  <c r="AN125" i="4"/>
  <c r="AO125" i="4"/>
  <c r="AP125" i="4"/>
  <c r="AQ125" i="4"/>
  <c r="AR125" i="4"/>
  <c r="AS125" i="4"/>
  <c r="AT125" i="4"/>
  <c r="AU125" i="4"/>
  <c r="AV125" i="4"/>
  <c r="AW125" i="4"/>
  <c r="AX125" i="4"/>
  <c r="AY125" i="4"/>
  <c r="AZ125" i="4"/>
  <c r="BA125" i="4"/>
  <c r="BB125" i="4"/>
  <c r="BC125" i="4"/>
  <c r="BD125" i="4"/>
  <c r="BE125" i="4"/>
  <c r="BF125" i="4"/>
  <c r="BG125" i="4"/>
  <c r="BH125" i="4"/>
  <c r="BI125" i="4"/>
  <c r="BJ125" i="4"/>
  <c r="BK125" i="4"/>
  <c r="BL125" i="4"/>
  <c r="BM125" i="4"/>
  <c r="BN125" i="4"/>
  <c r="BO125" i="4"/>
  <c r="BP125" i="4"/>
  <c r="BQ125" i="4"/>
  <c r="BR125" i="4"/>
  <c r="BS125" i="4"/>
  <c r="L128" i="4"/>
  <c r="N128" i="4"/>
  <c r="DI242" i="1" s="1"/>
  <c r="O128" i="4"/>
  <c r="DJ242" i="1" s="1"/>
  <c r="P128" i="4"/>
  <c r="DK242" i="1" s="1"/>
  <c r="L129" i="4"/>
  <c r="N129" i="4"/>
  <c r="DI34" i="1" s="1"/>
  <c r="O129" i="4"/>
  <c r="P129" i="4"/>
  <c r="DK34" i="1" s="1"/>
  <c r="L130" i="4"/>
  <c r="N130" i="4"/>
  <c r="DI247" i="1" s="1"/>
  <c r="O130" i="4"/>
  <c r="P130" i="4"/>
  <c r="DK247" i="1"/>
  <c r="L131" i="4"/>
  <c r="N131" i="4"/>
  <c r="DI19" i="1" s="1"/>
  <c r="O131" i="4"/>
  <c r="DJ19" i="1"/>
  <c r="P131" i="4"/>
  <c r="DK19" i="1" s="1"/>
  <c r="L132" i="4"/>
  <c r="N132" i="4"/>
  <c r="DI329" i="1"/>
  <c r="O132" i="4"/>
  <c r="DJ329" i="1"/>
  <c r="P132" i="4"/>
  <c r="DK329" i="1"/>
  <c r="L133" i="4"/>
  <c r="N133" i="4"/>
  <c r="DI102" i="1" s="1"/>
  <c r="O133" i="4"/>
  <c r="P133" i="4"/>
  <c r="DK102" i="1" s="1"/>
  <c r="L134" i="4"/>
  <c r="N134" i="4"/>
  <c r="O134" i="4"/>
  <c r="P134" i="4"/>
  <c r="DK266" i="1" s="1"/>
  <c r="L135" i="4"/>
  <c r="N135" i="4"/>
  <c r="O135" i="4"/>
  <c r="DJ318" i="1" s="1"/>
  <c r="P135" i="4"/>
  <c r="DK318" i="1"/>
  <c r="L136" i="4"/>
  <c r="N136" i="4"/>
  <c r="DI402" i="1" s="1"/>
  <c r="O136" i="4"/>
  <c r="DJ402" i="1" s="1"/>
  <c r="P136" i="4"/>
  <c r="DK402" i="1"/>
  <c r="L137" i="4"/>
  <c r="N137" i="4"/>
  <c r="DI677" i="1" s="1"/>
  <c r="O137" i="4"/>
  <c r="P137" i="4"/>
  <c r="DK677" i="1" s="1"/>
  <c r="L138" i="4"/>
  <c r="N138" i="4"/>
  <c r="DI338" i="1" s="1"/>
  <c r="O138" i="4"/>
  <c r="Q138" i="4" s="1"/>
  <c r="DL338" i="1" s="1"/>
  <c r="P138" i="4"/>
  <c r="DK338" i="1"/>
  <c r="L139" i="4"/>
  <c r="N139" i="4"/>
  <c r="DI621" i="1" s="1"/>
  <c r="O139" i="4"/>
  <c r="DJ621" i="1" s="1"/>
  <c r="P139" i="4"/>
  <c r="DK621" i="1" s="1"/>
  <c r="L140" i="4"/>
  <c r="N140" i="4"/>
  <c r="DI469" i="1"/>
  <c r="O140" i="4"/>
  <c r="DJ469" i="1"/>
  <c r="P140" i="4"/>
  <c r="DK469" i="1" s="1"/>
  <c r="D141" i="4"/>
  <c r="E141" i="4"/>
  <c r="G141" i="4" s="1"/>
  <c r="F141" i="4"/>
  <c r="L141" i="4"/>
  <c r="N141" i="4"/>
  <c r="DI678" i="1"/>
  <c r="O141" i="4"/>
  <c r="P141" i="4"/>
  <c r="DK678" i="1" s="1"/>
  <c r="H142" i="4"/>
  <c r="I142" i="4"/>
  <c r="J142" i="4"/>
  <c r="K142" i="4"/>
  <c r="R142" i="4"/>
  <c r="S142" i="4"/>
  <c r="T142" i="4"/>
  <c r="U142" i="4"/>
  <c r="V142" i="4"/>
  <c r="W142" i="4"/>
  <c r="X142" i="4"/>
  <c r="Y142" i="4"/>
  <c r="Z142" i="4"/>
  <c r="AA142" i="4"/>
  <c r="AB142" i="4"/>
  <c r="AC142" i="4"/>
  <c r="AD142" i="4"/>
  <c r="AE142" i="4"/>
  <c r="AF142" i="4"/>
  <c r="AG142" i="4"/>
  <c r="AH142" i="4"/>
  <c r="AI142" i="4"/>
  <c r="AJ142" i="4"/>
  <c r="AK142" i="4"/>
  <c r="AL142" i="4"/>
  <c r="AM142" i="4"/>
  <c r="AN142" i="4"/>
  <c r="AO142" i="4"/>
  <c r="AP142" i="4"/>
  <c r="AQ142" i="4"/>
  <c r="AR142" i="4"/>
  <c r="AS142" i="4"/>
  <c r="AT142" i="4"/>
  <c r="AU142" i="4"/>
  <c r="AV142" i="4"/>
  <c r="AW142" i="4"/>
  <c r="AX142" i="4"/>
  <c r="AY142" i="4"/>
  <c r="AZ142" i="4"/>
  <c r="BA142" i="4"/>
  <c r="BB142" i="4"/>
  <c r="BC142" i="4"/>
  <c r="BD142" i="4"/>
  <c r="BE142" i="4"/>
  <c r="BF142" i="4"/>
  <c r="BG142" i="4"/>
  <c r="BH142" i="4"/>
  <c r="BI142" i="4"/>
  <c r="BJ142" i="4"/>
  <c r="BK142" i="4"/>
  <c r="BL142" i="4"/>
  <c r="BM142" i="4"/>
  <c r="BN142" i="4"/>
  <c r="BO142" i="4"/>
  <c r="BP142" i="4"/>
  <c r="BQ142" i="4"/>
  <c r="BR142" i="4"/>
  <c r="BS142" i="4"/>
  <c r="L145" i="4"/>
  <c r="N145" i="4"/>
  <c r="DI42" i="1" s="1"/>
  <c r="O145" i="4"/>
  <c r="DJ42" i="1" s="1"/>
  <c r="P145" i="4"/>
  <c r="DK42" i="1" s="1"/>
  <c r="L146" i="4"/>
  <c r="N146" i="4"/>
  <c r="DI27" i="1" s="1"/>
  <c r="O146" i="4"/>
  <c r="P146" i="4"/>
  <c r="DK27" i="1"/>
  <c r="L147" i="4"/>
  <c r="N147" i="4"/>
  <c r="O147" i="4"/>
  <c r="DJ5" i="1"/>
  <c r="P147" i="4"/>
  <c r="DK5" i="1" s="1"/>
  <c r="L148" i="4"/>
  <c r="N148" i="4"/>
  <c r="DI237" i="1"/>
  <c r="O148" i="4"/>
  <c r="DJ237" i="1" s="1"/>
  <c r="P148" i="4"/>
  <c r="L149" i="4"/>
  <c r="N149" i="4"/>
  <c r="DI385" i="1" s="1"/>
  <c r="O149" i="4"/>
  <c r="P149" i="4"/>
  <c r="DK385" i="1" s="1"/>
  <c r="L150" i="4"/>
  <c r="N150" i="4"/>
  <c r="DI182" i="1"/>
  <c r="O150" i="4"/>
  <c r="P150" i="4"/>
  <c r="DK182" i="1" s="1"/>
  <c r="L151" i="4"/>
  <c r="N151" i="4"/>
  <c r="DI221" i="1" s="1"/>
  <c r="O151" i="4"/>
  <c r="DJ221" i="1" s="1"/>
  <c r="P151" i="4"/>
  <c r="DK221" i="1" s="1"/>
  <c r="L152" i="4"/>
  <c r="N152" i="4"/>
  <c r="Q152" i="4" s="1"/>
  <c r="DL153" i="1" s="1"/>
  <c r="O152" i="4"/>
  <c r="DJ153" i="1"/>
  <c r="P152" i="4"/>
  <c r="DK153" i="1" s="1"/>
  <c r="L153" i="4"/>
  <c r="N153" i="4"/>
  <c r="DI368" i="1" s="1"/>
  <c r="O153" i="4"/>
  <c r="P153" i="4"/>
  <c r="DK368" i="1" s="1"/>
  <c r="L154" i="4"/>
  <c r="N154" i="4"/>
  <c r="DI506" i="1"/>
  <c r="O154" i="4"/>
  <c r="P154" i="4"/>
  <c r="DK506" i="1" s="1"/>
  <c r="L155" i="4"/>
  <c r="N155" i="4"/>
  <c r="O155" i="4"/>
  <c r="DJ404" i="1" s="1"/>
  <c r="P155" i="4"/>
  <c r="DK404" i="1" s="1"/>
  <c r="L156" i="4"/>
  <c r="N156" i="4"/>
  <c r="DI302" i="1" s="1"/>
  <c r="O156" i="4"/>
  <c r="DJ302" i="1" s="1"/>
  <c r="P156" i="4"/>
  <c r="DK302" i="1"/>
  <c r="L157" i="4"/>
  <c r="N157" i="4"/>
  <c r="DI633" i="1" s="1"/>
  <c r="O157" i="4"/>
  <c r="Q157" i="4" s="1"/>
  <c r="P157" i="4"/>
  <c r="DK633" i="1" s="1"/>
  <c r="D158" i="4"/>
  <c r="E158" i="4"/>
  <c r="G158" i="4"/>
  <c r="F158" i="4"/>
  <c r="L158" i="4"/>
  <c r="N158" i="4"/>
  <c r="DI186" i="1"/>
  <c r="O158" i="4"/>
  <c r="DJ186" i="1" s="1"/>
  <c r="P158" i="4"/>
  <c r="DK186" i="1"/>
  <c r="L159" i="4"/>
  <c r="N159" i="4"/>
  <c r="O159" i="4"/>
  <c r="DJ324" i="1"/>
  <c r="P159" i="4"/>
  <c r="DK324" i="1" s="1"/>
  <c r="H160" i="4"/>
  <c r="H177" i="4"/>
  <c r="I160" i="4"/>
  <c r="J160" i="4"/>
  <c r="L160" i="4" s="1"/>
  <c r="K160" i="4"/>
  <c r="R160" i="4"/>
  <c r="S160" i="4"/>
  <c r="T160" i="4"/>
  <c r="U160" i="4"/>
  <c r="V160" i="4"/>
  <c r="W160" i="4"/>
  <c r="X160" i="4"/>
  <c r="Y160" i="4"/>
  <c r="Z160" i="4"/>
  <c r="AA160" i="4"/>
  <c r="AB160" i="4"/>
  <c r="AC160" i="4"/>
  <c r="AD160" i="4"/>
  <c r="AE160" i="4"/>
  <c r="AF160" i="4"/>
  <c r="AG160" i="4"/>
  <c r="AH160" i="4"/>
  <c r="AI160" i="4"/>
  <c r="AJ160" i="4"/>
  <c r="AK160" i="4"/>
  <c r="AL160" i="4"/>
  <c r="AM160" i="4"/>
  <c r="AN160" i="4"/>
  <c r="AO160" i="4"/>
  <c r="AP160" i="4"/>
  <c r="AQ160" i="4"/>
  <c r="AR160" i="4"/>
  <c r="AS160" i="4"/>
  <c r="AT160" i="4"/>
  <c r="AU160" i="4"/>
  <c r="AV160" i="4"/>
  <c r="AW160" i="4"/>
  <c r="AX160" i="4"/>
  <c r="AY160" i="4"/>
  <c r="AZ160" i="4"/>
  <c r="BA160" i="4"/>
  <c r="BB160" i="4"/>
  <c r="BC160" i="4"/>
  <c r="BD160" i="4"/>
  <c r="BE160" i="4"/>
  <c r="BF160" i="4"/>
  <c r="BG160" i="4"/>
  <c r="BH160" i="4"/>
  <c r="BI160" i="4"/>
  <c r="BJ160" i="4"/>
  <c r="BK160" i="4"/>
  <c r="BL160" i="4"/>
  <c r="BM160" i="4"/>
  <c r="BN160" i="4"/>
  <c r="BO160" i="4"/>
  <c r="BP160" i="4"/>
  <c r="BQ160" i="4"/>
  <c r="BR160" i="4"/>
  <c r="BS160" i="4"/>
  <c r="L163" i="4"/>
  <c r="N163" i="4"/>
  <c r="O163" i="4"/>
  <c r="DJ78" i="1" s="1"/>
  <c r="P163" i="4"/>
  <c r="DK78" i="1"/>
  <c r="L164" i="4"/>
  <c r="N164" i="4"/>
  <c r="DI49" i="1" s="1"/>
  <c r="O164" i="4"/>
  <c r="DJ49" i="1" s="1"/>
  <c r="P164" i="4"/>
  <c r="DK49" i="1"/>
  <c r="L165" i="4"/>
  <c r="N165" i="4"/>
  <c r="DI128" i="1" s="1"/>
  <c r="O165" i="4"/>
  <c r="P165" i="4"/>
  <c r="DK128" i="1" s="1"/>
  <c r="L166" i="4"/>
  <c r="N166" i="4"/>
  <c r="DI268" i="1"/>
  <c r="O166" i="4"/>
  <c r="DJ268" i="1" s="1"/>
  <c r="P166" i="4"/>
  <c r="DK268" i="1" s="1"/>
  <c r="L167" i="4"/>
  <c r="N167" i="4"/>
  <c r="O167" i="4"/>
  <c r="DJ251" i="1" s="1"/>
  <c r="P167" i="4"/>
  <c r="DK251" i="1" s="1"/>
  <c r="L168" i="4"/>
  <c r="N168" i="4"/>
  <c r="DI162" i="1" s="1"/>
  <c r="O168" i="4"/>
  <c r="DJ162" i="1" s="1"/>
  <c r="P168" i="4"/>
  <c r="DK162" i="1"/>
  <c r="L169" i="4"/>
  <c r="N169" i="4"/>
  <c r="DI400" i="1" s="1"/>
  <c r="O169" i="4"/>
  <c r="Q169" i="4" s="1"/>
  <c r="DL400" i="1" s="1"/>
  <c r="P169" i="4"/>
  <c r="L170" i="4"/>
  <c r="N170" i="4"/>
  <c r="DI185" i="1"/>
  <c r="O170" i="4"/>
  <c r="P170" i="4"/>
  <c r="DK185" i="1" s="1"/>
  <c r="L171" i="4"/>
  <c r="N171" i="4"/>
  <c r="O171" i="4"/>
  <c r="DJ349" i="1" s="1"/>
  <c r="P171" i="4"/>
  <c r="DK349" i="1" s="1"/>
  <c r="L172" i="4"/>
  <c r="N172" i="4"/>
  <c r="DI684" i="1" s="1"/>
  <c r="O172" i="4"/>
  <c r="DJ684" i="1" s="1"/>
  <c r="P172" i="4"/>
  <c r="DK684" i="1"/>
  <c r="L173" i="4"/>
  <c r="N173" i="4"/>
  <c r="DI261" i="1" s="1"/>
  <c r="O173" i="4"/>
  <c r="P173" i="4"/>
  <c r="DK261" i="1" s="1"/>
  <c r="L174" i="4"/>
  <c r="N174" i="4"/>
  <c r="DI818" i="1"/>
  <c r="O174" i="4"/>
  <c r="DJ818" i="1"/>
  <c r="P174" i="4"/>
  <c r="DK818" i="1"/>
  <c r="L175" i="4"/>
  <c r="N175" i="4"/>
  <c r="O175" i="4"/>
  <c r="DJ273" i="1"/>
  <c r="P175" i="4"/>
  <c r="DK273" i="1"/>
  <c r="L176" i="4"/>
  <c r="N176" i="4"/>
  <c r="O176" i="4"/>
  <c r="DJ143" i="1"/>
  <c r="P176" i="4"/>
  <c r="DK143" i="1" s="1"/>
  <c r="I177" i="4"/>
  <c r="L177" i="4" s="1"/>
  <c r="J177" i="4"/>
  <c r="K177" i="4"/>
  <c r="R177" i="4"/>
  <c r="S177" i="4"/>
  <c r="T177" i="4"/>
  <c r="U177" i="4"/>
  <c r="V177" i="4"/>
  <c r="W177" i="4"/>
  <c r="X177" i="4"/>
  <c r="Y177" i="4"/>
  <c r="Z177" i="4"/>
  <c r="AA177" i="4"/>
  <c r="AB177" i="4"/>
  <c r="AC177" i="4"/>
  <c r="AD177" i="4"/>
  <c r="AE177" i="4"/>
  <c r="AF177" i="4"/>
  <c r="AG177" i="4"/>
  <c r="AH177" i="4"/>
  <c r="AI177" i="4"/>
  <c r="AJ177" i="4"/>
  <c r="AK177" i="4"/>
  <c r="AL177" i="4"/>
  <c r="AM177" i="4"/>
  <c r="AN177" i="4"/>
  <c r="AO177" i="4"/>
  <c r="AP177" i="4"/>
  <c r="AQ177" i="4"/>
  <c r="AR177" i="4"/>
  <c r="AS177" i="4"/>
  <c r="AT177" i="4"/>
  <c r="AU177" i="4"/>
  <c r="AV177" i="4"/>
  <c r="AW177" i="4"/>
  <c r="AX177" i="4"/>
  <c r="AY177" i="4"/>
  <c r="AZ177" i="4"/>
  <c r="BA177" i="4"/>
  <c r="BB177" i="4"/>
  <c r="BC177" i="4"/>
  <c r="BD177" i="4"/>
  <c r="BE177" i="4"/>
  <c r="BF177" i="4"/>
  <c r="BG177" i="4"/>
  <c r="BH177" i="4"/>
  <c r="BI177" i="4"/>
  <c r="BJ177" i="4"/>
  <c r="BK177" i="4"/>
  <c r="BL177" i="4"/>
  <c r="BM177" i="4"/>
  <c r="BN177" i="4"/>
  <c r="BO177" i="4"/>
  <c r="BP177" i="4"/>
  <c r="BQ177" i="4"/>
  <c r="BR177" i="4"/>
  <c r="BS177" i="4"/>
  <c r="L180" i="4"/>
  <c r="N180" i="4"/>
  <c r="DI57" i="1" s="1"/>
  <c r="O180" i="4"/>
  <c r="DJ57" i="1" s="1"/>
  <c r="P180" i="4"/>
  <c r="DK57" i="1" s="1"/>
  <c r="L181" i="4"/>
  <c r="N181" i="4"/>
  <c r="DI141" i="1"/>
  <c r="O181" i="4"/>
  <c r="P181" i="4"/>
  <c r="DK141" i="1" s="1"/>
  <c r="L182" i="4"/>
  <c r="N182" i="4"/>
  <c r="O182" i="4"/>
  <c r="DJ80" i="1" s="1"/>
  <c r="P182" i="4"/>
  <c r="DK80" i="1" s="1"/>
  <c r="L183" i="4"/>
  <c r="N183" i="4"/>
  <c r="O183" i="4"/>
  <c r="P183" i="4"/>
  <c r="DK132" i="1" s="1"/>
  <c r="L184" i="4"/>
  <c r="N184" i="4"/>
  <c r="DI339" i="1" s="1"/>
  <c r="O184" i="4"/>
  <c r="DJ339" i="1" s="1"/>
  <c r="P184" i="4"/>
  <c r="DK339" i="1" s="1"/>
  <c r="L185" i="4"/>
  <c r="N185" i="4"/>
  <c r="DI63" i="1" s="1"/>
  <c r="O185" i="4"/>
  <c r="P185" i="4"/>
  <c r="DK63" i="1" s="1"/>
  <c r="L186" i="4"/>
  <c r="N186" i="4"/>
  <c r="DI659" i="1"/>
  <c r="O186" i="4"/>
  <c r="P186" i="4"/>
  <c r="DK659" i="1" s="1"/>
  <c r="L187" i="4"/>
  <c r="N187" i="4"/>
  <c r="O187" i="4"/>
  <c r="DJ274" i="1" s="1"/>
  <c r="P187" i="4"/>
  <c r="DK274" i="1"/>
  <c r="L188" i="4"/>
  <c r="N188" i="4"/>
  <c r="DI229" i="1"/>
  <c r="O188" i="4"/>
  <c r="Q188" i="4" s="1"/>
  <c r="DL229" i="1" s="1"/>
  <c r="DJ229" i="1"/>
  <c r="P188" i="4"/>
  <c r="DK229" i="1" s="1"/>
  <c r="L189" i="4"/>
  <c r="N189" i="4"/>
  <c r="DI323" i="1" s="1"/>
  <c r="O189" i="4"/>
  <c r="P189" i="4"/>
  <c r="DK323" i="1" s="1"/>
  <c r="L190" i="4"/>
  <c r="N190" i="4"/>
  <c r="DI455" i="1" s="1"/>
  <c r="O190" i="4"/>
  <c r="DJ455" i="1"/>
  <c r="P190" i="4"/>
  <c r="DK455" i="1" s="1"/>
  <c r="L191" i="4"/>
  <c r="N191" i="4"/>
  <c r="O191" i="4"/>
  <c r="DJ651" i="1" s="1"/>
  <c r="P191" i="4"/>
  <c r="DK651" i="1"/>
  <c r="L192" i="4"/>
  <c r="N192" i="4"/>
  <c r="DI426" i="1" s="1"/>
  <c r="O192" i="4"/>
  <c r="DJ426" i="1" s="1"/>
  <c r="P192" i="4"/>
  <c r="DK426" i="1" s="1"/>
  <c r="D193" i="4"/>
  <c r="E193" i="4"/>
  <c r="F193" i="4"/>
  <c r="L193" i="4"/>
  <c r="N193" i="4"/>
  <c r="DI374" i="1" s="1"/>
  <c r="O193" i="4"/>
  <c r="P193" i="4"/>
  <c r="DK374" i="1" s="1"/>
  <c r="H194" i="4"/>
  <c r="I194" i="4"/>
  <c r="J194" i="4"/>
  <c r="K194" i="4"/>
  <c r="R194" i="4"/>
  <c r="S194" i="4"/>
  <c r="T194" i="4"/>
  <c r="U194" i="4"/>
  <c r="V194" i="4"/>
  <c r="W194" i="4"/>
  <c r="X194" i="4"/>
  <c r="Y194" i="4"/>
  <c r="Z194" i="4"/>
  <c r="AA194" i="4"/>
  <c r="AB194" i="4"/>
  <c r="AC194" i="4"/>
  <c r="AD194" i="4"/>
  <c r="AE194" i="4"/>
  <c r="AF194" i="4"/>
  <c r="AG194" i="4"/>
  <c r="AH194" i="4"/>
  <c r="AI194" i="4"/>
  <c r="AJ194" i="4"/>
  <c r="AK194" i="4"/>
  <c r="AL194" i="4"/>
  <c r="AM194" i="4"/>
  <c r="AN194" i="4"/>
  <c r="AO194" i="4"/>
  <c r="AP194" i="4"/>
  <c r="AQ194" i="4"/>
  <c r="AR194" i="4"/>
  <c r="AS194" i="4"/>
  <c r="AT194" i="4"/>
  <c r="AU194" i="4"/>
  <c r="AV194" i="4"/>
  <c r="AW194" i="4"/>
  <c r="AX194" i="4"/>
  <c r="AY194" i="4"/>
  <c r="AZ194" i="4"/>
  <c r="BA194" i="4"/>
  <c r="BB194" i="4"/>
  <c r="BC194" i="4"/>
  <c r="BD194" i="4"/>
  <c r="BE194" i="4"/>
  <c r="BF194" i="4"/>
  <c r="BG194" i="4"/>
  <c r="BH194" i="4"/>
  <c r="BI194" i="4"/>
  <c r="BJ194" i="4"/>
  <c r="BK194" i="4"/>
  <c r="BL194" i="4"/>
  <c r="BM194" i="4"/>
  <c r="BN194" i="4"/>
  <c r="BO194" i="4"/>
  <c r="BP194" i="4"/>
  <c r="BQ194" i="4"/>
  <c r="BR194" i="4"/>
  <c r="BS194" i="4"/>
  <c r="L197" i="4"/>
  <c r="N197" i="4"/>
  <c r="DI181" i="1" s="1"/>
  <c r="O197" i="4"/>
  <c r="DJ181" i="1" s="1"/>
  <c r="P197" i="4"/>
  <c r="DK181" i="1"/>
  <c r="L198" i="4"/>
  <c r="N198" i="4"/>
  <c r="Q198" i="4" s="1"/>
  <c r="DL210" i="1" s="1"/>
  <c r="O198" i="4"/>
  <c r="P198" i="4"/>
  <c r="DK210" i="1" s="1"/>
  <c r="L199" i="4"/>
  <c r="N199" i="4"/>
  <c r="O199" i="4"/>
  <c r="DJ29" i="1" s="1"/>
  <c r="P199" i="4"/>
  <c r="DK29" i="1" s="1"/>
  <c r="L200" i="4"/>
  <c r="N200" i="4"/>
  <c r="DI89" i="1" s="1"/>
  <c r="O200" i="4"/>
  <c r="DJ89" i="1" s="1"/>
  <c r="P200" i="4"/>
  <c r="DK89" i="1" s="1"/>
  <c r="L201" i="4"/>
  <c r="N201" i="4"/>
  <c r="DI562" i="1" s="1"/>
  <c r="O201" i="4"/>
  <c r="P201" i="4"/>
  <c r="DK562" i="1" s="1"/>
  <c r="L202" i="4"/>
  <c r="N202" i="4"/>
  <c r="DI140" i="1"/>
  <c r="O202" i="4"/>
  <c r="DJ140" i="1" s="1"/>
  <c r="P202" i="4"/>
  <c r="DK140" i="1" s="1"/>
  <c r="L203" i="4"/>
  <c r="N203" i="4"/>
  <c r="O203" i="4"/>
  <c r="DJ179" i="1" s="1"/>
  <c r="P203" i="4"/>
  <c r="DK179" i="1" s="1"/>
  <c r="L204" i="4"/>
  <c r="N204" i="4"/>
  <c r="DI233" i="1" s="1"/>
  <c r="O204" i="4"/>
  <c r="DJ233" i="1" s="1"/>
  <c r="P204" i="4"/>
  <c r="DK233" i="1" s="1"/>
  <c r="L205" i="4"/>
  <c r="N205" i="4"/>
  <c r="DI83" i="1"/>
  <c r="O205" i="4"/>
  <c r="P205" i="4"/>
  <c r="DK83" i="1" s="1"/>
  <c r="L206" i="4"/>
  <c r="N206" i="4"/>
  <c r="DI406" i="1" s="1"/>
  <c r="O206" i="4"/>
  <c r="P206" i="4"/>
  <c r="DK406" i="1"/>
  <c r="L207" i="4"/>
  <c r="N207" i="4"/>
  <c r="O207" i="4"/>
  <c r="DJ73" i="1"/>
  <c r="P207" i="4"/>
  <c r="DK73" i="1"/>
  <c r="L208" i="4"/>
  <c r="N208" i="4"/>
  <c r="DI340" i="1" s="1"/>
  <c r="O208" i="4"/>
  <c r="DJ340" i="1"/>
  <c r="P208" i="4"/>
  <c r="DK340" i="1" s="1"/>
  <c r="N209" i="4"/>
  <c r="O209" i="4"/>
  <c r="P209" i="4"/>
  <c r="D210" i="4"/>
  <c r="E210" i="4"/>
  <c r="G210" i="4" s="1"/>
  <c r="F210" i="4"/>
  <c r="L210" i="4"/>
  <c r="N210" i="4"/>
  <c r="DI522" i="1"/>
  <c r="O210" i="4"/>
  <c r="P210" i="4"/>
  <c r="L211" i="4"/>
  <c r="Q211" i="4"/>
  <c r="DL486" i="1" s="1"/>
  <c r="L212" i="4"/>
  <c r="Q212" i="4"/>
  <c r="DL565" i="1"/>
  <c r="L213" i="4"/>
  <c r="Q213" i="4"/>
  <c r="DL373" i="1" s="1"/>
  <c r="L214" i="4"/>
  <c r="Q214" i="4"/>
  <c r="DL436" i="1" s="1"/>
  <c r="H215" i="4"/>
  <c r="J215" i="4"/>
  <c r="R215" i="4"/>
  <c r="S215" i="4"/>
  <c r="T215" i="4"/>
  <c r="U215" i="4"/>
  <c r="V215" i="4"/>
  <c r="W215" i="4"/>
  <c r="X215" i="4"/>
  <c r="Y215" i="4"/>
  <c r="Z215" i="4"/>
  <c r="AA215" i="4"/>
  <c r="AB215" i="4"/>
  <c r="AC215" i="4"/>
  <c r="AD215" i="4"/>
  <c r="AE215" i="4"/>
  <c r="AF215" i="4"/>
  <c r="AG215" i="4"/>
  <c r="AH215" i="4"/>
  <c r="AI215" i="4"/>
  <c r="AJ215" i="4"/>
  <c r="AK215" i="4"/>
  <c r="AL215" i="4"/>
  <c r="AM215" i="4"/>
  <c r="AN215" i="4"/>
  <c r="AO215" i="4"/>
  <c r="AP215" i="4"/>
  <c r="AQ215" i="4"/>
  <c r="AR215" i="4"/>
  <c r="AS215" i="4"/>
  <c r="AT215" i="4"/>
  <c r="AU215" i="4"/>
  <c r="AV215" i="4"/>
  <c r="AW215" i="4"/>
  <c r="AX215" i="4"/>
  <c r="AY215" i="4"/>
  <c r="AZ215" i="4"/>
  <c r="BA215" i="4"/>
  <c r="BB215" i="4"/>
  <c r="BC215" i="4"/>
  <c r="BD215" i="4"/>
  <c r="BE215" i="4"/>
  <c r="BF215" i="4"/>
  <c r="BG215" i="4"/>
  <c r="BH215" i="4"/>
  <c r="BI215" i="4"/>
  <c r="BJ215" i="4"/>
  <c r="BK215" i="4"/>
  <c r="BL215" i="4"/>
  <c r="BM215" i="4"/>
  <c r="BN215" i="4"/>
  <c r="BO215" i="4"/>
  <c r="BP215" i="4"/>
  <c r="BQ215" i="4"/>
  <c r="BR215" i="4"/>
  <c r="BS215" i="4"/>
  <c r="D3" i="3"/>
  <c r="K3" i="3"/>
  <c r="O3" i="3"/>
  <c r="P3" i="3"/>
  <c r="Q3" i="3"/>
  <c r="L3" i="3" s="1"/>
  <c r="D4" i="3"/>
  <c r="O4" i="3"/>
  <c r="J4" i="3" s="1"/>
  <c r="P4" i="3"/>
  <c r="K4" i="3" s="1"/>
  <c r="Q4" i="3"/>
  <c r="L4" i="3"/>
  <c r="D5" i="3"/>
  <c r="O5" i="3"/>
  <c r="J5" i="3" s="1"/>
  <c r="P5" i="3"/>
  <c r="K5" i="3"/>
  <c r="M5" i="3" s="1"/>
  <c r="Q5" i="3"/>
  <c r="L5" i="3"/>
  <c r="D6" i="3"/>
  <c r="O6" i="3"/>
  <c r="J6" i="3" s="1"/>
  <c r="P6" i="3"/>
  <c r="Q6" i="3"/>
  <c r="L6" i="3" s="1"/>
  <c r="D7" i="3"/>
  <c r="O7" i="3"/>
  <c r="J7" i="3" s="1"/>
  <c r="P7" i="3"/>
  <c r="R7" i="3" s="1"/>
  <c r="Q7" i="3"/>
  <c r="L7" i="3" s="1"/>
  <c r="D8" i="3"/>
  <c r="O8" i="3"/>
  <c r="P8" i="3"/>
  <c r="K8" i="3" s="1"/>
  <c r="Q8" i="3"/>
  <c r="L8" i="3" s="1"/>
  <c r="D9" i="3"/>
  <c r="O9" i="3"/>
  <c r="J9" i="3"/>
  <c r="P9" i="3"/>
  <c r="K9" i="3" s="1"/>
  <c r="M9" i="3" s="1"/>
  <c r="Q9" i="3"/>
  <c r="L9" i="3"/>
  <c r="D10" i="3"/>
  <c r="O10" i="3"/>
  <c r="J10" i="3" s="1"/>
  <c r="M10" i="3" s="1"/>
  <c r="P10" i="3"/>
  <c r="K10" i="3" s="1"/>
  <c r="Q10" i="3"/>
  <c r="D11" i="3"/>
  <c r="O11" i="3"/>
  <c r="J11" i="3" s="1"/>
  <c r="P11" i="3"/>
  <c r="K11" i="3" s="1"/>
  <c r="Q11" i="3"/>
  <c r="L11" i="3" s="1"/>
  <c r="D12" i="3"/>
  <c r="O12" i="3"/>
  <c r="R12" i="3" s="1"/>
  <c r="DP156" i="1" s="1"/>
  <c r="P12" i="3"/>
  <c r="K12" i="3" s="1"/>
  <c r="Q12" i="3"/>
  <c r="L12" i="3" s="1"/>
  <c r="D13" i="3"/>
  <c r="O13" i="3"/>
  <c r="J13" i="3" s="1"/>
  <c r="P13" i="3"/>
  <c r="K13" i="3" s="1"/>
  <c r="M13" i="3"/>
  <c r="Q13" i="3"/>
  <c r="L13" i="3"/>
  <c r="D14" i="3"/>
  <c r="K14" i="3"/>
  <c r="O14" i="3"/>
  <c r="J14" i="3"/>
  <c r="P14" i="3"/>
  <c r="R14" i="3"/>
  <c r="Q14" i="3"/>
  <c r="L14" i="3" s="1"/>
  <c r="D15" i="3"/>
  <c r="O15" i="3"/>
  <c r="J15" i="3" s="1"/>
  <c r="P15" i="3"/>
  <c r="Q15" i="3"/>
  <c r="L15" i="3" s="1"/>
  <c r="D16" i="3"/>
  <c r="O16" i="3"/>
  <c r="P16" i="3"/>
  <c r="K16" i="3" s="1"/>
  <c r="Q16" i="3"/>
  <c r="L16" i="3" s="1"/>
  <c r="D17" i="3"/>
  <c r="DN794" i="1" s="1"/>
  <c r="O17" i="3"/>
  <c r="J17" i="3"/>
  <c r="P17" i="3"/>
  <c r="K17" i="3" s="1"/>
  <c r="Q17" i="3"/>
  <c r="L17" i="3" s="1"/>
  <c r="E18" i="3"/>
  <c r="H18" i="3" s="1"/>
  <c r="F18" i="3"/>
  <c r="G18" i="3"/>
  <c r="I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D21" i="3"/>
  <c r="O21" i="3"/>
  <c r="J21" i="3" s="1"/>
  <c r="P21" i="3"/>
  <c r="K21" i="3" s="1"/>
  <c r="M21" i="3" s="1"/>
  <c r="Q21" i="3"/>
  <c r="D22" i="3"/>
  <c r="O22" i="3"/>
  <c r="J22" i="3" s="1"/>
  <c r="P22" i="3"/>
  <c r="K22" i="3" s="1"/>
  <c r="Q22" i="3"/>
  <c r="L22" i="3" s="1"/>
  <c r="D23" i="3"/>
  <c r="O23" i="3"/>
  <c r="J23" i="3" s="1"/>
  <c r="P23" i="3"/>
  <c r="Q23" i="3"/>
  <c r="L23" i="3" s="1"/>
  <c r="D24" i="3"/>
  <c r="O24" i="3"/>
  <c r="P24" i="3"/>
  <c r="K24" i="3"/>
  <c r="Q24" i="3"/>
  <c r="L24" i="3" s="1"/>
  <c r="D25" i="3"/>
  <c r="O25" i="3"/>
  <c r="J25" i="3" s="1"/>
  <c r="P25" i="3"/>
  <c r="K25" i="3" s="1"/>
  <c r="Q25" i="3"/>
  <c r="L25" i="3" s="1"/>
  <c r="D26" i="3"/>
  <c r="O26" i="3"/>
  <c r="J26" i="3" s="1"/>
  <c r="P26" i="3"/>
  <c r="R26" i="3" s="1"/>
  <c r="Q26" i="3"/>
  <c r="L26" i="3" s="1"/>
  <c r="D27" i="3"/>
  <c r="O27" i="3"/>
  <c r="J27" i="3" s="1"/>
  <c r="P27" i="3"/>
  <c r="K27" i="3" s="1"/>
  <c r="Q27" i="3"/>
  <c r="L27" i="3"/>
  <c r="D28" i="3"/>
  <c r="O28" i="3"/>
  <c r="P28" i="3"/>
  <c r="K28" i="3"/>
  <c r="M28" i="3" s="1"/>
  <c r="Q28" i="3"/>
  <c r="L28" i="3" s="1"/>
  <c r="D29" i="3"/>
  <c r="O29" i="3"/>
  <c r="P29" i="3"/>
  <c r="K29" i="3" s="1"/>
  <c r="Q29" i="3"/>
  <c r="L29" i="3" s="1"/>
  <c r="D30" i="3"/>
  <c r="K30" i="3"/>
  <c r="O30" i="3"/>
  <c r="J30" i="3"/>
  <c r="P30" i="3"/>
  <c r="Q30" i="3"/>
  <c r="L30" i="3" s="1"/>
  <c r="D31" i="3"/>
  <c r="O31" i="3"/>
  <c r="R31" i="3" s="1"/>
  <c r="P31" i="3"/>
  <c r="Q31" i="3"/>
  <c r="L31" i="3" s="1"/>
  <c r="D32" i="3"/>
  <c r="O32" i="3"/>
  <c r="P32" i="3"/>
  <c r="K32" i="3" s="1"/>
  <c r="Q32" i="3"/>
  <c r="L32" i="3" s="1"/>
  <c r="D33" i="3"/>
  <c r="O33" i="3"/>
  <c r="J33" i="3" s="1"/>
  <c r="P33" i="3"/>
  <c r="K33" i="3" s="1"/>
  <c r="M33" i="3" s="1"/>
  <c r="Q33" i="3"/>
  <c r="L33" i="3" s="1"/>
  <c r="R33" i="3"/>
  <c r="D34" i="3"/>
  <c r="O34" i="3"/>
  <c r="J34" i="3" s="1"/>
  <c r="P34" i="3"/>
  <c r="R34" i="3" s="1"/>
  <c r="Q34" i="3"/>
  <c r="L34" i="3"/>
  <c r="D35" i="3"/>
  <c r="O35" i="3"/>
  <c r="J35" i="3" s="1"/>
  <c r="P35" i="3"/>
  <c r="K35" i="3" s="1"/>
  <c r="Q35" i="3"/>
  <c r="L35" i="3" s="1"/>
  <c r="E36" i="3"/>
  <c r="H36" i="3" s="1"/>
  <c r="F36" i="3"/>
  <c r="G36" i="3"/>
  <c r="I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D39" i="3"/>
  <c r="O39" i="3"/>
  <c r="P39" i="3"/>
  <c r="K39" i="3" s="1"/>
  <c r="Q39" i="3"/>
  <c r="L39" i="3"/>
  <c r="D40" i="3"/>
  <c r="O40" i="3"/>
  <c r="P40" i="3"/>
  <c r="K40" i="3"/>
  <c r="Q40" i="3"/>
  <c r="L40" i="3" s="1"/>
  <c r="D41" i="3"/>
  <c r="O41" i="3"/>
  <c r="P41" i="3"/>
  <c r="K41" i="3" s="1"/>
  <c r="Q41" i="3"/>
  <c r="L41" i="3" s="1"/>
  <c r="D42" i="3"/>
  <c r="K42" i="3"/>
  <c r="O42" i="3"/>
  <c r="J42" i="3" s="1"/>
  <c r="P42" i="3"/>
  <c r="Q42" i="3"/>
  <c r="L42" i="3" s="1"/>
  <c r="D43" i="3"/>
  <c r="J43" i="3"/>
  <c r="O43" i="3"/>
  <c r="P43" i="3"/>
  <c r="Q43" i="3"/>
  <c r="L43" i="3" s="1"/>
  <c r="D44" i="3"/>
  <c r="O44" i="3"/>
  <c r="P44" i="3"/>
  <c r="K44" i="3" s="1"/>
  <c r="Q44" i="3"/>
  <c r="L44" i="3"/>
  <c r="D45" i="3"/>
  <c r="O45" i="3"/>
  <c r="J45" i="3" s="1"/>
  <c r="P45" i="3"/>
  <c r="K45" i="3" s="1"/>
  <c r="M45" i="3" s="1"/>
  <c r="Q45" i="3"/>
  <c r="L45" i="3" s="1"/>
  <c r="D46" i="3"/>
  <c r="O46" i="3"/>
  <c r="J46" i="3"/>
  <c r="P46" i="3"/>
  <c r="R46" i="3" s="1"/>
  <c r="Q46" i="3"/>
  <c r="D47" i="3"/>
  <c r="O47" i="3"/>
  <c r="J47" i="3" s="1"/>
  <c r="P47" i="3"/>
  <c r="K47" i="3" s="1"/>
  <c r="Q47" i="3"/>
  <c r="L47" i="3" s="1"/>
  <c r="D48" i="3"/>
  <c r="O48" i="3"/>
  <c r="J48" i="3" s="1"/>
  <c r="P48" i="3"/>
  <c r="K48" i="3" s="1"/>
  <c r="M48" i="3" s="1"/>
  <c r="Q48" i="3"/>
  <c r="L48" i="3"/>
  <c r="D49" i="3"/>
  <c r="O49" i="3"/>
  <c r="J49" i="3" s="1"/>
  <c r="P49" i="3"/>
  <c r="K49" i="3" s="1"/>
  <c r="Q49" i="3"/>
  <c r="L49" i="3"/>
  <c r="D50" i="3"/>
  <c r="O50" i="3"/>
  <c r="R50" i="3" s="1"/>
  <c r="P50" i="3"/>
  <c r="K50" i="3" s="1"/>
  <c r="Q50" i="3"/>
  <c r="L50" i="3" s="1"/>
  <c r="D51" i="3"/>
  <c r="O51" i="3"/>
  <c r="J51" i="3" s="1"/>
  <c r="P51" i="3"/>
  <c r="R51" i="3" s="1"/>
  <c r="Q51" i="3"/>
  <c r="L51" i="3"/>
  <c r="D52" i="3"/>
  <c r="O52" i="3"/>
  <c r="P52" i="3"/>
  <c r="K52" i="3" s="1"/>
  <c r="Q52" i="3"/>
  <c r="L52" i="3" s="1"/>
  <c r="E53" i="3"/>
  <c r="F53" i="3"/>
  <c r="G53" i="3"/>
  <c r="I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D56" i="3"/>
  <c r="O56" i="3"/>
  <c r="J56" i="3" s="1"/>
  <c r="M56" i="3" s="1"/>
  <c r="P56" i="3"/>
  <c r="K56" i="3" s="1"/>
  <c r="Q56" i="3"/>
  <c r="L56" i="3" s="1"/>
  <c r="D57" i="3"/>
  <c r="O57" i="3"/>
  <c r="J57" i="3"/>
  <c r="P57" i="3"/>
  <c r="K57" i="3"/>
  <c r="Q57" i="3"/>
  <c r="L57" i="3" s="1"/>
  <c r="D58" i="3"/>
  <c r="O58" i="3"/>
  <c r="J58" i="3" s="1"/>
  <c r="P58" i="3"/>
  <c r="K58" i="3" s="1"/>
  <c r="Q58" i="3"/>
  <c r="L58" i="3" s="1"/>
  <c r="D59" i="3"/>
  <c r="O59" i="3"/>
  <c r="J59" i="3" s="1"/>
  <c r="P59" i="3"/>
  <c r="Q59" i="3"/>
  <c r="L59" i="3" s="1"/>
  <c r="D60" i="3"/>
  <c r="O60" i="3"/>
  <c r="P60" i="3"/>
  <c r="K60" i="3" s="1"/>
  <c r="Q60" i="3"/>
  <c r="L60" i="3" s="1"/>
  <c r="D61" i="3"/>
  <c r="O61" i="3"/>
  <c r="J61" i="3" s="1"/>
  <c r="P61" i="3"/>
  <c r="K61" i="3"/>
  <c r="Q61" i="3"/>
  <c r="L61" i="3"/>
  <c r="D62" i="3"/>
  <c r="O62" i="3"/>
  <c r="J62" i="3" s="1"/>
  <c r="P62" i="3"/>
  <c r="K62" i="3" s="1"/>
  <c r="Q62" i="3"/>
  <c r="D63" i="3"/>
  <c r="K63" i="3"/>
  <c r="O63" i="3"/>
  <c r="J63" i="3" s="1"/>
  <c r="P63" i="3"/>
  <c r="Q63" i="3"/>
  <c r="L63" i="3" s="1"/>
  <c r="D64" i="3"/>
  <c r="O64" i="3"/>
  <c r="P64" i="3"/>
  <c r="K64" i="3" s="1"/>
  <c r="Q64" i="3"/>
  <c r="L64" i="3" s="1"/>
  <c r="D65" i="3"/>
  <c r="O65" i="3"/>
  <c r="J65" i="3" s="1"/>
  <c r="P65" i="3"/>
  <c r="K65" i="3" s="1"/>
  <c r="Q65" i="3"/>
  <c r="L65" i="3" s="1"/>
  <c r="D66" i="3"/>
  <c r="O66" i="3"/>
  <c r="J66" i="3" s="1"/>
  <c r="P66" i="3"/>
  <c r="Q66" i="3"/>
  <c r="L66" i="3" s="1"/>
  <c r="D67" i="3"/>
  <c r="O67" i="3"/>
  <c r="J67" i="3" s="1"/>
  <c r="P67" i="3"/>
  <c r="Q67" i="3"/>
  <c r="L67" i="3" s="1"/>
  <c r="D68" i="3"/>
  <c r="O68" i="3"/>
  <c r="P68" i="3"/>
  <c r="K68" i="3" s="1"/>
  <c r="Q68" i="3"/>
  <c r="L68" i="3" s="1"/>
  <c r="D69" i="3"/>
  <c r="O69" i="3"/>
  <c r="J69" i="3" s="1"/>
  <c r="P69" i="3"/>
  <c r="K69" i="3" s="1"/>
  <c r="M69" i="3"/>
  <c r="Q69" i="3"/>
  <c r="L69" i="3" s="1"/>
  <c r="E70" i="3"/>
  <c r="F70" i="3"/>
  <c r="H70" i="3" s="1"/>
  <c r="G70" i="3"/>
  <c r="I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D73" i="3"/>
  <c r="O73" i="3"/>
  <c r="P73" i="3"/>
  <c r="K73" i="3" s="1"/>
  <c r="Q73" i="3"/>
  <c r="L73" i="3" s="1"/>
  <c r="D74" i="3"/>
  <c r="O74" i="3"/>
  <c r="J74" i="3" s="1"/>
  <c r="P74" i="3"/>
  <c r="Q74" i="3"/>
  <c r="L74" i="3"/>
  <c r="D75" i="3"/>
  <c r="O75" i="3"/>
  <c r="J75" i="3" s="1"/>
  <c r="P75" i="3"/>
  <c r="R75" i="3" s="1"/>
  <c r="Q75" i="3"/>
  <c r="L75" i="3" s="1"/>
  <c r="D76" i="3"/>
  <c r="O76" i="3"/>
  <c r="P76" i="3"/>
  <c r="K76" i="3" s="1"/>
  <c r="Q76" i="3"/>
  <c r="L76" i="3" s="1"/>
  <c r="D77" i="3"/>
  <c r="O77" i="3"/>
  <c r="J77" i="3"/>
  <c r="P77" i="3"/>
  <c r="K77" i="3" s="1"/>
  <c r="Q77" i="3"/>
  <c r="L77" i="3" s="1"/>
  <c r="D78" i="3"/>
  <c r="O78" i="3"/>
  <c r="J78" i="3" s="1"/>
  <c r="P78" i="3"/>
  <c r="K78" i="3" s="1"/>
  <c r="M78" i="3" s="1"/>
  <c r="Q78" i="3"/>
  <c r="L78" i="3" s="1"/>
  <c r="D79" i="3"/>
  <c r="O79" i="3"/>
  <c r="J79" i="3" s="1"/>
  <c r="P79" i="3"/>
  <c r="K79" i="3" s="1"/>
  <c r="Q79" i="3"/>
  <c r="L79" i="3" s="1"/>
  <c r="D80" i="3"/>
  <c r="O80" i="3"/>
  <c r="P80" i="3"/>
  <c r="K80" i="3" s="1"/>
  <c r="Q80" i="3"/>
  <c r="L80" i="3" s="1"/>
  <c r="D81" i="3"/>
  <c r="O81" i="3"/>
  <c r="J81" i="3" s="1"/>
  <c r="P81" i="3"/>
  <c r="K81" i="3" s="1"/>
  <c r="M81" i="3" s="1"/>
  <c r="Q81" i="3"/>
  <c r="L81" i="3" s="1"/>
  <c r="D82" i="3"/>
  <c r="O82" i="3"/>
  <c r="J82" i="3" s="1"/>
  <c r="P82" i="3"/>
  <c r="Q82" i="3"/>
  <c r="L82" i="3" s="1"/>
  <c r="D83" i="3"/>
  <c r="O83" i="3"/>
  <c r="J83" i="3" s="1"/>
  <c r="P83" i="3"/>
  <c r="Q83" i="3"/>
  <c r="L83" i="3" s="1"/>
  <c r="D84" i="3"/>
  <c r="O84" i="3"/>
  <c r="P84" i="3"/>
  <c r="K84" i="3"/>
  <c r="Q84" i="3"/>
  <c r="L84" i="3"/>
  <c r="D85" i="3"/>
  <c r="O85" i="3"/>
  <c r="J85" i="3" s="1"/>
  <c r="P85" i="3"/>
  <c r="K85" i="3" s="1"/>
  <c r="Q85" i="3"/>
  <c r="L85" i="3" s="1"/>
  <c r="D86" i="3"/>
  <c r="O86" i="3"/>
  <c r="J86" i="3" s="1"/>
  <c r="P86" i="3"/>
  <c r="K86" i="3"/>
  <c r="Q86" i="3"/>
  <c r="L86" i="3" s="1"/>
  <c r="E87" i="3"/>
  <c r="F87" i="3"/>
  <c r="G87" i="3"/>
  <c r="I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D90" i="3"/>
  <c r="O90" i="3"/>
  <c r="J90" i="3"/>
  <c r="P90" i="3"/>
  <c r="K90" i="3" s="1"/>
  <c r="Q90" i="3"/>
  <c r="D91" i="3"/>
  <c r="K91" i="3"/>
  <c r="O91" i="3"/>
  <c r="J91" i="3"/>
  <c r="P91" i="3"/>
  <c r="Q91" i="3"/>
  <c r="L91" i="3" s="1"/>
  <c r="D92" i="3"/>
  <c r="K92" i="3"/>
  <c r="O92" i="3"/>
  <c r="P92" i="3"/>
  <c r="Q92" i="3"/>
  <c r="L92" i="3" s="1"/>
  <c r="D93" i="3"/>
  <c r="O93" i="3"/>
  <c r="P93" i="3"/>
  <c r="K93" i="3" s="1"/>
  <c r="Q93" i="3"/>
  <c r="L93" i="3" s="1"/>
  <c r="D94" i="3"/>
  <c r="O94" i="3"/>
  <c r="J94" i="3" s="1"/>
  <c r="P94" i="3"/>
  <c r="K94" i="3" s="1"/>
  <c r="Q94" i="3"/>
  <c r="L94" i="3" s="1"/>
  <c r="D95" i="3"/>
  <c r="O95" i="3"/>
  <c r="J95" i="3" s="1"/>
  <c r="P95" i="3"/>
  <c r="Q95" i="3"/>
  <c r="L95" i="3" s="1"/>
  <c r="D96" i="3"/>
  <c r="O96" i="3"/>
  <c r="J96" i="3" s="1"/>
  <c r="P96" i="3"/>
  <c r="R96" i="3"/>
  <c r="Q96" i="3"/>
  <c r="L96" i="3" s="1"/>
  <c r="D97" i="3"/>
  <c r="O97" i="3"/>
  <c r="P97" i="3"/>
  <c r="K97" i="3" s="1"/>
  <c r="Q97" i="3"/>
  <c r="L97" i="3" s="1"/>
  <c r="D98" i="3"/>
  <c r="O98" i="3"/>
  <c r="J98" i="3" s="1"/>
  <c r="P98" i="3"/>
  <c r="K98" i="3"/>
  <c r="Q98" i="3"/>
  <c r="L98" i="3"/>
  <c r="D99" i="3"/>
  <c r="O99" i="3"/>
  <c r="J99" i="3" s="1"/>
  <c r="P99" i="3"/>
  <c r="R99" i="3" s="1"/>
  <c r="Q99" i="3"/>
  <c r="L99" i="3" s="1"/>
  <c r="D100" i="3"/>
  <c r="O100" i="3"/>
  <c r="J100" i="3"/>
  <c r="P100" i="3"/>
  <c r="K100" i="3" s="1"/>
  <c r="Q100" i="3"/>
  <c r="L100" i="3"/>
  <c r="D101" i="3"/>
  <c r="O101" i="3"/>
  <c r="P101" i="3"/>
  <c r="K101" i="3"/>
  <c r="Q101" i="3"/>
  <c r="L101" i="3" s="1"/>
  <c r="D102" i="3"/>
  <c r="O102" i="3"/>
  <c r="J102" i="3" s="1"/>
  <c r="P102" i="3"/>
  <c r="K102" i="3"/>
  <c r="Q102" i="3"/>
  <c r="L102" i="3"/>
  <c r="D103" i="3"/>
  <c r="O103" i="3"/>
  <c r="J103" i="3"/>
  <c r="P103" i="3"/>
  <c r="R103" i="3"/>
  <c r="Q103" i="3"/>
  <c r="L103" i="3" s="1"/>
  <c r="D104" i="3"/>
  <c r="O104" i="3"/>
  <c r="J104" i="3" s="1"/>
  <c r="P104" i="3"/>
  <c r="Q104" i="3"/>
  <c r="L104" i="3" s="1"/>
  <c r="E105" i="3"/>
  <c r="F105" i="3"/>
  <c r="G105" i="3"/>
  <c r="I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D108" i="3"/>
  <c r="O108" i="3"/>
  <c r="J108" i="3" s="1"/>
  <c r="P108" i="3"/>
  <c r="Q108" i="3"/>
  <c r="L108" i="3"/>
  <c r="D109" i="3"/>
  <c r="O109" i="3"/>
  <c r="P109" i="3"/>
  <c r="K109" i="3"/>
  <c r="Q109" i="3"/>
  <c r="L109" i="3" s="1"/>
  <c r="D110" i="3"/>
  <c r="O110" i="3"/>
  <c r="J110" i="3" s="1"/>
  <c r="P110" i="3"/>
  <c r="K110" i="3" s="1"/>
  <c r="Q110" i="3"/>
  <c r="L110" i="3" s="1"/>
  <c r="D111" i="3"/>
  <c r="K111" i="3"/>
  <c r="M111" i="3"/>
  <c r="O111" i="3"/>
  <c r="J111" i="3" s="1"/>
  <c r="P111" i="3"/>
  <c r="Q111" i="3"/>
  <c r="L111" i="3" s="1"/>
  <c r="D112" i="3"/>
  <c r="O112" i="3"/>
  <c r="J112" i="3"/>
  <c r="P112" i="3"/>
  <c r="K112" i="3"/>
  <c r="Q112" i="3"/>
  <c r="L112" i="3" s="1"/>
  <c r="D113" i="3"/>
  <c r="O113" i="3"/>
  <c r="P113" i="3"/>
  <c r="K113" i="3"/>
  <c r="Q113" i="3"/>
  <c r="L113" i="3"/>
  <c r="D114" i="3"/>
  <c r="O114" i="3"/>
  <c r="J114" i="3" s="1"/>
  <c r="P114" i="3"/>
  <c r="K114" i="3" s="1"/>
  <c r="Q114" i="3"/>
  <c r="L114" i="3" s="1"/>
  <c r="D115" i="3"/>
  <c r="L115" i="3"/>
  <c r="O115" i="3"/>
  <c r="J115" i="3" s="1"/>
  <c r="P115" i="3"/>
  <c r="Q115" i="3"/>
  <c r="D116" i="3"/>
  <c r="O116" i="3"/>
  <c r="J116" i="3" s="1"/>
  <c r="P116" i="3"/>
  <c r="Q116" i="3"/>
  <c r="L116" i="3" s="1"/>
  <c r="D117" i="3"/>
  <c r="O117" i="3"/>
  <c r="R117" i="3" s="1"/>
  <c r="P117" i="3"/>
  <c r="K117" i="3" s="1"/>
  <c r="Q117" i="3"/>
  <c r="L117" i="3" s="1"/>
  <c r="D118" i="3"/>
  <c r="O118" i="3"/>
  <c r="J118" i="3" s="1"/>
  <c r="P118" i="3"/>
  <c r="K118" i="3" s="1"/>
  <c r="Q118" i="3"/>
  <c r="L118" i="3" s="1"/>
  <c r="D119" i="3"/>
  <c r="O119" i="3"/>
  <c r="P119" i="3"/>
  <c r="Q119" i="3"/>
  <c r="L119" i="3"/>
  <c r="D120" i="3"/>
  <c r="O120" i="3"/>
  <c r="J120" i="3" s="1"/>
  <c r="P120" i="3"/>
  <c r="K120" i="3" s="1"/>
  <c r="Q120" i="3"/>
  <c r="L120" i="3" s="1"/>
  <c r="D121" i="3"/>
  <c r="O121" i="3"/>
  <c r="R121" i="3"/>
  <c r="P121" i="3"/>
  <c r="K121" i="3" s="1"/>
  <c r="Q121" i="3"/>
  <c r="L121" i="3"/>
  <c r="D122" i="3"/>
  <c r="O122" i="3"/>
  <c r="J122" i="3" s="1"/>
  <c r="P122" i="3"/>
  <c r="K122" i="3" s="1"/>
  <c r="M122" i="3" s="1"/>
  <c r="Q122" i="3"/>
  <c r="L122" i="3" s="1"/>
  <c r="D123" i="3"/>
  <c r="O123" i="3"/>
  <c r="J123" i="3" s="1"/>
  <c r="P123" i="3"/>
  <c r="K123" i="3" s="1"/>
  <c r="Q123" i="3"/>
  <c r="L123" i="3" s="1"/>
  <c r="D124" i="3"/>
  <c r="O124" i="3"/>
  <c r="J124" i="3" s="1"/>
  <c r="P124" i="3"/>
  <c r="K124" i="3" s="1"/>
  <c r="Q124" i="3"/>
  <c r="L124" i="3"/>
  <c r="E125" i="3"/>
  <c r="F125" i="3"/>
  <c r="G125" i="3"/>
  <c r="I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D128" i="3"/>
  <c r="O128" i="3"/>
  <c r="P128" i="3"/>
  <c r="K128" i="3" s="1"/>
  <c r="Q128" i="3"/>
  <c r="L128" i="3" s="1"/>
  <c r="R128" i="3"/>
  <c r="D129" i="3"/>
  <c r="O129" i="3"/>
  <c r="J129" i="3" s="1"/>
  <c r="P129" i="3"/>
  <c r="Q129" i="3"/>
  <c r="L129" i="3" s="1"/>
  <c r="D130" i="3"/>
  <c r="O130" i="3"/>
  <c r="J130" i="3" s="1"/>
  <c r="P130" i="3"/>
  <c r="K130" i="3" s="1"/>
  <c r="Q130" i="3"/>
  <c r="L130" i="3"/>
  <c r="D131" i="3"/>
  <c r="O131" i="3"/>
  <c r="J131" i="3" s="1"/>
  <c r="P131" i="3"/>
  <c r="K131" i="3" s="1"/>
  <c r="Q131" i="3"/>
  <c r="L131" i="3" s="1"/>
  <c r="D132" i="3"/>
  <c r="O132" i="3"/>
  <c r="J132" i="3" s="1"/>
  <c r="P132" i="3"/>
  <c r="K132" i="3" s="1"/>
  <c r="Q132" i="3"/>
  <c r="L132" i="3" s="1"/>
  <c r="D133" i="3"/>
  <c r="L133" i="3"/>
  <c r="O133" i="3"/>
  <c r="J133" i="3"/>
  <c r="P133" i="3"/>
  <c r="K133" i="3" s="1"/>
  <c r="R133" i="3"/>
  <c r="Q133" i="3"/>
  <c r="D134" i="3"/>
  <c r="O134" i="3"/>
  <c r="R134" i="3" s="1"/>
  <c r="J134" i="3"/>
  <c r="P134" i="3"/>
  <c r="Q134" i="3"/>
  <c r="L134" i="3" s="1"/>
  <c r="D135" i="3"/>
  <c r="O135" i="3"/>
  <c r="P135" i="3"/>
  <c r="K135" i="3"/>
  <c r="Q135" i="3"/>
  <c r="L135" i="3" s="1"/>
  <c r="D136" i="3"/>
  <c r="O136" i="3"/>
  <c r="J136" i="3" s="1"/>
  <c r="P136" i="3"/>
  <c r="K136" i="3" s="1"/>
  <c r="M136" i="3" s="1"/>
  <c r="Q136" i="3"/>
  <c r="L136" i="3" s="1"/>
  <c r="L143" i="3" s="1"/>
  <c r="D137" i="3"/>
  <c r="K137" i="3"/>
  <c r="L137" i="3"/>
  <c r="O137" i="3"/>
  <c r="J137" i="3" s="1"/>
  <c r="P137" i="3"/>
  <c r="R137" i="3"/>
  <c r="D138" i="3"/>
  <c r="O138" i="3"/>
  <c r="J138" i="3"/>
  <c r="P138" i="3"/>
  <c r="Q138" i="3"/>
  <c r="L138" i="3" s="1"/>
  <c r="D139" i="3"/>
  <c r="O139" i="3"/>
  <c r="J139" i="3" s="1"/>
  <c r="P139" i="3"/>
  <c r="Q139" i="3"/>
  <c r="L139" i="3" s="1"/>
  <c r="D140" i="3"/>
  <c r="O140" i="3"/>
  <c r="P140" i="3"/>
  <c r="K140" i="3" s="1"/>
  <c r="Q140" i="3"/>
  <c r="L140" i="3"/>
  <c r="D141" i="3"/>
  <c r="O141" i="3"/>
  <c r="J141" i="3" s="1"/>
  <c r="P141" i="3"/>
  <c r="K141" i="3"/>
  <c r="M141" i="3" s="1"/>
  <c r="Q141" i="3"/>
  <c r="L141" i="3" s="1"/>
  <c r="D142" i="3"/>
  <c r="O142" i="3"/>
  <c r="J142" i="3"/>
  <c r="M142" i="3" s="1"/>
  <c r="P142" i="3"/>
  <c r="K142" i="3" s="1"/>
  <c r="Q142" i="3"/>
  <c r="L142" i="3" s="1"/>
  <c r="E143" i="3"/>
  <c r="F143" i="3"/>
  <c r="G143" i="3"/>
  <c r="I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D146" i="3"/>
  <c r="O146" i="3"/>
  <c r="J146" i="3" s="1"/>
  <c r="P146" i="3"/>
  <c r="K146" i="3" s="1"/>
  <c r="Q146" i="3"/>
  <c r="D147" i="3"/>
  <c r="O147" i="3"/>
  <c r="J147" i="3"/>
  <c r="P147" i="3"/>
  <c r="K147" i="3" s="1"/>
  <c r="Q147" i="3"/>
  <c r="L147" i="3" s="1"/>
  <c r="D148" i="3"/>
  <c r="O148" i="3"/>
  <c r="J148" i="3" s="1"/>
  <c r="P148" i="3"/>
  <c r="K148" i="3" s="1"/>
  <c r="Q148" i="3"/>
  <c r="L148" i="3" s="1"/>
  <c r="D149" i="3"/>
  <c r="O149" i="3"/>
  <c r="P149" i="3"/>
  <c r="K149" i="3" s="1"/>
  <c r="M149" i="3" s="1"/>
  <c r="Q149" i="3"/>
  <c r="L149" i="3" s="1"/>
  <c r="D150" i="3"/>
  <c r="O150" i="3"/>
  <c r="J150" i="3"/>
  <c r="P150" i="3"/>
  <c r="K150" i="3" s="1"/>
  <c r="Q150" i="3"/>
  <c r="L150" i="3" s="1"/>
  <c r="D151" i="3"/>
  <c r="O151" i="3"/>
  <c r="J151" i="3" s="1"/>
  <c r="P151" i="3"/>
  <c r="Q151" i="3"/>
  <c r="L151" i="3" s="1"/>
  <c r="D152" i="3"/>
  <c r="O152" i="3"/>
  <c r="J152" i="3" s="1"/>
  <c r="P152" i="3"/>
  <c r="R152" i="3" s="1"/>
  <c r="Q152" i="3"/>
  <c r="L152" i="3" s="1"/>
  <c r="D153" i="3"/>
  <c r="O153" i="3"/>
  <c r="P153" i="3"/>
  <c r="K153" i="3" s="1"/>
  <c r="Q153" i="3"/>
  <c r="L153" i="3" s="1"/>
  <c r="D154" i="3"/>
  <c r="O154" i="3"/>
  <c r="J154" i="3" s="1"/>
  <c r="P154" i="3"/>
  <c r="K154" i="3" s="1"/>
  <c r="Q154" i="3"/>
  <c r="L154" i="3" s="1"/>
  <c r="D155" i="3"/>
  <c r="K155" i="3"/>
  <c r="O155" i="3"/>
  <c r="J155" i="3" s="1"/>
  <c r="P155" i="3"/>
  <c r="R155" i="3" s="1"/>
  <c r="Q155" i="3"/>
  <c r="L155" i="3" s="1"/>
  <c r="D156" i="3"/>
  <c r="O156" i="3"/>
  <c r="J156" i="3"/>
  <c r="P156" i="3"/>
  <c r="K156" i="3"/>
  <c r="Q156" i="3"/>
  <c r="L156" i="3" s="1"/>
  <c r="D157" i="3"/>
  <c r="O157" i="3"/>
  <c r="P157" i="3"/>
  <c r="K157" i="3"/>
  <c r="Q157" i="3"/>
  <c r="L157" i="3"/>
  <c r="D158" i="3"/>
  <c r="O158" i="3"/>
  <c r="J158" i="3" s="1"/>
  <c r="P158" i="3"/>
  <c r="K158" i="3"/>
  <c r="Q158" i="3"/>
  <c r="L158" i="3"/>
  <c r="D159" i="3"/>
  <c r="L159" i="3"/>
  <c r="O159" i="3"/>
  <c r="J159" i="3" s="1"/>
  <c r="P159" i="3"/>
  <c r="R159" i="3"/>
  <c r="Q159" i="3"/>
  <c r="E160" i="3"/>
  <c r="H160" i="3" s="1"/>
  <c r="F160" i="3"/>
  <c r="G160" i="3"/>
  <c r="I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D163" i="3"/>
  <c r="O163" i="3"/>
  <c r="J163" i="3"/>
  <c r="P163" i="3"/>
  <c r="K163" i="3" s="1"/>
  <c r="Q163" i="3"/>
  <c r="L163" i="3" s="1"/>
  <c r="D164" i="3"/>
  <c r="O164" i="3"/>
  <c r="J164" i="3" s="1"/>
  <c r="P164" i="3"/>
  <c r="Q164" i="3"/>
  <c r="L164" i="3" s="1"/>
  <c r="D165" i="3"/>
  <c r="O165" i="3"/>
  <c r="P165" i="3"/>
  <c r="K165" i="3" s="1"/>
  <c r="Q165" i="3"/>
  <c r="L165" i="3" s="1"/>
  <c r="D166" i="3"/>
  <c r="O166" i="3"/>
  <c r="J166" i="3" s="1"/>
  <c r="P166" i="3"/>
  <c r="K166" i="3" s="1"/>
  <c r="Q166" i="3"/>
  <c r="L166" i="3" s="1"/>
  <c r="D167" i="3"/>
  <c r="O167" i="3"/>
  <c r="J167" i="3"/>
  <c r="P167" i="3"/>
  <c r="Q167" i="3"/>
  <c r="L167" i="3"/>
  <c r="D168" i="3"/>
  <c r="O168" i="3"/>
  <c r="J168" i="3" s="1"/>
  <c r="P168" i="3"/>
  <c r="K168" i="3" s="1"/>
  <c r="Q168" i="3"/>
  <c r="L168" i="3" s="1"/>
  <c r="D169" i="3"/>
  <c r="O169" i="3"/>
  <c r="P169" i="3"/>
  <c r="Q169" i="3"/>
  <c r="L169" i="3" s="1"/>
  <c r="D170" i="3"/>
  <c r="O170" i="3"/>
  <c r="R170" i="3" s="1"/>
  <c r="P170" i="3"/>
  <c r="K170" i="3"/>
  <c r="Q170" i="3"/>
  <c r="L170" i="3"/>
  <c r="D171" i="3"/>
  <c r="O171" i="3"/>
  <c r="J171" i="3" s="1"/>
  <c r="P171" i="3"/>
  <c r="K171" i="3" s="1"/>
  <c r="Q171" i="3"/>
  <c r="L171" i="3" s="1"/>
  <c r="D172" i="3"/>
  <c r="O172" i="3"/>
  <c r="J172" i="3" s="1"/>
  <c r="P172" i="3"/>
  <c r="Q172" i="3"/>
  <c r="L172" i="3" s="1"/>
  <c r="D173" i="3"/>
  <c r="O173" i="3"/>
  <c r="P173" i="3"/>
  <c r="K173" i="3" s="1"/>
  <c r="Q173" i="3"/>
  <c r="L173" i="3" s="1"/>
  <c r="D174" i="3"/>
  <c r="O174" i="3"/>
  <c r="J174" i="3" s="1"/>
  <c r="M174" i="3" s="1"/>
  <c r="P174" i="3"/>
  <c r="K174" i="3" s="1"/>
  <c r="Q174" i="3"/>
  <c r="L174" i="3" s="1"/>
  <c r="D175" i="3"/>
  <c r="O175" i="3"/>
  <c r="J175" i="3" s="1"/>
  <c r="P175" i="3"/>
  <c r="R175" i="3" s="1"/>
  <c r="Q175" i="3"/>
  <c r="L175" i="3" s="1"/>
  <c r="D176" i="3"/>
  <c r="O176" i="3"/>
  <c r="J176" i="3" s="1"/>
  <c r="P176" i="3"/>
  <c r="K176" i="3" s="1"/>
  <c r="Q176" i="3"/>
  <c r="L176" i="3" s="1"/>
  <c r="D177" i="3"/>
  <c r="I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D181" i="3"/>
  <c r="O181" i="3"/>
  <c r="P181" i="3"/>
  <c r="K181" i="3" s="1"/>
  <c r="Q181" i="3"/>
  <c r="L181" i="3" s="1"/>
  <c r="D182" i="3"/>
  <c r="O182" i="3"/>
  <c r="J182" i="3"/>
  <c r="P182" i="3"/>
  <c r="R182" i="3" s="1"/>
  <c r="K182" i="3"/>
  <c r="Q182" i="3"/>
  <c r="L182" i="3" s="1"/>
  <c r="D183" i="3"/>
  <c r="O183" i="3"/>
  <c r="J183" i="3" s="1"/>
  <c r="P183" i="3"/>
  <c r="Q183" i="3"/>
  <c r="D184" i="3"/>
  <c r="O184" i="3"/>
  <c r="J184" i="3" s="1"/>
  <c r="P184" i="3"/>
  <c r="K184" i="3" s="1"/>
  <c r="Q184" i="3"/>
  <c r="L184" i="3" s="1"/>
  <c r="D185" i="3"/>
  <c r="O185" i="3"/>
  <c r="J185" i="3" s="1"/>
  <c r="P185" i="3"/>
  <c r="K185" i="3" s="1"/>
  <c r="Q185" i="3"/>
  <c r="L185" i="3" s="1"/>
  <c r="D186" i="3"/>
  <c r="O186" i="3"/>
  <c r="J186" i="3"/>
  <c r="P186" i="3"/>
  <c r="K186" i="3" s="1"/>
  <c r="Q186" i="3"/>
  <c r="L186" i="3" s="1"/>
  <c r="D187" i="3"/>
  <c r="O187" i="3"/>
  <c r="J187" i="3" s="1"/>
  <c r="P187" i="3"/>
  <c r="K187" i="3" s="1"/>
  <c r="Q187" i="3"/>
  <c r="L187" i="3" s="1"/>
  <c r="D188" i="3"/>
  <c r="O188" i="3"/>
  <c r="J188" i="3" s="1"/>
  <c r="P188" i="3"/>
  <c r="Q188" i="3"/>
  <c r="L188" i="3"/>
  <c r="D189" i="3"/>
  <c r="O189" i="3"/>
  <c r="P189" i="3"/>
  <c r="K189" i="3"/>
  <c r="Q189" i="3"/>
  <c r="L189" i="3" s="1"/>
  <c r="D190" i="3"/>
  <c r="O190" i="3"/>
  <c r="J190" i="3"/>
  <c r="M190" i="3" s="1"/>
  <c r="P190" i="3"/>
  <c r="K190" i="3" s="1"/>
  <c r="Q190" i="3"/>
  <c r="L190" i="3" s="1"/>
  <c r="D191" i="3"/>
  <c r="O191" i="3"/>
  <c r="J191" i="3" s="1"/>
  <c r="P191" i="3"/>
  <c r="K191" i="3" s="1"/>
  <c r="Q191" i="3"/>
  <c r="L191" i="3" s="1"/>
  <c r="D192" i="3"/>
  <c r="K192" i="3"/>
  <c r="O192" i="3"/>
  <c r="J192" i="3" s="1"/>
  <c r="P192" i="3"/>
  <c r="Q192" i="3"/>
  <c r="L192" i="3" s="1"/>
  <c r="D193" i="3"/>
  <c r="O193" i="3"/>
  <c r="P193" i="3"/>
  <c r="K193" i="3" s="1"/>
  <c r="Q193" i="3"/>
  <c r="L193" i="3" s="1"/>
  <c r="D194" i="3"/>
  <c r="O194" i="3"/>
  <c r="J194" i="3" s="1"/>
  <c r="P194" i="3"/>
  <c r="K194" i="3"/>
  <c r="Q194" i="3"/>
  <c r="L194" i="3" s="1"/>
  <c r="D195" i="3"/>
  <c r="O195" i="3"/>
  <c r="J195" i="3" s="1"/>
  <c r="P195" i="3"/>
  <c r="K195" i="3" s="1"/>
  <c r="Q195" i="3"/>
  <c r="L195" i="3" s="1"/>
  <c r="E196" i="3"/>
  <c r="F196" i="3"/>
  <c r="H196" i="3" s="1"/>
  <c r="G196" i="3"/>
  <c r="I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D199" i="3"/>
  <c r="O199" i="3"/>
  <c r="J199" i="3" s="1"/>
  <c r="P199" i="3"/>
  <c r="K199" i="3" s="1"/>
  <c r="Q199" i="3"/>
  <c r="D200" i="3"/>
  <c r="O200" i="3"/>
  <c r="J200" i="3" s="1"/>
  <c r="P200" i="3"/>
  <c r="K200" i="3" s="1"/>
  <c r="Q200" i="3"/>
  <c r="L200" i="3" s="1"/>
  <c r="D201" i="3"/>
  <c r="O201" i="3"/>
  <c r="P201" i="3"/>
  <c r="Q201" i="3"/>
  <c r="L201" i="3"/>
  <c r="D202" i="3"/>
  <c r="O202" i="3"/>
  <c r="P202" i="3"/>
  <c r="K202" i="3"/>
  <c r="Q202" i="3"/>
  <c r="L202" i="3" s="1"/>
  <c r="D203" i="3"/>
  <c r="O203" i="3"/>
  <c r="J203" i="3"/>
  <c r="P203" i="3"/>
  <c r="K203" i="3"/>
  <c r="Q203" i="3"/>
  <c r="L203" i="3" s="1"/>
  <c r="D204" i="3"/>
  <c r="K204" i="3"/>
  <c r="O204" i="3"/>
  <c r="J204" i="3" s="1"/>
  <c r="P204" i="3"/>
  <c r="Q204" i="3"/>
  <c r="L204" i="3" s="1"/>
  <c r="D205" i="3"/>
  <c r="O205" i="3"/>
  <c r="J205" i="3" s="1"/>
  <c r="P205" i="3"/>
  <c r="K205" i="3" s="1"/>
  <c r="Q205" i="3"/>
  <c r="L205" i="3" s="1"/>
  <c r="D206" i="3"/>
  <c r="O206" i="3"/>
  <c r="P206" i="3"/>
  <c r="K206" i="3"/>
  <c r="Q206" i="3"/>
  <c r="L206" i="3" s="1"/>
  <c r="D207" i="3"/>
  <c r="O207" i="3"/>
  <c r="J207" i="3" s="1"/>
  <c r="M207" i="3" s="1"/>
  <c r="P207" i="3"/>
  <c r="K207" i="3"/>
  <c r="Q207" i="3"/>
  <c r="L207" i="3" s="1"/>
  <c r="D208" i="3"/>
  <c r="O208" i="3"/>
  <c r="J208" i="3" s="1"/>
  <c r="P208" i="3"/>
  <c r="R208" i="3" s="1"/>
  <c r="Q208" i="3"/>
  <c r="L208" i="3" s="1"/>
  <c r="D209" i="3"/>
  <c r="O209" i="3"/>
  <c r="J209" i="3" s="1"/>
  <c r="P209" i="3"/>
  <c r="Q209" i="3"/>
  <c r="L209" i="3" s="1"/>
  <c r="D210" i="3"/>
  <c r="O210" i="3"/>
  <c r="P210" i="3"/>
  <c r="K210" i="3" s="1"/>
  <c r="Q210" i="3"/>
  <c r="L210" i="3" s="1"/>
  <c r="D211" i="3"/>
  <c r="O211" i="3"/>
  <c r="J211" i="3" s="1"/>
  <c r="P211" i="3"/>
  <c r="K211" i="3"/>
  <c r="M211" i="3" s="1"/>
  <c r="Q211" i="3"/>
  <c r="L211" i="3" s="1"/>
  <c r="D212" i="3"/>
  <c r="O212" i="3"/>
  <c r="J212" i="3" s="1"/>
  <c r="P212" i="3"/>
  <c r="K212" i="3" s="1"/>
  <c r="Q212" i="3"/>
  <c r="L212" i="3" s="1"/>
  <c r="D213" i="3"/>
  <c r="O213" i="3"/>
  <c r="J213" i="3" s="1"/>
  <c r="P213" i="3"/>
  <c r="K213" i="3" s="1"/>
  <c r="Q213" i="3"/>
  <c r="L213" i="3"/>
  <c r="E214" i="3"/>
  <c r="F214" i="3"/>
  <c r="G214" i="3"/>
  <c r="I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CH3" i="2"/>
  <c r="DQ26" i="1"/>
  <c r="CI3" i="2"/>
  <c r="DR26" i="1" s="1"/>
  <c r="CJ3" i="2"/>
  <c r="DS26" i="1"/>
  <c r="AD4" i="2"/>
  <c r="CH4" i="2"/>
  <c r="DQ14" i="1"/>
  <c r="CI4" i="2"/>
  <c r="DR14" i="1"/>
  <c r="CJ4" i="2"/>
  <c r="DS14" i="1" s="1"/>
  <c r="CH5" i="2"/>
  <c r="DQ343" i="1"/>
  <c r="CI5" i="2"/>
  <c r="DR343" i="1"/>
  <c r="CJ5" i="2"/>
  <c r="DS343" i="1"/>
  <c r="CH6" i="2"/>
  <c r="DQ537" i="1" s="1"/>
  <c r="CI6" i="2"/>
  <c r="DR537" i="1"/>
  <c r="CJ6" i="2"/>
  <c r="DS537" i="1"/>
  <c r="CH7" i="2"/>
  <c r="DQ27" i="1"/>
  <c r="CI7" i="2"/>
  <c r="DR27" i="1" s="1"/>
  <c r="CJ7" i="2"/>
  <c r="DS27" i="1"/>
  <c r="CH8" i="2"/>
  <c r="DQ190" i="1"/>
  <c r="CI8" i="2"/>
  <c r="DR190" i="1"/>
  <c r="CJ8" i="2"/>
  <c r="DS190" i="1" s="1"/>
  <c r="CH9" i="2"/>
  <c r="DQ205" i="1"/>
  <c r="CI9" i="2"/>
  <c r="DR205" i="1"/>
  <c r="CJ9" i="2"/>
  <c r="DS205" i="1"/>
  <c r="CH10" i="2"/>
  <c r="DQ531" i="1"/>
  <c r="CI10" i="2"/>
  <c r="DR531" i="1"/>
  <c r="CJ10" i="2"/>
  <c r="DS531" i="1"/>
  <c r="CH11" i="2"/>
  <c r="DQ194" i="1"/>
  <c r="CI11" i="2"/>
  <c r="DR194" i="1"/>
  <c r="CJ11" i="2"/>
  <c r="DS194" i="1"/>
  <c r="CH12" i="2"/>
  <c r="DQ110" i="1"/>
  <c r="CI12" i="2"/>
  <c r="DR110" i="1"/>
  <c r="CJ12" i="2"/>
  <c r="DS110" i="1"/>
  <c r="CH13" i="2"/>
  <c r="DQ189" i="1"/>
  <c r="CI13" i="2"/>
  <c r="DR189" i="1"/>
  <c r="CJ13" i="2"/>
  <c r="DS189" i="1"/>
  <c r="CH14" i="2"/>
  <c r="DQ442" i="1"/>
  <c r="CI14" i="2"/>
  <c r="DR442" i="1"/>
  <c r="CJ14" i="2"/>
  <c r="DS442" i="1"/>
  <c r="CH15" i="2"/>
  <c r="DQ165" i="1"/>
  <c r="CI15" i="2"/>
  <c r="DR165" i="1"/>
  <c r="CJ15" i="2"/>
  <c r="DS165" i="1"/>
  <c r="CH16" i="2"/>
  <c r="DQ217" i="1"/>
  <c r="CI16" i="2"/>
  <c r="DR217" i="1"/>
  <c r="CJ16" i="2"/>
  <c r="DS217" i="1"/>
  <c r="CH17" i="2"/>
  <c r="DQ266" i="1"/>
  <c r="CI17" i="2"/>
  <c r="DR266" i="1"/>
  <c r="CJ17" i="2"/>
  <c r="DS266" i="1"/>
  <c r="CH18" i="2"/>
  <c r="DQ148" i="1"/>
  <c r="CI18" i="2"/>
  <c r="DR148" i="1"/>
  <c r="CJ18" i="2"/>
  <c r="DS148" i="1"/>
  <c r="CH19" i="2"/>
  <c r="DQ253" i="1"/>
  <c r="CI19" i="2"/>
  <c r="DR253" i="1"/>
  <c r="CJ19" i="2"/>
  <c r="DS253" i="1"/>
  <c r="CH20" i="2"/>
  <c r="DQ346" i="1"/>
  <c r="CI20" i="2"/>
  <c r="DR346" i="1"/>
  <c r="CJ20" i="2"/>
  <c r="DS346" i="1"/>
  <c r="CH21" i="2"/>
  <c r="DQ218" i="1"/>
  <c r="CI21" i="2"/>
  <c r="DR218" i="1"/>
  <c r="CJ21" i="2"/>
  <c r="DS218" i="1"/>
  <c r="CH22" i="2"/>
  <c r="DQ251" i="1"/>
  <c r="CI22" i="2"/>
  <c r="DR251" i="1"/>
  <c r="CJ22" i="2"/>
  <c r="DS251" i="1"/>
  <c r="CH23" i="2"/>
  <c r="DQ619" i="1"/>
  <c r="CI23" i="2"/>
  <c r="DR619" i="1"/>
  <c r="CJ23" i="2"/>
  <c r="DS619" i="1"/>
  <c r="CH24" i="2"/>
  <c r="DQ21" i="1"/>
  <c r="CI24" i="2"/>
  <c r="DR21" i="1"/>
  <c r="CJ24" i="2"/>
  <c r="DS21" i="1"/>
  <c r="CH25" i="2"/>
  <c r="DQ273" i="1"/>
  <c r="CI25" i="2"/>
  <c r="DR273" i="1"/>
  <c r="CJ25" i="2"/>
  <c r="DS273" i="1"/>
  <c r="CH26" i="2"/>
  <c r="DQ42" i="1"/>
  <c r="CI26" i="2"/>
  <c r="DR42" i="1"/>
  <c r="CJ26" i="2"/>
  <c r="DS42" i="1"/>
  <c r="CH27" i="2"/>
  <c r="DQ340" i="1"/>
  <c r="CI27" i="2"/>
  <c r="DR340" i="1"/>
  <c r="CJ27" i="2"/>
  <c r="DS340" i="1"/>
  <c r="CH28" i="2"/>
  <c r="DQ722" i="1"/>
  <c r="CI28" i="2"/>
  <c r="DR722" i="1"/>
  <c r="CJ28" i="2"/>
  <c r="DS722" i="1"/>
  <c r="CH29" i="2"/>
  <c r="DQ526" i="1"/>
  <c r="CI29" i="2"/>
  <c r="DR526" i="1"/>
  <c r="CJ29" i="2"/>
  <c r="DS526" i="1"/>
  <c r="CH30" i="2"/>
  <c r="DQ12" i="1"/>
  <c r="CI30" i="2"/>
  <c r="DR12" i="1"/>
  <c r="CJ30" i="2"/>
  <c r="DS12" i="1"/>
  <c r="CH31" i="2"/>
  <c r="DQ594" i="1"/>
  <c r="CI31" i="2"/>
  <c r="DR594" i="1"/>
  <c r="CJ31" i="2"/>
  <c r="DS594" i="1"/>
  <c r="CH32" i="2"/>
  <c r="DQ180" i="1"/>
  <c r="CI32" i="2"/>
  <c r="DR180" i="1"/>
  <c r="CJ32" i="2"/>
  <c r="DS180" i="1"/>
  <c r="CH33" i="2"/>
  <c r="DQ114" i="1"/>
  <c r="CI33" i="2"/>
  <c r="DR114" i="1"/>
  <c r="CJ33" i="2"/>
  <c r="DS114" i="1"/>
  <c r="CH34" i="2"/>
  <c r="DQ259" i="1"/>
  <c r="CI34" i="2"/>
  <c r="DR259" i="1"/>
  <c r="CJ34" i="2"/>
  <c r="DS259" i="1"/>
  <c r="CH35" i="2"/>
  <c r="DQ523" i="1"/>
  <c r="CI35" i="2"/>
  <c r="DR523" i="1"/>
  <c r="CJ35" i="2"/>
  <c r="DS523" i="1"/>
  <c r="CH36" i="2"/>
  <c r="DQ298" i="1"/>
  <c r="CI36" i="2"/>
  <c r="DR298" i="1"/>
  <c r="CJ36" i="2"/>
  <c r="DS298" i="1"/>
  <c r="CH37" i="2"/>
  <c r="DQ132" i="1"/>
  <c r="CI37" i="2"/>
  <c r="DR132" i="1"/>
  <c r="CJ37" i="2"/>
  <c r="DS132" i="1"/>
  <c r="CH38" i="2"/>
  <c r="DQ48" i="1"/>
  <c r="CI38" i="2"/>
  <c r="DR48" i="1"/>
  <c r="CJ38" i="2"/>
  <c r="DS48" i="1"/>
  <c r="CH39" i="2"/>
  <c r="DQ116" i="1"/>
  <c r="CI39" i="2"/>
  <c r="DR116" i="1"/>
  <c r="CJ39" i="2"/>
  <c r="DS116" i="1"/>
  <c r="CH40" i="2"/>
  <c r="DQ107" i="1"/>
  <c r="CI40" i="2"/>
  <c r="DR107" i="1"/>
  <c r="CJ40" i="2"/>
  <c r="DS107" i="1"/>
  <c r="CH41" i="2"/>
  <c r="DQ584" i="1"/>
  <c r="CI41" i="2"/>
  <c r="DR584" i="1"/>
  <c r="CJ41" i="2"/>
  <c r="DS584" i="1"/>
  <c r="CH42" i="2"/>
  <c r="DQ233" i="1"/>
  <c r="CI42" i="2"/>
  <c r="DR233" i="1"/>
  <c r="CJ42" i="2"/>
  <c r="DS233" i="1"/>
  <c r="CH43" i="2"/>
  <c r="DQ138" i="1"/>
  <c r="CI43" i="2"/>
  <c r="DR138" i="1"/>
  <c r="CJ43" i="2"/>
  <c r="DS138" i="1"/>
  <c r="CH44" i="2"/>
  <c r="DQ768" i="1"/>
  <c r="CI44" i="2"/>
  <c r="DR768" i="1"/>
  <c r="CJ44" i="2"/>
  <c r="DS768" i="1"/>
  <c r="CH45" i="2"/>
  <c r="DQ460" i="1"/>
  <c r="CI45" i="2"/>
  <c r="DR460" i="1"/>
  <c r="CJ45" i="2"/>
  <c r="DS460" i="1"/>
  <c r="CH46" i="2"/>
  <c r="DQ655" i="1"/>
  <c r="CI46" i="2"/>
  <c r="DR655" i="1"/>
  <c r="CJ46" i="2"/>
  <c r="DS655" i="1"/>
  <c r="CH47" i="2"/>
  <c r="DQ712" i="1"/>
  <c r="CI47" i="2"/>
  <c r="DR712" i="1"/>
  <c r="CJ47" i="2"/>
  <c r="DS712" i="1"/>
  <c r="CH48" i="2"/>
  <c r="DQ52" i="1"/>
  <c r="CI48" i="2"/>
  <c r="DR52" i="1"/>
  <c r="CJ48" i="2"/>
  <c r="DS52" i="1"/>
  <c r="CH49" i="2"/>
  <c r="DQ160" i="1"/>
  <c r="CI49" i="2"/>
  <c r="DR160" i="1"/>
  <c r="CJ49" i="2"/>
  <c r="DS160" i="1"/>
  <c r="CH50" i="2"/>
  <c r="DQ227" i="1"/>
  <c r="CI50" i="2"/>
  <c r="DR227" i="1"/>
  <c r="CJ50" i="2"/>
  <c r="DS227" i="1"/>
  <c r="CH51" i="2"/>
  <c r="DQ550" i="1"/>
  <c r="CI51" i="2"/>
  <c r="DR550" i="1"/>
  <c r="CJ51" i="2"/>
  <c r="DS550" i="1"/>
  <c r="CH52" i="2"/>
  <c r="DQ242" i="1"/>
  <c r="CI52" i="2"/>
  <c r="DR242" i="1"/>
  <c r="CJ52" i="2"/>
  <c r="DS242" i="1"/>
  <c r="CH53" i="2"/>
  <c r="DQ94" i="1"/>
  <c r="CI53" i="2"/>
  <c r="DR94" i="1"/>
  <c r="CJ53" i="2"/>
  <c r="DS94" i="1"/>
  <c r="CH54" i="2"/>
  <c r="DQ178" i="1"/>
  <c r="CI54" i="2"/>
  <c r="DR178" i="1"/>
  <c r="CJ54" i="2"/>
  <c r="DS178" i="1"/>
  <c r="CH55" i="2"/>
  <c r="DQ74" i="1"/>
  <c r="CI55" i="2"/>
  <c r="DR74" i="1"/>
  <c r="CJ55" i="2"/>
  <c r="DS74" i="1"/>
  <c r="CH56" i="2"/>
  <c r="DQ312" i="1"/>
  <c r="CI56" i="2"/>
  <c r="DR312" i="1"/>
  <c r="CJ56" i="2"/>
  <c r="DS312" i="1"/>
  <c r="CH57" i="2"/>
  <c r="DQ404" i="1"/>
  <c r="CI57" i="2"/>
  <c r="DR404" i="1"/>
  <c r="CJ57" i="2"/>
  <c r="DS404" i="1"/>
  <c r="CH58" i="2"/>
  <c r="DQ808" i="1"/>
  <c r="CI58" i="2"/>
  <c r="DR808" i="1"/>
  <c r="CJ58" i="2"/>
  <c r="DS808" i="1"/>
  <c r="CH59" i="2"/>
  <c r="DQ392" i="1"/>
  <c r="CI59" i="2"/>
  <c r="DR392" i="1"/>
  <c r="CJ59" i="2"/>
  <c r="DS392" i="1"/>
  <c r="CH60" i="2"/>
  <c r="DQ525" i="1"/>
  <c r="CI60" i="2"/>
  <c r="DR525" i="1"/>
  <c r="CJ60" i="2"/>
  <c r="DS525" i="1"/>
  <c r="CH61" i="2"/>
  <c r="DQ56" i="1"/>
  <c r="CI61" i="2"/>
  <c r="DR56" i="1"/>
  <c r="CJ61" i="2"/>
  <c r="DS56" i="1"/>
  <c r="CH62" i="2"/>
  <c r="DQ181" i="1"/>
  <c r="CI62" i="2"/>
  <c r="DR181" i="1"/>
  <c r="CJ62" i="2"/>
  <c r="DS181" i="1"/>
  <c r="CH63" i="2"/>
  <c r="DQ692" i="1"/>
  <c r="CI63" i="2"/>
  <c r="DR692" i="1"/>
  <c r="CJ63" i="2"/>
  <c r="DS692" i="1"/>
  <c r="CH64" i="2"/>
  <c r="DQ291" i="1"/>
  <c r="CI64" i="2"/>
  <c r="DR291" i="1"/>
  <c r="CJ64" i="2"/>
  <c r="DS291" i="1"/>
  <c r="CH65" i="2"/>
  <c r="DQ221" i="1"/>
  <c r="CI65" i="2"/>
  <c r="DR221" i="1"/>
  <c r="CJ65" i="2"/>
  <c r="DS221" i="1"/>
  <c r="CH66" i="2"/>
  <c r="DQ366" i="1"/>
  <c r="CI66" i="2"/>
  <c r="DR366" i="1"/>
  <c r="CJ66" i="2"/>
  <c r="DS366" i="1"/>
  <c r="CH67" i="2"/>
  <c r="DQ374" i="1"/>
  <c r="CI67" i="2"/>
  <c r="DR374" i="1"/>
  <c r="CJ67" i="2"/>
  <c r="DS374" i="1"/>
  <c r="CH68" i="2"/>
  <c r="DQ325" i="1"/>
  <c r="CI68" i="2"/>
  <c r="DR325" i="1"/>
  <c r="CJ68" i="2"/>
  <c r="DS325" i="1"/>
  <c r="CH69" i="2"/>
  <c r="DQ402" i="1"/>
  <c r="CI69" i="2"/>
  <c r="DR402" i="1"/>
  <c r="CJ69" i="2"/>
  <c r="DS402" i="1"/>
  <c r="CH70" i="2"/>
  <c r="DQ792" i="1"/>
  <c r="CI70" i="2"/>
  <c r="DR792" i="1"/>
  <c r="CJ70" i="2"/>
  <c r="DS792" i="1"/>
  <c r="CH71" i="2"/>
  <c r="DQ804" i="1"/>
  <c r="CI71" i="2"/>
  <c r="DR804" i="1"/>
  <c r="CJ71" i="2"/>
  <c r="DS804" i="1"/>
  <c r="CH72" i="2"/>
  <c r="DQ171" i="1"/>
  <c r="CI72" i="2"/>
  <c r="DR171" i="1"/>
  <c r="CJ72" i="2"/>
  <c r="DS171" i="1"/>
  <c r="CH73" i="2"/>
  <c r="DQ705" i="1"/>
  <c r="CI73" i="2"/>
  <c r="DR705" i="1"/>
  <c r="CJ73" i="2"/>
  <c r="DS705" i="1"/>
  <c r="CH74" i="2"/>
  <c r="DQ723" i="1"/>
  <c r="CI74" i="2"/>
  <c r="DR723" i="1"/>
  <c r="CJ74" i="2"/>
  <c r="DS723" i="1"/>
  <c r="CH75" i="2"/>
  <c r="DQ454" i="1"/>
  <c r="CI75" i="2"/>
  <c r="DR454" i="1"/>
  <c r="CJ75" i="2"/>
  <c r="DS454" i="1"/>
  <c r="CH76" i="2"/>
  <c r="DQ758" i="1"/>
  <c r="CI76" i="2"/>
  <c r="DR758" i="1"/>
  <c r="CJ76" i="2"/>
  <c r="DS758" i="1"/>
  <c r="CH77" i="2"/>
  <c r="DQ746" i="1"/>
  <c r="CI77" i="2"/>
  <c r="DR746" i="1"/>
  <c r="CJ77" i="2"/>
  <c r="DS746" i="1"/>
  <c r="CH78" i="2"/>
  <c r="DQ482" i="1"/>
  <c r="CI78" i="2"/>
  <c r="DR482" i="1"/>
  <c r="CJ78" i="2"/>
  <c r="DS482" i="1"/>
  <c r="CH79" i="2"/>
  <c r="DQ33" i="1"/>
  <c r="CI79" i="2"/>
  <c r="DR33" i="1"/>
  <c r="CJ79" i="2"/>
  <c r="DS33" i="1"/>
  <c r="CH80" i="2"/>
  <c r="DQ675" i="1"/>
  <c r="CI80" i="2"/>
  <c r="DR675" i="1"/>
  <c r="CJ80" i="2"/>
  <c r="DS675" i="1"/>
  <c r="CH81" i="2"/>
  <c r="DQ791" i="1"/>
  <c r="CI81" i="2"/>
  <c r="DR791" i="1"/>
  <c r="CJ81" i="2"/>
  <c r="DS791" i="1"/>
  <c r="CH82" i="2"/>
  <c r="DQ416" i="1"/>
  <c r="CI82" i="2"/>
  <c r="DR416" i="1"/>
  <c r="CJ82" i="2"/>
  <c r="DS416" i="1"/>
  <c r="CH83" i="2"/>
  <c r="DQ10" i="1"/>
  <c r="CI83" i="2"/>
  <c r="DR10" i="1"/>
  <c r="CJ83" i="2"/>
  <c r="DS10" i="1"/>
  <c r="CH84" i="2"/>
  <c r="DQ215" i="1"/>
  <c r="CI84" i="2"/>
  <c r="CJ84" i="2"/>
  <c r="DS215" i="1" s="1"/>
  <c r="CH85" i="2"/>
  <c r="DQ154" i="1"/>
  <c r="CI85" i="2"/>
  <c r="DR154" i="1" s="1"/>
  <c r="CJ85" i="2"/>
  <c r="DS154" i="1" s="1"/>
  <c r="CH86" i="2"/>
  <c r="DQ128" i="1" s="1"/>
  <c r="CI86" i="2"/>
  <c r="DR128" i="1" s="1"/>
  <c r="CJ86" i="2"/>
  <c r="DS128" i="1" s="1"/>
  <c r="CH87" i="2"/>
  <c r="DQ517" i="1" s="1"/>
  <c r="CI87" i="2"/>
  <c r="DR517" i="1" s="1"/>
  <c r="CJ87" i="2"/>
  <c r="DS517" i="1"/>
  <c r="CH88" i="2"/>
  <c r="DQ474" i="1" s="1"/>
  <c r="CI88" i="2"/>
  <c r="DR474" i="1" s="1"/>
  <c r="CJ88" i="2"/>
  <c r="DS474" i="1" s="1"/>
  <c r="CH89" i="2"/>
  <c r="DQ590" i="1" s="1"/>
  <c r="CI89" i="2"/>
  <c r="DR590" i="1" s="1"/>
  <c r="CJ89" i="2"/>
  <c r="DS590" i="1" s="1"/>
  <c r="CH90" i="2"/>
  <c r="DQ547" i="1" s="1"/>
  <c r="CI90" i="2"/>
  <c r="DR547" i="1"/>
  <c r="CJ90" i="2"/>
  <c r="DS547" i="1" s="1"/>
  <c r="CH91" i="2"/>
  <c r="DQ464" i="1" s="1"/>
  <c r="CI91" i="2"/>
  <c r="DR464" i="1" s="1"/>
  <c r="CJ91" i="2"/>
  <c r="DS464" i="1" s="1"/>
  <c r="CH92" i="2"/>
  <c r="DQ605" i="1" s="1"/>
  <c r="CI92" i="2"/>
  <c r="DR605" i="1" s="1"/>
  <c r="CJ92" i="2"/>
  <c r="DS605" i="1" s="1"/>
  <c r="CH93" i="2"/>
  <c r="DQ66" i="1"/>
  <c r="CI93" i="2"/>
  <c r="DR66" i="1" s="1"/>
  <c r="CJ93" i="2"/>
  <c r="DS66" i="1" s="1"/>
  <c r="CH94" i="2"/>
  <c r="DQ368" i="1" s="1"/>
  <c r="CI94" i="2"/>
  <c r="DR368" i="1" s="1"/>
  <c r="CJ94" i="2"/>
  <c r="DS368" i="1" s="1"/>
  <c r="CH95" i="2"/>
  <c r="DQ361" i="1" s="1"/>
  <c r="CI95" i="2"/>
  <c r="DR361" i="1" s="1"/>
  <c r="CJ95" i="2"/>
  <c r="DS361" i="1"/>
  <c r="CH96" i="2"/>
  <c r="DQ262" i="1" s="1"/>
  <c r="CI96" i="2"/>
  <c r="DR262" i="1" s="1"/>
  <c r="CJ96" i="2"/>
  <c r="DS262" i="1" s="1"/>
  <c r="CH97" i="2"/>
  <c r="DQ650" i="1" s="1"/>
  <c r="CI97" i="2"/>
  <c r="DR650" i="1" s="1"/>
  <c r="CJ97" i="2"/>
  <c r="DS650" i="1" s="1"/>
  <c r="CH98" i="2"/>
  <c r="DQ678" i="1" s="1"/>
  <c r="CI98" i="2"/>
  <c r="CJ98" i="2"/>
  <c r="DS678" i="1" s="1"/>
  <c r="CH99" i="2"/>
  <c r="DQ91" i="1"/>
  <c r="CI99" i="2"/>
  <c r="DR91" i="1" s="1"/>
  <c r="CJ99" i="2"/>
  <c r="DS91" i="1" s="1"/>
  <c r="CH100" i="2"/>
  <c r="DQ108" i="1" s="1"/>
  <c r="CI100" i="2"/>
  <c r="CJ100" i="2"/>
  <c r="DS108" i="1" s="1"/>
  <c r="CH101" i="2"/>
  <c r="DQ238" i="1" s="1"/>
  <c r="CI101" i="2"/>
  <c r="DR238" i="1" s="1"/>
  <c r="CJ101" i="2"/>
  <c r="DS238" i="1" s="1"/>
  <c r="CH102" i="2"/>
  <c r="DQ710" i="1"/>
  <c r="CI102" i="2"/>
  <c r="DR710" i="1" s="1"/>
  <c r="CJ102" i="2"/>
  <c r="DS710" i="1" s="1"/>
  <c r="CH103" i="2"/>
  <c r="DQ431" i="1" s="1"/>
  <c r="CI103" i="2"/>
  <c r="DR431" i="1" s="1"/>
  <c r="CJ103" i="2"/>
  <c r="DS431" i="1" s="1"/>
  <c r="CH104" i="2"/>
  <c r="DQ541" i="1" s="1"/>
  <c r="CI104" i="2"/>
  <c r="DR541" i="1" s="1"/>
  <c r="CJ104" i="2"/>
  <c r="DS541" i="1"/>
  <c r="CH105" i="2"/>
  <c r="DQ318" i="1" s="1"/>
  <c r="CI105" i="2"/>
  <c r="DR318" i="1" s="1"/>
  <c r="CJ105" i="2"/>
  <c r="DS318" i="1" s="1"/>
  <c r="CH106" i="2"/>
  <c r="DQ434" i="1" s="1"/>
  <c r="CI106" i="2"/>
  <c r="DR434" i="1" s="1"/>
  <c r="CJ106" i="2"/>
  <c r="DS434" i="1" s="1"/>
  <c r="CH107" i="2"/>
  <c r="DQ299" i="1" s="1"/>
  <c r="CI107" i="2"/>
  <c r="DR299" i="1"/>
  <c r="CJ107" i="2"/>
  <c r="DS299" i="1" s="1"/>
  <c r="CH108" i="2"/>
  <c r="DQ608" i="1" s="1"/>
  <c r="CI108" i="2"/>
  <c r="DR608" i="1" s="1"/>
  <c r="CJ108" i="2"/>
  <c r="DS608" i="1" s="1"/>
  <c r="CH109" i="2"/>
  <c r="DQ502" i="1" s="1"/>
  <c r="CI109" i="2"/>
  <c r="DR502" i="1" s="1"/>
  <c r="CJ109" i="2"/>
  <c r="DS502" i="1" s="1"/>
  <c r="CH110" i="2"/>
  <c r="DQ730" i="1"/>
  <c r="CI110" i="2"/>
  <c r="DR730" i="1" s="1"/>
  <c r="CJ110" i="2"/>
  <c r="DS730" i="1" s="1"/>
  <c r="CH111" i="2"/>
  <c r="DQ58" i="1" s="1"/>
  <c r="CI111" i="2"/>
  <c r="DR58" i="1" s="1"/>
  <c r="CJ111" i="2"/>
  <c r="DS58" i="1" s="1"/>
  <c r="CH112" i="2"/>
  <c r="DQ322" i="1" s="1"/>
  <c r="CI112" i="2"/>
  <c r="DR322" i="1" s="1"/>
  <c r="CJ112" i="2"/>
  <c r="DS322" i="1"/>
  <c r="CH113" i="2"/>
  <c r="DQ544" i="1" s="1"/>
  <c r="CI113" i="2"/>
  <c r="DR544" i="1" s="1"/>
  <c r="CJ113" i="2"/>
  <c r="DS544" i="1" s="1"/>
  <c r="CH114" i="2"/>
  <c r="DQ210" i="1" s="1"/>
  <c r="CI114" i="2"/>
  <c r="DR210" i="1" s="1"/>
  <c r="CJ114" i="2"/>
  <c r="DS210" i="1" s="1"/>
  <c r="CH115" i="2"/>
  <c r="DQ714" i="1" s="1"/>
  <c r="CI115" i="2"/>
  <c r="DR714" i="1"/>
  <c r="CJ115" i="2"/>
  <c r="DS714" i="1" s="1"/>
  <c r="CH116" i="2"/>
  <c r="DQ296" i="1" s="1"/>
  <c r="CI116" i="2"/>
  <c r="CJ116" i="2"/>
  <c r="DS296" i="1" s="1"/>
  <c r="CH117" i="2"/>
  <c r="DQ411" i="1" s="1"/>
  <c r="CI117" i="2"/>
  <c r="DR411" i="1" s="1"/>
  <c r="CJ117" i="2"/>
  <c r="DS411" i="1" s="1"/>
  <c r="CH118" i="2"/>
  <c r="DQ725" i="1" s="1"/>
  <c r="CI118" i="2"/>
  <c r="DR725" i="1" s="1"/>
  <c r="CJ118" i="2"/>
  <c r="DS725" i="1" s="1"/>
  <c r="CH119" i="2"/>
  <c r="DQ156" i="1" s="1"/>
  <c r="CI119" i="2"/>
  <c r="DR156" i="1" s="1"/>
  <c r="CJ119" i="2"/>
  <c r="DS156" i="1" s="1"/>
  <c r="AD120" i="2"/>
  <c r="CH120" i="2"/>
  <c r="DQ111" i="1" s="1"/>
  <c r="CI120" i="2"/>
  <c r="DR111" i="1" s="1"/>
  <c r="CJ120" i="2"/>
  <c r="DS111" i="1"/>
  <c r="AD121" i="2"/>
  <c r="BK121" i="2"/>
  <c r="BV121" i="2" s="1"/>
  <c r="CH121" i="2"/>
  <c r="DQ739" i="1" s="1"/>
  <c r="CI121" i="2"/>
  <c r="DR739" i="1"/>
  <c r="CJ121" i="2"/>
  <c r="DS739" i="1" s="1"/>
  <c r="CH122" i="2"/>
  <c r="DQ389" i="1" s="1"/>
  <c r="CI122" i="2"/>
  <c r="DR389" i="1" s="1"/>
  <c r="CJ122" i="2"/>
  <c r="DS389" i="1"/>
  <c r="CH123" i="2"/>
  <c r="DQ136" i="1" s="1"/>
  <c r="DQ417" i="1"/>
  <c r="CI123" i="2"/>
  <c r="DR136" i="1" s="1"/>
  <c r="DR417" i="1"/>
  <c r="CJ123" i="2"/>
  <c r="DS136" i="1" s="1"/>
  <c r="DS417" i="1"/>
  <c r="AD124" i="2"/>
  <c r="CH124" i="2"/>
  <c r="DQ341" i="1" s="1"/>
  <c r="CI124" i="2"/>
  <c r="DR341" i="1" s="1"/>
  <c r="CJ124" i="2"/>
  <c r="DS341" i="1" s="1"/>
  <c r="CH125" i="2"/>
  <c r="DQ645" i="1" s="1"/>
  <c r="CI125" i="2"/>
  <c r="DR645" i="1"/>
  <c r="CJ125" i="2"/>
  <c r="DS645" i="1" s="1"/>
  <c r="AD126" i="2"/>
  <c r="CH126" i="2"/>
  <c r="DQ383" i="1"/>
  <c r="CI126" i="2"/>
  <c r="DR383" i="1"/>
  <c r="CJ126" i="2"/>
  <c r="DS383" i="1"/>
  <c r="AD127" i="2"/>
  <c r="CH127" i="2"/>
  <c r="DQ292" i="1" s="1"/>
  <c r="CI127" i="2"/>
  <c r="DR292" i="1" s="1"/>
  <c r="CJ127" i="2"/>
  <c r="DS292" i="1" s="1"/>
  <c r="CH128" i="2"/>
  <c r="DQ611" i="1" s="1"/>
  <c r="CI128" i="2"/>
  <c r="DR611" i="1" s="1"/>
  <c r="CJ128" i="2"/>
  <c r="DS611" i="1" s="1"/>
  <c r="AD129" i="2"/>
  <c r="CH129" i="2"/>
  <c r="DQ456" i="1" s="1"/>
  <c r="CI129" i="2"/>
  <c r="DR456" i="1" s="1"/>
  <c r="CJ129" i="2"/>
  <c r="DS456" i="1" s="1"/>
  <c r="AD130" i="2"/>
  <c r="CH130" i="2"/>
  <c r="DQ289" i="1" s="1"/>
  <c r="CI130" i="2"/>
  <c r="DR289" i="1" s="1"/>
  <c r="CJ130" i="2"/>
  <c r="DS289" i="1" s="1"/>
  <c r="AD131" i="2"/>
  <c r="CH131" i="2"/>
  <c r="DQ351" i="1" s="1"/>
  <c r="CI131" i="2"/>
  <c r="DR351" i="1" s="1"/>
  <c r="CJ131" i="2"/>
  <c r="DS351" i="1" s="1"/>
  <c r="CH132" i="2"/>
  <c r="DQ324" i="1" s="1"/>
  <c r="CI132" i="2"/>
  <c r="DR324" i="1" s="1"/>
  <c r="CJ132" i="2"/>
  <c r="DS324" i="1" s="1"/>
  <c r="CH133" i="2"/>
  <c r="DQ282" i="1" s="1"/>
  <c r="CI133" i="2"/>
  <c r="DR282" i="1" s="1"/>
  <c r="CJ133" i="2"/>
  <c r="DS282" i="1" s="1"/>
  <c r="CH134" i="2"/>
  <c r="DQ741" i="1" s="1"/>
  <c r="CI134" i="2"/>
  <c r="DR741" i="1" s="1"/>
  <c r="CJ134" i="2"/>
  <c r="DS741" i="1" s="1"/>
  <c r="CH135" i="2"/>
  <c r="DQ164" i="1" s="1"/>
  <c r="CI135" i="2"/>
  <c r="CK135" i="2" s="1"/>
  <c r="DT164" i="1" s="1"/>
  <c r="CJ135" i="2"/>
  <c r="DS164" i="1"/>
  <c r="CH136" i="2"/>
  <c r="DQ385" i="1"/>
  <c r="CI136" i="2"/>
  <c r="DR385" i="1"/>
  <c r="CJ136" i="2"/>
  <c r="DS385" i="1"/>
  <c r="CH137" i="2"/>
  <c r="DQ457" i="1"/>
  <c r="CI137" i="2"/>
  <c r="CJ137" i="2"/>
  <c r="DS457" i="1" s="1"/>
  <c r="AD138" i="2"/>
  <c r="CH138" i="2"/>
  <c r="DQ269" i="1" s="1"/>
  <c r="CI138" i="2"/>
  <c r="DR269" i="1" s="1"/>
  <c r="CJ138" i="2"/>
  <c r="DS269" i="1" s="1"/>
  <c r="AD139" i="2"/>
  <c r="CH139" i="2"/>
  <c r="DQ89" i="1" s="1"/>
  <c r="CI139" i="2"/>
  <c r="DR89" i="1" s="1"/>
  <c r="CJ139" i="2"/>
  <c r="DS89" i="1" s="1"/>
  <c r="AD140" i="2"/>
  <c r="CH140" i="2"/>
  <c r="DQ34" i="1"/>
  <c r="CI140" i="2"/>
  <c r="DR34" i="1"/>
  <c r="CJ140" i="2"/>
  <c r="DS34" i="1"/>
  <c r="AD141" i="2"/>
  <c r="BK141" i="2"/>
  <c r="BV141" i="2" s="1"/>
  <c r="CH141" i="2"/>
  <c r="DQ382" i="1" s="1"/>
  <c r="CI141" i="2"/>
  <c r="DR382" i="1" s="1"/>
  <c r="CJ141" i="2"/>
  <c r="DS382" i="1" s="1"/>
  <c r="AD142" i="2"/>
  <c r="CH142" i="2"/>
  <c r="DQ172" i="1"/>
  <c r="CI142" i="2"/>
  <c r="DR172" i="1"/>
  <c r="CJ142" i="2"/>
  <c r="DS172" i="1"/>
  <c r="CH143" i="2"/>
  <c r="CI143" i="2"/>
  <c r="DR813" i="1" s="1"/>
  <c r="CJ143" i="2"/>
  <c r="DS813" i="1" s="1"/>
  <c r="AD144" i="2"/>
  <c r="CH144" i="2"/>
  <c r="DQ796" i="1"/>
  <c r="CI144" i="2"/>
  <c r="DR796" i="1"/>
  <c r="CJ144" i="2"/>
  <c r="DS796" i="1"/>
  <c r="AD145" i="2"/>
  <c r="CH145" i="2"/>
  <c r="DQ188" i="1" s="1"/>
  <c r="CI145" i="2"/>
  <c r="DR188" i="1" s="1"/>
  <c r="CJ145" i="2"/>
  <c r="DS188" i="1" s="1"/>
  <c r="AD146" i="2"/>
  <c r="CH146" i="2"/>
  <c r="DQ208" i="1" s="1"/>
  <c r="CI146" i="2"/>
  <c r="DR208" i="1" s="1"/>
  <c r="CJ146" i="2"/>
  <c r="DS208" i="1" s="1"/>
  <c r="AD147" i="2"/>
  <c r="CH147" i="2"/>
  <c r="CI147" i="2"/>
  <c r="DR314" i="1" s="1"/>
  <c r="CJ147" i="2"/>
  <c r="DS314" i="1" s="1"/>
  <c r="AD148" i="2"/>
  <c r="CH148" i="2"/>
  <c r="DQ35" i="1" s="1"/>
  <c r="CI148" i="2"/>
  <c r="DR35" i="1" s="1"/>
  <c r="CJ148" i="2"/>
  <c r="DS35" i="1" s="1"/>
  <c r="CH149" i="2"/>
  <c r="DQ640" i="1" s="1"/>
  <c r="CI149" i="2"/>
  <c r="DR640" i="1" s="1"/>
  <c r="CJ149" i="2"/>
  <c r="DS640" i="1" s="1"/>
  <c r="CH150" i="2"/>
  <c r="DQ407" i="1" s="1"/>
  <c r="CI150" i="2"/>
  <c r="DR407" i="1" s="1"/>
  <c r="CJ150" i="2"/>
  <c r="DS407" i="1" s="1"/>
  <c r="AD151" i="2"/>
  <c r="CH151" i="2"/>
  <c r="DQ511" i="1"/>
  <c r="CI151" i="2"/>
  <c r="DR511" i="1"/>
  <c r="CJ151" i="2"/>
  <c r="DS511" i="1"/>
  <c r="CH152" i="2"/>
  <c r="CI152" i="2"/>
  <c r="DR276" i="1" s="1"/>
  <c r="CJ152" i="2"/>
  <c r="DS276" i="1" s="1"/>
  <c r="AD153" i="2"/>
  <c r="CH153" i="2"/>
  <c r="DQ548" i="1"/>
  <c r="CI153" i="2"/>
  <c r="CJ153" i="2"/>
  <c r="DS548" i="1" s="1"/>
  <c r="CH154" i="2"/>
  <c r="DQ316" i="1" s="1"/>
  <c r="CI154" i="2"/>
  <c r="DR316" i="1" s="1"/>
  <c r="CJ154" i="2"/>
  <c r="DS316" i="1" s="1"/>
  <c r="CH155" i="2"/>
  <c r="DQ506" i="1" s="1"/>
  <c r="CI155" i="2"/>
  <c r="DR506" i="1" s="1"/>
  <c r="CJ155" i="2"/>
  <c r="DS506" i="1" s="1"/>
  <c r="AD156" i="2"/>
  <c r="CH156" i="2"/>
  <c r="DQ222" i="1" s="1"/>
  <c r="CI156" i="2"/>
  <c r="DR222" i="1" s="1"/>
  <c r="CJ156" i="2"/>
  <c r="DS222" i="1" s="1"/>
  <c r="AD157" i="2"/>
  <c r="CH157" i="2"/>
  <c r="DQ339" i="1" s="1"/>
  <c r="CI157" i="2"/>
  <c r="CJ157" i="2"/>
  <c r="DS339" i="1"/>
  <c r="CH158" i="2"/>
  <c r="DQ814" i="1"/>
  <c r="CI158" i="2"/>
  <c r="DR814" i="1"/>
  <c r="CJ158" i="2"/>
  <c r="DS814" i="1"/>
  <c r="CH159" i="2"/>
  <c r="DQ809" i="1"/>
  <c r="CI159" i="2"/>
  <c r="DR809" i="1"/>
  <c r="CJ159" i="2"/>
  <c r="DS809" i="1"/>
  <c r="AD160" i="2"/>
  <c r="CH160" i="2"/>
  <c r="DQ207" i="1" s="1"/>
  <c r="CI160" i="2"/>
  <c r="DR207" i="1" s="1"/>
  <c r="CJ160" i="2"/>
  <c r="DS207" i="1" s="1"/>
  <c r="AD161" i="2"/>
  <c r="CH161" i="2"/>
  <c r="DQ435" i="1" s="1"/>
  <c r="CI161" i="2"/>
  <c r="DR435" i="1" s="1"/>
  <c r="CJ161" i="2"/>
  <c r="DS435" i="1" s="1"/>
  <c r="AD162" i="2"/>
  <c r="CH162" i="2"/>
  <c r="DQ295" i="1" s="1"/>
  <c r="CI162" i="2"/>
  <c r="DR295" i="1" s="1"/>
  <c r="CJ162" i="2"/>
  <c r="DS295" i="1" s="1"/>
  <c r="CH163" i="2"/>
  <c r="DQ507" i="1" s="1"/>
  <c r="CI163" i="2"/>
  <c r="DR507" i="1" s="1"/>
  <c r="CJ163" i="2"/>
  <c r="DS507" i="1" s="1"/>
  <c r="AD164" i="2"/>
  <c r="CH164" i="2"/>
  <c r="DQ153" i="1" s="1"/>
  <c r="CI164" i="2"/>
  <c r="DR153" i="1" s="1"/>
  <c r="CJ164" i="2"/>
  <c r="DS153" i="1" s="1"/>
  <c r="AD165" i="2"/>
  <c r="CH165" i="2"/>
  <c r="DQ80" i="1" s="1"/>
  <c r="CI165" i="2"/>
  <c r="DR80" i="1" s="1"/>
  <c r="CJ165" i="2"/>
  <c r="DS80" i="1" s="1"/>
  <c r="CH166" i="2"/>
  <c r="DQ349" i="1" s="1"/>
  <c r="CI166" i="2"/>
  <c r="CJ166" i="2"/>
  <c r="DS349" i="1" s="1"/>
  <c r="AD167" i="2"/>
  <c r="CH167" i="2"/>
  <c r="DQ484" i="1" s="1"/>
  <c r="CI167" i="2"/>
  <c r="DR484" i="1" s="1"/>
  <c r="CJ167" i="2"/>
  <c r="DS484" i="1" s="1"/>
  <c r="CH168" i="2"/>
  <c r="DQ67" i="1" s="1"/>
  <c r="CI168" i="2"/>
  <c r="DR67" i="1" s="1"/>
  <c r="CJ168" i="2"/>
  <c r="DS67" i="1" s="1"/>
  <c r="AD169" i="2"/>
  <c r="BK169" i="2"/>
  <c r="BV169" i="2" s="1"/>
  <c r="CH169" i="2"/>
  <c r="DQ311" i="1" s="1"/>
  <c r="CI169" i="2"/>
  <c r="DR311" i="1"/>
  <c r="CJ169" i="2"/>
  <c r="DS311" i="1" s="1"/>
  <c r="AD170" i="2"/>
  <c r="CH170" i="2"/>
  <c r="DQ220" i="1" s="1"/>
  <c r="CI170" i="2"/>
  <c r="DR220" i="1" s="1"/>
  <c r="CJ170" i="2"/>
  <c r="DS220" i="1" s="1"/>
  <c r="AD171" i="2"/>
  <c r="CH171" i="2"/>
  <c r="CI171" i="2"/>
  <c r="DR248" i="1" s="1"/>
  <c r="CJ171" i="2"/>
  <c r="DS248" i="1" s="1"/>
  <c r="CH172" i="2"/>
  <c r="DQ55" i="1" s="1"/>
  <c r="CI172" i="2"/>
  <c r="DR55" i="1" s="1"/>
  <c r="CJ172" i="2"/>
  <c r="DS55" i="1" s="1"/>
  <c r="AD173" i="2"/>
  <c r="CH173" i="2"/>
  <c r="DQ187" i="1" s="1"/>
  <c r="CI173" i="2"/>
  <c r="CJ173" i="2"/>
  <c r="DS187" i="1" s="1"/>
  <c r="CH174" i="2"/>
  <c r="DQ643" i="1" s="1"/>
  <c r="CI174" i="2"/>
  <c r="DR643" i="1" s="1"/>
  <c r="CJ174" i="2"/>
  <c r="DS643" i="1" s="1"/>
  <c r="AD175" i="2"/>
  <c r="CH175" i="2"/>
  <c r="DQ353" i="1" s="1"/>
  <c r="CI175" i="2"/>
  <c r="DR353" i="1" s="1"/>
  <c r="CJ175" i="2"/>
  <c r="DS353" i="1"/>
  <c r="AD176" i="2"/>
  <c r="CH176" i="2"/>
  <c r="DQ219" i="1" s="1"/>
  <c r="CI176" i="2"/>
  <c r="CJ176" i="2"/>
  <c r="DS219" i="1" s="1"/>
  <c r="AD177" i="2"/>
  <c r="CH177" i="2"/>
  <c r="DQ186" i="1" s="1"/>
  <c r="CI177" i="2"/>
  <c r="DR186" i="1" s="1"/>
  <c r="CJ177" i="2"/>
  <c r="DS186" i="1" s="1"/>
  <c r="CH178" i="2"/>
  <c r="DQ294" i="1" s="1"/>
  <c r="CI178" i="2"/>
  <c r="DR294" i="1" s="1"/>
  <c r="CJ178" i="2"/>
  <c r="DS294" i="1" s="1"/>
  <c r="AD179" i="2"/>
  <c r="CH179" i="2"/>
  <c r="DQ73" i="1" s="1"/>
  <c r="CI179" i="2"/>
  <c r="DR73" i="1" s="1"/>
  <c r="CJ179" i="2"/>
  <c r="DS73" i="1" s="1"/>
  <c r="AD180" i="2"/>
  <c r="CH180" i="2"/>
  <c r="DQ315" i="1" s="1"/>
  <c r="CI180" i="2"/>
  <c r="CJ180" i="2"/>
  <c r="DS315" i="1" s="1"/>
  <c r="CH181" i="2"/>
  <c r="DQ129" i="1" s="1"/>
  <c r="CI181" i="2"/>
  <c r="DR129" i="1"/>
  <c r="CJ181" i="2"/>
  <c r="DS129" i="1" s="1"/>
  <c r="AD182" i="2"/>
  <c r="CH182" i="2"/>
  <c r="DQ225" i="1" s="1"/>
  <c r="CI182" i="2"/>
  <c r="DR225" i="1" s="1"/>
  <c r="CJ182" i="2"/>
  <c r="DS225" i="1" s="1"/>
  <c r="CH183" i="2"/>
  <c r="DQ479" i="1" s="1"/>
  <c r="CI183" i="2"/>
  <c r="DR479" i="1" s="1"/>
  <c r="CJ183" i="2"/>
  <c r="DS479" i="1" s="1"/>
  <c r="AD184" i="2"/>
  <c r="CH184" i="2"/>
  <c r="DQ554" i="1" s="1"/>
  <c r="CI184" i="2"/>
  <c r="DR554" i="1"/>
  <c r="CJ184" i="2"/>
  <c r="DS554" i="1" s="1"/>
  <c r="CH185" i="2"/>
  <c r="DQ403" i="1" s="1"/>
  <c r="CI185" i="2"/>
  <c r="DR403" i="1" s="1"/>
  <c r="CJ185" i="2"/>
  <c r="DS403" i="1"/>
  <c r="AD186" i="2"/>
  <c r="CH186" i="2"/>
  <c r="DQ261" i="1" s="1"/>
  <c r="CI186" i="2"/>
  <c r="DR261" i="1" s="1"/>
  <c r="CJ186" i="2"/>
  <c r="DS261" i="1" s="1"/>
  <c r="CH187" i="2"/>
  <c r="DQ237" i="1" s="1"/>
  <c r="CI187" i="2"/>
  <c r="DR237" i="1" s="1"/>
  <c r="CJ187" i="2"/>
  <c r="DS237" i="1" s="1"/>
  <c r="CH188" i="2"/>
  <c r="DQ767" i="1" s="1"/>
  <c r="CI188" i="2"/>
  <c r="DR767" i="1" s="1"/>
  <c r="CJ188" i="2"/>
  <c r="DS767" i="1"/>
  <c r="CH189" i="2"/>
  <c r="DQ199" i="1" s="1"/>
  <c r="CI189" i="2"/>
  <c r="DR199" i="1" s="1"/>
  <c r="CJ189" i="2"/>
  <c r="DS199" i="1" s="1"/>
  <c r="CH190" i="2"/>
  <c r="DQ345" i="1"/>
  <c r="CI190" i="2"/>
  <c r="DR345" i="1" s="1"/>
  <c r="CJ190" i="2"/>
  <c r="DS345" i="1" s="1"/>
  <c r="AD191" i="2"/>
  <c r="CH191" i="2"/>
  <c r="DQ134" i="1" s="1"/>
  <c r="CI191" i="2"/>
  <c r="DR134" i="1" s="1"/>
  <c r="CJ191" i="2"/>
  <c r="DS134" i="1" s="1"/>
  <c r="CH192" i="2"/>
  <c r="DQ86" i="1"/>
  <c r="CI192" i="2"/>
  <c r="DR86" i="1" s="1"/>
  <c r="CJ192" i="2"/>
  <c r="DS86" i="1" s="1"/>
  <c r="CH193" i="2"/>
  <c r="DQ272" i="1" s="1"/>
  <c r="CI193" i="2"/>
  <c r="DR272" i="1"/>
  <c r="CJ193" i="2"/>
  <c r="DS272" i="1" s="1"/>
  <c r="AD194" i="2"/>
  <c r="CH194" i="2"/>
  <c r="DQ8" i="1" s="1"/>
  <c r="CI194" i="2"/>
  <c r="DR8" i="1" s="1"/>
  <c r="CJ194" i="2"/>
  <c r="DS8" i="1" s="1"/>
  <c r="AD195" i="2"/>
  <c r="CH195" i="2"/>
  <c r="DQ698" i="1" s="1"/>
  <c r="CI195" i="2"/>
  <c r="CJ195" i="2"/>
  <c r="DS698" i="1"/>
  <c r="AD196" i="2"/>
  <c r="CH196" i="2"/>
  <c r="DQ406" i="1" s="1"/>
  <c r="CI196" i="2"/>
  <c r="DR406" i="1"/>
  <c r="CJ196" i="2"/>
  <c r="DS406" i="1" s="1"/>
  <c r="AD197" i="2"/>
  <c r="CH197" i="2"/>
  <c r="DQ29" i="1" s="1"/>
  <c r="CI197" i="2"/>
  <c r="DR29" i="1" s="1"/>
  <c r="CJ197" i="2"/>
  <c r="DS29" i="1" s="1"/>
  <c r="AD198" i="2"/>
  <c r="CH198" i="2"/>
  <c r="DQ492" i="1" s="1"/>
  <c r="CI198" i="2"/>
  <c r="DR492" i="1" s="1"/>
  <c r="CJ198" i="2"/>
  <c r="DS492" i="1"/>
  <c r="AD199" i="2"/>
  <c r="AO199" i="2" s="1"/>
  <c r="CH199" i="2"/>
  <c r="DQ493" i="1" s="1"/>
  <c r="CI199" i="2"/>
  <c r="DR493" i="1" s="1"/>
  <c r="CJ199" i="2"/>
  <c r="DS493" i="1"/>
  <c r="CH200" i="2"/>
  <c r="DQ815" i="1" s="1"/>
  <c r="CI200" i="2"/>
  <c r="DR815" i="1" s="1"/>
  <c r="CJ200" i="2"/>
  <c r="DS815" i="1" s="1"/>
  <c r="CH201" i="2"/>
  <c r="DQ443" i="1"/>
  <c r="CI201" i="2"/>
  <c r="DR443" i="1" s="1"/>
  <c r="CJ201" i="2"/>
  <c r="DS443" i="1" s="1"/>
  <c r="AD202" i="2"/>
  <c r="AO202" i="2" s="1"/>
  <c r="CH202" i="2"/>
  <c r="DQ23" i="1"/>
  <c r="CI202" i="2"/>
  <c r="DR23" i="1" s="1"/>
  <c r="CJ202" i="2"/>
  <c r="DS23" i="1" s="1"/>
  <c r="AD203" i="2"/>
  <c r="AO203" i="2" s="1"/>
  <c r="CH203" i="2"/>
  <c r="DQ487" i="1"/>
  <c r="CI203" i="2"/>
  <c r="CJ203" i="2"/>
  <c r="DS487" i="1" s="1"/>
  <c r="CH204" i="2"/>
  <c r="DQ494" i="1" s="1"/>
  <c r="CI204" i="2"/>
  <c r="CJ204" i="2"/>
  <c r="DS494" i="1"/>
  <c r="AD205" i="2"/>
  <c r="AO205" i="2" s="1"/>
  <c r="CH205" i="2"/>
  <c r="DQ104" i="1" s="1"/>
  <c r="CI205" i="2"/>
  <c r="DR104" i="1" s="1"/>
  <c r="CJ205" i="2"/>
  <c r="DS104" i="1"/>
  <c r="CH206" i="2"/>
  <c r="DQ350" i="1" s="1"/>
  <c r="CI206" i="2"/>
  <c r="DR350" i="1" s="1"/>
  <c r="CJ206" i="2"/>
  <c r="DS350" i="1" s="1"/>
  <c r="CH207" i="2"/>
  <c r="DQ755" i="1"/>
  <c r="CI207" i="2"/>
  <c r="DR755" i="1" s="1"/>
  <c r="CJ207" i="2"/>
  <c r="DS755" i="1" s="1"/>
  <c r="CH208" i="2"/>
  <c r="CI208" i="2"/>
  <c r="DR679" i="1" s="1"/>
  <c r="CJ208" i="2"/>
  <c r="DS679" i="1" s="1"/>
  <c r="AD209" i="2"/>
  <c r="AO209" i="2" s="1"/>
  <c r="CH209" i="2"/>
  <c r="DQ152" i="1" s="1"/>
  <c r="CI209" i="2"/>
  <c r="DR152" i="1" s="1"/>
  <c r="CJ209" i="2"/>
  <c r="DS152" i="1" s="1"/>
  <c r="AD210" i="2"/>
  <c r="AO210" i="2" s="1"/>
  <c r="CH210" i="2"/>
  <c r="DQ159" i="1" s="1"/>
  <c r="CI210" i="2"/>
  <c r="DR159" i="1" s="1"/>
  <c r="CJ210" i="2"/>
  <c r="DS159" i="1" s="1"/>
  <c r="CH211" i="2"/>
  <c r="DQ684" i="1" s="1"/>
  <c r="CI211" i="2"/>
  <c r="DR684" i="1" s="1"/>
  <c r="CJ211" i="2"/>
  <c r="DS684" i="1" s="1"/>
  <c r="CH212" i="2"/>
  <c r="DQ32" i="1" s="1"/>
  <c r="CI212" i="2"/>
  <c r="DR32" i="1" s="1"/>
  <c r="CJ212" i="2"/>
  <c r="DS32" i="1" s="1"/>
  <c r="AD213" i="2"/>
  <c r="AO213" i="2" s="1"/>
  <c r="CH213" i="2"/>
  <c r="DQ57" i="1" s="1"/>
  <c r="CI213" i="2"/>
  <c r="DR57" i="1" s="1"/>
  <c r="CJ213" i="2"/>
  <c r="DS57" i="1" s="1"/>
  <c r="CH214" i="2"/>
  <c r="DQ624" i="1"/>
  <c r="CI214" i="2"/>
  <c r="DR624" i="1" s="1"/>
  <c r="CJ214" i="2"/>
  <c r="DS624" i="1" s="1"/>
  <c r="CH215" i="2"/>
  <c r="DQ751" i="1" s="1"/>
  <c r="CI215" i="2"/>
  <c r="DR751" i="1"/>
  <c r="CJ215" i="2"/>
  <c r="DS751" i="1" s="1"/>
  <c r="CH216" i="2"/>
  <c r="DQ806" i="1" s="1"/>
  <c r="CI216" i="2"/>
  <c r="DR806" i="1" s="1"/>
  <c r="CJ216" i="2"/>
  <c r="DS806" i="1"/>
  <c r="CH217" i="2"/>
  <c r="DQ328" i="1" s="1"/>
  <c r="CI217" i="2"/>
  <c r="DR328" i="1" s="1"/>
  <c r="CJ217" i="2"/>
  <c r="DS328" i="1" s="1"/>
  <c r="AD218" i="2"/>
  <c r="AO218" i="2"/>
  <c r="CH218" i="2"/>
  <c r="DQ214" i="1" s="1"/>
  <c r="CI218" i="2"/>
  <c r="DR214" i="1" s="1"/>
  <c r="CJ218" i="2"/>
  <c r="DS214" i="1" s="1"/>
  <c r="AD219" i="2"/>
  <c r="AO219" i="2"/>
  <c r="CH219" i="2"/>
  <c r="DQ583" i="1" s="1"/>
  <c r="CI219" i="2"/>
  <c r="CJ219" i="2"/>
  <c r="DS583" i="1"/>
  <c r="AD220" i="2"/>
  <c r="AO220" i="2" s="1"/>
  <c r="CH220" i="2"/>
  <c r="DQ414" i="1" s="1"/>
  <c r="CI220" i="2"/>
  <c r="CJ220" i="2"/>
  <c r="DS414" i="1"/>
  <c r="AD221" i="2"/>
  <c r="AO221" i="2" s="1"/>
  <c r="CH221" i="2"/>
  <c r="DQ19" i="1" s="1"/>
  <c r="CI221" i="2"/>
  <c r="CJ221" i="2"/>
  <c r="DS19" i="1" s="1"/>
  <c r="AD222" i="2"/>
  <c r="AO222" i="2" s="1"/>
  <c r="CH222" i="2"/>
  <c r="DQ209" i="1" s="1"/>
  <c r="CI222" i="2"/>
  <c r="DR209" i="1"/>
  <c r="CJ222" i="2"/>
  <c r="DS209" i="1" s="1"/>
  <c r="AD223" i="2"/>
  <c r="CH223" i="2"/>
  <c r="DQ685" i="1" s="1"/>
  <c r="CI223" i="2"/>
  <c r="DR685" i="1" s="1"/>
  <c r="CJ223" i="2"/>
  <c r="DS685" i="1" s="1"/>
  <c r="AD224" i="2"/>
  <c r="AO224" i="2"/>
  <c r="CH224" i="2"/>
  <c r="DQ455" i="1" s="1"/>
  <c r="CI224" i="2"/>
  <c r="DR455" i="1" s="1"/>
  <c r="CJ224" i="2"/>
  <c r="DS455" i="1" s="1"/>
  <c r="AD225" i="2"/>
  <c r="AO225" i="2"/>
  <c r="CH225" i="2"/>
  <c r="DQ119" i="1" s="1"/>
  <c r="CI225" i="2"/>
  <c r="DR119" i="1" s="1"/>
  <c r="CJ225" i="2"/>
  <c r="DS119" i="1" s="1"/>
  <c r="CH226" i="2"/>
  <c r="DQ560" i="1"/>
  <c r="CI226" i="2"/>
  <c r="DR560" i="1" s="1"/>
  <c r="CJ226" i="2"/>
  <c r="DS560" i="1" s="1"/>
  <c r="CH227" i="2"/>
  <c r="DQ816" i="1" s="1"/>
  <c r="CI227" i="2"/>
  <c r="DR816" i="1"/>
  <c r="CJ227" i="2"/>
  <c r="DS816" i="1" s="1"/>
  <c r="AD228" i="2"/>
  <c r="AO228" i="2" s="1"/>
  <c r="CH228" i="2"/>
  <c r="CK228" i="2" s="1"/>
  <c r="DT90" i="1" s="1"/>
  <c r="CI228" i="2"/>
  <c r="DR90" i="1"/>
  <c r="CJ228" i="2"/>
  <c r="DS90" i="1" s="1"/>
  <c r="CH229" i="2"/>
  <c r="DQ711" i="1" s="1"/>
  <c r="CI229" i="2"/>
  <c r="DR711" i="1" s="1"/>
  <c r="CJ229" i="2"/>
  <c r="DS711" i="1"/>
  <c r="CH230" i="2"/>
  <c r="DQ300" i="1" s="1"/>
  <c r="CI230" i="2"/>
  <c r="DR300" i="1" s="1"/>
  <c r="CJ230" i="2"/>
  <c r="DS300" i="1" s="1"/>
  <c r="AD231" i="2"/>
  <c r="AO231" i="2"/>
  <c r="CH231" i="2"/>
  <c r="DQ140" i="1" s="1"/>
  <c r="CI231" i="2"/>
  <c r="DR140" i="1" s="1"/>
  <c r="CJ231" i="2"/>
  <c r="DS140" i="1" s="1"/>
  <c r="CH232" i="2"/>
  <c r="DQ274" i="1"/>
  <c r="CI232" i="2"/>
  <c r="DR274" i="1" s="1"/>
  <c r="CJ232" i="2"/>
  <c r="DS274" i="1" s="1"/>
  <c r="AD233" i="2"/>
  <c r="AO233" i="2" s="1"/>
  <c r="CH233" i="2"/>
  <c r="DQ235" i="1"/>
  <c r="CI233" i="2"/>
  <c r="DR235" i="1" s="1"/>
  <c r="CJ233" i="2"/>
  <c r="DS235" i="1" s="1"/>
  <c r="CH234" i="2"/>
  <c r="DQ671" i="1" s="1"/>
  <c r="CI234" i="2"/>
  <c r="DR671" i="1"/>
  <c r="CJ234" i="2"/>
  <c r="DS671" i="1" s="1"/>
  <c r="AD235" i="2"/>
  <c r="AO235" i="2" s="1"/>
  <c r="CH235" i="2"/>
  <c r="DQ762" i="1" s="1"/>
  <c r="CI235" i="2"/>
  <c r="DR762" i="1"/>
  <c r="CJ235" i="2"/>
  <c r="DS762" i="1" s="1"/>
  <c r="AD236" i="2"/>
  <c r="AO236" i="2" s="1"/>
  <c r="CH236" i="2"/>
  <c r="CI236" i="2"/>
  <c r="DR317" i="1" s="1"/>
  <c r="CJ236" i="2"/>
  <c r="DS317" i="1" s="1"/>
  <c r="AD237" i="2"/>
  <c r="AO237" i="2" s="1"/>
  <c r="CH237" i="2"/>
  <c r="DQ61" i="1" s="1"/>
  <c r="CI237" i="2"/>
  <c r="DR61" i="1" s="1"/>
  <c r="CJ237" i="2"/>
  <c r="DS61" i="1" s="1"/>
  <c r="CH238" i="2"/>
  <c r="DQ518" i="1" s="1"/>
  <c r="CI238" i="2"/>
  <c r="DR518" i="1"/>
  <c r="CJ238" i="2"/>
  <c r="DS518" i="1" s="1"/>
  <c r="AD239" i="2"/>
  <c r="AO239" i="2" s="1"/>
  <c r="CH239" i="2"/>
  <c r="DQ17" i="1" s="1"/>
  <c r="CI239" i="2"/>
  <c r="DR17" i="1"/>
  <c r="CJ239" i="2"/>
  <c r="DS17" i="1" s="1"/>
  <c r="AD240" i="2"/>
  <c r="AO240" i="2" s="1"/>
  <c r="CH240" i="2"/>
  <c r="DQ63" i="1" s="1"/>
  <c r="CI240" i="2"/>
  <c r="DR63" i="1"/>
  <c r="CJ240" i="2"/>
  <c r="DS63" i="1" s="1"/>
  <c r="CH241" i="2"/>
  <c r="DQ69" i="1" s="1"/>
  <c r="CI241" i="2"/>
  <c r="DR69" i="1" s="1"/>
  <c r="CJ241" i="2"/>
  <c r="DS69" i="1"/>
  <c r="CH242" i="2"/>
  <c r="DQ421" i="1" s="1"/>
  <c r="CI242" i="2"/>
  <c r="DR421" i="1" s="1"/>
  <c r="CJ242" i="2"/>
  <c r="DS421" i="1" s="1"/>
  <c r="AD243" i="2"/>
  <c r="AO243" i="2"/>
  <c r="CH243" i="2"/>
  <c r="DQ297" i="1" s="1"/>
  <c r="CI243" i="2"/>
  <c r="DR297" i="1" s="1"/>
  <c r="CJ243" i="2"/>
  <c r="DS297" i="1" s="1"/>
  <c r="AD244" i="2"/>
  <c r="BK244" i="2"/>
  <c r="BV244" i="2" s="1"/>
  <c r="CH244" i="2"/>
  <c r="DQ724" i="1" s="1"/>
  <c r="CI244" i="2"/>
  <c r="DR724" i="1"/>
  <c r="CJ244" i="2"/>
  <c r="DS724" i="1" s="1"/>
  <c r="AD245" i="2"/>
  <c r="AO245" i="2" s="1"/>
  <c r="CH245" i="2"/>
  <c r="DQ20" i="1" s="1"/>
  <c r="CI245" i="2"/>
  <c r="DR20" i="1"/>
  <c r="CJ245" i="2"/>
  <c r="DS20" i="1" s="1"/>
  <c r="CH246" i="2"/>
  <c r="DQ288" i="1" s="1"/>
  <c r="CI246" i="2"/>
  <c r="DR288" i="1" s="1"/>
  <c r="CJ246" i="2"/>
  <c r="DS288" i="1"/>
  <c r="CH247" i="2"/>
  <c r="DQ303" i="1" s="1"/>
  <c r="CI247" i="2"/>
  <c r="DR303" i="1" s="1"/>
  <c r="CJ247" i="2"/>
  <c r="DS303" i="1" s="1"/>
  <c r="CH248" i="2"/>
  <c r="CI248" i="2"/>
  <c r="DR665" i="1" s="1"/>
  <c r="CJ248" i="2"/>
  <c r="DS665" i="1"/>
  <c r="CH249" i="2"/>
  <c r="DQ4" i="1" s="1"/>
  <c r="CI249" i="2"/>
  <c r="CJ249" i="2"/>
  <c r="DS4" i="1" s="1"/>
  <c r="CH250" i="2"/>
  <c r="DQ422" i="1" s="1"/>
  <c r="CI250" i="2"/>
  <c r="CJ250" i="2"/>
  <c r="DS422" i="1"/>
  <c r="AD251" i="2"/>
  <c r="AO251" i="2" s="1"/>
  <c r="CH251" i="2"/>
  <c r="DQ240" i="1" s="1"/>
  <c r="CI251" i="2"/>
  <c r="DR240" i="1" s="1"/>
  <c r="CJ251" i="2"/>
  <c r="DS240" i="1"/>
  <c r="CH252" i="2"/>
  <c r="DQ718" i="1" s="1"/>
  <c r="CI252" i="2"/>
  <c r="DR718" i="1" s="1"/>
  <c r="CJ252" i="2"/>
  <c r="DS718" i="1" s="1"/>
  <c r="CH253" i="2"/>
  <c r="DQ612" i="1"/>
  <c r="CI253" i="2"/>
  <c r="DR612" i="1" s="1"/>
  <c r="CJ253" i="2"/>
  <c r="DS612" i="1" s="1"/>
  <c r="CH254" i="2"/>
  <c r="DQ120" i="1" s="1"/>
  <c r="CI254" i="2"/>
  <c r="DR120" i="1"/>
  <c r="CJ254" i="2"/>
  <c r="DS120" i="1" s="1"/>
  <c r="AD255" i="2"/>
  <c r="AO255" i="2" s="1"/>
  <c r="CH255" i="2"/>
  <c r="DQ419" i="1" s="1"/>
  <c r="CI255" i="2"/>
  <c r="DR419" i="1"/>
  <c r="CJ255" i="2"/>
  <c r="DS419" i="1" s="1"/>
  <c r="AD256" i="2"/>
  <c r="AO256" i="2" s="1"/>
  <c r="CH256" i="2"/>
  <c r="DQ500" i="1" s="1"/>
  <c r="CI256" i="2"/>
  <c r="DR500" i="1"/>
  <c r="CJ256" i="2"/>
  <c r="DS500" i="1" s="1"/>
  <c r="AD257" i="2"/>
  <c r="AO257" i="2" s="1"/>
  <c r="CH257" i="2"/>
  <c r="DQ95" i="1" s="1"/>
  <c r="CI257" i="2"/>
  <c r="DR95" i="1"/>
  <c r="CJ257" i="2"/>
  <c r="DS95" i="1" s="1"/>
  <c r="AD258" i="2"/>
  <c r="AO258" i="2" s="1"/>
  <c r="CH258" i="2"/>
  <c r="DQ693" i="1" s="1"/>
  <c r="CI258" i="2"/>
  <c r="DR693" i="1"/>
  <c r="CJ258" i="2"/>
  <c r="DS693" i="1"/>
  <c r="CH259" i="2"/>
  <c r="DQ173" i="1"/>
  <c r="CI259" i="2"/>
  <c r="CJ259" i="2"/>
  <c r="DS173" i="1" s="1"/>
  <c r="CH260" i="2"/>
  <c r="DQ527" i="1"/>
  <c r="CI260" i="2"/>
  <c r="DR527" i="1" s="1"/>
  <c r="CJ260" i="2"/>
  <c r="DS527" i="1" s="1"/>
  <c r="CH261" i="2"/>
  <c r="DQ348" i="1" s="1"/>
  <c r="CI261" i="2"/>
  <c r="DR348" i="1"/>
  <c r="CJ261" i="2"/>
  <c r="DS348" i="1" s="1"/>
  <c r="CH262" i="2"/>
  <c r="DQ761" i="1" s="1"/>
  <c r="CI262" i="2"/>
  <c r="DR761" i="1" s="1"/>
  <c r="CJ262" i="2"/>
  <c r="DS761" i="1"/>
  <c r="AD263" i="2"/>
  <c r="AO263" i="2" s="1"/>
  <c r="CH263" i="2"/>
  <c r="DQ224" i="1" s="1"/>
  <c r="CI263" i="2"/>
  <c r="DR224" i="1" s="1"/>
  <c r="CJ263" i="2"/>
  <c r="DS224" i="1"/>
  <c r="AD264" i="2"/>
  <c r="AO264" i="2" s="1"/>
  <c r="CH264" i="2"/>
  <c r="DQ347" i="1" s="1"/>
  <c r="CI264" i="2"/>
  <c r="DR347" i="1" s="1"/>
  <c r="CJ264" i="2"/>
  <c r="DS347" i="1"/>
  <c r="CH265" i="2"/>
  <c r="DQ87" i="1" s="1"/>
  <c r="CI265" i="2"/>
  <c r="DR87" i="1" s="1"/>
  <c r="CJ265" i="2"/>
  <c r="DS87" i="1" s="1"/>
  <c r="CH266" i="2"/>
  <c r="DQ162" i="1"/>
  <c r="CI266" i="2"/>
  <c r="DR162" i="1" s="1"/>
  <c r="CJ266" i="2"/>
  <c r="DS162" i="1" s="1"/>
  <c r="AD267" i="2"/>
  <c r="AO267" i="2" s="1"/>
  <c r="CH267" i="2"/>
  <c r="DQ391" i="1"/>
  <c r="CI267" i="2"/>
  <c r="DR391" i="1" s="1"/>
  <c r="CJ267" i="2"/>
  <c r="DS391" i="1" s="1"/>
  <c r="AD268" i="2"/>
  <c r="AO268" i="2" s="1"/>
  <c r="CH268" i="2"/>
  <c r="DQ281" i="1"/>
  <c r="CI268" i="2"/>
  <c r="DR281" i="1" s="1"/>
  <c r="CJ268" i="2"/>
  <c r="DS281" i="1" s="1"/>
  <c r="AD269" i="2"/>
  <c r="AO269" i="2" s="1"/>
  <c r="CH269" i="2"/>
  <c r="DQ183" i="1"/>
  <c r="CI269" i="2"/>
  <c r="DR183" i="1" s="1"/>
  <c r="CJ269" i="2"/>
  <c r="DS183" i="1" s="1"/>
  <c r="AD270" i="2"/>
  <c r="AO270" i="2" s="1"/>
  <c r="CH270" i="2"/>
  <c r="DQ28" i="1"/>
  <c r="CI270" i="2"/>
  <c r="DR28" i="1" s="1"/>
  <c r="CJ270" i="2"/>
  <c r="DS28" i="1" s="1"/>
  <c r="AD271" i="2"/>
  <c r="AO271" i="2" s="1"/>
  <c r="CH271" i="2"/>
  <c r="DQ369" i="1"/>
  <c r="CI271" i="2"/>
  <c r="DR369" i="1" s="1"/>
  <c r="CJ271" i="2"/>
  <c r="DS369" i="1" s="1"/>
  <c r="AD272" i="2"/>
  <c r="AO272" i="2" s="1"/>
  <c r="CH272" i="2"/>
  <c r="DQ732" i="1"/>
  <c r="CI272" i="2"/>
  <c r="DR732" i="1" s="1"/>
  <c r="CJ272" i="2"/>
  <c r="DS732" i="1" s="1"/>
  <c r="CH273" i="2"/>
  <c r="DQ674" i="1" s="1"/>
  <c r="CI273" i="2"/>
  <c r="DR674" i="1"/>
  <c r="CJ273" i="2"/>
  <c r="DS674" i="1" s="1"/>
  <c r="AD274" i="2"/>
  <c r="AO274" i="2" s="1"/>
  <c r="CH274" i="2"/>
  <c r="DQ721" i="1" s="1"/>
  <c r="CI274" i="2"/>
  <c r="DR721" i="1"/>
  <c r="CJ274" i="2"/>
  <c r="DS721" i="1" s="1"/>
  <c r="CH275" i="2"/>
  <c r="DQ480" i="1" s="1"/>
  <c r="CI275" i="2"/>
  <c r="DR480" i="1" s="1"/>
  <c r="CJ275" i="2"/>
  <c r="DS480" i="1"/>
  <c r="CH276" i="2"/>
  <c r="DQ327" i="1" s="1"/>
  <c r="CI276" i="2"/>
  <c r="DR327" i="1" s="1"/>
  <c r="CJ276" i="2"/>
  <c r="DS327" i="1" s="1"/>
  <c r="AD277" i="2"/>
  <c r="AO277" i="2"/>
  <c r="CH277" i="2"/>
  <c r="DQ198" i="1" s="1"/>
  <c r="CI277" i="2"/>
  <c r="CJ277" i="2"/>
  <c r="DS198" i="1" s="1"/>
  <c r="CH278" i="2"/>
  <c r="DQ663" i="1" s="1"/>
  <c r="CI278" i="2"/>
  <c r="DR663" i="1" s="1"/>
  <c r="CJ278" i="2"/>
  <c r="DS663" i="1" s="1"/>
  <c r="AD279" i="2"/>
  <c r="BK279" i="2"/>
  <c r="CH279" i="2"/>
  <c r="DQ800" i="1" s="1"/>
  <c r="CI279" i="2"/>
  <c r="DR800" i="1" s="1"/>
  <c r="CJ279" i="2"/>
  <c r="DS800" i="1" s="1"/>
  <c r="AD280" i="2"/>
  <c r="AO280" i="2" s="1"/>
  <c r="CH280" i="2"/>
  <c r="DQ720" i="1" s="1"/>
  <c r="CI280" i="2"/>
  <c r="DR720" i="1" s="1"/>
  <c r="CJ280" i="2"/>
  <c r="DS720" i="1" s="1"/>
  <c r="CH281" i="2"/>
  <c r="DQ302" i="1" s="1"/>
  <c r="CI281" i="2"/>
  <c r="CJ281" i="2"/>
  <c r="DS302" i="1" s="1"/>
  <c r="CH282" i="2"/>
  <c r="DQ323" i="1" s="1"/>
  <c r="CI282" i="2"/>
  <c r="DR323" i="1"/>
  <c r="CJ282" i="2"/>
  <c r="DS323" i="1" s="1"/>
  <c r="CH283" i="2"/>
  <c r="DQ617" i="1" s="1"/>
  <c r="CI283" i="2"/>
  <c r="DR617" i="1" s="1"/>
  <c r="CJ283" i="2"/>
  <c r="DS617" i="1"/>
  <c r="CH284" i="2"/>
  <c r="DQ756" i="1" s="1"/>
  <c r="CI284" i="2"/>
  <c r="DR756" i="1" s="1"/>
  <c r="CJ284" i="2"/>
  <c r="DS756" i="1" s="1"/>
  <c r="AD285" i="2"/>
  <c r="AO285" i="2"/>
  <c r="CH285" i="2"/>
  <c r="DQ236" i="1" s="1"/>
  <c r="CI285" i="2"/>
  <c r="DR236" i="1" s="1"/>
  <c r="CJ285" i="2"/>
  <c r="DS236" i="1" s="1"/>
  <c r="CH286" i="2"/>
  <c r="DQ466" i="1"/>
  <c r="CI286" i="2"/>
  <c r="DR466" i="1" s="1"/>
  <c r="CJ286" i="2"/>
  <c r="DS466" i="1" s="1"/>
  <c r="CH287" i="2"/>
  <c r="DQ524" i="1" s="1"/>
  <c r="CI287" i="2"/>
  <c r="DR524" i="1"/>
  <c r="CJ287" i="2"/>
  <c r="DS524" i="1" s="1"/>
  <c r="CH288" i="2"/>
  <c r="DQ651" i="1" s="1"/>
  <c r="CI288" i="2"/>
  <c r="CK288" i="2" s="1"/>
  <c r="DT651" i="1" s="1"/>
  <c r="CJ288" i="2"/>
  <c r="DS651" i="1" s="1"/>
  <c r="AD289" i="2"/>
  <c r="AO289" i="2" s="1"/>
  <c r="CH289" i="2"/>
  <c r="DQ139" i="1" s="1"/>
  <c r="CI289" i="2"/>
  <c r="DR139" i="1" s="1"/>
  <c r="CJ289" i="2"/>
  <c r="DS139" i="1" s="1"/>
  <c r="CH290" i="2"/>
  <c r="DQ817" i="1" s="1"/>
  <c r="CI290" i="2"/>
  <c r="DR817" i="1" s="1"/>
  <c r="CJ290" i="2"/>
  <c r="DS817" i="1" s="1"/>
  <c r="CH291" i="2"/>
  <c r="DQ258" i="1" s="1"/>
  <c r="CI291" i="2"/>
  <c r="CJ291" i="2"/>
  <c r="DS258" i="1"/>
  <c r="CH292" i="2"/>
  <c r="DQ408" i="1" s="1"/>
  <c r="CI292" i="2"/>
  <c r="DR408" i="1" s="1"/>
  <c r="CJ292" i="2"/>
  <c r="DS408" i="1" s="1"/>
  <c r="CH293" i="2"/>
  <c r="DQ141" i="1" s="1"/>
  <c r="CI293" i="2"/>
  <c r="DR141" i="1" s="1"/>
  <c r="CJ293" i="2"/>
  <c r="DS141" i="1" s="1"/>
  <c r="CH294" i="2"/>
  <c r="DQ717" i="1" s="1"/>
  <c r="CI294" i="2"/>
  <c r="DR717" i="1"/>
  <c r="CJ294" i="2"/>
  <c r="DS717" i="1" s="1"/>
  <c r="CH295" i="2"/>
  <c r="DQ5" i="1" s="1"/>
  <c r="CI295" i="2"/>
  <c r="DR5" i="1" s="1"/>
  <c r="CJ295" i="2"/>
  <c r="DS5" i="1"/>
  <c r="AD296" i="2"/>
  <c r="AO296" i="2" s="1"/>
  <c r="CH296" i="2"/>
  <c r="DQ216" i="1" s="1"/>
  <c r="CI296" i="2"/>
  <c r="DR216" i="1" s="1"/>
  <c r="CJ296" i="2"/>
  <c r="DS216" i="1"/>
  <c r="CH297" i="2"/>
  <c r="DQ197" i="1"/>
  <c r="CI297" i="2"/>
  <c r="DR197" i="1"/>
  <c r="CJ297" i="2"/>
  <c r="DS197" i="1"/>
  <c r="CH298" i="2"/>
  <c r="DQ249" i="1"/>
  <c r="CI298" i="2"/>
  <c r="DR249" i="1"/>
  <c r="CJ298" i="2"/>
  <c r="DS249" i="1"/>
  <c r="AD299" i="2"/>
  <c r="AO299" i="2"/>
  <c r="CH299" i="2"/>
  <c r="DQ40" i="1"/>
  <c r="CI299" i="2"/>
  <c r="DR40" i="1"/>
  <c r="CJ299" i="2"/>
  <c r="DS40" i="1"/>
  <c r="CH300" i="2"/>
  <c r="DQ364" i="1"/>
  <c r="CI300" i="2"/>
  <c r="DR364" i="1"/>
  <c r="CJ300" i="2"/>
  <c r="DS364" i="1"/>
  <c r="CH301" i="2"/>
  <c r="DQ490" i="1"/>
  <c r="CI301" i="2"/>
  <c r="DR490" i="1"/>
  <c r="CJ301" i="2"/>
  <c r="DS490" i="1"/>
  <c r="CH302" i="2"/>
  <c r="DQ163" i="1"/>
  <c r="CI302" i="2"/>
  <c r="DR163" i="1"/>
  <c r="CJ302" i="2"/>
  <c r="DS163" i="1"/>
  <c r="AD303" i="2"/>
  <c r="AO303" i="2"/>
  <c r="CH303" i="2"/>
  <c r="DQ18" i="1"/>
  <c r="CI303" i="2"/>
  <c r="DR18" i="1"/>
  <c r="CJ303" i="2"/>
  <c r="DS18" i="1"/>
  <c r="CH304" i="2"/>
  <c r="DQ445" i="1"/>
  <c r="CI304" i="2"/>
  <c r="DR445" i="1"/>
  <c r="CJ304" i="2"/>
  <c r="DS445" i="1"/>
  <c r="CH305" i="2"/>
  <c r="DQ373" i="1"/>
  <c r="CI305" i="2"/>
  <c r="DR373" i="1"/>
  <c r="CJ305" i="2"/>
  <c r="DS373" i="1"/>
  <c r="CH306" i="2"/>
  <c r="DQ268" i="1"/>
  <c r="CI306" i="2"/>
  <c r="DR268" i="1"/>
  <c r="CJ306" i="2"/>
  <c r="DS268" i="1"/>
  <c r="CH307" i="2"/>
  <c r="DQ365" i="1"/>
  <c r="CI307" i="2"/>
  <c r="DR365" i="1"/>
  <c r="CJ307" i="2"/>
  <c r="DS365" i="1"/>
  <c r="AD308" i="2"/>
  <c r="AO308" i="2"/>
  <c r="CH308" i="2"/>
  <c r="DQ179" i="1"/>
  <c r="CI308" i="2"/>
  <c r="CJ308" i="2"/>
  <c r="DS179" i="1" s="1"/>
  <c r="AD309" i="2"/>
  <c r="AO309" i="2" s="1"/>
  <c r="CH309" i="2"/>
  <c r="DQ637" i="1" s="1"/>
  <c r="CI309" i="2"/>
  <c r="CJ309" i="2"/>
  <c r="DS637" i="1" s="1"/>
  <c r="AD310" i="2"/>
  <c r="AO310" i="2" s="1"/>
  <c r="CH310" i="2"/>
  <c r="DQ462" i="1"/>
  <c r="CI310" i="2"/>
  <c r="DR462" i="1" s="1"/>
  <c r="CJ310" i="2"/>
  <c r="DS462" i="1" s="1"/>
  <c r="CH311" i="2"/>
  <c r="DQ513" i="1" s="1"/>
  <c r="CI311" i="2"/>
  <c r="DR513" i="1" s="1"/>
  <c r="CJ311" i="2"/>
  <c r="DS513" i="1" s="1"/>
  <c r="AD312" i="2"/>
  <c r="AO312" i="2" s="1"/>
  <c r="CH312" i="2"/>
  <c r="DQ264" i="1" s="1"/>
  <c r="CI312" i="2"/>
  <c r="DR264" i="1" s="1"/>
  <c r="CJ312" i="2"/>
  <c r="DS264" i="1" s="1"/>
  <c r="CH313" i="2"/>
  <c r="DQ123" i="1" s="1"/>
  <c r="CI313" i="2"/>
  <c r="DR123" i="1" s="1"/>
  <c r="CJ313" i="2"/>
  <c r="DS123" i="1"/>
  <c r="AD314" i="2"/>
  <c r="AO314" i="2" s="1"/>
  <c r="CH314" i="2"/>
  <c r="CI314" i="2"/>
  <c r="DR329" i="1" s="1"/>
  <c r="CJ314" i="2"/>
  <c r="DS329" i="1" s="1"/>
  <c r="AD315" i="2"/>
  <c r="AO315" i="2" s="1"/>
  <c r="CH315" i="2"/>
  <c r="DQ458" i="1" s="1"/>
  <c r="CI315" i="2"/>
  <c r="DR458" i="1" s="1"/>
  <c r="CJ315" i="2"/>
  <c r="DS458" i="1" s="1"/>
  <c r="CH316" i="2"/>
  <c r="DQ504" i="1" s="1"/>
  <c r="CI316" i="2"/>
  <c r="DR504" i="1" s="1"/>
  <c r="CJ316" i="2"/>
  <c r="DS504" i="1" s="1"/>
  <c r="CH317" i="2"/>
  <c r="DQ149" i="1" s="1"/>
  <c r="CI317" i="2"/>
  <c r="DR149" i="1" s="1"/>
  <c r="CJ317" i="2"/>
  <c r="DS149" i="1" s="1"/>
  <c r="AD318" i="2"/>
  <c r="AO318" i="2" s="1"/>
  <c r="CH318" i="2"/>
  <c r="DQ15" i="1" s="1"/>
  <c r="CI318" i="2"/>
  <c r="DR15" i="1" s="1"/>
  <c r="CJ318" i="2"/>
  <c r="DS15" i="1" s="1"/>
  <c r="AD319" i="2"/>
  <c r="AO319" i="2" s="1"/>
  <c r="CH319" i="2"/>
  <c r="DQ415" i="1" s="1"/>
  <c r="CI319" i="2"/>
  <c r="DR415" i="1" s="1"/>
  <c r="CJ319" i="2"/>
  <c r="DS415" i="1" s="1"/>
  <c r="CH320" i="2"/>
  <c r="DQ597" i="1" s="1"/>
  <c r="CI320" i="2"/>
  <c r="DR597" i="1" s="1"/>
  <c r="CJ320" i="2"/>
  <c r="DS597" i="1" s="1"/>
  <c r="CH321" i="2"/>
  <c r="DQ539" i="1" s="1"/>
  <c r="CI321" i="2"/>
  <c r="DR539" i="1" s="1"/>
  <c r="CJ321" i="2"/>
  <c r="DS539" i="1" s="1"/>
  <c r="CH322" i="2"/>
  <c r="DQ71" i="1" s="1"/>
  <c r="CI322" i="2"/>
  <c r="DR71" i="1" s="1"/>
  <c r="CJ322" i="2"/>
  <c r="DS71" i="1" s="1"/>
  <c r="CH323" i="2"/>
  <c r="DQ285" i="1" s="1"/>
  <c r="CI323" i="2"/>
  <c r="CJ323" i="2"/>
  <c r="DS285" i="1" s="1"/>
  <c r="CH324" i="2"/>
  <c r="DQ25" i="1" s="1"/>
  <c r="CI324" i="2"/>
  <c r="DR25" i="1"/>
  <c r="CJ324" i="2"/>
  <c r="DS25" i="1" s="1"/>
  <c r="CH325" i="2"/>
  <c r="CI325" i="2"/>
  <c r="DR39" i="1" s="1"/>
  <c r="CJ325" i="2"/>
  <c r="DS39" i="1" s="1"/>
  <c r="CH326" i="2"/>
  <c r="DQ471" i="1" s="1"/>
  <c r="CI326" i="2"/>
  <c r="DR471" i="1" s="1"/>
  <c r="CJ326" i="2"/>
  <c r="DS471" i="1" s="1"/>
  <c r="AD327" i="2"/>
  <c r="AO327" i="2" s="1"/>
  <c r="CH327" i="2"/>
  <c r="DQ226" i="1" s="1"/>
  <c r="CI327" i="2"/>
  <c r="DR226" i="1" s="1"/>
  <c r="CJ327" i="2"/>
  <c r="DS226" i="1" s="1"/>
  <c r="AD328" i="2"/>
  <c r="AO328" i="2" s="1"/>
  <c r="CH328" i="2"/>
  <c r="DQ105" i="1" s="1"/>
  <c r="CI328" i="2"/>
  <c r="DR105" i="1" s="1"/>
  <c r="CJ328" i="2"/>
  <c r="DS105" i="1" s="1"/>
  <c r="AD329" i="2"/>
  <c r="AO329" i="2" s="1"/>
  <c r="CH329" i="2"/>
  <c r="DQ47" i="1" s="1"/>
  <c r="CI329" i="2"/>
  <c r="DR47" i="1" s="1"/>
  <c r="CJ329" i="2"/>
  <c r="DS47" i="1" s="1"/>
  <c r="AD330" i="2"/>
  <c r="AO330" i="2" s="1"/>
  <c r="CH330" i="2"/>
  <c r="DQ3" i="1" s="1"/>
  <c r="CI330" i="2"/>
  <c r="DR3" i="1" s="1"/>
  <c r="CJ330" i="2"/>
  <c r="DS3" i="1" s="1"/>
  <c r="AD331" i="2"/>
  <c r="AO331" i="2" s="1"/>
  <c r="CH331" i="2"/>
  <c r="DQ656" i="1" s="1"/>
  <c r="CI331" i="2"/>
  <c r="DR656" i="1" s="1"/>
  <c r="CJ331" i="2"/>
  <c r="DS656" i="1" s="1"/>
  <c r="CH332" i="2"/>
  <c r="DQ122" i="1" s="1"/>
  <c r="CI332" i="2"/>
  <c r="DR122" i="1" s="1"/>
  <c r="CJ332" i="2"/>
  <c r="DS122" i="1" s="1"/>
  <c r="AD333" i="2"/>
  <c r="AO333" i="2" s="1"/>
  <c r="CH333" i="2"/>
  <c r="DQ284" i="1" s="1"/>
  <c r="CI333" i="2"/>
  <c r="DR284" i="1" s="1"/>
  <c r="CJ333" i="2"/>
  <c r="DS284" i="1" s="1"/>
  <c r="AD334" i="2"/>
  <c r="AO334" i="2" s="1"/>
  <c r="CH334" i="2"/>
  <c r="DQ320" i="1" s="1"/>
  <c r="CI334" i="2"/>
  <c r="DR320" i="1" s="1"/>
  <c r="CJ334" i="2"/>
  <c r="DS320" i="1" s="1"/>
  <c r="CH335" i="2"/>
  <c r="DQ101" i="1" s="1"/>
  <c r="CI335" i="2"/>
  <c r="DR101" i="1" s="1"/>
  <c r="CJ335" i="2"/>
  <c r="DS101" i="1" s="1"/>
  <c r="AD336" i="2"/>
  <c r="AO336" i="2" s="1"/>
  <c r="CH336" i="2"/>
  <c r="DQ85" i="1" s="1"/>
  <c r="CI336" i="2"/>
  <c r="DR85" i="1" s="1"/>
  <c r="CJ336" i="2"/>
  <c r="DS85" i="1" s="1"/>
  <c r="AD337" i="2"/>
  <c r="AO337" i="2" s="1"/>
  <c r="CH337" i="2"/>
  <c r="DQ201" i="1" s="1"/>
  <c r="CI337" i="2"/>
  <c r="DR201" i="1" s="1"/>
  <c r="CJ337" i="2"/>
  <c r="DS201" i="1" s="1"/>
  <c r="CH338" i="2"/>
  <c r="CI338" i="2"/>
  <c r="DR78" i="1" s="1"/>
  <c r="CJ338" i="2"/>
  <c r="DS78" i="1" s="1"/>
  <c r="CH339" i="2"/>
  <c r="DQ203" i="1" s="1"/>
  <c r="CI339" i="2"/>
  <c r="DR203" i="1"/>
  <c r="CJ339" i="2"/>
  <c r="DS203" i="1" s="1"/>
  <c r="CH340" i="2"/>
  <c r="CI340" i="2"/>
  <c r="DR377" i="1" s="1"/>
  <c r="CJ340" i="2"/>
  <c r="DS377" i="1" s="1"/>
  <c r="CH341" i="2"/>
  <c r="DQ546" i="1" s="1"/>
  <c r="CI341" i="2"/>
  <c r="DR546" i="1" s="1"/>
  <c r="CJ341" i="2"/>
  <c r="DS546" i="1" s="1"/>
  <c r="CH342" i="2"/>
  <c r="DQ306" i="1" s="1"/>
  <c r="CI342" i="2"/>
  <c r="DR306" i="1" s="1"/>
  <c r="CJ342" i="2"/>
  <c r="DS306" i="1" s="1"/>
  <c r="AD343" i="2"/>
  <c r="AO343" i="2" s="1"/>
  <c r="CH343" i="2"/>
  <c r="DQ376" i="1" s="1"/>
  <c r="CI343" i="2"/>
  <c r="DR376" i="1" s="1"/>
  <c r="CJ343" i="2"/>
  <c r="DS376" i="1" s="1"/>
  <c r="AD344" i="2"/>
  <c r="AO344" i="2" s="1"/>
  <c r="CH344" i="2"/>
  <c r="DQ310" i="1" s="1"/>
  <c r="CI344" i="2"/>
  <c r="DR310" i="1" s="1"/>
  <c r="CJ344" i="2"/>
  <c r="DS310" i="1" s="1"/>
  <c r="CH345" i="2"/>
  <c r="DQ150" i="1" s="1"/>
  <c r="CI345" i="2"/>
  <c r="DR150" i="1"/>
  <c r="CJ345" i="2"/>
  <c r="DS150" i="1" s="1"/>
  <c r="CH346" i="2"/>
  <c r="DQ453" i="1" s="1"/>
  <c r="CI346" i="2"/>
  <c r="CJ346" i="2"/>
  <c r="DS453" i="1" s="1"/>
  <c r="CH347" i="2"/>
  <c r="DQ84" i="1" s="1"/>
  <c r="CI347" i="2"/>
  <c r="DR84" i="1" s="1"/>
  <c r="CJ347" i="2"/>
  <c r="DS84" i="1"/>
  <c r="CH348" i="2"/>
  <c r="CI348" i="2"/>
  <c r="DR449" i="1" s="1"/>
  <c r="CJ348" i="2"/>
  <c r="DS449" i="1" s="1"/>
  <c r="AD349" i="2"/>
  <c r="AO349" i="2"/>
  <c r="CH349" i="2"/>
  <c r="DQ367" i="1" s="1"/>
  <c r="CI349" i="2"/>
  <c r="DR367" i="1" s="1"/>
  <c r="CJ349" i="2"/>
  <c r="DS367" i="1" s="1"/>
  <c r="AD350" i="2"/>
  <c r="AO350" i="2"/>
  <c r="CH350" i="2"/>
  <c r="DQ425" i="1" s="1"/>
  <c r="CI350" i="2"/>
  <c r="DR425" i="1" s="1"/>
  <c r="CJ350" i="2"/>
  <c r="DS425" i="1" s="1"/>
  <c r="CH351" i="2"/>
  <c r="DQ470" i="1"/>
  <c r="CI351" i="2"/>
  <c r="DR470" i="1" s="1"/>
  <c r="CJ351" i="2"/>
  <c r="DS470" i="1" s="1"/>
  <c r="CH352" i="2"/>
  <c r="CI352" i="2"/>
  <c r="DR54" i="1" s="1"/>
  <c r="CJ352" i="2"/>
  <c r="DS54" i="1" s="1"/>
  <c r="AD353" i="2"/>
  <c r="AO353" i="2" s="1"/>
  <c r="CH353" i="2"/>
  <c r="DQ676" i="1"/>
  <c r="CI353" i="2"/>
  <c r="DR676" i="1" s="1"/>
  <c r="CJ353" i="2"/>
  <c r="DS676" i="1"/>
  <c r="AD354" i="2"/>
  <c r="AO354" i="2" s="1"/>
  <c r="CH354" i="2"/>
  <c r="CI354" i="2"/>
  <c r="DR49" i="1" s="1"/>
  <c r="CJ354" i="2"/>
  <c r="DS49" i="1"/>
  <c r="CH355" i="2"/>
  <c r="DQ293" i="1" s="1"/>
  <c r="CI355" i="2"/>
  <c r="DR293" i="1"/>
  <c r="CJ355" i="2"/>
  <c r="DS293" i="1" s="1"/>
  <c r="AD356" i="2"/>
  <c r="AO356" i="2"/>
  <c r="CH356" i="2"/>
  <c r="DQ785" i="1" s="1"/>
  <c r="CI356" i="2"/>
  <c r="DR785" i="1" s="1"/>
  <c r="CJ356" i="2"/>
  <c r="DS785" i="1" s="1"/>
  <c r="CH357" i="2"/>
  <c r="DQ375" i="1" s="1"/>
  <c r="CI357" i="2"/>
  <c r="DR375" i="1" s="1"/>
  <c r="CJ357" i="2"/>
  <c r="DS375" i="1" s="1"/>
  <c r="AD358" i="2"/>
  <c r="AO358" i="2"/>
  <c r="CH358" i="2"/>
  <c r="DQ96" i="1" s="1"/>
  <c r="CI358" i="2"/>
  <c r="DR96" i="1" s="1"/>
  <c r="CJ358" i="2"/>
  <c r="DS96" i="1" s="1"/>
  <c r="AD359" i="2"/>
  <c r="AO359" i="2"/>
  <c r="CH359" i="2"/>
  <c r="DQ43" i="1" s="1"/>
  <c r="CI359" i="2"/>
  <c r="DR43" i="1" s="1"/>
  <c r="CJ359" i="2"/>
  <c r="DS43" i="1" s="1"/>
  <c r="CH360" i="2"/>
  <c r="DQ691" i="1" s="1"/>
  <c r="CI360" i="2"/>
  <c r="DR691" i="1" s="1"/>
  <c r="CJ360" i="2"/>
  <c r="DS691" i="1" s="1"/>
  <c r="AD361" i="2"/>
  <c r="AO361" i="2" s="1"/>
  <c r="CH361" i="2"/>
  <c r="DQ167" i="1" s="1"/>
  <c r="CI361" i="2"/>
  <c r="DR167" i="1" s="1"/>
  <c r="CJ361" i="2"/>
  <c r="DS167" i="1" s="1"/>
  <c r="CH362" i="2"/>
  <c r="DQ709" i="1" s="1"/>
  <c r="CI362" i="2"/>
  <c r="DR709" i="1"/>
  <c r="CJ362" i="2"/>
  <c r="DS709" i="1" s="1"/>
  <c r="CH363" i="2"/>
  <c r="DQ24" i="1" s="1"/>
  <c r="CI363" i="2"/>
  <c r="DR24" i="1" s="1"/>
  <c r="CJ363" i="2"/>
  <c r="DS24" i="1"/>
  <c r="AD364" i="2"/>
  <c r="AO364" i="2" s="1"/>
  <c r="CH364" i="2"/>
  <c r="DQ83" i="1" s="1"/>
  <c r="CI364" i="2"/>
  <c r="DR83" i="1" s="1"/>
  <c r="CJ364" i="2"/>
  <c r="DS83" i="1" s="1"/>
  <c r="AD365" i="2"/>
  <c r="AO365" i="2" s="1"/>
  <c r="CH365" i="2"/>
  <c r="DQ736" i="1" s="1"/>
  <c r="CI365" i="2"/>
  <c r="DR736" i="1" s="1"/>
  <c r="CJ365" i="2"/>
  <c r="DS736" i="1" s="1"/>
  <c r="CH366" i="2"/>
  <c r="DQ786" i="1" s="1"/>
  <c r="CI366" i="2"/>
  <c r="DR786" i="1" s="1"/>
  <c r="CJ366" i="2"/>
  <c r="DS786" i="1" s="1"/>
  <c r="AD367" i="2"/>
  <c r="AO367" i="2"/>
  <c r="CH367" i="2"/>
  <c r="DQ97" i="1" s="1"/>
  <c r="CI367" i="2"/>
  <c r="DR97" i="1" s="1"/>
  <c r="CJ367" i="2"/>
  <c r="DS97" i="1" s="1"/>
  <c r="CH368" i="2"/>
  <c r="DQ395" i="1"/>
  <c r="CI368" i="2"/>
  <c r="DR395" i="1" s="1"/>
  <c r="CJ368" i="2"/>
  <c r="DS395" i="1" s="1"/>
  <c r="AD369" i="2"/>
  <c r="AO369" i="2" s="1"/>
  <c r="CH369" i="2"/>
  <c r="DQ77" i="1" s="1"/>
  <c r="CI369" i="2"/>
  <c r="DR77" i="1" s="1"/>
  <c r="CJ369" i="2"/>
  <c r="DS77" i="1" s="1"/>
  <c r="AD370" i="2"/>
  <c r="AO370" i="2" s="1"/>
  <c r="CH370" i="2"/>
  <c r="DQ126" i="1" s="1"/>
  <c r="CI370" i="2"/>
  <c r="DR126" i="1" s="1"/>
  <c r="CJ370" i="2"/>
  <c r="DS126" i="1" s="1"/>
  <c r="CH371" i="2"/>
  <c r="CI371" i="2"/>
  <c r="DR308" i="1" s="1"/>
  <c r="CJ371" i="2"/>
  <c r="DS308" i="1" s="1"/>
  <c r="CH372" i="2"/>
  <c r="DQ533" i="1" s="1"/>
  <c r="CI372" i="2"/>
  <c r="DR533" i="1" s="1"/>
  <c r="CJ372" i="2"/>
  <c r="DS533" i="1"/>
  <c r="AD373" i="2"/>
  <c r="AO373" i="2" s="1"/>
  <c r="CH373" i="2"/>
  <c r="DQ166" i="1" s="1"/>
  <c r="CI373" i="2"/>
  <c r="DR166" i="1" s="1"/>
  <c r="CJ373" i="2"/>
  <c r="DS166" i="1" s="1"/>
  <c r="CH374" i="2"/>
  <c r="CI374" i="2"/>
  <c r="DR557" i="1"/>
  <c r="CJ374" i="2"/>
  <c r="DS557" i="1"/>
  <c r="CH375" i="2"/>
  <c r="DQ437" i="1"/>
  <c r="CI375" i="2"/>
  <c r="DR437" i="1"/>
  <c r="CJ375" i="2"/>
  <c r="DS437" i="1"/>
  <c r="AD376" i="2"/>
  <c r="AO376" i="2"/>
  <c r="CH376" i="2"/>
  <c r="DQ182" i="1"/>
  <c r="CI376" i="2"/>
  <c r="DR182" i="1"/>
  <c r="CJ376" i="2"/>
  <c r="DS182" i="1"/>
  <c r="AD377" i="2"/>
  <c r="AO377" i="2"/>
  <c r="CH377" i="2"/>
  <c r="DQ593" i="1"/>
  <c r="CI377" i="2"/>
  <c r="DR593" i="1"/>
  <c r="CJ377" i="2"/>
  <c r="DS593" i="1"/>
  <c r="CH378" i="2"/>
  <c r="DQ428" i="1"/>
  <c r="CI378" i="2"/>
  <c r="DR428" i="1"/>
  <c r="CJ378" i="2"/>
  <c r="DS428" i="1"/>
  <c r="CH379" i="2"/>
  <c r="DQ787" i="1"/>
  <c r="CI379" i="2"/>
  <c r="DR787" i="1"/>
  <c r="CJ379" i="2"/>
  <c r="DS787" i="1"/>
  <c r="AD380" i="2"/>
  <c r="AO380" i="2"/>
  <c r="CH380" i="2"/>
  <c r="DQ677" i="1"/>
  <c r="CI380" i="2"/>
  <c r="DR677" i="1"/>
  <c r="CJ380" i="2"/>
  <c r="DS677" i="1"/>
  <c r="CH381" i="2"/>
  <c r="DQ633" i="1"/>
  <c r="CI381" i="2"/>
  <c r="DR633" i="1"/>
  <c r="CJ381" i="2"/>
  <c r="DS633" i="1"/>
  <c r="AD382" i="2"/>
  <c r="AO382" i="2"/>
  <c r="CH382" i="2"/>
  <c r="DQ509" i="1"/>
  <c r="CI382" i="2"/>
  <c r="DR509" i="1"/>
  <c r="CJ382" i="2"/>
  <c r="DS509" i="1"/>
  <c r="BI729" i="1"/>
  <c r="BK729" i="1"/>
  <c r="BJ729" i="1"/>
  <c r="BL729" i="1"/>
  <c r="BH729" i="1"/>
  <c r="CB729" i="1"/>
  <c r="BX729" i="1"/>
  <c r="CA729" i="1"/>
  <c r="BZ729" i="1"/>
  <c r="BY729" i="1"/>
  <c r="BZ342" i="1"/>
  <c r="CT143" i="1"/>
  <c r="CO347" i="1"/>
  <c r="I209" i="4"/>
  <c r="I215" i="4" s="1"/>
  <c r="L215" i="4" s="1"/>
  <c r="DI828" i="1"/>
  <c r="Q206" i="4"/>
  <c r="DL406" i="1" s="1"/>
  <c r="DJ406" i="1"/>
  <c r="Q205" i="4"/>
  <c r="DL83" i="1" s="1"/>
  <c r="DJ83" i="1"/>
  <c r="DI132" i="1"/>
  <c r="Q175" i="4"/>
  <c r="DL273" i="1"/>
  <c r="DI273" i="1"/>
  <c r="Q170" i="4"/>
  <c r="DL185" i="1" s="1"/>
  <c r="DJ185" i="1"/>
  <c r="DJ400" i="1"/>
  <c r="DL633" i="1"/>
  <c r="DJ633" i="1"/>
  <c r="DJ27" i="1"/>
  <c r="DJ338" i="1"/>
  <c r="Q137" i="4"/>
  <c r="DL677" i="1" s="1"/>
  <c r="DJ677" i="1"/>
  <c r="Q104" i="4"/>
  <c r="DL437" i="1" s="1"/>
  <c r="DI437" i="1"/>
  <c r="Q84" i="4"/>
  <c r="DL375" i="1" s="1"/>
  <c r="DJ375" i="1"/>
  <c r="Q62" i="4"/>
  <c r="DL39" i="1" s="1"/>
  <c r="DI39" i="1"/>
  <c r="Q44" i="4"/>
  <c r="DL33" i="1" s="1"/>
  <c r="DJ33" i="1"/>
  <c r="Q43" i="4"/>
  <c r="DL85" i="1" s="1"/>
  <c r="DJ85" i="1"/>
  <c r="Q27" i="4"/>
  <c r="DL60" i="1" s="1"/>
  <c r="DJ60" i="1"/>
  <c r="Q26" i="4"/>
  <c r="DL295" i="1" s="1"/>
  <c r="DJ295" i="1"/>
  <c r="Q5" i="4"/>
  <c r="DL122" i="1" s="1"/>
  <c r="DJ122" i="1"/>
  <c r="DJ4" i="1"/>
  <c r="M227" i="8"/>
  <c r="CV160" i="1"/>
  <c r="CT160" i="1"/>
  <c r="M199" i="8"/>
  <c r="CV234" i="1" s="1"/>
  <c r="CT234" i="1"/>
  <c r="CT337" i="1"/>
  <c r="M149" i="8"/>
  <c r="CV324" i="1"/>
  <c r="M142" i="8"/>
  <c r="CV109" i="1" s="1"/>
  <c r="CT109" i="1"/>
  <c r="M95" i="8"/>
  <c r="CV413" i="1" s="1"/>
  <c r="CT413" i="1"/>
  <c r="M94" i="8"/>
  <c r="CV463" i="1"/>
  <c r="M87" i="8"/>
  <c r="CV258" i="1" s="1"/>
  <c r="CT258" i="1"/>
  <c r="M86" i="8"/>
  <c r="CV221" i="1" s="1"/>
  <c r="M63" i="8"/>
  <c r="CV56" i="1"/>
  <c r="CT56" i="1"/>
  <c r="M17" i="8"/>
  <c r="CV687" i="1" s="1"/>
  <c r="CT687" i="1"/>
  <c r="M16" i="8"/>
  <c r="CV459" i="1" s="1"/>
  <c r="M11" i="8"/>
  <c r="CV426" i="1" s="1"/>
  <c r="CT426" i="1"/>
  <c r="M10" i="8"/>
  <c r="CV145" i="1" s="1"/>
  <c r="M5" i="8"/>
  <c r="CV84" i="1" s="1"/>
  <c r="CT84" i="1"/>
  <c r="M4" i="8"/>
  <c r="CV12" i="1"/>
  <c r="H217" i="9"/>
  <c r="CQ116" i="1" s="1"/>
  <c r="E172" i="9"/>
  <c r="CN122" i="1"/>
  <c r="H136" i="9"/>
  <c r="CQ19" i="1" s="1"/>
  <c r="H126" i="9"/>
  <c r="CQ73" i="1"/>
  <c r="CO73" i="1"/>
  <c r="CO304" i="1"/>
  <c r="H99" i="9"/>
  <c r="CQ65" i="1" s="1"/>
  <c r="CO65" i="1"/>
  <c r="H90" i="9"/>
  <c r="CQ290" i="1" s="1"/>
  <c r="H85" i="9"/>
  <c r="CQ307" i="1" s="1"/>
  <c r="CO307" i="1"/>
  <c r="H84" i="9"/>
  <c r="CQ398" i="1" s="1"/>
  <c r="CO398" i="1"/>
  <c r="H83" i="9"/>
  <c r="CQ51" i="1" s="1"/>
  <c r="CO51" i="1"/>
  <c r="H44" i="9"/>
  <c r="CQ127" i="1"/>
  <c r="CM127" i="1"/>
  <c r="H36" i="9"/>
  <c r="CQ371" i="1" s="1"/>
  <c r="CO371" i="1"/>
  <c r="E140" i="10"/>
  <c r="G120" i="10"/>
  <c r="BK252" i="1"/>
  <c r="BJ687" i="1"/>
  <c r="BK102" i="1"/>
  <c r="BH571" i="1"/>
  <c r="BH396" i="1"/>
  <c r="CB370" i="1"/>
  <c r="BX17" i="1"/>
  <c r="BX201" i="1"/>
  <c r="BY98" i="1"/>
  <c r="BZ632" i="1"/>
  <c r="BZ266" i="1"/>
  <c r="CA32" i="1"/>
  <c r="CB118" i="1"/>
  <c r="BX387" i="1"/>
  <c r="BY748" i="1"/>
  <c r="BZ635" i="1"/>
  <c r="CT251" i="1"/>
  <c r="CK248" i="2"/>
  <c r="DT665" i="1" s="1"/>
  <c r="R210" i="3"/>
  <c r="M204" i="3"/>
  <c r="M191" i="3"/>
  <c r="J169" i="3"/>
  <c r="R166" i="3"/>
  <c r="R158" i="3"/>
  <c r="R157" i="3"/>
  <c r="R153" i="3"/>
  <c r="M147" i="3"/>
  <c r="R141" i="3"/>
  <c r="J121" i="3"/>
  <c r="R118" i="3"/>
  <c r="R114" i="3"/>
  <c r="R113" i="3"/>
  <c r="R109" i="3"/>
  <c r="R102" i="3"/>
  <c r="R101" i="3"/>
  <c r="R97" i="3"/>
  <c r="M91" i="3"/>
  <c r="R85" i="3"/>
  <c r="R81" i="3"/>
  <c r="R80" i="3"/>
  <c r="R76" i="3"/>
  <c r="R68" i="3"/>
  <c r="M62" i="3"/>
  <c r="J40" i="3"/>
  <c r="M40" i="3" s="1"/>
  <c r="J28" i="3"/>
  <c r="R25" i="3"/>
  <c r="R21" i="3"/>
  <c r="R16" i="3"/>
  <c r="K210" i="4"/>
  <c r="DK522" i="1"/>
  <c r="Q209" i="4"/>
  <c r="DL828" i="1" s="1"/>
  <c r="Q207" i="4"/>
  <c r="DL73" i="1"/>
  <c r="DI73" i="1"/>
  <c r="Q201" i="4"/>
  <c r="DL562" i="1"/>
  <c r="DJ562" i="1"/>
  <c r="Q189" i="4"/>
  <c r="DL323" i="1" s="1"/>
  <c r="DJ323" i="1"/>
  <c r="Q184" i="4"/>
  <c r="DL339" i="1" s="1"/>
  <c r="Q171" i="4"/>
  <c r="DL349" i="1" s="1"/>
  <c r="DI349" i="1"/>
  <c r="Q165" i="4"/>
  <c r="DL128" i="1" s="1"/>
  <c r="DJ128" i="1"/>
  <c r="Q154" i="4"/>
  <c r="DL506" i="1" s="1"/>
  <c r="DJ506" i="1"/>
  <c r="Q153" i="4"/>
  <c r="DL368" i="1"/>
  <c r="DJ368" i="1"/>
  <c r="Q151" i="4"/>
  <c r="DL221" i="1"/>
  <c r="Q147" i="4"/>
  <c r="DL5" i="1" s="1"/>
  <c r="DI5" i="1"/>
  <c r="Q140" i="4"/>
  <c r="DL469" i="1"/>
  <c r="Q134" i="4"/>
  <c r="DL266" i="1" s="1"/>
  <c r="DJ266" i="1"/>
  <c r="Q133" i="4"/>
  <c r="DL102" i="1" s="1"/>
  <c r="DJ102" i="1"/>
  <c r="Q131" i="4"/>
  <c r="DL19" i="1" s="1"/>
  <c r="P125" i="4"/>
  <c r="Q124" i="4"/>
  <c r="DL484" i="1"/>
  <c r="Q115" i="4"/>
  <c r="DL86" i="1"/>
  <c r="DJ86" i="1"/>
  <c r="Q114" i="4"/>
  <c r="DL314" i="1" s="1"/>
  <c r="DJ314" i="1"/>
  <c r="Q112" i="4"/>
  <c r="DL12" i="1" s="1"/>
  <c r="Q105" i="4"/>
  <c r="DL407" i="1" s="1"/>
  <c r="DJ258" i="1"/>
  <c r="Q98" i="4"/>
  <c r="DL48" i="1" s="1"/>
  <c r="DJ48" i="1"/>
  <c r="Q93" i="4"/>
  <c r="DL56" i="1"/>
  <c r="Q88" i="4"/>
  <c r="DL239" i="1" s="1"/>
  <c r="DI239" i="1"/>
  <c r="Q85" i="4"/>
  <c r="DL490" i="1" s="1"/>
  <c r="DI490" i="1"/>
  <c r="Q79" i="4"/>
  <c r="DL149" i="1"/>
  <c r="DJ149" i="1"/>
  <c r="K70" i="4"/>
  <c r="K71" i="4" s="1"/>
  <c r="DK686" i="1"/>
  <c r="Q68" i="4"/>
  <c r="DL428" i="1"/>
  <c r="DJ428" i="1"/>
  <c r="Q63" i="4"/>
  <c r="DL139" i="1" s="1"/>
  <c r="Q58" i="4"/>
  <c r="DL201" i="1" s="1"/>
  <c r="DI201" i="1"/>
  <c r="Q53" i="4"/>
  <c r="DL420" i="1" s="1"/>
  <c r="Q45" i="4"/>
  <c r="DL23" i="1"/>
  <c r="DI23" i="1"/>
  <c r="K36" i="4"/>
  <c r="Q34" i="4"/>
  <c r="DL507" i="1"/>
  <c r="DJ507" i="1"/>
  <c r="K34" i="4"/>
  <c r="DK252" i="1"/>
  <c r="Q29" i="4"/>
  <c r="DL327" i="1" s="1"/>
  <c r="Q23" i="4"/>
  <c r="DL25" i="1" s="1"/>
  <c r="DJ25" i="1"/>
  <c r="Q16" i="4"/>
  <c r="DL439" i="1" s="1"/>
  <c r="DI439" i="1"/>
  <c r="Q12" i="4"/>
  <c r="DL389" i="1" s="1"/>
  <c r="DJ389" i="1"/>
  <c r="DI134" i="1"/>
  <c r="H220" i="8"/>
  <c r="H201" i="8"/>
  <c r="M192" i="8"/>
  <c r="CV307" i="1" s="1"/>
  <c r="CT307" i="1"/>
  <c r="M171" i="8"/>
  <c r="CV347" i="1"/>
  <c r="CT347" i="1"/>
  <c r="M165" i="8"/>
  <c r="CV134" i="1" s="1"/>
  <c r="CT134" i="1"/>
  <c r="M152" i="8"/>
  <c r="CV83" i="1" s="1"/>
  <c r="CT83" i="1"/>
  <c r="M144" i="8"/>
  <c r="CV128" i="1"/>
  <c r="CT128" i="1"/>
  <c r="M133" i="8"/>
  <c r="CV229" i="1"/>
  <c r="CT229" i="1"/>
  <c r="M126" i="8"/>
  <c r="CV181" i="1" s="1"/>
  <c r="CR181" i="1"/>
  <c r="M116" i="8"/>
  <c r="CV553" i="1" s="1"/>
  <c r="CT553" i="1"/>
  <c r="M108" i="8"/>
  <c r="CV326" i="1" s="1"/>
  <c r="CT326" i="1"/>
  <c r="M89" i="8"/>
  <c r="CV282" i="1"/>
  <c r="CT282" i="1"/>
  <c r="M76" i="8"/>
  <c r="CV657" i="1" s="1"/>
  <c r="CT657" i="1"/>
  <c r="M65" i="8"/>
  <c r="CV401" i="1" s="1"/>
  <c r="CT401" i="1"/>
  <c r="M49" i="8"/>
  <c r="CV159" i="1"/>
  <c r="CT159" i="1"/>
  <c r="M43" i="8"/>
  <c r="CV65" i="1" s="1"/>
  <c r="CT65" i="1"/>
  <c r="M22" i="8"/>
  <c r="CV525" i="1" s="1"/>
  <c r="CT525" i="1"/>
  <c r="M13" i="8"/>
  <c r="CV304" i="1" s="1"/>
  <c r="CT304" i="1"/>
  <c r="M6" i="8"/>
  <c r="CV268" i="1" s="1"/>
  <c r="CR268" i="1"/>
  <c r="H229" i="9"/>
  <c r="CQ632" i="1"/>
  <c r="CO632" i="1"/>
  <c r="H228" i="9"/>
  <c r="CQ177" i="1" s="1"/>
  <c r="CO177" i="1"/>
  <c r="H227" i="9"/>
  <c r="CQ653" i="1" s="1"/>
  <c r="CO653" i="1"/>
  <c r="H206" i="9"/>
  <c r="CQ349" i="1"/>
  <c r="CO349" i="1"/>
  <c r="H199" i="9"/>
  <c r="CQ61" i="1"/>
  <c r="CO61" i="1"/>
  <c r="H198" i="9"/>
  <c r="CQ401" i="1" s="1"/>
  <c r="CO401" i="1"/>
  <c r="H188" i="9"/>
  <c r="CQ463" i="1" s="1"/>
  <c r="CM463" i="1"/>
  <c r="H184" i="9"/>
  <c r="CQ39" i="1" s="1"/>
  <c r="CO39" i="1"/>
  <c r="H183" i="9"/>
  <c r="CQ134" i="1"/>
  <c r="CO134" i="1"/>
  <c r="H163" i="9"/>
  <c r="CQ498" i="1" s="1"/>
  <c r="CO498" i="1"/>
  <c r="H162" i="9"/>
  <c r="CQ133" i="1" s="1"/>
  <c r="CO133" i="1"/>
  <c r="H161" i="9"/>
  <c r="CQ104" i="1"/>
  <c r="CO104" i="1"/>
  <c r="H148" i="9"/>
  <c r="CQ553" i="1" s="1"/>
  <c r="CO553" i="1"/>
  <c r="H146" i="9"/>
  <c r="CQ187" i="1" s="1"/>
  <c r="CO187" i="1"/>
  <c r="H145" i="9"/>
  <c r="CQ198" i="1" s="1"/>
  <c r="CO198" i="1"/>
  <c r="E132" i="9"/>
  <c r="CN73" i="1"/>
  <c r="H68" i="9"/>
  <c r="CQ255" i="1"/>
  <c r="CO255" i="1"/>
  <c r="H67" i="9"/>
  <c r="CQ314" i="1" s="1"/>
  <c r="CO314" i="1"/>
  <c r="H66" i="9"/>
  <c r="CQ419" i="1" s="1"/>
  <c r="CO419" i="1"/>
  <c r="H47" i="9"/>
  <c r="CQ155" i="1"/>
  <c r="CO155" i="1"/>
  <c r="H46" i="9"/>
  <c r="CQ145" i="1"/>
  <c r="CO145" i="1"/>
  <c r="G56" i="9"/>
  <c r="CP48" i="1"/>
  <c r="H32" i="9"/>
  <c r="CQ303" i="1"/>
  <c r="CO303" i="1"/>
  <c r="H31" i="9"/>
  <c r="CQ208" i="1"/>
  <c r="CO208" i="1"/>
  <c r="H24" i="9"/>
  <c r="CQ128" i="1" s="1"/>
  <c r="CO128" i="1"/>
  <c r="H23" i="9"/>
  <c r="CQ27" i="1" s="1"/>
  <c r="CO27" i="1"/>
  <c r="H12" i="9"/>
  <c r="CQ234" i="1" s="1"/>
  <c r="CO234" i="1"/>
  <c r="H5" i="9"/>
  <c r="CQ15" i="1"/>
  <c r="CO15" i="1"/>
  <c r="H4" i="9"/>
  <c r="CQ109" i="1" s="1"/>
  <c r="CO109" i="1"/>
  <c r="G182" i="10"/>
  <c r="D162" i="10"/>
  <c r="D78" i="10"/>
  <c r="D175" i="11"/>
  <c r="G103" i="12"/>
  <c r="BK588" i="1"/>
  <c r="BK687" i="1"/>
  <c r="BK4" i="1"/>
  <c r="BJ426" i="1"/>
  <c r="BL102" i="1"/>
  <c r="BH29" i="1"/>
  <c r="BH498" i="1"/>
  <c r="BH18" i="1"/>
  <c r="BI32" i="1"/>
  <c r="BI88" i="1"/>
  <c r="BI571" i="1"/>
  <c r="BJ396" i="1"/>
  <c r="CA635" i="1"/>
  <c r="BX598" i="1"/>
  <c r="BY342" i="1"/>
  <c r="BZ748" i="1"/>
  <c r="CA464" i="1"/>
  <c r="BX326" i="1"/>
  <c r="BY387" i="1"/>
  <c r="BZ473" i="1"/>
  <c r="CA283" i="1"/>
  <c r="BX73" i="1"/>
  <c r="BY251" i="1"/>
  <c r="CA532" i="1"/>
  <c r="BX256" i="1"/>
  <c r="BY118" i="1"/>
  <c r="BZ37" i="1"/>
  <c r="CA733" i="1"/>
  <c r="BX32" i="1"/>
  <c r="BY641" i="1"/>
  <c r="BZ368" i="1"/>
  <c r="CA266" i="1"/>
  <c r="BX42" i="1"/>
  <c r="BY84" i="1"/>
  <c r="BZ413" i="1"/>
  <c r="CA46" i="1"/>
  <c r="BZ51" i="1"/>
  <c r="BY632" i="1"/>
  <c r="BZ426" i="1"/>
  <c r="CA59" i="1"/>
  <c r="CB98" i="1"/>
  <c r="BX98" i="1"/>
  <c r="BY621" i="1"/>
  <c r="BZ314" i="1"/>
  <c r="CB90" i="1"/>
  <c r="BX90" i="1"/>
  <c r="BY201" i="1"/>
  <c r="CB92" i="1"/>
  <c r="BX92" i="1"/>
  <c r="BY681" i="1"/>
  <c r="BZ437" i="1"/>
  <c r="CA49" i="1"/>
  <c r="CB65" i="1"/>
  <c r="BX65" i="1"/>
  <c r="BY625" i="1"/>
  <c r="BZ17" i="1"/>
  <c r="CA78" i="1"/>
  <c r="BX112" i="1"/>
  <c r="BY227" i="1"/>
  <c r="BZ370" i="1"/>
  <c r="CA252" i="1"/>
  <c r="BX133" i="1"/>
  <c r="BX252" i="1"/>
  <c r="BX370" i="1"/>
  <c r="BX227" i="1"/>
  <c r="BY112" i="1"/>
  <c r="BY78" i="1"/>
  <c r="BY17" i="1"/>
  <c r="BZ625" i="1"/>
  <c r="BZ65" i="1"/>
  <c r="BZ49" i="1"/>
  <c r="CA437" i="1"/>
  <c r="CA681" i="1"/>
  <c r="CA92" i="1"/>
  <c r="BZ201" i="1"/>
  <c r="BZ90" i="1"/>
  <c r="BY314" i="1"/>
  <c r="BZ621" i="1"/>
  <c r="BZ98" i="1"/>
  <c r="BZ59" i="1"/>
  <c r="CA426" i="1"/>
  <c r="CA632" i="1"/>
  <c r="BZ46" i="1"/>
  <c r="CA413" i="1"/>
  <c r="CA84" i="1"/>
  <c r="CA42" i="1"/>
  <c r="CB368" i="1"/>
  <c r="CB641" i="1"/>
  <c r="BX733" i="1"/>
  <c r="BX37" i="1"/>
  <c r="BX118" i="1"/>
  <c r="BY256" i="1"/>
  <c r="BY532" i="1"/>
  <c r="BX251" i="1"/>
  <c r="BY73" i="1"/>
  <c r="BY283" i="1"/>
  <c r="BY473" i="1"/>
  <c r="BZ387" i="1"/>
  <c r="BZ326" i="1"/>
  <c r="BZ464" i="1"/>
  <c r="CA748" i="1"/>
  <c r="CA342" i="1"/>
  <c r="CA598" i="1"/>
  <c r="CG5" i="1"/>
  <c r="CC133" i="1"/>
  <c r="CC553" i="1"/>
  <c r="CC23" i="1"/>
  <c r="CD370" i="1"/>
  <c r="CD227" i="1"/>
  <c r="CD78" i="1"/>
  <c r="CE17" i="1"/>
  <c r="CE362" i="1"/>
  <c r="CE65" i="1"/>
  <c r="CF49" i="1"/>
  <c r="CF74" i="1"/>
  <c r="CF687" i="1"/>
  <c r="CG219" i="1"/>
  <c r="CC53" i="1"/>
  <c r="CC61" i="1"/>
  <c r="CC349" i="1"/>
  <c r="CD378" i="1"/>
  <c r="CD84" i="1"/>
  <c r="CE42" i="1"/>
  <c r="CE19" i="1"/>
  <c r="CE86" i="1"/>
  <c r="CF316" i="1"/>
  <c r="CF498" i="1"/>
  <c r="CF309" i="1"/>
  <c r="CG337" i="1"/>
  <c r="CC223" i="1"/>
  <c r="CC407" i="1"/>
  <c r="CC452" i="1"/>
  <c r="CD12" i="1"/>
  <c r="CD57" i="1"/>
  <c r="CD67" i="1"/>
  <c r="CE256" i="1"/>
  <c r="CE187" i="1"/>
  <c r="CE455" i="1"/>
  <c r="CF251" i="1"/>
  <c r="CF273" i="1"/>
  <c r="CF406" i="1"/>
  <c r="CG15" i="1"/>
  <c r="CG73" i="1"/>
  <c r="CC326" i="1"/>
  <c r="CC598" i="1"/>
  <c r="CC522" i="1"/>
  <c r="CD747" i="1"/>
  <c r="CD25" i="1"/>
  <c r="CD179" i="1"/>
  <c r="CE599" i="1"/>
  <c r="CE508" i="1"/>
  <c r="CF341" i="1"/>
  <c r="CF424" i="1"/>
  <c r="CF26" i="1"/>
  <c r="CG650" i="1"/>
  <c r="CC58" i="1"/>
  <c r="CC372" i="1"/>
  <c r="CT507" i="1"/>
  <c r="CT60" i="1"/>
  <c r="CT40" i="1"/>
  <c r="CT61" i="1"/>
  <c r="CT252" i="1"/>
  <c r="CT498" i="1"/>
  <c r="CT125" i="1"/>
  <c r="CT822" i="1"/>
  <c r="CT389" i="1"/>
  <c r="CT254" i="1"/>
  <c r="CT499" i="1"/>
  <c r="CO8" i="1"/>
  <c r="CM599" i="1"/>
  <c r="CM267" i="1"/>
  <c r="Q57" i="4"/>
  <c r="DL67" i="1" s="1"/>
  <c r="DJ67" i="1"/>
  <c r="Q49" i="4"/>
  <c r="DL440" i="1" s="1"/>
  <c r="DI440" i="1"/>
  <c r="DK35" i="1"/>
  <c r="P18" i="4"/>
  <c r="DK43" i="1"/>
  <c r="M178" i="8"/>
  <c r="CV599" i="1" s="1"/>
  <c r="CT599" i="1"/>
  <c r="M177" i="8"/>
  <c r="CV811" i="1"/>
  <c r="CT811" i="1"/>
  <c r="M150" i="8"/>
  <c r="CV368" i="1" s="1"/>
  <c r="CT368" i="1"/>
  <c r="M125" i="8"/>
  <c r="CV85" i="1" s="1"/>
  <c r="CT85" i="1"/>
  <c r="M124" i="8"/>
  <c r="CV15" i="1"/>
  <c r="M113" i="8"/>
  <c r="CV406" i="1" s="1"/>
  <c r="M106" i="8"/>
  <c r="CV59" i="1" s="1"/>
  <c r="CT59" i="1"/>
  <c r="M105" i="8"/>
  <c r="CV29" i="1" s="1"/>
  <c r="M71" i="8"/>
  <c r="CV127" i="1" s="1"/>
  <c r="CT127" i="1"/>
  <c r="M70" i="8"/>
  <c r="CV53" i="1" s="1"/>
  <c r="M47" i="8"/>
  <c r="CV225" i="1" s="1"/>
  <c r="CT225" i="1"/>
  <c r="M31" i="8"/>
  <c r="CV391" i="1" s="1"/>
  <c r="CT391" i="1"/>
  <c r="M30" i="8"/>
  <c r="CV288" i="1"/>
  <c r="G210" i="9"/>
  <c r="CP401" i="1"/>
  <c r="H151" i="9"/>
  <c r="CQ331" i="1"/>
  <c r="CO331" i="1"/>
  <c r="H119" i="9"/>
  <c r="CQ268" i="1"/>
  <c r="CO268" i="1"/>
  <c r="H92" i="9"/>
  <c r="CQ656" i="1" s="1"/>
  <c r="CO656" i="1"/>
  <c r="H55" i="9"/>
  <c r="CQ278" i="1" s="1"/>
  <c r="H29" i="9"/>
  <c r="CQ254" i="1"/>
  <c r="H22" i="9"/>
  <c r="CQ71" i="1" s="1"/>
  <c r="BH352" i="1"/>
  <c r="BI396" i="1"/>
  <c r="BJ571" i="1"/>
  <c r="BK88" i="1"/>
  <c r="BH32" i="1"/>
  <c r="BI18" i="1"/>
  <c r="BJ498" i="1"/>
  <c r="BK29" i="1"/>
  <c r="BH573" i="1"/>
  <c r="BL426" i="1"/>
  <c r="BH426" i="1"/>
  <c r="BK98" i="1"/>
  <c r="BH4" i="1"/>
  <c r="BI687" i="1"/>
  <c r="BJ588" i="1"/>
  <c r="BJ620" i="1"/>
  <c r="BI78" i="1"/>
  <c r="BJ252" i="1"/>
  <c r="BK127" i="1"/>
  <c r="BJ127" i="1"/>
  <c r="BI588" i="1"/>
  <c r="BJ98" i="1"/>
  <c r="BK573" i="1"/>
  <c r="BL18" i="1"/>
  <c r="BJ130" i="1"/>
  <c r="CB252" i="1"/>
  <c r="CB227" i="1"/>
  <c r="BX625" i="1"/>
  <c r="BY437" i="1"/>
  <c r="BZ92" i="1"/>
  <c r="BX314" i="1"/>
  <c r="BY59" i="1"/>
  <c r="BY46" i="1"/>
  <c r="BZ84" i="1"/>
  <c r="CA641" i="1"/>
  <c r="CB37" i="1"/>
  <c r="CB21" i="1"/>
  <c r="BX473" i="1"/>
  <c r="BY464" i="1"/>
  <c r="BZ598" i="1"/>
  <c r="CE89" i="1"/>
  <c r="R211" i="3"/>
  <c r="R207" i="3"/>
  <c r="R206" i="3"/>
  <c r="R202" i="3"/>
  <c r="O214" i="3"/>
  <c r="R194" i="3"/>
  <c r="R193" i="3"/>
  <c r="R189" i="3"/>
  <c r="M185" i="3"/>
  <c r="K183" i="3"/>
  <c r="M183" i="3" s="1"/>
  <c r="K175" i="3"/>
  <c r="M175" i="3" s="1"/>
  <c r="J157" i="3"/>
  <c r="R154" i="3"/>
  <c r="R150" i="3"/>
  <c r="P143" i="3"/>
  <c r="R135" i="3"/>
  <c r="M131" i="3"/>
  <c r="K129" i="3"/>
  <c r="M129" i="3"/>
  <c r="J113" i="3"/>
  <c r="M113" i="3" s="1"/>
  <c r="R110" i="3"/>
  <c r="J101" i="3"/>
  <c r="M101" i="3" s="1"/>
  <c r="R98" i="3"/>
  <c r="R94" i="3"/>
  <c r="R93" i="3"/>
  <c r="P87" i="3"/>
  <c r="J80" i="3"/>
  <c r="M80" i="3" s="1"/>
  <c r="R77" i="3"/>
  <c r="R73" i="3"/>
  <c r="R69" i="3"/>
  <c r="R65" i="3"/>
  <c r="R64" i="3"/>
  <c r="Q70" i="3"/>
  <c r="R60" i="3"/>
  <c r="DP160" i="1"/>
  <c r="R52" i="3"/>
  <c r="K46" i="3"/>
  <c r="M46" i="3" s="1"/>
  <c r="K34" i="3"/>
  <c r="M34" i="3" s="1"/>
  <c r="R17" i="3"/>
  <c r="R13" i="3"/>
  <c r="DP303" i="1" s="1"/>
  <c r="R8" i="3"/>
  <c r="DP210" i="1" s="1"/>
  <c r="M4" i="3"/>
  <c r="DP740" i="1"/>
  <c r="DN400" i="1"/>
  <c r="DN247" i="1"/>
  <c r="DN166" i="1"/>
  <c r="DN761" i="1"/>
  <c r="DN156" i="1"/>
  <c r="DN210" i="1"/>
  <c r="DN677" i="1"/>
  <c r="DN431" i="1"/>
  <c r="DN33" i="1"/>
  <c r="DN20" i="1"/>
  <c r="DN85" i="1"/>
  <c r="DN303" i="1"/>
  <c r="DN160" i="1"/>
  <c r="DN27" i="1"/>
  <c r="DN61" i="1"/>
  <c r="DN71" i="1"/>
  <c r="DN10" i="1"/>
  <c r="DN133" i="1"/>
  <c r="DO761" i="1"/>
  <c r="DO677" i="1"/>
  <c r="DO33" i="1"/>
  <c r="DO85" i="1"/>
  <c r="DO160" i="1"/>
  <c r="DM400" i="1"/>
  <c r="DM247" i="1"/>
  <c r="DM166" i="1"/>
  <c r="DM761" i="1"/>
  <c r="DM210" i="1"/>
  <c r="DM677" i="1"/>
  <c r="DM431" i="1"/>
  <c r="DM242" i="1"/>
  <c r="DM33" i="1"/>
  <c r="DM20" i="1"/>
  <c r="DM85" i="1"/>
  <c r="DM225" i="1"/>
  <c r="DM303" i="1"/>
  <c r="DM149" i="1"/>
  <c r="DM18" i="1"/>
  <c r="DM17" i="1"/>
  <c r="DM71" i="1"/>
  <c r="DM10" i="1"/>
  <c r="DO247" i="1"/>
  <c r="DO156" i="1"/>
  <c r="DO375" i="1"/>
  <c r="DO71" i="1"/>
  <c r="DP400" i="1"/>
  <c r="DP166" i="1"/>
  <c r="DP761" i="1"/>
  <c r="DO166" i="1"/>
  <c r="DO207" i="1"/>
  <c r="DO303" i="1"/>
  <c r="DO27" i="1"/>
  <c r="DO400" i="1"/>
  <c r="DO340" i="1"/>
  <c r="DO431" i="1"/>
  <c r="DO20" i="1"/>
  <c r="DO43" i="1"/>
  <c r="DO10" i="1"/>
  <c r="Q210" i="4"/>
  <c r="DL522" i="1" s="1"/>
  <c r="DJ522" i="1"/>
  <c r="K209" i="4"/>
  <c r="DK828" i="1"/>
  <c r="Q208" i="4"/>
  <c r="DL340" i="1"/>
  <c r="Q203" i="4"/>
  <c r="DL179" i="1" s="1"/>
  <c r="DI179" i="1"/>
  <c r="DJ210" i="1"/>
  <c r="Q191" i="4"/>
  <c r="DL651" i="1" s="1"/>
  <c r="DI651" i="1"/>
  <c r="Q186" i="4"/>
  <c r="DL659" i="1" s="1"/>
  <c r="DJ659" i="1"/>
  <c r="Q185" i="4"/>
  <c r="DL63" i="1" s="1"/>
  <c r="DJ63" i="1"/>
  <c r="Q180" i="4"/>
  <c r="DL57" i="1" s="1"/>
  <c r="Q172" i="4"/>
  <c r="DL684" i="1"/>
  <c r="Q167" i="4"/>
  <c r="DL251" i="1" s="1"/>
  <c r="DI251" i="1"/>
  <c r="Q159" i="4"/>
  <c r="DL324" i="1"/>
  <c r="DI324" i="1"/>
  <c r="Q155" i="4"/>
  <c r="DL404" i="1" s="1"/>
  <c r="DI404" i="1"/>
  <c r="Q148" i="4"/>
  <c r="DL237" i="1" s="1"/>
  <c r="Q141" i="4"/>
  <c r="DL678" i="1"/>
  <c r="DJ678" i="1"/>
  <c r="Q135" i="4"/>
  <c r="DL318" i="1" s="1"/>
  <c r="DI318" i="1"/>
  <c r="N142" i="4"/>
  <c r="DI266" i="1"/>
  <c r="Q128" i="4"/>
  <c r="DL242" i="1" s="1"/>
  <c r="K124" i="4"/>
  <c r="K125" i="4"/>
  <c r="DK484" i="1"/>
  <c r="DJ772" i="1"/>
  <c r="Q122" i="4"/>
  <c r="DL601" i="1" s="1"/>
  <c r="DJ601" i="1"/>
  <c r="Q120" i="4"/>
  <c r="DL15" i="1" s="1"/>
  <c r="Q116" i="4"/>
  <c r="DL256" i="1" s="1"/>
  <c r="DI256" i="1"/>
  <c r="Q106" i="4"/>
  <c r="DL767" i="1" s="1"/>
  <c r="DJ767" i="1"/>
  <c r="Q101" i="4"/>
  <c r="DL457" i="1" s="1"/>
  <c r="Q95" i="4"/>
  <c r="DL194" i="1"/>
  <c r="DJ194" i="1"/>
  <c r="Q94" i="4"/>
  <c r="DL129" i="1" s="1"/>
  <c r="DJ129" i="1"/>
  <c r="Q92" i="4"/>
  <c r="DL150" i="1" s="1"/>
  <c r="Q81" i="4"/>
  <c r="DL743" i="1" s="1"/>
  <c r="DI743" i="1"/>
  <c r="Q76" i="4"/>
  <c r="DL26" i="1" s="1"/>
  <c r="DJ26" i="1"/>
  <c r="Q65" i="4"/>
  <c r="DL341" i="1" s="1"/>
  <c r="DJ341" i="1"/>
  <c r="Q64" i="4"/>
  <c r="DL133" i="1"/>
  <c r="DJ133" i="1"/>
  <c r="P71" i="4"/>
  <c r="DK316" i="1"/>
  <c r="Q59" i="4"/>
  <c r="DL66" i="1" s="1"/>
  <c r="Q52" i="4"/>
  <c r="DL459" i="1" s="1"/>
  <c r="DJ459" i="1"/>
  <c r="Q51" i="4"/>
  <c r="DL337" i="1" s="1"/>
  <c r="DJ337" i="1"/>
  <c r="Q46" i="4"/>
  <c r="DL156" i="1" s="1"/>
  <c r="Q41" i="4"/>
  <c r="DL10" i="1"/>
  <c r="DI10" i="1"/>
  <c r="Q35" i="4"/>
  <c r="DL664" i="1" s="1"/>
  <c r="DJ656" i="1"/>
  <c r="Q30" i="4"/>
  <c r="DL219" i="1"/>
  <c r="DJ219" i="1"/>
  <c r="Q28" i="4"/>
  <c r="DL262" i="1" s="1"/>
  <c r="Q24" i="4"/>
  <c r="DL96" i="1"/>
  <c r="DI96" i="1"/>
  <c r="G17" i="4"/>
  <c r="Q13" i="4"/>
  <c r="DL628" i="1"/>
  <c r="DI628" i="1"/>
  <c r="Q7" i="4"/>
  <c r="DL225" i="1" s="1"/>
  <c r="M238" i="8"/>
  <c r="CV88" i="1" s="1"/>
  <c r="M231" i="8"/>
  <c r="CV25" i="1" s="1"/>
  <c r="CT25" i="1"/>
  <c r="M230" i="8"/>
  <c r="CV398" i="1" s="1"/>
  <c r="M225" i="8"/>
  <c r="CV122" i="1" s="1"/>
  <c r="CT122" i="1"/>
  <c r="M224" i="8"/>
  <c r="CV8" i="1"/>
  <c r="M215" i="8"/>
  <c r="CV407" i="1" s="1"/>
  <c r="M214" i="8"/>
  <c r="CV274" i="1"/>
  <c r="M207" i="8"/>
  <c r="CV137" i="1" s="1"/>
  <c r="M194" i="8"/>
  <c r="CV74" i="1" s="1"/>
  <c r="M193" i="8"/>
  <c r="CV256" i="1" s="1"/>
  <c r="M186" i="8"/>
  <c r="CV35" i="1" s="1"/>
  <c r="CT35" i="1"/>
  <c r="M179" i="8"/>
  <c r="CV409" i="1" s="1"/>
  <c r="M173" i="8"/>
  <c r="CV379" i="1" s="1"/>
  <c r="M154" i="8"/>
  <c r="CV686" i="1" s="1"/>
  <c r="CT686" i="1"/>
  <c r="M153" i="8"/>
  <c r="CV375" i="1" s="1"/>
  <c r="M146" i="8"/>
  <c r="CV89" i="1"/>
  <c r="M134" i="8"/>
  <c r="CV543" i="1" s="1"/>
  <c r="M127" i="8"/>
  <c r="CV70" i="1" s="1"/>
  <c r="CT70" i="1"/>
  <c r="M118" i="8"/>
  <c r="M117" i="8"/>
  <c r="CV825" i="1" s="1"/>
  <c r="M110" i="8"/>
  <c r="CV341" i="1" s="1"/>
  <c r="CT341" i="1"/>
  <c r="M109" i="8"/>
  <c r="CV18" i="1" s="1"/>
  <c r="M91" i="8"/>
  <c r="CV436" i="1"/>
  <c r="CT436" i="1"/>
  <c r="M90" i="8"/>
  <c r="CV372" i="1" s="1"/>
  <c r="M83" i="8"/>
  <c r="CV5" i="1"/>
  <c r="CT5" i="1"/>
  <c r="M82" i="8"/>
  <c r="CV27" i="1"/>
  <c r="M77" i="8"/>
  <c r="CV661" i="1" s="1"/>
  <c r="M74" i="8"/>
  <c r="CV215" i="1"/>
  <c r="M67" i="8"/>
  <c r="CV102" i="1" s="1"/>
  <c r="CT102" i="1"/>
  <c r="M66" i="8"/>
  <c r="CV48" i="1" s="1"/>
  <c r="M54" i="8"/>
  <c r="CV522" i="1" s="1"/>
  <c r="CT522" i="1"/>
  <c r="M51" i="8"/>
  <c r="CV198" i="1" s="1"/>
  <c r="CT198" i="1"/>
  <c r="M50" i="8"/>
  <c r="CV186" i="1"/>
  <c r="M45" i="8"/>
  <c r="CV150" i="1" s="1"/>
  <c r="CT150" i="1"/>
  <c r="M44" i="8"/>
  <c r="CV116" i="1" s="1"/>
  <c r="M35" i="8"/>
  <c r="CV650" i="1" s="1"/>
  <c r="CT650" i="1"/>
  <c r="M34" i="8"/>
  <c r="CV290" i="1" s="1"/>
  <c r="M24" i="8"/>
  <c r="CV51" i="1" s="1"/>
  <c r="CT51" i="1"/>
  <c r="M23" i="8"/>
  <c r="CV357" i="1"/>
  <c r="M14" i="8"/>
  <c r="CV170" i="1" s="1"/>
  <c r="CR170" i="1"/>
  <c r="M7" i="8"/>
  <c r="CV176" i="1"/>
  <c r="CT176" i="1"/>
  <c r="H220" i="9"/>
  <c r="CQ221" i="1"/>
  <c r="G230" i="9"/>
  <c r="CP25" i="1"/>
  <c r="H209" i="9"/>
  <c r="CQ37" i="1"/>
  <c r="H201" i="9"/>
  <c r="CQ118" i="1" s="1"/>
  <c r="H195" i="9"/>
  <c r="CQ84" i="1" s="1"/>
  <c r="CO84" i="1"/>
  <c r="H186" i="9"/>
  <c r="CQ661" i="1" s="1"/>
  <c r="G190" i="9"/>
  <c r="CP42" i="1"/>
  <c r="H177" i="9"/>
  <c r="CQ35" i="1" s="1"/>
  <c r="E190" i="9"/>
  <c r="H165" i="9"/>
  <c r="CQ227" i="1" s="1"/>
  <c r="H150" i="9"/>
  <c r="CQ570" i="1"/>
  <c r="CM570" i="1"/>
  <c r="H139" i="9"/>
  <c r="CQ34" i="1" s="1"/>
  <c r="H131" i="9"/>
  <c r="CQ673" i="1"/>
  <c r="CO673" i="1"/>
  <c r="CO730" i="1"/>
  <c r="H129" i="9"/>
  <c r="CQ215" i="1" s="1"/>
  <c r="CO215" i="1"/>
  <c r="H122" i="9"/>
  <c r="CQ53" i="1" s="1"/>
  <c r="CO53" i="1"/>
  <c r="H120" i="9"/>
  <c r="CQ102" i="1" s="1"/>
  <c r="H111" i="9"/>
  <c r="CQ219" i="1" s="1"/>
  <c r="CO219" i="1"/>
  <c r="H110" i="9"/>
  <c r="CQ687" i="1" s="1"/>
  <c r="H108" i="9"/>
  <c r="CQ288" i="1"/>
  <c r="H104" i="9"/>
  <c r="CQ185" i="1" s="1"/>
  <c r="CO185" i="1"/>
  <c r="CO384" i="1"/>
  <c r="H101" i="9"/>
  <c r="CQ176" i="1" s="1"/>
  <c r="H93" i="9"/>
  <c r="CQ430" i="1" s="1"/>
  <c r="CM430" i="1"/>
  <c r="H89" i="9"/>
  <c r="CQ341" i="1" s="1"/>
  <c r="CO341" i="1"/>
  <c r="H88" i="9"/>
  <c r="CQ262" i="1"/>
  <c r="CO262" i="1"/>
  <c r="H86" i="9"/>
  <c r="CQ241" i="1"/>
  <c r="H70" i="9"/>
  <c r="CQ379" i="1" s="1"/>
  <c r="H61" i="9"/>
  <c r="CQ357" i="1" s="1"/>
  <c r="H49" i="9"/>
  <c r="CQ372" i="1" s="1"/>
  <c r="H43" i="9"/>
  <c r="CQ29" i="1"/>
  <c r="CO29" i="1"/>
  <c r="H41" i="9"/>
  <c r="CQ5" i="1" s="1"/>
  <c r="H34" i="9"/>
  <c r="CQ373" i="1"/>
  <c r="CM373" i="1"/>
  <c r="H26" i="9"/>
  <c r="CQ57" i="1"/>
  <c r="H14" i="9"/>
  <c r="CQ170" i="1" s="1"/>
  <c r="H7" i="9"/>
  <c r="CQ295" i="1"/>
  <c r="D18" i="9"/>
  <c r="CM295" i="1"/>
  <c r="H217" i="10"/>
  <c r="H216" i="10"/>
  <c r="H215" i="10"/>
  <c r="H208" i="10"/>
  <c r="H196" i="10"/>
  <c r="H195" i="10"/>
  <c r="H175" i="10"/>
  <c r="H168" i="10"/>
  <c r="H91" i="10"/>
  <c r="H87" i="10"/>
  <c r="H86" i="10"/>
  <c r="H39" i="10"/>
  <c r="H38" i="10"/>
  <c r="H29" i="10"/>
  <c r="H28" i="10"/>
  <c r="H16" i="10"/>
  <c r="H9" i="10"/>
  <c r="H234" i="11"/>
  <c r="H233" i="11"/>
  <c r="H207" i="11"/>
  <c r="H206" i="11"/>
  <c r="H205" i="11"/>
  <c r="D216" i="11"/>
  <c r="G175" i="11"/>
  <c r="H85" i="11"/>
  <c r="H84" i="11"/>
  <c r="CG223" i="1"/>
  <c r="H56" i="11"/>
  <c r="CG799" i="1" s="1"/>
  <c r="E57" i="11"/>
  <c r="H9" i="11"/>
  <c r="CG59" i="1"/>
  <c r="H8" i="11"/>
  <c r="CG508" i="1" s="1"/>
  <c r="I246" i="12"/>
  <c r="I96" i="12"/>
  <c r="I95" i="12"/>
  <c r="I59" i="12"/>
  <c r="CB635" i="1"/>
  <c r="I54" i="12"/>
  <c r="CB598" i="1" s="1"/>
  <c r="I12" i="12"/>
  <c r="CB326" i="1" s="1"/>
  <c r="I11" i="12"/>
  <c r="CB256" i="1" s="1"/>
  <c r="I226" i="14"/>
  <c r="I225" i="14"/>
  <c r="I224" i="14"/>
  <c r="I223" i="14"/>
  <c r="I202" i="14"/>
  <c r="H165" i="14"/>
  <c r="I114" i="14"/>
  <c r="I113" i="14"/>
  <c r="I112" i="14"/>
  <c r="I111" i="14"/>
  <c r="I102" i="14"/>
  <c r="I101" i="14"/>
  <c r="I100" i="14"/>
  <c r="I99" i="14"/>
  <c r="I68" i="14"/>
  <c r="I67" i="14"/>
  <c r="I60" i="14"/>
  <c r="BH127" i="1"/>
  <c r="BH252" i="1"/>
  <c r="BH78" i="1"/>
  <c r="BK620" i="1"/>
  <c r="BL588" i="1"/>
  <c r="BL687" i="1"/>
  <c r="BH98" i="1"/>
  <c r="BI429" i="1"/>
  <c r="BK426" i="1"/>
  <c r="BI573" i="1"/>
  <c r="BI29" i="1"/>
  <c r="BI498" i="1"/>
  <c r="BJ18" i="1"/>
  <c r="BJ32" i="1"/>
  <c r="BJ88" i="1"/>
  <c r="BK571" i="1"/>
  <c r="BK396" i="1"/>
  <c r="BK352" i="1"/>
  <c r="BY133" i="1"/>
  <c r="BY252" i="1"/>
  <c r="BY370" i="1"/>
  <c r="BZ227" i="1"/>
  <c r="BZ112" i="1"/>
  <c r="BZ78" i="1"/>
  <c r="CA17" i="1"/>
  <c r="CA625" i="1"/>
  <c r="CA65" i="1"/>
  <c r="CB49" i="1"/>
  <c r="CB681" i="1"/>
  <c r="BX401" i="1"/>
  <c r="CA201" i="1"/>
  <c r="CA90" i="1"/>
  <c r="CA314" i="1"/>
  <c r="CA621" i="1"/>
  <c r="CA98" i="1"/>
  <c r="CB59" i="1"/>
  <c r="CB632" i="1"/>
  <c r="CB413" i="1"/>
  <c r="BX266" i="1"/>
  <c r="BX368" i="1"/>
  <c r="BX641" i="1"/>
  <c r="BY32" i="1"/>
  <c r="BY733" i="1"/>
  <c r="BY37" i="1"/>
  <c r="BZ118" i="1"/>
  <c r="BZ256" i="1"/>
  <c r="BZ532" i="1"/>
  <c r="BZ251" i="1"/>
  <c r="BZ73" i="1"/>
  <c r="BZ283" i="1"/>
  <c r="CA473" i="1"/>
  <c r="CA387" i="1"/>
  <c r="CA326" i="1"/>
  <c r="CB748" i="1"/>
  <c r="BX635" i="1"/>
  <c r="CD384" i="1"/>
  <c r="CE372" i="1"/>
  <c r="CF58" i="1"/>
  <c r="CC799" i="1"/>
  <c r="CD650" i="1"/>
  <c r="CE516" i="1"/>
  <c r="CF89" i="1"/>
  <c r="CC26" i="1"/>
  <c r="CD424" i="1"/>
  <c r="CE341" i="1"/>
  <c r="CF508" i="1"/>
  <c r="CG599" i="1"/>
  <c r="CC599" i="1"/>
  <c r="CD181" i="1"/>
  <c r="CE179" i="1"/>
  <c r="CF25" i="1"/>
  <c r="CC747" i="1"/>
  <c r="CD522" i="1"/>
  <c r="CE598" i="1"/>
  <c r="CF326" i="1"/>
  <c r="CC283" i="1"/>
  <c r="CD73" i="1"/>
  <c r="CE409" i="1"/>
  <c r="CF15" i="1"/>
  <c r="CG406" i="1"/>
  <c r="CC406" i="1"/>
  <c r="CD273" i="1"/>
  <c r="CE251" i="1"/>
  <c r="CF455" i="1"/>
  <c r="CG187" i="1"/>
  <c r="CC187" i="1"/>
  <c r="CD256" i="1"/>
  <c r="CE67" i="1"/>
  <c r="CF57" i="1"/>
  <c r="CG12" i="1"/>
  <c r="CC12" i="1"/>
  <c r="CD452" i="1"/>
  <c r="CE407" i="1"/>
  <c r="CF223" i="1"/>
  <c r="CC347" i="1"/>
  <c r="CD104" i="1"/>
  <c r="CE18" i="1"/>
  <c r="CF337" i="1"/>
  <c r="CC309" i="1"/>
  <c r="CD498" i="1"/>
  <c r="CE316" i="1"/>
  <c r="CF86" i="1"/>
  <c r="CG19" i="1"/>
  <c r="CC19" i="1"/>
  <c r="CD42" i="1"/>
  <c r="CE84" i="1"/>
  <c r="CF43" i="1"/>
  <c r="CC378" i="1"/>
  <c r="CD349" i="1"/>
  <c r="CE61" i="1"/>
  <c r="CF53" i="1"/>
  <c r="CC59" i="1"/>
  <c r="CD219" i="1"/>
  <c r="CE314" i="1"/>
  <c r="CF201" i="1"/>
  <c r="CC687" i="1"/>
  <c r="CD74" i="1"/>
  <c r="CE49" i="1"/>
  <c r="CF65" i="1"/>
  <c r="CC362" i="1"/>
  <c r="CD17" i="1"/>
  <c r="CE78" i="1"/>
  <c r="CF227" i="1"/>
  <c r="CC370" i="1"/>
  <c r="CD23" i="1"/>
  <c r="CE553" i="1"/>
  <c r="CF133" i="1"/>
  <c r="CG127" i="1"/>
  <c r="CC127" i="1"/>
  <c r="CD3" i="1"/>
  <c r="CE5" i="1"/>
  <c r="CC5" i="1"/>
  <c r="CC3" i="1"/>
  <c r="CD127" i="1"/>
  <c r="CD133" i="1"/>
  <c r="CD553" i="1"/>
  <c r="CE23" i="1"/>
  <c r="CE370" i="1"/>
  <c r="CE227" i="1"/>
  <c r="CF78" i="1"/>
  <c r="CF17" i="1"/>
  <c r="CF362" i="1"/>
  <c r="CG65" i="1"/>
  <c r="CC201" i="1"/>
  <c r="CC314" i="1"/>
  <c r="CC219" i="1"/>
  <c r="CD59" i="1"/>
  <c r="CD53" i="1"/>
  <c r="CD61" i="1"/>
  <c r="CE349" i="1"/>
  <c r="CE378" i="1"/>
  <c r="CE43" i="1"/>
  <c r="CF84" i="1"/>
  <c r="CF42" i="1"/>
  <c r="CF19" i="1"/>
  <c r="CG86" i="1"/>
  <c r="CG316" i="1"/>
  <c r="CC337" i="1"/>
  <c r="CC18" i="1"/>
  <c r="CC104" i="1"/>
  <c r="CD347" i="1"/>
  <c r="CD223" i="1"/>
  <c r="CD407" i="1"/>
  <c r="CE452" i="1"/>
  <c r="CE12" i="1"/>
  <c r="CE57" i="1"/>
  <c r="CF67" i="1"/>
  <c r="CF256" i="1"/>
  <c r="CF187" i="1"/>
  <c r="CG251" i="1"/>
  <c r="CG273" i="1"/>
  <c r="CC15" i="1"/>
  <c r="CC409" i="1"/>
  <c r="CC73" i="1"/>
  <c r="CD283" i="1"/>
  <c r="CD326" i="1"/>
  <c r="CD598" i="1"/>
  <c r="CE522" i="1"/>
  <c r="CE747" i="1"/>
  <c r="CE25" i="1"/>
  <c r="CF179" i="1"/>
  <c r="CF181" i="1"/>
  <c r="CF599" i="1"/>
  <c r="CG341" i="1"/>
  <c r="CC89" i="1"/>
  <c r="CC516" i="1"/>
  <c r="CC650" i="1"/>
  <c r="CD799" i="1"/>
  <c r="CD58" i="1"/>
  <c r="CD372" i="1"/>
  <c r="CE384" i="1"/>
  <c r="CT74" i="1"/>
  <c r="CT767" i="1"/>
  <c r="CT283" i="1"/>
  <c r="CT348" i="1"/>
  <c r="CT33" i="1"/>
  <c r="CT595" i="1"/>
  <c r="CT139" i="1"/>
  <c r="CT373" i="1"/>
  <c r="CN25" i="1"/>
  <c r="M157" i="3"/>
  <c r="O36" i="3"/>
  <c r="Q193" i="4"/>
  <c r="DL374" i="1" s="1"/>
  <c r="DJ374" i="1"/>
  <c r="N194" i="4"/>
  <c r="DI80" i="1"/>
  <c r="Q119" i="4"/>
  <c r="DL321" i="1"/>
  <c r="DJ321" i="1"/>
  <c r="Q118" i="4"/>
  <c r="DL515" i="1" s="1"/>
  <c r="DJ515" i="1"/>
  <c r="Q83" i="4"/>
  <c r="DL187" i="1" s="1"/>
  <c r="DJ187" i="1"/>
  <c r="H125" i="9"/>
  <c r="CQ256" i="1" s="1"/>
  <c r="CO256" i="1"/>
  <c r="H118" i="9"/>
  <c r="CQ60" i="1"/>
  <c r="CO60" i="1"/>
  <c r="H112" i="9"/>
  <c r="CQ370" i="1"/>
  <c r="H100" i="9"/>
  <c r="CQ137" i="1" s="1"/>
  <c r="CO137" i="1"/>
  <c r="H80" i="9"/>
  <c r="CQ3" i="1"/>
  <c r="H45" i="9"/>
  <c r="CQ48" i="1" s="1"/>
  <c r="H35" i="9"/>
  <c r="CQ412" i="1" s="1"/>
  <c r="CO412" i="1"/>
  <c r="G140" i="10"/>
  <c r="E78" i="10"/>
  <c r="H53" i="10"/>
  <c r="D40" i="10"/>
  <c r="D38" i="11"/>
  <c r="BK78" i="1"/>
  <c r="BJ4" i="1"/>
  <c r="BI426" i="1"/>
  <c r="BH88" i="1"/>
  <c r="BI352" i="1"/>
  <c r="CA133" i="1"/>
  <c r="BZ681" i="1"/>
  <c r="BY90" i="1"/>
  <c r="BX621" i="1"/>
  <c r="BY426" i="1"/>
  <c r="BY413" i="1"/>
  <c r="BZ42" i="1"/>
  <c r="CA368" i="1"/>
  <c r="BX532" i="1"/>
  <c r="BX283" i="1"/>
  <c r="BY326" i="1"/>
  <c r="CK153" i="2"/>
  <c r="DT548" i="1" s="1"/>
  <c r="J206" i="3"/>
  <c r="M206" i="3" s="1"/>
  <c r="R204" i="3"/>
  <c r="R203" i="3"/>
  <c r="J201" i="3"/>
  <c r="R199" i="3"/>
  <c r="J193" i="3"/>
  <c r="M193" i="3"/>
  <c r="R191" i="3"/>
  <c r="R190" i="3"/>
  <c r="R186" i="3"/>
  <c r="R185" i="3"/>
  <c r="R173" i="3"/>
  <c r="R171" i="3"/>
  <c r="K167" i="3"/>
  <c r="M167" i="3" s="1"/>
  <c r="M166" i="3"/>
  <c r="R164" i="3"/>
  <c r="K159" i="3"/>
  <c r="J149" i="3"/>
  <c r="R147" i="3"/>
  <c r="R146" i="3"/>
  <c r="R139" i="3"/>
  <c r="K138" i="3"/>
  <c r="R136" i="3"/>
  <c r="R132" i="3"/>
  <c r="R131" i="3"/>
  <c r="K119" i="3"/>
  <c r="M118" i="3"/>
  <c r="R116" i="3"/>
  <c r="K115" i="3"/>
  <c r="R104" i="3"/>
  <c r="K103" i="3"/>
  <c r="J93" i="3"/>
  <c r="M93" i="3" s="1"/>
  <c r="O105" i="3"/>
  <c r="R90" i="3"/>
  <c r="M85" i="3"/>
  <c r="R83" i="3"/>
  <c r="K82" i="3"/>
  <c r="J64" i="3"/>
  <c r="M64" i="3" s="1"/>
  <c r="R62" i="3"/>
  <c r="R61" i="3"/>
  <c r="R57" i="3"/>
  <c r="H53" i="3"/>
  <c r="R49" i="3"/>
  <c r="R48" i="3"/>
  <c r="Q53" i="3"/>
  <c r="R44" i="3"/>
  <c r="R42" i="3"/>
  <c r="R32" i="3"/>
  <c r="R30" i="3"/>
  <c r="DP340" i="1" s="1"/>
  <c r="K26" i="3"/>
  <c r="M26" i="3"/>
  <c r="M25" i="3"/>
  <c r="R23" i="3"/>
  <c r="R10" i="3"/>
  <c r="DP431" i="1" s="1"/>
  <c r="R9" i="3"/>
  <c r="DP247" i="1" s="1"/>
  <c r="R5" i="3"/>
  <c r="DP10" i="1"/>
  <c r="R4" i="3"/>
  <c r="DP71" i="1" s="1"/>
  <c r="J209" i="4"/>
  <c r="L209" i="4"/>
  <c r="DJ828" i="1"/>
  <c r="Q204" i="4"/>
  <c r="DL233" i="1" s="1"/>
  <c r="Q199" i="4"/>
  <c r="DL29" i="1"/>
  <c r="DI29" i="1"/>
  <c r="Q192" i="4"/>
  <c r="DL426" i="1" s="1"/>
  <c r="Q187" i="4"/>
  <c r="DL274" i="1" s="1"/>
  <c r="DI274" i="1"/>
  <c r="Q181" i="4"/>
  <c r="DL141" i="1" s="1"/>
  <c r="DJ141" i="1"/>
  <c r="Q173" i="4"/>
  <c r="DL261" i="1" s="1"/>
  <c r="DJ261" i="1"/>
  <c r="DK400" i="1"/>
  <c r="Q163" i="4"/>
  <c r="DL78" i="1"/>
  <c r="DI78" i="1"/>
  <c r="Q156" i="4"/>
  <c r="DL302" i="1" s="1"/>
  <c r="Q150" i="4"/>
  <c r="DL182" i="1" s="1"/>
  <c r="DJ182" i="1"/>
  <c r="Q149" i="4"/>
  <c r="DL385" i="1"/>
  <c r="DJ385" i="1"/>
  <c r="P160" i="4"/>
  <c r="DK237" i="1"/>
  <c r="Q136" i="4"/>
  <c r="DL402" i="1" s="1"/>
  <c r="Q130" i="4"/>
  <c r="DL247" i="1"/>
  <c r="DJ247" i="1"/>
  <c r="DJ34" i="1"/>
  <c r="G124" i="4"/>
  <c r="Q117" i="4"/>
  <c r="DL317" i="1" s="1"/>
  <c r="Q111" i="4"/>
  <c r="DL17" i="1"/>
  <c r="DJ17" i="1"/>
  <c r="Q110" i="4"/>
  <c r="DL8" i="1"/>
  <c r="DJ8" i="1"/>
  <c r="Q103" i="4"/>
  <c r="DL288" i="1" s="1"/>
  <c r="DJ288" i="1"/>
  <c r="Q102" i="4"/>
  <c r="DL208" i="1" s="1"/>
  <c r="DJ208" i="1"/>
  <c r="Q100" i="4"/>
  <c r="DL299" i="1" s="1"/>
  <c r="Q86" i="4"/>
  <c r="DL553" i="1" s="1"/>
  <c r="DJ553" i="1"/>
  <c r="Q77" i="4"/>
  <c r="DL47" i="1" s="1"/>
  <c r="DI47" i="1"/>
  <c r="Q66" i="4"/>
  <c r="DL207" i="1" s="1"/>
  <c r="DI207" i="1"/>
  <c r="Q60" i="4"/>
  <c r="DL316" i="1" s="1"/>
  <c r="DJ316" i="1"/>
  <c r="Q47" i="4"/>
  <c r="DL431" i="1"/>
  <c r="DJ431" i="1"/>
  <c r="Q42" i="4"/>
  <c r="DL35" i="1" s="1"/>
  <c r="L37" i="4"/>
  <c r="N37" i="4"/>
  <c r="DI125" i="1"/>
  <c r="K35" i="4"/>
  <c r="Q32" i="4"/>
  <c r="DL198" i="1"/>
  <c r="DI198" i="1"/>
  <c r="Q25" i="4"/>
  <c r="DL104" i="1"/>
  <c r="Q17" i="4"/>
  <c r="DL241" i="1" s="1"/>
  <c r="K15" i="4"/>
  <c r="K18" i="4" s="1"/>
  <c r="DK569" i="1"/>
  <c r="Q14" i="4"/>
  <c r="DL640" i="1" s="1"/>
  <c r="Q8" i="4"/>
  <c r="DL61" i="1"/>
  <c r="DJ61" i="1"/>
  <c r="Q3" i="4"/>
  <c r="DL43" i="1" s="1"/>
  <c r="M233" i="8"/>
  <c r="CV227" i="1" s="1"/>
  <c r="M226" i="8"/>
  <c r="CV32" i="1"/>
  <c r="M217" i="8"/>
  <c r="CV760" i="1" s="1"/>
  <c r="M209" i="8"/>
  <c r="CV57" i="1"/>
  <c r="CT57" i="1"/>
  <c r="M208" i="8"/>
  <c r="CV385" i="1" s="1"/>
  <c r="M197" i="8"/>
  <c r="CV349" i="1"/>
  <c r="M188" i="8"/>
  <c r="CV132" i="1" s="1"/>
  <c r="CT132" i="1"/>
  <c r="M175" i="8"/>
  <c r="CV778" i="1" s="1"/>
  <c r="M167" i="8"/>
  <c r="CV233" i="1"/>
  <c r="M161" i="8"/>
  <c r="CV374" i="1" s="1"/>
  <c r="CT646" i="1"/>
  <c r="M148" i="8"/>
  <c r="CV39" i="1" s="1"/>
  <c r="CT39" i="1"/>
  <c r="M135" i="8"/>
  <c r="CV412" i="1" s="1"/>
  <c r="M129" i="8"/>
  <c r="CV327" i="1" s="1"/>
  <c r="CT327" i="1"/>
  <c r="M128" i="8"/>
  <c r="CV63" i="1" s="1"/>
  <c r="M123" i="8"/>
  <c r="CV10" i="1" s="1"/>
  <c r="CT10" i="1"/>
  <c r="M122" i="8"/>
  <c r="CV20" i="1" s="1"/>
  <c r="H118" i="8"/>
  <c r="M112" i="8"/>
  <c r="CV329" i="1"/>
  <c r="CT329" i="1"/>
  <c r="M111" i="8"/>
  <c r="CV262" i="1" s="1"/>
  <c r="M104" i="8"/>
  <c r="CV41" i="1"/>
  <c r="CT41" i="1"/>
  <c r="M103" i="8"/>
  <c r="CV3" i="1"/>
  <c r="H99" i="8"/>
  <c r="M93" i="8"/>
  <c r="CV208" i="1" s="1"/>
  <c r="CT208" i="1"/>
  <c r="M85" i="8"/>
  <c r="CV67" i="1" s="1"/>
  <c r="CT67" i="1"/>
  <c r="M84" i="8"/>
  <c r="CV34" i="1" s="1"/>
  <c r="M69" i="8"/>
  <c r="CV305" i="1" s="1"/>
  <c r="CT305" i="1"/>
  <c r="M68" i="8"/>
  <c r="CV223" i="1" s="1"/>
  <c r="M56" i="8"/>
  <c r="CV793" i="1"/>
  <c r="CT793" i="1"/>
  <c r="M55" i="8"/>
  <c r="CV467" i="1" s="1"/>
  <c r="M52" i="8"/>
  <c r="CV259" i="1"/>
  <c r="M46" i="8"/>
  <c r="CV242" i="1" s="1"/>
  <c r="CR242" i="1"/>
  <c r="M37" i="8"/>
  <c r="CV790" i="1" s="1"/>
  <c r="CT790" i="1"/>
  <c r="M36" i="8"/>
  <c r="CV803" i="1" s="1"/>
  <c r="M29" i="8"/>
  <c r="CV316" i="1" s="1"/>
  <c r="CT316" i="1"/>
  <c r="M26" i="8"/>
  <c r="CV133" i="1" s="1"/>
  <c r="CT133" i="1"/>
  <c r="CT455" i="1"/>
  <c r="M9" i="8"/>
  <c r="CV266" i="1" s="1"/>
  <c r="CT266" i="1"/>
  <c r="M8" i="8"/>
  <c r="CV23" i="1" s="1"/>
  <c r="M3" i="8"/>
  <c r="CV4" i="1" s="1"/>
  <c r="CT4" i="1"/>
  <c r="H222" i="9"/>
  <c r="CQ139" i="1" s="1"/>
  <c r="CO139" i="1"/>
  <c r="H221" i="9"/>
  <c r="CQ326" i="1" s="1"/>
  <c r="CO326" i="1"/>
  <c r="H219" i="9"/>
  <c r="CQ316" i="1" s="1"/>
  <c r="H215" i="9"/>
  <c r="CQ125" i="1"/>
  <c r="CO125" i="1"/>
  <c r="H208" i="9"/>
  <c r="CQ623" i="1" s="1"/>
  <c r="H202" i="9"/>
  <c r="CQ259" i="1"/>
  <c r="CO259" i="1"/>
  <c r="H200" i="9"/>
  <c r="CQ63" i="1" s="1"/>
  <c r="CM43" i="1"/>
  <c r="H187" i="9"/>
  <c r="CQ406" i="1" s="1"/>
  <c r="CO406" i="1"/>
  <c r="H185" i="9"/>
  <c r="CQ273" i="1" s="1"/>
  <c r="H180" i="9"/>
  <c r="CQ10" i="1" s="1"/>
  <c r="CO10" i="1"/>
  <c r="H178" i="9"/>
  <c r="CQ42" i="1" s="1"/>
  <c r="CO42" i="1"/>
  <c r="H176" i="9"/>
  <c r="CQ86" i="1"/>
  <c r="H168" i="9"/>
  <c r="CQ409" i="1" s="1"/>
  <c r="CO409" i="1"/>
  <c r="H166" i="9"/>
  <c r="CQ681" i="1"/>
  <c r="CO681" i="1"/>
  <c r="H164" i="9"/>
  <c r="CQ282" i="1"/>
  <c r="H158" i="9"/>
  <c r="CQ122" i="1" s="1"/>
  <c r="CO122" i="1"/>
  <c r="H149" i="9"/>
  <c r="CQ455" i="1"/>
  <c r="H141" i="9"/>
  <c r="CQ233" i="1" s="1"/>
  <c r="H138" i="9"/>
  <c r="CQ49" i="1" s="1"/>
  <c r="H124" i="9"/>
  <c r="CQ646" i="1" s="1"/>
  <c r="H117" i="9"/>
  <c r="CQ78" i="1" s="1"/>
  <c r="H106" i="9"/>
  <c r="CQ535" i="1" s="1"/>
  <c r="H91" i="9"/>
  <c r="CQ413" i="1"/>
  <c r="G94" i="9"/>
  <c r="CP51" i="1"/>
  <c r="H82" i="9"/>
  <c r="CQ59" i="1"/>
  <c r="H72" i="9"/>
  <c r="CQ229" i="1" s="1"/>
  <c r="CO229" i="1"/>
  <c r="H71" i="9"/>
  <c r="CQ274" i="1" s="1"/>
  <c r="CO274" i="1"/>
  <c r="H69" i="9"/>
  <c r="CQ635" i="1" s="1"/>
  <c r="H63" i="9"/>
  <c r="CQ132" i="1" s="1"/>
  <c r="CO132" i="1"/>
  <c r="H62" i="9"/>
  <c r="CQ385" i="1" s="1"/>
  <c r="CO385" i="1"/>
  <c r="H60" i="9"/>
  <c r="CQ252" i="1"/>
  <c r="H52" i="9"/>
  <c r="CQ368" i="1" s="1"/>
  <c r="CO368" i="1"/>
  <c r="H51" i="9"/>
  <c r="CQ407" i="1" s="1"/>
  <c r="CO407" i="1"/>
  <c r="H50" i="9"/>
  <c r="CQ437" i="1" s="1"/>
  <c r="CO437" i="1"/>
  <c r="H48" i="9"/>
  <c r="CQ153" i="1" s="1"/>
  <c r="H33" i="9"/>
  <c r="CQ621" i="1" s="1"/>
  <c r="H27" i="9"/>
  <c r="CQ24" i="1"/>
  <c r="CO24" i="1"/>
  <c r="H25" i="9"/>
  <c r="CQ90" i="1" s="1"/>
  <c r="H16" i="9"/>
  <c r="CQ375" i="1"/>
  <c r="CO375" i="1"/>
  <c r="H15" i="9"/>
  <c r="CQ650" i="1"/>
  <c r="CO650" i="1"/>
  <c r="H13" i="9"/>
  <c r="CQ74" i="1" s="1"/>
  <c r="H9" i="9"/>
  <c r="CQ179" i="1"/>
  <c r="CO179" i="1"/>
  <c r="H8" i="9"/>
  <c r="CQ225" i="1" s="1"/>
  <c r="CO225" i="1"/>
  <c r="H6" i="9"/>
  <c r="CQ237" i="1" s="1"/>
  <c r="H242" i="10"/>
  <c r="H238" i="10"/>
  <c r="H237" i="10"/>
  <c r="H229" i="10"/>
  <c r="G243" i="10"/>
  <c r="H192" i="10"/>
  <c r="H155" i="10"/>
  <c r="H154" i="10"/>
  <c r="H146" i="10"/>
  <c r="H139" i="10"/>
  <c r="H138" i="10"/>
  <c r="H129" i="10"/>
  <c r="H128" i="10"/>
  <c r="H118" i="10"/>
  <c r="H117" i="10"/>
  <c r="H116" i="10"/>
  <c r="H107" i="10"/>
  <c r="H95" i="10"/>
  <c r="H93" i="10"/>
  <c r="H74" i="10"/>
  <c r="H67" i="10"/>
  <c r="H66" i="10"/>
  <c r="H65" i="10"/>
  <c r="H58" i="10"/>
  <c r="H51" i="10"/>
  <c r="H50" i="10"/>
  <c r="H49" i="10"/>
  <c r="G17" i="10"/>
  <c r="E17" i="10"/>
  <c r="E235" i="11"/>
  <c r="H230" i="11"/>
  <c r="H214" i="11"/>
  <c r="H93" i="11"/>
  <c r="H92" i="11"/>
  <c r="CG687" i="1" s="1"/>
  <c r="H69" i="11"/>
  <c r="CG67" i="1"/>
  <c r="H68" i="11"/>
  <c r="CG314" i="1" s="1"/>
  <c r="H46" i="11"/>
  <c r="CG133" i="1"/>
  <c r="H17" i="11"/>
  <c r="CG747" i="1" s="1"/>
  <c r="H16" i="11"/>
  <c r="CG424" i="1" s="1"/>
  <c r="H5" i="11"/>
  <c r="CG181" i="1"/>
  <c r="G19" i="11"/>
  <c r="H188" i="12"/>
  <c r="I92" i="12"/>
  <c r="I91" i="12"/>
  <c r="I67" i="12"/>
  <c r="CB84" i="1" s="1"/>
  <c r="G82" i="12"/>
  <c r="I19" i="12"/>
  <c r="I8" i="12"/>
  <c r="CB266" i="1" s="1"/>
  <c r="I247" i="14"/>
  <c r="I178" i="14"/>
  <c r="I177" i="14"/>
  <c r="I176" i="14"/>
  <c r="I175" i="14"/>
  <c r="I164" i="14"/>
  <c r="I163" i="14"/>
  <c r="I162" i="14"/>
  <c r="I161" i="14"/>
  <c r="H144" i="14"/>
  <c r="I94" i="14"/>
  <c r="I93" i="14"/>
  <c r="I92" i="14"/>
  <c r="I91" i="14"/>
  <c r="I26" i="14"/>
  <c r="BL4" i="1" s="1"/>
  <c r="I19" i="14"/>
  <c r="BI127" i="1"/>
  <c r="BI252" i="1"/>
  <c r="BJ78" i="1"/>
  <c r="BH588" i="1"/>
  <c r="BH687" i="1"/>
  <c r="BI4" i="1"/>
  <c r="BI98" i="1"/>
  <c r="BH102" i="1"/>
  <c r="BJ573" i="1"/>
  <c r="BJ29" i="1"/>
  <c r="BK498" i="1"/>
  <c r="BK18" i="1"/>
  <c r="BK32" i="1"/>
  <c r="BI130" i="1"/>
  <c r="BZ133" i="1"/>
  <c r="BZ252" i="1"/>
  <c r="CA370" i="1"/>
  <c r="CA227" i="1"/>
  <c r="CA112" i="1"/>
  <c r="BX49" i="1"/>
  <c r="BX437" i="1"/>
  <c r="BX681" i="1"/>
  <c r="BY92" i="1"/>
  <c r="BY401" i="1"/>
  <c r="BY233" i="1"/>
  <c r="BX59" i="1"/>
  <c r="BX426" i="1"/>
  <c r="BX632" i="1"/>
  <c r="BX46" i="1"/>
  <c r="BX413" i="1"/>
  <c r="BX84" i="1"/>
  <c r="BY42" i="1"/>
  <c r="BY266" i="1"/>
  <c r="BY368" i="1"/>
  <c r="BZ641" i="1"/>
  <c r="BZ32" i="1"/>
  <c r="BZ733" i="1"/>
  <c r="CA37" i="1"/>
  <c r="CA118" i="1"/>
  <c r="CA256" i="1"/>
  <c r="CB532" i="1"/>
  <c r="CA251" i="1"/>
  <c r="CA73" i="1"/>
  <c r="CB283" i="1"/>
  <c r="BX464" i="1"/>
  <c r="BX748" i="1"/>
  <c r="BX342" i="1"/>
  <c r="BY598" i="1"/>
  <c r="BY635" i="1"/>
  <c r="CD5" i="1"/>
  <c r="CE3" i="1"/>
  <c r="CE127" i="1"/>
  <c r="CE133" i="1"/>
  <c r="CF553" i="1"/>
  <c r="CF23" i="1"/>
  <c r="CF370" i="1"/>
  <c r="CG227" i="1"/>
  <c r="CG17" i="1"/>
  <c r="CC65" i="1"/>
  <c r="CC49" i="1"/>
  <c r="CC74" i="1"/>
  <c r="CD687" i="1"/>
  <c r="CD201" i="1"/>
  <c r="CD314" i="1"/>
  <c r="CE219" i="1"/>
  <c r="CE59" i="1"/>
  <c r="CE53" i="1"/>
  <c r="CF61" i="1"/>
  <c r="CF349" i="1"/>
  <c r="CF378" i="1"/>
  <c r="CC86" i="1"/>
  <c r="CC316" i="1"/>
  <c r="CC498" i="1"/>
  <c r="CD309" i="1"/>
  <c r="CD337" i="1"/>
  <c r="CD18" i="1"/>
  <c r="CE104" i="1"/>
  <c r="CE347" i="1"/>
  <c r="CE223" i="1"/>
  <c r="CF407" i="1"/>
  <c r="CF452" i="1"/>
  <c r="CF12" i="1"/>
  <c r="CG57" i="1"/>
  <c r="CC455" i="1"/>
  <c r="CC251" i="1"/>
  <c r="CC273" i="1"/>
  <c r="CD406" i="1"/>
  <c r="CD15" i="1"/>
  <c r="CD409" i="1"/>
  <c r="CE73" i="1"/>
  <c r="CE283" i="1"/>
  <c r="CE326" i="1"/>
  <c r="CF598" i="1"/>
  <c r="CF522" i="1"/>
  <c r="CF747" i="1"/>
  <c r="CG179" i="1"/>
  <c r="CC508" i="1"/>
  <c r="CC341" i="1"/>
  <c r="CC424" i="1"/>
  <c r="CD26" i="1"/>
  <c r="CD89" i="1"/>
  <c r="CD516" i="1"/>
  <c r="CE650" i="1"/>
  <c r="CE799" i="1"/>
  <c r="CE58" i="1"/>
  <c r="CF372" i="1"/>
  <c r="CF384" i="1"/>
  <c r="CT407" i="1"/>
  <c r="CT104" i="1"/>
  <c r="CT227" i="1"/>
  <c r="CT71" i="1"/>
  <c r="CT267" i="1"/>
  <c r="CO32" i="1"/>
  <c r="CN86" i="1"/>
  <c r="CO223" i="1"/>
  <c r="CO464" i="1"/>
  <c r="H226" i="11"/>
  <c r="H190" i="11"/>
  <c r="H189" i="11"/>
  <c r="D195" i="11"/>
  <c r="H182" i="11"/>
  <c r="H170" i="11"/>
  <c r="H169" i="11"/>
  <c r="H162" i="11"/>
  <c r="H149" i="11"/>
  <c r="H148" i="11"/>
  <c r="H141" i="11"/>
  <c r="H129" i="11"/>
  <c r="H128" i="11"/>
  <c r="H121" i="11"/>
  <c r="H109" i="11"/>
  <c r="H108" i="11"/>
  <c r="H101" i="11"/>
  <c r="H54" i="11"/>
  <c r="CG347" i="1"/>
  <c r="H49" i="11"/>
  <c r="CG283" i="1" s="1"/>
  <c r="H48" i="11"/>
  <c r="CG104" i="1" s="1"/>
  <c r="H33" i="11"/>
  <c r="CG516" i="1" s="1"/>
  <c r="H32" i="11"/>
  <c r="CG74" i="1" s="1"/>
  <c r="H25" i="11"/>
  <c r="CG201" i="1" s="1"/>
  <c r="I229" i="12"/>
  <c r="I222" i="12"/>
  <c r="I221" i="12"/>
  <c r="I214" i="12"/>
  <c r="I202" i="12"/>
  <c r="I194" i="12"/>
  <c r="I181" i="12"/>
  <c r="I180" i="12"/>
  <c r="I173" i="12"/>
  <c r="I172" i="12"/>
  <c r="I159" i="12"/>
  <c r="I158" i="12"/>
  <c r="I151" i="12"/>
  <c r="I138" i="12"/>
  <c r="I137" i="12"/>
  <c r="I130" i="12"/>
  <c r="I117" i="12"/>
  <c r="I116" i="12"/>
  <c r="I109" i="12"/>
  <c r="I79" i="12"/>
  <c r="I78" i="12"/>
  <c r="I71" i="12"/>
  <c r="CB401" i="1" s="1"/>
  <c r="I70" i="12"/>
  <c r="CB478" i="1" s="1"/>
  <c r="I51" i="12"/>
  <c r="CB342" i="1"/>
  <c r="I40" i="12"/>
  <c r="CB733" i="1" s="1"/>
  <c r="I33" i="12"/>
  <c r="CB73" i="1" s="1"/>
  <c r="I32" i="12"/>
  <c r="CB314" i="1"/>
  <c r="I243" i="14"/>
  <c r="I236" i="14"/>
  <c r="I235" i="14"/>
  <c r="I218" i="14"/>
  <c r="I217" i="14"/>
  <c r="I215" i="14"/>
  <c r="I194" i="14"/>
  <c r="I152" i="14"/>
  <c r="I139" i="14"/>
  <c r="I122" i="14"/>
  <c r="I121" i="14"/>
  <c r="I120" i="14"/>
  <c r="I119" i="14"/>
  <c r="H123" i="14"/>
  <c r="I81" i="14"/>
  <c r="I55" i="14"/>
  <c r="I54" i="14"/>
  <c r="I52" i="14"/>
  <c r="H20" i="14"/>
  <c r="I6" i="14"/>
  <c r="BL29" i="1"/>
  <c r="I5" i="14"/>
  <c r="BL88" i="1" s="1"/>
  <c r="BK130" i="1"/>
  <c r="BY478" i="1"/>
  <c r="CF221" i="1"/>
  <c r="CJ331" i="1"/>
  <c r="CK221" i="1"/>
  <c r="CH19" i="1"/>
  <c r="CI42" i="1"/>
  <c r="CJ4" i="1"/>
  <c r="CL70" i="1"/>
  <c r="CH70" i="1"/>
  <c r="CI49" i="1"/>
  <c r="CJ23" i="1"/>
  <c r="CI331" i="1"/>
  <c r="CJ221" i="1"/>
  <c r="CK19" i="1"/>
  <c r="CL42" i="1"/>
  <c r="CH42" i="1"/>
  <c r="CI4" i="1"/>
  <c r="CJ233" i="1"/>
  <c r="CK70" i="1"/>
  <c r="CL49" i="1"/>
  <c r="CH49" i="1"/>
  <c r="CI23" i="1"/>
  <c r="CH331" i="1"/>
  <c r="CI221" i="1"/>
  <c r="CJ19" i="1"/>
  <c r="CK42" i="1"/>
  <c r="CH4" i="1"/>
  <c r="CK49" i="1"/>
  <c r="CL23" i="1"/>
  <c r="CH23" i="1"/>
  <c r="CK4" i="1"/>
  <c r="CJ49" i="1"/>
  <c r="CH221" i="1"/>
  <c r="CL233" i="1"/>
  <c r="CK23" i="1"/>
  <c r="CH233" i="1"/>
  <c r="CK331" i="1"/>
  <c r="CJ42" i="1"/>
  <c r="CI19" i="1"/>
  <c r="CK219" i="2"/>
  <c r="DT583" i="1"/>
  <c r="CK198" i="2"/>
  <c r="DT492" i="1" s="1"/>
  <c r="CK195" i="2"/>
  <c r="DT698" i="1"/>
  <c r="CK157" i="2"/>
  <c r="DT339" i="1" s="1"/>
  <c r="DR651" i="1"/>
  <c r="DR164" i="1"/>
  <c r="DR339" i="1"/>
  <c r="CK246" i="2"/>
  <c r="DT288" i="1"/>
  <c r="CK378" i="2"/>
  <c r="DT428" i="1" s="1"/>
  <c r="CK340" i="2"/>
  <c r="DT377" i="1"/>
  <c r="CK305" i="2"/>
  <c r="DT373" i="1" s="1"/>
  <c r="BI620" i="1"/>
  <c r="BH429" i="1"/>
  <c r="BJ102" i="1"/>
  <c r="BH130" i="1"/>
  <c r="BH620" i="1"/>
  <c r="BK429" i="1"/>
  <c r="BI102" i="1"/>
  <c r="BI75" i="1"/>
  <c r="BL740" i="1"/>
  <c r="BH740" i="1"/>
  <c r="BJ740" i="1"/>
  <c r="BK740" i="1"/>
  <c r="BI740" i="1"/>
  <c r="CA304" i="1"/>
  <c r="CA21" i="1"/>
  <c r="BZ478" i="1"/>
  <c r="BZ233" i="1"/>
  <c r="CA51" i="1"/>
  <c r="BZ304" i="1"/>
  <c r="BX21" i="1"/>
  <c r="CA740" i="1"/>
  <c r="BZ740" i="1"/>
  <c r="CB740" i="1"/>
  <c r="BX740" i="1"/>
  <c r="BY740" i="1"/>
  <c r="CA401" i="1"/>
  <c r="BX233" i="1"/>
  <c r="CB233" i="1"/>
  <c r="BY51" i="1"/>
  <c r="BY304" i="1"/>
  <c r="BZ21" i="1"/>
  <c r="BX478" i="1"/>
  <c r="BZ401" i="1"/>
  <c r="CA233" i="1"/>
  <c r="BX51" i="1"/>
  <c r="BX304" i="1"/>
  <c r="BY21" i="1"/>
  <c r="CA478" i="1"/>
  <c r="CF740" i="1"/>
  <c r="CG740" i="1"/>
  <c r="CE740" i="1"/>
  <c r="CC740" i="1"/>
  <c r="CD740" i="1"/>
  <c r="CK740" i="1"/>
  <c r="CL106" i="1"/>
  <c r="CJ680" i="1"/>
  <c r="CK797" i="1"/>
  <c r="CL520" i="1"/>
  <c r="CH520" i="1"/>
  <c r="CI146" i="1"/>
  <c r="CJ528" i="1"/>
  <c r="CH503" i="1"/>
  <c r="CI388" i="1"/>
  <c r="CJ666" i="1"/>
  <c r="CK410" i="1"/>
  <c r="CL115" i="1"/>
  <c r="CH115" i="1"/>
  <c r="CK344" i="1"/>
  <c r="CL232" i="1"/>
  <c r="CH232" i="1"/>
  <c r="CI647" i="1"/>
  <c r="CJ192" i="1"/>
  <c r="CK587" i="1"/>
  <c r="CI271" i="1"/>
  <c r="CJ642" i="1"/>
  <c r="CK540" i="1"/>
  <c r="CL117" i="1"/>
  <c r="CH117" i="1"/>
  <c r="CI131" i="1"/>
  <c r="CL555" i="1"/>
  <c r="CH555" i="1"/>
  <c r="CI333" i="1"/>
  <c r="CJ766" i="1"/>
  <c r="CK536" i="1"/>
  <c r="CL759" i="1"/>
  <c r="CI50" i="1"/>
  <c r="CJ421" i="1"/>
  <c r="CK69" i="1"/>
  <c r="CL833" i="1"/>
  <c r="CH833" i="1"/>
  <c r="CI832" i="1"/>
  <c r="CJ831" i="1"/>
  <c r="CL783" i="1"/>
  <c r="CH783" i="1"/>
  <c r="CI534" i="1"/>
  <c r="CJ580" i="1"/>
  <c r="CK136" i="1"/>
  <c r="CL829" i="1"/>
  <c r="CH829" i="1"/>
  <c r="CJ828" i="1"/>
  <c r="CK562" i="1"/>
  <c r="CL818" i="1"/>
  <c r="CH818" i="1"/>
  <c r="CI469" i="1"/>
  <c r="CJ772" i="1"/>
  <c r="CK601" i="1"/>
  <c r="CH515" i="1"/>
  <c r="CI743" i="1"/>
  <c r="CJ569" i="1"/>
  <c r="CK628" i="1"/>
  <c r="CL781" i="1"/>
  <c r="CH781" i="1"/>
  <c r="CI399" i="1"/>
  <c r="CK627" i="1"/>
  <c r="CL578" i="1"/>
  <c r="CH578" i="1"/>
  <c r="CI727" i="1"/>
  <c r="CJ440" i="1"/>
  <c r="CK659" i="1"/>
  <c r="CL477" i="1"/>
  <c r="CI794" i="1"/>
  <c r="CJ618" i="1"/>
  <c r="CK400" i="1"/>
  <c r="CL247" i="1"/>
  <c r="CH247" i="1"/>
  <c r="CI220" i="1"/>
  <c r="CJ509" i="1"/>
  <c r="CL428" i="1"/>
  <c r="CH428" i="1"/>
  <c r="CI593" i="1"/>
  <c r="CJ557" i="1"/>
  <c r="CK166" i="1"/>
  <c r="CL533" i="1"/>
  <c r="CH533" i="1"/>
  <c r="CJ126" i="1"/>
  <c r="CK77" i="1"/>
  <c r="CL395" i="1"/>
  <c r="CH395" i="1"/>
  <c r="CI97" i="1"/>
  <c r="CJ736" i="1"/>
  <c r="CK709" i="1"/>
  <c r="CH167" i="1"/>
  <c r="CI691" i="1"/>
  <c r="CJ785" i="1"/>
  <c r="CK293" i="1"/>
  <c r="CL676" i="1"/>
  <c r="CH676" i="1"/>
  <c r="CI54" i="1"/>
  <c r="CK425" i="1"/>
  <c r="CL367" i="1"/>
  <c r="CH367" i="1"/>
  <c r="CI449" i="1"/>
  <c r="CJ453" i="1"/>
  <c r="CK310" i="1"/>
  <c r="CL376" i="1"/>
  <c r="CI306" i="1"/>
  <c r="CJ546" i="1"/>
  <c r="CK377" i="1"/>
  <c r="CL203" i="1"/>
  <c r="CH203" i="1"/>
  <c r="CI101" i="1"/>
  <c r="CJ320" i="1"/>
  <c r="CL105" i="1"/>
  <c r="CH105" i="1"/>
  <c r="CI226" i="1"/>
  <c r="CJ471" i="1"/>
  <c r="CK285" i="1"/>
  <c r="CL539" i="1"/>
  <c r="CH539" i="1"/>
  <c r="CJ415" i="1"/>
  <c r="CK458" i="1"/>
  <c r="CL123" i="1"/>
  <c r="CH123" i="1"/>
  <c r="CI264" i="1"/>
  <c r="CJ513" i="1"/>
  <c r="CK462" i="1"/>
  <c r="CH637" i="1"/>
  <c r="CI365" i="1"/>
  <c r="CJ445" i="1"/>
  <c r="CK163" i="1"/>
  <c r="CL249" i="1"/>
  <c r="CH249" i="1"/>
  <c r="CI197" i="1"/>
  <c r="CK717" i="1"/>
  <c r="CL408" i="1"/>
  <c r="CH408" i="1"/>
  <c r="CI817" i="1"/>
  <c r="CJ651" i="1"/>
  <c r="CK524" i="1"/>
  <c r="CL466" i="1"/>
  <c r="CI236" i="1"/>
  <c r="CJ756" i="1"/>
  <c r="CK617" i="1"/>
  <c r="CL302" i="1"/>
  <c r="CH302" i="1"/>
  <c r="CI720" i="1"/>
  <c r="CJ800" i="1"/>
  <c r="CL480" i="1"/>
  <c r="CH480" i="1"/>
  <c r="CI721" i="1"/>
  <c r="CJ674" i="1"/>
  <c r="CK732" i="1"/>
  <c r="CL369" i="1"/>
  <c r="CH369" i="1"/>
  <c r="CJ183" i="1"/>
  <c r="CK281" i="1"/>
  <c r="CL87" i="1"/>
  <c r="CH87" i="1"/>
  <c r="CI224" i="1"/>
  <c r="CJ761" i="1"/>
  <c r="CK527" i="1"/>
  <c r="CH173" i="1"/>
  <c r="CI95" i="1"/>
  <c r="CJ500" i="1"/>
  <c r="CK120" i="1"/>
  <c r="CL612" i="1"/>
  <c r="CH612" i="1"/>
  <c r="CI718" i="1"/>
  <c r="CK422" i="1"/>
  <c r="CL665" i="1"/>
  <c r="CH665" i="1"/>
  <c r="CI724" i="1"/>
  <c r="CJ297" i="1"/>
  <c r="CK518" i="1"/>
  <c r="CL317" i="1"/>
  <c r="CI762" i="1"/>
  <c r="CJ671" i="1"/>
  <c r="CK235" i="1"/>
  <c r="CL300" i="1"/>
  <c r="CH300" i="1"/>
  <c r="CI711" i="1"/>
  <c r="CJ816" i="1"/>
  <c r="CL119" i="1"/>
  <c r="CH119" i="1"/>
  <c r="CI685" i="1"/>
  <c r="CJ414" i="1"/>
  <c r="CK583" i="1"/>
  <c r="CL214" i="1"/>
  <c r="CH214" i="1"/>
  <c r="CJ806" i="1"/>
  <c r="CK751" i="1"/>
  <c r="CL624" i="1"/>
  <c r="CH624" i="1"/>
  <c r="CI152" i="1"/>
  <c r="CJ679" i="1"/>
  <c r="CK755" i="1"/>
  <c r="CH350" i="1"/>
  <c r="CI494" i="1"/>
  <c r="CJ487" i="1"/>
  <c r="CK443" i="1"/>
  <c r="CL815" i="1"/>
  <c r="CH815" i="1"/>
  <c r="CI493" i="1"/>
  <c r="CK698" i="1"/>
  <c r="CL345" i="1"/>
  <c r="CH345" i="1"/>
  <c r="CI199" i="1"/>
  <c r="CJ261" i="1"/>
  <c r="CK403" i="1"/>
  <c r="CL554" i="1"/>
  <c r="CI479" i="1"/>
  <c r="CJ129" i="1"/>
  <c r="CK315" i="1"/>
  <c r="CL294" i="1"/>
  <c r="CH294" i="1"/>
  <c r="CI353" i="1"/>
  <c r="CJ643" i="1"/>
  <c r="CL248" i="1"/>
  <c r="CH248" i="1"/>
  <c r="CI311" i="1"/>
  <c r="CJ80" i="1"/>
  <c r="CK435" i="1"/>
  <c r="CL740" i="1"/>
  <c r="CH740" i="1"/>
  <c r="CJ672" i="1"/>
  <c r="CK680" i="1"/>
  <c r="CL797" i="1"/>
  <c r="CH797" i="1"/>
  <c r="CI520" i="1"/>
  <c r="CJ146" i="1"/>
  <c r="CK528" i="1"/>
  <c r="CH603" i="1"/>
  <c r="CI503" i="1"/>
  <c r="CJ388" i="1"/>
  <c r="CK666" i="1"/>
  <c r="CL410" i="1"/>
  <c r="CH410" i="1"/>
  <c r="CI115" i="1"/>
  <c r="CK713" i="1"/>
  <c r="CL344" i="1"/>
  <c r="CH344" i="1"/>
  <c r="CI232" i="1"/>
  <c r="CJ647" i="1"/>
  <c r="CK192" i="1"/>
  <c r="CL587" i="1"/>
  <c r="CI542" i="1"/>
  <c r="CJ271" i="1"/>
  <c r="CK642" i="1"/>
  <c r="CL540" i="1"/>
  <c r="CH540" i="1"/>
  <c r="CI117" i="1"/>
  <c r="CJ131" i="1"/>
  <c r="CL103" i="1"/>
  <c r="CH103" i="1"/>
  <c r="CI555" i="1"/>
  <c r="CJ333" i="1"/>
  <c r="CK766" i="1"/>
  <c r="CL536" i="1"/>
  <c r="CH536" i="1"/>
  <c r="CJ50" i="1"/>
  <c r="CK421" i="1"/>
  <c r="CL69" i="1"/>
  <c r="CH69" i="1"/>
  <c r="CI833" i="1"/>
  <c r="CJ832" i="1"/>
  <c r="CK831" i="1"/>
  <c r="CH830" i="1"/>
  <c r="CI783" i="1"/>
  <c r="CJ534" i="1"/>
  <c r="CK580" i="1"/>
  <c r="CL136" i="1"/>
  <c r="CH136" i="1"/>
  <c r="CI829" i="1"/>
  <c r="CK828" i="1"/>
  <c r="CL562" i="1"/>
  <c r="CH562" i="1"/>
  <c r="CI818" i="1"/>
  <c r="CJ469" i="1"/>
  <c r="CK772" i="1"/>
  <c r="CL601" i="1"/>
  <c r="CI515" i="1"/>
  <c r="CJ743" i="1"/>
  <c r="CK569" i="1"/>
  <c r="CL628" i="1"/>
  <c r="CH628" i="1"/>
  <c r="CI781" i="1"/>
  <c r="CJ399" i="1"/>
  <c r="CL627" i="1"/>
  <c r="CH627" i="1"/>
  <c r="CI578" i="1"/>
  <c r="CJ727" i="1"/>
  <c r="CK440" i="1"/>
  <c r="CL659" i="1"/>
  <c r="CH659" i="1"/>
  <c r="CJ794" i="1"/>
  <c r="CK618" i="1"/>
  <c r="CL400" i="1"/>
  <c r="CH400" i="1"/>
  <c r="CI247" i="1"/>
  <c r="CJ220" i="1"/>
  <c r="CK509" i="1"/>
  <c r="CH787" i="1"/>
  <c r="CI428" i="1"/>
  <c r="CJ593" i="1"/>
  <c r="CK557" i="1"/>
  <c r="CL166" i="1"/>
  <c r="CH166" i="1"/>
  <c r="CI533" i="1"/>
  <c r="CK126" i="1"/>
  <c r="CL77" i="1"/>
  <c r="CH77" i="1"/>
  <c r="CI395" i="1"/>
  <c r="CJ97" i="1"/>
  <c r="CK736" i="1"/>
  <c r="CL709" i="1"/>
  <c r="CI167" i="1"/>
  <c r="CJ691" i="1"/>
  <c r="CK785" i="1"/>
  <c r="CL293" i="1"/>
  <c r="CH293" i="1"/>
  <c r="CI676" i="1"/>
  <c r="CJ54" i="1"/>
  <c r="CL425" i="1"/>
  <c r="CH425" i="1"/>
  <c r="CI367" i="1"/>
  <c r="CJ449" i="1"/>
  <c r="CK453" i="1"/>
  <c r="CL310" i="1"/>
  <c r="CH310" i="1"/>
  <c r="CJ306" i="1"/>
  <c r="CK546" i="1"/>
  <c r="CL377" i="1"/>
  <c r="CH377" i="1"/>
  <c r="CI203" i="1"/>
  <c r="CJ101" i="1"/>
  <c r="CK320" i="1"/>
  <c r="CH284" i="1"/>
  <c r="CI105" i="1"/>
  <c r="CJ226" i="1"/>
  <c r="CK471" i="1"/>
  <c r="CL285" i="1"/>
  <c r="CH285" i="1"/>
  <c r="CI539" i="1"/>
  <c r="CK415" i="1"/>
  <c r="CL458" i="1"/>
  <c r="CH458" i="1"/>
  <c r="CI123" i="1"/>
  <c r="CJ264" i="1"/>
  <c r="CK513" i="1"/>
  <c r="CL462" i="1"/>
  <c r="CI637" i="1"/>
  <c r="CJ365" i="1"/>
  <c r="CK445" i="1"/>
  <c r="CL163" i="1"/>
  <c r="CH163" i="1"/>
  <c r="CI249" i="1"/>
  <c r="CJ197" i="1"/>
  <c r="CL717" i="1"/>
  <c r="CH717" i="1"/>
  <c r="CI408" i="1"/>
  <c r="CJ817" i="1"/>
  <c r="CK651" i="1"/>
  <c r="CL524" i="1"/>
  <c r="CH524" i="1"/>
  <c r="CJ236" i="1"/>
  <c r="CK756" i="1"/>
  <c r="CL617" i="1"/>
  <c r="CH617" i="1"/>
  <c r="CI302" i="1"/>
  <c r="CJ720" i="1"/>
  <c r="CK800" i="1"/>
  <c r="CH663" i="1"/>
  <c r="CI480" i="1"/>
  <c r="CJ721" i="1"/>
  <c r="CK674" i="1"/>
  <c r="CL732" i="1"/>
  <c r="CH732" i="1"/>
  <c r="CI369" i="1"/>
  <c r="CK183" i="1"/>
  <c r="CL281" i="1"/>
  <c r="CH281" i="1"/>
  <c r="CI87" i="1"/>
  <c r="CJ224" i="1"/>
  <c r="CK761" i="1"/>
  <c r="CL527" i="1"/>
  <c r="CI173" i="1"/>
  <c r="CJ95" i="1"/>
  <c r="CK500" i="1"/>
  <c r="CL120" i="1"/>
  <c r="CH120" i="1"/>
  <c r="CI612" i="1"/>
  <c r="CJ718" i="1"/>
  <c r="CL422" i="1"/>
  <c r="CH422" i="1"/>
  <c r="CI665" i="1"/>
  <c r="CJ724" i="1"/>
  <c r="CK297" i="1"/>
  <c r="CL518" i="1"/>
  <c r="CH518" i="1"/>
  <c r="CJ762" i="1"/>
  <c r="CK671" i="1"/>
  <c r="CL235" i="1"/>
  <c r="CH235" i="1"/>
  <c r="CI300" i="1"/>
  <c r="CJ711" i="1"/>
  <c r="CK816" i="1"/>
  <c r="CH560" i="1"/>
  <c r="CI119" i="1"/>
  <c r="CJ685" i="1"/>
  <c r="CK414" i="1"/>
  <c r="CL583" i="1"/>
  <c r="CH583" i="1"/>
  <c r="CI214" i="1"/>
  <c r="CK806" i="1"/>
  <c r="CL751" i="1"/>
  <c r="CH751" i="1"/>
  <c r="CI624" i="1"/>
  <c r="CJ152" i="1"/>
  <c r="CK679" i="1"/>
  <c r="CL755" i="1"/>
  <c r="CI350" i="1"/>
  <c r="CJ494" i="1"/>
  <c r="CK487" i="1"/>
  <c r="CL443" i="1"/>
  <c r="CH443" i="1"/>
  <c r="CI815" i="1"/>
  <c r="CJ493" i="1"/>
  <c r="CL698" i="1"/>
  <c r="CH698" i="1"/>
  <c r="CI345" i="1"/>
  <c r="CJ199" i="1"/>
  <c r="CK261" i="1"/>
  <c r="CL403" i="1"/>
  <c r="CH403" i="1"/>
  <c r="CJ479" i="1"/>
  <c r="CK129" i="1"/>
  <c r="CL315" i="1"/>
  <c r="CH315" i="1"/>
  <c r="CI294" i="1"/>
  <c r="CJ353" i="1"/>
  <c r="CK643" i="1"/>
  <c r="CH55" i="1"/>
  <c r="CI248" i="1"/>
  <c r="CJ311" i="1"/>
  <c r="CK80" i="1"/>
  <c r="CL435" i="1"/>
  <c r="CI740" i="1"/>
  <c r="CK672" i="1"/>
  <c r="CJ520" i="1"/>
  <c r="CL528" i="1"/>
  <c r="CI603" i="1"/>
  <c r="CK388" i="1"/>
  <c r="CH666" i="1"/>
  <c r="CJ115" i="1"/>
  <c r="CL713" i="1"/>
  <c r="CK647" i="1"/>
  <c r="CH192" i="1"/>
  <c r="CJ542" i="1"/>
  <c r="CL642" i="1"/>
  <c r="CI540" i="1"/>
  <c r="CK131" i="1"/>
  <c r="CH775" i="1"/>
  <c r="CL766" i="1"/>
  <c r="CI536" i="1"/>
  <c r="CK50" i="1"/>
  <c r="CH421" i="1"/>
  <c r="CJ833" i="1"/>
  <c r="CL831" i="1"/>
  <c r="CI830" i="1"/>
  <c r="CH580" i="1"/>
  <c r="CJ829" i="1"/>
  <c r="CL828" i="1"/>
  <c r="CI562" i="1"/>
  <c r="CK469" i="1"/>
  <c r="CH772" i="1"/>
  <c r="CJ515" i="1"/>
  <c r="CI628" i="1"/>
  <c r="CK399" i="1"/>
  <c r="CH728" i="1"/>
  <c r="CJ578" i="1"/>
  <c r="CL440" i="1"/>
  <c r="CI659" i="1"/>
  <c r="CK794" i="1"/>
  <c r="CJ247" i="1"/>
  <c r="CL509" i="1"/>
  <c r="CI787" i="1"/>
  <c r="CK593" i="1"/>
  <c r="CH557" i="1"/>
  <c r="CJ533" i="1"/>
  <c r="CL126" i="1"/>
  <c r="CI77" i="1"/>
  <c r="CK97" i="1"/>
  <c r="CH736" i="1"/>
  <c r="CJ167" i="1"/>
  <c r="CL785" i="1"/>
  <c r="CI293" i="1"/>
  <c r="CK54" i="1"/>
  <c r="CH470" i="1"/>
  <c r="CJ367" i="1"/>
  <c r="CL453" i="1"/>
  <c r="CI310" i="1"/>
  <c r="CK306" i="1"/>
  <c r="CH546" i="1"/>
  <c r="CJ203" i="1"/>
  <c r="CL320" i="1"/>
  <c r="CI284" i="1"/>
  <c r="CK226" i="1"/>
  <c r="CH471" i="1"/>
  <c r="CJ539" i="1"/>
  <c r="CL415" i="1"/>
  <c r="CI458" i="1"/>
  <c r="CK264" i="1"/>
  <c r="CH513" i="1"/>
  <c r="CJ637" i="1"/>
  <c r="CL445" i="1"/>
  <c r="CI163" i="1"/>
  <c r="CK197" i="1"/>
  <c r="CH216" i="1"/>
  <c r="CJ408" i="1"/>
  <c r="CL651" i="1"/>
  <c r="CI524" i="1"/>
  <c r="CK236" i="1"/>
  <c r="CH756" i="1"/>
  <c r="CJ302" i="1"/>
  <c r="CL800" i="1"/>
  <c r="CI663" i="1"/>
  <c r="CK721" i="1"/>
  <c r="CH674" i="1"/>
  <c r="CJ369" i="1"/>
  <c r="CL183" i="1"/>
  <c r="CI281" i="1"/>
  <c r="CK224" i="1"/>
  <c r="CH761" i="1"/>
  <c r="CJ173" i="1"/>
  <c r="CL500" i="1"/>
  <c r="CI120" i="1"/>
  <c r="CK718" i="1"/>
  <c r="CH240" i="1"/>
  <c r="CJ665" i="1"/>
  <c r="CL297" i="1"/>
  <c r="CI518" i="1"/>
  <c r="CK762" i="1"/>
  <c r="CH671" i="1"/>
  <c r="CJ300" i="1"/>
  <c r="CL816" i="1"/>
  <c r="CI560" i="1"/>
  <c r="CK685" i="1"/>
  <c r="CH414" i="1"/>
  <c r="CJ214" i="1"/>
  <c r="CL806" i="1"/>
  <c r="CI751" i="1"/>
  <c r="CK152" i="1"/>
  <c r="CH679" i="1"/>
  <c r="CJ350" i="1"/>
  <c r="CL487" i="1"/>
  <c r="CI443" i="1"/>
  <c r="CK493" i="1"/>
  <c r="CH492" i="1"/>
  <c r="CJ345" i="1"/>
  <c r="CL261" i="1"/>
  <c r="CI403" i="1"/>
  <c r="CK479" i="1"/>
  <c r="CH129" i="1"/>
  <c r="CJ294" i="1"/>
  <c r="CL643" i="1"/>
  <c r="CI55" i="1"/>
  <c r="CK311" i="1"/>
  <c r="CH80" i="1"/>
  <c r="CL207" i="1"/>
  <c r="CH207" i="1"/>
  <c r="CI809" i="1"/>
  <c r="CJ814" i="1"/>
  <c r="CK222" i="1"/>
  <c r="CL506" i="1"/>
  <c r="CH506" i="1"/>
  <c r="CI548" i="1"/>
  <c r="CJ276" i="1"/>
  <c r="CK511" i="1"/>
  <c r="CL640" i="1"/>
  <c r="CH640" i="1"/>
  <c r="CI188" i="1"/>
  <c r="CJ796" i="1"/>
  <c r="CK813" i="1"/>
  <c r="CL172" i="1"/>
  <c r="CH172" i="1"/>
  <c r="CI382" i="1"/>
  <c r="CJ269" i="1"/>
  <c r="CK457" i="1"/>
  <c r="CL164" i="1"/>
  <c r="CH164" i="1"/>
  <c r="CI741" i="1"/>
  <c r="CJ351" i="1"/>
  <c r="CK289" i="1"/>
  <c r="CL611" i="1"/>
  <c r="CH611" i="1"/>
  <c r="CI292" i="1"/>
  <c r="CJ383" i="1"/>
  <c r="CK645" i="1"/>
  <c r="CL417" i="1"/>
  <c r="CH417" i="1"/>
  <c r="CI739" i="1"/>
  <c r="CJ111" i="1"/>
  <c r="CK156" i="1"/>
  <c r="CL725" i="1"/>
  <c r="CH725" i="1"/>
  <c r="CI411" i="1"/>
  <c r="CJ296" i="1"/>
  <c r="CK714" i="1"/>
  <c r="CL210" i="1"/>
  <c r="CH210" i="1"/>
  <c r="CI544" i="1"/>
  <c r="CJ502" i="1"/>
  <c r="CK608" i="1"/>
  <c r="CL299" i="1"/>
  <c r="CH299" i="1"/>
  <c r="CI434" i="1"/>
  <c r="CJ318" i="1"/>
  <c r="CK541" i="1"/>
  <c r="CL710" i="1"/>
  <c r="CH710" i="1"/>
  <c r="CI238" i="1"/>
  <c r="CJ108" i="1"/>
  <c r="CK91" i="1"/>
  <c r="CL678" i="1"/>
  <c r="CH678" i="1"/>
  <c r="CI361" i="1"/>
  <c r="CJ66" i="1"/>
  <c r="CK605" i="1"/>
  <c r="CL547" i="1"/>
  <c r="CH547" i="1"/>
  <c r="CI590" i="1"/>
  <c r="CJ474" i="1"/>
  <c r="CK517" i="1"/>
  <c r="CL154" i="1"/>
  <c r="CH154" i="1"/>
  <c r="CI416" i="1"/>
  <c r="CJ791" i="1"/>
  <c r="CK675" i="1"/>
  <c r="CL482" i="1"/>
  <c r="CH482" i="1"/>
  <c r="CI746" i="1"/>
  <c r="CJ758" i="1"/>
  <c r="CK454" i="1"/>
  <c r="CL723" i="1"/>
  <c r="CH723" i="1"/>
  <c r="CI705" i="1"/>
  <c r="CJ171" i="1"/>
  <c r="CK804" i="1"/>
  <c r="CL792" i="1"/>
  <c r="CH792" i="1"/>
  <c r="CI402" i="1"/>
  <c r="CJ325" i="1"/>
  <c r="CK366" i="1"/>
  <c r="CL291" i="1"/>
  <c r="CH291" i="1"/>
  <c r="CI692" i="1"/>
  <c r="CJ392" i="1"/>
  <c r="CK808" i="1"/>
  <c r="CL312" i="1"/>
  <c r="CH312" i="1"/>
  <c r="CI178" i="1"/>
  <c r="CJ550" i="1"/>
  <c r="CK52" i="1"/>
  <c r="CL712" i="1"/>
  <c r="CH712" i="1"/>
  <c r="CI655" i="1"/>
  <c r="CJ460" i="1"/>
  <c r="CK768" i="1"/>
  <c r="CL138" i="1"/>
  <c r="CH138" i="1"/>
  <c r="CI584" i="1"/>
  <c r="CJ107" i="1"/>
  <c r="CK298" i="1"/>
  <c r="CL523" i="1"/>
  <c r="CH523" i="1"/>
  <c r="CI114" i="1"/>
  <c r="CJ180" i="1"/>
  <c r="CK594" i="1"/>
  <c r="CL526" i="1"/>
  <c r="CH526" i="1"/>
  <c r="CI722" i="1"/>
  <c r="CJ340" i="1"/>
  <c r="CK619" i="1"/>
  <c r="CL218" i="1"/>
  <c r="CH218" i="1"/>
  <c r="CI346" i="1"/>
  <c r="CJ253" i="1"/>
  <c r="CK148" i="1"/>
  <c r="CL217" i="1"/>
  <c r="CH217" i="1"/>
  <c r="CI165" i="1"/>
  <c r="CJ442" i="1"/>
  <c r="CK189" i="1"/>
  <c r="CL110" i="1"/>
  <c r="CH110" i="1"/>
  <c r="CI194" i="1"/>
  <c r="CJ531" i="1"/>
  <c r="CK190" i="1"/>
  <c r="CL537" i="1"/>
  <c r="CH537" i="1"/>
  <c r="CI343" i="1"/>
  <c r="CJ504" i="1"/>
  <c r="CK677" i="1"/>
  <c r="CL670" i="1"/>
  <c r="CH670" i="1"/>
  <c r="CI521" i="1"/>
  <c r="CJ658" i="1"/>
  <c r="CK649" i="1"/>
  <c r="CL321" i="1"/>
  <c r="CH321" i="1"/>
  <c r="CI394" i="1"/>
  <c r="CJ664" i="1"/>
  <c r="CK140" i="1"/>
  <c r="CL96" i="1"/>
  <c r="CH96" i="1"/>
  <c r="CI205" i="1"/>
  <c r="CJ639" i="1"/>
  <c r="CK490" i="1"/>
  <c r="CL693" i="1"/>
  <c r="CH693" i="1"/>
  <c r="CI364" i="1"/>
  <c r="CJ589" i="1"/>
  <c r="CK47" i="1"/>
  <c r="CL393" i="1"/>
  <c r="CH393" i="1"/>
  <c r="CI812" i="1"/>
  <c r="CJ757" i="1"/>
  <c r="CK339" i="1"/>
  <c r="CL14" i="1"/>
  <c r="CH14" i="1"/>
  <c r="CI626" i="1"/>
  <c r="CJ827" i="1"/>
  <c r="CK510" i="1"/>
  <c r="CL684" i="1"/>
  <c r="CH684" i="1"/>
  <c r="CI565" i="1"/>
  <c r="CJ633" i="1"/>
  <c r="CK495" i="1"/>
  <c r="CL141" i="1"/>
  <c r="CH141" i="1"/>
  <c r="CI322" i="1"/>
  <c r="CJ323" i="1"/>
  <c r="CK431" i="1"/>
  <c r="CL420" i="1"/>
  <c r="CH420" i="1"/>
  <c r="CI826" i="1"/>
  <c r="CJ538" i="1"/>
  <c r="CK439" i="1"/>
  <c r="CL552" i="1"/>
  <c r="CH552" i="1"/>
  <c r="CI338" i="1"/>
  <c r="CJ242" i="1"/>
  <c r="CK825" i="1"/>
  <c r="CL773" i="1"/>
  <c r="CH773" i="1"/>
  <c r="CI258" i="1"/>
  <c r="CJ657" i="1"/>
  <c r="CK824" i="1"/>
  <c r="CL823" i="1"/>
  <c r="CH823" i="1"/>
  <c r="CI793" i="1"/>
  <c r="CJ404" i="1"/>
  <c r="CK150" i="1"/>
  <c r="CL549" i="1"/>
  <c r="CH549" i="1"/>
  <c r="CI767" i="1"/>
  <c r="CJ595" i="1"/>
  <c r="CK786" i="1"/>
  <c r="CL143" i="1"/>
  <c r="CH143" i="1"/>
  <c r="CI559" i="1"/>
  <c r="CJ33" i="1"/>
  <c r="CK358" i="1"/>
  <c r="CL822" i="1"/>
  <c r="CH822" i="1"/>
  <c r="CI686" i="1"/>
  <c r="CJ821" i="1"/>
  <c r="CK543" i="1"/>
  <c r="CL20" i="1"/>
  <c r="CH20" i="1"/>
  <c r="CI803" i="1"/>
  <c r="CJ389" i="1"/>
  <c r="CK391" i="1"/>
  <c r="CL811" i="1"/>
  <c r="CH811" i="1"/>
  <c r="CI153" i="1"/>
  <c r="CJ753" i="1"/>
  <c r="CK419" i="1"/>
  <c r="CL288" i="1"/>
  <c r="CH288" i="1"/>
  <c r="CI535" i="1"/>
  <c r="CJ656" i="1"/>
  <c r="CK262" i="1"/>
  <c r="CL85" i="1"/>
  <c r="CH85" i="1"/>
  <c r="CI730" i="1"/>
  <c r="CJ215" i="1"/>
  <c r="CK760" i="1"/>
  <c r="CL654" i="1"/>
  <c r="CH654" i="1"/>
  <c r="CI329" i="1"/>
  <c r="CJ272" i="1"/>
  <c r="CK467" i="1"/>
  <c r="CL159" i="1"/>
  <c r="CH159" i="1"/>
  <c r="CI653" i="1"/>
  <c r="CJ484" i="1"/>
  <c r="CK208" i="1"/>
  <c r="CL83" i="1"/>
  <c r="CH83" i="1"/>
  <c r="CI225" i="1"/>
  <c r="CJ295" i="1"/>
  <c r="CK237" i="1"/>
  <c r="CK333" i="1"/>
  <c r="CI136" i="1"/>
  <c r="CH828" i="1"/>
  <c r="CL772" i="1"/>
  <c r="CK743" i="1"/>
  <c r="CJ781" i="1"/>
  <c r="CI627" i="1"/>
  <c r="CH440" i="1"/>
  <c r="CL618" i="1"/>
  <c r="CK220" i="1"/>
  <c r="CJ428" i="1"/>
  <c r="CI166" i="1"/>
  <c r="CH126" i="1"/>
  <c r="CL736" i="1"/>
  <c r="CK691" i="1"/>
  <c r="CJ676" i="1"/>
  <c r="CI425" i="1"/>
  <c r="CH453" i="1"/>
  <c r="CL546" i="1"/>
  <c r="CK101" i="1"/>
  <c r="CL471" i="1"/>
  <c r="CK597" i="1"/>
  <c r="CJ123" i="1"/>
  <c r="CI462" i="1"/>
  <c r="CH445" i="1"/>
  <c r="CL216" i="1"/>
  <c r="CK817" i="1"/>
  <c r="CH651" i="1"/>
  <c r="CL756" i="1"/>
  <c r="CK720" i="1"/>
  <c r="CJ480" i="1"/>
  <c r="CK28" i="1"/>
  <c r="CJ87" i="1"/>
  <c r="CI527" i="1"/>
  <c r="CH500" i="1"/>
  <c r="CL240" i="1"/>
  <c r="CK724" i="1"/>
  <c r="CJ317" i="1"/>
  <c r="CI235" i="1"/>
  <c r="CH816" i="1"/>
  <c r="CL414" i="1"/>
  <c r="CK328" i="1"/>
  <c r="CJ624" i="1"/>
  <c r="CI755" i="1"/>
  <c r="CH487" i="1"/>
  <c r="CL492" i="1"/>
  <c r="CK199" i="1"/>
  <c r="CJ554" i="1"/>
  <c r="CI315" i="1"/>
  <c r="CH643" i="1"/>
  <c r="CL80" i="1"/>
  <c r="CJ207" i="1"/>
  <c r="CL814" i="1"/>
  <c r="CI222" i="1"/>
  <c r="CK548" i="1"/>
  <c r="CH276" i="1"/>
  <c r="CJ640" i="1"/>
  <c r="CL796" i="1"/>
  <c r="CJ172" i="1"/>
  <c r="CL269" i="1"/>
  <c r="CI457" i="1"/>
  <c r="CK741" i="1"/>
  <c r="CH351" i="1"/>
  <c r="CJ611" i="1"/>
  <c r="CL383" i="1"/>
  <c r="CI645" i="1"/>
  <c r="CK739" i="1"/>
  <c r="CH111" i="1"/>
  <c r="CJ725" i="1"/>
  <c r="CL296" i="1"/>
  <c r="CI714" i="1"/>
  <c r="CK544" i="1"/>
  <c r="CH502" i="1"/>
  <c r="CJ299" i="1"/>
  <c r="CL318" i="1"/>
  <c r="CI541" i="1"/>
  <c r="CK238" i="1"/>
  <c r="CH108" i="1"/>
  <c r="CJ678" i="1"/>
  <c r="CL66" i="1"/>
  <c r="CI605" i="1"/>
  <c r="CK590" i="1"/>
  <c r="CH474" i="1"/>
  <c r="CJ154" i="1"/>
  <c r="CL791" i="1"/>
  <c r="CI675" i="1"/>
  <c r="CK746" i="1"/>
  <c r="CH758" i="1"/>
  <c r="CJ723" i="1"/>
  <c r="CL171" i="1"/>
  <c r="CJ792" i="1"/>
  <c r="CL325" i="1"/>
  <c r="CI366" i="1"/>
  <c r="CK692" i="1"/>
  <c r="CH392" i="1"/>
  <c r="CJ312" i="1"/>
  <c r="CL550" i="1"/>
  <c r="CI52" i="1"/>
  <c r="CK655" i="1"/>
  <c r="CH460" i="1"/>
  <c r="CJ138" i="1"/>
  <c r="CL107" i="1"/>
  <c r="CI298" i="1"/>
  <c r="CK114" i="1"/>
  <c r="CH180" i="1"/>
  <c r="CJ526" i="1"/>
  <c r="CL340" i="1"/>
  <c r="CI619" i="1"/>
  <c r="CK346" i="1"/>
  <c r="CH253" i="1"/>
  <c r="CJ217" i="1"/>
  <c r="CJ740" i="1"/>
  <c r="CL672" i="1"/>
  <c r="CI680" i="1"/>
  <c r="CK520" i="1"/>
  <c r="CH146" i="1"/>
  <c r="CJ603" i="1"/>
  <c r="CL388" i="1"/>
  <c r="CI666" i="1"/>
  <c r="CK115" i="1"/>
  <c r="CH496" i="1"/>
  <c r="CJ344" i="1"/>
  <c r="CL647" i="1"/>
  <c r="CI192" i="1"/>
  <c r="CK542" i="1"/>
  <c r="CH271" i="1"/>
  <c r="CJ540" i="1"/>
  <c r="CL131" i="1"/>
  <c r="CI775" i="1"/>
  <c r="CK555" i="1"/>
  <c r="CH333" i="1"/>
  <c r="CJ536" i="1"/>
  <c r="CL50" i="1"/>
  <c r="CI421" i="1"/>
  <c r="CK833" i="1"/>
  <c r="CH832" i="1"/>
  <c r="CJ830" i="1"/>
  <c r="CL534" i="1"/>
  <c r="CI580" i="1"/>
  <c r="CK829" i="1"/>
  <c r="CH668" i="1"/>
  <c r="CJ562" i="1"/>
  <c r="CL469" i="1"/>
  <c r="CI772" i="1"/>
  <c r="CK515" i="1"/>
  <c r="CH743" i="1"/>
  <c r="CJ628" i="1"/>
  <c r="CL399" i="1"/>
  <c r="CI728" i="1"/>
  <c r="CK578" i="1"/>
  <c r="CH727" i="1"/>
  <c r="CJ659" i="1"/>
  <c r="CL794" i="1"/>
  <c r="CI618" i="1"/>
  <c r="CK247" i="1"/>
  <c r="CH220" i="1"/>
  <c r="CJ787" i="1"/>
  <c r="CL593" i="1"/>
  <c r="CI557" i="1"/>
  <c r="CK533" i="1"/>
  <c r="CH308" i="1"/>
  <c r="CJ77" i="1"/>
  <c r="CL97" i="1"/>
  <c r="CI736" i="1"/>
  <c r="CK167" i="1"/>
  <c r="CH691" i="1"/>
  <c r="CJ293" i="1"/>
  <c r="CL54" i="1"/>
  <c r="CI470" i="1"/>
  <c r="CK367" i="1"/>
  <c r="CH449" i="1"/>
  <c r="CJ310" i="1"/>
  <c r="CL306" i="1"/>
  <c r="CI546" i="1"/>
  <c r="CK203" i="1"/>
  <c r="CH101" i="1"/>
  <c r="CJ284" i="1"/>
  <c r="CL226" i="1"/>
  <c r="CI471" i="1"/>
  <c r="CK539" i="1"/>
  <c r="CH597" i="1"/>
  <c r="CJ458" i="1"/>
  <c r="CL264" i="1"/>
  <c r="CI513" i="1"/>
  <c r="CK637" i="1"/>
  <c r="CH365" i="1"/>
  <c r="CJ163" i="1"/>
  <c r="CL197" i="1"/>
  <c r="CI216" i="1"/>
  <c r="CK408" i="1"/>
  <c r="CH817" i="1"/>
  <c r="CJ524" i="1"/>
  <c r="CL236" i="1"/>
  <c r="CI756" i="1"/>
  <c r="CK302" i="1"/>
  <c r="CH720" i="1"/>
  <c r="CJ663" i="1"/>
  <c r="CL721" i="1"/>
  <c r="CI674" i="1"/>
  <c r="CK369" i="1"/>
  <c r="CH28" i="1"/>
  <c r="CJ281" i="1"/>
  <c r="CL224" i="1"/>
  <c r="CI761" i="1"/>
  <c r="CK173" i="1"/>
  <c r="CH95" i="1"/>
  <c r="CJ120" i="1"/>
  <c r="CL718" i="1"/>
  <c r="CI240" i="1"/>
  <c r="CK665" i="1"/>
  <c r="CH724" i="1"/>
  <c r="CJ518" i="1"/>
  <c r="CL762" i="1"/>
  <c r="CI671" i="1"/>
  <c r="CK300" i="1"/>
  <c r="CH711" i="1"/>
  <c r="CJ560" i="1"/>
  <c r="CL685" i="1"/>
  <c r="CI414" i="1"/>
  <c r="CK214" i="1"/>
  <c r="CH328" i="1"/>
  <c r="CJ751" i="1"/>
  <c r="CL152" i="1"/>
  <c r="CI679" i="1"/>
  <c r="CK350" i="1"/>
  <c r="CH494" i="1"/>
  <c r="CJ443" i="1"/>
  <c r="CL493" i="1"/>
  <c r="CI492" i="1"/>
  <c r="CK345" i="1"/>
  <c r="CH199" i="1"/>
  <c r="CJ403" i="1"/>
  <c r="CL479" i="1"/>
  <c r="CI129" i="1"/>
  <c r="CK294" i="1"/>
  <c r="CH353" i="1"/>
  <c r="CJ55" i="1"/>
  <c r="CL311" i="1"/>
  <c r="CI80" i="1"/>
  <c r="CH435" i="1"/>
  <c r="CI207" i="1"/>
  <c r="CJ809" i="1"/>
  <c r="CK814" i="1"/>
  <c r="CL222" i="1"/>
  <c r="CH222" i="1"/>
  <c r="CI506" i="1"/>
  <c r="CJ548" i="1"/>
  <c r="CK276" i="1"/>
  <c r="CL511" i="1"/>
  <c r="CH511" i="1"/>
  <c r="CI640" i="1"/>
  <c r="CJ188" i="1"/>
  <c r="CK796" i="1"/>
  <c r="CL813" i="1"/>
  <c r="CH813" i="1"/>
  <c r="CI172" i="1"/>
  <c r="CJ382" i="1"/>
  <c r="CK269" i="1"/>
  <c r="CL457" i="1"/>
  <c r="CH457" i="1"/>
  <c r="CI164" i="1"/>
  <c r="CJ741" i="1"/>
  <c r="CK351" i="1"/>
  <c r="CL289" i="1"/>
  <c r="CH289" i="1"/>
  <c r="CI611" i="1"/>
  <c r="CJ292" i="1"/>
  <c r="CK383" i="1"/>
  <c r="CL645" i="1"/>
  <c r="CH645" i="1"/>
  <c r="CI417" i="1"/>
  <c r="CJ739" i="1"/>
  <c r="CK111" i="1"/>
  <c r="CL156" i="1"/>
  <c r="CH156" i="1"/>
  <c r="CI725" i="1"/>
  <c r="CJ411" i="1"/>
  <c r="CK296" i="1"/>
  <c r="CL714" i="1"/>
  <c r="CH714" i="1"/>
  <c r="CI210" i="1"/>
  <c r="CJ544" i="1"/>
  <c r="CK502" i="1"/>
  <c r="CL608" i="1"/>
  <c r="CH608" i="1"/>
  <c r="CI299" i="1"/>
  <c r="CJ434" i="1"/>
  <c r="CK318" i="1"/>
  <c r="CL541" i="1"/>
  <c r="CH541" i="1"/>
  <c r="CI710" i="1"/>
  <c r="CJ238" i="1"/>
  <c r="CK108" i="1"/>
  <c r="CL91" i="1"/>
  <c r="CH91" i="1"/>
  <c r="CI678" i="1"/>
  <c r="CJ361" i="1"/>
  <c r="CK66" i="1"/>
  <c r="CL605" i="1"/>
  <c r="CH605" i="1"/>
  <c r="CI547" i="1"/>
  <c r="CJ590" i="1"/>
  <c r="CK474" i="1"/>
  <c r="CL517" i="1"/>
  <c r="CH517" i="1"/>
  <c r="CI154" i="1"/>
  <c r="CJ416" i="1"/>
  <c r="CK791" i="1"/>
  <c r="CL675" i="1"/>
  <c r="CH675" i="1"/>
  <c r="CI482" i="1"/>
  <c r="CJ746" i="1"/>
  <c r="CK758" i="1"/>
  <c r="CL454" i="1"/>
  <c r="CH454" i="1"/>
  <c r="CI723" i="1"/>
  <c r="CJ705" i="1"/>
  <c r="CK171" i="1"/>
  <c r="CL804" i="1"/>
  <c r="CH804" i="1"/>
  <c r="CI792" i="1"/>
  <c r="CJ402" i="1"/>
  <c r="CK325" i="1"/>
  <c r="CL366" i="1"/>
  <c r="CH366" i="1"/>
  <c r="CI291" i="1"/>
  <c r="CJ692" i="1"/>
  <c r="CK392" i="1"/>
  <c r="CL808" i="1"/>
  <c r="CH808" i="1"/>
  <c r="CI312" i="1"/>
  <c r="CJ178" i="1"/>
  <c r="CK550" i="1"/>
  <c r="CL52" i="1"/>
  <c r="CH52" i="1"/>
  <c r="CI712" i="1"/>
  <c r="CJ655" i="1"/>
  <c r="CK460" i="1"/>
  <c r="CL768" i="1"/>
  <c r="CH768" i="1"/>
  <c r="CI138" i="1"/>
  <c r="CJ584" i="1"/>
  <c r="CK107" i="1"/>
  <c r="CL298" i="1"/>
  <c r="CH298" i="1"/>
  <c r="CI523" i="1"/>
  <c r="CJ114" i="1"/>
  <c r="CK180" i="1"/>
  <c r="CL594" i="1"/>
  <c r="CH594" i="1"/>
  <c r="CI526" i="1"/>
  <c r="CJ722" i="1"/>
  <c r="CK340" i="1"/>
  <c r="CL619" i="1"/>
  <c r="CH619" i="1"/>
  <c r="CI218" i="1"/>
  <c r="CJ346" i="1"/>
  <c r="CK253" i="1"/>
  <c r="CL148" i="1"/>
  <c r="CH148" i="1"/>
  <c r="CI217" i="1"/>
  <c r="CJ165" i="1"/>
  <c r="CK442" i="1"/>
  <c r="CL189" i="1"/>
  <c r="CH189" i="1"/>
  <c r="CI110" i="1"/>
  <c r="CJ194" i="1"/>
  <c r="CK531" i="1"/>
  <c r="CL190" i="1"/>
  <c r="CH190" i="1"/>
  <c r="CI537" i="1"/>
  <c r="CJ343" i="1"/>
  <c r="CK504" i="1"/>
  <c r="CL677" i="1"/>
  <c r="CH677" i="1"/>
  <c r="CI670" i="1"/>
  <c r="CJ521" i="1"/>
  <c r="CK658" i="1"/>
  <c r="CL649" i="1"/>
  <c r="CH649" i="1"/>
  <c r="CI321" i="1"/>
  <c r="CJ394" i="1"/>
  <c r="CK664" i="1"/>
  <c r="CL140" i="1"/>
  <c r="CH140" i="1"/>
  <c r="CI96" i="1"/>
  <c r="CJ205" i="1"/>
  <c r="CK639" i="1"/>
  <c r="CL490" i="1"/>
  <c r="CH490" i="1"/>
  <c r="CI693" i="1"/>
  <c r="CJ364" i="1"/>
  <c r="CK589" i="1"/>
  <c r="CL47" i="1"/>
  <c r="CH47" i="1"/>
  <c r="CI393" i="1"/>
  <c r="CJ812" i="1"/>
  <c r="CK757" i="1"/>
  <c r="CL339" i="1"/>
  <c r="CH339" i="1"/>
  <c r="CI14" i="1"/>
  <c r="CJ626" i="1"/>
  <c r="CK827" i="1"/>
  <c r="CL510" i="1"/>
  <c r="CH510" i="1"/>
  <c r="CI684" i="1"/>
  <c r="CJ565" i="1"/>
  <c r="CK633" i="1"/>
  <c r="CL495" i="1"/>
  <c r="CH495" i="1"/>
  <c r="CI141" i="1"/>
  <c r="CJ322" i="1"/>
  <c r="CK323" i="1"/>
  <c r="CL431" i="1"/>
  <c r="CH431" i="1"/>
  <c r="CI420" i="1"/>
  <c r="CJ826" i="1"/>
  <c r="CK538" i="1"/>
  <c r="CL439" i="1"/>
  <c r="CH439" i="1"/>
  <c r="CI552" i="1"/>
  <c r="CJ338" i="1"/>
  <c r="CK242" i="1"/>
  <c r="CL825" i="1"/>
  <c r="CH825" i="1"/>
  <c r="CI773" i="1"/>
  <c r="CJ258" i="1"/>
  <c r="CK657" i="1"/>
  <c r="CL824" i="1"/>
  <c r="CH824" i="1"/>
  <c r="CI823" i="1"/>
  <c r="CJ793" i="1"/>
  <c r="CK404" i="1"/>
  <c r="CL150" i="1"/>
  <c r="CH150" i="1"/>
  <c r="CI549" i="1"/>
  <c r="CJ767" i="1"/>
  <c r="CK595" i="1"/>
  <c r="CL786" i="1"/>
  <c r="CH786" i="1"/>
  <c r="CI143" i="1"/>
  <c r="CJ559" i="1"/>
  <c r="CK33" i="1"/>
  <c r="CL358" i="1"/>
  <c r="CH358" i="1"/>
  <c r="CI822" i="1"/>
  <c r="CJ686" i="1"/>
  <c r="CK821" i="1"/>
  <c r="CL543" i="1"/>
  <c r="CH543" i="1"/>
  <c r="CI20" i="1"/>
  <c r="CJ803" i="1"/>
  <c r="CK389" i="1"/>
  <c r="CL391" i="1"/>
  <c r="CH391" i="1"/>
  <c r="CI811" i="1"/>
  <c r="CJ153" i="1"/>
  <c r="CK753" i="1"/>
  <c r="CL419" i="1"/>
  <c r="CH419" i="1"/>
  <c r="CI288" i="1"/>
  <c r="CJ535" i="1"/>
  <c r="CK656" i="1"/>
  <c r="CL262" i="1"/>
  <c r="CH262" i="1"/>
  <c r="CI85" i="1"/>
  <c r="CJ730" i="1"/>
  <c r="CK215" i="1"/>
  <c r="CL760" i="1"/>
  <c r="CH760" i="1"/>
  <c r="CI654" i="1"/>
  <c r="CJ329" i="1"/>
  <c r="CK272" i="1"/>
  <c r="CL467" i="1"/>
  <c r="CH467" i="1"/>
  <c r="CI159" i="1"/>
  <c r="CJ653" i="1"/>
  <c r="CK484" i="1"/>
  <c r="CL208" i="1"/>
  <c r="CH208" i="1"/>
  <c r="CI83" i="1"/>
  <c r="CJ225" i="1"/>
  <c r="CK295" i="1"/>
  <c r="CL237" i="1"/>
  <c r="CH237" i="1"/>
  <c r="CJ106" i="1"/>
  <c r="CL680" i="1"/>
  <c r="CI797" i="1"/>
  <c r="CK146" i="1"/>
  <c r="CH528" i="1"/>
  <c r="CJ503" i="1"/>
  <c r="CL666" i="1"/>
  <c r="CI410" i="1"/>
  <c r="CK496" i="1"/>
  <c r="CH713" i="1"/>
  <c r="CJ232" i="1"/>
  <c r="CL192" i="1"/>
  <c r="CI587" i="1"/>
  <c r="CK271" i="1"/>
  <c r="CH642" i="1"/>
  <c r="CJ117" i="1"/>
  <c r="CL775" i="1"/>
  <c r="CI103" i="1"/>
  <c r="CH766" i="1"/>
  <c r="CJ759" i="1"/>
  <c r="CL421" i="1"/>
  <c r="CI69" i="1"/>
  <c r="CK832" i="1"/>
  <c r="CH831" i="1"/>
  <c r="CJ783" i="1"/>
  <c r="CL580" i="1"/>
  <c r="CK668" i="1"/>
  <c r="CJ818" i="1"/>
  <c r="CI601" i="1"/>
  <c r="CH569" i="1"/>
  <c r="CL728" i="1"/>
  <c r="CK727" i="1"/>
  <c r="CJ477" i="1"/>
  <c r="CI400" i="1"/>
  <c r="CH509" i="1"/>
  <c r="CL557" i="1"/>
  <c r="CK308" i="1"/>
  <c r="CJ395" i="1"/>
  <c r="CI709" i="1"/>
  <c r="CH785" i="1"/>
  <c r="CL470" i="1"/>
  <c r="CK449" i="1"/>
  <c r="CJ376" i="1"/>
  <c r="CI377" i="1"/>
  <c r="CH320" i="1"/>
  <c r="CJ105" i="1"/>
  <c r="CI285" i="1"/>
  <c r="CH415" i="1"/>
  <c r="CL513" i="1"/>
  <c r="CK365" i="1"/>
  <c r="CJ249" i="1"/>
  <c r="CI717" i="1"/>
  <c r="CJ466" i="1"/>
  <c r="CI617" i="1"/>
  <c r="CH800" i="1"/>
  <c r="CL674" i="1"/>
  <c r="CI732" i="1"/>
  <c r="CH183" i="1"/>
  <c r="CL761" i="1"/>
  <c r="CK95" i="1"/>
  <c r="CJ612" i="1"/>
  <c r="CI422" i="1"/>
  <c r="CH297" i="1"/>
  <c r="CL671" i="1"/>
  <c r="CK711" i="1"/>
  <c r="CJ119" i="1"/>
  <c r="CI583" i="1"/>
  <c r="CH806" i="1"/>
  <c r="CL679" i="1"/>
  <c r="CK494" i="1"/>
  <c r="CJ815" i="1"/>
  <c r="CI698" i="1"/>
  <c r="CH261" i="1"/>
  <c r="CL129" i="1"/>
  <c r="CK353" i="1"/>
  <c r="CJ248" i="1"/>
  <c r="CI435" i="1"/>
  <c r="CK809" i="1"/>
  <c r="CH814" i="1"/>
  <c r="CJ506" i="1"/>
  <c r="CL276" i="1"/>
  <c r="CI511" i="1"/>
  <c r="CK188" i="1"/>
  <c r="CH796" i="1"/>
  <c r="CI813" i="1"/>
  <c r="CK382" i="1"/>
  <c r="CH269" i="1"/>
  <c r="CJ164" i="1"/>
  <c r="CL351" i="1"/>
  <c r="CI289" i="1"/>
  <c r="CK292" i="1"/>
  <c r="CH383" i="1"/>
  <c r="CJ417" i="1"/>
  <c r="CL111" i="1"/>
  <c r="CI156" i="1"/>
  <c r="CK411" i="1"/>
  <c r="CH296" i="1"/>
  <c r="CJ210" i="1"/>
  <c r="CL502" i="1"/>
  <c r="CI608" i="1"/>
  <c r="CK434" i="1"/>
  <c r="CH318" i="1"/>
  <c r="CJ710" i="1"/>
  <c r="CL108" i="1"/>
  <c r="CI91" i="1"/>
  <c r="CK361" i="1"/>
  <c r="CH66" i="1"/>
  <c r="CJ547" i="1"/>
  <c r="CL474" i="1"/>
  <c r="CI517" i="1"/>
  <c r="CK416" i="1"/>
  <c r="CH791" i="1"/>
  <c r="CJ482" i="1"/>
  <c r="CL758" i="1"/>
  <c r="CI454" i="1"/>
  <c r="CK705" i="1"/>
  <c r="CH171" i="1"/>
  <c r="CI804" i="1"/>
  <c r="CK402" i="1"/>
  <c r="CH325" i="1"/>
  <c r="CJ291" i="1"/>
  <c r="CL392" i="1"/>
  <c r="CI808" i="1"/>
  <c r="CK178" i="1"/>
  <c r="CH550" i="1"/>
  <c r="CJ712" i="1"/>
  <c r="CL460" i="1"/>
  <c r="CI768" i="1"/>
  <c r="CK584" i="1"/>
  <c r="CH107" i="1"/>
  <c r="CJ523" i="1"/>
  <c r="CL180" i="1"/>
  <c r="CI594" i="1"/>
  <c r="CK722" i="1"/>
  <c r="CH340" i="1"/>
  <c r="CJ218" i="1"/>
  <c r="CL253" i="1"/>
  <c r="CI148" i="1"/>
  <c r="CK106" i="1"/>
  <c r="CI528" i="1"/>
  <c r="CL496" i="1"/>
  <c r="CJ587" i="1"/>
  <c r="CH131" i="1"/>
  <c r="CK759" i="1"/>
  <c r="CI831" i="1"/>
  <c r="CL668" i="1"/>
  <c r="CJ601" i="1"/>
  <c r="CH399" i="1"/>
  <c r="CK477" i="1"/>
  <c r="CI509" i="1"/>
  <c r="CL308" i="1"/>
  <c r="CJ709" i="1"/>
  <c r="CH54" i="1"/>
  <c r="CK376" i="1"/>
  <c r="CI320" i="1"/>
  <c r="CL597" i="1"/>
  <c r="CJ462" i="1"/>
  <c r="CH197" i="1"/>
  <c r="CK466" i="1"/>
  <c r="CI800" i="1"/>
  <c r="CL28" i="1"/>
  <c r="CJ527" i="1"/>
  <c r="CH718" i="1"/>
  <c r="CK317" i="1"/>
  <c r="CI816" i="1"/>
  <c r="CL328" i="1"/>
  <c r="CJ755" i="1"/>
  <c r="CH493" i="1"/>
  <c r="CK554" i="1"/>
  <c r="CI643" i="1"/>
  <c r="CK207" i="1"/>
  <c r="CJ222" i="1"/>
  <c r="CI276" i="1"/>
  <c r="CH188" i="1"/>
  <c r="CL382" i="1"/>
  <c r="CK164" i="1"/>
  <c r="CJ289" i="1"/>
  <c r="CI383" i="1"/>
  <c r="CH739" i="1"/>
  <c r="CL411" i="1"/>
  <c r="CK210" i="1"/>
  <c r="CJ608" i="1"/>
  <c r="CI318" i="1"/>
  <c r="CH238" i="1"/>
  <c r="CL361" i="1"/>
  <c r="CK547" i="1"/>
  <c r="CJ517" i="1"/>
  <c r="CI791" i="1"/>
  <c r="CH746" i="1"/>
  <c r="CL705" i="1"/>
  <c r="CK792" i="1"/>
  <c r="CJ366" i="1"/>
  <c r="CI392" i="1"/>
  <c r="CH178" i="1"/>
  <c r="CL655" i="1"/>
  <c r="CK138" i="1"/>
  <c r="CJ298" i="1"/>
  <c r="CI180" i="1"/>
  <c r="CH722" i="1"/>
  <c r="CL346" i="1"/>
  <c r="CK217" i="1"/>
  <c r="CL442" i="1"/>
  <c r="CI189" i="1"/>
  <c r="CK194" i="1"/>
  <c r="CH531" i="1"/>
  <c r="CJ537" i="1"/>
  <c r="CL504" i="1"/>
  <c r="CI677" i="1"/>
  <c r="CK521" i="1"/>
  <c r="CH658" i="1"/>
  <c r="CJ321" i="1"/>
  <c r="CL664" i="1"/>
  <c r="CI140" i="1"/>
  <c r="CK205" i="1"/>
  <c r="CH639" i="1"/>
  <c r="CJ693" i="1"/>
  <c r="CL589" i="1"/>
  <c r="CI47" i="1"/>
  <c r="CK812" i="1"/>
  <c r="CH757" i="1"/>
  <c r="CJ14" i="1"/>
  <c r="CL827" i="1"/>
  <c r="CI510" i="1"/>
  <c r="CK565" i="1"/>
  <c r="CH633" i="1"/>
  <c r="CJ141" i="1"/>
  <c r="CL323" i="1"/>
  <c r="CI431" i="1"/>
  <c r="CK826" i="1"/>
  <c r="CH538" i="1"/>
  <c r="CJ552" i="1"/>
  <c r="CL242" i="1"/>
  <c r="CI825" i="1"/>
  <c r="CK258" i="1"/>
  <c r="CH657" i="1"/>
  <c r="CJ823" i="1"/>
  <c r="CL404" i="1"/>
  <c r="CI150" i="1"/>
  <c r="CK767" i="1"/>
  <c r="CH595" i="1"/>
  <c r="CJ143" i="1"/>
  <c r="CL33" i="1"/>
  <c r="CI358" i="1"/>
  <c r="CK686" i="1"/>
  <c r="CH821" i="1"/>
  <c r="CJ20" i="1"/>
  <c r="CL389" i="1"/>
  <c r="CI391" i="1"/>
  <c r="CK153" i="1"/>
  <c r="CH753" i="1"/>
  <c r="CJ288" i="1"/>
  <c r="CL656" i="1"/>
  <c r="CI262" i="1"/>
  <c r="CK730" i="1"/>
  <c r="CH215" i="1"/>
  <c r="CJ654" i="1"/>
  <c r="CL272" i="1"/>
  <c r="CI467" i="1"/>
  <c r="CK653" i="1"/>
  <c r="CH484" i="1"/>
  <c r="CJ83" i="1"/>
  <c r="CL295" i="1"/>
  <c r="CI237" i="1"/>
  <c r="CL146" i="1"/>
  <c r="CJ410" i="1"/>
  <c r="CH647" i="1"/>
  <c r="CK117" i="1"/>
  <c r="CI766" i="1"/>
  <c r="CL832" i="1"/>
  <c r="CJ136" i="1"/>
  <c r="CH469" i="1"/>
  <c r="CK781" i="1"/>
  <c r="CI440" i="1"/>
  <c r="CL220" i="1"/>
  <c r="CJ166" i="1"/>
  <c r="CH97" i="1"/>
  <c r="CK676" i="1"/>
  <c r="CI453" i="1"/>
  <c r="CL101" i="1"/>
  <c r="CJ285" i="1"/>
  <c r="CH264" i="1"/>
  <c r="CK249" i="1"/>
  <c r="CI651" i="1"/>
  <c r="CL720" i="1"/>
  <c r="CJ732" i="1"/>
  <c r="CH224" i="1"/>
  <c r="CK612" i="1"/>
  <c r="CI297" i="1"/>
  <c r="CL711" i="1"/>
  <c r="CJ583" i="1"/>
  <c r="CH152" i="1"/>
  <c r="CK815" i="1"/>
  <c r="CI261" i="1"/>
  <c r="CL353" i="1"/>
  <c r="CJ435" i="1"/>
  <c r="CI814" i="1"/>
  <c r="CH548" i="1"/>
  <c r="CL188" i="1"/>
  <c r="CK172" i="1"/>
  <c r="CJ457" i="1"/>
  <c r="CI351" i="1"/>
  <c r="CH292" i="1"/>
  <c r="CL739" i="1"/>
  <c r="CK725" i="1"/>
  <c r="CJ714" i="1"/>
  <c r="CI502" i="1"/>
  <c r="CH434" i="1"/>
  <c r="CL238" i="1"/>
  <c r="CK678" i="1"/>
  <c r="CJ605" i="1"/>
  <c r="CI474" i="1"/>
  <c r="CH416" i="1"/>
  <c r="CL746" i="1"/>
  <c r="CK723" i="1"/>
  <c r="CJ804" i="1"/>
  <c r="CI325" i="1"/>
  <c r="CH692" i="1"/>
  <c r="CL178" i="1"/>
  <c r="CK712" i="1"/>
  <c r="CJ768" i="1"/>
  <c r="CI107" i="1"/>
  <c r="CH114" i="1"/>
  <c r="CL722" i="1"/>
  <c r="CK218" i="1"/>
  <c r="CJ148" i="1"/>
  <c r="CH165" i="1"/>
  <c r="CJ189" i="1"/>
  <c r="CL194" i="1"/>
  <c r="CI531" i="1"/>
  <c r="CK537" i="1"/>
  <c r="CH343" i="1"/>
  <c r="CJ677" i="1"/>
  <c r="CL521" i="1"/>
  <c r="CI658" i="1"/>
  <c r="CK321" i="1"/>
  <c r="CH394" i="1"/>
  <c r="CJ140" i="1"/>
  <c r="CL205" i="1"/>
  <c r="CI639" i="1"/>
  <c r="CK693" i="1"/>
  <c r="CH364" i="1"/>
  <c r="CJ47" i="1"/>
  <c r="CL812" i="1"/>
  <c r="CI757" i="1"/>
  <c r="CK14" i="1"/>
  <c r="CH626" i="1"/>
  <c r="CJ510" i="1"/>
  <c r="CL565" i="1"/>
  <c r="CI633" i="1"/>
  <c r="CK141" i="1"/>
  <c r="CH322" i="1"/>
  <c r="CJ431" i="1"/>
  <c r="CL826" i="1"/>
  <c r="CI538" i="1"/>
  <c r="CK552" i="1"/>
  <c r="CH338" i="1"/>
  <c r="CJ825" i="1"/>
  <c r="CL258" i="1"/>
  <c r="CI657" i="1"/>
  <c r="CK823" i="1"/>
  <c r="CH793" i="1"/>
  <c r="CJ150" i="1"/>
  <c r="CL767" i="1"/>
  <c r="CI595" i="1"/>
  <c r="CK143" i="1"/>
  <c r="CH559" i="1"/>
  <c r="CJ358" i="1"/>
  <c r="CL686" i="1"/>
  <c r="CI821" i="1"/>
  <c r="CK20" i="1"/>
  <c r="CH803" i="1"/>
  <c r="CJ391" i="1"/>
  <c r="CL153" i="1"/>
  <c r="CI753" i="1"/>
  <c r="CK288" i="1"/>
  <c r="CH535" i="1"/>
  <c r="CJ262" i="1"/>
  <c r="CL730" i="1"/>
  <c r="CI215" i="1"/>
  <c r="CK654" i="1"/>
  <c r="CH329" i="1"/>
  <c r="CJ467" i="1"/>
  <c r="CL653" i="1"/>
  <c r="CI484" i="1"/>
  <c r="CK83" i="1"/>
  <c r="CH225" i="1"/>
  <c r="CJ237" i="1"/>
  <c r="CJ797" i="1"/>
  <c r="CH388" i="1"/>
  <c r="CK232" i="1"/>
  <c r="CI642" i="1"/>
  <c r="CL333" i="1"/>
  <c r="CJ69" i="1"/>
  <c r="CH534" i="1"/>
  <c r="CK818" i="1"/>
  <c r="CI569" i="1"/>
  <c r="CL727" i="1"/>
  <c r="CJ400" i="1"/>
  <c r="CH593" i="1"/>
  <c r="CK395" i="1"/>
  <c r="CI785" i="1"/>
  <c r="CL449" i="1"/>
  <c r="CJ377" i="1"/>
  <c r="CH226" i="1"/>
  <c r="CK123" i="1"/>
  <c r="CI445" i="1"/>
  <c r="CL817" i="1"/>
  <c r="CJ617" i="1"/>
  <c r="CH721" i="1"/>
  <c r="CK87" i="1"/>
  <c r="CI500" i="1"/>
  <c r="CL724" i="1"/>
  <c r="CJ235" i="1"/>
  <c r="CH685" i="1"/>
  <c r="CK624" i="1"/>
  <c r="CI487" i="1"/>
  <c r="CL199" i="1"/>
  <c r="CJ315" i="1"/>
  <c r="CH311" i="1"/>
  <c r="CH809" i="1"/>
  <c r="CL548" i="1"/>
  <c r="CK640" i="1"/>
  <c r="CJ813" i="1"/>
  <c r="CI269" i="1"/>
  <c r="CH741" i="1"/>
  <c r="CL292" i="1"/>
  <c r="CK417" i="1"/>
  <c r="CJ156" i="1"/>
  <c r="CI296" i="1"/>
  <c r="CH544" i="1"/>
  <c r="CL434" i="1"/>
  <c r="CK710" i="1"/>
  <c r="CJ91" i="1"/>
  <c r="CI66" i="1"/>
  <c r="CH590" i="1"/>
  <c r="CL416" i="1"/>
  <c r="CK482" i="1"/>
  <c r="CJ454" i="1"/>
  <c r="CI171" i="1"/>
  <c r="CH402" i="1"/>
  <c r="CL692" i="1"/>
  <c r="CK312" i="1"/>
  <c r="CJ52" i="1"/>
  <c r="CI460" i="1"/>
  <c r="CH584" i="1"/>
  <c r="CL114" i="1"/>
  <c r="CK526" i="1"/>
  <c r="CJ619" i="1"/>
  <c r="CI253" i="1"/>
  <c r="CK165" i="1"/>
  <c r="CH442" i="1"/>
  <c r="CJ110" i="1"/>
  <c r="CL531" i="1"/>
  <c r="CI190" i="1"/>
  <c r="CK343" i="1"/>
  <c r="CH504" i="1"/>
  <c r="CJ670" i="1"/>
  <c r="CL658" i="1"/>
  <c r="CI649" i="1"/>
  <c r="CK394" i="1"/>
  <c r="CH664" i="1"/>
  <c r="CJ96" i="1"/>
  <c r="CL639" i="1"/>
  <c r="CI490" i="1"/>
  <c r="CK364" i="1"/>
  <c r="CH589" i="1"/>
  <c r="CJ393" i="1"/>
  <c r="CL757" i="1"/>
  <c r="CI339" i="1"/>
  <c r="CK626" i="1"/>
  <c r="CH827" i="1"/>
  <c r="CJ684" i="1"/>
  <c r="CL633" i="1"/>
  <c r="CI495" i="1"/>
  <c r="CK322" i="1"/>
  <c r="CH323" i="1"/>
  <c r="CJ420" i="1"/>
  <c r="CL538" i="1"/>
  <c r="CI439" i="1"/>
  <c r="CK338" i="1"/>
  <c r="CH242" i="1"/>
  <c r="CJ773" i="1"/>
  <c r="CL657" i="1"/>
  <c r="CI824" i="1"/>
  <c r="CK793" i="1"/>
  <c r="CH404" i="1"/>
  <c r="CJ549" i="1"/>
  <c r="CL595" i="1"/>
  <c r="CI786" i="1"/>
  <c r="CK559" i="1"/>
  <c r="CH33" i="1"/>
  <c r="CJ822" i="1"/>
  <c r="CL821" i="1"/>
  <c r="CI543" i="1"/>
  <c r="CK803" i="1"/>
  <c r="CH389" i="1"/>
  <c r="CJ811" i="1"/>
  <c r="CL753" i="1"/>
  <c r="CI419" i="1"/>
  <c r="CK535" i="1"/>
  <c r="CH656" i="1"/>
  <c r="CJ85" i="1"/>
  <c r="CL215" i="1"/>
  <c r="CI760" i="1"/>
  <c r="CK329" i="1"/>
  <c r="CH272" i="1"/>
  <c r="CJ159" i="1"/>
  <c r="CL484" i="1"/>
  <c r="CI208" i="1"/>
  <c r="CK225" i="1"/>
  <c r="CH295" i="1"/>
  <c r="CH672" i="1"/>
  <c r="CK503" i="1"/>
  <c r="CI713" i="1"/>
  <c r="CL271" i="1"/>
  <c r="CJ103" i="1"/>
  <c r="CH50" i="1"/>
  <c r="CK783" i="1"/>
  <c r="CI828" i="1"/>
  <c r="CL743" i="1"/>
  <c r="CJ627" i="1"/>
  <c r="CH794" i="1"/>
  <c r="CK428" i="1"/>
  <c r="CI126" i="1"/>
  <c r="CL691" i="1"/>
  <c r="CJ425" i="1"/>
  <c r="CH306" i="1"/>
  <c r="CK105" i="1"/>
  <c r="CI415" i="1"/>
  <c r="CL365" i="1"/>
  <c r="CJ717" i="1"/>
  <c r="CH236" i="1"/>
  <c r="CK480" i="1"/>
  <c r="CI183" i="1"/>
  <c r="CL95" i="1"/>
  <c r="CJ422" i="1"/>
  <c r="CH762" i="1"/>
  <c r="CK119" i="1"/>
  <c r="CI806" i="1"/>
  <c r="CL494" i="1"/>
  <c r="CJ698" i="1"/>
  <c r="CH479" i="1"/>
  <c r="CK248" i="1"/>
  <c r="CL809" i="1"/>
  <c r="CK506" i="1"/>
  <c r="CJ511" i="1"/>
  <c r="CI796" i="1"/>
  <c r="CH382" i="1"/>
  <c r="CL741" i="1"/>
  <c r="CK611" i="1"/>
  <c r="CJ645" i="1"/>
  <c r="CI111" i="1"/>
  <c r="CH411" i="1"/>
  <c r="CL544" i="1"/>
  <c r="CK299" i="1"/>
  <c r="CJ541" i="1"/>
  <c r="CI108" i="1"/>
  <c r="CH361" i="1"/>
  <c r="CL590" i="1"/>
  <c r="CK154" i="1"/>
  <c r="CJ675" i="1"/>
  <c r="CI758" i="1"/>
  <c r="CH705" i="1"/>
  <c r="CL402" i="1"/>
  <c r="CK291" i="1"/>
  <c r="CJ808" i="1"/>
  <c r="CI550" i="1"/>
  <c r="CH655" i="1"/>
  <c r="CL584" i="1"/>
  <c r="CK523" i="1"/>
  <c r="CJ594" i="1"/>
  <c r="CI340" i="1"/>
  <c r="CH346" i="1"/>
  <c r="CL165" i="1"/>
  <c r="CI442" i="1"/>
  <c r="CK110" i="1"/>
  <c r="CH194" i="1"/>
  <c r="CJ190" i="1"/>
  <c r="CL343" i="1"/>
  <c r="CI504" i="1"/>
  <c r="CK670" i="1"/>
  <c r="CH521" i="1"/>
  <c r="CJ649" i="1"/>
  <c r="CL394" i="1"/>
  <c r="CI664" i="1"/>
  <c r="CK96" i="1"/>
  <c r="CH205" i="1"/>
  <c r="CJ490" i="1"/>
  <c r="CL364" i="1"/>
  <c r="CI589" i="1"/>
  <c r="CK393" i="1"/>
  <c r="CH812" i="1"/>
  <c r="CJ339" i="1"/>
  <c r="CL626" i="1"/>
  <c r="CI827" i="1"/>
  <c r="CK684" i="1"/>
  <c r="CH565" i="1"/>
  <c r="CJ495" i="1"/>
  <c r="CL322" i="1"/>
  <c r="CI323" i="1"/>
  <c r="CK420" i="1"/>
  <c r="CH826" i="1"/>
  <c r="CJ439" i="1"/>
  <c r="CL338" i="1"/>
  <c r="CI242" i="1"/>
  <c r="CK773" i="1"/>
  <c r="CH258" i="1"/>
  <c r="CJ824" i="1"/>
  <c r="CL793" i="1"/>
  <c r="CI404" i="1"/>
  <c r="CK549" i="1"/>
  <c r="CH767" i="1"/>
  <c r="CJ786" i="1"/>
  <c r="CL559" i="1"/>
  <c r="CI33" i="1"/>
  <c r="CK822" i="1"/>
  <c r="CH686" i="1"/>
  <c r="CJ543" i="1"/>
  <c r="CL803" i="1"/>
  <c r="CI389" i="1"/>
  <c r="CK811" i="1"/>
  <c r="CH153" i="1"/>
  <c r="CJ419" i="1"/>
  <c r="CL535" i="1"/>
  <c r="CI656" i="1"/>
  <c r="CK85" i="1"/>
  <c r="CH730" i="1"/>
  <c r="CJ760" i="1"/>
  <c r="CL329" i="1"/>
  <c r="CI272" i="1"/>
  <c r="CK159" i="1"/>
  <c r="CH653" i="1"/>
  <c r="CJ208" i="1"/>
  <c r="CL225" i="1"/>
  <c r="CI295" i="1"/>
  <c r="DF531" i="1"/>
  <c r="DF364" i="1"/>
  <c r="DR457" i="1"/>
  <c r="CK137" i="2"/>
  <c r="DT457" i="1" s="1"/>
  <c r="DR108" i="1"/>
  <c r="CK100" i="2"/>
  <c r="DT108" i="1" s="1"/>
  <c r="CK84" i="2"/>
  <c r="DT215" i="1" s="1"/>
  <c r="DR215" i="1"/>
  <c r="CK208" i="2"/>
  <c r="DT679" i="1"/>
  <c r="DQ679" i="1"/>
  <c r="CK116" i="2"/>
  <c r="DT296" i="1" s="1"/>
  <c r="DR296" i="1"/>
  <c r="CK203" i="2"/>
  <c r="DT487" i="1" s="1"/>
  <c r="DR487" i="1"/>
  <c r="CK323" i="2"/>
  <c r="DT285" i="1" s="1"/>
  <c r="DR285" i="1"/>
  <c r="CK309" i="2"/>
  <c r="DT637" i="1"/>
  <c r="DR637" i="1"/>
  <c r="CK308" i="2"/>
  <c r="DT179" i="1" s="1"/>
  <c r="DR179" i="1"/>
  <c r="CK291" i="2"/>
  <c r="DT258" i="1" s="1"/>
  <c r="DR258" i="1"/>
  <c r="DR302" i="1"/>
  <c r="CK281" i="2"/>
  <c r="DT302" i="1" s="1"/>
  <c r="DR187" i="1"/>
  <c r="CK173" i="2"/>
  <c r="DT187" i="1" s="1"/>
  <c r="CK171" i="2"/>
  <c r="DQ248" i="1"/>
  <c r="DQ317" i="1"/>
  <c r="CK176" i="2"/>
  <c r="DT219" i="1" s="1"/>
  <c r="DR219" i="1"/>
  <c r="CK346" i="2"/>
  <c r="DT453" i="1" s="1"/>
  <c r="CK334" i="2"/>
  <c r="CK286" i="2"/>
  <c r="DT466" i="1" s="1"/>
  <c r="DR4" i="1"/>
  <c r="DQ665" i="1"/>
  <c r="CK204" i="2"/>
  <c r="DT494" i="1" s="1"/>
  <c r="DR494" i="1"/>
  <c r="CK180" i="2"/>
  <c r="DT315" i="1" s="1"/>
  <c r="DR315" i="1"/>
  <c r="CK371" i="2"/>
  <c r="DT308" i="1" s="1"/>
  <c r="DQ308" i="1"/>
  <c r="CK354" i="2"/>
  <c r="DT49" i="1" s="1"/>
  <c r="DQ49" i="1"/>
  <c r="CK352" i="2"/>
  <c r="DT54" i="1"/>
  <c r="DQ54" i="1"/>
  <c r="DR198" i="1"/>
  <c r="CK277" i="2"/>
  <c r="DT198" i="1"/>
  <c r="CK259" i="2"/>
  <c r="DT173" i="1" s="1"/>
  <c r="DR173" i="1"/>
  <c r="CK250" i="2"/>
  <c r="DT422" i="1" s="1"/>
  <c r="DR422" i="1"/>
  <c r="CK221" i="2"/>
  <c r="DT19" i="1" s="1"/>
  <c r="DR19" i="1"/>
  <c r="CK220" i="2"/>
  <c r="DT414" i="1" s="1"/>
  <c r="DR414" i="1"/>
  <c r="CK147" i="2"/>
  <c r="DT314" i="1" s="1"/>
  <c r="DQ314" i="1"/>
  <c r="CK143" i="2"/>
  <c r="DT813" i="1" s="1"/>
  <c r="DQ813" i="1"/>
  <c r="DQ377" i="1"/>
  <c r="DQ90" i="1"/>
  <c r="DR453" i="1"/>
  <c r="DR548" i="1"/>
  <c r="CK374" i="2"/>
  <c r="DT557" i="1"/>
  <c r="CK368" i="2"/>
  <c r="DT395" i="1" s="1"/>
  <c r="CK350" i="2"/>
  <c r="DT425" i="1"/>
  <c r="CK348" i="2"/>
  <c r="DT449" i="1" s="1"/>
  <c r="CK338" i="2"/>
  <c r="DT78" i="1" s="1"/>
  <c r="CK325" i="2"/>
  <c r="DT39" i="1" s="1"/>
  <c r="CK314" i="2"/>
  <c r="DT329" i="1" s="1"/>
  <c r="CK300" i="2"/>
  <c r="DT364" i="1" s="1"/>
  <c r="CK274" i="2"/>
  <c r="DT721" i="1"/>
  <c r="CK253" i="2"/>
  <c r="DT612" i="1" s="1"/>
  <c r="CK166" i="2"/>
  <c r="CK154" i="2"/>
  <c r="DT316" i="1" s="1"/>
  <c r="CK152" i="2"/>
  <c r="DT276" i="1" s="1"/>
  <c r="CK146" i="2"/>
  <c r="DT208" i="1" s="1"/>
  <c r="CK114" i="2"/>
  <c r="DT210" i="1" s="1"/>
  <c r="CK98" i="2"/>
  <c r="DT678" i="1" s="1"/>
  <c r="DQ78" i="1"/>
  <c r="DQ39" i="1"/>
  <c r="DQ329" i="1"/>
  <c r="DQ449" i="1"/>
  <c r="DQ276" i="1"/>
  <c r="DR349" i="1"/>
  <c r="CK230" i="2"/>
  <c r="DT300" i="1" s="1"/>
  <c r="DR583" i="1"/>
  <c r="DQ557" i="1"/>
  <c r="DR678" i="1"/>
  <c r="DR698" i="1"/>
  <c r="BY106" i="1"/>
  <c r="BZ672" i="1"/>
  <c r="CA680" i="1"/>
  <c r="CB797" i="1"/>
  <c r="BX797" i="1"/>
  <c r="BY520" i="1"/>
  <c r="BZ146" i="1"/>
  <c r="CA528" i="1"/>
  <c r="CB603" i="1"/>
  <c r="BX603" i="1"/>
  <c r="BY503" i="1"/>
  <c r="BZ388" i="1"/>
  <c r="CA666" i="1"/>
  <c r="CB410" i="1"/>
  <c r="BX410" i="1"/>
  <c r="BY115" i="1"/>
  <c r="BZ496" i="1"/>
  <c r="CA713" i="1"/>
  <c r="CB344" i="1"/>
  <c r="BX344" i="1"/>
  <c r="BY232" i="1"/>
  <c r="BZ647" i="1"/>
  <c r="CA192" i="1"/>
  <c r="CB587" i="1"/>
  <c r="BX587" i="1"/>
  <c r="BY542" i="1"/>
  <c r="BZ271" i="1"/>
  <c r="CA642" i="1"/>
  <c r="CB540" i="1"/>
  <c r="BX540" i="1"/>
  <c r="BY117" i="1"/>
  <c r="BZ131" i="1"/>
  <c r="CA775" i="1"/>
  <c r="CB103" i="1"/>
  <c r="BX103" i="1"/>
  <c r="BY555" i="1"/>
  <c r="BZ333" i="1"/>
  <c r="CA766" i="1"/>
  <c r="CB536" i="1"/>
  <c r="BX536" i="1"/>
  <c r="BY759" i="1"/>
  <c r="BZ50" i="1"/>
  <c r="CA421" i="1"/>
  <c r="CB69" i="1"/>
  <c r="BX69" i="1"/>
  <c r="BY833" i="1"/>
  <c r="BZ832" i="1"/>
  <c r="CA831" i="1"/>
  <c r="CB830" i="1"/>
  <c r="BX830" i="1"/>
  <c r="BY783" i="1"/>
  <c r="BZ534" i="1"/>
  <c r="CA580" i="1"/>
  <c r="CB136" i="1"/>
  <c r="BX136" i="1"/>
  <c r="BY829" i="1"/>
  <c r="BZ668" i="1"/>
  <c r="CA828" i="1"/>
  <c r="CB562" i="1"/>
  <c r="BX562" i="1"/>
  <c r="BY818" i="1"/>
  <c r="BZ469" i="1"/>
  <c r="CA772" i="1"/>
  <c r="CB601" i="1"/>
  <c r="BX601" i="1"/>
  <c r="BY515" i="1"/>
  <c r="BZ743" i="1"/>
  <c r="CA569" i="1"/>
  <c r="CB628" i="1"/>
  <c r="BX628" i="1"/>
  <c r="BY781" i="1"/>
  <c r="BZ399" i="1"/>
  <c r="CA728" i="1"/>
  <c r="CB627" i="1"/>
  <c r="BX627" i="1"/>
  <c r="BY578" i="1"/>
  <c r="BZ727" i="1"/>
  <c r="CA440" i="1"/>
  <c r="CB659" i="1"/>
  <c r="BX659" i="1"/>
  <c r="BY477" i="1"/>
  <c r="BZ794" i="1"/>
  <c r="CA618" i="1"/>
  <c r="CB400" i="1"/>
  <c r="BX400" i="1"/>
  <c r="BY247" i="1"/>
  <c r="BZ220" i="1"/>
  <c r="CA509" i="1"/>
  <c r="CB787" i="1"/>
  <c r="BX787" i="1"/>
  <c r="BY428" i="1"/>
  <c r="BZ593" i="1"/>
  <c r="CA557" i="1"/>
  <c r="CB166" i="1"/>
  <c r="BX166" i="1"/>
  <c r="BY533" i="1"/>
  <c r="BZ308" i="1"/>
  <c r="CA126" i="1"/>
  <c r="CB77" i="1"/>
  <c r="BX77" i="1"/>
  <c r="BY395" i="1"/>
  <c r="BZ97" i="1"/>
  <c r="CA736" i="1"/>
  <c r="CB709" i="1"/>
  <c r="BX709" i="1"/>
  <c r="BY167" i="1"/>
  <c r="BZ691" i="1"/>
  <c r="CA785" i="1"/>
  <c r="CB293" i="1"/>
  <c r="BX293" i="1"/>
  <c r="BY676" i="1"/>
  <c r="BZ54" i="1"/>
  <c r="CA470" i="1"/>
  <c r="CB425" i="1"/>
  <c r="BX425" i="1"/>
  <c r="BY367" i="1"/>
  <c r="BZ449" i="1"/>
  <c r="CA453" i="1"/>
  <c r="CB310" i="1"/>
  <c r="BX310" i="1"/>
  <c r="BY376" i="1"/>
  <c r="BZ306" i="1"/>
  <c r="CA546" i="1"/>
  <c r="CB377" i="1"/>
  <c r="BX377" i="1"/>
  <c r="BY203" i="1"/>
  <c r="BZ101" i="1"/>
  <c r="CA320" i="1"/>
  <c r="CB284" i="1"/>
  <c r="BX284" i="1"/>
  <c r="BY105" i="1"/>
  <c r="BZ226" i="1"/>
  <c r="CA471" i="1"/>
  <c r="CB285" i="1"/>
  <c r="BX285" i="1"/>
  <c r="BY539" i="1"/>
  <c r="BZ597" i="1"/>
  <c r="CA415" i="1"/>
  <c r="CB458" i="1"/>
  <c r="BX458" i="1"/>
  <c r="BY123" i="1"/>
  <c r="BZ264" i="1"/>
  <c r="CA513" i="1"/>
  <c r="CB462" i="1"/>
  <c r="BX462" i="1"/>
  <c r="BY637" i="1"/>
  <c r="BZ365" i="1"/>
  <c r="CA445" i="1"/>
  <c r="CB163" i="1"/>
  <c r="BX163" i="1"/>
  <c r="BY249" i="1"/>
  <c r="BZ197" i="1"/>
  <c r="CA216" i="1"/>
  <c r="CB717" i="1"/>
  <c r="BX717" i="1"/>
  <c r="BY408" i="1"/>
  <c r="BZ817" i="1"/>
  <c r="CA651" i="1"/>
  <c r="CB524" i="1"/>
  <c r="BX524" i="1"/>
  <c r="BY466" i="1"/>
  <c r="BZ236" i="1"/>
  <c r="CA756" i="1"/>
  <c r="CB617" i="1"/>
  <c r="BX617" i="1"/>
  <c r="BY302" i="1"/>
  <c r="BZ720" i="1"/>
  <c r="CA800" i="1"/>
  <c r="CB663" i="1"/>
  <c r="BX663" i="1"/>
  <c r="BY480" i="1"/>
  <c r="BZ721" i="1"/>
  <c r="CA674" i="1"/>
  <c r="CB732" i="1"/>
  <c r="BX732" i="1"/>
  <c r="BY369" i="1"/>
  <c r="BZ28" i="1"/>
  <c r="CA183" i="1"/>
  <c r="CB281" i="1"/>
  <c r="BX281" i="1"/>
  <c r="BY87" i="1"/>
  <c r="BZ224" i="1"/>
  <c r="CA761" i="1"/>
  <c r="CB527" i="1"/>
  <c r="BX527" i="1"/>
  <c r="BY173" i="1"/>
  <c r="BZ95" i="1"/>
  <c r="CA500" i="1"/>
  <c r="CB120" i="1"/>
  <c r="BX120" i="1"/>
  <c r="BY612" i="1"/>
  <c r="BZ718" i="1"/>
  <c r="CA240" i="1"/>
  <c r="CB422" i="1"/>
  <c r="BX422" i="1"/>
  <c r="BY665" i="1"/>
  <c r="BZ724" i="1"/>
  <c r="CA297" i="1"/>
  <c r="CB518" i="1"/>
  <c r="BX518" i="1"/>
  <c r="BY317" i="1"/>
  <c r="BZ762" i="1"/>
  <c r="CA671" i="1"/>
  <c r="CB235" i="1"/>
  <c r="BX235" i="1"/>
  <c r="BY300" i="1"/>
  <c r="BZ711" i="1"/>
  <c r="CA816" i="1"/>
  <c r="CB560" i="1"/>
  <c r="BX560" i="1"/>
  <c r="BY119" i="1"/>
  <c r="BZ685" i="1"/>
  <c r="CA414" i="1"/>
  <c r="CB583" i="1"/>
  <c r="BX583" i="1"/>
  <c r="BY214" i="1"/>
  <c r="BZ328" i="1"/>
  <c r="CA806" i="1"/>
  <c r="CB751" i="1"/>
  <c r="BX751" i="1"/>
  <c r="BY624" i="1"/>
  <c r="BZ152" i="1"/>
  <c r="CA679" i="1"/>
  <c r="CB755" i="1"/>
  <c r="BX755" i="1"/>
  <c r="BY350" i="1"/>
  <c r="BZ494" i="1"/>
  <c r="CA487" i="1"/>
  <c r="CB443" i="1"/>
  <c r="BX443" i="1"/>
  <c r="BY815" i="1"/>
  <c r="BZ493" i="1"/>
  <c r="CA492" i="1"/>
  <c r="CB698" i="1"/>
  <c r="BX698" i="1"/>
  <c r="BY345" i="1"/>
  <c r="BZ199" i="1"/>
  <c r="CA261" i="1"/>
  <c r="CB403" i="1"/>
  <c r="BX403" i="1"/>
  <c r="BY554" i="1"/>
  <c r="BZ479" i="1"/>
  <c r="CA129" i="1"/>
  <c r="CB315" i="1"/>
  <c r="BX315" i="1"/>
  <c r="BY294" i="1"/>
  <c r="BZ353" i="1"/>
  <c r="CA643" i="1"/>
  <c r="CB55" i="1"/>
  <c r="BX55" i="1"/>
  <c r="BY248" i="1"/>
  <c r="BZ311" i="1"/>
  <c r="CA80" i="1"/>
  <c r="CB435" i="1"/>
  <c r="BX435" i="1"/>
  <c r="CB106" i="1"/>
  <c r="BX106" i="1"/>
  <c r="BY672" i="1"/>
  <c r="BZ680" i="1"/>
  <c r="CA797" i="1"/>
  <c r="CB520" i="1"/>
  <c r="BX520" i="1"/>
  <c r="BY146" i="1"/>
  <c r="BZ528" i="1"/>
  <c r="CA603" i="1"/>
  <c r="CB503" i="1"/>
  <c r="BX503" i="1"/>
  <c r="BY388" i="1"/>
  <c r="BZ666" i="1"/>
  <c r="CA410" i="1"/>
  <c r="CB115" i="1"/>
  <c r="BX115" i="1"/>
  <c r="BY496" i="1"/>
  <c r="BZ713" i="1"/>
  <c r="CA344" i="1"/>
  <c r="CB232" i="1"/>
  <c r="BX232" i="1"/>
  <c r="BY647" i="1"/>
  <c r="BZ192" i="1"/>
  <c r="CA587" i="1"/>
  <c r="CB542" i="1"/>
  <c r="BX542" i="1"/>
  <c r="BY271" i="1"/>
  <c r="BZ642" i="1"/>
  <c r="CA540" i="1"/>
  <c r="CB117" i="1"/>
  <c r="BX117" i="1"/>
  <c r="BY131" i="1"/>
  <c r="BZ775" i="1"/>
  <c r="CA103" i="1"/>
  <c r="CB555" i="1"/>
  <c r="BX555" i="1"/>
  <c r="BY333" i="1"/>
  <c r="BZ766" i="1"/>
  <c r="CA536" i="1"/>
  <c r="CB759" i="1"/>
  <c r="BX759" i="1"/>
  <c r="BY50" i="1"/>
  <c r="BZ421" i="1"/>
  <c r="CA69" i="1"/>
  <c r="CB833" i="1"/>
  <c r="BX833" i="1"/>
  <c r="BY832" i="1"/>
  <c r="BZ831" i="1"/>
  <c r="CA830" i="1"/>
  <c r="CB783" i="1"/>
  <c r="BX783" i="1"/>
  <c r="BY534" i="1"/>
  <c r="BZ580" i="1"/>
  <c r="CA136" i="1"/>
  <c r="CB829" i="1"/>
  <c r="BX829" i="1"/>
  <c r="BY668" i="1"/>
  <c r="BZ828" i="1"/>
  <c r="CA562" i="1"/>
  <c r="CB818" i="1"/>
  <c r="BX818" i="1"/>
  <c r="BY469" i="1"/>
  <c r="BZ772" i="1"/>
  <c r="CA601" i="1"/>
  <c r="CB515" i="1"/>
  <c r="BX515" i="1"/>
  <c r="BY743" i="1"/>
  <c r="BZ569" i="1"/>
  <c r="CA628" i="1"/>
  <c r="CB781" i="1"/>
  <c r="BX781" i="1"/>
  <c r="BY399" i="1"/>
  <c r="BZ728" i="1"/>
  <c r="CA627" i="1"/>
  <c r="CB578" i="1"/>
  <c r="BX578" i="1"/>
  <c r="BY727" i="1"/>
  <c r="BZ440" i="1"/>
  <c r="CA659" i="1"/>
  <c r="CB477" i="1"/>
  <c r="BX477" i="1"/>
  <c r="BY794" i="1"/>
  <c r="BZ618" i="1"/>
  <c r="CA400" i="1"/>
  <c r="CB247" i="1"/>
  <c r="BX247" i="1"/>
  <c r="BY220" i="1"/>
  <c r="BZ509" i="1"/>
  <c r="CA787" i="1"/>
  <c r="CB428" i="1"/>
  <c r="BX428" i="1"/>
  <c r="BY593" i="1"/>
  <c r="BZ557" i="1"/>
  <c r="CA166" i="1"/>
  <c r="CB533" i="1"/>
  <c r="BX533" i="1"/>
  <c r="BY308" i="1"/>
  <c r="BZ126" i="1"/>
  <c r="CA77" i="1"/>
  <c r="CB395" i="1"/>
  <c r="BX395" i="1"/>
  <c r="BY97" i="1"/>
  <c r="BZ736" i="1"/>
  <c r="CA709" i="1"/>
  <c r="CB167" i="1"/>
  <c r="BX167" i="1"/>
  <c r="BY691" i="1"/>
  <c r="BZ785" i="1"/>
  <c r="CA293" i="1"/>
  <c r="CB676" i="1"/>
  <c r="BX676" i="1"/>
  <c r="BY54" i="1"/>
  <c r="BZ470" i="1"/>
  <c r="CA425" i="1"/>
  <c r="CB367" i="1"/>
  <c r="BX367" i="1"/>
  <c r="BY449" i="1"/>
  <c r="BZ453" i="1"/>
  <c r="CA310" i="1"/>
  <c r="CB376" i="1"/>
  <c r="BX376" i="1"/>
  <c r="BY306" i="1"/>
  <c r="BZ546" i="1"/>
  <c r="CA377" i="1"/>
  <c r="CB203" i="1"/>
  <c r="BX203" i="1"/>
  <c r="BY101" i="1"/>
  <c r="BZ320" i="1"/>
  <c r="CA284" i="1"/>
  <c r="CB105" i="1"/>
  <c r="BX105" i="1"/>
  <c r="BY226" i="1"/>
  <c r="BZ471" i="1"/>
  <c r="CA285" i="1"/>
  <c r="CB539" i="1"/>
  <c r="BX539" i="1"/>
  <c r="BY597" i="1"/>
  <c r="BZ415" i="1"/>
  <c r="CA458" i="1"/>
  <c r="CB123" i="1"/>
  <c r="BX123" i="1"/>
  <c r="BY264" i="1"/>
  <c r="BZ513" i="1"/>
  <c r="CA462" i="1"/>
  <c r="CB637" i="1"/>
  <c r="BX637" i="1"/>
  <c r="BY365" i="1"/>
  <c r="BZ445" i="1"/>
  <c r="CA163" i="1"/>
  <c r="CB249" i="1"/>
  <c r="BX249" i="1"/>
  <c r="BY197" i="1"/>
  <c r="BZ216" i="1"/>
  <c r="CA717" i="1"/>
  <c r="CB408" i="1"/>
  <c r="BX408" i="1"/>
  <c r="BY817" i="1"/>
  <c r="BZ651" i="1"/>
  <c r="CA524" i="1"/>
  <c r="CB466" i="1"/>
  <c r="BX466" i="1"/>
  <c r="BY236" i="1"/>
  <c r="BZ756" i="1"/>
  <c r="CA617" i="1"/>
  <c r="CB302" i="1"/>
  <c r="BX302" i="1"/>
  <c r="BY720" i="1"/>
  <c r="BZ800" i="1"/>
  <c r="CA663" i="1"/>
  <c r="CB480" i="1"/>
  <c r="BX480" i="1"/>
  <c r="BY721" i="1"/>
  <c r="BZ674" i="1"/>
  <c r="CA732" i="1"/>
  <c r="CB369" i="1"/>
  <c r="BX369" i="1"/>
  <c r="BY28" i="1"/>
  <c r="BZ183" i="1"/>
  <c r="CA281" i="1"/>
  <c r="CB87" i="1"/>
  <c r="BX87" i="1"/>
  <c r="BY224" i="1"/>
  <c r="BZ761" i="1"/>
  <c r="CA527" i="1"/>
  <c r="CB173" i="1"/>
  <c r="BX173" i="1"/>
  <c r="BY95" i="1"/>
  <c r="BZ500" i="1"/>
  <c r="CA120" i="1"/>
  <c r="CB612" i="1"/>
  <c r="BX612" i="1"/>
  <c r="BY718" i="1"/>
  <c r="BZ240" i="1"/>
  <c r="CA422" i="1"/>
  <c r="CB665" i="1"/>
  <c r="BX665" i="1"/>
  <c r="BY724" i="1"/>
  <c r="BZ297" i="1"/>
  <c r="CA518" i="1"/>
  <c r="CB317" i="1"/>
  <c r="BX317" i="1"/>
  <c r="BY762" i="1"/>
  <c r="BZ671" i="1"/>
  <c r="CA235" i="1"/>
  <c r="CB300" i="1"/>
  <c r="BX300" i="1"/>
  <c r="BY711" i="1"/>
  <c r="BZ816" i="1"/>
  <c r="CA560" i="1"/>
  <c r="CB119" i="1"/>
  <c r="BX119" i="1"/>
  <c r="BY685" i="1"/>
  <c r="BZ414" i="1"/>
  <c r="CA583" i="1"/>
  <c r="CB214" i="1"/>
  <c r="BX214" i="1"/>
  <c r="BY328" i="1"/>
  <c r="BZ806" i="1"/>
  <c r="CA751" i="1"/>
  <c r="CB624" i="1"/>
  <c r="BX624" i="1"/>
  <c r="BY152" i="1"/>
  <c r="BZ679" i="1"/>
  <c r="CA755" i="1"/>
  <c r="CB350" i="1"/>
  <c r="BX350" i="1"/>
  <c r="BY494" i="1"/>
  <c r="BZ487" i="1"/>
  <c r="CA443" i="1"/>
  <c r="CB815" i="1"/>
  <c r="BX815" i="1"/>
  <c r="BY493" i="1"/>
  <c r="BZ492" i="1"/>
  <c r="CA698" i="1"/>
  <c r="CB345" i="1"/>
  <c r="BX345" i="1"/>
  <c r="BY199" i="1"/>
  <c r="BZ261" i="1"/>
  <c r="CA403" i="1"/>
  <c r="CB554" i="1"/>
  <c r="BX554" i="1"/>
  <c r="BY479" i="1"/>
  <c r="BZ129" i="1"/>
  <c r="CA315" i="1"/>
  <c r="CB294" i="1"/>
  <c r="BX294" i="1"/>
  <c r="BY353" i="1"/>
  <c r="BZ643" i="1"/>
  <c r="CA55" i="1"/>
  <c r="CB248" i="1"/>
  <c r="BX248" i="1"/>
  <c r="BY311" i="1"/>
  <c r="BZ80" i="1"/>
  <c r="CA435" i="1"/>
  <c r="CB207" i="1"/>
  <c r="CA672" i="1"/>
  <c r="BX680" i="1"/>
  <c r="BZ520" i="1"/>
  <c r="CB528" i="1"/>
  <c r="BY603" i="1"/>
  <c r="CA388" i="1"/>
  <c r="BX666" i="1"/>
  <c r="BZ115" i="1"/>
  <c r="CB713" i="1"/>
  <c r="BY344" i="1"/>
  <c r="CA647" i="1"/>
  <c r="BX192" i="1"/>
  <c r="BZ542" i="1"/>
  <c r="CB642" i="1"/>
  <c r="BY540" i="1"/>
  <c r="CA131" i="1"/>
  <c r="BX775" i="1"/>
  <c r="BZ555" i="1"/>
  <c r="CB766" i="1"/>
  <c r="BY536" i="1"/>
  <c r="CA50" i="1"/>
  <c r="BX421" i="1"/>
  <c r="BZ833" i="1"/>
  <c r="CB831" i="1"/>
  <c r="BY830" i="1"/>
  <c r="CA534" i="1"/>
  <c r="BX580" i="1"/>
  <c r="BZ829" i="1"/>
  <c r="CB828" i="1"/>
  <c r="BY562" i="1"/>
  <c r="CA469" i="1"/>
  <c r="BX772" i="1"/>
  <c r="BZ515" i="1"/>
  <c r="CB569" i="1"/>
  <c r="BY628" i="1"/>
  <c r="CA399" i="1"/>
  <c r="BX728" i="1"/>
  <c r="BZ578" i="1"/>
  <c r="CB440" i="1"/>
  <c r="BY659" i="1"/>
  <c r="CA794" i="1"/>
  <c r="BX618" i="1"/>
  <c r="BZ247" i="1"/>
  <c r="CB509" i="1"/>
  <c r="BY787" i="1"/>
  <c r="CA593" i="1"/>
  <c r="BX557" i="1"/>
  <c r="BZ533" i="1"/>
  <c r="CB126" i="1"/>
  <c r="BY77" i="1"/>
  <c r="CA97" i="1"/>
  <c r="BX736" i="1"/>
  <c r="BZ167" i="1"/>
  <c r="CB785" i="1"/>
  <c r="BY293" i="1"/>
  <c r="CA54" i="1"/>
  <c r="BX470" i="1"/>
  <c r="BZ367" i="1"/>
  <c r="CB453" i="1"/>
  <c r="BY310" i="1"/>
  <c r="CA306" i="1"/>
  <c r="BX546" i="1"/>
  <c r="BZ203" i="1"/>
  <c r="CB320" i="1"/>
  <c r="BY284" i="1"/>
  <c r="CA226" i="1"/>
  <c r="BX471" i="1"/>
  <c r="BZ539" i="1"/>
  <c r="CB415" i="1"/>
  <c r="BY458" i="1"/>
  <c r="CA264" i="1"/>
  <c r="BX513" i="1"/>
  <c r="BZ637" i="1"/>
  <c r="CB445" i="1"/>
  <c r="BY163" i="1"/>
  <c r="CA197" i="1"/>
  <c r="BX216" i="1"/>
  <c r="BZ408" i="1"/>
  <c r="CB651" i="1"/>
  <c r="BY524" i="1"/>
  <c r="CA236" i="1"/>
  <c r="BX756" i="1"/>
  <c r="BZ302" i="1"/>
  <c r="CB800" i="1"/>
  <c r="BY663" i="1"/>
  <c r="CA721" i="1"/>
  <c r="BX674" i="1"/>
  <c r="BZ369" i="1"/>
  <c r="CB183" i="1"/>
  <c r="BY281" i="1"/>
  <c r="CA224" i="1"/>
  <c r="BX761" i="1"/>
  <c r="BZ173" i="1"/>
  <c r="CB500" i="1"/>
  <c r="BY120" i="1"/>
  <c r="CA718" i="1"/>
  <c r="BX240" i="1"/>
  <c r="BZ665" i="1"/>
  <c r="CB297" i="1"/>
  <c r="BY518" i="1"/>
  <c r="CA762" i="1"/>
  <c r="BX671" i="1"/>
  <c r="BZ300" i="1"/>
  <c r="CB816" i="1"/>
  <c r="BY560" i="1"/>
  <c r="CA685" i="1"/>
  <c r="BX414" i="1"/>
  <c r="BZ214" i="1"/>
  <c r="CB806" i="1"/>
  <c r="BY751" i="1"/>
  <c r="CA152" i="1"/>
  <c r="BX679" i="1"/>
  <c r="BZ350" i="1"/>
  <c r="CB487" i="1"/>
  <c r="BY443" i="1"/>
  <c r="CA493" i="1"/>
  <c r="BX492" i="1"/>
  <c r="BZ345" i="1"/>
  <c r="CB261" i="1"/>
  <c r="BY403" i="1"/>
  <c r="CA479" i="1"/>
  <c r="BX129" i="1"/>
  <c r="BZ294" i="1"/>
  <c r="CB643" i="1"/>
  <c r="BY55" i="1"/>
  <c r="CA311" i="1"/>
  <c r="BX80" i="1"/>
  <c r="BZ207" i="1"/>
  <c r="CA809" i="1"/>
  <c r="CB814" i="1"/>
  <c r="BX814" i="1"/>
  <c r="BY222" i="1"/>
  <c r="BZ506" i="1"/>
  <c r="CA548" i="1"/>
  <c r="CB276" i="1"/>
  <c r="BX276" i="1"/>
  <c r="BY511" i="1"/>
  <c r="BZ640" i="1"/>
  <c r="CA188" i="1"/>
  <c r="CB796" i="1"/>
  <c r="BX796" i="1"/>
  <c r="BY813" i="1"/>
  <c r="BZ172" i="1"/>
  <c r="CA382" i="1"/>
  <c r="CB269" i="1"/>
  <c r="BX269" i="1"/>
  <c r="BY457" i="1"/>
  <c r="BZ164" i="1"/>
  <c r="CA741" i="1"/>
  <c r="CB351" i="1"/>
  <c r="BX351" i="1"/>
  <c r="BY289" i="1"/>
  <c r="BZ611" i="1"/>
  <c r="CA292" i="1"/>
  <c r="CB383" i="1"/>
  <c r="BX383" i="1"/>
  <c r="BY645" i="1"/>
  <c r="BZ417" i="1"/>
  <c r="CA739" i="1"/>
  <c r="CB111" i="1"/>
  <c r="BX111" i="1"/>
  <c r="BY156" i="1"/>
  <c r="BZ725" i="1"/>
  <c r="CA411" i="1"/>
  <c r="CB296" i="1"/>
  <c r="BX296" i="1"/>
  <c r="BY714" i="1"/>
  <c r="BZ210" i="1"/>
  <c r="CA544" i="1"/>
  <c r="CB502" i="1"/>
  <c r="BX502" i="1"/>
  <c r="BY608" i="1"/>
  <c r="BZ299" i="1"/>
  <c r="CA434" i="1"/>
  <c r="CB318" i="1"/>
  <c r="BX318" i="1"/>
  <c r="BY541" i="1"/>
  <c r="BZ710" i="1"/>
  <c r="CA238" i="1"/>
  <c r="CB108" i="1"/>
  <c r="BX108" i="1"/>
  <c r="BY91" i="1"/>
  <c r="BZ678" i="1"/>
  <c r="CA361" i="1"/>
  <c r="CB66" i="1"/>
  <c r="BX66" i="1"/>
  <c r="BY605" i="1"/>
  <c r="BZ547" i="1"/>
  <c r="CA590" i="1"/>
  <c r="CB474" i="1"/>
  <c r="BX474" i="1"/>
  <c r="BY517" i="1"/>
  <c r="BZ154" i="1"/>
  <c r="CA416" i="1"/>
  <c r="CB791" i="1"/>
  <c r="BX791" i="1"/>
  <c r="BY675" i="1"/>
  <c r="BZ482" i="1"/>
  <c r="CA746" i="1"/>
  <c r="CB758" i="1"/>
  <c r="BX758" i="1"/>
  <c r="BY454" i="1"/>
  <c r="BZ723" i="1"/>
  <c r="CA705" i="1"/>
  <c r="CB171" i="1"/>
  <c r="BX171" i="1"/>
  <c r="BY804" i="1"/>
  <c r="BZ792" i="1"/>
  <c r="CA402" i="1"/>
  <c r="CB325" i="1"/>
  <c r="BX325" i="1"/>
  <c r="BY366" i="1"/>
  <c r="BZ291" i="1"/>
  <c r="CA692" i="1"/>
  <c r="CB392" i="1"/>
  <c r="BX392" i="1"/>
  <c r="BY808" i="1"/>
  <c r="BZ312" i="1"/>
  <c r="CA178" i="1"/>
  <c r="CB550" i="1"/>
  <c r="BX550" i="1"/>
  <c r="BY52" i="1"/>
  <c r="BZ712" i="1"/>
  <c r="CA655" i="1"/>
  <c r="CB460" i="1"/>
  <c r="BX460" i="1"/>
  <c r="BY768" i="1"/>
  <c r="BZ138" i="1"/>
  <c r="CA584" i="1"/>
  <c r="CB107" i="1"/>
  <c r="BX107" i="1"/>
  <c r="BY298" i="1"/>
  <c r="BZ523" i="1"/>
  <c r="CA114" i="1"/>
  <c r="CB180" i="1"/>
  <c r="BX180" i="1"/>
  <c r="BY594" i="1"/>
  <c r="BZ526" i="1"/>
  <c r="CA722" i="1"/>
  <c r="CB340" i="1"/>
  <c r="BX340" i="1"/>
  <c r="BY619" i="1"/>
  <c r="BZ218" i="1"/>
  <c r="CA346" i="1"/>
  <c r="CB253" i="1"/>
  <c r="BX253" i="1"/>
  <c r="BY148" i="1"/>
  <c r="BZ217" i="1"/>
  <c r="CA165" i="1"/>
  <c r="CB442" i="1"/>
  <c r="BX442" i="1"/>
  <c r="BY189" i="1"/>
  <c r="BZ110" i="1"/>
  <c r="CA194" i="1"/>
  <c r="CB531" i="1"/>
  <c r="BX531" i="1"/>
  <c r="CB672" i="1"/>
  <c r="BY680" i="1"/>
  <c r="CA520" i="1"/>
  <c r="BX146" i="1"/>
  <c r="BZ603" i="1"/>
  <c r="CB388" i="1"/>
  <c r="BY666" i="1"/>
  <c r="CA115" i="1"/>
  <c r="BX496" i="1"/>
  <c r="BZ344" i="1"/>
  <c r="CB647" i="1"/>
  <c r="BY192" i="1"/>
  <c r="CA542" i="1"/>
  <c r="BX271" i="1"/>
  <c r="BZ540" i="1"/>
  <c r="CB131" i="1"/>
  <c r="BY775" i="1"/>
  <c r="CA555" i="1"/>
  <c r="BX333" i="1"/>
  <c r="BZ536" i="1"/>
  <c r="CB50" i="1"/>
  <c r="BY421" i="1"/>
  <c r="CA833" i="1"/>
  <c r="BX832" i="1"/>
  <c r="BZ830" i="1"/>
  <c r="CB534" i="1"/>
  <c r="BY580" i="1"/>
  <c r="CA829" i="1"/>
  <c r="BX668" i="1"/>
  <c r="BZ562" i="1"/>
  <c r="CB469" i="1"/>
  <c r="BY772" i="1"/>
  <c r="CA515" i="1"/>
  <c r="BX743" i="1"/>
  <c r="BZ628" i="1"/>
  <c r="CB399" i="1"/>
  <c r="BY728" i="1"/>
  <c r="CA578" i="1"/>
  <c r="BX727" i="1"/>
  <c r="BZ659" i="1"/>
  <c r="CB794" i="1"/>
  <c r="BY618" i="1"/>
  <c r="CA247" i="1"/>
  <c r="BX220" i="1"/>
  <c r="BZ787" i="1"/>
  <c r="CB593" i="1"/>
  <c r="BY557" i="1"/>
  <c r="CA533" i="1"/>
  <c r="BX308" i="1"/>
  <c r="BZ77" i="1"/>
  <c r="CB97" i="1"/>
  <c r="BY736" i="1"/>
  <c r="CA167" i="1"/>
  <c r="BX691" i="1"/>
  <c r="BZ293" i="1"/>
  <c r="CB54" i="1"/>
  <c r="BY470" i="1"/>
  <c r="CA367" i="1"/>
  <c r="BX449" i="1"/>
  <c r="BZ310" i="1"/>
  <c r="CB306" i="1"/>
  <c r="BY546" i="1"/>
  <c r="CA203" i="1"/>
  <c r="BX101" i="1"/>
  <c r="BZ284" i="1"/>
  <c r="CB226" i="1"/>
  <c r="BY471" i="1"/>
  <c r="CA539" i="1"/>
  <c r="BX597" i="1"/>
  <c r="BZ458" i="1"/>
  <c r="CB264" i="1"/>
  <c r="BY513" i="1"/>
  <c r="CA637" i="1"/>
  <c r="BX365" i="1"/>
  <c r="BZ163" i="1"/>
  <c r="CB197" i="1"/>
  <c r="BY216" i="1"/>
  <c r="CA408" i="1"/>
  <c r="BX817" i="1"/>
  <c r="BZ524" i="1"/>
  <c r="CB236" i="1"/>
  <c r="BY756" i="1"/>
  <c r="CA302" i="1"/>
  <c r="BX720" i="1"/>
  <c r="BZ663" i="1"/>
  <c r="CB721" i="1"/>
  <c r="BY674" i="1"/>
  <c r="CA369" i="1"/>
  <c r="BX28" i="1"/>
  <c r="BZ281" i="1"/>
  <c r="CB224" i="1"/>
  <c r="BY761" i="1"/>
  <c r="CA173" i="1"/>
  <c r="BX95" i="1"/>
  <c r="BZ120" i="1"/>
  <c r="CB718" i="1"/>
  <c r="BY240" i="1"/>
  <c r="CA665" i="1"/>
  <c r="BX724" i="1"/>
  <c r="BZ518" i="1"/>
  <c r="CB762" i="1"/>
  <c r="BY671" i="1"/>
  <c r="CA300" i="1"/>
  <c r="BX711" i="1"/>
  <c r="BZ560" i="1"/>
  <c r="CB685" i="1"/>
  <c r="BY414" i="1"/>
  <c r="CA214" i="1"/>
  <c r="BX328" i="1"/>
  <c r="BZ751" i="1"/>
  <c r="CB152" i="1"/>
  <c r="BY679" i="1"/>
  <c r="CA350" i="1"/>
  <c r="BX494" i="1"/>
  <c r="BZ443" i="1"/>
  <c r="CB493" i="1"/>
  <c r="BY492" i="1"/>
  <c r="CA345" i="1"/>
  <c r="BX199" i="1"/>
  <c r="BZ403" i="1"/>
  <c r="CB479" i="1"/>
  <c r="BY129" i="1"/>
  <c r="CA294" i="1"/>
  <c r="BX353" i="1"/>
  <c r="BZ55" i="1"/>
  <c r="CB311" i="1"/>
  <c r="BY80" i="1"/>
  <c r="CA207" i="1"/>
  <c r="CB809" i="1"/>
  <c r="BX809" i="1"/>
  <c r="BY814" i="1"/>
  <c r="BZ222" i="1"/>
  <c r="CA506" i="1"/>
  <c r="CB548" i="1"/>
  <c r="BX548" i="1"/>
  <c r="BY276" i="1"/>
  <c r="BZ511" i="1"/>
  <c r="CA640" i="1"/>
  <c r="CB188" i="1"/>
  <c r="BX188" i="1"/>
  <c r="BY796" i="1"/>
  <c r="BZ813" i="1"/>
  <c r="CA172" i="1"/>
  <c r="CB382" i="1"/>
  <c r="BX382" i="1"/>
  <c r="BY269" i="1"/>
  <c r="BZ457" i="1"/>
  <c r="CA164" i="1"/>
  <c r="CB741" i="1"/>
  <c r="BX741" i="1"/>
  <c r="BY351" i="1"/>
  <c r="BZ289" i="1"/>
  <c r="CA611" i="1"/>
  <c r="CB292" i="1"/>
  <c r="BX292" i="1"/>
  <c r="BY383" i="1"/>
  <c r="BZ645" i="1"/>
  <c r="CA417" i="1"/>
  <c r="CB739" i="1"/>
  <c r="BX739" i="1"/>
  <c r="BY111" i="1"/>
  <c r="BZ156" i="1"/>
  <c r="CA725" i="1"/>
  <c r="CB411" i="1"/>
  <c r="BX411" i="1"/>
  <c r="BY296" i="1"/>
  <c r="BZ714" i="1"/>
  <c r="CA210" i="1"/>
  <c r="CB544" i="1"/>
  <c r="BX544" i="1"/>
  <c r="BY502" i="1"/>
  <c r="BZ608" i="1"/>
  <c r="CA299" i="1"/>
  <c r="CB434" i="1"/>
  <c r="BX434" i="1"/>
  <c r="BY318" i="1"/>
  <c r="BZ541" i="1"/>
  <c r="CA710" i="1"/>
  <c r="CB238" i="1"/>
  <c r="BX238" i="1"/>
  <c r="BY108" i="1"/>
  <c r="BZ91" i="1"/>
  <c r="CA678" i="1"/>
  <c r="CB361" i="1"/>
  <c r="BX361" i="1"/>
  <c r="BY66" i="1"/>
  <c r="BZ605" i="1"/>
  <c r="CA547" i="1"/>
  <c r="CB590" i="1"/>
  <c r="BX590" i="1"/>
  <c r="BY474" i="1"/>
  <c r="BZ517" i="1"/>
  <c r="CA154" i="1"/>
  <c r="CB416" i="1"/>
  <c r="BX416" i="1"/>
  <c r="BY791" i="1"/>
  <c r="BZ675" i="1"/>
  <c r="CA482" i="1"/>
  <c r="CB746" i="1"/>
  <c r="BX746" i="1"/>
  <c r="BY758" i="1"/>
  <c r="BZ454" i="1"/>
  <c r="CA723" i="1"/>
  <c r="CB705" i="1"/>
  <c r="BX705" i="1"/>
  <c r="BY171" i="1"/>
  <c r="BZ804" i="1"/>
  <c r="CA792" i="1"/>
  <c r="CB402" i="1"/>
  <c r="BX402" i="1"/>
  <c r="BY325" i="1"/>
  <c r="BZ366" i="1"/>
  <c r="CA291" i="1"/>
  <c r="CB692" i="1"/>
  <c r="BX692" i="1"/>
  <c r="BY392" i="1"/>
  <c r="BZ808" i="1"/>
  <c r="CA312" i="1"/>
  <c r="CB178" i="1"/>
  <c r="BX178" i="1"/>
  <c r="BY550" i="1"/>
  <c r="BZ52" i="1"/>
  <c r="CA712" i="1"/>
  <c r="CB655" i="1"/>
  <c r="BX655" i="1"/>
  <c r="BY460" i="1"/>
  <c r="BZ768" i="1"/>
  <c r="CA138" i="1"/>
  <c r="CB584" i="1"/>
  <c r="BX584" i="1"/>
  <c r="BY107" i="1"/>
  <c r="BZ298" i="1"/>
  <c r="CA523" i="1"/>
  <c r="CB114" i="1"/>
  <c r="BX114" i="1"/>
  <c r="BY180" i="1"/>
  <c r="BZ594" i="1"/>
  <c r="CA526" i="1"/>
  <c r="CB722" i="1"/>
  <c r="BX722" i="1"/>
  <c r="BY340" i="1"/>
  <c r="BZ619" i="1"/>
  <c r="CA218" i="1"/>
  <c r="CB346" i="1"/>
  <c r="BX346" i="1"/>
  <c r="BY253" i="1"/>
  <c r="BZ148" i="1"/>
  <c r="CA217" i="1"/>
  <c r="CB165" i="1"/>
  <c r="BX165" i="1"/>
  <c r="BY442" i="1"/>
  <c r="BZ189" i="1"/>
  <c r="CB680" i="1"/>
  <c r="CA146" i="1"/>
  <c r="BZ503" i="1"/>
  <c r="BY410" i="1"/>
  <c r="BX713" i="1"/>
  <c r="CB192" i="1"/>
  <c r="CA271" i="1"/>
  <c r="BZ117" i="1"/>
  <c r="BY103" i="1"/>
  <c r="BX766" i="1"/>
  <c r="CB421" i="1"/>
  <c r="CA832" i="1"/>
  <c r="BZ783" i="1"/>
  <c r="BY136" i="1"/>
  <c r="BX828" i="1"/>
  <c r="CB772" i="1"/>
  <c r="CA743" i="1"/>
  <c r="BZ781" i="1"/>
  <c r="BY627" i="1"/>
  <c r="BX440" i="1"/>
  <c r="CB618" i="1"/>
  <c r="CA220" i="1"/>
  <c r="BZ428" i="1"/>
  <c r="BY166" i="1"/>
  <c r="BX126" i="1"/>
  <c r="CB736" i="1"/>
  <c r="CA691" i="1"/>
  <c r="BZ676" i="1"/>
  <c r="BY425" i="1"/>
  <c r="BX453" i="1"/>
  <c r="CB546" i="1"/>
  <c r="CA101" i="1"/>
  <c r="BZ105" i="1"/>
  <c r="BY285" i="1"/>
  <c r="BX415" i="1"/>
  <c r="CB513" i="1"/>
  <c r="CA365" i="1"/>
  <c r="BZ249" i="1"/>
  <c r="BY717" i="1"/>
  <c r="BX651" i="1"/>
  <c r="CB756" i="1"/>
  <c r="CA720" i="1"/>
  <c r="BZ480" i="1"/>
  <c r="BY732" i="1"/>
  <c r="BX183" i="1"/>
  <c r="CB761" i="1"/>
  <c r="CA95" i="1"/>
  <c r="BZ612" i="1"/>
  <c r="BY422" i="1"/>
  <c r="BX297" i="1"/>
  <c r="CB671" i="1"/>
  <c r="CA711" i="1"/>
  <c r="BZ119" i="1"/>
  <c r="BY583" i="1"/>
  <c r="BX806" i="1"/>
  <c r="CB679" i="1"/>
  <c r="CA494" i="1"/>
  <c r="BZ815" i="1"/>
  <c r="BY698" i="1"/>
  <c r="BX261" i="1"/>
  <c r="CB129" i="1"/>
  <c r="CA353" i="1"/>
  <c r="BZ248" i="1"/>
  <c r="BY435" i="1"/>
  <c r="BY809" i="1"/>
  <c r="CA222" i="1"/>
  <c r="BX506" i="1"/>
  <c r="BZ276" i="1"/>
  <c r="CB640" i="1"/>
  <c r="BY188" i="1"/>
  <c r="CA813" i="1"/>
  <c r="BX172" i="1"/>
  <c r="BZ269" i="1"/>
  <c r="CB164" i="1"/>
  <c r="BY741" i="1"/>
  <c r="CA289" i="1"/>
  <c r="BX611" i="1"/>
  <c r="BZ383" i="1"/>
  <c r="CB417" i="1"/>
  <c r="BY739" i="1"/>
  <c r="CA156" i="1"/>
  <c r="BX725" i="1"/>
  <c r="BZ296" i="1"/>
  <c r="CB210" i="1"/>
  <c r="BY544" i="1"/>
  <c r="CA608" i="1"/>
  <c r="BX299" i="1"/>
  <c r="BZ318" i="1"/>
  <c r="CB710" i="1"/>
  <c r="BY238" i="1"/>
  <c r="CA91" i="1"/>
  <c r="BX678" i="1"/>
  <c r="BZ66" i="1"/>
  <c r="CB547" i="1"/>
  <c r="BY590" i="1"/>
  <c r="CA517" i="1"/>
  <c r="BX154" i="1"/>
  <c r="BZ791" i="1"/>
  <c r="CB482" i="1"/>
  <c r="BY746" i="1"/>
  <c r="CA454" i="1"/>
  <c r="BX723" i="1"/>
  <c r="BZ171" i="1"/>
  <c r="CB792" i="1"/>
  <c r="BY402" i="1"/>
  <c r="CA366" i="1"/>
  <c r="BX291" i="1"/>
  <c r="BZ392" i="1"/>
  <c r="CB312" i="1"/>
  <c r="BY178" i="1"/>
  <c r="CA52" i="1"/>
  <c r="BX712" i="1"/>
  <c r="BZ460" i="1"/>
  <c r="CB138" i="1"/>
  <c r="BY584" i="1"/>
  <c r="CA298" i="1"/>
  <c r="BX523" i="1"/>
  <c r="BZ180" i="1"/>
  <c r="CB526" i="1"/>
  <c r="BY722" i="1"/>
  <c r="CA619" i="1"/>
  <c r="BX218" i="1"/>
  <c r="BZ253" i="1"/>
  <c r="CB217" i="1"/>
  <c r="BY165" i="1"/>
  <c r="CA189" i="1"/>
  <c r="BY110" i="1"/>
  <c r="BY194" i="1"/>
  <c r="BY531" i="1"/>
  <c r="BY190" i="1"/>
  <c r="BZ537" i="1"/>
  <c r="CA343" i="1"/>
  <c r="CB504" i="1"/>
  <c r="BX504" i="1"/>
  <c r="BY677" i="1"/>
  <c r="BZ670" i="1"/>
  <c r="CA521" i="1"/>
  <c r="CB658" i="1"/>
  <c r="BX658" i="1"/>
  <c r="BY649" i="1"/>
  <c r="BZ321" i="1"/>
  <c r="CA394" i="1"/>
  <c r="CB664" i="1"/>
  <c r="BX664" i="1"/>
  <c r="BY140" i="1"/>
  <c r="BZ96" i="1"/>
  <c r="CA205" i="1"/>
  <c r="CB639" i="1"/>
  <c r="BX639" i="1"/>
  <c r="BY490" i="1"/>
  <c r="BZ693" i="1"/>
  <c r="CA364" i="1"/>
  <c r="CB589" i="1"/>
  <c r="BX589" i="1"/>
  <c r="BY47" i="1"/>
  <c r="BZ393" i="1"/>
  <c r="CA812" i="1"/>
  <c r="CB757" i="1"/>
  <c r="BX757" i="1"/>
  <c r="BY339" i="1"/>
  <c r="BZ14" i="1"/>
  <c r="CA626" i="1"/>
  <c r="CB827" i="1"/>
  <c r="BX827" i="1"/>
  <c r="BY510" i="1"/>
  <c r="BZ684" i="1"/>
  <c r="CA565" i="1"/>
  <c r="CB633" i="1"/>
  <c r="BX633" i="1"/>
  <c r="BY495" i="1"/>
  <c r="BZ141" i="1"/>
  <c r="CA322" i="1"/>
  <c r="CB323" i="1"/>
  <c r="BX323" i="1"/>
  <c r="BY431" i="1"/>
  <c r="BZ420" i="1"/>
  <c r="CA826" i="1"/>
  <c r="CB538" i="1"/>
  <c r="BX538" i="1"/>
  <c r="BY439" i="1"/>
  <c r="BZ552" i="1"/>
  <c r="CA338" i="1"/>
  <c r="CB242" i="1"/>
  <c r="BX242" i="1"/>
  <c r="BY825" i="1"/>
  <c r="BZ773" i="1"/>
  <c r="CA258" i="1"/>
  <c r="CB657" i="1"/>
  <c r="BX657" i="1"/>
  <c r="BY824" i="1"/>
  <c r="BZ823" i="1"/>
  <c r="CA793" i="1"/>
  <c r="CB404" i="1"/>
  <c r="BX404" i="1"/>
  <c r="BY150" i="1"/>
  <c r="BZ549" i="1"/>
  <c r="CA767" i="1"/>
  <c r="CB595" i="1"/>
  <c r="BX595" i="1"/>
  <c r="BY786" i="1"/>
  <c r="BZ143" i="1"/>
  <c r="CA559" i="1"/>
  <c r="CB33" i="1"/>
  <c r="BX33" i="1"/>
  <c r="BY358" i="1"/>
  <c r="BZ822" i="1"/>
  <c r="CA686" i="1"/>
  <c r="CB821" i="1"/>
  <c r="BX821" i="1"/>
  <c r="BY543" i="1"/>
  <c r="BZ20" i="1"/>
  <c r="CA803" i="1"/>
  <c r="CB389" i="1"/>
  <c r="BX389" i="1"/>
  <c r="BY391" i="1"/>
  <c r="BZ811" i="1"/>
  <c r="CA153" i="1"/>
  <c r="CB753" i="1"/>
  <c r="BX753" i="1"/>
  <c r="BY419" i="1"/>
  <c r="BZ288" i="1"/>
  <c r="CA535" i="1"/>
  <c r="CB656" i="1"/>
  <c r="BX656" i="1"/>
  <c r="BY262" i="1"/>
  <c r="BZ85" i="1"/>
  <c r="CA730" i="1"/>
  <c r="CB215" i="1"/>
  <c r="BX215" i="1"/>
  <c r="BY760" i="1"/>
  <c r="BZ654" i="1"/>
  <c r="CA329" i="1"/>
  <c r="CB272" i="1"/>
  <c r="BX272" i="1"/>
  <c r="BY467" i="1"/>
  <c r="BZ159" i="1"/>
  <c r="CA653" i="1"/>
  <c r="CB484" i="1"/>
  <c r="BX484" i="1"/>
  <c r="BY208" i="1"/>
  <c r="BZ83" i="1"/>
  <c r="CA225" i="1"/>
  <c r="CB295" i="1"/>
  <c r="BX295" i="1"/>
  <c r="BY237" i="1"/>
  <c r="BZ752" i="1"/>
  <c r="CA303" i="1"/>
  <c r="CB263" i="1"/>
  <c r="BX263" i="1"/>
  <c r="BY374" i="1"/>
  <c r="BZ139" i="1"/>
  <c r="CA259" i="1"/>
  <c r="CB109" i="1"/>
  <c r="BX109" i="1"/>
  <c r="BX672" i="1"/>
  <c r="CB146" i="1"/>
  <c r="CA503" i="1"/>
  <c r="BZ410" i="1"/>
  <c r="BY713" i="1"/>
  <c r="BX647" i="1"/>
  <c r="CB271" i="1"/>
  <c r="CA117" i="1"/>
  <c r="BZ103" i="1"/>
  <c r="BY766" i="1"/>
  <c r="BX50" i="1"/>
  <c r="CB832" i="1"/>
  <c r="CA783" i="1"/>
  <c r="BZ136" i="1"/>
  <c r="BY828" i="1"/>
  <c r="BX469" i="1"/>
  <c r="CB743" i="1"/>
  <c r="CA781" i="1"/>
  <c r="BZ627" i="1"/>
  <c r="BY440" i="1"/>
  <c r="BX794" i="1"/>
  <c r="CB220" i="1"/>
  <c r="CA428" i="1"/>
  <c r="BZ166" i="1"/>
  <c r="BY126" i="1"/>
  <c r="BX97" i="1"/>
  <c r="CB691" i="1"/>
  <c r="CA676" i="1"/>
  <c r="BZ425" i="1"/>
  <c r="BY453" i="1"/>
  <c r="BX306" i="1"/>
  <c r="CB101" i="1"/>
  <c r="CA105" i="1"/>
  <c r="BZ285" i="1"/>
  <c r="BY415" i="1"/>
  <c r="BX264" i="1"/>
  <c r="CB365" i="1"/>
  <c r="CA249" i="1"/>
  <c r="BZ717" i="1"/>
  <c r="BY651" i="1"/>
  <c r="BX236" i="1"/>
  <c r="CB720" i="1"/>
  <c r="CA480" i="1"/>
  <c r="BZ732" i="1"/>
  <c r="BY183" i="1"/>
  <c r="BX224" i="1"/>
  <c r="CB95" i="1"/>
  <c r="CA612" i="1"/>
  <c r="BZ422" i="1"/>
  <c r="BY297" i="1"/>
  <c r="BX762" i="1"/>
  <c r="CB711" i="1"/>
  <c r="CA119" i="1"/>
  <c r="BZ583" i="1"/>
  <c r="BY806" i="1"/>
  <c r="BX152" i="1"/>
  <c r="CB494" i="1"/>
  <c r="CA815" i="1"/>
  <c r="BZ698" i="1"/>
  <c r="BY261" i="1"/>
  <c r="BX479" i="1"/>
  <c r="CB353" i="1"/>
  <c r="CA248" i="1"/>
  <c r="BZ435" i="1"/>
  <c r="BZ809" i="1"/>
  <c r="CB222" i="1"/>
  <c r="BY506" i="1"/>
  <c r="CA276" i="1"/>
  <c r="BX511" i="1"/>
  <c r="BZ188" i="1"/>
  <c r="CB813" i="1"/>
  <c r="BY172" i="1"/>
  <c r="CA269" i="1"/>
  <c r="BX457" i="1"/>
  <c r="BZ741" i="1"/>
  <c r="CB289" i="1"/>
  <c r="BY611" i="1"/>
  <c r="CA383" i="1"/>
  <c r="BX645" i="1"/>
  <c r="BZ739" i="1"/>
  <c r="CB156" i="1"/>
  <c r="BY725" i="1"/>
  <c r="CA296" i="1"/>
  <c r="BX714" i="1"/>
  <c r="BZ544" i="1"/>
  <c r="CB608" i="1"/>
  <c r="BY299" i="1"/>
  <c r="CA318" i="1"/>
  <c r="BX541" i="1"/>
  <c r="BZ238" i="1"/>
  <c r="CB91" i="1"/>
  <c r="BY678" i="1"/>
  <c r="CA66" i="1"/>
  <c r="BX605" i="1"/>
  <c r="BZ590" i="1"/>
  <c r="CB517" i="1"/>
  <c r="BY154" i="1"/>
  <c r="CA791" i="1"/>
  <c r="BX675" i="1"/>
  <c r="BZ746" i="1"/>
  <c r="CB454" i="1"/>
  <c r="BY723" i="1"/>
  <c r="CA171" i="1"/>
  <c r="BX804" i="1"/>
  <c r="BZ402" i="1"/>
  <c r="CB366" i="1"/>
  <c r="BY291" i="1"/>
  <c r="CA392" i="1"/>
  <c r="BX808" i="1"/>
  <c r="BZ178" i="1"/>
  <c r="CB52" i="1"/>
  <c r="BY712" i="1"/>
  <c r="CA460" i="1"/>
  <c r="BX768" i="1"/>
  <c r="BZ584" i="1"/>
  <c r="CB298" i="1"/>
  <c r="BY523" i="1"/>
  <c r="CA180" i="1"/>
  <c r="BX594" i="1"/>
  <c r="BZ722" i="1"/>
  <c r="CB619" i="1"/>
  <c r="BY218" i="1"/>
  <c r="CA253" i="1"/>
  <c r="BX148" i="1"/>
  <c r="BZ165" i="1"/>
  <c r="CB189" i="1"/>
  <c r="CA110" i="1"/>
  <c r="BZ194" i="1"/>
  <c r="BZ531" i="1"/>
  <c r="BZ190" i="1"/>
  <c r="CA537" i="1"/>
  <c r="CB343" i="1"/>
  <c r="BX343" i="1"/>
  <c r="BY504" i="1"/>
  <c r="BZ677" i="1"/>
  <c r="CA670" i="1"/>
  <c r="CB521" i="1"/>
  <c r="BX521" i="1"/>
  <c r="BY658" i="1"/>
  <c r="BZ649" i="1"/>
  <c r="CA321" i="1"/>
  <c r="CB394" i="1"/>
  <c r="BX394" i="1"/>
  <c r="BY664" i="1"/>
  <c r="BZ140" i="1"/>
  <c r="CA96" i="1"/>
  <c r="CB205" i="1"/>
  <c r="BX205" i="1"/>
  <c r="BY639" i="1"/>
  <c r="BZ490" i="1"/>
  <c r="CA693" i="1"/>
  <c r="CB364" i="1"/>
  <c r="BX364" i="1"/>
  <c r="BY589" i="1"/>
  <c r="BZ47" i="1"/>
  <c r="CA393" i="1"/>
  <c r="CB812" i="1"/>
  <c r="BX812" i="1"/>
  <c r="BY757" i="1"/>
  <c r="BZ339" i="1"/>
  <c r="CA14" i="1"/>
  <c r="CB626" i="1"/>
  <c r="BX626" i="1"/>
  <c r="BY827" i="1"/>
  <c r="BZ510" i="1"/>
  <c r="CA684" i="1"/>
  <c r="CB565" i="1"/>
  <c r="BX565" i="1"/>
  <c r="BY633" i="1"/>
  <c r="BZ495" i="1"/>
  <c r="CA141" i="1"/>
  <c r="CB322" i="1"/>
  <c r="BX322" i="1"/>
  <c r="BY323" i="1"/>
  <c r="BZ431" i="1"/>
  <c r="CA420" i="1"/>
  <c r="CB826" i="1"/>
  <c r="BX826" i="1"/>
  <c r="BY538" i="1"/>
  <c r="BZ439" i="1"/>
  <c r="CA552" i="1"/>
  <c r="CB338" i="1"/>
  <c r="BX338" i="1"/>
  <c r="BY242" i="1"/>
  <c r="BZ825" i="1"/>
  <c r="CA773" i="1"/>
  <c r="CB258" i="1"/>
  <c r="BX258" i="1"/>
  <c r="BY657" i="1"/>
  <c r="BZ824" i="1"/>
  <c r="CA823" i="1"/>
  <c r="CB793" i="1"/>
  <c r="BX793" i="1"/>
  <c r="BY404" i="1"/>
  <c r="BZ150" i="1"/>
  <c r="CA549" i="1"/>
  <c r="CB767" i="1"/>
  <c r="BX767" i="1"/>
  <c r="BY595" i="1"/>
  <c r="BZ786" i="1"/>
  <c r="CA143" i="1"/>
  <c r="CB559" i="1"/>
  <c r="BX559" i="1"/>
  <c r="BY33" i="1"/>
  <c r="BZ358" i="1"/>
  <c r="CA822" i="1"/>
  <c r="CB686" i="1"/>
  <c r="BX686" i="1"/>
  <c r="BY821" i="1"/>
  <c r="BZ543" i="1"/>
  <c r="CA20" i="1"/>
  <c r="CB803" i="1"/>
  <c r="BX803" i="1"/>
  <c r="BY389" i="1"/>
  <c r="BZ391" i="1"/>
  <c r="CA811" i="1"/>
  <c r="CB153" i="1"/>
  <c r="BX153" i="1"/>
  <c r="BY753" i="1"/>
  <c r="BZ419" i="1"/>
  <c r="CA288" i="1"/>
  <c r="CB535" i="1"/>
  <c r="BX535" i="1"/>
  <c r="BY656" i="1"/>
  <c r="BZ262" i="1"/>
  <c r="CA85" i="1"/>
  <c r="CB730" i="1"/>
  <c r="BX730" i="1"/>
  <c r="BY215" i="1"/>
  <c r="BZ760" i="1"/>
  <c r="CA654" i="1"/>
  <c r="CB329" i="1"/>
  <c r="BX329" i="1"/>
  <c r="BY272" i="1"/>
  <c r="BZ467" i="1"/>
  <c r="CA159" i="1"/>
  <c r="CB653" i="1"/>
  <c r="BX653" i="1"/>
  <c r="BY484" i="1"/>
  <c r="BZ208" i="1"/>
  <c r="CA83" i="1"/>
  <c r="CB225" i="1"/>
  <c r="BX225" i="1"/>
  <c r="BY295" i="1"/>
  <c r="BZ237" i="1"/>
  <c r="CA752" i="1"/>
  <c r="CB303" i="1"/>
  <c r="BX303" i="1"/>
  <c r="BY263" i="1"/>
  <c r="BZ374" i="1"/>
  <c r="CA139" i="1"/>
  <c r="CB259" i="1"/>
  <c r="BX259" i="1"/>
  <c r="BY109" i="1"/>
  <c r="BZ327" i="1"/>
  <c r="CA307" i="1"/>
  <c r="BZ797" i="1"/>
  <c r="BX388" i="1"/>
  <c r="CA232" i="1"/>
  <c r="BY642" i="1"/>
  <c r="CB333" i="1"/>
  <c r="BZ69" i="1"/>
  <c r="BX534" i="1"/>
  <c r="CA818" i="1"/>
  <c r="BY569" i="1"/>
  <c r="CB727" i="1"/>
  <c r="BZ400" i="1"/>
  <c r="BX593" i="1"/>
  <c r="CA395" i="1"/>
  <c r="BY785" i="1"/>
  <c r="CB449" i="1"/>
  <c r="BZ377" i="1"/>
  <c r="BX226" i="1"/>
  <c r="CA123" i="1"/>
  <c r="BY445" i="1"/>
  <c r="CB817" i="1"/>
  <c r="BZ617" i="1"/>
  <c r="BX721" i="1"/>
  <c r="CA87" i="1"/>
  <c r="BY500" i="1"/>
  <c r="CB724" i="1"/>
  <c r="BZ235" i="1"/>
  <c r="BX685" i="1"/>
  <c r="CA624" i="1"/>
  <c r="BY487" i="1"/>
  <c r="CB199" i="1"/>
  <c r="BZ315" i="1"/>
  <c r="BX311" i="1"/>
  <c r="CA814" i="1"/>
  <c r="BZ548" i="1"/>
  <c r="BY640" i="1"/>
  <c r="BX813" i="1"/>
  <c r="CB457" i="1"/>
  <c r="CA351" i="1"/>
  <c r="BZ292" i="1"/>
  <c r="BY417" i="1"/>
  <c r="BX156" i="1"/>
  <c r="CB714" i="1"/>
  <c r="CA502" i="1"/>
  <c r="BZ434" i="1"/>
  <c r="BY710" i="1"/>
  <c r="BX91" i="1"/>
  <c r="CB605" i="1"/>
  <c r="CA474" i="1"/>
  <c r="BZ416" i="1"/>
  <c r="BY482" i="1"/>
  <c r="BX454" i="1"/>
  <c r="CB804" i="1"/>
  <c r="CA325" i="1"/>
  <c r="BZ692" i="1"/>
  <c r="BY312" i="1"/>
  <c r="BX52" i="1"/>
  <c r="CB768" i="1"/>
  <c r="CA107" i="1"/>
  <c r="BZ114" i="1"/>
  <c r="BY526" i="1"/>
  <c r="BX619" i="1"/>
  <c r="CB148" i="1"/>
  <c r="CA442" i="1"/>
  <c r="BX110" i="1"/>
  <c r="CB190" i="1"/>
  <c r="BY537" i="1"/>
  <c r="CA504" i="1"/>
  <c r="BX677" i="1"/>
  <c r="BZ521" i="1"/>
  <c r="CB649" i="1"/>
  <c r="BY321" i="1"/>
  <c r="CA664" i="1"/>
  <c r="BX140" i="1"/>
  <c r="BZ205" i="1"/>
  <c r="CB490" i="1"/>
  <c r="BY693" i="1"/>
  <c r="CA589" i="1"/>
  <c r="BX47" i="1"/>
  <c r="BZ812" i="1"/>
  <c r="CB339" i="1"/>
  <c r="BY14" i="1"/>
  <c r="CA827" i="1"/>
  <c r="BX510" i="1"/>
  <c r="BZ565" i="1"/>
  <c r="CB495" i="1"/>
  <c r="BY141" i="1"/>
  <c r="CA323" i="1"/>
  <c r="BX431" i="1"/>
  <c r="BZ826" i="1"/>
  <c r="CB439" i="1"/>
  <c r="BY552" i="1"/>
  <c r="CA242" i="1"/>
  <c r="BX825" i="1"/>
  <c r="BZ258" i="1"/>
  <c r="CB824" i="1"/>
  <c r="BY823" i="1"/>
  <c r="CA404" i="1"/>
  <c r="BX150" i="1"/>
  <c r="BZ767" i="1"/>
  <c r="CB786" i="1"/>
  <c r="BY143" i="1"/>
  <c r="CA33" i="1"/>
  <c r="BX358" i="1"/>
  <c r="BZ686" i="1"/>
  <c r="CB543" i="1"/>
  <c r="BY20" i="1"/>
  <c r="CA389" i="1"/>
  <c r="BX391" i="1"/>
  <c r="BZ153" i="1"/>
  <c r="CB419" i="1"/>
  <c r="BY288" i="1"/>
  <c r="CA656" i="1"/>
  <c r="BX262" i="1"/>
  <c r="BZ730" i="1"/>
  <c r="CB760" i="1"/>
  <c r="BY654" i="1"/>
  <c r="CA272" i="1"/>
  <c r="BX467" i="1"/>
  <c r="BZ653" i="1"/>
  <c r="CB208" i="1"/>
  <c r="BY83" i="1"/>
  <c r="CA295" i="1"/>
  <c r="BX237" i="1"/>
  <c r="BZ303" i="1"/>
  <c r="CB374" i="1"/>
  <c r="BY139" i="1"/>
  <c r="CA109" i="1"/>
  <c r="BY327" i="1"/>
  <c r="BY307" i="1"/>
  <c r="BZ707" i="1"/>
  <c r="CA570" i="1"/>
  <c r="CB447" i="1"/>
  <c r="BX447" i="1"/>
  <c r="BY379" i="1"/>
  <c r="BZ820" i="1"/>
  <c r="CA577" i="1"/>
  <c r="CB585" i="1"/>
  <c r="BX585" i="1"/>
  <c r="BY278" i="1"/>
  <c r="BZ274" i="1"/>
  <c r="CA324" i="1"/>
  <c r="CB145" i="1"/>
  <c r="BX145" i="1"/>
  <c r="BY778" i="1"/>
  <c r="BZ186" i="1"/>
  <c r="CA348" i="1"/>
  <c r="CB616" i="1"/>
  <c r="BX616" i="1"/>
  <c r="BY436" i="1"/>
  <c r="BZ331" i="1"/>
  <c r="CA805" i="1"/>
  <c r="CB450" i="1"/>
  <c r="BX450" i="1"/>
  <c r="BY615" i="1"/>
  <c r="BZ688" i="1"/>
  <c r="CA177" i="1"/>
  <c r="CB241" i="1"/>
  <c r="BX241" i="1"/>
  <c r="BY267" i="1"/>
  <c r="BZ160" i="1"/>
  <c r="CA609" i="1"/>
  <c r="CB790" i="1"/>
  <c r="BX790" i="1"/>
  <c r="BY254" i="1"/>
  <c r="BZ716" i="1"/>
  <c r="CB779" i="1"/>
  <c r="BX779" i="1"/>
  <c r="BY221" i="1"/>
  <c r="BZ634" i="1"/>
  <c r="CB384" i="1"/>
  <c r="BX384" i="1"/>
  <c r="BY372" i="1"/>
  <c r="BZ58" i="1"/>
  <c r="CA799" i="1"/>
  <c r="CB650" i="1"/>
  <c r="BX650" i="1"/>
  <c r="BY516" i="1"/>
  <c r="BZ89" i="1"/>
  <c r="CA26" i="1"/>
  <c r="CB424" i="1"/>
  <c r="BX424" i="1"/>
  <c r="BY341" i="1"/>
  <c r="BZ508" i="1"/>
  <c r="CA599" i="1"/>
  <c r="CB181" i="1"/>
  <c r="BX181" i="1"/>
  <c r="BZ106" i="1"/>
  <c r="BX528" i="1"/>
  <c r="CA496" i="1"/>
  <c r="BY587" i="1"/>
  <c r="CB775" i="1"/>
  <c r="BZ759" i="1"/>
  <c r="BX831" i="1"/>
  <c r="CA668" i="1"/>
  <c r="BY601" i="1"/>
  <c r="CB728" i="1"/>
  <c r="BZ477" i="1"/>
  <c r="BX509" i="1"/>
  <c r="CA308" i="1"/>
  <c r="BY709" i="1"/>
  <c r="CB470" i="1"/>
  <c r="BZ376" i="1"/>
  <c r="BX320" i="1"/>
  <c r="CA597" i="1"/>
  <c r="BY462" i="1"/>
  <c r="CB216" i="1"/>
  <c r="BZ466" i="1"/>
  <c r="BX800" i="1"/>
  <c r="CA28" i="1"/>
  <c r="BY527" i="1"/>
  <c r="CB240" i="1"/>
  <c r="BZ317" i="1"/>
  <c r="BX816" i="1"/>
  <c r="CA328" i="1"/>
  <c r="BY755" i="1"/>
  <c r="CB492" i="1"/>
  <c r="BZ554" i="1"/>
  <c r="BX643" i="1"/>
  <c r="BX207" i="1"/>
  <c r="CB506" i="1"/>
  <c r="CA511" i="1"/>
  <c r="BZ796" i="1"/>
  <c r="BY382" i="1"/>
  <c r="BX164" i="1"/>
  <c r="CB611" i="1"/>
  <c r="CA645" i="1"/>
  <c r="BZ111" i="1"/>
  <c r="BY411" i="1"/>
  <c r="BX210" i="1"/>
  <c r="CB299" i="1"/>
  <c r="CA541" i="1"/>
  <c r="BZ108" i="1"/>
  <c r="BY361" i="1"/>
  <c r="BX547" i="1"/>
  <c r="CB154" i="1"/>
  <c r="CA675" i="1"/>
  <c r="BZ758" i="1"/>
  <c r="BY705" i="1"/>
  <c r="BX792" i="1"/>
  <c r="CB291" i="1"/>
  <c r="CA808" i="1"/>
  <c r="BZ550" i="1"/>
  <c r="BY655" i="1"/>
  <c r="BX138" i="1"/>
  <c r="CB523" i="1"/>
  <c r="CA594" i="1"/>
  <c r="BZ340" i="1"/>
  <c r="BY346" i="1"/>
  <c r="BX217" i="1"/>
  <c r="CB110" i="1"/>
  <c r="CA531" i="1"/>
  <c r="CB537" i="1"/>
  <c r="BY343" i="1"/>
  <c r="CA677" i="1"/>
  <c r="BX670" i="1"/>
  <c r="BZ658" i="1"/>
  <c r="CB321" i="1"/>
  <c r="BY394" i="1"/>
  <c r="CA140" i="1"/>
  <c r="BX96" i="1"/>
  <c r="BZ639" i="1"/>
  <c r="BY364" i="1"/>
  <c r="CA47" i="1"/>
  <c r="BX393" i="1"/>
  <c r="BZ757" i="1"/>
  <c r="CB14" i="1"/>
  <c r="BY626" i="1"/>
  <c r="BX684" i="1"/>
  <c r="BZ633" i="1"/>
  <c r="BY322" i="1"/>
  <c r="CA431" i="1"/>
  <c r="BZ538" i="1"/>
  <c r="CB552" i="1"/>
  <c r="CA825" i="1"/>
  <c r="BZ657" i="1"/>
  <c r="CB823" i="1"/>
  <c r="CA150" i="1"/>
  <c r="BX549" i="1"/>
  <c r="CB143" i="1"/>
  <c r="BY559" i="1"/>
  <c r="BX822" i="1"/>
  <c r="BZ821" i="1"/>
  <c r="BY803" i="1"/>
  <c r="CA391" i="1"/>
  <c r="BZ753" i="1"/>
  <c r="BY535" i="1"/>
  <c r="CA262" i="1"/>
  <c r="BZ215" i="1"/>
  <c r="CB654" i="1"/>
  <c r="CA467" i="1"/>
  <c r="BX159" i="1"/>
  <c r="CB83" i="1"/>
  <c r="BY225" i="1"/>
  <c r="BX752" i="1"/>
  <c r="BZ263" i="1"/>
  <c r="BY259" i="1"/>
  <c r="CA327" i="1"/>
  <c r="CA707" i="1"/>
  <c r="BX570" i="1"/>
  <c r="BY447" i="1"/>
  <c r="CA820" i="1"/>
  <c r="CB577" i="1"/>
  <c r="BY585" i="1"/>
  <c r="BZ278" i="1"/>
  <c r="CB324" i="1"/>
  <c r="BX324" i="1"/>
  <c r="BZ778" i="1"/>
  <c r="CB348" i="1"/>
  <c r="BX348" i="1"/>
  <c r="BZ436" i="1"/>
  <c r="CA331" i="1"/>
  <c r="BX805" i="1"/>
  <c r="BY450" i="1"/>
  <c r="CA688" i="1"/>
  <c r="CB177" i="1"/>
  <c r="BY241" i="1"/>
  <c r="BZ267" i="1"/>
  <c r="CB609" i="1"/>
  <c r="BX609" i="1"/>
  <c r="BZ254" i="1"/>
  <c r="BZ221" i="1"/>
  <c r="CA634" i="1"/>
  <c r="BY384" i="1"/>
  <c r="CA58" i="1"/>
  <c r="CB799" i="1"/>
  <c r="BY650" i="1"/>
  <c r="BZ516" i="1"/>
  <c r="CB26" i="1"/>
  <c r="BX26" i="1"/>
  <c r="BZ341" i="1"/>
  <c r="CA508" i="1"/>
  <c r="BX599" i="1"/>
  <c r="CA450" i="1"/>
  <c r="CA790" i="1"/>
  <c r="BY716" i="1"/>
  <c r="BX221" i="1"/>
  <c r="BY634" i="1"/>
  <c r="CB372" i="1"/>
  <c r="BX372" i="1"/>
  <c r="CA650" i="1"/>
  <c r="BX516" i="1"/>
  <c r="BZ26" i="1"/>
  <c r="BX341" i="1"/>
  <c r="BY508" i="1"/>
  <c r="CB693" i="1"/>
  <c r="CA510" i="1"/>
  <c r="CB141" i="1"/>
  <c r="BX420" i="1"/>
  <c r="BY338" i="1"/>
  <c r="BX773" i="1"/>
  <c r="BY793" i="1"/>
  <c r="BZ595" i="1"/>
  <c r="CA358" i="1"/>
  <c r="CB20" i="1"/>
  <c r="BX811" i="1"/>
  <c r="CB288" i="1"/>
  <c r="BX85" i="1"/>
  <c r="BY329" i="1"/>
  <c r="BZ484" i="1"/>
  <c r="CA237" i="1"/>
  <c r="CB139" i="1"/>
  <c r="BZ307" i="1"/>
  <c r="CB570" i="1"/>
  <c r="BZ379" i="1"/>
  <c r="BX577" i="1"/>
  <c r="CA274" i="1"/>
  <c r="BY145" i="1"/>
  <c r="CA186" i="1"/>
  <c r="BY616" i="1"/>
  <c r="CB805" i="1"/>
  <c r="BZ615" i="1"/>
  <c r="BX177" i="1"/>
  <c r="CA160" i="1"/>
  <c r="BY790" i="1"/>
  <c r="CA716" i="1"/>
  <c r="BY779" i="1"/>
  <c r="BZ372" i="1"/>
  <c r="BX799" i="1"/>
  <c r="CA89" i="1"/>
  <c r="BY424" i="1"/>
  <c r="CB599" i="1"/>
  <c r="BY181" i="1"/>
  <c r="CB615" i="1"/>
  <c r="BX254" i="1"/>
  <c r="CB221" i="1"/>
  <c r="BZ799" i="1"/>
  <c r="BY89" i="1"/>
  <c r="CB341" i="1"/>
  <c r="CA181" i="1"/>
  <c r="CA106" i="1"/>
  <c r="BY528" i="1"/>
  <c r="CB496" i="1"/>
  <c r="BZ587" i="1"/>
  <c r="BX131" i="1"/>
  <c r="CA759" i="1"/>
  <c r="BY831" i="1"/>
  <c r="CB668" i="1"/>
  <c r="BZ601" i="1"/>
  <c r="BX399" i="1"/>
  <c r="CA477" i="1"/>
  <c r="BY509" i="1"/>
  <c r="CB308" i="1"/>
  <c r="BZ709" i="1"/>
  <c r="BX54" i="1"/>
  <c r="CA376" i="1"/>
  <c r="BY320" i="1"/>
  <c r="CB597" i="1"/>
  <c r="BZ462" i="1"/>
  <c r="BX197" i="1"/>
  <c r="CA466" i="1"/>
  <c r="BY800" i="1"/>
  <c r="CB28" i="1"/>
  <c r="BZ527" i="1"/>
  <c r="BX718" i="1"/>
  <c r="CA317" i="1"/>
  <c r="BY816" i="1"/>
  <c r="CB328" i="1"/>
  <c r="BZ755" i="1"/>
  <c r="BX493" i="1"/>
  <c r="CA554" i="1"/>
  <c r="BY643" i="1"/>
  <c r="BY207" i="1"/>
  <c r="BX222" i="1"/>
  <c r="CB511" i="1"/>
  <c r="CA796" i="1"/>
  <c r="BZ382" i="1"/>
  <c r="BY164" i="1"/>
  <c r="BX289" i="1"/>
  <c r="CB645" i="1"/>
  <c r="CA111" i="1"/>
  <c r="BZ411" i="1"/>
  <c r="BY210" i="1"/>
  <c r="BX608" i="1"/>
  <c r="CB541" i="1"/>
  <c r="CA108" i="1"/>
  <c r="BZ361" i="1"/>
  <c r="BY547" i="1"/>
  <c r="BX517" i="1"/>
  <c r="CB675" i="1"/>
  <c r="CA758" i="1"/>
  <c r="BZ705" i="1"/>
  <c r="BY792" i="1"/>
  <c r="BX366" i="1"/>
  <c r="CB808" i="1"/>
  <c r="CA550" i="1"/>
  <c r="BZ655" i="1"/>
  <c r="BY138" i="1"/>
  <c r="BX298" i="1"/>
  <c r="CB594" i="1"/>
  <c r="CA340" i="1"/>
  <c r="BZ346" i="1"/>
  <c r="BY217" i="1"/>
  <c r="BX189" i="1"/>
  <c r="BX194" i="1"/>
  <c r="BX190" i="1"/>
  <c r="BZ343" i="1"/>
  <c r="CB677" i="1"/>
  <c r="BY670" i="1"/>
  <c r="CA658" i="1"/>
  <c r="BX649" i="1"/>
  <c r="BZ394" i="1"/>
  <c r="CB140" i="1"/>
  <c r="BY96" i="1"/>
  <c r="CA639" i="1"/>
  <c r="BX490" i="1"/>
  <c r="BZ364" i="1"/>
  <c r="CB47" i="1"/>
  <c r="BY393" i="1"/>
  <c r="CA757" i="1"/>
  <c r="BX339" i="1"/>
  <c r="BZ626" i="1"/>
  <c r="CB510" i="1"/>
  <c r="BY684" i="1"/>
  <c r="CA633" i="1"/>
  <c r="BX495" i="1"/>
  <c r="BZ322" i="1"/>
  <c r="CB431" i="1"/>
  <c r="BY420" i="1"/>
  <c r="CA538" i="1"/>
  <c r="BX439" i="1"/>
  <c r="BZ338" i="1"/>
  <c r="CB825" i="1"/>
  <c r="BY773" i="1"/>
  <c r="CA657" i="1"/>
  <c r="BX824" i="1"/>
  <c r="BZ793" i="1"/>
  <c r="CB150" i="1"/>
  <c r="BY549" i="1"/>
  <c r="CA595" i="1"/>
  <c r="BX786" i="1"/>
  <c r="BZ559" i="1"/>
  <c r="CB358" i="1"/>
  <c r="BY822" i="1"/>
  <c r="CA821" i="1"/>
  <c r="BX543" i="1"/>
  <c r="BZ803" i="1"/>
  <c r="CB391" i="1"/>
  <c r="BY811" i="1"/>
  <c r="CA753" i="1"/>
  <c r="BX419" i="1"/>
  <c r="BZ535" i="1"/>
  <c r="CB262" i="1"/>
  <c r="BY85" i="1"/>
  <c r="CA215" i="1"/>
  <c r="BX760" i="1"/>
  <c r="BZ329" i="1"/>
  <c r="CB467" i="1"/>
  <c r="BY159" i="1"/>
  <c r="CA484" i="1"/>
  <c r="BX208" i="1"/>
  <c r="BZ225" i="1"/>
  <c r="CB237" i="1"/>
  <c r="BY752" i="1"/>
  <c r="CA263" i="1"/>
  <c r="BX374" i="1"/>
  <c r="BZ259" i="1"/>
  <c r="CB327" i="1"/>
  <c r="CB307" i="1"/>
  <c r="CB707" i="1"/>
  <c r="BX707" i="1"/>
  <c r="BY570" i="1"/>
  <c r="BZ447" i="1"/>
  <c r="CA379" i="1"/>
  <c r="CB820" i="1"/>
  <c r="BX820" i="1"/>
  <c r="BY577" i="1"/>
  <c r="BZ585" i="1"/>
  <c r="CA278" i="1"/>
  <c r="CB274" i="1"/>
  <c r="BX274" i="1"/>
  <c r="BY324" i="1"/>
  <c r="BZ145" i="1"/>
  <c r="CA778" i="1"/>
  <c r="CB186" i="1"/>
  <c r="BX186" i="1"/>
  <c r="BY348" i="1"/>
  <c r="BZ616" i="1"/>
  <c r="CA436" i="1"/>
  <c r="CB331" i="1"/>
  <c r="BX331" i="1"/>
  <c r="BY805" i="1"/>
  <c r="BZ450" i="1"/>
  <c r="CA615" i="1"/>
  <c r="CB688" i="1"/>
  <c r="BX688" i="1"/>
  <c r="BY177" i="1"/>
  <c r="BZ241" i="1"/>
  <c r="CA267" i="1"/>
  <c r="CB160" i="1"/>
  <c r="BX160" i="1"/>
  <c r="BY609" i="1"/>
  <c r="BZ790" i="1"/>
  <c r="CA254" i="1"/>
  <c r="CB716" i="1"/>
  <c r="BX716" i="1"/>
  <c r="BZ779" i="1"/>
  <c r="CA221" i="1"/>
  <c r="CB634" i="1"/>
  <c r="BX634" i="1"/>
  <c r="BZ384" i="1"/>
  <c r="CA372" i="1"/>
  <c r="CB58" i="1"/>
  <c r="BX58" i="1"/>
  <c r="BY799" i="1"/>
  <c r="BZ650" i="1"/>
  <c r="CA516" i="1"/>
  <c r="CB89" i="1"/>
  <c r="BX89" i="1"/>
  <c r="BY26" i="1"/>
  <c r="BZ424" i="1"/>
  <c r="CA341" i="1"/>
  <c r="CB508" i="1"/>
  <c r="BX508" i="1"/>
  <c r="BY599" i="1"/>
  <c r="BZ181" i="1"/>
  <c r="BY797" i="1"/>
  <c r="CB666" i="1"/>
  <c r="BZ232" i="1"/>
  <c r="BX642" i="1"/>
  <c r="CA333" i="1"/>
  <c r="BY69" i="1"/>
  <c r="CB580" i="1"/>
  <c r="BZ818" i="1"/>
  <c r="BX569" i="1"/>
  <c r="CA727" i="1"/>
  <c r="BY400" i="1"/>
  <c r="CB557" i="1"/>
  <c r="BZ395" i="1"/>
  <c r="BX785" i="1"/>
  <c r="CA449" i="1"/>
  <c r="BY377" i="1"/>
  <c r="CB471" i="1"/>
  <c r="BZ123" i="1"/>
  <c r="BX445" i="1"/>
  <c r="CA817" i="1"/>
  <c r="BY617" i="1"/>
  <c r="CB674" i="1"/>
  <c r="BZ87" i="1"/>
  <c r="BX500" i="1"/>
  <c r="CA724" i="1"/>
  <c r="BY235" i="1"/>
  <c r="CB414" i="1"/>
  <c r="BZ624" i="1"/>
  <c r="BX487" i="1"/>
  <c r="CA199" i="1"/>
  <c r="BY315" i="1"/>
  <c r="CB80" i="1"/>
  <c r="BZ814" i="1"/>
  <c r="BY548" i="1"/>
  <c r="BX640" i="1"/>
  <c r="CB172" i="1"/>
  <c r="CA457" i="1"/>
  <c r="BZ351" i="1"/>
  <c r="BY292" i="1"/>
  <c r="BX417" i="1"/>
  <c r="CB725" i="1"/>
  <c r="CA714" i="1"/>
  <c r="BZ502" i="1"/>
  <c r="BY434" i="1"/>
  <c r="BX710" i="1"/>
  <c r="CB678" i="1"/>
  <c r="CA605" i="1"/>
  <c r="BZ474" i="1"/>
  <c r="BY416" i="1"/>
  <c r="BX482" i="1"/>
  <c r="CB723" i="1"/>
  <c r="CA804" i="1"/>
  <c r="BZ325" i="1"/>
  <c r="BY692" i="1"/>
  <c r="BX312" i="1"/>
  <c r="CB712" i="1"/>
  <c r="CA768" i="1"/>
  <c r="BZ107" i="1"/>
  <c r="BY114" i="1"/>
  <c r="BX526" i="1"/>
  <c r="CB218" i="1"/>
  <c r="CA148" i="1"/>
  <c r="BZ442" i="1"/>
  <c r="CB194" i="1"/>
  <c r="CA190" i="1"/>
  <c r="BX537" i="1"/>
  <c r="BZ504" i="1"/>
  <c r="CB670" i="1"/>
  <c r="BY521" i="1"/>
  <c r="CA649" i="1"/>
  <c r="BX321" i="1"/>
  <c r="BZ664" i="1"/>
  <c r="CB96" i="1"/>
  <c r="BY205" i="1"/>
  <c r="CA490" i="1"/>
  <c r="BX693" i="1"/>
  <c r="BZ589" i="1"/>
  <c r="CB393" i="1"/>
  <c r="BY812" i="1"/>
  <c r="CA339" i="1"/>
  <c r="BX14" i="1"/>
  <c r="BZ827" i="1"/>
  <c r="CB684" i="1"/>
  <c r="BY565" i="1"/>
  <c r="CA495" i="1"/>
  <c r="BX141" i="1"/>
  <c r="BZ323" i="1"/>
  <c r="CB420" i="1"/>
  <c r="BY826" i="1"/>
  <c r="CA439" i="1"/>
  <c r="BX552" i="1"/>
  <c r="BZ242" i="1"/>
  <c r="CB773" i="1"/>
  <c r="BY258" i="1"/>
  <c r="CA824" i="1"/>
  <c r="BX823" i="1"/>
  <c r="BZ404" i="1"/>
  <c r="CB549" i="1"/>
  <c r="BY767" i="1"/>
  <c r="CA786" i="1"/>
  <c r="BX143" i="1"/>
  <c r="BZ33" i="1"/>
  <c r="CB822" i="1"/>
  <c r="BY686" i="1"/>
  <c r="CA543" i="1"/>
  <c r="BX20" i="1"/>
  <c r="BZ389" i="1"/>
  <c r="CB811" i="1"/>
  <c r="BY153" i="1"/>
  <c r="CA419" i="1"/>
  <c r="BX288" i="1"/>
  <c r="BZ656" i="1"/>
  <c r="CB85" i="1"/>
  <c r="BY730" i="1"/>
  <c r="CA760" i="1"/>
  <c r="BX654" i="1"/>
  <c r="BZ272" i="1"/>
  <c r="CB159" i="1"/>
  <c r="BY653" i="1"/>
  <c r="CA208" i="1"/>
  <c r="BX83" i="1"/>
  <c r="BZ295" i="1"/>
  <c r="CB752" i="1"/>
  <c r="BY303" i="1"/>
  <c r="CA374" i="1"/>
  <c r="BX139" i="1"/>
  <c r="BZ109" i="1"/>
  <c r="BX327" i="1"/>
  <c r="BX307" i="1"/>
  <c r="BY707" i="1"/>
  <c r="BZ570" i="1"/>
  <c r="CA447" i="1"/>
  <c r="CB379" i="1"/>
  <c r="BX379" i="1"/>
  <c r="BY820" i="1"/>
  <c r="BZ577" i="1"/>
  <c r="CA585" i="1"/>
  <c r="CB278" i="1"/>
  <c r="BX278" i="1"/>
  <c r="BY274" i="1"/>
  <c r="BZ324" i="1"/>
  <c r="CA145" i="1"/>
  <c r="CB778" i="1"/>
  <c r="BX778" i="1"/>
  <c r="BY186" i="1"/>
  <c r="BZ348" i="1"/>
  <c r="CA616" i="1"/>
  <c r="CB436" i="1"/>
  <c r="BX436" i="1"/>
  <c r="BY331" i="1"/>
  <c r="BZ805" i="1"/>
  <c r="BX615" i="1"/>
  <c r="BY688" i="1"/>
  <c r="BZ177" i="1"/>
  <c r="CA241" i="1"/>
  <c r="CB267" i="1"/>
  <c r="BX267" i="1"/>
  <c r="BY160" i="1"/>
  <c r="BZ609" i="1"/>
  <c r="CB254" i="1"/>
  <c r="CA779" i="1"/>
  <c r="CA384" i="1"/>
  <c r="BY58" i="1"/>
  <c r="CB516" i="1"/>
  <c r="CA424" i="1"/>
  <c r="BZ599" i="1"/>
  <c r="DP106" i="1"/>
  <c r="DO672" i="1"/>
  <c r="DO680" i="1"/>
  <c r="DO797" i="1"/>
  <c r="DO520" i="1"/>
  <c r="DO146" i="1"/>
  <c r="DO528" i="1"/>
  <c r="DO603" i="1"/>
  <c r="DO503" i="1"/>
  <c r="DO388" i="1"/>
  <c r="DO666" i="1"/>
  <c r="DO410" i="1"/>
  <c r="DO115" i="1"/>
  <c r="DO496" i="1"/>
  <c r="DO713" i="1"/>
  <c r="DO344" i="1"/>
  <c r="DO232" i="1"/>
  <c r="DO647" i="1"/>
  <c r="DO192" i="1"/>
  <c r="DO587" i="1"/>
  <c r="DO542" i="1"/>
  <c r="DO271" i="1"/>
  <c r="DO642" i="1"/>
  <c r="DO540" i="1"/>
  <c r="DO117" i="1"/>
  <c r="DO131" i="1"/>
  <c r="DO775" i="1"/>
  <c r="DO103" i="1"/>
  <c r="DO555" i="1"/>
  <c r="DO333" i="1"/>
  <c r="DO766" i="1"/>
  <c r="DO536" i="1"/>
  <c r="DO759" i="1"/>
  <c r="DO50" i="1"/>
  <c r="DO421" i="1"/>
  <c r="DO69" i="1"/>
  <c r="DO833" i="1"/>
  <c r="DO832" i="1"/>
  <c r="DO831" i="1"/>
  <c r="DO830" i="1"/>
  <c r="DO783" i="1"/>
  <c r="DO534" i="1"/>
  <c r="DO580" i="1"/>
  <c r="DO136" i="1"/>
  <c r="DO829" i="1"/>
  <c r="DO668" i="1"/>
  <c r="DO828" i="1"/>
  <c r="DO562" i="1"/>
  <c r="DO818" i="1"/>
  <c r="DO469" i="1"/>
  <c r="DO772" i="1"/>
  <c r="DO601" i="1"/>
  <c r="DO515" i="1"/>
  <c r="DO743" i="1"/>
  <c r="DO569" i="1"/>
  <c r="DO628" i="1"/>
  <c r="DO781" i="1"/>
  <c r="DO399" i="1"/>
  <c r="DO728" i="1"/>
  <c r="DO627" i="1"/>
  <c r="DO578" i="1"/>
  <c r="DO727" i="1"/>
  <c r="DO440" i="1"/>
  <c r="DO659" i="1"/>
  <c r="DO477" i="1"/>
  <c r="DO220" i="1"/>
  <c r="DO509" i="1"/>
  <c r="DO787" i="1"/>
  <c r="DO428" i="1"/>
  <c r="DO593" i="1"/>
  <c r="DO557" i="1"/>
  <c r="DO533" i="1"/>
  <c r="DO308" i="1"/>
  <c r="DO126" i="1"/>
  <c r="DO77" i="1"/>
  <c r="DO395" i="1"/>
  <c r="DO97" i="1"/>
  <c r="DO736" i="1"/>
  <c r="DO709" i="1"/>
  <c r="DO167" i="1"/>
  <c r="DO691" i="1"/>
  <c r="DO785" i="1"/>
  <c r="DO293" i="1"/>
  <c r="DO676" i="1"/>
  <c r="DO470" i="1"/>
  <c r="DO425" i="1"/>
  <c r="DO367" i="1"/>
  <c r="DO449" i="1"/>
  <c r="DO453" i="1"/>
  <c r="DO310" i="1"/>
  <c r="DO376" i="1"/>
  <c r="DO306" i="1"/>
  <c r="DO546" i="1"/>
  <c r="DO377" i="1"/>
  <c r="DO203" i="1"/>
  <c r="DO101" i="1"/>
  <c r="DO320" i="1"/>
  <c r="DO284" i="1"/>
  <c r="DO105" i="1"/>
  <c r="DO226" i="1"/>
  <c r="DO471" i="1"/>
  <c r="DO285" i="1"/>
  <c r="DO539" i="1"/>
  <c r="DO597" i="1"/>
  <c r="DO415" i="1"/>
  <c r="DO458" i="1"/>
  <c r="DO123" i="1"/>
  <c r="DO264" i="1"/>
  <c r="DO513" i="1"/>
  <c r="DO462" i="1"/>
  <c r="DO637" i="1"/>
  <c r="DO365" i="1"/>
  <c r="DO445" i="1"/>
  <c r="DO163" i="1"/>
  <c r="DO249" i="1"/>
  <c r="DO197" i="1"/>
  <c r="DO216" i="1"/>
  <c r="DO717" i="1"/>
  <c r="DO408" i="1"/>
  <c r="DO817" i="1"/>
  <c r="DO651" i="1"/>
  <c r="DO524" i="1"/>
  <c r="DO466" i="1"/>
  <c r="DO236" i="1"/>
  <c r="DO756" i="1"/>
  <c r="DO617" i="1"/>
  <c r="DO302" i="1"/>
  <c r="DO720" i="1"/>
  <c r="DO800" i="1"/>
  <c r="DO663" i="1"/>
  <c r="DO480" i="1"/>
  <c r="DO721" i="1"/>
  <c r="DO674" i="1"/>
  <c r="DO732" i="1"/>
  <c r="DO369" i="1"/>
  <c r="DO183" i="1"/>
  <c r="DO281" i="1"/>
  <c r="DO87" i="1"/>
  <c r="DO224" i="1"/>
  <c r="DO527" i="1"/>
  <c r="DO173" i="1"/>
  <c r="DO95" i="1"/>
  <c r="DO500" i="1"/>
  <c r="DO120" i="1"/>
  <c r="DO612" i="1"/>
  <c r="DO718" i="1"/>
  <c r="DO240" i="1"/>
  <c r="DO422" i="1"/>
  <c r="DO665" i="1"/>
  <c r="DO724" i="1"/>
  <c r="DO297" i="1"/>
  <c r="DO518" i="1"/>
  <c r="DO317" i="1"/>
  <c r="DO762" i="1"/>
  <c r="DO671" i="1"/>
  <c r="DO235" i="1"/>
  <c r="DO300" i="1"/>
  <c r="DO711" i="1"/>
  <c r="DO816" i="1"/>
  <c r="DO560" i="1"/>
  <c r="DO119" i="1"/>
  <c r="DO685" i="1"/>
  <c r="DO414" i="1"/>
  <c r="DO583" i="1"/>
  <c r="DO214" i="1"/>
  <c r="DO328" i="1"/>
  <c r="DO806" i="1"/>
  <c r="DO751" i="1"/>
  <c r="DO624" i="1"/>
  <c r="DO152" i="1"/>
  <c r="DO679" i="1"/>
  <c r="DO755" i="1"/>
  <c r="DO350" i="1"/>
  <c r="DO494" i="1"/>
  <c r="DO487" i="1"/>
  <c r="DO443" i="1"/>
  <c r="DO815" i="1"/>
  <c r="DO493" i="1"/>
  <c r="DO492" i="1"/>
  <c r="DO698" i="1"/>
  <c r="DO345" i="1"/>
  <c r="DO199" i="1"/>
  <c r="DO261" i="1"/>
  <c r="DO403" i="1"/>
  <c r="DO554" i="1"/>
  <c r="DO479" i="1"/>
  <c r="DO129" i="1"/>
  <c r="DO315" i="1"/>
  <c r="DO294" i="1"/>
  <c r="DO353" i="1"/>
  <c r="DO643" i="1"/>
  <c r="DO55" i="1"/>
  <c r="DO248" i="1"/>
  <c r="DO311" i="1"/>
  <c r="DO80" i="1"/>
  <c r="DO435" i="1"/>
  <c r="DO809" i="1"/>
  <c r="DO814" i="1"/>
  <c r="DO222" i="1"/>
  <c r="DO506" i="1"/>
  <c r="DO548" i="1"/>
  <c r="DO276" i="1"/>
  <c r="DO511" i="1"/>
  <c r="DO640" i="1"/>
  <c r="DO188" i="1"/>
  <c r="DO796" i="1"/>
  <c r="DO813" i="1"/>
  <c r="DO172" i="1"/>
  <c r="DO382" i="1"/>
  <c r="DO269" i="1"/>
  <c r="DO457" i="1"/>
  <c r="DO164" i="1"/>
  <c r="DO741" i="1"/>
  <c r="DO351" i="1"/>
  <c r="DO289" i="1"/>
  <c r="DO611" i="1"/>
  <c r="DO292" i="1"/>
  <c r="DO383" i="1"/>
  <c r="DO645" i="1"/>
  <c r="DO417" i="1"/>
  <c r="DO739" i="1"/>
  <c r="DO111" i="1"/>
  <c r="DO725" i="1"/>
  <c r="DO411" i="1"/>
  <c r="DO296" i="1"/>
  <c r="DO714" i="1"/>
  <c r="DO544" i="1"/>
  <c r="DO502" i="1"/>
  <c r="DO608" i="1"/>
  <c r="DO434" i="1"/>
  <c r="DO318" i="1"/>
  <c r="DO541" i="1"/>
  <c r="DO710" i="1"/>
  <c r="DO238" i="1"/>
  <c r="DO108" i="1"/>
  <c r="DO91" i="1"/>
  <c r="DO678" i="1"/>
  <c r="DO361" i="1"/>
  <c r="DO66" i="1"/>
  <c r="DO605" i="1"/>
  <c r="DO547" i="1"/>
  <c r="DO590" i="1"/>
  <c r="DO474" i="1"/>
  <c r="DO517" i="1"/>
  <c r="DO154" i="1"/>
  <c r="DO416" i="1"/>
  <c r="DO791" i="1"/>
  <c r="DO675" i="1"/>
  <c r="DO482" i="1"/>
  <c r="DO746" i="1"/>
  <c r="DO758" i="1"/>
  <c r="DO454" i="1"/>
  <c r="DO723" i="1"/>
  <c r="DO705" i="1"/>
  <c r="DO171" i="1"/>
  <c r="DO804" i="1"/>
  <c r="DM106" i="1"/>
  <c r="DP672" i="1"/>
  <c r="DP680" i="1"/>
  <c r="DP797" i="1"/>
  <c r="DP520" i="1"/>
  <c r="DP146" i="1"/>
  <c r="DP528" i="1"/>
  <c r="DP603" i="1"/>
  <c r="DP503" i="1"/>
  <c r="DP388" i="1"/>
  <c r="DP666" i="1"/>
  <c r="DP410" i="1"/>
  <c r="DP115" i="1"/>
  <c r="DP496" i="1"/>
  <c r="DP713" i="1"/>
  <c r="DP344" i="1"/>
  <c r="DP232" i="1"/>
  <c r="DP647" i="1"/>
  <c r="DP192" i="1"/>
  <c r="DP587" i="1"/>
  <c r="DP542" i="1"/>
  <c r="DP271" i="1"/>
  <c r="DP642" i="1"/>
  <c r="DP540" i="1"/>
  <c r="DP117" i="1"/>
  <c r="DP131" i="1"/>
  <c r="DP775" i="1"/>
  <c r="DP103" i="1"/>
  <c r="DP555" i="1"/>
  <c r="DP333" i="1"/>
  <c r="DP766" i="1"/>
  <c r="DP536" i="1"/>
  <c r="DP759" i="1"/>
  <c r="DP50" i="1"/>
  <c r="DP421" i="1"/>
  <c r="DP69" i="1"/>
  <c r="DP833" i="1"/>
  <c r="DP832" i="1"/>
  <c r="DP831" i="1"/>
  <c r="DP830" i="1"/>
  <c r="DP783" i="1"/>
  <c r="DP534" i="1"/>
  <c r="DP580" i="1"/>
  <c r="DP136" i="1"/>
  <c r="DP829" i="1"/>
  <c r="DP668" i="1"/>
  <c r="DP828" i="1"/>
  <c r="DP562" i="1"/>
  <c r="DP818" i="1"/>
  <c r="DP469" i="1"/>
  <c r="DP772" i="1"/>
  <c r="DP601" i="1"/>
  <c r="DP515" i="1"/>
  <c r="DP743" i="1"/>
  <c r="DP569" i="1"/>
  <c r="DP628" i="1"/>
  <c r="DP728" i="1"/>
  <c r="DP627" i="1"/>
  <c r="DP440" i="1"/>
  <c r="DP659" i="1"/>
  <c r="DP477" i="1"/>
  <c r="DP220" i="1"/>
  <c r="DP509" i="1"/>
  <c r="DP787" i="1"/>
  <c r="DP428" i="1"/>
  <c r="DP593" i="1"/>
  <c r="DP557" i="1"/>
  <c r="DP533" i="1"/>
  <c r="DP308" i="1"/>
  <c r="DP126" i="1"/>
  <c r="DP77" i="1"/>
  <c r="DP395" i="1"/>
  <c r="DP97" i="1"/>
  <c r="DP736" i="1"/>
  <c r="DP709" i="1"/>
  <c r="DP167" i="1"/>
  <c r="DP691" i="1"/>
  <c r="DP785" i="1"/>
  <c r="DP293" i="1"/>
  <c r="DP676" i="1"/>
  <c r="DP470" i="1"/>
  <c r="DP425" i="1"/>
  <c r="DP367" i="1"/>
  <c r="DP449" i="1"/>
  <c r="DP453" i="1"/>
  <c r="DP310" i="1"/>
  <c r="DP376" i="1"/>
  <c r="DP306" i="1"/>
  <c r="DP546" i="1"/>
  <c r="DP377" i="1"/>
  <c r="DP203" i="1"/>
  <c r="DP101" i="1"/>
  <c r="DP320" i="1"/>
  <c r="DP284" i="1"/>
  <c r="DP105" i="1"/>
  <c r="DP226" i="1"/>
  <c r="DP471" i="1"/>
  <c r="DP285" i="1"/>
  <c r="DP539" i="1"/>
  <c r="DP597" i="1"/>
  <c r="DP415" i="1"/>
  <c r="DP458" i="1"/>
  <c r="DP123" i="1"/>
  <c r="DP264" i="1"/>
  <c r="DP513" i="1"/>
  <c r="DP462" i="1"/>
  <c r="DP637" i="1"/>
  <c r="DP365" i="1"/>
  <c r="DP445" i="1"/>
  <c r="DP163" i="1"/>
  <c r="DP249" i="1"/>
  <c r="DP197" i="1"/>
  <c r="DP216" i="1"/>
  <c r="DP717" i="1"/>
  <c r="DP408" i="1"/>
  <c r="DP817" i="1"/>
  <c r="DP524" i="1"/>
  <c r="DP466" i="1"/>
  <c r="DP236" i="1"/>
  <c r="DP756" i="1"/>
  <c r="DP617" i="1"/>
  <c r="DP720" i="1"/>
  <c r="DP800" i="1"/>
  <c r="DP663" i="1"/>
  <c r="DP480" i="1"/>
  <c r="DP721" i="1"/>
  <c r="DP674" i="1"/>
  <c r="DP732" i="1"/>
  <c r="DP369" i="1"/>
  <c r="DP183" i="1"/>
  <c r="DP281" i="1"/>
  <c r="DP87" i="1"/>
  <c r="DP224" i="1"/>
  <c r="DP527" i="1"/>
  <c r="DP173" i="1"/>
  <c r="DP95" i="1"/>
  <c r="DP500" i="1"/>
  <c r="DP120" i="1"/>
  <c r="DP612" i="1"/>
  <c r="DP718" i="1"/>
  <c r="DP240" i="1"/>
  <c r="DP422" i="1"/>
  <c r="DP665" i="1"/>
  <c r="DP724" i="1"/>
  <c r="DP297" i="1"/>
  <c r="DP518" i="1"/>
  <c r="DP317" i="1"/>
  <c r="DP762" i="1"/>
  <c r="DP671" i="1"/>
  <c r="DP235" i="1"/>
  <c r="DP300" i="1"/>
  <c r="DP711" i="1"/>
  <c r="DP816" i="1"/>
  <c r="DP560" i="1"/>
  <c r="DP119" i="1"/>
  <c r="DP685" i="1"/>
  <c r="DP414" i="1"/>
  <c r="DP583" i="1"/>
  <c r="DP214" i="1"/>
  <c r="DP328" i="1"/>
  <c r="DP806" i="1"/>
  <c r="DP751" i="1"/>
  <c r="DP152" i="1"/>
  <c r="DP679" i="1"/>
  <c r="DP755" i="1"/>
  <c r="DP350" i="1"/>
  <c r="DP494" i="1"/>
  <c r="DP487" i="1"/>
  <c r="DP443" i="1"/>
  <c r="DP815" i="1"/>
  <c r="DP493" i="1"/>
  <c r="DP492" i="1"/>
  <c r="DP698" i="1"/>
  <c r="DP345" i="1"/>
  <c r="DP199" i="1"/>
  <c r="DP261" i="1"/>
  <c r="DP403" i="1"/>
  <c r="DP554" i="1"/>
  <c r="DP479" i="1"/>
  <c r="DP315" i="1"/>
  <c r="DP294" i="1"/>
  <c r="DP353" i="1"/>
  <c r="DP643" i="1"/>
  <c r="DP55" i="1"/>
  <c r="DP248" i="1"/>
  <c r="DP311" i="1"/>
  <c r="DP435" i="1"/>
  <c r="DP809" i="1"/>
  <c r="DP814" i="1"/>
  <c r="DP506" i="1"/>
  <c r="DP548" i="1"/>
  <c r="DP276" i="1"/>
  <c r="DP511" i="1"/>
  <c r="DP188" i="1"/>
  <c r="DP796" i="1"/>
  <c r="DP813" i="1"/>
  <c r="DP172" i="1"/>
  <c r="DP382" i="1"/>
  <c r="DP269" i="1"/>
  <c r="DP457" i="1"/>
  <c r="DP164" i="1"/>
  <c r="DP741" i="1"/>
  <c r="DP351" i="1"/>
  <c r="DP289" i="1"/>
  <c r="DP611" i="1"/>
  <c r="DP292" i="1"/>
  <c r="DP383" i="1"/>
  <c r="DP645" i="1"/>
  <c r="DP417" i="1"/>
  <c r="DP739" i="1"/>
  <c r="DP111" i="1"/>
  <c r="DP725" i="1"/>
  <c r="DP411" i="1"/>
  <c r="DP296" i="1"/>
  <c r="DP714" i="1"/>
  <c r="DP544" i="1"/>
  <c r="DP502" i="1"/>
  <c r="DP608" i="1"/>
  <c r="DP434" i="1"/>
  <c r="DP318" i="1"/>
  <c r="DP710" i="1"/>
  <c r="DP238" i="1"/>
  <c r="DP108" i="1"/>
  <c r="DP91" i="1"/>
  <c r="DP678" i="1"/>
  <c r="DP361" i="1"/>
  <c r="DP66" i="1"/>
  <c r="DP605" i="1"/>
  <c r="DP547" i="1"/>
  <c r="DP590" i="1"/>
  <c r="DP474" i="1"/>
  <c r="DP517" i="1"/>
  <c r="DP154" i="1"/>
  <c r="DP416" i="1"/>
  <c r="DP791" i="1"/>
  <c r="DP675" i="1"/>
  <c r="DP482" i="1"/>
  <c r="DP758" i="1"/>
  <c r="DP454" i="1"/>
  <c r="DP723" i="1"/>
  <c r="DP705" i="1"/>
  <c r="DP171" i="1"/>
  <c r="DP804" i="1"/>
  <c r="DO106" i="1"/>
  <c r="DM680" i="1"/>
  <c r="DM520" i="1"/>
  <c r="DM528" i="1"/>
  <c r="DM503" i="1"/>
  <c r="DM666" i="1"/>
  <c r="DM115" i="1"/>
  <c r="DM713" i="1"/>
  <c r="DM232" i="1"/>
  <c r="DM192" i="1"/>
  <c r="DM542" i="1"/>
  <c r="DM642" i="1"/>
  <c r="DM117" i="1"/>
  <c r="DM775" i="1"/>
  <c r="DM555" i="1"/>
  <c r="DM766" i="1"/>
  <c r="DM759" i="1"/>
  <c r="DM421" i="1"/>
  <c r="DM833" i="1"/>
  <c r="DM831" i="1"/>
  <c r="DM783" i="1"/>
  <c r="DM580" i="1"/>
  <c r="DM829" i="1"/>
  <c r="DM828" i="1"/>
  <c r="DM818" i="1"/>
  <c r="DM772" i="1"/>
  <c r="DM515" i="1"/>
  <c r="DM569" i="1"/>
  <c r="DM781" i="1"/>
  <c r="DM728" i="1"/>
  <c r="DM578" i="1"/>
  <c r="DM440" i="1"/>
  <c r="DM477" i="1"/>
  <c r="DM509" i="1"/>
  <c r="DM428" i="1"/>
  <c r="DM557" i="1"/>
  <c r="DM308" i="1"/>
  <c r="DM77" i="1"/>
  <c r="DM97" i="1"/>
  <c r="DM709" i="1"/>
  <c r="DM691" i="1"/>
  <c r="DM293" i="1"/>
  <c r="DM470" i="1"/>
  <c r="DM367" i="1"/>
  <c r="DM453" i="1"/>
  <c r="DM376" i="1"/>
  <c r="DM546" i="1"/>
  <c r="DM203" i="1"/>
  <c r="DM320" i="1"/>
  <c r="DM105" i="1"/>
  <c r="DM471" i="1"/>
  <c r="DM539" i="1"/>
  <c r="DM415" i="1"/>
  <c r="DM123" i="1"/>
  <c r="DM513" i="1"/>
  <c r="DM637" i="1"/>
  <c r="DM445" i="1"/>
  <c r="DM249" i="1"/>
  <c r="DM216" i="1"/>
  <c r="DM408" i="1"/>
  <c r="DM651" i="1"/>
  <c r="DM466" i="1"/>
  <c r="DM756" i="1"/>
  <c r="DM302" i="1"/>
  <c r="DM800" i="1"/>
  <c r="DM480" i="1"/>
  <c r="DM674" i="1"/>
  <c r="DM369" i="1"/>
  <c r="DM281" i="1"/>
  <c r="DM224" i="1"/>
  <c r="DM173" i="1"/>
  <c r="DM500" i="1"/>
  <c r="DM612" i="1"/>
  <c r="DM240" i="1"/>
  <c r="DM665" i="1"/>
  <c r="DM297" i="1"/>
  <c r="DM317" i="1"/>
  <c r="DM671" i="1"/>
  <c r="DM300" i="1"/>
  <c r="DM816" i="1"/>
  <c r="DM119" i="1"/>
  <c r="DM414" i="1"/>
  <c r="DM214" i="1"/>
  <c r="DM806" i="1"/>
  <c r="DM624" i="1"/>
  <c r="DM679" i="1"/>
  <c r="DM350" i="1"/>
  <c r="DM487" i="1"/>
  <c r="DM815" i="1"/>
  <c r="DM492" i="1"/>
  <c r="DM345" i="1"/>
  <c r="DM261" i="1"/>
  <c r="DM554" i="1"/>
  <c r="DM129" i="1"/>
  <c r="DM294" i="1"/>
  <c r="DM643" i="1"/>
  <c r="DM248" i="1"/>
  <c r="DM80" i="1"/>
  <c r="DM809" i="1"/>
  <c r="DM222" i="1"/>
  <c r="DM548" i="1"/>
  <c r="DM511" i="1"/>
  <c r="DM188" i="1"/>
  <c r="DM813" i="1"/>
  <c r="DM382" i="1"/>
  <c r="DM457" i="1"/>
  <c r="DM741" i="1"/>
  <c r="DM289" i="1"/>
  <c r="DM292" i="1"/>
  <c r="DM645" i="1"/>
  <c r="DM739" i="1"/>
  <c r="DM725" i="1"/>
  <c r="DM296" i="1"/>
  <c r="DM544" i="1"/>
  <c r="DM608" i="1"/>
  <c r="DM318" i="1"/>
  <c r="DM710" i="1"/>
  <c r="DM108" i="1"/>
  <c r="DM678" i="1"/>
  <c r="DM66" i="1"/>
  <c r="DM547" i="1"/>
  <c r="DM474" i="1"/>
  <c r="DM154" i="1"/>
  <c r="DM791" i="1"/>
  <c r="DM482" i="1"/>
  <c r="DM758" i="1"/>
  <c r="DM723" i="1"/>
  <c r="DM171" i="1"/>
  <c r="DO792" i="1"/>
  <c r="DO325" i="1"/>
  <c r="DO366" i="1"/>
  <c r="DO291" i="1"/>
  <c r="DO692" i="1"/>
  <c r="DO392" i="1"/>
  <c r="DO808" i="1"/>
  <c r="DO312" i="1"/>
  <c r="DO178" i="1"/>
  <c r="DO550" i="1"/>
  <c r="DO52" i="1"/>
  <c r="DO712" i="1"/>
  <c r="DO655" i="1"/>
  <c r="DO460" i="1"/>
  <c r="DO768" i="1"/>
  <c r="DO138" i="1"/>
  <c r="DO584" i="1"/>
  <c r="DO107" i="1"/>
  <c r="DO298" i="1"/>
  <c r="DO523" i="1"/>
  <c r="DO114" i="1"/>
  <c r="DO180" i="1"/>
  <c r="DO594" i="1"/>
  <c r="DO526" i="1"/>
  <c r="DO722" i="1"/>
  <c r="DO619" i="1"/>
  <c r="DO218" i="1"/>
  <c r="DO346" i="1"/>
  <c r="DO253" i="1"/>
  <c r="DO148" i="1"/>
  <c r="DO217" i="1"/>
  <c r="DO165" i="1"/>
  <c r="DO442" i="1"/>
  <c r="DO189" i="1"/>
  <c r="DO110" i="1"/>
  <c r="DO531" i="1"/>
  <c r="DO190" i="1"/>
  <c r="DO537" i="1"/>
  <c r="DO343" i="1"/>
  <c r="DO504" i="1"/>
  <c r="DO670" i="1"/>
  <c r="DO521" i="1"/>
  <c r="DO658" i="1"/>
  <c r="DO649" i="1"/>
  <c r="DO321" i="1"/>
  <c r="DO394" i="1"/>
  <c r="DO664" i="1"/>
  <c r="DO140" i="1"/>
  <c r="DO96" i="1"/>
  <c r="DO205" i="1"/>
  <c r="DO639" i="1"/>
  <c r="DO693" i="1"/>
  <c r="DO364" i="1"/>
  <c r="DO589" i="1"/>
  <c r="DO47" i="1"/>
  <c r="DO393" i="1"/>
  <c r="DO812" i="1"/>
  <c r="DO757" i="1"/>
  <c r="DO339" i="1"/>
  <c r="DO14" i="1"/>
  <c r="DO626" i="1"/>
  <c r="DO827" i="1"/>
  <c r="DO510" i="1"/>
  <c r="DO684" i="1"/>
  <c r="DO565" i="1"/>
  <c r="DO633" i="1"/>
  <c r="DO495" i="1"/>
  <c r="DO141" i="1"/>
  <c r="DO322" i="1"/>
  <c r="DO323" i="1"/>
  <c r="DO420" i="1"/>
  <c r="DO826" i="1"/>
  <c r="DO538" i="1"/>
  <c r="DO439" i="1"/>
  <c r="DO552" i="1"/>
  <c r="DO338" i="1"/>
  <c r="DO825" i="1"/>
  <c r="DO773" i="1"/>
  <c r="DO258" i="1"/>
  <c r="DO657" i="1"/>
  <c r="DO824" i="1"/>
  <c r="DO823" i="1"/>
  <c r="DO793" i="1"/>
  <c r="DO404" i="1"/>
  <c r="DO150" i="1"/>
  <c r="DO549" i="1"/>
  <c r="DO767" i="1"/>
  <c r="DO595" i="1"/>
  <c r="DO786" i="1"/>
  <c r="DO143" i="1"/>
  <c r="DO559" i="1"/>
  <c r="DO358" i="1"/>
  <c r="DO822" i="1"/>
  <c r="DO686" i="1"/>
  <c r="DO821" i="1"/>
  <c r="DO543" i="1"/>
  <c r="DO803" i="1"/>
  <c r="DO391" i="1"/>
  <c r="DO811" i="1"/>
  <c r="DO753" i="1"/>
  <c r="DO419" i="1"/>
  <c r="DO288" i="1"/>
  <c r="DO535" i="1"/>
  <c r="DO656" i="1"/>
  <c r="DO262" i="1"/>
  <c r="DO730" i="1"/>
  <c r="DO215" i="1"/>
  <c r="DO760" i="1"/>
  <c r="DO654" i="1"/>
  <c r="DO272" i="1"/>
  <c r="DO467" i="1"/>
  <c r="DO653" i="1"/>
  <c r="DO484" i="1"/>
  <c r="DO208" i="1"/>
  <c r="DO83" i="1"/>
  <c r="DO295" i="1"/>
  <c r="DO752" i="1"/>
  <c r="DO263" i="1"/>
  <c r="DO374" i="1"/>
  <c r="DO139" i="1"/>
  <c r="DO259" i="1"/>
  <c r="DO109" i="1"/>
  <c r="DO307" i="1"/>
  <c r="DO707" i="1"/>
  <c r="DO570" i="1"/>
  <c r="DO447" i="1"/>
  <c r="DO379" i="1"/>
  <c r="DO820" i="1"/>
  <c r="DO577" i="1"/>
  <c r="DO585" i="1"/>
  <c r="DO278" i="1"/>
  <c r="DO324" i="1"/>
  <c r="DO145" i="1"/>
  <c r="DO778" i="1"/>
  <c r="DO186" i="1"/>
  <c r="DO348" i="1"/>
  <c r="DO616" i="1"/>
  <c r="DO436" i="1"/>
  <c r="DO331" i="1"/>
  <c r="DO805" i="1"/>
  <c r="DO450" i="1"/>
  <c r="DO615" i="1"/>
  <c r="DO688" i="1"/>
  <c r="DO177" i="1"/>
  <c r="DO241" i="1"/>
  <c r="DO267" i="1"/>
  <c r="DO609" i="1"/>
  <c r="DO790" i="1"/>
  <c r="DO254" i="1"/>
  <c r="DO716" i="1"/>
  <c r="DO779" i="1"/>
  <c r="DO221" i="1"/>
  <c r="DO634" i="1"/>
  <c r="DO384" i="1"/>
  <c r="DO372" i="1"/>
  <c r="DO58" i="1"/>
  <c r="DO799" i="1"/>
  <c r="DO650" i="1"/>
  <c r="DO516" i="1"/>
  <c r="DO89" i="1"/>
  <c r="DO26" i="1"/>
  <c r="DO424" i="1"/>
  <c r="DO341" i="1"/>
  <c r="DO508" i="1"/>
  <c r="DO599" i="1"/>
  <c r="DO181" i="1"/>
  <c r="DO703" i="1"/>
  <c r="DO40" i="1"/>
  <c r="DO179" i="1"/>
  <c r="DO122" i="1"/>
  <c r="DO614" i="1"/>
  <c r="DO290" i="1"/>
  <c r="DO476" i="1"/>
  <c r="DO25" i="1"/>
  <c r="DO784" i="1"/>
  <c r="DO776" i="1"/>
  <c r="DO802" i="1"/>
  <c r="DO747" i="1"/>
  <c r="DO777" i="1"/>
  <c r="DO770" i="1"/>
  <c r="DO198" i="1"/>
  <c r="DO305" i="1"/>
  <c r="DO635" i="1"/>
  <c r="DO598" i="1"/>
  <c r="DO342" i="1"/>
  <c r="DO748" i="1"/>
  <c r="DO464" i="1"/>
  <c r="DO326" i="1"/>
  <c r="DO387" i="1"/>
  <c r="DO689" i="1"/>
  <c r="DO473" i="1"/>
  <c r="DO667" i="1"/>
  <c r="DO662" i="1"/>
  <c r="DO283" i="1"/>
  <c r="DO607" i="1"/>
  <c r="DO771" i="1"/>
  <c r="DO507" i="1"/>
  <c r="DO73" i="1"/>
  <c r="DO409" i="1"/>
  <c r="DO15" i="1"/>
  <c r="DO459" i="1"/>
  <c r="DO468" i="1"/>
  <c r="DO456" i="1"/>
  <c r="DO373" i="1"/>
  <c r="DO430" i="1"/>
  <c r="DO125" i="1"/>
  <c r="DO406" i="1"/>
  <c r="DO185" i="1"/>
  <c r="DO478" i="1"/>
  <c r="DO21" i="1"/>
  <c r="DO169" i="1"/>
  <c r="DO187" i="1"/>
  <c r="DO532" i="1"/>
  <c r="DO256" i="1"/>
  <c r="DO701" i="1"/>
  <c r="DO623" i="1"/>
  <c r="DO282" i="1"/>
  <c r="DO556" i="1"/>
  <c r="DO810" i="1"/>
  <c r="DO209" i="1"/>
  <c r="DO397" i="1"/>
  <c r="DO135" i="1"/>
  <c r="DO45" i="1"/>
  <c r="DO151" i="1"/>
  <c r="DO715" i="1"/>
  <c r="DO700" i="1"/>
  <c r="DO34" i="1"/>
  <c r="DO57" i="1"/>
  <c r="DO116" i="1"/>
  <c r="DO12" i="1"/>
  <c r="DO452" i="1"/>
  <c r="DO407" i="1"/>
  <c r="DO118" i="1"/>
  <c r="DO592" i="1"/>
  <c r="DO223" i="1"/>
  <c r="DO75" i="1"/>
  <c r="DO412" i="1"/>
  <c r="DO596" i="1"/>
  <c r="DO488" i="1"/>
  <c r="DO30" i="1"/>
  <c r="DO94" i="1"/>
  <c r="DO646" i="1"/>
  <c r="DO37" i="1"/>
  <c r="DO765" i="1"/>
  <c r="DO239" i="1"/>
  <c r="DO8" i="1"/>
  <c r="DO572" i="1"/>
  <c r="DO733" i="1"/>
  <c r="DO184" i="1"/>
  <c r="DO130" i="1"/>
  <c r="DO352" i="1"/>
  <c r="DO396" i="1"/>
  <c r="DO571" i="1"/>
  <c r="DO88" i="1"/>
  <c r="DO32" i="1"/>
  <c r="DO104" i="1"/>
  <c r="DO63" i="1"/>
  <c r="DO304" i="1"/>
  <c r="DO337" i="1"/>
  <c r="DO359" i="1"/>
  <c r="DO56" i="1"/>
  <c r="DO268" i="1"/>
  <c r="DO60" i="1"/>
  <c r="DO41" i="1"/>
  <c r="DO309" i="1"/>
  <c r="DO641" i="1"/>
  <c r="DO368" i="1"/>
  <c r="DO498" i="1"/>
  <c r="DO170" i="1"/>
  <c r="DO316" i="1"/>
  <c r="DO196" i="1"/>
  <c r="DO336" i="1"/>
  <c r="DO357" i="1"/>
  <c r="DO128" i="1"/>
  <c r="DO29" i="1"/>
  <c r="DO202" i="1"/>
  <c r="DO735" i="1"/>
  <c r="DO764" i="1"/>
  <c r="DO266" i="1"/>
  <c r="DO270" i="1"/>
  <c r="DO573" i="1"/>
  <c r="DO602" i="1"/>
  <c r="DO385" i="1"/>
  <c r="DO42" i="1"/>
  <c r="DO64" i="1"/>
  <c r="DO84" i="1"/>
  <c r="DO486" i="1"/>
  <c r="DO413" i="1"/>
  <c r="DO661" i="1"/>
  <c r="DO234" i="1"/>
  <c r="DO231" i="1"/>
  <c r="DO499" i="1"/>
  <c r="DO38" i="1"/>
  <c r="DO102" i="1"/>
  <c r="DO245" i="1"/>
  <c r="DO93" i="1"/>
  <c r="DO378" i="1"/>
  <c r="DO682" i="1"/>
  <c r="DO349" i="1"/>
  <c r="DO398" i="1"/>
  <c r="DO113" i="1"/>
  <c r="DO176" i="1"/>
  <c r="DO512" i="1"/>
  <c r="DO46" i="1"/>
  <c r="DO53" i="1"/>
  <c r="DO51" i="1"/>
  <c r="DO79" i="1"/>
  <c r="DO749" i="1"/>
  <c r="DO335" i="1"/>
  <c r="DO632" i="1"/>
  <c r="DO426" i="1"/>
  <c r="DO59" i="1"/>
  <c r="DO429" i="1"/>
  <c r="DO161" i="1"/>
  <c r="DO423" i="1"/>
  <c r="DO24" i="1"/>
  <c r="DO137" i="1"/>
  <c r="DO98" i="1"/>
  <c r="DO4" i="1"/>
  <c r="DO219" i="1"/>
  <c r="DO463" i="1"/>
  <c r="DO621" i="1"/>
  <c r="DO314" i="1"/>
  <c r="DO182" i="1"/>
  <c r="DO233" i="1"/>
  <c r="DO90" i="1"/>
  <c r="DO356" i="1"/>
  <c r="DO35" i="1"/>
  <c r="DO564" i="1"/>
  <c r="DO7" i="1"/>
  <c r="DO687" i="1"/>
  <c r="DO229" i="1"/>
  <c r="DO70" i="1"/>
  <c r="DO501" i="1"/>
  <c r="DO588" i="1"/>
  <c r="DO195" i="1"/>
  <c r="DO175" i="1"/>
  <c r="DO401" i="1"/>
  <c r="DO92" i="1"/>
  <c r="DO243" i="1"/>
  <c r="DO211" i="1"/>
  <c r="DO681" i="1"/>
  <c r="DO579" i="1"/>
  <c r="DO719" i="1"/>
  <c r="DO390" i="1"/>
  <c r="DO437" i="1"/>
  <c r="DO74" i="1"/>
  <c r="DO228" i="1"/>
  <c r="DO68" i="1"/>
  <c r="DO280" i="1"/>
  <c r="DO475" i="1"/>
  <c r="DO49" i="1"/>
  <c r="DO65" i="1"/>
  <c r="DO780" i="1"/>
  <c r="DO673" i="1"/>
  <c r="DO625" i="1"/>
  <c r="DO162" i="1"/>
  <c r="DO620" i="1"/>
  <c r="DO362" i="1"/>
  <c r="DO381" i="1"/>
  <c r="DO147" i="1"/>
  <c r="DO78" i="1"/>
  <c r="DO155" i="1"/>
  <c r="DO112" i="1"/>
  <c r="DO227" i="1"/>
  <c r="DO370" i="1"/>
  <c r="DO461" i="1"/>
  <c r="DO48" i="1"/>
  <c r="DO731" i="1"/>
  <c r="DO255" i="1"/>
  <c r="DO76" i="1"/>
  <c r="DO16" i="1"/>
  <c r="DO9" i="1"/>
  <c r="DO553" i="1"/>
  <c r="DO525" i="1"/>
  <c r="DO582" i="1"/>
  <c r="DN680" i="1"/>
  <c r="DN520" i="1"/>
  <c r="DN528" i="1"/>
  <c r="DN503" i="1"/>
  <c r="DN666" i="1"/>
  <c r="DN115" i="1"/>
  <c r="DN713" i="1"/>
  <c r="DN232" i="1"/>
  <c r="DN192" i="1"/>
  <c r="DN542" i="1"/>
  <c r="DN642" i="1"/>
  <c r="DN117" i="1"/>
  <c r="DN775" i="1"/>
  <c r="DN555" i="1"/>
  <c r="DN766" i="1"/>
  <c r="DN759" i="1"/>
  <c r="DN421" i="1"/>
  <c r="DN833" i="1"/>
  <c r="DN831" i="1"/>
  <c r="DN783" i="1"/>
  <c r="DN580" i="1"/>
  <c r="DN829" i="1"/>
  <c r="DN828" i="1"/>
  <c r="DN818" i="1"/>
  <c r="DN772" i="1"/>
  <c r="DN515" i="1"/>
  <c r="DN569" i="1"/>
  <c r="DN781" i="1"/>
  <c r="DN728" i="1"/>
  <c r="DN578" i="1"/>
  <c r="DN440" i="1"/>
  <c r="DN477" i="1"/>
  <c r="DN509" i="1"/>
  <c r="DN428" i="1"/>
  <c r="DN557" i="1"/>
  <c r="DN308" i="1"/>
  <c r="DN77" i="1"/>
  <c r="DN97" i="1"/>
  <c r="DN709" i="1"/>
  <c r="DN691" i="1"/>
  <c r="DN293" i="1"/>
  <c r="DN470" i="1"/>
  <c r="DN367" i="1"/>
  <c r="DN453" i="1"/>
  <c r="DN376" i="1"/>
  <c r="DN546" i="1"/>
  <c r="DN203" i="1"/>
  <c r="DN320" i="1"/>
  <c r="DN105" i="1"/>
  <c r="DN471" i="1"/>
  <c r="DN539" i="1"/>
  <c r="DN415" i="1"/>
  <c r="DN123" i="1"/>
  <c r="DN513" i="1"/>
  <c r="DN637" i="1"/>
  <c r="DN445" i="1"/>
  <c r="DN249" i="1"/>
  <c r="DN216" i="1"/>
  <c r="DN408" i="1"/>
  <c r="DN651" i="1"/>
  <c r="DN466" i="1"/>
  <c r="DN756" i="1"/>
  <c r="DN302" i="1"/>
  <c r="DN800" i="1"/>
  <c r="DN480" i="1"/>
  <c r="DN674" i="1"/>
  <c r="DN369" i="1"/>
  <c r="DN281" i="1"/>
  <c r="DN224" i="1"/>
  <c r="DN173" i="1"/>
  <c r="DN500" i="1"/>
  <c r="DN612" i="1"/>
  <c r="DN240" i="1"/>
  <c r="DN665" i="1"/>
  <c r="DN297" i="1"/>
  <c r="DN317" i="1"/>
  <c r="DN671" i="1"/>
  <c r="DN300" i="1"/>
  <c r="DN816" i="1"/>
  <c r="DN119" i="1"/>
  <c r="DN414" i="1"/>
  <c r="DN214" i="1"/>
  <c r="DN806" i="1"/>
  <c r="DN624" i="1"/>
  <c r="DN679" i="1"/>
  <c r="DN350" i="1"/>
  <c r="DN487" i="1"/>
  <c r="DN815" i="1"/>
  <c r="DN492" i="1"/>
  <c r="DN345" i="1"/>
  <c r="DN261" i="1"/>
  <c r="DN554" i="1"/>
  <c r="DN129" i="1"/>
  <c r="DN294" i="1"/>
  <c r="DN643" i="1"/>
  <c r="DN248" i="1"/>
  <c r="DN80" i="1"/>
  <c r="DN809" i="1"/>
  <c r="DN222" i="1"/>
  <c r="DN548" i="1"/>
  <c r="DN511" i="1"/>
  <c r="DN188" i="1"/>
  <c r="DN813" i="1"/>
  <c r="DN382" i="1"/>
  <c r="DN457" i="1"/>
  <c r="DN741" i="1"/>
  <c r="DN289" i="1"/>
  <c r="DN292" i="1"/>
  <c r="DN645" i="1"/>
  <c r="DN739" i="1"/>
  <c r="DN725" i="1"/>
  <c r="DN296" i="1"/>
  <c r="DN544" i="1"/>
  <c r="DN608" i="1"/>
  <c r="DN318" i="1"/>
  <c r="DN710" i="1"/>
  <c r="DN108" i="1"/>
  <c r="DN678" i="1"/>
  <c r="DN66" i="1"/>
  <c r="DN547" i="1"/>
  <c r="DN474" i="1"/>
  <c r="DN154" i="1"/>
  <c r="DN791" i="1"/>
  <c r="DN482" i="1"/>
  <c r="DN758" i="1"/>
  <c r="DN723" i="1"/>
  <c r="DN171" i="1"/>
  <c r="DP792" i="1"/>
  <c r="DP325" i="1"/>
  <c r="DP366" i="1"/>
  <c r="DP291" i="1"/>
  <c r="DP692" i="1"/>
  <c r="DP392" i="1"/>
  <c r="DP808" i="1"/>
  <c r="DP312" i="1"/>
  <c r="DP178" i="1"/>
  <c r="DP550" i="1"/>
  <c r="DP52" i="1"/>
  <c r="DP712" i="1"/>
  <c r="DP655" i="1"/>
  <c r="DP460" i="1"/>
  <c r="DP768" i="1"/>
  <c r="DP138" i="1"/>
  <c r="DP584" i="1"/>
  <c r="DP107" i="1"/>
  <c r="DP298" i="1"/>
  <c r="DP523" i="1"/>
  <c r="DP114" i="1"/>
  <c r="DP180" i="1"/>
  <c r="DP594" i="1"/>
  <c r="DP526" i="1"/>
  <c r="DP722" i="1"/>
  <c r="DP619" i="1"/>
  <c r="DP218" i="1"/>
  <c r="DP346" i="1"/>
  <c r="DP253" i="1"/>
  <c r="DP148" i="1"/>
  <c r="DP217" i="1"/>
  <c r="DP165" i="1"/>
  <c r="DP442" i="1"/>
  <c r="DP189" i="1"/>
  <c r="DP110" i="1"/>
  <c r="DP531" i="1"/>
  <c r="DP190" i="1"/>
  <c r="DP537" i="1"/>
  <c r="DP343" i="1"/>
  <c r="DP504" i="1"/>
  <c r="DP670" i="1"/>
  <c r="DP521" i="1"/>
  <c r="DP658" i="1"/>
  <c r="DP649" i="1"/>
  <c r="DP321" i="1"/>
  <c r="DP394" i="1"/>
  <c r="DP664" i="1"/>
  <c r="DP96" i="1"/>
  <c r="DP205" i="1"/>
  <c r="DP639" i="1"/>
  <c r="DP693" i="1"/>
  <c r="DP364" i="1"/>
  <c r="DP589" i="1"/>
  <c r="DP47" i="1"/>
  <c r="DP393" i="1"/>
  <c r="DP812" i="1"/>
  <c r="DP757" i="1"/>
  <c r="DP339" i="1"/>
  <c r="DP14" i="1"/>
  <c r="DP626" i="1"/>
  <c r="DP827" i="1"/>
  <c r="DP510" i="1"/>
  <c r="DP684" i="1"/>
  <c r="DP565" i="1"/>
  <c r="DP633" i="1"/>
  <c r="DP495" i="1"/>
  <c r="DP322" i="1"/>
  <c r="DP420" i="1"/>
  <c r="DP826" i="1"/>
  <c r="DP538" i="1"/>
  <c r="DP439" i="1"/>
  <c r="DP552" i="1"/>
  <c r="DP338" i="1"/>
  <c r="DP825" i="1"/>
  <c r="DP773" i="1"/>
  <c r="DP657" i="1"/>
  <c r="DP824" i="1"/>
  <c r="DP823" i="1"/>
  <c r="DP793" i="1"/>
  <c r="DP404" i="1"/>
  <c r="DP549" i="1"/>
  <c r="DP767" i="1"/>
  <c r="DP595" i="1"/>
  <c r="DP786" i="1"/>
  <c r="DP143" i="1"/>
  <c r="DP559" i="1"/>
  <c r="DP358" i="1"/>
  <c r="DP822" i="1"/>
  <c r="DP686" i="1"/>
  <c r="DP821" i="1"/>
  <c r="DP543" i="1"/>
  <c r="DP803" i="1"/>
  <c r="DP391" i="1"/>
  <c r="DP811" i="1"/>
  <c r="DP753" i="1"/>
  <c r="DP288" i="1"/>
  <c r="DP535" i="1"/>
  <c r="DP656" i="1"/>
  <c r="DP262" i="1"/>
  <c r="DP215" i="1"/>
  <c r="DP760" i="1"/>
  <c r="DP654" i="1"/>
  <c r="DP272" i="1"/>
  <c r="DP467" i="1"/>
  <c r="DP653" i="1"/>
  <c r="DP484" i="1"/>
  <c r="DP208" i="1"/>
  <c r="DP752" i="1"/>
  <c r="DP263" i="1"/>
  <c r="DP259" i="1"/>
  <c r="DP109" i="1"/>
  <c r="DP307" i="1"/>
  <c r="DP707" i="1"/>
  <c r="DP570" i="1"/>
  <c r="DP447" i="1"/>
  <c r="DP379" i="1"/>
  <c r="DP820" i="1"/>
  <c r="DP577" i="1"/>
  <c r="DP585" i="1"/>
  <c r="DP278" i="1"/>
  <c r="DP324" i="1"/>
  <c r="DP145" i="1"/>
  <c r="DP778" i="1"/>
  <c r="DP186" i="1"/>
  <c r="DP348" i="1"/>
  <c r="DP616" i="1"/>
  <c r="DP436" i="1"/>
  <c r="DP331" i="1"/>
  <c r="DP805" i="1"/>
  <c r="DP450" i="1"/>
  <c r="DP615" i="1"/>
  <c r="DP688" i="1"/>
  <c r="DP177" i="1"/>
  <c r="DP241" i="1"/>
  <c r="DP267" i="1"/>
  <c r="DP609" i="1"/>
  <c r="DP790" i="1"/>
  <c r="DP254" i="1"/>
  <c r="DP716" i="1"/>
  <c r="DP779" i="1"/>
  <c r="DP634" i="1"/>
  <c r="DP384" i="1"/>
  <c r="DP372" i="1"/>
  <c r="DP58" i="1"/>
  <c r="DP799" i="1"/>
  <c r="DP650" i="1"/>
  <c r="DP516" i="1"/>
  <c r="DP424" i="1"/>
  <c r="DP341" i="1"/>
  <c r="DP508" i="1"/>
  <c r="DP599" i="1"/>
  <c r="DP181" i="1"/>
  <c r="DP703" i="1"/>
  <c r="DP40" i="1"/>
  <c r="DP614" i="1"/>
  <c r="DP290" i="1"/>
  <c r="DP476" i="1"/>
  <c r="DP784" i="1"/>
  <c r="DP776" i="1"/>
  <c r="DP802" i="1"/>
  <c r="DP747" i="1"/>
  <c r="DP777" i="1"/>
  <c r="DP770" i="1"/>
  <c r="DP198" i="1"/>
  <c r="DP305" i="1"/>
  <c r="DP635" i="1"/>
  <c r="DP598" i="1"/>
  <c r="DP342" i="1"/>
  <c r="DP748" i="1"/>
  <c r="DP464" i="1"/>
  <c r="DP326" i="1"/>
  <c r="DP387" i="1"/>
  <c r="DP689" i="1"/>
  <c r="DP473" i="1"/>
  <c r="DP667" i="1"/>
  <c r="DP662" i="1"/>
  <c r="DP283" i="1"/>
  <c r="DP607" i="1"/>
  <c r="DP771" i="1"/>
  <c r="DP73" i="1"/>
  <c r="DP409" i="1"/>
  <c r="DP15" i="1"/>
  <c r="DP459" i="1"/>
  <c r="DP468" i="1"/>
  <c r="DP456" i="1"/>
  <c r="DP373" i="1"/>
  <c r="DP430" i="1"/>
  <c r="DP125" i="1"/>
  <c r="DP406" i="1"/>
  <c r="DP185" i="1"/>
  <c r="DP478" i="1"/>
  <c r="DP21" i="1"/>
  <c r="DP169" i="1"/>
  <c r="DP532" i="1"/>
  <c r="DP256" i="1"/>
  <c r="DP701" i="1"/>
  <c r="DP623" i="1"/>
  <c r="DP282" i="1"/>
  <c r="DP556" i="1"/>
  <c r="DP810" i="1"/>
  <c r="DP209" i="1"/>
  <c r="DP397" i="1"/>
  <c r="DP135" i="1"/>
  <c r="DP45" i="1"/>
  <c r="DP151" i="1"/>
  <c r="DP715" i="1"/>
  <c r="DP700" i="1"/>
  <c r="DP34" i="1"/>
  <c r="DP57" i="1"/>
  <c r="DP116" i="1"/>
  <c r="DP452" i="1"/>
  <c r="DP407" i="1"/>
  <c r="DP118" i="1"/>
  <c r="DP592" i="1"/>
  <c r="DP223" i="1"/>
  <c r="DP75" i="1"/>
  <c r="DP412" i="1"/>
  <c r="DP596" i="1"/>
  <c r="DP488" i="1"/>
  <c r="DP30" i="1"/>
  <c r="DP94" i="1"/>
  <c r="DP646" i="1"/>
  <c r="DP37" i="1"/>
  <c r="DP765" i="1"/>
  <c r="DP239" i="1"/>
  <c r="DP8" i="1"/>
  <c r="DP572" i="1"/>
  <c r="DP733" i="1"/>
  <c r="DP184" i="1"/>
  <c r="DP130" i="1"/>
  <c r="DP352" i="1"/>
  <c r="DP396" i="1"/>
  <c r="DP571" i="1"/>
  <c r="DP88" i="1"/>
  <c r="DP32" i="1"/>
  <c r="DP104" i="1"/>
  <c r="DP304" i="1"/>
  <c r="DP337" i="1"/>
  <c r="DP359" i="1"/>
  <c r="DP56" i="1"/>
  <c r="DP268" i="1"/>
  <c r="DP60" i="1"/>
  <c r="DP41" i="1"/>
  <c r="DP309" i="1"/>
  <c r="DP641" i="1"/>
  <c r="DP368" i="1"/>
  <c r="DP498" i="1"/>
  <c r="DP170" i="1"/>
  <c r="DP196" i="1"/>
  <c r="DP336" i="1"/>
  <c r="DP357" i="1"/>
  <c r="DP29" i="1"/>
  <c r="DP202" i="1"/>
  <c r="DP735" i="1"/>
  <c r="DP764" i="1"/>
  <c r="DP266" i="1"/>
  <c r="DP270" i="1"/>
  <c r="DP573" i="1"/>
  <c r="DP602" i="1"/>
  <c r="DP42" i="1"/>
  <c r="DP64" i="1"/>
  <c r="DP486" i="1"/>
  <c r="DP413" i="1"/>
  <c r="DP661" i="1"/>
  <c r="DP234" i="1"/>
  <c r="DP231" i="1"/>
  <c r="DP499" i="1"/>
  <c r="DP38" i="1"/>
  <c r="DP245" i="1"/>
  <c r="DP93" i="1"/>
  <c r="DP378" i="1"/>
  <c r="DP682" i="1"/>
  <c r="DP349" i="1"/>
  <c r="DP398" i="1"/>
  <c r="DP113" i="1"/>
  <c r="DP176" i="1"/>
  <c r="DP512" i="1"/>
  <c r="DP46" i="1"/>
  <c r="DP53" i="1"/>
  <c r="DP51" i="1"/>
  <c r="DP79" i="1"/>
  <c r="DP749" i="1"/>
  <c r="DP335" i="1"/>
  <c r="DP632" i="1"/>
  <c r="DP426" i="1"/>
  <c r="DP59" i="1"/>
  <c r="DP429" i="1"/>
  <c r="DP161" i="1"/>
  <c r="DP423" i="1"/>
  <c r="DP24" i="1"/>
  <c r="DP137" i="1"/>
  <c r="DP98" i="1"/>
  <c r="DP4" i="1"/>
  <c r="DP219" i="1"/>
  <c r="DP463" i="1"/>
  <c r="DP621" i="1"/>
  <c r="DP314" i="1"/>
  <c r="DP182" i="1"/>
  <c r="DP90" i="1"/>
  <c r="DP356" i="1"/>
  <c r="DP35" i="1"/>
  <c r="DP564" i="1"/>
  <c r="DP7" i="1"/>
  <c r="DP687" i="1"/>
  <c r="DP229" i="1"/>
  <c r="DP70" i="1"/>
  <c r="DP501" i="1"/>
  <c r="DP588" i="1"/>
  <c r="DP195" i="1"/>
  <c r="DP175" i="1"/>
  <c r="DP401" i="1"/>
  <c r="DP92" i="1"/>
  <c r="DP243" i="1"/>
  <c r="DP211" i="1"/>
  <c r="DP681" i="1"/>
  <c r="DP579" i="1"/>
  <c r="DP719" i="1"/>
  <c r="DP390" i="1"/>
  <c r="DP437" i="1"/>
  <c r="DP74" i="1"/>
  <c r="DP228" i="1"/>
  <c r="DP68" i="1"/>
  <c r="DP280" i="1"/>
  <c r="DP475" i="1"/>
  <c r="DP49" i="1"/>
  <c r="DP65" i="1"/>
  <c r="DP780" i="1"/>
  <c r="DP673" i="1"/>
  <c r="DP625" i="1"/>
  <c r="DP620" i="1"/>
  <c r="DP362" i="1"/>
  <c r="DP381" i="1"/>
  <c r="DP147" i="1"/>
  <c r="DP78" i="1"/>
  <c r="DP155" i="1"/>
  <c r="DP112" i="1"/>
  <c r="DP370" i="1"/>
  <c r="DP461" i="1"/>
  <c r="DP48" i="1"/>
  <c r="DP731" i="1"/>
  <c r="DP255" i="1"/>
  <c r="DP76" i="1"/>
  <c r="DP16" i="1"/>
  <c r="DP9" i="1"/>
  <c r="DP553" i="1"/>
  <c r="DP525" i="1"/>
  <c r="DP582" i="1"/>
  <c r="DP371" i="1"/>
  <c r="DP613" i="1"/>
  <c r="DP319" i="1"/>
  <c r="DP127" i="1"/>
  <c r="DP158" i="1"/>
  <c r="DN106" i="1"/>
  <c r="DN672" i="1"/>
  <c r="DN146" i="1"/>
  <c r="DN388" i="1"/>
  <c r="DN496" i="1"/>
  <c r="DN647" i="1"/>
  <c r="DN271" i="1"/>
  <c r="DN131" i="1"/>
  <c r="DN333" i="1"/>
  <c r="DN50" i="1"/>
  <c r="DN832" i="1"/>
  <c r="DN534" i="1"/>
  <c r="DN668" i="1"/>
  <c r="DN469" i="1"/>
  <c r="DN743" i="1"/>
  <c r="DN399" i="1"/>
  <c r="DN727" i="1"/>
  <c r="DN220" i="1"/>
  <c r="DN593" i="1"/>
  <c r="DN126" i="1"/>
  <c r="DN736" i="1"/>
  <c r="DN785" i="1"/>
  <c r="DN425" i="1"/>
  <c r="DN310" i="1"/>
  <c r="DN377" i="1"/>
  <c r="DN284" i="1"/>
  <c r="DN285" i="1"/>
  <c r="DN458" i="1"/>
  <c r="DN462" i="1"/>
  <c r="DN163" i="1"/>
  <c r="DN717" i="1"/>
  <c r="DN524" i="1"/>
  <c r="DN617" i="1"/>
  <c r="DN663" i="1"/>
  <c r="DN732" i="1"/>
  <c r="DN87" i="1"/>
  <c r="DN95" i="1"/>
  <c r="DN718" i="1"/>
  <c r="DN724" i="1"/>
  <c r="DN762" i="1"/>
  <c r="DN711" i="1"/>
  <c r="DN685" i="1"/>
  <c r="DN328" i="1"/>
  <c r="DN152" i="1"/>
  <c r="DN494" i="1"/>
  <c r="DN493" i="1"/>
  <c r="DN199" i="1"/>
  <c r="DN479" i="1"/>
  <c r="DN353" i="1"/>
  <c r="DN311" i="1"/>
  <c r="DN814" i="1"/>
  <c r="DN276" i="1"/>
  <c r="DN796" i="1"/>
  <c r="DN269" i="1"/>
  <c r="DN351" i="1"/>
  <c r="DN383" i="1"/>
  <c r="DN111" i="1"/>
  <c r="DN714" i="1"/>
  <c r="DN434" i="1"/>
  <c r="DN238" i="1"/>
  <c r="DN361" i="1"/>
  <c r="DN590" i="1"/>
  <c r="DN416" i="1"/>
  <c r="DN746" i="1"/>
  <c r="DN705" i="1"/>
  <c r="DN792" i="1"/>
  <c r="DN366" i="1"/>
  <c r="DN692" i="1"/>
  <c r="DN808" i="1"/>
  <c r="DN178" i="1"/>
  <c r="DN52" i="1"/>
  <c r="DN655" i="1"/>
  <c r="DN768" i="1"/>
  <c r="DN584" i="1"/>
  <c r="DN298" i="1"/>
  <c r="DN114" i="1"/>
  <c r="DN594" i="1"/>
  <c r="DN722" i="1"/>
  <c r="DN218" i="1"/>
  <c r="DN253" i="1"/>
  <c r="DN217" i="1"/>
  <c r="DN442" i="1"/>
  <c r="DN110" i="1"/>
  <c r="DN190" i="1"/>
  <c r="DN343" i="1"/>
  <c r="DN670" i="1"/>
  <c r="DN658" i="1"/>
  <c r="DN321" i="1"/>
  <c r="DN664" i="1"/>
  <c r="DN96" i="1"/>
  <c r="DN639" i="1"/>
  <c r="DN364" i="1"/>
  <c r="DN47" i="1"/>
  <c r="DN812" i="1"/>
  <c r="DN339" i="1"/>
  <c r="DN626" i="1"/>
  <c r="DN510" i="1"/>
  <c r="DN565" i="1"/>
  <c r="DN495" i="1"/>
  <c r="DN322" i="1"/>
  <c r="DN420" i="1"/>
  <c r="DN538" i="1"/>
  <c r="DN552" i="1"/>
  <c r="DN825" i="1"/>
  <c r="DN258" i="1"/>
  <c r="DN824" i="1"/>
  <c r="DN793" i="1"/>
  <c r="DN150" i="1"/>
  <c r="DN767" i="1"/>
  <c r="DN786" i="1"/>
  <c r="DN559" i="1"/>
  <c r="DN822" i="1"/>
  <c r="DN821" i="1"/>
  <c r="DN803" i="1"/>
  <c r="DN811" i="1"/>
  <c r="DN419" i="1"/>
  <c r="DN535" i="1"/>
  <c r="DN262" i="1"/>
  <c r="DN215" i="1"/>
  <c r="DN654" i="1"/>
  <c r="DN467" i="1"/>
  <c r="DN484" i="1"/>
  <c r="DN83" i="1"/>
  <c r="DN752" i="1"/>
  <c r="DN374" i="1"/>
  <c r="DN259" i="1"/>
  <c r="DN307" i="1"/>
  <c r="DN570" i="1"/>
  <c r="DN379" i="1"/>
  <c r="DN577" i="1"/>
  <c r="DN278" i="1"/>
  <c r="DN145" i="1"/>
  <c r="DN186" i="1"/>
  <c r="DN616" i="1"/>
  <c r="DN331" i="1"/>
  <c r="DN450" i="1"/>
  <c r="DN688" i="1"/>
  <c r="DN241" i="1"/>
  <c r="DN609" i="1"/>
  <c r="DN254" i="1"/>
  <c r="DN221" i="1"/>
  <c r="DN372" i="1"/>
  <c r="DN799" i="1"/>
  <c r="DN516" i="1"/>
  <c r="DN26" i="1"/>
  <c r="DN341" i="1"/>
  <c r="DN599" i="1"/>
  <c r="DN703" i="1"/>
  <c r="DN179" i="1"/>
  <c r="DN614" i="1"/>
  <c r="DN476" i="1"/>
  <c r="DN784" i="1"/>
  <c r="DN802" i="1"/>
  <c r="DN777" i="1"/>
  <c r="DN198" i="1"/>
  <c r="DN635" i="1"/>
  <c r="DN342" i="1"/>
  <c r="DN464" i="1"/>
  <c r="DN387" i="1"/>
  <c r="DN473" i="1"/>
  <c r="DN662" i="1"/>
  <c r="DN607" i="1"/>
  <c r="DN507" i="1"/>
  <c r="DN409" i="1"/>
  <c r="DN459" i="1"/>
  <c r="DN456" i="1"/>
  <c r="DN430" i="1"/>
  <c r="DN406" i="1"/>
  <c r="DN478" i="1"/>
  <c r="DN187" i="1"/>
  <c r="DN256" i="1"/>
  <c r="DN623" i="1"/>
  <c r="DN556" i="1"/>
  <c r="DN209" i="1"/>
  <c r="DN135" i="1"/>
  <c r="DN151" i="1"/>
  <c r="DN700" i="1"/>
  <c r="DN57" i="1"/>
  <c r="DN12" i="1"/>
  <c r="DN407" i="1"/>
  <c r="DN592" i="1"/>
  <c r="DN75" i="1"/>
  <c r="DN596" i="1"/>
  <c r="DN30" i="1"/>
  <c r="DN646" i="1"/>
  <c r="DN765" i="1"/>
  <c r="DN8" i="1"/>
  <c r="DN733" i="1"/>
  <c r="DN130" i="1"/>
  <c r="DN396" i="1"/>
  <c r="DN88" i="1"/>
  <c r="DN104" i="1"/>
  <c r="DN304" i="1"/>
  <c r="DN359" i="1"/>
  <c r="DN268" i="1"/>
  <c r="DN41" i="1"/>
  <c r="DN641" i="1"/>
  <c r="DN498" i="1"/>
  <c r="DN316" i="1"/>
  <c r="DN336" i="1"/>
  <c r="DN128" i="1"/>
  <c r="DN202" i="1"/>
  <c r="DN764" i="1"/>
  <c r="DN270" i="1"/>
  <c r="DN602" i="1"/>
  <c r="DN42" i="1"/>
  <c r="DN84" i="1"/>
  <c r="DN413" i="1"/>
  <c r="DN234" i="1"/>
  <c r="DN499" i="1"/>
  <c r="DN102" i="1"/>
  <c r="DN93" i="1"/>
  <c r="DN682" i="1"/>
  <c r="DN398" i="1"/>
  <c r="DN176" i="1"/>
  <c r="DN46" i="1"/>
  <c r="DN51" i="1"/>
  <c r="DN749" i="1"/>
  <c r="DN632" i="1"/>
  <c r="DN59" i="1"/>
  <c r="DN161" i="1"/>
  <c r="DN24" i="1"/>
  <c r="DN98" i="1"/>
  <c r="DN219" i="1"/>
  <c r="DN621" i="1"/>
  <c r="DN182" i="1"/>
  <c r="DN90" i="1"/>
  <c r="DN35" i="1"/>
  <c r="DN7" i="1"/>
  <c r="DN229" i="1"/>
  <c r="DN501" i="1"/>
  <c r="DN195" i="1"/>
  <c r="DN401" i="1"/>
  <c r="DN243" i="1"/>
  <c r="DN681" i="1"/>
  <c r="DN719" i="1"/>
  <c r="DN437" i="1"/>
  <c r="DN228" i="1"/>
  <c r="DN280" i="1"/>
  <c r="DN49" i="1"/>
  <c r="DN780" i="1"/>
  <c r="DN625" i="1"/>
  <c r="DN620" i="1"/>
  <c r="DN381" i="1"/>
  <c r="DN78" i="1"/>
  <c r="DN112" i="1"/>
  <c r="DN370" i="1"/>
  <c r="DN48" i="1"/>
  <c r="DN255" i="1"/>
  <c r="DN16" i="1"/>
  <c r="DN553" i="1"/>
  <c r="DN582" i="1"/>
  <c r="DM371" i="1"/>
  <c r="DO319" i="1"/>
  <c r="DN127" i="1"/>
  <c r="DM158" i="1"/>
  <c r="DP5" i="1"/>
  <c r="DN603" i="1"/>
  <c r="DN344" i="1"/>
  <c r="DN540" i="1"/>
  <c r="DN536" i="1"/>
  <c r="DN830" i="1"/>
  <c r="DN562" i="1"/>
  <c r="DN628" i="1"/>
  <c r="DN659" i="1"/>
  <c r="DN533" i="1"/>
  <c r="DN167" i="1"/>
  <c r="DN306" i="1"/>
  <c r="DN226" i="1"/>
  <c r="DN264" i="1"/>
  <c r="DN197" i="1"/>
  <c r="DN236" i="1"/>
  <c r="DN721" i="1"/>
  <c r="DN527" i="1"/>
  <c r="DN422" i="1"/>
  <c r="DN235" i="1"/>
  <c r="DN583" i="1"/>
  <c r="DN755" i="1"/>
  <c r="DN698" i="1"/>
  <c r="DN315" i="1"/>
  <c r="DN435" i="1"/>
  <c r="DN506" i="1"/>
  <c r="DN172" i="1"/>
  <c r="DN611" i="1"/>
  <c r="DN411" i="1"/>
  <c r="DN541" i="1"/>
  <c r="DN605" i="1"/>
  <c r="DN675" i="1"/>
  <c r="DN804" i="1"/>
  <c r="DN291" i="1"/>
  <c r="DN312" i="1"/>
  <c r="DN712" i="1"/>
  <c r="DN138" i="1"/>
  <c r="DN523" i="1"/>
  <c r="DN526" i="1"/>
  <c r="DN346" i="1"/>
  <c r="DN165" i="1"/>
  <c r="DN531" i="1"/>
  <c r="DN504" i="1"/>
  <c r="DN649" i="1"/>
  <c r="DN140" i="1"/>
  <c r="DN693" i="1"/>
  <c r="DN393" i="1"/>
  <c r="DN14" i="1"/>
  <c r="DN684" i="1"/>
  <c r="DN141" i="1"/>
  <c r="DN826" i="1"/>
  <c r="DN338" i="1"/>
  <c r="DN657" i="1"/>
  <c r="DN404" i="1"/>
  <c r="DN549" i="1"/>
  <c r="DN143" i="1"/>
  <c r="DN686" i="1"/>
  <c r="DN753" i="1"/>
  <c r="DN656" i="1"/>
  <c r="DN760" i="1"/>
  <c r="DN653" i="1"/>
  <c r="DN295" i="1"/>
  <c r="DN263" i="1"/>
  <c r="DN109" i="1"/>
  <c r="DN707" i="1"/>
  <c r="DN820" i="1"/>
  <c r="DN324" i="1"/>
  <c r="DN348" i="1"/>
  <c r="DN805" i="1"/>
  <c r="DN177" i="1"/>
  <c r="DN716" i="1"/>
  <c r="DN634" i="1"/>
  <c r="DN58" i="1"/>
  <c r="DN89" i="1"/>
  <c r="DN508" i="1"/>
  <c r="DN40" i="1"/>
  <c r="DN290" i="1"/>
  <c r="DN776" i="1"/>
  <c r="DN770" i="1"/>
  <c r="DN598" i="1"/>
  <c r="DN326" i="1"/>
  <c r="DN667" i="1"/>
  <c r="DN771" i="1"/>
  <c r="DN15" i="1"/>
  <c r="DN373" i="1"/>
  <c r="DN185" i="1"/>
  <c r="DN169" i="1"/>
  <c r="DN532" i="1"/>
  <c r="DN282" i="1"/>
  <c r="DN810" i="1"/>
  <c r="DN45" i="1"/>
  <c r="DN34" i="1"/>
  <c r="DN452" i="1"/>
  <c r="DN223" i="1"/>
  <c r="DN488" i="1"/>
  <c r="DN37" i="1"/>
  <c r="DN572" i="1"/>
  <c r="DN352" i="1"/>
  <c r="DN32" i="1"/>
  <c r="DN63" i="1"/>
  <c r="DN337" i="1"/>
  <c r="DN60" i="1"/>
  <c r="DN368" i="1"/>
  <c r="DN196" i="1"/>
  <c r="DN29" i="1"/>
  <c r="DN266" i="1"/>
  <c r="DN64" i="1"/>
  <c r="DN661" i="1"/>
  <c r="DN38" i="1"/>
  <c r="DN378" i="1"/>
  <c r="DN113" i="1"/>
  <c r="DN53" i="1"/>
  <c r="DN335" i="1"/>
  <c r="DN429" i="1"/>
  <c r="DN137" i="1"/>
  <c r="DN463" i="1"/>
  <c r="DN233" i="1"/>
  <c r="DN564" i="1"/>
  <c r="DN70" i="1"/>
  <c r="DN175" i="1"/>
  <c r="DN211" i="1"/>
  <c r="DN390" i="1"/>
  <c r="DN68" i="1"/>
  <c r="DN673" i="1"/>
  <c r="DN362" i="1"/>
  <c r="DN147" i="1"/>
  <c r="DN227" i="1"/>
  <c r="DN731" i="1"/>
  <c r="DN9" i="1"/>
  <c r="DO371" i="1"/>
  <c r="DM319" i="1"/>
  <c r="DO158" i="1"/>
  <c r="DN5" i="1"/>
  <c r="DM672" i="1"/>
  <c r="DM496" i="1"/>
  <c r="DM271" i="1"/>
  <c r="DM333" i="1"/>
  <c r="DM832" i="1"/>
  <c r="DM668" i="1"/>
  <c r="DM743" i="1"/>
  <c r="DM727" i="1"/>
  <c r="DM593" i="1"/>
  <c r="DM736" i="1"/>
  <c r="DM425" i="1"/>
  <c r="DM377" i="1"/>
  <c r="DM285" i="1"/>
  <c r="DM462" i="1"/>
  <c r="DM717" i="1"/>
  <c r="DM617" i="1"/>
  <c r="DM732" i="1"/>
  <c r="DM95" i="1"/>
  <c r="DM724" i="1"/>
  <c r="DM711" i="1"/>
  <c r="DM328" i="1"/>
  <c r="DM494" i="1"/>
  <c r="DM199" i="1"/>
  <c r="DM353" i="1"/>
  <c r="DM814" i="1"/>
  <c r="DM796" i="1"/>
  <c r="DM351" i="1"/>
  <c r="DM111" i="1"/>
  <c r="DM434" i="1"/>
  <c r="DM361" i="1"/>
  <c r="DM416" i="1"/>
  <c r="DM705" i="1"/>
  <c r="DM692" i="1"/>
  <c r="DM178" i="1"/>
  <c r="DM655" i="1"/>
  <c r="DM584" i="1"/>
  <c r="DM114" i="1"/>
  <c r="DM722" i="1"/>
  <c r="DM218" i="1"/>
  <c r="DM217" i="1"/>
  <c r="DM110" i="1"/>
  <c r="DM190" i="1"/>
  <c r="DM670" i="1"/>
  <c r="DM321" i="1"/>
  <c r="DM96" i="1"/>
  <c r="DM364" i="1"/>
  <c r="DM812" i="1"/>
  <c r="DM626" i="1"/>
  <c r="DM565" i="1"/>
  <c r="DM322" i="1"/>
  <c r="DM538" i="1"/>
  <c r="DM825" i="1"/>
  <c r="DM824" i="1"/>
  <c r="DM150" i="1"/>
  <c r="DM786" i="1"/>
  <c r="DM822" i="1"/>
  <c r="DM803" i="1"/>
  <c r="DM811" i="1"/>
  <c r="DM419" i="1"/>
  <c r="DM262" i="1"/>
  <c r="DM654" i="1"/>
  <c r="DM467" i="1"/>
  <c r="DM484" i="1"/>
  <c r="DM752" i="1"/>
  <c r="DM259" i="1"/>
  <c r="DM570" i="1"/>
  <c r="DM577" i="1"/>
  <c r="DM186" i="1"/>
  <c r="DM331" i="1"/>
  <c r="DM688" i="1"/>
  <c r="DM609" i="1"/>
  <c r="DM799" i="1"/>
  <c r="DM26" i="1"/>
  <c r="DM599" i="1"/>
  <c r="DM179" i="1"/>
  <c r="DM476" i="1"/>
  <c r="DM784" i="1"/>
  <c r="DM777" i="1"/>
  <c r="DM635" i="1"/>
  <c r="DM464" i="1"/>
  <c r="DM473" i="1"/>
  <c r="DM607" i="1"/>
  <c r="DM409" i="1"/>
  <c r="DM456" i="1"/>
  <c r="DM406" i="1"/>
  <c r="DM478" i="1"/>
  <c r="DM256" i="1"/>
  <c r="DM556" i="1"/>
  <c r="DM135" i="1"/>
  <c r="DM700" i="1"/>
  <c r="DM12" i="1"/>
  <c r="DM592" i="1"/>
  <c r="DM596" i="1"/>
  <c r="DM646" i="1"/>
  <c r="DM8" i="1"/>
  <c r="DM130" i="1"/>
  <c r="DM88" i="1"/>
  <c r="DM304" i="1"/>
  <c r="DM268" i="1"/>
  <c r="DM641" i="1"/>
  <c r="DM316" i="1"/>
  <c r="DM128" i="1"/>
  <c r="DM764" i="1"/>
  <c r="DM602" i="1"/>
  <c r="DM84" i="1"/>
  <c r="DM234" i="1"/>
  <c r="DM102" i="1"/>
  <c r="DM93" i="1"/>
  <c r="DM398" i="1"/>
  <c r="DM46" i="1"/>
  <c r="DM749" i="1"/>
  <c r="DM59" i="1"/>
  <c r="DM24" i="1"/>
  <c r="DM219" i="1"/>
  <c r="DM182" i="1"/>
  <c r="DM35" i="1"/>
  <c r="DM229" i="1"/>
  <c r="DM797" i="1"/>
  <c r="DM603" i="1"/>
  <c r="DM410" i="1"/>
  <c r="DM344" i="1"/>
  <c r="DM587" i="1"/>
  <c r="DM540" i="1"/>
  <c r="DM103" i="1"/>
  <c r="DM536" i="1"/>
  <c r="DM69" i="1"/>
  <c r="DM830" i="1"/>
  <c r="DM136" i="1"/>
  <c r="DM562" i="1"/>
  <c r="DM601" i="1"/>
  <c r="DM628" i="1"/>
  <c r="DM627" i="1"/>
  <c r="DM659" i="1"/>
  <c r="DM787" i="1"/>
  <c r="DM533" i="1"/>
  <c r="DM395" i="1"/>
  <c r="DM167" i="1"/>
  <c r="DM676" i="1"/>
  <c r="DM449" i="1"/>
  <c r="DM306" i="1"/>
  <c r="DM101" i="1"/>
  <c r="DM226" i="1"/>
  <c r="DM597" i="1"/>
  <c r="DM264" i="1"/>
  <c r="DM365" i="1"/>
  <c r="DM197" i="1"/>
  <c r="DM817" i="1"/>
  <c r="DM236" i="1"/>
  <c r="DM720" i="1"/>
  <c r="DM721" i="1"/>
  <c r="DM183" i="1"/>
  <c r="DM527" i="1"/>
  <c r="DM120" i="1"/>
  <c r="DM422" i="1"/>
  <c r="DM518" i="1"/>
  <c r="DM235" i="1"/>
  <c r="DM560" i="1"/>
  <c r="DM583" i="1"/>
  <c r="DM751" i="1"/>
  <c r="DM755" i="1"/>
  <c r="DM443" i="1"/>
  <c r="DM698" i="1"/>
  <c r="DM403" i="1"/>
  <c r="DM315" i="1"/>
  <c r="DM55" i="1"/>
  <c r="DM435" i="1"/>
  <c r="DM506" i="1"/>
  <c r="DM640" i="1"/>
  <c r="DM172" i="1"/>
  <c r="DM164" i="1"/>
  <c r="DM611" i="1"/>
  <c r="DM417" i="1"/>
  <c r="DM411" i="1"/>
  <c r="DM502" i="1"/>
  <c r="DM541" i="1"/>
  <c r="DM91" i="1"/>
  <c r="DM605" i="1"/>
  <c r="DM517" i="1"/>
  <c r="DM675" i="1"/>
  <c r="DM454" i="1"/>
  <c r="DM804" i="1"/>
  <c r="DM325" i="1"/>
  <c r="DM291" i="1"/>
  <c r="DM392" i="1"/>
  <c r="DM312" i="1"/>
  <c r="DM550" i="1"/>
  <c r="DM712" i="1"/>
  <c r="DM460" i="1"/>
  <c r="DM138" i="1"/>
  <c r="DM107" i="1"/>
  <c r="DM523" i="1"/>
  <c r="DM180" i="1"/>
  <c r="DM526" i="1"/>
  <c r="DM619" i="1"/>
  <c r="DM346" i="1"/>
  <c r="DM148" i="1"/>
  <c r="DM165" i="1"/>
  <c r="DM189" i="1"/>
  <c r="DM531" i="1"/>
  <c r="DM537" i="1"/>
  <c r="DM504" i="1"/>
  <c r="DM521" i="1"/>
  <c r="DM649" i="1"/>
  <c r="DM394" i="1"/>
  <c r="DM140" i="1"/>
  <c r="DM205" i="1"/>
  <c r="DM693" i="1"/>
  <c r="DM589" i="1"/>
  <c r="DM393" i="1"/>
  <c r="DM757" i="1"/>
  <c r="DM14" i="1"/>
  <c r="DM827" i="1"/>
  <c r="DM684" i="1"/>
  <c r="DM633" i="1"/>
  <c r="DM141" i="1"/>
  <c r="DM323" i="1"/>
  <c r="DM826" i="1"/>
  <c r="DM439" i="1"/>
  <c r="DM338" i="1"/>
  <c r="DM773" i="1"/>
  <c r="DM657" i="1"/>
  <c r="DM823" i="1"/>
  <c r="DM404" i="1"/>
  <c r="DM549" i="1"/>
  <c r="DM595" i="1"/>
  <c r="DM143" i="1"/>
  <c r="DM358" i="1"/>
  <c r="DM686" i="1"/>
  <c r="DM543" i="1"/>
  <c r="DM391" i="1"/>
  <c r="DM753" i="1"/>
  <c r="DM288" i="1"/>
  <c r="DM656" i="1"/>
  <c r="DM730" i="1"/>
  <c r="DM760" i="1"/>
  <c r="DM272" i="1"/>
  <c r="DM653" i="1"/>
  <c r="DM208" i="1"/>
  <c r="DM295" i="1"/>
  <c r="DM263" i="1"/>
  <c r="DM139" i="1"/>
  <c r="DM109" i="1"/>
  <c r="DM707" i="1"/>
  <c r="DM447" i="1"/>
  <c r="DM820" i="1"/>
  <c r="DM585" i="1"/>
  <c r="DM324" i="1"/>
  <c r="DM778" i="1"/>
  <c r="DM348" i="1"/>
  <c r="DM436" i="1"/>
  <c r="DM805" i="1"/>
  <c r="DM615" i="1"/>
  <c r="DM177" i="1"/>
  <c r="DM267" i="1"/>
  <c r="DM790" i="1"/>
  <c r="DM716" i="1"/>
  <c r="DM779" i="1"/>
  <c r="DM634" i="1"/>
  <c r="DM384" i="1"/>
  <c r="DM58" i="1"/>
  <c r="DM650" i="1"/>
  <c r="DM89" i="1"/>
  <c r="DM424" i="1"/>
  <c r="DM508" i="1"/>
  <c r="DM181" i="1"/>
  <c r="DM40" i="1"/>
  <c r="DM122" i="1"/>
  <c r="DM290" i="1"/>
  <c r="DM25" i="1"/>
  <c r="DM776" i="1"/>
  <c r="DM747" i="1"/>
  <c r="DM770" i="1"/>
  <c r="DM305" i="1"/>
  <c r="DM598" i="1"/>
  <c r="DM748" i="1"/>
  <c r="DM326" i="1"/>
  <c r="DM689" i="1"/>
  <c r="DM667" i="1"/>
  <c r="DM283" i="1"/>
  <c r="DM771" i="1"/>
  <c r="DM73" i="1"/>
  <c r="DM15" i="1"/>
  <c r="DM468" i="1"/>
  <c r="DM373" i="1"/>
  <c r="DM125" i="1"/>
  <c r="DM185" i="1"/>
  <c r="DM21" i="1"/>
  <c r="DM169" i="1"/>
  <c r="DM532" i="1"/>
  <c r="DM701" i="1"/>
  <c r="DM282" i="1"/>
  <c r="DM810" i="1"/>
  <c r="DM397" i="1"/>
  <c r="DM45" i="1"/>
  <c r="DM715" i="1"/>
  <c r="DM34" i="1"/>
  <c r="DM116" i="1"/>
  <c r="DM452" i="1"/>
  <c r="DM118" i="1"/>
  <c r="DM223" i="1"/>
  <c r="DM412" i="1"/>
  <c r="DM488" i="1"/>
  <c r="DM94" i="1"/>
  <c r="DM37" i="1"/>
  <c r="DM239" i="1"/>
  <c r="DM572" i="1"/>
  <c r="DM184" i="1"/>
  <c r="DM352" i="1"/>
  <c r="DM571" i="1"/>
  <c r="DM32" i="1"/>
  <c r="DM63" i="1"/>
  <c r="DM337" i="1"/>
  <c r="DM56" i="1"/>
  <c r="DM60" i="1"/>
  <c r="DM309" i="1"/>
  <c r="DM368" i="1"/>
  <c r="DM170" i="1"/>
  <c r="DM196" i="1"/>
  <c r="DM357" i="1"/>
  <c r="DM29" i="1"/>
  <c r="DM735" i="1"/>
  <c r="DM266" i="1"/>
  <c r="DM573" i="1"/>
  <c r="DM385" i="1"/>
  <c r="DM64" i="1"/>
  <c r="DM486" i="1"/>
  <c r="DM661" i="1"/>
  <c r="DM231" i="1"/>
  <c r="DM38" i="1"/>
  <c r="DM245" i="1"/>
  <c r="DM378" i="1"/>
  <c r="DM349" i="1"/>
  <c r="DM113" i="1"/>
  <c r="DM512" i="1"/>
  <c r="DM53" i="1"/>
  <c r="DM79" i="1"/>
  <c r="DM335" i="1"/>
  <c r="DM426" i="1"/>
  <c r="DM429" i="1"/>
  <c r="DM423" i="1"/>
  <c r="DM137" i="1"/>
  <c r="DM4" i="1"/>
  <c r="DM463" i="1"/>
  <c r="DM314" i="1"/>
  <c r="DM233" i="1"/>
  <c r="DM356" i="1"/>
  <c r="DM564" i="1"/>
  <c r="DM687" i="1"/>
  <c r="DM70" i="1"/>
  <c r="DM588" i="1"/>
  <c r="DM175" i="1"/>
  <c r="DM92" i="1"/>
  <c r="DM211" i="1"/>
  <c r="DM579" i="1"/>
  <c r="DM390" i="1"/>
  <c r="DM74" i="1"/>
  <c r="DM68" i="1"/>
  <c r="DM475" i="1"/>
  <c r="DM65" i="1"/>
  <c r="DM673" i="1"/>
  <c r="DM162" i="1"/>
  <c r="DM362" i="1"/>
  <c r="DM147" i="1"/>
  <c r="DM155" i="1"/>
  <c r="DM227" i="1"/>
  <c r="DM461" i="1"/>
  <c r="DM731" i="1"/>
  <c r="DM76" i="1"/>
  <c r="DM9" i="1"/>
  <c r="DM525" i="1"/>
  <c r="DN371" i="1"/>
  <c r="DM613" i="1"/>
  <c r="DO127" i="1"/>
  <c r="DN158" i="1"/>
  <c r="DM3" i="1"/>
  <c r="DM5" i="1"/>
  <c r="DN797" i="1"/>
  <c r="DN410" i="1"/>
  <c r="DN587" i="1"/>
  <c r="DN103" i="1"/>
  <c r="DN69" i="1"/>
  <c r="DN136" i="1"/>
  <c r="DN601" i="1"/>
  <c r="DN627" i="1"/>
  <c r="DN787" i="1"/>
  <c r="DN395" i="1"/>
  <c r="DN676" i="1"/>
  <c r="DN449" i="1"/>
  <c r="DN101" i="1"/>
  <c r="DN597" i="1"/>
  <c r="DN365" i="1"/>
  <c r="DN817" i="1"/>
  <c r="DN720" i="1"/>
  <c r="DN183" i="1"/>
  <c r="DN120" i="1"/>
  <c r="DN518" i="1"/>
  <c r="DN560" i="1"/>
  <c r="DN751" i="1"/>
  <c r="DN443" i="1"/>
  <c r="DN403" i="1"/>
  <c r="DN55" i="1"/>
  <c r="DN640" i="1"/>
  <c r="DN164" i="1"/>
  <c r="DN417" i="1"/>
  <c r="DN502" i="1"/>
  <c r="DN91" i="1"/>
  <c r="DN517" i="1"/>
  <c r="DN454" i="1"/>
  <c r="DN325" i="1"/>
  <c r="DN392" i="1"/>
  <c r="DN550" i="1"/>
  <c r="DN460" i="1"/>
  <c r="DN107" i="1"/>
  <c r="DN180" i="1"/>
  <c r="DN619" i="1"/>
  <c r="DN148" i="1"/>
  <c r="DN189" i="1"/>
  <c r="DN537" i="1"/>
  <c r="DN521" i="1"/>
  <c r="DN394" i="1"/>
  <c r="DN205" i="1"/>
  <c r="DN589" i="1"/>
  <c r="DN757" i="1"/>
  <c r="DN827" i="1"/>
  <c r="DN633" i="1"/>
  <c r="DN323" i="1"/>
  <c r="DN439" i="1"/>
  <c r="DN773" i="1"/>
  <c r="DN823" i="1"/>
  <c r="DN595" i="1"/>
  <c r="DN358" i="1"/>
  <c r="DN543" i="1"/>
  <c r="DN391" i="1"/>
  <c r="DN288" i="1"/>
  <c r="DN730" i="1"/>
  <c r="DN272" i="1"/>
  <c r="DN208" i="1"/>
  <c r="DN139" i="1"/>
  <c r="DN447" i="1"/>
  <c r="DN585" i="1"/>
  <c r="DN778" i="1"/>
  <c r="DN436" i="1"/>
  <c r="DN615" i="1"/>
  <c r="DN267" i="1"/>
  <c r="DN790" i="1"/>
  <c r="DN779" i="1"/>
  <c r="DN384" i="1"/>
  <c r="DN650" i="1"/>
  <c r="DN424" i="1"/>
  <c r="DN181" i="1"/>
  <c r="DN122" i="1"/>
  <c r="DN25" i="1"/>
  <c r="DN747" i="1"/>
  <c r="DN305" i="1"/>
  <c r="DN748" i="1"/>
  <c r="DN689" i="1"/>
  <c r="DN283" i="1"/>
  <c r="DN73" i="1"/>
  <c r="DN468" i="1"/>
  <c r="DN125" i="1"/>
  <c r="DN21" i="1"/>
  <c r="DN701" i="1"/>
  <c r="DN397" i="1"/>
  <c r="DN715" i="1"/>
  <c r="DN116" i="1"/>
  <c r="DN118" i="1"/>
  <c r="DN412" i="1"/>
  <c r="DN94" i="1"/>
  <c r="DN239" i="1"/>
  <c r="DN184" i="1"/>
  <c r="DN571" i="1"/>
  <c r="DN56" i="1"/>
  <c r="DN309" i="1"/>
  <c r="DN170" i="1"/>
  <c r="DN357" i="1"/>
  <c r="DN735" i="1"/>
  <c r="DN573" i="1"/>
  <c r="DN385" i="1"/>
  <c r="DN486" i="1"/>
  <c r="DN231" i="1"/>
  <c r="DN245" i="1"/>
  <c r="DN349" i="1"/>
  <c r="DN512" i="1"/>
  <c r="DN79" i="1"/>
  <c r="DN426" i="1"/>
  <c r="DN423" i="1"/>
  <c r="DN4" i="1"/>
  <c r="DN314" i="1"/>
  <c r="DN356" i="1"/>
  <c r="DN687" i="1"/>
  <c r="DN588" i="1"/>
  <c r="DN92" i="1"/>
  <c r="DN579" i="1"/>
  <c r="DN74" i="1"/>
  <c r="DN475" i="1"/>
  <c r="DN65" i="1"/>
  <c r="DN162" i="1"/>
  <c r="DN155" i="1"/>
  <c r="DN461" i="1"/>
  <c r="DN76" i="1"/>
  <c r="DN525" i="1"/>
  <c r="DN613" i="1"/>
  <c r="DN3" i="1"/>
  <c r="DM146" i="1"/>
  <c r="DM388" i="1"/>
  <c r="DM647" i="1"/>
  <c r="DM131" i="1"/>
  <c r="DM50" i="1"/>
  <c r="DM534" i="1"/>
  <c r="DM469" i="1"/>
  <c r="DM399" i="1"/>
  <c r="DM220" i="1"/>
  <c r="DM126" i="1"/>
  <c r="DM785" i="1"/>
  <c r="DM310" i="1"/>
  <c r="DM284" i="1"/>
  <c r="DM458" i="1"/>
  <c r="DM163" i="1"/>
  <c r="DM524" i="1"/>
  <c r="DM663" i="1"/>
  <c r="DM87" i="1"/>
  <c r="DM718" i="1"/>
  <c r="DM762" i="1"/>
  <c r="DM685" i="1"/>
  <c r="DM152" i="1"/>
  <c r="DM493" i="1"/>
  <c r="DM479" i="1"/>
  <c r="DM311" i="1"/>
  <c r="DM276" i="1"/>
  <c r="DM269" i="1"/>
  <c r="DM383" i="1"/>
  <c r="DM714" i="1"/>
  <c r="DM238" i="1"/>
  <c r="DM590" i="1"/>
  <c r="DM746" i="1"/>
  <c r="DM792" i="1"/>
  <c r="DM366" i="1"/>
  <c r="DM808" i="1"/>
  <c r="DM52" i="1"/>
  <c r="DM768" i="1"/>
  <c r="DM298" i="1"/>
  <c r="DM594" i="1"/>
  <c r="DM253" i="1"/>
  <c r="DM442" i="1"/>
  <c r="DM343" i="1"/>
  <c r="DM658" i="1"/>
  <c r="DM664" i="1"/>
  <c r="DM639" i="1"/>
  <c r="DM47" i="1"/>
  <c r="DM339" i="1"/>
  <c r="DM510" i="1"/>
  <c r="DM495" i="1"/>
  <c r="DM420" i="1"/>
  <c r="DM552" i="1"/>
  <c r="DM258" i="1"/>
  <c r="DM793" i="1"/>
  <c r="DM767" i="1"/>
  <c r="DM559" i="1"/>
  <c r="DM821" i="1"/>
  <c r="DM535" i="1"/>
  <c r="DM215" i="1"/>
  <c r="DM83" i="1"/>
  <c r="DM374" i="1"/>
  <c r="DM307" i="1"/>
  <c r="DM379" i="1"/>
  <c r="DM278" i="1"/>
  <c r="DM145" i="1"/>
  <c r="DM616" i="1"/>
  <c r="DM450" i="1"/>
  <c r="DM241" i="1"/>
  <c r="DM254" i="1"/>
  <c r="DM221" i="1"/>
  <c r="DM372" i="1"/>
  <c r="DM516" i="1"/>
  <c r="DM341" i="1"/>
  <c r="DM703" i="1"/>
  <c r="DM614" i="1"/>
  <c r="DM802" i="1"/>
  <c r="DM198" i="1"/>
  <c r="DM342" i="1"/>
  <c r="DM387" i="1"/>
  <c r="DM662" i="1"/>
  <c r="DM507" i="1"/>
  <c r="DM459" i="1"/>
  <c r="DM430" i="1"/>
  <c r="DM187" i="1"/>
  <c r="DM623" i="1"/>
  <c r="DM209" i="1"/>
  <c r="DM151" i="1"/>
  <c r="DM57" i="1"/>
  <c r="DM407" i="1"/>
  <c r="DM75" i="1"/>
  <c r="DM30" i="1"/>
  <c r="DM765" i="1"/>
  <c r="DM733" i="1"/>
  <c r="DM396" i="1"/>
  <c r="DM104" i="1"/>
  <c r="DM359" i="1"/>
  <c r="DM41" i="1"/>
  <c r="DM498" i="1"/>
  <c r="DM336" i="1"/>
  <c r="DM202" i="1"/>
  <c r="DM270" i="1"/>
  <c r="DM42" i="1"/>
  <c r="DM413" i="1"/>
  <c r="DM499" i="1"/>
  <c r="DM682" i="1"/>
  <c r="DM176" i="1"/>
  <c r="DM51" i="1"/>
  <c r="DM632" i="1"/>
  <c r="DM161" i="1"/>
  <c r="DM98" i="1"/>
  <c r="DM621" i="1"/>
  <c r="DM90" i="1"/>
  <c r="DM7" i="1"/>
  <c r="DM501" i="1"/>
  <c r="DM401" i="1"/>
  <c r="DM437" i="1"/>
  <c r="DM780" i="1"/>
  <c r="DM78" i="1"/>
  <c r="DM255" i="1"/>
  <c r="DO613" i="1"/>
  <c r="DO5" i="1"/>
  <c r="DM681" i="1"/>
  <c r="DM280" i="1"/>
  <c r="DM370" i="1"/>
  <c r="DM127" i="1"/>
  <c r="DM228" i="1"/>
  <c r="DM112" i="1"/>
  <c r="DN319" i="1"/>
  <c r="DM195" i="1"/>
  <c r="DM719" i="1"/>
  <c r="DM49" i="1"/>
  <c r="DM381" i="1"/>
  <c r="DM48" i="1"/>
  <c r="DM582" i="1"/>
  <c r="DO3" i="1"/>
  <c r="DM620" i="1"/>
  <c r="DM553" i="1"/>
  <c r="DM243" i="1"/>
  <c r="DM625" i="1"/>
  <c r="DM16" i="1"/>
  <c r="BL106" i="1"/>
  <c r="BH106" i="1"/>
  <c r="BI672" i="1"/>
  <c r="BJ680" i="1"/>
  <c r="BK797" i="1"/>
  <c r="BL520" i="1"/>
  <c r="BH520" i="1"/>
  <c r="BI146" i="1"/>
  <c r="BJ528" i="1"/>
  <c r="BK603" i="1"/>
  <c r="BL503" i="1"/>
  <c r="BH503" i="1"/>
  <c r="BI388" i="1"/>
  <c r="BJ666" i="1"/>
  <c r="BK410" i="1"/>
  <c r="BL115" i="1"/>
  <c r="BH115" i="1"/>
  <c r="BI496" i="1"/>
  <c r="BJ713" i="1"/>
  <c r="BK344" i="1"/>
  <c r="BL232" i="1"/>
  <c r="BH232" i="1"/>
  <c r="BI647" i="1"/>
  <c r="BJ192" i="1"/>
  <c r="BK587" i="1"/>
  <c r="BL542" i="1"/>
  <c r="BH542" i="1"/>
  <c r="BI271" i="1"/>
  <c r="BJ642" i="1"/>
  <c r="BK540" i="1"/>
  <c r="BL117" i="1"/>
  <c r="BH117" i="1"/>
  <c r="BI131" i="1"/>
  <c r="BJ775" i="1"/>
  <c r="BK103" i="1"/>
  <c r="BL555" i="1"/>
  <c r="BH555" i="1"/>
  <c r="BI333" i="1"/>
  <c r="BJ766" i="1"/>
  <c r="BK536" i="1"/>
  <c r="BL759" i="1"/>
  <c r="BH759" i="1"/>
  <c r="BI50" i="1"/>
  <c r="BJ421" i="1"/>
  <c r="BK69" i="1"/>
  <c r="BL833" i="1"/>
  <c r="BH833" i="1"/>
  <c r="BI832" i="1"/>
  <c r="BJ831" i="1"/>
  <c r="BK830" i="1"/>
  <c r="BL783" i="1"/>
  <c r="BH783" i="1"/>
  <c r="BI534" i="1"/>
  <c r="BJ580" i="1"/>
  <c r="BK136" i="1"/>
  <c r="BL829" i="1"/>
  <c r="BH829" i="1"/>
  <c r="BI668" i="1"/>
  <c r="BJ828" i="1"/>
  <c r="BK562" i="1"/>
  <c r="BL818" i="1"/>
  <c r="BH818" i="1"/>
  <c r="BI469" i="1"/>
  <c r="BJ772" i="1"/>
  <c r="BK601" i="1"/>
  <c r="BL515" i="1"/>
  <c r="BH515" i="1"/>
  <c r="BI743" i="1"/>
  <c r="BJ569" i="1"/>
  <c r="BK628" i="1"/>
  <c r="BL781" i="1"/>
  <c r="BH781" i="1"/>
  <c r="BI399" i="1"/>
  <c r="BJ728" i="1"/>
  <c r="BK627" i="1"/>
  <c r="BL578" i="1"/>
  <c r="BH578" i="1"/>
  <c r="BI727" i="1"/>
  <c r="BJ440" i="1"/>
  <c r="BK659" i="1"/>
  <c r="BL477" i="1"/>
  <c r="BH477" i="1"/>
  <c r="BI794" i="1"/>
  <c r="BJ618" i="1"/>
  <c r="BK400" i="1"/>
  <c r="BL247" i="1"/>
  <c r="BH247" i="1"/>
  <c r="BI220" i="1"/>
  <c r="BJ509" i="1"/>
  <c r="BK787" i="1"/>
  <c r="BL428" i="1"/>
  <c r="BH428" i="1"/>
  <c r="BI593" i="1"/>
  <c r="BJ557" i="1"/>
  <c r="BK166" i="1"/>
  <c r="BL533" i="1"/>
  <c r="BH533" i="1"/>
  <c r="BI308" i="1"/>
  <c r="BJ126" i="1"/>
  <c r="BK77" i="1"/>
  <c r="BL395" i="1"/>
  <c r="BH395" i="1"/>
  <c r="BI97" i="1"/>
  <c r="BJ736" i="1"/>
  <c r="BK709" i="1"/>
  <c r="BL167" i="1"/>
  <c r="BH167" i="1"/>
  <c r="BI691" i="1"/>
  <c r="BJ785" i="1"/>
  <c r="BK293" i="1"/>
  <c r="BL676" i="1"/>
  <c r="BH676" i="1"/>
  <c r="BI54" i="1"/>
  <c r="BJ470" i="1"/>
  <c r="BK425" i="1"/>
  <c r="BL367" i="1"/>
  <c r="BH367" i="1"/>
  <c r="BI449" i="1"/>
  <c r="BJ453" i="1"/>
  <c r="BK310" i="1"/>
  <c r="BL376" i="1"/>
  <c r="BH376" i="1"/>
  <c r="BI306" i="1"/>
  <c r="BJ546" i="1"/>
  <c r="BK377" i="1"/>
  <c r="BL203" i="1"/>
  <c r="BH203" i="1"/>
  <c r="BI101" i="1"/>
  <c r="BJ320" i="1"/>
  <c r="BK284" i="1"/>
  <c r="BL105" i="1"/>
  <c r="BH105" i="1"/>
  <c r="BI226" i="1"/>
  <c r="BJ471" i="1"/>
  <c r="BK285" i="1"/>
  <c r="BL539" i="1"/>
  <c r="BH539" i="1"/>
  <c r="BI597" i="1"/>
  <c r="BJ415" i="1"/>
  <c r="BK458" i="1"/>
  <c r="BL123" i="1"/>
  <c r="BH123" i="1"/>
  <c r="BI264" i="1"/>
  <c r="BJ513" i="1"/>
  <c r="BK462" i="1"/>
  <c r="BL637" i="1"/>
  <c r="BH637" i="1"/>
  <c r="BI365" i="1"/>
  <c r="BJ445" i="1"/>
  <c r="BK163" i="1"/>
  <c r="BL249" i="1"/>
  <c r="BH249" i="1"/>
  <c r="BI197" i="1"/>
  <c r="BJ216" i="1"/>
  <c r="BK717" i="1"/>
  <c r="BL408" i="1"/>
  <c r="BH408" i="1"/>
  <c r="BI817" i="1"/>
  <c r="BJ651" i="1"/>
  <c r="BK524" i="1"/>
  <c r="BL466" i="1"/>
  <c r="BH466" i="1"/>
  <c r="BI236" i="1"/>
  <c r="BJ756" i="1"/>
  <c r="BK617" i="1"/>
  <c r="BL302" i="1"/>
  <c r="BH302" i="1"/>
  <c r="BI720" i="1"/>
  <c r="BJ800" i="1"/>
  <c r="BK663" i="1"/>
  <c r="BL480" i="1"/>
  <c r="BH480" i="1"/>
  <c r="BI721" i="1"/>
  <c r="BJ674" i="1"/>
  <c r="BK732" i="1"/>
  <c r="BL369" i="1"/>
  <c r="BH369" i="1"/>
  <c r="BI28" i="1"/>
  <c r="BJ183" i="1"/>
  <c r="BK281" i="1"/>
  <c r="BL87" i="1"/>
  <c r="BH87" i="1"/>
  <c r="BI224" i="1"/>
  <c r="BJ761" i="1"/>
  <c r="BK527" i="1"/>
  <c r="BL173" i="1"/>
  <c r="BH173" i="1"/>
  <c r="BI95" i="1"/>
  <c r="BJ500" i="1"/>
  <c r="BK120" i="1"/>
  <c r="BL612" i="1"/>
  <c r="BH612" i="1"/>
  <c r="BI718" i="1"/>
  <c r="BJ240" i="1"/>
  <c r="BK422" i="1"/>
  <c r="BL665" i="1"/>
  <c r="BH665" i="1"/>
  <c r="BI724" i="1"/>
  <c r="BJ297" i="1"/>
  <c r="BK518" i="1"/>
  <c r="BL317" i="1"/>
  <c r="BH317" i="1"/>
  <c r="BI762" i="1"/>
  <c r="BJ671" i="1"/>
  <c r="BK235" i="1"/>
  <c r="BL300" i="1"/>
  <c r="BH300" i="1"/>
  <c r="BI711" i="1"/>
  <c r="BJ816" i="1"/>
  <c r="BK560" i="1"/>
  <c r="BL119" i="1"/>
  <c r="BH119" i="1"/>
  <c r="BI685" i="1"/>
  <c r="BJ414" i="1"/>
  <c r="BK583" i="1"/>
  <c r="BL214" i="1"/>
  <c r="BH214" i="1"/>
  <c r="BI328" i="1"/>
  <c r="BJ806" i="1"/>
  <c r="BK751" i="1"/>
  <c r="BL624" i="1"/>
  <c r="BH624" i="1"/>
  <c r="BI152" i="1"/>
  <c r="BJ679" i="1"/>
  <c r="BK755" i="1"/>
  <c r="BL350" i="1"/>
  <c r="BH350" i="1"/>
  <c r="BI494" i="1"/>
  <c r="BJ487" i="1"/>
  <c r="BK443" i="1"/>
  <c r="BL815" i="1"/>
  <c r="BH815" i="1"/>
  <c r="BI493" i="1"/>
  <c r="BJ492" i="1"/>
  <c r="BK698" i="1"/>
  <c r="BL345" i="1"/>
  <c r="BH345" i="1"/>
  <c r="BI199" i="1"/>
  <c r="BJ261" i="1"/>
  <c r="BK403" i="1"/>
  <c r="BL554" i="1"/>
  <c r="BH554" i="1"/>
  <c r="BI479" i="1"/>
  <c r="BJ129" i="1"/>
  <c r="BK315" i="1"/>
  <c r="BL294" i="1"/>
  <c r="BH294" i="1"/>
  <c r="BI353" i="1"/>
  <c r="BJ643" i="1"/>
  <c r="BK55" i="1"/>
  <c r="BL248" i="1"/>
  <c r="BH248" i="1"/>
  <c r="BI311" i="1"/>
  <c r="BJ80" i="1"/>
  <c r="BK435" i="1"/>
  <c r="BL207" i="1"/>
  <c r="BI106" i="1"/>
  <c r="BJ672" i="1"/>
  <c r="BK680" i="1"/>
  <c r="BL797" i="1"/>
  <c r="BH797" i="1"/>
  <c r="BI520" i="1"/>
  <c r="BJ146" i="1"/>
  <c r="BK528" i="1"/>
  <c r="BL603" i="1"/>
  <c r="BH603" i="1"/>
  <c r="BI503" i="1"/>
  <c r="BJ388" i="1"/>
  <c r="BK666" i="1"/>
  <c r="BL410" i="1"/>
  <c r="BH410" i="1"/>
  <c r="BI115" i="1"/>
  <c r="BJ496" i="1"/>
  <c r="BK713" i="1"/>
  <c r="BL344" i="1"/>
  <c r="BH344" i="1"/>
  <c r="BI232" i="1"/>
  <c r="BJ647" i="1"/>
  <c r="BK192" i="1"/>
  <c r="BL587" i="1"/>
  <c r="BH587" i="1"/>
  <c r="BI542" i="1"/>
  <c r="BJ271" i="1"/>
  <c r="BK642" i="1"/>
  <c r="BL540" i="1"/>
  <c r="BH540" i="1"/>
  <c r="BI117" i="1"/>
  <c r="BJ131" i="1"/>
  <c r="BK775" i="1"/>
  <c r="BL103" i="1"/>
  <c r="BH103" i="1"/>
  <c r="BI555" i="1"/>
  <c r="BJ333" i="1"/>
  <c r="BK766" i="1"/>
  <c r="BL536" i="1"/>
  <c r="BH536" i="1"/>
  <c r="BI759" i="1"/>
  <c r="BJ50" i="1"/>
  <c r="BK421" i="1"/>
  <c r="BL69" i="1"/>
  <c r="BH69" i="1"/>
  <c r="BI833" i="1"/>
  <c r="BJ832" i="1"/>
  <c r="BK831" i="1"/>
  <c r="BL830" i="1"/>
  <c r="BH830" i="1"/>
  <c r="BI783" i="1"/>
  <c r="BJ534" i="1"/>
  <c r="BK580" i="1"/>
  <c r="BL136" i="1"/>
  <c r="BH136" i="1"/>
  <c r="BI829" i="1"/>
  <c r="BJ668" i="1"/>
  <c r="BK828" i="1"/>
  <c r="BL562" i="1"/>
  <c r="BH562" i="1"/>
  <c r="BI818" i="1"/>
  <c r="BJ469" i="1"/>
  <c r="BK772" i="1"/>
  <c r="BL601" i="1"/>
  <c r="BH601" i="1"/>
  <c r="BI515" i="1"/>
  <c r="BJ743" i="1"/>
  <c r="BK569" i="1"/>
  <c r="BL628" i="1"/>
  <c r="BH628" i="1"/>
  <c r="BI781" i="1"/>
  <c r="BJ399" i="1"/>
  <c r="BK728" i="1"/>
  <c r="BL627" i="1"/>
  <c r="BH627" i="1"/>
  <c r="BI578" i="1"/>
  <c r="BJ727" i="1"/>
  <c r="BK440" i="1"/>
  <c r="BL659" i="1"/>
  <c r="BH659" i="1"/>
  <c r="BI477" i="1"/>
  <c r="BJ794" i="1"/>
  <c r="BK618" i="1"/>
  <c r="BL400" i="1"/>
  <c r="BH400" i="1"/>
  <c r="BI247" i="1"/>
  <c r="BJ220" i="1"/>
  <c r="BK509" i="1"/>
  <c r="BL787" i="1"/>
  <c r="BH787" i="1"/>
  <c r="BI428" i="1"/>
  <c r="BJ593" i="1"/>
  <c r="BK557" i="1"/>
  <c r="BL166" i="1"/>
  <c r="BH166" i="1"/>
  <c r="BI533" i="1"/>
  <c r="BJ308" i="1"/>
  <c r="BK126" i="1"/>
  <c r="BL77" i="1"/>
  <c r="BH77" i="1"/>
  <c r="BI395" i="1"/>
  <c r="BJ97" i="1"/>
  <c r="BK736" i="1"/>
  <c r="BL709" i="1"/>
  <c r="BH709" i="1"/>
  <c r="BI167" i="1"/>
  <c r="BJ691" i="1"/>
  <c r="BK785" i="1"/>
  <c r="BL293" i="1"/>
  <c r="BH293" i="1"/>
  <c r="BI676" i="1"/>
  <c r="BJ54" i="1"/>
  <c r="BK470" i="1"/>
  <c r="BL425" i="1"/>
  <c r="BH425" i="1"/>
  <c r="BI367" i="1"/>
  <c r="BJ449" i="1"/>
  <c r="BK453" i="1"/>
  <c r="BL310" i="1"/>
  <c r="BH310" i="1"/>
  <c r="BI376" i="1"/>
  <c r="BJ306" i="1"/>
  <c r="BK546" i="1"/>
  <c r="BL377" i="1"/>
  <c r="BH377" i="1"/>
  <c r="BI203" i="1"/>
  <c r="BJ101" i="1"/>
  <c r="BK320" i="1"/>
  <c r="BL284" i="1"/>
  <c r="BH284" i="1"/>
  <c r="BI105" i="1"/>
  <c r="BJ226" i="1"/>
  <c r="BK471" i="1"/>
  <c r="BL285" i="1"/>
  <c r="BH285" i="1"/>
  <c r="BI539" i="1"/>
  <c r="BJ597" i="1"/>
  <c r="BK415" i="1"/>
  <c r="BL458" i="1"/>
  <c r="BH458" i="1"/>
  <c r="BI123" i="1"/>
  <c r="BJ264" i="1"/>
  <c r="BK513" i="1"/>
  <c r="BL462" i="1"/>
  <c r="BH462" i="1"/>
  <c r="BI637" i="1"/>
  <c r="BJ365" i="1"/>
  <c r="BK445" i="1"/>
  <c r="BL163" i="1"/>
  <c r="BH163" i="1"/>
  <c r="BI249" i="1"/>
  <c r="BJ197" i="1"/>
  <c r="BK216" i="1"/>
  <c r="BL717" i="1"/>
  <c r="BH717" i="1"/>
  <c r="BI408" i="1"/>
  <c r="BJ817" i="1"/>
  <c r="BK651" i="1"/>
  <c r="BL524" i="1"/>
  <c r="BH524" i="1"/>
  <c r="BI466" i="1"/>
  <c r="BJ236" i="1"/>
  <c r="BK756" i="1"/>
  <c r="BL617" i="1"/>
  <c r="BH617" i="1"/>
  <c r="BI302" i="1"/>
  <c r="BJ720" i="1"/>
  <c r="BK800" i="1"/>
  <c r="BL663" i="1"/>
  <c r="BH663" i="1"/>
  <c r="BI480" i="1"/>
  <c r="BJ721" i="1"/>
  <c r="BK674" i="1"/>
  <c r="BL732" i="1"/>
  <c r="BH732" i="1"/>
  <c r="BI369" i="1"/>
  <c r="BJ28" i="1"/>
  <c r="BK183" i="1"/>
  <c r="BL281" i="1"/>
  <c r="BH281" i="1"/>
  <c r="BI87" i="1"/>
  <c r="BJ224" i="1"/>
  <c r="BK761" i="1"/>
  <c r="BL527" i="1"/>
  <c r="BH527" i="1"/>
  <c r="BI173" i="1"/>
  <c r="BJ95" i="1"/>
  <c r="BK500" i="1"/>
  <c r="BL120" i="1"/>
  <c r="BH120" i="1"/>
  <c r="BI612" i="1"/>
  <c r="BJ718" i="1"/>
  <c r="BK240" i="1"/>
  <c r="BL422" i="1"/>
  <c r="BH422" i="1"/>
  <c r="BI665" i="1"/>
  <c r="BJ724" i="1"/>
  <c r="BK297" i="1"/>
  <c r="BL518" i="1"/>
  <c r="BH518" i="1"/>
  <c r="BI317" i="1"/>
  <c r="BJ762" i="1"/>
  <c r="BK671" i="1"/>
  <c r="BL235" i="1"/>
  <c r="BH235" i="1"/>
  <c r="BI300" i="1"/>
  <c r="BJ711" i="1"/>
  <c r="BK816" i="1"/>
  <c r="BL560" i="1"/>
  <c r="BH560" i="1"/>
  <c r="BI119" i="1"/>
  <c r="BJ685" i="1"/>
  <c r="BK414" i="1"/>
  <c r="BL583" i="1"/>
  <c r="BH583" i="1"/>
  <c r="BI214" i="1"/>
  <c r="BJ328" i="1"/>
  <c r="BK806" i="1"/>
  <c r="BL751" i="1"/>
  <c r="BH751" i="1"/>
  <c r="BI624" i="1"/>
  <c r="BJ152" i="1"/>
  <c r="BK679" i="1"/>
  <c r="BL755" i="1"/>
  <c r="BH755" i="1"/>
  <c r="BI350" i="1"/>
  <c r="BJ494" i="1"/>
  <c r="BK487" i="1"/>
  <c r="BL443" i="1"/>
  <c r="BH443" i="1"/>
  <c r="BI815" i="1"/>
  <c r="BJ493" i="1"/>
  <c r="BK492" i="1"/>
  <c r="BK106" i="1"/>
  <c r="BH672" i="1"/>
  <c r="BJ797" i="1"/>
  <c r="BL146" i="1"/>
  <c r="BI528" i="1"/>
  <c r="BK503" i="1"/>
  <c r="BH388" i="1"/>
  <c r="BJ410" i="1"/>
  <c r="BL496" i="1"/>
  <c r="BI713" i="1"/>
  <c r="BK232" i="1"/>
  <c r="BH647" i="1"/>
  <c r="BJ587" i="1"/>
  <c r="BL271" i="1"/>
  <c r="BI642" i="1"/>
  <c r="BK117" i="1"/>
  <c r="BH131" i="1"/>
  <c r="BJ103" i="1"/>
  <c r="BL333" i="1"/>
  <c r="BI766" i="1"/>
  <c r="BK759" i="1"/>
  <c r="BH50" i="1"/>
  <c r="BJ69" i="1"/>
  <c r="BL832" i="1"/>
  <c r="BI831" i="1"/>
  <c r="BK783" i="1"/>
  <c r="BH534" i="1"/>
  <c r="BJ136" i="1"/>
  <c r="BL668" i="1"/>
  <c r="BI828" i="1"/>
  <c r="BK818" i="1"/>
  <c r="BH469" i="1"/>
  <c r="BJ601" i="1"/>
  <c r="BL743" i="1"/>
  <c r="BI569" i="1"/>
  <c r="BK781" i="1"/>
  <c r="BH399" i="1"/>
  <c r="BJ627" i="1"/>
  <c r="BL727" i="1"/>
  <c r="BI440" i="1"/>
  <c r="BK477" i="1"/>
  <c r="BH794" i="1"/>
  <c r="BJ400" i="1"/>
  <c r="BL220" i="1"/>
  <c r="BI509" i="1"/>
  <c r="BK428" i="1"/>
  <c r="BH593" i="1"/>
  <c r="BJ166" i="1"/>
  <c r="BL308" i="1"/>
  <c r="BI126" i="1"/>
  <c r="BK395" i="1"/>
  <c r="BH97" i="1"/>
  <c r="BJ709" i="1"/>
  <c r="BL691" i="1"/>
  <c r="BI785" i="1"/>
  <c r="BK676" i="1"/>
  <c r="BH54" i="1"/>
  <c r="BJ425" i="1"/>
  <c r="BL449" i="1"/>
  <c r="BI453" i="1"/>
  <c r="BK376" i="1"/>
  <c r="BH306" i="1"/>
  <c r="BJ377" i="1"/>
  <c r="BL101" i="1"/>
  <c r="BI320" i="1"/>
  <c r="BK105" i="1"/>
  <c r="BH226" i="1"/>
  <c r="BJ285" i="1"/>
  <c r="BL597" i="1"/>
  <c r="BI415" i="1"/>
  <c r="BK123" i="1"/>
  <c r="BH264" i="1"/>
  <c r="BJ462" i="1"/>
  <c r="BL365" i="1"/>
  <c r="BI445" i="1"/>
  <c r="BK249" i="1"/>
  <c r="BH197" i="1"/>
  <c r="BJ717" i="1"/>
  <c r="BL817" i="1"/>
  <c r="BI651" i="1"/>
  <c r="BK466" i="1"/>
  <c r="BH236" i="1"/>
  <c r="BJ617" i="1"/>
  <c r="BL720" i="1"/>
  <c r="BI800" i="1"/>
  <c r="BK480" i="1"/>
  <c r="BH721" i="1"/>
  <c r="BJ732" i="1"/>
  <c r="BL28" i="1"/>
  <c r="BI183" i="1"/>
  <c r="BK87" i="1"/>
  <c r="BH224" i="1"/>
  <c r="BJ527" i="1"/>
  <c r="BL95" i="1"/>
  <c r="BI500" i="1"/>
  <c r="BK612" i="1"/>
  <c r="BH718" i="1"/>
  <c r="BJ422" i="1"/>
  <c r="BL724" i="1"/>
  <c r="BI297" i="1"/>
  <c r="BK317" i="1"/>
  <c r="BH762" i="1"/>
  <c r="BJ235" i="1"/>
  <c r="BL711" i="1"/>
  <c r="BI816" i="1"/>
  <c r="BK119" i="1"/>
  <c r="BH685" i="1"/>
  <c r="BJ583" i="1"/>
  <c r="BL328" i="1"/>
  <c r="BI806" i="1"/>
  <c r="BK624" i="1"/>
  <c r="BH152" i="1"/>
  <c r="BJ755" i="1"/>
  <c r="BL494" i="1"/>
  <c r="BI487" i="1"/>
  <c r="BK815" i="1"/>
  <c r="BH493" i="1"/>
  <c r="BL698" i="1"/>
  <c r="BK345" i="1"/>
  <c r="BK199" i="1"/>
  <c r="BK261" i="1"/>
  <c r="BJ403" i="1"/>
  <c r="BJ554" i="1"/>
  <c r="BJ479" i="1"/>
  <c r="BI129" i="1"/>
  <c r="BI315" i="1"/>
  <c r="BI294" i="1"/>
  <c r="BH353" i="1"/>
  <c r="BH643" i="1"/>
  <c r="BH55" i="1"/>
  <c r="BL311" i="1"/>
  <c r="BL80" i="1"/>
  <c r="BL435" i="1"/>
  <c r="BK207" i="1"/>
  <c r="BL809" i="1"/>
  <c r="BH809" i="1"/>
  <c r="BI814" i="1"/>
  <c r="BJ222" i="1"/>
  <c r="BK506" i="1"/>
  <c r="BL548" i="1"/>
  <c r="BH548" i="1"/>
  <c r="BI276" i="1"/>
  <c r="BJ511" i="1"/>
  <c r="BK640" i="1"/>
  <c r="BL188" i="1"/>
  <c r="BH188" i="1"/>
  <c r="BI796" i="1"/>
  <c r="BJ813" i="1"/>
  <c r="BK172" i="1"/>
  <c r="BL382" i="1"/>
  <c r="BH382" i="1"/>
  <c r="BI269" i="1"/>
  <c r="BJ457" i="1"/>
  <c r="BK164" i="1"/>
  <c r="BL741" i="1"/>
  <c r="BH741" i="1"/>
  <c r="BI351" i="1"/>
  <c r="BJ289" i="1"/>
  <c r="BK611" i="1"/>
  <c r="BL292" i="1"/>
  <c r="BH292" i="1"/>
  <c r="BI383" i="1"/>
  <c r="BJ645" i="1"/>
  <c r="BK417" i="1"/>
  <c r="BL739" i="1"/>
  <c r="BH739" i="1"/>
  <c r="BI111" i="1"/>
  <c r="BJ156" i="1"/>
  <c r="BK725" i="1"/>
  <c r="BL411" i="1"/>
  <c r="BH411" i="1"/>
  <c r="BI296" i="1"/>
  <c r="BJ714" i="1"/>
  <c r="BK210" i="1"/>
  <c r="BL544" i="1"/>
  <c r="BH544" i="1"/>
  <c r="BI502" i="1"/>
  <c r="BJ608" i="1"/>
  <c r="BK299" i="1"/>
  <c r="BL434" i="1"/>
  <c r="BH434" i="1"/>
  <c r="BI318" i="1"/>
  <c r="BJ541" i="1"/>
  <c r="BK710" i="1"/>
  <c r="BL238" i="1"/>
  <c r="BH238" i="1"/>
  <c r="BI108" i="1"/>
  <c r="BJ91" i="1"/>
  <c r="BK678" i="1"/>
  <c r="BL361" i="1"/>
  <c r="BH361" i="1"/>
  <c r="BI66" i="1"/>
  <c r="BJ605" i="1"/>
  <c r="BK547" i="1"/>
  <c r="BL590" i="1"/>
  <c r="BH590" i="1"/>
  <c r="BI474" i="1"/>
  <c r="BJ517" i="1"/>
  <c r="BK154" i="1"/>
  <c r="BL416" i="1"/>
  <c r="BH416" i="1"/>
  <c r="BI791" i="1"/>
  <c r="BJ675" i="1"/>
  <c r="BK482" i="1"/>
  <c r="BL746" i="1"/>
  <c r="BH746" i="1"/>
  <c r="BI758" i="1"/>
  <c r="BJ454" i="1"/>
  <c r="BK723" i="1"/>
  <c r="BL705" i="1"/>
  <c r="BH705" i="1"/>
  <c r="BI171" i="1"/>
  <c r="BJ804" i="1"/>
  <c r="BK792" i="1"/>
  <c r="BL402" i="1"/>
  <c r="BH402" i="1"/>
  <c r="BI325" i="1"/>
  <c r="BJ366" i="1"/>
  <c r="BK291" i="1"/>
  <c r="BL692" i="1"/>
  <c r="BH692" i="1"/>
  <c r="BI392" i="1"/>
  <c r="BJ808" i="1"/>
  <c r="BK312" i="1"/>
  <c r="BL178" i="1"/>
  <c r="BH178" i="1"/>
  <c r="BI550" i="1"/>
  <c r="BJ52" i="1"/>
  <c r="BK712" i="1"/>
  <c r="BL655" i="1"/>
  <c r="BH655" i="1"/>
  <c r="BI460" i="1"/>
  <c r="BJ768" i="1"/>
  <c r="BK138" i="1"/>
  <c r="BL584" i="1"/>
  <c r="BH584" i="1"/>
  <c r="BI107" i="1"/>
  <c r="BJ298" i="1"/>
  <c r="BK523" i="1"/>
  <c r="BL114" i="1"/>
  <c r="BH114" i="1"/>
  <c r="BI180" i="1"/>
  <c r="BJ594" i="1"/>
  <c r="BK526" i="1"/>
  <c r="BL722" i="1"/>
  <c r="BH722" i="1"/>
  <c r="BI340" i="1"/>
  <c r="BJ619" i="1"/>
  <c r="BK218" i="1"/>
  <c r="BL346" i="1"/>
  <c r="BH346" i="1"/>
  <c r="BI253" i="1"/>
  <c r="BJ148" i="1"/>
  <c r="BK217" i="1"/>
  <c r="BL165" i="1"/>
  <c r="BH165" i="1"/>
  <c r="BK672" i="1"/>
  <c r="BH680" i="1"/>
  <c r="BJ520" i="1"/>
  <c r="BL528" i="1"/>
  <c r="BI603" i="1"/>
  <c r="BK388" i="1"/>
  <c r="BH666" i="1"/>
  <c r="BJ115" i="1"/>
  <c r="BL713" i="1"/>
  <c r="BI344" i="1"/>
  <c r="BK647" i="1"/>
  <c r="BH192" i="1"/>
  <c r="BJ542" i="1"/>
  <c r="BL642" i="1"/>
  <c r="BI540" i="1"/>
  <c r="BK131" i="1"/>
  <c r="BH775" i="1"/>
  <c r="BJ555" i="1"/>
  <c r="BL766" i="1"/>
  <c r="BI536" i="1"/>
  <c r="BK50" i="1"/>
  <c r="BH421" i="1"/>
  <c r="BJ833" i="1"/>
  <c r="BL831" i="1"/>
  <c r="BI830" i="1"/>
  <c r="BK534" i="1"/>
  <c r="BH580" i="1"/>
  <c r="BJ829" i="1"/>
  <c r="BL828" i="1"/>
  <c r="BI562" i="1"/>
  <c r="BK469" i="1"/>
  <c r="BH772" i="1"/>
  <c r="BJ515" i="1"/>
  <c r="BL569" i="1"/>
  <c r="BI628" i="1"/>
  <c r="BK399" i="1"/>
  <c r="BH728" i="1"/>
  <c r="BJ578" i="1"/>
  <c r="BL440" i="1"/>
  <c r="BI659" i="1"/>
  <c r="BK794" i="1"/>
  <c r="BH618" i="1"/>
  <c r="BJ247" i="1"/>
  <c r="BL509" i="1"/>
  <c r="BI787" i="1"/>
  <c r="BK593" i="1"/>
  <c r="BH557" i="1"/>
  <c r="BJ533" i="1"/>
  <c r="BL126" i="1"/>
  <c r="BI77" i="1"/>
  <c r="BK97" i="1"/>
  <c r="BH736" i="1"/>
  <c r="BJ167" i="1"/>
  <c r="BL785" i="1"/>
  <c r="BI293" i="1"/>
  <c r="BK54" i="1"/>
  <c r="BH470" i="1"/>
  <c r="BJ367" i="1"/>
  <c r="BL453" i="1"/>
  <c r="BI310" i="1"/>
  <c r="BK306" i="1"/>
  <c r="BH546" i="1"/>
  <c r="BJ203" i="1"/>
  <c r="BL320" i="1"/>
  <c r="BI284" i="1"/>
  <c r="BK226" i="1"/>
  <c r="BH471" i="1"/>
  <c r="BJ539" i="1"/>
  <c r="BL415" i="1"/>
  <c r="BI458" i="1"/>
  <c r="BK264" i="1"/>
  <c r="BH513" i="1"/>
  <c r="BJ637" i="1"/>
  <c r="BL445" i="1"/>
  <c r="BI163" i="1"/>
  <c r="BK197" i="1"/>
  <c r="BH216" i="1"/>
  <c r="BJ408" i="1"/>
  <c r="BL651" i="1"/>
  <c r="BI524" i="1"/>
  <c r="BK236" i="1"/>
  <c r="BH756" i="1"/>
  <c r="BJ302" i="1"/>
  <c r="BL800" i="1"/>
  <c r="BI663" i="1"/>
  <c r="BK721" i="1"/>
  <c r="BH674" i="1"/>
  <c r="BJ369" i="1"/>
  <c r="BL183" i="1"/>
  <c r="BI281" i="1"/>
  <c r="BK224" i="1"/>
  <c r="BH761" i="1"/>
  <c r="BJ173" i="1"/>
  <c r="BL500" i="1"/>
  <c r="BI120" i="1"/>
  <c r="BK718" i="1"/>
  <c r="BH240" i="1"/>
  <c r="BJ665" i="1"/>
  <c r="BL297" i="1"/>
  <c r="BI518" i="1"/>
  <c r="BK762" i="1"/>
  <c r="BH671" i="1"/>
  <c r="BJ300" i="1"/>
  <c r="BL816" i="1"/>
  <c r="BI560" i="1"/>
  <c r="BK685" i="1"/>
  <c r="BH414" i="1"/>
  <c r="BJ214" i="1"/>
  <c r="BL806" i="1"/>
  <c r="BI751" i="1"/>
  <c r="BK152" i="1"/>
  <c r="BH679" i="1"/>
  <c r="BJ350" i="1"/>
  <c r="BL487" i="1"/>
  <c r="BI443" i="1"/>
  <c r="BK493" i="1"/>
  <c r="BH492" i="1"/>
  <c r="BH698" i="1"/>
  <c r="BL199" i="1"/>
  <c r="BL261" i="1"/>
  <c r="BL403" i="1"/>
  <c r="BK554" i="1"/>
  <c r="BK479" i="1"/>
  <c r="BK129" i="1"/>
  <c r="BJ315" i="1"/>
  <c r="BJ294" i="1"/>
  <c r="BJ353" i="1"/>
  <c r="BI643" i="1"/>
  <c r="BI55" i="1"/>
  <c r="BI248" i="1"/>
  <c r="BH311" i="1"/>
  <c r="BH80" i="1"/>
  <c r="BH435" i="1"/>
  <c r="BH207" i="1"/>
  <c r="BI809" i="1"/>
  <c r="BJ814" i="1"/>
  <c r="BK222" i="1"/>
  <c r="BL506" i="1"/>
  <c r="BH506" i="1"/>
  <c r="BI548" i="1"/>
  <c r="BJ276" i="1"/>
  <c r="BK511" i="1"/>
  <c r="BL640" i="1"/>
  <c r="BH640" i="1"/>
  <c r="BI188" i="1"/>
  <c r="BJ796" i="1"/>
  <c r="BK813" i="1"/>
  <c r="BL172" i="1"/>
  <c r="BH172" i="1"/>
  <c r="BI382" i="1"/>
  <c r="BJ269" i="1"/>
  <c r="BK457" i="1"/>
  <c r="BL164" i="1"/>
  <c r="BH164" i="1"/>
  <c r="BI741" i="1"/>
  <c r="BJ351" i="1"/>
  <c r="BK289" i="1"/>
  <c r="BL611" i="1"/>
  <c r="BH611" i="1"/>
  <c r="BI292" i="1"/>
  <c r="BJ383" i="1"/>
  <c r="BK645" i="1"/>
  <c r="BL417" i="1"/>
  <c r="BH417" i="1"/>
  <c r="BI739" i="1"/>
  <c r="BJ111" i="1"/>
  <c r="BK156" i="1"/>
  <c r="BL725" i="1"/>
  <c r="BH725" i="1"/>
  <c r="BI411" i="1"/>
  <c r="BJ296" i="1"/>
  <c r="BK714" i="1"/>
  <c r="BL210" i="1"/>
  <c r="BH210" i="1"/>
  <c r="BI544" i="1"/>
  <c r="BJ502" i="1"/>
  <c r="BK608" i="1"/>
  <c r="BL299" i="1"/>
  <c r="BH299" i="1"/>
  <c r="BI434" i="1"/>
  <c r="BJ318" i="1"/>
  <c r="BK541" i="1"/>
  <c r="BL710" i="1"/>
  <c r="BH710" i="1"/>
  <c r="BI238" i="1"/>
  <c r="BJ108" i="1"/>
  <c r="BK91" i="1"/>
  <c r="BL678" i="1"/>
  <c r="BH678" i="1"/>
  <c r="BI361" i="1"/>
  <c r="BJ66" i="1"/>
  <c r="BK605" i="1"/>
  <c r="BL547" i="1"/>
  <c r="BH547" i="1"/>
  <c r="BI590" i="1"/>
  <c r="BJ474" i="1"/>
  <c r="BK517" i="1"/>
  <c r="BL154" i="1"/>
  <c r="BH154" i="1"/>
  <c r="BI416" i="1"/>
  <c r="BJ791" i="1"/>
  <c r="BK675" i="1"/>
  <c r="BL482" i="1"/>
  <c r="BH482" i="1"/>
  <c r="BI746" i="1"/>
  <c r="BJ758" i="1"/>
  <c r="BK454" i="1"/>
  <c r="BL723" i="1"/>
  <c r="BH723" i="1"/>
  <c r="BI705" i="1"/>
  <c r="BJ171" i="1"/>
  <c r="BK804" i="1"/>
  <c r="BL792" i="1"/>
  <c r="BH792" i="1"/>
  <c r="BI402" i="1"/>
  <c r="BJ325" i="1"/>
  <c r="BK366" i="1"/>
  <c r="BL291" i="1"/>
  <c r="BH291" i="1"/>
  <c r="BI692" i="1"/>
  <c r="BJ392" i="1"/>
  <c r="BK808" i="1"/>
  <c r="BL312" i="1"/>
  <c r="BH312" i="1"/>
  <c r="BI178" i="1"/>
  <c r="BJ550" i="1"/>
  <c r="BK52" i="1"/>
  <c r="BL712" i="1"/>
  <c r="BH712" i="1"/>
  <c r="BI655" i="1"/>
  <c r="BJ460" i="1"/>
  <c r="BK768" i="1"/>
  <c r="BL138" i="1"/>
  <c r="BH138" i="1"/>
  <c r="BI584" i="1"/>
  <c r="BJ107" i="1"/>
  <c r="BK298" i="1"/>
  <c r="BL523" i="1"/>
  <c r="BH523" i="1"/>
  <c r="BI114" i="1"/>
  <c r="BJ180" i="1"/>
  <c r="BK594" i="1"/>
  <c r="BL526" i="1"/>
  <c r="BH526" i="1"/>
  <c r="BI722" i="1"/>
  <c r="BJ340" i="1"/>
  <c r="BK619" i="1"/>
  <c r="BL218" i="1"/>
  <c r="BH218" i="1"/>
  <c r="BI346" i="1"/>
  <c r="BJ253" i="1"/>
  <c r="BK148" i="1"/>
  <c r="BL217" i="1"/>
  <c r="BH217" i="1"/>
  <c r="BI165" i="1"/>
  <c r="BJ442" i="1"/>
  <c r="BJ106" i="1"/>
  <c r="BI797" i="1"/>
  <c r="BH528" i="1"/>
  <c r="BL666" i="1"/>
  <c r="BK496" i="1"/>
  <c r="BJ232" i="1"/>
  <c r="BI587" i="1"/>
  <c r="BH642" i="1"/>
  <c r="BL775" i="1"/>
  <c r="BK333" i="1"/>
  <c r="BJ759" i="1"/>
  <c r="BI69" i="1"/>
  <c r="BH831" i="1"/>
  <c r="BL580" i="1"/>
  <c r="BK668" i="1"/>
  <c r="BJ818" i="1"/>
  <c r="BI601" i="1"/>
  <c r="BH569" i="1"/>
  <c r="BL728" i="1"/>
  <c r="BK727" i="1"/>
  <c r="BJ477" i="1"/>
  <c r="BI400" i="1"/>
  <c r="BH509" i="1"/>
  <c r="BL557" i="1"/>
  <c r="BK308" i="1"/>
  <c r="BJ395" i="1"/>
  <c r="BI709" i="1"/>
  <c r="BH785" i="1"/>
  <c r="BL470" i="1"/>
  <c r="BK449" i="1"/>
  <c r="BJ376" i="1"/>
  <c r="BI377" i="1"/>
  <c r="BH320" i="1"/>
  <c r="BL471" i="1"/>
  <c r="BK597" i="1"/>
  <c r="BJ123" i="1"/>
  <c r="BI462" i="1"/>
  <c r="BH445" i="1"/>
  <c r="BL216" i="1"/>
  <c r="BK817" i="1"/>
  <c r="BJ466" i="1"/>
  <c r="BI617" i="1"/>
  <c r="BH800" i="1"/>
  <c r="BL674" i="1"/>
  <c r="BK28" i="1"/>
  <c r="BJ87" i="1"/>
  <c r="BI527" i="1"/>
  <c r="BH500" i="1"/>
  <c r="BL240" i="1"/>
  <c r="BK724" i="1"/>
  <c r="BJ317" i="1"/>
  <c r="BI235" i="1"/>
  <c r="BH816" i="1"/>
  <c r="BL414" i="1"/>
  <c r="BK328" i="1"/>
  <c r="BJ624" i="1"/>
  <c r="BI755" i="1"/>
  <c r="BH487" i="1"/>
  <c r="BL492" i="1"/>
  <c r="BJ345" i="1"/>
  <c r="BI261" i="1"/>
  <c r="BI554" i="1"/>
  <c r="BH129" i="1"/>
  <c r="BL353" i="1"/>
  <c r="BL55" i="1"/>
  <c r="BK311" i="1"/>
  <c r="BJ435" i="1"/>
  <c r="BK809" i="1"/>
  <c r="BH814" i="1"/>
  <c r="BJ506" i="1"/>
  <c r="BL276" i="1"/>
  <c r="BI511" i="1"/>
  <c r="BK188" i="1"/>
  <c r="BH796" i="1"/>
  <c r="BJ172" i="1"/>
  <c r="BL269" i="1"/>
  <c r="BI457" i="1"/>
  <c r="BK741" i="1"/>
  <c r="BH351" i="1"/>
  <c r="BJ611" i="1"/>
  <c r="BL383" i="1"/>
  <c r="BI645" i="1"/>
  <c r="BK739" i="1"/>
  <c r="BH111" i="1"/>
  <c r="BJ725" i="1"/>
  <c r="BL296" i="1"/>
  <c r="BI714" i="1"/>
  <c r="BK544" i="1"/>
  <c r="BH502" i="1"/>
  <c r="BJ299" i="1"/>
  <c r="BL318" i="1"/>
  <c r="BI541" i="1"/>
  <c r="BK238" i="1"/>
  <c r="BH108" i="1"/>
  <c r="BJ678" i="1"/>
  <c r="BL66" i="1"/>
  <c r="BI605" i="1"/>
  <c r="BK590" i="1"/>
  <c r="BH474" i="1"/>
  <c r="BJ154" i="1"/>
  <c r="BL791" i="1"/>
  <c r="BI675" i="1"/>
  <c r="BK746" i="1"/>
  <c r="BH758" i="1"/>
  <c r="BJ723" i="1"/>
  <c r="BL171" i="1"/>
  <c r="BI804" i="1"/>
  <c r="BK402" i="1"/>
  <c r="BH325" i="1"/>
  <c r="BJ291" i="1"/>
  <c r="BL392" i="1"/>
  <c r="BI808" i="1"/>
  <c r="BK178" i="1"/>
  <c r="BH550" i="1"/>
  <c r="BJ712" i="1"/>
  <c r="BL460" i="1"/>
  <c r="BI768" i="1"/>
  <c r="BK584" i="1"/>
  <c r="BH107" i="1"/>
  <c r="BJ523" i="1"/>
  <c r="BL180" i="1"/>
  <c r="BI594" i="1"/>
  <c r="BK722" i="1"/>
  <c r="BH340" i="1"/>
  <c r="BJ218" i="1"/>
  <c r="BL253" i="1"/>
  <c r="BI148" i="1"/>
  <c r="BK165" i="1"/>
  <c r="BI442" i="1"/>
  <c r="BJ189" i="1"/>
  <c r="BK110" i="1"/>
  <c r="BL194" i="1"/>
  <c r="BH194" i="1"/>
  <c r="BI531" i="1"/>
  <c r="BJ190" i="1"/>
  <c r="BK537" i="1"/>
  <c r="BL343" i="1"/>
  <c r="BH343" i="1"/>
  <c r="BI504" i="1"/>
  <c r="BJ677" i="1"/>
  <c r="BK670" i="1"/>
  <c r="BL521" i="1"/>
  <c r="BH521" i="1"/>
  <c r="BI658" i="1"/>
  <c r="BJ649" i="1"/>
  <c r="BK321" i="1"/>
  <c r="BL394" i="1"/>
  <c r="BH394" i="1"/>
  <c r="BI664" i="1"/>
  <c r="BJ140" i="1"/>
  <c r="BK96" i="1"/>
  <c r="BL205" i="1"/>
  <c r="BH205" i="1"/>
  <c r="BI639" i="1"/>
  <c r="BJ490" i="1"/>
  <c r="BK693" i="1"/>
  <c r="BL364" i="1"/>
  <c r="BH364" i="1"/>
  <c r="BI589" i="1"/>
  <c r="BJ47" i="1"/>
  <c r="BK393" i="1"/>
  <c r="BL812" i="1"/>
  <c r="BH812" i="1"/>
  <c r="BI757" i="1"/>
  <c r="BJ339" i="1"/>
  <c r="BK14" i="1"/>
  <c r="BL626" i="1"/>
  <c r="BH626" i="1"/>
  <c r="BI827" i="1"/>
  <c r="BJ510" i="1"/>
  <c r="BK684" i="1"/>
  <c r="BL565" i="1"/>
  <c r="BH565" i="1"/>
  <c r="BI633" i="1"/>
  <c r="BJ495" i="1"/>
  <c r="BK141" i="1"/>
  <c r="BL322" i="1"/>
  <c r="BH322" i="1"/>
  <c r="BI323" i="1"/>
  <c r="BJ431" i="1"/>
  <c r="BK420" i="1"/>
  <c r="BL826" i="1"/>
  <c r="BH826" i="1"/>
  <c r="BI538" i="1"/>
  <c r="BJ439" i="1"/>
  <c r="BK552" i="1"/>
  <c r="BL338" i="1"/>
  <c r="BH338" i="1"/>
  <c r="BI242" i="1"/>
  <c r="BJ825" i="1"/>
  <c r="BK773" i="1"/>
  <c r="BL258" i="1"/>
  <c r="BH258" i="1"/>
  <c r="BI657" i="1"/>
  <c r="BJ824" i="1"/>
  <c r="BK823" i="1"/>
  <c r="BL793" i="1"/>
  <c r="BH793" i="1"/>
  <c r="BI404" i="1"/>
  <c r="BJ150" i="1"/>
  <c r="BK549" i="1"/>
  <c r="BL767" i="1"/>
  <c r="BH767" i="1"/>
  <c r="BI595" i="1"/>
  <c r="BJ786" i="1"/>
  <c r="BK143" i="1"/>
  <c r="BL559" i="1"/>
  <c r="BH559" i="1"/>
  <c r="BI33" i="1"/>
  <c r="BJ358" i="1"/>
  <c r="BK822" i="1"/>
  <c r="BL686" i="1"/>
  <c r="BH686" i="1"/>
  <c r="BI821" i="1"/>
  <c r="BJ543" i="1"/>
  <c r="BK20" i="1"/>
  <c r="BL803" i="1"/>
  <c r="BH803" i="1"/>
  <c r="BI389" i="1"/>
  <c r="BJ391" i="1"/>
  <c r="BK811" i="1"/>
  <c r="BL153" i="1"/>
  <c r="BH153" i="1"/>
  <c r="BI753" i="1"/>
  <c r="BJ419" i="1"/>
  <c r="BK288" i="1"/>
  <c r="BL535" i="1"/>
  <c r="BH535" i="1"/>
  <c r="BI656" i="1"/>
  <c r="BJ262" i="1"/>
  <c r="BK85" i="1"/>
  <c r="BL730" i="1"/>
  <c r="BH730" i="1"/>
  <c r="BI215" i="1"/>
  <c r="BJ760" i="1"/>
  <c r="BK654" i="1"/>
  <c r="BL329" i="1"/>
  <c r="BH329" i="1"/>
  <c r="BI272" i="1"/>
  <c r="BJ467" i="1"/>
  <c r="BK159" i="1"/>
  <c r="BL653" i="1"/>
  <c r="BH653" i="1"/>
  <c r="BI484" i="1"/>
  <c r="BJ208" i="1"/>
  <c r="BK83" i="1"/>
  <c r="BL225" i="1"/>
  <c r="BH225" i="1"/>
  <c r="BI295" i="1"/>
  <c r="BJ237" i="1"/>
  <c r="BK752" i="1"/>
  <c r="BL303" i="1"/>
  <c r="BH303" i="1"/>
  <c r="BI263" i="1"/>
  <c r="BJ374" i="1"/>
  <c r="BK139" i="1"/>
  <c r="BL259" i="1"/>
  <c r="BH259" i="1"/>
  <c r="BI109" i="1"/>
  <c r="BJ327" i="1"/>
  <c r="BK307" i="1"/>
  <c r="BL707" i="1"/>
  <c r="BH707" i="1"/>
  <c r="BI570" i="1"/>
  <c r="BJ447" i="1"/>
  <c r="BK379" i="1"/>
  <c r="BL820" i="1"/>
  <c r="BH820" i="1"/>
  <c r="BI577" i="1"/>
  <c r="BJ585" i="1"/>
  <c r="BK278" i="1"/>
  <c r="BL274" i="1"/>
  <c r="BH274" i="1"/>
  <c r="BI324" i="1"/>
  <c r="BJ145" i="1"/>
  <c r="BK778" i="1"/>
  <c r="BL186" i="1"/>
  <c r="BH186" i="1"/>
  <c r="BI348" i="1"/>
  <c r="BJ616" i="1"/>
  <c r="BK436" i="1"/>
  <c r="BL331" i="1"/>
  <c r="BH331" i="1"/>
  <c r="BI805" i="1"/>
  <c r="BJ450" i="1"/>
  <c r="BK615" i="1"/>
  <c r="BL688" i="1"/>
  <c r="BH688" i="1"/>
  <c r="BI177" i="1"/>
  <c r="BJ241" i="1"/>
  <c r="BK267" i="1"/>
  <c r="BL160" i="1"/>
  <c r="BH160" i="1"/>
  <c r="BI609" i="1"/>
  <c r="BJ790" i="1"/>
  <c r="BK254" i="1"/>
  <c r="BL716" i="1"/>
  <c r="BH716" i="1"/>
  <c r="BJ779" i="1"/>
  <c r="BK221" i="1"/>
  <c r="BL634" i="1"/>
  <c r="BH634" i="1"/>
  <c r="BJ384" i="1"/>
  <c r="BK372" i="1"/>
  <c r="BL58" i="1"/>
  <c r="BH58" i="1"/>
  <c r="BI799" i="1"/>
  <c r="BJ650" i="1"/>
  <c r="BK516" i="1"/>
  <c r="BL89" i="1"/>
  <c r="BH89" i="1"/>
  <c r="BI26" i="1"/>
  <c r="BJ424" i="1"/>
  <c r="BK341" i="1"/>
  <c r="BL508" i="1"/>
  <c r="BH508" i="1"/>
  <c r="BI599" i="1"/>
  <c r="BJ181" i="1"/>
  <c r="BK703" i="1"/>
  <c r="BL40" i="1"/>
  <c r="BH40" i="1"/>
  <c r="BI179" i="1"/>
  <c r="BJ122" i="1"/>
  <c r="BK614" i="1"/>
  <c r="BL290" i="1"/>
  <c r="BH290" i="1"/>
  <c r="BI476" i="1"/>
  <c r="BJ134" i="1"/>
  <c r="BK25" i="1"/>
  <c r="BL784" i="1"/>
  <c r="BH784" i="1"/>
  <c r="BI776" i="1"/>
  <c r="BJ802" i="1"/>
  <c r="BK747" i="1"/>
  <c r="BL777" i="1"/>
  <c r="BH777" i="1"/>
  <c r="BI522" i="1"/>
  <c r="BJ770" i="1"/>
  <c r="BK198" i="1"/>
  <c r="BL305" i="1"/>
  <c r="BH305" i="1"/>
  <c r="BI635" i="1"/>
  <c r="BJ598" i="1"/>
  <c r="BK342" i="1"/>
  <c r="BL748" i="1"/>
  <c r="BH748" i="1"/>
  <c r="BI464" i="1"/>
  <c r="BJ326" i="1"/>
  <c r="BJ698" i="1"/>
  <c r="BI403" i="1"/>
  <c r="BH315" i="1"/>
  <c r="BK248" i="1"/>
  <c r="BJ207" i="1"/>
  <c r="BI222" i="1"/>
  <c r="BH276" i="1"/>
  <c r="BL796" i="1"/>
  <c r="BK382" i="1"/>
  <c r="BJ164" i="1"/>
  <c r="BI289" i="1"/>
  <c r="BH383" i="1"/>
  <c r="BL111" i="1"/>
  <c r="BK411" i="1"/>
  <c r="BJ210" i="1"/>
  <c r="BI608" i="1"/>
  <c r="BH318" i="1"/>
  <c r="BL108" i="1"/>
  <c r="BK361" i="1"/>
  <c r="BJ547" i="1"/>
  <c r="BI517" i="1"/>
  <c r="BH791" i="1"/>
  <c r="BL758" i="1"/>
  <c r="BK705" i="1"/>
  <c r="BJ792" i="1"/>
  <c r="BI366" i="1"/>
  <c r="BJ312" i="1"/>
  <c r="BI52" i="1"/>
  <c r="BK655" i="1"/>
  <c r="BL107" i="1"/>
  <c r="BK114" i="1"/>
  <c r="BJ526" i="1"/>
  <c r="BI619" i="1"/>
  <c r="BK346" i="1"/>
  <c r="BJ217" i="1"/>
  <c r="BH189" i="1"/>
  <c r="BJ194" i="1"/>
  <c r="BL190" i="1"/>
  <c r="BI537" i="1"/>
  <c r="BK504" i="1"/>
  <c r="BH677" i="1"/>
  <c r="BJ521" i="1"/>
  <c r="BK658" i="1"/>
  <c r="BI321" i="1"/>
  <c r="BK664" i="1"/>
  <c r="BH140" i="1"/>
  <c r="BJ205" i="1"/>
  <c r="BL490" i="1"/>
  <c r="BI693" i="1"/>
  <c r="BK589" i="1"/>
  <c r="BH47" i="1"/>
  <c r="BJ812" i="1"/>
  <c r="BL339" i="1"/>
  <c r="BI14" i="1"/>
  <c r="BK827" i="1"/>
  <c r="BH510" i="1"/>
  <c r="BJ565" i="1"/>
  <c r="BL495" i="1"/>
  <c r="BI141" i="1"/>
  <c r="BK323" i="1"/>
  <c r="BH431" i="1"/>
  <c r="BJ826" i="1"/>
  <c r="BL439" i="1"/>
  <c r="BI552" i="1"/>
  <c r="BK242" i="1"/>
  <c r="BH825" i="1"/>
  <c r="BJ258" i="1"/>
  <c r="BL824" i="1"/>
  <c r="BI823" i="1"/>
  <c r="BK404" i="1"/>
  <c r="BH150" i="1"/>
  <c r="BJ767" i="1"/>
  <c r="BL786" i="1"/>
  <c r="BI143" i="1"/>
  <c r="BK33" i="1"/>
  <c r="BH358" i="1"/>
  <c r="BJ686" i="1"/>
  <c r="BL543" i="1"/>
  <c r="BI20" i="1"/>
  <c r="BK389" i="1"/>
  <c r="BH391" i="1"/>
  <c r="BJ153" i="1"/>
  <c r="BL419" i="1"/>
  <c r="BI288" i="1"/>
  <c r="BK656" i="1"/>
  <c r="BH262" i="1"/>
  <c r="BJ730" i="1"/>
  <c r="BL760" i="1"/>
  <c r="BI654" i="1"/>
  <c r="BK272" i="1"/>
  <c r="BH467" i="1"/>
  <c r="BJ653" i="1"/>
  <c r="BL208" i="1"/>
  <c r="BI83" i="1"/>
  <c r="BK295" i="1"/>
  <c r="BH237" i="1"/>
  <c r="BJ303" i="1"/>
  <c r="BL374" i="1"/>
  <c r="BI139" i="1"/>
  <c r="BK109" i="1"/>
  <c r="BH327" i="1"/>
  <c r="BJ707" i="1"/>
  <c r="BL447" i="1"/>
  <c r="BI379" i="1"/>
  <c r="BK577" i="1"/>
  <c r="BI680" i="1"/>
  <c r="BH146" i="1"/>
  <c r="BL388" i="1"/>
  <c r="BK115" i="1"/>
  <c r="BJ344" i="1"/>
  <c r="BI192" i="1"/>
  <c r="BH271" i="1"/>
  <c r="BL131" i="1"/>
  <c r="BK555" i="1"/>
  <c r="BJ536" i="1"/>
  <c r="BI421" i="1"/>
  <c r="BH832" i="1"/>
  <c r="BL534" i="1"/>
  <c r="BK829" i="1"/>
  <c r="BJ562" i="1"/>
  <c r="BI772" i="1"/>
  <c r="BH743" i="1"/>
  <c r="BL399" i="1"/>
  <c r="BK578" i="1"/>
  <c r="BJ659" i="1"/>
  <c r="BI618" i="1"/>
  <c r="BH220" i="1"/>
  <c r="BL593" i="1"/>
  <c r="BK533" i="1"/>
  <c r="BJ77" i="1"/>
  <c r="BI736" i="1"/>
  <c r="BH691" i="1"/>
  <c r="BL54" i="1"/>
  <c r="BK367" i="1"/>
  <c r="BJ310" i="1"/>
  <c r="BI546" i="1"/>
  <c r="BH101" i="1"/>
  <c r="BL226" i="1"/>
  <c r="BK539" i="1"/>
  <c r="BJ458" i="1"/>
  <c r="BI513" i="1"/>
  <c r="BH365" i="1"/>
  <c r="BL197" i="1"/>
  <c r="BK408" i="1"/>
  <c r="BJ524" i="1"/>
  <c r="BI756" i="1"/>
  <c r="BH720" i="1"/>
  <c r="BL721" i="1"/>
  <c r="BK369" i="1"/>
  <c r="BJ281" i="1"/>
  <c r="BI761" i="1"/>
  <c r="BH95" i="1"/>
  <c r="BL718" i="1"/>
  <c r="BK665" i="1"/>
  <c r="BJ518" i="1"/>
  <c r="BI671" i="1"/>
  <c r="BH711" i="1"/>
  <c r="BL685" i="1"/>
  <c r="BK214" i="1"/>
  <c r="BJ751" i="1"/>
  <c r="BI679" i="1"/>
  <c r="BH494" i="1"/>
  <c r="BL493" i="1"/>
  <c r="BI698" i="1"/>
  <c r="BH199" i="1"/>
  <c r="BH403" i="1"/>
  <c r="BL129" i="1"/>
  <c r="BK294" i="1"/>
  <c r="BK643" i="1"/>
  <c r="BJ248" i="1"/>
  <c r="BI80" i="1"/>
  <c r="BI207" i="1"/>
  <c r="BK814" i="1"/>
  <c r="BH222" i="1"/>
  <c r="BJ548" i="1"/>
  <c r="BL511" i="1"/>
  <c r="BI640" i="1"/>
  <c r="BK796" i="1"/>
  <c r="BH813" i="1"/>
  <c r="BJ382" i="1"/>
  <c r="BL457" i="1"/>
  <c r="BI164" i="1"/>
  <c r="BK351" i="1"/>
  <c r="BH289" i="1"/>
  <c r="BJ292" i="1"/>
  <c r="BL645" i="1"/>
  <c r="BI417" i="1"/>
  <c r="BK111" i="1"/>
  <c r="BH156" i="1"/>
  <c r="BJ411" i="1"/>
  <c r="BL714" i="1"/>
  <c r="BI210" i="1"/>
  <c r="BK502" i="1"/>
  <c r="BH608" i="1"/>
  <c r="BJ434" i="1"/>
  <c r="BL541" i="1"/>
  <c r="BI710" i="1"/>
  <c r="BK108" i="1"/>
  <c r="BH91" i="1"/>
  <c r="BJ361" i="1"/>
  <c r="BL605" i="1"/>
  <c r="BI547" i="1"/>
  <c r="BK474" i="1"/>
  <c r="BH517" i="1"/>
  <c r="BJ416" i="1"/>
  <c r="BL675" i="1"/>
  <c r="BI482" i="1"/>
  <c r="BK758" i="1"/>
  <c r="BH454" i="1"/>
  <c r="BJ705" i="1"/>
  <c r="BL804" i="1"/>
  <c r="BI792" i="1"/>
  <c r="BK325" i="1"/>
  <c r="BH366" i="1"/>
  <c r="BJ692" i="1"/>
  <c r="BL808" i="1"/>
  <c r="BI312" i="1"/>
  <c r="BK550" i="1"/>
  <c r="BH52" i="1"/>
  <c r="BJ655" i="1"/>
  <c r="BL768" i="1"/>
  <c r="BI138" i="1"/>
  <c r="BK107" i="1"/>
  <c r="BH298" i="1"/>
  <c r="BJ114" i="1"/>
  <c r="BL594" i="1"/>
  <c r="BI526" i="1"/>
  <c r="BK340" i="1"/>
  <c r="BH619" i="1"/>
  <c r="BJ346" i="1"/>
  <c r="BL148" i="1"/>
  <c r="BI217" i="1"/>
  <c r="BK442" i="1"/>
  <c r="BK189" i="1"/>
  <c r="BL110" i="1"/>
  <c r="BH110" i="1"/>
  <c r="BI194" i="1"/>
  <c r="BJ531" i="1"/>
  <c r="BK190" i="1"/>
  <c r="BL537" i="1"/>
  <c r="BH537" i="1"/>
  <c r="BI343" i="1"/>
  <c r="BJ504" i="1"/>
  <c r="BK677" i="1"/>
  <c r="BL670" i="1"/>
  <c r="BH670" i="1"/>
  <c r="BI521" i="1"/>
  <c r="BJ658" i="1"/>
  <c r="BK649" i="1"/>
  <c r="BL321" i="1"/>
  <c r="BH321" i="1"/>
  <c r="BI394" i="1"/>
  <c r="BJ664" i="1"/>
  <c r="BK140" i="1"/>
  <c r="BL96" i="1"/>
  <c r="BH96" i="1"/>
  <c r="BI205" i="1"/>
  <c r="BJ639" i="1"/>
  <c r="BK490" i="1"/>
  <c r="BL693" i="1"/>
  <c r="BH693" i="1"/>
  <c r="BI364" i="1"/>
  <c r="BJ589" i="1"/>
  <c r="BK47" i="1"/>
  <c r="BL393" i="1"/>
  <c r="BH393" i="1"/>
  <c r="BI812" i="1"/>
  <c r="BJ757" i="1"/>
  <c r="BK339" i="1"/>
  <c r="BL14" i="1"/>
  <c r="BH14" i="1"/>
  <c r="BI626" i="1"/>
  <c r="BJ827" i="1"/>
  <c r="BK510" i="1"/>
  <c r="BL684" i="1"/>
  <c r="BH684" i="1"/>
  <c r="BI565" i="1"/>
  <c r="BJ633" i="1"/>
  <c r="J633" i="1" s="1"/>
  <c r="BK495" i="1"/>
  <c r="BL141" i="1"/>
  <c r="BH141" i="1"/>
  <c r="BI322" i="1"/>
  <c r="BJ323" i="1"/>
  <c r="BK431" i="1"/>
  <c r="BL420" i="1"/>
  <c r="BH420" i="1"/>
  <c r="BI826" i="1"/>
  <c r="BJ538" i="1"/>
  <c r="BK439" i="1"/>
  <c r="BL552" i="1"/>
  <c r="BH552" i="1"/>
  <c r="BI338" i="1"/>
  <c r="BJ242" i="1"/>
  <c r="BK825" i="1"/>
  <c r="BL773" i="1"/>
  <c r="BH773" i="1"/>
  <c r="BI258" i="1"/>
  <c r="BJ657" i="1"/>
  <c r="BK824" i="1"/>
  <c r="BL823" i="1"/>
  <c r="BH823" i="1"/>
  <c r="BI793" i="1"/>
  <c r="BJ404" i="1"/>
  <c r="BK150" i="1"/>
  <c r="BL549" i="1"/>
  <c r="BH549" i="1"/>
  <c r="BI767" i="1"/>
  <c r="BJ595" i="1"/>
  <c r="BK786" i="1"/>
  <c r="BL143" i="1"/>
  <c r="BH143" i="1"/>
  <c r="BI559" i="1"/>
  <c r="BJ33" i="1"/>
  <c r="BK358" i="1"/>
  <c r="BL822" i="1"/>
  <c r="BH822" i="1"/>
  <c r="BI686" i="1"/>
  <c r="BJ821" i="1"/>
  <c r="BK543" i="1"/>
  <c r="BL20" i="1"/>
  <c r="BH20" i="1"/>
  <c r="BI803" i="1"/>
  <c r="BJ389" i="1"/>
  <c r="BK391" i="1"/>
  <c r="BL811" i="1"/>
  <c r="BH811" i="1"/>
  <c r="BI153" i="1"/>
  <c r="BJ753" i="1"/>
  <c r="BK419" i="1"/>
  <c r="BL288" i="1"/>
  <c r="BH288" i="1"/>
  <c r="BI535" i="1"/>
  <c r="BJ656" i="1"/>
  <c r="BK262" i="1"/>
  <c r="BL85" i="1"/>
  <c r="BH85" i="1"/>
  <c r="BI730" i="1"/>
  <c r="BJ215" i="1"/>
  <c r="BK760" i="1"/>
  <c r="BL654" i="1"/>
  <c r="BH654" i="1"/>
  <c r="BI329" i="1"/>
  <c r="BJ272" i="1"/>
  <c r="BK467" i="1"/>
  <c r="BL159" i="1"/>
  <c r="BH159" i="1"/>
  <c r="BI653" i="1"/>
  <c r="BJ484" i="1"/>
  <c r="BK208" i="1"/>
  <c r="BL83" i="1"/>
  <c r="BH83" i="1"/>
  <c r="BI225" i="1"/>
  <c r="BJ295" i="1"/>
  <c r="BK237" i="1"/>
  <c r="BL752" i="1"/>
  <c r="BH752" i="1"/>
  <c r="BI303" i="1"/>
  <c r="BJ263" i="1"/>
  <c r="BK374" i="1"/>
  <c r="BL139" i="1"/>
  <c r="BH139" i="1"/>
  <c r="BI259" i="1"/>
  <c r="BJ109" i="1"/>
  <c r="BK327" i="1"/>
  <c r="BL307" i="1"/>
  <c r="BH307" i="1"/>
  <c r="BI707" i="1"/>
  <c r="BJ570" i="1"/>
  <c r="BK447" i="1"/>
  <c r="BL379" i="1"/>
  <c r="BH379" i="1"/>
  <c r="BI820" i="1"/>
  <c r="BJ577" i="1"/>
  <c r="BK585" i="1"/>
  <c r="BL278" i="1"/>
  <c r="BH278" i="1"/>
  <c r="BI274" i="1"/>
  <c r="BJ324" i="1"/>
  <c r="BK145" i="1"/>
  <c r="BL778" i="1"/>
  <c r="BH778" i="1"/>
  <c r="BI186" i="1"/>
  <c r="BJ348" i="1"/>
  <c r="BK616" i="1"/>
  <c r="BL436" i="1"/>
  <c r="BH436" i="1"/>
  <c r="BI331" i="1"/>
  <c r="BJ805" i="1"/>
  <c r="BK450" i="1"/>
  <c r="BL615" i="1"/>
  <c r="BH615" i="1"/>
  <c r="BI688" i="1"/>
  <c r="BJ177" i="1"/>
  <c r="BK241" i="1"/>
  <c r="BL267" i="1"/>
  <c r="BH267" i="1"/>
  <c r="BI160" i="1"/>
  <c r="BJ609" i="1"/>
  <c r="BK790" i="1"/>
  <c r="BL254" i="1"/>
  <c r="BH254" i="1"/>
  <c r="BI716" i="1"/>
  <c r="BK779" i="1"/>
  <c r="BL221" i="1"/>
  <c r="BH221" i="1"/>
  <c r="BI634" i="1"/>
  <c r="BK384" i="1"/>
  <c r="BL372" i="1"/>
  <c r="BH372" i="1"/>
  <c r="BI58" i="1"/>
  <c r="BJ799" i="1"/>
  <c r="BK650" i="1"/>
  <c r="BL516" i="1"/>
  <c r="BH516" i="1"/>
  <c r="BI89" i="1"/>
  <c r="BJ26" i="1"/>
  <c r="BK424" i="1"/>
  <c r="BL341" i="1"/>
  <c r="BH341" i="1"/>
  <c r="BI508" i="1"/>
  <c r="BJ599" i="1"/>
  <c r="BK181" i="1"/>
  <c r="BL703" i="1"/>
  <c r="BH703" i="1"/>
  <c r="BI40" i="1"/>
  <c r="BJ179" i="1"/>
  <c r="BK122" i="1"/>
  <c r="BL614" i="1"/>
  <c r="BH614" i="1"/>
  <c r="BI290" i="1"/>
  <c r="BJ476" i="1"/>
  <c r="BK134" i="1"/>
  <c r="BL25" i="1"/>
  <c r="BH25" i="1"/>
  <c r="BI784" i="1"/>
  <c r="BJ776" i="1"/>
  <c r="BK802" i="1"/>
  <c r="BL747" i="1"/>
  <c r="BH747" i="1"/>
  <c r="BI777" i="1"/>
  <c r="BJ522" i="1"/>
  <c r="BK770" i="1"/>
  <c r="BL198" i="1"/>
  <c r="BH198" i="1"/>
  <c r="BI305" i="1"/>
  <c r="BJ635" i="1"/>
  <c r="BK598" i="1"/>
  <c r="BL342" i="1"/>
  <c r="BH342" i="1"/>
  <c r="BI748" i="1"/>
  <c r="BJ464" i="1"/>
  <c r="BK326" i="1"/>
  <c r="BL680" i="1"/>
  <c r="BK146" i="1"/>
  <c r="BJ503" i="1"/>
  <c r="BI410" i="1"/>
  <c r="BH713" i="1"/>
  <c r="BL192" i="1"/>
  <c r="BK271" i="1"/>
  <c r="BJ117" i="1"/>
  <c r="BI103" i="1"/>
  <c r="BH766" i="1"/>
  <c r="BL421" i="1"/>
  <c r="BK832" i="1"/>
  <c r="BJ783" i="1"/>
  <c r="BI136" i="1"/>
  <c r="BH828" i="1"/>
  <c r="BL772" i="1"/>
  <c r="BK743" i="1"/>
  <c r="BJ781" i="1"/>
  <c r="BI627" i="1"/>
  <c r="BH440" i="1"/>
  <c r="BL618" i="1"/>
  <c r="BK220" i="1"/>
  <c r="BJ428" i="1"/>
  <c r="BI166" i="1"/>
  <c r="BH126" i="1"/>
  <c r="BL736" i="1"/>
  <c r="BK691" i="1"/>
  <c r="BJ676" i="1"/>
  <c r="BI425" i="1"/>
  <c r="BH453" i="1"/>
  <c r="BL546" i="1"/>
  <c r="BK101" i="1"/>
  <c r="BJ105" i="1"/>
  <c r="BI285" i="1"/>
  <c r="BH415" i="1"/>
  <c r="BL513" i="1"/>
  <c r="BK365" i="1"/>
  <c r="BJ249" i="1"/>
  <c r="BI717" i="1"/>
  <c r="BH651" i="1"/>
  <c r="BL756" i="1"/>
  <c r="BK720" i="1"/>
  <c r="BJ480" i="1"/>
  <c r="BI732" i="1"/>
  <c r="BH183" i="1"/>
  <c r="BL761" i="1"/>
  <c r="BK95" i="1"/>
  <c r="BJ612" i="1"/>
  <c r="BI422" i="1"/>
  <c r="BH297" i="1"/>
  <c r="BL671" i="1"/>
  <c r="BK711" i="1"/>
  <c r="BJ119" i="1"/>
  <c r="BI583" i="1"/>
  <c r="BH806" i="1"/>
  <c r="BL679" i="1"/>
  <c r="BK494" i="1"/>
  <c r="BJ815" i="1"/>
  <c r="BJ199" i="1"/>
  <c r="BH479" i="1"/>
  <c r="BL643" i="1"/>
  <c r="BK80" i="1"/>
  <c r="BL814" i="1"/>
  <c r="BK548" i="1"/>
  <c r="BJ640" i="1"/>
  <c r="BI813" i="1"/>
  <c r="BH269" i="1"/>
  <c r="BL351" i="1"/>
  <c r="BK292" i="1"/>
  <c r="BJ417" i="1"/>
  <c r="BI156" i="1"/>
  <c r="BH296" i="1"/>
  <c r="BL502" i="1"/>
  <c r="BK434" i="1"/>
  <c r="BJ710" i="1"/>
  <c r="BI91" i="1"/>
  <c r="BH66" i="1"/>
  <c r="BL474" i="1"/>
  <c r="BK416" i="1"/>
  <c r="BJ482" i="1"/>
  <c r="BI454" i="1"/>
  <c r="BH171" i="1"/>
  <c r="BL325" i="1"/>
  <c r="BK692" i="1"/>
  <c r="BH392" i="1"/>
  <c r="BL550" i="1"/>
  <c r="BH460" i="1"/>
  <c r="BJ138" i="1"/>
  <c r="BI298" i="1"/>
  <c r="BH180" i="1"/>
  <c r="BL340" i="1"/>
  <c r="BH253" i="1"/>
  <c r="BL442" i="1"/>
  <c r="BL189" i="1"/>
  <c r="BI110" i="1"/>
  <c r="BK531" i="1"/>
  <c r="BH190" i="1"/>
  <c r="BJ343" i="1"/>
  <c r="BL677" i="1"/>
  <c r="BI670" i="1"/>
  <c r="BL649" i="1"/>
  <c r="BH649" i="1"/>
  <c r="BJ394" i="1"/>
  <c r="BL140" i="1"/>
  <c r="BI96" i="1"/>
  <c r="BK639" i="1"/>
  <c r="BH490" i="1"/>
  <c r="BJ364" i="1"/>
  <c r="BL47" i="1"/>
  <c r="BI393" i="1"/>
  <c r="BK757" i="1"/>
  <c r="BH339" i="1"/>
  <c r="BJ626" i="1"/>
  <c r="BL510" i="1"/>
  <c r="BI684" i="1"/>
  <c r="BK633" i="1"/>
  <c r="BH495" i="1"/>
  <c r="BJ322" i="1"/>
  <c r="BL431" i="1"/>
  <c r="BI420" i="1"/>
  <c r="BK538" i="1"/>
  <c r="BH439" i="1"/>
  <c r="BJ338" i="1"/>
  <c r="BL825" i="1"/>
  <c r="BI773" i="1"/>
  <c r="BK657" i="1"/>
  <c r="BH824" i="1"/>
  <c r="BJ793" i="1"/>
  <c r="BL150" i="1"/>
  <c r="BI549" i="1"/>
  <c r="BK595" i="1"/>
  <c r="BH786" i="1"/>
  <c r="BJ559" i="1"/>
  <c r="BL358" i="1"/>
  <c r="BI822" i="1"/>
  <c r="BK821" i="1"/>
  <c r="BH543" i="1"/>
  <c r="BJ803" i="1"/>
  <c r="BL391" i="1"/>
  <c r="BI811" i="1"/>
  <c r="BK753" i="1"/>
  <c r="BH419" i="1"/>
  <c r="BJ535" i="1"/>
  <c r="BL262" i="1"/>
  <c r="BI85" i="1"/>
  <c r="BK215" i="1"/>
  <c r="BH760" i="1"/>
  <c r="BJ329" i="1"/>
  <c r="BL467" i="1"/>
  <c r="BI159" i="1"/>
  <c r="BK484" i="1"/>
  <c r="BH208" i="1"/>
  <c r="BJ225" i="1"/>
  <c r="BL237" i="1"/>
  <c r="BI752" i="1"/>
  <c r="BK263" i="1"/>
  <c r="BH374" i="1"/>
  <c r="BJ259" i="1"/>
  <c r="BL327" i="1"/>
  <c r="BI307" i="1"/>
  <c r="BK570" i="1"/>
  <c r="BH447" i="1"/>
  <c r="BJ820" i="1"/>
  <c r="BL672" i="1"/>
  <c r="BH496" i="1"/>
  <c r="BI775" i="1"/>
  <c r="BJ830" i="1"/>
  <c r="CE830" i="1"/>
  <c r="BK515" i="1"/>
  <c r="BL794" i="1"/>
  <c r="BH308" i="1"/>
  <c r="BI470" i="1"/>
  <c r="BJ284" i="1"/>
  <c r="BK637" i="1"/>
  <c r="BL236" i="1"/>
  <c r="BH28" i="1"/>
  <c r="BI240" i="1"/>
  <c r="BJ560" i="1"/>
  <c r="BK350" i="1"/>
  <c r="BH261" i="1"/>
  <c r="BJ55" i="1"/>
  <c r="BL222" i="1"/>
  <c r="BJ188" i="1"/>
  <c r="BH457" i="1"/>
  <c r="BK383" i="1"/>
  <c r="BI725" i="1"/>
  <c r="BL608" i="1"/>
  <c r="BJ238" i="1"/>
  <c r="CE238" i="1"/>
  <c r="BH605" i="1"/>
  <c r="BK791" i="1"/>
  <c r="BI723" i="1"/>
  <c r="BL366" i="1"/>
  <c r="BJ178" i="1"/>
  <c r="BH768" i="1"/>
  <c r="BK180" i="1"/>
  <c r="BI218" i="1"/>
  <c r="BH442" i="1"/>
  <c r="BL531" i="1"/>
  <c r="BK343" i="1"/>
  <c r="BJ670" i="1"/>
  <c r="BI649" i="1"/>
  <c r="BH664" i="1"/>
  <c r="BL639" i="1"/>
  <c r="BK364" i="1"/>
  <c r="BJ393" i="1"/>
  <c r="BI339" i="1"/>
  <c r="BH827" i="1"/>
  <c r="BL633" i="1"/>
  <c r="BK322" i="1"/>
  <c r="BJ420" i="1"/>
  <c r="BI439" i="1"/>
  <c r="BH242" i="1"/>
  <c r="BL657" i="1"/>
  <c r="BK793" i="1"/>
  <c r="BJ549" i="1"/>
  <c r="BI786" i="1"/>
  <c r="BH33" i="1"/>
  <c r="BL821" i="1"/>
  <c r="BK803" i="1"/>
  <c r="BJ811" i="1"/>
  <c r="BI419" i="1"/>
  <c r="BH656" i="1"/>
  <c r="BL215" i="1"/>
  <c r="BK329" i="1"/>
  <c r="BJ159" i="1"/>
  <c r="BI208" i="1"/>
  <c r="BH295" i="1"/>
  <c r="BL263" i="1"/>
  <c r="BK259" i="1"/>
  <c r="BJ307" i="1"/>
  <c r="BI447" i="1"/>
  <c r="BH577" i="1"/>
  <c r="BJ278" i="1"/>
  <c r="BL324" i="1"/>
  <c r="BI145" i="1"/>
  <c r="BK186" i="1"/>
  <c r="BH348" i="1"/>
  <c r="BJ436" i="1"/>
  <c r="BL805" i="1"/>
  <c r="BI450" i="1"/>
  <c r="BK688" i="1"/>
  <c r="BH177" i="1"/>
  <c r="BJ267" i="1"/>
  <c r="BL609" i="1"/>
  <c r="BI790" i="1"/>
  <c r="BK716" i="1"/>
  <c r="BJ221" i="1"/>
  <c r="BI384" i="1"/>
  <c r="BK58" i="1"/>
  <c r="BH799" i="1"/>
  <c r="BJ516" i="1"/>
  <c r="BL26" i="1"/>
  <c r="BI424" i="1"/>
  <c r="BK508" i="1"/>
  <c r="BH599" i="1"/>
  <c r="BJ703" i="1"/>
  <c r="BL179" i="1"/>
  <c r="BI122" i="1"/>
  <c r="BK290" i="1"/>
  <c r="BH476" i="1"/>
  <c r="BJ25" i="1"/>
  <c r="BL776" i="1"/>
  <c r="BI802" i="1"/>
  <c r="BK777" i="1"/>
  <c r="BH522" i="1"/>
  <c r="BJ198" i="1"/>
  <c r="BL635" i="1"/>
  <c r="BI598" i="1"/>
  <c r="BK748" i="1"/>
  <c r="BH464" i="1"/>
  <c r="BL647" i="1"/>
  <c r="BI580" i="1"/>
  <c r="BH449" i="1"/>
  <c r="BL224" i="1"/>
  <c r="BL479" i="1"/>
  <c r="BH645" i="1"/>
  <c r="BL91" i="1"/>
  <c r="BI291" i="1"/>
  <c r="BK253" i="1"/>
  <c r="BK521" i="1"/>
  <c r="BH639" i="1"/>
  <c r="BJ14" i="1"/>
  <c r="BK826" i="1"/>
  <c r="BK767" i="1"/>
  <c r="BL389" i="1"/>
  <c r="BI262" i="1"/>
  <c r="BK653" i="1"/>
  <c r="BL109" i="1"/>
  <c r="BK324" i="1"/>
  <c r="BI436" i="1"/>
  <c r="BJ688" i="1"/>
  <c r="BK609" i="1"/>
  <c r="BI221" i="1"/>
  <c r="BL650" i="1"/>
  <c r="BJ508" i="1"/>
  <c r="BK179" i="1"/>
  <c r="BI25" i="1"/>
  <c r="BL770" i="1"/>
  <c r="BJ748" i="1"/>
  <c r="BI666" i="1"/>
  <c r="BJ540" i="1"/>
  <c r="BK833" i="1"/>
  <c r="BL469" i="1"/>
  <c r="BH727" i="1"/>
  <c r="BI557" i="1"/>
  <c r="BJ293" i="1"/>
  <c r="BK203" i="1"/>
  <c r="CF203" i="1"/>
  <c r="BL264" i="1"/>
  <c r="BH817" i="1"/>
  <c r="BI674" i="1"/>
  <c r="BJ120" i="1"/>
  <c r="CE120" i="1"/>
  <c r="BK300" i="1"/>
  <c r="BL152" i="1"/>
  <c r="BI345" i="1"/>
  <c r="BK353" i="1"/>
  <c r="CF353" i="1"/>
  <c r="BJ809" i="1"/>
  <c r="BH511" i="1"/>
  <c r="BK269" i="1"/>
  <c r="BI611" i="1"/>
  <c r="BL156" i="1"/>
  <c r="BJ544" i="1"/>
  <c r="BH541" i="1"/>
  <c r="BK66" i="1"/>
  <c r="BI154" i="1"/>
  <c r="BL454" i="1"/>
  <c r="BJ402" i="1"/>
  <c r="BH808" i="1"/>
  <c r="BK460" i="1"/>
  <c r="BI523" i="1"/>
  <c r="BL619" i="1"/>
  <c r="BJ165" i="1"/>
  <c r="BK194" i="1"/>
  <c r="BJ537" i="1"/>
  <c r="BI677" i="1"/>
  <c r="BH658" i="1"/>
  <c r="BL664" i="1"/>
  <c r="BK205" i="1"/>
  <c r="BJ693" i="1"/>
  <c r="BI47" i="1"/>
  <c r="BH757" i="1"/>
  <c r="BL827" i="1"/>
  <c r="BK565" i="1"/>
  <c r="BJ141" i="1"/>
  <c r="BI431" i="1"/>
  <c r="BH538" i="1"/>
  <c r="BL242" i="1"/>
  <c r="BK258" i="1"/>
  <c r="BJ823" i="1"/>
  <c r="BI150" i="1"/>
  <c r="BH595" i="1"/>
  <c r="BL33" i="1"/>
  <c r="BK686" i="1"/>
  <c r="BJ20" i="1"/>
  <c r="BI391" i="1"/>
  <c r="BH753" i="1"/>
  <c r="BL656" i="1"/>
  <c r="BK730" i="1"/>
  <c r="BJ654" i="1"/>
  <c r="BI467" i="1"/>
  <c r="BH484" i="1"/>
  <c r="BL295" i="1"/>
  <c r="BK303" i="1"/>
  <c r="BJ139" i="1"/>
  <c r="BI327" i="1"/>
  <c r="BH570" i="1"/>
  <c r="BL577" i="1"/>
  <c r="BH585" i="1"/>
  <c r="BJ274" i="1"/>
  <c r="BL145" i="1"/>
  <c r="BI778" i="1"/>
  <c r="BK348" i="1"/>
  <c r="BH616" i="1"/>
  <c r="BJ331" i="1"/>
  <c r="BL450" i="1"/>
  <c r="BI615" i="1"/>
  <c r="BK177" i="1"/>
  <c r="BH241" i="1"/>
  <c r="BJ160" i="1"/>
  <c r="BL790" i="1"/>
  <c r="BI254" i="1"/>
  <c r="BH779" i="1"/>
  <c r="BJ634" i="1"/>
  <c r="BL384" i="1"/>
  <c r="BI372" i="1"/>
  <c r="BK799" i="1"/>
  <c r="BH650" i="1"/>
  <c r="BJ89" i="1"/>
  <c r="BL424" i="1"/>
  <c r="BI341" i="1"/>
  <c r="BK599" i="1"/>
  <c r="BH181" i="1"/>
  <c r="BJ40" i="1"/>
  <c r="BL122" i="1"/>
  <c r="BI614" i="1"/>
  <c r="BK476" i="1"/>
  <c r="BH134" i="1"/>
  <c r="BJ784" i="1"/>
  <c r="BL802" i="1"/>
  <c r="BI747" i="1"/>
  <c r="BK522" i="1"/>
  <c r="BH770" i="1"/>
  <c r="BJ305" i="1"/>
  <c r="BL598" i="1"/>
  <c r="BI342" i="1"/>
  <c r="BK464" i="1"/>
  <c r="BH326" i="1"/>
  <c r="BK520" i="1"/>
  <c r="CF520" i="1"/>
  <c r="BJ628" i="1"/>
  <c r="CE628" i="1"/>
  <c r="BL97" i="1"/>
  <c r="BJ163" i="1"/>
  <c r="BK302" i="1"/>
  <c r="CF302" i="1"/>
  <c r="BI414" i="1"/>
  <c r="BJ443" i="1"/>
  <c r="BI506" i="1"/>
  <c r="BJ741" i="1"/>
  <c r="BK296" i="1"/>
  <c r="BJ590" i="1"/>
  <c r="BH675" i="1"/>
  <c r="BL52" i="1"/>
  <c r="BJ584" i="1"/>
  <c r="BI189" i="1"/>
  <c r="BH531" i="1"/>
  <c r="BJ321" i="1"/>
  <c r="BL589" i="1"/>
  <c r="BK812" i="1"/>
  <c r="BH633" i="1"/>
  <c r="BL323" i="1"/>
  <c r="BI825" i="1"/>
  <c r="BH657" i="1"/>
  <c r="BJ143" i="1"/>
  <c r="BI358" i="1"/>
  <c r="BK153" i="1"/>
  <c r="BH215" i="1"/>
  <c r="BL272" i="1"/>
  <c r="BI237" i="1"/>
  <c r="BH263" i="1"/>
  <c r="BJ379" i="1"/>
  <c r="BL585" i="1"/>
  <c r="BH145" i="1"/>
  <c r="BJ186" i="1"/>
  <c r="BK805" i="1"/>
  <c r="BL241" i="1"/>
  <c r="BI267" i="1"/>
  <c r="BJ716" i="1"/>
  <c r="BL779" i="1"/>
  <c r="BH384" i="1"/>
  <c r="BJ58" i="1"/>
  <c r="BK26" i="1"/>
  <c r="BH424" i="1"/>
  <c r="BI703" i="1"/>
  <c r="BJ290" i="1"/>
  <c r="BL134" i="1"/>
  <c r="BH802" i="1"/>
  <c r="BJ777" i="1"/>
  <c r="BK635" i="1"/>
  <c r="BH598" i="1"/>
  <c r="BJ603" i="1"/>
  <c r="BK542" i="1"/>
  <c r="BL50" i="1"/>
  <c r="BH668" i="1"/>
  <c r="BI728" i="1"/>
  <c r="BJ787" i="1"/>
  <c r="BK167" i="1"/>
  <c r="CF167" i="1"/>
  <c r="BL306" i="1"/>
  <c r="BH597" i="1"/>
  <c r="BI216" i="1"/>
  <c r="BJ663" i="1"/>
  <c r="CE663" i="1"/>
  <c r="BK173" i="1"/>
  <c r="CF173" i="1"/>
  <c r="BL762" i="1"/>
  <c r="BH328" i="1"/>
  <c r="BI492" i="1"/>
  <c r="BL315" i="1"/>
  <c r="BI435" i="1"/>
  <c r="BK276" i="1"/>
  <c r="BI172" i="1"/>
  <c r="BL289" i="1"/>
  <c r="BJ739" i="1"/>
  <c r="BH714" i="1"/>
  <c r="BK318" i="1"/>
  <c r="CF318" i="1"/>
  <c r="BI678" i="1"/>
  <c r="BL517" i="1"/>
  <c r="BJ746" i="1"/>
  <c r="BH804" i="1"/>
  <c r="BK392" i="1"/>
  <c r="CF392" i="1"/>
  <c r="BI712" i="1"/>
  <c r="BL298" i="1"/>
  <c r="BJ722" i="1"/>
  <c r="CE722" i="1"/>
  <c r="BH148" i="1"/>
  <c r="BJ110" i="1"/>
  <c r="BI190" i="1"/>
  <c r="BH504" i="1"/>
  <c r="BL658" i="1"/>
  <c r="BK394" i="1"/>
  <c r="BJ96" i="1"/>
  <c r="BI490" i="1"/>
  <c r="BH589" i="1"/>
  <c r="BL757" i="1"/>
  <c r="BK626" i="1"/>
  <c r="BJ684" i="1"/>
  <c r="BI495" i="1"/>
  <c r="BH323" i="1"/>
  <c r="BL538" i="1"/>
  <c r="BK338" i="1"/>
  <c r="BJ773" i="1"/>
  <c r="BI824" i="1"/>
  <c r="BH404" i="1"/>
  <c r="BL595" i="1"/>
  <c r="BK559" i="1"/>
  <c r="BJ822" i="1"/>
  <c r="BI543" i="1"/>
  <c r="BH389" i="1"/>
  <c r="BL753" i="1"/>
  <c r="BK535" i="1"/>
  <c r="BJ85" i="1"/>
  <c r="BI760" i="1"/>
  <c r="BH272" i="1"/>
  <c r="BL484" i="1"/>
  <c r="BK225" i="1"/>
  <c r="BJ752" i="1"/>
  <c r="BI374" i="1"/>
  <c r="BH109" i="1"/>
  <c r="BL570" i="1"/>
  <c r="BK820" i="1"/>
  <c r="BI585" i="1"/>
  <c r="BK274" i="1"/>
  <c r="BH324" i="1"/>
  <c r="BJ778" i="1"/>
  <c r="BL348" i="1"/>
  <c r="BI616" i="1"/>
  <c r="BK331" i="1"/>
  <c r="BH805" i="1"/>
  <c r="BJ615" i="1"/>
  <c r="BL177" i="1"/>
  <c r="BI241" i="1"/>
  <c r="BK160" i="1"/>
  <c r="BH609" i="1"/>
  <c r="BJ254" i="1"/>
  <c r="BI779" i="1"/>
  <c r="BK634" i="1"/>
  <c r="BJ372" i="1"/>
  <c r="BL799" i="1"/>
  <c r="BI650" i="1"/>
  <c r="BK89" i="1"/>
  <c r="BH26" i="1"/>
  <c r="BJ341" i="1"/>
  <c r="BL599" i="1"/>
  <c r="BI181" i="1"/>
  <c r="BK40" i="1"/>
  <c r="BH179" i="1"/>
  <c r="BJ614" i="1"/>
  <c r="BL476" i="1"/>
  <c r="BI134" i="1"/>
  <c r="BK784" i="1"/>
  <c r="BH776" i="1"/>
  <c r="BJ747" i="1"/>
  <c r="BL522" i="1"/>
  <c r="BI770" i="1"/>
  <c r="BK305" i="1"/>
  <c r="BH635" i="1"/>
  <c r="BJ342" i="1"/>
  <c r="BL464" i="1"/>
  <c r="BI326" i="1"/>
  <c r="BH333" i="1"/>
  <c r="BK247" i="1"/>
  <c r="CF247" i="1"/>
  <c r="BI471" i="1"/>
  <c r="BH724" i="1"/>
  <c r="BJ311" i="1"/>
  <c r="BL813" i="1"/>
  <c r="BI299" i="1"/>
  <c r="BK171" i="1"/>
  <c r="BH594" i="1"/>
  <c r="BL504" i="1"/>
  <c r="BI140" i="1"/>
  <c r="BI510" i="1"/>
  <c r="BJ552" i="1"/>
  <c r="BL404" i="1"/>
  <c r="BH821" i="1"/>
  <c r="BJ288" i="1"/>
  <c r="BJ83" i="1"/>
  <c r="BK707" i="1"/>
  <c r="BI278" i="1"/>
  <c r="BL616" i="1"/>
  <c r="BH450" i="1"/>
  <c r="BH790" i="1"/>
  <c r="BI516" i="1"/>
  <c r="BL181" i="1"/>
  <c r="BH122" i="1"/>
  <c r="BK776" i="1"/>
  <c r="BI198" i="1"/>
  <c r="BL326" i="1"/>
  <c r="CG681" i="1"/>
  <c r="CC233" i="1"/>
  <c r="CD137" i="1"/>
  <c r="CC634" i="1"/>
  <c r="CC525" i="1"/>
  <c r="CE48" i="1"/>
  <c r="CD228" i="1"/>
  <c r="CG24" i="1"/>
  <c r="CC102" i="1"/>
  <c r="CC56" i="1"/>
  <c r="CF635" i="1"/>
  <c r="CF51" i="1"/>
  <c r="CG128" i="1"/>
  <c r="CG641" i="1"/>
  <c r="CD304" i="1"/>
  <c r="CG634" i="1"/>
  <c r="CG525" i="1"/>
  <c r="CC128" i="1"/>
  <c r="CD368" i="1"/>
  <c r="CF175" i="1"/>
  <c r="CG233" i="1"/>
  <c r="CC24" i="1"/>
  <c r="CF106" i="1"/>
  <c r="CG672" i="1"/>
  <c r="CC672" i="1"/>
  <c r="CD680" i="1"/>
  <c r="CE797" i="1"/>
  <c r="CG146" i="1"/>
  <c r="CC146" i="1"/>
  <c r="CD528" i="1"/>
  <c r="CE603" i="1"/>
  <c r="CF503" i="1"/>
  <c r="CG388" i="1"/>
  <c r="CC388" i="1"/>
  <c r="CD666" i="1"/>
  <c r="CE410" i="1"/>
  <c r="CF115" i="1"/>
  <c r="CG496" i="1"/>
  <c r="CC496" i="1"/>
  <c r="CD713" i="1"/>
  <c r="CE344" i="1"/>
  <c r="CF232" i="1"/>
  <c r="CG647" i="1"/>
  <c r="CC647" i="1"/>
  <c r="CD192" i="1"/>
  <c r="CE587" i="1"/>
  <c r="CF542" i="1"/>
  <c r="CG271" i="1"/>
  <c r="CC271" i="1"/>
  <c r="CD642" i="1"/>
  <c r="CE540" i="1"/>
  <c r="CF117" i="1"/>
  <c r="CG131" i="1"/>
  <c r="CC131" i="1"/>
  <c r="CD775" i="1"/>
  <c r="CE103" i="1"/>
  <c r="CF555" i="1"/>
  <c r="CG333" i="1"/>
  <c r="CC333" i="1"/>
  <c r="CD766" i="1"/>
  <c r="CE536" i="1"/>
  <c r="CF759" i="1"/>
  <c r="CG50" i="1"/>
  <c r="CC50" i="1"/>
  <c r="CD421" i="1"/>
  <c r="CE69" i="1"/>
  <c r="CF833" i="1"/>
  <c r="CG832" i="1"/>
  <c r="CC832" i="1"/>
  <c r="CD831" i="1"/>
  <c r="CF783" i="1"/>
  <c r="CG534" i="1"/>
  <c r="CC534" i="1"/>
  <c r="CD580" i="1"/>
  <c r="CE136" i="1"/>
  <c r="CF829" i="1"/>
  <c r="CG668" i="1"/>
  <c r="CC668" i="1"/>
  <c r="CD828" i="1"/>
  <c r="CE562" i="1"/>
  <c r="CF818" i="1"/>
  <c r="CG469" i="1"/>
  <c r="CC469" i="1"/>
  <c r="CD772" i="1"/>
  <c r="CE601" i="1"/>
  <c r="CF515" i="1"/>
  <c r="CG743" i="1"/>
  <c r="CC743" i="1"/>
  <c r="CD569" i="1"/>
  <c r="CF781" i="1"/>
  <c r="CG399" i="1"/>
  <c r="CC399" i="1"/>
  <c r="CD728" i="1"/>
  <c r="CE627" i="1"/>
  <c r="CF578" i="1"/>
  <c r="CG727" i="1"/>
  <c r="CC727" i="1"/>
  <c r="CD440" i="1"/>
  <c r="CE659" i="1"/>
  <c r="CF477" i="1"/>
  <c r="CG794" i="1"/>
  <c r="CC794" i="1"/>
  <c r="CD618" i="1"/>
  <c r="CE400" i="1"/>
  <c r="CG220" i="1"/>
  <c r="CC220" i="1"/>
  <c r="CD509" i="1"/>
  <c r="CE787" i="1"/>
  <c r="CF428" i="1"/>
  <c r="CG593" i="1"/>
  <c r="CC593" i="1"/>
  <c r="CD557" i="1"/>
  <c r="CE166" i="1"/>
  <c r="CF533" i="1"/>
  <c r="CG308" i="1"/>
  <c r="CC308" i="1"/>
  <c r="CD126" i="1"/>
  <c r="CE77" i="1"/>
  <c r="CF395" i="1"/>
  <c r="CG97" i="1"/>
  <c r="CC97" i="1"/>
  <c r="CD736" i="1"/>
  <c r="CE709" i="1"/>
  <c r="CG691" i="1"/>
  <c r="CC691" i="1"/>
  <c r="CD785" i="1"/>
  <c r="CE293" i="1"/>
  <c r="CF676" i="1"/>
  <c r="CG54" i="1"/>
  <c r="CC54" i="1"/>
  <c r="CD470" i="1"/>
  <c r="CE425" i="1"/>
  <c r="CF367" i="1"/>
  <c r="CG449" i="1"/>
  <c r="CC449" i="1"/>
  <c r="CD453" i="1"/>
  <c r="CE310" i="1"/>
  <c r="CF376" i="1"/>
  <c r="CG306" i="1"/>
  <c r="CC306" i="1"/>
  <c r="CD546" i="1"/>
  <c r="CE377" i="1"/>
  <c r="CG101" i="1"/>
  <c r="CC101" i="1"/>
  <c r="CD320" i="1"/>
  <c r="CE284" i="1"/>
  <c r="CF105" i="1"/>
  <c r="CG226" i="1"/>
  <c r="CC226" i="1"/>
  <c r="CD471" i="1"/>
  <c r="CE285" i="1"/>
  <c r="CF539" i="1"/>
  <c r="CG597" i="1"/>
  <c r="CC597" i="1"/>
  <c r="CD415" i="1"/>
  <c r="CE458" i="1"/>
  <c r="CF123" i="1"/>
  <c r="CG264" i="1"/>
  <c r="CC264" i="1"/>
  <c r="CD513" i="1"/>
  <c r="CE462" i="1"/>
  <c r="CF637" i="1"/>
  <c r="CG365" i="1"/>
  <c r="CC365" i="1"/>
  <c r="CD445" i="1"/>
  <c r="CE163" i="1"/>
  <c r="CF249" i="1"/>
  <c r="CG197" i="1"/>
  <c r="CC197" i="1"/>
  <c r="CD216" i="1"/>
  <c r="CE717" i="1"/>
  <c r="CF408" i="1"/>
  <c r="CG817" i="1"/>
  <c r="CC817" i="1"/>
  <c r="CD651" i="1"/>
  <c r="CE524" i="1"/>
  <c r="CF466" i="1"/>
  <c r="CG236" i="1"/>
  <c r="CC236" i="1"/>
  <c r="CD756" i="1"/>
  <c r="CE617" i="1"/>
  <c r="CG720" i="1"/>
  <c r="CC720" i="1"/>
  <c r="CD800" i="1"/>
  <c r="CF480" i="1"/>
  <c r="CG721" i="1"/>
  <c r="CC721" i="1"/>
  <c r="CD674" i="1"/>
  <c r="CE732" i="1"/>
  <c r="CF369" i="1"/>
  <c r="CG28" i="1"/>
  <c r="CC28" i="1"/>
  <c r="CD183" i="1"/>
  <c r="CE281" i="1"/>
  <c r="CF87" i="1"/>
  <c r="CG224" i="1"/>
  <c r="CC224" i="1"/>
  <c r="CD761" i="1"/>
  <c r="CE527" i="1"/>
  <c r="CG95" i="1"/>
  <c r="CC95" i="1"/>
  <c r="CD500" i="1"/>
  <c r="CG106" i="1"/>
  <c r="CC106" i="1"/>
  <c r="CD672" i="1"/>
  <c r="CE680" i="1"/>
  <c r="CF797" i="1"/>
  <c r="CG520" i="1"/>
  <c r="CC520" i="1"/>
  <c r="CD146" i="1"/>
  <c r="CE528" i="1"/>
  <c r="CF603" i="1"/>
  <c r="CG503" i="1"/>
  <c r="CC503" i="1"/>
  <c r="CD388" i="1"/>
  <c r="CE666" i="1"/>
  <c r="CF410" i="1"/>
  <c r="CG115" i="1"/>
  <c r="CC115" i="1"/>
  <c r="CD496" i="1"/>
  <c r="CE713" i="1"/>
  <c r="CF344" i="1"/>
  <c r="CG232" i="1"/>
  <c r="CC232" i="1"/>
  <c r="CD647" i="1"/>
  <c r="CE192" i="1"/>
  <c r="CF587" i="1"/>
  <c r="CG542" i="1"/>
  <c r="CC542" i="1"/>
  <c r="CD271" i="1"/>
  <c r="CE642" i="1"/>
  <c r="CF540" i="1"/>
  <c r="CG117" i="1"/>
  <c r="CC117" i="1"/>
  <c r="CD131" i="1"/>
  <c r="CE775" i="1"/>
  <c r="CF103" i="1"/>
  <c r="CG555" i="1"/>
  <c r="CC555" i="1"/>
  <c r="CD333" i="1"/>
  <c r="CE766" i="1"/>
  <c r="CF536" i="1"/>
  <c r="CG759" i="1"/>
  <c r="CC759" i="1"/>
  <c r="CD50" i="1"/>
  <c r="CE421" i="1"/>
  <c r="CF69" i="1"/>
  <c r="CG833" i="1"/>
  <c r="CC833" i="1"/>
  <c r="CD832" i="1"/>
  <c r="CE831" i="1"/>
  <c r="CF830" i="1"/>
  <c r="CG783" i="1"/>
  <c r="CC783" i="1"/>
  <c r="CD534" i="1"/>
  <c r="CE580" i="1"/>
  <c r="CF136" i="1"/>
  <c r="CG829" i="1"/>
  <c r="CC829" i="1"/>
  <c r="CD668" i="1"/>
  <c r="CE828" i="1"/>
  <c r="CF562" i="1"/>
  <c r="CG818" i="1"/>
  <c r="CC818" i="1"/>
  <c r="CD469" i="1"/>
  <c r="CE772" i="1"/>
  <c r="CF601" i="1"/>
  <c r="CG515" i="1"/>
  <c r="CC515" i="1"/>
  <c r="CD743" i="1"/>
  <c r="CE569" i="1"/>
  <c r="CF628" i="1"/>
  <c r="CG781" i="1"/>
  <c r="CC781" i="1"/>
  <c r="CD399" i="1"/>
  <c r="CE728" i="1"/>
  <c r="CF627" i="1"/>
  <c r="CG578" i="1"/>
  <c r="CC578" i="1"/>
  <c r="CD727" i="1"/>
  <c r="CE440" i="1"/>
  <c r="CF659" i="1"/>
  <c r="CG477" i="1"/>
  <c r="CC477" i="1"/>
  <c r="CD794" i="1"/>
  <c r="CE618" i="1"/>
  <c r="CF400" i="1"/>
  <c r="CG247" i="1"/>
  <c r="CC247" i="1"/>
  <c r="CD220" i="1"/>
  <c r="CE509" i="1"/>
  <c r="CF787" i="1"/>
  <c r="CG428" i="1"/>
  <c r="CC428" i="1"/>
  <c r="CD593" i="1"/>
  <c r="CE557" i="1"/>
  <c r="CF166" i="1"/>
  <c r="CG533" i="1"/>
  <c r="CC533" i="1"/>
  <c r="CD308" i="1"/>
  <c r="CE126" i="1"/>
  <c r="CF77" i="1"/>
  <c r="CG395" i="1"/>
  <c r="CC395" i="1"/>
  <c r="CD97" i="1"/>
  <c r="CE736" i="1"/>
  <c r="CF709" i="1"/>
  <c r="CG167" i="1"/>
  <c r="CC167" i="1"/>
  <c r="CD691" i="1"/>
  <c r="CE785" i="1"/>
  <c r="CF293" i="1"/>
  <c r="CG676" i="1"/>
  <c r="CC676" i="1"/>
  <c r="CD54" i="1"/>
  <c r="CE470" i="1"/>
  <c r="CF425" i="1"/>
  <c r="CG367" i="1"/>
  <c r="CC367" i="1"/>
  <c r="CD449" i="1"/>
  <c r="CE453" i="1"/>
  <c r="CF310" i="1"/>
  <c r="CG376" i="1"/>
  <c r="CC376" i="1"/>
  <c r="CD306" i="1"/>
  <c r="CE546" i="1"/>
  <c r="CF377" i="1"/>
  <c r="CG203" i="1"/>
  <c r="CC203" i="1"/>
  <c r="CD101" i="1"/>
  <c r="CE320" i="1"/>
  <c r="CF284" i="1"/>
  <c r="CG105" i="1"/>
  <c r="CC105" i="1"/>
  <c r="CD226" i="1"/>
  <c r="CE471" i="1"/>
  <c r="CF285" i="1"/>
  <c r="CG539" i="1"/>
  <c r="CC539" i="1"/>
  <c r="CD597" i="1"/>
  <c r="CE415" i="1"/>
  <c r="CF458" i="1"/>
  <c r="CG123" i="1"/>
  <c r="CC123" i="1"/>
  <c r="CD264" i="1"/>
  <c r="CE513" i="1"/>
  <c r="CF462" i="1"/>
  <c r="CG637" i="1"/>
  <c r="CC637" i="1"/>
  <c r="CD365" i="1"/>
  <c r="CE445" i="1"/>
  <c r="CF163" i="1"/>
  <c r="CG249" i="1"/>
  <c r="CC249" i="1"/>
  <c r="CD197" i="1"/>
  <c r="CE216" i="1"/>
  <c r="CF717" i="1"/>
  <c r="CG408" i="1"/>
  <c r="CC408" i="1"/>
  <c r="CD817" i="1"/>
  <c r="CE651" i="1"/>
  <c r="CF524" i="1"/>
  <c r="CG466" i="1"/>
  <c r="CC466" i="1"/>
  <c r="CD236" i="1"/>
  <c r="CE756" i="1"/>
  <c r="CF617" i="1"/>
  <c r="CG302" i="1"/>
  <c r="CC302" i="1"/>
  <c r="CD720" i="1"/>
  <c r="CE800" i="1"/>
  <c r="CF663" i="1"/>
  <c r="CG480" i="1"/>
  <c r="CC480" i="1"/>
  <c r="CD721" i="1"/>
  <c r="CE674" i="1"/>
  <c r="CF732" i="1"/>
  <c r="CG369" i="1"/>
  <c r="CC369" i="1"/>
  <c r="CD28" i="1"/>
  <c r="CE183" i="1"/>
  <c r="CF281" i="1"/>
  <c r="CG87" i="1"/>
  <c r="CC87" i="1"/>
  <c r="CD224" i="1"/>
  <c r="CE761" i="1"/>
  <c r="CF527" i="1"/>
  <c r="CG173" i="1"/>
  <c r="CC173" i="1"/>
  <c r="CD95" i="1"/>
  <c r="CE500" i="1"/>
  <c r="CF120" i="1"/>
  <c r="CG612" i="1"/>
  <c r="CC612" i="1"/>
  <c r="CD718" i="1"/>
  <c r="CE240" i="1"/>
  <c r="CF422" i="1"/>
  <c r="CG665" i="1"/>
  <c r="CC665" i="1"/>
  <c r="CD724" i="1"/>
  <c r="CE297" i="1"/>
  <c r="CF518" i="1"/>
  <c r="CG317" i="1"/>
  <c r="CC317" i="1"/>
  <c r="CD762" i="1"/>
  <c r="CE671" i="1"/>
  <c r="CF235" i="1"/>
  <c r="CG300" i="1"/>
  <c r="CC300" i="1"/>
  <c r="CD711" i="1"/>
  <c r="CE816" i="1"/>
  <c r="CF560" i="1"/>
  <c r="CG119" i="1"/>
  <c r="CC119" i="1"/>
  <c r="CD685" i="1"/>
  <c r="CE414" i="1"/>
  <c r="CF583" i="1"/>
  <c r="CG214" i="1"/>
  <c r="CC214" i="1"/>
  <c r="CD328" i="1"/>
  <c r="CE806" i="1"/>
  <c r="CF751" i="1"/>
  <c r="CG624" i="1"/>
  <c r="CC624" i="1"/>
  <c r="CD152" i="1"/>
  <c r="CE679" i="1"/>
  <c r="CF755" i="1"/>
  <c r="CG350" i="1"/>
  <c r="CC350" i="1"/>
  <c r="CD494" i="1"/>
  <c r="CE487" i="1"/>
  <c r="CF443" i="1"/>
  <c r="CG815" i="1"/>
  <c r="CC815" i="1"/>
  <c r="CD493" i="1"/>
  <c r="CE492" i="1"/>
  <c r="CF698" i="1"/>
  <c r="CG345" i="1"/>
  <c r="CC345" i="1"/>
  <c r="CD199" i="1"/>
  <c r="CE261" i="1"/>
  <c r="CF403" i="1"/>
  <c r="CG554" i="1"/>
  <c r="CC554" i="1"/>
  <c r="CD479" i="1"/>
  <c r="CE129" i="1"/>
  <c r="CF315" i="1"/>
  <c r="CG294" i="1"/>
  <c r="CC294" i="1"/>
  <c r="CD353" i="1"/>
  <c r="CE643" i="1"/>
  <c r="CF55" i="1"/>
  <c r="CG248" i="1"/>
  <c r="CC248" i="1"/>
  <c r="CD311" i="1"/>
  <c r="CE80" i="1"/>
  <c r="CF435" i="1"/>
  <c r="CE672" i="1"/>
  <c r="CG797" i="1"/>
  <c r="CD520" i="1"/>
  <c r="CF528" i="1"/>
  <c r="CC603" i="1"/>
  <c r="CE388" i="1"/>
  <c r="CG410" i="1"/>
  <c r="CD115" i="1"/>
  <c r="CF713" i="1"/>
  <c r="CC344" i="1"/>
  <c r="CE647" i="1"/>
  <c r="CG587" i="1"/>
  <c r="CD542" i="1"/>
  <c r="CF642" i="1"/>
  <c r="CC540" i="1"/>
  <c r="CE131" i="1"/>
  <c r="CG103" i="1"/>
  <c r="CD555" i="1"/>
  <c r="CF766" i="1"/>
  <c r="CC536" i="1"/>
  <c r="CE50" i="1"/>
  <c r="CG69" i="1"/>
  <c r="CD833" i="1"/>
  <c r="CF831" i="1"/>
  <c r="CC830" i="1"/>
  <c r="CE534" i="1"/>
  <c r="CG136" i="1"/>
  <c r="CD829" i="1"/>
  <c r="CF828" i="1"/>
  <c r="CC562" i="1"/>
  <c r="CE469" i="1"/>
  <c r="CG601" i="1"/>
  <c r="CD515" i="1"/>
  <c r="CF569" i="1"/>
  <c r="CC628" i="1"/>
  <c r="CE399" i="1"/>
  <c r="CG627" i="1"/>
  <c r="CD578" i="1"/>
  <c r="CF440" i="1"/>
  <c r="CC659" i="1"/>
  <c r="CE794" i="1"/>
  <c r="CG400" i="1"/>
  <c r="CD247" i="1"/>
  <c r="CF509" i="1"/>
  <c r="CC787" i="1"/>
  <c r="CE593" i="1"/>
  <c r="CG166" i="1"/>
  <c r="CD533" i="1"/>
  <c r="CF126" i="1"/>
  <c r="CC77" i="1"/>
  <c r="CE97" i="1"/>
  <c r="CG709" i="1"/>
  <c r="CD167" i="1"/>
  <c r="CF785" i="1"/>
  <c r="CC293" i="1"/>
  <c r="CE54" i="1"/>
  <c r="CG425" i="1"/>
  <c r="CD367" i="1"/>
  <c r="CF453" i="1"/>
  <c r="CC310" i="1"/>
  <c r="CE306" i="1"/>
  <c r="CG377" i="1"/>
  <c r="CD203" i="1"/>
  <c r="CF320" i="1"/>
  <c r="CC284" i="1"/>
  <c r="CE226" i="1"/>
  <c r="CG285" i="1"/>
  <c r="CD539" i="1"/>
  <c r="CF415" i="1"/>
  <c r="CC458" i="1"/>
  <c r="CE264" i="1"/>
  <c r="CG462" i="1"/>
  <c r="CD637" i="1"/>
  <c r="CF445" i="1"/>
  <c r="CC163" i="1"/>
  <c r="CE197" i="1"/>
  <c r="CG717" i="1"/>
  <c r="CD408" i="1"/>
  <c r="CF651" i="1"/>
  <c r="CC524" i="1"/>
  <c r="CE236" i="1"/>
  <c r="CG617" i="1"/>
  <c r="CD302" i="1"/>
  <c r="CF800" i="1"/>
  <c r="CC663" i="1"/>
  <c r="CE721" i="1"/>
  <c r="CG732" i="1"/>
  <c r="CD369" i="1"/>
  <c r="CF183" i="1"/>
  <c r="CC281" i="1"/>
  <c r="CE224" i="1"/>
  <c r="CG527" i="1"/>
  <c r="CD173" i="1"/>
  <c r="CF500" i="1"/>
  <c r="CC120" i="1"/>
  <c r="CG718" i="1"/>
  <c r="CG240" i="1"/>
  <c r="CG422" i="1"/>
  <c r="CF665" i="1"/>
  <c r="CF724" i="1"/>
  <c r="CF297" i="1"/>
  <c r="CE518" i="1"/>
  <c r="CE317" i="1"/>
  <c r="CE762" i="1"/>
  <c r="CD671" i="1"/>
  <c r="CD235" i="1"/>
  <c r="CD300" i="1"/>
  <c r="CC711" i="1"/>
  <c r="CC816" i="1"/>
  <c r="CC560" i="1"/>
  <c r="CG685" i="1"/>
  <c r="CG414" i="1"/>
  <c r="CG583" i="1"/>
  <c r="CF214" i="1"/>
  <c r="CF328" i="1"/>
  <c r="CF806" i="1"/>
  <c r="CE751" i="1"/>
  <c r="CE624" i="1"/>
  <c r="CE152" i="1"/>
  <c r="CD679" i="1"/>
  <c r="CD755" i="1"/>
  <c r="CD350" i="1"/>
  <c r="CC494" i="1"/>
  <c r="CC487" i="1"/>
  <c r="CC443" i="1"/>
  <c r="CG493" i="1"/>
  <c r="CG492" i="1"/>
  <c r="CG698" i="1"/>
  <c r="CF345" i="1"/>
  <c r="CF199" i="1"/>
  <c r="CF261" i="1"/>
  <c r="CE403" i="1"/>
  <c r="CE554" i="1"/>
  <c r="CE479" i="1"/>
  <c r="CD129" i="1"/>
  <c r="CD315" i="1"/>
  <c r="CD294" i="1"/>
  <c r="CC353" i="1"/>
  <c r="CC643" i="1"/>
  <c r="CC55" i="1"/>
  <c r="CG311" i="1"/>
  <c r="CG80" i="1"/>
  <c r="CG435" i="1"/>
  <c r="CG207" i="1"/>
  <c r="CC207" i="1"/>
  <c r="CD809" i="1"/>
  <c r="CE814" i="1"/>
  <c r="CF222" i="1"/>
  <c r="CG506" i="1"/>
  <c r="CC506" i="1"/>
  <c r="CD548" i="1"/>
  <c r="CE276" i="1"/>
  <c r="CF511" i="1"/>
  <c r="CG640" i="1"/>
  <c r="CC640" i="1"/>
  <c r="CD188" i="1"/>
  <c r="CE796" i="1"/>
  <c r="CF813" i="1"/>
  <c r="CG172" i="1"/>
  <c r="CC172" i="1"/>
  <c r="CD382" i="1"/>
  <c r="CE269" i="1"/>
  <c r="CF457" i="1"/>
  <c r="CG164" i="1"/>
  <c r="CC164" i="1"/>
  <c r="CD741" i="1"/>
  <c r="CE351" i="1"/>
  <c r="CF289" i="1"/>
  <c r="CG611" i="1"/>
  <c r="CC611" i="1"/>
  <c r="CD292" i="1"/>
  <c r="CE383" i="1"/>
  <c r="CF645" i="1"/>
  <c r="CG417" i="1"/>
  <c r="CC417" i="1"/>
  <c r="CD739" i="1"/>
  <c r="CE111" i="1"/>
  <c r="CF156" i="1"/>
  <c r="CG725" i="1"/>
  <c r="CC725" i="1"/>
  <c r="CD411" i="1"/>
  <c r="CE296" i="1"/>
  <c r="CF714" i="1"/>
  <c r="CG210" i="1"/>
  <c r="CC210" i="1"/>
  <c r="CD544" i="1"/>
  <c r="CE502" i="1"/>
  <c r="CF608" i="1"/>
  <c r="CG299" i="1"/>
  <c r="CC299" i="1"/>
  <c r="CD434" i="1"/>
  <c r="CE318" i="1"/>
  <c r="CF541" i="1"/>
  <c r="CG710" i="1"/>
  <c r="CC710" i="1"/>
  <c r="CD238" i="1"/>
  <c r="CE108" i="1"/>
  <c r="CF91" i="1"/>
  <c r="CG678" i="1"/>
  <c r="CC678" i="1"/>
  <c r="CD361" i="1"/>
  <c r="CE66" i="1"/>
  <c r="CF605" i="1"/>
  <c r="CG547" i="1"/>
  <c r="CC547" i="1"/>
  <c r="CD590" i="1"/>
  <c r="CE474" i="1"/>
  <c r="CF517" i="1"/>
  <c r="CG154" i="1"/>
  <c r="CC154" i="1"/>
  <c r="CD416" i="1"/>
  <c r="CE791" i="1"/>
  <c r="CF675" i="1"/>
  <c r="CG482" i="1"/>
  <c r="CC482" i="1"/>
  <c r="CD746" i="1"/>
  <c r="CE758" i="1"/>
  <c r="CF454" i="1"/>
  <c r="CG723" i="1"/>
  <c r="CC723" i="1"/>
  <c r="CD705" i="1"/>
  <c r="CE171" i="1"/>
  <c r="CF804" i="1"/>
  <c r="CG792" i="1"/>
  <c r="CC792" i="1"/>
  <c r="CD402" i="1"/>
  <c r="CE325" i="1"/>
  <c r="CF366" i="1"/>
  <c r="CG291" i="1"/>
  <c r="CC291" i="1"/>
  <c r="CD692" i="1"/>
  <c r="CE392" i="1"/>
  <c r="CF808" i="1"/>
  <c r="CG312" i="1"/>
  <c r="CC312" i="1"/>
  <c r="CD178" i="1"/>
  <c r="CE550" i="1"/>
  <c r="CF52" i="1"/>
  <c r="CG712" i="1"/>
  <c r="CC712" i="1"/>
  <c r="CD655" i="1"/>
  <c r="CE460" i="1"/>
  <c r="CF768" i="1"/>
  <c r="CG138" i="1"/>
  <c r="CC138" i="1"/>
  <c r="CD584" i="1"/>
  <c r="CE107" i="1"/>
  <c r="CF298" i="1"/>
  <c r="CG523" i="1"/>
  <c r="CC523" i="1"/>
  <c r="CD114" i="1"/>
  <c r="CE180" i="1"/>
  <c r="CF594" i="1"/>
  <c r="CG526" i="1"/>
  <c r="CC526" i="1"/>
  <c r="CD722" i="1"/>
  <c r="CF672" i="1"/>
  <c r="CC680" i="1"/>
  <c r="CE520" i="1"/>
  <c r="CG528" i="1"/>
  <c r="CD603" i="1"/>
  <c r="CF388" i="1"/>
  <c r="CC666" i="1"/>
  <c r="CE115" i="1"/>
  <c r="CG713" i="1"/>
  <c r="CD344" i="1"/>
  <c r="CF647" i="1"/>
  <c r="CC192" i="1"/>
  <c r="CE542" i="1"/>
  <c r="CG642" i="1"/>
  <c r="CD540" i="1"/>
  <c r="CF131" i="1"/>
  <c r="CC775" i="1"/>
  <c r="CE555" i="1"/>
  <c r="CG766" i="1"/>
  <c r="CD536" i="1"/>
  <c r="CF50" i="1"/>
  <c r="CC421" i="1"/>
  <c r="CE833" i="1"/>
  <c r="CG831" i="1"/>
  <c r="CD830" i="1"/>
  <c r="CF534" i="1"/>
  <c r="CC580" i="1"/>
  <c r="CE829" i="1"/>
  <c r="CG828" i="1"/>
  <c r="CD562" i="1"/>
  <c r="CF469" i="1"/>
  <c r="CC772" i="1"/>
  <c r="CE515" i="1"/>
  <c r="CG569" i="1"/>
  <c r="CD628" i="1"/>
  <c r="CF399" i="1"/>
  <c r="CC728" i="1"/>
  <c r="CE578" i="1"/>
  <c r="CG440" i="1"/>
  <c r="CD659" i="1"/>
  <c r="CF794" i="1"/>
  <c r="CC618" i="1"/>
  <c r="CE247" i="1"/>
  <c r="CG509" i="1"/>
  <c r="CD787" i="1"/>
  <c r="CF593" i="1"/>
  <c r="CC557" i="1"/>
  <c r="CE533" i="1"/>
  <c r="CG126" i="1"/>
  <c r="CD77" i="1"/>
  <c r="CF97" i="1"/>
  <c r="CC736" i="1"/>
  <c r="CE167" i="1"/>
  <c r="CG785" i="1"/>
  <c r="CD293" i="1"/>
  <c r="CF54" i="1"/>
  <c r="CC470" i="1"/>
  <c r="CE367" i="1"/>
  <c r="CG453" i="1"/>
  <c r="CD310" i="1"/>
  <c r="CF306" i="1"/>
  <c r="CC546" i="1"/>
  <c r="CE203" i="1"/>
  <c r="CG320" i="1"/>
  <c r="CD284" i="1"/>
  <c r="CF226" i="1"/>
  <c r="CC471" i="1"/>
  <c r="CE539" i="1"/>
  <c r="CG415" i="1"/>
  <c r="CD458" i="1"/>
  <c r="CF264" i="1"/>
  <c r="CC513" i="1"/>
  <c r="CE637" i="1"/>
  <c r="CG445" i="1"/>
  <c r="CD163" i="1"/>
  <c r="CF197" i="1"/>
  <c r="CC216" i="1"/>
  <c r="CE408" i="1"/>
  <c r="CG651" i="1"/>
  <c r="CD524" i="1"/>
  <c r="CF236" i="1"/>
  <c r="CC756" i="1"/>
  <c r="CE302" i="1"/>
  <c r="CG800" i="1"/>
  <c r="CD663" i="1"/>
  <c r="CF721" i="1"/>
  <c r="CC674" i="1"/>
  <c r="CE369" i="1"/>
  <c r="CG183" i="1"/>
  <c r="CD281" i="1"/>
  <c r="CF224" i="1"/>
  <c r="CC761" i="1"/>
  <c r="CE173" i="1"/>
  <c r="CG500" i="1"/>
  <c r="CD120" i="1"/>
  <c r="CD612" i="1"/>
  <c r="CC718" i="1"/>
  <c r="CC240" i="1"/>
  <c r="CC422" i="1"/>
  <c r="CG724" i="1"/>
  <c r="CG297" i="1"/>
  <c r="CG518" i="1"/>
  <c r="CF317" i="1"/>
  <c r="CF762" i="1"/>
  <c r="CF671" i="1"/>
  <c r="CE235" i="1"/>
  <c r="CE300" i="1"/>
  <c r="CE711" i="1"/>
  <c r="CD816" i="1"/>
  <c r="CD560" i="1"/>
  <c r="CD119" i="1"/>
  <c r="CC685" i="1"/>
  <c r="CC414" i="1"/>
  <c r="CC583" i="1"/>
  <c r="CG328" i="1"/>
  <c r="CG806" i="1"/>
  <c r="CG751" i="1"/>
  <c r="CF624" i="1"/>
  <c r="CF152" i="1"/>
  <c r="CF679" i="1"/>
  <c r="CE755" i="1"/>
  <c r="CE350" i="1"/>
  <c r="CE494" i="1"/>
  <c r="CD487" i="1"/>
  <c r="CD443" i="1"/>
  <c r="CD815" i="1"/>
  <c r="CC493" i="1"/>
  <c r="CC492" i="1"/>
  <c r="CC698" i="1"/>
  <c r="CG199" i="1"/>
  <c r="CG261" i="1"/>
  <c r="CG403" i="1"/>
  <c r="CF554" i="1"/>
  <c r="CF479" i="1"/>
  <c r="CF129" i="1"/>
  <c r="CE315" i="1"/>
  <c r="CE294" i="1"/>
  <c r="CE353" i="1"/>
  <c r="CD643" i="1"/>
  <c r="CD55" i="1"/>
  <c r="CD248" i="1"/>
  <c r="CC311" i="1"/>
  <c r="CC80" i="1"/>
  <c r="CC435" i="1"/>
  <c r="CD207" i="1"/>
  <c r="CE809" i="1"/>
  <c r="CF814" i="1"/>
  <c r="CG222" i="1"/>
  <c r="CC222" i="1"/>
  <c r="CD506" i="1"/>
  <c r="CE548" i="1"/>
  <c r="CF276" i="1"/>
  <c r="CG511" i="1"/>
  <c r="CC511" i="1"/>
  <c r="CD640" i="1"/>
  <c r="CE188" i="1"/>
  <c r="CF796" i="1"/>
  <c r="CG813" i="1"/>
  <c r="CC813" i="1"/>
  <c r="CD172" i="1"/>
  <c r="CE382" i="1"/>
  <c r="CF269" i="1"/>
  <c r="CG457" i="1"/>
  <c r="CC457" i="1"/>
  <c r="CD164" i="1"/>
  <c r="CE741" i="1"/>
  <c r="CF351" i="1"/>
  <c r="CG289" i="1"/>
  <c r="CC289" i="1"/>
  <c r="CD611" i="1"/>
  <c r="CE292" i="1"/>
  <c r="CF383" i="1"/>
  <c r="CG645" i="1"/>
  <c r="CC645" i="1"/>
  <c r="CD417" i="1"/>
  <c r="CE739" i="1"/>
  <c r="CF111" i="1"/>
  <c r="CG156" i="1"/>
  <c r="CC156" i="1"/>
  <c r="CD725" i="1"/>
  <c r="CE411" i="1"/>
  <c r="CF296" i="1"/>
  <c r="CG714" i="1"/>
  <c r="CC714" i="1"/>
  <c r="CD210" i="1"/>
  <c r="CE544" i="1"/>
  <c r="CF502" i="1"/>
  <c r="CG608" i="1"/>
  <c r="CC608" i="1"/>
  <c r="CD299" i="1"/>
  <c r="CE434" i="1"/>
  <c r="CG541" i="1"/>
  <c r="CC541" i="1"/>
  <c r="CD710" i="1"/>
  <c r="CF108" i="1"/>
  <c r="CG91" i="1"/>
  <c r="CC91" i="1"/>
  <c r="CD678" i="1"/>
  <c r="CE361" i="1"/>
  <c r="CF66" i="1"/>
  <c r="CG605" i="1"/>
  <c r="CC605" i="1"/>
  <c r="CD547" i="1"/>
  <c r="CE590" i="1"/>
  <c r="CF474" i="1"/>
  <c r="CG517" i="1"/>
  <c r="CC517" i="1"/>
  <c r="CD154" i="1"/>
  <c r="CE416" i="1"/>
  <c r="CF791" i="1"/>
  <c r="CG675" i="1"/>
  <c r="CC675" i="1"/>
  <c r="CD482" i="1"/>
  <c r="CE746" i="1"/>
  <c r="CF758" i="1"/>
  <c r="CG454" i="1"/>
  <c r="CC454" i="1"/>
  <c r="CD723" i="1"/>
  <c r="CE705" i="1"/>
  <c r="CF171" i="1"/>
  <c r="CG804" i="1"/>
  <c r="CC804" i="1"/>
  <c r="CD792" i="1"/>
  <c r="CE402" i="1"/>
  <c r="CF325" i="1"/>
  <c r="CG366" i="1"/>
  <c r="CC366" i="1"/>
  <c r="CD291" i="1"/>
  <c r="CE692" i="1"/>
  <c r="CG808" i="1"/>
  <c r="CC808" i="1"/>
  <c r="CD312" i="1"/>
  <c r="CE178" i="1"/>
  <c r="CF550" i="1"/>
  <c r="CG52" i="1"/>
  <c r="CC52" i="1"/>
  <c r="CD712" i="1"/>
  <c r="CE655" i="1"/>
  <c r="CF460" i="1"/>
  <c r="CG768" i="1"/>
  <c r="CC768" i="1"/>
  <c r="CD138" i="1"/>
  <c r="CE584" i="1"/>
  <c r="CF107" i="1"/>
  <c r="CG298" i="1"/>
  <c r="CC298" i="1"/>
  <c r="CD523" i="1"/>
  <c r="CE114" i="1"/>
  <c r="CF180" i="1"/>
  <c r="CG594" i="1"/>
  <c r="CC594" i="1"/>
  <c r="CD526" i="1"/>
  <c r="CF680" i="1"/>
  <c r="CE146" i="1"/>
  <c r="CD503" i="1"/>
  <c r="CC410" i="1"/>
  <c r="CG344" i="1"/>
  <c r="CF192" i="1"/>
  <c r="CE271" i="1"/>
  <c r="CD117" i="1"/>
  <c r="CC103" i="1"/>
  <c r="CG536" i="1"/>
  <c r="CF421" i="1"/>
  <c r="CE832" i="1"/>
  <c r="CD783" i="1"/>
  <c r="CC136" i="1"/>
  <c r="CG562" i="1"/>
  <c r="CF772" i="1"/>
  <c r="CE743" i="1"/>
  <c r="CD781" i="1"/>
  <c r="CC627" i="1"/>
  <c r="CG659" i="1"/>
  <c r="CF618" i="1"/>
  <c r="CE220" i="1"/>
  <c r="CD428" i="1"/>
  <c r="CC166" i="1"/>
  <c r="CG77" i="1"/>
  <c r="CF736" i="1"/>
  <c r="CE691" i="1"/>
  <c r="CD676" i="1"/>
  <c r="CC425" i="1"/>
  <c r="CG310" i="1"/>
  <c r="CF546" i="1"/>
  <c r="CE101" i="1"/>
  <c r="CD105" i="1"/>
  <c r="CC285" i="1"/>
  <c r="CG458" i="1"/>
  <c r="CF513" i="1"/>
  <c r="CE365" i="1"/>
  <c r="CD249" i="1"/>
  <c r="CC717" i="1"/>
  <c r="CG524" i="1"/>
  <c r="CF756" i="1"/>
  <c r="CE720" i="1"/>
  <c r="CD480" i="1"/>
  <c r="CC732" i="1"/>
  <c r="CG281" i="1"/>
  <c r="CF761" i="1"/>
  <c r="CE95" i="1"/>
  <c r="CE612" i="1"/>
  <c r="CD240" i="1"/>
  <c r="CD665" i="1"/>
  <c r="CC297" i="1"/>
  <c r="CG762" i="1"/>
  <c r="CG235" i="1"/>
  <c r="CF711" i="1"/>
  <c r="CE560" i="1"/>
  <c r="CE685" i="1"/>
  <c r="CD583" i="1"/>
  <c r="CC328" i="1"/>
  <c r="CC751" i="1"/>
  <c r="CG679" i="1"/>
  <c r="CF350" i="1"/>
  <c r="CF487" i="1"/>
  <c r="CE815" i="1"/>
  <c r="CD492" i="1"/>
  <c r="CD345" i="1"/>
  <c r="CC261" i="1"/>
  <c r="CG479" i="1"/>
  <c r="CG315" i="1"/>
  <c r="CE55" i="1"/>
  <c r="CE311" i="1"/>
  <c r="CD435" i="1"/>
  <c r="CF809" i="1"/>
  <c r="CC814" i="1"/>
  <c r="CE506" i="1"/>
  <c r="CG276" i="1"/>
  <c r="CD511" i="1"/>
  <c r="CF188" i="1"/>
  <c r="CC796" i="1"/>
  <c r="CE172" i="1"/>
  <c r="CG269" i="1"/>
  <c r="CD457" i="1"/>
  <c r="CF741" i="1"/>
  <c r="CC351" i="1"/>
  <c r="CE611" i="1"/>
  <c r="CG383" i="1"/>
  <c r="CD645" i="1"/>
  <c r="CF739" i="1"/>
  <c r="CC111" i="1"/>
  <c r="CE725" i="1"/>
  <c r="CG296" i="1"/>
  <c r="CD714" i="1"/>
  <c r="CF544" i="1"/>
  <c r="CC502" i="1"/>
  <c r="CE299" i="1"/>
  <c r="CG318" i="1"/>
  <c r="CD541" i="1"/>
  <c r="CF238" i="1"/>
  <c r="CC108" i="1"/>
  <c r="CE678" i="1"/>
  <c r="CG66" i="1"/>
  <c r="CD605" i="1"/>
  <c r="CF590" i="1"/>
  <c r="CC474" i="1"/>
  <c r="CE154" i="1"/>
  <c r="CG791" i="1"/>
  <c r="CD675" i="1"/>
  <c r="CF746" i="1"/>
  <c r="CC758" i="1"/>
  <c r="CE723" i="1"/>
  <c r="CG171" i="1"/>
  <c r="CD804" i="1"/>
  <c r="CF402" i="1"/>
  <c r="CC325" i="1"/>
  <c r="CE291" i="1"/>
  <c r="CG392" i="1"/>
  <c r="CD808" i="1"/>
  <c r="CF178" i="1"/>
  <c r="CC550" i="1"/>
  <c r="CE712" i="1"/>
  <c r="CG460" i="1"/>
  <c r="CD768" i="1"/>
  <c r="CF584" i="1"/>
  <c r="CC107" i="1"/>
  <c r="CE523" i="1"/>
  <c r="CG180" i="1"/>
  <c r="CD594" i="1"/>
  <c r="CF722" i="1"/>
  <c r="CE340" i="1"/>
  <c r="CF619" i="1"/>
  <c r="CG218" i="1"/>
  <c r="CC218" i="1"/>
  <c r="CD346" i="1"/>
  <c r="CE253" i="1"/>
  <c r="CF148" i="1"/>
  <c r="CG217" i="1"/>
  <c r="CC217" i="1"/>
  <c r="CD165" i="1"/>
  <c r="CE442" i="1"/>
  <c r="CF189" i="1"/>
  <c r="CG110" i="1"/>
  <c r="CC110" i="1"/>
  <c r="CD194" i="1"/>
  <c r="CE531" i="1"/>
  <c r="CF190" i="1"/>
  <c r="CG537" i="1"/>
  <c r="CC537" i="1"/>
  <c r="CD343" i="1"/>
  <c r="CE504" i="1"/>
  <c r="CF677" i="1"/>
  <c r="CG670" i="1"/>
  <c r="CC670" i="1"/>
  <c r="CD521" i="1"/>
  <c r="CE658" i="1"/>
  <c r="CF649" i="1"/>
  <c r="CG321" i="1"/>
  <c r="CC321" i="1"/>
  <c r="CD394" i="1"/>
  <c r="CE664" i="1"/>
  <c r="CF140" i="1"/>
  <c r="CG96" i="1"/>
  <c r="CC96" i="1"/>
  <c r="CD205" i="1"/>
  <c r="CE639" i="1"/>
  <c r="CF490" i="1"/>
  <c r="CG693" i="1"/>
  <c r="CC693" i="1"/>
  <c r="CD364" i="1"/>
  <c r="CE589" i="1"/>
  <c r="CF47" i="1"/>
  <c r="CG393" i="1"/>
  <c r="CC393" i="1"/>
  <c r="CD812" i="1"/>
  <c r="CE757" i="1"/>
  <c r="CF339" i="1"/>
  <c r="CG14" i="1"/>
  <c r="CC14" i="1"/>
  <c r="CD626" i="1"/>
  <c r="CE827" i="1"/>
  <c r="CF510" i="1"/>
  <c r="CG684" i="1"/>
  <c r="CC684" i="1"/>
  <c r="CD565" i="1"/>
  <c r="CE633" i="1"/>
  <c r="CF495" i="1"/>
  <c r="CG141" i="1"/>
  <c r="CC141" i="1"/>
  <c r="CD322" i="1"/>
  <c r="CE323" i="1"/>
  <c r="CF431" i="1"/>
  <c r="CG420" i="1"/>
  <c r="CC420" i="1"/>
  <c r="CD826" i="1"/>
  <c r="CE538" i="1"/>
  <c r="CF439" i="1"/>
  <c r="CG552" i="1"/>
  <c r="CC552" i="1"/>
  <c r="CD338" i="1"/>
  <c r="CE242" i="1"/>
  <c r="CF825" i="1"/>
  <c r="CG773" i="1"/>
  <c r="CC773" i="1"/>
  <c r="CD258" i="1"/>
  <c r="CE657" i="1"/>
  <c r="CF824" i="1"/>
  <c r="CG823" i="1"/>
  <c r="CC823" i="1"/>
  <c r="CD793" i="1"/>
  <c r="CE404" i="1"/>
  <c r="CF150" i="1"/>
  <c r="CG549" i="1"/>
  <c r="CC549" i="1"/>
  <c r="CD767" i="1"/>
  <c r="CE595" i="1"/>
  <c r="CF786" i="1"/>
  <c r="CG143" i="1"/>
  <c r="CC143" i="1"/>
  <c r="CD559" i="1"/>
  <c r="CE33" i="1"/>
  <c r="CF358" i="1"/>
  <c r="CG822" i="1"/>
  <c r="CC822" i="1"/>
  <c r="CD686" i="1"/>
  <c r="CE821" i="1"/>
  <c r="CF543" i="1"/>
  <c r="CG20" i="1"/>
  <c r="CC20" i="1"/>
  <c r="CD803" i="1"/>
  <c r="CE389" i="1"/>
  <c r="CF391" i="1"/>
  <c r="CG811" i="1"/>
  <c r="CC811" i="1"/>
  <c r="CD153" i="1"/>
  <c r="CE753" i="1"/>
  <c r="CF419" i="1"/>
  <c r="CG288" i="1"/>
  <c r="CC288" i="1"/>
  <c r="CD535" i="1"/>
  <c r="CE656" i="1"/>
  <c r="CF262" i="1"/>
  <c r="CG85" i="1"/>
  <c r="CC85" i="1"/>
  <c r="CD730" i="1"/>
  <c r="CE215" i="1"/>
  <c r="CF760" i="1"/>
  <c r="CG654" i="1"/>
  <c r="CC654" i="1"/>
  <c r="CD329" i="1"/>
  <c r="CE272" i="1"/>
  <c r="CF467" i="1"/>
  <c r="CG159" i="1"/>
  <c r="CC159" i="1"/>
  <c r="CD653" i="1"/>
  <c r="CE484" i="1"/>
  <c r="CF208" i="1"/>
  <c r="CG83" i="1"/>
  <c r="CC83" i="1"/>
  <c r="CD225" i="1"/>
  <c r="CE295" i="1"/>
  <c r="CF237" i="1"/>
  <c r="CG752" i="1"/>
  <c r="CC752" i="1"/>
  <c r="CD303" i="1"/>
  <c r="CE263" i="1"/>
  <c r="CF374" i="1"/>
  <c r="CG139" i="1"/>
  <c r="CC139" i="1"/>
  <c r="CD259" i="1"/>
  <c r="CE109" i="1"/>
  <c r="CF327" i="1"/>
  <c r="CG307" i="1"/>
  <c r="CC307" i="1"/>
  <c r="CD707" i="1"/>
  <c r="CE570" i="1"/>
  <c r="CF447" i="1"/>
  <c r="CG379" i="1"/>
  <c r="CC379" i="1"/>
  <c r="CD820" i="1"/>
  <c r="CE577" i="1"/>
  <c r="CF585" i="1"/>
  <c r="CG278" i="1"/>
  <c r="CC278" i="1"/>
  <c r="CD274" i="1"/>
  <c r="CE324" i="1"/>
  <c r="CF145" i="1"/>
  <c r="CG778" i="1"/>
  <c r="CC778" i="1"/>
  <c r="CD186" i="1"/>
  <c r="CE348" i="1"/>
  <c r="CF616" i="1"/>
  <c r="CG436" i="1"/>
  <c r="CC436" i="1"/>
  <c r="CD331" i="1"/>
  <c r="CC797" i="1"/>
  <c r="CG603" i="1"/>
  <c r="CE496" i="1"/>
  <c r="CC587" i="1"/>
  <c r="CF775" i="1"/>
  <c r="CD759" i="1"/>
  <c r="CG830" i="1"/>
  <c r="CE668" i="1"/>
  <c r="CC601" i="1"/>
  <c r="CF728" i="1"/>
  <c r="CD477" i="1"/>
  <c r="CG787" i="1"/>
  <c r="CE308" i="1"/>
  <c r="CC709" i="1"/>
  <c r="CF470" i="1"/>
  <c r="CD376" i="1"/>
  <c r="CG284" i="1"/>
  <c r="CE597" i="1"/>
  <c r="CC462" i="1"/>
  <c r="CF216" i="1"/>
  <c r="CD466" i="1"/>
  <c r="CG663" i="1"/>
  <c r="CE28" i="1"/>
  <c r="CC527" i="1"/>
  <c r="CE718" i="1"/>
  <c r="CC724" i="1"/>
  <c r="CG671" i="1"/>
  <c r="CF816" i="1"/>
  <c r="CD414" i="1"/>
  <c r="CC806" i="1"/>
  <c r="CG755" i="1"/>
  <c r="CE443" i="1"/>
  <c r="CD698" i="1"/>
  <c r="CC403" i="1"/>
  <c r="CF294" i="1"/>
  <c r="CE248" i="1"/>
  <c r="CE207" i="1"/>
  <c r="CD222" i="1"/>
  <c r="CC276" i="1"/>
  <c r="CG796" i="1"/>
  <c r="CF382" i="1"/>
  <c r="CE164" i="1"/>
  <c r="CD289" i="1"/>
  <c r="CC383" i="1"/>
  <c r="CG111" i="1"/>
  <c r="CF411" i="1"/>
  <c r="CE210" i="1"/>
  <c r="CD608" i="1"/>
  <c r="CE710" i="1"/>
  <c r="CD91" i="1"/>
  <c r="CC66" i="1"/>
  <c r="CG474" i="1"/>
  <c r="CF416" i="1"/>
  <c r="CE482" i="1"/>
  <c r="CD454" i="1"/>
  <c r="CC171" i="1"/>
  <c r="CG325" i="1"/>
  <c r="CF692" i="1"/>
  <c r="CC392" i="1"/>
  <c r="CG550" i="1"/>
  <c r="CF655" i="1"/>
  <c r="CG107" i="1"/>
  <c r="CF114" i="1"/>
  <c r="CC180" i="1"/>
  <c r="CC340" i="1"/>
  <c r="CE218" i="1"/>
  <c r="CG253" i="1"/>
  <c r="CD148" i="1"/>
  <c r="CF165" i="1"/>
  <c r="CC442" i="1"/>
  <c r="CE110" i="1"/>
  <c r="CG531" i="1"/>
  <c r="CC531" i="1"/>
  <c r="CE537" i="1"/>
  <c r="CG504" i="1"/>
  <c r="CD677" i="1"/>
  <c r="CF521" i="1"/>
  <c r="CC658" i="1"/>
  <c r="CE321" i="1"/>
  <c r="CG664" i="1"/>
  <c r="CD140" i="1"/>
  <c r="CF205" i="1"/>
  <c r="CC639" i="1"/>
  <c r="CE693" i="1"/>
  <c r="CG589" i="1"/>
  <c r="CD47" i="1"/>
  <c r="CF812" i="1"/>
  <c r="CC757" i="1"/>
  <c r="CE14" i="1"/>
  <c r="CG827" i="1"/>
  <c r="CD510" i="1"/>
  <c r="CF565" i="1"/>
  <c r="CD495" i="1"/>
  <c r="CF322" i="1"/>
  <c r="CC323" i="1"/>
  <c r="CE420" i="1"/>
  <c r="CG538" i="1"/>
  <c r="CD439" i="1"/>
  <c r="CF338" i="1"/>
  <c r="CG242" i="1"/>
  <c r="CD825" i="1"/>
  <c r="CG657" i="1"/>
  <c r="CD824" i="1"/>
  <c r="CF793" i="1"/>
  <c r="CG404" i="1"/>
  <c r="CD150" i="1"/>
  <c r="CF767" i="1"/>
  <c r="CC595" i="1"/>
  <c r="CE143" i="1"/>
  <c r="CG33" i="1"/>
  <c r="CD358" i="1"/>
  <c r="CF686" i="1"/>
  <c r="CC821" i="1"/>
  <c r="CE20" i="1"/>
  <c r="CG389" i="1"/>
  <c r="CD391" i="1"/>
  <c r="CF153" i="1"/>
  <c r="CC753" i="1"/>
  <c r="CE288" i="1"/>
  <c r="CG656" i="1"/>
  <c r="CD262" i="1"/>
  <c r="CF730" i="1"/>
  <c r="CC215" i="1"/>
  <c r="CE654" i="1"/>
  <c r="CG272" i="1"/>
  <c r="CD467" i="1"/>
  <c r="CF653" i="1"/>
  <c r="CC484" i="1"/>
  <c r="CE83" i="1"/>
  <c r="CG295" i="1"/>
  <c r="CD237" i="1"/>
  <c r="CF303" i="1"/>
  <c r="CC263" i="1"/>
  <c r="CE139" i="1"/>
  <c r="CG109" i="1"/>
  <c r="CD327" i="1"/>
  <c r="CF707" i="1"/>
  <c r="CD447" i="1"/>
  <c r="CF820" i="1"/>
  <c r="CC577" i="1"/>
  <c r="CE278" i="1"/>
  <c r="CF274" i="1"/>
  <c r="CC324" i="1"/>
  <c r="CE778" i="1"/>
  <c r="CG348" i="1"/>
  <c r="CD616" i="1"/>
  <c r="CF331" i="1"/>
  <c r="CD797" i="1"/>
  <c r="CC528" i="1"/>
  <c r="CF496" i="1"/>
  <c r="CD587" i="1"/>
  <c r="CG775" i="1"/>
  <c r="CE759" i="1"/>
  <c r="CC831" i="1"/>
  <c r="CF668" i="1"/>
  <c r="CD601" i="1"/>
  <c r="CG728" i="1"/>
  <c r="CE477" i="1"/>
  <c r="CG557" i="1"/>
  <c r="CE395" i="1"/>
  <c r="CC785" i="1"/>
  <c r="CF449" i="1"/>
  <c r="CD377" i="1"/>
  <c r="CG471" i="1"/>
  <c r="CE123" i="1"/>
  <c r="CC445" i="1"/>
  <c r="CF817" i="1"/>
  <c r="CD617" i="1"/>
  <c r="CG674" i="1"/>
  <c r="CE87" i="1"/>
  <c r="CC500" i="1"/>
  <c r="CE422" i="1"/>
  <c r="CD518" i="1"/>
  <c r="CC235" i="1"/>
  <c r="CF119" i="1"/>
  <c r="CE214" i="1"/>
  <c r="CD624" i="1"/>
  <c r="CG494" i="1"/>
  <c r="CF493" i="1"/>
  <c r="CE199" i="1"/>
  <c r="CC479" i="1"/>
  <c r="CG643" i="1"/>
  <c r="CF80" i="1"/>
  <c r="CC809" i="1"/>
  <c r="CG548" i="1"/>
  <c r="CF640" i="1"/>
  <c r="CE813" i="1"/>
  <c r="CD269" i="1"/>
  <c r="CC741" i="1"/>
  <c r="CG292" i="1"/>
  <c r="CF417" i="1"/>
  <c r="CE156" i="1"/>
  <c r="CD296" i="1"/>
  <c r="CC544" i="1"/>
  <c r="CG434" i="1"/>
  <c r="CD318" i="1"/>
  <c r="CC238" i="1"/>
  <c r="CG361" i="1"/>
  <c r="CF547" i="1"/>
  <c r="CE517" i="1"/>
  <c r="CD791" i="1"/>
  <c r="CC746" i="1"/>
  <c r="CG705" i="1"/>
  <c r="CF792" i="1"/>
  <c r="CE366" i="1"/>
  <c r="CF312" i="1"/>
  <c r="CE52" i="1"/>
  <c r="CD460" i="1"/>
  <c r="CF138" i="1"/>
  <c r="CE298" i="1"/>
  <c r="CD180" i="1"/>
  <c r="CC722" i="1"/>
  <c r="CE619" i="1"/>
  <c r="CG346" i="1"/>
  <c r="CD253" i="1"/>
  <c r="CF217" i="1"/>
  <c r="CC165" i="1"/>
  <c r="CE189" i="1"/>
  <c r="CG194" i="1"/>
  <c r="CG680" i="1"/>
  <c r="CF146" i="1"/>
  <c r="CE503" i="1"/>
  <c r="CD410" i="1"/>
  <c r="CC713" i="1"/>
  <c r="CG192" i="1"/>
  <c r="CF271" i="1"/>
  <c r="CE117" i="1"/>
  <c r="CD103" i="1"/>
  <c r="CC766" i="1"/>
  <c r="CG421" i="1"/>
  <c r="CF832" i="1"/>
  <c r="CE783" i="1"/>
  <c r="CD136" i="1"/>
  <c r="CC828" i="1"/>
  <c r="CG772" i="1"/>
  <c r="CF743" i="1"/>
  <c r="CE781" i="1"/>
  <c r="CD627" i="1"/>
  <c r="CC440" i="1"/>
  <c r="CG618" i="1"/>
  <c r="CF220" i="1"/>
  <c r="CE428" i="1"/>
  <c r="CD166" i="1"/>
  <c r="CC126" i="1"/>
  <c r="CG736" i="1"/>
  <c r="CF691" i="1"/>
  <c r="CE676" i="1"/>
  <c r="CD425" i="1"/>
  <c r="CC453" i="1"/>
  <c r="CG546" i="1"/>
  <c r="CF101" i="1"/>
  <c r="CE105" i="1"/>
  <c r="CD285" i="1"/>
  <c r="CC415" i="1"/>
  <c r="CG513" i="1"/>
  <c r="CF365" i="1"/>
  <c r="CE249" i="1"/>
  <c r="CD717" i="1"/>
  <c r="CC651" i="1"/>
  <c r="CG756" i="1"/>
  <c r="CF720" i="1"/>
  <c r="CE480" i="1"/>
  <c r="CD732" i="1"/>
  <c r="CC183" i="1"/>
  <c r="CG761" i="1"/>
  <c r="CF95" i="1"/>
  <c r="CF612" i="1"/>
  <c r="CF240" i="1"/>
  <c r="CE665" i="1"/>
  <c r="CD297" i="1"/>
  <c r="CD317" i="1"/>
  <c r="CC671" i="1"/>
  <c r="CG711" i="1"/>
  <c r="CG560" i="1"/>
  <c r="CF685" i="1"/>
  <c r="CE583" i="1"/>
  <c r="CE328" i="1"/>
  <c r="CD751" i="1"/>
  <c r="CC152" i="1"/>
  <c r="CC755" i="1"/>
  <c r="CG487" i="1"/>
  <c r="CF815" i="1"/>
  <c r="CF492" i="1"/>
  <c r="CE345" i="1"/>
  <c r="CD261" i="1"/>
  <c r="CD554" i="1"/>
  <c r="CC129" i="1"/>
  <c r="CG353" i="1"/>
  <c r="CG55" i="1"/>
  <c r="CF311" i="1"/>
  <c r="CE435" i="1"/>
  <c r="CG809" i="1"/>
  <c r="CD814" i="1"/>
  <c r="CF506" i="1"/>
  <c r="CC548" i="1"/>
  <c r="CE511" i="1"/>
  <c r="CG188" i="1"/>
  <c r="CD796" i="1"/>
  <c r="CF172" i="1"/>
  <c r="CC382" i="1"/>
  <c r="CE457" i="1"/>
  <c r="CG741" i="1"/>
  <c r="CD351" i="1"/>
  <c r="CF611" i="1"/>
  <c r="CC292" i="1"/>
  <c r="CE645" i="1"/>
  <c r="CG739" i="1"/>
  <c r="CD111" i="1"/>
  <c r="CF725" i="1"/>
  <c r="CC411" i="1"/>
  <c r="CE714" i="1"/>
  <c r="CG544" i="1"/>
  <c r="CD502" i="1"/>
  <c r="CF299" i="1"/>
  <c r="CC434" i="1"/>
  <c r="CE541" i="1"/>
  <c r="CG238" i="1"/>
  <c r="CD108" i="1"/>
  <c r="CF678" i="1"/>
  <c r="CC361" i="1"/>
  <c r="CE605" i="1"/>
  <c r="CG590" i="1"/>
  <c r="CD474" i="1"/>
  <c r="CF154" i="1"/>
  <c r="CC416" i="1"/>
  <c r="CE675" i="1"/>
  <c r="CG746" i="1"/>
  <c r="CD758" i="1"/>
  <c r="CF723" i="1"/>
  <c r="CC705" i="1"/>
  <c r="CE804" i="1"/>
  <c r="CG402" i="1"/>
  <c r="CD325" i="1"/>
  <c r="CF291" i="1"/>
  <c r="CC692" i="1"/>
  <c r="CE808" i="1"/>
  <c r="CG178" i="1"/>
  <c r="CD550" i="1"/>
  <c r="CF712" i="1"/>
  <c r="CC655" i="1"/>
  <c r="CE768" i="1"/>
  <c r="CG584" i="1"/>
  <c r="CD107" i="1"/>
  <c r="CF523" i="1"/>
  <c r="CC114" i="1"/>
  <c r="CE594" i="1"/>
  <c r="CG722" i="1"/>
  <c r="CF340" i="1"/>
  <c r="CG619" i="1"/>
  <c r="CC619" i="1"/>
  <c r="CD218" i="1"/>
  <c r="CE346" i="1"/>
  <c r="CF253" i="1"/>
  <c r="CG148" i="1"/>
  <c r="CC148" i="1"/>
  <c r="CD217" i="1"/>
  <c r="CE165" i="1"/>
  <c r="CF442" i="1"/>
  <c r="CG189" i="1"/>
  <c r="CC189" i="1"/>
  <c r="CD110" i="1"/>
  <c r="CE194" i="1"/>
  <c r="CF531" i="1"/>
  <c r="CG190" i="1"/>
  <c r="CC190" i="1"/>
  <c r="CD537" i="1"/>
  <c r="CE343" i="1"/>
  <c r="CF504" i="1"/>
  <c r="CG677" i="1"/>
  <c r="CC677" i="1"/>
  <c r="CD670" i="1"/>
  <c r="CE521" i="1"/>
  <c r="CF658" i="1"/>
  <c r="CG649" i="1"/>
  <c r="CC649" i="1"/>
  <c r="CD321" i="1"/>
  <c r="CE394" i="1"/>
  <c r="CF664" i="1"/>
  <c r="CG140" i="1"/>
  <c r="CC140" i="1"/>
  <c r="CD96" i="1"/>
  <c r="CE205" i="1"/>
  <c r="CF639" i="1"/>
  <c r="CG490" i="1"/>
  <c r="CC490" i="1"/>
  <c r="CD693" i="1"/>
  <c r="CE364" i="1"/>
  <c r="CF589" i="1"/>
  <c r="CG47" i="1"/>
  <c r="CC47" i="1"/>
  <c r="CD393" i="1"/>
  <c r="CE812" i="1"/>
  <c r="CF757" i="1"/>
  <c r="CG339" i="1"/>
  <c r="CC339" i="1"/>
  <c r="CD14" i="1"/>
  <c r="CE626" i="1"/>
  <c r="CF827" i="1"/>
  <c r="CG510" i="1"/>
  <c r="CC510" i="1"/>
  <c r="CD684" i="1"/>
  <c r="CE565" i="1"/>
  <c r="CF633" i="1"/>
  <c r="CG495" i="1"/>
  <c r="CC495" i="1"/>
  <c r="CD141" i="1"/>
  <c r="CE322" i="1"/>
  <c r="CF323" i="1"/>
  <c r="CG431" i="1"/>
  <c r="CC431" i="1"/>
  <c r="CD420" i="1"/>
  <c r="CE826" i="1"/>
  <c r="CF538" i="1"/>
  <c r="CG439" i="1"/>
  <c r="CC439" i="1"/>
  <c r="CD552" i="1"/>
  <c r="CE338" i="1"/>
  <c r="CF242" i="1"/>
  <c r="CG825" i="1"/>
  <c r="CC825" i="1"/>
  <c r="CD773" i="1"/>
  <c r="CE258" i="1"/>
  <c r="CF657" i="1"/>
  <c r="CG824" i="1"/>
  <c r="CC824" i="1"/>
  <c r="CD823" i="1"/>
  <c r="CE793" i="1"/>
  <c r="CF404" i="1"/>
  <c r="CG150" i="1"/>
  <c r="CC150" i="1"/>
  <c r="CD549" i="1"/>
  <c r="CE767" i="1"/>
  <c r="CF595" i="1"/>
  <c r="CG786" i="1"/>
  <c r="CC786" i="1"/>
  <c r="CD143" i="1"/>
  <c r="CE559" i="1"/>
  <c r="CF33" i="1"/>
  <c r="CG358" i="1"/>
  <c r="CC358" i="1"/>
  <c r="CD822" i="1"/>
  <c r="CE686" i="1"/>
  <c r="CF821" i="1"/>
  <c r="CG543" i="1"/>
  <c r="CC543" i="1"/>
  <c r="CD20" i="1"/>
  <c r="CE803" i="1"/>
  <c r="CF389" i="1"/>
  <c r="CG391" i="1"/>
  <c r="CC391" i="1"/>
  <c r="CD811" i="1"/>
  <c r="CE153" i="1"/>
  <c r="CF753" i="1"/>
  <c r="CG419" i="1"/>
  <c r="CC419" i="1"/>
  <c r="CD288" i="1"/>
  <c r="CE535" i="1"/>
  <c r="CF656" i="1"/>
  <c r="CG262" i="1"/>
  <c r="CC262" i="1"/>
  <c r="CD85" i="1"/>
  <c r="CE730" i="1"/>
  <c r="CF215" i="1"/>
  <c r="CG760" i="1"/>
  <c r="CC760" i="1"/>
  <c r="CD654" i="1"/>
  <c r="CE329" i="1"/>
  <c r="CF272" i="1"/>
  <c r="CG467" i="1"/>
  <c r="CC467" i="1"/>
  <c r="CD159" i="1"/>
  <c r="CE653" i="1"/>
  <c r="CF484" i="1"/>
  <c r="CG208" i="1"/>
  <c r="CC208" i="1"/>
  <c r="CD83" i="1"/>
  <c r="CE225" i="1"/>
  <c r="CF295" i="1"/>
  <c r="CG237" i="1"/>
  <c r="CC237" i="1"/>
  <c r="CD752" i="1"/>
  <c r="CE303" i="1"/>
  <c r="CF263" i="1"/>
  <c r="CG374" i="1"/>
  <c r="CC374" i="1"/>
  <c r="CD139" i="1"/>
  <c r="CE259" i="1"/>
  <c r="CF109" i="1"/>
  <c r="CG327" i="1"/>
  <c r="CC327" i="1"/>
  <c r="CD307" i="1"/>
  <c r="CE707" i="1"/>
  <c r="CF570" i="1"/>
  <c r="CG447" i="1"/>
  <c r="CC447" i="1"/>
  <c r="CD379" i="1"/>
  <c r="CE820" i="1"/>
  <c r="CF577" i="1"/>
  <c r="CG585" i="1"/>
  <c r="CC585" i="1"/>
  <c r="CD278" i="1"/>
  <c r="CE274" i="1"/>
  <c r="CF324" i="1"/>
  <c r="CG145" i="1"/>
  <c r="CC145" i="1"/>
  <c r="CD778" i="1"/>
  <c r="CE186" i="1"/>
  <c r="CF348" i="1"/>
  <c r="CG616" i="1"/>
  <c r="CC616" i="1"/>
  <c r="CD436" i="1"/>
  <c r="CE331" i="1"/>
  <c r="CD106" i="1"/>
  <c r="CF666" i="1"/>
  <c r="CD232" i="1"/>
  <c r="CG540" i="1"/>
  <c r="CE333" i="1"/>
  <c r="CC69" i="1"/>
  <c r="CF580" i="1"/>
  <c r="CD818" i="1"/>
  <c r="CG628" i="1"/>
  <c r="CE727" i="1"/>
  <c r="CC400" i="1"/>
  <c r="CF557" i="1"/>
  <c r="CD395" i="1"/>
  <c r="CG293" i="1"/>
  <c r="CE449" i="1"/>
  <c r="CC377" i="1"/>
  <c r="CF471" i="1"/>
  <c r="CD123" i="1"/>
  <c r="CG163" i="1"/>
  <c r="CE817" i="1"/>
  <c r="CC617" i="1"/>
  <c r="CF674" i="1"/>
  <c r="CD87" i="1"/>
  <c r="CG120" i="1"/>
  <c r="CD422" i="1"/>
  <c r="CC518" i="1"/>
  <c r="CF300" i="1"/>
  <c r="CE119" i="1"/>
  <c r="CD214" i="1"/>
  <c r="CG152" i="1"/>
  <c r="CF494" i="1"/>
  <c r="CE493" i="1"/>
  <c r="CC199" i="1"/>
  <c r="CG129" i="1"/>
  <c r="CF643" i="1"/>
  <c r="CD80" i="1"/>
  <c r="CG814" i="1"/>
  <c r="CF548" i="1"/>
  <c r="CE640" i="1"/>
  <c r="CD813" i="1"/>
  <c r="CC269" i="1"/>
  <c r="CG351" i="1"/>
  <c r="CF292" i="1"/>
  <c r="CE417" i="1"/>
  <c r="CD156" i="1"/>
  <c r="CC296" i="1"/>
  <c r="CG502" i="1"/>
  <c r="CF434" i="1"/>
  <c r="CC318" i="1"/>
  <c r="CG108" i="1"/>
  <c r="CF361" i="1"/>
  <c r="CE547" i="1"/>
  <c r="CD517" i="1"/>
  <c r="CC791" i="1"/>
  <c r="CG758" i="1"/>
  <c r="CF705" i="1"/>
  <c r="CE792" i="1"/>
  <c r="CD366" i="1"/>
  <c r="CE312" i="1"/>
  <c r="CD52" i="1"/>
  <c r="CC460" i="1"/>
  <c r="CE138" i="1"/>
  <c r="CD298" i="1"/>
  <c r="CE526" i="1"/>
  <c r="CG340" i="1"/>
  <c r="CD619" i="1"/>
  <c r="CF346" i="1"/>
  <c r="CC253" i="1"/>
  <c r="CE217" i="1"/>
  <c r="CG442" i="1"/>
  <c r="CD189" i="1"/>
  <c r="CF194" i="1"/>
  <c r="CD190" i="1"/>
  <c r="CF343" i="1"/>
  <c r="CC504" i="1"/>
  <c r="CE670" i="1"/>
  <c r="CG658" i="1"/>
  <c r="CD649" i="1"/>
  <c r="CF394" i="1"/>
  <c r="CC664" i="1"/>
  <c r="CE96" i="1"/>
  <c r="CG639" i="1"/>
  <c r="CD490" i="1"/>
  <c r="CF364" i="1"/>
  <c r="CC589" i="1"/>
  <c r="CE393" i="1"/>
  <c r="CG757" i="1"/>
  <c r="CD339" i="1"/>
  <c r="CF626" i="1"/>
  <c r="CC827" i="1"/>
  <c r="CE684" i="1"/>
  <c r="CG633" i="1"/>
  <c r="CC633" i="1"/>
  <c r="CE141" i="1"/>
  <c r="CG323" i="1"/>
  <c r="CD431" i="1"/>
  <c r="CF826" i="1"/>
  <c r="CC538" i="1"/>
  <c r="CE552" i="1"/>
  <c r="CC242" i="1"/>
  <c r="CE773" i="1"/>
  <c r="CF258" i="1"/>
  <c r="CC657" i="1"/>
  <c r="CE823" i="1"/>
  <c r="CC404" i="1"/>
  <c r="CE549" i="1"/>
  <c r="CG595" i="1"/>
  <c r="CD786" i="1"/>
  <c r="CF559" i="1"/>
  <c r="CC33" i="1"/>
  <c r="CE822" i="1"/>
  <c r="CG821" i="1"/>
  <c r="CD543" i="1"/>
  <c r="CF803" i="1"/>
  <c r="CC389" i="1"/>
  <c r="CE811" i="1"/>
  <c r="CG753" i="1"/>
  <c r="CD419" i="1"/>
  <c r="CF535" i="1"/>
  <c r="CC656" i="1"/>
  <c r="CE85" i="1"/>
  <c r="CG215" i="1"/>
  <c r="CD760" i="1"/>
  <c r="CF329" i="1"/>
  <c r="CC272" i="1"/>
  <c r="CE159" i="1"/>
  <c r="CG484" i="1"/>
  <c r="CD208" i="1"/>
  <c r="CF225" i="1"/>
  <c r="CC295" i="1"/>
  <c r="CE752" i="1"/>
  <c r="CG263" i="1"/>
  <c r="CD374" i="1"/>
  <c r="CF259" i="1"/>
  <c r="CC109" i="1"/>
  <c r="CE307" i="1"/>
  <c r="CG570" i="1"/>
  <c r="CC570" i="1"/>
  <c r="CE379" i="1"/>
  <c r="CG577" i="1"/>
  <c r="CD585" i="1"/>
  <c r="CG324" i="1"/>
  <c r="CD145" i="1"/>
  <c r="CF186" i="1"/>
  <c r="CC348" i="1"/>
  <c r="CE436" i="1"/>
  <c r="CE106" i="1"/>
  <c r="CG666" i="1"/>
  <c r="CE232" i="1"/>
  <c r="CC642" i="1"/>
  <c r="CF333" i="1"/>
  <c r="CD69" i="1"/>
  <c r="CG580" i="1"/>
  <c r="CE818" i="1"/>
  <c r="CC569" i="1"/>
  <c r="CF727" i="1"/>
  <c r="CD400" i="1"/>
  <c r="CC509" i="1"/>
  <c r="CF308" i="1"/>
  <c r="CD709" i="1"/>
  <c r="CG470" i="1"/>
  <c r="CE376" i="1"/>
  <c r="CC320" i="1"/>
  <c r="CF597" i="1"/>
  <c r="CD462" i="1"/>
  <c r="CG216" i="1"/>
  <c r="CE466" i="1"/>
  <c r="CC800" i="1"/>
  <c r="CF28" i="1"/>
  <c r="CD527" i="1"/>
  <c r="CF718" i="1"/>
  <c r="CE724" i="1"/>
  <c r="CC762" i="1"/>
  <c r="CG816" i="1"/>
  <c r="CF414" i="1"/>
  <c r="CD806" i="1"/>
  <c r="CC679" i="1"/>
  <c r="CG443" i="1"/>
  <c r="CE698" i="1"/>
  <c r="CD403" i="1"/>
  <c r="CC315" i="1"/>
  <c r="CF248" i="1"/>
  <c r="CF207" i="1"/>
  <c r="CE222" i="1"/>
  <c r="CD276" i="1"/>
  <c r="CC188" i="1"/>
  <c r="CG382" i="1"/>
  <c r="CF164" i="1"/>
  <c r="CE289" i="1"/>
  <c r="CD383" i="1"/>
  <c r="CC739" i="1"/>
  <c r="CG411" i="1"/>
  <c r="CF210" i="1"/>
  <c r="CE608" i="1"/>
  <c r="CF710" i="1"/>
  <c r="CE91" i="1"/>
  <c r="CD66" i="1"/>
  <c r="CC590" i="1"/>
  <c r="CG416" i="1"/>
  <c r="CF482" i="1"/>
  <c r="CE454" i="1"/>
  <c r="CD171" i="1"/>
  <c r="CC402" i="1"/>
  <c r="CG692" i="1"/>
  <c r="CD392" i="1"/>
  <c r="CC178" i="1"/>
  <c r="CG655" i="1"/>
  <c r="CC584" i="1"/>
  <c r="CG114" i="1"/>
  <c r="CF526" i="1"/>
  <c r="CD340" i="1"/>
  <c r="CF218" i="1"/>
  <c r="CC346" i="1"/>
  <c r="CE148" i="1"/>
  <c r="CG165" i="1"/>
  <c r="CD442" i="1"/>
  <c r="CF110" i="1"/>
  <c r="CC194" i="1"/>
  <c r="CG343" i="1"/>
  <c r="CF670" i="1"/>
  <c r="CE649" i="1"/>
  <c r="CD664" i="1"/>
  <c r="CC205" i="1"/>
  <c r="CG364" i="1"/>
  <c r="CF393" i="1"/>
  <c r="CE339" i="1"/>
  <c r="CD827" i="1"/>
  <c r="CC565" i="1"/>
  <c r="CG322" i="1"/>
  <c r="CF420" i="1"/>
  <c r="CE439" i="1"/>
  <c r="CD242" i="1"/>
  <c r="CC258" i="1"/>
  <c r="CG793" i="1"/>
  <c r="CF549" i="1"/>
  <c r="CE786" i="1"/>
  <c r="CD33" i="1"/>
  <c r="CC686" i="1"/>
  <c r="CG803" i="1"/>
  <c r="CF811" i="1"/>
  <c r="CE419" i="1"/>
  <c r="CD656" i="1"/>
  <c r="CC730" i="1"/>
  <c r="CG329" i="1"/>
  <c r="CF159" i="1"/>
  <c r="CE208" i="1"/>
  <c r="CD295" i="1"/>
  <c r="CC303" i="1"/>
  <c r="CG259" i="1"/>
  <c r="CF307" i="1"/>
  <c r="CE447" i="1"/>
  <c r="CD577" i="1"/>
  <c r="CC274" i="1"/>
  <c r="CG186" i="1"/>
  <c r="CF436" i="1"/>
  <c r="CE677" i="1"/>
  <c r="CD658" i="1"/>
  <c r="CG205" i="1"/>
  <c r="CE47" i="1"/>
  <c r="CC626" i="1"/>
  <c r="CF141" i="1"/>
  <c r="CD538" i="1"/>
  <c r="CG258" i="1"/>
  <c r="CE150" i="1"/>
  <c r="CC559" i="1"/>
  <c r="CF20" i="1"/>
  <c r="CD753" i="1"/>
  <c r="CG730" i="1"/>
  <c r="CE467" i="1"/>
  <c r="CC225" i="1"/>
  <c r="CF139" i="1"/>
  <c r="CD570" i="1"/>
  <c r="CG274" i="1"/>
  <c r="CE616" i="1"/>
  <c r="CD504" i="1"/>
  <c r="CC521" i="1"/>
  <c r="CE490" i="1"/>
  <c r="CD589" i="1"/>
  <c r="CG626" i="1"/>
  <c r="CE495" i="1"/>
  <c r="CC826" i="1"/>
  <c r="CF773" i="1"/>
  <c r="CD404" i="1"/>
  <c r="CG559" i="1"/>
  <c r="CE543" i="1"/>
  <c r="CC153" i="1"/>
  <c r="CF85" i="1"/>
  <c r="CD272" i="1"/>
  <c r="CG225" i="1"/>
  <c r="CE374" i="1"/>
  <c r="CC707" i="1"/>
  <c r="CF278" i="1"/>
  <c r="CD348" i="1"/>
  <c r="CD531" i="1"/>
  <c r="CC343" i="1"/>
  <c r="CG521" i="1"/>
  <c r="CF321" i="1"/>
  <c r="CE140" i="1"/>
  <c r="CD639" i="1"/>
  <c r="CC364" i="1"/>
  <c r="CG812" i="1"/>
  <c r="CF14" i="1"/>
  <c r="CE510" i="1"/>
  <c r="CD633" i="1"/>
  <c r="CC322" i="1"/>
  <c r="CG826" i="1"/>
  <c r="CF552" i="1"/>
  <c r="CE825" i="1"/>
  <c r="CD657" i="1"/>
  <c r="CC793" i="1"/>
  <c r="CG767" i="1"/>
  <c r="CF143" i="1"/>
  <c r="CE358" i="1"/>
  <c r="CD821" i="1"/>
  <c r="CC803" i="1"/>
  <c r="CG153" i="1"/>
  <c r="CF288" i="1"/>
  <c r="CE262" i="1"/>
  <c r="CD215" i="1"/>
  <c r="CC329" i="1"/>
  <c r="CG653" i="1"/>
  <c r="CF83" i="1"/>
  <c r="CE237" i="1"/>
  <c r="CD263" i="1"/>
  <c r="CC259" i="1"/>
  <c r="CG707" i="1"/>
  <c r="CF379" i="1"/>
  <c r="CE585" i="1"/>
  <c r="CD324" i="1"/>
  <c r="CC186" i="1"/>
  <c r="CG331" i="1"/>
  <c r="CF537" i="1"/>
  <c r="CC394" i="1"/>
  <c r="CF693" i="1"/>
  <c r="CD757" i="1"/>
  <c r="CG565" i="1"/>
  <c r="CE431" i="1"/>
  <c r="CC338" i="1"/>
  <c r="CF823" i="1"/>
  <c r="CD595" i="1"/>
  <c r="CG686" i="1"/>
  <c r="CE391" i="1"/>
  <c r="CC535" i="1"/>
  <c r="CF654" i="1"/>
  <c r="CD484" i="1"/>
  <c r="CG303" i="1"/>
  <c r="CE327" i="1"/>
  <c r="CC820" i="1"/>
  <c r="CF778" i="1"/>
  <c r="CE190" i="1"/>
  <c r="CG394" i="1"/>
  <c r="CF96" i="1"/>
  <c r="CC812" i="1"/>
  <c r="CF684" i="1"/>
  <c r="CD323" i="1"/>
  <c r="CG338" i="1"/>
  <c r="CE824" i="1"/>
  <c r="CC767" i="1"/>
  <c r="CF822" i="1"/>
  <c r="CD389" i="1"/>
  <c r="CG535" i="1"/>
  <c r="CE760" i="1"/>
  <c r="CC653" i="1"/>
  <c r="CF752" i="1"/>
  <c r="CD109" i="1"/>
  <c r="CG820" i="1"/>
  <c r="CE145" i="1"/>
  <c r="CC331" i="1"/>
  <c r="CC681" i="1"/>
  <c r="CF385" i="1"/>
  <c r="CF357" i="1"/>
  <c r="CC641" i="1"/>
  <c r="CG56" i="1"/>
  <c r="CF63" i="1"/>
  <c r="CD21" i="1"/>
  <c r="BL525" i="1"/>
  <c r="BI255" i="1"/>
  <c r="BK362" i="1"/>
  <c r="BH195" i="1"/>
  <c r="BJ90" i="1"/>
  <c r="BI234" i="1"/>
  <c r="BK385" i="1"/>
  <c r="BK266" i="1"/>
  <c r="BJ239" i="1"/>
  <c r="BJ158" i="1"/>
  <c r="BH525" i="1"/>
  <c r="BH255" i="1"/>
  <c r="BL381" i="1"/>
  <c r="BL673" i="1"/>
  <c r="BI74" i="1"/>
  <c r="BK92" i="1"/>
  <c r="BI501" i="1"/>
  <c r="BK356" i="1"/>
  <c r="BI79" i="1"/>
  <c r="BK93" i="1"/>
  <c r="BH234" i="1"/>
  <c r="BL234" i="1"/>
  <c r="BI42" i="1"/>
  <c r="BH196" i="1"/>
  <c r="BJ41" i="1"/>
  <c r="BK27" i="1"/>
  <c r="BH488" i="1"/>
  <c r="BK719" i="1"/>
  <c r="BJ412" i="1"/>
  <c r="BK3" i="1"/>
  <c r="BK10" i="1"/>
  <c r="BH76" i="1"/>
  <c r="BK255" i="1"/>
  <c r="BH673" i="1"/>
  <c r="BJ228" i="1"/>
  <c r="BI7" i="1"/>
  <c r="BK314" i="1"/>
  <c r="BJ749" i="1"/>
  <c r="BL682" i="1"/>
  <c r="BL499" i="1"/>
  <c r="BK234" i="1"/>
  <c r="BJ84" i="1"/>
  <c r="BK128" i="1"/>
  <c r="BH368" i="1"/>
  <c r="BJ359" i="1"/>
  <c r="BI572" i="1"/>
  <c r="BK646" i="1"/>
  <c r="BI461" i="1"/>
  <c r="BI49" i="1"/>
  <c r="BH70" i="1"/>
  <c r="BK53" i="1"/>
  <c r="BI132" i="1"/>
  <c r="BI60" i="1"/>
  <c r="BL133" i="1"/>
  <c r="BJ255" i="1"/>
  <c r="BK112" i="1"/>
  <c r="BH475" i="1"/>
  <c r="BJ681" i="1"/>
  <c r="BL195" i="1"/>
  <c r="BH423" i="1"/>
  <c r="BH632" i="1"/>
  <c r="BJ46" i="1"/>
  <c r="BH499" i="1"/>
  <c r="BJ234" i="1"/>
  <c r="BH661" i="1"/>
  <c r="BJ86" i="1"/>
  <c r="BK56" i="1"/>
  <c r="BH375" i="1"/>
  <c r="BJ733" i="1"/>
  <c r="BL37" i="1"/>
  <c r="BZ3" i="1"/>
  <c r="BX553" i="1"/>
  <c r="CA475" i="1"/>
  <c r="BZ39" i="1"/>
  <c r="CA7" i="1"/>
  <c r="BX4" i="1"/>
  <c r="BX161" i="1"/>
  <c r="BZ102" i="1"/>
  <c r="CB132" i="1"/>
  <c r="BZ385" i="1"/>
  <c r="CA29" i="1"/>
  <c r="BZ316" i="1"/>
  <c r="BY130" i="1"/>
  <c r="CA8" i="1"/>
  <c r="BX407" i="1"/>
  <c r="CA452" i="1"/>
  <c r="BX430" i="1"/>
  <c r="BY459" i="1"/>
  <c r="BX305" i="1"/>
  <c r="CA198" i="1"/>
  <c r="BY522" i="1"/>
  <c r="CB777" i="1"/>
  <c r="BZ802" i="1"/>
  <c r="CB703" i="1"/>
  <c r="BZ127" i="1"/>
  <c r="CA255" i="1"/>
  <c r="BZ475" i="1"/>
  <c r="BZ175" i="1"/>
  <c r="BX70" i="1"/>
  <c r="CB463" i="1"/>
  <c r="BX24" i="1"/>
  <c r="BY429" i="1"/>
  <c r="BZ53" i="1"/>
  <c r="CA61" i="1"/>
  <c r="BZ349" i="1"/>
  <c r="CA234" i="1"/>
  <c r="BZ661" i="1"/>
  <c r="BZ19" i="1"/>
  <c r="BX86" i="1"/>
  <c r="BZ29" i="1"/>
  <c r="CA336" i="1"/>
  <c r="BX130" i="1"/>
  <c r="BZ8" i="1"/>
  <c r="CA407" i="1"/>
  <c r="BY12" i="1"/>
  <c r="CB406" i="1"/>
  <c r="BX459" i="1"/>
  <c r="BZ507" i="1"/>
  <c r="CA305" i="1"/>
  <c r="BY770" i="1"/>
  <c r="CB522" i="1"/>
  <c r="BY802" i="1"/>
  <c r="CA3" i="1"/>
  <c r="BX371" i="1"/>
  <c r="BZ525" i="1"/>
  <c r="BY553" i="1"/>
  <c r="BY71" i="1"/>
  <c r="BY255" i="1"/>
  <c r="BX475" i="1"/>
  <c r="CB475" i="1"/>
  <c r="BX175" i="1"/>
  <c r="CB175" i="1"/>
  <c r="CA39" i="1"/>
  <c r="BX7" i="1"/>
  <c r="CB7" i="1"/>
  <c r="BZ463" i="1"/>
  <c r="BY4" i="1"/>
  <c r="BZ24" i="1"/>
  <c r="CB161" i="1"/>
  <c r="CA429" i="1"/>
  <c r="BX176" i="1"/>
  <c r="BY398" i="1"/>
  <c r="BX349" i="1"/>
  <c r="CB349" i="1"/>
  <c r="CA102" i="1"/>
  <c r="BY132" i="1"/>
  <c r="BX661" i="1"/>
  <c r="CB661" i="1"/>
  <c r="BX19" i="1"/>
  <c r="CB19" i="1"/>
  <c r="CA385" i="1"/>
  <c r="BZ86" i="1"/>
  <c r="BX29" i="1"/>
  <c r="CB29" i="1"/>
  <c r="CA357" i="1"/>
  <c r="BZ130" i="1"/>
  <c r="BX8" i="1"/>
  <c r="CB8" i="1"/>
  <c r="BY407" i="1"/>
  <c r="BX452" i="1"/>
  <c r="CA12" i="1"/>
  <c r="BZ406" i="1"/>
  <c r="CB430" i="1"/>
  <c r="CA456" i="1"/>
  <c r="BZ459" i="1"/>
  <c r="BX507" i="1"/>
  <c r="BY305" i="1"/>
  <c r="BX198" i="1"/>
  <c r="CB198" i="1"/>
  <c r="CA770" i="1"/>
  <c r="BZ522" i="1"/>
  <c r="BY777" i="1"/>
  <c r="BX747" i="1"/>
  <c r="CB747" i="1"/>
  <c r="CA802" i="1"/>
  <c r="CA662" i="1"/>
  <c r="BY525" i="1"/>
  <c r="BX255" i="1"/>
  <c r="CA74" i="1"/>
  <c r="CA175" i="1"/>
  <c r="CB70" i="1"/>
  <c r="BY463" i="1"/>
  <c r="BY24" i="1"/>
  <c r="BZ429" i="1"/>
  <c r="BX398" i="1"/>
  <c r="CA349" i="1"/>
  <c r="BX132" i="1"/>
  <c r="CA661" i="1"/>
  <c r="CA19" i="1"/>
  <c r="BY86" i="1"/>
  <c r="BZ357" i="1"/>
  <c r="BZ56" i="1"/>
  <c r="CB407" i="1"/>
  <c r="BZ12" i="1"/>
  <c r="BY406" i="1"/>
  <c r="BZ456" i="1"/>
  <c r="CA507" i="1"/>
  <c r="CB305" i="1"/>
  <c r="BZ770" i="1"/>
  <c r="BX777" i="1"/>
  <c r="CA747" i="1"/>
  <c r="BY3" i="1"/>
  <c r="BX525" i="1"/>
  <c r="CA553" i="1"/>
  <c r="CA23" i="1"/>
  <c r="CB228" i="1"/>
  <c r="BY39" i="1"/>
  <c r="BZ7" i="1"/>
  <c r="BX463" i="1"/>
  <c r="CA4" i="1"/>
  <c r="CA398" i="1"/>
  <c r="BY102" i="1"/>
  <c r="CA132" i="1"/>
  <c r="BY385" i="1"/>
  <c r="CB86" i="1"/>
  <c r="BY357" i="1"/>
  <c r="CA41" i="1"/>
  <c r="BZ452" i="1"/>
  <c r="BZ57" i="1"/>
  <c r="BX406" i="1"/>
  <c r="BY456" i="1"/>
  <c r="BZ662" i="1"/>
  <c r="BZ198" i="1"/>
  <c r="BX522" i="1"/>
  <c r="CA777" i="1"/>
  <c r="BZ747" i="1"/>
  <c r="BX3" i="1"/>
  <c r="CB3" i="1"/>
  <c r="CB371" i="1"/>
  <c r="CA525" i="1"/>
  <c r="BZ553" i="1"/>
  <c r="BZ255" i="1"/>
  <c r="BY475" i="1"/>
  <c r="BX228" i="1"/>
  <c r="BY175" i="1"/>
  <c r="BX39" i="1"/>
  <c r="CB39" i="1"/>
  <c r="BY7" i="1"/>
  <c r="CA463" i="1"/>
  <c r="BZ4" i="1"/>
  <c r="BZ137" i="1"/>
  <c r="CA24" i="1"/>
  <c r="BX429" i="1"/>
  <c r="CB429" i="1"/>
  <c r="BZ398" i="1"/>
  <c r="BY349" i="1"/>
  <c r="BX102" i="1"/>
  <c r="CB102" i="1"/>
  <c r="BZ132" i="1"/>
  <c r="BY661" i="1"/>
  <c r="BY19" i="1"/>
  <c r="BX385" i="1"/>
  <c r="CB385" i="1"/>
  <c r="CA86" i="1"/>
  <c r="BY29" i="1"/>
  <c r="BX357" i="1"/>
  <c r="CB357" i="1"/>
  <c r="CA130" i="1"/>
  <c r="BY8" i="1"/>
  <c r="BZ407" i="1"/>
  <c r="BY452" i="1"/>
  <c r="BX12" i="1"/>
  <c r="CB12" i="1"/>
  <c r="CA187" i="1"/>
  <c r="BZ185" i="1"/>
  <c r="CA406" i="1"/>
  <c r="BX456" i="1"/>
  <c r="CB456" i="1"/>
  <c r="CA459" i="1"/>
  <c r="BY507" i="1"/>
  <c r="BZ305" i="1"/>
  <c r="BY198" i="1"/>
  <c r="BX770" i="1"/>
  <c r="CB770" i="1"/>
  <c r="CA522" i="1"/>
  <c r="BZ777" i="1"/>
  <c r="BY747" i="1"/>
  <c r="BX802" i="1"/>
  <c r="CF437" i="1"/>
  <c r="CG70" i="1"/>
  <c r="CD268" i="1"/>
  <c r="CD375" i="1"/>
  <c r="CE185" i="1"/>
  <c r="CE779" i="1"/>
  <c r="CG805" i="1"/>
  <c r="CD92" i="1"/>
  <c r="CG35" i="1"/>
  <c r="CC35" i="1"/>
  <c r="CC396" i="1"/>
  <c r="CE305" i="1"/>
  <c r="CC716" i="1"/>
  <c r="CC401" i="1"/>
  <c r="CD463" i="1"/>
  <c r="CC749" i="1"/>
  <c r="CC37" i="1"/>
  <c r="CD71" i="1"/>
  <c r="CC70" i="1"/>
  <c r="CE632" i="1"/>
  <c r="CC34" i="1"/>
  <c r="CG716" i="1"/>
  <c r="CF255" i="1"/>
  <c r="CE429" i="1"/>
  <c r="CG749" i="1"/>
  <c r="CF135" i="1"/>
  <c r="CL752" i="1"/>
  <c r="CH752" i="1"/>
  <c r="CI303" i="1"/>
  <c r="CJ263" i="1"/>
  <c r="CK374" i="1"/>
  <c r="CL139" i="1"/>
  <c r="CH139" i="1"/>
  <c r="CI259" i="1"/>
  <c r="CJ109" i="1"/>
  <c r="CK327" i="1"/>
  <c r="CL307" i="1"/>
  <c r="CH307" i="1"/>
  <c r="CI707" i="1"/>
  <c r="CJ570" i="1"/>
  <c r="CK447" i="1"/>
  <c r="CL379" i="1"/>
  <c r="CH379" i="1"/>
  <c r="CI820" i="1"/>
  <c r="CJ577" i="1"/>
  <c r="CK585" i="1"/>
  <c r="CL278" i="1"/>
  <c r="CH278" i="1"/>
  <c r="CI274" i="1"/>
  <c r="CJ324" i="1"/>
  <c r="CK145" i="1"/>
  <c r="CH778" i="1"/>
  <c r="CI186" i="1"/>
  <c r="CJ348" i="1"/>
  <c r="CK616" i="1"/>
  <c r="CL436" i="1"/>
  <c r="CH436" i="1"/>
  <c r="CJ805" i="1"/>
  <c r="CK450" i="1"/>
  <c r="CL615" i="1"/>
  <c r="CH615" i="1"/>
  <c r="CI688" i="1"/>
  <c r="CJ177" i="1"/>
  <c r="CK241" i="1"/>
  <c r="CL267" i="1"/>
  <c r="CH267" i="1"/>
  <c r="CI160" i="1"/>
  <c r="CJ609" i="1"/>
  <c r="CK790" i="1"/>
  <c r="CL254" i="1"/>
  <c r="CH254" i="1"/>
  <c r="CI716" i="1"/>
  <c r="CK779" i="1"/>
  <c r="CI634" i="1"/>
  <c r="CK384" i="1"/>
  <c r="CL372" i="1"/>
  <c r="CH372" i="1"/>
  <c r="CI58" i="1"/>
  <c r="CJ799" i="1"/>
  <c r="CK650" i="1"/>
  <c r="CH516" i="1"/>
  <c r="CI89" i="1"/>
  <c r="CJ26" i="1"/>
  <c r="CK424" i="1"/>
  <c r="CH341" i="1"/>
  <c r="CI508" i="1"/>
  <c r="CJ599" i="1"/>
  <c r="CK181" i="1"/>
  <c r="CL703" i="1"/>
  <c r="CH703" i="1"/>
  <c r="CI40" i="1"/>
  <c r="CJ179" i="1"/>
  <c r="CK122" i="1"/>
  <c r="CL614" i="1"/>
  <c r="CH614" i="1"/>
  <c r="CI290" i="1"/>
  <c r="CJ476" i="1"/>
  <c r="CK134" i="1"/>
  <c r="CL25" i="1"/>
  <c r="CH25" i="1"/>
  <c r="CI784" i="1"/>
  <c r="CJ776" i="1"/>
  <c r="CK802" i="1"/>
  <c r="CL747" i="1"/>
  <c r="CH747" i="1"/>
  <c r="CI777" i="1"/>
  <c r="CJ522" i="1"/>
  <c r="CK770" i="1"/>
  <c r="CH198" i="1"/>
  <c r="CI305" i="1"/>
  <c r="CJ635" i="1"/>
  <c r="CK598" i="1"/>
  <c r="CL342" i="1"/>
  <c r="CH342" i="1"/>
  <c r="CI748" i="1"/>
  <c r="CJ464" i="1"/>
  <c r="CK326" i="1"/>
  <c r="CL387" i="1"/>
  <c r="CH387" i="1"/>
  <c r="CI689" i="1"/>
  <c r="CJ473" i="1"/>
  <c r="CK667" i="1"/>
  <c r="CL662" i="1"/>
  <c r="CH662" i="1"/>
  <c r="CI149" i="1"/>
  <c r="CJ283" i="1"/>
  <c r="CK607" i="1"/>
  <c r="CL771" i="1"/>
  <c r="CH771" i="1"/>
  <c r="CI507" i="1"/>
  <c r="CJ73" i="1"/>
  <c r="CK409" i="1"/>
  <c r="CL15" i="1"/>
  <c r="CH15" i="1"/>
  <c r="CI459" i="1"/>
  <c r="CJ468" i="1"/>
  <c r="CK456" i="1"/>
  <c r="CL373" i="1"/>
  <c r="CH373" i="1"/>
  <c r="CI430" i="1"/>
  <c r="CJ125" i="1"/>
  <c r="CK406" i="1"/>
  <c r="CL273" i="1"/>
  <c r="CH273" i="1"/>
  <c r="CI185" i="1"/>
  <c r="CJ478" i="1"/>
  <c r="CK251" i="1"/>
  <c r="CH21" i="1"/>
  <c r="CJ169" i="1"/>
  <c r="CK455" i="1"/>
  <c r="CL187" i="1"/>
  <c r="CH187" i="1"/>
  <c r="CI532" i="1"/>
  <c r="CJ256" i="1"/>
  <c r="CK701" i="1"/>
  <c r="CL623" i="1"/>
  <c r="CH623" i="1"/>
  <c r="CI282" i="1"/>
  <c r="CJ67" i="1"/>
  <c r="CK556" i="1"/>
  <c r="CL810" i="1"/>
  <c r="CH810" i="1"/>
  <c r="CI209" i="1"/>
  <c r="CJ397" i="1"/>
  <c r="CK135" i="1"/>
  <c r="CL45" i="1"/>
  <c r="CH45" i="1"/>
  <c r="CI151" i="1"/>
  <c r="CJ715" i="1"/>
  <c r="CK700" i="1"/>
  <c r="CL34" i="1"/>
  <c r="CH34" i="1"/>
  <c r="CI57" i="1"/>
  <c r="CJ116" i="1"/>
  <c r="CK12" i="1"/>
  <c r="CL452" i="1"/>
  <c r="CH452" i="1"/>
  <c r="CI407" i="1"/>
  <c r="CJ118" i="1"/>
  <c r="CK592" i="1"/>
  <c r="CL223" i="1"/>
  <c r="CH223" i="1"/>
  <c r="CI75" i="1"/>
  <c r="CJ412" i="1"/>
  <c r="CK596" i="1"/>
  <c r="CL488" i="1"/>
  <c r="CH488" i="1"/>
  <c r="CI30" i="1"/>
  <c r="CJ94" i="1"/>
  <c r="CK646" i="1"/>
  <c r="CH37" i="1"/>
  <c r="CI765" i="1"/>
  <c r="CJ239" i="1"/>
  <c r="CK27" i="1"/>
  <c r="CL8" i="1"/>
  <c r="CH8" i="1"/>
  <c r="CI572" i="1"/>
  <c r="CJ733" i="1"/>
  <c r="CK184" i="1"/>
  <c r="CL130" i="1"/>
  <c r="CH130" i="1"/>
  <c r="CI352" i="1"/>
  <c r="CJ396" i="1"/>
  <c r="CK571" i="1"/>
  <c r="CL88" i="1"/>
  <c r="CH88" i="1"/>
  <c r="CI32" i="1"/>
  <c r="CJ347" i="1"/>
  <c r="CK375" i="1"/>
  <c r="CL104" i="1"/>
  <c r="CH104" i="1"/>
  <c r="CI63" i="1"/>
  <c r="CJ18" i="1"/>
  <c r="CK304" i="1"/>
  <c r="CL337" i="1"/>
  <c r="CH337" i="1"/>
  <c r="CI359" i="1"/>
  <c r="CJ56" i="1"/>
  <c r="CK268" i="1"/>
  <c r="CH60" i="1"/>
  <c r="CI41" i="1"/>
  <c r="CJ309" i="1"/>
  <c r="CK641" i="1"/>
  <c r="CH368" i="1"/>
  <c r="CI498" i="1"/>
  <c r="CJ170" i="1"/>
  <c r="CK316" i="1"/>
  <c r="CL196" i="1"/>
  <c r="CH196" i="1"/>
  <c r="CI336" i="1"/>
  <c r="CJ357" i="1"/>
  <c r="CK128" i="1"/>
  <c r="CL29" i="1"/>
  <c r="CH29" i="1"/>
  <c r="CI202" i="1"/>
  <c r="CJ735" i="1"/>
  <c r="CK764" i="1"/>
  <c r="CL266" i="1"/>
  <c r="CH266" i="1"/>
  <c r="CI270" i="1"/>
  <c r="CJ573" i="1"/>
  <c r="CK86" i="1"/>
  <c r="CL602" i="1"/>
  <c r="CH602" i="1"/>
  <c r="CI385" i="1"/>
  <c r="CL64" i="1"/>
  <c r="CH64" i="1"/>
  <c r="CI84" i="1"/>
  <c r="CJ486" i="1"/>
  <c r="CK413" i="1"/>
  <c r="CL661" i="1"/>
  <c r="CH661" i="1"/>
  <c r="CI132" i="1"/>
  <c r="CJ234" i="1"/>
  <c r="CK231" i="1"/>
  <c r="CH499" i="1"/>
  <c r="CI38" i="1"/>
  <c r="CJ102" i="1"/>
  <c r="CK43" i="1"/>
  <c r="CL245" i="1"/>
  <c r="CH245" i="1"/>
  <c r="CI93" i="1"/>
  <c r="CJ378" i="1"/>
  <c r="CK682" i="1"/>
  <c r="CH349" i="1"/>
  <c r="CI398" i="1"/>
  <c r="CJ61" i="1"/>
  <c r="CK113" i="1"/>
  <c r="CL176" i="1"/>
  <c r="CK752" i="1"/>
  <c r="CK303" i="1"/>
  <c r="CK263" i="1"/>
  <c r="CJ374" i="1"/>
  <c r="CJ139" i="1"/>
  <c r="CJ259" i="1"/>
  <c r="CI109" i="1"/>
  <c r="CI327" i="1"/>
  <c r="CI307" i="1"/>
  <c r="CH707" i="1"/>
  <c r="CH570" i="1"/>
  <c r="CH447" i="1"/>
  <c r="CL577" i="1"/>
  <c r="CL585" i="1"/>
  <c r="CK278" i="1"/>
  <c r="CK274" i="1"/>
  <c r="CK324" i="1"/>
  <c r="CJ145" i="1"/>
  <c r="CJ778" i="1"/>
  <c r="CJ186" i="1"/>
  <c r="CI348" i="1"/>
  <c r="CI616" i="1"/>
  <c r="CI436" i="1"/>
  <c r="CI805" i="1"/>
  <c r="CI450" i="1"/>
  <c r="CI615" i="1"/>
  <c r="CH688" i="1"/>
  <c r="CH177" i="1"/>
  <c r="CH241" i="1"/>
  <c r="CL160" i="1"/>
  <c r="CL609" i="1"/>
  <c r="CL790" i="1"/>
  <c r="CK254" i="1"/>
  <c r="CK716" i="1"/>
  <c r="CJ779" i="1"/>
  <c r="CL634" i="1"/>
  <c r="CK372" i="1"/>
  <c r="CK58" i="1"/>
  <c r="CK799" i="1"/>
  <c r="CJ650" i="1"/>
  <c r="CJ516" i="1"/>
  <c r="CJ89" i="1"/>
  <c r="CI26" i="1"/>
  <c r="CI424" i="1"/>
  <c r="CI341" i="1"/>
  <c r="CH508" i="1"/>
  <c r="CH599" i="1"/>
  <c r="CH181" i="1"/>
  <c r="CL40" i="1"/>
  <c r="CL179" i="1"/>
  <c r="CL122" i="1"/>
  <c r="CK614" i="1"/>
  <c r="CK290" i="1"/>
  <c r="CK476" i="1"/>
  <c r="CJ134" i="1"/>
  <c r="CJ25" i="1"/>
  <c r="CJ784" i="1"/>
  <c r="CI776" i="1"/>
  <c r="CI802" i="1"/>
  <c r="CI747" i="1"/>
  <c r="CH777" i="1"/>
  <c r="CH522" i="1"/>
  <c r="CH770" i="1"/>
  <c r="CL635" i="1"/>
  <c r="CL598" i="1"/>
  <c r="CK342" i="1"/>
  <c r="CK748" i="1"/>
  <c r="CK464" i="1"/>
  <c r="CJ326" i="1"/>
  <c r="CJ387" i="1"/>
  <c r="CJ689" i="1"/>
  <c r="CI473" i="1"/>
  <c r="CI667" i="1"/>
  <c r="CI662" i="1"/>
  <c r="CH149" i="1"/>
  <c r="CH283" i="1"/>
  <c r="CH607" i="1"/>
  <c r="CL507" i="1"/>
  <c r="CL73" i="1"/>
  <c r="CL409" i="1"/>
  <c r="CK15" i="1"/>
  <c r="CK459" i="1"/>
  <c r="CK468" i="1"/>
  <c r="CJ456" i="1"/>
  <c r="CJ373" i="1"/>
  <c r="CJ430" i="1"/>
  <c r="CI125" i="1"/>
  <c r="CI406" i="1"/>
  <c r="CI273" i="1"/>
  <c r="CH185" i="1"/>
  <c r="CH478" i="1"/>
  <c r="CH251" i="1"/>
  <c r="CL169" i="1"/>
  <c r="CL455" i="1"/>
  <c r="CK187" i="1"/>
  <c r="CK532" i="1"/>
  <c r="CK256" i="1"/>
  <c r="CJ701" i="1"/>
  <c r="CJ623" i="1"/>
  <c r="CJ282" i="1"/>
  <c r="CI67" i="1"/>
  <c r="CI556" i="1"/>
  <c r="CI810" i="1"/>
  <c r="CH209" i="1"/>
  <c r="CH397" i="1"/>
  <c r="CH135" i="1"/>
  <c r="CL151" i="1"/>
  <c r="CL715" i="1"/>
  <c r="CL700" i="1"/>
  <c r="CK34" i="1"/>
  <c r="CK57" i="1"/>
  <c r="CK116" i="1"/>
  <c r="CJ12" i="1"/>
  <c r="CJ452" i="1"/>
  <c r="CJ407" i="1"/>
  <c r="CI118" i="1"/>
  <c r="CI592" i="1"/>
  <c r="CI223" i="1"/>
  <c r="CH75" i="1"/>
  <c r="CH412" i="1"/>
  <c r="CH596" i="1"/>
  <c r="CL94" i="1"/>
  <c r="CL646" i="1"/>
  <c r="CK37" i="1"/>
  <c r="CK765" i="1"/>
  <c r="CK239" i="1"/>
  <c r="CJ27" i="1"/>
  <c r="CJ8" i="1"/>
  <c r="CJ572" i="1"/>
  <c r="CI733" i="1"/>
  <c r="CI184" i="1"/>
  <c r="CI130" i="1"/>
  <c r="CH352" i="1"/>
  <c r="CH396" i="1"/>
  <c r="CH571" i="1"/>
  <c r="CL32" i="1"/>
  <c r="CL347" i="1"/>
  <c r="CK104" i="1"/>
  <c r="CK63" i="1"/>
  <c r="CK18" i="1"/>
  <c r="CJ304" i="1"/>
  <c r="CJ337" i="1"/>
  <c r="CJ359" i="1"/>
  <c r="CI56" i="1"/>
  <c r="CI268" i="1"/>
  <c r="CI60" i="1"/>
  <c r="CH41" i="1"/>
  <c r="CH309" i="1"/>
  <c r="CH641" i="1"/>
  <c r="CL498" i="1"/>
  <c r="CL170" i="1"/>
  <c r="CK196" i="1"/>
  <c r="CK336" i="1"/>
  <c r="CK357" i="1"/>
  <c r="CJ128" i="1"/>
  <c r="CJ29" i="1"/>
  <c r="CJ202" i="1"/>
  <c r="CI735" i="1"/>
  <c r="CI764" i="1"/>
  <c r="CI266" i="1"/>
  <c r="CH270" i="1"/>
  <c r="CH573" i="1"/>
  <c r="CH86" i="1"/>
  <c r="CL385" i="1"/>
  <c r="CI64" i="1"/>
  <c r="CH84" i="1"/>
  <c r="CH486" i="1"/>
  <c r="CH413" i="1"/>
  <c r="CL132" i="1"/>
  <c r="CL234" i="1"/>
  <c r="CL231" i="1"/>
  <c r="CK499" i="1"/>
  <c r="CK38" i="1"/>
  <c r="CK102" i="1"/>
  <c r="CJ43" i="1"/>
  <c r="CJ245" i="1"/>
  <c r="CJ93" i="1"/>
  <c r="CI378" i="1"/>
  <c r="CI682" i="1"/>
  <c r="CI349" i="1"/>
  <c r="CH398" i="1"/>
  <c r="CH61" i="1"/>
  <c r="CH113" i="1"/>
  <c r="CH176" i="1"/>
  <c r="CI512" i="1"/>
  <c r="CJ46" i="1"/>
  <c r="CK53" i="1"/>
  <c r="CH51" i="1"/>
  <c r="CI79" i="1"/>
  <c r="CJ749" i="1"/>
  <c r="CK335" i="1"/>
  <c r="CL632" i="1"/>
  <c r="CH632" i="1"/>
  <c r="CI426" i="1"/>
  <c r="CJ59" i="1"/>
  <c r="CK429" i="1"/>
  <c r="CL161" i="1"/>
  <c r="CH161" i="1"/>
  <c r="CI423" i="1"/>
  <c r="CJ24" i="1"/>
  <c r="CK137" i="1"/>
  <c r="CL98" i="1"/>
  <c r="CH98" i="1"/>
  <c r="CJ219" i="1"/>
  <c r="CK463" i="1"/>
  <c r="CH621" i="1"/>
  <c r="CI314" i="1"/>
  <c r="CJ182" i="1"/>
  <c r="CL90" i="1"/>
  <c r="CH90" i="1"/>
  <c r="CI356" i="1"/>
  <c r="CJ201" i="1"/>
  <c r="CK35" i="1"/>
  <c r="CL564" i="1"/>
  <c r="CH564" i="1"/>
  <c r="CI7" i="1"/>
  <c r="CJ687" i="1"/>
  <c r="CK229" i="1"/>
  <c r="CI501" i="1"/>
  <c r="CJ39" i="1"/>
  <c r="CK588" i="1"/>
  <c r="CL195" i="1"/>
  <c r="CH195" i="1"/>
  <c r="CI175" i="1"/>
  <c r="CJ401" i="1"/>
  <c r="CK92" i="1"/>
  <c r="CL243" i="1"/>
  <c r="CH243" i="1"/>
  <c r="CI211" i="1"/>
  <c r="CJ681" i="1"/>
  <c r="CK579" i="1"/>
  <c r="CL719" i="1"/>
  <c r="CH719" i="1"/>
  <c r="CI390" i="1"/>
  <c r="CJ437" i="1"/>
  <c r="CK74" i="1"/>
  <c r="CH228" i="1"/>
  <c r="CI68" i="1"/>
  <c r="CJ280" i="1"/>
  <c r="CK475" i="1"/>
  <c r="CI65" i="1"/>
  <c r="CJ780" i="1"/>
  <c r="CK673" i="1"/>
  <c r="CL625" i="1"/>
  <c r="CH625" i="1"/>
  <c r="CI162" i="1"/>
  <c r="CJ620" i="1"/>
  <c r="CK362" i="1"/>
  <c r="CL17" i="1"/>
  <c r="CH17" i="1"/>
  <c r="CI381" i="1"/>
  <c r="CJ147" i="1"/>
  <c r="CK78" i="1"/>
  <c r="CL155" i="1"/>
  <c r="CH155" i="1"/>
  <c r="CI112" i="1"/>
  <c r="CJ227" i="1"/>
  <c r="CK370" i="1"/>
  <c r="CL461" i="1"/>
  <c r="CH461" i="1"/>
  <c r="CI48" i="1"/>
  <c r="CJ731" i="1"/>
  <c r="CK255" i="1"/>
  <c r="CI76" i="1"/>
  <c r="CJ252" i="1"/>
  <c r="CK16" i="1"/>
  <c r="CL71" i="1"/>
  <c r="CH71" i="1"/>
  <c r="CI9" i="1"/>
  <c r="CJ553" i="1"/>
  <c r="CK525" i="1"/>
  <c r="CL582" i="1"/>
  <c r="CH582" i="1"/>
  <c r="CI371" i="1"/>
  <c r="CJ613" i="1"/>
  <c r="CK319" i="1"/>
  <c r="CL10" i="1"/>
  <c r="CH10" i="1"/>
  <c r="CI133" i="1"/>
  <c r="CJ127" i="1"/>
  <c r="CK158" i="1"/>
  <c r="CH3" i="1"/>
  <c r="CI5" i="1"/>
  <c r="CL374" i="1"/>
  <c r="CK139" i="1"/>
  <c r="CK259" i="1"/>
  <c r="CK109" i="1"/>
  <c r="CJ327" i="1"/>
  <c r="CJ307" i="1"/>
  <c r="CI570" i="1"/>
  <c r="CI447" i="1"/>
  <c r="CH820" i="1"/>
  <c r="CH585" i="1"/>
  <c r="CL324" i="1"/>
  <c r="CK778" i="1"/>
  <c r="CK348" i="1"/>
  <c r="CJ616" i="1"/>
  <c r="CJ450" i="1"/>
  <c r="CJ688" i="1"/>
  <c r="CI241" i="1"/>
  <c r="CH160" i="1"/>
  <c r="CH790" i="1"/>
  <c r="CL716" i="1"/>
  <c r="CL779" i="1"/>
  <c r="CK89" i="1"/>
  <c r="CJ424" i="1"/>
  <c r="CJ341" i="1"/>
  <c r="CI599" i="1"/>
  <c r="CI703" i="1"/>
  <c r="CH179" i="1"/>
  <c r="CL290" i="1"/>
  <c r="CL134" i="1"/>
  <c r="CK784" i="1"/>
  <c r="CJ802" i="1"/>
  <c r="CJ777" i="1"/>
  <c r="CI770" i="1"/>
  <c r="CH305" i="1"/>
  <c r="CH635" i="1"/>
  <c r="CL748" i="1"/>
  <c r="CL326" i="1"/>
  <c r="CK689" i="1"/>
  <c r="CJ667" i="1"/>
  <c r="CJ149" i="1"/>
  <c r="CI607" i="1"/>
  <c r="CH507" i="1"/>
  <c r="CH409" i="1"/>
  <c r="CL468" i="1"/>
  <c r="CK373" i="1"/>
  <c r="CK125" i="1"/>
  <c r="CJ273" i="1"/>
  <c r="CI478" i="1"/>
  <c r="CI251" i="1"/>
  <c r="CH455" i="1"/>
  <c r="CL256" i="1"/>
  <c r="CK623" i="1"/>
  <c r="CK67" i="1"/>
  <c r="CJ810" i="1"/>
  <c r="CI397" i="1"/>
  <c r="CI135" i="1"/>
  <c r="CH151" i="1"/>
  <c r="CH700" i="1"/>
  <c r="CL116" i="1"/>
  <c r="CK452" i="1"/>
  <c r="CK118" i="1"/>
  <c r="CJ223" i="1"/>
  <c r="CI412" i="1"/>
  <c r="CI596" i="1"/>
  <c r="CH30" i="1"/>
  <c r="CH646" i="1"/>
  <c r="CK8" i="1"/>
  <c r="CK733" i="1"/>
  <c r="CJ130" i="1"/>
  <c r="CJ352" i="1"/>
  <c r="CI571" i="1"/>
  <c r="CH32" i="1"/>
  <c r="CH375" i="1"/>
  <c r="CL18" i="1"/>
  <c r="CK337" i="1"/>
  <c r="CK56" i="1"/>
  <c r="CJ60" i="1"/>
  <c r="CI309" i="1"/>
  <c r="CI368" i="1"/>
  <c r="CH170" i="1"/>
  <c r="CL336" i="1"/>
  <c r="CL357" i="1"/>
  <c r="CK29" i="1"/>
  <c r="CK735" i="1"/>
  <c r="CJ266" i="1"/>
  <c r="CI573" i="1"/>
  <c r="CI602" i="1"/>
  <c r="CH385" i="1"/>
  <c r="CJ84" i="1"/>
  <c r="CI413" i="1"/>
  <c r="CI661" i="1"/>
  <c r="CH234" i="1"/>
  <c r="CL38" i="1"/>
  <c r="CL43" i="1"/>
  <c r="CK93" i="1"/>
  <c r="CJ682" i="1"/>
  <c r="CJ398" i="1"/>
  <c r="CI113" i="1"/>
  <c r="CI176" i="1"/>
  <c r="CK46" i="1"/>
  <c r="CH53" i="1"/>
  <c r="CJ79" i="1"/>
  <c r="CL335" i="1"/>
  <c r="CI632" i="1"/>
  <c r="CK59" i="1"/>
  <c r="CH429" i="1"/>
  <c r="CI161" i="1"/>
  <c r="CK24" i="1"/>
  <c r="CH137" i="1"/>
  <c r="CL463" i="1"/>
  <c r="CI621" i="1"/>
  <c r="CJ314" i="1"/>
  <c r="CI90" i="1"/>
  <c r="CK201" i="1"/>
  <c r="CH35" i="1"/>
  <c r="CJ7" i="1"/>
  <c r="CL229" i="1"/>
  <c r="CK39" i="1"/>
  <c r="CH588" i="1"/>
  <c r="CJ175" i="1"/>
  <c r="CL92" i="1"/>
  <c r="CI243" i="1"/>
  <c r="CK681" i="1"/>
  <c r="CH579" i="1"/>
  <c r="CI719" i="1"/>
  <c r="CK437" i="1"/>
  <c r="CH74" i="1"/>
  <c r="CJ68" i="1"/>
  <c r="CL475" i="1"/>
  <c r="CJ65" i="1"/>
  <c r="CI625" i="1"/>
  <c r="CK620" i="1"/>
  <c r="CH362" i="1"/>
  <c r="CJ381" i="1"/>
  <c r="CL78" i="1"/>
  <c r="CI155" i="1"/>
  <c r="CK227" i="1"/>
  <c r="CH370" i="1"/>
  <c r="CJ48" i="1"/>
  <c r="CJ76" i="1"/>
  <c r="CL16" i="1"/>
  <c r="CI71" i="1"/>
  <c r="CK553" i="1"/>
  <c r="CH525" i="1"/>
  <c r="CJ371" i="1"/>
  <c r="CL319" i="1"/>
  <c r="CI10" i="1"/>
  <c r="CK127" i="1"/>
  <c r="CH158" i="1"/>
  <c r="CI3" i="1"/>
  <c r="CH263" i="1"/>
  <c r="CL259" i="1"/>
  <c r="CK707" i="1"/>
  <c r="CJ820" i="1"/>
  <c r="CH274" i="1"/>
  <c r="CL186" i="1"/>
  <c r="CK177" i="1"/>
  <c r="CI609" i="1"/>
  <c r="CH716" i="1"/>
  <c r="CJ634" i="1"/>
  <c r="CI372" i="1"/>
  <c r="CL89" i="1"/>
  <c r="CK341" i="1"/>
  <c r="CJ703" i="1"/>
  <c r="CI614" i="1"/>
  <c r="CL784" i="1"/>
  <c r="CK777" i="1"/>
  <c r="CJ198" i="1"/>
  <c r="CI342" i="1"/>
  <c r="CL689" i="1"/>
  <c r="CK662" i="1"/>
  <c r="CJ771" i="1"/>
  <c r="CI15" i="1"/>
  <c r="CL430" i="1"/>
  <c r="CK273" i="1"/>
  <c r="CJ21" i="1"/>
  <c r="CI187" i="1"/>
  <c r="CL282" i="1"/>
  <c r="CK810" i="1"/>
  <c r="CJ45" i="1"/>
  <c r="CI34" i="1"/>
  <c r="CH12" i="1"/>
  <c r="CK223" i="1"/>
  <c r="CJ488" i="1"/>
  <c r="CI37" i="1"/>
  <c r="CH27" i="1"/>
  <c r="CK130" i="1"/>
  <c r="CJ88" i="1"/>
  <c r="CI375" i="1"/>
  <c r="CH18" i="1"/>
  <c r="CJ641" i="1"/>
  <c r="CI316" i="1"/>
  <c r="CL182" i="1"/>
  <c r="CJ90" i="1"/>
  <c r="CK356" i="1"/>
  <c r="CH201" i="1"/>
  <c r="CJ564" i="1"/>
  <c r="CL687" i="1"/>
  <c r="CI229" i="1"/>
  <c r="CK501" i="1"/>
  <c r="CH39" i="1"/>
  <c r="CJ195" i="1"/>
  <c r="CI92" i="1"/>
  <c r="CK211" i="1"/>
  <c r="CH681" i="1"/>
  <c r="CJ719" i="1"/>
  <c r="CJ707" i="1"/>
  <c r="CI379" i="1"/>
  <c r="CH577" i="1"/>
  <c r="CL274" i="1"/>
  <c r="CL145" i="1"/>
  <c r="CK186" i="1"/>
  <c r="CJ436" i="1"/>
  <c r="CK805" i="1"/>
  <c r="CJ615" i="1"/>
  <c r="CI177" i="1"/>
  <c r="CI267" i="1"/>
  <c r="CH609" i="1"/>
  <c r="CH634" i="1"/>
  <c r="CH384" i="1"/>
  <c r="CL799" i="1"/>
  <c r="CK516" i="1"/>
  <c r="CK26" i="1"/>
  <c r="CJ508" i="1"/>
  <c r="CI181" i="1"/>
  <c r="CH40" i="1"/>
  <c r="CH122" i="1"/>
  <c r="CL476" i="1"/>
  <c r="CK25" i="1"/>
  <c r="CK776" i="1"/>
  <c r="CJ747" i="1"/>
  <c r="CI522" i="1"/>
  <c r="CI198" i="1"/>
  <c r="CH598" i="1"/>
  <c r="CK387" i="1"/>
  <c r="CK473" i="1"/>
  <c r="CJ662" i="1"/>
  <c r="CI283" i="1"/>
  <c r="CI771" i="1"/>
  <c r="CH73" i="1"/>
  <c r="CL459" i="1"/>
  <c r="CL456" i="1"/>
  <c r="CK430" i="1"/>
  <c r="CJ406" i="1"/>
  <c r="CJ185" i="1"/>
  <c r="CI21" i="1"/>
  <c r="CH169" i="1"/>
  <c r="CL532" i="1"/>
  <c r="CL701" i="1"/>
  <c r="CK282" i="1"/>
  <c r="CJ556" i="1"/>
  <c r="CJ209" i="1"/>
  <c r="CI45" i="1"/>
  <c r="CH715" i="1"/>
  <c r="CL57" i="1"/>
  <c r="CL12" i="1"/>
  <c r="CK407" i="1"/>
  <c r="CJ592" i="1"/>
  <c r="CJ75" i="1"/>
  <c r="CI488" i="1"/>
  <c r="CH94" i="1"/>
  <c r="CL765" i="1"/>
  <c r="CL27" i="1"/>
  <c r="CK572" i="1"/>
  <c r="CJ184" i="1"/>
  <c r="CI396" i="1"/>
  <c r="CI88" i="1"/>
  <c r="CH347" i="1"/>
  <c r="CL63" i="1"/>
  <c r="CL304" i="1"/>
  <c r="CK359" i="1"/>
  <c r="CJ268" i="1"/>
  <c r="CJ41" i="1"/>
  <c r="CI641" i="1"/>
  <c r="CH498" i="1"/>
  <c r="CH316" i="1"/>
  <c r="CK202" i="1"/>
  <c r="CJ764" i="1"/>
  <c r="CJ270" i="1"/>
  <c r="CI86" i="1"/>
  <c r="CJ64" i="1"/>
  <c r="CI486" i="1"/>
  <c r="CH132" i="1"/>
  <c r="CH231" i="1"/>
  <c r="CL102" i="1"/>
  <c r="CK245" i="1"/>
  <c r="CK378" i="1"/>
  <c r="CJ349" i="1"/>
  <c r="CI61" i="1"/>
  <c r="CJ512" i="1"/>
  <c r="CI51" i="1"/>
  <c r="CK749" i="1"/>
  <c r="CH335" i="1"/>
  <c r="CJ426" i="1"/>
  <c r="CL429" i="1"/>
  <c r="CJ423" i="1"/>
  <c r="CL137" i="1"/>
  <c r="CI98" i="1"/>
  <c r="CK219" i="1"/>
  <c r="CH463" i="1"/>
  <c r="CK182" i="1"/>
  <c r="CJ356" i="1"/>
  <c r="CL35" i="1"/>
  <c r="CI564" i="1"/>
  <c r="CK687" i="1"/>
  <c r="CH229" i="1"/>
  <c r="CJ501" i="1"/>
  <c r="CL588" i="1"/>
  <c r="CI195" i="1"/>
  <c r="CK401" i="1"/>
  <c r="CH92" i="1"/>
  <c r="CJ211" i="1"/>
  <c r="CL579" i="1"/>
  <c r="CJ390" i="1"/>
  <c r="CL74" i="1"/>
  <c r="CI228" i="1"/>
  <c r="CK280" i="1"/>
  <c r="CH475" i="1"/>
  <c r="CK780" i="1"/>
  <c r="CH673" i="1"/>
  <c r="CJ162" i="1"/>
  <c r="CI17" i="1"/>
  <c r="CK147" i="1"/>
  <c r="CH78" i="1"/>
  <c r="CJ112" i="1"/>
  <c r="CL370" i="1"/>
  <c r="CI461" i="1"/>
  <c r="CK731" i="1"/>
  <c r="CH255" i="1"/>
  <c r="CK252" i="1"/>
  <c r="CH16" i="1"/>
  <c r="CJ9" i="1"/>
  <c r="CL525" i="1"/>
  <c r="CI582" i="1"/>
  <c r="CK613" i="1"/>
  <c r="CH319" i="1"/>
  <c r="CJ133" i="1"/>
  <c r="CL158" i="1"/>
  <c r="CJ5" i="1"/>
  <c r="CH303" i="1"/>
  <c r="CH374" i="1"/>
  <c r="CL327" i="1"/>
  <c r="CK307" i="1"/>
  <c r="CJ447" i="1"/>
  <c r="CJ379" i="1"/>
  <c r="CI585" i="1"/>
  <c r="CH324" i="1"/>
  <c r="CH145" i="1"/>
  <c r="CL616" i="1"/>
  <c r="CK436" i="1"/>
  <c r="CK688" i="1"/>
  <c r="CJ241" i="1"/>
  <c r="CJ160" i="1"/>
  <c r="CI790" i="1"/>
  <c r="CH779" i="1"/>
  <c r="CI384" i="1"/>
  <c r="CH799" i="1"/>
  <c r="CH650" i="1"/>
  <c r="CL424" i="1"/>
  <c r="CK508" i="1"/>
  <c r="CJ181" i="1"/>
  <c r="CI179" i="1"/>
  <c r="CI122" i="1"/>
  <c r="CH476" i="1"/>
  <c r="CH134" i="1"/>
  <c r="CL802" i="1"/>
  <c r="CK747" i="1"/>
  <c r="CJ770" i="1"/>
  <c r="CJ305" i="1"/>
  <c r="CI598" i="1"/>
  <c r="CH748" i="1"/>
  <c r="CH326" i="1"/>
  <c r="CL667" i="1"/>
  <c r="CK149" i="1"/>
  <c r="CJ607" i="1"/>
  <c r="CJ507" i="1"/>
  <c r="CI409" i="1"/>
  <c r="CH468" i="1"/>
  <c r="CH456" i="1"/>
  <c r="CL406" i="1"/>
  <c r="CK185" i="1"/>
  <c r="CJ251" i="1"/>
  <c r="CI455" i="1"/>
  <c r="CH532" i="1"/>
  <c r="CH701" i="1"/>
  <c r="CL67" i="1"/>
  <c r="CK209" i="1"/>
  <c r="CK397" i="1"/>
  <c r="CJ151" i="1"/>
  <c r="CI715" i="1"/>
  <c r="CH57" i="1"/>
  <c r="CL407" i="1"/>
  <c r="CL118" i="1"/>
  <c r="CK75" i="1"/>
  <c r="CJ596" i="1"/>
  <c r="CJ30" i="1"/>
  <c r="CI646" i="1"/>
  <c r="CH765" i="1"/>
  <c r="CL572" i="1"/>
  <c r="CL733" i="1"/>
  <c r="CK352" i="1"/>
  <c r="CK396" i="1"/>
  <c r="CJ32" i="1"/>
  <c r="CI347" i="1"/>
  <c r="CH63" i="1"/>
  <c r="CL359" i="1"/>
  <c r="CL56" i="1"/>
  <c r="CK60" i="1"/>
  <c r="CK309" i="1"/>
  <c r="CJ498" i="1"/>
  <c r="CI170" i="1"/>
  <c r="CH336" i="1"/>
  <c r="CH357" i="1"/>
  <c r="CL202" i="1"/>
  <c r="CL764" i="1"/>
  <c r="CK266" i="1"/>
  <c r="CK573" i="1"/>
  <c r="CJ86" i="1"/>
  <c r="CJ385" i="1"/>
  <c r="CK84" i="1"/>
  <c r="CK486" i="1"/>
  <c r="CJ661" i="1"/>
  <c r="CI234" i="1"/>
  <c r="CI231" i="1"/>
  <c r="CH38" i="1"/>
  <c r="CH102" i="1"/>
  <c r="CL93" i="1"/>
  <c r="CL682" i="1"/>
  <c r="CK398" i="1"/>
  <c r="CK61" i="1"/>
  <c r="CJ176" i="1"/>
  <c r="CL46" i="1"/>
  <c r="CH46" i="1"/>
  <c r="CJ51" i="1"/>
  <c r="CL749" i="1"/>
  <c r="CI335" i="1"/>
  <c r="CJ632" i="1"/>
  <c r="CH59" i="1"/>
  <c r="CJ161" i="1"/>
  <c r="CK423" i="1"/>
  <c r="CH24" i="1"/>
  <c r="CJ98" i="1"/>
  <c r="CH219" i="1"/>
  <c r="CI752" i="1"/>
  <c r="CL109" i="1"/>
  <c r="CK570" i="1"/>
  <c r="CI577" i="1"/>
  <c r="CI278" i="1"/>
  <c r="CL348" i="1"/>
  <c r="CL805" i="1"/>
  <c r="CK615" i="1"/>
  <c r="CJ267" i="1"/>
  <c r="CI254" i="1"/>
  <c r="CH58" i="1"/>
  <c r="CK599" i="1"/>
  <c r="CJ40" i="1"/>
  <c r="CH290" i="1"/>
  <c r="CK522" i="1"/>
  <c r="CI635" i="1"/>
  <c r="CH464" i="1"/>
  <c r="CL473" i="1"/>
  <c r="CK283" i="1"/>
  <c r="CI73" i="1"/>
  <c r="CH459" i="1"/>
  <c r="CK478" i="1"/>
  <c r="CI169" i="1"/>
  <c r="CH256" i="1"/>
  <c r="CL556" i="1"/>
  <c r="CJ135" i="1"/>
  <c r="CI700" i="1"/>
  <c r="CH116" i="1"/>
  <c r="CL592" i="1"/>
  <c r="CK412" i="1"/>
  <c r="CI94" i="1"/>
  <c r="CH239" i="1"/>
  <c r="CL184" i="1"/>
  <c r="CJ571" i="1"/>
  <c r="CI104" i="1"/>
  <c r="CH304" i="1"/>
  <c r="CK41" i="1"/>
  <c r="CJ368" i="1"/>
  <c r="CI196" i="1"/>
  <c r="CH128" i="1"/>
  <c r="CL735" i="1"/>
  <c r="CK270" i="1"/>
  <c r="CJ602" i="1"/>
  <c r="CK64" i="1"/>
  <c r="CJ413" i="1"/>
  <c r="CJ132" i="1"/>
  <c r="CI499" i="1"/>
  <c r="CH43" i="1"/>
  <c r="CL378" i="1"/>
  <c r="CK349" i="1"/>
  <c r="CJ113" i="1"/>
  <c r="CK512" i="1"/>
  <c r="CI53" i="1"/>
  <c r="CK79" i="1"/>
  <c r="CH749" i="1"/>
  <c r="CK426" i="1"/>
  <c r="CI429" i="1"/>
  <c r="CL24" i="1"/>
  <c r="CI137" i="1"/>
  <c r="CL219" i="1"/>
  <c r="CI463" i="1"/>
  <c r="CJ621" i="1"/>
  <c r="CK314" i="1"/>
  <c r="CH182" i="1"/>
  <c r="CL201" i="1"/>
  <c r="CI35" i="1"/>
  <c r="CK7" i="1"/>
  <c r="CH687" i="1"/>
  <c r="CL39" i="1"/>
  <c r="CI588" i="1"/>
  <c r="CK175" i="1"/>
  <c r="CH401" i="1"/>
  <c r="CJ243" i="1"/>
  <c r="CI579" i="1"/>
  <c r="CK390" i="1"/>
  <c r="CJ752" i="1"/>
  <c r="CI139" i="1"/>
  <c r="CL707" i="1"/>
  <c r="CK820" i="1"/>
  <c r="CJ274" i="1"/>
  <c r="CH186" i="1"/>
  <c r="CH805" i="1"/>
  <c r="CL241" i="1"/>
  <c r="CJ790" i="1"/>
  <c r="CI779" i="1"/>
  <c r="CJ384" i="1"/>
  <c r="CI650" i="1"/>
  <c r="CH424" i="1"/>
  <c r="CK703" i="1"/>
  <c r="CJ614" i="1"/>
  <c r="CI25" i="1"/>
  <c r="CL777" i="1"/>
  <c r="CK305" i="1"/>
  <c r="CJ748" i="1"/>
  <c r="CH689" i="1"/>
  <c r="CL283" i="1"/>
  <c r="CK73" i="1"/>
  <c r="CI468" i="1"/>
  <c r="CH125" i="1"/>
  <c r="CL251" i="1"/>
  <c r="CJ455" i="1"/>
  <c r="CI701" i="1"/>
  <c r="CH556" i="1"/>
  <c r="CK45" i="1"/>
  <c r="CJ34" i="1"/>
  <c r="CI452" i="1"/>
  <c r="CL75" i="1"/>
  <c r="CK30" i="1"/>
  <c r="CJ765" i="1"/>
  <c r="CH572" i="1"/>
  <c r="CL396" i="1"/>
  <c r="CK347" i="1"/>
  <c r="CI18" i="1"/>
  <c r="CH56" i="1"/>
  <c r="CL641" i="1"/>
  <c r="CJ316" i="1"/>
  <c r="CI128" i="1"/>
  <c r="CH764" i="1"/>
  <c r="CK602" i="1"/>
  <c r="CK132" i="1"/>
  <c r="CJ38" i="1"/>
  <c r="CH93" i="1"/>
  <c r="CL61" i="1"/>
  <c r="CH512" i="1"/>
  <c r="CL79" i="1"/>
  <c r="CK632" i="1"/>
  <c r="CJ429" i="1"/>
  <c r="CI24" i="1"/>
  <c r="CI219" i="1"/>
  <c r="CH314" i="1"/>
  <c r="CL356" i="1"/>
  <c r="CK564" i="1"/>
  <c r="CJ229" i="1"/>
  <c r="CI39" i="1"/>
  <c r="CH175" i="1"/>
  <c r="CL211" i="1"/>
  <c r="CK719" i="1"/>
  <c r="CI437" i="1"/>
  <c r="CK228" i="1"/>
  <c r="CH68" i="1"/>
  <c r="CJ475" i="1"/>
  <c r="CK65" i="1"/>
  <c r="CH780" i="1"/>
  <c r="CJ625" i="1"/>
  <c r="CL620" i="1"/>
  <c r="CI362" i="1"/>
  <c r="CK381" i="1"/>
  <c r="CH147" i="1"/>
  <c r="CJ155" i="1"/>
  <c r="CL227" i="1"/>
  <c r="CI370" i="1"/>
  <c r="CK48" i="1"/>
  <c r="CH731" i="1"/>
  <c r="CL76" i="1"/>
  <c r="CI252" i="1"/>
  <c r="CK71" i="1"/>
  <c r="CH9" i="1"/>
  <c r="CJ525" i="1"/>
  <c r="CL371" i="1"/>
  <c r="CI613" i="1"/>
  <c r="CK10" i="1"/>
  <c r="CH133" i="1"/>
  <c r="CJ158" i="1"/>
  <c r="CH259" i="1"/>
  <c r="CK577" i="1"/>
  <c r="CH348" i="1"/>
  <c r="CH450" i="1"/>
  <c r="CJ254" i="1"/>
  <c r="CI516" i="1"/>
  <c r="CK40" i="1"/>
  <c r="CH784" i="1"/>
  <c r="CH473" i="1"/>
  <c r="CL607" i="1"/>
  <c r="CI456" i="1"/>
  <c r="CJ187" i="1"/>
  <c r="CJ57" i="1"/>
  <c r="CK94" i="1"/>
  <c r="CJ375" i="1"/>
  <c r="CJ196" i="1"/>
  <c r="CL486" i="1"/>
  <c r="CL113" i="1"/>
  <c r="CK161" i="1"/>
  <c r="CL7" i="1"/>
  <c r="CL390" i="1"/>
  <c r="CI475" i="1"/>
  <c r="CI620" i="1"/>
  <c r="CJ78" i="1"/>
  <c r="CH48" i="1"/>
  <c r="CK76" i="1"/>
  <c r="CK371" i="1"/>
  <c r="CI374" i="1"/>
  <c r="CH327" i="1"/>
  <c r="CK379" i="1"/>
  <c r="CJ278" i="1"/>
  <c r="CI778" i="1"/>
  <c r="CK609" i="1"/>
  <c r="CI799" i="1"/>
  <c r="CH26" i="1"/>
  <c r="CJ122" i="1"/>
  <c r="CI134" i="1"/>
  <c r="CH802" i="1"/>
  <c r="CK198" i="1"/>
  <c r="CJ342" i="1"/>
  <c r="CI387" i="1"/>
  <c r="CL149" i="1"/>
  <c r="CK507" i="1"/>
  <c r="CJ459" i="1"/>
  <c r="CH430" i="1"/>
  <c r="CK169" i="1"/>
  <c r="CI256" i="1"/>
  <c r="CH67" i="1"/>
  <c r="CL135" i="1"/>
  <c r="CJ700" i="1"/>
  <c r="CI12" i="1"/>
  <c r="CH592" i="1"/>
  <c r="CK488" i="1"/>
  <c r="CJ37" i="1"/>
  <c r="CI8" i="1"/>
  <c r="CL352" i="1"/>
  <c r="CK32" i="1"/>
  <c r="CJ63" i="1"/>
  <c r="CH359" i="1"/>
  <c r="CL309" i="1"/>
  <c r="CK170" i="1"/>
  <c r="CI357" i="1"/>
  <c r="CH735" i="1"/>
  <c r="CL86" i="1"/>
  <c r="CK661" i="1"/>
  <c r="CJ499" i="1"/>
  <c r="CI245" i="1"/>
  <c r="CL398" i="1"/>
  <c r="CL512" i="1"/>
  <c r="CK51" i="1"/>
  <c r="CJ335" i="1"/>
  <c r="CI59" i="1"/>
  <c r="CH423" i="1"/>
  <c r="CL314" i="1"/>
  <c r="CK90" i="1"/>
  <c r="CJ35" i="1"/>
  <c r="CI687" i="1"/>
  <c r="CH501" i="1"/>
  <c r="CL175" i="1"/>
  <c r="CK243" i="1"/>
  <c r="CJ579" i="1"/>
  <c r="CL437" i="1"/>
  <c r="CI74" i="1"/>
  <c r="CK68" i="1"/>
  <c r="CH280" i="1"/>
  <c r="CI780" i="1"/>
  <c r="CK625" i="1"/>
  <c r="CH162" i="1"/>
  <c r="CJ362" i="1"/>
  <c r="CL381" i="1"/>
  <c r="CI147" i="1"/>
  <c r="CK155" i="1"/>
  <c r="CH112" i="1"/>
  <c r="CJ370" i="1"/>
  <c r="CL48" i="1"/>
  <c r="CI731" i="1"/>
  <c r="CL252" i="1"/>
  <c r="CI16" i="1"/>
  <c r="CK9" i="1"/>
  <c r="CH553" i="1"/>
  <c r="CJ582" i="1"/>
  <c r="CL613" i="1"/>
  <c r="CI319" i="1"/>
  <c r="CK133" i="1"/>
  <c r="CH127" i="1"/>
  <c r="CJ3" i="1"/>
  <c r="CI476" i="1"/>
  <c r="CI43" i="1"/>
  <c r="CJ53" i="1"/>
  <c r="CH426" i="1"/>
  <c r="CK621" i="1"/>
  <c r="CI681" i="1"/>
  <c r="CL68" i="1"/>
  <c r="CL780" i="1"/>
  <c r="CH620" i="1"/>
  <c r="CI78" i="1"/>
  <c r="CJ461" i="1"/>
  <c r="CI255" i="1"/>
  <c r="CL9" i="1"/>
  <c r="CH371" i="1"/>
  <c r="CI127" i="1"/>
  <c r="CJ303" i="1"/>
  <c r="CL570" i="1"/>
  <c r="CI324" i="1"/>
  <c r="CK267" i="1"/>
  <c r="CJ372" i="1"/>
  <c r="CL508" i="1"/>
  <c r="CJ290" i="1"/>
  <c r="CL522" i="1"/>
  <c r="CI464" i="1"/>
  <c r="CJ409" i="1"/>
  <c r="CH406" i="1"/>
  <c r="CI623" i="1"/>
  <c r="CH407" i="1"/>
  <c r="CH733" i="1"/>
  <c r="CH268" i="1"/>
  <c r="CL270" i="1"/>
  <c r="CI102" i="1"/>
  <c r="CI46" i="1"/>
  <c r="CJ137" i="1"/>
  <c r="CH356" i="1"/>
  <c r="CH211" i="1"/>
  <c r="CL280" i="1"/>
  <c r="CL162" i="1"/>
  <c r="CL112" i="1"/>
  <c r="CJ255" i="1"/>
  <c r="CH252" i="1"/>
  <c r="CI525" i="1"/>
  <c r="CI158" i="1"/>
  <c r="CI263" i="1"/>
  <c r="CH109" i="1"/>
  <c r="CL447" i="1"/>
  <c r="CJ585" i="1"/>
  <c r="CI145" i="1"/>
  <c r="CH616" i="1"/>
  <c r="CK160" i="1"/>
  <c r="CJ716" i="1"/>
  <c r="CK634" i="1"/>
  <c r="CJ58" i="1"/>
  <c r="CH89" i="1"/>
  <c r="CL599" i="1"/>
  <c r="CK179" i="1"/>
  <c r="CH776" i="1"/>
  <c r="CL770" i="1"/>
  <c r="CJ598" i="1"/>
  <c r="CI326" i="1"/>
  <c r="CH667" i="1"/>
  <c r="CK771" i="1"/>
  <c r="CJ15" i="1"/>
  <c r="CI373" i="1"/>
  <c r="CL185" i="1"/>
  <c r="CJ532" i="1"/>
  <c r="CH282" i="1"/>
  <c r="CL397" i="1"/>
  <c r="CK715" i="1"/>
  <c r="CI116" i="1"/>
  <c r="CH118" i="1"/>
  <c r="CL596" i="1"/>
  <c r="CJ646" i="1"/>
  <c r="CI27" i="1"/>
  <c r="CH184" i="1"/>
  <c r="CK88" i="1"/>
  <c r="CJ104" i="1"/>
  <c r="CI337" i="1"/>
  <c r="CK498" i="1"/>
  <c r="CJ336" i="1"/>
  <c r="CH202" i="1"/>
  <c r="CL573" i="1"/>
  <c r="CJ231" i="1"/>
  <c r="CH682" i="1"/>
  <c r="CK176" i="1"/>
  <c r="CI749" i="1"/>
  <c r="CL423" i="1"/>
  <c r="CK98" i="1"/>
  <c r="CI201" i="1"/>
  <c r="CH7" i="1"/>
  <c r="CL501" i="1"/>
  <c r="CK195" i="1"/>
  <c r="CJ92" i="1"/>
  <c r="CH390" i="1"/>
  <c r="CJ74" i="1"/>
  <c r="CI280" i="1"/>
  <c r="CI673" i="1"/>
  <c r="CK162" i="1"/>
  <c r="CJ17" i="1"/>
  <c r="CL147" i="1"/>
  <c r="CK112" i="1"/>
  <c r="CH227" i="1"/>
  <c r="CL731" i="1"/>
  <c r="CH76" i="1"/>
  <c r="CJ16" i="1"/>
  <c r="CI553" i="1"/>
  <c r="CK582" i="1"/>
  <c r="CJ319" i="1"/>
  <c r="CL133" i="1"/>
  <c r="CK3" i="1"/>
  <c r="CH5" i="1"/>
  <c r="CK635" i="1"/>
  <c r="CK21" i="1"/>
  <c r="CL209" i="1"/>
  <c r="CK151" i="1"/>
  <c r="CI239" i="1"/>
  <c r="CL571" i="1"/>
  <c r="CI304" i="1"/>
  <c r="CK368" i="1"/>
  <c r="CI29" i="1"/>
  <c r="CK385" i="1"/>
  <c r="CK234" i="1"/>
  <c r="CH378" i="1"/>
  <c r="CH79" i="1"/>
  <c r="CL426" i="1"/>
  <c r="CJ463" i="1"/>
  <c r="CI182" i="1"/>
  <c r="CJ588" i="1"/>
  <c r="CI401" i="1"/>
  <c r="CH437" i="1"/>
  <c r="CJ228" i="1"/>
  <c r="CH65" i="1"/>
  <c r="CJ673" i="1"/>
  <c r="CK17" i="1"/>
  <c r="CH381" i="1"/>
  <c r="CI227" i="1"/>
  <c r="CK461" i="1"/>
  <c r="CJ71" i="1"/>
  <c r="CL553" i="1"/>
  <c r="CH613" i="1"/>
  <c r="CJ10" i="1"/>
  <c r="CK5" i="1"/>
  <c r="CF478" i="1"/>
  <c r="CG615" i="1"/>
  <c r="CC16" i="1"/>
  <c r="CF229" i="1"/>
  <c r="CE426" i="1"/>
  <c r="CE398" i="1"/>
  <c r="CD661" i="1"/>
  <c r="CG266" i="1"/>
  <c r="CE41" i="1"/>
  <c r="CF27" i="1"/>
  <c r="CD412" i="1"/>
  <c r="CE373" i="1"/>
  <c r="CE387" i="1"/>
  <c r="CF254" i="1"/>
  <c r="CG688" i="1"/>
  <c r="CE132" i="1"/>
  <c r="CC266" i="1"/>
  <c r="CC118" i="1"/>
  <c r="CE623" i="1"/>
  <c r="CF662" i="1"/>
  <c r="CD177" i="1"/>
  <c r="CD673" i="1"/>
  <c r="CF170" i="1"/>
  <c r="CC8" i="1"/>
  <c r="CE615" i="1"/>
  <c r="CG8" i="1"/>
  <c r="CE116" i="1"/>
  <c r="CF151" i="1"/>
  <c r="CF169" i="1"/>
  <c r="CF430" i="1"/>
  <c r="CC160" i="1"/>
  <c r="CF176" i="1"/>
  <c r="CE231" i="1"/>
  <c r="CD609" i="1"/>
  <c r="CE241" i="1"/>
  <c r="CG16" i="1"/>
  <c r="CD90" i="1"/>
  <c r="CE413" i="1"/>
  <c r="CD29" i="1"/>
  <c r="CE130" i="1"/>
  <c r="CE239" i="1"/>
  <c r="CC75" i="1"/>
  <c r="CD556" i="1"/>
  <c r="CF459" i="1"/>
  <c r="CF507" i="1"/>
  <c r="CD198" i="1"/>
  <c r="CG476" i="1"/>
  <c r="CE790" i="1"/>
  <c r="CF267" i="1"/>
  <c r="BZ25" i="1"/>
  <c r="BX476" i="1"/>
  <c r="CA290" i="1"/>
  <c r="BY122" i="1"/>
  <c r="CB179" i="1"/>
  <c r="BZ703" i="1"/>
  <c r="CA776" i="1"/>
  <c r="BY25" i="1"/>
  <c r="CB134" i="1"/>
  <c r="BZ290" i="1"/>
  <c r="BX122" i="1"/>
  <c r="CA179" i="1"/>
  <c r="BY703" i="1"/>
  <c r="CA667" i="1"/>
  <c r="BY776" i="1"/>
  <c r="BX784" i="1"/>
  <c r="CA25" i="1"/>
  <c r="BZ134" i="1"/>
  <c r="BY476" i="1"/>
  <c r="BX290" i="1"/>
  <c r="CB290" i="1"/>
  <c r="CA614" i="1"/>
  <c r="BZ122" i="1"/>
  <c r="BY179" i="1"/>
  <c r="BX40" i="1"/>
  <c r="CA703" i="1"/>
  <c r="BX776" i="1"/>
  <c r="CA784" i="1"/>
  <c r="BY134" i="1"/>
  <c r="CB476" i="1"/>
  <c r="BZ614" i="1"/>
  <c r="BX179" i="1"/>
  <c r="CA40" i="1"/>
  <c r="BZ784" i="1"/>
  <c r="BX134" i="1"/>
  <c r="CA476" i="1"/>
  <c r="BY614" i="1"/>
  <c r="CB122" i="1"/>
  <c r="BZ40" i="1"/>
  <c r="BZ776" i="1"/>
  <c r="BY784" i="1"/>
  <c r="BX25" i="1"/>
  <c r="CA134" i="1"/>
  <c r="BZ476" i="1"/>
  <c r="BY290" i="1"/>
  <c r="BX614" i="1"/>
  <c r="CB614" i="1"/>
  <c r="CA122" i="1"/>
  <c r="BZ179" i="1"/>
  <c r="BY40" i="1"/>
  <c r="BX703" i="1"/>
  <c r="BH133" i="1"/>
  <c r="BI371" i="1"/>
  <c r="BJ16" i="1"/>
  <c r="BK23" i="1"/>
  <c r="BL370" i="1"/>
  <c r="BH381" i="1"/>
  <c r="BI625" i="1"/>
  <c r="BJ65" i="1"/>
  <c r="BK68" i="1"/>
  <c r="BL437" i="1"/>
  <c r="BH243" i="1"/>
  <c r="BI175" i="1"/>
  <c r="BJ39" i="1"/>
  <c r="BK229" i="1"/>
  <c r="BL35" i="1"/>
  <c r="BH182" i="1"/>
  <c r="BI463" i="1"/>
  <c r="BI24" i="1"/>
  <c r="BK335" i="1"/>
  <c r="BL51" i="1"/>
  <c r="BH682" i="1"/>
  <c r="BK413" i="1"/>
  <c r="BL19" i="1"/>
  <c r="BH270" i="1"/>
  <c r="BI202" i="1"/>
  <c r="BI336" i="1"/>
  <c r="BJ170" i="1"/>
  <c r="BK309" i="1"/>
  <c r="BL268" i="1"/>
  <c r="BH304" i="1"/>
  <c r="BI104" i="1"/>
  <c r="BK184" i="1"/>
  <c r="BH37" i="1"/>
  <c r="BI30" i="1"/>
  <c r="BJ57" i="1"/>
  <c r="BK116" i="1"/>
  <c r="BL12" i="1"/>
  <c r="BH12" i="1"/>
  <c r="BI452" i="1"/>
  <c r="BJ407" i="1"/>
  <c r="BK118" i="1"/>
  <c r="BL592" i="1"/>
  <c r="BH592" i="1"/>
  <c r="BI223" i="1"/>
  <c r="BJ75" i="1"/>
  <c r="BK412" i="1"/>
  <c r="BL596" i="1"/>
  <c r="BH596" i="1"/>
  <c r="BI488" i="1"/>
  <c r="BJ30" i="1"/>
  <c r="BK94" i="1"/>
  <c r="BH646" i="1"/>
  <c r="BI37" i="1"/>
  <c r="BJ765" i="1"/>
  <c r="BK239" i="1"/>
  <c r="BL27" i="1"/>
  <c r="BH27" i="1"/>
  <c r="BI8" i="1"/>
  <c r="BJ572" i="1"/>
  <c r="BK733" i="1"/>
  <c r="BH184" i="1"/>
  <c r="BL347" i="1"/>
  <c r="BH347" i="1"/>
  <c r="BI375" i="1"/>
  <c r="BJ104" i="1"/>
  <c r="BK63" i="1"/>
  <c r="BI304" i="1"/>
  <c r="BJ337" i="1"/>
  <c r="BK359" i="1"/>
  <c r="BL56" i="1"/>
  <c r="BH56" i="1"/>
  <c r="BI268" i="1"/>
  <c r="BJ60" i="1"/>
  <c r="BK41" i="1"/>
  <c r="BH309" i="1"/>
  <c r="BI368" i="1"/>
  <c r="BK170" i="1"/>
  <c r="BH316" i="1"/>
  <c r="BI196" i="1"/>
  <c r="BJ336" i="1"/>
  <c r="BZ336" i="1"/>
  <c r="CE336" i="1"/>
  <c r="BK357" i="1"/>
  <c r="BL128" i="1"/>
  <c r="BH128" i="1"/>
  <c r="BJ202" i="1"/>
  <c r="BZ202" i="1"/>
  <c r="CE202" i="1"/>
  <c r="BK764" i="1"/>
  <c r="BL266" i="1"/>
  <c r="BH266" i="1"/>
  <c r="BI270" i="1"/>
  <c r="BK86" i="1"/>
  <c r="BH385" i="1"/>
  <c r="BI19" i="1"/>
  <c r="BJ42" i="1"/>
  <c r="BK84" i="1"/>
  <c r="BL413" i="1"/>
  <c r="BH413" i="1"/>
  <c r="BI661" i="1"/>
  <c r="BJ132" i="1"/>
  <c r="BL231" i="1"/>
  <c r="BH231" i="1"/>
  <c r="BI499" i="1"/>
  <c r="BK43" i="1"/>
  <c r="BL93" i="1"/>
  <c r="BH93" i="1"/>
  <c r="BI682" i="1"/>
  <c r="BJ176" i="1"/>
  <c r="BK46" i="1"/>
  <c r="CF46" i="1"/>
  <c r="BL53" i="1"/>
  <c r="BH53" i="1"/>
  <c r="BI51" i="1"/>
  <c r="BJ79" i="1"/>
  <c r="BK749" i="1"/>
  <c r="BH335" i="1"/>
  <c r="BI632" i="1"/>
  <c r="BL161" i="1"/>
  <c r="BH161" i="1"/>
  <c r="BI423" i="1"/>
  <c r="BJ24" i="1"/>
  <c r="BK137" i="1"/>
  <c r="BJ463" i="1"/>
  <c r="BK621" i="1"/>
  <c r="BH314" i="1"/>
  <c r="BI182" i="1"/>
  <c r="BJ233" i="1"/>
  <c r="BK90" i="1"/>
  <c r="BL356" i="1"/>
  <c r="BH356" i="1"/>
  <c r="BI35" i="1"/>
  <c r="BJ7" i="1"/>
  <c r="BL229" i="1"/>
  <c r="BH229" i="1"/>
  <c r="BI70" i="1"/>
  <c r="BJ501" i="1"/>
  <c r="BK39" i="1"/>
  <c r="BI195" i="1"/>
  <c r="BJ175" i="1"/>
  <c r="BK401" i="1"/>
  <c r="BL92" i="1"/>
  <c r="BH92" i="1"/>
  <c r="BI243" i="1"/>
  <c r="BJ211" i="1"/>
  <c r="BK681" i="1"/>
  <c r="BL719" i="1"/>
  <c r="BH719" i="1"/>
  <c r="BI437" i="1"/>
  <c r="BJ74" i="1"/>
  <c r="BK228" i="1"/>
  <c r="BL68" i="1"/>
  <c r="BH68" i="1"/>
  <c r="BI475" i="1"/>
  <c r="BJ49" i="1"/>
  <c r="BK65" i="1"/>
  <c r="BL780" i="1"/>
  <c r="BH780" i="1"/>
  <c r="BI673" i="1"/>
  <c r="BJ625" i="1"/>
  <c r="BH362" i="1"/>
  <c r="BI381" i="1"/>
  <c r="BJ147" i="1"/>
  <c r="BH112" i="1"/>
  <c r="BI370" i="1"/>
  <c r="BJ461" i="1"/>
  <c r="BH23" i="1"/>
  <c r="BI76" i="1"/>
  <c r="BK16" i="1"/>
  <c r="BL71" i="1"/>
  <c r="BH71" i="1"/>
  <c r="BI525" i="1"/>
  <c r="BJ371" i="1"/>
  <c r="BK319" i="1"/>
  <c r="BH10" i="1"/>
  <c r="BI133" i="1"/>
  <c r="BK158" i="1"/>
  <c r="BH3" i="1"/>
  <c r="BI5" i="1"/>
  <c r="BJ116" i="1"/>
  <c r="BJ118" i="1"/>
  <c r="BH223" i="1"/>
  <c r="BK57" i="1"/>
  <c r="BL116" i="1"/>
  <c r="BH116" i="1"/>
  <c r="BI12" i="1"/>
  <c r="BJ452" i="1"/>
  <c r="BK407" i="1"/>
  <c r="BH118" i="1"/>
  <c r="BI592" i="1"/>
  <c r="BJ223" i="1"/>
  <c r="BK75" i="1"/>
  <c r="BL412" i="1"/>
  <c r="BH412" i="1"/>
  <c r="BI596" i="1"/>
  <c r="BJ488" i="1"/>
  <c r="BK30" i="1"/>
  <c r="BL94" i="1"/>
  <c r="BH94" i="1"/>
  <c r="BI646" i="1"/>
  <c r="BJ37" i="1"/>
  <c r="BK765" i="1"/>
  <c r="BH239" i="1"/>
  <c r="BI27" i="1"/>
  <c r="BJ8" i="1"/>
  <c r="BK572" i="1"/>
  <c r="BH733" i="1"/>
  <c r="BI184" i="1"/>
  <c r="BI347" i="1"/>
  <c r="BJ375" i="1"/>
  <c r="BK104" i="1"/>
  <c r="BH63" i="1"/>
  <c r="BJ304" i="1"/>
  <c r="BK337" i="1"/>
  <c r="BL359" i="1"/>
  <c r="BH359" i="1"/>
  <c r="BI56" i="1"/>
  <c r="BJ268" i="1"/>
  <c r="BK60" i="1"/>
  <c r="BH41" i="1"/>
  <c r="BI309" i="1"/>
  <c r="BJ368" i="1"/>
  <c r="BL170" i="1"/>
  <c r="BH170" i="1"/>
  <c r="BI316" i="1"/>
  <c r="BJ196" i="1"/>
  <c r="BK336" i="1"/>
  <c r="CF336" i="1"/>
  <c r="BL357" i="1"/>
  <c r="BH357" i="1"/>
  <c r="BI128" i="1"/>
  <c r="BK202" i="1"/>
  <c r="BL764" i="1"/>
  <c r="BH764" i="1"/>
  <c r="BI266" i="1"/>
  <c r="BJ270" i="1"/>
  <c r="BZ270" i="1"/>
  <c r="CE270" i="1"/>
  <c r="BL86" i="1"/>
  <c r="BH86" i="1"/>
  <c r="BI385" i="1"/>
  <c r="BJ19" i="1"/>
  <c r="BK42" i="1"/>
  <c r="BH84" i="1"/>
  <c r="BI413" i="1"/>
  <c r="BJ661" i="1"/>
  <c r="BK132" i="1"/>
  <c r="BI231" i="1"/>
  <c r="BJ499" i="1"/>
  <c r="BL43" i="1"/>
  <c r="BH43" i="1"/>
  <c r="BI93" i="1"/>
  <c r="BJ682" i="1"/>
  <c r="BK176" i="1"/>
  <c r="BL46" i="1"/>
  <c r="BH46" i="1"/>
  <c r="BI53" i="1"/>
  <c r="BJ51" i="1"/>
  <c r="BK79" i="1"/>
  <c r="BL749" i="1"/>
  <c r="BH749" i="1"/>
  <c r="BI335" i="1"/>
  <c r="BJ632" i="1"/>
  <c r="BI161" i="1"/>
  <c r="BJ423" i="1"/>
  <c r="BK24" i="1"/>
  <c r="BL137" i="1"/>
  <c r="BH137" i="1"/>
  <c r="BK463" i="1"/>
  <c r="BL621" i="1"/>
  <c r="BH621" i="1"/>
  <c r="BI314" i="1"/>
  <c r="BJ182" i="1"/>
  <c r="BK233" i="1"/>
  <c r="BL90" i="1"/>
  <c r="BH90" i="1"/>
  <c r="BI356" i="1"/>
  <c r="BJ35" i="1"/>
  <c r="BK7" i="1"/>
  <c r="BI229" i="1"/>
  <c r="BJ70" i="1"/>
  <c r="BK501" i="1"/>
  <c r="BL39" i="1"/>
  <c r="BH39" i="1"/>
  <c r="BJ195" i="1"/>
  <c r="BK175" i="1"/>
  <c r="BH401" i="1"/>
  <c r="BI92" i="1"/>
  <c r="BJ243" i="1"/>
  <c r="BK211" i="1"/>
  <c r="BH681" i="1"/>
  <c r="BI719" i="1"/>
  <c r="BJ437" i="1"/>
  <c r="BK74" i="1"/>
  <c r="BH228" i="1"/>
  <c r="BI68" i="1"/>
  <c r="BJ475" i="1"/>
  <c r="BK49" i="1"/>
  <c r="BH65" i="1"/>
  <c r="BI780" i="1"/>
  <c r="BJ673" i="1"/>
  <c r="BK625" i="1"/>
  <c r="BI362" i="1"/>
  <c r="BJ381" i="1"/>
  <c r="BK147" i="1"/>
  <c r="BI112" i="1"/>
  <c r="BJ370" i="1"/>
  <c r="BK461" i="1"/>
  <c r="BI23" i="1"/>
  <c r="BJ76" i="1"/>
  <c r="BL16" i="1"/>
  <c r="BH16" i="1"/>
  <c r="BI71" i="1"/>
  <c r="BJ525" i="1"/>
  <c r="BK371" i="1"/>
  <c r="BH319" i="1"/>
  <c r="BI10" i="1"/>
  <c r="BJ133" i="1"/>
  <c r="BL158" i="1"/>
  <c r="BH158" i="1"/>
  <c r="BI3" i="1"/>
  <c r="BJ5" i="1"/>
  <c r="BH57" i="1"/>
  <c r="BI116" i="1"/>
  <c r="BJ12" i="1"/>
  <c r="BK452" i="1"/>
  <c r="BH407" i="1"/>
  <c r="BI118" i="1"/>
  <c r="BJ592" i="1"/>
  <c r="BH75" i="1"/>
  <c r="BJ596" i="1"/>
  <c r="BK488" i="1"/>
  <c r="BH30" i="1"/>
  <c r="BI94" i="1"/>
  <c r="BK37" i="1"/>
  <c r="BL765" i="1"/>
  <c r="BI239" i="1"/>
  <c r="BJ27" i="1"/>
  <c r="BL572" i="1"/>
  <c r="BH572" i="1"/>
  <c r="BJ184" i="1"/>
  <c r="BK375" i="1"/>
  <c r="BI63" i="1"/>
  <c r="BK304" i="1"/>
  <c r="BH337" i="1"/>
  <c r="BI359" i="1"/>
  <c r="BK268" i="1"/>
  <c r="BL60" i="1"/>
  <c r="BI41" i="1"/>
  <c r="BJ309" i="1"/>
  <c r="BI170" i="1"/>
  <c r="BK196" i="1"/>
  <c r="BI357" i="1"/>
  <c r="BJ128" i="1"/>
  <c r="BH202" i="1"/>
  <c r="BI764" i="1"/>
  <c r="BK270" i="1"/>
  <c r="BI86" i="1"/>
  <c r="BJ385" i="1"/>
  <c r="BH42" i="1"/>
  <c r="BJ413" i="1"/>
  <c r="BK661" i="1"/>
  <c r="BH132" i="1"/>
  <c r="BK499" i="1"/>
  <c r="BI43" i="1"/>
  <c r="BJ93" i="1"/>
  <c r="BL176" i="1"/>
  <c r="BH176" i="1"/>
  <c r="BJ53" i="1"/>
  <c r="BK51" i="1"/>
  <c r="BH79" i="1"/>
  <c r="BI749" i="1"/>
  <c r="BK632" i="1"/>
  <c r="BK423" i="1"/>
  <c r="BL24" i="1"/>
  <c r="BI137" i="1"/>
  <c r="BL463" i="1"/>
  <c r="BH463" i="1"/>
  <c r="BJ314" i="1"/>
  <c r="BK182" i="1"/>
  <c r="BH233" i="1"/>
  <c r="BI90" i="1"/>
  <c r="BK35" i="1"/>
  <c r="BJ229" i="1"/>
  <c r="BH501" i="1"/>
  <c r="BK195" i="1"/>
  <c r="BI401" i="1"/>
  <c r="BJ92" i="1"/>
  <c r="BH211" i="1"/>
  <c r="BJ719" i="1"/>
  <c r="BH74" i="1"/>
  <c r="BJ68" i="1"/>
  <c r="BK475" i="1"/>
  <c r="BH49" i="1"/>
  <c r="BI65" i="1"/>
  <c r="BK673" i="1"/>
  <c r="BL625" i="1"/>
  <c r="BJ362" i="1"/>
  <c r="BL147" i="1"/>
  <c r="BH147" i="1"/>
  <c r="BJ112" i="1"/>
  <c r="BK370" i="1"/>
  <c r="BH461" i="1"/>
  <c r="BK76" i="1"/>
  <c r="BJ71" i="1"/>
  <c r="BK525" i="1"/>
  <c r="BH371" i="1"/>
  <c r="BI319" i="1"/>
  <c r="BK133" i="1"/>
  <c r="BJ3" i="1"/>
  <c r="BK5" i="1"/>
  <c r="BI57" i="1"/>
  <c r="BK12" i="1"/>
  <c r="BH452" i="1"/>
  <c r="BI407" i="1"/>
  <c r="BK592" i="1"/>
  <c r="BK223" i="1"/>
  <c r="BI412" i="1"/>
  <c r="BL30" i="1"/>
  <c r="BJ646" i="1"/>
  <c r="BH765" i="1"/>
  <c r="BK8" i="1"/>
  <c r="BI733" i="1"/>
  <c r="BJ347" i="1"/>
  <c r="BH104" i="1"/>
  <c r="BL337" i="1"/>
  <c r="BJ56" i="1"/>
  <c r="BH60" i="1"/>
  <c r="BK368" i="1"/>
  <c r="BJ316" i="1"/>
  <c r="BH336" i="1"/>
  <c r="BJ266" i="1"/>
  <c r="BK19" i="1"/>
  <c r="BI84" i="1"/>
  <c r="BJ231" i="1"/>
  <c r="BK682" i="1"/>
  <c r="BI46" i="1"/>
  <c r="BJ335" i="1"/>
  <c r="BJ161" i="1"/>
  <c r="BH24" i="1"/>
  <c r="BI621" i="1"/>
  <c r="BJ356" i="1"/>
  <c r="BH7" i="1"/>
  <c r="BK70" i="1"/>
  <c r="BI39" i="1"/>
  <c r="BH175" i="1"/>
  <c r="BK243" i="1"/>
  <c r="BI681" i="1"/>
  <c r="BK437" i="1"/>
  <c r="BI228" i="1"/>
  <c r="BL49" i="1"/>
  <c r="BJ780" i="1"/>
  <c r="BH625" i="1"/>
  <c r="BK381" i="1"/>
  <c r="BJ23" i="1"/>
  <c r="BI16" i="1"/>
  <c r="BJ10" i="1"/>
  <c r="BI158" i="1"/>
  <c r="BH5" i="1"/>
  <c r="BJ319" i="1"/>
  <c r="BK71" i="1"/>
  <c r="BL76" i="1"/>
  <c r="BH370" i="1"/>
  <c r="BI147" i="1"/>
  <c r="BK780" i="1"/>
  <c r="BL475" i="1"/>
  <c r="BH437" i="1"/>
  <c r="BI211" i="1"/>
  <c r="BJ401" i="1"/>
  <c r="BL70" i="1"/>
  <c r="BH35" i="1"/>
  <c r="BI233" i="1"/>
  <c r="BJ621" i="1"/>
  <c r="BJ137" i="1"/>
  <c r="BK161" i="1"/>
  <c r="BH51" i="1"/>
  <c r="BI176" i="1"/>
  <c r="BJ43" i="1"/>
  <c r="BK231" i="1"/>
  <c r="BH19" i="1"/>
  <c r="BJ764" i="1"/>
  <c r="BJ357" i="1"/>
  <c r="BK316" i="1"/>
  <c r="CA316" i="1"/>
  <c r="BH268" i="1"/>
  <c r="BI337" i="1"/>
  <c r="BJ63" i="1"/>
  <c r="BK347" i="1"/>
  <c r="BH8" i="1"/>
  <c r="BI765" i="1"/>
  <c r="BJ94" i="1"/>
  <c r="BK596" i="1"/>
  <c r="BJ387" i="1"/>
  <c r="CK189" i="2"/>
  <c r="CL189" i="2" s="1"/>
  <c r="CK332" i="2"/>
  <c r="DT122" i="1" s="1"/>
  <c r="CK303" i="2"/>
  <c r="DT18" i="1"/>
  <c r="CK343" i="2"/>
  <c r="DT376" i="1" s="1"/>
  <c r="CK333" i="2"/>
  <c r="DT284" i="1" s="1"/>
  <c r="CK319" i="2"/>
  <c r="CK313" i="2"/>
  <c r="DT123" i="1" s="1"/>
  <c r="CK283" i="2"/>
  <c r="DT617" i="1" s="1"/>
  <c r="CK273" i="2"/>
  <c r="DT674" i="1"/>
  <c r="CK261" i="2"/>
  <c r="CK260" i="2"/>
  <c r="DT527" i="1" s="1"/>
  <c r="CK231" i="2"/>
  <c r="DT140" i="1"/>
  <c r="CK223" i="2"/>
  <c r="DT685" i="1" s="1"/>
  <c r="CK222" i="2"/>
  <c r="CK217" i="2"/>
  <c r="CK215" i="2"/>
  <c r="DT751" i="1" s="1"/>
  <c r="CK213" i="2"/>
  <c r="DT57" i="1" s="1"/>
  <c r="CK206" i="2"/>
  <c r="CK201" i="2"/>
  <c r="DT443" i="1" s="1"/>
  <c r="CK199" i="2"/>
  <c r="CL199" i="2" s="1"/>
  <c r="CK182" i="2"/>
  <c r="DT225" i="1"/>
  <c r="CK174" i="2"/>
  <c r="CK108" i="2"/>
  <c r="DT608" i="1" s="1"/>
  <c r="CK106" i="2"/>
  <c r="DT434" i="1"/>
  <c r="CK104" i="2"/>
  <c r="DT541" i="1" s="1"/>
  <c r="CK102" i="2"/>
  <c r="CK101" i="2"/>
  <c r="DT238" i="1" s="1"/>
  <c r="CK82" i="2"/>
  <c r="CK80" i="2"/>
  <c r="DT675" i="1" s="1"/>
  <c r="CK78" i="2"/>
  <c r="CK76" i="2"/>
  <c r="CL76" i="2" s="1"/>
  <c r="CK74" i="2"/>
  <c r="CK72" i="2"/>
  <c r="DT171" i="1" s="1"/>
  <c r="CK70" i="2"/>
  <c r="CK68" i="2"/>
  <c r="CK66" i="2"/>
  <c r="CK64" i="2"/>
  <c r="DT291" i="1" s="1"/>
  <c r="CK62" i="2"/>
  <c r="CK60" i="2"/>
  <c r="CL60" i="2" s="1"/>
  <c r="CK58" i="2"/>
  <c r="CK56" i="2"/>
  <c r="DT312" i="1"/>
  <c r="CK54" i="2"/>
  <c r="CK52" i="2"/>
  <c r="CK50" i="2"/>
  <c r="DT227" i="1" s="1"/>
  <c r="CK48" i="2"/>
  <c r="DT52" i="1" s="1"/>
  <c r="CK46" i="2"/>
  <c r="CK45" i="2"/>
  <c r="CK43" i="2"/>
  <c r="CK41" i="2"/>
  <c r="DT584" i="1" s="1"/>
  <c r="CK39" i="2"/>
  <c r="CK37" i="2"/>
  <c r="CK35" i="2"/>
  <c r="CK33" i="2"/>
  <c r="DT114" i="1" s="1"/>
  <c r="CK31" i="2"/>
  <c r="CK29" i="2"/>
  <c r="CK27" i="2"/>
  <c r="CK25" i="2"/>
  <c r="CK23" i="2"/>
  <c r="CK21" i="2"/>
  <c r="CK19" i="2"/>
  <c r="CK17" i="2"/>
  <c r="DT266" i="1" s="1"/>
  <c r="CK15" i="2"/>
  <c r="CK13" i="2"/>
  <c r="DT189" i="1" s="1"/>
  <c r="CK11" i="2"/>
  <c r="CK9" i="2"/>
  <c r="DT205" i="1" s="1"/>
  <c r="CK7" i="2"/>
  <c r="CK5" i="2"/>
  <c r="DT343" i="1"/>
  <c r="CK362" i="2"/>
  <c r="DT709" i="1" s="1"/>
  <c r="CK302" i="2"/>
  <c r="DT163" i="1"/>
  <c r="CK301" i="2"/>
  <c r="DT490" i="1" s="1"/>
  <c r="CK276" i="2"/>
  <c r="DT327" i="1" s="1"/>
  <c r="CK251" i="2"/>
  <c r="DT240" i="1" s="1"/>
  <c r="CK241" i="2"/>
  <c r="CL241" i="2" s="1"/>
  <c r="CK227" i="2"/>
  <c r="CK225" i="2"/>
  <c r="DT119" i="1" s="1"/>
  <c r="CK209" i="2"/>
  <c r="DT152" i="1"/>
  <c r="CK118" i="2"/>
  <c r="DT725" i="1" s="1"/>
  <c r="CK117" i="2"/>
  <c r="CK92" i="2"/>
  <c r="DT605" i="1" s="1"/>
  <c r="CK90" i="2"/>
  <c r="DT547" i="1" s="1"/>
  <c r="CK88" i="2"/>
  <c r="DT474" i="1" s="1"/>
  <c r="CK86" i="2"/>
  <c r="DT128" i="1"/>
  <c r="CK85" i="2"/>
  <c r="CK293" i="2"/>
  <c r="CK194" i="2"/>
  <c r="DT8" i="1"/>
  <c r="CK170" i="2"/>
  <c r="DT220" i="1" s="1"/>
  <c r="CK133" i="2"/>
  <c r="DT282" i="1"/>
  <c r="CK366" i="2"/>
  <c r="DT786" i="1" s="1"/>
  <c r="CL352" i="2"/>
  <c r="CK344" i="2"/>
  <c r="DT310" i="1" s="1"/>
  <c r="CL338" i="2"/>
  <c r="CK296" i="2"/>
  <c r="CK270" i="2"/>
  <c r="DT28" i="1"/>
  <c r="CK218" i="2"/>
  <c r="DT214" i="1"/>
  <c r="CK202" i="2"/>
  <c r="DT23" i="1" s="1"/>
  <c r="CK187" i="2"/>
  <c r="CK168" i="2"/>
  <c r="DT67" i="1" s="1"/>
  <c r="CK149" i="2"/>
  <c r="DT640" i="1" s="1"/>
  <c r="CK148" i="2"/>
  <c r="DT35" i="1"/>
  <c r="CK128" i="2"/>
  <c r="CK112" i="2"/>
  <c r="CK110" i="2"/>
  <c r="DT730" i="1"/>
  <c r="CK109" i="2"/>
  <c r="DT502" i="1" s="1"/>
  <c r="CK96" i="2"/>
  <c r="CK94" i="2"/>
  <c r="CK93" i="2"/>
  <c r="DT66" i="1" s="1"/>
  <c r="CK363" i="2"/>
  <c r="CK179" i="2"/>
  <c r="CK131" i="2"/>
  <c r="DT351" i="1" s="1"/>
  <c r="CK349" i="2"/>
  <c r="CL349" i="2" s="1"/>
  <c r="CK342" i="2"/>
  <c r="CK317" i="2"/>
  <c r="CK315" i="2"/>
  <c r="DT458" i="1"/>
  <c r="CK307" i="2"/>
  <c r="CK254" i="2"/>
  <c r="CK234" i="2"/>
  <c r="CK224" i="2"/>
  <c r="DT455" i="1" s="1"/>
  <c r="CK212" i="2"/>
  <c r="CK210" i="2"/>
  <c r="CK160" i="2"/>
  <c r="CK159" i="2"/>
  <c r="DT809" i="1" s="1"/>
  <c r="CK138" i="2"/>
  <c r="CK125" i="2"/>
  <c r="CK122" i="2"/>
  <c r="CL122" i="2" s="1"/>
  <c r="CK289" i="2"/>
  <c r="DT139" i="1" s="1"/>
  <c r="CK321" i="2"/>
  <c r="DT539" i="1"/>
  <c r="CL205" i="2"/>
  <c r="CK306" i="2"/>
  <c r="CK264" i="2"/>
  <c r="CK310" i="2"/>
  <c r="DT462" i="1" s="1"/>
  <c r="CK295" i="2"/>
  <c r="CL295" i="2" s="1"/>
  <c r="CK265" i="2"/>
  <c r="DT87" i="1" s="1"/>
  <c r="CK89" i="2"/>
  <c r="CK377" i="2"/>
  <c r="DT593" i="1"/>
  <c r="CL368" i="2"/>
  <c r="CL346" i="2"/>
  <c r="CK339" i="2"/>
  <c r="CL339" i="2" s="1"/>
  <c r="CK337" i="2"/>
  <c r="CK328" i="2"/>
  <c r="DT105" i="1" s="1"/>
  <c r="CK294" i="2"/>
  <c r="CK284" i="2"/>
  <c r="CK271" i="2"/>
  <c r="CK268" i="2"/>
  <c r="CK262" i="2"/>
  <c r="CK257" i="2"/>
  <c r="CL257" i="2" s="1"/>
  <c r="CL246" i="2"/>
  <c r="CK211" i="2"/>
  <c r="CK205" i="2"/>
  <c r="DT104" i="1"/>
  <c r="CL195" i="2"/>
  <c r="CK186" i="2"/>
  <c r="CL180" i="2"/>
  <c r="CK164" i="2"/>
  <c r="DT153" i="1" s="1"/>
  <c r="CK150" i="2"/>
  <c r="CK141" i="2"/>
  <c r="CL135" i="2"/>
  <c r="CK123" i="2"/>
  <c r="DT136" i="1" s="1"/>
  <c r="CL98" i="2"/>
  <c r="CK3" i="2"/>
  <c r="CK380" i="2"/>
  <c r="DT677" i="1"/>
  <c r="CK370" i="2"/>
  <c r="DT126" i="1" s="1"/>
  <c r="CK365" i="2"/>
  <c r="CK360" i="2"/>
  <c r="CK356" i="2"/>
  <c r="DT785" i="1" s="1"/>
  <c r="CL325" i="2"/>
  <c r="CL321" i="2"/>
  <c r="CK298" i="2"/>
  <c r="CL298" i="2" s="1"/>
  <c r="CK290" i="2"/>
  <c r="CL288" i="2"/>
  <c r="CL281" i="2"/>
  <c r="CK269" i="2"/>
  <c r="CK266" i="2"/>
  <c r="CK258" i="2"/>
  <c r="CK255" i="2"/>
  <c r="CK245" i="2"/>
  <c r="CL245" i="2" s="1"/>
  <c r="CL228" i="2"/>
  <c r="CK216" i="2"/>
  <c r="CL208" i="2"/>
  <c r="CK200" i="2"/>
  <c r="DT815" i="1" s="1"/>
  <c r="CK183" i="2"/>
  <c r="CL157" i="2"/>
  <c r="CL152" i="2"/>
  <c r="CL147" i="2"/>
  <c r="CL146" i="2"/>
  <c r="CK139" i="2"/>
  <c r="CK134" i="2"/>
  <c r="CK113" i="2"/>
  <c r="CK105" i="2"/>
  <c r="CK97" i="2"/>
  <c r="DT650" i="1" s="1"/>
  <c r="CK382" i="2"/>
  <c r="DT509" i="1"/>
  <c r="CK375" i="2"/>
  <c r="CK373" i="2"/>
  <c r="CL371" i="2"/>
  <c r="CK367" i="2"/>
  <c r="CK353" i="2"/>
  <c r="CK351" i="2"/>
  <c r="CK347" i="2"/>
  <c r="CK335" i="2"/>
  <c r="CL335" i="2" s="1"/>
  <c r="CL332" i="2"/>
  <c r="CK330" i="2"/>
  <c r="CK326" i="2"/>
  <c r="CK324" i="2"/>
  <c r="CK318" i="2"/>
  <c r="CK316" i="2"/>
  <c r="CK312" i="2"/>
  <c r="CL303" i="2"/>
  <c r="CK292" i="2"/>
  <c r="CK287" i="2"/>
  <c r="CK280" i="2"/>
  <c r="CK278" i="2"/>
  <c r="CK272" i="2"/>
  <c r="CK267" i="2"/>
  <c r="CK263" i="2"/>
  <c r="CK256" i="2"/>
  <c r="CL256" i="2" s="1"/>
  <c r="CK252" i="2"/>
  <c r="CK237" i="2"/>
  <c r="CK235" i="2"/>
  <c r="CK207" i="2"/>
  <c r="CL204" i="2"/>
  <c r="CK192" i="2"/>
  <c r="CK190" i="2"/>
  <c r="CK185" i="2"/>
  <c r="DT403" i="1" s="1"/>
  <c r="CK177" i="2"/>
  <c r="CK163" i="2"/>
  <c r="CK161" i="2"/>
  <c r="CL153" i="2"/>
  <c r="CK144" i="2"/>
  <c r="CK126" i="2"/>
  <c r="CF525" i="1"/>
  <c r="CC71" i="1"/>
  <c r="CF16" i="1"/>
  <c r="CG252" i="1"/>
  <c r="CE255" i="1"/>
  <c r="CD48" i="1"/>
  <c r="CF461" i="1"/>
  <c r="CF155" i="1"/>
  <c r="CC673" i="1"/>
  <c r="CC228" i="1"/>
  <c r="CG228" i="1"/>
  <c r="CE437" i="1"/>
  <c r="CF719" i="1"/>
  <c r="CF681" i="1"/>
  <c r="CC92" i="1"/>
  <c r="CG92" i="1"/>
  <c r="CF401" i="1"/>
  <c r="CE175" i="1"/>
  <c r="CC501" i="1"/>
  <c r="CF70" i="1"/>
  <c r="CE229" i="1"/>
  <c r="CF564" i="1"/>
  <c r="CF35" i="1"/>
  <c r="CC90" i="1"/>
  <c r="CG90" i="1"/>
  <c r="CF233" i="1"/>
  <c r="CC463" i="1"/>
  <c r="CG463" i="1"/>
  <c r="CC137" i="1"/>
  <c r="CF24" i="1"/>
  <c r="CD429" i="1"/>
  <c r="CD632" i="1"/>
  <c r="CE335" i="1"/>
  <c r="CF749" i="1"/>
  <c r="CE51" i="1"/>
  <c r="CG512" i="1"/>
  <c r="CD398" i="1"/>
  <c r="CF102" i="1"/>
  <c r="CE499" i="1"/>
  <c r="CD132" i="1"/>
  <c r="CC661" i="1"/>
  <c r="CG661" i="1"/>
  <c r="CE385" i="1"/>
  <c r="CD573" i="1"/>
  <c r="CF266" i="1"/>
  <c r="CC29" i="1"/>
  <c r="CF128" i="1"/>
  <c r="CE357" i="1"/>
  <c r="CG336" i="1"/>
  <c r="CE170" i="1"/>
  <c r="CC368" i="1"/>
  <c r="CG368" i="1"/>
  <c r="CF641" i="1"/>
  <c r="CD41" i="1"/>
  <c r="CC268" i="1"/>
  <c r="CG268" i="1"/>
  <c r="CF56" i="1"/>
  <c r="CC304" i="1"/>
  <c r="CE63" i="1"/>
  <c r="CC375" i="1"/>
  <c r="CG375" i="1"/>
  <c r="CE571" i="1"/>
  <c r="CF396" i="1"/>
  <c r="CD130" i="1"/>
  <c r="CF572" i="1"/>
  <c r="CF8" i="1"/>
  <c r="CE27" i="1"/>
  <c r="CD239" i="1"/>
  <c r="CF765" i="1"/>
  <c r="CF37" i="1"/>
  <c r="CC412" i="1"/>
  <c r="CD116" i="1"/>
  <c r="CF34" i="1"/>
  <c r="CE151" i="1"/>
  <c r="CE135" i="1"/>
  <c r="CE810" i="1"/>
  <c r="CE282" i="1"/>
  <c r="CE169" i="1"/>
  <c r="CC21" i="1"/>
  <c r="CG21" i="1"/>
  <c r="CE478" i="1"/>
  <c r="CD185" i="1"/>
  <c r="CE430" i="1"/>
  <c r="CD373" i="1"/>
  <c r="CG468" i="1"/>
  <c r="CE662" i="1"/>
  <c r="CD387" i="1"/>
  <c r="CE342" i="1"/>
  <c r="CE635" i="1"/>
  <c r="CD305" i="1"/>
  <c r="CC198" i="1"/>
  <c r="CE122" i="1"/>
  <c r="CF634" i="1"/>
  <c r="CE221" i="1"/>
  <c r="CD779" i="1"/>
  <c r="CF716" i="1"/>
  <c r="CE254" i="1"/>
  <c r="CD790" i="1"/>
  <c r="CC609" i="1"/>
  <c r="CG609" i="1"/>
  <c r="CF160" i="1"/>
  <c r="CE267" i="1"/>
  <c r="CD241" i="1"/>
  <c r="CC177" i="1"/>
  <c r="CF688" i="1"/>
  <c r="CC805" i="1"/>
  <c r="CD158" i="1"/>
  <c r="CC371" i="1"/>
  <c r="CE525" i="1"/>
  <c r="CC9" i="1"/>
  <c r="CF71" i="1"/>
  <c r="CE16" i="1"/>
  <c r="CF252" i="1"/>
  <c r="CD255" i="1"/>
  <c r="CC48" i="1"/>
  <c r="CG112" i="1"/>
  <c r="CG381" i="1"/>
  <c r="CC162" i="1"/>
  <c r="CD780" i="1"/>
  <c r="CD280" i="1"/>
  <c r="CF228" i="1"/>
  <c r="CD437" i="1"/>
  <c r="CG390" i="1"/>
  <c r="CE681" i="1"/>
  <c r="CG211" i="1"/>
  <c r="CF92" i="1"/>
  <c r="CE401" i="1"/>
  <c r="CD175" i="1"/>
  <c r="CD39" i="1"/>
  <c r="CE70" i="1"/>
  <c r="CD229" i="1"/>
  <c r="CE35" i="1"/>
  <c r="CG356" i="1"/>
  <c r="CF90" i="1"/>
  <c r="CE233" i="1"/>
  <c r="CF621" i="1"/>
  <c r="CF463" i="1"/>
  <c r="CG4" i="1"/>
  <c r="CF137" i="1"/>
  <c r="CE24" i="1"/>
  <c r="CC429" i="1"/>
  <c r="CG429" i="1"/>
  <c r="CC632" i="1"/>
  <c r="CG632" i="1"/>
  <c r="CE749" i="1"/>
  <c r="CD51" i="1"/>
  <c r="CC398" i="1"/>
  <c r="CG398" i="1"/>
  <c r="CG93" i="1"/>
  <c r="CE102" i="1"/>
  <c r="CD499" i="1"/>
  <c r="CC132" i="1"/>
  <c r="CG132" i="1"/>
  <c r="CF661" i="1"/>
  <c r="CD385" i="1"/>
  <c r="CE266" i="1"/>
  <c r="CG202" i="1"/>
  <c r="CF29" i="1"/>
  <c r="CE128" i="1"/>
  <c r="CD357" i="1"/>
  <c r="CC336" i="1"/>
  <c r="CD170" i="1"/>
  <c r="CF368" i="1"/>
  <c r="CE641" i="1"/>
  <c r="CC41" i="1"/>
  <c r="CF268" i="1"/>
  <c r="CE56" i="1"/>
  <c r="CF304" i="1"/>
  <c r="CD63" i="1"/>
  <c r="CF375" i="1"/>
  <c r="CF32" i="1"/>
  <c r="CE396" i="1"/>
  <c r="CF352" i="1"/>
  <c r="CD184" i="1"/>
  <c r="CE8" i="1"/>
  <c r="CD27" i="1"/>
  <c r="CC239" i="1"/>
  <c r="CE37" i="1"/>
  <c r="CF30" i="1"/>
  <c r="CF412" i="1"/>
  <c r="CG118" i="1"/>
  <c r="CC116" i="1"/>
  <c r="CG116" i="1"/>
  <c r="CE34" i="1"/>
  <c r="CG715" i="1"/>
  <c r="CD135" i="1"/>
  <c r="CC397" i="1"/>
  <c r="CD282" i="1"/>
  <c r="CD169" i="1"/>
  <c r="CF21" i="1"/>
  <c r="CD478" i="1"/>
  <c r="CC185" i="1"/>
  <c r="CG185" i="1"/>
  <c r="CD430" i="1"/>
  <c r="CC373" i="1"/>
  <c r="CF149" i="1"/>
  <c r="CG473" i="1"/>
  <c r="CC464" i="1"/>
  <c r="CD635" i="1"/>
  <c r="CC305" i="1"/>
  <c r="CG305" i="1"/>
  <c r="CD770" i="1"/>
  <c r="CF784" i="1"/>
  <c r="CD122" i="1"/>
  <c r="CE634" i="1"/>
  <c r="CD221" i="1"/>
  <c r="CC779" i="1"/>
  <c r="CG779" i="1"/>
  <c r="CE716" i="1"/>
  <c r="CD254" i="1"/>
  <c r="CC790" i="1"/>
  <c r="CG790" i="1"/>
  <c r="CF609" i="1"/>
  <c r="CE160" i="1"/>
  <c r="CD267" i="1"/>
  <c r="CC241" i="1"/>
  <c r="CG241" i="1"/>
  <c r="CC688" i="1"/>
  <c r="CF615" i="1"/>
  <c r="CG371" i="1"/>
  <c r="CG71" i="1"/>
  <c r="CF10" i="1"/>
  <c r="CD525" i="1"/>
  <c r="CE71" i="1"/>
  <c r="CD16" i="1"/>
  <c r="CC252" i="1"/>
  <c r="CC255" i="1"/>
  <c r="CG255" i="1"/>
  <c r="CF48" i="1"/>
  <c r="CC381" i="1"/>
  <c r="CD620" i="1"/>
  <c r="CE475" i="1"/>
  <c r="CE228" i="1"/>
  <c r="CC437" i="1"/>
  <c r="CG437" i="1"/>
  <c r="CD681" i="1"/>
  <c r="CC211" i="1"/>
  <c r="CE92" i="1"/>
  <c r="CD401" i="1"/>
  <c r="CC175" i="1"/>
  <c r="CD70" i="1"/>
  <c r="CC229" i="1"/>
  <c r="CG229" i="1"/>
  <c r="CD35" i="1"/>
  <c r="CE90" i="1"/>
  <c r="CD233" i="1"/>
  <c r="CE463" i="1"/>
  <c r="CC4" i="1"/>
  <c r="CE137" i="1"/>
  <c r="CD24" i="1"/>
  <c r="CC423" i="1"/>
  <c r="CF429" i="1"/>
  <c r="CF426" i="1"/>
  <c r="CF632" i="1"/>
  <c r="CD749" i="1"/>
  <c r="CC51" i="1"/>
  <c r="CG51" i="1"/>
  <c r="CF398" i="1"/>
  <c r="CC93" i="1"/>
  <c r="CD102" i="1"/>
  <c r="CC38" i="1"/>
  <c r="CD234" i="1"/>
  <c r="CF132" i="1"/>
  <c r="CE661" i="1"/>
  <c r="CD486" i="1"/>
  <c r="CC385" i="1"/>
  <c r="CG385" i="1"/>
  <c r="CD266" i="1"/>
  <c r="CE764" i="1"/>
  <c r="CE29" i="1"/>
  <c r="CD128" i="1"/>
  <c r="CC357" i="1"/>
  <c r="CG357" i="1"/>
  <c r="CC170" i="1"/>
  <c r="CE368" i="1"/>
  <c r="CD641" i="1"/>
  <c r="CF41" i="1"/>
  <c r="CE268" i="1"/>
  <c r="CD56" i="1"/>
  <c r="CC359" i="1"/>
  <c r="CE304" i="1"/>
  <c r="CC63" i="1"/>
  <c r="CE375" i="1"/>
  <c r="CE32" i="1"/>
  <c r="CD396" i="1"/>
  <c r="CE352" i="1"/>
  <c r="CD8" i="1"/>
  <c r="CC27" i="1"/>
  <c r="CF239" i="1"/>
  <c r="CD37" i="1"/>
  <c r="CG94" i="1"/>
  <c r="CE412" i="1"/>
  <c r="CF75" i="1"/>
  <c r="CD118" i="1"/>
  <c r="CF116" i="1"/>
  <c r="CD34" i="1"/>
  <c r="CC715" i="1"/>
  <c r="CC135" i="1"/>
  <c r="CG135" i="1"/>
  <c r="CD701" i="1"/>
  <c r="CC169" i="1"/>
  <c r="CG169" i="1"/>
  <c r="CE21" i="1"/>
  <c r="CC478" i="1"/>
  <c r="CF185" i="1"/>
  <c r="CC430" i="1"/>
  <c r="CG430" i="1"/>
  <c r="CF373" i="1"/>
  <c r="CC473" i="1"/>
  <c r="CC635" i="1"/>
  <c r="CF305" i="1"/>
  <c r="CG198" i="1"/>
  <c r="CD802" i="1"/>
  <c r="CF290" i="1"/>
  <c r="CF40" i="1"/>
  <c r="CD634" i="1"/>
  <c r="CC221" i="1"/>
  <c r="CG221" i="1"/>
  <c r="CF779" i="1"/>
  <c r="CD716" i="1"/>
  <c r="CC254" i="1"/>
  <c r="CG254" i="1"/>
  <c r="CF790" i="1"/>
  <c r="CE609" i="1"/>
  <c r="CD160" i="1"/>
  <c r="CC267" i="1"/>
  <c r="CG267" i="1"/>
  <c r="CF241" i="1"/>
  <c r="CG177" i="1"/>
  <c r="CD613" i="1"/>
  <c r="CE252" i="1"/>
  <c r="CG76" i="1"/>
  <c r="CC112" i="1"/>
  <c r="CD147" i="1"/>
  <c r="CF625" i="1"/>
  <c r="CF673" i="1"/>
  <c r="CG68" i="1"/>
  <c r="CC390" i="1"/>
  <c r="CE588" i="1"/>
  <c r="CG7" i="1"/>
  <c r="CC356" i="1"/>
  <c r="CD182" i="1"/>
  <c r="CF161" i="1"/>
  <c r="CD426" i="1"/>
  <c r="CG79" i="1"/>
  <c r="CC512" i="1"/>
  <c r="CC499" i="1"/>
  <c r="CF64" i="1"/>
  <c r="CF602" i="1"/>
  <c r="CG270" i="1"/>
  <c r="CC202" i="1"/>
  <c r="CD32" i="1"/>
  <c r="CF88" i="1"/>
  <c r="CD352" i="1"/>
  <c r="CC130" i="1"/>
  <c r="CG130" i="1"/>
  <c r="CG733" i="1"/>
  <c r="CC94" i="1"/>
  <c r="CD596" i="1"/>
  <c r="CE75" i="1"/>
  <c r="CD592" i="1"/>
  <c r="CF118" i="1"/>
  <c r="CD700" i="1"/>
  <c r="CD151" i="1"/>
  <c r="CE45" i="1"/>
  <c r="CF209" i="1"/>
  <c r="CC282" i="1"/>
  <c r="CF532" i="1"/>
  <c r="CC468" i="1"/>
  <c r="CD607" i="1"/>
  <c r="CD662" i="1"/>
  <c r="CD667" i="1"/>
  <c r="CC387" i="1"/>
  <c r="CF748" i="1"/>
  <c r="CF198" i="1"/>
  <c r="CF777" i="1"/>
  <c r="CG776" i="1"/>
  <c r="CC476" i="1"/>
  <c r="CC122" i="1"/>
  <c r="CF177" i="1"/>
  <c r="CE688" i="1"/>
  <c r="CD615" i="1"/>
  <c r="CD450" i="1"/>
  <c r="CD805" i="1"/>
  <c r="CE158" i="1"/>
  <c r="CE319" i="1"/>
  <c r="CF582" i="1"/>
  <c r="CG9" i="1"/>
  <c r="CD252" i="1"/>
  <c r="CC76" i="1"/>
  <c r="CD731" i="1"/>
  <c r="CG162" i="1"/>
  <c r="CE673" i="1"/>
  <c r="CC68" i="1"/>
  <c r="CE579" i="1"/>
  <c r="CF243" i="1"/>
  <c r="CF195" i="1"/>
  <c r="CG501" i="1"/>
  <c r="CC7" i="1"/>
  <c r="CF98" i="1"/>
  <c r="CG423" i="1"/>
  <c r="CC426" i="1"/>
  <c r="CG426" i="1"/>
  <c r="CC79" i="1"/>
  <c r="CD46" i="1"/>
  <c r="CE113" i="1"/>
  <c r="CE682" i="1"/>
  <c r="CF245" i="1"/>
  <c r="CG38" i="1"/>
  <c r="CF499" i="1"/>
  <c r="CC270" i="1"/>
  <c r="CD735" i="1"/>
  <c r="CF196" i="1"/>
  <c r="CF60" i="1"/>
  <c r="CG359" i="1"/>
  <c r="CC32" i="1"/>
  <c r="CG32" i="1"/>
  <c r="CC352" i="1"/>
  <c r="CF130" i="1"/>
  <c r="CC733" i="1"/>
  <c r="CD646" i="1"/>
  <c r="CE488" i="1"/>
  <c r="CD75" i="1"/>
  <c r="CE118" i="1"/>
  <c r="CC151" i="1"/>
  <c r="CG397" i="1"/>
  <c r="CF282" i="1"/>
  <c r="CC125" i="1"/>
  <c r="CD456" i="1"/>
  <c r="CE771" i="1"/>
  <c r="CC662" i="1"/>
  <c r="CG662" i="1"/>
  <c r="CF689" i="1"/>
  <c r="CF387" i="1"/>
  <c r="CG464" i="1"/>
  <c r="CE198" i="1"/>
  <c r="CC776" i="1"/>
  <c r="CD134" i="1"/>
  <c r="CE614" i="1"/>
  <c r="CF122" i="1"/>
  <c r="CE703" i="1"/>
  <c r="CE177" i="1"/>
  <c r="CD688" i="1"/>
  <c r="CC615" i="1"/>
  <c r="CE10" i="1"/>
  <c r="CC613" i="1"/>
  <c r="CF371" i="1"/>
  <c r="CG731" i="1"/>
  <c r="CE155" i="1"/>
  <c r="CG147" i="1"/>
  <c r="CC620" i="1"/>
  <c r="CF162" i="1"/>
  <c r="CE625" i="1"/>
  <c r="CC780" i="1"/>
  <c r="CD475" i="1"/>
  <c r="CG280" i="1"/>
  <c r="CF390" i="1"/>
  <c r="CD579" i="1"/>
  <c r="CE243" i="1"/>
  <c r="CE195" i="1"/>
  <c r="CC39" i="1"/>
  <c r="CF501" i="1"/>
  <c r="CE564" i="1"/>
  <c r="CF356" i="1"/>
  <c r="CG182" i="1"/>
  <c r="CE98" i="1"/>
  <c r="CF423" i="1"/>
  <c r="CD335" i="1"/>
  <c r="CF79" i="1"/>
  <c r="CG46" i="1"/>
  <c r="CE176" i="1"/>
  <c r="CE245" i="1"/>
  <c r="CC234" i="1"/>
  <c r="CD413" i="1"/>
  <c r="CG486" i="1"/>
  <c r="CC573" i="1"/>
  <c r="CF270" i="1"/>
  <c r="CD764" i="1"/>
  <c r="CG735" i="1"/>
  <c r="CF359" i="1"/>
  <c r="CD571" i="1"/>
  <c r="CC184" i="1"/>
  <c r="CF733" i="1"/>
  <c r="CC646" i="1"/>
  <c r="CF94" i="1"/>
  <c r="CD488" i="1"/>
  <c r="CG596" i="1"/>
  <c r="CC592" i="1"/>
  <c r="CG592" i="1"/>
  <c r="CC700" i="1"/>
  <c r="CG700" i="1"/>
  <c r="CF715" i="1"/>
  <c r="CD45" i="1"/>
  <c r="CF397" i="1"/>
  <c r="CE209" i="1"/>
  <c r="CD810" i="1"/>
  <c r="CC556" i="1"/>
  <c r="CG556" i="1"/>
  <c r="CD623" i="1"/>
  <c r="CC701" i="1"/>
  <c r="CG701" i="1"/>
  <c r="CE532" i="1"/>
  <c r="CF125" i="1"/>
  <c r="CC456" i="1"/>
  <c r="CG456" i="1"/>
  <c r="CF468" i="1"/>
  <c r="CE459" i="1"/>
  <c r="CE507" i="1"/>
  <c r="CD771" i="1"/>
  <c r="CC607" i="1"/>
  <c r="CG607" i="1"/>
  <c r="CE149" i="1"/>
  <c r="CC667" i="1"/>
  <c r="CG667" i="1"/>
  <c r="CF473" i="1"/>
  <c r="CE689" i="1"/>
  <c r="CF464" i="1"/>
  <c r="CE748" i="1"/>
  <c r="CD342" i="1"/>
  <c r="CC770" i="1"/>
  <c r="CG770" i="1"/>
  <c r="CE777" i="1"/>
  <c r="CC802" i="1"/>
  <c r="CG802" i="1"/>
  <c r="CF776" i="1"/>
  <c r="CE784" i="1"/>
  <c r="CC134" i="1"/>
  <c r="CG134" i="1"/>
  <c r="CF476" i="1"/>
  <c r="CE290" i="1"/>
  <c r="CD614" i="1"/>
  <c r="CE40" i="1"/>
  <c r="CD703" i="1"/>
  <c r="CC450" i="1"/>
  <c r="CG450" i="1"/>
  <c r="CF805" i="1"/>
  <c r="CC158" i="1"/>
  <c r="CG158" i="1"/>
  <c r="CD10" i="1"/>
  <c r="CC319" i="1"/>
  <c r="CG319" i="1"/>
  <c r="CF613" i="1"/>
  <c r="CE371" i="1"/>
  <c r="CD582" i="1"/>
  <c r="CE9" i="1"/>
  <c r="CE76" i="1"/>
  <c r="CF731" i="1"/>
  <c r="CD461" i="1"/>
  <c r="CE112" i="1"/>
  <c r="CD155" i="1"/>
  <c r="CF147" i="1"/>
  <c r="CE381" i="1"/>
  <c r="CF620" i="1"/>
  <c r="CE162" i="1"/>
  <c r="CD625" i="1"/>
  <c r="CF780" i="1"/>
  <c r="CC475" i="1"/>
  <c r="CG475" i="1"/>
  <c r="CF280" i="1"/>
  <c r="CE68" i="1"/>
  <c r="CE390" i="1"/>
  <c r="CD719" i="1"/>
  <c r="CC579" i="1"/>
  <c r="CG579" i="1"/>
  <c r="CE211" i="1"/>
  <c r="CD243" i="1"/>
  <c r="CD195" i="1"/>
  <c r="CC588" i="1"/>
  <c r="CG588" i="1"/>
  <c r="CF39" i="1"/>
  <c r="CE501" i="1"/>
  <c r="CE7" i="1"/>
  <c r="CD564" i="1"/>
  <c r="CE356" i="1"/>
  <c r="CF182" i="1"/>
  <c r="CD621" i="1"/>
  <c r="CE4" i="1"/>
  <c r="CD98" i="1"/>
  <c r="CE423" i="1"/>
  <c r="CD161" i="1"/>
  <c r="CC335" i="1"/>
  <c r="CG335" i="1"/>
  <c r="CE79" i="1"/>
  <c r="CE512" i="1"/>
  <c r="CD176" i="1"/>
  <c r="CC113" i="1"/>
  <c r="CG113" i="1"/>
  <c r="CC682" i="1"/>
  <c r="CG682" i="1"/>
  <c r="CE93" i="1"/>
  <c r="CD245" i="1"/>
  <c r="CE38" i="1"/>
  <c r="CC231" i="1"/>
  <c r="CG231" i="1"/>
  <c r="CF234" i="1"/>
  <c r="CC413" i="1"/>
  <c r="CG413" i="1"/>
  <c r="CF486" i="1"/>
  <c r="CD64" i="1"/>
  <c r="CD602" i="1"/>
  <c r="CF573" i="1"/>
  <c r="CC764" i="1"/>
  <c r="CG764" i="1"/>
  <c r="CF735" i="1"/>
  <c r="CD196" i="1"/>
  <c r="CD60" i="1"/>
  <c r="CE359" i="1"/>
  <c r="CD88" i="1"/>
  <c r="CC571" i="1"/>
  <c r="CG571" i="1"/>
  <c r="CF184" i="1"/>
  <c r="CE733" i="1"/>
  <c r="CD572" i="1"/>
  <c r="CD765" i="1"/>
  <c r="CF646" i="1"/>
  <c r="CE94" i="1"/>
  <c r="CD30" i="1"/>
  <c r="CC488" i="1"/>
  <c r="CG488" i="1"/>
  <c r="CF596" i="1"/>
  <c r="CF592" i="1"/>
  <c r="CF700" i="1"/>
  <c r="CE715" i="1"/>
  <c r="CC45" i="1"/>
  <c r="CG45" i="1"/>
  <c r="CE397" i="1"/>
  <c r="CD209" i="1"/>
  <c r="CC810" i="1"/>
  <c r="CG810" i="1"/>
  <c r="CF556" i="1"/>
  <c r="CC623" i="1"/>
  <c r="CG623" i="1"/>
  <c r="CF701" i="1"/>
  <c r="CD532" i="1"/>
  <c r="CE125" i="1"/>
  <c r="CF456" i="1"/>
  <c r="CE468" i="1"/>
  <c r="CD459" i="1"/>
  <c r="CD507" i="1"/>
  <c r="CC771" i="1"/>
  <c r="CG771" i="1"/>
  <c r="CF607" i="1"/>
  <c r="CD149" i="1"/>
  <c r="CF667" i="1"/>
  <c r="CE473" i="1"/>
  <c r="CD689" i="1"/>
  <c r="CE464" i="1"/>
  <c r="CD748" i="1"/>
  <c r="CC342" i="1"/>
  <c r="CG342" i="1"/>
  <c r="CF770" i="1"/>
  <c r="CD777" i="1"/>
  <c r="CF802" i="1"/>
  <c r="CE776" i="1"/>
  <c r="CD784" i="1"/>
  <c r="CF134" i="1"/>
  <c r="CE476" i="1"/>
  <c r="CD290" i="1"/>
  <c r="CC614" i="1"/>
  <c r="CG614" i="1"/>
  <c r="CD40" i="1"/>
  <c r="CC703" i="1"/>
  <c r="CG703" i="1"/>
  <c r="CF450" i="1"/>
  <c r="CE805" i="1"/>
  <c r="CD319" i="1"/>
  <c r="CG613" i="1"/>
  <c r="CE582" i="1"/>
  <c r="CF9" i="1"/>
  <c r="CF76" i="1"/>
  <c r="CC731" i="1"/>
  <c r="CE461" i="1"/>
  <c r="CF112" i="1"/>
  <c r="CC147" i="1"/>
  <c r="CF381" i="1"/>
  <c r="CG620" i="1"/>
  <c r="CG780" i="1"/>
  <c r="CC280" i="1"/>
  <c r="CF68" i="1"/>
  <c r="CE719" i="1"/>
  <c r="CF211" i="1"/>
  <c r="CD588" i="1"/>
  <c r="CG39" i="1"/>
  <c r="CF7" i="1"/>
  <c r="CC182" i="1"/>
  <c r="CE621" i="1"/>
  <c r="CF4" i="1"/>
  <c r="CE161" i="1"/>
  <c r="CC46" i="1"/>
  <c r="CF512" i="1"/>
  <c r="CD113" i="1"/>
  <c r="CD682" i="1"/>
  <c r="CF93" i="1"/>
  <c r="CF38" i="1"/>
  <c r="CD231" i="1"/>
  <c r="CG234" i="1"/>
  <c r="CC486" i="1"/>
  <c r="CE64" i="1"/>
  <c r="CE602" i="1"/>
  <c r="CG573" i="1"/>
  <c r="CC735" i="1"/>
  <c r="CF202" i="1"/>
  <c r="CE196" i="1"/>
  <c r="CE60" i="1"/>
  <c r="CE88" i="1"/>
  <c r="CG184" i="1"/>
  <c r="CE572" i="1"/>
  <c r="CE765" i="1"/>
  <c r="CG646" i="1"/>
  <c r="CE30" i="1"/>
  <c r="CC596" i="1"/>
  <c r="CF158" i="1"/>
  <c r="CC10" i="1"/>
  <c r="CF319" i="1"/>
  <c r="CE613" i="1"/>
  <c r="CD371" i="1"/>
  <c r="CC582" i="1"/>
  <c r="CG582" i="1"/>
  <c r="CD9" i="1"/>
  <c r="CD76" i="1"/>
  <c r="CE731" i="1"/>
  <c r="CC461" i="1"/>
  <c r="CG461" i="1"/>
  <c r="CD112" i="1"/>
  <c r="CC155" i="1"/>
  <c r="CG155" i="1"/>
  <c r="CE147" i="1"/>
  <c r="CD381" i="1"/>
  <c r="CE620" i="1"/>
  <c r="CD162" i="1"/>
  <c r="CC625" i="1"/>
  <c r="CG625" i="1"/>
  <c r="CE780" i="1"/>
  <c r="CF475" i="1"/>
  <c r="CE280" i="1"/>
  <c r="CD68" i="1"/>
  <c r="CD390" i="1"/>
  <c r="CC719" i="1"/>
  <c r="CG719" i="1"/>
  <c r="CF579" i="1"/>
  <c r="CD211" i="1"/>
  <c r="CC243" i="1"/>
  <c r="CG243" i="1"/>
  <c r="CC195" i="1"/>
  <c r="CG195" i="1"/>
  <c r="CF588" i="1"/>
  <c r="CE39" i="1"/>
  <c r="CD501" i="1"/>
  <c r="CD7" i="1"/>
  <c r="CC564" i="1"/>
  <c r="CG564" i="1"/>
  <c r="CD356" i="1"/>
  <c r="CE182" i="1"/>
  <c r="CC621" i="1"/>
  <c r="CG621" i="1"/>
  <c r="CD4" i="1"/>
  <c r="CC98" i="1"/>
  <c r="CG98" i="1"/>
  <c r="CD423" i="1"/>
  <c r="CC161" i="1"/>
  <c r="CG161" i="1"/>
  <c r="CF335" i="1"/>
  <c r="CD79" i="1"/>
  <c r="CE46" i="1"/>
  <c r="CD512" i="1"/>
  <c r="CC176" i="1"/>
  <c r="CG176" i="1"/>
  <c r="CF113" i="1"/>
  <c r="CF682" i="1"/>
  <c r="CD93" i="1"/>
  <c r="CC245" i="1"/>
  <c r="CG245" i="1"/>
  <c r="CD38" i="1"/>
  <c r="CF231" i="1"/>
  <c r="CE234" i="1"/>
  <c r="CF413" i="1"/>
  <c r="CE486" i="1"/>
  <c r="CC64" i="1"/>
  <c r="CG64" i="1"/>
  <c r="CC602" i="1"/>
  <c r="CG602" i="1"/>
  <c r="CE573" i="1"/>
  <c r="CD270" i="1"/>
  <c r="CF764" i="1"/>
  <c r="CE735" i="1"/>
  <c r="CD202" i="1"/>
  <c r="CD336" i="1"/>
  <c r="CC196" i="1"/>
  <c r="CG196" i="1"/>
  <c r="CC60" i="1"/>
  <c r="CD359" i="1"/>
  <c r="CC88" i="1"/>
  <c r="CG88" i="1"/>
  <c r="CF571" i="1"/>
  <c r="CE184" i="1"/>
  <c r="CD733" i="1"/>
  <c r="CC572" i="1"/>
  <c r="CG572" i="1"/>
  <c r="CC765" i="1"/>
  <c r="CG765" i="1"/>
  <c r="CE646" i="1"/>
  <c r="CD94" i="1"/>
  <c r="CC30" i="1"/>
  <c r="CG30" i="1"/>
  <c r="CF488" i="1"/>
  <c r="CE596" i="1"/>
  <c r="CE592" i="1"/>
  <c r="CE700" i="1"/>
  <c r="CD715" i="1"/>
  <c r="CF45" i="1"/>
  <c r="CD397" i="1"/>
  <c r="CC209" i="1"/>
  <c r="CG209" i="1"/>
  <c r="CF810" i="1"/>
  <c r="CE556" i="1"/>
  <c r="CF623" i="1"/>
  <c r="CE701" i="1"/>
  <c r="CC532" i="1"/>
  <c r="CG532" i="1"/>
  <c r="CD125" i="1"/>
  <c r="CE456" i="1"/>
  <c r="CD468" i="1"/>
  <c r="CC459" i="1"/>
  <c r="CG459" i="1"/>
  <c r="CC507" i="1"/>
  <c r="CG507" i="1"/>
  <c r="CF771" i="1"/>
  <c r="CE607" i="1"/>
  <c r="CC149" i="1"/>
  <c r="CG149" i="1"/>
  <c r="CE667" i="1"/>
  <c r="CD473" i="1"/>
  <c r="CC689" i="1"/>
  <c r="CG689" i="1"/>
  <c r="CD464" i="1"/>
  <c r="CC748" i="1"/>
  <c r="CG748" i="1"/>
  <c r="CF342" i="1"/>
  <c r="CE770" i="1"/>
  <c r="CC777" i="1"/>
  <c r="CG777" i="1"/>
  <c r="CE802" i="1"/>
  <c r="CD776" i="1"/>
  <c r="CC784" i="1"/>
  <c r="CG784" i="1"/>
  <c r="CE134" i="1"/>
  <c r="CD476" i="1"/>
  <c r="CC290" i="1"/>
  <c r="CG290" i="1"/>
  <c r="CF614" i="1"/>
  <c r="CC40" i="1"/>
  <c r="CF703" i="1"/>
  <c r="CE450" i="1"/>
  <c r="BY127" i="1"/>
  <c r="CB71" i="1"/>
  <c r="BZ23" i="1"/>
  <c r="BZ74" i="1"/>
  <c r="CA161" i="1"/>
  <c r="BY53" i="1"/>
  <c r="BZ61" i="1"/>
  <c r="BY316" i="1"/>
  <c r="BZ41" i="1"/>
  <c r="BZ187" i="1"/>
  <c r="BX127" i="1"/>
  <c r="BZ371" i="1"/>
  <c r="CA71" i="1"/>
  <c r="BY23" i="1"/>
  <c r="BZ228" i="1"/>
  <c r="BY74" i="1"/>
  <c r="BZ70" i="1"/>
  <c r="BX137" i="1"/>
  <c r="BZ161" i="1"/>
  <c r="BX53" i="1"/>
  <c r="BZ176" i="1"/>
  <c r="BY61" i="1"/>
  <c r="BY234" i="1"/>
  <c r="BY336" i="1"/>
  <c r="BX316" i="1"/>
  <c r="CB316" i="1"/>
  <c r="BY41" i="1"/>
  <c r="BX56" i="1"/>
  <c r="CB56" i="1"/>
  <c r="BX57" i="1"/>
  <c r="CB57" i="1"/>
  <c r="BY187" i="1"/>
  <c r="BX185" i="1"/>
  <c r="BZ430" i="1"/>
  <c r="BX662" i="1"/>
  <c r="CB662" i="1"/>
  <c r="CA371" i="1"/>
  <c r="BX71" i="1"/>
  <c r="CA228" i="1"/>
  <c r="CA70" i="1"/>
  <c r="BY137" i="1"/>
  <c r="CA176" i="1"/>
  <c r="BZ234" i="1"/>
  <c r="BY56" i="1"/>
  <c r="BY57" i="1"/>
  <c r="BY185" i="1"/>
  <c r="CA430" i="1"/>
  <c r="BY662" i="1"/>
  <c r="CA127" i="1"/>
  <c r="BY371" i="1"/>
  <c r="BZ71" i="1"/>
  <c r="BX23" i="1"/>
  <c r="CB23" i="1"/>
  <c r="BY228" i="1"/>
  <c r="BX74" i="1"/>
  <c r="CB74" i="1"/>
  <c r="BY70" i="1"/>
  <c r="CA137" i="1"/>
  <c r="BY161" i="1"/>
  <c r="CA53" i="1"/>
  <c r="BY176" i="1"/>
  <c r="BX61" i="1"/>
  <c r="CB61" i="1"/>
  <c r="BX234" i="1"/>
  <c r="BX336" i="1"/>
  <c r="CB336" i="1"/>
  <c r="BX41" i="1"/>
  <c r="CA56" i="1"/>
  <c r="BZ352" i="1"/>
  <c r="CA57" i="1"/>
  <c r="BX187" i="1"/>
  <c r="CB187" i="1"/>
  <c r="CA185" i="1"/>
  <c r="BY430" i="1"/>
  <c r="BH613" i="1"/>
  <c r="BJ582" i="1"/>
  <c r="BR582" i="1"/>
  <c r="BZ582" i="1"/>
  <c r="BH553" i="1"/>
  <c r="BK9" i="1"/>
  <c r="BH731" i="1"/>
  <c r="BK48" i="1"/>
  <c r="BH227" i="1"/>
  <c r="BJ155" i="1"/>
  <c r="BL280" i="1"/>
  <c r="BJ564" i="1"/>
  <c r="BH201" i="1"/>
  <c r="BL219" i="1"/>
  <c r="BH59" i="1"/>
  <c r="BH61" i="1"/>
  <c r="BK398" i="1"/>
  <c r="BL378" i="1"/>
  <c r="BH486" i="1"/>
  <c r="BH735" i="1"/>
  <c r="BH700" i="1"/>
  <c r="BK715" i="1"/>
  <c r="BI45" i="1"/>
  <c r="BJ209" i="1"/>
  <c r="BH556" i="1"/>
  <c r="BK67" i="1"/>
  <c r="BI623" i="1"/>
  <c r="BL701" i="1"/>
  <c r="BJ532" i="1"/>
  <c r="BH455" i="1"/>
  <c r="BK169" i="1"/>
  <c r="BI21" i="1"/>
  <c r="BL251" i="1"/>
  <c r="BJ185" i="1"/>
  <c r="BH406" i="1"/>
  <c r="BK125" i="1"/>
  <c r="BI373" i="1"/>
  <c r="BL456" i="1"/>
  <c r="BJ459" i="1"/>
  <c r="BH409" i="1"/>
  <c r="BK73" i="1"/>
  <c r="BI771" i="1"/>
  <c r="BL607" i="1"/>
  <c r="BJ149" i="1"/>
  <c r="BH667" i="1"/>
  <c r="BK473" i="1"/>
  <c r="BS473" i="1"/>
  <c r="BJ689" i="1"/>
  <c r="BR689" i="1"/>
  <c r="BZ689" i="1"/>
  <c r="BI387" i="1"/>
  <c r="BK613" i="1"/>
  <c r="BK553" i="1"/>
  <c r="BJ48" i="1"/>
  <c r="BI155" i="1"/>
  <c r="BJ162" i="1"/>
  <c r="BI564" i="1"/>
  <c r="BK201" i="1"/>
  <c r="BJ512" i="1"/>
  <c r="BH113" i="1"/>
  <c r="BK61" i="1"/>
  <c r="BI349" i="1"/>
  <c r="BI245" i="1"/>
  <c r="BK486" i="1"/>
  <c r="BI602" i="1"/>
  <c r="BK735" i="1"/>
  <c r="BL641" i="1"/>
  <c r="BH34" i="1"/>
  <c r="BK700" i="1"/>
  <c r="BI151" i="1"/>
  <c r="BL45" i="1"/>
  <c r="BJ397" i="1"/>
  <c r="BH810" i="1"/>
  <c r="BK556" i="1"/>
  <c r="BI282" i="1"/>
  <c r="BL623" i="1"/>
  <c r="BJ256" i="1"/>
  <c r="BH187" i="1"/>
  <c r="BK455" i="1"/>
  <c r="BH21" i="1"/>
  <c r="BK251" i="1"/>
  <c r="BS251" i="1"/>
  <c r="BH273" i="1"/>
  <c r="BL273" i="1"/>
  <c r="BJ125" i="1"/>
  <c r="BH373" i="1"/>
  <c r="BK456" i="1"/>
  <c r="BS456" i="1"/>
  <c r="BJ468" i="1"/>
  <c r="BH15" i="1"/>
  <c r="BK409" i="1"/>
  <c r="BS409" i="1"/>
  <c r="CA409" i="1"/>
  <c r="BI507" i="1"/>
  <c r="BL771" i="1"/>
  <c r="BJ283" i="1"/>
  <c r="BH662" i="1"/>
  <c r="BK667" i="1"/>
  <c r="BS667" i="1"/>
  <c r="BI689" i="1"/>
  <c r="BL387" i="1"/>
  <c r="BH582" i="1"/>
  <c r="BI9" i="1"/>
  <c r="BI48" i="1"/>
  <c r="BJ227" i="1"/>
  <c r="BH155" i="1"/>
  <c r="BL155" i="1"/>
  <c r="BH17" i="1"/>
  <c r="BL17" i="1"/>
  <c r="BI162" i="1"/>
  <c r="BJ280" i="1"/>
  <c r="BR280" i="1"/>
  <c r="BZ280" i="1"/>
  <c r="BI390" i="1"/>
  <c r="BK579" i="1"/>
  <c r="BH564" i="1"/>
  <c r="BL564" i="1"/>
  <c r="BJ201" i="1"/>
  <c r="BJ219" i="1"/>
  <c r="BJ59" i="1"/>
  <c r="BI512" i="1"/>
  <c r="BK113" i="1"/>
  <c r="BJ61" i="1"/>
  <c r="BI398" i="1"/>
  <c r="BH349" i="1"/>
  <c r="BL349" i="1"/>
  <c r="BJ378" i="1"/>
  <c r="BH245" i="1"/>
  <c r="BL245" i="1"/>
  <c r="BH64" i="1"/>
  <c r="BL602" i="1"/>
  <c r="BJ735" i="1"/>
  <c r="BK641" i="1"/>
  <c r="BK34" i="1"/>
  <c r="BJ700" i="1"/>
  <c r="BI715" i="1"/>
  <c r="BH151" i="1"/>
  <c r="BL151" i="1"/>
  <c r="BK45" i="1"/>
  <c r="BJ135" i="1"/>
  <c r="BI397" i="1"/>
  <c r="BH209" i="1"/>
  <c r="BK810" i="1"/>
  <c r="BJ556" i="1"/>
  <c r="BI67" i="1"/>
  <c r="BH282" i="1"/>
  <c r="BL282" i="1"/>
  <c r="BK623" i="1"/>
  <c r="BJ701" i="1"/>
  <c r="BZ701" i="1"/>
  <c r="BI256" i="1"/>
  <c r="BH532" i="1"/>
  <c r="BL532" i="1"/>
  <c r="BK187" i="1"/>
  <c r="BJ455" i="1"/>
  <c r="BI169" i="1"/>
  <c r="BK21" i="1"/>
  <c r="BJ251" i="1"/>
  <c r="BI478" i="1"/>
  <c r="BH185" i="1"/>
  <c r="BL185" i="1"/>
  <c r="BK273" i="1"/>
  <c r="BS273" i="1"/>
  <c r="CA273" i="1"/>
  <c r="BJ406" i="1"/>
  <c r="BI125" i="1"/>
  <c r="BH430" i="1"/>
  <c r="BL430" i="1"/>
  <c r="BK373" i="1"/>
  <c r="BJ456" i="1"/>
  <c r="BI468" i="1"/>
  <c r="BH459" i="1"/>
  <c r="BL459" i="1"/>
  <c r="BK15" i="1"/>
  <c r="BJ409" i="1"/>
  <c r="BI73" i="1"/>
  <c r="BH507" i="1"/>
  <c r="BL507" i="1"/>
  <c r="BK771" i="1"/>
  <c r="BS771" i="1"/>
  <c r="CA771" i="1"/>
  <c r="BJ607" i="1"/>
  <c r="BR607" i="1"/>
  <c r="BZ607" i="1"/>
  <c r="BI283" i="1"/>
  <c r="BH149" i="1"/>
  <c r="BL149" i="1"/>
  <c r="BK662" i="1"/>
  <c r="BS662" i="1"/>
  <c r="BJ667" i="1"/>
  <c r="BI473" i="1"/>
  <c r="BH689" i="1"/>
  <c r="BL689" i="1"/>
  <c r="BK387" i="1"/>
  <c r="BL613" i="1"/>
  <c r="BL553" i="1"/>
  <c r="BL731" i="1"/>
  <c r="BL227" i="1"/>
  <c r="BJ17" i="1"/>
  <c r="BK162" i="1"/>
  <c r="BH280" i="1"/>
  <c r="BK390" i="1"/>
  <c r="BI579" i="1"/>
  <c r="BH219" i="1"/>
  <c r="BL59" i="1"/>
  <c r="BK512" i="1"/>
  <c r="BI113" i="1"/>
  <c r="BJ349" i="1"/>
  <c r="BH378" i="1"/>
  <c r="BJ245" i="1"/>
  <c r="BK38" i="1"/>
  <c r="BL486" i="1"/>
  <c r="BJ64" i="1"/>
  <c r="BJ602" i="1"/>
  <c r="BL735" i="1"/>
  <c r="BI641" i="1"/>
  <c r="BI34" i="1"/>
  <c r="BL700" i="1"/>
  <c r="BJ151" i="1"/>
  <c r="BH135" i="1"/>
  <c r="BK397" i="1"/>
  <c r="BI810" i="1"/>
  <c r="BL556" i="1"/>
  <c r="BJ282" i="1"/>
  <c r="BZ282" i="1"/>
  <c r="BH701" i="1"/>
  <c r="BK256" i="1"/>
  <c r="BI187" i="1"/>
  <c r="BL455" i="1"/>
  <c r="BH251" i="1"/>
  <c r="BK478" i="1"/>
  <c r="BI273" i="1"/>
  <c r="BL406" i="1"/>
  <c r="BJ430" i="1"/>
  <c r="BH456" i="1"/>
  <c r="BK468" i="1"/>
  <c r="BI15" i="1"/>
  <c r="BL409" i="1"/>
  <c r="BJ507" i="1"/>
  <c r="BH607" i="1"/>
  <c r="BK283" i="1"/>
  <c r="BI662" i="1"/>
  <c r="BL667" i="1"/>
  <c r="BI582" i="1"/>
  <c r="BJ9" i="1"/>
  <c r="BK731" i="1"/>
  <c r="BK227" i="1"/>
  <c r="BI17" i="1"/>
  <c r="BK280" i="1"/>
  <c r="BS280" i="1"/>
  <c r="CA280" i="1"/>
  <c r="BJ390" i="1"/>
  <c r="BH579" i="1"/>
  <c r="BK219" i="1"/>
  <c r="BK59" i="1"/>
  <c r="BJ398" i="1"/>
  <c r="BK378" i="1"/>
  <c r="BJ38" i="1"/>
  <c r="BI64" i="1"/>
  <c r="BH641" i="1"/>
  <c r="BJ715" i="1"/>
  <c r="BH45" i="1"/>
  <c r="BK135" i="1"/>
  <c r="BI209" i="1"/>
  <c r="BL810" i="1"/>
  <c r="BJ67" i="1"/>
  <c r="BZ67" i="1"/>
  <c r="BH623" i="1"/>
  <c r="BK701" i="1"/>
  <c r="BI532" i="1"/>
  <c r="BL187" i="1"/>
  <c r="BJ169" i="1"/>
  <c r="BL21" i="1"/>
  <c r="BJ478" i="1"/>
  <c r="BR478" i="1"/>
  <c r="BI185" i="1"/>
  <c r="BK406" i="1"/>
  <c r="BI430" i="1"/>
  <c r="BL373" i="1"/>
  <c r="BI459" i="1"/>
  <c r="BL15" i="1"/>
  <c r="BJ73" i="1"/>
  <c r="BH771" i="1"/>
  <c r="BK607" i="1"/>
  <c r="BI149" i="1"/>
  <c r="BL662" i="1"/>
  <c r="BJ473" i="1"/>
  <c r="BR473" i="1"/>
  <c r="BH387" i="1"/>
  <c r="BJ613" i="1"/>
  <c r="BL582" i="1"/>
  <c r="BJ553" i="1"/>
  <c r="BJ731" i="1"/>
  <c r="BR731" i="1"/>
  <c r="BZ731" i="1"/>
  <c r="BI38" i="1"/>
  <c r="BJ486" i="1"/>
  <c r="BL64" i="1"/>
  <c r="BH602" i="1"/>
  <c r="BI613" i="1"/>
  <c r="BK582" i="1"/>
  <c r="BI553" i="1"/>
  <c r="BH9" i="1"/>
  <c r="BL9" i="1"/>
  <c r="BI731" i="1"/>
  <c r="BH48" i="1"/>
  <c r="BL48" i="1"/>
  <c r="BI227" i="1"/>
  <c r="BK155" i="1"/>
  <c r="BK17" i="1"/>
  <c r="BS17" i="1"/>
  <c r="BH162" i="1"/>
  <c r="BL162" i="1"/>
  <c r="BI280" i="1"/>
  <c r="BH390" i="1"/>
  <c r="BL390" i="1"/>
  <c r="BJ579" i="1"/>
  <c r="BK564" i="1"/>
  <c r="BI201" i="1"/>
  <c r="BI219" i="1"/>
  <c r="BI59" i="1"/>
  <c r="BH512" i="1"/>
  <c r="BL512" i="1"/>
  <c r="BJ113" i="1"/>
  <c r="BR113" i="1"/>
  <c r="BZ113" i="1"/>
  <c r="BI61" i="1"/>
  <c r="BH398" i="1"/>
  <c r="BK349" i="1"/>
  <c r="BI378" i="1"/>
  <c r="BK245" i="1"/>
  <c r="BH38" i="1"/>
  <c r="BL38" i="1"/>
  <c r="BI486" i="1"/>
  <c r="BK64" i="1"/>
  <c r="BK602" i="1"/>
  <c r="BI735" i="1"/>
  <c r="BJ641" i="1"/>
  <c r="BR641" i="1"/>
  <c r="BJ34" i="1"/>
  <c r="BI700" i="1"/>
  <c r="BH715" i="1"/>
  <c r="BL715" i="1"/>
  <c r="BK151" i="1"/>
  <c r="BJ45" i="1"/>
  <c r="BI135" i="1"/>
  <c r="BH397" i="1"/>
  <c r="BK209" i="1"/>
  <c r="BJ810" i="1"/>
  <c r="BI556" i="1"/>
  <c r="BH67" i="1"/>
  <c r="BL67" i="1"/>
  <c r="BK282" i="1"/>
  <c r="CA282" i="1"/>
  <c r="BJ623" i="1"/>
  <c r="BZ623" i="1"/>
  <c r="BI701" i="1"/>
  <c r="BH256" i="1"/>
  <c r="BL256" i="1"/>
  <c r="BK532" i="1"/>
  <c r="BJ187" i="1"/>
  <c r="BI455" i="1"/>
  <c r="BH169" i="1"/>
  <c r="BL169" i="1"/>
  <c r="BJ21" i="1"/>
  <c r="BI251" i="1"/>
  <c r="BH478" i="1"/>
  <c r="BL478" i="1"/>
  <c r="BK185" i="1"/>
  <c r="BJ273" i="1"/>
  <c r="BI406" i="1"/>
  <c r="BH125" i="1"/>
  <c r="BL125" i="1"/>
  <c r="BK430" i="1"/>
  <c r="BJ373" i="1"/>
  <c r="BI456" i="1"/>
  <c r="BH468" i="1"/>
  <c r="BL468" i="1"/>
  <c r="BK459" i="1"/>
  <c r="BJ15" i="1"/>
  <c r="BR15" i="1"/>
  <c r="BZ15" i="1"/>
  <c r="BI409" i="1"/>
  <c r="BH73" i="1"/>
  <c r="BK507" i="1"/>
  <c r="BJ771" i="1"/>
  <c r="BI607" i="1"/>
  <c r="BH283" i="1"/>
  <c r="BL283" i="1"/>
  <c r="BK149" i="1"/>
  <c r="BJ662" i="1"/>
  <c r="BI667" i="1"/>
  <c r="BH473" i="1"/>
  <c r="BL473" i="1"/>
  <c r="BK689" i="1"/>
  <c r="BX16" i="1"/>
  <c r="BY155" i="1"/>
  <c r="CA780" i="1"/>
  <c r="CA182" i="1"/>
  <c r="BX113" i="1"/>
  <c r="BZ93" i="1"/>
  <c r="CA18" i="1"/>
  <c r="BX571" i="1"/>
  <c r="BZ239" i="1"/>
  <c r="CA596" i="1"/>
  <c r="BX34" i="1"/>
  <c r="BZ397" i="1"/>
  <c r="CB623" i="1"/>
  <c r="BX273" i="1"/>
  <c r="BZ468" i="1"/>
  <c r="CB771" i="1"/>
  <c r="BZ76" i="1"/>
  <c r="BZ48" i="1"/>
  <c r="CA620" i="1"/>
  <c r="BX579" i="1"/>
  <c r="BY195" i="1"/>
  <c r="BZ501" i="1"/>
  <c r="CA687" i="1"/>
  <c r="CB35" i="1"/>
  <c r="BX335" i="1"/>
  <c r="CA378" i="1"/>
  <c r="CB43" i="1"/>
  <c r="BX231" i="1"/>
  <c r="BY64" i="1"/>
  <c r="BY602" i="1"/>
  <c r="CA170" i="1"/>
  <c r="CA309" i="1"/>
  <c r="BX375" i="1"/>
  <c r="BY88" i="1"/>
  <c r="CA184" i="1"/>
  <c r="CA27" i="1"/>
  <c r="CA646" i="1"/>
  <c r="BX223" i="1"/>
  <c r="BZ715" i="1"/>
  <c r="CA135" i="1"/>
  <c r="CB810" i="1"/>
  <c r="BX623" i="1"/>
  <c r="BZ125" i="1"/>
  <c r="BX771" i="1"/>
  <c r="BY149" i="1"/>
  <c r="BY689" i="1"/>
  <c r="BX158" i="1"/>
  <c r="BY10" i="1"/>
  <c r="BZ9" i="1"/>
  <c r="CA731" i="1"/>
  <c r="CA147" i="1"/>
  <c r="CB362" i="1"/>
  <c r="BX673" i="1"/>
  <c r="BY719" i="1"/>
  <c r="BZ211" i="1"/>
  <c r="CB229" i="1"/>
  <c r="BX35" i="1"/>
  <c r="BZ79" i="1"/>
  <c r="BZ512" i="1"/>
  <c r="BX43" i="1"/>
  <c r="BY499" i="1"/>
  <c r="CA735" i="1"/>
  <c r="BX268" i="1"/>
  <c r="BY337" i="1"/>
  <c r="BY104" i="1"/>
  <c r="CA396" i="1"/>
  <c r="BX488" i="1"/>
  <c r="BY75" i="1"/>
  <c r="BZ116" i="1"/>
  <c r="CA700" i="1"/>
  <c r="CB45" i="1"/>
  <c r="BX810" i="1"/>
  <c r="BY282" i="1"/>
  <c r="BZ169" i="1"/>
  <c r="BX15" i="1"/>
  <c r="BY461" i="1"/>
  <c r="BZ162" i="1"/>
  <c r="CB579" i="1"/>
  <c r="BX588" i="1"/>
  <c r="CA219" i="1"/>
  <c r="CB335" i="1"/>
  <c r="CB231" i="1"/>
  <c r="BX764" i="1"/>
  <c r="BZ498" i="1"/>
  <c r="CB375" i="1"/>
  <c r="BZ94" i="1"/>
  <c r="BY151" i="1"/>
  <c r="CA556" i="1"/>
  <c r="CB158" i="1"/>
  <c r="BX319" i="1"/>
  <c r="BY582" i="1"/>
  <c r="BZ381" i="1"/>
  <c r="CB673" i="1"/>
  <c r="BY243" i="1"/>
  <c r="CA613" i="1"/>
  <c r="CB16" i="1"/>
  <c r="BX362" i="1"/>
  <c r="BZ68" i="1"/>
  <c r="BZ390" i="1"/>
  <c r="CB588" i="1"/>
  <c r="BX229" i="1"/>
  <c r="BY564" i="1"/>
  <c r="BZ356" i="1"/>
  <c r="BZ423" i="1"/>
  <c r="CA749" i="1"/>
  <c r="CB113" i="1"/>
  <c r="BX682" i="1"/>
  <c r="BY245" i="1"/>
  <c r="BZ38" i="1"/>
  <c r="CA486" i="1"/>
  <c r="CA573" i="1"/>
  <c r="CB764" i="1"/>
  <c r="BX128" i="1"/>
  <c r="BY196" i="1"/>
  <c r="BY60" i="1"/>
  <c r="BZ359" i="1"/>
  <c r="BZ63" i="1"/>
  <c r="CA347" i="1"/>
  <c r="CB571" i="1"/>
  <c r="BY572" i="1"/>
  <c r="BY765" i="1"/>
  <c r="BY30" i="1"/>
  <c r="BZ412" i="1"/>
  <c r="CA592" i="1"/>
  <c r="CB34" i="1"/>
  <c r="BX45" i="1"/>
  <c r="BY209" i="1"/>
  <c r="CA701" i="1"/>
  <c r="CA455" i="1"/>
  <c r="BX373" i="1"/>
  <c r="CA607" i="1"/>
  <c r="CA158" i="1"/>
  <c r="BX10" i="1"/>
  <c r="CA319" i="1"/>
  <c r="CB582" i="1"/>
  <c r="BY9" i="1"/>
  <c r="BY76" i="1"/>
  <c r="BX461" i="1"/>
  <c r="CB155" i="1"/>
  <c r="BY381" i="1"/>
  <c r="BZ620" i="1"/>
  <c r="BZ780" i="1"/>
  <c r="BX719" i="1"/>
  <c r="CA579" i="1"/>
  <c r="BX243" i="1"/>
  <c r="BX195" i="1"/>
  <c r="CA588" i="1"/>
  <c r="BY501" i="1"/>
  <c r="BZ687" i="1"/>
  <c r="BX564" i="1"/>
  <c r="CA35" i="1"/>
  <c r="BZ219" i="1"/>
  <c r="CA335" i="1"/>
  <c r="BY79" i="1"/>
  <c r="CA113" i="1"/>
  <c r="BZ378" i="1"/>
  <c r="BX245" i="1"/>
  <c r="CA43" i="1"/>
  <c r="BX499" i="1"/>
  <c r="CA231" i="1"/>
  <c r="BZ486" i="1"/>
  <c r="CB64" i="1"/>
  <c r="BX602" i="1"/>
  <c r="BZ735" i="1"/>
  <c r="BZ18" i="1"/>
  <c r="BY63" i="1"/>
  <c r="BX104" i="1"/>
  <c r="CA375" i="1"/>
  <c r="BZ347" i="1"/>
  <c r="BX88" i="1"/>
  <c r="CB88" i="1"/>
  <c r="CA571" i="1"/>
  <c r="BZ396" i="1"/>
  <c r="BY352" i="1"/>
  <c r="BZ184" i="1"/>
  <c r="BX572" i="1"/>
  <c r="CB572" i="1"/>
  <c r="BZ27" i="1"/>
  <c r="BY239" i="1"/>
  <c r="BX765" i="1"/>
  <c r="CB765" i="1"/>
  <c r="BZ646" i="1"/>
  <c r="BY94" i="1"/>
  <c r="BX30" i="1"/>
  <c r="CB30" i="1"/>
  <c r="CA488" i="1"/>
  <c r="BZ596" i="1"/>
  <c r="BY412" i="1"/>
  <c r="BX75" i="1"/>
  <c r="CB75" i="1"/>
  <c r="CA223" i="1"/>
  <c r="BZ592" i="1"/>
  <c r="BY116" i="1"/>
  <c r="CA34" i="1"/>
  <c r="BZ700" i="1"/>
  <c r="BY715" i="1"/>
  <c r="BX151" i="1"/>
  <c r="CA45" i="1"/>
  <c r="BZ135" i="1"/>
  <c r="BY397" i="1"/>
  <c r="BX209" i="1"/>
  <c r="CB209" i="1"/>
  <c r="CA810" i="1"/>
  <c r="BZ556" i="1"/>
  <c r="BY67" i="1"/>
  <c r="BX282" i="1"/>
  <c r="CB282" i="1"/>
  <c r="CA623" i="1"/>
  <c r="BZ455" i="1"/>
  <c r="BY169" i="1"/>
  <c r="BY125" i="1"/>
  <c r="CA373" i="1"/>
  <c r="BY468" i="1"/>
  <c r="CA15" i="1"/>
  <c r="BX149" i="1"/>
  <c r="BX689" i="1"/>
  <c r="BZ158" i="1"/>
  <c r="CA10" i="1"/>
  <c r="BZ319" i="1"/>
  <c r="BY613" i="1"/>
  <c r="CA582" i="1"/>
  <c r="BX9" i="1"/>
  <c r="CB9" i="1"/>
  <c r="BZ16" i="1"/>
  <c r="BX76" i="1"/>
  <c r="CB76" i="1"/>
  <c r="BY731" i="1"/>
  <c r="BX48" i="1"/>
  <c r="CB48" i="1"/>
  <c r="CA461" i="1"/>
  <c r="CA155" i="1"/>
  <c r="BY147" i="1"/>
  <c r="BX381" i="1"/>
  <c r="CB381" i="1"/>
  <c r="BZ362" i="1"/>
  <c r="BY620" i="1"/>
  <c r="BX162" i="1"/>
  <c r="CB162" i="1"/>
  <c r="BZ673" i="1"/>
  <c r="BY780" i="1"/>
  <c r="BY280" i="1"/>
  <c r="BX68" i="1"/>
  <c r="CB68" i="1"/>
  <c r="BX390" i="1"/>
  <c r="CB390" i="1"/>
  <c r="CA719" i="1"/>
  <c r="BZ579" i="1"/>
  <c r="BX211" i="1"/>
  <c r="CB211" i="1"/>
  <c r="CA243" i="1"/>
  <c r="CA195" i="1"/>
  <c r="BZ588" i="1"/>
  <c r="BX501" i="1"/>
  <c r="CB501" i="1"/>
  <c r="BZ229" i="1"/>
  <c r="BY687" i="1"/>
  <c r="CA564" i="1"/>
  <c r="BZ35" i="1"/>
  <c r="BX356" i="1"/>
  <c r="CB356" i="1"/>
  <c r="BY182" i="1"/>
  <c r="BY219" i="1"/>
  <c r="BX423" i="1"/>
  <c r="CB423" i="1"/>
  <c r="BZ335" i="1"/>
  <c r="BY749" i="1"/>
  <c r="BX79" i="1"/>
  <c r="CB79" i="1"/>
  <c r="BX512" i="1"/>
  <c r="CB512" i="1"/>
  <c r="BZ682" i="1"/>
  <c r="BY378" i="1"/>
  <c r="BX93" i="1"/>
  <c r="CB93" i="1"/>
  <c r="CA245" i="1"/>
  <c r="BZ43" i="1"/>
  <c r="BX38" i="1"/>
  <c r="CB38" i="1"/>
  <c r="CA499" i="1"/>
  <c r="BZ231" i="1"/>
  <c r="BY486" i="1"/>
  <c r="CA64" i="1"/>
  <c r="CA602" i="1"/>
  <c r="BY573" i="1"/>
  <c r="BX270" i="1"/>
  <c r="CB270" i="1"/>
  <c r="BZ764" i="1"/>
  <c r="BY735" i="1"/>
  <c r="BX202" i="1"/>
  <c r="CB202" i="1"/>
  <c r="BZ128" i="1"/>
  <c r="CA196" i="1"/>
  <c r="BY170" i="1"/>
  <c r="BX498" i="1"/>
  <c r="CB498" i="1"/>
  <c r="BY309" i="1"/>
  <c r="CA60" i="1"/>
  <c r="BZ268" i="1"/>
  <c r="BX359" i="1"/>
  <c r="CB359" i="1"/>
  <c r="CA337" i="1"/>
  <c r="BY18" i="1"/>
  <c r="BX63" i="1"/>
  <c r="CB63" i="1"/>
  <c r="CA104" i="1"/>
  <c r="BZ375" i="1"/>
  <c r="BY347" i="1"/>
  <c r="CA88" i="1"/>
  <c r="BZ571" i="1"/>
  <c r="BY396" i="1"/>
  <c r="BX352" i="1"/>
  <c r="CB352" i="1"/>
  <c r="BY184" i="1"/>
  <c r="CA572" i="1"/>
  <c r="BY27" i="1"/>
  <c r="BX239" i="1"/>
  <c r="CB239" i="1"/>
  <c r="CA765" i="1"/>
  <c r="BY646" i="1"/>
  <c r="BX94" i="1"/>
  <c r="CB94" i="1"/>
  <c r="CA30" i="1"/>
  <c r="BZ488" i="1"/>
  <c r="BY596" i="1"/>
  <c r="BX412" i="1"/>
  <c r="CB412" i="1"/>
  <c r="CA75" i="1"/>
  <c r="BZ223" i="1"/>
  <c r="BY592" i="1"/>
  <c r="BX116" i="1"/>
  <c r="BZ34" i="1"/>
  <c r="BY700" i="1"/>
  <c r="BX715" i="1"/>
  <c r="CB715" i="1"/>
  <c r="CA151" i="1"/>
  <c r="BZ45" i="1"/>
  <c r="BY135" i="1"/>
  <c r="BX397" i="1"/>
  <c r="CB397" i="1"/>
  <c r="CA209" i="1"/>
  <c r="BZ810" i="1"/>
  <c r="BY556" i="1"/>
  <c r="BX67" i="1"/>
  <c r="CB67" i="1"/>
  <c r="BY701" i="1"/>
  <c r="BY455" i="1"/>
  <c r="BX169" i="1"/>
  <c r="CB169" i="1"/>
  <c r="BZ273" i="1"/>
  <c r="BX125" i="1"/>
  <c r="CB125" i="1"/>
  <c r="BZ373" i="1"/>
  <c r="BX468" i="1"/>
  <c r="CB468" i="1"/>
  <c r="BY409" i="1"/>
  <c r="BZ771" i="1"/>
  <c r="BY607" i="1"/>
  <c r="CA149" i="1"/>
  <c r="BY667" i="1"/>
  <c r="CA689" i="1"/>
  <c r="CB10" i="1"/>
  <c r="BZ613" i="1"/>
  <c r="BX582" i="1"/>
  <c r="CA16" i="1"/>
  <c r="BY48" i="1"/>
  <c r="BX155" i="1"/>
  <c r="BZ147" i="1"/>
  <c r="CA362" i="1"/>
  <c r="BY162" i="1"/>
  <c r="CA673" i="1"/>
  <c r="BY68" i="1"/>
  <c r="BY390" i="1"/>
  <c r="CB719" i="1"/>
  <c r="BY211" i="1"/>
  <c r="CB243" i="1"/>
  <c r="CB195" i="1"/>
  <c r="CA229" i="1"/>
  <c r="CB564" i="1"/>
  <c r="BY356" i="1"/>
  <c r="BZ182" i="1"/>
  <c r="BY423" i="1"/>
  <c r="BZ749" i="1"/>
  <c r="BY512" i="1"/>
  <c r="CA682" i="1"/>
  <c r="BY93" i="1"/>
  <c r="CB245" i="1"/>
  <c r="BY38" i="1"/>
  <c r="CB499" i="1"/>
  <c r="BX64" i="1"/>
  <c r="CB602" i="1"/>
  <c r="BZ573" i="1"/>
  <c r="BY270" i="1"/>
  <c r="CA764" i="1"/>
  <c r="BY202" i="1"/>
  <c r="CA128" i="1"/>
  <c r="BX196" i="1"/>
  <c r="CB196" i="1"/>
  <c r="BZ170" i="1"/>
  <c r="BY498" i="1"/>
  <c r="BZ309" i="1"/>
  <c r="BX60" i="1"/>
  <c r="CB60" i="1"/>
  <c r="CA268" i="1"/>
  <c r="BY359" i="1"/>
  <c r="BX337" i="1"/>
  <c r="CB337" i="1"/>
  <c r="BZ409" i="1"/>
  <c r="CB149" i="1"/>
  <c r="BZ667" i="1"/>
  <c r="CB689" i="1"/>
  <c r="BY158" i="1"/>
  <c r="BZ10" i="1"/>
  <c r="BY319" i="1"/>
  <c r="BX613" i="1"/>
  <c r="CB613" i="1"/>
  <c r="CA9" i="1"/>
  <c r="BY16" i="1"/>
  <c r="CA76" i="1"/>
  <c r="BX731" i="1"/>
  <c r="CB731" i="1"/>
  <c r="CA48" i="1"/>
  <c r="BZ461" i="1"/>
  <c r="BZ155" i="1"/>
  <c r="BX147" i="1"/>
  <c r="CA381" i="1"/>
  <c r="BY362" i="1"/>
  <c r="BX620" i="1"/>
  <c r="CB620" i="1"/>
  <c r="CA162" i="1"/>
  <c r="BY673" i="1"/>
  <c r="BX780" i="1"/>
  <c r="CB780" i="1"/>
  <c r="BX280" i="1"/>
  <c r="CB280" i="1"/>
  <c r="CA68" i="1"/>
  <c r="CA390" i="1"/>
  <c r="BZ719" i="1"/>
  <c r="BY579" i="1"/>
  <c r="CA211" i="1"/>
  <c r="BZ243" i="1"/>
  <c r="BZ195" i="1"/>
  <c r="BY588" i="1"/>
  <c r="CA501" i="1"/>
  <c r="BY229" i="1"/>
  <c r="BX687" i="1"/>
  <c r="BZ564" i="1"/>
  <c r="BY35" i="1"/>
  <c r="CA356" i="1"/>
  <c r="BX182" i="1"/>
  <c r="BX219" i="1"/>
  <c r="CB219" i="1"/>
  <c r="CA423" i="1"/>
  <c r="BY335" i="1"/>
  <c r="BX749" i="1"/>
  <c r="CB749" i="1"/>
  <c r="CA79" i="1"/>
  <c r="CA512" i="1"/>
  <c r="BY113" i="1"/>
  <c r="BY682" i="1"/>
  <c r="BX378" i="1"/>
  <c r="CB378" i="1"/>
  <c r="CA93" i="1"/>
  <c r="BZ245" i="1"/>
  <c r="BY43" i="1"/>
  <c r="CA38" i="1"/>
  <c r="BZ499" i="1"/>
  <c r="BY231" i="1"/>
  <c r="BX486" i="1"/>
  <c r="CB486" i="1"/>
  <c r="BZ64" i="1"/>
  <c r="BZ602" i="1"/>
  <c r="BX573" i="1"/>
  <c r="CB573" i="1"/>
  <c r="CA270" i="1"/>
  <c r="BY764" i="1"/>
  <c r="BX735" i="1"/>
  <c r="CB735" i="1"/>
  <c r="CA202" i="1"/>
  <c r="BY128" i="1"/>
  <c r="BZ196" i="1"/>
  <c r="BX170" i="1"/>
  <c r="CB170" i="1"/>
  <c r="CA498" i="1"/>
  <c r="BX309" i="1"/>
  <c r="CB309" i="1"/>
  <c r="BZ60" i="1"/>
  <c r="BY268" i="1"/>
  <c r="CA359" i="1"/>
  <c r="BZ337" i="1"/>
  <c r="BX18" i="1"/>
  <c r="CA63" i="1"/>
  <c r="BZ104" i="1"/>
  <c r="BY375" i="1"/>
  <c r="BX347" i="1"/>
  <c r="CB347" i="1"/>
  <c r="BZ88" i="1"/>
  <c r="BY571" i="1"/>
  <c r="BX396" i="1"/>
  <c r="CB396" i="1"/>
  <c r="CA352" i="1"/>
  <c r="BX184" i="1"/>
  <c r="CB184" i="1"/>
  <c r="BZ572" i="1"/>
  <c r="BX27" i="1"/>
  <c r="CB27" i="1"/>
  <c r="CA239" i="1"/>
  <c r="BZ765" i="1"/>
  <c r="BX646" i="1"/>
  <c r="CB646" i="1"/>
  <c r="CA94" i="1"/>
  <c r="BZ30" i="1"/>
  <c r="BY488" i="1"/>
  <c r="BX596" i="1"/>
  <c r="CB596" i="1"/>
  <c r="CA412" i="1"/>
  <c r="BZ75" i="1"/>
  <c r="BY223" i="1"/>
  <c r="BX592" i="1"/>
  <c r="CB592" i="1"/>
  <c r="CA116" i="1"/>
  <c r="BY34" i="1"/>
  <c r="BX700" i="1"/>
  <c r="CB700" i="1"/>
  <c r="CA715" i="1"/>
  <c r="BZ151" i="1"/>
  <c r="BY45" i="1"/>
  <c r="BX135" i="1"/>
  <c r="CB135" i="1"/>
  <c r="CA397" i="1"/>
  <c r="BZ209" i="1"/>
  <c r="BY810" i="1"/>
  <c r="BX556" i="1"/>
  <c r="CB556" i="1"/>
  <c r="CA67" i="1"/>
  <c r="BY623" i="1"/>
  <c r="BX701" i="1"/>
  <c r="CB701" i="1"/>
  <c r="BX455" i="1"/>
  <c r="CA169" i="1"/>
  <c r="BY273" i="1"/>
  <c r="CA125" i="1"/>
  <c r="BY373" i="1"/>
  <c r="CA468" i="1"/>
  <c r="BY15" i="1"/>
  <c r="BX409" i="1"/>
  <c r="CB409" i="1"/>
  <c r="BY771" i="1"/>
  <c r="BX607" i="1"/>
  <c r="CB607" i="1"/>
  <c r="BZ149" i="1"/>
  <c r="BX667" i="1"/>
  <c r="CB667" i="1"/>
  <c r="BY5" i="1"/>
  <c r="BZ5" i="1"/>
  <c r="CB5" i="1"/>
  <c r="BX5" i="1"/>
  <c r="CA5" i="1"/>
  <c r="BP347" i="1"/>
  <c r="BS387" i="1"/>
  <c r="BQ667" i="1"/>
  <c r="BS125" i="1"/>
  <c r="BR406" i="1"/>
  <c r="BS478" i="1"/>
  <c r="BR251" i="1"/>
  <c r="BQ135" i="1"/>
  <c r="BR37" i="1"/>
  <c r="BS375" i="1"/>
  <c r="BS641" i="1"/>
  <c r="BQ498" i="1"/>
  <c r="BQ86" i="1"/>
  <c r="BQ749" i="1"/>
  <c r="BU429" i="1"/>
  <c r="BS90" i="1"/>
  <c r="BS35" i="1"/>
  <c r="BR401" i="1"/>
  <c r="BT49" i="1"/>
  <c r="BQ48" i="1"/>
  <c r="BP133" i="1"/>
  <c r="BR273" i="1"/>
  <c r="BR21" i="1"/>
  <c r="BQ661" i="1"/>
  <c r="BR749" i="1"/>
  <c r="BQ65" i="1"/>
  <c r="BQ17" i="1"/>
  <c r="BQ396" i="1"/>
  <c r="BQ347" i="1"/>
  <c r="BQ357" i="1"/>
  <c r="BR661" i="1"/>
  <c r="BQ621" i="1"/>
  <c r="BQ90" i="1"/>
  <c r="BQ35" i="1"/>
  <c r="BR65" i="1"/>
  <c r="BR525" i="1"/>
  <c r="BR387" i="1"/>
  <c r="BQ73" i="1"/>
  <c r="BS430" i="1"/>
  <c r="BR125" i="1"/>
  <c r="BS185" i="1"/>
  <c r="BQ116" i="1"/>
  <c r="BQ37" i="1"/>
  <c r="BR396" i="1"/>
  <c r="BR347" i="1"/>
  <c r="BQ304" i="1"/>
  <c r="BS309" i="1"/>
  <c r="BS429" i="1"/>
  <c r="BR621" i="1"/>
  <c r="BR90" i="1"/>
  <c r="BR35" i="1"/>
  <c r="BQ401" i="1"/>
  <c r="BQ370" i="1"/>
  <c r="BR76" i="1"/>
  <c r="BS525" i="1"/>
  <c r="BQ10" i="1"/>
  <c r="BQ689" i="1"/>
  <c r="BS406" i="1"/>
  <c r="BM429" i="1"/>
  <c r="BQ39" i="1"/>
  <c r="BQ525" i="1"/>
  <c r="BT133" i="1"/>
  <c r="BR430" i="1"/>
  <c r="BR185" i="1"/>
  <c r="BS21" i="1"/>
  <c r="BR309" i="1"/>
  <c r="BR429" i="1"/>
  <c r="BQ233" i="1"/>
  <c r="BQ201" i="1"/>
  <c r="BR39" i="1"/>
  <c r="BQ76" i="1"/>
  <c r="BP765" i="1"/>
  <c r="BT765" i="1"/>
  <c r="BP17" i="1"/>
  <c r="BT17" i="1"/>
  <c r="BP37" i="1"/>
  <c r="BT37" i="1"/>
  <c r="BP49" i="1"/>
  <c r="BP21" i="1"/>
  <c r="BT21" i="1"/>
  <c r="BP86" i="1"/>
  <c r="BT86" i="1"/>
  <c r="BP396" i="1"/>
  <c r="BT396" i="1"/>
  <c r="BP251" i="1"/>
  <c r="BT251" i="1"/>
  <c r="BP478" i="1"/>
  <c r="BT478" i="1"/>
  <c r="BP170" i="1"/>
  <c r="BT170" i="1"/>
  <c r="BP185" i="1"/>
  <c r="BT185" i="1"/>
  <c r="BP661" i="1"/>
  <c r="BT661" i="1"/>
  <c r="BP309" i="1"/>
  <c r="BT309" i="1"/>
  <c r="BP273" i="1"/>
  <c r="BT273" i="1"/>
  <c r="BP406" i="1"/>
  <c r="BT406" i="1"/>
  <c r="BP359" i="1"/>
  <c r="BT359" i="1"/>
  <c r="BP125" i="1"/>
  <c r="BT125" i="1"/>
  <c r="BP357" i="1"/>
  <c r="BT357" i="1"/>
  <c r="BT76" i="1"/>
  <c r="BT116" i="1"/>
  <c r="BT401" i="1"/>
  <c r="BT429" i="1"/>
  <c r="BT39" i="1"/>
  <c r="BT430" i="1"/>
  <c r="BT118" i="1"/>
  <c r="BT525" i="1"/>
  <c r="BT370" i="1"/>
  <c r="BT641" i="1"/>
  <c r="BT749" i="1"/>
  <c r="BT667" i="1"/>
  <c r="BT65" i="1"/>
  <c r="BT135" i="1"/>
  <c r="BT71" i="1"/>
  <c r="BT473" i="1"/>
  <c r="BT90" i="1"/>
  <c r="BT233" i="1"/>
  <c r="BT35" i="1"/>
  <c r="BT621" i="1"/>
  <c r="BT689" i="1"/>
  <c r="BT498" i="1"/>
  <c r="BT387" i="1"/>
  <c r="BT463" i="1"/>
  <c r="BP78" i="1"/>
  <c r="BP24" i="1"/>
  <c r="BT48" i="1"/>
  <c r="BP10" i="1"/>
  <c r="BP175" i="1"/>
  <c r="BT423" i="1"/>
  <c r="BV34" i="1"/>
  <c r="BO765" i="1"/>
  <c r="BW765" i="1"/>
  <c r="BW17" i="1"/>
  <c r="BS37" i="1"/>
  <c r="BO49" i="1"/>
  <c r="BW49" i="1"/>
  <c r="BW21" i="1"/>
  <c r="BS86" i="1"/>
  <c r="BO396" i="1"/>
  <c r="BW396" i="1"/>
  <c r="BW251" i="1"/>
  <c r="BW478" i="1"/>
  <c r="BO170" i="1"/>
  <c r="BW170" i="1"/>
  <c r="BW185" i="1"/>
  <c r="BS661" i="1"/>
  <c r="BO309" i="1"/>
  <c r="BO273" i="1"/>
  <c r="BO406" i="1"/>
  <c r="BO359" i="1"/>
  <c r="BW359" i="1"/>
  <c r="BW125" i="1"/>
  <c r="BS357" i="1"/>
  <c r="BO76" i="1"/>
  <c r="BW76" i="1"/>
  <c r="BS116" i="1"/>
  <c r="BO401" i="1"/>
  <c r="BW401" i="1"/>
  <c r="BW429" i="1"/>
  <c r="BS39" i="1"/>
  <c r="BO430" i="1"/>
  <c r="BO118" i="1"/>
  <c r="BW118" i="1"/>
  <c r="BW525" i="1"/>
  <c r="BS370" i="1"/>
  <c r="BO641" i="1"/>
  <c r="BO749" i="1"/>
  <c r="BW749" i="1"/>
  <c r="BW667" i="1"/>
  <c r="BS65" i="1"/>
  <c r="BO135" i="1"/>
  <c r="BW135" i="1"/>
  <c r="BS71" i="1"/>
  <c r="BO473" i="1"/>
  <c r="BO133" i="1"/>
  <c r="BW133" i="1"/>
  <c r="BW90" i="1"/>
  <c r="BS233" i="1"/>
  <c r="BO35" i="1"/>
  <c r="BO621" i="1"/>
  <c r="BW621" i="1"/>
  <c r="BS689" i="1"/>
  <c r="BO498" i="1"/>
  <c r="BW498" i="1"/>
  <c r="BW387" i="1"/>
  <c r="BS463" i="1"/>
  <c r="BW463" i="1"/>
  <c r="BS266" i="1"/>
  <c r="BM765" i="1"/>
  <c r="BQ765" i="1"/>
  <c r="BU765" i="1"/>
  <c r="BM17" i="1"/>
  <c r="BU17" i="1"/>
  <c r="BM37" i="1"/>
  <c r="BU37" i="1"/>
  <c r="BM49" i="1"/>
  <c r="BQ49" i="1"/>
  <c r="BU49" i="1"/>
  <c r="BM21" i="1"/>
  <c r="BQ21" i="1"/>
  <c r="BU21" i="1"/>
  <c r="BM86" i="1"/>
  <c r="BU86" i="1"/>
  <c r="BM396" i="1"/>
  <c r="BU396" i="1"/>
  <c r="BM251" i="1"/>
  <c r="BQ251" i="1"/>
  <c r="BU251" i="1"/>
  <c r="BM478" i="1"/>
  <c r="BQ478" i="1"/>
  <c r="BU478" i="1"/>
  <c r="BM170" i="1"/>
  <c r="BQ170" i="1"/>
  <c r="BU170" i="1"/>
  <c r="BM185" i="1"/>
  <c r="BQ185" i="1"/>
  <c r="BU185" i="1"/>
  <c r="BM661" i="1"/>
  <c r="BU661" i="1"/>
  <c r="BM309" i="1"/>
  <c r="BQ309" i="1"/>
  <c r="BU309" i="1"/>
  <c r="BM273" i="1"/>
  <c r="BQ273" i="1"/>
  <c r="BU273" i="1"/>
  <c r="BM406" i="1"/>
  <c r="BQ406" i="1"/>
  <c r="BU406" i="1"/>
  <c r="BM359" i="1"/>
  <c r="BQ359" i="1"/>
  <c r="BU359" i="1"/>
  <c r="BM125" i="1"/>
  <c r="BQ125" i="1"/>
  <c r="BU125" i="1"/>
  <c r="BM357" i="1"/>
  <c r="BU357" i="1"/>
  <c r="BM76" i="1"/>
  <c r="BU76" i="1"/>
  <c r="BM116" i="1"/>
  <c r="BU116" i="1"/>
  <c r="BM401" i="1"/>
  <c r="BU401" i="1"/>
  <c r="BQ429" i="1"/>
  <c r="BM39" i="1"/>
  <c r="BU39" i="1"/>
  <c r="BM430" i="1"/>
  <c r="BQ430" i="1"/>
  <c r="BU430" i="1"/>
  <c r="BM118" i="1"/>
  <c r="BQ118" i="1"/>
  <c r="BU118" i="1"/>
  <c r="BM525" i="1"/>
  <c r="BU525" i="1"/>
  <c r="BM370" i="1"/>
  <c r="BU370" i="1"/>
  <c r="BM641" i="1"/>
  <c r="BQ641" i="1"/>
  <c r="BU641" i="1"/>
  <c r="BM749" i="1"/>
  <c r="BU749" i="1"/>
  <c r="BM667" i="1"/>
  <c r="BU667" i="1"/>
  <c r="BM65" i="1"/>
  <c r="BU65" i="1"/>
  <c r="BM135" i="1"/>
  <c r="BU135" i="1"/>
  <c r="BM71" i="1"/>
  <c r="BQ71" i="1"/>
  <c r="BU71" i="1"/>
  <c r="BM473" i="1"/>
  <c r="BQ473" i="1"/>
  <c r="BU473" i="1"/>
  <c r="BM133" i="1"/>
  <c r="BQ133" i="1"/>
  <c r="BU133" i="1"/>
  <c r="BM90" i="1"/>
  <c r="BU90" i="1"/>
  <c r="BM233" i="1"/>
  <c r="BU233" i="1"/>
  <c r="BM35" i="1"/>
  <c r="BU35" i="1"/>
  <c r="BM621" i="1"/>
  <c r="BU621" i="1"/>
  <c r="BM689" i="1"/>
  <c r="BU689" i="1"/>
  <c r="BM498" i="1"/>
  <c r="BU498" i="1"/>
  <c r="BM387" i="1"/>
  <c r="BQ387" i="1"/>
  <c r="BU387" i="1"/>
  <c r="BM463" i="1"/>
  <c r="BQ463" i="1"/>
  <c r="BU463" i="1"/>
  <c r="BM211" i="1"/>
  <c r="BU211" i="1"/>
  <c r="BU78" i="1"/>
  <c r="BM24" i="1"/>
  <c r="BU24" i="1"/>
  <c r="BU48" i="1"/>
  <c r="BM771" i="1"/>
  <c r="BM30" i="1"/>
  <c r="BU10" i="1"/>
  <c r="BM175" i="1"/>
  <c r="BU175" i="1"/>
  <c r="BQ426" i="1"/>
  <c r="BM304" i="1"/>
  <c r="BQ423" i="1"/>
  <c r="BU662" i="1"/>
  <c r="BU375" i="1"/>
  <c r="BQ93" i="1"/>
  <c r="BP76" i="1"/>
  <c r="BP116" i="1"/>
  <c r="BP401" i="1"/>
  <c r="BP429" i="1"/>
  <c r="BP39" i="1"/>
  <c r="BP430" i="1"/>
  <c r="BP118" i="1"/>
  <c r="BP525" i="1"/>
  <c r="BP370" i="1"/>
  <c r="BP641" i="1"/>
  <c r="BP749" i="1"/>
  <c r="BP667" i="1"/>
  <c r="BP65" i="1"/>
  <c r="BP135" i="1"/>
  <c r="BP71" i="1"/>
  <c r="BP473" i="1"/>
  <c r="BP90" i="1"/>
  <c r="BP233" i="1"/>
  <c r="BP35" i="1"/>
  <c r="BP621" i="1"/>
  <c r="BP689" i="1"/>
  <c r="BP498" i="1"/>
  <c r="BP387" i="1"/>
  <c r="BP463" i="1"/>
  <c r="BP211" i="1"/>
  <c r="BT78" i="1"/>
  <c r="BP48" i="1"/>
  <c r="BT201" i="1"/>
  <c r="BT10" i="1"/>
  <c r="BT426" i="1"/>
  <c r="BT93" i="1"/>
  <c r="BS765" i="1"/>
  <c r="BO17" i="1"/>
  <c r="BO37" i="1"/>
  <c r="BW37" i="1"/>
  <c r="BS49" i="1"/>
  <c r="BO21" i="1"/>
  <c r="BO86" i="1"/>
  <c r="BW86" i="1"/>
  <c r="BS396" i="1"/>
  <c r="BO251" i="1"/>
  <c r="BO478" i="1"/>
  <c r="BS170" i="1"/>
  <c r="BO185" i="1"/>
  <c r="BO661" i="1"/>
  <c r="BW661" i="1"/>
  <c r="BW309" i="1"/>
  <c r="BW273" i="1"/>
  <c r="BW406" i="1"/>
  <c r="BS359" i="1"/>
  <c r="BO125" i="1"/>
  <c r="BO357" i="1"/>
  <c r="BW357" i="1"/>
  <c r="BS76" i="1"/>
  <c r="BO116" i="1"/>
  <c r="BW116" i="1"/>
  <c r="BS401" i="1"/>
  <c r="BO429" i="1"/>
  <c r="BO39" i="1"/>
  <c r="BW39" i="1"/>
  <c r="BW430" i="1"/>
  <c r="BS118" i="1"/>
  <c r="BO525" i="1"/>
  <c r="BO370" i="1"/>
  <c r="BW370" i="1"/>
  <c r="BW641" i="1"/>
  <c r="BS749" i="1"/>
  <c r="BO667" i="1"/>
  <c r="BO65" i="1"/>
  <c r="BW65" i="1"/>
  <c r="BS135" i="1"/>
  <c r="BO71" i="1"/>
  <c r="BW71" i="1"/>
  <c r="BW473" i="1"/>
  <c r="BS133" i="1"/>
  <c r="BO90" i="1"/>
  <c r="BO233" i="1"/>
  <c r="BW233" i="1"/>
  <c r="BW35" i="1"/>
  <c r="BS621" i="1"/>
  <c r="BO689" i="1"/>
  <c r="BW689" i="1"/>
  <c r="BS498" i="1"/>
  <c r="BO387" i="1"/>
  <c r="BO463" i="1"/>
  <c r="BO60" i="1"/>
  <c r="BO266" i="1"/>
  <c r="BW304" i="1"/>
  <c r="BN765" i="1"/>
  <c r="BR765" i="1"/>
  <c r="BV765" i="1"/>
  <c r="BN17" i="1"/>
  <c r="BR17" i="1"/>
  <c r="BV17" i="1"/>
  <c r="BN37" i="1"/>
  <c r="BV37" i="1"/>
  <c r="BN49" i="1"/>
  <c r="BR49" i="1"/>
  <c r="BV49" i="1"/>
  <c r="BN21" i="1"/>
  <c r="BV21" i="1"/>
  <c r="BN86" i="1"/>
  <c r="BR86" i="1"/>
  <c r="BV86" i="1"/>
  <c r="BN396" i="1"/>
  <c r="BV396" i="1"/>
  <c r="BN251" i="1"/>
  <c r="BV251" i="1"/>
  <c r="BN478" i="1"/>
  <c r="BV478" i="1"/>
  <c r="BN170" i="1"/>
  <c r="BR170" i="1"/>
  <c r="BV170" i="1"/>
  <c r="BN185" i="1"/>
  <c r="BV185" i="1"/>
  <c r="BN661" i="1"/>
  <c r="BV661" i="1"/>
  <c r="BN309" i="1"/>
  <c r="BV309" i="1"/>
  <c r="BN273" i="1"/>
  <c r="BV273" i="1"/>
  <c r="BN406" i="1"/>
  <c r="BV406" i="1"/>
  <c r="BN359" i="1"/>
  <c r="BR359" i="1"/>
  <c r="BV359" i="1"/>
  <c r="BN125" i="1"/>
  <c r="BV125" i="1"/>
  <c r="BN357" i="1"/>
  <c r="BR357" i="1"/>
  <c r="BV357" i="1"/>
  <c r="BN76" i="1"/>
  <c r="BV76" i="1"/>
  <c r="BN116" i="1"/>
  <c r="BR116" i="1"/>
  <c r="BV116" i="1"/>
  <c r="BN401" i="1"/>
  <c r="BV401" i="1"/>
  <c r="BN429" i="1"/>
  <c r="BV429" i="1"/>
  <c r="BN39" i="1"/>
  <c r="BV39" i="1"/>
  <c r="BN430" i="1"/>
  <c r="BV430" i="1"/>
  <c r="BN118" i="1"/>
  <c r="BR118" i="1"/>
  <c r="BV118" i="1"/>
  <c r="BN525" i="1"/>
  <c r="BV525" i="1"/>
  <c r="BN370" i="1"/>
  <c r="BR370" i="1"/>
  <c r="BV370" i="1"/>
  <c r="BN641" i="1"/>
  <c r="BV641" i="1"/>
  <c r="BN749" i="1"/>
  <c r="BV749" i="1"/>
  <c r="BN667" i="1"/>
  <c r="BR667" i="1"/>
  <c r="BV667" i="1"/>
  <c r="BN65" i="1"/>
  <c r="BV65" i="1"/>
  <c r="BN135" i="1"/>
  <c r="BR135" i="1"/>
  <c r="BV135" i="1"/>
  <c r="BN71" i="1"/>
  <c r="BR71" i="1"/>
  <c r="BV71" i="1"/>
  <c r="BN473" i="1"/>
  <c r="BV473" i="1"/>
  <c r="BN133" i="1"/>
  <c r="BR133" i="1"/>
  <c r="BV133" i="1"/>
  <c r="BN90" i="1"/>
  <c r="BV90" i="1"/>
  <c r="BN233" i="1"/>
  <c r="BR233" i="1"/>
  <c r="BV233" i="1"/>
  <c r="BN35" i="1"/>
  <c r="BV35" i="1"/>
  <c r="BN621" i="1"/>
  <c r="BV621" i="1"/>
  <c r="BN689" i="1"/>
  <c r="BV689" i="1"/>
  <c r="BN498" i="1"/>
  <c r="BR498" i="1"/>
  <c r="BV498" i="1"/>
  <c r="BN387" i="1"/>
  <c r="BV387" i="1"/>
  <c r="BN463" i="1"/>
  <c r="BR463" i="1"/>
  <c r="BV463" i="1"/>
  <c r="BN60" i="1"/>
  <c r="BN78" i="1"/>
  <c r="BV239" i="1"/>
  <c r="BR385" i="1"/>
  <c r="BV385" i="1"/>
  <c r="BN48" i="1"/>
  <c r="BV48" i="1"/>
  <c r="BV733" i="1"/>
  <c r="BV30" i="1"/>
  <c r="BN10" i="1"/>
  <c r="BV10" i="1"/>
  <c r="BR368" i="1"/>
  <c r="BV368" i="1"/>
  <c r="BR149" i="1"/>
  <c r="BV607" i="1"/>
  <c r="BT5" i="1"/>
  <c r="BT51" i="1"/>
  <c r="BT461" i="1"/>
  <c r="BT499" i="1"/>
  <c r="BP319" i="1"/>
  <c r="BT681" i="1"/>
  <c r="BT102" i="1"/>
  <c r="BP132" i="1"/>
  <c r="BP390" i="1"/>
  <c r="BT625" i="1"/>
  <c r="BT137" i="1"/>
  <c r="BP228" i="1"/>
  <c r="BT74" i="1"/>
  <c r="BP398" i="1"/>
  <c r="BQ3" i="1"/>
  <c r="BU158" i="1"/>
  <c r="BT613" i="1"/>
  <c r="BP9" i="1"/>
  <c r="BN23" i="1"/>
  <c r="BU731" i="1"/>
  <c r="BR227" i="1"/>
  <c r="BU155" i="1"/>
  <c r="BQ620" i="1"/>
  <c r="BM780" i="1"/>
  <c r="BQ280" i="1"/>
  <c r="BU390" i="1"/>
  <c r="BQ501" i="1"/>
  <c r="BU512" i="1"/>
  <c r="BP378" i="1"/>
  <c r="BP38" i="1"/>
  <c r="BQ234" i="1"/>
  <c r="BU735" i="1"/>
  <c r="BM184" i="1"/>
  <c r="BM407" i="1"/>
  <c r="BR715" i="1"/>
  <c r="BO337" i="1"/>
  <c r="BS337" i="1"/>
  <c r="BW268" i="1"/>
  <c r="BN3" i="1"/>
  <c r="BR158" i="1"/>
  <c r="BR613" i="1"/>
  <c r="BP582" i="1"/>
  <c r="BV582" i="1"/>
  <c r="BP553" i="1"/>
  <c r="BN9" i="1"/>
  <c r="BU9" i="1"/>
  <c r="BM23" i="1"/>
  <c r="BV23" i="1"/>
  <c r="BQ227" i="1"/>
  <c r="BQ155" i="1"/>
  <c r="BR381" i="1"/>
  <c r="BM620" i="1"/>
  <c r="BV162" i="1"/>
  <c r="BT780" i="1"/>
  <c r="BQ475" i="1"/>
  <c r="BP280" i="1"/>
  <c r="BU68" i="1"/>
  <c r="BQ74" i="1"/>
  <c r="BT719" i="1"/>
  <c r="BU579" i="1"/>
  <c r="BT195" i="1"/>
  <c r="BU588" i="1"/>
  <c r="BT7" i="1"/>
  <c r="BU564" i="1"/>
  <c r="BQ137" i="1"/>
  <c r="BM161" i="1"/>
  <c r="BP512" i="1"/>
  <c r="BM378" i="1"/>
  <c r="BM38" i="1"/>
  <c r="BU64" i="1"/>
  <c r="BO602" i="1"/>
  <c r="BM573" i="1"/>
  <c r="BM764" i="1"/>
  <c r="BS735" i="1"/>
  <c r="BU88" i="1"/>
  <c r="BO352" i="1"/>
  <c r="BW130" i="1"/>
  <c r="BM27" i="1"/>
  <c r="BM94" i="1"/>
  <c r="BQ810" i="1"/>
  <c r="BR459" i="1"/>
  <c r="BN5" i="1"/>
  <c r="BR5" i="1"/>
  <c r="BR128" i="1"/>
  <c r="BN461" i="1"/>
  <c r="BN319" i="1"/>
  <c r="BR319" i="1"/>
  <c r="BV27" i="1"/>
  <c r="BV571" i="1"/>
  <c r="BN625" i="1"/>
  <c r="BV596" i="1"/>
  <c r="BN553" i="1"/>
  <c r="BV268" i="1"/>
  <c r="BN456" i="1"/>
  <c r="BV456" i="1"/>
  <c r="BM3" i="1"/>
  <c r="BV3" i="1"/>
  <c r="BQ158" i="1"/>
  <c r="BQ613" i="1"/>
  <c r="BM582" i="1"/>
  <c r="BU582" i="1"/>
  <c r="BM9" i="1"/>
  <c r="BT9" i="1"/>
  <c r="BR23" i="1"/>
  <c r="BQ731" i="1"/>
  <c r="BR461" i="1"/>
  <c r="BM227" i="1"/>
  <c r="BP155" i="1"/>
  <c r="BN381" i="1"/>
  <c r="BV620" i="1"/>
  <c r="BU162" i="1"/>
  <c r="BR780" i="1"/>
  <c r="BM475" i="1"/>
  <c r="BV280" i="1"/>
  <c r="BT68" i="1"/>
  <c r="BQ719" i="1"/>
  <c r="BP579" i="1"/>
  <c r="BQ195" i="1"/>
  <c r="BP588" i="1"/>
  <c r="BQ7" i="1"/>
  <c r="BP564" i="1"/>
  <c r="BU632" i="1"/>
  <c r="BU79" i="1"/>
  <c r="BM512" i="1"/>
  <c r="BU245" i="1"/>
  <c r="BU231" i="1"/>
  <c r="BT486" i="1"/>
  <c r="BP64" i="1"/>
  <c r="BN602" i="1"/>
  <c r="BQ128" i="1"/>
  <c r="BU196" i="1"/>
  <c r="BN88" i="1"/>
  <c r="BN352" i="1"/>
  <c r="BV130" i="1"/>
  <c r="BW184" i="1"/>
  <c r="BQ452" i="1"/>
  <c r="BU151" i="1"/>
  <c r="BP5" i="1"/>
  <c r="BP79" i="1"/>
  <c r="BP461" i="1"/>
  <c r="BP161" i="1"/>
  <c r="BP229" i="1"/>
  <c r="BT319" i="1"/>
  <c r="BT243" i="1"/>
  <c r="BT23" i="1"/>
  <c r="BP182" i="1"/>
  <c r="BP625" i="1"/>
  <c r="BT553" i="1"/>
  <c r="BT3" i="1"/>
  <c r="BT113" i="1"/>
  <c r="BT234" i="1"/>
  <c r="BP632" i="1"/>
  <c r="BM158" i="1"/>
  <c r="BM613" i="1"/>
  <c r="BQ582" i="1"/>
  <c r="BV553" i="1"/>
  <c r="BM731" i="1"/>
  <c r="BT381" i="1"/>
  <c r="BP162" i="1"/>
  <c r="BR475" i="1"/>
  <c r="BN68" i="1"/>
  <c r="BQ335" i="1"/>
  <c r="BQ51" i="1"/>
  <c r="BQ682" i="1"/>
  <c r="BM245" i="1"/>
  <c r="BM231" i="1"/>
  <c r="BV573" i="1"/>
  <c r="BQ764" i="1"/>
  <c r="BN34" i="1"/>
  <c r="BM5" i="1"/>
  <c r="BU5" i="1"/>
  <c r="BM79" i="1"/>
  <c r="BM592" i="1"/>
  <c r="BM57" i="1"/>
  <c r="BM461" i="1"/>
  <c r="BU461" i="1"/>
  <c r="BU161" i="1"/>
  <c r="BQ499" i="1"/>
  <c r="BU229" i="1"/>
  <c r="BM319" i="1"/>
  <c r="BU319" i="1"/>
  <c r="BQ681" i="1"/>
  <c r="BQ243" i="1"/>
  <c r="BM8" i="1"/>
  <c r="BM132" i="1"/>
  <c r="BU132" i="1"/>
  <c r="BM182" i="1"/>
  <c r="BM390" i="1"/>
  <c r="BU625" i="1"/>
  <c r="BQ553" i="1"/>
  <c r="BU553" i="1"/>
  <c r="BU228" i="1"/>
  <c r="BM268" i="1"/>
  <c r="BU15" i="1"/>
  <c r="BU398" i="1"/>
  <c r="BM373" i="1"/>
  <c r="BM632" i="1"/>
  <c r="BR3" i="1"/>
  <c r="BP158" i="1"/>
  <c r="BV158" i="1"/>
  <c r="BN613" i="1"/>
  <c r="BV613" i="1"/>
  <c r="BR9" i="1"/>
  <c r="BQ23" i="1"/>
  <c r="BP731" i="1"/>
  <c r="BV731" i="1"/>
  <c r="BV227" i="1"/>
  <c r="BV155" i="1"/>
  <c r="BM381" i="1"/>
  <c r="BR620" i="1"/>
  <c r="BQ162" i="1"/>
  <c r="BN780" i="1"/>
  <c r="BV475" i="1"/>
  <c r="BU280" i="1"/>
  <c r="BP68" i="1"/>
  <c r="BM228" i="1"/>
  <c r="BM579" i="1"/>
  <c r="BM588" i="1"/>
  <c r="BT501" i="1"/>
  <c r="BM229" i="1"/>
  <c r="BM564" i="1"/>
  <c r="BU182" i="1"/>
  <c r="BT335" i="1"/>
  <c r="BQ113" i="1"/>
  <c r="BM398" i="1"/>
  <c r="BT682" i="1"/>
  <c r="BU378" i="1"/>
  <c r="BP245" i="1"/>
  <c r="BQ102" i="1"/>
  <c r="BU38" i="1"/>
  <c r="BP231" i="1"/>
  <c r="BQ486" i="1"/>
  <c r="BM64" i="1"/>
  <c r="BW573" i="1"/>
  <c r="BW764" i="1"/>
  <c r="BN196" i="1"/>
  <c r="BR571" i="1"/>
  <c r="BM130" i="1"/>
  <c r="BQ184" i="1"/>
  <c r="BN607" i="1"/>
  <c r="BW662" i="1"/>
  <c r="BO662" i="1"/>
  <c r="BW149" i="1"/>
  <c r="BS149" i="1"/>
  <c r="BO149" i="1"/>
  <c r="BW283" i="1"/>
  <c r="BS283" i="1"/>
  <c r="BO283" i="1"/>
  <c r="BW607" i="1"/>
  <c r="BS607" i="1"/>
  <c r="BO607" i="1"/>
  <c r="BW771" i="1"/>
  <c r="BO771" i="1"/>
  <c r="BW507" i="1"/>
  <c r="BS507" i="1"/>
  <c r="BO507" i="1"/>
  <c r="BW73" i="1"/>
  <c r="BS73" i="1"/>
  <c r="BO73" i="1"/>
  <c r="BW409" i="1"/>
  <c r="BO409" i="1"/>
  <c r="BW15" i="1"/>
  <c r="BS15" i="1"/>
  <c r="BO15" i="1"/>
  <c r="BW459" i="1"/>
  <c r="BS459" i="1"/>
  <c r="BO459" i="1"/>
  <c r="BW468" i="1"/>
  <c r="BS468" i="1"/>
  <c r="BO468" i="1"/>
  <c r="BW456" i="1"/>
  <c r="BO456" i="1"/>
  <c r="BW373" i="1"/>
  <c r="BS373" i="1"/>
  <c r="BO373" i="1"/>
  <c r="BW556" i="1"/>
  <c r="BS556" i="1"/>
  <c r="BO556" i="1"/>
  <c r="BW810" i="1"/>
  <c r="BS810" i="1"/>
  <c r="BO810" i="1"/>
  <c r="BW397" i="1"/>
  <c r="BS397" i="1"/>
  <c r="BO397" i="1"/>
  <c r="BW151" i="1"/>
  <c r="BS151" i="1"/>
  <c r="BO151" i="1"/>
  <c r="BW715" i="1"/>
  <c r="BS715" i="1"/>
  <c r="BO715" i="1"/>
  <c r="BW700" i="1"/>
  <c r="BS700" i="1"/>
  <c r="BO700" i="1"/>
  <c r="BW34" i="1"/>
  <c r="BS34" i="1"/>
  <c r="BO34" i="1"/>
  <c r="BW57" i="1"/>
  <c r="BS57" i="1"/>
  <c r="BO57" i="1"/>
  <c r="BW12" i="1"/>
  <c r="BS12" i="1"/>
  <c r="BO12" i="1"/>
  <c r="BW452" i="1"/>
  <c r="BS452" i="1"/>
  <c r="BO452" i="1"/>
  <c r="BW407" i="1"/>
  <c r="BS407" i="1"/>
  <c r="BO407" i="1"/>
  <c r="BW592" i="1"/>
  <c r="BS592" i="1"/>
  <c r="BO592" i="1"/>
  <c r="BW223" i="1"/>
  <c r="BS223" i="1"/>
  <c r="BO223" i="1"/>
  <c r="BW596" i="1"/>
  <c r="BS596" i="1"/>
  <c r="BO596" i="1"/>
  <c r="BW30" i="1"/>
  <c r="BS30" i="1"/>
  <c r="BO30" i="1"/>
  <c r="BW94" i="1"/>
  <c r="BS94" i="1"/>
  <c r="BO94" i="1"/>
  <c r="BW646" i="1"/>
  <c r="BS646" i="1"/>
  <c r="BO646" i="1"/>
  <c r="BW239" i="1"/>
  <c r="BS239" i="1"/>
  <c r="BO239" i="1"/>
  <c r="BW27" i="1"/>
  <c r="BS27" i="1"/>
  <c r="BO27" i="1"/>
  <c r="BW8" i="1"/>
  <c r="BS8" i="1"/>
  <c r="BO8" i="1"/>
  <c r="BW572" i="1"/>
  <c r="BS572" i="1"/>
  <c r="BO572" i="1"/>
  <c r="BW733" i="1"/>
  <c r="BS733" i="1"/>
  <c r="BO733" i="1"/>
  <c r="BT662" i="1"/>
  <c r="BP662" i="1"/>
  <c r="BT149" i="1"/>
  <c r="BP149" i="1"/>
  <c r="BT283" i="1"/>
  <c r="BP283" i="1"/>
  <c r="BT607" i="1"/>
  <c r="BP607" i="1"/>
  <c r="BT771" i="1"/>
  <c r="BP771" i="1"/>
  <c r="BT507" i="1"/>
  <c r="BP507" i="1"/>
  <c r="BT73" i="1"/>
  <c r="BP73" i="1"/>
  <c r="BT409" i="1"/>
  <c r="BP409" i="1"/>
  <c r="BT15" i="1"/>
  <c r="BP15" i="1"/>
  <c r="BT459" i="1"/>
  <c r="BP459" i="1"/>
  <c r="BT468" i="1"/>
  <c r="BP468" i="1"/>
  <c r="BT456" i="1"/>
  <c r="BP456" i="1"/>
  <c r="BT373" i="1"/>
  <c r="BP373" i="1"/>
  <c r="BT556" i="1"/>
  <c r="BP556" i="1"/>
  <c r="BT810" i="1"/>
  <c r="BP810" i="1"/>
  <c r="BT397" i="1"/>
  <c r="BP397" i="1"/>
  <c r="BT151" i="1"/>
  <c r="BP151" i="1"/>
  <c r="BT715" i="1"/>
  <c r="BP715" i="1"/>
  <c r="BT700" i="1"/>
  <c r="BP700" i="1"/>
  <c r="BT34" i="1"/>
  <c r="BP34" i="1"/>
  <c r="BT57" i="1"/>
  <c r="BP57" i="1"/>
  <c r="BT12" i="1"/>
  <c r="BP12" i="1"/>
  <c r="BT452" i="1"/>
  <c r="BP452" i="1"/>
  <c r="BT407" i="1"/>
  <c r="BP407" i="1"/>
  <c r="BT592" i="1"/>
  <c r="BP592" i="1"/>
  <c r="BT223" i="1"/>
  <c r="BP223" i="1"/>
  <c r="BT596" i="1"/>
  <c r="BP596" i="1"/>
  <c r="BT30" i="1"/>
  <c r="BP30" i="1"/>
  <c r="BT94" i="1"/>
  <c r="BP94" i="1"/>
  <c r="BT646" i="1"/>
  <c r="BP646" i="1"/>
  <c r="BT239" i="1"/>
  <c r="BP239" i="1"/>
  <c r="BT27" i="1"/>
  <c r="BP27" i="1"/>
  <c r="BT8" i="1"/>
  <c r="BP8" i="1"/>
  <c r="BT572" i="1"/>
  <c r="BP572" i="1"/>
  <c r="BT733" i="1"/>
  <c r="BP733" i="1"/>
  <c r="BT184" i="1"/>
  <c r="BP184" i="1"/>
  <c r="BT130" i="1"/>
  <c r="BP130" i="1"/>
  <c r="BT352" i="1"/>
  <c r="BP352" i="1"/>
  <c r="BT571" i="1"/>
  <c r="BP571" i="1"/>
  <c r="BT88" i="1"/>
  <c r="BP88" i="1"/>
  <c r="BT347" i="1"/>
  <c r="BT375" i="1"/>
  <c r="BP375" i="1"/>
  <c r="BT304" i="1"/>
  <c r="BP304" i="1"/>
  <c r="BT337" i="1"/>
  <c r="BP337" i="1"/>
  <c r="BT268" i="1"/>
  <c r="BP268" i="1"/>
  <c r="BT60" i="1"/>
  <c r="BP60" i="1"/>
  <c r="BT368" i="1"/>
  <c r="BP368" i="1"/>
  <c r="BT196" i="1"/>
  <c r="BP196" i="1"/>
  <c r="BT128" i="1"/>
  <c r="BP128" i="1"/>
  <c r="BT735" i="1"/>
  <c r="BP735" i="1"/>
  <c r="BT764" i="1"/>
  <c r="BP764" i="1"/>
  <c r="BT266" i="1"/>
  <c r="BP266" i="1"/>
  <c r="BT573" i="1"/>
  <c r="BP573" i="1"/>
  <c r="BT602" i="1"/>
  <c r="BP602" i="1"/>
  <c r="BT385" i="1"/>
  <c r="BP385" i="1"/>
  <c r="BV662" i="1"/>
  <c r="BN662" i="1"/>
  <c r="BU149" i="1"/>
  <c r="BM149" i="1"/>
  <c r="BR283" i="1"/>
  <c r="BQ607" i="1"/>
  <c r="BV771" i="1"/>
  <c r="BN771" i="1"/>
  <c r="BU507" i="1"/>
  <c r="BM507" i="1"/>
  <c r="BR73" i="1"/>
  <c r="BQ409" i="1"/>
  <c r="BV15" i="1"/>
  <c r="BN15" i="1"/>
  <c r="BU459" i="1"/>
  <c r="BM459" i="1"/>
  <c r="BR468" i="1"/>
  <c r="BQ456" i="1"/>
  <c r="BV373" i="1"/>
  <c r="BN373" i="1"/>
  <c r="BU556" i="1"/>
  <c r="BM556" i="1"/>
  <c r="BR810" i="1"/>
  <c r="BQ397" i="1"/>
  <c r="BV151" i="1"/>
  <c r="BN151" i="1"/>
  <c r="BU715" i="1"/>
  <c r="BM715" i="1"/>
  <c r="BR700" i="1"/>
  <c r="BQ34" i="1"/>
  <c r="BV57" i="1"/>
  <c r="BU12" i="1"/>
  <c r="BM12" i="1"/>
  <c r="BR452" i="1"/>
  <c r="BQ407" i="1"/>
  <c r="BV592" i="1"/>
  <c r="BN592" i="1"/>
  <c r="BU223" i="1"/>
  <c r="BM223" i="1"/>
  <c r="BR596" i="1"/>
  <c r="BQ30" i="1"/>
  <c r="BV94" i="1"/>
  <c r="BN94" i="1"/>
  <c r="BU646" i="1"/>
  <c r="BM646" i="1"/>
  <c r="BR239" i="1"/>
  <c r="BQ27" i="1"/>
  <c r="BV8" i="1"/>
  <c r="BN8" i="1"/>
  <c r="BU572" i="1"/>
  <c r="BM572" i="1"/>
  <c r="BR733" i="1"/>
  <c r="BS184" i="1"/>
  <c r="BN184" i="1"/>
  <c r="BS130" i="1"/>
  <c r="BN130" i="1"/>
  <c r="BV352" i="1"/>
  <c r="BQ352" i="1"/>
  <c r="BS571" i="1"/>
  <c r="BN571" i="1"/>
  <c r="BV88" i="1"/>
  <c r="BQ88" i="1"/>
  <c r="BS347" i="1"/>
  <c r="BN347" i="1"/>
  <c r="BV375" i="1"/>
  <c r="BQ375" i="1"/>
  <c r="BS304" i="1"/>
  <c r="BN304" i="1"/>
  <c r="BV337" i="1"/>
  <c r="BQ337" i="1"/>
  <c r="BS268" i="1"/>
  <c r="BN268" i="1"/>
  <c r="BV60" i="1"/>
  <c r="BQ60" i="1"/>
  <c r="BS368" i="1"/>
  <c r="BN368" i="1"/>
  <c r="BV196" i="1"/>
  <c r="BQ196" i="1"/>
  <c r="BS128" i="1"/>
  <c r="BN128" i="1"/>
  <c r="BV735" i="1"/>
  <c r="BQ735" i="1"/>
  <c r="BS764" i="1"/>
  <c r="BN764" i="1"/>
  <c r="BV266" i="1"/>
  <c r="BQ266" i="1"/>
  <c r="BS573" i="1"/>
  <c r="BN573" i="1"/>
  <c r="BV602" i="1"/>
  <c r="BQ602" i="1"/>
  <c r="BS385" i="1"/>
  <c r="BN385" i="1"/>
  <c r="BV64" i="1"/>
  <c r="BR64" i="1"/>
  <c r="BN64" i="1"/>
  <c r="BV486" i="1"/>
  <c r="BR486" i="1"/>
  <c r="BN486" i="1"/>
  <c r="BV132" i="1"/>
  <c r="BR132" i="1"/>
  <c r="BN132" i="1"/>
  <c r="BV234" i="1"/>
  <c r="BR234" i="1"/>
  <c r="BN234" i="1"/>
  <c r="BV231" i="1"/>
  <c r="BR231" i="1"/>
  <c r="BN231" i="1"/>
  <c r="BV499" i="1"/>
  <c r="BR499" i="1"/>
  <c r="BN499" i="1"/>
  <c r="BV38" i="1"/>
  <c r="BR38" i="1"/>
  <c r="BN38" i="1"/>
  <c r="BV102" i="1"/>
  <c r="BR102" i="1"/>
  <c r="BN102" i="1"/>
  <c r="BV245" i="1"/>
  <c r="BR245" i="1"/>
  <c r="BN245" i="1"/>
  <c r="BV93" i="1"/>
  <c r="BR93" i="1"/>
  <c r="BN93" i="1"/>
  <c r="BV378" i="1"/>
  <c r="BR378" i="1"/>
  <c r="BN378" i="1"/>
  <c r="BV682" i="1"/>
  <c r="BR682" i="1"/>
  <c r="BN682" i="1"/>
  <c r="BV398" i="1"/>
  <c r="BR398" i="1"/>
  <c r="BN398" i="1"/>
  <c r="BV113" i="1"/>
  <c r="BN113" i="1"/>
  <c r="BV512" i="1"/>
  <c r="BR512" i="1"/>
  <c r="BN512" i="1"/>
  <c r="BV51" i="1"/>
  <c r="BR51" i="1"/>
  <c r="BN51" i="1"/>
  <c r="BV79" i="1"/>
  <c r="BR79" i="1"/>
  <c r="BN79" i="1"/>
  <c r="BV335" i="1"/>
  <c r="BR335" i="1"/>
  <c r="BN335" i="1"/>
  <c r="BV632" i="1"/>
  <c r="BR632" i="1"/>
  <c r="BN632" i="1"/>
  <c r="BV426" i="1"/>
  <c r="BR426" i="1"/>
  <c r="BN426" i="1"/>
  <c r="BV161" i="1"/>
  <c r="BR161" i="1"/>
  <c r="BN161" i="1"/>
  <c r="BV423" i="1"/>
  <c r="BR423" i="1"/>
  <c r="BN423" i="1"/>
  <c r="BV24" i="1"/>
  <c r="BR24" i="1"/>
  <c r="BN24" i="1"/>
  <c r="BV137" i="1"/>
  <c r="BR137" i="1"/>
  <c r="BN137" i="1"/>
  <c r="BV182" i="1"/>
  <c r="BR182" i="1"/>
  <c r="BN182" i="1"/>
  <c r="BV201" i="1"/>
  <c r="BR201" i="1"/>
  <c r="BN201" i="1"/>
  <c r="BV564" i="1"/>
  <c r="BR564" i="1"/>
  <c r="BN564" i="1"/>
  <c r="BV7" i="1"/>
  <c r="BR7" i="1"/>
  <c r="BN7" i="1"/>
  <c r="BV229" i="1"/>
  <c r="BR229" i="1"/>
  <c r="BN229" i="1"/>
  <c r="BV501" i="1"/>
  <c r="BR501" i="1"/>
  <c r="BN501" i="1"/>
  <c r="BV588" i="1"/>
  <c r="BR588" i="1"/>
  <c r="BN588" i="1"/>
  <c r="BV195" i="1"/>
  <c r="BR195" i="1"/>
  <c r="BN195" i="1"/>
  <c r="BV175" i="1"/>
  <c r="BR175" i="1"/>
  <c r="BN175" i="1"/>
  <c r="BV243" i="1"/>
  <c r="BR243" i="1"/>
  <c r="BN243" i="1"/>
  <c r="BV211" i="1"/>
  <c r="BR211" i="1"/>
  <c r="BN211" i="1"/>
  <c r="BV681" i="1"/>
  <c r="BR681" i="1"/>
  <c r="BN681" i="1"/>
  <c r="BV579" i="1"/>
  <c r="BR579" i="1"/>
  <c r="BN579" i="1"/>
  <c r="BV719" i="1"/>
  <c r="BR719" i="1"/>
  <c r="BN719" i="1"/>
  <c r="BV390" i="1"/>
  <c r="BR390" i="1"/>
  <c r="BN390" i="1"/>
  <c r="BV74" i="1"/>
  <c r="BR74" i="1"/>
  <c r="BN74" i="1"/>
  <c r="BV228" i="1"/>
  <c r="BR228" i="1"/>
  <c r="BN228" i="1"/>
  <c r="BQ662" i="1"/>
  <c r="BV149" i="1"/>
  <c r="BN149" i="1"/>
  <c r="BU283" i="1"/>
  <c r="BM283" i="1"/>
  <c r="BQ771" i="1"/>
  <c r="BV507" i="1"/>
  <c r="BN507" i="1"/>
  <c r="BU73" i="1"/>
  <c r="BM73" i="1"/>
  <c r="BR409" i="1"/>
  <c r="BQ15" i="1"/>
  <c r="BV459" i="1"/>
  <c r="BN459" i="1"/>
  <c r="BU468" i="1"/>
  <c r="BM468" i="1"/>
  <c r="BR456" i="1"/>
  <c r="BQ373" i="1"/>
  <c r="BV556" i="1"/>
  <c r="BN556" i="1"/>
  <c r="BU810" i="1"/>
  <c r="BM810" i="1"/>
  <c r="BR397" i="1"/>
  <c r="BQ151" i="1"/>
  <c r="BV715" i="1"/>
  <c r="BN715" i="1"/>
  <c r="BU700" i="1"/>
  <c r="BM700" i="1"/>
  <c r="BR34" i="1"/>
  <c r="BQ57" i="1"/>
  <c r="BV12" i="1"/>
  <c r="BN12" i="1"/>
  <c r="BU452" i="1"/>
  <c r="BM452" i="1"/>
  <c r="BR407" i="1"/>
  <c r="BQ592" i="1"/>
  <c r="BV223" i="1"/>
  <c r="BN223" i="1"/>
  <c r="BU596" i="1"/>
  <c r="BM596" i="1"/>
  <c r="BR30" i="1"/>
  <c r="BQ94" i="1"/>
  <c r="BV646" i="1"/>
  <c r="BN646" i="1"/>
  <c r="BU239" i="1"/>
  <c r="BM239" i="1"/>
  <c r="BR27" i="1"/>
  <c r="BQ8" i="1"/>
  <c r="BV572" i="1"/>
  <c r="BN572" i="1"/>
  <c r="BU733" i="1"/>
  <c r="BM733" i="1"/>
  <c r="BU184" i="1"/>
  <c r="BO184" i="1"/>
  <c r="BU130" i="1"/>
  <c r="BO130" i="1"/>
  <c r="BW352" i="1"/>
  <c r="BR352" i="1"/>
  <c r="BM352" i="1"/>
  <c r="BU571" i="1"/>
  <c r="BO571" i="1"/>
  <c r="BW88" i="1"/>
  <c r="BR88" i="1"/>
  <c r="BM88" i="1"/>
  <c r="BU347" i="1"/>
  <c r="BO347" i="1"/>
  <c r="BW375" i="1"/>
  <c r="BR375" i="1"/>
  <c r="BM375" i="1"/>
  <c r="BU304" i="1"/>
  <c r="BO304" i="1"/>
  <c r="BW337" i="1"/>
  <c r="BR337" i="1"/>
  <c r="BM337" i="1"/>
  <c r="BU268" i="1"/>
  <c r="BO268" i="1"/>
  <c r="BW60" i="1"/>
  <c r="BR60" i="1"/>
  <c r="BM60" i="1"/>
  <c r="BU368" i="1"/>
  <c r="BO368" i="1"/>
  <c r="BW196" i="1"/>
  <c r="BR196" i="1"/>
  <c r="BM196" i="1"/>
  <c r="BU128" i="1"/>
  <c r="BO128" i="1"/>
  <c r="BW735" i="1"/>
  <c r="BR735" i="1"/>
  <c r="BM735" i="1"/>
  <c r="BU764" i="1"/>
  <c r="BO764" i="1"/>
  <c r="BW266" i="1"/>
  <c r="BR266" i="1"/>
  <c r="BM266" i="1"/>
  <c r="BU573" i="1"/>
  <c r="BO573" i="1"/>
  <c r="BW602" i="1"/>
  <c r="BR602" i="1"/>
  <c r="BM602" i="1"/>
  <c r="BU385" i="1"/>
  <c r="BO385" i="1"/>
  <c r="BW64" i="1"/>
  <c r="BS64" i="1"/>
  <c r="BO64" i="1"/>
  <c r="BW486" i="1"/>
  <c r="BS486" i="1"/>
  <c r="BO486" i="1"/>
  <c r="BW132" i="1"/>
  <c r="BS132" i="1"/>
  <c r="BO132" i="1"/>
  <c r="BW234" i="1"/>
  <c r="BS234" i="1"/>
  <c r="BO234" i="1"/>
  <c r="BW231" i="1"/>
  <c r="BS231" i="1"/>
  <c r="BO231" i="1"/>
  <c r="BW499" i="1"/>
  <c r="BS499" i="1"/>
  <c r="BO499" i="1"/>
  <c r="BW38" i="1"/>
  <c r="BS38" i="1"/>
  <c r="BO38" i="1"/>
  <c r="BW102" i="1"/>
  <c r="BS102" i="1"/>
  <c r="BO102" i="1"/>
  <c r="BW245" i="1"/>
  <c r="BS245" i="1"/>
  <c r="BO245" i="1"/>
  <c r="BW93" i="1"/>
  <c r="BS93" i="1"/>
  <c r="BO93" i="1"/>
  <c r="BW378" i="1"/>
  <c r="BS378" i="1"/>
  <c r="BO378" i="1"/>
  <c r="BW682" i="1"/>
  <c r="BS682" i="1"/>
  <c r="BO682" i="1"/>
  <c r="BW398" i="1"/>
  <c r="BS398" i="1"/>
  <c r="BO398" i="1"/>
  <c r="BW113" i="1"/>
  <c r="BS113" i="1"/>
  <c r="BO113" i="1"/>
  <c r="BW512" i="1"/>
  <c r="BS512" i="1"/>
  <c r="BO512" i="1"/>
  <c r="BW51" i="1"/>
  <c r="BS51" i="1"/>
  <c r="BO51" i="1"/>
  <c r="BW79" i="1"/>
  <c r="BS79" i="1"/>
  <c r="BO79" i="1"/>
  <c r="BW335" i="1"/>
  <c r="BS335" i="1"/>
  <c r="BO335" i="1"/>
  <c r="BW632" i="1"/>
  <c r="BS632" i="1"/>
  <c r="BO632" i="1"/>
  <c r="BW426" i="1"/>
  <c r="BS426" i="1"/>
  <c r="BO426" i="1"/>
  <c r="BW161" i="1"/>
  <c r="BS161" i="1"/>
  <c r="BO161" i="1"/>
  <c r="BW423" i="1"/>
  <c r="BS423" i="1"/>
  <c r="BO423" i="1"/>
  <c r="BW24" i="1"/>
  <c r="BS24" i="1"/>
  <c r="BO24" i="1"/>
  <c r="BW137" i="1"/>
  <c r="BS137" i="1"/>
  <c r="BO137" i="1"/>
  <c r="BW182" i="1"/>
  <c r="BS182" i="1"/>
  <c r="BO182" i="1"/>
  <c r="BW201" i="1"/>
  <c r="BS201" i="1"/>
  <c r="BO201" i="1"/>
  <c r="BW564" i="1"/>
  <c r="BS564" i="1"/>
  <c r="BO564" i="1"/>
  <c r="BW7" i="1"/>
  <c r="BS7" i="1"/>
  <c r="BO7" i="1"/>
  <c r="BW229" i="1"/>
  <c r="BS229" i="1"/>
  <c r="BO229" i="1"/>
  <c r="BW501" i="1"/>
  <c r="BS501" i="1"/>
  <c r="BO501" i="1"/>
  <c r="BW588" i="1"/>
  <c r="BS588" i="1"/>
  <c r="BO588" i="1"/>
  <c r="BW195" i="1"/>
  <c r="BS195" i="1"/>
  <c r="BO195" i="1"/>
  <c r="BW175" i="1"/>
  <c r="BS175" i="1"/>
  <c r="BO175" i="1"/>
  <c r="BW243" i="1"/>
  <c r="BS243" i="1"/>
  <c r="BO243" i="1"/>
  <c r="BW211" i="1"/>
  <c r="BS211" i="1"/>
  <c r="BO211" i="1"/>
  <c r="BW681" i="1"/>
  <c r="BS681" i="1"/>
  <c r="BO681" i="1"/>
  <c r="BW579" i="1"/>
  <c r="BS579" i="1"/>
  <c r="BO579" i="1"/>
  <c r="BW719" i="1"/>
  <c r="BS719" i="1"/>
  <c r="BO719" i="1"/>
  <c r="BW390" i="1"/>
  <c r="BS390" i="1"/>
  <c r="BO390" i="1"/>
  <c r="BW74" i="1"/>
  <c r="BS74" i="1"/>
  <c r="BO74" i="1"/>
  <c r="BW228" i="1"/>
  <c r="BS228" i="1"/>
  <c r="BO228" i="1"/>
  <c r="BW68" i="1"/>
  <c r="BS68" i="1"/>
  <c r="BO68" i="1"/>
  <c r="BW280" i="1"/>
  <c r="BO280" i="1"/>
  <c r="BW475" i="1"/>
  <c r="BS475" i="1"/>
  <c r="BO475" i="1"/>
  <c r="BW780" i="1"/>
  <c r="BS780" i="1"/>
  <c r="BO780" i="1"/>
  <c r="BW625" i="1"/>
  <c r="BS625" i="1"/>
  <c r="BO625" i="1"/>
  <c r="BW162" i="1"/>
  <c r="BS162" i="1"/>
  <c r="BO162" i="1"/>
  <c r="BW620" i="1"/>
  <c r="BS620" i="1"/>
  <c r="BO620" i="1"/>
  <c r="BW381" i="1"/>
  <c r="BS381" i="1"/>
  <c r="BO381" i="1"/>
  <c r="BW78" i="1"/>
  <c r="BS78" i="1"/>
  <c r="BO78" i="1"/>
  <c r="BW155" i="1"/>
  <c r="BS155" i="1"/>
  <c r="BO155" i="1"/>
  <c r="BW227" i="1"/>
  <c r="BS227" i="1"/>
  <c r="BO227" i="1"/>
  <c r="BW461" i="1"/>
  <c r="BS461" i="1"/>
  <c r="BO461" i="1"/>
  <c r="BW48" i="1"/>
  <c r="BS48" i="1"/>
  <c r="BO48" i="1"/>
  <c r="BW731" i="1"/>
  <c r="BS731" i="1"/>
  <c r="BO731" i="1"/>
  <c r="BW23" i="1"/>
  <c r="BS23" i="1"/>
  <c r="BO23" i="1"/>
  <c r="BW9" i="1"/>
  <c r="BS9" i="1"/>
  <c r="BO9" i="1"/>
  <c r="BW553" i="1"/>
  <c r="BS553" i="1"/>
  <c r="BO553" i="1"/>
  <c r="BW582" i="1"/>
  <c r="BS582" i="1"/>
  <c r="BO582" i="1"/>
  <c r="BW613" i="1"/>
  <c r="BS613" i="1"/>
  <c r="BO613" i="1"/>
  <c r="BW319" i="1"/>
  <c r="BS319" i="1"/>
  <c r="BO319" i="1"/>
  <c r="BW10" i="1"/>
  <c r="BS10" i="1"/>
  <c r="BO10" i="1"/>
  <c r="BW158" i="1"/>
  <c r="BS158" i="1"/>
  <c r="BO158" i="1"/>
  <c r="BW3" i="1"/>
  <c r="BS3" i="1"/>
  <c r="BO3" i="1"/>
  <c r="BW5" i="1"/>
  <c r="BS5" i="1"/>
  <c r="BO5" i="1"/>
  <c r="BR662" i="1"/>
  <c r="BQ149" i="1"/>
  <c r="BV283" i="1"/>
  <c r="BN283" i="1"/>
  <c r="BU607" i="1"/>
  <c r="BM607" i="1"/>
  <c r="BR771" i="1"/>
  <c r="BQ507" i="1"/>
  <c r="BV73" i="1"/>
  <c r="BN73" i="1"/>
  <c r="BU409" i="1"/>
  <c r="BM409" i="1"/>
  <c r="BQ459" i="1"/>
  <c r="BV468" i="1"/>
  <c r="BN468" i="1"/>
  <c r="BU456" i="1"/>
  <c r="BM456" i="1"/>
  <c r="BR373" i="1"/>
  <c r="BQ556" i="1"/>
  <c r="BV810" i="1"/>
  <c r="BN810" i="1"/>
  <c r="BU397" i="1"/>
  <c r="BM397" i="1"/>
  <c r="BR151" i="1"/>
  <c r="BQ715" i="1"/>
  <c r="BV700" i="1"/>
  <c r="BN700" i="1"/>
  <c r="BU34" i="1"/>
  <c r="BM34" i="1"/>
  <c r="BR57" i="1"/>
  <c r="BQ12" i="1"/>
  <c r="BV452" i="1"/>
  <c r="BN452" i="1"/>
  <c r="BU407" i="1"/>
  <c r="BQ5" i="1"/>
  <c r="BV5" i="1"/>
  <c r="BP3" i="1"/>
  <c r="BU3" i="1"/>
  <c r="BN158" i="1"/>
  <c r="BT158" i="1"/>
  <c r="BM10" i="1"/>
  <c r="BR10" i="1"/>
  <c r="BQ319" i="1"/>
  <c r="BV319" i="1"/>
  <c r="BP613" i="1"/>
  <c r="BU613" i="1"/>
  <c r="BN582" i="1"/>
  <c r="BT582" i="1"/>
  <c r="BM553" i="1"/>
  <c r="BR553" i="1"/>
  <c r="BQ9" i="1"/>
  <c r="BV9" i="1"/>
  <c r="BP23" i="1"/>
  <c r="BU23" i="1"/>
  <c r="BN731" i="1"/>
  <c r="BT731" i="1"/>
  <c r="BM48" i="1"/>
  <c r="BR48" i="1"/>
  <c r="BQ461" i="1"/>
  <c r="BV461" i="1"/>
  <c r="BP227" i="1"/>
  <c r="BU227" i="1"/>
  <c r="BN155" i="1"/>
  <c r="BT155" i="1"/>
  <c r="BM78" i="1"/>
  <c r="BR78" i="1"/>
  <c r="BQ381" i="1"/>
  <c r="BV381" i="1"/>
  <c r="BP620" i="1"/>
  <c r="BU620" i="1"/>
  <c r="BN162" i="1"/>
  <c r="BT162" i="1"/>
  <c r="BM625" i="1"/>
  <c r="BR625" i="1"/>
  <c r="BQ780" i="1"/>
  <c r="BV780" i="1"/>
  <c r="BP475" i="1"/>
  <c r="BU475" i="1"/>
  <c r="BN280" i="1"/>
  <c r="BT280" i="1"/>
  <c r="BM68" i="1"/>
  <c r="BR68" i="1"/>
  <c r="BT228" i="1"/>
  <c r="BP74" i="1"/>
  <c r="BT390" i="1"/>
  <c r="BP719" i="1"/>
  <c r="BT579" i="1"/>
  <c r="BP681" i="1"/>
  <c r="BT211" i="1"/>
  <c r="BP243" i="1"/>
  <c r="BT175" i="1"/>
  <c r="BP195" i="1"/>
  <c r="BT588" i="1"/>
  <c r="BP501" i="1"/>
  <c r="BT229" i="1"/>
  <c r="BP7" i="1"/>
  <c r="BT564" i="1"/>
  <c r="BP201" i="1"/>
  <c r="BT182" i="1"/>
  <c r="BP137" i="1"/>
  <c r="BT24" i="1"/>
  <c r="BP423" i="1"/>
  <c r="BT161" i="1"/>
  <c r="BP426" i="1"/>
  <c r="BT632" i="1"/>
  <c r="BP335" i="1"/>
  <c r="BT79" i="1"/>
  <c r="BP51" i="1"/>
  <c r="BT512" i="1"/>
  <c r="BP113" i="1"/>
  <c r="BT398" i="1"/>
  <c r="BP682" i="1"/>
  <c r="BT378" i="1"/>
  <c r="BP93" i="1"/>
  <c r="BT245" i="1"/>
  <c r="BP102" i="1"/>
  <c r="BT38" i="1"/>
  <c r="BP499" i="1"/>
  <c r="BT231" i="1"/>
  <c r="BP234" i="1"/>
  <c r="BT132" i="1"/>
  <c r="BP486" i="1"/>
  <c r="BT64" i="1"/>
  <c r="BQ385" i="1"/>
  <c r="BU602" i="1"/>
  <c r="BR573" i="1"/>
  <c r="BN266" i="1"/>
  <c r="BV764" i="1"/>
  <c r="BO735" i="1"/>
  <c r="BM128" i="1"/>
  <c r="BW128" i="1"/>
  <c r="BS196" i="1"/>
  <c r="BQ368" i="1"/>
  <c r="BU60" i="1"/>
  <c r="BR268" i="1"/>
  <c r="BN337" i="1"/>
  <c r="BV304" i="1"/>
  <c r="BO375" i="1"/>
  <c r="BM347" i="1"/>
  <c r="BW347" i="1"/>
  <c r="BS88" i="1"/>
  <c r="BQ571" i="1"/>
  <c r="BU352" i="1"/>
  <c r="BR130" i="1"/>
  <c r="BV184" i="1"/>
  <c r="BQ733" i="1"/>
  <c r="BR572" i="1"/>
  <c r="BU8" i="1"/>
  <c r="BU27" i="1"/>
  <c r="BQ239" i="1"/>
  <c r="BR646" i="1"/>
  <c r="BU94" i="1"/>
  <c r="BU30" i="1"/>
  <c r="BQ596" i="1"/>
  <c r="BR223" i="1"/>
  <c r="BU592" i="1"/>
  <c r="BV407" i="1"/>
  <c r="BR12" i="1"/>
  <c r="BQ700" i="1"/>
  <c r="BM151" i="1"/>
  <c r="BV397" i="1"/>
  <c r="BR556" i="1"/>
  <c r="BQ468" i="1"/>
  <c r="BM15" i="1"/>
  <c r="BV409" i="1"/>
  <c r="BR507" i="1"/>
  <c r="BQ283" i="1"/>
  <c r="BM662" i="1"/>
  <c r="BN227" i="1"/>
  <c r="BT227" i="1"/>
  <c r="BM155" i="1"/>
  <c r="BR155" i="1"/>
  <c r="BQ78" i="1"/>
  <c r="BV78" i="1"/>
  <c r="BP381" i="1"/>
  <c r="BU381" i="1"/>
  <c r="BN620" i="1"/>
  <c r="BT620" i="1"/>
  <c r="BM162" i="1"/>
  <c r="BR162" i="1"/>
  <c r="BQ625" i="1"/>
  <c r="BV625" i="1"/>
  <c r="BP780" i="1"/>
  <c r="BU780" i="1"/>
  <c r="BN475" i="1"/>
  <c r="BT475" i="1"/>
  <c r="BM280" i="1"/>
  <c r="BQ68" i="1"/>
  <c r="BV68" i="1"/>
  <c r="BQ228" i="1"/>
  <c r="BM74" i="1"/>
  <c r="BU74" i="1"/>
  <c r="BQ390" i="1"/>
  <c r="BM719" i="1"/>
  <c r="BU719" i="1"/>
  <c r="BQ579" i="1"/>
  <c r="BM681" i="1"/>
  <c r="BU681" i="1"/>
  <c r="BQ211" i="1"/>
  <c r="BM243" i="1"/>
  <c r="BU243" i="1"/>
  <c r="BQ175" i="1"/>
  <c r="BM195" i="1"/>
  <c r="BU195" i="1"/>
  <c r="BQ588" i="1"/>
  <c r="BM501" i="1"/>
  <c r="BU501" i="1"/>
  <c r="BQ229" i="1"/>
  <c r="BM7" i="1"/>
  <c r="BU7" i="1"/>
  <c r="BQ564" i="1"/>
  <c r="BM201" i="1"/>
  <c r="BU201" i="1"/>
  <c r="BQ182" i="1"/>
  <c r="BM137" i="1"/>
  <c r="BU137" i="1"/>
  <c r="BQ24" i="1"/>
  <c r="BM423" i="1"/>
  <c r="BU423" i="1"/>
  <c r="BQ161" i="1"/>
  <c r="BM426" i="1"/>
  <c r="BU426" i="1"/>
  <c r="BQ632" i="1"/>
  <c r="BM335" i="1"/>
  <c r="BU335" i="1"/>
  <c r="BQ79" i="1"/>
  <c r="BM51" i="1"/>
  <c r="BU51" i="1"/>
  <c r="BQ512" i="1"/>
  <c r="BM113" i="1"/>
  <c r="BU113" i="1"/>
  <c r="BQ398" i="1"/>
  <c r="BM682" i="1"/>
  <c r="BU682" i="1"/>
  <c r="BQ378" i="1"/>
  <c r="BM93" i="1"/>
  <c r="BU93" i="1"/>
  <c r="BQ245" i="1"/>
  <c r="BM102" i="1"/>
  <c r="BU102" i="1"/>
  <c r="BQ38" i="1"/>
  <c r="BM499" i="1"/>
  <c r="BU499" i="1"/>
  <c r="BQ231" i="1"/>
  <c r="BM234" i="1"/>
  <c r="BU234" i="1"/>
  <c r="BQ132" i="1"/>
  <c r="BM486" i="1"/>
  <c r="BU486" i="1"/>
  <c r="BQ64" i="1"/>
  <c r="BM385" i="1"/>
  <c r="BW385" i="1"/>
  <c r="BS602" i="1"/>
  <c r="BQ573" i="1"/>
  <c r="BU266" i="1"/>
  <c r="BR764" i="1"/>
  <c r="BN735" i="1"/>
  <c r="BV128" i="1"/>
  <c r="BO196" i="1"/>
  <c r="BM368" i="1"/>
  <c r="BW368" i="1"/>
  <c r="BS60" i="1"/>
  <c r="BQ268" i="1"/>
  <c r="BU337" i="1"/>
  <c r="BR304" i="1"/>
  <c r="BN375" i="1"/>
  <c r="BV347" i="1"/>
  <c r="BO88" i="1"/>
  <c r="BM571" i="1"/>
  <c r="BW571" i="1"/>
  <c r="BS352" i="1"/>
  <c r="BQ130" i="1"/>
  <c r="BR184" i="1"/>
  <c r="BN733" i="1"/>
  <c r="BQ572" i="1"/>
  <c r="BR8" i="1"/>
  <c r="BN27" i="1"/>
  <c r="BN239" i="1"/>
  <c r="BQ646" i="1"/>
  <c r="BR94" i="1"/>
  <c r="BN30" i="1"/>
  <c r="BN596" i="1"/>
  <c r="BQ223" i="1"/>
  <c r="BR592" i="1"/>
  <c r="BN407" i="1"/>
  <c r="BU57" i="1"/>
  <c r="BN397" i="1"/>
  <c r="BU373" i="1"/>
  <c r="BN409" i="1"/>
  <c r="BU771" i="1"/>
  <c r="G103" i="14"/>
  <c r="I103" i="14" s="1"/>
  <c r="I242" i="14"/>
  <c r="BL61" i="1" s="1"/>
  <c r="I241" i="14"/>
  <c r="BL113" i="1" s="1"/>
  <c r="I96" i="14"/>
  <c r="BL63" i="1" s="1"/>
  <c r="I95" i="14"/>
  <c r="BL488" i="1" s="1"/>
  <c r="I88" i="14"/>
  <c r="BL112" i="1"/>
  <c r="E251" i="14"/>
  <c r="I246" i="14"/>
  <c r="BL209" i="1" s="1"/>
  <c r="I245" i="14"/>
  <c r="BL398" i="1" s="1"/>
  <c r="I228" i="14"/>
  <c r="BL579" i="1" s="1"/>
  <c r="I221" i="14"/>
  <c r="BL34" i="1" s="1"/>
  <c r="I220" i="14"/>
  <c r="BL336" i="1" s="1"/>
  <c r="I213" i="14"/>
  <c r="BL41" i="1"/>
  <c r="I201" i="14"/>
  <c r="BL452" i="1" s="1"/>
  <c r="I193" i="14"/>
  <c r="BL7" i="1" s="1"/>
  <c r="I181" i="14"/>
  <c r="BL118" i="1" s="1"/>
  <c r="I180" i="14"/>
  <c r="BL319" i="1"/>
  <c r="I173" i="14"/>
  <c r="BL211" i="1" s="1"/>
  <c r="I172" i="14"/>
  <c r="BL5" i="1" s="1"/>
  <c r="I159" i="14"/>
  <c r="BL368" i="1" s="1"/>
  <c r="I158" i="14"/>
  <c r="BL182" i="1"/>
  <c r="I151" i="14"/>
  <c r="BL223" i="1" s="1"/>
  <c r="I138" i="14"/>
  <c r="BL270" i="1" s="1"/>
  <c r="I137" i="14"/>
  <c r="BL362" i="1"/>
  <c r="I130" i="14"/>
  <c r="BL3" i="1"/>
  <c r="I117" i="14"/>
  <c r="BL104" i="1" s="1"/>
  <c r="I116" i="14"/>
  <c r="BL196" i="1" s="1"/>
  <c r="I109" i="14"/>
  <c r="BL84" i="1"/>
  <c r="G82" i="14"/>
  <c r="I79" i="14"/>
  <c r="BL501" i="1" s="1"/>
  <c r="I78" i="14"/>
  <c r="BL375" i="1" s="1"/>
  <c r="I71" i="14"/>
  <c r="BL401" i="1" s="1"/>
  <c r="I70" i="14"/>
  <c r="BL423" i="1" s="1"/>
  <c r="I58" i="14"/>
  <c r="BL335" i="1" s="1"/>
  <c r="I57" i="14"/>
  <c r="BL661" i="1" s="1"/>
  <c r="I50" i="14"/>
  <c r="BL239" i="1" s="1"/>
  <c r="I49" i="14"/>
  <c r="BL243" i="1" s="1"/>
  <c r="I38" i="14"/>
  <c r="BL733" i="1" s="1"/>
  <c r="I37" i="14"/>
  <c r="BL632" i="1" s="1"/>
  <c r="I29" i="14"/>
  <c r="BL620" i="1"/>
  <c r="I28" i="14"/>
  <c r="BL78" i="1" s="1"/>
  <c r="I17" i="14"/>
  <c r="BL573" i="1"/>
  <c r="I16" i="14"/>
  <c r="BL498" i="1" s="1"/>
  <c r="I15" i="14"/>
  <c r="BL352" i="1"/>
  <c r="I8" i="14"/>
  <c r="BL571" i="1" s="1"/>
  <c r="L125" i="3"/>
  <c r="L87" i="3"/>
  <c r="CL340" i="2"/>
  <c r="L178" i="3"/>
  <c r="CK240" i="2"/>
  <c r="Q22" i="4"/>
  <c r="DL71" i="1" s="1"/>
  <c r="O37" i="4"/>
  <c r="Q37" i="4" s="1"/>
  <c r="I53" i="12"/>
  <c r="CB473" i="1" s="1"/>
  <c r="G61" i="12"/>
  <c r="CK229" i="2"/>
  <c r="CL229" i="2" s="1"/>
  <c r="CK191" i="2"/>
  <c r="CL191" i="2" s="1"/>
  <c r="CK169" i="2"/>
  <c r="CL169" i="2" s="1"/>
  <c r="CK162" i="2"/>
  <c r="CK142" i="2"/>
  <c r="DT172" i="1" s="1"/>
  <c r="CK140" i="2"/>
  <c r="DT34" i="1"/>
  <c r="CK124" i="2"/>
  <c r="CK83" i="2"/>
  <c r="CL83" i="2" s="1"/>
  <c r="CK79" i="2"/>
  <c r="CK75" i="2"/>
  <c r="CK71" i="2"/>
  <c r="CL71" i="2" s="1"/>
  <c r="CK67" i="2"/>
  <c r="CK63" i="2"/>
  <c r="CK59" i="2"/>
  <c r="CK55" i="2"/>
  <c r="CL55" i="2" s="1"/>
  <c r="CK51" i="2"/>
  <c r="DT550" i="1" s="1"/>
  <c r="CK47" i="2"/>
  <c r="CL47" i="2" s="1"/>
  <c r="CK44" i="2"/>
  <c r="CK40" i="2"/>
  <c r="CL40" i="2" s="1"/>
  <c r="CK36" i="2"/>
  <c r="CK32" i="2"/>
  <c r="CK28" i="2"/>
  <c r="CK24" i="2"/>
  <c r="CK20" i="2"/>
  <c r="CL20" i="2" s="1"/>
  <c r="CK16" i="2"/>
  <c r="CK12" i="2"/>
  <c r="DT110" i="1" s="1"/>
  <c r="CK8" i="2"/>
  <c r="DT190" i="1" s="1"/>
  <c r="CK4" i="2"/>
  <c r="R200" i="3"/>
  <c r="DP128" i="1" s="1"/>
  <c r="P214" i="3"/>
  <c r="R214" i="3" s="1"/>
  <c r="P178" i="3"/>
  <c r="R163" i="3"/>
  <c r="DP150" i="1" s="1"/>
  <c r="R39" i="3"/>
  <c r="DP242" i="1"/>
  <c r="P53" i="3"/>
  <c r="R22" i="3"/>
  <c r="DP27" i="1" s="1"/>
  <c r="P36" i="3"/>
  <c r="R36" i="3"/>
  <c r="Q40" i="4"/>
  <c r="DL20" i="1" s="1"/>
  <c r="O54" i="4"/>
  <c r="Q54" i="4" s="1"/>
  <c r="H194" i="9"/>
  <c r="CQ17" i="1" s="1"/>
  <c r="F210" i="9"/>
  <c r="H157" i="9"/>
  <c r="CQ12" i="1"/>
  <c r="F172" i="9"/>
  <c r="I7" i="12"/>
  <c r="CB133" i="1" s="1"/>
  <c r="G20" i="12"/>
  <c r="CL348" i="2"/>
  <c r="CK361" i="2"/>
  <c r="CK345" i="2"/>
  <c r="CK331" i="2"/>
  <c r="CK327" i="2"/>
  <c r="CL327" i="2" s="1"/>
  <c r="CK322" i="2"/>
  <c r="CL322" i="2" s="1"/>
  <c r="CL309" i="2"/>
  <c r="CL305" i="2"/>
  <c r="CL230" i="2"/>
  <c r="CL13" i="2"/>
  <c r="O53" i="3"/>
  <c r="O18" i="3"/>
  <c r="P107" i="4"/>
  <c r="E37" i="9"/>
  <c r="G202" i="10"/>
  <c r="D98" i="10"/>
  <c r="H98" i="10" s="1"/>
  <c r="H64" i="10"/>
  <c r="CL65" i="1" s="1"/>
  <c r="H252" i="12"/>
  <c r="H251" i="14"/>
  <c r="CK379" i="2"/>
  <c r="CL379" i="2" s="1"/>
  <c r="CK372" i="2"/>
  <c r="CL372" i="2" s="1"/>
  <c r="CK364" i="2"/>
  <c r="CL364" i="2" s="1"/>
  <c r="CK355" i="2"/>
  <c r="CK341" i="2"/>
  <c r="CL341" i="2" s="1"/>
  <c r="CK336" i="2"/>
  <c r="DT85" i="1" s="1"/>
  <c r="CK320" i="2"/>
  <c r="CK311" i="2"/>
  <c r="CL311" i="2" s="1"/>
  <c r="CL310" i="2"/>
  <c r="CL300" i="2"/>
  <c r="CK299" i="2"/>
  <c r="CK297" i="2"/>
  <c r="CL297" i="2" s="1"/>
  <c r="CK285" i="2"/>
  <c r="CL283" i="2"/>
  <c r="CK282" i="2"/>
  <c r="CK279" i="2"/>
  <c r="CL279" i="2" s="1"/>
  <c r="CL276" i="2"/>
  <c r="CK275" i="2"/>
  <c r="CL274" i="2"/>
  <c r="CK247" i="2"/>
  <c r="CL247" i="2" s="1"/>
  <c r="CK244" i="2"/>
  <c r="CL219" i="2"/>
  <c r="CL215" i="2"/>
  <c r="CK214" i="2"/>
  <c r="CL209" i="2"/>
  <c r="CL198" i="2"/>
  <c r="CK196" i="2"/>
  <c r="CK188" i="2"/>
  <c r="DT767" i="1" s="1"/>
  <c r="CK167" i="2"/>
  <c r="CK158" i="2"/>
  <c r="CK155" i="2"/>
  <c r="CL154" i="2"/>
  <c r="CK136" i="2"/>
  <c r="CL136" i="2" s="1"/>
  <c r="CL133" i="2"/>
  <c r="CK132" i="2"/>
  <c r="CK129" i="2"/>
  <c r="CL129" i="2" s="1"/>
  <c r="CK121" i="2"/>
  <c r="CK119" i="2"/>
  <c r="CL116" i="2"/>
  <c r="CK115" i="2"/>
  <c r="CK111" i="2"/>
  <c r="CL111" i="2" s="1"/>
  <c r="CK107" i="2"/>
  <c r="CL107" i="2" s="1"/>
  <c r="CK103" i="2"/>
  <c r="CL100" i="2"/>
  <c r="CK99" i="2"/>
  <c r="CK95" i="2"/>
  <c r="CL92" i="2"/>
  <c r="CK91" i="2"/>
  <c r="CK87" i="2"/>
  <c r="CL87" i="2" s="1"/>
  <c r="R213" i="3"/>
  <c r="DP781" i="1"/>
  <c r="K209" i="3"/>
  <c r="M209" i="3" s="1"/>
  <c r="R205" i="3"/>
  <c r="DP140" i="1"/>
  <c r="K201" i="3"/>
  <c r="M201" i="3" s="1"/>
  <c r="R192" i="3"/>
  <c r="DP233" i="1"/>
  <c r="K188" i="3"/>
  <c r="R184" i="3"/>
  <c r="DP187" i="1" s="1"/>
  <c r="L183" i="3"/>
  <c r="L196" i="3" s="1"/>
  <c r="R176" i="3"/>
  <c r="DP746" i="1" s="1"/>
  <c r="K172" i="3"/>
  <c r="M172" i="3" s="1"/>
  <c r="R168" i="3"/>
  <c r="DP63" i="1" s="1"/>
  <c r="K164" i="3"/>
  <c r="O160" i="3"/>
  <c r="R160" i="3" s="1"/>
  <c r="R156" i="3"/>
  <c r="DP541" i="1"/>
  <c r="K152" i="3"/>
  <c r="R148" i="3"/>
  <c r="DP84" i="1" s="1"/>
  <c r="Q160" i="3"/>
  <c r="L146" i="3"/>
  <c r="L160" i="3" s="1"/>
  <c r="Q143" i="3"/>
  <c r="K139" i="3"/>
  <c r="M139" i="3" s="1"/>
  <c r="K134" i="3"/>
  <c r="M134" i="3" s="1"/>
  <c r="R130" i="3"/>
  <c r="DP578" i="1" s="1"/>
  <c r="Q125" i="3"/>
  <c r="R120" i="3"/>
  <c r="DP651" i="1" s="1"/>
  <c r="K116" i="3"/>
  <c r="M116" i="3"/>
  <c r="R112" i="3"/>
  <c r="DP129" i="1"/>
  <c r="K108" i="3"/>
  <c r="K104" i="3"/>
  <c r="M104" i="3" s="1"/>
  <c r="R100" i="3"/>
  <c r="DP640" i="1" s="1"/>
  <c r="K96" i="3"/>
  <c r="M96" i="3" s="1"/>
  <c r="R92" i="3"/>
  <c r="DP26" i="1" s="1"/>
  <c r="Q105" i="3"/>
  <c r="L90" i="3"/>
  <c r="L105" i="3"/>
  <c r="Q87" i="3"/>
  <c r="K83" i="3"/>
  <c r="M83" i="3" s="1"/>
  <c r="R79" i="3"/>
  <c r="DP102" i="1" s="1"/>
  <c r="K75" i="3"/>
  <c r="O87" i="3"/>
  <c r="G178" i="3"/>
  <c r="K67" i="3"/>
  <c r="M67" i="3"/>
  <c r="R63" i="3"/>
  <c r="DP153" i="1"/>
  <c r="L62" i="3"/>
  <c r="L70" i="3" s="1"/>
  <c r="K59" i="3"/>
  <c r="K51" i="3"/>
  <c r="M51" i="3" s="1"/>
  <c r="R47" i="3"/>
  <c r="DP67" i="1" s="1"/>
  <c r="L46" i="3"/>
  <c r="L53" i="3" s="1"/>
  <c r="K43" i="3"/>
  <c r="M43" i="3" s="1"/>
  <c r="R35" i="3"/>
  <c r="DP455" i="1" s="1"/>
  <c r="K31" i="3"/>
  <c r="R27" i="3"/>
  <c r="DP149" i="1" s="1"/>
  <c r="K23" i="3"/>
  <c r="M23" i="3" s="1"/>
  <c r="K15" i="3"/>
  <c r="M15" i="3" s="1"/>
  <c r="R11" i="3"/>
  <c r="DP85" i="1" s="1"/>
  <c r="L10" i="3"/>
  <c r="L18" i="3" s="1"/>
  <c r="K7" i="3"/>
  <c r="R3" i="3"/>
  <c r="DP20" i="1"/>
  <c r="Q202" i="4"/>
  <c r="DL140" i="1" s="1"/>
  <c r="Q190" i="4"/>
  <c r="DL455" i="1" s="1"/>
  <c r="Q182" i="4"/>
  <c r="DL80" i="1" s="1"/>
  <c r="P194" i="4"/>
  <c r="Q174" i="4"/>
  <c r="DL818" i="1" s="1"/>
  <c r="Q166" i="4"/>
  <c r="DL268" i="1" s="1"/>
  <c r="Q158" i="4"/>
  <c r="DL186" i="1" s="1"/>
  <c r="N125" i="4"/>
  <c r="O107" i="4"/>
  <c r="Q87" i="4"/>
  <c r="DL531" i="1" s="1"/>
  <c r="Q80" i="4"/>
  <c r="DL160" i="1"/>
  <c r="Q69" i="4"/>
  <c r="DL227" i="1" s="1"/>
  <c r="Q61" i="4"/>
  <c r="DL391" i="1" s="1"/>
  <c r="Q48" i="4"/>
  <c r="DL303" i="1" s="1"/>
  <c r="Q36" i="4"/>
  <c r="DL125" i="1"/>
  <c r="O18" i="4"/>
  <c r="Q18" i="4" s="1"/>
  <c r="Q15" i="4"/>
  <c r="DL569" i="1" s="1"/>
  <c r="Q9" i="4"/>
  <c r="DL59" i="1" s="1"/>
  <c r="N18" i="4"/>
  <c r="M18" i="8"/>
  <c r="G172" i="9"/>
  <c r="G132" i="9"/>
  <c r="G113" i="9"/>
  <c r="F75" i="9"/>
  <c r="F56" i="9"/>
  <c r="H56" i="9" s="1"/>
  <c r="F37" i="9"/>
  <c r="G18" i="9"/>
  <c r="D222" i="10"/>
  <c r="D202" i="10"/>
  <c r="E162" i="10"/>
  <c r="D140" i="10"/>
  <c r="G98" i="10"/>
  <c r="E40" i="10"/>
  <c r="D235" i="11"/>
  <c r="E216" i="11"/>
  <c r="F230" i="12"/>
  <c r="F41" i="12"/>
  <c r="H20" i="12"/>
  <c r="E20" i="12"/>
  <c r="I20" i="12" s="1"/>
  <c r="F229" i="14"/>
  <c r="CK233" i="2"/>
  <c r="CL233" i="2" s="1"/>
  <c r="CK184" i="2"/>
  <c r="CK181" i="2"/>
  <c r="CK151" i="2"/>
  <c r="O160" i="4"/>
  <c r="Q145" i="4"/>
  <c r="DL42" i="1" s="1"/>
  <c r="F243" i="10"/>
  <c r="H243" i="10" s="1"/>
  <c r="H228" i="10"/>
  <c r="CL177" i="1"/>
  <c r="I238" i="12"/>
  <c r="CB116" i="1"/>
  <c r="G252" i="12"/>
  <c r="I237" i="14"/>
  <c r="BL135" i="1" s="1"/>
  <c r="G251" i="14"/>
  <c r="I53" i="14"/>
  <c r="BL23" i="1" s="1"/>
  <c r="G61" i="14"/>
  <c r="I32" i="14"/>
  <c r="BL130" i="1"/>
  <c r="G41" i="14"/>
  <c r="CK242" i="2"/>
  <c r="CK238" i="2"/>
  <c r="CL238" i="2" s="1"/>
  <c r="CK175" i="2"/>
  <c r="CL175" i="2" s="1"/>
  <c r="CK172" i="2"/>
  <c r="CK165" i="2"/>
  <c r="CL165" i="2" s="1"/>
  <c r="CK145" i="2"/>
  <c r="CK127" i="2"/>
  <c r="M163" i="3"/>
  <c r="H105" i="3"/>
  <c r="F178" i="3"/>
  <c r="G53" i="4"/>
  <c r="E176" i="4"/>
  <c r="H179" i="9"/>
  <c r="CQ251" i="1"/>
  <c r="F190" i="9"/>
  <c r="H211" i="10"/>
  <c r="CL128" i="1" s="1"/>
  <c r="F222" i="10"/>
  <c r="H222" i="10" s="1"/>
  <c r="H145" i="10"/>
  <c r="CL5" i="1" s="1"/>
  <c r="F162" i="10"/>
  <c r="H162" i="10" s="1"/>
  <c r="H83" i="10"/>
  <c r="CL84" i="1" s="1"/>
  <c r="F98" i="10"/>
  <c r="F216" i="11"/>
  <c r="H216" i="11" s="1"/>
  <c r="H201" i="11"/>
  <c r="CG122" i="1" s="1"/>
  <c r="H181" i="11"/>
  <c r="CG29" i="1" s="1"/>
  <c r="F195" i="11"/>
  <c r="H195" i="11"/>
  <c r="I201" i="12"/>
  <c r="CB18" i="1" s="1"/>
  <c r="G209" i="12"/>
  <c r="I209" i="12" s="1"/>
  <c r="I200" i="14"/>
  <c r="BL316" i="1" s="1"/>
  <c r="G208" i="14"/>
  <c r="CL374" i="2"/>
  <c r="CL366" i="2"/>
  <c r="CK376" i="2"/>
  <c r="CL376" i="2" s="1"/>
  <c r="CK369" i="2"/>
  <c r="CL369" i="2" s="1"/>
  <c r="CK329" i="2"/>
  <c r="CK304" i="2"/>
  <c r="CL304" i="2" s="1"/>
  <c r="CL225" i="2"/>
  <c r="CL143" i="2"/>
  <c r="CL80" i="2"/>
  <c r="CL9" i="2"/>
  <c r="CL5" i="2"/>
  <c r="O196" i="3"/>
  <c r="R87" i="3"/>
  <c r="P215" i="4"/>
  <c r="N54" i="4"/>
  <c r="P37" i="4"/>
  <c r="K37" i="4"/>
  <c r="E152" i="9"/>
  <c r="CK381" i="2"/>
  <c r="CK359" i="2"/>
  <c r="CK358" i="2"/>
  <c r="CL358" i="2" s="1"/>
  <c r="CK357" i="2"/>
  <c r="CL291" i="2"/>
  <c r="CL277" i="2"/>
  <c r="CL273" i="2"/>
  <c r="CL265" i="2"/>
  <c r="CL259" i="2"/>
  <c r="CL220" i="2"/>
  <c r="CL176" i="2"/>
  <c r="CL173" i="2"/>
  <c r="J210" i="3"/>
  <c r="M210" i="3" s="1"/>
  <c r="J202" i="3"/>
  <c r="M202" i="3"/>
  <c r="M200" i="3"/>
  <c r="P196" i="3"/>
  <c r="R196" i="3" s="1"/>
  <c r="M195" i="3"/>
  <c r="J189" i="3"/>
  <c r="M189" i="3" s="1"/>
  <c r="M187" i="3"/>
  <c r="J181" i="3"/>
  <c r="J173" i="3"/>
  <c r="M173" i="3"/>
  <c r="M171" i="3"/>
  <c r="J165" i="3"/>
  <c r="M165" i="3" s="1"/>
  <c r="O178" i="3"/>
  <c r="R178" i="3" s="1"/>
  <c r="P160" i="3"/>
  <c r="M159" i="3"/>
  <c r="J153" i="3"/>
  <c r="M153" i="3"/>
  <c r="J140" i="3"/>
  <c r="M140" i="3" s="1"/>
  <c r="M138" i="3"/>
  <c r="J135" i="3"/>
  <c r="M135" i="3"/>
  <c r="M133" i="3"/>
  <c r="M123" i="3"/>
  <c r="J117" i="3"/>
  <c r="M117" i="3"/>
  <c r="M115" i="3"/>
  <c r="J109" i="3"/>
  <c r="M109" i="3" s="1"/>
  <c r="O125" i="3"/>
  <c r="M103" i="3"/>
  <c r="J97" i="3"/>
  <c r="M97" i="3"/>
  <c r="J92" i="3"/>
  <c r="M92" i="3" s="1"/>
  <c r="M90" i="3"/>
  <c r="J84" i="3"/>
  <c r="M84" i="3" s="1"/>
  <c r="M82" i="3"/>
  <c r="J76" i="3"/>
  <c r="M76" i="3"/>
  <c r="P70" i="3"/>
  <c r="J68" i="3"/>
  <c r="M68" i="3" s="1"/>
  <c r="J60" i="3"/>
  <c r="M60" i="3" s="1"/>
  <c r="M58" i="3"/>
  <c r="O70" i="3"/>
  <c r="J52" i="3"/>
  <c r="M52" i="3" s="1"/>
  <c r="J44" i="3"/>
  <c r="M44" i="3" s="1"/>
  <c r="M42" i="3"/>
  <c r="J39" i="3"/>
  <c r="J32" i="3"/>
  <c r="M32" i="3"/>
  <c r="M30" i="3"/>
  <c r="J24" i="3"/>
  <c r="M24" i="3" s="1"/>
  <c r="M22" i="3"/>
  <c r="P18" i="3"/>
  <c r="J16" i="3"/>
  <c r="M16" i="3" s="1"/>
  <c r="M14" i="3"/>
  <c r="J8" i="3"/>
  <c r="M8" i="3" s="1"/>
  <c r="J3" i="3"/>
  <c r="O194" i="4"/>
  <c r="Q194" i="4" s="1"/>
  <c r="O177" i="4"/>
  <c r="N177" i="4"/>
  <c r="P142" i="4"/>
  <c r="N89" i="4"/>
  <c r="Q89" i="4" s="1"/>
  <c r="N71" i="4"/>
  <c r="Q71" i="4" s="1"/>
  <c r="D230" i="9"/>
  <c r="D190" i="9"/>
  <c r="D152" i="9"/>
  <c r="D132" i="9"/>
  <c r="D94" i="9"/>
  <c r="G75" i="9"/>
  <c r="D75" i="9"/>
  <c r="H75" i="9" s="1"/>
  <c r="D243" i="10"/>
  <c r="E182" i="10"/>
  <c r="E59" i="10"/>
  <c r="G216" i="11"/>
  <c r="G195" i="11"/>
  <c r="G96" i="11"/>
  <c r="D96" i="11"/>
  <c r="E38" i="11"/>
  <c r="CK243" i="2"/>
  <c r="DT297" i="1"/>
  <c r="CK239" i="2"/>
  <c r="DT17" i="1"/>
  <c r="CK232" i="2"/>
  <c r="CK226" i="2"/>
  <c r="CL226" i="2" s="1"/>
  <c r="CK197" i="2"/>
  <c r="CL197" i="2" s="1"/>
  <c r="CK193" i="2"/>
  <c r="CL193" i="2" s="1"/>
  <c r="CK178" i="2"/>
  <c r="CK156" i="2"/>
  <c r="DT222" i="1" s="1"/>
  <c r="CK130" i="2"/>
  <c r="CK120" i="2"/>
  <c r="CK81" i="2"/>
  <c r="CK77" i="2"/>
  <c r="CK73" i="2"/>
  <c r="CL73" i="2" s="1"/>
  <c r="CK69" i="2"/>
  <c r="CL69" i="2" s="1"/>
  <c r="CK65" i="2"/>
  <c r="CK61" i="2"/>
  <c r="CL61" i="2" s="1"/>
  <c r="CK57" i="2"/>
  <c r="CK53" i="2"/>
  <c r="DT94" i="1" s="1"/>
  <c r="CK49" i="2"/>
  <c r="CK42" i="2"/>
  <c r="CL42" i="2" s="1"/>
  <c r="CK38" i="2"/>
  <c r="DT48" i="1" s="1"/>
  <c r="CK34" i="2"/>
  <c r="CK30" i="2"/>
  <c r="DT12" i="1" s="1"/>
  <c r="CK26" i="2"/>
  <c r="CK22" i="2"/>
  <c r="DT251" i="1" s="1"/>
  <c r="CK18" i="2"/>
  <c r="CL18" i="2" s="1"/>
  <c r="CK14" i="2"/>
  <c r="CL14" i="2" s="1"/>
  <c r="CK10" i="2"/>
  <c r="CK6" i="2"/>
  <c r="DT537" i="1" s="1"/>
  <c r="R91" i="3"/>
  <c r="DP419" i="1" s="1"/>
  <c r="P105" i="3"/>
  <c r="R105" i="3" s="1"/>
  <c r="M39" i="3"/>
  <c r="Q197" i="4"/>
  <c r="DL181" i="1"/>
  <c r="O215" i="4"/>
  <c r="O89" i="4"/>
  <c r="Q75" i="4"/>
  <c r="DL3" i="1" s="1"/>
  <c r="H140" i="9"/>
  <c r="CQ58" i="1" s="1"/>
  <c r="F152" i="9"/>
  <c r="H152" i="9"/>
  <c r="H167" i="10"/>
  <c r="CL60" i="1" s="1"/>
  <c r="F182" i="10"/>
  <c r="H45" i="10"/>
  <c r="CL26" i="1"/>
  <c r="F59" i="10"/>
  <c r="H12" i="10"/>
  <c r="CL255" i="1"/>
  <c r="F17" i="10"/>
  <c r="H17" i="10" s="1"/>
  <c r="CL286" i="2"/>
  <c r="CL248" i="2"/>
  <c r="CL137" i="2"/>
  <c r="M213" i="3"/>
  <c r="M205" i="3"/>
  <c r="Q214" i="3"/>
  <c r="L199" i="3"/>
  <c r="L214" i="3" s="1"/>
  <c r="M192" i="3"/>
  <c r="M184" i="3"/>
  <c r="R181" i="3"/>
  <c r="DP3" i="1" s="1"/>
  <c r="M176" i="3"/>
  <c r="M168" i="3"/>
  <c r="M156" i="3"/>
  <c r="M148" i="3"/>
  <c r="M130" i="3"/>
  <c r="O143" i="3"/>
  <c r="R143" i="3" s="1"/>
  <c r="M120" i="3"/>
  <c r="M112" i="3"/>
  <c r="M100" i="3"/>
  <c r="M79" i="3"/>
  <c r="M63" i="3"/>
  <c r="M47" i="3"/>
  <c r="M35" i="3"/>
  <c r="M27" i="3"/>
  <c r="Q36" i="3"/>
  <c r="L36" i="3" s="1"/>
  <c r="L21" i="3"/>
  <c r="M11" i="3"/>
  <c r="N160" i="4"/>
  <c r="O142" i="4"/>
  <c r="Q142" i="4" s="1"/>
  <c r="O125" i="4"/>
  <c r="Q125" i="4" s="1"/>
  <c r="F176" i="4"/>
  <c r="D210" i="9"/>
  <c r="E113" i="9"/>
  <c r="E94" i="9"/>
  <c r="E56" i="9"/>
  <c r="D37" i="9"/>
  <c r="H37" i="9" s="1"/>
  <c r="E18" i="9"/>
  <c r="E243" i="10"/>
  <c r="E222" i="10"/>
  <c r="G78" i="10"/>
  <c r="G235" i="11"/>
  <c r="E19" i="11"/>
  <c r="E103" i="12"/>
  <c r="I103" i="12" s="1"/>
  <c r="F82" i="12"/>
  <c r="H103" i="14"/>
  <c r="E103" i="14"/>
  <c r="F82" i="14"/>
  <c r="H214" i="9"/>
  <c r="CQ25" i="1"/>
  <c r="F230" i="9"/>
  <c r="H230" i="9" s="1"/>
  <c r="H161" i="11"/>
  <c r="CG27" i="1" s="1"/>
  <c r="F175" i="11"/>
  <c r="H175" i="11"/>
  <c r="F155" i="11"/>
  <c r="H140" i="11"/>
  <c r="CG37" i="1" s="1"/>
  <c r="F135" i="11"/>
  <c r="H120" i="11"/>
  <c r="CG137" i="1" s="1"/>
  <c r="G165" i="12"/>
  <c r="I165" i="12" s="1"/>
  <c r="I150" i="12"/>
  <c r="CB41" i="1" s="1"/>
  <c r="G144" i="12"/>
  <c r="I144" i="12" s="1"/>
  <c r="I129" i="12"/>
  <c r="CB137" i="1" s="1"/>
  <c r="I216" i="14"/>
  <c r="BL10" i="1" s="1"/>
  <c r="G229" i="14"/>
  <c r="G165" i="14"/>
  <c r="I150" i="14"/>
  <c r="BL75" i="1" s="1"/>
  <c r="G144" i="14"/>
  <c r="I129" i="14"/>
  <c r="BL65" i="1"/>
  <c r="I4" i="14"/>
  <c r="BL32" i="1"/>
  <c r="G20" i="14"/>
  <c r="E210" i="9"/>
  <c r="F113" i="9"/>
  <c r="G37" i="9"/>
  <c r="F18" i="9"/>
  <c r="H18" i="9" s="1"/>
  <c r="E98" i="10"/>
  <c r="F40" i="10"/>
  <c r="H40" i="10" s="1"/>
  <c r="D17" i="10"/>
  <c r="G77" i="11"/>
  <c r="D77" i="11"/>
  <c r="D57" i="11"/>
  <c r="D19" i="11"/>
  <c r="H230" i="12"/>
  <c r="E230" i="12"/>
  <c r="F209" i="12"/>
  <c r="H103" i="12"/>
  <c r="I82" i="12"/>
  <c r="E82" i="12"/>
  <c r="F61" i="12"/>
  <c r="F251" i="14"/>
  <c r="H229" i="14"/>
  <c r="E229" i="14"/>
  <c r="F208" i="14"/>
  <c r="H82" i="14"/>
  <c r="E82" i="14"/>
  <c r="I82" i="14" s="1"/>
  <c r="F61" i="14"/>
  <c r="F41" i="14"/>
  <c r="H79" i="9"/>
  <c r="CQ525" i="1" s="1"/>
  <c r="F94" i="9"/>
  <c r="H24" i="11"/>
  <c r="CG26" i="1" s="1"/>
  <c r="F38" i="11"/>
  <c r="H38" i="11" s="1"/>
  <c r="F19" i="11"/>
  <c r="H4" i="11"/>
  <c r="CG43" i="1" s="1"/>
  <c r="I28" i="12"/>
  <c r="CB42" i="1" s="1"/>
  <c r="G41" i="12"/>
  <c r="I41" i="12" s="1"/>
  <c r="J128" i="3"/>
  <c r="J73" i="3"/>
  <c r="D172" i="9"/>
  <c r="H98" i="9"/>
  <c r="CQ4" i="1" s="1"/>
  <c r="E75" i="9"/>
  <c r="H3" i="9"/>
  <c r="CQ41" i="1" s="1"/>
  <c r="F120" i="10"/>
  <c r="G59" i="10"/>
  <c r="H22" i="10"/>
  <c r="CL41" i="1"/>
  <c r="F235" i="11"/>
  <c r="H235" i="11" s="1"/>
  <c r="D155" i="11"/>
  <c r="D135" i="11"/>
  <c r="D115" i="11"/>
  <c r="H115" i="11" s="1"/>
  <c r="E96" i="11"/>
  <c r="F77" i="11"/>
  <c r="G230" i="12"/>
  <c r="H209" i="12"/>
  <c r="G188" i="12"/>
  <c r="I188" i="12" s="1"/>
  <c r="E188" i="12"/>
  <c r="E165" i="12"/>
  <c r="E144" i="12"/>
  <c r="E123" i="12"/>
  <c r="F103" i="12"/>
  <c r="H41" i="12"/>
  <c r="E41" i="12"/>
  <c r="G188" i="14"/>
  <c r="I188" i="14" s="1"/>
  <c r="H188" i="14"/>
  <c r="E188" i="14"/>
  <c r="E165" i="14"/>
  <c r="I165" i="14" s="1"/>
  <c r="E144" i="14"/>
  <c r="E123" i="14"/>
  <c r="F103" i="14"/>
  <c r="H125" i="10"/>
  <c r="CL37" i="1" s="1"/>
  <c r="F140" i="10"/>
  <c r="H140" i="10" s="1"/>
  <c r="H44" i="11"/>
  <c r="CG49" i="1" s="1"/>
  <c r="F57" i="11"/>
  <c r="H57" i="11" s="1"/>
  <c r="G152" i="9"/>
  <c r="F132" i="9"/>
  <c r="D56" i="9"/>
  <c r="G222" i="10"/>
  <c r="F202" i="10"/>
  <c r="H202" i="10" s="1"/>
  <c r="E120" i="10"/>
  <c r="E195" i="11"/>
  <c r="E175" i="11"/>
  <c r="E155" i="11"/>
  <c r="E135" i="11"/>
  <c r="E115" i="11"/>
  <c r="G57" i="11"/>
  <c r="G38" i="11"/>
  <c r="F252" i="12"/>
  <c r="E209" i="12"/>
  <c r="F188" i="12"/>
  <c r="F165" i="12"/>
  <c r="F144" i="12"/>
  <c r="F123" i="12"/>
  <c r="H82" i="12"/>
  <c r="H61" i="12"/>
  <c r="E61" i="12"/>
  <c r="I61" i="12" s="1"/>
  <c r="H208" i="14"/>
  <c r="E208" i="14"/>
  <c r="F188" i="14"/>
  <c r="F165" i="14"/>
  <c r="F144" i="14"/>
  <c r="F123" i="14"/>
  <c r="H61" i="14"/>
  <c r="E61" i="14"/>
  <c r="H41" i="14"/>
  <c r="F20" i="14"/>
  <c r="E41" i="14"/>
  <c r="I41" i="14" s="1"/>
  <c r="E20" i="14"/>
  <c r="I20" i="14" s="1"/>
  <c r="F115" i="11"/>
  <c r="G123" i="12"/>
  <c r="G123" i="14"/>
  <c r="I123" i="14" s="1"/>
  <c r="CL56" i="2"/>
  <c r="CL72" i="2"/>
  <c r="CL333" i="2"/>
  <c r="CL182" i="2"/>
  <c r="K143" i="3"/>
  <c r="J70" i="3"/>
  <c r="CL377" i="2"/>
  <c r="CL223" i="2"/>
  <c r="H132" i="9"/>
  <c r="CL88" i="2"/>
  <c r="CL104" i="2"/>
  <c r="CL202" i="2"/>
  <c r="R18" i="3"/>
  <c r="R70" i="3"/>
  <c r="CL41" i="2"/>
  <c r="CL118" i="2"/>
  <c r="CL194" i="2"/>
  <c r="CL382" i="2"/>
  <c r="CL109" i="2"/>
  <c r="CL302" i="2"/>
  <c r="CL328" i="2"/>
  <c r="CL362" i="2"/>
  <c r="CL251" i="2"/>
  <c r="CL370" i="2"/>
  <c r="CL106" i="2"/>
  <c r="CL343" i="2"/>
  <c r="CL231" i="2"/>
  <c r="CL213" i="2"/>
  <c r="CL49" i="2"/>
  <c r="DT160" i="1"/>
  <c r="CL65" i="2"/>
  <c r="DT221" i="1"/>
  <c r="CL81" i="2"/>
  <c r="DT791" i="1"/>
  <c r="CL178" i="2"/>
  <c r="DT294" i="1"/>
  <c r="CL232" i="2"/>
  <c r="DT274" i="1"/>
  <c r="CL359" i="2"/>
  <c r="DT43" i="1"/>
  <c r="CL242" i="2"/>
  <c r="DT421" i="1"/>
  <c r="DT235" i="1"/>
  <c r="CL99" i="2"/>
  <c r="DT91" i="1"/>
  <c r="DT299" i="1"/>
  <c r="DT385" i="1"/>
  <c r="CL167" i="2"/>
  <c r="DT484" i="1"/>
  <c r="CL196" i="2"/>
  <c r="DT406" i="1"/>
  <c r="CL214" i="2"/>
  <c r="DT624" i="1"/>
  <c r="DT303" i="1"/>
  <c r="DT787" i="1"/>
  <c r="CL24" i="2"/>
  <c r="DT21" i="1"/>
  <c r="DT107" i="1"/>
  <c r="CL124" i="2"/>
  <c r="DT341" i="1"/>
  <c r="DT311" i="1"/>
  <c r="CL144" i="2"/>
  <c r="DT796" i="1"/>
  <c r="CL177" i="2"/>
  <c r="DT186" i="1"/>
  <c r="CL237" i="2"/>
  <c r="DT61" i="1"/>
  <c r="CL252" i="2"/>
  <c r="DT718" i="1"/>
  <c r="CL267" i="2"/>
  <c r="DT391" i="1"/>
  <c r="CL280" i="2"/>
  <c r="DT720" i="1"/>
  <c r="CL367" i="2"/>
  <c r="DT97" i="1"/>
  <c r="CL375" i="2"/>
  <c r="DT437" i="1"/>
  <c r="CL113" i="2"/>
  <c r="DT544" i="1"/>
  <c r="CL258" i="2"/>
  <c r="DT693" i="1"/>
  <c r="CL360" i="2"/>
  <c r="DT691" i="1"/>
  <c r="CL271" i="2"/>
  <c r="DT369" i="1"/>
  <c r="CL89" i="2"/>
  <c r="DT590" i="1"/>
  <c r="CL264" i="2"/>
  <c r="DT347" i="1"/>
  <c r="CL117" i="2"/>
  <c r="DT411" i="1"/>
  <c r="CL227" i="2"/>
  <c r="DT816" i="1"/>
  <c r="CL7" i="2"/>
  <c r="DT27" i="1"/>
  <c r="CL15" i="2"/>
  <c r="DT165" i="1"/>
  <c r="CL23" i="2"/>
  <c r="DT619" i="1"/>
  <c r="CL31" i="2"/>
  <c r="DT594" i="1"/>
  <c r="CL39" i="2"/>
  <c r="DT116" i="1"/>
  <c r="CL46" i="2"/>
  <c r="DT655" i="1"/>
  <c r="CL54" i="2"/>
  <c r="DT178" i="1"/>
  <c r="CL62" i="2"/>
  <c r="DT181" i="1"/>
  <c r="CL70" i="2"/>
  <c r="DT792" i="1"/>
  <c r="CL78" i="2"/>
  <c r="DT482" i="1"/>
  <c r="CL217" i="2"/>
  <c r="DT328" i="1"/>
  <c r="CL166" i="2"/>
  <c r="DT349" i="1"/>
  <c r="CL171" i="2"/>
  <c r="DT248" i="1"/>
  <c r="CL10" i="2"/>
  <c r="DT531" i="1"/>
  <c r="CL26" i="2"/>
  <c r="DT42" i="1"/>
  <c r="CL77" i="2"/>
  <c r="DT746" i="1"/>
  <c r="DT560" i="1"/>
  <c r="CL329" i="2"/>
  <c r="DT47" i="1"/>
  <c r="CL145" i="2"/>
  <c r="DT188" i="1"/>
  <c r="DT518" i="1"/>
  <c r="CL184" i="2"/>
  <c r="DT554" i="1"/>
  <c r="CL95" i="2"/>
  <c r="DT361" i="1"/>
  <c r="CL115" i="2"/>
  <c r="DT714" i="1"/>
  <c r="CL121" i="2"/>
  <c r="DT739" i="1"/>
  <c r="CL158" i="2"/>
  <c r="DT814" i="1"/>
  <c r="CL244" i="2"/>
  <c r="DT724" i="1"/>
  <c r="CL285" i="2"/>
  <c r="DT236" i="1"/>
  <c r="DT533" i="1"/>
  <c r="CL361" i="2"/>
  <c r="DT167" i="1"/>
  <c r="CL4" i="2"/>
  <c r="DT14" i="1"/>
  <c r="DT346" i="1"/>
  <c r="CL36" i="2"/>
  <c r="DT298" i="1"/>
  <c r="CL67" i="2"/>
  <c r="DT374" i="1"/>
  <c r="DT10" i="1"/>
  <c r="CL162" i="2"/>
  <c r="DT295" i="1"/>
  <c r="CL240" i="2"/>
  <c r="DT63" i="1"/>
  <c r="CL126" i="2"/>
  <c r="DT383" i="1"/>
  <c r="CL163" i="2"/>
  <c r="DT507" i="1"/>
  <c r="CL192" i="2"/>
  <c r="DT86" i="1"/>
  <c r="CL235" i="2"/>
  <c r="DT762" i="1"/>
  <c r="CL263" i="2"/>
  <c r="DT224" i="1"/>
  <c r="CL278" i="2"/>
  <c r="DT663" i="1"/>
  <c r="CL318" i="2"/>
  <c r="DT15" i="1"/>
  <c r="CL353" i="2"/>
  <c r="DT676" i="1"/>
  <c r="CL373" i="2"/>
  <c r="DT166" i="1"/>
  <c r="CL105" i="2"/>
  <c r="DT318" i="1"/>
  <c r="CL183" i="2"/>
  <c r="DT479" i="1"/>
  <c r="CL216" i="2"/>
  <c r="DT806" i="1"/>
  <c r="CL255" i="2"/>
  <c r="DT419" i="1"/>
  <c r="DT249" i="1"/>
  <c r="CL123" i="2"/>
  <c r="DT417" i="1"/>
  <c r="CL268" i="2"/>
  <c r="DT281" i="1"/>
  <c r="CL138" i="2"/>
  <c r="DT269" i="1"/>
  <c r="CL212" i="2"/>
  <c r="DT32" i="1"/>
  <c r="CL307" i="2"/>
  <c r="DT365" i="1"/>
  <c r="CL363" i="2"/>
  <c r="DT24" i="1"/>
  <c r="CL85" i="2"/>
  <c r="DT154" i="1"/>
  <c r="CL21" i="2"/>
  <c r="DT218" i="1"/>
  <c r="CL29" i="2"/>
  <c r="DT526" i="1"/>
  <c r="CL37" i="2"/>
  <c r="DT132" i="1"/>
  <c r="CL45" i="2"/>
  <c r="DT460" i="1"/>
  <c r="CL52" i="2"/>
  <c r="DT242" i="1"/>
  <c r="CL68" i="2"/>
  <c r="DT325" i="1"/>
  <c r="CL159" i="2"/>
  <c r="CL308" i="2"/>
  <c r="CL86" i="2"/>
  <c r="CL97" i="2"/>
  <c r="CL200" i="2"/>
  <c r="CL218" i="2"/>
  <c r="CL323" i="2"/>
  <c r="CL84" i="2"/>
  <c r="CL57" i="2"/>
  <c r="DT404" i="1"/>
  <c r="DT705" i="1"/>
  <c r="CL130" i="2"/>
  <c r="DT289" i="1"/>
  <c r="CL357" i="2"/>
  <c r="DT375" i="1"/>
  <c r="DT445" i="1"/>
  <c r="CL127" i="2"/>
  <c r="DT292" i="1"/>
  <c r="DT353" i="1"/>
  <c r="CL181" i="2"/>
  <c r="DT129" i="1"/>
  <c r="DT517" i="1"/>
  <c r="CL103" i="2"/>
  <c r="DT431" i="1"/>
  <c r="CL119" i="2"/>
  <c r="DT156" i="1"/>
  <c r="CL132" i="2"/>
  <c r="DT324" i="1"/>
  <c r="CL155" i="2"/>
  <c r="DT506" i="1"/>
  <c r="CL275" i="2"/>
  <c r="DT480" i="1"/>
  <c r="CL320" i="2"/>
  <c r="DT597" i="1"/>
  <c r="CL345" i="2"/>
  <c r="DT150" i="1"/>
  <c r="CL16" i="2"/>
  <c r="DT217" i="1"/>
  <c r="CL32" i="2"/>
  <c r="DT180" i="1"/>
  <c r="CL63" i="2"/>
  <c r="DT692" i="1"/>
  <c r="CL79" i="2"/>
  <c r="DT33" i="1"/>
  <c r="DT711" i="1"/>
  <c r="CL161" i="2"/>
  <c r="DT435" i="1"/>
  <c r="CL190" i="2"/>
  <c r="DT345" i="1"/>
  <c r="CL272" i="2"/>
  <c r="DT732" i="1"/>
  <c r="CL292" i="2"/>
  <c r="DT408" i="1"/>
  <c r="CL316" i="2"/>
  <c r="DT504" i="1"/>
  <c r="CL330" i="2"/>
  <c r="DT3" i="1"/>
  <c r="CL351" i="2"/>
  <c r="DT470" i="1"/>
  <c r="CL139" i="2"/>
  <c r="DT89" i="1"/>
  <c r="CL269" i="2"/>
  <c r="DT183" i="1"/>
  <c r="CL290" i="2"/>
  <c r="DT817" i="1"/>
  <c r="CL365" i="2"/>
  <c r="DT736" i="1"/>
  <c r="CL3" i="2"/>
  <c r="DT26" i="1"/>
  <c r="CL150" i="2"/>
  <c r="DT407" i="1"/>
  <c r="CL211" i="2"/>
  <c r="DT684" i="1"/>
  <c r="CL262" i="2"/>
  <c r="DT761" i="1"/>
  <c r="CL294" i="2"/>
  <c r="DT717" i="1"/>
  <c r="CL125" i="2"/>
  <c r="DT645" i="1"/>
  <c r="CL210" i="2"/>
  <c r="DT159" i="1"/>
  <c r="CL254" i="2"/>
  <c r="DT120" i="1"/>
  <c r="CL342" i="2"/>
  <c r="DT306" i="1"/>
  <c r="CL96" i="2"/>
  <c r="DT262" i="1"/>
  <c r="CL128" i="2"/>
  <c r="DT611" i="1"/>
  <c r="CL187" i="2"/>
  <c r="DT237" i="1"/>
  <c r="CL293" i="2"/>
  <c r="DT141" i="1"/>
  <c r="CL11" i="2"/>
  <c r="DT194" i="1"/>
  <c r="CL19" i="2"/>
  <c r="DT253" i="1"/>
  <c r="CL27" i="2"/>
  <c r="DT340" i="1"/>
  <c r="CL35" i="2"/>
  <c r="DT523" i="1"/>
  <c r="CL43" i="2"/>
  <c r="DT138" i="1"/>
  <c r="CL58" i="2"/>
  <c r="DT808" i="1"/>
  <c r="CL66" i="2"/>
  <c r="DT366" i="1"/>
  <c r="CL74" i="2"/>
  <c r="DT723" i="1"/>
  <c r="CL82" i="2"/>
  <c r="DT416" i="1"/>
  <c r="CL334" i="2"/>
  <c r="DT320" i="1"/>
  <c r="CL354" i="2"/>
  <c r="CL250" i="2"/>
  <c r="CL260" i="2"/>
  <c r="CL344" i="2"/>
  <c r="CL114" i="2"/>
  <c r="CL314" i="2"/>
  <c r="DT148" i="1"/>
  <c r="CL34" i="2"/>
  <c r="DT259" i="1"/>
  <c r="DT402" i="1"/>
  <c r="CL120" i="2"/>
  <c r="DT111" i="1"/>
  <c r="DT272" i="1"/>
  <c r="CL381" i="2"/>
  <c r="DT633" i="1"/>
  <c r="DT182" i="1"/>
  <c r="CL172" i="2"/>
  <c r="DT55" i="1"/>
  <c r="CL151" i="2"/>
  <c r="DT511" i="1"/>
  <c r="CL91" i="2"/>
  <c r="DT464" i="1"/>
  <c r="CL282" i="2"/>
  <c r="DT323" i="1"/>
  <c r="CL299" i="2"/>
  <c r="DT40" i="1"/>
  <c r="DT513" i="1"/>
  <c r="CL355" i="2"/>
  <c r="DT293" i="1"/>
  <c r="CL331" i="2"/>
  <c r="DT656" i="1"/>
  <c r="CL28" i="2"/>
  <c r="DT722" i="1"/>
  <c r="CL44" i="2"/>
  <c r="DT768" i="1"/>
  <c r="CL59" i="2"/>
  <c r="DT392" i="1"/>
  <c r="CL75" i="2"/>
  <c r="DT454" i="1"/>
  <c r="CL207" i="2"/>
  <c r="DT755" i="1"/>
  <c r="DT500" i="1"/>
  <c r="CL287" i="2"/>
  <c r="DT524" i="1"/>
  <c r="CL312" i="2"/>
  <c r="DT264" i="1"/>
  <c r="CL326" i="2"/>
  <c r="DT471" i="1"/>
  <c r="CL347" i="2"/>
  <c r="DT84" i="1"/>
  <c r="CL134" i="2"/>
  <c r="DT741" i="1"/>
  <c r="CL266" i="2"/>
  <c r="DT162" i="1"/>
  <c r="CL141" i="2"/>
  <c r="DT382" i="1"/>
  <c r="CL186" i="2"/>
  <c r="DT261" i="1"/>
  <c r="CL284" i="2"/>
  <c r="DT756" i="1"/>
  <c r="CL337" i="2"/>
  <c r="DT201" i="1"/>
  <c r="CL306" i="2"/>
  <c r="DT268" i="1"/>
  <c r="CL160" i="2"/>
  <c r="DT207" i="1"/>
  <c r="CL234" i="2"/>
  <c r="DT671" i="1"/>
  <c r="CL317" i="2"/>
  <c r="DT149" i="1"/>
  <c r="CL179" i="2"/>
  <c r="DT73" i="1"/>
  <c r="CL94" i="2"/>
  <c r="DT368" i="1"/>
  <c r="CL112" i="2"/>
  <c r="DT322" i="1"/>
  <c r="CL296" i="2"/>
  <c r="DT216" i="1"/>
  <c r="CL25" i="2"/>
  <c r="DT273" i="1"/>
  <c r="CL102" i="2"/>
  <c r="DT710" i="1"/>
  <c r="CL174" i="2"/>
  <c r="DT643" i="1"/>
  <c r="CL206" i="2"/>
  <c r="DT350" i="1"/>
  <c r="CL222" i="2"/>
  <c r="DT209" i="1"/>
  <c r="CL261" i="2"/>
  <c r="DT348" i="1"/>
  <c r="CL319" i="2"/>
  <c r="DT415" i="1"/>
  <c r="CL108" i="2"/>
  <c r="CL110" i="2"/>
  <c r="CL131" i="2"/>
  <c r="CL170" i="2"/>
  <c r="CL350" i="2"/>
  <c r="CL101" i="2"/>
  <c r="CL270" i="2"/>
  <c r="CL289" i="2"/>
  <c r="CL315" i="2"/>
  <c r="CL324" i="2"/>
  <c r="DT25" i="1"/>
  <c r="H94" i="9"/>
  <c r="H172" i="9"/>
  <c r="M181" i="3"/>
  <c r="M59" i="3"/>
  <c r="M108" i="3"/>
  <c r="K125" i="3"/>
  <c r="M152" i="3"/>
  <c r="I208" i="14"/>
  <c r="M73" i="3"/>
  <c r="M7" i="3"/>
  <c r="I144" i="14"/>
  <c r="H155" i="11"/>
  <c r="Q160" i="4"/>
  <c r="M128" i="3"/>
  <c r="M75" i="3"/>
  <c r="I229" i="14"/>
  <c r="H190" i="9"/>
  <c r="J214" i="3"/>
  <c r="M188" i="3"/>
  <c r="K196" i="3"/>
  <c r="H135" i="11"/>
  <c r="Q177" i="4"/>
  <c r="J160" i="3"/>
  <c r="H17" i="6"/>
  <c r="H170" i="6"/>
  <c r="H67" i="6"/>
  <c r="H49" i="6"/>
  <c r="H120" i="6"/>
  <c r="H136" i="6"/>
  <c r="H186" i="6"/>
  <c r="H103" i="6"/>
  <c r="H204" i="6"/>
  <c r="H33" i="6"/>
  <c r="H85" i="6"/>
  <c r="H154" i="6"/>
  <c r="K367" i="1" l="1"/>
  <c r="J341" i="1"/>
  <c r="E636" i="1"/>
  <c r="B8" i="1"/>
  <c r="C104" i="1"/>
  <c r="F102" i="1"/>
  <c r="B102" i="1"/>
  <c r="D150" i="1"/>
  <c r="C210" i="1"/>
  <c r="D288" i="1"/>
  <c r="D303" i="1"/>
  <c r="C318" i="1"/>
  <c r="D324" i="1"/>
  <c r="B157" i="1"/>
  <c r="C628" i="1"/>
  <c r="C699" i="1"/>
  <c r="D4" i="1"/>
  <c r="D57" i="1"/>
  <c r="B149" i="1"/>
  <c r="F22" i="1"/>
  <c r="B22" i="1"/>
  <c r="C121" i="1"/>
  <c r="D318" i="1"/>
  <c r="D35" i="1"/>
  <c r="C102" i="1"/>
  <c r="F13" i="1"/>
  <c r="B13" i="1"/>
  <c r="C208" i="1"/>
  <c r="D239" i="1"/>
  <c r="D258" i="1"/>
  <c r="C272" i="1"/>
  <c r="D121" i="1"/>
  <c r="C317" i="1"/>
  <c r="C465" i="1"/>
  <c r="C782" i="1"/>
  <c r="D8" i="1"/>
  <c r="D29" i="1"/>
  <c r="D58" i="1"/>
  <c r="D63" i="1"/>
  <c r="B80" i="1"/>
  <c r="D85" i="1"/>
  <c r="D102" i="1"/>
  <c r="D125" i="1"/>
  <c r="D176" i="1"/>
  <c r="D185" i="1"/>
  <c r="C22" i="1"/>
  <c r="D208" i="1"/>
  <c r="D317" i="1"/>
  <c r="D321" i="1"/>
  <c r="D465" i="1"/>
  <c r="C531" i="1"/>
  <c r="D25" i="1"/>
  <c r="B66" i="1"/>
  <c r="D89" i="1"/>
  <c r="C96" i="1"/>
  <c r="D140" i="1"/>
  <c r="D156" i="1"/>
  <c r="C13" i="1"/>
  <c r="D22" i="1"/>
  <c r="D256" i="1"/>
  <c r="D295" i="1"/>
  <c r="B142" i="1"/>
  <c r="F142" i="1"/>
  <c r="D400" i="1"/>
  <c r="D531" i="1"/>
  <c r="F690" i="1"/>
  <c r="D42" i="1"/>
  <c r="C80" i="1"/>
  <c r="D78" i="1"/>
  <c r="D160" i="1"/>
  <c r="D13" i="1"/>
  <c r="D227" i="1"/>
  <c r="D323" i="1"/>
  <c r="D481" i="1"/>
  <c r="F575" i="1"/>
  <c r="F744" i="1"/>
  <c r="C66" i="1"/>
  <c r="D80" i="1"/>
  <c r="B104" i="1"/>
  <c r="E104" i="1" s="1"/>
  <c r="C142" i="1"/>
  <c r="B318" i="1"/>
  <c r="D788" i="1"/>
  <c r="E734" i="1"/>
  <c r="D66" i="1"/>
  <c r="D143" i="1"/>
  <c r="D182" i="1"/>
  <c r="D268" i="1"/>
  <c r="F121" i="1"/>
  <c r="B121" i="1"/>
  <c r="D302" i="1"/>
  <c r="D142" i="1"/>
  <c r="D406" i="1"/>
  <c r="C569" i="1"/>
  <c r="C575" i="1"/>
  <c r="D340" i="1"/>
  <c r="C341" i="1"/>
  <c r="D368" i="1"/>
  <c r="C404" i="1"/>
  <c r="D124" i="1"/>
  <c r="D469" i="1"/>
  <c r="C193" i="1"/>
  <c r="C633" i="1"/>
  <c r="B683" i="1"/>
  <c r="F683" i="1"/>
  <c r="D690" i="1"/>
  <c r="C744" i="1"/>
  <c r="B44" i="1"/>
  <c r="E44" i="1" s="1"/>
  <c r="F44" i="1"/>
  <c r="F669" i="1"/>
  <c r="B669" i="1"/>
  <c r="E669" i="1" s="1"/>
  <c r="F386" i="1"/>
  <c r="B386" i="1"/>
  <c r="E386" i="1" s="1"/>
  <c r="B690" i="1"/>
  <c r="B437" i="1"/>
  <c r="D420" i="1"/>
  <c r="B465" i="1"/>
  <c r="E465" i="1" s="1"/>
  <c r="F465" i="1"/>
  <c r="D193" i="1"/>
  <c r="D569" i="1"/>
  <c r="B574" i="1"/>
  <c r="F574" i="1"/>
  <c r="D575" i="1"/>
  <c r="C750" i="1"/>
  <c r="F782" i="1"/>
  <c r="B782" i="1"/>
  <c r="D744" i="1"/>
  <c r="B451" i="1"/>
  <c r="E451" i="1" s="1"/>
  <c r="B545" i="1"/>
  <c r="E545" i="1" s="1"/>
  <c r="D459" i="1"/>
  <c r="D515" i="1"/>
  <c r="D578" i="1"/>
  <c r="B678" i="1"/>
  <c r="D818" i="1"/>
  <c r="F363" i="1"/>
  <c r="B363" i="1"/>
  <c r="D699" i="1"/>
  <c r="C683" i="1"/>
  <c r="B798" i="1"/>
  <c r="F798" i="1"/>
  <c r="D750" i="1"/>
  <c r="B313" i="1"/>
  <c r="E313" i="1" s="1"/>
  <c r="F313" i="1"/>
  <c r="F31" i="1"/>
  <c r="B31" i="1"/>
  <c r="E31" i="1" s="1"/>
  <c r="B277" i="1"/>
  <c r="E277" i="1" s="1"/>
  <c r="F277" i="1"/>
  <c r="B774" i="1"/>
  <c r="E774" i="1" s="1"/>
  <c r="B505" i="1"/>
  <c r="E505" i="1" s="1"/>
  <c r="B374" i="1"/>
  <c r="D367" i="1"/>
  <c r="C394" i="1"/>
  <c r="D431" i="1"/>
  <c r="C157" i="1"/>
  <c r="F481" i="1"/>
  <c r="B481" i="1"/>
  <c r="D743" i="1"/>
  <c r="C574" i="1"/>
  <c r="F491" i="1"/>
  <c r="B491" i="1"/>
  <c r="D683" i="1"/>
  <c r="F629" i="1"/>
  <c r="B629" i="1"/>
  <c r="E629" i="1" s="1"/>
  <c r="F157" i="1"/>
  <c r="D394" i="1"/>
  <c r="D437" i="1"/>
  <c r="D457" i="1"/>
  <c r="F246" i="1"/>
  <c r="B246" i="1"/>
  <c r="D157" i="1"/>
  <c r="B640" i="1"/>
  <c r="F562" i="1"/>
  <c r="B562" i="1"/>
  <c r="C678" i="1"/>
  <c r="C363" i="1"/>
  <c r="F788" i="1"/>
  <c r="D574" i="1"/>
  <c r="C798" i="1"/>
  <c r="B769" i="1"/>
  <c r="F769" i="1"/>
  <c r="D782" i="1"/>
  <c r="F301" i="1"/>
  <c r="B301" i="1"/>
  <c r="E301" i="1" s="1"/>
  <c r="F529" i="1"/>
  <c r="B529" i="1"/>
  <c r="E529" i="1" s="1"/>
  <c r="B744" i="1"/>
  <c r="E744" i="1" s="1"/>
  <c r="C374" i="1"/>
  <c r="B124" i="1"/>
  <c r="F124" i="1"/>
  <c r="D419" i="1"/>
  <c r="D428" i="1"/>
  <c r="B469" i="1"/>
  <c r="C481" i="1"/>
  <c r="D678" i="1"/>
  <c r="C772" i="1"/>
  <c r="D363" i="1"/>
  <c r="C491" i="1"/>
  <c r="D798" i="1"/>
  <c r="F334" i="1"/>
  <c r="B334" i="1"/>
  <c r="E334" i="1" s="1"/>
  <c r="F144" i="1"/>
  <c r="B144" i="1"/>
  <c r="F636" i="1"/>
  <c r="F734" i="1"/>
  <c r="B788" i="1"/>
  <c r="D407" i="1"/>
  <c r="D440" i="1"/>
  <c r="C246" i="1"/>
  <c r="B193" i="1"/>
  <c r="F193" i="1"/>
  <c r="C677" i="1"/>
  <c r="C640" i="1"/>
  <c r="C562" i="1"/>
  <c r="D772" i="1"/>
  <c r="C828" i="1"/>
  <c r="C788" i="1"/>
  <c r="B575" i="1"/>
  <c r="D491" i="1"/>
  <c r="C769" i="1"/>
  <c r="F200" i="1"/>
  <c r="B200" i="1"/>
  <c r="E200" i="1" s="1"/>
  <c r="B704" i="1"/>
  <c r="E704" i="1" s="1"/>
  <c r="F704" i="1"/>
  <c r="B569" i="1"/>
  <c r="E569" i="1" s="1"/>
  <c r="C364" i="1"/>
  <c r="D391" i="1"/>
  <c r="C124" i="1"/>
  <c r="E124" i="1" s="1"/>
  <c r="B426" i="1"/>
  <c r="C469" i="1"/>
  <c r="F515" i="1"/>
  <c r="B515" i="1"/>
  <c r="D246" i="1"/>
  <c r="D677" i="1"/>
  <c r="D640" i="1"/>
  <c r="D651" i="1"/>
  <c r="D562" i="1"/>
  <c r="D828" i="1"/>
  <c r="B699" i="1"/>
  <c r="E699" i="1" s="1"/>
  <c r="F699" i="1"/>
  <c r="C690" i="1"/>
  <c r="B750" i="1"/>
  <c r="F750" i="1"/>
  <c r="D769" i="1"/>
  <c r="F72" i="1"/>
  <c r="B72" i="1"/>
  <c r="E72" i="1" s="1"/>
  <c r="F745" i="1"/>
  <c r="B745" i="1"/>
  <c r="E745" i="1" s="1"/>
  <c r="E144" i="1"/>
  <c r="K85" i="1"/>
  <c r="R119" i="3"/>
  <c r="J119" i="3"/>
  <c r="J125" i="3" s="1"/>
  <c r="H109" i="9"/>
  <c r="CQ40" i="1" s="1"/>
  <c r="CM40" i="1"/>
  <c r="CL224" i="2"/>
  <c r="M3" i="3"/>
  <c r="CL93" i="2"/>
  <c r="CL313" i="2"/>
  <c r="CK103" i="1"/>
  <c r="CH542" i="1"/>
  <c r="CJ713" i="1"/>
  <c r="CL503" i="1"/>
  <c r="CI672" i="1"/>
  <c r="CJ70" i="1"/>
  <c r="CL331" i="1"/>
  <c r="CK233" i="1"/>
  <c r="P177" i="4"/>
  <c r="J12" i="3"/>
  <c r="M12" i="3" s="1"/>
  <c r="DP252" i="1"/>
  <c r="DP329" i="1"/>
  <c r="Q178" i="3"/>
  <c r="Q31" i="4"/>
  <c r="DL656" i="1" s="1"/>
  <c r="DO18" i="1"/>
  <c r="DO210" i="1"/>
  <c r="D210" i="1" s="1"/>
  <c r="DO251" i="1"/>
  <c r="D251" i="1" s="1"/>
  <c r="DP54" i="1"/>
  <c r="DO455" i="1"/>
  <c r="DO54" i="1"/>
  <c r="DM39" i="1"/>
  <c r="DM375" i="1"/>
  <c r="DM522" i="1"/>
  <c r="DM159" i="1"/>
  <c r="DM156" i="1"/>
  <c r="DM618" i="1"/>
  <c r="DO237" i="1"/>
  <c r="DN43" i="1"/>
  <c r="DN67" i="1"/>
  <c r="J67" i="1" s="1"/>
  <c r="DN274" i="1"/>
  <c r="DN153" i="1"/>
  <c r="DN194" i="1"/>
  <c r="DN28" i="1"/>
  <c r="DM740" i="1"/>
  <c r="DP347" i="1"/>
  <c r="Q6" i="4"/>
  <c r="DL134" i="1" s="1"/>
  <c r="R82" i="3"/>
  <c r="DP221" i="1" s="1"/>
  <c r="M125" i="3"/>
  <c r="DT5" i="1"/>
  <c r="DT101" i="1"/>
  <c r="DT546" i="1"/>
  <c r="DT456" i="1"/>
  <c r="I251" i="14"/>
  <c r="CH618" i="1"/>
  <c r="CL569" i="1"/>
  <c r="CK534" i="1"/>
  <c r="CJ555" i="1"/>
  <c r="CI344" i="1"/>
  <c r="CH680" i="1"/>
  <c r="CL55" i="1"/>
  <c r="CI554" i="1"/>
  <c r="CK492" i="1"/>
  <c r="CH755" i="1"/>
  <c r="CJ328" i="1"/>
  <c r="CL560" i="1"/>
  <c r="CI317" i="1"/>
  <c r="CK240" i="1"/>
  <c r="CH527" i="1"/>
  <c r="CJ28" i="1"/>
  <c r="CL663" i="1"/>
  <c r="CI466" i="1"/>
  <c r="CK216" i="1"/>
  <c r="CH462" i="1"/>
  <c r="CJ597" i="1"/>
  <c r="CL284" i="1"/>
  <c r="CI376" i="1"/>
  <c r="CK470" i="1"/>
  <c r="CH709" i="1"/>
  <c r="CJ308" i="1"/>
  <c r="CL787" i="1"/>
  <c r="CI477" i="1"/>
  <c r="CK728" i="1"/>
  <c r="CH601" i="1"/>
  <c r="CJ668" i="1"/>
  <c r="CL830" i="1"/>
  <c r="CI759" i="1"/>
  <c r="CK775" i="1"/>
  <c r="CH587" i="1"/>
  <c r="CJ496" i="1"/>
  <c r="CL603" i="1"/>
  <c r="CI106" i="1"/>
  <c r="CK55" i="1"/>
  <c r="CH554" i="1"/>
  <c r="CJ492" i="1"/>
  <c r="CL350" i="1"/>
  <c r="CI328" i="1"/>
  <c r="CK560" i="1"/>
  <c r="CH317" i="1"/>
  <c r="CJ240" i="1"/>
  <c r="CL173" i="1"/>
  <c r="CI28" i="1"/>
  <c r="CK663" i="1"/>
  <c r="CH466" i="1"/>
  <c r="CJ216" i="1"/>
  <c r="CL637" i="1"/>
  <c r="CI597" i="1"/>
  <c r="CK284" i="1"/>
  <c r="CH376" i="1"/>
  <c r="CJ470" i="1"/>
  <c r="CL167" i="1"/>
  <c r="CI308" i="1"/>
  <c r="CK787" i="1"/>
  <c r="CH477" i="1"/>
  <c r="CJ728" i="1"/>
  <c r="CL515" i="1"/>
  <c r="CI668" i="1"/>
  <c r="CK830" i="1"/>
  <c r="CH759" i="1"/>
  <c r="CJ775" i="1"/>
  <c r="CL542" i="1"/>
  <c r="CI496" i="1"/>
  <c r="CK603" i="1"/>
  <c r="CH106" i="1"/>
  <c r="CI70" i="1"/>
  <c r="M156" i="8"/>
  <c r="CV646" i="1" s="1"/>
  <c r="Q82" i="4"/>
  <c r="DL364" i="1" s="1"/>
  <c r="DI210" i="1"/>
  <c r="DP132" i="1"/>
  <c r="H103" i="9"/>
  <c r="CQ384" i="1" s="1"/>
  <c r="DO67" i="1"/>
  <c r="DO28" i="1"/>
  <c r="DO134" i="1"/>
  <c r="DO618" i="1"/>
  <c r="DP522" i="1"/>
  <c r="DO149" i="1"/>
  <c r="DM201" i="1"/>
  <c r="DM347" i="1"/>
  <c r="DM134" i="1"/>
  <c r="DM329" i="1"/>
  <c r="DM490" i="1"/>
  <c r="DM207" i="1"/>
  <c r="DM794" i="1"/>
  <c r="DN132" i="1"/>
  <c r="DN455" i="1"/>
  <c r="DN327" i="1"/>
  <c r="DN389" i="1"/>
  <c r="DN340" i="1"/>
  <c r="DN54" i="1"/>
  <c r="DN740" i="1"/>
  <c r="D113" i="9"/>
  <c r="H113" i="9" s="1"/>
  <c r="DJ367" i="1"/>
  <c r="Q99" i="4"/>
  <c r="DL258" i="1" s="1"/>
  <c r="Q146" i="4"/>
  <c r="DL27" i="1" s="1"/>
  <c r="DI4" i="1"/>
  <c r="Q4" i="4"/>
  <c r="DL4" i="1" s="1"/>
  <c r="CO426" i="1"/>
  <c r="H10" i="9"/>
  <c r="CQ426" i="1" s="1"/>
  <c r="DT367" i="1"/>
  <c r="CL33" i="2"/>
  <c r="E252" i="12"/>
  <c r="I252" i="12" s="1"/>
  <c r="N215" i="4"/>
  <c r="Q215" i="4" s="1"/>
  <c r="DP237" i="1"/>
  <c r="R56" i="3"/>
  <c r="DP17" i="1" s="1"/>
  <c r="H130" i="9"/>
  <c r="CQ730" i="1" s="1"/>
  <c r="K215" i="4"/>
  <c r="DO522" i="1"/>
  <c r="D522" i="1" s="1"/>
  <c r="DP133" i="1"/>
  <c r="DO274" i="1"/>
  <c r="DM133" i="1"/>
  <c r="DM61" i="1"/>
  <c r="DM27" i="1"/>
  <c r="DM160" i="1"/>
  <c r="DO252" i="1"/>
  <c r="DN252" i="1"/>
  <c r="DN19" i="1"/>
  <c r="DN251" i="1"/>
  <c r="DN402" i="1"/>
  <c r="DO740" i="1"/>
  <c r="DP159" i="1"/>
  <c r="Q74" i="4"/>
  <c r="DL18" i="1" s="1"/>
  <c r="P89" i="4"/>
  <c r="Q121" i="4"/>
  <c r="DL176" i="1" s="1"/>
  <c r="I181" i="8"/>
  <c r="I78" i="8"/>
  <c r="CM507" i="1"/>
  <c r="H128" i="9"/>
  <c r="CQ507" i="1" s="1"/>
  <c r="I61" i="14"/>
  <c r="DT29" i="1"/>
  <c r="DT804" i="1"/>
  <c r="CL48" i="2"/>
  <c r="DP375" i="1"/>
  <c r="Q139" i="4"/>
  <c r="DL621" i="1" s="1"/>
  <c r="DO327" i="1"/>
  <c r="DO133" i="1"/>
  <c r="D133" i="1" s="1"/>
  <c r="DO329" i="1"/>
  <c r="DP23" i="1"/>
  <c r="DP794" i="1"/>
  <c r="DO225" i="1"/>
  <c r="D225" i="1" s="1"/>
  <c r="DM43" i="1"/>
  <c r="DM67" i="1"/>
  <c r="DM274" i="1"/>
  <c r="DM153" i="1"/>
  <c r="DM194" i="1"/>
  <c r="DM28" i="1"/>
  <c r="DO201" i="1"/>
  <c r="D201" i="1" s="1"/>
  <c r="DN23" i="1"/>
  <c r="DN86" i="1"/>
  <c r="DN273" i="1"/>
  <c r="DN237" i="1"/>
  <c r="DN299" i="1"/>
  <c r="C299" i="1" s="1"/>
  <c r="DP86" i="1"/>
  <c r="P54" i="4"/>
  <c r="DP327" i="1"/>
  <c r="Q183" i="4"/>
  <c r="DL132" i="1" s="1"/>
  <c r="DJ132" i="1"/>
  <c r="M164" i="8"/>
  <c r="CV130" i="1" s="1"/>
  <c r="CT130" i="1"/>
  <c r="H19" i="11"/>
  <c r="DT203" i="1"/>
  <c r="DT58" i="1"/>
  <c r="DT56" i="1"/>
  <c r="DT197" i="1"/>
  <c r="DT80" i="1"/>
  <c r="CL185" i="2"/>
  <c r="CL188" i="2"/>
  <c r="CL38" i="2"/>
  <c r="CL164" i="2"/>
  <c r="CL51" i="2"/>
  <c r="CL8" i="2"/>
  <c r="CL30" i="2"/>
  <c r="I123" i="12"/>
  <c r="I230" i="12"/>
  <c r="R53" i="3"/>
  <c r="DI322" i="1"/>
  <c r="DP273" i="1"/>
  <c r="DP274" i="1"/>
  <c r="P125" i="3"/>
  <c r="R125" i="3" s="1"/>
  <c r="DO159" i="1"/>
  <c r="DO23" i="1"/>
  <c r="D23" i="1" s="1"/>
  <c r="DO389" i="1"/>
  <c r="D389" i="1" s="1"/>
  <c r="DP39" i="1"/>
  <c r="DP490" i="1"/>
  <c r="DO153" i="1"/>
  <c r="DM132" i="1"/>
  <c r="DM455" i="1"/>
  <c r="DM327" i="1"/>
  <c r="DM389" i="1"/>
  <c r="DM340" i="1"/>
  <c r="DM54" i="1"/>
  <c r="DO19" i="1"/>
  <c r="DO299" i="1"/>
  <c r="D299" i="1" s="1"/>
  <c r="DN17" i="1"/>
  <c r="DN18" i="1"/>
  <c r="DN149" i="1"/>
  <c r="DN225" i="1"/>
  <c r="DN242" i="1"/>
  <c r="R169" i="3"/>
  <c r="DP302" i="1" s="1"/>
  <c r="K169" i="3"/>
  <c r="M169" i="3" s="1"/>
  <c r="L137" i="8"/>
  <c r="I58" i="8"/>
  <c r="M58" i="8" s="1"/>
  <c r="K38" i="8"/>
  <c r="M38" i="8" s="1"/>
  <c r="M33" i="8"/>
  <c r="CV389" i="1" s="1"/>
  <c r="CT43" i="1"/>
  <c r="M27" i="8"/>
  <c r="CV43" i="1" s="1"/>
  <c r="K53" i="3"/>
  <c r="DT389" i="1"/>
  <c r="DT134" i="1"/>
  <c r="DT199" i="1"/>
  <c r="DT83" i="1"/>
  <c r="DT758" i="1"/>
  <c r="DT71" i="1"/>
  <c r="DT96" i="1"/>
  <c r="DT233" i="1"/>
  <c r="DT226" i="1"/>
  <c r="DT800" i="1"/>
  <c r="DT77" i="1"/>
  <c r="DT442" i="1"/>
  <c r="CL201" i="2"/>
  <c r="H77" i="11"/>
  <c r="J143" i="3"/>
  <c r="M143" i="3" s="1"/>
  <c r="H210" i="9"/>
  <c r="M15" i="8"/>
  <c r="CV455" i="1" s="1"/>
  <c r="Q129" i="4"/>
  <c r="DL34" i="1" s="1"/>
  <c r="DP194" i="1"/>
  <c r="DO61" i="1"/>
  <c r="D61" i="1" s="1"/>
  <c r="DO490" i="1"/>
  <c r="DP299" i="1"/>
  <c r="DO39" i="1"/>
  <c r="D39" i="1" s="1"/>
  <c r="DO242" i="1"/>
  <c r="DM252" i="1"/>
  <c r="DM19" i="1"/>
  <c r="DM251" i="1"/>
  <c r="DM402" i="1"/>
  <c r="DO347" i="1"/>
  <c r="DN39" i="1"/>
  <c r="DN375" i="1"/>
  <c r="DN522" i="1"/>
  <c r="DN159" i="1"/>
  <c r="DN618" i="1"/>
  <c r="Q18" i="3"/>
  <c r="R149" i="3"/>
  <c r="DP624" i="1" s="1"/>
  <c r="Q50" i="4"/>
  <c r="DL347" i="1" s="1"/>
  <c r="R122" i="3"/>
  <c r="DP727" i="1" s="1"/>
  <c r="CR656" i="1"/>
  <c r="M218" i="8"/>
  <c r="CV656" i="1" s="1"/>
  <c r="M12" i="8"/>
  <c r="CV24" i="1" s="1"/>
  <c r="CT24" i="1"/>
  <c r="DT525" i="1"/>
  <c r="CL90" i="2"/>
  <c r="J87" i="3"/>
  <c r="J196" i="3"/>
  <c r="M196" i="3" s="1"/>
  <c r="DT69" i="1"/>
  <c r="DT95" i="1"/>
  <c r="DT20" i="1"/>
  <c r="DT712" i="1"/>
  <c r="DT74" i="1"/>
  <c r="CL168" i="2"/>
  <c r="CL17" i="2"/>
  <c r="Q168" i="4"/>
  <c r="DL162" i="1" s="1"/>
  <c r="DP402" i="1"/>
  <c r="Q196" i="3"/>
  <c r="DO17" i="1"/>
  <c r="D17" i="1" s="1"/>
  <c r="DO86" i="1"/>
  <c r="DO402" i="1"/>
  <c r="DP19" i="1"/>
  <c r="DO132" i="1"/>
  <c r="DO194" i="1"/>
  <c r="DM23" i="1"/>
  <c r="DM86" i="1"/>
  <c r="DM273" i="1"/>
  <c r="DM237" i="1"/>
  <c r="DM299" i="1"/>
  <c r="DO273" i="1"/>
  <c r="DO794" i="1"/>
  <c r="DN201" i="1"/>
  <c r="DN347" i="1"/>
  <c r="DN134" i="1"/>
  <c r="C134" i="1" s="1"/>
  <c r="DN329" i="1"/>
  <c r="C329" i="1" s="1"/>
  <c r="DN490" i="1"/>
  <c r="DN207" i="1"/>
  <c r="C207" i="1" s="1"/>
  <c r="M124" i="3"/>
  <c r="M65" i="3"/>
  <c r="CO18" i="1"/>
  <c r="H142" i="9"/>
  <c r="CQ18" i="1" s="1"/>
  <c r="M155" i="3"/>
  <c r="M146" i="3"/>
  <c r="M132" i="3"/>
  <c r="H125" i="3"/>
  <c r="R95" i="3"/>
  <c r="DP258" i="1" s="1"/>
  <c r="M77" i="3"/>
  <c r="R58" i="3"/>
  <c r="DP43" i="1" s="1"/>
  <c r="R43" i="3"/>
  <c r="DP251" i="1" s="1"/>
  <c r="M17" i="3"/>
  <c r="CR767" i="1"/>
  <c r="M198" i="8"/>
  <c r="CV753" i="1" s="1"/>
  <c r="CR283" i="1"/>
  <c r="M203" i="3"/>
  <c r="M102" i="3"/>
  <c r="M98" i="3"/>
  <c r="M61" i="3"/>
  <c r="M57" i="3"/>
  <c r="DM441" i="1"/>
  <c r="DP441" i="1"/>
  <c r="DO441" i="1"/>
  <c r="DN441" i="1"/>
  <c r="DP694" i="1"/>
  <c r="DO530" i="1"/>
  <c r="DN519" i="1"/>
  <c r="DM600" i="1"/>
  <c r="DP206" i="1"/>
  <c r="DO204" i="1"/>
  <c r="DP448" i="1"/>
  <c r="DO694" i="1"/>
  <c r="DN530" i="1"/>
  <c r="DM519" i="1"/>
  <c r="DP438" i="1"/>
  <c r="DO206" i="1"/>
  <c r="DN204" i="1"/>
  <c r="DP789" i="1"/>
  <c r="DO448" i="1"/>
  <c r="DN694" i="1"/>
  <c r="DM530" i="1"/>
  <c r="DP586" i="1"/>
  <c r="DO438" i="1"/>
  <c r="DN206" i="1"/>
  <c r="DM204" i="1"/>
  <c r="DP807" i="1"/>
  <c r="DO789" i="1"/>
  <c r="DN448" i="1"/>
  <c r="DM694" i="1"/>
  <c r="DP738" i="1"/>
  <c r="DO586" i="1"/>
  <c r="DN438" i="1"/>
  <c r="DM206" i="1"/>
  <c r="DO807" i="1"/>
  <c r="DN789" i="1"/>
  <c r="DM448" i="1"/>
  <c r="DP514" i="1"/>
  <c r="DO738" i="1"/>
  <c r="DN586" i="1"/>
  <c r="DM438" i="1"/>
  <c r="DN807" i="1"/>
  <c r="DM789" i="1"/>
  <c r="DP600" i="1"/>
  <c r="DO514" i="1"/>
  <c r="DN738" i="1"/>
  <c r="DM586" i="1"/>
  <c r="DP530" i="1"/>
  <c r="DP519" i="1"/>
  <c r="DO600" i="1"/>
  <c r="DN514" i="1"/>
  <c r="DM738" i="1"/>
  <c r="DP558" i="1"/>
  <c r="DO519" i="1"/>
  <c r="DN600" i="1"/>
  <c r="DM514" i="1"/>
  <c r="DP567" i="1"/>
  <c r="DO558" i="1"/>
  <c r="DM807" i="1"/>
  <c r="DP212" i="1"/>
  <c r="DO567" i="1"/>
  <c r="DN558" i="1"/>
  <c r="DO212" i="1"/>
  <c r="DN567" i="1"/>
  <c r="DM558" i="1"/>
  <c r="DN212" i="1"/>
  <c r="DM567" i="1"/>
  <c r="DM212" i="1"/>
  <c r="DP204" i="1"/>
  <c r="Q200" i="4"/>
  <c r="DL89" i="1" s="1"/>
  <c r="CT237" i="1"/>
  <c r="M189" i="8"/>
  <c r="CV237" i="1" s="1"/>
  <c r="CR219" i="1"/>
  <c r="M170" i="8"/>
  <c r="CV219" i="1" s="1"/>
  <c r="M186" i="3"/>
  <c r="R174" i="3"/>
  <c r="DP323" i="1" s="1"/>
  <c r="R165" i="3"/>
  <c r="DP295" i="1" s="1"/>
  <c r="M150" i="3"/>
  <c r="R140" i="3"/>
  <c r="DP80" i="1" s="1"/>
  <c r="R138" i="3"/>
  <c r="DP83" i="1" s="1"/>
  <c r="E178" i="3"/>
  <c r="H178" i="3" s="1"/>
  <c r="R84" i="3"/>
  <c r="DP507" i="1" s="1"/>
  <c r="L194" i="4"/>
  <c r="G193" i="4"/>
  <c r="L142" i="4"/>
  <c r="L54" i="4"/>
  <c r="I137" i="8"/>
  <c r="M137" i="8" s="1"/>
  <c r="J78" i="8"/>
  <c r="M25" i="8"/>
  <c r="CV499" i="1" s="1"/>
  <c r="L18" i="8"/>
  <c r="M154" i="3"/>
  <c r="M114" i="3"/>
  <c r="M110" i="3"/>
  <c r="H87" i="3"/>
  <c r="Q132" i="4"/>
  <c r="DL329" i="1" s="1"/>
  <c r="H239" i="8"/>
  <c r="M201" i="8"/>
  <c r="H157" i="8"/>
  <c r="L58" i="8"/>
  <c r="M194" i="3"/>
  <c r="J170" i="3"/>
  <c r="J178" i="3" s="1"/>
  <c r="M158" i="3"/>
  <c r="R129" i="3"/>
  <c r="DP139" i="1" s="1"/>
  <c r="R115" i="3"/>
  <c r="DP374" i="1" s="1"/>
  <c r="R108" i="3"/>
  <c r="DP25" i="1" s="1"/>
  <c r="R59" i="3"/>
  <c r="DP134" i="1" s="1"/>
  <c r="M49" i="3"/>
  <c r="R6" i="3"/>
  <c r="DP33" i="1" s="1"/>
  <c r="D176" i="4"/>
  <c r="G176" i="4" s="1"/>
  <c r="L89" i="4"/>
  <c r="L71" i="4"/>
  <c r="J118" i="8"/>
  <c r="CO239" i="1"/>
  <c r="M121" i="3"/>
  <c r="R167" i="3"/>
  <c r="DP222" i="1" s="1"/>
  <c r="M94" i="3"/>
  <c r="R66" i="3"/>
  <c r="DP18" i="1" s="1"/>
  <c r="M141" i="8"/>
  <c r="CV86" i="1" s="1"/>
  <c r="CT73" i="1"/>
  <c r="M72" i="8"/>
  <c r="CV73" i="1" s="1"/>
  <c r="H171" i="9"/>
  <c r="CQ169" i="1" s="1"/>
  <c r="H127" i="9"/>
  <c r="CQ347" i="1" s="1"/>
  <c r="K220" i="8"/>
  <c r="M220" i="8" s="1"/>
  <c r="K181" i="8"/>
  <c r="M181" i="8" s="1"/>
  <c r="K78" i="8"/>
  <c r="M78" i="8" s="1"/>
  <c r="H137" i="9"/>
  <c r="CQ32" i="1" s="1"/>
  <c r="H54" i="9"/>
  <c r="CQ778" i="1" s="1"/>
  <c r="CO778" i="1"/>
  <c r="H70" i="10"/>
  <c r="CL268" i="1" s="1"/>
  <c r="G135" i="11"/>
  <c r="I205" i="12"/>
  <c r="CB455" i="1" s="1"/>
  <c r="I187" i="12"/>
  <c r="CB147" i="1" s="1"/>
  <c r="J201" i="8"/>
  <c r="J137" i="8"/>
  <c r="K99" i="8"/>
  <c r="M99" i="8" s="1"/>
  <c r="H65" i="9"/>
  <c r="CQ337" i="1" s="1"/>
  <c r="CO337" i="1"/>
  <c r="H89" i="11"/>
  <c r="I89" i="14"/>
  <c r="BL202" i="1" s="1"/>
  <c r="H97" i="10"/>
  <c r="CL30" i="1" s="1"/>
  <c r="I225" i="12"/>
  <c r="CB273" i="1" s="1"/>
  <c r="BY441" i="1"/>
  <c r="CA441" i="1"/>
  <c r="BX441" i="1"/>
  <c r="CB441" i="1"/>
  <c r="BZ441" i="1"/>
  <c r="CB694" i="1"/>
  <c r="CA530" i="1"/>
  <c r="BZ519" i="1"/>
  <c r="BY600" i="1"/>
  <c r="BX514" i="1"/>
  <c r="CB206" i="1"/>
  <c r="CA204" i="1"/>
  <c r="CB448" i="1"/>
  <c r="CA694" i="1"/>
  <c r="BZ530" i="1"/>
  <c r="BY519" i="1"/>
  <c r="BX600" i="1"/>
  <c r="CB438" i="1"/>
  <c r="CA206" i="1"/>
  <c r="BZ204" i="1"/>
  <c r="CB789" i="1"/>
  <c r="CA448" i="1"/>
  <c r="BZ694" i="1"/>
  <c r="BY530" i="1"/>
  <c r="BX519" i="1"/>
  <c r="CB586" i="1"/>
  <c r="CA438" i="1"/>
  <c r="BZ206" i="1"/>
  <c r="CB807" i="1"/>
  <c r="CA789" i="1"/>
  <c r="BZ448" i="1"/>
  <c r="BY694" i="1"/>
  <c r="BX530" i="1"/>
  <c r="CB738" i="1"/>
  <c r="CA586" i="1"/>
  <c r="BZ438" i="1"/>
  <c r="BY206" i="1"/>
  <c r="CA807" i="1"/>
  <c r="BZ789" i="1"/>
  <c r="BY448" i="1"/>
  <c r="BX694" i="1"/>
  <c r="CB514" i="1"/>
  <c r="CA738" i="1"/>
  <c r="BZ586" i="1"/>
  <c r="BY438" i="1"/>
  <c r="BX206" i="1"/>
  <c r="BZ807" i="1"/>
  <c r="BY789" i="1"/>
  <c r="BX448" i="1"/>
  <c r="CB600" i="1"/>
  <c r="CA514" i="1"/>
  <c r="BZ738" i="1"/>
  <c r="BY586" i="1"/>
  <c r="BX438" i="1"/>
  <c r="BX807" i="1"/>
  <c r="BY204" i="1"/>
  <c r="CB558" i="1"/>
  <c r="BX789" i="1"/>
  <c r="BX204" i="1"/>
  <c r="CB567" i="1"/>
  <c r="CA558" i="1"/>
  <c r="CB212" i="1"/>
  <c r="CA567" i="1"/>
  <c r="BZ558" i="1"/>
  <c r="CA212" i="1"/>
  <c r="BZ567" i="1"/>
  <c r="BY558" i="1"/>
  <c r="CB519" i="1"/>
  <c r="CA600" i="1"/>
  <c r="BZ514" i="1"/>
  <c r="BZ212" i="1"/>
  <c r="BY567" i="1"/>
  <c r="BX558" i="1"/>
  <c r="CB530" i="1"/>
  <c r="CA519" i="1"/>
  <c r="BZ600" i="1"/>
  <c r="BY514" i="1"/>
  <c r="BY738" i="1"/>
  <c r="BY212" i="1"/>
  <c r="BX567" i="1"/>
  <c r="BX738" i="1"/>
  <c r="BX212" i="1"/>
  <c r="BY807" i="1"/>
  <c r="BX586" i="1"/>
  <c r="CB204" i="1"/>
  <c r="L220" i="8"/>
  <c r="H181" i="8"/>
  <c r="M162" i="8"/>
  <c r="CV21" i="1" s="1"/>
  <c r="H137" i="8"/>
  <c r="H186" i="11"/>
  <c r="CG160" i="1" s="1"/>
  <c r="G155" i="11"/>
  <c r="I184" i="12"/>
  <c r="CB784" i="1" s="1"/>
  <c r="BY65" i="1"/>
  <c r="DI32" i="1"/>
  <c r="DL7" i="1"/>
  <c r="DI76" i="1"/>
  <c r="DI579" i="1"/>
  <c r="DI661" i="1"/>
  <c r="DK447" i="1"/>
  <c r="K447" i="1" s="1"/>
  <c r="DL732" i="1"/>
  <c r="DI667" i="1"/>
  <c r="DK740" i="1"/>
  <c r="DK666" i="1"/>
  <c r="D666" i="1" s="1"/>
  <c r="DK759" i="1"/>
  <c r="D759" i="1" s="1"/>
  <c r="DK618" i="1"/>
  <c r="DK470" i="1"/>
  <c r="DK264" i="1"/>
  <c r="D264" i="1" s="1"/>
  <c r="DK480" i="1"/>
  <c r="DK297" i="1"/>
  <c r="D297" i="1" s="1"/>
  <c r="DK494" i="1"/>
  <c r="D494" i="1" s="1"/>
  <c r="DK814" i="1"/>
  <c r="D814" i="1" s="1"/>
  <c r="DK111" i="1"/>
  <c r="D111" i="1" s="1"/>
  <c r="DK791" i="1"/>
  <c r="D791" i="1" s="1"/>
  <c r="DK712" i="1"/>
  <c r="DK442" i="1"/>
  <c r="D442" i="1" s="1"/>
  <c r="DK565" i="1"/>
  <c r="DI555" i="1"/>
  <c r="DJ166" i="1"/>
  <c r="C166" i="1" s="1"/>
  <c r="DL471" i="1"/>
  <c r="DI480" i="1"/>
  <c r="DL816" i="1"/>
  <c r="DJ701" i="1"/>
  <c r="DI359" i="1"/>
  <c r="DI461" i="1"/>
  <c r="DI211" i="1"/>
  <c r="DI196" i="1"/>
  <c r="DI803" i="1"/>
  <c r="DJ376" i="1"/>
  <c r="DJ165" i="1"/>
  <c r="DJ106" i="1"/>
  <c r="DK496" i="1"/>
  <c r="D496" i="1" s="1"/>
  <c r="DK421" i="1"/>
  <c r="D421" i="1" s="1"/>
  <c r="DK787" i="1"/>
  <c r="DK453" i="1"/>
  <c r="D453" i="1" s="1"/>
  <c r="DK462" i="1"/>
  <c r="D462" i="1" s="1"/>
  <c r="DK732" i="1"/>
  <c r="D732" i="1" s="1"/>
  <c r="DK671" i="1"/>
  <c r="DK443" i="1"/>
  <c r="D443" i="1" s="1"/>
  <c r="DK276" i="1"/>
  <c r="D276" i="1" s="1"/>
  <c r="DK296" i="1"/>
  <c r="D296" i="1" s="1"/>
  <c r="DK482" i="1"/>
  <c r="D482" i="1" s="1"/>
  <c r="DK768" i="1"/>
  <c r="D768" i="1" s="1"/>
  <c r="DK190" i="1"/>
  <c r="D190" i="1" s="1"/>
  <c r="DI680" i="1"/>
  <c r="DI759" i="1"/>
  <c r="DJ77" i="1"/>
  <c r="J77" i="1" s="1"/>
  <c r="DI539" i="1"/>
  <c r="DI369" i="1"/>
  <c r="DL525" i="1"/>
  <c r="DL698" i="1"/>
  <c r="DK467" i="1"/>
  <c r="D467" i="1" s="1"/>
  <c r="DI381" i="1"/>
  <c r="DI588" i="1"/>
  <c r="DK116" i="1"/>
  <c r="DL510" i="1"/>
  <c r="DL362" i="1"/>
  <c r="DJ520" i="1"/>
  <c r="C520" i="1" s="1"/>
  <c r="DK192" i="1"/>
  <c r="D192" i="1" s="1"/>
  <c r="DK783" i="1"/>
  <c r="D783" i="1" s="1"/>
  <c r="DK308" i="1"/>
  <c r="D308" i="1" s="1"/>
  <c r="DK377" i="1"/>
  <c r="D377" i="1" s="1"/>
  <c r="DK197" i="1"/>
  <c r="D197" i="1" s="1"/>
  <c r="DK224" i="1"/>
  <c r="D224" i="1" s="1"/>
  <c r="DK560" i="1"/>
  <c r="DK199" i="1"/>
  <c r="D199" i="1" s="1"/>
  <c r="DK172" i="1"/>
  <c r="D172" i="1" s="1"/>
  <c r="DK434" i="1"/>
  <c r="D434" i="1" s="1"/>
  <c r="DK171" i="1"/>
  <c r="D171" i="1" s="1"/>
  <c r="DK523" i="1"/>
  <c r="D523" i="1" s="1"/>
  <c r="DK521" i="1"/>
  <c r="DJ410" i="1"/>
  <c r="DJ830" i="1"/>
  <c r="DL785" i="1"/>
  <c r="DI637" i="1"/>
  <c r="DJ527" i="1"/>
  <c r="DL780" i="1"/>
  <c r="DL155" i="1"/>
  <c r="DJ87" i="1"/>
  <c r="DI127" i="1"/>
  <c r="DI65" i="1"/>
  <c r="DI564" i="1"/>
  <c r="DK748" i="1"/>
  <c r="DL550" i="1"/>
  <c r="DL92" i="1"/>
  <c r="DL672" i="1"/>
  <c r="DK117" i="1"/>
  <c r="K117" i="1" s="1"/>
  <c r="DK668" i="1"/>
  <c r="DK736" i="1"/>
  <c r="D736" i="1" s="1"/>
  <c r="DK226" i="1"/>
  <c r="D226" i="1" s="1"/>
  <c r="DK524" i="1"/>
  <c r="D524" i="1" s="1"/>
  <c r="DK500" i="1"/>
  <c r="D500" i="1" s="1"/>
  <c r="DK328" i="1"/>
  <c r="D328" i="1" s="1"/>
  <c r="DK294" i="1"/>
  <c r="D294" i="1" s="1"/>
  <c r="DK351" i="1"/>
  <c r="D351" i="1" s="1"/>
  <c r="DK361" i="1"/>
  <c r="D361" i="1" s="1"/>
  <c r="DK291" i="1"/>
  <c r="D291" i="1" s="1"/>
  <c r="DK722" i="1"/>
  <c r="D722" i="1" s="1"/>
  <c r="DK589" i="1"/>
  <c r="D589" i="1" s="1"/>
  <c r="DL192" i="1"/>
  <c r="DI781" i="1"/>
  <c r="DJ310" i="1"/>
  <c r="C310" i="1" s="1"/>
  <c r="DJ717" i="1"/>
  <c r="DL240" i="1"/>
  <c r="DL681" i="1"/>
  <c r="DL68" i="1"/>
  <c r="DI371" i="1"/>
  <c r="DI280" i="1"/>
  <c r="DI161" i="1"/>
  <c r="DK290" i="1"/>
  <c r="D290" i="1" s="1"/>
  <c r="DL723" i="1"/>
  <c r="DI38" i="1"/>
  <c r="DL146" i="1"/>
  <c r="DK775" i="1"/>
  <c r="DK728" i="1"/>
  <c r="DK691" i="1"/>
  <c r="D691" i="1" s="1"/>
  <c r="DK285" i="1"/>
  <c r="DK756" i="1"/>
  <c r="K756" i="1" s="1"/>
  <c r="DK718" i="1"/>
  <c r="D718" i="1" s="1"/>
  <c r="DK751" i="1"/>
  <c r="D751" i="1" s="1"/>
  <c r="DK55" i="1"/>
  <c r="DK292" i="1"/>
  <c r="D292" i="1" s="1"/>
  <c r="DK547" i="1"/>
  <c r="D547" i="1" s="1"/>
  <c r="DK808" i="1"/>
  <c r="D808" i="1" s="1"/>
  <c r="DK346" i="1"/>
  <c r="D346" i="1" s="1"/>
  <c r="DK812" i="1"/>
  <c r="D812" i="1" s="1"/>
  <c r="DL642" i="1"/>
  <c r="DI477" i="1"/>
  <c r="DL546" i="1"/>
  <c r="DI466" i="1"/>
  <c r="DL297" i="1"/>
  <c r="DL627" i="1"/>
  <c r="DL370" i="1"/>
  <c r="DI625" i="1"/>
  <c r="DI793" i="1"/>
  <c r="DK580" i="1"/>
  <c r="DK445" i="1"/>
  <c r="D445" i="1" s="1"/>
  <c r="DK679" i="1"/>
  <c r="D679" i="1" s="1"/>
  <c r="DK238" i="1"/>
  <c r="D238" i="1" s="1"/>
  <c r="DK504" i="1"/>
  <c r="D504" i="1" s="1"/>
  <c r="DJ787" i="1"/>
  <c r="C787" i="1" s="1"/>
  <c r="DJ120" i="1"/>
  <c r="DI554" i="1"/>
  <c r="DI417" i="1"/>
  <c r="DJ713" i="1"/>
  <c r="DJ580" i="1"/>
  <c r="DL691" i="1"/>
  <c r="DJ513" i="1"/>
  <c r="DL224" i="1"/>
  <c r="DL328" i="1"/>
  <c r="DJ814" i="1"/>
  <c r="C814" i="1" s="1"/>
  <c r="DL544" i="1"/>
  <c r="DI804" i="1"/>
  <c r="DI148" i="1"/>
  <c r="DL552" i="1"/>
  <c r="DL760" i="1"/>
  <c r="DL616" i="1"/>
  <c r="DL703" i="1"/>
  <c r="DL667" i="1"/>
  <c r="DL151" i="1"/>
  <c r="DL352" i="1"/>
  <c r="DJ131" i="1"/>
  <c r="DI618" i="1"/>
  <c r="DI546" i="1"/>
  <c r="DL466" i="1"/>
  <c r="DJ762" i="1"/>
  <c r="DJ199" i="1"/>
  <c r="DJ292" i="1"/>
  <c r="DI236" i="1"/>
  <c r="DI544" i="1"/>
  <c r="DI584" i="1"/>
  <c r="DJ510" i="1"/>
  <c r="DI654" i="1"/>
  <c r="DI615" i="1"/>
  <c r="DJ305" i="1"/>
  <c r="DK209" i="1"/>
  <c r="D209" i="1" s="1"/>
  <c r="DI571" i="1"/>
  <c r="DL234" i="1"/>
  <c r="DL24" i="1"/>
  <c r="DI449" i="1"/>
  <c r="DJ172" i="1"/>
  <c r="C172" i="1" s="1"/>
  <c r="DL291" i="1"/>
  <c r="DI670" i="1"/>
  <c r="DJ753" i="1"/>
  <c r="DJ805" i="1"/>
  <c r="DJ614" i="1"/>
  <c r="DK667" i="1"/>
  <c r="D667" i="1" s="1"/>
  <c r="DJ209" i="1"/>
  <c r="DK37" i="1"/>
  <c r="D37" i="1" s="1"/>
  <c r="DK170" i="1"/>
  <c r="D170" i="1" s="1"/>
  <c r="DK413" i="1"/>
  <c r="D413" i="1" s="1"/>
  <c r="DK51" i="1"/>
  <c r="D51" i="1" s="1"/>
  <c r="DI388" i="1"/>
  <c r="DJ203" i="1"/>
  <c r="DI493" i="1"/>
  <c r="DJ547" i="1"/>
  <c r="C547" i="1" s="1"/>
  <c r="DI178" i="1"/>
  <c r="DI442" i="1"/>
  <c r="B442" i="1" s="1"/>
  <c r="DI657" i="1"/>
  <c r="DI215" i="1"/>
  <c r="DK278" i="1"/>
  <c r="D278" i="1" s="1"/>
  <c r="DJ384" i="1"/>
  <c r="C384" i="1" s="1"/>
  <c r="DK635" i="1"/>
  <c r="D635" i="1" s="1"/>
  <c r="DI373" i="1"/>
  <c r="DJ395" i="1"/>
  <c r="DI70" i="1"/>
  <c r="B70" i="1" s="1"/>
  <c r="DL371" i="1"/>
  <c r="DK503" i="1"/>
  <c r="D503" i="1" s="1"/>
  <c r="DK395" i="1"/>
  <c r="D395" i="1" s="1"/>
  <c r="DK183" i="1"/>
  <c r="D183" i="1" s="1"/>
  <c r="DK311" i="1"/>
  <c r="K311" i="1" s="1"/>
  <c r="DK792" i="1"/>
  <c r="D792" i="1" s="1"/>
  <c r="DJ603" i="1"/>
  <c r="DL320" i="1"/>
  <c r="DL806" i="1"/>
  <c r="DJ222" i="1"/>
  <c r="C222" i="1" s="1"/>
  <c r="DI710" i="1"/>
  <c r="DL131" i="1"/>
  <c r="DJ618" i="1"/>
  <c r="C618" i="1" s="1"/>
  <c r="DI310" i="1"/>
  <c r="B310" i="1" s="1"/>
  <c r="E310" i="1" s="1"/>
  <c r="DL817" i="1"/>
  <c r="DI422" i="1"/>
  <c r="DI443" i="1"/>
  <c r="DL382" i="1"/>
  <c r="DL361" i="1"/>
  <c r="DI52" i="1"/>
  <c r="DJ658" i="1"/>
  <c r="DL595" i="1"/>
  <c r="DL259" i="1"/>
  <c r="DL609" i="1"/>
  <c r="DL747" i="1"/>
  <c r="DL430" i="1"/>
  <c r="DL75" i="1"/>
  <c r="DL503" i="1"/>
  <c r="DL833" i="1"/>
  <c r="DL395" i="1"/>
  <c r="DJ597" i="1"/>
  <c r="DL369" i="1"/>
  <c r="DL214" i="1"/>
  <c r="DJ809" i="1"/>
  <c r="C809" i="1" s="1"/>
  <c r="DI50" i="1"/>
  <c r="DJ214" i="1"/>
  <c r="C214" i="1" s="1"/>
  <c r="DI482" i="1"/>
  <c r="B482" i="1" s="1"/>
  <c r="DI165" i="1"/>
  <c r="DJ824" i="1"/>
  <c r="DL211" i="1"/>
  <c r="DI51" i="1"/>
  <c r="DL475" i="1"/>
  <c r="DK232" i="1"/>
  <c r="D232" i="1" s="1"/>
  <c r="DK676" i="1"/>
  <c r="D676" i="1" s="1"/>
  <c r="DK173" i="1"/>
  <c r="D173" i="1" s="1"/>
  <c r="DK188" i="1"/>
  <c r="D188" i="1" s="1"/>
  <c r="DK178" i="1"/>
  <c r="D178" i="1" s="1"/>
  <c r="DL713" i="1"/>
  <c r="DI123" i="1"/>
  <c r="DI624" i="1"/>
  <c r="DL796" i="1"/>
  <c r="DJ605" i="1"/>
  <c r="DI103" i="1"/>
  <c r="DI787" i="1"/>
  <c r="B787" i="1" s="1"/>
  <c r="E787" i="1" s="1"/>
  <c r="DI377" i="1"/>
  <c r="B377" i="1" s="1"/>
  <c r="DL236" i="1"/>
  <c r="DI518" i="1"/>
  <c r="DI698" i="1"/>
  <c r="DL741" i="1"/>
  <c r="DJ474" i="1"/>
  <c r="C474" i="1" s="1"/>
  <c r="DI768" i="1"/>
  <c r="DL205" i="1"/>
  <c r="DL358" i="1"/>
  <c r="DL707" i="1"/>
  <c r="DL254" i="1"/>
  <c r="DL305" i="1"/>
  <c r="DL169" i="1"/>
  <c r="DL596" i="1"/>
  <c r="DL115" i="1"/>
  <c r="DL783" i="1"/>
  <c r="DI736" i="1"/>
  <c r="DJ264" i="1"/>
  <c r="C264" i="1" s="1"/>
  <c r="DJ224" i="1"/>
  <c r="DI806" i="1"/>
  <c r="DI276" i="1"/>
  <c r="DI794" i="1"/>
  <c r="DL443" i="1"/>
  <c r="DL171" i="1"/>
  <c r="DI537" i="1"/>
  <c r="DI549" i="1"/>
  <c r="DK577" i="1"/>
  <c r="DJ508" i="1"/>
  <c r="DK771" i="1"/>
  <c r="D771" i="1" s="1"/>
  <c r="DI596" i="1"/>
  <c r="DL357" i="1"/>
  <c r="DL512" i="1"/>
  <c r="DJ117" i="1"/>
  <c r="C117" i="1" s="1"/>
  <c r="DI724" i="1"/>
  <c r="DL547" i="1"/>
  <c r="DJ594" i="1"/>
  <c r="DI825" i="1"/>
  <c r="DJ109" i="1"/>
  <c r="DK384" i="1"/>
  <c r="D384" i="1" s="1"/>
  <c r="DK770" i="1"/>
  <c r="D770" i="1" s="1"/>
  <c r="DI430" i="1"/>
  <c r="DK223" i="1"/>
  <c r="DK88" i="1"/>
  <c r="D88" i="1" s="1"/>
  <c r="DK270" i="1"/>
  <c r="D270" i="1" s="1"/>
  <c r="DK378" i="1"/>
  <c r="D378" i="1" s="1"/>
  <c r="DK423" i="1"/>
  <c r="D423" i="1" s="1"/>
  <c r="DI534" i="1"/>
  <c r="DJ173" i="1"/>
  <c r="C173" i="1" s="1"/>
  <c r="DL289" i="1"/>
  <c r="DJ705" i="1"/>
  <c r="DL526" i="1"/>
  <c r="DL693" i="1"/>
  <c r="DI821" i="1"/>
  <c r="DI109" i="1"/>
  <c r="DJ688" i="1"/>
  <c r="DI703" i="1"/>
  <c r="DI662" i="1"/>
  <c r="DK616" i="1"/>
  <c r="D616" i="1" s="1"/>
  <c r="DK450" i="1"/>
  <c r="D450" i="1" s="1"/>
  <c r="DK271" i="1"/>
  <c r="DK717" i="1"/>
  <c r="D717" i="1" s="1"/>
  <c r="DK417" i="1"/>
  <c r="D417" i="1" s="1"/>
  <c r="DK626" i="1"/>
  <c r="DJ281" i="1"/>
  <c r="DI172" i="1"/>
  <c r="DL647" i="1"/>
  <c r="DJ126" i="1"/>
  <c r="DL197" i="1"/>
  <c r="DJ414" i="1"/>
  <c r="C414" i="1" s="1"/>
  <c r="DL292" i="1"/>
  <c r="DL692" i="1"/>
  <c r="DJ827" i="1"/>
  <c r="DL752" i="1"/>
  <c r="DL424" i="1"/>
  <c r="DL623" i="1"/>
  <c r="DL88" i="1"/>
  <c r="DL781" i="1"/>
  <c r="DJ226" i="1"/>
  <c r="J226" i="1" s="1"/>
  <c r="DL665" i="1"/>
  <c r="DI796" i="1"/>
  <c r="DJ369" i="1"/>
  <c r="C369" i="1" s="1"/>
  <c r="DI312" i="1"/>
  <c r="DJ825" i="1"/>
  <c r="DK348" i="1"/>
  <c r="D348" i="1" s="1"/>
  <c r="DK342" i="1"/>
  <c r="D342" i="1" s="1"/>
  <c r="DI592" i="1"/>
  <c r="DL573" i="1"/>
  <c r="DL463" i="1"/>
  <c r="DJ480" i="1"/>
  <c r="C480" i="1" s="1"/>
  <c r="DL454" i="1"/>
  <c r="DI393" i="1"/>
  <c r="DJ263" i="1"/>
  <c r="DK424" i="1"/>
  <c r="D424" i="1" s="1"/>
  <c r="DK607" i="1"/>
  <c r="D607" i="1" s="1"/>
  <c r="DI116" i="1"/>
  <c r="DK41" i="1"/>
  <c r="DK231" i="1"/>
  <c r="D231" i="1" s="1"/>
  <c r="DK429" i="1"/>
  <c r="D429" i="1" s="1"/>
  <c r="DJ167" i="1"/>
  <c r="DL403" i="1"/>
  <c r="DJ454" i="1"/>
  <c r="DJ619" i="1"/>
  <c r="DK823" i="1"/>
  <c r="D823" i="1" s="1"/>
  <c r="DI263" i="1"/>
  <c r="DK254" i="1"/>
  <c r="D254" i="1" s="1"/>
  <c r="DK464" i="1"/>
  <c r="D464" i="1" s="1"/>
  <c r="DJ623" i="1"/>
  <c r="DI30" i="1"/>
  <c r="DJ41" i="1"/>
  <c r="C41" i="1" s="1"/>
  <c r="DJ84" i="1"/>
  <c r="C84" i="1" s="1"/>
  <c r="DJ512" i="1"/>
  <c r="DJ463" i="1"/>
  <c r="DJ731" i="1"/>
  <c r="DJ68" i="1"/>
  <c r="DJ588" i="1"/>
  <c r="DI764" i="1"/>
  <c r="DK784" i="1"/>
  <c r="D784" i="1" s="1"/>
  <c r="DI826" i="1"/>
  <c r="DL422" i="1"/>
  <c r="DL243" i="1"/>
  <c r="DJ649" i="1"/>
  <c r="DJ464" i="1"/>
  <c r="DJ148" i="1"/>
  <c r="DK333" i="1"/>
  <c r="D333" i="1" s="1"/>
  <c r="DK720" i="1"/>
  <c r="D720" i="1" s="1"/>
  <c r="DK502" i="1"/>
  <c r="D502" i="1" s="1"/>
  <c r="DI117" i="1"/>
  <c r="DJ235" i="1"/>
  <c r="DL351" i="1"/>
  <c r="DL271" i="1"/>
  <c r="DJ736" i="1"/>
  <c r="DL720" i="1"/>
  <c r="DL152" i="1"/>
  <c r="DL739" i="1"/>
  <c r="DL178" i="1"/>
  <c r="DI495" i="1"/>
  <c r="DL379" i="1"/>
  <c r="DL290" i="1"/>
  <c r="DL556" i="1"/>
  <c r="DK797" i="1"/>
  <c r="D797" i="1" s="1"/>
  <c r="DJ727" i="1"/>
  <c r="C727" i="1" s="1"/>
  <c r="DL637" i="1"/>
  <c r="DL300" i="1"/>
  <c r="DI269" i="1"/>
  <c r="DJ665" i="1"/>
  <c r="DL460" i="1"/>
  <c r="DJ358" i="1"/>
  <c r="C358" i="1" s="1"/>
  <c r="DK805" i="1"/>
  <c r="D805" i="1" s="1"/>
  <c r="DK387" i="1"/>
  <c r="D387" i="1" s="1"/>
  <c r="DJ94" i="1"/>
  <c r="DL84" i="1"/>
  <c r="DL356" i="1"/>
  <c r="DI328" i="1"/>
  <c r="DI171" i="1"/>
  <c r="B171" i="1" s="1"/>
  <c r="DL827" i="1"/>
  <c r="DI447" i="1"/>
  <c r="DJ703" i="1"/>
  <c r="DJ771" i="1"/>
  <c r="C771" i="1" s="1"/>
  <c r="DJ75" i="1"/>
  <c r="DK309" i="1"/>
  <c r="D309" i="1" s="1"/>
  <c r="DK499" i="1"/>
  <c r="D499" i="1" s="1"/>
  <c r="DK137" i="1"/>
  <c r="DL310" i="1"/>
  <c r="DL222" i="1"/>
  <c r="DL804" i="1"/>
  <c r="DI217" i="1"/>
  <c r="DK549" i="1"/>
  <c r="D549" i="1" s="1"/>
  <c r="DJ707" i="1"/>
  <c r="DJ716" i="1"/>
  <c r="DJ326" i="1"/>
  <c r="DI282" i="1"/>
  <c r="DK646" i="1"/>
  <c r="D646" i="1" s="1"/>
  <c r="DJ498" i="1"/>
  <c r="DJ486" i="1"/>
  <c r="DJ53" i="1"/>
  <c r="DJ356" i="1"/>
  <c r="DJ370" i="1"/>
  <c r="DJ228" i="1"/>
  <c r="DJ687" i="1"/>
  <c r="DI641" i="1"/>
  <c r="DJ599" i="1"/>
  <c r="DL670" i="1"/>
  <c r="DI720" i="1"/>
  <c r="DL70" i="1"/>
  <c r="DI791" i="1"/>
  <c r="DK319" i="1"/>
  <c r="D319" i="1" s="1"/>
  <c r="DK370" i="1"/>
  <c r="D370" i="1" s="1"/>
  <c r="DK475" i="1"/>
  <c r="D475" i="1" s="1"/>
  <c r="DK243" i="1"/>
  <c r="D243" i="1" s="1"/>
  <c r="DI24" i="1"/>
  <c r="DK396" i="1"/>
  <c r="D396" i="1" s="1"/>
  <c r="DK777" i="1"/>
  <c r="D777" i="1" s="1"/>
  <c r="DI535" i="1"/>
  <c r="DI655" i="1"/>
  <c r="DJ466" i="1"/>
  <c r="DI705" i="1"/>
  <c r="DI9" i="1"/>
  <c r="DJ611" i="1"/>
  <c r="C611" i="1" s="1"/>
  <c r="DK832" i="1"/>
  <c r="D832" i="1" s="1"/>
  <c r="DK665" i="1"/>
  <c r="DK517" i="1"/>
  <c r="D517" i="1" s="1"/>
  <c r="DJ69" i="1"/>
  <c r="DL414" i="1"/>
  <c r="DL383" i="1"/>
  <c r="DI536" i="1"/>
  <c r="DL54" i="1"/>
  <c r="DL721" i="1"/>
  <c r="DL494" i="1"/>
  <c r="DL411" i="1"/>
  <c r="DI298" i="1"/>
  <c r="DL657" i="1"/>
  <c r="DL577" i="1"/>
  <c r="DL784" i="1"/>
  <c r="DL397" i="1"/>
  <c r="DI713" i="1"/>
  <c r="DI509" i="1"/>
  <c r="DL249" i="1"/>
  <c r="DL119" i="1"/>
  <c r="DI351" i="1"/>
  <c r="DL55" i="1"/>
  <c r="DL594" i="1"/>
  <c r="DJ543" i="1"/>
  <c r="C543" i="1" s="1"/>
  <c r="DK609" i="1"/>
  <c r="D609" i="1" s="1"/>
  <c r="DK662" i="1"/>
  <c r="D662" i="1" s="1"/>
  <c r="DK572" i="1"/>
  <c r="D572" i="1" s="1"/>
  <c r="DL499" i="1"/>
  <c r="DJ503" i="1"/>
  <c r="J503" i="1" s="1"/>
  <c r="DJ815" i="1"/>
  <c r="C815" i="1" s="1"/>
  <c r="DJ178" i="1"/>
  <c r="C178" i="1" s="1"/>
  <c r="DJ495" i="1"/>
  <c r="J495" i="1" s="1"/>
  <c r="DI585" i="1"/>
  <c r="DI290" i="1"/>
  <c r="DJ373" i="1"/>
  <c r="DI412" i="1"/>
  <c r="DK196" i="1"/>
  <c r="D196" i="1" s="1"/>
  <c r="DK245" i="1"/>
  <c r="D245" i="1" s="1"/>
  <c r="DK463" i="1"/>
  <c r="D463" i="1" s="1"/>
  <c r="DJ637" i="1"/>
  <c r="DI382" i="1"/>
  <c r="DJ291" i="1"/>
  <c r="DL537" i="1"/>
  <c r="DJ559" i="1"/>
  <c r="DI570" i="1"/>
  <c r="DI372" i="1"/>
  <c r="DI387" i="1"/>
  <c r="DI209" i="1"/>
  <c r="DJ37" i="1"/>
  <c r="DJ170" i="1"/>
  <c r="DJ234" i="1"/>
  <c r="DJ51" i="1"/>
  <c r="DJ127" i="1"/>
  <c r="DJ155" i="1"/>
  <c r="DJ390" i="1"/>
  <c r="DJ7" i="1"/>
  <c r="DK733" i="1"/>
  <c r="D733" i="1" s="1"/>
  <c r="DI384" i="1"/>
  <c r="DI110" i="1"/>
  <c r="DI220" i="1"/>
  <c r="DI423" i="1"/>
  <c r="DK371" i="1"/>
  <c r="D371" i="1" s="1"/>
  <c r="DK112" i="1"/>
  <c r="D112" i="1" s="1"/>
  <c r="DK280" i="1"/>
  <c r="DK401" i="1"/>
  <c r="D401" i="1" s="1"/>
  <c r="DI749" i="1"/>
  <c r="DJ646" i="1"/>
  <c r="DJ634" i="1"/>
  <c r="C634" i="1" s="1"/>
  <c r="DJ811" i="1"/>
  <c r="DI392" i="1"/>
  <c r="DI691" i="1"/>
  <c r="DI74" i="1"/>
  <c r="DI711" i="1"/>
  <c r="DK557" i="1"/>
  <c r="D557" i="1" s="1"/>
  <c r="DK414" i="1"/>
  <c r="D414" i="1" s="1"/>
  <c r="DK584" i="1"/>
  <c r="D584" i="1" s="1"/>
  <c r="DJ709" i="1"/>
  <c r="DI815" i="1"/>
  <c r="DJ608" i="1"/>
  <c r="DJ831" i="1"/>
  <c r="C831" i="1" s="1"/>
  <c r="DI284" i="1"/>
  <c r="DL95" i="1"/>
  <c r="DL353" i="1"/>
  <c r="DL238" i="1"/>
  <c r="DI619" i="1"/>
  <c r="DL821" i="1"/>
  <c r="DL805" i="1"/>
  <c r="DL464" i="1"/>
  <c r="DL118" i="1"/>
  <c r="DI642" i="1"/>
  <c r="DI785" i="1"/>
  <c r="DJ720" i="1"/>
  <c r="DI487" i="1"/>
  <c r="DL540" i="1"/>
  <c r="DI739" i="1"/>
  <c r="DL658" i="1"/>
  <c r="DI159" i="1"/>
  <c r="DK372" i="1"/>
  <c r="D372" i="1" s="1"/>
  <c r="DJ169" i="1"/>
  <c r="DL359" i="1"/>
  <c r="DL398" i="1"/>
  <c r="DJ781" i="1"/>
  <c r="DL645" i="1"/>
  <c r="DL107" i="1"/>
  <c r="DI786" i="1"/>
  <c r="DJ177" i="1"/>
  <c r="DI777" i="1"/>
  <c r="DK623" i="1"/>
  <c r="D623" i="1" s="1"/>
  <c r="DJ572" i="1"/>
  <c r="DK735" i="1"/>
  <c r="D735" i="1" s="1"/>
  <c r="DK113" i="1"/>
  <c r="D113" i="1" s="1"/>
  <c r="DL344" i="1"/>
  <c r="DL524" i="1"/>
  <c r="DI434" i="1"/>
  <c r="DJ655" i="1"/>
  <c r="DL639" i="1"/>
  <c r="DJ535" i="1"/>
  <c r="DK778" i="1"/>
  <c r="D778" i="1" s="1"/>
  <c r="DK599" i="1"/>
  <c r="DI771" i="1"/>
  <c r="DI151" i="1"/>
  <c r="DJ130" i="1"/>
  <c r="DJ202" i="1"/>
  <c r="DJ499" i="1"/>
  <c r="DJ632" i="1"/>
  <c r="C632" i="1" s="1"/>
  <c r="DJ582" i="1"/>
  <c r="DJ362" i="1"/>
  <c r="DJ211" i="1"/>
  <c r="DI429" i="1"/>
  <c r="DK118" i="1"/>
  <c r="DK585" i="1"/>
  <c r="D585" i="1" s="1"/>
  <c r="DJ312" i="1"/>
  <c r="DI146" i="1"/>
  <c r="DK94" i="1"/>
  <c r="D94" i="1" s="1"/>
  <c r="DK525" i="1"/>
  <c r="DK381" i="1"/>
  <c r="D381" i="1" s="1"/>
  <c r="DK74" i="1"/>
  <c r="D74" i="1" s="1"/>
  <c r="DK195" i="1"/>
  <c r="D195" i="1" s="1"/>
  <c r="DI234" i="1"/>
  <c r="DJ700" i="1"/>
  <c r="DI688" i="1"/>
  <c r="DJ549" i="1"/>
  <c r="DJ590" i="1"/>
  <c r="DL136" i="1"/>
  <c r="DI401" i="1"/>
  <c r="DK306" i="1"/>
  <c r="D306" i="1" s="1"/>
  <c r="DK492" i="1"/>
  <c r="DK594" i="1"/>
  <c r="DL470" i="1"/>
  <c r="DJ698" i="1"/>
  <c r="J698" i="1" s="1"/>
  <c r="DL797" i="1"/>
  <c r="DL399" i="1"/>
  <c r="DJ471" i="1"/>
  <c r="DI120" i="1"/>
  <c r="DL311" i="1"/>
  <c r="DL416" i="1"/>
  <c r="DJ442" i="1"/>
  <c r="DL811" i="1"/>
  <c r="DL688" i="1"/>
  <c r="DL689" i="1"/>
  <c r="DL94" i="1"/>
  <c r="DJ333" i="1"/>
  <c r="DI470" i="1"/>
  <c r="DJ721" i="1"/>
  <c r="DJ493" i="1"/>
  <c r="DI97" i="1"/>
  <c r="I97" i="1" s="1"/>
  <c r="DL605" i="1"/>
  <c r="DI693" i="1"/>
  <c r="DK263" i="1"/>
  <c r="D263" i="1" s="1"/>
  <c r="DJ40" i="1"/>
  <c r="DI701" i="1"/>
  <c r="DL641" i="1"/>
  <c r="DL51" i="1"/>
  <c r="DL709" i="1"/>
  <c r="DI502" i="1"/>
  <c r="DL619" i="1"/>
  <c r="DJ821" i="1"/>
  <c r="DJ609" i="1"/>
  <c r="DJ342" i="1"/>
  <c r="DJ282" i="1"/>
  <c r="DK130" i="1"/>
  <c r="DK573" i="1"/>
  <c r="D573" i="1" s="1"/>
  <c r="DK53" i="1"/>
  <c r="D53" i="1" s="1"/>
  <c r="DJ542" i="1"/>
  <c r="C542" i="1" s="1"/>
  <c r="DI718" i="1"/>
  <c r="DL91" i="1"/>
  <c r="DI138" i="1"/>
  <c r="DI827" i="1"/>
  <c r="DJ730" i="1"/>
  <c r="DJ331" i="1"/>
  <c r="DK476" i="1"/>
  <c r="DK468" i="1"/>
  <c r="D468" i="1" s="1"/>
  <c r="DJ452" i="1"/>
  <c r="DK571" i="1"/>
  <c r="D571" i="1" s="1"/>
  <c r="DJ735" i="1"/>
  <c r="C735" i="1" s="1"/>
  <c r="DJ93" i="1"/>
  <c r="DJ429" i="1"/>
  <c r="DJ525" i="1"/>
  <c r="J525" i="1" s="1"/>
  <c r="DJ673" i="1"/>
  <c r="C673" i="1" s="1"/>
  <c r="DJ243" i="1"/>
  <c r="C243" i="1" s="1"/>
  <c r="DI53" i="1"/>
  <c r="DJ478" i="1"/>
  <c r="DI653" i="1"/>
  <c r="DL758" i="1"/>
  <c r="DL76" i="1"/>
  <c r="DI810" i="1"/>
  <c r="I810" i="1" s="1"/>
  <c r="DK16" i="1"/>
  <c r="D16" i="1" s="1"/>
  <c r="DK362" i="1"/>
  <c r="DK390" i="1"/>
  <c r="D390" i="1" s="1"/>
  <c r="DK501" i="1"/>
  <c r="D501" i="1" s="1"/>
  <c r="DI486" i="1"/>
  <c r="DK397" i="1"/>
  <c r="D397" i="1" s="1"/>
  <c r="DK145" i="1"/>
  <c r="DK824" i="1"/>
  <c r="D824" i="1" s="1"/>
  <c r="DL725" i="1"/>
  <c r="DL158" i="1"/>
  <c r="DJ184" i="1"/>
  <c r="DJ672" i="1"/>
  <c r="DK320" i="1"/>
  <c r="D320" i="1" s="1"/>
  <c r="DK554" i="1"/>
  <c r="D554" i="1" s="1"/>
  <c r="DK217" i="1"/>
  <c r="D217" i="1" s="1"/>
  <c r="DJ163" i="1"/>
  <c r="C163" i="1" s="1"/>
  <c r="DL643" i="1"/>
  <c r="DJ528" i="1"/>
  <c r="C528" i="1" s="1"/>
  <c r="DI627" i="1"/>
  <c r="DJ415" i="1"/>
  <c r="DJ671" i="1"/>
  <c r="DL548" i="1"/>
  <c r="DL746" i="1"/>
  <c r="DL343" i="1"/>
  <c r="DL730" i="1"/>
  <c r="DL634" i="1"/>
  <c r="DL607" i="1"/>
  <c r="DL765" i="1"/>
  <c r="DJ50" i="1"/>
  <c r="DI453" i="1"/>
  <c r="DJ95" i="1"/>
  <c r="DL294" i="1"/>
  <c r="DI306" i="1"/>
  <c r="DJ517" i="1"/>
  <c r="DL757" i="1"/>
  <c r="DK570" i="1"/>
  <c r="D570" i="1" s="1"/>
  <c r="DJ290" i="1"/>
  <c r="DK151" i="1"/>
  <c r="D151" i="1" s="1"/>
  <c r="DL170" i="1"/>
  <c r="DL335" i="1"/>
  <c r="DI597" i="1"/>
  <c r="B597" i="1" s="1"/>
  <c r="DI108" i="1"/>
  <c r="DJ217" i="1"/>
  <c r="DK730" i="1"/>
  <c r="D730" i="1" s="1"/>
  <c r="DI790" i="1"/>
  <c r="DI748" i="1"/>
  <c r="DK45" i="1"/>
  <c r="DI396" i="1"/>
  <c r="I396" i="1" s="1"/>
  <c r="DK84" i="1"/>
  <c r="D84" i="1" s="1"/>
  <c r="DK79" i="1"/>
  <c r="D79" i="1" s="1"/>
  <c r="DJ833" i="1"/>
  <c r="C833" i="1" s="1"/>
  <c r="DJ300" i="1"/>
  <c r="C300" i="1" s="1"/>
  <c r="DJ154" i="1"/>
  <c r="C154" i="1" s="1"/>
  <c r="DI107" i="1"/>
  <c r="DJ826" i="1"/>
  <c r="DK159" i="1"/>
  <c r="D159" i="1" s="1"/>
  <c r="DI805" i="1"/>
  <c r="DJ802" i="1"/>
  <c r="DK478" i="1"/>
  <c r="D478" i="1" s="1"/>
  <c r="DJ223" i="1"/>
  <c r="DJ32" i="1"/>
  <c r="DJ270" i="1"/>
  <c r="DJ378" i="1"/>
  <c r="DJ24" i="1"/>
  <c r="DJ9" i="1"/>
  <c r="DJ780" i="1"/>
  <c r="DJ175" i="1"/>
  <c r="DI113" i="1"/>
  <c r="DI409" i="1"/>
  <c r="DK358" i="1"/>
  <c r="DJ238" i="1"/>
  <c r="DL112" i="1"/>
  <c r="DI424" i="1"/>
  <c r="DK727" i="1"/>
  <c r="D727" i="1" s="1"/>
  <c r="DI350" i="1"/>
  <c r="B350" i="1" s="1"/>
  <c r="DI732" i="1"/>
  <c r="DL823" i="1"/>
  <c r="DI192" i="1"/>
  <c r="B192" i="1" s="1"/>
  <c r="DL603" i="1"/>
  <c r="DK779" i="1"/>
  <c r="D779" i="1" s="1"/>
  <c r="DL69" i="1"/>
  <c r="DJ348" i="1"/>
  <c r="C348" i="1" s="1"/>
  <c r="DK357" i="1"/>
  <c r="DL608" i="1"/>
  <c r="DI577" i="1"/>
  <c r="DK184" i="1"/>
  <c r="D184" i="1" s="1"/>
  <c r="DJ319" i="1"/>
  <c r="DI37" i="1"/>
  <c r="DI336" i="1"/>
  <c r="DK415" i="1"/>
  <c r="D415" i="1" s="1"/>
  <c r="DI248" i="1"/>
  <c r="DJ816" i="1"/>
  <c r="C816" i="1" s="1"/>
  <c r="DL467" i="1"/>
  <c r="DL829" i="1"/>
  <c r="DI264" i="1"/>
  <c r="DI776" i="1"/>
  <c r="DI817" i="1"/>
  <c r="DJ372" i="1"/>
  <c r="DK486" i="1"/>
  <c r="DL791" i="1"/>
  <c r="DK267" i="1"/>
  <c r="DJ359" i="1"/>
  <c r="DJ255" i="1"/>
  <c r="DJ283" i="1"/>
  <c r="J283" i="1" s="1"/>
  <c r="DJ615" i="1"/>
  <c r="DK582" i="1"/>
  <c r="D582" i="1" s="1"/>
  <c r="DK68" i="1"/>
  <c r="D68" i="1" s="1"/>
  <c r="DI378" i="1"/>
  <c r="DK790" i="1"/>
  <c r="D790" i="1" s="1"/>
  <c r="DJ804" i="1"/>
  <c r="DK711" i="1"/>
  <c r="D711" i="1" s="1"/>
  <c r="DL296" i="1"/>
  <c r="DL479" i="1"/>
  <c r="DL145" i="1"/>
  <c r="DL533" i="1"/>
  <c r="DJ164" i="1"/>
  <c r="C164" i="1" s="1"/>
  <c r="DJ430" i="1"/>
  <c r="DJ248" i="1"/>
  <c r="C248" i="1" s="1"/>
  <c r="DJ747" i="1"/>
  <c r="DK398" i="1"/>
  <c r="D398" i="1" s="1"/>
  <c r="DL392" i="1"/>
  <c r="DK799" i="1"/>
  <c r="DJ196" i="1"/>
  <c r="DJ381" i="1"/>
  <c r="DJ778" i="1"/>
  <c r="DK76" i="1"/>
  <c r="D76" i="1" s="1"/>
  <c r="DK719" i="1"/>
  <c r="D719" i="1" s="1"/>
  <c r="DI735" i="1"/>
  <c r="I735" i="1" s="1"/>
  <c r="DI820" i="1"/>
  <c r="DI188" i="1"/>
  <c r="DI356" i="1"/>
  <c r="DI155" i="1"/>
  <c r="DK454" i="1"/>
  <c r="D454" i="1" s="1"/>
  <c r="DI69" i="1"/>
  <c r="DL434" i="1"/>
  <c r="DL598" i="1"/>
  <c r="DL408" i="1"/>
  <c r="DL253" i="1"/>
  <c r="DK352" i="1"/>
  <c r="D352" i="1" s="1"/>
  <c r="DI712" i="1"/>
  <c r="DJ21" i="1"/>
  <c r="DK90" i="1"/>
  <c r="DJ521" i="1"/>
  <c r="DK283" i="1"/>
  <c r="DJ231" i="1"/>
  <c r="DJ579" i="1"/>
  <c r="DI346" i="1"/>
  <c r="B346" i="1" s="1"/>
  <c r="DK461" i="1"/>
  <c r="D461" i="1" s="1"/>
  <c r="DK211" i="1"/>
  <c r="D211" i="1" s="1"/>
  <c r="DI170" i="1"/>
  <c r="DK760" i="1"/>
  <c r="DI95" i="1"/>
  <c r="I95" i="1" s="1"/>
  <c r="DI607" i="1"/>
  <c r="DK205" i="1"/>
  <c r="D205" i="1" s="1"/>
  <c r="DJ557" i="1"/>
  <c r="DL705" i="1"/>
  <c r="DL468" i="1"/>
  <c r="DL612" i="1"/>
  <c r="DL495" i="1"/>
  <c r="DL764" i="1"/>
  <c r="DJ190" i="1"/>
  <c r="DI715" i="1"/>
  <c r="DI593" i="1"/>
  <c r="DI538" i="1"/>
  <c r="DK701" i="1"/>
  <c r="D701" i="1" s="1"/>
  <c r="DJ398" i="1"/>
  <c r="DJ195" i="1"/>
  <c r="DI353" i="1"/>
  <c r="I353" i="1" s="1"/>
  <c r="DK147" i="1"/>
  <c r="D147" i="1" s="1"/>
  <c r="DK175" i="1"/>
  <c r="D175" i="1" s="1"/>
  <c r="DK412" i="1"/>
  <c r="DI559" i="1"/>
  <c r="DJ477" i="1"/>
  <c r="C477" i="1" s="1"/>
  <c r="DI41" i="1"/>
  <c r="DJ136" i="1"/>
  <c r="DL449" i="1"/>
  <c r="DJ180" i="1"/>
  <c r="DL700" i="1"/>
  <c r="DI679" i="1"/>
  <c r="DK753" i="1"/>
  <c r="D753" i="1" s="1"/>
  <c r="DL93" i="1"/>
  <c r="DK793" i="1"/>
  <c r="DI94" i="1"/>
  <c r="DI197" i="1"/>
  <c r="I197" i="1" s="1"/>
  <c r="DJ803" i="1"/>
  <c r="DK135" i="1"/>
  <c r="D135" i="1" s="1"/>
  <c r="DJ335" i="1"/>
  <c r="DI463" i="1"/>
  <c r="DL103" i="1"/>
  <c r="DL188" i="1"/>
  <c r="DI700" i="1"/>
  <c r="DI722" i="1"/>
  <c r="DK825" i="1"/>
  <c r="D825" i="1" s="1"/>
  <c r="DK127" i="1"/>
  <c r="DK564" i="1"/>
  <c r="D564" i="1" s="1"/>
  <c r="DL218" i="1"/>
  <c r="DL812" i="1"/>
  <c r="DL429" i="1"/>
  <c r="DJ653" i="1"/>
  <c r="DL228" i="1"/>
  <c r="DK255" i="1"/>
  <c r="D255" i="1" s="1"/>
  <c r="DI357" i="1"/>
  <c r="DL583" i="1"/>
  <c r="DL799" i="1"/>
  <c r="DI416" i="1"/>
  <c r="DJ770" i="1"/>
  <c r="DK625" i="1"/>
  <c r="DI623" i="1"/>
  <c r="I623" i="1" s="1"/>
  <c r="DK164" i="1"/>
  <c r="D164" i="1" s="1"/>
  <c r="DI320" i="1"/>
  <c r="DJ387" i="1"/>
  <c r="DJ602" i="1"/>
  <c r="DK780" i="1"/>
  <c r="D780" i="1" s="1"/>
  <c r="DJ635" i="1"/>
  <c r="DJ617" i="1"/>
  <c r="DI643" i="1"/>
  <c r="I643" i="1" s="1"/>
  <c r="DK359" i="1"/>
  <c r="D359" i="1" s="1"/>
  <c r="DJ137" i="1"/>
  <c r="DK681" i="1"/>
  <c r="D681" i="1" s="1"/>
  <c r="DJ307" i="1"/>
  <c r="DJ666" i="1"/>
  <c r="C666" i="1" s="1"/>
  <c r="DJ366" i="1"/>
  <c r="DK632" i="1"/>
  <c r="DJ65" i="1"/>
  <c r="J65" i="1" s="1"/>
  <c r="DK70" i="1"/>
  <c r="D70" i="1" s="1"/>
  <c r="DL504" i="1"/>
  <c r="DF729" i="1"/>
  <c r="DE441" i="1"/>
  <c r="DH441" i="1"/>
  <c r="DG441" i="1"/>
  <c r="DF441" i="1"/>
  <c r="DH694" i="1"/>
  <c r="DG530" i="1"/>
  <c r="DF519" i="1"/>
  <c r="DE600" i="1"/>
  <c r="DH206" i="1"/>
  <c r="DG204" i="1"/>
  <c r="DH448" i="1"/>
  <c r="DG694" i="1"/>
  <c r="DF530" i="1"/>
  <c r="DE519" i="1"/>
  <c r="DH438" i="1"/>
  <c r="DG206" i="1"/>
  <c r="DF204" i="1"/>
  <c r="DH789" i="1"/>
  <c r="DG448" i="1"/>
  <c r="DF694" i="1"/>
  <c r="DE530" i="1"/>
  <c r="DH586" i="1"/>
  <c r="DG438" i="1"/>
  <c r="DF206" i="1"/>
  <c r="DE204" i="1"/>
  <c r="DH807" i="1"/>
  <c r="DG789" i="1"/>
  <c r="DF448" i="1"/>
  <c r="DE694" i="1"/>
  <c r="DH738" i="1"/>
  <c r="DG586" i="1"/>
  <c r="DF438" i="1"/>
  <c r="DE206" i="1"/>
  <c r="DG807" i="1"/>
  <c r="DF789" i="1"/>
  <c r="DE448" i="1"/>
  <c r="DH514" i="1"/>
  <c r="DG738" i="1"/>
  <c r="DF586" i="1"/>
  <c r="DE438" i="1"/>
  <c r="DF807" i="1"/>
  <c r="DE789" i="1"/>
  <c r="DH600" i="1"/>
  <c r="DG514" i="1"/>
  <c r="DF738" i="1"/>
  <c r="DE586" i="1"/>
  <c r="DH204" i="1"/>
  <c r="DH558" i="1"/>
  <c r="DH567" i="1"/>
  <c r="DG558" i="1"/>
  <c r="DH530" i="1"/>
  <c r="DH519" i="1"/>
  <c r="DG600" i="1"/>
  <c r="DF514" i="1"/>
  <c r="DE738" i="1"/>
  <c r="DH212" i="1"/>
  <c r="DG567" i="1"/>
  <c r="DF558" i="1"/>
  <c r="DG519" i="1"/>
  <c r="DF600" i="1"/>
  <c r="DE514" i="1"/>
  <c r="DG212" i="1"/>
  <c r="DF567" i="1"/>
  <c r="DE558" i="1"/>
  <c r="DE807" i="1"/>
  <c r="DF212" i="1"/>
  <c r="DE567" i="1"/>
  <c r="DE212" i="1"/>
  <c r="DF69" i="1"/>
  <c r="C69" i="1" s="1"/>
  <c r="DE118" i="1"/>
  <c r="DF78" i="1"/>
  <c r="C78" i="1" s="1"/>
  <c r="DF182" i="1"/>
  <c r="C182" i="1" s="1"/>
  <c r="DE499" i="1"/>
  <c r="DF309" i="1"/>
  <c r="DH34" i="1"/>
  <c r="DG327" i="1"/>
  <c r="D327" i="1" s="1"/>
  <c r="DF366" i="1"/>
  <c r="C366" i="1" s="1"/>
  <c r="DE371" i="1"/>
  <c r="B371" i="1" s="1"/>
  <c r="DF447" i="1"/>
  <c r="DF388" i="1"/>
  <c r="DE17" i="1"/>
  <c r="DG621" i="1"/>
  <c r="D621" i="1" s="1"/>
  <c r="DF234" i="1"/>
  <c r="C234" i="1" s="1"/>
  <c r="DF359" i="1"/>
  <c r="DE211" i="1"/>
  <c r="I211" i="1" s="1"/>
  <c r="DF14" i="1"/>
  <c r="DF10" i="1"/>
  <c r="C10" i="1" s="1"/>
  <c r="DF280" i="1"/>
  <c r="DF59" i="1"/>
  <c r="C59" i="1" s="1"/>
  <c r="DE385" i="1"/>
  <c r="DE347" i="1"/>
  <c r="DF15" i="1"/>
  <c r="DG740" i="1"/>
  <c r="DF682" i="1"/>
  <c r="DF583" i="1"/>
  <c r="DE525" i="1"/>
  <c r="DF390" i="1"/>
  <c r="DF335" i="1"/>
  <c r="C335" i="1" s="1"/>
  <c r="DF573" i="1"/>
  <c r="DF130" i="1"/>
  <c r="J130" i="1" s="1"/>
  <c r="DE305" i="1"/>
  <c r="DE249" i="1"/>
  <c r="DF357" i="1"/>
  <c r="DE461" i="1"/>
  <c r="DE512" i="1"/>
  <c r="DE56" i="1"/>
  <c r="DF779" i="1"/>
  <c r="DE411" i="1"/>
  <c r="DE137" i="1"/>
  <c r="DF731" i="1"/>
  <c r="C731" i="1" s="1"/>
  <c r="DF564" i="1"/>
  <c r="DG486" i="1"/>
  <c r="D486" i="1" s="1"/>
  <c r="DE571" i="1"/>
  <c r="DF662" i="1"/>
  <c r="DF242" i="1"/>
  <c r="DF732" i="1"/>
  <c r="DF781" i="1"/>
  <c r="C781" i="1" s="1"/>
  <c r="DF720" i="1"/>
  <c r="C720" i="1" s="1"/>
  <c r="DG506" i="1"/>
  <c r="D506" i="1" s="1"/>
  <c r="DF550" i="1"/>
  <c r="DF140" i="1"/>
  <c r="C140" i="1" s="1"/>
  <c r="DG767" i="1"/>
  <c r="D767" i="1" s="1"/>
  <c r="DF303" i="1"/>
  <c r="DF221" i="1"/>
  <c r="DE598" i="1"/>
  <c r="DF74" i="1"/>
  <c r="DE735" i="1"/>
  <c r="DH436" i="1"/>
  <c r="DF162" i="1"/>
  <c r="C162" i="1" s="1"/>
  <c r="DE314" i="1"/>
  <c r="DF499" i="1"/>
  <c r="C499" i="1" s="1"/>
  <c r="DE63" i="1"/>
  <c r="DE185" i="1"/>
  <c r="DF824" i="1"/>
  <c r="C824" i="1" s="1"/>
  <c r="DE95" i="1"/>
  <c r="DE553" i="1"/>
  <c r="B553" i="1" s="1"/>
  <c r="DE620" i="1"/>
  <c r="DE175" i="1"/>
  <c r="DF621" i="1"/>
  <c r="C621" i="1" s="1"/>
  <c r="DF46" i="1"/>
  <c r="DE64" i="1"/>
  <c r="DF641" i="1"/>
  <c r="DF8" i="1"/>
  <c r="C8" i="1" s="1"/>
  <c r="DF810" i="1"/>
  <c r="DE689" i="1"/>
  <c r="DF650" i="1"/>
  <c r="C650" i="1" s="1"/>
  <c r="DF307" i="1"/>
  <c r="DF20" i="1"/>
  <c r="DH633" i="1"/>
  <c r="DE194" i="1"/>
  <c r="DE361" i="1"/>
  <c r="DF152" i="1"/>
  <c r="DF453" i="1"/>
  <c r="DF587" i="1"/>
  <c r="DE103" i="1"/>
  <c r="DE772" i="1"/>
  <c r="DE509" i="1"/>
  <c r="I509" i="1" s="1"/>
  <c r="DE320" i="1"/>
  <c r="DE302" i="1"/>
  <c r="DE235" i="1"/>
  <c r="DE554" i="1"/>
  <c r="DE813" i="1"/>
  <c r="DE91" i="1"/>
  <c r="DE291" i="1"/>
  <c r="DE523" i="1"/>
  <c r="DE110" i="1"/>
  <c r="DE664" i="1"/>
  <c r="F664" i="1" s="1"/>
  <c r="DE757" i="1"/>
  <c r="DE141" i="1"/>
  <c r="DE825" i="1"/>
  <c r="B825" i="1" s="1"/>
  <c r="E825" i="1" s="1"/>
  <c r="DE559" i="1"/>
  <c r="DF252" i="1"/>
  <c r="DF620" i="1"/>
  <c r="DF398" i="1"/>
  <c r="C398" i="1" s="1"/>
  <c r="DF304" i="1"/>
  <c r="DE145" i="1"/>
  <c r="DF353" i="1"/>
  <c r="DF27" i="1"/>
  <c r="C27" i="1" s="1"/>
  <c r="DF227" i="1"/>
  <c r="C227" i="1" s="1"/>
  <c r="DF98" i="1"/>
  <c r="DF602" i="1"/>
  <c r="C602" i="1" s="1"/>
  <c r="DF733" i="1"/>
  <c r="DF784" i="1"/>
  <c r="DE684" i="1"/>
  <c r="B684" i="1" s="1"/>
  <c r="DF203" i="1"/>
  <c r="C203" i="1" s="1"/>
  <c r="DE659" i="1"/>
  <c r="DF281" i="1"/>
  <c r="C281" i="1" s="1"/>
  <c r="DF382" i="1"/>
  <c r="DE768" i="1"/>
  <c r="I768" i="1" s="1"/>
  <c r="DE589" i="1"/>
  <c r="DG20" i="1"/>
  <c r="D20" i="1" s="1"/>
  <c r="DF139" i="1"/>
  <c r="C139" i="1" s="1"/>
  <c r="DF799" i="1"/>
  <c r="DF689" i="1"/>
  <c r="DF195" i="1"/>
  <c r="C195" i="1" s="1"/>
  <c r="DH316" i="1"/>
  <c r="DG439" i="1"/>
  <c r="D439" i="1" s="1"/>
  <c r="DE158" i="1"/>
  <c r="DF65" i="1"/>
  <c r="DF4" i="1"/>
  <c r="C4" i="1" s="1"/>
  <c r="DE413" i="1"/>
  <c r="DF32" i="1"/>
  <c r="C32" i="1" s="1"/>
  <c r="DE771" i="1"/>
  <c r="B771" i="1" s="1"/>
  <c r="E771" i="1" s="1"/>
  <c r="DH141" i="1"/>
  <c r="DF415" i="1"/>
  <c r="C415" i="1" s="1"/>
  <c r="DF9" i="1"/>
  <c r="C9" i="1" s="1"/>
  <c r="DF780" i="1"/>
  <c r="C780" i="1" s="1"/>
  <c r="DF588" i="1"/>
  <c r="C588" i="1" s="1"/>
  <c r="DH4" i="1"/>
  <c r="DE113" i="1"/>
  <c r="DG86" i="1"/>
  <c r="D86" i="1" s="1"/>
  <c r="DG41" i="1"/>
  <c r="D41" i="1" s="1"/>
  <c r="DE765" i="1"/>
  <c r="DF623" i="1"/>
  <c r="C623" i="1" s="1"/>
  <c r="DF342" i="1"/>
  <c r="DE221" i="1"/>
  <c r="DF259" i="1"/>
  <c r="DF686" i="1"/>
  <c r="C686" i="1" s="1"/>
  <c r="DF510" i="1"/>
  <c r="C510" i="1" s="1"/>
  <c r="DF217" i="1"/>
  <c r="DF608" i="1"/>
  <c r="DE711" i="1"/>
  <c r="DF167" i="1"/>
  <c r="C167" i="1" s="1"/>
  <c r="DF106" i="1"/>
  <c r="DE536" i="1"/>
  <c r="DE601" i="1"/>
  <c r="DE557" i="1"/>
  <c r="DE471" i="1"/>
  <c r="DE663" i="1"/>
  <c r="DE560" i="1"/>
  <c r="DE129" i="1"/>
  <c r="DE457" i="1"/>
  <c r="DE605" i="1"/>
  <c r="DE392" i="1"/>
  <c r="DE180" i="1"/>
  <c r="DE531" i="1"/>
  <c r="DF132" i="1"/>
  <c r="C132" i="1" s="1"/>
  <c r="DE92" i="1"/>
  <c r="DF661" i="1"/>
  <c r="DF488" i="1"/>
  <c r="DF391" i="1"/>
  <c r="C391" i="1" s="1"/>
  <c r="DF126" i="1"/>
  <c r="C126" i="1" s="1"/>
  <c r="DF326" i="1"/>
  <c r="C326" i="1" s="1"/>
  <c r="DF5" i="1"/>
  <c r="DF49" i="1"/>
  <c r="C49" i="1" s="1"/>
  <c r="DG426" i="1"/>
  <c r="D426" i="1" s="1"/>
  <c r="DF128" i="1"/>
  <c r="C128" i="1" s="1"/>
  <c r="DF75" i="1"/>
  <c r="C75" i="1" s="1"/>
  <c r="DF615" i="1"/>
  <c r="DF189" i="1"/>
  <c r="DF603" i="1"/>
  <c r="C603" i="1" s="1"/>
  <c r="DF736" i="1"/>
  <c r="DF711" i="1"/>
  <c r="DE544" i="1"/>
  <c r="DF340" i="1"/>
  <c r="DE565" i="1"/>
  <c r="DF288" i="1"/>
  <c r="C288" i="1" s="1"/>
  <c r="DF379" i="1"/>
  <c r="DE507" i="1"/>
  <c r="DH621" i="1"/>
  <c r="DH375" i="1"/>
  <c r="DF131" i="1"/>
  <c r="C131" i="1" s="1"/>
  <c r="DF525" i="1"/>
  <c r="DF719" i="1"/>
  <c r="DG59" i="1"/>
  <c r="DE602" i="1"/>
  <c r="DF37" i="1"/>
  <c r="C37" i="1" s="1"/>
  <c r="DE267" i="1"/>
  <c r="DF537" i="1"/>
  <c r="DE580" i="1"/>
  <c r="DF3" i="1"/>
  <c r="C3" i="1" s="1"/>
  <c r="DE76" i="1"/>
  <c r="DF475" i="1"/>
  <c r="DG229" i="1"/>
  <c r="D229" i="1" s="1"/>
  <c r="DE423" i="1"/>
  <c r="DE93" i="1"/>
  <c r="DF764" i="1"/>
  <c r="DF18" i="1"/>
  <c r="DF412" i="1"/>
  <c r="DF478" i="1"/>
  <c r="C478" i="1" s="1"/>
  <c r="DE802" i="1"/>
  <c r="DH241" i="1"/>
  <c r="DF225" i="1"/>
  <c r="C225" i="1" s="1"/>
  <c r="DF767" i="1"/>
  <c r="DE114" i="1"/>
  <c r="DE382" i="1"/>
  <c r="DF224" i="1"/>
  <c r="C224" i="1" s="1"/>
  <c r="DF794" i="1"/>
  <c r="DE603" i="1"/>
  <c r="DE830" i="1"/>
  <c r="DE781" i="1"/>
  <c r="DE736" i="1"/>
  <c r="DE513" i="1"/>
  <c r="DE281" i="1"/>
  <c r="DE751" i="1"/>
  <c r="DE311" i="1"/>
  <c r="DE645" i="1"/>
  <c r="DE675" i="1"/>
  <c r="DE550" i="1"/>
  <c r="DE340" i="1"/>
  <c r="DE504" i="1"/>
  <c r="DG490" i="1"/>
  <c r="DE827" i="1"/>
  <c r="B827" i="1" s="1"/>
  <c r="E827" i="1" s="1"/>
  <c r="DE420" i="1"/>
  <c r="DE793" i="1"/>
  <c r="DG686" i="1"/>
  <c r="D686" i="1" s="1"/>
  <c r="DE288" i="1"/>
  <c r="DE653" i="1"/>
  <c r="DE139" i="1"/>
  <c r="I139" i="1" s="1"/>
  <c r="DE324" i="1"/>
  <c r="DE241" i="1"/>
  <c r="DE309" i="1"/>
  <c r="DF39" i="1"/>
  <c r="C39" i="1" s="1"/>
  <c r="DF64" i="1"/>
  <c r="DF118" i="1"/>
  <c r="DE150" i="1"/>
  <c r="DF818" i="1"/>
  <c r="C818" i="1" s="1"/>
  <c r="DF143" i="1"/>
  <c r="C143" i="1" s="1"/>
  <c r="DE133" i="1"/>
  <c r="DE74" i="1"/>
  <c r="DF51" i="1"/>
  <c r="C51" i="1" s="1"/>
  <c r="DF196" i="1"/>
  <c r="C196" i="1" s="1"/>
  <c r="DE116" i="1"/>
  <c r="DF585" i="1"/>
  <c r="DE655" i="1"/>
  <c r="DE647" i="1"/>
  <c r="DE367" i="1"/>
  <c r="DF751" i="1"/>
  <c r="DF361" i="1"/>
  <c r="DE148" i="1"/>
  <c r="DF420" i="1"/>
  <c r="C420" i="1" s="1"/>
  <c r="DE262" i="1"/>
  <c r="DG186" i="1"/>
  <c r="D186" i="1" s="1"/>
  <c r="DF179" i="1"/>
  <c r="C179" i="1" s="1"/>
  <c r="DF468" i="1"/>
  <c r="DF161" i="1"/>
  <c r="DF30" i="1"/>
  <c r="DG71" i="1"/>
  <c r="D71" i="1" s="1"/>
  <c r="DF92" i="1"/>
  <c r="DF749" i="1"/>
  <c r="DF266" i="1"/>
  <c r="C266" i="1" s="1"/>
  <c r="DG412" i="1"/>
  <c r="D412" i="1" s="1"/>
  <c r="DF298" i="1"/>
  <c r="DF797" i="1"/>
  <c r="DF127" i="1"/>
  <c r="C127" i="1" s="1"/>
  <c r="DF255" i="1"/>
  <c r="C255" i="1" s="1"/>
  <c r="DF228" i="1"/>
  <c r="C228" i="1" s="1"/>
  <c r="DF7" i="1"/>
  <c r="J7" i="1" s="1"/>
  <c r="DF429" i="1"/>
  <c r="C429" i="1" s="1"/>
  <c r="DF43" i="1"/>
  <c r="DE29" i="1"/>
  <c r="DF375" i="1"/>
  <c r="C375" i="1" s="1"/>
  <c r="DF223" i="1"/>
  <c r="C223" i="1" s="1"/>
  <c r="DH406" i="1"/>
  <c r="DE331" i="1"/>
  <c r="DG329" i="1"/>
  <c r="D329" i="1" s="1"/>
  <c r="DE773" i="1"/>
  <c r="DF490" i="1"/>
  <c r="DF138" i="1"/>
  <c r="DF506" i="1"/>
  <c r="DE720" i="1"/>
  <c r="DF728" i="1"/>
  <c r="DE410" i="1"/>
  <c r="DG580" i="1"/>
  <c r="DE578" i="1"/>
  <c r="DE785" i="1"/>
  <c r="DE445" i="1"/>
  <c r="DE527" i="1"/>
  <c r="DE755" i="1"/>
  <c r="DG207" i="1"/>
  <c r="D207" i="1" s="1"/>
  <c r="DE156" i="1"/>
  <c r="DE454" i="1"/>
  <c r="DE712" i="1"/>
  <c r="B712" i="1" s="1"/>
  <c r="DE218" i="1"/>
  <c r="DE670" i="1"/>
  <c r="DE693" i="1"/>
  <c r="F693" i="1" s="1"/>
  <c r="DG684" i="1"/>
  <c r="D684" i="1" s="1"/>
  <c r="DE538" i="1"/>
  <c r="DE404" i="1"/>
  <c r="DE821" i="1"/>
  <c r="DG656" i="1"/>
  <c r="D656" i="1" s="1"/>
  <c r="DE484" i="1"/>
  <c r="F484" i="1" s="1"/>
  <c r="DE109" i="1"/>
  <c r="DE778" i="1"/>
  <c r="DE160" i="1"/>
  <c r="DF372" i="1"/>
  <c r="C372" i="1" s="1"/>
  <c r="DF71" i="1"/>
  <c r="C71" i="1" s="1"/>
  <c r="DG357" i="1"/>
  <c r="DG521" i="1"/>
  <c r="D521" i="1" s="1"/>
  <c r="DE207" i="1"/>
  <c r="DF625" i="1"/>
  <c r="DG266" i="1"/>
  <c r="D266" i="1" s="1"/>
  <c r="DE89" i="1"/>
  <c r="DE440" i="1"/>
  <c r="B440" i="1" s="1"/>
  <c r="DE718" i="1"/>
  <c r="DF114" i="1"/>
  <c r="DH153" i="1"/>
  <c r="DE26" i="1"/>
  <c r="DE35" i="1"/>
  <c r="DF238" i="1"/>
  <c r="C238" i="1" s="1"/>
  <c r="DF461" i="1"/>
  <c r="DE349" i="1"/>
  <c r="DF151" i="1"/>
  <c r="DF289" i="1"/>
  <c r="DE5" i="1"/>
  <c r="I5" i="1" s="1"/>
  <c r="DE49" i="1"/>
  <c r="DH137" i="1"/>
  <c r="DF270" i="1"/>
  <c r="C270" i="1" s="1"/>
  <c r="DE30" i="1"/>
  <c r="DH198" i="1"/>
  <c r="DE303" i="1"/>
  <c r="DG339" i="1"/>
  <c r="D339" i="1" s="1"/>
  <c r="DF739" i="1"/>
  <c r="DE428" i="1"/>
  <c r="DE69" i="1"/>
  <c r="DE126" i="1"/>
  <c r="DE732" i="1"/>
  <c r="DE353" i="1"/>
  <c r="DE517" i="1"/>
  <c r="DE526" i="1"/>
  <c r="DG96" i="1"/>
  <c r="D96" i="1" s="1"/>
  <c r="DG633" i="1"/>
  <c r="D633" i="1" s="1"/>
  <c r="DE824" i="1"/>
  <c r="DE389" i="1"/>
  <c r="DE208" i="1"/>
  <c r="DF76" i="1"/>
  <c r="DF170" i="1"/>
  <c r="C170" i="1" s="1"/>
  <c r="DF526" i="1"/>
  <c r="DE676" i="1"/>
  <c r="DF681" i="1"/>
  <c r="DE368" i="1"/>
  <c r="DF237" i="1"/>
  <c r="DF333" i="1"/>
  <c r="C333" i="1" s="1"/>
  <c r="DE493" i="1"/>
  <c r="DF194" i="1"/>
  <c r="C194" i="1" s="1"/>
  <c r="DE476" i="1"/>
  <c r="DE53" i="1"/>
  <c r="I53" i="1" s="1"/>
  <c r="DE147" i="1"/>
  <c r="DF245" i="1"/>
  <c r="DF701" i="1"/>
  <c r="C701" i="1" s="1"/>
  <c r="DF261" i="1"/>
  <c r="DE10" i="1"/>
  <c r="DE390" i="1"/>
  <c r="DF426" i="1"/>
  <c r="DF336" i="1"/>
  <c r="DF452" i="1"/>
  <c r="C452" i="1" s="1"/>
  <c r="DH122" i="1"/>
  <c r="DF85" i="1"/>
  <c r="C85" i="1" s="1"/>
  <c r="DE140" i="1"/>
  <c r="DF435" i="1"/>
  <c r="DG601" i="1"/>
  <c r="D601" i="1" s="1"/>
  <c r="DG136" i="1"/>
  <c r="DE470" i="1"/>
  <c r="B470" i="1" s="1"/>
  <c r="DE120" i="1"/>
  <c r="DE814" i="1"/>
  <c r="DE804" i="1"/>
  <c r="DE253" i="1"/>
  <c r="DE205" i="1"/>
  <c r="DE495" i="1"/>
  <c r="DE549" i="1"/>
  <c r="DE811" i="1"/>
  <c r="DE467" i="1"/>
  <c r="DE570" i="1"/>
  <c r="B570" i="1" s="1"/>
  <c r="DE805" i="1"/>
  <c r="DE516" i="1"/>
  <c r="DE122" i="1"/>
  <c r="DE198" i="1"/>
  <c r="DE607" i="1"/>
  <c r="DE406" i="1"/>
  <c r="B406" i="1" s="1"/>
  <c r="DE67" i="1"/>
  <c r="DG12" i="1"/>
  <c r="D12" i="1" s="1"/>
  <c r="DE37" i="1"/>
  <c r="DG347" i="1"/>
  <c r="DE271" i="1"/>
  <c r="DE628" i="1"/>
  <c r="F628" i="1" s="1"/>
  <c r="DF367" i="1"/>
  <c r="DF302" i="1"/>
  <c r="C302" i="1" s="1"/>
  <c r="DE328" i="1"/>
  <c r="DE548" i="1"/>
  <c r="DF590" i="1"/>
  <c r="DF768" i="1"/>
  <c r="DF110" i="1"/>
  <c r="DF693" i="1"/>
  <c r="DE633" i="1"/>
  <c r="B633" i="1" s="1"/>
  <c r="E633" i="1" s="1"/>
  <c r="DF657" i="1"/>
  <c r="DF811" i="1"/>
  <c r="C811" i="1" s="1"/>
  <c r="DF484" i="1"/>
  <c r="C484" i="1" s="1"/>
  <c r="DE278" i="1"/>
  <c r="DF609" i="1"/>
  <c r="C609" i="1" s="1"/>
  <c r="DF703" i="1"/>
  <c r="C703" i="1" s="1"/>
  <c r="DF598" i="1"/>
  <c r="DF459" i="1"/>
  <c r="C459" i="1" s="1"/>
  <c r="DF556" i="1"/>
  <c r="DF592" i="1"/>
  <c r="DE375" i="1"/>
  <c r="B375" i="1" s="1"/>
  <c r="DG498" i="1"/>
  <c r="DE266" i="1"/>
  <c r="DE661" i="1"/>
  <c r="DE398" i="1"/>
  <c r="DE59" i="1"/>
  <c r="DE182" i="1"/>
  <c r="DE39" i="1"/>
  <c r="DE280" i="1"/>
  <c r="DE78" i="1"/>
  <c r="DE71" i="1"/>
  <c r="DG3" i="1"/>
  <c r="DF832" i="1"/>
  <c r="DE203" i="1"/>
  <c r="DF28" i="1"/>
  <c r="J28" i="1" s="1"/>
  <c r="DF443" i="1"/>
  <c r="DE188" i="1"/>
  <c r="DF416" i="1"/>
  <c r="DF460" i="1"/>
  <c r="DE189" i="1"/>
  <c r="DF47" i="1"/>
  <c r="DF431" i="1"/>
  <c r="C431" i="1" s="1"/>
  <c r="DF549" i="1"/>
  <c r="C549" i="1" s="1"/>
  <c r="DE391" i="1"/>
  <c r="DG484" i="1"/>
  <c r="D484" i="1" s="1"/>
  <c r="DF707" i="1"/>
  <c r="C707" i="1" s="1"/>
  <c r="DF805" i="1"/>
  <c r="C805" i="1" s="1"/>
  <c r="DH341" i="1"/>
  <c r="DF747" i="1"/>
  <c r="C747" i="1" s="1"/>
  <c r="DE283" i="1"/>
  <c r="DF251" i="1"/>
  <c r="C251" i="1" s="1"/>
  <c r="DF715" i="1"/>
  <c r="DH96" i="1"/>
  <c r="DH65" i="1"/>
  <c r="DF740" i="1"/>
  <c r="DE65" i="1"/>
  <c r="DH27" i="1"/>
  <c r="DF762" i="1"/>
  <c r="DF175" i="1"/>
  <c r="C175" i="1" s="1"/>
  <c r="DF60" i="1"/>
  <c r="C60" i="1" s="1"/>
  <c r="DE656" i="1"/>
  <c r="DF830" i="1"/>
  <c r="C830" i="1" s="1"/>
  <c r="DH129" i="1"/>
  <c r="DF504" i="1"/>
  <c r="DF653" i="1"/>
  <c r="C653" i="1" s="1"/>
  <c r="DF802" i="1"/>
  <c r="C802" i="1" s="1"/>
  <c r="DF61" i="1"/>
  <c r="C61" i="1" s="1"/>
  <c r="DE68" i="1"/>
  <c r="DF42" i="1"/>
  <c r="C42" i="1" s="1"/>
  <c r="DF508" i="1"/>
  <c r="DF247" i="1"/>
  <c r="C247" i="1" s="1"/>
  <c r="DF319" i="1"/>
  <c r="C319" i="1" s="1"/>
  <c r="DF579" i="1"/>
  <c r="C579" i="1" s="1"/>
  <c r="DE335" i="1"/>
  <c r="DG316" i="1"/>
  <c r="D316" i="1" s="1"/>
  <c r="DF57" i="1"/>
  <c r="C57" i="1" s="1"/>
  <c r="DG181" i="1"/>
  <c r="D181" i="1" s="1"/>
  <c r="DF535" i="1"/>
  <c r="C535" i="1" s="1"/>
  <c r="DF649" i="1"/>
  <c r="C649" i="1" s="1"/>
  <c r="DG129" i="1"/>
  <c r="D129" i="1" s="1"/>
  <c r="DF534" i="1"/>
  <c r="DG668" i="1"/>
  <c r="DE453" i="1"/>
  <c r="F453" i="1" s="1"/>
  <c r="DE422" i="1"/>
  <c r="DE506" i="1"/>
  <c r="DG402" i="1"/>
  <c r="D402" i="1" s="1"/>
  <c r="DE217" i="1"/>
  <c r="B217" i="1" s="1"/>
  <c r="DE364" i="1"/>
  <c r="DE322" i="1"/>
  <c r="B322" i="1" s="1"/>
  <c r="DE767" i="1"/>
  <c r="DE153" i="1"/>
  <c r="DE83" i="1"/>
  <c r="DG379" i="1"/>
  <c r="DE615" i="1"/>
  <c r="B615" i="1" s="1"/>
  <c r="DG26" i="1"/>
  <c r="D26" i="1" s="1"/>
  <c r="DE290" i="1"/>
  <c r="DE635" i="1"/>
  <c r="DG507" i="1"/>
  <c r="DE478" i="1"/>
  <c r="DE810" i="1"/>
  <c r="DE452" i="1"/>
  <c r="DE239" i="1"/>
  <c r="B239" i="1" s="1"/>
  <c r="DG375" i="1"/>
  <c r="D375" i="1" s="1"/>
  <c r="DF103" i="1"/>
  <c r="DF578" i="1"/>
  <c r="C578" i="1" s="1"/>
  <c r="DE376" i="1"/>
  <c r="DF721" i="1"/>
  <c r="C721" i="1" s="1"/>
  <c r="DF755" i="1"/>
  <c r="DF813" i="1"/>
  <c r="DE416" i="1"/>
  <c r="DE584" i="1"/>
  <c r="DF190" i="1"/>
  <c r="DF589" i="1"/>
  <c r="DF141" i="1"/>
  <c r="DE823" i="1"/>
  <c r="DF753" i="1"/>
  <c r="DH225" i="1"/>
  <c r="DF324" i="1"/>
  <c r="C324" i="1" s="1"/>
  <c r="DE254" i="1"/>
  <c r="DG179" i="1"/>
  <c r="D179" i="1" s="1"/>
  <c r="DE748" i="1"/>
  <c r="B748" i="1" s="1"/>
  <c r="DE430" i="1"/>
  <c r="B430" i="1" s="1"/>
  <c r="DE209" i="1"/>
  <c r="I209" i="1" s="1"/>
  <c r="DE596" i="1"/>
  <c r="DE304" i="1"/>
  <c r="DE170" i="1"/>
  <c r="DE573" i="1"/>
  <c r="DE132" i="1"/>
  <c r="DE61" i="1"/>
  <c r="DE161" i="1"/>
  <c r="DE233" i="1"/>
  <c r="I233" i="1" s="1"/>
  <c r="DE195" i="1"/>
  <c r="DG49" i="1"/>
  <c r="D49" i="1" s="1"/>
  <c r="DE112" i="1"/>
  <c r="DG553" i="1"/>
  <c r="D553" i="1" s="1"/>
  <c r="DG5" i="1"/>
  <c r="DE534" i="1"/>
  <c r="DF400" i="1"/>
  <c r="C400" i="1" s="1"/>
  <c r="DF471" i="1"/>
  <c r="J471" i="1" s="1"/>
  <c r="DE224" i="1"/>
  <c r="DF199" i="1"/>
  <c r="C199" i="1" s="1"/>
  <c r="DF457" i="1"/>
  <c r="C457" i="1" s="1"/>
  <c r="DE746" i="1"/>
  <c r="DF584" i="1"/>
  <c r="DF343" i="1"/>
  <c r="DE812" i="1"/>
  <c r="DE826" i="1"/>
  <c r="DF595" i="1"/>
  <c r="DF153" i="1"/>
  <c r="C153" i="1" s="1"/>
  <c r="DF83" i="1"/>
  <c r="C83" i="1" s="1"/>
  <c r="DE447" i="1"/>
  <c r="DF688" i="1"/>
  <c r="C688" i="1" s="1"/>
  <c r="DE508" i="1"/>
  <c r="DF522" i="1"/>
  <c r="C522" i="1" s="1"/>
  <c r="DH507" i="1"/>
  <c r="DF19" i="1"/>
  <c r="C19" i="1" s="1"/>
  <c r="DF219" i="1"/>
  <c r="C219" i="1" s="1"/>
  <c r="DF169" i="1"/>
  <c r="C169" i="1" s="1"/>
  <c r="DF112" i="1"/>
  <c r="DH58" i="1"/>
  <c r="DF423" i="1"/>
  <c r="DE646" i="1"/>
  <c r="DF205" i="1"/>
  <c r="DF428" i="1"/>
  <c r="C428" i="1" s="1"/>
  <c r="DF645" i="1"/>
  <c r="DF827" i="1"/>
  <c r="C827" i="1" s="1"/>
  <c r="DG307" i="1"/>
  <c r="DF149" i="1"/>
  <c r="C149" i="1" s="1"/>
  <c r="DF268" i="1"/>
  <c r="C268" i="1" s="1"/>
  <c r="DF687" i="1"/>
  <c r="DE196" i="1"/>
  <c r="H196" i="1" s="1"/>
  <c r="DF760" i="1"/>
  <c r="DH373" i="1"/>
  <c r="DF16" i="1"/>
  <c r="DF501" i="1"/>
  <c r="DG337" i="1"/>
  <c r="D337" i="1" s="1"/>
  <c r="DE455" i="1"/>
  <c r="B455" i="1" s="1"/>
  <c r="DF790" i="1"/>
  <c r="DG33" i="1"/>
  <c r="D33" i="1" s="1"/>
  <c r="DF619" i="1"/>
  <c r="C619" i="1" s="1"/>
  <c r="DF422" i="1"/>
  <c r="DE797" i="1"/>
  <c r="DG628" i="1"/>
  <c r="D628" i="1" s="1"/>
  <c r="DE415" i="1"/>
  <c r="DE583" i="1"/>
  <c r="DE289" i="1"/>
  <c r="DE312" i="1"/>
  <c r="DE537" i="1"/>
  <c r="DE393" i="1"/>
  <c r="DE439" i="1"/>
  <c r="DE33" i="1"/>
  <c r="DG262" i="1"/>
  <c r="D262" i="1" s="1"/>
  <c r="DG237" i="1"/>
  <c r="D237" i="1" s="1"/>
  <c r="DE585" i="1"/>
  <c r="DE790" i="1"/>
  <c r="DE341" i="1"/>
  <c r="DE25" i="1"/>
  <c r="DE464" i="1"/>
  <c r="DG15" i="1"/>
  <c r="D15" i="1" s="1"/>
  <c r="DG455" i="1"/>
  <c r="D455" i="1" s="1"/>
  <c r="DE45" i="1"/>
  <c r="DE592" i="1"/>
  <c r="DE572" i="1"/>
  <c r="DG18" i="1"/>
  <c r="DE832" i="1"/>
  <c r="DE400" i="1"/>
  <c r="DF539" i="1"/>
  <c r="DF527" i="1"/>
  <c r="C527" i="1" s="1"/>
  <c r="DE199" i="1"/>
  <c r="DE292" i="1"/>
  <c r="DF792" i="1"/>
  <c r="DF594" i="1"/>
  <c r="DF658" i="1"/>
  <c r="C658" i="1" s="1"/>
  <c r="DF757" i="1"/>
  <c r="DE431" i="1"/>
  <c r="DE595" i="1"/>
  <c r="DF262" i="1"/>
  <c r="C262" i="1" s="1"/>
  <c r="DF752" i="1"/>
  <c r="DE348" i="1"/>
  <c r="DE58" i="1"/>
  <c r="DF476" i="1"/>
  <c r="DF667" i="1"/>
  <c r="DF185" i="1"/>
  <c r="C185" i="1" s="1"/>
  <c r="DF700" i="1"/>
  <c r="C700" i="1" s="1"/>
  <c r="DF765" i="1"/>
  <c r="DG56" i="1"/>
  <c r="DE336" i="1"/>
  <c r="H336" i="1" s="1"/>
  <c r="DG385" i="1"/>
  <c r="D385" i="1" s="1"/>
  <c r="DE38" i="1"/>
  <c r="DE46" i="1"/>
  <c r="DG137" i="1"/>
  <c r="D137" i="1" s="1"/>
  <c r="DE201" i="1"/>
  <c r="DE243" i="1"/>
  <c r="DE780" i="1"/>
  <c r="DG48" i="1"/>
  <c r="D48" i="1" s="1"/>
  <c r="DE582" i="1"/>
  <c r="DE388" i="1"/>
  <c r="DF668" i="1"/>
  <c r="DF557" i="1"/>
  <c r="C557" i="1" s="1"/>
  <c r="DE637" i="1"/>
  <c r="B637" i="1" s="1"/>
  <c r="DF724" i="1"/>
  <c r="DF129" i="1"/>
  <c r="C129" i="1" s="1"/>
  <c r="DE739" i="1"/>
  <c r="I739" i="1" s="1"/>
  <c r="DF402" i="1"/>
  <c r="C402" i="1" s="1"/>
  <c r="DF180" i="1"/>
  <c r="C180" i="1" s="1"/>
  <c r="DF521" i="1"/>
  <c r="C521" i="1" s="1"/>
  <c r="DF626" i="1"/>
  <c r="DF338" i="1"/>
  <c r="C338" i="1" s="1"/>
  <c r="DF33" i="1"/>
  <c r="C33" i="1" s="1"/>
  <c r="DH262" i="1"/>
  <c r="DE237" i="1"/>
  <c r="H237" i="1" s="1"/>
  <c r="DF278" i="1"/>
  <c r="DF160" i="1"/>
  <c r="C160" i="1" s="1"/>
  <c r="DH179" i="1"/>
  <c r="DF635" i="1"/>
  <c r="C635" i="1" s="1"/>
  <c r="DE15" i="1"/>
  <c r="DF256" i="1"/>
  <c r="C256" i="1" s="1"/>
  <c r="DH12" i="1"/>
  <c r="DH534" i="1"/>
  <c r="DE24" i="1"/>
  <c r="DF40" i="1"/>
  <c r="C40" i="1" s="1"/>
  <c r="DF70" i="1"/>
  <c r="DF613" i="1"/>
  <c r="DF113" i="1"/>
  <c r="DF135" i="1"/>
  <c r="DF517" i="1"/>
  <c r="DF105" i="1"/>
  <c r="DF675" i="1"/>
  <c r="DE552" i="1"/>
  <c r="DF331" i="1"/>
  <c r="DF125" i="1"/>
  <c r="C125" i="1" s="1"/>
  <c r="DF356" i="1"/>
  <c r="C356" i="1" s="1"/>
  <c r="DE359" i="1"/>
  <c r="DG543" i="1"/>
  <c r="DE227" i="1"/>
  <c r="DF201" i="1"/>
  <c r="DF38" i="1"/>
  <c r="DE32" i="1"/>
  <c r="DE468" i="1"/>
  <c r="DF186" i="1"/>
  <c r="C186" i="1" s="1"/>
  <c r="DH338" i="1"/>
  <c r="DF52" i="1"/>
  <c r="DF651" i="1"/>
  <c r="C651" i="1" s="1"/>
  <c r="DE344" i="1"/>
  <c r="DG659" i="1"/>
  <c r="D659" i="1" s="1"/>
  <c r="DE216" i="1"/>
  <c r="DE443" i="1"/>
  <c r="B443" i="1" s="1"/>
  <c r="DE714" i="1"/>
  <c r="DE460" i="1"/>
  <c r="DE521" i="1"/>
  <c r="DE339" i="1"/>
  <c r="I339" i="1" s="1"/>
  <c r="DG338" i="1"/>
  <c r="D338" i="1" s="1"/>
  <c r="DE358" i="1"/>
  <c r="DE85" i="1"/>
  <c r="DE752" i="1"/>
  <c r="DG274" i="1"/>
  <c r="D274" i="1" s="1"/>
  <c r="DE716" i="1"/>
  <c r="DE599" i="1"/>
  <c r="DE776" i="1"/>
  <c r="H776" i="1" s="1"/>
  <c r="DE387" i="1"/>
  <c r="DE459" i="1"/>
  <c r="DG187" i="1"/>
  <c r="D187" i="1" s="1"/>
  <c r="DE715" i="1"/>
  <c r="B715" i="1" s="1"/>
  <c r="DE75" i="1"/>
  <c r="DE184" i="1"/>
  <c r="DF672" i="1"/>
  <c r="J672" i="1" s="1"/>
  <c r="DF136" i="1"/>
  <c r="C136" i="1" s="1"/>
  <c r="DF509" i="1"/>
  <c r="DE123" i="1"/>
  <c r="B123" i="1" s="1"/>
  <c r="DF718" i="1"/>
  <c r="DF554" i="1"/>
  <c r="DF156" i="1"/>
  <c r="DF291" i="1"/>
  <c r="C291" i="1" s="1"/>
  <c r="DE722" i="1"/>
  <c r="DE321" i="1"/>
  <c r="I321" i="1" s="1"/>
  <c r="DH14" i="1"/>
  <c r="DF538" i="1"/>
  <c r="DF559" i="1"/>
  <c r="DE730" i="1"/>
  <c r="DG139" i="1"/>
  <c r="D139" i="1" s="1"/>
  <c r="DF436" i="1"/>
  <c r="DF516" i="1"/>
  <c r="DE134" i="1"/>
  <c r="I134" i="1" s="1"/>
  <c r="DG149" i="1"/>
  <c r="D149" i="1" s="1"/>
  <c r="DE251" i="1"/>
  <c r="B251" i="1" s="1"/>
  <c r="DE34" i="1"/>
  <c r="DF572" i="1"/>
  <c r="C572" i="1" s="1"/>
  <c r="DE268" i="1"/>
  <c r="DE357" i="1"/>
  <c r="DG19" i="1"/>
  <c r="D19" i="1" s="1"/>
  <c r="DG43" i="1"/>
  <c r="D43" i="1" s="1"/>
  <c r="DE51" i="1"/>
  <c r="DE98" i="1"/>
  <c r="DE564" i="1"/>
  <c r="DE681" i="1"/>
  <c r="DE625" i="1"/>
  <c r="B625" i="1" s="1"/>
  <c r="DE731" i="1"/>
  <c r="DE613" i="1"/>
  <c r="DF344" i="1"/>
  <c r="DE818" i="1"/>
  <c r="DF395" i="1"/>
  <c r="DF216" i="1"/>
  <c r="DE762" i="1"/>
  <c r="DF55" i="1"/>
  <c r="DF714" i="1"/>
  <c r="DE366" i="1"/>
  <c r="DF722" i="1"/>
  <c r="DF321" i="1"/>
  <c r="C321" i="1" s="1"/>
  <c r="DE510" i="1"/>
  <c r="DE242" i="1"/>
  <c r="DF822" i="1"/>
  <c r="DF730" i="1"/>
  <c r="C730" i="1" s="1"/>
  <c r="DF263" i="1"/>
  <c r="DE274" i="1"/>
  <c r="DF254" i="1"/>
  <c r="DG122" i="1"/>
  <c r="D122" i="1" s="1"/>
  <c r="DF748" i="1"/>
  <c r="DF456" i="1"/>
  <c r="DE623" i="1"/>
  <c r="DF407" i="1"/>
  <c r="C407" i="1" s="1"/>
  <c r="DH506" i="1"/>
  <c r="DH412" i="1"/>
  <c r="DE673" i="1"/>
  <c r="DF93" i="1"/>
  <c r="C93" i="1" s="1"/>
  <c r="DF467" i="1"/>
  <c r="DE556" i="1"/>
  <c r="DF553" i="1"/>
  <c r="C553" i="1" s="1"/>
  <c r="DE682" i="1"/>
  <c r="DF532" i="1"/>
  <c r="DF188" i="1"/>
  <c r="DF513" i="1"/>
  <c r="C513" i="1" s="1"/>
  <c r="DE792" i="1"/>
  <c r="DF773" i="1"/>
  <c r="DF177" i="1"/>
  <c r="C177" i="1" s="1"/>
  <c r="DE48" i="1"/>
  <c r="DF373" i="1"/>
  <c r="C373" i="1" s="1"/>
  <c r="DH10" i="1"/>
  <c r="DF24" i="1"/>
  <c r="DE733" i="1"/>
  <c r="DG364" i="1"/>
  <c r="DF155" i="1"/>
  <c r="DG90" i="1"/>
  <c r="D90" i="1" s="1"/>
  <c r="DE234" i="1"/>
  <c r="DF396" i="1"/>
  <c r="DF73" i="1"/>
  <c r="DF274" i="1"/>
  <c r="C274" i="1" s="1"/>
  <c r="DF826" i="1"/>
  <c r="C826" i="1" s="1"/>
  <c r="DE692" i="1"/>
  <c r="DF637" i="1"/>
  <c r="C637" i="1" s="1"/>
  <c r="DE587" i="1"/>
  <c r="DE794" i="1"/>
  <c r="B794" i="1" s="1"/>
  <c r="DE651" i="1"/>
  <c r="DE698" i="1"/>
  <c r="DE608" i="1"/>
  <c r="DE138" i="1"/>
  <c r="DE649" i="1"/>
  <c r="DE14" i="1"/>
  <c r="DG242" i="1"/>
  <c r="DE543" i="1"/>
  <c r="DE215" i="1"/>
  <c r="DE263" i="1"/>
  <c r="DE186" i="1"/>
  <c r="DG221" i="1"/>
  <c r="D221" i="1" s="1"/>
  <c r="DE181" i="1"/>
  <c r="DE747" i="1"/>
  <c r="DE473" i="1"/>
  <c r="DE456" i="1"/>
  <c r="DE532" i="1"/>
  <c r="DG34" i="1"/>
  <c r="D34" i="1" s="1"/>
  <c r="DE412" i="1"/>
  <c r="DE130" i="1"/>
  <c r="DE146" i="1"/>
  <c r="DE668" i="1"/>
  <c r="DF533" i="1"/>
  <c r="DF445" i="1"/>
  <c r="DE724" i="1"/>
  <c r="F724" i="1" s="1"/>
  <c r="DF315" i="1"/>
  <c r="DF544" i="1"/>
  <c r="DF808" i="1"/>
  <c r="DF218" i="1"/>
  <c r="DF664" i="1"/>
  <c r="C664" i="1" s="1"/>
  <c r="DE626" i="1"/>
  <c r="DF552" i="1"/>
  <c r="DE822" i="1"/>
  <c r="DF654" i="1"/>
  <c r="DF109" i="1"/>
  <c r="C109" i="1" s="1"/>
  <c r="DF450" i="1"/>
  <c r="DF26" i="1"/>
  <c r="DF776" i="1"/>
  <c r="DF607" i="1"/>
  <c r="DF187" i="1"/>
  <c r="C187" i="1" s="1"/>
  <c r="DE352" i="1"/>
  <c r="DE60" i="1"/>
  <c r="DE128" i="1"/>
  <c r="DE42" i="1"/>
  <c r="DE245" i="1"/>
  <c r="DE749" i="1"/>
  <c r="DE4" i="1"/>
  <c r="DE687" i="1"/>
  <c r="DE719" i="1"/>
  <c r="H156" i="10"/>
  <c r="CL820" i="1" s="1"/>
  <c r="H75" i="10"/>
  <c r="CL673" i="1" s="1"/>
  <c r="H71" i="10"/>
  <c r="CL499" i="1" s="1"/>
  <c r="H47" i="10"/>
  <c r="CL127" i="1" s="1"/>
  <c r="H30" i="10"/>
  <c r="CL688" i="1" s="1"/>
  <c r="H229" i="11"/>
  <c r="CG40" i="1" s="1"/>
  <c r="H187" i="11"/>
  <c r="CG170" i="1" s="1"/>
  <c r="H90" i="11"/>
  <c r="CG370" i="1" s="1"/>
  <c r="H26" i="11"/>
  <c r="I226" i="12"/>
  <c r="CB461" i="1" s="1"/>
  <c r="I215" i="12"/>
  <c r="CB223" i="1" s="1"/>
  <c r="I206" i="12"/>
  <c r="CB319" i="1" s="1"/>
  <c r="I185" i="12"/>
  <c r="CB488" i="1" s="1"/>
  <c r="I174" i="12"/>
  <c r="CB268" i="1" s="1"/>
  <c r="I161" i="12"/>
  <c r="CB682" i="1" s="1"/>
  <c r="I93" i="12"/>
  <c r="CB130" i="1" s="1"/>
  <c r="I47" i="12"/>
  <c r="CB32" i="1" s="1"/>
  <c r="I18" i="12"/>
  <c r="CB625" i="1" s="1"/>
  <c r="I14" i="12"/>
  <c r="CB387" i="1" s="1"/>
  <c r="I27" i="14"/>
  <c r="BL98" i="1" s="1"/>
  <c r="I13" i="14"/>
  <c r="BL396" i="1" s="1"/>
  <c r="DH208" i="1"/>
  <c r="DH404" i="1"/>
  <c r="DH90" i="1"/>
  <c r="DH337" i="1"/>
  <c r="DH61" i="1"/>
  <c r="DF540" i="1"/>
  <c r="DF546" i="1"/>
  <c r="DF494" i="1"/>
  <c r="DE590" i="1"/>
  <c r="DF442" i="1"/>
  <c r="C442" i="1" s="1"/>
  <c r="DE323" i="1"/>
  <c r="DF656" i="1"/>
  <c r="C656" i="1" s="1"/>
  <c r="DF145" i="1"/>
  <c r="DE703" i="1"/>
  <c r="I703" i="1" s="1"/>
  <c r="L703" i="1" s="1"/>
  <c r="DG373" i="1"/>
  <c r="DF596" i="1"/>
  <c r="DE18" i="1"/>
  <c r="DG128" i="1"/>
  <c r="D128" i="1" s="1"/>
  <c r="DF413" i="1"/>
  <c r="DF176" i="1"/>
  <c r="C176" i="1" s="1"/>
  <c r="DF463" i="1"/>
  <c r="DE588" i="1"/>
  <c r="I588" i="1" s="1"/>
  <c r="DG162" i="1"/>
  <c r="D162" i="1" s="1"/>
  <c r="DE9" i="1"/>
  <c r="DH162" i="1"/>
  <c r="DF34" i="1"/>
  <c r="C34" i="1" s="1"/>
  <c r="DF430" i="1"/>
  <c r="C430" i="1" s="1"/>
  <c r="DF290" i="1"/>
  <c r="C290" i="1" s="1"/>
  <c r="DF778" i="1"/>
  <c r="J778" i="1" s="1"/>
  <c r="DE760" i="1"/>
  <c r="DF258" i="1"/>
  <c r="C258" i="1" s="1"/>
  <c r="DG664" i="1"/>
  <c r="D664" i="1" s="1"/>
  <c r="DF392" i="1"/>
  <c r="DE435" i="1"/>
  <c r="DF466" i="1"/>
  <c r="C466" i="1" s="1"/>
  <c r="DF601" i="1"/>
  <c r="C601" i="1" s="1"/>
  <c r="DG10" i="1"/>
  <c r="D10" i="1" s="1"/>
  <c r="DE162" i="1"/>
  <c r="I162" i="1" s="1"/>
  <c r="DE621" i="1"/>
  <c r="B621" i="1" s="1"/>
  <c r="E621" i="1" s="1"/>
  <c r="DE231" i="1"/>
  <c r="DE41" i="1"/>
  <c r="B41" i="1" s="1"/>
  <c r="E41" i="1" s="1"/>
  <c r="DF282" i="1"/>
  <c r="C282" i="1" s="1"/>
  <c r="DF122" i="1"/>
  <c r="J122" i="1" s="1"/>
  <c r="DE707" i="1"/>
  <c r="DF825" i="1"/>
  <c r="C825" i="1" s="1"/>
  <c r="DE343" i="1"/>
  <c r="DE434" i="1"/>
  <c r="DE466" i="1"/>
  <c r="DF50" i="1"/>
  <c r="C50" i="1" s="1"/>
  <c r="DE488" i="1"/>
  <c r="DE125" i="1"/>
  <c r="DG134" i="1"/>
  <c r="D134" i="1" s="1"/>
  <c r="DE616" i="1"/>
  <c r="DE20" i="1"/>
  <c r="DE107" i="1"/>
  <c r="B107" i="1" s="1"/>
  <c r="DG247" i="1"/>
  <c r="D247" i="1" s="1"/>
  <c r="DG322" i="1"/>
  <c r="D322" i="1" s="1"/>
  <c r="DF486" i="1"/>
  <c r="C486" i="1" s="1"/>
  <c r="DF23" i="1"/>
  <c r="C23" i="1" s="1"/>
  <c r="DF17" i="1"/>
  <c r="C17" i="1" s="1"/>
  <c r="DE408" i="1"/>
  <c r="DE252" i="1"/>
  <c r="DE356" i="1"/>
  <c r="DI278" i="1"/>
  <c r="H220" i="10"/>
  <c r="CL464" i="1" s="1"/>
  <c r="H201" i="10"/>
  <c r="CL450" i="1" s="1"/>
  <c r="H180" i="10"/>
  <c r="CL375" i="1" s="1"/>
  <c r="H159" i="10"/>
  <c r="CL776" i="1" s="1"/>
  <c r="H96" i="10"/>
  <c r="CL778" i="1" s="1"/>
  <c r="H84" i="10"/>
  <c r="CL125" i="1" s="1"/>
  <c r="H77" i="10"/>
  <c r="CL650" i="1" s="1"/>
  <c r="H55" i="10"/>
  <c r="CL362" i="1" s="1"/>
  <c r="H8" i="10"/>
  <c r="CL221" i="1" s="1"/>
  <c r="H222" i="11"/>
  <c r="CG60" i="1" s="1"/>
  <c r="H211" i="11"/>
  <c r="CG673" i="1" s="1"/>
  <c r="H203" i="11"/>
  <c r="CG282" i="1" s="1"/>
  <c r="H183" i="11"/>
  <c r="CG478" i="1" s="1"/>
  <c r="H172" i="11"/>
  <c r="CG373" i="1" s="1"/>
  <c r="H166" i="11"/>
  <c r="CG239" i="1" s="1"/>
  <c r="H147" i="11"/>
  <c r="CG34" i="1" s="1"/>
  <c r="H126" i="11"/>
  <c r="CG304" i="1" s="1"/>
  <c r="H106" i="11"/>
  <c r="CG63" i="1" s="1"/>
  <c r="H74" i="11"/>
  <c r="CG455" i="1" s="1"/>
  <c r="H66" i="11"/>
  <c r="H50" i="11"/>
  <c r="CG409" i="1" s="1"/>
  <c r="H30" i="11"/>
  <c r="CG89" i="1" s="1"/>
  <c r="I245" i="12"/>
  <c r="CB40" i="1" s="1"/>
  <c r="I204" i="12"/>
  <c r="CB373" i="1" s="1"/>
  <c r="I197" i="12"/>
  <c r="CB151" i="1" s="1"/>
  <c r="I100" i="12"/>
  <c r="CB459" i="1" s="1"/>
  <c r="I81" i="12"/>
  <c r="I74" i="12"/>
  <c r="CB255" i="1" s="1"/>
  <c r="I68" i="12"/>
  <c r="CB51" i="1" s="1"/>
  <c r="I60" i="12"/>
  <c r="CB112" i="1" s="1"/>
  <c r="I49" i="12"/>
  <c r="CB46" i="1" s="1"/>
  <c r="I35" i="12"/>
  <c r="CB437" i="1" s="1"/>
  <c r="I6" i="12"/>
  <c r="CB78" i="1" s="1"/>
  <c r="I238" i="14"/>
  <c r="BL201" i="1" s="1"/>
  <c r="I214" i="14"/>
  <c r="BL79" i="1" s="1"/>
  <c r="I196" i="14"/>
  <c r="BL42" i="1" s="1"/>
  <c r="I157" i="14"/>
  <c r="BL314" i="1" s="1"/>
  <c r="I135" i="14"/>
  <c r="BL74" i="1" s="1"/>
  <c r="I72" i="14"/>
  <c r="BL385" i="1" s="1"/>
  <c r="I56" i="14"/>
  <c r="BL461" i="1" s="1"/>
  <c r="I33" i="14"/>
  <c r="BL255" i="1" s="1"/>
  <c r="I31" i="14"/>
  <c r="BL429" i="1" s="1"/>
  <c r="I9" i="14"/>
  <c r="BL252" i="1" s="1"/>
  <c r="I7" i="14"/>
  <c r="BL127" i="1" s="1"/>
  <c r="BH441" i="1"/>
  <c r="BL441" i="1"/>
  <c r="BK441" i="1"/>
  <c r="BJ441" i="1"/>
  <c r="BI441" i="1"/>
  <c r="BL807" i="1"/>
  <c r="BK789" i="1"/>
  <c r="BJ448" i="1"/>
  <c r="BI694" i="1"/>
  <c r="BH530" i="1"/>
  <c r="BL738" i="1"/>
  <c r="BK586" i="1"/>
  <c r="BJ438" i="1"/>
  <c r="BI206" i="1"/>
  <c r="BH204" i="1"/>
  <c r="BK807" i="1"/>
  <c r="BJ789" i="1"/>
  <c r="BI448" i="1"/>
  <c r="BH694" i="1"/>
  <c r="BL514" i="1"/>
  <c r="BK738" i="1"/>
  <c r="BJ586" i="1"/>
  <c r="BI438" i="1"/>
  <c r="BH206" i="1"/>
  <c r="BJ807" i="1"/>
  <c r="BI789" i="1"/>
  <c r="BH448" i="1"/>
  <c r="BL600" i="1"/>
  <c r="BK514" i="1"/>
  <c r="BJ738" i="1"/>
  <c r="BI586" i="1"/>
  <c r="BH438" i="1"/>
  <c r="BI807" i="1"/>
  <c r="BH789" i="1"/>
  <c r="BL519" i="1"/>
  <c r="BK600" i="1"/>
  <c r="BJ514" i="1"/>
  <c r="BI738" i="1"/>
  <c r="BH586" i="1"/>
  <c r="BH807" i="1"/>
  <c r="BL530" i="1"/>
  <c r="BK519" i="1"/>
  <c r="BJ600" i="1"/>
  <c r="BI514" i="1"/>
  <c r="BH738" i="1"/>
  <c r="BL204" i="1"/>
  <c r="BL694" i="1"/>
  <c r="BK530" i="1"/>
  <c r="BJ519" i="1"/>
  <c r="BI600" i="1"/>
  <c r="BH514" i="1"/>
  <c r="BL206" i="1"/>
  <c r="BL586" i="1"/>
  <c r="BK212" i="1"/>
  <c r="BJ567" i="1"/>
  <c r="BI558" i="1"/>
  <c r="BL438" i="1"/>
  <c r="BJ212" i="1"/>
  <c r="BI567" i="1"/>
  <c r="BH558" i="1"/>
  <c r="BL789" i="1"/>
  <c r="BK438" i="1"/>
  <c r="BK204" i="1"/>
  <c r="BI212" i="1"/>
  <c r="BH567" i="1"/>
  <c r="BL448" i="1"/>
  <c r="BK206" i="1"/>
  <c r="BJ204" i="1"/>
  <c r="BH212" i="1"/>
  <c r="BK448" i="1"/>
  <c r="BJ206" i="1"/>
  <c r="BI204" i="1"/>
  <c r="BK694" i="1"/>
  <c r="BL558" i="1"/>
  <c r="BJ694" i="1"/>
  <c r="BJ530" i="1"/>
  <c r="BI519" i="1"/>
  <c r="BH600" i="1"/>
  <c r="BL567" i="1"/>
  <c r="BK558" i="1"/>
  <c r="BI530" i="1"/>
  <c r="BH519" i="1"/>
  <c r="BL212" i="1"/>
  <c r="BK567" i="1"/>
  <c r="BJ558" i="1"/>
  <c r="DH402" i="1"/>
  <c r="DH247" i="1"/>
  <c r="DE50" i="1"/>
  <c r="DE539" i="1"/>
  <c r="DF705" i="1"/>
  <c r="C705" i="1" s="1"/>
  <c r="DE190" i="1"/>
  <c r="DE657" i="1"/>
  <c r="B657" i="1" s="1"/>
  <c r="DF215" i="1"/>
  <c r="DF616" i="1"/>
  <c r="DF614" i="1"/>
  <c r="C614" i="1" s="1"/>
  <c r="DF21" i="1"/>
  <c r="C21" i="1" s="1"/>
  <c r="DF646" i="1"/>
  <c r="DF337" i="1"/>
  <c r="DF202" i="1"/>
  <c r="C202" i="1" s="1"/>
  <c r="DG132" i="1"/>
  <c r="D132" i="1" s="1"/>
  <c r="DF53" i="1"/>
  <c r="J53" i="1" s="1"/>
  <c r="DF314" i="1"/>
  <c r="C314" i="1" s="1"/>
  <c r="DF401" i="1"/>
  <c r="DF362" i="1"/>
  <c r="C362" i="1" s="1"/>
  <c r="DH525" i="1"/>
  <c r="DH102" i="1"/>
  <c r="DE135" i="1"/>
  <c r="DF409" i="1"/>
  <c r="DF181" i="1"/>
  <c r="DF820" i="1"/>
  <c r="DE535" i="1"/>
  <c r="DF439" i="1"/>
  <c r="C439" i="1" s="1"/>
  <c r="DE677" i="1"/>
  <c r="DF804" i="1"/>
  <c r="C804" i="1" s="1"/>
  <c r="DE261" i="1"/>
  <c r="DF123" i="1"/>
  <c r="DH136" i="1"/>
  <c r="DG525" i="1"/>
  <c r="DG65" i="1"/>
  <c r="DE463" i="1"/>
  <c r="DE486" i="1"/>
  <c r="I486" i="1" s="1"/>
  <c r="DE337" i="1"/>
  <c r="B337" i="1" s="1"/>
  <c r="DE256" i="1"/>
  <c r="DF599" i="1"/>
  <c r="C599" i="1" s="1"/>
  <c r="DE295" i="1"/>
  <c r="DE338" i="1"/>
  <c r="B338" i="1" s="1"/>
  <c r="E338" i="1" s="1"/>
  <c r="DE165" i="1"/>
  <c r="DF741" i="1"/>
  <c r="DF408" i="1"/>
  <c r="DF647" i="1"/>
  <c r="DG118" i="1"/>
  <c r="D118" i="1" s="1"/>
  <c r="DE373" i="1"/>
  <c r="DE179" i="1"/>
  <c r="DE820" i="1"/>
  <c r="B820" i="1" s="1"/>
  <c r="E820" i="1" s="1"/>
  <c r="DE786" i="1"/>
  <c r="DE325" i="1"/>
  <c r="DE828" i="1"/>
  <c r="B828" i="1" s="1"/>
  <c r="E828" i="1" s="1"/>
  <c r="DG153" i="1"/>
  <c r="D153" i="1" s="1"/>
  <c r="DF79" i="1"/>
  <c r="DF770" i="1"/>
  <c r="C770" i="1" s="1"/>
  <c r="DE136" i="1"/>
  <c r="DE740" i="1"/>
  <c r="DL733" i="1"/>
  <c r="DH83" i="1"/>
  <c r="DH242" i="1"/>
  <c r="DH419" i="1"/>
  <c r="DH322" i="1"/>
  <c r="DH60" i="1"/>
  <c r="DH24" i="1"/>
  <c r="DF580" i="1"/>
  <c r="J580" i="1" s="1"/>
  <c r="DF249" i="1"/>
  <c r="DE315" i="1"/>
  <c r="DF325" i="1"/>
  <c r="DH521" i="1"/>
  <c r="DF150" i="1"/>
  <c r="C150" i="1" s="1"/>
  <c r="DE272" i="1"/>
  <c r="DE450" i="1"/>
  <c r="DF25" i="1"/>
  <c r="J25" i="1" s="1"/>
  <c r="DE187" i="1"/>
  <c r="DF239" i="1"/>
  <c r="DF56" i="1"/>
  <c r="DH266" i="1"/>
  <c r="DF231" i="1"/>
  <c r="C231" i="1" s="1"/>
  <c r="DE79" i="1"/>
  <c r="DG233" i="1"/>
  <c r="DF211" i="1"/>
  <c r="C211" i="1" s="1"/>
  <c r="DF147" i="1"/>
  <c r="DF371" i="1"/>
  <c r="DH498" i="1"/>
  <c r="DH5" i="1"/>
  <c r="DF209" i="1"/>
  <c r="C209" i="1" s="1"/>
  <c r="DH149" i="1"/>
  <c r="DF58" i="1"/>
  <c r="C58" i="1" s="1"/>
  <c r="DF327" i="1"/>
  <c r="C327" i="1" s="1"/>
  <c r="DF803" i="1"/>
  <c r="J803" i="1" s="1"/>
  <c r="DF322" i="1"/>
  <c r="C322" i="1" s="1"/>
  <c r="DF165" i="1"/>
  <c r="C165" i="1" s="1"/>
  <c r="DF605" i="1"/>
  <c r="C605" i="1" s="1"/>
  <c r="DE152" i="1"/>
  <c r="DF376" i="1"/>
  <c r="DF536" i="1"/>
  <c r="DE16" i="1"/>
  <c r="DE228" i="1"/>
  <c r="DG24" i="1"/>
  <c r="DE84" i="1"/>
  <c r="DF347" i="1"/>
  <c r="C347" i="1" s="1"/>
  <c r="DF406" i="1"/>
  <c r="DG341" i="1"/>
  <c r="DE159" i="1"/>
  <c r="DF323" i="1"/>
  <c r="C323" i="1" s="1"/>
  <c r="DF148" i="1"/>
  <c r="C148" i="1" s="1"/>
  <c r="DH207" i="1"/>
  <c r="DF320" i="1"/>
  <c r="DF410" i="1"/>
  <c r="C410" i="1" s="1"/>
  <c r="DG116" i="1"/>
  <c r="D116" i="1" s="1"/>
  <c r="DE73" i="1"/>
  <c r="DE40" i="1"/>
  <c r="DE307" i="1"/>
  <c r="DE258" i="1"/>
  <c r="B258" i="1" s="1"/>
  <c r="E258" i="1" s="1"/>
  <c r="DE541" i="1"/>
  <c r="DE540" i="1"/>
  <c r="DE379" i="1"/>
  <c r="DH233" i="1"/>
  <c r="DE705" i="1"/>
  <c r="DE609" i="1"/>
  <c r="DE494" i="1"/>
  <c r="DL189" i="1"/>
  <c r="DL365" i="1"/>
  <c r="H213" i="10"/>
  <c r="CL316" i="1" s="1"/>
  <c r="H199" i="10"/>
  <c r="CL681" i="1" s="1"/>
  <c r="H137" i="10"/>
  <c r="CL412" i="1" s="1"/>
  <c r="H130" i="10"/>
  <c r="CL401" i="1" s="1"/>
  <c r="H112" i="10"/>
  <c r="CL341" i="1" s="1"/>
  <c r="H89" i="10"/>
  <c r="CL305" i="1" s="1"/>
  <c r="H6" i="10"/>
  <c r="CL19" i="1" s="1"/>
  <c r="H194" i="11"/>
  <c r="CG151" i="1" s="1"/>
  <c r="H111" i="11"/>
  <c r="CG635" i="1" s="1"/>
  <c r="H82" i="11"/>
  <c r="CG84" i="1" s="1"/>
  <c r="H64" i="11"/>
  <c r="CG25" i="1" s="1"/>
  <c r="H37" i="11"/>
  <c r="CG378" i="1" s="1"/>
  <c r="H18" i="11"/>
  <c r="CG309" i="1" s="1"/>
  <c r="H14" i="11"/>
  <c r="H7" i="11"/>
  <c r="CG18" i="1" s="1"/>
  <c r="I239" i="12"/>
  <c r="CB15" i="1" s="1"/>
  <c r="I216" i="12"/>
  <c r="CB25" i="1" s="1"/>
  <c r="I175" i="12"/>
  <c r="CB128" i="1" s="1"/>
  <c r="I162" i="12"/>
  <c r="CB776" i="1" s="1"/>
  <c r="I153" i="12"/>
  <c r="CB127" i="1" s="1"/>
  <c r="I143" i="12"/>
  <c r="CB802" i="1" s="1"/>
  <c r="I134" i="12"/>
  <c r="CB185" i="1" s="1"/>
  <c r="I121" i="12"/>
  <c r="CB553" i="1" s="1"/>
  <c r="I94" i="12"/>
  <c r="CB398" i="1" s="1"/>
  <c r="I77" i="12"/>
  <c r="CB525" i="1" s="1"/>
  <c r="I31" i="12"/>
  <c r="CB251" i="1" s="1"/>
  <c r="I15" i="12"/>
  <c r="CB464" i="1" s="1"/>
  <c r="I203" i="14"/>
  <c r="BL309" i="1" s="1"/>
  <c r="I184" i="14"/>
  <c r="BL681" i="1" s="1"/>
  <c r="I133" i="14"/>
  <c r="BL228" i="1" s="1"/>
  <c r="I75" i="14"/>
  <c r="BL371" i="1" s="1"/>
  <c r="I36" i="14"/>
  <c r="BL184" i="1" s="1"/>
  <c r="I18" i="14"/>
  <c r="BX78" i="1"/>
  <c r="CG441" i="1"/>
  <c r="CF441" i="1"/>
  <c r="CE441" i="1"/>
  <c r="CD441" i="1"/>
  <c r="CC441" i="1"/>
  <c r="CE807" i="1"/>
  <c r="CD789" i="1"/>
  <c r="CC448" i="1"/>
  <c r="CG600" i="1"/>
  <c r="CF514" i="1"/>
  <c r="CE738" i="1"/>
  <c r="CD586" i="1"/>
  <c r="CC438" i="1"/>
  <c r="CD807" i="1"/>
  <c r="CC789" i="1"/>
  <c r="CG519" i="1"/>
  <c r="CF600" i="1"/>
  <c r="CE514" i="1"/>
  <c r="CD738" i="1"/>
  <c r="CC586" i="1"/>
  <c r="CC807" i="1"/>
  <c r="CG530" i="1"/>
  <c r="CF519" i="1"/>
  <c r="CE600" i="1"/>
  <c r="CD514" i="1"/>
  <c r="CC738" i="1"/>
  <c r="CG694" i="1"/>
  <c r="CF530" i="1"/>
  <c r="CE519" i="1"/>
  <c r="CD600" i="1"/>
  <c r="CC514" i="1"/>
  <c r="CG206" i="1"/>
  <c r="CG448" i="1"/>
  <c r="CF694" i="1"/>
  <c r="CE530" i="1"/>
  <c r="CD519" i="1"/>
  <c r="CC600" i="1"/>
  <c r="CG438" i="1"/>
  <c r="CF206" i="1"/>
  <c r="CE204" i="1"/>
  <c r="CG789" i="1"/>
  <c r="CF448" i="1"/>
  <c r="CE694" i="1"/>
  <c r="CD530" i="1"/>
  <c r="CC519" i="1"/>
  <c r="CG586" i="1"/>
  <c r="CF438" i="1"/>
  <c r="CE206" i="1"/>
  <c r="CD204" i="1"/>
  <c r="CE789" i="1"/>
  <c r="CD438" i="1"/>
  <c r="CD212" i="1"/>
  <c r="CC567" i="1"/>
  <c r="CE448" i="1"/>
  <c r="CD206" i="1"/>
  <c r="CC212" i="1"/>
  <c r="CD448" i="1"/>
  <c r="CC206" i="1"/>
  <c r="CD694" i="1"/>
  <c r="CG514" i="1"/>
  <c r="CG738" i="1"/>
  <c r="CG558" i="1"/>
  <c r="CC694" i="1"/>
  <c r="CC530" i="1"/>
  <c r="CF738" i="1"/>
  <c r="CG204" i="1"/>
  <c r="CG567" i="1"/>
  <c r="CF558" i="1"/>
  <c r="CG807" i="1"/>
  <c r="CF586" i="1"/>
  <c r="CF204" i="1"/>
  <c r="CG212" i="1"/>
  <c r="CF567" i="1"/>
  <c r="CE558" i="1"/>
  <c r="CF807" i="1"/>
  <c r="CE586" i="1"/>
  <c r="CC204" i="1"/>
  <c r="CF212" i="1"/>
  <c r="CE567" i="1"/>
  <c r="CD558" i="1"/>
  <c r="CF789" i="1"/>
  <c r="CE438" i="1"/>
  <c r="CE212" i="1"/>
  <c r="CD567" i="1"/>
  <c r="CC558" i="1"/>
  <c r="CF3" i="1"/>
  <c r="D3" i="1" s="1"/>
  <c r="DH401" i="1"/>
  <c r="DH580" i="1"/>
  <c r="DH385" i="1"/>
  <c r="DH128" i="1"/>
  <c r="DE743" i="1"/>
  <c r="DE721" i="1"/>
  <c r="DF511" i="1"/>
  <c r="DF655" i="1"/>
  <c r="C655" i="1" s="1"/>
  <c r="DE96" i="1"/>
  <c r="DG358" i="1"/>
  <c r="D358" i="1" s="1"/>
  <c r="DH237" i="1"/>
  <c r="DF716" i="1"/>
  <c r="C716" i="1" s="1"/>
  <c r="DF305" i="1"/>
  <c r="C305" i="1" s="1"/>
  <c r="DF397" i="1"/>
  <c r="DG130" i="1"/>
  <c r="D130" i="1" s="1"/>
  <c r="DF368" i="1"/>
  <c r="C368" i="1" s="1"/>
  <c r="DF86" i="1"/>
  <c r="C86" i="1" s="1"/>
  <c r="DE43" i="1"/>
  <c r="DH59" i="1"/>
  <c r="DF35" i="1"/>
  <c r="C35" i="1" s="1"/>
  <c r="DF437" i="1"/>
  <c r="C437" i="1" s="1"/>
  <c r="DF370" i="1"/>
  <c r="DF158" i="1"/>
  <c r="DH490" i="1"/>
  <c r="DH187" i="1"/>
  <c r="DE326" i="1"/>
  <c r="I326" i="1" s="1"/>
  <c r="L326" i="1" s="1"/>
  <c r="DE779" i="1"/>
  <c r="DH139" i="1"/>
  <c r="DE686" i="1"/>
  <c r="DH565" i="1"/>
  <c r="DE619" i="1"/>
  <c r="DF434" i="1"/>
  <c r="DF560" i="1"/>
  <c r="DE167" i="1"/>
  <c r="DF271" i="1"/>
  <c r="DE23" i="1"/>
  <c r="B23" i="1" s="1"/>
  <c r="DE401" i="1"/>
  <c r="DE632" i="1"/>
  <c r="DE764" i="1"/>
  <c r="DF94" i="1"/>
  <c r="C94" i="1" s="1"/>
  <c r="DF507" i="1"/>
  <c r="DF241" i="1"/>
  <c r="C241" i="1" s="1"/>
  <c r="DE419" i="1"/>
  <c r="DH684" i="1"/>
  <c r="DF712" i="1"/>
  <c r="DF493" i="1"/>
  <c r="C493" i="1" s="1"/>
  <c r="DE395" i="1"/>
  <c r="DE88" i="1"/>
  <c r="DE397" i="1"/>
  <c r="DE662" i="1"/>
  <c r="B662" i="1" s="1"/>
  <c r="DE799" i="1"/>
  <c r="DE225" i="1"/>
  <c r="B225" i="1" s="1"/>
  <c r="DG565" i="1"/>
  <c r="D565" i="1" s="1"/>
  <c r="DG261" i="1"/>
  <c r="D261" i="1" s="1"/>
  <c r="DE105" i="1"/>
  <c r="DF283" i="1"/>
  <c r="DF381" i="1"/>
  <c r="C381" i="1" s="1"/>
  <c r="DE12" i="1"/>
  <c r="B12" i="1" s="1"/>
  <c r="DF793" i="1"/>
  <c r="DG273" i="1"/>
  <c r="D273" i="1" s="1"/>
  <c r="DE496" i="1"/>
  <c r="DK687" i="1"/>
  <c r="D687" i="1" s="1"/>
  <c r="DI413" i="1"/>
  <c r="H236" i="10"/>
  <c r="CL303" i="1" s="1"/>
  <c r="H230" i="10"/>
  <c r="CL263" i="1" s="1"/>
  <c r="H218" i="10"/>
  <c r="CL413" i="1" s="1"/>
  <c r="H179" i="10"/>
  <c r="CL621" i="1" s="1"/>
  <c r="H160" i="10"/>
  <c r="CL478" i="1" s="1"/>
  <c r="G162" i="10"/>
  <c r="H132" i="10"/>
  <c r="CL384" i="1" s="1"/>
  <c r="H119" i="10"/>
  <c r="CL516" i="1" s="1"/>
  <c r="H106" i="10"/>
  <c r="CL181" i="1" s="1"/>
  <c r="H56" i="10"/>
  <c r="CL349" i="1" s="1"/>
  <c r="H25" i="10"/>
  <c r="CL58" i="1" s="1"/>
  <c r="H221" i="11"/>
  <c r="CG125" i="1" s="1"/>
  <c r="H212" i="11"/>
  <c r="CG75" i="1" s="1"/>
  <c r="H180" i="11"/>
  <c r="CG41" i="1" s="1"/>
  <c r="H171" i="11"/>
  <c r="CG412" i="1" s="1"/>
  <c r="H144" i="11"/>
  <c r="CG401" i="1" s="1"/>
  <c r="H130" i="11"/>
  <c r="CG396" i="1" s="1"/>
  <c r="H114" i="11"/>
  <c r="CG175" i="1" s="1"/>
  <c r="H105" i="11"/>
  <c r="CG48" i="1" s="1"/>
  <c r="H75" i="11"/>
  <c r="CG372" i="1" s="1"/>
  <c r="H51" i="11"/>
  <c r="CG256" i="1" s="1"/>
  <c r="H45" i="11"/>
  <c r="CG78" i="1" s="1"/>
  <c r="H31" i="11"/>
  <c r="CG362" i="1" s="1"/>
  <c r="I242" i="12"/>
  <c r="CB182" i="1" s="1"/>
  <c r="I198" i="12"/>
  <c r="CB104" i="1" s="1"/>
  <c r="I156" i="12"/>
  <c r="CB234" i="1" s="1"/>
  <c r="I115" i="12"/>
  <c r="CB24" i="1" s="1"/>
  <c r="I88" i="12"/>
  <c r="CB4" i="1" s="1"/>
  <c r="I73" i="12"/>
  <c r="CB304" i="1" s="1"/>
  <c r="I36" i="12"/>
  <c r="CB621" i="1" s="1"/>
  <c r="I27" i="12"/>
  <c r="CB201" i="1" s="1"/>
  <c r="I9" i="12"/>
  <c r="CB426" i="1" s="1"/>
  <c r="I250" i="14"/>
  <c r="I219" i="14"/>
  <c r="BL57" i="1" s="1"/>
  <c r="I206" i="14"/>
  <c r="I197" i="14"/>
  <c r="BL175" i="1" s="1"/>
  <c r="I182" i="14"/>
  <c r="BL407" i="1" s="1"/>
  <c r="I156" i="14"/>
  <c r="BL233" i="1" s="1"/>
  <c r="I51" i="14"/>
  <c r="BL132" i="1" s="1"/>
  <c r="I47" i="14"/>
  <c r="BL8" i="1" s="1"/>
  <c r="CF799" i="1"/>
  <c r="D799" i="1" s="1"/>
  <c r="CL441" i="1"/>
  <c r="CK441" i="1"/>
  <c r="CJ441" i="1"/>
  <c r="CH441" i="1"/>
  <c r="CI441" i="1"/>
  <c r="CL789" i="1"/>
  <c r="CK448" i="1"/>
  <c r="CJ694" i="1"/>
  <c r="CI530" i="1"/>
  <c r="CH519" i="1"/>
  <c r="CL586" i="1"/>
  <c r="CK438" i="1"/>
  <c r="CJ206" i="1"/>
  <c r="CI204" i="1"/>
  <c r="CL807" i="1"/>
  <c r="CK789" i="1"/>
  <c r="CJ448" i="1"/>
  <c r="CI694" i="1"/>
  <c r="CH530" i="1"/>
  <c r="CL738" i="1"/>
  <c r="CK586" i="1"/>
  <c r="CJ438" i="1"/>
  <c r="CI206" i="1"/>
  <c r="CH204" i="1"/>
  <c r="CK807" i="1"/>
  <c r="CJ789" i="1"/>
  <c r="CI448" i="1"/>
  <c r="CH694" i="1"/>
  <c r="CL514" i="1"/>
  <c r="CK738" i="1"/>
  <c r="CJ586" i="1"/>
  <c r="CI438" i="1"/>
  <c r="CH206" i="1"/>
  <c r="CJ807" i="1"/>
  <c r="CI789" i="1"/>
  <c r="CH448" i="1"/>
  <c r="CL600" i="1"/>
  <c r="CK514" i="1"/>
  <c r="CJ738" i="1"/>
  <c r="CI586" i="1"/>
  <c r="CH438" i="1"/>
  <c r="CI807" i="1"/>
  <c r="CH789" i="1"/>
  <c r="CL519" i="1"/>
  <c r="CK600" i="1"/>
  <c r="CJ514" i="1"/>
  <c r="CI738" i="1"/>
  <c r="CH586" i="1"/>
  <c r="CH807" i="1"/>
  <c r="CL530" i="1"/>
  <c r="CK519" i="1"/>
  <c r="CJ600" i="1"/>
  <c r="CI514" i="1"/>
  <c r="CH738" i="1"/>
  <c r="CL204" i="1"/>
  <c r="CL448" i="1"/>
  <c r="CK206" i="1"/>
  <c r="CL212" i="1"/>
  <c r="CK567" i="1"/>
  <c r="CJ558" i="1"/>
  <c r="CL694" i="1"/>
  <c r="CK212" i="1"/>
  <c r="CJ567" i="1"/>
  <c r="CI558" i="1"/>
  <c r="CK694" i="1"/>
  <c r="CK530" i="1"/>
  <c r="CJ519" i="1"/>
  <c r="CI600" i="1"/>
  <c r="CH514" i="1"/>
  <c r="CK204" i="1"/>
  <c r="CJ212" i="1"/>
  <c r="CI567" i="1"/>
  <c r="CH558" i="1"/>
  <c r="CJ530" i="1"/>
  <c r="CI519" i="1"/>
  <c r="CH600" i="1"/>
  <c r="CJ204" i="1"/>
  <c r="CI212" i="1"/>
  <c r="CH567" i="1"/>
  <c r="CH212" i="1"/>
  <c r="CL438" i="1"/>
  <c r="CL558" i="1"/>
  <c r="CL206" i="1"/>
  <c r="CL567" i="1"/>
  <c r="CK558" i="1"/>
  <c r="DH379" i="1"/>
  <c r="DH3" i="1"/>
  <c r="DH48" i="1"/>
  <c r="DF440" i="1"/>
  <c r="J440" i="1" s="1"/>
  <c r="DF95" i="1"/>
  <c r="C95" i="1" s="1"/>
  <c r="DE741" i="1"/>
  <c r="DF107" i="1"/>
  <c r="DF393" i="1"/>
  <c r="DH543" i="1"/>
  <c r="DG374" i="1"/>
  <c r="D374" i="1" s="1"/>
  <c r="DE384" i="1"/>
  <c r="DF464" i="1"/>
  <c r="C464" i="1" s="1"/>
  <c r="DE700" i="1"/>
  <c r="DF571" i="1"/>
  <c r="DE498" i="1"/>
  <c r="DF385" i="1"/>
  <c r="C385" i="1" s="1"/>
  <c r="DF378" i="1"/>
  <c r="C378" i="1" s="1"/>
  <c r="DE429" i="1"/>
  <c r="DE7" i="1"/>
  <c r="DF68" i="1"/>
  <c r="C68" i="1" s="1"/>
  <c r="DF48" i="1"/>
  <c r="C48" i="1" s="1"/>
  <c r="DE3" i="1"/>
  <c r="DH118" i="1"/>
  <c r="DH374" i="1"/>
  <c r="DE169" i="1"/>
  <c r="DG198" i="1"/>
  <c r="D198" i="1" s="1"/>
  <c r="DG241" i="1"/>
  <c r="D241" i="1" s="1"/>
  <c r="DF295" i="1"/>
  <c r="C295" i="1" s="1"/>
  <c r="DE143" i="1"/>
  <c r="DF339" i="1"/>
  <c r="C339" i="1" s="1"/>
  <c r="DE298" i="1"/>
  <c r="DF292" i="1"/>
  <c r="DF120" i="1"/>
  <c r="C120" i="1" s="1"/>
  <c r="DE247" i="1"/>
  <c r="DF146" i="1"/>
  <c r="DE370" i="1"/>
  <c r="DE501" i="1"/>
  <c r="DE176" i="1"/>
  <c r="DE202" i="1"/>
  <c r="DE407" i="1"/>
  <c r="B407" i="1" s="1"/>
  <c r="E407" i="1" s="1"/>
  <c r="DF387" i="1"/>
  <c r="C387" i="1" s="1"/>
  <c r="DE688" i="1"/>
  <c r="DE803" i="1"/>
  <c r="DE47" i="1"/>
  <c r="DE178" i="1"/>
  <c r="I178" i="1" s="1"/>
  <c r="DF685" i="1"/>
  <c r="DF659" i="1"/>
  <c r="C659" i="1" s="1"/>
  <c r="DE396" i="1"/>
  <c r="DE282" i="1"/>
  <c r="B282" i="1" s="1"/>
  <c r="E282" i="1" s="1"/>
  <c r="DE342" i="1"/>
  <c r="DE634" i="1"/>
  <c r="DE329" i="1"/>
  <c r="DG47" i="1"/>
  <c r="D47" i="1" s="1"/>
  <c r="DE518" i="1"/>
  <c r="DF698" i="1"/>
  <c r="DE151" i="1"/>
  <c r="B151" i="1" s="1"/>
  <c r="DF582" i="1"/>
  <c r="DF29" i="1"/>
  <c r="C29" i="1" s="1"/>
  <c r="DE658" i="1"/>
  <c r="DF63" i="1"/>
  <c r="DF812" i="1"/>
  <c r="DK673" i="1"/>
  <c r="D673" i="1" s="1"/>
  <c r="DI75" i="1"/>
  <c r="H241" i="10"/>
  <c r="CL228" i="1" s="1"/>
  <c r="H212" i="10"/>
  <c r="CL239" i="1" s="1"/>
  <c r="E202" i="10"/>
  <c r="H153" i="10"/>
  <c r="CL368" i="1" s="1"/>
  <c r="H147" i="10"/>
  <c r="CL21" i="1" s="1"/>
  <c r="H109" i="10"/>
  <c r="CL59" i="1" s="1"/>
  <c r="H68" i="10"/>
  <c r="CL53" i="1" s="1"/>
  <c r="H33" i="10"/>
  <c r="CL198" i="1" s="1"/>
  <c r="H3" i="10"/>
  <c r="CL4" i="1" s="1"/>
  <c r="H224" i="11"/>
  <c r="CG10" i="1" s="1"/>
  <c r="H193" i="11"/>
  <c r="CG387" i="1" s="1"/>
  <c r="H83" i="11"/>
  <c r="CG42" i="1" s="1"/>
  <c r="H76" i="11"/>
  <c r="H10" i="11"/>
  <c r="I152" i="12"/>
  <c r="CB176" i="1" s="1"/>
  <c r="I131" i="12"/>
  <c r="CB53" i="1" s="1"/>
  <c r="I120" i="12"/>
  <c r="CB452" i="1" s="1"/>
  <c r="I76" i="12"/>
  <c r="CB507" i="1" s="1"/>
  <c r="I30" i="12"/>
  <c r="CB17" i="1" s="1"/>
  <c r="I240" i="14"/>
  <c r="BL397" i="1" s="1"/>
  <c r="I115" i="14"/>
  <c r="BL304" i="1" s="1"/>
  <c r="I74" i="14"/>
  <c r="BL646" i="1" s="1"/>
  <c r="I35" i="14"/>
  <c r="BL73" i="1" s="1"/>
  <c r="DH18" i="1"/>
  <c r="DH26" i="1"/>
  <c r="DH426" i="1"/>
  <c r="DE672" i="1"/>
  <c r="DE533" i="1"/>
  <c r="DF518" i="1"/>
  <c r="DF411" i="1"/>
  <c r="DE594" i="1"/>
  <c r="DF684" i="1"/>
  <c r="J684" i="1" s="1"/>
  <c r="DF389" i="1"/>
  <c r="C389" i="1" s="1"/>
  <c r="DF570" i="1"/>
  <c r="DF89" i="1"/>
  <c r="C89" i="1" s="1"/>
  <c r="DE667" i="1"/>
  <c r="DF116" i="1"/>
  <c r="DH347" i="1"/>
  <c r="DF316" i="1"/>
  <c r="C316" i="1" s="1"/>
  <c r="DE19" i="1"/>
  <c r="DF349" i="1"/>
  <c r="C349" i="1" s="1"/>
  <c r="DF137" i="1"/>
  <c r="C137" i="1" s="1"/>
  <c r="DF229" i="1"/>
  <c r="C229" i="1" s="1"/>
  <c r="DE475" i="1"/>
  <c r="DE255" i="1"/>
  <c r="DF273" i="1"/>
  <c r="DE784" i="1"/>
  <c r="DG436" i="1"/>
  <c r="DF159" i="1"/>
  <c r="DG404" i="1"/>
  <c r="D404" i="1" s="1"/>
  <c r="DE490" i="1"/>
  <c r="DE52" i="1"/>
  <c r="DF548" i="1"/>
  <c r="DF663" i="1"/>
  <c r="DE728" i="1"/>
  <c r="DE127" i="1"/>
  <c r="DE381" i="1"/>
  <c r="DE229" i="1"/>
  <c r="DG349" i="1"/>
  <c r="D349" i="1" s="1"/>
  <c r="DE316" i="1"/>
  <c r="DF12" i="1"/>
  <c r="DF198" i="1"/>
  <c r="C198" i="1" s="1"/>
  <c r="DF821" i="1"/>
  <c r="C821" i="1" s="1"/>
  <c r="DE639" i="1"/>
  <c r="DF454" i="1"/>
  <c r="DF235" i="1"/>
  <c r="C235" i="1" s="1"/>
  <c r="DF743" i="1"/>
  <c r="DE27" i="1"/>
  <c r="DE701" i="1"/>
  <c r="B701" i="1" s="1"/>
  <c r="E701" i="1" s="1"/>
  <c r="DE770" i="1"/>
  <c r="DE177" i="1"/>
  <c r="DE654" i="1"/>
  <c r="DE394" i="1"/>
  <c r="DE756" i="1"/>
  <c r="DF746" i="1"/>
  <c r="DF184" i="1"/>
  <c r="DF512" i="1"/>
  <c r="C512" i="1" s="1"/>
  <c r="DE614" i="1"/>
  <c r="DF692" i="1"/>
  <c r="DH43" i="1"/>
  <c r="DG67" i="1"/>
  <c r="D67" i="1" s="1"/>
  <c r="DK158" i="1"/>
  <c r="D158" i="1" s="1"/>
  <c r="DL751" i="1"/>
  <c r="DH41" i="1"/>
  <c r="DH307" i="1"/>
  <c r="DH35" i="1"/>
  <c r="DH358" i="1"/>
  <c r="DH486" i="1"/>
  <c r="DH132" i="1"/>
  <c r="CV441" i="1"/>
  <c r="CU441" i="1"/>
  <c r="CT441" i="1"/>
  <c r="CS441" i="1"/>
  <c r="CR441" i="1"/>
  <c r="CU807" i="1"/>
  <c r="CT789" i="1"/>
  <c r="CS448" i="1"/>
  <c r="CR694" i="1"/>
  <c r="CV514" i="1"/>
  <c r="CU738" i="1"/>
  <c r="CT586" i="1"/>
  <c r="CS438" i="1"/>
  <c r="CR206" i="1"/>
  <c r="CT807" i="1"/>
  <c r="CS789" i="1"/>
  <c r="CR448" i="1"/>
  <c r="CV600" i="1"/>
  <c r="CU514" i="1"/>
  <c r="CT738" i="1"/>
  <c r="CS586" i="1"/>
  <c r="CR438" i="1"/>
  <c r="CS807" i="1"/>
  <c r="CR789" i="1"/>
  <c r="CV519" i="1"/>
  <c r="CU600" i="1"/>
  <c r="CT514" i="1"/>
  <c r="CS738" i="1"/>
  <c r="CR586" i="1"/>
  <c r="CR807" i="1"/>
  <c r="CV530" i="1"/>
  <c r="CU519" i="1"/>
  <c r="CT600" i="1"/>
  <c r="CS514" i="1"/>
  <c r="CR738" i="1"/>
  <c r="CV204" i="1"/>
  <c r="CV694" i="1"/>
  <c r="CU530" i="1"/>
  <c r="CT519" i="1"/>
  <c r="CS600" i="1"/>
  <c r="CR514" i="1"/>
  <c r="CV206" i="1"/>
  <c r="CU204" i="1"/>
  <c r="CV448" i="1"/>
  <c r="CU694" i="1"/>
  <c r="CT530" i="1"/>
  <c r="CS519" i="1"/>
  <c r="CR600" i="1"/>
  <c r="CV438" i="1"/>
  <c r="CU206" i="1"/>
  <c r="CT204" i="1"/>
  <c r="CS694" i="1"/>
  <c r="CS530" i="1"/>
  <c r="CR519" i="1"/>
  <c r="CV738" i="1"/>
  <c r="CT212" i="1"/>
  <c r="CS567" i="1"/>
  <c r="CR558" i="1"/>
  <c r="CR530" i="1"/>
  <c r="CV586" i="1"/>
  <c r="CS212" i="1"/>
  <c r="CR567" i="1"/>
  <c r="CV807" i="1"/>
  <c r="CU586" i="1"/>
  <c r="CR212" i="1"/>
  <c r="CV789" i="1"/>
  <c r="CU438" i="1"/>
  <c r="CU789" i="1"/>
  <c r="CT438" i="1"/>
  <c r="CV558" i="1"/>
  <c r="CU448" i="1"/>
  <c r="CT206" i="1"/>
  <c r="CV567" i="1"/>
  <c r="CU558" i="1"/>
  <c r="CT448" i="1"/>
  <c r="CS206" i="1"/>
  <c r="CS204" i="1"/>
  <c r="CV212" i="1"/>
  <c r="CU567" i="1"/>
  <c r="CT558" i="1"/>
  <c r="CT694" i="1"/>
  <c r="CR204" i="1"/>
  <c r="CU212" i="1"/>
  <c r="CT567" i="1"/>
  <c r="CS558" i="1"/>
  <c r="DH49" i="1"/>
  <c r="CS404" i="1"/>
  <c r="M3" i="6"/>
  <c r="DD34" i="1" s="1"/>
  <c r="M8" i="6"/>
  <c r="DD48" i="1" s="1"/>
  <c r="M16" i="6"/>
  <c r="DD552" i="1" s="1"/>
  <c r="M26" i="6"/>
  <c r="DD23" i="1" s="1"/>
  <c r="M34" i="6"/>
  <c r="DD254" i="1" s="1"/>
  <c r="M44" i="6"/>
  <c r="DD391" i="1" s="1"/>
  <c r="M54" i="6"/>
  <c r="DD141" i="1" s="1"/>
  <c r="M74" i="6"/>
  <c r="DD372" i="1" s="1"/>
  <c r="M24" i="5"/>
  <c r="DH67" i="1" s="1"/>
  <c r="DH601" i="1"/>
  <c r="M98" i="5"/>
  <c r="DH274" i="1" s="1"/>
  <c r="DH19" i="1"/>
  <c r="DG14" i="1"/>
  <c r="M96" i="5"/>
  <c r="DH329" i="1" s="1"/>
  <c r="DH767" i="1"/>
  <c r="CN106" i="1"/>
  <c r="CM740" i="1"/>
  <c r="M6" i="6"/>
  <c r="DD316" i="1" s="1"/>
  <c r="M14" i="6"/>
  <c r="DD368" i="1" s="1"/>
  <c r="M24" i="6"/>
  <c r="DD132" i="1" s="1"/>
  <c r="M32" i="6"/>
  <c r="DD767" i="1" s="1"/>
  <c r="M42" i="6"/>
  <c r="DD59" i="1" s="1"/>
  <c r="M50" i="6"/>
  <c r="DD322" i="1" s="1"/>
  <c r="DE327" i="1"/>
  <c r="DH455" i="1"/>
  <c r="DH420" i="1"/>
  <c r="DD565" i="1"/>
  <c r="DD441" i="1"/>
  <c r="DC441" i="1"/>
  <c r="DB441" i="1"/>
  <c r="DA441" i="1"/>
  <c r="DC807" i="1"/>
  <c r="DB789" i="1"/>
  <c r="DA448" i="1"/>
  <c r="DD514" i="1"/>
  <c r="DC738" i="1"/>
  <c r="DB586" i="1"/>
  <c r="DA438" i="1"/>
  <c r="DB807" i="1"/>
  <c r="DA789" i="1"/>
  <c r="DD600" i="1"/>
  <c r="DC514" i="1"/>
  <c r="DB738" i="1"/>
  <c r="DA586" i="1"/>
  <c r="DA807" i="1"/>
  <c r="DD519" i="1"/>
  <c r="DC600" i="1"/>
  <c r="DB514" i="1"/>
  <c r="DA738" i="1"/>
  <c r="DD530" i="1"/>
  <c r="DC519" i="1"/>
  <c r="DB600" i="1"/>
  <c r="DA514" i="1"/>
  <c r="DD204" i="1"/>
  <c r="DD694" i="1"/>
  <c r="DC530" i="1"/>
  <c r="DB519" i="1"/>
  <c r="DA600" i="1"/>
  <c r="DD206" i="1"/>
  <c r="DC204" i="1"/>
  <c r="DD448" i="1"/>
  <c r="DC694" i="1"/>
  <c r="DB530" i="1"/>
  <c r="DA519" i="1"/>
  <c r="DD438" i="1"/>
  <c r="DC206" i="1"/>
  <c r="DB204" i="1"/>
  <c r="DB448" i="1"/>
  <c r="DA206" i="1"/>
  <c r="DB212" i="1"/>
  <c r="DA567" i="1"/>
  <c r="DB694" i="1"/>
  <c r="DA204" i="1"/>
  <c r="DA212" i="1"/>
  <c r="DA694" i="1"/>
  <c r="DA530" i="1"/>
  <c r="DD738" i="1"/>
  <c r="DD586" i="1"/>
  <c r="DC586" i="1"/>
  <c r="DD558" i="1"/>
  <c r="DD807" i="1"/>
  <c r="DD789" i="1"/>
  <c r="DC438" i="1"/>
  <c r="DD567" i="1"/>
  <c r="DC558" i="1"/>
  <c r="DC789" i="1"/>
  <c r="DB438" i="1"/>
  <c r="DD212" i="1"/>
  <c r="DC567" i="1"/>
  <c r="DB558" i="1"/>
  <c r="DC448" i="1"/>
  <c r="DB206" i="1"/>
  <c r="DC212" i="1"/>
  <c r="DB567" i="1"/>
  <c r="DA558" i="1"/>
  <c r="DA740" i="1"/>
  <c r="DH670" i="1"/>
  <c r="M10" i="6"/>
  <c r="DD102" i="1" s="1"/>
  <c r="M18" i="6"/>
  <c r="DD752" i="1" s="1"/>
  <c r="M28" i="6"/>
  <c r="DD439" i="1" s="1"/>
  <c r="M38" i="6"/>
  <c r="DD12" i="1" s="1"/>
  <c r="M46" i="6"/>
  <c r="DD186" i="1" s="1"/>
  <c r="DD684" i="1"/>
  <c r="M176" i="6"/>
  <c r="DD60" i="1" s="1"/>
  <c r="DC740" i="1"/>
  <c r="M68" i="6"/>
  <c r="DD304" i="1" s="1"/>
  <c r="DD61" i="1"/>
  <c r="M199" i="6"/>
  <c r="DD658" i="1" s="1"/>
  <c r="DE522" i="1"/>
  <c r="B522" i="1" s="1"/>
  <c r="E522" i="1" s="1"/>
  <c r="DG141" i="1"/>
  <c r="D141" i="1" s="1"/>
  <c r="M27" i="5"/>
  <c r="DH339" i="1" s="1"/>
  <c r="M134" i="5"/>
  <c r="DH349" i="1" s="1"/>
  <c r="M167" i="5"/>
  <c r="DH176" i="1" s="1"/>
  <c r="M171" i="5"/>
  <c r="DH318" i="1" s="1"/>
  <c r="DJ729" i="1"/>
  <c r="DL441" i="1"/>
  <c r="DK441" i="1"/>
  <c r="DJ441" i="1"/>
  <c r="DI441" i="1"/>
  <c r="DK807" i="1"/>
  <c r="DJ789" i="1"/>
  <c r="DI448" i="1"/>
  <c r="DL514" i="1"/>
  <c r="DK738" i="1"/>
  <c r="DJ586" i="1"/>
  <c r="DI438" i="1"/>
  <c r="DJ807" i="1"/>
  <c r="DI789" i="1"/>
  <c r="DL600" i="1"/>
  <c r="DK514" i="1"/>
  <c r="DJ738" i="1"/>
  <c r="DI586" i="1"/>
  <c r="DI807" i="1"/>
  <c r="DL519" i="1"/>
  <c r="DK600" i="1"/>
  <c r="DJ514" i="1"/>
  <c r="DI738" i="1"/>
  <c r="DL530" i="1"/>
  <c r="DK519" i="1"/>
  <c r="DJ600" i="1"/>
  <c r="DI514" i="1"/>
  <c r="DL204" i="1"/>
  <c r="DL694" i="1"/>
  <c r="DK530" i="1"/>
  <c r="DJ519" i="1"/>
  <c r="DI600" i="1"/>
  <c r="DL206" i="1"/>
  <c r="DK204" i="1"/>
  <c r="DL448" i="1"/>
  <c r="DK694" i="1"/>
  <c r="DJ530" i="1"/>
  <c r="DI519" i="1"/>
  <c r="DL438" i="1"/>
  <c r="DK206" i="1"/>
  <c r="DJ204" i="1"/>
  <c r="DI694" i="1"/>
  <c r="DJ212" i="1"/>
  <c r="DI567" i="1"/>
  <c r="DI530" i="1"/>
  <c r="DL738" i="1"/>
  <c r="DL586" i="1"/>
  <c r="DI212" i="1"/>
  <c r="DK586" i="1"/>
  <c r="DL807" i="1"/>
  <c r="DL789" i="1"/>
  <c r="DK438" i="1"/>
  <c r="DK789" i="1"/>
  <c r="DJ438" i="1"/>
  <c r="DL558" i="1"/>
  <c r="DK448" i="1"/>
  <c r="DJ206" i="1"/>
  <c r="DL567" i="1"/>
  <c r="DK558" i="1"/>
  <c r="DJ448" i="1"/>
  <c r="DI206" i="1"/>
  <c r="DL212" i="1"/>
  <c r="DK567" i="1"/>
  <c r="DJ558" i="1"/>
  <c r="DJ694" i="1"/>
  <c r="DI204" i="1"/>
  <c r="DK212" i="1"/>
  <c r="DJ567" i="1"/>
  <c r="DI558" i="1"/>
  <c r="M170" i="6"/>
  <c r="DD426" i="1" s="1"/>
  <c r="M177" i="6"/>
  <c r="DD90" i="1" s="1"/>
  <c r="M202" i="6"/>
  <c r="DD208" i="1" s="1"/>
  <c r="M16" i="5"/>
  <c r="DH357" i="1" s="1"/>
  <c r="M33" i="5"/>
  <c r="DH116" i="1" s="1"/>
  <c r="M41" i="5"/>
  <c r="DH252" i="1" s="1"/>
  <c r="M80" i="5"/>
  <c r="DH33" i="1" s="1"/>
  <c r="DE273" i="1"/>
  <c r="B273" i="1" s="1"/>
  <c r="DF419" i="1"/>
  <c r="M136" i="5"/>
  <c r="DH659" i="1" s="1"/>
  <c r="M142" i="5"/>
  <c r="M175" i="5"/>
  <c r="DH305" i="1" s="1"/>
  <c r="DU441" i="1"/>
  <c r="DT441" i="1"/>
  <c r="DS441" i="1"/>
  <c r="DR441" i="1"/>
  <c r="DQ441" i="1"/>
  <c r="DS807" i="1"/>
  <c r="DR789" i="1"/>
  <c r="DQ448" i="1"/>
  <c r="DU600" i="1"/>
  <c r="DT514" i="1"/>
  <c r="DS738" i="1"/>
  <c r="DR586" i="1"/>
  <c r="DQ438" i="1"/>
  <c r="DR807" i="1"/>
  <c r="DQ789" i="1"/>
  <c r="DU519" i="1"/>
  <c r="DT600" i="1"/>
  <c r="DS514" i="1"/>
  <c r="DR738" i="1"/>
  <c r="DQ586" i="1"/>
  <c r="DQ807" i="1"/>
  <c r="DU530" i="1"/>
  <c r="DT519" i="1"/>
  <c r="DS600" i="1"/>
  <c r="DR514" i="1"/>
  <c r="DQ738" i="1"/>
  <c r="DU204" i="1"/>
  <c r="DU694" i="1"/>
  <c r="DT530" i="1"/>
  <c r="DS519" i="1"/>
  <c r="DR600" i="1"/>
  <c r="DQ514" i="1"/>
  <c r="DU206" i="1"/>
  <c r="DT204" i="1"/>
  <c r="DU448" i="1"/>
  <c r="DT694" i="1"/>
  <c r="DS530" i="1"/>
  <c r="DR519" i="1"/>
  <c r="DQ600" i="1"/>
  <c r="DU438" i="1"/>
  <c r="DT206" i="1"/>
  <c r="DS204" i="1"/>
  <c r="DU789" i="1"/>
  <c r="DT448" i="1"/>
  <c r="DS694" i="1"/>
  <c r="DR530" i="1"/>
  <c r="DQ519" i="1"/>
  <c r="DU586" i="1"/>
  <c r="DT438" i="1"/>
  <c r="DS206" i="1"/>
  <c r="DR204" i="1"/>
  <c r="DU807" i="1"/>
  <c r="DS586" i="1"/>
  <c r="DR212" i="1"/>
  <c r="DQ567" i="1"/>
  <c r="DT807" i="1"/>
  <c r="DT789" i="1"/>
  <c r="DS438" i="1"/>
  <c r="DQ212" i="1"/>
  <c r="DS789" i="1"/>
  <c r="DR438" i="1"/>
  <c r="DS448" i="1"/>
  <c r="DR206" i="1"/>
  <c r="DU558" i="1"/>
  <c r="DR448" i="1"/>
  <c r="DQ206" i="1"/>
  <c r="DU567" i="1"/>
  <c r="DT558" i="1"/>
  <c r="DR694" i="1"/>
  <c r="DQ204" i="1"/>
  <c r="DU212" i="1"/>
  <c r="DT567" i="1"/>
  <c r="DS558" i="1"/>
  <c r="DQ694" i="1"/>
  <c r="DU738" i="1"/>
  <c r="DT212" i="1"/>
  <c r="DS567" i="1"/>
  <c r="DR558" i="1"/>
  <c r="DQ530" i="1"/>
  <c r="DU514" i="1"/>
  <c r="DT738" i="1"/>
  <c r="DT586" i="1"/>
  <c r="DS212" i="1"/>
  <c r="DR567" i="1"/>
  <c r="DQ558" i="1"/>
  <c r="M71" i="6"/>
  <c r="DD25" i="1" s="1"/>
  <c r="M86" i="6"/>
  <c r="DD626" i="1" s="1"/>
  <c r="M166" i="6"/>
  <c r="DD498" i="1" s="1"/>
  <c r="M183" i="6"/>
  <c r="DD406" i="1" s="1"/>
  <c r="M200" i="6"/>
  <c r="DD521" i="1" s="1"/>
  <c r="M5" i="5"/>
  <c r="DH56" i="1" s="1"/>
  <c r="M22" i="5"/>
  <c r="DH57" i="1" s="1"/>
  <c r="DG27" i="1"/>
  <c r="D27" i="1" s="1"/>
  <c r="DG60" i="1"/>
  <c r="D60" i="1" s="1"/>
  <c r="M61" i="5"/>
  <c r="DH431" i="1" s="1"/>
  <c r="M73" i="5"/>
  <c r="M75" i="5"/>
  <c r="DH47" i="1" s="1"/>
  <c r="M94" i="5"/>
  <c r="DH134" i="1" s="1"/>
  <c r="M209" i="5"/>
  <c r="DH321" i="1" s="1"/>
  <c r="M211" i="5"/>
  <c r="DH459" i="1" s="1"/>
  <c r="DU540" i="1"/>
  <c r="CO441" i="1"/>
  <c r="CN441" i="1"/>
  <c r="CM441" i="1"/>
  <c r="CP441" i="1"/>
  <c r="CQ441" i="1"/>
  <c r="CM807" i="1"/>
  <c r="CQ530" i="1"/>
  <c r="CP519" i="1"/>
  <c r="CO600" i="1"/>
  <c r="CN514" i="1"/>
  <c r="CM738" i="1"/>
  <c r="CQ204" i="1"/>
  <c r="CQ694" i="1"/>
  <c r="CP530" i="1"/>
  <c r="CO519" i="1"/>
  <c r="CN600" i="1"/>
  <c r="CM514" i="1"/>
  <c r="CQ206" i="1"/>
  <c r="CP204" i="1"/>
  <c r="CQ448" i="1"/>
  <c r="CP694" i="1"/>
  <c r="CO530" i="1"/>
  <c r="CN519" i="1"/>
  <c r="CM600" i="1"/>
  <c r="CQ438" i="1"/>
  <c r="CP206" i="1"/>
  <c r="CQ789" i="1"/>
  <c r="CP448" i="1"/>
  <c r="CO694" i="1"/>
  <c r="CN530" i="1"/>
  <c r="CM519" i="1"/>
  <c r="CQ586" i="1"/>
  <c r="CP438" i="1"/>
  <c r="CO206" i="1"/>
  <c r="CQ807" i="1"/>
  <c r="CP789" i="1"/>
  <c r="CO448" i="1"/>
  <c r="CN694" i="1"/>
  <c r="CM530" i="1"/>
  <c r="CQ738" i="1"/>
  <c r="CP586" i="1"/>
  <c r="CO438" i="1"/>
  <c r="CN206" i="1"/>
  <c r="CM204" i="1"/>
  <c r="CP807" i="1"/>
  <c r="CO789" i="1"/>
  <c r="CN448" i="1"/>
  <c r="CM694" i="1"/>
  <c r="CQ514" i="1"/>
  <c r="CP738" i="1"/>
  <c r="CO586" i="1"/>
  <c r="CN438" i="1"/>
  <c r="CM206" i="1"/>
  <c r="CQ600" i="1"/>
  <c r="CP514" i="1"/>
  <c r="CO204" i="1"/>
  <c r="CQ519" i="1"/>
  <c r="CP600" i="1"/>
  <c r="CO514" i="1"/>
  <c r="CO738" i="1"/>
  <c r="CN204" i="1"/>
  <c r="CQ558" i="1"/>
  <c r="CN738" i="1"/>
  <c r="CQ567" i="1"/>
  <c r="CP558" i="1"/>
  <c r="CO807" i="1"/>
  <c r="CN586" i="1"/>
  <c r="CQ212" i="1"/>
  <c r="CP567" i="1"/>
  <c r="CO558" i="1"/>
  <c r="CN807" i="1"/>
  <c r="CM586" i="1"/>
  <c r="CP212" i="1"/>
  <c r="CO567" i="1"/>
  <c r="CN558" i="1"/>
  <c r="CN789" i="1"/>
  <c r="CM438" i="1"/>
  <c r="CO212" i="1"/>
  <c r="CN567" i="1"/>
  <c r="CM558" i="1"/>
  <c r="CM789" i="1"/>
  <c r="CN212" i="1"/>
  <c r="CM567" i="1"/>
  <c r="CM448" i="1"/>
  <c r="CM212" i="1"/>
  <c r="M84" i="6"/>
  <c r="DD266" i="1" s="1"/>
  <c r="M159" i="6"/>
  <c r="DD42" i="1" s="1"/>
  <c r="M164" i="6"/>
  <c r="DD58" i="1" s="1"/>
  <c r="M181" i="6"/>
  <c r="DD347" i="1" s="1"/>
  <c r="M184" i="6"/>
  <c r="DD379" i="1" s="1"/>
  <c r="M191" i="6"/>
  <c r="DD419" i="1" s="1"/>
  <c r="M194" i="6"/>
  <c r="DD225" i="1" s="1"/>
  <c r="M42" i="5"/>
  <c r="DH186" i="1" s="1"/>
  <c r="M79" i="5"/>
  <c r="DH133" i="1" s="1"/>
  <c r="M104" i="5"/>
  <c r="DH261" i="1" s="1"/>
  <c r="M137" i="5"/>
  <c r="DH664" i="1" s="1"/>
  <c r="DE402" i="1"/>
  <c r="M141" i="5"/>
  <c r="DH372" i="1" s="1"/>
  <c r="M178" i="5"/>
  <c r="DH693" i="1" s="1"/>
  <c r="M180" i="5"/>
  <c r="DH538" i="1" s="1"/>
  <c r="M186" i="5"/>
  <c r="DH89" i="1" s="1"/>
  <c r="DD404" i="1"/>
  <c r="M82" i="6"/>
  <c r="DD543" i="1" s="1"/>
  <c r="M167" i="6"/>
  <c r="DD349" i="1" s="1"/>
  <c r="DH221" i="1"/>
  <c r="DH130" i="1"/>
  <c r="M93" i="5"/>
  <c r="DH181" i="1" s="1"/>
  <c r="M149" i="5"/>
  <c r="M153" i="5"/>
  <c r="DH303" i="1" s="1"/>
  <c r="M200" i="5"/>
  <c r="DH29" i="1" s="1"/>
  <c r="M206" i="5"/>
  <c r="DH367" i="1" s="1"/>
  <c r="K455" i="1"/>
  <c r="K318" i="1"/>
  <c r="H624" i="1"/>
  <c r="J666" i="1"/>
  <c r="J17" i="1"/>
  <c r="J208" i="1"/>
  <c r="K420" i="1"/>
  <c r="I30" i="1"/>
  <c r="K515" i="1"/>
  <c r="K292" i="1"/>
  <c r="J830" i="1"/>
  <c r="H251" i="1"/>
  <c r="I278" i="1"/>
  <c r="I237" i="1"/>
  <c r="K417" i="1"/>
  <c r="I791" i="1"/>
  <c r="K226" i="1"/>
  <c r="K384" i="1"/>
  <c r="I490" i="1"/>
  <c r="I217" i="1"/>
  <c r="K143" i="1"/>
  <c r="J140" i="1"/>
  <c r="J402" i="1"/>
  <c r="I236" i="1"/>
  <c r="J428" i="1"/>
  <c r="J457" i="1"/>
  <c r="K238" i="1"/>
  <c r="J302" i="1"/>
  <c r="H515" i="1"/>
  <c r="K791" i="1"/>
  <c r="H220" i="1"/>
  <c r="K825" i="1"/>
  <c r="I678" i="1"/>
  <c r="J318" i="1"/>
  <c r="I172" i="1"/>
  <c r="I679" i="1"/>
  <c r="K718" i="1"/>
  <c r="I815" i="1"/>
  <c r="I117" i="1"/>
  <c r="L117" i="1" s="1"/>
  <c r="I29" i="1"/>
  <c r="K17" i="1"/>
  <c r="J194" i="1"/>
  <c r="I194" i="1"/>
  <c r="L194" i="1" s="1"/>
  <c r="J299" i="1"/>
  <c r="K635" i="1"/>
  <c r="J96" i="1"/>
  <c r="I480" i="1"/>
  <c r="K208" i="1"/>
  <c r="K434" i="1"/>
  <c r="J543" i="1"/>
  <c r="K153" i="1"/>
  <c r="K297" i="1"/>
  <c r="I628" i="1"/>
  <c r="K684" i="1"/>
  <c r="J594" i="1"/>
  <c r="K299" i="1"/>
  <c r="J235" i="1"/>
  <c r="K728" i="1"/>
  <c r="I391" i="1"/>
  <c r="K173" i="1"/>
  <c r="K111" i="1"/>
  <c r="J66" i="1"/>
  <c r="K156" i="1"/>
  <c r="J356" i="1"/>
  <c r="J83" i="1"/>
  <c r="K730" i="1"/>
  <c r="I654" i="1"/>
  <c r="K339" i="1"/>
  <c r="J686" i="1"/>
  <c r="I431" i="1"/>
  <c r="K664" i="1"/>
  <c r="I320" i="1"/>
  <c r="J637" i="1"/>
  <c r="H718" i="1"/>
  <c r="K609" i="1"/>
  <c r="I371" i="1"/>
  <c r="J89" i="1"/>
  <c r="J262" i="1"/>
  <c r="K295" i="1"/>
  <c r="K291" i="1"/>
  <c r="J295" i="1"/>
  <c r="J827" i="1"/>
  <c r="I537" i="1"/>
  <c r="J578" i="1"/>
  <c r="I593" i="1"/>
  <c r="J338" i="1"/>
  <c r="I269" i="1"/>
  <c r="I220" i="1"/>
  <c r="J317" i="1"/>
  <c r="I534" i="1"/>
  <c r="J307" i="1"/>
  <c r="K29" i="1"/>
  <c r="I364" i="1"/>
  <c r="I242" i="1"/>
  <c r="J707" i="1"/>
  <c r="I262" i="1"/>
  <c r="I140" i="1"/>
  <c r="J248" i="1"/>
  <c r="I350" i="1"/>
  <c r="K717" i="1"/>
  <c r="I637" i="1"/>
  <c r="I515" i="1"/>
  <c r="J828" i="1"/>
  <c r="J713" i="1"/>
  <c r="K428" i="1"/>
  <c r="K247" i="1"/>
  <c r="K302" i="1"/>
  <c r="K464" i="1"/>
  <c r="I221" i="1"/>
  <c r="J656" i="1"/>
  <c r="J242" i="1"/>
  <c r="H693" i="1"/>
  <c r="J664" i="1"/>
  <c r="I156" i="1"/>
  <c r="K814" i="1"/>
  <c r="J659" i="1"/>
  <c r="J207" i="1"/>
  <c r="K549" i="1"/>
  <c r="I258" i="1"/>
  <c r="K178" i="1"/>
  <c r="I502" i="1"/>
  <c r="K188" i="1"/>
  <c r="K308" i="1"/>
  <c r="K261" i="1"/>
  <c r="J601" i="1"/>
  <c r="K183" i="1"/>
  <c r="K415" i="1"/>
  <c r="I284" i="1"/>
  <c r="I787" i="1"/>
  <c r="K828" i="1"/>
  <c r="J50" i="1"/>
  <c r="K55" i="1"/>
  <c r="K560" i="1"/>
  <c r="I317" i="1"/>
  <c r="K787" i="1"/>
  <c r="I477" i="1"/>
  <c r="I759" i="1"/>
  <c r="I686" i="1"/>
  <c r="I103" i="1"/>
  <c r="H584" i="1"/>
  <c r="I377" i="1"/>
  <c r="J326" i="1"/>
  <c r="H303" i="1"/>
  <c r="K278" i="1"/>
  <c r="K727" i="1"/>
  <c r="K565" i="1"/>
  <c r="I252" i="1"/>
  <c r="K42" i="1"/>
  <c r="H803" i="1"/>
  <c r="K263" i="1"/>
  <c r="K767" i="1"/>
  <c r="I66" i="1"/>
  <c r="L66" i="1" s="1"/>
  <c r="I420" i="1"/>
  <c r="K140" i="1"/>
  <c r="H670" i="1"/>
  <c r="J531" i="1"/>
  <c r="K722" i="1"/>
  <c r="J815" i="1"/>
  <c r="L815" i="1" s="1"/>
  <c r="K502" i="1"/>
  <c r="I422" i="1"/>
  <c r="J520" i="1"/>
  <c r="K453" i="1"/>
  <c r="H628" i="1"/>
  <c r="I306" i="1"/>
  <c r="J787" i="1"/>
  <c r="I328" i="1"/>
  <c r="J603" i="1"/>
  <c r="I215" i="1"/>
  <c r="J809" i="1"/>
  <c r="K368" i="1"/>
  <c r="I49" i="1"/>
  <c r="J772" i="1"/>
  <c r="I248" i="1"/>
  <c r="K554" i="1"/>
  <c r="K445" i="1"/>
  <c r="K320" i="1"/>
  <c r="K818" i="1"/>
  <c r="K759" i="1"/>
  <c r="J609" i="1"/>
  <c r="J805" i="1"/>
  <c r="I288" i="1"/>
  <c r="I160" i="1"/>
  <c r="K274" i="1"/>
  <c r="K328" i="1"/>
  <c r="I241" i="1"/>
  <c r="J69" i="1"/>
  <c r="J178" i="1"/>
  <c r="K792" i="1"/>
  <c r="K210" i="1"/>
  <c r="I392" i="1"/>
  <c r="K524" i="1"/>
  <c r="K659" i="1"/>
  <c r="I781" i="1"/>
  <c r="H117" i="1"/>
  <c r="K679" i="1"/>
  <c r="I732" i="1"/>
  <c r="K192" i="1"/>
  <c r="K394" i="1"/>
  <c r="K686" i="1"/>
  <c r="J222" i="1"/>
  <c r="I796" i="1"/>
  <c r="I298" i="1"/>
  <c r="J389" i="1"/>
  <c r="J173" i="1"/>
  <c r="J167" i="1"/>
  <c r="J542" i="1"/>
  <c r="K569" i="1"/>
  <c r="H367" i="1"/>
  <c r="I247" i="1"/>
  <c r="J85" i="1"/>
  <c r="J508" i="1"/>
  <c r="I827" i="1"/>
  <c r="L827" i="1" s="1"/>
  <c r="I457" i="1"/>
  <c r="I208" i="1"/>
  <c r="K531" i="1"/>
  <c r="I651" i="1"/>
  <c r="J484" i="1"/>
  <c r="K391" i="1"/>
  <c r="K431" i="1"/>
  <c r="I684" i="1"/>
  <c r="L684" i="1" s="1"/>
  <c r="K677" i="1"/>
  <c r="I110" i="1"/>
  <c r="K340" i="1"/>
  <c r="K323" i="1"/>
  <c r="J547" i="1"/>
  <c r="I777" i="1"/>
  <c r="K20" i="1"/>
  <c r="I559" i="1"/>
  <c r="J150" i="1"/>
  <c r="I312" i="1"/>
  <c r="K457" i="1"/>
  <c r="I640" i="1"/>
  <c r="J369" i="1"/>
  <c r="I165" i="1"/>
  <c r="I402" i="1"/>
  <c r="H544" i="1"/>
  <c r="K199" i="1"/>
  <c r="J166" i="1"/>
  <c r="I469" i="1"/>
  <c r="K492" i="1"/>
  <c r="J597" i="1"/>
  <c r="I601" i="1"/>
  <c r="J816" i="1"/>
  <c r="K462" i="1"/>
  <c r="J831" i="1"/>
  <c r="J528" i="1"/>
  <c r="I374" i="1"/>
  <c r="J164" i="1"/>
  <c r="I419" i="1"/>
  <c r="J634" i="1"/>
  <c r="J143" i="1"/>
  <c r="J628" i="1"/>
  <c r="J321" i="1"/>
  <c r="J131" i="1"/>
  <c r="K270" i="1"/>
  <c r="I171" i="1"/>
  <c r="I713" i="1"/>
  <c r="L713" i="1" s="1"/>
  <c r="K443" i="1"/>
  <c r="K720" i="1"/>
  <c r="K562" i="1"/>
  <c r="K484" i="1"/>
  <c r="J394" i="1"/>
  <c r="K181" i="1"/>
  <c r="I210" i="1"/>
  <c r="K496" i="1"/>
  <c r="J153" i="1"/>
  <c r="I825" i="1"/>
  <c r="L825" i="1" s="1"/>
  <c r="K288" i="1"/>
  <c r="I803" i="1"/>
  <c r="H322" i="1"/>
  <c r="K321" i="1"/>
  <c r="J165" i="1"/>
  <c r="K66" i="1"/>
  <c r="I794" i="1"/>
  <c r="I538" i="1"/>
  <c r="K205" i="1"/>
  <c r="I506" i="1"/>
  <c r="I817" i="1"/>
  <c r="K732" i="1"/>
  <c r="K743" i="1"/>
  <c r="J180" i="1"/>
  <c r="K361" i="1"/>
  <c r="K772" i="1"/>
  <c r="J219" i="1"/>
  <c r="I437" i="1"/>
  <c r="J179" i="1"/>
  <c r="J51" i="1"/>
  <c r="I148" i="1"/>
  <c r="I710" i="1"/>
  <c r="K172" i="1"/>
  <c r="J300" i="1"/>
  <c r="K651" i="1"/>
  <c r="I544" i="1"/>
  <c r="H248" i="1"/>
  <c r="K324" i="1"/>
  <c r="K589" i="1"/>
  <c r="I434" i="1"/>
  <c r="H320" i="1"/>
  <c r="I322" i="1"/>
  <c r="K768" i="1"/>
  <c r="H759" i="1"/>
  <c r="I711" i="1"/>
  <c r="I691" i="1"/>
  <c r="H402" i="1"/>
  <c r="I718" i="1"/>
  <c r="I693" i="1"/>
  <c r="J590" i="1"/>
  <c r="I83" i="1"/>
  <c r="K16" i="1"/>
  <c r="I75" i="1"/>
  <c r="K662" i="1"/>
  <c r="I349" i="1"/>
  <c r="J256" i="1"/>
  <c r="I316" i="1"/>
  <c r="K770" i="1"/>
  <c r="I357" i="1"/>
  <c r="J58" i="1"/>
  <c r="I577" i="1"/>
  <c r="J703" i="1"/>
  <c r="K262" i="1"/>
  <c r="K171" i="1"/>
  <c r="J228" i="1"/>
  <c r="I151" i="1"/>
  <c r="J170" i="1"/>
  <c r="J209" i="1"/>
  <c r="I56" i="1"/>
  <c r="K90" i="1"/>
  <c r="K179" i="1"/>
  <c r="I58" i="1"/>
  <c r="L58" i="1" s="1"/>
  <c r="I132" i="1"/>
  <c r="J71" i="1"/>
  <c r="I104" i="1"/>
  <c r="I455" i="1"/>
  <c r="I413" i="1"/>
  <c r="J160" i="1"/>
  <c r="J510" i="1"/>
  <c r="J439" i="1"/>
  <c r="K207" i="1"/>
  <c r="K333" i="1"/>
  <c r="J640" i="1"/>
  <c r="K494" i="1"/>
  <c r="H419" i="1"/>
  <c r="H439" i="1"/>
  <c r="J322" i="1"/>
  <c r="K678" i="1"/>
  <c r="K832" i="1"/>
  <c r="K547" i="1"/>
  <c r="K80" i="1"/>
  <c r="J288" i="1"/>
  <c r="K812" i="1"/>
  <c r="K237" i="1"/>
  <c r="I107" i="1"/>
  <c r="J678" i="1"/>
  <c r="I627" i="1"/>
  <c r="I493" i="1"/>
  <c r="K317" i="1"/>
  <c r="K264" i="1"/>
  <c r="J203" i="1"/>
  <c r="K469" i="1"/>
  <c r="J833" i="1"/>
  <c r="I120" i="1"/>
  <c r="J264" i="1"/>
  <c r="K440" i="1"/>
  <c r="J469" i="1"/>
  <c r="J80" i="1"/>
  <c r="J414" i="1"/>
  <c r="J557" i="1"/>
  <c r="K628" i="1"/>
  <c r="I818" i="1"/>
  <c r="I28" i="1"/>
  <c r="K676" i="1"/>
  <c r="I50" i="1"/>
  <c r="K503" i="1"/>
  <c r="H724" i="1"/>
  <c r="K89" i="1"/>
  <c r="K338" i="1"/>
  <c r="K276" i="1"/>
  <c r="J40" i="1"/>
  <c r="H484" i="1"/>
  <c r="I295" i="1"/>
  <c r="J329" i="1"/>
  <c r="I786" i="1"/>
  <c r="K633" i="1"/>
  <c r="J364" i="1"/>
  <c r="L364" i="1" s="1"/>
  <c r="I440" i="1"/>
  <c r="K134" i="1"/>
  <c r="K616" i="1"/>
  <c r="K467" i="1"/>
  <c r="I85" i="1"/>
  <c r="J753" i="1"/>
  <c r="I767" i="1"/>
  <c r="H225" i="1"/>
  <c r="I642" i="1"/>
  <c r="L642" i="1" s="1"/>
  <c r="I33" i="1"/>
  <c r="K258" i="1"/>
  <c r="J730" i="1"/>
  <c r="J258" i="1"/>
  <c r="K442" i="1"/>
  <c r="K506" i="1"/>
  <c r="J480" i="1"/>
  <c r="K691" i="1"/>
  <c r="J477" i="1"/>
  <c r="L477" i="1" s="1"/>
  <c r="K322" i="1"/>
  <c r="I442" i="1"/>
  <c r="I806" i="1"/>
  <c r="K419" i="1"/>
  <c r="J33" i="1"/>
  <c r="J442" i="1"/>
  <c r="K584" i="1"/>
  <c r="J291" i="1"/>
  <c r="J720" i="1"/>
  <c r="K736" i="1"/>
  <c r="J655" i="1"/>
  <c r="I804" i="1"/>
  <c r="I299" i="1"/>
  <c r="K500" i="1"/>
  <c r="H562" i="1"/>
  <c r="J527" i="1"/>
  <c r="I720" i="1"/>
  <c r="I449" i="1"/>
  <c r="K395" i="1"/>
  <c r="K578" i="1"/>
  <c r="K783" i="1"/>
  <c r="I664" i="1"/>
  <c r="J348" i="1"/>
  <c r="K374" i="1"/>
  <c r="J272" i="1"/>
  <c r="J404" i="1"/>
  <c r="K190" i="1"/>
  <c r="J310" i="1"/>
  <c r="J210" i="1"/>
  <c r="J824" i="1"/>
  <c r="J172" i="1"/>
  <c r="K224" i="1"/>
  <c r="J247" i="1"/>
  <c r="I346" i="1"/>
  <c r="I705" i="1"/>
  <c r="K232" i="1"/>
  <c r="K751" i="1"/>
  <c r="J618" i="1"/>
  <c r="K49" i="1"/>
  <c r="K86" i="1"/>
  <c r="K150" i="1"/>
  <c r="J658" i="1"/>
  <c r="K294" i="1"/>
  <c r="J562" i="1"/>
  <c r="K389" i="1"/>
  <c r="K504" i="1"/>
  <c r="J650" i="1"/>
  <c r="K221" i="1"/>
  <c r="I535" i="1"/>
  <c r="K823" i="1"/>
  <c r="J677" i="1"/>
  <c r="K402" i="1"/>
  <c r="J154" i="1"/>
  <c r="H785" i="1"/>
  <c r="I482" i="1"/>
  <c r="J474" i="1"/>
  <c r="I417" i="1"/>
  <c r="I80" i="1"/>
  <c r="K129" i="1"/>
  <c r="J214" i="1"/>
  <c r="I192" i="1"/>
  <c r="L192" i="1" s="1"/>
  <c r="I584" i="1"/>
  <c r="K482" i="1"/>
  <c r="K414" i="1"/>
  <c r="K557" i="1"/>
  <c r="I400" i="1"/>
  <c r="J727" i="1"/>
  <c r="J333" i="1"/>
  <c r="K666" i="1"/>
  <c r="K377" i="1"/>
  <c r="K400" i="1"/>
  <c r="J569" i="1"/>
  <c r="I341" i="1"/>
  <c r="L341" i="1" s="1"/>
  <c r="J358" i="1"/>
  <c r="J619" i="1"/>
  <c r="I424" i="1"/>
  <c r="I597" i="1"/>
  <c r="I416" i="1"/>
  <c r="J649" i="1"/>
  <c r="J611" i="1"/>
  <c r="J292" i="1"/>
  <c r="J281" i="1"/>
  <c r="J117" i="1"/>
  <c r="K58" i="1"/>
  <c r="K753" i="1"/>
  <c r="K346" i="1"/>
  <c r="K523" i="1"/>
  <c r="I318" i="1"/>
  <c r="I369" i="1"/>
  <c r="I569" i="1"/>
  <c r="K454" i="1"/>
  <c r="K517" i="1"/>
  <c r="K164" i="1"/>
  <c r="K640" i="1"/>
  <c r="K306" i="1"/>
  <c r="K601" i="1"/>
  <c r="J177" i="1"/>
  <c r="I20" i="1"/>
  <c r="K372" i="1"/>
  <c r="K808" i="1"/>
  <c r="I785" i="1"/>
  <c r="I484" i="1"/>
  <c r="L484" i="1" s="1"/>
  <c r="J190" i="1"/>
  <c r="I69" i="1"/>
  <c r="I439" i="1"/>
  <c r="K256" i="1"/>
  <c r="J635" i="1"/>
  <c r="I19" i="1"/>
  <c r="I109" i="1"/>
  <c r="J391" i="1"/>
  <c r="I141" i="1"/>
  <c r="I261" i="1"/>
  <c r="K797" i="1"/>
  <c r="I225" i="1"/>
  <c r="H664" i="1"/>
  <c r="K303" i="1"/>
  <c r="H369" i="1"/>
  <c r="H295" i="1"/>
  <c r="K349" i="1"/>
  <c r="K187" i="1"/>
  <c r="J384" i="1"/>
  <c r="I367" i="1"/>
  <c r="I555" i="1"/>
  <c r="K777" i="1"/>
  <c r="I624" i="1"/>
  <c r="I724" i="1"/>
  <c r="H593" i="1"/>
  <c r="I564" i="1"/>
  <c r="I38" i="1"/>
  <c r="J390" i="1"/>
  <c r="I507" i="1"/>
  <c r="I805" i="1"/>
  <c r="L805" i="1" s="1"/>
  <c r="J368" i="1"/>
  <c r="K572" i="1"/>
  <c r="H314" i="1"/>
  <c r="J202" i="1"/>
  <c r="K25" i="1"/>
  <c r="J290" i="1"/>
  <c r="K784" i="1"/>
  <c r="J374" i="1"/>
  <c r="L374" i="1" s="1"/>
  <c r="I34" i="1"/>
  <c r="J305" i="1"/>
  <c r="I198" i="1"/>
  <c r="I4" i="1"/>
  <c r="K385" i="1"/>
  <c r="K296" i="1"/>
  <c r="K225" i="1"/>
  <c r="H263" i="1"/>
  <c r="J420" i="1"/>
  <c r="L420" i="1" s="1"/>
  <c r="I429" i="1"/>
  <c r="K621" i="1"/>
  <c r="H749" i="1"/>
  <c r="K387" i="1"/>
  <c r="K429" i="1"/>
  <c r="J23" i="1"/>
  <c r="J731" i="1"/>
  <c r="K701" i="1"/>
  <c r="I187" i="1"/>
  <c r="J688" i="1"/>
  <c r="K241" i="1"/>
  <c r="K133" i="1"/>
  <c r="J673" i="1"/>
  <c r="J632" i="1"/>
  <c r="K63" i="1"/>
  <c r="I127" i="1"/>
  <c r="J362" i="1"/>
  <c r="J324" i="1"/>
  <c r="K522" i="1"/>
  <c r="J770" i="1"/>
  <c r="I70" i="1"/>
  <c r="K266" i="1"/>
  <c r="I447" i="1"/>
  <c r="I323" i="1"/>
  <c r="I276" i="1"/>
  <c r="K421" i="1"/>
  <c r="L318" i="1"/>
  <c r="I314" i="1"/>
  <c r="K48" i="1"/>
  <c r="J34" i="1"/>
  <c r="J102" i="1"/>
  <c r="K12" i="1"/>
  <c r="I749" i="1"/>
  <c r="J187" i="1"/>
  <c r="J4" i="1"/>
  <c r="H806" i="1"/>
  <c r="K102" i="1"/>
  <c r="I74" i="1"/>
  <c r="K401" i="1"/>
  <c r="K478" i="1"/>
  <c r="K623" i="1"/>
  <c r="K53" i="1"/>
  <c r="I32" i="1"/>
  <c r="H537" i="1"/>
  <c r="I562" i="1"/>
  <c r="K486" i="1"/>
  <c r="K412" i="1"/>
  <c r="J234" i="1"/>
  <c r="K570" i="1"/>
  <c r="K185" i="1"/>
  <c r="K132" i="1"/>
  <c r="J452" i="1"/>
  <c r="K733" i="1"/>
  <c r="I571" i="1"/>
  <c r="I625" i="1"/>
  <c r="J229" i="1"/>
  <c r="I251" i="1"/>
  <c r="I337" i="1"/>
  <c r="H155" i="1"/>
  <c r="J128" i="1"/>
  <c r="I430" i="1"/>
  <c r="J21" i="1"/>
  <c r="J780" i="1"/>
  <c r="I553" i="1"/>
  <c r="I641" i="1"/>
  <c r="K397" i="1"/>
  <c r="J10" i="1"/>
  <c r="I715" i="1"/>
  <c r="K35" i="1"/>
  <c r="I35" i="1"/>
  <c r="K406" i="1"/>
  <c r="K378" i="1"/>
  <c r="J282" i="1"/>
  <c r="J771" i="1"/>
  <c r="I155" i="1"/>
  <c r="K251" i="1"/>
  <c r="K553" i="1"/>
  <c r="H201" i="1"/>
  <c r="I149" i="1"/>
  <c r="K319" i="1"/>
  <c r="K646" i="1"/>
  <c r="K184" i="1"/>
  <c r="I579" i="1"/>
  <c r="K125" i="1"/>
  <c r="I387" i="1"/>
  <c r="J270" i="1"/>
  <c r="I41" i="1"/>
  <c r="I63" i="1"/>
  <c r="J176" i="1"/>
  <c r="I347" i="1"/>
  <c r="I48" i="1"/>
  <c r="K564" i="1"/>
  <c r="J316" i="1"/>
  <c r="I59" i="1"/>
  <c r="J32" i="1"/>
  <c r="K209" i="1"/>
  <c r="I18" i="1"/>
  <c r="K337" i="1"/>
  <c r="K139" i="1"/>
  <c r="K499" i="1"/>
  <c r="J29" i="1"/>
  <c r="L29" i="1" s="1"/>
  <c r="K607" i="1"/>
  <c r="L208" i="1"/>
  <c r="K70" i="1"/>
  <c r="K118" i="1"/>
  <c r="K84" i="1"/>
  <c r="J125" i="1"/>
  <c r="K4" i="1"/>
  <c r="K198" i="1"/>
  <c r="K26" i="1"/>
  <c r="J372" i="1"/>
  <c r="I303" i="1"/>
  <c r="K74" i="1"/>
  <c r="I60" i="1"/>
  <c r="I375" i="1"/>
  <c r="I461" i="1"/>
  <c r="K309" i="1"/>
  <c r="K371" i="1"/>
  <c r="J614" i="1"/>
  <c r="J716" i="1"/>
  <c r="K71" i="1"/>
  <c r="J162" i="1"/>
  <c r="I234" i="1"/>
  <c r="K475" i="1"/>
  <c r="K79" i="1"/>
  <c r="J175" i="1"/>
  <c r="J499" i="1"/>
  <c r="J486" i="1"/>
  <c r="I596" i="1"/>
  <c r="I378" i="1"/>
  <c r="J373" i="1"/>
  <c r="J61" i="1"/>
  <c r="I61" i="1"/>
  <c r="I748" i="1"/>
  <c r="I407" i="1"/>
  <c r="I401" i="1"/>
  <c r="K437" i="1"/>
  <c r="J599" i="1"/>
  <c r="K461" i="1"/>
  <c r="K68" i="1"/>
  <c r="K463" i="1"/>
  <c r="I170" i="1"/>
  <c r="L170" i="1" s="1"/>
  <c r="K571" i="1"/>
  <c r="K245" i="1"/>
  <c r="J182" i="1"/>
  <c r="J27" i="1"/>
  <c r="J268" i="1"/>
  <c r="I76" i="1"/>
  <c r="K113" i="1"/>
  <c r="K182" i="1"/>
  <c r="K780" i="1"/>
  <c r="J9" i="1"/>
  <c r="I771" i="1"/>
  <c r="K231" i="1"/>
  <c r="I373" i="1"/>
  <c r="H373" i="1"/>
  <c r="I73" i="1"/>
  <c r="J75" i="1"/>
  <c r="I27" i="1"/>
  <c r="J149" i="1"/>
  <c r="I426" i="1"/>
  <c r="K23" i="1"/>
  <c r="I8" i="1"/>
  <c r="J60" i="1"/>
  <c r="I667" i="1"/>
  <c r="I381" i="1"/>
  <c r="K243" i="1"/>
  <c r="K352" i="1"/>
  <c r="K3" i="1"/>
  <c r="J8" i="1"/>
  <c r="J155" i="1"/>
  <c r="J104" i="1"/>
  <c r="H810" i="1"/>
  <c r="K137" i="1"/>
  <c r="K359" i="1"/>
  <c r="H564" i="1"/>
  <c r="K468" i="1"/>
  <c r="I280" i="1"/>
  <c r="K15" i="1"/>
  <c r="J700" i="1"/>
  <c r="J37" i="1"/>
  <c r="H34" i="1"/>
  <c r="L83" i="1"/>
  <c r="J375" i="1"/>
  <c r="J621" i="1"/>
  <c r="J349" i="1"/>
  <c r="K195" i="1"/>
  <c r="J93" i="1"/>
  <c r="K37" i="1"/>
  <c r="K501" i="1"/>
  <c r="K233" i="1"/>
  <c r="K60" i="1"/>
  <c r="I10" i="1"/>
  <c r="J553" i="1"/>
  <c r="I133" i="1"/>
  <c r="K290" i="1"/>
  <c r="J231" i="1"/>
  <c r="K771" i="1"/>
  <c r="J579" i="1"/>
  <c r="J78" i="1"/>
  <c r="K381" i="1"/>
  <c r="K390" i="1"/>
  <c r="K426" i="1"/>
  <c r="K61" i="1"/>
  <c r="I102" i="1"/>
  <c r="K396" i="1"/>
  <c r="K39" i="1"/>
  <c r="J227" i="1"/>
  <c r="K78" i="1"/>
  <c r="K229" i="1"/>
  <c r="I621" i="1"/>
  <c r="J59" i="1"/>
  <c r="I86" i="1"/>
  <c r="J387" i="1"/>
  <c r="J735" i="1"/>
  <c r="I368" i="1"/>
  <c r="L368" i="1" s="1"/>
  <c r="J94" i="1"/>
  <c r="K135" i="1"/>
  <c r="J478" i="1"/>
  <c r="K667" i="1"/>
  <c r="K211" i="1"/>
  <c r="H125" i="1"/>
  <c r="I24" i="1"/>
  <c r="K227" i="1"/>
  <c r="J139" i="1"/>
  <c r="K51" i="1"/>
  <c r="K268" i="1"/>
  <c r="I23" i="1"/>
  <c r="H266" i="1"/>
  <c r="I459" i="1"/>
  <c r="K348" i="1"/>
  <c r="J186" i="1"/>
  <c r="K424" i="1"/>
  <c r="I615" i="1"/>
  <c r="K585" i="1"/>
  <c r="J185" i="1"/>
  <c r="I820" i="1"/>
  <c r="L820" i="1" s="1"/>
  <c r="K254" i="1"/>
  <c r="J134" i="1"/>
  <c r="K805" i="1"/>
  <c r="H596" i="1"/>
  <c r="J42" i="1"/>
  <c r="K407" i="1"/>
  <c r="I409" i="1"/>
  <c r="J430" i="1"/>
  <c r="H15" i="1"/>
  <c r="J239" i="1"/>
  <c r="K375" i="1"/>
  <c r="I266" i="1"/>
  <c r="J615" i="1"/>
  <c r="J35" i="1"/>
  <c r="K273" i="1"/>
  <c r="K162" i="1"/>
  <c r="K19" i="1"/>
  <c r="K176" i="1"/>
  <c r="I356" i="1"/>
  <c r="K160" i="1"/>
  <c r="I113" i="1"/>
  <c r="K170" i="1"/>
  <c r="K147" i="1"/>
  <c r="H102" i="1"/>
  <c r="K158" i="1"/>
  <c r="I89" i="1"/>
  <c r="L89" i="1" s="1"/>
  <c r="K122" i="1"/>
  <c r="K175" i="1"/>
  <c r="J196" i="1"/>
  <c r="K681" i="1"/>
  <c r="H239" i="1"/>
  <c r="J223" i="1"/>
  <c r="H26" i="1"/>
  <c r="I324" i="1"/>
  <c r="K239" i="1"/>
  <c r="K34" i="1"/>
  <c r="I15" i="1"/>
  <c r="K128" i="1"/>
  <c r="I239" i="1"/>
  <c r="J385" i="1"/>
  <c r="K201" i="1"/>
  <c r="I125" i="1"/>
  <c r="I3" i="1"/>
  <c r="J327" i="1"/>
  <c r="K342" i="1"/>
  <c r="K799" i="1"/>
  <c r="J41" i="1"/>
  <c r="K112" i="1"/>
  <c r="J407" i="1"/>
  <c r="I201" i="1"/>
  <c r="J398" i="1"/>
  <c r="J169" i="1"/>
  <c r="I65" i="1"/>
  <c r="J802" i="1"/>
  <c r="I116" i="1"/>
  <c r="I185" i="1"/>
  <c r="K582" i="1"/>
  <c r="I290" i="1"/>
  <c r="I122" i="1"/>
  <c r="K790" i="1"/>
  <c r="I26" i="1"/>
  <c r="I71" i="1"/>
  <c r="L71" i="1" s="1"/>
  <c r="J437" i="1"/>
  <c r="K423" i="1"/>
  <c r="J84" i="1"/>
  <c r="K255" i="1"/>
  <c r="K8" i="1"/>
  <c r="K57" i="1"/>
  <c r="K459" i="1"/>
  <c r="I9" i="1"/>
  <c r="I268" i="1"/>
  <c r="I463" i="1"/>
  <c r="K76" i="1"/>
  <c r="J335" i="1"/>
  <c r="J57" i="1"/>
  <c r="J105" i="3"/>
  <c r="I764" i="1"/>
  <c r="J3" i="1"/>
  <c r="I182" i="1"/>
  <c r="K151" i="1"/>
  <c r="I385" i="1"/>
  <c r="J243" i="1"/>
  <c r="K178" i="3"/>
  <c r="M178" i="3" s="1"/>
  <c r="M164" i="3"/>
  <c r="K36" i="3"/>
  <c r="DT493" i="1"/>
  <c r="M86" i="3"/>
  <c r="M212" i="3"/>
  <c r="K151" i="3"/>
  <c r="R151" i="3"/>
  <c r="DP162" i="1" s="1"/>
  <c r="DI578" i="1"/>
  <c r="Q10" i="4"/>
  <c r="DL578" i="1" s="1"/>
  <c r="J181" i="8"/>
  <c r="M163" i="8"/>
  <c r="CV71" i="1" s="1"/>
  <c r="M151" i="8"/>
  <c r="CV437" i="1" s="1"/>
  <c r="M147" i="8"/>
  <c r="CV498" i="1" s="1"/>
  <c r="M143" i="8"/>
  <c r="CV90" i="1" s="1"/>
  <c r="CR90" i="1"/>
  <c r="M92" i="8"/>
  <c r="CV373" i="1" s="1"/>
  <c r="M88" i="8"/>
  <c r="CV185" i="1" s="1"/>
  <c r="H205" i="9"/>
  <c r="CQ522" i="1" s="1"/>
  <c r="H170" i="9"/>
  <c r="CQ447" i="1" s="1"/>
  <c r="H123" i="9"/>
  <c r="CQ267" i="1" s="1"/>
  <c r="H105" i="9"/>
  <c r="CQ283" i="1" s="1"/>
  <c r="H102" i="9"/>
  <c r="CQ599" i="1" s="1"/>
  <c r="H74" i="9"/>
  <c r="CQ362" i="1" s="1"/>
  <c r="D182" i="10"/>
  <c r="H182" i="10" s="1"/>
  <c r="H191" i="11"/>
  <c r="CG352" i="1" s="1"/>
  <c r="H165" i="12"/>
  <c r="H144" i="12"/>
  <c r="CK249" i="2"/>
  <c r="R212" i="3"/>
  <c r="DP730" i="1" s="1"/>
  <c r="R209" i="3"/>
  <c r="DP399" i="1" s="1"/>
  <c r="M199" i="3"/>
  <c r="M182" i="3"/>
  <c r="M137" i="3"/>
  <c r="R111" i="3"/>
  <c r="DP316" i="1" s="1"/>
  <c r="K95" i="3"/>
  <c r="R67" i="3"/>
  <c r="DP389" i="1" s="1"/>
  <c r="R45" i="3"/>
  <c r="DP225" i="1" s="1"/>
  <c r="J29" i="3"/>
  <c r="R29" i="3"/>
  <c r="DP207" i="1" s="1"/>
  <c r="DI143" i="1"/>
  <c r="Q176" i="4"/>
  <c r="DL143" i="1" s="1"/>
  <c r="Q164" i="4"/>
  <c r="DL49" i="1" s="1"/>
  <c r="N107" i="4"/>
  <c r="Q107" i="4" s="1"/>
  <c r="Q67" i="4"/>
  <c r="DL650" i="1" s="1"/>
  <c r="M236" i="8"/>
  <c r="CV549" i="1" s="1"/>
  <c r="M180" i="8"/>
  <c r="CV681" i="1" s="1"/>
  <c r="H208" i="11"/>
  <c r="CG499" i="1" s="1"/>
  <c r="H123" i="11"/>
  <c r="CG102" i="1" s="1"/>
  <c r="G115" i="11"/>
  <c r="H71" i="11"/>
  <c r="CG498" i="1" s="1"/>
  <c r="CK236" i="2"/>
  <c r="H214" i="3"/>
  <c r="K208" i="3"/>
  <c r="R188" i="3"/>
  <c r="DP179" i="1" s="1"/>
  <c r="R183" i="3"/>
  <c r="DP385" i="1" s="1"/>
  <c r="R172" i="3"/>
  <c r="DP227" i="1" s="1"/>
  <c r="H143" i="3"/>
  <c r="K66" i="3"/>
  <c r="J50" i="3"/>
  <c r="M50" i="3" s="1"/>
  <c r="J41" i="3"/>
  <c r="M41" i="3" s="1"/>
  <c r="R41" i="3"/>
  <c r="DP61" i="1" s="1"/>
  <c r="J31" i="3"/>
  <c r="M31" i="3" s="1"/>
  <c r="R28" i="3"/>
  <c r="DP618" i="1" s="1"/>
  <c r="R15" i="3"/>
  <c r="DP677" i="1" s="1"/>
  <c r="Q113" i="4"/>
  <c r="DL394" i="1" s="1"/>
  <c r="DK490" i="1"/>
  <c r="Q70" i="4"/>
  <c r="DL686" i="1" s="1"/>
  <c r="G70" i="4"/>
  <c r="K239" i="8"/>
  <c r="M239" i="8" s="1"/>
  <c r="M212" i="8"/>
  <c r="CV255" i="1" s="1"/>
  <c r="M206" i="8"/>
  <c r="CV125" i="1" s="1"/>
  <c r="M174" i="8"/>
  <c r="CV559" i="1" s="1"/>
  <c r="J157" i="8"/>
  <c r="M115" i="8"/>
  <c r="CV187" i="1" s="1"/>
  <c r="M107" i="8"/>
  <c r="CV42" i="1" s="1"/>
  <c r="M42" i="8"/>
  <c r="CV19" i="1" s="1"/>
  <c r="H216" i="9"/>
  <c r="CQ56" i="1" s="1"/>
  <c r="H181" i="9"/>
  <c r="CQ160" i="1" s="1"/>
  <c r="R201" i="3"/>
  <c r="DP141" i="1" s="1"/>
  <c r="R187" i="3"/>
  <c r="DP89" i="1" s="1"/>
  <c r="K99" i="3"/>
  <c r="M99" i="3" s="1"/>
  <c r="R78" i="3"/>
  <c r="DP122" i="1" s="1"/>
  <c r="K74" i="3"/>
  <c r="R74" i="3"/>
  <c r="DP12" i="1" s="1"/>
  <c r="R40" i="3"/>
  <c r="DP201" i="1" s="1"/>
  <c r="R24" i="3"/>
  <c r="DP28" i="1" s="1"/>
  <c r="K6" i="3"/>
  <c r="DI153" i="1"/>
  <c r="L107" i="4"/>
  <c r="DJ252" i="1"/>
  <c r="M234" i="8"/>
  <c r="CV303" i="1" s="1"/>
  <c r="M213" i="8"/>
  <c r="CV155" i="1" s="1"/>
  <c r="M132" i="8"/>
  <c r="CV273" i="1" s="1"/>
  <c r="E230" i="9"/>
  <c r="H189" i="9"/>
  <c r="CQ641" i="1" s="1"/>
  <c r="H11" i="9"/>
  <c r="CQ327" i="1" s="1"/>
  <c r="H103" i="10"/>
  <c r="CL3" i="1" s="1"/>
  <c r="D120" i="10"/>
  <c r="H120" i="10" s="1"/>
  <c r="F78" i="10"/>
  <c r="H78" i="10" s="1"/>
  <c r="H23" i="10"/>
  <c r="CL51" i="1" s="1"/>
  <c r="H123" i="12"/>
  <c r="CG23" i="1"/>
  <c r="CG53" i="1"/>
  <c r="F20" i="12"/>
  <c r="BL696" i="1"/>
  <c r="BH696" i="1"/>
  <c r="BL801" i="1"/>
  <c r="BH801" i="1"/>
  <c r="BK332" i="1"/>
  <c r="BK696" i="1"/>
  <c r="BK801" i="1"/>
  <c r="BI332" i="1"/>
  <c r="BK795" i="1"/>
  <c r="BJ427" i="1"/>
  <c r="BI418" i="1"/>
  <c r="BL287" i="1"/>
  <c r="BH287" i="1"/>
  <c r="BK62" i="1"/>
  <c r="BJ630" i="1"/>
  <c r="BI168" i="1"/>
  <c r="BL191" i="1"/>
  <c r="BH191" i="1"/>
  <c r="BJ631" i="1"/>
  <c r="BI446" i="1"/>
  <c r="BI696" i="1"/>
  <c r="BI801" i="1"/>
  <c r="BH332" i="1"/>
  <c r="BJ795" i="1"/>
  <c r="BH427" i="1"/>
  <c r="BK418" i="1"/>
  <c r="BI287" i="1"/>
  <c r="BL62" i="1"/>
  <c r="BJ696" i="1"/>
  <c r="BJ801" i="1"/>
  <c r="BJ332" i="1"/>
  <c r="BH795" i="1"/>
  <c r="BH418" i="1"/>
  <c r="BI62" i="1"/>
  <c r="BK630" i="1"/>
  <c r="BH168" i="1"/>
  <c r="BK191" i="1"/>
  <c r="BL631" i="1"/>
  <c r="BJ446" i="1"/>
  <c r="BJ644" i="1"/>
  <c r="BI742" i="1"/>
  <c r="BK737" i="1"/>
  <c r="BJ257" i="1"/>
  <c r="BL332" i="1"/>
  <c r="BI795" i="1"/>
  <c r="BI427" i="1"/>
  <c r="BJ418" i="1"/>
  <c r="BJ287" i="1"/>
  <c r="BJ62" i="1"/>
  <c r="BL630" i="1"/>
  <c r="BL168" i="1"/>
  <c r="BL446" i="1"/>
  <c r="BH644" i="1"/>
  <c r="BK742" i="1"/>
  <c r="BH737" i="1"/>
  <c r="BI257" i="1"/>
  <c r="BL174" i="1"/>
  <c r="BH174" i="1"/>
  <c r="BK485" i="1"/>
  <c r="BI697" i="1"/>
  <c r="BL432" i="1"/>
  <c r="BH432" i="1"/>
  <c r="BJ11" i="1"/>
  <c r="BI6" i="1"/>
  <c r="BL427" i="1"/>
  <c r="BH630" i="1"/>
  <c r="BJ168" i="1"/>
  <c r="BJ191" i="1"/>
  <c r="BI631" i="1"/>
  <c r="BH446" i="1"/>
  <c r="BK644" i="1"/>
  <c r="BK287" i="1"/>
  <c r="BK168" i="1"/>
  <c r="BK631" i="1"/>
  <c r="BL257" i="1"/>
  <c r="BJ485" i="1"/>
  <c r="BL697" i="1"/>
  <c r="BJ432" i="1"/>
  <c r="BK11" i="1"/>
  <c r="BH6" i="1"/>
  <c r="BL795" i="1"/>
  <c r="BH631" i="1"/>
  <c r="BL644" i="1"/>
  <c r="BL742" i="1"/>
  <c r="BL737" i="1"/>
  <c r="BK257" i="1"/>
  <c r="BK174" i="1"/>
  <c r="BI485" i="1"/>
  <c r="BK697" i="1"/>
  <c r="BI432" i="1"/>
  <c r="BI11" i="1"/>
  <c r="BK427" i="1"/>
  <c r="BH62" i="1"/>
  <c r="BI630" i="1"/>
  <c r="BK446" i="1"/>
  <c r="BI644" i="1"/>
  <c r="BJ742" i="1"/>
  <c r="BJ737" i="1"/>
  <c r="BH257" i="1"/>
  <c r="BJ174" i="1"/>
  <c r="BH485" i="1"/>
  <c r="BJ697" i="1"/>
  <c r="BH11" i="1"/>
  <c r="BK6" i="1"/>
  <c r="BL418" i="1"/>
  <c r="BI191" i="1"/>
  <c r="BH742" i="1"/>
  <c r="BI737" i="1"/>
  <c r="BI174" i="1"/>
  <c r="BL485" i="1"/>
  <c r="BL6" i="1"/>
  <c r="BK606" i="1"/>
  <c r="BK433" i="1"/>
  <c r="BK763" i="1"/>
  <c r="BK551" i="1"/>
  <c r="BJ754" i="1"/>
  <c r="BI444" i="1"/>
  <c r="BL708" i="1"/>
  <c r="BH708" i="1"/>
  <c r="BK260" i="1"/>
  <c r="BJ497" i="1"/>
  <c r="BI483" i="1"/>
  <c r="BL604" i="1"/>
  <c r="BH604" i="1"/>
  <c r="BK82" i="1"/>
  <c r="BJ702" i="1"/>
  <c r="BI286" i="1"/>
  <c r="BL279" i="1"/>
  <c r="BH279" i="1"/>
  <c r="BK354" i="1"/>
  <c r="BJ706" i="1"/>
  <c r="BI36" i="1"/>
  <c r="BL213" i="1"/>
  <c r="BH213" i="1"/>
  <c r="BJ6" i="1"/>
  <c r="BH697" i="1"/>
  <c r="BK432" i="1"/>
  <c r="BL11" i="1"/>
  <c r="BL606" i="1"/>
  <c r="BJ433" i="1"/>
  <c r="BI763" i="1"/>
  <c r="BH551" i="1"/>
  <c r="BI754" i="1"/>
  <c r="BL444" i="1"/>
  <c r="BJ708" i="1"/>
  <c r="BH260" i="1"/>
  <c r="BI497" i="1"/>
  <c r="BL483" i="1"/>
  <c r="BJ604" i="1"/>
  <c r="BH82" i="1"/>
  <c r="BI702" i="1"/>
  <c r="BL286" i="1"/>
  <c r="BI606" i="1"/>
  <c r="BH433" i="1"/>
  <c r="BL763" i="1"/>
  <c r="BJ551" i="1"/>
  <c r="BL754" i="1"/>
  <c r="BJ444" i="1"/>
  <c r="BJ260" i="1"/>
  <c r="BL497" i="1"/>
  <c r="BJ483" i="1"/>
  <c r="BJ82" i="1"/>
  <c r="BL702" i="1"/>
  <c r="BJ286" i="1"/>
  <c r="BH606" i="1"/>
  <c r="BL433" i="1"/>
  <c r="BJ763" i="1"/>
  <c r="BI551" i="1"/>
  <c r="BK754" i="1"/>
  <c r="BH444" i="1"/>
  <c r="BK708" i="1"/>
  <c r="BI260" i="1"/>
  <c r="BK497" i="1"/>
  <c r="BH483" i="1"/>
  <c r="BI708" i="1"/>
  <c r="BL260" i="1"/>
  <c r="BL82" i="1"/>
  <c r="BK286" i="1"/>
  <c r="BI279" i="1"/>
  <c r="BL354" i="1"/>
  <c r="BH706" i="1"/>
  <c r="BK36" i="1"/>
  <c r="BI213" i="1"/>
  <c r="BL99" i="1"/>
  <c r="BH99" i="1"/>
  <c r="BK489" i="1"/>
  <c r="BJ581" i="1"/>
  <c r="BI433" i="1"/>
  <c r="BH497" i="1"/>
  <c r="BK483" i="1"/>
  <c r="BI82" i="1"/>
  <c r="BH286" i="1"/>
  <c r="BJ354" i="1"/>
  <c r="BL706" i="1"/>
  <c r="BJ36" i="1"/>
  <c r="BK99" i="1"/>
  <c r="BJ489" i="1"/>
  <c r="BI581" i="1"/>
  <c r="BH763" i="1"/>
  <c r="BL551" i="1"/>
  <c r="BK604" i="1"/>
  <c r="BK702" i="1"/>
  <c r="BK279" i="1"/>
  <c r="BI354" i="1"/>
  <c r="BK706" i="1"/>
  <c r="BH36" i="1"/>
  <c r="BK213" i="1"/>
  <c r="BJ99" i="1"/>
  <c r="BI489" i="1"/>
  <c r="BL581" i="1"/>
  <c r="BH581" i="1"/>
  <c r="BJ606" i="1"/>
  <c r="BH754" i="1"/>
  <c r="BK444" i="1"/>
  <c r="BI604" i="1"/>
  <c r="BH702" i="1"/>
  <c r="BJ279" i="1"/>
  <c r="BH354" i="1"/>
  <c r="BI706" i="1"/>
  <c r="BL36" i="1"/>
  <c r="BJ213" i="1"/>
  <c r="BI99" i="1"/>
  <c r="BL489" i="1"/>
  <c r="BH489" i="1"/>
  <c r="BK581" i="1"/>
  <c r="CC78" i="1"/>
  <c r="CD49" i="1"/>
  <c r="CF314" i="1"/>
  <c r="D314" i="1" s="1"/>
  <c r="CG349" i="1"/>
  <c r="CC42" i="1"/>
  <c r="CE309" i="1"/>
  <c r="CF347" i="1"/>
  <c r="D347" i="1" s="1"/>
  <c r="CC256" i="1"/>
  <c r="CE273" i="1"/>
  <c r="CF73" i="1"/>
  <c r="D73" i="1" s="1"/>
  <c r="CC25" i="1"/>
  <c r="CD599" i="1"/>
  <c r="CE26" i="1"/>
  <c r="C26" i="1" s="1"/>
  <c r="CG384" i="1"/>
  <c r="CM106" i="1"/>
  <c r="CN171" i="1"/>
  <c r="DU227" i="1"/>
  <c r="DU52" i="1"/>
  <c r="DU621" i="1"/>
  <c r="H621" i="1" s="1"/>
  <c r="DU571" i="1"/>
  <c r="DU512" i="1"/>
  <c r="DU179" i="1"/>
  <c r="DU401" i="1"/>
  <c r="DU126" i="1"/>
  <c r="DU190" i="1"/>
  <c r="DU597" i="1"/>
  <c r="DU116" i="1"/>
  <c r="DU209" i="1"/>
  <c r="DU531" i="1"/>
  <c r="DU682" i="1"/>
  <c r="DU63" i="1"/>
  <c r="DU20" i="1"/>
  <c r="DU288" i="1"/>
  <c r="DU434" i="1"/>
  <c r="DU698" i="1"/>
  <c r="DU17" i="1"/>
  <c r="DU128" i="1"/>
  <c r="DU198" i="1"/>
  <c r="DU328" i="1"/>
  <c r="DU86" i="1"/>
  <c r="DU91" i="1"/>
  <c r="DU24" i="1"/>
  <c r="DU167" i="1"/>
  <c r="DU149" i="1"/>
  <c r="F149" i="1" s="1"/>
  <c r="DU183" i="1"/>
  <c r="DU339" i="1"/>
  <c r="DU111" i="1"/>
  <c r="DU30" i="1"/>
  <c r="DU687" i="1"/>
  <c r="DU383" i="1"/>
  <c r="DU243" i="1"/>
  <c r="DU459" i="1"/>
  <c r="DU473" i="1"/>
  <c r="DU582" i="1"/>
  <c r="DU549" i="1"/>
  <c r="DU815" i="1"/>
  <c r="DU218" i="1"/>
  <c r="DU78" i="1"/>
  <c r="DU122" i="1"/>
  <c r="DU137" i="1"/>
  <c r="DU59" i="1"/>
  <c r="DU53" i="1"/>
  <c r="DU325" i="1"/>
  <c r="DU242" i="1"/>
  <c r="DU156" i="1"/>
  <c r="DU261" i="1"/>
  <c r="DU326" i="1"/>
  <c r="DU507" i="1"/>
  <c r="DU522" i="1"/>
  <c r="DU69" i="1"/>
  <c r="DU119" i="1"/>
  <c r="DU214" i="1"/>
  <c r="DU462" i="1"/>
  <c r="DU9" i="1"/>
  <c r="DU538" i="1"/>
  <c r="DU772" i="1"/>
  <c r="DU18" i="1"/>
  <c r="DU110" i="1"/>
  <c r="DU203" i="1"/>
  <c r="DU89" i="1"/>
  <c r="DU101" i="1"/>
  <c r="DU77" i="1"/>
  <c r="DU226" i="1"/>
  <c r="DU221" i="1"/>
  <c r="DU170" i="1"/>
  <c r="DU229" i="1"/>
  <c r="DU274" i="1"/>
  <c r="DU317" i="1"/>
  <c r="DU412" i="1"/>
  <c r="DU151" i="1"/>
  <c r="DU258" i="1"/>
  <c r="DU143" i="1"/>
  <c r="DU461" i="1"/>
  <c r="DU662" i="1"/>
  <c r="DU399" i="1"/>
  <c r="DU611" i="1"/>
  <c r="DU641" i="1"/>
  <c r="DU633" i="1"/>
  <c r="DU684" i="1"/>
  <c r="DU440" i="1"/>
  <c r="DU445" i="1"/>
  <c r="DU276" i="1"/>
  <c r="DU527" i="1"/>
  <c r="DU739" i="1"/>
  <c r="DU731" i="1"/>
  <c r="DU643" i="1"/>
  <c r="DU654" i="1"/>
  <c r="DU131" i="1"/>
  <c r="DU616" i="1"/>
  <c r="DU249" i="1"/>
  <c r="DU620" i="1"/>
  <c r="DU494" i="1"/>
  <c r="DU676" i="1"/>
  <c r="DU539" i="1"/>
  <c r="DU479" i="1"/>
  <c r="DU645" i="1"/>
  <c r="DU468" i="1"/>
  <c r="DU103" i="1"/>
  <c r="DU784" i="1"/>
  <c r="DU781" i="1"/>
  <c r="DU452" i="1"/>
  <c r="DU348" i="1"/>
  <c r="DU38" i="1"/>
  <c r="DU477" i="1"/>
  <c r="DU532" i="1"/>
  <c r="DU791" i="1"/>
  <c r="DU751" i="1"/>
  <c r="DU649" i="1"/>
  <c r="DU471" i="1"/>
  <c r="DU832" i="1"/>
  <c r="DU617" i="1"/>
  <c r="DU271" i="1"/>
  <c r="DU671" i="1"/>
  <c r="DU809" i="1"/>
  <c r="DU232" i="1"/>
  <c r="DU773" i="1"/>
  <c r="DU826" i="1"/>
  <c r="DU603" i="1"/>
  <c r="CM389" i="1"/>
  <c r="F389" i="1" s="1"/>
  <c r="CQ64" i="1"/>
  <c r="M13" i="5"/>
  <c r="DH327" i="1" s="1"/>
  <c r="DO696" i="1"/>
  <c r="DO801" i="1"/>
  <c r="DN332" i="1"/>
  <c r="DO332" i="1"/>
  <c r="DN795" i="1"/>
  <c r="DM427" i="1"/>
  <c r="DP418" i="1"/>
  <c r="DO287" i="1"/>
  <c r="DN62" i="1"/>
  <c r="DM630" i="1"/>
  <c r="DP168" i="1"/>
  <c r="DO191" i="1"/>
  <c r="DM631" i="1"/>
  <c r="DP446" i="1"/>
  <c r="DN644" i="1"/>
  <c r="DN696" i="1"/>
  <c r="DN801" i="1"/>
  <c r="DM332" i="1"/>
  <c r="DP795" i="1"/>
  <c r="DN427" i="1"/>
  <c r="DN287" i="1"/>
  <c r="DO630" i="1"/>
  <c r="DM795" i="1"/>
  <c r="DN418" i="1"/>
  <c r="DM287" i="1"/>
  <c r="DO62" i="1"/>
  <c r="DP630" i="1"/>
  <c r="DN168" i="1"/>
  <c r="DO446" i="1"/>
  <c r="DP742" i="1"/>
  <c r="DN737" i="1"/>
  <c r="DM257" i="1"/>
  <c r="DO174" i="1"/>
  <c r="DM696" i="1"/>
  <c r="DN630" i="1"/>
  <c r="DM191" i="1"/>
  <c r="DM737" i="1"/>
  <c r="DO257" i="1"/>
  <c r="DN485" i="1"/>
  <c r="DP697" i="1"/>
  <c r="DO432" i="1"/>
  <c r="DM11" i="1"/>
  <c r="DP6" i="1"/>
  <c r="DM801" i="1"/>
  <c r="DO795" i="1"/>
  <c r="DO427" i="1"/>
  <c r="DO418" i="1"/>
  <c r="DP287" i="1"/>
  <c r="DP62" i="1"/>
  <c r="DO168" i="1"/>
  <c r="DP191" i="1"/>
  <c r="DO631" i="1"/>
  <c r="DN446" i="1"/>
  <c r="DO644" i="1"/>
  <c r="DP801" i="1"/>
  <c r="DP631" i="1"/>
  <c r="DM644" i="1"/>
  <c r="DM742" i="1"/>
  <c r="DP485" i="1"/>
  <c r="DM697" i="1"/>
  <c r="DP432" i="1"/>
  <c r="DP11" i="1"/>
  <c r="DN6" i="1"/>
  <c r="DP427" i="1"/>
  <c r="DM62" i="1"/>
  <c r="DM168" i="1"/>
  <c r="DN631" i="1"/>
  <c r="DP257" i="1"/>
  <c r="DP174" i="1"/>
  <c r="DO485" i="1"/>
  <c r="DN432" i="1"/>
  <c r="DO11" i="1"/>
  <c r="DM6" i="1"/>
  <c r="DP332" i="1"/>
  <c r="DO742" i="1"/>
  <c r="DP737" i="1"/>
  <c r="DN257" i="1"/>
  <c r="DN174" i="1"/>
  <c r="DM485" i="1"/>
  <c r="DO697" i="1"/>
  <c r="DM432" i="1"/>
  <c r="DN11" i="1"/>
  <c r="DP696" i="1"/>
  <c r="DM418" i="1"/>
  <c r="DN191" i="1"/>
  <c r="DM446" i="1"/>
  <c r="DP644" i="1"/>
  <c r="DN742" i="1"/>
  <c r="DO737" i="1"/>
  <c r="DM174" i="1"/>
  <c r="DO6" i="1"/>
  <c r="DN606" i="1"/>
  <c r="DN433" i="1"/>
  <c r="DN763" i="1"/>
  <c r="DN551" i="1"/>
  <c r="DM754" i="1"/>
  <c r="DP444" i="1"/>
  <c r="DO708" i="1"/>
  <c r="DN260" i="1"/>
  <c r="DM497" i="1"/>
  <c r="DP483" i="1"/>
  <c r="DO604" i="1"/>
  <c r="DN82" i="1"/>
  <c r="DM702" i="1"/>
  <c r="DP286" i="1"/>
  <c r="DO279" i="1"/>
  <c r="DN354" i="1"/>
  <c r="DM706" i="1"/>
  <c r="DP36" i="1"/>
  <c r="DO213" i="1"/>
  <c r="DN99" i="1"/>
  <c r="DN697" i="1"/>
  <c r="DP433" i="1"/>
  <c r="DO763" i="1"/>
  <c r="DM551" i="1"/>
  <c r="DO754" i="1"/>
  <c r="DM444" i="1"/>
  <c r="DP708" i="1"/>
  <c r="DM260" i="1"/>
  <c r="DO497" i="1"/>
  <c r="DM483" i="1"/>
  <c r="DP604" i="1"/>
  <c r="DM82" i="1"/>
  <c r="DO702" i="1"/>
  <c r="DM286" i="1"/>
  <c r="DO606" i="1"/>
  <c r="DM433" i="1"/>
  <c r="DP551" i="1"/>
  <c r="DO444" i="1"/>
  <c r="DM708" i="1"/>
  <c r="DP260" i="1"/>
  <c r="DO483" i="1"/>
  <c r="DM604" i="1"/>
  <c r="DP82" i="1"/>
  <c r="DO286" i="1"/>
  <c r="DM279" i="1"/>
  <c r="DM606" i="1"/>
  <c r="DP763" i="1"/>
  <c r="DO551" i="1"/>
  <c r="DP754" i="1"/>
  <c r="DN444" i="1"/>
  <c r="DO260" i="1"/>
  <c r="DP497" i="1"/>
  <c r="DN483" i="1"/>
  <c r="DN708" i="1"/>
  <c r="DN706" i="1"/>
  <c r="DN213" i="1"/>
  <c r="DN489" i="1"/>
  <c r="DM581" i="1"/>
  <c r="DM729" i="1"/>
  <c r="DO433" i="1"/>
  <c r="DN497" i="1"/>
  <c r="DO82" i="1"/>
  <c r="DN286" i="1"/>
  <c r="DP279" i="1"/>
  <c r="DP354" i="1"/>
  <c r="DO36" i="1"/>
  <c r="DM213" i="1"/>
  <c r="DP99" i="1"/>
  <c r="DM489" i="1"/>
  <c r="DP581" i="1"/>
  <c r="DP729" i="1"/>
  <c r="DM763" i="1"/>
  <c r="DN604" i="1"/>
  <c r="DP702" i="1"/>
  <c r="DN279" i="1"/>
  <c r="DO354" i="1"/>
  <c r="DP706" i="1"/>
  <c r="DN36" i="1"/>
  <c r="DO99" i="1"/>
  <c r="DP489" i="1"/>
  <c r="DO581" i="1"/>
  <c r="DO729" i="1"/>
  <c r="DP606" i="1"/>
  <c r="DN754" i="1"/>
  <c r="DN702" i="1"/>
  <c r="DM354" i="1"/>
  <c r="DO706" i="1"/>
  <c r="DM36" i="1"/>
  <c r="DP213" i="1"/>
  <c r="DM99" i="1"/>
  <c r="DO489" i="1"/>
  <c r="DN581" i="1"/>
  <c r="DN729" i="1"/>
  <c r="D59" i="10"/>
  <c r="H59" i="10" s="1"/>
  <c r="F96" i="11"/>
  <c r="H96" i="11" s="1"/>
  <c r="CG452" i="1"/>
  <c r="CD316" i="1"/>
  <c r="CG58" i="1"/>
  <c r="CG553" i="1"/>
  <c r="CG326" i="1"/>
  <c r="BY49" i="1"/>
  <c r="CC384" i="1"/>
  <c r="CC17" i="1"/>
  <c r="CE74" i="1"/>
  <c r="CF219" i="1"/>
  <c r="D219" i="1" s="1"/>
  <c r="CC43" i="1"/>
  <c r="CD19" i="1"/>
  <c r="CE337" i="1"/>
  <c r="CG407" i="1"/>
  <c r="CD187" i="1"/>
  <c r="CE406" i="1"/>
  <c r="C406" i="1" s="1"/>
  <c r="CF283" i="1"/>
  <c r="CC179" i="1"/>
  <c r="CD508" i="1"/>
  <c r="CF516" i="1"/>
  <c r="CI696" i="1"/>
  <c r="CI801" i="1"/>
  <c r="CL332" i="1"/>
  <c r="CH332" i="1"/>
  <c r="CL696" i="1"/>
  <c r="CL801" i="1"/>
  <c r="CJ332" i="1"/>
  <c r="CL795" i="1"/>
  <c r="CH795" i="1"/>
  <c r="CK427" i="1"/>
  <c r="CJ418" i="1"/>
  <c r="CI287" i="1"/>
  <c r="CL62" i="1"/>
  <c r="CH62" i="1"/>
  <c r="CK630" i="1"/>
  <c r="CJ168" i="1"/>
  <c r="CI191" i="1"/>
  <c r="CK631" i="1"/>
  <c r="CJ446" i="1"/>
  <c r="CH696" i="1"/>
  <c r="CH801" i="1"/>
  <c r="CK795" i="1"/>
  <c r="CI427" i="1"/>
  <c r="CL418" i="1"/>
  <c r="CJ287" i="1"/>
  <c r="CH418" i="1"/>
  <c r="CI62" i="1"/>
  <c r="CL630" i="1"/>
  <c r="CI168" i="1"/>
  <c r="CL191" i="1"/>
  <c r="CH631" i="1"/>
  <c r="CK446" i="1"/>
  <c r="CK644" i="1"/>
  <c r="CJ742" i="1"/>
  <c r="CL737" i="1"/>
  <c r="CH737" i="1"/>
  <c r="CK257" i="1"/>
  <c r="CI174" i="1"/>
  <c r="CJ696" i="1"/>
  <c r="CI332" i="1"/>
  <c r="CL427" i="1"/>
  <c r="CL287" i="1"/>
  <c r="CJ630" i="1"/>
  <c r="CL168" i="1"/>
  <c r="CL631" i="1"/>
  <c r="CL446" i="1"/>
  <c r="CI644" i="1"/>
  <c r="CL742" i="1"/>
  <c r="CI737" i="1"/>
  <c r="CJ257" i="1"/>
  <c r="CL174" i="1"/>
  <c r="CL485" i="1"/>
  <c r="CH485" i="1"/>
  <c r="CJ697" i="1"/>
  <c r="CI432" i="1"/>
  <c r="CK11" i="1"/>
  <c r="CJ6" i="1"/>
  <c r="CJ801" i="1"/>
  <c r="CI795" i="1"/>
  <c r="CH427" i="1"/>
  <c r="CI418" i="1"/>
  <c r="CH287" i="1"/>
  <c r="CJ62" i="1"/>
  <c r="CH630" i="1"/>
  <c r="CH168" i="1"/>
  <c r="CJ191" i="1"/>
  <c r="CI631" i="1"/>
  <c r="CH446" i="1"/>
  <c r="CL644" i="1"/>
  <c r="CK801" i="1"/>
  <c r="CK418" i="1"/>
  <c r="CK168" i="1"/>
  <c r="CJ631" i="1"/>
  <c r="CJ644" i="1"/>
  <c r="CL257" i="1"/>
  <c r="CK174" i="1"/>
  <c r="CK485" i="1"/>
  <c r="CH697" i="1"/>
  <c r="CK432" i="1"/>
  <c r="CL11" i="1"/>
  <c r="CI6" i="1"/>
  <c r="CK287" i="1"/>
  <c r="CH644" i="1"/>
  <c r="CK742" i="1"/>
  <c r="CK737" i="1"/>
  <c r="CI257" i="1"/>
  <c r="CJ174" i="1"/>
  <c r="CJ485" i="1"/>
  <c r="CL697" i="1"/>
  <c r="CJ432" i="1"/>
  <c r="CJ11" i="1"/>
  <c r="CH6" i="1"/>
  <c r="CK332" i="1"/>
  <c r="CJ795" i="1"/>
  <c r="CK62" i="1"/>
  <c r="CI630" i="1"/>
  <c r="CK191" i="1"/>
  <c r="CI446" i="1"/>
  <c r="CI742" i="1"/>
  <c r="CJ737" i="1"/>
  <c r="CH257" i="1"/>
  <c r="CH174" i="1"/>
  <c r="CI485" i="1"/>
  <c r="CK697" i="1"/>
  <c r="CH432" i="1"/>
  <c r="CI11" i="1"/>
  <c r="CL6" i="1"/>
  <c r="CK696" i="1"/>
  <c r="CJ427" i="1"/>
  <c r="CH191" i="1"/>
  <c r="CH742" i="1"/>
  <c r="CI697" i="1"/>
  <c r="CL432" i="1"/>
  <c r="CH11" i="1"/>
  <c r="CL606" i="1"/>
  <c r="CH606" i="1"/>
  <c r="CL433" i="1"/>
  <c r="CH433" i="1"/>
  <c r="CL763" i="1"/>
  <c r="CH763" i="1"/>
  <c r="CL551" i="1"/>
  <c r="CH551" i="1"/>
  <c r="CK754" i="1"/>
  <c r="CJ444" i="1"/>
  <c r="CI708" i="1"/>
  <c r="CL260" i="1"/>
  <c r="CH260" i="1"/>
  <c r="CK497" i="1"/>
  <c r="CJ483" i="1"/>
  <c r="CI604" i="1"/>
  <c r="CL82" i="1"/>
  <c r="CH82" i="1"/>
  <c r="CK702" i="1"/>
  <c r="CJ286" i="1"/>
  <c r="CI279" i="1"/>
  <c r="CL354" i="1"/>
  <c r="CH354" i="1"/>
  <c r="CK706" i="1"/>
  <c r="CJ36" i="1"/>
  <c r="CI213" i="1"/>
  <c r="CL99" i="1"/>
  <c r="CH99" i="1"/>
  <c r="CK6" i="1"/>
  <c r="CK433" i="1"/>
  <c r="CJ763" i="1"/>
  <c r="CI551" i="1"/>
  <c r="CJ754" i="1"/>
  <c r="CH444" i="1"/>
  <c r="CK708" i="1"/>
  <c r="CI260" i="1"/>
  <c r="CJ497" i="1"/>
  <c r="CH483" i="1"/>
  <c r="CK604" i="1"/>
  <c r="CI82" i="1"/>
  <c r="CJ702" i="1"/>
  <c r="CH286" i="1"/>
  <c r="CJ606" i="1"/>
  <c r="CI433" i="1"/>
  <c r="CK551" i="1"/>
  <c r="CH754" i="1"/>
  <c r="CK444" i="1"/>
  <c r="CH708" i="1"/>
  <c r="CK260" i="1"/>
  <c r="CH497" i="1"/>
  <c r="CK483" i="1"/>
  <c r="CH604" i="1"/>
  <c r="CK82" i="1"/>
  <c r="CH702" i="1"/>
  <c r="CK286" i="1"/>
  <c r="CI606" i="1"/>
  <c r="CK763" i="1"/>
  <c r="CJ551" i="1"/>
  <c r="CL754" i="1"/>
  <c r="CI444" i="1"/>
  <c r="CL708" i="1"/>
  <c r="CJ260" i="1"/>
  <c r="CL497" i="1"/>
  <c r="CI483" i="1"/>
  <c r="CK606" i="1"/>
  <c r="CI754" i="1"/>
  <c r="CL444" i="1"/>
  <c r="CL604" i="1"/>
  <c r="CL702" i="1"/>
  <c r="CJ279" i="1"/>
  <c r="CI706" i="1"/>
  <c r="CL36" i="1"/>
  <c r="CJ213" i="1"/>
  <c r="CL489" i="1"/>
  <c r="CH489" i="1"/>
  <c r="CK581" i="1"/>
  <c r="CK729" i="1"/>
  <c r="CJ708" i="1"/>
  <c r="CJ604" i="1"/>
  <c r="CI702" i="1"/>
  <c r="CH279" i="1"/>
  <c r="CK354" i="1"/>
  <c r="CH706" i="1"/>
  <c r="CK36" i="1"/>
  <c r="CH213" i="1"/>
  <c r="CK99" i="1"/>
  <c r="CK489" i="1"/>
  <c r="CJ581" i="1"/>
  <c r="CJ729" i="1"/>
  <c r="CJ433" i="1"/>
  <c r="CI497" i="1"/>
  <c r="CL483" i="1"/>
  <c r="CL286" i="1"/>
  <c r="CL279" i="1"/>
  <c r="CJ354" i="1"/>
  <c r="CL706" i="1"/>
  <c r="CI36" i="1"/>
  <c r="CL213" i="1"/>
  <c r="CJ99" i="1"/>
  <c r="CJ489" i="1"/>
  <c r="CI581" i="1"/>
  <c r="CI729" i="1"/>
  <c r="CI763" i="1"/>
  <c r="CJ82" i="1"/>
  <c r="CI286" i="1"/>
  <c r="CK279" i="1"/>
  <c r="CI354" i="1"/>
  <c r="CJ706" i="1"/>
  <c r="CH36" i="1"/>
  <c r="CK213" i="1"/>
  <c r="CI99" i="1"/>
  <c r="CI489" i="1"/>
  <c r="CL581" i="1"/>
  <c r="CH581" i="1"/>
  <c r="CH729" i="1"/>
  <c r="CL729" i="1"/>
  <c r="DE372" i="1"/>
  <c r="DE219" i="1"/>
  <c r="CN785" i="1"/>
  <c r="DR740" i="1"/>
  <c r="DU154" i="1"/>
  <c r="DU299" i="1"/>
  <c r="DU216" i="1"/>
  <c r="DU720" i="1"/>
  <c r="DU747" i="1"/>
  <c r="DU165" i="1"/>
  <c r="DU533" i="1"/>
  <c r="DU431" i="1"/>
  <c r="DU762" i="1"/>
  <c r="DU164" i="1"/>
  <c r="DU341" i="1"/>
  <c r="DU162" i="1"/>
  <c r="DU677" i="1"/>
  <c r="DU543" i="1"/>
  <c r="DU71" i="1"/>
  <c r="DU264" i="1"/>
  <c r="DU283" i="1"/>
  <c r="DU370" i="1"/>
  <c r="DU541" i="1"/>
  <c r="DU33" i="1"/>
  <c r="DU163" i="1"/>
  <c r="DU56" i="1"/>
  <c r="DU123" i="1"/>
  <c r="DU357" i="1"/>
  <c r="DU159" i="1"/>
  <c r="DU365" i="1"/>
  <c r="DU349" i="1"/>
  <c r="DU118" i="1"/>
  <c r="DU498" i="1"/>
  <c r="DU415" i="1"/>
  <c r="DU141" i="1"/>
  <c r="DU583" i="1"/>
  <c r="DU342" i="1"/>
  <c r="DU327" i="1"/>
  <c r="DU290" i="1"/>
  <c r="DU640" i="1"/>
  <c r="F640" i="1" s="1"/>
  <c r="DU736" i="1"/>
  <c r="DU768" i="1"/>
  <c r="DU735" i="1"/>
  <c r="DU3" i="1"/>
  <c r="DU42" i="1"/>
  <c r="DU4" i="1"/>
  <c r="DU233" i="1"/>
  <c r="DU139" i="1"/>
  <c r="DU656" i="1"/>
  <c r="DU455" i="1"/>
  <c r="DU87" i="1"/>
  <c r="DU236" i="1"/>
  <c r="DU281" i="1"/>
  <c r="DU282" i="1"/>
  <c r="DU94" i="1"/>
  <c r="DU169" i="1"/>
  <c r="DU211" i="1"/>
  <c r="DU302" i="1"/>
  <c r="DU7" i="1"/>
  <c r="DU511" i="1"/>
  <c r="DU709" i="1"/>
  <c r="DU378" i="1"/>
  <c r="DU524" i="1"/>
  <c r="DU192" i="1"/>
  <c r="DU21" i="1"/>
  <c r="DU219" i="1"/>
  <c r="DU406" i="1"/>
  <c r="DU345" i="1"/>
  <c r="DU176" i="1"/>
  <c r="DU368" i="1"/>
  <c r="DU58" i="1"/>
  <c r="DU705" i="1"/>
  <c r="DU395" i="1"/>
  <c r="DU407" i="1"/>
  <c r="DU353" i="1"/>
  <c r="DU675" i="1"/>
  <c r="DU661" i="1"/>
  <c r="DU254" i="1"/>
  <c r="DU384" i="1"/>
  <c r="DU180" i="1"/>
  <c r="DU68" i="1"/>
  <c r="DU382" i="1"/>
  <c r="DU474" i="1"/>
  <c r="DU779" i="1"/>
  <c r="DU309" i="1"/>
  <c r="DU321" i="1"/>
  <c r="DU659" i="1"/>
  <c r="DU231" i="1"/>
  <c r="DU312" i="1"/>
  <c r="DU764" i="1"/>
  <c r="DU777" i="1"/>
  <c r="DU663" i="1"/>
  <c r="DU678" i="1"/>
  <c r="F678" i="1" s="1"/>
  <c r="DU572" i="1"/>
  <c r="DU552" i="1"/>
  <c r="DU548" i="1"/>
  <c r="DU827" i="1"/>
  <c r="DU394" i="1"/>
  <c r="DU565" i="1"/>
  <c r="DU457" i="1"/>
  <c r="DU466" i="1"/>
  <c r="DU449" i="1"/>
  <c r="DU714" i="1"/>
  <c r="DU570" i="1"/>
  <c r="DU608" i="1"/>
  <c r="DU752" i="1"/>
  <c r="DU740" i="1"/>
  <c r="DU802" i="1"/>
  <c r="DU338" i="1"/>
  <c r="DU331" i="1"/>
  <c r="DU381" i="1"/>
  <c r="DU601" i="1"/>
  <c r="DU741" i="1"/>
  <c r="DU717" i="1"/>
  <c r="DU667" i="1"/>
  <c r="H667" i="1" s="1"/>
  <c r="DU469" i="1"/>
  <c r="F469" i="1" s="1"/>
  <c r="DU748" i="1"/>
  <c r="DU559" i="1"/>
  <c r="DU824" i="1"/>
  <c r="DU647" i="1"/>
  <c r="DU775" i="1"/>
  <c r="DU813" i="1"/>
  <c r="DU503" i="1"/>
  <c r="DU691" i="1"/>
  <c r="DU818" i="1"/>
  <c r="DU797" i="1"/>
  <c r="CP280" i="1"/>
  <c r="D280" i="1" s="1"/>
  <c r="CQ696" i="1"/>
  <c r="CM696" i="1"/>
  <c r="CQ801" i="1"/>
  <c r="CM801" i="1"/>
  <c r="CP332" i="1"/>
  <c r="CO332" i="1"/>
  <c r="CP795" i="1"/>
  <c r="CO427" i="1"/>
  <c r="CN418" i="1"/>
  <c r="CQ287" i="1"/>
  <c r="CM287" i="1"/>
  <c r="CP62" i="1"/>
  <c r="CO630" i="1"/>
  <c r="CN168" i="1"/>
  <c r="CQ191" i="1"/>
  <c r="CM191" i="1"/>
  <c r="CO631" i="1"/>
  <c r="CN446" i="1"/>
  <c r="CO696" i="1"/>
  <c r="CO801" i="1"/>
  <c r="CN332" i="1"/>
  <c r="CQ795" i="1"/>
  <c r="CN427" i="1"/>
  <c r="CQ418" i="1"/>
  <c r="CO287" i="1"/>
  <c r="CM62" i="1"/>
  <c r="CN696" i="1"/>
  <c r="CN801" i="1"/>
  <c r="CM332" i="1"/>
  <c r="CN795" i="1"/>
  <c r="CM427" i="1"/>
  <c r="CO418" i="1"/>
  <c r="CN287" i="1"/>
  <c r="CO62" i="1"/>
  <c r="CQ630" i="1"/>
  <c r="CO168" i="1"/>
  <c r="CM631" i="1"/>
  <c r="CP446" i="1"/>
  <c r="CO644" i="1"/>
  <c r="CN742" i="1"/>
  <c r="CP737" i="1"/>
  <c r="CO257" i="1"/>
  <c r="CQ174" i="1"/>
  <c r="CM174" i="1"/>
  <c r="CP801" i="1"/>
  <c r="CM795" i="1"/>
  <c r="CM418" i="1"/>
  <c r="CN62" i="1"/>
  <c r="CN191" i="1"/>
  <c r="CN644" i="1"/>
  <c r="CQ742" i="1"/>
  <c r="CN737" i="1"/>
  <c r="CP257" i="1"/>
  <c r="CP485" i="1"/>
  <c r="CN697" i="1"/>
  <c r="CQ432" i="1"/>
  <c r="CM432" i="1"/>
  <c r="CO11" i="1"/>
  <c r="CN6" i="1"/>
  <c r="CP696" i="1"/>
  <c r="CQ332" i="1"/>
  <c r="CQ427" i="1"/>
  <c r="CN630" i="1"/>
  <c r="CP168" i="1"/>
  <c r="CP191" i="1"/>
  <c r="CP631" i="1"/>
  <c r="CO446" i="1"/>
  <c r="CQ644" i="1"/>
  <c r="CP287" i="1"/>
  <c r="CP630" i="1"/>
  <c r="CQ446" i="1"/>
  <c r="CM742" i="1"/>
  <c r="CM737" i="1"/>
  <c r="CQ485" i="1"/>
  <c r="CM697" i="1"/>
  <c r="CP432" i="1"/>
  <c r="CQ11" i="1"/>
  <c r="CO6" i="1"/>
  <c r="CO795" i="1"/>
  <c r="CQ62" i="1"/>
  <c r="CM630" i="1"/>
  <c r="CO191" i="1"/>
  <c r="CM446" i="1"/>
  <c r="CQ257" i="1"/>
  <c r="CP174" i="1"/>
  <c r="CO485" i="1"/>
  <c r="CQ697" i="1"/>
  <c r="CO432" i="1"/>
  <c r="CP11" i="1"/>
  <c r="CM6" i="1"/>
  <c r="CP427" i="1"/>
  <c r="CQ168" i="1"/>
  <c r="CQ631" i="1"/>
  <c r="CP644" i="1"/>
  <c r="CP742" i="1"/>
  <c r="CQ737" i="1"/>
  <c r="CN257" i="1"/>
  <c r="CO174" i="1"/>
  <c r="CN485" i="1"/>
  <c r="CP697" i="1"/>
  <c r="CN432" i="1"/>
  <c r="CN11" i="1"/>
  <c r="CQ6" i="1"/>
  <c r="CP418" i="1"/>
  <c r="CM168" i="1"/>
  <c r="CN631" i="1"/>
  <c r="CM644" i="1"/>
  <c r="CO742" i="1"/>
  <c r="CO737" i="1"/>
  <c r="CM257" i="1"/>
  <c r="CN174" i="1"/>
  <c r="CM485" i="1"/>
  <c r="CM11" i="1"/>
  <c r="CP6" i="1"/>
  <c r="CP606" i="1"/>
  <c r="CP433" i="1"/>
  <c r="CP763" i="1"/>
  <c r="CP551" i="1"/>
  <c r="CO754" i="1"/>
  <c r="CN444" i="1"/>
  <c r="CQ708" i="1"/>
  <c r="CM708" i="1"/>
  <c r="CP260" i="1"/>
  <c r="CO497" i="1"/>
  <c r="CN483" i="1"/>
  <c r="CQ604" i="1"/>
  <c r="CM604" i="1"/>
  <c r="CP82" i="1"/>
  <c r="CO702" i="1"/>
  <c r="CN286" i="1"/>
  <c r="CQ279" i="1"/>
  <c r="CM279" i="1"/>
  <c r="CP354" i="1"/>
  <c r="CO706" i="1"/>
  <c r="CN36" i="1"/>
  <c r="CQ213" i="1"/>
  <c r="CM213" i="1"/>
  <c r="CP99" i="1"/>
  <c r="CO697" i="1"/>
  <c r="CM606" i="1"/>
  <c r="CQ433" i="1"/>
  <c r="CO763" i="1"/>
  <c r="CN551" i="1"/>
  <c r="CP754" i="1"/>
  <c r="CM444" i="1"/>
  <c r="CP708" i="1"/>
  <c r="CN260" i="1"/>
  <c r="CP497" i="1"/>
  <c r="CM483" i="1"/>
  <c r="CP604" i="1"/>
  <c r="CN82" i="1"/>
  <c r="CP702" i="1"/>
  <c r="CM286" i="1"/>
  <c r="CO606" i="1"/>
  <c r="CN433" i="1"/>
  <c r="CM763" i="1"/>
  <c r="CQ551" i="1"/>
  <c r="CM754" i="1"/>
  <c r="CP444" i="1"/>
  <c r="CN708" i="1"/>
  <c r="CQ260" i="1"/>
  <c r="CM497" i="1"/>
  <c r="CP483" i="1"/>
  <c r="CN604" i="1"/>
  <c r="CQ82" i="1"/>
  <c r="CM702" i="1"/>
  <c r="CP286" i="1"/>
  <c r="CN606" i="1"/>
  <c r="CM433" i="1"/>
  <c r="CQ763" i="1"/>
  <c r="CO551" i="1"/>
  <c r="CQ754" i="1"/>
  <c r="CO444" i="1"/>
  <c r="CO260" i="1"/>
  <c r="CQ497" i="1"/>
  <c r="CO483" i="1"/>
  <c r="CO708" i="1"/>
  <c r="CQ286" i="1"/>
  <c r="CO279" i="1"/>
  <c r="CM354" i="1"/>
  <c r="CN706" i="1"/>
  <c r="CQ36" i="1"/>
  <c r="CO213" i="1"/>
  <c r="CM99" i="1"/>
  <c r="CP489" i="1"/>
  <c r="CO581" i="1"/>
  <c r="CO729" i="1"/>
  <c r="CO433" i="1"/>
  <c r="CM260" i="1"/>
  <c r="CN497" i="1"/>
  <c r="CQ483" i="1"/>
  <c r="CO82" i="1"/>
  <c r="CO286" i="1"/>
  <c r="CN279" i="1"/>
  <c r="CQ354" i="1"/>
  <c r="CM706" i="1"/>
  <c r="CP36" i="1"/>
  <c r="CN213" i="1"/>
  <c r="CQ99" i="1"/>
  <c r="CO489" i="1"/>
  <c r="CN581" i="1"/>
  <c r="CN729" i="1"/>
  <c r="CN763" i="1"/>
  <c r="CM82" i="1"/>
  <c r="CQ702" i="1"/>
  <c r="CO354" i="1"/>
  <c r="CQ706" i="1"/>
  <c r="CO36" i="1"/>
  <c r="CO99" i="1"/>
  <c r="CN489" i="1"/>
  <c r="CQ581" i="1"/>
  <c r="CM581" i="1"/>
  <c r="CQ729" i="1"/>
  <c r="CM729" i="1"/>
  <c r="CQ606" i="1"/>
  <c r="CM551" i="1"/>
  <c r="CN754" i="1"/>
  <c r="CQ444" i="1"/>
  <c r="CO604" i="1"/>
  <c r="CN702" i="1"/>
  <c r="CP279" i="1"/>
  <c r="CN354" i="1"/>
  <c r="CP706" i="1"/>
  <c r="CM36" i="1"/>
  <c r="CP213" i="1"/>
  <c r="CN99" i="1"/>
  <c r="CQ489" i="1"/>
  <c r="CM489" i="1"/>
  <c r="CP581" i="1"/>
  <c r="CP83" i="1"/>
  <c r="D83" i="1" s="1"/>
  <c r="CQ106" i="1"/>
  <c r="CP729" i="1"/>
  <c r="CM504" i="1"/>
  <c r="CO515" i="1"/>
  <c r="C515" i="1" s="1"/>
  <c r="CP740" i="1"/>
  <c r="CO740" i="1"/>
  <c r="CO106" i="1"/>
  <c r="C106" i="1" s="1"/>
  <c r="CQ740" i="1"/>
  <c r="CU740" i="1"/>
  <c r="CU106" i="1"/>
  <c r="CR404" i="1"/>
  <c r="CT419" i="1"/>
  <c r="C419" i="1" s="1"/>
  <c r="CR740" i="1"/>
  <c r="M56" i="6"/>
  <c r="DD128" i="1" s="1"/>
  <c r="M194" i="5"/>
  <c r="DH457" i="1" s="1"/>
  <c r="M176" i="8"/>
  <c r="CV635" i="1" s="1"/>
  <c r="CA696" i="1"/>
  <c r="CA801" i="1"/>
  <c r="BZ332" i="1"/>
  <c r="CB696" i="1"/>
  <c r="CB801" i="1"/>
  <c r="BY332" i="1"/>
  <c r="BZ795" i="1"/>
  <c r="BY427" i="1"/>
  <c r="CB418" i="1"/>
  <c r="BX418" i="1"/>
  <c r="CA287" i="1"/>
  <c r="BZ62" i="1"/>
  <c r="BY630" i="1"/>
  <c r="CB168" i="1"/>
  <c r="BX168" i="1"/>
  <c r="CA191" i="1"/>
  <c r="BY631" i="1"/>
  <c r="CB446" i="1"/>
  <c r="BX446" i="1"/>
  <c r="BZ696" i="1"/>
  <c r="BZ801" i="1"/>
  <c r="CA332" i="1"/>
  <c r="CA795" i="1"/>
  <c r="BX427" i="1"/>
  <c r="CA418" i="1"/>
  <c r="BY287" i="1"/>
  <c r="CB62" i="1"/>
  <c r="BY795" i="1"/>
  <c r="BZ427" i="1"/>
  <c r="BZ418" i="1"/>
  <c r="BZ287" i="1"/>
  <c r="CA62" i="1"/>
  <c r="CA630" i="1"/>
  <c r="BY168" i="1"/>
  <c r="CB191" i="1"/>
  <c r="CB631" i="1"/>
  <c r="BZ446" i="1"/>
  <c r="BY644" i="1"/>
  <c r="CB742" i="1"/>
  <c r="BX742" i="1"/>
  <c r="BZ737" i="1"/>
  <c r="BY257" i="1"/>
  <c r="CA174" i="1"/>
  <c r="BX696" i="1"/>
  <c r="CB427" i="1"/>
  <c r="BY191" i="1"/>
  <c r="BX631" i="1"/>
  <c r="BX644" i="1"/>
  <c r="CA742" i="1"/>
  <c r="BX737" i="1"/>
  <c r="BZ257" i="1"/>
  <c r="CB174" i="1"/>
  <c r="BZ485" i="1"/>
  <c r="CB697" i="1"/>
  <c r="BX697" i="1"/>
  <c r="CA432" i="1"/>
  <c r="BY11" i="1"/>
  <c r="CB6" i="1"/>
  <c r="BX6" i="1"/>
  <c r="BX801" i="1"/>
  <c r="CB332" i="1"/>
  <c r="BX795" i="1"/>
  <c r="BY418" i="1"/>
  <c r="BX287" i="1"/>
  <c r="BY62" i="1"/>
  <c r="BZ630" i="1"/>
  <c r="CA168" i="1"/>
  <c r="CA631" i="1"/>
  <c r="CA446" i="1"/>
  <c r="CA644" i="1"/>
  <c r="BX332" i="1"/>
  <c r="CB795" i="1"/>
  <c r="CB630" i="1"/>
  <c r="BZ644" i="1"/>
  <c r="BY742" i="1"/>
  <c r="BY737" i="1"/>
  <c r="BX174" i="1"/>
  <c r="CA485" i="1"/>
  <c r="BZ432" i="1"/>
  <c r="CA11" i="1"/>
  <c r="BY6" i="1"/>
  <c r="BY696" i="1"/>
  <c r="CA427" i="1"/>
  <c r="BX62" i="1"/>
  <c r="BX630" i="1"/>
  <c r="BZ191" i="1"/>
  <c r="BY446" i="1"/>
  <c r="CB257" i="1"/>
  <c r="BY485" i="1"/>
  <c r="CA697" i="1"/>
  <c r="BY432" i="1"/>
  <c r="BZ11" i="1"/>
  <c r="BY801" i="1"/>
  <c r="BX191" i="1"/>
  <c r="CB737" i="1"/>
  <c r="CA257" i="1"/>
  <c r="BZ174" i="1"/>
  <c r="BX485" i="1"/>
  <c r="BZ697" i="1"/>
  <c r="BX432" i="1"/>
  <c r="BX11" i="1"/>
  <c r="CA6" i="1"/>
  <c r="CB287" i="1"/>
  <c r="BZ168" i="1"/>
  <c r="BZ631" i="1"/>
  <c r="CB644" i="1"/>
  <c r="BZ742" i="1"/>
  <c r="CA737" i="1"/>
  <c r="BX257" i="1"/>
  <c r="BY174" i="1"/>
  <c r="CB485" i="1"/>
  <c r="BZ6" i="1"/>
  <c r="BZ606" i="1"/>
  <c r="BZ433" i="1"/>
  <c r="BZ763" i="1"/>
  <c r="BZ551" i="1"/>
  <c r="BY754" i="1"/>
  <c r="CB444" i="1"/>
  <c r="BX444" i="1"/>
  <c r="CA708" i="1"/>
  <c r="BZ260" i="1"/>
  <c r="BY497" i="1"/>
  <c r="CB483" i="1"/>
  <c r="BX483" i="1"/>
  <c r="CA604" i="1"/>
  <c r="BZ82" i="1"/>
  <c r="BY702" i="1"/>
  <c r="CB286" i="1"/>
  <c r="BX286" i="1"/>
  <c r="CA279" i="1"/>
  <c r="BZ354" i="1"/>
  <c r="BY706" i="1"/>
  <c r="CB36" i="1"/>
  <c r="BX36" i="1"/>
  <c r="CA213" i="1"/>
  <c r="BZ99" i="1"/>
  <c r="BY697" i="1"/>
  <c r="CB432" i="1"/>
  <c r="CB11" i="1"/>
  <c r="CB606" i="1"/>
  <c r="CA433" i="1"/>
  <c r="BY763" i="1"/>
  <c r="BX551" i="1"/>
  <c r="BZ754" i="1"/>
  <c r="BZ708" i="1"/>
  <c r="BX260" i="1"/>
  <c r="BZ497" i="1"/>
  <c r="BZ604" i="1"/>
  <c r="BX82" i="1"/>
  <c r="BZ702" i="1"/>
  <c r="BY606" i="1"/>
  <c r="BX433" i="1"/>
  <c r="CB763" i="1"/>
  <c r="CA551" i="1"/>
  <c r="CB754" i="1"/>
  <c r="BZ444" i="1"/>
  <c r="BX708" i="1"/>
  <c r="CA260" i="1"/>
  <c r="CB497" i="1"/>
  <c r="BZ483" i="1"/>
  <c r="BX604" i="1"/>
  <c r="CA82" i="1"/>
  <c r="CB702" i="1"/>
  <c r="BZ286" i="1"/>
  <c r="BX606" i="1"/>
  <c r="CB433" i="1"/>
  <c r="CA763" i="1"/>
  <c r="BY551" i="1"/>
  <c r="CA754" i="1"/>
  <c r="BY444" i="1"/>
  <c r="CB708" i="1"/>
  <c r="BY260" i="1"/>
  <c r="CA497" i="1"/>
  <c r="BY483" i="1"/>
  <c r="BY433" i="1"/>
  <c r="BX497" i="1"/>
  <c r="CA483" i="1"/>
  <c r="CB604" i="1"/>
  <c r="CA702" i="1"/>
  <c r="BY279" i="1"/>
  <c r="CB354" i="1"/>
  <c r="BX706" i="1"/>
  <c r="CA36" i="1"/>
  <c r="BY213" i="1"/>
  <c r="CB99" i="1"/>
  <c r="BZ489" i="1"/>
  <c r="BY581" i="1"/>
  <c r="BX763" i="1"/>
  <c r="CB551" i="1"/>
  <c r="BY604" i="1"/>
  <c r="BX702" i="1"/>
  <c r="BX279" i="1"/>
  <c r="CA354" i="1"/>
  <c r="CB706" i="1"/>
  <c r="BZ36" i="1"/>
  <c r="BX213" i="1"/>
  <c r="CA99" i="1"/>
  <c r="BY489" i="1"/>
  <c r="CB581" i="1"/>
  <c r="BX581" i="1"/>
  <c r="CA606" i="1"/>
  <c r="BX754" i="1"/>
  <c r="CA444" i="1"/>
  <c r="CB82" i="1"/>
  <c r="CA286" i="1"/>
  <c r="CB279" i="1"/>
  <c r="BY354" i="1"/>
  <c r="CA706" i="1"/>
  <c r="BY36" i="1"/>
  <c r="CB213" i="1"/>
  <c r="BY99" i="1"/>
  <c r="CB489" i="1"/>
  <c r="BX489" i="1"/>
  <c r="CA581" i="1"/>
  <c r="BY708" i="1"/>
  <c r="CB260" i="1"/>
  <c r="BY82" i="1"/>
  <c r="BY286" i="1"/>
  <c r="BZ279" i="1"/>
  <c r="BX354" i="1"/>
  <c r="BZ706" i="1"/>
  <c r="BZ213" i="1"/>
  <c r="BX99" i="1"/>
  <c r="CA489" i="1"/>
  <c r="BZ581" i="1"/>
  <c r="CE696" i="1"/>
  <c r="CE801" i="1"/>
  <c r="CD332" i="1"/>
  <c r="CG696" i="1"/>
  <c r="CG801" i="1"/>
  <c r="CE332" i="1"/>
  <c r="CD795" i="1"/>
  <c r="CG427" i="1"/>
  <c r="CC427" i="1"/>
  <c r="CF418" i="1"/>
  <c r="CE287" i="1"/>
  <c r="CD62" i="1"/>
  <c r="CG630" i="1"/>
  <c r="CC630" i="1"/>
  <c r="CF168" i="1"/>
  <c r="CE191" i="1"/>
  <c r="CG631" i="1"/>
  <c r="CC631" i="1"/>
  <c r="CF446" i="1"/>
  <c r="CG332" i="1"/>
  <c r="CF795" i="1"/>
  <c r="CD427" i="1"/>
  <c r="CG418" i="1"/>
  <c r="CD287" i="1"/>
  <c r="CG62" i="1"/>
  <c r="CD696" i="1"/>
  <c r="CD801" i="1"/>
  <c r="CC332" i="1"/>
  <c r="CG795" i="1"/>
  <c r="CF427" i="1"/>
  <c r="CG287" i="1"/>
  <c r="CF630" i="1"/>
  <c r="CD168" i="1"/>
  <c r="CG191" i="1"/>
  <c r="CE446" i="1"/>
  <c r="CG644" i="1"/>
  <c r="CC644" i="1"/>
  <c r="CF742" i="1"/>
  <c r="CD737" i="1"/>
  <c r="CG257" i="1"/>
  <c r="CC257" i="1"/>
  <c r="CE174" i="1"/>
  <c r="CC801" i="1"/>
  <c r="CC795" i="1"/>
  <c r="CD418" i="1"/>
  <c r="CC287" i="1"/>
  <c r="CE62" i="1"/>
  <c r="CD630" i="1"/>
  <c r="CE168" i="1"/>
  <c r="CF191" i="1"/>
  <c r="CE631" i="1"/>
  <c r="CD446" i="1"/>
  <c r="CD644" i="1"/>
  <c r="CG742" i="1"/>
  <c r="CC737" i="1"/>
  <c r="CE257" i="1"/>
  <c r="CG174" i="1"/>
  <c r="CD485" i="1"/>
  <c r="CF697" i="1"/>
  <c r="CE432" i="1"/>
  <c r="CG11" i="1"/>
  <c r="CC11" i="1"/>
  <c r="CF6" i="1"/>
  <c r="CC696" i="1"/>
  <c r="CC191" i="1"/>
  <c r="CF644" i="1"/>
  <c r="CF696" i="1"/>
  <c r="CE427" i="1"/>
  <c r="CC62" i="1"/>
  <c r="CD191" i="1"/>
  <c r="CC446" i="1"/>
  <c r="CE742" i="1"/>
  <c r="CF737" i="1"/>
  <c r="CD257" i="1"/>
  <c r="CD174" i="1"/>
  <c r="CF485" i="1"/>
  <c r="CC697" i="1"/>
  <c r="CF432" i="1"/>
  <c r="CF11" i="1"/>
  <c r="CD6" i="1"/>
  <c r="CF801" i="1"/>
  <c r="CE418" i="1"/>
  <c r="CG168" i="1"/>
  <c r="CF631" i="1"/>
  <c r="CD742" i="1"/>
  <c r="CE737" i="1"/>
  <c r="CC174" i="1"/>
  <c r="CE485" i="1"/>
  <c r="CG697" i="1"/>
  <c r="CD432" i="1"/>
  <c r="CE11" i="1"/>
  <c r="CC6" i="1"/>
  <c r="CC418" i="1"/>
  <c r="CF287" i="1"/>
  <c r="CC168" i="1"/>
  <c r="CD631" i="1"/>
  <c r="CE644" i="1"/>
  <c r="CC742" i="1"/>
  <c r="CC485" i="1"/>
  <c r="CE697" i="1"/>
  <c r="CC432" i="1"/>
  <c r="CD11" i="1"/>
  <c r="CG6" i="1"/>
  <c r="CF332" i="1"/>
  <c r="CE795" i="1"/>
  <c r="CF62" i="1"/>
  <c r="CE630" i="1"/>
  <c r="CG446" i="1"/>
  <c r="CG737" i="1"/>
  <c r="CF257" i="1"/>
  <c r="CF174" i="1"/>
  <c r="CG485" i="1"/>
  <c r="CD697" i="1"/>
  <c r="CG432" i="1"/>
  <c r="CD606" i="1"/>
  <c r="CD433" i="1"/>
  <c r="CD763" i="1"/>
  <c r="CD551" i="1"/>
  <c r="CG754" i="1"/>
  <c r="CC754" i="1"/>
  <c r="CF444" i="1"/>
  <c r="CE708" i="1"/>
  <c r="CD260" i="1"/>
  <c r="CG497" i="1"/>
  <c r="CC497" i="1"/>
  <c r="CF483" i="1"/>
  <c r="CE604" i="1"/>
  <c r="CD82" i="1"/>
  <c r="CG702" i="1"/>
  <c r="CC702" i="1"/>
  <c r="CF286" i="1"/>
  <c r="CE279" i="1"/>
  <c r="CD354" i="1"/>
  <c r="CG706" i="1"/>
  <c r="CC706" i="1"/>
  <c r="CF36" i="1"/>
  <c r="CE213" i="1"/>
  <c r="CD99" i="1"/>
  <c r="CE6" i="1"/>
  <c r="CG606" i="1"/>
  <c r="CF433" i="1"/>
  <c r="CE763" i="1"/>
  <c r="CC551" i="1"/>
  <c r="CE754" i="1"/>
  <c r="CC444" i="1"/>
  <c r="CF708" i="1"/>
  <c r="CC260" i="1"/>
  <c r="CE497" i="1"/>
  <c r="CC483" i="1"/>
  <c r="CF604" i="1"/>
  <c r="CC82" i="1"/>
  <c r="CE702" i="1"/>
  <c r="CC286" i="1"/>
  <c r="CE606" i="1"/>
  <c r="CC433" i="1"/>
  <c r="CG763" i="1"/>
  <c r="CF551" i="1"/>
  <c r="CE444" i="1"/>
  <c r="CC708" i="1"/>
  <c r="CF260" i="1"/>
  <c r="CE483" i="1"/>
  <c r="CC604" i="1"/>
  <c r="CF82" i="1"/>
  <c r="CE286" i="1"/>
  <c r="CC606" i="1"/>
  <c r="CG433" i="1"/>
  <c r="CF763" i="1"/>
  <c r="CE551" i="1"/>
  <c r="CF754" i="1"/>
  <c r="CD444" i="1"/>
  <c r="CG708" i="1"/>
  <c r="CE260" i="1"/>
  <c r="CF497" i="1"/>
  <c r="CD483" i="1"/>
  <c r="CC763" i="1"/>
  <c r="CG551" i="1"/>
  <c r="CG82" i="1"/>
  <c r="CG286" i="1"/>
  <c r="CD279" i="1"/>
  <c r="CG354" i="1"/>
  <c r="CD706" i="1"/>
  <c r="CG36" i="1"/>
  <c r="CD213" i="1"/>
  <c r="CG99" i="1"/>
  <c r="CD489" i="1"/>
  <c r="CG581" i="1"/>
  <c r="CC581" i="1"/>
  <c r="CG729" i="1"/>
  <c r="CC729" i="1"/>
  <c r="CF606" i="1"/>
  <c r="CD754" i="1"/>
  <c r="CG444" i="1"/>
  <c r="CE82" i="1"/>
  <c r="CD286" i="1"/>
  <c r="CC279" i="1"/>
  <c r="CF354" i="1"/>
  <c r="CE36" i="1"/>
  <c r="CC213" i="1"/>
  <c r="CF99" i="1"/>
  <c r="CG489" i="1"/>
  <c r="CC489" i="1"/>
  <c r="CF581" i="1"/>
  <c r="CF729" i="1"/>
  <c r="CD708" i="1"/>
  <c r="CG260" i="1"/>
  <c r="CG604" i="1"/>
  <c r="CF702" i="1"/>
  <c r="CG279" i="1"/>
  <c r="CE354" i="1"/>
  <c r="CF706" i="1"/>
  <c r="CD36" i="1"/>
  <c r="CG213" i="1"/>
  <c r="CE99" i="1"/>
  <c r="CF489" i="1"/>
  <c r="CE581" i="1"/>
  <c r="CE729" i="1"/>
  <c r="CE433" i="1"/>
  <c r="CD497" i="1"/>
  <c r="CG483" i="1"/>
  <c r="CD604" i="1"/>
  <c r="CD702" i="1"/>
  <c r="CF279" i="1"/>
  <c r="CC354" i="1"/>
  <c r="CE706" i="1"/>
  <c r="CC36" i="1"/>
  <c r="CF213" i="1"/>
  <c r="CC99" i="1"/>
  <c r="CE489" i="1"/>
  <c r="CD581" i="1"/>
  <c r="CD729" i="1"/>
  <c r="CF127" i="1"/>
  <c r="D127" i="1" s="1"/>
  <c r="CD362" i="1"/>
  <c r="CE687" i="1"/>
  <c r="C687" i="1" s="1"/>
  <c r="CF59" i="1"/>
  <c r="D59" i="1" s="1"/>
  <c r="CD43" i="1"/>
  <c r="CD86" i="1"/>
  <c r="CF18" i="1"/>
  <c r="D18" i="1" s="1"/>
  <c r="CC57" i="1"/>
  <c r="CD455" i="1"/>
  <c r="CE15" i="1"/>
  <c r="C15" i="1" s="1"/>
  <c r="CG598" i="1"/>
  <c r="CC181" i="1"/>
  <c r="CD341" i="1"/>
  <c r="CF650" i="1"/>
  <c r="D650" i="1" s="1"/>
  <c r="DE650" i="1"/>
  <c r="DF670" i="1"/>
  <c r="CP356" i="1"/>
  <c r="DT740" i="1"/>
  <c r="DU35" i="1"/>
  <c r="DU189" i="1"/>
  <c r="DU403" i="1"/>
  <c r="DU423" i="1"/>
  <c r="DU45" i="1"/>
  <c r="DU8" i="1"/>
  <c r="F8" i="1" s="1"/>
  <c r="DU619" i="1"/>
  <c r="DU391" i="1"/>
  <c r="DU417" i="1"/>
  <c r="DU502" i="1"/>
  <c r="DU613" i="1"/>
  <c r="DU132" i="1"/>
  <c r="DU329" i="1"/>
  <c r="DU175" i="1"/>
  <c r="DU553" i="1"/>
  <c r="DU700" i="1"/>
  <c r="DU173" i="1"/>
  <c r="DU487" i="1"/>
  <c r="DU376" i="1"/>
  <c r="DU298" i="1"/>
  <c r="DU716" i="1"/>
  <c r="DU104" i="1"/>
  <c r="F104" i="1" s="1"/>
  <c r="DU340" i="1"/>
  <c r="DU197" i="1"/>
  <c r="DU252" i="1"/>
  <c r="DU41" i="1"/>
  <c r="DU74" i="1"/>
  <c r="DU289" i="1"/>
  <c r="DU148" i="1"/>
  <c r="DU217" i="1"/>
  <c r="DU92" i="1"/>
  <c r="DU241" i="1"/>
  <c r="DU324" i="1"/>
  <c r="DU305" i="1"/>
  <c r="DU475" i="1"/>
  <c r="DU490" i="1"/>
  <c r="DU359" i="1"/>
  <c r="DU278" i="1"/>
  <c r="DU646" i="1"/>
  <c r="DU778" i="1"/>
  <c r="DU722" i="1"/>
  <c r="DU80" i="1"/>
  <c r="F80" i="1" s="1"/>
  <c r="DU108" i="1"/>
  <c r="DU95" i="1"/>
  <c r="DU67" i="1"/>
  <c r="DU134" i="1"/>
  <c r="DU188" i="1"/>
  <c r="DU55" i="1"/>
  <c r="DU437" i="1"/>
  <c r="F437" i="1" s="1"/>
  <c r="DU366" i="1"/>
  <c r="DU296" i="1"/>
  <c r="DU16" i="1"/>
  <c r="DU518" i="1"/>
  <c r="DU364" i="1"/>
  <c r="DU692" i="1"/>
  <c r="DU202" i="1"/>
  <c r="DU681" i="1"/>
  <c r="DU392" i="1"/>
  <c r="DU493" i="1"/>
  <c r="DU760" i="1"/>
  <c r="DU609" i="1"/>
  <c r="DU273" i="1"/>
  <c r="DU19" i="1"/>
  <c r="DU27" i="1"/>
  <c r="DU347" i="1"/>
  <c r="DU297" i="1"/>
  <c r="DU306" i="1"/>
  <c r="DU426" i="1"/>
  <c r="F426" i="1" s="1"/>
  <c r="DU32" i="1"/>
  <c r="DU292" i="1"/>
  <c r="DU513" i="1"/>
  <c r="DU346" i="1"/>
  <c r="DU435" i="1"/>
  <c r="DU98" i="1"/>
  <c r="DU76" i="1"/>
  <c r="DU93" i="1"/>
  <c r="DU396" i="1"/>
  <c r="DU267" i="1"/>
  <c r="DU635" i="1"/>
  <c r="DU639" i="1"/>
  <c r="DU758" i="1"/>
  <c r="DU792" i="1"/>
  <c r="DU409" i="1"/>
  <c r="DU710" i="1"/>
  <c r="DU488" i="1"/>
  <c r="DU578" i="1"/>
  <c r="DU602" i="1"/>
  <c r="DU651" i="1"/>
  <c r="DU450" i="1"/>
  <c r="DU733" i="1"/>
  <c r="DU534" i="1"/>
  <c r="DU546" i="1"/>
  <c r="DU554" i="1"/>
  <c r="DU771" i="1"/>
  <c r="DU528" i="1"/>
  <c r="DU114" i="1"/>
  <c r="DU500" i="1"/>
  <c r="DU245" i="1"/>
  <c r="DU195" i="1"/>
  <c r="DU400" i="1"/>
  <c r="DU422" i="1"/>
  <c r="DU668" i="1"/>
  <c r="DU393" i="1"/>
  <c r="DU634" i="1"/>
  <c r="DU614" i="1"/>
  <c r="DU820" i="1"/>
  <c r="DU504" i="1"/>
  <c r="DU637" i="1"/>
  <c r="DU308" i="1"/>
  <c r="DU730" i="1"/>
  <c r="DU397" i="1"/>
  <c r="DU523" i="1"/>
  <c r="DU333" i="1"/>
  <c r="DU711" i="1"/>
  <c r="DU703" i="1"/>
  <c r="DU805" i="1"/>
  <c r="DU812" i="1"/>
  <c r="DU388" i="1"/>
  <c r="DU794" i="1"/>
  <c r="DU817" i="1"/>
  <c r="DU520" i="1"/>
  <c r="DU800" i="1"/>
  <c r="DL255" i="1"/>
  <c r="DL280" i="1"/>
  <c r="DI93" i="1"/>
  <c r="DJ799" i="1"/>
  <c r="DI101" i="1"/>
  <c r="DL625" i="1"/>
  <c r="DL501" i="1"/>
  <c r="DK715" i="1"/>
  <c r="D715" i="1" s="1"/>
  <c r="DJ552" i="1"/>
  <c r="DI158" i="1"/>
  <c r="DI582" i="1"/>
  <c r="DI731" i="1"/>
  <c r="DI147" i="1"/>
  <c r="DI673" i="1"/>
  <c r="DI228" i="1"/>
  <c r="DI681" i="1"/>
  <c r="DI175" i="1"/>
  <c r="DI7" i="1"/>
  <c r="DI632" i="1"/>
  <c r="DI64" i="1"/>
  <c r="DJ592" i="1"/>
  <c r="J592" i="1" s="1"/>
  <c r="DJ473" i="1"/>
  <c r="C473" i="1" s="1"/>
  <c r="DI716" i="1"/>
  <c r="DJ752" i="1"/>
  <c r="DJ773" i="1"/>
  <c r="DJ526" i="1"/>
  <c r="DJ544" i="1"/>
  <c r="DI365" i="1"/>
  <c r="DL9" i="1"/>
  <c r="DL579" i="1"/>
  <c r="DI270" i="1"/>
  <c r="DJ476" i="1"/>
  <c r="DI106" i="1"/>
  <c r="DJ146" i="1"/>
  <c r="DI797" i="1"/>
  <c r="DK388" i="1"/>
  <c r="D388" i="1" s="1"/>
  <c r="DK713" i="1"/>
  <c r="D713" i="1" s="1"/>
  <c r="DK542" i="1"/>
  <c r="D542" i="1" s="1"/>
  <c r="DK131" i="1"/>
  <c r="D131" i="1" s="1"/>
  <c r="DK766" i="1"/>
  <c r="D766" i="1" s="1"/>
  <c r="DK833" i="1"/>
  <c r="D833" i="1" s="1"/>
  <c r="DK534" i="1"/>
  <c r="DK781" i="1"/>
  <c r="D781" i="1" s="1"/>
  <c r="DK794" i="1"/>
  <c r="D794" i="1" s="1"/>
  <c r="DK593" i="1"/>
  <c r="D593" i="1" s="1"/>
  <c r="DK126" i="1"/>
  <c r="D126" i="1" s="1"/>
  <c r="DK167" i="1"/>
  <c r="D167" i="1" s="1"/>
  <c r="DK54" i="1"/>
  <c r="D54" i="1" s="1"/>
  <c r="DK310" i="1"/>
  <c r="D310" i="1" s="1"/>
  <c r="DK101" i="1"/>
  <c r="D101" i="1" s="1"/>
  <c r="DK471" i="1"/>
  <c r="D471" i="1" s="1"/>
  <c r="DK458" i="1"/>
  <c r="D458" i="1" s="1"/>
  <c r="DK365" i="1"/>
  <c r="D365" i="1" s="1"/>
  <c r="DK216" i="1"/>
  <c r="DK466" i="1"/>
  <c r="D466" i="1" s="1"/>
  <c r="DK663" i="1"/>
  <c r="DK369" i="1"/>
  <c r="D369" i="1" s="1"/>
  <c r="DK761" i="1"/>
  <c r="D761" i="1" s="1"/>
  <c r="DK612" i="1"/>
  <c r="D612" i="1" s="1"/>
  <c r="DK724" i="1"/>
  <c r="D724" i="1" s="1"/>
  <c r="DK235" i="1"/>
  <c r="D235" i="1" s="1"/>
  <c r="DK685" i="1"/>
  <c r="D685" i="1" s="1"/>
  <c r="DK806" i="1"/>
  <c r="D806" i="1" s="1"/>
  <c r="DK755" i="1"/>
  <c r="D755" i="1" s="1"/>
  <c r="DK493" i="1"/>
  <c r="D493" i="1" s="1"/>
  <c r="DK403" i="1"/>
  <c r="D403" i="1" s="1"/>
  <c r="DK353" i="1"/>
  <c r="D353" i="1" s="1"/>
  <c r="DK809" i="1"/>
  <c r="D809" i="1" s="1"/>
  <c r="DK511" i="1"/>
  <c r="D511" i="1" s="1"/>
  <c r="DK382" i="1"/>
  <c r="D382" i="1" s="1"/>
  <c r="DK611" i="1"/>
  <c r="D611" i="1" s="1"/>
  <c r="DK739" i="1"/>
  <c r="D739" i="1" s="1"/>
  <c r="DK714" i="1"/>
  <c r="D714" i="1" s="1"/>
  <c r="DK710" i="1"/>
  <c r="D710" i="1" s="1"/>
  <c r="DK605" i="1"/>
  <c r="D605" i="1" s="1"/>
  <c r="DK154" i="1"/>
  <c r="D154" i="1" s="1"/>
  <c r="DK758" i="1"/>
  <c r="D758" i="1" s="1"/>
  <c r="DK804" i="1"/>
  <c r="D804" i="1" s="1"/>
  <c r="DK692" i="1"/>
  <c r="D692" i="1" s="1"/>
  <c r="DK52" i="1"/>
  <c r="D52" i="1" s="1"/>
  <c r="DK138" i="1"/>
  <c r="D138" i="1" s="1"/>
  <c r="DK114" i="1"/>
  <c r="D114" i="1" s="1"/>
  <c r="DK218" i="1"/>
  <c r="D218" i="1" s="1"/>
  <c r="DK165" i="1"/>
  <c r="D165" i="1" s="1"/>
  <c r="DK537" i="1"/>
  <c r="D537" i="1" s="1"/>
  <c r="DK649" i="1"/>
  <c r="D649" i="1" s="1"/>
  <c r="DK393" i="1"/>
  <c r="D393" i="1" s="1"/>
  <c r="DK827" i="1"/>
  <c r="D827" i="1" s="1"/>
  <c r="DL528" i="1"/>
  <c r="DI115" i="1"/>
  <c r="DJ587" i="1"/>
  <c r="DJ103" i="1"/>
  <c r="DL421" i="1"/>
  <c r="DI783" i="1"/>
  <c r="DJ627" i="1"/>
  <c r="C627" i="1" s="1"/>
  <c r="DL557" i="1"/>
  <c r="DI395" i="1"/>
  <c r="DI676" i="1"/>
  <c r="DI376" i="1"/>
  <c r="DJ284" i="1"/>
  <c r="C284" i="1" s="1"/>
  <c r="DJ458" i="1"/>
  <c r="C458" i="1" s="1"/>
  <c r="DL445" i="1"/>
  <c r="DI408" i="1"/>
  <c r="DJ663" i="1"/>
  <c r="DL183" i="1"/>
  <c r="DI173" i="1"/>
  <c r="DI665" i="1"/>
  <c r="B665" i="1" s="1"/>
  <c r="DI300" i="1"/>
  <c r="DJ583" i="1"/>
  <c r="DJ755" i="1"/>
  <c r="DL492" i="1"/>
  <c r="DJ315" i="1"/>
  <c r="DL814" i="1"/>
  <c r="DJ813" i="1"/>
  <c r="DJ289" i="1"/>
  <c r="DI725" i="1"/>
  <c r="F725" i="1" s="1"/>
  <c r="DJ541" i="1"/>
  <c r="C541" i="1" s="1"/>
  <c r="DI547" i="1"/>
  <c r="DL388" i="1"/>
  <c r="DI344" i="1"/>
  <c r="DJ642" i="1"/>
  <c r="C642" i="1" s="1"/>
  <c r="DJ766" i="1"/>
  <c r="C766" i="1" s="1"/>
  <c r="DL832" i="1"/>
  <c r="DI136" i="1"/>
  <c r="DL794" i="1"/>
  <c r="DL593" i="1"/>
  <c r="DI77" i="1"/>
  <c r="DI293" i="1"/>
  <c r="DJ453" i="1"/>
  <c r="DL101" i="1"/>
  <c r="DL597" i="1"/>
  <c r="DI462" i="1"/>
  <c r="DJ216" i="1"/>
  <c r="DI617" i="1"/>
  <c r="DJ674" i="1"/>
  <c r="C674" i="1" s="1"/>
  <c r="DJ761" i="1"/>
  <c r="C761" i="1" s="1"/>
  <c r="DJ240" i="1"/>
  <c r="C240" i="1" s="1"/>
  <c r="DL762" i="1"/>
  <c r="DI560" i="1"/>
  <c r="DI751" i="1"/>
  <c r="DJ487" i="1"/>
  <c r="C487" i="1" s="1"/>
  <c r="DL199" i="1"/>
  <c r="DI55" i="1"/>
  <c r="DI222" i="1"/>
  <c r="DJ796" i="1"/>
  <c r="C796" i="1" s="1"/>
  <c r="DI289" i="1"/>
  <c r="DJ111" i="1"/>
  <c r="C111" i="1" s="1"/>
  <c r="DJ502" i="1"/>
  <c r="C502" i="1" s="1"/>
  <c r="DI91" i="1"/>
  <c r="DI517" i="1"/>
  <c r="DJ758" i="1"/>
  <c r="C758" i="1" s="1"/>
  <c r="DI366" i="1"/>
  <c r="DJ550" i="1"/>
  <c r="DL584" i="1"/>
  <c r="DL722" i="1"/>
  <c r="DL165" i="1"/>
  <c r="DJ504" i="1"/>
  <c r="DJ589" i="1"/>
  <c r="DI510" i="1"/>
  <c r="DL825" i="1"/>
  <c r="DL549" i="1"/>
  <c r="DL822" i="1"/>
  <c r="DL753" i="1"/>
  <c r="DL272" i="1"/>
  <c r="DL263" i="1"/>
  <c r="DL570" i="1"/>
  <c r="DL278" i="1"/>
  <c r="DL331" i="1"/>
  <c r="DL177" i="1"/>
  <c r="DL779" i="1"/>
  <c r="DL516" i="1"/>
  <c r="DL40" i="1"/>
  <c r="DL802" i="1"/>
  <c r="DL635" i="1"/>
  <c r="DL326" i="1"/>
  <c r="DL283" i="1"/>
  <c r="DL456" i="1"/>
  <c r="DL532" i="1"/>
  <c r="DL209" i="1"/>
  <c r="DL715" i="1"/>
  <c r="DL592" i="1"/>
  <c r="DL30" i="1"/>
  <c r="DL572" i="1"/>
  <c r="DL396" i="1"/>
  <c r="DI528" i="1"/>
  <c r="DJ496" i="1"/>
  <c r="DL542" i="1"/>
  <c r="DL555" i="1"/>
  <c r="DI421" i="1"/>
  <c r="B421" i="1" s="1"/>
  <c r="DJ534" i="1"/>
  <c r="DI728" i="1"/>
  <c r="DJ220" i="1"/>
  <c r="C220" i="1" s="1"/>
  <c r="DJ308" i="1"/>
  <c r="DJ691" i="1"/>
  <c r="C691" i="1" s="1"/>
  <c r="DJ449" i="1"/>
  <c r="C449" i="1" s="1"/>
  <c r="DL203" i="1"/>
  <c r="DL539" i="1"/>
  <c r="DI513" i="1"/>
  <c r="DJ197" i="1"/>
  <c r="C197" i="1" s="1"/>
  <c r="DI756" i="1"/>
  <c r="DI674" i="1"/>
  <c r="DI761" i="1"/>
  <c r="DI240" i="1"/>
  <c r="DI671" i="1"/>
  <c r="F671" i="1" s="1"/>
  <c r="DJ685" i="1"/>
  <c r="DJ152" i="1"/>
  <c r="DL815" i="1"/>
  <c r="DL554" i="1"/>
  <c r="DJ311" i="1"/>
  <c r="C311" i="1" s="1"/>
  <c r="DJ188" i="1"/>
  <c r="DL164" i="1"/>
  <c r="DL417" i="1"/>
  <c r="DJ555" i="1"/>
  <c r="DL787" i="1"/>
  <c r="DJ539" i="1"/>
  <c r="DL663" i="1"/>
  <c r="DI762" i="1"/>
  <c r="DI479" i="1"/>
  <c r="DI292" i="1"/>
  <c r="DL541" i="1"/>
  <c r="DL675" i="1"/>
  <c r="DL792" i="1"/>
  <c r="DI550" i="1"/>
  <c r="DJ114" i="1"/>
  <c r="DL217" i="1"/>
  <c r="DI504" i="1"/>
  <c r="DJ393" i="1"/>
  <c r="DJ565" i="1"/>
  <c r="C565" i="1" s="1"/>
  <c r="DI773" i="1"/>
  <c r="DJ786" i="1"/>
  <c r="C786" i="1" s="1"/>
  <c r="DI811" i="1"/>
  <c r="DK272" i="1"/>
  <c r="D272" i="1" s="1"/>
  <c r="DI307" i="1"/>
  <c r="DJ585" i="1"/>
  <c r="DJ616" i="1"/>
  <c r="DI267" i="1"/>
  <c r="DI634" i="1"/>
  <c r="DI599" i="1"/>
  <c r="DJ784" i="1"/>
  <c r="DI635" i="1"/>
  <c r="DJ689" i="1"/>
  <c r="J689" i="1" s="1"/>
  <c r="DK373" i="1"/>
  <c r="DK532" i="1"/>
  <c r="DJ397" i="1"/>
  <c r="DJ118" i="1"/>
  <c r="DK30" i="1"/>
  <c r="D30" i="1" s="1"/>
  <c r="DJ733" i="1"/>
  <c r="J733" i="1" s="1"/>
  <c r="DL304" i="1"/>
  <c r="DL498" i="1"/>
  <c r="DL202" i="1"/>
  <c r="DL64" i="1"/>
  <c r="DL231" i="1"/>
  <c r="DL378" i="1"/>
  <c r="DL53" i="1"/>
  <c r="DL632" i="1"/>
  <c r="DL137" i="1"/>
  <c r="DL680" i="1"/>
  <c r="DI333" i="1"/>
  <c r="DI727" i="1"/>
  <c r="B727" i="1" s="1"/>
  <c r="E727" i="1" s="1"/>
  <c r="DJ105" i="1"/>
  <c r="DL617" i="1"/>
  <c r="DL235" i="1"/>
  <c r="DL315" i="1"/>
  <c r="DI741" i="1"/>
  <c r="DJ434" i="1"/>
  <c r="DL154" i="1"/>
  <c r="DI723" i="1"/>
  <c r="B723" i="1" s="1"/>
  <c r="DI692" i="1"/>
  <c r="DJ138" i="1"/>
  <c r="DJ722" i="1"/>
  <c r="DL442" i="1"/>
  <c r="DI205" i="1"/>
  <c r="DI565" i="1"/>
  <c r="DJ657" i="1"/>
  <c r="DI358" i="1"/>
  <c r="DK535" i="1"/>
  <c r="D535" i="1" s="1"/>
  <c r="DI467" i="1"/>
  <c r="DJ570" i="1"/>
  <c r="DI145" i="1"/>
  <c r="DI450" i="1"/>
  <c r="DJ779" i="1"/>
  <c r="DI508" i="1"/>
  <c r="DI784" i="1"/>
  <c r="DK598" i="1"/>
  <c r="D598" i="1" s="1"/>
  <c r="DI689" i="1"/>
  <c r="DK409" i="1"/>
  <c r="DJ532" i="1"/>
  <c r="DI397" i="1"/>
  <c r="DK452" i="1"/>
  <c r="D452" i="1" s="1"/>
  <c r="DJ30" i="1"/>
  <c r="DI733" i="1"/>
  <c r="DK32" i="1"/>
  <c r="D32" i="1" s="1"/>
  <c r="DK498" i="1"/>
  <c r="DK202" i="1"/>
  <c r="D202" i="1" s="1"/>
  <c r="DK602" i="1"/>
  <c r="K602" i="1" s="1"/>
  <c r="DK234" i="1"/>
  <c r="D234" i="1" s="1"/>
  <c r="DK93" i="1"/>
  <c r="D93" i="1" s="1"/>
  <c r="DK512" i="1"/>
  <c r="DK335" i="1"/>
  <c r="D335" i="1" s="1"/>
  <c r="DK24" i="1"/>
  <c r="DK356" i="1"/>
  <c r="DL536" i="1"/>
  <c r="DL77" i="1"/>
  <c r="DI226" i="1"/>
  <c r="DL281" i="1"/>
  <c r="DI685" i="1"/>
  <c r="DJ294" i="1"/>
  <c r="C294" i="1" s="1"/>
  <c r="DI411" i="1"/>
  <c r="DI361" i="1"/>
  <c r="DL482" i="1"/>
  <c r="DI325" i="1"/>
  <c r="DJ52" i="1"/>
  <c r="DJ523" i="1"/>
  <c r="C523" i="1" s="1"/>
  <c r="DL148" i="1"/>
  <c r="DI343" i="1"/>
  <c r="DJ812" i="1"/>
  <c r="DK773" i="1"/>
  <c r="D773" i="1" s="1"/>
  <c r="DI595" i="1"/>
  <c r="DK811" i="1"/>
  <c r="D811" i="1" s="1"/>
  <c r="DI272" i="1"/>
  <c r="DJ259" i="1"/>
  <c r="DK379" i="1"/>
  <c r="DK436" i="1"/>
  <c r="DI177" i="1"/>
  <c r="DI779" i="1"/>
  <c r="DJ424" i="1"/>
  <c r="DK776" i="1"/>
  <c r="D776" i="1" s="1"/>
  <c r="DJ598" i="1"/>
  <c r="DJ667" i="1"/>
  <c r="DJ409" i="1"/>
  <c r="DI21" i="1"/>
  <c r="DJ810" i="1"/>
  <c r="DK700" i="1"/>
  <c r="D700" i="1" s="1"/>
  <c r="DK596" i="1"/>
  <c r="D596" i="1" s="1"/>
  <c r="DI572" i="1"/>
  <c r="DJ88" i="1"/>
  <c r="C88" i="1" s="1"/>
  <c r="DJ309" i="1"/>
  <c r="DJ357" i="1"/>
  <c r="DJ573" i="1"/>
  <c r="J573" i="1" s="1"/>
  <c r="DJ413" i="1"/>
  <c r="DJ245" i="1"/>
  <c r="DJ113" i="1"/>
  <c r="DJ79" i="1"/>
  <c r="DJ423" i="1"/>
  <c r="DJ90" i="1"/>
  <c r="C90" i="1" s="1"/>
  <c r="DJ613" i="1"/>
  <c r="DJ76" i="1"/>
  <c r="DJ112" i="1"/>
  <c r="DJ620" i="1"/>
  <c r="DJ280" i="1"/>
  <c r="DJ719" i="1"/>
  <c r="DJ92" i="1"/>
  <c r="DJ70" i="1"/>
  <c r="DI137" i="1"/>
  <c r="DI682" i="1"/>
  <c r="DJ571" i="1"/>
  <c r="DJ135" i="1"/>
  <c r="DK689" i="1"/>
  <c r="DI331" i="1"/>
  <c r="DJ654" i="1"/>
  <c r="DJ626" i="1"/>
  <c r="DJ768" i="1"/>
  <c r="DI296" i="1"/>
  <c r="DJ123" i="1"/>
  <c r="DL613" i="1"/>
  <c r="DL719" i="1"/>
  <c r="DI398" i="1"/>
  <c r="DK305" i="1"/>
  <c r="D305" i="1" s="1"/>
  <c r="DL298" i="1"/>
  <c r="DK613" i="1"/>
  <c r="D613" i="1" s="1"/>
  <c r="DK9" i="1"/>
  <c r="D9" i="1" s="1"/>
  <c r="DK731" i="1"/>
  <c r="D731" i="1" s="1"/>
  <c r="DK155" i="1"/>
  <c r="D155" i="1" s="1"/>
  <c r="DK620" i="1"/>
  <c r="D620" i="1" s="1"/>
  <c r="DK65" i="1"/>
  <c r="DK228" i="1"/>
  <c r="D228" i="1" s="1"/>
  <c r="DK579" i="1"/>
  <c r="D579" i="1" s="1"/>
  <c r="DK92" i="1"/>
  <c r="D92" i="1" s="1"/>
  <c r="DK588" i="1"/>
  <c r="D588" i="1" s="1"/>
  <c r="DK7" i="1"/>
  <c r="D7" i="1" s="1"/>
  <c r="DI46" i="1"/>
  <c r="DI573" i="1"/>
  <c r="DI309" i="1"/>
  <c r="DI452" i="1"/>
  <c r="DI456" i="1"/>
  <c r="DK508" i="1"/>
  <c r="D508" i="1" s="1"/>
  <c r="DJ436" i="1"/>
  <c r="DJ159" i="1"/>
  <c r="DK543" i="1"/>
  <c r="DJ693" i="1"/>
  <c r="DI523" i="1"/>
  <c r="DJ482" i="1"/>
  <c r="C482" i="1" s="1"/>
  <c r="DJ554" i="1"/>
  <c r="DL285" i="1"/>
  <c r="DI271" i="1"/>
  <c r="DL410" i="1"/>
  <c r="DL319" i="1"/>
  <c r="DL147" i="1"/>
  <c r="DL588" i="1"/>
  <c r="DI223" i="1"/>
  <c r="DJ537" i="1"/>
  <c r="DL461" i="1"/>
  <c r="DL390" i="1"/>
  <c r="DI512" i="1"/>
  <c r="DJ379" i="1"/>
  <c r="DJ739" i="1"/>
  <c r="DI613" i="1"/>
  <c r="DI16" i="1"/>
  <c r="DI370" i="1"/>
  <c r="DI620" i="1"/>
  <c r="DI475" i="1"/>
  <c r="DI390" i="1"/>
  <c r="DI92" i="1"/>
  <c r="DI501" i="1"/>
  <c r="DI90" i="1"/>
  <c r="DI499" i="1"/>
  <c r="DI88" i="1"/>
  <c r="DI45" i="1"/>
  <c r="DJ776" i="1"/>
  <c r="DJ278" i="1"/>
  <c r="DJ822" i="1"/>
  <c r="DI521" i="1"/>
  <c r="DL366" i="1"/>
  <c r="DL435" i="1"/>
  <c r="DJ759" i="1"/>
  <c r="C759" i="1" s="1"/>
  <c r="DL673" i="1"/>
  <c r="DL687" i="1"/>
  <c r="DK169" i="1"/>
  <c r="D169" i="1" s="1"/>
  <c r="DI291" i="1"/>
  <c r="DJ740" i="1"/>
  <c r="DJ797" i="1"/>
  <c r="DK106" i="1"/>
  <c r="DK528" i="1"/>
  <c r="D528" i="1" s="1"/>
  <c r="DK115" i="1"/>
  <c r="D115" i="1" s="1"/>
  <c r="DK647" i="1"/>
  <c r="D647" i="1" s="1"/>
  <c r="DK642" i="1"/>
  <c r="D642" i="1" s="1"/>
  <c r="DK555" i="1"/>
  <c r="D555" i="1" s="1"/>
  <c r="DK50" i="1"/>
  <c r="D50" i="1" s="1"/>
  <c r="DK831" i="1"/>
  <c r="D831" i="1" s="1"/>
  <c r="DK829" i="1"/>
  <c r="D829" i="1" s="1"/>
  <c r="DK627" i="1"/>
  <c r="D627" i="1" s="1"/>
  <c r="DK220" i="1"/>
  <c r="D220" i="1" s="1"/>
  <c r="DK533" i="1"/>
  <c r="D533" i="1" s="1"/>
  <c r="DK97" i="1"/>
  <c r="D97" i="1" s="1"/>
  <c r="DK785" i="1"/>
  <c r="D785" i="1" s="1"/>
  <c r="DK449" i="1"/>
  <c r="D449" i="1" s="1"/>
  <c r="DK546" i="1"/>
  <c r="D546" i="1" s="1"/>
  <c r="DK284" i="1"/>
  <c r="DK597" i="1"/>
  <c r="D597" i="1" s="1"/>
  <c r="DK513" i="1"/>
  <c r="D513" i="1" s="1"/>
  <c r="DK163" i="1"/>
  <c r="D163" i="1" s="1"/>
  <c r="DK817" i="1"/>
  <c r="D817" i="1" s="1"/>
  <c r="DK617" i="1"/>
  <c r="D617" i="1" s="1"/>
  <c r="DK721" i="1"/>
  <c r="D721" i="1" s="1"/>
  <c r="DK87" i="1"/>
  <c r="D87" i="1" s="1"/>
  <c r="DK95" i="1"/>
  <c r="D95" i="1" s="1"/>
  <c r="DK240" i="1"/>
  <c r="DK762" i="1"/>
  <c r="D762" i="1" s="1"/>
  <c r="DK816" i="1"/>
  <c r="D816" i="1" s="1"/>
  <c r="DK583" i="1"/>
  <c r="D583" i="1" s="1"/>
  <c r="DK152" i="1"/>
  <c r="D152" i="1" s="1"/>
  <c r="DK487" i="1"/>
  <c r="D487" i="1" s="1"/>
  <c r="DK698" i="1"/>
  <c r="D698" i="1" s="1"/>
  <c r="DK315" i="1"/>
  <c r="D315" i="1" s="1"/>
  <c r="DK248" i="1"/>
  <c r="D248" i="1" s="1"/>
  <c r="DK222" i="1"/>
  <c r="D222" i="1" s="1"/>
  <c r="DK813" i="1"/>
  <c r="D813" i="1" s="1"/>
  <c r="DK741" i="1"/>
  <c r="D741" i="1" s="1"/>
  <c r="DK383" i="1"/>
  <c r="D383" i="1" s="1"/>
  <c r="DK411" i="1"/>
  <c r="D411" i="1" s="1"/>
  <c r="DK608" i="1"/>
  <c r="D608" i="1" s="1"/>
  <c r="DK108" i="1"/>
  <c r="D108" i="1" s="1"/>
  <c r="DK474" i="1"/>
  <c r="D474" i="1" s="1"/>
  <c r="DK675" i="1"/>
  <c r="D675" i="1" s="1"/>
  <c r="DK723" i="1"/>
  <c r="D723" i="1" s="1"/>
  <c r="DK366" i="1"/>
  <c r="D366" i="1" s="1"/>
  <c r="DK312" i="1"/>
  <c r="D312" i="1" s="1"/>
  <c r="DK655" i="1"/>
  <c r="D655" i="1" s="1"/>
  <c r="DK298" i="1"/>
  <c r="D298" i="1" s="1"/>
  <c r="DK526" i="1"/>
  <c r="D526" i="1" s="1"/>
  <c r="DK253" i="1"/>
  <c r="D253" i="1" s="1"/>
  <c r="DK110" i="1"/>
  <c r="D110" i="1" s="1"/>
  <c r="DK670" i="1"/>
  <c r="D670" i="1" s="1"/>
  <c r="DK639" i="1"/>
  <c r="D639" i="1" s="1"/>
  <c r="DK14" i="1"/>
  <c r="DK495" i="1"/>
  <c r="D495" i="1" s="1"/>
  <c r="DI503" i="1"/>
  <c r="F503" i="1" s="1"/>
  <c r="DI232" i="1"/>
  <c r="DJ540" i="1"/>
  <c r="DL766" i="1"/>
  <c r="DL831" i="1"/>
  <c r="DI829" i="1"/>
  <c r="DL618" i="1"/>
  <c r="DL126" i="1"/>
  <c r="DI167" i="1"/>
  <c r="DJ425" i="1"/>
  <c r="C425" i="1" s="1"/>
  <c r="DI203" i="1"/>
  <c r="DJ285" i="1"/>
  <c r="C285" i="1" s="1"/>
  <c r="DL513" i="1"/>
  <c r="DL216" i="1"/>
  <c r="DL756" i="1"/>
  <c r="DL674" i="1"/>
  <c r="DL761" i="1"/>
  <c r="DI612" i="1"/>
  <c r="DJ518" i="1"/>
  <c r="DI119" i="1"/>
  <c r="DJ751" i="1"/>
  <c r="DL487" i="1"/>
  <c r="DJ403" i="1"/>
  <c r="C403" i="1" s="1"/>
  <c r="DJ55" i="1"/>
  <c r="DL276" i="1"/>
  <c r="DI164" i="1"/>
  <c r="DJ645" i="1"/>
  <c r="DJ714" i="1"/>
  <c r="DJ91" i="1"/>
  <c r="C91" i="1" s="1"/>
  <c r="DI520" i="1"/>
  <c r="DI410" i="1"/>
  <c r="DI587" i="1"/>
  <c r="DJ775" i="1"/>
  <c r="DL50" i="1"/>
  <c r="DL534" i="1"/>
  <c r="DJ728" i="1"/>
  <c r="DL220" i="1"/>
  <c r="DL308" i="1"/>
  <c r="DI709" i="1"/>
  <c r="DJ470" i="1"/>
  <c r="DJ546" i="1"/>
  <c r="DL226" i="1"/>
  <c r="DI458" i="1"/>
  <c r="DI163" i="1"/>
  <c r="DI524" i="1"/>
  <c r="DJ800" i="1"/>
  <c r="C800" i="1" s="1"/>
  <c r="DI281" i="1"/>
  <c r="DJ500" i="1"/>
  <c r="C500" i="1" s="1"/>
  <c r="DL724" i="1"/>
  <c r="DL711" i="1"/>
  <c r="DI583" i="1"/>
  <c r="DJ679" i="1"/>
  <c r="C679" i="1" s="1"/>
  <c r="DJ492" i="1"/>
  <c r="DI315" i="1"/>
  <c r="DI435" i="1"/>
  <c r="DI511" i="1"/>
  <c r="DJ269" i="1"/>
  <c r="C269" i="1" s="1"/>
  <c r="DJ383" i="1"/>
  <c r="C383" i="1" s="1"/>
  <c r="DI714" i="1"/>
  <c r="DI541" i="1"/>
  <c r="DI605" i="1"/>
  <c r="DI675" i="1"/>
  <c r="DJ171" i="1"/>
  <c r="C171" i="1" s="1"/>
  <c r="DJ392" i="1"/>
  <c r="DJ460" i="1"/>
  <c r="DL114" i="1"/>
  <c r="DL346" i="1"/>
  <c r="DI190" i="1"/>
  <c r="DI649" i="1"/>
  <c r="DJ757" i="1"/>
  <c r="DL538" i="1"/>
  <c r="DL824" i="1"/>
  <c r="DL786" i="1"/>
  <c r="DL803" i="1"/>
  <c r="DL215" i="1"/>
  <c r="DL159" i="1"/>
  <c r="DL307" i="1"/>
  <c r="DL820" i="1"/>
  <c r="DL778" i="1"/>
  <c r="DL615" i="1"/>
  <c r="DL790" i="1"/>
  <c r="DL384" i="1"/>
  <c r="DL599" i="1"/>
  <c r="DL476" i="1"/>
  <c r="DL777" i="1"/>
  <c r="DL748" i="1"/>
  <c r="DL473" i="1"/>
  <c r="DL771" i="1"/>
  <c r="DL21" i="1"/>
  <c r="DL282" i="1"/>
  <c r="DL135" i="1"/>
  <c r="DL452" i="1"/>
  <c r="DL412" i="1"/>
  <c r="DL646" i="1"/>
  <c r="DL130" i="1"/>
  <c r="DI672" i="1"/>
  <c r="DJ388" i="1"/>
  <c r="DJ647" i="1"/>
  <c r="DL117" i="1"/>
  <c r="DI766" i="1"/>
  <c r="DI831" i="1"/>
  <c r="DJ668" i="1"/>
  <c r="DL477" i="1"/>
  <c r="DI557" i="1"/>
  <c r="DJ97" i="1"/>
  <c r="C97" i="1" s="1"/>
  <c r="DL676" i="1"/>
  <c r="DJ306" i="1"/>
  <c r="C306" i="1" s="1"/>
  <c r="DL105" i="1"/>
  <c r="DI415" i="1"/>
  <c r="DI445" i="1"/>
  <c r="DJ817" i="1"/>
  <c r="C817" i="1" s="1"/>
  <c r="DI800" i="1"/>
  <c r="B800" i="1" s="1"/>
  <c r="DL87" i="1"/>
  <c r="DI500" i="1"/>
  <c r="DJ724" i="1"/>
  <c r="DI816" i="1"/>
  <c r="DJ328" i="1"/>
  <c r="DL350" i="1"/>
  <c r="DL345" i="1"/>
  <c r="DJ353" i="1"/>
  <c r="DI814" i="1"/>
  <c r="DJ382" i="1"/>
  <c r="DL611" i="1"/>
  <c r="DJ115" i="1"/>
  <c r="C115" i="1" s="1"/>
  <c r="DJ829" i="1"/>
  <c r="C829" i="1" s="1"/>
  <c r="DL293" i="1"/>
  <c r="DL163" i="1"/>
  <c r="DL120" i="1"/>
  <c r="DI152" i="1"/>
  <c r="DI548" i="1"/>
  <c r="DL714" i="1"/>
  <c r="DI590" i="1"/>
  <c r="DI758" i="1"/>
  <c r="DL808" i="1"/>
  <c r="DL138" i="1"/>
  <c r="DI526" i="1"/>
  <c r="DL190" i="1"/>
  <c r="DJ205" i="1"/>
  <c r="DL14" i="1"/>
  <c r="DI552" i="1"/>
  <c r="DI823" i="1"/>
  <c r="DI822" i="1"/>
  <c r="DJ760" i="1"/>
  <c r="DI752" i="1"/>
  <c r="DJ447" i="1"/>
  <c r="DI778" i="1"/>
  <c r="DJ450" i="1"/>
  <c r="DJ790" i="1"/>
  <c r="DK516" i="1"/>
  <c r="DK614" i="1"/>
  <c r="D614" i="1" s="1"/>
  <c r="DK747" i="1"/>
  <c r="D747" i="1" s="1"/>
  <c r="DI464" i="1"/>
  <c r="DI283" i="1"/>
  <c r="DI478" i="1"/>
  <c r="DI556" i="1"/>
  <c r="DJ715" i="1"/>
  <c r="DK75" i="1"/>
  <c r="D75" i="1" s="1"/>
  <c r="DK765" i="1"/>
  <c r="D765" i="1" s="1"/>
  <c r="DJ396" i="1"/>
  <c r="DL41" i="1"/>
  <c r="DL336" i="1"/>
  <c r="DL270" i="1"/>
  <c r="DL413" i="1"/>
  <c r="DL245" i="1"/>
  <c r="DL113" i="1"/>
  <c r="DL79" i="1"/>
  <c r="DL423" i="1"/>
  <c r="DL90" i="1"/>
  <c r="DI496" i="1"/>
  <c r="DI668" i="1"/>
  <c r="DJ676" i="1"/>
  <c r="C676" i="1" s="1"/>
  <c r="DL462" i="1"/>
  <c r="DJ612" i="1"/>
  <c r="C612" i="1" s="1"/>
  <c r="DL755" i="1"/>
  <c r="DI809" i="1"/>
  <c r="DJ411" i="1"/>
  <c r="DJ361" i="1"/>
  <c r="DJ675" i="1"/>
  <c r="DL325" i="1"/>
  <c r="DL52" i="1"/>
  <c r="DL523" i="1"/>
  <c r="DI253" i="1"/>
  <c r="DJ343" i="1"/>
  <c r="DI757" i="1"/>
  <c r="DJ538" i="1"/>
  <c r="DJ595" i="1"/>
  <c r="DI543" i="1"/>
  <c r="DI760" i="1"/>
  <c r="DK259" i="1"/>
  <c r="D259" i="1" s="1"/>
  <c r="DK820" i="1"/>
  <c r="D820" i="1" s="1"/>
  <c r="DK331" i="1"/>
  <c r="D331" i="1" s="1"/>
  <c r="DH182" i="1"/>
  <c r="DH650" i="1"/>
  <c r="DH150" i="1"/>
  <c r="DH740" i="1"/>
  <c r="DF133" i="1"/>
  <c r="C133" i="1" s="1"/>
  <c r="DF233" i="1"/>
  <c r="C233" i="1" s="1"/>
  <c r="DH86" i="1"/>
  <c r="DF455" i="1"/>
  <c r="C455" i="1" s="1"/>
  <c r="DF312" i="1"/>
  <c r="C312" i="1" s="1"/>
  <c r="DH439" i="1"/>
  <c r="DH295" i="1"/>
  <c r="CF5" i="1"/>
  <c r="D5" i="1" s="1"/>
  <c r="CC227" i="1"/>
  <c r="CD65" i="1"/>
  <c r="CE201" i="1"/>
  <c r="C201" i="1" s="1"/>
  <c r="CG61" i="1"/>
  <c r="CC84" i="1"/>
  <c r="CE498" i="1"/>
  <c r="C498" i="1" s="1"/>
  <c r="CF104" i="1"/>
  <c r="D104" i="1" s="1"/>
  <c r="CC67" i="1"/>
  <c r="B67" i="1" s="1"/>
  <c r="CD251" i="1"/>
  <c r="CF409" i="1"/>
  <c r="CG522" i="1"/>
  <c r="CE181" i="1"/>
  <c r="C181" i="1" s="1"/>
  <c r="CE424" i="1"/>
  <c r="C424" i="1" s="1"/>
  <c r="DU344" i="1"/>
  <c r="DU814" i="1"/>
  <c r="DU799" i="1"/>
  <c r="DU106" i="1"/>
  <c r="DU542" i="1"/>
  <c r="DU825" i="1"/>
  <c r="DU556" i="1"/>
  <c r="DU146" i="1"/>
  <c r="DU833" i="1"/>
  <c r="DU808" i="1"/>
  <c r="DU756" i="1"/>
  <c r="DU136" i="1"/>
  <c r="DU770" i="1"/>
  <c r="DU482" i="1"/>
  <c r="DU535" i="1"/>
  <c r="DU408" i="1"/>
  <c r="DU685" i="1"/>
  <c r="DU495" i="1"/>
  <c r="DU460" i="1"/>
  <c r="DU416" i="1"/>
  <c r="DU350" i="1"/>
  <c r="DU436" i="1"/>
  <c r="DU425" i="1"/>
  <c r="DU713" i="1"/>
  <c r="DU723" i="1"/>
  <c r="DU689" i="1"/>
  <c r="DU715" i="1"/>
  <c r="DU746" i="1"/>
  <c r="DU607" i="1"/>
  <c r="DU753" i="1"/>
  <c r="DU605" i="1"/>
  <c r="DU50" i="1"/>
  <c r="DU686" i="1"/>
  <c r="DU721" i="1"/>
  <c r="DU387" i="1"/>
  <c r="DU300" i="1"/>
  <c r="DU247" i="1"/>
  <c r="DU411" i="1"/>
  <c r="DU642" i="1"/>
  <c r="DU780" i="1"/>
  <c r="DU766" i="1"/>
  <c r="DU580" i="1"/>
  <c r="DU577" i="1"/>
  <c r="DU510" i="1"/>
  <c r="DU536" i="1"/>
  <c r="DU361" i="1"/>
  <c r="DU550" i="1"/>
  <c r="DU579" i="1"/>
  <c r="DU573" i="1"/>
  <c r="DU767" i="1"/>
  <c r="DU508" i="1"/>
  <c r="DU592" i="1"/>
  <c r="DU88" i="1"/>
  <c r="DU557" i="1"/>
  <c r="DU506" i="1"/>
  <c r="DU680" i="1"/>
  <c r="DU594" i="1"/>
  <c r="DU420" i="1"/>
  <c r="DU679" i="1"/>
  <c r="DU588" i="1"/>
  <c r="DU625" i="1"/>
  <c r="DU712" i="1"/>
  <c r="DU161" i="1"/>
  <c r="DU113" i="1"/>
  <c r="DU253" i="1"/>
  <c r="DU442" i="1"/>
  <c r="F442" i="1" s="1"/>
  <c r="DU46" i="1"/>
  <c r="DU291" i="1"/>
  <c r="DU429" i="1"/>
  <c r="DU129" i="1"/>
  <c r="DU37" i="1"/>
  <c r="DU398" i="1"/>
  <c r="DU127" i="1"/>
  <c r="DU223" i="1"/>
  <c r="DU51" i="1"/>
  <c r="DU85" i="1"/>
  <c r="DU133" i="1"/>
  <c r="DU374" i="1"/>
  <c r="F374" i="1" s="1"/>
  <c r="DU181" i="1"/>
  <c r="DU182" i="1"/>
  <c r="DU90" i="1"/>
  <c r="DU48" i="1"/>
  <c r="DU10" i="1"/>
  <c r="DU761" i="1"/>
  <c r="DU626" i="1"/>
  <c r="DU280" i="1"/>
  <c r="DU335" i="1"/>
  <c r="DU205" i="1"/>
  <c r="DU599" i="1"/>
  <c r="DU319" i="1"/>
  <c r="DU194" i="1"/>
  <c r="DU732" i="1"/>
  <c r="DU413" i="1"/>
  <c r="DU145" i="1"/>
  <c r="DU509" i="1"/>
  <c r="DU650" i="1"/>
  <c r="DU269" i="1"/>
  <c r="DU234" i="1"/>
  <c r="DU375" i="1"/>
  <c r="DU208" i="1"/>
  <c r="DU140" i="1"/>
  <c r="DU150" i="1"/>
  <c r="DU25" i="1"/>
  <c r="DU268" i="1"/>
  <c r="DU12" i="1"/>
  <c r="DU316" i="1"/>
  <c r="DU385" i="1"/>
  <c r="DU5" i="1"/>
  <c r="DU61" i="1"/>
  <c r="DU29" i="1"/>
  <c r="DU655" i="1"/>
  <c r="DU517" i="1"/>
  <c r="DU447" i="1"/>
  <c r="DU486" i="1"/>
  <c r="DU177" i="1"/>
  <c r="DU390" i="1"/>
  <c r="DU171" i="1"/>
  <c r="DU430" i="1"/>
  <c r="DU632" i="1"/>
  <c r="DU228" i="1"/>
  <c r="DU79" i="1"/>
  <c r="DU362" i="1"/>
  <c r="DU310" i="1"/>
  <c r="DU66" i="1"/>
  <c r="F66" i="1" s="1"/>
  <c r="DU259" i="1"/>
  <c r="DU107" i="1"/>
  <c r="DU70" i="1"/>
  <c r="DU96" i="1"/>
  <c r="DU238" i="1"/>
  <c r="DU160" i="1"/>
  <c r="DU199" i="1"/>
  <c r="DU65" i="1"/>
  <c r="DU178" i="1"/>
  <c r="DU215" i="1"/>
  <c r="DU97" i="1"/>
  <c r="DU73" i="1"/>
  <c r="DU49" i="1"/>
  <c r="DU719" i="1"/>
  <c r="DU147" i="1"/>
  <c r="DU109" i="1"/>
  <c r="DU284" i="1"/>
  <c r="DU185" i="1"/>
  <c r="DU60" i="1"/>
  <c r="DU569" i="1"/>
  <c r="F569" i="1" s="1"/>
  <c r="DU356" i="1"/>
  <c r="DU463" i="1"/>
  <c r="DU318" i="1"/>
  <c r="F318" i="1" s="1"/>
  <c r="DU153" i="1"/>
  <c r="DU337" i="1"/>
  <c r="DU28" i="1"/>
  <c r="DU443" i="1"/>
  <c r="DU120" i="1"/>
  <c r="DU323" i="1"/>
  <c r="DU186" i="1"/>
  <c r="DU172" i="1"/>
  <c r="DU187" i="1"/>
  <c r="DU492" i="1"/>
  <c r="DU371" i="1"/>
  <c r="DU75" i="1"/>
  <c r="DU256" i="1"/>
  <c r="DU293" i="1"/>
  <c r="DU105" i="1"/>
  <c r="DU23" i="1"/>
  <c r="DQ740" i="1"/>
  <c r="M80" i="6"/>
  <c r="DD412" i="1" s="1"/>
  <c r="M192" i="6"/>
  <c r="DD116" i="1" s="1"/>
  <c r="DC696" i="1"/>
  <c r="DC801" i="1"/>
  <c r="DB332" i="1"/>
  <c r="DA696" i="1"/>
  <c r="DA801" i="1"/>
  <c r="DD332" i="1"/>
  <c r="DB795" i="1"/>
  <c r="DA427" i="1"/>
  <c r="DD418" i="1"/>
  <c r="DC287" i="1"/>
  <c r="DB62" i="1"/>
  <c r="DA630" i="1"/>
  <c r="DD168" i="1"/>
  <c r="DC191" i="1"/>
  <c r="DA631" i="1"/>
  <c r="DD446" i="1"/>
  <c r="DB644" i="1"/>
  <c r="DC427" i="1"/>
  <c r="DA418" i="1"/>
  <c r="DD287" i="1"/>
  <c r="DA62" i="1"/>
  <c r="DD630" i="1"/>
  <c r="DB696" i="1"/>
  <c r="DB801" i="1"/>
  <c r="DA332" i="1"/>
  <c r="DB630" i="1"/>
  <c r="DC168" i="1"/>
  <c r="DA191" i="1"/>
  <c r="DB631" i="1"/>
  <c r="DA644" i="1"/>
  <c r="DD742" i="1"/>
  <c r="DB737" i="1"/>
  <c r="DA257" i="1"/>
  <c r="DC174" i="1"/>
  <c r="DA795" i="1"/>
  <c r="DB418" i="1"/>
  <c r="DA287" i="1"/>
  <c r="DC62" i="1"/>
  <c r="DD631" i="1"/>
  <c r="DC446" i="1"/>
  <c r="DD644" i="1"/>
  <c r="DA742" i="1"/>
  <c r="DC737" i="1"/>
  <c r="DD257" i="1"/>
  <c r="DA174" i="1"/>
  <c r="DB485" i="1"/>
  <c r="DD697" i="1"/>
  <c r="DC432" i="1"/>
  <c r="DA11" i="1"/>
  <c r="DD6" i="1"/>
  <c r="DD795" i="1"/>
  <c r="DD427" i="1"/>
  <c r="DA168" i="1"/>
  <c r="DB191" i="1"/>
  <c r="DA446" i="1"/>
  <c r="DC332" i="1"/>
  <c r="DB427" i="1"/>
  <c r="DB168" i="1"/>
  <c r="DC631" i="1"/>
  <c r="DC257" i="1"/>
  <c r="DD174" i="1"/>
  <c r="DB697" i="1"/>
  <c r="DC6" i="1"/>
  <c r="DD696" i="1"/>
  <c r="DC418" i="1"/>
  <c r="DC742" i="1"/>
  <c r="DD737" i="1"/>
  <c r="DB257" i="1"/>
  <c r="DB174" i="1"/>
  <c r="DD485" i="1"/>
  <c r="DA697" i="1"/>
  <c r="DD432" i="1"/>
  <c r="DD11" i="1"/>
  <c r="DB6" i="1"/>
  <c r="DD801" i="1"/>
  <c r="DB287" i="1"/>
  <c r="DC630" i="1"/>
  <c r="DD191" i="1"/>
  <c r="DB446" i="1"/>
  <c r="DB742" i="1"/>
  <c r="DA737" i="1"/>
  <c r="DC485" i="1"/>
  <c r="DB432" i="1"/>
  <c r="DC11" i="1"/>
  <c r="DA6" i="1"/>
  <c r="DC795" i="1"/>
  <c r="DD62" i="1"/>
  <c r="DC644" i="1"/>
  <c r="DA485" i="1"/>
  <c r="DC697" i="1"/>
  <c r="DB606" i="1"/>
  <c r="DB433" i="1"/>
  <c r="DB763" i="1"/>
  <c r="DB551" i="1"/>
  <c r="DA754" i="1"/>
  <c r="DD444" i="1"/>
  <c r="DC708" i="1"/>
  <c r="DB260" i="1"/>
  <c r="DA497" i="1"/>
  <c r="DD483" i="1"/>
  <c r="DC604" i="1"/>
  <c r="DB82" i="1"/>
  <c r="DA702" i="1"/>
  <c r="DD286" i="1"/>
  <c r="DC279" i="1"/>
  <c r="DB354" i="1"/>
  <c r="DA706" i="1"/>
  <c r="DD36" i="1"/>
  <c r="DC213" i="1"/>
  <c r="DB99" i="1"/>
  <c r="DA432" i="1"/>
  <c r="DB11" i="1"/>
  <c r="DA606" i="1"/>
  <c r="DD763" i="1"/>
  <c r="DC551" i="1"/>
  <c r="DD754" i="1"/>
  <c r="DB444" i="1"/>
  <c r="DC260" i="1"/>
  <c r="DD497" i="1"/>
  <c r="DB483" i="1"/>
  <c r="DC82" i="1"/>
  <c r="DD702" i="1"/>
  <c r="DB286" i="1"/>
  <c r="DD606" i="1"/>
  <c r="DC433" i="1"/>
  <c r="DA763" i="1"/>
  <c r="DB754" i="1"/>
  <c r="DB708" i="1"/>
  <c r="DB497" i="1"/>
  <c r="DB604" i="1"/>
  <c r="DB702" i="1"/>
  <c r="DC606" i="1"/>
  <c r="DA433" i="1"/>
  <c r="DD551" i="1"/>
  <c r="DC444" i="1"/>
  <c r="DA708" i="1"/>
  <c r="DD260" i="1"/>
  <c r="DC483" i="1"/>
  <c r="DA604" i="1"/>
  <c r="DC763" i="1"/>
  <c r="DA483" i="1"/>
  <c r="DD604" i="1"/>
  <c r="DD279" i="1"/>
  <c r="DA354" i="1"/>
  <c r="DC706" i="1"/>
  <c r="DA36" i="1"/>
  <c r="DD213" i="1"/>
  <c r="DA99" i="1"/>
  <c r="DB489" i="1"/>
  <c r="DA581" i="1"/>
  <c r="DA729" i="1"/>
  <c r="DA551" i="1"/>
  <c r="DC754" i="1"/>
  <c r="DD82" i="1"/>
  <c r="DC286" i="1"/>
  <c r="DB279" i="1"/>
  <c r="DB706" i="1"/>
  <c r="DB213" i="1"/>
  <c r="DA489" i="1"/>
  <c r="DD581" i="1"/>
  <c r="DD729" i="1"/>
  <c r="DA444" i="1"/>
  <c r="DD708" i="1"/>
  <c r="DA82" i="1"/>
  <c r="DA286" i="1"/>
  <c r="DA279" i="1"/>
  <c r="DD354" i="1"/>
  <c r="DC36" i="1"/>
  <c r="DA213" i="1"/>
  <c r="DD99" i="1"/>
  <c r="DD489" i="1"/>
  <c r="DC581" i="1"/>
  <c r="DC729" i="1"/>
  <c r="DD433" i="1"/>
  <c r="DA260" i="1"/>
  <c r="DC497" i="1"/>
  <c r="DC702" i="1"/>
  <c r="DC354" i="1"/>
  <c r="DD706" i="1"/>
  <c r="DB36" i="1"/>
  <c r="DC99" i="1"/>
  <c r="DC489" i="1"/>
  <c r="DB581" i="1"/>
  <c r="DB729" i="1"/>
  <c r="DD86" i="1"/>
  <c r="DB740" i="1"/>
  <c r="DD326" i="1"/>
  <c r="M59" i="5"/>
  <c r="DH484" i="1" s="1"/>
  <c r="M102" i="5"/>
  <c r="DH553" i="1" s="1"/>
  <c r="M145" i="5"/>
  <c r="DH78" i="1" s="1"/>
  <c r="DD740" i="1"/>
  <c r="CU696" i="1"/>
  <c r="CU801" i="1"/>
  <c r="CT332" i="1"/>
  <c r="CR696" i="1"/>
  <c r="CR801" i="1"/>
  <c r="CU332" i="1"/>
  <c r="CT795" i="1"/>
  <c r="CS427" i="1"/>
  <c r="CV418" i="1"/>
  <c r="CR418" i="1"/>
  <c r="CU287" i="1"/>
  <c r="CT62" i="1"/>
  <c r="CS630" i="1"/>
  <c r="CV168" i="1"/>
  <c r="CR168" i="1"/>
  <c r="CU191" i="1"/>
  <c r="CS631" i="1"/>
  <c r="CV446" i="1"/>
  <c r="CR446" i="1"/>
  <c r="CV696" i="1"/>
  <c r="CV801" i="1"/>
  <c r="CV332" i="1"/>
  <c r="CV795" i="1"/>
  <c r="CT427" i="1"/>
  <c r="CT287" i="1"/>
  <c r="CR62" i="1"/>
  <c r="CU630" i="1"/>
  <c r="CU795" i="1"/>
  <c r="CU427" i="1"/>
  <c r="CU418" i="1"/>
  <c r="CV287" i="1"/>
  <c r="CV62" i="1"/>
  <c r="CT168" i="1"/>
  <c r="CR191" i="1"/>
  <c r="CR631" i="1"/>
  <c r="CU446" i="1"/>
  <c r="CS644" i="1"/>
  <c r="CV742" i="1"/>
  <c r="CR742" i="1"/>
  <c r="CT737" i="1"/>
  <c r="CS257" i="1"/>
  <c r="CU174" i="1"/>
  <c r="CT696" i="1"/>
  <c r="CS332" i="1"/>
  <c r="CV427" i="1"/>
  <c r="CR630" i="1"/>
  <c r="CS168" i="1"/>
  <c r="CT191" i="1"/>
  <c r="CT631" i="1"/>
  <c r="CS446" i="1"/>
  <c r="CT644" i="1"/>
  <c r="CS737" i="1"/>
  <c r="CU257" i="1"/>
  <c r="CR174" i="1"/>
  <c r="CT485" i="1"/>
  <c r="CV697" i="1"/>
  <c r="CR697" i="1"/>
  <c r="CU432" i="1"/>
  <c r="CS11" i="1"/>
  <c r="CV6" i="1"/>
  <c r="CR6" i="1"/>
  <c r="CT801" i="1"/>
  <c r="CR795" i="1"/>
  <c r="CS418" i="1"/>
  <c r="CR287" i="1"/>
  <c r="CS62" i="1"/>
  <c r="CV630" i="1"/>
  <c r="CV631" i="1"/>
  <c r="CV644" i="1"/>
  <c r="CS795" i="1"/>
  <c r="CU62" i="1"/>
  <c r="CS191" i="1"/>
  <c r="CU644" i="1"/>
  <c r="CT742" i="1"/>
  <c r="CU737" i="1"/>
  <c r="CR257" i="1"/>
  <c r="CS174" i="1"/>
  <c r="CV485" i="1"/>
  <c r="CS697" i="1"/>
  <c r="CV432" i="1"/>
  <c r="CV11" i="1"/>
  <c r="CT6" i="1"/>
  <c r="CR332" i="1"/>
  <c r="CR427" i="1"/>
  <c r="CU168" i="1"/>
  <c r="CU631" i="1"/>
  <c r="CR644" i="1"/>
  <c r="CS742" i="1"/>
  <c r="CR737" i="1"/>
  <c r="CU485" i="1"/>
  <c r="CT432" i="1"/>
  <c r="CU11" i="1"/>
  <c r="CS6" i="1"/>
  <c r="CS696" i="1"/>
  <c r="CT418" i="1"/>
  <c r="CV257" i="1"/>
  <c r="CV174" i="1"/>
  <c r="CS485" i="1"/>
  <c r="CU697" i="1"/>
  <c r="CS432" i="1"/>
  <c r="CT11" i="1"/>
  <c r="CS801" i="1"/>
  <c r="CS287" i="1"/>
  <c r="CT630" i="1"/>
  <c r="CV191" i="1"/>
  <c r="CT446" i="1"/>
  <c r="CU742" i="1"/>
  <c r="CV737" i="1"/>
  <c r="CT257" i="1"/>
  <c r="CT174" i="1"/>
  <c r="CR485" i="1"/>
  <c r="CU6" i="1"/>
  <c r="CT606" i="1"/>
  <c r="CT433" i="1"/>
  <c r="CT763" i="1"/>
  <c r="CT551" i="1"/>
  <c r="CS754" i="1"/>
  <c r="CV444" i="1"/>
  <c r="CR444" i="1"/>
  <c r="CU708" i="1"/>
  <c r="CT260" i="1"/>
  <c r="CS497" i="1"/>
  <c r="CV483" i="1"/>
  <c r="CR483" i="1"/>
  <c r="CU604" i="1"/>
  <c r="CT82" i="1"/>
  <c r="CS702" i="1"/>
  <c r="CV286" i="1"/>
  <c r="CR286" i="1"/>
  <c r="CU279" i="1"/>
  <c r="CT354" i="1"/>
  <c r="CS706" i="1"/>
  <c r="CV36" i="1"/>
  <c r="CR36" i="1"/>
  <c r="CU213" i="1"/>
  <c r="CT99" i="1"/>
  <c r="CT697" i="1"/>
  <c r="CR432" i="1"/>
  <c r="CR11" i="1"/>
  <c r="CR606" i="1"/>
  <c r="CV433" i="1"/>
  <c r="CU763" i="1"/>
  <c r="CS551" i="1"/>
  <c r="CU754" i="1"/>
  <c r="CS444" i="1"/>
  <c r="CV708" i="1"/>
  <c r="CS260" i="1"/>
  <c r="CU497" i="1"/>
  <c r="CS483" i="1"/>
  <c r="CV604" i="1"/>
  <c r="CS82" i="1"/>
  <c r="CU702" i="1"/>
  <c r="CS286" i="1"/>
  <c r="CU606" i="1"/>
  <c r="CS433" i="1"/>
  <c r="CR763" i="1"/>
  <c r="CV551" i="1"/>
  <c r="CR754" i="1"/>
  <c r="CU444" i="1"/>
  <c r="CS708" i="1"/>
  <c r="CV260" i="1"/>
  <c r="CR497" i="1"/>
  <c r="CU483" i="1"/>
  <c r="CS604" i="1"/>
  <c r="CV82" i="1"/>
  <c r="CR702" i="1"/>
  <c r="CU286" i="1"/>
  <c r="CS606" i="1"/>
  <c r="CR433" i="1"/>
  <c r="CV763" i="1"/>
  <c r="CU551" i="1"/>
  <c r="CV754" i="1"/>
  <c r="CT444" i="1"/>
  <c r="CR708" i="1"/>
  <c r="CU260" i="1"/>
  <c r="CV497" i="1"/>
  <c r="CT483" i="1"/>
  <c r="CU433" i="1"/>
  <c r="CR260" i="1"/>
  <c r="CT497" i="1"/>
  <c r="CR82" i="1"/>
  <c r="CV702" i="1"/>
  <c r="CT279" i="1"/>
  <c r="CR354" i="1"/>
  <c r="CT706" i="1"/>
  <c r="CT213" i="1"/>
  <c r="CR99" i="1"/>
  <c r="CT489" i="1"/>
  <c r="CS581" i="1"/>
  <c r="CS729" i="1"/>
  <c r="CS763" i="1"/>
  <c r="CT604" i="1"/>
  <c r="CT702" i="1"/>
  <c r="CS279" i="1"/>
  <c r="CV354" i="1"/>
  <c r="CR706" i="1"/>
  <c r="CU36" i="1"/>
  <c r="CS213" i="1"/>
  <c r="CV99" i="1"/>
  <c r="CS489" i="1"/>
  <c r="CV581" i="1"/>
  <c r="CR581" i="1"/>
  <c r="CV729" i="1"/>
  <c r="CR729" i="1"/>
  <c r="CV606" i="1"/>
  <c r="CR551" i="1"/>
  <c r="CT754" i="1"/>
  <c r="CR604" i="1"/>
  <c r="CR279" i="1"/>
  <c r="CU354" i="1"/>
  <c r="CV706" i="1"/>
  <c r="CT36" i="1"/>
  <c r="CR213" i="1"/>
  <c r="CU99" i="1"/>
  <c r="CV489" i="1"/>
  <c r="CR489" i="1"/>
  <c r="CU581" i="1"/>
  <c r="CU729" i="1"/>
  <c r="CT708" i="1"/>
  <c r="CU82" i="1"/>
  <c r="CT286" i="1"/>
  <c r="CV279" i="1"/>
  <c r="CS354" i="1"/>
  <c r="CU706" i="1"/>
  <c r="CS36" i="1"/>
  <c r="CV213" i="1"/>
  <c r="CS99" i="1"/>
  <c r="CU489" i="1"/>
  <c r="CT581" i="1"/>
  <c r="CT729" i="1"/>
  <c r="CS824" i="1"/>
  <c r="M58" i="6"/>
  <c r="DD149" i="1" s="1"/>
  <c r="M158" i="6"/>
  <c r="DD78" i="1" s="1"/>
  <c r="M182" i="6"/>
  <c r="DD24" i="1" s="1"/>
  <c r="M190" i="6"/>
  <c r="DD17" i="1" s="1"/>
  <c r="M205" i="6"/>
  <c r="DD753" i="1" s="1"/>
  <c r="M12" i="5"/>
  <c r="DH522" i="1" s="1"/>
  <c r="M30" i="5"/>
  <c r="DH229" i="1" s="1"/>
  <c r="M82" i="5"/>
  <c r="DH273" i="1" s="1"/>
  <c r="M128" i="5"/>
  <c r="DH71" i="1" s="1"/>
  <c r="M150" i="5"/>
  <c r="DH160" i="1" s="1"/>
  <c r="DU410" i="1"/>
  <c r="DU831" i="1"/>
  <c r="DU822" i="1"/>
  <c r="DU728" i="1"/>
  <c r="DU787" i="1"/>
  <c r="DU115" i="1"/>
  <c r="DU830" i="1"/>
  <c r="DU821" i="1"/>
  <c r="DU727" i="1"/>
  <c r="DU786" i="1"/>
  <c r="DU496" i="1"/>
  <c r="DU829" i="1"/>
  <c r="DU811" i="1"/>
  <c r="DU560" i="1"/>
  <c r="DU666" i="1"/>
  <c r="DU555" i="1"/>
  <c r="DU615" i="1"/>
  <c r="DU796" i="1"/>
  <c r="DU757" i="1"/>
  <c r="DU657" i="1"/>
  <c r="DU627" i="1"/>
  <c r="DU653" i="1"/>
  <c r="DU421" i="1"/>
  <c r="DU516" i="1"/>
  <c r="DU424" i="1"/>
  <c r="DU590" i="1"/>
  <c r="DU343" i="1"/>
  <c r="DU598" i="1"/>
  <c r="DU623" i="1"/>
  <c r="DU210" i="1"/>
  <c r="DU377" i="1"/>
  <c r="DU828" i="1"/>
  <c r="DU804" i="1"/>
  <c r="DU755" i="1"/>
  <c r="DU743" i="1"/>
  <c r="DU470" i="1"/>
  <c r="DU589" i="1"/>
  <c r="DU701" i="1"/>
  <c r="DU547" i="1"/>
  <c r="DU790" i="1"/>
  <c r="DU480" i="1"/>
  <c r="DL16" i="1"/>
  <c r="DL620" i="1"/>
  <c r="DL401" i="1"/>
  <c r="DI498" i="1"/>
  <c r="DI802" i="1"/>
  <c r="DL712" i="1"/>
  <c r="DL582" i="1"/>
  <c r="DL65" i="1"/>
  <c r="DL175" i="1"/>
  <c r="DI202" i="1"/>
  <c r="DK40" i="1"/>
  <c r="D40" i="1" s="1"/>
  <c r="DI639" i="1"/>
  <c r="DI832" i="1"/>
  <c r="DI319" i="1"/>
  <c r="DI525" i="1"/>
  <c r="DI255" i="1"/>
  <c r="DI112" i="1"/>
  <c r="DI362" i="1"/>
  <c r="DI780" i="1"/>
  <c r="DI68" i="1"/>
  <c r="DI719" i="1"/>
  <c r="DI243" i="1"/>
  <c r="DI195" i="1"/>
  <c r="DI687" i="1"/>
  <c r="DI98" i="1"/>
  <c r="DI245" i="1"/>
  <c r="DI602" i="1"/>
  <c r="DI488" i="1"/>
  <c r="DJ556" i="1"/>
  <c r="J556" i="1" s="1"/>
  <c r="DI770" i="1"/>
  <c r="DJ267" i="1"/>
  <c r="C267" i="1" s="1"/>
  <c r="DI259" i="1"/>
  <c r="DK786" i="1"/>
  <c r="D786" i="1" s="1"/>
  <c r="DL393" i="1"/>
  <c r="DJ584" i="1"/>
  <c r="DI154" i="1"/>
  <c r="DI494" i="1"/>
  <c r="DL166" i="1"/>
  <c r="DL731" i="1"/>
  <c r="DL74" i="1"/>
  <c r="DI79" i="1"/>
  <c r="DI130" i="1"/>
  <c r="DI812" i="1"/>
  <c r="DJ232" i="1"/>
  <c r="C232" i="1" s="1"/>
  <c r="DI740" i="1"/>
  <c r="DJ680" i="1"/>
  <c r="C680" i="1" s="1"/>
  <c r="DL106" i="1"/>
  <c r="DK680" i="1"/>
  <c r="D680" i="1" s="1"/>
  <c r="DK603" i="1"/>
  <c r="DK410" i="1"/>
  <c r="D410" i="1" s="1"/>
  <c r="DK344" i="1"/>
  <c r="D344" i="1" s="1"/>
  <c r="DK587" i="1"/>
  <c r="D587" i="1" s="1"/>
  <c r="DK540" i="1"/>
  <c r="D540" i="1" s="1"/>
  <c r="DK103" i="1"/>
  <c r="DK536" i="1"/>
  <c r="D536" i="1" s="1"/>
  <c r="DK69" i="1"/>
  <c r="D69" i="1" s="1"/>
  <c r="DK830" i="1"/>
  <c r="DK136" i="1"/>
  <c r="DK399" i="1"/>
  <c r="D399" i="1" s="1"/>
  <c r="DK477" i="1"/>
  <c r="D477" i="1" s="1"/>
  <c r="DK509" i="1"/>
  <c r="D509" i="1" s="1"/>
  <c r="DK166" i="1"/>
  <c r="D166" i="1" s="1"/>
  <c r="DK77" i="1"/>
  <c r="D77" i="1" s="1"/>
  <c r="DK709" i="1"/>
  <c r="D709" i="1" s="1"/>
  <c r="DK293" i="1"/>
  <c r="D293" i="1" s="1"/>
  <c r="DK425" i="1"/>
  <c r="D425" i="1" s="1"/>
  <c r="DK376" i="1"/>
  <c r="D376" i="1" s="1"/>
  <c r="DK203" i="1"/>
  <c r="D203" i="1" s="1"/>
  <c r="DK105" i="1"/>
  <c r="D105" i="1" s="1"/>
  <c r="DK539" i="1"/>
  <c r="D539" i="1" s="1"/>
  <c r="DK123" i="1"/>
  <c r="D123" i="1" s="1"/>
  <c r="DK637" i="1"/>
  <c r="D637" i="1" s="1"/>
  <c r="DK249" i="1"/>
  <c r="D249" i="1" s="1"/>
  <c r="DK408" i="1"/>
  <c r="D408" i="1" s="1"/>
  <c r="DK236" i="1"/>
  <c r="D236" i="1" s="1"/>
  <c r="DK800" i="1"/>
  <c r="D800" i="1" s="1"/>
  <c r="DK674" i="1"/>
  <c r="D674" i="1" s="1"/>
  <c r="DK281" i="1"/>
  <c r="D281" i="1" s="1"/>
  <c r="DK527" i="1"/>
  <c r="D527" i="1" s="1"/>
  <c r="DK120" i="1"/>
  <c r="D120" i="1" s="1"/>
  <c r="DK422" i="1"/>
  <c r="D422" i="1" s="1"/>
  <c r="DK518" i="1"/>
  <c r="D518" i="1" s="1"/>
  <c r="DK300" i="1"/>
  <c r="D300" i="1" s="1"/>
  <c r="DK119" i="1"/>
  <c r="D119" i="1" s="1"/>
  <c r="DK214" i="1"/>
  <c r="D214" i="1" s="1"/>
  <c r="DK624" i="1"/>
  <c r="D624" i="1" s="1"/>
  <c r="DK350" i="1"/>
  <c r="D350" i="1" s="1"/>
  <c r="DK815" i="1"/>
  <c r="D815" i="1" s="1"/>
  <c r="DK345" i="1"/>
  <c r="D345" i="1" s="1"/>
  <c r="DK479" i="1"/>
  <c r="D479" i="1" s="1"/>
  <c r="DK643" i="1"/>
  <c r="D643" i="1" s="1"/>
  <c r="DK435" i="1"/>
  <c r="D435" i="1" s="1"/>
  <c r="DK548" i="1"/>
  <c r="D548" i="1" s="1"/>
  <c r="DK796" i="1"/>
  <c r="D796" i="1" s="1"/>
  <c r="DK269" i="1"/>
  <c r="D269" i="1" s="1"/>
  <c r="DK289" i="1"/>
  <c r="D289" i="1" s="1"/>
  <c r="DK645" i="1"/>
  <c r="D645" i="1" s="1"/>
  <c r="DK725" i="1"/>
  <c r="D725" i="1" s="1"/>
  <c r="DK544" i="1"/>
  <c r="D544" i="1" s="1"/>
  <c r="DK541" i="1"/>
  <c r="D541" i="1" s="1"/>
  <c r="DK91" i="1"/>
  <c r="D91" i="1" s="1"/>
  <c r="DK590" i="1"/>
  <c r="D590" i="1" s="1"/>
  <c r="DK416" i="1"/>
  <c r="D416" i="1" s="1"/>
  <c r="DK746" i="1"/>
  <c r="D746" i="1" s="1"/>
  <c r="DK705" i="1"/>
  <c r="D705" i="1" s="1"/>
  <c r="DK325" i="1"/>
  <c r="D325" i="1" s="1"/>
  <c r="DK392" i="1"/>
  <c r="D392" i="1" s="1"/>
  <c r="DK550" i="1"/>
  <c r="D550" i="1" s="1"/>
  <c r="DK460" i="1"/>
  <c r="D460" i="1" s="1"/>
  <c r="DK107" i="1"/>
  <c r="D107" i="1" s="1"/>
  <c r="DK180" i="1"/>
  <c r="D180" i="1" s="1"/>
  <c r="DK619" i="1"/>
  <c r="D619" i="1" s="1"/>
  <c r="DK148" i="1"/>
  <c r="D148" i="1" s="1"/>
  <c r="DK189" i="1"/>
  <c r="D189" i="1" s="1"/>
  <c r="DK343" i="1"/>
  <c r="D343" i="1" s="1"/>
  <c r="DK658" i="1"/>
  <c r="D658" i="1" s="1"/>
  <c r="DK693" i="1"/>
  <c r="D693" i="1" s="1"/>
  <c r="DK757" i="1"/>
  <c r="D757" i="1" s="1"/>
  <c r="DK510" i="1"/>
  <c r="D510" i="1" s="1"/>
  <c r="DK520" i="1"/>
  <c r="D520" i="1" s="1"/>
  <c r="DL666" i="1"/>
  <c r="DJ344" i="1"/>
  <c r="DI542" i="1"/>
  <c r="DL775" i="1"/>
  <c r="DJ536" i="1"/>
  <c r="DI833" i="1"/>
  <c r="B833" i="1" s="1"/>
  <c r="E833" i="1" s="1"/>
  <c r="DL580" i="1"/>
  <c r="DL728" i="1"/>
  <c r="DL509" i="1"/>
  <c r="DI533" i="1"/>
  <c r="DL736" i="1"/>
  <c r="DJ293" i="1"/>
  <c r="C293" i="1" s="1"/>
  <c r="DL453" i="1"/>
  <c r="DJ377" i="1"/>
  <c r="C377" i="1" s="1"/>
  <c r="E377" i="1" s="1"/>
  <c r="DI105" i="1"/>
  <c r="DL415" i="1"/>
  <c r="DJ462" i="1"/>
  <c r="C462" i="1" s="1"/>
  <c r="DI249" i="1"/>
  <c r="DJ524" i="1"/>
  <c r="C524" i="1" s="1"/>
  <c r="DL800" i="1"/>
  <c r="DJ732" i="1"/>
  <c r="DI87" i="1"/>
  <c r="DL500" i="1"/>
  <c r="DJ422" i="1"/>
  <c r="DL671" i="1"/>
  <c r="DJ560" i="1"/>
  <c r="DI214" i="1"/>
  <c r="DL679" i="1"/>
  <c r="DJ443" i="1"/>
  <c r="DI345" i="1"/>
  <c r="F345" i="1" s="1"/>
  <c r="DI294" i="1"/>
  <c r="DJ435" i="1"/>
  <c r="DJ511" i="1"/>
  <c r="DL269" i="1"/>
  <c r="DI611" i="1"/>
  <c r="DL111" i="1"/>
  <c r="DL502" i="1"/>
  <c r="DL108" i="1"/>
  <c r="DK672" i="1"/>
  <c r="D672" i="1" s="1"/>
  <c r="DI603" i="1"/>
  <c r="DL496" i="1"/>
  <c r="DJ192" i="1"/>
  <c r="C192" i="1" s="1"/>
  <c r="DI540" i="1"/>
  <c r="DL333" i="1"/>
  <c r="DJ421" i="1"/>
  <c r="C421" i="1" s="1"/>
  <c r="DI830" i="1"/>
  <c r="DL668" i="1"/>
  <c r="DL727" i="1"/>
  <c r="DJ509" i="1"/>
  <c r="DI166" i="1"/>
  <c r="DL97" i="1"/>
  <c r="DJ785" i="1"/>
  <c r="C785" i="1" s="1"/>
  <c r="DI425" i="1"/>
  <c r="DL306" i="1"/>
  <c r="DJ320" i="1"/>
  <c r="DI285" i="1"/>
  <c r="DL264" i="1"/>
  <c r="DJ445" i="1"/>
  <c r="DI717" i="1"/>
  <c r="DJ756" i="1"/>
  <c r="C756" i="1" s="1"/>
  <c r="DI663" i="1"/>
  <c r="DJ183" i="1"/>
  <c r="C183" i="1" s="1"/>
  <c r="DI527" i="1"/>
  <c r="DL718" i="1"/>
  <c r="DJ297" i="1"/>
  <c r="C297" i="1" s="1"/>
  <c r="DI235" i="1"/>
  <c r="DL685" i="1"/>
  <c r="DJ806" i="1"/>
  <c r="C806" i="1" s="1"/>
  <c r="DI755" i="1"/>
  <c r="DL493" i="1"/>
  <c r="DI403" i="1"/>
  <c r="DJ643" i="1"/>
  <c r="C643" i="1" s="1"/>
  <c r="DL809" i="1"/>
  <c r="DJ276" i="1"/>
  <c r="C276" i="1" s="1"/>
  <c r="DI813" i="1"/>
  <c r="DJ351" i="1"/>
  <c r="C351" i="1" s="1"/>
  <c r="DI645" i="1"/>
  <c r="DJ296" i="1"/>
  <c r="C296" i="1" s="1"/>
  <c r="DI608" i="1"/>
  <c r="DJ108" i="1"/>
  <c r="C108" i="1" s="1"/>
  <c r="DL590" i="1"/>
  <c r="DJ791" i="1"/>
  <c r="C791" i="1" s="1"/>
  <c r="DI454" i="1"/>
  <c r="DJ325" i="1"/>
  <c r="DI808" i="1"/>
  <c r="B808" i="1" s="1"/>
  <c r="DL655" i="1"/>
  <c r="DJ107" i="1"/>
  <c r="DI594" i="1"/>
  <c r="DJ253" i="1"/>
  <c r="C253" i="1" s="1"/>
  <c r="DI189" i="1"/>
  <c r="DL521" i="1"/>
  <c r="DJ639" i="1"/>
  <c r="C639" i="1" s="1"/>
  <c r="DL626" i="1"/>
  <c r="DL826" i="1"/>
  <c r="DL773" i="1"/>
  <c r="DL793" i="1"/>
  <c r="DL559" i="1"/>
  <c r="DL543" i="1"/>
  <c r="DL535" i="1"/>
  <c r="DL654" i="1"/>
  <c r="DL653" i="1"/>
  <c r="DL109" i="1"/>
  <c r="DL447" i="1"/>
  <c r="DL585" i="1"/>
  <c r="DL348" i="1"/>
  <c r="DL450" i="1"/>
  <c r="DL267" i="1"/>
  <c r="DL716" i="1"/>
  <c r="DL372" i="1"/>
  <c r="DL508" i="1"/>
  <c r="DL614" i="1"/>
  <c r="DL776" i="1"/>
  <c r="DL770" i="1"/>
  <c r="DL342" i="1"/>
  <c r="DL387" i="1"/>
  <c r="DL662" i="1"/>
  <c r="DL409" i="1"/>
  <c r="DL478" i="1"/>
  <c r="DL701" i="1"/>
  <c r="DL810" i="1"/>
  <c r="DL45" i="1"/>
  <c r="DL116" i="1"/>
  <c r="DL223" i="1"/>
  <c r="DL488" i="1"/>
  <c r="DL37" i="1"/>
  <c r="DL184" i="1"/>
  <c r="DL571" i="1"/>
  <c r="DK146" i="1"/>
  <c r="D146" i="1" s="1"/>
  <c r="DI666" i="1"/>
  <c r="DL232" i="1"/>
  <c r="DJ271" i="1"/>
  <c r="DI775" i="1"/>
  <c r="F775" i="1" s="1"/>
  <c r="DL759" i="1"/>
  <c r="DJ832" i="1"/>
  <c r="DI580" i="1"/>
  <c r="DJ399" i="1"/>
  <c r="C399" i="1" s="1"/>
  <c r="DJ794" i="1"/>
  <c r="DJ593" i="1"/>
  <c r="C593" i="1" s="1"/>
  <c r="DI126" i="1"/>
  <c r="DL167" i="1"/>
  <c r="DJ54" i="1"/>
  <c r="C54" i="1" s="1"/>
  <c r="DL376" i="1"/>
  <c r="DJ101" i="1"/>
  <c r="C101" i="1" s="1"/>
  <c r="DI471" i="1"/>
  <c r="DL123" i="1"/>
  <c r="DJ365" i="1"/>
  <c r="C365" i="1" s="1"/>
  <c r="DI216" i="1"/>
  <c r="DJ236" i="1"/>
  <c r="C236" i="1" s="1"/>
  <c r="DL480" i="1"/>
  <c r="DI183" i="1"/>
  <c r="DL173" i="1"/>
  <c r="DJ718" i="1"/>
  <c r="DI297" i="1"/>
  <c r="DJ711" i="1"/>
  <c r="DI414" i="1"/>
  <c r="B414" i="1" s="1"/>
  <c r="DL624" i="1"/>
  <c r="DJ494" i="1"/>
  <c r="DI492" i="1"/>
  <c r="DJ479" i="1"/>
  <c r="C479" i="1" s="1"/>
  <c r="DL248" i="1"/>
  <c r="DJ548" i="1"/>
  <c r="DL172" i="1"/>
  <c r="DJ741" i="1"/>
  <c r="DI383" i="1"/>
  <c r="DI647" i="1"/>
  <c r="DL830" i="1"/>
  <c r="DJ533" i="1"/>
  <c r="DL284" i="1"/>
  <c r="DJ408" i="1"/>
  <c r="DI224" i="1"/>
  <c r="DL560" i="1"/>
  <c r="DJ345" i="1"/>
  <c r="C345" i="1" s="1"/>
  <c r="DL813" i="1"/>
  <c r="DJ725" i="1"/>
  <c r="C725" i="1" s="1"/>
  <c r="DI238" i="1"/>
  <c r="DJ416" i="1"/>
  <c r="DJ723" i="1"/>
  <c r="C723" i="1" s="1"/>
  <c r="DJ692" i="1"/>
  <c r="DJ712" i="1"/>
  <c r="DJ298" i="1"/>
  <c r="DJ218" i="1"/>
  <c r="DJ189" i="1"/>
  <c r="DJ670" i="1"/>
  <c r="DI589" i="1"/>
  <c r="DI626" i="1"/>
  <c r="DK538" i="1"/>
  <c r="D538" i="1" s="1"/>
  <c r="DK657" i="1"/>
  <c r="D657" i="1" s="1"/>
  <c r="DK595" i="1"/>
  <c r="D595" i="1" s="1"/>
  <c r="DK821" i="1"/>
  <c r="D821" i="1" s="1"/>
  <c r="DK215" i="1"/>
  <c r="D215" i="1" s="1"/>
  <c r="DJ467" i="1"/>
  <c r="DK109" i="1"/>
  <c r="D109" i="1" s="1"/>
  <c r="DI379" i="1"/>
  <c r="DJ145" i="1"/>
  <c r="DI436" i="1"/>
  <c r="B436" i="1" s="1"/>
  <c r="DK177" i="1"/>
  <c r="D177" i="1" s="1"/>
  <c r="DI254" i="1"/>
  <c r="DI799" i="1"/>
  <c r="DK703" i="1"/>
  <c r="D703" i="1" s="1"/>
  <c r="DI476" i="1"/>
  <c r="DJ777" i="1"/>
  <c r="C777" i="1" s="1"/>
  <c r="DJ748" i="1"/>
  <c r="DI473" i="1"/>
  <c r="DI468" i="1"/>
  <c r="DK21" i="1"/>
  <c r="D21" i="1" s="1"/>
  <c r="DK282" i="1"/>
  <c r="D282" i="1" s="1"/>
  <c r="DI135" i="1"/>
  <c r="DJ116" i="1"/>
  <c r="DJ412" i="1"/>
  <c r="DI646" i="1"/>
  <c r="DI184" i="1"/>
  <c r="DL32" i="1"/>
  <c r="DL309" i="1"/>
  <c r="DL196" i="1"/>
  <c r="DL735" i="1"/>
  <c r="DL602" i="1"/>
  <c r="DL661" i="1"/>
  <c r="DL38" i="1"/>
  <c r="DL682" i="1"/>
  <c r="DL46" i="1"/>
  <c r="DL749" i="1"/>
  <c r="DL161" i="1"/>
  <c r="DL98" i="1"/>
  <c r="DL564" i="1"/>
  <c r="DL587" i="1"/>
  <c r="DJ783" i="1"/>
  <c r="C783" i="1" s="1"/>
  <c r="DI308" i="1"/>
  <c r="DL377" i="1"/>
  <c r="DJ249" i="1"/>
  <c r="DL527" i="1"/>
  <c r="DJ119" i="1"/>
  <c r="C119" i="1" s="1"/>
  <c r="DI199" i="1"/>
  <c r="DL511" i="1"/>
  <c r="DI111" i="1"/>
  <c r="DL710" i="1"/>
  <c r="DL474" i="1"/>
  <c r="DJ746" i="1"/>
  <c r="DJ792" i="1"/>
  <c r="DJ808" i="1"/>
  <c r="DI460" i="1"/>
  <c r="DI114" i="1"/>
  <c r="DI218" i="1"/>
  <c r="DL110" i="1"/>
  <c r="DI658" i="1"/>
  <c r="DJ14" i="1"/>
  <c r="DK826" i="1"/>
  <c r="D826" i="1" s="1"/>
  <c r="DI824" i="1"/>
  <c r="DK559" i="1"/>
  <c r="D559" i="1" s="1"/>
  <c r="DK803" i="1"/>
  <c r="D803" i="1" s="1"/>
  <c r="DJ215" i="1"/>
  <c r="DK653" i="1"/>
  <c r="D653" i="1" s="1"/>
  <c r="DK707" i="1"/>
  <c r="D707" i="1" s="1"/>
  <c r="DJ577" i="1"/>
  <c r="C577" i="1" s="1"/>
  <c r="DI616" i="1"/>
  <c r="DK688" i="1"/>
  <c r="D688" i="1" s="1"/>
  <c r="DK716" i="1"/>
  <c r="D716" i="1" s="1"/>
  <c r="DJ516" i="1"/>
  <c r="DI40" i="1"/>
  <c r="DK802" i="1"/>
  <c r="D802" i="1" s="1"/>
  <c r="DI305" i="1"/>
  <c r="DK326" i="1"/>
  <c r="D326" i="1" s="1"/>
  <c r="DJ662" i="1"/>
  <c r="DK456" i="1"/>
  <c r="D456" i="1" s="1"/>
  <c r="DI169" i="1"/>
  <c r="DK810" i="1"/>
  <c r="D810" i="1" s="1"/>
  <c r="DJ151" i="1"/>
  <c r="DI118" i="1"/>
  <c r="DK488" i="1"/>
  <c r="D488" i="1" s="1"/>
  <c r="DJ765" i="1"/>
  <c r="J765" i="1" s="1"/>
  <c r="DJ352" i="1"/>
  <c r="C352" i="1" s="1"/>
  <c r="DK304" i="1"/>
  <c r="D304" i="1" s="1"/>
  <c r="DK641" i="1"/>
  <c r="D641" i="1" s="1"/>
  <c r="DK336" i="1"/>
  <c r="D336" i="1" s="1"/>
  <c r="DK764" i="1"/>
  <c r="D764" i="1" s="1"/>
  <c r="DK64" i="1"/>
  <c r="D64" i="1" s="1"/>
  <c r="DK661" i="1"/>
  <c r="DK38" i="1"/>
  <c r="D38" i="1" s="1"/>
  <c r="DK682" i="1"/>
  <c r="D682" i="1" s="1"/>
  <c r="DK46" i="1"/>
  <c r="D46" i="1" s="1"/>
  <c r="DK749" i="1"/>
  <c r="D749" i="1" s="1"/>
  <c r="DK161" i="1"/>
  <c r="D161" i="1" s="1"/>
  <c r="DK98" i="1"/>
  <c r="D98" i="1" s="1"/>
  <c r="DL520" i="1"/>
  <c r="DI131" i="1"/>
  <c r="DI399" i="1"/>
  <c r="DI54" i="1"/>
  <c r="F54" i="1" s="1"/>
  <c r="DL458" i="1"/>
  <c r="DI721" i="1"/>
  <c r="DL518" i="1"/>
  <c r="DJ350" i="1"/>
  <c r="C350" i="1" s="1"/>
  <c r="DI311" i="1"/>
  <c r="DJ417" i="1"/>
  <c r="C417" i="1" s="1"/>
  <c r="DJ710" i="1"/>
  <c r="C710" i="1" s="1"/>
  <c r="DI474" i="1"/>
  <c r="DI746" i="1"/>
  <c r="DI792" i="1"/>
  <c r="DL312" i="1"/>
  <c r="DL768" i="1"/>
  <c r="DL180" i="1"/>
  <c r="DJ346" i="1"/>
  <c r="C346" i="1" s="1"/>
  <c r="DJ110" i="1"/>
  <c r="DL649" i="1"/>
  <c r="DI14" i="1"/>
  <c r="DK552" i="1"/>
  <c r="D552" i="1" s="1"/>
  <c r="DJ793" i="1"/>
  <c r="DK822" i="1"/>
  <c r="D822" i="1" s="1"/>
  <c r="DI753" i="1"/>
  <c r="F753" i="1" s="1"/>
  <c r="DK654" i="1"/>
  <c r="D654" i="1" s="1"/>
  <c r="DK752" i="1"/>
  <c r="D752" i="1" s="1"/>
  <c r="DK307" i="1"/>
  <c r="DJ820" i="1"/>
  <c r="DI348" i="1"/>
  <c r="DK615" i="1"/>
  <c r="D615" i="1" s="1"/>
  <c r="DI609" i="1"/>
  <c r="DK634" i="1"/>
  <c r="D634" i="1" s="1"/>
  <c r="DI516" i="1"/>
  <c r="DI614" i="1"/>
  <c r="DI747" i="1"/>
  <c r="DI342" i="1"/>
  <c r="DK473" i="1"/>
  <c r="D473" i="1" s="1"/>
  <c r="DJ607" i="1"/>
  <c r="DJ456" i="1"/>
  <c r="DI532" i="1"/>
  <c r="DK556" i="1"/>
  <c r="D556" i="1" s="1"/>
  <c r="DJ45" i="1"/>
  <c r="C45" i="1" s="1"/>
  <c r="DK592" i="1"/>
  <c r="D592" i="1" s="1"/>
  <c r="DJ488" i="1"/>
  <c r="J488" i="1" s="1"/>
  <c r="DI765" i="1"/>
  <c r="DI352" i="1"/>
  <c r="DJ304" i="1"/>
  <c r="DJ641" i="1"/>
  <c r="DJ336" i="1"/>
  <c r="DJ764" i="1"/>
  <c r="DJ64" i="1"/>
  <c r="DJ661" i="1"/>
  <c r="DJ38" i="1"/>
  <c r="DJ682" i="1"/>
  <c r="J682" i="1" s="1"/>
  <c r="DJ46" i="1"/>
  <c r="DJ749" i="1"/>
  <c r="DJ161" i="1"/>
  <c r="DJ98" i="1"/>
  <c r="DJ158" i="1"/>
  <c r="DJ371" i="1"/>
  <c r="DJ16" i="1"/>
  <c r="DJ461" i="1"/>
  <c r="DJ147" i="1"/>
  <c r="DJ625" i="1"/>
  <c r="DJ475" i="1"/>
  <c r="DJ74" i="1"/>
  <c r="DJ681" i="1"/>
  <c r="DJ401" i="1"/>
  <c r="DJ501" i="1"/>
  <c r="DJ564" i="1"/>
  <c r="DI335" i="1"/>
  <c r="DI231" i="1"/>
  <c r="DI304" i="1"/>
  <c r="DJ596" i="1"/>
  <c r="J596" i="1" s="1"/>
  <c r="L596" i="1" s="1"/>
  <c r="DK430" i="1"/>
  <c r="D430" i="1" s="1"/>
  <c r="DI598" i="1"/>
  <c r="DJ254" i="1"/>
  <c r="DI707" i="1"/>
  <c r="DJ823" i="1"/>
  <c r="C823" i="1" s="1"/>
  <c r="DL589" i="1"/>
  <c r="DI180" i="1"/>
  <c r="DL517" i="1"/>
  <c r="DJ624" i="1"/>
  <c r="C624" i="1" s="1"/>
  <c r="DL425" i="1"/>
  <c r="DL127" i="1"/>
  <c r="DL381" i="1"/>
  <c r="DL195" i="1"/>
  <c r="DI84" i="1"/>
  <c r="DJ468" i="1"/>
  <c r="DI730" i="1"/>
  <c r="DL717" i="1"/>
  <c r="DH73" i="1"/>
  <c r="DH20" i="1"/>
  <c r="DS696" i="1"/>
  <c r="DS801" i="1"/>
  <c r="DR332" i="1"/>
  <c r="DQ696" i="1"/>
  <c r="DQ801" i="1"/>
  <c r="DT332" i="1"/>
  <c r="DR795" i="1"/>
  <c r="DU427" i="1"/>
  <c r="DQ427" i="1"/>
  <c r="DT418" i="1"/>
  <c r="DS287" i="1"/>
  <c r="DR62" i="1"/>
  <c r="DU630" i="1"/>
  <c r="DQ630" i="1"/>
  <c r="DT168" i="1"/>
  <c r="DS191" i="1"/>
  <c r="DU631" i="1"/>
  <c r="DQ631" i="1"/>
  <c r="DT446" i="1"/>
  <c r="DR644" i="1"/>
  <c r="DU696" i="1"/>
  <c r="DU801" i="1"/>
  <c r="DU332" i="1"/>
  <c r="DU795" i="1"/>
  <c r="DS427" i="1"/>
  <c r="DQ418" i="1"/>
  <c r="DT287" i="1"/>
  <c r="DQ62" i="1"/>
  <c r="DT630" i="1"/>
  <c r="DT696" i="1"/>
  <c r="DT801" i="1"/>
  <c r="DS332" i="1"/>
  <c r="DT795" i="1"/>
  <c r="DT427" i="1"/>
  <c r="DU418" i="1"/>
  <c r="DU287" i="1"/>
  <c r="DU62" i="1"/>
  <c r="DS168" i="1"/>
  <c r="DQ191" i="1"/>
  <c r="DR631" i="1"/>
  <c r="DU446" i="1"/>
  <c r="DQ644" i="1"/>
  <c r="DT742" i="1"/>
  <c r="DR737" i="1"/>
  <c r="DU257" i="1"/>
  <c r="DQ257" i="1"/>
  <c r="DS174" i="1"/>
  <c r="DR801" i="1"/>
  <c r="DS795" i="1"/>
  <c r="DR427" i="1"/>
  <c r="DS418" i="1"/>
  <c r="DR287" i="1"/>
  <c r="DT62" i="1"/>
  <c r="DR168" i="1"/>
  <c r="DT191" i="1"/>
  <c r="DS631" i="1"/>
  <c r="DR446" i="1"/>
  <c r="DS644" i="1"/>
  <c r="DQ742" i="1"/>
  <c r="DS737" i="1"/>
  <c r="DT257" i="1"/>
  <c r="DQ174" i="1"/>
  <c r="DR485" i="1"/>
  <c r="DT697" i="1"/>
  <c r="DS432" i="1"/>
  <c r="DU11" i="1"/>
  <c r="DQ11" i="1"/>
  <c r="DT6" i="1"/>
  <c r="DR696" i="1"/>
  <c r="DQ332" i="1"/>
  <c r="DS630" i="1"/>
  <c r="DU644" i="1"/>
  <c r="DQ795" i="1"/>
  <c r="DS62" i="1"/>
  <c r="DQ168" i="1"/>
  <c r="DS742" i="1"/>
  <c r="DT737" i="1"/>
  <c r="DR257" i="1"/>
  <c r="DR174" i="1"/>
  <c r="DU485" i="1"/>
  <c r="DR697" i="1"/>
  <c r="DU432" i="1"/>
  <c r="DS6" i="1"/>
  <c r="DU191" i="1"/>
  <c r="DS446" i="1"/>
  <c r="DR742" i="1"/>
  <c r="DQ737" i="1"/>
  <c r="DT485" i="1"/>
  <c r="DQ697" i="1"/>
  <c r="DT432" i="1"/>
  <c r="DT11" i="1"/>
  <c r="DR6" i="1"/>
  <c r="DR418" i="1"/>
  <c r="DR191" i="1"/>
  <c r="DQ446" i="1"/>
  <c r="DT644" i="1"/>
  <c r="DU174" i="1"/>
  <c r="DS485" i="1"/>
  <c r="DU697" i="1"/>
  <c r="DR432" i="1"/>
  <c r="DS11" i="1"/>
  <c r="DQ6" i="1"/>
  <c r="DQ287" i="1"/>
  <c r="DR630" i="1"/>
  <c r="DU168" i="1"/>
  <c r="DT631" i="1"/>
  <c r="DU742" i="1"/>
  <c r="DU737" i="1"/>
  <c r="DS257" i="1"/>
  <c r="DT174" i="1"/>
  <c r="DQ485" i="1"/>
  <c r="DS697" i="1"/>
  <c r="DU6" i="1"/>
  <c r="DR606" i="1"/>
  <c r="DR433" i="1"/>
  <c r="DR763" i="1"/>
  <c r="DR551" i="1"/>
  <c r="DU754" i="1"/>
  <c r="DQ754" i="1"/>
  <c r="DT444" i="1"/>
  <c r="DS708" i="1"/>
  <c r="DR260" i="1"/>
  <c r="DU497" i="1"/>
  <c r="DQ497" i="1"/>
  <c r="DT483" i="1"/>
  <c r="DS604" i="1"/>
  <c r="DR82" i="1"/>
  <c r="DU702" i="1"/>
  <c r="DQ702" i="1"/>
  <c r="DT286" i="1"/>
  <c r="DS279" i="1"/>
  <c r="DR354" i="1"/>
  <c r="DU706" i="1"/>
  <c r="DQ706" i="1"/>
  <c r="DT36" i="1"/>
  <c r="DS213" i="1"/>
  <c r="DR99" i="1"/>
  <c r="DQ432" i="1"/>
  <c r="DR11" i="1"/>
  <c r="DQ606" i="1"/>
  <c r="DU433" i="1"/>
  <c r="DT763" i="1"/>
  <c r="DS551" i="1"/>
  <c r="DT754" i="1"/>
  <c r="DR444" i="1"/>
  <c r="DU708" i="1"/>
  <c r="DS260" i="1"/>
  <c r="DT497" i="1"/>
  <c r="DR483" i="1"/>
  <c r="DU604" i="1"/>
  <c r="DS82" i="1"/>
  <c r="DT702" i="1"/>
  <c r="DR286" i="1"/>
  <c r="DT606" i="1"/>
  <c r="DS433" i="1"/>
  <c r="DQ763" i="1"/>
  <c r="DU551" i="1"/>
  <c r="DR754" i="1"/>
  <c r="DU444" i="1"/>
  <c r="DR708" i="1"/>
  <c r="DU260" i="1"/>
  <c r="DR497" i="1"/>
  <c r="DU483" i="1"/>
  <c r="DR604" i="1"/>
  <c r="DU82" i="1"/>
  <c r="DR702" i="1"/>
  <c r="DU286" i="1"/>
  <c r="DR279" i="1"/>
  <c r="DS606" i="1"/>
  <c r="DQ433" i="1"/>
  <c r="DU763" i="1"/>
  <c r="DT551" i="1"/>
  <c r="DS444" i="1"/>
  <c r="DQ708" i="1"/>
  <c r="DT260" i="1"/>
  <c r="DS483" i="1"/>
  <c r="DQ604" i="1"/>
  <c r="DT433" i="1"/>
  <c r="DQ260" i="1"/>
  <c r="DS497" i="1"/>
  <c r="DQ82" i="1"/>
  <c r="DQ286" i="1"/>
  <c r="DQ279" i="1"/>
  <c r="DQ354" i="1"/>
  <c r="DS706" i="1"/>
  <c r="DQ36" i="1"/>
  <c r="DT213" i="1"/>
  <c r="DQ99" i="1"/>
  <c r="DR489" i="1"/>
  <c r="DU581" i="1"/>
  <c r="DQ581" i="1"/>
  <c r="DU729" i="1"/>
  <c r="DQ729" i="1"/>
  <c r="DS763" i="1"/>
  <c r="DQ483" i="1"/>
  <c r="DT604" i="1"/>
  <c r="DS702" i="1"/>
  <c r="DU354" i="1"/>
  <c r="DR706" i="1"/>
  <c r="DU36" i="1"/>
  <c r="DR213" i="1"/>
  <c r="DU99" i="1"/>
  <c r="DU489" i="1"/>
  <c r="DQ489" i="1"/>
  <c r="DT581" i="1"/>
  <c r="DT729" i="1"/>
  <c r="DU606" i="1"/>
  <c r="DQ551" i="1"/>
  <c r="DS754" i="1"/>
  <c r="DU279" i="1"/>
  <c r="DT354" i="1"/>
  <c r="DS36" i="1"/>
  <c r="DQ213" i="1"/>
  <c r="DT99" i="1"/>
  <c r="DT489" i="1"/>
  <c r="DS581" i="1"/>
  <c r="DS729" i="1"/>
  <c r="DQ444" i="1"/>
  <c r="DT708" i="1"/>
  <c r="DT82" i="1"/>
  <c r="DS286" i="1"/>
  <c r="DT279" i="1"/>
  <c r="DS354" i="1"/>
  <c r="DT706" i="1"/>
  <c r="DR36" i="1"/>
  <c r="DU213" i="1"/>
  <c r="DS99" i="1"/>
  <c r="DS489" i="1"/>
  <c r="DR581" i="1"/>
  <c r="DK696" i="1"/>
  <c r="DK801" i="1"/>
  <c r="DJ332" i="1"/>
  <c r="DL696" i="1"/>
  <c r="DL801" i="1"/>
  <c r="DI332" i="1"/>
  <c r="DJ795" i="1"/>
  <c r="DI427" i="1"/>
  <c r="DL418" i="1"/>
  <c r="DK287" i="1"/>
  <c r="DJ62" i="1"/>
  <c r="DI630" i="1"/>
  <c r="DL168" i="1"/>
  <c r="DK191" i="1"/>
  <c r="DI631" i="1"/>
  <c r="DL446" i="1"/>
  <c r="DJ644" i="1"/>
  <c r="DK795" i="1"/>
  <c r="DK418" i="1"/>
  <c r="DI287" i="1"/>
  <c r="DL62" i="1"/>
  <c r="DJ630" i="1"/>
  <c r="DJ696" i="1"/>
  <c r="DJ801" i="1"/>
  <c r="DK332" i="1"/>
  <c r="DL427" i="1"/>
  <c r="DI168" i="1"/>
  <c r="DL191" i="1"/>
  <c r="DL631" i="1"/>
  <c r="DJ446" i="1"/>
  <c r="DL644" i="1"/>
  <c r="DL742" i="1"/>
  <c r="DJ737" i="1"/>
  <c r="DI257" i="1"/>
  <c r="DK174" i="1"/>
  <c r="DL332" i="1"/>
  <c r="DI795" i="1"/>
  <c r="DJ427" i="1"/>
  <c r="DJ418" i="1"/>
  <c r="DJ287" i="1"/>
  <c r="DK62" i="1"/>
  <c r="DK168" i="1"/>
  <c r="DK631" i="1"/>
  <c r="DK446" i="1"/>
  <c r="DK644" i="1"/>
  <c r="DK742" i="1"/>
  <c r="DJ257" i="1"/>
  <c r="DL174" i="1"/>
  <c r="DJ485" i="1"/>
  <c r="DL697" i="1"/>
  <c r="DK432" i="1"/>
  <c r="DI11" i="1"/>
  <c r="DL6" i="1"/>
  <c r="DK630" i="1"/>
  <c r="DI191" i="1"/>
  <c r="DI696" i="1"/>
  <c r="DI418" i="1"/>
  <c r="DL287" i="1"/>
  <c r="DL630" i="1"/>
  <c r="DJ191" i="1"/>
  <c r="DI446" i="1"/>
  <c r="DL737" i="1"/>
  <c r="DK257" i="1"/>
  <c r="DJ174" i="1"/>
  <c r="DK485" i="1"/>
  <c r="DJ432" i="1"/>
  <c r="DK11" i="1"/>
  <c r="DI6" i="1"/>
  <c r="DI801" i="1"/>
  <c r="DL795" i="1"/>
  <c r="DI644" i="1"/>
  <c r="DJ742" i="1"/>
  <c r="DK737" i="1"/>
  <c r="DI174" i="1"/>
  <c r="DI485" i="1"/>
  <c r="DK697" i="1"/>
  <c r="DI432" i="1"/>
  <c r="DJ11" i="1"/>
  <c r="DK427" i="1"/>
  <c r="DI62" i="1"/>
  <c r="DJ168" i="1"/>
  <c r="DJ631" i="1"/>
  <c r="DI742" i="1"/>
  <c r="DI737" i="1"/>
  <c r="DJ697" i="1"/>
  <c r="DK6" i="1"/>
  <c r="DL257" i="1"/>
  <c r="DL485" i="1"/>
  <c r="DI697" i="1"/>
  <c r="DL432" i="1"/>
  <c r="DL11" i="1"/>
  <c r="DJ606" i="1"/>
  <c r="DJ433" i="1"/>
  <c r="DJ763" i="1"/>
  <c r="DJ551" i="1"/>
  <c r="DI754" i="1"/>
  <c r="DL444" i="1"/>
  <c r="DK708" i="1"/>
  <c r="DJ260" i="1"/>
  <c r="DI497" i="1"/>
  <c r="DL483" i="1"/>
  <c r="DK604" i="1"/>
  <c r="DJ82" i="1"/>
  <c r="DI702" i="1"/>
  <c r="DL286" i="1"/>
  <c r="DK279" i="1"/>
  <c r="DJ354" i="1"/>
  <c r="DI706" i="1"/>
  <c r="DL36" i="1"/>
  <c r="DK213" i="1"/>
  <c r="DJ99" i="1"/>
  <c r="DJ6" i="1"/>
  <c r="DL606" i="1"/>
  <c r="DK433" i="1"/>
  <c r="DI763" i="1"/>
  <c r="DJ754" i="1"/>
  <c r="DJ708" i="1"/>
  <c r="DJ497" i="1"/>
  <c r="DJ604" i="1"/>
  <c r="DJ702" i="1"/>
  <c r="DI606" i="1"/>
  <c r="DL763" i="1"/>
  <c r="DK551" i="1"/>
  <c r="DL754" i="1"/>
  <c r="DJ444" i="1"/>
  <c r="DK260" i="1"/>
  <c r="DL497" i="1"/>
  <c r="DJ483" i="1"/>
  <c r="DK82" i="1"/>
  <c r="DL702" i="1"/>
  <c r="DJ286" i="1"/>
  <c r="DL433" i="1"/>
  <c r="DK763" i="1"/>
  <c r="DI551" i="1"/>
  <c r="DK754" i="1"/>
  <c r="DI444" i="1"/>
  <c r="DL708" i="1"/>
  <c r="DI260" i="1"/>
  <c r="DK497" i="1"/>
  <c r="DI483" i="1"/>
  <c r="DL604" i="1"/>
  <c r="DK606" i="1"/>
  <c r="DK444" i="1"/>
  <c r="DK702" i="1"/>
  <c r="DJ279" i="1"/>
  <c r="DL354" i="1"/>
  <c r="DK36" i="1"/>
  <c r="DI213" i="1"/>
  <c r="DL99" i="1"/>
  <c r="DJ489" i="1"/>
  <c r="DI581" i="1"/>
  <c r="DI729" i="1"/>
  <c r="DI708" i="1"/>
  <c r="DL260" i="1"/>
  <c r="DI279" i="1"/>
  <c r="DK354" i="1"/>
  <c r="DL706" i="1"/>
  <c r="DJ36" i="1"/>
  <c r="DK99" i="1"/>
  <c r="DI489" i="1"/>
  <c r="DL581" i="1"/>
  <c r="DL729" i="1"/>
  <c r="DI433" i="1"/>
  <c r="DK483" i="1"/>
  <c r="DL82" i="1"/>
  <c r="DK286" i="1"/>
  <c r="DI354" i="1"/>
  <c r="DK706" i="1"/>
  <c r="DI36" i="1"/>
  <c r="DL213" i="1"/>
  <c r="DI99" i="1"/>
  <c r="DL489" i="1"/>
  <c r="DK581" i="1"/>
  <c r="DK729" i="1"/>
  <c r="DL551" i="1"/>
  <c r="DI604" i="1"/>
  <c r="DI82" i="1"/>
  <c r="DI286" i="1"/>
  <c r="DL279" i="1"/>
  <c r="DJ706" i="1"/>
  <c r="DJ213" i="1"/>
  <c r="DK489" i="1"/>
  <c r="DJ581" i="1"/>
  <c r="DG696" i="1"/>
  <c r="DG801" i="1"/>
  <c r="DF332" i="1"/>
  <c r="DF696" i="1"/>
  <c r="DF801" i="1"/>
  <c r="DF795" i="1"/>
  <c r="DE427" i="1"/>
  <c r="DH418" i="1"/>
  <c r="DG287" i="1"/>
  <c r="DF62" i="1"/>
  <c r="DE630" i="1"/>
  <c r="DH168" i="1"/>
  <c r="DG191" i="1"/>
  <c r="DE631" i="1"/>
  <c r="DH446" i="1"/>
  <c r="DF644" i="1"/>
  <c r="DH696" i="1"/>
  <c r="DH801" i="1"/>
  <c r="DG332" i="1"/>
  <c r="DE795" i="1"/>
  <c r="DH427" i="1"/>
  <c r="DF418" i="1"/>
  <c r="DG62" i="1"/>
  <c r="DG795" i="1"/>
  <c r="DF427" i="1"/>
  <c r="DG418" i="1"/>
  <c r="DF287" i="1"/>
  <c r="DH62" i="1"/>
  <c r="DH630" i="1"/>
  <c r="DF191" i="1"/>
  <c r="DG631" i="1"/>
  <c r="DE446" i="1"/>
  <c r="DG644" i="1"/>
  <c r="DH742" i="1"/>
  <c r="DF737" i="1"/>
  <c r="DE257" i="1"/>
  <c r="DG174" i="1"/>
  <c r="DE801" i="1"/>
  <c r="DF630" i="1"/>
  <c r="DE168" i="1"/>
  <c r="DE191" i="1"/>
  <c r="DF742" i="1"/>
  <c r="DH737" i="1"/>
  <c r="DF174" i="1"/>
  <c r="DF485" i="1"/>
  <c r="DH697" i="1"/>
  <c r="DG432" i="1"/>
  <c r="DE11" i="1"/>
  <c r="DH6" i="1"/>
  <c r="DE696" i="1"/>
  <c r="DE332" i="1"/>
  <c r="DE418" i="1"/>
  <c r="DE287" i="1"/>
  <c r="DE62" i="1"/>
  <c r="DG168" i="1"/>
  <c r="DH631" i="1"/>
  <c r="DG446" i="1"/>
  <c r="DH644" i="1"/>
  <c r="DE742" i="1"/>
  <c r="DE737" i="1"/>
  <c r="DE485" i="1"/>
  <c r="DG697" i="1"/>
  <c r="DE432" i="1"/>
  <c r="DF11" i="1"/>
  <c r="DH287" i="1"/>
  <c r="DG630" i="1"/>
  <c r="DH191" i="1"/>
  <c r="DF446" i="1"/>
  <c r="DH257" i="1"/>
  <c r="DF697" i="1"/>
  <c r="DG6" i="1"/>
  <c r="DH795" i="1"/>
  <c r="DE644" i="1"/>
  <c r="DG257" i="1"/>
  <c r="DH174" i="1"/>
  <c r="DH485" i="1"/>
  <c r="DE697" i="1"/>
  <c r="DH432" i="1"/>
  <c r="DH11" i="1"/>
  <c r="DF6" i="1"/>
  <c r="DH332" i="1"/>
  <c r="DG427" i="1"/>
  <c r="DF168" i="1"/>
  <c r="DF631" i="1"/>
  <c r="DG742" i="1"/>
  <c r="DG737" i="1"/>
  <c r="DF257" i="1"/>
  <c r="DE174" i="1"/>
  <c r="DG485" i="1"/>
  <c r="DF432" i="1"/>
  <c r="DG11" i="1"/>
  <c r="DF606" i="1"/>
  <c r="DF433" i="1"/>
  <c r="DF763" i="1"/>
  <c r="DF551" i="1"/>
  <c r="DE754" i="1"/>
  <c r="DH444" i="1"/>
  <c r="DG708" i="1"/>
  <c r="DF260" i="1"/>
  <c r="DE497" i="1"/>
  <c r="DH483" i="1"/>
  <c r="DG604" i="1"/>
  <c r="DF82" i="1"/>
  <c r="DE702" i="1"/>
  <c r="DH286" i="1"/>
  <c r="DG279" i="1"/>
  <c r="DF354" i="1"/>
  <c r="DE706" i="1"/>
  <c r="DH36" i="1"/>
  <c r="DG213" i="1"/>
  <c r="DF99" i="1"/>
  <c r="DE6" i="1"/>
  <c r="DG606" i="1"/>
  <c r="DE433" i="1"/>
  <c r="DH551" i="1"/>
  <c r="DG444" i="1"/>
  <c r="DE708" i="1"/>
  <c r="DH260" i="1"/>
  <c r="DG483" i="1"/>
  <c r="DE604" i="1"/>
  <c r="DH82" i="1"/>
  <c r="DG286" i="1"/>
  <c r="DH433" i="1"/>
  <c r="DG763" i="1"/>
  <c r="DE551" i="1"/>
  <c r="DG754" i="1"/>
  <c r="DE444" i="1"/>
  <c r="DH708" i="1"/>
  <c r="DE260" i="1"/>
  <c r="DG497" i="1"/>
  <c r="DE483" i="1"/>
  <c r="DH604" i="1"/>
  <c r="DE82" i="1"/>
  <c r="DG702" i="1"/>
  <c r="DE286" i="1"/>
  <c r="DH279" i="1"/>
  <c r="DH606" i="1"/>
  <c r="DG433" i="1"/>
  <c r="DE763" i="1"/>
  <c r="DF754" i="1"/>
  <c r="DF708" i="1"/>
  <c r="DF497" i="1"/>
  <c r="DF604" i="1"/>
  <c r="DG551" i="1"/>
  <c r="DH754" i="1"/>
  <c r="DG82" i="1"/>
  <c r="DF286" i="1"/>
  <c r="DG354" i="1"/>
  <c r="DH706" i="1"/>
  <c r="DF36" i="1"/>
  <c r="DG99" i="1"/>
  <c r="DF489" i="1"/>
  <c r="DE581" i="1"/>
  <c r="DE729" i="1"/>
  <c r="DE606" i="1"/>
  <c r="DF444" i="1"/>
  <c r="DH702" i="1"/>
  <c r="DE354" i="1"/>
  <c r="DG706" i="1"/>
  <c r="DE36" i="1"/>
  <c r="DH213" i="1"/>
  <c r="DE99" i="1"/>
  <c r="DE489" i="1"/>
  <c r="DH581" i="1"/>
  <c r="DH729" i="1"/>
  <c r="DG260" i="1"/>
  <c r="DH497" i="1"/>
  <c r="DF702" i="1"/>
  <c r="DF279" i="1"/>
  <c r="DF706" i="1"/>
  <c r="DF213" i="1"/>
  <c r="DH489" i="1"/>
  <c r="DG581" i="1"/>
  <c r="DG729" i="1"/>
  <c r="DH763" i="1"/>
  <c r="DF483" i="1"/>
  <c r="DE279" i="1"/>
  <c r="DH354" i="1"/>
  <c r="DG36" i="1"/>
  <c r="DE213" i="1"/>
  <c r="DH99" i="1"/>
  <c r="DG489" i="1"/>
  <c r="DF581" i="1"/>
  <c r="DR729" i="1"/>
  <c r="C337" i="1" l="1"/>
  <c r="I196" i="1"/>
  <c r="I336" i="1"/>
  <c r="J266" i="1"/>
  <c r="K778" i="1"/>
  <c r="K824" i="1"/>
  <c r="J804" i="1"/>
  <c r="K439" i="1"/>
  <c r="C594" i="1"/>
  <c r="C753" i="1"/>
  <c r="K779" i="1"/>
  <c r="I662" i="1"/>
  <c r="I12" i="1"/>
  <c r="K573" i="1"/>
  <c r="K316" i="1"/>
  <c r="J781" i="1"/>
  <c r="L781" i="1" s="1"/>
  <c r="K47" i="1"/>
  <c r="J818" i="1"/>
  <c r="J605" i="1"/>
  <c r="K159" i="1"/>
  <c r="J24" i="1"/>
  <c r="F717" i="1"/>
  <c r="J663" i="1"/>
  <c r="C273" i="1"/>
  <c r="J415" i="1"/>
  <c r="K33" i="1"/>
  <c r="K358" i="1"/>
  <c r="J513" i="1"/>
  <c r="I470" i="1"/>
  <c r="J163" i="1"/>
  <c r="C283" i="1"/>
  <c r="C263" i="1"/>
  <c r="C307" i="1"/>
  <c r="C242" i="1"/>
  <c r="D283" i="1"/>
  <c r="K43" i="1"/>
  <c r="L134" i="1"/>
  <c r="J48" i="1"/>
  <c r="I406" i="1"/>
  <c r="J651" i="1"/>
  <c r="K656" i="1"/>
  <c r="I712" i="1"/>
  <c r="B764" i="1"/>
  <c r="B392" i="1"/>
  <c r="J722" i="1"/>
  <c r="E406" i="1"/>
  <c r="J49" i="1"/>
  <c r="L49" i="1" s="1"/>
  <c r="J198" i="1"/>
  <c r="L172" i="1"/>
  <c r="J410" i="1"/>
  <c r="J549" i="1"/>
  <c r="J582" i="1"/>
  <c r="L818" i="1"/>
  <c r="J620" i="1"/>
  <c r="K94" i="1"/>
  <c r="J347" i="1"/>
  <c r="K735" i="1"/>
  <c r="J241" i="1"/>
  <c r="L241" i="1" s="1"/>
  <c r="K141" i="1"/>
  <c r="J721" i="1"/>
  <c r="C292" i="1"/>
  <c r="J331" i="1"/>
  <c r="C508" i="1"/>
  <c r="J251" i="1"/>
  <c r="K398" i="1"/>
  <c r="J602" i="1"/>
  <c r="J705" i="1"/>
  <c r="L705" i="1" s="1"/>
  <c r="K186" i="1"/>
  <c r="K96" i="1"/>
  <c r="C698" i="1"/>
  <c r="C155" i="1"/>
  <c r="E251" i="1"/>
  <c r="C525" i="1"/>
  <c r="C65" i="1"/>
  <c r="L569" i="1"/>
  <c r="E318" i="1"/>
  <c r="L651" i="1"/>
  <c r="L601" i="1"/>
  <c r="E273" i="1"/>
  <c r="E800" i="1"/>
  <c r="F106" i="1"/>
  <c r="L720" i="1"/>
  <c r="L457" i="1"/>
  <c r="L678" i="1"/>
  <c r="F520" i="1"/>
  <c r="L80" i="1"/>
  <c r="F504" i="1"/>
  <c r="D489" i="1"/>
  <c r="B444" i="1"/>
  <c r="D354" i="1"/>
  <c r="C737" i="1"/>
  <c r="B631" i="1"/>
  <c r="L349" i="1"/>
  <c r="L165" i="1"/>
  <c r="F496" i="1"/>
  <c r="C607" i="1"/>
  <c r="B626" i="1"/>
  <c r="C533" i="1"/>
  <c r="C667" i="1"/>
  <c r="C416" i="1"/>
  <c r="F126" i="1"/>
  <c r="F778" i="1"/>
  <c r="C161" i="1"/>
  <c r="B311" i="1"/>
  <c r="B565" i="1"/>
  <c r="E565" i="1" s="1"/>
  <c r="E553" i="1"/>
  <c r="C388" i="1"/>
  <c r="E346" i="1"/>
  <c r="E350" i="1"/>
  <c r="E482" i="1"/>
  <c r="B601" i="1"/>
  <c r="E601" i="1" s="1"/>
  <c r="B680" i="1"/>
  <c r="E680" i="1" s="1"/>
  <c r="D106" i="1"/>
  <c r="D581" i="1"/>
  <c r="C279" i="1"/>
  <c r="D754" i="1"/>
  <c r="C483" i="1"/>
  <c r="C742" i="1"/>
  <c r="C62" i="1"/>
  <c r="L442" i="1"/>
  <c r="L480" i="1"/>
  <c r="L317" i="1"/>
  <c r="B202" i="1"/>
  <c r="E202" i="1" s="1"/>
  <c r="B498" i="1"/>
  <c r="C123" i="1"/>
  <c r="E123" i="1" s="1"/>
  <c r="C494" i="1"/>
  <c r="F747" i="1"/>
  <c r="C773" i="1"/>
  <c r="C467" i="1"/>
  <c r="C748" i="1"/>
  <c r="B98" i="1"/>
  <c r="C538" i="1"/>
  <c r="F459" i="1"/>
  <c r="C813" i="1"/>
  <c r="C625" i="1"/>
  <c r="E625" i="1" s="1"/>
  <c r="F445" i="1"/>
  <c r="C138" i="1"/>
  <c r="C298" i="1"/>
  <c r="B751" i="1"/>
  <c r="C661" i="1"/>
  <c r="F361" i="1"/>
  <c r="C564" i="1"/>
  <c r="C357" i="1"/>
  <c r="B767" i="1"/>
  <c r="D233" i="1"/>
  <c r="E750" i="1"/>
  <c r="E575" i="1"/>
  <c r="D606" i="1"/>
  <c r="C287" i="1"/>
  <c r="C795" i="1"/>
  <c r="L140" i="1"/>
  <c r="F818" i="1"/>
  <c r="C595" i="1"/>
  <c r="C443" i="1"/>
  <c r="B467" i="1"/>
  <c r="C733" i="1"/>
  <c r="C239" i="1"/>
  <c r="D356" i="1"/>
  <c r="C763" i="1"/>
  <c r="L579" i="1"/>
  <c r="L321" i="1"/>
  <c r="L69" i="1"/>
  <c r="L262" i="1"/>
  <c r="L295" i="1"/>
  <c r="L391" i="1"/>
  <c r="C411" i="1"/>
  <c r="F700" i="1"/>
  <c r="F343" i="1"/>
  <c r="B733" i="1"/>
  <c r="B673" i="1"/>
  <c r="E673" i="1" s="1"/>
  <c r="C254" i="1"/>
  <c r="C205" i="1"/>
  <c r="C336" i="1"/>
  <c r="C739" i="1"/>
  <c r="C764" i="1"/>
  <c r="E764" i="1" s="1"/>
  <c r="C711" i="1"/>
  <c r="C670" i="1"/>
  <c r="D444" i="1"/>
  <c r="B551" i="1"/>
  <c r="C702" i="1"/>
  <c r="C432" i="1"/>
  <c r="L439" i="1"/>
  <c r="L597" i="1"/>
  <c r="L258" i="1"/>
  <c r="F255" i="1"/>
  <c r="C560" i="1"/>
  <c r="C320" i="1"/>
  <c r="F677" i="1"/>
  <c r="F616" i="1"/>
  <c r="C544" i="1"/>
  <c r="C790" i="1"/>
  <c r="C526" i="1"/>
  <c r="F531" i="1"/>
  <c r="C98" i="1"/>
  <c r="C46" i="1"/>
  <c r="C732" i="1"/>
  <c r="C43" i="1"/>
  <c r="E723" i="1"/>
  <c r="B706" i="1"/>
  <c r="B644" i="1"/>
  <c r="D332" i="1"/>
  <c r="C532" i="1"/>
  <c r="C714" i="1"/>
  <c r="C765" i="1"/>
  <c r="F534" i="1"/>
  <c r="B635" i="1"/>
  <c r="E635" i="1" s="1"/>
  <c r="F398" i="1"/>
  <c r="F517" i="1"/>
  <c r="C151" i="1"/>
  <c r="E151" i="1" s="1"/>
  <c r="F423" i="1"/>
  <c r="E442" i="1"/>
  <c r="F759" i="1"/>
  <c r="D663" i="1"/>
  <c r="E782" i="1"/>
  <c r="F399" i="1"/>
  <c r="F115" i="1"/>
  <c r="D516" i="1"/>
  <c r="C286" i="1"/>
  <c r="C174" i="1"/>
  <c r="D427" i="1"/>
  <c r="C191" i="1"/>
  <c r="L85" i="1"/>
  <c r="B672" i="1"/>
  <c r="C158" i="1"/>
  <c r="C147" i="1"/>
  <c r="C249" i="1"/>
  <c r="D65" i="1"/>
  <c r="C113" i="1"/>
  <c r="C504" i="1"/>
  <c r="B830" i="1"/>
  <c r="E830" i="1" s="1"/>
  <c r="F577" i="1"/>
  <c r="L437" i="1"/>
  <c r="F632" i="1"/>
  <c r="B435" i="1"/>
  <c r="F687" i="1"/>
  <c r="C552" i="1"/>
  <c r="C539" i="1"/>
  <c r="C112" i="1"/>
  <c r="F447" i="1"/>
  <c r="F573" i="1"/>
  <c r="B802" i="1"/>
  <c r="E802" i="1" s="1"/>
  <c r="F605" i="1"/>
  <c r="F413" i="1"/>
  <c r="C453" i="1"/>
  <c r="F571" i="1"/>
  <c r="F546" i="1"/>
  <c r="C668" i="1"/>
  <c r="E498" i="1"/>
  <c r="E467" i="1"/>
  <c r="E733" i="1"/>
  <c r="E455" i="1"/>
  <c r="E171" i="1"/>
  <c r="B84" i="1"/>
  <c r="E84" i="1" s="1"/>
  <c r="F84" i="1"/>
  <c r="B511" i="1"/>
  <c r="F511" i="1"/>
  <c r="K689" i="1"/>
  <c r="D689" i="1"/>
  <c r="B617" i="1"/>
  <c r="F617" i="1"/>
  <c r="F547" i="1"/>
  <c r="B547" i="1"/>
  <c r="E547" i="1" s="1"/>
  <c r="F783" i="1"/>
  <c r="B783" i="1"/>
  <c r="E783" i="1" s="1"/>
  <c r="C729" i="1"/>
  <c r="F17" i="1"/>
  <c r="B17" i="1"/>
  <c r="E17" i="1" s="1"/>
  <c r="F489" i="1"/>
  <c r="B489" i="1"/>
  <c r="F702" i="1"/>
  <c r="C99" i="1"/>
  <c r="F286" i="1"/>
  <c r="B697" i="1"/>
  <c r="D260" i="1"/>
  <c r="D6" i="1"/>
  <c r="B6" i="1"/>
  <c r="F6" i="1"/>
  <c r="D287" i="1"/>
  <c r="C644" i="1"/>
  <c r="E644" i="1" s="1"/>
  <c r="F795" i="1"/>
  <c r="B795" i="1"/>
  <c r="E795" i="1" s="1"/>
  <c r="C692" i="1"/>
  <c r="F177" i="1"/>
  <c r="B177" i="1"/>
  <c r="E177" i="1" s="1"/>
  <c r="F728" i="1"/>
  <c r="B728" i="1"/>
  <c r="F784" i="1"/>
  <c r="B784" i="1"/>
  <c r="F594" i="1"/>
  <c r="B594" i="1"/>
  <c r="F518" i="1"/>
  <c r="B518" i="1"/>
  <c r="C685" i="1"/>
  <c r="B176" i="1"/>
  <c r="F176" i="1"/>
  <c r="B3" i="1"/>
  <c r="F3" i="1"/>
  <c r="C571" i="1"/>
  <c r="B741" i="1"/>
  <c r="F741" i="1"/>
  <c r="C793" i="1"/>
  <c r="B799" i="1"/>
  <c r="F419" i="1"/>
  <c r="B419" i="1"/>
  <c r="E419" i="1" s="1"/>
  <c r="C271" i="1"/>
  <c r="F779" i="1"/>
  <c r="B779" i="1"/>
  <c r="F152" i="1"/>
  <c r="B152" i="1"/>
  <c r="C79" i="1"/>
  <c r="B261" i="1"/>
  <c r="F261" i="1"/>
  <c r="B135" i="1"/>
  <c r="F135" i="1"/>
  <c r="B190" i="1"/>
  <c r="C694" i="1"/>
  <c r="D206" i="1"/>
  <c r="B514" i="1"/>
  <c r="F514" i="1"/>
  <c r="C600" i="1"/>
  <c r="F448" i="1"/>
  <c r="B448" i="1"/>
  <c r="B694" i="1"/>
  <c r="E694" i="1" s="1"/>
  <c r="F694" i="1"/>
  <c r="D441" i="1"/>
  <c r="F356" i="1"/>
  <c r="B356" i="1"/>
  <c r="E356" i="1" s="1"/>
  <c r="B434" i="1"/>
  <c r="F434" i="1"/>
  <c r="D373" i="1"/>
  <c r="C546" i="1"/>
  <c r="F245" i="1"/>
  <c r="B245" i="1"/>
  <c r="C218" i="1"/>
  <c r="F146" i="1"/>
  <c r="B146" i="1"/>
  <c r="B649" i="1"/>
  <c r="E649" i="1" s="1"/>
  <c r="B692" i="1"/>
  <c r="E692" i="1" s="1"/>
  <c r="F692" i="1"/>
  <c r="K364" i="1"/>
  <c r="D364" i="1"/>
  <c r="F792" i="1"/>
  <c r="B792" i="1"/>
  <c r="B51" i="1"/>
  <c r="E51" i="1" s="1"/>
  <c r="F51" i="1"/>
  <c r="C509" i="1"/>
  <c r="B387" i="1"/>
  <c r="E387" i="1" s="1"/>
  <c r="F387" i="1"/>
  <c r="B344" i="1"/>
  <c r="C675" i="1"/>
  <c r="F24" i="1"/>
  <c r="B24" i="1"/>
  <c r="C278" i="1"/>
  <c r="F582" i="1"/>
  <c r="B582" i="1"/>
  <c r="F58" i="1"/>
  <c r="B58" i="1"/>
  <c r="E58" i="1" s="1"/>
  <c r="E594" i="1"/>
  <c r="F341" i="1"/>
  <c r="B341" i="1"/>
  <c r="E341" i="1" s="1"/>
  <c r="B537" i="1"/>
  <c r="F537" i="1"/>
  <c r="C760" i="1"/>
  <c r="B224" i="1"/>
  <c r="E224" i="1" s="1"/>
  <c r="F224" i="1"/>
  <c r="F195" i="1"/>
  <c r="B195" i="1"/>
  <c r="E195" i="1" s="1"/>
  <c r="F596" i="1"/>
  <c r="B596" i="1"/>
  <c r="C755" i="1"/>
  <c r="F810" i="1"/>
  <c r="B810" i="1"/>
  <c r="H83" i="1"/>
  <c r="F83" i="1"/>
  <c r="B83" i="1"/>
  <c r="E83" i="1" s="1"/>
  <c r="F422" i="1"/>
  <c r="B422" i="1"/>
  <c r="F68" i="1"/>
  <c r="B68" i="1"/>
  <c r="E68" i="1" s="1"/>
  <c r="C715" i="1"/>
  <c r="E715" i="1" s="1"/>
  <c r="F391" i="1"/>
  <c r="B39" i="1"/>
  <c r="F39" i="1"/>
  <c r="C592" i="1"/>
  <c r="B328" i="1"/>
  <c r="F328" i="1"/>
  <c r="F120" i="1"/>
  <c r="B120" i="1"/>
  <c r="E120" i="1" s="1"/>
  <c r="B147" i="1"/>
  <c r="E147" i="1" s="1"/>
  <c r="F147" i="1"/>
  <c r="C681" i="1"/>
  <c r="B428" i="1"/>
  <c r="E428" i="1" s="1"/>
  <c r="F428" i="1"/>
  <c r="B49" i="1"/>
  <c r="E49" i="1" s="1"/>
  <c r="F49" i="1"/>
  <c r="F26" i="1"/>
  <c r="B26" i="1"/>
  <c r="E26" i="1" s="1"/>
  <c r="F207" i="1"/>
  <c r="B207" i="1"/>
  <c r="E207" i="1" s="1"/>
  <c r="B218" i="1"/>
  <c r="E218" i="1" s="1"/>
  <c r="F218" i="1"/>
  <c r="B785" i="1"/>
  <c r="E785" i="1" s="1"/>
  <c r="F785" i="1"/>
  <c r="J490" i="1"/>
  <c r="L490" i="1" s="1"/>
  <c r="C490" i="1"/>
  <c r="F647" i="1"/>
  <c r="B324" i="1"/>
  <c r="E324" i="1" s="1"/>
  <c r="F324" i="1"/>
  <c r="D490" i="1"/>
  <c r="B281" i="1"/>
  <c r="F281" i="1"/>
  <c r="I382" i="1"/>
  <c r="F382" i="1"/>
  <c r="F580" i="1"/>
  <c r="B580" i="1"/>
  <c r="B544" i="1"/>
  <c r="E544" i="1" s="1"/>
  <c r="F544" i="1"/>
  <c r="B92" i="1"/>
  <c r="F92" i="1"/>
  <c r="F560" i="1"/>
  <c r="F711" i="1"/>
  <c r="F158" i="1"/>
  <c r="B158" i="1"/>
  <c r="E158" i="1" s="1"/>
  <c r="F589" i="1"/>
  <c r="B589" i="1"/>
  <c r="F110" i="1"/>
  <c r="B110" i="1"/>
  <c r="B320" i="1"/>
  <c r="E320" i="1" s="1"/>
  <c r="F320" i="1"/>
  <c r="F194" i="1"/>
  <c r="B194" i="1"/>
  <c r="E194" i="1" s="1"/>
  <c r="C641" i="1"/>
  <c r="F249" i="1"/>
  <c r="B249" i="1"/>
  <c r="E249" i="1" s="1"/>
  <c r="C682" i="1"/>
  <c r="C14" i="1"/>
  <c r="F118" i="1"/>
  <c r="B118" i="1"/>
  <c r="F817" i="1"/>
  <c r="B817" i="1"/>
  <c r="E817" i="1" s="1"/>
  <c r="B424" i="1"/>
  <c r="E424" i="1" s="1"/>
  <c r="F424" i="1"/>
  <c r="B306" i="1"/>
  <c r="E306" i="1" s="1"/>
  <c r="F306" i="1"/>
  <c r="K476" i="1"/>
  <c r="D476" i="1"/>
  <c r="B502" i="1"/>
  <c r="E502" i="1" s="1"/>
  <c r="F502" i="1"/>
  <c r="K599" i="1"/>
  <c r="D599" i="1"/>
  <c r="B691" i="1"/>
  <c r="E691" i="1" s="1"/>
  <c r="F691" i="1"/>
  <c r="B276" i="1"/>
  <c r="E276" i="1" s="1"/>
  <c r="F276" i="1"/>
  <c r="B710" i="1"/>
  <c r="E710" i="1" s="1"/>
  <c r="F710" i="1"/>
  <c r="F236" i="1"/>
  <c r="B236" i="1"/>
  <c r="E236" i="1" s="1"/>
  <c r="B369" i="1"/>
  <c r="E369" i="1" s="1"/>
  <c r="F369" i="1"/>
  <c r="K480" i="1"/>
  <c r="D480" i="1"/>
  <c r="F219" i="1"/>
  <c r="B219" i="1"/>
  <c r="B86" i="1"/>
  <c r="E86" i="1" s="1"/>
  <c r="F86" i="1"/>
  <c r="C130" i="1"/>
  <c r="B507" i="1"/>
  <c r="F507" i="1"/>
  <c r="F477" i="1"/>
  <c r="B477" i="1"/>
  <c r="E477" i="1" s="1"/>
  <c r="D560" i="1"/>
  <c r="C496" i="1"/>
  <c r="B462" i="1"/>
  <c r="E462" i="1" s="1"/>
  <c r="C555" i="1"/>
  <c r="B724" i="1"/>
  <c r="F673" i="1"/>
  <c r="F467" i="1"/>
  <c r="F436" i="1"/>
  <c r="F727" i="1"/>
  <c r="F833" i="1"/>
  <c r="F470" i="1"/>
  <c r="B345" i="1"/>
  <c r="E345" i="1" s="1"/>
  <c r="F377" i="1"/>
  <c r="B725" i="1"/>
  <c r="E725" i="1" s="1"/>
  <c r="B503" i="1"/>
  <c r="F67" i="1"/>
  <c r="C226" i="1"/>
  <c r="F285" i="1"/>
  <c r="B285" i="1"/>
  <c r="E285" i="1" s="1"/>
  <c r="F259" i="1"/>
  <c r="B259" i="1"/>
  <c r="F809" i="1"/>
  <c r="B809" i="1"/>
  <c r="E809" i="1" s="1"/>
  <c r="E421" i="1"/>
  <c r="F101" i="1"/>
  <c r="B101" i="1"/>
  <c r="E101" i="1" s="1"/>
  <c r="B384" i="1"/>
  <c r="E384" i="1" s="1"/>
  <c r="F384" i="1"/>
  <c r="C309" i="1"/>
  <c r="D213" i="1"/>
  <c r="B763" i="1"/>
  <c r="F763" i="1"/>
  <c r="C260" i="1"/>
  <c r="C6" i="1"/>
  <c r="B708" i="1"/>
  <c r="F11" i="1"/>
  <c r="B11" i="1"/>
  <c r="D446" i="1"/>
  <c r="D174" i="1"/>
  <c r="D11" i="1"/>
  <c r="D644" i="1"/>
  <c r="C11" i="1"/>
  <c r="F737" i="1"/>
  <c r="B737" i="1"/>
  <c r="E737" i="1" s="1"/>
  <c r="C418" i="1"/>
  <c r="C446" i="1"/>
  <c r="C332" i="1"/>
  <c r="F332" i="1"/>
  <c r="B332" i="1"/>
  <c r="E332" i="1" s="1"/>
  <c r="C630" i="1"/>
  <c r="D801" i="1"/>
  <c r="F90" i="1"/>
  <c r="L65" i="1"/>
  <c r="L247" i="1"/>
  <c r="L628" i="1"/>
  <c r="L686" i="1"/>
  <c r="F614" i="1"/>
  <c r="B614" i="1"/>
  <c r="E614" i="1" s="1"/>
  <c r="B770" i="1"/>
  <c r="E770" i="1" s="1"/>
  <c r="F770" i="1"/>
  <c r="C663" i="1"/>
  <c r="C812" i="1"/>
  <c r="B178" i="1"/>
  <c r="E178" i="1" s="1"/>
  <c r="F178" i="1"/>
  <c r="B501" i="1"/>
  <c r="F143" i="1"/>
  <c r="B143" i="1"/>
  <c r="E143" i="1" s="1"/>
  <c r="F12" i="1"/>
  <c r="B167" i="1"/>
  <c r="E167" i="1" s="1"/>
  <c r="F167" i="1"/>
  <c r="B326" i="1"/>
  <c r="E326" i="1" s="1"/>
  <c r="F326" i="1"/>
  <c r="B78" i="1"/>
  <c r="E78" i="1" s="1"/>
  <c r="F78" i="1"/>
  <c r="F379" i="1"/>
  <c r="C647" i="1"/>
  <c r="E337" i="1"/>
  <c r="F519" i="1"/>
  <c r="B519" i="1"/>
  <c r="C212" i="1"/>
  <c r="D519" i="1"/>
  <c r="F789" i="1"/>
  <c r="B789" i="1"/>
  <c r="F530" i="1"/>
  <c r="B530" i="1"/>
  <c r="B252" i="1"/>
  <c r="F252" i="1"/>
  <c r="B20" i="1"/>
  <c r="F20" i="1"/>
  <c r="B162" i="1"/>
  <c r="E162" i="1" s="1"/>
  <c r="F162" i="1"/>
  <c r="F760" i="1"/>
  <c r="B760" i="1"/>
  <c r="E760" i="1" s="1"/>
  <c r="B588" i="1"/>
  <c r="E588" i="1" s="1"/>
  <c r="F588" i="1"/>
  <c r="F703" i="1"/>
  <c r="B703" i="1"/>
  <c r="E703" i="1" s="1"/>
  <c r="C540" i="1"/>
  <c r="C450" i="1"/>
  <c r="C808" i="1"/>
  <c r="E808" i="1" s="1"/>
  <c r="B130" i="1"/>
  <c r="F130" i="1"/>
  <c r="F138" i="1"/>
  <c r="B138" i="1"/>
  <c r="E138" i="1" s="1"/>
  <c r="C722" i="1"/>
  <c r="C344" i="1"/>
  <c r="B134" i="1"/>
  <c r="E134" i="1" s="1"/>
  <c r="F134" i="1"/>
  <c r="B321" i="1"/>
  <c r="E321" i="1" s="1"/>
  <c r="F321" i="1"/>
  <c r="I776" i="1"/>
  <c r="F776" i="1"/>
  <c r="B776" i="1"/>
  <c r="B339" i="1"/>
  <c r="E339" i="1" s="1"/>
  <c r="F339" i="1"/>
  <c r="C105" i="1"/>
  <c r="F237" i="1"/>
  <c r="B237" i="1"/>
  <c r="B739" i="1"/>
  <c r="E739" i="1" s="1"/>
  <c r="F739" i="1"/>
  <c r="F336" i="1"/>
  <c r="B336" i="1"/>
  <c r="E336" i="1" s="1"/>
  <c r="F348" i="1"/>
  <c r="B348" i="1"/>
  <c r="E348" i="1" s="1"/>
  <c r="C792" i="1"/>
  <c r="F572" i="1"/>
  <c r="B572" i="1"/>
  <c r="E572" i="1" s="1"/>
  <c r="I790" i="1"/>
  <c r="F790" i="1"/>
  <c r="B790" i="1"/>
  <c r="B312" i="1"/>
  <c r="E312" i="1" s="1"/>
  <c r="F312" i="1"/>
  <c r="B196" i="1"/>
  <c r="E196" i="1" s="1"/>
  <c r="F196" i="1"/>
  <c r="I826" i="1"/>
  <c r="L826" i="1" s="1"/>
  <c r="B826" i="1"/>
  <c r="E826" i="1" s="1"/>
  <c r="F233" i="1"/>
  <c r="B233" i="1"/>
  <c r="E233" i="1" s="1"/>
  <c r="B209" i="1"/>
  <c r="E209" i="1" s="1"/>
  <c r="F209" i="1"/>
  <c r="B823" i="1"/>
  <c r="E823" i="1" s="1"/>
  <c r="F823" i="1"/>
  <c r="F478" i="1"/>
  <c r="B478" i="1"/>
  <c r="E478" i="1" s="1"/>
  <c r="F153" i="1"/>
  <c r="B153" i="1"/>
  <c r="E153" i="1" s="1"/>
  <c r="B182" i="1"/>
  <c r="E182" i="1" s="1"/>
  <c r="F182" i="1"/>
  <c r="C556" i="1"/>
  <c r="C657" i="1"/>
  <c r="F811" i="1"/>
  <c r="F53" i="1"/>
  <c r="F676" i="1"/>
  <c r="B5" i="1"/>
  <c r="F5" i="1"/>
  <c r="B578" i="1"/>
  <c r="E578" i="1" s="1"/>
  <c r="B773" i="1"/>
  <c r="E773" i="1" s="1"/>
  <c r="F773" i="1"/>
  <c r="I655" i="1"/>
  <c r="F655" i="1"/>
  <c r="B655" i="1"/>
  <c r="E655" i="1" s="1"/>
  <c r="F139" i="1"/>
  <c r="F513" i="1"/>
  <c r="B513" i="1"/>
  <c r="E513" i="1" s="1"/>
  <c r="B114" i="1"/>
  <c r="F114" i="1"/>
  <c r="C537" i="1"/>
  <c r="E537" i="1" s="1"/>
  <c r="F663" i="1"/>
  <c r="B663" i="1"/>
  <c r="E663" i="1" s="1"/>
  <c r="J608" i="1"/>
  <c r="C608" i="1"/>
  <c r="B765" i="1"/>
  <c r="E765" i="1" s="1"/>
  <c r="F768" i="1"/>
  <c r="B768" i="1"/>
  <c r="C620" i="1"/>
  <c r="B523" i="1"/>
  <c r="E523" i="1" s="1"/>
  <c r="F523" i="1"/>
  <c r="F509" i="1"/>
  <c r="B509" i="1"/>
  <c r="F64" i="1"/>
  <c r="B64" i="1"/>
  <c r="B185" i="1"/>
  <c r="E185" i="1" s="1"/>
  <c r="F185" i="1"/>
  <c r="F598" i="1"/>
  <c r="B598" i="1"/>
  <c r="B137" i="1"/>
  <c r="E137" i="1" s="1"/>
  <c r="F137" i="1"/>
  <c r="F305" i="1"/>
  <c r="B305" i="1"/>
  <c r="B211" i="1"/>
  <c r="E211" i="1" s="1"/>
  <c r="F211" i="1"/>
  <c r="F643" i="1"/>
  <c r="B643" i="1"/>
  <c r="E643" i="1" s="1"/>
  <c r="F197" i="1"/>
  <c r="B197" i="1"/>
  <c r="E197" i="1" s="1"/>
  <c r="B97" i="1"/>
  <c r="E97" i="1" s="1"/>
  <c r="F97" i="1"/>
  <c r="F815" i="1"/>
  <c r="B815" i="1"/>
  <c r="E815" i="1" s="1"/>
  <c r="F641" i="1"/>
  <c r="B641" i="1"/>
  <c r="E641" i="1" s="1"/>
  <c r="K271" i="1"/>
  <c r="D271" i="1"/>
  <c r="F806" i="1"/>
  <c r="B806" i="1"/>
  <c r="E806" i="1" s="1"/>
  <c r="F624" i="1"/>
  <c r="B624" i="1"/>
  <c r="E624" i="1" s="1"/>
  <c r="F417" i="1"/>
  <c r="B417" i="1"/>
  <c r="E417" i="1" s="1"/>
  <c r="C778" i="1"/>
  <c r="B656" i="1"/>
  <c r="E656" i="1" s="1"/>
  <c r="F656" i="1"/>
  <c r="D787" i="1"/>
  <c r="C216" i="1"/>
  <c r="B587" i="1"/>
  <c r="F587" i="1"/>
  <c r="D216" i="1"/>
  <c r="C328" i="1"/>
  <c r="D534" i="1"/>
  <c r="C70" i="1"/>
  <c r="E70" i="1" s="1"/>
  <c r="B389" i="1"/>
  <c r="E389" i="1" s="1"/>
  <c r="F820" i="1"/>
  <c r="C672" i="1"/>
  <c r="B747" i="1"/>
  <c r="E747" i="1" s="1"/>
  <c r="B775" i="1"/>
  <c r="F637" i="1"/>
  <c r="B677" i="1"/>
  <c r="E677" i="1" s="1"/>
  <c r="F621" i="1"/>
  <c r="F825" i="1"/>
  <c r="B676" i="1"/>
  <c r="E676" i="1" s="1"/>
  <c r="F443" i="1"/>
  <c r="F771" i="1"/>
  <c r="F337" i="1"/>
  <c r="F501" i="1"/>
  <c r="F808" i="1"/>
  <c r="C77" i="1"/>
  <c r="F217" i="1"/>
  <c r="B297" i="1"/>
  <c r="E297" i="1" s="1"/>
  <c r="F297" i="1"/>
  <c r="B666" i="1"/>
  <c r="E666" i="1" s="1"/>
  <c r="F666" i="1"/>
  <c r="F238" i="1"/>
  <c r="B238" i="1"/>
  <c r="E238" i="1" s="1"/>
  <c r="B403" i="1"/>
  <c r="E403" i="1" s="1"/>
  <c r="F403" i="1"/>
  <c r="F294" i="1"/>
  <c r="B294" i="1"/>
  <c r="E294" i="1" s="1"/>
  <c r="B829" i="1"/>
  <c r="E829" i="1" s="1"/>
  <c r="F829" i="1"/>
  <c r="B300" i="1"/>
  <c r="E300" i="1" s="1"/>
  <c r="F300" i="1"/>
  <c r="F365" i="1"/>
  <c r="B365" i="1"/>
  <c r="E365" i="1" s="1"/>
  <c r="F57" i="1"/>
  <c r="B57" i="1"/>
  <c r="E57" i="1" s="1"/>
  <c r="B42" i="1"/>
  <c r="E42" i="1" s="1"/>
  <c r="F42" i="1"/>
  <c r="F36" i="1"/>
  <c r="B36" i="1"/>
  <c r="D483" i="1"/>
  <c r="D36" i="1"/>
  <c r="F483" i="1"/>
  <c r="B483" i="1"/>
  <c r="E483" i="1" s="1"/>
  <c r="C444" i="1"/>
  <c r="E444" i="1" s="1"/>
  <c r="B82" i="1"/>
  <c r="F82" i="1"/>
  <c r="F551" i="1"/>
  <c r="F213" i="1"/>
  <c r="B213" i="1"/>
  <c r="C697" i="1"/>
  <c r="D257" i="1"/>
  <c r="F446" i="1"/>
  <c r="B446" i="1"/>
  <c r="E446" i="1" s="1"/>
  <c r="B432" i="1"/>
  <c r="E432" i="1" s="1"/>
  <c r="F432" i="1"/>
  <c r="D742" i="1"/>
  <c r="C801" i="1"/>
  <c r="D62" i="1"/>
  <c r="D696" i="1"/>
  <c r="L75" i="1"/>
  <c r="L322" i="1"/>
  <c r="J339" i="1"/>
  <c r="L339" i="1" s="1"/>
  <c r="I522" i="1"/>
  <c r="F522" i="1"/>
  <c r="D14" i="1"/>
  <c r="F701" i="1"/>
  <c r="J12" i="1"/>
  <c r="C12" i="1"/>
  <c r="E12" i="1" s="1"/>
  <c r="C548" i="1"/>
  <c r="B255" i="1"/>
  <c r="E255" i="1" s="1"/>
  <c r="C116" i="1"/>
  <c r="C518" i="1"/>
  <c r="J63" i="1"/>
  <c r="C63" i="1"/>
  <c r="I329" i="1"/>
  <c r="L329" i="1" s="1"/>
  <c r="B329" i="1"/>
  <c r="E329" i="1" s="1"/>
  <c r="I47" i="1"/>
  <c r="B47" i="1"/>
  <c r="F47" i="1"/>
  <c r="F370" i="1"/>
  <c r="B397" i="1"/>
  <c r="F397" i="1"/>
  <c r="J507" i="1"/>
  <c r="C507" i="1"/>
  <c r="I96" i="1"/>
  <c r="L96" i="1" s="1"/>
  <c r="B96" i="1"/>
  <c r="E96" i="1" s="1"/>
  <c r="F96" i="1"/>
  <c r="F540" i="1"/>
  <c r="B540" i="1"/>
  <c r="E540" i="1" s="1"/>
  <c r="J56" i="1"/>
  <c r="C56" i="1"/>
  <c r="C325" i="1"/>
  <c r="C408" i="1"/>
  <c r="J646" i="1"/>
  <c r="C646" i="1"/>
  <c r="I539" i="1"/>
  <c r="B539" i="1"/>
  <c r="E539" i="1" s="1"/>
  <c r="F539" i="1"/>
  <c r="D694" i="1"/>
  <c r="F567" i="1"/>
  <c r="B567" i="1"/>
  <c r="C519" i="1"/>
  <c r="C807" i="1"/>
  <c r="C789" i="1"/>
  <c r="F441" i="1"/>
  <c r="B441" i="1"/>
  <c r="B408" i="1"/>
  <c r="E408" i="1" s="1"/>
  <c r="F408" i="1"/>
  <c r="J463" i="1"/>
  <c r="C463" i="1"/>
  <c r="C145" i="1"/>
  <c r="I128" i="1"/>
  <c r="F128" i="1"/>
  <c r="B128" i="1"/>
  <c r="E128" i="1" s="1"/>
  <c r="F412" i="1"/>
  <c r="B412" i="1"/>
  <c r="I186" i="1"/>
  <c r="F186" i="1"/>
  <c r="F608" i="1"/>
  <c r="B608" i="1"/>
  <c r="E608" i="1" s="1"/>
  <c r="C188" i="1"/>
  <c r="B274" i="1"/>
  <c r="E274" i="1" s="1"/>
  <c r="F274" i="1"/>
  <c r="B366" i="1"/>
  <c r="E366" i="1" s="1"/>
  <c r="F366" i="1"/>
  <c r="B613" i="1"/>
  <c r="F613" i="1"/>
  <c r="C516" i="1"/>
  <c r="I722" i="1"/>
  <c r="B722" i="1"/>
  <c r="E722" i="1" s="1"/>
  <c r="F722" i="1"/>
  <c r="F599" i="1"/>
  <c r="B599" i="1"/>
  <c r="E599" i="1" s="1"/>
  <c r="B521" i="1"/>
  <c r="E521" i="1" s="1"/>
  <c r="F521" i="1"/>
  <c r="C52" i="1"/>
  <c r="D543" i="1"/>
  <c r="J517" i="1"/>
  <c r="C517" i="1"/>
  <c r="B780" i="1"/>
  <c r="E780" i="1" s="1"/>
  <c r="K56" i="1"/>
  <c r="D56" i="1"/>
  <c r="C752" i="1"/>
  <c r="F292" i="1"/>
  <c r="B292" i="1"/>
  <c r="E292" i="1" s="1"/>
  <c r="I592" i="1"/>
  <c r="B592" i="1"/>
  <c r="F592" i="1"/>
  <c r="H585" i="1"/>
  <c r="B585" i="1"/>
  <c r="F585" i="1"/>
  <c r="F289" i="1"/>
  <c r="B289" i="1"/>
  <c r="F646" i="1"/>
  <c r="B646" i="1"/>
  <c r="E646" i="1" s="1"/>
  <c r="F812" i="1"/>
  <c r="B812" i="1"/>
  <c r="E812" i="1" s="1"/>
  <c r="F161" i="1"/>
  <c r="B161" i="1"/>
  <c r="E430" i="1"/>
  <c r="J141" i="1"/>
  <c r="C141" i="1"/>
  <c r="K507" i="1"/>
  <c r="D507" i="1"/>
  <c r="K668" i="1"/>
  <c r="D668" i="1"/>
  <c r="B335" i="1"/>
  <c r="E335" i="1" s="1"/>
  <c r="F335" i="1"/>
  <c r="J762" i="1"/>
  <c r="C762" i="1"/>
  <c r="F203" i="1"/>
  <c r="B203" i="1"/>
  <c r="E203" i="1" s="1"/>
  <c r="B59" i="1"/>
  <c r="E59" i="1" s="1"/>
  <c r="F59" i="1"/>
  <c r="J367" i="1"/>
  <c r="L367" i="1" s="1"/>
  <c r="C367" i="1"/>
  <c r="I607" i="1"/>
  <c r="B607" i="1"/>
  <c r="E607" i="1" s="1"/>
  <c r="F607" i="1"/>
  <c r="B549" i="1"/>
  <c r="E549" i="1" s="1"/>
  <c r="F549" i="1"/>
  <c r="D136" i="1"/>
  <c r="B476" i="1"/>
  <c r="F476" i="1"/>
  <c r="B526" i="1"/>
  <c r="E526" i="1" s="1"/>
  <c r="F526" i="1"/>
  <c r="C289" i="1"/>
  <c r="C114" i="1"/>
  <c r="E114" i="1" s="1"/>
  <c r="K357" i="1"/>
  <c r="D357" i="1"/>
  <c r="I821" i="1"/>
  <c r="L821" i="1" s="1"/>
  <c r="F821" i="1"/>
  <c r="B821" i="1"/>
  <c r="E821" i="1" s="1"/>
  <c r="B454" i="1"/>
  <c r="F454" i="1"/>
  <c r="K580" i="1"/>
  <c r="D580" i="1"/>
  <c r="C749" i="1"/>
  <c r="B262" i="1"/>
  <c r="F262" i="1"/>
  <c r="C585" i="1"/>
  <c r="I150" i="1"/>
  <c r="L150" i="1" s="1"/>
  <c r="F150" i="1"/>
  <c r="B150" i="1"/>
  <c r="E150" i="1" s="1"/>
  <c r="I653" i="1"/>
  <c r="B653" i="1"/>
  <c r="E653" i="1" s="1"/>
  <c r="F653" i="1"/>
  <c r="I340" i="1"/>
  <c r="F340" i="1"/>
  <c r="B340" i="1"/>
  <c r="I736" i="1"/>
  <c r="B736" i="1"/>
  <c r="F736" i="1"/>
  <c r="J767" i="1"/>
  <c r="C767" i="1"/>
  <c r="E767" i="1" s="1"/>
  <c r="F93" i="1"/>
  <c r="B93" i="1"/>
  <c r="E93" i="1" s="1"/>
  <c r="F267" i="1"/>
  <c r="B267" i="1"/>
  <c r="E267" i="1" s="1"/>
  <c r="J736" i="1"/>
  <c r="C736" i="1"/>
  <c r="J5" i="1"/>
  <c r="C5" i="1"/>
  <c r="I531" i="1"/>
  <c r="L531" i="1" s="1"/>
  <c r="B531" i="1"/>
  <c r="F471" i="1"/>
  <c r="B471" i="1"/>
  <c r="J217" i="1"/>
  <c r="L217" i="1" s="1"/>
  <c r="C217" i="1"/>
  <c r="E217" i="1" s="1"/>
  <c r="C382" i="1"/>
  <c r="C252" i="1"/>
  <c r="B291" i="1"/>
  <c r="E291" i="1" s="1"/>
  <c r="F291" i="1"/>
  <c r="I772" i="1"/>
  <c r="L772" i="1" s="1"/>
  <c r="B772" i="1"/>
  <c r="E772" i="1" s="1"/>
  <c r="F772" i="1"/>
  <c r="J20" i="1"/>
  <c r="L20" i="1" s="1"/>
  <c r="C20" i="1"/>
  <c r="B63" i="1"/>
  <c r="E63" i="1" s="1"/>
  <c r="F63" i="1"/>
  <c r="J221" i="1"/>
  <c r="L221" i="1" s="1"/>
  <c r="C221" i="1"/>
  <c r="F411" i="1"/>
  <c r="J359" i="1"/>
  <c r="L359" i="1" s="1"/>
  <c r="C359" i="1"/>
  <c r="K632" i="1"/>
  <c r="D632" i="1"/>
  <c r="J617" i="1"/>
  <c r="C617" i="1"/>
  <c r="E617" i="1" s="1"/>
  <c r="K625" i="1"/>
  <c r="D625" i="1"/>
  <c r="I700" i="1"/>
  <c r="L700" i="1" s="1"/>
  <c r="F94" i="1"/>
  <c r="B94" i="1"/>
  <c r="E94" i="1" s="1"/>
  <c r="J136" i="1"/>
  <c r="K760" i="1"/>
  <c r="D760" i="1"/>
  <c r="J521" i="1"/>
  <c r="J255" i="1"/>
  <c r="I264" i="1"/>
  <c r="L264" i="1" s="1"/>
  <c r="F264" i="1"/>
  <c r="B264" i="1"/>
  <c r="J319" i="1"/>
  <c r="J238" i="1"/>
  <c r="J826" i="1"/>
  <c r="K45" i="1"/>
  <c r="D45" i="1"/>
  <c r="K145" i="1"/>
  <c r="D145" i="1"/>
  <c r="J429" i="1"/>
  <c r="J535" i="1"/>
  <c r="J572" i="1"/>
  <c r="I487" i="1"/>
  <c r="B487" i="1"/>
  <c r="E487" i="1" s="1"/>
  <c r="F487" i="1"/>
  <c r="J709" i="1"/>
  <c r="C709" i="1"/>
  <c r="J811" i="1"/>
  <c r="I570" i="1"/>
  <c r="H351" i="1"/>
  <c r="F351" i="1"/>
  <c r="B351" i="1"/>
  <c r="E351" i="1" s="1"/>
  <c r="J148" i="1"/>
  <c r="L148" i="1" s="1"/>
  <c r="J623" i="1"/>
  <c r="L623" i="1" s="1"/>
  <c r="I393" i="1"/>
  <c r="K577" i="1"/>
  <c r="D577" i="1"/>
  <c r="I123" i="1"/>
  <c r="I51" i="1"/>
  <c r="L51" i="1" s="1"/>
  <c r="J199" i="1"/>
  <c r="I554" i="1"/>
  <c r="H793" i="1"/>
  <c r="J717" i="1"/>
  <c r="C717" i="1"/>
  <c r="J87" i="1"/>
  <c r="C87" i="1"/>
  <c r="K521" i="1"/>
  <c r="K116" i="1"/>
  <c r="J701" i="1"/>
  <c r="K712" i="1"/>
  <c r="D712" i="1"/>
  <c r="I661" i="1"/>
  <c r="J73" i="1"/>
  <c r="C73" i="1"/>
  <c r="J237" i="1"/>
  <c r="L237" i="1" s="1"/>
  <c r="C18" i="1"/>
  <c r="K194" i="1"/>
  <c r="D194" i="1"/>
  <c r="J39" i="1"/>
  <c r="K149" i="1"/>
  <c r="F210" i="1"/>
  <c r="B210" i="1"/>
  <c r="E210" i="1" s="1"/>
  <c r="C775" i="1"/>
  <c r="I466" i="1"/>
  <c r="B466" i="1"/>
  <c r="E466" i="1" s="1"/>
  <c r="F466" i="1"/>
  <c r="D775" i="1"/>
  <c r="C308" i="1"/>
  <c r="F755" i="1"/>
  <c r="B755" i="1"/>
  <c r="E755" i="1" s="1"/>
  <c r="I39" i="1"/>
  <c r="B693" i="1"/>
  <c r="B700" i="1"/>
  <c r="E700" i="1" s="1"/>
  <c r="F482" i="1"/>
  <c r="B517" i="1"/>
  <c r="E517" i="1" s="1"/>
  <c r="E515" i="1"/>
  <c r="B486" i="1"/>
  <c r="E486" i="1" s="1"/>
  <c r="F392" i="1"/>
  <c r="B398" i="1"/>
  <c r="E398" i="1" s="1"/>
  <c r="F371" i="1"/>
  <c r="B343" i="1"/>
  <c r="F662" i="1"/>
  <c r="F800" i="1"/>
  <c r="D602" i="1"/>
  <c r="F344" i="1"/>
  <c r="C471" i="1"/>
  <c r="F322" i="1"/>
  <c r="F23" i="1"/>
  <c r="F625" i="1"/>
  <c r="F282" i="1"/>
  <c r="F107" i="1"/>
  <c r="D447" i="1"/>
  <c r="F492" i="1"/>
  <c r="B492" i="1"/>
  <c r="F183" i="1"/>
  <c r="B183" i="1"/>
  <c r="E183" i="1" s="1"/>
  <c r="B87" i="1"/>
  <c r="E87" i="1" s="1"/>
  <c r="F87" i="1"/>
  <c r="B319" i="1"/>
  <c r="E319" i="1" s="1"/>
  <c r="F319" i="1"/>
  <c r="D409" i="1"/>
  <c r="F758" i="1"/>
  <c r="B758" i="1"/>
  <c r="E758" i="1" s="1"/>
  <c r="B831" i="1"/>
  <c r="E831" i="1" s="1"/>
  <c r="F831" i="1"/>
  <c r="F524" i="1"/>
  <c r="B524" i="1"/>
  <c r="E524" i="1" s="1"/>
  <c r="F296" i="1"/>
  <c r="B296" i="1"/>
  <c r="E296" i="1" s="1"/>
  <c r="F21" i="1"/>
  <c r="B21" i="1"/>
  <c r="E21" i="1" s="1"/>
  <c r="F723" i="1"/>
  <c r="K532" i="1"/>
  <c r="D532" i="1"/>
  <c r="B240" i="1"/>
  <c r="E240" i="1" s="1"/>
  <c r="F240" i="1"/>
  <c r="B650" i="1"/>
  <c r="E650" i="1" s="1"/>
  <c r="F650" i="1"/>
  <c r="B729" i="1"/>
  <c r="E729" i="1" s="1"/>
  <c r="F729" i="1"/>
  <c r="C740" i="1"/>
  <c r="C213" i="1"/>
  <c r="B754" i="1"/>
  <c r="F754" i="1"/>
  <c r="D706" i="1"/>
  <c r="C489" i="1"/>
  <c r="F497" i="1"/>
  <c r="F706" i="1"/>
  <c r="D497" i="1"/>
  <c r="F606" i="1"/>
  <c r="B606" i="1"/>
  <c r="C604" i="1"/>
  <c r="D82" i="1"/>
  <c r="F485" i="1"/>
  <c r="B485" i="1"/>
  <c r="B62" i="1"/>
  <c r="F62" i="1"/>
  <c r="F644" i="1"/>
  <c r="D191" i="1"/>
  <c r="C696" i="1"/>
  <c r="B287" i="1"/>
  <c r="E287" i="1" s="1"/>
  <c r="F287" i="1"/>
  <c r="L209" i="1"/>
  <c r="J184" i="1"/>
  <c r="C184" i="1"/>
  <c r="F27" i="1"/>
  <c r="B27" i="1"/>
  <c r="E27" i="1" s="1"/>
  <c r="B316" i="1"/>
  <c r="E316" i="1" s="1"/>
  <c r="F316" i="1"/>
  <c r="I52" i="1"/>
  <c r="B52" i="1"/>
  <c r="E52" i="1" s="1"/>
  <c r="F52" i="1"/>
  <c r="B475" i="1"/>
  <c r="F475" i="1"/>
  <c r="B667" i="1"/>
  <c r="E667" i="1" s="1"/>
  <c r="F667" i="1"/>
  <c r="F533" i="1"/>
  <c r="B533" i="1"/>
  <c r="E533" i="1" s="1"/>
  <c r="F658" i="1"/>
  <c r="B634" i="1"/>
  <c r="E634" i="1" s="1"/>
  <c r="F634" i="1"/>
  <c r="B803" i="1"/>
  <c r="F803" i="1"/>
  <c r="C146" i="1"/>
  <c r="F7" i="1"/>
  <c r="B7" i="1"/>
  <c r="B88" i="1"/>
  <c r="E88" i="1" s="1"/>
  <c r="F88" i="1"/>
  <c r="C434" i="1"/>
  <c r="F541" i="1"/>
  <c r="B541" i="1"/>
  <c r="E541" i="1" s="1"/>
  <c r="D24" i="1"/>
  <c r="C371" i="1"/>
  <c r="E371" i="1" s="1"/>
  <c r="F315" i="1"/>
  <c r="B315" i="1"/>
  <c r="F325" i="1"/>
  <c r="B325" i="1"/>
  <c r="C741" i="1"/>
  <c r="B463" i="1"/>
  <c r="E463" i="1" s="1"/>
  <c r="F463" i="1"/>
  <c r="F50" i="1"/>
  <c r="B50" i="1"/>
  <c r="E50" i="1" s="1"/>
  <c r="D558" i="1"/>
  <c r="D530" i="1"/>
  <c r="F807" i="1"/>
  <c r="B807" i="1"/>
  <c r="E807" i="1" s="1"/>
  <c r="B438" i="1"/>
  <c r="F438" i="1"/>
  <c r="B206" i="1"/>
  <c r="F206" i="1"/>
  <c r="D807" i="1"/>
  <c r="C448" i="1"/>
  <c r="B707" i="1"/>
  <c r="E707" i="1" s="1"/>
  <c r="E176" i="1"/>
  <c r="B60" i="1"/>
  <c r="E60" i="1" s="1"/>
  <c r="F60" i="1"/>
  <c r="C654" i="1"/>
  <c r="C315" i="1"/>
  <c r="I263" i="1"/>
  <c r="B263" i="1"/>
  <c r="E263" i="1" s="1"/>
  <c r="F263" i="1"/>
  <c r="I698" i="1"/>
  <c r="L698" i="1" s="1"/>
  <c r="B698" i="1"/>
  <c r="E698" i="1" s="1"/>
  <c r="F698" i="1"/>
  <c r="F731" i="1"/>
  <c r="B731" i="1"/>
  <c r="E731" i="1" s="1"/>
  <c r="F357" i="1"/>
  <c r="B357" i="1"/>
  <c r="C436" i="1"/>
  <c r="E436" i="1" s="1"/>
  <c r="F184" i="1"/>
  <c r="B184" i="1"/>
  <c r="E184" i="1" s="1"/>
  <c r="F716" i="1"/>
  <c r="B716" i="1"/>
  <c r="E716" i="1" s="1"/>
  <c r="B460" i="1"/>
  <c r="F460" i="1"/>
  <c r="I359" i="1"/>
  <c r="F359" i="1"/>
  <c r="B359" i="1"/>
  <c r="E359" i="1" s="1"/>
  <c r="C135" i="1"/>
  <c r="C724" i="1"/>
  <c r="B243" i="1"/>
  <c r="E243" i="1" s="1"/>
  <c r="F243" i="1"/>
  <c r="E262" i="1"/>
  <c r="F199" i="1"/>
  <c r="B199" i="1"/>
  <c r="F45" i="1"/>
  <c r="B45" i="1"/>
  <c r="E45" i="1" s="1"/>
  <c r="F583" i="1"/>
  <c r="B583" i="1"/>
  <c r="F455" i="1"/>
  <c r="C423" i="1"/>
  <c r="F508" i="1"/>
  <c r="B508" i="1"/>
  <c r="C343" i="1"/>
  <c r="F61" i="1"/>
  <c r="B61" i="1"/>
  <c r="E61" i="1" s="1"/>
  <c r="E748" i="1"/>
  <c r="C589" i="1"/>
  <c r="E589" i="1" s="1"/>
  <c r="F635" i="1"/>
  <c r="E322" i="1"/>
  <c r="C534" i="1"/>
  <c r="J47" i="1"/>
  <c r="C47" i="1"/>
  <c r="E47" i="1" s="1"/>
  <c r="C832" i="1"/>
  <c r="C598" i="1"/>
  <c r="C693" i="1"/>
  <c r="E693" i="1" s="1"/>
  <c r="F198" i="1"/>
  <c r="B198" i="1"/>
  <c r="E198" i="1" s="1"/>
  <c r="I495" i="1"/>
  <c r="L495" i="1" s="1"/>
  <c r="F495" i="1"/>
  <c r="B495" i="1"/>
  <c r="B390" i="1"/>
  <c r="F390" i="1"/>
  <c r="F303" i="1"/>
  <c r="B303" i="1"/>
  <c r="F718" i="1"/>
  <c r="B718" i="1"/>
  <c r="F156" i="1"/>
  <c r="B156" i="1"/>
  <c r="B410" i="1"/>
  <c r="E410" i="1" s="1"/>
  <c r="F410" i="1"/>
  <c r="F331" i="1"/>
  <c r="C92" i="1"/>
  <c r="B116" i="1"/>
  <c r="E116" i="1" s="1"/>
  <c r="F116" i="1"/>
  <c r="C118" i="1"/>
  <c r="F288" i="1"/>
  <c r="B288" i="1"/>
  <c r="E288" i="1" s="1"/>
  <c r="B550" i="1"/>
  <c r="F550" i="1"/>
  <c r="F781" i="1"/>
  <c r="B781" i="1"/>
  <c r="E781" i="1" s="1"/>
  <c r="B180" i="1"/>
  <c r="E180" i="1" s="1"/>
  <c r="F180" i="1"/>
  <c r="F557" i="1"/>
  <c r="B557" i="1"/>
  <c r="E557" i="1" s="1"/>
  <c r="E281" i="1"/>
  <c r="B559" i="1"/>
  <c r="F559" i="1"/>
  <c r="B91" i="1"/>
  <c r="E91" i="1" s="1"/>
  <c r="F91" i="1"/>
  <c r="B103" i="1"/>
  <c r="F103" i="1"/>
  <c r="J303" i="1"/>
  <c r="C303" i="1"/>
  <c r="C779" i="1"/>
  <c r="C573" i="1"/>
  <c r="F347" i="1"/>
  <c r="B347" i="1"/>
  <c r="E347" i="1" s="1"/>
  <c r="K793" i="1"/>
  <c r="D793" i="1"/>
  <c r="E192" i="1"/>
  <c r="K594" i="1"/>
  <c r="D594" i="1"/>
  <c r="F220" i="1"/>
  <c r="B220" i="1"/>
  <c r="E220" i="1" s="1"/>
  <c r="F171" i="1"/>
  <c r="K223" i="1"/>
  <c r="D223" i="1"/>
  <c r="E264" i="1"/>
  <c r="K671" i="1"/>
  <c r="D671" i="1"/>
  <c r="K618" i="1"/>
  <c r="D618" i="1"/>
  <c r="F579" i="1"/>
  <c r="B579" i="1"/>
  <c r="E579" i="1" s="1"/>
  <c r="C492" i="1"/>
  <c r="B709" i="1"/>
  <c r="E709" i="1" s="1"/>
  <c r="F709" i="1"/>
  <c r="D492" i="1"/>
  <c r="B618" i="1"/>
  <c r="E618" i="1" s="1"/>
  <c r="F618" i="1"/>
  <c r="F40" i="1"/>
  <c r="B40" i="1"/>
  <c r="E40" i="1" s="1"/>
  <c r="B577" i="1"/>
  <c r="E577" i="1" s="1"/>
  <c r="B616" i="1"/>
  <c r="F787" i="1"/>
  <c r="C582" i="1"/>
  <c r="F486" i="1"/>
  <c r="B447" i="1"/>
  <c r="B459" i="1"/>
  <c r="E459" i="1" s="1"/>
  <c r="F830" i="1"/>
  <c r="F715" i="1"/>
  <c r="B664" i="1"/>
  <c r="E664" i="1" s="1"/>
  <c r="F708" i="1"/>
  <c r="F414" i="1"/>
  <c r="C580" i="1"/>
  <c r="F765" i="1"/>
  <c r="F707" i="1"/>
  <c r="B647" i="1"/>
  <c r="E647" i="1" s="1"/>
  <c r="C495" i="1"/>
  <c r="F239" i="1"/>
  <c r="B139" i="1"/>
  <c r="E139" i="1" s="1"/>
  <c r="D311" i="1"/>
  <c r="C122" i="1"/>
  <c r="C7" i="1"/>
  <c r="F190" i="1"/>
  <c r="B90" i="1"/>
  <c r="E90" i="1" s="1"/>
  <c r="F474" i="1"/>
  <c r="B474" i="1"/>
  <c r="E474" i="1" s="1"/>
  <c r="B425" i="1"/>
  <c r="E425" i="1" s="1"/>
  <c r="F425" i="1"/>
  <c r="B227" i="1"/>
  <c r="E227" i="1" s="1"/>
  <c r="F227" i="1"/>
  <c r="F816" i="1"/>
  <c r="B816" i="1"/>
  <c r="E816" i="1" s="1"/>
  <c r="B766" i="1"/>
  <c r="F766" i="1"/>
  <c r="F163" i="1"/>
  <c r="B163" i="1"/>
  <c r="E163" i="1" s="1"/>
  <c r="F119" i="1"/>
  <c r="B119" i="1"/>
  <c r="E119" i="1" s="1"/>
  <c r="F685" i="1"/>
  <c r="B685" i="1"/>
  <c r="E685" i="1" s="1"/>
  <c r="K512" i="1"/>
  <c r="D512" i="1"/>
  <c r="B333" i="1"/>
  <c r="E333" i="1" s="1"/>
  <c r="F333" i="1"/>
  <c r="B479" i="1"/>
  <c r="E479" i="1" s="1"/>
  <c r="F479" i="1"/>
  <c r="B761" i="1"/>
  <c r="E761" i="1" s="1"/>
  <c r="F761" i="1"/>
  <c r="E766" i="1"/>
  <c r="F173" i="1"/>
  <c r="B173" i="1"/>
  <c r="E173" i="1" s="1"/>
  <c r="D740" i="1"/>
  <c r="B25" i="1"/>
  <c r="F25" i="1"/>
  <c r="C606" i="1"/>
  <c r="D99" i="1"/>
  <c r="C551" i="1"/>
  <c r="E551" i="1" s="1"/>
  <c r="C433" i="1"/>
  <c r="B604" i="1"/>
  <c r="E604" i="1" s="1"/>
  <c r="F604" i="1"/>
  <c r="C754" i="1"/>
  <c r="C485" i="1"/>
  <c r="F168" i="1"/>
  <c r="B168" i="1"/>
  <c r="F801" i="1"/>
  <c r="B801" i="1"/>
  <c r="E801" i="1" s="1"/>
  <c r="I273" i="1"/>
  <c r="J821" i="1"/>
  <c r="L160" i="1"/>
  <c r="C746" i="1"/>
  <c r="J743" i="1"/>
  <c r="C743" i="1"/>
  <c r="B490" i="1"/>
  <c r="E490" i="1" s="1"/>
  <c r="F490" i="1"/>
  <c r="F672" i="1"/>
  <c r="F342" i="1"/>
  <c r="B342" i="1"/>
  <c r="F688" i="1"/>
  <c r="B688" i="1"/>
  <c r="E688" i="1" s="1"/>
  <c r="F247" i="1"/>
  <c r="B247" i="1"/>
  <c r="E247" i="1" s="1"/>
  <c r="B429" i="1"/>
  <c r="E429" i="1" s="1"/>
  <c r="F429" i="1"/>
  <c r="B105" i="1"/>
  <c r="F105" i="1"/>
  <c r="F395" i="1"/>
  <c r="B395" i="1"/>
  <c r="F764" i="1"/>
  <c r="B619" i="1"/>
  <c r="E619" i="1" s="1"/>
  <c r="F619" i="1"/>
  <c r="C511" i="1"/>
  <c r="F258" i="1"/>
  <c r="F228" i="1"/>
  <c r="B228" i="1"/>
  <c r="E228" i="1" s="1"/>
  <c r="B187" i="1"/>
  <c r="F187" i="1"/>
  <c r="F786" i="1"/>
  <c r="B786" i="1"/>
  <c r="E786" i="1" s="1"/>
  <c r="F165" i="1"/>
  <c r="B165" i="1"/>
  <c r="E165" i="1" s="1"/>
  <c r="F535" i="1"/>
  <c r="B535" i="1"/>
  <c r="E535" i="1" s="1"/>
  <c r="C401" i="1"/>
  <c r="C206" i="1"/>
  <c r="D204" i="1"/>
  <c r="C567" i="1"/>
  <c r="E567" i="1" s="1"/>
  <c r="F586" i="1"/>
  <c r="B586" i="1"/>
  <c r="F204" i="1"/>
  <c r="B204" i="1"/>
  <c r="D789" i="1"/>
  <c r="B125" i="1"/>
  <c r="E125" i="1" s="1"/>
  <c r="F125" i="1"/>
  <c r="C413" i="1"/>
  <c r="B323" i="1"/>
  <c r="E323" i="1" s="1"/>
  <c r="F323" i="1"/>
  <c r="B719" i="1"/>
  <c r="F719" i="1"/>
  <c r="B352" i="1"/>
  <c r="E352" i="1" s="1"/>
  <c r="B822" i="1"/>
  <c r="E822" i="1" s="1"/>
  <c r="F822" i="1"/>
  <c r="F532" i="1"/>
  <c r="B215" i="1"/>
  <c r="F215" i="1"/>
  <c r="F651" i="1"/>
  <c r="B651" i="1"/>
  <c r="E651" i="1" s="1"/>
  <c r="C396" i="1"/>
  <c r="B682" i="1"/>
  <c r="E682" i="1" s="1"/>
  <c r="C55" i="1"/>
  <c r="F268" i="1"/>
  <c r="B268" i="1"/>
  <c r="E268" i="1" s="1"/>
  <c r="J156" i="1"/>
  <c r="L156" i="1" s="1"/>
  <c r="C156" i="1"/>
  <c r="E156" i="1" s="1"/>
  <c r="B75" i="1"/>
  <c r="E75" i="1" s="1"/>
  <c r="F75" i="1"/>
  <c r="F714" i="1"/>
  <c r="B714" i="1"/>
  <c r="E714" i="1" s="1"/>
  <c r="B15" i="1"/>
  <c r="E15" i="1" s="1"/>
  <c r="F15" i="1"/>
  <c r="E637" i="1"/>
  <c r="F201" i="1"/>
  <c r="B201" i="1"/>
  <c r="E201" i="1" s="1"/>
  <c r="F595" i="1"/>
  <c r="B595" i="1"/>
  <c r="E595" i="1" s="1"/>
  <c r="B415" i="1"/>
  <c r="E415" i="1" s="1"/>
  <c r="F415" i="1"/>
  <c r="C584" i="1"/>
  <c r="B132" i="1"/>
  <c r="E132" i="1" s="1"/>
  <c r="F132" i="1"/>
  <c r="C190" i="1"/>
  <c r="C103" i="1"/>
  <c r="F290" i="1"/>
  <c r="B290" i="1"/>
  <c r="E290" i="1" s="1"/>
  <c r="F364" i="1"/>
  <c r="F65" i="1"/>
  <c r="B65" i="1"/>
  <c r="B189" i="1"/>
  <c r="F189" i="1"/>
  <c r="B661" i="1"/>
  <c r="E661" i="1" s="1"/>
  <c r="F661" i="1"/>
  <c r="C110" i="1"/>
  <c r="F271" i="1"/>
  <c r="B271" i="1"/>
  <c r="E271" i="1" s="1"/>
  <c r="B122" i="1"/>
  <c r="F122" i="1"/>
  <c r="F205" i="1"/>
  <c r="B205" i="1"/>
  <c r="E205" i="1" s="1"/>
  <c r="C435" i="1"/>
  <c r="E435" i="1" s="1"/>
  <c r="B10" i="1"/>
  <c r="E10" i="1" s="1"/>
  <c r="F10" i="1"/>
  <c r="F493" i="1"/>
  <c r="B493" i="1"/>
  <c r="E493" i="1" s="1"/>
  <c r="C76" i="1"/>
  <c r="F353" i="1"/>
  <c r="B353" i="1"/>
  <c r="B349" i="1"/>
  <c r="E349" i="1" s="1"/>
  <c r="F349" i="1"/>
  <c r="F440" i="1"/>
  <c r="F538" i="1"/>
  <c r="B538" i="1"/>
  <c r="E538" i="1" s="1"/>
  <c r="F148" i="1"/>
  <c r="B148" i="1"/>
  <c r="E148" i="1" s="1"/>
  <c r="C64" i="1"/>
  <c r="B675" i="1"/>
  <c r="E675" i="1" s="1"/>
  <c r="B602" i="1"/>
  <c r="E602" i="1" s="1"/>
  <c r="C379" i="1"/>
  <c r="C189" i="1"/>
  <c r="F113" i="1"/>
  <c r="B113" i="1"/>
  <c r="E113" i="1" s="1"/>
  <c r="C689" i="1"/>
  <c r="I659" i="1"/>
  <c r="L659" i="1" s="1"/>
  <c r="B659" i="1"/>
  <c r="E659" i="1" s="1"/>
  <c r="F659" i="1"/>
  <c r="B813" i="1"/>
  <c r="E813" i="1" s="1"/>
  <c r="F813" i="1"/>
  <c r="C587" i="1"/>
  <c r="E587" i="1" s="1"/>
  <c r="B175" i="1"/>
  <c r="E175" i="1" s="1"/>
  <c r="F175" i="1"/>
  <c r="B314" i="1"/>
  <c r="E314" i="1" s="1"/>
  <c r="F314" i="1"/>
  <c r="C662" i="1"/>
  <c r="E662" i="1" s="1"/>
  <c r="F56" i="1"/>
  <c r="B56" i="1"/>
  <c r="E56" i="1" s="1"/>
  <c r="F385" i="1"/>
  <c r="B385" i="1"/>
  <c r="E385" i="1" s="1"/>
  <c r="K267" i="1"/>
  <c r="D267" i="1"/>
  <c r="F409" i="1"/>
  <c r="B409" i="1"/>
  <c r="J671" i="1"/>
  <c r="C671" i="1"/>
  <c r="F777" i="1"/>
  <c r="B777" i="1"/>
  <c r="E777" i="1" s="1"/>
  <c r="F791" i="1"/>
  <c r="B791" i="1"/>
  <c r="E791" i="1" s="1"/>
  <c r="J665" i="1"/>
  <c r="C665" i="1"/>
  <c r="E665" i="1" s="1"/>
  <c r="B172" i="1"/>
  <c r="E172" i="1" s="1"/>
  <c r="F172" i="1"/>
  <c r="K285" i="1"/>
  <c r="D285" i="1"/>
  <c r="F480" i="1"/>
  <c r="K252" i="1"/>
  <c r="D252" i="1"/>
  <c r="D830" i="1"/>
  <c r="C470" i="1"/>
  <c r="E470" i="1" s="1"/>
  <c r="F554" i="1"/>
  <c r="B554" i="1"/>
  <c r="D470" i="1"/>
  <c r="C28" i="1"/>
  <c r="C713" i="1"/>
  <c r="B571" i="1"/>
  <c r="E571" i="1" s="1"/>
  <c r="B818" i="1"/>
  <c r="E818" i="1" s="1"/>
  <c r="F597" i="1"/>
  <c r="B423" i="1"/>
  <c r="E423" i="1" s="1"/>
  <c r="C331" i="1"/>
  <c r="B560" i="1"/>
  <c r="E560" i="1" s="1"/>
  <c r="F406" i="1"/>
  <c r="B411" i="1"/>
  <c r="E411" i="1" s="1"/>
  <c r="F657" i="1"/>
  <c r="F665" i="1"/>
  <c r="B286" i="1"/>
  <c r="E286" i="1" s="1"/>
  <c r="F225" i="1"/>
  <c r="B532" i="1"/>
  <c r="E532" i="1" s="1"/>
  <c r="F430" i="1"/>
  <c r="F273" i="1"/>
  <c r="F70" i="1"/>
  <c r="F131" i="1"/>
  <c r="B131" i="1"/>
  <c r="E131" i="1" s="1"/>
  <c r="K661" i="1"/>
  <c r="D661" i="1"/>
  <c r="F383" i="1"/>
  <c r="B383" i="1"/>
  <c r="E383" i="1" s="1"/>
  <c r="F154" i="1"/>
  <c r="B154" i="1"/>
  <c r="E154" i="1" s="1"/>
  <c r="B458" i="1"/>
  <c r="E458" i="1" s="1"/>
  <c r="F458" i="1"/>
  <c r="E311" i="1"/>
  <c r="F674" i="1"/>
  <c r="B674" i="1"/>
  <c r="E674" i="1" s="1"/>
  <c r="F528" i="1"/>
  <c r="B528" i="1"/>
  <c r="E528" i="1" s="1"/>
  <c r="D729" i="1"/>
  <c r="B372" i="1"/>
  <c r="E372" i="1" s="1"/>
  <c r="F372" i="1"/>
  <c r="F43" i="1"/>
  <c r="B43" i="1"/>
  <c r="E43" i="1" s="1"/>
  <c r="F581" i="1"/>
  <c r="B581" i="1"/>
  <c r="D279" i="1"/>
  <c r="C36" i="1"/>
  <c r="E36" i="1" s="1"/>
  <c r="C581" i="1"/>
  <c r="D708" i="1"/>
  <c r="C706" i="1"/>
  <c r="D551" i="1"/>
  <c r="B742" i="1"/>
  <c r="E742" i="1" s="1"/>
  <c r="F742" i="1"/>
  <c r="B257" i="1"/>
  <c r="F257" i="1"/>
  <c r="C168" i="1"/>
  <c r="D485" i="1"/>
  <c r="C257" i="1"/>
  <c r="D630" i="1"/>
  <c r="C631" i="1"/>
  <c r="E631" i="1" s="1"/>
  <c r="L210" i="1"/>
  <c r="L288" i="1"/>
  <c r="B756" i="1"/>
  <c r="E756" i="1" s="1"/>
  <c r="F756" i="1"/>
  <c r="I229" i="1"/>
  <c r="F229" i="1"/>
  <c r="B229" i="1"/>
  <c r="E229" i="1" s="1"/>
  <c r="C570" i="1"/>
  <c r="E570" i="1" s="1"/>
  <c r="B169" i="1"/>
  <c r="E169" i="1" s="1"/>
  <c r="F169" i="1"/>
  <c r="B632" i="1"/>
  <c r="E632" i="1" s="1"/>
  <c r="J370" i="1"/>
  <c r="C370" i="1"/>
  <c r="C397" i="1"/>
  <c r="B721" i="1"/>
  <c r="E721" i="1" s="1"/>
  <c r="F721" i="1"/>
  <c r="F494" i="1"/>
  <c r="B494" i="1"/>
  <c r="E494" i="1" s="1"/>
  <c r="B307" i="1"/>
  <c r="E307" i="1" s="1"/>
  <c r="F307" i="1"/>
  <c r="B16" i="1"/>
  <c r="F16" i="1"/>
  <c r="I338" i="1"/>
  <c r="F338" i="1"/>
  <c r="K525" i="1"/>
  <c r="D525" i="1"/>
  <c r="C820" i="1"/>
  <c r="C616" i="1"/>
  <c r="F600" i="1"/>
  <c r="B600" i="1"/>
  <c r="E600" i="1" s="1"/>
  <c r="D448" i="1"/>
  <c r="D438" i="1"/>
  <c r="D212" i="1"/>
  <c r="C738" i="1"/>
  <c r="C586" i="1"/>
  <c r="B488" i="1"/>
  <c r="F488" i="1"/>
  <c r="F435" i="1"/>
  <c r="B687" i="1"/>
  <c r="E687" i="1" s="1"/>
  <c r="E187" i="1"/>
  <c r="C445" i="1"/>
  <c r="F456" i="1"/>
  <c r="B456" i="1"/>
  <c r="F543" i="1"/>
  <c r="B543" i="1"/>
  <c r="F794" i="1"/>
  <c r="B234" i="1"/>
  <c r="E234" i="1" s="1"/>
  <c r="F234" i="1"/>
  <c r="B48" i="1"/>
  <c r="E48" i="1" s="1"/>
  <c r="F48" i="1"/>
  <c r="B623" i="1"/>
  <c r="E623" i="1" s="1"/>
  <c r="F623" i="1"/>
  <c r="C822" i="1"/>
  <c r="B762" i="1"/>
  <c r="E762" i="1" s="1"/>
  <c r="F762" i="1"/>
  <c r="F681" i="1"/>
  <c r="B681" i="1"/>
  <c r="B730" i="1"/>
  <c r="E730" i="1" s="1"/>
  <c r="C554" i="1"/>
  <c r="B752" i="1"/>
  <c r="E752" i="1" s="1"/>
  <c r="F752" i="1"/>
  <c r="E443" i="1"/>
  <c r="B468" i="1"/>
  <c r="F468" i="1"/>
  <c r="C613" i="1"/>
  <c r="E613" i="1" s="1"/>
  <c r="C626" i="1"/>
  <c r="E626" i="1" s="1"/>
  <c r="F431" i="1"/>
  <c r="B431" i="1"/>
  <c r="E431" i="1" s="1"/>
  <c r="F33" i="1"/>
  <c r="C501" i="1"/>
  <c r="D307" i="1"/>
  <c r="B746" i="1"/>
  <c r="E746" i="1" s="1"/>
  <c r="F746" i="1"/>
  <c r="B573" i="1"/>
  <c r="E573" i="1" s="1"/>
  <c r="B254" i="1"/>
  <c r="E254" i="1" s="1"/>
  <c r="F254" i="1"/>
  <c r="F584" i="1"/>
  <c r="B584" i="1"/>
  <c r="E584" i="1" s="1"/>
  <c r="C460" i="1"/>
  <c r="F71" i="1"/>
  <c r="B71" i="1"/>
  <c r="E71" i="1" s="1"/>
  <c r="F266" i="1"/>
  <c r="B266" i="1"/>
  <c r="E266" i="1" s="1"/>
  <c r="C768" i="1"/>
  <c r="B516" i="1"/>
  <c r="E516" i="1" s="1"/>
  <c r="F516" i="1"/>
  <c r="B253" i="1"/>
  <c r="E253" i="1" s="1"/>
  <c r="F253" i="1"/>
  <c r="F140" i="1"/>
  <c r="B140" i="1"/>
  <c r="E140" i="1" s="1"/>
  <c r="J261" i="1"/>
  <c r="L261" i="1" s="1"/>
  <c r="C261" i="1"/>
  <c r="F208" i="1"/>
  <c r="B208" i="1"/>
  <c r="E208" i="1" s="1"/>
  <c r="F732" i="1"/>
  <c r="B732" i="1"/>
  <c r="E732" i="1" s="1"/>
  <c r="F30" i="1"/>
  <c r="B30" i="1"/>
  <c r="C461" i="1"/>
  <c r="B89" i="1"/>
  <c r="E89" i="1" s="1"/>
  <c r="F89" i="1"/>
  <c r="F160" i="1"/>
  <c r="F720" i="1"/>
  <c r="B720" i="1"/>
  <c r="E720" i="1" s="1"/>
  <c r="C30" i="1"/>
  <c r="C361" i="1"/>
  <c r="E39" i="1"/>
  <c r="F793" i="1"/>
  <c r="B793" i="1"/>
  <c r="E793" i="1" s="1"/>
  <c r="B645" i="1"/>
  <c r="F645" i="1"/>
  <c r="F603" i="1"/>
  <c r="B603" i="1"/>
  <c r="E603" i="1" s="1"/>
  <c r="C475" i="1"/>
  <c r="C615" i="1"/>
  <c r="E615" i="1" s="1"/>
  <c r="B605" i="1"/>
  <c r="E605" i="1" s="1"/>
  <c r="I536" i="1"/>
  <c r="B536" i="1"/>
  <c r="F536" i="1"/>
  <c r="C259" i="1"/>
  <c r="C799" i="1"/>
  <c r="C353" i="1"/>
  <c r="F141" i="1"/>
  <c r="B689" i="1"/>
  <c r="E689" i="1" s="1"/>
  <c r="B620" i="1"/>
  <c r="E620" i="1" s="1"/>
  <c r="F620" i="1"/>
  <c r="F512" i="1"/>
  <c r="B512" i="1"/>
  <c r="E512" i="1" s="1"/>
  <c r="C390" i="1"/>
  <c r="B499" i="1"/>
  <c r="E499" i="1" s="1"/>
  <c r="F499" i="1"/>
  <c r="B155" i="1"/>
  <c r="F155" i="1"/>
  <c r="F378" i="1"/>
  <c r="B378" i="1"/>
  <c r="E378" i="1" s="1"/>
  <c r="B642" i="1"/>
  <c r="E642" i="1" s="1"/>
  <c r="F642" i="1"/>
  <c r="K665" i="1"/>
  <c r="D665" i="1"/>
  <c r="B269" i="1"/>
  <c r="E269" i="1" s="1"/>
  <c r="F269" i="1"/>
  <c r="B796" i="1"/>
  <c r="E796" i="1" s="1"/>
  <c r="F796" i="1"/>
  <c r="I310" i="1"/>
  <c r="F310" i="1"/>
  <c r="F449" i="1"/>
  <c r="B449" i="1"/>
  <c r="E449" i="1" s="1"/>
  <c r="I546" i="1"/>
  <c r="B546" i="1"/>
  <c r="B283" i="1"/>
  <c r="F283" i="1"/>
  <c r="F299" i="1"/>
  <c r="B299" i="1"/>
  <c r="E299" i="1" s="1"/>
  <c r="B28" i="1"/>
  <c r="E28" i="1" s="1"/>
  <c r="F28" i="1"/>
  <c r="C426" i="1"/>
  <c r="E426" i="1" s="1"/>
  <c r="F376" i="1"/>
  <c r="B376" i="1"/>
  <c r="D55" i="1"/>
  <c r="B527" i="1"/>
  <c r="E527" i="1" s="1"/>
  <c r="F527" i="1"/>
  <c r="B542" i="1"/>
  <c r="E542" i="1" s="1"/>
  <c r="F542" i="1"/>
  <c r="B671" i="1"/>
  <c r="E671" i="1" s="1"/>
  <c r="F802" i="1"/>
  <c r="F733" i="1"/>
  <c r="F462" i="1"/>
  <c r="F697" i="1"/>
  <c r="C803" i="1"/>
  <c r="F633" i="1"/>
  <c r="F748" i="1"/>
  <c r="B364" i="1"/>
  <c r="E364" i="1" s="1"/>
  <c r="B391" i="1"/>
  <c r="E391" i="1" s="1"/>
  <c r="B399" i="1"/>
  <c r="E399" i="1" s="1"/>
  <c r="F675" i="1"/>
  <c r="F602" i="1"/>
  <c r="B484" i="1"/>
  <c r="E484" i="1" s="1"/>
  <c r="B379" i="1"/>
  <c r="C503" i="1"/>
  <c r="C25" i="1"/>
  <c r="B54" i="1"/>
  <c r="E54" i="1" s="1"/>
  <c r="C53" i="1"/>
  <c r="B308" i="1"/>
  <c r="E308" i="1" s="1"/>
  <c r="F308" i="1"/>
  <c r="E414" i="1"/>
  <c r="F611" i="1"/>
  <c r="B611" i="1"/>
  <c r="B214" i="1"/>
  <c r="E214" i="1" s="1"/>
  <c r="F214" i="1"/>
  <c r="F500" i="1"/>
  <c r="B500" i="1"/>
  <c r="E500" i="1" s="1"/>
  <c r="F164" i="1"/>
  <c r="B164" i="1"/>
  <c r="E164" i="1" s="1"/>
  <c r="F612" i="1"/>
  <c r="B612" i="1"/>
  <c r="E612" i="1" s="1"/>
  <c r="F232" i="1"/>
  <c r="B232" i="1"/>
  <c r="E232" i="1" s="1"/>
  <c r="F223" i="1"/>
  <c r="B223" i="1"/>
  <c r="E223" i="1" s="1"/>
  <c r="F226" i="1"/>
  <c r="B226" i="1"/>
  <c r="B222" i="1"/>
  <c r="E222" i="1" s="1"/>
  <c r="F222" i="1"/>
  <c r="B293" i="1"/>
  <c r="E293" i="1" s="1"/>
  <c r="F293" i="1"/>
  <c r="F181" i="1"/>
  <c r="B181" i="1"/>
  <c r="E181" i="1" s="1"/>
  <c r="B404" i="1"/>
  <c r="E404" i="1" s="1"/>
  <c r="F404" i="1"/>
  <c r="B504" i="1"/>
  <c r="E504" i="1" s="1"/>
  <c r="F179" i="1"/>
  <c r="B179" i="1"/>
  <c r="E179" i="1" s="1"/>
  <c r="F354" i="1"/>
  <c r="B354" i="1"/>
  <c r="D702" i="1"/>
  <c r="D286" i="1"/>
  <c r="F444" i="1"/>
  <c r="C82" i="1"/>
  <c r="E82" i="1" s="1"/>
  <c r="F433" i="1"/>
  <c r="B433" i="1"/>
  <c r="E433" i="1" s="1"/>
  <c r="B260" i="1"/>
  <c r="F260" i="1"/>
  <c r="D763" i="1"/>
  <c r="F631" i="1"/>
  <c r="D631" i="1"/>
  <c r="F630" i="1"/>
  <c r="B630" i="1"/>
  <c r="E630" i="1" s="1"/>
  <c r="F174" i="1"/>
  <c r="B174" i="1"/>
  <c r="E174" i="1" s="1"/>
  <c r="D737" i="1"/>
  <c r="D418" i="1"/>
  <c r="B191" i="1"/>
  <c r="E191" i="1" s="1"/>
  <c r="F191" i="1"/>
  <c r="C427" i="1"/>
  <c r="B696" i="1"/>
  <c r="E696" i="1" s="1"/>
  <c r="F696" i="1"/>
  <c r="K673" i="1"/>
  <c r="I176" i="1"/>
  <c r="L32" i="1"/>
  <c r="L299" i="1"/>
  <c r="L640" i="1"/>
  <c r="L787" i="1"/>
  <c r="B402" i="1"/>
  <c r="E402" i="1" s="1"/>
  <c r="F402" i="1"/>
  <c r="F740" i="1"/>
  <c r="I394" i="1"/>
  <c r="B394" i="1"/>
  <c r="E394" i="1" s="1"/>
  <c r="F394" i="1"/>
  <c r="J454" i="1"/>
  <c r="C454" i="1"/>
  <c r="F381" i="1"/>
  <c r="B381" i="1"/>
  <c r="E381" i="1" s="1"/>
  <c r="C159" i="1"/>
  <c r="F151" i="1"/>
  <c r="F396" i="1"/>
  <c r="B396" i="1"/>
  <c r="E396" i="1" s="1"/>
  <c r="C393" i="1"/>
  <c r="C712" i="1"/>
  <c r="E712" i="1" s="1"/>
  <c r="F401" i="1"/>
  <c r="B686" i="1"/>
  <c r="E686" i="1" s="1"/>
  <c r="F686" i="1"/>
  <c r="E305" i="1"/>
  <c r="I743" i="1"/>
  <c r="F743" i="1"/>
  <c r="B743" i="1"/>
  <c r="E743" i="1" s="1"/>
  <c r="F609" i="1"/>
  <c r="B609" i="1"/>
  <c r="E609" i="1" s="1"/>
  <c r="I159" i="1"/>
  <c r="B159" i="1"/>
  <c r="E159" i="1" s="1"/>
  <c r="F159" i="1"/>
  <c r="C536" i="1"/>
  <c r="F450" i="1"/>
  <c r="B450" i="1"/>
  <c r="E450" i="1" s="1"/>
  <c r="F136" i="1"/>
  <c r="B136" i="1"/>
  <c r="E136" i="1" s="1"/>
  <c r="B295" i="1"/>
  <c r="E295" i="1" s="1"/>
  <c r="F295" i="1"/>
  <c r="C215" i="1"/>
  <c r="C558" i="1"/>
  <c r="F212" i="1"/>
  <c r="B212" i="1"/>
  <c r="E212" i="1" s="1"/>
  <c r="B738" i="1"/>
  <c r="F738" i="1"/>
  <c r="C514" i="1"/>
  <c r="D514" i="1"/>
  <c r="D738" i="1"/>
  <c r="C438" i="1"/>
  <c r="F41" i="1"/>
  <c r="C392" i="1"/>
  <c r="E392" i="1" s="1"/>
  <c r="F18" i="1"/>
  <c r="B18" i="1"/>
  <c r="B590" i="1"/>
  <c r="F4" i="1"/>
  <c r="B4" i="1"/>
  <c r="F626" i="1"/>
  <c r="B473" i="1"/>
  <c r="E473" i="1" s="1"/>
  <c r="F473" i="1"/>
  <c r="K242" i="1"/>
  <c r="D242" i="1"/>
  <c r="B556" i="1"/>
  <c r="E556" i="1" s="1"/>
  <c r="C456" i="1"/>
  <c r="B242" i="1"/>
  <c r="E242" i="1" s="1"/>
  <c r="F242" i="1"/>
  <c r="F564" i="1"/>
  <c r="B564" i="1"/>
  <c r="E564" i="1" s="1"/>
  <c r="F34" i="1"/>
  <c r="B34" i="1"/>
  <c r="E34" i="1" s="1"/>
  <c r="J559" i="1"/>
  <c r="L559" i="1" s="1"/>
  <c r="C559" i="1"/>
  <c r="C718" i="1"/>
  <c r="F85" i="1"/>
  <c r="B85" i="1"/>
  <c r="E85" i="1" s="1"/>
  <c r="F216" i="1"/>
  <c r="B216" i="1"/>
  <c r="E216" i="1" s="1"/>
  <c r="F32" i="1"/>
  <c r="B32" i="1"/>
  <c r="E32" i="1" s="1"/>
  <c r="B46" i="1"/>
  <c r="E46" i="1" s="1"/>
  <c r="F46" i="1"/>
  <c r="C757" i="1"/>
  <c r="B400" i="1"/>
  <c r="E400" i="1" s="1"/>
  <c r="F400" i="1"/>
  <c r="F464" i="1"/>
  <c r="B464" i="1"/>
  <c r="E464" i="1" s="1"/>
  <c r="F439" i="1"/>
  <c r="B439" i="1"/>
  <c r="E439" i="1" s="1"/>
  <c r="F797" i="1"/>
  <c r="B797" i="1"/>
  <c r="C16" i="1"/>
  <c r="F112" i="1"/>
  <c r="B112" i="1"/>
  <c r="E112" i="1" s="1"/>
  <c r="F170" i="1"/>
  <c r="B170" i="1"/>
  <c r="E170" i="1" s="1"/>
  <c r="B416" i="1"/>
  <c r="E416" i="1" s="1"/>
  <c r="F416" i="1"/>
  <c r="E239" i="1"/>
  <c r="F615" i="1"/>
  <c r="D498" i="1"/>
  <c r="B278" i="1"/>
  <c r="E278" i="1" s="1"/>
  <c r="F278" i="1"/>
  <c r="C590" i="1"/>
  <c r="I37" i="1"/>
  <c r="F37" i="1"/>
  <c r="B37" i="1"/>
  <c r="E37" i="1" s="1"/>
  <c r="F805" i="1"/>
  <c r="B805" i="1"/>
  <c r="E805" i="1" s="1"/>
  <c r="B804" i="1"/>
  <c r="E804" i="1" s="1"/>
  <c r="F804" i="1"/>
  <c r="B126" i="1"/>
  <c r="E126" i="1" s="1"/>
  <c r="B778" i="1"/>
  <c r="E778" i="1" s="1"/>
  <c r="J506" i="1"/>
  <c r="C506" i="1"/>
  <c r="E375" i="1"/>
  <c r="C797" i="1"/>
  <c r="C751" i="1"/>
  <c r="E751" i="1" s="1"/>
  <c r="F74" i="1"/>
  <c r="B74" i="1"/>
  <c r="F309" i="1"/>
  <c r="B309" i="1"/>
  <c r="B420" i="1"/>
  <c r="E420" i="1" s="1"/>
  <c r="F420" i="1"/>
  <c r="F311" i="1"/>
  <c r="C794" i="1"/>
  <c r="E794" i="1" s="1"/>
  <c r="F76" i="1"/>
  <c r="B76" i="1"/>
  <c r="E76" i="1" s="1"/>
  <c r="C719" i="1"/>
  <c r="F565" i="1"/>
  <c r="C488" i="1"/>
  <c r="F457" i="1"/>
  <c r="B457" i="1"/>
  <c r="E457" i="1" s="1"/>
  <c r="F221" i="1"/>
  <c r="B221" i="1"/>
  <c r="E221" i="1" s="1"/>
  <c r="E4" i="1"/>
  <c r="F145" i="1"/>
  <c r="B145" i="1"/>
  <c r="E145" i="1" s="1"/>
  <c r="F757" i="1"/>
  <c r="B757" i="1"/>
  <c r="E757" i="1" s="1"/>
  <c r="F235" i="1"/>
  <c r="B235" i="1"/>
  <c r="E235" i="1" s="1"/>
  <c r="C152" i="1"/>
  <c r="C810" i="1"/>
  <c r="C550" i="1"/>
  <c r="F461" i="1"/>
  <c r="B461" i="1"/>
  <c r="E461" i="1" s="1"/>
  <c r="B525" i="1"/>
  <c r="E525" i="1" s="1"/>
  <c r="F525" i="1"/>
  <c r="C280" i="1"/>
  <c r="B679" i="1"/>
  <c r="E679" i="1" s="1"/>
  <c r="F679" i="1"/>
  <c r="F593" i="1"/>
  <c r="B593" i="1"/>
  <c r="E593" i="1" s="1"/>
  <c r="B248" i="1"/>
  <c r="E248" i="1" s="1"/>
  <c r="F248" i="1"/>
  <c r="F350" i="1"/>
  <c r="B627" i="1"/>
  <c r="F627" i="1"/>
  <c r="F284" i="1"/>
  <c r="B284" i="1"/>
  <c r="E284" i="1" s="1"/>
  <c r="B713" i="1"/>
  <c r="F713" i="1"/>
  <c r="F117" i="1"/>
  <c r="B117" i="1"/>
  <c r="E117" i="1" s="1"/>
  <c r="K626" i="1"/>
  <c r="D626" i="1"/>
  <c r="K748" i="1"/>
  <c r="D748" i="1"/>
  <c r="C24" i="1"/>
  <c r="K28" i="1"/>
  <c r="D28" i="1"/>
  <c r="B106" i="1"/>
  <c r="E106" i="1" s="1"/>
  <c r="D284" i="1"/>
  <c r="F601" i="1"/>
  <c r="D240" i="1"/>
  <c r="F680" i="1"/>
  <c r="D103" i="1"/>
  <c r="D756" i="1"/>
  <c r="B702" i="1"/>
  <c r="E702" i="1" s="1"/>
  <c r="B759" i="1"/>
  <c r="E759" i="1" s="1"/>
  <c r="B628" i="1"/>
  <c r="E628" i="1" s="1"/>
  <c r="F578" i="1"/>
  <c r="B534" i="1"/>
  <c r="E534" i="1" s="1"/>
  <c r="B496" i="1"/>
  <c r="B520" i="1"/>
  <c r="E520" i="1" s="1"/>
  <c r="F553" i="1"/>
  <c r="B115" i="1"/>
  <c r="E115" i="1" s="1"/>
  <c r="B413" i="1"/>
  <c r="E413" i="1" s="1"/>
  <c r="B361" i="1"/>
  <c r="F375" i="1"/>
  <c r="F346" i="1"/>
  <c r="B453" i="1"/>
  <c r="E453" i="1" s="1"/>
  <c r="F689" i="1"/>
  <c r="F556" i="1"/>
  <c r="B711" i="1"/>
  <c r="E711" i="1" s="1"/>
  <c r="C684" i="1"/>
  <c r="E684" i="1" s="1"/>
  <c r="C440" i="1"/>
  <c r="E440" i="1" s="1"/>
  <c r="F828" i="1"/>
  <c r="F421" i="1"/>
  <c r="F192" i="1"/>
  <c r="F826" i="1"/>
  <c r="B717" i="1"/>
  <c r="E717" i="1" s="1"/>
  <c r="B497" i="1"/>
  <c r="B401" i="1"/>
  <c r="E401" i="1" s="1"/>
  <c r="F730" i="1"/>
  <c r="B186" i="1"/>
  <c r="E186" i="1" s="1"/>
  <c r="B53" i="1"/>
  <c r="E53" i="1" s="1"/>
  <c r="F251" i="1"/>
  <c r="B160" i="1"/>
  <c r="E160" i="1" s="1"/>
  <c r="E121" i="1"/>
  <c r="C67" i="1"/>
  <c r="E67" i="1" s="1"/>
  <c r="F111" i="1"/>
  <c r="B111" i="1"/>
  <c r="E111" i="1" s="1"/>
  <c r="B166" i="1"/>
  <c r="E166" i="1" s="1"/>
  <c r="F166" i="1"/>
  <c r="F362" i="1"/>
  <c r="B362" i="1"/>
  <c r="E362" i="1" s="1"/>
  <c r="F55" i="1"/>
  <c r="B55" i="1"/>
  <c r="E55" i="1" s="1"/>
  <c r="B77" i="1"/>
  <c r="E77" i="1" s="1"/>
  <c r="F77" i="1"/>
  <c r="E627" i="1"/>
  <c r="F270" i="1"/>
  <c r="B270" i="1"/>
  <c r="E270" i="1" s="1"/>
  <c r="C74" i="1"/>
  <c r="F256" i="1"/>
  <c r="B256" i="1"/>
  <c r="E256" i="1" s="1"/>
  <c r="D604" i="1"/>
  <c r="C354" i="1"/>
  <c r="F99" i="1"/>
  <c r="B99" i="1"/>
  <c r="C708" i="1"/>
  <c r="D432" i="1"/>
  <c r="B279" i="1"/>
  <c r="E279" i="1" s="1"/>
  <c r="F279" i="1"/>
  <c r="C497" i="1"/>
  <c r="D433" i="1"/>
  <c r="D697" i="1"/>
  <c r="D168" i="1"/>
  <c r="F418" i="1"/>
  <c r="B427" i="1"/>
  <c r="F427" i="1"/>
  <c r="D795" i="1"/>
  <c r="L402" i="1"/>
  <c r="I327" i="1"/>
  <c r="L327" i="1" s="1"/>
  <c r="F327" i="1"/>
  <c r="B327" i="1"/>
  <c r="E327" i="1" s="1"/>
  <c r="B654" i="1"/>
  <c r="E654" i="1" s="1"/>
  <c r="F654" i="1"/>
  <c r="B639" i="1"/>
  <c r="E639" i="1" s="1"/>
  <c r="F639" i="1"/>
  <c r="B127" i="1"/>
  <c r="E127" i="1" s="1"/>
  <c r="F127" i="1"/>
  <c r="D436" i="1"/>
  <c r="B19" i="1"/>
  <c r="E19" i="1" s="1"/>
  <c r="F19" i="1"/>
  <c r="F202" i="1"/>
  <c r="F298" i="1"/>
  <c r="B298" i="1"/>
  <c r="E298" i="1" s="1"/>
  <c r="F498" i="1"/>
  <c r="C107" i="1"/>
  <c r="E107" i="1" s="1"/>
  <c r="E225" i="1"/>
  <c r="E23" i="1"/>
  <c r="B705" i="1"/>
  <c r="E705" i="1" s="1"/>
  <c r="F705" i="1"/>
  <c r="B73" i="1"/>
  <c r="F73" i="1"/>
  <c r="K341" i="1"/>
  <c r="D341" i="1"/>
  <c r="J376" i="1"/>
  <c r="C376" i="1"/>
  <c r="F79" i="1"/>
  <c r="B79" i="1"/>
  <c r="E79" i="1" s="1"/>
  <c r="F272" i="1"/>
  <c r="B272" i="1"/>
  <c r="F373" i="1"/>
  <c r="B373" i="1"/>
  <c r="E373" i="1" s="1"/>
  <c r="C409" i="1"/>
  <c r="E657" i="1"/>
  <c r="D567" i="1"/>
  <c r="C530" i="1"/>
  <c r="C204" i="1"/>
  <c r="B558" i="1"/>
  <c r="E558" i="1" s="1"/>
  <c r="F558" i="1"/>
  <c r="D600" i="1"/>
  <c r="D586" i="1"/>
  <c r="C441" i="1"/>
  <c r="F231" i="1"/>
  <c r="B231" i="1"/>
  <c r="E231" i="1" s="1"/>
  <c r="F9" i="1"/>
  <c r="B9" i="1"/>
  <c r="E9" i="1" s="1"/>
  <c r="C596" i="1"/>
  <c r="E596" i="1" s="1"/>
  <c r="F749" i="1"/>
  <c r="B749" i="1"/>
  <c r="E749" i="1" s="1"/>
  <c r="C776" i="1"/>
  <c r="F668" i="1"/>
  <c r="B668" i="1"/>
  <c r="F14" i="1"/>
  <c r="B14" i="1"/>
  <c r="E155" i="1"/>
  <c r="B510" i="1"/>
  <c r="E510" i="1" s="1"/>
  <c r="F510" i="1"/>
  <c r="J395" i="1"/>
  <c r="C395" i="1"/>
  <c r="F98" i="1"/>
  <c r="F123" i="1"/>
  <c r="F358" i="1"/>
  <c r="B358" i="1"/>
  <c r="E358" i="1" s="1"/>
  <c r="C38" i="1"/>
  <c r="F552" i="1"/>
  <c r="B552" i="1"/>
  <c r="E552" i="1" s="1"/>
  <c r="I388" i="1"/>
  <c r="L388" i="1" s="1"/>
  <c r="F388" i="1"/>
  <c r="B388" i="1"/>
  <c r="E388" i="1" s="1"/>
  <c r="F38" i="1"/>
  <c r="B38" i="1"/>
  <c r="E38" i="1" s="1"/>
  <c r="C476" i="1"/>
  <c r="F832" i="1"/>
  <c r="B832" i="1"/>
  <c r="E832" i="1" s="1"/>
  <c r="F393" i="1"/>
  <c r="B393" i="1"/>
  <c r="C422" i="1"/>
  <c r="C645" i="1"/>
  <c r="E219" i="1"/>
  <c r="E199" i="1"/>
  <c r="F304" i="1"/>
  <c r="B304" i="1"/>
  <c r="F452" i="1"/>
  <c r="B452" i="1"/>
  <c r="E452" i="1" s="1"/>
  <c r="D379" i="1"/>
  <c r="F506" i="1"/>
  <c r="B506" i="1"/>
  <c r="E506" i="1" s="1"/>
  <c r="I188" i="1"/>
  <c r="F188" i="1"/>
  <c r="B188" i="1"/>
  <c r="E188" i="1" s="1"/>
  <c r="F280" i="1"/>
  <c r="B280" i="1"/>
  <c r="E280" i="1" s="1"/>
  <c r="B548" i="1"/>
  <c r="E548" i="1" s="1"/>
  <c r="F548" i="1"/>
  <c r="F570" i="1"/>
  <c r="F814" i="1"/>
  <c r="B814" i="1"/>
  <c r="E814" i="1" s="1"/>
  <c r="C245" i="1"/>
  <c r="F368" i="1"/>
  <c r="B368" i="1"/>
  <c r="E368" i="1" s="1"/>
  <c r="F824" i="1"/>
  <c r="B824" i="1"/>
  <c r="E824" i="1" s="1"/>
  <c r="B69" i="1"/>
  <c r="E69" i="1" s="1"/>
  <c r="F69" i="1"/>
  <c r="F35" i="1"/>
  <c r="B35" i="1"/>
  <c r="E35" i="1" s="1"/>
  <c r="F109" i="1"/>
  <c r="B109" i="1"/>
  <c r="E109" i="1" s="1"/>
  <c r="B670" i="1"/>
  <c r="E670" i="1" s="1"/>
  <c r="F670" i="1"/>
  <c r="B445" i="1"/>
  <c r="E445" i="1" s="1"/>
  <c r="F29" i="1"/>
  <c r="B29" i="1"/>
  <c r="E29" i="1" s="1"/>
  <c r="C468" i="1"/>
  <c r="E468" i="1" s="1"/>
  <c r="B367" i="1"/>
  <c r="E367" i="1" s="1"/>
  <c r="F367" i="1"/>
  <c r="B133" i="1"/>
  <c r="E133" i="1" s="1"/>
  <c r="F133" i="1"/>
  <c r="F241" i="1"/>
  <c r="B241" i="1"/>
  <c r="E241" i="1" s="1"/>
  <c r="F751" i="1"/>
  <c r="C412" i="1"/>
  <c r="J340" i="1"/>
  <c r="C340" i="1"/>
  <c r="I129" i="1"/>
  <c r="F129" i="1"/>
  <c r="B129" i="1"/>
  <c r="E129" i="1" s="1"/>
  <c r="J342" i="1"/>
  <c r="C342" i="1"/>
  <c r="E65" i="1"/>
  <c r="C784" i="1"/>
  <c r="E784" i="1" s="1"/>
  <c r="C304" i="1"/>
  <c r="I302" i="1"/>
  <c r="L302" i="1" s="1"/>
  <c r="F302" i="1"/>
  <c r="B302" i="1"/>
  <c r="E302" i="1" s="1"/>
  <c r="B95" i="1"/>
  <c r="E95" i="1" s="1"/>
  <c r="F95" i="1"/>
  <c r="F735" i="1"/>
  <c r="B735" i="1"/>
  <c r="E735" i="1" s="1"/>
  <c r="C583" i="1"/>
  <c r="C447" i="1"/>
  <c r="I108" i="1"/>
  <c r="B108" i="1"/>
  <c r="E108" i="1" s="1"/>
  <c r="F108" i="1"/>
  <c r="K362" i="1"/>
  <c r="D362" i="1"/>
  <c r="E543" i="1"/>
  <c r="E611" i="1"/>
  <c r="B555" i="1"/>
  <c r="E555" i="1" s="1"/>
  <c r="F555" i="1"/>
  <c r="F767" i="1"/>
  <c r="D603" i="1"/>
  <c r="C728" i="1"/>
  <c r="B317" i="1"/>
  <c r="E317" i="1" s="1"/>
  <c r="F317" i="1"/>
  <c r="D728" i="1"/>
  <c r="C597" i="1"/>
  <c r="E597" i="1" s="1"/>
  <c r="F827" i="1"/>
  <c r="F780" i="1"/>
  <c r="B418" i="1"/>
  <c r="E418" i="1" s="1"/>
  <c r="B382" i="1"/>
  <c r="E382" i="1" s="1"/>
  <c r="B740" i="1"/>
  <c r="E740" i="1" s="1"/>
  <c r="F682" i="1"/>
  <c r="F649" i="1"/>
  <c r="B331" i="1"/>
  <c r="B811" i="1"/>
  <c r="E811" i="1" s="1"/>
  <c r="F352" i="1"/>
  <c r="F684" i="1"/>
  <c r="B480" i="1"/>
  <c r="E480" i="1" s="1"/>
  <c r="F407" i="1"/>
  <c r="B658" i="1"/>
  <c r="E658" i="1" s="1"/>
  <c r="F799" i="1"/>
  <c r="B753" i="1"/>
  <c r="E753" i="1" s="1"/>
  <c r="B370" i="1"/>
  <c r="E370" i="1" s="1"/>
  <c r="F712" i="1"/>
  <c r="F590" i="1"/>
  <c r="C237" i="1"/>
  <c r="F329" i="1"/>
  <c r="B141" i="1"/>
  <c r="E141" i="1" s="1"/>
  <c r="B33" i="1"/>
  <c r="E33" i="1" s="1"/>
  <c r="D117" i="1"/>
  <c r="E788" i="1"/>
  <c r="E769" i="1"/>
  <c r="E574" i="1"/>
  <c r="E102" i="1"/>
  <c r="E562" i="1"/>
  <c r="E374" i="1"/>
  <c r="E678" i="1"/>
  <c r="E531" i="1"/>
  <c r="E149" i="1"/>
  <c r="E157" i="1"/>
  <c r="E798" i="1"/>
  <c r="E640" i="1"/>
  <c r="E481" i="1"/>
  <c r="E690" i="1"/>
  <c r="E193" i="1"/>
  <c r="E272" i="1"/>
  <c r="E246" i="1"/>
  <c r="E491" i="1"/>
  <c r="E437" i="1"/>
  <c r="E66" i="1"/>
  <c r="E22" i="1"/>
  <c r="E8" i="1"/>
  <c r="E469" i="1"/>
  <c r="E363" i="1"/>
  <c r="E683" i="1"/>
  <c r="E142" i="1"/>
  <c r="E80" i="1"/>
  <c r="E13" i="1"/>
  <c r="L507" i="1"/>
  <c r="L767" i="1"/>
  <c r="H423" i="1"/>
  <c r="J68" i="1"/>
  <c r="J522" i="1"/>
  <c r="L522" i="1" s="1"/>
  <c r="L430" i="1"/>
  <c r="L186" i="1"/>
  <c r="L59" i="1"/>
  <c r="J86" i="1"/>
  <c r="K196" i="1"/>
  <c r="J747" i="1"/>
  <c r="K10" i="1"/>
  <c r="K719" i="1"/>
  <c r="J431" i="1"/>
  <c r="L431" i="1" s="1"/>
  <c r="I549" i="1"/>
  <c r="L549" i="1" s="1"/>
  <c r="I657" i="1"/>
  <c r="I670" i="1"/>
  <c r="L369" i="1"/>
  <c r="K217" i="1"/>
  <c r="I633" i="1"/>
  <c r="L633" i="1" s="1"/>
  <c r="I518" i="1"/>
  <c r="J19" i="1"/>
  <c r="J381" i="1"/>
  <c r="J18" i="1"/>
  <c r="L18" i="1" s="1"/>
  <c r="L155" i="1"/>
  <c r="J459" i="1"/>
  <c r="I585" i="1"/>
  <c r="J274" i="1"/>
  <c r="I423" i="1"/>
  <c r="I688" i="1"/>
  <c r="H39" i="1"/>
  <c r="K130" i="1"/>
  <c r="L19" i="1"/>
  <c r="K351" i="1"/>
  <c r="I793" i="1"/>
  <c r="L440" i="1"/>
  <c r="J400" i="1"/>
  <c r="L400" i="1" s="1"/>
  <c r="L469" i="1"/>
  <c r="J814" i="1"/>
  <c r="K711" i="1"/>
  <c r="I274" i="1"/>
  <c r="I146" i="1"/>
  <c r="L146" i="1" s="1"/>
  <c r="J95" i="1"/>
  <c r="L95" i="1" s="1"/>
  <c r="L655" i="1"/>
  <c r="J366" i="1"/>
  <c r="L63" i="1"/>
  <c r="K88" i="1"/>
  <c r="K370" i="1"/>
  <c r="L316" i="1"/>
  <c r="J512" i="1"/>
  <c r="L34" i="1"/>
  <c r="K470" i="1"/>
  <c r="I412" i="1"/>
  <c r="H262" i="1"/>
  <c r="K775" i="1"/>
  <c r="J109" i="1"/>
  <c r="L109" i="1" s="1"/>
  <c r="J224" i="1"/>
  <c r="J126" i="1"/>
  <c r="I677" i="1"/>
  <c r="L677" i="1" s="1"/>
  <c r="K441" i="1"/>
  <c r="L47" i="1"/>
  <c r="J225" i="1"/>
  <c r="L225" i="1" s="1"/>
  <c r="L535" i="1"/>
  <c r="L722" i="1"/>
  <c r="J132" i="1"/>
  <c r="L132" i="1" s="1"/>
  <c r="J195" i="1"/>
  <c r="K41" i="1"/>
  <c r="K197" i="1"/>
  <c r="L804" i="1"/>
  <c r="L33" i="1"/>
  <c r="I351" i="1"/>
  <c r="L28" i="1"/>
  <c r="I828" i="1"/>
  <c r="L828" i="1" s="1"/>
  <c r="J653" i="1"/>
  <c r="L653" i="1" s="1"/>
  <c r="K327" i="1"/>
  <c r="H47" i="1"/>
  <c r="K450" i="1"/>
  <c r="L803" i="1"/>
  <c r="L592" i="1"/>
  <c r="L23" i="1"/>
  <c r="I161" i="1"/>
  <c r="J464" i="1"/>
  <c r="I701" i="1"/>
  <c r="J43" i="1"/>
  <c r="J426" i="1"/>
  <c r="L426" i="1" s="1"/>
  <c r="J129" i="1"/>
  <c r="L129" i="1" s="1"/>
  <c r="I619" i="1"/>
  <c r="L619" i="1" s="1"/>
  <c r="K329" i="1"/>
  <c r="L637" i="1"/>
  <c r="L229" i="1"/>
  <c r="I282" i="1"/>
  <c r="J378" i="1"/>
  <c r="J493" i="1"/>
  <c r="L493" i="1" s="1"/>
  <c r="L338" i="1"/>
  <c r="I443" i="1"/>
  <c r="J127" i="1"/>
  <c r="L127" i="1" s="1"/>
  <c r="I94" i="1"/>
  <c r="L94" i="1" s="1"/>
  <c r="L104" i="1"/>
  <c r="K413" i="1"/>
  <c r="L562" i="1"/>
  <c r="H688" i="1"/>
  <c r="J825" i="1"/>
  <c r="L178" i="1"/>
  <c r="L394" i="1"/>
  <c r="L743" i="1"/>
  <c r="L506" i="1"/>
  <c r="J588" i="1"/>
  <c r="L356" i="1"/>
  <c r="L664" i="1"/>
  <c r="L248" i="1"/>
  <c r="L73" i="1"/>
  <c r="K687" i="1"/>
  <c r="I519" i="1"/>
  <c r="L519" i="1" s="1"/>
  <c r="H519" i="1"/>
  <c r="J212" i="1"/>
  <c r="K519" i="1"/>
  <c r="H789" i="1"/>
  <c r="I789" i="1"/>
  <c r="L789" i="1" s="1"/>
  <c r="I530" i="1"/>
  <c r="L530" i="1" s="1"/>
  <c r="H530" i="1"/>
  <c r="M119" i="3"/>
  <c r="K27" i="1"/>
  <c r="L53" i="1"/>
  <c r="K67" i="1"/>
  <c r="J466" i="1"/>
  <c r="L466" i="1" s="1"/>
  <c r="J263" i="1"/>
  <c r="L263" i="1" s="1"/>
  <c r="J120" i="1"/>
  <c r="L120" i="1" s="1"/>
  <c r="K694" i="1"/>
  <c r="I567" i="1"/>
  <c r="L567" i="1" s="1"/>
  <c r="H567" i="1"/>
  <c r="J519" i="1"/>
  <c r="J807" i="1"/>
  <c r="J789" i="1"/>
  <c r="I441" i="1"/>
  <c r="L441" i="1" s="1"/>
  <c r="H138" i="1"/>
  <c r="I138" i="1"/>
  <c r="J441" i="1"/>
  <c r="I680" i="1"/>
  <c r="L680" i="1" s="1"/>
  <c r="L35" i="1"/>
  <c r="L588" i="1"/>
  <c r="L688" i="1"/>
  <c r="K558" i="1"/>
  <c r="K530" i="1"/>
  <c r="H807" i="1"/>
  <c r="I807" i="1"/>
  <c r="L807" i="1" s="1"/>
  <c r="H438" i="1"/>
  <c r="I438" i="1"/>
  <c r="L438" i="1" s="1"/>
  <c r="I206" i="1"/>
  <c r="L206" i="1" s="1"/>
  <c r="H206" i="1"/>
  <c r="K807" i="1"/>
  <c r="J448" i="1"/>
  <c r="J18" i="3"/>
  <c r="L37" i="1"/>
  <c r="J206" i="1"/>
  <c r="K204" i="1"/>
  <c r="J567" i="1"/>
  <c r="H586" i="1"/>
  <c r="I586" i="1"/>
  <c r="L586" i="1" s="1"/>
  <c r="I204" i="1"/>
  <c r="L204" i="1" s="1"/>
  <c r="H204" i="1"/>
  <c r="K789" i="1"/>
  <c r="H453" i="1"/>
  <c r="I453" i="1"/>
  <c r="J314" i="1"/>
  <c r="L314" i="1" s="1"/>
  <c r="L56" i="1"/>
  <c r="J211" i="1"/>
  <c r="L303" i="1"/>
  <c r="J137" i="1"/>
  <c r="H600" i="1"/>
  <c r="I600" i="1"/>
  <c r="L600" i="1" s="1"/>
  <c r="K448" i="1"/>
  <c r="K438" i="1"/>
  <c r="K212" i="1"/>
  <c r="J738" i="1"/>
  <c r="J586" i="1"/>
  <c r="H428" i="1"/>
  <c r="I428" i="1"/>
  <c r="L428" i="1" s="1"/>
  <c r="I207" i="1"/>
  <c r="L207" i="1" s="1"/>
  <c r="H207" i="1"/>
  <c r="L122" i="1"/>
  <c r="L553" i="1"/>
  <c r="J323" i="1"/>
  <c r="L323" i="1" s="1"/>
  <c r="H441" i="1"/>
  <c r="J558" i="1"/>
  <c r="H212" i="1"/>
  <c r="I212" i="1"/>
  <c r="L212" i="1" s="1"/>
  <c r="I738" i="1"/>
  <c r="L738" i="1" s="1"/>
  <c r="H738" i="1"/>
  <c r="J514" i="1"/>
  <c r="K514" i="1"/>
  <c r="K738" i="1"/>
  <c r="J438" i="1"/>
  <c r="L290" i="1"/>
  <c r="L41" i="1"/>
  <c r="L139" i="1"/>
  <c r="K404" i="1"/>
  <c r="K567" i="1"/>
  <c r="J530" i="1"/>
  <c r="J204" i="1"/>
  <c r="I558" i="1"/>
  <c r="L558" i="1" s="1"/>
  <c r="H558" i="1"/>
  <c r="K600" i="1"/>
  <c r="K586" i="1"/>
  <c r="I656" i="1"/>
  <c r="L656" i="1" s="1"/>
  <c r="I618" i="1"/>
  <c r="L618" i="1" s="1"/>
  <c r="H618" i="1"/>
  <c r="M170" i="3"/>
  <c r="L310" i="1"/>
  <c r="L50" i="1"/>
  <c r="J694" i="1"/>
  <c r="K206" i="1"/>
  <c r="I514" i="1"/>
  <c r="L514" i="1" s="1"/>
  <c r="H514" i="1"/>
  <c r="J600" i="1"/>
  <c r="H448" i="1"/>
  <c r="I448" i="1"/>
  <c r="L448" i="1" s="1"/>
  <c r="H694" i="1"/>
  <c r="I694" i="1"/>
  <c r="L694" i="1" s="1"/>
  <c r="L324" i="1"/>
  <c r="L102" i="1"/>
  <c r="L234" i="1"/>
  <c r="L128" i="1"/>
  <c r="L387" i="1"/>
  <c r="L373" i="1"/>
  <c r="L187" i="1"/>
  <c r="L701" i="1"/>
  <c r="E3" i="1"/>
  <c r="L5" i="1"/>
  <c r="L198" i="1"/>
  <c r="L266" i="1"/>
  <c r="L4" i="1"/>
  <c r="L12" i="1"/>
  <c r="L176" i="1"/>
  <c r="L242" i="1"/>
  <c r="L196" i="1"/>
  <c r="L211" i="1"/>
  <c r="L347" i="1"/>
  <c r="J696" i="1"/>
  <c r="L185" i="1"/>
  <c r="L141" i="1"/>
  <c r="L10" i="1"/>
  <c r="L429" i="1"/>
  <c r="L407" i="1"/>
  <c r="L24" i="1"/>
  <c r="L149" i="1"/>
  <c r="L771" i="1"/>
  <c r="L282" i="1"/>
  <c r="L251" i="1"/>
  <c r="L48" i="1"/>
  <c r="J501" i="1"/>
  <c r="J38" i="1"/>
  <c r="L38" i="1" s="1"/>
  <c r="K520" i="1"/>
  <c r="K765" i="1"/>
  <c r="K24" i="1"/>
  <c r="H273" i="1"/>
  <c r="K592" i="1"/>
  <c r="K203" i="1"/>
  <c r="K73" i="1"/>
  <c r="J687" i="1"/>
  <c r="H86" i="1"/>
  <c r="J461" i="1"/>
  <c r="L461" i="1" s="1"/>
  <c r="J607" i="1"/>
  <c r="L607" i="1" s="1"/>
  <c r="K810" i="1"/>
  <c r="J280" i="1"/>
  <c r="L280" i="1" s="1"/>
  <c r="J113" i="1"/>
  <c r="L113" i="1" s="1"/>
  <c r="J406" i="1"/>
  <c r="L406" i="1" s="1"/>
  <c r="L486" i="1"/>
  <c r="L459" i="1"/>
  <c r="L125" i="1"/>
  <c r="L27" i="1"/>
  <c r="L375" i="1"/>
  <c r="L381" i="1"/>
  <c r="L268" i="1"/>
  <c r="L182" i="1"/>
  <c r="L463" i="1"/>
  <c r="L621" i="1"/>
  <c r="L3" i="1"/>
  <c r="L162" i="1"/>
  <c r="J352" i="1"/>
  <c r="K282" i="1"/>
  <c r="H356" i="1"/>
  <c r="H133" i="1"/>
  <c r="H429" i="1"/>
  <c r="J233" i="1"/>
  <c r="L233" i="1" s="1"/>
  <c r="K75" i="1"/>
  <c r="K65" i="1"/>
  <c r="K335" i="1"/>
  <c r="K353" i="1"/>
  <c r="K167" i="1"/>
  <c r="H359" i="1"/>
  <c r="K280" i="1"/>
  <c r="J337" i="1"/>
  <c r="L337" i="1" s="1"/>
  <c r="L385" i="1"/>
  <c r="L60" i="1"/>
  <c r="K38" i="1"/>
  <c r="K21" i="1"/>
  <c r="H268" i="1"/>
  <c r="H113" i="1"/>
  <c r="J30" i="1"/>
  <c r="L30" i="1" s="1"/>
  <c r="K373" i="1"/>
  <c r="H38" i="1"/>
  <c r="H63" i="1"/>
  <c r="K347" i="1"/>
  <c r="K473" i="1"/>
  <c r="H385" i="1"/>
  <c r="H10" i="1"/>
  <c r="K155" i="1"/>
  <c r="J135" i="1"/>
  <c r="J245" i="1"/>
  <c r="K498" i="1"/>
  <c r="H661" i="1"/>
  <c r="H9" i="1"/>
  <c r="J749" i="1"/>
  <c r="L749" i="1" s="1"/>
  <c r="K46" i="1"/>
  <c r="H473" i="1"/>
  <c r="H463" i="1"/>
  <c r="J201" i="1"/>
  <c r="L201" i="1" s="1"/>
  <c r="J413" i="1"/>
  <c r="L413" i="1" s="1"/>
  <c r="H357" i="1"/>
  <c r="H170" i="1"/>
  <c r="L378" i="1"/>
  <c r="L9" i="1"/>
  <c r="L39" i="1"/>
  <c r="L86" i="1"/>
  <c r="L61" i="1"/>
  <c r="L8" i="1"/>
  <c r="H93" i="1"/>
  <c r="L735" i="1"/>
  <c r="H696" i="1"/>
  <c r="K409" i="1"/>
  <c r="L239" i="1"/>
  <c r="L615" i="1"/>
  <c r="J401" i="1"/>
  <c r="L401" i="1" s="1"/>
  <c r="J661" i="1"/>
  <c r="L661" i="1" s="1"/>
  <c r="I532" i="1"/>
  <c r="H532" i="1"/>
  <c r="I14" i="1"/>
  <c r="H14" i="1"/>
  <c r="K64" i="1"/>
  <c r="K802" i="1"/>
  <c r="J808" i="1"/>
  <c r="H308" i="1"/>
  <c r="I308" i="1"/>
  <c r="H436" i="1"/>
  <c r="I436" i="1"/>
  <c r="J712" i="1"/>
  <c r="L712" i="1" s="1"/>
  <c r="J741" i="1"/>
  <c r="H580" i="1"/>
  <c r="I580" i="1"/>
  <c r="L580" i="1" s="1"/>
  <c r="J107" i="1"/>
  <c r="L107" i="1" s="1"/>
  <c r="H403" i="1"/>
  <c r="I403" i="1"/>
  <c r="I717" i="1"/>
  <c r="L717" i="1" s="1"/>
  <c r="H717" i="1"/>
  <c r="K672" i="1"/>
  <c r="H214" i="1"/>
  <c r="I214" i="1"/>
  <c r="L214" i="1" s="1"/>
  <c r="K343" i="1"/>
  <c r="K269" i="1"/>
  <c r="K236" i="1"/>
  <c r="K399" i="1"/>
  <c r="I812" i="1"/>
  <c r="H812" i="1"/>
  <c r="H602" i="1"/>
  <c r="I602" i="1"/>
  <c r="L602" i="1" s="1"/>
  <c r="K40" i="1"/>
  <c r="H828" i="1"/>
  <c r="H821" i="1"/>
  <c r="H371" i="1"/>
  <c r="H28" i="1"/>
  <c r="H29" i="1"/>
  <c r="H420" i="1"/>
  <c r="H495" i="1"/>
  <c r="H543" i="1"/>
  <c r="I543" i="1"/>
  <c r="L543" i="1" s="1"/>
  <c r="J676" i="1"/>
  <c r="K747" i="1"/>
  <c r="J171" i="1"/>
  <c r="L171" i="1" s="1"/>
  <c r="H583" i="1"/>
  <c r="I583" i="1"/>
  <c r="H410" i="1"/>
  <c r="I410" i="1"/>
  <c r="L410" i="1" s="1"/>
  <c r="H203" i="1"/>
  <c r="I203" i="1"/>
  <c r="L203" i="1" s="1"/>
  <c r="J540" i="1"/>
  <c r="K383" i="1"/>
  <c r="K617" i="1"/>
  <c r="K528" i="1"/>
  <c r="I88" i="1"/>
  <c r="H88" i="1"/>
  <c r="J537" i="1"/>
  <c r="L537" i="1" s="1"/>
  <c r="I456" i="1"/>
  <c r="H456" i="1"/>
  <c r="J70" i="1"/>
  <c r="L70" i="1" s="1"/>
  <c r="I779" i="1"/>
  <c r="H779" i="1"/>
  <c r="H689" i="1"/>
  <c r="I689" i="1"/>
  <c r="L689" i="1" s="1"/>
  <c r="J138" i="1"/>
  <c r="L138" i="1" s="1"/>
  <c r="H634" i="1"/>
  <c r="I634" i="1"/>
  <c r="L634" i="1" s="1"/>
  <c r="J685" i="1"/>
  <c r="H528" i="1"/>
  <c r="I528" i="1"/>
  <c r="L528" i="1" s="1"/>
  <c r="K310" i="1"/>
  <c r="K593" i="1"/>
  <c r="K833" i="1"/>
  <c r="K713" i="1"/>
  <c r="J773" i="1"/>
  <c r="H175" i="1"/>
  <c r="I175" i="1"/>
  <c r="L175" i="1" s="1"/>
  <c r="H147" i="1"/>
  <c r="I147" i="1"/>
  <c r="J552" i="1"/>
  <c r="H101" i="1"/>
  <c r="I101" i="1"/>
  <c r="H794" i="1"/>
  <c r="H703" i="1"/>
  <c r="H393" i="1"/>
  <c r="H534" i="1"/>
  <c r="H409" i="1"/>
  <c r="H76" i="1"/>
  <c r="H306" i="1"/>
  <c r="H19" i="1"/>
  <c r="H493" i="1"/>
  <c r="H188" i="1"/>
  <c r="H108" i="1"/>
  <c r="H74" i="1"/>
  <c r="H340" i="1"/>
  <c r="H553" i="1"/>
  <c r="H619" i="1"/>
  <c r="K356" i="1"/>
  <c r="K127" i="1"/>
  <c r="K729" i="1"/>
  <c r="J419" i="1"/>
  <c r="L419" i="1" s="1"/>
  <c r="J515" i="1"/>
  <c r="L515" i="1" s="1"/>
  <c r="K83" i="1"/>
  <c r="H818" i="1"/>
  <c r="H748" i="1"/>
  <c r="H338" i="1"/>
  <c r="H466" i="1"/>
  <c r="H827" i="1"/>
  <c r="H678" i="1"/>
  <c r="H312" i="1"/>
  <c r="H176" i="1"/>
  <c r="H211" i="1"/>
  <c r="H656" i="1"/>
  <c r="H736" i="1"/>
  <c r="H159" i="1"/>
  <c r="H677" i="1"/>
  <c r="H372" i="1"/>
  <c r="I372" i="1"/>
  <c r="L372" i="1" s="1"/>
  <c r="H43" i="1"/>
  <c r="I43" i="1"/>
  <c r="L43" i="1" s="1"/>
  <c r="I384" i="1"/>
  <c r="L384" i="1" s="1"/>
  <c r="H384" i="1"/>
  <c r="H791" i="1"/>
  <c r="H103" i="1"/>
  <c r="H539" i="1"/>
  <c r="H643" i="1"/>
  <c r="H276" i="1"/>
  <c r="H633" i="1"/>
  <c r="H662" i="1"/>
  <c r="H151" i="1"/>
  <c r="H110" i="1"/>
  <c r="H69" i="1"/>
  <c r="H261" i="1"/>
  <c r="H53" i="1"/>
  <c r="H339" i="1"/>
  <c r="H24" i="1"/>
  <c r="H198" i="1"/>
  <c r="H434" i="1"/>
  <c r="H597" i="1"/>
  <c r="H52" i="1"/>
  <c r="J309" i="1"/>
  <c r="I581" i="1"/>
  <c r="L581" i="1" s="1"/>
  <c r="H581" i="1"/>
  <c r="K213" i="1"/>
  <c r="K279" i="1"/>
  <c r="I763" i="1"/>
  <c r="L763" i="1" s="1"/>
  <c r="H763" i="1"/>
  <c r="J36" i="1"/>
  <c r="J581" i="1"/>
  <c r="K708" i="1"/>
  <c r="J763" i="1"/>
  <c r="J260" i="1"/>
  <c r="J706" i="1"/>
  <c r="H708" i="1"/>
  <c r="I708" i="1"/>
  <c r="L708" i="1" s="1"/>
  <c r="K551" i="1"/>
  <c r="M6" i="3"/>
  <c r="K18" i="3"/>
  <c r="M18" i="3" s="1"/>
  <c r="M74" i="3"/>
  <c r="K87" i="3"/>
  <c r="M87" i="3" s="1"/>
  <c r="DT317" i="1"/>
  <c r="CL236" i="2"/>
  <c r="M95" i="3"/>
  <c r="K105" i="3"/>
  <c r="M105" i="3" s="1"/>
  <c r="H90" i="1"/>
  <c r="I90" i="1"/>
  <c r="J423" i="1"/>
  <c r="H573" i="1"/>
  <c r="H5" i="1"/>
  <c r="H304" i="1"/>
  <c r="I93" i="1"/>
  <c r="L93" i="1" s="1"/>
  <c r="I473" i="1"/>
  <c r="H598" i="1"/>
  <c r="I598" i="1"/>
  <c r="I342" i="1"/>
  <c r="L342" i="1" s="1"/>
  <c r="H342" i="1"/>
  <c r="H753" i="1"/>
  <c r="I753" i="1"/>
  <c r="L753" i="1" s="1"/>
  <c r="H746" i="1"/>
  <c r="I746" i="1"/>
  <c r="K688" i="1"/>
  <c r="I135" i="1"/>
  <c r="H135" i="1"/>
  <c r="K703" i="1"/>
  <c r="I238" i="1"/>
  <c r="L238" i="1" s="1"/>
  <c r="H238" i="1"/>
  <c r="J479" i="1"/>
  <c r="J101" i="1"/>
  <c r="I454" i="1"/>
  <c r="H454" i="1"/>
  <c r="I611" i="1"/>
  <c r="L611" i="1" s="1"/>
  <c r="H611" i="1"/>
  <c r="J524" i="1"/>
  <c r="I542" i="1"/>
  <c r="L542" i="1" s="1"/>
  <c r="H542" i="1"/>
  <c r="K392" i="1"/>
  <c r="K643" i="1"/>
  <c r="K300" i="1"/>
  <c r="K77" i="1"/>
  <c r="J267" i="1"/>
  <c r="I525" i="1"/>
  <c r="L525" i="1" s="1"/>
  <c r="H525" i="1"/>
  <c r="H185" i="1"/>
  <c r="H160" i="1"/>
  <c r="H107" i="1"/>
  <c r="H150" i="1"/>
  <c r="H280" i="1"/>
  <c r="H374" i="1"/>
  <c r="H129" i="1"/>
  <c r="H442" i="1"/>
  <c r="H767" i="1"/>
  <c r="H482" i="1"/>
  <c r="J343" i="1"/>
  <c r="J396" i="1"/>
  <c r="L396" i="1" s="1"/>
  <c r="J760" i="1"/>
  <c r="J817" i="1"/>
  <c r="L817" i="1" s="1"/>
  <c r="H281" i="1"/>
  <c r="I281" i="1"/>
  <c r="L281" i="1" s="1"/>
  <c r="J518" i="1"/>
  <c r="L518" i="1" s="1"/>
  <c r="K14" i="1"/>
  <c r="K474" i="1"/>
  <c r="K240" i="1"/>
  <c r="K627" i="1"/>
  <c r="J822" i="1"/>
  <c r="J379" i="1"/>
  <c r="K543" i="1"/>
  <c r="K579" i="1"/>
  <c r="J626" i="1"/>
  <c r="J259" i="1"/>
  <c r="I361" i="1"/>
  <c r="H361" i="1"/>
  <c r="K452" i="1"/>
  <c r="J779" i="1"/>
  <c r="J434" i="1"/>
  <c r="L434" i="1" s="1"/>
  <c r="H307" i="1"/>
  <c r="I307" i="1"/>
  <c r="L307" i="1" s="1"/>
  <c r="H762" i="1"/>
  <c r="I762" i="1"/>
  <c r="L762" i="1" s="1"/>
  <c r="I674" i="1"/>
  <c r="H674" i="1"/>
  <c r="I421" i="1"/>
  <c r="H421" i="1"/>
  <c r="J504" i="1"/>
  <c r="J796" i="1"/>
  <c r="L796" i="1" s="1"/>
  <c r="J216" i="1"/>
  <c r="J642" i="1"/>
  <c r="J458" i="1"/>
  <c r="K758" i="1"/>
  <c r="K493" i="1"/>
  <c r="K365" i="1"/>
  <c r="J624" i="1"/>
  <c r="L624" i="1" s="1"/>
  <c r="J823" i="1"/>
  <c r="K430" i="1"/>
  <c r="H335" i="1"/>
  <c r="I335" i="1"/>
  <c r="L335" i="1" s="1"/>
  <c r="J681" i="1"/>
  <c r="J147" i="1"/>
  <c r="J158" i="1"/>
  <c r="J46" i="1"/>
  <c r="J64" i="1"/>
  <c r="J304" i="1"/>
  <c r="J456" i="1"/>
  <c r="I747" i="1"/>
  <c r="L747" i="1" s="1"/>
  <c r="H747" i="1"/>
  <c r="I609" i="1"/>
  <c r="L609" i="1" s="1"/>
  <c r="H609" i="1"/>
  <c r="K307" i="1"/>
  <c r="K822" i="1"/>
  <c r="H474" i="1"/>
  <c r="I474" i="1"/>
  <c r="L474" i="1" s="1"/>
  <c r="J350" i="1"/>
  <c r="L350" i="1" s="1"/>
  <c r="I54" i="1"/>
  <c r="H54" i="1"/>
  <c r="K98" i="1"/>
  <c r="K682" i="1"/>
  <c r="K764" i="1"/>
  <c r="J151" i="1"/>
  <c r="L151" i="1" s="1"/>
  <c r="J662" i="1"/>
  <c r="L662" i="1" s="1"/>
  <c r="H40" i="1"/>
  <c r="I40" i="1"/>
  <c r="L40" i="1" s="1"/>
  <c r="H616" i="1"/>
  <c r="I616" i="1"/>
  <c r="J215" i="1"/>
  <c r="L215" i="1" s="1"/>
  <c r="K826" i="1"/>
  <c r="H218" i="1"/>
  <c r="I218" i="1"/>
  <c r="J792" i="1"/>
  <c r="I111" i="1"/>
  <c r="H111" i="1"/>
  <c r="J783" i="1"/>
  <c r="I646" i="1"/>
  <c r="L646" i="1" s="1"/>
  <c r="H646" i="1"/>
  <c r="J748" i="1"/>
  <c r="L748" i="1" s="1"/>
  <c r="I799" i="1"/>
  <c r="H799" i="1"/>
  <c r="J145" i="1"/>
  <c r="K215" i="1"/>
  <c r="K538" i="1"/>
  <c r="J189" i="1"/>
  <c r="J692" i="1"/>
  <c r="J725" i="1"/>
  <c r="I224" i="1"/>
  <c r="L224" i="1" s="1"/>
  <c r="H224" i="1"/>
  <c r="I492" i="1"/>
  <c r="H492" i="1"/>
  <c r="J711" i="1"/>
  <c r="L711" i="1" s="1"/>
  <c r="H183" i="1"/>
  <c r="I183" i="1"/>
  <c r="J365" i="1"/>
  <c r="J593" i="1"/>
  <c r="L593" i="1" s="1"/>
  <c r="J832" i="1"/>
  <c r="H189" i="1"/>
  <c r="I189" i="1"/>
  <c r="J791" i="1"/>
  <c r="L791" i="1" s="1"/>
  <c r="J296" i="1"/>
  <c r="J276" i="1"/>
  <c r="L276" i="1" s="1"/>
  <c r="H235" i="1"/>
  <c r="I235" i="1"/>
  <c r="L235" i="1" s="1"/>
  <c r="J183" i="1"/>
  <c r="J445" i="1"/>
  <c r="H166" i="1"/>
  <c r="I166" i="1"/>
  <c r="L166" i="1" s="1"/>
  <c r="H830" i="1"/>
  <c r="I830" i="1"/>
  <c r="L830" i="1" s="1"/>
  <c r="J192" i="1"/>
  <c r="I345" i="1"/>
  <c r="H345" i="1"/>
  <c r="J560" i="1"/>
  <c r="I87" i="1"/>
  <c r="L87" i="1" s="1"/>
  <c r="H87" i="1"/>
  <c r="I249" i="1"/>
  <c r="H249" i="1"/>
  <c r="J377" i="1"/>
  <c r="L377" i="1" s="1"/>
  <c r="H533" i="1"/>
  <c r="I533" i="1"/>
  <c r="H833" i="1"/>
  <c r="I833" i="1"/>
  <c r="L833" i="1" s="1"/>
  <c r="J344" i="1"/>
  <c r="K757" i="1"/>
  <c r="K189" i="1"/>
  <c r="K107" i="1"/>
  <c r="K325" i="1"/>
  <c r="K590" i="1"/>
  <c r="K725" i="1"/>
  <c r="K796" i="1"/>
  <c r="K479" i="1"/>
  <c r="K624" i="1"/>
  <c r="K518" i="1"/>
  <c r="K281" i="1"/>
  <c r="K408" i="1"/>
  <c r="K539" i="1"/>
  <c r="K425" i="1"/>
  <c r="K166" i="1"/>
  <c r="K136" i="1"/>
  <c r="K103" i="1"/>
  <c r="K410" i="1"/>
  <c r="J680" i="1"/>
  <c r="H130" i="1"/>
  <c r="I130" i="1"/>
  <c r="L130" i="1" s="1"/>
  <c r="H770" i="1"/>
  <c r="I770" i="1"/>
  <c r="L770" i="1" s="1"/>
  <c r="I245" i="1"/>
  <c r="L245" i="1" s="1"/>
  <c r="H245" i="1"/>
  <c r="H243" i="1"/>
  <c r="I243" i="1"/>
  <c r="L243" i="1" s="1"/>
  <c r="H362" i="1"/>
  <c r="I362" i="1"/>
  <c r="L362" i="1" s="1"/>
  <c r="I319" i="1"/>
  <c r="L319" i="1" s="1"/>
  <c r="H319" i="1"/>
  <c r="H202" i="1"/>
  <c r="I202" i="1"/>
  <c r="L202" i="1" s="1"/>
  <c r="H743" i="1"/>
  <c r="H377" i="1"/>
  <c r="H323" i="1"/>
  <c r="H337" i="1"/>
  <c r="H284" i="1"/>
  <c r="H49" i="1"/>
  <c r="H178" i="1"/>
  <c r="H171" i="1"/>
  <c r="H447" i="1"/>
  <c r="H61" i="1"/>
  <c r="H12" i="1"/>
  <c r="H140" i="1"/>
  <c r="H269" i="1"/>
  <c r="H413" i="1"/>
  <c r="H127" i="1"/>
  <c r="H625" i="1"/>
  <c r="H536" i="1"/>
  <c r="H247" i="1"/>
  <c r="H686" i="1"/>
  <c r="H607" i="1"/>
  <c r="H350" i="1"/>
  <c r="J498" i="1"/>
  <c r="K820" i="1"/>
  <c r="J595" i="1"/>
  <c r="I253" i="1"/>
  <c r="H253" i="1"/>
  <c r="J675" i="1"/>
  <c r="H668" i="1"/>
  <c r="I668" i="1"/>
  <c r="I478" i="1"/>
  <c r="L478" i="1" s="1"/>
  <c r="H478" i="1"/>
  <c r="K614" i="1"/>
  <c r="H778" i="1"/>
  <c r="I778" i="1"/>
  <c r="L778" i="1" s="1"/>
  <c r="I822" i="1"/>
  <c r="L822" i="1" s="1"/>
  <c r="H822" i="1"/>
  <c r="J205" i="1"/>
  <c r="H548" i="1"/>
  <c r="I548" i="1"/>
  <c r="J382" i="1"/>
  <c r="L382" i="1" s="1"/>
  <c r="H500" i="1"/>
  <c r="I500" i="1"/>
  <c r="H445" i="1"/>
  <c r="I445" i="1"/>
  <c r="J668" i="1"/>
  <c r="J647" i="1"/>
  <c r="J757" i="1"/>
  <c r="H675" i="1"/>
  <c r="I675" i="1"/>
  <c r="J383" i="1"/>
  <c r="H315" i="1"/>
  <c r="I315" i="1"/>
  <c r="J800" i="1"/>
  <c r="H520" i="1"/>
  <c r="I520" i="1"/>
  <c r="L520" i="1" s="1"/>
  <c r="H164" i="1"/>
  <c r="I164" i="1"/>
  <c r="L164" i="1" s="1"/>
  <c r="I612" i="1"/>
  <c r="H612" i="1"/>
  <c r="J425" i="1"/>
  <c r="I829" i="1"/>
  <c r="L829" i="1" s="1"/>
  <c r="H829" i="1"/>
  <c r="I232" i="1"/>
  <c r="L232" i="1" s="1"/>
  <c r="H232" i="1"/>
  <c r="K639" i="1"/>
  <c r="K526" i="1"/>
  <c r="K366" i="1"/>
  <c r="K108" i="1"/>
  <c r="K741" i="1"/>
  <c r="K315" i="1"/>
  <c r="K583" i="1"/>
  <c r="K95" i="1"/>
  <c r="K817" i="1"/>
  <c r="K284" i="1"/>
  <c r="K97" i="1"/>
  <c r="K829" i="1"/>
  <c r="K642" i="1"/>
  <c r="K169" i="1"/>
  <c r="J278" i="1"/>
  <c r="L278" i="1" s="1"/>
  <c r="H499" i="1"/>
  <c r="I499" i="1"/>
  <c r="L499" i="1" s="1"/>
  <c r="H390" i="1"/>
  <c r="I390" i="1"/>
  <c r="L390" i="1" s="1"/>
  <c r="H16" i="1"/>
  <c r="I16" i="1"/>
  <c r="I512" i="1"/>
  <c r="L512" i="1" s="1"/>
  <c r="H512" i="1"/>
  <c r="I223" i="1"/>
  <c r="L223" i="1" s="1"/>
  <c r="H223" i="1"/>
  <c r="J482" i="1"/>
  <c r="L482" i="1" s="1"/>
  <c r="J159" i="1"/>
  <c r="L159" i="1" s="1"/>
  <c r="I452" i="1"/>
  <c r="L452" i="1" s="1"/>
  <c r="H452" i="1"/>
  <c r="K7" i="1"/>
  <c r="K228" i="1"/>
  <c r="K731" i="1"/>
  <c r="K305" i="1"/>
  <c r="J123" i="1"/>
  <c r="L123" i="1" s="1"/>
  <c r="J654" i="1"/>
  <c r="L654" i="1" s="1"/>
  <c r="J571" i="1"/>
  <c r="L571" i="1" s="1"/>
  <c r="J92" i="1"/>
  <c r="J112" i="1"/>
  <c r="J88" i="1"/>
  <c r="J810" i="1"/>
  <c r="L810" i="1" s="1"/>
  <c r="J598" i="1"/>
  <c r="H177" i="1"/>
  <c r="I177" i="1"/>
  <c r="L177" i="1" s="1"/>
  <c r="H272" i="1"/>
  <c r="I272" i="1"/>
  <c r="L272" i="1" s="1"/>
  <c r="J812" i="1"/>
  <c r="J52" i="1"/>
  <c r="L52" i="1" s="1"/>
  <c r="H411" i="1"/>
  <c r="I411" i="1"/>
  <c r="H226" i="1"/>
  <c r="I226" i="1"/>
  <c r="L226" i="1" s="1"/>
  <c r="K234" i="1"/>
  <c r="K32" i="1"/>
  <c r="I397" i="1"/>
  <c r="H397" i="1"/>
  <c r="K598" i="1"/>
  <c r="I450" i="1"/>
  <c r="H450" i="1"/>
  <c r="K535" i="1"/>
  <c r="H205" i="1"/>
  <c r="I205" i="1"/>
  <c r="I692" i="1"/>
  <c r="L692" i="1" s="1"/>
  <c r="H692" i="1"/>
  <c r="I741" i="1"/>
  <c r="L741" i="1" s="1"/>
  <c r="H741" i="1"/>
  <c r="J105" i="1"/>
  <c r="J397" i="1"/>
  <c r="H635" i="1"/>
  <c r="I635" i="1"/>
  <c r="L635" i="1" s="1"/>
  <c r="H267" i="1"/>
  <c r="I267" i="1"/>
  <c r="K272" i="1"/>
  <c r="J565" i="1"/>
  <c r="J114" i="1"/>
  <c r="I671" i="1"/>
  <c r="L671" i="1" s="1"/>
  <c r="H671" i="1"/>
  <c r="H756" i="1"/>
  <c r="I756" i="1"/>
  <c r="J220" i="1"/>
  <c r="L220" i="1" s="1"/>
  <c r="H366" i="1"/>
  <c r="I366" i="1"/>
  <c r="J502" i="1"/>
  <c r="L502" i="1" s="1"/>
  <c r="H222" i="1"/>
  <c r="I222" i="1"/>
  <c r="L222" i="1" s="1"/>
  <c r="I751" i="1"/>
  <c r="H751" i="1"/>
  <c r="J761" i="1"/>
  <c r="H462" i="1"/>
  <c r="I462" i="1"/>
  <c r="I293" i="1"/>
  <c r="H293" i="1"/>
  <c r="H136" i="1"/>
  <c r="I136" i="1"/>
  <c r="L136" i="1" s="1"/>
  <c r="I344" i="1"/>
  <c r="L344" i="1" s="1"/>
  <c r="H344" i="1"/>
  <c r="I725" i="1"/>
  <c r="L725" i="1" s="1"/>
  <c r="H725" i="1"/>
  <c r="J315" i="1"/>
  <c r="I300" i="1"/>
  <c r="L300" i="1" s="1"/>
  <c r="H300" i="1"/>
  <c r="J284" i="1"/>
  <c r="L284" i="1" s="1"/>
  <c r="J103" i="1"/>
  <c r="L103" i="1" s="1"/>
  <c r="K827" i="1"/>
  <c r="K165" i="1"/>
  <c r="K52" i="1"/>
  <c r="K154" i="1"/>
  <c r="K739" i="1"/>
  <c r="K809" i="1"/>
  <c r="K755" i="1"/>
  <c r="K724" i="1"/>
  <c r="K663" i="1"/>
  <c r="K458" i="1"/>
  <c r="K54" i="1"/>
  <c r="K794" i="1"/>
  <c r="K766" i="1"/>
  <c r="K388" i="1"/>
  <c r="J476" i="1"/>
  <c r="I365" i="1"/>
  <c r="L365" i="1" s="1"/>
  <c r="H365" i="1"/>
  <c r="J752" i="1"/>
  <c r="H64" i="1"/>
  <c r="I64" i="1"/>
  <c r="L64" i="1" s="1"/>
  <c r="H681" i="1"/>
  <c r="I681" i="1"/>
  <c r="I731" i="1"/>
  <c r="L731" i="1" s="1"/>
  <c r="H731" i="1"/>
  <c r="K715" i="1"/>
  <c r="J799" i="1"/>
  <c r="H388" i="1"/>
  <c r="H711" i="1"/>
  <c r="H820" i="1"/>
  <c r="H771" i="1"/>
  <c r="H392" i="1"/>
  <c r="H364" i="1"/>
  <c r="H134" i="1"/>
  <c r="H80" i="1"/>
  <c r="H278" i="1"/>
  <c r="H217" i="1"/>
  <c r="H41" i="1"/>
  <c r="H104" i="1"/>
  <c r="H487" i="1"/>
  <c r="H502" i="1"/>
  <c r="H8" i="1"/>
  <c r="J670" i="1"/>
  <c r="L670" i="1" s="1"/>
  <c r="I181" i="1"/>
  <c r="H181" i="1"/>
  <c r="I57" i="1"/>
  <c r="L57" i="1" s="1"/>
  <c r="H57" i="1"/>
  <c r="K59" i="1"/>
  <c r="I404" i="1"/>
  <c r="L404" i="1" s="1"/>
  <c r="H404" i="1"/>
  <c r="J106" i="1"/>
  <c r="I504" i="1"/>
  <c r="H504" i="1"/>
  <c r="H691" i="1"/>
  <c r="H469" i="1"/>
  <c r="H601" i="1"/>
  <c r="H570" i="1"/>
  <c r="H457" i="1"/>
  <c r="H705" i="1"/>
  <c r="H192" i="1"/>
  <c r="H236" i="1"/>
  <c r="H139" i="1"/>
  <c r="H3" i="1"/>
  <c r="H640" i="1"/>
  <c r="H33" i="1"/>
  <c r="H264" i="1"/>
  <c r="H162" i="1"/>
  <c r="H431" i="1"/>
  <c r="H720" i="1"/>
  <c r="H179" i="1"/>
  <c r="I179" i="1"/>
  <c r="L179" i="1" s="1"/>
  <c r="K219" i="1"/>
  <c r="H826" i="1"/>
  <c r="H641" i="1"/>
  <c r="H461" i="1"/>
  <c r="H412" i="1"/>
  <c r="H18" i="1"/>
  <c r="H522" i="1"/>
  <c r="H156" i="1"/>
  <c r="H59" i="1"/>
  <c r="H288" i="1"/>
  <c r="H531" i="1"/>
  <c r="J26" i="1"/>
  <c r="L26" i="1" s="1"/>
  <c r="J273" i="1"/>
  <c r="L273" i="1" s="1"/>
  <c r="H42" i="1"/>
  <c r="I42" i="1"/>
  <c r="L42" i="1" s="1"/>
  <c r="H78" i="1"/>
  <c r="I78" i="1"/>
  <c r="L78" i="1" s="1"/>
  <c r="I354" i="1"/>
  <c r="L354" i="1" s="1"/>
  <c r="H354" i="1"/>
  <c r="K444" i="1"/>
  <c r="I36" i="1"/>
  <c r="L36" i="1" s="1"/>
  <c r="H36" i="1"/>
  <c r="K702" i="1"/>
  <c r="K483" i="1"/>
  <c r="K489" i="1"/>
  <c r="K36" i="1"/>
  <c r="K286" i="1"/>
  <c r="H483" i="1"/>
  <c r="I483" i="1"/>
  <c r="L483" i="1" s="1"/>
  <c r="H444" i="1"/>
  <c r="I444" i="1"/>
  <c r="L444" i="1" s="1"/>
  <c r="J82" i="1"/>
  <c r="J444" i="1"/>
  <c r="I433" i="1"/>
  <c r="L433" i="1" s="1"/>
  <c r="H433" i="1"/>
  <c r="I82" i="1"/>
  <c r="L82" i="1" s="1"/>
  <c r="H82" i="1"/>
  <c r="I260" i="1"/>
  <c r="L260" i="1" s="1"/>
  <c r="H260" i="1"/>
  <c r="I551" i="1"/>
  <c r="L551" i="1" s="1"/>
  <c r="H551" i="1"/>
  <c r="I213" i="1"/>
  <c r="L213" i="1" s="1"/>
  <c r="H213" i="1"/>
  <c r="K354" i="1"/>
  <c r="J702" i="1"/>
  <c r="K763" i="1"/>
  <c r="K696" i="1"/>
  <c r="I696" i="1"/>
  <c r="L696" i="1" s="1"/>
  <c r="J252" i="1"/>
  <c r="L252" i="1" s="1"/>
  <c r="K490" i="1"/>
  <c r="M66" i="3"/>
  <c r="K70" i="3"/>
  <c r="M70" i="3" s="1"/>
  <c r="J36" i="3"/>
  <c r="M151" i="3"/>
  <c r="K160" i="3"/>
  <c r="M160" i="3" s="1"/>
  <c r="M36" i="3"/>
  <c r="M29" i="3"/>
  <c r="H128" i="1"/>
  <c r="J719" i="1"/>
  <c r="H486" i="1"/>
  <c r="I573" i="1"/>
  <c r="L573" i="1" s="1"/>
  <c r="J625" i="1"/>
  <c r="L625" i="1" s="1"/>
  <c r="J820" i="1"/>
  <c r="H311" i="1"/>
  <c r="I311" i="1"/>
  <c r="K304" i="1"/>
  <c r="K456" i="1"/>
  <c r="H824" i="1"/>
  <c r="I824" i="1"/>
  <c r="L824" i="1" s="1"/>
  <c r="J119" i="1"/>
  <c r="H184" i="1"/>
  <c r="I184" i="1"/>
  <c r="L184" i="1" s="1"/>
  <c r="J467" i="1"/>
  <c r="J533" i="1"/>
  <c r="I216" i="1"/>
  <c r="L216" i="1" s="1"/>
  <c r="H216" i="1"/>
  <c r="J271" i="1"/>
  <c r="H608" i="1"/>
  <c r="I608" i="1"/>
  <c r="L608" i="1" s="1"/>
  <c r="I527" i="1"/>
  <c r="L527" i="1" s="1"/>
  <c r="H527" i="1"/>
  <c r="H294" i="1"/>
  <c r="I294" i="1"/>
  <c r="I105" i="1"/>
  <c r="L105" i="1" s="1"/>
  <c r="H105" i="1"/>
  <c r="K510" i="1"/>
  <c r="K416" i="1"/>
  <c r="K350" i="1"/>
  <c r="K123" i="1"/>
  <c r="K536" i="1"/>
  <c r="J584" i="1"/>
  <c r="L584" i="1" s="1"/>
  <c r="I780" i="1"/>
  <c r="L780" i="1" s="1"/>
  <c r="H780" i="1"/>
  <c r="H470" i="1"/>
  <c r="H657" i="1"/>
  <c r="H215" i="1"/>
  <c r="H430" i="1"/>
  <c r="H316" i="1"/>
  <c r="H48" i="1"/>
  <c r="H825" i="1"/>
  <c r="K104" i="1"/>
  <c r="J450" i="1"/>
  <c r="J724" i="1"/>
  <c r="L724" i="1" s="1"/>
  <c r="I435" i="1"/>
  <c r="H435" i="1"/>
  <c r="I709" i="1"/>
  <c r="H709" i="1"/>
  <c r="J645" i="1"/>
  <c r="K253" i="1"/>
  <c r="K248" i="1"/>
  <c r="K597" i="1"/>
  <c r="K555" i="1"/>
  <c r="J759" i="1"/>
  <c r="L759" i="1" s="1"/>
  <c r="I370" i="1"/>
  <c r="L370" i="1" s="1"/>
  <c r="H370" i="1"/>
  <c r="J554" i="1"/>
  <c r="L554" i="1" s="1"/>
  <c r="H46" i="1"/>
  <c r="I46" i="1"/>
  <c r="J90" i="1"/>
  <c r="K700" i="1"/>
  <c r="J523" i="1"/>
  <c r="K93" i="1"/>
  <c r="I565" i="1"/>
  <c r="L565" i="1" s="1"/>
  <c r="H565" i="1"/>
  <c r="J118" i="1"/>
  <c r="H773" i="1"/>
  <c r="I773" i="1"/>
  <c r="J311" i="1"/>
  <c r="J308" i="1"/>
  <c r="H91" i="1"/>
  <c r="I91" i="1"/>
  <c r="J240" i="1"/>
  <c r="K138" i="1"/>
  <c r="K511" i="1"/>
  <c r="K369" i="1"/>
  <c r="H730" i="1"/>
  <c r="I730" i="1"/>
  <c r="L730" i="1" s="1"/>
  <c r="I707" i="1"/>
  <c r="L707" i="1" s="1"/>
  <c r="H707" i="1"/>
  <c r="J564" i="1"/>
  <c r="L564" i="1" s="1"/>
  <c r="J98" i="1"/>
  <c r="J764" i="1"/>
  <c r="H352" i="1"/>
  <c r="I352" i="1"/>
  <c r="J45" i="1"/>
  <c r="I614" i="1"/>
  <c r="L614" i="1" s="1"/>
  <c r="H614" i="1"/>
  <c r="K615" i="1"/>
  <c r="K752" i="1"/>
  <c r="J793" i="1"/>
  <c r="L793" i="1" s="1"/>
  <c r="J110" i="1"/>
  <c r="L110" i="1" s="1"/>
  <c r="J710" i="1"/>
  <c r="L710" i="1" s="1"/>
  <c r="H399" i="1"/>
  <c r="I399" i="1"/>
  <c r="K161" i="1"/>
  <c r="K336" i="1"/>
  <c r="K326" i="1"/>
  <c r="J516" i="1"/>
  <c r="J577" i="1"/>
  <c r="L577" i="1" s="1"/>
  <c r="K803" i="1"/>
  <c r="J14" i="1"/>
  <c r="I114" i="1"/>
  <c r="L114" i="1" s="1"/>
  <c r="H114" i="1"/>
  <c r="J746" i="1"/>
  <c r="J249" i="1"/>
  <c r="J412" i="1"/>
  <c r="J777" i="1"/>
  <c r="L777" i="1" s="1"/>
  <c r="H254" i="1"/>
  <c r="I254" i="1"/>
  <c r="H379" i="1"/>
  <c r="I379" i="1"/>
  <c r="K821" i="1"/>
  <c r="H626" i="1"/>
  <c r="I626" i="1"/>
  <c r="L626" i="1" s="1"/>
  <c r="J218" i="1"/>
  <c r="J723" i="1"/>
  <c r="J408" i="1"/>
  <c r="H647" i="1"/>
  <c r="I647" i="1"/>
  <c r="L647" i="1" s="1"/>
  <c r="J548" i="1"/>
  <c r="J494" i="1"/>
  <c r="H297" i="1"/>
  <c r="I297" i="1"/>
  <c r="J54" i="1"/>
  <c r="J794" i="1"/>
  <c r="L794" i="1" s="1"/>
  <c r="I666" i="1"/>
  <c r="L666" i="1" s="1"/>
  <c r="H666" i="1"/>
  <c r="J253" i="1"/>
  <c r="I808" i="1"/>
  <c r="H808" i="1"/>
  <c r="I645" i="1"/>
  <c r="H645" i="1"/>
  <c r="H755" i="1"/>
  <c r="I755" i="1"/>
  <c r="J297" i="1"/>
  <c r="I663" i="1"/>
  <c r="L663" i="1" s="1"/>
  <c r="H663" i="1"/>
  <c r="H425" i="1"/>
  <c r="I425" i="1"/>
  <c r="J509" i="1"/>
  <c r="L509" i="1" s="1"/>
  <c r="J421" i="1"/>
  <c r="J511" i="1"/>
  <c r="J443" i="1"/>
  <c r="L443" i="1" s="1"/>
  <c r="J732" i="1"/>
  <c r="L732" i="1" s="1"/>
  <c r="J462" i="1"/>
  <c r="J536" i="1"/>
  <c r="L536" i="1" s="1"/>
  <c r="K693" i="1"/>
  <c r="K148" i="1"/>
  <c r="K460" i="1"/>
  <c r="K705" i="1"/>
  <c r="K91" i="1"/>
  <c r="K645" i="1"/>
  <c r="K548" i="1"/>
  <c r="K345" i="1"/>
  <c r="K214" i="1"/>
  <c r="K422" i="1"/>
  <c r="K674" i="1"/>
  <c r="K249" i="1"/>
  <c r="K105" i="1"/>
  <c r="K293" i="1"/>
  <c r="K509" i="1"/>
  <c r="K830" i="1"/>
  <c r="K540" i="1"/>
  <c r="K603" i="1"/>
  <c r="H79" i="1"/>
  <c r="I79" i="1"/>
  <c r="I494" i="1"/>
  <c r="H494" i="1"/>
  <c r="K786" i="1"/>
  <c r="H98" i="1"/>
  <c r="I98" i="1"/>
  <c r="I719" i="1"/>
  <c r="H719" i="1"/>
  <c r="I112" i="1"/>
  <c r="L112" i="1" s="1"/>
  <c r="H112" i="1"/>
  <c r="H832" i="1"/>
  <c r="I832" i="1"/>
  <c r="L832" i="1" s="1"/>
  <c r="I802" i="1"/>
  <c r="L802" i="1" s="1"/>
  <c r="H802" i="1"/>
  <c r="H701" i="1"/>
  <c r="H210" i="1"/>
  <c r="H653" i="1"/>
  <c r="H796" i="1"/>
  <c r="H786" i="1"/>
  <c r="H187" i="1"/>
  <c r="H120" i="1"/>
  <c r="H569" i="1"/>
  <c r="H109" i="1"/>
  <c r="H73" i="1"/>
  <c r="H65" i="1"/>
  <c r="H96" i="1"/>
  <c r="H66" i="1"/>
  <c r="H208" i="1"/>
  <c r="H732" i="1"/>
  <c r="H85" i="1"/>
  <c r="H588" i="1"/>
  <c r="H680" i="1"/>
  <c r="H592" i="1"/>
  <c r="H579" i="1"/>
  <c r="H50" i="1"/>
  <c r="H713" i="1"/>
  <c r="H416" i="1"/>
  <c r="H146" i="1"/>
  <c r="J424" i="1"/>
  <c r="L424" i="1" s="1"/>
  <c r="I84" i="1"/>
  <c r="L84" i="1" s="1"/>
  <c r="H84" i="1"/>
  <c r="H227" i="1"/>
  <c r="I227" i="1"/>
  <c r="L227" i="1" s="1"/>
  <c r="J312" i="1"/>
  <c r="L312" i="1" s="1"/>
  <c r="J133" i="1"/>
  <c r="L133" i="1" s="1"/>
  <c r="K259" i="1"/>
  <c r="J538" i="1"/>
  <c r="L538" i="1" s="1"/>
  <c r="J361" i="1"/>
  <c r="J612" i="1"/>
  <c r="H496" i="1"/>
  <c r="I496" i="1"/>
  <c r="L496" i="1" s="1"/>
  <c r="I283" i="1"/>
  <c r="L283" i="1" s="1"/>
  <c r="H283" i="1"/>
  <c r="J447" i="1"/>
  <c r="L447" i="1" s="1"/>
  <c r="I823" i="1"/>
  <c r="L823" i="1" s="1"/>
  <c r="H823" i="1"/>
  <c r="H758" i="1"/>
  <c r="I758" i="1"/>
  <c r="I152" i="1"/>
  <c r="H152" i="1"/>
  <c r="J829" i="1"/>
  <c r="H814" i="1"/>
  <c r="I814" i="1"/>
  <c r="L814" i="1" s="1"/>
  <c r="J328" i="1"/>
  <c r="L328" i="1" s="1"/>
  <c r="I415" i="1"/>
  <c r="L415" i="1" s="1"/>
  <c r="H415" i="1"/>
  <c r="J97" i="1"/>
  <c r="L97" i="1" s="1"/>
  <c r="H831" i="1"/>
  <c r="I831" i="1"/>
  <c r="L831" i="1" s="1"/>
  <c r="J388" i="1"/>
  <c r="H649" i="1"/>
  <c r="I649" i="1"/>
  <c r="L649" i="1" s="1"/>
  <c r="J460" i="1"/>
  <c r="I605" i="1"/>
  <c r="L605" i="1" s="1"/>
  <c r="H605" i="1"/>
  <c r="J269" i="1"/>
  <c r="L269" i="1" s="1"/>
  <c r="J492" i="1"/>
  <c r="I524" i="1"/>
  <c r="H524" i="1"/>
  <c r="J546" i="1"/>
  <c r="L546" i="1" s="1"/>
  <c r="J775" i="1"/>
  <c r="J91" i="1"/>
  <c r="J751" i="1"/>
  <c r="I167" i="1"/>
  <c r="L167" i="1" s="1"/>
  <c r="H167" i="1"/>
  <c r="H503" i="1"/>
  <c r="I503" i="1"/>
  <c r="L503" i="1" s="1"/>
  <c r="K670" i="1"/>
  <c r="K298" i="1"/>
  <c r="K723" i="1"/>
  <c r="K608" i="1"/>
  <c r="K813" i="1"/>
  <c r="K698" i="1"/>
  <c r="K816" i="1"/>
  <c r="K87" i="1"/>
  <c r="K163" i="1"/>
  <c r="K546" i="1"/>
  <c r="K533" i="1"/>
  <c r="K831" i="1"/>
  <c r="K647" i="1"/>
  <c r="J797" i="1"/>
  <c r="J776" i="1"/>
  <c r="L776" i="1" s="1"/>
  <c r="H475" i="1"/>
  <c r="I475" i="1"/>
  <c r="H613" i="1"/>
  <c r="I613" i="1"/>
  <c r="I271" i="1"/>
  <c r="L271" i="1" s="1"/>
  <c r="H271" i="1"/>
  <c r="H523" i="1"/>
  <c r="I523" i="1"/>
  <c r="J436" i="1"/>
  <c r="H309" i="1"/>
  <c r="I309" i="1"/>
  <c r="L309" i="1" s="1"/>
  <c r="K588" i="1"/>
  <c r="K9" i="1"/>
  <c r="H398" i="1"/>
  <c r="I398" i="1"/>
  <c r="L398" i="1" s="1"/>
  <c r="H296" i="1"/>
  <c r="I296" i="1"/>
  <c r="I331" i="1"/>
  <c r="L331" i="1" s="1"/>
  <c r="H331" i="1"/>
  <c r="I682" i="1"/>
  <c r="L682" i="1" s="1"/>
  <c r="H682" i="1"/>
  <c r="J76" i="1"/>
  <c r="L76" i="1" s="1"/>
  <c r="J79" i="1"/>
  <c r="H572" i="1"/>
  <c r="I572" i="1"/>
  <c r="L572" i="1" s="1"/>
  <c r="I21" i="1"/>
  <c r="L21" i="1" s="1"/>
  <c r="H21" i="1"/>
  <c r="K776" i="1"/>
  <c r="K436" i="1"/>
  <c r="K811" i="1"/>
  <c r="I343" i="1"/>
  <c r="L343" i="1" s="1"/>
  <c r="H343" i="1"/>
  <c r="I325" i="1"/>
  <c r="H325" i="1"/>
  <c r="J294" i="1"/>
  <c r="H733" i="1"/>
  <c r="I733" i="1"/>
  <c r="L733" i="1" s="1"/>
  <c r="J532" i="1"/>
  <c r="H784" i="1"/>
  <c r="I784" i="1"/>
  <c r="H145" i="1"/>
  <c r="I145" i="1"/>
  <c r="L145" i="1" s="1"/>
  <c r="H358" i="1"/>
  <c r="I358" i="1"/>
  <c r="L358" i="1" s="1"/>
  <c r="I723" i="1"/>
  <c r="H723" i="1"/>
  <c r="H727" i="1"/>
  <c r="I727" i="1"/>
  <c r="L727" i="1" s="1"/>
  <c r="J784" i="1"/>
  <c r="J616" i="1"/>
  <c r="I811" i="1"/>
  <c r="L811" i="1" s="1"/>
  <c r="H811" i="1"/>
  <c r="J393" i="1"/>
  <c r="L393" i="1" s="1"/>
  <c r="I550" i="1"/>
  <c r="H550" i="1"/>
  <c r="H292" i="1"/>
  <c r="I292" i="1"/>
  <c r="L292" i="1" s="1"/>
  <c r="J539" i="1"/>
  <c r="L539" i="1" s="1"/>
  <c r="H240" i="1"/>
  <c r="I240" i="1"/>
  <c r="J197" i="1"/>
  <c r="L197" i="1" s="1"/>
  <c r="J449" i="1"/>
  <c r="L449" i="1" s="1"/>
  <c r="H728" i="1"/>
  <c r="I728" i="1"/>
  <c r="I510" i="1"/>
  <c r="L510" i="1" s="1"/>
  <c r="H510" i="1"/>
  <c r="J758" i="1"/>
  <c r="J111" i="1"/>
  <c r="H55" i="1"/>
  <c r="I55" i="1"/>
  <c r="I560" i="1"/>
  <c r="H560" i="1"/>
  <c r="J674" i="1"/>
  <c r="I77" i="1"/>
  <c r="L77" i="1" s="1"/>
  <c r="H77" i="1"/>
  <c r="J289" i="1"/>
  <c r="H665" i="1"/>
  <c r="I665" i="1"/>
  <c r="L665" i="1" s="1"/>
  <c r="I408" i="1"/>
  <c r="H408" i="1"/>
  <c r="I376" i="1"/>
  <c r="L376" i="1" s="1"/>
  <c r="H376" i="1"/>
  <c r="J627" i="1"/>
  <c r="L627" i="1" s="1"/>
  <c r="J587" i="1"/>
  <c r="K393" i="1"/>
  <c r="K218" i="1"/>
  <c r="K692" i="1"/>
  <c r="K605" i="1"/>
  <c r="K611" i="1"/>
  <c r="K806" i="1"/>
  <c r="K612" i="1"/>
  <c r="K466" i="1"/>
  <c r="K471" i="1"/>
  <c r="K781" i="1"/>
  <c r="K131" i="1"/>
  <c r="H797" i="1"/>
  <c r="I797" i="1"/>
  <c r="L797" i="1" s="1"/>
  <c r="I270" i="1"/>
  <c r="L270" i="1" s="1"/>
  <c r="H270" i="1"/>
  <c r="J544" i="1"/>
  <c r="L544" i="1" s="1"/>
  <c r="H716" i="1"/>
  <c r="I716" i="1"/>
  <c r="L716" i="1" s="1"/>
  <c r="H632" i="1"/>
  <c r="I632" i="1"/>
  <c r="L632" i="1" s="1"/>
  <c r="I228" i="1"/>
  <c r="L228" i="1" s="1"/>
  <c r="H228" i="1"/>
  <c r="H582" i="1"/>
  <c r="I582" i="1"/>
  <c r="L582" i="1" s="1"/>
  <c r="H422" i="1"/>
  <c r="H554" i="1"/>
  <c r="H396" i="1"/>
  <c r="H32" i="1"/>
  <c r="H347" i="1"/>
  <c r="H518" i="1"/>
  <c r="H437" i="1"/>
  <c r="H722" i="1"/>
  <c r="H324" i="1"/>
  <c r="H148" i="1"/>
  <c r="H252" i="1"/>
  <c r="H329" i="1"/>
  <c r="H417" i="1"/>
  <c r="H35" i="1"/>
  <c r="I650" i="1"/>
  <c r="L650" i="1" s="1"/>
  <c r="H650" i="1"/>
  <c r="K18" i="1"/>
  <c r="I729" i="1"/>
  <c r="L729" i="1" s="1"/>
  <c r="H729" i="1"/>
  <c r="K106" i="1"/>
  <c r="J740" i="1"/>
  <c r="H381" i="1"/>
  <c r="H777" i="1"/>
  <c r="H659" i="1"/>
  <c r="H353" i="1"/>
  <c r="H58" i="1"/>
  <c r="H406" i="1"/>
  <c r="H94" i="1"/>
  <c r="H233" i="1"/>
  <c r="H735" i="1"/>
  <c r="H290" i="1"/>
  <c r="H141" i="1"/>
  <c r="H349" i="1"/>
  <c r="H123" i="1"/>
  <c r="H71" i="1"/>
  <c r="H341" i="1"/>
  <c r="K283" i="1"/>
  <c r="J74" i="1"/>
  <c r="L74" i="1" s="1"/>
  <c r="H477" i="1"/>
  <c r="H781" i="1"/>
  <c r="H739" i="1"/>
  <c r="H440" i="1"/>
  <c r="H317" i="1"/>
  <c r="H221" i="1"/>
  <c r="H89" i="1"/>
  <c r="H772" i="1"/>
  <c r="H507" i="1"/>
  <c r="H242" i="1"/>
  <c r="H815" i="1"/>
  <c r="H459" i="1"/>
  <c r="H30" i="1"/>
  <c r="H149" i="1"/>
  <c r="H20" i="1"/>
  <c r="H209" i="1"/>
  <c r="H571" i="1"/>
  <c r="H256" i="1"/>
  <c r="I256" i="1"/>
  <c r="L256" i="1" s="1"/>
  <c r="K581" i="1"/>
  <c r="J213" i="1"/>
  <c r="J279" i="1"/>
  <c r="H754" i="1"/>
  <c r="I754" i="1"/>
  <c r="L754" i="1" s="1"/>
  <c r="K706" i="1"/>
  <c r="K604" i="1"/>
  <c r="J489" i="1"/>
  <c r="J354" i="1"/>
  <c r="I497" i="1"/>
  <c r="L497" i="1" s="1"/>
  <c r="H497" i="1"/>
  <c r="H99" i="1"/>
  <c r="I99" i="1"/>
  <c r="L99" i="1" s="1"/>
  <c r="H706" i="1"/>
  <c r="I706" i="1"/>
  <c r="L706" i="1" s="1"/>
  <c r="K497" i="1"/>
  <c r="K754" i="1"/>
  <c r="I606" i="1"/>
  <c r="L606" i="1" s="1"/>
  <c r="H606" i="1"/>
  <c r="J483" i="1"/>
  <c r="J604" i="1"/>
  <c r="J708" i="1"/>
  <c r="H279" i="1"/>
  <c r="I279" i="1"/>
  <c r="L279" i="1" s="1"/>
  <c r="K82" i="1"/>
  <c r="J497" i="1"/>
  <c r="K433" i="1"/>
  <c r="M208" i="3"/>
  <c r="K214" i="3"/>
  <c r="M214" i="3" s="1"/>
  <c r="H229" i="1"/>
  <c r="H764" i="1"/>
  <c r="H368" i="1"/>
  <c r="L764" i="1"/>
  <c r="I231" i="1"/>
  <c r="L231" i="1" s="1"/>
  <c r="H231" i="1"/>
  <c r="J371" i="1"/>
  <c r="L371" i="1" s="1"/>
  <c r="J641" i="1"/>
  <c r="L641" i="1" s="1"/>
  <c r="K634" i="1"/>
  <c r="H118" i="1"/>
  <c r="I118" i="1"/>
  <c r="L118" i="1" s="1"/>
  <c r="K653" i="1"/>
  <c r="K657" i="1"/>
  <c r="I414" i="1"/>
  <c r="L414" i="1" s="1"/>
  <c r="H414" i="1"/>
  <c r="H126" i="1"/>
  <c r="I126" i="1"/>
  <c r="I813" i="1"/>
  <c r="H813" i="1"/>
  <c r="J320" i="1"/>
  <c r="L320" i="1" s="1"/>
  <c r="H540" i="1"/>
  <c r="I540" i="1"/>
  <c r="L540" i="1" s="1"/>
  <c r="K180" i="1"/>
  <c r="K544" i="1"/>
  <c r="K527" i="1"/>
  <c r="K376" i="1"/>
  <c r="K344" i="1"/>
  <c r="H195" i="1"/>
  <c r="I195" i="1"/>
  <c r="L195" i="1" s="1"/>
  <c r="H790" i="1"/>
  <c r="H555" i="1"/>
  <c r="H186" i="1"/>
  <c r="H234" i="1"/>
  <c r="H712" i="1"/>
  <c r="K331" i="1"/>
  <c r="H809" i="1"/>
  <c r="I809" i="1"/>
  <c r="L809" i="1" s="1"/>
  <c r="H556" i="1"/>
  <c r="I556" i="1"/>
  <c r="L556" i="1" s="1"/>
  <c r="J306" i="1"/>
  <c r="L306" i="1" s="1"/>
  <c r="H714" i="1"/>
  <c r="I714" i="1"/>
  <c r="I458" i="1"/>
  <c r="H458" i="1"/>
  <c r="J403" i="1"/>
  <c r="K312" i="1"/>
  <c r="K152" i="1"/>
  <c r="K785" i="1"/>
  <c r="H291" i="1"/>
  <c r="I291" i="1"/>
  <c r="L291" i="1" s="1"/>
  <c r="H92" i="1"/>
  <c r="I92" i="1"/>
  <c r="J667" i="1"/>
  <c r="L667" i="1" s="1"/>
  <c r="K773" i="1"/>
  <c r="H467" i="1"/>
  <c r="I467" i="1"/>
  <c r="L467" i="1" s="1"/>
  <c r="J555" i="1"/>
  <c r="L555" i="1" s="1"/>
  <c r="J550" i="1"/>
  <c r="J487" i="1"/>
  <c r="L487" i="1" s="1"/>
  <c r="J453" i="1"/>
  <c r="L453" i="1" s="1"/>
  <c r="J541" i="1"/>
  <c r="J583" i="1"/>
  <c r="H395" i="1"/>
  <c r="I395" i="1"/>
  <c r="L395" i="1" s="1"/>
  <c r="K537" i="1"/>
  <c r="K714" i="1"/>
  <c r="K235" i="1"/>
  <c r="J468" i="1"/>
  <c r="H180" i="1"/>
  <c r="I180" i="1"/>
  <c r="L180" i="1" s="1"/>
  <c r="J254" i="1"/>
  <c r="J475" i="1"/>
  <c r="J16" i="1"/>
  <c r="J161" i="1"/>
  <c r="J336" i="1"/>
  <c r="L336" i="1" s="1"/>
  <c r="H765" i="1"/>
  <c r="I765" i="1"/>
  <c r="L765" i="1" s="1"/>
  <c r="K556" i="1"/>
  <c r="I516" i="1"/>
  <c r="L516" i="1" s="1"/>
  <c r="H516" i="1"/>
  <c r="I348" i="1"/>
  <c r="L348" i="1" s="1"/>
  <c r="H348" i="1"/>
  <c r="K654" i="1"/>
  <c r="K552" i="1"/>
  <c r="J346" i="1"/>
  <c r="L346" i="1" s="1"/>
  <c r="H792" i="1"/>
  <c r="I792" i="1"/>
  <c r="L792" i="1" s="1"/>
  <c r="J417" i="1"/>
  <c r="L417" i="1" s="1"/>
  <c r="I721" i="1"/>
  <c r="L721" i="1" s="1"/>
  <c r="H721" i="1"/>
  <c r="H131" i="1"/>
  <c r="I131" i="1"/>
  <c r="L131" i="1" s="1"/>
  <c r="K749" i="1"/>
  <c r="K641" i="1"/>
  <c r="K488" i="1"/>
  <c r="H169" i="1"/>
  <c r="I169" i="1"/>
  <c r="L169" i="1" s="1"/>
  <c r="I305" i="1"/>
  <c r="L305" i="1" s="1"/>
  <c r="H305" i="1"/>
  <c r="K716" i="1"/>
  <c r="K707" i="1"/>
  <c r="K559" i="1"/>
  <c r="I658" i="1"/>
  <c r="L658" i="1" s="1"/>
  <c r="H658" i="1"/>
  <c r="H460" i="1"/>
  <c r="I460" i="1"/>
  <c r="H199" i="1"/>
  <c r="I199" i="1"/>
  <c r="L199" i="1" s="1"/>
  <c r="J116" i="1"/>
  <c r="L116" i="1" s="1"/>
  <c r="H468" i="1"/>
  <c r="I468" i="1"/>
  <c r="H476" i="1"/>
  <c r="I476" i="1"/>
  <c r="L476" i="1" s="1"/>
  <c r="K177" i="1"/>
  <c r="K109" i="1"/>
  <c r="K595" i="1"/>
  <c r="I589" i="1"/>
  <c r="H589" i="1"/>
  <c r="J298" i="1"/>
  <c r="L298" i="1" s="1"/>
  <c r="J416" i="1"/>
  <c r="L416" i="1" s="1"/>
  <c r="J345" i="1"/>
  <c r="H383" i="1"/>
  <c r="I383" i="1"/>
  <c r="L383" i="1" s="1"/>
  <c r="J718" i="1"/>
  <c r="L718" i="1" s="1"/>
  <c r="J236" i="1"/>
  <c r="L236" i="1" s="1"/>
  <c r="H471" i="1"/>
  <c r="I471" i="1"/>
  <c r="L471" i="1" s="1"/>
  <c r="J399" i="1"/>
  <c r="I775" i="1"/>
  <c r="L775" i="1" s="1"/>
  <c r="H775" i="1"/>
  <c r="K146" i="1"/>
  <c r="J639" i="1"/>
  <c r="I594" i="1"/>
  <c r="L594" i="1" s="1"/>
  <c r="H594" i="1"/>
  <c r="J325" i="1"/>
  <c r="J108" i="1"/>
  <c r="L108" i="1" s="1"/>
  <c r="J351" i="1"/>
  <c r="L351" i="1" s="1"/>
  <c r="J643" i="1"/>
  <c r="L643" i="1" s="1"/>
  <c r="J806" i="1"/>
  <c r="L806" i="1" s="1"/>
  <c r="J756" i="1"/>
  <c r="H285" i="1"/>
  <c r="I285" i="1"/>
  <c r="J785" i="1"/>
  <c r="L785" i="1" s="1"/>
  <c r="H603" i="1"/>
  <c r="I603" i="1"/>
  <c r="L603" i="1" s="1"/>
  <c r="J435" i="1"/>
  <c r="J422" i="1"/>
  <c r="L422" i="1" s="1"/>
  <c r="J293" i="1"/>
  <c r="K658" i="1"/>
  <c r="K619" i="1"/>
  <c r="K550" i="1"/>
  <c r="K746" i="1"/>
  <c r="K541" i="1"/>
  <c r="K289" i="1"/>
  <c r="K435" i="1"/>
  <c r="K815" i="1"/>
  <c r="K119" i="1"/>
  <c r="K120" i="1"/>
  <c r="K800" i="1"/>
  <c r="K637" i="1"/>
  <c r="K709" i="1"/>
  <c r="K477" i="1"/>
  <c r="K69" i="1"/>
  <c r="K587" i="1"/>
  <c r="K680" i="1"/>
  <c r="J232" i="1"/>
  <c r="I154" i="1"/>
  <c r="L154" i="1" s="1"/>
  <c r="H154" i="1"/>
  <c r="I259" i="1"/>
  <c r="L259" i="1" s="1"/>
  <c r="H259" i="1"/>
  <c r="H488" i="1"/>
  <c r="I488" i="1"/>
  <c r="L488" i="1" s="1"/>
  <c r="I687" i="1"/>
  <c r="L687" i="1" s="1"/>
  <c r="H687" i="1"/>
  <c r="H68" i="1"/>
  <c r="I68" i="1"/>
  <c r="L68" i="1" s="1"/>
  <c r="I255" i="1"/>
  <c r="L255" i="1" s="1"/>
  <c r="H255" i="1"/>
  <c r="I639" i="1"/>
  <c r="H639" i="1"/>
  <c r="I498" i="1"/>
  <c r="H498" i="1"/>
  <c r="H480" i="1"/>
  <c r="H804" i="1"/>
  <c r="H623" i="1"/>
  <c r="H424" i="1"/>
  <c r="H627" i="1"/>
  <c r="H615" i="1"/>
  <c r="H787" i="1"/>
  <c r="H23" i="1"/>
  <c r="H75" i="1"/>
  <c r="H172" i="1"/>
  <c r="H443" i="1"/>
  <c r="H318" i="1"/>
  <c r="H60" i="1"/>
  <c r="H97" i="1"/>
  <c r="H70" i="1"/>
  <c r="H310" i="1"/>
  <c r="H655" i="1"/>
  <c r="H375" i="1"/>
  <c r="H509" i="1"/>
  <c r="H194" i="1"/>
  <c r="H51" i="1"/>
  <c r="H37" i="1"/>
  <c r="H161" i="1"/>
  <c r="H679" i="1"/>
  <c r="H506" i="1"/>
  <c r="H577" i="1"/>
  <c r="H642" i="1"/>
  <c r="H387" i="1"/>
  <c r="H715" i="1"/>
  <c r="H535" i="1"/>
  <c r="J181" i="1"/>
  <c r="H67" i="1"/>
  <c r="I67" i="1"/>
  <c r="L67" i="1" s="1"/>
  <c r="K5" i="1"/>
  <c r="J455" i="1"/>
  <c r="L455" i="1" s="1"/>
  <c r="I760" i="1"/>
  <c r="H760" i="1"/>
  <c r="I757" i="1"/>
  <c r="L757" i="1" s="1"/>
  <c r="H757" i="1"/>
  <c r="J411" i="1"/>
  <c r="J715" i="1"/>
  <c r="L715" i="1" s="1"/>
  <c r="H464" i="1"/>
  <c r="I464" i="1"/>
  <c r="L464" i="1" s="1"/>
  <c r="J790" i="1"/>
  <c r="I752" i="1"/>
  <c r="L752" i="1" s="1"/>
  <c r="H752" i="1"/>
  <c r="H552" i="1"/>
  <c r="I552" i="1"/>
  <c r="I526" i="1"/>
  <c r="H526" i="1"/>
  <c r="I590" i="1"/>
  <c r="L590" i="1" s="1"/>
  <c r="H590" i="1"/>
  <c r="J115" i="1"/>
  <c r="J353" i="1"/>
  <c r="L353" i="1" s="1"/>
  <c r="I816" i="1"/>
  <c r="L816" i="1" s="1"/>
  <c r="H816" i="1"/>
  <c r="H800" i="1"/>
  <c r="I800" i="1"/>
  <c r="L800" i="1" s="1"/>
  <c r="I557" i="1"/>
  <c r="L557" i="1" s="1"/>
  <c r="H557" i="1"/>
  <c r="H766" i="1"/>
  <c r="I766" i="1"/>
  <c r="H672" i="1"/>
  <c r="I672" i="1"/>
  <c r="L672" i="1" s="1"/>
  <c r="I190" i="1"/>
  <c r="L190" i="1" s="1"/>
  <c r="H190" i="1"/>
  <c r="J392" i="1"/>
  <c r="L392" i="1" s="1"/>
  <c r="I541" i="1"/>
  <c r="H541" i="1"/>
  <c r="H511" i="1"/>
  <c r="I511" i="1"/>
  <c r="J679" i="1"/>
  <c r="L679" i="1" s="1"/>
  <c r="J500" i="1"/>
  <c r="I163" i="1"/>
  <c r="L163" i="1" s="1"/>
  <c r="H163" i="1"/>
  <c r="J470" i="1"/>
  <c r="L470" i="1" s="1"/>
  <c r="J728" i="1"/>
  <c r="I587" i="1"/>
  <c r="L587" i="1" s="1"/>
  <c r="H587" i="1"/>
  <c r="J714" i="1"/>
  <c r="J55" i="1"/>
  <c r="H119" i="1"/>
  <c r="I119" i="1"/>
  <c r="L119" i="1" s="1"/>
  <c r="J285" i="1"/>
  <c r="K495" i="1"/>
  <c r="K110" i="1"/>
  <c r="K655" i="1"/>
  <c r="K675" i="1"/>
  <c r="K411" i="1"/>
  <c r="K222" i="1"/>
  <c r="K487" i="1"/>
  <c r="K762" i="1"/>
  <c r="K721" i="1"/>
  <c r="K513" i="1"/>
  <c r="K449" i="1"/>
  <c r="K220" i="1"/>
  <c r="K50" i="1"/>
  <c r="K115" i="1"/>
  <c r="H521" i="1"/>
  <c r="I521" i="1"/>
  <c r="L521" i="1" s="1"/>
  <c r="H45" i="1"/>
  <c r="I45" i="1"/>
  <c r="H501" i="1"/>
  <c r="I501" i="1"/>
  <c r="I620" i="1"/>
  <c r="L620" i="1" s="1"/>
  <c r="H620" i="1"/>
  <c r="J739" i="1"/>
  <c r="L739" i="1" s="1"/>
  <c r="J693" i="1"/>
  <c r="L693" i="1" s="1"/>
  <c r="K508" i="1"/>
  <c r="K92" i="1"/>
  <c r="K620" i="1"/>
  <c r="K613" i="1"/>
  <c r="J768" i="1"/>
  <c r="L768" i="1" s="1"/>
  <c r="I137" i="1"/>
  <c r="L137" i="1" s="1"/>
  <c r="H137" i="1"/>
  <c r="J613" i="1"/>
  <c r="J357" i="1"/>
  <c r="L357" i="1" s="1"/>
  <c r="K596" i="1"/>
  <c r="J409" i="1"/>
  <c r="L409" i="1" s="1"/>
  <c r="K379" i="1"/>
  <c r="H595" i="1"/>
  <c r="I595" i="1"/>
  <c r="I685" i="1"/>
  <c r="L685" i="1" s="1"/>
  <c r="H685" i="1"/>
  <c r="K202" i="1"/>
  <c r="H508" i="1"/>
  <c r="I508" i="1"/>
  <c r="L508" i="1" s="1"/>
  <c r="J570" i="1"/>
  <c r="L570" i="1" s="1"/>
  <c r="J657" i="1"/>
  <c r="L657" i="1" s="1"/>
  <c r="I333" i="1"/>
  <c r="L333" i="1" s="1"/>
  <c r="H333" i="1"/>
  <c r="K30" i="1"/>
  <c r="H599" i="1"/>
  <c r="I599" i="1"/>
  <c r="L599" i="1" s="1"/>
  <c r="J585" i="1"/>
  <c r="L585" i="1" s="1"/>
  <c r="J786" i="1"/>
  <c r="L786" i="1" s="1"/>
  <c r="I479" i="1"/>
  <c r="H479" i="1"/>
  <c r="J188" i="1"/>
  <c r="L188" i="1" s="1"/>
  <c r="J152" i="1"/>
  <c r="I761" i="1"/>
  <c r="L761" i="1" s="1"/>
  <c r="H761" i="1"/>
  <c r="I513" i="1"/>
  <c r="L513" i="1" s="1"/>
  <c r="H513" i="1"/>
  <c r="J691" i="1"/>
  <c r="L691" i="1" s="1"/>
  <c r="J534" i="1"/>
  <c r="L534" i="1" s="1"/>
  <c r="J496" i="1"/>
  <c r="J589" i="1"/>
  <c r="I517" i="1"/>
  <c r="L517" i="1" s="1"/>
  <c r="H517" i="1"/>
  <c r="H289" i="1"/>
  <c r="I289" i="1"/>
  <c r="L289" i="1" s="1"/>
  <c r="H617" i="1"/>
  <c r="I617" i="1"/>
  <c r="L617" i="1" s="1"/>
  <c r="J766" i="1"/>
  <c r="H547" i="1"/>
  <c r="I547" i="1"/>
  <c r="L547" i="1" s="1"/>
  <c r="J813" i="1"/>
  <c r="J755" i="1"/>
  <c r="I173" i="1"/>
  <c r="L173" i="1" s="1"/>
  <c r="H173" i="1"/>
  <c r="I676" i="1"/>
  <c r="L676" i="1" s="1"/>
  <c r="H676" i="1"/>
  <c r="I783" i="1"/>
  <c r="L783" i="1" s="1"/>
  <c r="H783" i="1"/>
  <c r="H115" i="1"/>
  <c r="I115" i="1"/>
  <c r="L115" i="1" s="1"/>
  <c r="K649" i="1"/>
  <c r="K114" i="1"/>
  <c r="K804" i="1"/>
  <c r="K710" i="1"/>
  <c r="K382" i="1"/>
  <c r="K403" i="1"/>
  <c r="K685" i="1"/>
  <c r="K761" i="1"/>
  <c r="K216" i="1"/>
  <c r="K101" i="1"/>
  <c r="K126" i="1"/>
  <c r="K534" i="1"/>
  <c r="K542" i="1"/>
  <c r="J146" i="1"/>
  <c r="J526" i="1"/>
  <c r="J473" i="1"/>
  <c r="H7" i="1"/>
  <c r="I7" i="1"/>
  <c r="L7" i="1" s="1"/>
  <c r="H673" i="1"/>
  <c r="I673" i="1"/>
  <c r="L673" i="1" s="1"/>
  <c r="I158" i="1"/>
  <c r="L158" i="1" s="1"/>
  <c r="H158" i="1"/>
  <c r="H817" i="1"/>
  <c r="H805" i="1"/>
  <c r="H637" i="1"/>
  <c r="H400" i="1"/>
  <c r="H546" i="1"/>
  <c r="H651" i="1"/>
  <c r="H710" i="1"/>
  <c r="H346" i="1"/>
  <c r="H426" i="1"/>
  <c r="H27" i="1"/>
  <c r="H95" i="1"/>
  <c r="H490" i="1"/>
  <c r="H241" i="1"/>
  <c r="H197" i="1"/>
  <c r="H298" i="1"/>
  <c r="H700" i="1"/>
  <c r="H132" i="1"/>
  <c r="H391" i="1"/>
  <c r="K650" i="1"/>
  <c r="J15" i="1"/>
  <c r="L15" i="1" s="1"/>
  <c r="J729" i="1"/>
  <c r="I740" i="1"/>
  <c r="H740" i="1"/>
  <c r="K740" i="1"/>
  <c r="H559" i="1"/>
  <c r="H449" i="1"/>
  <c r="H394" i="1"/>
  <c r="H321" i="1"/>
  <c r="H382" i="1"/>
  <c r="H407" i="1"/>
  <c r="H378" i="1"/>
  <c r="H302" i="1"/>
  <c r="H282" i="1"/>
  <c r="H455" i="1"/>
  <c r="H4" i="1"/>
  <c r="H768" i="1"/>
  <c r="H327" i="1"/>
  <c r="H56" i="1"/>
  <c r="H165" i="1"/>
  <c r="H299" i="1"/>
  <c r="H219" i="1"/>
  <c r="I219" i="1"/>
  <c r="L219" i="1" s="1"/>
  <c r="K516" i="1"/>
  <c r="H17" i="1"/>
  <c r="I17" i="1"/>
  <c r="L17" i="1" s="1"/>
  <c r="H389" i="1"/>
  <c r="I389" i="1"/>
  <c r="L389" i="1" s="1"/>
  <c r="H654" i="1"/>
  <c r="H684" i="1"/>
  <c r="H258" i="1"/>
  <c r="H274" i="1"/>
  <c r="H538" i="1"/>
  <c r="H326" i="1"/>
  <c r="H122" i="1"/>
  <c r="H549" i="1"/>
  <c r="H328" i="1"/>
  <c r="H698" i="1"/>
  <c r="H116" i="1"/>
  <c r="H401" i="1"/>
  <c r="H106" i="1"/>
  <c r="I106" i="1"/>
  <c r="L106" i="1" s="1"/>
  <c r="I25" i="1"/>
  <c r="L25" i="1" s="1"/>
  <c r="H25" i="1"/>
  <c r="K314" i="1"/>
  <c r="H489" i="1"/>
  <c r="I489" i="1"/>
  <c r="L489" i="1" s="1"/>
  <c r="H702" i="1"/>
  <c r="I702" i="1"/>
  <c r="L702" i="1" s="1"/>
  <c r="J606" i="1"/>
  <c r="J99" i="1"/>
  <c r="K99" i="1"/>
  <c r="H286" i="1"/>
  <c r="I286" i="1"/>
  <c r="L286" i="1" s="1"/>
  <c r="J286" i="1"/>
  <c r="J551" i="1"/>
  <c r="J433" i="1"/>
  <c r="H604" i="1"/>
  <c r="I604" i="1"/>
  <c r="L604" i="1" s="1"/>
  <c r="K260" i="1"/>
  <c r="J754" i="1"/>
  <c r="K606" i="1"/>
  <c r="H153" i="1"/>
  <c r="I153" i="1"/>
  <c r="L153" i="1" s="1"/>
  <c r="J53" i="3"/>
  <c r="M53" i="3" s="1"/>
  <c r="H143" i="1"/>
  <c r="I143" i="1"/>
  <c r="L143" i="1" s="1"/>
  <c r="DT4" i="1"/>
  <c r="CL249" i="2"/>
  <c r="I578" i="1"/>
  <c r="L578" i="1" s="1"/>
  <c r="H578" i="1"/>
  <c r="H182" i="1"/>
  <c r="I304" i="1"/>
  <c r="L304" i="1" s="1"/>
  <c r="L790" i="1" l="1"/>
  <c r="E681" i="1"/>
  <c r="E508" i="1"/>
  <c r="E325" i="1"/>
  <c r="E672" i="1"/>
  <c r="E763" i="1"/>
  <c r="L709" i="1"/>
  <c r="E357" i="1"/>
  <c r="E62" i="1"/>
  <c r="L595" i="1"/>
  <c r="E393" i="1"/>
  <c r="E668" i="1"/>
  <c r="E427" i="1"/>
  <c r="E713" i="1"/>
  <c r="L479" i="1"/>
  <c r="L296" i="1"/>
  <c r="L423" i="1"/>
  <c r="E283" i="1"/>
  <c r="E706" i="1"/>
  <c r="L501" i="1"/>
  <c r="L773" i="1"/>
  <c r="E412" i="1"/>
  <c r="E99" i="1"/>
  <c r="E511" i="1"/>
  <c r="E161" i="1"/>
  <c r="L412" i="1"/>
  <c r="L46" i="1"/>
  <c r="L454" i="1"/>
  <c r="E20" i="1"/>
  <c r="E790" i="1"/>
  <c r="L366" i="1"/>
  <c r="E738" i="1"/>
  <c r="E581" i="1"/>
  <c r="E98" i="1"/>
  <c r="L736" i="1"/>
  <c r="E354" i="1"/>
  <c r="E376" i="1"/>
  <c r="E536" i="1"/>
  <c r="E645" i="1"/>
  <c r="E353" i="1"/>
  <c r="E168" i="1"/>
  <c r="E550" i="1"/>
  <c r="E460" i="1"/>
  <c r="E485" i="1"/>
  <c r="E18" i="1"/>
  <c r="E340" i="1"/>
  <c r="E454" i="1"/>
  <c r="E776" i="1"/>
  <c r="E259" i="1"/>
  <c r="E724" i="1"/>
  <c r="E507" i="1"/>
  <c r="E14" i="1"/>
  <c r="E810" i="1"/>
  <c r="E261" i="1"/>
  <c r="E74" i="1"/>
  <c r="E590" i="1"/>
  <c r="E16" i="1"/>
  <c r="E331" i="1"/>
  <c r="E554" i="1"/>
  <c r="E395" i="1"/>
  <c r="E583" i="1"/>
  <c r="E206" i="1"/>
  <c r="E7" i="1"/>
  <c r="E441" i="1"/>
  <c r="E708" i="1"/>
  <c r="E130" i="1"/>
  <c r="E110" i="1"/>
  <c r="E582" i="1"/>
  <c r="E245" i="1"/>
  <c r="E514" i="1"/>
  <c r="E799" i="1"/>
  <c r="E728" i="1"/>
  <c r="E488" i="1"/>
  <c r="E189" i="1"/>
  <c r="E204" i="1"/>
  <c r="E447" i="1"/>
  <c r="E390" i="1"/>
  <c r="E492" i="1"/>
  <c r="E73" i="1"/>
  <c r="L340" i="1"/>
  <c r="E289" i="1"/>
  <c r="E397" i="1"/>
  <c r="E775" i="1"/>
  <c r="E501" i="1"/>
  <c r="E92" i="1"/>
  <c r="E509" i="1"/>
  <c r="E152" i="1"/>
  <c r="E456" i="1"/>
  <c r="E719" i="1"/>
  <c r="E342" i="1"/>
  <c r="E25" i="1"/>
  <c r="E122" i="1"/>
  <c r="E103" i="1"/>
  <c r="E495" i="1"/>
  <c r="E438" i="1"/>
  <c r="E476" i="1"/>
  <c r="E598" i="1"/>
  <c r="E237" i="1"/>
  <c r="E519" i="1"/>
  <c r="E260" i="1"/>
  <c r="E496" i="1"/>
  <c r="E328" i="1"/>
  <c r="E422" i="1"/>
  <c r="E546" i="1"/>
  <c r="E518" i="1"/>
  <c r="E489" i="1"/>
  <c r="E497" i="1"/>
  <c r="E361" i="1"/>
  <c r="E30" i="1"/>
  <c r="E257" i="1"/>
  <c r="E586" i="1"/>
  <c r="E718" i="1"/>
  <c r="E606" i="1"/>
  <c r="E754" i="1"/>
  <c r="E213" i="1"/>
  <c r="E252" i="1"/>
  <c r="E226" i="1"/>
  <c r="E592" i="1"/>
  <c r="E24" i="1"/>
  <c r="E190" i="1"/>
  <c r="E779" i="1"/>
  <c r="E741" i="1"/>
  <c r="E6" i="1"/>
  <c r="E379" i="1"/>
  <c r="E215" i="1"/>
  <c r="E803" i="1"/>
  <c r="E585" i="1"/>
  <c r="E5" i="1"/>
  <c r="E105" i="1"/>
  <c r="E530" i="1"/>
  <c r="E580" i="1"/>
  <c r="E448" i="1"/>
  <c r="E797" i="1"/>
  <c r="E409" i="1"/>
  <c r="E616" i="1"/>
  <c r="E303" i="1"/>
  <c r="E475" i="1"/>
  <c r="E736" i="1"/>
  <c r="E768" i="1"/>
  <c r="E503" i="1"/>
  <c r="E118" i="1"/>
  <c r="E146" i="1"/>
  <c r="E434" i="1"/>
  <c r="E135" i="1"/>
  <c r="E304" i="1"/>
  <c r="E559" i="1"/>
  <c r="E315" i="1"/>
  <c r="E343" i="1"/>
  <c r="E471" i="1"/>
  <c r="E64" i="1"/>
  <c r="E789" i="1"/>
  <c r="E11" i="1"/>
  <c r="E309" i="1"/>
  <c r="E344" i="1"/>
  <c r="E792" i="1"/>
  <c r="E697" i="1"/>
  <c r="L274" i="1"/>
  <c r="L161" i="1"/>
  <c r="L126" i="1"/>
  <c r="L460" i="1"/>
  <c r="L379" i="1"/>
  <c r="L267" i="1"/>
  <c r="L352" i="1"/>
  <c r="L681" i="1"/>
  <c r="L445" i="1"/>
  <c r="L552" i="1"/>
  <c r="L523" i="1"/>
  <c r="L524" i="1"/>
  <c r="L511" i="1"/>
  <c r="L498" i="1"/>
  <c r="L408" i="1"/>
  <c r="L560" i="1"/>
  <c r="L45" i="1"/>
  <c r="L92" i="1"/>
  <c r="L189" i="1"/>
  <c r="L675" i="1"/>
  <c r="L740" i="1"/>
  <c r="L425" i="1"/>
  <c r="L135" i="1"/>
  <c r="L808" i="1"/>
  <c r="L458" i="1"/>
  <c r="L760" i="1"/>
  <c r="L719" i="1"/>
  <c r="L504" i="1"/>
  <c r="L541" i="1"/>
  <c r="L240" i="1"/>
  <c r="L645" i="1"/>
  <c r="L468" i="1"/>
  <c r="L98" i="1"/>
  <c r="L494" i="1"/>
  <c r="L723" i="1"/>
  <c r="L526" i="1"/>
  <c r="L205" i="1"/>
  <c r="L315" i="1"/>
  <c r="L714" i="1"/>
  <c r="L91" i="1"/>
  <c r="L589" i="1"/>
  <c r="L813" i="1"/>
  <c r="L152" i="1"/>
  <c r="L297" i="1"/>
  <c r="L254" i="1"/>
  <c r="L435" i="1"/>
  <c r="L181" i="1"/>
  <c r="L462" i="1"/>
  <c r="L450" i="1"/>
  <c r="L533" i="1"/>
  <c r="L361" i="1"/>
  <c r="L90" i="1"/>
  <c r="L779" i="1"/>
  <c r="L403" i="1"/>
  <c r="L285" i="1"/>
  <c r="L293" i="1"/>
  <c r="L492" i="1"/>
  <c r="L799" i="1"/>
  <c r="L111" i="1"/>
  <c r="L147" i="1"/>
  <c r="L456" i="1"/>
  <c r="L766" i="1"/>
  <c r="L639" i="1"/>
  <c r="L55" i="1"/>
  <c r="L728" i="1"/>
  <c r="L550" i="1"/>
  <c r="L784" i="1"/>
  <c r="L475" i="1"/>
  <c r="L758" i="1"/>
  <c r="L755" i="1"/>
  <c r="L399" i="1"/>
  <c r="L756" i="1"/>
  <c r="L397" i="1"/>
  <c r="L548" i="1"/>
  <c r="L253" i="1"/>
  <c r="L345" i="1"/>
  <c r="L218" i="1"/>
  <c r="L616" i="1"/>
  <c r="L54" i="1"/>
  <c r="L421" i="1"/>
  <c r="L674" i="1"/>
  <c r="L746" i="1"/>
  <c r="L598" i="1"/>
  <c r="L101" i="1"/>
  <c r="L583" i="1"/>
  <c r="L436" i="1"/>
  <c r="L308" i="1"/>
  <c r="L14" i="1"/>
  <c r="L532" i="1"/>
  <c r="L325" i="1"/>
  <c r="L613" i="1"/>
  <c r="L79" i="1"/>
  <c r="L294" i="1"/>
  <c r="L311" i="1"/>
  <c r="L751" i="1"/>
  <c r="L411" i="1"/>
  <c r="L16" i="1"/>
  <c r="L612" i="1"/>
  <c r="L500" i="1"/>
  <c r="L668" i="1"/>
  <c r="L249" i="1"/>
  <c r="L183" i="1"/>
  <c r="L473" i="1"/>
  <c r="L88" i="1"/>
  <c r="L812" i="1"/>
</calcChain>
</file>

<file path=xl/sharedStrings.xml><?xml version="1.0" encoding="utf-8"?>
<sst xmlns="http://schemas.openxmlformats.org/spreadsheetml/2006/main" count="21165" uniqueCount="2389">
  <si>
    <t>Bill Parker</t>
  </si>
  <si>
    <t>Parker</t>
  </si>
  <si>
    <t>06</t>
  </si>
  <si>
    <t>Dave Tucker</t>
  </si>
  <si>
    <t>Tucker</t>
  </si>
  <si>
    <t>Keith Lester</t>
  </si>
  <si>
    <t>Lester</t>
  </si>
  <si>
    <t>Dusty Miller</t>
  </si>
  <si>
    <t>Miller</t>
  </si>
  <si>
    <t>Tim Scribner</t>
  </si>
  <si>
    <t>Scribner</t>
  </si>
  <si>
    <t>05</t>
  </si>
  <si>
    <t>Mike Mattis</t>
  </si>
  <si>
    <t>Mattis</t>
  </si>
  <si>
    <t>03</t>
  </si>
  <si>
    <t>Brian Davenport</t>
  </si>
  <si>
    <t>Davenport</t>
  </si>
  <si>
    <t>Andy Wilkinson</t>
  </si>
  <si>
    <t>Wilkinson</t>
  </si>
  <si>
    <t>00</t>
  </si>
  <si>
    <t>Mike Burke</t>
  </si>
  <si>
    <t>Burke</t>
  </si>
  <si>
    <t>02</t>
  </si>
  <si>
    <t>Sanjay Shah</t>
  </si>
  <si>
    <t>Shah</t>
  </si>
  <si>
    <t>04</t>
  </si>
  <si>
    <t>Reed Nelson</t>
  </si>
  <si>
    <t>Nelson</t>
  </si>
  <si>
    <t>Derek Hoffman</t>
  </si>
  <si>
    <t>Hoffman</t>
  </si>
  <si>
    <t>Ryan Wolfe</t>
  </si>
  <si>
    <t>Wolfe</t>
  </si>
  <si>
    <t>08</t>
  </si>
  <si>
    <t>Steve Pearsey</t>
  </si>
  <si>
    <t>Pearsey</t>
  </si>
  <si>
    <t>Rodd Cunningham</t>
  </si>
  <si>
    <t>Cunningham</t>
  </si>
  <si>
    <t>Jim Bonnici</t>
  </si>
  <si>
    <t>Bonnici</t>
  </si>
  <si>
    <t>Voight</t>
  </si>
  <si>
    <t>Mike Harriman</t>
  </si>
  <si>
    <t>Harriman</t>
  </si>
  <si>
    <t>Tyler Slater</t>
  </si>
  <si>
    <t>Slater</t>
  </si>
  <si>
    <t>09</t>
  </si>
  <si>
    <t>Kyle Kotowski</t>
  </si>
  <si>
    <t>Kotowski</t>
  </si>
  <si>
    <t>Ron Brunson</t>
  </si>
  <si>
    <t>Brunson</t>
  </si>
  <si>
    <t>Lou Columbus</t>
  </si>
  <si>
    <t>Columbus</t>
  </si>
  <si>
    <t>Darrin Lamphier</t>
  </si>
  <si>
    <t>Lamphier</t>
  </si>
  <si>
    <t>Rick Green</t>
  </si>
  <si>
    <t>Green</t>
  </si>
  <si>
    <t>Rick</t>
  </si>
  <si>
    <t>Jacob Misterovich</t>
  </si>
  <si>
    <t>Misterovich</t>
  </si>
  <si>
    <t>Tyler Kellenberger</t>
  </si>
  <si>
    <t>Kellenberger</t>
  </si>
  <si>
    <t>Larry Atorthy</t>
  </si>
  <si>
    <t>Atorthy</t>
  </si>
  <si>
    <t>Scott Kurk</t>
  </si>
  <si>
    <t>Kurk</t>
  </si>
  <si>
    <t>Ken Downie</t>
  </si>
  <si>
    <t>Downie</t>
  </si>
  <si>
    <t>Dean Klovski</t>
  </si>
  <si>
    <t>Klovski</t>
  </si>
  <si>
    <t>Nick Hagewood</t>
  </si>
  <si>
    <t>Kyle Fritz</t>
  </si>
  <si>
    <t>Fritz</t>
  </si>
  <si>
    <t>Brian McCall</t>
  </si>
  <si>
    <t>McCall</t>
  </si>
  <si>
    <t>Steve Bailey</t>
  </si>
  <si>
    <t>Bailey</t>
  </si>
  <si>
    <t>Joe Barnes</t>
  </si>
  <si>
    <t>Barnes</t>
  </si>
  <si>
    <t>Joe</t>
  </si>
  <si>
    <t>Ryan Thebert</t>
  </si>
  <si>
    <t>Thebert</t>
  </si>
  <si>
    <t>?</t>
  </si>
  <si>
    <t>Brian Nelson</t>
  </si>
  <si>
    <t>Bob Fisher</t>
  </si>
  <si>
    <t>Fisher</t>
  </si>
  <si>
    <t>07</t>
  </si>
  <si>
    <t>Todd Hartzell</t>
  </si>
  <si>
    <t>Hartzell</t>
  </si>
  <si>
    <t>Dave Beltz</t>
  </si>
  <si>
    <t>Beltz</t>
  </si>
  <si>
    <t>Scott Lawless</t>
  </si>
  <si>
    <t>Lawless</t>
  </si>
  <si>
    <t>Jeff Brunni</t>
  </si>
  <si>
    <t>Brunni</t>
  </si>
  <si>
    <t>Matt Trimm</t>
  </si>
  <si>
    <t>Trimm</t>
  </si>
  <si>
    <t>Nick Truscott</t>
  </si>
  <si>
    <t>Eric Brittingham</t>
  </si>
  <si>
    <t>Brittingham</t>
  </si>
  <si>
    <t>John Vackaro</t>
  </si>
  <si>
    <t>Vackaro</t>
  </si>
  <si>
    <t>Tom Lipscomb</t>
  </si>
  <si>
    <t>Mark Stevens</t>
  </si>
  <si>
    <t>Stevens</t>
  </si>
  <si>
    <t>Josh Papineau</t>
  </si>
  <si>
    <t>Josh</t>
  </si>
  <si>
    <t>Ryan Villareal</t>
  </si>
  <si>
    <t>Villareal</t>
  </si>
  <si>
    <t>Dave Hinman</t>
  </si>
  <si>
    <t>Hinman</t>
  </si>
  <si>
    <t>Mel Kendziorski</t>
  </si>
  <si>
    <t>Kendziorski</t>
  </si>
  <si>
    <t>Dave Miller</t>
  </si>
  <si>
    <t>Chad Nielsen</t>
  </si>
  <si>
    <t>Nielsen</t>
  </si>
  <si>
    <t>Mike Lanfear</t>
  </si>
  <si>
    <t>Lanfear</t>
  </si>
  <si>
    <t>Mike Pouncey</t>
  </si>
  <si>
    <t>Matt Thomas</t>
  </si>
  <si>
    <t>Thomas</t>
  </si>
  <si>
    <t>Adam O'langer</t>
  </si>
  <si>
    <t>O'langer</t>
  </si>
  <si>
    <t>Jamie Trimm</t>
  </si>
  <si>
    <t>Doug Nuebeck</t>
  </si>
  <si>
    <t>Nuebeck</t>
  </si>
  <si>
    <t>John Dalton</t>
  </si>
  <si>
    <t>Dalton</t>
  </si>
  <si>
    <t>Brett Hartzell</t>
  </si>
  <si>
    <t>Andrew Capogna</t>
  </si>
  <si>
    <t>Capogna</t>
  </si>
  <si>
    <t>Mike Isola</t>
  </si>
  <si>
    <t>Isola</t>
  </si>
  <si>
    <t>Paul Sokol</t>
  </si>
  <si>
    <t>Sokol</t>
  </si>
  <si>
    <t>Jim Haataja</t>
  </si>
  <si>
    <t>Haataja</t>
  </si>
  <si>
    <t>Scott Hubble</t>
  </si>
  <si>
    <t>Hubble</t>
  </si>
  <si>
    <t>Chris Misterovich</t>
  </si>
  <si>
    <t>Nick Walls</t>
  </si>
  <si>
    <t>Walls</t>
  </si>
  <si>
    <t>Poulin</t>
  </si>
  <si>
    <t>Josh Muska</t>
  </si>
  <si>
    <t>Muska</t>
  </si>
  <si>
    <t>Matt Moulder</t>
  </si>
  <si>
    <t>Moulder</t>
  </si>
  <si>
    <t>Sam Iafrate</t>
  </si>
  <si>
    <t>Iafrate</t>
  </si>
  <si>
    <t>Steve Floyd</t>
  </si>
  <si>
    <t>Floyd</t>
  </si>
  <si>
    <t>Matt Kirk</t>
  </si>
  <si>
    <t>Kirk</t>
  </si>
  <si>
    <t>Rob Griffin</t>
  </si>
  <si>
    <t>Griffin</t>
  </si>
  <si>
    <t>Tim Williams</t>
  </si>
  <si>
    <t>Williams</t>
  </si>
  <si>
    <t>Ron Biggs</t>
  </si>
  <si>
    <t>Biggs</t>
  </si>
  <si>
    <t>Aaron Giroux</t>
  </si>
  <si>
    <t>Giroux</t>
  </si>
  <si>
    <t>Grant St. Amour</t>
  </si>
  <si>
    <t>St. Amour</t>
  </si>
  <si>
    <t>Steve Griffin</t>
  </si>
  <si>
    <t>Ryan Fontaine</t>
  </si>
  <si>
    <t>Josh Greer</t>
  </si>
  <si>
    <t>Greer</t>
  </si>
  <si>
    <t>Matt Jadczak</t>
  </si>
  <si>
    <t>Jadczak</t>
  </si>
  <si>
    <t>Ryan Caddick</t>
  </si>
  <si>
    <t>Caddick</t>
  </si>
  <si>
    <t>Dave Bullock</t>
  </si>
  <si>
    <t>Bullock</t>
  </si>
  <si>
    <t>Paul Sokol Jr.</t>
  </si>
  <si>
    <t>Sokol Jr.</t>
  </si>
  <si>
    <t>Bret Slocum</t>
  </si>
  <si>
    <t>Slocum</t>
  </si>
  <si>
    <t>Nick Putz</t>
  </si>
  <si>
    <t>Putz</t>
  </si>
  <si>
    <t>Brendon Yohn</t>
  </si>
  <si>
    <t>Yohn</t>
  </si>
  <si>
    <t>Richard Hanning</t>
  </si>
  <si>
    <t>Hanning</t>
  </si>
  <si>
    <t>Tony Lankford</t>
  </si>
  <si>
    <t>Lankford</t>
  </si>
  <si>
    <t>Brandon Buck</t>
  </si>
  <si>
    <t>Buck</t>
  </si>
  <si>
    <t>Mike Nelson</t>
  </si>
  <si>
    <t>Tony Davenport</t>
  </si>
  <si>
    <t>Brad Fortier</t>
  </si>
  <si>
    <t>Fortier</t>
  </si>
  <si>
    <t>John Howcraft</t>
  </si>
  <si>
    <t>Howcraft</t>
  </si>
  <si>
    <t>Derek Kendziorski</t>
  </si>
  <si>
    <t>Charlie Wellman</t>
  </si>
  <si>
    <t>Wellman</t>
  </si>
  <si>
    <t>Ron Brink</t>
  </si>
  <si>
    <t>Brink</t>
  </si>
  <si>
    <t>Russ Houston</t>
  </si>
  <si>
    <t>Houston</t>
  </si>
  <si>
    <t>Mike Jockwig</t>
  </si>
  <si>
    <t>Jockwig</t>
  </si>
  <si>
    <t>Jon Ruggeri</t>
  </si>
  <si>
    <t>Ed Poole</t>
  </si>
  <si>
    <t>Poole</t>
  </si>
  <si>
    <t>Jay Traylor</t>
  </si>
  <si>
    <t>Traylor</t>
  </si>
  <si>
    <t>Eric Peplowski</t>
  </si>
  <si>
    <t>Peplowski</t>
  </si>
  <si>
    <t>Brandon Gloer</t>
  </si>
  <si>
    <t>Gloer</t>
  </si>
  <si>
    <t>Eric Marshall</t>
  </si>
  <si>
    <t>Marshall</t>
  </si>
  <si>
    <t>Jim Felice</t>
  </si>
  <si>
    <t>Felice</t>
  </si>
  <si>
    <t>Brian Peck</t>
  </si>
  <si>
    <t>Peck</t>
  </si>
  <si>
    <t>Robert Sidgers</t>
  </si>
  <si>
    <t>Sidgers</t>
  </si>
  <si>
    <t>Rick Krivak</t>
  </si>
  <si>
    <t>Krivak</t>
  </si>
  <si>
    <t>Jeff Chapie</t>
  </si>
  <si>
    <t>Chapie</t>
  </si>
  <si>
    <t>Rocco Piacentini</t>
  </si>
  <si>
    <t>Piacentini</t>
  </si>
  <si>
    <t>Derek Stark</t>
  </si>
  <si>
    <t>Stark</t>
  </si>
  <si>
    <t>Andy Klaus</t>
  </si>
  <si>
    <t>Andrew Etter</t>
  </si>
  <si>
    <t>Etter</t>
  </si>
  <si>
    <t>Bob Bragan</t>
  </si>
  <si>
    <t>Bragan</t>
  </si>
  <si>
    <t>Shawn Clarke</t>
  </si>
  <si>
    <t>Clarke</t>
  </si>
  <si>
    <t>Wally Mersino</t>
  </si>
  <si>
    <t>Mersino</t>
  </si>
  <si>
    <t>Mike Bendle</t>
  </si>
  <si>
    <t>Bendle</t>
  </si>
  <si>
    <t>Nathan Majiros</t>
  </si>
  <si>
    <t>Bob Lawton</t>
  </si>
  <si>
    <t>Lawton</t>
  </si>
  <si>
    <t>Connor</t>
  </si>
  <si>
    <t>Erik Davenport</t>
  </si>
  <si>
    <t>Brandon Lietke</t>
  </si>
  <si>
    <t>Lietke</t>
  </si>
  <si>
    <t>Ricky Slater</t>
  </si>
  <si>
    <t>Jason Ford</t>
  </si>
  <si>
    <t>Chris Tantanella</t>
  </si>
  <si>
    <t>Tantanella</t>
  </si>
  <si>
    <t>Bob Brunson</t>
  </si>
  <si>
    <t>Adam Heicle</t>
  </si>
  <si>
    <t>Adam Laskowski</t>
  </si>
  <si>
    <t>Laskowski</t>
  </si>
  <si>
    <t>Anthony Henfley</t>
  </si>
  <si>
    <t>Dan Laurain</t>
  </si>
  <si>
    <t>Laurain</t>
  </si>
  <si>
    <t>Brad Cline</t>
  </si>
  <si>
    <t>Cline</t>
  </si>
  <si>
    <t>Todd Brittingham</t>
  </si>
  <si>
    <t>Donnie Barnes</t>
  </si>
  <si>
    <t>Tyler Beltz</t>
  </si>
  <si>
    <t>Dwayne Smith</t>
  </si>
  <si>
    <t>Smith</t>
  </si>
  <si>
    <t>Bobby Sanchez</t>
  </si>
  <si>
    <t>Sanchez</t>
  </si>
  <si>
    <t>Jackets</t>
  </si>
  <si>
    <t>Year Start</t>
  </si>
  <si>
    <t>AVG</t>
  </si>
  <si>
    <t>HR</t>
  </si>
  <si>
    <t>H</t>
  </si>
  <si>
    <t>AB</t>
  </si>
  <si>
    <t>Yrs</t>
  </si>
  <si>
    <t>Name</t>
  </si>
  <si>
    <t>ZWAYER</t>
  </si>
  <si>
    <t>MARK</t>
  </si>
  <si>
    <t>ZOELLNER, RYAN</t>
  </si>
  <si>
    <t>ZOELLNER</t>
  </si>
  <si>
    <t>RYAN</t>
  </si>
  <si>
    <t>WRATHALL</t>
  </si>
  <si>
    <t>DON</t>
  </si>
  <si>
    <t>WISEMAN</t>
  </si>
  <si>
    <t>SCOTT</t>
  </si>
  <si>
    <t xml:space="preserve"> </t>
  </si>
  <si>
    <t>WILSON</t>
  </si>
  <si>
    <t>RAY</t>
  </si>
  <si>
    <t>JERRY</t>
  </si>
  <si>
    <t>WILLIAMS</t>
  </si>
  <si>
    <t>TIM</t>
  </si>
  <si>
    <t>WELLMAN</t>
  </si>
  <si>
    <t>CHARLIE</t>
  </si>
  <si>
    <t>WELDRON</t>
  </si>
  <si>
    <t>WELBY</t>
  </si>
  <si>
    <t>BILL</t>
  </si>
  <si>
    <t>WEBSTER</t>
  </si>
  <si>
    <t>KEN</t>
  </si>
  <si>
    <t>WATKINS</t>
  </si>
  <si>
    <t>STEVE</t>
  </si>
  <si>
    <t>WASCZENSKI</t>
  </si>
  <si>
    <t>BOB</t>
  </si>
  <si>
    <t>WARNES</t>
  </si>
  <si>
    <t>GARY</t>
  </si>
  <si>
    <t>WARNER</t>
  </si>
  <si>
    <t>CHUCK</t>
  </si>
  <si>
    <t>WALTER</t>
  </si>
  <si>
    <t>NATHAN</t>
  </si>
  <si>
    <t>JOHN</t>
  </si>
  <si>
    <t>BRUCE</t>
  </si>
  <si>
    <t>WALLS</t>
  </si>
  <si>
    <t>NICK</t>
  </si>
  <si>
    <t>WALLACE</t>
  </si>
  <si>
    <t>WALDECKER</t>
  </si>
  <si>
    <t>JEFF</t>
  </si>
  <si>
    <t>VIENNE</t>
  </si>
  <si>
    <t>JASON</t>
  </si>
  <si>
    <t>VACKARO</t>
  </si>
  <si>
    <t>JIM</t>
  </si>
  <si>
    <t>TUCKER</t>
  </si>
  <si>
    <t>DAVE</t>
  </si>
  <si>
    <t>TROJAN</t>
  </si>
  <si>
    <t>TRAYLOR</t>
  </si>
  <si>
    <t>RON</t>
  </si>
  <si>
    <t>JAY</t>
  </si>
  <si>
    <t>TOUHY</t>
  </si>
  <si>
    <t>TOMLIN</t>
  </si>
  <si>
    <t>TIMPF</t>
  </si>
  <si>
    <t>ERIC</t>
  </si>
  <si>
    <t>TILTMAN</t>
  </si>
  <si>
    <t>THORPE</t>
  </si>
  <si>
    <t>GLEN</t>
  </si>
  <si>
    <t>THEUNICK</t>
  </si>
  <si>
    <t>SEAN</t>
  </si>
  <si>
    <t>THEBERT</t>
  </si>
  <si>
    <t>TEEM</t>
  </si>
  <si>
    <t>PHIL</t>
  </si>
  <si>
    <t>TEAGUE</t>
  </si>
  <si>
    <t>CHRIS</t>
  </si>
  <si>
    <t>TARBOX</t>
  </si>
  <si>
    <t>SYLVESTER</t>
  </si>
  <si>
    <t>SWEENEY</t>
  </si>
  <si>
    <t>KELLY</t>
  </si>
  <si>
    <t>STUEF</t>
  </si>
  <si>
    <t>STRUTHERS</t>
  </si>
  <si>
    <t>STONE</t>
  </si>
  <si>
    <t>STARK</t>
  </si>
  <si>
    <t>DEREK</t>
  </si>
  <si>
    <t>GRANT</t>
  </si>
  <si>
    <t>SPENCER</t>
  </si>
  <si>
    <t>SPARKMAN</t>
  </si>
  <si>
    <t>ED</t>
  </si>
  <si>
    <t>SMITH</t>
  </si>
  <si>
    <t>TOM</t>
  </si>
  <si>
    <t>MIKE</t>
  </si>
  <si>
    <t>DWAYNE</t>
  </si>
  <si>
    <t>DOUG</t>
  </si>
  <si>
    <t>BROC</t>
  </si>
  <si>
    <t>SLY</t>
  </si>
  <si>
    <t>KEVIN</t>
  </si>
  <si>
    <t>SLUSHER</t>
  </si>
  <si>
    <t>SLOCUM</t>
  </si>
  <si>
    <t>BRETT</t>
  </si>
  <si>
    <t>SLIWA</t>
  </si>
  <si>
    <t>DARRIN</t>
  </si>
  <si>
    <t>SLAYTON</t>
  </si>
  <si>
    <t>SLATER</t>
  </si>
  <si>
    <t>RICK</t>
  </si>
  <si>
    <t>SKUPIEN</t>
  </si>
  <si>
    <t>TONY</t>
  </si>
  <si>
    <t>SKUBIK</t>
  </si>
  <si>
    <t>SINKS</t>
  </si>
  <si>
    <t>DENNIS</t>
  </si>
  <si>
    <t>SIMS</t>
  </si>
  <si>
    <t>SIMMONS</t>
  </si>
  <si>
    <t>SILL</t>
  </si>
  <si>
    <t>BARRY</t>
  </si>
  <si>
    <t>SIBLEY</t>
  </si>
  <si>
    <t>SHOUP</t>
  </si>
  <si>
    <t>HARRY</t>
  </si>
  <si>
    <t>SHINAVIER</t>
  </si>
  <si>
    <t>DEAN</t>
  </si>
  <si>
    <t>SHEDLOWSKI</t>
  </si>
  <si>
    <t>SHAH</t>
  </si>
  <si>
    <t>SANJAY</t>
  </si>
  <si>
    <t>SERON</t>
  </si>
  <si>
    <t>LLOYD</t>
  </si>
  <si>
    <t>SEAMAN</t>
  </si>
  <si>
    <t>SCRIBNER</t>
  </si>
  <si>
    <t>DICK</t>
  </si>
  <si>
    <t>SCHROEDER</t>
  </si>
  <si>
    <t>SCHRAH</t>
  </si>
  <si>
    <t>SAROLI</t>
  </si>
  <si>
    <t>SANTANA</t>
  </si>
  <si>
    <t>RAUL</t>
  </si>
  <si>
    <t>SANDERS</t>
  </si>
  <si>
    <t>LARRY</t>
  </si>
  <si>
    <t>SANCHEZ</t>
  </si>
  <si>
    <t>BOBBY</t>
  </si>
  <si>
    <t>RUSSO</t>
  </si>
  <si>
    <t>TROY</t>
  </si>
  <si>
    <t>RUSS</t>
  </si>
  <si>
    <t>ROUSE</t>
  </si>
  <si>
    <t>RORINK</t>
  </si>
  <si>
    <t>MITCH</t>
  </si>
  <si>
    <t>ROBBINS</t>
  </si>
  <si>
    <t>ROY</t>
  </si>
  <si>
    <t>RISAK</t>
  </si>
  <si>
    <t>RICE</t>
  </si>
  <si>
    <t>REYSE</t>
  </si>
  <si>
    <t>ROBERT</t>
  </si>
  <si>
    <t>REYNOLDS</t>
  </si>
  <si>
    <t>GEORGE</t>
  </si>
  <si>
    <t>REMER</t>
  </si>
  <si>
    <t>BRAD</t>
  </si>
  <si>
    <t>REETZ</t>
  </si>
  <si>
    <t>JEREMY</t>
  </si>
  <si>
    <t>QUICK</t>
  </si>
  <si>
    <t>T</t>
  </si>
  <si>
    <t>PRESTON</t>
  </si>
  <si>
    <t>POWELL</t>
  </si>
  <si>
    <t>DENNY</t>
  </si>
  <si>
    <t>POLLACK</t>
  </si>
  <si>
    <t>PLATZ</t>
  </si>
  <si>
    <t>PILARSKI</t>
  </si>
  <si>
    <t>MATT</t>
  </si>
  <si>
    <t>PICHE</t>
  </si>
  <si>
    <t>PHILLIPS</t>
  </si>
  <si>
    <t>KEITH</t>
  </si>
  <si>
    <t>PETERS</t>
  </si>
  <si>
    <t>PESTA</t>
  </si>
  <si>
    <t>PECK</t>
  </si>
  <si>
    <t>BRIAN</t>
  </si>
  <si>
    <t>PATTON</t>
  </si>
  <si>
    <t>PARKER</t>
  </si>
  <si>
    <t>PACE</t>
  </si>
  <si>
    <t>MICK</t>
  </si>
  <si>
    <t>OTTO</t>
  </si>
  <si>
    <t>OPALEWSKI</t>
  </si>
  <si>
    <t>GEOFF</t>
  </si>
  <si>
    <t>O'NEIL</t>
  </si>
  <si>
    <t>DAN</t>
  </si>
  <si>
    <t>OKOLOVITCH</t>
  </si>
  <si>
    <t>O'DELL</t>
  </si>
  <si>
    <t>ODEAN</t>
  </si>
  <si>
    <t>NOGA</t>
  </si>
  <si>
    <t>NELSON</t>
  </si>
  <si>
    <t>NEIRA</t>
  </si>
  <si>
    <t>NEARY</t>
  </si>
  <si>
    <t>MYNES</t>
  </si>
  <si>
    <t>MUNDY</t>
  </si>
  <si>
    <t>MOULDER</t>
  </si>
  <si>
    <t>MORRISON</t>
  </si>
  <si>
    <t>MORRIS</t>
  </si>
  <si>
    <t>MIZE</t>
  </si>
  <si>
    <t>MILLER</t>
  </si>
  <si>
    <t>RANDY</t>
  </si>
  <si>
    <t>JOE</t>
  </si>
  <si>
    <t>GREG</t>
  </si>
  <si>
    <t>DUSTY</t>
  </si>
  <si>
    <t>DOC</t>
  </si>
  <si>
    <t>MILES</t>
  </si>
  <si>
    <t>MICHALAU</t>
  </si>
  <si>
    <t>MEYERS</t>
  </si>
  <si>
    <t>MESSINA</t>
  </si>
  <si>
    <t>MELZER</t>
  </si>
  <si>
    <t>ROD</t>
  </si>
  <si>
    <t>MCGETTRICK</t>
  </si>
  <si>
    <t>SHAWN</t>
  </si>
  <si>
    <t>MCEVERS</t>
  </si>
  <si>
    <t>CARY</t>
  </si>
  <si>
    <t>CARL</t>
  </si>
  <si>
    <t>MCDOWELL</t>
  </si>
  <si>
    <t>NORM</t>
  </si>
  <si>
    <t>MCCORMICK</t>
  </si>
  <si>
    <t>MCCATTY</t>
  </si>
  <si>
    <t>MCCARRICK</t>
  </si>
  <si>
    <t>MCCALLUM</t>
  </si>
  <si>
    <t>MCCALL</t>
  </si>
  <si>
    <t>MCATAMNEY</t>
  </si>
  <si>
    <t>MCALLISTER</t>
  </si>
  <si>
    <t>CURT</t>
  </si>
  <si>
    <t>MARTIN</t>
  </si>
  <si>
    <t>MARLOW</t>
  </si>
  <si>
    <t>MAJOR</t>
  </si>
  <si>
    <t>JAMES</t>
  </si>
  <si>
    <t>MAHAN</t>
  </si>
  <si>
    <t>LUCKOVITZ</t>
  </si>
  <si>
    <t>LONG</t>
  </si>
  <si>
    <t>LIETKE</t>
  </si>
  <si>
    <t>MARTY</t>
  </si>
  <si>
    <t>LEWIS</t>
  </si>
  <si>
    <t>LEWELLYN</t>
  </si>
  <si>
    <t>FRED</t>
  </si>
  <si>
    <t>LETNER</t>
  </si>
  <si>
    <t>LESTER</t>
  </si>
  <si>
    <t>LEAF</t>
  </si>
  <si>
    <t>LEACH</t>
  </si>
  <si>
    <t>LAWTON</t>
  </si>
  <si>
    <t>LAUWERS</t>
  </si>
  <si>
    <t>LAUER</t>
  </si>
  <si>
    <t>RANE</t>
  </si>
  <si>
    <t>LANGSDALE</t>
  </si>
  <si>
    <t>LAICH</t>
  </si>
  <si>
    <t>KUKUK</t>
  </si>
  <si>
    <t>KRUEGER</t>
  </si>
  <si>
    <t>BUSTER</t>
  </si>
  <si>
    <t>KRUECHER</t>
  </si>
  <si>
    <t>KURT</t>
  </si>
  <si>
    <t>KLOVSKI</t>
  </si>
  <si>
    <t>KIRK</t>
  </si>
  <si>
    <t>DALE</t>
  </si>
  <si>
    <t>KINNEY</t>
  </si>
  <si>
    <t>HEATH</t>
  </si>
  <si>
    <t>KING</t>
  </si>
  <si>
    <t>KIMBERLAND</t>
  </si>
  <si>
    <t>KELTNER</t>
  </si>
  <si>
    <t>GUY</t>
  </si>
  <si>
    <t>KEENAN</t>
  </si>
  <si>
    <t>KASCHNER</t>
  </si>
  <si>
    <t>JOSEPH</t>
  </si>
  <si>
    <t>JOHNSON</t>
  </si>
  <si>
    <t>JAMALEDDINE</t>
  </si>
  <si>
    <t>JAMIE</t>
  </si>
  <si>
    <t>IAFRATE</t>
  </si>
  <si>
    <t>SAM</t>
  </si>
  <si>
    <t>HUTCHISON</t>
  </si>
  <si>
    <t>JACK</t>
  </si>
  <si>
    <t>HUNTER</t>
  </si>
  <si>
    <t>HUNT</t>
  </si>
  <si>
    <t>HORTON</t>
  </si>
  <si>
    <t>HOOL</t>
  </si>
  <si>
    <t>HOLCOMB</t>
  </si>
  <si>
    <t>HOFFMAN</t>
  </si>
  <si>
    <t>HINMAN</t>
  </si>
  <si>
    <t>HILLMAN</t>
  </si>
  <si>
    <t>HENLEY</t>
  </si>
  <si>
    <t>HEIST</t>
  </si>
  <si>
    <t>HAZEMY</t>
  </si>
  <si>
    <t>HATMAN</t>
  </si>
  <si>
    <t>HARTWICK</t>
  </si>
  <si>
    <t>HART</t>
  </si>
  <si>
    <t>HARRIMAN</t>
  </si>
  <si>
    <t>HALL</t>
  </si>
  <si>
    <t>ART</t>
  </si>
  <si>
    <t>HAINES</t>
  </si>
  <si>
    <t>GULECKI</t>
  </si>
  <si>
    <t>GUIGAR</t>
  </si>
  <si>
    <t>GRIFFIN</t>
  </si>
  <si>
    <t>TODD</t>
  </si>
  <si>
    <t>ROB</t>
  </si>
  <si>
    <t>GRABILL</t>
  </si>
  <si>
    <t>GILMORE</t>
  </si>
  <si>
    <t>GEIRSKI</t>
  </si>
  <si>
    <t>GAWNE</t>
  </si>
  <si>
    <t>GARRARD</t>
  </si>
  <si>
    <t>GABRIAU</t>
  </si>
  <si>
    <t>FUCHS</t>
  </si>
  <si>
    <t>TRAVIS</t>
  </si>
  <si>
    <t>FRYE</t>
  </si>
  <si>
    <t>FRITZ</t>
  </si>
  <si>
    <t>KYLE</t>
  </si>
  <si>
    <t>FRISH</t>
  </si>
  <si>
    <t>FREEBURY</t>
  </si>
  <si>
    <t>FOSTER</t>
  </si>
  <si>
    <t>FOSS</t>
  </si>
  <si>
    <t>FORTNER</t>
  </si>
  <si>
    <t>FORSYTH</t>
  </si>
  <si>
    <t>FLETCHER</t>
  </si>
  <si>
    <t>FIELDS</t>
  </si>
  <si>
    <t>FENTON</t>
  </si>
  <si>
    <t>FALLIS</t>
  </si>
  <si>
    <t>WAYNE</t>
  </si>
  <si>
    <t>EVEN</t>
  </si>
  <si>
    <t>ERICKSON</t>
  </si>
  <si>
    <t>EMEIGH</t>
  </si>
  <si>
    <t>ECONOMOU</t>
  </si>
  <si>
    <t>DYKLA</t>
  </si>
  <si>
    <t>DUNCAN</t>
  </si>
  <si>
    <t>DUKE</t>
  </si>
  <si>
    <t>ANDY</t>
  </si>
  <si>
    <t>DUDLETS</t>
  </si>
  <si>
    <t>DUBOWSKI</t>
  </si>
  <si>
    <t>LANCE</t>
  </si>
  <si>
    <t>DUBOVENKO</t>
  </si>
  <si>
    <t>PETE</t>
  </si>
  <si>
    <t>DRAKE</t>
  </si>
  <si>
    <t>DOUGHTY</t>
  </si>
  <si>
    <t>DOMALIK</t>
  </si>
  <si>
    <t>MILO</t>
  </si>
  <si>
    <t>DOLL</t>
  </si>
  <si>
    <t>DINGMAN</t>
  </si>
  <si>
    <t>DEWEY</t>
  </si>
  <si>
    <t>DENNISON</t>
  </si>
  <si>
    <t>DEAVER</t>
  </si>
  <si>
    <t>DAY</t>
  </si>
  <si>
    <t>DAIGLE</t>
  </si>
  <si>
    <t>CYNOWA</t>
  </si>
  <si>
    <t>CUSTER</t>
  </si>
  <si>
    <t>CUNNINGHAM</t>
  </si>
  <si>
    <t>RODD</t>
  </si>
  <si>
    <t>CUMMINS</t>
  </si>
  <si>
    <t>CULVER</t>
  </si>
  <si>
    <t>CLAY</t>
  </si>
  <si>
    <t>CREECH</t>
  </si>
  <si>
    <t>CRANDALL</t>
  </si>
  <si>
    <t>CORY</t>
  </si>
  <si>
    <t>CORNEIL</t>
  </si>
  <si>
    <t>AARON</t>
  </si>
  <si>
    <t>CORK</t>
  </si>
  <si>
    <t>CORBETT</t>
  </si>
  <si>
    <t>LOU</t>
  </si>
  <si>
    <t>COLE</t>
  </si>
  <si>
    <t>COE</t>
  </si>
  <si>
    <t>CLINE</t>
  </si>
  <si>
    <t>CLARK</t>
  </si>
  <si>
    <t>CHANEY</t>
  </si>
  <si>
    <t>CHAMARRO</t>
  </si>
  <si>
    <t>CAVANAUGH</t>
  </si>
  <si>
    <t>CATIR</t>
  </si>
  <si>
    <t>CASTEEL</t>
  </si>
  <si>
    <t>CARPENTER</t>
  </si>
  <si>
    <t>CARLSON</t>
  </si>
  <si>
    <t>CAPRANO</t>
  </si>
  <si>
    <t>CAMPBELL</t>
  </si>
  <si>
    <t>CAIN</t>
  </si>
  <si>
    <t>CADDICK</t>
  </si>
  <si>
    <t>BUXTON</t>
  </si>
  <si>
    <t>BUTERA</t>
  </si>
  <si>
    <t>BURTON</t>
  </si>
  <si>
    <t>BURNS</t>
  </si>
  <si>
    <t>BURKE</t>
  </si>
  <si>
    <t>BRUNSON</t>
  </si>
  <si>
    <t>BROWN</t>
  </si>
  <si>
    <t>JOSH</t>
  </si>
  <si>
    <t>BRONSON</t>
  </si>
  <si>
    <t>JED</t>
  </si>
  <si>
    <t>BRINK</t>
  </si>
  <si>
    <t>BRETZLAFF</t>
  </si>
  <si>
    <t>BREAULT</t>
  </si>
  <si>
    <t>BRANCHEAU</t>
  </si>
  <si>
    <t>BRAGAN</t>
  </si>
  <si>
    <t>BOYT</t>
  </si>
  <si>
    <t>BOYD</t>
  </si>
  <si>
    <t>BOLDAY</t>
  </si>
  <si>
    <t>BODO</t>
  </si>
  <si>
    <t>BLUE</t>
  </si>
  <si>
    <t>BILLGREN</t>
  </si>
  <si>
    <t>BIGGS</t>
  </si>
  <si>
    <t>BIEDLER</t>
  </si>
  <si>
    <t>BERRY</t>
  </si>
  <si>
    <t>SKIP</t>
  </si>
  <si>
    <t>BERGUM</t>
  </si>
  <si>
    <t>BENDLE</t>
  </si>
  <si>
    <t>BELTZ</t>
  </si>
  <si>
    <t>BEASLEY</t>
  </si>
  <si>
    <t>BAYNE</t>
  </si>
  <si>
    <t>BASIGKOW</t>
  </si>
  <si>
    <t>BARNOWSKY</t>
  </si>
  <si>
    <t>BARNARD</t>
  </si>
  <si>
    <t>BALDWIN</t>
  </si>
  <si>
    <t>BAKER</t>
  </si>
  <si>
    <t>JOEL</t>
  </si>
  <si>
    <t>BAILEY</t>
  </si>
  <si>
    <t>ROGER</t>
  </si>
  <si>
    <t>PAUL</t>
  </si>
  <si>
    <t>AYOTTE</t>
  </si>
  <si>
    <t>AUSTIN</t>
  </si>
  <si>
    <t>ATORTHY</t>
  </si>
  <si>
    <t>ARTHUR SR.</t>
  </si>
  <si>
    <t>ARNOLD</t>
  </si>
  <si>
    <t>ARMSTRONG</t>
  </si>
  <si>
    <t>ANDERSON</t>
  </si>
  <si>
    <t>ALLEN</t>
  </si>
  <si>
    <t>LOREN</t>
  </si>
  <si>
    <t>ALFORD</t>
  </si>
  <si>
    <t>AGRO</t>
  </si>
  <si>
    <t>ADRAGNA</t>
  </si>
  <si>
    <t>RALPH</t>
  </si>
  <si>
    <t>ADAIR</t>
  </si>
  <si>
    <t>LEE</t>
  </si>
  <si>
    <t>ACTON</t>
  </si>
  <si>
    <t>YRS</t>
  </si>
  <si>
    <t>THROUGH 2001</t>
  </si>
  <si>
    <t>2001 SEASON</t>
  </si>
  <si>
    <t>THROUGH 2000</t>
  </si>
  <si>
    <t>2000 SEASON</t>
  </si>
  <si>
    <t>THROUGH 99</t>
  </si>
  <si>
    <t>99 SEASON</t>
  </si>
  <si>
    <t>THROUGH 1998</t>
  </si>
  <si>
    <t>98 SEASON</t>
  </si>
  <si>
    <t>THROUGH 1997</t>
  </si>
  <si>
    <t>97 SEASON</t>
  </si>
  <si>
    <t>THROUGH 1996</t>
  </si>
  <si>
    <t>96 SEASON</t>
  </si>
  <si>
    <t>THROUGH 1995</t>
  </si>
  <si>
    <t>95 SEASON</t>
  </si>
  <si>
    <t>THROUGH 1994</t>
  </si>
  <si>
    <t>FATHER &amp; SON</t>
  </si>
  <si>
    <t xml:space="preserve"> DAN</t>
  </si>
  <si>
    <t xml:space="preserve"> MILO</t>
  </si>
  <si>
    <t xml:space="preserve"> CHARLIE</t>
  </si>
  <si>
    <t xml:space="preserve"> ED</t>
  </si>
  <si>
    <t xml:space="preserve"> JASON</t>
  </si>
  <si>
    <t>KENDALL</t>
  </si>
  <si>
    <t xml:space="preserve"> MATT</t>
  </si>
  <si>
    <t xml:space="preserve"> CARL</t>
  </si>
  <si>
    <t xml:space="preserve"> KEVIN</t>
  </si>
  <si>
    <t xml:space="preserve"> ROD</t>
  </si>
  <si>
    <t xml:space="preserve"> TIM</t>
  </si>
  <si>
    <t xml:space="preserve"> TONY</t>
  </si>
  <si>
    <t xml:space="preserve"> STEVE</t>
  </si>
  <si>
    <t xml:space="preserve"> TROY</t>
  </si>
  <si>
    <t xml:space="preserve"> LOU</t>
  </si>
  <si>
    <t xml:space="preserve"> JIM</t>
  </si>
  <si>
    <t>WAGON WHEEL</t>
  </si>
  <si>
    <t xml:space="preserve"> RICK</t>
  </si>
  <si>
    <t xml:space="preserve"> RON</t>
  </si>
  <si>
    <t xml:space="preserve"> BILL</t>
  </si>
  <si>
    <t xml:space="preserve"> FRED</t>
  </si>
  <si>
    <t xml:space="preserve"> DEAN</t>
  </si>
  <si>
    <t xml:space="preserve"> TRAVIS</t>
  </si>
  <si>
    <t xml:space="preserve"> WAYNE</t>
  </si>
  <si>
    <t xml:space="preserve"> JACK</t>
  </si>
  <si>
    <t xml:space="preserve"> KYLE</t>
  </si>
  <si>
    <t xml:space="preserve"> DOUG</t>
  </si>
  <si>
    <t xml:space="preserve"> DWAYNE</t>
  </si>
  <si>
    <t>CHICAGO BROS</t>
  </si>
  <si>
    <t xml:space="preserve"> JEREMY</t>
  </si>
  <si>
    <t xml:space="preserve"> BOBBY</t>
  </si>
  <si>
    <t xml:space="preserve"> SCOTT</t>
  </si>
  <si>
    <t xml:space="preserve"> DUSTY</t>
  </si>
  <si>
    <t xml:space="preserve"> JOHN</t>
  </si>
  <si>
    <t xml:space="preserve"> BOB</t>
  </si>
  <si>
    <t xml:space="preserve"> MIKE</t>
  </si>
  <si>
    <t xml:space="preserve"> CHRIS</t>
  </si>
  <si>
    <r>
      <t xml:space="preserve">PALACE </t>
    </r>
    <r>
      <rPr>
        <sz val="10"/>
        <color indexed="12"/>
        <rFont val="Comic Sans MS"/>
        <family val="4"/>
      </rPr>
      <t>(CHRY/JEEP)</t>
    </r>
  </si>
  <si>
    <t xml:space="preserve"> MARK</t>
  </si>
  <si>
    <t xml:space="preserve"> PHIL</t>
  </si>
  <si>
    <t xml:space="preserve"> ANDY</t>
  </si>
  <si>
    <t xml:space="preserve"> DAVE</t>
  </si>
  <si>
    <t xml:space="preserve"> GLEN</t>
  </si>
  <si>
    <t xml:space="preserve"> BRIAN</t>
  </si>
  <si>
    <t xml:space="preserve"> SANJAY</t>
  </si>
  <si>
    <t xml:space="preserve"> JAMES</t>
  </si>
  <si>
    <t xml:space="preserve"> RYAN</t>
  </si>
  <si>
    <t xml:space="preserve"> DEREK</t>
  </si>
  <si>
    <t xml:space="preserve"> JAY</t>
  </si>
  <si>
    <r>
      <t xml:space="preserve">PALACE </t>
    </r>
    <r>
      <rPr>
        <b/>
        <sz val="10"/>
        <color indexed="12"/>
        <rFont val="Comic Sans MS"/>
        <family val="4"/>
      </rPr>
      <t>(CHRY/JEEP)</t>
    </r>
  </si>
  <si>
    <t>SAGEBRUSH</t>
  </si>
  <si>
    <t xml:space="preserve"> RAY</t>
  </si>
  <si>
    <t xml:space="preserve"> BRUCE</t>
  </si>
  <si>
    <t>WESTBERG</t>
  </si>
  <si>
    <t xml:space="preserve"> LARRY</t>
  </si>
  <si>
    <t xml:space="preserve"> RODD</t>
  </si>
  <si>
    <t xml:space="preserve"> DARRIN</t>
  </si>
  <si>
    <t xml:space="preserve"> JEFF</t>
  </si>
  <si>
    <t xml:space="preserve"> ROB</t>
  </si>
  <si>
    <t>SCHADEL</t>
  </si>
  <si>
    <t xml:space="preserve"> ROY</t>
  </si>
  <si>
    <t xml:space="preserve"> KEITH</t>
  </si>
  <si>
    <t>MR MUFFLER</t>
  </si>
  <si>
    <t xml:space="preserve"> GEOFF</t>
  </si>
  <si>
    <t>NEWMAN</t>
  </si>
  <si>
    <t>WES</t>
  </si>
  <si>
    <t xml:space="preserve"> DENNY</t>
  </si>
  <si>
    <t xml:space="preserve"> SAM</t>
  </si>
  <si>
    <t>SCHLICT</t>
  </si>
  <si>
    <t>G &amp; G</t>
  </si>
  <si>
    <t>STURM</t>
  </si>
  <si>
    <t xml:space="preserve"> TODD</t>
  </si>
  <si>
    <t xml:space="preserve"> JOE</t>
  </si>
  <si>
    <t xml:space="preserve"> GARY</t>
  </si>
  <si>
    <t>HARTWICK ELEC</t>
  </si>
  <si>
    <t>GOEMARE</t>
  </si>
  <si>
    <t xml:space="preserve"> DENNIS</t>
  </si>
  <si>
    <t xml:space="preserve"> ERIC</t>
  </si>
  <si>
    <t>BRITTINGHAM</t>
  </si>
  <si>
    <t>ERRANTE</t>
  </si>
  <si>
    <t xml:space="preserve"> RANDY</t>
  </si>
  <si>
    <t xml:space="preserve"> BUSTER</t>
  </si>
  <si>
    <t>BALDWIN AUTO</t>
  </si>
  <si>
    <t xml:space="preserve"> LOREN</t>
  </si>
  <si>
    <t xml:space="preserve"> DALE</t>
  </si>
  <si>
    <t>EAGLES</t>
  </si>
  <si>
    <t xml:space="preserve"> BRETT</t>
  </si>
  <si>
    <t xml:space="preserve"> MARTY</t>
  </si>
  <si>
    <t xml:space="preserve"> ROGER</t>
  </si>
  <si>
    <t xml:space="preserve"> HEATH</t>
  </si>
  <si>
    <t xml:space="preserve"> GRANT</t>
  </si>
  <si>
    <t>R &amp; P</t>
  </si>
  <si>
    <t>KEEHAN</t>
  </si>
  <si>
    <t>DAVENPORT</t>
  </si>
  <si>
    <t xml:space="preserve"> JON</t>
  </si>
  <si>
    <t>MIDDLETON</t>
  </si>
  <si>
    <t>KEEN</t>
  </si>
  <si>
    <t xml:space="preserve"> RALPH</t>
  </si>
  <si>
    <t>BB AMERICA</t>
  </si>
  <si>
    <t xml:space="preserve"> DON</t>
  </si>
  <si>
    <t xml:space="preserve"> ADAM</t>
  </si>
  <si>
    <t xml:space="preserve"> LANCE</t>
  </si>
  <si>
    <t xml:space="preserve"> BRAD</t>
  </si>
  <si>
    <t>GAME 17</t>
  </si>
  <si>
    <t>GAME 16</t>
  </si>
  <si>
    <t>GAME 15</t>
  </si>
  <si>
    <t>GAME 14</t>
  </si>
  <si>
    <t>GAME 13</t>
  </si>
  <si>
    <t>GAME 12</t>
  </si>
  <si>
    <t>GAME 11</t>
  </si>
  <si>
    <t>GAME 10</t>
  </si>
  <si>
    <t>GAME 9</t>
  </si>
  <si>
    <t>GAME 8</t>
  </si>
  <si>
    <t>GAME 7</t>
  </si>
  <si>
    <t>GAME 6</t>
  </si>
  <si>
    <t>GAME 5</t>
  </si>
  <si>
    <t>GAME 4</t>
  </si>
  <si>
    <t>GAME 3</t>
  </si>
  <si>
    <t>GAME 2</t>
  </si>
  <si>
    <t>GAME 1</t>
  </si>
  <si>
    <t>2002 SEASON STATS</t>
  </si>
  <si>
    <t>CAREER</t>
  </si>
  <si>
    <t>THROUGH 1999</t>
  </si>
  <si>
    <t>JEFF GENTRY</t>
  </si>
  <si>
    <t>RAY McDONALD</t>
  </si>
  <si>
    <t>BRIAN NELSON</t>
  </si>
  <si>
    <t>JON MIDDLETON</t>
  </si>
  <si>
    <t>ROY BURNS</t>
  </si>
  <si>
    <t>CHARLIE BAKER</t>
  </si>
  <si>
    <t>FRED JOHNSON</t>
  </si>
  <si>
    <t>CHARLIE LAICH</t>
  </si>
  <si>
    <t>BRUCE WALTER</t>
  </si>
  <si>
    <t>RON BIGGS</t>
  </si>
  <si>
    <t>DEAN SHINAVIER</t>
  </si>
  <si>
    <t xml:space="preserve">ROD MELZER </t>
  </si>
  <si>
    <t>MARK SEELY</t>
  </si>
  <si>
    <t>TRAVIS FUCHS</t>
  </si>
  <si>
    <t>LANCE DUBOWSKI</t>
  </si>
  <si>
    <t>TONY BURNS</t>
  </si>
  <si>
    <r>
      <t>(</t>
    </r>
    <r>
      <rPr>
        <sz val="8"/>
        <color indexed="10"/>
        <rFont val="Boulder"/>
      </rPr>
      <t>BIGGS</t>
    </r>
    <r>
      <rPr>
        <sz val="8"/>
        <color indexed="18"/>
        <rFont val="Boulder"/>
      </rPr>
      <t>)</t>
    </r>
  </si>
  <si>
    <t xml:space="preserve">ENDODONTIC </t>
  </si>
  <si>
    <t>DEAN CADDICK</t>
  </si>
  <si>
    <t>JEFF RISAK</t>
  </si>
  <si>
    <t>RAY MCCARRICK</t>
  </si>
  <si>
    <t>JEREMY REETZ</t>
  </si>
  <si>
    <t>RYAN CADDICK</t>
  </si>
  <si>
    <t>CHRIS MESSINA</t>
  </si>
  <si>
    <t>DUSTY MILLER</t>
  </si>
  <si>
    <t>DENNIS HARTWICK</t>
  </si>
  <si>
    <t>DAVE BELTZ</t>
  </si>
  <si>
    <t>RAY HILLMAN</t>
  </si>
  <si>
    <t>MIKE MAHAN</t>
  </si>
  <si>
    <r>
      <t>(</t>
    </r>
    <r>
      <rPr>
        <sz val="8"/>
        <color indexed="10"/>
        <rFont val="Boulder"/>
      </rPr>
      <t>CADDICK</t>
    </r>
    <r>
      <rPr>
        <sz val="8"/>
        <color indexed="18"/>
        <rFont val="Boulder"/>
      </rPr>
      <t>)</t>
    </r>
  </si>
  <si>
    <t>PHIL DAMICO</t>
  </si>
  <si>
    <t>ROGER BAILEY</t>
  </si>
  <si>
    <t>STEVE GLIWA</t>
  </si>
  <si>
    <t>TOM KING</t>
  </si>
  <si>
    <t>STEVE LUCKOVITZ</t>
  </si>
  <si>
    <t>DAVE HINMAN</t>
  </si>
  <si>
    <t>RYAN COE</t>
  </si>
  <si>
    <t>BRIAN PECK</t>
  </si>
  <si>
    <t>JASON BAILEY</t>
  </si>
  <si>
    <t>SANJAY SHAH</t>
  </si>
  <si>
    <t>LOU COLUMBUS</t>
  </si>
  <si>
    <t xml:space="preserve">JAY TRAYLOR </t>
  </si>
  <si>
    <t>DEREK STARK</t>
  </si>
  <si>
    <r>
      <t>(</t>
    </r>
    <r>
      <rPr>
        <sz val="8"/>
        <color indexed="10"/>
        <rFont val="Boulder"/>
      </rPr>
      <t>STARK</t>
    </r>
    <r>
      <rPr>
        <sz val="8"/>
        <color indexed="18"/>
        <rFont val="Boulder"/>
      </rPr>
      <t>)</t>
    </r>
  </si>
  <si>
    <t>JEFF FOSTER</t>
  </si>
  <si>
    <t>JAMIE JAMALEDDINE</t>
  </si>
  <si>
    <t>RYAN ZOELLNER</t>
  </si>
  <si>
    <t>JASON REETZ</t>
  </si>
  <si>
    <t>DAN BROWN</t>
  </si>
  <si>
    <t>JASON HART</t>
  </si>
  <si>
    <t>RODD CUNNINGHAM</t>
  </si>
  <si>
    <t>DEREK HENLEY</t>
  </si>
  <si>
    <t>ED BUXTON</t>
  </si>
  <si>
    <t>TIM WILLIAMS</t>
  </si>
  <si>
    <t>KYLE FRITZ</t>
  </si>
  <si>
    <t xml:space="preserve">HEATH KINNEY </t>
  </si>
  <si>
    <t>STEVE BAILEY</t>
  </si>
  <si>
    <r>
      <t>(</t>
    </r>
    <r>
      <rPr>
        <sz val="8"/>
        <color indexed="10"/>
        <rFont val="Boulder"/>
      </rPr>
      <t>BAILEY</t>
    </r>
    <r>
      <rPr>
        <sz val="8"/>
        <color indexed="18"/>
        <rFont val="Boulder"/>
      </rPr>
      <t>)</t>
    </r>
  </si>
  <si>
    <t>DENMAT INC.</t>
  </si>
  <si>
    <t>JAY DAIGLE</t>
  </si>
  <si>
    <t xml:space="preserve">ROLAND GRAYHEK </t>
  </si>
  <si>
    <t>MATT KIRK</t>
  </si>
  <si>
    <t>MATT STURM</t>
  </si>
  <si>
    <t>KEITH CAMPBELL</t>
  </si>
  <si>
    <t>CHRIS DEWEY</t>
  </si>
  <si>
    <t>LARRY ATORTHY</t>
  </si>
  <si>
    <t>ERIC BRITTINGHAM</t>
  </si>
  <si>
    <t>DAVE SIMMONS</t>
  </si>
  <si>
    <t>BRIAN MCCALL</t>
  </si>
  <si>
    <t>ADAM TIMPF</t>
  </si>
  <si>
    <t>MIKE GABRIAU</t>
  </si>
  <si>
    <t>HITS</t>
  </si>
  <si>
    <r>
      <t>(</t>
    </r>
    <r>
      <rPr>
        <sz val="8"/>
        <color indexed="10"/>
        <rFont val="Boulder"/>
      </rPr>
      <t>BRANCHEU</t>
    </r>
    <r>
      <rPr>
        <sz val="8"/>
        <color indexed="18"/>
        <rFont val="Boulder"/>
      </rPr>
      <t>)</t>
    </r>
  </si>
  <si>
    <t>DEANOMAC'S</t>
  </si>
  <si>
    <t>JERRY HOFFMAN</t>
  </si>
  <si>
    <t>SHAUN GARZA</t>
  </si>
  <si>
    <t>JOE NIXON</t>
  </si>
  <si>
    <t>MIKE LANFEAR</t>
  </si>
  <si>
    <t>MARK SIMS</t>
  </si>
  <si>
    <t>JOE GALECZKA</t>
  </si>
  <si>
    <t>JOHN SIMPSON</t>
  </si>
  <si>
    <t>DAN MILLER</t>
  </si>
  <si>
    <t>TRAVIS SIMMONS</t>
  </si>
  <si>
    <t>DEAN KLOVSKI</t>
  </si>
  <si>
    <t>ROB GRIFFIN</t>
  </si>
  <si>
    <t>TONY HOWEY</t>
  </si>
  <si>
    <t>DAVE BARKELEY</t>
  </si>
  <si>
    <t>DON MILLER</t>
  </si>
  <si>
    <t>BUSTER KRUEGER</t>
  </si>
  <si>
    <r>
      <t>(</t>
    </r>
    <r>
      <rPr>
        <sz val="8"/>
        <color indexed="10"/>
        <rFont val="Boulder"/>
      </rPr>
      <t>BUSTER</t>
    </r>
    <r>
      <rPr>
        <sz val="8"/>
        <color indexed="18"/>
        <rFont val="Boulder"/>
      </rPr>
      <t>)</t>
    </r>
  </si>
  <si>
    <t>ADV. CONCRETE</t>
  </si>
  <si>
    <t>MIKE KINNEY</t>
  </si>
  <si>
    <t>BRIAN GUIGAR</t>
  </si>
  <si>
    <t>CHARLIE WELLMAN</t>
  </si>
  <si>
    <t>JIM MORRIS</t>
  </si>
  <si>
    <t>JASON GRIFFIN</t>
  </si>
  <si>
    <t>MIKE FRYE</t>
  </si>
  <si>
    <t>MARTY DINGMAN</t>
  </si>
  <si>
    <t>SCOTT ROUSE</t>
  </si>
  <si>
    <t>MIKE BENDLE</t>
  </si>
  <si>
    <t>SCOTT DOUGHTY</t>
  </si>
  <si>
    <t>SCOTT DRAKE</t>
  </si>
  <si>
    <t>LOREN ALLEN</t>
  </si>
  <si>
    <t>DAVE KASCHNER</t>
  </si>
  <si>
    <t>MIKE BURKE</t>
  </si>
  <si>
    <t>CHRIS TEAGUE</t>
  </si>
  <si>
    <r>
      <t>(TEAGUE</t>
    </r>
    <r>
      <rPr>
        <sz val="8"/>
        <color indexed="18"/>
        <rFont val="Boulder"/>
      </rPr>
      <t>)</t>
    </r>
  </si>
  <si>
    <t>SOS</t>
  </si>
  <si>
    <t>MIKE MISCOVICH</t>
  </si>
  <si>
    <t>ED ALFORD</t>
  </si>
  <si>
    <t>CHRIS TANTANELLA</t>
  </si>
  <si>
    <t>MIKE SCHROEDER</t>
  </si>
  <si>
    <t>DAVE TUCKER</t>
  </si>
  <si>
    <t>JACK HUTCHISON</t>
  </si>
  <si>
    <t>BILL SCHROEDER</t>
  </si>
  <si>
    <t>JESSE SMITH</t>
  </si>
  <si>
    <t>KEVIN BOYT</t>
  </si>
  <si>
    <t>KEVIN SIMS</t>
  </si>
  <si>
    <t>ROY PHILLIPS</t>
  </si>
  <si>
    <t>DOUG SMITH</t>
  </si>
  <si>
    <t>BILL ACTON</t>
  </si>
  <si>
    <t>DWAYNE SMITH</t>
  </si>
  <si>
    <t>TIM SCRIBNER</t>
  </si>
  <si>
    <r>
      <t>(</t>
    </r>
    <r>
      <rPr>
        <sz val="8"/>
        <color indexed="10"/>
        <rFont val="Boulder"/>
      </rPr>
      <t>SCRIBNER</t>
    </r>
    <r>
      <rPr>
        <sz val="8"/>
        <color indexed="18"/>
        <rFont val="Boulder"/>
      </rPr>
      <t>)</t>
    </r>
  </si>
  <si>
    <t>ADVG.INVESTERS</t>
  </si>
  <si>
    <t>WAYNE BULLOCK</t>
  </si>
  <si>
    <t>RAY WILSON</t>
  </si>
  <si>
    <t>MARK CYNOWA</t>
  </si>
  <si>
    <t>BOB HAZEMY</t>
  </si>
  <si>
    <t>WAYNE FALLIS</t>
  </si>
  <si>
    <t>TODD BRITTINGHAM</t>
  </si>
  <si>
    <t>ROY ROBBINS</t>
  </si>
  <si>
    <t>KEVIN PESTA</t>
  </si>
  <si>
    <t>MIKE HARRIMAN</t>
  </si>
  <si>
    <t>MATT CUMMINS</t>
  </si>
  <si>
    <r>
      <t>(</t>
    </r>
    <r>
      <rPr>
        <sz val="8"/>
        <color indexed="10"/>
        <rFont val="Boulder"/>
      </rPr>
      <t>HOLCOMB</t>
    </r>
    <r>
      <rPr>
        <sz val="8"/>
        <color indexed="18"/>
        <rFont val="Boulder"/>
      </rPr>
      <t>)</t>
    </r>
  </si>
  <si>
    <t>G &amp; G TREE</t>
  </si>
  <si>
    <t>TODD WEBER</t>
  </si>
  <si>
    <t>ANDY CLAY</t>
  </si>
  <si>
    <t>BRIAN DAVENPORT</t>
  </si>
  <si>
    <t>BILL PARKER</t>
  </si>
  <si>
    <t>JASON SCHLICT</t>
  </si>
  <si>
    <t>MATT MORRIS</t>
  </si>
  <si>
    <t>BRIAN DENNISON</t>
  </si>
  <si>
    <t>BOB LAWTON</t>
  </si>
  <si>
    <t>MIKE CHAMARRO</t>
  </si>
  <si>
    <t>SCOTT SPENCER</t>
  </si>
  <si>
    <t>STEVE GRIFFIN</t>
  </si>
  <si>
    <t>BRAD CLINE</t>
  </si>
  <si>
    <t>CHRIS MIZE</t>
  </si>
  <si>
    <r>
      <t>(</t>
    </r>
    <r>
      <rPr>
        <sz val="8"/>
        <color indexed="10"/>
        <rFont val="Boulder"/>
      </rPr>
      <t>MIZE</t>
    </r>
    <r>
      <rPr>
        <sz val="8"/>
        <color indexed="18"/>
        <rFont val="Boulder"/>
      </rPr>
      <t>)</t>
    </r>
  </si>
  <si>
    <t>HAMLIN PUB</t>
  </si>
  <si>
    <t>MATT SLIWA</t>
  </si>
  <si>
    <t>NATHAN SPENCER</t>
  </si>
  <si>
    <t>JASON HEIST</t>
  </si>
  <si>
    <t>ERIK DAVENPORT</t>
  </si>
  <si>
    <t>DENNY POWELL</t>
  </si>
  <si>
    <t>JEFF SMITH</t>
  </si>
  <si>
    <t>SAM  IAFRATE</t>
  </si>
  <si>
    <t>BRETT POWELL</t>
  </si>
  <si>
    <t>KEVIN CYNOWA</t>
  </si>
  <si>
    <t>REED NELSON</t>
  </si>
  <si>
    <t xml:space="preserve">BOB HEIST </t>
  </si>
  <si>
    <t>KEITH LESTER</t>
  </si>
  <si>
    <t xml:space="preserve">JIM VACKARO </t>
  </si>
  <si>
    <t>DARRIN SLIWA</t>
  </si>
  <si>
    <t>GARY NELSON</t>
  </si>
  <si>
    <r>
      <t>(</t>
    </r>
    <r>
      <rPr>
        <sz val="8"/>
        <color indexed="10"/>
        <rFont val="Boulder"/>
      </rPr>
      <t>NELSON</t>
    </r>
    <r>
      <rPr>
        <sz val="8"/>
        <color indexed="18"/>
        <rFont val="Boulder"/>
      </rPr>
      <t>)</t>
    </r>
  </si>
  <si>
    <t>BOATHOUSE</t>
  </si>
  <si>
    <t xml:space="preserve">PAT BEVILACQUA </t>
  </si>
  <si>
    <t>BILL BASCOW</t>
  </si>
  <si>
    <t>RICH DOKE</t>
  </si>
  <si>
    <t>TODD GRIFFIN</t>
  </si>
  <si>
    <t>TODD LIVINGSTON</t>
  </si>
  <si>
    <t>BOB ERICKSON</t>
  </si>
  <si>
    <t>GLEN THORPE</t>
  </si>
  <si>
    <t>ROB SCHADEL</t>
  </si>
  <si>
    <t>PAUL SOKOL</t>
  </si>
  <si>
    <t>DAVE MILLER</t>
  </si>
  <si>
    <t>TIM KEENAN</t>
  </si>
  <si>
    <t>DALE KIRK</t>
  </si>
  <si>
    <t>MIKE SMITH</t>
  </si>
  <si>
    <t>MATT MOULDER</t>
  </si>
  <si>
    <t>JOHN VACKARO</t>
  </si>
  <si>
    <r>
      <t>(</t>
    </r>
    <r>
      <rPr>
        <sz val="8"/>
        <color indexed="10"/>
        <rFont val="Boulder"/>
      </rPr>
      <t>VACKARO</t>
    </r>
    <r>
      <rPr>
        <sz val="8"/>
        <color indexed="18"/>
        <rFont val="Boulder"/>
      </rPr>
      <t>)</t>
    </r>
  </si>
  <si>
    <t>2003 SEASON STATS</t>
  </si>
  <si>
    <t>THROUGH 2002</t>
  </si>
  <si>
    <t>NATHAN DUFF</t>
  </si>
  <si>
    <t>BRIAN DESROCHERS</t>
  </si>
  <si>
    <t>DARRIN LAMPHIER</t>
  </si>
  <si>
    <t>(MILLER)</t>
  </si>
  <si>
    <t>JASON STEVENSON</t>
  </si>
  <si>
    <t>LUKE CHARBORGU</t>
  </si>
  <si>
    <t>(WELLMAN)</t>
  </si>
  <si>
    <t>CHRIS DAMICO</t>
  </si>
  <si>
    <t>RYAN THOMAS</t>
  </si>
  <si>
    <t>JIM O'DELL</t>
  </si>
  <si>
    <t>BRANDON O'LANGER</t>
  </si>
  <si>
    <t>(SLIWA)</t>
  </si>
  <si>
    <t>STEVE FLOYD</t>
  </si>
  <si>
    <t>DAVE CUTHRELL</t>
  </si>
  <si>
    <t>TONY LANKFORD</t>
  </si>
  <si>
    <t>STEVE PAPIN</t>
  </si>
  <si>
    <t>DWAYNE MATLOCK</t>
  </si>
  <si>
    <t>(STARK)</t>
  </si>
  <si>
    <t>GUY SANCHEZ</t>
  </si>
  <si>
    <t>MARK BRANCHEAU</t>
  </si>
  <si>
    <t>(GABRIAU)</t>
  </si>
  <si>
    <t>GUY BRICKER</t>
  </si>
  <si>
    <t>BRIAN McMINN</t>
  </si>
  <si>
    <t>BRIAN HART</t>
  </si>
  <si>
    <t>DEREK HOFFMAN</t>
  </si>
  <si>
    <t>JIM BONNICI</t>
  </si>
  <si>
    <t>BOB BRUNSON</t>
  </si>
  <si>
    <t>(NELSON)</t>
  </si>
  <si>
    <t>GARRETT HOFFMAN</t>
  </si>
  <si>
    <t>(SCRIBNER)</t>
  </si>
  <si>
    <t>CARL McEVERS</t>
  </si>
  <si>
    <t>PAUL HANLEY</t>
  </si>
  <si>
    <t>(MIZE)</t>
  </si>
  <si>
    <t>MATT EVANS</t>
  </si>
  <si>
    <t>RYAN REYNOLDS</t>
  </si>
  <si>
    <t>(BIGGS)</t>
  </si>
  <si>
    <t>ERIC PEPLOWSKI</t>
  </si>
  <si>
    <t>MIKE McKINNEY</t>
  </si>
  <si>
    <t>(SANCHEZ)</t>
  </si>
  <si>
    <t>KEITH BERGUM</t>
  </si>
  <si>
    <t>RONNIE MILLER</t>
  </si>
  <si>
    <t>JEFF ACTON</t>
  </si>
  <si>
    <t>(CADDICK)</t>
  </si>
  <si>
    <t>RON BRUNSON</t>
  </si>
  <si>
    <t>NICK WALLS</t>
  </si>
  <si>
    <t>(MCCALL)</t>
  </si>
  <si>
    <t>2004 SEASON STATS</t>
  </si>
  <si>
    <t>CAREER STATS</t>
  </si>
  <si>
    <t>BILL BLISS</t>
  </si>
  <si>
    <t>DON WRATHALL</t>
  </si>
  <si>
    <t>JASON McCALL</t>
  </si>
  <si>
    <t>JOEL WELCH</t>
  </si>
  <si>
    <t>(MOULDER)</t>
  </si>
  <si>
    <t>MIKE ISOLA</t>
  </si>
  <si>
    <t>BRUCE FOX</t>
  </si>
  <si>
    <t>KEN SIMS</t>
  </si>
  <si>
    <t>ROD MELZER</t>
  </si>
  <si>
    <t>GREG POULIN</t>
  </si>
  <si>
    <t>BOB FISHER</t>
  </si>
  <si>
    <t>TONY AGRO</t>
  </si>
  <si>
    <t>ED STANICK</t>
  </si>
  <si>
    <t>MATT CUMMINGS</t>
  </si>
  <si>
    <t>JASON KELLY</t>
  </si>
  <si>
    <t>ZACH POULIN</t>
  </si>
  <si>
    <t>RICK YORK</t>
  </si>
  <si>
    <t>STEVE FOWLER</t>
  </si>
  <si>
    <t>ANDY ROBERTS</t>
  </si>
  <si>
    <t>RON BROTH</t>
  </si>
  <si>
    <t>TROY RUSNELL</t>
  </si>
  <si>
    <t>(KLOVSKI)</t>
  </si>
  <si>
    <t>DAVE BULLOCK</t>
  </si>
  <si>
    <t>(BRAGEN)</t>
  </si>
  <si>
    <t>ROB GOING</t>
  </si>
  <si>
    <t>SHAWN KARTSE</t>
  </si>
  <si>
    <t>JIM HOFFMAN</t>
  </si>
  <si>
    <t>JEFF WILLIAMS</t>
  </si>
  <si>
    <t>2005 SEASON STATS</t>
  </si>
  <si>
    <t>Ray Wysoki</t>
  </si>
  <si>
    <t>Jeremy Reetz</t>
  </si>
  <si>
    <t>Jason Reetz</t>
  </si>
  <si>
    <t>Lloyd Seron</t>
  </si>
  <si>
    <t>Rod Melzer</t>
  </si>
  <si>
    <t>Bob Schrah</t>
  </si>
  <si>
    <t>Mike Mahan</t>
  </si>
  <si>
    <t>Matt Cummings</t>
  </si>
  <si>
    <t>Mike Agro</t>
  </si>
  <si>
    <t>Troy Rusnell</t>
  </si>
  <si>
    <t>Dean Caddick</t>
  </si>
  <si>
    <t>R</t>
  </si>
  <si>
    <t>Years</t>
  </si>
  <si>
    <t>Game 16</t>
  </si>
  <si>
    <t>Game 15</t>
  </si>
  <si>
    <t>Game 14</t>
  </si>
  <si>
    <t>Game 13</t>
  </si>
  <si>
    <t>Game 12</t>
  </si>
  <si>
    <t>Game 11</t>
  </si>
  <si>
    <t>Game 10</t>
  </si>
  <si>
    <t>Game 9</t>
  </si>
  <si>
    <t>Game 8</t>
  </si>
  <si>
    <t>Game 7</t>
  </si>
  <si>
    <t>Game 6</t>
  </si>
  <si>
    <t>Game 5</t>
  </si>
  <si>
    <t>Game 4</t>
  </si>
  <si>
    <t>Game 3</t>
  </si>
  <si>
    <t>Game 2</t>
  </si>
  <si>
    <t>Game 1</t>
  </si>
  <si>
    <t>Career</t>
  </si>
  <si>
    <t>Val Bragan</t>
  </si>
  <si>
    <t>Matt Morris</t>
  </si>
  <si>
    <t>Mike Kinney</t>
  </si>
  <si>
    <t>Brian Guigar</t>
  </si>
  <si>
    <t>Guy Sanchez</t>
  </si>
  <si>
    <t>Bruce Fox</t>
  </si>
  <si>
    <t>Mark Devries</t>
  </si>
  <si>
    <t>Gary Nelson</t>
  </si>
  <si>
    <t>Kevin Boyt</t>
  </si>
  <si>
    <t>Tommy Holcomb</t>
  </si>
  <si>
    <t>Darrin Sliwa</t>
  </si>
  <si>
    <t>Buster Krueger</t>
  </si>
  <si>
    <t>Ralph Adragna</t>
  </si>
  <si>
    <t>Chris Head</t>
  </si>
  <si>
    <t>Dan Wiseman</t>
  </si>
  <si>
    <t>Jamie Kennedy</t>
  </si>
  <si>
    <t>Dennis Hartwick</t>
  </si>
  <si>
    <t>Ryan Reynolds</t>
  </si>
  <si>
    <t>Dave Cuthrell</t>
  </si>
  <si>
    <t>Roy Robbins</t>
  </si>
  <si>
    <t>Mike McKinney</t>
  </si>
  <si>
    <t>Jason Kelly</t>
  </si>
  <si>
    <t>Nathan Walter</t>
  </si>
  <si>
    <t>Jeff Smith</t>
  </si>
  <si>
    <t>Brett Powell</t>
  </si>
  <si>
    <t>Matt Sturm</t>
  </si>
  <si>
    <t>Jim Morris</t>
  </si>
  <si>
    <t>Kevin Pesta</t>
  </si>
  <si>
    <t>Joe Haines</t>
  </si>
  <si>
    <t>Heath Kinney</t>
  </si>
  <si>
    <t>Mark Brancheau</t>
  </si>
  <si>
    <t>Marcus Long</t>
  </si>
  <si>
    <t>Andy Clay</t>
  </si>
  <si>
    <t>Bill Basigkow</t>
  </si>
  <si>
    <t>Jeff Gentry</t>
  </si>
  <si>
    <t>Ray McCarrick</t>
  </si>
  <si>
    <t>Kurt Kruecher</t>
  </si>
  <si>
    <t>Dean Shinavier</t>
  </si>
  <si>
    <t>Tim Keenan</t>
  </si>
  <si>
    <t>Tony Burns</t>
  </si>
  <si>
    <t>Bill Schroeder</t>
  </si>
  <si>
    <t>Jon Middleton</t>
  </si>
  <si>
    <t>Wayne Bullock</t>
  </si>
  <si>
    <t>Rob Going</t>
  </si>
  <si>
    <t>Denny Powell</t>
  </si>
  <si>
    <t>Brandon O'Langer</t>
  </si>
  <si>
    <t>Kevin Sims</t>
  </si>
  <si>
    <t>Jason McCall</t>
  </si>
  <si>
    <t>Scott Doughty</t>
  </si>
  <si>
    <t>Matt Sliwa</t>
  </si>
  <si>
    <t>Mark Cynowa</t>
  </si>
  <si>
    <t>Lonnie Lett</t>
  </si>
  <si>
    <t>Travis Simmons</t>
  </si>
  <si>
    <t>Chris Damico</t>
  </si>
  <si>
    <t>Fred Johnson</t>
  </si>
  <si>
    <t>Greg Poulin</t>
  </si>
  <si>
    <t>Tony Howey</t>
  </si>
  <si>
    <t>Phil Damico</t>
  </si>
  <si>
    <t>Ruby Tuesday</t>
  </si>
  <si>
    <t>Steve Fowler</t>
  </si>
  <si>
    <t>Rick York</t>
  </si>
  <si>
    <t>Carl Creech</t>
  </si>
  <si>
    <t>Don Wrathall</t>
  </si>
  <si>
    <t>Charlie Laich</t>
  </si>
  <si>
    <t>Adam O'Langer</t>
  </si>
  <si>
    <t>Ryan Thomas</t>
  </si>
  <si>
    <t>Jeff Foster</t>
  </si>
  <si>
    <t>Bill Horton</t>
  </si>
  <si>
    <t>Mike Miscovich</t>
  </si>
  <si>
    <t>Mark Sims</t>
  </si>
  <si>
    <t>Keith Bergum</t>
  </si>
  <si>
    <t>Sports Explosion</t>
  </si>
  <si>
    <t>Kevin Cynowa</t>
  </si>
  <si>
    <t>Jason Heist</t>
  </si>
  <si>
    <t>Luke Charborgu</t>
  </si>
  <si>
    <t>Pete Hutchison</t>
  </si>
  <si>
    <t>Chris Bragan</t>
  </si>
  <si>
    <t>Chris Messina</t>
  </si>
  <si>
    <t>Ron Broth</t>
  </si>
  <si>
    <t>Scott Rouse</t>
  </si>
  <si>
    <t>Jamie Jamaleddine</t>
  </si>
  <si>
    <t>Tony Agro</t>
  </si>
  <si>
    <t>Roy Bliss</t>
  </si>
  <si>
    <t>Brian Dennison</t>
  </si>
  <si>
    <t>Jerry Hoffman</t>
  </si>
  <si>
    <t>Dan Brown</t>
  </si>
  <si>
    <t>Wayne Fallis</t>
  </si>
  <si>
    <t>Joe Galeczka</t>
  </si>
  <si>
    <t>Suspended</t>
  </si>
  <si>
    <t>Mike Gabriau</t>
  </si>
  <si>
    <t>Carl McEvers</t>
  </si>
  <si>
    <t>Jim Hoffman</t>
  </si>
  <si>
    <t>Ed Stanick</t>
  </si>
  <si>
    <t>Bob Erickson</t>
  </si>
  <si>
    <t>Pat Bevilacqua</t>
  </si>
  <si>
    <t>Bob Heist</t>
  </si>
  <si>
    <t>Steve Papin</t>
  </si>
  <si>
    <t>Chris Teague</t>
  </si>
  <si>
    <t>Mike Smith</t>
  </si>
  <si>
    <t>Chris Mize</t>
  </si>
  <si>
    <t>Paul Hanley</t>
  </si>
  <si>
    <t>Lloyd Coe</t>
  </si>
  <si>
    <t>Mike Schroeder</t>
  </si>
  <si>
    <t>Jason Griffin</t>
  </si>
  <si>
    <t>Dave Simmons</t>
  </si>
  <si>
    <t>Jack Hutchison</t>
  </si>
  <si>
    <t>Bruce Walter</t>
  </si>
  <si>
    <t>Mike Chamarro</t>
  </si>
  <si>
    <t>Dale Kirk</t>
  </si>
  <si>
    <t>Jason Bailey</t>
  </si>
  <si>
    <t>Randy Bailey</t>
  </si>
  <si>
    <t>Roger Bailey</t>
  </si>
  <si>
    <t>Justin Hanning</t>
  </si>
  <si>
    <t>Kyle King</t>
  </si>
  <si>
    <t>Christis/Steelmaster</t>
  </si>
  <si>
    <t>2007 Season</t>
  </si>
  <si>
    <t>Zack Santamour</t>
  </si>
  <si>
    <t>BW3</t>
  </si>
  <si>
    <t>Bill Bliss</t>
  </si>
  <si>
    <t>Cobra/G&amp;G Tree</t>
  </si>
  <si>
    <t>Jeff Faber</t>
  </si>
  <si>
    <t>John Cox</t>
  </si>
  <si>
    <t>Jim Wolski</t>
  </si>
  <si>
    <t>Ryan Risak</t>
  </si>
  <si>
    <t>Ryan Ornsby</t>
  </si>
  <si>
    <t>Steve Bevel</t>
  </si>
  <si>
    <t>Dale Guigar</t>
  </si>
  <si>
    <t>Travis Fuchs</t>
  </si>
  <si>
    <t>DeanoMac/RLC/HamlinPub</t>
  </si>
  <si>
    <t>Bill Tabor</t>
  </si>
  <si>
    <t>Scott Spencer</t>
  </si>
  <si>
    <t>SUSPENDED</t>
  </si>
  <si>
    <t>Eagles</t>
  </si>
  <si>
    <t>Mike Heaman</t>
  </si>
  <si>
    <t>Gilligan's Pizzeria</t>
  </si>
  <si>
    <t>Gary Stevenson</t>
  </si>
  <si>
    <t>Jeff Freebury</t>
  </si>
  <si>
    <t>Ed Buxton</t>
  </si>
  <si>
    <t>TLC/Gentry Painting</t>
  </si>
  <si>
    <t>Craig Santamour</t>
  </si>
  <si>
    <t>Aaron Richards</t>
  </si>
  <si>
    <t>Justin Cartwright</t>
  </si>
  <si>
    <t>Ruby Tuesday/Guinn Construction</t>
  </si>
  <si>
    <t>Paul Hill</t>
  </si>
  <si>
    <t>Adam Schrah</t>
  </si>
  <si>
    <t>Steve Long</t>
  </si>
  <si>
    <t>Anderson Financial</t>
  </si>
  <si>
    <t>Aaron Mann</t>
  </si>
  <si>
    <t>Steve Guy</t>
  </si>
  <si>
    <t>VFW Post 334/State Farm</t>
  </si>
  <si>
    <t>er</t>
  </si>
  <si>
    <t>Dave Barkeley</t>
  </si>
  <si>
    <t>Hamlin Pub/Taco Bell</t>
  </si>
  <si>
    <t>HAT</t>
  </si>
  <si>
    <t>Travis Skrine</t>
  </si>
  <si>
    <t>Geoff Opalewski</t>
  </si>
  <si>
    <t>Matrix Expedited</t>
  </si>
  <si>
    <t>2008 Season</t>
  </si>
  <si>
    <t>Don Miller</t>
  </si>
  <si>
    <t>Groves True Value</t>
  </si>
  <si>
    <t>Luke Kendziorski</t>
  </si>
  <si>
    <t>Pete DeCaussin</t>
  </si>
  <si>
    <t>Jeff Williams</t>
  </si>
  <si>
    <t>Christis/SteelMaster</t>
  </si>
  <si>
    <t>Dean Cantatano</t>
  </si>
  <si>
    <t>Denny Mahan</t>
  </si>
  <si>
    <t>The Eagles</t>
  </si>
  <si>
    <t>Milo Domalik</t>
  </si>
  <si>
    <t>Toolsport/Orion Rental</t>
  </si>
  <si>
    <t>Jamie Jameleddine</t>
  </si>
  <si>
    <t>Chaz Chamberlain</t>
  </si>
  <si>
    <t>Ed Garcia</t>
  </si>
  <si>
    <t>Garrett Poulin</t>
  </si>
  <si>
    <t>Frank Swearingen</t>
  </si>
  <si>
    <t>BBC/Statefarm</t>
  </si>
  <si>
    <t>Brian Hart</t>
  </si>
  <si>
    <t>Cobra Computer Supply</t>
  </si>
  <si>
    <t>Derek Henley</t>
  </si>
  <si>
    <t>Bill Acton</t>
  </si>
  <si>
    <t>Burnzis</t>
  </si>
  <si>
    <t>Joe Larson</t>
  </si>
  <si>
    <t>DeanoMacs</t>
  </si>
  <si>
    <t>Bill Bresset</t>
  </si>
  <si>
    <t xml:space="preserve">Tim Keenan </t>
  </si>
  <si>
    <t>The Clansman Pub</t>
  </si>
  <si>
    <t>Team Average</t>
  </si>
  <si>
    <t>Kevin Mattack</t>
  </si>
  <si>
    <t>Steve Seargeant</t>
  </si>
  <si>
    <t>Sims</t>
  </si>
  <si>
    <t xml:space="preserve">Davenport </t>
  </si>
  <si>
    <t>Matt Stirett</t>
  </si>
  <si>
    <t>Nick Moses</t>
  </si>
  <si>
    <t>Larry Szaroleta</t>
  </si>
  <si>
    <t>Guy Caswell</t>
  </si>
  <si>
    <t>Larry Millstead</t>
  </si>
  <si>
    <t>Troy Sanchez</t>
  </si>
  <si>
    <t>Robbie Ranville</t>
  </si>
  <si>
    <t>Garrett Hoffman</t>
  </si>
  <si>
    <t>Landon Owens</t>
  </si>
  <si>
    <t>Keith Tiernan</t>
  </si>
  <si>
    <t>Nate Johanson</t>
  </si>
  <si>
    <t>Dustin McCoy</t>
  </si>
  <si>
    <t>Dan Cooper</t>
  </si>
  <si>
    <t>Greg Sandler</t>
  </si>
  <si>
    <t>Kevin Forsyth</t>
  </si>
  <si>
    <t>Sliwa</t>
  </si>
  <si>
    <t>Nick Giroux</t>
  </si>
  <si>
    <t>Ian Witherspoon</t>
  </si>
  <si>
    <t>Don Luby</t>
  </si>
  <si>
    <t>Jake Regits</t>
  </si>
  <si>
    <t>Andrew Dendel</t>
  </si>
  <si>
    <t>11 HAT</t>
  </si>
  <si>
    <t>11.91  HAT</t>
  </si>
  <si>
    <t>Ken Grondin</t>
  </si>
  <si>
    <t xml:space="preserve"> Hat Pick</t>
  </si>
  <si>
    <t>Hat Pick</t>
  </si>
  <si>
    <t>Mike Barry</t>
  </si>
  <si>
    <t>Fred Millard</t>
  </si>
  <si>
    <t>Steve Garver</t>
  </si>
  <si>
    <t>Injury hat</t>
  </si>
  <si>
    <t>Chris Cole</t>
  </si>
  <si>
    <t>Mike Anderson</t>
  </si>
  <si>
    <t>Curt Paschke</t>
  </si>
  <si>
    <t>Hat</t>
  </si>
  <si>
    <t>Neil Carver</t>
  </si>
  <si>
    <t>Russ Shifferd</t>
  </si>
  <si>
    <t>Bob Fischer</t>
  </si>
  <si>
    <t>Jeremy Reich</t>
  </si>
  <si>
    <t>Ryan Bridges</t>
  </si>
  <si>
    <t>Adam Olds</t>
  </si>
  <si>
    <t>Dan Priest</t>
  </si>
  <si>
    <t>Josh Jolly</t>
  </si>
  <si>
    <t>All-Stars</t>
  </si>
  <si>
    <t>12 Even</t>
  </si>
  <si>
    <t>11.5 HAT</t>
  </si>
  <si>
    <t>12.0 Zero</t>
  </si>
  <si>
    <t>11.8 Hat</t>
  </si>
  <si>
    <t>Rainout</t>
  </si>
  <si>
    <t>Thomas, Will</t>
  </si>
  <si>
    <t>Nielsen, Chad</t>
  </si>
  <si>
    <t>Sims, Keary</t>
  </si>
  <si>
    <t>Jadczak, Matt</t>
  </si>
  <si>
    <t>Parker, Bill</t>
  </si>
  <si>
    <t>Williams, Tim</t>
  </si>
  <si>
    <t>Kendziorski, Luke</t>
  </si>
  <si>
    <t>Lietke, Brandon</t>
  </si>
  <si>
    <t>Sims, Mark</t>
  </si>
  <si>
    <t>Bergum, Keith</t>
  </si>
  <si>
    <t>Nelson, Reed</t>
  </si>
  <si>
    <t>Hubbard 8:00</t>
  </si>
  <si>
    <t>Jaycee 6:30</t>
  </si>
  <si>
    <t>Friendship 1</t>
  </si>
  <si>
    <t>Friendship 2</t>
  </si>
  <si>
    <t>Hubbard 6:30</t>
  </si>
  <si>
    <t>Jaycee 8:00</t>
  </si>
  <si>
    <t>13.3 +4</t>
  </si>
  <si>
    <t>13.5 Plus3</t>
  </si>
  <si>
    <t>11.9 Hat</t>
  </si>
  <si>
    <t>Misterovich, Chris</t>
  </si>
  <si>
    <t>Mersino, Wally</t>
  </si>
  <si>
    <t>Bailey, Roger</t>
  </si>
  <si>
    <t>Owens, Landon</t>
  </si>
  <si>
    <t>Caddick, Ryan</t>
  </si>
  <si>
    <t>Miller, Dusty</t>
  </si>
  <si>
    <t>Giroux, Nick</t>
  </si>
  <si>
    <t>Cline, Brad</t>
  </si>
  <si>
    <t>Poulin, Greg</t>
  </si>
  <si>
    <t>Sliwa, Matt</t>
  </si>
  <si>
    <t>12.4 Plus 4</t>
  </si>
  <si>
    <t>Kendziorski, Derek</t>
  </si>
  <si>
    <t>Laurain, Dan</t>
  </si>
  <si>
    <t>McCarrick, Ray</t>
  </si>
  <si>
    <t>Seron, Lloyd</t>
  </si>
  <si>
    <t>Trimm, Matt</t>
  </si>
  <si>
    <t>Krivak, Rick</t>
  </si>
  <si>
    <t>Scribner, Tim</t>
  </si>
  <si>
    <t>Bendle, Mike</t>
  </si>
  <si>
    <t>Miscovich, Mike</t>
  </si>
  <si>
    <t>Lester, Keith</t>
  </si>
  <si>
    <t>Vackaro, John</t>
  </si>
  <si>
    <t>Adragna, Ralph</t>
  </si>
  <si>
    <t>12.3 Plus3</t>
  </si>
  <si>
    <t>12.3 Plus 3</t>
  </si>
  <si>
    <t>Holcomb</t>
  </si>
  <si>
    <t>Piacentini, Rocco</t>
  </si>
  <si>
    <t>Bullock, Aaron</t>
  </si>
  <si>
    <t>Legree, Brad</t>
  </si>
  <si>
    <t>Iafrate, Sam</t>
  </si>
  <si>
    <t>Marshall, Eric</t>
  </si>
  <si>
    <t>Freebury, Jeff</t>
  </si>
  <si>
    <t>Davenport, Brian</t>
  </si>
  <si>
    <t>Holcomb, Tommy</t>
  </si>
  <si>
    <t>Columbus, Lou</t>
  </si>
  <si>
    <t>Shah, Sanjay</t>
  </si>
  <si>
    <t>Mattack, Kevin</t>
  </si>
  <si>
    <t>Millard, Fred</t>
  </si>
  <si>
    <t>12.2 Plus 2</t>
  </si>
  <si>
    <t>Laskowski, Adam</t>
  </si>
  <si>
    <t>Anderson, Mike</t>
  </si>
  <si>
    <t>Miller, Dave</t>
  </si>
  <si>
    <t>Lawless, Scott</t>
  </si>
  <si>
    <t>Swearingen, Frank</t>
  </si>
  <si>
    <t>Harriman, Mike</t>
  </si>
  <si>
    <t>Lanfear, Mike</t>
  </si>
  <si>
    <t>Burke, Mike</t>
  </si>
  <si>
    <t>Hoffman, Derek</t>
  </si>
  <si>
    <t>12.3 Plus 1</t>
  </si>
  <si>
    <t>Hubble, Scott</t>
  </si>
  <si>
    <t>Hutchison, Jack</t>
  </si>
  <si>
    <t>Kotowski, Kyle</t>
  </si>
  <si>
    <t>Bullock, Dave</t>
  </si>
  <si>
    <t>Mahan, Mike</t>
  </si>
  <si>
    <t>Brink, Ron</t>
  </si>
  <si>
    <t>Cowdrey, Tim</t>
  </si>
  <si>
    <t>Houston, Russ</t>
  </si>
  <si>
    <t>Lawton, Bob</t>
  </si>
  <si>
    <t>O'Langer, Adam</t>
  </si>
  <si>
    <t>Slater, Ricky</t>
  </si>
  <si>
    <t>Poulin, Garrett</t>
  </si>
  <si>
    <t>12.3 +3</t>
  </si>
  <si>
    <t>Tantanella, Chris</t>
  </si>
  <si>
    <t>Reich, Jeremy</t>
  </si>
  <si>
    <t>Hartzell, Todd</t>
  </si>
  <si>
    <t>Slocum, Bret</t>
  </si>
  <si>
    <t>Walls, Nick</t>
  </si>
  <si>
    <t>Klovski, Dean</t>
  </si>
  <si>
    <t>Fritz, Kyle</t>
  </si>
  <si>
    <t>McCall, Brian</t>
  </si>
  <si>
    <t>Brunson, Ron</t>
  </si>
  <si>
    <t>Smith, Dwayne</t>
  </si>
  <si>
    <t>12.3 +1</t>
  </si>
  <si>
    <t>12 Zero</t>
  </si>
  <si>
    <t>Krueger</t>
  </si>
  <si>
    <t>Poole, Ed</t>
  </si>
  <si>
    <t>Clay, Andy</t>
  </si>
  <si>
    <t>`5</t>
  </si>
  <si>
    <t>Laich, Charlie</t>
  </si>
  <si>
    <t>Hinman, Dave</t>
  </si>
  <si>
    <t>Hanning, Richard</t>
  </si>
  <si>
    <t>Haataja, Jim</t>
  </si>
  <si>
    <t>Kendziorski, Mel</t>
  </si>
  <si>
    <t>Beltz, Dave</t>
  </si>
  <si>
    <t>Brittingham, Eric</t>
  </si>
  <si>
    <t>Lamphier, Darrin</t>
  </si>
  <si>
    <t>Krueger, Buster</t>
  </si>
  <si>
    <t>Moulder, Matt</t>
  </si>
  <si>
    <t>12.2 +2</t>
  </si>
  <si>
    <t>Forsyth, Kevin</t>
  </si>
  <si>
    <t>Floyd, Steve</t>
  </si>
  <si>
    <t>Brunson, Bob</t>
  </si>
  <si>
    <t>Heist, Jason</t>
  </si>
  <si>
    <t>Mattis, Mike</t>
  </si>
  <si>
    <t>Biggs, Ron</t>
  </si>
  <si>
    <t>Lankford, Tony</t>
  </si>
  <si>
    <t>Caswell, Guy</t>
  </si>
  <si>
    <t>Bailey, Randy</t>
  </si>
  <si>
    <t>Thebert, Ryan</t>
  </si>
  <si>
    <t xml:space="preserve">Biggs </t>
  </si>
  <si>
    <t>12.1 +1</t>
  </si>
  <si>
    <t>12.6 Plus 5</t>
  </si>
  <si>
    <t>Etter, Andrew</t>
  </si>
  <si>
    <t>Davenport, Tony</t>
  </si>
  <si>
    <t>Capogna, Andrew</t>
  </si>
  <si>
    <t>Meade, Charles</t>
  </si>
  <si>
    <t>Sokol, Paul</t>
  </si>
  <si>
    <t>Davenport, Erik</t>
  </si>
  <si>
    <t>Thomas, Matt</t>
  </si>
  <si>
    <t>Buck, Brandon</t>
  </si>
  <si>
    <t>Mahan, Denny</t>
  </si>
  <si>
    <t>12.5 +6</t>
  </si>
  <si>
    <t>12.6 Plus 6</t>
  </si>
  <si>
    <t>12.8 Plus 7</t>
  </si>
  <si>
    <t>McEvers</t>
  </si>
  <si>
    <t>Magnus, Mike</t>
  </si>
  <si>
    <t>Farnsworth, Cliff</t>
  </si>
  <si>
    <t>Fisher, Bob</t>
  </si>
  <si>
    <t>Pearsey, Steve</t>
  </si>
  <si>
    <t>Kirk, Matt</t>
  </si>
  <si>
    <t>Wellman, Charlie</t>
  </si>
  <si>
    <t>Cunningham, Rodd</t>
  </si>
  <si>
    <t>Johnson, Fred</t>
  </si>
  <si>
    <t>Griffin, Rob</t>
  </si>
  <si>
    <t>Bailey, Jason</t>
  </si>
  <si>
    <t>Miller, Don</t>
  </si>
  <si>
    <t>McEvers, Carl</t>
  </si>
  <si>
    <t>Bailey, Steve</t>
  </si>
  <si>
    <t>St. Amour, Grant</t>
  </si>
  <si>
    <t>Johanson, Nate</t>
  </si>
  <si>
    <t>12.6 Plus 3</t>
  </si>
  <si>
    <t>Felice, Jim</t>
  </si>
  <si>
    <t>Muska, Josh</t>
  </si>
  <si>
    <t>Cole, Chris</t>
  </si>
  <si>
    <t>Clarke, Shawn</t>
  </si>
  <si>
    <t>Simmons, Travis</t>
  </si>
  <si>
    <t>Chamberlain, Chaz</t>
  </si>
  <si>
    <t>Isola, Mike</t>
  </si>
  <si>
    <t>Atorthy, Larry</t>
  </si>
  <si>
    <t>Brittingham, Todd</t>
  </si>
  <si>
    <t>Stark, Derek</t>
  </si>
  <si>
    <t>Traylor, Jay</t>
  </si>
  <si>
    <t>Peplowski, Eric</t>
  </si>
  <si>
    <t>Vanfossen, Erik</t>
  </si>
  <si>
    <t>Mahan</t>
  </si>
  <si>
    <t>Adragna</t>
  </si>
  <si>
    <t>Hallenbeck, Tom</t>
  </si>
  <si>
    <t>Johanson</t>
  </si>
  <si>
    <t xml:space="preserve">Tucker, Dave </t>
  </si>
  <si>
    <t>Sims, Kevin</t>
  </si>
  <si>
    <t>Faber, Jeff</t>
  </si>
  <si>
    <t>Bonnici, Jim</t>
  </si>
  <si>
    <t>Griffin, Steve</t>
  </si>
  <si>
    <t>Dalton, John</t>
  </si>
  <si>
    <t>Wolfe, Ryan</t>
  </si>
  <si>
    <t>Cowdrey, Donovan</t>
  </si>
  <si>
    <t>McCall, Jason</t>
  </si>
  <si>
    <t>Hoffman, Garrett</t>
  </si>
  <si>
    <t>Did not play</t>
  </si>
  <si>
    <t>Hurt or left before 1/2 game played</t>
  </si>
  <si>
    <t>Forfeit</t>
  </si>
  <si>
    <t>Exempt went to Hat last week</t>
  </si>
  <si>
    <t>Bragan, Bob</t>
  </si>
  <si>
    <t>Nuebeck, Doug</t>
  </si>
  <si>
    <t>Kennedy, Jamie</t>
  </si>
  <si>
    <t>Villereal, Damon</t>
  </si>
  <si>
    <t>Sanchez, Bobby</t>
  </si>
  <si>
    <t>Kurk, Scott</t>
  </si>
  <si>
    <t>Villareal, Ryan</t>
  </si>
  <si>
    <t>Wilkinson, Andy</t>
  </si>
  <si>
    <t>Giroux, Aaron</t>
  </si>
  <si>
    <t>-1HAT</t>
  </si>
  <si>
    <t>Stevens, Mark</t>
  </si>
  <si>
    <t>Ludwig, Brandon</t>
  </si>
  <si>
    <t>Nelson, Mike</t>
  </si>
  <si>
    <t>Ejected</t>
  </si>
  <si>
    <t>Putz, Nick</t>
  </si>
  <si>
    <t>Barnes, Donnie</t>
  </si>
  <si>
    <t>BRIAN GOEMARE</t>
  </si>
  <si>
    <t>LLOYD SERON</t>
  </si>
  <si>
    <t>BOBBY SANCHEZ</t>
  </si>
  <si>
    <t>BILL ECONOMOU</t>
  </si>
  <si>
    <t>BOB BRAGAN</t>
  </si>
  <si>
    <t>RALPH ADRAGNA</t>
  </si>
  <si>
    <t xml:space="preserve"> Denny</t>
  </si>
  <si>
    <t xml:space="preserve"> Justin</t>
  </si>
  <si>
    <t xml:space="preserve"> Darrin</t>
  </si>
  <si>
    <t xml:space="preserve"> Donnie</t>
  </si>
  <si>
    <t xml:space="preserve"> Keary</t>
  </si>
  <si>
    <t xml:space="preserve"> Erik</t>
  </si>
  <si>
    <t xml:space="preserve"> Nick</t>
  </si>
  <si>
    <t xml:space="preserve"> Mike</t>
  </si>
  <si>
    <t xml:space="preserve"> Tim</t>
  </si>
  <si>
    <t>Cowdrey</t>
  </si>
  <si>
    <t xml:space="preserve"> Matt</t>
  </si>
  <si>
    <t>Nueske</t>
  </si>
  <si>
    <t xml:space="preserve"> Kurt</t>
  </si>
  <si>
    <t xml:space="preserve"> Jim</t>
  </si>
  <si>
    <t xml:space="preserve"> Josh</t>
  </si>
  <si>
    <t xml:space="preserve"> Derek</t>
  </si>
  <si>
    <t xml:space="preserve"> Eric</t>
  </si>
  <si>
    <t>McKinney</t>
  </si>
  <si>
    <t xml:space="preserve"> Scott</t>
  </si>
  <si>
    <t>Johnson</t>
  </si>
  <si>
    <t xml:space="preserve"> Andrew</t>
  </si>
  <si>
    <t>Magnus</t>
  </si>
  <si>
    <t>Upcott</t>
  </si>
  <si>
    <t xml:space="preserve"> Buster</t>
  </si>
  <si>
    <t xml:space="preserve"> Ralph</t>
  </si>
  <si>
    <t>Miscovich</t>
  </si>
  <si>
    <t xml:space="preserve"> Dave</t>
  </si>
  <si>
    <t xml:space="preserve"> Todd</t>
  </si>
  <si>
    <t xml:space="preserve"> Bobby</t>
  </si>
  <si>
    <t xml:space="preserve"> Larry</t>
  </si>
  <si>
    <t xml:space="preserve"> Wally</t>
  </si>
  <si>
    <t>Ludwig</t>
  </si>
  <si>
    <t xml:space="preserve"> Brandon</t>
  </si>
  <si>
    <t xml:space="preserve"> Nate</t>
  </si>
  <si>
    <t xml:space="preserve"> Mark</t>
  </si>
  <si>
    <t xml:space="preserve"> Jay</t>
  </si>
  <si>
    <t xml:space="preserve"> Chris</t>
  </si>
  <si>
    <t xml:space="preserve"> Tony</t>
  </si>
  <si>
    <t xml:space="preserve"> Kyle</t>
  </si>
  <si>
    <t xml:space="preserve"> Dean</t>
  </si>
  <si>
    <t>Bevel</t>
  </si>
  <si>
    <t xml:space="preserve"> Steve</t>
  </si>
  <si>
    <t xml:space="preserve"> Adam</t>
  </si>
  <si>
    <t>Breault</t>
  </si>
  <si>
    <t xml:space="preserve"> Ricky</t>
  </si>
  <si>
    <t xml:space="preserve"> Brian</t>
  </si>
  <si>
    <t xml:space="preserve"> Ron</t>
  </si>
  <si>
    <t xml:space="preserve"> Aaron</t>
  </si>
  <si>
    <t xml:space="preserve"> Andy</t>
  </si>
  <si>
    <t>Legree</t>
  </si>
  <si>
    <t xml:space="preserve"> Brad</t>
  </si>
  <si>
    <t xml:space="preserve"> Dusty</t>
  </si>
  <si>
    <t xml:space="preserve"> Ted</t>
  </si>
  <si>
    <t xml:space="preserve"> Shawn</t>
  </si>
  <si>
    <t xml:space="preserve"> Ryan</t>
  </si>
  <si>
    <t xml:space="preserve"> Reed</t>
  </si>
  <si>
    <t xml:space="preserve"> John</t>
  </si>
  <si>
    <t xml:space="preserve"> Carl</t>
  </si>
  <si>
    <t xml:space="preserve"> Keith</t>
  </si>
  <si>
    <t xml:space="preserve"> Garrett</t>
  </si>
  <si>
    <t xml:space="preserve"> Bob</t>
  </si>
  <si>
    <t xml:space="preserve"> Dwayne</t>
  </si>
  <si>
    <t xml:space="preserve"> Ed</t>
  </si>
  <si>
    <t xml:space="preserve"> Russ</t>
  </si>
  <si>
    <t xml:space="preserve"> Lou</t>
  </si>
  <si>
    <t xml:space="preserve"> Rick</t>
  </si>
  <si>
    <t xml:space="preserve"> Charlie</t>
  </si>
  <si>
    <t>Millard</t>
  </si>
  <si>
    <t xml:space="preserve"> Fred</t>
  </si>
  <si>
    <t xml:space="preserve"> Greg</t>
  </si>
  <si>
    <t xml:space="preserve"> Sanjay</t>
  </si>
  <si>
    <t xml:space="preserve"> Rocco</t>
  </si>
  <si>
    <t xml:space="preserve"> Rob</t>
  </si>
  <si>
    <t xml:space="preserve"> Rodd</t>
  </si>
  <si>
    <t xml:space="preserve"> Bill</t>
  </si>
  <si>
    <t>Villereal</t>
  </si>
  <si>
    <t xml:space="preserve"> Damon</t>
  </si>
  <si>
    <t xml:space="preserve"> Jamie</t>
  </si>
  <si>
    <t>Hallenbeck</t>
  </si>
  <si>
    <t xml:space="preserve"> Tom</t>
  </si>
  <si>
    <t xml:space="preserve"> Dan</t>
  </si>
  <si>
    <t>Kennedy</t>
  </si>
  <si>
    <t>Guigar</t>
  </si>
  <si>
    <t xml:space="preserve"> Richard</t>
  </si>
  <si>
    <t>Reich</t>
  </si>
  <si>
    <t xml:space="preserve"> Jeremy</t>
  </si>
  <si>
    <t xml:space="preserve"> Bret</t>
  </si>
  <si>
    <t xml:space="preserve"> Doug</t>
  </si>
  <si>
    <t>Barkeley</t>
  </si>
  <si>
    <t>Bergum</t>
  </si>
  <si>
    <t>Hughes</t>
  </si>
  <si>
    <t>Simmons</t>
  </si>
  <si>
    <t>Garver</t>
  </si>
  <si>
    <t xml:space="preserve"> Will</t>
  </si>
  <si>
    <t xml:space="preserve"> Kevin</t>
  </si>
  <si>
    <t xml:space="preserve"> Grant</t>
  </si>
  <si>
    <t xml:space="preserve"> Don</t>
  </si>
  <si>
    <t>Adkins</t>
  </si>
  <si>
    <t xml:space="preserve"> Chad</t>
  </si>
  <si>
    <t xml:space="preserve"> Paul</t>
  </si>
  <si>
    <t xml:space="preserve"> Mel</t>
  </si>
  <si>
    <t xml:space="preserve"> Jason</t>
  </si>
  <si>
    <t>Krause</t>
  </si>
  <si>
    <t>Stencil</t>
  </si>
  <si>
    <t xml:space="preserve"> Jeff</t>
  </si>
  <si>
    <t xml:space="preserve"> Brett</t>
  </si>
  <si>
    <t xml:space="preserve"> Tyler</t>
  </si>
  <si>
    <t xml:space="preserve"> Layne</t>
  </si>
  <si>
    <t xml:space="preserve"> Robert</t>
  </si>
  <si>
    <t>Bonnici Jr.</t>
  </si>
  <si>
    <t xml:space="preserve"> Ken</t>
  </si>
  <si>
    <t xml:space="preserve"> Brendon</t>
  </si>
  <si>
    <t xml:space="preserve"> Jon</t>
  </si>
  <si>
    <t xml:space="preserve"> Zack</t>
  </si>
  <si>
    <t xml:space="preserve"> Sean</t>
  </si>
  <si>
    <t>Damon Villereal</t>
  </si>
  <si>
    <t>Keary Sims</t>
  </si>
  <si>
    <t>Kurt Nueske</t>
  </si>
  <si>
    <t>Jim Bonnici Jr.</t>
  </si>
  <si>
    <t>Mike Magnus</t>
  </si>
  <si>
    <t>Layne Upcott</t>
  </si>
  <si>
    <t>Brandon Ludwig</t>
  </si>
  <si>
    <t>Mark Breault</t>
  </si>
  <si>
    <t>Brad Legree</t>
  </si>
  <si>
    <t>Aaron Bullock</t>
  </si>
  <si>
    <t>Tom Hallenbeck</t>
  </si>
  <si>
    <t>Josh Hughes</t>
  </si>
  <si>
    <t>Jon Simmons</t>
  </si>
  <si>
    <t>Will Thomas</t>
  </si>
  <si>
    <t>Sean Adkins</t>
  </si>
  <si>
    <t>Kyle Krause</t>
  </si>
  <si>
    <t>Zack Stencil</t>
  </si>
  <si>
    <t>Pre 2013</t>
  </si>
  <si>
    <t>Dave Peck</t>
  </si>
  <si>
    <t>Cliff Farnsworth</t>
  </si>
  <si>
    <t>Donovan Cowdrey</t>
  </si>
  <si>
    <t>Tim Cowdrey</t>
  </si>
  <si>
    <t>Josh Zion</t>
  </si>
  <si>
    <t>Charles Meade</t>
  </si>
  <si>
    <t>Torrian Biggs</t>
  </si>
  <si>
    <t>Andrew Ludwig</t>
  </si>
  <si>
    <t>Matt Anderson</t>
  </si>
  <si>
    <t>Erik Vanfossen</t>
  </si>
  <si>
    <t xml:space="preserve"> Donovan</t>
  </si>
  <si>
    <t>Mattack</t>
  </si>
  <si>
    <t>Pre 2012</t>
  </si>
  <si>
    <t>Post 2012</t>
  </si>
  <si>
    <t>2012 Season</t>
  </si>
  <si>
    <t xml:space="preserve"> Tommy</t>
  </si>
  <si>
    <t>Freebury</t>
  </si>
  <si>
    <t>Owens</t>
  </si>
  <si>
    <t xml:space="preserve"> Landon</t>
  </si>
  <si>
    <t xml:space="preserve"> Sam</t>
  </si>
  <si>
    <t>Peck, Dave</t>
  </si>
  <si>
    <t xml:space="preserve"> Travis</t>
  </si>
  <si>
    <t>Farnsworth</t>
  </si>
  <si>
    <t xml:space="preserve"> Cliff</t>
  </si>
  <si>
    <t>Hutchison</t>
  </si>
  <si>
    <t xml:space="preserve"> Jack</t>
  </si>
  <si>
    <t>McCarrick</t>
  </si>
  <si>
    <t xml:space="preserve"> Ray</t>
  </si>
  <si>
    <t>O'Langer</t>
  </si>
  <si>
    <t xml:space="preserve"> Luke</t>
  </si>
  <si>
    <t xml:space="preserve"> Randy</t>
  </si>
  <si>
    <t>Caswell</t>
  </si>
  <si>
    <t xml:space="preserve"> Guy</t>
  </si>
  <si>
    <t xml:space="preserve"> Roger</t>
  </si>
  <si>
    <t>Laich</t>
  </si>
  <si>
    <t>Swearingen</t>
  </si>
  <si>
    <t xml:space="preserve"> Frank</t>
  </si>
  <si>
    <t>Zion, Josh</t>
  </si>
  <si>
    <t>Zion</t>
  </si>
  <si>
    <t>Meade</t>
  </si>
  <si>
    <t xml:space="preserve"> Charles</t>
  </si>
  <si>
    <t>Biggs, Torrian</t>
  </si>
  <si>
    <t xml:space="preserve"> Torrian</t>
  </si>
  <si>
    <t>Cole</t>
  </si>
  <si>
    <t>Faber</t>
  </si>
  <si>
    <t>Heist</t>
  </si>
  <si>
    <t>Ludwig, Andrew</t>
  </si>
  <si>
    <t>Anderson, Matt</t>
  </si>
  <si>
    <t>Anderson</t>
  </si>
  <si>
    <t>Chamberlain</t>
  </si>
  <si>
    <t xml:space="preserve"> Chaz</t>
  </si>
  <si>
    <t xml:space="preserve"> Dave </t>
  </si>
  <si>
    <t xml:space="preserve"> Buster </t>
  </si>
  <si>
    <t>Clay</t>
  </si>
  <si>
    <t>Seron</t>
  </si>
  <si>
    <t xml:space="preserve"> Lloyd</t>
  </si>
  <si>
    <t>Forsyth</t>
  </si>
  <si>
    <t>Vanfossen</t>
  </si>
  <si>
    <t>Papin</t>
  </si>
  <si>
    <t>Creech</t>
  </si>
  <si>
    <t>Sandler</t>
  </si>
  <si>
    <t>Olds</t>
  </si>
  <si>
    <t>Wolski</t>
  </si>
  <si>
    <t>Powell</t>
  </si>
  <si>
    <t>Pedigo</t>
  </si>
  <si>
    <t>Middleton</t>
  </si>
  <si>
    <t>Schusler</t>
  </si>
  <si>
    <t>Priest</t>
  </si>
  <si>
    <t>Horton</t>
  </si>
  <si>
    <t xml:space="preserve"> James</t>
  </si>
  <si>
    <t>Gabriau</t>
  </si>
  <si>
    <t>Cox</t>
  </si>
  <si>
    <t xml:space="preserve"> Dale</t>
  </si>
  <si>
    <t>Grondin</t>
  </si>
  <si>
    <t>Guy</t>
  </si>
  <si>
    <t>Jenkens</t>
  </si>
  <si>
    <t>Shinavier</t>
  </si>
  <si>
    <t>Schrah</t>
  </si>
  <si>
    <t>Grandchamp</t>
  </si>
  <si>
    <t xml:space="preserve"> Niko</t>
  </si>
  <si>
    <t>Brian Pedigo</t>
  </si>
  <si>
    <t>Travis Schusler</t>
  </si>
  <si>
    <t>James Horton</t>
  </si>
  <si>
    <t>Dave Cox</t>
  </si>
  <si>
    <t>James Jenkens</t>
  </si>
  <si>
    <t>Niko Grandchamp</t>
  </si>
  <si>
    <t>GARRETT POULIN</t>
  </si>
  <si>
    <t>TOMMY HOLCOMB</t>
  </si>
  <si>
    <t>ADAM O'LANGER</t>
  </si>
  <si>
    <t>MEL KENDZIORSKI</t>
  </si>
  <si>
    <t>LONNIE LETT</t>
  </si>
  <si>
    <t>MARK DEVRIES</t>
  </si>
  <si>
    <t>BRET SLOCUM</t>
  </si>
  <si>
    <t>JAMIE KENNEDY</t>
  </si>
  <si>
    <t xml:space="preserve">RICKY SLATER </t>
  </si>
  <si>
    <t>TIM COWDREY</t>
  </si>
  <si>
    <t>Mike Mathis</t>
  </si>
  <si>
    <t>OK</t>
  </si>
  <si>
    <t>ok</t>
  </si>
  <si>
    <t>99 Season</t>
  </si>
  <si>
    <t>97 Season</t>
  </si>
  <si>
    <t>Not counting 96 Season</t>
  </si>
  <si>
    <t>Not counting 97 and 98 season</t>
  </si>
  <si>
    <t>Just a large mistake</t>
  </si>
  <si>
    <t>Not counting 96 season</t>
  </si>
  <si>
    <t>98 season</t>
  </si>
  <si>
    <t>Not counting 98 season</t>
  </si>
  <si>
    <t>2001 Season</t>
  </si>
  <si>
    <t>Error in "Through 2000" section</t>
  </si>
  <si>
    <t>2000 Season</t>
  </si>
  <si>
    <t>Potentially counted the 99 stats twice?</t>
  </si>
  <si>
    <t>Possibly missing the 97 season</t>
  </si>
  <si>
    <t>Not counting 2000 season</t>
  </si>
  <si>
    <t>2000 season for HR; bad math in 97 and 98</t>
  </si>
  <si>
    <t>Double counted 96 season</t>
  </si>
  <si>
    <t>Not counting 95 season</t>
  </si>
  <si>
    <t>ACTIVE</t>
  </si>
  <si>
    <t>WALL OF FAME</t>
  </si>
  <si>
    <t>BARKELEY</t>
  </si>
  <si>
    <t>COLUMBUS</t>
  </si>
  <si>
    <t>LAMPHIER</t>
  </si>
  <si>
    <t>TOMMY</t>
  </si>
  <si>
    <t>RUSNELL</t>
  </si>
  <si>
    <t>ST. AMOUR</t>
  </si>
  <si>
    <t>GRANT ST. AMOUR</t>
  </si>
  <si>
    <t>BRET</t>
  </si>
  <si>
    <t>RICKY</t>
  </si>
  <si>
    <t>GREGORY</t>
  </si>
  <si>
    <t xml:space="preserve"> RICKY</t>
  </si>
  <si>
    <t xml:space="preserve"> ERIK</t>
  </si>
  <si>
    <t xml:space="preserve"> TOMMY</t>
  </si>
  <si>
    <t xml:space="preserve"> BRET</t>
  </si>
  <si>
    <t>COWDREY</t>
  </si>
  <si>
    <t xml:space="preserve"> KEN</t>
  </si>
  <si>
    <t>K. SEMENTKOWSKI</t>
  </si>
  <si>
    <t>Pre 2002</t>
  </si>
  <si>
    <t>Nathan Duff</t>
  </si>
  <si>
    <t>Jason Stevenson</t>
  </si>
  <si>
    <t>Bill Bascow</t>
  </si>
  <si>
    <t>Shawn Kartse</t>
  </si>
  <si>
    <t>Todd Weber</t>
  </si>
  <si>
    <t>Scott Drake</t>
  </si>
  <si>
    <t>Ryan Zoellner</t>
  </si>
  <si>
    <t>Ray McDonald</t>
  </si>
  <si>
    <t>Steve Luckovitz</t>
  </si>
  <si>
    <t>Andy Roberts</t>
  </si>
  <si>
    <t>Jeff Acton</t>
  </si>
  <si>
    <t>Zach Poulin</t>
  </si>
  <si>
    <t>Doug Smith</t>
  </si>
  <si>
    <t>Jim O'Dell</t>
  </si>
  <si>
    <t>Jim Vackaro</t>
  </si>
  <si>
    <t>Nathan Spencer</t>
  </si>
  <si>
    <t>Joel Welch</t>
  </si>
  <si>
    <t>Guy Bricker</t>
  </si>
  <si>
    <t>Brian Desrochers</t>
  </si>
  <si>
    <t>Ken Sims</t>
  </si>
  <si>
    <t>Scott Acton</t>
  </si>
  <si>
    <t>Lee Adair</t>
  </si>
  <si>
    <t>Ed Alford</t>
  </si>
  <si>
    <t>Loren Allen</t>
  </si>
  <si>
    <t>Rick Anderson</t>
  </si>
  <si>
    <t>Don Armstrong</t>
  </si>
  <si>
    <t>Bob Arnold</t>
  </si>
  <si>
    <t>Jim Arnold</t>
  </si>
  <si>
    <t>Tom Arthur Sr.</t>
  </si>
  <si>
    <t>Jeff Austin</t>
  </si>
  <si>
    <t>Jim Ayotte</t>
  </si>
  <si>
    <t>Joe Ayotte</t>
  </si>
  <si>
    <t>Bruce Bailey</t>
  </si>
  <si>
    <t>Paul Bailey</t>
  </si>
  <si>
    <t>Charlie Baker</t>
  </si>
  <si>
    <t>Joel Baker</t>
  </si>
  <si>
    <t>Jim Baldwin</t>
  </si>
  <si>
    <t>Joe Barnard</t>
  </si>
  <si>
    <t>Rick Barnard</t>
  </si>
  <si>
    <t>Brad Barnowsky</t>
  </si>
  <si>
    <t>Bob Bayne</t>
  </si>
  <si>
    <t>Jim Beasley</t>
  </si>
  <si>
    <t>Skip Berry</t>
  </si>
  <si>
    <t>Joe Biedler</t>
  </si>
  <si>
    <t>Dan Billgren</t>
  </si>
  <si>
    <t>Kyle Blue</t>
  </si>
  <si>
    <t>Joe Bodo</t>
  </si>
  <si>
    <t>John Bolday</t>
  </si>
  <si>
    <t>Ed Boyd</t>
  </si>
  <si>
    <t>John Boyd</t>
  </si>
  <si>
    <t>Ed Bretzlaff</t>
  </si>
  <si>
    <t>Jed Bronson</t>
  </si>
  <si>
    <t>Josh Brown</t>
  </si>
  <si>
    <t>Tim Brown</t>
  </si>
  <si>
    <t>Jim Burton</t>
  </si>
  <si>
    <t>Mike Butera</t>
  </si>
  <si>
    <t>Dale Caddick</t>
  </si>
  <si>
    <t>Andy Cain</t>
  </si>
  <si>
    <t>Keith Campbell</t>
  </si>
  <si>
    <t>Joe Caprano</t>
  </si>
  <si>
    <t>Bill Carlson</t>
  </si>
  <si>
    <t>Kevin Carlson</t>
  </si>
  <si>
    <t>Keith Carpenter</t>
  </si>
  <si>
    <t>Randy Carpenter</t>
  </si>
  <si>
    <t>Mike Casteel</t>
  </si>
  <si>
    <t>Ron Catir</t>
  </si>
  <si>
    <t>Kevin Cavanaugh</t>
  </si>
  <si>
    <t>Jason Chamarro</t>
  </si>
  <si>
    <t>Bob Chaney</t>
  </si>
  <si>
    <t>Rob Chaney</t>
  </si>
  <si>
    <t>Kevin Clark</t>
  </si>
  <si>
    <t>Doug Cole</t>
  </si>
  <si>
    <t>Dave Corbett</t>
  </si>
  <si>
    <t>Brian Cork</t>
  </si>
  <si>
    <t>Aaron Corneil</t>
  </si>
  <si>
    <t>Cory Crandall</t>
  </si>
  <si>
    <t>Clay Culver</t>
  </si>
  <si>
    <t>Matt Cummins</t>
  </si>
  <si>
    <t>Brian Custer</t>
  </si>
  <si>
    <t>Jay Daigle</t>
  </si>
  <si>
    <t>Mike Daigle</t>
  </si>
  <si>
    <t>Tim Daigle</t>
  </si>
  <si>
    <t>Tom Day</t>
  </si>
  <si>
    <t>Mike Deaver</t>
  </si>
  <si>
    <t>Andy Dewey</t>
  </si>
  <si>
    <t>Chris Dewey</t>
  </si>
  <si>
    <t>Tom Dewey</t>
  </si>
  <si>
    <t>Marty Dingman</t>
  </si>
  <si>
    <t>Matt Dingman</t>
  </si>
  <si>
    <t>Dan Doll</t>
  </si>
  <si>
    <t>Pete Dubovenko</t>
  </si>
  <si>
    <t>Lance Dubowski</t>
  </si>
  <si>
    <t>Gary Dudlets</t>
  </si>
  <si>
    <t>Andy Duke</t>
  </si>
  <si>
    <t>Jack Duncan</t>
  </si>
  <si>
    <t>Jerry Dykla</t>
  </si>
  <si>
    <t>Bill Economou</t>
  </si>
  <si>
    <t>Dave Emeigh</t>
  </si>
  <si>
    <t>Tim Emeigh</t>
  </si>
  <si>
    <t>Matt Even</t>
  </si>
  <si>
    <t>James Fenton</t>
  </si>
  <si>
    <t>Mike Fenton</t>
  </si>
  <si>
    <t>Rick Fields</t>
  </si>
  <si>
    <t>Tim Fletcher</t>
  </si>
  <si>
    <t>Mark Fortner</t>
  </si>
  <si>
    <t>Bill Foss</t>
  </si>
  <si>
    <t>Jeff Frish</t>
  </si>
  <si>
    <t>Bruce Fritz</t>
  </si>
  <si>
    <t>Mike Frye</t>
  </si>
  <si>
    <t>Ron Frye</t>
  </si>
  <si>
    <t>Bill Garrard</t>
  </si>
  <si>
    <t>Tim Gawne</t>
  </si>
  <si>
    <t>Ed Geirski</t>
  </si>
  <si>
    <t>Ed Gilmore</t>
  </si>
  <si>
    <t>Greg Grabill</t>
  </si>
  <si>
    <t>Todd Griffin</t>
  </si>
  <si>
    <t>Rick Gulecki</t>
  </si>
  <si>
    <t>Art Hall</t>
  </si>
  <si>
    <t>Jason Hart</t>
  </si>
  <si>
    <t>John Hart</t>
  </si>
  <si>
    <t>Dan Hatman</t>
  </si>
  <si>
    <t>Ron Hatman</t>
  </si>
  <si>
    <t>Bob Hazemy</t>
  </si>
  <si>
    <t>Mike Heath</t>
  </si>
  <si>
    <t>Ray Hillman</t>
  </si>
  <si>
    <t>Tony Hool</t>
  </si>
  <si>
    <t>Ron Hunt</t>
  </si>
  <si>
    <t>Randy Hunter</t>
  </si>
  <si>
    <t>Keith Hutchison</t>
  </si>
  <si>
    <t>Mike Hutchison</t>
  </si>
  <si>
    <t>Bob Johnson</t>
  </si>
  <si>
    <t>Ray Joseph</t>
  </si>
  <si>
    <t>Dave Kaschner</t>
  </si>
  <si>
    <t>Guy Keltner</t>
  </si>
  <si>
    <t>Dan Kimberland</t>
  </si>
  <si>
    <t>Charlie King</t>
  </si>
  <si>
    <t>Tom King</t>
  </si>
  <si>
    <t>Bill Kirk</t>
  </si>
  <si>
    <t>Bob Kirk</t>
  </si>
  <si>
    <t>Dave Kukuk</t>
  </si>
  <si>
    <t>Scott Lamphier</t>
  </si>
  <si>
    <t>Dave Langsdale</t>
  </si>
  <si>
    <t>Rane Lauer</t>
  </si>
  <si>
    <t>George Lauwers</t>
  </si>
  <si>
    <t>John Leach</t>
  </si>
  <si>
    <t>George Leaf</t>
  </si>
  <si>
    <t>Dan Letner</t>
  </si>
  <si>
    <t>Fred Lewellyn</t>
  </si>
  <si>
    <t>Gary Lewis</t>
  </si>
  <si>
    <t>Marty Lietke</t>
  </si>
  <si>
    <t>James Major</t>
  </si>
  <si>
    <t>Jeremy Major</t>
  </si>
  <si>
    <t>Jim Major</t>
  </si>
  <si>
    <t>Ed Marlow</t>
  </si>
  <si>
    <t>Dave Martin</t>
  </si>
  <si>
    <t>Curt McAllister</t>
  </si>
  <si>
    <t>Jim McAtamney</t>
  </si>
  <si>
    <t>Jeff McCallum</t>
  </si>
  <si>
    <t>Tim McCatty</t>
  </si>
  <si>
    <t>Mike McCormick</t>
  </si>
  <si>
    <t>Norm McDowell</t>
  </si>
  <si>
    <t>Cary McEvers</t>
  </si>
  <si>
    <t>Shawn McGettrick</t>
  </si>
  <si>
    <t>Mark Meyers</t>
  </si>
  <si>
    <t>Rick Michalau</t>
  </si>
  <si>
    <t>John Miles</t>
  </si>
  <si>
    <t>Dan Miller</t>
  </si>
  <si>
    <t>Doc Miller</t>
  </si>
  <si>
    <t>Joe Miller</t>
  </si>
  <si>
    <t>Randy Miller</t>
  </si>
  <si>
    <t>Mike Morrison</t>
  </si>
  <si>
    <t>Mike Mundy</t>
  </si>
  <si>
    <t>Tom Mundy</t>
  </si>
  <si>
    <t>Jay Mynes</t>
  </si>
  <si>
    <t>Tim Neary</t>
  </si>
  <si>
    <t>Nick Neira</t>
  </si>
  <si>
    <t>Scott Noga</t>
  </si>
  <si>
    <t>Jeff Odean</t>
  </si>
  <si>
    <t>Mike Okolovitch</t>
  </si>
  <si>
    <t>Dan O'Neil</t>
  </si>
  <si>
    <t>Bill Otto</t>
  </si>
  <si>
    <t>Mick Pace</t>
  </si>
  <si>
    <t>Jeff Patton</t>
  </si>
  <si>
    <t>Jay Peters</t>
  </si>
  <si>
    <t>Keith Phillips</t>
  </si>
  <si>
    <t>Roy Phillips</t>
  </si>
  <si>
    <t>Scott Phillips</t>
  </si>
  <si>
    <t>Bill Piche</t>
  </si>
  <si>
    <t>Matt Pilarski</t>
  </si>
  <si>
    <t>John Platz</t>
  </si>
  <si>
    <t>Jim Pollack</t>
  </si>
  <si>
    <t>Rick Preston</t>
  </si>
  <si>
    <t>T Quick</t>
  </si>
  <si>
    <t>Tim Ray</t>
  </si>
  <si>
    <t>Brad Remer</t>
  </si>
  <si>
    <t>George Reynolds</t>
  </si>
  <si>
    <t>John Reynolds</t>
  </si>
  <si>
    <t>Robert Reyse</t>
  </si>
  <si>
    <t>Ed Rice</t>
  </si>
  <si>
    <t>Jeff Risak</t>
  </si>
  <si>
    <t>Mitch Rorink</t>
  </si>
  <si>
    <t>Scott Russ</t>
  </si>
  <si>
    <t>Steve Russo</t>
  </si>
  <si>
    <t>Larry Sanders</t>
  </si>
  <si>
    <t>Raul Santana</t>
  </si>
  <si>
    <t>Dave Saroli</t>
  </si>
  <si>
    <t>Dick Scribner</t>
  </si>
  <si>
    <t>Bob Seaman</t>
  </si>
  <si>
    <t>Gary Shedlowski</t>
  </si>
  <si>
    <t>Gary Shinavier</t>
  </si>
  <si>
    <t>Mark Shinavier</t>
  </si>
  <si>
    <t>Harry Shoup</t>
  </si>
  <si>
    <t>Ron Sibley</t>
  </si>
  <si>
    <t>Barry Sill</t>
  </si>
  <si>
    <t>Charlie Sims</t>
  </si>
  <si>
    <t>Dennis Sinks</t>
  </si>
  <si>
    <t>Tim Skubik</t>
  </si>
  <si>
    <t>Tony Skupien</t>
  </si>
  <si>
    <t>John Slayton</t>
  </si>
  <si>
    <t>Don Slusher</t>
  </si>
  <si>
    <t>Kevin Sly</t>
  </si>
  <si>
    <t>Broc Smith</t>
  </si>
  <si>
    <t>Steve Smith</t>
  </si>
  <si>
    <t>Tom Smith</t>
  </si>
  <si>
    <t>Ed Sparkman</t>
  </si>
  <si>
    <t>Bob Stone</t>
  </si>
  <si>
    <t>Chris Struthers</t>
  </si>
  <si>
    <t>Jim Stuef</t>
  </si>
  <si>
    <t>Kelly Sweeney</t>
  </si>
  <si>
    <t>Bill Sylvester</t>
  </si>
  <si>
    <t>Mark Tarbox</t>
  </si>
  <si>
    <t>Phil Teem</t>
  </si>
  <si>
    <t>Sean Theunick</t>
  </si>
  <si>
    <t>Glen Thorpe</t>
  </si>
  <si>
    <t>Bob Tiltman</t>
  </si>
  <si>
    <t>Eric Timpf</t>
  </si>
  <si>
    <t>Mark Tomlin</t>
  </si>
  <si>
    <t>Jim Touhy</t>
  </si>
  <si>
    <t>Ron Traylor</t>
  </si>
  <si>
    <t>Jeff Trojan</t>
  </si>
  <si>
    <t>Jason Vienne</t>
  </si>
  <si>
    <t>Jeff Waldecker</t>
  </si>
  <si>
    <t>Steve Wallace</t>
  </si>
  <si>
    <t>John Walter</t>
  </si>
  <si>
    <t>Steve Walter</t>
  </si>
  <si>
    <t>Chuck Warner</t>
  </si>
  <si>
    <t>Gary Warnes</t>
  </si>
  <si>
    <t>Bob Wasczenski</t>
  </si>
  <si>
    <t>Steve Watkins</t>
  </si>
  <si>
    <t>Ken Webster</t>
  </si>
  <si>
    <t>Bill Welby</t>
  </si>
  <si>
    <t>Mark Weldron</t>
  </si>
  <si>
    <t>Jerry Wilson</t>
  </si>
  <si>
    <t>Ray Wilson</t>
  </si>
  <si>
    <t>Scott Wiseman</t>
  </si>
  <si>
    <t>Mark Zwayer</t>
  </si>
  <si>
    <t>Adam Timpf</t>
  </si>
  <si>
    <t>Ryan Coe</t>
  </si>
  <si>
    <t>Ron Keen</t>
  </si>
  <si>
    <t>Ron Keehan</t>
  </si>
  <si>
    <t>John Errante</t>
  </si>
  <si>
    <t>Brian Goemare</t>
  </si>
  <si>
    <t>Jason Schlict</t>
  </si>
  <si>
    <t>Dan Newman</t>
  </si>
  <si>
    <t>Rob Schadel</t>
  </si>
  <si>
    <t>Kyle Westberg</t>
  </si>
  <si>
    <t>Rick Meyers</t>
  </si>
  <si>
    <t>Jason Kendall</t>
  </si>
  <si>
    <t>Todd Livingston</t>
  </si>
  <si>
    <t>Rich Doke</t>
  </si>
  <si>
    <t>Jesse Smith</t>
  </si>
  <si>
    <t>John Simpson</t>
  </si>
  <si>
    <t>Joe Nixon</t>
  </si>
  <si>
    <t>Shaun Garza</t>
  </si>
  <si>
    <t>Roland Grayhek</t>
  </si>
  <si>
    <t>Steve Gliwa</t>
  </si>
  <si>
    <t>Mark Seely</t>
  </si>
  <si>
    <t>Roy Burns</t>
  </si>
  <si>
    <t>Ronnie Miller</t>
  </si>
  <si>
    <t>K. Sementowski</t>
  </si>
  <si>
    <t>Matt Evans</t>
  </si>
  <si>
    <t>Brian McMinn</t>
  </si>
  <si>
    <t>Dwayne Matlock</t>
  </si>
  <si>
    <t>Avg</t>
  </si>
  <si>
    <t>Joe Palermo</t>
  </si>
  <si>
    <t>Ted Voigt</t>
  </si>
  <si>
    <t>Nick Voigt</t>
  </si>
  <si>
    <t>Voigt</t>
  </si>
  <si>
    <t>Voigt, Nick</t>
  </si>
  <si>
    <t>Voigt, Ted</t>
  </si>
  <si>
    <t>MIKE MATTIS</t>
  </si>
  <si>
    <t>Tim CowdrEy</t>
  </si>
  <si>
    <t>Conner</t>
  </si>
  <si>
    <t>Conner, Ron</t>
  </si>
  <si>
    <t>Ron Conner</t>
  </si>
  <si>
    <t>CONNER</t>
  </si>
  <si>
    <t>RON CONNER</t>
  </si>
  <si>
    <t xml:space="preserve"> Freddy</t>
  </si>
  <si>
    <t xml:space="preserve"> Paul JR.</t>
  </si>
  <si>
    <t>Greene</t>
  </si>
  <si>
    <t>Krivac</t>
  </si>
  <si>
    <t xml:space="preserve"> Garret</t>
  </si>
  <si>
    <t>St Amour</t>
  </si>
  <si>
    <t>Nielson</t>
  </si>
  <si>
    <t xml:space="preserve"> Jim </t>
  </si>
  <si>
    <t>Greg Miller</t>
  </si>
  <si>
    <t>Gregory Miller</t>
  </si>
  <si>
    <t>Yr</t>
  </si>
  <si>
    <t xml:space="preserve"> Jaime</t>
  </si>
  <si>
    <t>Bragen</t>
  </si>
  <si>
    <t>Neubeck</t>
  </si>
  <si>
    <t xml:space="preserve"> Donny</t>
  </si>
  <si>
    <t>Knueske</t>
  </si>
  <si>
    <t>Villarreal</t>
  </si>
  <si>
    <t>Vansossen</t>
  </si>
  <si>
    <t xml:space="preserve"> Donovon</t>
  </si>
  <si>
    <t xml:space="preserve"> Kerry</t>
  </si>
  <si>
    <t>Millstead</t>
  </si>
  <si>
    <t>97 season</t>
  </si>
  <si>
    <t>Round</t>
  </si>
  <si>
    <t>Coach</t>
  </si>
  <si>
    <t>BB</t>
  </si>
  <si>
    <t>SAC</t>
  </si>
  <si>
    <t>OBP</t>
  </si>
  <si>
    <t>Carl Mcevers</t>
  </si>
  <si>
    <t>Mike Pouncy</t>
  </si>
  <si>
    <t>Matt Truscott</t>
  </si>
  <si>
    <t>Alex Kellenberger</t>
  </si>
  <si>
    <t>Paul Feurig</t>
  </si>
  <si>
    <t>Todd Pender</t>
  </si>
  <si>
    <t>Bill Cole</t>
  </si>
  <si>
    <t>Anthony Papagni</t>
  </si>
  <si>
    <t>Steve Perczuk</t>
  </si>
  <si>
    <t>Luis Rodriguez</t>
  </si>
  <si>
    <t>Brett VanTiem</t>
  </si>
  <si>
    <t>Joseph Miller</t>
  </si>
  <si>
    <t>First Yr</t>
  </si>
  <si>
    <t/>
  </si>
  <si>
    <t>James Trimm</t>
  </si>
  <si>
    <t>Trimm, James</t>
  </si>
  <si>
    <t>Ryan Villarreal</t>
  </si>
  <si>
    <t>John Howcroft</t>
  </si>
  <si>
    <t>Howcroft</t>
  </si>
  <si>
    <t>Doug Neubeck</t>
  </si>
  <si>
    <t>Brendan Yohn</t>
  </si>
  <si>
    <t xml:space="preserve"> Brendan</t>
  </si>
  <si>
    <t>Robert Siegers</t>
  </si>
  <si>
    <t>Siegers</t>
  </si>
  <si>
    <t>Brent Skiba</t>
  </si>
  <si>
    <t>Tony Gonzales</t>
  </si>
  <si>
    <t>Tom Hubbell</t>
  </si>
  <si>
    <t>Eric Yerkes</t>
  </si>
  <si>
    <t>John Whitefoot</t>
  </si>
  <si>
    <t>Keith Weiss</t>
  </si>
  <si>
    <t>Matt Sweeten</t>
  </si>
  <si>
    <t>Steve Gravel</t>
  </si>
  <si>
    <t>Andrew Rini</t>
  </si>
  <si>
    <t>Tim Pettingill</t>
  </si>
  <si>
    <t>Matt Burchard</t>
  </si>
  <si>
    <t>Drew Ordakowski</t>
  </si>
  <si>
    <t>Chris DeLuca</t>
  </si>
  <si>
    <t>Luke Brunson</t>
  </si>
  <si>
    <t>Chad Scribner</t>
  </si>
  <si>
    <t>John Robinson</t>
  </si>
  <si>
    <t>TJ Rini</t>
  </si>
  <si>
    <t>Matt Kuchar</t>
  </si>
  <si>
    <t>Tim Mersino</t>
  </si>
  <si>
    <t>EVANS</t>
  </si>
  <si>
    <t>Bill Hart</t>
  </si>
  <si>
    <t>Collin McGran</t>
  </si>
  <si>
    <t>Jeff Kubitz</t>
  </si>
  <si>
    <t>Brent Conn</t>
  </si>
  <si>
    <t>Keyton Sims</t>
  </si>
  <si>
    <t>Josh Ruggeri</t>
  </si>
  <si>
    <t>Rob Baldwin</t>
  </si>
  <si>
    <t>Fred Bruno</t>
  </si>
  <si>
    <t>Brent Willyard</t>
  </si>
  <si>
    <t>Max Egner</t>
  </si>
  <si>
    <t>Doug Pratt</t>
  </si>
  <si>
    <t>Jacob Barger</t>
  </si>
  <si>
    <t>Brian Everest</t>
  </si>
  <si>
    <t>Matt Falconer</t>
  </si>
  <si>
    <t>Miguel Plata</t>
  </si>
  <si>
    <t>Wally Mersino III</t>
  </si>
  <si>
    <t>Joe Wurst</t>
  </si>
  <si>
    <t>Bill Cesarek</t>
  </si>
  <si>
    <t>Angel Cecena</t>
  </si>
  <si>
    <t>Collin Brady</t>
  </si>
  <si>
    <t>Brian Lister</t>
  </si>
  <si>
    <t>Jim Goodwin</t>
  </si>
  <si>
    <t>Jeff Gordon</t>
  </si>
  <si>
    <t>Craig Massacesi</t>
  </si>
  <si>
    <t>Jamie Felicie</t>
  </si>
  <si>
    <t>Stan Sarzynski</t>
  </si>
  <si>
    <t>Bobby Dettlof</t>
  </si>
  <si>
    <t>Garrett Aginaga</t>
  </si>
  <si>
    <t>Terry Firestine</t>
  </si>
  <si>
    <t>Felicie</t>
  </si>
  <si>
    <t>Pre 2015 (for Website)</t>
  </si>
  <si>
    <t>Matt Heichel</t>
  </si>
  <si>
    <t>Cody Whiteside</t>
  </si>
  <si>
    <t>Nick Dallas</t>
  </si>
  <si>
    <t>Doug Klaus</t>
  </si>
  <si>
    <t>Mike D'Annuzio</t>
  </si>
  <si>
    <t>Baran Johansen</t>
  </si>
  <si>
    <t>Devon Davenport</t>
  </si>
  <si>
    <t>Royce Davenport</t>
  </si>
  <si>
    <t>Chris Poirer</t>
  </si>
  <si>
    <t>Ryan Anderson</t>
  </si>
  <si>
    <t>Andrew Lay</t>
  </si>
  <si>
    <t>Chris Griffin</t>
  </si>
  <si>
    <t>Ron Searcy</t>
  </si>
  <si>
    <t>Randy Coltrin</t>
  </si>
  <si>
    <t>Paul Couretas</t>
  </si>
  <si>
    <t>Deven Ellis</t>
  </si>
  <si>
    <t>Jeremy Heit</t>
  </si>
  <si>
    <t>John Scallen</t>
  </si>
  <si>
    <t>Ben Walker</t>
  </si>
  <si>
    <t>Adam Redick</t>
  </si>
  <si>
    <t>Scott Burns</t>
  </si>
  <si>
    <t>Kyle Newton</t>
  </si>
  <si>
    <t>Derek Hennley</t>
  </si>
  <si>
    <t>Ryan Conroy</t>
  </si>
  <si>
    <t>Kyle Hartwick</t>
  </si>
  <si>
    <t>2018 Dave Miller</t>
  </si>
  <si>
    <t>2018 Brunson</t>
  </si>
  <si>
    <t>Billy Kammerer</t>
  </si>
  <si>
    <t>2018 Slater</t>
  </si>
  <si>
    <t>2018 Buck</t>
  </si>
  <si>
    <t>2018 Don Miller</t>
  </si>
  <si>
    <t>2018 Hanning</t>
  </si>
  <si>
    <t>2018 Conner</t>
  </si>
  <si>
    <t>2018 Dusty Miller</t>
  </si>
  <si>
    <t>2018 Misterovich</t>
  </si>
  <si>
    <t>Mitch Stefanski</t>
  </si>
  <si>
    <t>2018 Davenport</t>
  </si>
  <si>
    <t>2018 Stark</t>
  </si>
  <si>
    <t>2018 Bullock</t>
  </si>
  <si>
    <t>Team</t>
  </si>
  <si>
    <t>Cole Welby</t>
  </si>
  <si>
    <t>Matt Graham</t>
  </si>
  <si>
    <t>Connor Welby</t>
  </si>
  <si>
    <t>Colin McEvers</t>
  </si>
  <si>
    <t>Tyler Martoia</t>
  </si>
  <si>
    <t>Alex Chase</t>
  </si>
  <si>
    <t>Brandon Sieb</t>
  </si>
  <si>
    <t>Corey Roth</t>
  </si>
  <si>
    <t>Matt Cameron</t>
  </si>
  <si>
    <t>John Carico</t>
  </si>
  <si>
    <t>Rennie Earley</t>
  </si>
  <si>
    <t>Nick Beltz</t>
  </si>
  <si>
    <t>Anthony Catenacci</t>
  </si>
  <si>
    <t>Freddy Rodriguez</t>
  </si>
  <si>
    <t>Chris Hall</t>
  </si>
  <si>
    <t>Joe Juncaj</t>
  </si>
  <si>
    <t>Jeff Stephenson</t>
  </si>
  <si>
    <t>Alex Plourde</t>
  </si>
  <si>
    <t>Will Bruce</t>
  </si>
  <si>
    <t>Anthony Bullock</t>
  </si>
  <si>
    <t>Kris Sapp</t>
  </si>
  <si>
    <t>Dalton Oveson</t>
  </si>
  <si>
    <t>Derek Delaura</t>
  </si>
  <si>
    <t>TJ Hildenbrandt</t>
  </si>
  <si>
    <t>Nolan Page</t>
  </si>
  <si>
    <t>Randall Hutchinson</t>
  </si>
  <si>
    <t>Jeff Lauderbauch</t>
  </si>
  <si>
    <t>Scott Bilkovsky</t>
  </si>
  <si>
    <t>John Schloff</t>
  </si>
  <si>
    <t>Bryan Hughes</t>
  </si>
  <si>
    <t>Christian Misterovich</t>
  </si>
  <si>
    <t>Eric Knoblock</t>
  </si>
  <si>
    <t>Bailey Biggs</t>
  </si>
  <si>
    <t>Kyle Thomas</t>
  </si>
  <si>
    <t>Raul Gascot</t>
  </si>
  <si>
    <t>Mike Traylor</t>
  </si>
  <si>
    <t>Adam Davies</t>
  </si>
  <si>
    <t>Max Dalton</t>
  </si>
  <si>
    <t>Chester Vincent</t>
  </si>
  <si>
    <t>Brandon Watterworth</t>
  </si>
  <si>
    <t>Welby</t>
  </si>
  <si>
    <t>Derek DeLaura</t>
  </si>
  <si>
    <t>2020 Don Miller</t>
  </si>
  <si>
    <t>2020 Biggs</t>
  </si>
  <si>
    <t>2020 Dave Miller</t>
  </si>
  <si>
    <t>2020 Kennedy</t>
  </si>
  <si>
    <t>Danny Carroll</t>
  </si>
  <si>
    <t>2020 Dalton</t>
  </si>
  <si>
    <t>2020 Conner</t>
  </si>
  <si>
    <t>2020 Olanger</t>
  </si>
  <si>
    <t>2020 Brink</t>
  </si>
  <si>
    <t>2020 Sokol</t>
  </si>
  <si>
    <t>2020 Caddick</t>
  </si>
  <si>
    <t>2020 Robinson</t>
  </si>
  <si>
    <t>2020 Bullock</t>
  </si>
  <si>
    <t>Phil Maslonka</t>
  </si>
  <si>
    <t>AJ Pratt</t>
  </si>
  <si>
    <t>Brian Hudson</t>
  </si>
  <si>
    <t>Jordan Cox</t>
  </si>
  <si>
    <t>Danny Ney</t>
  </si>
  <si>
    <t>Johnny Robinson</t>
  </si>
  <si>
    <t>Dominic Saigh</t>
  </si>
  <si>
    <t>Tom Bonnici</t>
  </si>
  <si>
    <t>Darrell McNall</t>
  </si>
  <si>
    <t>Robert Schramek</t>
  </si>
  <si>
    <t>Craig Rutter</t>
  </si>
  <si>
    <t>Jake Pratt</t>
  </si>
  <si>
    <t>Mike Powell</t>
  </si>
  <si>
    <t>Jeff Hazen</t>
  </si>
  <si>
    <t>Jimmy Kingsley</t>
  </si>
  <si>
    <t>2021 Bullock</t>
  </si>
  <si>
    <t>2021 Don Miller</t>
  </si>
  <si>
    <t>2021 Stevens</t>
  </si>
  <si>
    <t>2021 Caddick</t>
  </si>
  <si>
    <t>2021 Brink</t>
  </si>
  <si>
    <t>2021 Stark</t>
  </si>
  <si>
    <t>2021 Dalton</t>
  </si>
  <si>
    <t>2021 Sokol</t>
  </si>
  <si>
    <t>2021 Olanger</t>
  </si>
  <si>
    <t>2021 Hanning</t>
  </si>
  <si>
    <t>2021 Conner</t>
  </si>
  <si>
    <t>2021 Kennedy</t>
  </si>
  <si>
    <t>Tim Wilson</t>
  </si>
  <si>
    <t>John Rupe</t>
  </si>
  <si>
    <t>Matt Economou</t>
  </si>
  <si>
    <t>Justin McCauley</t>
  </si>
  <si>
    <t>Nick Balavich</t>
  </si>
  <si>
    <t>Kurt Tinetti</t>
  </si>
  <si>
    <t>Dave Boik</t>
  </si>
  <si>
    <t>Alex Massacesi</t>
  </si>
  <si>
    <t>Corey Bell</t>
  </si>
  <si>
    <t>Ken Tralka</t>
  </si>
  <si>
    <t>Mike Ramirez</t>
  </si>
  <si>
    <t>Chad Cartwright</t>
  </si>
  <si>
    <t>Noah Taylor</t>
  </si>
  <si>
    <t>Clay Dalton</t>
  </si>
  <si>
    <t>Sean Semak</t>
  </si>
  <si>
    <t>Steve Sacharski</t>
  </si>
  <si>
    <t>ConnOr Welby</t>
  </si>
  <si>
    <t>Scott Lauden</t>
  </si>
  <si>
    <t>Player</t>
  </si>
  <si>
    <t>Sac</t>
  </si>
  <si>
    <t>2022 Stark</t>
  </si>
  <si>
    <t>2022 Kennedy</t>
  </si>
  <si>
    <t>2022 Dalton</t>
  </si>
  <si>
    <t>2022 Sokol</t>
  </si>
  <si>
    <t>2022 Conner</t>
  </si>
  <si>
    <t>2022 Davenport</t>
  </si>
  <si>
    <t>2022 Don Miller</t>
  </si>
  <si>
    <t>2022 Sliwa</t>
  </si>
  <si>
    <t>Dan Rudenga</t>
  </si>
  <si>
    <t>2022 Bullock</t>
  </si>
  <si>
    <t>2022 Brink</t>
  </si>
  <si>
    <t>Adam Liddicoatt</t>
  </si>
  <si>
    <t>2022 Caddick</t>
  </si>
  <si>
    <t>2022 Misterovich</t>
  </si>
  <si>
    <t>Ryan Lambrecht</t>
  </si>
  <si>
    <t>Derek Van Houzen</t>
  </si>
  <si>
    <t>Nick Deeg</t>
  </si>
  <si>
    <t>Rich Brady</t>
  </si>
  <si>
    <t>Rob Bryan</t>
  </si>
  <si>
    <t>Cody Miller</t>
  </si>
  <si>
    <t>Cameron Columbus</t>
  </si>
  <si>
    <t>Roberto Villareal</t>
  </si>
  <si>
    <t>Michael Matkovich</t>
  </si>
  <si>
    <t>Dan Cieslak</t>
  </si>
  <si>
    <t>Chad Gravatt</t>
  </si>
  <si>
    <t>2022 Miller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</si>
</sst>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General_)"/>
    <numFmt numFmtId="166" formatCode=".000"/>
    <numFmt numFmtId="167" formatCode="0.0"/>
  </numFmts>
  <fonts count="56"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10"/>
      <color indexed="10"/>
      <name val="Arial"/>
      <family val="2"/>
    </font>
    <font>
      <sz val="10"/>
      <color indexed="12"/>
      <name val="Comic Sans MS"/>
      <family val="4"/>
    </font>
    <font>
      <sz val="11"/>
      <color indexed="12"/>
      <name val="Comic Sans MS"/>
      <family val="4"/>
    </font>
    <font>
      <b/>
      <sz val="11"/>
      <color indexed="12"/>
      <name val="Comic Sans MS"/>
      <family val="4"/>
    </font>
    <font>
      <b/>
      <sz val="12"/>
      <color indexed="12"/>
      <name val="Comic Sans MS"/>
      <family val="4"/>
    </font>
    <font>
      <sz val="12"/>
      <color indexed="12"/>
      <name val="Comic Sans MS"/>
      <family val="4"/>
    </font>
    <font>
      <b/>
      <sz val="10"/>
      <color indexed="12"/>
      <name val="Comic Sans MS"/>
      <family val="4"/>
    </font>
    <font>
      <sz val="8"/>
      <color indexed="18"/>
      <name val="Boulder"/>
    </font>
    <font>
      <sz val="10"/>
      <color indexed="18"/>
      <name val="Boulder"/>
    </font>
    <font>
      <sz val="8"/>
      <color indexed="10"/>
      <name val="Boulder"/>
    </font>
    <font>
      <sz val="10"/>
      <color indexed="10"/>
      <name val="Boulder"/>
    </font>
    <font>
      <b/>
      <sz val="8"/>
      <color indexed="10"/>
      <name val="Boulder"/>
    </font>
    <font>
      <sz val="10"/>
      <color indexed="13"/>
      <name val="Boulder"/>
    </font>
    <font>
      <sz val="8"/>
      <color indexed="62"/>
      <name val="Boulder"/>
    </font>
    <font>
      <b/>
      <sz val="6"/>
      <color indexed="18"/>
      <name val="Comic Sans MS"/>
      <family val="4"/>
    </font>
    <font>
      <b/>
      <sz val="7"/>
      <color indexed="18"/>
      <name val="Comic Sans MS"/>
      <family val="4"/>
    </font>
    <font>
      <b/>
      <sz val="6"/>
      <color indexed="10"/>
      <name val="Comic Sans MS"/>
      <family val="4"/>
    </font>
    <font>
      <b/>
      <sz val="7"/>
      <color indexed="10"/>
      <name val="Comic Sans MS"/>
      <family val="4"/>
    </font>
    <font>
      <b/>
      <sz val="6"/>
      <color indexed="18"/>
      <name val="Boulder"/>
    </font>
    <font>
      <b/>
      <sz val="6"/>
      <color indexed="62"/>
      <name val="Comic Sans MS"/>
      <family val="4"/>
    </font>
    <font>
      <b/>
      <sz val="5"/>
      <color indexed="18"/>
      <name val="Comic Sans MS"/>
      <family val="4"/>
    </font>
    <font>
      <b/>
      <sz val="7"/>
      <color indexed="62"/>
      <name val="Comic Sans MS"/>
      <family val="4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8"/>
      <name val="Arial"/>
      <family val="2"/>
    </font>
    <font>
      <sz val="10"/>
      <color indexed="9"/>
      <name val="Arial"/>
      <family val="2"/>
    </font>
    <font>
      <b/>
      <sz val="20"/>
      <name val="Arial"/>
      <family val="2"/>
    </font>
    <font>
      <b/>
      <sz val="10"/>
      <color indexed="9"/>
      <name val="Arial"/>
      <family val="2"/>
    </font>
    <font>
      <sz val="10"/>
      <color indexed="63"/>
      <name val="Arial"/>
      <family val="2"/>
    </font>
    <font>
      <b/>
      <i/>
      <sz val="12"/>
      <color indexed="10"/>
      <name val="Arial"/>
      <family val="2"/>
    </font>
    <font>
      <sz val="18"/>
      <color indexed="12"/>
      <name val="Arial"/>
      <family val="2"/>
    </font>
    <font>
      <b/>
      <i/>
      <sz val="12"/>
      <name val="Arial"/>
      <family val="2"/>
    </font>
    <font>
      <b/>
      <sz val="12"/>
      <color indexed="10"/>
      <name val="Arial"/>
      <family val="2"/>
    </font>
    <font>
      <b/>
      <sz val="14"/>
      <name val="Arial"/>
      <family val="2"/>
    </font>
    <font>
      <sz val="14"/>
      <color indexed="10"/>
      <name val="Arial"/>
      <family val="2"/>
    </font>
    <font>
      <sz val="10"/>
      <color rgb="FFFF000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u/>
      <sz val="10"/>
      <name val="Arial"/>
      <family val="2"/>
    </font>
    <font>
      <sz val="11"/>
      <color rgb="FF3F3F76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222222"/>
      <name val="Inherit"/>
    </font>
    <font>
      <sz val="11"/>
      <color rgb="FF222222"/>
      <name val="Calibri"/>
      <family val="2"/>
      <scheme val="minor"/>
    </font>
    <font>
      <b/>
      <sz val="8"/>
      <color rgb="FF666666"/>
      <name val="Inherit"/>
    </font>
    <font>
      <sz val="8"/>
      <color rgb="FF666666"/>
      <name val="Inherit"/>
    </font>
  </fonts>
  <fills count="4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7"/>
        <bgColor indexed="45"/>
      </patternFill>
    </fill>
    <fill>
      <patternFill patternType="solid">
        <fgColor indexed="18"/>
        <bgColor indexed="64"/>
      </patternFill>
    </fill>
    <fill>
      <patternFill patternType="solid">
        <fgColor indexed="53"/>
        <bgColor indexed="53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22"/>
        <bgColor indexed="8"/>
      </patternFill>
    </fill>
    <fill>
      <patternFill patternType="solid">
        <fgColor indexed="18"/>
        <bgColor indexed="8"/>
      </patternFill>
    </fill>
    <fill>
      <patternFill patternType="solid">
        <fgColor indexed="65"/>
        <bgColor indexed="8"/>
      </patternFill>
    </fill>
    <fill>
      <patternFill patternType="lightUp">
        <fgColor indexed="8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indexed="10"/>
        <b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indexed="8"/>
      </patternFill>
    </fill>
    <fill>
      <patternFill patternType="solid">
        <fgColor theme="8"/>
        <bgColor indexed="64"/>
      </patternFill>
    </fill>
    <fill>
      <patternFill patternType="solid">
        <fgColor rgb="FFFFCC99"/>
      </patternFill>
    </fill>
    <fill>
      <patternFill patternType="solid">
        <fgColor indexed="29"/>
        <bgColor indexed="64"/>
      </patternFill>
    </fill>
    <fill>
      <patternFill patternType="solid">
        <fgColor rgb="FFDFD6C7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FEFEF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8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rgb="FFD9D9D9"/>
      </left>
      <right/>
      <top style="medium">
        <color rgb="FFD9D9D9"/>
      </top>
      <bottom/>
      <diagonal/>
    </border>
    <border>
      <left style="medium">
        <color rgb="FFD9D9D9"/>
      </left>
      <right style="medium">
        <color rgb="FFD9D9D9"/>
      </right>
      <top style="medium">
        <color rgb="FFD9D9D9"/>
      </top>
      <bottom/>
      <diagonal/>
    </border>
    <border>
      <left style="medium">
        <color rgb="FFD9D9D9"/>
      </left>
      <right/>
      <top style="medium">
        <color rgb="FFD9D9D9"/>
      </top>
      <bottom style="medium">
        <color rgb="FFD9D9D9"/>
      </bottom>
      <diagonal/>
    </border>
    <border>
      <left style="medium">
        <color rgb="FFD9D9D9"/>
      </left>
      <right style="medium">
        <color rgb="FFD9D9D9"/>
      </right>
      <top style="medium">
        <color rgb="FFD9D9D9"/>
      </top>
      <bottom style="medium">
        <color rgb="FFD9D9D9"/>
      </bottom>
      <diagonal/>
    </border>
    <border>
      <left style="medium">
        <color rgb="FFD9D9D9"/>
      </left>
      <right/>
      <top/>
      <bottom/>
      <diagonal/>
    </border>
    <border>
      <left style="medium">
        <color rgb="FFD9D9D9"/>
      </left>
      <right style="medium">
        <color rgb="FFD9D9D9"/>
      </right>
      <top/>
      <bottom/>
      <diagonal/>
    </border>
    <border>
      <left/>
      <right/>
      <top style="medium">
        <color rgb="FFD9D9D9"/>
      </top>
      <bottom/>
      <diagonal/>
    </border>
  </borders>
  <cellStyleXfs count="6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5" fillId="34" borderId="0" applyNumberFormat="0" applyBorder="0" applyAlignment="0" applyProtection="0"/>
    <xf numFmtId="0" fontId="46" fillId="35" borderId="0" applyNumberFormat="0" applyBorder="0" applyAlignment="0" applyProtection="0"/>
    <xf numFmtId="0" fontId="48" fillId="41" borderId="90" applyNumberFormat="0" applyAlignment="0" applyProtection="0"/>
  </cellStyleXfs>
  <cellXfs count="2086">
    <xf numFmtId="0" fontId="0" fillId="0" borderId="0" xfId="0"/>
    <xf numFmtId="0" fontId="1" fillId="0" borderId="5" xfId="0" applyFont="1" applyFill="1" applyBorder="1" applyAlignment="1">
      <alignment horizontal="center" vertical="center"/>
    </xf>
    <xf numFmtId="0" fontId="0" fillId="0" borderId="5" xfId="0" applyFill="1" applyBorder="1"/>
    <xf numFmtId="0" fontId="0" fillId="0" borderId="5" xfId="0" applyFill="1" applyBorder="1" applyAlignment="1">
      <alignment horizontal="right"/>
    </xf>
    <xf numFmtId="0" fontId="6" fillId="3" borderId="8" xfId="0" applyFont="1" applyFill="1" applyBorder="1" applyAlignment="1">
      <alignment horizontal="center"/>
    </xf>
    <xf numFmtId="0" fontId="1" fillId="0" borderId="0" xfId="2"/>
    <xf numFmtId="164" fontId="1" fillId="0" borderId="0" xfId="2" applyNumberFormat="1"/>
    <xf numFmtId="0" fontId="1" fillId="0" borderId="10" xfId="2" applyFont="1" applyBorder="1"/>
    <xf numFmtId="0" fontId="7" fillId="0" borderId="0" xfId="2" applyFont="1" applyAlignment="1">
      <alignment horizontal="center"/>
    </xf>
    <xf numFmtId="0" fontId="7" fillId="5" borderId="0" xfId="2" applyFont="1" applyFill="1" applyAlignment="1">
      <alignment horizontal="center"/>
    </xf>
    <xf numFmtId="0" fontId="1" fillId="6" borderId="0" xfId="2" applyFont="1" applyFill="1"/>
    <xf numFmtId="0" fontId="7" fillId="0" borderId="11" xfId="2" applyFont="1" applyBorder="1" applyAlignment="1">
      <alignment horizontal="center"/>
    </xf>
    <xf numFmtId="0" fontId="7" fillId="0" borderId="12" xfId="2" applyFont="1" applyBorder="1" applyAlignment="1">
      <alignment horizontal="center"/>
    </xf>
    <xf numFmtId="0" fontId="1" fillId="7" borderId="0" xfId="2" applyFill="1"/>
    <xf numFmtId="0" fontId="1" fillId="8" borderId="0" xfId="2" applyFill="1"/>
    <xf numFmtId="0" fontId="1" fillId="0" borderId="13" xfId="2" applyBorder="1"/>
    <xf numFmtId="0" fontId="1" fillId="0" borderId="10" xfId="2" applyBorder="1"/>
    <xf numFmtId="0" fontId="1" fillId="9" borderId="0" xfId="2" applyFill="1"/>
    <xf numFmtId="0" fontId="1" fillId="10" borderId="0" xfId="2" applyFill="1" applyAlignment="1">
      <alignment horizontal="left"/>
    </xf>
    <xf numFmtId="164" fontId="8" fillId="8" borderId="0" xfId="2" applyNumberFormat="1" applyFont="1" applyFill="1" applyAlignment="1">
      <alignment horizontal="center"/>
    </xf>
    <xf numFmtId="0" fontId="1" fillId="11" borderId="0" xfId="2" applyFont="1" applyFill="1" applyAlignment="1">
      <alignment horizontal="center"/>
    </xf>
    <xf numFmtId="0" fontId="1" fillId="12" borderId="0" xfId="2" applyFont="1" applyFill="1" applyAlignment="1">
      <alignment horizontal="center"/>
    </xf>
    <xf numFmtId="0" fontId="1" fillId="13" borderId="0" xfId="2" applyFont="1" applyFill="1" applyAlignment="1">
      <alignment horizontal="center"/>
    </xf>
    <xf numFmtId="0" fontId="1" fillId="14" borderId="0" xfId="2" applyFont="1" applyFill="1" applyAlignment="1">
      <alignment horizontal="center"/>
    </xf>
    <xf numFmtId="0" fontId="1" fillId="15" borderId="0" xfId="2" applyFont="1" applyFill="1" applyAlignment="1">
      <alignment horizontal="center"/>
    </xf>
    <xf numFmtId="164" fontId="1" fillId="16" borderId="0" xfId="2" applyNumberFormat="1" applyFont="1" applyFill="1" applyAlignment="1">
      <alignment horizontal="center"/>
    </xf>
    <xf numFmtId="164" fontId="1" fillId="17" borderId="0" xfId="2" applyNumberFormat="1" applyFont="1" applyFill="1" applyAlignment="1">
      <alignment horizontal="center"/>
    </xf>
    <xf numFmtId="0" fontId="1" fillId="0" borderId="13" xfId="2" applyFont="1" applyBorder="1"/>
    <xf numFmtId="0" fontId="1" fillId="0" borderId="0" xfId="2" applyFont="1"/>
    <xf numFmtId="165" fontId="1" fillId="0" borderId="11" xfId="2" applyNumberFormat="1" applyFont="1" applyBorder="1" applyAlignment="1">
      <alignment horizontal="left"/>
    </xf>
    <xf numFmtId="165" fontId="1" fillId="0" borderId="0" xfId="2" applyNumberFormat="1"/>
    <xf numFmtId="164" fontId="7" fillId="0" borderId="12" xfId="2" applyNumberFormat="1" applyFont="1" applyBorder="1" applyAlignment="1">
      <alignment horizontal="center"/>
    </xf>
    <xf numFmtId="165" fontId="1" fillId="6" borderId="12" xfId="2" applyNumberFormat="1" applyFont="1" applyFill="1" applyBorder="1" applyAlignment="1">
      <alignment horizontal="left"/>
    </xf>
    <xf numFmtId="165" fontId="1" fillId="0" borderId="14" xfId="2" applyNumberFormat="1" applyFont="1" applyBorder="1" applyAlignment="1">
      <alignment horizontal="center"/>
    </xf>
    <xf numFmtId="164" fontId="1" fillId="0" borderId="14" xfId="2" applyNumberFormat="1" applyFont="1" applyBorder="1" applyAlignment="1">
      <alignment horizontal="center"/>
    </xf>
    <xf numFmtId="165" fontId="1" fillId="0" borderId="5" xfId="2" applyNumberFormat="1" applyFont="1" applyBorder="1" applyAlignment="1">
      <alignment horizontal="center"/>
    </xf>
    <xf numFmtId="0" fontId="7" fillId="0" borderId="14" xfId="2" applyFont="1" applyBorder="1" applyAlignment="1">
      <alignment horizontal="center"/>
    </xf>
    <xf numFmtId="0" fontId="7" fillId="0" borderId="5" xfId="2" applyFont="1" applyBorder="1" applyAlignment="1">
      <alignment horizontal="center"/>
    </xf>
    <xf numFmtId="165" fontId="1" fillId="0" borderId="14" xfId="2" applyNumberFormat="1" applyFont="1" applyBorder="1" applyAlignment="1">
      <alignment horizontal="left"/>
    </xf>
    <xf numFmtId="165" fontId="1" fillId="0" borderId="5" xfId="2" applyNumberFormat="1" applyFont="1" applyBorder="1" applyAlignment="1">
      <alignment horizontal="left"/>
    </xf>
    <xf numFmtId="165" fontId="1" fillId="5" borderId="14" xfId="2" applyNumberFormat="1" applyFont="1" applyFill="1" applyBorder="1" applyAlignment="1">
      <alignment horizontal="center"/>
    </xf>
    <xf numFmtId="164" fontId="1" fillId="0" borderId="12" xfId="2" applyNumberFormat="1" applyFont="1" applyBorder="1" applyAlignment="1">
      <alignment horizontal="center"/>
    </xf>
    <xf numFmtId="165" fontId="1" fillId="0" borderId="12" xfId="2" applyNumberFormat="1" applyFont="1" applyBorder="1" applyAlignment="1">
      <alignment horizontal="center"/>
    </xf>
    <xf numFmtId="165" fontId="1" fillId="6" borderId="11" xfId="2" applyNumberFormat="1" applyFont="1" applyFill="1" applyBorder="1" applyAlignment="1">
      <alignment horizontal="left"/>
    </xf>
    <xf numFmtId="0" fontId="1" fillId="5" borderId="0" xfId="2" applyFont="1" applyFill="1"/>
    <xf numFmtId="165" fontId="1" fillId="0" borderId="11" xfId="2" applyNumberFormat="1" applyFont="1" applyBorder="1" applyAlignment="1">
      <alignment horizontal="center"/>
    </xf>
    <xf numFmtId="0" fontId="1" fillId="0" borderId="14" xfId="2" applyBorder="1"/>
    <xf numFmtId="0" fontId="1" fillId="0" borderId="11" xfId="2" applyBorder="1"/>
    <xf numFmtId="0" fontId="1" fillId="0" borderId="12" xfId="2" applyBorder="1"/>
    <xf numFmtId="0" fontId="1" fillId="0" borderId="11" xfId="2" applyFont="1" applyBorder="1"/>
    <xf numFmtId="164" fontId="7" fillId="0" borderId="14" xfId="2" applyNumberFormat="1" applyFont="1" applyBorder="1" applyAlignment="1">
      <alignment horizontal="center"/>
    </xf>
    <xf numFmtId="165" fontId="1" fillId="0" borderId="0" xfId="2" applyNumberFormat="1" applyFont="1" applyAlignment="1">
      <alignment horizontal="center"/>
    </xf>
    <xf numFmtId="164" fontId="1" fillId="0" borderId="0" xfId="2" applyNumberFormat="1" applyFont="1" applyAlignment="1">
      <alignment horizontal="center"/>
    </xf>
    <xf numFmtId="164" fontId="7" fillId="0" borderId="0" xfId="2" applyNumberFormat="1" applyFont="1" applyAlignment="1">
      <alignment horizontal="center"/>
    </xf>
    <xf numFmtId="165" fontId="1" fillId="0" borderId="0" xfId="2" applyNumberFormat="1" applyFont="1" applyAlignment="1">
      <alignment horizontal="left"/>
    </xf>
    <xf numFmtId="0" fontId="1" fillId="0" borderId="5" xfId="2" applyBorder="1"/>
    <xf numFmtId="0" fontId="1" fillId="0" borderId="5" xfId="2" applyFont="1" applyBorder="1"/>
    <xf numFmtId="165" fontId="1" fillId="6" borderId="14" xfId="2" applyNumberFormat="1" applyFont="1" applyFill="1" applyBorder="1" applyAlignment="1">
      <alignment horizontal="left"/>
    </xf>
    <xf numFmtId="165" fontId="1" fillId="0" borderId="0" xfId="2" applyNumberFormat="1" applyFont="1"/>
    <xf numFmtId="0" fontId="1" fillId="0" borderId="0" xfId="2" applyFont="1" applyAlignment="1">
      <alignment horizontal="center"/>
    </xf>
    <xf numFmtId="165" fontId="1" fillId="6" borderId="0" xfId="2" applyNumberFormat="1" applyFont="1" applyFill="1"/>
    <xf numFmtId="0" fontId="6" fillId="0" borderId="0" xfId="2" applyFont="1"/>
    <xf numFmtId="164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164" fontId="1" fillId="0" borderId="0" xfId="2" applyNumberFormat="1" applyFont="1"/>
    <xf numFmtId="0" fontId="9" fillId="0" borderId="0" xfId="2" applyFont="1"/>
    <xf numFmtId="0" fontId="9" fillId="18" borderId="0" xfId="2" applyFont="1" applyFill="1"/>
    <xf numFmtId="0" fontId="10" fillId="18" borderId="0" xfId="2" applyFont="1" applyFill="1" applyAlignment="1">
      <alignment horizontal="center"/>
    </xf>
    <xf numFmtId="0" fontId="10" fillId="0" borderId="0" xfId="2" applyFont="1" applyAlignment="1">
      <alignment horizontal="center"/>
    </xf>
    <xf numFmtId="0" fontId="10" fillId="0" borderId="12" xfId="2" applyFont="1" applyBorder="1" applyAlignment="1">
      <alignment horizontal="center"/>
    </xf>
    <xf numFmtId="0" fontId="10" fillId="0" borderId="15" xfId="2" applyFont="1" applyBorder="1" applyAlignment="1">
      <alignment horizontal="center"/>
    </xf>
    <xf numFmtId="164" fontId="10" fillId="0" borderId="12" xfId="2" applyNumberFormat="1" applyFont="1" applyBorder="1" applyAlignment="1">
      <alignment horizontal="center"/>
    </xf>
    <xf numFmtId="0" fontId="10" fillId="0" borderId="11" xfId="2" applyFont="1" applyBorder="1" applyAlignment="1">
      <alignment horizontal="center"/>
    </xf>
    <xf numFmtId="0" fontId="11" fillId="18" borderId="0" xfId="2" applyFont="1" applyFill="1"/>
    <xf numFmtId="0" fontId="10" fillId="0" borderId="12" xfId="2" applyFont="1" applyBorder="1"/>
    <xf numFmtId="0" fontId="10" fillId="0" borderId="11" xfId="2" applyFont="1" applyBorder="1"/>
    <xf numFmtId="0" fontId="10" fillId="18" borderId="12" xfId="2" applyFont="1" applyFill="1" applyBorder="1"/>
    <xf numFmtId="165" fontId="10" fillId="0" borderId="14" xfId="2" applyNumberFormat="1" applyFont="1" applyBorder="1" applyAlignment="1">
      <alignment horizontal="left"/>
    </xf>
    <xf numFmtId="165" fontId="10" fillId="0" borderId="12" xfId="2" applyNumberFormat="1" applyFont="1" applyBorder="1" applyAlignment="1">
      <alignment horizontal="left"/>
    </xf>
    <xf numFmtId="165" fontId="10" fillId="0" borderId="11" xfId="2" applyNumberFormat="1" applyFont="1" applyBorder="1" applyAlignment="1">
      <alignment horizontal="left"/>
    </xf>
    <xf numFmtId="0" fontId="10" fillId="0" borderId="12" xfId="2" applyFont="1" applyBorder="1" applyAlignment="1">
      <alignment horizontal="left"/>
    </xf>
    <xf numFmtId="0" fontId="10" fillId="0" borderId="11" xfId="2" applyFont="1" applyBorder="1" applyAlignment="1">
      <alignment horizontal="left"/>
    </xf>
    <xf numFmtId="0" fontId="10" fillId="0" borderId="15" xfId="2" applyFont="1" applyBorder="1"/>
    <xf numFmtId="0" fontId="10" fillId="0" borderId="14" xfId="2" applyFont="1" applyBorder="1" applyAlignment="1">
      <alignment horizontal="center"/>
    </xf>
    <xf numFmtId="0" fontId="10" fillId="0" borderId="16" xfId="2" applyFont="1" applyBorder="1" applyAlignment="1">
      <alignment horizontal="center"/>
    </xf>
    <xf numFmtId="0" fontId="10" fillId="18" borderId="14" xfId="2" applyFont="1" applyFill="1" applyBorder="1"/>
    <xf numFmtId="164" fontId="10" fillId="0" borderId="14" xfId="2" applyNumberFormat="1" applyFont="1" applyBorder="1" applyAlignment="1">
      <alignment horizontal="center"/>
    </xf>
    <xf numFmtId="165" fontId="10" fillId="0" borderId="5" xfId="2" applyNumberFormat="1" applyFont="1" applyBorder="1" applyAlignment="1">
      <alignment horizontal="left"/>
    </xf>
    <xf numFmtId="0" fontId="10" fillId="0" borderId="17" xfId="2" applyFont="1" applyBorder="1" applyAlignment="1">
      <alignment horizontal="center"/>
    </xf>
    <xf numFmtId="0" fontId="11" fillId="0" borderId="0" xfId="2" applyFont="1"/>
    <xf numFmtId="0" fontId="12" fillId="0" borderId="0" xfId="2" applyFont="1"/>
    <xf numFmtId="0" fontId="13" fillId="0" borderId="0" xfId="2" applyFont="1" applyAlignment="1">
      <alignment horizontal="center"/>
    </xf>
    <xf numFmtId="0" fontId="10" fillId="0" borderId="14" xfId="2" applyFont="1" applyBorder="1"/>
    <xf numFmtId="0" fontId="10" fillId="0" borderId="5" xfId="2" applyFont="1" applyBorder="1"/>
    <xf numFmtId="164" fontId="10" fillId="0" borderId="0" xfId="2" applyNumberFormat="1" applyFont="1" applyAlignment="1">
      <alignment horizontal="center"/>
    </xf>
    <xf numFmtId="165" fontId="10" fillId="0" borderId="0" xfId="2" applyNumberFormat="1" applyFont="1" applyAlignment="1">
      <alignment horizontal="left"/>
    </xf>
    <xf numFmtId="0" fontId="10" fillId="0" borderId="18" xfId="2" applyFont="1" applyBorder="1" applyAlignment="1">
      <alignment horizontal="center"/>
    </xf>
    <xf numFmtId="165" fontId="10" fillId="0" borderId="12" xfId="2" applyNumberFormat="1" applyFont="1" applyBorder="1" applyAlignment="1">
      <alignment horizontal="center"/>
    </xf>
    <xf numFmtId="0" fontId="10" fillId="0" borderId="0" xfId="2" applyFont="1" applyBorder="1"/>
    <xf numFmtId="0" fontId="10" fillId="18" borderId="0" xfId="2" applyFont="1" applyFill="1"/>
    <xf numFmtId="0" fontId="10" fillId="0" borderId="0" xfId="2" applyFont="1"/>
    <xf numFmtId="0" fontId="15" fillId="0" borderId="12" xfId="2" applyFont="1" applyBorder="1"/>
    <xf numFmtId="0" fontId="16" fillId="0" borderId="22" xfId="2" applyFont="1" applyBorder="1"/>
    <xf numFmtId="0" fontId="16" fillId="7" borderId="22" xfId="2" applyFont="1" applyFill="1" applyBorder="1"/>
    <xf numFmtId="0" fontId="16" fillId="19" borderId="22" xfId="2" applyFont="1" applyFill="1" applyBorder="1"/>
    <xf numFmtId="0" fontId="15" fillId="20" borderId="22" xfId="2" applyFont="1" applyFill="1" applyBorder="1"/>
    <xf numFmtId="0" fontId="17" fillId="7" borderId="22" xfId="2" applyFont="1" applyFill="1" applyBorder="1"/>
    <xf numFmtId="0" fontId="15" fillId="7" borderId="22" xfId="2" applyFont="1" applyFill="1" applyBorder="1"/>
    <xf numFmtId="0" fontId="15" fillId="7" borderId="12" xfId="2" applyFont="1" applyFill="1" applyBorder="1"/>
    <xf numFmtId="0" fontId="15" fillId="7" borderId="22" xfId="2" applyFont="1" applyFill="1" applyBorder="1" applyAlignment="1">
      <alignment horizontal="center"/>
    </xf>
    <xf numFmtId="0" fontId="15" fillId="7" borderId="23" xfId="2" applyFont="1" applyFill="1" applyBorder="1"/>
    <xf numFmtId="0" fontId="15" fillId="0" borderId="12" xfId="2" applyFont="1" applyBorder="1" applyAlignment="1">
      <alignment horizontal="center"/>
    </xf>
    <xf numFmtId="0" fontId="16" fillId="0" borderId="12" xfId="2" applyFont="1" applyBorder="1" applyAlignment="1">
      <alignment horizontal="center"/>
    </xf>
    <xf numFmtId="166" fontId="18" fillId="0" borderId="12" xfId="2" applyNumberFormat="1" applyFont="1" applyBorder="1" applyAlignment="1">
      <alignment horizontal="center"/>
    </xf>
    <xf numFmtId="0" fontId="15" fillId="20" borderId="12" xfId="2" applyFont="1" applyFill="1" applyBorder="1"/>
    <xf numFmtId="166" fontId="17" fillId="0" borderId="12" xfId="2" applyNumberFormat="1" applyFont="1" applyBorder="1" applyAlignment="1">
      <alignment horizontal="center"/>
    </xf>
    <xf numFmtId="167" fontId="15" fillId="0" borderId="12" xfId="2" applyNumberFormat="1" applyFont="1" applyBorder="1" applyAlignment="1">
      <alignment horizontal="center"/>
    </xf>
    <xf numFmtId="0" fontId="15" fillId="18" borderId="12" xfId="2" applyFont="1" applyFill="1" applyBorder="1" applyAlignment="1">
      <alignment horizontal="center"/>
    </xf>
    <xf numFmtId="0" fontId="19" fillId="0" borderId="12" xfId="2" applyFont="1" applyBorder="1"/>
    <xf numFmtId="0" fontId="17" fillId="0" borderId="11" xfId="2" applyFont="1" applyBorder="1" applyAlignment="1">
      <alignment horizontal="center"/>
    </xf>
    <xf numFmtId="0" fontId="16" fillId="17" borderId="12" xfId="2" applyFont="1" applyFill="1" applyBorder="1"/>
    <xf numFmtId="0" fontId="16" fillId="0" borderId="12" xfId="2" applyFont="1" applyBorder="1"/>
    <xf numFmtId="0" fontId="16" fillId="17" borderId="12" xfId="2" applyFont="1" applyFill="1" applyBorder="1" applyAlignment="1">
      <alignment horizontal="center"/>
    </xf>
    <xf numFmtId="166" fontId="15" fillId="0" borderId="12" xfId="2" applyNumberFormat="1" applyFont="1" applyBorder="1" applyAlignment="1">
      <alignment horizontal="center"/>
    </xf>
    <xf numFmtId="0" fontId="15" fillId="0" borderId="11" xfId="2" applyFont="1" applyBorder="1" applyAlignment="1">
      <alignment horizontal="center"/>
    </xf>
    <xf numFmtId="0" fontId="15" fillId="17" borderId="12" xfId="2" applyFont="1" applyFill="1" applyBorder="1" applyAlignment="1">
      <alignment horizontal="center"/>
    </xf>
    <xf numFmtId="166" fontId="18" fillId="17" borderId="12" xfId="2" applyNumberFormat="1" applyFont="1" applyFill="1" applyBorder="1" applyAlignment="1">
      <alignment horizontal="center"/>
    </xf>
    <xf numFmtId="0" fontId="15" fillId="20" borderId="12" xfId="2" applyFont="1" applyFill="1" applyBorder="1" applyAlignment="1">
      <alignment horizontal="center"/>
    </xf>
    <xf numFmtId="166" fontId="17" fillId="17" borderId="12" xfId="2" applyNumberFormat="1" applyFont="1" applyFill="1" applyBorder="1" applyAlignment="1">
      <alignment horizontal="center"/>
    </xf>
    <xf numFmtId="166" fontId="15" fillId="0" borderId="12" xfId="2" applyNumberFormat="1" applyFont="1" applyBorder="1"/>
    <xf numFmtId="166" fontId="15" fillId="17" borderId="12" xfId="2" applyNumberFormat="1" applyFont="1" applyFill="1" applyBorder="1" applyAlignment="1">
      <alignment horizontal="center"/>
    </xf>
    <xf numFmtId="0" fontId="15" fillId="21" borderId="12" xfId="2" applyFont="1" applyFill="1" applyBorder="1" applyAlignment="1">
      <alignment horizontal="center"/>
    </xf>
    <xf numFmtId="0" fontId="16" fillId="21" borderId="12" xfId="2" applyFont="1" applyFill="1" applyBorder="1" applyAlignment="1">
      <alignment horizontal="center"/>
    </xf>
    <xf numFmtId="166" fontId="18" fillId="21" borderId="12" xfId="2" applyNumberFormat="1" applyFont="1" applyFill="1" applyBorder="1" applyAlignment="1">
      <alignment horizontal="center"/>
    </xf>
    <xf numFmtId="166" fontId="17" fillId="21" borderId="12" xfId="2" applyNumberFormat="1" applyFont="1" applyFill="1" applyBorder="1" applyAlignment="1">
      <alignment horizontal="center"/>
    </xf>
    <xf numFmtId="166" fontId="15" fillId="21" borderId="12" xfId="2" applyNumberFormat="1" applyFont="1" applyFill="1" applyBorder="1" applyAlignment="1">
      <alignment horizontal="center"/>
    </xf>
    <xf numFmtId="0" fontId="15" fillId="7" borderId="12" xfId="2" applyFont="1" applyFill="1" applyBorder="1" applyAlignment="1">
      <alignment horizontal="center"/>
    </xf>
    <xf numFmtId="0" fontId="16" fillId="7" borderId="12" xfId="2" applyFont="1" applyFill="1" applyBorder="1" applyAlignment="1">
      <alignment horizontal="center"/>
    </xf>
    <xf numFmtId="166" fontId="18" fillId="19" borderId="12" xfId="2" applyNumberFormat="1" applyFont="1" applyFill="1" applyBorder="1" applyAlignment="1">
      <alignment horizontal="center"/>
    </xf>
    <xf numFmtId="0" fontId="16" fillId="19" borderId="12" xfId="2" applyFont="1" applyFill="1" applyBorder="1" applyAlignment="1">
      <alignment horizontal="center"/>
    </xf>
    <xf numFmtId="166" fontId="17" fillId="19" borderId="12" xfId="2" applyNumberFormat="1" applyFont="1" applyFill="1" applyBorder="1" applyAlignment="1">
      <alignment horizontal="center"/>
    </xf>
    <xf numFmtId="0" fontId="15" fillId="19" borderId="12" xfId="2" applyFont="1" applyFill="1" applyBorder="1" applyAlignment="1">
      <alignment horizontal="center"/>
    </xf>
    <xf numFmtId="166" fontId="15" fillId="19" borderId="12" xfId="2" applyNumberFormat="1" applyFont="1" applyFill="1" applyBorder="1"/>
    <xf numFmtId="0" fontId="15" fillId="19" borderId="12" xfId="2" applyFont="1" applyFill="1" applyBorder="1"/>
    <xf numFmtId="166" fontId="15" fillId="9" borderId="12" xfId="2" applyNumberFormat="1" applyFont="1" applyFill="1" applyBorder="1" applyAlignment="1">
      <alignment horizontal="center"/>
    </xf>
    <xf numFmtId="0" fontId="15" fillId="9" borderId="12" xfId="2" applyFont="1" applyFill="1" applyBorder="1" applyAlignment="1">
      <alignment horizontal="center"/>
    </xf>
    <xf numFmtId="0" fontId="15" fillId="22" borderId="12" xfId="2" applyFont="1" applyFill="1" applyBorder="1" applyAlignment="1">
      <alignment horizontal="center"/>
    </xf>
    <xf numFmtId="0" fontId="16" fillId="22" borderId="12" xfId="2" applyFont="1" applyFill="1" applyBorder="1" applyAlignment="1">
      <alignment horizontal="center"/>
    </xf>
    <xf numFmtId="166" fontId="18" fillId="22" borderId="12" xfId="2" applyNumberFormat="1" applyFont="1" applyFill="1" applyBorder="1" applyAlignment="1">
      <alignment horizontal="center"/>
    </xf>
    <xf numFmtId="166" fontId="17" fillId="22" borderId="12" xfId="2" applyNumberFormat="1" applyFont="1" applyFill="1" applyBorder="1" applyAlignment="1">
      <alignment horizontal="center"/>
    </xf>
    <xf numFmtId="166" fontId="15" fillId="22" borderId="12" xfId="2" applyNumberFormat="1" applyFont="1" applyFill="1" applyBorder="1" applyAlignment="1">
      <alignment horizontal="center"/>
    </xf>
    <xf numFmtId="165" fontId="15" fillId="0" borderId="12" xfId="2" applyNumberFormat="1" applyFont="1" applyBorder="1" applyAlignment="1">
      <alignment horizontal="center"/>
    </xf>
    <xf numFmtId="166" fontId="18" fillId="7" borderId="12" xfId="2" applyNumberFormat="1" applyFont="1" applyFill="1" applyBorder="1" applyAlignment="1">
      <alignment horizontal="center"/>
    </xf>
    <xf numFmtId="166" fontId="17" fillId="7" borderId="12" xfId="2" applyNumberFormat="1" applyFont="1" applyFill="1" applyBorder="1" applyAlignment="1">
      <alignment horizontal="center"/>
    </xf>
    <xf numFmtId="166" fontId="15" fillId="7" borderId="12" xfId="2" applyNumberFormat="1" applyFont="1" applyFill="1" applyBorder="1" applyAlignment="1">
      <alignment horizontal="center"/>
    </xf>
    <xf numFmtId="165" fontId="15" fillId="0" borderId="12" xfId="2" applyNumberFormat="1" applyFont="1" applyBorder="1" applyAlignment="1">
      <alignment horizontal="left"/>
    </xf>
    <xf numFmtId="0" fontId="15" fillId="10" borderId="12" xfId="2" applyFont="1" applyFill="1" applyBorder="1"/>
    <xf numFmtId="0" fontId="16" fillId="10" borderId="12" xfId="2" applyFont="1" applyFill="1" applyBorder="1"/>
    <xf numFmtId="0" fontId="16" fillId="10" borderId="12" xfId="2" applyFont="1" applyFill="1" applyBorder="1" applyAlignment="1">
      <alignment horizontal="center"/>
    </xf>
    <xf numFmtId="166" fontId="18" fillId="10" borderId="12" xfId="2" applyNumberFormat="1" applyFont="1" applyFill="1" applyBorder="1" applyAlignment="1">
      <alignment horizontal="center"/>
    </xf>
    <xf numFmtId="166" fontId="17" fillId="10" borderId="12" xfId="2" applyNumberFormat="1" applyFont="1" applyFill="1" applyBorder="1" applyAlignment="1">
      <alignment horizontal="center"/>
    </xf>
    <xf numFmtId="0" fontId="15" fillId="10" borderId="12" xfId="2" applyFont="1" applyFill="1" applyBorder="1" applyAlignment="1">
      <alignment horizontal="center"/>
    </xf>
    <xf numFmtId="166" fontId="15" fillId="10" borderId="12" xfId="2" applyNumberFormat="1" applyFont="1" applyFill="1" applyBorder="1"/>
    <xf numFmtId="164" fontId="17" fillId="0" borderId="12" xfId="2" applyNumberFormat="1" applyFont="1" applyBorder="1" applyAlignment="1">
      <alignment horizontal="center"/>
    </xf>
    <xf numFmtId="0" fontId="17" fillId="0" borderId="12" xfId="2" applyFont="1" applyBorder="1"/>
    <xf numFmtId="0" fontId="15" fillId="15" borderId="12" xfId="2" applyFont="1" applyFill="1" applyBorder="1" applyAlignment="1">
      <alignment horizontal="center"/>
    </xf>
    <xf numFmtId="0" fontId="16" fillId="15" borderId="12" xfId="2" applyFont="1" applyFill="1" applyBorder="1" applyAlignment="1">
      <alignment horizontal="center"/>
    </xf>
    <xf numFmtId="166" fontId="18" fillId="15" borderId="12" xfId="2" applyNumberFormat="1" applyFont="1" applyFill="1" applyBorder="1" applyAlignment="1">
      <alignment horizontal="center"/>
    </xf>
    <xf numFmtId="166" fontId="17" fillId="15" borderId="12" xfId="2" applyNumberFormat="1" applyFont="1" applyFill="1" applyBorder="1" applyAlignment="1">
      <alignment horizontal="center"/>
    </xf>
    <xf numFmtId="166" fontId="15" fillId="15" borderId="12" xfId="2" applyNumberFormat="1" applyFont="1" applyFill="1" applyBorder="1" applyAlignment="1">
      <alignment horizontal="center"/>
    </xf>
    <xf numFmtId="0" fontId="16" fillId="13" borderId="12" xfId="2" applyFont="1" applyFill="1" applyBorder="1" applyAlignment="1">
      <alignment horizontal="center"/>
    </xf>
    <xf numFmtId="0" fontId="20" fillId="13" borderId="12" xfId="2" applyFont="1" applyFill="1" applyBorder="1" applyAlignment="1">
      <alignment horizontal="center"/>
    </xf>
    <xf numFmtId="0" fontId="15" fillId="23" borderId="12" xfId="2" applyFont="1" applyFill="1" applyBorder="1" applyAlignment="1">
      <alignment horizontal="center"/>
    </xf>
    <xf numFmtId="0" fontId="16" fillId="23" borderId="12" xfId="2" applyFont="1" applyFill="1" applyBorder="1" applyAlignment="1">
      <alignment horizontal="center"/>
    </xf>
    <xf numFmtId="166" fontId="18" fillId="23" borderId="12" xfId="2" applyNumberFormat="1" applyFont="1" applyFill="1" applyBorder="1" applyAlignment="1">
      <alignment horizontal="center"/>
    </xf>
    <xf numFmtId="166" fontId="17" fillId="23" borderId="12" xfId="2" applyNumberFormat="1" applyFont="1" applyFill="1" applyBorder="1" applyAlignment="1">
      <alignment horizontal="center"/>
    </xf>
    <xf numFmtId="0" fontId="15" fillId="0" borderId="11" xfId="2" applyFont="1" applyBorder="1"/>
    <xf numFmtId="166" fontId="15" fillId="23" borderId="12" xfId="2" applyNumberFormat="1" applyFont="1" applyFill="1" applyBorder="1" applyAlignment="1">
      <alignment horizontal="center"/>
    </xf>
    <xf numFmtId="0" fontId="15" fillId="24" borderId="12" xfId="2" applyFont="1" applyFill="1" applyBorder="1" applyAlignment="1">
      <alignment horizontal="center"/>
    </xf>
    <xf numFmtId="0" fontId="16" fillId="24" borderId="12" xfId="2" applyFont="1" applyFill="1" applyBorder="1" applyAlignment="1">
      <alignment horizontal="center"/>
    </xf>
    <xf numFmtId="166" fontId="18" fillId="24" borderId="12" xfId="2" applyNumberFormat="1" applyFont="1" applyFill="1" applyBorder="1" applyAlignment="1">
      <alignment horizontal="center"/>
    </xf>
    <xf numFmtId="166" fontId="17" fillId="24" borderId="12" xfId="2" applyNumberFormat="1" applyFont="1" applyFill="1" applyBorder="1" applyAlignment="1">
      <alignment horizontal="center"/>
    </xf>
    <xf numFmtId="166" fontId="15" fillId="24" borderId="12" xfId="2" applyNumberFormat="1" applyFont="1" applyFill="1" applyBorder="1" applyAlignment="1">
      <alignment horizontal="center"/>
    </xf>
    <xf numFmtId="0" fontId="16" fillId="13" borderId="12" xfId="2" applyFont="1" applyFill="1" applyBorder="1"/>
    <xf numFmtId="0" fontId="15" fillId="17" borderId="12" xfId="2" applyFont="1" applyFill="1" applyBorder="1"/>
    <xf numFmtId="0" fontId="15" fillId="2" borderId="12" xfId="2" applyFont="1" applyFill="1" applyBorder="1" applyAlignment="1">
      <alignment horizontal="center"/>
    </xf>
    <xf numFmtId="0" fontId="17" fillId="17" borderId="11" xfId="2" applyFont="1" applyFill="1" applyBorder="1" applyAlignment="1">
      <alignment horizontal="center"/>
    </xf>
    <xf numFmtId="166" fontId="21" fillId="0" borderId="12" xfId="2" applyNumberFormat="1" applyFont="1" applyBorder="1" applyAlignment="1">
      <alignment horizontal="center"/>
    </xf>
    <xf numFmtId="0" fontId="21" fillId="0" borderId="12" xfId="2" applyFont="1" applyBorder="1" applyAlignment="1">
      <alignment horizontal="center"/>
    </xf>
    <xf numFmtId="0" fontId="17" fillId="0" borderId="12" xfId="2" applyFont="1" applyBorder="1" applyAlignment="1">
      <alignment horizontal="center"/>
    </xf>
    <xf numFmtId="0" fontId="21" fillId="0" borderId="14" xfId="2" applyFont="1" applyBorder="1"/>
    <xf numFmtId="0" fontId="15" fillId="20" borderId="14" xfId="2" applyFont="1" applyFill="1" applyBorder="1"/>
    <xf numFmtId="0" fontId="15" fillId="0" borderId="14" xfId="2" applyFont="1" applyBorder="1"/>
    <xf numFmtId="0" fontId="15" fillId="0" borderId="24" xfId="2" applyFont="1" applyBorder="1"/>
    <xf numFmtId="0" fontId="15" fillId="0" borderId="25" xfId="2" applyFont="1" applyBorder="1"/>
    <xf numFmtId="0" fontId="21" fillId="0" borderId="25" xfId="2" applyFont="1" applyBorder="1"/>
    <xf numFmtId="0" fontId="21" fillId="0" borderId="5" xfId="2" applyFont="1" applyBorder="1" applyAlignment="1">
      <alignment horizontal="center"/>
    </xf>
    <xf numFmtId="0" fontId="22" fillId="0" borderId="0" xfId="2" applyFont="1" applyAlignment="1">
      <alignment horizontal="center" vertical="center"/>
    </xf>
    <xf numFmtId="0" fontId="23" fillId="0" borderId="0" xfId="2" applyFont="1" applyAlignment="1">
      <alignment horizontal="center" vertical="center"/>
    </xf>
    <xf numFmtId="0" fontId="24" fillId="0" borderId="0" xfId="2" applyFont="1" applyAlignment="1">
      <alignment horizontal="center" vertical="center"/>
    </xf>
    <xf numFmtId="0" fontId="22" fillId="20" borderId="0" xfId="2" applyFont="1" applyFill="1" applyAlignment="1">
      <alignment horizontal="center" vertical="center"/>
    </xf>
    <xf numFmtId="0" fontId="22" fillId="20" borderId="22" xfId="2" applyFont="1" applyFill="1" applyBorder="1" applyAlignment="1">
      <alignment horizontal="center" vertical="center"/>
    </xf>
    <xf numFmtId="0" fontId="24" fillId="20" borderId="22" xfId="2" applyFont="1" applyFill="1" applyBorder="1" applyAlignment="1">
      <alignment horizontal="center" vertical="center"/>
    </xf>
    <xf numFmtId="0" fontId="23" fillId="20" borderId="23" xfId="2" applyFont="1" applyFill="1" applyBorder="1" applyAlignment="1">
      <alignment horizontal="center" vertical="center"/>
    </xf>
    <xf numFmtId="0" fontId="22" fillId="0" borderId="18" xfId="2" applyFont="1" applyBorder="1" applyAlignment="1">
      <alignment horizontal="center" vertical="center"/>
    </xf>
    <xf numFmtId="0" fontId="22" fillId="0" borderId="12" xfId="2" applyFont="1" applyBorder="1" applyAlignment="1">
      <alignment horizontal="center" vertical="center"/>
    </xf>
    <xf numFmtId="166" fontId="24" fillId="0" borderId="12" xfId="2" applyNumberFormat="1" applyFont="1" applyBorder="1" applyAlignment="1">
      <alignment horizontal="center" vertical="center"/>
    </xf>
    <xf numFmtId="0" fontId="22" fillId="20" borderId="12" xfId="2" applyFont="1" applyFill="1" applyBorder="1" applyAlignment="1">
      <alignment horizontal="center" vertical="center"/>
    </xf>
    <xf numFmtId="0" fontId="23" fillId="0" borderId="11" xfId="2" applyFont="1" applyBorder="1" applyAlignment="1">
      <alignment horizontal="center" vertical="center"/>
    </xf>
    <xf numFmtId="0" fontId="23" fillId="0" borderId="12" xfId="2" applyFont="1" applyBorder="1" applyAlignment="1">
      <alignment horizontal="center" vertical="center"/>
    </xf>
    <xf numFmtId="0" fontId="22" fillId="17" borderId="18" xfId="2" applyFont="1" applyFill="1" applyBorder="1" applyAlignment="1">
      <alignment horizontal="center" vertical="center"/>
    </xf>
    <xf numFmtId="0" fontId="22" fillId="17" borderId="12" xfId="2" applyFont="1" applyFill="1" applyBorder="1" applyAlignment="1">
      <alignment horizontal="center" vertical="center"/>
    </xf>
    <xf numFmtId="166" fontId="24" fillId="17" borderId="12" xfId="2" applyNumberFormat="1" applyFont="1" applyFill="1" applyBorder="1" applyAlignment="1">
      <alignment horizontal="center" vertical="center"/>
    </xf>
    <xf numFmtId="0" fontId="23" fillId="17" borderId="11" xfId="2" applyFont="1" applyFill="1" applyBorder="1" applyAlignment="1">
      <alignment horizontal="center" vertical="center"/>
    </xf>
    <xf numFmtId="0" fontId="24" fillId="0" borderId="12" xfId="2" applyFont="1" applyBorder="1" applyAlignment="1">
      <alignment horizontal="center" vertical="center"/>
    </xf>
    <xf numFmtId="0" fontId="25" fillId="0" borderId="11" xfId="2" applyFont="1" applyBorder="1" applyAlignment="1">
      <alignment horizontal="center" vertical="center"/>
    </xf>
    <xf numFmtId="0" fontId="22" fillId="20" borderId="18" xfId="2" applyFont="1" applyFill="1" applyBorder="1" applyAlignment="1">
      <alignment horizontal="center" vertical="center"/>
    </xf>
    <xf numFmtId="166" fontId="24" fillId="20" borderId="12" xfId="2" applyNumberFormat="1" applyFont="1" applyFill="1" applyBorder="1" applyAlignment="1">
      <alignment horizontal="center" vertical="center"/>
    </xf>
    <xf numFmtId="0" fontId="23" fillId="20" borderId="11" xfId="2" applyFont="1" applyFill="1" applyBorder="1" applyAlignment="1">
      <alignment horizontal="center" vertical="center"/>
    </xf>
    <xf numFmtId="0" fontId="22" fillId="17" borderId="0" xfId="2" applyFont="1" applyFill="1" applyAlignment="1">
      <alignment horizontal="center" vertical="center"/>
    </xf>
    <xf numFmtId="164" fontId="24" fillId="0" borderId="12" xfId="2" applyNumberFormat="1" applyFont="1" applyBorder="1" applyAlignment="1">
      <alignment horizontal="center" vertical="center"/>
    </xf>
    <xf numFmtId="0" fontId="26" fillId="20" borderId="12" xfId="2" applyFont="1" applyFill="1" applyBorder="1" applyAlignment="1">
      <alignment horizontal="center" vertical="center"/>
    </xf>
    <xf numFmtId="165" fontId="22" fillId="0" borderId="12" xfId="2" applyNumberFormat="1" applyFont="1" applyBorder="1" applyAlignment="1">
      <alignment horizontal="center" vertical="center"/>
    </xf>
    <xf numFmtId="0" fontId="25" fillId="17" borderId="11" xfId="2" applyFont="1" applyFill="1" applyBorder="1" applyAlignment="1">
      <alignment horizontal="center" vertical="center"/>
    </xf>
    <xf numFmtId="0" fontId="27" fillId="0" borderId="0" xfId="2" applyFont="1" applyAlignment="1">
      <alignment horizontal="center" vertical="center"/>
    </xf>
    <xf numFmtId="0" fontId="22" fillId="20" borderId="14" xfId="2" applyFont="1" applyFill="1" applyBorder="1" applyAlignment="1">
      <alignment horizontal="center" vertical="center"/>
    </xf>
    <xf numFmtId="0" fontId="22" fillId="0" borderId="14" xfId="2" applyFont="1" applyBorder="1" applyAlignment="1">
      <alignment horizontal="center" vertical="center"/>
    </xf>
    <xf numFmtId="0" fontId="27" fillId="0" borderId="14" xfId="2" applyFont="1" applyBorder="1" applyAlignment="1">
      <alignment horizontal="center" vertical="center"/>
    </xf>
    <xf numFmtId="0" fontId="29" fillId="0" borderId="5" xfId="2" applyFont="1" applyBorder="1" applyAlignment="1">
      <alignment horizontal="center" vertical="center"/>
    </xf>
    <xf numFmtId="0" fontId="25" fillId="0" borderId="12" xfId="2" applyFont="1" applyBorder="1" applyAlignment="1">
      <alignment horizontal="center" vertical="center"/>
    </xf>
    <xf numFmtId="0" fontId="22" fillId="0" borderId="11" xfId="2" applyFont="1" applyBorder="1" applyAlignment="1">
      <alignment horizontal="center" vertical="center"/>
    </xf>
    <xf numFmtId="0" fontId="30" fillId="0" borderId="12" xfId="2" applyFont="1" applyBorder="1" applyAlignment="1">
      <alignment horizontal="center"/>
    </xf>
    <xf numFmtId="0" fontId="31" fillId="0" borderId="12" xfId="2" applyFont="1" applyBorder="1" applyAlignment="1">
      <alignment horizontal="center"/>
    </xf>
    <xf numFmtId="0" fontId="1" fillId="0" borderId="0" xfId="2" applyFont="1" applyAlignment="1">
      <alignment horizontal="left"/>
    </xf>
    <xf numFmtId="0" fontId="30" fillId="18" borderId="12" xfId="2" applyFont="1" applyFill="1" applyBorder="1" applyAlignment="1">
      <alignment horizontal="center" vertical="center"/>
    </xf>
    <xf numFmtId="0" fontId="31" fillId="18" borderId="12" xfId="2" applyFont="1" applyFill="1" applyBorder="1" applyAlignment="1">
      <alignment horizontal="center" vertical="center"/>
    </xf>
    <xf numFmtId="0" fontId="1" fillId="18" borderId="12" xfId="2" applyFill="1" applyBorder="1" applyAlignment="1">
      <alignment horizontal="center"/>
    </xf>
    <xf numFmtId="0" fontId="1" fillId="18" borderId="12" xfId="2" applyFont="1" applyFill="1" applyBorder="1" applyAlignment="1">
      <alignment horizontal="center"/>
    </xf>
    <xf numFmtId="0" fontId="1" fillId="18" borderId="11" xfId="2" applyFill="1" applyBorder="1" applyAlignment="1">
      <alignment horizontal="center"/>
    </xf>
    <xf numFmtId="0" fontId="30" fillId="0" borderId="12" xfId="2" applyFont="1" applyBorder="1" applyAlignment="1">
      <alignment horizontal="center" vertical="center"/>
    </xf>
    <xf numFmtId="0" fontId="31" fillId="0" borderId="12" xfId="2" applyFont="1" applyBorder="1" applyAlignment="1">
      <alignment horizontal="center" vertical="center"/>
    </xf>
    <xf numFmtId="0" fontId="1" fillId="0" borderId="12" xfId="2" applyBorder="1" applyAlignment="1">
      <alignment horizontal="center"/>
    </xf>
    <xf numFmtId="0" fontId="1" fillId="0" borderId="12" xfId="2" applyFont="1" applyBorder="1" applyAlignment="1">
      <alignment horizontal="center"/>
    </xf>
    <xf numFmtId="0" fontId="1" fillId="0" borderId="11" xfId="2" applyBorder="1" applyAlignment="1">
      <alignment horizontal="center"/>
    </xf>
    <xf numFmtId="0" fontId="30" fillId="25" borderId="12" xfId="2" applyFont="1" applyFill="1" applyBorder="1" applyAlignment="1">
      <alignment horizontal="center" vertical="center"/>
    </xf>
    <xf numFmtId="0" fontId="32" fillId="25" borderId="25" xfId="2" applyFont="1" applyFill="1" applyBorder="1" applyAlignment="1">
      <alignment horizontal="center"/>
    </xf>
    <xf numFmtId="0" fontId="8" fillId="0" borderId="0" xfId="2" applyFont="1" applyAlignment="1">
      <alignment horizontal="center"/>
    </xf>
    <xf numFmtId="0" fontId="32" fillId="0" borderId="0" xfId="2" applyFont="1" applyAlignment="1">
      <alignment horizontal="center"/>
    </xf>
    <xf numFmtId="0" fontId="1" fillId="0" borderId="0" xfId="2" applyAlignment="1">
      <alignment horizontal="center"/>
    </xf>
    <xf numFmtId="166" fontId="1" fillId="0" borderId="0" xfId="2" applyNumberFormat="1" applyAlignment="1">
      <alignment horizontal="center"/>
    </xf>
    <xf numFmtId="0" fontId="1" fillId="0" borderId="0" xfId="2" applyAlignment="1">
      <alignment horizontal="left"/>
    </xf>
    <xf numFmtId="0" fontId="30" fillId="18" borderId="12" xfId="2" applyFont="1" applyFill="1" applyBorder="1" applyAlignment="1">
      <alignment horizontal="center"/>
    </xf>
    <xf numFmtId="0" fontId="31" fillId="18" borderId="12" xfId="2" applyFont="1" applyFill="1" applyBorder="1" applyAlignment="1">
      <alignment horizontal="center"/>
    </xf>
    <xf numFmtId="0" fontId="30" fillId="0" borderId="14" xfId="2" applyFont="1" applyBorder="1" applyAlignment="1">
      <alignment horizontal="center" vertical="center"/>
    </xf>
    <xf numFmtId="0" fontId="31" fillId="0" borderId="14" xfId="2" applyFont="1" applyBorder="1" applyAlignment="1">
      <alignment horizontal="center" vertical="center"/>
    </xf>
    <xf numFmtId="0" fontId="30" fillId="25" borderId="14" xfId="2" applyFont="1" applyFill="1" applyBorder="1" applyAlignment="1">
      <alignment horizontal="center" vertical="center"/>
    </xf>
    <xf numFmtId="0" fontId="3" fillId="0" borderId="0" xfId="2" applyFont="1" applyAlignment="1">
      <alignment horizontal="left"/>
    </xf>
    <xf numFmtId="0" fontId="30" fillId="18" borderId="29" xfId="2" applyFont="1" applyFill="1" applyBorder="1" applyAlignment="1">
      <alignment horizontal="center"/>
    </xf>
    <xf numFmtId="0" fontId="30" fillId="18" borderId="30" xfId="2" applyFont="1" applyFill="1" applyBorder="1" applyAlignment="1">
      <alignment horizontal="center"/>
    </xf>
    <xf numFmtId="0" fontId="31" fillId="18" borderId="29" xfId="2" applyFont="1" applyFill="1" applyBorder="1" applyAlignment="1">
      <alignment horizontal="center"/>
    </xf>
    <xf numFmtId="0" fontId="31" fillId="18" borderId="30" xfId="2" applyFont="1" applyFill="1" applyBorder="1" applyAlignment="1">
      <alignment horizontal="center"/>
    </xf>
    <xf numFmtId="0" fontId="30" fillId="18" borderId="31" xfId="2" applyFont="1" applyFill="1" applyBorder="1" applyAlignment="1">
      <alignment horizontal="center"/>
    </xf>
    <xf numFmtId="0" fontId="31" fillId="25" borderId="18" xfId="2" applyFont="1" applyFill="1" applyBorder="1" applyAlignment="1">
      <alignment horizontal="center"/>
    </xf>
    <xf numFmtId="0" fontId="31" fillId="18" borderId="31" xfId="2" applyFont="1" applyFill="1" applyBorder="1" applyAlignment="1">
      <alignment horizontal="center"/>
    </xf>
    <xf numFmtId="0" fontId="30" fillId="18" borderId="32" xfId="2" applyFont="1" applyFill="1" applyBorder="1" applyAlignment="1">
      <alignment horizontal="center"/>
    </xf>
    <xf numFmtId="166" fontId="6" fillId="18" borderId="29" xfId="2" applyNumberFormat="1" applyFont="1" applyFill="1" applyBorder="1" applyAlignment="1">
      <alignment horizontal="center"/>
    </xf>
    <xf numFmtId="0" fontId="6" fillId="18" borderId="30" xfId="2" applyFont="1" applyFill="1" applyBorder="1" applyAlignment="1">
      <alignment horizontal="center"/>
    </xf>
    <xf numFmtId="0" fontId="6" fillId="18" borderId="31" xfId="2" applyFont="1" applyFill="1" applyBorder="1" applyAlignment="1">
      <alignment horizontal="center"/>
    </xf>
    <xf numFmtId="167" fontId="6" fillId="18" borderId="31" xfId="2" applyNumberFormat="1" applyFont="1" applyFill="1" applyBorder="1" applyAlignment="1">
      <alignment horizontal="center"/>
    </xf>
    <xf numFmtId="0" fontId="30" fillId="0" borderId="33" xfId="2" applyFont="1" applyBorder="1" applyAlignment="1">
      <alignment horizontal="center" vertical="center"/>
    </xf>
    <xf numFmtId="0" fontId="31" fillId="0" borderId="33" xfId="2" applyFont="1" applyBorder="1" applyAlignment="1">
      <alignment horizontal="center" vertical="center"/>
    </xf>
    <xf numFmtId="0" fontId="32" fillId="25" borderId="18" xfId="2" applyFont="1" applyFill="1" applyBorder="1" applyAlignment="1">
      <alignment horizontal="center"/>
    </xf>
    <xf numFmtId="0" fontId="31" fillId="0" borderId="34" xfId="2" applyFont="1" applyBorder="1" applyAlignment="1">
      <alignment horizontal="center" vertical="center"/>
    </xf>
    <xf numFmtId="0" fontId="30" fillId="0" borderId="18" xfId="2" applyFont="1" applyBorder="1" applyAlignment="1">
      <alignment horizontal="center" vertical="center"/>
    </xf>
    <xf numFmtId="0" fontId="30" fillId="0" borderId="34" xfId="2" applyFont="1" applyBorder="1" applyAlignment="1">
      <alignment horizontal="center" vertical="center"/>
    </xf>
    <xf numFmtId="166" fontId="1" fillId="0" borderId="33" xfId="2" applyNumberFormat="1" applyBorder="1" applyAlignment="1">
      <alignment horizontal="center"/>
    </xf>
    <xf numFmtId="0" fontId="1" fillId="0" borderId="34" xfId="2" applyBorder="1" applyAlignment="1">
      <alignment horizontal="center"/>
    </xf>
    <xf numFmtId="166" fontId="1" fillId="0" borderId="33" xfId="2" applyNumberFormat="1" applyFont="1" applyBorder="1" applyAlignment="1">
      <alignment horizontal="center"/>
    </xf>
    <xf numFmtId="0" fontId="1" fillId="0" borderId="34" xfId="2" applyFont="1" applyBorder="1" applyAlignment="1">
      <alignment horizontal="center"/>
    </xf>
    <xf numFmtId="0" fontId="1" fillId="0" borderId="18" xfId="2" applyFont="1" applyBorder="1" applyAlignment="1">
      <alignment horizontal="left"/>
    </xf>
    <xf numFmtId="0" fontId="30" fillId="18" borderId="33" xfId="2" applyFont="1" applyFill="1" applyBorder="1" applyAlignment="1">
      <alignment horizontal="center" vertical="center"/>
    </xf>
    <xf numFmtId="0" fontId="31" fillId="18" borderId="33" xfId="2" applyFont="1" applyFill="1" applyBorder="1" applyAlignment="1">
      <alignment horizontal="center" vertical="center"/>
    </xf>
    <xf numFmtId="0" fontId="31" fillId="18" borderId="34" xfId="2" applyFont="1" applyFill="1" applyBorder="1" applyAlignment="1">
      <alignment horizontal="center" vertical="center"/>
    </xf>
    <xf numFmtId="0" fontId="30" fillId="18" borderId="18" xfId="2" applyFont="1" applyFill="1" applyBorder="1" applyAlignment="1">
      <alignment horizontal="center" vertical="center"/>
    </xf>
    <xf numFmtId="0" fontId="30" fillId="18" borderId="34" xfId="2" applyFont="1" applyFill="1" applyBorder="1" applyAlignment="1">
      <alignment horizontal="center" vertical="center"/>
    </xf>
    <xf numFmtId="166" fontId="1" fillId="18" borderId="33" xfId="2" applyNumberFormat="1" applyFill="1" applyBorder="1" applyAlignment="1">
      <alignment horizontal="center"/>
    </xf>
    <xf numFmtId="0" fontId="1" fillId="18" borderId="34" xfId="2" applyFill="1" applyBorder="1" applyAlignment="1">
      <alignment horizontal="center"/>
    </xf>
    <xf numFmtId="0" fontId="1" fillId="18" borderId="34" xfId="2" applyFont="1" applyFill="1" applyBorder="1" applyAlignment="1">
      <alignment horizontal="center"/>
    </xf>
    <xf numFmtId="0" fontId="1" fillId="18" borderId="18" xfId="2" applyFont="1" applyFill="1" applyBorder="1" applyAlignment="1">
      <alignment horizontal="left"/>
    </xf>
    <xf numFmtId="0" fontId="3" fillId="0" borderId="18" xfId="1" applyBorder="1" applyAlignment="1" applyProtection="1">
      <alignment horizontal="left"/>
    </xf>
    <xf numFmtId="0" fontId="30" fillId="25" borderId="18" xfId="2" applyFont="1" applyFill="1" applyBorder="1" applyAlignment="1">
      <alignment horizontal="center" vertical="center"/>
    </xf>
    <xf numFmtId="0" fontId="3" fillId="18" borderId="18" xfId="1" applyFill="1" applyBorder="1" applyAlignment="1" applyProtection="1">
      <alignment horizontal="left"/>
    </xf>
    <xf numFmtId="166" fontId="1" fillId="18" borderId="33" xfId="2" applyNumberFormat="1" applyFont="1" applyFill="1" applyBorder="1" applyAlignment="1">
      <alignment horizontal="center"/>
    </xf>
    <xf numFmtId="0" fontId="30" fillId="18" borderId="33" xfId="2" applyFont="1" applyFill="1" applyBorder="1" applyAlignment="1">
      <alignment vertical="center"/>
    </xf>
    <xf numFmtId="0" fontId="30" fillId="18" borderId="12" xfId="2" applyFont="1" applyFill="1" applyBorder="1" applyAlignment="1">
      <alignment vertical="center"/>
    </xf>
    <xf numFmtId="0" fontId="34" fillId="13" borderId="33" xfId="2" applyFont="1" applyFill="1" applyBorder="1" applyAlignment="1">
      <alignment horizontal="center"/>
    </xf>
    <xf numFmtId="0" fontId="34" fillId="13" borderId="12" xfId="2" applyFont="1" applyFill="1" applyBorder="1" applyAlignment="1">
      <alignment horizontal="center"/>
    </xf>
    <xf numFmtId="0" fontId="34" fillId="13" borderId="34" xfId="2" applyFont="1" applyFill="1" applyBorder="1" applyAlignment="1">
      <alignment horizontal="center"/>
    </xf>
    <xf numFmtId="0" fontId="34" fillId="25" borderId="17" xfId="2" applyFont="1" applyFill="1" applyBorder="1" applyAlignment="1">
      <alignment horizontal="center"/>
    </xf>
    <xf numFmtId="0" fontId="34" fillId="13" borderId="18" xfId="2" applyFont="1" applyFill="1" applyBorder="1" applyAlignment="1">
      <alignment horizontal="center"/>
    </xf>
    <xf numFmtId="166" fontId="34" fillId="13" borderId="33" xfId="2" applyNumberFormat="1" applyFont="1" applyFill="1" applyBorder="1" applyAlignment="1">
      <alignment horizontal="center"/>
    </xf>
    <xf numFmtId="0" fontId="3" fillId="13" borderId="27" xfId="1" applyFill="1" applyBorder="1" applyAlignment="1" applyProtection="1">
      <alignment horizontal="left"/>
    </xf>
    <xf numFmtId="0" fontId="31" fillId="18" borderId="32" xfId="2" applyFont="1" applyFill="1" applyBorder="1" applyAlignment="1">
      <alignment horizontal="center"/>
    </xf>
    <xf numFmtId="0" fontId="31" fillId="0" borderId="18" xfId="2" applyFont="1" applyBorder="1" applyAlignment="1">
      <alignment horizontal="center" vertical="center"/>
    </xf>
    <xf numFmtId="0" fontId="31" fillId="18" borderId="18" xfId="2" applyFont="1" applyFill="1" applyBorder="1" applyAlignment="1">
      <alignment horizontal="center" vertical="center"/>
    </xf>
    <xf numFmtId="0" fontId="30" fillId="0" borderId="29" xfId="2" applyFont="1" applyBorder="1" applyAlignment="1">
      <alignment horizontal="center"/>
    </xf>
    <xf numFmtId="0" fontId="30" fillId="0" borderId="30" xfId="2" applyFont="1" applyBorder="1" applyAlignment="1">
      <alignment horizontal="center"/>
    </xf>
    <xf numFmtId="0" fontId="31" fillId="0" borderId="29" xfId="2" applyFont="1" applyBorder="1" applyAlignment="1">
      <alignment horizontal="center"/>
    </xf>
    <xf numFmtId="0" fontId="31" fillId="0" borderId="30" xfId="2" applyFont="1" applyBorder="1" applyAlignment="1">
      <alignment horizontal="center"/>
    </xf>
    <xf numFmtId="0" fontId="30" fillId="0" borderId="31" xfId="2" applyFont="1" applyBorder="1" applyAlignment="1">
      <alignment horizontal="center"/>
    </xf>
    <xf numFmtId="0" fontId="31" fillId="0" borderId="32" xfId="2" applyFont="1" applyBorder="1" applyAlignment="1">
      <alignment horizontal="center"/>
    </xf>
    <xf numFmtId="166" fontId="6" fillId="0" borderId="29" xfId="2" applyNumberFormat="1" applyFont="1" applyBorder="1" applyAlignment="1">
      <alignment horizontal="center"/>
    </xf>
    <xf numFmtId="0" fontId="6" fillId="0" borderId="30" xfId="2" applyFont="1" applyBorder="1" applyAlignment="1">
      <alignment horizontal="center"/>
    </xf>
    <xf numFmtId="0" fontId="6" fillId="0" borderId="31" xfId="2" applyFont="1" applyBorder="1" applyAlignment="1">
      <alignment horizontal="center"/>
    </xf>
    <xf numFmtId="167" fontId="6" fillId="0" borderId="31" xfId="2" applyNumberFormat="1" applyFont="1" applyBorder="1" applyAlignment="1">
      <alignment horizontal="center"/>
    </xf>
    <xf numFmtId="0" fontId="34" fillId="8" borderId="33" xfId="2" applyFont="1" applyFill="1" applyBorder="1" applyAlignment="1">
      <alignment horizontal="center"/>
    </xf>
    <xf numFmtId="0" fontId="34" fillId="8" borderId="12" xfId="2" applyFont="1" applyFill="1" applyBorder="1" applyAlignment="1">
      <alignment horizontal="center"/>
    </xf>
    <xf numFmtId="0" fontId="34" fillId="8" borderId="34" xfId="2" applyFont="1" applyFill="1" applyBorder="1" applyAlignment="1">
      <alignment horizontal="center"/>
    </xf>
    <xf numFmtId="0" fontId="34" fillId="8" borderId="18" xfId="2" applyFont="1" applyFill="1" applyBorder="1" applyAlignment="1">
      <alignment horizontal="center"/>
    </xf>
    <xf numFmtId="166" fontId="34" fillId="8" borderId="33" xfId="2" applyNumberFormat="1" applyFont="1" applyFill="1" applyBorder="1" applyAlignment="1">
      <alignment horizontal="center"/>
    </xf>
    <xf numFmtId="0" fontId="3" fillId="8" borderId="27" xfId="1" applyFill="1" applyBorder="1" applyAlignment="1" applyProtection="1">
      <alignment horizontal="left"/>
    </xf>
    <xf numFmtId="0" fontId="31" fillId="0" borderId="18" xfId="2" applyFont="1" applyBorder="1" applyAlignment="1">
      <alignment horizontal="center"/>
    </xf>
    <xf numFmtId="0" fontId="32" fillId="18" borderId="12" xfId="2" applyFont="1" applyFill="1" applyBorder="1" applyAlignment="1">
      <alignment horizontal="center"/>
    </xf>
    <xf numFmtId="0" fontId="30" fillId="0" borderId="41" xfId="2" applyFont="1" applyBorder="1" applyAlignment="1">
      <alignment horizontal="center" vertical="center"/>
    </xf>
    <xf numFmtId="0" fontId="31" fillId="0" borderId="41" xfId="2" applyFont="1" applyBorder="1" applyAlignment="1">
      <alignment horizontal="center" vertical="center"/>
    </xf>
    <xf numFmtId="0" fontId="30" fillId="18" borderId="42" xfId="2" applyFont="1" applyFill="1" applyBorder="1" applyAlignment="1">
      <alignment horizontal="center" vertical="center"/>
    </xf>
    <xf numFmtId="0" fontId="30" fillId="18" borderId="22" xfId="2" applyFont="1" applyFill="1" applyBorder="1" applyAlignment="1">
      <alignment horizontal="center" vertical="center"/>
    </xf>
    <xf numFmtId="0" fontId="31" fillId="18" borderId="42" xfId="2" applyFont="1" applyFill="1" applyBorder="1" applyAlignment="1">
      <alignment horizontal="center" vertical="center"/>
    </xf>
    <xf numFmtId="0" fontId="31" fillId="18" borderId="22" xfId="2" applyFont="1" applyFill="1" applyBorder="1" applyAlignment="1">
      <alignment horizontal="center" vertical="center"/>
    </xf>
    <xf numFmtId="0" fontId="34" fillId="25" borderId="18" xfId="2" applyFont="1" applyFill="1" applyBorder="1" applyAlignment="1">
      <alignment horizontal="center"/>
    </xf>
    <xf numFmtId="0" fontId="1" fillId="0" borderId="29" xfId="2" applyBorder="1"/>
    <xf numFmtId="0" fontId="1" fillId="0" borderId="30" xfId="2" applyBorder="1"/>
    <xf numFmtId="0" fontId="32" fillId="0" borderId="29" xfId="2" applyFont="1" applyBorder="1" applyAlignment="1">
      <alignment horizontal="center"/>
    </xf>
    <xf numFmtId="0" fontId="32" fillId="0" borderId="30" xfId="2" applyFont="1" applyBorder="1" applyAlignment="1">
      <alignment horizontal="center"/>
    </xf>
    <xf numFmtId="0" fontId="32" fillId="0" borderId="31" xfId="2" applyFont="1" applyBorder="1" applyAlignment="1">
      <alignment horizontal="center"/>
    </xf>
    <xf numFmtId="0" fontId="30" fillId="0" borderId="32" xfId="2" applyFont="1" applyBorder="1" applyAlignment="1">
      <alignment horizontal="center"/>
    </xf>
    <xf numFmtId="0" fontId="32" fillId="18" borderId="33" xfId="2" applyFont="1" applyFill="1" applyBorder="1" applyAlignment="1">
      <alignment horizontal="center"/>
    </xf>
    <xf numFmtId="0" fontId="30" fillId="18" borderId="33" xfId="2" applyFont="1" applyFill="1" applyBorder="1" applyAlignment="1">
      <alignment horizontal="center"/>
    </xf>
    <xf numFmtId="0" fontId="32" fillId="18" borderId="34" xfId="2" applyFont="1" applyFill="1" applyBorder="1" applyAlignment="1">
      <alignment horizontal="center"/>
    </xf>
    <xf numFmtId="0" fontId="30" fillId="18" borderId="18" xfId="2" applyFont="1" applyFill="1" applyBorder="1" applyAlignment="1">
      <alignment horizontal="center"/>
    </xf>
    <xf numFmtId="0" fontId="30" fillId="18" borderId="34" xfId="2" applyFont="1" applyFill="1" applyBorder="1" applyAlignment="1">
      <alignment horizontal="center"/>
    </xf>
    <xf numFmtId="0" fontId="1" fillId="18" borderId="33" xfId="2" applyFill="1" applyBorder="1"/>
    <xf numFmtId="0" fontId="1" fillId="18" borderId="12" xfId="2" applyFill="1" applyBorder="1"/>
    <xf numFmtId="0" fontId="1" fillId="18" borderId="18" xfId="2" applyFill="1" applyBorder="1" applyAlignment="1">
      <alignment horizontal="left"/>
    </xf>
    <xf numFmtId="0" fontId="34" fillId="13" borderId="27" xfId="2" applyFont="1" applyFill="1" applyBorder="1" applyAlignment="1">
      <alignment horizontal="left"/>
    </xf>
    <xf numFmtId="0" fontId="1" fillId="0" borderId="18" xfId="2" applyBorder="1" applyAlignment="1">
      <alignment horizontal="left"/>
    </xf>
    <xf numFmtId="1" fontId="1" fillId="0" borderId="12" xfId="2" applyNumberFormat="1" applyFont="1" applyBorder="1" applyAlignment="1">
      <alignment horizontal="center"/>
    </xf>
    <xf numFmtId="0" fontId="3" fillId="0" borderId="18" xfId="1" applyBorder="1" applyAlignment="1" applyProtection="1"/>
    <xf numFmtId="0" fontId="30" fillId="0" borderId="33" xfId="2" applyFont="1" applyBorder="1" applyAlignment="1">
      <alignment horizontal="center"/>
    </xf>
    <xf numFmtId="0" fontId="31" fillId="0" borderId="33" xfId="2" applyFont="1" applyBorder="1" applyAlignment="1">
      <alignment horizontal="center"/>
    </xf>
    <xf numFmtId="0" fontId="30" fillId="0" borderId="34" xfId="2" applyFont="1" applyBorder="1" applyAlignment="1">
      <alignment horizontal="center"/>
    </xf>
    <xf numFmtId="0" fontId="32" fillId="18" borderId="18" xfId="2" applyFont="1" applyFill="1" applyBorder="1" applyAlignment="1">
      <alignment horizontal="center"/>
    </xf>
    <xf numFmtId="0" fontId="34" fillId="13" borderId="42" xfId="2" applyFont="1" applyFill="1" applyBorder="1" applyAlignment="1">
      <alignment horizontal="center"/>
    </xf>
    <xf numFmtId="0" fontId="34" fillId="13" borderId="22" xfId="2" applyFont="1" applyFill="1" applyBorder="1" applyAlignment="1">
      <alignment horizontal="center"/>
    </xf>
    <xf numFmtId="0" fontId="34" fillId="13" borderId="0" xfId="2" applyFont="1" applyFill="1" applyAlignment="1">
      <alignment horizontal="center"/>
    </xf>
    <xf numFmtId="0" fontId="32" fillId="18" borderId="18" xfId="2" applyFont="1" applyFill="1" applyBorder="1" applyAlignment="1">
      <alignment horizontal="left"/>
    </xf>
    <xf numFmtId="0" fontId="31" fillId="18" borderId="33" xfId="2" applyFont="1" applyFill="1" applyBorder="1" applyAlignment="1">
      <alignment horizontal="center"/>
    </xf>
    <xf numFmtId="0" fontId="1" fillId="0" borderId="18" xfId="2" applyBorder="1"/>
    <xf numFmtId="0" fontId="8" fillId="18" borderId="33" xfId="2" applyFont="1" applyFill="1" applyBorder="1" applyAlignment="1">
      <alignment horizontal="center"/>
    </xf>
    <xf numFmtId="0" fontId="8" fillId="18" borderId="12" xfId="2" applyFont="1" applyFill="1" applyBorder="1" applyAlignment="1">
      <alignment horizontal="center"/>
    </xf>
    <xf numFmtId="0" fontId="8" fillId="18" borderId="34" xfId="2" applyFont="1" applyFill="1" applyBorder="1" applyAlignment="1">
      <alignment horizontal="center"/>
    </xf>
    <xf numFmtId="0" fontId="1" fillId="18" borderId="11" xfId="2" applyFont="1" applyFill="1" applyBorder="1" applyAlignment="1">
      <alignment horizontal="center"/>
    </xf>
    <xf numFmtId="0" fontId="31" fillId="0" borderId="31" xfId="2" applyFont="1" applyBorder="1" applyAlignment="1">
      <alignment horizontal="center"/>
    </xf>
    <xf numFmtId="0" fontId="34" fillId="13" borderId="34" xfId="2" applyFont="1" applyFill="1" applyBorder="1" applyAlignment="1">
      <alignment horizontal="left"/>
    </xf>
    <xf numFmtId="0" fontId="3" fillId="18" borderId="18" xfId="2" applyFont="1" applyFill="1" applyBorder="1" applyAlignment="1">
      <alignment horizontal="left"/>
    </xf>
    <xf numFmtId="0" fontId="30" fillId="0" borderId="29" xfId="2" applyFont="1" applyBorder="1" applyAlignment="1">
      <alignment horizontal="center" vertical="center"/>
    </xf>
    <xf numFmtId="0" fontId="30" fillId="0" borderId="30" xfId="2" applyFont="1" applyBorder="1" applyAlignment="1">
      <alignment horizontal="center" vertical="center"/>
    </xf>
    <xf numFmtId="0" fontId="31" fillId="0" borderId="29" xfId="2" applyFont="1" applyBorder="1" applyAlignment="1">
      <alignment horizontal="center" vertical="center"/>
    </xf>
    <xf numFmtId="0" fontId="31" fillId="0" borderId="30" xfId="2" applyFont="1" applyBorder="1" applyAlignment="1">
      <alignment horizontal="center" vertical="center"/>
    </xf>
    <xf numFmtId="0" fontId="1" fillId="26" borderId="18" xfId="2" applyFont="1" applyFill="1" applyBorder="1" applyAlignment="1">
      <alignment vertical="center"/>
    </xf>
    <xf numFmtId="0" fontId="1" fillId="26" borderId="29" xfId="2" applyFont="1" applyFill="1" applyBorder="1" applyAlignment="1">
      <alignment vertical="center"/>
    </xf>
    <xf numFmtId="0" fontId="31" fillId="0" borderId="31" xfId="2" applyFont="1" applyBorder="1" applyAlignment="1">
      <alignment horizontal="center" vertical="center"/>
    </xf>
    <xf numFmtId="0" fontId="30" fillId="0" borderId="32" xfId="2" applyFont="1" applyBorder="1" applyAlignment="1">
      <alignment horizontal="center" vertical="center"/>
    </xf>
    <xf numFmtId="166" fontId="6" fillId="0" borderId="32" xfId="2" applyNumberFormat="1" applyFont="1" applyBorder="1" applyAlignment="1">
      <alignment horizontal="center" vertical="center"/>
    </xf>
    <xf numFmtId="0" fontId="6" fillId="0" borderId="30" xfId="2" applyFont="1" applyBorder="1" applyAlignment="1">
      <alignment horizontal="center" vertical="center"/>
    </xf>
    <xf numFmtId="0" fontId="6" fillId="0" borderId="31" xfId="2" applyFont="1" applyBorder="1" applyAlignment="1">
      <alignment horizontal="center" vertical="center"/>
    </xf>
    <xf numFmtId="0" fontId="1" fillId="0" borderId="0" xfId="2" applyFont="1" applyAlignment="1">
      <alignment vertical="center"/>
    </xf>
    <xf numFmtId="0" fontId="30" fillId="25" borderId="33" xfId="2" applyFont="1" applyFill="1" applyBorder="1" applyAlignment="1">
      <alignment horizontal="center" vertical="center"/>
    </xf>
    <xf numFmtId="0" fontId="31" fillId="25" borderId="33" xfId="2" applyFont="1" applyFill="1" applyBorder="1" applyAlignment="1">
      <alignment horizontal="center" vertical="center"/>
    </xf>
    <xf numFmtId="0" fontId="31" fillId="25" borderId="12" xfId="2" applyFont="1" applyFill="1" applyBorder="1" applyAlignment="1">
      <alignment horizontal="center" vertical="center"/>
    </xf>
    <xf numFmtId="0" fontId="1" fillId="26" borderId="33" xfId="2" applyFont="1" applyFill="1" applyBorder="1" applyAlignment="1">
      <alignment vertical="center"/>
    </xf>
    <xf numFmtId="166" fontId="1" fillId="18" borderId="18" xfId="2" applyNumberFormat="1" applyFont="1" applyFill="1" applyBorder="1" applyAlignment="1">
      <alignment horizontal="center" vertical="center"/>
    </xf>
    <xf numFmtId="0" fontId="1" fillId="18" borderId="12" xfId="2" applyFont="1" applyFill="1" applyBorder="1" applyAlignment="1">
      <alignment horizontal="center" vertical="center"/>
    </xf>
    <xf numFmtId="0" fontId="1" fillId="18" borderId="34" xfId="2" applyFont="1" applyFill="1" applyBorder="1" applyAlignment="1">
      <alignment horizontal="center" vertical="center"/>
    </xf>
    <xf numFmtId="0" fontId="1" fillId="18" borderId="18" xfId="2" applyFont="1" applyFill="1" applyBorder="1" applyAlignment="1">
      <alignment horizontal="left" vertical="center"/>
    </xf>
    <xf numFmtId="0" fontId="1" fillId="18" borderId="11" xfId="2" applyFont="1" applyFill="1" applyBorder="1" applyAlignment="1">
      <alignment horizontal="center" vertical="center"/>
    </xf>
    <xf numFmtId="0" fontId="30" fillId="25" borderId="34" xfId="2" applyFont="1" applyFill="1" applyBorder="1" applyAlignment="1">
      <alignment horizontal="center" vertical="center"/>
    </xf>
    <xf numFmtId="0" fontId="31" fillId="25" borderId="34" xfId="2" applyFont="1" applyFill="1" applyBorder="1" applyAlignment="1">
      <alignment horizontal="center" vertical="center"/>
    </xf>
    <xf numFmtId="166" fontId="1" fillId="0" borderId="18" xfId="2" applyNumberFormat="1" applyFont="1" applyBorder="1" applyAlignment="1">
      <alignment horizontal="center" vertical="center"/>
    </xf>
    <xf numFmtId="0" fontId="1" fillId="0" borderId="12" xfId="2" applyFont="1" applyBorder="1" applyAlignment="1">
      <alignment horizontal="center" vertical="center"/>
    </xf>
    <xf numFmtId="0" fontId="1" fillId="0" borderId="34" xfId="2" applyFont="1" applyBorder="1" applyAlignment="1">
      <alignment horizontal="center" vertical="center"/>
    </xf>
    <xf numFmtId="0" fontId="1" fillId="0" borderId="18" xfId="2" applyFont="1" applyBorder="1" applyAlignment="1">
      <alignment horizontal="left" vertical="center"/>
    </xf>
    <xf numFmtId="0" fontId="1" fillId="0" borderId="11" xfId="2" applyFont="1" applyBorder="1" applyAlignment="1">
      <alignment horizontal="center" vertical="center"/>
    </xf>
    <xf numFmtId="0" fontId="30" fillId="26" borderId="33" xfId="2" applyFont="1" applyFill="1" applyBorder="1" applyAlignment="1">
      <alignment horizontal="center" vertical="center"/>
    </xf>
    <xf numFmtId="0" fontId="30" fillId="26" borderId="12" xfId="2" applyFont="1" applyFill="1" applyBorder="1" applyAlignment="1">
      <alignment horizontal="center" vertical="center"/>
    </xf>
    <xf numFmtId="0" fontId="31" fillId="26" borderId="33" xfId="2" applyFont="1" applyFill="1" applyBorder="1" applyAlignment="1">
      <alignment horizontal="center" vertical="center"/>
    </xf>
    <xf numFmtId="0" fontId="31" fillId="26" borderId="12" xfId="2" applyFont="1" applyFill="1" applyBorder="1" applyAlignment="1">
      <alignment horizontal="center" vertical="center"/>
    </xf>
    <xf numFmtId="0" fontId="31" fillId="27" borderId="33" xfId="2" applyFont="1" applyFill="1" applyBorder="1" applyAlignment="1">
      <alignment horizontal="center" vertical="center"/>
    </xf>
    <xf numFmtId="0" fontId="31" fillId="27" borderId="12" xfId="2" applyFont="1" applyFill="1" applyBorder="1" applyAlignment="1">
      <alignment horizontal="center" vertical="center"/>
    </xf>
    <xf numFmtId="0" fontId="30" fillId="27" borderId="33" xfId="2" applyFont="1" applyFill="1" applyBorder="1" applyAlignment="1">
      <alignment horizontal="center" vertical="center"/>
    </xf>
    <xf numFmtId="0" fontId="30" fillId="27" borderId="12" xfId="2" applyFont="1" applyFill="1" applyBorder="1" applyAlignment="1">
      <alignment horizontal="center" vertical="center"/>
    </xf>
    <xf numFmtId="0" fontId="30" fillId="27" borderId="34" xfId="2" applyFont="1" applyFill="1" applyBorder="1" applyAlignment="1">
      <alignment horizontal="center" vertical="center"/>
    </xf>
    <xf numFmtId="0" fontId="31" fillId="27" borderId="34" xfId="2" applyFont="1" applyFill="1" applyBorder="1" applyAlignment="1">
      <alignment horizontal="center" vertical="center"/>
    </xf>
    <xf numFmtId="0" fontId="30" fillId="27" borderId="18" xfId="2" applyFont="1" applyFill="1" applyBorder="1" applyAlignment="1">
      <alignment horizontal="center" vertical="center"/>
    </xf>
    <xf numFmtId="0" fontId="1" fillId="27" borderId="18" xfId="2" applyFont="1" applyFill="1" applyBorder="1" applyAlignment="1">
      <alignment horizontal="left" vertical="center"/>
    </xf>
    <xf numFmtId="0" fontId="1" fillId="27" borderId="11" xfId="2" applyFont="1" applyFill="1" applyBorder="1" applyAlignment="1">
      <alignment horizontal="center" vertical="center"/>
    </xf>
    <xf numFmtId="0" fontId="3" fillId="0" borderId="18" xfId="1" applyBorder="1" applyAlignment="1" applyProtection="1">
      <alignment horizontal="left" vertical="center"/>
    </xf>
    <xf numFmtId="0" fontId="30" fillId="26" borderId="34" xfId="2" applyFont="1" applyFill="1" applyBorder="1" applyAlignment="1">
      <alignment horizontal="center" vertical="center"/>
    </xf>
    <xf numFmtId="0" fontId="31" fillId="26" borderId="34" xfId="2" applyFont="1" applyFill="1" applyBorder="1" applyAlignment="1">
      <alignment horizontal="center" vertical="center"/>
    </xf>
    <xf numFmtId="0" fontId="30" fillId="26" borderId="18" xfId="2" applyFont="1" applyFill="1" applyBorder="1" applyAlignment="1">
      <alignment horizontal="center" vertical="center"/>
    </xf>
    <xf numFmtId="0" fontId="3" fillId="27" borderId="18" xfId="1" applyFill="1" applyBorder="1" applyAlignment="1" applyProtection="1">
      <alignment horizontal="left" vertical="center"/>
    </xf>
    <xf numFmtId="0" fontId="3" fillId="0" borderId="25" xfId="1" applyBorder="1" applyAlignment="1" applyProtection="1">
      <alignment horizontal="left" vertical="center"/>
    </xf>
    <xf numFmtId="0" fontId="34" fillId="28" borderId="33" xfId="2" applyFont="1" applyFill="1" applyBorder="1" applyAlignment="1">
      <alignment horizontal="center" vertical="center"/>
    </xf>
    <xf numFmtId="0" fontId="34" fillId="28" borderId="12" xfId="2" applyFont="1" applyFill="1" applyBorder="1" applyAlignment="1">
      <alignment horizontal="center" vertical="center"/>
    </xf>
    <xf numFmtId="0" fontId="34" fillId="28" borderId="34" xfId="2" applyFont="1" applyFill="1" applyBorder="1" applyAlignment="1">
      <alignment horizontal="center" vertical="center"/>
    </xf>
    <xf numFmtId="0" fontId="34" fillId="28" borderId="18" xfId="2" applyFont="1" applyFill="1" applyBorder="1" applyAlignment="1">
      <alignment horizontal="center" vertical="center"/>
    </xf>
    <xf numFmtId="0" fontId="3" fillId="28" borderId="46" xfId="1" applyFill="1" applyBorder="1" applyAlignment="1" applyProtection="1">
      <alignment horizontal="left" vertical="center"/>
    </xf>
    <xf numFmtId="0" fontId="1" fillId="26" borderId="25" xfId="2" applyFont="1" applyFill="1" applyBorder="1" applyAlignment="1">
      <alignment vertical="center"/>
    </xf>
    <xf numFmtId="0" fontId="1" fillId="26" borderId="47" xfId="2" applyFont="1" applyFill="1" applyBorder="1" applyAlignment="1">
      <alignment vertical="center"/>
    </xf>
    <xf numFmtId="0" fontId="1" fillId="0" borderId="0" xfId="2" applyFont="1" applyAlignment="1">
      <alignment horizontal="left" vertical="center"/>
    </xf>
    <xf numFmtId="0" fontId="1" fillId="0" borderId="0" xfId="2" applyAlignment="1">
      <alignment vertical="center"/>
    </xf>
    <xf numFmtId="0" fontId="1" fillId="26" borderId="12" xfId="2" applyFont="1" applyFill="1" applyBorder="1" applyAlignment="1">
      <alignment vertical="center"/>
    </xf>
    <xf numFmtId="0" fontId="30" fillId="0" borderId="31" xfId="2" applyFont="1" applyBorder="1" applyAlignment="1">
      <alignment horizontal="center" vertical="center"/>
    </xf>
    <xf numFmtId="166" fontId="6" fillId="0" borderId="29" xfId="2" applyNumberFormat="1" applyFont="1" applyBorder="1" applyAlignment="1">
      <alignment horizontal="center" vertical="center"/>
    </xf>
    <xf numFmtId="0" fontId="30" fillId="18" borderId="41" xfId="2" applyFont="1" applyFill="1" applyBorder="1" applyAlignment="1">
      <alignment horizontal="center" vertical="center"/>
    </xf>
    <xf numFmtId="0" fontId="30" fillId="18" borderId="14" xfId="2" applyFont="1" applyFill="1" applyBorder="1" applyAlignment="1">
      <alignment horizontal="center" vertical="center"/>
    </xf>
    <xf numFmtId="0" fontId="31" fillId="18" borderId="41" xfId="2" applyFont="1" applyFill="1" applyBorder="1" applyAlignment="1">
      <alignment horizontal="center" vertical="center"/>
    </xf>
    <xf numFmtId="0" fontId="31" fillId="18" borderId="14" xfId="2" applyFont="1" applyFill="1" applyBorder="1" applyAlignment="1">
      <alignment horizontal="center" vertical="center"/>
    </xf>
    <xf numFmtId="0" fontId="30" fillId="18" borderId="6" xfId="2" applyFont="1" applyFill="1" applyBorder="1" applyAlignment="1">
      <alignment horizontal="center" vertical="center"/>
    </xf>
    <xf numFmtId="0" fontId="1" fillId="26" borderId="14" xfId="2" applyFont="1" applyFill="1" applyBorder="1" applyAlignment="1">
      <alignment vertical="center"/>
    </xf>
    <xf numFmtId="0" fontId="31" fillId="25" borderId="41" xfId="2" applyFont="1" applyFill="1" applyBorder="1" applyAlignment="1">
      <alignment horizontal="center" vertical="center"/>
    </xf>
    <xf numFmtId="0" fontId="31" fillId="25" borderId="14" xfId="2" applyFont="1" applyFill="1" applyBorder="1" applyAlignment="1">
      <alignment horizontal="center" vertical="center"/>
    </xf>
    <xf numFmtId="166" fontId="1" fillId="18" borderId="33" xfId="2" applyNumberFormat="1" applyFont="1" applyFill="1" applyBorder="1" applyAlignment="1">
      <alignment horizontal="center" vertical="center"/>
    </xf>
    <xf numFmtId="0" fontId="30" fillId="0" borderId="42" xfId="2" applyFont="1" applyBorder="1" applyAlignment="1">
      <alignment horizontal="center" vertical="center"/>
    </xf>
    <xf numFmtId="0" fontId="30" fillId="0" borderId="22" xfId="2" applyFont="1" applyBorder="1" applyAlignment="1">
      <alignment horizontal="center" vertical="center"/>
    </xf>
    <xf numFmtId="0" fontId="31" fillId="25" borderId="42" xfId="2" applyFont="1" applyFill="1" applyBorder="1" applyAlignment="1">
      <alignment horizontal="center" vertical="center"/>
    </xf>
    <xf numFmtId="0" fontId="31" fillId="25" borderId="22" xfId="2" applyFont="1" applyFill="1" applyBorder="1" applyAlignment="1">
      <alignment horizontal="center" vertical="center"/>
    </xf>
    <xf numFmtId="0" fontId="31" fillId="0" borderId="42" xfId="2" applyFont="1" applyBorder="1" applyAlignment="1">
      <alignment horizontal="center" vertical="center"/>
    </xf>
    <xf numFmtId="0" fontId="31" fillId="0" borderId="22" xfId="2" applyFont="1" applyBorder="1" applyAlignment="1">
      <alignment horizontal="center" vertical="center"/>
    </xf>
    <xf numFmtId="0" fontId="1" fillId="26" borderId="42" xfId="2" applyFont="1" applyFill="1" applyBorder="1" applyAlignment="1">
      <alignment vertical="center"/>
    </xf>
    <xf numFmtId="0" fontId="30" fillId="25" borderId="42" xfId="2" applyFont="1" applyFill="1" applyBorder="1" applyAlignment="1">
      <alignment horizontal="center" vertical="center"/>
    </xf>
    <xf numFmtId="0" fontId="30" fillId="25" borderId="22" xfId="2" applyFont="1" applyFill="1" applyBorder="1" applyAlignment="1">
      <alignment horizontal="center" vertical="center"/>
    </xf>
    <xf numFmtId="0" fontId="30" fillId="0" borderId="51" xfId="2" applyFont="1" applyBorder="1" applyAlignment="1">
      <alignment horizontal="center" vertical="center"/>
    </xf>
    <xf numFmtId="0" fontId="1" fillId="26" borderId="0" xfId="2" applyFont="1" applyFill="1" applyAlignment="1">
      <alignment vertical="center"/>
    </xf>
    <xf numFmtId="166" fontId="1" fillId="0" borderId="33" xfId="2" applyNumberFormat="1" applyFont="1" applyBorder="1" applyAlignment="1">
      <alignment horizontal="center" vertical="center"/>
    </xf>
    <xf numFmtId="0" fontId="3" fillId="28" borderId="27" xfId="1" applyFill="1" applyBorder="1" applyAlignment="1" applyProtection="1">
      <alignment horizontal="left" vertical="center"/>
    </xf>
    <xf numFmtId="0" fontId="1" fillId="26" borderId="52" xfId="2" applyFont="1" applyFill="1" applyBorder="1" applyAlignment="1">
      <alignment vertical="center"/>
    </xf>
    <xf numFmtId="0" fontId="1" fillId="26" borderId="53" xfId="2" applyFont="1" applyFill="1" applyBorder="1" applyAlignment="1">
      <alignment vertical="center"/>
    </xf>
    <xf numFmtId="0" fontId="31" fillId="0" borderId="32" xfId="2" applyFont="1" applyBorder="1" applyAlignment="1">
      <alignment horizontal="center" vertical="center"/>
    </xf>
    <xf numFmtId="0" fontId="31" fillId="26" borderId="18" xfId="2" applyFont="1" applyFill="1" applyBorder="1" applyAlignment="1">
      <alignment horizontal="center" vertical="center"/>
    </xf>
    <xf numFmtId="0" fontId="31" fillId="27" borderId="18" xfId="2" applyFont="1" applyFill="1" applyBorder="1" applyAlignment="1">
      <alignment horizontal="center" vertical="center"/>
    </xf>
    <xf numFmtId="0" fontId="1" fillId="26" borderId="54" xfId="2" applyFont="1" applyFill="1" applyBorder="1" applyAlignment="1">
      <alignment vertical="center"/>
    </xf>
    <xf numFmtId="0" fontId="37" fillId="27" borderId="18" xfId="2" applyFont="1" applyFill="1" applyBorder="1" applyAlignment="1">
      <alignment horizontal="left" vertical="center"/>
    </xf>
    <xf numFmtId="0" fontId="31" fillId="25" borderId="18" xfId="2" applyFont="1" applyFill="1" applyBorder="1" applyAlignment="1">
      <alignment horizontal="center" vertical="center"/>
    </xf>
    <xf numFmtId="0" fontId="30" fillId="0" borderId="57" xfId="2" applyFont="1" applyBorder="1" applyAlignment="1">
      <alignment horizontal="center" vertical="center"/>
    </xf>
    <xf numFmtId="0" fontId="30" fillId="0" borderId="58" xfId="2" applyFont="1" applyBorder="1" applyAlignment="1">
      <alignment horizontal="center" vertical="center"/>
    </xf>
    <xf numFmtId="0" fontId="31" fillId="0" borderId="57" xfId="2" applyFont="1" applyBorder="1" applyAlignment="1">
      <alignment horizontal="center" vertical="center"/>
    </xf>
    <xf numFmtId="0" fontId="31" fillId="0" borderId="58" xfId="2" applyFont="1" applyBorder="1" applyAlignment="1">
      <alignment horizontal="center" vertical="center"/>
    </xf>
    <xf numFmtId="0" fontId="1" fillId="25" borderId="32" xfId="2" applyFont="1" applyFill="1" applyBorder="1" applyAlignment="1">
      <alignment vertical="center"/>
    </xf>
    <xf numFmtId="0" fontId="30" fillId="0" borderId="3" xfId="2" applyFont="1" applyBorder="1" applyAlignment="1">
      <alignment horizontal="center" vertical="center"/>
    </xf>
    <xf numFmtId="0" fontId="1" fillId="25" borderId="0" xfId="2" applyFont="1" applyFill="1" applyAlignment="1">
      <alignment vertical="center"/>
    </xf>
    <xf numFmtId="166" fontId="6" fillId="0" borderId="57" xfId="2" applyNumberFormat="1" applyFont="1" applyBorder="1" applyAlignment="1">
      <alignment horizontal="center" vertical="center"/>
    </xf>
    <xf numFmtId="0" fontId="6" fillId="0" borderId="58" xfId="2" applyFont="1" applyBorder="1" applyAlignment="1">
      <alignment horizontal="center" vertical="center"/>
    </xf>
    <xf numFmtId="0" fontId="6" fillId="0" borderId="3" xfId="2" applyFont="1" applyBorder="1" applyAlignment="1">
      <alignment horizontal="center" vertical="center"/>
    </xf>
    <xf numFmtId="0" fontId="30" fillId="27" borderId="42" xfId="2" applyFont="1" applyFill="1" applyBorder="1" applyAlignment="1">
      <alignment horizontal="center" vertical="center"/>
    </xf>
    <xf numFmtId="0" fontId="30" fillId="27" borderId="22" xfId="2" applyFont="1" applyFill="1" applyBorder="1" applyAlignment="1">
      <alignment horizontal="center" vertical="center"/>
    </xf>
    <xf numFmtId="0" fontId="31" fillId="26" borderId="42" xfId="2" applyFont="1" applyFill="1" applyBorder="1" applyAlignment="1">
      <alignment horizontal="center" vertical="center"/>
    </xf>
    <xf numFmtId="0" fontId="31" fillId="26" borderId="22" xfId="2" applyFont="1" applyFill="1" applyBorder="1" applyAlignment="1">
      <alignment horizontal="center" vertical="center"/>
    </xf>
    <xf numFmtId="0" fontId="31" fillId="27" borderId="42" xfId="2" applyFont="1" applyFill="1" applyBorder="1" applyAlignment="1">
      <alignment horizontal="center" vertical="center"/>
    </xf>
    <xf numFmtId="0" fontId="31" fillId="27" borderId="22" xfId="2" applyFont="1" applyFill="1" applyBorder="1" applyAlignment="1">
      <alignment horizontal="center" vertical="center"/>
    </xf>
    <xf numFmtId="0" fontId="30" fillId="26" borderId="42" xfId="2" applyFont="1" applyFill="1" applyBorder="1" applyAlignment="1">
      <alignment horizontal="center" vertical="center"/>
    </xf>
    <xf numFmtId="0" fontId="30" fillId="26" borderId="22" xfId="2" applyFont="1" applyFill="1" applyBorder="1" applyAlignment="1">
      <alignment horizontal="center" vertical="center"/>
    </xf>
    <xf numFmtId="0" fontId="30" fillId="26" borderId="51" xfId="2" applyFont="1" applyFill="1" applyBorder="1" applyAlignment="1">
      <alignment horizontal="center" vertical="center"/>
    </xf>
    <xf numFmtId="0" fontId="30" fillId="27" borderId="51" xfId="2" applyFont="1" applyFill="1" applyBorder="1" applyAlignment="1">
      <alignment horizontal="center" vertical="center"/>
    </xf>
    <xf numFmtId="166" fontId="1" fillId="18" borderId="42" xfId="2" applyNumberFormat="1" applyFont="1" applyFill="1" applyBorder="1" applyAlignment="1">
      <alignment horizontal="center" vertical="center"/>
    </xf>
    <xf numFmtId="0" fontId="1" fillId="18" borderId="22" xfId="2" applyFont="1" applyFill="1" applyBorder="1" applyAlignment="1">
      <alignment horizontal="center" vertical="center"/>
    </xf>
    <xf numFmtId="0" fontId="1" fillId="18" borderId="51" xfId="2" applyFont="1" applyFill="1" applyBorder="1" applyAlignment="1">
      <alignment horizontal="center" vertical="center"/>
    </xf>
    <xf numFmtId="0" fontId="1" fillId="26" borderId="59" xfId="2" applyFont="1" applyFill="1" applyBorder="1" applyAlignment="1">
      <alignment vertical="center"/>
    </xf>
    <xf numFmtId="0" fontId="1" fillId="0" borderId="32" xfId="2" applyFont="1" applyBorder="1" applyAlignment="1">
      <alignment vertical="center"/>
    </xf>
    <xf numFmtId="0" fontId="1" fillId="25" borderId="53" xfId="2" applyFont="1" applyFill="1" applyBorder="1" applyAlignment="1">
      <alignment vertical="center"/>
    </xf>
    <xf numFmtId="0" fontId="1" fillId="25" borderId="41" xfId="2" applyFill="1" applyBorder="1" applyAlignment="1">
      <alignment vertical="center"/>
    </xf>
    <xf numFmtId="0" fontId="1" fillId="25" borderId="14" xfId="2" applyFill="1" applyBorder="1" applyAlignment="1">
      <alignment vertical="center"/>
    </xf>
    <xf numFmtId="0" fontId="1" fillId="18" borderId="25" xfId="2" applyFill="1" applyBorder="1" applyAlignment="1">
      <alignment vertical="center"/>
    </xf>
    <xf numFmtId="0" fontId="30" fillId="18" borderId="25" xfId="2" applyFont="1" applyFill="1" applyBorder="1" applyAlignment="1">
      <alignment horizontal="center" vertical="center"/>
    </xf>
    <xf numFmtId="0" fontId="1" fillId="18" borderId="60" xfId="2" applyFill="1" applyBorder="1" applyAlignment="1">
      <alignment vertical="center"/>
    </xf>
    <xf numFmtId="0" fontId="1" fillId="25" borderId="25" xfId="2" applyFill="1" applyBorder="1" applyAlignment="1">
      <alignment vertical="center"/>
    </xf>
    <xf numFmtId="0" fontId="1" fillId="18" borderId="5" xfId="2" applyFont="1" applyFill="1" applyBorder="1" applyAlignment="1">
      <alignment horizontal="center" vertical="center"/>
    </xf>
    <xf numFmtId="0" fontId="30" fillId="0" borderId="0" xfId="2" applyFont="1" applyAlignment="1">
      <alignment horizontal="center" vertical="center"/>
    </xf>
    <xf numFmtId="0" fontId="31" fillId="0" borderId="0" xfId="2" applyFont="1" applyAlignment="1">
      <alignment horizontal="center" vertical="center"/>
    </xf>
    <xf numFmtId="0" fontId="1" fillId="0" borderId="23" xfId="2" applyFont="1" applyBorder="1" applyAlignment="1">
      <alignment horizontal="center" vertical="center"/>
    </xf>
    <xf numFmtId="0" fontId="30" fillId="27" borderId="29" xfId="2" applyFont="1" applyFill="1" applyBorder="1" applyAlignment="1">
      <alignment horizontal="center" vertical="center"/>
    </xf>
    <xf numFmtId="0" fontId="30" fillId="27" borderId="30" xfId="2" applyFont="1" applyFill="1" applyBorder="1" applyAlignment="1">
      <alignment horizontal="center" vertical="center"/>
    </xf>
    <xf numFmtId="0" fontId="31" fillId="27" borderId="29" xfId="2" applyFont="1" applyFill="1" applyBorder="1" applyAlignment="1">
      <alignment horizontal="center" vertical="center"/>
    </xf>
    <xf numFmtId="0" fontId="31" fillId="27" borderId="30" xfId="2" applyFont="1" applyFill="1" applyBorder="1" applyAlignment="1">
      <alignment horizontal="center" vertical="center"/>
    </xf>
    <xf numFmtId="0" fontId="1" fillId="26" borderId="61" xfId="2" applyFont="1" applyFill="1" applyBorder="1" applyAlignment="1">
      <alignment vertical="center"/>
    </xf>
    <xf numFmtId="0" fontId="31" fillId="27" borderId="32" xfId="2" applyFont="1" applyFill="1" applyBorder="1" applyAlignment="1">
      <alignment horizontal="center" vertical="center"/>
    </xf>
    <xf numFmtId="166" fontId="6" fillId="18" borderId="29" xfId="2" applyNumberFormat="1" applyFont="1" applyFill="1" applyBorder="1" applyAlignment="1">
      <alignment horizontal="center" vertical="center"/>
    </xf>
    <xf numFmtId="0" fontId="6" fillId="27" borderId="30" xfId="2" applyFont="1" applyFill="1" applyBorder="1" applyAlignment="1">
      <alignment horizontal="center" vertical="center"/>
    </xf>
    <xf numFmtId="0" fontId="6" fillId="27" borderId="31" xfId="2" applyFont="1" applyFill="1" applyBorder="1" applyAlignment="1">
      <alignment horizontal="center" vertical="center"/>
    </xf>
    <xf numFmtId="0" fontId="31" fillId="26" borderId="0" xfId="2" applyFont="1" applyFill="1" applyAlignment="1">
      <alignment horizontal="center" vertical="center"/>
    </xf>
    <xf numFmtId="0" fontId="1" fillId="0" borderId="12" xfId="2" applyFont="1" applyBorder="1" applyAlignment="1">
      <alignment horizontal="left" vertical="center"/>
    </xf>
    <xf numFmtId="0" fontId="3" fillId="27" borderId="12" xfId="1" applyFill="1" applyBorder="1" applyAlignment="1" applyProtection="1">
      <alignment horizontal="left" vertical="center"/>
    </xf>
    <xf numFmtId="0" fontId="3" fillId="0" borderId="12" xfId="1" applyBorder="1" applyAlignment="1" applyProtection="1">
      <alignment horizontal="left" vertical="center"/>
    </xf>
    <xf numFmtId="0" fontId="1" fillId="27" borderId="12" xfId="2" applyFont="1" applyFill="1" applyBorder="1" applyAlignment="1">
      <alignment horizontal="left" vertical="center"/>
    </xf>
    <xf numFmtId="0" fontId="3" fillId="28" borderId="5" xfId="1" applyFill="1" applyBorder="1" applyAlignment="1" applyProtection="1">
      <alignment horizontal="left" vertical="center"/>
    </xf>
    <xf numFmtId="166" fontId="6" fillId="27" borderId="29" xfId="2" applyNumberFormat="1" applyFont="1" applyFill="1" applyBorder="1" applyAlignment="1">
      <alignment horizontal="center" vertical="center"/>
    </xf>
    <xf numFmtId="0" fontId="30" fillId="27" borderId="31" xfId="2" applyFont="1" applyFill="1" applyBorder="1" applyAlignment="1">
      <alignment horizontal="center" vertical="center"/>
    </xf>
    <xf numFmtId="0" fontId="31" fillId="27" borderId="31" xfId="2" applyFont="1" applyFill="1" applyBorder="1" applyAlignment="1">
      <alignment horizontal="center" vertical="center"/>
    </xf>
    <xf numFmtId="166" fontId="6" fillId="18" borderId="32" xfId="2" applyNumberFormat="1" applyFont="1" applyFill="1" applyBorder="1" applyAlignment="1">
      <alignment horizontal="center" vertical="center"/>
    </xf>
    <xf numFmtId="166" fontId="6" fillId="27" borderId="32" xfId="2" applyNumberFormat="1" applyFont="1" applyFill="1" applyBorder="1" applyAlignment="1">
      <alignment horizontal="center" vertical="center"/>
    </xf>
    <xf numFmtId="0" fontId="1" fillId="26" borderId="64" xfId="2" applyFont="1" applyFill="1" applyBorder="1" applyAlignment="1">
      <alignment vertical="center"/>
    </xf>
    <xf numFmtId="0" fontId="1" fillId="25" borderId="17" xfId="2" applyFont="1" applyFill="1" applyBorder="1" applyAlignment="1">
      <alignment vertical="center"/>
    </xf>
    <xf numFmtId="0" fontId="1" fillId="25" borderId="18" xfId="2" applyFont="1" applyFill="1" applyBorder="1" applyAlignment="1">
      <alignment vertical="center"/>
    </xf>
    <xf numFmtId="0" fontId="30" fillId="25" borderId="33" xfId="2" applyFont="1" applyFill="1" applyBorder="1" applyAlignment="1">
      <alignment vertical="center"/>
    </xf>
    <xf numFmtId="0" fontId="30" fillId="25" borderId="12" xfId="2" applyFont="1" applyFill="1" applyBorder="1" applyAlignment="1">
      <alignment vertical="center"/>
    </xf>
    <xf numFmtId="166" fontId="1" fillId="27" borderId="33" xfId="2" applyNumberFormat="1" applyFont="1" applyFill="1" applyBorder="1" applyAlignment="1">
      <alignment horizontal="center" vertical="center"/>
    </xf>
    <xf numFmtId="0" fontId="1" fillId="27" borderId="12" xfId="2" applyFont="1" applyFill="1" applyBorder="1" applyAlignment="1">
      <alignment horizontal="center" vertical="center"/>
    </xf>
    <xf numFmtId="0" fontId="1" fillId="27" borderId="34" xfId="2" applyFont="1" applyFill="1" applyBorder="1" applyAlignment="1">
      <alignment horizontal="center" vertical="center"/>
    </xf>
    <xf numFmtId="0" fontId="1" fillId="0" borderId="25" xfId="2" applyFont="1" applyBorder="1" applyAlignment="1">
      <alignment horizontal="left" vertical="center"/>
    </xf>
    <xf numFmtId="0" fontId="34" fillId="0" borderId="0" xfId="2" applyFont="1" applyAlignment="1">
      <alignment vertical="center"/>
    </xf>
    <xf numFmtId="0" fontId="31" fillId="29" borderId="33" xfId="2" applyFont="1" applyFill="1" applyBorder="1" applyAlignment="1">
      <alignment horizontal="center" vertical="center"/>
    </xf>
    <xf numFmtId="0" fontId="31" fillId="29" borderId="12" xfId="2" applyFont="1" applyFill="1" applyBorder="1" applyAlignment="1">
      <alignment horizontal="center" vertical="center"/>
    </xf>
    <xf numFmtId="0" fontId="1" fillId="30" borderId="18" xfId="2" applyFont="1" applyFill="1" applyBorder="1" applyAlignment="1">
      <alignment vertical="center"/>
    </xf>
    <xf numFmtId="0" fontId="31" fillId="29" borderId="34" xfId="2" applyFont="1" applyFill="1" applyBorder="1" applyAlignment="1">
      <alignment horizontal="center" vertical="center"/>
    </xf>
    <xf numFmtId="0" fontId="30" fillId="18" borderId="29" xfId="2" applyFont="1" applyFill="1" applyBorder="1" applyAlignment="1">
      <alignment horizontal="center" vertical="center"/>
    </xf>
    <xf numFmtId="0" fontId="30" fillId="18" borderId="30" xfId="2" applyFont="1" applyFill="1" applyBorder="1" applyAlignment="1">
      <alignment horizontal="center" vertical="center"/>
    </xf>
    <xf numFmtId="0" fontId="31" fillId="18" borderId="29" xfId="2" applyFont="1" applyFill="1" applyBorder="1" applyAlignment="1">
      <alignment horizontal="center" vertical="center"/>
    </xf>
    <xf numFmtId="0" fontId="31" fillId="18" borderId="30" xfId="2" applyFont="1" applyFill="1" applyBorder="1" applyAlignment="1">
      <alignment horizontal="center" vertical="center"/>
    </xf>
    <xf numFmtId="0" fontId="30" fillId="18" borderId="31" xfId="2" applyFont="1" applyFill="1" applyBorder="1" applyAlignment="1">
      <alignment horizontal="center" vertical="center"/>
    </xf>
    <xf numFmtId="0" fontId="31" fillId="18" borderId="32" xfId="2" applyFont="1" applyFill="1" applyBorder="1" applyAlignment="1">
      <alignment horizontal="center" vertical="center"/>
    </xf>
    <xf numFmtId="0" fontId="6" fillId="18" borderId="30" xfId="2" applyFont="1" applyFill="1" applyBorder="1" applyAlignment="1">
      <alignment horizontal="center" vertical="center"/>
    </xf>
    <xf numFmtId="0" fontId="6" fillId="18" borderId="31" xfId="2" applyFont="1" applyFill="1" applyBorder="1" applyAlignment="1">
      <alignment horizontal="center" vertical="center"/>
    </xf>
    <xf numFmtId="0" fontId="30" fillId="27" borderId="32" xfId="2" applyFont="1" applyFill="1" applyBorder="1" applyAlignment="1">
      <alignment horizontal="center" vertical="center"/>
    </xf>
    <xf numFmtId="0" fontId="1" fillId="27" borderId="18" xfId="2" applyFont="1" applyFill="1" applyBorder="1" applyAlignment="1">
      <alignment vertical="center"/>
    </xf>
    <xf numFmtId="166" fontId="1" fillId="27" borderId="18" xfId="2" applyNumberFormat="1" applyFont="1" applyFill="1" applyBorder="1" applyAlignment="1">
      <alignment horizontal="center" vertical="center"/>
    </xf>
    <xf numFmtId="0" fontId="1" fillId="26" borderId="49" xfId="2" applyFont="1" applyFill="1" applyBorder="1" applyAlignment="1">
      <alignment vertical="center"/>
    </xf>
    <xf numFmtId="0" fontId="1" fillId="18" borderId="25" xfId="2" applyFont="1" applyFill="1" applyBorder="1" applyAlignment="1">
      <alignment horizontal="left" vertical="center"/>
    </xf>
    <xf numFmtId="0" fontId="30" fillId="25" borderId="51" xfId="2" applyFont="1" applyFill="1" applyBorder="1" applyAlignment="1">
      <alignment horizontal="center" vertical="center"/>
    </xf>
    <xf numFmtId="0" fontId="31" fillId="25" borderId="0" xfId="2" applyFont="1" applyFill="1" applyAlignment="1">
      <alignment horizontal="center" vertical="center"/>
    </xf>
    <xf numFmtId="0" fontId="1" fillId="25" borderId="64" xfId="2" applyNumberFormat="1" applyFont="1" applyFill="1" applyBorder="1" applyAlignment="1" applyProtection="1">
      <alignment vertical="center"/>
    </xf>
    <xf numFmtId="0" fontId="1" fillId="0" borderId="0" xfId="2" applyNumberFormat="1" applyFont="1" applyFill="1" applyBorder="1" applyAlignment="1" applyProtection="1">
      <alignment vertical="center"/>
    </xf>
    <xf numFmtId="0" fontId="30" fillId="0" borderId="64" xfId="2" applyFont="1" applyBorder="1" applyAlignment="1">
      <alignment horizontal="center" vertical="center"/>
    </xf>
    <xf numFmtId="0" fontId="30" fillId="0" borderId="67" xfId="2" applyFont="1" applyBorder="1" applyAlignment="1">
      <alignment horizontal="center" vertical="center"/>
    </xf>
    <xf numFmtId="0" fontId="30" fillId="0" borderId="68" xfId="2" applyFont="1" applyBorder="1" applyAlignment="1">
      <alignment horizontal="center" vertical="center"/>
    </xf>
    <xf numFmtId="0" fontId="1" fillId="25" borderId="18" xfId="2" applyNumberFormat="1" applyFont="1" applyFill="1" applyBorder="1" applyAlignment="1" applyProtection="1">
      <alignment vertical="center"/>
    </xf>
    <xf numFmtId="0" fontId="30" fillId="0" borderId="29" xfId="2" applyNumberFormat="1" applyFont="1" applyFill="1" applyBorder="1" applyAlignment="1" applyProtection="1">
      <alignment horizontal="center" vertical="center"/>
    </xf>
    <xf numFmtId="0" fontId="30" fillId="0" borderId="30" xfId="2" applyNumberFormat="1" applyFont="1" applyFill="1" applyBorder="1" applyAlignment="1" applyProtection="1">
      <alignment horizontal="center" vertical="center"/>
    </xf>
    <xf numFmtId="0" fontId="31" fillId="0" borderId="29" xfId="2" applyNumberFormat="1" applyFont="1" applyFill="1" applyBorder="1" applyAlignment="1" applyProtection="1">
      <alignment horizontal="center" vertical="center"/>
    </xf>
    <xf numFmtId="0" fontId="31" fillId="0" borderId="30" xfId="2" applyNumberFormat="1" applyFont="1" applyFill="1" applyBorder="1" applyAlignment="1" applyProtection="1">
      <alignment horizontal="center" vertical="center"/>
    </xf>
    <xf numFmtId="0" fontId="30" fillId="0" borderId="31" xfId="2" applyNumberFormat="1" applyFont="1" applyFill="1" applyBorder="1" applyAlignment="1" applyProtection="1">
      <alignment horizontal="center" vertical="center"/>
    </xf>
    <xf numFmtId="0" fontId="31" fillId="0" borderId="31" xfId="2" applyNumberFormat="1" applyFont="1" applyFill="1" applyBorder="1" applyAlignment="1" applyProtection="1">
      <alignment horizontal="center" vertical="center"/>
    </xf>
    <xf numFmtId="0" fontId="30" fillId="0" borderId="32" xfId="2" applyNumberFormat="1" applyFont="1" applyFill="1" applyBorder="1" applyAlignment="1" applyProtection="1">
      <alignment horizontal="center" vertical="center"/>
    </xf>
    <xf numFmtId="166" fontId="6" fillId="0" borderId="29" xfId="2" applyNumberFormat="1" applyFont="1" applyFill="1" applyBorder="1" applyAlignment="1" applyProtection="1">
      <alignment horizontal="center" vertical="center"/>
    </xf>
    <xf numFmtId="0" fontId="6" fillId="0" borderId="30" xfId="2" applyNumberFormat="1" applyFont="1" applyFill="1" applyBorder="1" applyAlignment="1" applyProtection="1">
      <alignment horizontal="center" vertical="center"/>
    </xf>
    <xf numFmtId="0" fontId="6" fillId="0" borderId="31" xfId="2" applyNumberFormat="1" applyFont="1" applyFill="1" applyBorder="1" applyAlignment="1" applyProtection="1">
      <alignment horizontal="center" vertical="center"/>
    </xf>
    <xf numFmtId="0" fontId="30" fillId="0" borderId="0" xfId="2" applyNumberFormat="1" applyFont="1" applyFill="1" applyBorder="1" applyAlignment="1" applyProtection="1">
      <alignment vertical="center"/>
    </xf>
    <xf numFmtId="0" fontId="30" fillId="27" borderId="57" xfId="2" applyFont="1" applyFill="1" applyBorder="1" applyAlignment="1">
      <alignment horizontal="center" vertical="center"/>
    </xf>
    <xf numFmtId="0" fontId="30" fillId="27" borderId="58" xfId="2" applyFont="1" applyFill="1" applyBorder="1" applyAlignment="1">
      <alignment horizontal="center" vertical="center"/>
    </xf>
    <xf numFmtId="0" fontId="30" fillId="27" borderId="3" xfId="2" applyFont="1" applyFill="1" applyBorder="1" applyAlignment="1">
      <alignment horizontal="center" vertical="center"/>
    </xf>
    <xf numFmtId="0" fontId="31" fillId="27" borderId="57" xfId="2" applyFont="1" applyFill="1" applyBorder="1" applyAlignment="1">
      <alignment horizontal="center" vertical="center"/>
    </xf>
    <xf numFmtId="0" fontId="31" fillId="27" borderId="58" xfId="2" applyFont="1" applyFill="1" applyBorder="1" applyAlignment="1">
      <alignment horizontal="center" vertical="center"/>
    </xf>
    <xf numFmtId="0" fontId="31" fillId="27" borderId="3" xfId="2" applyFont="1" applyFill="1" applyBorder="1" applyAlignment="1">
      <alignment horizontal="center" vertical="center"/>
    </xf>
    <xf numFmtId="0" fontId="31" fillId="18" borderId="57" xfId="2" applyNumberFormat="1" applyFont="1" applyFill="1" applyBorder="1" applyAlignment="1" applyProtection="1">
      <alignment horizontal="center" vertical="center"/>
    </xf>
    <xf numFmtId="0" fontId="31" fillId="18" borderId="58" xfId="2" applyNumberFormat="1" applyFont="1" applyFill="1" applyBorder="1" applyAlignment="1" applyProtection="1">
      <alignment horizontal="center" vertical="center"/>
    </xf>
    <xf numFmtId="166" fontId="1" fillId="18" borderId="57" xfId="2" applyNumberFormat="1" applyFont="1" applyFill="1" applyBorder="1" applyAlignment="1" applyProtection="1">
      <alignment horizontal="center" vertical="center"/>
    </xf>
    <xf numFmtId="0" fontId="1" fillId="18" borderId="58" xfId="2" applyNumberFormat="1" applyFont="1" applyFill="1" applyBorder="1" applyAlignment="1" applyProtection="1">
      <alignment horizontal="center" vertical="center"/>
    </xf>
    <xf numFmtId="0" fontId="1" fillId="18" borderId="3" xfId="2" applyNumberFormat="1" applyFont="1" applyFill="1" applyBorder="1" applyAlignment="1" applyProtection="1">
      <alignment horizontal="center" vertical="center"/>
    </xf>
    <xf numFmtId="0" fontId="1" fillId="18" borderId="53" xfId="2" applyNumberFormat="1" applyFont="1" applyFill="1" applyBorder="1" applyAlignment="1" applyProtection="1">
      <alignment horizontal="left" vertical="center"/>
    </xf>
    <xf numFmtId="0" fontId="1" fillId="18" borderId="53" xfId="2" applyNumberFormat="1" applyFont="1" applyFill="1" applyBorder="1" applyAlignment="1" applyProtection="1">
      <alignment horizontal="center" vertical="center"/>
    </xf>
    <xf numFmtId="0" fontId="31" fillId="0" borderId="33" xfId="2" applyFont="1" applyFill="1" applyBorder="1" applyAlignment="1">
      <alignment horizontal="center" vertical="center"/>
    </xf>
    <xf numFmtId="0" fontId="31" fillId="0" borderId="12" xfId="2" applyFont="1" applyFill="1" applyBorder="1" applyAlignment="1">
      <alignment horizontal="center" vertical="center"/>
    </xf>
    <xf numFmtId="0" fontId="30" fillId="0" borderId="33" xfId="2" applyFont="1" applyFill="1" applyBorder="1" applyAlignment="1">
      <alignment horizontal="center" vertical="center"/>
    </xf>
    <xf numFmtId="0" fontId="30" fillId="0" borderId="12" xfId="2" applyFont="1" applyFill="1" applyBorder="1" applyAlignment="1">
      <alignment horizontal="center" vertical="center"/>
    </xf>
    <xf numFmtId="0" fontId="30" fillId="0" borderId="34" xfId="2" applyFont="1" applyFill="1" applyBorder="1" applyAlignment="1">
      <alignment horizontal="center" vertical="center"/>
    </xf>
    <xf numFmtId="0" fontId="31" fillId="0" borderId="34" xfId="2" applyFont="1" applyFill="1" applyBorder="1" applyAlignment="1">
      <alignment horizontal="center" vertical="center"/>
    </xf>
    <xf numFmtId="0" fontId="30" fillId="0" borderId="18" xfId="2" applyFont="1" applyFill="1" applyBorder="1" applyAlignment="1">
      <alignment horizontal="center" vertical="center"/>
    </xf>
    <xf numFmtId="0" fontId="31" fillId="0" borderId="33" xfId="2" applyNumberFormat="1" applyFont="1" applyFill="1" applyBorder="1" applyAlignment="1" applyProtection="1">
      <alignment horizontal="center" vertical="center"/>
    </xf>
    <xf numFmtId="0" fontId="31" fillId="0" borderId="12" xfId="2" applyNumberFormat="1" applyFont="1" applyFill="1" applyBorder="1" applyAlignment="1" applyProtection="1">
      <alignment horizontal="center" vertical="center"/>
    </xf>
    <xf numFmtId="166" fontId="1" fillId="0" borderId="33" xfId="2" applyNumberFormat="1" applyFont="1" applyFill="1" applyBorder="1" applyAlignment="1" applyProtection="1">
      <alignment horizontal="center" vertical="center"/>
    </xf>
    <xf numFmtId="0" fontId="1" fillId="0" borderId="12" xfId="2" applyNumberFormat="1" applyFont="1" applyFill="1" applyBorder="1" applyAlignment="1" applyProtection="1">
      <alignment horizontal="center" vertical="center"/>
    </xf>
    <xf numFmtId="0" fontId="1" fillId="0" borderId="34" xfId="2" applyNumberFormat="1" applyFont="1" applyFill="1" applyBorder="1" applyAlignment="1" applyProtection="1">
      <alignment horizontal="center" vertical="center"/>
    </xf>
    <xf numFmtId="0" fontId="1" fillId="0" borderId="69" xfId="2" applyNumberFormat="1" applyFont="1" applyFill="1" applyBorder="1" applyAlignment="1" applyProtection="1">
      <alignment horizontal="left" vertical="center"/>
    </xf>
    <xf numFmtId="0" fontId="1" fillId="0" borderId="69" xfId="2" applyNumberFormat="1" applyFont="1" applyFill="1" applyBorder="1" applyAlignment="1" applyProtection="1">
      <alignment horizontal="center" vertical="center"/>
    </xf>
    <xf numFmtId="0" fontId="31" fillId="18" borderId="33" xfId="2" applyNumberFormat="1" applyFont="1" applyFill="1" applyBorder="1" applyAlignment="1" applyProtection="1">
      <alignment horizontal="center" vertical="center"/>
    </xf>
    <xf numFmtId="0" fontId="31" fillId="18" borderId="12" xfId="2" applyNumberFormat="1" applyFont="1" applyFill="1" applyBorder="1" applyAlignment="1" applyProtection="1">
      <alignment horizontal="center" vertical="center"/>
    </xf>
    <xf numFmtId="166" fontId="1" fillId="18" borderId="33" xfId="2" applyNumberFormat="1" applyFont="1" applyFill="1" applyBorder="1" applyAlignment="1" applyProtection="1">
      <alignment horizontal="center" vertical="center"/>
    </xf>
    <xf numFmtId="0" fontId="1" fillId="18" borderId="12" xfId="2" applyNumberFormat="1" applyFont="1" applyFill="1" applyBorder="1" applyAlignment="1" applyProtection="1">
      <alignment horizontal="center" vertical="center"/>
    </xf>
    <xf numFmtId="0" fontId="1" fillId="18" borderId="34" xfId="2" applyNumberFormat="1" applyFont="1" applyFill="1" applyBorder="1" applyAlignment="1" applyProtection="1">
      <alignment horizontal="center" vertical="center"/>
    </xf>
    <xf numFmtId="0" fontId="1" fillId="18" borderId="69" xfId="2" applyFont="1" applyFill="1" applyBorder="1" applyAlignment="1">
      <alignment horizontal="left" vertical="center"/>
    </xf>
    <xf numFmtId="0" fontId="1" fillId="18" borderId="69" xfId="2" applyNumberFormat="1" applyFont="1" applyFill="1" applyBorder="1" applyAlignment="1" applyProtection="1">
      <alignment horizontal="center" vertical="center"/>
    </xf>
    <xf numFmtId="0" fontId="1" fillId="0" borderId="69" xfId="2" applyFont="1" applyFill="1" applyBorder="1" applyAlignment="1">
      <alignment horizontal="left" vertical="center"/>
    </xf>
    <xf numFmtId="0" fontId="31" fillId="25" borderId="33" xfId="2" applyNumberFormat="1" applyFont="1" applyFill="1" applyBorder="1" applyAlignment="1" applyProtection="1">
      <alignment horizontal="center" vertical="center"/>
    </xf>
    <xf numFmtId="0" fontId="31" fillId="25" borderId="12" xfId="2" applyNumberFormat="1" applyFont="1" applyFill="1" applyBorder="1" applyAlignment="1" applyProtection="1">
      <alignment horizontal="center" vertical="center"/>
    </xf>
    <xf numFmtId="0" fontId="1" fillId="0" borderId="60" xfId="2" applyFont="1" applyFill="1" applyBorder="1" applyAlignment="1">
      <alignment horizontal="left" vertical="center"/>
    </xf>
    <xf numFmtId="0" fontId="31" fillId="0" borderId="47" xfId="2" applyFont="1" applyBorder="1" applyAlignment="1">
      <alignment horizontal="center" vertical="center"/>
    </xf>
    <xf numFmtId="0" fontId="31" fillId="0" borderId="70" xfId="2" applyFont="1" applyBorder="1" applyAlignment="1">
      <alignment horizontal="center" vertical="center"/>
    </xf>
    <xf numFmtId="0" fontId="31" fillId="0" borderId="9" xfId="2" applyFont="1" applyBorder="1" applyAlignment="1">
      <alignment horizontal="center" vertical="center"/>
    </xf>
    <xf numFmtId="0" fontId="30" fillId="0" borderId="47" xfId="2" applyFont="1" applyBorder="1" applyAlignment="1">
      <alignment horizontal="center" vertical="center"/>
    </xf>
    <xf numFmtId="0" fontId="30" fillId="0" borderId="70" xfId="2" applyFont="1" applyBorder="1" applyAlignment="1">
      <alignment horizontal="center" vertical="center"/>
    </xf>
    <xf numFmtId="0" fontId="30" fillId="0" borderId="9" xfId="2" applyFont="1" applyBorder="1" applyAlignment="1">
      <alignment horizontal="center" vertical="center"/>
    </xf>
    <xf numFmtId="0" fontId="1" fillId="0" borderId="71" xfId="2" applyFont="1" applyFill="1" applyBorder="1" applyAlignment="1">
      <alignment horizontal="left" vertical="center"/>
    </xf>
    <xf numFmtId="0" fontId="1" fillId="0" borderId="71" xfId="2" applyNumberFormat="1" applyFont="1" applyFill="1" applyBorder="1" applyAlignment="1" applyProtection="1">
      <alignment horizontal="center" vertical="center"/>
    </xf>
    <xf numFmtId="0" fontId="34" fillId="13" borderId="42" xfId="2" applyNumberFormat="1" applyFont="1" applyFill="1" applyBorder="1" applyAlignment="1" applyProtection="1">
      <alignment horizontal="center" vertical="center"/>
    </xf>
    <xf numFmtId="0" fontId="34" fillId="13" borderId="22" xfId="2" applyNumberFormat="1" applyFont="1" applyFill="1" applyBorder="1" applyAlignment="1" applyProtection="1">
      <alignment horizontal="center" vertical="center"/>
    </xf>
    <xf numFmtId="0" fontId="34" fillId="13" borderId="33" xfId="2" applyNumberFormat="1" applyFont="1" applyFill="1" applyBorder="1" applyAlignment="1" applyProtection="1">
      <alignment horizontal="center" vertical="center"/>
    </xf>
    <xf numFmtId="0" fontId="34" fillId="13" borderId="12" xfId="2" applyNumberFormat="1" applyFont="1" applyFill="1" applyBorder="1" applyAlignment="1" applyProtection="1">
      <alignment horizontal="center" vertical="center"/>
    </xf>
    <xf numFmtId="0" fontId="34" fillId="13" borderId="34" xfId="2" applyNumberFormat="1" applyFont="1" applyFill="1" applyBorder="1" applyAlignment="1" applyProtection="1">
      <alignment horizontal="center" vertical="center"/>
    </xf>
    <xf numFmtId="0" fontId="34" fillId="13" borderId="0" xfId="2" applyNumberFormat="1" applyFont="1" applyFill="1" applyBorder="1" applyAlignment="1" applyProtection="1">
      <alignment horizontal="center" vertical="center"/>
    </xf>
    <xf numFmtId="0" fontId="34" fillId="13" borderId="18" xfId="2" applyNumberFormat="1" applyFont="1" applyFill="1" applyBorder="1" applyAlignment="1" applyProtection="1">
      <alignment horizontal="center" vertical="center"/>
    </xf>
    <xf numFmtId="0" fontId="1" fillId="25" borderId="25" xfId="2" applyNumberFormat="1" applyFont="1" applyFill="1" applyBorder="1" applyAlignment="1" applyProtection="1">
      <alignment vertical="center"/>
    </xf>
    <xf numFmtId="0" fontId="1" fillId="25" borderId="0" xfId="2" applyNumberFormat="1" applyFont="1" applyFill="1" applyBorder="1" applyAlignment="1" applyProtection="1">
      <alignment vertical="center"/>
    </xf>
    <xf numFmtId="0" fontId="30" fillId="0" borderId="49" xfId="2" applyFont="1" applyBorder="1" applyAlignment="1">
      <alignment horizontal="center" vertical="center"/>
    </xf>
    <xf numFmtId="0" fontId="31" fillId="0" borderId="64" xfId="2" applyNumberFormat="1" applyFont="1" applyFill="1" applyBorder="1" applyAlignment="1" applyProtection="1">
      <alignment horizontal="center" vertical="center"/>
    </xf>
    <xf numFmtId="0" fontId="31" fillId="0" borderId="67" xfId="2" applyNumberFormat="1" applyFont="1" applyFill="1" applyBorder="1" applyAlignment="1" applyProtection="1">
      <alignment horizontal="center" vertical="center"/>
    </xf>
    <xf numFmtId="0" fontId="31" fillId="0" borderId="68" xfId="2" applyNumberFormat="1" applyFont="1" applyFill="1" applyBorder="1" applyAlignment="1" applyProtection="1">
      <alignment horizontal="center" vertical="center"/>
    </xf>
    <xf numFmtId="0" fontId="30" fillId="0" borderId="64" xfId="2" applyNumberFormat="1" applyFont="1" applyFill="1" applyBorder="1" applyAlignment="1" applyProtection="1">
      <alignment horizontal="center" vertical="center"/>
    </xf>
    <xf numFmtId="0" fontId="30" fillId="0" borderId="67" xfId="2" applyNumberFormat="1" applyFont="1" applyFill="1" applyBorder="1" applyAlignment="1" applyProtection="1">
      <alignment horizontal="center" vertical="center"/>
    </xf>
    <xf numFmtId="0" fontId="30" fillId="0" borderId="68" xfId="2" applyNumberFormat="1" applyFont="1" applyFill="1" applyBorder="1" applyAlignment="1" applyProtection="1">
      <alignment horizontal="center" vertical="center"/>
    </xf>
    <xf numFmtId="0" fontId="1" fillId="0" borderId="0" xfId="2" applyFill="1"/>
    <xf numFmtId="0" fontId="30" fillId="25" borderId="29" xfId="2" applyFont="1" applyFill="1" applyBorder="1" applyAlignment="1">
      <alignment horizontal="center" vertical="center"/>
    </xf>
    <xf numFmtId="0" fontId="30" fillId="25" borderId="30" xfId="2" applyFont="1" applyFill="1" applyBorder="1" applyAlignment="1">
      <alignment horizontal="center" vertical="center"/>
    </xf>
    <xf numFmtId="0" fontId="30" fillId="25" borderId="31" xfId="2" applyFont="1" applyFill="1" applyBorder="1" applyAlignment="1">
      <alignment horizontal="center" vertical="center"/>
    </xf>
    <xf numFmtId="0" fontId="1" fillId="18" borderId="18" xfId="2" applyNumberFormat="1" applyFont="1" applyFill="1" applyBorder="1" applyAlignment="1" applyProtection="1">
      <alignment vertical="center"/>
    </xf>
    <xf numFmtId="0" fontId="31" fillId="18" borderId="31" xfId="2" applyFont="1" applyFill="1" applyBorder="1" applyAlignment="1">
      <alignment horizontal="center" vertical="center"/>
    </xf>
    <xf numFmtId="0" fontId="30" fillId="18" borderId="57" xfId="2" applyFont="1" applyFill="1" applyBorder="1" applyAlignment="1">
      <alignment horizontal="center" vertical="center"/>
    </xf>
    <xf numFmtId="0" fontId="30" fillId="18" borderId="58" xfId="2" applyFont="1" applyFill="1" applyBorder="1" applyAlignment="1">
      <alignment horizontal="center" vertical="center"/>
    </xf>
    <xf numFmtId="0" fontId="30" fillId="18" borderId="3" xfId="2" applyFont="1" applyFill="1" applyBorder="1" applyAlignment="1">
      <alignment horizontal="center" vertical="center"/>
    </xf>
    <xf numFmtId="0" fontId="1" fillId="18" borderId="74" xfId="2" applyNumberFormat="1" applyFont="1" applyFill="1" applyBorder="1" applyAlignment="1" applyProtection="1">
      <alignment vertical="center"/>
    </xf>
    <xf numFmtId="0" fontId="31" fillId="18" borderId="57" xfId="2" applyFont="1" applyFill="1" applyBorder="1" applyAlignment="1">
      <alignment horizontal="center" vertical="center"/>
    </xf>
    <xf numFmtId="0" fontId="31" fillId="18" borderId="58" xfId="2" applyFont="1" applyFill="1" applyBorder="1" applyAlignment="1">
      <alignment horizontal="center" vertical="center"/>
    </xf>
    <xf numFmtId="166" fontId="1" fillId="18" borderId="1" xfId="2" applyNumberFormat="1" applyFont="1" applyFill="1" applyBorder="1" applyAlignment="1" applyProtection="1">
      <alignment horizontal="center" vertical="center"/>
    </xf>
    <xf numFmtId="0" fontId="1" fillId="18" borderId="2" xfId="2" applyNumberFormat="1" applyFont="1" applyFill="1" applyBorder="1" applyAlignment="1" applyProtection="1">
      <alignment horizontal="center" vertical="center"/>
    </xf>
    <xf numFmtId="0" fontId="1" fillId="18" borderId="74" xfId="1" applyFont="1" applyFill="1" applyBorder="1" applyAlignment="1" applyProtection="1">
      <alignment horizontal="left" vertical="center"/>
    </xf>
    <xf numFmtId="0" fontId="1" fillId="18" borderId="75" xfId="2" applyNumberFormat="1" applyFont="1" applyFill="1" applyBorder="1" applyAlignment="1" applyProtection="1">
      <alignment horizontal="center" vertical="center"/>
    </xf>
    <xf numFmtId="0" fontId="31" fillId="0" borderId="18" xfId="2" applyFont="1" applyFill="1" applyBorder="1" applyAlignment="1">
      <alignment horizontal="center" vertical="center"/>
    </xf>
    <xf numFmtId="0" fontId="30" fillId="25" borderId="0" xfId="2" applyFont="1" applyFill="1" applyBorder="1" applyAlignment="1">
      <alignment horizontal="center" vertical="center"/>
    </xf>
    <xf numFmtId="0" fontId="31" fillId="25" borderId="0" xfId="2" applyFont="1" applyFill="1" applyBorder="1" applyAlignment="1">
      <alignment horizontal="center" vertical="center"/>
    </xf>
    <xf numFmtId="0" fontId="30" fillId="25" borderId="76" xfId="2" applyFont="1" applyFill="1" applyBorder="1" applyAlignment="1">
      <alignment horizontal="center" vertical="center"/>
    </xf>
    <xf numFmtId="0" fontId="30" fillId="25" borderId="13" xfId="2" applyFont="1" applyFill="1" applyBorder="1" applyAlignment="1">
      <alignment horizontal="center" vertical="center"/>
    </xf>
    <xf numFmtId="0" fontId="1" fillId="25" borderId="76" xfId="2" applyFont="1" applyFill="1" applyBorder="1" applyAlignment="1">
      <alignment vertical="center"/>
    </xf>
    <xf numFmtId="0" fontId="31" fillId="25" borderId="77" xfId="2" applyFont="1" applyFill="1" applyBorder="1" applyAlignment="1">
      <alignment horizontal="center" vertical="center"/>
    </xf>
    <xf numFmtId="0" fontId="31" fillId="25" borderId="13" xfId="2" applyFont="1" applyFill="1" applyBorder="1" applyAlignment="1">
      <alignment horizontal="center" vertical="center"/>
    </xf>
    <xf numFmtId="166" fontId="1" fillId="0" borderId="4" xfId="2" applyNumberFormat="1" applyFont="1" applyFill="1" applyBorder="1" applyAlignment="1">
      <alignment horizontal="center" vertical="center"/>
    </xf>
    <xf numFmtId="0" fontId="1" fillId="0" borderId="5" xfId="2" applyFont="1" applyFill="1" applyBorder="1" applyAlignment="1">
      <alignment horizontal="center" vertical="center"/>
    </xf>
    <xf numFmtId="0" fontId="1" fillId="0" borderId="6" xfId="2" applyFont="1" applyFill="1" applyBorder="1" applyAlignment="1">
      <alignment horizontal="center" vertical="center"/>
    </xf>
    <xf numFmtId="0" fontId="1" fillId="0" borderId="25" xfId="1" applyFont="1" applyFill="1" applyBorder="1" applyAlignment="1" applyProtection="1">
      <alignment horizontal="left" vertical="center"/>
    </xf>
    <xf numFmtId="0" fontId="1" fillId="0" borderId="60" xfId="2" applyFont="1" applyFill="1" applyBorder="1" applyAlignment="1">
      <alignment horizontal="center" vertical="center"/>
    </xf>
    <xf numFmtId="0" fontId="30" fillId="18" borderId="4" xfId="2" applyFont="1" applyFill="1" applyBorder="1" applyAlignment="1">
      <alignment horizontal="center" vertical="center"/>
    </xf>
    <xf numFmtId="0" fontId="30" fillId="18" borderId="5" xfId="2" applyFont="1" applyFill="1" applyBorder="1" applyAlignment="1">
      <alignment horizontal="center" vertical="center"/>
    </xf>
    <xf numFmtId="0" fontId="31" fillId="18" borderId="27" xfId="2" applyFont="1" applyFill="1" applyBorder="1" applyAlignment="1">
      <alignment horizontal="center" vertical="center"/>
    </xf>
    <xf numFmtId="0" fontId="31" fillId="18" borderId="5" xfId="2" applyFont="1" applyFill="1" applyBorder="1" applyAlignment="1">
      <alignment horizontal="center" vertical="center"/>
    </xf>
    <xf numFmtId="0" fontId="31" fillId="25" borderId="27" xfId="2" applyFont="1" applyFill="1" applyBorder="1" applyAlignment="1">
      <alignment horizontal="center" vertical="center"/>
    </xf>
    <xf numFmtId="0" fontId="31" fillId="25" borderId="5" xfId="2" applyFont="1" applyFill="1" applyBorder="1" applyAlignment="1">
      <alignment horizontal="center" vertical="center"/>
    </xf>
    <xf numFmtId="0" fontId="30" fillId="25" borderId="5" xfId="2" applyFont="1" applyFill="1" applyBorder="1" applyAlignment="1">
      <alignment horizontal="center" vertical="center"/>
    </xf>
    <xf numFmtId="0" fontId="1" fillId="25" borderId="5" xfId="2" applyFont="1" applyFill="1" applyBorder="1" applyAlignment="1">
      <alignment vertical="center"/>
    </xf>
    <xf numFmtId="0" fontId="31" fillId="25" borderId="4" xfId="2" applyFont="1" applyFill="1" applyBorder="1" applyAlignment="1">
      <alignment horizontal="center" vertical="center"/>
    </xf>
    <xf numFmtId="166" fontId="1" fillId="18" borderId="4" xfId="2" applyNumberFormat="1" applyFont="1" applyFill="1" applyBorder="1" applyAlignment="1">
      <alignment horizontal="center" vertical="center"/>
    </xf>
    <xf numFmtId="0" fontId="1" fillId="18" borderId="6" xfId="2" applyFont="1" applyFill="1" applyBorder="1" applyAlignment="1">
      <alignment horizontal="center" vertical="center"/>
    </xf>
    <xf numFmtId="0" fontId="1" fillId="18" borderId="25" xfId="1" applyFont="1" applyFill="1" applyBorder="1" applyAlignment="1" applyProtection="1">
      <alignment horizontal="left" vertical="center"/>
    </xf>
    <xf numFmtId="0" fontId="1" fillId="18" borderId="60" xfId="2" applyFont="1" applyFill="1" applyBorder="1" applyAlignment="1">
      <alignment horizontal="center" vertical="center"/>
    </xf>
    <xf numFmtId="166" fontId="1" fillId="0" borderId="4" xfId="2" applyNumberFormat="1" applyFont="1" applyFill="1" applyBorder="1" applyAlignment="1" applyProtection="1">
      <alignment horizontal="center" vertical="center"/>
    </xf>
    <xf numFmtId="0" fontId="1" fillId="0" borderId="5" xfId="2" applyNumberFormat="1" applyFont="1" applyFill="1" applyBorder="1" applyAlignment="1" applyProtection="1">
      <alignment horizontal="center" vertical="center"/>
    </xf>
    <xf numFmtId="0" fontId="1" fillId="0" borderId="6" xfId="2" applyNumberFormat="1" applyFont="1" applyFill="1" applyBorder="1" applyAlignment="1" applyProtection="1">
      <alignment horizontal="center" vertical="center"/>
    </xf>
    <xf numFmtId="0" fontId="1" fillId="0" borderId="18" xfId="1" applyFont="1" applyBorder="1" applyAlignment="1" applyProtection="1">
      <alignment horizontal="left" vertical="center"/>
    </xf>
    <xf numFmtId="0" fontId="1" fillId="0" borderId="60" xfId="2" applyNumberFormat="1" applyFont="1" applyFill="1" applyBorder="1" applyAlignment="1" applyProtection="1">
      <alignment horizontal="center" vertical="center"/>
    </xf>
    <xf numFmtId="166" fontId="1" fillId="18" borderId="4" xfId="2" applyNumberFormat="1" applyFont="1" applyFill="1" applyBorder="1" applyAlignment="1" applyProtection="1">
      <alignment horizontal="center" vertical="center"/>
    </xf>
    <xf numFmtId="0" fontId="1" fillId="18" borderId="5" xfId="2" applyNumberFormat="1" applyFont="1" applyFill="1" applyBorder="1" applyAlignment="1" applyProtection="1">
      <alignment horizontal="center" vertical="center"/>
    </xf>
    <xf numFmtId="0" fontId="1" fillId="18" borderId="6" xfId="2" applyNumberFormat="1" applyFont="1" applyFill="1" applyBorder="1" applyAlignment="1" applyProtection="1">
      <alignment horizontal="center" vertical="center"/>
    </xf>
    <xf numFmtId="0" fontId="1" fillId="18" borderId="60" xfId="2" applyNumberFormat="1" applyFont="1" applyFill="1" applyBorder="1" applyAlignment="1" applyProtection="1">
      <alignment horizontal="center" vertical="center"/>
    </xf>
    <xf numFmtId="0" fontId="1" fillId="0" borderId="18" xfId="2" applyFont="1" applyFill="1" applyBorder="1" applyAlignment="1">
      <alignment horizontal="left" vertical="center"/>
    </xf>
    <xf numFmtId="0" fontId="1" fillId="0" borderId="25" xfId="2" applyFont="1" applyFill="1" applyBorder="1" applyAlignment="1">
      <alignment horizontal="left" vertical="center"/>
    </xf>
    <xf numFmtId="166" fontId="1" fillId="0" borderId="7" xfId="2" applyNumberFormat="1" applyFont="1" applyFill="1" applyBorder="1" applyAlignment="1" applyProtection="1">
      <alignment horizontal="center" vertical="center"/>
    </xf>
    <xf numFmtId="0" fontId="1" fillId="0" borderId="8" xfId="2" applyNumberFormat="1" applyFont="1" applyFill="1" applyBorder="1" applyAlignment="1" applyProtection="1">
      <alignment horizontal="center" vertical="center"/>
    </xf>
    <xf numFmtId="0" fontId="1" fillId="0" borderId="9" xfId="2" applyNumberFormat="1" applyFont="1" applyFill="1" applyBorder="1" applyAlignment="1" applyProtection="1">
      <alignment horizontal="center" vertical="center"/>
    </xf>
    <xf numFmtId="0" fontId="1" fillId="0" borderId="36" xfId="2" applyFont="1" applyFill="1" applyBorder="1" applyAlignment="1">
      <alignment horizontal="left" vertical="center"/>
    </xf>
    <xf numFmtId="0" fontId="30" fillId="0" borderId="29" xfId="2" applyFont="1" applyFill="1" applyBorder="1" applyAlignment="1">
      <alignment horizontal="center" vertical="center"/>
    </xf>
    <xf numFmtId="0" fontId="30" fillId="0" borderId="30" xfId="2" applyFont="1" applyFill="1" applyBorder="1" applyAlignment="1">
      <alignment horizontal="center" vertical="center"/>
    </xf>
    <xf numFmtId="0" fontId="30" fillId="0" borderId="31" xfId="2" applyFont="1" applyFill="1" applyBorder="1" applyAlignment="1">
      <alignment horizontal="center" vertical="center"/>
    </xf>
    <xf numFmtId="0" fontId="31" fillId="0" borderId="29" xfId="2" applyFont="1" applyFill="1" applyBorder="1" applyAlignment="1">
      <alignment horizontal="center" vertical="center"/>
    </xf>
    <xf numFmtId="0" fontId="31" fillId="0" borderId="30" xfId="2" applyFont="1" applyFill="1" applyBorder="1" applyAlignment="1">
      <alignment horizontal="center" vertical="center"/>
    </xf>
    <xf numFmtId="0" fontId="31" fillId="0" borderId="31" xfId="2" applyFont="1" applyFill="1" applyBorder="1" applyAlignment="1">
      <alignment horizontal="center" vertical="center"/>
    </xf>
    <xf numFmtId="0" fontId="30" fillId="0" borderId="42" xfId="2" applyFont="1" applyFill="1" applyBorder="1" applyAlignment="1">
      <alignment horizontal="center" vertical="center"/>
    </xf>
    <xf numFmtId="0" fontId="30" fillId="0" borderId="22" xfId="2" applyFont="1" applyFill="1" applyBorder="1" applyAlignment="1">
      <alignment horizontal="center" vertical="center"/>
    </xf>
    <xf numFmtId="0" fontId="30" fillId="0" borderId="51" xfId="2" applyFont="1" applyFill="1" applyBorder="1" applyAlignment="1">
      <alignment horizontal="center" vertical="center"/>
    </xf>
    <xf numFmtId="0" fontId="1" fillId="0" borderId="18" xfId="2" applyNumberFormat="1" applyFont="1" applyFill="1" applyBorder="1" applyAlignment="1" applyProtection="1">
      <alignment vertical="center"/>
    </xf>
    <xf numFmtId="0" fontId="30" fillId="0" borderId="57" xfId="2" applyFont="1" applyFill="1" applyBorder="1" applyAlignment="1">
      <alignment horizontal="center" vertical="center"/>
    </xf>
    <xf numFmtId="0" fontId="30" fillId="0" borderId="58" xfId="2" applyFont="1" applyFill="1" applyBorder="1" applyAlignment="1">
      <alignment horizontal="center" vertical="center"/>
    </xf>
    <xf numFmtId="0" fontId="30" fillId="0" borderId="3" xfId="2" applyFont="1" applyFill="1" applyBorder="1" applyAlignment="1">
      <alignment horizontal="center" vertical="center"/>
    </xf>
    <xf numFmtId="0" fontId="31" fillId="0" borderId="57" xfId="2" applyNumberFormat="1" applyFont="1" applyFill="1" applyBorder="1" applyAlignment="1" applyProtection="1">
      <alignment horizontal="center" vertical="center"/>
    </xf>
    <xf numFmtId="0" fontId="31" fillId="0" borderId="58" xfId="2" applyNumberFormat="1" applyFont="1" applyFill="1" applyBorder="1" applyAlignment="1" applyProtection="1">
      <alignment horizontal="center" vertical="center"/>
    </xf>
    <xf numFmtId="166" fontId="1" fillId="0" borderId="57" xfId="2" applyNumberFormat="1" applyFont="1" applyFill="1" applyBorder="1" applyAlignment="1" applyProtection="1">
      <alignment horizontal="center" vertical="center"/>
    </xf>
    <xf numFmtId="0" fontId="1" fillId="0" borderId="58" xfId="2" applyNumberFormat="1" applyFont="1" applyFill="1" applyBorder="1" applyAlignment="1" applyProtection="1">
      <alignment horizontal="center" vertical="center"/>
    </xf>
    <xf numFmtId="0" fontId="1" fillId="0" borderId="57" xfId="2" applyNumberFormat="1" applyFont="1" applyFill="1" applyBorder="1" applyAlignment="1" applyProtection="1">
      <alignment horizontal="left" vertical="center"/>
    </xf>
    <xf numFmtId="0" fontId="1" fillId="0" borderId="75" xfId="2" applyNumberFormat="1" applyFont="1" applyFill="1" applyBorder="1" applyAlignment="1" applyProtection="1">
      <alignment horizontal="center" vertical="center"/>
    </xf>
    <xf numFmtId="0" fontId="31" fillId="25" borderId="51" xfId="2" applyFont="1" applyFill="1" applyBorder="1" applyAlignment="1">
      <alignment horizontal="center" vertical="center"/>
    </xf>
    <xf numFmtId="0" fontId="31" fillId="25" borderId="42" xfId="2" applyNumberFormat="1" applyFont="1" applyFill="1" applyBorder="1" applyAlignment="1" applyProtection="1">
      <alignment horizontal="center" vertical="center"/>
    </xf>
    <xf numFmtId="0" fontId="31" fillId="25" borderId="22" xfId="2" applyNumberFormat="1" applyFont="1" applyFill="1" applyBorder="1" applyAlignment="1" applyProtection="1">
      <alignment horizontal="center" vertical="center"/>
    </xf>
    <xf numFmtId="0" fontId="1" fillId="18" borderId="41" xfId="2" applyNumberFormat="1" applyFont="1" applyFill="1" applyBorder="1" applyAlignment="1" applyProtection="1">
      <alignment horizontal="left" vertical="center"/>
    </xf>
    <xf numFmtId="0" fontId="1" fillId="0" borderId="41" xfId="2" applyNumberFormat="1" applyFont="1" applyFill="1" applyBorder="1" applyAlignment="1" applyProtection="1">
      <alignment horizontal="left" vertical="center"/>
    </xf>
    <xf numFmtId="0" fontId="1" fillId="18" borderId="41" xfId="2" applyFont="1" applyFill="1" applyBorder="1" applyAlignment="1">
      <alignment horizontal="left" vertical="center"/>
    </xf>
    <xf numFmtId="0" fontId="1" fillId="0" borderId="41" xfId="2" applyFont="1" applyFill="1" applyBorder="1" applyAlignment="1">
      <alignment horizontal="left" vertical="center"/>
    </xf>
    <xf numFmtId="166" fontId="1" fillId="0" borderId="33" xfId="2" applyNumberFormat="1" applyFont="1" applyFill="1" applyBorder="1" applyAlignment="1">
      <alignment horizontal="center" vertical="center"/>
    </xf>
    <xf numFmtId="0" fontId="1" fillId="0" borderId="12" xfId="2" applyFont="1" applyFill="1" applyBorder="1" applyAlignment="1">
      <alignment horizontal="center" vertical="center"/>
    </xf>
    <xf numFmtId="0" fontId="1" fillId="0" borderId="47" xfId="2" applyFont="1" applyFill="1" applyBorder="1" applyAlignment="1">
      <alignment horizontal="left" vertical="center"/>
    </xf>
    <xf numFmtId="0" fontId="34" fillId="13" borderId="51" xfId="2" applyNumberFormat="1" applyFont="1" applyFill="1" applyBorder="1" applyAlignment="1" applyProtection="1">
      <alignment horizontal="center" vertical="center"/>
    </xf>
    <xf numFmtId="0" fontId="31" fillId="26" borderId="29" xfId="2" applyFont="1" applyFill="1" applyBorder="1" applyAlignment="1">
      <alignment horizontal="center" vertical="center"/>
    </xf>
    <xf numFmtId="0" fontId="31" fillId="26" borderId="30" xfId="2" applyFont="1" applyFill="1" applyBorder="1" applyAlignment="1">
      <alignment horizontal="center" vertical="center"/>
    </xf>
    <xf numFmtId="0" fontId="31" fillId="26" borderId="31" xfId="2" applyFont="1" applyFill="1" applyBorder="1" applyAlignment="1">
      <alignment horizontal="center" vertical="center"/>
    </xf>
    <xf numFmtId="0" fontId="30" fillId="25" borderId="57" xfId="2" applyNumberFormat="1" applyFont="1" applyFill="1" applyBorder="1" applyAlignment="1" applyProtection="1">
      <alignment horizontal="center" vertical="center"/>
    </xf>
    <xf numFmtId="0" fontId="30" fillId="25" borderId="58" xfId="2" applyNumberFormat="1" applyFont="1" applyFill="1" applyBorder="1" applyAlignment="1" applyProtection="1">
      <alignment horizontal="center" vertical="center"/>
    </xf>
    <xf numFmtId="0" fontId="30" fillId="25" borderId="3" xfId="2" applyNumberFormat="1" applyFont="1" applyFill="1" applyBorder="1" applyAlignment="1" applyProtection="1">
      <alignment horizontal="center" vertical="center"/>
    </xf>
    <xf numFmtId="0" fontId="30" fillId="0" borderId="18" xfId="2" applyNumberFormat="1" applyFont="1" applyFill="1" applyBorder="1" applyAlignment="1" applyProtection="1">
      <alignment horizontal="center" vertical="center"/>
    </xf>
    <xf numFmtId="0" fontId="30" fillId="0" borderId="12" xfId="2" applyNumberFormat="1" applyFont="1" applyFill="1" applyBorder="1" applyAlignment="1" applyProtection="1">
      <alignment horizontal="center" vertical="center"/>
    </xf>
    <xf numFmtId="0" fontId="30" fillId="18" borderId="18" xfId="2" applyNumberFormat="1" applyFont="1" applyFill="1" applyBorder="1" applyAlignment="1" applyProtection="1">
      <alignment horizontal="center" vertical="center"/>
    </xf>
    <xf numFmtId="0" fontId="30" fillId="18" borderId="12" xfId="2" applyNumberFormat="1" applyFont="1" applyFill="1" applyBorder="1" applyAlignment="1" applyProtection="1">
      <alignment horizontal="center" vertical="center"/>
    </xf>
    <xf numFmtId="0" fontId="1" fillId="18" borderId="60" xfId="2" applyFont="1" applyFill="1" applyBorder="1" applyAlignment="1">
      <alignment horizontal="left" vertical="center"/>
    </xf>
    <xf numFmtId="0" fontId="38" fillId="0" borderId="0" xfId="2" applyNumberFormat="1" applyFont="1" applyFill="1" applyBorder="1" applyAlignment="1" applyProtection="1">
      <alignment horizontal="center" vertical="center"/>
    </xf>
    <xf numFmtId="0" fontId="38" fillId="21" borderId="0" xfId="2" applyNumberFormat="1" applyFont="1" applyFill="1" applyBorder="1" applyAlignment="1" applyProtection="1">
      <alignment horizontal="center" vertical="center"/>
    </xf>
    <xf numFmtId="0" fontId="38" fillId="0" borderId="0" xfId="2" applyNumberFormat="1" applyFont="1" applyFill="1" applyBorder="1" applyAlignment="1" applyProtection="1">
      <alignment horizontal="left" vertical="center"/>
    </xf>
    <xf numFmtId="0" fontId="30" fillId="0" borderId="0" xfId="2" applyFont="1" applyAlignment="1">
      <alignment vertical="center"/>
    </xf>
    <xf numFmtId="0" fontId="31" fillId="25" borderId="1" xfId="2" applyFont="1" applyFill="1" applyBorder="1" applyAlignment="1">
      <alignment horizontal="center" vertical="center"/>
    </xf>
    <xf numFmtId="0" fontId="31" fillId="25" borderId="2" xfId="2" applyFont="1" applyFill="1" applyBorder="1" applyAlignment="1">
      <alignment horizontal="center" vertical="center"/>
    </xf>
    <xf numFmtId="0" fontId="31" fillId="25" borderId="3" xfId="2" applyFont="1" applyFill="1" applyBorder="1" applyAlignment="1">
      <alignment horizontal="center" vertical="center"/>
    </xf>
    <xf numFmtId="0" fontId="30" fillId="25" borderId="78" xfId="2" applyFont="1" applyFill="1" applyBorder="1" applyAlignment="1">
      <alignment horizontal="center" vertical="center"/>
    </xf>
    <xf numFmtId="0" fontId="30" fillId="25" borderId="2" xfId="2" applyFont="1" applyFill="1" applyBorder="1" applyAlignment="1">
      <alignment horizontal="center" vertical="center"/>
    </xf>
    <xf numFmtId="0" fontId="30" fillId="25" borderId="3" xfId="2" applyFont="1" applyFill="1" applyBorder="1" applyAlignment="1">
      <alignment horizontal="center" vertical="center"/>
    </xf>
    <xf numFmtId="0" fontId="31" fillId="25" borderId="78" xfId="2" applyNumberFormat="1" applyFont="1" applyFill="1" applyBorder="1" applyAlignment="1" applyProtection="1">
      <alignment horizontal="center" vertical="center"/>
    </xf>
    <xf numFmtId="0" fontId="31" fillId="25" borderId="2" xfId="2" applyNumberFormat="1" applyFont="1" applyFill="1" applyBorder="1" applyAlignment="1" applyProtection="1">
      <alignment horizontal="center" vertical="center"/>
    </xf>
    <xf numFmtId="0" fontId="31" fillId="25" borderId="3" xfId="2" applyNumberFormat="1" applyFont="1" applyFill="1" applyBorder="1" applyAlignment="1" applyProtection="1">
      <alignment horizontal="center" vertical="center"/>
    </xf>
    <xf numFmtId="166" fontId="1" fillId="0" borderId="1" xfId="2" applyNumberFormat="1" applyFont="1" applyFill="1" applyBorder="1" applyAlignment="1">
      <alignment horizontal="center" vertical="center"/>
    </xf>
    <xf numFmtId="0" fontId="1" fillId="0" borderId="2" xfId="2" applyFont="1" applyFill="1" applyBorder="1" applyAlignment="1">
      <alignment horizontal="center" vertical="center"/>
    </xf>
    <xf numFmtId="0" fontId="1" fillId="0" borderId="3" xfId="2" applyFont="1" applyFill="1" applyBorder="1" applyAlignment="1">
      <alignment horizontal="center" vertical="center"/>
    </xf>
    <xf numFmtId="0" fontId="1" fillId="0" borderId="74" xfId="1" applyFont="1" applyFill="1" applyBorder="1" applyAlignment="1" applyProtection="1">
      <alignment horizontal="left" vertical="center"/>
    </xf>
    <xf numFmtId="0" fontId="1" fillId="0" borderId="75" xfId="2" applyFont="1" applyFill="1" applyBorder="1" applyAlignment="1">
      <alignment horizontal="center" vertical="center"/>
    </xf>
    <xf numFmtId="0" fontId="31" fillId="27" borderId="4" xfId="2" applyFont="1" applyFill="1" applyBorder="1" applyAlignment="1">
      <alignment horizontal="center" vertical="center"/>
    </xf>
    <xf numFmtId="0" fontId="31" fillId="27" borderId="5" xfId="2" applyFont="1" applyFill="1" applyBorder="1" applyAlignment="1">
      <alignment horizontal="center" vertical="center"/>
    </xf>
    <xf numFmtId="0" fontId="31" fillId="27" borderId="6" xfId="2" applyFont="1" applyFill="1" applyBorder="1" applyAlignment="1">
      <alignment horizontal="center" vertical="center"/>
    </xf>
    <xf numFmtId="0" fontId="30" fillId="27" borderId="27" xfId="2" applyFont="1" applyFill="1" applyBorder="1" applyAlignment="1">
      <alignment horizontal="center" vertical="center"/>
    </xf>
    <xf numFmtId="0" fontId="30" fillId="27" borderId="5" xfId="2" applyFont="1" applyFill="1" applyBorder="1" applyAlignment="1">
      <alignment horizontal="center" vertical="center"/>
    </xf>
    <xf numFmtId="0" fontId="30" fillId="27" borderId="6" xfId="2" applyFont="1" applyFill="1" applyBorder="1" applyAlignment="1">
      <alignment horizontal="center" vertical="center"/>
    </xf>
    <xf numFmtId="0" fontId="31" fillId="18" borderId="27" xfId="2" applyNumberFormat="1" applyFont="1" applyFill="1" applyBorder="1" applyAlignment="1" applyProtection="1">
      <alignment horizontal="center" vertical="center"/>
    </xf>
    <xf numFmtId="0" fontId="31" fillId="18" borderId="5" xfId="2" applyNumberFormat="1" applyFont="1" applyFill="1" applyBorder="1" applyAlignment="1" applyProtection="1">
      <alignment horizontal="center" vertical="center"/>
    </xf>
    <xf numFmtId="0" fontId="31" fillId="18" borderId="6" xfId="2" applyNumberFormat="1" applyFont="1" applyFill="1" applyBorder="1" applyAlignment="1" applyProtection="1">
      <alignment horizontal="center" vertical="center"/>
    </xf>
    <xf numFmtId="166" fontId="1" fillId="27" borderId="4" xfId="2" applyNumberFormat="1" applyFont="1" applyFill="1" applyBorder="1" applyAlignment="1">
      <alignment horizontal="center" vertical="center"/>
    </xf>
    <xf numFmtId="0" fontId="1" fillId="27" borderId="5" xfId="2" applyFont="1" applyFill="1" applyBorder="1" applyAlignment="1">
      <alignment horizontal="center" vertical="center"/>
    </xf>
    <xf numFmtId="0" fontId="1" fillId="27" borderId="6" xfId="2" applyFont="1" applyFill="1" applyBorder="1" applyAlignment="1">
      <alignment horizontal="center" vertical="center"/>
    </xf>
    <xf numFmtId="0" fontId="1" fillId="27" borderId="25" xfId="1" applyFont="1" applyFill="1" applyBorder="1" applyAlignment="1" applyProtection="1">
      <alignment horizontal="left" vertical="center"/>
    </xf>
    <xf numFmtId="0" fontId="1" fillId="27" borderId="60" xfId="2" applyFont="1" applyFill="1" applyBorder="1" applyAlignment="1">
      <alignment horizontal="center" vertical="center"/>
    </xf>
    <xf numFmtId="0" fontId="1" fillId="0" borderId="18" xfId="2" applyFont="1" applyFill="1" applyBorder="1" applyAlignment="1">
      <alignment vertical="center"/>
    </xf>
    <xf numFmtId="0" fontId="31" fillId="0" borderId="4" xfId="2" applyFont="1" applyFill="1" applyBorder="1" applyAlignment="1">
      <alignment horizontal="center" vertical="center"/>
    </xf>
    <xf numFmtId="0" fontId="31" fillId="0" borderId="5" xfId="2" applyFont="1" applyFill="1" applyBorder="1" applyAlignment="1">
      <alignment horizontal="center" vertical="center"/>
    </xf>
    <xf numFmtId="0" fontId="31" fillId="0" borderId="6" xfId="2" applyFont="1" applyFill="1" applyBorder="1" applyAlignment="1">
      <alignment horizontal="center" vertical="center"/>
    </xf>
    <xf numFmtId="0" fontId="30" fillId="0" borderId="27" xfId="2" applyFont="1" applyFill="1" applyBorder="1" applyAlignment="1">
      <alignment horizontal="center" vertical="center"/>
    </xf>
    <xf numFmtId="0" fontId="30" fillId="0" borderId="5" xfId="2" applyFont="1" applyFill="1" applyBorder="1" applyAlignment="1">
      <alignment horizontal="center" vertical="center"/>
    </xf>
    <xf numFmtId="0" fontId="30" fillId="0" borderId="6" xfId="2" applyFont="1" applyFill="1" applyBorder="1" applyAlignment="1">
      <alignment horizontal="center" vertical="center"/>
    </xf>
    <xf numFmtId="0" fontId="31" fillId="0" borderId="27" xfId="2" applyNumberFormat="1" applyFont="1" applyFill="1" applyBorder="1" applyAlignment="1" applyProtection="1">
      <alignment horizontal="center" vertical="center"/>
    </xf>
    <xf numFmtId="0" fontId="31" fillId="0" borderId="5" xfId="2" applyNumberFormat="1" applyFont="1" applyFill="1" applyBorder="1" applyAlignment="1" applyProtection="1">
      <alignment horizontal="center" vertical="center"/>
    </xf>
    <xf numFmtId="0" fontId="31" fillId="0" borderId="6" xfId="2" applyNumberFormat="1" applyFont="1" applyFill="1" applyBorder="1" applyAlignment="1" applyProtection="1">
      <alignment horizontal="center" vertical="center"/>
    </xf>
    <xf numFmtId="0" fontId="1" fillId="18" borderId="0" xfId="2" applyFill="1"/>
    <xf numFmtId="0" fontId="30" fillId="26" borderId="27" xfId="2" applyFont="1" applyFill="1" applyBorder="1" applyAlignment="1">
      <alignment horizontal="center" vertical="center"/>
    </xf>
    <xf numFmtId="0" fontId="30" fillId="26" borderId="5" xfId="2" applyFont="1" applyFill="1" applyBorder="1" applyAlignment="1">
      <alignment horizontal="center" vertical="center"/>
    </xf>
    <xf numFmtId="0" fontId="30" fillId="26" borderId="6" xfId="2" applyFont="1" applyFill="1" applyBorder="1" applyAlignment="1">
      <alignment horizontal="center" vertical="center"/>
    </xf>
    <xf numFmtId="0" fontId="31" fillId="0" borderId="4" xfId="2" applyFont="1" applyBorder="1" applyAlignment="1">
      <alignment horizontal="center" vertical="center"/>
    </xf>
    <xf numFmtId="0" fontId="31" fillId="0" borderId="5" xfId="2" applyFont="1" applyBorder="1" applyAlignment="1">
      <alignment horizontal="center" vertical="center"/>
    </xf>
    <xf numFmtId="0" fontId="31" fillId="0" borderId="6" xfId="2" applyFont="1" applyBorder="1" applyAlignment="1">
      <alignment horizontal="center" vertical="center"/>
    </xf>
    <xf numFmtId="0" fontId="30" fillId="0" borderId="27" xfId="2" applyFont="1" applyBorder="1" applyAlignment="1">
      <alignment horizontal="center" vertical="center"/>
    </xf>
    <xf numFmtId="0" fontId="30" fillId="0" borderId="5" xfId="2" applyFont="1" applyBorder="1" applyAlignment="1">
      <alignment horizontal="center" vertical="center"/>
    </xf>
    <xf numFmtId="0" fontId="30" fillId="0" borderId="6" xfId="2" applyFont="1" applyBorder="1" applyAlignment="1">
      <alignment horizontal="center" vertical="center"/>
    </xf>
    <xf numFmtId="166" fontId="1" fillId="0" borderId="4" xfId="2" applyNumberFormat="1" applyFont="1" applyBorder="1" applyAlignment="1">
      <alignment horizontal="center" vertical="center"/>
    </xf>
    <xf numFmtId="0" fontId="1" fillId="0" borderId="5" xfId="2" applyFont="1" applyBorder="1" applyAlignment="1">
      <alignment horizontal="center" vertical="center"/>
    </xf>
    <xf numFmtId="0" fontId="1" fillId="0" borderId="6" xfId="2" applyFont="1" applyBorder="1" applyAlignment="1">
      <alignment horizontal="center" vertical="center"/>
    </xf>
    <xf numFmtId="0" fontId="1" fillId="0" borderId="60" xfId="2" applyFont="1" applyBorder="1" applyAlignment="1">
      <alignment horizontal="center" vertical="center"/>
    </xf>
    <xf numFmtId="0" fontId="31" fillId="25" borderId="27" xfId="2" applyNumberFormat="1" applyFont="1" applyFill="1" applyBorder="1" applyAlignment="1" applyProtection="1">
      <alignment horizontal="center" vertical="center"/>
    </xf>
    <xf numFmtId="0" fontId="31" fillId="25" borderId="5" xfId="2" applyNumberFormat="1" applyFont="1" applyFill="1" applyBorder="1" applyAlignment="1" applyProtection="1">
      <alignment horizontal="center" vertical="center"/>
    </xf>
    <xf numFmtId="0" fontId="31" fillId="25" borderId="6" xfId="2" applyNumberFormat="1" applyFont="1" applyFill="1" applyBorder="1" applyAlignment="1" applyProtection="1">
      <alignment horizontal="center" vertical="center"/>
    </xf>
    <xf numFmtId="0" fontId="31" fillId="26" borderId="4" xfId="2" applyFont="1" applyFill="1" applyBorder="1" applyAlignment="1">
      <alignment horizontal="center" vertical="center"/>
    </xf>
    <xf numFmtId="0" fontId="31" fillId="26" borderId="5" xfId="2" applyFont="1" applyFill="1" applyBorder="1" applyAlignment="1">
      <alignment horizontal="center" vertical="center"/>
    </xf>
    <xf numFmtId="0" fontId="31" fillId="26" borderId="6" xfId="2" applyFont="1" applyFill="1" applyBorder="1" applyAlignment="1">
      <alignment horizontal="center" vertical="center"/>
    </xf>
    <xf numFmtId="0" fontId="31" fillId="18" borderId="4" xfId="2" applyFont="1" applyFill="1" applyBorder="1" applyAlignment="1">
      <alignment horizontal="center" vertical="center"/>
    </xf>
    <xf numFmtId="0" fontId="31" fillId="18" borderId="6" xfId="2" applyFont="1" applyFill="1" applyBorder="1" applyAlignment="1">
      <alignment horizontal="center" vertical="center"/>
    </xf>
    <xf numFmtId="0" fontId="31" fillId="0" borderId="7" xfId="2" applyFont="1" applyBorder="1" applyAlignment="1">
      <alignment horizontal="center" vertical="center"/>
    </xf>
    <xf numFmtId="0" fontId="31" fillId="0" borderId="8" xfId="2" applyFont="1" applyBorder="1" applyAlignment="1">
      <alignment horizontal="center" vertical="center"/>
    </xf>
    <xf numFmtId="0" fontId="30" fillId="0" borderId="79" xfId="2" applyFont="1" applyBorder="1" applyAlignment="1">
      <alignment horizontal="center" vertical="center"/>
    </xf>
    <xf numFmtId="0" fontId="30" fillId="0" borderId="8" xfId="2" applyFont="1" applyBorder="1" applyAlignment="1">
      <alignment horizontal="center" vertical="center"/>
    </xf>
    <xf numFmtId="0" fontId="31" fillId="0" borderId="79" xfId="2" applyNumberFormat="1" applyFont="1" applyFill="1" applyBorder="1" applyAlignment="1" applyProtection="1">
      <alignment horizontal="center" vertical="center"/>
    </xf>
    <xf numFmtId="0" fontId="31" fillId="0" borderId="8" xfId="2" applyNumberFormat="1" applyFont="1" applyFill="1" applyBorder="1" applyAlignment="1" applyProtection="1">
      <alignment horizontal="center" vertical="center"/>
    </xf>
    <xf numFmtId="0" fontId="31" fillId="0" borderId="9" xfId="2" applyNumberFormat="1" applyFont="1" applyFill="1" applyBorder="1" applyAlignment="1" applyProtection="1">
      <alignment horizontal="center" vertical="center"/>
    </xf>
    <xf numFmtId="166" fontId="1" fillId="0" borderId="7" xfId="2" applyNumberFormat="1" applyFont="1" applyBorder="1" applyAlignment="1">
      <alignment horizontal="center" vertical="center"/>
    </xf>
    <xf numFmtId="0" fontId="1" fillId="0" borderId="8" xfId="2" applyFont="1" applyBorder="1" applyAlignment="1">
      <alignment horizontal="center" vertical="center"/>
    </xf>
    <xf numFmtId="0" fontId="1" fillId="0" borderId="9" xfId="2" applyFont="1" applyBorder="1" applyAlignment="1">
      <alignment horizontal="center" vertical="center"/>
    </xf>
    <xf numFmtId="0" fontId="1" fillId="0" borderId="71" xfId="2" applyFont="1" applyBorder="1" applyAlignment="1">
      <alignment horizontal="center" vertical="center"/>
    </xf>
    <xf numFmtId="0" fontId="30" fillId="31" borderId="33" xfId="2" applyFont="1" applyFill="1" applyBorder="1" applyAlignment="1">
      <alignment horizontal="center" vertical="center"/>
    </xf>
    <xf numFmtId="0" fontId="30" fillId="31" borderId="12" xfId="2" applyFont="1" applyFill="1" applyBorder="1" applyAlignment="1">
      <alignment horizontal="center" vertical="center"/>
    </xf>
    <xf numFmtId="0" fontId="30" fillId="31" borderId="34" xfId="2" applyFont="1" applyFill="1" applyBorder="1" applyAlignment="1">
      <alignment horizontal="center" vertical="center"/>
    </xf>
    <xf numFmtId="0" fontId="31" fillId="31" borderId="33" xfId="2" applyFont="1" applyFill="1" applyBorder="1" applyAlignment="1">
      <alignment horizontal="center" vertical="center"/>
    </xf>
    <xf numFmtId="0" fontId="31" fillId="31" borderId="12" xfId="2" applyFont="1" applyFill="1" applyBorder="1" applyAlignment="1">
      <alignment horizontal="center" vertical="center"/>
    </xf>
    <xf numFmtId="0" fontId="31" fillId="31" borderId="34" xfId="2" applyFont="1" applyFill="1" applyBorder="1" applyAlignment="1">
      <alignment horizontal="center" vertical="center"/>
    </xf>
    <xf numFmtId="0" fontId="30" fillId="31" borderId="29" xfId="2" applyFont="1" applyFill="1" applyBorder="1" applyAlignment="1">
      <alignment horizontal="center" vertical="center"/>
    </xf>
    <xf numFmtId="0" fontId="30" fillId="31" borderId="30" xfId="2" applyFont="1" applyFill="1" applyBorder="1" applyAlignment="1">
      <alignment horizontal="center" vertical="center"/>
    </xf>
    <xf numFmtId="0" fontId="30" fillId="31" borderId="31" xfId="2" applyFont="1" applyFill="1" applyBorder="1" applyAlignment="1">
      <alignment horizontal="center" vertical="center"/>
    </xf>
    <xf numFmtId="0" fontId="31" fillId="31" borderId="29" xfId="2" applyFont="1" applyFill="1" applyBorder="1" applyAlignment="1">
      <alignment horizontal="center" vertical="center"/>
    </xf>
    <xf numFmtId="0" fontId="31" fillId="31" borderId="30" xfId="2" applyFont="1" applyFill="1" applyBorder="1" applyAlignment="1">
      <alignment horizontal="center" vertical="center"/>
    </xf>
    <xf numFmtId="0" fontId="31" fillId="31" borderId="31" xfId="2" applyFont="1" applyFill="1" applyBorder="1" applyAlignment="1">
      <alignment horizontal="center" vertical="center"/>
    </xf>
    <xf numFmtId="0" fontId="1" fillId="0" borderId="53" xfId="2" applyNumberFormat="1" applyFont="1" applyFill="1" applyBorder="1" applyAlignment="1" applyProtection="1">
      <alignment horizontal="left" vertical="center"/>
    </xf>
    <xf numFmtId="0" fontId="1" fillId="0" borderId="53" xfId="2" applyNumberFormat="1" applyFont="1" applyFill="1" applyBorder="1" applyAlignment="1" applyProtection="1">
      <alignment horizontal="center" vertical="center"/>
    </xf>
    <xf numFmtId="0" fontId="36" fillId="18" borderId="33" xfId="2" applyFont="1" applyFill="1" applyBorder="1" applyAlignment="1">
      <alignment horizontal="center" vertical="center"/>
    </xf>
    <xf numFmtId="0" fontId="30" fillId="18" borderId="29" xfId="2" applyNumberFormat="1" applyFont="1" applyFill="1" applyBorder="1" applyAlignment="1" applyProtection="1">
      <alignment horizontal="center" vertical="center"/>
    </xf>
    <xf numFmtId="0" fontId="30" fillId="18" borderId="30" xfId="2" applyNumberFormat="1" applyFont="1" applyFill="1" applyBorder="1" applyAlignment="1" applyProtection="1">
      <alignment horizontal="center" vertical="center"/>
    </xf>
    <xf numFmtId="0" fontId="30" fillId="18" borderId="31" xfId="2" applyNumberFormat="1" applyFont="1" applyFill="1" applyBorder="1" applyAlignment="1" applyProtection="1">
      <alignment horizontal="center" vertical="center"/>
    </xf>
    <xf numFmtId="0" fontId="31" fillId="25" borderId="57" xfId="2" applyNumberFormat="1" applyFont="1" applyFill="1" applyBorder="1" applyAlignment="1" applyProtection="1">
      <alignment horizontal="center" vertical="center"/>
    </xf>
    <xf numFmtId="0" fontId="31" fillId="25" borderId="58" xfId="2" applyNumberFormat="1" applyFont="1" applyFill="1" applyBorder="1" applyAlignment="1" applyProtection="1">
      <alignment horizontal="center" vertical="center"/>
    </xf>
    <xf numFmtId="0" fontId="31" fillId="17" borderId="33" xfId="2" applyFont="1" applyFill="1" applyBorder="1" applyAlignment="1">
      <alignment horizontal="center" vertical="center"/>
    </xf>
    <xf numFmtId="0" fontId="31" fillId="17" borderId="12" xfId="2" applyFont="1" applyFill="1" applyBorder="1" applyAlignment="1">
      <alignment horizontal="center" vertical="center"/>
    </xf>
    <xf numFmtId="0" fontId="31" fillId="17" borderId="34" xfId="2" applyFont="1" applyFill="1" applyBorder="1" applyAlignment="1">
      <alignment horizontal="center" vertical="center"/>
    </xf>
    <xf numFmtId="0" fontId="6" fillId="17" borderId="33" xfId="2" applyFont="1" applyFill="1" applyBorder="1" applyAlignment="1">
      <alignment horizontal="center" vertical="center"/>
    </xf>
    <xf numFmtId="0" fontId="6" fillId="17" borderId="12" xfId="2" applyFont="1" applyFill="1" applyBorder="1" applyAlignment="1">
      <alignment horizontal="center" vertical="center"/>
    </xf>
    <xf numFmtId="0" fontId="6" fillId="17" borderId="34" xfId="2" applyFont="1" applyFill="1" applyBorder="1" applyAlignment="1">
      <alignment horizontal="center" vertical="center"/>
    </xf>
    <xf numFmtId="0" fontId="30" fillId="0" borderId="33" xfId="2" applyNumberFormat="1" applyFont="1" applyFill="1" applyBorder="1" applyAlignment="1" applyProtection="1">
      <alignment horizontal="center" vertical="center"/>
    </xf>
    <xf numFmtId="0" fontId="30" fillId="0" borderId="34" xfId="2" applyNumberFormat="1" applyFont="1" applyFill="1" applyBorder="1" applyAlignment="1" applyProtection="1">
      <alignment horizontal="center" vertical="center"/>
    </xf>
    <xf numFmtId="0" fontId="30" fillId="18" borderId="33" xfId="2" applyNumberFormat="1" applyFont="1" applyFill="1" applyBorder="1" applyAlignment="1" applyProtection="1">
      <alignment horizontal="center" vertical="center"/>
    </xf>
    <xf numFmtId="0" fontId="30" fillId="18" borderId="34" xfId="2" applyNumberFormat="1" applyFont="1" applyFill="1" applyBorder="1" applyAlignment="1" applyProtection="1">
      <alignment horizontal="center" vertical="center"/>
    </xf>
    <xf numFmtId="0" fontId="31" fillId="32" borderId="33" xfId="2" applyFont="1" applyFill="1" applyBorder="1" applyAlignment="1">
      <alignment horizontal="center" vertical="center"/>
    </xf>
    <xf numFmtId="0" fontId="31" fillId="32" borderId="12" xfId="2" applyFont="1" applyFill="1" applyBorder="1" applyAlignment="1">
      <alignment horizontal="center" vertical="center"/>
    </xf>
    <xf numFmtId="0" fontId="31" fillId="32" borderId="34" xfId="2" applyFont="1" applyFill="1" applyBorder="1" applyAlignment="1">
      <alignment horizontal="center" vertical="center"/>
    </xf>
    <xf numFmtId="0" fontId="1" fillId="27" borderId="69" xfId="2" applyFont="1" applyFill="1" applyBorder="1" applyAlignment="1">
      <alignment horizontal="center" vertical="center"/>
    </xf>
    <xf numFmtId="0" fontId="31" fillId="0" borderId="70" xfId="2" applyFont="1" applyFill="1" applyBorder="1" applyAlignment="1">
      <alignment horizontal="center" vertical="center"/>
    </xf>
    <xf numFmtId="0" fontId="30" fillId="0" borderId="47" xfId="2" applyNumberFormat="1" applyFont="1" applyFill="1" applyBorder="1" applyAlignment="1" applyProtection="1">
      <alignment horizontal="center" vertical="center"/>
    </xf>
    <xf numFmtId="0" fontId="30" fillId="0" borderId="70" xfId="2" applyNumberFormat="1" applyFont="1" applyFill="1" applyBorder="1" applyAlignment="1" applyProtection="1">
      <alignment horizontal="center" vertical="center"/>
    </xf>
    <xf numFmtId="0" fontId="30" fillId="0" borderId="9" xfId="2" applyNumberFormat="1" applyFont="1" applyFill="1" applyBorder="1" applyAlignment="1" applyProtection="1">
      <alignment horizontal="center" vertical="center"/>
    </xf>
    <xf numFmtId="0" fontId="30" fillId="26" borderId="29" xfId="2" applyFont="1" applyFill="1" applyBorder="1" applyAlignment="1">
      <alignment horizontal="center" vertical="center"/>
    </xf>
    <xf numFmtId="0" fontId="30" fillId="26" borderId="30" xfId="2" applyFont="1" applyFill="1" applyBorder="1" applyAlignment="1">
      <alignment horizontal="center" vertical="center"/>
    </xf>
    <xf numFmtId="0" fontId="30" fillId="26" borderId="31" xfId="2" applyFont="1" applyFill="1" applyBorder="1" applyAlignment="1">
      <alignment horizontal="center" vertical="center"/>
    </xf>
    <xf numFmtId="0" fontId="30" fillId="26" borderId="0" xfId="2" applyFont="1" applyFill="1" applyBorder="1" applyAlignment="1">
      <alignment horizontal="center" vertical="center"/>
    </xf>
    <xf numFmtId="0" fontId="30" fillId="17" borderId="33" xfId="2" applyFont="1" applyFill="1" applyBorder="1" applyAlignment="1">
      <alignment horizontal="center" vertical="center"/>
    </xf>
    <xf numFmtId="0" fontId="30" fillId="17" borderId="12" xfId="2" applyFont="1" applyFill="1" applyBorder="1" applyAlignment="1">
      <alignment horizontal="center" vertical="center"/>
    </xf>
    <xf numFmtId="0" fontId="6" fillId="17" borderId="34" xfId="2" applyFont="1" applyFill="1" applyBorder="1" applyAlignment="1">
      <alignment horizontal="left" vertical="center"/>
    </xf>
    <xf numFmtId="0" fontId="31" fillId="10" borderId="33" xfId="2" applyFont="1" applyFill="1" applyBorder="1" applyAlignment="1">
      <alignment horizontal="center" vertical="center"/>
    </xf>
    <xf numFmtId="0" fontId="31" fillId="10" borderId="12" xfId="2" applyFont="1" applyFill="1" applyBorder="1" applyAlignment="1">
      <alignment horizontal="center" vertical="center"/>
    </xf>
    <xf numFmtId="0" fontId="31" fillId="10" borderId="34" xfId="2" applyFont="1" applyFill="1" applyBorder="1" applyAlignment="1">
      <alignment horizontal="center" vertical="center"/>
    </xf>
    <xf numFmtId="0" fontId="31" fillId="0" borderId="64" xfId="2" applyFont="1" applyBorder="1" applyAlignment="1">
      <alignment horizontal="center" vertical="center"/>
    </xf>
    <xf numFmtId="0" fontId="31" fillId="0" borderId="67" xfId="2" applyFont="1" applyBorder="1" applyAlignment="1">
      <alignment horizontal="center" vertical="center"/>
    </xf>
    <xf numFmtId="0" fontId="31" fillId="0" borderId="68" xfId="2" applyFont="1" applyBorder="1" applyAlignment="1">
      <alignment horizontal="center" vertical="center"/>
    </xf>
    <xf numFmtId="0" fontId="31" fillId="0" borderId="49" xfId="2" applyFont="1" applyBorder="1" applyAlignment="1">
      <alignment horizontal="center" vertical="center"/>
    </xf>
    <xf numFmtId="0" fontId="30" fillId="0" borderId="1" xfId="2" applyFont="1" applyFill="1" applyBorder="1" applyAlignment="1">
      <alignment horizontal="center" vertical="center"/>
    </xf>
    <xf numFmtId="0" fontId="30" fillId="0" borderId="2" xfId="2" applyFont="1" applyFill="1" applyBorder="1" applyAlignment="1">
      <alignment horizontal="center" vertical="center"/>
    </xf>
    <xf numFmtId="0" fontId="1" fillId="25" borderId="5" xfId="2" applyFill="1" applyBorder="1"/>
    <xf numFmtId="0" fontId="31" fillId="0" borderId="1" xfId="2" applyFont="1" applyFill="1" applyBorder="1" applyAlignment="1">
      <alignment horizontal="center" vertical="center"/>
    </xf>
    <xf numFmtId="0" fontId="31" fillId="0" borderId="2" xfId="2" applyFont="1" applyFill="1" applyBorder="1" applyAlignment="1">
      <alignment horizontal="center" vertical="center"/>
    </xf>
    <xf numFmtId="0" fontId="31" fillId="0" borderId="3" xfId="2" applyFont="1" applyFill="1" applyBorder="1" applyAlignment="1">
      <alignment horizontal="center" vertical="center"/>
    </xf>
    <xf numFmtId="0" fontId="1" fillId="25" borderId="25" xfId="2" applyFill="1" applyBorder="1"/>
    <xf numFmtId="0" fontId="1" fillId="25" borderId="27" xfId="2" applyFill="1" applyBorder="1"/>
    <xf numFmtId="0" fontId="41" fillId="25" borderId="5" xfId="2" applyFont="1" applyFill="1" applyBorder="1"/>
    <xf numFmtId="0" fontId="1" fillId="25" borderId="14" xfId="2" applyFill="1" applyBorder="1"/>
    <xf numFmtId="0" fontId="1" fillId="25" borderId="1" xfId="2" applyFill="1" applyBorder="1"/>
    <xf numFmtId="0" fontId="1" fillId="25" borderId="2" xfId="2" applyFill="1" applyBorder="1"/>
    <xf numFmtId="0" fontId="1" fillId="25" borderId="58" xfId="2" applyFill="1" applyBorder="1"/>
    <xf numFmtId="166" fontId="1" fillId="0" borderId="1" xfId="2" applyNumberFormat="1" applyFont="1" applyFill="1" applyBorder="1" applyAlignment="1" applyProtection="1">
      <alignment horizontal="center" vertical="center"/>
    </xf>
    <xf numFmtId="0" fontId="1" fillId="0" borderId="2" xfId="2" applyNumberFormat="1" applyFont="1" applyFill="1" applyBorder="1" applyAlignment="1" applyProtection="1">
      <alignment horizontal="center" vertical="center"/>
    </xf>
    <xf numFmtId="0" fontId="1" fillId="0" borderId="3" xfId="2" applyNumberFormat="1" applyFont="1" applyFill="1" applyBorder="1" applyAlignment="1" applyProtection="1">
      <alignment horizontal="center" vertical="center"/>
    </xf>
    <xf numFmtId="0" fontId="1" fillId="0" borderId="75" xfId="2" applyBorder="1"/>
    <xf numFmtId="0" fontId="31" fillId="27" borderId="51" xfId="2" applyFont="1" applyFill="1" applyBorder="1" applyAlignment="1">
      <alignment horizontal="center" vertical="center"/>
    </xf>
    <xf numFmtId="0" fontId="30" fillId="27" borderId="77" xfId="2" applyFont="1" applyFill="1" applyBorder="1" applyAlignment="1">
      <alignment horizontal="center" vertical="center"/>
    </xf>
    <xf numFmtId="0" fontId="30" fillId="27" borderId="13" xfId="2" applyFont="1" applyFill="1" applyBorder="1" applyAlignment="1">
      <alignment horizontal="center" vertical="center"/>
    </xf>
    <xf numFmtId="0" fontId="31" fillId="27" borderId="77" xfId="2" applyFont="1" applyFill="1" applyBorder="1" applyAlignment="1">
      <alignment horizontal="center" vertical="center"/>
    </xf>
    <xf numFmtId="0" fontId="31" fillId="27" borderId="13" xfId="2" applyFont="1" applyFill="1" applyBorder="1" applyAlignment="1">
      <alignment horizontal="center" vertical="center"/>
    </xf>
    <xf numFmtId="0" fontId="1" fillId="18" borderId="54" xfId="2" applyNumberFormat="1" applyFont="1" applyFill="1" applyBorder="1" applyAlignment="1" applyProtection="1">
      <alignment horizontal="left" vertical="center"/>
    </xf>
    <xf numFmtId="0" fontId="30" fillId="26" borderId="12" xfId="2" applyFont="1" applyFill="1" applyBorder="1" applyAlignment="1">
      <alignment horizontal="left" vertical="center"/>
    </xf>
    <xf numFmtId="0" fontId="30" fillId="27" borderId="0" xfId="2" applyFont="1" applyFill="1" applyBorder="1" applyAlignment="1">
      <alignment horizontal="center" vertical="center"/>
    </xf>
    <xf numFmtId="0" fontId="31" fillId="18" borderId="3" xfId="2" applyNumberFormat="1" applyFont="1" applyFill="1" applyBorder="1" applyAlignment="1" applyProtection="1">
      <alignment horizontal="center" vertical="center"/>
    </xf>
    <xf numFmtId="0" fontId="1" fillId="25" borderId="49" xfId="2" applyNumberFormat="1" applyFont="1" applyFill="1" applyBorder="1" applyAlignment="1" applyProtection="1">
      <alignment vertical="center"/>
    </xf>
    <xf numFmtId="0" fontId="1" fillId="0" borderId="0" xfId="2" applyBorder="1"/>
    <xf numFmtId="0" fontId="31" fillId="26" borderId="57" xfId="2" applyFont="1" applyFill="1" applyBorder="1" applyAlignment="1">
      <alignment horizontal="center" vertical="center"/>
    </xf>
    <xf numFmtId="0" fontId="31" fillId="26" borderId="58" xfId="2" applyFont="1" applyFill="1" applyBorder="1" applyAlignment="1">
      <alignment horizontal="center" vertical="center"/>
    </xf>
    <xf numFmtId="0" fontId="1" fillId="18" borderId="75" xfId="2" applyNumberFormat="1" applyFont="1" applyFill="1" applyBorder="1" applyAlignment="1" applyProtection="1">
      <alignment horizontal="left" vertical="center"/>
    </xf>
    <xf numFmtId="0" fontId="30" fillId="0" borderId="0" xfId="2" applyFont="1" applyFill="1" applyAlignment="1">
      <alignment vertical="center"/>
    </xf>
    <xf numFmtId="0" fontId="1" fillId="18" borderId="18" xfId="2" applyFont="1" applyFill="1" applyBorder="1" applyAlignment="1">
      <alignment vertical="center"/>
    </xf>
    <xf numFmtId="166" fontId="1" fillId="18" borderId="1" xfId="2" applyNumberFormat="1" applyFont="1" applyFill="1" applyBorder="1" applyAlignment="1">
      <alignment horizontal="center" vertical="center"/>
    </xf>
    <xf numFmtId="0" fontId="1" fillId="18" borderId="2" xfId="2" applyFont="1" applyFill="1" applyBorder="1" applyAlignment="1">
      <alignment horizontal="center" vertical="center"/>
    </xf>
    <xf numFmtId="0" fontId="1" fillId="18" borderId="3" xfId="2" applyFill="1" applyBorder="1"/>
    <xf numFmtId="0" fontId="1" fillId="18" borderId="75" xfId="2" applyFill="1" applyBorder="1" applyAlignment="1">
      <alignment horizontal="center"/>
    </xf>
    <xf numFmtId="0" fontId="31" fillId="25" borderId="6" xfId="2" applyFont="1" applyFill="1" applyBorder="1" applyAlignment="1">
      <alignment horizontal="center" vertical="center"/>
    </xf>
    <xf numFmtId="0" fontId="31" fillId="25" borderId="14" xfId="2" applyNumberFormat="1" applyFont="1" applyFill="1" applyBorder="1" applyAlignment="1" applyProtection="1">
      <alignment horizontal="center" vertical="center"/>
    </xf>
    <xf numFmtId="0" fontId="1" fillId="0" borderId="6" xfId="1" applyFont="1" applyFill="1" applyBorder="1" applyAlignment="1" applyProtection="1">
      <alignment horizontal="left" vertical="center"/>
    </xf>
    <xf numFmtId="0" fontId="31" fillId="27" borderId="0" xfId="2" applyFont="1" applyFill="1" applyBorder="1" applyAlignment="1">
      <alignment horizontal="center" vertical="center"/>
    </xf>
    <xf numFmtId="0" fontId="1" fillId="26" borderId="0" xfId="2" applyFont="1" applyFill="1" applyBorder="1" applyAlignment="1">
      <alignment vertical="center"/>
    </xf>
    <xf numFmtId="0" fontId="31" fillId="18" borderId="42" xfId="2" applyNumberFormat="1" applyFont="1" applyFill="1" applyBorder="1" applyAlignment="1" applyProtection="1">
      <alignment horizontal="center" vertical="center"/>
    </xf>
    <xf numFmtId="0" fontId="31" fillId="18" borderId="22" xfId="2" applyNumberFormat="1" applyFont="1" applyFill="1" applyBorder="1" applyAlignment="1" applyProtection="1">
      <alignment horizontal="center" vertical="center"/>
    </xf>
    <xf numFmtId="0" fontId="1" fillId="27" borderId="6" xfId="1" applyFont="1" applyFill="1" applyBorder="1" applyAlignment="1" applyProtection="1">
      <alignment horizontal="left" vertical="center"/>
    </xf>
    <xf numFmtId="0" fontId="1" fillId="0" borderId="6" xfId="2" applyFont="1" applyFill="1" applyBorder="1" applyAlignment="1">
      <alignment horizontal="left" vertical="center"/>
    </xf>
    <xf numFmtId="0" fontId="1" fillId="18" borderId="6" xfId="2" applyFont="1" applyFill="1" applyBorder="1" applyAlignment="1">
      <alignment horizontal="left" vertical="center"/>
    </xf>
    <xf numFmtId="0" fontId="30" fillId="32" borderId="18" xfId="2" applyFont="1" applyFill="1" applyBorder="1" applyAlignment="1">
      <alignment horizontal="center" vertical="center"/>
    </xf>
    <xf numFmtId="0" fontId="30" fillId="32" borderId="12" xfId="2" applyFont="1" applyFill="1" applyBorder="1" applyAlignment="1">
      <alignment horizontal="center" vertical="center"/>
    </xf>
    <xf numFmtId="0" fontId="30" fillId="32" borderId="34" xfId="2" applyFont="1" applyFill="1" applyBorder="1" applyAlignment="1">
      <alignment horizontal="center" vertical="center"/>
    </xf>
    <xf numFmtId="0" fontId="1" fillId="10" borderId="0" xfId="2" applyFill="1"/>
    <xf numFmtId="0" fontId="30" fillId="10" borderId="29" xfId="2" applyFont="1" applyFill="1" applyBorder="1" applyAlignment="1">
      <alignment horizontal="center" vertical="center"/>
    </xf>
    <xf numFmtId="0" fontId="30" fillId="10" borderId="30" xfId="2" applyFont="1" applyFill="1" applyBorder="1" applyAlignment="1">
      <alignment horizontal="center" vertical="center"/>
    </xf>
    <xf numFmtId="0" fontId="30" fillId="10" borderId="31" xfId="2" applyFont="1" applyFill="1" applyBorder="1" applyAlignment="1">
      <alignment horizontal="center" vertical="center"/>
    </xf>
    <xf numFmtId="0" fontId="30" fillId="27" borderId="1" xfId="2" applyFont="1" applyFill="1" applyBorder="1" applyAlignment="1">
      <alignment horizontal="center" vertical="center"/>
    </xf>
    <xf numFmtId="0" fontId="30" fillId="27" borderId="2" xfId="2" applyFont="1" applyFill="1" applyBorder="1" applyAlignment="1">
      <alignment horizontal="center" vertical="center"/>
    </xf>
    <xf numFmtId="0" fontId="31" fillId="32" borderId="1" xfId="2" applyFont="1" applyFill="1" applyBorder="1" applyAlignment="1">
      <alignment horizontal="center" vertical="center"/>
    </xf>
    <xf numFmtId="0" fontId="31" fillId="32" borderId="2" xfId="2" applyFont="1" applyFill="1" applyBorder="1" applyAlignment="1">
      <alignment horizontal="center" vertical="center"/>
    </xf>
    <xf numFmtId="0" fontId="31" fillId="32" borderId="3" xfId="2" applyFont="1" applyFill="1" applyBorder="1" applyAlignment="1">
      <alignment horizontal="center" vertical="center"/>
    </xf>
    <xf numFmtId="0" fontId="31" fillId="26" borderId="51" xfId="2" applyFont="1" applyFill="1" applyBorder="1" applyAlignment="1">
      <alignment horizontal="center" vertical="center"/>
    </xf>
    <xf numFmtId="0" fontId="31" fillId="18" borderId="29" xfId="2" applyNumberFormat="1" applyFont="1" applyFill="1" applyBorder="1" applyAlignment="1" applyProtection="1">
      <alignment horizontal="center" vertical="center"/>
    </xf>
    <xf numFmtId="0" fontId="31" fillId="18" borderId="30" xfId="2" applyNumberFormat="1" applyFont="1" applyFill="1" applyBorder="1" applyAlignment="1" applyProtection="1">
      <alignment horizontal="center" vertical="center"/>
    </xf>
    <xf numFmtId="0" fontId="1" fillId="18" borderId="80" xfId="2" applyNumberFormat="1" applyFont="1" applyFill="1" applyBorder="1" applyAlignment="1" applyProtection="1">
      <alignment horizontal="left" vertical="center"/>
    </xf>
    <xf numFmtId="0" fontId="1" fillId="18" borderId="80" xfId="2" applyNumberFormat="1" applyFont="1" applyFill="1" applyBorder="1" applyAlignment="1" applyProtection="1">
      <alignment horizontal="center" vertical="center"/>
    </xf>
    <xf numFmtId="0" fontId="1" fillId="2" borderId="0" xfId="2" applyFill="1"/>
    <xf numFmtId="0" fontId="30" fillId="2" borderId="4" xfId="2" applyFont="1" applyFill="1" applyBorder="1" applyAlignment="1">
      <alignment horizontal="center" vertical="center"/>
    </xf>
    <xf numFmtId="0" fontId="30" fillId="2" borderId="5" xfId="2" applyFont="1" applyFill="1" applyBorder="1" applyAlignment="1">
      <alignment horizontal="center" vertical="center"/>
    </xf>
    <xf numFmtId="0" fontId="30" fillId="2" borderId="6" xfId="2" applyFont="1" applyFill="1" applyBorder="1" applyAlignment="1">
      <alignment horizontal="center" vertical="center"/>
    </xf>
    <xf numFmtId="0" fontId="31" fillId="10" borderId="4" xfId="2" applyFont="1" applyFill="1" applyBorder="1" applyAlignment="1">
      <alignment horizontal="center" vertical="center"/>
    </xf>
    <xf numFmtId="0" fontId="31" fillId="10" borderId="5" xfId="2" applyFont="1" applyFill="1" applyBorder="1" applyAlignment="1">
      <alignment horizontal="center" vertical="center"/>
    </xf>
    <xf numFmtId="0" fontId="31" fillId="10" borderId="6" xfId="2" applyFont="1" applyFill="1" applyBorder="1" applyAlignment="1">
      <alignment horizontal="center" vertical="center"/>
    </xf>
    <xf numFmtId="0" fontId="30" fillId="2" borderId="33" xfId="2" applyFont="1" applyFill="1" applyBorder="1" applyAlignment="1">
      <alignment horizontal="center" vertical="center"/>
    </xf>
    <xf numFmtId="0" fontId="30" fillId="2" borderId="12" xfId="2" applyFont="1" applyFill="1" applyBorder="1" applyAlignment="1">
      <alignment horizontal="center" vertical="center"/>
    </xf>
    <xf numFmtId="0" fontId="30" fillId="2" borderId="34" xfId="2" applyFont="1" applyFill="1" applyBorder="1" applyAlignment="1">
      <alignment horizontal="center" vertical="center"/>
    </xf>
    <xf numFmtId="0" fontId="31" fillId="2" borderId="33" xfId="2" applyFont="1" applyFill="1" applyBorder="1" applyAlignment="1">
      <alignment horizontal="center" vertical="center"/>
    </xf>
    <xf numFmtId="0" fontId="31" fillId="2" borderId="12" xfId="2" applyFont="1" applyFill="1" applyBorder="1" applyAlignment="1">
      <alignment horizontal="center" vertical="center"/>
    </xf>
    <xf numFmtId="0" fontId="1" fillId="2" borderId="40" xfId="1" applyFont="1" applyFill="1" applyBorder="1" applyAlignment="1" applyProtection="1">
      <alignment horizontal="left" vertical="center"/>
    </xf>
    <xf numFmtId="0" fontId="1" fillId="2" borderId="40" xfId="2" applyNumberFormat="1" applyFont="1" applyFill="1" applyBorder="1" applyAlignment="1" applyProtection="1">
      <alignment horizontal="center" vertical="center"/>
    </xf>
    <xf numFmtId="0" fontId="30" fillId="26" borderId="4" xfId="2" applyFont="1" applyFill="1" applyBorder="1" applyAlignment="1">
      <alignment horizontal="center" vertical="center"/>
    </xf>
    <xf numFmtId="0" fontId="1" fillId="18" borderId="40" xfId="2" applyNumberFormat="1" applyFont="1" applyFill="1" applyBorder="1" applyAlignment="1" applyProtection="1">
      <alignment horizontal="left" vertical="center"/>
    </xf>
    <xf numFmtId="0" fontId="1" fillId="18" borderId="40" xfId="2" applyNumberFormat="1" applyFont="1" applyFill="1" applyBorder="1" applyAlignment="1" applyProtection="1">
      <alignment horizontal="center" vertical="center"/>
    </xf>
    <xf numFmtId="0" fontId="30" fillId="2" borderId="18" xfId="2" applyFont="1" applyFill="1" applyBorder="1" applyAlignment="1">
      <alignment horizontal="center" vertical="center"/>
    </xf>
    <xf numFmtId="0" fontId="31" fillId="2" borderId="18" xfId="2" applyFont="1" applyFill="1" applyBorder="1" applyAlignment="1">
      <alignment horizontal="center" vertical="center"/>
    </xf>
    <xf numFmtId="0" fontId="30" fillId="10" borderId="33" xfId="2" applyFont="1" applyFill="1" applyBorder="1" applyAlignment="1">
      <alignment horizontal="center" vertical="center"/>
    </xf>
    <xf numFmtId="0" fontId="30" fillId="10" borderId="12" xfId="2" applyFont="1" applyFill="1" applyBorder="1" applyAlignment="1">
      <alignment horizontal="center" vertical="center"/>
    </xf>
    <xf numFmtId="0" fontId="30" fillId="10" borderId="34" xfId="2" applyFont="1" applyFill="1" applyBorder="1" applyAlignment="1">
      <alignment horizontal="center" vertical="center"/>
    </xf>
    <xf numFmtId="0" fontId="31" fillId="2" borderId="33" xfId="2" applyNumberFormat="1" applyFont="1" applyFill="1" applyBorder="1" applyAlignment="1" applyProtection="1">
      <alignment horizontal="center" vertical="center"/>
    </xf>
    <xf numFmtId="0" fontId="31" fillId="2" borderId="12" xfId="2" applyNumberFormat="1" applyFont="1" applyFill="1" applyBorder="1" applyAlignment="1" applyProtection="1">
      <alignment horizontal="center" vertical="center"/>
    </xf>
    <xf numFmtId="166" fontId="1" fillId="2" borderId="4" xfId="2" applyNumberFormat="1" applyFont="1" applyFill="1" applyBorder="1" applyAlignment="1" applyProtection="1">
      <alignment horizontal="center" vertical="center"/>
    </xf>
    <xf numFmtId="0" fontId="1" fillId="2" borderId="5" xfId="2" applyNumberFormat="1" applyFont="1" applyFill="1" applyBorder="1" applyAlignment="1" applyProtection="1">
      <alignment horizontal="center" vertical="center"/>
    </xf>
    <xf numFmtId="0" fontId="1" fillId="2" borderId="6" xfId="2" applyNumberFormat="1" applyFont="1" applyFill="1" applyBorder="1" applyAlignment="1" applyProtection="1">
      <alignment horizontal="center" vertical="center"/>
    </xf>
    <xf numFmtId="0" fontId="1" fillId="2" borderId="40" xfId="2" applyNumberFormat="1" applyFont="1" applyFill="1" applyBorder="1" applyAlignment="1" applyProtection="1">
      <alignment horizontal="left" vertical="center"/>
    </xf>
    <xf numFmtId="0" fontId="30" fillId="27" borderId="4" xfId="2" applyFont="1" applyFill="1" applyBorder="1" applyAlignment="1">
      <alignment horizontal="center" vertical="center"/>
    </xf>
    <xf numFmtId="0" fontId="31" fillId="32" borderId="4" xfId="2" applyFont="1" applyFill="1" applyBorder="1" applyAlignment="1">
      <alignment horizontal="center" vertical="center"/>
    </xf>
    <xf numFmtId="0" fontId="31" fillId="32" borderId="5" xfId="2" applyFont="1" applyFill="1" applyBorder="1" applyAlignment="1">
      <alignment horizontal="center" vertical="center"/>
    </xf>
    <xf numFmtId="0" fontId="31" fillId="32" borderId="6" xfId="2" applyFont="1" applyFill="1" applyBorder="1" applyAlignment="1">
      <alignment horizontal="center" vertical="center"/>
    </xf>
    <xf numFmtId="0" fontId="30" fillId="32" borderId="33" xfId="2" applyFont="1" applyFill="1" applyBorder="1" applyAlignment="1">
      <alignment horizontal="center" vertical="center"/>
    </xf>
    <xf numFmtId="0" fontId="1" fillId="18" borderId="40" xfId="2" applyFont="1" applyFill="1" applyBorder="1" applyAlignment="1">
      <alignment horizontal="left" vertical="center"/>
    </xf>
    <xf numFmtId="0" fontId="1" fillId="2" borderId="40" xfId="2" applyFont="1" applyFill="1" applyBorder="1" applyAlignment="1">
      <alignment horizontal="left" vertical="center"/>
    </xf>
    <xf numFmtId="0" fontId="30" fillId="25" borderId="4" xfId="2" applyFont="1" applyFill="1" applyBorder="1" applyAlignment="1">
      <alignment horizontal="center" vertical="center"/>
    </xf>
    <xf numFmtId="0" fontId="30" fillId="25" borderId="6" xfId="2" applyFont="1" applyFill="1" applyBorder="1" applyAlignment="1">
      <alignment horizontal="center" vertical="center"/>
    </xf>
    <xf numFmtId="0" fontId="1" fillId="10" borderId="40" xfId="2" applyFont="1" applyFill="1" applyBorder="1" applyAlignment="1">
      <alignment horizontal="left" vertical="center"/>
    </xf>
    <xf numFmtId="0" fontId="30" fillId="2" borderId="7" xfId="2" applyFont="1" applyFill="1" applyBorder="1" applyAlignment="1">
      <alignment horizontal="center" vertical="center"/>
    </xf>
    <xf numFmtId="0" fontId="30" fillId="2" borderId="8" xfId="2" applyFont="1" applyFill="1" applyBorder="1" applyAlignment="1">
      <alignment horizontal="center" vertical="center"/>
    </xf>
    <xf numFmtId="0" fontId="30" fillId="2" borderId="9" xfId="2" applyFont="1" applyFill="1" applyBorder="1" applyAlignment="1">
      <alignment horizontal="center" vertical="center"/>
    </xf>
    <xf numFmtId="0" fontId="31" fillId="10" borderId="7" xfId="2" applyFont="1" applyFill="1" applyBorder="1" applyAlignment="1">
      <alignment horizontal="center" vertical="center"/>
    </xf>
    <xf numFmtId="0" fontId="31" fillId="10" borderId="8" xfId="2" applyFont="1" applyFill="1" applyBorder="1" applyAlignment="1">
      <alignment horizontal="center" vertical="center"/>
    </xf>
    <xf numFmtId="0" fontId="31" fillId="10" borderId="9" xfId="2" applyFont="1" applyFill="1" applyBorder="1" applyAlignment="1">
      <alignment horizontal="center" vertical="center"/>
    </xf>
    <xf numFmtId="0" fontId="30" fillId="0" borderId="8" xfId="2" applyFont="1" applyFill="1" applyBorder="1" applyAlignment="1">
      <alignment horizontal="center" vertical="center"/>
    </xf>
    <xf numFmtId="0" fontId="31" fillId="2" borderId="7" xfId="2" applyFont="1" applyFill="1" applyBorder="1" applyAlignment="1">
      <alignment horizontal="center" vertical="center"/>
    </xf>
    <xf numFmtId="0" fontId="31" fillId="2" borderId="8" xfId="2" applyFont="1" applyFill="1" applyBorder="1" applyAlignment="1">
      <alignment horizontal="center" vertical="center"/>
    </xf>
    <xf numFmtId="0" fontId="31" fillId="2" borderId="9" xfId="2" applyFont="1" applyFill="1" applyBorder="1" applyAlignment="1">
      <alignment horizontal="center" vertical="center"/>
    </xf>
    <xf numFmtId="0" fontId="31" fillId="2" borderId="47" xfId="2" applyNumberFormat="1" applyFont="1" applyFill="1" applyBorder="1" applyAlignment="1" applyProtection="1">
      <alignment horizontal="center" vertical="center"/>
    </xf>
    <xf numFmtId="0" fontId="31" fillId="2" borderId="70" xfId="2" applyNumberFormat="1" applyFont="1" applyFill="1" applyBorder="1" applyAlignment="1" applyProtection="1">
      <alignment horizontal="center" vertical="center"/>
    </xf>
    <xf numFmtId="166" fontId="1" fillId="2" borderId="7" xfId="2" applyNumberFormat="1" applyFont="1" applyFill="1" applyBorder="1" applyAlignment="1" applyProtection="1">
      <alignment horizontal="center" vertical="center"/>
    </xf>
    <xf numFmtId="0" fontId="1" fillId="2" borderId="8" xfId="2" applyNumberFormat="1" applyFont="1" applyFill="1" applyBorder="1" applyAlignment="1" applyProtection="1">
      <alignment horizontal="center" vertical="center"/>
    </xf>
    <xf numFmtId="0" fontId="1" fillId="2" borderId="9" xfId="2" applyNumberFormat="1" applyFont="1" applyFill="1" applyBorder="1" applyAlignment="1" applyProtection="1">
      <alignment horizontal="center" vertical="center"/>
    </xf>
    <xf numFmtId="0" fontId="1" fillId="2" borderId="38" xfId="2" applyFont="1" applyFill="1" applyBorder="1" applyAlignment="1">
      <alignment horizontal="left" vertical="center"/>
    </xf>
    <xf numFmtId="0" fontId="1" fillId="2" borderId="38" xfId="2" applyNumberFormat="1" applyFont="1" applyFill="1" applyBorder="1" applyAlignment="1" applyProtection="1">
      <alignment horizontal="center" vertical="center"/>
    </xf>
    <xf numFmtId="0" fontId="6" fillId="25" borderId="25" xfId="2" applyNumberFormat="1" applyFont="1" applyFill="1" applyBorder="1" applyAlignment="1" applyProtection="1">
      <alignment vertical="center"/>
    </xf>
    <xf numFmtId="0" fontId="6" fillId="0" borderId="0" xfId="2" applyFont="1" applyFill="1"/>
    <xf numFmtId="0" fontId="30" fillId="10" borderId="64" xfId="2" applyFont="1" applyFill="1" applyBorder="1" applyAlignment="1">
      <alignment horizontal="center" vertical="center"/>
    </xf>
    <xf numFmtId="0" fontId="30" fillId="10" borderId="67" xfId="2" applyFont="1" applyFill="1" applyBorder="1" applyAlignment="1">
      <alignment horizontal="center" vertical="center"/>
    </xf>
    <xf numFmtId="0" fontId="30" fillId="10" borderId="68" xfId="2" applyFont="1" applyFill="1" applyBorder="1" applyAlignment="1">
      <alignment horizontal="center" vertical="center"/>
    </xf>
    <xf numFmtId="0" fontId="31" fillId="10" borderId="18" xfId="2" applyFont="1" applyFill="1" applyBorder="1" applyAlignment="1">
      <alignment horizontal="center" vertical="center"/>
    </xf>
    <xf numFmtId="0" fontId="1" fillId="25" borderId="74" xfId="2" applyNumberFormat="1" applyFont="1" applyFill="1" applyBorder="1" applyAlignment="1" applyProtection="1">
      <alignment vertical="center"/>
    </xf>
    <xf numFmtId="0" fontId="30" fillId="18" borderId="1" xfId="2" applyFont="1" applyFill="1" applyBorder="1" applyAlignment="1">
      <alignment horizontal="center" vertical="center"/>
    </xf>
    <xf numFmtId="0" fontId="30" fillId="18" borderId="2" xfId="2" applyFont="1" applyFill="1" applyBorder="1" applyAlignment="1">
      <alignment horizontal="center" vertical="center"/>
    </xf>
    <xf numFmtId="0" fontId="31" fillId="10" borderId="1" xfId="2" applyFont="1" applyFill="1" applyBorder="1" applyAlignment="1">
      <alignment horizontal="center" vertical="center"/>
    </xf>
    <xf numFmtId="0" fontId="31" fillId="10" borderId="2" xfId="2" applyFont="1" applyFill="1" applyBorder="1" applyAlignment="1">
      <alignment horizontal="center" vertical="center"/>
    </xf>
    <xf numFmtId="0" fontId="31" fillId="10" borderId="3" xfId="2" applyFont="1" applyFill="1" applyBorder="1" applyAlignment="1">
      <alignment horizontal="center" vertical="center"/>
    </xf>
    <xf numFmtId="0" fontId="30" fillId="2" borderId="77" xfId="2" applyFont="1" applyFill="1" applyBorder="1" applyAlignment="1">
      <alignment horizontal="center" vertical="center"/>
    </xf>
    <xf numFmtId="0" fontId="30" fillId="2" borderId="13" xfId="2" applyFont="1" applyFill="1" applyBorder="1" applyAlignment="1">
      <alignment horizontal="center" vertical="center"/>
    </xf>
    <xf numFmtId="0" fontId="30" fillId="2" borderId="81" xfId="2" applyFont="1" applyFill="1" applyBorder="1" applyAlignment="1">
      <alignment horizontal="center" vertical="center"/>
    </xf>
    <xf numFmtId="0" fontId="31" fillId="2" borderId="77" xfId="2" applyFont="1" applyFill="1" applyBorder="1" applyAlignment="1">
      <alignment horizontal="center" vertical="center"/>
    </xf>
    <xf numFmtId="0" fontId="31" fillId="2" borderId="13" xfId="2" applyFont="1" applyFill="1" applyBorder="1" applyAlignment="1">
      <alignment horizontal="center" vertical="center"/>
    </xf>
    <xf numFmtId="166" fontId="1" fillId="2" borderId="4" xfId="2" applyNumberFormat="1" applyFont="1" applyFill="1" applyBorder="1" applyAlignment="1">
      <alignment horizontal="center" vertical="center"/>
    </xf>
    <xf numFmtId="0" fontId="1" fillId="2" borderId="5" xfId="2" applyFont="1" applyFill="1" applyBorder="1" applyAlignment="1">
      <alignment horizontal="center" vertical="center"/>
    </xf>
    <xf numFmtId="0" fontId="1" fillId="2" borderId="6" xfId="2" applyFont="1" applyFill="1" applyBorder="1" applyAlignment="1">
      <alignment horizontal="center" vertical="center"/>
    </xf>
    <xf numFmtId="0" fontId="1" fillId="2" borderId="82" xfId="1" applyFont="1" applyFill="1" applyBorder="1" applyAlignment="1" applyProtection="1">
      <alignment horizontal="left" vertical="center"/>
    </xf>
    <xf numFmtId="0" fontId="1" fillId="2" borderId="60" xfId="2" applyFont="1" applyFill="1" applyBorder="1" applyAlignment="1">
      <alignment horizontal="center" vertical="center"/>
    </xf>
    <xf numFmtId="0" fontId="31" fillId="10" borderId="27" xfId="2" applyFont="1" applyFill="1" applyBorder="1" applyAlignment="1">
      <alignment horizontal="center" vertical="center"/>
    </xf>
    <xf numFmtId="0" fontId="31" fillId="10" borderId="14" xfId="2" applyFont="1" applyFill="1" applyBorder="1" applyAlignment="1">
      <alignment horizontal="center" vertical="center"/>
    </xf>
    <xf numFmtId="0" fontId="1" fillId="25" borderId="27" xfId="2" applyFont="1" applyFill="1" applyBorder="1" applyAlignment="1">
      <alignment vertical="center"/>
    </xf>
    <xf numFmtId="0" fontId="30" fillId="0" borderId="4" xfId="2" applyFont="1" applyFill="1" applyBorder="1" applyAlignment="1">
      <alignment horizontal="center" vertical="center"/>
    </xf>
    <xf numFmtId="0" fontId="30" fillId="10" borderId="4" xfId="2" applyFont="1" applyFill="1" applyBorder="1" applyAlignment="1">
      <alignment horizontal="center" vertical="center"/>
    </xf>
    <xf numFmtId="0" fontId="30" fillId="10" borderId="5" xfId="2" applyFont="1" applyFill="1" applyBorder="1" applyAlignment="1">
      <alignment horizontal="center" vertical="center"/>
    </xf>
    <xf numFmtId="0" fontId="30" fillId="10" borderId="6" xfId="2" applyFont="1" applyFill="1" applyBorder="1" applyAlignment="1">
      <alignment horizontal="center" vertical="center"/>
    </xf>
    <xf numFmtId="0" fontId="1" fillId="2" borderId="18" xfId="1" applyFont="1" applyFill="1" applyBorder="1" applyAlignment="1" applyProtection="1">
      <alignment horizontal="left" vertical="center"/>
    </xf>
    <xf numFmtId="0" fontId="1" fillId="2" borderId="60" xfId="2" applyNumberFormat="1" applyFont="1" applyFill="1" applyBorder="1" applyAlignment="1" applyProtection="1">
      <alignment horizontal="center" vertical="center"/>
    </xf>
    <xf numFmtId="0" fontId="31" fillId="32" borderId="18" xfId="2" applyFont="1" applyFill="1" applyBorder="1" applyAlignment="1">
      <alignment horizontal="center" vertical="center"/>
    </xf>
    <xf numFmtId="0" fontId="1" fillId="2" borderId="18" xfId="2" applyFont="1" applyFill="1" applyBorder="1" applyAlignment="1">
      <alignment horizontal="left" vertical="center"/>
    </xf>
    <xf numFmtId="0" fontId="1" fillId="10" borderId="25" xfId="2" applyFont="1" applyFill="1" applyBorder="1" applyAlignment="1">
      <alignment horizontal="left" vertical="center"/>
    </xf>
    <xf numFmtId="0" fontId="31" fillId="17" borderId="18" xfId="2" applyFont="1" applyFill="1" applyBorder="1" applyAlignment="1">
      <alignment horizontal="center" vertical="center"/>
    </xf>
    <xf numFmtId="0" fontId="1" fillId="10" borderId="18" xfId="2" applyFont="1" applyFill="1" applyBorder="1" applyAlignment="1">
      <alignment horizontal="left" vertical="center"/>
    </xf>
    <xf numFmtId="0" fontId="30" fillId="2" borderId="47" xfId="2" applyFont="1" applyFill="1" applyBorder="1" applyAlignment="1">
      <alignment horizontal="center" vertical="center"/>
    </xf>
    <xf numFmtId="0" fontId="30" fillId="2" borderId="70" xfId="2" applyFont="1" applyFill="1" applyBorder="1" applyAlignment="1">
      <alignment horizontal="center" vertical="center"/>
    </xf>
    <xf numFmtId="0" fontId="30" fillId="10" borderId="47" xfId="2" applyFont="1" applyFill="1" applyBorder="1" applyAlignment="1">
      <alignment horizontal="center" vertical="center"/>
    </xf>
    <xf numFmtId="0" fontId="30" fillId="10" borderId="70" xfId="2" applyFont="1" applyFill="1" applyBorder="1" applyAlignment="1">
      <alignment horizontal="center" vertical="center"/>
    </xf>
    <xf numFmtId="0" fontId="30" fillId="10" borderId="9" xfId="2" applyFont="1" applyFill="1" applyBorder="1" applyAlignment="1">
      <alignment horizontal="center" vertical="center"/>
    </xf>
    <xf numFmtId="0" fontId="1" fillId="2" borderId="36" xfId="2" applyFont="1" applyFill="1" applyBorder="1" applyAlignment="1">
      <alignment horizontal="left" vertical="center"/>
    </xf>
    <xf numFmtId="0" fontId="1" fillId="2" borderId="71" xfId="2" applyNumberFormat="1" applyFont="1" applyFill="1" applyBorder="1" applyAlignment="1" applyProtection="1">
      <alignment horizontal="center" vertical="center"/>
    </xf>
    <xf numFmtId="0" fontId="6" fillId="2" borderId="33" xfId="2" applyFont="1" applyFill="1" applyBorder="1" applyAlignment="1">
      <alignment horizontal="center" vertical="center"/>
    </xf>
    <xf numFmtId="0" fontId="6" fillId="2" borderId="12" xfId="2" applyFont="1" applyFill="1" applyBorder="1" applyAlignment="1">
      <alignment horizontal="center" vertical="center"/>
    </xf>
    <xf numFmtId="0" fontId="6" fillId="2" borderId="34" xfId="2" applyFont="1" applyFill="1" applyBorder="1" applyAlignment="1">
      <alignment horizontal="center" vertical="center"/>
    </xf>
    <xf numFmtId="0" fontId="31" fillId="2" borderId="1" xfId="2" applyFont="1" applyFill="1" applyBorder="1" applyAlignment="1">
      <alignment horizontal="center" vertical="center"/>
    </xf>
    <xf numFmtId="0" fontId="31" fillId="2" borderId="2" xfId="2" applyFont="1" applyFill="1" applyBorder="1" applyAlignment="1">
      <alignment horizontal="center" vertical="center"/>
    </xf>
    <xf numFmtId="0" fontId="31" fillId="2" borderId="58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center" vertical="center"/>
    </xf>
    <xf numFmtId="0" fontId="30" fillId="2" borderId="2" xfId="2" applyFont="1" applyFill="1" applyBorder="1" applyAlignment="1">
      <alignment horizontal="center" vertical="center"/>
    </xf>
    <xf numFmtId="0" fontId="30" fillId="2" borderId="58" xfId="2" applyFont="1" applyFill="1" applyBorder="1" applyAlignment="1">
      <alignment horizontal="center" vertical="center"/>
    </xf>
    <xf numFmtId="0" fontId="31" fillId="10" borderId="78" xfId="2" applyFont="1" applyFill="1" applyBorder="1" applyAlignment="1">
      <alignment horizontal="center" vertical="center"/>
    </xf>
    <xf numFmtId="0" fontId="30" fillId="2" borderId="74" xfId="2" applyFont="1" applyFill="1" applyBorder="1" applyAlignment="1">
      <alignment horizontal="center" vertical="center"/>
    </xf>
    <xf numFmtId="0" fontId="30" fillId="2" borderId="3" xfId="2" applyFont="1" applyFill="1" applyBorder="1" applyAlignment="1">
      <alignment horizontal="center" vertical="center"/>
    </xf>
    <xf numFmtId="0" fontId="31" fillId="2" borderId="57" xfId="2" applyNumberFormat="1" applyFont="1" applyFill="1" applyBorder="1" applyAlignment="1" applyProtection="1">
      <alignment horizontal="center" vertical="center"/>
    </xf>
    <xf numFmtId="0" fontId="31" fillId="2" borderId="58" xfId="2" applyNumberFormat="1" applyFont="1" applyFill="1" applyBorder="1" applyAlignment="1" applyProtection="1">
      <alignment horizontal="center" vertical="center"/>
    </xf>
    <xf numFmtId="166" fontId="1" fillId="2" borderId="57" xfId="2" applyNumberFormat="1" applyFont="1" applyFill="1" applyBorder="1" applyAlignment="1" applyProtection="1">
      <alignment horizontal="center" vertical="center"/>
    </xf>
    <xf numFmtId="0" fontId="1" fillId="2" borderId="58" xfId="2" applyNumberFormat="1" applyFont="1" applyFill="1" applyBorder="1" applyAlignment="1" applyProtection="1">
      <alignment horizontal="center" vertical="center"/>
    </xf>
    <xf numFmtId="0" fontId="1" fillId="2" borderId="57" xfId="2" applyNumberFormat="1" applyFont="1" applyFill="1" applyBorder="1" applyAlignment="1" applyProtection="1">
      <alignment horizontal="left" vertical="center"/>
    </xf>
    <xf numFmtId="0" fontId="1" fillId="2" borderId="75" xfId="2" applyNumberFormat="1" applyFont="1" applyFill="1" applyBorder="1" applyAlignment="1" applyProtection="1">
      <alignment horizontal="center" vertical="center"/>
    </xf>
    <xf numFmtId="0" fontId="6" fillId="25" borderId="33" xfId="2" applyFont="1" applyFill="1" applyBorder="1" applyAlignment="1">
      <alignment horizontal="center" vertical="center"/>
    </xf>
    <xf numFmtId="0" fontId="6" fillId="25" borderId="12" xfId="2" applyFont="1" applyFill="1" applyBorder="1" applyAlignment="1">
      <alignment horizontal="center" vertical="center"/>
    </xf>
    <xf numFmtId="0" fontId="6" fillId="25" borderId="34" xfId="2" applyFont="1" applyFill="1" applyBorder="1" applyAlignment="1">
      <alignment horizontal="center" vertical="center"/>
    </xf>
    <xf numFmtId="0" fontId="30" fillId="18" borderId="0" xfId="2" applyFont="1" applyFill="1" applyBorder="1" applyAlignment="1">
      <alignment horizontal="center" vertical="center"/>
    </xf>
    <xf numFmtId="0" fontId="31" fillId="2" borderId="4" xfId="2" applyFont="1" applyFill="1" applyBorder="1" applyAlignment="1">
      <alignment horizontal="center" vertical="center"/>
    </xf>
    <xf numFmtId="0" fontId="31" fillId="2" borderId="5" xfId="2" applyFont="1" applyFill="1" applyBorder="1" applyAlignment="1">
      <alignment horizontal="center" vertical="center"/>
    </xf>
    <xf numFmtId="0" fontId="31" fillId="2" borderId="14" xfId="2" applyFont="1" applyFill="1" applyBorder="1" applyAlignment="1">
      <alignment horizontal="center" vertical="center"/>
    </xf>
    <xf numFmtId="0" fontId="30" fillId="2" borderId="14" xfId="2" applyFont="1" applyFill="1" applyBorder="1" applyAlignment="1">
      <alignment horizontal="center" vertical="center"/>
    </xf>
    <xf numFmtId="166" fontId="1" fillId="2" borderId="33" xfId="2" applyNumberFormat="1" applyFont="1" applyFill="1" applyBorder="1" applyAlignment="1" applyProtection="1">
      <alignment horizontal="center" vertical="center"/>
    </xf>
    <xf numFmtId="0" fontId="1" fillId="2" borderId="12" xfId="2" applyNumberFormat="1" applyFont="1" applyFill="1" applyBorder="1" applyAlignment="1" applyProtection="1">
      <alignment horizontal="center" vertical="center"/>
    </xf>
    <xf numFmtId="0" fontId="1" fillId="2" borderId="41" xfId="2" applyNumberFormat="1" applyFont="1" applyFill="1" applyBorder="1" applyAlignment="1" applyProtection="1">
      <alignment horizontal="left" vertical="center"/>
    </xf>
    <xf numFmtId="0" fontId="31" fillId="27" borderId="14" xfId="2" applyFont="1" applyFill="1" applyBorder="1" applyAlignment="1">
      <alignment horizontal="center" vertical="center"/>
    </xf>
    <xf numFmtId="0" fontId="30" fillId="27" borderId="14" xfId="2" applyFont="1" applyFill="1" applyBorder="1" applyAlignment="1">
      <alignment horizontal="center" vertical="center"/>
    </xf>
    <xf numFmtId="0" fontId="31" fillId="32" borderId="27" xfId="2" applyFont="1" applyFill="1" applyBorder="1" applyAlignment="1">
      <alignment horizontal="center" vertical="center"/>
    </xf>
    <xf numFmtId="0" fontId="31" fillId="17" borderId="33" xfId="2" applyNumberFormat="1" applyFont="1" applyFill="1" applyBorder="1" applyAlignment="1" applyProtection="1">
      <alignment horizontal="center" vertical="center"/>
    </xf>
    <xf numFmtId="0" fontId="31" fillId="17" borderId="12" xfId="2" applyNumberFormat="1" applyFont="1" applyFill="1" applyBorder="1" applyAlignment="1" applyProtection="1">
      <alignment horizontal="center" vertical="center"/>
    </xf>
    <xf numFmtId="0" fontId="1" fillId="10" borderId="41" xfId="2" applyFont="1" applyFill="1" applyBorder="1" applyAlignment="1">
      <alignment horizontal="left" vertical="center"/>
    </xf>
    <xf numFmtId="0" fontId="31" fillId="26" borderId="14" xfId="2" applyFont="1" applyFill="1" applyBorder="1" applyAlignment="1">
      <alignment horizontal="center" vertical="center"/>
    </xf>
    <xf numFmtId="0" fontId="30" fillId="26" borderId="14" xfId="2" applyFont="1" applyFill="1" applyBorder="1" applyAlignment="1">
      <alignment horizontal="center" vertical="center"/>
    </xf>
    <xf numFmtId="0" fontId="31" fillId="26" borderId="27" xfId="2" applyFont="1" applyFill="1" applyBorder="1" applyAlignment="1">
      <alignment horizontal="center" vertical="center"/>
    </xf>
    <xf numFmtId="0" fontId="1" fillId="2" borderId="41" xfId="2" applyFont="1" applyFill="1" applyBorder="1" applyAlignment="1">
      <alignment horizontal="left" vertical="center"/>
    </xf>
    <xf numFmtId="166" fontId="1" fillId="2" borderId="33" xfId="2" applyNumberFormat="1" applyFont="1" applyFill="1" applyBorder="1" applyAlignment="1">
      <alignment horizontal="center" vertical="center"/>
    </xf>
    <xf numFmtId="0" fontId="1" fillId="2" borderId="12" xfId="2" applyFont="1" applyFill="1" applyBorder="1" applyAlignment="1">
      <alignment horizontal="center" vertical="center"/>
    </xf>
    <xf numFmtId="0" fontId="30" fillId="17" borderId="34" xfId="2" applyFont="1" applyFill="1" applyBorder="1" applyAlignment="1">
      <alignment horizontal="center" vertical="center"/>
    </xf>
    <xf numFmtId="0" fontId="31" fillId="2" borderId="70" xfId="2" applyFont="1" applyFill="1" applyBorder="1" applyAlignment="1">
      <alignment horizontal="center" vertical="center"/>
    </xf>
    <xf numFmtId="0" fontId="31" fillId="10" borderId="79" xfId="2" applyFont="1" applyFill="1" applyBorder="1" applyAlignment="1">
      <alignment horizontal="center" vertical="center"/>
    </xf>
    <xf numFmtId="0" fontId="1" fillId="10" borderId="47" xfId="2" applyFont="1" applyFill="1" applyBorder="1" applyAlignment="1">
      <alignment horizontal="left" vertical="center"/>
    </xf>
    <xf numFmtId="0" fontId="38" fillId="0" borderId="49" xfId="2" applyNumberFormat="1" applyFont="1" applyFill="1" applyBorder="1" applyAlignment="1" applyProtection="1">
      <alignment horizontal="center" vertical="center"/>
    </xf>
    <xf numFmtId="0" fontId="38" fillId="0" borderId="63" xfId="2" applyNumberFormat="1" applyFont="1" applyFill="1" applyBorder="1" applyAlignment="1" applyProtection="1">
      <alignment horizontal="center" vertical="center"/>
    </xf>
    <xf numFmtId="0" fontId="38" fillId="0" borderId="48" xfId="2" applyNumberFormat="1" applyFont="1" applyFill="1" applyBorder="1" applyAlignment="1" applyProtection="1">
      <alignment horizontal="center" vertical="center"/>
    </xf>
    <xf numFmtId="0" fontId="38" fillId="0" borderId="83" xfId="2" applyNumberFormat="1" applyFont="1" applyFill="1" applyBorder="1" applyAlignment="1" applyProtection="1">
      <alignment horizontal="center" vertical="center"/>
    </xf>
    <xf numFmtId="0" fontId="38" fillId="0" borderId="59" xfId="2" applyNumberFormat="1" applyFont="1" applyFill="1" applyBorder="1" applyAlignment="1" applyProtection="1">
      <alignment horizontal="center" vertical="center"/>
    </xf>
    <xf numFmtId="0" fontId="38" fillId="0" borderId="84" xfId="2" applyNumberFormat="1" applyFont="1" applyFill="1" applyBorder="1" applyAlignment="1" applyProtection="1">
      <alignment horizontal="center" vertical="center"/>
    </xf>
    <xf numFmtId="0" fontId="38" fillId="0" borderId="85" xfId="2" applyNumberFormat="1" applyFont="1" applyFill="1" applyBorder="1" applyAlignment="1" applyProtection="1">
      <alignment horizontal="center" vertical="center"/>
    </xf>
    <xf numFmtId="0" fontId="38" fillId="10" borderId="83" xfId="2" applyNumberFormat="1" applyFont="1" applyFill="1" applyBorder="1" applyAlignment="1" applyProtection="1">
      <alignment horizontal="center" vertical="center"/>
    </xf>
    <xf numFmtId="0" fontId="38" fillId="10" borderId="59" xfId="2" applyNumberFormat="1" applyFont="1" applyFill="1" applyBorder="1" applyAlignment="1" applyProtection="1">
      <alignment horizontal="center" vertical="center"/>
    </xf>
    <xf numFmtId="0" fontId="38" fillId="10" borderId="85" xfId="2" applyNumberFormat="1" applyFont="1" applyFill="1" applyBorder="1" applyAlignment="1" applyProtection="1">
      <alignment horizontal="center" vertical="center"/>
    </xf>
    <xf numFmtId="0" fontId="38" fillId="0" borderId="48" xfId="2" applyNumberFormat="1" applyFont="1" applyFill="1" applyBorder="1" applyAlignment="1" applyProtection="1">
      <alignment horizontal="left" vertical="center"/>
    </xf>
    <xf numFmtId="0" fontId="38" fillId="0" borderId="49" xfId="2" applyNumberFormat="1" applyFont="1" applyFill="1" applyBorder="1" applyAlignment="1" applyProtection="1">
      <alignment horizontal="left" vertical="center"/>
    </xf>
    <xf numFmtId="0" fontId="38" fillId="0" borderId="50" xfId="2" applyNumberFormat="1" applyFont="1" applyFill="1" applyBorder="1" applyAlignment="1" applyProtection="1">
      <alignment horizontal="left" vertical="center"/>
    </xf>
    <xf numFmtId="0" fontId="1" fillId="17" borderId="0" xfId="2" applyFont="1" applyFill="1"/>
    <xf numFmtId="0" fontId="6" fillId="17" borderId="18" xfId="2" applyFont="1" applyFill="1" applyBorder="1" applyAlignment="1">
      <alignment horizontal="center" vertical="center"/>
    </xf>
    <xf numFmtId="0" fontId="6" fillId="17" borderId="1" xfId="2" applyFont="1" applyFill="1" applyBorder="1" applyAlignment="1">
      <alignment horizontal="center" vertical="center"/>
    </xf>
    <xf numFmtId="0" fontId="6" fillId="17" borderId="2" xfId="2" applyFont="1" applyFill="1" applyBorder="1" applyAlignment="1">
      <alignment horizontal="center" vertical="center"/>
    </xf>
    <xf numFmtId="0" fontId="6" fillId="17" borderId="58" xfId="2" applyFont="1" applyFill="1" applyBorder="1" applyAlignment="1">
      <alignment horizontal="center" vertical="center"/>
    </xf>
    <xf numFmtId="0" fontId="1" fillId="17" borderId="1" xfId="2" applyFont="1" applyFill="1" applyBorder="1"/>
    <xf numFmtId="0" fontId="1" fillId="17" borderId="2" xfId="2" applyFont="1" applyFill="1" applyBorder="1"/>
    <xf numFmtId="0" fontId="1" fillId="17" borderId="3" xfId="2" applyFont="1" applyFill="1" applyBorder="1"/>
    <xf numFmtId="0" fontId="1" fillId="17" borderId="58" xfId="2" applyFont="1" applyFill="1" applyBorder="1"/>
    <xf numFmtId="0" fontId="1" fillId="17" borderId="78" xfId="2" applyFont="1" applyFill="1" applyBorder="1"/>
    <xf numFmtId="166" fontId="1" fillId="17" borderId="4" xfId="2" applyNumberFormat="1" applyFont="1" applyFill="1" applyBorder="1" applyAlignment="1" applyProtection="1">
      <alignment horizontal="center" vertical="center"/>
    </xf>
    <xf numFmtId="0" fontId="1" fillId="17" borderId="5" xfId="2" applyNumberFormat="1" applyFont="1" applyFill="1" applyBorder="1" applyAlignment="1" applyProtection="1">
      <alignment horizontal="center" vertical="center"/>
    </xf>
    <xf numFmtId="0" fontId="1" fillId="17" borderId="80" xfId="1" applyFont="1" applyFill="1" applyBorder="1" applyAlignment="1" applyProtection="1">
      <alignment horizontal="left" vertical="center"/>
    </xf>
    <xf numFmtId="0" fontId="1" fillId="17" borderId="75" xfId="2" applyNumberFormat="1" applyFont="1" applyFill="1" applyBorder="1" applyAlignment="1" applyProtection="1">
      <alignment horizontal="center" vertical="center"/>
    </xf>
    <xf numFmtId="0" fontId="6" fillId="17" borderId="4" xfId="2" applyFont="1" applyFill="1" applyBorder="1" applyAlignment="1">
      <alignment horizontal="center" vertical="center"/>
    </xf>
    <xf numFmtId="0" fontId="6" fillId="17" borderId="5" xfId="2" applyFont="1" applyFill="1" applyBorder="1" applyAlignment="1">
      <alignment horizontal="center" vertical="center"/>
    </xf>
    <xf numFmtId="0" fontId="6" fillId="17" borderId="14" xfId="2" applyFont="1" applyFill="1" applyBorder="1" applyAlignment="1">
      <alignment horizontal="center" vertical="center"/>
    </xf>
    <xf numFmtId="0" fontId="6" fillId="17" borderId="6" xfId="2" applyFont="1" applyFill="1" applyBorder="1" applyAlignment="1">
      <alignment horizontal="center" vertical="center"/>
    </xf>
    <xf numFmtId="0" fontId="1" fillId="17" borderId="18" xfId="2" applyNumberFormat="1" applyFont="1" applyFill="1" applyBorder="1" applyAlignment="1" applyProtection="1">
      <alignment vertical="center"/>
    </xf>
    <xf numFmtId="0" fontId="6" fillId="17" borderId="27" xfId="2" applyFont="1" applyFill="1" applyBorder="1" applyAlignment="1">
      <alignment horizontal="center" vertical="center"/>
    </xf>
    <xf numFmtId="0" fontId="6" fillId="17" borderId="29" xfId="2" applyFont="1" applyFill="1" applyBorder="1" applyAlignment="1">
      <alignment horizontal="center" vertical="center"/>
    </xf>
    <xf numFmtId="0" fontId="6" fillId="17" borderId="30" xfId="2" applyFont="1" applyFill="1" applyBorder="1" applyAlignment="1">
      <alignment horizontal="center" vertical="center"/>
    </xf>
    <xf numFmtId="0" fontId="6" fillId="17" borderId="31" xfId="2" applyFont="1" applyFill="1" applyBorder="1" applyAlignment="1">
      <alignment horizontal="center" vertical="center"/>
    </xf>
    <xf numFmtId="0" fontId="6" fillId="17" borderId="57" xfId="2" applyNumberFormat="1" applyFont="1" applyFill="1" applyBorder="1" applyAlignment="1" applyProtection="1">
      <alignment horizontal="center" vertical="center"/>
    </xf>
    <xf numFmtId="0" fontId="6" fillId="17" borderId="58" xfId="2" applyNumberFormat="1" applyFont="1" applyFill="1" applyBorder="1" applyAlignment="1" applyProtection="1">
      <alignment horizontal="center" vertical="center"/>
    </xf>
    <xf numFmtId="0" fontId="6" fillId="17" borderId="3" xfId="2" applyNumberFormat="1" applyFont="1" applyFill="1" applyBorder="1" applyAlignment="1" applyProtection="1">
      <alignment horizontal="center" vertical="center"/>
    </xf>
    <xf numFmtId="0" fontId="1" fillId="17" borderId="6" xfId="2" applyNumberFormat="1" applyFont="1" applyFill="1" applyBorder="1" applyAlignment="1" applyProtection="1">
      <alignment horizontal="left" vertical="center"/>
    </xf>
    <xf numFmtId="0" fontId="1" fillId="17" borderId="60" xfId="2" applyNumberFormat="1" applyFont="1" applyFill="1" applyBorder="1" applyAlignment="1" applyProtection="1">
      <alignment horizontal="center" vertical="center"/>
    </xf>
    <xf numFmtId="0" fontId="6" fillId="17" borderId="42" xfId="2" applyFont="1" applyFill="1" applyBorder="1" applyAlignment="1">
      <alignment horizontal="center" vertical="center"/>
    </xf>
    <xf numFmtId="0" fontId="6" fillId="17" borderId="22" xfId="2" applyFont="1" applyFill="1" applyBorder="1" applyAlignment="1">
      <alignment horizontal="center" vertical="center"/>
    </xf>
    <xf numFmtId="0" fontId="6" fillId="17" borderId="51" xfId="2" applyFont="1" applyFill="1" applyBorder="1" applyAlignment="1">
      <alignment horizontal="center" vertical="center"/>
    </xf>
    <xf numFmtId="0" fontId="6" fillId="17" borderId="0" xfId="2" applyNumberFormat="1" applyFont="1" applyFill="1" applyBorder="1" applyAlignment="1" applyProtection="1">
      <alignment horizontal="center" vertical="center"/>
    </xf>
    <xf numFmtId="0" fontId="6" fillId="17" borderId="22" xfId="2" applyNumberFormat="1" applyFont="1" applyFill="1" applyBorder="1" applyAlignment="1" applyProtection="1">
      <alignment horizontal="center" vertical="center"/>
    </xf>
    <xf numFmtId="0" fontId="6" fillId="17" borderId="42" xfId="2" applyNumberFormat="1" applyFont="1" applyFill="1" applyBorder="1" applyAlignment="1" applyProtection="1">
      <alignment horizontal="center" vertical="center"/>
    </xf>
    <xf numFmtId="0" fontId="1" fillId="17" borderId="6" xfId="2" applyFont="1" applyFill="1" applyBorder="1" applyAlignment="1">
      <alignment horizontal="left" vertical="center"/>
    </xf>
    <xf numFmtId="0" fontId="6" fillId="17" borderId="18" xfId="2" applyNumberFormat="1" applyFont="1" applyFill="1" applyBorder="1" applyAlignment="1" applyProtection="1">
      <alignment horizontal="center" vertical="center"/>
    </xf>
    <xf numFmtId="0" fontId="6" fillId="17" borderId="12" xfId="2" applyNumberFormat="1" applyFont="1" applyFill="1" applyBorder="1" applyAlignment="1" applyProtection="1">
      <alignment horizontal="center" vertical="center"/>
    </xf>
    <xf numFmtId="0" fontId="6" fillId="17" borderId="33" xfId="2" applyNumberFormat="1" applyFont="1" applyFill="1" applyBorder="1" applyAlignment="1" applyProtection="1">
      <alignment horizontal="center" vertical="center"/>
    </xf>
    <xf numFmtId="0" fontId="6" fillId="33" borderId="33" xfId="2" applyFont="1" applyFill="1" applyBorder="1" applyAlignment="1">
      <alignment horizontal="center" vertical="center"/>
    </xf>
    <xf numFmtId="0" fontId="6" fillId="33" borderId="12" xfId="2" applyFont="1" applyFill="1" applyBorder="1" applyAlignment="1">
      <alignment horizontal="center" vertical="center"/>
    </xf>
    <xf numFmtId="0" fontId="6" fillId="33" borderId="34" xfId="2" applyFont="1" applyFill="1" applyBorder="1" applyAlignment="1">
      <alignment horizontal="center" vertical="center"/>
    </xf>
    <xf numFmtId="0" fontId="6" fillId="33" borderId="18" xfId="2" applyFont="1" applyFill="1" applyBorder="1" applyAlignment="1">
      <alignment horizontal="center" vertical="center"/>
    </xf>
    <xf numFmtId="0" fontId="6" fillId="33" borderId="4" xfId="2" applyFont="1" applyFill="1" applyBorder="1" applyAlignment="1">
      <alignment horizontal="center" vertical="center"/>
    </xf>
    <xf numFmtId="0" fontId="6" fillId="33" borderId="5" xfId="2" applyFont="1" applyFill="1" applyBorder="1" applyAlignment="1">
      <alignment horizontal="center" vertical="center"/>
    </xf>
    <xf numFmtId="0" fontId="6" fillId="33" borderId="14" xfId="2" applyFont="1" applyFill="1" applyBorder="1" applyAlignment="1">
      <alignment horizontal="center" vertical="center"/>
    </xf>
    <xf numFmtId="0" fontId="6" fillId="33" borderId="6" xfId="2" applyFont="1" applyFill="1" applyBorder="1" applyAlignment="1">
      <alignment horizontal="center" vertical="center"/>
    </xf>
    <xf numFmtId="0" fontId="6" fillId="33" borderId="27" xfId="2" applyFont="1" applyFill="1" applyBorder="1" applyAlignment="1">
      <alignment horizontal="center" vertical="center"/>
    </xf>
    <xf numFmtId="0" fontId="1" fillId="10" borderId="6" xfId="2" applyFont="1" applyFill="1" applyBorder="1" applyAlignment="1">
      <alignment horizontal="left" vertical="center"/>
    </xf>
    <xf numFmtId="0" fontId="6" fillId="17" borderId="7" xfId="2" applyFont="1" applyFill="1" applyBorder="1" applyAlignment="1">
      <alignment horizontal="center" vertical="center"/>
    </xf>
    <xf numFmtId="0" fontId="6" fillId="17" borderId="8" xfId="2" applyFont="1" applyFill="1" applyBorder="1" applyAlignment="1">
      <alignment horizontal="center" vertical="center"/>
    </xf>
    <xf numFmtId="0" fontId="6" fillId="17" borderId="70" xfId="2" applyFont="1" applyFill="1" applyBorder="1" applyAlignment="1">
      <alignment horizontal="center" vertical="center"/>
    </xf>
    <xf numFmtId="0" fontId="6" fillId="17" borderId="9" xfId="2" applyFont="1" applyFill="1" applyBorder="1" applyAlignment="1">
      <alignment horizontal="center" vertical="center"/>
    </xf>
    <xf numFmtId="0" fontId="6" fillId="17" borderId="79" xfId="2" applyFont="1" applyFill="1" applyBorder="1" applyAlignment="1">
      <alignment horizontal="center" vertical="center"/>
    </xf>
    <xf numFmtId="0" fontId="6" fillId="17" borderId="47" xfId="2" applyFont="1" applyFill="1" applyBorder="1" applyAlignment="1">
      <alignment horizontal="center" vertical="center"/>
    </xf>
    <xf numFmtId="166" fontId="1" fillId="17" borderId="7" xfId="2" applyNumberFormat="1" applyFont="1" applyFill="1" applyBorder="1" applyAlignment="1" applyProtection="1">
      <alignment horizontal="center" vertical="center"/>
    </xf>
    <xf numFmtId="0" fontId="1" fillId="17" borderId="8" xfId="2" applyNumberFormat="1" applyFont="1" applyFill="1" applyBorder="1" applyAlignment="1" applyProtection="1">
      <alignment horizontal="center" vertical="center"/>
    </xf>
    <xf numFmtId="0" fontId="1" fillId="17" borderId="9" xfId="2" applyFont="1" applyFill="1" applyBorder="1" applyAlignment="1">
      <alignment horizontal="left" vertical="center"/>
    </xf>
    <xf numFmtId="0" fontId="1" fillId="17" borderId="71" xfId="2" applyNumberFormat="1" applyFont="1" applyFill="1" applyBorder="1" applyAlignment="1" applyProtection="1">
      <alignment horizontal="center" vertical="center"/>
    </xf>
    <xf numFmtId="0" fontId="30" fillId="2" borderId="78" xfId="2" applyFont="1" applyFill="1" applyBorder="1" applyAlignment="1">
      <alignment horizontal="center" vertical="center"/>
    </xf>
    <xf numFmtId="0" fontId="31" fillId="2" borderId="78" xfId="2" applyNumberFormat="1" applyFont="1" applyFill="1" applyBorder="1" applyAlignment="1" applyProtection="1">
      <alignment horizontal="center" vertical="center"/>
    </xf>
    <xf numFmtId="0" fontId="31" fillId="2" borderId="2" xfId="2" applyNumberFormat="1" applyFont="1" applyFill="1" applyBorder="1" applyAlignment="1" applyProtection="1">
      <alignment horizontal="center" vertical="center"/>
    </xf>
    <xf numFmtId="0" fontId="31" fillId="2" borderId="3" xfId="2" applyNumberFormat="1" applyFont="1" applyFill="1" applyBorder="1" applyAlignment="1" applyProtection="1">
      <alignment horizontal="center" vertical="center"/>
    </xf>
    <xf numFmtId="166" fontId="1" fillId="2" borderId="1" xfId="2" applyNumberFormat="1" applyFont="1" applyFill="1" applyBorder="1" applyAlignment="1">
      <alignment horizontal="center" vertical="center"/>
    </xf>
    <xf numFmtId="0" fontId="1" fillId="2" borderId="2" xfId="2" applyFont="1" applyFill="1" applyBorder="1" applyAlignment="1">
      <alignment horizontal="center" vertical="center"/>
    </xf>
    <xf numFmtId="0" fontId="1" fillId="2" borderId="3" xfId="2" applyFont="1" applyFill="1" applyBorder="1" applyAlignment="1">
      <alignment horizontal="center" vertical="center"/>
    </xf>
    <xf numFmtId="0" fontId="1" fillId="2" borderId="74" xfId="1" applyFont="1" applyFill="1" applyBorder="1" applyAlignment="1" applyProtection="1">
      <alignment horizontal="left" vertical="center"/>
    </xf>
    <xf numFmtId="0" fontId="1" fillId="2" borderId="75" xfId="2" applyFont="1" applyFill="1" applyBorder="1" applyAlignment="1">
      <alignment horizontal="center" vertical="center"/>
    </xf>
    <xf numFmtId="0" fontId="30" fillId="25" borderId="27" xfId="2" applyFont="1" applyFill="1" applyBorder="1" applyAlignment="1">
      <alignment horizontal="center" vertical="center"/>
    </xf>
    <xf numFmtId="0" fontId="31" fillId="2" borderId="27" xfId="2" applyNumberFormat="1" applyFont="1" applyFill="1" applyBorder="1" applyAlignment="1" applyProtection="1">
      <alignment horizontal="center" vertical="center"/>
    </xf>
    <xf numFmtId="0" fontId="31" fillId="2" borderId="5" xfId="2" applyNumberFormat="1" applyFont="1" applyFill="1" applyBorder="1" applyAlignment="1" applyProtection="1">
      <alignment horizontal="center" vertical="center"/>
    </xf>
    <xf numFmtId="0" fontId="31" fillId="2" borderId="6" xfId="2" applyNumberFormat="1" applyFont="1" applyFill="1" applyBorder="1" applyAlignment="1" applyProtection="1">
      <alignment horizontal="center" vertical="center"/>
    </xf>
    <xf numFmtId="0" fontId="1" fillId="2" borderId="25" xfId="2" applyFont="1" applyFill="1" applyBorder="1" applyAlignment="1">
      <alignment horizontal="left" vertical="center"/>
    </xf>
    <xf numFmtId="0" fontId="30" fillId="2" borderId="27" xfId="2" applyFont="1" applyFill="1" applyBorder="1" applyAlignment="1">
      <alignment horizontal="center" vertical="center"/>
    </xf>
    <xf numFmtId="0" fontId="30" fillId="2" borderId="79" xfId="2" applyFont="1" applyFill="1" applyBorder="1" applyAlignment="1">
      <alignment horizontal="center" vertical="center"/>
    </xf>
    <xf numFmtId="0" fontId="31" fillId="2" borderId="79" xfId="2" applyNumberFormat="1" applyFont="1" applyFill="1" applyBorder="1" applyAlignment="1" applyProtection="1">
      <alignment horizontal="center" vertical="center"/>
    </xf>
    <xf numFmtId="0" fontId="31" fillId="2" borderId="8" xfId="2" applyNumberFormat="1" applyFont="1" applyFill="1" applyBorder="1" applyAlignment="1" applyProtection="1">
      <alignment horizontal="center" vertical="center"/>
    </xf>
    <xf numFmtId="0" fontId="31" fillId="2" borderId="9" xfId="2" applyNumberFormat="1" applyFont="1" applyFill="1" applyBorder="1" applyAlignment="1" applyProtection="1">
      <alignment horizontal="center" vertical="center"/>
    </xf>
    <xf numFmtId="166" fontId="1" fillId="2" borderId="7" xfId="2" applyNumberFormat="1" applyFont="1" applyFill="1" applyBorder="1" applyAlignment="1">
      <alignment horizontal="center" vertical="center"/>
    </xf>
    <xf numFmtId="0" fontId="1" fillId="2" borderId="8" xfId="2" applyFont="1" applyFill="1" applyBorder="1" applyAlignment="1">
      <alignment horizontal="center" vertical="center"/>
    </xf>
    <xf numFmtId="0" fontId="1" fillId="2" borderId="9" xfId="2" applyFont="1" applyFill="1" applyBorder="1" applyAlignment="1">
      <alignment horizontal="center" vertical="center"/>
    </xf>
    <xf numFmtId="0" fontId="1" fillId="10" borderId="36" xfId="2" applyFont="1" applyFill="1" applyBorder="1" applyAlignment="1">
      <alignment horizontal="left" vertical="center"/>
    </xf>
    <xf numFmtId="0" fontId="1" fillId="2" borderId="71" xfId="2" applyFont="1" applyFill="1" applyBorder="1" applyAlignment="1">
      <alignment horizontal="center" vertical="center"/>
    </xf>
    <xf numFmtId="0" fontId="31" fillId="2" borderId="29" xfId="2" applyFont="1" applyFill="1" applyBorder="1" applyAlignment="1">
      <alignment horizontal="center" vertical="center"/>
    </xf>
    <xf numFmtId="0" fontId="31" fillId="2" borderId="30" xfId="2" applyFont="1" applyFill="1" applyBorder="1" applyAlignment="1">
      <alignment horizontal="center" vertical="center"/>
    </xf>
    <xf numFmtId="0" fontId="31" fillId="2" borderId="31" xfId="2" applyFont="1" applyFill="1" applyBorder="1" applyAlignment="1">
      <alignment horizontal="center" vertical="center"/>
    </xf>
    <xf numFmtId="0" fontId="30" fillId="2" borderId="57" xfId="2" applyFont="1" applyFill="1" applyBorder="1" applyAlignment="1">
      <alignment horizontal="center" vertical="center"/>
    </xf>
    <xf numFmtId="0" fontId="1" fillId="2" borderId="53" xfId="2" applyNumberFormat="1" applyFont="1" applyFill="1" applyBorder="1" applyAlignment="1" applyProtection="1">
      <alignment horizontal="left" vertical="center"/>
    </xf>
    <xf numFmtId="0" fontId="1" fillId="2" borderId="53" xfId="2" applyNumberFormat="1" applyFont="1" applyFill="1" applyBorder="1" applyAlignment="1" applyProtection="1">
      <alignment horizontal="center" vertical="center"/>
    </xf>
    <xf numFmtId="0" fontId="36" fillId="10" borderId="33" xfId="2" applyFont="1" applyFill="1" applyBorder="1" applyAlignment="1">
      <alignment horizontal="center" vertical="center"/>
    </xf>
    <xf numFmtId="0" fontId="1" fillId="2" borderId="60" xfId="2" applyFont="1" applyFill="1" applyBorder="1" applyAlignment="1">
      <alignment horizontal="left" vertical="center"/>
    </xf>
    <xf numFmtId="0" fontId="1" fillId="2" borderId="69" xfId="2" applyNumberFormat="1" applyFont="1" applyFill="1" applyBorder="1" applyAlignment="1" applyProtection="1">
      <alignment horizontal="center" vertical="center"/>
    </xf>
    <xf numFmtId="0" fontId="1" fillId="10" borderId="60" xfId="2" applyFont="1" applyFill="1" applyBorder="1" applyAlignment="1">
      <alignment horizontal="left" vertical="center"/>
    </xf>
    <xf numFmtId="0" fontId="1" fillId="2" borderId="71" xfId="2" applyFont="1" applyFill="1" applyBorder="1" applyAlignment="1">
      <alignment horizontal="left" vertical="center"/>
    </xf>
    <xf numFmtId="0" fontId="30" fillId="17" borderId="64" xfId="2" applyFont="1" applyFill="1" applyBorder="1" applyAlignment="1">
      <alignment horizontal="center" vertical="center"/>
    </xf>
    <xf numFmtId="0" fontId="30" fillId="17" borderId="67" xfId="2" applyFont="1" applyFill="1" applyBorder="1" applyAlignment="1">
      <alignment horizontal="center" vertical="center"/>
    </xf>
    <xf numFmtId="0" fontId="30" fillId="17" borderId="68" xfId="2" applyFont="1" applyFill="1" applyBorder="1" applyAlignment="1">
      <alignment horizontal="center" vertical="center"/>
    </xf>
    <xf numFmtId="0" fontId="31" fillId="33" borderId="29" xfId="2" applyFont="1" applyFill="1" applyBorder="1" applyAlignment="1">
      <alignment horizontal="center" vertical="center"/>
    </xf>
    <xf numFmtId="0" fontId="31" fillId="33" borderId="30" xfId="2" applyFont="1" applyFill="1" applyBorder="1" applyAlignment="1">
      <alignment horizontal="center" vertical="center"/>
    </xf>
    <xf numFmtId="0" fontId="31" fillId="33" borderId="31" xfId="2" applyFont="1" applyFill="1" applyBorder="1" applyAlignment="1">
      <alignment horizontal="center" vertical="center"/>
    </xf>
    <xf numFmtId="0" fontId="31" fillId="32" borderId="29" xfId="2" applyFont="1" applyFill="1" applyBorder="1" applyAlignment="1">
      <alignment horizontal="center" vertical="center"/>
    </xf>
    <xf numFmtId="0" fontId="31" fillId="32" borderId="30" xfId="2" applyFont="1" applyFill="1" applyBorder="1" applyAlignment="1">
      <alignment horizontal="center" vertical="center"/>
    </xf>
    <xf numFmtId="0" fontId="31" fillId="32" borderId="31" xfId="2" applyFont="1" applyFill="1" applyBorder="1" applyAlignment="1">
      <alignment horizontal="center" vertical="center"/>
    </xf>
    <xf numFmtId="0" fontId="30" fillId="2" borderId="18" xfId="2" applyNumberFormat="1" applyFont="1" applyFill="1" applyBorder="1" applyAlignment="1" applyProtection="1">
      <alignment horizontal="center" vertical="center"/>
    </xf>
    <xf numFmtId="0" fontId="30" fillId="2" borderId="12" xfId="2" applyNumberFormat="1" applyFont="1" applyFill="1" applyBorder="1" applyAlignment="1" applyProtection="1">
      <alignment horizontal="center" vertical="center"/>
    </xf>
    <xf numFmtId="0" fontId="1" fillId="2" borderId="34" xfId="2" applyNumberFormat="1" applyFont="1" applyFill="1" applyBorder="1" applyAlignment="1" applyProtection="1">
      <alignment horizontal="center" vertical="center"/>
    </xf>
    <xf numFmtId="0" fontId="1" fillId="2" borderId="69" xfId="2" applyFont="1" applyFill="1" applyBorder="1" applyAlignment="1">
      <alignment horizontal="left" vertical="center"/>
    </xf>
    <xf numFmtId="0" fontId="31" fillId="33" borderId="33" xfId="2" applyFont="1" applyFill="1" applyBorder="1" applyAlignment="1">
      <alignment horizontal="center" vertical="center"/>
    </xf>
    <xf numFmtId="0" fontId="31" fillId="33" borderId="12" xfId="2" applyFont="1" applyFill="1" applyBorder="1" applyAlignment="1">
      <alignment horizontal="center" vertical="center"/>
    </xf>
    <xf numFmtId="0" fontId="31" fillId="33" borderId="34" xfId="2" applyFont="1" applyFill="1" applyBorder="1" applyAlignment="1">
      <alignment horizontal="center" vertical="center"/>
    </xf>
    <xf numFmtId="0" fontId="30" fillId="25" borderId="18" xfId="2" applyNumberFormat="1" applyFont="1" applyFill="1" applyBorder="1" applyAlignment="1" applyProtection="1">
      <alignment horizontal="center" vertical="center"/>
    </xf>
    <xf numFmtId="0" fontId="30" fillId="25" borderId="12" xfId="2" applyNumberFormat="1" applyFont="1" applyFill="1" applyBorder="1" applyAlignment="1" applyProtection="1">
      <alignment horizontal="center" vertical="center"/>
    </xf>
    <xf numFmtId="0" fontId="31" fillId="33" borderId="18" xfId="2" applyFont="1" applyFill="1" applyBorder="1" applyAlignment="1">
      <alignment horizontal="center" vertical="center"/>
    </xf>
    <xf numFmtId="0" fontId="31" fillId="17" borderId="47" xfId="2" applyFont="1" applyFill="1" applyBorder="1" applyAlignment="1">
      <alignment horizontal="center" vertical="center"/>
    </xf>
    <xf numFmtId="0" fontId="31" fillId="17" borderId="70" xfId="2" applyFont="1" applyFill="1" applyBorder="1" applyAlignment="1">
      <alignment horizontal="center" vertical="center"/>
    </xf>
    <xf numFmtId="0" fontId="31" fillId="17" borderId="9" xfId="2" applyFont="1" applyFill="1" applyBorder="1" applyAlignment="1">
      <alignment horizontal="center" vertical="center"/>
    </xf>
    <xf numFmtId="0" fontId="1" fillId="0" borderId="0" xfId="2" applyFont="1" applyFill="1"/>
    <xf numFmtId="0" fontId="31" fillId="10" borderId="0" xfId="2" applyFont="1" applyFill="1" applyBorder="1" applyAlignment="1">
      <alignment horizontal="center" vertical="center"/>
    </xf>
    <xf numFmtId="0" fontId="31" fillId="10" borderId="22" xfId="2" applyFont="1" applyFill="1" applyBorder="1" applyAlignment="1">
      <alignment horizontal="center" vertical="center"/>
    </xf>
    <xf numFmtId="0" fontId="31" fillId="0" borderId="42" xfId="2" applyFont="1" applyFill="1" applyBorder="1" applyAlignment="1">
      <alignment horizontal="center" vertical="center"/>
    </xf>
    <xf numFmtId="0" fontId="31" fillId="0" borderId="22" xfId="2" applyFont="1" applyFill="1" applyBorder="1" applyAlignment="1">
      <alignment horizontal="center" vertical="center"/>
    </xf>
    <xf numFmtId="0" fontId="31" fillId="0" borderId="32" xfId="2" applyNumberFormat="1" applyFont="1" applyFill="1" applyBorder="1" applyAlignment="1" applyProtection="1">
      <alignment horizontal="center" vertical="center"/>
    </xf>
    <xf numFmtId="166" fontId="1" fillId="2" borderId="1" xfId="2" applyNumberFormat="1" applyFont="1" applyFill="1" applyBorder="1" applyAlignment="1" applyProtection="1">
      <alignment horizontal="center" vertical="center"/>
    </xf>
    <xf numFmtId="0" fontId="1" fillId="2" borderId="2" xfId="2" applyNumberFormat="1" applyFont="1" applyFill="1" applyBorder="1" applyAlignment="1" applyProtection="1">
      <alignment horizontal="center" vertical="center"/>
    </xf>
    <xf numFmtId="0" fontId="1" fillId="2" borderId="3" xfId="2" applyNumberFormat="1" applyFont="1" applyFill="1" applyBorder="1" applyAlignment="1" applyProtection="1">
      <alignment horizontal="center" vertical="center"/>
    </xf>
    <xf numFmtId="0" fontId="1" fillId="2" borderId="80" xfId="2" applyNumberFormat="1" applyFont="1" applyFill="1" applyBorder="1" applyAlignment="1" applyProtection="1">
      <alignment horizontal="left" vertical="center"/>
    </xf>
    <xf numFmtId="0" fontId="31" fillId="25" borderId="74" xfId="2" applyNumberFormat="1" applyFont="1" applyFill="1" applyBorder="1" applyAlignment="1" applyProtection="1">
      <alignment horizontal="center" vertical="center"/>
    </xf>
    <xf numFmtId="0" fontId="31" fillId="2" borderId="34" xfId="2" applyFont="1" applyFill="1" applyBorder="1" applyAlignment="1">
      <alignment horizontal="center" vertical="center"/>
    </xf>
    <xf numFmtId="0" fontId="31" fillId="2" borderId="18" xfId="2" applyNumberFormat="1" applyFont="1" applyFill="1" applyBorder="1" applyAlignment="1" applyProtection="1">
      <alignment horizontal="center" vertical="center"/>
    </xf>
    <xf numFmtId="0" fontId="31" fillId="25" borderId="18" xfId="2" applyNumberFormat="1" applyFont="1" applyFill="1" applyBorder="1" applyAlignment="1" applyProtection="1">
      <alignment horizontal="center" vertical="center"/>
    </xf>
    <xf numFmtId="0" fontId="31" fillId="18" borderId="18" xfId="2" applyNumberFormat="1" applyFont="1" applyFill="1" applyBorder="1" applyAlignment="1" applyProtection="1">
      <alignment horizontal="center" vertical="center"/>
    </xf>
    <xf numFmtId="0" fontId="31" fillId="2" borderId="47" xfId="2" applyFont="1" applyFill="1" applyBorder="1" applyAlignment="1">
      <alignment horizontal="center" vertical="center"/>
    </xf>
    <xf numFmtId="0" fontId="31" fillId="17" borderId="64" xfId="2" applyFont="1" applyFill="1" applyBorder="1" applyAlignment="1">
      <alignment horizontal="center" vertical="center"/>
    </xf>
    <xf numFmtId="0" fontId="31" fillId="17" borderId="67" xfId="2" applyFont="1" applyFill="1" applyBorder="1" applyAlignment="1">
      <alignment horizontal="center" vertical="center"/>
    </xf>
    <xf numFmtId="0" fontId="31" fillId="17" borderId="68" xfId="2" applyFont="1" applyFill="1" applyBorder="1" applyAlignment="1">
      <alignment horizontal="center" vertical="center"/>
    </xf>
    <xf numFmtId="0" fontId="31" fillId="0" borderId="86" xfId="2" applyFont="1" applyBorder="1" applyAlignment="1">
      <alignment horizontal="center" vertical="center"/>
    </xf>
    <xf numFmtId="0" fontId="31" fillId="17" borderId="27" xfId="2" applyFont="1" applyFill="1" applyBorder="1" applyAlignment="1">
      <alignment horizontal="center" vertical="center"/>
    </xf>
    <xf numFmtId="0" fontId="31" fillId="17" borderId="5" xfId="2" applyFont="1" applyFill="1" applyBorder="1" applyAlignment="1">
      <alignment horizontal="center" vertical="center"/>
    </xf>
    <xf numFmtId="0" fontId="31" fillId="2" borderId="10" xfId="2" applyFont="1" applyFill="1" applyBorder="1" applyAlignment="1">
      <alignment horizontal="center" vertical="center"/>
    </xf>
    <xf numFmtId="0" fontId="30" fillId="2" borderId="10" xfId="2" applyFont="1" applyFill="1" applyBorder="1" applyAlignment="1">
      <alignment horizontal="center" vertical="center"/>
    </xf>
    <xf numFmtId="0" fontId="6" fillId="2" borderId="10" xfId="2" applyFont="1" applyFill="1" applyBorder="1" applyAlignment="1">
      <alignment horizontal="center" vertical="center"/>
    </xf>
    <xf numFmtId="0" fontId="1" fillId="2" borderId="1" xfId="2" applyFill="1" applyBorder="1"/>
    <xf numFmtId="0" fontId="1" fillId="2" borderId="2" xfId="2" applyFill="1" applyBorder="1"/>
    <xf numFmtId="0" fontId="1" fillId="2" borderId="3" xfId="2" applyFill="1" applyBorder="1"/>
    <xf numFmtId="0" fontId="1" fillId="2" borderId="58" xfId="2" applyFill="1" applyBorder="1"/>
    <xf numFmtId="0" fontId="1" fillId="2" borderId="75" xfId="2" applyFill="1" applyBorder="1"/>
    <xf numFmtId="0" fontId="30" fillId="27" borderId="81" xfId="2" applyFont="1" applyFill="1" applyBorder="1" applyAlignment="1">
      <alignment horizontal="center" vertical="center"/>
    </xf>
    <xf numFmtId="0" fontId="2" fillId="0" borderId="60" xfId="2" applyFont="1" applyFill="1" applyBorder="1" applyAlignment="1">
      <alignment vertical="center"/>
    </xf>
    <xf numFmtId="0" fontId="2" fillId="18" borderId="60" xfId="2" applyFont="1" applyFill="1" applyBorder="1" applyAlignment="1">
      <alignment vertical="center"/>
    </xf>
    <xf numFmtId="0" fontId="30" fillId="33" borderId="33" xfId="2" applyFont="1" applyFill="1" applyBorder="1" applyAlignment="1">
      <alignment horizontal="center" vertical="center"/>
    </xf>
    <xf numFmtId="0" fontId="30" fillId="33" borderId="12" xfId="2" applyFont="1" applyFill="1" applyBorder="1" applyAlignment="1">
      <alignment horizontal="center" vertical="center"/>
    </xf>
    <xf numFmtId="0" fontId="30" fillId="33" borderId="34" xfId="2" applyFont="1" applyFill="1" applyBorder="1" applyAlignment="1">
      <alignment horizontal="center" vertical="center"/>
    </xf>
    <xf numFmtId="0" fontId="2" fillId="18" borderId="60" xfId="2" applyFont="1" applyFill="1" applyBorder="1" applyAlignment="1">
      <alignment horizontal="left" vertical="center"/>
    </xf>
    <xf numFmtId="0" fontId="2" fillId="10" borderId="71" xfId="2" applyFont="1" applyFill="1" applyBorder="1" applyAlignment="1">
      <alignment vertical="center"/>
    </xf>
    <xf numFmtId="0" fontId="1" fillId="10" borderId="69" xfId="2" applyFont="1" applyFill="1" applyBorder="1" applyAlignment="1">
      <alignment horizontal="left" vertical="center"/>
    </xf>
    <xf numFmtId="0" fontId="31" fillId="10" borderId="47" xfId="2" applyFont="1" applyFill="1" applyBorder="1" applyAlignment="1">
      <alignment horizontal="center" vertical="center"/>
    </xf>
    <xf numFmtId="0" fontId="31" fillId="10" borderId="70" xfId="2" applyFont="1" applyFill="1" applyBorder="1" applyAlignment="1">
      <alignment horizontal="center" vertical="center"/>
    </xf>
    <xf numFmtId="0" fontId="1" fillId="10" borderId="71" xfId="2" applyFont="1" applyFill="1" applyBorder="1" applyAlignment="1">
      <alignment horizontal="left" vertical="center"/>
    </xf>
    <xf numFmtId="0" fontId="1" fillId="0" borderId="0" xfId="2" applyFill="1" applyBorder="1"/>
    <xf numFmtId="0" fontId="30" fillId="25" borderId="0" xfId="2" applyNumberFormat="1" applyFont="1" applyFill="1" applyBorder="1" applyAlignment="1" applyProtection="1">
      <alignment horizontal="center" vertical="center"/>
    </xf>
    <xf numFmtId="0" fontId="30" fillId="25" borderId="22" xfId="2" applyNumberFormat="1" applyFont="1" applyFill="1" applyBorder="1" applyAlignment="1" applyProtection="1">
      <alignment horizontal="center" vertical="center"/>
    </xf>
    <xf numFmtId="0" fontId="1" fillId="2" borderId="80" xfId="2" applyFont="1" applyFill="1" applyBorder="1" applyAlignment="1">
      <alignment horizontal="left" vertical="center"/>
    </xf>
    <xf numFmtId="0" fontId="1" fillId="2" borderId="80" xfId="2" applyFont="1" applyFill="1" applyBorder="1" applyAlignment="1">
      <alignment horizontal="center" vertical="center"/>
    </xf>
    <xf numFmtId="0" fontId="30" fillId="18" borderId="57" xfId="2" applyNumberFormat="1" applyFont="1" applyFill="1" applyBorder="1" applyAlignment="1" applyProtection="1">
      <alignment horizontal="center" vertical="center"/>
    </xf>
    <xf numFmtId="0" fontId="30" fillId="18" borderId="58" xfId="2" applyNumberFormat="1" applyFont="1" applyFill="1" applyBorder="1" applyAlignment="1" applyProtection="1">
      <alignment horizontal="center" vertical="center"/>
    </xf>
    <xf numFmtId="0" fontId="30" fillId="18" borderId="3" xfId="2" applyNumberFormat="1" applyFont="1" applyFill="1" applyBorder="1" applyAlignment="1" applyProtection="1">
      <alignment horizontal="center" vertical="center"/>
    </xf>
    <xf numFmtId="0" fontId="30" fillId="0" borderId="61" xfId="2" applyFont="1" applyFill="1" applyBorder="1" applyAlignment="1">
      <alignment vertical="center"/>
    </xf>
    <xf numFmtId="0" fontId="30" fillId="10" borderId="18" xfId="2" applyFont="1" applyFill="1" applyBorder="1" applyAlignment="1">
      <alignment horizontal="center" vertical="center"/>
    </xf>
    <xf numFmtId="0" fontId="30" fillId="10" borderId="27" xfId="2" applyFont="1" applyFill="1" applyBorder="1" applyAlignment="1">
      <alignment horizontal="center" vertical="center"/>
    </xf>
    <xf numFmtId="0" fontId="1" fillId="25" borderId="14" xfId="2" applyFont="1" applyFill="1" applyBorder="1" applyAlignment="1">
      <alignment vertical="center"/>
    </xf>
    <xf numFmtId="0" fontId="31" fillId="2" borderId="6" xfId="2" applyFont="1" applyFill="1" applyBorder="1" applyAlignment="1">
      <alignment horizontal="center" vertical="center"/>
    </xf>
    <xf numFmtId="0" fontId="31" fillId="2" borderId="14" xfId="2" applyNumberFormat="1" applyFont="1" applyFill="1" applyBorder="1" applyAlignment="1" applyProtection="1">
      <alignment horizontal="center" vertical="center"/>
    </xf>
    <xf numFmtId="0" fontId="1" fillId="2" borderId="6" xfId="1" applyFont="1" applyFill="1" applyBorder="1" applyAlignment="1" applyProtection="1">
      <alignment horizontal="left" vertical="center"/>
    </xf>
    <xf numFmtId="0" fontId="31" fillId="32" borderId="0" xfId="2" applyFont="1" applyFill="1" applyBorder="1" applyAlignment="1">
      <alignment horizontal="center" vertical="center"/>
    </xf>
    <xf numFmtId="0" fontId="31" fillId="32" borderId="22" xfId="2" applyFont="1" applyFill="1" applyBorder="1" applyAlignment="1">
      <alignment horizontal="center" vertical="center"/>
    </xf>
    <xf numFmtId="0" fontId="31" fillId="32" borderId="42" xfId="2" applyFont="1" applyFill="1" applyBorder="1" applyAlignment="1">
      <alignment horizontal="center" vertical="center"/>
    </xf>
    <xf numFmtId="0" fontId="30" fillId="32" borderId="0" xfId="2" applyFont="1" applyFill="1" applyBorder="1" applyAlignment="1">
      <alignment horizontal="center" vertical="center"/>
    </xf>
    <xf numFmtId="0" fontId="30" fillId="32" borderId="22" xfId="2" applyFont="1" applyFill="1" applyBorder="1" applyAlignment="1">
      <alignment horizontal="center" vertical="center"/>
    </xf>
    <xf numFmtId="0" fontId="30" fillId="32" borderId="51" xfId="2" applyFont="1" applyFill="1" applyBorder="1" applyAlignment="1">
      <alignment horizontal="center" vertical="center"/>
    </xf>
    <xf numFmtId="0" fontId="31" fillId="32" borderId="51" xfId="2" applyFont="1" applyFill="1" applyBorder="1" applyAlignment="1">
      <alignment horizontal="center" vertical="center"/>
    </xf>
    <xf numFmtId="0" fontId="6" fillId="25" borderId="33" xfId="2" applyNumberFormat="1" applyFont="1" applyFill="1" applyBorder="1" applyAlignment="1" applyProtection="1">
      <alignment horizontal="center" vertical="center"/>
    </xf>
    <xf numFmtId="0" fontId="6" fillId="25" borderId="12" xfId="2" applyNumberFormat="1" applyFont="1" applyFill="1" applyBorder="1" applyAlignment="1" applyProtection="1">
      <alignment horizontal="center" vertical="center"/>
    </xf>
    <xf numFmtId="0" fontId="1" fillId="2" borderId="6" xfId="2" applyFont="1" applyFill="1" applyBorder="1" applyAlignment="1">
      <alignment horizontal="left" vertical="center"/>
    </xf>
    <xf numFmtId="0" fontId="1" fillId="2" borderId="9" xfId="2" applyFont="1" applyFill="1" applyBorder="1" applyAlignment="1">
      <alignment horizontal="left" vertical="center"/>
    </xf>
    <xf numFmtId="0" fontId="1" fillId="25" borderId="0" xfId="2" applyFill="1"/>
    <xf numFmtId="0" fontId="30" fillId="0" borderId="64" xfId="2" applyFont="1" applyFill="1" applyBorder="1" applyAlignment="1">
      <alignment horizontal="center" vertical="center"/>
    </xf>
    <xf numFmtId="0" fontId="30" fillId="0" borderId="67" xfId="2" applyFont="1" applyFill="1" applyBorder="1" applyAlignment="1">
      <alignment horizontal="center" vertical="center"/>
    </xf>
    <xf numFmtId="0" fontId="30" fillId="0" borderId="68" xfId="2" applyFont="1" applyFill="1" applyBorder="1" applyAlignment="1">
      <alignment horizontal="center" vertical="center"/>
    </xf>
    <xf numFmtId="0" fontId="1" fillId="25" borderId="12" xfId="2" applyFont="1" applyFill="1" applyBorder="1" applyAlignment="1">
      <alignment vertical="center"/>
    </xf>
    <xf numFmtId="0" fontId="30" fillId="0" borderId="78" xfId="2" applyFont="1" applyFill="1" applyBorder="1" applyAlignment="1">
      <alignment horizontal="center" vertical="center"/>
    </xf>
    <xf numFmtId="0" fontId="1" fillId="0" borderId="74" xfId="2" applyNumberFormat="1" applyFont="1" applyFill="1" applyBorder="1" applyAlignment="1" applyProtection="1">
      <alignment horizontal="left" vertical="center"/>
    </xf>
    <xf numFmtId="0" fontId="1" fillId="0" borderId="75" xfId="2" applyNumberFormat="1" applyFont="1" applyFill="1" applyBorder="1" applyAlignment="1" applyProtection="1">
      <alignment horizontal="left" vertical="center"/>
    </xf>
    <xf numFmtId="0" fontId="1" fillId="0" borderId="80" xfId="2" applyNumberFormat="1" applyFont="1" applyFill="1" applyBorder="1" applyAlignment="1" applyProtection="1">
      <alignment horizontal="center" vertical="center"/>
    </xf>
    <xf numFmtId="0" fontId="30" fillId="0" borderId="14" xfId="2" applyFont="1" applyFill="1" applyBorder="1" applyAlignment="1">
      <alignment horizontal="center" vertical="center"/>
    </xf>
    <xf numFmtId="0" fontId="1" fillId="0" borderId="14" xfId="2" applyNumberFormat="1" applyFont="1" applyFill="1" applyBorder="1" applyAlignment="1" applyProtection="1">
      <alignment horizontal="center" vertical="center"/>
    </xf>
    <xf numFmtId="0" fontId="1" fillId="0" borderId="60" xfId="1" applyFont="1" applyFill="1" applyBorder="1" applyAlignment="1" applyProtection="1">
      <alignment horizontal="left" vertical="center"/>
    </xf>
    <xf numFmtId="0" fontId="1" fillId="0" borderId="40" xfId="2" applyNumberFormat="1" applyFont="1" applyFill="1" applyBorder="1" applyAlignment="1" applyProtection="1">
      <alignment horizontal="center" vertical="center"/>
    </xf>
    <xf numFmtId="0" fontId="2" fillId="0" borderId="25" xfId="2" applyFont="1" applyFill="1" applyBorder="1" applyAlignment="1">
      <alignment vertical="center"/>
    </xf>
    <xf numFmtId="0" fontId="31" fillId="25" borderId="4" xfId="2" applyNumberFormat="1" applyFont="1" applyFill="1" applyBorder="1" applyAlignment="1" applyProtection="1">
      <alignment horizontal="center" vertical="center"/>
    </xf>
    <xf numFmtId="0" fontId="1" fillId="0" borderId="25" xfId="2" applyFont="1" applyFill="1" applyBorder="1" applyAlignment="1">
      <alignment vertical="center" wrapText="1"/>
    </xf>
    <xf numFmtId="0" fontId="1" fillId="0" borderId="60" xfId="2" applyFont="1" applyFill="1" applyBorder="1" applyAlignment="1">
      <alignment vertical="center" wrapText="1"/>
    </xf>
    <xf numFmtId="0" fontId="1" fillId="0" borderId="25" xfId="2" applyFont="1" applyFill="1" applyBorder="1" applyAlignment="1">
      <alignment vertical="center"/>
    </xf>
    <xf numFmtId="0" fontId="1" fillId="0" borderId="60" xfId="2" applyFont="1" applyFill="1" applyBorder="1" applyAlignment="1">
      <alignment vertical="center"/>
    </xf>
    <xf numFmtId="0" fontId="4" fillId="0" borderId="25" xfId="2" applyFont="1" applyFill="1" applyBorder="1" applyAlignment="1">
      <alignment vertical="center"/>
    </xf>
    <xf numFmtId="0" fontId="4" fillId="0" borderId="60" xfId="2" applyFont="1" applyFill="1" applyBorder="1" applyAlignment="1">
      <alignment vertical="center"/>
    </xf>
    <xf numFmtId="0" fontId="30" fillId="0" borderId="7" xfId="2" applyFont="1" applyFill="1" applyBorder="1" applyAlignment="1">
      <alignment horizontal="center" vertical="center"/>
    </xf>
    <xf numFmtId="0" fontId="30" fillId="0" borderId="70" xfId="2" applyFont="1" applyFill="1" applyBorder="1" applyAlignment="1">
      <alignment horizontal="center" vertical="center"/>
    </xf>
    <xf numFmtId="0" fontId="31" fillId="0" borderId="7" xfId="2" applyFont="1" applyFill="1" applyBorder="1" applyAlignment="1">
      <alignment horizontal="center" vertical="center"/>
    </xf>
    <xf numFmtId="0" fontId="31" fillId="0" borderId="8" xfId="2" applyFont="1" applyFill="1" applyBorder="1" applyAlignment="1">
      <alignment horizontal="center" vertical="center"/>
    </xf>
    <xf numFmtId="0" fontId="31" fillId="0" borderId="9" xfId="2" applyFont="1" applyFill="1" applyBorder="1" applyAlignment="1">
      <alignment horizontal="center" vertical="center"/>
    </xf>
    <xf numFmtId="0" fontId="30" fillId="0" borderId="79" xfId="2" applyFont="1" applyFill="1" applyBorder="1" applyAlignment="1">
      <alignment horizontal="center" vertical="center"/>
    </xf>
    <xf numFmtId="0" fontId="30" fillId="0" borderId="9" xfId="2" applyFont="1" applyFill="1" applyBorder="1" applyAlignment="1">
      <alignment horizontal="center" vertical="center"/>
    </xf>
    <xf numFmtId="0" fontId="1" fillId="0" borderId="70" xfId="2" applyNumberFormat="1" applyFont="1" applyFill="1" applyBorder="1" applyAlignment="1" applyProtection="1">
      <alignment horizontal="center" vertical="center"/>
    </xf>
    <xf numFmtId="0" fontId="1" fillId="0" borderId="38" xfId="2" applyNumberFormat="1" applyFont="1" applyFill="1" applyBorder="1" applyAlignment="1" applyProtection="1">
      <alignment horizontal="center" vertical="center"/>
    </xf>
    <xf numFmtId="0" fontId="39" fillId="0" borderId="0" xfId="2" applyNumberFormat="1" applyFont="1" applyFill="1" applyBorder="1" applyAlignment="1" applyProtection="1">
      <alignment horizontal="left" vertical="center"/>
    </xf>
    <xf numFmtId="0" fontId="30" fillId="0" borderId="13" xfId="2" applyFont="1" applyFill="1" applyBorder="1" applyAlignment="1">
      <alignment horizontal="center" vertical="center"/>
    </xf>
    <xf numFmtId="0" fontId="31" fillId="0" borderId="13" xfId="2" applyFont="1" applyFill="1" applyBorder="1" applyAlignment="1">
      <alignment horizontal="center" vertical="center"/>
    </xf>
    <xf numFmtId="0" fontId="31" fillId="0" borderId="27" xfId="2" applyFont="1" applyFill="1" applyBorder="1" applyAlignment="1">
      <alignment horizontal="center" vertical="center"/>
    </xf>
    <xf numFmtId="0" fontId="31" fillId="0" borderId="14" xfId="2" applyFont="1" applyFill="1" applyBorder="1" applyAlignment="1">
      <alignment horizontal="center" vertical="center"/>
    </xf>
    <xf numFmtId="0" fontId="2" fillId="0" borderId="40" xfId="2" applyFont="1" applyFill="1" applyBorder="1" applyAlignment="1">
      <alignment vertical="center"/>
    </xf>
    <xf numFmtId="0" fontId="1" fillId="0" borderId="40" xfId="2" applyNumberFormat="1" applyFont="1" applyFill="1" applyBorder="1" applyAlignment="1" applyProtection="1">
      <alignment horizontal="left" vertical="center"/>
    </xf>
    <xf numFmtId="0" fontId="1" fillId="0" borderId="60" xfId="2" applyNumberFormat="1" applyFont="1" applyFill="1" applyBorder="1" applyAlignment="1" applyProtection="1">
      <alignment horizontal="left" vertical="center"/>
    </xf>
    <xf numFmtId="0" fontId="1" fillId="0" borderId="40" xfId="1" applyFont="1" applyFill="1" applyBorder="1" applyAlignment="1" applyProtection="1">
      <alignment horizontal="left" vertical="center"/>
    </xf>
    <xf numFmtId="0" fontId="30" fillId="0" borderId="47" xfId="2" applyFont="1" applyFill="1" applyBorder="1" applyAlignment="1">
      <alignment horizontal="center" vertical="center"/>
    </xf>
    <xf numFmtId="0" fontId="1" fillId="25" borderId="0" xfId="2" applyFont="1" applyFill="1"/>
    <xf numFmtId="0" fontId="1" fillId="0" borderId="76" xfId="1" applyFont="1" applyFill="1" applyBorder="1" applyAlignment="1" applyProtection="1">
      <alignment horizontal="left" vertical="center"/>
    </xf>
    <xf numFmtId="0" fontId="1" fillId="0" borderId="75" xfId="1" applyFont="1" applyFill="1" applyBorder="1" applyAlignment="1" applyProtection="1">
      <alignment horizontal="left" vertical="center"/>
    </xf>
    <xf numFmtId="0" fontId="1" fillId="0" borderId="25" xfId="2" applyNumberFormat="1" applyFont="1" applyFill="1" applyBorder="1" applyAlignment="1" applyProtection="1">
      <alignment horizontal="left" vertical="center"/>
    </xf>
    <xf numFmtId="0" fontId="31" fillId="0" borderId="47" xfId="2" applyFont="1" applyFill="1" applyBorder="1" applyAlignment="1">
      <alignment horizontal="center" vertical="center"/>
    </xf>
    <xf numFmtId="0" fontId="31" fillId="25" borderId="7" xfId="2" applyFont="1" applyFill="1" applyBorder="1" applyAlignment="1">
      <alignment horizontal="center" vertical="center"/>
    </xf>
    <xf numFmtId="0" fontId="31" fillId="25" borderId="8" xfId="2" applyFont="1" applyFill="1" applyBorder="1" applyAlignment="1">
      <alignment horizontal="center" vertical="center"/>
    </xf>
    <xf numFmtId="0" fontId="31" fillId="25" borderId="9" xfId="2" applyFont="1" applyFill="1" applyBorder="1" applyAlignment="1">
      <alignment horizontal="center" vertical="center"/>
    </xf>
    <xf numFmtId="0" fontId="2" fillId="0" borderId="36" xfId="2" applyFont="1" applyFill="1" applyBorder="1" applyAlignment="1">
      <alignment vertical="center"/>
    </xf>
    <xf numFmtId="0" fontId="2" fillId="0" borderId="71" xfId="2" applyFont="1" applyFill="1" applyBorder="1" applyAlignment="1">
      <alignment vertical="center"/>
    </xf>
    <xf numFmtId="166" fontId="6" fillId="0" borderId="29" xfId="2" applyNumberFormat="1" applyFont="1" applyFill="1" applyBorder="1" applyAlignment="1">
      <alignment horizontal="center" vertical="center"/>
    </xf>
    <xf numFmtId="0" fontId="6" fillId="0" borderId="30" xfId="2" applyFont="1" applyFill="1" applyBorder="1" applyAlignment="1">
      <alignment horizontal="center" vertical="center"/>
    </xf>
    <xf numFmtId="0" fontId="6" fillId="0" borderId="31" xfId="2" applyFont="1" applyFill="1" applyBorder="1" applyAlignment="1">
      <alignment horizontal="center" vertical="center"/>
    </xf>
    <xf numFmtId="0" fontId="1" fillId="0" borderId="0" xfId="2" applyFont="1" applyFill="1" applyAlignment="1">
      <alignment vertical="center"/>
    </xf>
    <xf numFmtId="0" fontId="1" fillId="0" borderId="6" xfId="2" applyFont="1" applyFill="1" applyBorder="1" applyAlignment="1">
      <alignment vertical="center"/>
    </xf>
    <xf numFmtId="0" fontId="2" fillId="0" borderId="6" xfId="2" applyFont="1" applyFill="1" applyBorder="1" applyAlignment="1">
      <alignment vertical="center"/>
    </xf>
    <xf numFmtId="0" fontId="1" fillId="0" borderId="6" xfId="2" applyNumberFormat="1" applyFont="1" applyFill="1" applyBorder="1" applyAlignment="1" applyProtection="1">
      <alignment horizontal="left" vertical="center"/>
    </xf>
    <xf numFmtId="166" fontId="1" fillId="0" borderId="7" xfId="2" applyNumberFormat="1" applyFont="1" applyFill="1" applyBorder="1" applyAlignment="1">
      <alignment horizontal="center" vertical="center"/>
    </xf>
    <xf numFmtId="0" fontId="1" fillId="0" borderId="8" xfId="2" applyFont="1" applyFill="1" applyBorder="1" applyAlignment="1">
      <alignment horizontal="center" vertical="center"/>
    </xf>
    <xf numFmtId="0" fontId="1" fillId="0" borderId="9" xfId="2" applyFont="1" applyFill="1" applyBorder="1" applyAlignment="1">
      <alignment horizontal="center" vertical="center"/>
    </xf>
    <xf numFmtId="0" fontId="1" fillId="0" borderId="71" xfId="2" applyFont="1" applyFill="1" applyBorder="1" applyAlignment="1">
      <alignment horizontal="center" vertical="center"/>
    </xf>
    <xf numFmtId="0" fontId="1" fillId="0" borderId="32" xfId="2" applyNumberFormat="1" applyFont="1" applyFill="1" applyBorder="1" applyAlignment="1" applyProtection="1">
      <alignment horizontal="left" vertical="center"/>
    </xf>
    <xf numFmtId="0" fontId="36" fillId="0" borderId="33" xfId="2" applyFont="1" applyFill="1" applyBorder="1" applyAlignment="1">
      <alignment horizontal="center" vertical="center"/>
    </xf>
    <xf numFmtId="0" fontId="2" fillId="0" borderId="18" xfId="2" applyFont="1" applyFill="1" applyBorder="1" applyAlignment="1">
      <alignment vertical="center"/>
    </xf>
    <xf numFmtId="0" fontId="1" fillId="0" borderId="18" xfId="2" applyFont="1" applyFill="1" applyBorder="1" applyAlignment="1">
      <alignment vertical="center" wrapText="1"/>
    </xf>
    <xf numFmtId="0" fontId="4" fillId="0" borderId="18" xfId="2" applyFont="1" applyFill="1" applyBorder="1" applyAlignment="1">
      <alignment vertical="center"/>
    </xf>
    <xf numFmtId="0" fontId="2" fillId="0" borderId="80" xfId="2" applyFont="1" applyFill="1" applyBorder="1" applyAlignment="1">
      <alignment horizontal="left" vertical="center"/>
    </xf>
    <xf numFmtId="0" fontId="2" fillId="0" borderId="75" xfId="2" applyFont="1" applyFill="1" applyBorder="1" applyAlignment="1">
      <alignment horizontal="left" vertical="center"/>
    </xf>
    <xf numFmtId="0" fontId="31" fillId="10" borderId="33" xfId="2" applyNumberFormat="1" applyFont="1" applyFill="1" applyBorder="1" applyAlignment="1" applyProtection="1">
      <alignment horizontal="center" vertical="center"/>
    </xf>
    <xf numFmtId="0" fontId="31" fillId="10" borderId="12" xfId="2" applyNumberFormat="1" applyFont="1" applyFill="1" applyBorder="1" applyAlignment="1" applyProtection="1">
      <alignment horizontal="center" vertical="center"/>
    </xf>
    <xf numFmtId="0" fontId="2" fillId="0" borderId="87" xfId="2" applyFont="1" applyFill="1" applyBorder="1" applyAlignment="1">
      <alignment horizontal="left" vertical="center"/>
    </xf>
    <xf numFmtId="0" fontId="2" fillId="0" borderId="60" xfId="2" applyFont="1" applyFill="1" applyBorder="1" applyAlignment="1">
      <alignment horizontal="left" vertical="center"/>
    </xf>
    <xf numFmtId="0" fontId="2" fillId="0" borderId="87" xfId="2" applyFont="1" applyFill="1" applyBorder="1" applyAlignment="1">
      <alignment vertical="center"/>
    </xf>
    <xf numFmtId="0" fontId="4" fillId="0" borderId="87" xfId="2" applyFont="1" applyFill="1" applyBorder="1" applyAlignment="1">
      <alignment vertical="center"/>
    </xf>
    <xf numFmtId="0" fontId="1" fillId="0" borderId="34" xfId="2" applyFont="1" applyFill="1" applyBorder="1" applyAlignment="1">
      <alignment horizontal="center" vertical="center"/>
    </xf>
    <xf numFmtId="0" fontId="1" fillId="0" borderId="69" xfId="2" applyFont="1" applyFill="1" applyBorder="1" applyAlignment="1">
      <alignment horizontal="center" vertical="center"/>
    </xf>
    <xf numFmtId="0" fontId="31" fillId="0" borderId="0" xfId="2" applyFont="1" applyFill="1" applyBorder="1" applyAlignment="1">
      <alignment horizontal="center" vertical="center"/>
    </xf>
    <xf numFmtId="0" fontId="5" fillId="0" borderId="60" xfId="2" applyFont="1" applyFill="1" applyBorder="1" applyAlignment="1">
      <alignment horizontal="left" vertical="center"/>
    </xf>
    <xf numFmtId="0" fontId="31" fillId="0" borderId="64" xfId="2" applyFont="1" applyFill="1" applyBorder="1" applyAlignment="1">
      <alignment horizontal="center" vertical="center"/>
    </xf>
    <xf numFmtId="0" fontId="31" fillId="0" borderId="67" xfId="2" applyFont="1" applyFill="1" applyBorder="1" applyAlignment="1">
      <alignment horizontal="center" vertical="center"/>
    </xf>
    <xf numFmtId="0" fontId="31" fillId="0" borderId="68" xfId="2" applyFont="1" applyFill="1" applyBorder="1" applyAlignment="1">
      <alignment horizontal="center" vertical="center"/>
    </xf>
    <xf numFmtId="0" fontId="31" fillId="0" borderId="86" xfId="2" applyFont="1" applyFill="1" applyBorder="1" applyAlignment="1">
      <alignment horizontal="center" vertical="center"/>
    </xf>
    <xf numFmtId="0" fontId="31" fillId="0" borderId="32" xfId="2" applyFont="1" applyFill="1" applyBorder="1" applyAlignment="1">
      <alignment horizontal="center" vertical="center"/>
    </xf>
    <xf numFmtId="0" fontId="31" fillId="0" borderId="10" xfId="2" applyFont="1" applyFill="1" applyBorder="1" applyAlignment="1">
      <alignment horizontal="center" vertical="center"/>
    </xf>
    <xf numFmtId="0" fontId="30" fillId="0" borderId="10" xfId="2" applyFont="1" applyFill="1" applyBorder="1" applyAlignment="1">
      <alignment horizontal="center" vertical="center"/>
    </xf>
    <xf numFmtId="0" fontId="6" fillId="0" borderId="10" xfId="2" applyFont="1" applyFill="1" applyBorder="1" applyAlignment="1">
      <alignment horizontal="center" vertical="center"/>
    </xf>
    <xf numFmtId="0" fontId="1" fillId="0" borderId="75" xfId="2" applyFill="1" applyBorder="1"/>
    <xf numFmtId="0" fontId="1" fillId="25" borderId="0" xfId="2" applyFont="1" applyFill="1" applyBorder="1" applyAlignment="1">
      <alignment vertical="center"/>
    </xf>
    <xf numFmtId="0" fontId="31" fillId="0" borderId="51" xfId="2" applyFont="1" applyFill="1" applyBorder="1" applyAlignment="1">
      <alignment horizontal="center" vertical="center"/>
    </xf>
    <xf numFmtId="0" fontId="1" fillId="0" borderId="40" xfId="2" applyFont="1" applyFill="1" applyBorder="1" applyAlignment="1">
      <alignment vertical="center" wrapText="1"/>
    </xf>
    <xf numFmtId="0" fontId="4" fillId="0" borderId="40" xfId="2" applyFont="1" applyFill="1" applyBorder="1" applyAlignment="1">
      <alignment vertical="center"/>
    </xf>
    <xf numFmtId="0" fontId="1" fillId="0" borderId="80" xfId="2" applyFont="1" applyFill="1" applyBorder="1" applyAlignment="1">
      <alignment horizontal="left" vertical="center"/>
    </xf>
    <xf numFmtId="0" fontId="1" fillId="0" borderId="75" xfId="2" applyFont="1" applyFill="1" applyBorder="1" applyAlignment="1">
      <alignment horizontal="left" vertical="center"/>
    </xf>
    <xf numFmtId="0" fontId="1" fillId="0" borderId="80" xfId="2" applyFont="1" applyFill="1" applyBorder="1" applyAlignment="1">
      <alignment horizontal="center" vertical="center"/>
    </xf>
    <xf numFmtId="166" fontId="6" fillId="0" borderId="64" xfId="2" applyNumberFormat="1" applyFont="1" applyBorder="1" applyAlignment="1">
      <alignment horizontal="center" vertical="center"/>
    </xf>
    <xf numFmtId="0" fontId="6" fillId="0" borderId="67" xfId="2" applyFont="1" applyBorder="1" applyAlignment="1">
      <alignment horizontal="center" vertical="center"/>
    </xf>
    <xf numFmtId="0" fontId="6" fillId="0" borderId="68" xfId="2" applyFont="1" applyBorder="1" applyAlignment="1">
      <alignment horizontal="center" vertical="center"/>
    </xf>
    <xf numFmtId="0" fontId="30" fillId="0" borderId="0" xfId="2" applyFont="1" applyFill="1" applyBorder="1" applyAlignment="1">
      <alignment vertical="center"/>
    </xf>
    <xf numFmtId="0" fontId="1" fillId="0" borderId="74" xfId="2" applyFill="1" applyBorder="1"/>
    <xf numFmtId="0" fontId="1" fillId="0" borderId="80" xfId="2" applyFill="1" applyBorder="1" applyAlignment="1">
      <alignment horizontal="center"/>
    </xf>
    <xf numFmtId="0" fontId="1" fillId="0" borderId="40" xfId="2" applyFont="1" applyFill="1" applyBorder="1" applyAlignment="1">
      <alignment horizontal="center" vertical="center"/>
    </xf>
    <xf numFmtId="0" fontId="1" fillId="0" borderId="25" xfId="2" applyFont="1" applyFill="1" applyBorder="1" applyAlignment="1">
      <alignment horizontal="left" vertical="center" wrapText="1"/>
    </xf>
    <xf numFmtId="0" fontId="1" fillId="0" borderId="60" xfId="2" applyFont="1" applyFill="1" applyBorder="1" applyAlignment="1">
      <alignment horizontal="left" vertical="center" wrapText="1"/>
    </xf>
    <xf numFmtId="0" fontId="8" fillId="25" borderId="0" xfId="2" applyFont="1" applyFill="1"/>
    <xf numFmtId="0" fontId="43" fillId="25" borderId="0" xfId="2" applyFont="1" applyFill="1"/>
    <xf numFmtId="0" fontId="42" fillId="10" borderId="0" xfId="2" applyFont="1" applyFill="1"/>
    <xf numFmtId="0" fontId="30" fillId="10" borderId="78" xfId="2" applyFont="1" applyFill="1" applyBorder="1" applyAlignment="1">
      <alignment horizontal="center" vertical="center"/>
    </xf>
    <xf numFmtId="0" fontId="30" fillId="10" borderId="2" xfId="2" applyFont="1" applyFill="1" applyBorder="1" applyAlignment="1">
      <alignment horizontal="center" vertical="center"/>
    </xf>
    <xf numFmtId="0" fontId="30" fillId="10" borderId="3" xfId="2" applyFont="1" applyFill="1" applyBorder="1" applyAlignment="1">
      <alignment horizontal="center" vertical="center"/>
    </xf>
    <xf numFmtId="0" fontId="31" fillId="10" borderId="78" xfId="2" applyNumberFormat="1" applyFont="1" applyFill="1" applyBorder="1" applyAlignment="1" applyProtection="1">
      <alignment horizontal="center" vertical="center"/>
    </xf>
    <xf numFmtId="0" fontId="31" fillId="10" borderId="2" xfId="2" applyNumberFormat="1" applyFont="1" applyFill="1" applyBorder="1" applyAlignment="1" applyProtection="1">
      <alignment horizontal="center" vertical="center"/>
    </xf>
    <xf numFmtId="0" fontId="31" fillId="10" borderId="3" xfId="2" applyNumberFormat="1" applyFont="1" applyFill="1" applyBorder="1" applyAlignment="1" applyProtection="1">
      <alignment horizontal="center" vertical="center"/>
    </xf>
    <xf numFmtId="0" fontId="31" fillId="10" borderId="27" xfId="2" applyNumberFormat="1" applyFont="1" applyFill="1" applyBorder="1" applyAlignment="1" applyProtection="1">
      <alignment horizontal="center" vertical="center"/>
    </xf>
    <xf numFmtId="0" fontId="31" fillId="10" borderId="5" xfId="2" applyNumberFormat="1" applyFont="1" applyFill="1" applyBorder="1" applyAlignment="1" applyProtection="1">
      <alignment horizontal="center" vertical="center"/>
    </xf>
    <xf numFmtId="0" fontId="31" fillId="10" borderId="6" xfId="2" applyNumberFormat="1" applyFont="1" applyFill="1" applyBorder="1" applyAlignment="1" applyProtection="1">
      <alignment horizontal="center" vertical="center"/>
    </xf>
    <xf numFmtId="0" fontId="6" fillId="10" borderId="27" xfId="2" applyNumberFormat="1" applyFont="1" applyFill="1" applyBorder="1" applyAlignment="1" applyProtection="1">
      <alignment horizontal="center" vertical="center"/>
    </xf>
    <xf numFmtId="0" fontId="6" fillId="10" borderId="5" xfId="2" applyNumberFormat="1" applyFont="1" applyFill="1" applyBorder="1" applyAlignment="1" applyProtection="1">
      <alignment horizontal="center" vertical="center"/>
    </xf>
    <xf numFmtId="0" fontId="6" fillId="10" borderId="6" xfId="2" applyNumberFormat="1" applyFont="1" applyFill="1" applyBorder="1" applyAlignment="1" applyProtection="1">
      <alignment horizontal="center" vertical="center"/>
    </xf>
    <xf numFmtId="0" fontId="5" fillId="0" borderId="60" xfId="2" applyFont="1" applyFill="1" applyBorder="1" applyAlignment="1">
      <alignment vertical="center"/>
    </xf>
    <xf numFmtId="0" fontId="30" fillId="10" borderId="7" xfId="2" applyFont="1" applyFill="1" applyBorder="1" applyAlignment="1">
      <alignment horizontal="center" vertical="center"/>
    </xf>
    <xf numFmtId="0" fontId="30" fillId="10" borderId="8" xfId="2" applyFont="1" applyFill="1" applyBorder="1" applyAlignment="1">
      <alignment horizontal="center" vertical="center"/>
    </xf>
    <xf numFmtId="0" fontId="30" fillId="10" borderId="79" xfId="2" applyFont="1" applyFill="1" applyBorder="1" applyAlignment="1">
      <alignment horizontal="center" vertical="center"/>
    </xf>
    <xf numFmtId="0" fontId="31" fillId="10" borderId="79" xfId="2" applyNumberFormat="1" applyFont="1" applyFill="1" applyBorder="1" applyAlignment="1" applyProtection="1">
      <alignment horizontal="center" vertical="center"/>
    </xf>
    <xf numFmtId="0" fontId="31" fillId="10" borderId="8" xfId="2" applyNumberFormat="1" applyFont="1" applyFill="1" applyBorder="1" applyAlignment="1" applyProtection="1">
      <alignment horizontal="center" vertical="center"/>
    </xf>
    <xf numFmtId="0" fontId="31" fillId="10" borderId="9" xfId="2" applyNumberFormat="1" applyFont="1" applyFill="1" applyBorder="1" applyAlignment="1" applyProtection="1">
      <alignment horizontal="center" vertical="center"/>
    </xf>
    <xf numFmtId="0" fontId="30" fillId="10" borderId="74" xfId="2" applyFont="1" applyFill="1" applyBorder="1" applyAlignment="1">
      <alignment horizontal="center" vertical="center"/>
    </xf>
    <xf numFmtId="0" fontId="30" fillId="10" borderId="58" xfId="2" applyFont="1" applyFill="1" applyBorder="1" applyAlignment="1">
      <alignment horizontal="center" vertical="center"/>
    </xf>
    <xf numFmtId="0" fontId="31" fillId="10" borderId="57" xfId="2" applyFont="1" applyFill="1" applyBorder="1" applyAlignment="1">
      <alignment horizontal="center" vertical="center"/>
    </xf>
    <xf numFmtId="0" fontId="31" fillId="10" borderId="58" xfId="2" applyFont="1" applyFill="1" applyBorder="1" applyAlignment="1">
      <alignment horizontal="center" vertical="center"/>
    </xf>
    <xf numFmtId="0" fontId="30" fillId="10" borderId="76" xfId="2" applyFont="1" applyFill="1" applyBorder="1" applyAlignment="1">
      <alignment horizontal="center" vertical="center"/>
    </xf>
    <xf numFmtId="0" fontId="30" fillId="10" borderId="13" xfId="2" applyFont="1" applyFill="1" applyBorder="1" applyAlignment="1">
      <alignment horizontal="center" vertical="center"/>
    </xf>
    <xf numFmtId="0" fontId="30" fillId="10" borderId="81" xfId="2" applyFont="1" applyFill="1" applyBorder="1" applyAlignment="1">
      <alignment horizontal="center" vertical="center"/>
    </xf>
    <xf numFmtId="0" fontId="31" fillId="10" borderId="77" xfId="2" applyFont="1" applyFill="1" applyBorder="1" applyAlignment="1">
      <alignment horizontal="center" vertical="center"/>
    </xf>
    <xf numFmtId="0" fontId="31" fillId="10" borderId="13" xfId="2" applyFont="1" applyFill="1" applyBorder="1" applyAlignment="1">
      <alignment horizontal="center" vertical="center"/>
    </xf>
    <xf numFmtId="0" fontId="30" fillId="25" borderId="47" xfId="2" applyFont="1" applyFill="1" applyBorder="1" applyAlignment="1">
      <alignment horizontal="center" vertical="center"/>
    </xf>
    <xf numFmtId="0" fontId="30" fillId="25" borderId="70" xfId="2" applyFont="1" applyFill="1" applyBorder="1" applyAlignment="1">
      <alignment horizontal="center" vertical="center"/>
    </xf>
    <xf numFmtId="0" fontId="30" fillId="25" borderId="9" xfId="2" applyFont="1" applyFill="1" applyBorder="1" applyAlignment="1">
      <alignment horizontal="center" vertical="center"/>
    </xf>
    <xf numFmtId="0" fontId="30" fillId="25" borderId="36" xfId="2" applyFont="1" applyFill="1" applyBorder="1" applyAlignment="1">
      <alignment horizontal="center" vertical="center"/>
    </xf>
    <xf numFmtId="0" fontId="31" fillId="10" borderId="57" xfId="2" applyNumberFormat="1" applyFont="1" applyFill="1" applyBorder="1" applyAlignment="1" applyProtection="1">
      <alignment horizontal="center" vertical="center"/>
    </xf>
    <xf numFmtId="0" fontId="31" fillId="10" borderId="58" xfId="2" applyNumberFormat="1" applyFont="1" applyFill="1" applyBorder="1" applyAlignment="1" applyProtection="1">
      <alignment horizontal="center" vertical="center"/>
    </xf>
    <xf numFmtId="0" fontId="30" fillId="10" borderId="0" xfId="2" applyFont="1" applyFill="1" applyBorder="1" applyAlignment="1">
      <alignment horizontal="center" vertical="center"/>
    </xf>
    <xf numFmtId="0" fontId="30" fillId="10" borderId="22" xfId="2" applyFont="1" applyFill="1" applyBorder="1" applyAlignment="1">
      <alignment horizontal="center" vertical="center"/>
    </xf>
    <xf numFmtId="0" fontId="31" fillId="10" borderId="42" xfId="2" applyNumberFormat="1" applyFont="1" applyFill="1" applyBorder="1" applyAlignment="1" applyProtection="1">
      <alignment horizontal="center" vertical="center"/>
    </xf>
    <xf numFmtId="0" fontId="31" fillId="10" borderId="22" xfId="2" applyNumberFormat="1" applyFont="1" applyFill="1" applyBorder="1" applyAlignment="1" applyProtection="1">
      <alignment horizontal="center" vertical="center"/>
    </xf>
    <xf numFmtId="166" fontId="6" fillId="0" borderId="64" xfId="2" applyNumberFormat="1" applyFont="1" applyFill="1" applyBorder="1" applyAlignment="1" applyProtection="1">
      <alignment horizontal="center" vertical="center"/>
    </xf>
    <xf numFmtId="0" fontId="6" fillId="0" borderId="67" xfId="2" applyNumberFormat="1" applyFont="1" applyFill="1" applyBorder="1" applyAlignment="1" applyProtection="1">
      <alignment horizontal="center" vertical="center"/>
    </xf>
    <xf numFmtId="0" fontId="6" fillId="0" borderId="68" xfId="2" applyNumberFormat="1" applyFont="1" applyFill="1" applyBorder="1" applyAlignment="1" applyProtection="1">
      <alignment horizontal="center" vertical="center"/>
    </xf>
    <xf numFmtId="0" fontId="30" fillId="10" borderId="78" xfId="2" applyNumberFormat="1" applyFont="1" applyFill="1" applyBorder="1" applyAlignment="1" applyProtection="1">
      <alignment horizontal="center" vertical="center"/>
    </xf>
    <xf numFmtId="0" fontId="30" fillId="10" borderId="2" xfId="2" applyNumberFormat="1" applyFont="1" applyFill="1" applyBorder="1" applyAlignment="1" applyProtection="1">
      <alignment horizontal="center" vertical="center"/>
    </xf>
    <xf numFmtId="0" fontId="30" fillId="10" borderId="3" xfId="2" applyNumberFormat="1" applyFont="1" applyFill="1" applyBorder="1" applyAlignment="1" applyProtection="1">
      <alignment horizontal="center" vertical="center"/>
    </xf>
    <xf numFmtId="0" fontId="31" fillId="10" borderId="1" xfId="2" applyNumberFormat="1" applyFont="1" applyFill="1" applyBorder="1" applyAlignment="1" applyProtection="1">
      <alignment horizontal="center" vertical="center"/>
    </xf>
    <xf numFmtId="0" fontId="31" fillId="10" borderId="10" xfId="2" applyNumberFormat="1" applyFont="1" applyFill="1" applyBorder="1" applyAlignment="1" applyProtection="1">
      <alignment horizontal="center" vertical="center"/>
    </xf>
    <xf numFmtId="0" fontId="31" fillId="10" borderId="81" xfId="2" applyNumberFormat="1" applyFont="1" applyFill="1" applyBorder="1" applyAlignment="1" applyProtection="1">
      <alignment horizontal="center" vertical="center"/>
    </xf>
    <xf numFmtId="166" fontId="1" fillId="0" borderId="88" xfId="2" applyNumberFormat="1" applyFont="1" applyFill="1" applyBorder="1" applyAlignment="1" applyProtection="1">
      <alignment horizontal="center" vertical="center"/>
    </xf>
    <xf numFmtId="0" fontId="1" fillId="0" borderId="10" xfId="2" applyNumberFormat="1" applyFont="1" applyFill="1" applyBorder="1" applyAlignment="1" applyProtection="1">
      <alignment horizontal="center" vertical="center"/>
    </xf>
    <xf numFmtId="0" fontId="1" fillId="0" borderId="13" xfId="2" applyNumberFormat="1" applyFont="1" applyFill="1" applyBorder="1" applyAlignment="1" applyProtection="1">
      <alignment horizontal="center" vertical="center"/>
    </xf>
    <xf numFmtId="0" fontId="30" fillId="10" borderId="27" xfId="2" applyNumberFormat="1" applyFont="1" applyFill="1" applyBorder="1" applyAlignment="1" applyProtection="1">
      <alignment horizontal="center" vertical="center"/>
    </xf>
    <xf numFmtId="0" fontId="30" fillId="10" borderId="5" xfId="2" applyNumberFormat="1" applyFont="1" applyFill="1" applyBorder="1" applyAlignment="1" applyProtection="1">
      <alignment horizontal="center" vertical="center"/>
    </xf>
    <xf numFmtId="0" fontId="30" fillId="10" borderId="6" xfId="2" applyNumberFormat="1" applyFont="1" applyFill="1" applyBorder="1" applyAlignment="1" applyProtection="1">
      <alignment horizontal="center" vertical="center"/>
    </xf>
    <xf numFmtId="0" fontId="31" fillId="10" borderId="4" xfId="2" applyNumberFormat="1" applyFont="1" applyFill="1" applyBorder="1" applyAlignment="1" applyProtection="1">
      <alignment horizontal="center" vertical="center"/>
    </xf>
    <xf numFmtId="0" fontId="30" fillId="25" borderId="27" xfId="2" applyNumberFormat="1" applyFont="1" applyFill="1" applyBorder="1" applyAlignment="1" applyProtection="1">
      <alignment horizontal="center" vertical="center"/>
    </xf>
    <xf numFmtId="0" fontId="30" fillId="25" borderId="5" xfId="2" applyNumberFormat="1" applyFont="1" applyFill="1" applyBorder="1" applyAlignment="1" applyProtection="1">
      <alignment horizontal="center" vertical="center"/>
    </xf>
    <xf numFmtId="0" fontId="30" fillId="25" borderId="6" xfId="2" applyNumberFormat="1" applyFont="1" applyFill="1" applyBorder="1" applyAlignment="1" applyProtection="1">
      <alignment horizontal="center" vertical="center"/>
    </xf>
    <xf numFmtId="0" fontId="30" fillId="10" borderId="79" xfId="2" applyNumberFormat="1" applyFont="1" applyFill="1" applyBorder="1" applyAlignment="1" applyProtection="1">
      <alignment horizontal="center" vertical="center"/>
    </xf>
    <xf numFmtId="0" fontId="30" fillId="10" borderId="8" xfId="2" applyNumberFormat="1" applyFont="1" applyFill="1" applyBorder="1" applyAlignment="1" applyProtection="1">
      <alignment horizontal="center" vertical="center"/>
    </xf>
    <xf numFmtId="0" fontId="30" fillId="10" borderId="9" xfId="2" applyNumberFormat="1" applyFont="1" applyFill="1" applyBorder="1" applyAlignment="1" applyProtection="1">
      <alignment horizontal="center" vertical="center"/>
    </xf>
    <xf numFmtId="0" fontId="31" fillId="10" borderId="7" xfId="2" applyNumberFormat="1" applyFont="1" applyFill="1" applyBorder="1" applyAlignment="1" applyProtection="1">
      <alignment horizontal="center" vertical="center"/>
    </xf>
    <xf numFmtId="0" fontId="4" fillId="0" borderId="71" xfId="2" applyFont="1" applyFill="1" applyBorder="1" applyAlignment="1">
      <alignment vertical="center"/>
    </xf>
    <xf numFmtId="0" fontId="4" fillId="0" borderId="6" xfId="2" applyFont="1" applyFill="1" applyBorder="1" applyAlignment="1">
      <alignment vertical="center"/>
    </xf>
    <xf numFmtId="0" fontId="2" fillId="0" borderId="9" xfId="2" applyFont="1" applyFill="1" applyBorder="1" applyAlignment="1">
      <alignment vertical="center"/>
    </xf>
    <xf numFmtId="0" fontId="31" fillId="10" borderId="29" xfId="2" applyFont="1" applyFill="1" applyBorder="1" applyAlignment="1">
      <alignment horizontal="center" vertical="center"/>
    </xf>
    <xf numFmtId="0" fontId="31" fillId="10" borderId="30" xfId="2" applyFont="1" applyFill="1" applyBorder="1" applyAlignment="1">
      <alignment horizontal="center" vertical="center"/>
    </xf>
    <xf numFmtId="0" fontId="31" fillId="10" borderId="31" xfId="2" applyFont="1" applyFill="1" applyBorder="1" applyAlignment="1">
      <alignment horizontal="center" vertical="center"/>
    </xf>
    <xf numFmtId="0" fontId="30" fillId="10" borderId="18" xfId="2" applyNumberFormat="1" applyFont="1" applyFill="1" applyBorder="1" applyAlignment="1" applyProtection="1">
      <alignment horizontal="center" vertical="center"/>
    </xf>
    <xf numFmtId="0" fontId="30" fillId="10" borderId="12" xfId="2" applyNumberFormat="1" applyFont="1" applyFill="1" applyBorder="1" applyAlignment="1" applyProtection="1">
      <alignment horizontal="center" vertical="center"/>
    </xf>
    <xf numFmtId="0" fontId="6" fillId="25" borderId="18" xfId="2" applyFont="1" applyFill="1" applyBorder="1" applyAlignment="1">
      <alignment horizontal="center" vertical="center"/>
    </xf>
    <xf numFmtId="0" fontId="1" fillId="10" borderId="1" xfId="2" applyFill="1" applyBorder="1"/>
    <xf numFmtId="0" fontId="1" fillId="10" borderId="2" xfId="2" applyFill="1" applyBorder="1"/>
    <xf numFmtId="0" fontId="1" fillId="10" borderId="3" xfId="2" applyFill="1" applyBorder="1"/>
    <xf numFmtId="0" fontId="1" fillId="10" borderId="58" xfId="2" applyFill="1" applyBorder="1"/>
    <xf numFmtId="0" fontId="6" fillId="0" borderId="75" xfId="2" applyFont="1" applyFill="1" applyBorder="1"/>
    <xf numFmtId="0" fontId="30" fillId="10" borderId="77" xfId="2" applyFont="1" applyFill="1" applyBorder="1" applyAlignment="1">
      <alignment horizontal="center" vertical="center"/>
    </xf>
    <xf numFmtId="0" fontId="31" fillId="25" borderId="29" xfId="2" applyFont="1" applyFill="1" applyBorder="1" applyAlignment="1">
      <alignment horizontal="center" vertical="center"/>
    </xf>
    <xf numFmtId="0" fontId="31" fillId="25" borderId="30" xfId="2" applyFont="1" applyFill="1" applyBorder="1" applyAlignment="1">
      <alignment horizontal="center" vertical="center"/>
    </xf>
    <xf numFmtId="0" fontId="31" fillId="25" borderId="31" xfId="2" applyFont="1" applyFill="1" applyBorder="1" applyAlignment="1">
      <alignment horizontal="center" vertical="center"/>
    </xf>
    <xf numFmtId="0" fontId="30" fillId="10" borderId="1" xfId="2" applyNumberFormat="1" applyFont="1" applyFill="1" applyBorder="1" applyAlignment="1" applyProtection="1">
      <alignment horizontal="center" vertical="center"/>
    </xf>
    <xf numFmtId="0" fontId="30" fillId="10" borderId="4" xfId="2" applyNumberFormat="1" applyFont="1" applyFill="1" applyBorder="1" applyAlignment="1" applyProtection="1">
      <alignment horizontal="center" vertical="center"/>
    </xf>
    <xf numFmtId="0" fontId="30" fillId="25" borderId="4" xfId="2" applyNumberFormat="1" applyFont="1" applyFill="1" applyBorder="1" applyAlignment="1" applyProtection="1">
      <alignment horizontal="center" vertical="center"/>
    </xf>
    <xf numFmtId="0" fontId="30" fillId="10" borderId="7" xfId="2" applyNumberFormat="1" applyFont="1" applyFill="1" applyBorder="1" applyAlignment="1" applyProtection="1">
      <alignment horizontal="center" vertical="center"/>
    </xf>
    <xf numFmtId="0" fontId="31" fillId="10" borderId="14" xfId="2" applyNumberFormat="1" applyFont="1" applyFill="1" applyBorder="1" applyAlignment="1" applyProtection="1">
      <alignment horizontal="center" vertical="center"/>
    </xf>
    <xf numFmtId="0" fontId="30" fillId="10" borderId="42" xfId="2" applyFont="1" applyFill="1" applyBorder="1" applyAlignment="1">
      <alignment horizontal="center" vertical="center"/>
    </xf>
    <xf numFmtId="0" fontId="30" fillId="10" borderId="51" xfId="2" applyFont="1" applyFill="1" applyBorder="1" applyAlignment="1">
      <alignment horizontal="center" vertical="center"/>
    </xf>
    <xf numFmtId="0" fontId="31" fillId="10" borderId="42" xfId="2" applyFont="1" applyFill="1" applyBorder="1" applyAlignment="1">
      <alignment horizontal="center" vertical="center"/>
    </xf>
    <xf numFmtId="0" fontId="31" fillId="10" borderId="51" xfId="2" applyFont="1" applyFill="1" applyBorder="1" applyAlignment="1">
      <alignment horizontal="center" vertical="center"/>
    </xf>
    <xf numFmtId="0" fontId="1" fillId="0" borderId="69" xfId="2" applyFont="1" applyFill="1" applyBorder="1" applyAlignment="1">
      <alignment vertical="center" wrapText="1"/>
    </xf>
    <xf numFmtId="0" fontId="1" fillId="0" borderId="87" xfId="2" applyFont="1" applyFill="1" applyBorder="1" applyAlignment="1">
      <alignment horizontal="center" vertical="center"/>
    </xf>
    <xf numFmtId="0" fontId="0" fillId="0" borderId="0" xfId="0" applyBorder="1"/>
    <xf numFmtId="0" fontId="0" fillId="0" borderId="56" xfId="0" applyBorder="1"/>
    <xf numFmtId="0" fontId="0" fillId="0" borderId="42" xfId="0" applyBorder="1"/>
    <xf numFmtId="0" fontId="1" fillId="0" borderId="42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56" xfId="0" applyFont="1" applyBorder="1" applyAlignment="1">
      <alignment horizontal="center"/>
    </xf>
    <xf numFmtId="0" fontId="39" fillId="0" borderId="59" xfId="2" applyNumberFormat="1" applyFont="1" applyFill="1" applyBorder="1" applyAlignment="1" applyProtection="1">
      <alignment horizontal="left" vertical="center"/>
    </xf>
    <xf numFmtId="0" fontId="2" fillId="0" borderId="38" xfId="2" applyFont="1" applyFill="1" applyBorder="1" applyAlignment="1">
      <alignment vertical="center"/>
    </xf>
    <xf numFmtId="0" fontId="5" fillId="0" borderId="87" xfId="2" applyFont="1" applyFill="1" applyBorder="1" applyAlignment="1">
      <alignment horizontal="left" vertical="center"/>
    </xf>
    <xf numFmtId="0" fontId="4" fillId="0" borderId="38" xfId="2" applyFont="1" applyFill="1" applyBorder="1" applyAlignment="1">
      <alignment vertical="center"/>
    </xf>
    <xf numFmtId="0" fontId="6" fillId="0" borderId="80" xfId="2" applyFont="1" applyFill="1" applyBorder="1"/>
    <xf numFmtId="0" fontId="4" fillId="0" borderId="36" xfId="2" applyFont="1" applyFill="1" applyBorder="1" applyAlignment="1">
      <alignment vertical="center"/>
    </xf>
    <xf numFmtId="0" fontId="1" fillId="0" borderId="18" xfId="2" applyNumberFormat="1" applyFont="1" applyFill="1" applyBorder="1" applyAlignment="1" applyProtection="1">
      <alignment horizontal="left" vertical="center"/>
    </xf>
    <xf numFmtId="0" fontId="1" fillId="0" borderId="18" xfId="1" applyFont="1" applyFill="1" applyBorder="1" applyAlignment="1" applyProtection="1">
      <alignment horizontal="left" vertical="center"/>
    </xf>
    <xf numFmtId="0" fontId="1" fillId="0" borderId="38" xfId="2" applyFont="1" applyFill="1" applyBorder="1" applyAlignment="1">
      <alignment horizontal="left" vertical="center"/>
    </xf>
    <xf numFmtId="0" fontId="5" fillId="0" borderId="25" xfId="2" applyFont="1" applyFill="1" applyBorder="1" applyAlignment="1">
      <alignment vertical="center"/>
    </xf>
    <xf numFmtId="0" fontId="0" fillId="0" borderId="40" xfId="2" applyFont="1" applyFill="1" applyBorder="1" applyAlignment="1">
      <alignment vertical="center"/>
    </xf>
    <xf numFmtId="0" fontId="0" fillId="0" borderId="60" xfId="2" applyFont="1" applyFill="1" applyBorder="1" applyAlignment="1">
      <alignment vertical="center"/>
    </xf>
    <xf numFmtId="0" fontId="0" fillId="0" borderId="6" xfId="2" applyFont="1" applyFill="1" applyBorder="1" applyAlignment="1">
      <alignment horizontal="left" vertical="center"/>
    </xf>
    <xf numFmtId="0" fontId="0" fillId="0" borderId="80" xfId="1" applyFont="1" applyFill="1" applyBorder="1" applyAlignment="1" applyProtection="1">
      <alignment horizontal="left" vertical="center"/>
    </xf>
    <xf numFmtId="0" fontId="0" fillId="0" borderId="40" xfId="1" applyFont="1" applyFill="1" applyBorder="1" applyAlignment="1" applyProtection="1">
      <alignment horizontal="left" vertical="center"/>
    </xf>
    <xf numFmtId="0" fontId="0" fillId="0" borderId="40" xfId="2" applyFont="1" applyFill="1" applyBorder="1" applyAlignment="1">
      <alignment horizontal="left" vertical="center"/>
    </xf>
    <xf numFmtId="0" fontId="0" fillId="0" borderId="25" xfId="1" applyFont="1" applyFill="1" applyBorder="1" applyAlignment="1" applyProtection="1">
      <alignment horizontal="left" vertical="center"/>
    </xf>
    <xf numFmtId="0" fontId="0" fillId="0" borderId="87" xfId="2" applyFont="1" applyFill="1" applyBorder="1" applyAlignment="1">
      <alignment horizontal="left" vertical="center"/>
    </xf>
    <xf numFmtId="0" fontId="0" fillId="0" borderId="6" xfId="2" applyFont="1" applyFill="1" applyBorder="1" applyAlignment="1">
      <alignment vertical="center"/>
    </xf>
    <xf numFmtId="0" fontId="0" fillId="0" borderId="14" xfId="1" applyFont="1" applyFill="1" applyBorder="1" applyAlignment="1" applyProtection="1">
      <alignment horizontal="left" vertical="center"/>
    </xf>
    <xf numFmtId="0" fontId="0" fillId="0" borderId="18" xfId="2" applyNumberFormat="1" applyFont="1" applyFill="1" applyBorder="1" applyAlignment="1" applyProtection="1">
      <alignment horizontal="left" vertical="center"/>
    </xf>
    <xf numFmtId="0" fontId="0" fillId="2" borderId="69" xfId="2" applyFont="1" applyFill="1" applyBorder="1" applyAlignment="1">
      <alignment horizontal="left" vertical="center"/>
    </xf>
    <xf numFmtId="0" fontId="0" fillId="18" borderId="60" xfId="2" applyFont="1" applyFill="1" applyBorder="1" applyAlignment="1">
      <alignment horizontal="left" vertical="center"/>
    </xf>
    <xf numFmtId="0" fontId="1" fillId="0" borderId="0" xfId="0" applyFont="1"/>
    <xf numFmtId="164" fontId="1" fillId="0" borderId="0" xfId="2" applyNumberFormat="1" applyFont="1" applyAlignment="1">
      <alignment horizontal="center"/>
    </xf>
    <xf numFmtId="165" fontId="1" fillId="0" borderId="0" xfId="2" applyNumberFormat="1" applyFont="1" applyAlignment="1">
      <alignment horizontal="center"/>
    </xf>
    <xf numFmtId="0" fontId="27" fillId="0" borderId="25" xfId="2" applyFont="1" applyBorder="1" applyAlignment="1">
      <alignment horizontal="center" vertical="center"/>
    </xf>
    <xf numFmtId="0" fontId="1" fillId="2" borderId="70" xfId="2" applyFont="1" applyFill="1" applyBorder="1" applyAlignment="1">
      <alignment horizontal="left" vertical="center"/>
    </xf>
    <xf numFmtId="0" fontId="1" fillId="10" borderId="14" xfId="2" applyFont="1" applyFill="1" applyBorder="1" applyAlignment="1">
      <alignment horizontal="left" vertical="center"/>
    </xf>
    <xf numFmtId="0" fontId="1" fillId="2" borderId="14" xfId="2" applyFont="1" applyFill="1" applyBorder="1" applyAlignment="1">
      <alignment horizontal="left" vertical="center"/>
    </xf>
    <xf numFmtId="0" fontId="1" fillId="18" borderId="14" xfId="2" applyFont="1" applyFill="1" applyBorder="1" applyAlignment="1">
      <alignment horizontal="left" vertical="center"/>
    </xf>
    <xf numFmtId="0" fontId="1" fillId="27" borderId="14" xfId="1" applyFont="1" applyFill="1" applyBorder="1" applyAlignment="1" applyProtection="1">
      <alignment horizontal="left" vertical="center"/>
    </xf>
    <xf numFmtId="0" fontId="1" fillId="2" borderId="14" xfId="1" applyFont="1" applyFill="1" applyBorder="1" applyAlignment="1" applyProtection="1">
      <alignment horizontal="left" vertical="center"/>
    </xf>
    <xf numFmtId="0" fontId="1" fillId="18" borderId="58" xfId="2" applyFill="1" applyBorder="1"/>
    <xf numFmtId="0" fontId="30" fillId="0" borderId="86" xfId="2" applyFont="1" applyFill="1" applyBorder="1" applyAlignment="1">
      <alignment vertical="center"/>
    </xf>
    <xf numFmtId="0" fontId="1" fillId="10" borderId="87" xfId="2" applyFont="1" applyFill="1" applyBorder="1" applyAlignment="1">
      <alignment horizontal="left" vertical="center"/>
    </xf>
    <xf numFmtId="0" fontId="1" fillId="2" borderId="87" xfId="2" applyFont="1" applyFill="1" applyBorder="1" applyAlignment="1">
      <alignment horizontal="left" vertical="center"/>
    </xf>
    <xf numFmtId="0" fontId="1" fillId="18" borderId="87" xfId="2" applyFont="1" applyFill="1" applyBorder="1" applyAlignment="1">
      <alignment horizontal="left" vertical="center"/>
    </xf>
    <xf numFmtId="0" fontId="0" fillId="2" borderId="87" xfId="2" applyFont="1" applyFill="1" applyBorder="1" applyAlignment="1">
      <alignment horizontal="left" vertical="center"/>
    </xf>
    <xf numFmtId="0" fontId="0" fillId="18" borderId="87" xfId="2" applyFont="1" applyFill="1" applyBorder="1" applyAlignment="1">
      <alignment horizontal="left" vertical="center"/>
    </xf>
    <xf numFmtId="0" fontId="1" fillId="18" borderId="86" xfId="2" applyNumberFormat="1" applyFont="1" applyFill="1" applyBorder="1" applyAlignment="1" applyProtection="1">
      <alignment horizontal="left" vertical="center"/>
    </xf>
    <xf numFmtId="0" fontId="2" fillId="10" borderId="38" xfId="2" applyFont="1" applyFill="1" applyBorder="1" applyAlignment="1">
      <alignment vertical="center"/>
    </xf>
    <xf numFmtId="0" fontId="2" fillId="18" borderId="40" xfId="2" applyFont="1" applyFill="1" applyBorder="1" applyAlignment="1">
      <alignment vertical="center"/>
    </xf>
    <xf numFmtId="0" fontId="2" fillId="18" borderId="40" xfId="2" applyFont="1" applyFill="1" applyBorder="1" applyAlignment="1">
      <alignment horizontal="left" vertical="center"/>
    </xf>
    <xf numFmtId="0" fontId="1" fillId="2" borderId="80" xfId="2" applyFill="1" applyBorder="1"/>
    <xf numFmtId="0" fontId="1" fillId="10" borderId="86" xfId="2" applyNumberFormat="1" applyFont="1" applyFill="1" applyBorder="1" applyAlignment="1" applyProtection="1">
      <alignment horizontal="left" vertical="center"/>
    </xf>
    <xf numFmtId="0" fontId="1" fillId="2" borderId="32" xfId="2" applyNumberFormat="1" applyFont="1" applyFill="1" applyBorder="1" applyAlignment="1" applyProtection="1">
      <alignment horizontal="left" vertical="center"/>
    </xf>
    <xf numFmtId="0" fontId="1" fillId="17" borderId="70" xfId="2" applyFont="1" applyFill="1" applyBorder="1" applyAlignment="1">
      <alignment horizontal="left" vertical="center"/>
    </xf>
    <xf numFmtId="0" fontId="1" fillId="17" borderId="14" xfId="2" applyFont="1" applyFill="1" applyBorder="1" applyAlignment="1">
      <alignment horizontal="left" vertical="center"/>
    </xf>
    <xf numFmtId="0" fontId="1" fillId="17" borderId="14" xfId="2" applyNumberFormat="1" applyFont="1" applyFill="1" applyBorder="1" applyAlignment="1" applyProtection="1">
      <alignment horizontal="left" vertical="center"/>
    </xf>
    <xf numFmtId="0" fontId="1" fillId="17" borderId="76" xfId="1" applyFont="1" applyFill="1" applyBorder="1" applyAlignment="1" applyProtection="1">
      <alignment horizontal="left" vertical="center"/>
    </xf>
    <xf numFmtId="0" fontId="1" fillId="2" borderId="18" xfId="2" applyNumberFormat="1" applyFont="1" applyFill="1" applyBorder="1" applyAlignment="1" applyProtection="1">
      <alignment horizontal="left" vertical="center"/>
    </xf>
    <xf numFmtId="0" fontId="1" fillId="18" borderId="18" xfId="2" applyNumberFormat="1" applyFont="1" applyFill="1" applyBorder="1" applyAlignment="1" applyProtection="1">
      <alignment horizontal="left" vertical="center"/>
    </xf>
    <xf numFmtId="0" fontId="1" fillId="2" borderId="74" xfId="2" applyNumberFormat="1" applyFont="1" applyFill="1" applyBorder="1" applyAlignment="1" applyProtection="1">
      <alignment horizontal="left" vertical="center"/>
    </xf>
    <xf numFmtId="0" fontId="1" fillId="2" borderId="89" xfId="1" applyFont="1" applyFill="1" applyBorder="1" applyAlignment="1" applyProtection="1">
      <alignment horizontal="left" vertical="center"/>
    </xf>
    <xf numFmtId="0" fontId="0" fillId="18" borderId="40" xfId="2" applyFont="1" applyFill="1" applyBorder="1" applyAlignment="1">
      <alignment horizontal="left" vertical="center"/>
    </xf>
    <xf numFmtId="0" fontId="0" fillId="10" borderId="18" xfId="2" applyFont="1" applyFill="1" applyBorder="1" applyAlignment="1">
      <alignment horizontal="left" vertical="center"/>
    </xf>
    <xf numFmtId="0" fontId="0" fillId="10" borderId="25" xfId="2" applyFont="1" applyFill="1" applyBorder="1" applyAlignment="1">
      <alignment horizontal="left" vertical="center"/>
    </xf>
    <xf numFmtId="0" fontId="0" fillId="2" borderId="25" xfId="2" applyFont="1" applyFill="1" applyBorder="1" applyAlignment="1">
      <alignment horizontal="left" vertical="center"/>
    </xf>
    <xf numFmtId="0" fontId="0" fillId="27" borderId="25" xfId="1" applyFont="1" applyFill="1" applyBorder="1" applyAlignment="1" applyProtection="1">
      <alignment horizontal="left" vertical="center"/>
    </xf>
    <xf numFmtId="0" fontId="0" fillId="17" borderId="14" xfId="2" applyFont="1" applyFill="1" applyBorder="1" applyAlignment="1">
      <alignment horizontal="left" vertical="center"/>
    </xf>
    <xf numFmtId="0" fontId="0" fillId="0" borderId="60" xfId="2" applyNumberFormat="1" applyFont="1" applyFill="1" applyBorder="1" applyAlignment="1" applyProtection="1">
      <alignment horizontal="left" vertical="center"/>
    </xf>
    <xf numFmtId="0" fontId="0" fillId="10" borderId="53" xfId="2" applyNumberFormat="1" applyFont="1" applyFill="1" applyBorder="1" applyAlignment="1" applyProtection="1">
      <alignment horizontal="left" vertical="center"/>
    </xf>
    <xf numFmtId="0" fontId="0" fillId="0" borderId="9" xfId="2" applyFont="1" applyFill="1" applyBorder="1" applyAlignment="1">
      <alignment horizontal="left" vertical="center"/>
    </xf>
    <xf numFmtId="0" fontId="0" fillId="18" borderId="6" xfId="2" applyFont="1" applyFill="1" applyBorder="1" applyAlignment="1">
      <alignment horizontal="left" vertical="center"/>
    </xf>
    <xf numFmtId="0" fontId="0" fillId="0" borderId="70" xfId="2" applyFont="1" applyFill="1" applyBorder="1" applyAlignment="1">
      <alignment horizontal="left" vertical="center"/>
    </xf>
    <xf numFmtId="0" fontId="0" fillId="18" borderId="14" xfId="2" applyFont="1" applyFill="1" applyBorder="1" applyAlignment="1">
      <alignment horizontal="left" vertical="center"/>
    </xf>
    <xf numFmtId="0" fontId="1" fillId="0" borderId="14" xfId="2" applyFont="1" applyFill="1" applyBorder="1" applyAlignment="1">
      <alignment horizontal="left" vertical="center"/>
    </xf>
    <xf numFmtId="0" fontId="1" fillId="0" borderId="14" xfId="1" applyFont="1" applyFill="1" applyBorder="1" applyAlignment="1" applyProtection="1">
      <alignment horizontal="left" vertical="center"/>
    </xf>
    <xf numFmtId="0" fontId="1" fillId="0" borderId="87" xfId="2" applyFont="1" applyFill="1" applyBorder="1" applyAlignment="1">
      <alignment horizontal="left" vertical="center"/>
    </xf>
    <xf numFmtId="0" fontId="1" fillId="18" borderId="56" xfId="2" applyNumberFormat="1" applyFont="1" applyFill="1" applyBorder="1" applyAlignment="1" applyProtection="1">
      <alignment horizontal="left" vertical="center"/>
    </xf>
    <xf numFmtId="0" fontId="1" fillId="0" borderId="80" xfId="2" applyBorder="1"/>
    <xf numFmtId="0" fontId="1" fillId="0" borderId="87" xfId="2" applyNumberFormat="1" applyFont="1" applyFill="1" applyBorder="1" applyAlignment="1" applyProtection="1">
      <alignment horizontal="left" vertical="center"/>
    </xf>
    <xf numFmtId="0" fontId="0" fillId="18" borderId="3" xfId="2" applyFont="1" applyFill="1" applyBorder="1"/>
    <xf numFmtId="0" fontId="0" fillId="0" borderId="71" xfId="2" applyFont="1" applyFill="1" applyBorder="1" applyAlignment="1">
      <alignment horizontal="left" vertical="center"/>
    </xf>
    <xf numFmtId="0" fontId="0" fillId="0" borderId="69" xfId="2" applyFont="1" applyFill="1" applyBorder="1" applyAlignment="1">
      <alignment horizontal="left" vertical="center"/>
    </xf>
    <xf numFmtId="0" fontId="0" fillId="0" borderId="60" xfId="2" applyFont="1" applyFill="1" applyBorder="1" applyAlignment="1">
      <alignment horizontal="left" vertical="center"/>
    </xf>
    <xf numFmtId="0" fontId="0" fillId="0" borderId="25" xfId="2" applyFont="1" applyFill="1" applyBorder="1" applyAlignment="1">
      <alignment horizontal="left" vertical="center"/>
    </xf>
    <xf numFmtId="0" fontId="0" fillId="18" borderId="25" xfId="2" applyFont="1" applyFill="1" applyBorder="1" applyAlignment="1">
      <alignment horizontal="left" vertical="center"/>
    </xf>
    <xf numFmtId="0" fontId="0" fillId="18" borderId="41" xfId="2" applyFont="1" applyFill="1" applyBorder="1" applyAlignment="1">
      <alignment horizontal="left" vertical="center"/>
    </xf>
    <xf numFmtId="0" fontId="3" fillId="0" borderId="0" xfId="1" applyBorder="1" applyAlignment="1" applyProtection="1">
      <alignment horizontal="left" vertical="center"/>
    </xf>
    <xf numFmtId="0" fontId="3" fillId="28" borderId="12" xfId="1" applyFill="1" applyBorder="1" applyAlignment="1" applyProtection="1">
      <alignment horizontal="left" vertical="center"/>
    </xf>
    <xf numFmtId="0" fontId="3" fillId="28" borderId="18" xfId="1" applyFill="1" applyBorder="1" applyAlignment="1" applyProtection="1">
      <alignment horizontal="left" vertical="center"/>
    </xf>
    <xf numFmtId="0" fontId="3" fillId="27" borderId="0" xfId="1" applyFill="1" applyBorder="1" applyAlignment="1" applyProtection="1">
      <alignment horizontal="left" vertical="center"/>
    </xf>
    <xf numFmtId="0" fontId="3" fillId="28" borderId="0" xfId="1" applyFill="1" applyBorder="1" applyAlignment="1" applyProtection="1">
      <alignment horizontal="left" vertical="center"/>
    </xf>
    <xf numFmtId="0" fontId="30" fillId="0" borderId="40" xfId="2" applyFont="1" applyBorder="1" applyAlignment="1">
      <alignment vertical="center"/>
    </xf>
    <xf numFmtId="0" fontId="30" fillId="0" borderId="25" xfId="2" applyFont="1" applyBorder="1" applyAlignment="1">
      <alignment vertical="center"/>
    </xf>
    <xf numFmtId="0" fontId="30" fillId="0" borderId="39" xfId="2" applyFont="1" applyBorder="1" applyAlignment="1">
      <alignment vertical="center"/>
    </xf>
    <xf numFmtId="0" fontId="30" fillId="18" borderId="40" xfId="2" applyFont="1" applyFill="1" applyBorder="1" applyAlignment="1">
      <alignment vertical="center"/>
    </xf>
    <xf numFmtId="0" fontId="30" fillId="18" borderId="25" xfId="2" applyFont="1" applyFill="1" applyBorder="1" applyAlignment="1">
      <alignment vertical="center"/>
    </xf>
    <xf numFmtId="0" fontId="30" fillId="18" borderId="39" xfId="2" applyFont="1" applyFill="1" applyBorder="1" applyAlignment="1">
      <alignment vertical="center"/>
    </xf>
    <xf numFmtId="0" fontId="30" fillId="27" borderId="40" xfId="2" applyFont="1" applyFill="1" applyBorder="1" applyAlignment="1">
      <alignment vertical="center"/>
    </xf>
    <xf numFmtId="0" fontId="30" fillId="27" borderId="25" xfId="2" applyFont="1" applyFill="1" applyBorder="1" applyAlignment="1">
      <alignment vertical="center"/>
    </xf>
    <xf numFmtId="0" fontId="30" fillId="27" borderId="39" xfId="2" applyFont="1" applyFill="1" applyBorder="1" applyAlignment="1">
      <alignment vertical="center"/>
    </xf>
    <xf numFmtId="0" fontId="3" fillId="13" borderId="18" xfId="1" applyFill="1" applyBorder="1" applyAlignment="1" applyProtection="1">
      <alignment horizontal="left"/>
    </xf>
    <xf numFmtId="0" fontId="34" fillId="13" borderId="18" xfId="2" applyFont="1" applyFill="1" applyBorder="1" applyAlignment="1">
      <alignment horizontal="left"/>
    </xf>
    <xf numFmtId="0" fontId="3" fillId="8" borderId="18" xfId="1" applyFill="1" applyBorder="1" applyAlignment="1" applyProtection="1">
      <alignment horizontal="left"/>
    </xf>
    <xf numFmtId="0" fontId="30" fillId="0" borderId="40" xfId="2" applyFont="1" applyBorder="1" applyAlignment="1"/>
    <xf numFmtId="0" fontId="30" fillId="0" borderId="25" xfId="2" applyFont="1" applyBorder="1" applyAlignment="1"/>
    <xf numFmtId="0" fontId="30" fillId="0" borderId="39" xfId="2" applyFont="1" applyBorder="1" applyAlignment="1"/>
    <xf numFmtId="0" fontId="30" fillId="18" borderId="40" xfId="2" applyFont="1" applyFill="1" applyBorder="1" applyAlignment="1"/>
    <xf numFmtId="0" fontId="30" fillId="18" borderId="25" xfId="2" applyFont="1" applyFill="1" applyBorder="1" applyAlignment="1"/>
    <xf numFmtId="0" fontId="30" fillId="18" borderId="39" xfId="2" applyFont="1" applyFill="1" applyBorder="1" applyAlignment="1"/>
    <xf numFmtId="0" fontId="46" fillId="35" borderId="0" xfId="4"/>
    <xf numFmtId="0" fontId="0" fillId="0" borderId="0" xfId="2" applyFont="1"/>
    <xf numFmtId="0" fontId="45" fillId="34" borderId="0" xfId="3"/>
    <xf numFmtId="0" fontId="0" fillId="0" borderId="11" xfId="2" applyFont="1" applyBorder="1"/>
    <xf numFmtId="165" fontId="0" fillId="0" borderId="11" xfId="2" applyNumberFormat="1" applyFont="1" applyBorder="1" applyAlignment="1">
      <alignment horizontal="left"/>
    </xf>
    <xf numFmtId="165" fontId="0" fillId="0" borderId="14" xfId="2" applyNumberFormat="1" applyFont="1" applyBorder="1" applyAlignment="1">
      <alignment horizontal="left"/>
    </xf>
    <xf numFmtId="0" fontId="0" fillId="0" borderId="0" xfId="0" applyAlignment="1">
      <alignment horizontal="center"/>
    </xf>
    <xf numFmtId="0" fontId="0" fillId="0" borderId="74" xfId="1" applyFont="1" applyFill="1" applyBorder="1" applyAlignment="1" applyProtection="1">
      <alignment horizontal="left" vertical="center"/>
    </xf>
    <xf numFmtId="164" fontId="0" fillId="0" borderId="0" xfId="0" applyNumberFormat="1" applyAlignment="1">
      <alignment horizontal="center"/>
    </xf>
    <xf numFmtId="0" fontId="6" fillId="37" borderId="8" xfId="0" applyFont="1" applyFill="1" applyBorder="1" applyAlignment="1">
      <alignment horizontal="center"/>
    </xf>
    <xf numFmtId="166" fontId="6" fillId="37" borderId="8" xfId="0" applyNumberFormat="1" applyFont="1" applyFill="1" applyBorder="1" applyAlignment="1">
      <alignment horizontal="center"/>
    </xf>
    <xf numFmtId="0" fontId="1" fillId="37" borderId="5" xfId="0" applyFont="1" applyFill="1" applyBorder="1" applyAlignment="1">
      <alignment horizontal="center" vertical="center" wrapText="1"/>
    </xf>
    <xf numFmtId="166" fontId="1" fillId="37" borderId="5" xfId="0" applyNumberFormat="1" applyFont="1" applyFill="1" applyBorder="1" applyAlignment="1">
      <alignment horizontal="center" vertical="center" wrapText="1"/>
    </xf>
    <xf numFmtId="0" fontId="0" fillId="37" borderId="0" xfId="0" applyFill="1" applyAlignment="1">
      <alignment horizontal="center"/>
    </xf>
    <xf numFmtId="166" fontId="0" fillId="37" borderId="0" xfId="0" applyNumberFormat="1" applyFill="1" applyAlignment="1">
      <alignment horizontal="center"/>
    </xf>
    <xf numFmtId="0" fontId="6" fillId="39" borderId="8" xfId="0" applyFont="1" applyFill="1" applyBorder="1" applyAlignment="1">
      <alignment horizontal="center" vertical="center"/>
    </xf>
    <xf numFmtId="0" fontId="1" fillId="38" borderId="14" xfId="0" applyFont="1" applyFill="1" applyBorder="1" applyAlignment="1">
      <alignment horizontal="center" vertical="center"/>
    </xf>
    <xf numFmtId="0" fontId="1" fillId="38" borderId="5" xfId="0" applyFont="1" applyFill="1" applyBorder="1" applyAlignment="1">
      <alignment horizontal="center" vertical="center"/>
    </xf>
    <xf numFmtId="0" fontId="2" fillId="38" borderId="5" xfId="0" applyFont="1" applyFill="1" applyBorder="1" applyAlignment="1">
      <alignment horizontal="center" vertical="center"/>
    </xf>
    <xf numFmtId="0" fontId="1" fillId="38" borderId="5" xfId="0" applyFont="1" applyFill="1" applyBorder="1" applyAlignment="1" applyProtection="1">
      <alignment horizontal="center" vertical="center"/>
    </xf>
    <xf numFmtId="0" fontId="2" fillId="38" borderId="5" xfId="0" applyFont="1" applyFill="1" applyBorder="1" applyAlignment="1">
      <alignment horizontal="center"/>
    </xf>
    <xf numFmtId="0" fontId="6" fillId="38" borderId="79" xfId="0" applyFont="1" applyFill="1" applyBorder="1" applyAlignment="1">
      <alignment horizontal="center" vertical="center"/>
    </xf>
    <xf numFmtId="0" fontId="1" fillId="38" borderId="27" xfId="0" applyFont="1" applyFill="1" applyBorder="1" applyAlignment="1">
      <alignment horizontal="center" vertical="center"/>
    </xf>
    <xf numFmtId="0" fontId="2" fillId="38" borderId="27" xfId="0" applyFont="1" applyFill="1" applyBorder="1" applyAlignment="1">
      <alignment horizontal="center" vertical="center"/>
    </xf>
    <xf numFmtId="0" fontId="1" fillId="38" borderId="27" xfId="0" applyFont="1" applyFill="1" applyBorder="1" applyAlignment="1" applyProtection="1">
      <alignment horizontal="center" vertical="center"/>
    </xf>
    <xf numFmtId="0" fontId="2" fillId="38" borderId="27" xfId="0" applyFont="1" applyFill="1" applyBorder="1" applyAlignment="1">
      <alignment horizontal="center"/>
    </xf>
    <xf numFmtId="0" fontId="6" fillId="4" borderId="5" xfId="0" applyFont="1" applyFill="1" applyBorder="1" applyAlignment="1">
      <alignment horizontal="center" vertical="center"/>
    </xf>
    <xf numFmtId="0" fontId="0" fillId="0" borderId="5" xfId="0" applyBorder="1"/>
    <xf numFmtId="0" fontId="1" fillId="0" borderId="5" xfId="0" applyFont="1" applyFill="1" applyBorder="1" applyAlignment="1">
      <alignment vertical="center" wrapText="1"/>
    </xf>
    <xf numFmtId="0" fontId="0" fillId="0" borderId="5" xfId="0" applyFill="1" applyBorder="1" applyAlignment="1">
      <alignment vertical="center" wrapText="1"/>
    </xf>
    <xf numFmtId="0" fontId="44" fillId="0" borderId="5" xfId="0" applyFont="1" applyFill="1" applyBorder="1" applyAlignment="1">
      <alignment vertical="center" wrapText="1"/>
    </xf>
    <xf numFmtId="0" fontId="44" fillId="40" borderId="5" xfId="0" applyFont="1" applyFill="1" applyBorder="1" applyAlignment="1">
      <alignment vertical="center" wrapText="1"/>
    </xf>
    <xf numFmtId="0" fontId="0" fillId="0" borderId="5" xfId="0" applyFont="1" applyFill="1" applyBorder="1" applyAlignment="1">
      <alignment vertical="center" wrapText="1"/>
    </xf>
    <xf numFmtId="0" fontId="0" fillId="18" borderId="69" xfId="2" applyFont="1" applyFill="1" applyBorder="1" applyAlignment="1">
      <alignment horizontal="left" vertical="center"/>
    </xf>
    <xf numFmtId="0" fontId="0" fillId="0" borderId="0" xfId="0" applyFont="1" applyFill="1"/>
    <xf numFmtId="0" fontId="47" fillId="0" borderId="14" xfId="1" applyFont="1" applyFill="1" applyBorder="1" applyAlignment="1" applyProtection="1">
      <alignment horizontal="left"/>
    </xf>
    <xf numFmtId="0" fontId="47" fillId="0" borderId="12" xfId="1" applyFont="1" applyFill="1" applyBorder="1" applyAlignment="1" applyProtection="1">
      <alignment horizontal="left"/>
    </xf>
    <xf numFmtId="0" fontId="0" fillId="0" borderId="12" xfId="0" applyFont="1" applyFill="1" applyBorder="1"/>
    <xf numFmtId="0" fontId="47" fillId="0" borderId="12" xfId="1" applyFont="1" applyFill="1" applyBorder="1" applyAlignment="1" applyProtection="1"/>
    <xf numFmtId="0" fontId="0" fillId="0" borderId="12" xfId="0" applyFont="1" applyFill="1" applyBorder="1" applyAlignment="1">
      <alignment horizontal="left"/>
    </xf>
    <xf numFmtId="0" fontId="45" fillId="34" borderId="14" xfId="3" applyBorder="1" applyAlignment="1" applyProtection="1">
      <alignment horizontal="left"/>
    </xf>
    <xf numFmtId="0" fontId="45" fillId="34" borderId="12" xfId="3" applyBorder="1" applyAlignment="1" applyProtection="1">
      <alignment horizontal="left"/>
    </xf>
    <xf numFmtId="0" fontId="46" fillId="35" borderId="12" xfId="4" applyBorder="1" applyAlignment="1" applyProtection="1">
      <alignment horizontal="left"/>
    </xf>
    <xf numFmtId="0" fontId="0" fillId="0" borderId="12" xfId="0" applyFill="1" applyBorder="1" applyAlignment="1">
      <alignment horizontal="left"/>
    </xf>
    <xf numFmtId="0" fontId="1" fillId="37" borderId="14" xfId="0" applyNumberFormat="1" applyFont="1" applyFill="1" applyBorder="1" applyAlignment="1">
      <alignment horizontal="center" vertical="center" wrapText="1"/>
    </xf>
    <xf numFmtId="0" fontId="1" fillId="0" borderId="60" xfId="0" applyFont="1" applyFill="1" applyBorder="1" applyAlignment="1">
      <alignment vertical="center" wrapText="1"/>
    </xf>
    <xf numFmtId="0" fontId="1" fillId="0" borderId="6" xfId="0" applyFont="1" applyFill="1" applyBorder="1" applyAlignment="1">
      <alignment horizontal="center" vertical="center"/>
    </xf>
    <xf numFmtId="0" fontId="0" fillId="0" borderId="9" xfId="0" applyFill="1" applyBorder="1"/>
    <xf numFmtId="0" fontId="0" fillId="0" borderId="8" xfId="0" applyFill="1" applyBorder="1"/>
    <xf numFmtId="164" fontId="0" fillId="0" borderId="79" xfId="0" applyNumberFormat="1" applyFill="1" applyBorder="1" applyAlignment="1">
      <alignment horizontal="center"/>
    </xf>
    <xf numFmtId="0" fontId="1" fillId="0" borderId="60" xfId="0" applyFont="1" applyFill="1" applyBorder="1" applyAlignment="1">
      <alignment horizontal="left" vertical="center" wrapText="1"/>
    </xf>
    <xf numFmtId="0" fontId="0" fillId="0" borderId="6" xfId="0" applyFill="1" applyBorder="1"/>
    <xf numFmtId="164" fontId="0" fillId="0" borderId="27" xfId="0" applyNumberFormat="1" applyFill="1" applyBorder="1" applyAlignment="1">
      <alignment horizontal="center"/>
    </xf>
    <xf numFmtId="0" fontId="1" fillId="0" borderId="6" xfId="1" applyFont="1" applyFill="1" applyBorder="1" applyAlignment="1" applyProtection="1">
      <alignment horizontal="center" vertical="center"/>
    </xf>
    <xf numFmtId="0" fontId="4" fillId="0" borderId="60" xfId="0" applyFont="1" applyFill="1" applyBorder="1" applyAlignment="1">
      <alignment vertical="center"/>
    </xf>
    <xf numFmtId="0" fontId="1" fillId="0" borderId="60" xfId="0" applyFont="1" applyFill="1" applyBorder="1" applyAlignment="1">
      <alignment horizontal="left" vertical="center"/>
    </xf>
    <xf numFmtId="0" fontId="1" fillId="0" borderId="60" xfId="0" applyFont="1" applyFill="1" applyBorder="1" applyAlignment="1">
      <alignment horizontal="center" vertical="center"/>
    </xf>
    <xf numFmtId="0" fontId="2" fillId="0" borderId="60" xfId="0" applyFont="1" applyFill="1" applyBorder="1" applyAlignment="1">
      <alignment vertical="center"/>
    </xf>
    <xf numFmtId="0" fontId="1" fillId="0" borderId="60" xfId="1" applyFont="1" applyFill="1" applyBorder="1" applyAlignment="1" applyProtection="1">
      <alignment horizontal="center" vertical="center"/>
    </xf>
    <xf numFmtId="0" fontId="0" fillId="0" borderId="81" xfId="0" applyFill="1" applyBorder="1"/>
    <xf numFmtId="0" fontId="0" fillId="0" borderId="10" xfId="0" applyFill="1" applyBorder="1"/>
    <xf numFmtId="164" fontId="0" fillId="0" borderId="46" xfId="0" applyNumberFormat="1" applyFill="1" applyBorder="1" applyAlignment="1">
      <alignment horizontal="center"/>
    </xf>
    <xf numFmtId="0" fontId="34" fillId="28" borderId="51" xfId="0" applyFont="1" applyFill="1" applyBorder="1" applyAlignment="1">
      <alignment horizontal="center" vertical="center"/>
    </xf>
    <xf numFmtId="0" fontId="34" fillId="28" borderId="22" xfId="0" applyFont="1" applyFill="1" applyBorder="1" applyAlignment="1">
      <alignment horizontal="center" vertical="center"/>
    </xf>
    <xf numFmtId="0" fontId="34" fillId="28" borderId="42" xfId="0" applyFont="1" applyFill="1" applyBorder="1" applyAlignment="1">
      <alignment horizontal="center" vertical="center"/>
    </xf>
    <xf numFmtId="0" fontId="2" fillId="0" borderId="71" xfId="0" applyFont="1" applyFill="1" applyBorder="1" applyAlignment="1">
      <alignment vertical="center"/>
    </xf>
    <xf numFmtId="0" fontId="0" fillId="0" borderId="8" xfId="0" applyFill="1" applyBorder="1" applyAlignment="1">
      <alignment horizontal="right"/>
    </xf>
    <xf numFmtId="0" fontId="0" fillId="0" borderId="6" xfId="0" applyFill="1" applyBorder="1" applyAlignment="1">
      <alignment horizontal="center"/>
    </xf>
    <xf numFmtId="0" fontId="2" fillId="0" borderId="6" xfId="0" applyFont="1" applyFill="1" applyBorder="1" applyAlignment="1">
      <alignment horizontal="center" vertical="center"/>
    </xf>
    <xf numFmtId="0" fontId="1" fillId="0" borderId="60" xfId="0" applyNumberFormat="1" applyFont="1" applyFill="1" applyBorder="1" applyAlignment="1" applyProtection="1">
      <alignment horizontal="left" vertical="center"/>
    </xf>
    <xf numFmtId="0" fontId="1" fillId="0" borderId="6" xfId="0" applyFont="1" applyFill="1" applyBorder="1" applyAlignment="1" applyProtection="1">
      <alignment horizontal="center" vertical="center"/>
    </xf>
    <xf numFmtId="166" fontId="1" fillId="0" borderId="27" xfId="0" applyNumberFormat="1" applyFont="1" applyFill="1" applyBorder="1" applyAlignment="1">
      <alignment horizontal="center" vertical="center"/>
    </xf>
    <xf numFmtId="0" fontId="0" fillId="0" borderId="14" xfId="0" applyFill="1" applyBorder="1"/>
    <xf numFmtId="0" fontId="0" fillId="10" borderId="5" xfId="0" applyFill="1" applyBorder="1"/>
    <xf numFmtId="0" fontId="6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/>
    </xf>
    <xf numFmtId="164" fontId="2" fillId="0" borderId="27" xfId="0" applyNumberFormat="1" applyFont="1" applyFill="1" applyBorder="1" applyAlignment="1">
      <alignment horizontal="center" vertical="center"/>
    </xf>
    <xf numFmtId="0" fontId="1" fillId="0" borderId="60" xfId="0" applyFont="1" applyFill="1" applyBorder="1" applyAlignment="1">
      <alignment vertical="center"/>
    </xf>
    <xf numFmtId="0" fontId="1" fillId="0" borderId="6" xfId="0" applyFont="1" applyFill="1" applyBorder="1" applyAlignment="1">
      <alignment horizontal="center"/>
    </xf>
    <xf numFmtId="0" fontId="1" fillId="0" borderId="40" xfId="0" applyFont="1" applyFill="1" applyBorder="1" applyAlignment="1">
      <alignment vertical="center" wrapText="1"/>
    </xf>
    <xf numFmtId="0" fontId="1" fillId="0" borderId="40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vertical="center"/>
    </xf>
    <xf numFmtId="0" fontId="2" fillId="0" borderId="40" xfId="0" applyFont="1" applyFill="1" applyBorder="1" applyAlignment="1">
      <alignment vertical="center"/>
    </xf>
    <xf numFmtId="0" fontId="1" fillId="0" borderId="40" xfId="0" applyFont="1" applyFill="1" applyBorder="1" applyAlignment="1">
      <alignment horizontal="left" vertical="center"/>
    </xf>
    <xf numFmtId="0" fontId="2" fillId="0" borderId="87" xfId="0" applyFont="1" applyFill="1" applyBorder="1" applyAlignment="1">
      <alignment vertical="center"/>
    </xf>
    <xf numFmtId="0" fontId="1" fillId="0" borderId="40" xfId="0" applyNumberFormat="1" applyFont="1" applyFill="1" applyBorder="1" applyAlignment="1" applyProtection="1">
      <alignment horizontal="left" vertical="center"/>
    </xf>
    <xf numFmtId="0" fontId="1" fillId="0" borderId="40" xfId="0" applyFont="1" applyFill="1" applyBorder="1" applyAlignment="1">
      <alignment vertical="center"/>
    </xf>
    <xf numFmtId="0" fontId="0" fillId="0" borderId="60" xfId="1" applyFont="1" applyFill="1" applyBorder="1" applyAlignment="1" applyProtection="1">
      <alignment horizontal="left" vertical="center"/>
    </xf>
    <xf numFmtId="0" fontId="1" fillId="0" borderId="71" xfId="0" applyFont="1" applyFill="1" applyBorder="1" applyAlignment="1">
      <alignment horizontal="left" vertical="center"/>
    </xf>
    <xf numFmtId="0" fontId="1" fillId="0" borderId="71" xfId="0" applyFont="1" applyFill="1" applyBorder="1" applyAlignment="1">
      <alignment horizontal="center" vertical="center"/>
    </xf>
    <xf numFmtId="0" fontId="0" fillId="0" borderId="9" xfId="0" applyBorder="1"/>
    <xf numFmtId="0" fontId="0" fillId="0" borderId="8" xfId="0" applyBorder="1"/>
    <xf numFmtId="0" fontId="1" fillId="18" borderId="60" xfId="0" applyFont="1" applyFill="1" applyBorder="1" applyAlignment="1">
      <alignment horizontal="left" vertical="center"/>
    </xf>
    <xf numFmtId="0" fontId="1" fillId="18" borderId="60" xfId="0" applyFont="1" applyFill="1" applyBorder="1" applyAlignment="1">
      <alignment horizontal="center" vertical="center"/>
    </xf>
    <xf numFmtId="0" fontId="0" fillId="18" borderId="6" xfId="0" applyFill="1" applyBorder="1"/>
    <xf numFmtId="0" fontId="0" fillId="18" borderId="5" xfId="0" applyFill="1" applyBorder="1"/>
    <xf numFmtId="164" fontId="0" fillId="18" borderId="27" xfId="0" applyNumberFormat="1" applyFill="1" applyBorder="1" applyAlignment="1">
      <alignment horizontal="center"/>
    </xf>
    <xf numFmtId="0" fontId="6" fillId="0" borderId="60" xfId="0" applyFont="1" applyFill="1" applyBorder="1" applyAlignment="1">
      <alignment horizontal="left" vertical="center"/>
    </xf>
    <xf numFmtId="0" fontId="0" fillId="0" borderId="60" xfId="0" applyFill="1" applyBorder="1" applyAlignment="1">
      <alignment horizontal="center"/>
    </xf>
    <xf numFmtId="0" fontId="0" fillId="0" borderId="6" xfId="0" applyBorder="1"/>
    <xf numFmtId="0" fontId="0" fillId="18" borderId="60" xfId="0" applyFill="1" applyBorder="1" applyAlignment="1">
      <alignment horizontal="center"/>
    </xf>
    <xf numFmtId="0" fontId="1" fillId="27" borderId="82" xfId="1" applyFont="1" applyFill="1" applyBorder="1" applyAlignment="1" applyProtection="1">
      <alignment horizontal="left" vertical="center"/>
    </xf>
    <xf numFmtId="0" fontId="1" fillId="27" borderId="60" xfId="1" applyFont="1" applyFill="1" applyBorder="1" applyAlignment="1" applyProtection="1">
      <alignment horizontal="center" vertical="center"/>
    </xf>
    <xf numFmtId="0" fontId="0" fillId="18" borderId="81" xfId="0" applyFill="1" applyBorder="1"/>
    <xf numFmtId="0" fontId="0" fillId="18" borderId="10" xfId="0" applyFill="1" applyBorder="1"/>
    <xf numFmtId="164" fontId="0" fillId="18" borderId="46" xfId="0" applyNumberFormat="1" applyFill="1" applyBorder="1" applyAlignment="1">
      <alignment horizontal="center"/>
    </xf>
    <xf numFmtId="0" fontId="1" fillId="0" borderId="82" xfId="1" applyFont="1" applyFill="1" applyBorder="1" applyAlignment="1" applyProtection="1">
      <alignment horizontal="center" vertical="center"/>
    </xf>
    <xf numFmtId="0" fontId="1" fillId="0" borderId="9" xfId="0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center" vertical="center"/>
    </xf>
    <xf numFmtId="164" fontId="0" fillId="0" borderId="7" xfId="0" applyNumberFormat="1" applyFill="1" applyBorder="1" applyAlignment="1">
      <alignment horizontal="center"/>
    </xf>
    <xf numFmtId="0" fontId="1" fillId="18" borderId="6" xfId="0" applyFont="1" applyFill="1" applyBorder="1" applyAlignment="1">
      <alignment horizontal="left" vertical="center"/>
    </xf>
    <xf numFmtId="0" fontId="0" fillId="18" borderId="5" xfId="0" applyFill="1" applyBorder="1" applyAlignment="1">
      <alignment horizontal="center"/>
    </xf>
    <xf numFmtId="164" fontId="0" fillId="18" borderId="4" xfId="0" applyNumberFormat="1" applyFill="1" applyBorder="1" applyAlignment="1">
      <alignment horizontal="center"/>
    </xf>
    <xf numFmtId="0" fontId="1" fillId="0" borderId="6" xfId="0" applyFont="1" applyFill="1" applyBorder="1" applyAlignment="1">
      <alignment horizontal="left" vertical="center"/>
    </xf>
    <xf numFmtId="164" fontId="0" fillId="0" borderId="4" xfId="0" applyNumberFormat="1" applyFill="1" applyBorder="1" applyAlignment="1">
      <alignment horizontal="center"/>
    </xf>
    <xf numFmtId="0" fontId="6" fillId="18" borderId="6" xfId="0" applyFont="1" applyFill="1" applyBorder="1" applyAlignment="1">
      <alignment horizontal="left" vertical="center"/>
    </xf>
    <xf numFmtId="0" fontId="0" fillId="0" borderId="5" xfId="0" applyFill="1" applyBorder="1" applyAlignment="1">
      <alignment horizontal="center"/>
    </xf>
    <xf numFmtId="0" fontId="1" fillId="18" borderId="5" xfId="0" applyFont="1" applyFill="1" applyBorder="1" applyAlignment="1">
      <alignment horizontal="center" vertical="center"/>
    </xf>
    <xf numFmtId="0" fontId="1" fillId="0" borderId="6" xfId="1" applyFont="1" applyBorder="1" applyAlignment="1" applyProtection="1">
      <alignment horizontal="left" vertical="center"/>
    </xf>
    <xf numFmtId="0" fontId="1" fillId="0" borderId="5" xfId="1" applyFont="1" applyBorder="1" applyAlignment="1" applyProtection="1">
      <alignment horizontal="center" vertical="center"/>
    </xf>
    <xf numFmtId="166" fontId="1" fillId="0" borderId="4" xfId="0" applyNumberFormat="1" applyFont="1" applyBorder="1" applyAlignment="1">
      <alignment horizontal="center" vertical="center"/>
    </xf>
    <xf numFmtId="0" fontId="1" fillId="27" borderId="5" xfId="1" applyFont="1" applyFill="1" applyBorder="1" applyAlignment="1" applyProtection="1">
      <alignment horizontal="center" vertical="center"/>
    </xf>
    <xf numFmtId="166" fontId="1" fillId="27" borderId="4" xfId="0" applyNumberFormat="1" applyFont="1" applyFill="1" applyBorder="1" applyAlignment="1">
      <alignment horizontal="center" vertical="center"/>
    </xf>
    <xf numFmtId="0" fontId="1" fillId="31" borderId="5" xfId="1" applyFont="1" applyFill="1" applyBorder="1" applyAlignment="1" applyProtection="1">
      <alignment horizontal="center" vertical="center"/>
    </xf>
    <xf numFmtId="0" fontId="1" fillId="2" borderId="5" xfId="0" applyFont="1" applyFill="1" applyBorder="1"/>
    <xf numFmtId="166" fontId="1" fillId="31" borderId="4" xfId="0" applyNumberFormat="1" applyFont="1" applyFill="1" applyBorder="1" applyAlignment="1">
      <alignment horizontal="center" vertical="center"/>
    </xf>
    <xf numFmtId="0" fontId="0" fillId="18" borderId="3" xfId="0" applyFill="1" applyBorder="1"/>
    <xf numFmtId="0" fontId="0" fillId="18" borderId="2" xfId="0" applyFill="1" applyBorder="1" applyAlignment="1">
      <alignment horizontal="center"/>
    </xf>
    <xf numFmtId="0" fontId="1" fillId="18" borderId="2" xfId="0" applyFont="1" applyFill="1" applyBorder="1"/>
    <xf numFmtId="166" fontId="1" fillId="27" borderId="1" xfId="0" applyNumberFormat="1" applyFont="1" applyFill="1" applyBorder="1" applyAlignment="1">
      <alignment horizontal="center" vertical="center"/>
    </xf>
    <xf numFmtId="0" fontId="1" fillId="0" borderId="70" xfId="0" applyFont="1" applyFill="1" applyBorder="1" applyAlignment="1">
      <alignment horizontal="left" vertical="center"/>
    </xf>
    <xf numFmtId="0" fontId="1" fillId="18" borderId="14" xfId="0" applyFont="1" applyFill="1" applyBorder="1" applyAlignment="1">
      <alignment horizontal="left" vertical="center"/>
    </xf>
    <xf numFmtId="0" fontId="1" fillId="0" borderId="14" xfId="0" applyFont="1" applyFill="1" applyBorder="1" applyAlignment="1">
      <alignment horizontal="left" vertical="center"/>
    </xf>
    <xf numFmtId="0" fontId="6" fillId="18" borderId="14" xfId="0" applyFont="1" applyFill="1" applyBorder="1" applyAlignment="1">
      <alignment horizontal="left" vertical="center"/>
    </xf>
    <xf numFmtId="0" fontId="1" fillId="0" borderId="14" xfId="1" applyFont="1" applyBorder="1" applyAlignment="1" applyProtection="1">
      <alignment horizontal="left" vertical="center"/>
    </xf>
    <xf numFmtId="0" fontId="0" fillId="18" borderId="58" xfId="0" applyFill="1" applyBorder="1"/>
    <xf numFmtId="0" fontId="49" fillId="0" borderId="5" xfId="0" applyFont="1" applyFill="1" applyBorder="1" applyAlignment="1">
      <alignment vertical="center" wrapText="1"/>
    </xf>
    <xf numFmtId="0" fontId="44" fillId="0" borderId="0" xfId="0" applyFont="1"/>
    <xf numFmtId="0" fontId="48" fillId="41" borderId="90" xfId="5" applyAlignment="1">
      <alignment vertical="center" wrapText="1"/>
    </xf>
    <xf numFmtId="165" fontId="1" fillId="0" borderId="0" xfId="2" applyNumberFormat="1" applyFont="1" applyAlignment="1">
      <alignment horizontal="center"/>
    </xf>
    <xf numFmtId="0" fontId="0" fillId="0" borderId="5" xfId="0" applyBorder="1" applyAlignment="1">
      <alignment horizontal="center"/>
    </xf>
    <xf numFmtId="0" fontId="39" fillId="0" borderId="42" xfId="2" applyNumberFormat="1" applyFont="1" applyFill="1" applyBorder="1" applyAlignment="1" applyProtection="1">
      <alignment horizontal="left" vertical="center"/>
    </xf>
    <xf numFmtId="0" fontId="39" fillId="0" borderId="52" xfId="2" applyNumberFormat="1" applyFont="1" applyFill="1" applyBorder="1" applyAlignment="1" applyProtection="1">
      <alignment horizontal="left" vertical="center"/>
    </xf>
    <xf numFmtId="0" fontId="39" fillId="0" borderId="29" xfId="2" applyNumberFormat="1" applyFont="1" applyFill="1" applyBorder="1" applyAlignment="1" applyProtection="1">
      <alignment horizontal="left" vertical="center"/>
    </xf>
    <xf numFmtId="0" fontId="0" fillId="0" borderId="5" xfId="0" applyBorder="1" applyAlignment="1">
      <alignment horizontal="center"/>
    </xf>
    <xf numFmtId="0" fontId="6" fillId="16" borderId="91" xfId="0" applyFont="1" applyFill="1" applyBorder="1" applyAlignment="1">
      <alignment horizontal="center"/>
    </xf>
    <xf numFmtId="0" fontId="6" fillId="16" borderId="92" xfId="0" applyFont="1" applyFill="1" applyBorder="1" applyAlignment="1">
      <alignment horizontal="center"/>
    </xf>
    <xf numFmtId="0" fontId="6" fillId="42" borderId="92" xfId="0" applyFont="1" applyFill="1" applyBorder="1" applyAlignment="1">
      <alignment horizontal="center"/>
    </xf>
    <xf numFmtId="0" fontId="6" fillId="42" borderId="93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5" xfId="0" applyFont="1" applyFill="1" applyBorder="1" applyAlignment="1">
      <alignment vertical="center"/>
    </xf>
    <xf numFmtId="0" fontId="2" fillId="0" borderId="5" xfId="0" applyFont="1" applyFill="1" applyBorder="1" applyAlignment="1">
      <alignment horizontal="center" vertical="center"/>
    </xf>
    <xf numFmtId="166" fontId="0" fillId="0" borderId="5" xfId="0" applyNumberFormat="1" applyBorder="1" applyAlignment="1">
      <alignment horizontal="center"/>
    </xf>
    <xf numFmtId="166" fontId="0" fillId="0" borderId="4" xfId="0" applyNumberFormat="1" applyBorder="1" applyAlignment="1">
      <alignment horizontal="center"/>
    </xf>
    <xf numFmtId="0" fontId="1" fillId="0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center"/>
    </xf>
    <xf numFmtId="0" fontId="1" fillId="0" borderId="6" xfId="0" applyFont="1" applyBorder="1" applyAlignment="1">
      <alignment horizontal="center"/>
    </xf>
    <xf numFmtId="0" fontId="2" fillId="0" borderId="5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 applyProtection="1">
      <alignment horizontal="left" vertical="center"/>
    </xf>
    <xf numFmtId="0" fontId="1" fillId="0" borderId="5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vertical="center"/>
    </xf>
    <xf numFmtId="0" fontId="1" fillId="0" borderId="5" xfId="1" applyFont="1" applyFill="1" applyBorder="1" applyAlignment="1" applyProtection="1">
      <alignment horizontal="left" vertical="center"/>
    </xf>
    <xf numFmtId="0" fontId="1" fillId="2" borderId="5" xfId="0" applyFont="1" applyFill="1" applyBorder="1" applyAlignment="1">
      <alignment vertical="center" wrapText="1"/>
    </xf>
    <xf numFmtId="0" fontId="1" fillId="0" borderId="3" xfId="0" applyFont="1" applyBorder="1" applyAlignment="1">
      <alignment horizontal="center"/>
    </xf>
    <xf numFmtId="0" fontId="1" fillId="0" borderId="2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0" fontId="0" fillId="0" borderId="5" xfId="0" applyFill="1" applyBorder="1" applyAlignment="1" applyProtection="1">
      <alignment horizontal="left" vertical="center"/>
    </xf>
    <xf numFmtId="0" fontId="0" fillId="0" borderId="5" xfId="1" applyFont="1" applyFill="1" applyBorder="1" applyAlignment="1" applyProtection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 applyProtection="1">
      <alignment horizontal="left" vertical="center"/>
    </xf>
    <xf numFmtId="0" fontId="1" fillId="0" borderId="0" xfId="1" applyFont="1" applyFill="1" applyBorder="1" applyAlignment="1" applyProtection="1">
      <alignment horizontal="left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vertical="center" wrapText="1"/>
    </xf>
    <xf numFmtId="165" fontId="1" fillId="0" borderId="0" xfId="2" applyNumberFormat="1" applyFont="1" applyBorder="1" applyAlignment="1">
      <alignment horizontal="left"/>
    </xf>
    <xf numFmtId="0" fontId="0" fillId="38" borderId="0" xfId="0" applyFill="1" applyAlignment="1">
      <alignment horizontal="center"/>
    </xf>
    <xf numFmtId="0" fontId="6" fillId="38" borderId="8" xfId="0" applyFont="1" applyFill="1" applyBorder="1" applyAlignment="1">
      <alignment horizontal="center" vertical="center"/>
    </xf>
    <xf numFmtId="0" fontId="0" fillId="38" borderId="5" xfId="0" applyFill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6" fillId="4" borderId="14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6" fillId="4" borderId="6" xfId="0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/>
    </xf>
    <xf numFmtId="166" fontId="1" fillId="0" borderId="4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6" fillId="4" borderId="27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6" xfId="0" applyFont="1" applyBorder="1" applyAlignment="1">
      <alignment horizontal="center"/>
    </xf>
    <xf numFmtId="166" fontId="0" fillId="0" borderId="4" xfId="0" applyNumberFormat="1" applyFont="1" applyFill="1" applyBorder="1" applyAlignment="1">
      <alignment horizontal="center" vertical="center" wrapText="1"/>
    </xf>
    <xf numFmtId="0" fontId="1" fillId="38" borderId="0" xfId="0" applyFont="1" applyFill="1" applyAlignment="1">
      <alignment horizontal="center" vertical="center"/>
    </xf>
    <xf numFmtId="0" fontId="1" fillId="38" borderId="0" xfId="0" applyFont="1" applyFill="1" applyAlignment="1" applyProtection="1">
      <alignment horizontal="center" vertical="center"/>
    </xf>
    <xf numFmtId="0" fontId="0" fillId="38" borderId="27" xfId="0" applyFill="1" applyBorder="1" applyAlignment="1">
      <alignment horizontal="center"/>
    </xf>
    <xf numFmtId="0" fontId="2" fillId="38" borderId="0" xfId="0" applyFont="1" applyFill="1" applyAlignment="1">
      <alignment horizontal="center" vertical="center"/>
    </xf>
    <xf numFmtId="0" fontId="1" fillId="38" borderId="0" xfId="1" applyFont="1" applyFill="1" applyBorder="1" applyAlignment="1" applyProtection="1">
      <alignment horizontal="center" vertical="center"/>
    </xf>
    <xf numFmtId="0" fontId="0" fillId="38" borderId="0" xfId="0" applyFill="1" applyBorder="1" applyAlignment="1">
      <alignment horizontal="center"/>
    </xf>
    <xf numFmtId="0" fontId="1" fillId="38" borderId="0" xfId="0" applyFont="1" applyFill="1" applyBorder="1" applyAlignment="1">
      <alignment horizontal="center" vertical="center"/>
    </xf>
    <xf numFmtId="0" fontId="39" fillId="0" borderId="94" xfId="2" applyNumberFormat="1" applyFont="1" applyFill="1" applyBorder="1" applyAlignment="1" applyProtection="1">
      <alignment horizontal="left" vertical="center"/>
    </xf>
    <xf numFmtId="0" fontId="39" fillId="0" borderId="54" xfId="2" applyNumberFormat="1" applyFont="1" applyFill="1" applyBorder="1" applyAlignment="1" applyProtection="1">
      <alignment horizontal="left" vertical="center"/>
    </xf>
    <xf numFmtId="0" fontId="39" fillId="0" borderId="53" xfId="2" applyNumberFormat="1" applyFont="1" applyFill="1" applyBorder="1" applyAlignment="1" applyProtection="1">
      <alignment horizontal="left" vertical="center"/>
    </xf>
    <xf numFmtId="0" fontId="31" fillId="0" borderId="7" xfId="2" applyNumberFormat="1" applyFont="1" applyFill="1" applyBorder="1" applyAlignment="1" applyProtection="1">
      <alignment horizontal="center" vertical="center"/>
    </xf>
    <xf numFmtId="0" fontId="31" fillId="0" borderId="4" xfId="2" applyNumberFormat="1" applyFont="1" applyFill="1" applyBorder="1" applyAlignment="1" applyProtection="1">
      <alignment horizontal="center" vertical="center"/>
    </xf>
    <xf numFmtId="0" fontId="2" fillId="0" borderId="54" xfId="2" applyFont="1" applyFill="1" applyBorder="1" applyAlignment="1">
      <alignment vertical="center"/>
    </xf>
    <xf numFmtId="0" fontId="2" fillId="0" borderId="56" xfId="2" applyFont="1" applyFill="1" applyBorder="1" applyAlignment="1">
      <alignment vertical="center"/>
    </xf>
    <xf numFmtId="0" fontId="1" fillId="0" borderId="40" xfId="2" applyFont="1" applyFill="1" applyBorder="1" applyAlignment="1">
      <alignment vertical="center"/>
    </xf>
    <xf numFmtId="0" fontId="2" fillId="0" borderId="60" xfId="2" applyFont="1" applyFill="1" applyBorder="1" applyAlignment="1">
      <alignment horizontal="left" vertical="center" wrapText="1"/>
    </xf>
    <xf numFmtId="0" fontId="2" fillId="0" borderId="40" xfId="2" applyFont="1" applyFill="1" applyBorder="1" applyAlignment="1">
      <alignment horizontal="left" vertical="center" wrapText="1"/>
    </xf>
    <xf numFmtId="0" fontId="6" fillId="0" borderId="33" xfId="2" applyFont="1" applyFill="1" applyBorder="1" applyAlignment="1">
      <alignment horizontal="center" vertical="center"/>
    </xf>
    <xf numFmtId="0" fontId="1" fillId="0" borderId="80" xfId="1" applyFont="1" applyFill="1" applyBorder="1" applyAlignment="1" applyProtection="1">
      <alignment horizontal="left" vertical="center"/>
    </xf>
    <xf numFmtId="0" fontId="31" fillId="0" borderId="3" xfId="2" applyNumberFormat="1" applyFont="1" applyFill="1" applyBorder="1" applyAlignment="1" applyProtection="1">
      <alignment horizontal="center" vertical="center"/>
    </xf>
    <xf numFmtId="0" fontId="31" fillId="0" borderId="2" xfId="2" applyNumberFormat="1" applyFont="1" applyFill="1" applyBorder="1" applyAlignment="1" applyProtection="1">
      <alignment horizontal="center" vertical="center"/>
    </xf>
    <xf numFmtId="0" fontId="31" fillId="0" borderId="1" xfId="2" applyNumberFormat="1" applyFont="1" applyFill="1" applyBorder="1" applyAlignment="1" applyProtection="1">
      <alignment horizontal="center" vertical="center"/>
    </xf>
    <xf numFmtId="0" fontId="30" fillId="0" borderId="0" xfId="2" applyFont="1" applyFill="1" applyBorder="1" applyAlignment="1">
      <alignment horizontal="center" vertical="center"/>
    </xf>
    <xf numFmtId="0" fontId="2" fillId="0" borderId="69" xfId="2" applyFont="1" applyFill="1" applyBorder="1" applyAlignment="1">
      <alignment vertical="center"/>
    </xf>
    <xf numFmtId="164" fontId="1" fillId="0" borderId="14" xfId="2" applyNumberFormat="1" applyBorder="1" applyAlignment="1">
      <alignment horizontal="center"/>
    </xf>
    <xf numFmtId="0" fontId="50" fillId="0" borderId="0" xfId="4" applyFont="1" applyFill="1"/>
    <xf numFmtId="165" fontId="51" fillId="0" borderId="11" xfId="2" applyNumberFormat="1" applyFont="1" applyBorder="1" applyAlignment="1">
      <alignment horizontal="center"/>
    </xf>
    <xf numFmtId="165" fontId="51" fillId="0" borderId="12" xfId="2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1" fillId="38" borderId="0" xfId="0" applyFont="1" applyFill="1" applyBorder="1" applyAlignment="1">
      <alignment horizontal="center"/>
    </xf>
    <xf numFmtId="0" fontId="6" fillId="38" borderId="27" xfId="0" applyFont="1" applyFill="1" applyBorder="1" applyAlignment="1">
      <alignment horizontal="center" vertical="center"/>
    </xf>
    <xf numFmtId="0" fontId="6" fillId="3" borderId="70" xfId="0" applyFont="1" applyFill="1" applyBorder="1" applyAlignment="1">
      <alignment horizontal="center"/>
    </xf>
    <xf numFmtId="0" fontId="1" fillId="0" borderId="14" xfId="0" applyFont="1" applyFill="1" applyBorder="1" applyAlignment="1">
      <alignment vertical="center" wrapText="1"/>
    </xf>
    <xf numFmtId="0" fontId="0" fillId="0" borderId="14" xfId="0" applyBorder="1"/>
    <xf numFmtId="0" fontId="0" fillId="0" borderId="14" xfId="0" applyFont="1" applyFill="1" applyBorder="1" applyAlignment="1">
      <alignment vertical="center" wrapText="1"/>
    </xf>
    <xf numFmtId="0" fontId="48" fillId="41" borderId="14" xfId="5" applyBorder="1" applyAlignment="1">
      <alignment vertical="center" wrapText="1"/>
    </xf>
    <xf numFmtId="0" fontId="1" fillId="0" borderId="95" xfId="0" applyFont="1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49" fillId="0" borderId="14" xfId="0" applyFont="1" applyFill="1" applyBorder="1" applyAlignment="1">
      <alignment vertical="center" wrapText="1"/>
    </xf>
    <xf numFmtId="0" fontId="1" fillId="0" borderId="0" xfId="0" applyFont="1" applyBorder="1"/>
    <xf numFmtId="0" fontId="0" fillId="37" borderId="14" xfId="0" applyNumberFormat="1" applyFill="1" applyBorder="1" applyAlignment="1">
      <alignment horizontal="center" vertical="center" wrapText="1"/>
    </xf>
    <xf numFmtId="166" fontId="6" fillId="3" borderId="27" xfId="0" applyNumberFormat="1" applyFont="1" applyFill="1" applyBorder="1" applyAlignment="1">
      <alignment horizontal="center"/>
    </xf>
    <xf numFmtId="166" fontId="1" fillId="0" borderId="27" xfId="0" applyNumberFormat="1" applyFont="1" applyFill="1" applyBorder="1" applyAlignment="1">
      <alignment horizontal="center" vertical="center" wrapText="1"/>
    </xf>
    <xf numFmtId="166" fontId="6" fillId="3" borderId="5" xfId="0" applyNumberFormat="1" applyFont="1" applyFill="1" applyBorder="1" applyAlignment="1">
      <alignment horizontal="center"/>
    </xf>
    <xf numFmtId="166" fontId="1" fillId="0" borderId="5" xfId="0" applyNumberFormat="1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5" xfId="0" applyFont="1" applyBorder="1"/>
    <xf numFmtId="166" fontId="0" fillId="0" borderId="0" xfId="0" applyNumberFormat="1" applyAlignment="1">
      <alignment horizontal="center"/>
    </xf>
    <xf numFmtId="0" fontId="0" fillId="0" borderId="5" xfId="0" applyBorder="1" applyAlignment="1">
      <alignment horizontal="center"/>
    </xf>
    <xf numFmtId="0" fontId="1" fillId="38" borderId="0" xfId="0" applyFont="1" applyFill="1" applyBorder="1" applyAlignment="1" applyProtection="1">
      <alignment horizontal="center" vertical="center"/>
    </xf>
    <xf numFmtId="0" fontId="6" fillId="38" borderId="0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6" fillId="16" borderId="5" xfId="0" applyFont="1" applyFill="1" applyBorder="1" applyAlignment="1">
      <alignment horizontal="center"/>
    </xf>
    <xf numFmtId="0" fontId="6" fillId="42" borderId="5" xfId="0" applyFont="1" applyFill="1" applyBorder="1" applyAlignment="1">
      <alignment horizontal="center"/>
    </xf>
    <xf numFmtId="0" fontId="2" fillId="38" borderId="0" xfId="0" applyFont="1" applyFill="1" applyBorder="1" applyAlignment="1">
      <alignment horizontal="center" vertical="center"/>
    </xf>
    <xf numFmtId="0" fontId="0" fillId="2" borderId="14" xfId="1" applyFont="1" applyFill="1" applyBorder="1" applyAlignment="1" applyProtection="1">
      <alignment horizontal="left" vertical="center"/>
    </xf>
    <xf numFmtId="0" fontId="0" fillId="2" borderId="6" xfId="1" applyFont="1" applyFill="1" applyBorder="1" applyAlignment="1" applyProtection="1">
      <alignment horizontal="left" vertical="center"/>
    </xf>
    <xf numFmtId="0" fontId="0" fillId="0" borderId="5" xfId="0" applyFont="1" applyFill="1" applyBorder="1" applyAlignment="1" applyProtection="1">
      <alignment horizontal="left" vertical="center"/>
    </xf>
    <xf numFmtId="166" fontId="1" fillId="38" borderId="5" xfId="0" applyNumberFormat="1" applyFont="1" applyFill="1" applyBorder="1" applyAlignment="1">
      <alignment horizontal="center" vertical="center" wrapText="1"/>
    </xf>
    <xf numFmtId="0" fontId="0" fillId="0" borderId="0" xfId="0" applyFill="1"/>
    <xf numFmtId="166" fontId="0" fillId="0" borderId="5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1" fillId="0" borderId="0" xfId="0" applyFont="1" applyFill="1" applyBorder="1"/>
    <xf numFmtId="0" fontId="2" fillId="38" borderId="0" xfId="0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vertical="center" wrapText="1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8" borderId="14" xfId="0" applyFill="1" applyBorder="1" applyAlignment="1">
      <alignment horizontal="center"/>
    </xf>
    <xf numFmtId="166" fontId="1" fillId="38" borderId="0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164" fontId="0" fillId="0" borderId="5" xfId="0" applyNumberFormat="1" applyBorder="1"/>
    <xf numFmtId="0" fontId="0" fillId="0" borderId="5" xfId="0" applyBorder="1" applyAlignment="1">
      <alignment horizontal="center"/>
    </xf>
    <xf numFmtId="0" fontId="0" fillId="0" borderId="5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6" fillId="16" borderId="10" xfId="0" applyFont="1" applyFill="1" applyBorder="1" applyAlignment="1">
      <alignment horizontal="center"/>
    </xf>
    <xf numFmtId="0" fontId="6" fillId="42" borderId="10" xfId="0" applyFont="1" applyFill="1" applyBorder="1" applyAlignment="1">
      <alignment horizontal="center"/>
    </xf>
    <xf numFmtId="0" fontId="0" fillId="0" borderId="5" xfId="0" applyFont="1" applyFill="1" applyBorder="1"/>
    <xf numFmtId="164" fontId="0" fillId="0" borderId="5" xfId="0" applyNumberFormat="1" applyFont="1" applyFill="1" applyBorder="1" applyAlignment="1">
      <alignment horizontal="center" vertical="center" wrapText="1"/>
    </xf>
    <xf numFmtId="0" fontId="0" fillId="37" borderId="5" xfId="0" applyFont="1" applyFill="1" applyBorder="1"/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/>
    </xf>
    <xf numFmtId="0" fontId="52" fillId="43" borderId="96" xfId="0" applyFont="1" applyFill="1" applyBorder="1" applyAlignment="1">
      <alignment horizontal="center" vertical="center" wrapText="1"/>
    </xf>
    <xf numFmtId="0" fontId="52" fillId="43" borderId="97" xfId="0" applyFont="1" applyFill="1" applyBorder="1" applyAlignment="1">
      <alignment horizontal="center" vertical="center" wrapText="1"/>
    </xf>
    <xf numFmtId="0" fontId="52" fillId="44" borderId="96" xfId="0" applyFont="1" applyFill="1" applyBorder="1" applyAlignment="1">
      <alignment horizontal="center" vertical="center" wrapText="1"/>
    </xf>
    <xf numFmtId="0" fontId="52" fillId="44" borderId="97" xfId="0" applyFont="1" applyFill="1" applyBorder="1" applyAlignment="1">
      <alignment horizontal="center" vertical="center" wrapText="1"/>
    </xf>
    <xf numFmtId="0" fontId="52" fillId="43" borderId="98" xfId="0" applyFont="1" applyFill="1" applyBorder="1" applyAlignment="1">
      <alignment horizontal="center" vertical="center" wrapText="1"/>
    </xf>
    <xf numFmtId="0" fontId="52" fillId="43" borderId="99" xfId="0" applyFont="1" applyFill="1" applyBorder="1" applyAlignment="1">
      <alignment horizontal="center" vertical="center" wrapText="1"/>
    </xf>
    <xf numFmtId="0" fontId="52" fillId="44" borderId="100" xfId="0" applyFont="1" applyFill="1" applyBorder="1" applyAlignment="1">
      <alignment horizontal="center" vertical="center" wrapText="1"/>
    </xf>
    <xf numFmtId="0" fontId="52" fillId="44" borderId="101" xfId="0" applyFont="1" applyFill="1" applyBorder="1" applyAlignment="1">
      <alignment horizontal="center" vertical="center" wrapText="1"/>
    </xf>
    <xf numFmtId="0" fontId="52" fillId="43" borderId="100" xfId="0" applyFont="1" applyFill="1" applyBorder="1" applyAlignment="1">
      <alignment horizontal="center" vertical="center" wrapText="1"/>
    </xf>
    <xf numFmtId="0" fontId="52" fillId="43" borderId="101" xfId="0" applyFont="1" applyFill="1" applyBorder="1" applyAlignment="1">
      <alignment horizontal="center" vertical="center" wrapText="1"/>
    </xf>
    <xf numFmtId="0" fontId="0" fillId="0" borderId="96" xfId="0" applyBorder="1"/>
    <xf numFmtId="0" fontId="52" fillId="43" borderId="0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38" borderId="2" xfId="0" applyFill="1" applyBorder="1" applyAlignment="1">
      <alignment horizontal="center"/>
    </xf>
    <xf numFmtId="0" fontId="0" fillId="38" borderId="78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50" fillId="0" borderId="0" xfId="0" applyFont="1" applyAlignment="1">
      <alignment horizontal="center"/>
    </xf>
    <xf numFmtId="0" fontId="50" fillId="0" borderId="0" xfId="0" applyFont="1"/>
    <xf numFmtId="0" fontId="53" fillId="43" borderId="96" xfId="0" applyFont="1" applyFill="1" applyBorder="1" applyAlignment="1">
      <alignment horizontal="center" vertical="center" wrapText="1"/>
    </xf>
    <xf numFmtId="0" fontId="53" fillId="43" borderId="97" xfId="0" applyFont="1" applyFill="1" applyBorder="1" applyAlignment="1">
      <alignment horizontal="center" vertical="center" wrapText="1"/>
    </xf>
    <xf numFmtId="0" fontId="53" fillId="44" borderId="96" xfId="0" applyFont="1" applyFill="1" applyBorder="1" applyAlignment="1">
      <alignment horizontal="center" vertical="center" wrapText="1"/>
    </xf>
    <xf numFmtId="0" fontId="53" fillId="44" borderId="97" xfId="0" applyFont="1" applyFill="1" applyBorder="1" applyAlignment="1">
      <alignment horizontal="center" vertical="center" wrapText="1"/>
    </xf>
    <xf numFmtId="0" fontId="53" fillId="43" borderId="98" xfId="0" applyFont="1" applyFill="1" applyBorder="1" applyAlignment="1">
      <alignment horizontal="center" vertical="center" wrapText="1"/>
    </xf>
    <xf numFmtId="0" fontId="53" fillId="43" borderId="99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vertical="center" wrapText="1"/>
    </xf>
    <xf numFmtId="0" fontId="1" fillId="38" borderId="0" xfId="0" quotePrefix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0" fillId="0" borderId="5" xfId="0" applyBorder="1" applyAlignment="1">
      <alignment horizontal="center"/>
    </xf>
    <xf numFmtId="0" fontId="55" fillId="46" borderId="96" xfId="0" applyFont="1" applyFill="1" applyBorder="1" applyAlignment="1">
      <alignment horizontal="left" vertical="center" wrapText="1" indent="1"/>
    </xf>
    <xf numFmtId="0" fontId="55" fillId="44" borderId="96" xfId="0" applyFont="1" applyFill="1" applyBorder="1" applyAlignment="1">
      <alignment horizontal="left" vertical="center" wrapText="1" indent="1"/>
    </xf>
    <xf numFmtId="0" fontId="54" fillId="45" borderId="102" xfId="0" applyFont="1" applyFill="1" applyBorder="1" applyAlignment="1">
      <alignment horizontal="left" vertical="center" indent="1"/>
    </xf>
    <xf numFmtId="0" fontId="54" fillId="45" borderId="96" xfId="0" applyFont="1" applyFill="1" applyBorder="1" applyAlignment="1">
      <alignment horizontal="left" vertical="center" indent="1"/>
    </xf>
    <xf numFmtId="0" fontId="54" fillId="45" borderId="97" xfId="0" applyFont="1" applyFill="1" applyBorder="1" applyAlignment="1">
      <alignment horizontal="left" vertical="center" indent="1"/>
    </xf>
    <xf numFmtId="0" fontId="55" fillId="46" borderId="97" xfId="0" applyFont="1" applyFill="1" applyBorder="1" applyAlignment="1">
      <alignment horizontal="left" vertical="center" wrapText="1" indent="1"/>
    </xf>
    <xf numFmtId="0" fontId="55" fillId="44" borderId="97" xfId="0" applyFont="1" applyFill="1" applyBorder="1" applyAlignment="1">
      <alignment horizontal="left" vertical="center" wrapText="1" indent="1"/>
    </xf>
    <xf numFmtId="0" fontId="55" fillId="44" borderId="98" xfId="0" applyFont="1" applyFill="1" applyBorder="1" applyAlignment="1">
      <alignment horizontal="left" vertical="center" wrapText="1" indent="1"/>
    </xf>
    <xf numFmtId="0" fontId="55" fillId="44" borderId="99" xfId="0" applyFont="1" applyFill="1" applyBorder="1" applyAlignment="1">
      <alignment horizontal="left" vertical="center" wrapText="1" indent="1"/>
    </xf>
    <xf numFmtId="0" fontId="55" fillId="46" borderId="100" xfId="0" applyFont="1" applyFill="1" applyBorder="1" applyAlignment="1">
      <alignment horizontal="left" vertical="center" wrapText="1" indent="1"/>
    </xf>
    <xf numFmtId="0" fontId="55" fillId="46" borderId="101" xfId="0" applyFont="1" applyFill="1" applyBorder="1" applyAlignment="1">
      <alignment horizontal="left" vertical="center" wrapText="1" indent="1"/>
    </xf>
    <xf numFmtId="0" fontId="55" fillId="46" borderId="98" xfId="0" applyFont="1" applyFill="1" applyBorder="1" applyAlignment="1">
      <alignment horizontal="left" vertical="center" wrapText="1" indent="1"/>
    </xf>
    <xf numFmtId="0" fontId="55" fillId="46" borderId="99" xfId="0" applyFont="1" applyFill="1" applyBorder="1" applyAlignment="1">
      <alignment horizontal="left" vertical="center" wrapText="1" indent="1"/>
    </xf>
    <xf numFmtId="0" fontId="55" fillId="44" borderId="100" xfId="0" applyFont="1" applyFill="1" applyBorder="1" applyAlignment="1">
      <alignment horizontal="left" vertical="center" wrapText="1" indent="1"/>
    </xf>
    <xf numFmtId="0" fontId="55" fillId="44" borderId="101" xfId="0" applyFont="1" applyFill="1" applyBorder="1" applyAlignment="1">
      <alignment horizontal="left" vertical="center" wrapText="1" indent="1"/>
    </xf>
    <xf numFmtId="0" fontId="0" fillId="0" borderId="95" xfId="0" applyBorder="1"/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6" borderId="9" xfId="0" applyFill="1" applyBorder="1" applyAlignment="1">
      <alignment horizontal="center"/>
    </xf>
    <xf numFmtId="0" fontId="0" fillId="36" borderId="8" xfId="0" applyFill="1" applyBorder="1" applyAlignment="1">
      <alignment horizontal="center"/>
    </xf>
    <xf numFmtId="0" fontId="0" fillId="36" borderId="7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6" fillId="37" borderId="32" xfId="0" applyFont="1" applyFill="1" applyBorder="1" applyAlignment="1">
      <alignment horizontal="center"/>
    </xf>
    <xf numFmtId="0" fontId="6" fillId="38" borderId="32" xfId="0" applyFont="1" applyFill="1" applyBorder="1" applyAlignment="1">
      <alignment horizontal="center"/>
    </xf>
    <xf numFmtId="0" fontId="31" fillId="0" borderId="37" xfId="2" applyNumberFormat="1" applyFont="1" applyFill="1" applyBorder="1" applyAlignment="1" applyProtection="1">
      <alignment horizontal="center" vertical="center"/>
    </xf>
    <xf numFmtId="0" fontId="31" fillId="0" borderId="36" xfId="2" applyNumberFormat="1" applyFont="1" applyFill="1" applyBorder="1" applyAlignment="1" applyProtection="1">
      <alignment horizontal="center" vertical="center"/>
    </xf>
    <xf numFmtId="0" fontId="31" fillId="0" borderId="35" xfId="2" applyNumberFormat="1" applyFont="1" applyFill="1" applyBorder="1" applyAlignment="1" applyProtection="1">
      <alignment horizontal="center" vertical="center"/>
    </xf>
    <xf numFmtId="0" fontId="30" fillId="0" borderId="38" xfId="2" applyNumberFormat="1" applyFont="1" applyFill="1" applyBorder="1" applyAlignment="1" applyProtection="1">
      <alignment horizontal="center" vertical="center"/>
    </xf>
    <xf numFmtId="0" fontId="30" fillId="0" borderId="36" xfId="2" applyNumberFormat="1" applyFont="1" applyFill="1" applyBorder="1" applyAlignment="1" applyProtection="1">
      <alignment horizontal="center" vertical="center"/>
    </xf>
    <xf numFmtId="0" fontId="30" fillId="0" borderId="35" xfId="2" applyNumberFormat="1" applyFont="1" applyFill="1" applyBorder="1" applyAlignment="1" applyProtection="1">
      <alignment horizontal="center" vertical="center"/>
    </xf>
    <xf numFmtId="0" fontId="31" fillId="0" borderId="63" xfId="2" applyNumberFormat="1" applyFont="1" applyFill="1" applyBorder="1" applyAlignment="1" applyProtection="1">
      <alignment horizontal="center" vertical="center"/>
    </xf>
    <xf numFmtId="0" fontId="31" fillId="0" borderId="49" xfId="2" applyNumberFormat="1" applyFont="1" applyFill="1" applyBorder="1" applyAlignment="1" applyProtection="1">
      <alignment horizontal="center" vertical="center"/>
    </xf>
    <xf numFmtId="0" fontId="31" fillId="0" borderId="48" xfId="2" applyNumberFormat="1" applyFont="1" applyFill="1" applyBorder="1" applyAlignment="1" applyProtection="1">
      <alignment horizontal="center" vertical="center"/>
    </xf>
    <xf numFmtId="0" fontId="30" fillId="0" borderId="63" xfId="2" applyNumberFormat="1" applyFont="1" applyFill="1" applyBorder="1" applyAlignment="1" applyProtection="1">
      <alignment horizontal="center" vertical="center"/>
    </xf>
    <xf numFmtId="0" fontId="30" fillId="0" borderId="49" xfId="2" applyNumberFormat="1" applyFont="1" applyFill="1" applyBorder="1" applyAlignment="1" applyProtection="1">
      <alignment horizontal="center" vertical="center"/>
    </xf>
    <xf numFmtId="0" fontId="30" fillId="0" borderId="48" xfId="2" applyNumberFormat="1" applyFont="1" applyFill="1" applyBorder="1" applyAlignment="1" applyProtection="1">
      <alignment horizontal="center" vertical="center"/>
    </xf>
    <xf numFmtId="0" fontId="33" fillId="0" borderId="94" xfId="2" applyNumberFormat="1" applyFont="1" applyFill="1" applyBorder="1" applyAlignment="1" applyProtection="1">
      <alignment horizontal="center" vertical="center"/>
    </xf>
    <xf numFmtId="0" fontId="33" fillId="0" borderId="54" xfId="2" applyNumberFormat="1" applyFont="1" applyFill="1" applyBorder="1" applyAlignment="1" applyProtection="1">
      <alignment horizontal="center" vertical="center"/>
    </xf>
    <xf numFmtId="0" fontId="33" fillId="0" borderId="53" xfId="2" applyNumberFormat="1" applyFont="1" applyFill="1" applyBorder="1" applyAlignment="1" applyProtection="1">
      <alignment horizontal="center" vertical="center"/>
    </xf>
    <xf numFmtId="0" fontId="39" fillId="0" borderId="94" xfId="2" applyNumberFormat="1" applyFont="1" applyFill="1" applyBorder="1" applyAlignment="1" applyProtection="1">
      <alignment horizontal="left" vertical="center"/>
    </xf>
    <xf numFmtId="0" fontId="39" fillId="0" borderId="54" xfId="2" applyNumberFormat="1" applyFont="1" applyFill="1" applyBorder="1" applyAlignment="1" applyProtection="1">
      <alignment horizontal="left" vertical="center"/>
    </xf>
    <xf numFmtId="0" fontId="39" fillId="0" borderId="53" xfId="2" applyNumberFormat="1" applyFont="1" applyFill="1" applyBorder="1" applyAlignment="1" applyProtection="1">
      <alignment horizontal="left" vertical="center"/>
    </xf>
    <xf numFmtId="0" fontId="6" fillId="0" borderId="50" xfId="2" applyNumberFormat="1" applyFont="1" applyFill="1" applyBorder="1" applyAlignment="1" applyProtection="1">
      <alignment horizontal="center" vertical="center"/>
    </xf>
    <xf numFmtId="0" fontId="6" fillId="0" borderId="49" xfId="2" applyNumberFormat="1" applyFont="1" applyFill="1" applyBorder="1" applyAlignment="1" applyProtection="1">
      <alignment horizontal="center" vertical="center"/>
    </xf>
    <xf numFmtId="0" fontId="6" fillId="0" borderId="48" xfId="2" applyNumberFormat="1" applyFont="1" applyFill="1" applyBorder="1" applyAlignment="1" applyProtection="1">
      <alignment horizontal="center" vertical="center"/>
    </xf>
    <xf numFmtId="0" fontId="30" fillId="0" borderId="37" xfId="2" applyNumberFormat="1" applyFont="1" applyFill="1" applyBorder="1" applyAlignment="1" applyProtection="1">
      <alignment horizontal="center" vertical="center"/>
    </xf>
    <xf numFmtId="0" fontId="38" fillId="0" borderId="63" xfId="2" applyNumberFormat="1" applyFont="1" applyFill="1" applyBorder="1" applyAlignment="1" applyProtection="1">
      <alignment horizontal="center" vertical="center"/>
    </xf>
    <xf numFmtId="0" fontId="38" fillId="0" borderId="49" xfId="2" applyNumberFormat="1" applyFont="1" applyFill="1" applyBorder="1" applyAlignment="1" applyProtection="1">
      <alignment horizontal="center" vertical="center"/>
    </xf>
    <xf numFmtId="0" fontId="38" fillId="0" borderId="48" xfId="2" applyNumberFormat="1" applyFont="1" applyFill="1" applyBorder="1" applyAlignment="1" applyProtection="1">
      <alignment horizontal="center" vertical="center"/>
    </xf>
    <xf numFmtId="0" fontId="30" fillId="0" borderId="64" xfId="2" applyNumberFormat="1" applyFont="1" applyFill="1" applyBorder="1" applyAlignment="1" applyProtection="1">
      <alignment horizontal="center" vertical="center"/>
    </xf>
    <xf numFmtId="0" fontId="1" fillId="0" borderId="50" xfId="2" applyNumberFormat="1" applyFont="1" applyFill="1" applyBorder="1" applyAlignment="1" applyProtection="1">
      <alignment horizontal="center" vertical="center"/>
    </xf>
    <xf numFmtId="0" fontId="1" fillId="0" borderId="49" xfId="2" applyNumberFormat="1" applyFont="1" applyFill="1" applyBorder="1" applyAlignment="1" applyProtection="1">
      <alignment horizontal="center" vertical="center"/>
    </xf>
    <xf numFmtId="0" fontId="1" fillId="0" borderId="48" xfId="2" applyNumberFormat="1" applyFont="1" applyFill="1" applyBorder="1" applyAlignment="1" applyProtection="1">
      <alignment horizontal="center" vertical="center"/>
    </xf>
    <xf numFmtId="0" fontId="38" fillId="0" borderId="50" xfId="2" applyNumberFormat="1" applyFont="1" applyFill="1" applyBorder="1" applyAlignment="1" applyProtection="1">
      <alignment horizontal="left" vertical="center"/>
    </xf>
    <xf numFmtId="0" fontId="38" fillId="0" borderId="49" xfId="2" applyNumberFormat="1" applyFont="1" applyFill="1" applyBorder="1" applyAlignment="1" applyProtection="1">
      <alignment horizontal="left" vertical="center"/>
    </xf>
    <xf numFmtId="0" fontId="38" fillId="0" borderId="48" xfId="2" applyNumberFormat="1" applyFont="1" applyFill="1" applyBorder="1" applyAlignment="1" applyProtection="1">
      <alignment horizontal="left" vertical="center"/>
    </xf>
    <xf numFmtId="0" fontId="38" fillId="2" borderId="63" xfId="2" applyNumberFormat="1" applyFont="1" applyFill="1" applyBorder="1" applyAlignment="1" applyProtection="1">
      <alignment horizontal="center" vertical="center"/>
    </xf>
    <xf numFmtId="0" fontId="38" fillId="2" borderId="49" xfId="2" applyNumberFormat="1" applyFont="1" applyFill="1" applyBorder="1" applyAlignment="1" applyProtection="1">
      <alignment horizontal="center" vertical="center"/>
    </xf>
    <xf numFmtId="0" fontId="38" fillId="2" borderId="48" xfId="2" applyNumberFormat="1" applyFont="1" applyFill="1" applyBorder="1" applyAlignment="1" applyProtection="1">
      <alignment horizontal="center" vertical="center"/>
    </xf>
    <xf numFmtId="0" fontId="33" fillId="0" borderId="84" xfId="2" applyNumberFormat="1" applyFont="1" applyFill="1" applyBorder="1" applyAlignment="1" applyProtection="1">
      <alignment horizontal="center" vertical="center"/>
    </xf>
    <xf numFmtId="0" fontId="33" fillId="0" borderId="56" xfId="2" applyNumberFormat="1" applyFont="1" applyFill="1" applyBorder="1" applyAlignment="1" applyProtection="1">
      <alignment horizontal="center" vertical="center"/>
    </xf>
    <xf numFmtId="0" fontId="33" fillId="0" borderId="86" xfId="2" applyNumberFormat="1" applyFont="1" applyFill="1" applyBorder="1" applyAlignment="1" applyProtection="1">
      <alignment horizontal="center" vertical="center"/>
    </xf>
    <xf numFmtId="0" fontId="38" fillId="0" borderId="64" xfId="2" applyNumberFormat="1" applyFont="1" applyFill="1" applyBorder="1" applyAlignment="1" applyProtection="1">
      <alignment horizontal="center" vertical="center"/>
    </xf>
    <xf numFmtId="0" fontId="38" fillId="0" borderId="50" xfId="2" applyNumberFormat="1" applyFont="1" applyFill="1" applyBorder="1" applyAlignment="1" applyProtection="1">
      <alignment horizontal="center" vertical="center"/>
    </xf>
    <xf numFmtId="0" fontId="38" fillId="10" borderId="63" xfId="2" quotePrefix="1" applyNumberFormat="1" applyFont="1" applyFill="1" applyBorder="1" applyAlignment="1" applyProtection="1">
      <alignment horizontal="center" vertical="center"/>
    </xf>
    <xf numFmtId="0" fontId="38" fillId="10" borderId="49" xfId="2" applyNumberFormat="1" applyFont="1" applyFill="1" applyBorder="1" applyAlignment="1" applyProtection="1">
      <alignment horizontal="center" vertical="center"/>
    </xf>
    <xf numFmtId="0" fontId="38" fillId="10" borderId="48" xfId="2" applyNumberFormat="1" applyFont="1" applyFill="1" applyBorder="1" applyAlignment="1" applyProtection="1">
      <alignment horizontal="center" vertical="center"/>
    </xf>
    <xf numFmtId="0" fontId="6" fillId="0" borderId="38" xfId="2" applyNumberFormat="1" applyFont="1" applyFill="1" applyBorder="1" applyAlignment="1" applyProtection="1">
      <alignment horizontal="center" vertical="center"/>
    </xf>
    <xf numFmtId="0" fontId="6" fillId="0" borderId="36" xfId="2" applyNumberFormat="1" applyFont="1" applyFill="1" applyBorder="1" applyAlignment="1" applyProtection="1">
      <alignment horizontal="center" vertical="center"/>
    </xf>
    <xf numFmtId="0" fontId="6" fillId="0" borderId="35" xfId="2" applyNumberFormat="1" applyFont="1" applyFill="1" applyBorder="1" applyAlignment="1" applyProtection="1">
      <alignment horizontal="center" vertical="center"/>
    </xf>
    <xf numFmtId="0" fontId="6" fillId="0" borderId="63" xfId="2" applyNumberFormat="1" applyFont="1" applyFill="1" applyBorder="1" applyAlignment="1" applyProtection="1">
      <alignment horizontal="center" vertical="center"/>
    </xf>
    <xf numFmtId="0" fontId="6" fillId="0" borderId="37" xfId="2" applyNumberFormat="1" applyFont="1" applyFill="1" applyBorder="1" applyAlignment="1" applyProtection="1">
      <alignment horizontal="center" vertical="center"/>
    </xf>
    <xf numFmtId="0" fontId="6" fillId="0" borderId="64" xfId="2" applyNumberFormat="1" applyFont="1" applyFill="1" applyBorder="1" applyAlignment="1" applyProtection="1">
      <alignment horizontal="center" vertical="center"/>
    </xf>
    <xf numFmtId="0" fontId="40" fillId="0" borderId="63" xfId="2" applyNumberFormat="1" applyFont="1" applyFill="1" applyBorder="1" applyAlignment="1" applyProtection="1">
      <alignment horizontal="center" vertical="center"/>
    </xf>
    <xf numFmtId="0" fontId="40" fillId="0" borderId="49" xfId="2" applyNumberFormat="1" applyFont="1" applyFill="1" applyBorder="1" applyAlignment="1" applyProtection="1">
      <alignment horizontal="center" vertical="center"/>
    </xf>
    <xf numFmtId="0" fontId="40" fillId="0" borderId="48" xfId="2" applyNumberFormat="1" applyFont="1" applyFill="1" applyBorder="1" applyAlignment="1" applyProtection="1">
      <alignment horizontal="center" vertical="center"/>
    </xf>
    <xf numFmtId="0" fontId="39" fillId="0" borderId="52" xfId="2" applyNumberFormat="1" applyFont="1" applyFill="1" applyBorder="1" applyAlignment="1" applyProtection="1">
      <alignment horizontal="left" vertical="center"/>
    </xf>
    <xf numFmtId="0" fontId="39" fillId="0" borderId="42" xfId="2" applyNumberFormat="1" applyFont="1" applyFill="1" applyBorder="1" applyAlignment="1" applyProtection="1">
      <alignment horizontal="left" vertical="center"/>
    </xf>
    <xf numFmtId="0" fontId="39" fillId="0" borderId="29" xfId="2" applyNumberFormat="1" applyFont="1" applyFill="1" applyBorder="1" applyAlignment="1" applyProtection="1">
      <alignment horizontal="left" vertical="center"/>
    </xf>
    <xf numFmtId="167" fontId="38" fillId="0" borderId="63" xfId="2" applyNumberFormat="1" applyFont="1" applyFill="1" applyBorder="1" applyAlignment="1" applyProtection="1">
      <alignment horizontal="center" vertical="center"/>
    </xf>
    <xf numFmtId="167" fontId="38" fillId="0" borderId="49" xfId="2" applyNumberFormat="1" applyFont="1" applyFill="1" applyBorder="1" applyAlignment="1" applyProtection="1">
      <alignment horizontal="center" vertical="center"/>
    </xf>
    <xf numFmtId="167" fontId="38" fillId="0" borderId="48" xfId="2" applyNumberFormat="1" applyFont="1" applyFill="1" applyBorder="1" applyAlignment="1" applyProtection="1">
      <alignment horizontal="center" vertical="center"/>
    </xf>
    <xf numFmtId="167" fontId="38" fillId="0" borderId="50" xfId="2" applyNumberFormat="1" applyFont="1" applyFill="1" applyBorder="1" applyAlignment="1" applyProtection="1">
      <alignment horizontal="center" vertical="center"/>
    </xf>
    <xf numFmtId="0" fontId="38" fillId="10" borderId="63" xfId="2" applyNumberFormat="1" applyFont="1" applyFill="1" applyBorder="1" applyAlignment="1" applyProtection="1">
      <alignment horizontal="center" vertical="center"/>
    </xf>
    <xf numFmtId="0" fontId="1" fillId="0" borderId="84" xfId="0" applyFont="1" applyBorder="1" applyAlignment="1">
      <alignment horizontal="center"/>
    </xf>
    <xf numFmtId="0" fontId="1" fillId="0" borderId="59" xfId="0" applyFont="1" applyBorder="1" applyAlignment="1">
      <alignment horizontal="center"/>
    </xf>
    <xf numFmtId="0" fontId="1" fillId="0" borderId="52" xfId="0" applyFont="1" applyBorder="1" applyAlignment="1">
      <alignment horizontal="center"/>
    </xf>
    <xf numFmtId="0" fontId="33" fillId="0" borderId="0" xfId="2" applyNumberFormat="1" applyFont="1" applyFill="1" applyBorder="1" applyAlignment="1" applyProtection="1">
      <alignment horizontal="center" vertical="center"/>
    </xf>
    <xf numFmtId="0" fontId="38" fillId="2" borderId="50" xfId="2" applyNumberFormat="1" applyFont="1" applyFill="1" applyBorder="1" applyAlignment="1" applyProtection="1">
      <alignment horizontal="center" vertical="center"/>
    </xf>
    <xf numFmtId="0" fontId="40" fillId="17" borderId="63" xfId="2" applyNumberFormat="1" applyFont="1" applyFill="1" applyBorder="1" applyAlignment="1" applyProtection="1">
      <alignment horizontal="center" vertical="center"/>
    </xf>
    <xf numFmtId="0" fontId="40" fillId="17" borderId="49" xfId="2" applyNumberFormat="1" applyFont="1" applyFill="1" applyBorder="1" applyAlignment="1" applyProtection="1">
      <alignment horizontal="center" vertical="center"/>
    </xf>
    <xf numFmtId="0" fontId="40" fillId="17" borderId="48" xfId="2" applyNumberFormat="1" applyFont="1" applyFill="1" applyBorder="1" applyAlignment="1" applyProtection="1">
      <alignment horizontal="center" vertical="center"/>
    </xf>
    <xf numFmtId="0" fontId="32" fillId="0" borderId="37" xfId="2" applyNumberFormat="1" applyFont="1" applyFill="1" applyBorder="1" applyAlignment="1" applyProtection="1">
      <alignment horizontal="center" vertical="center"/>
    </xf>
    <xf numFmtId="0" fontId="32" fillId="0" borderId="36" xfId="2" applyNumberFormat="1" applyFont="1" applyFill="1" applyBorder="1" applyAlignment="1" applyProtection="1">
      <alignment horizontal="center" vertical="center"/>
    </xf>
    <xf numFmtId="0" fontId="32" fillId="0" borderId="35" xfId="2" applyNumberFormat="1" applyFont="1" applyFill="1" applyBorder="1" applyAlignment="1" applyProtection="1">
      <alignment horizontal="center" vertical="center"/>
    </xf>
    <xf numFmtId="0" fontId="8" fillId="0" borderId="37" xfId="2" applyNumberFormat="1" applyFont="1" applyFill="1" applyBorder="1" applyAlignment="1" applyProtection="1">
      <alignment horizontal="center" vertical="center"/>
    </xf>
    <xf numFmtId="0" fontId="8" fillId="0" borderId="36" xfId="2" applyNumberFormat="1" applyFont="1" applyFill="1" applyBorder="1" applyAlignment="1" applyProtection="1">
      <alignment horizontal="center" vertical="center"/>
    </xf>
    <xf numFmtId="0" fontId="8" fillId="0" borderId="35" xfId="2" applyNumberFormat="1" applyFont="1" applyFill="1" applyBorder="1" applyAlignment="1" applyProtection="1">
      <alignment horizontal="center" vertical="center"/>
    </xf>
    <xf numFmtId="0" fontId="8" fillId="0" borderId="38" xfId="2" applyNumberFormat="1" applyFont="1" applyFill="1" applyBorder="1" applyAlignment="1" applyProtection="1">
      <alignment horizontal="center" vertical="center"/>
    </xf>
    <xf numFmtId="0" fontId="38" fillId="24" borderId="63" xfId="2" applyNumberFormat="1" applyFont="1" applyFill="1" applyBorder="1" applyAlignment="1" applyProtection="1">
      <alignment horizontal="center" vertical="center"/>
    </xf>
    <xf numFmtId="0" fontId="38" fillId="24" borderId="49" xfId="2" applyNumberFormat="1" applyFont="1" applyFill="1" applyBorder="1" applyAlignment="1" applyProtection="1">
      <alignment horizontal="center" vertical="center"/>
    </xf>
    <xf numFmtId="0" fontId="38" fillId="24" borderId="48" xfId="2" applyNumberFormat="1" applyFont="1" applyFill="1" applyBorder="1" applyAlignment="1" applyProtection="1">
      <alignment horizontal="center" vertical="center"/>
    </xf>
    <xf numFmtId="0" fontId="32" fillId="0" borderId="63" xfId="2" applyNumberFormat="1" applyFont="1" applyFill="1" applyBorder="1" applyAlignment="1" applyProtection="1">
      <alignment horizontal="center" vertical="center"/>
    </xf>
    <xf numFmtId="0" fontId="32" fillId="0" borderId="49" xfId="2" applyNumberFormat="1" applyFont="1" applyFill="1" applyBorder="1" applyAlignment="1" applyProtection="1">
      <alignment horizontal="center" vertical="center"/>
    </xf>
    <xf numFmtId="0" fontId="32" fillId="0" borderId="48" xfId="2" applyNumberFormat="1" applyFont="1" applyFill="1" applyBorder="1" applyAlignment="1" applyProtection="1">
      <alignment horizontal="center" vertical="center"/>
    </xf>
    <xf numFmtId="0" fontId="8" fillId="0" borderId="63" xfId="2" applyNumberFormat="1" applyFont="1" applyFill="1" applyBorder="1" applyAlignment="1" applyProtection="1">
      <alignment horizontal="center" vertical="center"/>
    </xf>
    <xf numFmtId="0" fontId="8" fillId="0" borderId="49" xfId="2" applyNumberFormat="1" applyFont="1" applyFill="1" applyBorder="1" applyAlignment="1" applyProtection="1">
      <alignment horizontal="center" vertical="center"/>
    </xf>
    <xf numFmtId="0" fontId="8" fillId="0" borderId="48" xfId="2" applyNumberFormat="1" applyFont="1" applyFill="1" applyBorder="1" applyAlignment="1" applyProtection="1">
      <alignment horizontal="center" vertical="center"/>
    </xf>
    <xf numFmtId="0" fontId="38" fillId="25" borderId="63" xfId="2" applyNumberFormat="1" applyFont="1" applyFill="1" applyBorder="1" applyAlignment="1" applyProtection="1">
      <alignment horizontal="center" vertical="center"/>
    </xf>
    <xf numFmtId="0" fontId="38" fillId="25" borderId="49" xfId="2" applyNumberFormat="1" applyFont="1" applyFill="1" applyBorder="1" applyAlignment="1" applyProtection="1">
      <alignment horizontal="center" vertical="center"/>
    </xf>
    <xf numFmtId="0" fontId="38" fillId="25" borderId="48" xfId="2" applyNumberFormat="1" applyFont="1" applyFill="1" applyBorder="1" applyAlignment="1" applyProtection="1">
      <alignment horizontal="center" vertical="center"/>
    </xf>
    <xf numFmtId="0" fontId="8" fillId="0" borderId="64" xfId="2" applyNumberFormat="1" applyFont="1" applyFill="1" applyBorder="1" applyAlignment="1" applyProtection="1">
      <alignment horizontal="center" vertical="center"/>
    </xf>
    <xf numFmtId="0" fontId="38" fillId="21" borderId="63" xfId="2" applyNumberFormat="1" applyFont="1" applyFill="1" applyBorder="1" applyAlignment="1" applyProtection="1">
      <alignment horizontal="center" vertical="center"/>
    </xf>
    <xf numFmtId="0" fontId="38" fillId="21" borderId="49" xfId="2" applyNumberFormat="1" applyFont="1" applyFill="1" applyBorder="1" applyAlignment="1" applyProtection="1">
      <alignment horizontal="center" vertical="center"/>
    </xf>
    <xf numFmtId="0" fontId="38" fillId="21" borderId="48" xfId="2" applyNumberFormat="1" applyFont="1" applyFill="1" applyBorder="1" applyAlignment="1" applyProtection="1">
      <alignment horizontal="center" vertical="center"/>
    </xf>
    <xf numFmtId="0" fontId="38" fillId="24" borderId="64" xfId="2" applyNumberFormat="1" applyFont="1" applyFill="1" applyBorder="1" applyAlignment="1" applyProtection="1">
      <alignment horizontal="center" vertical="center"/>
    </xf>
    <xf numFmtId="0" fontId="8" fillId="0" borderId="50" xfId="2" applyNumberFormat="1" applyFont="1" applyFill="1" applyBorder="1" applyAlignment="1" applyProtection="1">
      <alignment horizontal="center" vertical="center"/>
    </xf>
    <xf numFmtId="0" fontId="39" fillId="0" borderId="65" xfId="2" applyNumberFormat="1" applyFont="1" applyFill="1" applyBorder="1" applyAlignment="1" applyProtection="1">
      <alignment horizontal="left" vertical="center"/>
    </xf>
    <xf numFmtId="0" fontId="40" fillId="17" borderId="50" xfId="2" applyNumberFormat="1" applyFont="1" applyFill="1" applyBorder="1" applyAlignment="1" applyProtection="1">
      <alignment horizontal="center" vertical="center"/>
    </xf>
    <xf numFmtId="0" fontId="38" fillId="10" borderId="73" xfId="2" applyNumberFormat="1" applyFont="1" applyFill="1" applyBorder="1" applyAlignment="1" applyProtection="1">
      <alignment horizontal="center" vertical="center"/>
    </xf>
    <xf numFmtId="0" fontId="38" fillId="10" borderId="32" xfId="2" applyNumberFormat="1" applyFont="1" applyFill="1" applyBorder="1" applyAlignment="1" applyProtection="1">
      <alignment horizontal="center" vertical="center"/>
    </xf>
    <xf numFmtId="0" fontId="38" fillId="10" borderId="72" xfId="2" applyNumberFormat="1" applyFont="1" applyFill="1" applyBorder="1" applyAlignment="1" applyProtection="1">
      <alignment horizontal="center" vertical="center"/>
    </xf>
    <xf numFmtId="0" fontId="33" fillId="0" borderId="0" xfId="2" applyFont="1" applyAlignment="1">
      <alignment horizontal="center" vertical="center"/>
    </xf>
    <xf numFmtId="0" fontId="33" fillId="0" borderId="28" xfId="2" applyFont="1" applyBorder="1" applyAlignment="1">
      <alignment horizontal="center" vertical="center"/>
    </xf>
    <xf numFmtId="0" fontId="3" fillId="0" borderId="42" xfId="1" applyBorder="1" applyAlignment="1" applyProtection="1">
      <alignment horizontal="left" vertical="center"/>
    </xf>
    <xf numFmtId="0" fontId="3" fillId="0" borderId="65" xfId="1" applyBorder="1" applyAlignment="1" applyProtection="1">
      <alignment horizontal="left" vertical="center"/>
    </xf>
    <xf numFmtId="0" fontId="1" fillId="0" borderId="50" xfId="2" applyFont="1" applyBorder="1" applyAlignment="1">
      <alignment horizontal="center" vertical="center"/>
    </xf>
    <xf numFmtId="0" fontId="1" fillId="0" borderId="49" xfId="2" applyFont="1" applyBorder="1" applyAlignment="1">
      <alignment horizontal="center" vertical="center"/>
    </xf>
    <xf numFmtId="0" fontId="1" fillId="0" borderId="48" xfId="2" applyFont="1" applyBorder="1" applyAlignment="1">
      <alignment horizontal="center" vertical="center"/>
    </xf>
    <xf numFmtId="0" fontId="32" fillId="0" borderId="37" xfId="2" applyFont="1" applyBorder="1" applyAlignment="1">
      <alignment horizontal="center" vertical="center"/>
    </xf>
    <xf numFmtId="0" fontId="32" fillId="0" borderId="36" xfId="2" applyFont="1" applyBorder="1" applyAlignment="1">
      <alignment horizontal="center" vertical="center"/>
    </xf>
    <xf numFmtId="0" fontId="32" fillId="0" borderId="35" xfId="2" applyFont="1" applyBorder="1" applyAlignment="1">
      <alignment horizontal="center" vertical="center"/>
    </xf>
    <xf numFmtId="0" fontId="8" fillId="0" borderId="37" xfId="2" applyFont="1" applyBorder="1" applyAlignment="1">
      <alignment horizontal="center" vertical="center"/>
    </xf>
    <xf numFmtId="0" fontId="8" fillId="0" borderId="36" xfId="2" applyFont="1" applyBorder="1" applyAlignment="1">
      <alignment horizontal="center" vertical="center"/>
    </xf>
    <xf numFmtId="0" fontId="8" fillId="0" borderId="35" xfId="2" applyFont="1" applyBorder="1" applyAlignment="1">
      <alignment horizontal="center" vertical="center"/>
    </xf>
    <xf numFmtId="0" fontId="8" fillId="0" borderId="38" xfId="2" applyFont="1" applyBorder="1" applyAlignment="1">
      <alignment horizontal="center" vertical="center"/>
    </xf>
    <xf numFmtId="0" fontId="38" fillId="0" borderId="63" xfId="2" applyFont="1" applyBorder="1" applyAlignment="1">
      <alignment horizontal="center" vertical="center"/>
    </xf>
    <xf numFmtId="0" fontId="38" fillId="0" borderId="49" xfId="2" applyFont="1" applyBorder="1" applyAlignment="1">
      <alignment horizontal="center" vertical="center"/>
    </xf>
    <xf numFmtId="0" fontId="38" fillId="0" borderId="48" xfId="2" applyFont="1" applyBorder="1" applyAlignment="1">
      <alignment horizontal="center" vertical="center"/>
    </xf>
    <xf numFmtId="0" fontId="38" fillId="0" borderId="50" xfId="2" applyFont="1" applyBorder="1" applyAlignment="1">
      <alignment horizontal="center" vertical="center"/>
    </xf>
    <xf numFmtId="0" fontId="38" fillId="0" borderId="50" xfId="2" applyFont="1" applyBorder="1" applyAlignment="1">
      <alignment horizontal="left" vertical="center"/>
    </xf>
    <xf numFmtId="0" fontId="38" fillId="0" borderId="49" xfId="2" applyFont="1" applyBorder="1" applyAlignment="1">
      <alignment horizontal="left" vertical="center"/>
    </xf>
    <xf numFmtId="0" fontId="38" fillId="0" borderId="48" xfId="2" applyFont="1" applyBorder="1" applyAlignment="1">
      <alignment horizontal="left" vertical="center"/>
    </xf>
    <xf numFmtId="0" fontId="30" fillId="18" borderId="40" xfId="2" applyFont="1" applyFill="1" applyBorder="1" applyAlignment="1">
      <alignment horizontal="center" vertical="center"/>
    </xf>
    <xf numFmtId="0" fontId="30" fillId="18" borderId="25" xfId="2" applyFont="1" applyFill="1" applyBorder="1" applyAlignment="1">
      <alignment horizontal="center" vertical="center"/>
    </xf>
    <xf numFmtId="0" fontId="30" fillId="18" borderId="39" xfId="2" applyFont="1" applyFill="1" applyBorder="1" applyAlignment="1">
      <alignment horizontal="center" vertical="center"/>
    </xf>
    <xf numFmtId="0" fontId="30" fillId="0" borderId="40" xfId="2" applyFont="1" applyBorder="1" applyAlignment="1">
      <alignment horizontal="center" vertical="center"/>
    </xf>
    <xf numFmtId="0" fontId="30" fillId="0" borderId="25" xfId="2" applyFont="1" applyBorder="1" applyAlignment="1">
      <alignment horizontal="center" vertical="center"/>
    </xf>
    <xf numFmtId="0" fontId="30" fillId="0" borderId="39" xfId="2" applyFont="1" applyBorder="1" applyAlignment="1">
      <alignment horizontal="center" vertical="center"/>
    </xf>
    <xf numFmtId="0" fontId="3" fillId="0" borderId="33" xfId="1" applyBorder="1" applyAlignment="1" applyProtection="1">
      <alignment horizontal="left" vertical="center"/>
    </xf>
    <xf numFmtId="0" fontId="1" fillId="0" borderId="38" xfId="2" applyFont="1" applyBorder="1" applyAlignment="1">
      <alignment horizontal="center" vertical="center"/>
    </xf>
    <xf numFmtId="0" fontId="1" fillId="0" borderId="36" xfId="2" applyFont="1" applyBorder="1" applyAlignment="1">
      <alignment horizontal="center" vertical="center"/>
    </xf>
    <xf numFmtId="0" fontId="1" fillId="0" borderId="35" xfId="2" applyFont="1" applyBorder="1" applyAlignment="1">
      <alignment horizontal="center" vertical="center"/>
    </xf>
    <xf numFmtId="0" fontId="30" fillId="18" borderId="41" xfId="2" applyFont="1" applyFill="1" applyBorder="1" applyAlignment="1">
      <alignment horizontal="center" vertical="center"/>
    </xf>
    <xf numFmtId="0" fontId="38" fillId="10" borderId="63" xfId="2" applyFont="1" applyFill="1" applyBorder="1" applyAlignment="1">
      <alignment horizontal="center" vertical="center"/>
    </xf>
    <xf numFmtId="0" fontId="38" fillId="10" borderId="49" xfId="2" applyFont="1" applyFill="1" applyBorder="1" applyAlignment="1">
      <alignment horizontal="center" vertical="center"/>
    </xf>
    <xf numFmtId="0" fontId="38" fillId="10" borderId="48" xfId="2" applyFont="1" applyFill="1" applyBorder="1" applyAlignment="1">
      <alignment horizontal="center" vertical="center"/>
    </xf>
    <xf numFmtId="0" fontId="38" fillId="10" borderId="50" xfId="2" applyFont="1" applyFill="1" applyBorder="1" applyAlignment="1">
      <alignment horizontal="center" vertical="center"/>
    </xf>
    <xf numFmtId="0" fontId="36" fillId="26" borderId="40" xfId="2" applyFont="1" applyFill="1" applyBorder="1" applyAlignment="1">
      <alignment horizontal="center" vertical="center"/>
    </xf>
    <xf numFmtId="0" fontId="36" fillId="26" borderId="25" xfId="2" applyFont="1" applyFill="1" applyBorder="1" applyAlignment="1">
      <alignment horizontal="center" vertical="center"/>
    </xf>
    <xf numFmtId="0" fontId="36" fillId="26" borderId="39" xfId="2" applyFont="1" applyFill="1" applyBorder="1" applyAlignment="1">
      <alignment horizontal="center" vertical="center"/>
    </xf>
    <xf numFmtId="0" fontId="36" fillId="26" borderId="66" xfId="2" applyFont="1" applyFill="1" applyBorder="1" applyAlignment="1">
      <alignment horizontal="center" vertical="center"/>
    </xf>
    <xf numFmtId="0" fontId="36" fillId="25" borderId="40" xfId="2" applyFont="1" applyFill="1" applyBorder="1" applyAlignment="1">
      <alignment horizontal="center" vertical="center"/>
    </xf>
    <xf numFmtId="0" fontId="36" fillId="25" borderId="25" xfId="2" applyFont="1" applyFill="1" applyBorder="1" applyAlignment="1">
      <alignment horizontal="center" vertical="center"/>
    </xf>
    <xf numFmtId="0" fontId="36" fillId="25" borderId="39" xfId="2" applyFont="1" applyFill="1" applyBorder="1" applyAlignment="1">
      <alignment horizontal="center" vertical="center"/>
    </xf>
    <xf numFmtId="0" fontId="1" fillId="0" borderId="62" xfId="2" applyFont="1" applyBorder="1" applyAlignment="1">
      <alignment horizontal="center" vertical="center"/>
    </xf>
    <xf numFmtId="0" fontId="1" fillId="0" borderId="44" xfId="2" applyFont="1" applyBorder="1" applyAlignment="1">
      <alignment horizontal="center" vertical="center"/>
    </xf>
    <xf numFmtId="0" fontId="1" fillId="0" borderId="43" xfId="2" applyFont="1" applyBorder="1" applyAlignment="1">
      <alignment horizontal="center" vertical="center"/>
    </xf>
    <xf numFmtId="0" fontId="36" fillId="25" borderId="56" xfId="2" applyFont="1" applyFill="1" applyBorder="1" applyAlignment="1">
      <alignment horizontal="center" vertical="center"/>
    </xf>
    <xf numFmtId="0" fontId="36" fillId="25" borderId="0" xfId="2" applyFont="1" applyFill="1" applyAlignment="1">
      <alignment horizontal="center" vertical="center"/>
    </xf>
    <xf numFmtId="0" fontId="36" fillId="25" borderId="55" xfId="2" applyFont="1" applyFill="1" applyBorder="1" applyAlignment="1">
      <alignment horizontal="center" vertical="center"/>
    </xf>
    <xf numFmtId="0" fontId="36" fillId="26" borderId="56" xfId="2" applyFont="1" applyFill="1" applyBorder="1" applyAlignment="1">
      <alignment horizontal="center" vertical="center"/>
    </xf>
    <xf numFmtId="0" fontId="36" fillId="26" borderId="0" xfId="2" applyFont="1" applyFill="1" applyAlignment="1">
      <alignment horizontal="center" vertical="center"/>
    </xf>
    <xf numFmtId="0" fontId="36" fillId="26" borderId="55" xfId="2" applyFont="1" applyFill="1" applyBorder="1" applyAlignment="1">
      <alignment horizontal="center" vertical="center"/>
    </xf>
    <xf numFmtId="0" fontId="32" fillId="0" borderId="37" xfId="2" applyFont="1" applyBorder="1" applyAlignment="1">
      <alignment horizontal="center"/>
    </xf>
    <xf numFmtId="0" fontId="32" fillId="0" borderId="36" xfId="2" applyFont="1" applyBorder="1" applyAlignment="1">
      <alignment horizontal="center"/>
    </xf>
    <xf numFmtId="0" fontId="32" fillId="0" borderId="35" xfId="2" applyFont="1" applyBorder="1" applyAlignment="1">
      <alignment horizontal="center"/>
    </xf>
    <xf numFmtId="0" fontId="8" fillId="0" borderId="38" xfId="2" applyFont="1" applyBorder="1" applyAlignment="1">
      <alignment horizontal="center"/>
    </xf>
    <xf numFmtId="0" fontId="8" fillId="0" borderId="36" xfId="2" applyFont="1" applyBorder="1" applyAlignment="1">
      <alignment horizontal="center"/>
    </xf>
    <xf numFmtId="0" fontId="8" fillId="0" borderId="35" xfId="2" applyFont="1" applyBorder="1" applyAlignment="1">
      <alignment horizontal="center"/>
    </xf>
    <xf numFmtId="0" fontId="8" fillId="0" borderId="37" xfId="2" applyFont="1" applyBorder="1" applyAlignment="1">
      <alignment horizontal="center"/>
    </xf>
    <xf numFmtId="0" fontId="35" fillId="0" borderId="0" xfId="2" applyFont="1" applyAlignment="1">
      <alignment horizontal="center"/>
    </xf>
    <xf numFmtId="0" fontId="35" fillId="0" borderId="28" xfId="2" applyFont="1" applyBorder="1" applyAlignment="1">
      <alignment horizontal="center"/>
    </xf>
    <xf numFmtId="0" fontId="1" fillId="0" borderId="38" xfId="2" applyBorder="1" applyAlignment="1">
      <alignment horizontal="center"/>
    </xf>
    <xf numFmtId="0" fontId="1" fillId="0" borderId="36" xfId="2" applyBorder="1" applyAlignment="1">
      <alignment horizontal="center"/>
    </xf>
    <xf numFmtId="0" fontId="1" fillId="0" borderId="35" xfId="2" applyBorder="1" applyAlignment="1">
      <alignment horizontal="center"/>
    </xf>
    <xf numFmtId="0" fontId="33" fillId="0" borderId="0" xfId="2" applyFont="1" applyAlignment="1">
      <alignment horizontal="center"/>
    </xf>
    <xf numFmtId="0" fontId="33" fillId="0" borderId="28" xfId="2" applyFont="1" applyBorder="1" applyAlignment="1">
      <alignment horizontal="center"/>
    </xf>
    <xf numFmtId="0" fontId="32" fillId="0" borderId="45" xfId="2" applyFont="1" applyBorder="1" applyAlignment="1">
      <alignment horizontal="center"/>
    </xf>
    <xf numFmtId="0" fontId="32" fillId="0" borderId="44" xfId="2" applyFont="1" applyBorder="1" applyAlignment="1">
      <alignment horizontal="center"/>
    </xf>
    <xf numFmtId="0" fontId="32" fillId="0" borderId="43" xfId="2" applyFont="1" applyBorder="1" applyAlignment="1">
      <alignment horizontal="center"/>
    </xf>
    <xf numFmtId="0" fontId="22" fillId="0" borderId="26" xfId="2" applyFont="1" applyBorder="1" applyAlignment="1">
      <alignment horizontal="center" vertical="center"/>
    </xf>
    <xf numFmtId="0" fontId="22" fillId="0" borderId="25" xfId="2" applyFont="1" applyBorder="1" applyAlignment="1">
      <alignment horizontal="center" vertical="center"/>
    </xf>
    <xf numFmtId="0" fontId="22" fillId="0" borderId="24" xfId="2" applyFont="1" applyBorder="1" applyAlignment="1">
      <alignment horizontal="center" vertical="center"/>
    </xf>
    <xf numFmtId="0" fontId="24" fillId="0" borderId="26" xfId="2" applyFont="1" applyBorder="1" applyAlignment="1">
      <alignment horizontal="center" vertical="center"/>
    </xf>
    <xf numFmtId="0" fontId="24" fillId="0" borderId="25" xfId="2" applyFont="1" applyBorder="1" applyAlignment="1">
      <alignment horizontal="center" vertical="center"/>
    </xf>
    <xf numFmtId="0" fontId="24" fillId="0" borderId="24" xfId="2" applyFont="1" applyBorder="1" applyAlignment="1">
      <alignment horizontal="center" vertical="center"/>
    </xf>
    <xf numFmtId="0" fontId="22" fillId="0" borderId="27" xfId="2" applyFont="1" applyBorder="1" applyAlignment="1">
      <alignment horizontal="center" vertical="center"/>
    </xf>
    <xf numFmtId="0" fontId="28" fillId="0" borderId="27" xfId="2" applyFont="1" applyBorder="1" applyAlignment="1">
      <alignment horizontal="center" vertical="center"/>
    </xf>
    <xf numFmtId="0" fontId="28" fillId="0" borderId="25" xfId="2" applyFont="1" applyBorder="1" applyAlignment="1">
      <alignment horizontal="center" vertical="center"/>
    </xf>
    <xf numFmtId="0" fontId="28" fillId="0" borderId="24" xfId="2" applyFont="1" applyBorder="1" applyAlignment="1">
      <alignment horizontal="center" vertical="center"/>
    </xf>
    <xf numFmtId="0" fontId="27" fillId="0" borderId="26" xfId="2" applyFont="1" applyBorder="1" applyAlignment="1">
      <alignment horizontal="center" vertical="center"/>
    </xf>
    <xf numFmtId="0" fontId="27" fillId="0" borderId="25" xfId="2" applyFont="1" applyBorder="1" applyAlignment="1">
      <alignment horizontal="center" vertical="center"/>
    </xf>
    <xf numFmtId="0" fontId="27" fillId="0" borderId="24" xfId="2" applyFont="1" applyBorder="1" applyAlignment="1">
      <alignment horizontal="center" vertical="center"/>
    </xf>
    <xf numFmtId="0" fontId="15" fillId="0" borderId="26" xfId="2" applyFont="1" applyBorder="1" applyAlignment="1">
      <alignment horizontal="center"/>
    </xf>
    <xf numFmtId="0" fontId="15" fillId="0" borderId="25" xfId="2" applyFont="1" applyBorder="1" applyAlignment="1">
      <alignment horizontal="center"/>
    </xf>
    <xf numFmtId="0" fontId="15" fillId="0" borderId="24" xfId="2" applyFont="1" applyBorder="1" applyAlignment="1">
      <alignment horizontal="center"/>
    </xf>
    <xf numFmtId="0" fontId="17" fillId="0" borderId="26" xfId="2" applyFont="1" applyBorder="1" applyAlignment="1">
      <alignment horizontal="center"/>
    </xf>
    <xf numFmtId="0" fontId="17" fillId="0" borderId="25" xfId="2" applyFont="1" applyBorder="1" applyAlignment="1">
      <alignment horizontal="center"/>
    </xf>
    <xf numFmtId="0" fontId="17" fillId="0" borderId="24" xfId="2" applyFont="1" applyBorder="1" applyAlignment="1">
      <alignment horizontal="center"/>
    </xf>
    <xf numFmtId="0" fontId="21" fillId="0" borderId="27" xfId="2" applyFont="1" applyBorder="1" applyAlignment="1">
      <alignment horizontal="center"/>
    </xf>
    <xf numFmtId="0" fontId="21" fillId="0" borderId="25" xfId="2" applyFont="1" applyBorder="1" applyAlignment="1">
      <alignment horizontal="center"/>
    </xf>
    <xf numFmtId="0" fontId="21" fillId="0" borderId="24" xfId="2" applyFont="1" applyBorder="1" applyAlignment="1">
      <alignment horizontal="center"/>
    </xf>
    <xf numFmtId="0" fontId="15" fillId="0" borderId="27" xfId="2" applyFont="1" applyBorder="1" applyAlignment="1">
      <alignment horizontal="center"/>
    </xf>
    <xf numFmtId="0" fontId="21" fillId="0" borderId="26" xfId="2" applyFont="1" applyBorder="1" applyAlignment="1">
      <alignment horizontal="center"/>
    </xf>
    <xf numFmtId="0" fontId="10" fillId="0" borderId="0" xfId="2" applyFont="1" applyAlignment="1">
      <alignment horizontal="center"/>
    </xf>
    <xf numFmtId="0" fontId="10" fillId="0" borderId="21" xfId="2" applyFont="1" applyBorder="1" applyAlignment="1">
      <alignment horizontal="center"/>
    </xf>
    <xf numFmtId="0" fontId="10" fillId="0" borderId="0" xfId="2" applyFont="1" applyBorder="1" applyAlignment="1">
      <alignment horizontal="center"/>
    </xf>
    <xf numFmtId="0" fontId="10" fillId="0" borderId="20" xfId="2" applyFont="1" applyBorder="1" applyAlignment="1">
      <alignment horizontal="center"/>
    </xf>
    <xf numFmtId="0" fontId="10" fillId="0" borderId="19" xfId="2" applyFont="1" applyBorder="1" applyAlignment="1">
      <alignment horizontal="center"/>
    </xf>
    <xf numFmtId="0" fontId="1" fillId="0" borderId="0" xfId="2" applyAlignment="1">
      <alignment horizontal="center"/>
    </xf>
    <xf numFmtId="164" fontId="1" fillId="0" borderId="0" xfId="2" applyNumberFormat="1" applyFont="1" applyAlignment="1">
      <alignment horizontal="center"/>
    </xf>
    <xf numFmtId="165" fontId="1" fillId="0" borderId="0" xfId="2" applyNumberFormat="1" applyFont="1" applyAlignment="1">
      <alignment horizontal="center"/>
    </xf>
  </cellXfs>
  <cellStyles count="6">
    <cellStyle name="Bad" xfId="4" builtinId="27"/>
    <cellStyle name="Good" xfId="3" builtinId="26"/>
    <cellStyle name="Hyperlink" xfId="1" builtinId="8"/>
    <cellStyle name="Input" xfId="5" builtinId="20"/>
    <cellStyle name="Normal" xfId="0" builtinId="0"/>
    <cellStyle name="Normal 2" xfId="2" xr:uid="{00000000-0005-0000-0000-000005000000}"/>
  </cellStyles>
  <dxfs count="8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://lomsls.com/Teams/2009/2009sanchez.htm" TargetMode="External"/><Relationship Id="rId3" Type="http://schemas.openxmlformats.org/officeDocument/2006/relationships/hyperlink" Target="http://lomsls.com/Teams/2009/2009brunson.htm" TargetMode="External"/><Relationship Id="rId7" Type="http://schemas.openxmlformats.org/officeDocument/2006/relationships/hyperlink" Target="http://lomsls.com/Teams/2009/2009slater.htm" TargetMode="External"/><Relationship Id="rId12" Type="http://schemas.openxmlformats.org/officeDocument/2006/relationships/hyperlink" Target="http://lomsls.com/Teams/2009/2009walls.htm" TargetMode="External"/><Relationship Id="rId2" Type="http://schemas.openxmlformats.org/officeDocument/2006/relationships/hyperlink" Target="http://lomsls.com/Teams/2009/2009bragan.htm" TargetMode="External"/><Relationship Id="rId1" Type="http://schemas.openxmlformats.org/officeDocument/2006/relationships/hyperlink" Target="http://lomsls.com/Teams/2009/2009mccall.htm" TargetMode="External"/><Relationship Id="rId6" Type="http://schemas.openxmlformats.org/officeDocument/2006/relationships/hyperlink" Target="http://lomsls.com/Teams/2009/2009scribner.htm" TargetMode="External"/><Relationship Id="rId11" Type="http://schemas.openxmlformats.org/officeDocument/2006/relationships/hyperlink" Target="http://lomsls.com/Teams/2009/2009sims.htm" TargetMode="External"/><Relationship Id="rId5" Type="http://schemas.openxmlformats.org/officeDocument/2006/relationships/hyperlink" Target="http://lomsls.com/Teams/2009/2009sliwa.htm" TargetMode="External"/><Relationship Id="rId10" Type="http://schemas.openxmlformats.org/officeDocument/2006/relationships/hyperlink" Target="http://lomsls.com/Teams/2009/2009davenport.htm" TargetMode="External"/><Relationship Id="rId4" Type="http://schemas.openxmlformats.org/officeDocument/2006/relationships/hyperlink" Target="http://lomsls.com/Teams/2009/2009stark.htm" TargetMode="External"/><Relationship Id="rId9" Type="http://schemas.openxmlformats.org/officeDocument/2006/relationships/hyperlink" Target="http://lomsls.com/Teams/2009/2009kirk.htm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://lomsls.com/Players/toddbrittingham.htm" TargetMode="External"/><Relationship Id="rId21" Type="http://schemas.openxmlformats.org/officeDocument/2006/relationships/hyperlink" Target="http://lomsls.com/Players/robgoing.htm" TargetMode="External"/><Relationship Id="rId42" Type="http://schemas.openxmlformats.org/officeDocument/2006/relationships/hyperlink" Target="http://lomsls.com/Players/erikdavenport.htm" TargetMode="External"/><Relationship Id="rId63" Type="http://schemas.openxmlformats.org/officeDocument/2006/relationships/hyperlink" Target="http://lomsls.com/Players/patbevilacqua.htm" TargetMode="External"/><Relationship Id="rId84" Type="http://schemas.openxmlformats.org/officeDocument/2006/relationships/hyperlink" Target="http://lomsls.com/Players/reednelson.htm" TargetMode="External"/><Relationship Id="rId138" Type="http://schemas.openxmlformats.org/officeDocument/2006/relationships/hyperlink" Target="http://lomsls.com/Players/ryanthebert.htm" TargetMode="External"/><Relationship Id="rId159" Type="http://schemas.openxmlformats.org/officeDocument/2006/relationships/hyperlink" Target="http://lomsls.com/Players/stevepapin.htm" TargetMode="External"/><Relationship Id="rId107" Type="http://schemas.openxmlformats.org/officeDocument/2006/relationships/hyperlink" Target="http://lomsls.com/Players/marcuslong.htm" TargetMode="External"/><Relationship Id="rId11" Type="http://schemas.openxmlformats.org/officeDocument/2006/relationships/hyperlink" Target="http://lomsls.com/Players/ronbrink.htm" TargetMode="External"/><Relationship Id="rId32" Type="http://schemas.openxmlformats.org/officeDocument/2006/relationships/hyperlink" Target="http://lomsls.com/Players/donnybarnes.htm" TargetMode="External"/><Relationship Id="rId53" Type="http://schemas.openxmlformats.org/officeDocument/2006/relationships/hyperlink" Target="http://lomsls.com/Players/ryancaddick.htm" TargetMode="External"/><Relationship Id="rId74" Type="http://schemas.openxmlformats.org/officeDocument/2006/relationships/hyperlink" Target="http://lomsls.com/Players/mikelanfeer.htm" TargetMode="External"/><Relationship Id="rId128" Type="http://schemas.openxmlformats.org/officeDocument/2006/relationships/hyperlink" Target="http://lomsls.com/Players/bradcline.htm" TargetMode="External"/><Relationship Id="rId149" Type="http://schemas.openxmlformats.org/officeDocument/2006/relationships/hyperlink" Target="http://lomsls.com/Players/davehinman.htm" TargetMode="External"/><Relationship Id="rId5" Type="http://schemas.openxmlformats.org/officeDocument/2006/relationships/hyperlink" Target="http://lomsls.com/Players/heathkinney.htm" TargetMode="External"/><Relationship Id="rId95" Type="http://schemas.openxmlformats.org/officeDocument/2006/relationships/hyperlink" Target="http://lomsls.com/08teams/2008mccall.htm" TargetMode="External"/><Relationship Id="rId160" Type="http://schemas.openxmlformats.org/officeDocument/2006/relationships/hyperlink" Target="http://lomsls.com/Players/royrobbins.htm" TargetMode="External"/><Relationship Id="rId22" Type="http://schemas.openxmlformats.org/officeDocument/2006/relationships/hyperlink" Target="http://lomsls.com/Players/brucewalter.htm" TargetMode="External"/><Relationship Id="rId43" Type="http://schemas.openxmlformats.org/officeDocument/2006/relationships/hyperlink" Target="http://lomsls.com/Players/ronbrunson.htm" TargetMode="External"/><Relationship Id="rId64" Type="http://schemas.openxmlformats.org/officeDocument/2006/relationships/hyperlink" Target="http://lomsls.com/Players/jefffoster.htm" TargetMode="External"/><Relationship Id="rId118" Type="http://schemas.openxmlformats.org/officeDocument/2006/relationships/hyperlink" Target="http://lomsls.com/Players/jimbonnici.htm" TargetMode="External"/><Relationship Id="rId139" Type="http://schemas.openxmlformats.org/officeDocument/2006/relationships/hyperlink" Target="http://lomsls.com/Players/randybailey.htm" TargetMode="External"/><Relationship Id="rId85" Type="http://schemas.openxmlformats.org/officeDocument/2006/relationships/hyperlink" Target="http://lomsls.com/Players/sanjayshah.htm" TargetMode="External"/><Relationship Id="rId150" Type="http://schemas.openxmlformats.org/officeDocument/2006/relationships/hyperlink" Target="http://lomsls.com/Players/carlcreech.htm" TargetMode="External"/><Relationship Id="rId12" Type="http://schemas.openxmlformats.org/officeDocument/2006/relationships/hyperlink" Target="http://lomsls.com/Players/markcynowa.htm" TargetMode="External"/><Relationship Id="rId17" Type="http://schemas.openxmlformats.org/officeDocument/2006/relationships/hyperlink" Target="http://lomsls.com/Players/loucolumbus.htm" TargetMode="External"/><Relationship Id="rId33" Type="http://schemas.openxmlformats.org/officeDocument/2006/relationships/hyperlink" Target="http://lomsls.com/Players/mikebendle.htm" TargetMode="External"/><Relationship Id="rId38" Type="http://schemas.openxmlformats.org/officeDocument/2006/relationships/hyperlink" Target="http://lomsls.com/Players/charliewellman.htm" TargetMode="External"/><Relationship Id="rId59" Type="http://schemas.openxmlformats.org/officeDocument/2006/relationships/hyperlink" Target="http://lomsls.com/Players/paulsokol.htm" TargetMode="External"/><Relationship Id="rId103" Type="http://schemas.openxmlformats.org/officeDocument/2006/relationships/hyperlink" Target="http://lomsls.com/Players/davebullock.htm" TargetMode="External"/><Relationship Id="rId108" Type="http://schemas.openxmlformats.org/officeDocument/2006/relationships/hyperlink" Target="http://lomsls.com/Players/christantanella.htm" TargetMode="External"/><Relationship Id="rId124" Type="http://schemas.openxmlformats.org/officeDocument/2006/relationships/hyperlink" Target="http://lomsls.com/Players/deanklovski.htm" TargetMode="External"/><Relationship Id="rId129" Type="http://schemas.openxmlformats.org/officeDocument/2006/relationships/hyperlink" Target="http://lomsls.com/Players/kevinboyt.htm" TargetMode="External"/><Relationship Id="rId54" Type="http://schemas.openxmlformats.org/officeDocument/2006/relationships/hyperlink" Target="http://lomsls.com/Players/billbliss.htm" TargetMode="External"/><Relationship Id="rId70" Type="http://schemas.openxmlformats.org/officeDocument/2006/relationships/hyperlink" Target="http://lomsls.com/08teams/2008moulder.htm" TargetMode="External"/><Relationship Id="rId75" Type="http://schemas.openxmlformats.org/officeDocument/2006/relationships/hyperlink" Target="http://lomsls.com/Players/timcowdry.htm" TargetMode="External"/><Relationship Id="rId91" Type="http://schemas.openxmlformats.org/officeDocument/2006/relationships/hyperlink" Target="http://lomsls.com/Players/fredjohnson.htm" TargetMode="External"/><Relationship Id="rId96" Type="http://schemas.openxmlformats.org/officeDocument/2006/relationships/hyperlink" Target="http://lomsls.com/Players/brianmccall.htm" TargetMode="External"/><Relationship Id="rId140" Type="http://schemas.openxmlformats.org/officeDocument/2006/relationships/hyperlink" Target="http://lomsls.com/Players/johnvackaro.htm" TargetMode="External"/><Relationship Id="rId145" Type="http://schemas.openxmlformats.org/officeDocument/2006/relationships/hyperlink" Target="http://lomsls.com/Players/billbasigkow.htm" TargetMode="External"/><Relationship Id="rId161" Type="http://schemas.openxmlformats.org/officeDocument/2006/relationships/hyperlink" Target="http://lomsls.com/Players/brandonolanger.htm" TargetMode="External"/><Relationship Id="rId1" Type="http://schemas.openxmlformats.org/officeDocument/2006/relationships/hyperlink" Target="http://lomsls.com/08teams/2008hoffman.htm" TargetMode="External"/><Relationship Id="rId6" Type="http://schemas.openxmlformats.org/officeDocument/2006/relationships/hyperlink" Target="http://lomsls.com/Players/bobheist.htm" TargetMode="External"/><Relationship Id="rId23" Type="http://schemas.openxmlformats.org/officeDocument/2006/relationships/hyperlink" Target="http://lomsls.com/Players/jasongriffin.htm" TargetMode="External"/><Relationship Id="rId28" Type="http://schemas.openxmlformats.org/officeDocument/2006/relationships/hyperlink" Target="http://lomsls.com/08teams/2008sanchez.htm" TargetMode="External"/><Relationship Id="rId49" Type="http://schemas.openxmlformats.org/officeDocument/2006/relationships/hyperlink" Target="http://lomsls.com/Players/robgriffin.htm" TargetMode="External"/><Relationship Id="rId114" Type="http://schemas.openxmlformats.org/officeDocument/2006/relationships/hyperlink" Target="http://lomsls.com/Players/ryanthomas.htm" TargetMode="External"/><Relationship Id="rId119" Type="http://schemas.openxmlformats.org/officeDocument/2006/relationships/hyperlink" Target="http://lomsls.com/Players/bobbybragan.htm" TargetMode="External"/><Relationship Id="rId44" Type="http://schemas.openxmlformats.org/officeDocument/2006/relationships/hyperlink" Target="http://lomsls.com/Players/kylefritz.htm" TargetMode="External"/><Relationship Id="rId60" Type="http://schemas.openxmlformats.org/officeDocument/2006/relationships/hyperlink" Target="http://lomsls.com/Players/jamietrimm.htm" TargetMode="External"/><Relationship Id="rId65" Type="http://schemas.openxmlformats.org/officeDocument/2006/relationships/hyperlink" Target="http://lomsls.com/Players/kevincynowa.htm" TargetMode="External"/><Relationship Id="rId81" Type="http://schemas.openxmlformats.org/officeDocument/2006/relationships/hyperlink" Target="http://lomsls.com/Players/samiafrate.htm" TargetMode="External"/><Relationship Id="rId86" Type="http://schemas.openxmlformats.org/officeDocument/2006/relationships/hyperlink" Target="http://lomsls.com/Players/ericbrittingham.htm" TargetMode="External"/><Relationship Id="rId130" Type="http://schemas.openxmlformats.org/officeDocument/2006/relationships/hyperlink" Target="http://lomsls.com/Players/tommyholcomb.htm" TargetMode="External"/><Relationship Id="rId135" Type="http://schemas.openxmlformats.org/officeDocument/2006/relationships/hyperlink" Target="http://lomsls.com/Players/stevefloyd.htm" TargetMode="External"/><Relationship Id="rId151" Type="http://schemas.openxmlformats.org/officeDocument/2006/relationships/hyperlink" Target="http://lomsls.com/08teams/2008sliwa.htm" TargetMode="External"/><Relationship Id="rId156" Type="http://schemas.openxmlformats.org/officeDocument/2006/relationships/hyperlink" Target="http://lomsls.com/Players/gregpoulin.htm" TargetMode="External"/><Relationship Id="rId13" Type="http://schemas.openxmlformats.org/officeDocument/2006/relationships/hyperlink" Target="http://lomsls.com/Players/davetucker.htm" TargetMode="External"/><Relationship Id="rId18" Type="http://schemas.openxmlformats.org/officeDocument/2006/relationships/hyperlink" Target="http://lomsls.com/Players/carlmcevers.htm" TargetMode="External"/><Relationship Id="rId39" Type="http://schemas.openxmlformats.org/officeDocument/2006/relationships/hyperlink" Target="http://lomsls.com/Players/brianguigar.htm" TargetMode="External"/><Relationship Id="rId109" Type="http://schemas.openxmlformats.org/officeDocument/2006/relationships/hyperlink" Target="http://lomsls.com/Players/raymccarick.htm" TargetMode="External"/><Relationship Id="rId34" Type="http://schemas.openxmlformats.org/officeDocument/2006/relationships/hyperlink" Target="http://lomsls.com/Players/brucefox.htm" TargetMode="External"/><Relationship Id="rId50" Type="http://schemas.openxmlformats.org/officeDocument/2006/relationships/hyperlink" Target="http://lomsls.com/Players/nickvoyt.htm" TargetMode="External"/><Relationship Id="rId55" Type="http://schemas.openxmlformats.org/officeDocument/2006/relationships/hyperlink" Target="http://lomsls.com/08teams/2008brunson.htm" TargetMode="External"/><Relationship Id="rId76" Type="http://schemas.openxmlformats.org/officeDocument/2006/relationships/hyperlink" Target="http://lomsls.com/Players/chaschamberlain.htm" TargetMode="External"/><Relationship Id="rId97" Type="http://schemas.openxmlformats.org/officeDocument/2006/relationships/hyperlink" Target="http://lomsls.com/Players/dennymahan.htm" TargetMode="External"/><Relationship Id="rId104" Type="http://schemas.openxmlformats.org/officeDocument/2006/relationships/hyperlink" Target="http://lomsls.com/Players/scottspencer.htm" TargetMode="External"/><Relationship Id="rId120" Type="http://schemas.openxmlformats.org/officeDocument/2006/relationships/hyperlink" Target="http://lomsls.com/Players/jeffwilliams.htm" TargetMode="External"/><Relationship Id="rId125" Type="http://schemas.openxmlformats.org/officeDocument/2006/relationships/hyperlink" Target="http://lomsls.com/Players/stevegriffin.htm" TargetMode="External"/><Relationship Id="rId141" Type="http://schemas.openxmlformats.org/officeDocument/2006/relationships/hyperlink" Target="http://lomsls.com/Players/tonylankford.htm" TargetMode="External"/><Relationship Id="rId146" Type="http://schemas.openxmlformats.org/officeDocument/2006/relationships/hyperlink" Target="http://lomsls.com/Players/kurtkruecher.htm" TargetMode="External"/><Relationship Id="rId7" Type="http://schemas.openxmlformats.org/officeDocument/2006/relationships/hyperlink" Target="http://lomsls.com/Players/timkeenan.htm" TargetMode="External"/><Relationship Id="rId71" Type="http://schemas.openxmlformats.org/officeDocument/2006/relationships/hyperlink" Target="http://lomsls.com/Players/mattmoulder.htm" TargetMode="External"/><Relationship Id="rId92" Type="http://schemas.openxmlformats.org/officeDocument/2006/relationships/hyperlink" Target="http://lomsls.com/Players/billyparker.htm" TargetMode="External"/><Relationship Id="rId162" Type="http://schemas.openxmlformats.org/officeDocument/2006/relationships/hyperlink" Target="http://lomsls.com/Players/deancaddick.htm" TargetMode="External"/><Relationship Id="rId2" Type="http://schemas.openxmlformats.org/officeDocument/2006/relationships/hyperlink" Target="http://lomsls.com/Players/derekhoffman.htm" TargetMode="External"/><Relationship Id="rId29" Type="http://schemas.openxmlformats.org/officeDocument/2006/relationships/hyperlink" Target="http://lomsls.com/Players/bobsanchez.htm" TargetMode="External"/><Relationship Id="rId24" Type="http://schemas.openxmlformats.org/officeDocument/2006/relationships/hyperlink" Target="http://lomsls.com/Players/mattmorris.htm" TargetMode="External"/><Relationship Id="rId40" Type="http://schemas.openxmlformats.org/officeDocument/2006/relationships/hyperlink" Target="http://lomsls.com/Players/roddcunningham.htm" TargetMode="External"/><Relationship Id="rId45" Type="http://schemas.openxmlformats.org/officeDocument/2006/relationships/hyperlink" Target="http://lomsls.com/Players/davebeltz.htm" TargetMode="External"/><Relationship Id="rId66" Type="http://schemas.openxmlformats.org/officeDocument/2006/relationships/hyperlink" Target="http://lomsls.com/Players/waynefallis.htm" TargetMode="External"/><Relationship Id="rId87" Type="http://schemas.openxmlformats.org/officeDocument/2006/relationships/hyperlink" Target="http://lomsls.com/Players/larryatorthy.htm" TargetMode="External"/><Relationship Id="rId110" Type="http://schemas.openxmlformats.org/officeDocument/2006/relationships/hyperlink" Target="http://lomsls.com/08teams/2008krueger.htm" TargetMode="External"/><Relationship Id="rId115" Type="http://schemas.openxmlformats.org/officeDocument/2006/relationships/hyperlink" Target="http://lomsls.com/Players/mikemiscovich.htm" TargetMode="External"/><Relationship Id="rId131" Type="http://schemas.openxmlformats.org/officeDocument/2006/relationships/hyperlink" Target="http://lomsls.com/Players/dalekirk.htm" TargetMode="External"/><Relationship Id="rId136" Type="http://schemas.openxmlformats.org/officeDocument/2006/relationships/hyperlink" Target="http://lomsls.com/08teams/2008miller.htm" TargetMode="External"/><Relationship Id="rId157" Type="http://schemas.openxmlformats.org/officeDocument/2006/relationships/hyperlink" Target="http://lomsls.com/Players/mikeharriman.htm" TargetMode="External"/><Relationship Id="rId61" Type="http://schemas.openxmlformats.org/officeDocument/2006/relationships/hyperlink" Target="http://lomsls.com/Players/melkendiorski.htm" TargetMode="External"/><Relationship Id="rId82" Type="http://schemas.openxmlformats.org/officeDocument/2006/relationships/hyperlink" Target="http://lomsls.com/08teams/2008stark.htm" TargetMode="External"/><Relationship Id="rId152" Type="http://schemas.openxmlformats.org/officeDocument/2006/relationships/hyperlink" Target="http://lomsls.com/Players/darrinsliwa.htm" TargetMode="External"/><Relationship Id="rId19" Type="http://schemas.openxmlformats.org/officeDocument/2006/relationships/hyperlink" Target="http://lomsls.com/Players/mikemahan.htm" TargetMode="External"/><Relationship Id="rId14" Type="http://schemas.openxmlformats.org/officeDocument/2006/relationships/hyperlink" Target="http://lomsls.com/08teams/2008klovski.htm" TargetMode="External"/><Relationship Id="rId30" Type="http://schemas.openxmlformats.org/officeDocument/2006/relationships/hyperlink" Target="http://lomsls.com/Players/billacton.htm" TargetMode="External"/><Relationship Id="rId35" Type="http://schemas.openxmlformats.org/officeDocument/2006/relationships/hyperlink" Target="http://lomsls.com/Players/andyclous.htm" TargetMode="External"/><Relationship Id="rId56" Type="http://schemas.openxmlformats.org/officeDocument/2006/relationships/hyperlink" Target="http://lomsls.com/Players/bobbrunson.htm" TargetMode="External"/><Relationship Id="rId77" Type="http://schemas.openxmlformats.org/officeDocument/2006/relationships/hyperlink" Target="http://lomsls.com/Players/jamiejamaleddine.htm" TargetMode="External"/><Relationship Id="rId100" Type="http://schemas.openxmlformats.org/officeDocument/2006/relationships/hyperlink" Target="http://lomsls.com/Players/scottdoughty.htm" TargetMode="External"/><Relationship Id="rId105" Type="http://schemas.openxmlformats.org/officeDocument/2006/relationships/hyperlink" Target="http://lomsls.com/Players/dennypowell.htm" TargetMode="External"/><Relationship Id="rId126" Type="http://schemas.openxmlformats.org/officeDocument/2006/relationships/hyperlink" Target="http://lomsls.com/Players/stevebailey.htm" TargetMode="External"/><Relationship Id="rId147" Type="http://schemas.openxmlformats.org/officeDocument/2006/relationships/hyperlink" Target="http://lomsls.com/Players/davesimmons.htm" TargetMode="External"/><Relationship Id="rId8" Type="http://schemas.openxmlformats.org/officeDocument/2006/relationships/hyperlink" Target="http://lomsls.com/Players/deanshinavier.htm" TargetMode="External"/><Relationship Id="rId51" Type="http://schemas.openxmlformats.org/officeDocument/2006/relationships/hyperlink" Target="http://lomsls.com/Players/brianhart.htm" TargetMode="External"/><Relationship Id="rId72" Type="http://schemas.openxmlformats.org/officeDocument/2006/relationships/hyperlink" Target="http://lomsls.com/Players/ericpeplowski.htm" TargetMode="External"/><Relationship Id="rId93" Type="http://schemas.openxmlformats.org/officeDocument/2006/relationships/hyperlink" Target="http://lomsls.com/Players/jasonheist.htm" TargetMode="External"/><Relationship Id="rId98" Type="http://schemas.openxmlformats.org/officeDocument/2006/relationships/hyperlink" Target="http://lomsls.com/Players/jaytraylor.htm" TargetMode="External"/><Relationship Id="rId121" Type="http://schemas.openxmlformats.org/officeDocument/2006/relationships/hyperlink" Target="http://lomsls.com/Players/chrishead.htm" TargetMode="External"/><Relationship Id="rId142" Type="http://schemas.openxmlformats.org/officeDocument/2006/relationships/hyperlink" Target="http://lomsls.com/Players/davemiller.htm" TargetMode="External"/><Relationship Id="rId163" Type="http://schemas.openxmlformats.org/officeDocument/2006/relationships/hyperlink" Target="http://lomsls.com/Players/jerryhoffman.htm" TargetMode="External"/><Relationship Id="rId3" Type="http://schemas.openxmlformats.org/officeDocument/2006/relationships/hyperlink" Target="http://lomsls.com/Players/jimhoffman.htm" TargetMode="External"/><Relationship Id="rId25" Type="http://schemas.openxmlformats.org/officeDocument/2006/relationships/hyperlink" Target="http://lomsls.com/Players/mattkirk.htm" TargetMode="External"/><Relationship Id="rId46" Type="http://schemas.openxmlformats.org/officeDocument/2006/relationships/hyperlink" Target="http://lomsls.com/Players/boblawton.htm" TargetMode="External"/><Relationship Id="rId67" Type="http://schemas.openxmlformats.org/officeDocument/2006/relationships/hyperlink" Target="http://lomsls.com/Players/steveguy.htm" TargetMode="External"/><Relationship Id="rId116" Type="http://schemas.openxmlformats.org/officeDocument/2006/relationships/hyperlink" Target="http://lomsls.com/Players/keithlester.htm" TargetMode="External"/><Relationship Id="rId137" Type="http://schemas.openxmlformats.org/officeDocument/2006/relationships/hyperlink" Target="http://lomsls.com/Players/donniemiller.htm" TargetMode="External"/><Relationship Id="rId158" Type="http://schemas.openxmlformats.org/officeDocument/2006/relationships/hyperlink" Target="http://lomsls.com/Players/edbuxton.htm" TargetMode="External"/><Relationship Id="rId20" Type="http://schemas.openxmlformats.org/officeDocument/2006/relationships/hyperlink" Target="http://lomsls.com/Players/nickwalls.htm" TargetMode="External"/><Relationship Id="rId41" Type="http://schemas.openxmlformats.org/officeDocument/2006/relationships/hyperlink" Target="http://lomsls.com/08teams/2008davenport.htm" TargetMode="External"/><Relationship Id="rId62" Type="http://schemas.openxmlformats.org/officeDocument/2006/relationships/hyperlink" Target="http://lomsls.com/Players/ryanreynolds.htm" TargetMode="External"/><Relationship Id="rId83" Type="http://schemas.openxmlformats.org/officeDocument/2006/relationships/hyperlink" Target="http://lomsls.com/Players/derekstark.htm" TargetMode="External"/><Relationship Id="rId88" Type="http://schemas.openxmlformats.org/officeDocument/2006/relationships/hyperlink" Target="http://lomsls.com/Players/adamolanger.htm" TargetMode="External"/><Relationship Id="rId111" Type="http://schemas.openxmlformats.org/officeDocument/2006/relationships/hyperlink" Target="http://lomsls.com/Players/busterkrueger.htm" TargetMode="External"/><Relationship Id="rId132" Type="http://schemas.openxmlformats.org/officeDocument/2006/relationships/hyperlink" Target="http://lomsls.com/Players/brettslocum.htm" TargetMode="External"/><Relationship Id="rId153" Type="http://schemas.openxmlformats.org/officeDocument/2006/relationships/hyperlink" Target="http://lomsls.com/Players/mattsliwa.htm" TargetMode="External"/><Relationship Id="rId15" Type="http://schemas.openxmlformats.org/officeDocument/2006/relationships/hyperlink" Target="http://lomsls.com/Players/rickslater.htm" TargetMode="External"/><Relationship Id="rId36" Type="http://schemas.openxmlformats.org/officeDocument/2006/relationships/hyperlink" Target="http://lomsls.com/Players/derekhenley.htm" TargetMode="External"/><Relationship Id="rId57" Type="http://schemas.openxmlformats.org/officeDocument/2006/relationships/hyperlink" Target="http://lomsls.com/Players/dwaynesmith.htm" TargetMode="External"/><Relationship Id="rId106" Type="http://schemas.openxmlformats.org/officeDocument/2006/relationships/hyperlink" Target="http://lomsls.com/Players/jackhutchison.htm" TargetMode="External"/><Relationship Id="rId127" Type="http://schemas.openxmlformats.org/officeDocument/2006/relationships/hyperlink" Target="http://lomsls.com/Players/jasonbailey.htm" TargetMode="External"/><Relationship Id="rId10" Type="http://schemas.openxmlformats.org/officeDocument/2006/relationships/hyperlink" Target="http://lomsls.com/Players/brettpowell.htm" TargetMode="External"/><Relationship Id="rId31" Type="http://schemas.openxmlformats.org/officeDocument/2006/relationships/hyperlink" Target="http://lomsls.com/Players/darrinlamphier.htm" TargetMode="External"/><Relationship Id="rId52" Type="http://schemas.openxmlformats.org/officeDocument/2006/relationships/hyperlink" Target="http://lomsls.com/Players/chrismessina.htm" TargetMode="External"/><Relationship Id="rId73" Type="http://schemas.openxmlformats.org/officeDocument/2006/relationships/hyperlink" Target="http://lomsls.com/Players/garretpoulin.htm" TargetMode="External"/><Relationship Id="rId78" Type="http://schemas.openxmlformats.org/officeDocument/2006/relationships/hyperlink" Target="http://lomsls.com/Players/mikemathis.htm" TargetMode="External"/><Relationship Id="rId94" Type="http://schemas.openxmlformats.org/officeDocument/2006/relationships/hyperlink" Target="http://lomsls.com/Players/lloydcoe.htm" TargetMode="External"/><Relationship Id="rId99" Type="http://schemas.openxmlformats.org/officeDocument/2006/relationships/hyperlink" Target="http://lomsls.com/Players/mikegaberiau.htm" TargetMode="External"/><Relationship Id="rId101" Type="http://schemas.openxmlformats.org/officeDocument/2006/relationships/hyperlink" Target="http://lomsls.com/Players/ronbiggs.htm" TargetMode="External"/><Relationship Id="rId122" Type="http://schemas.openxmlformats.org/officeDocument/2006/relationships/hyperlink" Target="http://lomsls.com/Players/chrishead.htm" TargetMode="External"/><Relationship Id="rId143" Type="http://schemas.openxmlformats.org/officeDocument/2006/relationships/hyperlink" Target="http://lomsls.com/Players/dustymiller.htm" TargetMode="External"/><Relationship Id="rId148" Type="http://schemas.openxmlformats.org/officeDocument/2006/relationships/hyperlink" Target="http://lomsls.com/Players/jonmiddleton.htm" TargetMode="External"/><Relationship Id="rId4" Type="http://schemas.openxmlformats.org/officeDocument/2006/relationships/hyperlink" Target="http://lomsls.com/Players/marksims.htm" TargetMode="External"/><Relationship Id="rId9" Type="http://schemas.openxmlformats.org/officeDocument/2006/relationships/hyperlink" Target="http://lomsls.com/Players/mikeisola.htm" TargetMode="External"/><Relationship Id="rId26" Type="http://schemas.openxmlformats.org/officeDocument/2006/relationships/hyperlink" Target="http://lomsls.com/Players/lloydseron.htm" TargetMode="External"/><Relationship Id="rId47" Type="http://schemas.openxmlformats.org/officeDocument/2006/relationships/hyperlink" Target="http://lomsls.com/Players/briandavenport.htm" TargetMode="External"/><Relationship Id="rId68" Type="http://schemas.openxmlformats.org/officeDocument/2006/relationships/hyperlink" Target="http://lomsls.com/Players/bobfisher.htm" TargetMode="External"/><Relationship Id="rId89" Type="http://schemas.openxmlformats.org/officeDocument/2006/relationships/hyperlink" Target="http://lomsls.com/Players/kyleking.htm" TargetMode="External"/><Relationship Id="rId112" Type="http://schemas.openxmlformats.org/officeDocument/2006/relationships/hyperlink" Target="http://lomsls.com/Players/davebarkeley.htm" TargetMode="External"/><Relationship Id="rId133" Type="http://schemas.openxmlformats.org/officeDocument/2006/relationships/hyperlink" Target="http://lomsls.com/Players/rogerbailey.htm" TargetMode="External"/><Relationship Id="rId154" Type="http://schemas.openxmlformats.org/officeDocument/2006/relationships/hyperlink" Target="http://lomsls.com/Players/mikeburke.htm" TargetMode="External"/><Relationship Id="rId16" Type="http://schemas.openxmlformats.org/officeDocument/2006/relationships/hyperlink" Target="http://lomsls.com/Players/ralphadragna.htm" TargetMode="External"/><Relationship Id="rId37" Type="http://schemas.openxmlformats.org/officeDocument/2006/relationships/hyperlink" Target="http://lomsls.com/Players/guysanchez.htm" TargetMode="External"/><Relationship Id="rId58" Type="http://schemas.openxmlformats.org/officeDocument/2006/relationships/hyperlink" Target="http://lomsls.com/Players/scottspencer.htm" TargetMode="External"/><Relationship Id="rId79" Type="http://schemas.openxmlformats.org/officeDocument/2006/relationships/hyperlink" Target="http://lomsls.com/Players/jimmorris.htm" TargetMode="External"/><Relationship Id="rId102" Type="http://schemas.openxmlformats.org/officeDocument/2006/relationships/hyperlink" Target="http://lomsls.com/Players/timscribner.htm" TargetMode="External"/><Relationship Id="rId123" Type="http://schemas.openxmlformats.org/officeDocument/2006/relationships/hyperlink" Target="http://lomsls.com/08teams/2008klovski.htm" TargetMode="External"/><Relationship Id="rId144" Type="http://schemas.openxmlformats.org/officeDocument/2006/relationships/hyperlink" Target="http://lomsls.com/Players/jamiekennedy.htm" TargetMode="External"/><Relationship Id="rId90" Type="http://schemas.openxmlformats.org/officeDocument/2006/relationships/hyperlink" Target="http://lomsls.com/Players/travissimmons.htm" TargetMode="External"/><Relationship Id="rId27" Type="http://schemas.openxmlformats.org/officeDocument/2006/relationships/hyperlink" Target="http://lomsls.com/Players/garrethoffman.htm" TargetMode="External"/><Relationship Id="rId48" Type="http://schemas.openxmlformats.org/officeDocument/2006/relationships/hyperlink" Target="http://lomsls.com/Players/garynelson.htm" TargetMode="External"/><Relationship Id="rId69" Type="http://schemas.openxmlformats.org/officeDocument/2006/relationships/hyperlink" Target="http://lomsls.com/Players/jeffsmith.htm" TargetMode="External"/><Relationship Id="rId113" Type="http://schemas.openxmlformats.org/officeDocument/2006/relationships/hyperlink" Target="http://lomsls.com/Players/mikesmith.htm" TargetMode="External"/><Relationship Id="rId134" Type="http://schemas.openxmlformats.org/officeDocument/2006/relationships/hyperlink" Target="http://lomsls.com/Players/charlielaich.htm" TargetMode="External"/><Relationship Id="rId80" Type="http://schemas.openxmlformats.org/officeDocument/2006/relationships/hyperlink" Target="http://lomsls.com/Players/bobschrah.htm" TargetMode="External"/><Relationship Id="rId155" Type="http://schemas.openxmlformats.org/officeDocument/2006/relationships/hyperlink" Target="http://lomsls.com/Players/keithbergum.htm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://lomsls.com/Players/deancaddick.htm" TargetMode="External"/><Relationship Id="rId21" Type="http://schemas.openxmlformats.org/officeDocument/2006/relationships/hyperlink" Target="http://lomsls.com/Players/johnvackaro.htm" TargetMode="External"/><Relationship Id="rId42" Type="http://schemas.openxmlformats.org/officeDocument/2006/relationships/hyperlink" Target="http://lomsls.com/Players/danbrown.htm" TargetMode="External"/><Relationship Id="rId63" Type="http://schemas.openxmlformats.org/officeDocument/2006/relationships/hyperlink" Target="http://lomsls.com/Players/tommyholcomb.htm" TargetMode="External"/><Relationship Id="rId84" Type="http://schemas.openxmlformats.org/officeDocument/2006/relationships/hyperlink" Target="http://lomsls.com/Players/charlielaich.htm" TargetMode="External"/><Relationship Id="rId138" Type="http://schemas.openxmlformats.org/officeDocument/2006/relationships/hyperlink" Target="http://lomsls.com/Players/robgriffin.htm" TargetMode="External"/><Relationship Id="rId159" Type="http://schemas.openxmlformats.org/officeDocument/2006/relationships/hyperlink" Target="http://lomsls.com/Players/chrishead.htm" TargetMode="External"/><Relationship Id="rId170" Type="http://schemas.openxmlformats.org/officeDocument/2006/relationships/hyperlink" Target="http://lomsls.com/Players/bobbybragan.htm" TargetMode="External"/><Relationship Id="rId107" Type="http://schemas.openxmlformats.org/officeDocument/2006/relationships/hyperlink" Target="http://lomsls.com/Players/jasonbailey.htm" TargetMode="External"/><Relationship Id="rId11" Type="http://schemas.openxmlformats.org/officeDocument/2006/relationships/hyperlink" Target="http://lomsls.com/Players/nickwalls.htm" TargetMode="External"/><Relationship Id="rId32" Type="http://schemas.openxmlformats.org/officeDocument/2006/relationships/hyperlink" Target="http://lomsls.com/Players/mikeburke.htm" TargetMode="External"/><Relationship Id="rId53" Type="http://schemas.openxmlformats.org/officeDocument/2006/relationships/hyperlink" Target="http://lomsls.com/Players/brandonolanger.htm" TargetMode="External"/><Relationship Id="rId74" Type="http://schemas.openxmlformats.org/officeDocument/2006/relationships/hyperlink" Target="http://lomsls.com/Players/dwaynesmith.htm" TargetMode="External"/><Relationship Id="rId128" Type="http://schemas.openxmlformats.org/officeDocument/2006/relationships/hyperlink" Target="http://lomsls.com/Players/bobschrah.htm" TargetMode="External"/><Relationship Id="rId149" Type="http://schemas.openxmlformats.org/officeDocument/2006/relationships/hyperlink" Target="http://lomsls.com/Players/garretpoulin.htm" TargetMode="External"/><Relationship Id="rId5" Type="http://schemas.openxmlformats.org/officeDocument/2006/relationships/hyperlink" Target="http://lomsls.com/Players/sanjayshah.htm" TargetMode="External"/><Relationship Id="rId95" Type="http://schemas.openxmlformats.org/officeDocument/2006/relationships/hyperlink" Target="http://lomsls.com/Players/dustymiller.htm" TargetMode="External"/><Relationship Id="rId160" Type="http://schemas.openxmlformats.org/officeDocument/2006/relationships/hyperlink" Target="http://lomsls.com/Players/jeffsmith.htm" TargetMode="External"/><Relationship Id="rId22" Type="http://schemas.openxmlformats.org/officeDocument/2006/relationships/hyperlink" Target="http://lomsls.com/Players/garynelson.htm" TargetMode="External"/><Relationship Id="rId43" Type="http://schemas.openxmlformats.org/officeDocument/2006/relationships/hyperlink" Target="http://lomsls.com/Players/lloydcoe.htm" TargetMode="External"/><Relationship Id="rId64" Type="http://schemas.openxmlformats.org/officeDocument/2006/relationships/hyperlink" Target="http://lomsls.com/Players/edbuxton.htm" TargetMode="External"/><Relationship Id="rId118" Type="http://schemas.openxmlformats.org/officeDocument/2006/relationships/hyperlink" Target="http://lomsls.com/Players/randybailey.htm" TargetMode="External"/><Relationship Id="rId139" Type="http://schemas.openxmlformats.org/officeDocument/2006/relationships/hyperlink" Target="http://lomsls.com/Players/ryanreynolds.htm" TargetMode="External"/><Relationship Id="rId85" Type="http://schemas.openxmlformats.org/officeDocument/2006/relationships/hyperlink" Target="http://lomsls.com/Players/robgoing.htm" TargetMode="External"/><Relationship Id="rId150" Type="http://schemas.openxmlformats.org/officeDocument/2006/relationships/hyperlink" Target="http://lomsls.com/Players/kylefritz.htm" TargetMode="External"/><Relationship Id="rId171" Type="http://schemas.openxmlformats.org/officeDocument/2006/relationships/hyperlink" Target="http://lomsls.com/Players/mattmorris.htm" TargetMode="External"/><Relationship Id="rId12" Type="http://schemas.openxmlformats.org/officeDocument/2006/relationships/hyperlink" Target="http://lomsls.com/Players/mikemathis.htm" TargetMode="External"/><Relationship Id="rId33" Type="http://schemas.openxmlformats.org/officeDocument/2006/relationships/hyperlink" Target="http://lomsls.com/Players/jaytraylor.htm" TargetMode="External"/><Relationship Id="rId108" Type="http://schemas.openxmlformats.org/officeDocument/2006/relationships/hyperlink" Target="http://lomsls.com/Players/jimbonnici.htm" TargetMode="External"/><Relationship Id="rId129" Type="http://schemas.openxmlformats.org/officeDocument/2006/relationships/hyperlink" Target="http://lomsls.com/Players/brianhart.htm" TargetMode="External"/><Relationship Id="rId54" Type="http://schemas.openxmlformats.org/officeDocument/2006/relationships/hyperlink" Target="http://lomsls.com/Players/adamolanger.htm" TargetMode="External"/><Relationship Id="rId75" Type="http://schemas.openxmlformats.org/officeDocument/2006/relationships/hyperlink" Target="http://lomsls.com/Players/derekhoffman.htm" TargetMode="External"/><Relationship Id="rId96" Type="http://schemas.openxmlformats.org/officeDocument/2006/relationships/hyperlink" Target="http://lomsls.com/Players/brettpowell.htm" TargetMode="External"/><Relationship Id="rId140" Type="http://schemas.openxmlformats.org/officeDocument/2006/relationships/hyperlink" Target="http://lomsls.com/Players/travissimmons.htm" TargetMode="External"/><Relationship Id="rId161" Type="http://schemas.openxmlformats.org/officeDocument/2006/relationships/hyperlink" Target="http://lomsls.com/Teams/2007/2007krueger.htm" TargetMode="External"/><Relationship Id="rId1" Type="http://schemas.openxmlformats.org/officeDocument/2006/relationships/hyperlink" Target="http://lomsls.com/Teams/2007/2007moulder.htm" TargetMode="External"/><Relationship Id="rId6" Type="http://schemas.openxmlformats.org/officeDocument/2006/relationships/hyperlink" Target="http://lomsls.com/Players/mikelanfeer.htm" TargetMode="External"/><Relationship Id="rId23" Type="http://schemas.openxmlformats.org/officeDocument/2006/relationships/hyperlink" Target="http://lomsls.com/Players/mikeharriman.htm" TargetMode="External"/><Relationship Id="rId28" Type="http://schemas.openxmlformats.org/officeDocument/2006/relationships/hyperlink" Target="http://lomsls.com/Players/steveguy.htm" TargetMode="External"/><Relationship Id="rId49" Type="http://schemas.openxmlformats.org/officeDocument/2006/relationships/hyperlink" Target="http://lomsls.com/Players/tonylankford.htm" TargetMode="External"/><Relationship Id="rId114" Type="http://schemas.openxmlformats.org/officeDocument/2006/relationships/hyperlink" Target="http://lomsls.com/Players/davetucker.htm" TargetMode="External"/><Relationship Id="rId119" Type="http://schemas.openxmlformats.org/officeDocument/2006/relationships/hyperlink" Target="http://lomsls.com/Players/rickslater.htm" TargetMode="External"/><Relationship Id="rId44" Type="http://schemas.openxmlformats.org/officeDocument/2006/relationships/hyperlink" Target="http://lomsls.com/Players/aaronrichards.htm" TargetMode="External"/><Relationship Id="rId60" Type="http://schemas.openxmlformats.org/officeDocument/2006/relationships/hyperlink" Target="http://lomsls.com/Players/ralphadragna.htm" TargetMode="External"/><Relationship Id="rId65" Type="http://schemas.openxmlformats.org/officeDocument/2006/relationships/hyperlink" Target="http://lomsls.com/Players/scottrouse.htm" TargetMode="External"/><Relationship Id="rId81" Type="http://schemas.openxmlformats.org/officeDocument/2006/relationships/hyperlink" Target="http://lomsls.com/Players/waynefallis.htm" TargetMode="External"/><Relationship Id="rId86" Type="http://schemas.openxmlformats.org/officeDocument/2006/relationships/hyperlink" Target="http://lomsls.com/Players/jackhutchison.htm" TargetMode="External"/><Relationship Id="rId130" Type="http://schemas.openxmlformats.org/officeDocument/2006/relationships/hyperlink" Target="http://lomsls.com/Players/ryanornsby.htm" TargetMode="External"/><Relationship Id="rId135" Type="http://schemas.openxmlformats.org/officeDocument/2006/relationships/hyperlink" Target="http://lomsls.com/Players/davebeltz.htm" TargetMode="External"/><Relationship Id="rId151" Type="http://schemas.openxmlformats.org/officeDocument/2006/relationships/hyperlink" Target="http://lomsls.com/Players/mikemahan.htm" TargetMode="External"/><Relationship Id="rId156" Type="http://schemas.openxmlformats.org/officeDocument/2006/relationships/hyperlink" Target="http://lomsls.com/Players/chrismessina.htm" TargetMode="External"/><Relationship Id="rId172" Type="http://schemas.openxmlformats.org/officeDocument/2006/relationships/hyperlink" Target="http://lomsls.com/Players/mikekinney.htm" TargetMode="External"/><Relationship Id="rId13" Type="http://schemas.openxmlformats.org/officeDocument/2006/relationships/hyperlink" Target="http://lomsls.com/Players/raymccarick.htm" TargetMode="External"/><Relationship Id="rId18" Type="http://schemas.openxmlformats.org/officeDocument/2006/relationships/hyperlink" Target="http://lomsls.com/Players/jamietrimm.htm" TargetMode="External"/><Relationship Id="rId39" Type="http://schemas.openxmlformats.org/officeDocument/2006/relationships/hyperlink" Target="http://lomsls.com/Players/adamolanger.htm" TargetMode="External"/><Relationship Id="rId109" Type="http://schemas.openxmlformats.org/officeDocument/2006/relationships/hyperlink" Target="http://lomsls.com/Players/brettslocum.htm" TargetMode="External"/><Relationship Id="rId34" Type="http://schemas.openxmlformats.org/officeDocument/2006/relationships/hyperlink" Target="http://lomsls.com/Players/tonylankford.htm" TargetMode="External"/><Relationship Id="rId50" Type="http://schemas.openxmlformats.org/officeDocument/2006/relationships/hyperlink" Target="http://lomsls.com/Players/mikebendle.htm" TargetMode="External"/><Relationship Id="rId55" Type="http://schemas.openxmlformats.org/officeDocument/2006/relationships/hyperlink" Target="http://lomsls.com/Players/donnybarnes.htm" TargetMode="External"/><Relationship Id="rId76" Type="http://schemas.openxmlformats.org/officeDocument/2006/relationships/hyperlink" Target="http://lomsls.com/Players/darrinlamphier.htm" TargetMode="External"/><Relationship Id="rId97" Type="http://schemas.openxmlformats.org/officeDocument/2006/relationships/hyperlink" Target="http://lomsls.com/Players/patbevilacqua.htm" TargetMode="External"/><Relationship Id="rId104" Type="http://schemas.openxmlformats.org/officeDocument/2006/relationships/hyperlink" Target="http://lomsls.com/Players/jimhoffman.htm" TargetMode="External"/><Relationship Id="rId120" Type="http://schemas.openxmlformats.org/officeDocument/2006/relationships/hyperlink" Target="http://lomsls.com/Players/mikemckinney.htm" TargetMode="External"/><Relationship Id="rId125" Type="http://schemas.openxmlformats.org/officeDocument/2006/relationships/hyperlink" Target="http://lomsls.com/Players/mikechamarro.htm" TargetMode="External"/><Relationship Id="rId141" Type="http://schemas.openxmlformats.org/officeDocument/2006/relationships/hyperlink" Target="http://lomsls.com/Players/ronbrink.htm" TargetMode="External"/><Relationship Id="rId146" Type="http://schemas.openxmlformats.org/officeDocument/2006/relationships/hyperlink" Target="http://lomsls.com/Teams/2007/2007nelson.htm" TargetMode="External"/><Relationship Id="rId167" Type="http://schemas.openxmlformats.org/officeDocument/2006/relationships/hyperlink" Target="http://lomsls.com/Players/melkendiorski.htm" TargetMode="External"/><Relationship Id="rId7" Type="http://schemas.openxmlformats.org/officeDocument/2006/relationships/hyperlink" Target="http://lomsls.com/Players/boblawton.htm" TargetMode="External"/><Relationship Id="rId71" Type="http://schemas.openxmlformats.org/officeDocument/2006/relationships/hyperlink" Target="http://lomsls.com/Players/stevefloyd.htm" TargetMode="External"/><Relationship Id="rId92" Type="http://schemas.openxmlformats.org/officeDocument/2006/relationships/hyperlink" Target="http://lomsls.com/Players/scottspencer.htm" TargetMode="External"/><Relationship Id="rId162" Type="http://schemas.openxmlformats.org/officeDocument/2006/relationships/hyperlink" Target="http://lomsls.com/Players/busterkrueger.htm" TargetMode="External"/><Relationship Id="rId2" Type="http://schemas.openxmlformats.org/officeDocument/2006/relationships/hyperlink" Target="http://lomsls.com/Players/mattmoulder.htm" TargetMode="External"/><Relationship Id="rId29" Type="http://schemas.openxmlformats.org/officeDocument/2006/relationships/hyperlink" Target="http://lomsls.com/Players/markcynowa.htm" TargetMode="External"/><Relationship Id="rId24" Type="http://schemas.openxmlformats.org/officeDocument/2006/relationships/hyperlink" Target="http://lomsls.com/Players/jimmorris.htm" TargetMode="External"/><Relationship Id="rId40" Type="http://schemas.openxmlformats.org/officeDocument/2006/relationships/hyperlink" Target="http://lomsls.com/Players/donnybarnes.htm" TargetMode="External"/><Relationship Id="rId45" Type="http://schemas.openxmlformats.org/officeDocument/2006/relationships/hyperlink" Target="http://lomsls.com/Teams/2007/2007stark.htm" TargetMode="External"/><Relationship Id="rId66" Type="http://schemas.openxmlformats.org/officeDocument/2006/relationships/hyperlink" Target="http://lomsls.com/Players/timcowdry.htm" TargetMode="External"/><Relationship Id="rId87" Type="http://schemas.openxmlformats.org/officeDocument/2006/relationships/hyperlink" Target="http://lomsls.com/Players/christantanella.htm" TargetMode="External"/><Relationship Id="rId110" Type="http://schemas.openxmlformats.org/officeDocument/2006/relationships/hyperlink" Target="http://lomsls.com/Players/jefffoster.htm" TargetMode="External"/><Relationship Id="rId115" Type="http://schemas.openxmlformats.org/officeDocument/2006/relationships/hyperlink" Target="http://lomsls.com/Players/waynebullock.htm" TargetMode="External"/><Relationship Id="rId131" Type="http://schemas.openxmlformats.org/officeDocument/2006/relationships/hyperlink" Target="http://lomsls.com/Teams/2007/2007davenport.htm" TargetMode="External"/><Relationship Id="rId136" Type="http://schemas.openxmlformats.org/officeDocument/2006/relationships/hyperlink" Target="http://lomsls.com/Players/heathkinney.htm" TargetMode="External"/><Relationship Id="rId157" Type="http://schemas.openxmlformats.org/officeDocument/2006/relationships/hyperlink" Target="http://lomsls.com/Players/brianguigar.htm" TargetMode="External"/><Relationship Id="rId61" Type="http://schemas.openxmlformats.org/officeDocument/2006/relationships/hyperlink" Target="http://lomsls.com/Players/bobsanchez.htm" TargetMode="External"/><Relationship Id="rId82" Type="http://schemas.openxmlformats.org/officeDocument/2006/relationships/hyperlink" Target="http://lomsls.com/Players/kevincynowa.htm" TargetMode="External"/><Relationship Id="rId152" Type="http://schemas.openxmlformats.org/officeDocument/2006/relationships/hyperlink" Target="http://lomsls.com/Players/bobheist.htm" TargetMode="External"/><Relationship Id="rId173" Type="http://schemas.openxmlformats.org/officeDocument/2006/relationships/hyperlink" Target="http://lomsls.com/Players/stevefowler.htm" TargetMode="External"/><Relationship Id="rId19" Type="http://schemas.openxmlformats.org/officeDocument/2006/relationships/hyperlink" Target="http://lomsls.com/Players/matttrimm.htm" TargetMode="External"/><Relationship Id="rId14" Type="http://schemas.openxmlformats.org/officeDocument/2006/relationships/hyperlink" Target="http://lomsls.com/Players/andyclay.htm" TargetMode="External"/><Relationship Id="rId30" Type="http://schemas.openxmlformats.org/officeDocument/2006/relationships/hyperlink" Target="http://lomsls.com/Teams/2007/2007stark.htm" TargetMode="External"/><Relationship Id="rId35" Type="http://schemas.openxmlformats.org/officeDocument/2006/relationships/hyperlink" Target="http://lomsls.com/Players/mikebendle.htm" TargetMode="External"/><Relationship Id="rId56" Type="http://schemas.openxmlformats.org/officeDocument/2006/relationships/hyperlink" Target="http://lomsls.com/Players/fredjohnson.htm" TargetMode="External"/><Relationship Id="rId77" Type="http://schemas.openxmlformats.org/officeDocument/2006/relationships/hyperlink" Target="http://lomsls.com/Players/paulsokol.htm" TargetMode="External"/><Relationship Id="rId100" Type="http://schemas.openxmlformats.org/officeDocument/2006/relationships/hyperlink" Target="http://lomsls.com/Players/ryancaddick.htm" TargetMode="External"/><Relationship Id="rId105" Type="http://schemas.openxmlformats.org/officeDocument/2006/relationships/hyperlink" Target="http://lomsls.com/Players/carlmcevers.htm" TargetMode="External"/><Relationship Id="rId126" Type="http://schemas.openxmlformats.org/officeDocument/2006/relationships/hyperlink" Target="http://lomsls.com/Players/samiafrate.htm" TargetMode="External"/><Relationship Id="rId147" Type="http://schemas.openxmlformats.org/officeDocument/2006/relationships/hyperlink" Target="http://lomsls.com/Players/reednelson.htm" TargetMode="External"/><Relationship Id="rId168" Type="http://schemas.openxmlformats.org/officeDocument/2006/relationships/hyperlink" Target="http://lomsls.com/Players/darrinsliwa.htm" TargetMode="External"/><Relationship Id="rId8" Type="http://schemas.openxmlformats.org/officeDocument/2006/relationships/hyperlink" Target="http://lomsls.com/Players/larryatorthy.htm" TargetMode="External"/><Relationship Id="rId51" Type="http://schemas.openxmlformats.org/officeDocument/2006/relationships/hyperlink" Target="http://lomsls.com/Players/ericbrittingham.htm" TargetMode="External"/><Relationship Id="rId72" Type="http://schemas.openxmlformats.org/officeDocument/2006/relationships/hyperlink" Target="http://lomsls.com/Players/bobfisher.htm" TargetMode="External"/><Relationship Id="rId93" Type="http://schemas.openxmlformats.org/officeDocument/2006/relationships/hyperlink" Target="http://lomsls.com/Players/tonyburns.htm" TargetMode="External"/><Relationship Id="rId98" Type="http://schemas.openxmlformats.org/officeDocument/2006/relationships/hyperlink" Target="http://lomsls.com/Players/chaschamberlain.htm" TargetMode="External"/><Relationship Id="rId121" Type="http://schemas.openxmlformats.org/officeDocument/2006/relationships/hyperlink" Target="http://lomsls.com/Players/dalekirk.htm" TargetMode="External"/><Relationship Id="rId142" Type="http://schemas.openxmlformats.org/officeDocument/2006/relationships/hyperlink" Target="http://lomsls.com/Players/jamiekennedy.htm" TargetMode="External"/><Relationship Id="rId163" Type="http://schemas.openxmlformats.org/officeDocument/2006/relationships/hyperlink" Target="http://lomsls.com/Players/mikesmith.htm" TargetMode="External"/><Relationship Id="rId3" Type="http://schemas.openxmlformats.org/officeDocument/2006/relationships/hyperlink" Target="http://lomsls.com/Players/davebarkeley.htm" TargetMode="External"/><Relationship Id="rId25" Type="http://schemas.openxmlformats.org/officeDocument/2006/relationships/hyperlink" Target="http://lomsls.com/Players/kevinpesta.htm" TargetMode="External"/><Relationship Id="rId46" Type="http://schemas.openxmlformats.org/officeDocument/2006/relationships/hyperlink" Target="http://lomsls.com/Players/derekstark.htm" TargetMode="External"/><Relationship Id="rId67" Type="http://schemas.openxmlformats.org/officeDocument/2006/relationships/hyperlink" Target="http://lomsls.com/Players/guysanchez.htm" TargetMode="External"/><Relationship Id="rId116" Type="http://schemas.openxmlformats.org/officeDocument/2006/relationships/hyperlink" Target="http://lomsls.com/Teams/2007/2007caddick.htm" TargetMode="External"/><Relationship Id="rId137" Type="http://schemas.openxmlformats.org/officeDocument/2006/relationships/hyperlink" Target="http://lomsls.com/Players/briandavenport.htm" TargetMode="External"/><Relationship Id="rId158" Type="http://schemas.openxmlformats.org/officeDocument/2006/relationships/hyperlink" Target="http://lomsls.com/Players/jasonheist.htm" TargetMode="External"/><Relationship Id="rId20" Type="http://schemas.openxmlformats.org/officeDocument/2006/relationships/hyperlink" Target="http://lomsls.com/Players/toddbrittingham.htm" TargetMode="External"/><Relationship Id="rId41" Type="http://schemas.openxmlformats.org/officeDocument/2006/relationships/hyperlink" Target="http://lomsls.com/Players/fredjohnson.htm" TargetMode="External"/><Relationship Id="rId62" Type="http://schemas.openxmlformats.org/officeDocument/2006/relationships/hyperlink" Target="http://lomsls.com/Players/mikegaberiau.htm" TargetMode="External"/><Relationship Id="rId83" Type="http://schemas.openxmlformats.org/officeDocument/2006/relationships/hyperlink" Target="http://lomsls.com/Players/davesimmons.htm" TargetMode="External"/><Relationship Id="rId88" Type="http://schemas.openxmlformats.org/officeDocument/2006/relationships/hyperlink" Target="http://lomsls.com/Teams/2007/2007mize.htm" TargetMode="External"/><Relationship Id="rId111" Type="http://schemas.openxmlformats.org/officeDocument/2006/relationships/hyperlink" Target="http://lomsls.com/Players/roddcunningham.htm" TargetMode="External"/><Relationship Id="rId132" Type="http://schemas.openxmlformats.org/officeDocument/2006/relationships/hyperlink" Target="http://lomsls.com/Players/erikdavenport.htm" TargetMode="External"/><Relationship Id="rId153" Type="http://schemas.openxmlformats.org/officeDocument/2006/relationships/hyperlink" Target="http://lomsls.com/Players/royrobbins.htm" TargetMode="External"/><Relationship Id="rId15" Type="http://schemas.openxmlformats.org/officeDocument/2006/relationships/hyperlink" Target="http://lomsls.com/Teams/2007/2007brunson.htm" TargetMode="External"/><Relationship Id="rId36" Type="http://schemas.openxmlformats.org/officeDocument/2006/relationships/hyperlink" Target="http://lomsls.com/Players/ericbrittingham.htm" TargetMode="External"/><Relationship Id="rId57" Type="http://schemas.openxmlformats.org/officeDocument/2006/relationships/hyperlink" Target="http://lomsls.com/Players/lloydcoe.htm" TargetMode="External"/><Relationship Id="rId106" Type="http://schemas.openxmlformats.org/officeDocument/2006/relationships/hyperlink" Target="http://lomsls.com/Players/loucolumbus.htm" TargetMode="External"/><Relationship Id="rId127" Type="http://schemas.openxmlformats.org/officeDocument/2006/relationships/hyperlink" Target="http://lomsls.com/Players/billyparker.htm" TargetMode="External"/><Relationship Id="rId10" Type="http://schemas.openxmlformats.org/officeDocument/2006/relationships/hyperlink" Target="http://lomsls.com/Players/mikeisola.htm" TargetMode="External"/><Relationship Id="rId31" Type="http://schemas.openxmlformats.org/officeDocument/2006/relationships/hyperlink" Target="http://lomsls.com/Players/derekstark.htm" TargetMode="External"/><Relationship Id="rId52" Type="http://schemas.openxmlformats.org/officeDocument/2006/relationships/hyperlink" Target="http://lomsls.com/Players/gregpoulin.htm" TargetMode="External"/><Relationship Id="rId73" Type="http://schemas.openxmlformats.org/officeDocument/2006/relationships/hyperlink" Target="http://lomsls.com/Teams/2007/2007smith.htm" TargetMode="External"/><Relationship Id="rId78" Type="http://schemas.openxmlformats.org/officeDocument/2006/relationships/hyperlink" Target="http://lomsls.com/Players/stevebailey.htm" TargetMode="External"/><Relationship Id="rId94" Type="http://schemas.openxmlformats.org/officeDocument/2006/relationships/hyperlink" Target="http://lomsls.com/Players/davebullock.htm" TargetMode="External"/><Relationship Id="rId99" Type="http://schemas.openxmlformats.org/officeDocument/2006/relationships/hyperlink" Target="http://lomsls.com/Players/rogerbailey.htm" TargetMode="External"/><Relationship Id="rId101" Type="http://schemas.openxmlformats.org/officeDocument/2006/relationships/hyperlink" Target="http://lomsls.com/Players/paulhanley.htm" TargetMode="External"/><Relationship Id="rId122" Type="http://schemas.openxmlformats.org/officeDocument/2006/relationships/hyperlink" Target="http://lomsls.com/Players/markdevries.htm" TargetMode="External"/><Relationship Id="rId143" Type="http://schemas.openxmlformats.org/officeDocument/2006/relationships/hyperlink" Target="http://lomsls.com/Players/nathanwalter.htm" TargetMode="External"/><Relationship Id="rId148" Type="http://schemas.openxmlformats.org/officeDocument/2006/relationships/hyperlink" Target="http://lomsls.com/Players/mattsliwa.htm" TargetMode="External"/><Relationship Id="rId164" Type="http://schemas.openxmlformats.org/officeDocument/2006/relationships/hyperlink" Target="http://lomsls.com/Players/kevinboyt.htm" TargetMode="External"/><Relationship Id="rId169" Type="http://schemas.openxmlformats.org/officeDocument/2006/relationships/hyperlink" Target="http://lomsls.com/Players/davemiller.htm" TargetMode="External"/><Relationship Id="rId4" Type="http://schemas.openxmlformats.org/officeDocument/2006/relationships/hyperlink" Target="http://lomsls.com/Players/ryanthebert.htm" TargetMode="External"/><Relationship Id="rId9" Type="http://schemas.openxmlformats.org/officeDocument/2006/relationships/hyperlink" Target="http://lomsls.com/Players/brucefox.htm" TargetMode="External"/><Relationship Id="rId26" Type="http://schemas.openxmlformats.org/officeDocument/2006/relationships/hyperlink" Target="http://lomsls.com/Players/jerryhoffman.htm" TargetMode="External"/><Relationship Id="rId47" Type="http://schemas.openxmlformats.org/officeDocument/2006/relationships/hyperlink" Target="http://lomsls.com/Players/mikeburke.htm" TargetMode="External"/><Relationship Id="rId68" Type="http://schemas.openxmlformats.org/officeDocument/2006/relationships/hyperlink" Target="http://lomsls.com/Players/jeffgentry.htm" TargetMode="External"/><Relationship Id="rId89" Type="http://schemas.openxmlformats.org/officeDocument/2006/relationships/hyperlink" Target="http://lomsls.com/Players/chrismize.htm" TargetMode="External"/><Relationship Id="rId112" Type="http://schemas.openxmlformats.org/officeDocument/2006/relationships/hyperlink" Target="http://lomsls.com/Players/charliewellman.htm" TargetMode="External"/><Relationship Id="rId133" Type="http://schemas.openxmlformats.org/officeDocument/2006/relationships/hyperlink" Target="http://lomsls.com/Players/stevegriffin.htm" TargetMode="External"/><Relationship Id="rId154" Type="http://schemas.openxmlformats.org/officeDocument/2006/relationships/hyperlink" Target="http://lomsls.com/Players/nickvoyt.htm" TargetMode="External"/><Relationship Id="rId16" Type="http://schemas.openxmlformats.org/officeDocument/2006/relationships/hyperlink" Target="http://lomsls.com/Players/bobbrunson.htm" TargetMode="External"/><Relationship Id="rId37" Type="http://schemas.openxmlformats.org/officeDocument/2006/relationships/hyperlink" Target="http://lomsls.com/Players/gregpoulin.htm" TargetMode="External"/><Relationship Id="rId58" Type="http://schemas.openxmlformats.org/officeDocument/2006/relationships/hyperlink" Target="http://lomsls.com/Players/aaronrichards.htm" TargetMode="External"/><Relationship Id="rId79" Type="http://schemas.openxmlformats.org/officeDocument/2006/relationships/hyperlink" Target="http://lomsls.com/Players/stevepapin.htm" TargetMode="External"/><Relationship Id="rId102" Type="http://schemas.openxmlformats.org/officeDocument/2006/relationships/hyperlink" Target="http://lomsls.com/Players/garrethoffman.htm" TargetMode="External"/><Relationship Id="rId123" Type="http://schemas.openxmlformats.org/officeDocument/2006/relationships/hyperlink" Target="http://lomsls.com/Players/ronbiggs.htm" TargetMode="External"/><Relationship Id="rId144" Type="http://schemas.openxmlformats.org/officeDocument/2006/relationships/hyperlink" Target="http://lomsls.com/Players/davehinman.htm" TargetMode="External"/><Relationship Id="rId90" Type="http://schemas.openxmlformats.org/officeDocument/2006/relationships/hyperlink" Target="http://lomsls.com/Players/bradcline.htm" TargetMode="External"/><Relationship Id="rId165" Type="http://schemas.openxmlformats.org/officeDocument/2006/relationships/hyperlink" Target="http://lomsls.com/Players/mikemiscovich.htm" TargetMode="External"/><Relationship Id="rId27" Type="http://schemas.openxmlformats.org/officeDocument/2006/relationships/hyperlink" Target="http://lomsls.com/Players/boberickson.htm" TargetMode="External"/><Relationship Id="rId48" Type="http://schemas.openxmlformats.org/officeDocument/2006/relationships/hyperlink" Target="http://lomsls.com/Players/jaytraylor.htm" TargetMode="External"/><Relationship Id="rId69" Type="http://schemas.openxmlformats.org/officeDocument/2006/relationships/hyperlink" Target="http://lomsls.com/Players/lloydseron.htm" TargetMode="External"/><Relationship Id="rId113" Type="http://schemas.openxmlformats.org/officeDocument/2006/relationships/hyperlink" Target="http://lomsls.com/Players/brucewalter.htm" TargetMode="External"/><Relationship Id="rId134" Type="http://schemas.openxmlformats.org/officeDocument/2006/relationships/hyperlink" Target="http://lomsls.com/Players/phildamico.htm" TargetMode="External"/><Relationship Id="rId80" Type="http://schemas.openxmlformats.org/officeDocument/2006/relationships/hyperlink" Target="http://lomsls.com/Players/timscribner.htm" TargetMode="External"/><Relationship Id="rId155" Type="http://schemas.openxmlformats.org/officeDocument/2006/relationships/hyperlink" Target="http://lomsls.com/Players/andyclous.htm" TargetMode="External"/><Relationship Id="rId17" Type="http://schemas.openxmlformats.org/officeDocument/2006/relationships/hyperlink" Target="http://lomsls.com/Players/ronbrunson.htm" TargetMode="External"/><Relationship Id="rId38" Type="http://schemas.openxmlformats.org/officeDocument/2006/relationships/hyperlink" Target="http://lomsls.com/Players/brandonolanger.htm" TargetMode="External"/><Relationship Id="rId59" Type="http://schemas.openxmlformats.org/officeDocument/2006/relationships/hyperlink" Target="http://lomsls.com/Teams/2007/2007adragna.htm" TargetMode="External"/><Relationship Id="rId103" Type="http://schemas.openxmlformats.org/officeDocument/2006/relationships/hyperlink" Target="http://lomsls.com/Players/deanklovski.htm" TargetMode="External"/><Relationship Id="rId124" Type="http://schemas.openxmlformats.org/officeDocument/2006/relationships/hyperlink" Target="http://lomsls.com/Players/deanshinavier.htm" TargetMode="External"/><Relationship Id="rId70" Type="http://schemas.openxmlformats.org/officeDocument/2006/relationships/hyperlink" Target="http://lomsls.com/Players/jasongriffin.htm" TargetMode="External"/><Relationship Id="rId91" Type="http://schemas.openxmlformats.org/officeDocument/2006/relationships/hyperlink" Target="http://lomsls.com/Players/marksims.htm" TargetMode="External"/><Relationship Id="rId145" Type="http://schemas.openxmlformats.org/officeDocument/2006/relationships/hyperlink" Target="http://lomsls.com/Players/billbliss.htm" TargetMode="External"/><Relationship Id="rId166" Type="http://schemas.openxmlformats.org/officeDocument/2006/relationships/hyperlink" Target="http://lomsls.com/Players/keithlester.htm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://lomsls.com/Players/markbrancheau.htm" TargetMode="External"/><Relationship Id="rId21" Type="http://schemas.openxmlformats.org/officeDocument/2006/relationships/hyperlink" Target="http://lomsls.com/Players/jimbonnici.htm" TargetMode="External"/><Relationship Id="rId42" Type="http://schemas.openxmlformats.org/officeDocument/2006/relationships/hyperlink" Target="http://lomsls.com/Players/roybliss.htm" TargetMode="External"/><Relationship Id="rId63" Type="http://schemas.openxmlformats.org/officeDocument/2006/relationships/hyperlink" Target="http://lomsls.com/Players/mikemiscovich.htm" TargetMode="External"/><Relationship Id="rId84" Type="http://schemas.openxmlformats.org/officeDocument/2006/relationships/hyperlink" Target="http://lomsls.com/Players/travissimmons.htm" TargetMode="External"/><Relationship Id="rId138" Type="http://schemas.openxmlformats.org/officeDocument/2006/relationships/hyperlink" Target="http://lomsls.com/Players/davecuthrell.htm" TargetMode="External"/><Relationship Id="rId159" Type="http://schemas.openxmlformats.org/officeDocument/2006/relationships/hyperlink" Target="http://lomsls.com/Players/troyrusnell.htm" TargetMode="External"/><Relationship Id="rId170" Type="http://schemas.openxmlformats.org/officeDocument/2006/relationships/hyperlink" Target="http://lomsls.com/Players/charliewellman.htm" TargetMode="External"/><Relationship Id="rId107" Type="http://schemas.openxmlformats.org/officeDocument/2006/relationships/hyperlink" Target="http://lomsls.com/Players/davemiller.htm" TargetMode="External"/><Relationship Id="rId11" Type="http://schemas.openxmlformats.org/officeDocument/2006/relationships/hyperlink" Target="http://lomsls.com/Players/davesimmons.htm" TargetMode="External"/><Relationship Id="rId32" Type="http://schemas.openxmlformats.org/officeDocument/2006/relationships/hyperlink" Target="http://lomsls.com/Players/mikegaberiau.htm" TargetMode="External"/><Relationship Id="rId53" Type="http://schemas.openxmlformats.org/officeDocument/2006/relationships/hyperlink" Target="http://lomsls.com/Players/scottrouse.htm" TargetMode="External"/><Relationship Id="rId74" Type="http://schemas.openxmlformats.org/officeDocument/2006/relationships/hyperlink" Target="http://lomsls.com/Players/ericpeplowski.htm" TargetMode="External"/><Relationship Id="rId128" Type="http://schemas.openxmlformats.org/officeDocument/2006/relationships/hyperlink" Target="http://lomsls.com/Players/jeffsmith.htm" TargetMode="External"/><Relationship Id="rId149" Type="http://schemas.openxmlformats.org/officeDocument/2006/relationships/hyperlink" Target="http://lomsls.com/Players/garynelson.htm" TargetMode="External"/><Relationship Id="rId5" Type="http://schemas.openxmlformats.org/officeDocument/2006/relationships/hyperlink" Target="http://lomsls.com/Players/boblawton.htm" TargetMode="External"/><Relationship Id="rId95" Type="http://schemas.openxmlformats.org/officeDocument/2006/relationships/hyperlink" Target="http://lomsls.com/Players/kevinsims.htm" TargetMode="External"/><Relationship Id="rId160" Type="http://schemas.openxmlformats.org/officeDocument/2006/relationships/hyperlink" Target="http://lomsls.com/Players/mattcummins.htm" TargetMode="External"/><Relationship Id="rId22" Type="http://schemas.openxmlformats.org/officeDocument/2006/relationships/hyperlink" Target="http://lomsls.com/Players/patbevilacqua.htm" TargetMode="External"/><Relationship Id="rId43" Type="http://schemas.openxmlformats.org/officeDocument/2006/relationships/hyperlink" Target="http://lomsls.com/Players/bobfisher.htm" TargetMode="External"/><Relationship Id="rId64" Type="http://schemas.openxmlformats.org/officeDocument/2006/relationships/hyperlink" Target="http://lomsls.com/Players/billhorton.htm" TargetMode="External"/><Relationship Id="rId118" Type="http://schemas.openxmlformats.org/officeDocument/2006/relationships/hyperlink" Target="http://lomsls.com/Players/derekhoffman.htm" TargetMode="External"/><Relationship Id="rId139" Type="http://schemas.openxmlformats.org/officeDocument/2006/relationships/hyperlink" Target="http://lomsls.com/Players/ryanreynolds.htm" TargetMode="External"/><Relationship Id="rId85" Type="http://schemas.openxmlformats.org/officeDocument/2006/relationships/hyperlink" Target="http://lomsls.com/Players/lonnylett.htm" TargetMode="External"/><Relationship Id="rId150" Type="http://schemas.openxmlformats.org/officeDocument/2006/relationships/hyperlink" Target="http://lomsls.com/Players/markdevries.htm" TargetMode="External"/><Relationship Id="rId12" Type="http://schemas.openxmlformats.org/officeDocument/2006/relationships/hyperlink" Target="http://lomsls.com/Players/jasongriffin.htm" TargetMode="External"/><Relationship Id="rId33" Type="http://schemas.openxmlformats.org/officeDocument/2006/relationships/hyperlink" Target="http://lomsls.com/Players/edbuxton.htm" TargetMode="External"/><Relationship Id="rId108" Type="http://schemas.openxmlformats.org/officeDocument/2006/relationships/hyperlink" Target="http://lomsls.com/Players/timkeenan.htm" TargetMode="External"/><Relationship Id="rId129" Type="http://schemas.openxmlformats.org/officeDocument/2006/relationships/hyperlink" Target="http://lomsls.com/Players/nathanwalter.htm" TargetMode="External"/><Relationship Id="rId54" Type="http://schemas.openxmlformats.org/officeDocument/2006/relationships/hyperlink" Target="http://lomsls.com/Players/chrismessina.htm" TargetMode="External"/><Relationship Id="rId70" Type="http://schemas.openxmlformats.org/officeDocument/2006/relationships/hyperlink" Target="http://lomsls.com/Players/carlcreech.htm" TargetMode="External"/><Relationship Id="rId75" Type="http://schemas.openxmlformats.org/officeDocument/2006/relationships/hyperlink" Target="http://lomsls.com/Players/phildamico.htm" TargetMode="External"/><Relationship Id="rId91" Type="http://schemas.openxmlformats.org/officeDocument/2006/relationships/hyperlink" Target="http://lomsls.com/Players/scottdoughty.htm" TargetMode="External"/><Relationship Id="rId96" Type="http://schemas.openxmlformats.org/officeDocument/2006/relationships/hyperlink" Target="http://lomsls.com/Players/brandonolanger.htm" TargetMode="External"/><Relationship Id="rId140" Type="http://schemas.openxmlformats.org/officeDocument/2006/relationships/hyperlink" Target="http://lomsls.com/Players/billyparker.htm" TargetMode="External"/><Relationship Id="rId145" Type="http://schemas.openxmlformats.org/officeDocument/2006/relationships/hyperlink" Target="http://lomsls.com/Players/busterkrueger.htm" TargetMode="External"/><Relationship Id="rId161" Type="http://schemas.openxmlformats.org/officeDocument/2006/relationships/hyperlink" Target="http://lomsls.com/Players/johnvackaro.htm" TargetMode="External"/><Relationship Id="rId166" Type="http://schemas.openxmlformats.org/officeDocument/2006/relationships/hyperlink" Target="http://lomsls.com/Players/ryancaddick.htm" TargetMode="External"/><Relationship Id="rId1" Type="http://schemas.openxmlformats.org/officeDocument/2006/relationships/hyperlink" Target="http://lomsls.com/Players/rogerbailey.htm" TargetMode="External"/><Relationship Id="rId6" Type="http://schemas.openxmlformats.org/officeDocument/2006/relationships/hyperlink" Target="http://lomsls.com/Players/dalekirk.htm" TargetMode="External"/><Relationship Id="rId23" Type="http://schemas.openxmlformats.org/officeDocument/2006/relationships/hyperlink" Target="http://lomsls.com/Players/nickwalls.htm" TargetMode="External"/><Relationship Id="rId28" Type="http://schemas.openxmlformats.org/officeDocument/2006/relationships/hyperlink" Target="http://lomsls.com/Players/mikemathis.htm" TargetMode="External"/><Relationship Id="rId49" Type="http://schemas.openxmlformats.org/officeDocument/2006/relationships/hyperlink" Target="http://lomsls.com/Players/timscribner.htm" TargetMode="External"/><Relationship Id="rId114" Type="http://schemas.openxmlformats.org/officeDocument/2006/relationships/hyperlink" Target="http://lomsls.com/Players/garrethoffman.htm" TargetMode="External"/><Relationship Id="rId119" Type="http://schemas.openxmlformats.org/officeDocument/2006/relationships/hyperlink" Target="http://lomsls.com/Players/bradcline.htm" TargetMode="External"/><Relationship Id="rId44" Type="http://schemas.openxmlformats.org/officeDocument/2006/relationships/hyperlink" Target="http://lomsls.com/Players/bobbybragan.htm" TargetMode="External"/><Relationship Id="rId60" Type="http://schemas.openxmlformats.org/officeDocument/2006/relationships/hyperlink" Target="http://lomsls.com/Players/stevebailey.htm" TargetMode="External"/><Relationship Id="rId65" Type="http://schemas.openxmlformats.org/officeDocument/2006/relationships/hyperlink" Target="http://lomsls.com/Players/jefffoster.htm" TargetMode="External"/><Relationship Id="rId81" Type="http://schemas.openxmlformats.org/officeDocument/2006/relationships/hyperlink" Target="http://lomsls.com/Players/fredjohnson.htm" TargetMode="External"/><Relationship Id="rId86" Type="http://schemas.openxmlformats.org/officeDocument/2006/relationships/hyperlink" Target="http://lomsls.com/Players/markcynowa.htm" TargetMode="External"/><Relationship Id="rId130" Type="http://schemas.openxmlformats.org/officeDocument/2006/relationships/hyperlink" Target="http://lomsls.com/Players/davebeltz.htm" TargetMode="External"/><Relationship Id="rId135" Type="http://schemas.openxmlformats.org/officeDocument/2006/relationships/hyperlink" Target="http://lomsls.com/Players/erikdavenport.htm" TargetMode="External"/><Relationship Id="rId151" Type="http://schemas.openxmlformats.org/officeDocument/2006/relationships/hyperlink" Target="http://lomsls.com/Players/brucefox.htm" TargetMode="External"/><Relationship Id="rId156" Type="http://schemas.openxmlformats.org/officeDocument/2006/relationships/hyperlink" Target="http://lomsls.com/Players/mikekinney.htm" TargetMode="External"/><Relationship Id="rId13" Type="http://schemas.openxmlformats.org/officeDocument/2006/relationships/hyperlink" Target="http://lomsls.com/Players/christantanella.htm" TargetMode="External"/><Relationship Id="rId18" Type="http://schemas.openxmlformats.org/officeDocument/2006/relationships/hyperlink" Target="http://lomsls.com/Players/stevepapin.htm" TargetMode="External"/><Relationship Id="rId39" Type="http://schemas.openxmlformats.org/officeDocument/2006/relationships/hyperlink" Target="http://lomsls.com/Players/danbrown.htm" TargetMode="External"/><Relationship Id="rId109" Type="http://schemas.openxmlformats.org/officeDocument/2006/relationships/hyperlink" Target="http://lomsls.com/Players/deanshinavier.htm" TargetMode="External"/><Relationship Id="rId34" Type="http://schemas.openxmlformats.org/officeDocument/2006/relationships/hyperlink" Target="http://lomsls.com/Players/joegaleczka.htm" TargetMode="External"/><Relationship Id="rId50" Type="http://schemas.openxmlformats.org/officeDocument/2006/relationships/hyperlink" Target="http://lomsls.com/Players/brettslocum.htm" TargetMode="External"/><Relationship Id="rId55" Type="http://schemas.openxmlformats.org/officeDocument/2006/relationships/hyperlink" Target="http://lomsls.com/Players/lukecharborgu.htm" TargetMode="External"/><Relationship Id="rId76" Type="http://schemas.openxmlformats.org/officeDocument/2006/relationships/hyperlink" Target="http://lomsls.com/Players/sanjayshah.htm" TargetMode="External"/><Relationship Id="rId97" Type="http://schemas.openxmlformats.org/officeDocument/2006/relationships/hyperlink" Target="http://lomsls.com/Players/dennypowell.htm" TargetMode="External"/><Relationship Id="rId104" Type="http://schemas.openxmlformats.org/officeDocument/2006/relationships/hyperlink" Target="http://lomsls.com/Players/rickslater.htm" TargetMode="External"/><Relationship Id="rId120" Type="http://schemas.openxmlformats.org/officeDocument/2006/relationships/hyperlink" Target="http://lomsls.com/Players/darrinlamphier.htm" TargetMode="External"/><Relationship Id="rId125" Type="http://schemas.openxmlformats.org/officeDocument/2006/relationships/hyperlink" Target="http://lomsls.com/Players/jimmorris.htm" TargetMode="External"/><Relationship Id="rId141" Type="http://schemas.openxmlformats.org/officeDocument/2006/relationships/hyperlink" Target="http://lomsls.com/Players/jamiekennedy.htm" TargetMode="External"/><Relationship Id="rId146" Type="http://schemas.openxmlformats.org/officeDocument/2006/relationships/hyperlink" Target="http://lomsls.com/Players/darrinsliwa.htm" TargetMode="External"/><Relationship Id="rId167" Type="http://schemas.openxmlformats.org/officeDocument/2006/relationships/hyperlink" Target="http://lomsls.com/Players/lloydseron.htm" TargetMode="External"/><Relationship Id="rId7" Type="http://schemas.openxmlformats.org/officeDocument/2006/relationships/hyperlink" Target="http://lomsls.com/Players/mikechamarro.htm" TargetMode="External"/><Relationship Id="rId71" Type="http://schemas.openxmlformats.org/officeDocument/2006/relationships/hyperlink" Target="http://lomsls.com/Players/rickyork.htm" TargetMode="External"/><Relationship Id="rId92" Type="http://schemas.openxmlformats.org/officeDocument/2006/relationships/hyperlink" Target="http://lomsls.com/Players/mikeharriman.htm" TargetMode="External"/><Relationship Id="rId162" Type="http://schemas.openxmlformats.org/officeDocument/2006/relationships/hyperlink" Target="http://lomsls.com/Players/mikemahan.htm" TargetMode="External"/><Relationship Id="rId2" Type="http://schemas.openxmlformats.org/officeDocument/2006/relationships/hyperlink" Target="http://lomsls.com/Players/randybailey.htm" TargetMode="External"/><Relationship Id="rId29" Type="http://schemas.openxmlformats.org/officeDocument/2006/relationships/hyperlink" Target="http://lomsls.com/Players/ronbiggs.htm" TargetMode="External"/><Relationship Id="rId24" Type="http://schemas.openxmlformats.org/officeDocument/2006/relationships/hyperlink" Target="http://lomsls.com/Players/boberickson.htm" TargetMode="External"/><Relationship Id="rId40" Type="http://schemas.openxmlformats.org/officeDocument/2006/relationships/hyperlink" Target="http://lomsls.com/Players/jerryhoffman.htm" TargetMode="External"/><Relationship Id="rId45" Type="http://schemas.openxmlformats.org/officeDocument/2006/relationships/hyperlink" Target="http://lomsls.com/Players/dwaynesmith.htm" TargetMode="External"/><Relationship Id="rId66" Type="http://schemas.openxmlformats.org/officeDocument/2006/relationships/hyperlink" Target="http://lomsls.com/Players/ryanthomas.htm" TargetMode="External"/><Relationship Id="rId87" Type="http://schemas.openxmlformats.org/officeDocument/2006/relationships/hyperlink" Target="http://lomsls.com/Players/brianmccall.htm" TargetMode="External"/><Relationship Id="rId110" Type="http://schemas.openxmlformats.org/officeDocument/2006/relationships/hyperlink" Target="http://lomsls.com/Players/kurtkruecher.htm" TargetMode="External"/><Relationship Id="rId115" Type="http://schemas.openxmlformats.org/officeDocument/2006/relationships/hyperlink" Target="http://lomsls.com/Players/billbasigkow.htm" TargetMode="External"/><Relationship Id="rId131" Type="http://schemas.openxmlformats.org/officeDocument/2006/relationships/hyperlink" Target="http://lomsls.com/Players/garretpoulin.htm" TargetMode="External"/><Relationship Id="rId136" Type="http://schemas.openxmlformats.org/officeDocument/2006/relationships/hyperlink" Target="http://lomsls.com/Players/briandavenport.htm" TargetMode="External"/><Relationship Id="rId157" Type="http://schemas.openxmlformats.org/officeDocument/2006/relationships/hyperlink" Target="http://lomsls.com/Players/mattmorris.htm" TargetMode="External"/><Relationship Id="rId61" Type="http://schemas.openxmlformats.org/officeDocument/2006/relationships/hyperlink" Target="http://lomsls.com/Players/keithbergum.htm" TargetMode="External"/><Relationship Id="rId82" Type="http://schemas.openxmlformats.org/officeDocument/2006/relationships/hyperlink" Target="http://lomsls.com/Players/mikeisola.htm" TargetMode="External"/><Relationship Id="rId152" Type="http://schemas.openxmlformats.org/officeDocument/2006/relationships/hyperlink" Target="http://lomsls.com/Players/guysanchez.htm" TargetMode="External"/><Relationship Id="rId19" Type="http://schemas.openxmlformats.org/officeDocument/2006/relationships/hyperlink" Target="http://lomsls.com/Players/mikelanfeer.htm" TargetMode="External"/><Relationship Id="rId14" Type="http://schemas.openxmlformats.org/officeDocument/2006/relationships/hyperlink" Target="http://lomsls.com/Players/mattmoulder.htm" TargetMode="External"/><Relationship Id="rId30" Type="http://schemas.openxmlformats.org/officeDocument/2006/relationships/hyperlink" Target="http://lomsls.com/Players/jimhoffman.htm" TargetMode="External"/><Relationship Id="rId35" Type="http://schemas.openxmlformats.org/officeDocument/2006/relationships/hyperlink" Target="http://lomsls.com/Players/toddbrittingham.htm" TargetMode="External"/><Relationship Id="rId56" Type="http://schemas.openxmlformats.org/officeDocument/2006/relationships/hyperlink" Target="http://lomsls.com/Players/jasonheist.htm" TargetMode="External"/><Relationship Id="rId77" Type="http://schemas.openxmlformats.org/officeDocument/2006/relationships/hyperlink" Target="http://lomsls.com/Players/tonylankford.htm" TargetMode="External"/><Relationship Id="rId100" Type="http://schemas.openxmlformats.org/officeDocument/2006/relationships/hyperlink" Target="http://lomsls.com/Players/jonmiddleton.htm" TargetMode="External"/><Relationship Id="rId105" Type="http://schemas.openxmlformats.org/officeDocument/2006/relationships/hyperlink" Target="http://lomsls.com/Players/tonyburns.htm" TargetMode="External"/><Relationship Id="rId126" Type="http://schemas.openxmlformats.org/officeDocument/2006/relationships/hyperlink" Target="http://lomsls.com/Players/mattsturm.htm" TargetMode="External"/><Relationship Id="rId147" Type="http://schemas.openxmlformats.org/officeDocument/2006/relationships/hyperlink" Target="http://lomsls.com/Players/tommyholcomb.htm" TargetMode="External"/><Relationship Id="rId168" Type="http://schemas.openxmlformats.org/officeDocument/2006/relationships/hyperlink" Target="http://lomsls.com/Players/jasonreetz.htm" TargetMode="External"/><Relationship Id="rId8" Type="http://schemas.openxmlformats.org/officeDocument/2006/relationships/hyperlink" Target="http://lomsls.com/Players/timcowdry.htm" TargetMode="External"/><Relationship Id="rId51" Type="http://schemas.openxmlformats.org/officeDocument/2006/relationships/hyperlink" Target="http://lomsls.com/Players/paulsokol.htm" TargetMode="External"/><Relationship Id="rId72" Type="http://schemas.openxmlformats.org/officeDocument/2006/relationships/hyperlink" Target="http://lomsls.com/Players/stevefowler.htm" TargetMode="External"/><Relationship Id="rId93" Type="http://schemas.openxmlformats.org/officeDocument/2006/relationships/hyperlink" Target="http://lomsls.com/Players/jasonmccall.htm" TargetMode="External"/><Relationship Id="rId98" Type="http://schemas.openxmlformats.org/officeDocument/2006/relationships/hyperlink" Target="http://lomsls.com/Players/robgoing.htm" TargetMode="External"/><Relationship Id="rId121" Type="http://schemas.openxmlformats.org/officeDocument/2006/relationships/hyperlink" Target="http://lomsls.com/Players/heathkinney.htm" TargetMode="External"/><Relationship Id="rId142" Type="http://schemas.openxmlformats.org/officeDocument/2006/relationships/hyperlink" Target="http://lomsls.com/Players/stevefloyd.htm" TargetMode="External"/><Relationship Id="rId163" Type="http://schemas.openxmlformats.org/officeDocument/2006/relationships/hyperlink" Target="http://lomsls.com/Players/timwilliams.htm" TargetMode="External"/><Relationship Id="rId3" Type="http://schemas.openxmlformats.org/officeDocument/2006/relationships/hyperlink" Target="http://lomsls.com/Players/jasonbailey.htm" TargetMode="External"/><Relationship Id="rId25" Type="http://schemas.openxmlformats.org/officeDocument/2006/relationships/hyperlink" Target="http://lomsls.com/Players/davebullock.htm" TargetMode="External"/><Relationship Id="rId46" Type="http://schemas.openxmlformats.org/officeDocument/2006/relationships/hyperlink" Target="http://lomsls.com/Players/reednelson.htm" TargetMode="External"/><Relationship Id="rId67" Type="http://schemas.openxmlformats.org/officeDocument/2006/relationships/hyperlink" Target="http://lomsls.com/Players/adamolanger.htm" TargetMode="External"/><Relationship Id="rId116" Type="http://schemas.openxmlformats.org/officeDocument/2006/relationships/hyperlink" Target="http://lomsls.com/Players/andyclay.htm" TargetMode="External"/><Relationship Id="rId137" Type="http://schemas.openxmlformats.org/officeDocument/2006/relationships/hyperlink" Target="http://lomsls.com/Players/royrobbins.htm" TargetMode="External"/><Relationship Id="rId158" Type="http://schemas.openxmlformats.org/officeDocument/2006/relationships/hyperlink" Target="http://lomsls.com/Players/deancaddick.htm" TargetMode="External"/><Relationship Id="rId20" Type="http://schemas.openxmlformats.org/officeDocument/2006/relationships/hyperlink" Target="http://lomsls.com/Players/bobheist.htm" TargetMode="External"/><Relationship Id="rId41" Type="http://schemas.openxmlformats.org/officeDocument/2006/relationships/hyperlink" Target="http://lomsls.com/Players/briandennison.htm" TargetMode="External"/><Relationship Id="rId62" Type="http://schemas.openxmlformats.org/officeDocument/2006/relationships/hyperlink" Target="http://lomsls.com/Players/marksims.htm" TargetMode="External"/><Relationship Id="rId83" Type="http://schemas.openxmlformats.org/officeDocument/2006/relationships/hyperlink" Target="http://lomsls.com/Players/chrisdamico.htm" TargetMode="External"/><Relationship Id="rId88" Type="http://schemas.openxmlformats.org/officeDocument/2006/relationships/hyperlink" Target="http://lomsls.com/Players/mattsliwa.htm" TargetMode="External"/><Relationship Id="rId111" Type="http://schemas.openxmlformats.org/officeDocument/2006/relationships/hyperlink" Target="http://lomsls.com/Players/samiafrate.htm" TargetMode="External"/><Relationship Id="rId132" Type="http://schemas.openxmlformats.org/officeDocument/2006/relationships/hyperlink" Target="http://lomsls.com/Players/jaytraylor.htm" TargetMode="External"/><Relationship Id="rId153" Type="http://schemas.openxmlformats.org/officeDocument/2006/relationships/hyperlink" Target="http://lomsls.com/Players/roddcunningham.htm" TargetMode="External"/><Relationship Id="rId15" Type="http://schemas.openxmlformats.org/officeDocument/2006/relationships/hyperlink" Target="http://lomsls.com/Players/chrismize.htm" TargetMode="External"/><Relationship Id="rId36" Type="http://schemas.openxmlformats.org/officeDocument/2006/relationships/hyperlink" Target="http://lomsls.com/Players/larryatorthy.htm" TargetMode="External"/><Relationship Id="rId57" Type="http://schemas.openxmlformats.org/officeDocument/2006/relationships/hyperlink" Target="http://lomsls.com/Players/kevincynowa.htm" TargetMode="External"/><Relationship Id="rId106" Type="http://schemas.openxmlformats.org/officeDocument/2006/relationships/hyperlink" Target="http://lomsls.com/Players/robgriffin.htm" TargetMode="External"/><Relationship Id="rId127" Type="http://schemas.openxmlformats.org/officeDocument/2006/relationships/hyperlink" Target="http://lomsls.com/Players/brettpowell.htm" TargetMode="External"/><Relationship Id="rId10" Type="http://schemas.openxmlformats.org/officeDocument/2006/relationships/hyperlink" Target="http://lomsls.com/Players/jackhutchison.htm" TargetMode="External"/><Relationship Id="rId31" Type="http://schemas.openxmlformats.org/officeDocument/2006/relationships/hyperlink" Target="http://lomsls.com/Players/carlmcevers.htm" TargetMode="External"/><Relationship Id="rId52" Type="http://schemas.openxmlformats.org/officeDocument/2006/relationships/hyperlink" Target="http://lomsls.com/Players/jamiejamaleddine.htm" TargetMode="External"/><Relationship Id="rId73" Type="http://schemas.openxmlformats.org/officeDocument/2006/relationships/hyperlink" Target="http://lomsls.com/Players/derekstark.htm" TargetMode="External"/><Relationship Id="rId78" Type="http://schemas.openxmlformats.org/officeDocument/2006/relationships/hyperlink" Target="http://lomsls.com/Players/mikebendle.htm" TargetMode="External"/><Relationship Id="rId94" Type="http://schemas.openxmlformats.org/officeDocument/2006/relationships/hyperlink" Target="http://lomsls.com/Players/deanklovski.htm" TargetMode="External"/><Relationship Id="rId99" Type="http://schemas.openxmlformats.org/officeDocument/2006/relationships/hyperlink" Target="http://lomsls.com/Players/waynebullock.htm" TargetMode="External"/><Relationship Id="rId101" Type="http://schemas.openxmlformats.org/officeDocument/2006/relationships/hyperlink" Target="http://lomsls.com/Players/billschroeder.htm" TargetMode="External"/><Relationship Id="rId122" Type="http://schemas.openxmlformats.org/officeDocument/2006/relationships/hyperlink" Target="http://lomsls.com/Players/kylefritz.htm" TargetMode="External"/><Relationship Id="rId143" Type="http://schemas.openxmlformats.org/officeDocument/2006/relationships/hyperlink" Target="http://lomsls.com/Players/ralphadragna.htm" TargetMode="External"/><Relationship Id="rId148" Type="http://schemas.openxmlformats.org/officeDocument/2006/relationships/hyperlink" Target="http://lomsls.com/Players/kevinboyt.htm" TargetMode="External"/><Relationship Id="rId164" Type="http://schemas.openxmlformats.org/officeDocument/2006/relationships/hyperlink" Target="http://lomsls.com/Players/bobschrah.htm" TargetMode="External"/><Relationship Id="rId169" Type="http://schemas.openxmlformats.org/officeDocument/2006/relationships/hyperlink" Target="http://lomsls.com/Players/brianhart.htm" TargetMode="External"/><Relationship Id="rId4" Type="http://schemas.openxmlformats.org/officeDocument/2006/relationships/hyperlink" Target="http://lomsls.com/Players/loucolumbus.htm" TargetMode="External"/><Relationship Id="rId9" Type="http://schemas.openxmlformats.org/officeDocument/2006/relationships/hyperlink" Target="http://lomsls.com/Players/brucewalter.htm" TargetMode="External"/><Relationship Id="rId26" Type="http://schemas.openxmlformats.org/officeDocument/2006/relationships/hyperlink" Target="http://lomsls.com/Players/davetucker.htm" TargetMode="External"/><Relationship Id="rId47" Type="http://schemas.openxmlformats.org/officeDocument/2006/relationships/hyperlink" Target="http://lomsls.com/Players/tonyagro.htm" TargetMode="External"/><Relationship Id="rId68" Type="http://schemas.openxmlformats.org/officeDocument/2006/relationships/hyperlink" Target="http://lomsls.com/Players/davehinman.htm" TargetMode="External"/><Relationship Id="rId89" Type="http://schemas.openxmlformats.org/officeDocument/2006/relationships/hyperlink" Target="http://lomsls.com/Players/mikeburke.htm" TargetMode="External"/><Relationship Id="rId112" Type="http://schemas.openxmlformats.org/officeDocument/2006/relationships/hyperlink" Target="http://lomsls.com/Players/raymccarick.htm" TargetMode="External"/><Relationship Id="rId133" Type="http://schemas.openxmlformats.org/officeDocument/2006/relationships/hyperlink" Target="http://lomsls.com/Players/keithlester.htm" TargetMode="External"/><Relationship Id="rId154" Type="http://schemas.openxmlformats.org/officeDocument/2006/relationships/hyperlink" Target="http://lomsls.com/Players/brianguigar.htm" TargetMode="External"/><Relationship Id="rId16" Type="http://schemas.openxmlformats.org/officeDocument/2006/relationships/hyperlink" Target="http://lomsls.com/Players/mikesmith.htm" TargetMode="External"/><Relationship Id="rId37" Type="http://schemas.openxmlformats.org/officeDocument/2006/relationships/hyperlink" Target="http://lomsls.com/Players/waynefallis.htm" TargetMode="External"/><Relationship Id="rId58" Type="http://schemas.openxmlformats.org/officeDocument/2006/relationships/hyperlink" Target="http://lomsls.com/Players/donniemiller.htm" TargetMode="External"/><Relationship Id="rId79" Type="http://schemas.openxmlformats.org/officeDocument/2006/relationships/hyperlink" Target="http://lomsls.com/Players/ericbrittingham.htm" TargetMode="External"/><Relationship Id="rId102" Type="http://schemas.openxmlformats.org/officeDocument/2006/relationships/hyperlink" Target="http://lomsls.com/Players/dustymiller.htm" TargetMode="External"/><Relationship Id="rId123" Type="http://schemas.openxmlformats.org/officeDocument/2006/relationships/hyperlink" Target="http://lomsls.com/Players/joehaines.htm" TargetMode="External"/><Relationship Id="rId144" Type="http://schemas.openxmlformats.org/officeDocument/2006/relationships/hyperlink" Target="http://lomsls.com/Players/bobsanchez.htm" TargetMode="External"/><Relationship Id="rId90" Type="http://schemas.openxmlformats.org/officeDocument/2006/relationships/hyperlink" Target="http://lomsls.com/Players/stevegriffin.htm" TargetMode="External"/><Relationship Id="rId165" Type="http://schemas.openxmlformats.org/officeDocument/2006/relationships/hyperlink" Target="http://lomsls.com/Players/rodmelzer.htm" TargetMode="External"/><Relationship Id="rId27" Type="http://schemas.openxmlformats.org/officeDocument/2006/relationships/hyperlink" Target="http://lomsls.com/Players/edstanick.htm" TargetMode="External"/><Relationship Id="rId48" Type="http://schemas.openxmlformats.org/officeDocument/2006/relationships/hyperlink" Target="http://lomsls.com/Players/ryanthebert.htm" TargetMode="External"/><Relationship Id="rId69" Type="http://schemas.openxmlformats.org/officeDocument/2006/relationships/hyperlink" Target="http://lomsls.com/Players/charlielaich.htm" TargetMode="External"/><Relationship Id="rId113" Type="http://schemas.openxmlformats.org/officeDocument/2006/relationships/hyperlink" Target="http://lomsls.com/Players/jeffgentry.htm" TargetMode="External"/><Relationship Id="rId134" Type="http://schemas.openxmlformats.org/officeDocument/2006/relationships/hyperlink" Target="http://lomsls.com/Players/mikemckinney.htm" TargetMode="External"/><Relationship Id="rId80" Type="http://schemas.openxmlformats.org/officeDocument/2006/relationships/hyperlink" Target="http://lomsls.com/Players/gregpoulin.htm" TargetMode="External"/><Relationship Id="rId155" Type="http://schemas.openxmlformats.org/officeDocument/2006/relationships/hyperlink" Target="http://lomsls.com/Players/melkendiorski.htm" TargetMode="External"/><Relationship Id="rId17" Type="http://schemas.openxmlformats.org/officeDocument/2006/relationships/hyperlink" Target="http://lomsls.com/Players/christeague.htm" TargetMode="External"/><Relationship Id="rId38" Type="http://schemas.openxmlformats.org/officeDocument/2006/relationships/hyperlink" Target="http://lomsls.com/Players/bobbrunson.htm" TargetMode="External"/><Relationship Id="rId59" Type="http://schemas.openxmlformats.org/officeDocument/2006/relationships/hyperlink" Target="http://lomsls.com/Players/davebarkeley.htm" TargetMode="External"/><Relationship Id="rId103" Type="http://schemas.openxmlformats.org/officeDocument/2006/relationships/hyperlink" Target="http://lomsls.com/Players/ronbrunson.htm" TargetMode="External"/><Relationship Id="rId124" Type="http://schemas.openxmlformats.org/officeDocument/2006/relationships/hyperlink" Target="http://lomsls.com/Players/kevinpesta.htm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lomsl.com/player/brett-hartzell/" TargetMode="External"/><Relationship Id="rId13" Type="http://schemas.openxmlformats.org/officeDocument/2006/relationships/hyperlink" Target="https://lomsl.com/player/jeff-stephenson/" TargetMode="External"/><Relationship Id="rId18" Type="http://schemas.openxmlformats.org/officeDocument/2006/relationships/hyperlink" Target="https://lomsl.com/player/nick-giroux/" TargetMode="External"/><Relationship Id="rId26" Type="http://schemas.openxmlformats.org/officeDocument/2006/relationships/hyperlink" Target="https://lomsl.com/player/ryan-wolfe/" TargetMode="External"/><Relationship Id="rId3" Type="http://schemas.openxmlformats.org/officeDocument/2006/relationships/hyperlink" Target="https://lomsl.com/player/james-trimm-2/" TargetMode="External"/><Relationship Id="rId21" Type="http://schemas.openxmlformats.org/officeDocument/2006/relationships/hyperlink" Target="https://lomsl.com/player/bill-cole/" TargetMode="External"/><Relationship Id="rId7" Type="http://schemas.openxmlformats.org/officeDocument/2006/relationships/hyperlink" Target="https://lomsl.com/player/russ-houston/" TargetMode="External"/><Relationship Id="rId12" Type="http://schemas.openxmlformats.org/officeDocument/2006/relationships/hyperlink" Target="https://lomsl.com/player/todd-hartzell/" TargetMode="External"/><Relationship Id="rId17" Type="http://schemas.openxmlformats.org/officeDocument/2006/relationships/hyperlink" Target="https://lomsl.com/player/nick-walls/" TargetMode="External"/><Relationship Id="rId25" Type="http://schemas.openxmlformats.org/officeDocument/2006/relationships/hyperlink" Target="https://lomsl.com/player/anthony-catenacci/" TargetMode="External"/><Relationship Id="rId2" Type="http://schemas.openxmlformats.org/officeDocument/2006/relationships/hyperlink" Target="https://lomsl.com/player/nick-truscott/" TargetMode="External"/><Relationship Id="rId16" Type="http://schemas.openxmlformats.org/officeDocument/2006/relationships/hyperlink" Target="https://lomsl.com/player/garrett-poulin/" TargetMode="External"/><Relationship Id="rId20" Type="http://schemas.openxmlformats.org/officeDocument/2006/relationships/hyperlink" Target="https://lomsl.com/player/jim-bonnici-jr/" TargetMode="External"/><Relationship Id="rId1" Type="http://schemas.openxmlformats.org/officeDocument/2006/relationships/hyperlink" Target="https://lomsl.com/player/matt-truscott/" TargetMode="External"/><Relationship Id="rId6" Type="http://schemas.openxmlformats.org/officeDocument/2006/relationships/hyperlink" Target="https://lomsl.com/player/ron-brink/" TargetMode="External"/><Relationship Id="rId11" Type="http://schemas.openxmlformats.org/officeDocument/2006/relationships/hyperlink" Target="https://lomsl.com/player/matt-trimm-2/" TargetMode="External"/><Relationship Id="rId24" Type="http://schemas.openxmlformats.org/officeDocument/2006/relationships/hyperlink" Target="https://lomsl.com/player/mike-mattis/" TargetMode="External"/><Relationship Id="rId5" Type="http://schemas.openxmlformats.org/officeDocument/2006/relationships/hyperlink" Target="https://lomsl.com/player/brian-mccall/" TargetMode="External"/><Relationship Id="rId15" Type="http://schemas.openxmlformats.org/officeDocument/2006/relationships/hyperlink" Target="https://lomsl.com/player/mark-stevens-2/" TargetMode="External"/><Relationship Id="rId23" Type="http://schemas.openxmlformats.org/officeDocument/2006/relationships/hyperlink" Target="https://lomsl.com/player/brian-huddson/" TargetMode="External"/><Relationship Id="rId28" Type="http://schemas.openxmlformats.org/officeDocument/2006/relationships/printerSettings" Target="../printerSettings/printerSettings2.bin"/><Relationship Id="rId10" Type="http://schemas.openxmlformats.org/officeDocument/2006/relationships/hyperlink" Target="https://lomsl.com/player/anthony-bullock/" TargetMode="External"/><Relationship Id="rId19" Type="http://schemas.openxmlformats.org/officeDocument/2006/relationships/hyperlink" Target="https://lomsl.com/player/mike-bendle/" TargetMode="External"/><Relationship Id="rId4" Type="http://schemas.openxmlformats.org/officeDocument/2006/relationships/hyperlink" Target="https://lomsl.com/player/jay-traylor/" TargetMode="External"/><Relationship Id="rId9" Type="http://schemas.openxmlformats.org/officeDocument/2006/relationships/hyperlink" Target="https://lomsl.com/player/eric-marshall/" TargetMode="External"/><Relationship Id="rId14" Type="http://schemas.openxmlformats.org/officeDocument/2006/relationships/hyperlink" Target="https://lomsl.com/player/josh-greer/" TargetMode="External"/><Relationship Id="rId22" Type="http://schemas.openxmlformats.org/officeDocument/2006/relationships/hyperlink" Target="https://lomsl.com/player/max-dalton/" TargetMode="External"/><Relationship Id="rId27" Type="http://schemas.openxmlformats.org/officeDocument/2006/relationships/hyperlink" Target="https://lomsl.com/player/sam-iafrate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4">
    <outlinePr summaryRight="0"/>
  </sheetPr>
  <dimension ref="A1:DY833"/>
  <sheetViews>
    <sheetView tabSelected="1" workbookViewId="0">
      <pane xSplit="1" ySplit="2" topLeftCell="B3" activePane="bottomRight" state="frozen"/>
      <selection activeCell="C1" sqref="C1"/>
      <selection pane="topRight" activeCell="E1" sqref="E1"/>
      <selection pane="bottomLeft" activeCell="C3" sqref="C3"/>
      <selection pane="bottomRight" activeCell="T170" sqref="T170"/>
    </sheetView>
  </sheetViews>
  <sheetFormatPr defaultRowHeight="13.2" outlineLevelCol="1"/>
  <cols>
    <col min="1" max="1" width="19.6640625" bestFit="1" customWidth="1"/>
    <col min="2" max="4" width="8.5546875" style="1564" customWidth="1"/>
    <col min="5" max="7" width="8.5546875" style="1565" customWidth="1"/>
    <col min="8" max="14" width="9.109375" style="1732" hidden="1" customWidth="1"/>
    <col min="15" max="15" width="8.109375" style="1700" bestFit="1" customWidth="1"/>
    <col min="16" max="17" width="6.88671875" style="1858" bestFit="1" customWidth="1"/>
    <col min="18" max="18" width="8.109375" style="1858" bestFit="1" customWidth="1"/>
    <col min="19" max="19" width="9.5546875" style="1741" bestFit="1" customWidth="1" collapsed="1"/>
    <col min="20" max="20" width="8.109375" style="1700" bestFit="1" customWidth="1"/>
    <col min="21" max="22" width="6.88671875" style="1843" bestFit="1" customWidth="1"/>
    <col min="23" max="23" width="8.109375" style="1843" bestFit="1" customWidth="1"/>
    <col min="24" max="24" width="9.5546875" style="1741" bestFit="1" customWidth="1" collapsed="1"/>
    <col min="25" max="25" width="8.109375" style="1700" bestFit="1" customWidth="1"/>
    <col min="26" max="27" width="6.88671875" style="1829" bestFit="1" customWidth="1"/>
    <col min="28" max="28" width="8.109375" style="1829" bestFit="1" customWidth="1"/>
    <col min="29" max="29" width="9.5546875" style="1741" bestFit="1" customWidth="1" collapsed="1"/>
    <col min="30" max="30" width="8.109375" style="1700" bestFit="1" customWidth="1"/>
    <col min="31" max="32" width="6.88671875" style="1823" bestFit="1" customWidth="1"/>
    <col min="33" max="33" width="8.109375" style="1823" bestFit="1" customWidth="1"/>
    <col min="34" max="34" width="9.5546875" style="1741" bestFit="1" customWidth="1" collapsed="1"/>
    <col min="35" max="35" width="8.109375" style="1700" bestFit="1" customWidth="1"/>
    <col min="36" max="37" width="6.88671875" style="1821" bestFit="1" customWidth="1"/>
    <col min="38" max="38" width="8.109375" style="1821" bestFit="1" customWidth="1"/>
    <col min="39" max="39" width="9.5546875" style="1741" bestFit="1" customWidth="1" collapsed="1"/>
    <col min="40" max="40" width="8.109375" style="1700" bestFit="1" customWidth="1"/>
    <col min="41" max="42" width="6.88671875" style="1815" bestFit="1" customWidth="1"/>
    <col min="43" max="43" width="8.109375" style="1815" bestFit="1" customWidth="1"/>
    <col min="44" max="44" width="9.5546875" style="1741" bestFit="1" customWidth="1" collapsed="1"/>
    <col min="45" max="45" width="8.109375" style="1700" bestFit="1" customWidth="1"/>
    <col min="46" max="47" width="6.88671875" style="1796" bestFit="1" customWidth="1"/>
    <col min="48" max="48" width="8.109375" style="1796" bestFit="1" customWidth="1"/>
    <col min="49" max="49" width="9.5546875" style="1741" bestFit="1" customWidth="1" collapsed="1"/>
    <col min="50" max="50" width="8.109375" style="1700" bestFit="1" customWidth="1"/>
    <col min="51" max="52" width="6.88671875" style="1695" bestFit="1" customWidth="1"/>
    <col min="53" max="53" width="8.109375" style="1695" bestFit="1" customWidth="1"/>
    <col min="54" max="54" width="9.5546875" style="1741" bestFit="1" customWidth="1" collapsed="1"/>
    <col min="55" max="55" width="8.109375" style="1700" bestFit="1" customWidth="1"/>
    <col min="56" max="57" width="6.88671875" style="1691" bestFit="1" customWidth="1"/>
    <col min="58" max="58" width="8.109375" style="1691" bestFit="1" customWidth="1"/>
    <col min="59" max="59" width="9.5546875" style="1741" bestFit="1" customWidth="1" collapsed="1"/>
    <col min="60" max="60" width="8.109375" style="1700" bestFit="1" customWidth="1"/>
    <col min="61" max="62" width="6.88671875" style="1691" bestFit="1" customWidth="1"/>
    <col min="63" max="63" width="8.109375" style="1691" bestFit="1" customWidth="1"/>
    <col min="64" max="64" width="9.5546875" style="1741" bestFit="1" customWidth="1" collapsed="1"/>
    <col min="65" max="65" width="8.109375" style="1737" hidden="1" customWidth="1" outlineLevel="1"/>
    <col min="66" max="66" width="6.88671875" style="1691" hidden="1" customWidth="1" outlineLevel="1"/>
    <col min="67" max="67" width="8.109375" style="1743" hidden="1" customWidth="1" outlineLevel="1"/>
    <col min="68" max="68" width="8.109375" style="1700" bestFit="1" customWidth="1"/>
    <col min="69" max="70" width="6.88671875" style="1691" bestFit="1" customWidth="1"/>
    <col min="71" max="71" width="8.109375" style="1691" bestFit="1" customWidth="1"/>
    <col min="72" max="72" width="9.5546875" style="1741" bestFit="1" customWidth="1" collapsed="1"/>
    <col min="73" max="73" width="8.109375" style="1737" hidden="1" customWidth="1" outlineLevel="1"/>
    <col min="74" max="74" width="6.88671875" style="1691" hidden="1" customWidth="1" outlineLevel="1"/>
    <col min="75" max="75" width="8.109375" style="1743" hidden="1" customWidth="1" outlineLevel="1"/>
    <col min="76" max="76" width="8.109375" style="1700" bestFit="1" customWidth="1"/>
    <col min="77" max="78" width="6.88671875" style="1691" bestFit="1" customWidth="1"/>
    <col min="79" max="79" width="8.109375" style="1691" bestFit="1" customWidth="1"/>
    <col min="80" max="80" width="9.5546875" style="1741" bestFit="1" customWidth="1"/>
    <col min="81" max="81" width="8.109375" style="1700" bestFit="1" customWidth="1"/>
    <col min="82" max="83" width="6.88671875" style="1691" bestFit="1" customWidth="1"/>
    <col min="84" max="84" width="8.109375" style="1691" bestFit="1" customWidth="1"/>
    <col min="85" max="85" width="9.5546875" style="1741" bestFit="1" customWidth="1"/>
    <col min="86" max="86" width="8.109375" style="1700" bestFit="1" customWidth="1"/>
    <col min="87" max="88" width="6.88671875" style="1691" bestFit="1" customWidth="1"/>
    <col min="89" max="89" width="8.109375" style="1691" bestFit="1" customWidth="1"/>
    <col min="90" max="90" width="9.5546875" style="1741" bestFit="1" customWidth="1"/>
    <col min="91" max="91" width="8.109375" style="1700" bestFit="1" customWidth="1"/>
    <col min="92" max="93" width="6.88671875" style="1691" bestFit="1" customWidth="1"/>
    <col min="94" max="94" width="8.109375" style="1691" bestFit="1" customWidth="1"/>
    <col min="95" max="95" width="9.5546875" style="1741" bestFit="1" customWidth="1"/>
    <col min="96" max="96" width="8.109375" style="1700" bestFit="1" customWidth="1"/>
    <col min="97" max="98" width="6.88671875" style="1691" bestFit="1" customWidth="1"/>
    <col min="99" max="99" width="8.109375" style="1691" bestFit="1" customWidth="1"/>
    <col min="100" max="100" width="9.5546875" style="1741" bestFit="1" customWidth="1"/>
    <col min="101" max="101" width="8.109375" style="1700" bestFit="1" customWidth="1"/>
    <col min="102" max="102" width="6.88671875" style="1691" bestFit="1" customWidth="1"/>
    <col min="103" max="103" width="8.109375" style="1691" bestFit="1" customWidth="1"/>
    <col min="104" max="104" width="9.5546875" style="1741" bestFit="1" customWidth="1"/>
    <col min="105" max="105" width="8.109375" style="1700" bestFit="1" customWidth="1"/>
    <col min="106" max="106" width="6.88671875" style="1691" bestFit="1" customWidth="1"/>
    <col min="107" max="107" width="8.109375" style="1691" bestFit="1" customWidth="1"/>
    <col min="108" max="108" width="9.5546875" style="1741" bestFit="1" customWidth="1"/>
    <col min="109" max="109" width="8.109375" style="1700" bestFit="1" customWidth="1"/>
    <col min="110" max="110" width="6.88671875" style="1691" bestFit="1" customWidth="1"/>
    <col min="111" max="111" width="8.109375" style="1691" bestFit="1" customWidth="1"/>
    <col min="112" max="112" width="9.5546875" style="1741" bestFit="1" customWidth="1"/>
    <col min="113" max="113" width="8.109375" style="1700" bestFit="1" customWidth="1"/>
    <col min="114" max="114" width="6.88671875" style="1691" bestFit="1" customWidth="1"/>
    <col min="115" max="115" width="8.109375" style="1691" bestFit="1" customWidth="1"/>
    <col min="116" max="116" width="9.5546875" style="1741" bestFit="1" customWidth="1"/>
    <col min="117" max="117" width="8.109375" style="1700" bestFit="1" customWidth="1"/>
    <col min="118" max="118" width="6.88671875" style="1691" bestFit="1" customWidth="1"/>
    <col min="119" max="119" width="8.109375" style="1691" bestFit="1" customWidth="1"/>
    <col min="120" max="120" width="9.5546875" style="1743" bestFit="1" customWidth="1"/>
    <col min="121" max="121" width="8.109375" style="1700" bestFit="1" customWidth="1"/>
    <col min="122" max="122" width="6.88671875" style="1695" bestFit="1" customWidth="1"/>
    <col min="123" max="123" width="8.109375" style="1695" bestFit="1" customWidth="1"/>
    <col min="124" max="124" width="9.5546875" style="1695" bestFit="1" customWidth="1"/>
    <col min="125" max="125" width="9.109375" style="1741"/>
    <col min="126" max="126" width="9.109375" style="1442"/>
    <col min="127" max="127" width="9.109375" customWidth="1"/>
    <col min="129" max="129" width="9.109375" style="1442"/>
  </cols>
  <sheetData>
    <row r="1" spans="1:129" ht="13.8" thickBot="1">
      <c r="B1" s="1885" t="s">
        <v>1110</v>
      </c>
      <c r="C1" s="1885"/>
      <c r="D1" s="1885"/>
      <c r="E1" s="1885"/>
      <c r="F1" s="1885"/>
      <c r="G1" s="1885"/>
      <c r="H1" s="1886" t="s">
        <v>2220</v>
      </c>
      <c r="I1" s="1886"/>
      <c r="J1" s="1886"/>
      <c r="K1" s="1886"/>
      <c r="L1" s="1886"/>
      <c r="O1" s="1875">
        <v>2022</v>
      </c>
      <c r="P1" s="1876"/>
      <c r="Q1" s="1876"/>
      <c r="R1" s="1876"/>
      <c r="S1" s="1877"/>
      <c r="T1" s="1875">
        <v>2021</v>
      </c>
      <c r="U1" s="1876"/>
      <c r="V1" s="1876"/>
      <c r="W1" s="1876"/>
      <c r="X1" s="1877"/>
      <c r="Y1" s="1875">
        <v>2020</v>
      </c>
      <c r="Z1" s="1876"/>
      <c r="AA1" s="1876"/>
      <c r="AB1" s="1876"/>
      <c r="AC1" s="1877"/>
      <c r="AD1" s="1875">
        <v>2019</v>
      </c>
      <c r="AE1" s="1876"/>
      <c r="AF1" s="1876"/>
      <c r="AG1" s="1876"/>
      <c r="AH1" s="1877"/>
      <c r="AI1" s="1875">
        <v>2018</v>
      </c>
      <c r="AJ1" s="1876"/>
      <c r="AK1" s="1876"/>
      <c r="AL1" s="1876"/>
      <c r="AM1" s="1877"/>
      <c r="AN1" s="1875">
        <v>2017</v>
      </c>
      <c r="AO1" s="1876"/>
      <c r="AP1" s="1876"/>
      <c r="AQ1" s="1876"/>
      <c r="AR1" s="1877"/>
      <c r="AS1" s="1875">
        <v>2016</v>
      </c>
      <c r="AT1" s="1876"/>
      <c r="AU1" s="1876"/>
      <c r="AV1" s="1876"/>
      <c r="AW1" s="1877"/>
      <c r="AX1" s="1875">
        <v>2015</v>
      </c>
      <c r="AY1" s="1876"/>
      <c r="AZ1" s="1876"/>
      <c r="BA1" s="1876"/>
      <c r="BB1" s="1877"/>
      <c r="BC1" s="1875">
        <v>2014</v>
      </c>
      <c r="BD1" s="1876"/>
      <c r="BE1" s="1876"/>
      <c r="BF1" s="1876"/>
      <c r="BG1" s="1877"/>
      <c r="BH1" s="1875">
        <v>2013</v>
      </c>
      <c r="BI1" s="1876"/>
      <c r="BJ1" s="1876"/>
      <c r="BK1" s="1876"/>
      <c r="BL1" s="1877"/>
      <c r="BM1" s="1878" t="s">
        <v>1685</v>
      </c>
      <c r="BN1" s="1878"/>
      <c r="BO1" s="1878"/>
      <c r="BP1" s="1875">
        <v>2012</v>
      </c>
      <c r="BQ1" s="1876"/>
      <c r="BR1" s="1876"/>
      <c r="BS1" s="1876"/>
      <c r="BT1" s="1877"/>
      <c r="BU1" s="1878" t="s">
        <v>1698</v>
      </c>
      <c r="BV1" s="1878"/>
      <c r="BW1" s="1878"/>
      <c r="BX1" s="1875">
        <v>2011</v>
      </c>
      <c r="BY1" s="1876"/>
      <c r="BZ1" s="1876"/>
      <c r="CA1" s="1876"/>
      <c r="CB1" s="1877"/>
      <c r="CC1" s="1875">
        <v>2010</v>
      </c>
      <c r="CD1" s="1876"/>
      <c r="CE1" s="1876"/>
      <c r="CF1" s="1876"/>
      <c r="CG1" s="1877"/>
      <c r="CH1" s="1875">
        <v>2009</v>
      </c>
      <c r="CI1" s="1876"/>
      <c r="CJ1" s="1876"/>
      <c r="CK1" s="1876"/>
      <c r="CL1" s="1877"/>
      <c r="CM1" s="1875">
        <v>2008</v>
      </c>
      <c r="CN1" s="1876"/>
      <c r="CO1" s="1876"/>
      <c r="CP1" s="1876"/>
      <c r="CQ1" s="1877"/>
      <c r="CR1" s="1875">
        <v>2007</v>
      </c>
      <c r="CS1" s="1876"/>
      <c r="CT1" s="1876"/>
      <c r="CU1" s="1876"/>
      <c r="CV1" s="1877"/>
      <c r="CW1" s="1879">
        <v>2006</v>
      </c>
      <c r="CX1" s="1880"/>
      <c r="CY1" s="1880"/>
      <c r="CZ1" s="1881"/>
      <c r="DA1" s="1882">
        <v>2005</v>
      </c>
      <c r="DB1" s="1883"/>
      <c r="DC1" s="1883"/>
      <c r="DD1" s="1884"/>
      <c r="DE1" s="1882">
        <v>2004</v>
      </c>
      <c r="DF1" s="1883"/>
      <c r="DG1" s="1883"/>
      <c r="DH1" s="1884"/>
      <c r="DI1" s="1882">
        <v>2003</v>
      </c>
      <c r="DJ1" s="1883"/>
      <c r="DK1" s="1883"/>
      <c r="DL1" s="1884"/>
      <c r="DM1" s="1882">
        <v>2002</v>
      </c>
      <c r="DN1" s="1883"/>
      <c r="DO1" s="1883"/>
      <c r="DP1" s="1884"/>
      <c r="DQ1" s="1875" t="s">
        <v>1821</v>
      </c>
      <c r="DR1" s="1876"/>
      <c r="DS1" s="1876"/>
      <c r="DT1" s="1876"/>
      <c r="DU1" s="1877"/>
    </row>
    <row r="2" spans="1:129">
      <c r="A2" s="1777" t="s">
        <v>270</v>
      </c>
      <c r="B2" s="1560" t="s">
        <v>268</v>
      </c>
      <c r="C2" s="1560" t="s">
        <v>267</v>
      </c>
      <c r="D2" s="1560" t="s">
        <v>266</v>
      </c>
      <c r="E2" s="1561" t="s">
        <v>265</v>
      </c>
      <c r="F2" s="1561" t="s">
        <v>269</v>
      </c>
      <c r="G2" s="1561" t="s">
        <v>2158</v>
      </c>
      <c r="H2" s="1566" t="s">
        <v>269</v>
      </c>
      <c r="I2" s="1566" t="s">
        <v>268</v>
      </c>
      <c r="J2" s="1566" t="s">
        <v>267</v>
      </c>
      <c r="K2" s="1566" t="s">
        <v>266</v>
      </c>
      <c r="L2" s="1566" t="s">
        <v>265</v>
      </c>
      <c r="M2" s="1733" t="s">
        <v>264</v>
      </c>
      <c r="N2" s="1572" t="s">
        <v>263</v>
      </c>
      <c r="O2" s="1738" t="s">
        <v>268</v>
      </c>
      <c r="P2" s="1577" t="s">
        <v>1092</v>
      </c>
      <c r="Q2" s="1577" t="s">
        <v>267</v>
      </c>
      <c r="R2" s="1577" t="s">
        <v>266</v>
      </c>
      <c r="S2" s="1739" t="s">
        <v>265</v>
      </c>
      <c r="T2" s="1738" t="s">
        <v>268</v>
      </c>
      <c r="U2" s="1577" t="s">
        <v>1092</v>
      </c>
      <c r="V2" s="1577" t="s">
        <v>267</v>
      </c>
      <c r="W2" s="1577" t="s">
        <v>266</v>
      </c>
      <c r="X2" s="1739" t="s">
        <v>265</v>
      </c>
      <c r="Y2" s="1738" t="s">
        <v>268</v>
      </c>
      <c r="Z2" s="1577" t="s">
        <v>1092</v>
      </c>
      <c r="AA2" s="1577" t="s">
        <v>267</v>
      </c>
      <c r="AB2" s="1577" t="s">
        <v>266</v>
      </c>
      <c r="AC2" s="1739" t="s">
        <v>265</v>
      </c>
      <c r="AD2" s="1738" t="s">
        <v>268</v>
      </c>
      <c r="AE2" s="1577" t="s">
        <v>1092</v>
      </c>
      <c r="AF2" s="1577" t="s">
        <v>267</v>
      </c>
      <c r="AG2" s="1577" t="s">
        <v>266</v>
      </c>
      <c r="AH2" s="1739" t="s">
        <v>265</v>
      </c>
      <c r="AI2" s="1738" t="s">
        <v>268</v>
      </c>
      <c r="AJ2" s="1577" t="s">
        <v>1092</v>
      </c>
      <c r="AK2" s="1577" t="s">
        <v>267</v>
      </c>
      <c r="AL2" s="1577" t="s">
        <v>266</v>
      </c>
      <c r="AM2" s="1739" t="s">
        <v>265</v>
      </c>
      <c r="AN2" s="1738" t="s">
        <v>268</v>
      </c>
      <c r="AO2" s="1577" t="s">
        <v>1092</v>
      </c>
      <c r="AP2" s="1577" t="s">
        <v>267</v>
      </c>
      <c r="AQ2" s="1577" t="s">
        <v>266</v>
      </c>
      <c r="AR2" s="1739" t="s">
        <v>265</v>
      </c>
      <c r="AS2" s="1738" t="s">
        <v>268</v>
      </c>
      <c r="AT2" s="1577" t="s">
        <v>1092</v>
      </c>
      <c r="AU2" s="1577" t="s">
        <v>267</v>
      </c>
      <c r="AV2" s="1577" t="s">
        <v>266</v>
      </c>
      <c r="AW2" s="1739" t="s">
        <v>265</v>
      </c>
      <c r="AX2" s="1738" t="s">
        <v>268</v>
      </c>
      <c r="AY2" s="1577" t="s">
        <v>1092</v>
      </c>
      <c r="AZ2" s="1577" t="s">
        <v>267</v>
      </c>
      <c r="BA2" s="1577" t="s">
        <v>266</v>
      </c>
      <c r="BB2" s="1739" t="s">
        <v>265</v>
      </c>
      <c r="BC2" s="1738" t="s">
        <v>268</v>
      </c>
      <c r="BD2" s="1577" t="s">
        <v>1092</v>
      </c>
      <c r="BE2" s="1577" t="s">
        <v>267</v>
      </c>
      <c r="BF2" s="1577" t="s">
        <v>266</v>
      </c>
      <c r="BG2" s="1739" t="s">
        <v>265</v>
      </c>
      <c r="BH2" s="1738" t="s">
        <v>268</v>
      </c>
      <c r="BI2" s="1577" t="s">
        <v>1092</v>
      </c>
      <c r="BJ2" s="1577" t="s">
        <v>267</v>
      </c>
      <c r="BK2" s="1577" t="s">
        <v>266</v>
      </c>
      <c r="BL2" s="1739" t="s">
        <v>265</v>
      </c>
      <c r="BM2" s="1736" t="s">
        <v>268</v>
      </c>
      <c r="BN2" s="1577" t="s">
        <v>267</v>
      </c>
      <c r="BO2" s="1742" t="s">
        <v>266</v>
      </c>
      <c r="BP2" s="1738" t="s">
        <v>268</v>
      </c>
      <c r="BQ2" s="1577" t="s">
        <v>1092</v>
      </c>
      <c r="BR2" s="1577" t="s">
        <v>267</v>
      </c>
      <c r="BS2" s="1577" t="s">
        <v>266</v>
      </c>
      <c r="BT2" s="1739" t="s">
        <v>265</v>
      </c>
      <c r="BU2" s="1736" t="s">
        <v>268</v>
      </c>
      <c r="BV2" s="1577" t="s">
        <v>267</v>
      </c>
      <c r="BW2" s="1742" t="s">
        <v>266</v>
      </c>
      <c r="BX2" s="1738" t="s">
        <v>268</v>
      </c>
      <c r="BY2" s="1577" t="s">
        <v>1092</v>
      </c>
      <c r="BZ2" s="1577" t="s">
        <v>267</v>
      </c>
      <c r="CA2" s="1577" t="s">
        <v>266</v>
      </c>
      <c r="CB2" s="1739" t="s">
        <v>265</v>
      </c>
      <c r="CC2" s="1738" t="s">
        <v>268</v>
      </c>
      <c r="CD2" s="1577" t="s">
        <v>1092</v>
      </c>
      <c r="CE2" s="1577" t="s">
        <v>267</v>
      </c>
      <c r="CF2" s="1577" t="s">
        <v>266</v>
      </c>
      <c r="CG2" s="1739" t="s">
        <v>265</v>
      </c>
      <c r="CH2" s="1738" t="s">
        <v>268</v>
      </c>
      <c r="CI2" s="1577" t="s">
        <v>1092</v>
      </c>
      <c r="CJ2" s="1577" t="s">
        <v>267</v>
      </c>
      <c r="CK2" s="1577" t="s">
        <v>266</v>
      </c>
      <c r="CL2" s="1739" t="s">
        <v>265</v>
      </c>
      <c r="CM2" s="1738" t="s">
        <v>268</v>
      </c>
      <c r="CN2" s="1577" t="s">
        <v>1092</v>
      </c>
      <c r="CO2" s="1577" t="s">
        <v>267</v>
      </c>
      <c r="CP2" s="1577" t="s">
        <v>266</v>
      </c>
      <c r="CQ2" s="1739" t="s">
        <v>265</v>
      </c>
      <c r="CR2" s="1738" t="s">
        <v>268</v>
      </c>
      <c r="CS2" s="1577" t="s">
        <v>1092</v>
      </c>
      <c r="CT2" s="1577" t="s">
        <v>267</v>
      </c>
      <c r="CU2" s="1577" t="s">
        <v>266</v>
      </c>
      <c r="CV2" s="1739" t="s">
        <v>265</v>
      </c>
      <c r="CW2" s="1738" t="s">
        <v>268</v>
      </c>
      <c r="CX2" s="1577" t="s">
        <v>267</v>
      </c>
      <c r="CY2" s="1577" t="s">
        <v>266</v>
      </c>
      <c r="CZ2" s="1739" t="s">
        <v>265</v>
      </c>
      <c r="DA2" s="1738" t="s">
        <v>268</v>
      </c>
      <c r="DB2" s="1577" t="s">
        <v>267</v>
      </c>
      <c r="DC2" s="1577" t="s">
        <v>266</v>
      </c>
      <c r="DD2" s="1739" t="s">
        <v>265</v>
      </c>
      <c r="DE2" s="1738" t="s">
        <v>268</v>
      </c>
      <c r="DF2" s="1577" t="s">
        <v>267</v>
      </c>
      <c r="DG2" s="1577" t="s">
        <v>266</v>
      </c>
      <c r="DH2" s="1739" t="s">
        <v>265</v>
      </c>
      <c r="DI2" s="1738" t="s">
        <v>268</v>
      </c>
      <c r="DJ2" s="1577" t="s">
        <v>267</v>
      </c>
      <c r="DK2" s="1577" t="s">
        <v>266</v>
      </c>
      <c r="DL2" s="1739" t="s">
        <v>265</v>
      </c>
      <c r="DM2" s="1738" t="s">
        <v>268</v>
      </c>
      <c r="DN2" s="1577" t="s">
        <v>267</v>
      </c>
      <c r="DO2" s="1577" t="s">
        <v>266</v>
      </c>
      <c r="DP2" s="1787" t="s">
        <v>265</v>
      </c>
      <c r="DQ2" s="1738" t="s">
        <v>268</v>
      </c>
      <c r="DR2" s="1577" t="s">
        <v>267</v>
      </c>
      <c r="DS2" s="1577" t="s">
        <v>266</v>
      </c>
      <c r="DT2" s="1789" t="s">
        <v>265</v>
      </c>
      <c r="DU2" s="1791" t="s">
        <v>269</v>
      </c>
    </row>
    <row r="3" spans="1:129">
      <c r="A3" s="1778" t="s">
        <v>259</v>
      </c>
      <c r="B3" s="1562">
        <f t="shared" ref="B3:B66" si="0">SUM(O3,T3,Y3,AD3,AI3,AN3,AS3,AX3,BC3,BH3,BP3,BX3,CC3,CH3,CM3,CR3,CW3,DA3,DE3,DI3,DM3,DQ3)</f>
        <v>1945</v>
      </c>
      <c r="C3" s="1562">
        <f t="shared" ref="C3:C66" si="1">SUM(Q3,V3,AA3,AF3,AK3,AP3,AU3,AZ3,BE3,BJ3,BR3,BZ3,CE3,CJ3,CO3,CT3,CX3,DB3,DF3,DJ3,DN3,DR3)</f>
        <v>1223</v>
      </c>
      <c r="D3" s="1562">
        <f t="shared" ref="D3:D66" si="2">SUM(R3,W3,AB3,AG3,AL3,AQ3,AV3,BA3,BF3,BK3,BS3,CA3,CF3,CK3,CP3,CU3,CY3,DC3,DG3,DK3,DO3,DS3)</f>
        <v>208</v>
      </c>
      <c r="E3" s="1563">
        <f t="shared" ref="E3:E66" si="3">IF(B3=0,0,C3/B3)</f>
        <v>0.62879177377892026</v>
      </c>
      <c r="F3" s="1786">
        <f t="shared" ref="F3:F66" si="4">IF(O3&gt;0,1,0)+IF(T3&gt;0,1,0)+IF(Y3&gt;0,1,0)+IF(AD3&gt;0,1,0)+IF(AI3&gt;0,1,0)+IF(AN3&gt;0,1,0)+IF(AS3&gt;0,1,0)+IF(AX3&gt;0,1,0)+IF(BC3&gt;0,1,0)+IF(BH3&gt;0,1,0)+IF(BP3&gt;0,1,0)+IF(BX3&gt;0,1,0)+IF(CC3&gt;0,1,0)+IF(CH3&gt;0,1,0)+IF(CM3&gt;0,1,0)+IF(CR3&gt;0,1,0)+IF(CW3&gt;0,1,0)+IF(DA3&gt;0,1,0)+IF(DE3&gt;0,1,0)+IF(DI3&gt;0,1,0)+IF(DM3&gt;0,1,0)+DU3</f>
        <v>31</v>
      </c>
      <c r="G3" s="1595">
        <v>1988</v>
      </c>
      <c r="H3" s="1567">
        <f>IF(BC3&gt;0,1,0)+IF(BH3&gt;0,1,0)+IF(BP3&gt;0,1,0)+IF(BX3&gt;0,1,0)+IF(CC3&gt;0,1,0)+IF(CH3&gt;0,1,0)+IF(CM3&gt;0,1,0)+IF(CR3&gt;0,1,0)+IF(CW3&gt;0,1,0)+IF(DA3&gt;0,1,0)+IF(DE3&gt;0,1,0)+IF(DI3&gt;0,1,0)+IF(DM3&gt;0,1,0)+DU3</f>
        <v>27</v>
      </c>
      <c r="I3" s="1734">
        <f>SUM(BC3,BH3,BP3,BX3,CC3,CH3,CM3,CR3,CW3,DA3,DE3,DI3,DM3,DQ3)</f>
        <v>1745</v>
      </c>
      <c r="J3" s="1734">
        <f t="shared" ref="J3:K5" si="5">SUM(BE3,BJ3,BR3,BZ3,CE3,CJ3,CO3,CT3,CX3,DB3,DF3,DJ3,DN3,DR3)</f>
        <v>1119</v>
      </c>
      <c r="K3" s="1734">
        <f t="shared" si="5"/>
        <v>201</v>
      </c>
      <c r="L3" s="1806">
        <f>IF(I3=0,0,J3/I3)</f>
        <v>0.64126074498567331</v>
      </c>
      <c r="M3" s="1568">
        <v>88</v>
      </c>
      <c r="N3" s="1573">
        <v>2</v>
      </c>
      <c r="O3" s="1700">
        <f>IFERROR(VLOOKUP($A3,'2022'!$B$2:$K$174,3,FALSE),0)</f>
        <v>0</v>
      </c>
      <c r="P3" s="1858">
        <f>IFERROR(VLOOKUP($A3,'2022'!$B$2:$K$174,4,FALSE),0)</f>
        <v>0</v>
      </c>
      <c r="Q3" s="1858">
        <f>IFERROR(VLOOKUP($A3,'2022'!$B$2:$K$174,5,FALSE),0)</f>
        <v>0</v>
      </c>
      <c r="R3" s="1858">
        <f>IFERROR(VLOOKUP($A3,'2022'!$B$2:$K$174,8,FALSE),0)</f>
        <v>0</v>
      </c>
      <c r="S3" s="1740">
        <f>IFERROR(VLOOKUP($A3,'2022'!$B$2:$K$174,10,FALSE),0)</f>
        <v>0</v>
      </c>
      <c r="T3" s="1700">
        <f>IFERROR(VLOOKUP($A3,'2021'!$B$2:$K$174,3,FALSE),0)</f>
        <v>0</v>
      </c>
      <c r="U3" s="1843">
        <f>IFERROR(VLOOKUP($A3,'2021'!$B$2:$K$174,4,FALSE),0)</f>
        <v>0</v>
      </c>
      <c r="V3" s="1843">
        <f>IFERROR(VLOOKUP($A3,'2021'!$B$2:$K$174,5,FALSE),0)</f>
        <v>0</v>
      </c>
      <c r="W3" s="1843">
        <f>IFERROR(VLOOKUP($A3,'2021'!$B$2:$K$174,8,FALSE),0)</f>
        <v>0</v>
      </c>
      <c r="X3" s="1740">
        <f>IFERROR(VLOOKUP($A3,'2021'!$B$2:$K$174,10,FALSE),0)</f>
        <v>0</v>
      </c>
      <c r="Y3" s="1700">
        <f>IFERROR(VLOOKUP($A3,'2020'!$B$2:$K$170,3,FALSE),0)</f>
        <v>0</v>
      </c>
      <c r="Z3" s="1829">
        <f>IFERROR(VLOOKUP($A3,'2020'!$B$2:$K$170,4,FALSE),0)</f>
        <v>0</v>
      </c>
      <c r="AA3" s="1829">
        <f>IFERROR(VLOOKUP($A3,'2020'!$B$2:$K$170,5,FALSE),0)</f>
        <v>0</v>
      </c>
      <c r="AB3" s="1829">
        <f>IFERROR(VLOOKUP($A3,'2020'!$B$2:$K$170,8,FALSE),0)</f>
        <v>0</v>
      </c>
      <c r="AC3" s="1740">
        <f>IFERROR(VLOOKUP($A3,'2020'!$B$2:$K$170,10,FALSE),0)</f>
        <v>0</v>
      </c>
      <c r="AD3" s="1700">
        <f>IFERROR(VLOOKUP($A3,'2019'!$B$2:$K$170,3,FALSE),0)</f>
        <v>19</v>
      </c>
      <c r="AE3" s="1823">
        <f>IFERROR(VLOOKUP($A3,'2019'!$B$2:$K$170,4,FALSE),0)</f>
        <v>2</v>
      </c>
      <c r="AF3" s="1823">
        <f>IFERROR(VLOOKUP($A3,'2019'!$B$2:$K$170,5,FALSE),0)</f>
        <v>8</v>
      </c>
      <c r="AG3" s="1823">
        <f>IFERROR(VLOOKUP($A3,'2019'!$B$2:$K$170,8,FALSE),0)</f>
        <v>0</v>
      </c>
      <c r="AH3" s="1740">
        <f>IFERROR(VLOOKUP($A3,'2019'!$B$2:$K$170,10,FALSE),0)</f>
        <v>0.42099999999999999</v>
      </c>
      <c r="AI3" s="1700">
        <f>IFERROR(VLOOKUP($A3,'2018'!$B$2:$K$170,3,FALSE),0)</f>
        <v>0</v>
      </c>
      <c r="AJ3" s="1821">
        <f>IFERROR(VLOOKUP($A3,'2018'!$B$2:$K$170,4,FALSE),0)</f>
        <v>0</v>
      </c>
      <c r="AK3" s="1821">
        <f>IFERROR(VLOOKUP($A3,'2018'!$B$2:$K$170,5,FALSE),0)</f>
        <v>0</v>
      </c>
      <c r="AL3" s="1821">
        <f>IFERROR(VLOOKUP($A3,'2018'!$B$2:$K$170,8,FALSE),0)</f>
        <v>0</v>
      </c>
      <c r="AM3" s="1740">
        <f>IFERROR(VLOOKUP($A3,'2018'!$B$2:$K$170,10,FALSE),0)</f>
        <v>0</v>
      </c>
      <c r="AN3" s="1700">
        <f>IFERROR(VLOOKUP($A3,'2017'!$B$2:$J$163,2,FALSE),0)</f>
        <v>53</v>
      </c>
      <c r="AO3" s="1815">
        <f>IFERROR(VLOOKUP($A3,'2017'!$B$2:$J$163,3,FALSE),0)</f>
        <v>14</v>
      </c>
      <c r="AP3" s="1815">
        <f>IFERROR(VLOOKUP($A3,'2017'!$B$2:$J$163,4,FALSE),0)</f>
        <v>21</v>
      </c>
      <c r="AQ3" s="1815">
        <f>IFERROR(VLOOKUP($A3,'2017'!$B$2:$J$163,7,FALSE),0)</f>
        <v>2</v>
      </c>
      <c r="AR3" s="1740">
        <f>IFERROR(VLOOKUP($A3,'2017'!$B$2:$J$163,9,FALSE),0)</f>
        <v>0.39622641509433965</v>
      </c>
      <c r="AS3" s="1700">
        <f>IFERROR(VLOOKUP($A3,'2016'!$B$2:$K$165,3,FALSE),0)</f>
        <v>69</v>
      </c>
      <c r="AT3" s="1796">
        <f>IFERROR(VLOOKUP($A3,'2016'!$B$2:$K$165,4,FALSE),0)</f>
        <v>33</v>
      </c>
      <c r="AU3" s="1796">
        <f>IFERROR(VLOOKUP($A3,'2016'!$B$2:$K$165,5,FALSE),0)</f>
        <v>37</v>
      </c>
      <c r="AV3" s="1796">
        <f>IFERROR(VLOOKUP($A3,'2016'!$B$2:$K$165,8,FALSE),0)</f>
        <v>1</v>
      </c>
      <c r="AW3" s="1740">
        <f>IFERROR(VLOOKUP($A3,'2016'!$B$2:$K$165,10,FALSE),0)</f>
        <v>0.53600000000000003</v>
      </c>
      <c r="AX3" s="1700">
        <f>IFERROR(VLOOKUP($A3,'2015'!$B$2:$K$165,3,FALSE),0)</f>
        <v>59</v>
      </c>
      <c r="AY3" s="1695">
        <f>IFERROR(VLOOKUP($A3,'2015'!$B$2:$K$165,4,FALSE),0)</f>
        <v>26</v>
      </c>
      <c r="AZ3" s="1695">
        <f>IFERROR(VLOOKUP($A3,'2015'!$B$2:$K$165,5,FALSE),0)</f>
        <v>38</v>
      </c>
      <c r="BA3" s="1695">
        <f>IFERROR(VLOOKUP($A3,'2015'!$B$2:$K$165,8,FALSE),0)</f>
        <v>4</v>
      </c>
      <c r="BB3" s="1740">
        <f>IFERROR(VLOOKUP($A3,'2015'!$B$2:$K$165,10,FALSE),0)</f>
        <v>0.64406779661016944</v>
      </c>
      <c r="BC3" s="1700">
        <f>IFERROR(VLOOKUP($A3,'2014'!$B$2:$K$157,3,FALSE),0)</f>
        <v>69</v>
      </c>
      <c r="BD3" s="1691">
        <f>IFERROR(VLOOKUP($A3,'2014'!$B$2:$K$157,4,FALSE),0)</f>
        <v>38</v>
      </c>
      <c r="BE3" s="1691">
        <f>IFERROR(VLOOKUP($A3,'2014'!$B$2:$K$157,5,FALSE),0)</f>
        <v>44</v>
      </c>
      <c r="BF3" s="1691">
        <f>IFERROR(VLOOKUP($A3,'2014'!$B$2:$K$157,8,FALSE),0)</f>
        <v>5</v>
      </c>
      <c r="BG3" s="1740">
        <f>IFERROR(VLOOKUP($A3,'2014'!$B$2:$K$157,10,FALSE),0)</f>
        <v>0.6376811594202898</v>
      </c>
      <c r="BH3" s="1700">
        <f>IFERROR(VLOOKUP($A3,'2013'!$D$4:$I$249,2,FALSE),0)</f>
        <v>70</v>
      </c>
      <c r="BI3" s="1691">
        <f>IFERROR(VLOOKUP($A3,'2013'!$D$4:$I$249,3,FALSE),0)</f>
        <v>32</v>
      </c>
      <c r="BJ3" s="1691">
        <f>IFERROR(VLOOKUP($A3,'2013'!$D$4:$I$249,4,FALSE),0)</f>
        <v>38</v>
      </c>
      <c r="BK3" s="1691">
        <f>IFERROR(VLOOKUP($A3,'2013'!$D$4:$I$249,5,FALSE),0)</f>
        <v>2</v>
      </c>
      <c r="BL3" s="1740">
        <f>IFERROR(VLOOKUP($A3,'2013'!$D$4:$I$249,6,FALSE),0)</f>
        <v>0.54285714285714282</v>
      </c>
      <c r="BM3" s="1737">
        <f>IFERROR(VLOOKUP($A3,'2012'!$D$3:$O$172,2,FALSE),0)</f>
        <v>1611</v>
      </c>
      <c r="BN3" s="1691">
        <f>IFERROR(VLOOKUP($A3,'2012'!$D$3:$O$172,3,FALSE),0)</f>
        <v>1036</v>
      </c>
      <c r="BO3" s="1743">
        <f>IFERROR(VLOOKUP($A3,'2012'!$D$3:$O$172,4,FALSE),0)</f>
        <v>194</v>
      </c>
      <c r="BP3" s="1700">
        <f>IFERROR(VLOOKUP($A3,'2012'!$D$3:$O$172,5,FALSE),0)</f>
        <v>73</v>
      </c>
      <c r="BQ3" s="1691">
        <f>IFERROR(VLOOKUP($A3,'2012'!$D$3:$O$172,6,FALSE),0)</f>
        <v>39</v>
      </c>
      <c r="BR3" s="1691">
        <f>IFERROR(VLOOKUP($A3,'2012'!$D$3:$O$172,7,FALSE),0)</f>
        <v>48</v>
      </c>
      <c r="BS3" s="1691">
        <f>IFERROR(VLOOKUP($A3,'2012'!$D$3:$O$172,8,FALSE),0)</f>
        <v>4</v>
      </c>
      <c r="BT3" s="1740">
        <f>IFERROR(VLOOKUP($A3,'2012'!$D$3:$O$172,9,FALSE),0)</f>
        <v>0.65753424657534243</v>
      </c>
      <c r="BU3" s="1737">
        <f>IFERROR(VLOOKUP($A3,'2012'!$D$3:$O$172,10,FALSE),0)</f>
        <v>1538</v>
      </c>
      <c r="BV3" s="1691">
        <f>IFERROR(VLOOKUP($A3,'2012'!$D$3:$O$172,11,FALSE),0)</f>
        <v>988</v>
      </c>
      <c r="BW3" s="1743">
        <f>IFERROR(VLOOKUP($A3,'2012'!$D$3:$O$172,12,FALSE),0)</f>
        <v>190</v>
      </c>
      <c r="BX3" s="1700">
        <f>IFERROR(VLOOKUP($A3,'2011'!$D$4:$I$251,2,FALSE),0)</f>
        <v>54</v>
      </c>
      <c r="BY3" s="1691">
        <f>IFERROR(VLOOKUP($A3,'2011'!$D$4:$I$251,3,FALSE),0)</f>
        <v>32</v>
      </c>
      <c r="BZ3" s="1691">
        <f>IFERROR(VLOOKUP($A3,'2011'!$D$4:$I$251,4,FALSE),0)</f>
        <v>36</v>
      </c>
      <c r="CA3" s="1691">
        <f>IFERROR(VLOOKUP($A3,'2011'!$D$4:$I$251,5,FALSE),0)</f>
        <v>3</v>
      </c>
      <c r="CB3" s="1740">
        <f>IFERROR(VLOOKUP($A3,'2011'!$D$4:$I$251,6,FALSE),0)</f>
        <v>0.66666666666666663</v>
      </c>
      <c r="CC3" s="1700">
        <f>IFERROR(VLOOKUP($A3,'2010'!$C$3:$H$234,2,FALSE),0)</f>
        <v>62</v>
      </c>
      <c r="CD3" s="1691">
        <f>IFERROR(VLOOKUP($A3,'2010'!$C$3:$H$234,3,FALSE),0)</f>
        <v>31</v>
      </c>
      <c r="CE3" s="1691">
        <f>IFERROR(VLOOKUP($A3,'2010'!$C$3:$H$234,4,FALSE),0)</f>
        <v>42</v>
      </c>
      <c r="CF3" s="1691">
        <f>IFERROR(VLOOKUP($A3,'2010'!$C$3:$H$234,5,FALSE),0)</f>
        <v>5</v>
      </c>
      <c r="CG3" s="1740">
        <f>IFERROR(VLOOKUP($A3,'2010'!$C$3:$H$234,6,FALSE),0)</f>
        <v>0.67741935483870963</v>
      </c>
      <c r="CH3" s="1700">
        <f>IFERROR(VLOOKUP($A3,'2009'!$C$3:$H$242,2,FALSE),0)</f>
        <v>77</v>
      </c>
      <c r="CI3" s="1691">
        <f>IFERROR(VLOOKUP($A3,'2009'!$C$3:$H$242,3,FALSE),0)</f>
        <v>48</v>
      </c>
      <c r="CJ3" s="1691">
        <f>IFERROR(VLOOKUP($A3,'2009'!$C$3:$H$242,4,FALSE),0)</f>
        <v>56</v>
      </c>
      <c r="CK3" s="1691">
        <f>IFERROR(VLOOKUP($A3,'2009'!$C$3:$H$242,5,FALSE),0)</f>
        <v>9</v>
      </c>
      <c r="CL3" s="1740">
        <f>IFERROR(VLOOKUP($A3,'2009'!$C$3:$H$242,6,FALSE),0)</f>
        <v>0.72727272727272729</v>
      </c>
      <c r="CM3" s="1700">
        <f>IFERROR(VLOOKUP($A3,'2008'!$C$3:$H$229,2,FALSE),0)</f>
        <v>58</v>
      </c>
      <c r="CN3" s="1691">
        <f>IFERROR(VLOOKUP($A3,'2008'!$C$3:$H$229,3,FALSE),0)</f>
        <v>43</v>
      </c>
      <c r="CO3" s="1691">
        <f>IFERROR(VLOOKUP($A3,'2008'!$C$3:$H$229,4,FALSE),0)</f>
        <v>42</v>
      </c>
      <c r="CP3" s="1691">
        <f>IFERROR(VLOOKUP($A3,'2008'!$C$3:$H$229,5,FALSE),0)</f>
        <v>13</v>
      </c>
      <c r="CQ3" s="1740">
        <f>IFERROR(VLOOKUP($A3,'2008'!$C$3:$H$229,6,FALSE),0)</f>
        <v>0.72413793103448276</v>
      </c>
      <c r="CR3" s="1700">
        <f>IFERROR(VLOOKUP($A3,'2007'!$C$3:$M$238,7,FALSE),0)</f>
        <v>72</v>
      </c>
      <c r="CS3" s="1691">
        <f>IFERROR(VLOOKUP($A3,'2007'!$C$3:$M$238,8,FALSE),0)</f>
        <v>45</v>
      </c>
      <c r="CT3" s="1691">
        <f>IFERROR(VLOOKUP($A3,'2007'!$C$3:$M$238,9,FALSE),0)</f>
        <v>47</v>
      </c>
      <c r="CU3" s="1691">
        <f>IFERROR(VLOOKUP($A3,'2007'!$C$3:$M$238,10,FALSE),0)</f>
        <v>10</v>
      </c>
      <c r="CV3" s="1740">
        <f>IFERROR(VLOOKUP($A3,'2007'!$C$3:$M$238,11,FALSE),0)</f>
        <v>0.65277777777777779</v>
      </c>
      <c r="CW3" s="1700">
        <f>IFERROR(VLOOKUP($A3,'2006'!$A$2:$F$200,2,FALSE),0)</f>
        <v>61</v>
      </c>
      <c r="CX3" s="1691">
        <f>IFERROR(VLOOKUP($A3,'2006'!$A$2:$F$200,4,FALSE),0)</f>
        <v>38</v>
      </c>
      <c r="CY3" s="1691">
        <f>IFERROR(VLOOKUP($A3,'2006'!$A$2:$F$200,5,FALSE),0)</f>
        <v>10</v>
      </c>
      <c r="CZ3" s="1740">
        <f>IFERROR(VLOOKUP($A3,'2006'!$A$2:$F$200,6,FALSE),0)</f>
        <v>0.62295081967213117</v>
      </c>
      <c r="DA3" s="1700">
        <f>IFERROR(VLOOKUP($A3,'2005'!$C$3:$M$205,8,FALSE),0)</f>
        <v>77</v>
      </c>
      <c r="DB3" s="1691">
        <f>IFERROR(VLOOKUP($A3,'2005'!$C$3:$M$205,9,FALSE),0)</f>
        <v>58</v>
      </c>
      <c r="DC3" s="1691">
        <f>IFERROR(VLOOKUP($A3,'2005'!$C$3:$M$205,10,FALSE),0)</f>
        <v>12</v>
      </c>
      <c r="DD3" s="1740">
        <f>IFERROR(VLOOKUP($A3,'2005'!$C$3:$M$205,11,FALSE),0)</f>
        <v>0.75324675324675328</v>
      </c>
      <c r="DE3" s="1700">
        <f>IFERROR(VLOOKUP($A3,'2004'!$C$3:$M$213,8,FALSE),0)</f>
        <v>60</v>
      </c>
      <c r="DF3" s="1691">
        <f>IFERROR(VLOOKUP($A3,'2004'!$C$3:$M$213,9,FALSE),0)</f>
        <v>36</v>
      </c>
      <c r="DG3" s="1691">
        <f>IFERROR(VLOOKUP($A3,'2004'!$C$3:$M$213,10,FALSE),0)</f>
        <v>5</v>
      </c>
      <c r="DH3" s="1740">
        <f>IFERROR(VLOOKUP($A3,'2004'!$C$3:$M$213,11,FALSE),0)</f>
        <v>0.6</v>
      </c>
      <c r="DI3" s="1700">
        <f>IFERROR(VLOOKUP($A3,'2003'!$C$3:$Q$214,12,FALSE),0)</f>
        <v>62</v>
      </c>
      <c r="DJ3" s="1691">
        <f>IFERROR(VLOOKUP($A3,'2003'!$C$3:$Q$214,13,FALSE),0)</f>
        <v>39</v>
      </c>
      <c r="DK3" s="1691">
        <f>IFERROR(VLOOKUP($A3,'2003'!$C$3:$Q$214,14,FALSE),0)</f>
        <v>10</v>
      </c>
      <c r="DL3" s="1740">
        <f>IFERROR(VLOOKUP($A3,'2003'!$C$3:$Q$214,15,FALSE),0)</f>
        <v>0.62903225806451613</v>
      </c>
      <c r="DM3" s="1700">
        <f>IFERROR(VLOOKUP($A3,'2002'!$D$3:$R$214,12,FALSE),0)</f>
        <v>57</v>
      </c>
      <c r="DN3" s="1691">
        <f>IFERROR(VLOOKUP($A3,'2002'!$D$3:$R$214,13,FALSE),0)</f>
        <v>42</v>
      </c>
      <c r="DO3" s="1691">
        <f>IFERROR(VLOOKUP($A3,'2002'!$D$3:$R$214,14,FALSE),0)</f>
        <v>3</v>
      </c>
      <c r="DP3" s="1788">
        <f>IFERROR(VLOOKUP($A3,'2002'!$D$3:$R$214,15,FALSE),0)</f>
        <v>0.73684210526315785</v>
      </c>
      <c r="DQ3" s="1700">
        <f>IFERROR(VLOOKUP($A3,'Pre 2002'!$C$3:$CK$382,84,FALSE),0)</f>
        <v>893</v>
      </c>
      <c r="DR3" s="1695">
        <f>IFERROR(VLOOKUP($A3,'Pre 2002'!$C$3:$CK$382,85,FALSE),0)</f>
        <v>553</v>
      </c>
      <c r="DS3" s="1695">
        <f>IFERROR(VLOOKUP($A3,'Pre 2002'!$C$3:$CK$382,86,FALSE),0)</f>
        <v>110</v>
      </c>
      <c r="DT3" s="1790">
        <f>IFERROR(VLOOKUP($A3,'Pre 2002'!$C$3:$CK$382,87,FALSE),0)</f>
        <v>0.6192609182530795</v>
      </c>
      <c r="DU3" s="1741">
        <f>IFERROR(VLOOKUP(A3,'Pre 2002'!$C$3:$CG$382,83,FALSE),0)</f>
        <v>14</v>
      </c>
      <c r="DV3" s="1722"/>
      <c r="DW3" s="1587"/>
      <c r="DY3" s="1731"/>
    </row>
    <row r="4" spans="1:129">
      <c r="A4" s="1780" t="s">
        <v>143</v>
      </c>
      <c r="B4" s="1562">
        <f t="shared" si="0"/>
        <v>1301</v>
      </c>
      <c r="C4" s="1562">
        <f t="shared" si="1"/>
        <v>906</v>
      </c>
      <c r="D4" s="1562">
        <f t="shared" si="2"/>
        <v>204</v>
      </c>
      <c r="E4" s="1563">
        <f t="shared" si="3"/>
        <v>0.69638739431206764</v>
      </c>
      <c r="F4" s="1786">
        <f t="shared" si="4"/>
        <v>20</v>
      </c>
      <c r="G4" s="1595">
        <v>2002</v>
      </c>
      <c r="H4" s="1567">
        <f>IF(BC4&gt;0,1,0)+IF(BH4&gt;0,1,0)+IF(BP4&gt;0,1,0)+IF(BX4&gt;0,1,0)+IF(CC4&gt;0,1,0)+IF(CH4&gt;0,1,0)+IF(CM4&gt;0,1,0)+IF(CR4&gt;0,1,0)+IF(CW4&gt;0,1,0)+IF(DA4&gt;0,1,0)+IF(DE4&gt;0,1,0)+IF(DI4&gt;0,1,0)+IF(DM4&gt;0,1,0)+DU4</f>
        <v>13</v>
      </c>
      <c r="I4" s="1734">
        <f>SUM(BC4,BH4,BP4,BX4,CC4,CH4,CM4,CR4,CW4,DA4,DE4,DI4,DM4,DQ4)</f>
        <v>893</v>
      </c>
      <c r="J4" s="1734">
        <f t="shared" si="5"/>
        <v>649</v>
      </c>
      <c r="K4" s="1734">
        <f t="shared" si="5"/>
        <v>170</v>
      </c>
      <c r="L4" s="1806">
        <f>IF(I4=0,0,J4/I4)</f>
        <v>0.72676371780515114</v>
      </c>
      <c r="M4" s="1568" t="s">
        <v>22</v>
      </c>
      <c r="N4" s="1573">
        <v>0</v>
      </c>
      <c r="O4" s="1700">
        <f>IFERROR(VLOOKUP($A4,'2022'!$B$2:$K$174,3,FALSE),0)</f>
        <v>0</v>
      </c>
      <c r="P4" s="1858">
        <f>IFERROR(VLOOKUP($A4,'2022'!$B$2:$K$174,4,FALSE),0)</f>
        <v>0</v>
      </c>
      <c r="Q4" s="1858">
        <f>IFERROR(VLOOKUP($A4,'2022'!$B$2:$K$174,5,FALSE),0)</f>
        <v>0</v>
      </c>
      <c r="R4" s="1858">
        <f>IFERROR(VLOOKUP($A4,'2022'!$B$2:$K$174,8,FALSE),0)</f>
        <v>0</v>
      </c>
      <c r="S4" s="1740">
        <f>IFERROR(VLOOKUP($A4,'2022'!$B$2:$K$174,10,FALSE),0)</f>
        <v>0</v>
      </c>
      <c r="T4" s="1700">
        <f>IFERROR(VLOOKUP($A4,'2021'!$B$2:$K$174,3,FALSE),0)</f>
        <v>24</v>
      </c>
      <c r="U4" s="1843">
        <f>IFERROR(VLOOKUP($A4,'2021'!$B$2:$K$174,4,FALSE),0)</f>
        <v>3</v>
      </c>
      <c r="V4" s="1843">
        <f>IFERROR(VLOOKUP($A4,'2021'!$B$2:$K$174,5,FALSE),0)</f>
        <v>8</v>
      </c>
      <c r="W4" s="1843">
        <f>IFERROR(VLOOKUP($A4,'2021'!$B$2:$K$174,8,FALSE),0)</f>
        <v>0</v>
      </c>
      <c r="X4" s="1740">
        <f>IFERROR(VLOOKUP($A4,'2021'!$B$2:$K$174,10,FALSE),0)</f>
        <v>0.33300000000000002</v>
      </c>
      <c r="Y4" s="1700">
        <f>IFERROR(VLOOKUP($A4,'2020'!$B$2:$K$170,3,FALSE),0)</f>
        <v>69</v>
      </c>
      <c r="Z4" s="1829">
        <f>IFERROR(VLOOKUP($A4,'2020'!$B$2:$K$170,4,FALSE),0)</f>
        <v>25</v>
      </c>
      <c r="AA4" s="1829">
        <f>IFERROR(VLOOKUP($A4,'2020'!$B$2:$K$170,5,FALSE),0)</f>
        <v>39</v>
      </c>
      <c r="AB4" s="1829">
        <f>IFERROR(VLOOKUP($A4,'2020'!$B$2:$K$170,8,FALSE),0)</f>
        <v>2</v>
      </c>
      <c r="AC4" s="1740">
        <f>IFERROR(VLOOKUP($A4,'2020'!$B$2:$K$170,10,FALSE),0)</f>
        <v>0.56499999999999995</v>
      </c>
      <c r="AD4" s="1700">
        <f>IFERROR(VLOOKUP($A4,'2019'!$B$2:$K$170,3,FALSE),0)</f>
        <v>59</v>
      </c>
      <c r="AE4" s="1823">
        <f>IFERROR(VLOOKUP($A4,'2019'!$B$2:$K$170,4,FALSE),0)</f>
        <v>23</v>
      </c>
      <c r="AF4" s="1823">
        <f>IFERROR(VLOOKUP($A4,'2019'!$B$2:$K$170,5,FALSE),0)</f>
        <v>33</v>
      </c>
      <c r="AG4" s="1823">
        <f>IFERROR(VLOOKUP($A4,'2019'!$B$2:$K$170,8,FALSE),0)</f>
        <v>4</v>
      </c>
      <c r="AH4" s="1740">
        <f>IFERROR(VLOOKUP($A4,'2019'!$B$2:$K$170,10,FALSE),0)</f>
        <v>0.55900000000000005</v>
      </c>
      <c r="AI4" s="1700">
        <f>IFERROR(VLOOKUP($A4,'2018'!$B$2:$K$170,3,FALSE),0)</f>
        <v>65</v>
      </c>
      <c r="AJ4" s="1821">
        <f>IFERROR(VLOOKUP($A4,'2018'!$B$2:$K$170,4,FALSE),0)</f>
        <v>31</v>
      </c>
      <c r="AK4" s="1821">
        <f>IFERROR(VLOOKUP($A4,'2018'!$B$2:$K$170,5,FALSE),0)</f>
        <v>48</v>
      </c>
      <c r="AL4" s="1821">
        <f>IFERROR(VLOOKUP($A4,'2018'!$B$2:$K$170,8,FALSE),0)</f>
        <v>5</v>
      </c>
      <c r="AM4" s="1740">
        <f>IFERROR(VLOOKUP($A4,'2018'!$B$2:$K$170,10,FALSE),0)</f>
        <v>0.73799999999999999</v>
      </c>
      <c r="AN4" s="1700">
        <f>IFERROR(VLOOKUP($A4,'2017'!$B$2:$J$163,2,FALSE),0)</f>
        <v>60</v>
      </c>
      <c r="AO4" s="1815">
        <f>IFERROR(VLOOKUP($A4,'2017'!$B$2:$J$163,3,FALSE),0)</f>
        <v>30</v>
      </c>
      <c r="AP4" s="1815">
        <f>IFERROR(VLOOKUP($A4,'2017'!$B$2:$J$163,4,FALSE),0)</f>
        <v>37</v>
      </c>
      <c r="AQ4" s="1815">
        <f>IFERROR(VLOOKUP($A4,'2017'!$B$2:$J$163,7,FALSE),0)</f>
        <v>8</v>
      </c>
      <c r="AR4" s="1740">
        <f>IFERROR(VLOOKUP($A4,'2017'!$B$2:$J$163,9,FALSE),0)</f>
        <v>0.6166666666666667</v>
      </c>
      <c r="AS4" s="1700">
        <f>IFERROR(VLOOKUP($A4,'2016'!$B$2:$K$165,3,FALSE),0)</f>
        <v>69</v>
      </c>
      <c r="AT4" s="1796">
        <f>IFERROR(VLOOKUP($A4,'2016'!$B$2:$K$165,4,FALSE),0)</f>
        <v>30</v>
      </c>
      <c r="AU4" s="1796">
        <f>IFERROR(VLOOKUP($A4,'2016'!$B$2:$K$165,5,FALSE),0)</f>
        <v>48</v>
      </c>
      <c r="AV4" s="1796">
        <f>IFERROR(VLOOKUP($A4,'2016'!$B$2:$K$165,8,FALSE),0)</f>
        <v>9</v>
      </c>
      <c r="AW4" s="1740">
        <f>IFERROR(VLOOKUP($A4,'2016'!$B$2:$K$165,10,FALSE),0)</f>
        <v>0.69599999999999995</v>
      </c>
      <c r="AX4" s="1700">
        <f>IFERROR(VLOOKUP($A4,'2015'!$B$2:$K$165,3,FALSE),0)</f>
        <v>62</v>
      </c>
      <c r="AY4" s="1695">
        <f>IFERROR(VLOOKUP($A4,'2015'!$B$2:$K$165,4,FALSE),0)</f>
        <v>27</v>
      </c>
      <c r="AZ4" s="1695">
        <f>IFERROR(VLOOKUP($A4,'2015'!$B$2:$K$165,5,FALSE),0)</f>
        <v>44</v>
      </c>
      <c r="BA4" s="1695">
        <f>IFERROR(VLOOKUP($A4,'2015'!$B$2:$K$165,8,FALSE),0)</f>
        <v>6</v>
      </c>
      <c r="BB4" s="1740">
        <f>IFERROR(VLOOKUP($A4,'2015'!$B$2:$K$165,10,FALSE),0)</f>
        <v>0.70967741935483875</v>
      </c>
      <c r="BC4" s="1700">
        <f>IFERROR(VLOOKUP($A4,'2014'!$B$2:$K$157,3,FALSE),0)</f>
        <v>89</v>
      </c>
      <c r="BD4" s="1691">
        <f>IFERROR(VLOOKUP($A4,'2014'!$B$2:$K$157,4,FALSE),0)</f>
        <v>51</v>
      </c>
      <c r="BE4" s="1691">
        <f>IFERROR(VLOOKUP($A4,'2014'!$B$2:$K$157,5,FALSE),0)</f>
        <v>67</v>
      </c>
      <c r="BF4" s="1691">
        <f>IFERROR(VLOOKUP($A4,'2014'!$B$2:$K$157,8,FALSE),0)</f>
        <v>15</v>
      </c>
      <c r="BG4" s="1740">
        <f>IFERROR(VLOOKUP($A4,'2014'!$B$2:$K$157,10,FALSE),0)</f>
        <v>0.7528089887640449</v>
      </c>
      <c r="BH4" s="1700">
        <f>IFERROR(VLOOKUP($A4,'2013'!$D$4:$I$249,2,FALSE),0)</f>
        <v>79</v>
      </c>
      <c r="BI4" s="1691">
        <f>IFERROR(VLOOKUP($A4,'2013'!$D$4:$I$249,3,FALSE),0)</f>
        <v>44</v>
      </c>
      <c r="BJ4" s="1691">
        <f>IFERROR(VLOOKUP($A4,'2013'!$D$4:$I$249,4,FALSE),0)</f>
        <v>55</v>
      </c>
      <c r="BK4" s="1691">
        <f>IFERROR(VLOOKUP($A4,'2013'!$D$4:$I$249,5,FALSE),0)</f>
        <v>16</v>
      </c>
      <c r="BL4" s="1740">
        <f>IFERROR(VLOOKUP($A4,'2013'!$D$4:$I$249,6,FALSE),0)</f>
        <v>0.69620253164556967</v>
      </c>
      <c r="BM4" s="1737">
        <f>IFERROR(VLOOKUP($A4,'2012'!$D$3:$O$172,2,FALSE),0)</f>
        <v>725</v>
      </c>
      <c r="BN4" s="1691">
        <f>IFERROR(VLOOKUP($A4,'2012'!$D$3:$O$172,3,FALSE),0)</f>
        <v>527</v>
      </c>
      <c r="BO4" s="1743">
        <f>IFERROR(VLOOKUP($A4,'2012'!$D$3:$O$172,4,FALSE),0)</f>
        <v>139</v>
      </c>
      <c r="BP4" s="1700">
        <f>IFERROR(VLOOKUP($A4,'2012'!$D$3:$O$172,5,FALSE),0)</f>
        <v>64</v>
      </c>
      <c r="BQ4" s="1691">
        <f>IFERROR(VLOOKUP($A4,'2012'!$D$3:$O$172,6,FALSE),0)</f>
        <v>42</v>
      </c>
      <c r="BR4" s="1691">
        <f>IFERROR(VLOOKUP($A4,'2012'!$D$3:$O$172,7,FALSE),0)</f>
        <v>51</v>
      </c>
      <c r="BS4" s="1691">
        <f>IFERROR(VLOOKUP($A4,'2012'!$D$3:$O$172,8,FALSE),0)</f>
        <v>14</v>
      </c>
      <c r="BT4" s="1740">
        <f>IFERROR(VLOOKUP($A4,'2012'!$D$3:$O$172,9,FALSE),0)</f>
        <v>0.796875</v>
      </c>
      <c r="BU4" s="1737">
        <f>IFERROR(VLOOKUP($A4,'2012'!$D$3:$O$172,10,FALSE),0)</f>
        <v>661</v>
      </c>
      <c r="BV4" s="1691">
        <f>IFERROR(VLOOKUP($A4,'2012'!$D$3:$O$172,11,FALSE),0)</f>
        <v>476</v>
      </c>
      <c r="BW4" s="1743">
        <f>IFERROR(VLOOKUP($A4,'2012'!$D$3:$O$172,12,FALSE),0)</f>
        <v>125</v>
      </c>
      <c r="BX4" s="1700">
        <f>IFERROR(VLOOKUP($A4,'2011'!$D$4:$I$251,2,FALSE),0)</f>
        <v>91</v>
      </c>
      <c r="BY4" s="1691">
        <f>IFERROR(VLOOKUP($A4,'2011'!$D$4:$I$251,3,FALSE),0)</f>
        <v>57</v>
      </c>
      <c r="BZ4" s="1691">
        <f>IFERROR(VLOOKUP($A4,'2011'!$D$4:$I$251,4,FALSE),0)</f>
        <v>65</v>
      </c>
      <c r="CA4" s="1691">
        <f>IFERROR(VLOOKUP($A4,'2011'!$D$4:$I$251,5,FALSE),0)</f>
        <v>14</v>
      </c>
      <c r="CB4" s="1740">
        <f>IFERROR(VLOOKUP($A4,'2011'!$D$4:$I$251,6,FALSE),0)</f>
        <v>0.7142857142857143</v>
      </c>
      <c r="CC4" s="1700">
        <f>IFERROR(VLOOKUP($A4,'2010'!$C$3:$H$234,2,FALSE),0)</f>
        <v>0</v>
      </c>
      <c r="CD4" s="1691">
        <f>IFERROR(VLOOKUP($A4,'2010'!$C$3:$H$234,3,FALSE),0)</f>
        <v>0</v>
      </c>
      <c r="CE4" s="1691">
        <f>IFERROR(VLOOKUP($A4,'2010'!$C$3:$H$234,4,FALSE),0)</f>
        <v>0</v>
      </c>
      <c r="CF4" s="1691">
        <f>IFERROR(VLOOKUP($A4,'2010'!$C$3:$H$234,5,FALSE),0)</f>
        <v>0</v>
      </c>
      <c r="CG4" s="1740">
        <f>IFERROR(VLOOKUP($A4,'2010'!$C$3:$H$234,6,FALSE),0)</f>
        <v>0</v>
      </c>
      <c r="CH4" s="1700">
        <f>IFERROR(VLOOKUP($A4,'2009'!$C$3:$H$242,2,FALSE),0)</f>
        <v>70</v>
      </c>
      <c r="CI4" s="1691">
        <f>IFERROR(VLOOKUP($A4,'2009'!$C$3:$H$242,3,FALSE),0)</f>
        <v>47</v>
      </c>
      <c r="CJ4" s="1691">
        <f>IFERROR(VLOOKUP($A4,'2009'!$C$3:$H$242,4,FALSE),0)</f>
        <v>44</v>
      </c>
      <c r="CK4" s="1691">
        <f>IFERROR(VLOOKUP($A4,'2009'!$C$3:$H$242,5,FALSE),0)</f>
        <v>15</v>
      </c>
      <c r="CL4" s="1740">
        <f>IFERROR(VLOOKUP($A4,'2009'!$C$3:$H$242,6,FALSE),0)</f>
        <v>0.62857142857142856</v>
      </c>
      <c r="CM4" s="1700">
        <f>IFERROR(VLOOKUP($A4,'2008'!$C$3:$H$229,2,FALSE),0)</f>
        <v>64</v>
      </c>
      <c r="CN4" s="1691">
        <f>IFERROR(VLOOKUP($A4,'2008'!$C$3:$H$229,3,FALSE),0)</f>
        <v>52</v>
      </c>
      <c r="CO4" s="1691">
        <f>IFERROR(VLOOKUP($A4,'2008'!$C$3:$H$229,4,FALSE),0)</f>
        <v>46</v>
      </c>
      <c r="CP4" s="1691">
        <f>IFERROR(VLOOKUP($A4,'2008'!$C$3:$H$229,5,FALSE),0)</f>
        <v>12</v>
      </c>
      <c r="CQ4" s="1740">
        <f>IFERROR(VLOOKUP($A4,'2008'!$C$3:$H$229,6,FALSE),0)</f>
        <v>0.71875</v>
      </c>
      <c r="CR4" s="1700">
        <f>IFERROR(VLOOKUP($A4,'2007'!$C$3:$M$238,7,FALSE),0)</f>
        <v>74</v>
      </c>
      <c r="CS4" s="1691">
        <f>IFERROR(VLOOKUP($A4,'2007'!$C$3:$M$238,8,FALSE),0)</f>
        <v>51</v>
      </c>
      <c r="CT4" s="1691">
        <f>IFERROR(VLOOKUP($A4,'2007'!$C$3:$M$238,9,FALSE),0)</f>
        <v>49</v>
      </c>
      <c r="CU4" s="1691">
        <f>IFERROR(VLOOKUP($A4,'2007'!$C$3:$M$238,10,FALSE),0)</f>
        <v>7</v>
      </c>
      <c r="CV4" s="1740">
        <f>IFERROR(VLOOKUP($A4,'2007'!$C$3:$M$238,11,FALSE),0)</f>
        <v>0.66216216216216217</v>
      </c>
      <c r="CW4" s="1700">
        <f>IFERROR(VLOOKUP($A4,'2006'!$A$2:$F$200,2,FALSE),0)</f>
        <v>87</v>
      </c>
      <c r="CX4" s="1691">
        <f>IFERROR(VLOOKUP($A4,'2006'!$A$2:$F$200,4,FALSE),0)</f>
        <v>66</v>
      </c>
      <c r="CY4" s="1691">
        <f>IFERROR(VLOOKUP($A4,'2006'!$A$2:$F$200,5,FALSE),0)</f>
        <v>16</v>
      </c>
      <c r="CZ4" s="1740">
        <f>IFERROR(VLOOKUP($A4,'2006'!$A$2:$F$200,6,FALSE),0)</f>
        <v>0.75862068965517238</v>
      </c>
      <c r="DA4" s="1700">
        <f>IFERROR(VLOOKUP($A4,'2005'!$C$3:$M$205,8,FALSE),0)</f>
        <v>66</v>
      </c>
      <c r="DB4" s="1691">
        <f>IFERROR(VLOOKUP($A4,'2005'!$C$3:$M$205,9,FALSE),0)</f>
        <v>55</v>
      </c>
      <c r="DC4" s="1691">
        <f>IFERROR(VLOOKUP($A4,'2005'!$C$3:$M$205,10,FALSE),0)</f>
        <v>23</v>
      </c>
      <c r="DD4" s="1740">
        <f>IFERROR(VLOOKUP($A4,'2005'!$C$3:$M$205,11,FALSE),0)</f>
        <v>0.83333333333333337</v>
      </c>
      <c r="DE4" s="1700">
        <f>IFERROR(VLOOKUP($A4,'2004'!$C$3:$M$213,8,FALSE),0)</f>
        <v>62</v>
      </c>
      <c r="DF4" s="1691">
        <f>IFERROR(VLOOKUP($A4,'2004'!$C$3:$M$213,9,FALSE),0)</f>
        <v>45</v>
      </c>
      <c r="DG4" s="1691">
        <f>IFERROR(VLOOKUP($A4,'2004'!$C$3:$M$213,10,FALSE),0)</f>
        <v>6</v>
      </c>
      <c r="DH4" s="1740">
        <f>IFERROR(VLOOKUP($A4,'2004'!$C$3:$M$213,11,FALSE),0)</f>
        <v>0.72580645161290325</v>
      </c>
      <c r="DI4" s="1700">
        <f>IFERROR(VLOOKUP($A4,'2003'!$C$3:$Q$214,12,FALSE),0)</f>
        <v>73</v>
      </c>
      <c r="DJ4" s="1691">
        <f>IFERROR(VLOOKUP($A4,'2003'!$C$3:$Q$214,13,FALSE),0)</f>
        <v>57</v>
      </c>
      <c r="DK4" s="1691">
        <f>IFERROR(VLOOKUP($A4,'2003'!$C$3:$Q$214,14,FALSE),0)</f>
        <v>19</v>
      </c>
      <c r="DL4" s="1740">
        <f>IFERROR(VLOOKUP($A4,'2003'!$C$3:$Q$214,15,FALSE),0)</f>
        <v>0.78082191780821919</v>
      </c>
      <c r="DM4" s="1700">
        <f>IFERROR(VLOOKUP($A4,'2002'!$D$3:$R$214,12,FALSE),0)</f>
        <v>70</v>
      </c>
      <c r="DN4" s="1691">
        <f>IFERROR(VLOOKUP($A4,'2002'!$D$3:$R$214,13,FALSE),0)</f>
        <v>47</v>
      </c>
      <c r="DO4" s="1691">
        <f>IFERROR(VLOOKUP($A4,'2002'!$D$3:$R$214,14,FALSE),0)</f>
        <v>13</v>
      </c>
      <c r="DP4" s="1788">
        <f>IFERROR(VLOOKUP($A4,'2002'!$D$3:$R$214,15,FALSE),0)</f>
        <v>0.67142857142857137</v>
      </c>
      <c r="DQ4" s="1700">
        <f>IFERROR(VLOOKUP($A4,'Pre 2002'!$C$3:$CK$382,84,FALSE),0)</f>
        <v>4</v>
      </c>
      <c r="DR4" s="1695">
        <f>IFERROR(VLOOKUP($A4,'Pre 2002'!$C$3:$CK$382,85,FALSE),0)</f>
        <v>2</v>
      </c>
      <c r="DS4" s="1695">
        <f>IFERROR(VLOOKUP($A4,'Pre 2002'!$C$3:$CK$382,86,FALSE),0)</f>
        <v>0</v>
      </c>
      <c r="DT4" s="1790">
        <f>IFERROR(VLOOKUP($A4,'Pre 2002'!$C$3:$CK$382,87,FALSE),0)</f>
        <v>0.5</v>
      </c>
      <c r="DU4" s="1741">
        <f>IFERROR(VLOOKUP(A4,'Pre 2002'!$C$3:$CG$382,83,FALSE),0)</f>
        <v>1</v>
      </c>
      <c r="DV4" s="1721"/>
      <c r="DY4" s="1731"/>
    </row>
    <row r="5" spans="1:129">
      <c r="A5" s="1780" t="s">
        <v>261</v>
      </c>
      <c r="B5" s="1562">
        <f t="shared" si="0"/>
        <v>1583</v>
      </c>
      <c r="C5" s="1562">
        <f t="shared" si="1"/>
        <v>1019</v>
      </c>
      <c r="D5" s="1562">
        <f t="shared" si="2"/>
        <v>202</v>
      </c>
      <c r="E5" s="1563">
        <f t="shared" si="3"/>
        <v>0.64371446620341122</v>
      </c>
      <c r="F5" s="1786">
        <f t="shared" si="4"/>
        <v>24</v>
      </c>
      <c r="G5" s="1595">
        <v>1999</v>
      </c>
      <c r="H5" s="1567">
        <f>IF(BC5&gt;0,1,0)+IF(BH5&gt;0,1,0)+IF(BP5&gt;0,1,0)+IF(BX5&gt;0,1,0)+IF(CC5&gt;0,1,0)+IF(CH5&gt;0,1,0)+IF(CM5&gt;0,1,0)+IF(CR5&gt;0,1,0)+IF(CW5&gt;0,1,0)+IF(DA5&gt;0,1,0)+IF(DE5&gt;0,1,0)+IF(DI5&gt;0,1,0)+IF(DM5&gt;0,1,0)+DU5</f>
        <v>16</v>
      </c>
      <c r="I5" s="1734">
        <f>SUM(BC5,BH5,BP5,BX5,CC5,CH5,CM5,CR5,CW5,DA5,DE5,DI5,DM5,DQ5)</f>
        <v>1083</v>
      </c>
      <c r="J5" s="1734">
        <f t="shared" si="5"/>
        <v>725</v>
      </c>
      <c r="K5" s="1734">
        <f t="shared" si="5"/>
        <v>161</v>
      </c>
      <c r="L5" s="1806">
        <f>IF(I5=0,0,J5/I5)</f>
        <v>0.66943674976915979</v>
      </c>
      <c r="M5" s="1568">
        <v>99</v>
      </c>
      <c r="N5" s="1573">
        <v>5</v>
      </c>
      <c r="O5" s="1700">
        <f>IFERROR(VLOOKUP($A5,'2022'!$B$2:$K$174,3,FALSE),0)</f>
        <v>87</v>
      </c>
      <c r="P5" s="1858">
        <f>IFERROR(VLOOKUP($A5,'2022'!$B$2:$K$174,4,FALSE),0)</f>
        <v>46</v>
      </c>
      <c r="Q5" s="1858">
        <f>IFERROR(VLOOKUP($A5,'2022'!$B$2:$K$174,5,FALSE),0)</f>
        <v>56</v>
      </c>
      <c r="R5" s="1858">
        <f>IFERROR(VLOOKUP($A5,'2022'!$B$2:$K$174,8,FALSE),0)</f>
        <v>3</v>
      </c>
      <c r="S5" s="1740">
        <f>IFERROR(VLOOKUP($A5,'2022'!$B$2:$K$174,10,FALSE),0)</f>
        <v>0.64400000000000002</v>
      </c>
      <c r="T5" s="1700">
        <f>IFERROR(VLOOKUP($A5,'2021'!$B$2:$K$174,3,FALSE),0)</f>
        <v>49</v>
      </c>
      <c r="U5" s="1843">
        <f>IFERROR(VLOOKUP($A5,'2021'!$B$2:$K$174,4,FALSE),0)</f>
        <v>14</v>
      </c>
      <c r="V5" s="1843">
        <f>IFERROR(VLOOKUP($A5,'2021'!$B$2:$K$174,5,FALSE),0)</f>
        <v>28</v>
      </c>
      <c r="W5" s="1843">
        <f>IFERROR(VLOOKUP($A5,'2021'!$B$2:$K$174,8,FALSE),0)</f>
        <v>1</v>
      </c>
      <c r="X5" s="1740">
        <f>IFERROR(VLOOKUP($A5,'2021'!$B$2:$K$174,10,FALSE),0)</f>
        <v>0.57099999999999995</v>
      </c>
      <c r="Y5" s="1700">
        <f>IFERROR(VLOOKUP($A5,'2020'!$B$2:$K$170,3,FALSE),0)</f>
        <v>79</v>
      </c>
      <c r="Z5" s="1829">
        <f>IFERROR(VLOOKUP($A5,'2020'!$B$2:$K$170,4,FALSE),0)</f>
        <v>29</v>
      </c>
      <c r="AA5" s="1829">
        <f>IFERROR(VLOOKUP($A5,'2020'!$B$2:$K$170,5,FALSE),0)</f>
        <v>50</v>
      </c>
      <c r="AB5" s="1829">
        <f>IFERROR(VLOOKUP($A5,'2020'!$B$2:$K$170,8,FALSE),0)</f>
        <v>7</v>
      </c>
      <c r="AC5" s="1740">
        <f>IFERROR(VLOOKUP($A5,'2020'!$B$2:$K$170,10,FALSE),0)</f>
        <v>0.63300000000000001</v>
      </c>
      <c r="AD5" s="1700">
        <f>IFERROR(VLOOKUP($A5,'2019'!$B$2:$K$170,3,FALSE),0)</f>
        <v>76</v>
      </c>
      <c r="AE5" s="1823">
        <f>IFERROR(VLOOKUP($A5,'2019'!$B$2:$K$170,4,FALSE),0)</f>
        <v>25</v>
      </c>
      <c r="AF5" s="1823">
        <f>IFERROR(VLOOKUP($A5,'2019'!$B$2:$K$170,5,FALSE),0)</f>
        <v>35</v>
      </c>
      <c r="AG5" s="1823">
        <f>IFERROR(VLOOKUP($A5,'2019'!$B$2:$K$170,8,FALSE),0)</f>
        <v>9</v>
      </c>
      <c r="AH5" s="1740">
        <f>IFERROR(VLOOKUP($A5,'2019'!$B$2:$K$170,10,FALSE),0)</f>
        <v>0.46100000000000002</v>
      </c>
      <c r="AI5" s="1700">
        <f>IFERROR(VLOOKUP($A5,'2018'!$B$2:$K$170,3,FALSE),0)</f>
        <v>11</v>
      </c>
      <c r="AJ5" s="1821">
        <f>IFERROR(VLOOKUP($A5,'2018'!$B$2:$K$170,4,FALSE),0)</f>
        <v>5</v>
      </c>
      <c r="AK5" s="1821">
        <f>IFERROR(VLOOKUP($A5,'2018'!$B$2:$K$170,5,FALSE),0)</f>
        <v>7</v>
      </c>
      <c r="AL5" s="1821">
        <f>IFERROR(VLOOKUP($A5,'2018'!$B$2:$K$170,8,FALSE),0)</f>
        <v>0</v>
      </c>
      <c r="AM5" s="1740">
        <f>IFERROR(VLOOKUP($A5,'2018'!$B$2:$K$170,10,FALSE),0)</f>
        <v>0.63600000000000001</v>
      </c>
      <c r="AN5" s="1700">
        <f>IFERROR(VLOOKUP($A5,'2017'!$B$2:$J$163,2,FALSE),0)</f>
        <v>41</v>
      </c>
      <c r="AO5" s="1815">
        <f>IFERROR(VLOOKUP($A5,'2017'!$B$2:$J$163,3,FALSE),0)</f>
        <v>15</v>
      </c>
      <c r="AP5" s="1815">
        <f>IFERROR(VLOOKUP($A5,'2017'!$B$2:$J$163,4,FALSE),0)</f>
        <v>24</v>
      </c>
      <c r="AQ5" s="1815">
        <f>IFERROR(VLOOKUP($A5,'2017'!$B$2:$J$163,7,FALSE),0)</f>
        <v>4</v>
      </c>
      <c r="AR5" s="1740">
        <f>IFERROR(VLOOKUP($A5,'2017'!$B$2:$J$163,9,FALSE),0)</f>
        <v>0.58536585365853655</v>
      </c>
      <c r="AS5" s="1700">
        <f>IFERROR(VLOOKUP($A5,'2016'!$B$2:$K$165,3,FALSE),0)</f>
        <v>77</v>
      </c>
      <c r="AT5" s="1796">
        <f>IFERROR(VLOOKUP($A5,'2016'!$B$2:$K$165,4,FALSE),0)</f>
        <v>39</v>
      </c>
      <c r="AU5" s="1796">
        <f>IFERROR(VLOOKUP($A5,'2016'!$B$2:$K$165,5,FALSE),0)</f>
        <v>47</v>
      </c>
      <c r="AV5" s="1796">
        <f>IFERROR(VLOOKUP($A5,'2016'!$B$2:$K$165,8,FALSE),0)</f>
        <v>11</v>
      </c>
      <c r="AW5" s="1740">
        <f>IFERROR(VLOOKUP($A5,'2016'!$B$2:$K$165,10,FALSE),0)</f>
        <v>0.61</v>
      </c>
      <c r="AX5" s="1700">
        <f>IFERROR(VLOOKUP($A5,'2015'!$B$2:$K$165,3,FALSE),0)</f>
        <v>80</v>
      </c>
      <c r="AY5" s="1695">
        <f>IFERROR(VLOOKUP($A5,'2015'!$B$2:$K$165,4,FALSE),0)</f>
        <v>29</v>
      </c>
      <c r="AZ5" s="1695">
        <f>IFERROR(VLOOKUP($A5,'2015'!$B$2:$K$165,5,FALSE),0)</f>
        <v>47</v>
      </c>
      <c r="BA5" s="1695">
        <f>IFERROR(VLOOKUP($A5,'2015'!$B$2:$K$165,8,FALSE),0)</f>
        <v>6</v>
      </c>
      <c r="BB5" s="1740">
        <f>IFERROR(VLOOKUP($A5,'2015'!$B$2:$K$165,10,FALSE),0)</f>
        <v>0.58750000000000002</v>
      </c>
      <c r="BC5" s="1700">
        <f>IFERROR(VLOOKUP($A5,'2014'!$B$2:$K$157,3,FALSE),0)</f>
        <v>61</v>
      </c>
      <c r="BD5" s="1691">
        <f>IFERROR(VLOOKUP($A5,'2014'!$B$2:$K$157,4,FALSE),0)</f>
        <v>25</v>
      </c>
      <c r="BE5" s="1691">
        <f>IFERROR(VLOOKUP($A5,'2014'!$B$2:$K$157,5,FALSE),0)</f>
        <v>38</v>
      </c>
      <c r="BF5" s="1691">
        <f>IFERROR(VLOOKUP($A5,'2014'!$B$2:$K$157,8,FALSE),0)</f>
        <v>9</v>
      </c>
      <c r="BG5" s="1740">
        <f>IFERROR(VLOOKUP($A5,'2014'!$B$2:$K$157,10,FALSE),0)</f>
        <v>0.62295081967213117</v>
      </c>
      <c r="BH5" s="1700">
        <f>IFERROR(VLOOKUP($A5,'2013'!$D$4:$I$249,2,FALSE),0)</f>
        <v>43</v>
      </c>
      <c r="BI5" s="1691">
        <f>IFERROR(VLOOKUP($A5,'2013'!$D$4:$I$249,3,FALSE),0)</f>
        <v>36</v>
      </c>
      <c r="BJ5" s="1691">
        <f>IFERROR(VLOOKUP($A5,'2013'!$D$4:$I$249,4,FALSE),0)</f>
        <v>34</v>
      </c>
      <c r="BK5" s="1691">
        <f>IFERROR(VLOOKUP($A5,'2013'!$D$4:$I$249,5,FALSE),0)</f>
        <v>11</v>
      </c>
      <c r="BL5" s="1740">
        <f>IFERROR(VLOOKUP($A5,'2013'!$D$4:$I$249,6,FALSE),0)</f>
        <v>0.79069767441860461</v>
      </c>
      <c r="BM5" s="1737">
        <f>IFERROR(VLOOKUP($A5,'2012'!$D$3:$O$172,2,FALSE),0)</f>
        <v>979</v>
      </c>
      <c r="BN5" s="1691">
        <f>IFERROR(VLOOKUP($A5,'2012'!$D$3:$O$172,3,FALSE),0)</f>
        <v>653</v>
      </c>
      <c r="BO5" s="1743">
        <f>IFERROR(VLOOKUP($A5,'2012'!$D$3:$O$172,4,FALSE),0)</f>
        <v>141</v>
      </c>
      <c r="BP5" s="1700">
        <f>IFERROR(VLOOKUP($A5,'2012'!$D$3:$O$172,5,FALSE),0)</f>
        <v>72</v>
      </c>
      <c r="BQ5" s="1691">
        <f>IFERROR(VLOOKUP($A5,'2012'!$D$3:$O$172,6,FALSE),0)</f>
        <v>43</v>
      </c>
      <c r="BR5" s="1691">
        <f>IFERROR(VLOOKUP($A5,'2012'!$D$3:$O$172,7,FALSE),0)</f>
        <v>52</v>
      </c>
      <c r="BS5" s="1691">
        <f>IFERROR(VLOOKUP($A5,'2012'!$D$3:$O$172,8,FALSE),0)</f>
        <v>8</v>
      </c>
      <c r="BT5" s="1740">
        <f>IFERROR(VLOOKUP($A5,'2012'!$D$3:$O$172,9,FALSE),0)</f>
        <v>0.72222222222222221</v>
      </c>
      <c r="BU5" s="1737">
        <f>IFERROR(VLOOKUP($A5,'2012'!$D$3:$O$172,10,FALSE),0)</f>
        <v>907</v>
      </c>
      <c r="BV5" s="1691">
        <f>IFERROR(VLOOKUP($A5,'2012'!$D$3:$O$172,11,FALSE),0)</f>
        <v>601</v>
      </c>
      <c r="BW5" s="1743">
        <f>IFERROR(VLOOKUP($A5,'2012'!$D$3:$O$172,12,FALSE),0)</f>
        <v>133</v>
      </c>
      <c r="BX5" s="1700">
        <f>IFERROR(VLOOKUP($A5,'2011'!$D$4:$I$251,2,FALSE),0)</f>
        <v>83</v>
      </c>
      <c r="BY5" s="1691">
        <f>IFERROR(VLOOKUP($A5,'2011'!$D$4:$I$251,3,FALSE),0)</f>
        <v>53</v>
      </c>
      <c r="BZ5" s="1691">
        <f>IFERROR(VLOOKUP($A5,'2011'!$D$4:$I$251,4,FALSE),0)</f>
        <v>67</v>
      </c>
      <c r="CA5" s="1691">
        <f>IFERROR(VLOOKUP($A5,'2011'!$D$4:$I$251,5,FALSE),0)</f>
        <v>17</v>
      </c>
      <c r="CB5" s="1740">
        <f>IFERROR(VLOOKUP($A5,'2011'!$D$4:$I$251,6,FALSE),0)</f>
        <v>0.80722891566265065</v>
      </c>
      <c r="CC5" s="1700">
        <f>IFERROR(VLOOKUP($A5,'2010'!$C$3:$H$234,2,FALSE),0)</f>
        <v>75</v>
      </c>
      <c r="CD5" s="1691">
        <f>IFERROR(VLOOKUP($A5,'2010'!$C$3:$H$234,3,FALSE),0)</f>
        <v>43</v>
      </c>
      <c r="CE5" s="1691">
        <f>IFERROR(VLOOKUP($A5,'2010'!$C$3:$H$234,4,FALSE),0)</f>
        <v>51</v>
      </c>
      <c r="CF5" s="1691">
        <f>IFERROR(VLOOKUP($A5,'2010'!$C$3:$H$234,5,FALSE),0)</f>
        <v>11</v>
      </c>
      <c r="CG5" s="1740">
        <f>IFERROR(VLOOKUP($A5,'2010'!$C$3:$H$234,6,FALSE),0)</f>
        <v>0.68</v>
      </c>
      <c r="CH5" s="1700">
        <f>IFERROR(VLOOKUP($A5,'2009'!$C$3:$H$242,2,FALSE),0)</f>
        <v>81</v>
      </c>
      <c r="CI5" s="1691">
        <f>IFERROR(VLOOKUP($A5,'2009'!$C$3:$H$242,3,FALSE),0)</f>
        <v>39</v>
      </c>
      <c r="CJ5" s="1691">
        <f>IFERROR(VLOOKUP($A5,'2009'!$C$3:$H$242,4,FALSE),0)</f>
        <v>47</v>
      </c>
      <c r="CK5" s="1691">
        <f>IFERROR(VLOOKUP($A5,'2009'!$C$3:$H$242,5,FALSE),0)</f>
        <v>12</v>
      </c>
      <c r="CL5" s="1740">
        <f>IFERROR(VLOOKUP($A5,'2009'!$C$3:$H$242,6,FALSE),0)</f>
        <v>0.58024691358024694</v>
      </c>
      <c r="CM5" s="1700">
        <f>IFERROR(VLOOKUP($A5,'2008'!$C$3:$H$229,2,FALSE),0)</f>
        <v>85</v>
      </c>
      <c r="CN5" s="1691">
        <f>IFERROR(VLOOKUP($A5,'2008'!$C$3:$H$229,3,FALSE),0)</f>
        <v>53</v>
      </c>
      <c r="CO5" s="1691">
        <f>IFERROR(VLOOKUP($A5,'2008'!$C$3:$H$229,4,FALSE),0)</f>
        <v>63</v>
      </c>
      <c r="CP5" s="1691">
        <f>IFERROR(VLOOKUP($A5,'2008'!$C$3:$H$229,5,FALSE),0)</f>
        <v>12</v>
      </c>
      <c r="CQ5" s="1740">
        <f>IFERROR(VLOOKUP($A5,'2008'!$C$3:$H$229,6,FALSE),0)</f>
        <v>0.74117647058823533</v>
      </c>
      <c r="CR5" s="1700">
        <f>IFERROR(VLOOKUP($A5,'2007'!$C$3:$M$238,7,FALSE),0)</f>
        <v>69</v>
      </c>
      <c r="CS5" s="1691">
        <f>IFERROR(VLOOKUP($A5,'2007'!$C$3:$M$238,8,FALSE),0)</f>
        <v>22</v>
      </c>
      <c r="CT5" s="1691">
        <f>IFERROR(VLOOKUP($A5,'2007'!$C$3:$M$238,9,FALSE),0)</f>
        <v>41</v>
      </c>
      <c r="CU5" s="1691">
        <f>IFERROR(VLOOKUP($A5,'2007'!$C$3:$M$238,10,FALSE),0)</f>
        <v>3</v>
      </c>
      <c r="CV5" s="1740">
        <f>IFERROR(VLOOKUP($A5,'2007'!$C$3:$M$238,11,FALSE),0)</f>
        <v>0.59420289855072461</v>
      </c>
      <c r="CW5" s="1744">
        <f>IFERROR(VLOOKUP($A5,'2006'!$A$2:$F$200,2,FALSE),0)</f>
        <v>79</v>
      </c>
      <c r="CX5" s="1735">
        <f>IFERROR(VLOOKUP($A5,'2006'!$A$2:$F$200,4,FALSE),0)</f>
        <v>51</v>
      </c>
      <c r="CY5" s="1735">
        <f>IFERROR(VLOOKUP($A5,'2006'!$A$2:$F$200,5,FALSE),0)</f>
        <v>10</v>
      </c>
      <c r="CZ5" s="1745">
        <f>IFERROR(VLOOKUP($A5,'2006'!$A$2:$F$200,6,FALSE),0)</f>
        <v>0.64556962025316456</v>
      </c>
      <c r="DA5" s="1700">
        <f>IFERROR(VLOOKUP($A5,'2005'!$C$3:$M$205,8,FALSE),0)</f>
        <v>0</v>
      </c>
      <c r="DB5" s="1691">
        <f>IFERROR(VLOOKUP($A5,'2005'!$C$3:$M$205,9,FALSE),0)</f>
        <v>0</v>
      </c>
      <c r="DC5" s="1691">
        <f>IFERROR(VLOOKUP($A5,'2005'!$C$3:$M$205,10,FALSE),0)</f>
        <v>0</v>
      </c>
      <c r="DD5" s="1740">
        <f>IFERROR(VLOOKUP($A5,'2005'!$C$3:$M$205,11,FALSE),0)</f>
        <v>0</v>
      </c>
      <c r="DE5" s="1700">
        <f>IFERROR(VLOOKUP($A5,'2004'!$C$3:$M$213,8,FALSE),0)</f>
        <v>70</v>
      </c>
      <c r="DF5" s="1691">
        <f>IFERROR(VLOOKUP($A5,'2004'!$C$3:$M$213,9,FALSE),0)</f>
        <v>60</v>
      </c>
      <c r="DG5" s="1691">
        <f>IFERROR(VLOOKUP($A5,'2004'!$C$3:$M$213,10,FALSE),0)</f>
        <v>14</v>
      </c>
      <c r="DH5" s="1740">
        <f>IFERROR(VLOOKUP($A5,'2004'!$C$3:$M$213,11,FALSE),0)</f>
        <v>0.8571428571428571</v>
      </c>
      <c r="DI5" s="1700">
        <f>IFERROR(VLOOKUP($A5,'2003'!$C$3:$Q$214,12,FALSE),0)</f>
        <v>71</v>
      </c>
      <c r="DJ5" s="1691">
        <f>IFERROR(VLOOKUP($A5,'2003'!$C$3:$Q$214,13,FALSE),0)</f>
        <v>48</v>
      </c>
      <c r="DK5" s="1691">
        <f>IFERROR(VLOOKUP($A5,'2003'!$C$3:$Q$214,14,FALSE),0)</f>
        <v>8</v>
      </c>
      <c r="DL5" s="1740">
        <f>IFERROR(VLOOKUP($A5,'2003'!$C$3:$Q$214,15,FALSE),0)</f>
        <v>0.676056338028169</v>
      </c>
      <c r="DM5" s="1700">
        <f>IFERROR(VLOOKUP($A5,'2002'!$D$3:$R$214,12,FALSE),0)</f>
        <v>61</v>
      </c>
      <c r="DN5" s="1691">
        <f>IFERROR(VLOOKUP($A5,'2002'!$D$3:$R$214,13,FALSE),0)</f>
        <v>33</v>
      </c>
      <c r="DO5" s="1691">
        <f>IFERROR(VLOOKUP($A5,'2002'!$D$3:$R$214,14,FALSE),0)</f>
        <v>11</v>
      </c>
      <c r="DP5" s="1788">
        <f>IFERROR(VLOOKUP($A5,'2002'!$D$3:$R$214,15,FALSE),0)</f>
        <v>0.54098360655737709</v>
      </c>
      <c r="DQ5" s="1700">
        <f>IFERROR(VLOOKUP($A5,'Pre 2002'!$C$3:$CK$382,84,FALSE),0)</f>
        <v>233</v>
      </c>
      <c r="DR5" s="1695">
        <f>IFERROR(VLOOKUP($A5,'Pre 2002'!$C$3:$CK$382,85,FALSE),0)</f>
        <v>140</v>
      </c>
      <c r="DS5" s="1695">
        <f>IFERROR(VLOOKUP($A5,'Pre 2002'!$C$3:$CK$382,86,FALSE),0)</f>
        <v>35</v>
      </c>
      <c r="DT5" s="1790">
        <f>IFERROR(VLOOKUP($A5,'Pre 2002'!$C$3:$CK$382,87,FALSE),0)</f>
        <v>0.60085836909871249</v>
      </c>
      <c r="DU5" s="1741">
        <f>IFERROR(VLOOKUP(A5,'Pre 2002'!$C$3:$CG$382,83,FALSE),0)</f>
        <v>4</v>
      </c>
      <c r="DV5" s="1722"/>
      <c r="DY5" s="1731"/>
    </row>
    <row r="6" spans="1:129">
      <c r="A6" s="1779" t="s">
        <v>2222</v>
      </c>
      <c r="B6" s="1562">
        <f t="shared" si="0"/>
        <v>468</v>
      </c>
      <c r="C6" s="1562">
        <f t="shared" si="1"/>
        <v>365</v>
      </c>
      <c r="D6" s="1562">
        <f t="shared" si="2"/>
        <v>198</v>
      </c>
      <c r="E6" s="1563">
        <f t="shared" si="3"/>
        <v>0.77991452991452992</v>
      </c>
      <c r="F6" s="1786">
        <f t="shared" si="4"/>
        <v>6</v>
      </c>
      <c r="G6" s="1595">
        <v>2017</v>
      </c>
      <c r="H6" s="1817"/>
      <c r="I6" s="1734"/>
      <c r="J6" s="1734"/>
      <c r="K6" s="1734"/>
      <c r="L6" s="1734"/>
      <c r="M6" s="1734"/>
      <c r="N6" s="1748"/>
      <c r="O6" s="1700">
        <f>IFERROR(VLOOKUP($A6,'2022'!$B$2:$K$174,3,FALSE),0)</f>
        <v>89</v>
      </c>
      <c r="P6" s="1858">
        <f>IFERROR(VLOOKUP($A6,'2022'!$B$2:$K$174,4,FALSE),0)</f>
        <v>59</v>
      </c>
      <c r="Q6" s="1858">
        <f>IFERROR(VLOOKUP($A6,'2022'!$B$2:$K$174,5,FALSE),0)</f>
        <v>65</v>
      </c>
      <c r="R6" s="1858">
        <f>IFERROR(VLOOKUP($A6,'2022'!$B$2:$K$174,8,FALSE),0)</f>
        <v>27</v>
      </c>
      <c r="S6" s="1740">
        <f>IFERROR(VLOOKUP($A6,'2022'!$B$2:$K$174,10,FALSE),0)</f>
        <v>0.73</v>
      </c>
      <c r="T6" s="1700">
        <f>IFERROR(VLOOKUP($A6,'2021'!$B$2:$K$174,3,FALSE),0)</f>
        <v>85</v>
      </c>
      <c r="U6" s="1843">
        <f>IFERROR(VLOOKUP($A6,'2021'!$B$2:$K$174,4,FALSE),0)</f>
        <v>58</v>
      </c>
      <c r="V6" s="1843">
        <f>IFERROR(VLOOKUP($A6,'2021'!$B$2:$K$174,5,FALSE),0)</f>
        <v>66</v>
      </c>
      <c r="W6" s="1843">
        <f>IFERROR(VLOOKUP($A6,'2021'!$B$2:$K$174,8,FALSE),0)</f>
        <v>37</v>
      </c>
      <c r="X6" s="1740">
        <f>IFERROR(VLOOKUP($A6,'2021'!$B$2:$K$174,10,FALSE),0)</f>
        <v>0.77600000000000002</v>
      </c>
      <c r="Y6" s="1700">
        <f>IFERROR(VLOOKUP($A6,'2020'!$B$2:$K$170,3,FALSE),0)</f>
        <v>77</v>
      </c>
      <c r="Z6" s="1829">
        <f>IFERROR(VLOOKUP($A6,'2020'!$B$2:$K$170,4,FALSE),0)</f>
        <v>69</v>
      </c>
      <c r="AA6" s="1829">
        <f>IFERROR(VLOOKUP($A6,'2020'!$B$2:$K$170,5,FALSE),0)</f>
        <v>68</v>
      </c>
      <c r="AB6" s="1829">
        <f>IFERROR(VLOOKUP($A6,'2020'!$B$2:$K$170,8,FALSE),0)</f>
        <v>42</v>
      </c>
      <c r="AC6" s="1740">
        <f>IFERROR(VLOOKUP($A6,'2020'!$B$2:$K$170,10,FALSE),0)</f>
        <v>0.88300000000000001</v>
      </c>
      <c r="AD6" s="1700">
        <f>IFERROR(VLOOKUP($A6,'2019'!$B$2:$K$170,3,FALSE),0)</f>
        <v>79</v>
      </c>
      <c r="AE6" s="1823">
        <f>IFERROR(VLOOKUP($A6,'2019'!$B$2:$K$170,4,FALSE),0)</f>
        <v>59</v>
      </c>
      <c r="AF6" s="1823">
        <f>IFERROR(VLOOKUP($A6,'2019'!$B$2:$K$170,5,FALSE),0)</f>
        <v>59</v>
      </c>
      <c r="AG6" s="1823">
        <f>IFERROR(VLOOKUP($A6,'2019'!$B$2:$K$170,8,FALSE),0)</f>
        <v>32</v>
      </c>
      <c r="AH6" s="1740">
        <f>IFERROR(VLOOKUP($A6,'2019'!$B$2:$K$170,10,FALSE),0)</f>
        <v>0.747</v>
      </c>
      <c r="AI6" s="1700">
        <f>IFERROR(VLOOKUP($A6,'2018'!$B$2:$K$170,3,FALSE),0)</f>
        <v>82</v>
      </c>
      <c r="AJ6" s="1821">
        <f>IFERROR(VLOOKUP($A6,'2018'!$B$2:$K$170,4,FALSE),0)</f>
        <v>67</v>
      </c>
      <c r="AK6" s="1821">
        <f>IFERROR(VLOOKUP($A6,'2018'!$B$2:$K$170,5,FALSE),0)</f>
        <v>65</v>
      </c>
      <c r="AL6" s="1821">
        <f>IFERROR(VLOOKUP($A6,'2018'!$B$2:$K$170,8,FALSE),0)</f>
        <v>39</v>
      </c>
      <c r="AM6" s="1740">
        <f>IFERROR(VLOOKUP($A6,'2018'!$B$2:$K$170,10,FALSE),0)</f>
        <v>0.79300000000000004</v>
      </c>
      <c r="AN6" s="1700">
        <f>IFERROR(VLOOKUP($A6,'2017'!$B$2:$J$163,2,FALSE),0)</f>
        <v>56</v>
      </c>
      <c r="AO6" s="1815">
        <f>IFERROR(VLOOKUP($A6,'2017'!$B$2:$J$163,3,FALSE),0)</f>
        <v>34</v>
      </c>
      <c r="AP6" s="1815">
        <f>IFERROR(VLOOKUP($A6,'2017'!$B$2:$J$163,4,FALSE),0)</f>
        <v>42</v>
      </c>
      <c r="AQ6" s="1815">
        <f>IFERROR(VLOOKUP($A6,'2017'!$B$2:$J$163,7,FALSE),0)</f>
        <v>21</v>
      </c>
      <c r="AR6" s="1740">
        <f>IFERROR(VLOOKUP($A6,'2017'!$B$2:$J$163,9,FALSE),0)</f>
        <v>0.75</v>
      </c>
      <c r="AS6" s="1700">
        <f>IFERROR(VLOOKUP($A6,'2016'!$B$2:$K$165,3,FALSE),0)</f>
        <v>0</v>
      </c>
      <c r="AT6" s="1796">
        <f>IFERROR(VLOOKUP($A6,'2016'!$B$2:$K$165,4,FALSE),0)</f>
        <v>0</v>
      </c>
      <c r="AU6" s="1796">
        <f>IFERROR(VLOOKUP($A6,'2016'!$B$2:$K$165,5,FALSE),0)</f>
        <v>0</v>
      </c>
      <c r="AV6" s="1796">
        <f>IFERROR(VLOOKUP($A6,'2016'!$B$2:$K$165,8,FALSE),0)</f>
        <v>0</v>
      </c>
      <c r="AW6" s="1740">
        <f>IFERROR(VLOOKUP($A6,'2016'!$B$2:$K$165,10,FALSE),0)</f>
        <v>0</v>
      </c>
      <c r="AX6" s="1700">
        <f>IFERROR(VLOOKUP($A6,'2015'!$B$2:$K$165,3,FALSE),0)</f>
        <v>0</v>
      </c>
      <c r="AY6" s="1695">
        <f>IFERROR(VLOOKUP($A6,'2015'!$B$2:$K$165,4,FALSE),0)</f>
        <v>0</v>
      </c>
      <c r="AZ6" s="1695">
        <f>IFERROR(VLOOKUP($A6,'2015'!$B$2:$K$165,5,FALSE),0)</f>
        <v>0</v>
      </c>
      <c r="BA6" s="1695">
        <f>IFERROR(VLOOKUP($A6,'2015'!$B$2:$K$165,8,FALSE),0)</f>
        <v>0</v>
      </c>
      <c r="BB6" s="1740">
        <f>IFERROR(VLOOKUP($A6,'2015'!$B$2:$K$165,10,FALSE),0)</f>
        <v>0</v>
      </c>
      <c r="BC6" s="1700">
        <f>IFERROR(VLOOKUP($A6,'2014'!$B$2:$K$157,3,FALSE),0)</f>
        <v>0</v>
      </c>
      <c r="BD6" s="1691">
        <f>IFERROR(VLOOKUP($A6,'2014'!$B$2:$K$157,4,FALSE),0)</f>
        <v>0</v>
      </c>
      <c r="BE6" s="1691">
        <f>IFERROR(VLOOKUP($A6,'2014'!$B$2:$K$157,5,FALSE),0)</f>
        <v>0</v>
      </c>
      <c r="BF6" s="1691">
        <f>IFERROR(VLOOKUP($A6,'2014'!$B$2:$K$157,8,FALSE),0)</f>
        <v>0</v>
      </c>
      <c r="BG6" s="1740">
        <f>IFERROR(VLOOKUP($A6,'2014'!$B$2:$K$157,10,FALSE),0)</f>
        <v>0</v>
      </c>
      <c r="BH6" s="1700">
        <f>IFERROR(VLOOKUP($A6,'2013'!$D$4:$I$249,2,FALSE),0)</f>
        <v>0</v>
      </c>
      <c r="BI6" s="1691">
        <f>IFERROR(VLOOKUP($A6,'2013'!$D$4:$I$249,3,FALSE),0)</f>
        <v>0</v>
      </c>
      <c r="BJ6" s="1691">
        <f>IFERROR(VLOOKUP($A6,'2013'!$D$4:$I$249,4,FALSE),0)</f>
        <v>0</v>
      </c>
      <c r="BK6" s="1691">
        <f>IFERROR(VLOOKUP($A6,'2013'!$D$4:$I$249,5,FALSE),0)</f>
        <v>0</v>
      </c>
      <c r="BL6" s="1740">
        <f>IFERROR(VLOOKUP($A6,'2013'!$D$4:$I$249,6,FALSE),0)</f>
        <v>0</v>
      </c>
      <c r="BM6" s="1737">
        <f>IFERROR(VLOOKUP($A6,'2012'!$D$3:$O$172,2,FALSE),0)</f>
        <v>0</v>
      </c>
      <c r="BN6" s="1691">
        <f>IFERROR(VLOOKUP($A6,'2012'!$D$3:$O$172,3,FALSE),0)</f>
        <v>0</v>
      </c>
      <c r="BO6" s="1743">
        <f>IFERROR(VLOOKUP($A6,'2012'!$D$3:$O$172,4,FALSE),0)</f>
        <v>0</v>
      </c>
      <c r="BP6" s="1700">
        <f>IFERROR(VLOOKUP($A6,'2012'!$D$3:$O$172,5,FALSE),0)</f>
        <v>0</v>
      </c>
      <c r="BQ6" s="1691">
        <f>IFERROR(VLOOKUP($A6,'2012'!$D$3:$O$172,6,FALSE),0)</f>
        <v>0</v>
      </c>
      <c r="BR6" s="1691">
        <f>IFERROR(VLOOKUP($A6,'2012'!$D$3:$O$172,7,FALSE),0)</f>
        <v>0</v>
      </c>
      <c r="BS6" s="1691">
        <f>IFERROR(VLOOKUP($A6,'2012'!$D$3:$O$172,8,FALSE),0)</f>
        <v>0</v>
      </c>
      <c r="BT6" s="1740">
        <f>IFERROR(VLOOKUP($A6,'2012'!$D$3:$O$172,9,FALSE),0)</f>
        <v>0</v>
      </c>
      <c r="BX6" s="1700">
        <f>IFERROR(VLOOKUP($A6,'2011'!$D$4:$I$251,2,FALSE),0)</f>
        <v>0</v>
      </c>
      <c r="BY6" s="1691">
        <f>IFERROR(VLOOKUP($A6,'2011'!$D$4:$I$251,3,FALSE),0)</f>
        <v>0</v>
      </c>
      <c r="BZ6" s="1691">
        <f>IFERROR(VLOOKUP($A6,'2011'!$D$4:$I$251,4,FALSE),0)</f>
        <v>0</v>
      </c>
      <c r="CA6" s="1691">
        <f>IFERROR(VLOOKUP($A6,'2011'!$D$4:$I$251,5,FALSE),0)</f>
        <v>0</v>
      </c>
      <c r="CB6" s="1740">
        <f>IFERROR(VLOOKUP($A6,'2011'!$D$4:$I$251,6,FALSE),0)</f>
        <v>0</v>
      </c>
      <c r="CC6" s="1700">
        <f>IFERROR(VLOOKUP($A6,'2010'!$C$3:$H$234,2,FALSE),0)</f>
        <v>0</v>
      </c>
      <c r="CD6" s="1691">
        <f>IFERROR(VLOOKUP($A6,'2010'!$C$3:$H$234,3,FALSE),0)</f>
        <v>0</v>
      </c>
      <c r="CE6" s="1691">
        <f>IFERROR(VLOOKUP($A6,'2010'!$C$3:$H$234,4,FALSE),0)</f>
        <v>0</v>
      </c>
      <c r="CF6" s="1691">
        <f>IFERROR(VLOOKUP($A6,'2010'!$C$3:$H$234,5,FALSE),0)</f>
        <v>0</v>
      </c>
      <c r="CG6" s="1740">
        <f>IFERROR(VLOOKUP($A6,'2010'!$C$3:$H$234,6,FALSE),0)</f>
        <v>0</v>
      </c>
      <c r="CH6" s="1700">
        <f>IFERROR(VLOOKUP($A6,'2009'!$C$3:$H$242,2,FALSE),0)</f>
        <v>0</v>
      </c>
      <c r="CI6" s="1691">
        <f>IFERROR(VLOOKUP($A6,'2009'!$C$3:$H$242,3,FALSE),0)</f>
        <v>0</v>
      </c>
      <c r="CJ6" s="1691">
        <f>IFERROR(VLOOKUP($A6,'2009'!$C$3:$H$242,4,FALSE),0)</f>
        <v>0</v>
      </c>
      <c r="CK6" s="1691">
        <f>IFERROR(VLOOKUP($A6,'2009'!$C$3:$H$242,5,FALSE),0)</f>
        <v>0</v>
      </c>
      <c r="CL6" s="1740">
        <f>IFERROR(VLOOKUP($A6,'2009'!$C$3:$H$242,6,FALSE),0)</f>
        <v>0</v>
      </c>
      <c r="CM6" s="1700">
        <f>IFERROR(VLOOKUP($A6,'2008'!$C$3:$H$229,2,FALSE),0)</f>
        <v>0</v>
      </c>
      <c r="CN6" s="1691">
        <f>IFERROR(VLOOKUP($A6,'2008'!$C$3:$H$229,3,FALSE),0)</f>
        <v>0</v>
      </c>
      <c r="CO6" s="1691">
        <f>IFERROR(VLOOKUP($A6,'2008'!$C$3:$H$229,4,FALSE),0)</f>
        <v>0</v>
      </c>
      <c r="CP6" s="1691">
        <f>IFERROR(VLOOKUP($A6,'2008'!$C$3:$H$229,5,FALSE),0)</f>
        <v>0</v>
      </c>
      <c r="CQ6" s="1740">
        <f>IFERROR(VLOOKUP($A6,'2008'!$C$3:$H$229,6,FALSE),0)</f>
        <v>0</v>
      </c>
      <c r="CR6" s="1700">
        <f>IFERROR(VLOOKUP($A6,'2007'!$C$3:$M$238,7,FALSE),0)</f>
        <v>0</v>
      </c>
      <c r="CS6" s="1691">
        <f>IFERROR(VLOOKUP($A6,'2007'!$C$3:$M$238,8,FALSE),0)</f>
        <v>0</v>
      </c>
      <c r="CT6" s="1691">
        <f>IFERROR(VLOOKUP($A6,'2007'!$C$3:$M$238,9,FALSE),0)</f>
        <v>0</v>
      </c>
      <c r="CU6" s="1691">
        <f>IFERROR(VLOOKUP($A6,'2007'!$C$3:$M$238,10,FALSE),0)</f>
        <v>0</v>
      </c>
      <c r="CV6" s="1740">
        <f>IFERROR(VLOOKUP($A6,'2007'!$C$3:$M$238,11,FALSE),0)</f>
        <v>0</v>
      </c>
      <c r="CW6" s="1700">
        <f>IFERROR(VLOOKUP($A6,'2006'!$A$2:$F$200,2,FALSE),0)</f>
        <v>0</v>
      </c>
      <c r="CX6" s="1796">
        <f>IFERROR(VLOOKUP($A6,'2006'!$A$2:$F$200,4,FALSE),0)</f>
        <v>0</v>
      </c>
      <c r="CY6" s="1796">
        <f>IFERROR(VLOOKUP($A6,'2006'!$A$2:$F$200,5,FALSE),0)</f>
        <v>0</v>
      </c>
      <c r="CZ6" s="1740">
        <f>IFERROR(VLOOKUP($A6,'2006'!$A$2:$F$200,6,FALSE),0)</f>
        <v>0</v>
      </c>
      <c r="DA6" s="1700">
        <f>IFERROR(VLOOKUP($A6,'2005'!$C$3:$M$205,8,FALSE),0)</f>
        <v>0</v>
      </c>
      <c r="DB6" s="1691">
        <f>IFERROR(VLOOKUP($A6,'2005'!$C$3:$M$205,9,FALSE),0)</f>
        <v>0</v>
      </c>
      <c r="DC6" s="1691">
        <f>IFERROR(VLOOKUP($A6,'2005'!$C$3:$M$205,10,FALSE),0)</f>
        <v>0</v>
      </c>
      <c r="DD6" s="1740">
        <f>IFERROR(VLOOKUP($A6,'2005'!$C$3:$M$205,11,FALSE),0)</f>
        <v>0</v>
      </c>
      <c r="DE6" s="1700">
        <f>IFERROR(VLOOKUP($A6,'2004'!$C$3:$M$213,8,FALSE),0)</f>
        <v>0</v>
      </c>
      <c r="DF6" s="1691">
        <f>IFERROR(VLOOKUP($A6,'2004'!$C$3:$M$213,9,FALSE),0)</f>
        <v>0</v>
      </c>
      <c r="DG6" s="1691">
        <f>IFERROR(VLOOKUP($A6,'2004'!$C$3:$M$213,10,FALSE),0)</f>
        <v>0</v>
      </c>
      <c r="DH6" s="1740">
        <f>IFERROR(VLOOKUP($A6,'2004'!$C$3:$M$213,11,FALSE),0)</f>
        <v>0</v>
      </c>
      <c r="DI6" s="1700">
        <f>IFERROR(VLOOKUP($A6,'2003'!$C$3:$Q$214,12,FALSE),0)</f>
        <v>0</v>
      </c>
      <c r="DJ6" s="1691">
        <f>IFERROR(VLOOKUP($A6,'2003'!$C$3:$Q$214,13,FALSE),0)</f>
        <v>0</v>
      </c>
      <c r="DK6" s="1691">
        <f>IFERROR(VLOOKUP($A6,'2003'!$C$3:$Q$214,14,FALSE),0)</f>
        <v>0</v>
      </c>
      <c r="DL6" s="1740">
        <f>IFERROR(VLOOKUP($A6,'2003'!$C$3:$Q$214,15,FALSE),0)</f>
        <v>0</v>
      </c>
      <c r="DM6" s="1700">
        <f>IFERROR(VLOOKUP($A6,'2002'!$D$3:$R$214,12,FALSE),0)</f>
        <v>0</v>
      </c>
      <c r="DN6" s="1691">
        <f>IFERROR(VLOOKUP($A6,'2002'!$D$3:$R$214,13,FALSE),0)</f>
        <v>0</v>
      </c>
      <c r="DO6" s="1691">
        <f>IFERROR(VLOOKUP($A6,'2002'!$D$3:$R$214,14,FALSE),0)</f>
        <v>0</v>
      </c>
      <c r="DP6" s="1788">
        <f>IFERROR(VLOOKUP($A6,'2002'!$D$3:$R$214,15,FALSE),0)</f>
        <v>0</v>
      </c>
      <c r="DQ6" s="1700">
        <f>IFERROR(VLOOKUP($A6,'Pre 2002'!$C$3:$CK$382,84,FALSE),0)</f>
        <v>0</v>
      </c>
      <c r="DR6" s="1695">
        <f>IFERROR(VLOOKUP($A6,'Pre 2002'!$C$3:$CK$382,85,FALSE),0)</f>
        <v>0</v>
      </c>
      <c r="DS6" s="1695">
        <f>IFERROR(VLOOKUP($A6,'Pre 2002'!$C$3:$CK$382,86,FALSE),0)</f>
        <v>0</v>
      </c>
      <c r="DT6" s="1790">
        <f>IFERROR(VLOOKUP($A6,'Pre 2002'!$C$3:$CK$382,87,FALSE),0)</f>
        <v>0</v>
      </c>
      <c r="DU6" s="1741">
        <f>IFERROR(VLOOKUP(A6,'Pre 2002'!$C$3:$CG$382,83,FALSE),0)</f>
        <v>0</v>
      </c>
      <c r="DV6" s="1723"/>
      <c r="DY6" s="1731"/>
    </row>
    <row r="7" spans="1:129">
      <c r="A7" s="1778" t="s">
        <v>163</v>
      </c>
      <c r="B7" s="1562">
        <f t="shared" si="0"/>
        <v>726</v>
      </c>
      <c r="C7" s="1562">
        <f t="shared" si="1"/>
        <v>519</v>
      </c>
      <c r="D7" s="1562">
        <f t="shared" si="2"/>
        <v>189</v>
      </c>
      <c r="E7" s="1563">
        <f t="shared" si="3"/>
        <v>0.71487603305785119</v>
      </c>
      <c r="F7" s="1786">
        <f t="shared" si="4"/>
        <v>11</v>
      </c>
      <c r="G7" s="1595">
        <v>2011</v>
      </c>
      <c r="H7" s="1567">
        <f>IF(BC7&gt;0,1,0)+IF(BH7&gt;0,1,0)+IF(BP7&gt;0,1,0)+IF(BX7&gt;0,1,0)+IF(CC7&gt;0,1,0)+IF(CH7&gt;0,1,0)+IF(CM7&gt;0,1,0)+IF(CR7&gt;0,1,0)+IF(CW7&gt;0,1,0)+IF(DA7&gt;0,1,0)+IF(DE7&gt;0,1,0)+IF(DI7&gt;0,1,0)+IF(DM7&gt;0,1,0)+DU7</f>
        <v>3</v>
      </c>
      <c r="I7" s="1734">
        <f>SUM(BC7,BH7,BP7,BX7,CC7,CH7,CM7,CR7,CW7,DA7,DE7,DI7,DM7,DQ7)</f>
        <v>176</v>
      </c>
      <c r="J7" s="1734">
        <f t="shared" ref="J7:K10" si="6">SUM(BE7,BJ7,BR7,BZ7,CE7,CJ7,CO7,CT7,CX7,DB7,DF7,DJ7,DN7,DR7)</f>
        <v>123</v>
      </c>
      <c r="K7" s="1734">
        <f t="shared" si="6"/>
        <v>35</v>
      </c>
      <c r="L7" s="1806">
        <f>IF(I7=0,0,J7/I7)</f>
        <v>0.69886363636363635</v>
      </c>
      <c r="M7" s="1568">
        <v>11</v>
      </c>
      <c r="N7" s="1573">
        <v>0</v>
      </c>
      <c r="O7" s="1700">
        <f>IFERROR(VLOOKUP($A7,'2022'!$B$2:$K$174,3,FALSE),0)</f>
        <v>65</v>
      </c>
      <c r="P7" s="1858">
        <f>IFERROR(VLOOKUP($A7,'2022'!$B$2:$K$174,4,FALSE),0)</f>
        <v>33</v>
      </c>
      <c r="Q7" s="1858">
        <f>IFERROR(VLOOKUP($A7,'2022'!$B$2:$K$174,5,FALSE),0)</f>
        <v>38</v>
      </c>
      <c r="R7" s="1858">
        <f>IFERROR(VLOOKUP($A7,'2022'!$B$2:$K$174,8,FALSE),0)</f>
        <v>14</v>
      </c>
      <c r="S7" s="1740">
        <f>IFERROR(VLOOKUP($A7,'2022'!$B$2:$K$174,10,FALSE),0)</f>
        <v>0.58499999999999996</v>
      </c>
      <c r="T7" s="1700">
        <f>IFERROR(VLOOKUP($A7,'2021'!$B$2:$K$174,3,FALSE),0)</f>
        <v>72</v>
      </c>
      <c r="U7" s="1843">
        <f>IFERROR(VLOOKUP($A7,'2021'!$B$2:$K$174,4,FALSE),0)</f>
        <v>45</v>
      </c>
      <c r="V7" s="1843">
        <f>IFERROR(VLOOKUP($A7,'2021'!$B$2:$K$174,5,FALSE),0)</f>
        <v>52</v>
      </c>
      <c r="W7" s="1843">
        <f>IFERROR(VLOOKUP($A7,'2021'!$B$2:$K$174,8,FALSE),0)</f>
        <v>22</v>
      </c>
      <c r="X7" s="1740">
        <f>IFERROR(VLOOKUP($A7,'2021'!$B$2:$K$174,10,FALSE),0)</f>
        <v>0.72199999999999998</v>
      </c>
      <c r="Y7" s="1700">
        <f>IFERROR(VLOOKUP($A7,'2020'!$B$2:$K$170,3,FALSE),0)</f>
        <v>77</v>
      </c>
      <c r="Z7" s="1829">
        <f>IFERROR(VLOOKUP($A7,'2020'!$B$2:$K$170,4,FALSE),0)</f>
        <v>49</v>
      </c>
      <c r="AA7" s="1829">
        <f>IFERROR(VLOOKUP($A7,'2020'!$B$2:$K$170,5,FALSE),0)</f>
        <v>57</v>
      </c>
      <c r="AB7" s="1829">
        <f>IFERROR(VLOOKUP($A7,'2020'!$B$2:$K$170,8,FALSE),0)</f>
        <v>28</v>
      </c>
      <c r="AC7" s="1740">
        <f>IFERROR(VLOOKUP($A7,'2020'!$B$2:$K$170,10,FALSE),0)</f>
        <v>0.74</v>
      </c>
      <c r="AD7" s="1700">
        <f>IFERROR(VLOOKUP($A7,'2019'!$B$2:$K$170,3,FALSE),0)</f>
        <v>53</v>
      </c>
      <c r="AE7" s="1823">
        <f>IFERROR(VLOOKUP($A7,'2019'!$B$2:$K$170,4,FALSE),0)</f>
        <v>39</v>
      </c>
      <c r="AF7" s="1823">
        <f>IFERROR(VLOOKUP($A7,'2019'!$B$2:$K$170,5,FALSE),0)</f>
        <v>41</v>
      </c>
      <c r="AG7" s="1823">
        <f>IFERROR(VLOOKUP($A7,'2019'!$B$2:$K$170,8,FALSE),0)</f>
        <v>23</v>
      </c>
      <c r="AH7" s="1740">
        <f>IFERROR(VLOOKUP($A7,'2019'!$B$2:$K$170,10,FALSE),0)</f>
        <v>0.77400000000000002</v>
      </c>
      <c r="AI7" s="1700">
        <f>IFERROR(VLOOKUP($A7,'2018'!$B$2:$K$170,3,FALSE),0)</f>
        <v>86</v>
      </c>
      <c r="AJ7" s="1821">
        <f>IFERROR(VLOOKUP($A7,'2018'!$B$2:$K$170,4,FALSE),0)</f>
        <v>55</v>
      </c>
      <c r="AK7" s="1821">
        <f>IFERROR(VLOOKUP($A7,'2018'!$B$2:$K$170,5,FALSE),0)</f>
        <v>60</v>
      </c>
      <c r="AL7" s="1821">
        <f>IFERROR(VLOOKUP($A7,'2018'!$B$2:$K$170,8,FALSE),0)</f>
        <v>24</v>
      </c>
      <c r="AM7" s="1740">
        <f>IFERROR(VLOOKUP($A7,'2018'!$B$2:$K$170,10,FALSE),0)</f>
        <v>0.69799999999999995</v>
      </c>
      <c r="AN7" s="1700">
        <f>IFERROR(VLOOKUP($A7,'2017'!$B$2:$J$163,2,FALSE),0)</f>
        <v>58</v>
      </c>
      <c r="AO7" s="1815">
        <f>IFERROR(VLOOKUP($A7,'2017'!$B$2:$J$163,3,FALSE),0)</f>
        <v>35</v>
      </c>
      <c r="AP7" s="1815">
        <f>IFERROR(VLOOKUP($A7,'2017'!$B$2:$J$163,4,FALSE),0)</f>
        <v>48</v>
      </c>
      <c r="AQ7" s="1815">
        <f>IFERROR(VLOOKUP($A7,'2017'!$B$2:$J$163,7,FALSE),0)</f>
        <v>19</v>
      </c>
      <c r="AR7" s="1740">
        <f>IFERROR(VLOOKUP($A7,'2017'!$B$2:$J$163,9,FALSE),0)</f>
        <v>0.82758620689655171</v>
      </c>
      <c r="AS7" s="1700">
        <f>IFERROR(VLOOKUP($A7,'2016'!$B$2:$K$165,3,FALSE),0)</f>
        <v>76</v>
      </c>
      <c r="AT7" s="1796">
        <f>IFERROR(VLOOKUP($A7,'2016'!$B$2:$K$165,4,FALSE),0)</f>
        <v>51</v>
      </c>
      <c r="AU7" s="1796">
        <f>IFERROR(VLOOKUP($A7,'2016'!$B$2:$K$165,5,FALSE),0)</f>
        <v>61</v>
      </c>
      <c r="AV7" s="1796">
        <f>IFERROR(VLOOKUP($A7,'2016'!$B$2:$K$165,8,FALSE),0)</f>
        <v>17</v>
      </c>
      <c r="AW7" s="1740">
        <f>IFERROR(VLOOKUP($A7,'2016'!$B$2:$K$165,10,FALSE),0)</f>
        <v>0.80300000000000005</v>
      </c>
      <c r="AX7" s="1700">
        <f>IFERROR(VLOOKUP($A7,'2015'!$B$2:$K$165,3,FALSE),0)</f>
        <v>63</v>
      </c>
      <c r="AY7" s="1695">
        <f>IFERROR(VLOOKUP($A7,'2015'!$B$2:$K$165,4,FALSE),0)</f>
        <v>27</v>
      </c>
      <c r="AZ7" s="1695">
        <f>IFERROR(VLOOKUP($A7,'2015'!$B$2:$K$165,5,FALSE),0)</f>
        <v>39</v>
      </c>
      <c r="BA7" s="1695">
        <f>IFERROR(VLOOKUP($A7,'2015'!$B$2:$K$165,8,FALSE),0)</f>
        <v>7</v>
      </c>
      <c r="BB7" s="1740">
        <f>IFERROR(VLOOKUP($A7,'2015'!$B$2:$K$165,10,FALSE),0)</f>
        <v>0.61904761904761907</v>
      </c>
      <c r="BC7" s="1700">
        <f>IFERROR(VLOOKUP($A7,'2014'!$B$2:$K$157,3,FALSE),0)</f>
        <v>48</v>
      </c>
      <c r="BD7" s="1691">
        <f>IFERROR(VLOOKUP($A7,'2014'!$B$2:$K$157,4,FALSE),0)</f>
        <v>36</v>
      </c>
      <c r="BE7" s="1691">
        <f>IFERROR(VLOOKUP($A7,'2014'!$B$2:$K$157,5,FALSE),0)</f>
        <v>35</v>
      </c>
      <c r="BF7" s="1691">
        <f>IFERROR(VLOOKUP($A7,'2014'!$B$2:$K$157,8,FALSE),0)</f>
        <v>15</v>
      </c>
      <c r="BG7" s="1740">
        <f>IFERROR(VLOOKUP($A7,'2014'!$B$2:$K$157,10,FALSE),0)</f>
        <v>0.72916666666666663</v>
      </c>
      <c r="BH7" s="1700">
        <f>IFERROR(VLOOKUP($A7,'2013'!$D$4:$I$249,2,FALSE),0)</f>
        <v>70</v>
      </c>
      <c r="BI7" s="1691">
        <f>IFERROR(VLOOKUP($A7,'2013'!$D$4:$I$249,3,FALSE),0)</f>
        <v>38</v>
      </c>
      <c r="BJ7" s="1691">
        <f>IFERROR(VLOOKUP($A7,'2013'!$D$4:$I$249,4,FALSE),0)</f>
        <v>51</v>
      </c>
      <c r="BK7" s="1691">
        <f>IFERROR(VLOOKUP($A7,'2013'!$D$4:$I$249,5,FALSE),0)</f>
        <v>15</v>
      </c>
      <c r="BL7" s="1740">
        <f>IFERROR(VLOOKUP($A7,'2013'!$D$4:$I$249,6,FALSE),0)</f>
        <v>0.72857142857142854</v>
      </c>
      <c r="BM7" s="1737">
        <f>IFERROR(VLOOKUP($A7,'2012'!$D$3:$O$172,2,FALSE),0)</f>
        <v>0</v>
      </c>
      <c r="BN7" s="1691">
        <f>IFERROR(VLOOKUP($A7,'2012'!$D$3:$O$172,3,FALSE),0)</f>
        <v>0</v>
      </c>
      <c r="BO7" s="1743">
        <f>IFERROR(VLOOKUP($A7,'2012'!$D$3:$O$172,4,FALSE),0)</f>
        <v>0</v>
      </c>
      <c r="BP7" s="1700">
        <f>IFERROR(VLOOKUP($A7,'2012'!$D$3:$O$172,5,FALSE),0)</f>
        <v>0</v>
      </c>
      <c r="BQ7" s="1691">
        <f>IFERROR(VLOOKUP($A7,'2012'!$D$3:$O$172,6,FALSE),0)</f>
        <v>0</v>
      </c>
      <c r="BR7" s="1691">
        <f>IFERROR(VLOOKUP($A7,'2012'!$D$3:$O$172,7,FALSE),0)</f>
        <v>0</v>
      </c>
      <c r="BS7" s="1691">
        <f>IFERROR(VLOOKUP($A7,'2012'!$D$3:$O$172,8,FALSE),0)</f>
        <v>0</v>
      </c>
      <c r="BT7" s="1740">
        <f>IFERROR(VLOOKUP($A7,'2012'!$D$3:$O$172,9,FALSE),0)</f>
        <v>0</v>
      </c>
      <c r="BU7" s="1737">
        <f>IFERROR(VLOOKUP($A7,'2012'!$D$3:$O$172,10,FALSE),0)</f>
        <v>0</v>
      </c>
      <c r="BV7" s="1691">
        <f>IFERROR(VLOOKUP($A7,'2012'!$D$3:$O$172,11,FALSE),0)</f>
        <v>0</v>
      </c>
      <c r="BW7" s="1743">
        <f>IFERROR(VLOOKUP($A7,'2012'!$D$3:$O$172,12,FALSE),0)</f>
        <v>0</v>
      </c>
      <c r="BX7" s="1700">
        <f>IFERROR(VLOOKUP($A7,'2011'!$D$4:$I$251,2,FALSE),0)</f>
        <v>58</v>
      </c>
      <c r="BY7" s="1691">
        <f>IFERROR(VLOOKUP($A7,'2011'!$D$4:$I$251,3,FALSE),0)</f>
        <v>32</v>
      </c>
      <c r="BZ7" s="1691">
        <f>IFERROR(VLOOKUP($A7,'2011'!$D$4:$I$251,4,FALSE),0)</f>
        <v>37</v>
      </c>
      <c r="CA7" s="1691">
        <f>IFERROR(VLOOKUP($A7,'2011'!$D$4:$I$251,5,FALSE),0)</f>
        <v>5</v>
      </c>
      <c r="CB7" s="1740">
        <f>IFERROR(VLOOKUP($A7,'2011'!$D$4:$I$251,6,FALSE),0)</f>
        <v>0.63793103448275867</v>
      </c>
      <c r="CC7" s="1700">
        <f>IFERROR(VLOOKUP($A7,'2010'!$C$3:$H$234,2,FALSE),0)</f>
        <v>0</v>
      </c>
      <c r="CD7" s="1691">
        <f>IFERROR(VLOOKUP($A7,'2010'!$C$3:$H$234,3,FALSE),0)</f>
        <v>0</v>
      </c>
      <c r="CE7" s="1691">
        <f>IFERROR(VLOOKUP($A7,'2010'!$C$3:$H$234,4,FALSE),0)</f>
        <v>0</v>
      </c>
      <c r="CF7" s="1691">
        <f>IFERROR(VLOOKUP($A7,'2010'!$C$3:$H$234,5,FALSE),0)</f>
        <v>0</v>
      </c>
      <c r="CG7" s="1740">
        <f>IFERROR(VLOOKUP($A7,'2010'!$C$3:$H$234,6,FALSE),0)</f>
        <v>0</v>
      </c>
      <c r="CH7" s="1700">
        <f>IFERROR(VLOOKUP($A7,'2009'!$C$3:$H$242,2,FALSE),0)</f>
        <v>0</v>
      </c>
      <c r="CI7" s="1691">
        <f>IFERROR(VLOOKUP($A7,'2009'!$C$3:$H$242,3,FALSE),0)</f>
        <v>0</v>
      </c>
      <c r="CJ7" s="1691">
        <f>IFERROR(VLOOKUP($A7,'2009'!$C$3:$H$242,4,FALSE),0)</f>
        <v>0</v>
      </c>
      <c r="CK7" s="1691">
        <f>IFERROR(VLOOKUP($A7,'2009'!$C$3:$H$242,5,FALSE),0)</f>
        <v>0</v>
      </c>
      <c r="CL7" s="1740">
        <f>IFERROR(VLOOKUP($A7,'2009'!$C$3:$H$242,6,FALSE),0)</f>
        <v>0</v>
      </c>
      <c r="CM7" s="1700">
        <f>IFERROR(VLOOKUP($A7,'2008'!$C$3:$H$229,2,FALSE),0)</f>
        <v>0</v>
      </c>
      <c r="CN7" s="1691">
        <f>IFERROR(VLOOKUP($A7,'2008'!$C$3:$H$229,3,FALSE),0)</f>
        <v>0</v>
      </c>
      <c r="CO7" s="1691">
        <f>IFERROR(VLOOKUP($A7,'2008'!$C$3:$H$229,4,FALSE),0)</f>
        <v>0</v>
      </c>
      <c r="CP7" s="1691">
        <f>IFERROR(VLOOKUP($A7,'2008'!$C$3:$H$229,5,FALSE),0)</f>
        <v>0</v>
      </c>
      <c r="CQ7" s="1740">
        <f>IFERROR(VLOOKUP($A7,'2008'!$C$3:$H$229,6,FALSE),0)</f>
        <v>0</v>
      </c>
      <c r="CR7" s="1700">
        <f>IFERROR(VLOOKUP($A7,'2007'!$C$3:$M$238,7,FALSE),0)</f>
        <v>0</v>
      </c>
      <c r="CS7" s="1691">
        <f>IFERROR(VLOOKUP($A7,'2007'!$C$3:$M$238,8,FALSE),0)</f>
        <v>0</v>
      </c>
      <c r="CT7" s="1691">
        <f>IFERROR(VLOOKUP($A7,'2007'!$C$3:$M$238,9,FALSE),0)</f>
        <v>0</v>
      </c>
      <c r="CU7" s="1691">
        <f>IFERROR(VLOOKUP($A7,'2007'!$C$3:$M$238,10,FALSE),0)</f>
        <v>0</v>
      </c>
      <c r="CV7" s="1740">
        <f>IFERROR(VLOOKUP($A7,'2007'!$C$3:$M$238,11,FALSE),0)</f>
        <v>0</v>
      </c>
      <c r="CW7" s="1700">
        <f>IFERROR(VLOOKUP($A7,'2006'!$A$2:$F$200,2,FALSE),0)</f>
        <v>0</v>
      </c>
      <c r="CX7" s="1691">
        <f>IFERROR(VLOOKUP($A7,'2006'!$A$2:$F$200,4,FALSE),0)</f>
        <v>0</v>
      </c>
      <c r="CY7" s="1691">
        <f>IFERROR(VLOOKUP($A7,'2006'!$A$2:$F$200,5,FALSE),0)</f>
        <v>0</v>
      </c>
      <c r="CZ7" s="1740">
        <f>IFERROR(VLOOKUP($A7,'2006'!$A$2:$F$200,6,FALSE),0)</f>
        <v>0</v>
      </c>
      <c r="DA7" s="1700">
        <f>IFERROR(VLOOKUP($A7,'2005'!$C$3:$M$205,8,FALSE),0)</f>
        <v>0</v>
      </c>
      <c r="DB7" s="1691">
        <f>IFERROR(VLOOKUP($A7,'2005'!$C$3:$M$205,9,FALSE),0)</f>
        <v>0</v>
      </c>
      <c r="DC7" s="1691">
        <f>IFERROR(VLOOKUP($A7,'2005'!$C$3:$M$205,10,FALSE),0)</f>
        <v>0</v>
      </c>
      <c r="DD7" s="1740">
        <f>IFERROR(VLOOKUP($A7,'2005'!$C$3:$M$205,11,FALSE),0)</f>
        <v>0</v>
      </c>
      <c r="DE7" s="1700">
        <f>IFERROR(VLOOKUP($A7,'2004'!$C$3:$M$213,8,FALSE),0)</f>
        <v>0</v>
      </c>
      <c r="DF7" s="1691">
        <f>IFERROR(VLOOKUP($A7,'2004'!$C$3:$M$213,9,FALSE),0)</f>
        <v>0</v>
      </c>
      <c r="DG7" s="1691">
        <f>IFERROR(VLOOKUP($A7,'2004'!$C$3:$M$213,10,FALSE),0)</f>
        <v>0</v>
      </c>
      <c r="DH7" s="1740">
        <f>IFERROR(VLOOKUP($A7,'2004'!$C$3:$M$213,11,FALSE),0)</f>
        <v>0</v>
      </c>
      <c r="DI7" s="1700">
        <f>IFERROR(VLOOKUP($A7,'2003'!$C$3:$Q$214,12,FALSE),0)</f>
        <v>0</v>
      </c>
      <c r="DJ7" s="1691">
        <f>IFERROR(VLOOKUP($A7,'2003'!$C$3:$Q$214,13,FALSE),0)</f>
        <v>0</v>
      </c>
      <c r="DK7" s="1691">
        <f>IFERROR(VLOOKUP($A7,'2003'!$C$3:$Q$214,14,FALSE),0)</f>
        <v>0</v>
      </c>
      <c r="DL7" s="1740">
        <f>IFERROR(VLOOKUP($A7,'2003'!$C$3:$Q$214,15,FALSE),0)</f>
        <v>0</v>
      </c>
      <c r="DM7" s="1700">
        <f>IFERROR(VLOOKUP($A7,'2002'!$D$3:$R$214,12,FALSE),0)</f>
        <v>0</v>
      </c>
      <c r="DN7" s="1691">
        <f>IFERROR(VLOOKUP($A7,'2002'!$D$3:$R$214,13,FALSE),0)</f>
        <v>0</v>
      </c>
      <c r="DO7" s="1691">
        <f>IFERROR(VLOOKUP($A7,'2002'!$D$3:$R$214,14,FALSE),0)</f>
        <v>0</v>
      </c>
      <c r="DP7" s="1788">
        <f>IFERROR(VLOOKUP($A7,'2002'!$D$3:$R$214,15,FALSE),0)</f>
        <v>0</v>
      </c>
      <c r="DQ7" s="1700">
        <f>IFERROR(VLOOKUP($A7,'Pre 2002'!$C$3:$CK$382,84,FALSE),0)</f>
        <v>0</v>
      </c>
      <c r="DR7" s="1695">
        <f>IFERROR(VLOOKUP($A7,'Pre 2002'!$C$3:$CK$382,85,FALSE),0)</f>
        <v>0</v>
      </c>
      <c r="DS7" s="1695">
        <f>IFERROR(VLOOKUP($A7,'Pre 2002'!$C$3:$CK$382,86,FALSE),0)</f>
        <v>0</v>
      </c>
      <c r="DT7" s="1790">
        <f>IFERROR(VLOOKUP($A7,'Pre 2002'!$C$3:$CK$382,87,FALSE),0)</f>
        <v>0</v>
      </c>
      <c r="DU7" s="1741">
        <f>IFERROR(VLOOKUP(A7,'Pre 2002'!$C$3:$CG$382,83,FALSE),0)</f>
        <v>0</v>
      </c>
      <c r="DV7" s="1721"/>
      <c r="DY7" s="1731"/>
    </row>
    <row r="8" spans="1:129">
      <c r="A8" s="1779" t="s">
        <v>1122</v>
      </c>
      <c r="B8" s="1562">
        <f t="shared" si="0"/>
        <v>1680</v>
      </c>
      <c r="C8" s="1562">
        <f t="shared" si="1"/>
        <v>1149</v>
      </c>
      <c r="D8" s="1562">
        <f t="shared" si="2"/>
        <v>174</v>
      </c>
      <c r="E8" s="1563">
        <f t="shared" si="3"/>
        <v>0.68392857142857144</v>
      </c>
      <c r="F8" s="1786">
        <f t="shared" si="4"/>
        <v>24</v>
      </c>
      <c r="G8" s="1595">
        <v>1990</v>
      </c>
      <c r="H8" s="1567">
        <f>IF(BC8&gt;0,1,0)+IF(BH8&gt;0,1,0)+IF(BP8&gt;0,1,0)+IF(BX8&gt;0,1,0)+IF(CC8&gt;0,1,0)+IF(CH8&gt;0,1,0)+IF(CM8&gt;0,1,0)+IF(CR8&gt;0,1,0)+IF(CW8&gt;0,1,0)+IF(DA8&gt;0,1,0)+IF(DE8&gt;0,1,0)+IF(DI8&gt;0,1,0)+IF(DM8&gt;0,1,0)+DU8</f>
        <v>24</v>
      </c>
      <c r="I8" s="1734">
        <f>SUM(BC8,BH8,BP8,BX8,CC8,CH8,CM8,CR8,CW8,DA8,DE8,DI8,DM8,DQ8)</f>
        <v>1680</v>
      </c>
      <c r="J8" s="1734">
        <f t="shared" si="6"/>
        <v>1149</v>
      </c>
      <c r="K8" s="1734">
        <f t="shared" si="6"/>
        <v>174</v>
      </c>
      <c r="L8" s="1806">
        <f>IF(I8=0,0,J8/I8)</f>
        <v>0.68392857142857144</v>
      </c>
      <c r="M8" s="1734"/>
      <c r="N8" s="1748"/>
      <c r="O8" s="1700">
        <f>IFERROR(VLOOKUP($A8,'2022'!$B$2:$K$174,3,FALSE),0)</f>
        <v>0</v>
      </c>
      <c r="P8" s="1858">
        <f>IFERROR(VLOOKUP($A8,'2022'!$B$2:$K$174,4,FALSE),0)</f>
        <v>0</v>
      </c>
      <c r="Q8" s="1858">
        <f>IFERROR(VLOOKUP($A8,'2022'!$B$2:$K$174,5,FALSE),0)</f>
        <v>0</v>
      </c>
      <c r="R8" s="1858">
        <f>IFERROR(VLOOKUP($A8,'2022'!$B$2:$K$174,8,FALSE),0)</f>
        <v>0</v>
      </c>
      <c r="S8" s="1740">
        <f>IFERROR(VLOOKUP($A8,'2022'!$B$2:$K$174,10,FALSE),0)</f>
        <v>0</v>
      </c>
      <c r="T8" s="1700">
        <f>IFERROR(VLOOKUP($A8,'2021'!$B$2:$K$174,3,FALSE),0)</f>
        <v>0</v>
      </c>
      <c r="U8" s="1843">
        <f>IFERROR(VLOOKUP($A8,'2021'!$B$2:$K$174,4,FALSE),0)</f>
        <v>0</v>
      </c>
      <c r="V8" s="1843">
        <f>IFERROR(VLOOKUP($A8,'2021'!$B$2:$K$174,5,FALSE),0)</f>
        <v>0</v>
      </c>
      <c r="W8" s="1843">
        <f>IFERROR(VLOOKUP($A8,'2021'!$B$2:$K$174,8,FALSE),0)</f>
        <v>0</v>
      </c>
      <c r="X8" s="1740">
        <f>IFERROR(VLOOKUP($A8,'2021'!$B$2:$K$174,10,FALSE),0)</f>
        <v>0</v>
      </c>
      <c r="Y8" s="1700">
        <f>IFERROR(VLOOKUP($A8,'2020'!$B$2:$K$170,3,FALSE),0)</f>
        <v>0</v>
      </c>
      <c r="Z8" s="1829">
        <f>IFERROR(VLOOKUP($A8,'2020'!$B$2:$K$170,4,FALSE),0)</f>
        <v>0</v>
      </c>
      <c r="AA8" s="1829">
        <f>IFERROR(VLOOKUP($A8,'2020'!$B$2:$K$170,5,FALSE),0)</f>
        <v>0</v>
      </c>
      <c r="AB8" s="1829">
        <f>IFERROR(VLOOKUP($A8,'2020'!$B$2:$K$170,8,FALSE),0)</f>
        <v>0</v>
      </c>
      <c r="AC8" s="1740">
        <f>IFERROR(VLOOKUP($A8,'2020'!$B$2:$K$170,10,FALSE),0)</f>
        <v>0</v>
      </c>
      <c r="AD8" s="1700">
        <f>IFERROR(VLOOKUP($A8,'2019'!$B$2:$K$170,3,FALSE),0)</f>
        <v>0</v>
      </c>
      <c r="AE8" s="1823">
        <f>IFERROR(VLOOKUP($A8,'2019'!$B$2:$K$170,4,FALSE),0)</f>
        <v>0</v>
      </c>
      <c r="AF8" s="1823">
        <f>IFERROR(VLOOKUP($A8,'2019'!$B$2:$K$170,5,FALSE),0)</f>
        <v>0</v>
      </c>
      <c r="AG8" s="1823">
        <f>IFERROR(VLOOKUP($A8,'2019'!$B$2:$K$170,8,FALSE),0)</f>
        <v>0</v>
      </c>
      <c r="AH8" s="1740">
        <f>IFERROR(VLOOKUP($A8,'2019'!$B$2:$K$170,10,FALSE),0)</f>
        <v>0</v>
      </c>
      <c r="AI8" s="1700">
        <f>IFERROR(VLOOKUP($A8,'2018'!$B$2:$K$170,3,FALSE),0)</f>
        <v>0</v>
      </c>
      <c r="AJ8" s="1821">
        <f>IFERROR(VLOOKUP($A8,'2018'!$B$2:$K$170,4,FALSE),0)</f>
        <v>0</v>
      </c>
      <c r="AK8" s="1821">
        <f>IFERROR(VLOOKUP($A8,'2018'!$B$2:$K$170,5,FALSE),0)</f>
        <v>0</v>
      </c>
      <c r="AL8" s="1821">
        <f>IFERROR(VLOOKUP($A8,'2018'!$B$2:$K$170,8,FALSE),0)</f>
        <v>0</v>
      </c>
      <c r="AM8" s="1740">
        <f>IFERROR(VLOOKUP($A8,'2018'!$B$2:$K$170,10,FALSE),0)</f>
        <v>0</v>
      </c>
      <c r="AN8" s="1700">
        <f>IFERROR(VLOOKUP($A8,'2017'!$B$2:$J$163,2,FALSE),0)</f>
        <v>0</v>
      </c>
      <c r="AO8" s="1815">
        <f>IFERROR(VLOOKUP($A8,'2017'!$B$2:$J$163,3,FALSE),0)</f>
        <v>0</v>
      </c>
      <c r="AP8" s="1815">
        <f>IFERROR(VLOOKUP($A8,'2017'!$B$2:$J$163,4,FALSE),0)</f>
        <v>0</v>
      </c>
      <c r="AQ8" s="1815">
        <f>IFERROR(VLOOKUP($A8,'2017'!$B$2:$J$163,7,FALSE),0)</f>
        <v>0</v>
      </c>
      <c r="AR8" s="1740">
        <f>IFERROR(VLOOKUP($A8,'2017'!$B$2:$J$163,9,FALSE),0)</f>
        <v>0</v>
      </c>
      <c r="AS8" s="1700">
        <f>IFERROR(VLOOKUP($A8,'2016'!$B$2:$K$165,3,FALSE),0)</f>
        <v>0</v>
      </c>
      <c r="AT8" s="1796">
        <f>IFERROR(VLOOKUP($A8,'2016'!$B$2:$K$165,4,FALSE),0)</f>
        <v>0</v>
      </c>
      <c r="AU8" s="1796">
        <f>IFERROR(VLOOKUP($A8,'2016'!$B$2:$K$165,5,FALSE),0)</f>
        <v>0</v>
      </c>
      <c r="AV8" s="1796">
        <f>IFERROR(VLOOKUP($A8,'2016'!$B$2:$K$165,8,FALSE),0)</f>
        <v>0</v>
      </c>
      <c r="AW8" s="1740">
        <f>IFERROR(VLOOKUP($A8,'2016'!$B$2:$K$165,10,FALSE),0)</f>
        <v>0</v>
      </c>
      <c r="AX8" s="1700">
        <f>IFERROR(VLOOKUP($A8,'2015'!$B$2:$K$165,3,FALSE),0)</f>
        <v>0</v>
      </c>
      <c r="AY8" s="1695">
        <f>IFERROR(VLOOKUP($A8,'2015'!$B$2:$K$165,4,FALSE),0)</f>
        <v>0</v>
      </c>
      <c r="AZ8" s="1695">
        <f>IFERROR(VLOOKUP($A8,'2015'!$B$2:$K$165,5,FALSE),0)</f>
        <v>0</v>
      </c>
      <c r="BA8" s="1695">
        <f>IFERROR(VLOOKUP($A8,'2015'!$B$2:$K$165,8,FALSE),0)</f>
        <v>0</v>
      </c>
      <c r="BB8" s="1740">
        <f>IFERROR(VLOOKUP($A8,'2015'!$B$2:$K$165,10,FALSE),0)</f>
        <v>0</v>
      </c>
      <c r="BC8" s="1700">
        <f>IFERROR(VLOOKUP($A8,'2014'!$B$2:$K$157,3,FALSE),0)</f>
        <v>0</v>
      </c>
      <c r="BD8" s="1691">
        <f>IFERROR(VLOOKUP($A8,'2014'!$B$2:$K$157,4,FALSE),0)</f>
        <v>0</v>
      </c>
      <c r="BE8" s="1691">
        <f>IFERROR(VLOOKUP($A8,'2014'!$B$2:$K$157,5,FALSE),0)</f>
        <v>0</v>
      </c>
      <c r="BF8" s="1691">
        <f>IFERROR(VLOOKUP($A8,'2014'!$B$2:$K$157,8,FALSE),0)</f>
        <v>0</v>
      </c>
      <c r="BG8" s="1740">
        <f>IFERROR(VLOOKUP($A8,'2014'!$B$2:$K$157,10,FALSE),0)</f>
        <v>0</v>
      </c>
      <c r="BH8" s="1700">
        <f>IFERROR(VLOOKUP($A8,'2013'!$D$4:$I$249,2,FALSE),0)</f>
        <v>85</v>
      </c>
      <c r="BI8" s="1691">
        <f>IFERROR(VLOOKUP($A8,'2013'!$D$4:$I$249,3,FALSE),0)</f>
        <v>42</v>
      </c>
      <c r="BJ8" s="1691">
        <f>IFERROR(VLOOKUP($A8,'2013'!$D$4:$I$249,4,FALSE),0)</f>
        <v>64</v>
      </c>
      <c r="BK8" s="1691">
        <f>IFERROR(VLOOKUP($A8,'2013'!$D$4:$I$249,5,FALSE),0)</f>
        <v>2</v>
      </c>
      <c r="BL8" s="1740">
        <f>IFERROR(VLOOKUP($A8,'2013'!$D$4:$I$249,6,FALSE),0)</f>
        <v>0.75294117647058822</v>
      </c>
      <c r="BM8" s="1737">
        <f>IFERROR(VLOOKUP($A8,'2012'!$D$3:$O$172,2,FALSE),0)</f>
        <v>1595</v>
      </c>
      <c r="BN8" s="1691">
        <f>IFERROR(VLOOKUP($A8,'2012'!$D$3:$O$172,3,FALSE),0)</f>
        <v>1085</v>
      </c>
      <c r="BO8" s="1743">
        <f>IFERROR(VLOOKUP($A8,'2012'!$D$3:$O$172,4,FALSE),0)</f>
        <v>172</v>
      </c>
      <c r="BP8" s="1700">
        <f>IFERROR(VLOOKUP($A8,'2012'!$D$3:$O$172,5,FALSE),0)</f>
        <v>75</v>
      </c>
      <c r="BQ8" s="1691">
        <f>IFERROR(VLOOKUP($A8,'2012'!$D$3:$O$172,6,FALSE),0)</f>
        <v>50</v>
      </c>
      <c r="BR8" s="1691">
        <f>IFERROR(VLOOKUP($A8,'2012'!$D$3:$O$172,7,FALSE),0)</f>
        <v>54</v>
      </c>
      <c r="BS8" s="1691">
        <f>IFERROR(VLOOKUP($A8,'2012'!$D$3:$O$172,8,FALSE),0)</f>
        <v>12</v>
      </c>
      <c r="BT8" s="1740">
        <f>IFERROR(VLOOKUP($A8,'2012'!$D$3:$O$172,9,FALSE),0)</f>
        <v>0.72</v>
      </c>
      <c r="BU8" s="1737">
        <f>IFERROR(VLOOKUP($A8,'2012'!$D$3:$O$172,10,FALSE),0)</f>
        <v>1520</v>
      </c>
      <c r="BV8" s="1691">
        <f>IFERROR(VLOOKUP($A8,'2012'!$D$3:$O$172,11,FALSE),0)</f>
        <v>1031</v>
      </c>
      <c r="BW8" s="1743">
        <f>IFERROR(VLOOKUP($A8,'2012'!$D$3:$O$172,12,FALSE),0)</f>
        <v>160</v>
      </c>
      <c r="BX8" s="1700">
        <f>IFERROR(VLOOKUP($A8,'2011'!$D$4:$I$251,2,FALSE),0)</f>
        <v>85</v>
      </c>
      <c r="BY8" s="1691">
        <f>IFERROR(VLOOKUP($A8,'2011'!$D$4:$I$251,3,FALSE),0)</f>
        <v>54</v>
      </c>
      <c r="BZ8" s="1691">
        <f>IFERROR(VLOOKUP($A8,'2011'!$D$4:$I$251,4,FALSE),0)</f>
        <v>63</v>
      </c>
      <c r="CA8" s="1691">
        <f>IFERROR(VLOOKUP($A8,'2011'!$D$4:$I$251,5,FALSE),0)</f>
        <v>10</v>
      </c>
      <c r="CB8" s="1740">
        <f>IFERROR(VLOOKUP($A8,'2011'!$D$4:$I$251,6,FALSE),0)</f>
        <v>0.74117647058823533</v>
      </c>
      <c r="CC8" s="1700">
        <f>IFERROR(VLOOKUP($A8,'2010'!$C$3:$H$234,2,FALSE),0)</f>
        <v>68</v>
      </c>
      <c r="CD8" s="1691">
        <f>IFERROR(VLOOKUP($A8,'2010'!$C$3:$H$234,3,FALSE),0)</f>
        <v>37</v>
      </c>
      <c r="CE8" s="1691">
        <f>IFERROR(VLOOKUP($A8,'2010'!$C$3:$H$234,4,FALSE),0)</f>
        <v>43</v>
      </c>
      <c r="CF8" s="1691">
        <f>IFERROR(VLOOKUP($A8,'2010'!$C$3:$H$234,5,FALSE),0)</f>
        <v>7</v>
      </c>
      <c r="CG8" s="1740">
        <f>IFERROR(VLOOKUP($A8,'2010'!$C$3:$H$234,6,FALSE),0)</f>
        <v>0.63235294117647056</v>
      </c>
      <c r="CH8" s="1700">
        <f>IFERROR(VLOOKUP($A8,'2009'!$C$3:$H$242,2,FALSE),0)</f>
        <v>61</v>
      </c>
      <c r="CI8" s="1691">
        <f>IFERROR(VLOOKUP($A8,'2009'!$C$3:$H$242,3,FALSE),0)</f>
        <v>31</v>
      </c>
      <c r="CJ8" s="1691">
        <f>IFERROR(VLOOKUP($A8,'2009'!$C$3:$H$242,4,FALSE),0)</f>
        <v>39</v>
      </c>
      <c r="CK8" s="1691">
        <f>IFERROR(VLOOKUP($A8,'2009'!$C$3:$H$242,5,FALSE),0)</f>
        <v>6</v>
      </c>
      <c r="CL8" s="1740">
        <f>IFERROR(VLOOKUP($A8,'2009'!$C$3:$H$242,6,FALSE),0)</f>
        <v>0.63934426229508201</v>
      </c>
      <c r="CM8" s="1700">
        <f>IFERROR(VLOOKUP($A8,'2008'!$C$3:$H$229,2,FALSE),0)</f>
        <v>75</v>
      </c>
      <c r="CN8" s="1691">
        <f>IFERROR(VLOOKUP($A8,'2008'!$C$3:$H$229,3,FALSE),0)</f>
        <v>42</v>
      </c>
      <c r="CO8" s="1691">
        <f>IFERROR(VLOOKUP($A8,'2008'!$C$3:$H$229,4,FALSE),0)</f>
        <v>55</v>
      </c>
      <c r="CP8" s="1691">
        <f>IFERROR(VLOOKUP($A8,'2008'!$C$3:$H$229,5,FALSE),0)</f>
        <v>10</v>
      </c>
      <c r="CQ8" s="1740">
        <f>IFERROR(VLOOKUP($A8,'2008'!$C$3:$H$229,6,FALSE),0)</f>
        <v>0.73333333333333328</v>
      </c>
      <c r="CR8" s="1700">
        <f>IFERROR(VLOOKUP($A8,'2007'!$C$3:$M$238,7,FALSE),0)</f>
        <v>72</v>
      </c>
      <c r="CS8" s="1691">
        <f>IFERROR(VLOOKUP($A8,'2007'!$C$3:$M$238,8,FALSE),0)</f>
        <v>29</v>
      </c>
      <c r="CT8" s="1691">
        <f>IFERROR(VLOOKUP($A8,'2007'!$C$3:$M$238,9,FALSE),0)</f>
        <v>47</v>
      </c>
      <c r="CU8" s="1691">
        <f>IFERROR(VLOOKUP($A8,'2007'!$C$3:$M$238,10,FALSE),0)</f>
        <v>3</v>
      </c>
      <c r="CV8" s="1740">
        <f>IFERROR(VLOOKUP($A8,'2007'!$C$3:$M$238,11,FALSE),0)</f>
        <v>0.65277777777777779</v>
      </c>
      <c r="CW8" s="1700">
        <f>IFERROR(VLOOKUP($A8,'2006'!$A$2:$F$200,2,FALSE),0)</f>
        <v>78</v>
      </c>
      <c r="CX8" s="1691">
        <f>IFERROR(VLOOKUP($A8,'2006'!$A$2:$F$200,4,FALSE),0)</f>
        <v>51</v>
      </c>
      <c r="CY8" s="1691">
        <f>IFERROR(VLOOKUP($A8,'2006'!$A$2:$F$200,5,FALSE),0)</f>
        <v>8</v>
      </c>
      <c r="CZ8" s="1740">
        <f>IFERROR(VLOOKUP($A8,'2006'!$A$2:$F$200,6,FALSE),0)</f>
        <v>0.65384615384615385</v>
      </c>
      <c r="DA8" s="1700">
        <f>IFERROR(VLOOKUP($A8,'2005'!$C$3:$M$205,8,FALSE),0)</f>
        <v>50</v>
      </c>
      <c r="DB8" s="1691">
        <f>IFERROR(VLOOKUP($A8,'2005'!$C$3:$M$205,9,FALSE),0)</f>
        <v>32</v>
      </c>
      <c r="DC8" s="1691">
        <f>IFERROR(VLOOKUP($A8,'2005'!$C$3:$M$205,10,FALSE),0)</f>
        <v>1</v>
      </c>
      <c r="DD8" s="1740">
        <f>IFERROR(VLOOKUP($A8,'2005'!$C$3:$M$205,11,FALSE),0)</f>
        <v>0.64</v>
      </c>
      <c r="DE8" s="1700">
        <f>IFERROR(VLOOKUP($A8,'2004'!$C$3:$M$213,8,FALSE),0)</f>
        <v>71</v>
      </c>
      <c r="DF8" s="1691">
        <f>IFERROR(VLOOKUP($A8,'2004'!$C$3:$M$213,9,FALSE),0)</f>
        <v>45</v>
      </c>
      <c r="DG8" s="1691">
        <f>IFERROR(VLOOKUP($A8,'2004'!$C$3:$M$213,10,FALSE),0)</f>
        <v>9</v>
      </c>
      <c r="DH8" s="1740">
        <f>IFERROR(VLOOKUP($A8,'2004'!$C$3:$M$213,11,FALSE),0)</f>
        <v>0.63380281690140849</v>
      </c>
      <c r="DI8" s="1700">
        <f>IFERROR(VLOOKUP($A8,'2003'!$C$3:$Q$214,12,FALSE),0)</f>
        <v>73</v>
      </c>
      <c r="DJ8" s="1691">
        <f>IFERROR(VLOOKUP($A8,'2003'!$C$3:$Q$214,13,FALSE),0)</f>
        <v>49</v>
      </c>
      <c r="DK8" s="1691">
        <f>IFERROR(VLOOKUP($A8,'2003'!$C$3:$Q$214,14,FALSE),0)</f>
        <v>7</v>
      </c>
      <c r="DL8" s="1740">
        <f>IFERROR(VLOOKUP($A8,'2003'!$C$3:$Q$214,15,FALSE),0)</f>
        <v>0.67123287671232879</v>
      </c>
      <c r="DM8" s="1700">
        <f>IFERROR(VLOOKUP($A8,'2002'!$D$3:$R$214,12,FALSE),0)</f>
        <v>75</v>
      </c>
      <c r="DN8" s="1691">
        <f>IFERROR(VLOOKUP($A8,'2002'!$D$3:$R$214,13,FALSE),0)</f>
        <v>55</v>
      </c>
      <c r="DO8" s="1691">
        <f>IFERROR(VLOOKUP($A8,'2002'!$D$3:$R$214,14,FALSE),0)</f>
        <v>7</v>
      </c>
      <c r="DP8" s="1788">
        <f>IFERROR(VLOOKUP($A8,'2002'!$D$3:$R$214,15,FALSE),0)</f>
        <v>0.73333333333333328</v>
      </c>
      <c r="DQ8" s="1700">
        <f>IFERROR(VLOOKUP($A8,'Pre 2002'!$C$3:$CK$382,84,FALSE),0)</f>
        <v>812</v>
      </c>
      <c r="DR8" s="1695">
        <f>IFERROR(VLOOKUP($A8,'Pre 2002'!$C$3:$CK$382,85,FALSE),0)</f>
        <v>552</v>
      </c>
      <c r="DS8" s="1695">
        <f>IFERROR(VLOOKUP($A8,'Pre 2002'!$C$3:$CK$382,86,FALSE),0)</f>
        <v>92</v>
      </c>
      <c r="DT8" s="1790">
        <f>IFERROR(VLOOKUP($A8,'Pre 2002'!$C$3:$CK$382,87,FALSE),0)</f>
        <v>0.67980295566502458</v>
      </c>
      <c r="DU8" s="1741">
        <f>IFERROR(VLOOKUP(A8,'Pre 2002'!$C$3:$CG$382,83,FALSE),0)</f>
        <v>12</v>
      </c>
      <c r="DV8" s="1722"/>
      <c r="DY8" s="1731"/>
    </row>
    <row r="9" spans="1:129">
      <c r="A9" s="1778" t="s">
        <v>244</v>
      </c>
      <c r="B9" s="1562">
        <f t="shared" si="0"/>
        <v>660</v>
      </c>
      <c r="C9" s="1562">
        <f t="shared" si="1"/>
        <v>521</v>
      </c>
      <c r="D9" s="1562">
        <f t="shared" si="2"/>
        <v>168</v>
      </c>
      <c r="E9" s="1563">
        <f t="shared" si="3"/>
        <v>0.78939393939393943</v>
      </c>
      <c r="F9" s="1786">
        <f t="shared" si="4"/>
        <v>9</v>
      </c>
      <c r="G9" s="1595">
        <v>2014</v>
      </c>
      <c r="H9" s="1567">
        <f>IF(BC9&gt;0,1,0)+IF(BH9&gt;0,1,0)+IF(BP9&gt;0,1,0)+IF(BX9&gt;0,1,0)+IF(CC9&gt;0,1,0)+IF(CH9&gt;0,1,0)+IF(CM9&gt;0,1,0)+IF(CR9&gt;0,1,0)+IF(CW9&gt;0,1,0)+IF(DA9&gt;0,1,0)+IF(DE9&gt;0,1,0)+IF(DI9&gt;0,1,0)+IF(DM9&gt;0,1,0)+DU9</f>
        <v>1</v>
      </c>
      <c r="I9" s="1734">
        <f>SUM(BC9,BH9,BP9,BX9,CC9,CH9,CM9,CR9,CW9,DA9,DE9,DI9,DM9,DQ9)</f>
        <v>72</v>
      </c>
      <c r="J9" s="1734">
        <f t="shared" si="6"/>
        <v>50</v>
      </c>
      <c r="K9" s="1734">
        <f t="shared" si="6"/>
        <v>15</v>
      </c>
      <c r="L9" s="1806">
        <f>IF(I9=0,0,J9/I9)</f>
        <v>0.69444444444444442</v>
      </c>
      <c r="M9" s="1568">
        <v>14</v>
      </c>
      <c r="N9" s="1573">
        <v>0</v>
      </c>
      <c r="O9" s="1700">
        <f>IFERROR(VLOOKUP($A9,'2022'!$B$2:$K$174,3,FALSE),0)</f>
        <v>69</v>
      </c>
      <c r="P9" s="1858">
        <f>IFERROR(VLOOKUP($A9,'2022'!$B$2:$K$174,4,FALSE),0)</f>
        <v>53</v>
      </c>
      <c r="Q9" s="1858">
        <f>IFERROR(VLOOKUP($A9,'2022'!$B$2:$K$174,5,FALSE),0)</f>
        <v>51</v>
      </c>
      <c r="R9" s="1858">
        <f>IFERROR(VLOOKUP($A9,'2022'!$B$2:$K$174,8,FALSE),0)</f>
        <v>12</v>
      </c>
      <c r="S9" s="1740">
        <f>IFERROR(VLOOKUP($A9,'2022'!$B$2:$K$174,10,FALSE),0)</f>
        <v>0.73899999999999999</v>
      </c>
      <c r="T9" s="1700">
        <f>IFERROR(VLOOKUP($A9,'2021'!$B$2:$K$174,3,FALSE),0)</f>
        <v>64</v>
      </c>
      <c r="U9" s="1843">
        <f>IFERROR(VLOOKUP($A9,'2021'!$B$2:$K$174,4,FALSE),0)</f>
        <v>52</v>
      </c>
      <c r="V9" s="1843">
        <f>IFERROR(VLOOKUP($A9,'2021'!$B$2:$K$174,5,FALSE),0)</f>
        <v>51</v>
      </c>
      <c r="W9" s="1843">
        <f>IFERROR(VLOOKUP($A9,'2021'!$B$2:$K$174,8,FALSE),0)</f>
        <v>21</v>
      </c>
      <c r="X9" s="1740">
        <f>IFERROR(VLOOKUP($A9,'2021'!$B$2:$K$174,10,FALSE),0)</f>
        <v>0.79700000000000004</v>
      </c>
      <c r="Y9" s="1700">
        <f>IFERROR(VLOOKUP($A9,'2020'!$B$2:$K$170,3,FALSE),0)</f>
        <v>79</v>
      </c>
      <c r="Z9" s="1829">
        <f>IFERROR(VLOOKUP($A9,'2020'!$B$2:$K$170,4,FALSE),0)</f>
        <v>72</v>
      </c>
      <c r="AA9" s="1829">
        <f>IFERROR(VLOOKUP($A9,'2020'!$B$2:$K$170,5,FALSE),0)</f>
        <v>66</v>
      </c>
      <c r="AB9" s="1829">
        <f>IFERROR(VLOOKUP($A9,'2020'!$B$2:$K$170,8,FALSE),0)</f>
        <v>25</v>
      </c>
      <c r="AC9" s="1740">
        <f>IFERROR(VLOOKUP($A9,'2020'!$B$2:$K$170,10,FALSE),0)</f>
        <v>0.83499999999999996</v>
      </c>
      <c r="AD9" s="1700">
        <f>IFERROR(VLOOKUP($A9,'2019'!$B$2:$K$170,3,FALSE),0)</f>
        <v>77</v>
      </c>
      <c r="AE9" s="1823">
        <f>IFERROR(VLOOKUP($A9,'2019'!$B$2:$K$170,4,FALSE),0)</f>
        <v>51</v>
      </c>
      <c r="AF9" s="1823">
        <f>IFERROR(VLOOKUP($A9,'2019'!$B$2:$K$170,5,FALSE),0)</f>
        <v>65</v>
      </c>
      <c r="AG9" s="1823">
        <f>IFERROR(VLOOKUP($A9,'2019'!$B$2:$K$170,8,FALSE),0)</f>
        <v>17</v>
      </c>
      <c r="AH9" s="1740">
        <f>IFERROR(VLOOKUP($A9,'2019'!$B$2:$K$170,10,FALSE),0)</f>
        <v>0.84399999999999997</v>
      </c>
      <c r="AI9" s="1700">
        <f>IFERROR(VLOOKUP($A9,'2018'!$B$2:$K$170,3,FALSE),0)</f>
        <v>76</v>
      </c>
      <c r="AJ9" s="1821">
        <f>IFERROR(VLOOKUP($A9,'2018'!$B$2:$K$170,4,FALSE),0)</f>
        <v>59</v>
      </c>
      <c r="AK9" s="1821">
        <f>IFERROR(VLOOKUP($A9,'2018'!$B$2:$K$170,5,FALSE),0)</f>
        <v>64</v>
      </c>
      <c r="AL9" s="1821">
        <f>IFERROR(VLOOKUP($A9,'2018'!$B$2:$K$170,8,FALSE),0)</f>
        <v>19</v>
      </c>
      <c r="AM9" s="1740">
        <f>IFERROR(VLOOKUP($A9,'2018'!$B$2:$K$170,10,FALSE),0)</f>
        <v>0.84199999999999997</v>
      </c>
      <c r="AN9" s="1700">
        <f>IFERROR(VLOOKUP($A9,'2017'!$B$2:$J$163,2,FALSE),0)</f>
        <v>76</v>
      </c>
      <c r="AO9" s="1815">
        <f>IFERROR(VLOOKUP($A9,'2017'!$B$2:$J$163,3,FALSE),0)</f>
        <v>53</v>
      </c>
      <c r="AP9" s="1815">
        <f>IFERROR(VLOOKUP($A9,'2017'!$B$2:$J$163,4,FALSE),0)</f>
        <v>59</v>
      </c>
      <c r="AQ9" s="1815">
        <f>IFERROR(VLOOKUP($A9,'2017'!$B$2:$J$163,7,FALSE),0)</f>
        <v>19</v>
      </c>
      <c r="AR9" s="1740">
        <f>IFERROR(VLOOKUP($A9,'2017'!$B$2:$J$163,9,FALSE),0)</f>
        <v>0.77631578947368418</v>
      </c>
      <c r="AS9" s="1700">
        <f>IFERROR(VLOOKUP($A9,'2016'!$B$2:$K$165,3,FALSE),0)</f>
        <v>80</v>
      </c>
      <c r="AT9" s="1796">
        <f>IFERROR(VLOOKUP($A9,'2016'!$B$2:$K$165,4,FALSE),0)</f>
        <v>61</v>
      </c>
      <c r="AU9" s="1796">
        <f>IFERROR(VLOOKUP($A9,'2016'!$B$2:$K$165,5,FALSE),0)</f>
        <v>64</v>
      </c>
      <c r="AV9" s="1796">
        <f>IFERROR(VLOOKUP($A9,'2016'!$B$2:$K$165,8,FALSE),0)</f>
        <v>21</v>
      </c>
      <c r="AW9" s="1740">
        <f>IFERROR(VLOOKUP($A9,'2016'!$B$2:$K$165,10,FALSE),0)</f>
        <v>0.8</v>
      </c>
      <c r="AX9" s="1700">
        <f>IFERROR(VLOOKUP($A9,'2015'!$B$2:$K$165,3,FALSE),0)</f>
        <v>67</v>
      </c>
      <c r="AY9" s="1695">
        <f>IFERROR(VLOOKUP($A9,'2015'!$B$2:$K$165,4,FALSE),0)</f>
        <v>57</v>
      </c>
      <c r="AZ9" s="1695">
        <f>IFERROR(VLOOKUP($A9,'2015'!$B$2:$K$165,5,FALSE),0)</f>
        <v>51</v>
      </c>
      <c r="BA9" s="1695">
        <f>IFERROR(VLOOKUP($A9,'2015'!$B$2:$K$165,8,FALSE),0)</f>
        <v>19</v>
      </c>
      <c r="BB9" s="1740">
        <f>IFERROR(VLOOKUP($A9,'2015'!$B$2:$K$165,10,FALSE),0)</f>
        <v>0.76119402985074625</v>
      </c>
      <c r="BC9" s="1700">
        <f>IFERROR(VLOOKUP($A9,'2014'!$B$2:$K$157,3,FALSE),0)</f>
        <v>72</v>
      </c>
      <c r="BD9" s="1691">
        <f>IFERROR(VLOOKUP($A9,'2014'!$B$2:$K$157,4,FALSE),0)</f>
        <v>46</v>
      </c>
      <c r="BE9" s="1691">
        <f>IFERROR(VLOOKUP($A9,'2014'!$B$2:$K$157,5,FALSE),0)</f>
        <v>50</v>
      </c>
      <c r="BF9" s="1691">
        <f>IFERROR(VLOOKUP($A9,'2014'!$B$2:$K$157,8,FALSE),0)</f>
        <v>15</v>
      </c>
      <c r="BG9" s="1740">
        <f>IFERROR(VLOOKUP($A9,'2014'!$B$2:$K$157,10,FALSE),0)</f>
        <v>0.69444444444444442</v>
      </c>
      <c r="BH9" s="1700">
        <f>IFERROR(VLOOKUP($A9,'2013'!$D$4:$I$249,2,FALSE),0)</f>
        <v>0</v>
      </c>
      <c r="BI9" s="1691">
        <f>IFERROR(VLOOKUP($A9,'2013'!$D$4:$I$249,3,FALSE),0)</f>
        <v>0</v>
      </c>
      <c r="BJ9" s="1691">
        <f>IFERROR(VLOOKUP($A9,'2013'!$D$4:$I$249,4,FALSE),0)</f>
        <v>0</v>
      </c>
      <c r="BK9" s="1691">
        <f>IFERROR(VLOOKUP($A9,'2013'!$D$4:$I$249,5,FALSE),0)</f>
        <v>0</v>
      </c>
      <c r="BL9" s="1740">
        <f>IFERROR(VLOOKUP($A9,'2013'!$D$4:$I$249,6,FALSE),0)</f>
        <v>0</v>
      </c>
      <c r="BM9" s="1737">
        <f>IFERROR(VLOOKUP($A9,'2012'!$D$3:$O$172,2,FALSE),0)</f>
        <v>0</v>
      </c>
      <c r="BN9" s="1691">
        <f>IFERROR(VLOOKUP($A9,'2012'!$D$3:$O$172,3,FALSE),0)</f>
        <v>0</v>
      </c>
      <c r="BO9" s="1743">
        <f>IFERROR(VLOOKUP($A9,'2012'!$D$3:$O$172,4,FALSE),0)</f>
        <v>0</v>
      </c>
      <c r="BP9" s="1700">
        <f>IFERROR(VLOOKUP($A9,'2012'!$D$3:$O$172,5,FALSE),0)</f>
        <v>0</v>
      </c>
      <c r="BQ9" s="1691">
        <f>IFERROR(VLOOKUP($A9,'2012'!$D$3:$O$172,6,FALSE),0)</f>
        <v>0</v>
      </c>
      <c r="BR9" s="1691">
        <f>IFERROR(VLOOKUP($A9,'2012'!$D$3:$O$172,7,FALSE),0)</f>
        <v>0</v>
      </c>
      <c r="BS9" s="1691">
        <f>IFERROR(VLOOKUP($A9,'2012'!$D$3:$O$172,8,FALSE),0)</f>
        <v>0</v>
      </c>
      <c r="BT9" s="1740">
        <f>IFERROR(VLOOKUP($A9,'2012'!$D$3:$O$172,9,FALSE),0)</f>
        <v>0</v>
      </c>
      <c r="BU9" s="1737">
        <f>IFERROR(VLOOKUP($A9,'2012'!$D$3:$O$172,10,FALSE),0)</f>
        <v>0</v>
      </c>
      <c r="BV9" s="1691">
        <f>IFERROR(VLOOKUP($A9,'2012'!$D$3:$O$172,11,FALSE),0)</f>
        <v>0</v>
      </c>
      <c r="BW9" s="1743">
        <f>IFERROR(VLOOKUP($A9,'2012'!$D$3:$O$172,12,FALSE),0)</f>
        <v>0</v>
      </c>
      <c r="BX9" s="1700">
        <f>IFERROR(VLOOKUP($A9,'2011'!$D$4:$I$251,2,FALSE),0)</f>
        <v>0</v>
      </c>
      <c r="BY9" s="1691">
        <f>IFERROR(VLOOKUP($A9,'2011'!$D$4:$I$251,3,FALSE),0)</f>
        <v>0</v>
      </c>
      <c r="BZ9" s="1691">
        <f>IFERROR(VLOOKUP($A9,'2011'!$D$4:$I$251,4,FALSE),0)</f>
        <v>0</v>
      </c>
      <c r="CA9" s="1691">
        <f>IFERROR(VLOOKUP($A9,'2011'!$D$4:$I$251,5,FALSE),0)</f>
        <v>0</v>
      </c>
      <c r="CB9" s="1740">
        <f>IFERROR(VLOOKUP($A9,'2011'!$D$4:$I$251,6,FALSE),0)</f>
        <v>0</v>
      </c>
      <c r="CC9" s="1700">
        <f>IFERROR(VLOOKUP($A9,'2010'!$C$3:$H$234,2,FALSE),0)</f>
        <v>0</v>
      </c>
      <c r="CD9" s="1691">
        <f>IFERROR(VLOOKUP($A9,'2010'!$C$3:$H$234,3,FALSE),0)</f>
        <v>0</v>
      </c>
      <c r="CE9" s="1691">
        <f>IFERROR(VLOOKUP($A9,'2010'!$C$3:$H$234,4,FALSE),0)</f>
        <v>0</v>
      </c>
      <c r="CF9" s="1691">
        <f>IFERROR(VLOOKUP($A9,'2010'!$C$3:$H$234,5,FALSE),0)</f>
        <v>0</v>
      </c>
      <c r="CG9" s="1740">
        <f>IFERROR(VLOOKUP($A9,'2010'!$C$3:$H$234,6,FALSE),0)</f>
        <v>0</v>
      </c>
      <c r="CH9" s="1700">
        <f>IFERROR(VLOOKUP($A9,'2009'!$C$3:$H$242,2,FALSE),0)</f>
        <v>0</v>
      </c>
      <c r="CI9" s="1691">
        <f>IFERROR(VLOOKUP($A9,'2009'!$C$3:$H$242,3,FALSE),0)</f>
        <v>0</v>
      </c>
      <c r="CJ9" s="1691">
        <f>IFERROR(VLOOKUP($A9,'2009'!$C$3:$H$242,4,FALSE),0)</f>
        <v>0</v>
      </c>
      <c r="CK9" s="1691">
        <f>IFERROR(VLOOKUP($A9,'2009'!$C$3:$H$242,5,FALSE),0)</f>
        <v>0</v>
      </c>
      <c r="CL9" s="1740">
        <f>IFERROR(VLOOKUP($A9,'2009'!$C$3:$H$242,6,FALSE),0)</f>
        <v>0</v>
      </c>
      <c r="CM9" s="1700">
        <f>IFERROR(VLOOKUP($A9,'2008'!$C$3:$H$229,2,FALSE),0)</f>
        <v>0</v>
      </c>
      <c r="CN9" s="1691">
        <f>IFERROR(VLOOKUP($A9,'2008'!$C$3:$H$229,3,FALSE),0)</f>
        <v>0</v>
      </c>
      <c r="CO9" s="1691">
        <f>IFERROR(VLOOKUP($A9,'2008'!$C$3:$H$229,4,FALSE),0)</f>
        <v>0</v>
      </c>
      <c r="CP9" s="1691">
        <f>IFERROR(VLOOKUP($A9,'2008'!$C$3:$H$229,5,FALSE),0)</f>
        <v>0</v>
      </c>
      <c r="CQ9" s="1740">
        <f>IFERROR(VLOOKUP($A9,'2008'!$C$3:$H$229,6,FALSE),0)</f>
        <v>0</v>
      </c>
      <c r="CR9" s="1700">
        <f>IFERROR(VLOOKUP($A9,'2007'!$C$3:$M$238,7,FALSE),0)</f>
        <v>0</v>
      </c>
      <c r="CS9" s="1691">
        <f>IFERROR(VLOOKUP($A9,'2007'!$C$3:$M$238,8,FALSE),0)</f>
        <v>0</v>
      </c>
      <c r="CT9" s="1691">
        <f>IFERROR(VLOOKUP($A9,'2007'!$C$3:$M$238,9,FALSE),0)</f>
        <v>0</v>
      </c>
      <c r="CU9" s="1691">
        <f>IFERROR(VLOOKUP($A9,'2007'!$C$3:$M$238,10,FALSE),0)</f>
        <v>0</v>
      </c>
      <c r="CV9" s="1740">
        <f>IFERROR(VLOOKUP($A9,'2007'!$C$3:$M$238,11,FALSE),0)</f>
        <v>0</v>
      </c>
      <c r="CW9" s="1700">
        <f>IFERROR(VLOOKUP($A9,'2006'!$A$2:$F$200,2,FALSE),0)</f>
        <v>0</v>
      </c>
      <c r="CX9" s="1691">
        <f>IFERROR(VLOOKUP($A9,'2006'!$A$2:$F$200,4,FALSE),0)</f>
        <v>0</v>
      </c>
      <c r="CY9" s="1691">
        <f>IFERROR(VLOOKUP($A9,'2006'!$A$2:$F$200,5,FALSE),0)</f>
        <v>0</v>
      </c>
      <c r="CZ9" s="1740">
        <f>IFERROR(VLOOKUP($A9,'2006'!$A$2:$F$200,6,FALSE),0)</f>
        <v>0</v>
      </c>
      <c r="DA9" s="1700">
        <f>IFERROR(VLOOKUP($A9,'2005'!$C$3:$M$205,8,FALSE),0)</f>
        <v>0</v>
      </c>
      <c r="DB9" s="1691">
        <f>IFERROR(VLOOKUP($A9,'2005'!$C$3:$M$205,9,FALSE),0)</f>
        <v>0</v>
      </c>
      <c r="DC9" s="1691">
        <f>IFERROR(VLOOKUP($A9,'2005'!$C$3:$M$205,10,FALSE),0)</f>
        <v>0</v>
      </c>
      <c r="DD9" s="1740">
        <f>IFERROR(VLOOKUP($A9,'2005'!$C$3:$M$205,11,FALSE),0)</f>
        <v>0</v>
      </c>
      <c r="DE9" s="1700">
        <f>IFERROR(VLOOKUP($A9,'2004'!$C$3:$M$213,8,FALSE),0)</f>
        <v>0</v>
      </c>
      <c r="DF9" s="1691">
        <f>IFERROR(VLOOKUP($A9,'2004'!$C$3:$M$213,9,FALSE),0)</f>
        <v>0</v>
      </c>
      <c r="DG9" s="1691">
        <f>IFERROR(VLOOKUP($A9,'2004'!$C$3:$M$213,10,FALSE),0)</f>
        <v>0</v>
      </c>
      <c r="DH9" s="1740">
        <f>IFERROR(VLOOKUP($A9,'2004'!$C$3:$M$213,11,FALSE),0)</f>
        <v>0</v>
      </c>
      <c r="DI9" s="1700">
        <f>IFERROR(VLOOKUP($A9,'2003'!$C$3:$Q$214,12,FALSE),0)</f>
        <v>0</v>
      </c>
      <c r="DJ9" s="1691">
        <f>IFERROR(VLOOKUP($A9,'2003'!$C$3:$Q$214,13,FALSE),0)</f>
        <v>0</v>
      </c>
      <c r="DK9" s="1691">
        <f>IFERROR(VLOOKUP($A9,'2003'!$C$3:$Q$214,14,FALSE),0)</f>
        <v>0</v>
      </c>
      <c r="DL9" s="1740">
        <f>IFERROR(VLOOKUP($A9,'2003'!$C$3:$Q$214,15,FALSE),0)</f>
        <v>0</v>
      </c>
      <c r="DM9" s="1700">
        <f>IFERROR(VLOOKUP($A9,'2002'!$D$3:$R$214,12,FALSE),0)</f>
        <v>0</v>
      </c>
      <c r="DN9" s="1691">
        <f>IFERROR(VLOOKUP($A9,'2002'!$D$3:$R$214,13,FALSE),0)</f>
        <v>0</v>
      </c>
      <c r="DO9" s="1691">
        <f>IFERROR(VLOOKUP($A9,'2002'!$D$3:$R$214,14,FALSE),0)</f>
        <v>0</v>
      </c>
      <c r="DP9" s="1788">
        <f>IFERROR(VLOOKUP($A9,'2002'!$D$3:$R$214,15,FALSE),0)</f>
        <v>0</v>
      </c>
      <c r="DQ9" s="1700">
        <f>IFERROR(VLOOKUP($A9,'Pre 2002'!$C$3:$CK$382,84,FALSE),0)</f>
        <v>0</v>
      </c>
      <c r="DR9" s="1695">
        <f>IFERROR(VLOOKUP($A9,'Pre 2002'!$C$3:$CK$382,85,FALSE),0)</f>
        <v>0</v>
      </c>
      <c r="DS9" s="1695">
        <f>IFERROR(VLOOKUP($A9,'Pre 2002'!$C$3:$CK$382,86,FALSE),0)</f>
        <v>0</v>
      </c>
      <c r="DT9" s="1790">
        <f>IFERROR(VLOOKUP($A9,'Pre 2002'!$C$3:$CK$382,87,FALSE),0)</f>
        <v>0</v>
      </c>
      <c r="DU9" s="1741">
        <f>IFERROR(VLOOKUP(A9,'Pre 2002'!$C$3:$CG$382,83,FALSE),0)</f>
        <v>0</v>
      </c>
      <c r="DV9" s="1722"/>
      <c r="DY9" s="1731"/>
    </row>
    <row r="10" spans="1:129">
      <c r="A10" s="1778" t="s">
        <v>254</v>
      </c>
      <c r="B10" s="1562">
        <f t="shared" si="0"/>
        <v>2851</v>
      </c>
      <c r="C10" s="1562">
        <f t="shared" si="1"/>
        <v>1853</v>
      </c>
      <c r="D10" s="1562">
        <f t="shared" si="2"/>
        <v>160</v>
      </c>
      <c r="E10" s="1563">
        <f t="shared" si="3"/>
        <v>0.64994738688179587</v>
      </c>
      <c r="F10" s="1786">
        <f t="shared" si="4"/>
        <v>42</v>
      </c>
      <c r="G10" s="1595">
        <v>1973</v>
      </c>
      <c r="H10" s="1567">
        <f>IF(BC10&gt;0,1,0)+IF(BH10&gt;0,1,0)+IF(BP10&gt;0,1,0)+IF(BX10&gt;0,1,0)+IF(CC10&gt;0,1,0)+IF(CH10&gt;0,1,0)+IF(CM10&gt;0,1,0)+IF(CR10&gt;0,1,0)+IF(CW10&gt;0,1,0)+IF(DA10&gt;0,1,0)+IF(DE10&gt;0,1,0)+IF(DI10&gt;0,1,0)+IF(DM10&gt;0,1,0)+DU10</f>
        <v>41</v>
      </c>
      <c r="I10" s="1734">
        <f>SUM(BC10,BH10,BP10,BX10,CC10,CH10,CM10,CR10,CW10,DA10,DE10,DI10,DM10,DQ10)</f>
        <v>2822</v>
      </c>
      <c r="J10" s="1734">
        <f t="shared" si="6"/>
        <v>1839</v>
      </c>
      <c r="K10" s="1734">
        <f t="shared" si="6"/>
        <v>160</v>
      </c>
      <c r="L10" s="1806">
        <f>IF(I10=0,0,J10/I10)</f>
        <v>0.65166548547129699</v>
      </c>
      <c r="M10" s="1568">
        <v>73</v>
      </c>
      <c r="N10" s="1573">
        <v>10</v>
      </c>
      <c r="O10" s="1700">
        <f>IFERROR(VLOOKUP($A10,'2022'!$B$2:$K$174,3,FALSE),0)</f>
        <v>0</v>
      </c>
      <c r="P10" s="1858">
        <f>IFERROR(VLOOKUP($A10,'2022'!$B$2:$K$174,4,FALSE),0)</f>
        <v>0</v>
      </c>
      <c r="Q10" s="1858">
        <f>IFERROR(VLOOKUP($A10,'2022'!$B$2:$K$174,5,FALSE),0)</f>
        <v>0</v>
      </c>
      <c r="R10" s="1858">
        <f>IFERROR(VLOOKUP($A10,'2022'!$B$2:$K$174,8,FALSE),0)</f>
        <v>0</v>
      </c>
      <c r="S10" s="1740">
        <f>IFERROR(VLOOKUP($A10,'2022'!$B$2:$K$174,10,FALSE),0)</f>
        <v>0</v>
      </c>
      <c r="T10" s="1700">
        <f>IFERROR(VLOOKUP($A10,'2021'!$B$2:$K$174,3,FALSE),0)</f>
        <v>0</v>
      </c>
      <c r="U10" s="1843">
        <f>IFERROR(VLOOKUP($A10,'2021'!$B$2:$K$174,4,FALSE),0)</f>
        <v>0</v>
      </c>
      <c r="V10" s="1843">
        <f>IFERROR(VLOOKUP($A10,'2021'!$B$2:$K$174,5,FALSE),0)</f>
        <v>0</v>
      </c>
      <c r="W10" s="1843">
        <f>IFERROR(VLOOKUP($A10,'2021'!$B$2:$K$174,8,FALSE),0)</f>
        <v>0</v>
      </c>
      <c r="X10" s="1740">
        <f>IFERROR(VLOOKUP($A10,'2021'!$B$2:$K$174,10,FALSE),0)</f>
        <v>0</v>
      </c>
      <c r="Y10" s="1700">
        <f>IFERROR(VLOOKUP($A10,'2020'!$B$2:$K$170,3,FALSE),0)</f>
        <v>0</v>
      </c>
      <c r="Z10" s="1829">
        <f>IFERROR(VLOOKUP($A10,'2020'!$B$2:$K$170,4,FALSE),0)</f>
        <v>0</v>
      </c>
      <c r="AA10" s="1829">
        <f>IFERROR(VLOOKUP($A10,'2020'!$B$2:$K$170,5,FALSE),0)</f>
        <v>0</v>
      </c>
      <c r="AB10" s="1829">
        <f>IFERROR(VLOOKUP($A10,'2020'!$B$2:$K$170,8,FALSE),0)</f>
        <v>0</v>
      </c>
      <c r="AC10" s="1740">
        <f>IFERROR(VLOOKUP($A10,'2020'!$B$2:$K$170,10,FALSE),0)</f>
        <v>0</v>
      </c>
      <c r="AD10" s="1700">
        <f>IFERROR(VLOOKUP($A10,'2019'!$B$2:$K$170,3,FALSE),0)</f>
        <v>0</v>
      </c>
      <c r="AE10" s="1823">
        <f>IFERROR(VLOOKUP($A10,'2019'!$B$2:$K$170,4,FALSE),0)</f>
        <v>0</v>
      </c>
      <c r="AF10" s="1823">
        <f>IFERROR(VLOOKUP($A10,'2019'!$B$2:$K$170,5,FALSE),0)</f>
        <v>0</v>
      </c>
      <c r="AG10" s="1823">
        <f>IFERROR(VLOOKUP($A10,'2019'!$B$2:$K$170,8,FALSE),0)</f>
        <v>0</v>
      </c>
      <c r="AH10" s="1740">
        <f>IFERROR(VLOOKUP($A10,'2019'!$B$2:$K$170,10,FALSE),0)</f>
        <v>0</v>
      </c>
      <c r="AI10" s="1700">
        <f>IFERROR(VLOOKUP($A10,'2018'!$B$2:$K$170,3,FALSE),0)</f>
        <v>0</v>
      </c>
      <c r="AJ10" s="1821">
        <f>IFERROR(VLOOKUP($A10,'2018'!$B$2:$K$170,4,FALSE),0)</f>
        <v>0</v>
      </c>
      <c r="AK10" s="1821">
        <f>IFERROR(VLOOKUP($A10,'2018'!$B$2:$K$170,5,FALSE),0)</f>
        <v>0</v>
      </c>
      <c r="AL10" s="1821">
        <f>IFERROR(VLOOKUP($A10,'2018'!$B$2:$K$170,8,FALSE),0)</f>
        <v>0</v>
      </c>
      <c r="AM10" s="1740">
        <f>IFERROR(VLOOKUP($A10,'2018'!$B$2:$K$170,10,FALSE),0)</f>
        <v>0</v>
      </c>
      <c r="AN10" s="1700">
        <f>IFERROR(VLOOKUP($A10,'2017'!$B$2:$J$163,2,FALSE),0)</f>
        <v>0</v>
      </c>
      <c r="AO10" s="1815">
        <f>IFERROR(VLOOKUP($A10,'2017'!$B$2:$J$163,3,FALSE),0)</f>
        <v>0</v>
      </c>
      <c r="AP10" s="1815">
        <f>IFERROR(VLOOKUP($A10,'2017'!$B$2:$J$163,4,FALSE),0)</f>
        <v>0</v>
      </c>
      <c r="AQ10" s="1815">
        <f>IFERROR(VLOOKUP($A10,'2017'!$B$2:$J$163,7,FALSE),0)</f>
        <v>0</v>
      </c>
      <c r="AR10" s="1740">
        <f>IFERROR(VLOOKUP($A10,'2017'!$B$2:$J$163,9,FALSE),0)</f>
        <v>0</v>
      </c>
      <c r="AS10" s="1700">
        <f>IFERROR(VLOOKUP($A10,'2016'!$B$2:$K$165,3,FALSE),0)</f>
        <v>0</v>
      </c>
      <c r="AT10" s="1796">
        <f>IFERROR(VLOOKUP($A10,'2016'!$B$2:$K$165,4,FALSE),0)</f>
        <v>0</v>
      </c>
      <c r="AU10" s="1796">
        <f>IFERROR(VLOOKUP($A10,'2016'!$B$2:$K$165,5,FALSE),0)</f>
        <v>0</v>
      </c>
      <c r="AV10" s="1796">
        <f>IFERROR(VLOOKUP($A10,'2016'!$B$2:$K$165,8,FALSE),0)</f>
        <v>0</v>
      </c>
      <c r="AW10" s="1740">
        <f>IFERROR(VLOOKUP($A10,'2016'!$B$2:$K$165,10,FALSE),0)</f>
        <v>0</v>
      </c>
      <c r="AX10" s="1700">
        <f>IFERROR(VLOOKUP($A10,'2015'!$B$2:$K$165,3,FALSE),0)</f>
        <v>29</v>
      </c>
      <c r="AY10" s="1695">
        <f>IFERROR(VLOOKUP($A10,'2015'!$B$2:$K$165,4,FALSE),0)</f>
        <v>8</v>
      </c>
      <c r="AZ10" s="1695">
        <f>IFERROR(VLOOKUP($A10,'2015'!$B$2:$K$165,5,FALSE),0)</f>
        <v>14</v>
      </c>
      <c r="BA10" s="1695">
        <f>IFERROR(VLOOKUP($A10,'2015'!$B$2:$K$165,8,FALSE),0)</f>
        <v>0</v>
      </c>
      <c r="BB10" s="1740">
        <f>IFERROR(VLOOKUP($A10,'2015'!$B$2:$K$165,10,FALSE),0)</f>
        <v>0.48275862068965519</v>
      </c>
      <c r="BC10" s="1700">
        <f>IFERROR(VLOOKUP($A10,'2014'!$B$2:$K$157,3,FALSE),0)</f>
        <v>61</v>
      </c>
      <c r="BD10" s="1691">
        <f>IFERROR(VLOOKUP($A10,'2014'!$B$2:$K$157,4,FALSE),0)</f>
        <v>19</v>
      </c>
      <c r="BE10" s="1691">
        <f>IFERROR(VLOOKUP($A10,'2014'!$B$2:$K$157,5,FALSE),0)</f>
        <v>26</v>
      </c>
      <c r="BF10" s="1691">
        <f>IFERROR(VLOOKUP($A10,'2014'!$B$2:$K$157,8,FALSE),0)</f>
        <v>0</v>
      </c>
      <c r="BG10" s="1740">
        <f>IFERROR(VLOOKUP($A10,'2014'!$B$2:$K$157,10,FALSE),0)</f>
        <v>0.42622950819672129</v>
      </c>
      <c r="BH10" s="1700">
        <f>IFERROR(VLOOKUP($A10,'2013'!$D$4:$I$249,2,FALSE),0)</f>
        <v>65</v>
      </c>
      <c r="BI10" s="1691">
        <f>IFERROR(VLOOKUP($A10,'2013'!$D$4:$I$249,3,FALSE),0)</f>
        <v>18</v>
      </c>
      <c r="BJ10" s="1691">
        <f>IFERROR(VLOOKUP($A10,'2013'!$D$4:$I$249,4,FALSE),0)</f>
        <v>33</v>
      </c>
      <c r="BK10" s="1691">
        <f>IFERROR(VLOOKUP($A10,'2013'!$D$4:$I$249,5,FALSE),0)</f>
        <v>0</v>
      </c>
      <c r="BL10" s="1740">
        <f>IFERROR(VLOOKUP($A10,'2013'!$D$4:$I$249,6,FALSE),0)</f>
        <v>0.50769230769230766</v>
      </c>
      <c r="BM10" s="1737">
        <f>IFERROR(VLOOKUP($A10,'2012'!$D$3:$O$172,2,FALSE),0)</f>
        <v>2696</v>
      </c>
      <c r="BN10" s="1691">
        <f>IFERROR(VLOOKUP($A10,'2012'!$D$3:$O$172,3,FALSE),0)</f>
        <v>1780</v>
      </c>
      <c r="BO10" s="1743">
        <f>IFERROR(VLOOKUP($A10,'2012'!$D$3:$O$172,4,FALSE),0)</f>
        <v>161</v>
      </c>
      <c r="BP10" s="1700">
        <f>IFERROR(VLOOKUP($A10,'2012'!$D$3:$O$172,5,FALSE),0)</f>
        <v>64</v>
      </c>
      <c r="BQ10" s="1691">
        <f>IFERROR(VLOOKUP($A10,'2012'!$D$3:$O$172,6,FALSE),0)</f>
        <v>21</v>
      </c>
      <c r="BR10" s="1691">
        <f>IFERROR(VLOOKUP($A10,'2012'!$D$3:$O$172,7,FALSE),0)</f>
        <v>39</v>
      </c>
      <c r="BS10" s="1691">
        <f>IFERROR(VLOOKUP($A10,'2012'!$D$3:$O$172,8,FALSE),0)</f>
        <v>0</v>
      </c>
      <c r="BT10" s="1740">
        <f>IFERROR(VLOOKUP($A10,'2012'!$D$3:$O$172,9,FALSE),0)</f>
        <v>0.609375</v>
      </c>
      <c r="BU10" s="1737">
        <f>IFERROR(VLOOKUP($A10,'2012'!$D$3:$O$172,10,FALSE),0)</f>
        <v>2632</v>
      </c>
      <c r="BV10" s="1691">
        <f>IFERROR(VLOOKUP($A10,'2012'!$D$3:$O$172,11,FALSE),0)</f>
        <v>1741</v>
      </c>
      <c r="BW10" s="1743">
        <f>IFERROR(VLOOKUP($A10,'2012'!$D$3:$O$172,12,FALSE),0)</f>
        <v>161</v>
      </c>
      <c r="BX10" s="1700">
        <f>IFERROR(VLOOKUP($A10,'2011'!$D$4:$I$251,2,FALSE),0)</f>
        <v>82</v>
      </c>
      <c r="BY10" s="1691">
        <f>IFERROR(VLOOKUP($A10,'2011'!$D$4:$I$251,3,FALSE),0)</f>
        <v>39</v>
      </c>
      <c r="BZ10" s="1691">
        <f>IFERROR(VLOOKUP($A10,'2011'!$D$4:$I$251,4,FALSE),0)</f>
        <v>57</v>
      </c>
      <c r="CA10" s="1691">
        <f>IFERROR(VLOOKUP($A10,'2011'!$D$4:$I$251,5,FALSE),0)</f>
        <v>0</v>
      </c>
      <c r="CB10" s="1740">
        <f>IFERROR(VLOOKUP($A10,'2011'!$D$4:$I$251,6,FALSE),0)</f>
        <v>0.69512195121951215</v>
      </c>
      <c r="CC10" s="1700">
        <f>IFERROR(VLOOKUP($A10,'2010'!$C$3:$H$234,2,FALSE),0)</f>
        <v>73</v>
      </c>
      <c r="CD10" s="1691">
        <f>IFERROR(VLOOKUP($A10,'2010'!$C$3:$H$234,3,FALSE),0)</f>
        <v>33</v>
      </c>
      <c r="CE10" s="1691">
        <f>IFERROR(VLOOKUP($A10,'2010'!$C$3:$H$234,4,FALSE),0)</f>
        <v>44</v>
      </c>
      <c r="CF10" s="1691">
        <f>IFERROR(VLOOKUP($A10,'2010'!$C$3:$H$234,5,FALSE),0)</f>
        <v>1</v>
      </c>
      <c r="CG10" s="1740">
        <f>IFERROR(VLOOKUP($A10,'2010'!$C$3:$H$234,6,FALSE),0)</f>
        <v>0.60273972602739723</v>
      </c>
      <c r="CH10" s="1700">
        <f>IFERROR(VLOOKUP($A10,'2009'!$C$3:$H$242,2,FALSE),0)</f>
        <v>77</v>
      </c>
      <c r="CI10" s="1691">
        <f>IFERROR(VLOOKUP($A10,'2009'!$C$3:$H$242,3,FALSE),0)</f>
        <v>34</v>
      </c>
      <c r="CJ10" s="1691">
        <f>IFERROR(VLOOKUP($A10,'2009'!$C$3:$H$242,4,FALSE),0)</f>
        <v>54</v>
      </c>
      <c r="CK10" s="1691">
        <f>IFERROR(VLOOKUP($A10,'2009'!$C$3:$H$242,5,FALSE),0)</f>
        <v>1</v>
      </c>
      <c r="CL10" s="1740">
        <f>IFERROR(VLOOKUP($A10,'2009'!$C$3:$H$242,6,FALSE),0)</f>
        <v>0.70129870129870131</v>
      </c>
      <c r="CM10" s="1700">
        <f>IFERROR(VLOOKUP($A10,'2008'!$C$3:$H$229,2,FALSE),0)</f>
        <v>74</v>
      </c>
      <c r="CN10" s="1691">
        <f>IFERROR(VLOOKUP($A10,'2008'!$C$3:$H$229,3,FALSE),0)</f>
        <v>30</v>
      </c>
      <c r="CO10" s="1691">
        <f>IFERROR(VLOOKUP($A10,'2008'!$C$3:$H$229,4,FALSE),0)</f>
        <v>52</v>
      </c>
      <c r="CP10" s="1691">
        <f>IFERROR(VLOOKUP($A10,'2008'!$C$3:$H$229,5,FALSE),0)</f>
        <v>6</v>
      </c>
      <c r="CQ10" s="1740">
        <f>IFERROR(VLOOKUP($A10,'2008'!$C$3:$H$229,6,FALSE),0)</f>
        <v>0.70270270270270274</v>
      </c>
      <c r="CR10" s="1700">
        <f>IFERROR(VLOOKUP($A10,'2007'!$C$3:$M$238,7,FALSE),0)</f>
        <v>63</v>
      </c>
      <c r="CS10" s="1691">
        <f>IFERROR(VLOOKUP($A10,'2007'!$C$3:$M$238,8,FALSE),0)</f>
        <v>30</v>
      </c>
      <c r="CT10" s="1691">
        <f>IFERROR(VLOOKUP($A10,'2007'!$C$3:$M$238,9,FALSE),0)</f>
        <v>40</v>
      </c>
      <c r="CU10" s="1691">
        <f>IFERROR(VLOOKUP($A10,'2007'!$C$3:$M$238,10,FALSE),0)</f>
        <v>0</v>
      </c>
      <c r="CV10" s="1740">
        <f>IFERROR(VLOOKUP($A10,'2007'!$C$3:$M$238,11,FALSE),0)</f>
        <v>0.63492063492063489</v>
      </c>
      <c r="CW10" s="1700">
        <f>IFERROR(VLOOKUP($A10,'2006'!$A$2:$F$200,2,FALSE),0)</f>
        <v>73</v>
      </c>
      <c r="CX10" s="1691">
        <f>IFERROR(VLOOKUP($A10,'2006'!$A$2:$F$200,4,FALSE),0)</f>
        <v>52</v>
      </c>
      <c r="CY10" s="1691">
        <f>IFERROR(VLOOKUP($A10,'2006'!$A$2:$F$200,5,FALSE),0)</f>
        <v>1</v>
      </c>
      <c r="CZ10" s="1740">
        <f>IFERROR(VLOOKUP($A10,'2006'!$A$2:$F$200,6,FALSE),0)</f>
        <v>0.71232876712328763</v>
      </c>
      <c r="DA10" s="1700">
        <f>IFERROR(VLOOKUP($A10,'2005'!$C$3:$M$205,8,FALSE),0)</f>
        <v>67</v>
      </c>
      <c r="DB10" s="1691">
        <f>IFERROR(VLOOKUP($A10,'2005'!$C$3:$M$205,9,FALSE),0)</f>
        <v>44</v>
      </c>
      <c r="DC10" s="1691">
        <f>IFERROR(VLOOKUP($A10,'2005'!$C$3:$M$205,10,FALSE),0)</f>
        <v>1</v>
      </c>
      <c r="DD10" s="1740">
        <f>IFERROR(VLOOKUP($A10,'2005'!$C$3:$M$205,11,FALSE),0)</f>
        <v>0.65671641791044777</v>
      </c>
      <c r="DE10" s="1700">
        <f>IFERROR(VLOOKUP($A10,'2004'!$C$3:$M$213,8,FALSE),0)</f>
        <v>75</v>
      </c>
      <c r="DF10" s="1691">
        <f>IFERROR(VLOOKUP($A10,'2004'!$C$3:$M$213,9,FALSE),0)</f>
        <v>46</v>
      </c>
      <c r="DG10" s="1691">
        <f>IFERROR(VLOOKUP($A10,'2004'!$C$3:$M$213,10,FALSE),0)</f>
        <v>3</v>
      </c>
      <c r="DH10" s="1740">
        <f>IFERROR(VLOOKUP($A10,'2004'!$C$3:$M$213,11,FALSE),0)</f>
        <v>0.61333333333333329</v>
      </c>
      <c r="DI10" s="1700">
        <f>IFERROR(VLOOKUP($A10,'2003'!$C$3:$Q$214,12,FALSE),0)</f>
        <v>71</v>
      </c>
      <c r="DJ10" s="1691">
        <f>IFERROR(VLOOKUP($A10,'2003'!$C$3:$Q$214,13,FALSE),0)</f>
        <v>43</v>
      </c>
      <c r="DK10" s="1691">
        <f>IFERROR(VLOOKUP($A10,'2003'!$C$3:$Q$214,14,FALSE),0)</f>
        <v>3</v>
      </c>
      <c r="DL10" s="1740">
        <f>IFERROR(VLOOKUP($A10,'2003'!$C$3:$Q$214,15,FALSE),0)</f>
        <v>0.60563380281690138</v>
      </c>
      <c r="DM10" s="1700">
        <f>IFERROR(VLOOKUP($A10,'2002'!$D$3:$R$214,12,FALSE),0)</f>
        <v>66</v>
      </c>
      <c r="DN10" s="1691">
        <f>IFERROR(VLOOKUP($A10,'2002'!$D$3:$R$214,13,FALSE),0)</f>
        <v>48</v>
      </c>
      <c r="DO10" s="1691">
        <f>IFERROR(VLOOKUP($A10,'2002'!$D$3:$R$214,14,FALSE),0)</f>
        <v>4</v>
      </c>
      <c r="DP10" s="1788">
        <f>IFERROR(VLOOKUP($A10,'2002'!$D$3:$R$214,15,FALSE),0)</f>
        <v>0.72727272727272729</v>
      </c>
      <c r="DQ10" s="1700">
        <f>IFERROR(VLOOKUP($A10,'Pre 2002'!$C$3:$CK$382,84,FALSE),0)</f>
        <v>1911</v>
      </c>
      <c r="DR10" s="1695">
        <f>IFERROR(VLOOKUP($A10,'Pre 2002'!$C$3:$CK$382,85,FALSE),0)</f>
        <v>1261</v>
      </c>
      <c r="DS10" s="1695">
        <f>IFERROR(VLOOKUP($A10,'Pre 2002'!$C$3:$CK$382,86,FALSE),0)</f>
        <v>140</v>
      </c>
      <c r="DT10" s="1790">
        <f>IFERROR(VLOOKUP($A10,'Pre 2002'!$C$3:$CK$382,87,FALSE),0)</f>
        <v>0.65986394557823125</v>
      </c>
      <c r="DU10" s="1741">
        <f>IFERROR(VLOOKUP(A10,'Pre 2002'!$C$3:$CG$382,83,FALSE),0)</f>
        <v>28</v>
      </c>
      <c r="DV10" s="1722"/>
      <c r="DY10" s="1731"/>
    </row>
    <row r="11" spans="1:129">
      <c r="A11" s="1779" t="s">
        <v>2223</v>
      </c>
      <c r="B11" s="1562">
        <f t="shared" si="0"/>
        <v>525</v>
      </c>
      <c r="C11" s="1562">
        <f t="shared" si="1"/>
        <v>393</v>
      </c>
      <c r="D11" s="1562">
        <f t="shared" si="2"/>
        <v>139</v>
      </c>
      <c r="E11" s="1563">
        <f t="shared" si="3"/>
        <v>0.74857142857142855</v>
      </c>
      <c r="F11" s="1786">
        <f t="shared" si="4"/>
        <v>6</v>
      </c>
      <c r="G11" s="1595">
        <v>2017</v>
      </c>
      <c r="H11" s="1817"/>
      <c r="I11" s="1734"/>
      <c r="J11" s="1734"/>
      <c r="K11" s="1734"/>
      <c r="L11" s="1734"/>
      <c r="M11" s="1734"/>
      <c r="N11" s="1748"/>
      <c r="O11" s="1700">
        <f>IFERROR(VLOOKUP($A11,'2022'!$B$2:$K$174,3,FALSE),0)</f>
        <v>97</v>
      </c>
      <c r="P11" s="1858">
        <f>IFERROR(VLOOKUP($A11,'2022'!$B$2:$K$174,4,FALSE),0)</f>
        <v>56</v>
      </c>
      <c r="Q11" s="1858">
        <f>IFERROR(VLOOKUP($A11,'2022'!$B$2:$K$174,5,FALSE),0)</f>
        <v>69</v>
      </c>
      <c r="R11" s="1858">
        <f>IFERROR(VLOOKUP($A11,'2022'!$B$2:$K$174,8,FALSE),0)</f>
        <v>18</v>
      </c>
      <c r="S11" s="1740">
        <f>IFERROR(VLOOKUP($A11,'2022'!$B$2:$K$174,10,FALSE),0)</f>
        <v>0.71099999999999997</v>
      </c>
      <c r="T11" s="1700">
        <f>IFERROR(VLOOKUP($A11,'2021'!$B$2:$K$174,3,FALSE),0)</f>
        <v>92</v>
      </c>
      <c r="U11" s="1843">
        <f>IFERROR(VLOOKUP($A11,'2021'!$B$2:$K$174,4,FALSE),0)</f>
        <v>59</v>
      </c>
      <c r="V11" s="1843">
        <f>IFERROR(VLOOKUP($A11,'2021'!$B$2:$K$174,5,FALSE),0)</f>
        <v>70</v>
      </c>
      <c r="W11" s="1843">
        <f>IFERROR(VLOOKUP($A11,'2021'!$B$2:$K$174,8,FALSE),0)</f>
        <v>30</v>
      </c>
      <c r="X11" s="1740">
        <f>IFERROR(VLOOKUP($A11,'2021'!$B$2:$K$174,10,FALSE),0)</f>
        <v>0.76100000000000001</v>
      </c>
      <c r="Y11" s="1700">
        <f>IFERROR(VLOOKUP($A11,'2020'!$B$2:$K$170,3,FALSE),0)</f>
        <v>79</v>
      </c>
      <c r="Z11" s="1829">
        <f>IFERROR(VLOOKUP($A11,'2020'!$B$2:$K$170,4,FALSE),0)</f>
        <v>55</v>
      </c>
      <c r="AA11" s="1829">
        <f>IFERROR(VLOOKUP($A11,'2020'!$B$2:$K$170,5,FALSE),0)</f>
        <v>65</v>
      </c>
      <c r="AB11" s="1829">
        <f>IFERROR(VLOOKUP($A11,'2020'!$B$2:$K$170,8,FALSE),0)</f>
        <v>25</v>
      </c>
      <c r="AC11" s="1740">
        <f>IFERROR(VLOOKUP($A11,'2020'!$B$2:$K$170,10,FALSE),0)</f>
        <v>0.82299999999999995</v>
      </c>
      <c r="AD11" s="1700">
        <f>IFERROR(VLOOKUP($A11,'2019'!$B$2:$K$170,3,FALSE),0)</f>
        <v>88</v>
      </c>
      <c r="AE11" s="1823">
        <f>IFERROR(VLOOKUP($A11,'2019'!$B$2:$K$170,4,FALSE),0)</f>
        <v>59</v>
      </c>
      <c r="AF11" s="1823">
        <f>IFERROR(VLOOKUP($A11,'2019'!$B$2:$K$170,5,FALSE),0)</f>
        <v>64</v>
      </c>
      <c r="AG11" s="1823">
        <f>IFERROR(VLOOKUP($A11,'2019'!$B$2:$K$170,8,FALSE),0)</f>
        <v>23</v>
      </c>
      <c r="AH11" s="1740">
        <f>IFERROR(VLOOKUP($A11,'2019'!$B$2:$K$170,10,FALSE),0)</f>
        <v>0.72699999999999998</v>
      </c>
      <c r="AI11" s="1700">
        <f>IFERROR(VLOOKUP($A11,'2018'!$B$2:$K$170,3,FALSE),0)</f>
        <v>89</v>
      </c>
      <c r="AJ11" s="1821">
        <f>IFERROR(VLOOKUP($A11,'2018'!$B$2:$K$170,4,FALSE),0)</f>
        <v>52</v>
      </c>
      <c r="AK11" s="1821">
        <f>IFERROR(VLOOKUP($A11,'2018'!$B$2:$K$170,5,FALSE),0)</f>
        <v>64</v>
      </c>
      <c r="AL11" s="1821">
        <f>IFERROR(VLOOKUP($A11,'2018'!$B$2:$K$170,8,FALSE),0)</f>
        <v>21</v>
      </c>
      <c r="AM11" s="1740">
        <f>IFERROR(VLOOKUP($A11,'2018'!$B$2:$K$170,10,FALSE),0)</f>
        <v>0.71899999999999997</v>
      </c>
      <c r="AN11" s="1700">
        <f>IFERROR(VLOOKUP($A11,'2017'!$B$2:$J$163,2,FALSE),0)</f>
        <v>80</v>
      </c>
      <c r="AO11" s="1815">
        <f>IFERROR(VLOOKUP($A11,'2017'!$B$2:$J$163,3,FALSE),0)</f>
        <v>53</v>
      </c>
      <c r="AP11" s="1815">
        <f>IFERROR(VLOOKUP($A11,'2017'!$B$2:$J$163,4,FALSE),0)</f>
        <v>61</v>
      </c>
      <c r="AQ11" s="1815">
        <f>IFERROR(VLOOKUP($A11,'2017'!$B$2:$J$163,7,FALSE),0)</f>
        <v>22</v>
      </c>
      <c r="AR11" s="1740">
        <f>IFERROR(VLOOKUP($A11,'2017'!$B$2:$J$163,9,FALSE),0)</f>
        <v>0.76249999999999996</v>
      </c>
      <c r="AS11" s="1700">
        <f>IFERROR(VLOOKUP($A11,'2016'!$B$2:$K$165,3,FALSE),0)</f>
        <v>0</v>
      </c>
      <c r="AT11" s="1796">
        <f>IFERROR(VLOOKUP($A11,'2016'!$B$2:$K$165,4,FALSE),0)</f>
        <v>0</v>
      </c>
      <c r="AU11" s="1796">
        <f>IFERROR(VLOOKUP($A11,'2016'!$B$2:$K$165,5,FALSE),0)</f>
        <v>0</v>
      </c>
      <c r="AV11" s="1796">
        <f>IFERROR(VLOOKUP($A11,'2016'!$B$2:$K$165,8,FALSE),0)</f>
        <v>0</v>
      </c>
      <c r="AW11" s="1740">
        <f>IFERROR(VLOOKUP($A11,'2016'!$B$2:$K$165,10,FALSE),0)</f>
        <v>0</v>
      </c>
      <c r="AX11" s="1700">
        <f>IFERROR(VLOOKUP($A11,'2015'!$B$2:$K$165,3,FALSE),0)</f>
        <v>0</v>
      </c>
      <c r="AY11" s="1695">
        <f>IFERROR(VLOOKUP($A11,'2015'!$B$2:$K$165,4,FALSE),0)</f>
        <v>0</v>
      </c>
      <c r="AZ11" s="1695">
        <f>IFERROR(VLOOKUP($A11,'2015'!$B$2:$K$165,5,FALSE),0)</f>
        <v>0</v>
      </c>
      <c r="BA11" s="1695">
        <f>IFERROR(VLOOKUP($A11,'2015'!$B$2:$K$165,8,FALSE),0)</f>
        <v>0</v>
      </c>
      <c r="BB11" s="1740">
        <f>IFERROR(VLOOKUP($A11,'2015'!$B$2:$K$165,10,FALSE),0)</f>
        <v>0</v>
      </c>
      <c r="BC11" s="1700">
        <f>IFERROR(VLOOKUP($A11,'2014'!$B$2:$K$157,3,FALSE),0)</f>
        <v>0</v>
      </c>
      <c r="BD11" s="1691">
        <f>IFERROR(VLOOKUP($A11,'2014'!$B$2:$K$157,4,FALSE),0)</f>
        <v>0</v>
      </c>
      <c r="BE11" s="1691">
        <f>IFERROR(VLOOKUP($A11,'2014'!$B$2:$K$157,5,FALSE),0)</f>
        <v>0</v>
      </c>
      <c r="BF11" s="1691">
        <f>IFERROR(VLOOKUP($A11,'2014'!$B$2:$K$157,8,FALSE),0)</f>
        <v>0</v>
      </c>
      <c r="BG11" s="1740">
        <f>IFERROR(VLOOKUP($A11,'2014'!$B$2:$K$157,10,FALSE),0)</f>
        <v>0</v>
      </c>
      <c r="BH11" s="1700">
        <f>IFERROR(VLOOKUP($A11,'2013'!$D$4:$I$249,2,FALSE),0)</f>
        <v>0</v>
      </c>
      <c r="BI11" s="1691">
        <f>IFERROR(VLOOKUP($A11,'2013'!$D$4:$I$249,3,FALSE),0)</f>
        <v>0</v>
      </c>
      <c r="BJ11" s="1691">
        <f>IFERROR(VLOOKUP($A11,'2013'!$D$4:$I$249,4,FALSE),0)</f>
        <v>0</v>
      </c>
      <c r="BK11" s="1691">
        <f>IFERROR(VLOOKUP($A11,'2013'!$D$4:$I$249,5,FALSE),0)</f>
        <v>0</v>
      </c>
      <c r="BL11" s="1740">
        <f>IFERROR(VLOOKUP($A11,'2013'!$D$4:$I$249,6,FALSE),0)</f>
        <v>0</v>
      </c>
      <c r="BM11" s="1737">
        <f>IFERROR(VLOOKUP($A11,'2012'!$D$3:$O$172,2,FALSE),0)</f>
        <v>0</v>
      </c>
      <c r="BN11" s="1691">
        <f>IFERROR(VLOOKUP($A11,'2012'!$D$3:$O$172,3,FALSE),0)</f>
        <v>0</v>
      </c>
      <c r="BO11" s="1743">
        <f>IFERROR(VLOOKUP($A11,'2012'!$D$3:$O$172,4,FALSE),0)</f>
        <v>0</v>
      </c>
      <c r="BP11" s="1700">
        <f>IFERROR(VLOOKUP($A11,'2012'!$D$3:$O$172,5,FALSE),0)</f>
        <v>0</v>
      </c>
      <c r="BQ11" s="1691">
        <f>IFERROR(VLOOKUP($A11,'2012'!$D$3:$O$172,6,FALSE),0)</f>
        <v>0</v>
      </c>
      <c r="BR11" s="1691">
        <f>IFERROR(VLOOKUP($A11,'2012'!$D$3:$O$172,7,FALSE),0)</f>
        <v>0</v>
      </c>
      <c r="BS11" s="1691">
        <f>IFERROR(VLOOKUP($A11,'2012'!$D$3:$O$172,8,FALSE),0)</f>
        <v>0</v>
      </c>
      <c r="BT11" s="1740">
        <f>IFERROR(VLOOKUP($A11,'2012'!$D$3:$O$172,9,FALSE),0)</f>
        <v>0</v>
      </c>
      <c r="BX11" s="1700">
        <f>IFERROR(VLOOKUP($A11,'2011'!$D$4:$I$251,2,FALSE),0)</f>
        <v>0</v>
      </c>
      <c r="BY11" s="1691">
        <f>IFERROR(VLOOKUP($A11,'2011'!$D$4:$I$251,3,FALSE),0)</f>
        <v>0</v>
      </c>
      <c r="BZ11" s="1691">
        <f>IFERROR(VLOOKUP($A11,'2011'!$D$4:$I$251,4,FALSE),0)</f>
        <v>0</v>
      </c>
      <c r="CA11" s="1691">
        <f>IFERROR(VLOOKUP($A11,'2011'!$D$4:$I$251,5,FALSE),0)</f>
        <v>0</v>
      </c>
      <c r="CB11" s="1740">
        <f>IFERROR(VLOOKUP($A11,'2011'!$D$4:$I$251,6,FALSE),0)</f>
        <v>0</v>
      </c>
      <c r="CC11" s="1700">
        <f>IFERROR(VLOOKUP($A11,'2010'!$C$3:$H$234,2,FALSE),0)</f>
        <v>0</v>
      </c>
      <c r="CD11" s="1691">
        <f>IFERROR(VLOOKUP($A11,'2010'!$C$3:$H$234,3,FALSE),0)</f>
        <v>0</v>
      </c>
      <c r="CE11" s="1691">
        <f>IFERROR(VLOOKUP($A11,'2010'!$C$3:$H$234,4,FALSE),0)</f>
        <v>0</v>
      </c>
      <c r="CF11" s="1691">
        <f>IFERROR(VLOOKUP($A11,'2010'!$C$3:$H$234,5,FALSE),0)</f>
        <v>0</v>
      </c>
      <c r="CG11" s="1740">
        <f>IFERROR(VLOOKUP($A11,'2010'!$C$3:$H$234,6,FALSE),0)</f>
        <v>0</v>
      </c>
      <c r="CH11" s="1700">
        <f>IFERROR(VLOOKUP($A11,'2009'!$C$3:$H$242,2,FALSE),0)</f>
        <v>0</v>
      </c>
      <c r="CI11" s="1691">
        <f>IFERROR(VLOOKUP($A11,'2009'!$C$3:$H$242,3,FALSE),0)</f>
        <v>0</v>
      </c>
      <c r="CJ11" s="1691">
        <f>IFERROR(VLOOKUP($A11,'2009'!$C$3:$H$242,4,FALSE),0)</f>
        <v>0</v>
      </c>
      <c r="CK11" s="1691">
        <f>IFERROR(VLOOKUP($A11,'2009'!$C$3:$H$242,5,FALSE),0)</f>
        <v>0</v>
      </c>
      <c r="CL11" s="1740">
        <f>IFERROR(VLOOKUP($A11,'2009'!$C$3:$H$242,6,FALSE),0)</f>
        <v>0</v>
      </c>
      <c r="CM11" s="1700">
        <f>IFERROR(VLOOKUP($A11,'2008'!$C$3:$H$229,2,FALSE),0)</f>
        <v>0</v>
      </c>
      <c r="CN11" s="1691">
        <f>IFERROR(VLOOKUP($A11,'2008'!$C$3:$H$229,3,FALSE),0)</f>
        <v>0</v>
      </c>
      <c r="CO11" s="1691">
        <f>IFERROR(VLOOKUP($A11,'2008'!$C$3:$H$229,4,FALSE),0)</f>
        <v>0</v>
      </c>
      <c r="CP11" s="1691">
        <f>IFERROR(VLOOKUP($A11,'2008'!$C$3:$H$229,5,FALSE),0)</f>
        <v>0</v>
      </c>
      <c r="CQ11" s="1740">
        <f>IFERROR(VLOOKUP($A11,'2008'!$C$3:$H$229,6,FALSE),0)</f>
        <v>0</v>
      </c>
      <c r="CR11" s="1700">
        <f>IFERROR(VLOOKUP($A11,'2007'!$C$3:$M$238,7,FALSE),0)</f>
        <v>0</v>
      </c>
      <c r="CS11" s="1691">
        <f>IFERROR(VLOOKUP($A11,'2007'!$C$3:$M$238,8,FALSE),0)</f>
        <v>0</v>
      </c>
      <c r="CT11" s="1691">
        <f>IFERROR(VLOOKUP($A11,'2007'!$C$3:$M$238,9,FALSE),0)</f>
        <v>0</v>
      </c>
      <c r="CU11" s="1691">
        <f>IFERROR(VLOOKUP($A11,'2007'!$C$3:$M$238,10,FALSE),0)</f>
        <v>0</v>
      </c>
      <c r="CV11" s="1740">
        <f>IFERROR(VLOOKUP($A11,'2007'!$C$3:$M$238,11,FALSE),0)</f>
        <v>0</v>
      </c>
      <c r="CW11" s="1700">
        <f>IFERROR(VLOOKUP($A11,'2006'!$A$2:$F$200,2,FALSE),0)</f>
        <v>0</v>
      </c>
      <c r="CX11" s="1691">
        <f>IFERROR(VLOOKUP($A11,'2006'!$A$2:$F$200,4,FALSE),0)</f>
        <v>0</v>
      </c>
      <c r="CY11" s="1691">
        <f>IFERROR(VLOOKUP($A11,'2006'!$A$2:$F$200,5,FALSE),0)</f>
        <v>0</v>
      </c>
      <c r="CZ11" s="1740">
        <f>IFERROR(VLOOKUP($A11,'2006'!$A$2:$F$200,6,FALSE),0)</f>
        <v>0</v>
      </c>
      <c r="DA11" s="1700">
        <f>IFERROR(VLOOKUP($A11,'2005'!$C$3:$M$205,8,FALSE),0)</f>
        <v>0</v>
      </c>
      <c r="DB11" s="1691">
        <f>IFERROR(VLOOKUP($A11,'2005'!$C$3:$M$205,9,FALSE),0)</f>
        <v>0</v>
      </c>
      <c r="DC11" s="1691">
        <f>IFERROR(VLOOKUP($A11,'2005'!$C$3:$M$205,10,FALSE),0)</f>
        <v>0</v>
      </c>
      <c r="DD11" s="1740">
        <f>IFERROR(VLOOKUP($A11,'2005'!$C$3:$M$205,11,FALSE),0)</f>
        <v>0</v>
      </c>
      <c r="DE11" s="1700">
        <f>IFERROR(VLOOKUP($A11,'2004'!$C$3:$M$213,8,FALSE),0)</f>
        <v>0</v>
      </c>
      <c r="DF11" s="1691">
        <f>IFERROR(VLOOKUP($A11,'2004'!$C$3:$M$213,9,FALSE),0)</f>
        <v>0</v>
      </c>
      <c r="DG11" s="1691">
        <f>IFERROR(VLOOKUP($A11,'2004'!$C$3:$M$213,10,FALSE),0)</f>
        <v>0</v>
      </c>
      <c r="DH11" s="1740">
        <f>IFERROR(VLOOKUP($A11,'2004'!$C$3:$M$213,11,FALSE),0)</f>
        <v>0</v>
      </c>
      <c r="DI11" s="1700">
        <f>IFERROR(VLOOKUP($A11,'2003'!$C$3:$Q$214,12,FALSE),0)</f>
        <v>0</v>
      </c>
      <c r="DJ11" s="1691">
        <f>IFERROR(VLOOKUP($A11,'2003'!$C$3:$Q$214,13,FALSE),0)</f>
        <v>0</v>
      </c>
      <c r="DK11" s="1691">
        <f>IFERROR(VLOOKUP($A11,'2003'!$C$3:$Q$214,14,FALSE),0)</f>
        <v>0</v>
      </c>
      <c r="DL11" s="1740">
        <f>IFERROR(VLOOKUP($A11,'2003'!$C$3:$Q$214,15,FALSE),0)</f>
        <v>0</v>
      </c>
      <c r="DM11" s="1700">
        <f>IFERROR(VLOOKUP($A11,'2002'!$D$3:$R$214,12,FALSE),0)</f>
        <v>0</v>
      </c>
      <c r="DN11" s="1691">
        <f>IFERROR(VLOOKUP($A11,'2002'!$D$3:$R$214,13,FALSE),0)</f>
        <v>0</v>
      </c>
      <c r="DO11" s="1691">
        <f>IFERROR(VLOOKUP($A11,'2002'!$D$3:$R$214,14,FALSE),0)</f>
        <v>0</v>
      </c>
      <c r="DP11" s="1788">
        <f>IFERROR(VLOOKUP($A11,'2002'!$D$3:$R$214,15,FALSE),0)</f>
        <v>0</v>
      </c>
      <c r="DQ11" s="1700">
        <f>IFERROR(VLOOKUP($A11,'Pre 2002'!$C$3:$CK$382,84,FALSE),0)</f>
        <v>0</v>
      </c>
      <c r="DR11" s="1695">
        <f>IFERROR(VLOOKUP($A11,'Pre 2002'!$C$3:$CK$382,85,FALSE),0)</f>
        <v>0</v>
      </c>
      <c r="DS11" s="1695">
        <f>IFERROR(VLOOKUP($A11,'Pre 2002'!$C$3:$CK$382,86,FALSE),0)</f>
        <v>0</v>
      </c>
      <c r="DT11" s="1790">
        <f>IFERROR(VLOOKUP($A11,'Pre 2002'!$C$3:$CK$382,87,FALSE),0)</f>
        <v>0</v>
      </c>
      <c r="DU11" s="1741">
        <f>IFERROR(VLOOKUP(A11,'Pre 2002'!$C$3:$CG$382,83,FALSE),0)</f>
        <v>0</v>
      </c>
      <c r="DV11" s="1722"/>
      <c r="DY11" s="1731"/>
    </row>
    <row r="12" spans="1:129">
      <c r="A12" s="1778" t="s">
        <v>1262</v>
      </c>
      <c r="B12" s="1562">
        <f t="shared" si="0"/>
        <v>763</v>
      </c>
      <c r="C12" s="1562">
        <f t="shared" si="1"/>
        <v>534</v>
      </c>
      <c r="D12" s="1562">
        <f t="shared" si="2"/>
        <v>138</v>
      </c>
      <c r="E12" s="1563">
        <f t="shared" si="3"/>
        <v>0.69986893840104847</v>
      </c>
      <c r="F12" s="1786">
        <f t="shared" si="4"/>
        <v>13</v>
      </c>
      <c r="G12" s="1595">
        <v>2000</v>
      </c>
      <c r="H12" s="1567">
        <f>IF(BC12&gt;0,1,0)+IF(BH12&gt;0,1,0)+IF(BP12&gt;0,1,0)+IF(BX12&gt;0,1,0)+IF(CC12&gt;0,1,0)+IF(CH12&gt;0,1,0)+IF(CM12&gt;0,1,0)+IF(CR12&gt;0,1,0)+IF(CW12&gt;0,1,0)+IF(DA12&gt;0,1,0)+IF(DE12&gt;0,1,0)+IF(DI12&gt;0,1,0)+IF(DM12&gt;0,1,0)+DU12</f>
        <v>13</v>
      </c>
      <c r="I12" s="1734">
        <f>SUM(BC12,BH12,BP12,BX12,CC12,CH12,CM12,CR12,CW12,DA12,DE12,DI12,DM12,DQ12)</f>
        <v>763</v>
      </c>
      <c r="J12" s="1734">
        <f>SUM(BE12,BJ12,BR12,BZ12,CE12,CJ12,CO12,CT12,CX12,DB12,DF12,DJ12,DN12,DR12)</f>
        <v>534</v>
      </c>
      <c r="K12" s="1734">
        <f>SUM(BF12,BK12,BS12,CA12,CF12,CK12,CP12,CU12,CY12,DC12,DG12,DK12,DO12,DS12)</f>
        <v>138</v>
      </c>
      <c r="L12" s="1806">
        <f>IF(I12=0,0,J12/I12)</f>
        <v>0.69986893840104847</v>
      </c>
      <c r="M12" s="1734"/>
      <c r="N12" s="1748"/>
      <c r="O12" s="1700">
        <f>IFERROR(VLOOKUP($A12,'2022'!$B$2:$K$174,3,FALSE),0)</f>
        <v>0</v>
      </c>
      <c r="P12" s="1858">
        <f>IFERROR(VLOOKUP($A12,'2022'!$B$2:$K$174,4,FALSE),0)</f>
        <v>0</v>
      </c>
      <c r="Q12" s="1858">
        <f>IFERROR(VLOOKUP($A12,'2022'!$B$2:$K$174,5,FALSE),0)</f>
        <v>0</v>
      </c>
      <c r="R12" s="1858">
        <f>IFERROR(VLOOKUP($A12,'2022'!$B$2:$K$174,8,FALSE),0)</f>
        <v>0</v>
      </c>
      <c r="S12" s="1740">
        <f>IFERROR(VLOOKUP($A12,'2022'!$B$2:$K$174,10,FALSE),0)</f>
        <v>0</v>
      </c>
      <c r="T12" s="1700">
        <f>IFERROR(VLOOKUP($A12,'2021'!$B$2:$K$174,3,FALSE),0)</f>
        <v>0</v>
      </c>
      <c r="U12" s="1843">
        <f>IFERROR(VLOOKUP($A12,'2021'!$B$2:$K$174,4,FALSE),0)</f>
        <v>0</v>
      </c>
      <c r="V12" s="1843">
        <f>IFERROR(VLOOKUP($A12,'2021'!$B$2:$K$174,5,FALSE),0)</f>
        <v>0</v>
      </c>
      <c r="W12" s="1843">
        <f>IFERROR(VLOOKUP($A12,'2021'!$B$2:$K$174,8,FALSE),0)</f>
        <v>0</v>
      </c>
      <c r="X12" s="1740">
        <f>IFERROR(VLOOKUP($A12,'2021'!$B$2:$K$174,10,FALSE),0)</f>
        <v>0</v>
      </c>
      <c r="Y12" s="1700">
        <f>IFERROR(VLOOKUP($A12,'2020'!$B$2:$K$170,3,FALSE),0)</f>
        <v>0</v>
      </c>
      <c r="Z12" s="1829">
        <f>IFERROR(VLOOKUP($A12,'2020'!$B$2:$K$170,4,FALSE),0)</f>
        <v>0</v>
      </c>
      <c r="AA12" s="1829">
        <f>IFERROR(VLOOKUP($A12,'2020'!$B$2:$K$170,5,FALSE),0)</f>
        <v>0</v>
      </c>
      <c r="AB12" s="1829">
        <f>IFERROR(VLOOKUP($A12,'2020'!$B$2:$K$170,8,FALSE),0)</f>
        <v>0</v>
      </c>
      <c r="AC12" s="1740">
        <f>IFERROR(VLOOKUP($A12,'2020'!$B$2:$K$170,10,FALSE),0)</f>
        <v>0</v>
      </c>
      <c r="AD12" s="1700">
        <f>IFERROR(VLOOKUP($A12,'2019'!$B$2:$K$170,3,FALSE),0)</f>
        <v>0</v>
      </c>
      <c r="AE12" s="1823">
        <f>IFERROR(VLOOKUP($A12,'2019'!$B$2:$K$170,4,FALSE),0)</f>
        <v>0</v>
      </c>
      <c r="AF12" s="1823">
        <f>IFERROR(VLOOKUP($A12,'2019'!$B$2:$K$170,5,FALSE),0)</f>
        <v>0</v>
      </c>
      <c r="AG12" s="1823">
        <f>IFERROR(VLOOKUP($A12,'2019'!$B$2:$K$170,8,FALSE),0)</f>
        <v>0</v>
      </c>
      <c r="AH12" s="1740">
        <f>IFERROR(VLOOKUP($A12,'2019'!$B$2:$K$170,10,FALSE),0)</f>
        <v>0</v>
      </c>
      <c r="AI12" s="1700">
        <f>IFERROR(VLOOKUP($A12,'2018'!$B$2:$K$170,3,FALSE),0)</f>
        <v>0</v>
      </c>
      <c r="AJ12" s="1821">
        <f>IFERROR(VLOOKUP($A12,'2018'!$B$2:$K$170,4,FALSE),0)</f>
        <v>0</v>
      </c>
      <c r="AK12" s="1821">
        <f>IFERROR(VLOOKUP($A12,'2018'!$B$2:$K$170,5,FALSE),0)</f>
        <v>0</v>
      </c>
      <c r="AL12" s="1821">
        <f>IFERROR(VLOOKUP($A12,'2018'!$B$2:$K$170,8,FALSE),0)</f>
        <v>0</v>
      </c>
      <c r="AM12" s="1740">
        <f>IFERROR(VLOOKUP($A12,'2018'!$B$2:$K$170,10,FALSE),0)</f>
        <v>0</v>
      </c>
      <c r="AN12" s="1700">
        <f>IFERROR(VLOOKUP($A12,'2017'!$B$2:$J$163,2,FALSE),0)</f>
        <v>0</v>
      </c>
      <c r="AO12" s="1815">
        <f>IFERROR(VLOOKUP($A12,'2017'!$B$2:$J$163,3,FALSE),0)</f>
        <v>0</v>
      </c>
      <c r="AP12" s="1815">
        <f>IFERROR(VLOOKUP($A12,'2017'!$B$2:$J$163,4,FALSE),0)</f>
        <v>0</v>
      </c>
      <c r="AQ12" s="1815">
        <f>IFERROR(VLOOKUP($A12,'2017'!$B$2:$J$163,7,FALSE),0)</f>
        <v>0</v>
      </c>
      <c r="AR12" s="1740">
        <f>IFERROR(VLOOKUP($A12,'2017'!$B$2:$J$163,9,FALSE),0)</f>
        <v>0</v>
      </c>
      <c r="AS12" s="1700">
        <f>IFERROR(VLOOKUP($A12,'2016'!$B$2:$K$165,3,FALSE),0)</f>
        <v>0</v>
      </c>
      <c r="AT12" s="1796">
        <f>IFERROR(VLOOKUP($A12,'2016'!$B$2:$K$165,4,FALSE),0)</f>
        <v>0</v>
      </c>
      <c r="AU12" s="1796">
        <f>IFERROR(VLOOKUP($A12,'2016'!$B$2:$K$165,5,FALSE),0)</f>
        <v>0</v>
      </c>
      <c r="AV12" s="1796">
        <f>IFERROR(VLOOKUP($A12,'2016'!$B$2:$K$165,8,FALSE),0)</f>
        <v>0</v>
      </c>
      <c r="AW12" s="1740">
        <f>IFERROR(VLOOKUP($A12,'2016'!$B$2:$K$165,10,FALSE),0)</f>
        <v>0</v>
      </c>
      <c r="AX12" s="1700">
        <f>IFERROR(VLOOKUP($A12,'2015'!$B$2:$K$165,3,FALSE),0)</f>
        <v>0</v>
      </c>
      <c r="AY12" s="1695">
        <f>IFERROR(VLOOKUP($A12,'2015'!$B$2:$K$165,4,FALSE),0)</f>
        <v>0</v>
      </c>
      <c r="AZ12" s="1695">
        <f>IFERROR(VLOOKUP($A12,'2015'!$B$2:$K$165,5,FALSE),0)</f>
        <v>0</v>
      </c>
      <c r="BA12" s="1695">
        <f>IFERROR(VLOOKUP($A12,'2015'!$B$2:$K$165,8,FALSE),0)</f>
        <v>0</v>
      </c>
      <c r="BB12" s="1740">
        <f>IFERROR(VLOOKUP($A12,'2015'!$B$2:$K$165,10,FALSE),0)</f>
        <v>0</v>
      </c>
      <c r="BC12" s="1700">
        <f>IFERROR(VLOOKUP($A12,'2014'!$B$2:$K$157,3,FALSE),0)</f>
        <v>0</v>
      </c>
      <c r="BD12" s="1691">
        <f>IFERROR(VLOOKUP($A12,'2014'!$B$2:$K$157,4,FALSE),0)</f>
        <v>0</v>
      </c>
      <c r="BE12" s="1691">
        <f>IFERROR(VLOOKUP($A12,'2014'!$B$2:$K$157,5,FALSE),0)</f>
        <v>0</v>
      </c>
      <c r="BF12" s="1691">
        <f>IFERROR(VLOOKUP($A12,'2014'!$B$2:$K$157,8,FALSE),0)</f>
        <v>0</v>
      </c>
      <c r="BG12" s="1740">
        <f>IFERROR(VLOOKUP($A12,'2014'!$B$2:$K$157,10,FALSE),0)</f>
        <v>0</v>
      </c>
      <c r="BH12" s="1700">
        <f>IFERROR(VLOOKUP($A12,'2013'!$D$4:$I$249,2,FALSE),0)</f>
        <v>44</v>
      </c>
      <c r="BI12" s="1691">
        <f>IFERROR(VLOOKUP($A12,'2013'!$D$4:$I$249,3,FALSE),0)</f>
        <v>17</v>
      </c>
      <c r="BJ12" s="1691">
        <f>IFERROR(VLOOKUP($A12,'2013'!$D$4:$I$249,4,FALSE),0)</f>
        <v>23</v>
      </c>
      <c r="BK12" s="1691">
        <f>IFERROR(VLOOKUP($A12,'2013'!$D$4:$I$249,5,FALSE),0)</f>
        <v>3</v>
      </c>
      <c r="BL12" s="1740">
        <f>IFERROR(VLOOKUP($A12,'2013'!$D$4:$I$249,6,FALSE),0)</f>
        <v>0.52272727272727271</v>
      </c>
      <c r="BM12" s="1737">
        <f>IFERROR(VLOOKUP($A12,'2012'!$D$3:$O$172,2,FALSE),0)</f>
        <v>0</v>
      </c>
      <c r="BN12" s="1691">
        <f>IFERROR(VLOOKUP($A12,'2012'!$D$3:$O$172,3,FALSE),0)</f>
        <v>0</v>
      </c>
      <c r="BO12" s="1743">
        <f>IFERROR(VLOOKUP($A12,'2012'!$D$3:$O$172,4,FALSE),0)</f>
        <v>0</v>
      </c>
      <c r="BP12" s="1700">
        <f>IFERROR(VLOOKUP($A12,'2012'!$D$3:$O$172,5,FALSE),0)</f>
        <v>0</v>
      </c>
      <c r="BQ12" s="1691">
        <f>IFERROR(VLOOKUP($A12,'2012'!$D$3:$O$172,6,FALSE),0)</f>
        <v>0</v>
      </c>
      <c r="BR12" s="1691">
        <f>IFERROR(VLOOKUP($A12,'2012'!$D$3:$O$172,7,FALSE),0)</f>
        <v>0</v>
      </c>
      <c r="BS12" s="1691">
        <f>IFERROR(VLOOKUP($A12,'2012'!$D$3:$O$172,8,FALSE),0)</f>
        <v>0</v>
      </c>
      <c r="BT12" s="1740">
        <f>IFERROR(VLOOKUP($A12,'2012'!$D$3:$O$172,9,FALSE),0)</f>
        <v>0</v>
      </c>
      <c r="BU12" s="1737">
        <f>IFERROR(VLOOKUP($A12,'2012'!$D$3:$O$172,10,FALSE),0)</f>
        <v>0</v>
      </c>
      <c r="BV12" s="1691">
        <f>IFERROR(VLOOKUP($A12,'2012'!$D$3:$O$172,11,FALSE),0)</f>
        <v>0</v>
      </c>
      <c r="BW12" s="1743">
        <f>IFERROR(VLOOKUP($A12,'2012'!$D$3:$O$172,12,FALSE),0)</f>
        <v>0</v>
      </c>
      <c r="BX12" s="1700">
        <f>IFERROR(VLOOKUP($A12,'2011'!$D$4:$I$251,2,FALSE),0)</f>
        <v>62</v>
      </c>
      <c r="BY12" s="1691">
        <f>IFERROR(VLOOKUP($A12,'2011'!$D$4:$I$251,3,FALSE),0)</f>
        <v>36</v>
      </c>
      <c r="BZ12" s="1691">
        <f>IFERROR(VLOOKUP($A12,'2011'!$D$4:$I$251,4,FALSE),0)</f>
        <v>37</v>
      </c>
      <c r="CA12" s="1691">
        <f>IFERROR(VLOOKUP($A12,'2011'!$D$4:$I$251,5,FALSE),0)</f>
        <v>11</v>
      </c>
      <c r="CB12" s="1740">
        <f>IFERROR(VLOOKUP($A12,'2011'!$D$4:$I$251,6,FALSE),0)</f>
        <v>0.59677419354838712</v>
      </c>
      <c r="CC12" s="1700">
        <f>IFERROR(VLOOKUP($A12,'2010'!$C$3:$H$234,2,FALSE),0)</f>
        <v>68</v>
      </c>
      <c r="CD12" s="1691">
        <f>IFERROR(VLOOKUP($A12,'2010'!$C$3:$H$234,3,FALSE),0)</f>
        <v>31</v>
      </c>
      <c r="CE12" s="1691">
        <f>IFERROR(VLOOKUP($A12,'2010'!$C$3:$H$234,4,FALSE),0)</f>
        <v>40</v>
      </c>
      <c r="CF12" s="1691">
        <f>IFERROR(VLOOKUP($A12,'2010'!$C$3:$H$234,5,FALSE),0)</f>
        <v>9</v>
      </c>
      <c r="CG12" s="1740">
        <f>IFERROR(VLOOKUP($A12,'2010'!$C$3:$H$234,6,FALSE),0)</f>
        <v>0.58823529411764708</v>
      </c>
      <c r="CH12" s="1700">
        <f>IFERROR(VLOOKUP($A12,'2009'!$C$3:$H$242,2,FALSE),0)</f>
        <v>66</v>
      </c>
      <c r="CI12" s="1691">
        <f>IFERROR(VLOOKUP($A12,'2009'!$C$3:$H$242,3,FALSE),0)</f>
        <v>39</v>
      </c>
      <c r="CJ12" s="1691">
        <f>IFERROR(VLOOKUP($A12,'2009'!$C$3:$H$242,4,FALSE),0)</f>
        <v>47</v>
      </c>
      <c r="CK12" s="1691">
        <f>IFERROR(VLOOKUP($A12,'2009'!$C$3:$H$242,5,FALSE),0)</f>
        <v>7</v>
      </c>
      <c r="CL12" s="1740">
        <f>IFERROR(VLOOKUP($A12,'2009'!$C$3:$H$242,6,FALSE),0)</f>
        <v>0.71212121212121215</v>
      </c>
      <c r="CM12" s="1700">
        <f>IFERROR(VLOOKUP($A12,'2008'!$C$3:$H$229,2,FALSE),0)</f>
        <v>56</v>
      </c>
      <c r="CN12" s="1691">
        <f>IFERROR(VLOOKUP($A12,'2008'!$C$3:$H$229,3,FALSE),0)</f>
        <v>36</v>
      </c>
      <c r="CO12" s="1691">
        <f>IFERROR(VLOOKUP($A12,'2008'!$C$3:$H$229,4,FALSE),0)</f>
        <v>40</v>
      </c>
      <c r="CP12" s="1691">
        <f>IFERROR(VLOOKUP($A12,'2008'!$C$3:$H$229,5,FALSE),0)</f>
        <v>8</v>
      </c>
      <c r="CQ12" s="1740">
        <f>IFERROR(VLOOKUP($A12,'2008'!$C$3:$H$229,6,FALSE),0)</f>
        <v>0.7142857142857143</v>
      </c>
      <c r="CR12" s="1700">
        <f>IFERROR(VLOOKUP($A12,'2007'!$C$3:$M$238,7,FALSE),0)</f>
        <v>30</v>
      </c>
      <c r="CS12" s="1691">
        <f>IFERROR(VLOOKUP($A12,'2007'!$C$3:$M$238,8,FALSE),0)</f>
        <v>13</v>
      </c>
      <c r="CT12" s="1691">
        <f>IFERROR(VLOOKUP($A12,'2007'!$C$3:$M$238,9,FALSE),0)</f>
        <v>19</v>
      </c>
      <c r="CU12" s="1691">
        <f>IFERROR(VLOOKUP($A12,'2007'!$C$3:$M$238,10,FALSE),0)</f>
        <v>3</v>
      </c>
      <c r="CV12" s="1740">
        <f>IFERROR(VLOOKUP($A12,'2007'!$C$3:$M$238,11,FALSE),0)</f>
        <v>0.6333333333333333</v>
      </c>
      <c r="CW12" s="1700">
        <f>IFERROR(VLOOKUP($A12,'2006'!$A$2:$F$200,2,FALSE),0)</f>
        <v>65</v>
      </c>
      <c r="CX12" s="1691">
        <f>IFERROR(VLOOKUP($A12,'2006'!$A$2:$F$200,4,FALSE),0)</f>
        <v>50</v>
      </c>
      <c r="CY12" s="1691">
        <f>IFERROR(VLOOKUP($A12,'2006'!$A$2:$F$200,5,FALSE),0)</f>
        <v>9</v>
      </c>
      <c r="CZ12" s="1740">
        <f>IFERROR(VLOOKUP($A12,'2006'!$A$2:$F$200,6,FALSE),0)</f>
        <v>0.76923076923076927</v>
      </c>
      <c r="DA12" s="1700">
        <f>IFERROR(VLOOKUP($A12,'2005'!$C$3:$M$205,8,FALSE),0)</f>
        <v>61</v>
      </c>
      <c r="DB12" s="1691">
        <f>IFERROR(VLOOKUP($A12,'2005'!$C$3:$M$205,9,FALSE),0)</f>
        <v>48</v>
      </c>
      <c r="DC12" s="1691">
        <f>IFERROR(VLOOKUP($A12,'2005'!$C$3:$M$205,10,FALSE),0)</f>
        <v>20</v>
      </c>
      <c r="DD12" s="1740">
        <f>IFERROR(VLOOKUP($A12,'2005'!$C$3:$M$205,11,FALSE),0)</f>
        <v>0.78688524590163933</v>
      </c>
      <c r="DE12" s="1700">
        <f>IFERROR(VLOOKUP($A12,'2004'!$C$3:$M$213,8,FALSE),0)</f>
        <v>73</v>
      </c>
      <c r="DF12" s="1691">
        <f>IFERROR(VLOOKUP($A12,'2004'!$C$3:$M$213,9,FALSE),0)</f>
        <v>55</v>
      </c>
      <c r="DG12" s="1691">
        <f>IFERROR(VLOOKUP($A12,'2004'!$C$3:$M$213,10,FALSE),0)</f>
        <v>22</v>
      </c>
      <c r="DH12" s="1740">
        <f>IFERROR(VLOOKUP($A12,'2004'!$C$3:$M$213,11,FALSE),0)</f>
        <v>0.75342465753424659</v>
      </c>
      <c r="DI12" s="1700">
        <f>IFERROR(VLOOKUP($A12,'2003'!$C$3:$Q$214,12,FALSE),0)</f>
        <v>74</v>
      </c>
      <c r="DJ12" s="1691">
        <f>IFERROR(VLOOKUP($A12,'2003'!$C$3:$Q$214,13,FALSE),0)</f>
        <v>46</v>
      </c>
      <c r="DK12" s="1691">
        <f>IFERROR(VLOOKUP($A12,'2003'!$C$3:$Q$214,14,FALSE),0)</f>
        <v>10</v>
      </c>
      <c r="DL12" s="1740">
        <f>IFERROR(VLOOKUP($A12,'2003'!$C$3:$Q$214,15,FALSE),0)</f>
        <v>0.6216216216216216</v>
      </c>
      <c r="DM12" s="1700">
        <f>IFERROR(VLOOKUP($A12,'2002'!$D$3:$R$214,12,FALSE),0)</f>
        <v>72</v>
      </c>
      <c r="DN12" s="1691">
        <f>IFERROR(VLOOKUP($A12,'2002'!$D$3:$R$214,13,FALSE),0)</f>
        <v>51</v>
      </c>
      <c r="DO12" s="1691">
        <f>IFERROR(VLOOKUP($A12,'2002'!$D$3:$R$214,14,FALSE),0)</f>
        <v>16</v>
      </c>
      <c r="DP12" s="1788">
        <f>IFERROR(VLOOKUP($A12,'2002'!$D$3:$R$214,15,FALSE),0)</f>
        <v>0.70833333333333337</v>
      </c>
      <c r="DQ12" s="1700">
        <f>IFERROR(VLOOKUP($A12,'Pre 2002'!$C$3:$CK$382,84,FALSE),0)</f>
        <v>92</v>
      </c>
      <c r="DR12" s="1695">
        <f>IFERROR(VLOOKUP($A12,'Pre 2002'!$C$3:$CK$382,85,FALSE),0)</f>
        <v>78</v>
      </c>
      <c r="DS12" s="1695">
        <f>IFERROR(VLOOKUP($A12,'Pre 2002'!$C$3:$CK$382,86,FALSE),0)</f>
        <v>20</v>
      </c>
      <c r="DT12" s="1790">
        <f>IFERROR(VLOOKUP($A12,'Pre 2002'!$C$3:$CK$382,87,FALSE),0)</f>
        <v>0.84782608695652173</v>
      </c>
      <c r="DU12" s="1741">
        <f>IFERROR(VLOOKUP(A12,'Pre 2002'!$C$3:$CG$382,83,FALSE),0)</f>
        <v>2</v>
      </c>
      <c r="DV12" s="1722"/>
      <c r="DY12" s="1731"/>
    </row>
    <row r="13" spans="1:129">
      <c r="A13" s="1779" t="s">
        <v>2248</v>
      </c>
      <c r="B13" s="1562">
        <f t="shared" si="0"/>
        <v>414</v>
      </c>
      <c r="C13" s="1562">
        <f t="shared" si="1"/>
        <v>340</v>
      </c>
      <c r="D13" s="1562">
        <f t="shared" si="2"/>
        <v>137</v>
      </c>
      <c r="E13" s="1563">
        <f t="shared" si="3"/>
        <v>0.82125603864734298</v>
      </c>
      <c r="F13" s="1786">
        <f t="shared" si="4"/>
        <v>5</v>
      </c>
      <c r="G13" s="1595">
        <v>2018</v>
      </c>
      <c r="H13" s="1817"/>
      <c r="I13" s="1734"/>
      <c r="J13" s="1734"/>
      <c r="K13" s="1734"/>
      <c r="L13" s="1734"/>
      <c r="M13" s="1734"/>
      <c r="N13" s="1748"/>
      <c r="O13" s="1700">
        <f>IFERROR(VLOOKUP($A13,'2022'!$B$2:$K$174,3,FALSE),0)</f>
        <v>82</v>
      </c>
      <c r="P13" s="1858">
        <f>IFERROR(VLOOKUP($A13,'2022'!$B$2:$K$174,4,FALSE),0)</f>
        <v>65</v>
      </c>
      <c r="Q13" s="1858">
        <f>IFERROR(VLOOKUP($A13,'2022'!$B$2:$K$174,5,FALSE),0)</f>
        <v>70</v>
      </c>
      <c r="R13" s="1858">
        <f>IFERROR(VLOOKUP($A13,'2022'!$B$2:$K$174,8,FALSE),0)</f>
        <v>30</v>
      </c>
      <c r="S13" s="1740">
        <f>IFERROR(VLOOKUP($A13,'2022'!$B$2:$K$174,10,FALSE),0)</f>
        <v>0.85399999999999998</v>
      </c>
      <c r="T13" s="1700">
        <f>IFERROR(VLOOKUP($A13,'2021'!$B$2:$K$174,3,FALSE),0)</f>
        <v>81</v>
      </c>
      <c r="U13" s="1843">
        <f>IFERROR(VLOOKUP($A13,'2021'!$B$2:$K$174,4,FALSE),0)</f>
        <v>58</v>
      </c>
      <c r="V13" s="1843">
        <f>IFERROR(VLOOKUP($A13,'2021'!$B$2:$K$174,5,FALSE),0)</f>
        <v>63</v>
      </c>
      <c r="W13" s="1843">
        <f>IFERROR(VLOOKUP($A13,'2021'!$B$2:$K$174,8,FALSE),0)</f>
        <v>28</v>
      </c>
      <c r="X13" s="1740">
        <f>IFERROR(VLOOKUP($A13,'2021'!$B$2:$K$174,10,FALSE),0)</f>
        <v>0.77800000000000002</v>
      </c>
      <c r="Y13" s="1700">
        <f>IFERROR(VLOOKUP($A13,'2020'!$B$2:$K$170,3,FALSE),0)</f>
        <v>88</v>
      </c>
      <c r="Z13" s="1829">
        <f>IFERROR(VLOOKUP($A13,'2020'!$B$2:$K$170,4,FALSE),0)</f>
        <v>59</v>
      </c>
      <c r="AA13" s="1829">
        <f>IFERROR(VLOOKUP($A13,'2020'!$B$2:$K$170,5,FALSE),0)</f>
        <v>73</v>
      </c>
      <c r="AB13" s="1829">
        <f>IFERROR(VLOOKUP($A13,'2020'!$B$2:$K$170,8,FALSE),0)</f>
        <v>32</v>
      </c>
      <c r="AC13" s="1740">
        <f>IFERROR(VLOOKUP($A13,'2020'!$B$2:$K$170,10,FALSE),0)</f>
        <v>0.83</v>
      </c>
      <c r="AD13" s="1700">
        <f>IFERROR(VLOOKUP($A13,'2019'!$B$2:$K$170,3,FALSE),0)</f>
        <v>87</v>
      </c>
      <c r="AE13" s="1823">
        <f>IFERROR(VLOOKUP($A13,'2019'!$B$2:$K$170,4,FALSE),0)</f>
        <v>62</v>
      </c>
      <c r="AF13" s="1823">
        <f>IFERROR(VLOOKUP($A13,'2019'!$B$2:$K$170,5,FALSE),0)</f>
        <v>72</v>
      </c>
      <c r="AG13" s="1823">
        <f>IFERROR(VLOOKUP($A13,'2019'!$B$2:$K$170,8,FALSE),0)</f>
        <v>29</v>
      </c>
      <c r="AH13" s="1740">
        <f>IFERROR(VLOOKUP($A13,'2019'!$B$2:$K$170,10,FALSE),0)</f>
        <v>0.82799999999999996</v>
      </c>
      <c r="AI13" s="1700">
        <f>IFERROR(VLOOKUP($A13,'2018'!$B$2:$K$170,3,FALSE),0)</f>
        <v>76</v>
      </c>
      <c r="AJ13" s="1821">
        <f>IFERROR(VLOOKUP($A13,'2018'!$B$2:$K$170,4,FALSE),0)</f>
        <v>49</v>
      </c>
      <c r="AK13" s="1821">
        <f>IFERROR(VLOOKUP($A13,'2018'!$B$2:$K$170,5,FALSE),0)</f>
        <v>62</v>
      </c>
      <c r="AL13" s="1821">
        <f>IFERROR(VLOOKUP($A13,'2018'!$B$2:$K$170,8,FALSE),0)</f>
        <v>18</v>
      </c>
      <c r="AM13" s="1740">
        <f>IFERROR(VLOOKUP($A13,'2018'!$B$2:$K$170,10,FALSE),0)</f>
        <v>0.81599999999999995</v>
      </c>
      <c r="DT13" s="1858"/>
      <c r="DV13" s="1722"/>
      <c r="DY13" s="1731"/>
    </row>
    <row r="14" spans="1:129">
      <c r="A14" s="1778" t="s">
        <v>1832</v>
      </c>
      <c r="B14" s="1562">
        <f t="shared" si="0"/>
        <v>520</v>
      </c>
      <c r="C14" s="1562">
        <f t="shared" si="1"/>
        <v>368</v>
      </c>
      <c r="D14" s="1562">
        <f t="shared" si="2"/>
        <v>124</v>
      </c>
      <c r="E14" s="1563">
        <f t="shared" si="3"/>
        <v>0.70769230769230773</v>
      </c>
      <c r="F14" s="1786">
        <f t="shared" si="4"/>
        <v>10</v>
      </c>
      <c r="G14" s="1595" t="s">
        <v>2159</v>
      </c>
      <c r="H14" s="1567">
        <f t="shared" ref="H14:H21" si="7">IF(BC14&gt;0,1,0)+IF(BH14&gt;0,1,0)+IF(BP14&gt;0,1,0)+IF(BX14&gt;0,1,0)+IF(CC14&gt;0,1,0)+IF(CH14&gt;0,1,0)+IF(CM14&gt;0,1,0)+IF(CR14&gt;0,1,0)+IF(CW14&gt;0,1,0)+IF(DA14&gt;0,1,0)+IF(DE14&gt;0,1,0)+IF(DI14&gt;0,1,0)+IF(DM14&gt;0,1,0)+DU14</f>
        <v>10</v>
      </c>
      <c r="I14" s="1734">
        <f t="shared" ref="I14:I21" si="8">SUM(BC14,BH14,BP14,BX14,CC14,CH14,CM14,CR14,CW14,DA14,DE14,DI14,DM14,DQ14)</f>
        <v>520</v>
      </c>
      <c r="J14" s="1734">
        <f t="shared" ref="J14:K21" si="9">SUM(BE14,BJ14,BR14,BZ14,CE14,CJ14,CO14,CT14,CX14,DB14,DF14,DJ14,DN14,DR14)</f>
        <v>368</v>
      </c>
      <c r="K14" s="1734">
        <f t="shared" si="9"/>
        <v>124</v>
      </c>
      <c r="L14" s="1806">
        <f t="shared" ref="L14:L21" si="10">IF(I14=0,0,J14/I14)</f>
        <v>0.70769230769230773</v>
      </c>
      <c r="M14" s="1734"/>
      <c r="N14" s="1748"/>
      <c r="O14" s="1700">
        <f>IFERROR(VLOOKUP($A14,'2022'!$B$2:$K$174,3,FALSE),0)</f>
        <v>0</v>
      </c>
      <c r="P14" s="1858">
        <f>IFERROR(VLOOKUP($A14,'2022'!$B$2:$K$174,4,FALSE),0)</f>
        <v>0</v>
      </c>
      <c r="Q14" s="1858">
        <f>IFERROR(VLOOKUP($A14,'2022'!$B$2:$K$174,5,FALSE),0)</f>
        <v>0</v>
      </c>
      <c r="R14" s="1858">
        <f>IFERROR(VLOOKUP($A14,'2022'!$B$2:$K$174,8,FALSE),0)</f>
        <v>0</v>
      </c>
      <c r="S14" s="1740">
        <f>IFERROR(VLOOKUP($A14,'2022'!$B$2:$K$174,10,FALSE),0)</f>
        <v>0</v>
      </c>
      <c r="T14" s="1700">
        <f>IFERROR(VLOOKUP($A14,'2021'!$B$2:$K$174,3,FALSE),0)</f>
        <v>0</v>
      </c>
      <c r="U14" s="1843">
        <f>IFERROR(VLOOKUP($A14,'2021'!$B$2:$K$174,4,FALSE),0)</f>
        <v>0</v>
      </c>
      <c r="V14" s="1843">
        <f>IFERROR(VLOOKUP($A14,'2021'!$B$2:$K$174,5,FALSE),0)</f>
        <v>0</v>
      </c>
      <c r="W14" s="1843">
        <f>IFERROR(VLOOKUP($A14,'2021'!$B$2:$K$174,8,FALSE),0)</f>
        <v>0</v>
      </c>
      <c r="X14" s="1740">
        <f>IFERROR(VLOOKUP($A14,'2021'!$B$2:$K$174,10,FALSE),0)</f>
        <v>0</v>
      </c>
      <c r="Y14" s="1700">
        <f>IFERROR(VLOOKUP($A14,'2020'!$B$2:$K$170,3,FALSE),0)</f>
        <v>0</v>
      </c>
      <c r="Z14" s="1829">
        <f>IFERROR(VLOOKUP($A14,'2020'!$B$2:$K$170,4,FALSE),0)</f>
        <v>0</v>
      </c>
      <c r="AA14" s="1829">
        <f>IFERROR(VLOOKUP($A14,'2020'!$B$2:$K$170,5,FALSE),0)</f>
        <v>0</v>
      </c>
      <c r="AB14" s="1829">
        <f>IFERROR(VLOOKUP($A14,'2020'!$B$2:$K$170,8,FALSE),0)</f>
        <v>0</v>
      </c>
      <c r="AC14" s="1740">
        <f>IFERROR(VLOOKUP($A14,'2020'!$B$2:$K$170,10,FALSE),0)</f>
        <v>0</v>
      </c>
      <c r="AD14" s="1700">
        <f>IFERROR(VLOOKUP($A14,'2019'!$B$2:$K$170,3,FALSE),0)</f>
        <v>0</v>
      </c>
      <c r="AE14" s="1823">
        <f>IFERROR(VLOOKUP($A14,'2019'!$B$2:$K$170,4,FALSE),0)</f>
        <v>0</v>
      </c>
      <c r="AF14" s="1823">
        <f>IFERROR(VLOOKUP($A14,'2019'!$B$2:$K$170,5,FALSE),0)</f>
        <v>0</v>
      </c>
      <c r="AG14" s="1823">
        <f>IFERROR(VLOOKUP($A14,'2019'!$B$2:$K$170,8,FALSE),0)</f>
        <v>0</v>
      </c>
      <c r="AH14" s="1740">
        <f>IFERROR(VLOOKUP($A14,'2019'!$B$2:$K$170,10,FALSE),0)</f>
        <v>0</v>
      </c>
      <c r="AI14" s="1700">
        <f>IFERROR(VLOOKUP($A14,'2018'!$B$2:$K$170,3,FALSE),0)</f>
        <v>0</v>
      </c>
      <c r="AJ14" s="1821">
        <f>IFERROR(VLOOKUP($A14,'2018'!$B$2:$K$170,4,FALSE),0)</f>
        <v>0</v>
      </c>
      <c r="AK14" s="1821">
        <f>IFERROR(VLOOKUP($A14,'2018'!$B$2:$K$170,5,FALSE),0)</f>
        <v>0</v>
      </c>
      <c r="AL14" s="1821">
        <f>IFERROR(VLOOKUP($A14,'2018'!$B$2:$K$170,8,FALSE),0)</f>
        <v>0</v>
      </c>
      <c r="AM14" s="1740">
        <f>IFERROR(VLOOKUP($A14,'2018'!$B$2:$K$170,10,FALSE),0)</f>
        <v>0</v>
      </c>
      <c r="AN14" s="1700">
        <f>IFERROR(VLOOKUP($A14,'2017'!$B$2:$J$163,2,FALSE),0)</f>
        <v>0</v>
      </c>
      <c r="AO14" s="1815">
        <f>IFERROR(VLOOKUP($A14,'2017'!$B$2:$J$163,3,FALSE),0)</f>
        <v>0</v>
      </c>
      <c r="AP14" s="1815">
        <f>IFERROR(VLOOKUP($A14,'2017'!$B$2:$J$163,4,FALSE),0)</f>
        <v>0</v>
      </c>
      <c r="AQ14" s="1815">
        <f>IFERROR(VLOOKUP($A14,'2017'!$B$2:$J$163,7,FALSE),0)</f>
        <v>0</v>
      </c>
      <c r="AR14" s="1740">
        <f>IFERROR(VLOOKUP($A14,'2017'!$B$2:$J$163,9,FALSE),0)</f>
        <v>0</v>
      </c>
      <c r="AS14" s="1700">
        <f>IFERROR(VLOOKUP($A14,'2016'!$B$2:$K$165,3,FALSE),0)</f>
        <v>0</v>
      </c>
      <c r="AT14" s="1796">
        <f>IFERROR(VLOOKUP($A14,'2016'!$B$2:$K$165,4,FALSE),0)</f>
        <v>0</v>
      </c>
      <c r="AU14" s="1796">
        <f>IFERROR(VLOOKUP($A14,'2016'!$B$2:$K$165,5,FALSE),0)</f>
        <v>0</v>
      </c>
      <c r="AV14" s="1796">
        <f>IFERROR(VLOOKUP($A14,'2016'!$B$2:$K$165,8,FALSE),0)</f>
        <v>0</v>
      </c>
      <c r="AW14" s="1740">
        <f>IFERROR(VLOOKUP($A14,'2016'!$B$2:$K$165,10,FALSE),0)</f>
        <v>0</v>
      </c>
      <c r="AX14" s="1700">
        <f>IFERROR(VLOOKUP($A14,'2015'!$B$2:$K$165,3,FALSE),0)</f>
        <v>0</v>
      </c>
      <c r="AY14" s="1695">
        <f>IFERROR(VLOOKUP($A14,'2015'!$B$2:$K$165,4,FALSE),0)</f>
        <v>0</v>
      </c>
      <c r="AZ14" s="1695">
        <f>IFERROR(VLOOKUP($A14,'2015'!$B$2:$K$165,5,FALSE),0)</f>
        <v>0</v>
      </c>
      <c r="BA14" s="1695">
        <f>IFERROR(VLOOKUP($A14,'2015'!$B$2:$K$165,8,FALSE),0)</f>
        <v>0</v>
      </c>
      <c r="BB14" s="1740">
        <f>IFERROR(VLOOKUP($A14,'2015'!$B$2:$K$165,10,FALSE),0)</f>
        <v>0</v>
      </c>
      <c r="BC14" s="1700">
        <f>IFERROR(VLOOKUP($A14,'2014'!$B$2:$K$157,3,FALSE),0)</f>
        <v>0</v>
      </c>
      <c r="BD14" s="1691">
        <f>IFERROR(VLOOKUP($A14,'2014'!$B$2:$K$157,4,FALSE),0)</f>
        <v>0</v>
      </c>
      <c r="BE14" s="1691">
        <f>IFERROR(VLOOKUP($A14,'2014'!$B$2:$K$157,5,FALSE),0)</f>
        <v>0</v>
      </c>
      <c r="BF14" s="1691">
        <f>IFERROR(VLOOKUP($A14,'2014'!$B$2:$K$157,8,FALSE),0)</f>
        <v>0</v>
      </c>
      <c r="BG14" s="1740">
        <f>IFERROR(VLOOKUP($A14,'2014'!$B$2:$K$157,10,FALSE),0)</f>
        <v>0</v>
      </c>
      <c r="BH14" s="1700">
        <f>IFERROR(VLOOKUP($A14,'2013'!$D$4:$I$249,2,FALSE),0)</f>
        <v>0</v>
      </c>
      <c r="BI14" s="1691">
        <f>IFERROR(VLOOKUP($A14,'2013'!$D$4:$I$249,3,FALSE),0)</f>
        <v>0</v>
      </c>
      <c r="BJ14" s="1691">
        <f>IFERROR(VLOOKUP($A14,'2013'!$D$4:$I$249,4,FALSE),0)</f>
        <v>0</v>
      </c>
      <c r="BK14" s="1691">
        <f>IFERROR(VLOOKUP($A14,'2013'!$D$4:$I$249,5,FALSE),0)</f>
        <v>0</v>
      </c>
      <c r="BL14" s="1740">
        <f>IFERROR(VLOOKUP($A14,'2013'!$D$4:$I$249,6,FALSE),0)</f>
        <v>0</v>
      </c>
      <c r="BM14" s="1737">
        <f>IFERROR(VLOOKUP($A14,'2012'!$D$3:$O$172,2,FALSE),0)</f>
        <v>0</v>
      </c>
      <c r="BN14" s="1691">
        <f>IFERROR(VLOOKUP($A14,'2012'!$D$3:$O$172,3,FALSE),0)</f>
        <v>0</v>
      </c>
      <c r="BO14" s="1743">
        <f>IFERROR(VLOOKUP($A14,'2012'!$D$3:$O$172,4,FALSE),0)</f>
        <v>0</v>
      </c>
      <c r="BP14" s="1700">
        <f>IFERROR(VLOOKUP($A14,'2012'!$D$3:$O$172,5,FALSE),0)</f>
        <v>0</v>
      </c>
      <c r="BQ14" s="1691">
        <f>IFERROR(VLOOKUP($A14,'2012'!$D$3:$O$172,6,FALSE),0)</f>
        <v>0</v>
      </c>
      <c r="BR14" s="1691">
        <f>IFERROR(VLOOKUP($A14,'2012'!$D$3:$O$172,7,FALSE),0)</f>
        <v>0</v>
      </c>
      <c r="BS14" s="1691">
        <f>IFERROR(VLOOKUP($A14,'2012'!$D$3:$O$172,8,FALSE),0)</f>
        <v>0</v>
      </c>
      <c r="BT14" s="1740">
        <f>IFERROR(VLOOKUP($A14,'2012'!$D$3:$O$172,9,FALSE),0)</f>
        <v>0</v>
      </c>
      <c r="BX14" s="1700">
        <f>IFERROR(VLOOKUP($A14,'2011'!$D$4:$I$251,2,FALSE),0)</f>
        <v>0</v>
      </c>
      <c r="BY14" s="1691">
        <f>IFERROR(VLOOKUP($A14,'2011'!$D$4:$I$251,3,FALSE),0)</f>
        <v>0</v>
      </c>
      <c r="BZ14" s="1691">
        <f>IFERROR(VLOOKUP($A14,'2011'!$D$4:$I$251,4,FALSE),0)</f>
        <v>0</v>
      </c>
      <c r="CA14" s="1691">
        <f>IFERROR(VLOOKUP($A14,'2011'!$D$4:$I$251,5,FALSE),0)</f>
        <v>0</v>
      </c>
      <c r="CB14" s="1740">
        <f>IFERROR(VLOOKUP($A14,'2011'!$D$4:$I$251,6,FALSE),0)</f>
        <v>0</v>
      </c>
      <c r="CC14" s="1700">
        <f>IFERROR(VLOOKUP($A14,'2010'!$C$3:$H$234,2,FALSE),0)</f>
        <v>0</v>
      </c>
      <c r="CD14" s="1691">
        <f>IFERROR(VLOOKUP($A14,'2010'!$C$3:$H$234,3,FALSE),0)</f>
        <v>0</v>
      </c>
      <c r="CE14" s="1691">
        <f>IFERROR(VLOOKUP($A14,'2010'!$C$3:$H$234,4,FALSE),0)</f>
        <v>0</v>
      </c>
      <c r="CF14" s="1691">
        <f>IFERROR(VLOOKUP($A14,'2010'!$C$3:$H$234,5,FALSE),0)</f>
        <v>0</v>
      </c>
      <c r="CG14" s="1740">
        <f>IFERROR(VLOOKUP($A14,'2010'!$C$3:$H$234,6,FALSE),0)</f>
        <v>0</v>
      </c>
      <c r="CH14" s="1700">
        <f>IFERROR(VLOOKUP($A14,'2009'!$C$3:$H$242,2,FALSE),0)</f>
        <v>0</v>
      </c>
      <c r="CI14" s="1691">
        <f>IFERROR(VLOOKUP($A14,'2009'!$C$3:$H$242,3,FALSE),0)</f>
        <v>0</v>
      </c>
      <c r="CJ14" s="1691">
        <f>IFERROR(VLOOKUP($A14,'2009'!$C$3:$H$242,4,FALSE),0)</f>
        <v>0</v>
      </c>
      <c r="CK14" s="1691">
        <f>IFERROR(VLOOKUP($A14,'2009'!$C$3:$H$242,5,FALSE),0)</f>
        <v>0</v>
      </c>
      <c r="CL14" s="1740">
        <f>IFERROR(VLOOKUP($A14,'2009'!$C$3:$H$242,6,FALSE),0)</f>
        <v>0</v>
      </c>
      <c r="CM14" s="1700">
        <f>IFERROR(VLOOKUP($A14,'2008'!$C$3:$H$229,2,FALSE),0)</f>
        <v>0</v>
      </c>
      <c r="CN14" s="1691">
        <f>IFERROR(VLOOKUP($A14,'2008'!$C$3:$H$229,3,FALSE),0)</f>
        <v>0</v>
      </c>
      <c r="CO14" s="1691">
        <f>IFERROR(VLOOKUP($A14,'2008'!$C$3:$H$229,4,FALSE),0)</f>
        <v>0</v>
      </c>
      <c r="CP14" s="1691">
        <f>IFERROR(VLOOKUP($A14,'2008'!$C$3:$H$229,5,FALSE),0)</f>
        <v>0</v>
      </c>
      <c r="CQ14" s="1740">
        <f>IFERROR(VLOOKUP($A14,'2008'!$C$3:$H$229,6,FALSE),0)</f>
        <v>0</v>
      </c>
      <c r="CR14" s="1700">
        <f>IFERROR(VLOOKUP($A14,'2007'!$C$3:$M$238,7,FALSE),0)</f>
        <v>0</v>
      </c>
      <c r="CS14" s="1691">
        <f>IFERROR(VLOOKUP($A14,'2007'!$C$3:$M$238,8,FALSE),0)</f>
        <v>0</v>
      </c>
      <c r="CT14" s="1691">
        <f>IFERROR(VLOOKUP($A14,'2007'!$C$3:$M$238,9,FALSE),0)</f>
        <v>0</v>
      </c>
      <c r="CU14" s="1691">
        <f>IFERROR(VLOOKUP($A14,'2007'!$C$3:$M$238,10,FALSE),0)</f>
        <v>0</v>
      </c>
      <c r="CV14" s="1740">
        <f>IFERROR(VLOOKUP($A14,'2007'!$C$3:$M$238,11,FALSE),0)</f>
        <v>0</v>
      </c>
      <c r="CW14" s="1700">
        <f>IFERROR(VLOOKUP($A14,'2006'!$A$2:$F$200,2,FALSE),0)</f>
        <v>0</v>
      </c>
      <c r="CX14" s="1691">
        <f>IFERROR(VLOOKUP($A14,'2006'!$A$2:$F$200,4,FALSE),0)</f>
        <v>0</v>
      </c>
      <c r="CY14" s="1691">
        <f>IFERROR(VLOOKUP($A14,'2006'!$A$2:$F$200,5,FALSE),0)</f>
        <v>0</v>
      </c>
      <c r="CZ14" s="1740">
        <f>IFERROR(VLOOKUP($A14,'2006'!$A$2:$F$200,6,FALSE),0)</f>
        <v>0</v>
      </c>
      <c r="DA14" s="1700">
        <f>IFERROR(VLOOKUP($A14,'2005'!$C$3:$M$205,8,FALSE),0)</f>
        <v>7</v>
      </c>
      <c r="DB14" s="1691">
        <f>IFERROR(VLOOKUP($A14,'2005'!$C$3:$M$205,9,FALSE),0)</f>
        <v>2</v>
      </c>
      <c r="DC14" s="1691">
        <f>IFERROR(VLOOKUP($A14,'2005'!$C$3:$M$205,10,FALSE),0)</f>
        <v>0</v>
      </c>
      <c r="DD14" s="1740">
        <f>IFERROR(VLOOKUP($A14,'2005'!$C$3:$M$205,11,FALSE),0)</f>
        <v>0.2857142857142857</v>
      </c>
      <c r="DE14" s="1700">
        <f>IFERROR(VLOOKUP($A14,'2004'!$C$3:$M$213,8,FALSE),0)</f>
        <v>54</v>
      </c>
      <c r="DF14" s="1691">
        <f>IFERROR(VLOOKUP($A14,'2004'!$C$3:$M$213,9,FALSE),0)</f>
        <v>39</v>
      </c>
      <c r="DG14" s="1691">
        <f>IFERROR(VLOOKUP($A14,'2004'!$C$3:$M$213,10,FALSE),0)</f>
        <v>4</v>
      </c>
      <c r="DH14" s="1740">
        <f>IFERROR(VLOOKUP($A14,'2004'!$C$3:$M$213,11,FALSE),0)</f>
        <v>0.72222222222222221</v>
      </c>
      <c r="DI14" s="1700">
        <f>IFERROR(VLOOKUP($A14,'2003'!$C$3:$Q$214,12,FALSE),0)</f>
        <v>0</v>
      </c>
      <c r="DJ14" s="1691">
        <f>IFERROR(VLOOKUP($A14,'2003'!$C$3:$Q$214,13,FALSE),0)</f>
        <v>0</v>
      </c>
      <c r="DK14" s="1691">
        <f>IFERROR(VLOOKUP($A14,'2003'!$C$3:$Q$214,14,FALSE),0)</f>
        <v>0</v>
      </c>
      <c r="DL14" s="1740">
        <f>IFERROR(VLOOKUP($A14,'2003'!$C$3:$Q$214,15,FALSE),0)</f>
        <v>0</v>
      </c>
      <c r="DM14" s="1700">
        <f>IFERROR(VLOOKUP($A14,'2002'!$D$3:$R$214,12,FALSE),0)</f>
        <v>0</v>
      </c>
      <c r="DN14" s="1691">
        <f>IFERROR(VLOOKUP($A14,'2002'!$D$3:$R$214,13,FALSE),0)</f>
        <v>0</v>
      </c>
      <c r="DO14" s="1691">
        <f>IFERROR(VLOOKUP($A14,'2002'!$D$3:$R$214,14,FALSE),0)</f>
        <v>0</v>
      </c>
      <c r="DP14" s="1788">
        <f>IFERROR(VLOOKUP($A14,'2002'!$D$3:$R$214,15,FALSE),0)</f>
        <v>0</v>
      </c>
      <c r="DQ14" s="1700">
        <f>IFERROR(VLOOKUP($A14,'Pre 2002'!$C$3:$CK$382,84,FALSE),0)</f>
        <v>459</v>
      </c>
      <c r="DR14" s="1695">
        <f>IFERROR(VLOOKUP($A14,'Pre 2002'!$C$3:$CK$382,85,FALSE),0)</f>
        <v>327</v>
      </c>
      <c r="DS14" s="1695">
        <f>IFERROR(VLOOKUP($A14,'Pre 2002'!$C$3:$CK$382,86,FALSE),0)</f>
        <v>120</v>
      </c>
      <c r="DT14" s="1790">
        <f>IFERROR(VLOOKUP($A14,'Pre 2002'!$C$3:$CK$382,87,FALSE),0)</f>
        <v>0.71241830065359479</v>
      </c>
      <c r="DU14" s="1741">
        <f>IFERROR(VLOOKUP(A14,'Pre 2002'!$C$3:$CG$382,83,FALSE),0)</f>
        <v>8</v>
      </c>
      <c r="DV14" s="1729"/>
      <c r="DY14" s="1731"/>
    </row>
    <row r="15" spans="1:129">
      <c r="A15" s="1778" t="s">
        <v>1180</v>
      </c>
      <c r="B15" s="1562">
        <f t="shared" si="0"/>
        <v>1874</v>
      </c>
      <c r="C15" s="1562">
        <f t="shared" si="1"/>
        <v>1100</v>
      </c>
      <c r="D15" s="1562">
        <f t="shared" si="2"/>
        <v>122</v>
      </c>
      <c r="E15" s="1563">
        <f t="shared" si="3"/>
        <v>0.58697972251867658</v>
      </c>
      <c r="F15" s="1786">
        <f t="shared" si="4"/>
        <v>30</v>
      </c>
      <c r="G15" s="1595">
        <v>1985</v>
      </c>
      <c r="H15" s="1567">
        <f t="shared" si="7"/>
        <v>29</v>
      </c>
      <c r="I15" s="1734">
        <f t="shared" si="8"/>
        <v>1858</v>
      </c>
      <c r="J15" s="1734">
        <f t="shared" si="9"/>
        <v>1093</v>
      </c>
      <c r="K15" s="1734">
        <f t="shared" si="9"/>
        <v>122</v>
      </c>
      <c r="L15" s="1806">
        <f t="shared" si="10"/>
        <v>0.58826695371367066</v>
      </c>
      <c r="M15" s="1734"/>
      <c r="N15" s="1748"/>
      <c r="O15" s="1700">
        <f>IFERROR(VLOOKUP($A15,'2022'!$B$2:$K$174,3,FALSE),0)</f>
        <v>0</v>
      </c>
      <c r="P15" s="1858">
        <f>IFERROR(VLOOKUP($A15,'2022'!$B$2:$K$174,4,FALSE),0)</f>
        <v>0</v>
      </c>
      <c r="Q15" s="1858">
        <f>IFERROR(VLOOKUP($A15,'2022'!$B$2:$K$174,5,FALSE),0)</f>
        <v>0</v>
      </c>
      <c r="R15" s="1858">
        <f>IFERROR(VLOOKUP($A15,'2022'!$B$2:$K$174,8,FALSE),0)</f>
        <v>0</v>
      </c>
      <c r="S15" s="1740">
        <f>IFERROR(VLOOKUP($A15,'2022'!$B$2:$K$174,10,FALSE),0)</f>
        <v>0</v>
      </c>
      <c r="T15" s="1700">
        <f>IFERROR(VLOOKUP($A15,'2021'!$B$2:$K$174,3,FALSE),0)</f>
        <v>0</v>
      </c>
      <c r="U15" s="1843">
        <f>IFERROR(VLOOKUP($A15,'2021'!$B$2:$K$174,4,FALSE),0)</f>
        <v>0</v>
      </c>
      <c r="V15" s="1843">
        <f>IFERROR(VLOOKUP($A15,'2021'!$B$2:$K$174,5,FALSE),0)</f>
        <v>0</v>
      </c>
      <c r="W15" s="1843">
        <f>IFERROR(VLOOKUP($A15,'2021'!$B$2:$K$174,8,FALSE),0)</f>
        <v>0</v>
      </c>
      <c r="X15" s="1740">
        <f>IFERROR(VLOOKUP($A15,'2021'!$B$2:$K$174,10,FALSE),0)</f>
        <v>0</v>
      </c>
      <c r="Y15" s="1700">
        <f>IFERROR(VLOOKUP($A15,'2020'!$B$2:$K$170,3,FALSE),0)</f>
        <v>0</v>
      </c>
      <c r="Z15" s="1829">
        <f>IFERROR(VLOOKUP($A15,'2020'!$B$2:$K$170,4,FALSE),0)</f>
        <v>0</v>
      </c>
      <c r="AA15" s="1829">
        <f>IFERROR(VLOOKUP($A15,'2020'!$B$2:$K$170,5,FALSE),0)</f>
        <v>0</v>
      </c>
      <c r="AB15" s="1829">
        <f>IFERROR(VLOOKUP($A15,'2020'!$B$2:$K$170,8,FALSE),0)</f>
        <v>0</v>
      </c>
      <c r="AC15" s="1740">
        <f>IFERROR(VLOOKUP($A15,'2020'!$B$2:$K$170,10,FALSE),0)</f>
        <v>0</v>
      </c>
      <c r="AD15" s="1700">
        <f>IFERROR(VLOOKUP($A15,'2019'!$B$2:$K$170,3,FALSE),0)</f>
        <v>0</v>
      </c>
      <c r="AE15" s="1823">
        <f>IFERROR(VLOOKUP($A15,'2019'!$B$2:$K$170,4,FALSE),0)</f>
        <v>0</v>
      </c>
      <c r="AF15" s="1823">
        <f>IFERROR(VLOOKUP($A15,'2019'!$B$2:$K$170,5,FALSE),0)</f>
        <v>0</v>
      </c>
      <c r="AG15" s="1823">
        <f>IFERROR(VLOOKUP($A15,'2019'!$B$2:$K$170,8,FALSE),0)</f>
        <v>0</v>
      </c>
      <c r="AH15" s="1740">
        <f>IFERROR(VLOOKUP($A15,'2019'!$B$2:$K$170,10,FALSE),0)</f>
        <v>0</v>
      </c>
      <c r="AI15" s="1700">
        <f>IFERROR(VLOOKUP($A15,'2018'!$B$2:$K$170,3,FALSE),0)</f>
        <v>0</v>
      </c>
      <c r="AJ15" s="1821">
        <f>IFERROR(VLOOKUP($A15,'2018'!$B$2:$K$170,4,FALSE),0)</f>
        <v>0</v>
      </c>
      <c r="AK15" s="1821">
        <f>IFERROR(VLOOKUP($A15,'2018'!$B$2:$K$170,5,FALSE),0)</f>
        <v>0</v>
      </c>
      <c r="AL15" s="1821">
        <f>IFERROR(VLOOKUP($A15,'2018'!$B$2:$K$170,8,FALSE),0)</f>
        <v>0</v>
      </c>
      <c r="AM15" s="1740">
        <f>IFERROR(VLOOKUP($A15,'2018'!$B$2:$K$170,10,FALSE),0)</f>
        <v>0</v>
      </c>
      <c r="AN15" s="1700">
        <f>IFERROR(VLOOKUP($A15,'2017'!$B$2:$J$163,2,FALSE),0)</f>
        <v>0</v>
      </c>
      <c r="AO15" s="1815">
        <f>IFERROR(VLOOKUP($A15,'2017'!$B$2:$J$163,3,FALSE),0)</f>
        <v>0</v>
      </c>
      <c r="AP15" s="1815">
        <f>IFERROR(VLOOKUP($A15,'2017'!$B$2:$J$163,4,FALSE),0)</f>
        <v>0</v>
      </c>
      <c r="AQ15" s="1815">
        <f>IFERROR(VLOOKUP($A15,'2017'!$B$2:$J$163,7,FALSE),0)</f>
        <v>0</v>
      </c>
      <c r="AR15" s="1740">
        <f>IFERROR(VLOOKUP($A15,'2017'!$B$2:$J$163,9,FALSE),0)</f>
        <v>0</v>
      </c>
      <c r="AS15" s="1700">
        <f>IFERROR(VLOOKUP($A15,'2016'!$B$2:$K$165,3,FALSE),0)</f>
        <v>16</v>
      </c>
      <c r="AT15" s="1796">
        <f>IFERROR(VLOOKUP($A15,'2016'!$B$2:$K$165,4,FALSE),0)</f>
        <v>2</v>
      </c>
      <c r="AU15" s="1796">
        <f>IFERROR(VLOOKUP($A15,'2016'!$B$2:$K$165,5,FALSE),0)</f>
        <v>7</v>
      </c>
      <c r="AV15" s="1796">
        <f>IFERROR(VLOOKUP($A15,'2016'!$B$2:$K$165,8,FALSE),0)</f>
        <v>0</v>
      </c>
      <c r="AW15" s="1740">
        <f>IFERROR(VLOOKUP($A15,'2016'!$B$2:$K$165,10,FALSE),0)</f>
        <v>0.438</v>
      </c>
      <c r="AX15" s="1700">
        <f>IFERROR(VLOOKUP($A15,'2015'!$B$2:$K$165,3,FALSE),0)</f>
        <v>0</v>
      </c>
      <c r="AY15" s="1695">
        <f>IFERROR(VLOOKUP($A15,'2015'!$B$2:$K$165,4,FALSE),0)</f>
        <v>0</v>
      </c>
      <c r="AZ15" s="1695">
        <f>IFERROR(VLOOKUP($A15,'2015'!$B$2:$K$165,5,FALSE),0)</f>
        <v>0</v>
      </c>
      <c r="BA15" s="1695">
        <f>IFERROR(VLOOKUP($A15,'2015'!$B$2:$K$165,8,FALSE),0)</f>
        <v>0</v>
      </c>
      <c r="BB15" s="1740">
        <f>IFERROR(VLOOKUP($A15,'2015'!$B$2:$K$165,10,FALSE),0)</f>
        <v>0</v>
      </c>
      <c r="BC15" s="1700">
        <f>IFERROR(VLOOKUP($A15,'2014'!$B$2:$K$157,3,FALSE),0)</f>
        <v>0</v>
      </c>
      <c r="BD15" s="1691">
        <f>IFERROR(VLOOKUP($A15,'2014'!$B$2:$K$157,4,FALSE),0)</f>
        <v>0</v>
      </c>
      <c r="BE15" s="1691">
        <f>IFERROR(VLOOKUP($A15,'2014'!$B$2:$K$157,5,FALSE),0)</f>
        <v>0</v>
      </c>
      <c r="BF15" s="1691">
        <f>IFERROR(VLOOKUP($A15,'2014'!$B$2:$K$157,8,FALSE),0)</f>
        <v>0</v>
      </c>
      <c r="BG15" s="1740">
        <f>IFERROR(VLOOKUP($A15,'2014'!$B$2:$K$157,10,FALSE),0)</f>
        <v>0</v>
      </c>
      <c r="BH15" s="1700">
        <f>IFERROR(VLOOKUP($A15,'2013'!$D$4:$I$249,2,FALSE),0)</f>
        <v>0</v>
      </c>
      <c r="BI15" s="1691">
        <f>IFERROR(VLOOKUP($A15,'2013'!$D$4:$I$249,3,FALSE),0)</f>
        <v>0</v>
      </c>
      <c r="BJ15" s="1691">
        <f>IFERROR(VLOOKUP($A15,'2013'!$D$4:$I$249,4,FALSE),0)</f>
        <v>0</v>
      </c>
      <c r="BK15" s="1691">
        <f>IFERROR(VLOOKUP($A15,'2013'!$D$4:$I$249,5,FALSE),0)</f>
        <v>0</v>
      </c>
      <c r="BL15" s="1740">
        <f>IFERROR(VLOOKUP($A15,'2013'!$D$4:$I$249,6,FALSE),0)</f>
        <v>0</v>
      </c>
      <c r="BM15" s="1737">
        <f>IFERROR(VLOOKUP($A15,'2012'!$D$3:$O$172,2,FALSE),0)</f>
        <v>1858</v>
      </c>
      <c r="BN15" s="1691">
        <f>IFERROR(VLOOKUP($A15,'2012'!$D$3:$O$172,3,FALSE),0)</f>
        <v>1093</v>
      </c>
      <c r="BO15" s="1743">
        <f>IFERROR(VLOOKUP($A15,'2012'!$D$3:$O$172,4,FALSE),0)</f>
        <v>122</v>
      </c>
      <c r="BP15" s="1700">
        <f>IFERROR(VLOOKUP($A15,'2012'!$D$3:$O$172,5,FALSE),0)</f>
        <v>75</v>
      </c>
      <c r="BQ15" s="1691">
        <f>IFERROR(VLOOKUP($A15,'2012'!$D$3:$O$172,6,FALSE),0)</f>
        <v>26</v>
      </c>
      <c r="BR15" s="1691">
        <f>IFERROR(VLOOKUP($A15,'2012'!$D$3:$O$172,7,FALSE),0)</f>
        <v>43</v>
      </c>
      <c r="BS15" s="1691">
        <f>IFERROR(VLOOKUP($A15,'2012'!$D$3:$O$172,8,FALSE),0)</f>
        <v>1</v>
      </c>
      <c r="BT15" s="1740">
        <f>IFERROR(VLOOKUP($A15,'2012'!$D$3:$O$172,9,FALSE),0)</f>
        <v>0.57333333333333336</v>
      </c>
      <c r="BU15" s="1737">
        <f>IFERROR(VLOOKUP($A15,'2012'!$D$3:$O$172,10,FALSE),0)</f>
        <v>1783</v>
      </c>
      <c r="BV15" s="1691">
        <f>IFERROR(VLOOKUP($A15,'2012'!$D$3:$O$172,11,FALSE),0)</f>
        <v>1050</v>
      </c>
      <c r="BW15" s="1743">
        <f>IFERROR(VLOOKUP($A15,'2012'!$D$3:$O$172,12,FALSE),0)</f>
        <v>121</v>
      </c>
      <c r="BX15" s="1700">
        <f>IFERROR(VLOOKUP($A15,'2011'!$D$4:$I$251,2,FALSE),0)</f>
        <v>79</v>
      </c>
      <c r="BY15" s="1691">
        <f>IFERROR(VLOOKUP($A15,'2011'!$D$4:$I$251,3,FALSE),0)</f>
        <v>26</v>
      </c>
      <c r="BZ15" s="1691">
        <f>IFERROR(VLOOKUP($A15,'2011'!$D$4:$I$251,4,FALSE),0)</f>
        <v>46</v>
      </c>
      <c r="CA15" s="1691">
        <f>IFERROR(VLOOKUP($A15,'2011'!$D$4:$I$251,5,FALSE),0)</f>
        <v>4</v>
      </c>
      <c r="CB15" s="1740">
        <f>IFERROR(VLOOKUP($A15,'2011'!$D$4:$I$251,6,FALSE),0)</f>
        <v>0.58227848101265822</v>
      </c>
      <c r="CC15" s="1700">
        <f>IFERROR(VLOOKUP($A15,'2010'!$C$3:$H$234,2,FALSE),0)</f>
        <v>87</v>
      </c>
      <c r="CD15" s="1691">
        <f>IFERROR(VLOOKUP($A15,'2010'!$C$3:$H$234,3,FALSE),0)</f>
        <v>34</v>
      </c>
      <c r="CE15" s="1691">
        <f>IFERROR(VLOOKUP($A15,'2010'!$C$3:$H$234,4,FALSE),0)</f>
        <v>58</v>
      </c>
      <c r="CF15" s="1691">
        <f>IFERROR(VLOOKUP($A15,'2010'!$C$3:$H$234,5,FALSE),0)</f>
        <v>2</v>
      </c>
      <c r="CG15" s="1740">
        <f>IFERROR(VLOOKUP($A15,'2010'!$C$3:$H$234,6,FALSE),0)</f>
        <v>0.66666666666666663</v>
      </c>
      <c r="CH15" s="1700">
        <f>IFERROR(VLOOKUP($A15,'2009'!$C$3:$H$242,2,FALSE),0)</f>
        <v>67</v>
      </c>
      <c r="CI15" s="1691">
        <f>IFERROR(VLOOKUP($A15,'2009'!$C$3:$H$242,3,FALSE),0)</f>
        <v>21</v>
      </c>
      <c r="CJ15" s="1691">
        <f>IFERROR(VLOOKUP($A15,'2009'!$C$3:$H$242,4,FALSE),0)</f>
        <v>33</v>
      </c>
      <c r="CK15" s="1691">
        <f>IFERROR(VLOOKUP($A15,'2009'!$C$3:$H$242,5,FALSE),0)</f>
        <v>2</v>
      </c>
      <c r="CL15" s="1740">
        <f>IFERROR(VLOOKUP($A15,'2009'!$C$3:$H$242,6,FALSE),0)</f>
        <v>0.4925373134328358</v>
      </c>
      <c r="CM15" s="1700">
        <f>IFERROR(VLOOKUP($A15,'2008'!$C$3:$H$229,2,FALSE),0)</f>
        <v>52</v>
      </c>
      <c r="CN15" s="1691">
        <f>IFERROR(VLOOKUP($A15,'2008'!$C$3:$H$229,3,FALSE),0)</f>
        <v>18</v>
      </c>
      <c r="CO15" s="1691">
        <f>IFERROR(VLOOKUP($A15,'2008'!$C$3:$H$229,4,FALSE),0)</f>
        <v>24</v>
      </c>
      <c r="CP15" s="1691">
        <f>IFERROR(VLOOKUP($A15,'2008'!$C$3:$H$229,5,FALSE),0)</f>
        <v>1</v>
      </c>
      <c r="CQ15" s="1740">
        <f>IFERROR(VLOOKUP($A15,'2008'!$C$3:$H$229,6,FALSE),0)</f>
        <v>0.46153846153846156</v>
      </c>
      <c r="CR15" s="1700">
        <f>IFERROR(VLOOKUP($A15,'2007'!$C$3:$M$238,7,FALSE),0)</f>
        <v>77</v>
      </c>
      <c r="CS15" s="1691">
        <f>IFERROR(VLOOKUP($A15,'2007'!$C$3:$M$238,8,FALSE),0)</f>
        <v>29</v>
      </c>
      <c r="CT15" s="1691">
        <f>IFERROR(VLOOKUP($A15,'2007'!$C$3:$M$238,9,FALSE),0)</f>
        <v>40</v>
      </c>
      <c r="CU15" s="1691">
        <f>IFERROR(VLOOKUP($A15,'2007'!$C$3:$M$238,10,FALSE),0)</f>
        <v>3</v>
      </c>
      <c r="CV15" s="1740">
        <f>IFERROR(VLOOKUP($A15,'2007'!$C$3:$M$238,11,FALSE),0)</f>
        <v>0.51948051948051943</v>
      </c>
      <c r="CW15" s="1700">
        <f>IFERROR(VLOOKUP($A15,'2006'!$A$2:$F$200,2,FALSE),0)</f>
        <v>74</v>
      </c>
      <c r="CX15" s="1691">
        <f>IFERROR(VLOOKUP($A15,'2006'!$A$2:$F$200,4,FALSE),0)</f>
        <v>49</v>
      </c>
      <c r="CY15" s="1691">
        <f>IFERROR(VLOOKUP($A15,'2006'!$A$2:$F$200,5,FALSE),0)</f>
        <v>2</v>
      </c>
      <c r="CZ15" s="1740">
        <f>IFERROR(VLOOKUP($A15,'2006'!$A$2:$F$200,6,FALSE),0)</f>
        <v>0.66216216216216217</v>
      </c>
      <c r="DA15" s="1700">
        <f>IFERROR(VLOOKUP($A15,'2005'!$C$3:$M$205,8,FALSE),0)</f>
        <v>0</v>
      </c>
      <c r="DB15" s="1691">
        <f>IFERROR(VLOOKUP($A15,'2005'!$C$3:$M$205,9,FALSE),0)</f>
        <v>0</v>
      </c>
      <c r="DC15" s="1691">
        <f>IFERROR(VLOOKUP($A15,'2005'!$C$3:$M$205,10,FALSE),0)</f>
        <v>0</v>
      </c>
      <c r="DD15" s="1740">
        <f>IFERROR(VLOOKUP($A15,'2005'!$C$3:$M$205,11,FALSE),0)</f>
        <v>0</v>
      </c>
      <c r="DE15" s="1700">
        <f>IFERROR(VLOOKUP($A15,'2004'!$C$3:$M$213,8,FALSE),0)</f>
        <v>49</v>
      </c>
      <c r="DF15" s="1691">
        <f>IFERROR(VLOOKUP($A15,'2004'!$C$3:$M$213,9,FALSE),0)</f>
        <v>29</v>
      </c>
      <c r="DG15" s="1691">
        <f>IFERROR(VLOOKUP($A15,'2004'!$C$3:$M$213,10,FALSE),0)</f>
        <v>4</v>
      </c>
      <c r="DH15" s="1740">
        <f>IFERROR(VLOOKUP($A15,'2004'!$C$3:$M$213,11,FALSE),0)</f>
        <v>0.59183673469387754</v>
      </c>
      <c r="DI15" s="1700">
        <f>IFERROR(VLOOKUP($A15,'2003'!$C$3:$Q$214,12,FALSE),0)</f>
        <v>36</v>
      </c>
      <c r="DJ15" s="1691">
        <f>IFERROR(VLOOKUP($A15,'2003'!$C$3:$Q$214,13,FALSE),0)</f>
        <v>18</v>
      </c>
      <c r="DK15" s="1691">
        <f>IFERROR(VLOOKUP($A15,'2003'!$C$3:$Q$214,14,FALSE),0)</f>
        <v>2</v>
      </c>
      <c r="DL15" s="1740">
        <f>IFERROR(VLOOKUP($A15,'2003'!$C$3:$Q$214,15,FALSE),0)</f>
        <v>0.5</v>
      </c>
      <c r="DM15" s="1700">
        <f>IFERROR(VLOOKUP($A15,'2002'!$D$3:$R$214,12,FALSE),0)</f>
        <v>0</v>
      </c>
      <c r="DN15" s="1691">
        <f>IFERROR(VLOOKUP($A15,'2002'!$D$3:$R$214,13,FALSE),0)</f>
        <v>0</v>
      </c>
      <c r="DO15" s="1691">
        <f>IFERROR(VLOOKUP($A15,'2002'!$D$3:$R$214,14,FALSE),0)</f>
        <v>0</v>
      </c>
      <c r="DP15" s="1788">
        <f>IFERROR(VLOOKUP($A15,'2002'!$D$3:$R$214,15,FALSE),0)</f>
        <v>0</v>
      </c>
      <c r="DQ15" s="1700">
        <f>IFERROR(VLOOKUP($A15,'Pre 2002'!$C$3:$CK$382,84,FALSE),0)</f>
        <v>1262</v>
      </c>
      <c r="DR15" s="1695">
        <f>IFERROR(VLOOKUP($A15,'Pre 2002'!$C$3:$CK$382,85,FALSE),0)</f>
        <v>753</v>
      </c>
      <c r="DS15" s="1695">
        <f>IFERROR(VLOOKUP($A15,'Pre 2002'!$C$3:$CK$382,86,FALSE),0)</f>
        <v>101</v>
      </c>
      <c r="DT15" s="1790">
        <f>IFERROR(VLOOKUP($A15,'Pre 2002'!$C$3:$CK$382,87,FALSE),0)</f>
        <v>0.5966719492868463</v>
      </c>
      <c r="DU15" s="1741">
        <f>IFERROR(VLOOKUP(A15,'Pre 2002'!$C$3:$CG$382,83,FALSE),0)</f>
        <v>20</v>
      </c>
      <c r="DV15" s="1726"/>
      <c r="DY15" s="1731"/>
    </row>
    <row r="16" spans="1:129">
      <c r="A16" s="1778" t="s">
        <v>241</v>
      </c>
      <c r="B16" s="1562">
        <f t="shared" si="0"/>
        <v>819</v>
      </c>
      <c r="C16" s="1562">
        <f t="shared" si="1"/>
        <v>513</v>
      </c>
      <c r="D16" s="1562">
        <f t="shared" si="2"/>
        <v>115</v>
      </c>
      <c r="E16" s="1563">
        <f t="shared" si="3"/>
        <v>0.62637362637362637</v>
      </c>
      <c r="F16" s="1786">
        <f t="shared" si="4"/>
        <v>13</v>
      </c>
      <c r="G16" s="1595">
        <v>2009</v>
      </c>
      <c r="H16" s="1567">
        <f t="shared" si="7"/>
        <v>6</v>
      </c>
      <c r="I16" s="1734">
        <f t="shared" si="8"/>
        <v>361</v>
      </c>
      <c r="J16" s="1734">
        <f t="shared" si="9"/>
        <v>229</v>
      </c>
      <c r="K16" s="1734">
        <f t="shared" si="9"/>
        <v>48</v>
      </c>
      <c r="L16" s="1806">
        <f t="shared" si="10"/>
        <v>0.63434903047091418</v>
      </c>
      <c r="M16" s="1568" t="s">
        <v>44</v>
      </c>
      <c r="N16" s="1573">
        <v>0</v>
      </c>
      <c r="O16" s="1700">
        <f>IFERROR(VLOOKUP($A16,'2022'!$B$2:$K$174,3,FALSE),0)</f>
        <v>56</v>
      </c>
      <c r="P16" s="1858">
        <f>IFERROR(VLOOKUP($A16,'2022'!$B$2:$K$174,4,FALSE),0)</f>
        <v>23</v>
      </c>
      <c r="Q16" s="1858">
        <f>IFERROR(VLOOKUP($A16,'2022'!$B$2:$K$174,5,FALSE),0)</f>
        <v>30</v>
      </c>
      <c r="R16" s="1858">
        <f>IFERROR(VLOOKUP($A16,'2022'!$B$2:$K$174,8,FALSE),0)</f>
        <v>10</v>
      </c>
      <c r="S16" s="1740">
        <f>IFERROR(VLOOKUP($A16,'2022'!$B$2:$K$174,10,FALSE),0)</f>
        <v>0.53600000000000003</v>
      </c>
      <c r="T16" s="1700">
        <f>IFERROR(VLOOKUP($A16,'2021'!$B$2:$K$174,3,FALSE),0)</f>
        <v>77</v>
      </c>
      <c r="U16" s="1843">
        <f>IFERROR(VLOOKUP($A16,'2021'!$B$2:$K$174,4,FALSE),0)</f>
        <v>45</v>
      </c>
      <c r="V16" s="1843">
        <f>IFERROR(VLOOKUP($A16,'2021'!$B$2:$K$174,5,FALSE),0)</f>
        <v>50</v>
      </c>
      <c r="W16" s="1843">
        <f>IFERROR(VLOOKUP($A16,'2021'!$B$2:$K$174,8,FALSE),0)</f>
        <v>16</v>
      </c>
      <c r="X16" s="1740">
        <f>IFERROR(VLOOKUP($A16,'2021'!$B$2:$K$174,10,FALSE),0)</f>
        <v>0.64900000000000002</v>
      </c>
      <c r="Y16" s="1700">
        <f>IFERROR(VLOOKUP($A16,'2020'!$B$2:$K$170,3,FALSE),0)</f>
        <v>74</v>
      </c>
      <c r="Z16" s="1829">
        <f>IFERROR(VLOOKUP($A16,'2020'!$B$2:$K$170,4,FALSE),0)</f>
        <v>42</v>
      </c>
      <c r="AA16" s="1829">
        <f>IFERROR(VLOOKUP($A16,'2020'!$B$2:$K$170,5,FALSE),0)</f>
        <v>50</v>
      </c>
      <c r="AB16" s="1829">
        <f>IFERROR(VLOOKUP($A16,'2020'!$B$2:$K$170,8,FALSE),0)</f>
        <v>19</v>
      </c>
      <c r="AC16" s="1740">
        <f>IFERROR(VLOOKUP($A16,'2020'!$B$2:$K$170,10,FALSE),0)</f>
        <v>0.67600000000000005</v>
      </c>
      <c r="AD16" s="1700">
        <f>IFERROR(VLOOKUP($A16,'2019'!$B$2:$K$170,3,FALSE),0)</f>
        <v>0</v>
      </c>
      <c r="AE16" s="1823">
        <f>IFERROR(VLOOKUP($A16,'2019'!$B$2:$K$170,4,FALSE),0)</f>
        <v>0</v>
      </c>
      <c r="AF16" s="1823">
        <f>IFERROR(VLOOKUP($A16,'2019'!$B$2:$K$170,5,FALSE),0)</f>
        <v>0</v>
      </c>
      <c r="AG16" s="1823">
        <f>IFERROR(VLOOKUP($A16,'2019'!$B$2:$K$170,8,FALSE),0)</f>
        <v>0</v>
      </c>
      <c r="AH16" s="1740">
        <f>IFERROR(VLOOKUP($A16,'2019'!$B$2:$K$170,10,FALSE),0)</f>
        <v>0</v>
      </c>
      <c r="AI16" s="1700">
        <f>IFERROR(VLOOKUP($A16,'2018'!$B$2:$K$170,3,FALSE),0)</f>
        <v>64</v>
      </c>
      <c r="AJ16" s="1821">
        <f>IFERROR(VLOOKUP($A16,'2018'!$B$2:$K$170,4,FALSE),0)</f>
        <v>33</v>
      </c>
      <c r="AK16" s="1821">
        <f>IFERROR(VLOOKUP($A16,'2018'!$B$2:$K$170,5,FALSE),0)</f>
        <v>35</v>
      </c>
      <c r="AL16" s="1821">
        <f>IFERROR(VLOOKUP($A16,'2018'!$B$2:$K$170,8,FALSE),0)</f>
        <v>7</v>
      </c>
      <c r="AM16" s="1740">
        <f>IFERROR(VLOOKUP($A16,'2018'!$B$2:$K$170,10,FALSE),0)</f>
        <v>0.54700000000000004</v>
      </c>
      <c r="AN16" s="1700">
        <f>IFERROR(VLOOKUP($A16,'2017'!$B$2:$J$163,2,FALSE),0)</f>
        <v>56</v>
      </c>
      <c r="AO16" s="1815">
        <f>IFERROR(VLOOKUP($A16,'2017'!$B$2:$J$163,3,FALSE),0)</f>
        <v>25</v>
      </c>
      <c r="AP16" s="1815">
        <f>IFERROR(VLOOKUP($A16,'2017'!$B$2:$J$163,4,FALSE),0)</f>
        <v>41</v>
      </c>
      <c r="AQ16" s="1815">
        <f>IFERROR(VLOOKUP($A16,'2017'!$B$2:$J$163,7,FALSE),0)</f>
        <v>2</v>
      </c>
      <c r="AR16" s="1740">
        <f>IFERROR(VLOOKUP($A16,'2017'!$B$2:$J$163,9,FALSE),0)</f>
        <v>0.73199999999999998</v>
      </c>
      <c r="AS16" s="1700">
        <f>IFERROR(VLOOKUP($A16,'2016'!$B$2:$K$165,3,FALSE),0)</f>
        <v>66</v>
      </c>
      <c r="AT16" s="1796">
        <f>IFERROR(VLOOKUP($A16,'2016'!$B$2:$K$165,4,FALSE),0)</f>
        <v>37</v>
      </c>
      <c r="AU16" s="1796">
        <f>IFERROR(VLOOKUP($A16,'2016'!$B$2:$K$165,5,FALSE),0)</f>
        <v>41</v>
      </c>
      <c r="AV16" s="1796">
        <f>IFERROR(VLOOKUP($A16,'2016'!$B$2:$K$165,8,FALSE),0)</f>
        <v>7</v>
      </c>
      <c r="AW16" s="1740">
        <f>IFERROR(VLOOKUP($A16,'2016'!$B$2:$K$165,10,FALSE),0)</f>
        <v>0.621</v>
      </c>
      <c r="AX16" s="1700">
        <f>IFERROR(VLOOKUP($A16,'2015'!$B$2:$K$165,3,FALSE),0)</f>
        <v>65</v>
      </c>
      <c r="AY16" s="1695">
        <f>IFERROR(VLOOKUP($A16,'2015'!$B$2:$K$165,4,FALSE),0)</f>
        <v>28</v>
      </c>
      <c r="AZ16" s="1695">
        <f>IFERROR(VLOOKUP($A16,'2015'!$B$2:$K$165,5,FALSE),0)</f>
        <v>37</v>
      </c>
      <c r="BA16" s="1695">
        <f>IFERROR(VLOOKUP($A16,'2015'!$B$2:$K$165,8,FALSE),0)</f>
        <v>6</v>
      </c>
      <c r="BB16" s="1740">
        <f>IFERROR(VLOOKUP($A16,'2015'!$B$2:$K$165,10,FALSE),0)</f>
        <v>0.56923076923076921</v>
      </c>
      <c r="BC16" s="1700">
        <f>IFERROR(VLOOKUP($A16,'2014'!$B$2:$K$157,3,FALSE),0)</f>
        <v>74</v>
      </c>
      <c r="BD16" s="1691">
        <f>IFERROR(VLOOKUP($A16,'2014'!$B$2:$K$157,4,FALSE),0)</f>
        <v>39</v>
      </c>
      <c r="BE16" s="1691">
        <f>IFERROR(VLOOKUP($A16,'2014'!$B$2:$K$157,5,FALSE),0)</f>
        <v>49</v>
      </c>
      <c r="BF16" s="1691">
        <f>IFERROR(VLOOKUP($A16,'2014'!$B$2:$K$157,8,FALSE),0)</f>
        <v>12</v>
      </c>
      <c r="BG16" s="1740">
        <f>IFERROR(VLOOKUP($A16,'2014'!$B$2:$K$157,10,FALSE),0)</f>
        <v>0.66216216216216217</v>
      </c>
      <c r="BH16" s="1700">
        <f>IFERROR(VLOOKUP($A16,'2013'!$D$4:$I$249,2,FALSE),0)</f>
        <v>72</v>
      </c>
      <c r="BI16" s="1691">
        <f>IFERROR(VLOOKUP($A16,'2013'!$D$4:$I$249,3,FALSE),0)</f>
        <v>33</v>
      </c>
      <c r="BJ16" s="1691">
        <f>IFERROR(VLOOKUP($A16,'2013'!$D$4:$I$249,4,FALSE),0)</f>
        <v>45</v>
      </c>
      <c r="BK16" s="1691">
        <f>IFERROR(VLOOKUP($A16,'2013'!$D$4:$I$249,5,FALSE),0)</f>
        <v>7</v>
      </c>
      <c r="BL16" s="1740">
        <f>IFERROR(VLOOKUP($A16,'2013'!$D$4:$I$249,6,FALSE),0)</f>
        <v>0.625</v>
      </c>
      <c r="BM16" s="1737">
        <f>IFERROR(VLOOKUP($A16,'2012'!$D$3:$O$172,2,FALSE),0)</f>
        <v>215</v>
      </c>
      <c r="BN16" s="1691">
        <f>IFERROR(VLOOKUP($A16,'2012'!$D$3:$O$172,3,FALSE),0)</f>
        <v>135</v>
      </c>
      <c r="BO16" s="1743">
        <f>IFERROR(VLOOKUP($A16,'2012'!$D$3:$O$172,4,FALSE),0)</f>
        <v>29</v>
      </c>
      <c r="BP16" s="1700">
        <f>IFERROR(VLOOKUP($A16,'2012'!$D$3:$O$172,5,FALSE),0)</f>
        <v>81</v>
      </c>
      <c r="BQ16" s="1691">
        <f>IFERROR(VLOOKUP($A16,'2012'!$D$3:$O$172,6,FALSE),0)</f>
        <v>39</v>
      </c>
      <c r="BR16" s="1691">
        <f>IFERROR(VLOOKUP($A16,'2012'!$D$3:$O$172,7,FALSE),0)</f>
        <v>53</v>
      </c>
      <c r="BS16" s="1691">
        <f>IFERROR(VLOOKUP($A16,'2012'!$D$3:$O$172,8,FALSE),0)</f>
        <v>11</v>
      </c>
      <c r="BT16" s="1740">
        <f>IFERROR(VLOOKUP($A16,'2012'!$D$3:$O$172,9,FALSE),0)</f>
        <v>0.65432098765432101</v>
      </c>
      <c r="BU16" s="1737">
        <f>IFERROR(VLOOKUP($A16,'2012'!$D$3:$O$172,10,FALSE),0)</f>
        <v>134</v>
      </c>
      <c r="BV16" s="1691">
        <f>IFERROR(VLOOKUP($A16,'2012'!$D$3:$O$172,11,FALSE),0)</f>
        <v>82</v>
      </c>
      <c r="BW16" s="1743">
        <f>IFERROR(VLOOKUP($A16,'2012'!$D$3:$O$172,12,FALSE),0)</f>
        <v>18</v>
      </c>
      <c r="BX16" s="1700">
        <f>IFERROR(VLOOKUP($A16,'2011'!$D$4:$I$251,2,FALSE),0)</f>
        <v>78</v>
      </c>
      <c r="BY16" s="1691">
        <f>IFERROR(VLOOKUP($A16,'2011'!$D$4:$I$251,3,FALSE),0)</f>
        <v>40</v>
      </c>
      <c r="BZ16" s="1691">
        <f>IFERROR(VLOOKUP($A16,'2011'!$D$4:$I$251,4,FALSE),0)</f>
        <v>50</v>
      </c>
      <c r="CA16" s="1691">
        <f>IFERROR(VLOOKUP($A16,'2011'!$D$4:$I$251,5,FALSE),0)</f>
        <v>12</v>
      </c>
      <c r="CB16" s="1740">
        <f>IFERROR(VLOOKUP($A16,'2011'!$D$4:$I$251,6,FALSE),0)</f>
        <v>0.64102564102564108</v>
      </c>
      <c r="CC16" s="1700">
        <f>IFERROR(VLOOKUP($A16,'2010'!$C$3:$H$234,2,FALSE),0)</f>
        <v>50</v>
      </c>
      <c r="CD16" s="1691">
        <f>IFERROR(VLOOKUP($A16,'2010'!$C$3:$H$234,3,FALSE),0)</f>
        <v>22</v>
      </c>
      <c r="CE16" s="1691">
        <f>IFERROR(VLOOKUP($A16,'2010'!$C$3:$H$234,4,FALSE),0)</f>
        <v>29</v>
      </c>
      <c r="CF16" s="1691">
        <f>IFERROR(VLOOKUP($A16,'2010'!$C$3:$H$234,5,FALSE),0)</f>
        <v>5</v>
      </c>
      <c r="CG16" s="1740">
        <f>IFERROR(VLOOKUP($A16,'2010'!$C$3:$H$234,6,FALSE),0)</f>
        <v>0.57999999999999996</v>
      </c>
      <c r="CH16" s="1700">
        <f>IFERROR(VLOOKUP($A16,'2009'!$C$3:$H$242,2,FALSE),0)</f>
        <v>6</v>
      </c>
      <c r="CI16" s="1691">
        <f>IFERROR(VLOOKUP($A16,'2009'!$C$3:$H$242,3,FALSE),0)</f>
        <v>2</v>
      </c>
      <c r="CJ16" s="1691">
        <f>IFERROR(VLOOKUP($A16,'2009'!$C$3:$H$242,4,FALSE),0)</f>
        <v>3</v>
      </c>
      <c r="CK16" s="1691">
        <f>IFERROR(VLOOKUP($A16,'2009'!$C$3:$H$242,5,FALSE),0)</f>
        <v>1</v>
      </c>
      <c r="CL16" s="1740">
        <f>IFERROR(VLOOKUP($A16,'2009'!$C$3:$H$242,6,FALSE),0)</f>
        <v>0.5</v>
      </c>
      <c r="CM16" s="1700">
        <f>IFERROR(VLOOKUP($A16,'2008'!$C$3:$H$229,2,FALSE),0)</f>
        <v>0</v>
      </c>
      <c r="CN16" s="1691">
        <f>IFERROR(VLOOKUP($A16,'2008'!$C$3:$H$229,3,FALSE),0)</f>
        <v>0</v>
      </c>
      <c r="CO16" s="1691">
        <f>IFERROR(VLOOKUP($A16,'2008'!$C$3:$H$229,4,FALSE),0)</f>
        <v>0</v>
      </c>
      <c r="CP16" s="1691">
        <f>IFERROR(VLOOKUP($A16,'2008'!$C$3:$H$229,5,FALSE),0)</f>
        <v>0</v>
      </c>
      <c r="CQ16" s="1740">
        <f>IFERROR(VLOOKUP($A16,'2008'!$C$3:$H$229,6,FALSE),0)</f>
        <v>0</v>
      </c>
      <c r="CR16" s="1700">
        <f>IFERROR(VLOOKUP($A16,'2007'!$C$3:$M$238,7,FALSE),0)</f>
        <v>0</v>
      </c>
      <c r="CS16" s="1691">
        <f>IFERROR(VLOOKUP($A16,'2007'!$C$3:$M$238,8,FALSE),0)</f>
        <v>0</v>
      </c>
      <c r="CT16" s="1691">
        <f>IFERROR(VLOOKUP($A16,'2007'!$C$3:$M$238,9,FALSE),0)</f>
        <v>0</v>
      </c>
      <c r="CU16" s="1691">
        <f>IFERROR(VLOOKUP($A16,'2007'!$C$3:$M$238,10,FALSE),0)</f>
        <v>0</v>
      </c>
      <c r="CV16" s="1740">
        <f>IFERROR(VLOOKUP($A16,'2007'!$C$3:$M$238,11,FALSE),0)</f>
        <v>0</v>
      </c>
      <c r="CW16" s="1700">
        <f>IFERROR(VLOOKUP($A16,'2006'!$A$2:$F$200,2,FALSE),0)</f>
        <v>0</v>
      </c>
      <c r="CX16" s="1691">
        <f>IFERROR(VLOOKUP($A16,'2006'!$A$2:$F$200,4,FALSE),0)</f>
        <v>0</v>
      </c>
      <c r="CY16" s="1691">
        <f>IFERROR(VLOOKUP($A16,'2006'!$A$2:$F$200,5,FALSE),0)</f>
        <v>0</v>
      </c>
      <c r="CZ16" s="1740">
        <f>IFERROR(VLOOKUP($A16,'2006'!$A$2:$F$200,6,FALSE),0)</f>
        <v>0</v>
      </c>
      <c r="DA16" s="1700">
        <f>IFERROR(VLOOKUP($A16,'2005'!$C$3:$M$205,8,FALSE),0)</f>
        <v>0</v>
      </c>
      <c r="DB16" s="1691">
        <f>IFERROR(VLOOKUP($A16,'2005'!$C$3:$M$205,9,FALSE),0)</f>
        <v>0</v>
      </c>
      <c r="DC16" s="1691">
        <f>IFERROR(VLOOKUP($A16,'2005'!$C$3:$M$205,10,FALSE),0)</f>
        <v>0</v>
      </c>
      <c r="DD16" s="1740">
        <f>IFERROR(VLOOKUP($A16,'2005'!$C$3:$M$205,11,FALSE),0)</f>
        <v>0</v>
      </c>
      <c r="DE16" s="1700">
        <f>IFERROR(VLOOKUP($A16,'2004'!$C$3:$M$213,8,FALSE),0)</f>
        <v>0</v>
      </c>
      <c r="DF16" s="1691">
        <f>IFERROR(VLOOKUP($A16,'2004'!$C$3:$M$213,9,FALSE),0)</f>
        <v>0</v>
      </c>
      <c r="DG16" s="1691">
        <f>IFERROR(VLOOKUP($A16,'2004'!$C$3:$M$213,10,FALSE),0)</f>
        <v>0</v>
      </c>
      <c r="DH16" s="1740">
        <f>IFERROR(VLOOKUP($A16,'2004'!$C$3:$M$213,11,FALSE),0)</f>
        <v>0</v>
      </c>
      <c r="DI16" s="1700">
        <f>IFERROR(VLOOKUP($A16,'2003'!$C$3:$Q$214,12,FALSE),0)</f>
        <v>0</v>
      </c>
      <c r="DJ16" s="1691">
        <f>IFERROR(VLOOKUP($A16,'2003'!$C$3:$Q$214,13,FALSE),0)</f>
        <v>0</v>
      </c>
      <c r="DK16" s="1691">
        <f>IFERROR(VLOOKUP($A16,'2003'!$C$3:$Q$214,14,FALSE),0)</f>
        <v>0</v>
      </c>
      <c r="DL16" s="1740">
        <f>IFERROR(VLOOKUP($A16,'2003'!$C$3:$Q$214,15,FALSE),0)</f>
        <v>0</v>
      </c>
      <c r="DM16" s="1700">
        <f>IFERROR(VLOOKUP($A16,'2002'!$D$3:$R$214,12,FALSE),0)</f>
        <v>0</v>
      </c>
      <c r="DN16" s="1691">
        <f>IFERROR(VLOOKUP($A16,'2002'!$D$3:$R$214,13,FALSE),0)</f>
        <v>0</v>
      </c>
      <c r="DO16" s="1691">
        <f>IFERROR(VLOOKUP($A16,'2002'!$D$3:$R$214,14,FALSE),0)</f>
        <v>0</v>
      </c>
      <c r="DP16" s="1788">
        <f>IFERROR(VLOOKUP($A16,'2002'!$D$3:$R$214,15,FALSE),0)</f>
        <v>0</v>
      </c>
      <c r="DQ16" s="1700">
        <f>IFERROR(VLOOKUP($A16,'Pre 2002'!$C$3:$CK$382,84,FALSE),0)</f>
        <v>0</v>
      </c>
      <c r="DR16" s="1695">
        <f>IFERROR(VLOOKUP($A16,'Pre 2002'!$C$3:$CK$382,85,FALSE),0)</f>
        <v>0</v>
      </c>
      <c r="DS16" s="1695">
        <f>IFERROR(VLOOKUP($A16,'Pre 2002'!$C$3:$CK$382,86,FALSE),0)</f>
        <v>0</v>
      </c>
      <c r="DT16" s="1790">
        <f>IFERROR(VLOOKUP($A16,'Pre 2002'!$C$3:$CK$382,87,FALSE),0)</f>
        <v>0</v>
      </c>
      <c r="DU16" s="1741">
        <f>IFERROR(VLOOKUP(A16,'Pre 2002'!$C$3:$CG$382,83,FALSE),0)</f>
        <v>0</v>
      </c>
      <c r="DV16" s="1723"/>
      <c r="DY16" s="1731"/>
    </row>
    <row r="17" spans="1:129">
      <c r="A17" s="1780" t="s">
        <v>1269</v>
      </c>
      <c r="B17" s="1562">
        <f t="shared" si="0"/>
        <v>2042</v>
      </c>
      <c r="C17" s="1562">
        <f t="shared" si="1"/>
        <v>1243</v>
      </c>
      <c r="D17" s="1562">
        <f t="shared" si="2"/>
        <v>115</v>
      </c>
      <c r="E17" s="1563">
        <f t="shared" si="3"/>
        <v>0.60871694417237998</v>
      </c>
      <c r="F17" s="1786">
        <f t="shared" si="4"/>
        <v>36</v>
      </c>
      <c r="G17" s="1595">
        <v>1987</v>
      </c>
      <c r="H17" s="1567">
        <f t="shared" si="7"/>
        <v>28</v>
      </c>
      <c r="I17" s="1734">
        <f t="shared" si="8"/>
        <v>1804</v>
      </c>
      <c r="J17" s="1734">
        <f t="shared" si="9"/>
        <v>1120</v>
      </c>
      <c r="K17" s="1734">
        <f t="shared" si="9"/>
        <v>114</v>
      </c>
      <c r="L17" s="1806">
        <f t="shared" si="10"/>
        <v>0.62084257206208426</v>
      </c>
      <c r="M17" s="1568">
        <v>87</v>
      </c>
      <c r="N17" s="1573">
        <v>6</v>
      </c>
      <c r="O17" s="1700">
        <f>IFERROR(VLOOKUP($A17,'2022'!$B$2:$K$174,3,FALSE),0)</f>
        <v>27</v>
      </c>
      <c r="P17" s="1858">
        <f>IFERROR(VLOOKUP($A17,'2022'!$B$2:$K$174,4,FALSE),0)</f>
        <v>7</v>
      </c>
      <c r="Q17" s="1858">
        <f>IFERROR(VLOOKUP($A17,'2022'!$B$2:$K$174,5,FALSE),0)</f>
        <v>11</v>
      </c>
      <c r="R17" s="1858">
        <f>IFERROR(VLOOKUP($A17,'2022'!$B$2:$K$174,8,FALSE),0)</f>
        <v>0</v>
      </c>
      <c r="S17" s="1740">
        <f>IFERROR(VLOOKUP($A17,'2022'!$B$2:$K$174,10,FALSE),0)</f>
        <v>0.40699999999999997</v>
      </c>
      <c r="T17" s="1700">
        <f>IFERROR(VLOOKUP($A17,'2021'!$B$2:$K$174,3,FALSE),0)</f>
        <v>11</v>
      </c>
      <c r="U17" s="1843">
        <f>IFERROR(VLOOKUP($A17,'2021'!$B$2:$K$174,4,FALSE),0)</f>
        <v>1</v>
      </c>
      <c r="V17" s="1843">
        <f>IFERROR(VLOOKUP($A17,'2021'!$B$2:$K$174,5,FALSE),0)</f>
        <v>3</v>
      </c>
      <c r="W17" s="1843">
        <f>IFERROR(VLOOKUP($A17,'2021'!$B$2:$K$174,8,FALSE),0)</f>
        <v>0</v>
      </c>
      <c r="X17" s="1740">
        <f>IFERROR(VLOOKUP($A17,'2021'!$B$2:$K$174,10,FALSE),0)</f>
        <v>0.27300000000000002</v>
      </c>
      <c r="Y17" s="1700">
        <f>IFERROR(VLOOKUP($A17,'2020'!$B$2:$K$170,3,FALSE),0)</f>
        <v>21</v>
      </c>
      <c r="Z17" s="1829">
        <f>IFERROR(VLOOKUP($A17,'2020'!$B$2:$K$170,4,FALSE),0)</f>
        <v>6</v>
      </c>
      <c r="AA17" s="1829">
        <f>IFERROR(VLOOKUP($A17,'2020'!$B$2:$K$170,5,FALSE),0)</f>
        <v>11</v>
      </c>
      <c r="AB17" s="1829">
        <f>IFERROR(VLOOKUP($A17,'2020'!$B$2:$K$170,8,FALSE),0)</f>
        <v>0</v>
      </c>
      <c r="AC17" s="1740">
        <f>IFERROR(VLOOKUP($A17,'2020'!$B$2:$K$170,10,FALSE),0)</f>
        <v>0.52400000000000002</v>
      </c>
      <c r="AD17" s="1700">
        <f>IFERROR(VLOOKUP($A17,'2019'!$B$2:$K$170,3,FALSE),0)</f>
        <v>33</v>
      </c>
      <c r="AE17" s="1823">
        <f>IFERROR(VLOOKUP($A17,'2019'!$B$2:$K$170,4,FALSE),0)</f>
        <v>7</v>
      </c>
      <c r="AF17" s="1823">
        <f>IFERROR(VLOOKUP($A17,'2019'!$B$2:$K$170,5,FALSE),0)</f>
        <v>18</v>
      </c>
      <c r="AG17" s="1823">
        <f>IFERROR(VLOOKUP($A17,'2019'!$B$2:$K$170,8,FALSE),0)</f>
        <v>1</v>
      </c>
      <c r="AH17" s="1740">
        <f>IFERROR(VLOOKUP($A17,'2019'!$B$2:$K$170,10,FALSE),0)</f>
        <v>0.54500000000000004</v>
      </c>
      <c r="AI17" s="1700">
        <f>IFERROR(VLOOKUP($A17,'2018'!$B$2:$K$170,3,FALSE),0)</f>
        <v>30</v>
      </c>
      <c r="AJ17" s="1821">
        <f>IFERROR(VLOOKUP($A17,'2018'!$B$2:$K$170,4,FALSE),0)</f>
        <v>7</v>
      </c>
      <c r="AK17" s="1821">
        <f>IFERROR(VLOOKUP($A17,'2018'!$B$2:$K$170,5,FALSE),0)</f>
        <v>19</v>
      </c>
      <c r="AL17" s="1821">
        <f>IFERROR(VLOOKUP($A17,'2018'!$B$2:$K$170,8,FALSE),0)</f>
        <v>0</v>
      </c>
      <c r="AM17" s="1740">
        <f>IFERROR(VLOOKUP($A17,'2018'!$B$2:$K$170,10,FALSE),0)</f>
        <v>0.63300000000000001</v>
      </c>
      <c r="AN17" s="1700">
        <f>IFERROR(VLOOKUP($A17,'2017'!$B$2:$J$163,2,FALSE),0)</f>
        <v>54</v>
      </c>
      <c r="AO17" s="1815">
        <f>IFERROR(VLOOKUP($A17,'2017'!$B$2:$J$163,3,FALSE),0)</f>
        <v>12</v>
      </c>
      <c r="AP17" s="1815">
        <f>IFERROR(VLOOKUP($A17,'2017'!$B$2:$J$163,4,FALSE),0)</f>
        <v>28</v>
      </c>
      <c r="AQ17" s="1815">
        <f>IFERROR(VLOOKUP($A17,'2017'!$B$2:$J$163,7,FALSE),0)</f>
        <v>0</v>
      </c>
      <c r="AR17" s="1740">
        <f>IFERROR(VLOOKUP($A17,'2017'!$B$2:$J$163,9,FALSE),0)</f>
        <v>0.51851851851851849</v>
      </c>
      <c r="AS17" s="1700">
        <f>IFERROR(VLOOKUP($A17,'2016'!$B$2:$K$165,3,FALSE),0)</f>
        <v>22</v>
      </c>
      <c r="AT17" s="1796">
        <f>IFERROR(VLOOKUP($A17,'2016'!$B$2:$K$165,4,FALSE),0)</f>
        <v>5</v>
      </c>
      <c r="AU17" s="1796">
        <f>IFERROR(VLOOKUP($A17,'2016'!$B$2:$K$165,5,FALSE),0)</f>
        <v>12</v>
      </c>
      <c r="AV17" s="1796">
        <f>IFERROR(VLOOKUP($A17,'2016'!$B$2:$K$165,8,FALSE),0)</f>
        <v>0</v>
      </c>
      <c r="AW17" s="1740">
        <f>IFERROR(VLOOKUP($A17,'2016'!$B$2:$K$165,10,FALSE),0)</f>
        <v>0.54500000000000004</v>
      </c>
      <c r="AX17" s="1700">
        <f>IFERROR(VLOOKUP($A17,'2015'!$B$2:$K$165,3,FALSE),0)</f>
        <v>40</v>
      </c>
      <c r="AY17" s="1695">
        <f>IFERROR(VLOOKUP($A17,'2015'!$B$2:$K$165,4,FALSE),0)</f>
        <v>12</v>
      </c>
      <c r="AZ17" s="1695">
        <f>IFERROR(VLOOKUP($A17,'2015'!$B$2:$K$165,5,FALSE),0)</f>
        <v>21</v>
      </c>
      <c r="BA17" s="1695">
        <f>IFERROR(VLOOKUP($A17,'2015'!$B$2:$K$165,8,FALSE),0)</f>
        <v>0</v>
      </c>
      <c r="BB17" s="1740">
        <f>IFERROR(VLOOKUP($A17,'2015'!$B$2:$K$165,10,FALSE),0)</f>
        <v>0.52500000000000002</v>
      </c>
      <c r="BC17" s="1700">
        <f>IFERROR(VLOOKUP($A17,'2014'!$B$2:$K$157,3,FALSE),0)</f>
        <v>33</v>
      </c>
      <c r="BD17" s="1691">
        <f>IFERROR(VLOOKUP($A17,'2014'!$B$2:$K$157,4,FALSE),0)</f>
        <v>13</v>
      </c>
      <c r="BE17" s="1691">
        <f>IFERROR(VLOOKUP($A17,'2014'!$B$2:$K$157,5,FALSE),0)</f>
        <v>15</v>
      </c>
      <c r="BF17" s="1691">
        <f>IFERROR(VLOOKUP($A17,'2014'!$B$2:$K$157,8,FALSE),0)</f>
        <v>0</v>
      </c>
      <c r="BG17" s="1740">
        <f>IFERROR(VLOOKUP($A17,'2014'!$B$2:$K$157,10,FALSE),0)</f>
        <v>0.45454545454545453</v>
      </c>
      <c r="BH17" s="1700">
        <f>IFERROR(VLOOKUP($A17,'2013'!$D$4:$I$249,2,FALSE),0)</f>
        <v>56</v>
      </c>
      <c r="BI17" s="1691">
        <f>IFERROR(VLOOKUP($A17,'2013'!$D$4:$I$249,3,FALSE),0)</f>
        <v>25</v>
      </c>
      <c r="BJ17" s="1691">
        <f>IFERROR(VLOOKUP($A17,'2013'!$D$4:$I$249,4,FALSE),0)</f>
        <v>35</v>
      </c>
      <c r="BK17" s="1691">
        <f>IFERROR(VLOOKUP($A17,'2013'!$D$4:$I$249,5,FALSE),0)</f>
        <v>1</v>
      </c>
      <c r="BL17" s="1740">
        <f>IFERROR(VLOOKUP($A17,'2013'!$D$4:$I$249,6,FALSE),0)</f>
        <v>0.625</v>
      </c>
      <c r="BM17" s="1737">
        <f>IFERROR(VLOOKUP($A17,'2012'!$D$3:$O$172,2,FALSE),0)</f>
        <v>1715</v>
      </c>
      <c r="BN17" s="1691">
        <f>IFERROR(VLOOKUP($A17,'2012'!$D$3:$O$172,3,FALSE),0)</f>
        <v>1070</v>
      </c>
      <c r="BO17" s="1743">
        <f>IFERROR(VLOOKUP($A17,'2012'!$D$3:$O$172,4,FALSE),0)</f>
        <v>113</v>
      </c>
      <c r="BP17" s="1700">
        <f>IFERROR(VLOOKUP($A17,'2012'!$D$3:$O$172,5,FALSE),0)</f>
        <v>75</v>
      </c>
      <c r="BQ17" s="1691">
        <f>IFERROR(VLOOKUP($A17,'2012'!$D$3:$O$172,6,FALSE),0)</f>
        <v>32</v>
      </c>
      <c r="BR17" s="1691">
        <f>IFERROR(VLOOKUP($A17,'2012'!$D$3:$O$172,7,FALSE),0)</f>
        <v>47</v>
      </c>
      <c r="BS17" s="1691">
        <f>IFERROR(VLOOKUP($A17,'2012'!$D$3:$O$172,8,FALSE),0)</f>
        <v>0</v>
      </c>
      <c r="BT17" s="1740">
        <f>IFERROR(VLOOKUP($A17,'2012'!$D$3:$O$172,9,FALSE),0)</f>
        <v>0.62666666666666671</v>
      </c>
      <c r="BU17" s="1737">
        <f>IFERROR(VLOOKUP($A17,'2012'!$D$3:$O$172,10,FALSE),0)</f>
        <v>1640</v>
      </c>
      <c r="BV17" s="1691">
        <f>IFERROR(VLOOKUP($A17,'2012'!$D$3:$O$172,11,FALSE),0)</f>
        <v>1023</v>
      </c>
      <c r="BW17" s="1743">
        <f>IFERROR(VLOOKUP($A17,'2012'!$D$3:$O$172,12,FALSE),0)</f>
        <v>113</v>
      </c>
      <c r="BX17" s="1700">
        <f>IFERROR(VLOOKUP($A17,'2011'!$D$4:$I$251,2,FALSE),0)</f>
        <v>85</v>
      </c>
      <c r="BY17" s="1691">
        <f>IFERROR(VLOOKUP($A17,'2011'!$D$4:$I$251,3,FALSE),0)</f>
        <v>29</v>
      </c>
      <c r="BZ17" s="1691">
        <f>IFERROR(VLOOKUP($A17,'2011'!$D$4:$I$251,4,FALSE),0)</f>
        <v>53</v>
      </c>
      <c r="CA17" s="1691">
        <f>IFERROR(VLOOKUP($A17,'2011'!$D$4:$I$251,5,FALSE),0)</f>
        <v>6</v>
      </c>
      <c r="CB17" s="1740">
        <f>IFERROR(VLOOKUP($A17,'2011'!$D$4:$I$251,6,FALSE),0)</f>
        <v>0.62352941176470589</v>
      </c>
      <c r="CC17" s="1700">
        <f>IFERROR(VLOOKUP($A17,'2010'!$C$3:$H$234,2,FALSE),0)</f>
        <v>86</v>
      </c>
      <c r="CD17" s="1691">
        <f>IFERROR(VLOOKUP($A17,'2010'!$C$3:$H$234,3,FALSE),0)</f>
        <v>47</v>
      </c>
      <c r="CE17" s="1691">
        <f>IFERROR(VLOOKUP($A17,'2010'!$C$3:$H$234,4,FALSE),0)</f>
        <v>66</v>
      </c>
      <c r="CF17" s="1691">
        <f>IFERROR(VLOOKUP($A17,'2010'!$C$3:$H$234,5,FALSE),0)</f>
        <v>5</v>
      </c>
      <c r="CG17" s="1740">
        <f>IFERROR(VLOOKUP($A17,'2010'!$C$3:$H$234,6,FALSE),0)</f>
        <v>0.76744186046511631</v>
      </c>
      <c r="CH17" s="1700">
        <f>IFERROR(VLOOKUP($A17,'2009'!$C$3:$H$242,2,FALSE),0)</f>
        <v>72</v>
      </c>
      <c r="CI17" s="1691">
        <f>IFERROR(VLOOKUP($A17,'2009'!$C$3:$H$242,3,FALSE),0)</f>
        <v>26</v>
      </c>
      <c r="CJ17" s="1691">
        <f>IFERROR(VLOOKUP($A17,'2009'!$C$3:$H$242,4,FALSE),0)</f>
        <v>44</v>
      </c>
      <c r="CK17" s="1691">
        <f>IFERROR(VLOOKUP($A17,'2009'!$C$3:$H$242,5,FALSE),0)</f>
        <v>0</v>
      </c>
      <c r="CL17" s="1740">
        <f>IFERROR(VLOOKUP($A17,'2009'!$C$3:$H$242,6,FALSE),0)</f>
        <v>0.61111111111111116</v>
      </c>
      <c r="CM17" s="1700">
        <f>IFERROR(VLOOKUP($A17,'2008'!$C$3:$H$229,2,FALSE),0)</f>
        <v>71</v>
      </c>
      <c r="CN17" s="1691">
        <f>IFERROR(VLOOKUP($A17,'2008'!$C$3:$H$229,3,FALSE),0)</f>
        <v>27</v>
      </c>
      <c r="CO17" s="1691">
        <f>IFERROR(VLOOKUP($A17,'2008'!$C$3:$H$229,4,FALSE),0)</f>
        <v>51</v>
      </c>
      <c r="CP17" s="1691">
        <f>IFERROR(VLOOKUP($A17,'2008'!$C$3:$H$229,5,FALSE),0)</f>
        <v>3</v>
      </c>
      <c r="CQ17" s="1740">
        <f>IFERROR(VLOOKUP($A17,'2008'!$C$3:$H$229,6,FALSE),0)</f>
        <v>0.71830985915492962</v>
      </c>
      <c r="CR17" s="1700">
        <f>IFERROR(VLOOKUP($A17,'2007'!$C$3:$M$238,7,FALSE),0)</f>
        <v>0</v>
      </c>
      <c r="CS17" s="1691">
        <f>IFERROR(VLOOKUP($A17,'2007'!$C$3:$M$238,8,FALSE),0)</f>
        <v>0</v>
      </c>
      <c r="CT17" s="1691">
        <f>IFERROR(VLOOKUP($A17,'2007'!$C$3:$M$238,9,FALSE),0)</f>
        <v>0</v>
      </c>
      <c r="CU17" s="1691">
        <f>IFERROR(VLOOKUP($A17,'2007'!$C$3:$M$238,10,FALSE),0)</f>
        <v>0</v>
      </c>
      <c r="CV17" s="1740">
        <f>IFERROR(VLOOKUP($A17,'2007'!$C$3:$M$238,11,FALSE),0)</f>
        <v>0</v>
      </c>
      <c r="CW17" s="1700">
        <f>IFERROR(VLOOKUP($A17,'2006'!$A$2:$F$200,2,FALSE),0)</f>
        <v>87</v>
      </c>
      <c r="CX17" s="1691">
        <f>IFERROR(VLOOKUP($A17,'2006'!$A$2:$F$200,4,FALSE),0)</f>
        <v>52</v>
      </c>
      <c r="CY17" s="1691">
        <f>IFERROR(VLOOKUP($A17,'2006'!$A$2:$F$200,5,FALSE),0)</f>
        <v>2</v>
      </c>
      <c r="CZ17" s="1740">
        <f>IFERROR(VLOOKUP($A17,'2006'!$A$2:$F$200,6,FALSE),0)</f>
        <v>0.5977011494252874</v>
      </c>
      <c r="DA17" s="1700">
        <f>IFERROR(VLOOKUP($A17,'2005'!$C$3:$M$205,8,FALSE),0)</f>
        <v>66</v>
      </c>
      <c r="DB17" s="1691">
        <f>IFERROR(VLOOKUP($A17,'2005'!$C$3:$M$205,9,FALSE),0)</f>
        <v>45</v>
      </c>
      <c r="DC17" s="1691">
        <f>IFERROR(VLOOKUP($A17,'2005'!$C$3:$M$205,10,FALSE),0)</f>
        <v>0</v>
      </c>
      <c r="DD17" s="1740">
        <f>IFERROR(VLOOKUP($A17,'2005'!$C$3:$M$205,11,FALSE),0)</f>
        <v>0.68181818181818177</v>
      </c>
      <c r="DE17" s="1700">
        <f>IFERROR(VLOOKUP($A17,'2004'!$C$3:$M$213,8,FALSE),0)</f>
        <v>55</v>
      </c>
      <c r="DF17" s="1691">
        <f>IFERROR(VLOOKUP($A17,'2004'!$C$3:$M$213,9,FALSE),0)</f>
        <v>32</v>
      </c>
      <c r="DG17" s="1691">
        <f>IFERROR(VLOOKUP($A17,'2004'!$C$3:$M$213,10,FALSE),0)</f>
        <v>1</v>
      </c>
      <c r="DH17" s="1740">
        <f>IFERROR(VLOOKUP($A17,'2004'!$C$3:$M$213,11,FALSE),0)</f>
        <v>0.58181818181818179</v>
      </c>
      <c r="DI17" s="1700">
        <f>IFERROR(VLOOKUP($A17,'2003'!$C$3:$Q$214,12,FALSE),0)</f>
        <v>67</v>
      </c>
      <c r="DJ17" s="1691">
        <f>IFERROR(VLOOKUP($A17,'2003'!$C$3:$Q$214,13,FALSE),0)</f>
        <v>44</v>
      </c>
      <c r="DK17" s="1691">
        <f>IFERROR(VLOOKUP($A17,'2003'!$C$3:$Q$214,14,FALSE),0)</f>
        <v>5</v>
      </c>
      <c r="DL17" s="1740">
        <f>IFERROR(VLOOKUP($A17,'2003'!$C$3:$Q$214,15,FALSE),0)</f>
        <v>0.65671641791044777</v>
      </c>
      <c r="DM17" s="1700">
        <f>IFERROR(VLOOKUP($A17,'2002'!$D$3:$R$214,12,FALSE),0)</f>
        <v>52</v>
      </c>
      <c r="DN17" s="1691">
        <f>IFERROR(VLOOKUP($A17,'2002'!$D$3:$R$214,13,FALSE),0)</f>
        <v>32</v>
      </c>
      <c r="DO17" s="1691">
        <f>IFERROR(VLOOKUP($A17,'2002'!$D$3:$R$214,14,FALSE),0)</f>
        <v>5</v>
      </c>
      <c r="DP17" s="1788">
        <f>IFERROR(VLOOKUP($A17,'2002'!$D$3:$R$214,15,FALSE),0)</f>
        <v>0.61538461538461542</v>
      </c>
      <c r="DQ17" s="1700">
        <f>IFERROR(VLOOKUP($A17,'Pre 2002'!$C$3:$CK$382,84,FALSE),0)</f>
        <v>999</v>
      </c>
      <c r="DR17" s="1695">
        <f>IFERROR(VLOOKUP($A17,'Pre 2002'!$C$3:$CK$382,85,FALSE),0)</f>
        <v>604</v>
      </c>
      <c r="DS17" s="1695">
        <f>IFERROR(VLOOKUP($A17,'Pre 2002'!$C$3:$CK$382,86,FALSE),0)</f>
        <v>86</v>
      </c>
      <c r="DT17" s="1790">
        <f>IFERROR(VLOOKUP($A17,'Pre 2002'!$C$3:$CK$382,87,FALSE),0)</f>
        <v>0.60460460460460463</v>
      </c>
      <c r="DU17" s="1741">
        <f>IFERROR(VLOOKUP(A17,'Pre 2002'!$C$3:$CG$382,83,FALSE),0)</f>
        <v>16</v>
      </c>
      <c r="DV17" s="1724"/>
      <c r="DY17" s="1731"/>
    </row>
    <row r="18" spans="1:129">
      <c r="A18" s="1778" t="s">
        <v>9</v>
      </c>
      <c r="B18" s="1562">
        <f t="shared" si="0"/>
        <v>1763</v>
      </c>
      <c r="C18" s="1562">
        <f t="shared" si="1"/>
        <v>1033</v>
      </c>
      <c r="D18" s="1562">
        <f t="shared" si="2"/>
        <v>111</v>
      </c>
      <c r="E18" s="1563">
        <f t="shared" si="3"/>
        <v>0.58593306863301187</v>
      </c>
      <c r="F18" s="1786">
        <f t="shared" si="4"/>
        <v>33</v>
      </c>
      <c r="G18" s="1595">
        <v>1986</v>
      </c>
      <c r="H18" s="1567">
        <f t="shared" si="7"/>
        <v>31</v>
      </c>
      <c r="I18" s="1734">
        <f t="shared" si="8"/>
        <v>1698</v>
      </c>
      <c r="J18" s="1734">
        <f t="shared" si="9"/>
        <v>1000</v>
      </c>
      <c r="K18" s="1734">
        <f t="shared" si="9"/>
        <v>111</v>
      </c>
      <c r="L18" s="1806">
        <f t="shared" si="10"/>
        <v>0.58892815076560656</v>
      </c>
      <c r="M18" s="1568">
        <v>86</v>
      </c>
      <c r="N18" s="1573">
        <v>3</v>
      </c>
      <c r="O18" s="1700">
        <f>IFERROR(VLOOKUP($A18,'2022'!$B$2:$K$174,3,FALSE),0)</f>
        <v>0</v>
      </c>
      <c r="P18" s="1858">
        <f>IFERROR(VLOOKUP($A18,'2022'!$B$2:$K$174,4,FALSE),0)</f>
        <v>0</v>
      </c>
      <c r="Q18" s="1858">
        <f>IFERROR(VLOOKUP($A18,'2022'!$B$2:$K$174,5,FALSE),0)</f>
        <v>0</v>
      </c>
      <c r="R18" s="1858">
        <f>IFERROR(VLOOKUP($A18,'2022'!$B$2:$K$174,8,FALSE),0)</f>
        <v>0</v>
      </c>
      <c r="S18" s="1740">
        <f>IFERROR(VLOOKUP($A18,'2022'!$B$2:$K$174,10,FALSE),0)</f>
        <v>0</v>
      </c>
      <c r="T18" s="1700">
        <f>IFERROR(VLOOKUP($A18,'2021'!$B$2:$K$174,3,FALSE),0)</f>
        <v>0</v>
      </c>
      <c r="U18" s="1843">
        <f>IFERROR(VLOOKUP($A18,'2021'!$B$2:$K$174,4,FALSE),0)</f>
        <v>0</v>
      </c>
      <c r="V18" s="1843">
        <f>IFERROR(VLOOKUP($A18,'2021'!$B$2:$K$174,5,FALSE),0)</f>
        <v>0</v>
      </c>
      <c r="W18" s="1843">
        <f>IFERROR(VLOOKUP($A18,'2021'!$B$2:$K$174,8,FALSE),0)</f>
        <v>0</v>
      </c>
      <c r="X18" s="1740">
        <f>IFERROR(VLOOKUP($A18,'2021'!$B$2:$K$174,10,FALSE),0)</f>
        <v>0</v>
      </c>
      <c r="Y18" s="1700">
        <f>IFERROR(VLOOKUP($A18,'2020'!$B$2:$K$170,3,FALSE),0)</f>
        <v>0</v>
      </c>
      <c r="Z18" s="1829">
        <f>IFERROR(VLOOKUP($A18,'2020'!$B$2:$K$170,4,FALSE),0)</f>
        <v>0</v>
      </c>
      <c r="AA18" s="1829">
        <f>IFERROR(VLOOKUP($A18,'2020'!$B$2:$K$170,5,FALSE),0)</f>
        <v>0</v>
      </c>
      <c r="AB18" s="1829">
        <f>IFERROR(VLOOKUP($A18,'2020'!$B$2:$K$170,8,FALSE),0)</f>
        <v>0</v>
      </c>
      <c r="AC18" s="1740">
        <f>IFERROR(VLOOKUP($A18,'2020'!$B$2:$K$170,10,FALSE),0)</f>
        <v>0</v>
      </c>
      <c r="AD18" s="1700">
        <f>IFERROR(VLOOKUP($A18,'2019'!$B$2:$K$170,3,FALSE),0)</f>
        <v>0</v>
      </c>
      <c r="AE18" s="1823">
        <f>IFERROR(VLOOKUP($A18,'2019'!$B$2:$K$170,4,FALSE),0)</f>
        <v>0</v>
      </c>
      <c r="AF18" s="1823">
        <f>IFERROR(VLOOKUP($A18,'2019'!$B$2:$K$170,5,FALSE),0)</f>
        <v>0</v>
      </c>
      <c r="AG18" s="1823">
        <f>IFERROR(VLOOKUP($A18,'2019'!$B$2:$K$170,8,FALSE),0)</f>
        <v>0</v>
      </c>
      <c r="AH18" s="1740">
        <f>IFERROR(VLOOKUP($A18,'2019'!$B$2:$K$170,10,FALSE),0)</f>
        <v>0</v>
      </c>
      <c r="AI18" s="1700">
        <f>IFERROR(VLOOKUP($A18,'2018'!$B$2:$K$170,3,FALSE),0)</f>
        <v>0</v>
      </c>
      <c r="AJ18" s="1821">
        <f>IFERROR(VLOOKUP($A18,'2018'!$B$2:$K$170,4,FALSE),0)</f>
        <v>0</v>
      </c>
      <c r="AK18" s="1821">
        <f>IFERROR(VLOOKUP($A18,'2018'!$B$2:$K$170,5,FALSE),0)</f>
        <v>0</v>
      </c>
      <c r="AL18" s="1821">
        <f>IFERROR(VLOOKUP($A18,'2018'!$B$2:$K$170,8,FALSE),0)</f>
        <v>0</v>
      </c>
      <c r="AM18" s="1740">
        <f>IFERROR(VLOOKUP($A18,'2018'!$B$2:$K$170,10,FALSE),0)</f>
        <v>0</v>
      </c>
      <c r="AN18" s="1700">
        <f>IFERROR(VLOOKUP($A18,'2017'!$B$2:$J$163,2,FALSE),0)</f>
        <v>0</v>
      </c>
      <c r="AO18" s="1815">
        <f>IFERROR(VLOOKUP($A18,'2017'!$B$2:$J$163,3,FALSE),0)</f>
        <v>0</v>
      </c>
      <c r="AP18" s="1815">
        <f>IFERROR(VLOOKUP($A18,'2017'!$B$2:$J$163,4,FALSE),0)</f>
        <v>0</v>
      </c>
      <c r="AQ18" s="1815">
        <f>IFERROR(VLOOKUP($A18,'2017'!$B$2:$J$163,7,FALSE),0)</f>
        <v>0</v>
      </c>
      <c r="AR18" s="1740">
        <f>IFERROR(VLOOKUP($A18,'2017'!$B$2:$J$163,9,FALSE),0)</f>
        <v>0</v>
      </c>
      <c r="AS18" s="1700">
        <f>IFERROR(VLOOKUP($A18,'2016'!$B$2:$K$165,3,FALSE),0)</f>
        <v>8</v>
      </c>
      <c r="AT18" s="1796">
        <f>IFERROR(VLOOKUP($A18,'2016'!$B$2:$K$165,4,FALSE),0)</f>
        <v>3</v>
      </c>
      <c r="AU18" s="1796">
        <f>IFERROR(VLOOKUP($A18,'2016'!$B$2:$K$165,5,FALSE),0)</f>
        <v>4</v>
      </c>
      <c r="AV18" s="1796">
        <f>IFERROR(VLOOKUP($A18,'2016'!$B$2:$K$165,8,FALSE),0)</f>
        <v>0</v>
      </c>
      <c r="AW18" s="1740">
        <f>IFERROR(VLOOKUP($A18,'2016'!$B$2:$K$165,10,FALSE),0)</f>
        <v>0.5</v>
      </c>
      <c r="AX18" s="1700">
        <f>IFERROR(VLOOKUP($A18,'2015'!$B$2:$K$165,3,FALSE),0)</f>
        <v>57</v>
      </c>
      <c r="AY18" s="1695">
        <f>IFERROR(VLOOKUP($A18,'2015'!$B$2:$K$165,4,FALSE),0)</f>
        <v>14</v>
      </c>
      <c r="AZ18" s="1695">
        <f>IFERROR(VLOOKUP($A18,'2015'!$B$2:$K$165,5,FALSE),0)</f>
        <v>29</v>
      </c>
      <c r="BA18" s="1695">
        <f>IFERROR(VLOOKUP($A18,'2015'!$B$2:$K$165,8,FALSE),0)</f>
        <v>0</v>
      </c>
      <c r="BB18" s="1740">
        <f>IFERROR(VLOOKUP($A18,'2015'!$B$2:$K$165,10,FALSE),0)</f>
        <v>0.50877192982456143</v>
      </c>
      <c r="BC18" s="1700">
        <f>IFERROR(VLOOKUP($A18,'2014'!$B$2:$K$157,3,FALSE),0)</f>
        <v>5</v>
      </c>
      <c r="BD18" s="1691">
        <f>IFERROR(VLOOKUP($A18,'2014'!$B$2:$K$157,4,FALSE),0)</f>
        <v>1</v>
      </c>
      <c r="BE18" s="1691">
        <f>IFERROR(VLOOKUP($A18,'2014'!$B$2:$K$157,5,FALSE),0)</f>
        <v>2</v>
      </c>
      <c r="BF18" s="1691">
        <f>IFERROR(VLOOKUP($A18,'2014'!$B$2:$K$157,8,FALSE),0)</f>
        <v>0</v>
      </c>
      <c r="BG18" s="1740">
        <f>IFERROR(VLOOKUP($A18,'2014'!$B$2:$K$157,10,FALSE),0)</f>
        <v>0.4</v>
      </c>
      <c r="BH18" s="1700">
        <f>IFERROR(VLOOKUP($A18,'2013'!$D$4:$I$249,2,FALSE),0)</f>
        <v>73</v>
      </c>
      <c r="BI18" s="1691">
        <f>IFERROR(VLOOKUP($A18,'2013'!$D$4:$I$249,3,FALSE),0)</f>
        <v>16</v>
      </c>
      <c r="BJ18" s="1691">
        <f>IFERROR(VLOOKUP($A18,'2013'!$D$4:$I$249,4,FALSE),0)</f>
        <v>42</v>
      </c>
      <c r="BK18" s="1691">
        <f>IFERROR(VLOOKUP($A18,'2013'!$D$4:$I$249,5,FALSE),0)</f>
        <v>1</v>
      </c>
      <c r="BL18" s="1740">
        <f>IFERROR(VLOOKUP($A18,'2013'!$D$4:$I$249,6,FALSE),0)</f>
        <v>0.57534246575342463</v>
      </c>
      <c r="BM18" s="1737">
        <f>IFERROR(VLOOKUP($A18,'2012'!$D$3:$O$172,2,FALSE),0)</f>
        <v>1620</v>
      </c>
      <c r="BN18" s="1691">
        <f>IFERROR(VLOOKUP($A18,'2012'!$D$3:$O$172,3,FALSE),0)</f>
        <v>950</v>
      </c>
      <c r="BO18" s="1743">
        <f>IFERROR(VLOOKUP($A18,'2012'!$D$3:$O$172,4,FALSE),0)</f>
        <v>110</v>
      </c>
      <c r="BP18" s="1700">
        <f>IFERROR(VLOOKUP($A18,'2012'!$D$3:$O$172,5,FALSE),0)</f>
        <v>63</v>
      </c>
      <c r="BQ18" s="1691">
        <f>IFERROR(VLOOKUP($A18,'2012'!$D$3:$O$172,6,FALSE),0)</f>
        <v>14</v>
      </c>
      <c r="BR18" s="1691">
        <f>IFERROR(VLOOKUP($A18,'2012'!$D$3:$O$172,7,FALSE),0)</f>
        <v>36</v>
      </c>
      <c r="BS18" s="1691">
        <f>IFERROR(VLOOKUP($A18,'2012'!$D$3:$O$172,8,FALSE),0)</f>
        <v>1</v>
      </c>
      <c r="BT18" s="1740">
        <f>IFERROR(VLOOKUP($A18,'2012'!$D$3:$O$172,9,FALSE),0)</f>
        <v>0.5714285714285714</v>
      </c>
      <c r="BU18" s="1737">
        <f>IFERROR(VLOOKUP($A18,'2012'!$D$3:$O$172,10,FALSE),0)</f>
        <v>1557</v>
      </c>
      <c r="BV18" s="1691">
        <f>IFERROR(VLOOKUP($A18,'2012'!$D$3:$O$172,11,FALSE),0)</f>
        <v>914</v>
      </c>
      <c r="BW18" s="1743">
        <f>IFERROR(VLOOKUP($A18,'2012'!$D$3:$O$172,12,FALSE),0)</f>
        <v>109</v>
      </c>
      <c r="BX18" s="1700">
        <f>IFERROR(VLOOKUP($A18,'2011'!$D$4:$I$251,2,FALSE),0)</f>
        <v>63</v>
      </c>
      <c r="BY18" s="1691">
        <f>IFERROR(VLOOKUP($A18,'2011'!$D$4:$I$251,3,FALSE),0)</f>
        <v>22</v>
      </c>
      <c r="BZ18" s="1691">
        <f>IFERROR(VLOOKUP($A18,'2011'!$D$4:$I$251,4,FALSE),0)</f>
        <v>36</v>
      </c>
      <c r="CA18" s="1691">
        <f>IFERROR(VLOOKUP($A18,'2011'!$D$4:$I$251,5,FALSE),0)</f>
        <v>3</v>
      </c>
      <c r="CB18" s="1740">
        <f>IFERROR(VLOOKUP($A18,'2011'!$D$4:$I$251,6,FALSE),0)</f>
        <v>0.5714285714285714</v>
      </c>
      <c r="CC18" s="1700">
        <f>IFERROR(VLOOKUP($A18,'2010'!$C$3:$H$234,2,FALSE),0)</f>
        <v>51</v>
      </c>
      <c r="CD18" s="1691">
        <f>IFERROR(VLOOKUP($A18,'2010'!$C$3:$H$234,3,FALSE),0)</f>
        <v>12</v>
      </c>
      <c r="CE18" s="1691">
        <f>IFERROR(VLOOKUP($A18,'2010'!$C$3:$H$234,4,FALSE),0)</f>
        <v>26</v>
      </c>
      <c r="CF18" s="1691">
        <f>IFERROR(VLOOKUP($A18,'2010'!$C$3:$H$234,5,FALSE),0)</f>
        <v>1</v>
      </c>
      <c r="CG18" s="1740">
        <f>IFERROR(VLOOKUP($A18,'2010'!$C$3:$H$234,6,FALSE),0)</f>
        <v>0.50980392156862742</v>
      </c>
      <c r="CH18" s="1700">
        <f>IFERROR(VLOOKUP($A18,'2009'!$C$3:$H$242,2,FALSE),0)</f>
        <v>50</v>
      </c>
      <c r="CI18" s="1691">
        <f>IFERROR(VLOOKUP($A18,'2009'!$C$3:$H$242,3,FALSE),0)</f>
        <v>13</v>
      </c>
      <c r="CJ18" s="1691">
        <f>IFERROR(VLOOKUP($A18,'2009'!$C$3:$H$242,4,FALSE),0)</f>
        <v>32</v>
      </c>
      <c r="CK18" s="1691">
        <f>IFERROR(VLOOKUP($A18,'2009'!$C$3:$H$242,5,FALSE),0)</f>
        <v>1</v>
      </c>
      <c r="CL18" s="1740">
        <f>IFERROR(VLOOKUP($A18,'2009'!$C$3:$H$242,6,FALSE),0)</f>
        <v>0.64</v>
      </c>
      <c r="CM18" s="1700">
        <f>IFERROR(VLOOKUP($A18,'2008'!$C$3:$H$229,2,FALSE),0)</f>
        <v>60</v>
      </c>
      <c r="CN18" s="1691">
        <f>IFERROR(VLOOKUP($A18,'2008'!$C$3:$H$229,3,FALSE),0)</f>
        <v>17</v>
      </c>
      <c r="CO18" s="1691">
        <f>IFERROR(VLOOKUP($A18,'2008'!$C$3:$H$229,4,FALSE),0)</f>
        <v>31</v>
      </c>
      <c r="CP18" s="1691">
        <f>IFERROR(VLOOKUP($A18,'2008'!$C$3:$H$229,5,FALSE),0)</f>
        <v>4</v>
      </c>
      <c r="CQ18" s="1740">
        <f>IFERROR(VLOOKUP($A18,'2008'!$C$3:$H$229,6,FALSE),0)</f>
        <v>0.51666666666666672</v>
      </c>
      <c r="CR18" s="1700">
        <f>IFERROR(VLOOKUP($A18,'2007'!$C$3:$M$238,7,FALSE),0)</f>
        <v>36</v>
      </c>
      <c r="CS18" s="1691">
        <f>IFERROR(VLOOKUP($A18,'2007'!$C$3:$M$238,8,FALSE),0)</f>
        <v>12</v>
      </c>
      <c r="CT18" s="1691">
        <f>IFERROR(VLOOKUP($A18,'2007'!$C$3:$M$238,9,FALSE),0)</f>
        <v>20</v>
      </c>
      <c r="CU18" s="1691">
        <f>IFERROR(VLOOKUP($A18,'2007'!$C$3:$M$238,10,FALSE),0)</f>
        <v>0</v>
      </c>
      <c r="CV18" s="1740">
        <f>IFERROR(VLOOKUP($A18,'2007'!$C$3:$M$238,11,FALSE),0)</f>
        <v>0.55555555555555558</v>
      </c>
      <c r="CW18" s="1700">
        <f>IFERROR(VLOOKUP($A18,'2006'!$A$2:$F$200,2,FALSE),0)</f>
        <v>55</v>
      </c>
      <c r="CX18" s="1691">
        <f>IFERROR(VLOOKUP($A18,'2006'!$A$2:$F$200,4,FALSE),0)</f>
        <v>29</v>
      </c>
      <c r="CY18" s="1691">
        <f>IFERROR(VLOOKUP($A18,'2006'!$A$2:$F$200,5,FALSE),0)</f>
        <v>3</v>
      </c>
      <c r="CZ18" s="1740">
        <f>IFERROR(VLOOKUP($A18,'2006'!$A$2:$F$200,6,FALSE),0)</f>
        <v>0.52727272727272723</v>
      </c>
      <c r="DA18" s="1700">
        <f>IFERROR(VLOOKUP($A18,'2005'!$C$3:$M$205,8,FALSE),0)</f>
        <v>74</v>
      </c>
      <c r="DB18" s="1691">
        <f>IFERROR(VLOOKUP($A18,'2005'!$C$3:$M$205,9,FALSE),0)</f>
        <v>52</v>
      </c>
      <c r="DC18" s="1691">
        <f>IFERROR(VLOOKUP($A18,'2005'!$C$3:$M$205,10,FALSE),0)</f>
        <v>4</v>
      </c>
      <c r="DD18" s="1740">
        <f>IFERROR(VLOOKUP($A18,'2005'!$C$3:$M$205,11,FALSE),0)</f>
        <v>0.70270270270270274</v>
      </c>
      <c r="DE18" s="1700">
        <f>IFERROR(VLOOKUP($A18,'2004'!$C$3:$M$213,8,FALSE),0)</f>
        <v>56</v>
      </c>
      <c r="DF18" s="1691">
        <f>IFERROR(VLOOKUP($A18,'2004'!$C$3:$M$213,9,FALSE),0)</f>
        <v>36</v>
      </c>
      <c r="DG18" s="1691">
        <f>IFERROR(VLOOKUP($A18,'2004'!$C$3:$M$213,10,FALSE),0)</f>
        <v>4</v>
      </c>
      <c r="DH18" s="1740">
        <f>IFERROR(VLOOKUP($A18,'2004'!$C$3:$M$213,11,FALSE),0)</f>
        <v>0.6428571428571429</v>
      </c>
      <c r="DI18" s="1700">
        <f>IFERROR(VLOOKUP($A18,'2003'!$C$3:$Q$214,12,FALSE),0)</f>
        <v>67</v>
      </c>
      <c r="DJ18" s="1691">
        <f>IFERROR(VLOOKUP($A18,'2003'!$C$3:$Q$214,13,FALSE),0)</f>
        <v>43</v>
      </c>
      <c r="DK18" s="1691">
        <f>IFERROR(VLOOKUP($A18,'2003'!$C$3:$Q$214,14,FALSE),0)</f>
        <v>6</v>
      </c>
      <c r="DL18" s="1740">
        <f>IFERROR(VLOOKUP($A18,'2003'!$C$3:$Q$214,15,FALSE),0)</f>
        <v>0.64179104477611937</v>
      </c>
      <c r="DM18" s="1700">
        <f>IFERROR(VLOOKUP($A18,'2002'!$D$3:$R$214,12,FALSE),0)</f>
        <v>57</v>
      </c>
      <c r="DN18" s="1691">
        <f>IFERROR(VLOOKUP($A18,'2002'!$D$3:$R$214,13,FALSE),0)</f>
        <v>28</v>
      </c>
      <c r="DO18" s="1691">
        <f>IFERROR(VLOOKUP($A18,'2002'!$D$3:$R$214,14,FALSE),0)</f>
        <v>4</v>
      </c>
      <c r="DP18" s="1788">
        <f>IFERROR(VLOOKUP($A18,'2002'!$D$3:$R$214,15,FALSE),0)</f>
        <v>0.49122807017543857</v>
      </c>
      <c r="DQ18" s="1700">
        <f>IFERROR(VLOOKUP($A18,'Pre 2002'!$C$3:$CK$382,84,FALSE),0)</f>
        <v>988</v>
      </c>
      <c r="DR18" s="1695">
        <f>IFERROR(VLOOKUP($A18,'Pre 2002'!$C$3:$CK$382,85,FALSE),0)</f>
        <v>587</v>
      </c>
      <c r="DS18" s="1695">
        <f>IFERROR(VLOOKUP($A18,'Pre 2002'!$C$3:$CK$382,86,FALSE),0)</f>
        <v>79</v>
      </c>
      <c r="DT18" s="1790">
        <f>IFERROR(VLOOKUP($A18,'Pre 2002'!$C$3:$CK$382,87,FALSE),0)</f>
        <v>0.59412955465587047</v>
      </c>
      <c r="DU18" s="1741">
        <f>IFERROR(VLOOKUP(A18,'Pre 2002'!$C$3:$CG$382,83,FALSE),0)</f>
        <v>18</v>
      </c>
      <c r="DV18" s="1722"/>
      <c r="DY18" s="1731"/>
    </row>
    <row r="19" spans="1:129">
      <c r="A19" s="1780" t="s">
        <v>71</v>
      </c>
      <c r="B19" s="1562">
        <f t="shared" si="0"/>
        <v>2112</v>
      </c>
      <c r="C19" s="1562">
        <f t="shared" si="1"/>
        <v>1188</v>
      </c>
      <c r="D19" s="1562">
        <f t="shared" si="2"/>
        <v>110</v>
      </c>
      <c r="E19" s="1563">
        <f t="shared" si="3"/>
        <v>0.5625</v>
      </c>
      <c r="F19" s="1786">
        <f t="shared" si="4"/>
        <v>30</v>
      </c>
      <c r="G19" s="1595">
        <v>1993</v>
      </c>
      <c r="H19" s="1567">
        <f t="shared" si="7"/>
        <v>22</v>
      </c>
      <c r="I19" s="1734">
        <f t="shared" si="8"/>
        <v>1512</v>
      </c>
      <c r="J19" s="1734">
        <f t="shared" si="9"/>
        <v>851</v>
      </c>
      <c r="K19" s="1734">
        <f t="shared" si="9"/>
        <v>84</v>
      </c>
      <c r="L19" s="1806">
        <f t="shared" si="10"/>
        <v>0.56283068783068779</v>
      </c>
      <c r="M19" s="1568">
        <v>93</v>
      </c>
      <c r="N19" s="1573">
        <v>3</v>
      </c>
      <c r="O19" s="1700">
        <f>IFERROR(VLOOKUP($A19,'2022'!$B$2:$K$174,3,FALSE),0)</f>
        <v>79</v>
      </c>
      <c r="P19" s="1858">
        <f>IFERROR(VLOOKUP($A19,'2022'!$B$2:$K$174,4,FALSE),0)</f>
        <v>13</v>
      </c>
      <c r="Q19" s="1858">
        <f>IFERROR(VLOOKUP($A19,'2022'!$B$2:$K$174,5,FALSE),0)</f>
        <v>38</v>
      </c>
      <c r="R19" s="1858">
        <f>IFERROR(VLOOKUP($A19,'2022'!$B$2:$K$174,8,FALSE),0)</f>
        <v>0</v>
      </c>
      <c r="S19" s="1740">
        <f>IFERROR(VLOOKUP($A19,'2022'!$B$2:$K$174,10,FALSE),0)</f>
        <v>0.48099999999999998</v>
      </c>
      <c r="T19" s="1700">
        <f>IFERROR(VLOOKUP($A19,'2021'!$B$2:$K$174,3,FALSE),0)</f>
        <v>77</v>
      </c>
      <c r="U19" s="1843">
        <f>IFERROR(VLOOKUP($A19,'2021'!$B$2:$K$174,4,FALSE),0)</f>
        <v>13</v>
      </c>
      <c r="V19" s="1843">
        <f>IFERROR(VLOOKUP($A19,'2021'!$B$2:$K$174,5,FALSE),0)</f>
        <v>36</v>
      </c>
      <c r="W19" s="1843">
        <f>IFERROR(VLOOKUP($A19,'2021'!$B$2:$K$174,8,FALSE),0)</f>
        <v>0</v>
      </c>
      <c r="X19" s="1740">
        <f>IFERROR(VLOOKUP($A19,'2021'!$B$2:$K$174,10,FALSE),0)</f>
        <v>0.46800000000000003</v>
      </c>
      <c r="Y19" s="1700">
        <f>IFERROR(VLOOKUP($A19,'2020'!$B$2:$K$170,3,FALSE),0)</f>
        <v>90</v>
      </c>
      <c r="Z19" s="1829">
        <f>IFERROR(VLOOKUP($A19,'2020'!$B$2:$K$170,4,FALSE),0)</f>
        <v>29</v>
      </c>
      <c r="AA19" s="1829">
        <f>IFERROR(VLOOKUP($A19,'2020'!$B$2:$K$170,5,FALSE),0)</f>
        <v>46</v>
      </c>
      <c r="AB19" s="1829">
        <f>IFERROR(VLOOKUP($A19,'2020'!$B$2:$K$170,8,FALSE),0)</f>
        <v>1</v>
      </c>
      <c r="AC19" s="1740">
        <f>IFERROR(VLOOKUP($A19,'2020'!$B$2:$K$170,10,FALSE),0)</f>
        <v>0.51100000000000001</v>
      </c>
      <c r="AD19" s="1700">
        <f>IFERROR(VLOOKUP($A19,'2019'!$B$2:$K$170,3,FALSE),0)</f>
        <v>71</v>
      </c>
      <c r="AE19" s="1823">
        <f>IFERROR(VLOOKUP($A19,'2019'!$B$2:$K$170,4,FALSE),0)</f>
        <v>34</v>
      </c>
      <c r="AF19" s="1823">
        <f>IFERROR(VLOOKUP($A19,'2019'!$B$2:$K$170,5,FALSE),0)</f>
        <v>45</v>
      </c>
      <c r="AG19" s="1823">
        <f>IFERROR(VLOOKUP($A19,'2019'!$B$2:$K$170,8,FALSE),0)</f>
        <v>7</v>
      </c>
      <c r="AH19" s="1740">
        <f>IFERROR(VLOOKUP($A19,'2019'!$B$2:$K$170,10,FALSE),0)</f>
        <v>0.63400000000000001</v>
      </c>
      <c r="AI19" s="1700">
        <f>IFERROR(VLOOKUP($A19,'2018'!$B$2:$K$170,3,FALSE),0)</f>
        <v>81</v>
      </c>
      <c r="AJ19" s="1821">
        <f>IFERROR(VLOOKUP($A19,'2018'!$B$2:$K$170,4,FALSE),0)</f>
        <v>33</v>
      </c>
      <c r="AK19" s="1821">
        <f>IFERROR(VLOOKUP($A19,'2018'!$B$2:$K$170,5,FALSE),0)</f>
        <v>51</v>
      </c>
      <c r="AL19" s="1821">
        <f>IFERROR(VLOOKUP($A19,'2018'!$B$2:$K$170,8,FALSE),0)</f>
        <v>4</v>
      </c>
      <c r="AM19" s="1740">
        <f>IFERROR(VLOOKUP($A19,'2018'!$B$2:$K$170,10,FALSE),0)</f>
        <v>0.63</v>
      </c>
      <c r="AN19" s="1700">
        <f>IFERROR(VLOOKUP($A19,'2017'!$B$2:$J$163,2,FALSE),0)</f>
        <v>65</v>
      </c>
      <c r="AO19" s="1815">
        <f>IFERROR(VLOOKUP($A19,'2017'!$B$2:$J$163,3,FALSE),0)</f>
        <v>25</v>
      </c>
      <c r="AP19" s="1815">
        <f>IFERROR(VLOOKUP($A19,'2017'!$B$2:$J$163,4,FALSE),0)</f>
        <v>39</v>
      </c>
      <c r="AQ19" s="1815">
        <f>IFERROR(VLOOKUP($A19,'2017'!$B$2:$J$163,7,FALSE),0)</f>
        <v>4</v>
      </c>
      <c r="AR19" s="1740">
        <f>IFERROR(VLOOKUP($A19,'2017'!$B$2:$J$163,9,FALSE),0)</f>
        <v>0.6</v>
      </c>
      <c r="AS19" s="1700">
        <f>IFERROR(VLOOKUP($A19,'2016'!$B$2:$K$165,3,FALSE),0)</f>
        <v>63</v>
      </c>
      <c r="AT19" s="1796">
        <f>IFERROR(VLOOKUP($A19,'2016'!$B$2:$K$165,4,FALSE),0)</f>
        <v>33</v>
      </c>
      <c r="AU19" s="1796">
        <f>IFERROR(VLOOKUP($A19,'2016'!$B$2:$K$165,5,FALSE),0)</f>
        <v>34</v>
      </c>
      <c r="AV19" s="1796">
        <f>IFERROR(VLOOKUP($A19,'2016'!$B$2:$K$165,8,FALSE),0)</f>
        <v>7</v>
      </c>
      <c r="AW19" s="1740">
        <f>IFERROR(VLOOKUP($A19,'2016'!$B$2:$K$165,10,FALSE),0)</f>
        <v>0.54</v>
      </c>
      <c r="AX19" s="1700">
        <f>IFERROR(VLOOKUP($A19,'2015'!$B$2:$K$165,3,FALSE),0)</f>
        <v>74</v>
      </c>
      <c r="AY19" s="1695">
        <f>IFERROR(VLOOKUP($A19,'2015'!$B$2:$K$165,4,FALSE),0)</f>
        <v>29</v>
      </c>
      <c r="AZ19" s="1695">
        <f>IFERROR(VLOOKUP($A19,'2015'!$B$2:$K$165,5,FALSE),0)</f>
        <v>48</v>
      </c>
      <c r="BA19" s="1695">
        <f>IFERROR(VLOOKUP($A19,'2015'!$B$2:$K$165,8,FALSE),0)</f>
        <v>3</v>
      </c>
      <c r="BB19" s="1740">
        <f>IFERROR(VLOOKUP($A19,'2015'!$B$2:$K$165,10,FALSE),0)</f>
        <v>0.64864864864864868</v>
      </c>
      <c r="BC19" s="1700">
        <f>IFERROR(VLOOKUP($A19,'2014'!$B$2:$K$157,3,FALSE),0)</f>
        <v>93</v>
      </c>
      <c r="BD19" s="1691">
        <f>IFERROR(VLOOKUP($A19,'2014'!$B$2:$K$157,4,FALSE),0)</f>
        <v>35</v>
      </c>
      <c r="BE19" s="1691">
        <f>IFERROR(VLOOKUP($A19,'2014'!$B$2:$K$157,5,FALSE),0)</f>
        <v>58</v>
      </c>
      <c r="BF19" s="1691">
        <f>IFERROR(VLOOKUP($A19,'2014'!$B$2:$K$157,8,FALSE),0)</f>
        <v>6</v>
      </c>
      <c r="BG19" s="1740">
        <f>IFERROR(VLOOKUP($A19,'2014'!$B$2:$K$157,10,FALSE),0)</f>
        <v>0.62365591397849462</v>
      </c>
      <c r="BH19" s="1700">
        <f>IFERROR(VLOOKUP($A19,'2013'!$D$4:$I$249,2,FALSE),0)</f>
        <v>78</v>
      </c>
      <c r="BI19" s="1691">
        <f>IFERROR(VLOOKUP($A19,'2013'!$D$4:$I$249,3,FALSE),0)</f>
        <v>31</v>
      </c>
      <c r="BJ19" s="1691">
        <f>IFERROR(VLOOKUP($A19,'2013'!$D$4:$I$249,4,FALSE),0)</f>
        <v>49</v>
      </c>
      <c r="BK19" s="1691">
        <f>IFERROR(VLOOKUP($A19,'2013'!$D$4:$I$249,5,FALSE),0)</f>
        <v>10</v>
      </c>
      <c r="BL19" s="1740">
        <f>IFERROR(VLOOKUP($A19,'2013'!$D$4:$I$249,6,FALSE),0)</f>
        <v>0.62820512820512819</v>
      </c>
      <c r="BM19" s="1737">
        <f>IFERROR(VLOOKUP($A19,'2012'!$D$3:$O$172,2,FALSE),0)</f>
        <v>1341</v>
      </c>
      <c r="BN19" s="1691">
        <f>IFERROR(VLOOKUP($A19,'2012'!$D$3:$O$172,3,FALSE),0)</f>
        <v>744</v>
      </c>
      <c r="BO19" s="1743">
        <f>IFERROR(VLOOKUP($A19,'2012'!$D$3:$O$172,4,FALSE),0)</f>
        <v>68</v>
      </c>
      <c r="BP19" s="1700">
        <f>IFERROR(VLOOKUP($A19,'2012'!$D$3:$O$172,5,FALSE),0)</f>
        <v>74</v>
      </c>
      <c r="BQ19" s="1691">
        <f>IFERROR(VLOOKUP($A19,'2012'!$D$3:$O$172,6,FALSE),0)</f>
        <v>28</v>
      </c>
      <c r="BR19" s="1691">
        <f>IFERROR(VLOOKUP($A19,'2012'!$D$3:$O$172,7,FALSE),0)</f>
        <v>44</v>
      </c>
      <c r="BS19" s="1691">
        <f>IFERROR(VLOOKUP($A19,'2012'!$D$3:$O$172,8,FALSE),0)</f>
        <v>8</v>
      </c>
      <c r="BT19" s="1740">
        <f>IFERROR(VLOOKUP($A19,'2012'!$D$3:$O$172,9,FALSE),0)</f>
        <v>0.59459459459459463</v>
      </c>
      <c r="BU19" s="1737">
        <f>IFERROR(VLOOKUP($A19,'2012'!$D$3:$O$172,10,FALSE),0)</f>
        <v>1267</v>
      </c>
      <c r="BV19" s="1691">
        <f>IFERROR(VLOOKUP($A19,'2012'!$D$3:$O$172,11,FALSE),0)</f>
        <v>700</v>
      </c>
      <c r="BW19" s="1743">
        <f>IFERROR(VLOOKUP($A19,'2012'!$D$3:$O$172,12,FALSE),0)</f>
        <v>60</v>
      </c>
      <c r="BX19" s="1700">
        <f>IFERROR(VLOOKUP($A19,'2011'!$D$4:$I$251,2,FALSE),0)</f>
        <v>78</v>
      </c>
      <c r="BY19" s="1691">
        <f>IFERROR(VLOOKUP($A19,'2011'!$D$4:$I$251,3,FALSE),0)</f>
        <v>29</v>
      </c>
      <c r="BZ19" s="1691">
        <f>IFERROR(VLOOKUP($A19,'2011'!$D$4:$I$251,4,FALSE),0)</f>
        <v>49</v>
      </c>
      <c r="CA19" s="1691">
        <f>IFERROR(VLOOKUP($A19,'2011'!$D$4:$I$251,5,FALSE),0)</f>
        <v>4</v>
      </c>
      <c r="CB19" s="1740">
        <f>IFERROR(VLOOKUP($A19,'2011'!$D$4:$I$251,6,FALSE),0)</f>
        <v>0.62820512820512819</v>
      </c>
      <c r="CC19" s="1700">
        <f>IFERROR(VLOOKUP($A19,'2010'!$C$3:$H$234,2,FALSE),0)</f>
        <v>76</v>
      </c>
      <c r="CD19" s="1691">
        <f>IFERROR(VLOOKUP($A19,'2010'!$C$3:$H$234,3,FALSE),0)</f>
        <v>33</v>
      </c>
      <c r="CE19" s="1691">
        <f>IFERROR(VLOOKUP($A19,'2010'!$C$3:$H$234,4,FALSE),0)</f>
        <v>42</v>
      </c>
      <c r="CF19" s="1691">
        <f>IFERROR(VLOOKUP($A19,'2010'!$C$3:$H$234,5,FALSE),0)</f>
        <v>6</v>
      </c>
      <c r="CG19" s="1740">
        <f>IFERROR(VLOOKUP($A19,'2010'!$C$3:$H$234,6,FALSE),0)</f>
        <v>0.55263157894736847</v>
      </c>
      <c r="CH19" s="1700">
        <f>IFERROR(VLOOKUP($A19,'2009'!$C$3:$H$242,2,FALSE),0)</f>
        <v>82</v>
      </c>
      <c r="CI19" s="1691">
        <f>IFERROR(VLOOKUP($A19,'2009'!$C$3:$H$242,3,FALSE),0)</f>
        <v>32</v>
      </c>
      <c r="CJ19" s="1691">
        <f>IFERROR(VLOOKUP($A19,'2009'!$C$3:$H$242,4,FALSE),0)</f>
        <v>46</v>
      </c>
      <c r="CK19" s="1691">
        <f>IFERROR(VLOOKUP($A19,'2009'!$C$3:$H$242,5,FALSE),0)</f>
        <v>5</v>
      </c>
      <c r="CL19" s="1740">
        <f>IFERROR(VLOOKUP($A19,'2009'!$C$3:$H$242,6,FALSE),0)</f>
        <v>0.56097560975609762</v>
      </c>
      <c r="CM19" s="1700">
        <f>IFERROR(VLOOKUP($A19,'2008'!$C$3:$H$229,2,FALSE),0)</f>
        <v>71</v>
      </c>
      <c r="CN19" s="1691">
        <f>IFERROR(VLOOKUP($A19,'2008'!$C$3:$H$229,3,FALSE),0)</f>
        <v>29</v>
      </c>
      <c r="CO19" s="1691">
        <f>IFERROR(VLOOKUP($A19,'2008'!$C$3:$H$229,4,FALSE),0)</f>
        <v>40</v>
      </c>
      <c r="CP19" s="1691">
        <f>IFERROR(VLOOKUP($A19,'2008'!$C$3:$H$229,5,FALSE),0)</f>
        <v>10</v>
      </c>
      <c r="CQ19" s="1740">
        <f>IFERROR(VLOOKUP($A19,'2008'!$C$3:$H$229,6,FALSE),0)</f>
        <v>0.56338028169014087</v>
      </c>
      <c r="CR19" s="1700">
        <f>IFERROR(VLOOKUP($A19,'2007'!$C$3:$M$238,7,FALSE),0)</f>
        <v>83</v>
      </c>
      <c r="CS19" s="1691">
        <f>IFERROR(VLOOKUP($A19,'2007'!$C$3:$M$238,8,FALSE),0)</f>
        <v>28</v>
      </c>
      <c r="CT19" s="1691">
        <f>IFERROR(VLOOKUP($A19,'2007'!$C$3:$M$238,9,FALSE),0)</f>
        <v>48</v>
      </c>
      <c r="CU19" s="1691">
        <f>IFERROR(VLOOKUP($A19,'2007'!$C$3:$M$238,10,FALSE),0)</f>
        <v>2</v>
      </c>
      <c r="CV19" s="1740">
        <f>IFERROR(VLOOKUP($A19,'2007'!$C$3:$M$238,11,FALSE),0)</f>
        <v>0.57831325301204817</v>
      </c>
      <c r="CW19" s="1700">
        <f>IFERROR(VLOOKUP($A19,'2006'!$A$2:$F$200,2,FALSE),0)</f>
        <v>68</v>
      </c>
      <c r="CX19" s="1691">
        <f>IFERROR(VLOOKUP($A19,'2006'!$A$2:$F$200,4,FALSE),0)</f>
        <v>38</v>
      </c>
      <c r="CY19" s="1691">
        <f>IFERROR(VLOOKUP($A19,'2006'!$A$2:$F$200,5,FALSE),0)</f>
        <v>2</v>
      </c>
      <c r="CZ19" s="1740">
        <f>IFERROR(VLOOKUP($A19,'2006'!$A$2:$F$200,6,FALSE),0)</f>
        <v>0.55882352941176472</v>
      </c>
      <c r="DA19" s="1700">
        <f>IFERROR(VLOOKUP($A19,'2005'!$C$3:$M$205,8,FALSE),0)</f>
        <v>76</v>
      </c>
      <c r="DB19" s="1691">
        <f>IFERROR(VLOOKUP($A19,'2005'!$C$3:$M$205,9,FALSE),0)</f>
        <v>54</v>
      </c>
      <c r="DC19" s="1691">
        <f>IFERROR(VLOOKUP($A19,'2005'!$C$3:$M$205,10,FALSE),0)</f>
        <v>3</v>
      </c>
      <c r="DD19" s="1740">
        <f>IFERROR(VLOOKUP($A19,'2005'!$C$3:$M$205,11,FALSE),0)</f>
        <v>0.71052631578947367</v>
      </c>
      <c r="DE19" s="1700">
        <f>IFERROR(VLOOKUP($A19,'2004'!$C$3:$M$213,8,FALSE),0)</f>
        <v>62</v>
      </c>
      <c r="DF19" s="1691">
        <f>IFERROR(VLOOKUP($A19,'2004'!$C$3:$M$213,9,FALSE),0)</f>
        <v>24</v>
      </c>
      <c r="DG19" s="1691">
        <f>IFERROR(VLOOKUP($A19,'2004'!$C$3:$M$213,10,FALSE),0)</f>
        <v>1</v>
      </c>
      <c r="DH19" s="1740">
        <f>IFERROR(VLOOKUP($A19,'2004'!$C$3:$M$213,11,FALSE),0)</f>
        <v>0.38709677419354838</v>
      </c>
      <c r="DI19" s="1700">
        <f>IFERROR(VLOOKUP($A19,'2003'!$C$3:$Q$214,12,FALSE),0)</f>
        <v>57</v>
      </c>
      <c r="DJ19" s="1691">
        <f>IFERROR(VLOOKUP($A19,'2003'!$C$3:$Q$214,13,FALSE),0)</f>
        <v>33</v>
      </c>
      <c r="DK19" s="1691">
        <f>IFERROR(VLOOKUP($A19,'2003'!$C$3:$Q$214,14,FALSE),0)</f>
        <v>1</v>
      </c>
      <c r="DL19" s="1740">
        <f>IFERROR(VLOOKUP($A19,'2003'!$C$3:$Q$214,15,FALSE),0)</f>
        <v>0.57894736842105265</v>
      </c>
      <c r="DM19" s="1700">
        <f>IFERROR(VLOOKUP($A19,'2002'!$D$3:$R$214,12,FALSE),0)</f>
        <v>62</v>
      </c>
      <c r="DN19" s="1691">
        <f>IFERROR(VLOOKUP($A19,'2002'!$D$3:$R$214,13,FALSE),0)</f>
        <v>44</v>
      </c>
      <c r="DO19" s="1691">
        <f>IFERROR(VLOOKUP($A19,'2002'!$D$3:$R$214,14,FALSE),0)</f>
        <v>3</v>
      </c>
      <c r="DP19" s="1788">
        <f>IFERROR(VLOOKUP($A19,'2002'!$D$3:$R$214,15,FALSE),0)</f>
        <v>0.70967741935483875</v>
      </c>
      <c r="DQ19" s="1700">
        <f>IFERROR(VLOOKUP($A19,'Pre 2002'!$C$3:$CK$382,84,FALSE),0)</f>
        <v>552</v>
      </c>
      <c r="DR19" s="1695">
        <f>IFERROR(VLOOKUP($A19,'Pre 2002'!$C$3:$CK$382,85,FALSE),0)</f>
        <v>282</v>
      </c>
      <c r="DS19" s="1695">
        <f>IFERROR(VLOOKUP($A19,'Pre 2002'!$C$3:$CK$382,86,FALSE),0)</f>
        <v>23</v>
      </c>
      <c r="DT19" s="1790">
        <f>IFERROR(VLOOKUP($A19,'Pre 2002'!$C$3:$CK$382,87,FALSE),0)</f>
        <v>0.51086956521739135</v>
      </c>
      <c r="DU19" s="1741">
        <f>IFERROR(VLOOKUP(A19,'Pre 2002'!$C$3:$CG$382,83,FALSE),0)</f>
        <v>9</v>
      </c>
      <c r="DV19" s="1726"/>
      <c r="DY19" s="1731"/>
    </row>
    <row r="20" spans="1:129">
      <c r="A20" s="1778" t="s">
        <v>1210</v>
      </c>
      <c r="B20" s="1562">
        <f t="shared" si="0"/>
        <v>683</v>
      </c>
      <c r="C20" s="1562">
        <f t="shared" si="1"/>
        <v>484</v>
      </c>
      <c r="D20" s="1562">
        <f t="shared" si="2"/>
        <v>103</v>
      </c>
      <c r="E20" s="1563">
        <f t="shared" si="3"/>
        <v>0.70863836017569548</v>
      </c>
      <c r="F20" s="1786">
        <f t="shared" si="4"/>
        <v>13</v>
      </c>
      <c r="G20" s="1595" t="s">
        <v>2159</v>
      </c>
      <c r="H20" s="1567">
        <f t="shared" si="7"/>
        <v>13</v>
      </c>
      <c r="I20" s="1734">
        <f t="shared" si="8"/>
        <v>683</v>
      </c>
      <c r="J20" s="1734">
        <f t="shared" si="9"/>
        <v>484</v>
      </c>
      <c r="K20" s="1734">
        <f t="shared" si="9"/>
        <v>103</v>
      </c>
      <c r="L20" s="1806">
        <f t="shared" si="10"/>
        <v>0.70863836017569548</v>
      </c>
      <c r="M20" s="1734"/>
      <c r="N20" s="1748"/>
      <c r="O20" s="1700">
        <f>IFERROR(VLOOKUP($A20,'2022'!$B$2:$K$174,3,FALSE),0)</f>
        <v>0</v>
      </c>
      <c r="P20" s="1858">
        <f>IFERROR(VLOOKUP($A20,'2022'!$B$2:$K$174,4,FALSE),0)</f>
        <v>0</v>
      </c>
      <c r="Q20" s="1858">
        <f>IFERROR(VLOOKUP($A20,'2022'!$B$2:$K$174,5,FALSE),0)</f>
        <v>0</v>
      </c>
      <c r="R20" s="1858">
        <f>IFERROR(VLOOKUP($A20,'2022'!$B$2:$K$174,8,FALSE),0)</f>
        <v>0</v>
      </c>
      <c r="S20" s="1740">
        <f>IFERROR(VLOOKUP($A20,'2022'!$B$2:$K$174,10,FALSE),0)</f>
        <v>0</v>
      </c>
      <c r="T20" s="1700">
        <f>IFERROR(VLOOKUP($A20,'2021'!$B$2:$K$174,3,FALSE),0)</f>
        <v>0</v>
      </c>
      <c r="U20" s="1843">
        <f>IFERROR(VLOOKUP($A20,'2021'!$B$2:$K$174,4,FALSE),0)</f>
        <v>0</v>
      </c>
      <c r="V20" s="1843">
        <f>IFERROR(VLOOKUP($A20,'2021'!$B$2:$K$174,5,FALSE),0)</f>
        <v>0</v>
      </c>
      <c r="W20" s="1843">
        <f>IFERROR(VLOOKUP($A20,'2021'!$B$2:$K$174,8,FALSE),0)</f>
        <v>0</v>
      </c>
      <c r="X20" s="1740">
        <f>IFERROR(VLOOKUP($A20,'2021'!$B$2:$K$174,10,FALSE),0)</f>
        <v>0</v>
      </c>
      <c r="Y20" s="1700">
        <f>IFERROR(VLOOKUP($A20,'2020'!$B$2:$K$170,3,FALSE),0)</f>
        <v>0</v>
      </c>
      <c r="Z20" s="1829">
        <f>IFERROR(VLOOKUP($A20,'2020'!$B$2:$K$170,4,FALSE),0)</f>
        <v>0</v>
      </c>
      <c r="AA20" s="1829">
        <f>IFERROR(VLOOKUP($A20,'2020'!$B$2:$K$170,5,FALSE),0)</f>
        <v>0</v>
      </c>
      <c r="AB20" s="1829">
        <f>IFERROR(VLOOKUP($A20,'2020'!$B$2:$K$170,8,FALSE),0)</f>
        <v>0</v>
      </c>
      <c r="AC20" s="1740">
        <f>IFERROR(VLOOKUP($A20,'2020'!$B$2:$K$170,10,FALSE),0)</f>
        <v>0</v>
      </c>
      <c r="AD20" s="1700">
        <f>IFERROR(VLOOKUP($A20,'2019'!$B$2:$K$170,3,FALSE),0)</f>
        <v>0</v>
      </c>
      <c r="AE20" s="1823">
        <f>IFERROR(VLOOKUP($A20,'2019'!$B$2:$K$170,4,FALSE),0)</f>
        <v>0</v>
      </c>
      <c r="AF20" s="1823">
        <f>IFERROR(VLOOKUP($A20,'2019'!$B$2:$K$170,5,FALSE),0)</f>
        <v>0</v>
      </c>
      <c r="AG20" s="1823">
        <f>IFERROR(VLOOKUP($A20,'2019'!$B$2:$K$170,8,FALSE),0)</f>
        <v>0</v>
      </c>
      <c r="AH20" s="1740">
        <f>IFERROR(VLOOKUP($A20,'2019'!$B$2:$K$170,10,FALSE),0)</f>
        <v>0</v>
      </c>
      <c r="AI20" s="1700">
        <f>IFERROR(VLOOKUP($A20,'2018'!$B$2:$K$170,3,FALSE),0)</f>
        <v>0</v>
      </c>
      <c r="AJ20" s="1821">
        <f>IFERROR(VLOOKUP($A20,'2018'!$B$2:$K$170,4,FALSE),0)</f>
        <v>0</v>
      </c>
      <c r="AK20" s="1821">
        <f>IFERROR(VLOOKUP($A20,'2018'!$B$2:$K$170,5,FALSE),0)</f>
        <v>0</v>
      </c>
      <c r="AL20" s="1821">
        <f>IFERROR(VLOOKUP($A20,'2018'!$B$2:$K$170,8,FALSE),0)</f>
        <v>0</v>
      </c>
      <c r="AM20" s="1740">
        <f>IFERROR(VLOOKUP($A20,'2018'!$B$2:$K$170,10,FALSE),0)</f>
        <v>0</v>
      </c>
      <c r="AN20" s="1700">
        <f>IFERROR(VLOOKUP($A20,'2017'!$B$2:$J$163,2,FALSE),0)</f>
        <v>0</v>
      </c>
      <c r="AO20" s="1815">
        <f>IFERROR(VLOOKUP($A20,'2017'!$B$2:$J$163,3,FALSE),0)</f>
        <v>0</v>
      </c>
      <c r="AP20" s="1815">
        <f>IFERROR(VLOOKUP($A20,'2017'!$B$2:$J$163,4,FALSE),0)</f>
        <v>0</v>
      </c>
      <c r="AQ20" s="1815">
        <f>IFERROR(VLOOKUP($A20,'2017'!$B$2:$J$163,7,FALSE),0)</f>
        <v>0</v>
      </c>
      <c r="AR20" s="1740">
        <f>IFERROR(VLOOKUP($A20,'2017'!$B$2:$J$163,9,FALSE),0)</f>
        <v>0</v>
      </c>
      <c r="AS20" s="1700">
        <f>IFERROR(VLOOKUP($A20,'2016'!$B$2:$K$165,3,FALSE),0)</f>
        <v>0</v>
      </c>
      <c r="AT20" s="1796">
        <f>IFERROR(VLOOKUP($A20,'2016'!$B$2:$K$165,4,FALSE),0)</f>
        <v>0</v>
      </c>
      <c r="AU20" s="1796">
        <f>IFERROR(VLOOKUP($A20,'2016'!$B$2:$K$165,5,FALSE),0)</f>
        <v>0</v>
      </c>
      <c r="AV20" s="1796">
        <f>IFERROR(VLOOKUP($A20,'2016'!$B$2:$K$165,8,FALSE),0)</f>
        <v>0</v>
      </c>
      <c r="AW20" s="1740">
        <f>IFERROR(VLOOKUP($A20,'2016'!$B$2:$K$165,10,FALSE),0)</f>
        <v>0</v>
      </c>
      <c r="AX20" s="1700">
        <f>IFERROR(VLOOKUP($A20,'2015'!$B$2:$K$165,3,FALSE),0)</f>
        <v>0</v>
      </c>
      <c r="AY20" s="1695">
        <f>IFERROR(VLOOKUP($A20,'2015'!$B$2:$K$165,4,FALSE),0)</f>
        <v>0</v>
      </c>
      <c r="AZ20" s="1695">
        <f>IFERROR(VLOOKUP($A20,'2015'!$B$2:$K$165,5,FALSE),0)</f>
        <v>0</v>
      </c>
      <c r="BA20" s="1695">
        <f>IFERROR(VLOOKUP($A20,'2015'!$B$2:$K$165,8,FALSE),0)</f>
        <v>0</v>
      </c>
      <c r="BB20" s="1740">
        <f>IFERROR(VLOOKUP($A20,'2015'!$B$2:$K$165,10,FALSE),0)</f>
        <v>0</v>
      </c>
      <c r="BC20" s="1700">
        <f>IFERROR(VLOOKUP($A20,'2014'!$B$2:$K$157,3,FALSE),0)</f>
        <v>0</v>
      </c>
      <c r="BD20" s="1691">
        <f>IFERROR(VLOOKUP($A20,'2014'!$B$2:$K$157,4,FALSE),0)</f>
        <v>0</v>
      </c>
      <c r="BE20" s="1691">
        <f>IFERROR(VLOOKUP($A20,'2014'!$B$2:$K$157,5,FALSE),0)</f>
        <v>0</v>
      </c>
      <c r="BF20" s="1691">
        <f>IFERROR(VLOOKUP($A20,'2014'!$B$2:$K$157,8,FALSE),0)</f>
        <v>0</v>
      </c>
      <c r="BG20" s="1740">
        <f>IFERROR(VLOOKUP($A20,'2014'!$B$2:$K$157,10,FALSE),0)</f>
        <v>0</v>
      </c>
      <c r="BH20" s="1700">
        <f>IFERROR(VLOOKUP($A20,'2013'!$D$4:$I$249,2,FALSE),0)</f>
        <v>0</v>
      </c>
      <c r="BI20" s="1691">
        <f>IFERROR(VLOOKUP($A20,'2013'!$D$4:$I$249,3,FALSE),0)</f>
        <v>0</v>
      </c>
      <c r="BJ20" s="1691">
        <f>IFERROR(VLOOKUP($A20,'2013'!$D$4:$I$249,4,FALSE),0)</f>
        <v>0</v>
      </c>
      <c r="BK20" s="1691">
        <f>IFERROR(VLOOKUP($A20,'2013'!$D$4:$I$249,5,FALSE),0)</f>
        <v>0</v>
      </c>
      <c r="BL20" s="1740">
        <f>IFERROR(VLOOKUP($A20,'2013'!$D$4:$I$249,6,FALSE),0)</f>
        <v>0</v>
      </c>
      <c r="BM20" s="1737">
        <f>IFERROR(VLOOKUP($A20,'2012'!$D$3:$O$172,2,FALSE),0)</f>
        <v>0</v>
      </c>
      <c r="BN20" s="1691">
        <f>IFERROR(VLOOKUP($A20,'2012'!$D$3:$O$172,3,FALSE),0)</f>
        <v>0</v>
      </c>
      <c r="BO20" s="1743">
        <f>IFERROR(VLOOKUP($A20,'2012'!$D$3:$O$172,4,FALSE),0)</f>
        <v>0</v>
      </c>
      <c r="BP20" s="1700">
        <f>IFERROR(VLOOKUP($A20,'2012'!$D$3:$O$172,5,FALSE),0)</f>
        <v>0</v>
      </c>
      <c r="BQ20" s="1691">
        <f>IFERROR(VLOOKUP($A20,'2012'!$D$3:$O$172,6,FALSE),0)</f>
        <v>0</v>
      </c>
      <c r="BR20" s="1691">
        <f>IFERROR(VLOOKUP($A20,'2012'!$D$3:$O$172,7,FALSE),0)</f>
        <v>0</v>
      </c>
      <c r="BS20" s="1691">
        <f>IFERROR(VLOOKUP($A20,'2012'!$D$3:$O$172,8,FALSE),0)</f>
        <v>0</v>
      </c>
      <c r="BT20" s="1740">
        <f>IFERROR(VLOOKUP($A20,'2012'!$D$3:$O$172,9,FALSE),0)</f>
        <v>0</v>
      </c>
      <c r="BX20" s="1700">
        <f>IFERROR(VLOOKUP($A20,'2011'!$D$4:$I$251,2,FALSE),0)</f>
        <v>0</v>
      </c>
      <c r="BY20" s="1691">
        <f>IFERROR(VLOOKUP($A20,'2011'!$D$4:$I$251,3,FALSE),0)</f>
        <v>0</v>
      </c>
      <c r="BZ20" s="1691">
        <f>IFERROR(VLOOKUP($A20,'2011'!$D$4:$I$251,4,FALSE),0)</f>
        <v>0</v>
      </c>
      <c r="CA20" s="1691">
        <f>IFERROR(VLOOKUP($A20,'2011'!$D$4:$I$251,5,FALSE),0)</f>
        <v>0</v>
      </c>
      <c r="CB20" s="1740">
        <f>IFERROR(VLOOKUP($A20,'2011'!$D$4:$I$251,6,FALSE),0)</f>
        <v>0</v>
      </c>
      <c r="CC20" s="1700">
        <f>IFERROR(VLOOKUP($A20,'2010'!$C$3:$H$234,2,FALSE),0)</f>
        <v>0</v>
      </c>
      <c r="CD20" s="1691">
        <f>IFERROR(VLOOKUP($A20,'2010'!$C$3:$H$234,3,FALSE),0)</f>
        <v>0</v>
      </c>
      <c r="CE20" s="1691">
        <f>IFERROR(VLOOKUP($A20,'2010'!$C$3:$H$234,4,FALSE),0)</f>
        <v>0</v>
      </c>
      <c r="CF20" s="1691">
        <f>IFERROR(VLOOKUP($A20,'2010'!$C$3:$H$234,5,FALSE),0)</f>
        <v>0</v>
      </c>
      <c r="CG20" s="1740">
        <f>IFERROR(VLOOKUP($A20,'2010'!$C$3:$H$234,6,FALSE),0)</f>
        <v>0</v>
      </c>
      <c r="CH20" s="1700">
        <f>IFERROR(VLOOKUP($A20,'2009'!$C$3:$H$242,2,FALSE),0)</f>
        <v>0</v>
      </c>
      <c r="CI20" s="1691">
        <f>IFERROR(VLOOKUP($A20,'2009'!$C$3:$H$242,3,FALSE),0)</f>
        <v>0</v>
      </c>
      <c r="CJ20" s="1691">
        <f>IFERROR(VLOOKUP($A20,'2009'!$C$3:$H$242,4,FALSE),0)</f>
        <v>0</v>
      </c>
      <c r="CK20" s="1691">
        <f>IFERROR(VLOOKUP($A20,'2009'!$C$3:$H$242,5,FALSE),0)</f>
        <v>0</v>
      </c>
      <c r="CL20" s="1740">
        <f>IFERROR(VLOOKUP($A20,'2009'!$C$3:$H$242,6,FALSE),0)</f>
        <v>0</v>
      </c>
      <c r="CM20" s="1700">
        <f>IFERROR(VLOOKUP($A20,'2008'!$C$3:$H$229,2,FALSE),0)</f>
        <v>0</v>
      </c>
      <c r="CN20" s="1691">
        <f>IFERROR(VLOOKUP($A20,'2008'!$C$3:$H$229,3,FALSE),0)</f>
        <v>0</v>
      </c>
      <c r="CO20" s="1691">
        <f>IFERROR(VLOOKUP($A20,'2008'!$C$3:$H$229,4,FALSE),0)</f>
        <v>0</v>
      </c>
      <c r="CP20" s="1691">
        <f>IFERROR(VLOOKUP($A20,'2008'!$C$3:$H$229,5,FALSE),0)</f>
        <v>0</v>
      </c>
      <c r="CQ20" s="1740">
        <f>IFERROR(VLOOKUP($A20,'2008'!$C$3:$H$229,6,FALSE),0)</f>
        <v>0</v>
      </c>
      <c r="CR20" s="1700">
        <f>IFERROR(VLOOKUP($A20,'2007'!$C$3:$M$238,7,FALSE),0)</f>
        <v>65</v>
      </c>
      <c r="CS20" s="1691">
        <f>IFERROR(VLOOKUP($A20,'2007'!$C$3:$M$238,8,FALSE),0)</f>
        <v>30</v>
      </c>
      <c r="CT20" s="1691">
        <f>IFERROR(VLOOKUP($A20,'2007'!$C$3:$M$238,9,FALSE),0)</f>
        <v>41</v>
      </c>
      <c r="CU20" s="1691">
        <f>IFERROR(VLOOKUP($A20,'2007'!$C$3:$M$238,10,FALSE),0)</f>
        <v>4</v>
      </c>
      <c r="CV20" s="1740">
        <f>IFERROR(VLOOKUP($A20,'2007'!$C$3:$M$238,11,FALSE),0)</f>
        <v>0.63076923076923075</v>
      </c>
      <c r="CW20" s="1700">
        <f>IFERROR(VLOOKUP($A20,'2006'!$A$2:$F$200,2,FALSE),0)</f>
        <v>0</v>
      </c>
      <c r="CX20" s="1691">
        <f>IFERROR(VLOOKUP($A20,'2006'!$A$2:$F$200,4,FALSE),0)</f>
        <v>0</v>
      </c>
      <c r="CY20" s="1691">
        <f>IFERROR(VLOOKUP($A20,'2006'!$A$2:$F$200,5,FALSE),0)</f>
        <v>0</v>
      </c>
      <c r="CZ20" s="1740">
        <f>IFERROR(VLOOKUP($A20,'2006'!$A$2:$F$200,6,FALSE),0)</f>
        <v>0</v>
      </c>
      <c r="DA20" s="1700">
        <f>IFERROR(VLOOKUP($A20,'2005'!$C$3:$M$205,8,FALSE),0)</f>
        <v>50</v>
      </c>
      <c r="DB20" s="1691">
        <f>IFERROR(VLOOKUP($A20,'2005'!$C$3:$M$205,9,FALSE),0)</f>
        <v>43</v>
      </c>
      <c r="DC20" s="1691">
        <f>IFERROR(VLOOKUP($A20,'2005'!$C$3:$M$205,10,FALSE),0)</f>
        <v>4</v>
      </c>
      <c r="DD20" s="1740">
        <f>IFERROR(VLOOKUP($A20,'2005'!$C$3:$M$205,11,FALSE),0)</f>
        <v>0.86</v>
      </c>
      <c r="DE20" s="1700">
        <f>IFERROR(VLOOKUP($A20,'2004'!$C$3:$M$213,8,FALSE),0)</f>
        <v>64</v>
      </c>
      <c r="DF20" s="1691">
        <f>IFERROR(VLOOKUP($A20,'2004'!$C$3:$M$213,9,FALSE),0)</f>
        <v>48</v>
      </c>
      <c r="DG20" s="1691">
        <f>IFERROR(VLOOKUP($A20,'2004'!$C$3:$M$213,10,FALSE),0)</f>
        <v>10</v>
      </c>
      <c r="DH20" s="1740">
        <f>IFERROR(VLOOKUP($A20,'2004'!$C$3:$M$213,11,FALSE),0)</f>
        <v>0.75</v>
      </c>
      <c r="DI20" s="1700">
        <f>IFERROR(VLOOKUP($A20,'2003'!$C$3:$Q$214,12,FALSE),0)</f>
        <v>47</v>
      </c>
      <c r="DJ20" s="1691">
        <f>IFERROR(VLOOKUP($A20,'2003'!$C$3:$Q$214,13,FALSE),0)</f>
        <v>32</v>
      </c>
      <c r="DK20" s="1691">
        <f>IFERROR(VLOOKUP($A20,'2003'!$C$3:$Q$214,14,FALSE),0)</f>
        <v>9</v>
      </c>
      <c r="DL20" s="1740">
        <f>IFERROR(VLOOKUP($A20,'2003'!$C$3:$Q$214,15,FALSE),0)</f>
        <v>0.68085106382978722</v>
      </c>
      <c r="DM20" s="1700">
        <f>IFERROR(VLOOKUP($A20,'2002'!$D$3:$R$214,12,FALSE),0)</f>
        <v>62</v>
      </c>
      <c r="DN20" s="1691">
        <f>IFERROR(VLOOKUP($A20,'2002'!$D$3:$R$214,13,FALSE),0)</f>
        <v>54</v>
      </c>
      <c r="DO20" s="1691">
        <f>IFERROR(VLOOKUP($A20,'2002'!$D$3:$R$214,14,FALSE),0)</f>
        <v>9</v>
      </c>
      <c r="DP20" s="1788">
        <f>IFERROR(VLOOKUP($A20,'2002'!$D$3:$R$214,15,FALSE),0)</f>
        <v>0.87096774193548387</v>
      </c>
      <c r="DQ20" s="1700">
        <f>IFERROR(VLOOKUP($A20,'Pre 2002'!$C$3:$CK$382,84,FALSE),0)</f>
        <v>395</v>
      </c>
      <c r="DR20" s="1695">
        <f>IFERROR(VLOOKUP($A20,'Pre 2002'!$C$3:$CK$382,85,FALSE),0)</f>
        <v>266</v>
      </c>
      <c r="DS20" s="1695">
        <f>IFERROR(VLOOKUP($A20,'Pre 2002'!$C$3:$CK$382,86,FALSE),0)</f>
        <v>67</v>
      </c>
      <c r="DT20" s="1790">
        <f>IFERROR(VLOOKUP($A20,'Pre 2002'!$C$3:$CK$382,87,FALSE),0)</f>
        <v>0.67341772151898738</v>
      </c>
      <c r="DU20" s="1741">
        <f>IFERROR(VLOOKUP(A20,'Pre 2002'!$C$3:$CG$382,83,FALSE),0)</f>
        <v>8</v>
      </c>
      <c r="DV20" s="1725"/>
      <c r="DY20" s="1731"/>
    </row>
    <row r="21" spans="1:129">
      <c r="A21" s="1778" t="s">
        <v>1221</v>
      </c>
      <c r="B21" s="1562">
        <f t="shared" si="0"/>
        <v>1493</v>
      </c>
      <c r="C21" s="1562">
        <f t="shared" si="1"/>
        <v>895</v>
      </c>
      <c r="D21" s="1562">
        <f t="shared" si="2"/>
        <v>102</v>
      </c>
      <c r="E21" s="1563">
        <f t="shared" si="3"/>
        <v>0.59946416610850639</v>
      </c>
      <c r="F21" s="1786">
        <f t="shared" si="4"/>
        <v>24</v>
      </c>
      <c r="G21" s="1595">
        <v>1985</v>
      </c>
      <c r="H21" s="1567">
        <f t="shared" si="7"/>
        <v>24</v>
      </c>
      <c r="I21" s="1734">
        <f t="shared" si="8"/>
        <v>1493</v>
      </c>
      <c r="J21" s="1734">
        <f t="shared" si="9"/>
        <v>895</v>
      </c>
      <c r="K21" s="1734">
        <f t="shared" si="9"/>
        <v>102</v>
      </c>
      <c r="L21" s="1806">
        <f t="shared" si="10"/>
        <v>0.59946416610850639</v>
      </c>
      <c r="M21" s="1734"/>
      <c r="N21" s="1748"/>
      <c r="O21" s="1700">
        <f>IFERROR(VLOOKUP($A21,'2022'!$B$2:$K$174,3,FALSE),0)</f>
        <v>0</v>
      </c>
      <c r="P21" s="1858">
        <f>IFERROR(VLOOKUP($A21,'2022'!$B$2:$K$174,4,FALSE),0)</f>
        <v>0</v>
      </c>
      <c r="Q21" s="1858">
        <f>IFERROR(VLOOKUP($A21,'2022'!$B$2:$K$174,5,FALSE),0)</f>
        <v>0</v>
      </c>
      <c r="R21" s="1858">
        <f>IFERROR(VLOOKUP($A21,'2022'!$B$2:$K$174,8,FALSE),0)</f>
        <v>0</v>
      </c>
      <c r="S21" s="1740">
        <f>IFERROR(VLOOKUP($A21,'2022'!$B$2:$K$174,10,FALSE),0)</f>
        <v>0</v>
      </c>
      <c r="T21" s="1700">
        <f>IFERROR(VLOOKUP($A21,'2021'!$B$2:$K$174,3,FALSE),0)</f>
        <v>0</v>
      </c>
      <c r="U21" s="1843">
        <f>IFERROR(VLOOKUP($A21,'2021'!$B$2:$K$174,4,FALSE),0)</f>
        <v>0</v>
      </c>
      <c r="V21" s="1843">
        <f>IFERROR(VLOOKUP($A21,'2021'!$B$2:$K$174,5,FALSE),0)</f>
        <v>0</v>
      </c>
      <c r="W21" s="1843">
        <f>IFERROR(VLOOKUP($A21,'2021'!$B$2:$K$174,8,FALSE),0)</f>
        <v>0</v>
      </c>
      <c r="X21" s="1740">
        <f>IFERROR(VLOOKUP($A21,'2021'!$B$2:$K$174,10,FALSE),0)</f>
        <v>0</v>
      </c>
      <c r="Y21" s="1700">
        <f>IFERROR(VLOOKUP($A21,'2020'!$B$2:$K$170,3,FALSE),0)</f>
        <v>0</v>
      </c>
      <c r="Z21" s="1829">
        <f>IFERROR(VLOOKUP($A21,'2020'!$B$2:$K$170,4,FALSE),0)</f>
        <v>0</v>
      </c>
      <c r="AA21" s="1829">
        <f>IFERROR(VLOOKUP($A21,'2020'!$B$2:$K$170,5,FALSE),0)</f>
        <v>0</v>
      </c>
      <c r="AB21" s="1829">
        <f>IFERROR(VLOOKUP($A21,'2020'!$B$2:$K$170,8,FALSE),0)</f>
        <v>0</v>
      </c>
      <c r="AC21" s="1740">
        <f>IFERROR(VLOOKUP($A21,'2020'!$B$2:$K$170,10,FALSE),0)</f>
        <v>0</v>
      </c>
      <c r="AD21" s="1700">
        <f>IFERROR(VLOOKUP($A21,'2019'!$B$2:$K$170,3,FALSE),0)</f>
        <v>0</v>
      </c>
      <c r="AE21" s="1823">
        <f>IFERROR(VLOOKUP($A21,'2019'!$B$2:$K$170,4,FALSE),0)</f>
        <v>0</v>
      </c>
      <c r="AF21" s="1823">
        <f>IFERROR(VLOOKUP($A21,'2019'!$B$2:$K$170,5,FALSE),0)</f>
        <v>0</v>
      </c>
      <c r="AG21" s="1823">
        <f>IFERROR(VLOOKUP($A21,'2019'!$B$2:$K$170,8,FALSE),0)</f>
        <v>0</v>
      </c>
      <c r="AH21" s="1740">
        <f>IFERROR(VLOOKUP($A21,'2019'!$B$2:$K$170,10,FALSE),0)</f>
        <v>0</v>
      </c>
      <c r="AI21" s="1700">
        <f>IFERROR(VLOOKUP($A21,'2018'!$B$2:$K$170,3,FALSE),0)</f>
        <v>0</v>
      </c>
      <c r="AJ21" s="1821">
        <f>IFERROR(VLOOKUP($A21,'2018'!$B$2:$K$170,4,FALSE),0)</f>
        <v>0</v>
      </c>
      <c r="AK21" s="1821">
        <f>IFERROR(VLOOKUP($A21,'2018'!$B$2:$K$170,5,FALSE),0)</f>
        <v>0</v>
      </c>
      <c r="AL21" s="1821">
        <f>IFERROR(VLOOKUP($A21,'2018'!$B$2:$K$170,8,FALSE),0)</f>
        <v>0</v>
      </c>
      <c r="AM21" s="1740">
        <f>IFERROR(VLOOKUP($A21,'2018'!$B$2:$K$170,10,FALSE),0)</f>
        <v>0</v>
      </c>
      <c r="AN21" s="1700">
        <f>IFERROR(VLOOKUP($A21,'2017'!$B$2:$J$163,2,FALSE),0)</f>
        <v>0</v>
      </c>
      <c r="AO21" s="1815">
        <f>IFERROR(VLOOKUP($A21,'2017'!$B$2:$J$163,3,FALSE),0)</f>
        <v>0</v>
      </c>
      <c r="AP21" s="1815">
        <f>IFERROR(VLOOKUP($A21,'2017'!$B$2:$J$163,4,FALSE),0)</f>
        <v>0</v>
      </c>
      <c r="AQ21" s="1815">
        <f>IFERROR(VLOOKUP($A21,'2017'!$B$2:$J$163,7,FALSE),0)</f>
        <v>0</v>
      </c>
      <c r="AR21" s="1740">
        <f>IFERROR(VLOOKUP($A21,'2017'!$B$2:$J$163,9,FALSE),0)</f>
        <v>0</v>
      </c>
      <c r="AS21" s="1700">
        <f>IFERROR(VLOOKUP($A21,'2016'!$B$2:$K$165,3,FALSE),0)</f>
        <v>0</v>
      </c>
      <c r="AT21" s="1796">
        <f>IFERROR(VLOOKUP($A21,'2016'!$B$2:$K$165,4,FALSE),0)</f>
        <v>0</v>
      </c>
      <c r="AU21" s="1796">
        <f>IFERROR(VLOOKUP($A21,'2016'!$B$2:$K$165,5,FALSE),0)</f>
        <v>0</v>
      </c>
      <c r="AV21" s="1796">
        <f>IFERROR(VLOOKUP($A21,'2016'!$B$2:$K$165,8,FALSE),0)</f>
        <v>0</v>
      </c>
      <c r="AW21" s="1740">
        <f>IFERROR(VLOOKUP($A21,'2016'!$B$2:$K$165,10,FALSE),0)</f>
        <v>0</v>
      </c>
      <c r="AX21" s="1700">
        <f>IFERROR(VLOOKUP($A21,'2015'!$B$2:$K$165,3,FALSE),0)</f>
        <v>0</v>
      </c>
      <c r="AY21" s="1695">
        <f>IFERROR(VLOOKUP($A21,'2015'!$B$2:$K$165,4,FALSE),0)</f>
        <v>0</v>
      </c>
      <c r="AZ21" s="1695">
        <f>IFERROR(VLOOKUP($A21,'2015'!$B$2:$K$165,5,FALSE),0)</f>
        <v>0</v>
      </c>
      <c r="BA21" s="1695">
        <f>IFERROR(VLOOKUP($A21,'2015'!$B$2:$K$165,8,FALSE),0)</f>
        <v>0</v>
      </c>
      <c r="BB21" s="1740">
        <f>IFERROR(VLOOKUP($A21,'2015'!$B$2:$K$165,10,FALSE),0)</f>
        <v>0</v>
      </c>
      <c r="BC21" s="1700">
        <f>IFERROR(VLOOKUP($A21,'2014'!$B$2:$K$157,3,FALSE),0)</f>
        <v>0</v>
      </c>
      <c r="BD21" s="1691">
        <f>IFERROR(VLOOKUP($A21,'2014'!$B$2:$K$157,4,FALSE),0)</f>
        <v>0</v>
      </c>
      <c r="BE21" s="1691">
        <f>IFERROR(VLOOKUP($A21,'2014'!$B$2:$K$157,5,FALSE),0)</f>
        <v>0</v>
      </c>
      <c r="BF21" s="1691">
        <f>IFERROR(VLOOKUP($A21,'2014'!$B$2:$K$157,8,FALSE),0)</f>
        <v>0</v>
      </c>
      <c r="BG21" s="1740">
        <f>IFERROR(VLOOKUP($A21,'2014'!$B$2:$K$157,10,FALSE),0)</f>
        <v>0</v>
      </c>
      <c r="BH21" s="1700">
        <f>IFERROR(VLOOKUP($A21,'2013'!$D$4:$I$249,2,FALSE),0)</f>
        <v>0</v>
      </c>
      <c r="BI21" s="1691">
        <f>IFERROR(VLOOKUP($A21,'2013'!$D$4:$I$249,3,FALSE),0)</f>
        <v>0</v>
      </c>
      <c r="BJ21" s="1691">
        <f>IFERROR(VLOOKUP($A21,'2013'!$D$4:$I$249,4,FALSE),0)</f>
        <v>0</v>
      </c>
      <c r="BK21" s="1691">
        <f>IFERROR(VLOOKUP($A21,'2013'!$D$4:$I$249,5,FALSE),0)</f>
        <v>0</v>
      </c>
      <c r="BL21" s="1740">
        <f>IFERROR(VLOOKUP($A21,'2013'!$D$4:$I$249,6,FALSE),0)</f>
        <v>0</v>
      </c>
      <c r="BM21" s="1737">
        <f>IFERROR(VLOOKUP($A21,'2012'!$D$3:$O$172,2,FALSE),0)</f>
        <v>1493</v>
      </c>
      <c r="BN21" s="1691">
        <f>IFERROR(VLOOKUP($A21,'2012'!$D$3:$O$172,3,FALSE),0)</f>
        <v>895</v>
      </c>
      <c r="BO21" s="1743">
        <f>IFERROR(VLOOKUP($A21,'2012'!$D$3:$O$172,4,FALSE),0)</f>
        <v>102</v>
      </c>
      <c r="BP21" s="1700">
        <f>IFERROR(VLOOKUP($A21,'2012'!$D$3:$O$172,5,FALSE),0)</f>
        <v>59</v>
      </c>
      <c r="BQ21" s="1691">
        <f>IFERROR(VLOOKUP($A21,'2012'!$D$3:$O$172,6,FALSE),0)</f>
        <v>26</v>
      </c>
      <c r="BR21" s="1691">
        <f>IFERROR(VLOOKUP($A21,'2012'!$D$3:$O$172,7,FALSE),0)</f>
        <v>41</v>
      </c>
      <c r="BS21" s="1691">
        <f>IFERROR(VLOOKUP($A21,'2012'!$D$3:$O$172,8,FALSE),0)</f>
        <v>1</v>
      </c>
      <c r="BT21" s="1740">
        <f>IFERROR(VLOOKUP($A21,'2012'!$D$3:$O$172,9,FALSE),0)</f>
        <v>0.69491525423728817</v>
      </c>
      <c r="BU21" s="1737">
        <f>IFERROR(VLOOKUP($A21,'2012'!$D$3:$O$172,10,FALSE),0)</f>
        <v>1434</v>
      </c>
      <c r="BV21" s="1691">
        <f>IFERROR(VLOOKUP($A21,'2012'!$D$3:$O$172,11,FALSE),0)</f>
        <v>854</v>
      </c>
      <c r="BW21" s="1743">
        <f>IFERROR(VLOOKUP($A21,'2012'!$D$3:$O$172,12,FALSE),0)</f>
        <v>101</v>
      </c>
      <c r="BX21" s="1700">
        <f>IFERROR(VLOOKUP($A21,'2011'!$D$4:$I$251,2,FALSE),0)</f>
        <v>62</v>
      </c>
      <c r="BY21" s="1691">
        <f>IFERROR(VLOOKUP($A21,'2011'!$D$4:$I$251,3,FALSE),0)</f>
        <v>30</v>
      </c>
      <c r="BZ21" s="1691">
        <f>IFERROR(VLOOKUP($A21,'2011'!$D$4:$I$251,4,FALSE),0)</f>
        <v>40</v>
      </c>
      <c r="CA21" s="1691">
        <f>IFERROR(VLOOKUP($A21,'2011'!$D$4:$I$251,5,FALSE),0)</f>
        <v>7</v>
      </c>
      <c r="CB21" s="1740">
        <f>IFERROR(VLOOKUP($A21,'2011'!$D$4:$I$251,6,FALSE),0)</f>
        <v>0.64516129032258063</v>
      </c>
      <c r="CC21" s="1700">
        <f>IFERROR(VLOOKUP($A21,'2010'!$C$3:$H$234,2,FALSE),0)</f>
        <v>64</v>
      </c>
      <c r="CD21" s="1691">
        <f>IFERROR(VLOOKUP($A21,'2010'!$C$3:$H$234,3,FALSE),0)</f>
        <v>25</v>
      </c>
      <c r="CE21" s="1691">
        <f>IFERROR(VLOOKUP($A21,'2010'!$C$3:$H$234,4,FALSE),0)</f>
        <v>39</v>
      </c>
      <c r="CF21" s="1691">
        <f>IFERROR(VLOOKUP($A21,'2010'!$C$3:$H$234,5,FALSE),0)</f>
        <v>3</v>
      </c>
      <c r="CG21" s="1740">
        <f>IFERROR(VLOOKUP($A21,'2010'!$C$3:$H$234,6,FALSE),0)</f>
        <v>0.609375</v>
      </c>
      <c r="CH21" s="1700">
        <f>IFERROR(VLOOKUP($A21,'2009'!$C$3:$H$242,2,FALSE),0)</f>
        <v>73</v>
      </c>
      <c r="CI21" s="1691">
        <f>IFERROR(VLOOKUP($A21,'2009'!$C$3:$H$242,3,FALSE),0)</f>
        <v>31</v>
      </c>
      <c r="CJ21" s="1691">
        <f>IFERROR(VLOOKUP($A21,'2009'!$C$3:$H$242,4,FALSE),0)</f>
        <v>43</v>
      </c>
      <c r="CK21" s="1691">
        <f>IFERROR(VLOOKUP($A21,'2009'!$C$3:$H$242,5,FALSE),0)</f>
        <v>4</v>
      </c>
      <c r="CL21" s="1740">
        <f>IFERROR(VLOOKUP($A21,'2009'!$C$3:$H$242,6,FALSE),0)</f>
        <v>0.58904109589041098</v>
      </c>
      <c r="CM21" s="1700">
        <f>IFERROR(VLOOKUP($A21,'2008'!$C$3:$H$229,2,FALSE),0)</f>
        <v>86</v>
      </c>
      <c r="CN21" s="1691">
        <f>IFERROR(VLOOKUP($A21,'2008'!$C$3:$H$229,3,FALSE),0)</f>
        <v>42</v>
      </c>
      <c r="CO21" s="1691">
        <f>IFERROR(VLOOKUP($A21,'2008'!$C$3:$H$229,4,FALSE),0)</f>
        <v>51</v>
      </c>
      <c r="CP21" s="1691">
        <f>IFERROR(VLOOKUP($A21,'2008'!$C$3:$H$229,5,FALSE),0)</f>
        <v>2</v>
      </c>
      <c r="CQ21" s="1740">
        <f>IFERROR(VLOOKUP($A21,'2008'!$C$3:$H$229,6,FALSE),0)</f>
        <v>0.59302325581395354</v>
      </c>
      <c r="CR21" s="1700">
        <f>IFERROR(VLOOKUP($A21,'2007'!$C$3:$M$238,7,FALSE),0)</f>
        <v>64</v>
      </c>
      <c r="CS21" s="1691">
        <f>IFERROR(VLOOKUP($A21,'2007'!$C$3:$M$238,8,FALSE),0)</f>
        <v>22</v>
      </c>
      <c r="CT21" s="1691">
        <f>IFERROR(VLOOKUP($A21,'2007'!$C$3:$M$238,9,FALSE),0)</f>
        <v>30</v>
      </c>
      <c r="CU21" s="1691">
        <f>IFERROR(VLOOKUP($A21,'2007'!$C$3:$M$238,10,FALSE),0)</f>
        <v>0</v>
      </c>
      <c r="CV21" s="1740">
        <f>IFERROR(VLOOKUP($A21,'2007'!$C$3:$M$238,11,FALSE),0)</f>
        <v>0.46875</v>
      </c>
      <c r="CW21" s="1700">
        <f>IFERROR(VLOOKUP($A21,'2006'!$A$2:$F$200,2,FALSE),0)</f>
        <v>69</v>
      </c>
      <c r="CX21" s="1691">
        <f>IFERROR(VLOOKUP($A21,'2006'!$A$2:$F$200,4,FALSE),0)</f>
        <v>35</v>
      </c>
      <c r="CY21" s="1691">
        <f>IFERROR(VLOOKUP($A21,'2006'!$A$2:$F$200,5,FALSE),0)</f>
        <v>0</v>
      </c>
      <c r="CZ21" s="1740">
        <f>IFERROR(VLOOKUP($A21,'2006'!$A$2:$F$200,6,FALSE),0)</f>
        <v>0.50724637681159424</v>
      </c>
      <c r="DA21" s="1700">
        <f>IFERROR(VLOOKUP($A21,'2005'!$C$3:$M$205,8,FALSE),0)</f>
        <v>0</v>
      </c>
      <c r="DB21" s="1691">
        <f>IFERROR(VLOOKUP($A21,'2005'!$C$3:$M$205,9,FALSE),0)</f>
        <v>0</v>
      </c>
      <c r="DC21" s="1691">
        <f>IFERROR(VLOOKUP($A21,'2005'!$C$3:$M$205,10,FALSE),0)</f>
        <v>0</v>
      </c>
      <c r="DD21" s="1740">
        <f>IFERROR(VLOOKUP($A21,'2005'!$C$3:$M$205,11,FALSE),0)</f>
        <v>0</v>
      </c>
      <c r="DE21" s="1700">
        <f>IFERROR(VLOOKUP($A21,'2004'!$C$3:$M$213,8,FALSE),0)</f>
        <v>0</v>
      </c>
      <c r="DF21" s="1691">
        <f>IFERROR(VLOOKUP($A21,'2004'!$C$3:$M$213,9,FALSE),0)</f>
        <v>0</v>
      </c>
      <c r="DG21" s="1691">
        <f>IFERROR(VLOOKUP($A21,'2004'!$C$3:$M$213,10,FALSE),0)</f>
        <v>0</v>
      </c>
      <c r="DH21" s="1740">
        <f>IFERROR(VLOOKUP($A21,'2004'!$C$3:$M$213,11,FALSE),0)</f>
        <v>0</v>
      </c>
      <c r="DI21" s="1700">
        <f>IFERROR(VLOOKUP($A21,'2003'!$C$3:$Q$214,12,FALSE),0)</f>
        <v>0</v>
      </c>
      <c r="DJ21" s="1691">
        <f>IFERROR(VLOOKUP($A21,'2003'!$C$3:$Q$214,13,FALSE),0)</f>
        <v>0</v>
      </c>
      <c r="DK21" s="1691">
        <f>IFERROR(VLOOKUP($A21,'2003'!$C$3:$Q$214,14,FALSE),0)</f>
        <v>0</v>
      </c>
      <c r="DL21" s="1740">
        <f>IFERROR(VLOOKUP($A21,'2003'!$C$3:$Q$214,15,FALSE),0)</f>
        <v>0</v>
      </c>
      <c r="DM21" s="1700">
        <f>IFERROR(VLOOKUP($A21,'2002'!$D$3:$R$214,12,FALSE),0)</f>
        <v>63</v>
      </c>
      <c r="DN21" s="1691">
        <f>IFERROR(VLOOKUP($A21,'2002'!$D$3:$R$214,13,FALSE),0)</f>
        <v>38</v>
      </c>
      <c r="DO21" s="1691">
        <f>IFERROR(VLOOKUP($A21,'2002'!$D$3:$R$214,14,FALSE),0)</f>
        <v>6</v>
      </c>
      <c r="DP21" s="1788">
        <f>IFERROR(VLOOKUP($A21,'2002'!$D$3:$R$214,15,FALSE),0)</f>
        <v>0.60317460317460314</v>
      </c>
      <c r="DQ21" s="1700">
        <f>IFERROR(VLOOKUP($A21,'Pre 2002'!$C$3:$CK$382,84,FALSE),0)</f>
        <v>953</v>
      </c>
      <c r="DR21" s="1695">
        <f>IFERROR(VLOOKUP($A21,'Pre 2002'!$C$3:$CK$382,85,FALSE),0)</f>
        <v>578</v>
      </c>
      <c r="DS21" s="1695">
        <f>IFERROR(VLOOKUP($A21,'Pre 2002'!$C$3:$CK$382,86,FALSE),0)</f>
        <v>79</v>
      </c>
      <c r="DT21" s="1790">
        <f>IFERROR(VLOOKUP($A21,'Pre 2002'!$C$3:$CK$382,87,FALSE),0)</f>
        <v>0.60650577124868832</v>
      </c>
      <c r="DU21" s="1741">
        <f>IFERROR(VLOOKUP(A21,'Pre 2002'!$C$3:$CG$382,83,FALSE),0)</f>
        <v>16</v>
      </c>
      <c r="DV21" s="1722"/>
      <c r="DY21" s="1731"/>
    </row>
    <row r="22" spans="1:129">
      <c r="A22" s="1779" t="s">
        <v>2245</v>
      </c>
      <c r="B22" s="1562">
        <f t="shared" si="0"/>
        <v>398</v>
      </c>
      <c r="C22" s="1562">
        <f t="shared" si="1"/>
        <v>285</v>
      </c>
      <c r="D22" s="1562">
        <f t="shared" si="2"/>
        <v>97</v>
      </c>
      <c r="E22" s="1563">
        <f t="shared" si="3"/>
        <v>0.7160804020100503</v>
      </c>
      <c r="F22" s="1786">
        <f t="shared" si="4"/>
        <v>5</v>
      </c>
      <c r="G22" s="1595">
        <v>2018</v>
      </c>
      <c r="H22" s="1817"/>
      <c r="I22" s="1734"/>
      <c r="J22" s="1734"/>
      <c r="K22" s="1734"/>
      <c r="L22" s="1734"/>
      <c r="M22" s="1734"/>
      <c r="N22" s="1748"/>
      <c r="O22" s="1700">
        <f>IFERROR(VLOOKUP($A22,'2022'!$B$2:$K$174,3,FALSE),0)</f>
        <v>78</v>
      </c>
      <c r="P22" s="1858">
        <f>IFERROR(VLOOKUP($A22,'2022'!$B$2:$K$174,4,FALSE),0)</f>
        <v>47</v>
      </c>
      <c r="Q22" s="1858">
        <f>IFERROR(VLOOKUP($A22,'2022'!$B$2:$K$174,5,FALSE),0)</f>
        <v>56</v>
      </c>
      <c r="R22" s="1858">
        <f>IFERROR(VLOOKUP($A22,'2022'!$B$2:$K$174,8,FALSE),0)</f>
        <v>21</v>
      </c>
      <c r="S22" s="1740">
        <f>IFERROR(VLOOKUP($A22,'2022'!$B$2:$K$174,10,FALSE),0)</f>
        <v>0.71799999999999997</v>
      </c>
      <c r="T22" s="1700">
        <f>IFERROR(VLOOKUP($A22,'2021'!$B$2:$K$174,3,FALSE),0)</f>
        <v>75</v>
      </c>
      <c r="U22" s="1843">
        <f>IFERROR(VLOOKUP($A22,'2021'!$B$2:$K$174,4,FALSE),0)</f>
        <v>39</v>
      </c>
      <c r="V22" s="1843">
        <f>IFERROR(VLOOKUP($A22,'2021'!$B$2:$K$174,5,FALSE),0)</f>
        <v>47</v>
      </c>
      <c r="W22" s="1843">
        <f>IFERROR(VLOOKUP($A22,'2021'!$B$2:$K$174,8,FALSE),0)</f>
        <v>18</v>
      </c>
      <c r="X22" s="1740">
        <f>IFERROR(VLOOKUP($A22,'2021'!$B$2:$K$174,10,FALSE),0)</f>
        <v>0.627</v>
      </c>
      <c r="Y22" s="1700">
        <f>IFERROR(VLOOKUP($A22,'2020'!$B$2:$K$170,3,FALSE),0)</f>
        <v>78</v>
      </c>
      <c r="Z22" s="1829">
        <f>IFERROR(VLOOKUP($A22,'2020'!$B$2:$K$170,4,FALSE),0)</f>
        <v>42</v>
      </c>
      <c r="AA22" s="1829">
        <f>IFERROR(VLOOKUP($A22,'2020'!$B$2:$K$170,5,FALSE),0)</f>
        <v>56</v>
      </c>
      <c r="AB22" s="1829">
        <f>IFERROR(VLOOKUP($A22,'2020'!$B$2:$K$170,8,FALSE),0)</f>
        <v>21</v>
      </c>
      <c r="AC22" s="1740">
        <f>IFERROR(VLOOKUP($A22,'2020'!$B$2:$K$170,10,FALSE),0)</f>
        <v>0.71799999999999997</v>
      </c>
      <c r="AD22" s="1700">
        <f>IFERROR(VLOOKUP($A22,'2019'!$B$2:$K$170,3,FALSE),0)</f>
        <v>85</v>
      </c>
      <c r="AE22" s="1823">
        <f>IFERROR(VLOOKUP($A22,'2019'!$B$2:$K$170,4,FALSE),0)</f>
        <v>47</v>
      </c>
      <c r="AF22" s="1823">
        <f>IFERROR(VLOOKUP($A22,'2019'!$B$2:$K$170,5,FALSE),0)</f>
        <v>55</v>
      </c>
      <c r="AG22" s="1823">
        <f>IFERROR(VLOOKUP($A22,'2019'!$B$2:$K$170,8,FALSE),0)</f>
        <v>20</v>
      </c>
      <c r="AH22" s="1740">
        <f>IFERROR(VLOOKUP($A22,'2019'!$B$2:$K$170,10,FALSE),0)</f>
        <v>0.64700000000000002</v>
      </c>
      <c r="AI22" s="1700">
        <f>IFERROR(VLOOKUP($A22,'2018'!$B$2:$K$170,3,FALSE),0)</f>
        <v>82</v>
      </c>
      <c r="AJ22" s="1821">
        <f>IFERROR(VLOOKUP($A22,'2018'!$B$2:$K$170,4,FALSE),0)</f>
        <v>49</v>
      </c>
      <c r="AK22" s="1821">
        <f>IFERROR(VLOOKUP($A22,'2018'!$B$2:$K$170,5,FALSE),0)</f>
        <v>71</v>
      </c>
      <c r="AL22" s="1821">
        <f>IFERROR(VLOOKUP($A22,'2018'!$B$2:$K$170,8,FALSE),0)</f>
        <v>17</v>
      </c>
      <c r="AM22" s="1740">
        <f>IFERROR(VLOOKUP($A22,'2018'!$B$2:$K$170,10,FALSE),0)</f>
        <v>0.86599999999999999</v>
      </c>
      <c r="DT22" s="1858"/>
      <c r="DV22" s="1722"/>
      <c r="DY22" s="1731"/>
    </row>
    <row r="23" spans="1:129">
      <c r="A23" s="1778" t="s">
        <v>237</v>
      </c>
      <c r="B23" s="1562">
        <f t="shared" si="0"/>
        <v>3124</v>
      </c>
      <c r="C23" s="1562">
        <f t="shared" si="1"/>
        <v>1750</v>
      </c>
      <c r="D23" s="1562">
        <f t="shared" si="2"/>
        <v>96</v>
      </c>
      <c r="E23" s="1563">
        <f t="shared" si="3"/>
        <v>0.56017925736235596</v>
      </c>
      <c r="F23" s="1786">
        <f t="shared" si="4"/>
        <v>45</v>
      </c>
      <c r="G23" s="1595">
        <v>1978</v>
      </c>
      <c r="H23" s="1567">
        <f t="shared" ref="H23:H30" si="11">IF(BC23&gt;0,1,0)+IF(BH23&gt;0,1,0)+IF(BP23&gt;0,1,0)+IF(BX23&gt;0,1,0)+IF(CC23&gt;0,1,0)+IF(CH23&gt;0,1,0)+IF(CM23&gt;0,1,0)+IF(CR23&gt;0,1,0)+IF(CW23&gt;0,1,0)+IF(DA23&gt;0,1,0)+IF(DE23&gt;0,1,0)+IF(DI23&gt;0,1,0)+IF(DM23&gt;0,1,0)+DU23</f>
        <v>37</v>
      </c>
      <c r="I23" s="1734">
        <f t="shared" ref="I23:I30" si="12">SUM(BC23,BH23,BP23,BX23,CC23,CH23,CM23,CR23,CW23,DA23,DE23,DI23,DM23,DQ23)</f>
        <v>2658</v>
      </c>
      <c r="J23" s="1734">
        <f t="shared" ref="J23:K30" si="13">SUM(BE23,BJ23,BR23,BZ23,CE23,CJ23,CO23,CT23,CX23,DB23,DF23,DJ23,DN23,DR23)</f>
        <v>1528</v>
      </c>
      <c r="K23" s="1734">
        <f t="shared" si="13"/>
        <v>96</v>
      </c>
      <c r="L23" s="1806">
        <f t="shared" ref="L23:L30" si="14">IF(I23=0,0,J23/I23)</f>
        <v>0.57486832204665161</v>
      </c>
      <c r="M23" s="1568">
        <v>78</v>
      </c>
      <c r="N23" s="1573">
        <v>4</v>
      </c>
      <c r="O23" s="1700">
        <f>IFERROR(VLOOKUP($A23,'2022'!$B$2:$K$174,3,FALSE),0)</f>
        <v>46</v>
      </c>
      <c r="P23" s="1858">
        <f>IFERROR(VLOOKUP($A23,'2022'!$B$2:$K$174,4,FALSE),0)</f>
        <v>11</v>
      </c>
      <c r="Q23" s="1858">
        <f>IFERROR(VLOOKUP($A23,'2022'!$B$2:$K$174,5,FALSE),0)</f>
        <v>21</v>
      </c>
      <c r="R23" s="1858">
        <f>IFERROR(VLOOKUP($A23,'2022'!$B$2:$K$174,8,FALSE),0)</f>
        <v>0</v>
      </c>
      <c r="S23" s="1740">
        <f>IFERROR(VLOOKUP($A23,'2022'!$B$2:$K$174,10,FALSE),0)</f>
        <v>0.45700000000000002</v>
      </c>
      <c r="T23" s="1700">
        <f>IFERROR(VLOOKUP($A23,'2021'!$B$2:$K$174,3,FALSE),0)</f>
        <v>53</v>
      </c>
      <c r="U23" s="1843">
        <f>IFERROR(VLOOKUP($A23,'2021'!$B$2:$K$174,4,FALSE),0)</f>
        <v>8</v>
      </c>
      <c r="V23" s="1843">
        <f>IFERROR(VLOOKUP($A23,'2021'!$B$2:$K$174,5,FALSE),0)</f>
        <v>18</v>
      </c>
      <c r="W23" s="1843">
        <f>IFERROR(VLOOKUP($A23,'2021'!$B$2:$K$174,8,FALSE),0)</f>
        <v>0</v>
      </c>
      <c r="X23" s="1740">
        <f>IFERROR(VLOOKUP($A23,'2021'!$B$2:$K$174,10,FALSE),0)</f>
        <v>0.34</v>
      </c>
      <c r="Y23" s="1700">
        <f>IFERROR(VLOOKUP($A23,'2020'!$B$2:$K$170,3,FALSE),0)</f>
        <v>60</v>
      </c>
      <c r="Z23" s="1829">
        <f>IFERROR(VLOOKUP($A23,'2020'!$B$2:$K$170,4,FALSE),0)</f>
        <v>13</v>
      </c>
      <c r="AA23" s="1829">
        <f>IFERROR(VLOOKUP($A23,'2020'!$B$2:$K$170,5,FALSE),0)</f>
        <v>33</v>
      </c>
      <c r="AB23" s="1829">
        <f>IFERROR(VLOOKUP($A23,'2020'!$B$2:$K$170,8,FALSE),0)</f>
        <v>0</v>
      </c>
      <c r="AC23" s="1740">
        <f>IFERROR(VLOOKUP($A23,'2020'!$B$2:$K$170,10,FALSE),0)</f>
        <v>0.55000000000000004</v>
      </c>
      <c r="AD23" s="1700">
        <f>IFERROR(VLOOKUP($A23,'2019'!$B$2:$K$170,3,FALSE),0)</f>
        <v>49</v>
      </c>
      <c r="AE23" s="1823">
        <f>IFERROR(VLOOKUP($A23,'2019'!$B$2:$K$170,4,FALSE),0)</f>
        <v>15</v>
      </c>
      <c r="AF23" s="1823">
        <f>IFERROR(VLOOKUP($A23,'2019'!$B$2:$K$170,5,FALSE),0)</f>
        <v>21</v>
      </c>
      <c r="AG23" s="1823">
        <f>IFERROR(VLOOKUP($A23,'2019'!$B$2:$K$170,8,FALSE),0)</f>
        <v>0</v>
      </c>
      <c r="AH23" s="1740">
        <f>IFERROR(VLOOKUP($A23,'2019'!$B$2:$K$170,10,FALSE),0)</f>
        <v>0.42899999999999999</v>
      </c>
      <c r="AI23" s="1700">
        <f>IFERROR(VLOOKUP($A23,'2018'!$B$2:$K$170,3,FALSE),0)</f>
        <v>45</v>
      </c>
      <c r="AJ23" s="1821">
        <f>IFERROR(VLOOKUP($A23,'2018'!$B$2:$K$170,4,FALSE),0)</f>
        <v>10</v>
      </c>
      <c r="AK23" s="1821">
        <f>IFERROR(VLOOKUP($A23,'2018'!$B$2:$K$170,5,FALSE),0)</f>
        <v>19</v>
      </c>
      <c r="AL23" s="1821">
        <f>IFERROR(VLOOKUP($A23,'2018'!$B$2:$K$170,8,FALSE),0)</f>
        <v>0</v>
      </c>
      <c r="AM23" s="1740">
        <f>IFERROR(VLOOKUP($A23,'2018'!$B$2:$K$170,10,FALSE),0)</f>
        <v>0.42199999999999999</v>
      </c>
      <c r="AN23" s="1700">
        <f>IFERROR(VLOOKUP($A23,'2017'!$B$2:$J$163,2,FALSE),0)</f>
        <v>76</v>
      </c>
      <c r="AO23" s="1815">
        <f>IFERROR(VLOOKUP($A23,'2017'!$B$2:$J$163,3,FALSE),0)</f>
        <v>20</v>
      </c>
      <c r="AP23" s="1815">
        <f>IFERROR(VLOOKUP($A23,'2017'!$B$2:$J$163,4,FALSE),0)</f>
        <v>37</v>
      </c>
      <c r="AQ23" s="1815">
        <f>IFERROR(VLOOKUP($A23,'2017'!$B$2:$J$163,7,FALSE),0)</f>
        <v>0</v>
      </c>
      <c r="AR23" s="1740">
        <f>IFERROR(VLOOKUP($A23,'2017'!$B$2:$J$163,9,FALSE),0)</f>
        <v>0.48684210526315791</v>
      </c>
      <c r="AS23" s="1700">
        <f>IFERROR(VLOOKUP($A23,'2016'!$B$2:$K$165,3,FALSE),0)</f>
        <v>81</v>
      </c>
      <c r="AT23" s="1796">
        <f>IFERROR(VLOOKUP($A23,'2016'!$B$2:$K$165,4,FALSE),0)</f>
        <v>29</v>
      </c>
      <c r="AU23" s="1796">
        <f>IFERROR(VLOOKUP($A23,'2016'!$B$2:$K$165,5,FALSE),0)</f>
        <v>48</v>
      </c>
      <c r="AV23" s="1796">
        <f>IFERROR(VLOOKUP($A23,'2016'!$B$2:$K$165,8,FALSE),0)</f>
        <v>0</v>
      </c>
      <c r="AW23" s="1740">
        <f>IFERROR(VLOOKUP($A23,'2016'!$B$2:$K$165,10,FALSE),0)</f>
        <v>0.59299999999999997</v>
      </c>
      <c r="AX23" s="1700">
        <f>IFERROR(VLOOKUP($A23,'2015'!$B$2:$K$165,3,FALSE),0)</f>
        <v>56</v>
      </c>
      <c r="AY23" s="1695">
        <f>IFERROR(VLOOKUP($A23,'2015'!$B$2:$K$165,4,FALSE),0)</f>
        <v>7</v>
      </c>
      <c r="AZ23" s="1695">
        <f>IFERROR(VLOOKUP($A23,'2015'!$B$2:$K$165,5,FALSE),0)</f>
        <v>25</v>
      </c>
      <c r="BA23" s="1695">
        <f>IFERROR(VLOOKUP($A23,'2015'!$B$2:$K$165,8,FALSE),0)</f>
        <v>0</v>
      </c>
      <c r="BB23" s="1740">
        <f>IFERROR(VLOOKUP($A23,'2015'!$B$2:$K$165,10,FALSE),0)</f>
        <v>0.44642857142857145</v>
      </c>
      <c r="BC23" s="1700">
        <f>IFERROR(VLOOKUP($A23,'2014'!$B$2:$K$157,3,FALSE),0)</f>
        <v>82</v>
      </c>
      <c r="BD23" s="1691">
        <f>IFERROR(VLOOKUP($A23,'2014'!$B$2:$K$157,4,FALSE),0)</f>
        <v>31</v>
      </c>
      <c r="BE23" s="1691">
        <f>IFERROR(VLOOKUP($A23,'2014'!$B$2:$K$157,5,FALSE),0)</f>
        <v>46</v>
      </c>
      <c r="BF23" s="1691">
        <f>IFERROR(VLOOKUP($A23,'2014'!$B$2:$K$157,8,FALSE),0)</f>
        <v>0</v>
      </c>
      <c r="BG23" s="1740">
        <f>IFERROR(VLOOKUP($A23,'2014'!$B$2:$K$157,10,FALSE),0)</f>
        <v>0.56097560975609762</v>
      </c>
      <c r="BH23" s="1700">
        <f>IFERROR(VLOOKUP($A23,'2013'!$D$4:$I$249,2,FALSE),0)</f>
        <v>89</v>
      </c>
      <c r="BI23" s="1691">
        <f>IFERROR(VLOOKUP($A23,'2013'!$D$4:$I$249,3,FALSE),0)</f>
        <v>35</v>
      </c>
      <c r="BJ23" s="1691">
        <f>IFERROR(VLOOKUP($A23,'2013'!$D$4:$I$249,4,FALSE),0)</f>
        <v>52</v>
      </c>
      <c r="BK23" s="1691">
        <f>IFERROR(VLOOKUP($A23,'2013'!$D$4:$I$249,5,FALSE),0)</f>
        <v>0</v>
      </c>
      <c r="BL23" s="1740">
        <f>IFERROR(VLOOKUP($A23,'2013'!$D$4:$I$249,6,FALSE),0)</f>
        <v>0.5842696629213483</v>
      </c>
      <c r="BM23" s="1737">
        <f>IFERROR(VLOOKUP($A23,'2012'!$D$3:$O$172,2,FALSE),0)</f>
        <v>2494</v>
      </c>
      <c r="BN23" s="1691">
        <f>IFERROR(VLOOKUP($A23,'2012'!$D$3:$O$172,3,FALSE),0)</f>
        <v>1434</v>
      </c>
      <c r="BO23" s="1743">
        <f>IFERROR(VLOOKUP($A23,'2012'!$D$3:$O$172,4,FALSE),0)</f>
        <v>96</v>
      </c>
      <c r="BP23" s="1700">
        <f>IFERROR(VLOOKUP($A23,'2012'!$D$3:$O$172,5,FALSE),0)</f>
        <v>74</v>
      </c>
      <c r="BQ23" s="1691">
        <f>IFERROR(VLOOKUP($A23,'2012'!$D$3:$O$172,6,FALSE),0)</f>
        <v>27</v>
      </c>
      <c r="BR23" s="1691">
        <f>IFERROR(VLOOKUP($A23,'2012'!$D$3:$O$172,7,FALSE),0)</f>
        <v>41</v>
      </c>
      <c r="BS23" s="1691">
        <f>IFERROR(VLOOKUP($A23,'2012'!$D$3:$O$172,8,FALSE),0)</f>
        <v>0</v>
      </c>
      <c r="BT23" s="1740">
        <f>IFERROR(VLOOKUP($A23,'2012'!$D$3:$O$172,9,FALSE),0)</f>
        <v>0.55405405405405406</v>
      </c>
      <c r="BU23" s="1737">
        <f>IFERROR(VLOOKUP($A23,'2012'!$D$3:$O$172,10,FALSE),0)</f>
        <v>2420</v>
      </c>
      <c r="BV23" s="1691">
        <f>IFERROR(VLOOKUP($A23,'2012'!$D$3:$O$172,11,FALSE),0)</f>
        <v>1393</v>
      </c>
      <c r="BW23" s="1743">
        <f>IFERROR(VLOOKUP($A23,'2012'!$D$3:$O$172,12,FALSE),0)</f>
        <v>96</v>
      </c>
      <c r="BX23" s="1700">
        <f>IFERROR(VLOOKUP($A23,'2011'!$D$4:$I$251,2,FALSE),0)</f>
        <v>71</v>
      </c>
      <c r="BY23" s="1691">
        <f>IFERROR(VLOOKUP($A23,'2011'!$D$4:$I$251,3,FALSE),0)</f>
        <v>21</v>
      </c>
      <c r="BZ23" s="1691">
        <f>IFERROR(VLOOKUP($A23,'2011'!$D$4:$I$251,4,FALSE),0)</f>
        <v>43</v>
      </c>
      <c r="CA23" s="1691">
        <f>IFERROR(VLOOKUP($A23,'2011'!$D$4:$I$251,5,FALSE),0)</f>
        <v>0</v>
      </c>
      <c r="CB23" s="1740">
        <f>IFERROR(VLOOKUP($A23,'2011'!$D$4:$I$251,6,FALSE),0)</f>
        <v>0.60563380281690138</v>
      </c>
      <c r="CC23" s="1700">
        <f>IFERROR(VLOOKUP($A23,'2010'!$C$3:$H$234,2,FALSE),0)</f>
        <v>85</v>
      </c>
      <c r="CD23" s="1691">
        <f>IFERROR(VLOOKUP($A23,'2010'!$C$3:$H$234,3,FALSE),0)</f>
        <v>34</v>
      </c>
      <c r="CE23" s="1691">
        <f>IFERROR(VLOOKUP($A23,'2010'!$C$3:$H$234,4,FALSE),0)</f>
        <v>54</v>
      </c>
      <c r="CF23" s="1691">
        <f>IFERROR(VLOOKUP($A23,'2010'!$C$3:$H$234,5,FALSE),0)</f>
        <v>2</v>
      </c>
      <c r="CG23" s="1740">
        <f>IFERROR(VLOOKUP($A23,'2010'!$C$3:$H$234,6,FALSE),0)</f>
        <v>0.63529411764705879</v>
      </c>
      <c r="CH23" s="1700">
        <f>IFERROR(VLOOKUP($A23,'2009'!$C$3:$H$242,2,FALSE),0)</f>
        <v>84</v>
      </c>
      <c r="CI23" s="1691">
        <f>IFERROR(VLOOKUP($A23,'2009'!$C$3:$H$242,3,FALSE),0)</f>
        <v>37</v>
      </c>
      <c r="CJ23" s="1691">
        <f>IFERROR(VLOOKUP($A23,'2009'!$C$3:$H$242,4,FALSE),0)</f>
        <v>50</v>
      </c>
      <c r="CK23" s="1691">
        <f>IFERROR(VLOOKUP($A23,'2009'!$C$3:$H$242,5,FALSE),0)</f>
        <v>1</v>
      </c>
      <c r="CL23" s="1740">
        <f>IFERROR(VLOOKUP($A23,'2009'!$C$3:$H$242,6,FALSE),0)</f>
        <v>0.59523809523809523</v>
      </c>
      <c r="CM23" s="1700">
        <f>IFERROR(VLOOKUP($A23,'2008'!$C$3:$H$229,2,FALSE),0)</f>
        <v>78</v>
      </c>
      <c r="CN23" s="1691">
        <f>IFERROR(VLOOKUP($A23,'2008'!$C$3:$H$229,3,FALSE),0)</f>
        <v>30</v>
      </c>
      <c r="CO23" s="1691">
        <f>IFERROR(VLOOKUP($A23,'2008'!$C$3:$H$229,4,FALSE),0)</f>
        <v>45</v>
      </c>
      <c r="CP23" s="1691">
        <f>IFERROR(VLOOKUP($A23,'2008'!$C$3:$H$229,5,FALSE),0)</f>
        <v>8</v>
      </c>
      <c r="CQ23" s="1740">
        <f>IFERROR(VLOOKUP($A23,'2008'!$C$3:$H$229,6,FALSE),0)</f>
        <v>0.57692307692307687</v>
      </c>
      <c r="CR23" s="1700">
        <f>IFERROR(VLOOKUP($A23,'2007'!$C$3:$M$238,7,FALSE),0)</f>
        <v>79</v>
      </c>
      <c r="CS23" s="1691">
        <f>IFERROR(VLOOKUP($A23,'2007'!$C$3:$M$238,8,FALSE),0)</f>
        <v>34</v>
      </c>
      <c r="CT23" s="1691">
        <f>IFERROR(VLOOKUP($A23,'2007'!$C$3:$M$238,9,FALSE),0)</f>
        <v>56</v>
      </c>
      <c r="CU23" s="1691">
        <f>IFERROR(VLOOKUP($A23,'2007'!$C$3:$M$238,10,FALSE),0)</f>
        <v>0</v>
      </c>
      <c r="CV23" s="1740">
        <f>IFERROR(VLOOKUP($A23,'2007'!$C$3:$M$238,11,FALSE),0)</f>
        <v>0.70886075949367089</v>
      </c>
      <c r="CW23" s="1700">
        <f>IFERROR(VLOOKUP($A23,'2006'!$A$2:$F$200,2,FALSE),0)</f>
        <v>64</v>
      </c>
      <c r="CX23" s="1691">
        <f>IFERROR(VLOOKUP($A23,'2006'!$A$2:$F$200,4,FALSE),0)</f>
        <v>34</v>
      </c>
      <c r="CY23" s="1691">
        <f>IFERROR(VLOOKUP($A23,'2006'!$A$2:$F$200,5,FALSE),0)</f>
        <v>3</v>
      </c>
      <c r="CZ23" s="1740">
        <f>IFERROR(VLOOKUP($A23,'2006'!$A$2:$F$200,6,FALSE),0)</f>
        <v>0.53125</v>
      </c>
      <c r="DA23" s="1700">
        <f>IFERROR(VLOOKUP($A23,'2005'!$C$3:$M$205,8,FALSE),0)</f>
        <v>88</v>
      </c>
      <c r="DB23" s="1691">
        <f>IFERROR(VLOOKUP($A23,'2005'!$C$3:$M$205,9,FALSE),0)</f>
        <v>59</v>
      </c>
      <c r="DC23" s="1691">
        <f>IFERROR(VLOOKUP($A23,'2005'!$C$3:$M$205,10,FALSE),0)</f>
        <v>1</v>
      </c>
      <c r="DD23" s="1740">
        <f>IFERROR(VLOOKUP($A23,'2005'!$C$3:$M$205,11,FALSE),0)</f>
        <v>0.67045454545454541</v>
      </c>
      <c r="DE23" s="1700">
        <f>IFERROR(VLOOKUP($A23,'2004'!$C$3:$M$213,8,FALSE),0)</f>
        <v>65</v>
      </c>
      <c r="DF23" s="1691">
        <f>IFERROR(VLOOKUP($A23,'2004'!$C$3:$M$213,9,FALSE),0)</f>
        <v>39</v>
      </c>
      <c r="DG23" s="1691">
        <f>IFERROR(VLOOKUP($A23,'2004'!$C$3:$M$213,10,FALSE),0)</f>
        <v>1</v>
      </c>
      <c r="DH23" s="1740">
        <f>IFERROR(VLOOKUP($A23,'2004'!$C$3:$M$213,11,FALSE),0)</f>
        <v>0.6</v>
      </c>
      <c r="DI23" s="1700">
        <f>IFERROR(VLOOKUP($A23,'2003'!$C$3:$Q$214,12,FALSE),0)</f>
        <v>74</v>
      </c>
      <c r="DJ23" s="1691">
        <f>IFERROR(VLOOKUP($A23,'2003'!$C$3:$Q$214,13,FALSE),0)</f>
        <v>44</v>
      </c>
      <c r="DK23" s="1691">
        <f>IFERROR(VLOOKUP($A23,'2003'!$C$3:$Q$214,14,FALSE),0)</f>
        <v>2</v>
      </c>
      <c r="DL23" s="1740">
        <f>IFERROR(VLOOKUP($A23,'2003'!$C$3:$Q$214,15,FALSE),0)</f>
        <v>0.59459459459459463</v>
      </c>
      <c r="DM23" s="1700">
        <f>IFERROR(VLOOKUP($A23,'2002'!$D$3:$R$214,12,FALSE),0)</f>
        <v>61</v>
      </c>
      <c r="DN23" s="1691">
        <f>IFERROR(VLOOKUP($A23,'2002'!$D$3:$R$214,13,FALSE),0)</f>
        <v>32</v>
      </c>
      <c r="DO23" s="1691">
        <f>IFERROR(VLOOKUP($A23,'2002'!$D$3:$R$214,14,FALSE),0)</f>
        <v>1</v>
      </c>
      <c r="DP23" s="1788">
        <f>IFERROR(VLOOKUP($A23,'2002'!$D$3:$R$214,15,FALSE),0)</f>
        <v>0.52459016393442626</v>
      </c>
      <c r="DQ23" s="1700">
        <f>IFERROR(VLOOKUP($A23,'Pre 2002'!$C$3:$CK$382,84,FALSE),0)</f>
        <v>1664</v>
      </c>
      <c r="DR23" s="1695">
        <f>IFERROR(VLOOKUP($A23,'Pre 2002'!$C$3:$CK$382,85,FALSE),0)</f>
        <v>933</v>
      </c>
      <c r="DS23" s="1695">
        <f>IFERROR(VLOOKUP($A23,'Pre 2002'!$C$3:$CK$382,86,FALSE),0)</f>
        <v>77</v>
      </c>
      <c r="DT23" s="1790">
        <f>IFERROR(VLOOKUP($A23,'Pre 2002'!$C$3:$CK$382,87,FALSE),0)</f>
        <v>0.56069711538461542</v>
      </c>
      <c r="DU23" s="1741">
        <f>IFERROR(VLOOKUP(A23,'Pre 2002'!$C$3:$CG$382,83,FALSE),0)</f>
        <v>24</v>
      </c>
      <c r="DV23" s="1722"/>
      <c r="DY23" s="1731"/>
    </row>
    <row r="24" spans="1:129">
      <c r="A24" s="1778" t="s">
        <v>138</v>
      </c>
      <c r="B24" s="1562">
        <f t="shared" si="0"/>
        <v>1311</v>
      </c>
      <c r="C24" s="1562">
        <f t="shared" si="1"/>
        <v>697</v>
      </c>
      <c r="D24" s="1562">
        <f t="shared" si="2"/>
        <v>96</v>
      </c>
      <c r="E24" s="1563">
        <f t="shared" si="3"/>
        <v>0.53165522501906937</v>
      </c>
      <c r="F24" s="1786">
        <f t="shared" si="4"/>
        <v>21</v>
      </c>
      <c r="G24" s="1595">
        <v>1998</v>
      </c>
      <c r="H24" s="1567">
        <f t="shared" si="11"/>
        <v>13</v>
      </c>
      <c r="I24" s="1734">
        <f t="shared" si="12"/>
        <v>743</v>
      </c>
      <c r="J24" s="1734">
        <f t="shared" si="13"/>
        <v>392</v>
      </c>
      <c r="K24" s="1734">
        <f t="shared" si="13"/>
        <v>45</v>
      </c>
      <c r="L24" s="1806">
        <f t="shared" si="14"/>
        <v>0.52759084791386268</v>
      </c>
      <c r="M24" s="1568">
        <v>98</v>
      </c>
      <c r="N24" s="1573">
        <v>0</v>
      </c>
      <c r="O24" s="1700">
        <f>IFERROR(VLOOKUP($A24,'2022'!$B$2:$K$174,3,FALSE),0)</f>
        <v>62</v>
      </c>
      <c r="P24" s="1858">
        <f>IFERROR(VLOOKUP($A24,'2022'!$B$2:$K$174,4,FALSE),0)</f>
        <v>19</v>
      </c>
      <c r="Q24" s="1858">
        <f>IFERROR(VLOOKUP($A24,'2022'!$B$2:$K$174,5,FALSE),0)</f>
        <v>36</v>
      </c>
      <c r="R24" s="1858">
        <f>IFERROR(VLOOKUP($A24,'2022'!$B$2:$K$174,8,FALSE),0)</f>
        <v>3</v>
      </c>
      <c r="S24" s="1740">
        <f>IFERROR(VLOOKUP($A24,'2022'!$B$2:$K$174,10,FALSE),0)</f>
        <v>0.58099999999999996</v>
      </c>
      <c r="T24" s="1700">
        <f>IFERROR(VLOOKUP($A24,'2021'!$B$2:$K$174,3,FALSE),0)</f>
        <v>66</v>
      </c>
      <c r="U24" s="1843">
        <f>IFERROR(VLOOKUP($A24,'2021'!$B$2:$K$174,4,FALSE),0)</f>
        <v>23</v>
      </c>
      <c r="V24" s="1843">
        <f>IFERROR(VLOOKUP($A24,'2021'!$B$2:$K$174,5,FALSE),0)</f>
        <v>33</v>
      </c>
      <c r="W24" s="1843">
        <f>IFERROR(VLOOKUP($A24,'2021'!$B$2:$K$174,8,FALSE),0)</f>
        <v>6</v>
      </c>
      <c r="X24" s="1740">
        <f>IFERROR(VLOOKUP($A24,'2021'!$B$2:$K$174,10,FALSE),0)</f>
        <v>0.5</v>
      </c>
      <c r="Y24" s="1700">
        <f>IFERROR(VLOOKUP($A24,'2020'!$B$2:$K$170,3,FALSE),0)</f>
        <v>73</v>
      </c>
      <c r="Z24" s="1829">
        <f>IFERROR(VLOOKUP($A24,'2020'!$B$2:$K$170,4,FALSE),0)</f>
        <v>36</v>
      </c>
      <c r="AA24" s="1829">
        <f>IFERROR(VLOOKUP($A24,'2020'!$B$2:$K$170,5,FALSE),0)</f>
        <v>47</v>
      </c>
      <c r="AB24" s="1829">
        <f>IFERROR(VLOOKUP($A24,'2020'!$B$2:$K$170,8,FALSE),0)</f>
        <v>16</v>
      </c>
      <c r="AC24" s="1740">
        <f>IFERROR(VLOOKUP($A24,'2020'!$B$2:$K$170,10,FALSE),0)</f>
        <v>0.64400000000000002</v>
      </c>
      <c r="AD24" s="1700">
        <f>IFERROR(VLOOKUP($A24,'2019'!$B$2:$K$170,3,FALSE),0)</f>
        <v>84</v>
      </c>
      <c r="AE24" s="1823">
        <f>IFERROR(VLOOKUP($A24,'2019'!$B$2:$K$170,4,FALSE),0)</f>
        <v>33</v>
      </c>
      <c r="AF24" s="1823">
        <f>IFERROR(VLOOKUP($A24,'2019'!$B$2:$K$170,5,FALSE),0)</f>
        <v>53</v>
      </c>
      <c r="AG24" s="1823">
        <f>IFERROR(VLOOKUP($A24,'2019'!$B$2:$K$170,8,FALSE),0)</f>
        <v>10</v>
      </c>
      <c r="AH24" s="1740">
        <f>IFERROR(VLOOKUP($A24,'2019'!$B$2:$K$170,10,FALSE),0)</f>
        <v>0.63100000000000001</v>
      </c>
      <c r="AI24" s="1700">
        <f>IFERROR(VLOOKUP($A24,'2018'!$B$2:$K$170,3,FALSE),0)</f>
        <v>76</v>
      </c>
      <c r="AJ24" s="1821">
        <f>IFERROR(VLOOKUP($A24,'2018'!$B$2:$K$170,4,FALSE),0)</f>
        <v>23</v>
      </c>
      <c r="AK24" s="1821">
        <f>IFERROR(VLOOKUP($A24,'2018'!$B$2:$K$170,5,FALSE),0)</f>
        <v>40</v>
      </c>
      <c r="AL24" s="1821">
        <f>IFERROR(VLOOKUP($A24,'2018'!$B$2:$K$170,8,FALSE),0)</f>
        <v>6</v>
      </c>
      <c r="AM24" s="1740">
        <f>IFERROR(VLOOKUP($A24,'2018'!$B$2:$K$170,10,FALSE),0)</f>
        <v>0.52600000000000002</v>
      </c>
      <c r="AN24" s="1700">
        <f>IFERROR(VLOOKUP($A24,'2017'!$B$2:$J$163,2,FALSE),0)</f>
        <v>77</v>
      </c>
      <c r="AO24" s="1815">
        <f>IFERROR(VLOOKUP($A24,'2017'!$B$2:$J$163,3,FALSE),0)</f>
        <v>24</v>
      </c>
      <c r="AP24" s="1815">
        <f>IFERROR(VLOOKUP($A24,'2017'!$B$2:$J$163,4,FALSE),0)</f>
        <v>33</v>
      </c>
      <c r="AQ24" s="1815">
        <f>IFERROR(VLOOKUP($A24,'2017'!$B$2:$J$163,7,FALSE),0)</f>
        <v>6</v>
      </c>
      <c r="AR24" s="1740">
        <f>IFERROR(VLOOKUP($A24,'2017'!$B$2:$J$163,9,FALSE),0)</f>
        <v>0.42857142857142855</v>
      </c>
      <c r="AS24" s="1700">
        <f>IFERROR(VLOOKUP($A24,'2016'!$B$2:$K$165,3,FALSE),0)</f>
        <v>72</v>
      </c>
      <c r="AT24" s="1796">
        <f>IFERROR(VLOOKUP($A24,'2016'!$B$2:$K$165,4,FALSE),0)</f>
        <v>23</v>
      </c>
      <c r="AU24" s="1796">
        <f>IFERROR(VLOOKUP($A24,'2016'!$B$2:$K$165,5,FALSE),0)</f>
        <v>40</v>
      </c>
      <c r="AV24" s="1796">
        <f>IFERROR(VLOOKUP($A24,'2016'!$B$2:$K$165,8,FALSE),0)</f>
        <v>4</v>
      </c>
      <c r="AW24" s="1740">
        <f>IFERROR(VLOOKUP($A24,'2016'!$B$2:$K$165,10,FALSE),0)</f>
        <v>0.55600000000000005</v>
      </c>
      <c r="AX24" s="1700">
        <f>IFERROR(VLOOKUP($A24,'2015'!$B$2:$K$165,3,FALSE),0)</f>
        <v>58</v>
      </c>
      <c r="AY24" s="1695">
        <f>IFERROR(VLOOKUP($A24,'2015'!$B$2:$K$165,4,FALSE),0)</f>
        <v>5</v>
      </c>
      <c r="AZ24" s="1695">
        <f>IFERROR(VLOOKUP($A24,'2015'!$B$2:$K$165,5,FALSE),0)</f>
        <v>23</v>
      </c>
      <c r="BA24" s="1695">
        <f>IFERROR(VLOOKUP($A24,'2015'!$B$2:$K$165,8,FALSE),0)</f>
        <v>0</v>
      </c>
      <c r="BB24" s="1740">
        <f>IFERROR(VLOOKUP($A24,'2015'!$B$2:$K$165,10,FALSE),0)</f>
        <v>0.39655172413793105</v>
      </c>
      <c r="BC24" s="1700">
        <f>IFERROR(VLOOKUP($A24,'2014'!$B$2:$K$157,3,FALSE),0)</f>
        <v>74</v>
      </c>
      <c r="BD24" s="1691">
        <f>IFERROR(VLOOKUP($A24,'2014'!$B$2:$K$157,4,FALSE),0)</f>
        <v>20</v>
      </c>
      <c r="BE24" s="1691">
        <f>IFERROR(VLOOKUP($A24,'2014'!$B$2:$K$157,5,FALSE),0)</f>
        <v>36</v>
      </c>
      <c r="BF24" s="1691">
        <f>IFERROR(VLOOKUP($A24,'2014'!$B$2:$K$157,8,FALSE),0)</f>
        <v>2</v>
      </c>
      <c r="BG24" s="1740">
        <f>IFERROR(VLOOKUP($A24,'2014'!$B$2:$K$157,10,FALSE),0)</f>
        <v>0.48648648648648651</v>
      </c>
      <c r="BH24" s="1700">
        <f>IFERROR(VLOOKUP($A24,'2013'!$D$4:$I$249,2,FALSE),0)</f>
        <v>64</v>
      </c>
      <c r="BI24" s="1691">
        <f>IFERROR(VLOOKUP($A24,'2013'!$D$4:$I$249,3,FALSE),0)</f>
        <v>23</v>
      </c>
      <c r="BJ24" s="1691">
        <f>IFERROR(VLOOKUP($A24,'2013'!$D$4:$I$249,4,FALSE),0)</f>
        <v>34</v>
      </c>
      <c r="BK24" s="1691">
        <f>IFERROR(VLOOKUP($A24,'2013'!$D$4:$I$249,5,FALSE),0)</f>
        <v>8</v>
      </c>
      <c r="BL24" s="1740">
        <f>IFERROR(VLOOKUP($A24,'2013'!$D$4:$I$249,6,FALSE),0)</f>
        <v>0.53125</v>
      </c>
      <c r="BM24" s="1737">
        <f>IFERROR(VLOOKUP($A24,'2012'!$D$3:$O$172,2,FALSE),0)</f>
        <v>605</v>
      </c>
      <c r="BN24" s="1691">
        <f>IFERROR(VLOOKUP($A24,'2012'!$D$3:$O$172,3,FALSE),0)</f>
        <v>322</v>
      </c>
      <c r="BO24" s="1743">
        <f>IFERROR(VLOOKUP($A24,'2012'!$D$3:$O$172,4,FALSE),0)</f>
        <v>35</v>
      </c>
      <c r="BP24" s="1700">
        <f>IFERROR(VLOOKUP($A24,'2012'!$D$3:$O$172,5,FALSE),0)</f>
        <v>72</v>
      </c>
      <c r="BQ24" s="1691">
        <f>IFERROR(VLOOKUP($A24,'2012'!$D$3:$O$172,6,FALSE),0)</f>
        <v>19</v>
      </c>
      <c r="BR24" s="1691">
        <f>IFERROR(VLOOKUP($A24,'2012'!$D$3:$O$172,7,FALSE),0)</f>
        <v>36</v>
      </c>
      <c r="BS24" s="1691">
        <f>IFERROR(VLOOKUP($A24,'2012'!$D$3:$O$172,8,FALSE),0)</f>
        <v>3</v>
      </c>
      <c r="BT24" s="1740">
        <f>IFERROR(VLOOKUP($A24,'2012'!$D$3:$O$172,9,FALSE),0)</f>
        <v>0.5</v>
      </c>
      <c r="BU24" s="1737">
        <f>IFERROR(VLOOKUP($A24,'2012'!$D$3:$O$172,10,FALSE),0)</f>
        <v>533</v>
      </c>
      <c r="BV24" s="1691">
        <f>IFERROR(VLOOKUP($A24,'2012'!$D$3:$O$172,11,FALSE),0)</f>
        <v>286</v>
      </c>
      <c r="BW24" s="1743">
        <f>IFERROR(VLOOKUP($A24,'2012'!$D$3:$O$172,12,FALSE),0)</f>
        <v>32</v>
      </c>
      <c r="BX24" s="1700">
        <f>IFERROR(VLOOKUP($A24,'2011'!$D$4:$I$251,2,FALSE),0)</f>
        <v>66</v>
      </c>
      <c r="BY24" s="1691">
        <f>IFERROR(VLOOKUP($A24,'2011'!$D$4:$I$251,3,FALSE),0)</f>
        <v>25</v>
      </c>
      <c r="BZ24" s="1691">
        <f>IFERROR(VLOOKUP($A24,'2011'!$D$4:$I$251,4,FALSE),0)</f>
        <v>39</v>
      </c>
      <c r="CA24" s="1691">
        <f>IFERROR(VLOOKUP($A24,'2011'!$D$4:$I$251,5,FALSE),0)</f>
        <v>8</v>
      </c>
      <c r="CB24" s="1740">
        <f>IFERROR(VLOOKUP($A24,'2011'!$D$4:$I$251,6,FALSE),0)</f>
        <v>0.59090909090909094</v>
      </c>
      <c r="CC24" s="1700">
        <f>IFERROR(VLOOKUP($A24,'2010'!$C$3:$H$234,2,FALSE),0)</f>
        <v>31</v>
      </c>
      <c r="CD24" s="1691">
        <f>IFERROR(VLOOKUP($A24,'2010'!$C$3:$H$234,3,FALSE),0)</f>
        <v>6</v>
      </c>
      <c r="CE24" s="1691">
        <f>IFERROR(VLOOKUP($A24,'2010'!$C$3:$H$234,4,FALSE),0)</f>
        <v>13</v>
      </c>
      <c r="CF24" s="1691">
        <f>IFERROR(VLOOKUP($A24,'2010'!$C$3:$H$234,5,FALSE),0)</f>
        <v>2</v>
      </c>
      <c r="CG24" s="1740">
        <f>IFERROR(VLOOKUP($A24,'2010'!$C$3:$H$234,6,FALSE),0)</f>
        <v>0.41935483870967744</v>
      </c>
      <c r="CH24" s="1700">
        <f>IFERROR(VLOOKUP($A24,'2009'!$C$3:$H$242,2,FALSE),0)</f>
        <v>78</v>
      </c>
      <c r="CI24" s="1691">
        <f>IFERROR(VLOOKUP($A24,'2009'!$C$3:$H$242,3,FALSE),0)</f>
        <v>29</v>
      </c>
      <c r="CJ24" s="1691">
        <f>IFERROR(VLOOKUP($A24,'2009'!$C$3:$H$242,4,FALSE),0)</f>
        <v>42</v>
      </c>
      <c r="CK24" s="1691">
        <f>IFERROR(VLOOKUP($A24,'2009'!$C$3:$H$242,5,FALSE),0)</f>
        <v>4</v>
      </c>
      <c r="CL24" s="1740">
        <f>IFERROR(VLOOKUP($A24,'2009'!$C$3:$H$242,6,FALSE),0)</f>
        <v>0.53846153846153844</v>
      </c>
      <c r="CM24" s="1700">
        <f>IFERROR(VLOOKUP($A24,'2008'!$C$3:$H$229,2,FALSE),0)</f>
        <v>84</v>
      </c>
      <c r="CN24" s="1691">
        <f>IFERROR(VLOOKUP($A24,'2008'!$C$3:$H$229,3,FALSE),0)</f>
        <v>35</v>
      </c>
      <c r="CO24" s="1691">
        <f>IFERROR(VLOOKUP($A24,'2008'!$C$3:$H$229,4,FALSE),0)</f>
        <v>41</v>
      </c>
      <c r="CP24" s="1691">
        <f>IFERROR(VLOOKUP($A24,'2008'!$C$3:$H$229,5,FALSE),0)</f>
        <v>6</v>
      </c>
      <c r="CQ24" s="1740">
        <f>IFERROR(VLOOKUP($A24,'2008'!$C$3:$H$229,6,FALSE),0)</f>
        <v>0.48809523809523808</v>
      </c>
      <c r="CR24" s="1700">
        <f>IFERROR(VLOOKUP($A24,'2007'!$C$3:$M$238,7,FALSE),0)</f>
        <v>54</v>
      </c>
      <c r="CS24" s="1691">
        <f>IFERROR(VLOOKUP($A24,'2007'!$C$3:$M$238,8,FALSE),0)</f>
        <v>25</v>
      </c>
      <c r="CT24" s="1691">
        <f>IFERROR(VLOOKUP($A24,'2007'!$C$3:$M$238,9,FALSE),0)</f>
        <v>36</v>
      </c>
      <c r="CU24" s="1691">
        <f>IFERROR(VLOOKUP($A24,'2007'!$C$3:$M$238,10,FALSE),0)</f>
        <v>4</v>
      </c>
      <c r="CV24" s="1740">
        <f>IFERROR(VLOOKUP($A24,'2007'!$C$3:$M$238,11,FALSE),0)</f>
        <v>0.66666666666666663</v>
      </c>
      <c r="CW24" s="1700">
        <f>IFERROR(VLOOKUP($A24,'2006'!$A$2:$F$200,2,FALSE),0)</f>
        <v>57</v>
      </c>
      <c r="CX24" s="1691">
        <f>IFERROR(VLOOKUP($A24,'2006'!$A$2:$F$200,4,FALSE),0)</f>
        <v>27</v>
      </c>
      <c r="CY24" s="1691">
        <f>IFERROR(VLOOKUP($A24,'2006'!$A$2:$F$200,5,FALSE),0)</f>
        <v>4</v>
      </c>
      <c r="CZ24" s="1740">
        <f>IFERROR(VLOOKUP($A24,'2006'!$A$2:$F$200,6,FALSE),0)</f>
        <v>0.47368421052631576</v>
      </c>
      <c r="DA24" s="1700">
        <f>IFERROR(VLOOKUP($A24,'2005'!$C$3:$M$205,8,FALSE),0)</f>
        <v>54</v>
      </c>
      <c r="DB24" s="1691">
        <f>IFERROR(VLOOKUP($A24,'2005'!$C$3:$M$205,9,FALSE),0)</f>
        <v>30</v>
      </c>
      <c r="DC24" s="1691">
        <f>IFERROR(VLOOKUP($A24,'2005'!$C$3:$M$205,10,FALSE),0)</f>
        <v>1</v>
      </c>
      <c r="DD24" s="1740">
        <f>IFERROR(VLOOKUP($A24,'2005'!$C$3:$M$205,11,FALSE),0)</f>
        <v>0.55555555555555558</v>
      </c>
      <c r="DE24" s="1700">
        <f>IFERROR(VLOOKUP($A24,'2004'!$C$3:$M$213,8,FALSE),0)</f>
        <v>49</v>
      </c>
      <c r="DF24" s="1691">
        <f>IFERROR(VLOOKUP($A24,'2004'!$C$3:$M$213,9,FALSE),0)</f>
        <v>27</v>
      </c>
      <c r="DG24" s="1691">
        <f>IFERROR(VLOOKUP($A24,'2004'!$C$3:$M$213,10,FALSE),0)</f>
        <v>2</v>
      </c>
      <c r="DH24" s="1740">
        <f>IFERROR(VLOOKUP($A24,'2004'!$C$3:$M$213,11,FALSE),0)</f>
        <v>0.55102040816326525</v>
      </c>
      <c r="DI24" s="1700">
        <f>IFERROR(VLOOKUP($A24,'2003'!$C$3:$Q$214,12,FALSE),0)</f>
        <v>0</v>
      </c>
      <c r="DJ24" s="1691">
        <f>IFERROR(VLOOKUP($A24,'2003'!$C$3:$Q$214,13,FALSE),0)</f>
        <v>0</v>
      </c>
      <c r="DK24" s="1691">
        <f>IFERROR(VLOOKUP($A24,'2003'!$C$3:$Q$214,14,FALSE),0)</f>
        <v>0</v>
      </c>
      <c r="DL24" s="1740">
        <f>IFERROR(VLOOKUP($A24,'2003'!$C$3:$Q$214,15,FALSE),0)</f>
        <v>0</v>
      </c>
      <c r="DM24" s="1700">
        <f>IFERROR(VLOOKUP($A24,'2002'!$D$3:$R$214,12,FALSE),0)</f>
        <v>0</v>
      </c>
      <c r="DN24" s="1691">
        <f>IFERROR(VLOOKUP($A24,'2002'!$D$3:$R$214,13,FALSE),0)</f>
        <v>0</v>
      </c>
      <c r="DO24" s="1691">
        <f>IFERROR(VLOOKUP($A24,'2002'!$D$3:$R$214,14,FALSE),0)</f>
        <v>0</v>
      </c>
      <c r="DP24" s="1788">
        <f>IFERROR(VLOOKUP($A24,'2002'!$D$3:$R$214,15,FALSE),0)</f>
        <v>0</v>
      </c>
      <c r="DQ24" s="1700">
        <f>IFERROR(VLOOKUP($A24,'Pre 2002'!$C$3:$CK$382,84,FALSE),0)</f>
        <v>60</v>
      </c>
      <c r="DR24" s="1695">
        <f>IFERROR(VLOOKUP($A24,'Pre 2002'!$C$3:$CK$382,85,FALSE),0)</f>
        <v>31</v>
      </c>
      <c r="DS24" s="1695">
        <f>IFERROR(VLOOKUP($A24,'Pre 2002'!$C$3:$CK$382,86,FALSE),0)</f>
        <v>1</v>
      </c>
      <c r="DT24" s="1790">
        <f>IFERROR(VLOOKUP($A24,'Pre 2002'!$C$3:$CK$382,87,FALSE),0)</f>
        <v>0.51666666666666672</v>
      </c>
      <c r="DU24" s="1741">
        <f>IFERROR(VLOOKUP(A24,'Pre 2002'!$C$3:$CG$382,83,FALSE),0)</f>
        <v>2</v>
      </c>
      <c r="DV24" s="1722"/>
      <c r="DY24" s="1731"/>
    </row>
    <row r="25" spans="1:129">
      <c r="A25" s="1779" t="s">
        <v>1121</v>
      </c>
      <c r="B25" s="1562">
        <f t="shared" si="0"/>
        <v>1316</v>
      </c>
      <c r="C25" s="1562">
        <f t="shared" si="1"/>
        <v>769</v>
      </c>
      <c r="D25" s="1562">
        <f t="shared" si="2"/>
        <v>93</v>
      </c>
      <c r="E25" s="1563">
        <f t="shared" si="3"/>
        <v>0.58434650455927051</v>
      </c>
      <c r="F25" s="1786">
        <f t="shared" si="4"/>
        <v>19</v>
      </c>
      <c r="G25" s="1595">
        <v>2000</v>
      </c>
      <c r="H25" s="1567">
        <f t="shared" si="11"/>
        <v>12</v>
      </c>
      <c r="I25" s="1734">
        <f t="shared" si="12"/>
        <v>784</v>
      </c>
      <c r="J25" s="1734">
        <f t="shared" si="13"/>
        <v>460</v>
      </c>
      <c r="K25" s="1734">
        <f t="shared" si="13"/>
        <v>58</v>
      </c>
      <c r="L25" s="1806">
        <f t="shared" si="14"/>
        <v>0.58673469387755106</v>
      </c>
      <c r="M25" s="1734"/>
      <c r="N25" s="1748"/>
      <c r="O25" s="1700">
        <f>IFERROR(VLOOKUP($A25,'2022'!$B$2:$K$174,3,FALSE),0)</f>
        <v>74</v>
      </c>
      <c r="P25" s="1858">
        <f>IFERROR(VLOOKUP($A25,'2022'!$B$2:$K$174,4,FALSE),0)</f>
        <v>18</v>
      </c>
      <c r="Q25" s="1858">
        <f>IFERROR(VLOOKUP($A25,'2022'!$B$2:$K$174,5,FALSE),0)</f>
        <v>34</v>
      </c>
      <c r="R25" s="1858">
        <f>IFERROR(VLOOKUP($A25,'2022'!$B$2:$K$174,8,FALSE),0)</f>
        <v>2</v>
      </c>
      <c r="S25" s="1740">
        <f>IFERROR(VLOOKUP($A25,'2022'!$B$2:$K$174,10,FALSE),0)</f>
        <v>0.45900000000000002</v>
      </c>
      <c r="T25" s="1700">
        <f>IFERROR(VLOOKUP($A25,'2021'!$B$2:$K$174,3,FALSE),0)</f>
        <v>61</v>
      </c>
      <c r="U25" s="1843">
        <f>IFERROR(VLOOKUP($A25,'2021'!$B$2:$K$174,4,FALSE),0)</f>
        <v>30</v>
      </c>
      <c r="V25" s="1843">
        <f>IFERROR(VLOOKUP($A25,'2021'!$B$2:$K$174,5,FALSE),0)</f>
        <v>30</v>
      </c>
      <c r="W25" s="1843">
        <f>IFERROR(VLOOKUP($A25,'2021'!$B$2:$K$174,8,FALSE),0)</f>
        <v>4</v>
      </c>
      <c r="X25" s="1740">
        <f>IFERROR(VLOOKUP($A25,'2021'!$B$2:$K$174,10,FALSE),0)</f>
        <v>0.49199999999999999</v>
      </c>
      <c r="Y25" s="1700">
        <f>IFERROR(VLOOKUP($A25,'2020'!$B$2:$K$170,3,FALSE),0)</f>
        <v>74</v>
      </c>
      <c r="Z25" s="1829">
        <f>IFERROR(VLOOKUP($A25,'2020'!$B$2:$K$170,4,FALSE),0)</f>
        <v>30</v>
      </c>
      <c r="AA25" s="1829">
        <f>IFERROR(VLOOKUP($A25,'2020'!$B$2:$K$170,5,FALSE),0)</f>
        <v>44</v>
      </c>
      <c r="AB25" s="1829">
        <f>IFERROR(VLOOKUP($A25,'2020'!$B$2:$K$170,8,FALSE),0)</f>
        <v>6</v>
      </c>
      <c r="AC25" s="1740">
        <f>IFERROR(VLOOKUP($A25,'2020'!$B$2:$K$170,10,FALSE),0)</f>
        <v>0.59499999999999997</v>
      </c>
      <c r="AD25" s="1700">
        <f>IFERROR(VLOOKUP($A25,'2019'!$B$2:$K$170,3,FALSE),0)</f>
        <v>85</v>
      </c>
      <c r="AE25" s="1823">
        <f>IFERROR(VLOOKUP($A25,'2019'!$B$2:$K$170,4,FALSE),0)</f>
        <v>37</v>
      </c>
      <c r="AF25" s="1823">
        <f>IFERROR(VLOOKUP($A25,'2019'!$B$2:$K$170,5,FALSE),0)</f>
        <v>54</v>
      </c>
      <c r="AG25" s="1823">
        <f>IFERROR(VLOOKUP($A25,'2019'!$B$2:$K$170,8,FALSE),0)</f>
        <v>6</v>
      </c>
      <c r="AH25" s="1740">
        <f>IFERROR(VLOOKUP($A25,'2019'!$B$2:$K$170,10,FALSE),0)</f>
        <v>0.63500000000000001</v>
      </c>
      <c r="AI25" s="1700">
        <f>IFERROR(VLOOKUP($A25,'2018'!$B$2:$K$170,3,FALSE),0)</f>
        <v>79</v>
      </c>
      <c r="AJ25" s="1821">
        <f>IFERROR(VLOOKUP($A25,'2018'!$B$2:$K$170,4,FALSE),0)</f>
        <v>27</v>
      </c>
      <c r="AK25" s="1821">
        <f>IFERROR(VLOOKUP($A25,'2018'!$B$2:$K$170,5,FALSE),0)</f>
        <v>50</v>
      </c>
      <c r="AL25" s="1821">
        <f>IFERROR(VLOOKUP($A25,'2018'!$B$2:$K$170,8,FALSE),0)</f>
        <v>3</v>
      </c>
      <c r="AM25" s="1740">
        <f>IFERROR(VLOOKUP($A25,'2018'!$B$2:$K$170,10,FALSE),0)</f>
        <v>0.63300000000000001</v>
      </c>
      <c r="AN25" s="1700">
        <f>IFERROR(VLOOKUP($A25,'2017'!$B$2:$J$163,2,FALSE),0)</f>
        <v>74</v>
      </c>
      <c r="AO25" s="1815">
        <f>IFERROR(VLOOKUP($A25,'2017'!$B$2:$J$163,3,FALSE),0)</f>
        <v>33</v>
      </c>
      <c r="AP25" s="1815">
        <f>IFERROR(VLOOKUP($A25,'2017'!$B$2:$J$163,4,FALSE),0)</f>
        <v>42</v>
      </c>
      <c r="AQ25" s="1815">
        <f>IFERROR(VLOOKUP($A25,'2017'!$B$2:$J$163,7,FALSE),0)</f>
        <v>3</v>
      </c>
      <c r="AR25" s="1740">
        <f>IFERROR(VLOOKUP($A25,'2017'!$B$2:$J$163,9,FALSE),0)</f>
        <v>0.56756756756756754</v>
      </c>
      <c r="AS25" s="1700">
        <f>IFERROR(VLOOKUP($A25,'2016'!$B$2:$K$165,3,FALSE),0)</f>
        <v>85</v>
      </c>
      <c r="AT25" s="1796">
        <f>IFERROR(VLOOKUP($A25,'2016'!$B$2:$K$165,4,FALSE),0)</f>
        <v>51</v>
      </c>
      <c r="AU25" s="1796">
        <f>IFERROR(VLOOKUP($A25,'2016'!$B$2:$K$165,5,FALSE),0)</f>
        <v>55</v>
      </c>
      <c r="AV25" s="1796">
        <f>IFERROR(VLOOKUP($A25,'2016'!$B$2:$K$165,8,FALSE),0)</f>
        <v>11</v>
      </c>
      <c r="AW25" s="1740">
        <f>IFERROR(VLOOKUP($A25,'2016'!$B$2:$K$165,10,FALSE),0)</f>
        <v>0.64700000000000002</v>
      </c>
      <c r="AX25" s="1700">
        <f>IFERROR(VLOOKUP($A25,'2015'!$B$2:$K$165,3,FALSE),0)</f>
        <v>0</v>
      </c>
      <c r="AY25" s="1695">
        <f>IFERROR(VLOOKUP($A25,'2015'!$B$2:$K$165,4,FALSE),0)</f>
        <v>0</v>
      </c>
      <c r="AZ25" s="1695">
        <f>IFERROR(VLOOKUP($A25,'2015'!$B$2:$K$165,5,FALSE),0)</f>
        <v>0</v>
      </c>
      <c r="BA25" s="1695">
        <f>IFERROR(VLOOKUP($A25,'2015'!$B$2:$K$165,8,FALSE),0)</f>
        <v>0</v>
      </c>
      <c r="BB25" s="1740">
        <f>IFERROR(VLOOKUP($A25,'2015'!$B$2:$K$165,10,FALSE),0)</f>
        <v>0</v>
      </c>
      <c r="BC25" s="1700">
        <f>IFERROR(VLOOKUP($A25,'2014'!$B$2:$K$157,3,FALSE),0)</f>
        <v>0</v>
      </c>
      <c r="BD25" s="1691">
        <f>IFERROR(VLOOKUP($A25,'2014'!$B$2:$K$157,4,FALSE),0)</f>
        <v>0</v>
      </c>
      <c r="BE25" s="1691">
        <f>IFERROR(VLOOKUP($A25,'2014'!$B$2:$K$157,5,FALSE),0)</f>
        <v>0</v>
      </c>
      <c r="BF25" s="1691">
        <f>IFERROR(VLOOKUP($A25,'2014'!$B$2:$K$157,8,FALSE),0)</f>
        <v>0</v>
      </c>
      <c r="BG25" s="1740">
        <f>IFERROR(VLOOKUP($A25,'2014'!$B$2:$K$157,10,FALSE),0)</f>
        <v>0</v>
      </c>
      <c r="BH25" s="1700">
        <f>IFERROR(VLOOKUP($A25,'2013'!$D$4:$I$249,2,FALSE),0)</f>
        <v>0</v>
      </c>
      <c r="BI25" s="1691">
        <f>IFERROR(VLOOKUP($A25,'2013'!$D$4:$I$249,3,FALSE),0)</f>
        <v>0</v>
      </c>
      <c r="BJ25" s="1691">
        <f>IFERROR(VLOOKUP($A25,'2013'!$D$4:$I$249,4,FALSE),0)</f>
        <v>0</v>
      </c>
      <c r="BK25" s="1691">
        <f>IFERROR(VLOOKUP($A25,'2013'!$D$4:$I$249,5,FALSE),0)</f>
        <v>0</v>
      </c>
      <c r="BL25" s="1740">
        <f>IFERROR(VLOOKUP($A25,'2013'!$D$4:$I$249,6,FALSE),0)</f>
        <v>0</v>
      </c>
      <c r="BM25" s="1737">
        <f>IFERROR(VLOOKUP($A25,'2012'!$D$3:$O$172,2,FALSE),0)</f>
        <v>0</v>
      </c>
      <c r="BN25" s="1691">
        <f>IFERROR(VLOOKUP($A25,'2012'!$D$3:$O$172,3,FALSE),0)</f>
        <v>0</v>
      </c>
      <c r="BO25" s="1743">
        <f>IFERROR(VLOOKUP($A25,'2012'!$D$3:$O$172,4,FALSE),0)</f>
        <v>0</v>
      </c>
      <c r="BP25" s="1700">
        <f>IFERROR(VLOOKUP($A25,'2012'!$D$3:$O$172,5,FALSE),0)</f>
        <v>0</v>
      </c>
      <c r="BQ25" s="1691">
        <f>IFERROR(VLOOKUP($A25,'2012'!$D$3:$O$172,6,FALSE),0)</f>
        <v>0</v>
      </c>
      <c r="BR25" s="1691">
        <f>IFERROR(VLOOKUP($A25,'2012'!$D$3:$O$172,7,FALSE),0)</f>
        <v>0</v>
      </c>
      <c r="BS25" s="1691">
        <f>IFERROR(VLOOKUP($A25,'2012'!$D$3:$O$172,8,FALSE),0)</f>
        <v>0</v>
      </c>
      <c r="BT25" s="1740">
        <f>IFERROR(VLOOKUP($A25,'2012'!$D$3:$O$172,9,FALSE),0)</f>
        <v>0</v>
      </c>
      <c r="BX25" s="1700">
        <f>IFERROR(VLOOKUP($A25,'2011'!$D$4:$I$251,2,FALSE),0)</f>
        <v>66</v>
      </c>
      <c r="BY25" s="1691">
        <f>IFERROR(VLOOKUP($A25,'2011'!$D$4:$I$251,3,FALSE),0)</f>
        <v>43</v>
      </c>
      <c r="BZ25" s="1691">
        <f>IFERROR(VLOOKUP($A25,'2011'!$D$4:$I$251,4,FALSE),0)</f>
        <v>43</v>
      </c>
      <c r="CA25" s="1691">
        <f>IFERROR(VLOOKUP($A25,'2011'!$D$4:$I$251,5,FALSE),0)</f>
        <v>11</v>
      </c>
      <c r="CB25" s="1740">
        <f>IFERROR(VLOOKUP($A25,'2011'!$D$4:$I$251,6,FALSE),0)</f>
        <v>0.65151515151515149</v>
      </c>
      <c r="CC25" s="1700">
        <f>IFERROR(VLOOKUP($A25,'2010'!$C$3:$H$234,2,FALSE),0)</f>
        <v>81</v>
      </c>
      <c r="CD25" s="1691">
        <f>IFERROR(VLOOKUP($A25,'2010'!$C$3:$H$234,3,FALSE),0)</f>
        <v>40</v>
      </c>
      <c r="CE25" s="1691">
        <f>IFERROR(VLOOKUP($A25,'2010'!$C$3:$H$234,4,FALSE),0)</f>
        <v>59</v>
      </c>
      <c r="CF25" s="1691">
        <f>IFERROR(VLOOKUP($A25,'2010'!$C$3:$H$234,5,FALSE),0)</f>
        <v>10</v>
      </c>
      <c r="CG25" s="1740">
        <f>IFERROR(VLOOKUP($A25,'2010'!$C$3:$H$234,6,FALSE),0)</f>
        <v>0.72839506172839508</v>
      </c>
      <c r="CH25" s="1700">
        <f>IFERROR(VLOOKUP($A25,'2009'!$C$3:$H$242,2,FALSE),0)</f>
        <v>68</v>
      </c>
      <c r="CI25" s="1691">
        <f>IFERROR(VLOOKUP($A25,'2009'!$C$3:$H$242,3,FALSE),0)</f>
        <v>35</v>
      </c>
      <c r="CJ25" s="1691">
        <f>IFERROR(VLOOKUP($A25,'2009'!$C$3:$H$242,4,FALSE),0)</f>
        <v>41</v>
      </c>
      <c r="CK25" s="1691">
        <f>IFERROR(VLOOKUP($A25,'2009'!$C$3:$H$242,5,FALSE),0)</f>
        <v>8</v>
      </c>
      <c r="CL25" s="1740">
        <f>IFERROR(VLOOKUP($A25,'2009'!$C$3:$H$242,6,FALSE),0)</f>
        <v>0.6029411764705882</v>
      </c>
      <c r="CM25" s="1700">
        <f>IFERROR(VLOOKUP($A25,'2008'!$C$3:$H$229,2,FALSE),0)</f>
        <v>80</v>
      </c>
      <c r="CN25" s="1691">
        <f>IFERROR(VLOOKUP($A25,'2008'!$C$3:$H$229,3,FALSE),0)</f>
        <v>41</v>
      </c>
      <c r="CO25" s="1691">
        <f>IFERROR(VLOOKUP($A25,'2008'!$C$3:$H$229,4,FALSE),0)</f>
        <v>48</v>
      </c>
      <c r="CP25" s="1691">
        <f>IFERROR(VLOOKUP($A25,'2008'!$C$3:$H$229,5,FALSE),0)</f>
        <v>7</v>
      </c>
      <c r="CQ25" s="1740">
        <f>IFERROR(VLOOKUP($A25,'2008'!$C$3:$H$229,6,FALSE),0)</f>
        <v>0.6</v>
      </c>
      <c r="CR25" s="1700">
        <f>IFERROR(VLOOKUP($A25,'2007'!$C$3:$M$238,7,FALSE),0)</f>
        <v>59</v>
      </c>
      <c r="CS25" s="1691">
        <f>IFERROR(VLOOKUP($A25,'2007'!$C$3:$M$238,8,FALSE),0)</f>
        <v>17</v>
      </c>
      <c r="CT25" s="1691">
        <f>IFERROR(VLOOKUP($A25,'2007'!$C$3:$M$238,9,FALSE),0)</f>
        <v>30</v>
      </c>
      <c r="CU25" s="1691">
        <f>IFERROR(VLOOKUP($A25,'2007'!$C$3:$M$238,10,FALSE),0)</f>
        <v>0</v>
      </c>
      <c r="CV25" s="1740">
        <f>IFERROR(VLOOKUP($A25,'2007'!$C$3:$M$238,11,FALSE),0)</f>
        <v>0.50847457627118642</v>
      </c>
      <c r="CW25" s="1700">
        <f>IFERROR(VLOOKUP($A25,'2006'!$A$2:$F$200,2,FALSE),0)</f>
        <v>72</v>
      </c>
      <c r="CX25" s="1858">
        <f>IFERROR(VLOOKUP($A25,'2006'!$A$2:$F$200,4,FALSE),0)</f>
        <v>38</v>
      </c>
      <c r="CY25" s="1858">
        <f>IFERROR(VLOOKUP($A25,'2006'!$A$2:$F$200,5,FALSE),0)</f>
        <v>4</v>
      </c>
      <c r="CZ25" s="1740">
        <f>IFERROR(VLOOKUP($A25,'2006'!$A$2:$F$200,6,FALSE),0)</f>
        <v>0.52777777777777779</v>
      </c>
      <c r="DA25" s="1700">
        <f>IFERROR(VLOOKUP($A25,'2005'!$C$3:$M$205,8,FALSE),0)</f>
        <v>73</v>
      </c>
      <c r="DB25" s="1691">
        <f>IFERROR(VLOOKUP($A25,'2005'!$C$3:$M$205,9,FALSE),0)</f>
        <v>37</v>
      </c>
      <c r="DC25" s="1691">
        <f>IFERROR(VLOOKUP($A25,'2005'!$C$3:$M$205,10,FALSE),0)</f>
        <v>5</v>
      </c>
      <c r="DD25" s="1740">
        <f>IFERROR(VLOOKUP($A25,'2005'!$C$3:$M$205,11,FALSE),0)</f>
        <v>0.50684931506849318</v>
      </c>
      <c r="DE25" s="1700">
        <f>IFERROR(VLOOKUP($A25,'2004'!$C$3:$M$213,8,FALSE),0)</f>
        <v>67</v>
      </c>
      <c r="DF25" s="1691">
        <f>IFERROR(VLOOKUP($A25,'2004'!$C$3:$M$213,9,FALSE),0)</f>
        <v>35</v>
      </c>
      <c r="DG25" s="1691">
        <f>IFERROR(VLOOKUP($A25,'2004'!$C$3:$M$213,10,FALSE),0)</f>
        <v>3</v>
      </c>
      <c r="DH25" s="1740">
        <f>IFERROR(VLOOKUP($A25,'2004'!$C$3:$M$213,11,FALSE),0)</f>
        <v>0.52238805970149249</v>
      </c>
      <c r="DI25" s="1700">
        <f>IFERROR(VLOOKUP($A25,'2003'!$C$3:$Q$214,12,FALSE),0)</f>
        <v>63</v>
      </c>
      <c r="DJ25" s="1691">
        <f>IFERROR(VLOOKUP($A25,'2003'!$C$3:$Q$214,13,FALSE),0)</f>
        <v>36</v>
      </c>
      <c r="DK25" s="1691">
        <f>IFERROR(VLOOKUP($A25,'2003'!$C$3:$Q$214,14,FALSE),0)</f>
        <v>4</v>
      </c>
      <c r="DL25" s="1740">
        <f>IFERROR(VLOOKUP($A25,'2003'!$C$3:$Q$214,15,FALSE),0)</f>
        <v>0.5714285714285714</v>
      </c>
      <c r="DM25" s="1700">
        <f>IFERROR(VLOOKUP($A25,'2002'!$D$3:$R$214,12,FALSE),0)</f>
        <v>62</v>
      </c>
      <c r="DN25" s="1691">
        <f>IFERROR(VLOOKUP($A25,'2002'!$D$3:$R$214,13,FALSE),0)</f>
        <v>46</v>
      </c>
      <c r="DO25" s="1691">
        <f>IFERROR(VLOOKUP($A25,'2002'!$D$3:$R$214,14,FALSE),0)</f>
        <v>3</v>
      </c>
      <c r="DP25" s="1788">
        <f>IFERROR(VLOOKUP($A25,'2002'!$D$3:$R$214,15,FALSE),0)</f>
        <v>0.74193548387096775</v>
      </c>
      <c r="DQ25" s="1700">
        <f>IFERROR(VLOOKUP($A25,'Pre 2002'!$C$3:$CK$382,84,FALSE),0)</f>
        <v>93</v>
      </c>
      <c r="DR25" s="1695">
        <f>IFERROR(VLOOKUP($A25,'Pre 2002'!$C$3:$CK$382,85,FALSE),0)</f>
        <v>47</v>
      </c>
      <c r="DS25" s="1695">
        <f>IFERROR(VLOOKUP($A25,'Pre 2002'!$C$3:$CK$382,86,FALSE),0)</f>
        <v>3</v>
      </c>
      <c r="DT25" s="1790">
        <f>IFERROR(VLOOKUP($A25,'Pre 2002'!$C$3:$CK$382,87,FALSE),0)</f>
        <v>0.5053763440860215</v>
      </c>
      <c r="DU25" s="1741">
        <f>IFERROR(VLOOKUP(A25,'Pre 2002'!$C$3:$CG$382,83,FALSE),0)</f>
        <v>2</v>
      </c>
      <c r="DV25" s="1722"/>
      <c r="DY25" s="1731"/>
    </row>
    <row r="26" spans="1:129">
      <c r="A26" s="1778" t="s">
        <v>1289</v>
      </c>
      <c r="B26" s="1562">
        <f t="shared" si="0"/>
        <v>589</v>
      </c>
      <c r="C26" s="1562">
        <f t="shared" si="1"/>
        <v>429</v>
      </c>
      <c r="D26" s="1562">
        <f t="shared" si="2"/>
        <v>89</v>
      </c>
      <c r="E26" s="1563">
        <f t="shared" si="3"/>
        <v>0.72835314091680814</v>
      </c>
      <c r="F26" s="1786">
        <f t="shared" si="4"/>
        <v>9</v>
      </c>
      <c r="G26" s="1595" t="s">
        <v>2159</v>
      </c>
      <c r="H26" s="1567">
        <f t="shared" si="11"/>
        <v>9</v>
      </c>
      <c r="I26" s="1734">
        <f t="shared" si="12"/>
        <v>589</v>
      </c>
      <c r="J26" s="1734">
        <f t="shared" si="13"/>
        <v>429</v>
      </c>
      <c r="K26" s="1734">
        <f t="shared" si="13"/>
        <v>89</v>
      </c>
      <c r="L26" s="1806">
        <f t="shared" si="14"/>
        <v>0.72835314091680814</v>
      </c>
      <c r="M26" s="1734"/>
      <c r="N26" s="1748"/>
      <c r="O26" s="1700">
        <f>IFERROR(VLOOKUP($A26,'2022'!$B$2:$K$174,3,FALSE),0)</f>
        <v>0</v>
      </c>
      <c r="P26" s="1858">
        <f>IFERROR(VLOOKUP($A26,'2022'!$B$2:$K$174,4,FALSE),0)</f>
        <v>0</v>
      </c>
      <c r="Q26" s="1858">
        <f>IFERROR(VLOOKUP($A26,'2022'!$B$2:$K$174,5,FALSE),0)</f>
        <v>0</v>
      </c>
      <c r="R26" s="1858">
        <f>IFERROR(VLOOKUP($A26,'2022'!$B$2:$K$174,8,FALSE),0)</f>
        <v>0</v>
      </c>
      <c r="S26" s="1740">
        <f>IFERROR(VLOOKUP($A26,'2022'!$B$2:$K$174,10,FALSE),0)</f>
        <v>0</v>
      </c>
      <c r="T26" s="1700">
        <f>IFERROR(VLOOKUP($A26,'2021'!$B$2:$K$174,3,FALSE),0)</f>
        <v>0</v>
      </c>
      <c r="U26" s="1843">
        <f>IFERROR(VLOOKUP($A26,'2021'!$B$2:$K$174,4,FALSE),0)</f>
        <v>0</v>
      </c>
      <c r="V26" s="1843">
        <f>IFERROR(VLOOKUP($A26,'2021'!$B$2:$K$174,5,FALSE),0)</f>
        <v>0</v>
      </c>
      <c r="W26" s="1843">
        <f>IFERROR(VLOOKUP($A26,'2021'!$B$2:$K$174,8,FALSE),0)</f>
        <v>0</v>
      </c>
      <c r="X26" s="1740">
        <f>IFERROR(VLOOKUP($A26,'2021'!$B$2:$K$174,10,FALSE),0)</f>
        <v>0</v>
      </c>
      <c r="Y26" s="1700">
        <f>IFERROR(VLOOKUP($A26,'2020'!$B$2:$K$170,3,FALSE),0)</f>
        <v>0</v>
      </c>
      <c r="Z26" s="1829">
        <f>IFERROR(VLOOKUP($A26,'2020'!$B$2:$K$170,4,FALSE),0)</f>
        <v>0</v>
      </c>
      <c r="AA26" s="1829">
        <f>IFERROR(VLOOKUP($A26,'2020'!$B$2:$K$170,5,FALSE),0)</f>
        <v>0</v>
      </c>
      <c r="AB26" s="1829">
        <f>IFERROR(VLOOKUP($A26,'2020'!$B$2:$K$170,8,FALSE),0)</f>
        <v>0</v>
      </c>
      <c r="AC26" s="1740">
        <f>IFERROR(VLOOKUP($A26,'2020'!$B$2:$K$170,10,FALSE),0)</f>
        <v>0</v>
      </c>
      <c r="AD26" s="1700">
        <f>IFERROR(VLOOKUP($A26,'2019'!$B$2:$K$170,3,FALSE),0)</f>
        <v>0</v>
      </c>
      <c r="AE26" s="1823">
        <f>IFERROR(VLOOKUP($A26,'2019'!$B$2:$K$170,4,FALSE),0)</f>
        <v>0</v>
      </c>
      <c r="AF26" s="1823">
        <f>IFERROR(VLOOKUP($A26,'2019'!$B$2:$K$170,5,FALSE),0)</f>
        <v>0</v>
      </c>
      <c r="AG26" s="1823">
        <f>IFERROR(VLOOKUP($A26,'2019'!$B$2:$K$170,8,FALSE),0)</f>
        <v>0</v>
      </c>
      <c r="AH26" s="1740">
        <f>IFERROR(VLOOKUP($A26,'2019'!$B$2:$K$170,10,FALSE),0)</f>
        <v>0</v>
      </c>
      <c r="AI26" s="1700">
        <f>IFERROR(VLOOKUP($A26,'2018'!$B$2:$K$170,3,FALSE),0)</f>
        <v>0</v>
      </c>
      <c r="AJ26" s="1821">
        <f>IFERROR(VLOOKUP($A26,'2018'!$B$2:$K$170,4,FALSE),0)</f>
        <v>0</v>
      </c>
      <c r="AK26" s="1821">
        <f>IFERROR(VLOOKUP($A26,'2018'!$B$2:$K$170,5,FALSE),0)</f>
        <v>0</v>
      </c>
      <c r="AL26" s="1821">
        <f>IFERROR(VLOOKUP($A26,'2018'!$B$2:$K$170,8,FALSE),0)</f>
        <v>0</v>
      </c>
      <c r="AM26" s="1740">
        <f>IFERROR(VLOOKUP($A26,'2018'!$B$2:$K$170,10,FALSE),0)</f>
        <v>0</v>
      </c>
      <c r="AN26" s="1700">
        <f>IFERROR(VLOOKUP($A26,'2017'!$B$2:$J$163,2,FALSE),0)</f>
        <v>0</v>
      </c>
      <c r="AO26" s="1815">
        <f>IFERROR(VLOOKUP($A26,'2017'!$B$2:$J$163,3,FALSE),0)</f>
        <v>0</v>
      </c>
      <c r="AP26" s="1815">
        <f>IFERROR(VLOOKUP($A26,'2017'!$B$2:$J$163,4,FALSE),0)</f>
        <v>0</v>
      </c>
      <c r="AQ26" s="1815">
        <f>IFERROR(VLOOKUP($A26,'2017'!$B$2:$J$163,7,FALSE),0)</f>
        <v>0</v>
      </c>
      <c r="AR26" s="1740">
        <f>IFERROR(VLOOKUP($A26,'2017'!$B$2:$J$163,9,FALSE),0)</f>
        <v>0</v>
      </c>
      <c r="AS26" s="1700">
        <f>IFERROR(VLOOKUP($A26,'2016'!$B$2:$K$165,3,FALSE),0)</f>
        <v>0</v>
      </c>
      <c r="AT26" s="1796">
        <f>IFERROR(VLOOKUP($A26,'2016'!$B$2:$K$165,4,FALSE),0)</f>
        <v>0</v>
      </c>
      <c r="AU26" s="1796">
        <f>IFERROR(VLOOKUP($A26,'2016'!$B$2:$K$165,5,FALSE),0)</f>
        <v>0</v>
      </c>
      <c r="AV26" s="1796">
        <f>IFERROR(VLOOKUP($A26,'2016'!$B$2:$K$165,8,FALSE),0)</f>
        <v>0</v>
      </c>
      <c r="AW26" s="1740">
        <f>IFERROR(VLOOKUP($A26,'2016'!$B$2:$K$165,10,FALSE),0)</f>
        <v>0</v>
      </c>
      <c r="AX26" s="1700">
        <f>IFERROR(VLOOKUP($A26,'2015'!$B$2:$K$165,3,FALSE),0)</f>
        <v>0</v>
      </c>
      <c r="AY26" s="1695">
        <f>IFERROR(VLOOKUP($A26,'2015'!$B$2:$K$165,4,FALSE),0)</f>
        <v>0</v>
      </c>
      <c r="AZ26" s="1695">
        <f>IFERROR(VLOOKUP($A26,'2015'!$B$2:$K$165,5,FALSE),0)</f>
        <v>0</v>
      </c>
      <c r="BA26" s="1695">
        <f>IFERROR(VLOOKUP($A26,'2015'!$B$2:$K$165,8,FALSE),0)</f>
        <v>0</v>
      </c>
      <c r="BB26" s="1740">
        <f>IFERROR(VLOOKUP($A26,'2015'!$B$2:$K$165,10,FALSE),0)</f>
        <v>0</v>
      </c>
      <c r="BC26" s="1700">
        <f>IFERROR(VLOOKUP($A26,'2014'!$B$2:$K$157,3,FALSE),0)</f>
        <v>0</v>
      </c>
      <c r="BD26" s="1691">
        <f>IFERROR(VLOOKUP($A26,'2014'!$B$2:$K$157,4,FALSE),0)</f>
        <v>0</v>
      </c>
      <c r="BE26" s="1691">
        <f>IFERROR(VLOOKUP($A26,'2014'!$B$2:$K$157,5,FALSE),0)</f>
        <v>0</v>
      </c>
      <c r="BF26" s="1691">
        <f>IFERROR(VLOOKUP($A26,'2014'!$B$2:$K$157,8,FALSE),0)</f>
        <v>0</v>
      </c>
      <c r="BG26" s="1740">
        <f>IFERROR(VLOOKUP($A26,'2014'!$B$2:$K$157,10,FALSE),0)</f>
        <v>0</v>
      </c>
      <c r="BH26" s="1700">
        <f>IFERROR(VLOOKUP($A26,'2013'!$D$4:$I$249,2,FALSE),0)</f>
        <v>0</v>
      </c>
      <c r="BI26" s="1691">
        <f>IFERROR(VLOOKUP($A26,'2013'!$D$4:$I$249,3,FALSE),0)</f>
        <v>0</v>
      </c>
      <c r="BJ26" s="1691">
        <f>IFERROR(VLOOKUP($A26,'2013'!$D$4:$I$249,4,FALSE),0)</f>
        <v>0</v>
      </c>
      <c r="BK26" s="1691">
        <f>IFERROR(VLOOKUP($A26,'2013'!$D$4:$I$249,5,FALSE),0)</f>
        <v>0</v>
      </c>
      <c r="BL26" s="1740">
        <f>IFERROR(VLOOKUP($A26,'2013'!$D$4:$I$249,6,FALSE),0)</f>
        <v>0</v>
      </c>
      <c r="BM26" s="1737">
        <f>IFERROR(VLOOKUP($A26,'2012'!$D$3:$O$172,2,FALSE),0)</f>
        <v>0</v>
      </c>
      <c r="BN26" s="1691">
        <f>IFERROR(VLOOKUP($A26,'2012'!$D$3:$O$172,3,FALSE),0)</f>
        <v>0</v>
      </c>
      <c r="BO26" s="1743">
        <f>IFERROR(VLOOKUP($A26,'2012'!$D$3:$O$172,4,FALSE),0)</f>
        <v>0</v>
      </c>
      <c r="BP26" s="1700">
        <f>IFERROR(VLOOKUP($A26,'2012'!$D$3:$O$172,5,FALSE),0)</f>
        <v>0</v>
      </c>
      <c r="BQ26" s="1691">
        <f>IFERROR(VLOOKUP($A26,'2012'!$D$3:$O$172,6,FALSE),0)</f>
        <v>0</v>
      </c>
      <c r="BR26" s="1691">
        <f>IFERROR(VLOOKUP($A26,'2012'!$D$3:$O$172,7,FALSE),0)</f>
        <v>0</v>
      </c>
      <c r="BS26" s="1691">
        <f>IFERROR(VLOOKUP($A26,'2012'!$D$3:$O$172,8,FALSE),0)</f>
        <v>0</v>
      </c>
      <c r="BT26" s="1740">
        <f>IFERROR(VLOOKUP($A26,'2012'!$D$3:$O$172,9,FALSE),0)</f>
        <v>0</v>
      </c>
      <c r="BX26" s="1700">
        <f>IFERROR(VLOOKUP($A26,'2011'!$D$4:$I$251,2,FALSE),0)</f>
        <v>0</v>
      </c>
      <c r="BY26" s="1691">
        <f>IFERROR(VLOOKUP($A26,'2011'!$D$4:$I$251,3,FALSE),0)</f>
        <v>0</v>
      </c>
      <c r="BZ26" s="1691">
        <f>IFERROR(VLOOKUP($A26,'2011'!$D$4:$I$251,4,FALSE),0)</f>
        <v>0</v>
      </c>
      <c r="CA26" s="1691">
        <f>IFERROR(VLOOKUP($A26,'2011'!$D$4:$I$251,5,FALSE),0)</f>
        <v>0</v>
      </c>
      <c r="CB26" s="1740">
        <f>IFERROR(VLOOKUP($A26,'2011'!$D$4:$I$251,6,FALSE),0)</f>
        <v>0</v>
      </c>
      <c r="CC26" s="1700">
        <f>IFERROR(VLOOKUP($A26,'2010'!$C$3:$H$234,2,FALSE),0)</f>
        <v>77</v>
      </c>
      <c r="CD26" s="1691">
        <f>IFERROR(VLOOKUP($A26,'2010'!$C$3:$H$234,3,FALSE),0)</f>
        <v>45</v>
      </c>
      <c r="CE26" s="1691">
        <f>IFERROR(VLOOKUP($A26,'2010'!$C$3:$H$234,4,FALSE),0)</f>
        <v>51</v>
      </c>
      <c r="CF26" s="1691">
        <f>IFERROR(VLOOKUP($A26,'2010'!$C$3:$H$234,5,FALSE),0)</f>
        <v>17</v>
      </c>
      <c r="CG26" s="1740">
        <f>IFERROR(VLOOKUP($A26,'2010'!$C$3:$H$234,6,FALSE),0)</f>
        <v>0.66233766233766234</v>
      </c>
      <c r="CH26" s="1700">
        <f>IFERROR(VLOOKUP($A26,'2009'!$C$3:$H$242,2,FALSE),0)</f>
        <v>70</v>
      </c>
      <c r="CI26" s="1691">
        <f>IFERROR(VLOOKUP($A26,'2009'!$C$3:$H$242,3,FALSE),0)</f>
        <v>33</v>
      </c>
      <c r="CJ26" s="1691">
        <f>IFERROR(VLOOKUP($A26,'2009'!$C$3:$H$242,4,FALSE),0)</f>
        <v>48</v>
      </c>
      <c r="CK26" s="1691">
        <f>IFERROR(VLOOKUP($A26,'2009'!$C$3:$H$242,5,FALSE),0)</f>
        <v>14</v>
      </c>
      <c r="CL26" s="1740">
        <f>IFERROR(VLOOKUP($A26,'2009'!$C$3:$H$242,6,FALSE),0)</f>
        <v>0.68571428571428572</v>
      </c>
      <c r="CM26" s="1700">
        <f>IFERROR(VLOOKUP($A26,'2008'!$C$3:$H$229,2,FALSE),0)</f>
        <v>82</v>
      </c>
      <c r="CN26" s="1691">
        <f>IFERROR(VLOOKUP($A26,'2008'!$C$3:$H$229,3,FALSE),0)</f>
        <v>57</v>
      </c>
      <c r="CO26" s="1691">
        <f>IFERROR(VLOOKUP($A26,'2008'!$C$3:$H$229,4,FALSE),0)</f>
        <v>65</v>
      </c>
      <c r="CP26" s="1691">
        <f>IFERROR(VLOOKUP($A26,'2008'!$C$3:$H$229,5,FALSE),0)</f>
        <v>8</v>
      </c>
      <c r="CQ26" s="1740">
        <f>IFERROR(VLOOKUP($A26,'2008'!$C$3:$H$229,6,FALSE),0)</f>
        <v>0.79268292682926833</v>
      </c>
      <c r="CR26" s="1700">
        <f>IFERROR(VLOOKUP($A26,'2007'!$C$3:$M$238,7,FALSE),0)</f>
        <v>0</v>
      </c>
      <c r="CS26" s="1691">
        <f>IFERROR(VLOOKUP($A26,'2007'!$C$3:$M$238,8,FALSE),0)</f>
        <v>0</v>
      </c>
      <c r="CT26" s="1691">
        <f>IFERROR(VLOOKUP($A26,'2007'!$C$3:$M$238,9,FALSE),0)</f>
        <v>0</v>
      </c>
      <c r="CU26" s="1691">
        <f>IFERROR(VLOOKUP($A26,'2007'!$C$3:$M$238,10,FALSE),0)</f>
        <v>0</v>
      </c>
      <c r="CV26" s="1740">
        <f>IFERROR(VLOOKUP($A26,'2007'!$C$3:$M$238,11,FALSE),0)</f>
        <v>0</v>
      </c>
      <c r="CW26" s="1700">
        <f>IFERROR(VLOOKUP($A26,'2006'!$A$2:$F$200,2,FALSE),0)</f>
        <v>0</v>
      </c>
      <c r="CX26" s="1796">
        <f>IFERROR(VLOOKUP($A26,'2006'!$A$2:$F$200,4,FALSE),0)</f>
        <v>0</v>
      </c>
      <c r="CY26" s="1796">
        <f>IFERROR(VLOOKUP($A26,'2006'!$A$2:$F$200,5,FALSE),0)</f>
        <v>0</v>
      </c>
      <c r="CZ26" s="1740" t="str">
        <f>IFERROR(VLOOKUP($A26,'2006'!$A$2:$F$200,6,FALSE),0)</f>
        <v>---</v>
      </c>
      <c r="DA26" s="1700">
        <f>IFERROR(VLOOKUP($A26,'2005'!$C$3:$M$205,8,FALSE),0)</f>
        <v>0</v>
      </c>
      <c r="DB26" s="1691">
        <f>IFERROR(VLOOKUP($A26,'2005'!$C$3:$M$205,9,FALSE),0)</f>
        <v>0</v>
      </c>
      <c r="DC26" s="1691">
        <f>IFERROR(VLOOKUP($A26,'2005'!$C$3:$M$205,10,FALSE),0)</f>
        <v>0</v>
      </c>
      <c r="DD26" s="1740">
        <f>IFERROR(VLOOKUP($A26,'2005'!$C$3:$M$205,11,FALSE),0)</f>
        <v>0</v>
      </c>
      <c r="DE26" s="1700">
        <f>IFERROR(VLOOKUP($A26,'2004'!$C$3:$M$213,8,FALSE),0)</f>
        <v>25</v>
      </c>
      <c r="DF26" s="1691">
        <f>IFERROR(VLOOKUP($A26,'2004'!$C$3:$M$213,9,FALSE),0)</f>
        <v>19</v>
      </c>
      <c r="DG26" s="1691">
        <f>IFERROR(VLOOKUP($A26,'2004'!$C$3:$M$213,10,FALSE),0)</f>
        <v>4</v>
      </c>
      <c r="DH26" s="1740">
        <f>IFERROR(VLOOKUP($A26,'2004'!$C$3:$M$213,11,FALSE),0)</f>
        <v>0.76</v>
      </c>
      <c r="DI26" s="1700">
        <f>IFERROR(VLOOKUP($A26,'2003'!$C$3:$Q$214,12,FALSE),0)</f>
        <v>49</v>
      </c>
      <c r="DJ26" s="1691">
        <f>IFERROR(VLOOKUP($A26,'2003'!$C$3:$Q$214,13,FALSE),0)</f>
        <v>41</v>
      </c>
      <c r="DK26" s="1691">
        <f>IFERROR(VLOOKUP($A26,'2003'!$C$3:$Q$214,14,FALSE),0)</f>
        <v>12</v>
      </c>
      <c r="DL26" s="1740">
        <f>IFERROR(VLOOKUP($A26,'2003'!$C$3:$Q$214,15,FALSE),0)</f>
        <v>0.83673469387755106</v>
      </c>
      <c r="DM26" s="1700">
        <f>IFERROR(VLOOKUP($A26,'2002'!$D$3:$R$214,12,FALSE),0)</f>
        <v>59</v>
      </c>
      <c r="DN26" s="1691">
        <f>IFERROR(VLOOKUP($A26,'2002'!$D$3:$R$214,13,FALSE),0)</f>
        <v>38</v>
      </c>
      <c r="DO26" s="1691">
        <f>IFERROR(VLOOKUP($A26,'2002'!$D$3:$R$214,14,FALSE),0)</f>
        <v>6</v>
      </c>
      <c r="DP26" s="1788">
        <f>IFERROR(VLOOKUP($A26,'2002'!$D$3:$R$214,15,FALSE),0)</f>
        <v>0.64406779661016944</v>
      </c>
      <c r="DQ26" s="1700">
        <f>IFERROR(VLOOKUP($A26,'Pre 2002'!$C$3:$CK$382,84,FALSE),0)</f>
        <v>227</v>
      </c>
      <c r="DR26" s="1695">
        <f>IFERROR(VLOOKUP($A26,'Pre 2002'!$C$3:$CK$382,85,FALSE),0)</f>
        <v>167</v>
      </c>
      <c r="DS26" s="1695">
        <f>IFERROR(VLOOKUP($A26,'Pre 2002'!$C$3:$CK$382,86,FALSE),0)</f>
        <v>28</v>
      </c>
      <c r="DT26" s="1790">
        <f>IFERROR(VLOOKUP($A26,'Pre 2002'!$C$3:$CK$382,87,FALSE),0)</f>
        <v>0.73568281938325997</v>
      </c>
      <c r="DU26" s="1741">
        <f>IFERROR(VLOOKUP(A26,'Pre 2002'!$C$3:$CG$382,83,FALSE),0)</f>
        <v>3</v>
      </c>
      <c r="DV26" s="1722"/>
      <c r="DY26" s="1731"/>
    </row>
    <row r="27" spans="1:129">
      <c r="A27" s="1780" t="s">
        <v>1123</v>
      </c>
      <c r="B27" s="1562">
        <f t="shared" si="0"/>
        <v>1022</v>
      </c>
      <c r="C27" s="1562">
        <f t="shared" si="1"/>
        <v>683</v>
      </c>
      <c r="D27" s="1562">
        <f t="shared" si="2"/>
        <v>86</v>
      </c>
      <c r="E27" s="1563">
        <f t="shared" si="3"/>
        <v>0.66829745596868884</v>
      </c>
      <c r="F27" s="1786">
        <f t="shared" si="4"/>
        <v>16</v>
      </c>
      <c r="G27" s="1595">
        <v>1999</v>
      </c>
      <c r="H27" s="1567">
        <f t="shared" si="11"/>
        <v>16</v>
      </c>
      <c r="I27" s="1734">
        <f t="shared" si="12"/>
        <v>1022</v>
      </c>
      <c r="J27" s="1734">
        <f t="shared" si="13"/>
        <v>683</v>
      </c>
      <c r="K27" s="1734">
        <f t="shared" si="13"/>
        <v>86</v>
      </c>
      <c r="L27" s="1806">
        <f t="shared" si="14"/>
        <v>0.66829745596868884</v>
      </c>
      <c r="M27" s="1734"/>
      <c r="N27" s="1748"/>
      <c r="O27" s="1700">
        <f>IFERROR(VLOOKUP($A27,'2022'!$B$2:$K$174,3,FALSE),0)</f>
        <v>0</v>
      </c>
      <c r="P27" s="1858">
        <f>IFERROR(VLOOKUP($A27,'2022'!$B$2:$K$174,4,FALSE),0)</f>
        <v>0</v>
      </c>
      <c r="Q27" s="1858">
        <f>IFERROR(VLOOKUP($A27,'2022'!$B$2:$K$174,5,FALSE),0)</f>
        <v>0</v>
      </c>
      <c r="R27" s="1858">
        <f>IFERROR(VLOOKUP($A27,'2022'!$B$2:$K$174,8,FALSE),0)</f>
        <v>0</v>
      </c>
      <c r="S27" s="1740">
        <f>IFERROR(VLOOKUP($A27,'2022'!$B$2:$K$174,10,FALSE),0)</f>
        <v>0</v>
      </c>
      <c r="T27" s="1700">
        <f>IFERROR(VLOOKUP($A27,'2021'!$B$2:$K$174,3,FALSE),0)</f>
        <v>0</v>
      </c>
      <c r="U27" s="1843">
        <f>IFERROR(VLOOKUP($A27,'2021'!$B$2:$K$174,4,FALSE),0)</f>
        <v>0</v>
      </c>
      <c r="V27" s="1843">
        <f>IFERROR(VLOOKUP($A27,'2021'!$B$2:$K$174,5,FALSE),0)</f>
        <v>0</v>
      </c>
      <c r="W27" s="1843">
        <f>IFERROR(VLOOKUP($A27,'2021'!$B$2:$K$174,8,FALSE),0)</f>
        <v>0</v>
      </c>
      <c r="X27" s="1740">
        <f>IFERROR(VLOOKUP($A27,'2021'!$B$2:$K$174,10,FALSE),0)</f>
        <v>0</v>
      </c>
      <c r="Y27" s="1700">
        <f>IFERROR(VLOOKUP($A27,'2020'!$B$2:$K$170,3,FALSE),0)</f>
        <v>0</v>
      </c>
      <c r="Z27" s="1829">
        <f>IFERROR(VLOOKUP($A27,'2020'!$B$2:$K$170,4,FALSE),0)</f>
        <v>0</v>
      </c>
      <c r="AA27" s="1829">
        <f>IFERROR(VLOOKUP($A27,'2020'!$B$2:$K$170,5,FALSE),0)</f>
        <v>0</v>
      </c>
      <c r="AB27" s="1829">
        <f>IFERROR(VLOOKUP($A27,'2020'!$B$2:$K$170,8,FALSE),0)</f>
        <v>0</v>
      </c>
      <c r="AC27" s="1740">
        <f>IFERROR(VLOOKUP($A27,'2020'!$B$2:$K$170,10,FALSE),0)</f>
        <v>0</v>
      </c>
      <c r="AD27" s="1700">
        <f>IFERROR(VLOOKUP($A27,'2019'!$B$2:$K$170,3,FALSE),0)</f>
        <v>0</v>
      </c>
      <c r="AE27" s="1823">
        <f>IFERROR(VLOOKUP($A27,'2019'!$B$2:$K$170,4,FALSE),0)</f>
        <v>0</v>
      </c>
      <c r="AF27" s="1823">
        <f>IFERROR(VLOOKUP($A27,'2019'!$B$2:$K$170,5,FALSE),0)</f>
        <v>0</v>
      </c>
      <c r="AG27" s="1823">
        <f>IFERROR(VLOOKUP($A27,'2019'!$B$2:$K$170,8,FALSE),0)</f>
        <v>0</v>
      </c>
      <c r="AH27" s="1740">
        <f>IFERROR(VLOOKUP($A27,'2019'!$B$2:$K$170,10,FALSE),0)</f>
        <v>0</v>
      </c>
      <c r="AI27" s="1700">
        <f>IFERROR(VLOOKUP($A27,'2018'!$B$2:$K$170,3,FALSE),0)</f>
        <v>0</v>
      </c>
      <c r="AJ27" s="1821">
        <f>IFERROR(VLOOKUP($A27,'2018'!$B$2:$K$170,4,FALSE),0)</f>
        <v>0</v>
      </c>
      <c r="AK27" s="1821">
        <f>IFERROR(VLOOKUP($A27,'2018'!$B$2:$K$170,5,FALSE),0)</f>
        <v>0</v>
      </c>
      <c r="AL27" s="1821">
        <f>IFERROR(VLOOKUP($A27,'2018'!$B$2:$K$170,8,FALSE),0)</f>
        <v>0</v>
      </c>
      <c r="AM27" s="1740">
        <f>IFERROR(VLOOKUP($A27,'2018'!$B$2:$K$170,10,FALSE),0)</f>
        <v>0</v>
      </c>
      <c r="AN27" s="1700">
        <f>IFERROR(VLOOKUP($A27,'2017'!$B$2:$J$163,2,FALSE),0)</f>
        <v>0</v>
      </c>
      <c r="AO27" s="1815">
        <f>IFERROR(VLOOKUP($A27,'2017'!$B$2:$J$163,3,FALSE),0)</f>
        <v>0</v>
      </c>
      <c r="AP27" s="1815">
        <f>IFERROR(VLOOKUP($A27,'2017'!$B$2:$J$163,4,FALSE),0)</f>
        <v>0</v>
      </c>
      <c r="AQ27" s="1815">
        <f>IFERROR(VLOOKUP($A27,'2017'!$B$2:$J$163,7,FALSE),0)</f>
        <v>0</v>
      </c>
      <c r="AR27" s="1740">
        <f>IFERROR(VLOOKUP($A27,'2017'!$B$2:$J$163,9,FALSE),0)</f>
        <v>0</v>
      </c>
      <c r="AS27" s="1700">
        <f>IFERROR(VLOOKUP($A27,'2016'!$B$2:$K$165,3,FALSE),0)</f>
        <v>0</v>
      </c>
      <c r="AT27" s="1796">
        <f>IFERROR(VLOOKUP($A27,'2016'!$B$2:$K$165,4,FALSE),0)</f>
        <v>0</v>
      </c>
      <c r="AU27" s="1796">
        <f>IFERROR(VLOOKUP($A27,'2016'!$B$2:$K$165,5,FALSE),0)</f>
        <v>0</v>
      </c>
      <c r="AV27" s="1796">
        <f>IFERROR(VLOOKUP($A27,'2016'!$B$2:$K$165,8,FALSE),0)</f>
        <v>0</v>
      </c>
      <c r="AW27" s="1740">
        <f>IFERROR(VLOOKUP($A27,'2016'!$B$2:$K$165,10,FALSE),0)</f>
        <v>0</v>
      </c>
      <c r="AX27" s="1700">
        <f>IFERROR(VLOOKUP($A27,'2015'!$B$2:$K$165,3,FALSE),0)</f>
        <v>0</v>
      </c>
      <c r="AY27" s="1695">
        <f>IFERROR(VLOOKUP($A27,'2015'!$B$2:$K$165,4,FALSE),0)</f>
        <v>0</v>
      </c>
      <c r="AZ27" s="1695">
        <f>IFERROR(VLOOKUP($A27,'2015'!$B$2:$K$165,5,FALSE),0)</f>
        <v>0</v>
      </c>
      <c r="BA27" s="1695">
        <f>IFERROR(VLOOKUP($A27,'2015'!$B$2:$K$165,8,FALSE),0)</f>
        <v>0</v>
      </c>
      <c r="BB27" s="1740">
        <f>IFERROR(VLOOKUP($A27,'2015'!$B$2:$K$165,10,FALSE),0)</f>
        <v>0</v>
      </c>
      <c r="BC27" s="1700">
        <f>IFERROR(VLOOKUP($A27,'2014'!$B$2:$K$157,3,FALSE),0)</f>
        <v>0</v>
      </c>
      <c r="BD27" s="1691">
        <f>IFERROR(VLOOKUP($A27,'2014'!$B$2:$K$157,4,FALSE),0)</f>
        <v>0</v>
      </c>
      <c r="BE27" s="1691">
        <f>IFERROR(VLOOKUP($A27,'2014'!$B$2:$K$157,5,FALSE),0)</f>
        <v>0</v>
      </c>
      <c r="BF27" s="1691">
        <f>IFERROR(VLOOKUP($A27,'2014'!$B$2:$K$157,8,FALSE),0)</f>
        <v>0</v>
      </c>
      <c r="BG27" s="1740">
        <f>IFERROR(VLOOKUP($A27,'2014'!$B$2:$K$157,10,FALSE),0)</f>
        <v>0</v>
      </c>
      <c r="BH27" s="1700">
        <f>IFERROR(VLOOKUP($A27,'2013'!$D$4:$I$249,2,FALSE),0)</f>
        <v>84</v>
      </c>
      <c r="BI27" s="1691">
        <f>IFERROR(VLOOKUP($A27,'2013'!$D$4:$I$249,3,FALSE),0)</f>
        <v>41</v>
      </c>
      <c r="BJ27" s="1691">
        <f>IFERROR(VLOOKUP($A27,'2013'!$D$4:$I$249,4,FALSE),0)</f>
        <v>51</v>
      </c>
      <c r="BK27" s="1691">
        <f>IFERROR(VLOOKUP($A27,'2013'!$D$4:$I$249,5,FALSE),0)</f>
        <v>2</v>
      </c>
      <c r="BL27" s="1740">
        <f>IFERROR(VLOOKUP($A27,'2013'!$D$4:$I$249,6,FALSE),0)</f>
        <v>0.6071428571428571</v>
      </c>
      <c r="BM27" s="1737">
        <f>IFERROR(VLOOKUP($A27,'2012'!$D$3:$O$172,2,FALSE),0)</f>
        <v>856</v>
      </c>
      <c r="BN27" s="1691">
        <f>IFERROR(VLOOKUP($A27,'2012'!$D$3:$O$172,3,FALSE),0)</f>
        <v>580</v>
      </c>
      <c r="BO27" s="1743">
        <f>IFERROR(VLOOKUP($A27,'2012'!$D$3:$O$172,4,FALSE),0)</f>
        <v>77</v>
      </c>
      <c r="BP27" s="1700">
        <f>IFERROR(VLOOKUP($A27,'2012'!$D$3:$O$172,5,FALSE),0)</f>
        <v>33</v>
      </c>
      <c r="BQ27" s="1691">
        <f>IFERROR(VLOOKUP($A27,'2012'!$D$3:$O$172,6,FALSE),0)</f>
        <v>25</v>
      </c>
      <c r="BR27" s="1691">
        <f>IFERROR(VLOOKUP($A27,'2012'!$D$3:$O$172,7,FALSE),0)</f>
        <v>20</v>
      </c>
      <c r="BS27" s="1691">
        <f>IFERROR(VLOOKUP($A27,'2012'!$D$3:$O$172,8,FALSE),0)</f>
        <v>5</v>
      </c>
      <c r="BT27" s="1740">
        <f>IFERROR(VLOOKUP($A27,'2012'!$D$3:$O$172,9,FALSE),0)</f>
        <v>0.60606060606060608</v>
      </c>
      <c r="BU27" s="1737">
        <f>IFERROR(VLOOKUP($A27,'2012'!$D$3:$O$172,10,FALSE),0)</f>
        <v>823</v>
      </c>
      <c r="BV27" s="1691">
        <f>IFERROR(VLOOKUP($A27,'2012'!$D$3:$O$172,11,FALSE),0)</f>
        <v>560</v>
      </c>
      <c r="BW27" s="1743">
        <f>IFERROR(VLOOKUP($A27,'2012'!$D$3:$O$172,12,FALSE),0)</f>
        <v>72</v>
      </c>
      <c r="BX27" s="1700">
        <f>IFERROR(VLOOKUP($A27,'2011'!$D$4:$I$251,2,FALSE),0)</f>
        <v>79</v>
      </c>
      <c r="BY27" s="1691">
        <f>IFERROR(VLOOKUP($A27,'2011'!$D$4:$I$251,3,FALSE),0)</f>
        <v>49</v>
      </c>
      <c r="BZ27" s="1691">
        <f>IFERROR(VLOOKUP($A27,'2011'!$D$4:$I$251,4,FALSE),0)</f>
        <v>50</v>
      </c>
      <c r="CA27" s="1691">
        <f>IFERROR(VLOOKUP($A27,'2011'!$D$4:$I$251,5,FALSE),0)</f>
        <v>2</v>
      </c>
      <c r="CB27" s="1740">
        <f>IFERROR(VLOOKUP($A27,'2011'!$D$4:$I$251,6,FALSE),0)</f>
        <v>0.63291139240506333</v>
      </c>
      <c r="CC27" s="1700">
        <f>IFERROR(VLOOKUP($A27,'2010'!$C$3:$H$234,2,FALSE),0)</f>
        <v>74</v>
      </c>
      <c r="CD27" s="1691">
        <f>IFERROR(VLOOKUP($A27,'2010'!$C$3:$H$234,3,FALSE),0)</f>
        <v>42</v>
      </c>
      <c r="CE27" s="1691">
        <f>IFERROR(VLOOKUP($A27,'2010'!$C$3:$H$234,4,FALSE),0)</f>
        <v>46</v>
      </c>
      <c r="CF27" s="1691">
        <f>IFERROR(VLOOKUP($A27,'2010'!$C$3:$H$234,5,FALSE),0)</f>
        <v>5</v>
      </c>
      <c r="CG27" s="1740">
        <f>IFERROR(VLOOKUP($A27,'2010'!$C$3:$H$234,6,FALSE),0)</f>
        <v>0.6216216216216216</v>
      </c>
      <c r="CH27" s="1700">
        <f>IFERROR(VLOOKUP($A27,'2009'!$C$3:$H$242,2,FALSE),0)</f>
        <v>0</v>
      </c>
      <c r="CI27" s="1691">
        <f>IFERROR(VLOOKUP($A27,'2009'!$C$3:$H$242,3,FALSE),0)</f>
        <v>0</v>
      </c>
      <c r="CJ27" s="1691">
        <f>IFERROR(VLOOKUP($A27,'2009'!$C$3:$H$242,4,FALSE),0)</f>
        <v>0</v>
      </c>
      <c r="CK27" s="1691">
        <f>IFERROR(VLOOKUP($A27,'2009'!$C$3:$H$242,5,FALSE),0)</f>
        <v>0</v>
      </c>
      <c r="CL27" s="1740">
        <f>IFERROR(VLOOKUP($A27,'2009'!$C$3:$H$242,6,FALSE),0)</f>
        <v>0</v>
      </c>
      <c r="CM27" s="1700">
        <f>IFERROR(VLOOKUP($A27,'2008'!$C$3:$H$229,2,FALSE),0)</f>
        <v>86</v>
      </c>
      <c r="CN27" s="1691">
        <f>IFERROR(VLOOKUP($A27,'2008'!$C$3:$H$229,3,FALSE),0)</f>
        <v>47</v>
      </c>
      <c r="CO27" s="1691">
        <f>IFERROR(VLOOKUP($A27,'2008'!$C$3:$H$229,4,FALSE),0)</f>
        <v>57</v>
      </c>
      <c r="CP27" s="1691">
        <f>IFERROR(VLOOKUP($A27,'2008'!$C$3:$H$229,5,FALSE),0)</f>
        <v>3</v>
      </c>
      <c r="CQ27" s="1740">
        <f>IFERROR(VLOOKUP($A27,'2008'!$C$3:$H$229,6,FALSE),0)</f>
        <v>0.66279069767441856</v>
      </c>
      <c r="CR27" s="1700">
        <f>IFERROR(VLOOKUP($A27,'2007'!$C$3:$M$238,7,FALSE),0)</f>
        <v>69</v>
      </c>
      <c r="CS27" s="1691">
        <f>IFERROR(VLOOKUP($A27,'2007'!$C$3:$M$238,8,FALSE),0)</f>
        <v>38</v>
      </c>
      <c r="CT27" s="1691">
        <f>IFERROR(VLOOKUP($A27,'2007'!$C$3:$M$238,9,FALSE),0)</f>
        <v>46</v>
      </c>
      <c r="CU27" s="1691">
        <f>IFERROR(VLOOKUP($A27,'2007'!$C$3:$M$238,10,FALSE),0)</f>
        <v>3</v>
      </c>
      <c r="CV27" s="1740">
        <f>IFERROR(VLOOKUP($A27,'2007'!$C$3:$M$238,11,FALSE),0)</f>
        <v>0.66666666666666663</v>
      </c>
      <c r="CW27" s="1700">
        <f>IFERROR(VLOOKUP($A27,'2006'!$A$2:$F$200,2,FALSE),0)</f>
        <v>61</v>
      </c>
      <c r="CX27" s="1830">
        <f>IFERROR(VLOOKUP($A27,'2006'!$A$2:$F$200,4,FALSE),0)</f>
        <v>38</v>
      </c>
      <c r="CY27" s="1830">
        <f>IFERROR(VLOOKUP($A27,'2006'!$A$2:$F$200,5,FALSE),0)</f>
        <v>7</v>
      </c>
      <c r="CZ27" s="1740">
        <f>IFERROR(VLOOKUP($A27,'2006'!$A$2:$F$200,6,FALSE),0)</f>
        <v>0.62295081967213117</v>
      </c>
      <c r="DA27" s="1700">
        <f>IFERROR(VLOOKUP($A27,'2005'!$C$3:$M$205,8,FALSE),0)</f>
        <v>53</v>
      </c>
      <c r="DB27" s="1691">
        <f>IFERROR(VLOOKUP($A27,'2005'!$C$3:$M$205,9,FALSE),0)</f>
        <v>36</v>
      </c>
      <c r="DC27" s="1691">
        <f>IFERROR(VLOOKUP($A27,'2005'!$C$3:$M$205,10,FALSE),0)</f>
        <v>10</v>
      </c>
      <c r="DD27" s="1740">
        <f>IFERROR(VLOOKUP($A27,'2005'!$C$3:$M$205,11,FALSE),0)</f>
        <v>0.67924528301886788</v>
      </c>
      <c r="DE27" s="1700">
        <f>IFERROR(VLOOKUP($A27,'2004'!$C$3:$M$213,8,FALSE),0)</f>
        <v>66</v>
      </c>
      <c r="DF27" s="1691">
        <f>IFERROR(VLOOKUP($A27,'2004'!$C$3:$M$213,9,FALSE),0)</f>
        <v>42</v>
      </c>
      <c r="DG27" s="1691">
        <f>IFERROR(VLOOKUP($A27,'2004'!$C$3:$M$213,10,FALSE),0)</f>
        <v>7</v>
      </c>
      <c r="DH27" s="1740">
        <f>IFERROR(VLOOKUP($A27,'2004'!$C$3:$M$213,11,FALSE),0)</f>
        <v>0.63636363636363635</v>
      </c>
      <c r="DI27" s="1700">
        <f>IFERROR(VLOOKUP($A27,'2003'!$C$3:$Q$214,12,FALSE),0)</f>
        <v>58</v>
      </c>
      <c r="DJ27" s="1691">
        <f>IFERROR(VLOOKUP($A27,'2003'!$C$3:$Q$214,13,FALSE),0)</f>
        <v>47</v>
      </c>
      <c r="DK27" s="1691">
        <f>IFERROR(VLOOKUP($A27,'2003'!$C$3:$Q$214,14,FALSE),0)</f>
        <v>6</v>
      </c>
      <c r="DL27" s="1740">
        <f>IFERROR(VLOOKUP($A27,'2003'!$C$3:$Q$214,15,FALSE),0)</f>
        <v>0.81034482758620685</v>
      </c>
      <c r="DM27" s="1700">
        <f>IFERROR(VLOOKUP($A27,'2002'!$D$3:$R$214,12,FALSE),0)</f>
        <v>39</v>
      </c>
      <c r="DN27" s="1691">
        <f>IFERROR(VLOOKUP($A27,'2002'!$D$3:$R$214,13,FALSE),0)</f>
        <v>26</v>
      </c>
      <c r="DO27" s="1691">
        <f>IFERROR(VLOOKUP($A27,'2002'!$D$3:$R$214,14,FALSE),0)</f>
        <v>3</v>
      </c>
      <c r="DP27" s="1788">
        <f>IFERROR(VLOOKUP($A27,'2002'!$D$3:$R$214,15,FALSE),0)</f>
        <v>0.66666666666666663</v>
      </c>
      <c r="DQ27" s="1700">
        <f>IFERROR(VLOOKUP($A27,'Pre 2002'!$C$3:$CK$382,84,FALSE),0)</f>
        <v>320</v>
      </c>
      <c r="DR27" s="1695">
        <f>IFERROR(VLOOKUP($A27,'Pre 2002'!$C$3:$CK$382,85,FALSE),0)</f>
        <v>224</v>
      </c>
      <c r="DS27" s="1695">
        <f>IFERROR(VLOOKUP($A27,'Pre 2002'!$C$3:$CK$382,86,FALSE),0)</f>
        <v>33</v>
      </c>
      <c r="DT27" s="1790">
        <f>IFERROR(VLOOKUP($A27,'Pre 2002'!$C$3:$CK$382,87,FALSE),0)</f>
        <v>0.7</v>
      </c>
      <c r="DU27" s="1741">
        <f>IFERROR(VLOOKUP(A27,'Pre 2002'!$C$3:$CG$382,83,FALSE),0)</f>
        <v>5</v>
      </c>
      <c r="DV27" s="1722"/>
      <c r="DY27" s="1731"/>
    </row>
    <row r="28" spans="1:129">
      <c r="A28" s="1778" t="s">
        <v>2007</v>
      </c>
      <c r="B28" s="1562">
        <f t="shared" si="0"/>
        <v>1171</v>
      </c>
      <c r="C28" s="1562">
        <f t="shared" si="1"/>
        <v>687</v>
      </c>
      <c r="D28" s="1562">
        <f t="shared" si="2"/>
        <v>82</v>
      </c>
      <c r="E28" s="1563">
        <f t="shared" si="3"/>
        <v>0.58667805294619979</v>
      </c>
      <c r="F28" s="1786">
        <f t="shared" si="4"/>
        <v>19</v>
      </c>
      <c r="G28" s="1595" t="s">
        <v>2159</v>
      </c>
      <c r="H28" s="1567">
        <f t="shared" si="11"/>
        <v>19</v>
      </c>
      <c r="I28" s="1734">
        <f t="shared" si="12"/>
        <v>1171</v>
      </c>
      <c r="J28" s="1734">
        <f t="shared" si="13"/>
        <v>687</v>
      </c>
      <c r="K28" s="1734">
        <f t="shared" si="13"/>
        <v>82</v>
      </c>
      <c r="L28" s="1806">
        <f t="shared" si="14"/>
        <v>0.58667805294619979</v>
      </c>
      <c r="M28" s="1734"/>
      <c r="N28" s="1748"/>
      <c r="O28" s="1700">
        <f>IFERROR(VLOOKUP($A28,'2022'!$B$2:$K$174,3,FALSE),0)</f>
        <v>0</v>
      </c>
      <c r="P28" s="1858">
        <f>IFERROR(VLOOKUP($A28,'2022'!$B$2:$K$174,4,FALSE),0)</f>
        <v>0</v>
      </c>
      <c r="Q28" s="1858">
        <f>IFERROR(VLOOKUP($A28,'2022'!$B$2:$K$174,5,FALSE),0)</f>
        <v>0</v>
      </c>
      <c r="R28" s="1858">
        <f>IFERROR(VLOOKUP($A28,'2022'!$B$2:$K$174,8,FALSE),0)</f>
        <v>0</v>
      </c>
      <c r="S28" s="1740">
        <f>IFERROR(VLOOKUP($A28,'2022'!$B$2:$K$174,10,FALSE),0)</f>
        <v>0</v>
      </c>
      <c r="T28" s="1700">
        <f>IFERROR(VLOOKUP($A28,'2021'!$B$2:$K$174,3,FALSE),0)</f>
        <v>0</v>
      </c>
      <c r="U28" s="1843">
        <f>IFERROR(VLOOKUP($A28,'2021'!$B$2:$K$174,4,FALSE),0)</f>
        <v>0</v>
      </c>
      <c r="V28" s="1843">
        <f>IFERROR(VLOOKUP($A28,'2021'!$B$2:$K$174,5,FALSE),0)</f>
        <v>0</v>
      </c>
      <c r="W28" s="1843">
        <f>IFERROR(VLOOKUP($A28,'2021'!$B$2:$K$174,8,FALSE),0)</f>
        <v>0</v>
      </c>
      <c r="X28" s="1740">
        <f>IFERROR(VLOOKUP($A28,'2021'!$B$2:$K$174,10,FALSE),0)</f>
        <v>0</v>
      </c>
      <c r="Y28" s="1700">
        <f>IFERROR(VLOOKUP($A28,'2020'!$B$2:$K$170,3,FALSE),0)</f>
        <v>0</v>
      </c>
      <c r="Z28" s="1829">
        <f>IFERROR(VLOOKUP($A28,'2020'!$B$2:$K$170,4,FALSE),0)</f>
        <v>0</v>
      </c>
      <c r="AA28" s="1829">
        <f>IFERROR(VLOOKUP($A28,'2020'!$B$2:$K$170,5,FALSE),0)</f>
        <v>0</v>
      </c>
      <c r="AB28" s="1829">
        <f>IFERROR(VLOOKUP($A28,'2020'!$B$2:$K$170,8,FALSE),0)</f>
        <v>0</v>
      </c>
      <c r="AC28" s="1740">
        <f>IFERROR(VLOOKUP($A28,'2020'!$B$2:$K$170,10,FALSE),0)</f>
        <v>0</v>
      </c>
      <c r="AD28" s="1700">
        <f>IFERROR(VLOOKUP($A28,'2019'!$B$2:$K$170,3,FALSE),0)</f>
        <v>0</v>
      </c>
      <c r="AE28" s="1823">
        <f>IFERROR(VLOOKUP($A28,'2019'!$B$2:$K$170,4,FALSE),0)</f>
        <v>0</v>
      </c>
      <c r="AF28" s="1823">
        <f>IFERROR(VLOOKUP($A28,'2019'!$B$2:$K$170,5,FALSE),0)</f>
        <v>0</v>
      </c>
      <c r="AG28" s="1823">
        <f>IFERROR(VLOOKUP($A28,'2019'!$B$2:$K$170,8,FALSE),0)</f>
        <v>0</v>
      </c>
      <c r="AH28" s="1740">
        <f>IFERROR(VLOOKUP($A28,'2019'!$B$2:$K$170,10,FALSE),0)</f>
        <v>0</v>
      </c>
      <c r="AI28" s="1700">
        <f>IFERROR(VLOOKUP($A28,'2018'!$B$2:$K$170,3,FALSE),0)</f>
        <v>0</v>
      </c>
      <c r="AJ28" s="1821">
        <f>IFERROR(VLOOKUP($A28,'2018'!$B$2:$K$170,4,FALSE),0)</f>
        <v>0</v>
      </c>
      <c r="AK28" s="1821">
        <f>IFERROR(VLOOKUP($A28,'2018'!$B$2:$K$170,5,FALSE),0)</f>
        <v>0</v>
      </c>
      <c r="AL28" s="1821">
        <f>IFERROR(VLOOKUP($A28,'2018'!$B$2:$K$170,8,FALSE),0)</f>
        <v>0</v>
      </c>
      <c r="AM28" s="1740">
        <f>IFERROR(VLOOKUP($A28,'2018'!$B$2:$K$170,10,FALSE),0)</f>
        <v>0</v>
      </c>
      <c r="AN28" s="1700">
        <f>IFERROR(VLOOKUP($A28,'2017'!$B$2:$J$163,2,FALSE),0)</f>
        <v>0</v>
      </c>
      <c r="AO28" s="1815">
        <f>IFERROR(VLOOKUP($A28,'2017'!$B$2:$J$163,3,FALSE),0)</f>
        <v>0</v>
      </c>
      <c r="AP28" s="1815">
        <f>IFERROR(VLOOKUP($A28,'2017'!$B$2:$J$163,4,FALSE),0)</f>
        <v>0</v>
      </c>
      <c r="AQ28" s="1815">
        <f>IFERROR(VLOOKUP($A28,'2017'!$B$2:$J$163,7,FALSE),0)</f>
        <v>0</v>
      </c>
      <c r="AR28" s="1740">
        <f>IFERROR(VLOOKUP($A28,'2017'!$B$2:$J$163,9,FALSE),0)</f>
        <v>0</v>
      </c>
      <c r="AS28" s="1700">
        <f>IFERROR(VLOOKUP($A28,'2016'!$B$2:$K$165,3,FALSE),0)</f>
        <v>0</v>
      </c>
      <c r="AT28" s="1796">
        <f>IFERROR(VLOOKUP($A28,'2016'!$B$2:$K$165,4,FALSE),0)</f>
        <v>0</v>
      </c>
      <c r="AU28" s="1796">
        <f>IFERROR(VLOOKUP($A28,'2016'!$B$2:$K$165,5,FALSE),0)</f>
        <v>0</v>
      </c>
      <c r="AV28" s="1796">
        <f>IFERROR(VLOOKUP($A28,'2016'!$B$2:$K$165,8,FALSE),0)</f>
        <v>0</v>
      </c>
      <c r="AW28" s="1740">
        <f>IFERROR(VLOOKUP($A28,'2016'!$B$2:$K$165,10,FALSE),0)</f>
        <v>0</v>
      </c>
      <c r="AX28" s="1700">
        <f>IFERROR(VLOOKUP($A28,'2015'!$B$2:$K$165,3,FALSE),0)</f>
        <v>0</v>
      </c>
      <c r="AY28" s="1695">
        <f>IFERROR(VLOOKUP($A28,'2015'!$B$2:$K$165,4,FALSE),0)</f>
        <v>0</v>
      </c>
      <c r="AZ28" s="1695">
        <f>IFERROR(VLOOKUP($A28,'2015'!$B$2:$K$165,5,FALSE),0)</f>
        <v>0</v>
      </c>
      <c r="BA28" s="1695">
        <f>IFERROR(VLOOKUP($A28,'2015'!$B$2:$K$165,8,FALSE),0)</f>
        <v>0</v>
      </c>
      <c r="BB28" s="1740">
        <f>IFERROR(VLOOKUP($A28,'2015'!$B$2:$K$165,10,FALSE),0)</f>
        <v>0</v>
      </c>
      <c r="BC28" s="1700">
        <f>IFERROR(VLOOKUP($A28,'2014'!$B$2:$K$157,3,FALSE),0)</f>
        <v>0</v>
      </c>
      <c r="BD28" s="1691">
        <f>IFERROR(VLOOKUP($A28,'2014'!$B$2:$K$157,4,FALSE),0)</f>
        <v>0</v>
      </c>
      <c r="BE28" s="1691">
        <f>IFERROR(VLOOKUP($A28,'2014'!$B$2:$K$157,5,FALSE),0)</f>
        <v>0</v>
      </c>
      <c r="BF28" s="1691">
        <f>IFERROR(VLOOKUP($A28,'2014'!$B$2:$K$157,8,FALSE),0)</f>
        <v>0</v>
      </c>
      <c r="BG28" s="1740">
        <f>IFERROR(VLOOKUP($A28,'2014'!$B$2:$K$157,10,FALSE),0)</f>
        <v>0</v>
      </c>
      <c r="BH28" s="1700">
        <f>IFERROR(VLOOKUP($A28,'2013'!$D$4:$I$249,2,FALSE),0)</f>
        <v>0</v>
      </c>
      <c r="BI28" s="1691">
        <f>IFERROR(VLOOKUP($A28,'2013'!$D$4:$I$249,3,FALSE),0)</f>
        <v>0</v>
      </c>
      <c r="BJ28" s="1691">
        <f>IFERROR(VLOOKUP($A28,'2013'!$D$4:$I$249,4,FALSE),0)</f>
        <v>0</v>
      </c>
      <c r="BK28" s="1691">
        <f>IFERROR(VLOOKUP($A28,'2013'!$D$4:$I$249,5,FALSE),0)</f>
        <v>0</v>
      </c>
      <c r="BL28" s="1740">
        <f>IFERROR(VLOOKUP($A28,'2013'!$D$4:$I$249,6,FALSE),0)</f>
        <v>0</v>
      </c>
      <c r="BM28" s="1737">
        <f>IFERROR(VLOOKUP($A28,'2012'!$D$3:$O$172,2,FALSE),0)</f>
        <v>0</v>
      </c>
      <c r="BN28" s="1691">
        <f>IFERROR(VLOOKUP($A28,'2012'!$D$3:$O$172,3,FALSE),0)</f>
        <v>0</v>
      </c>
      <c r="BO28" s="1743">
        <f>IFERROR(VLOOKUP($A28,'2012'!$D$3:$O$172,4,FALSE),0)</f>
        <v>0</v>
      </c>
      <c r="BP28" s="1700">
        <f>IFERROR(VLOOKUP($A28,'2012'!$D$3:$O$172,5,FALSE),0)</f>
        <v>0</v>
      </c>
      <c r="BQ28" s="1691">
        <f>IFERROR(VLOOKUP($A28,'2012'!$D$3:$O$172,6,FALSE),0)</f>
        <v>0</v>
      </c>
      <c r="BR28" s="1691">
        <f>IFERROR(VLOOKUP($A28,'2012'!$D$3:$O$172,7,FALSE),0)</f>
        <v>0</v>
      </c>
      <c r="BS28" s="1691">
        <f>IFERROR(VLOOKUP($A28,'2012'!$D$3:$O$172,8,FALSE),0)</f>
        <v>0</v>
      </c>
      <c r="BT28" s="1740">
        <f>IFERROR(VLOOKUP($A28,'2012'!$D$3:$O$172,9,FALSE),0)</f>
        <v>0</v>
      </c>
      <c r="BX28" s="1700">
        <f>IFERROR(VLOOKUP($A28,'2011'!$D$4:$I$251,2,FALSE),0)</f>
        <v>0</v>
      </c>
      <c r="BY28" s="1691">
        <f>IFERROR(VLOOKUP($A28,'2011'!$D$4:$I$251,3,FALSE),0)</f>
        <v>0</v>
      </c>
      <c r="BZ28" s="1691">
        <f>IFERROR(VLOOKUP($A28,'2011'!$D$4:$I$251,4,FALSE),0)</f>
        <v>0</v>
      </c>
      <c r="CA28" s="1691">
        <f>IFERROR(VLOOKUP($A28,'2011'!$D$4:$I$251,5,FALSE),0)</f>
        <v>0</v>
      </c>
      <c r="CB28" s="1740">
        <f>IFERROR(VLOOKUP($A28,'2011'!$D$4:$I$251,6,FALSE),0)</f>
        <v>0</v>
      </c>
      <c r="CC28" s="1700">
        <f>IFERROR(VLOOKUP($A28,'2010'!$C$3:$H$234,2,FALSE),0)</f>
        <v>0</v>
      </c>
      <c r="CD28" s="1691">
        <f>IFERROR(VLOOKUP($A28,'2010'!$C$3:$H$234,3,FALSE),0)</f>
        <v>0</v>
      </c>
      <c r="CE28" s="1691">
        <f>IFERROR(VLOOKUP($A28,'2010'!$C$3:$H$234,4,FALSE),0)</f>
        <v>0</v>
      </c>
      <c r="CF28" s="1691">
        <f>IFERROR(VLOOKUP($A28,'2010'!$C$3:$H$234,5,FALSE),0)</f>
        <v>0</v>
      </c>
      <c r="CG28" s="1740">
        <f>IFERROR(VLOOKUP($A28,'2010'!$C$3:$H$234,6,FALSE),0)</f>
        <v>0</v>
      </c>
      <c r="CH28" s="1700">
        <f>IFERROR(VLOOKUP($A28,'2009'!$C$3:$H$242,2,FALSE),0)</f>
        <v>0</v>
      </c>
      <c r="CI28" s="1691">
        <f>IFERROR(VLOOKUP($A28,'2009'!$C$3:$H$242,3,FALSE),0)</f>
        <v>0</v>
      </c>
      <c r="CJ28" s="1691">
        <f>IFERROR(VLOOKUP($A28,'2009'!$C$3:$H$242,4,FALSE),0)</f>
        <v>0</v>
      </c>
      <c r="CK28" s="1691">
        <f>IFERROR(VLOOKUP($A28,'2009'!$C$3:$H$242,5,FALSE),0)</f>
        <v>0</v>
      </c>
      <c r="CL28" s="1740">
        <f>IFERROR(VLOOKUP($A28,'2009'!$C$3:$H$242,6,FALSE),0)</f>
        <v>0</v>
      </c>
      <c r="CM28" s="1700">
        <f>IFERROR(VLOOKUP($A28,'2008'!$C$3:$H$229,2,FALSE),0)</f>
        <v>0</v>
      </c>
      <c r="CN28" s="1691">
        <f>IFERROR(VLOOKUP($A28,'2008'!$C$3:$H$229,3,FALSE),0)</f>
        <v>0</v>
      </c>
      <c r="CO28" s="1691">
        <f>IFERROR(VLOOKUP($A28,'2008'!$C$3:$H$229,4,FALSE),0)</f>
        <v>0</v>
      </c>
      <c r="CP28" s="1691">
        <f>IFERROR(VLOOKUP($A28,'2008'!$C$3:$H$229,5,FALSE),0)</f>
        <v>0</v>
      </c>
      <c r="CQ28" s="1740">
        <f>IFERROR(VLOOKUP($A28,'2008'!$C$3:$H$229,6,FALSE),0)</f>
        <v>0</v>
      </c>
      <c r="CR28" s="1700">
        <f>IFERROR(VLOOKUP($A28,'2007'!$C$3:$M$238,7,FALSE),0)</f>
        <v>0</v>
      </c>
      <c r="CS28" s="1691">
        <f>IFERROR(VLOOKUP($A28,'2007'!$C$3:$M$238,8,FALSE),0)</f>
        <v>0</v>
      </c>
      <c r="CT28" s="1691">
        <f>IFERROR(VLOOKUP($A28,'2007'!$C$3:$M$238,9,FALSE),0)</f>
        <v>0</v>
      </c>
      <c r="CU28" s="1691">
        <f>IFERROR(VLOOKUP($A28,'2007'!$C$3:$M$238,10,FALSE),0)</f>
        <v>0</v>
      </c>
      <c r="CV28" s="1740">
        <f>IFERROR(VLOOKUP($A28,'2007'!$C$3:$M$238,11,FALSE),0)</f>
        <v>0</v>
      </c>
      <c r="CW28" s="1700">
        <f>IFERROR(VLOOKUP($A28,'2006'!$A$2:$F$200,2,FALSE),0)</f>
        <v>0</v>
      </c>
      <c r="CX28" s="1691">
        <f>IFERROR(VLOOKUP($A28,'2006'!$A$2:$F$200,4,FALSE),0)</f>
        <v>0</v>
      </c>
      <c r="CY28" s="1691">
        <f>IFERROR(VLOOKUP($A28,'2006'!$A$2:$F$200,5,FALSE),0)</f>
        <v>0</v>
      </c>
      <c r="CZ28" s="1740">
        <f>IFERROR(VLOOKUP($A28,'2006'!$A$2:$F$200,6,FALSE),0)</f>
        <v>0</v>
      </c>
      <c r="DA28" s="1700">
        <f>IFERROR(VLOOKUP($A28,'2005'!$C$3:$M$205,8,FALSE),0)</f>
        <v>0</v>
      </c>
      <c r="DB28" s="1691">
        <f>IFERROR(VLOOKUP($A28,'2005'!$C$3:$M$205,9,FALSE),0)</f>
        <v>0</v>
      </c>
      <c r="DC28" s="1691">
        <f>IFERROR(VLOOKUP($A28,'2005'!$C$3:$M$205,10,FALSE),0)</f>
        <v>0</v>
      </c>
      <c r="DD28" s="1740">
        <f>IFERROR(VLOOKUP($A28,'2005'!$C$3:$M$205,11,FALSE),0)</f>
        <v>0</v>
      </c>
      <c r="DE28" s="1700">
        <f>IFERROR(VLOOKUP($A28,'2004'!$C$3:$M$213,8,FALSE),0)</f>
        <v>0</v>
      </c>
      <c r="DF28" s="1691">
        <f>IFERROR(VLOOKUP($A28,'2004'!$C$3:$M$213,9,FALSE),0)</f>
        <v>0</v>
      </c>
      <c r="DG28" s="1691">
        <f>IFERROR(VLOOKUP($A28,'2004'!$C$3:$M$213,10,FALSE),0)</f>
        <v>0</v>
      </c>
      <c r="DH28" s="1740">
        <f>IFERROR(VLOOKUP($A28,'2004'!$C$3:$M$213,11,FALSE),0)</f>
        <v>0</v>
      </c>
      <c r="DI28" s="1700">
        <f>IFERROR(VLOOKUP($A28,'2003'!$C$3:$Q$214,12,FALSE),0)</f>
        <v>61</v>
      </c>
      <c r="DJ28" s="1691">
        <f>IFERROR(VLOOKUP($A28,'2003'!$C$3:$Q$214,13,FALSE),0)</f>
        <v>33</v>
      </c>
      <c r="DK28" s="1691">
        <f>IFERROR(VLOOKUP($A28,'2003'!$C$3:$Q$214,14,FALSE),0)</f>
        <v>3</v>
      </c>
      <c r="DL28" s="1740">
        <f>IFERROR(VLOOKUP($A28,'2003'!$C$3:$Q$214,15,FALSE),0)</f>
        <v>0.54098360655737709</v>
      </c>
      <c r="DM28" s="1700">
        <f>IFERROR(VLOOKUP($A28,'2002'!$D$3:$R$214,12,FALSE),0)</f>
        <v>46</v>
      </c>
      <c r="DN28" s="1691">
        <f>IFERROR(VLOOKUP($A28,'2002'!$D$3:$R$214,13,FALSE),0)</f>
        <v>25</v>
      </c>
      <c r="DO28" s="1691">
        <f>IFERROR(VLOOKUP($A28,'2002'!$D$3:$R$214,14,FALSE),0)</f>
        <v>0</v>
      </c>
      <c r="DP28" s="1788">
        <f>IFERROR(VLOOKUP($A28,'2002'!$D$3:$R$214,15,FALSE),0)</f>
        <v>0.54347826086956519</v>
      </c>
      <c r="DQ28" s="1700">
        <f>IFERROR(VLOOKUP($A28,'Pre 2002'!$C$3:$CK$382,84,FALSE),0)</f>
        <v>1064</v>
      </c>
      <c r="DR28" s="1695">
        <f>IFERROR(VLOOKUP($A28,'Pre 2002'!$C$3:$CK$382,85,FALSE),0)</f>
        <v>629</v>
      </c>
      <c r="DS28" s="1695">
        <f>IFERROR(VLOOKUP($A28,'Pre 2002'!$C$3:$CK$382,86,FALSE),0)</f>
        <v>79</v>
      </c>
      <c r="DT28" s="1790">
        <f>IFERROR(VLOOKUP($A28,'Pre 2002'!$C$3:$CK$382,87,FALSE),0)</f>
        <v>0.59116541353383456</v>
      </c>
      <c r="DU28" s="1741">
        <f>IFERROR(VLOOKUP(A28,'Pre 2002'!$C$3:$CG$382,83,FALSE),0)</f>
        <v>17</v>
      </c>
      <c r="DV28" s="1728"/>
      <c r="DY28" s="1731"/>
    </row>
    <row r="29" spans="1:129">
      <c r="A29" s="1778" t="s">
        <v>51</v>
      </c>
      <c r="B29" s="1562">
        <f t="shared" si="0"/>
        <v>2101</v>
      </c>
      <c r="C29" s="1562">
        <f t="shared" si="1"/>
        <v>1400</v>
      </c>
      <c r="D29" s="1562">
        <f t="shared" si="2"/>
        <v>81</v>
      </c>
      <c r="E29" s="1563">
        <f t="shared" si="3"/>
        <v>0.66634935744883383</v>
      </c>
      <c r="F29" s="1786">
        <f t="shared" si="4"/>
        <v>30</v>
      </c>
      <c r="G29" s="1595">
        <v>1988</v>
      </c>
      <c r="H29" s="1567">
        <f t="shared" si="11"/>
        <v>27</v>
      </c>
      <c r="I29" s="1734">
        <f t="shared" si="12"/>
        <v>1883</v>
      </c>
      <c r="J29" s="1734">
        <f t="shared" si="13"/>
        <v>1263</v>
      </c>
      <c r="K29" s="1734">
        <f t="shared" si="13"/>
        <v>79</v>
      </c>
      <c r="L29" s="1806">
        <f t="shared" si="14"/>
        <v>0.67073818374933614</v>
      </c>
      <c r="M29" s="1568">
        <v>88</v>
      </c>
      <c r="N29" s="1573">
        <v>4</v>
      </c>
      <c r="O29" s="1700">
        <f>IFERROR(VLOOKUP($A29,'2022'!$B$2:$K$174,3,FALSE),0)</f>
        <v>0</v>
      </c>
      <c r="P29" s="1858">
        <f>IFERROR(VLOOKUP($A29,'2022'!$B$2:$K$174,4,FALSE),0)</f>
        <v>0</v>
      </c>
      <c r="Q29" s="1858">
        <f>IFERROR(VLOOKUP($A29,'2022'!$B$2:$K$174,5,FALSE),0)</f>
        <v>0</v>
      </c>
      <c r="R29" s="1858">
        <f>IFERROR(VLOOKUP($A29,'2022'!$B$2:$K$174,8,FALSE),0)</f>
        <v>0</v>
      </c>
      <c r="S29" s="1740">
        <f>IFERROR(VLOOKUP($A29,'2022'!$B$2:$K$174,10,FALSE),0)</f>
        <v>0</v>
      </c>
      <c r="T29" s="1700">
        <f>IFERROR(VLOOKUP($A29,'2021'!$B$2:$K$174,3,FALSE),0)</f>
        <v>0</v>
      </c>
      <c r="U29" s="1843">
        <f>IFERROR(VLOOKUP($A29,'2021'!$B$2:$K$174,4,FALSE),0)</f>
        <v>0</v>
      </c>
      <c r="V29" s="1843">
        <f>IFERROR(VLOOKUP($A29,'2021'!$B$2:$K$174,5,FALSE),0)</f>
        <v>0</v>
      </c>
      <c r="W29" s="1843">
        <f>IFERROR(VLOOKUP($A29,'2021'!$B$2:$K$174,8,FALSE),0)</f>
        <v>0</v>
      </c>
      <c r="X29" s="1740">
        <f>IFERROR(VLOOKUP($A29,'2021'!$B$2:$K$174,10,FALSE),0)</f>
        <v>0</v>
      </c>
      <c r="Y29" s="1700">
        <f>IFERROR(VLOOKUP($A29,'2020'!$B$2:$K$170,3,FALSE),0)</f>
        <v>0</v>
      </c>
      <c r="Z29" s="1829">
        <f>IFERROR(VLOOKUP($A29,'2020'!$B$2:$K$170,4,FALSE),0)</f>
        <v>0</v>
      </c>
      <c r="AA29" s="1829">
        <f>IFERROR(VLOOKUP($A29,'2020'!$B$2:$K$170,5,FALSE),0)</f>
        <v>0</v>
      </c>
      <c r="AB29" s="1829">
        <f>IFERROR(VLOOKUP($A29,'2020'!$B$2:$K$170,8,FALSE),0)</f>
        <v>0</v>
      </c>
      <c r="AC29" s="1740">
        <f>IFERROR(VLOOKUP($A29,'2020'!$B$2:$K$170,10,FALSE),0)</f>
        <v>0</v>
      </c>
      <c r="AD29" s="1700">
        <f>IFERROR(VLOOKUP($A29,'2019'!$B$2:$K$170,3,FALSE),0)</f>
        <v>0</v>
      </c>
      <c r="AE29" s="1823">
        <f>IFERROR(VLOOKUP($A29,'2019'!$B$2:$K$170,4,FALSE),0)</f>
        <v>0</v>
      </c>
      <c r="AF29" s="1823">
        <f>IFERROR(VLOOKUP($A29,'2019'!$B$2:$K$170,5,FALSE),0)</f>
        <v>0</v>
      </c>
      <c r="AG29" s="1823">
        <f>IFERROR(VLOOKUP($A29,'2019'!$B$2:$K$170,8,FALSE),0)</f>
        <v>0</v>
      </c>
      <c r="AH29" s="1740">
        <f>IFERROR(VLOOKUP($A29,'2019'!$B$2:$K$170,10,FALSE),0)</f>
        <v>0</v>
      </c>
      <c r="AI29" s="1700">
        <f>IFERROR(VLOOKUP($A29,'2018'!$B$2:$K$170,3,FALSE),0)</f>
        <v>0</v>
      </c>
      <c r="AJ29" s="1821">
        <f>IFERROR(VLOOKUP($A29,'2018'!$B$2:$K$170,4,FALSE),0)</f>
        <v>0</v>
      </c>
      <c r="AK29" s="1821">
        <f>IFERROR(VLOOKUP($A29,'2018'!$B$2:$K$170,5,FALSE),0)</f>
        <v>0</v>
      </c>
      <c r="AL29" s="1821">
        <f>IFERROR(VLOOKUP($A29,'2018'!$B$2:$K$170,8,FALSE),0)</f>
        <v>0</v>
      </c>
      <c r="AM29" s="1740">
        <f>IFERROR(VLOOKUP($A29,'2018'!$B$2:$K$170,10,FALSE),0)</f>
        <v>0</v>
      </c>
      <c r="AN29" s="1700">
        <f>IFERROR(VLOOKUP($A29,'2017'!$B$2:$J$163,2,FALSE),0)</f>
        <v>65</v>
      </c>
      <c r="AO29" s="1815">
        <f>IFERROR(VLOOKUP($A29,'2017'!$B$2:$J$163,3,FALSE),0)</f>
        <v>34</v>
      </c>
      <c r="AP29" s="1815">
        <f>IFERROR(VLOOKUP($A29,'2017'!$B$2:$J$163,4,FALSE),0)</f>
        <v>44</v>
      </c>
      <c r="AQ29" s="1815">
        <f>IFERROR(VLOOKUP($A29,'2017'!$B$2:$J$163,7,FALSE),0)</f>
        <v>2</v>
      </c>
      <c r="AR29" s="1740">
        <f>IFERROR(VLOOKUP($A29,'2017'!$B$2:$J$163,9,FALSE),0)</f>
        <v>0.67692307692307696</v>
      </c>
      <c r="AS29" s="1700">
        <f>IFERROR(VLOOKUP($A29,'2016'!$B$2:$K$165,3,FALSE),0)</f>
        <v>77</v>
      </c>
      <c r="AT29" s="1796">
        <f>IFERROR(VLOOKUP($A29,'2016'!$B$2:$K$165,4,FALSE),0)</f>
        <v>39</v>
      </c>
      <c r="AU29" s="1796">
        <f>IFERROR(VLOOKUP($A29,'2016'!$B$2:$K$165,5,FALSE),0)</f>
        <v>47</v>
      </c>
      <c r="AV29" s="1796">
        <f>IFERROR(VLOOKUP($A29,'2016'!$B$2:$K$165,8,FALSE),0)</f>
        <v>0</v>
      </c>
      <c r="AW29" s="1740">
        <f>IFERROR(VLOOKUP($A29,'2016'!$B$2:$K$165,10,FALSE),0)</f>
        <v>0.61</v>
      </c>
      <c r="AX29" s="1700">
        <f>IFERROR(VLOOKUP($A29,'2015'!$B$2:$K$165,3,FALSE),0)</f>
        <v>76</v>
      </c>
      <c r="AY29" s="1695">
        <f>IFERROR(VLOOKUP($A29,'2015'!$B$2:$K$165,4,FALSE),0)</f>
        <v>30</v>
      </c>
      <c r="AZ29" s="1695">
        <f>IFERROR(VLOOKUP($A29,'2015'!$B$2:$K$165,5,FALSE),0)</f>
        <v>46</v>
      </c>
      <c r="BA29" s="1695">
        <f>IFERROR(VLOOKUP($A29,'2015'!$B$2:$K$165,8,FALSE),0)</f>
        <v>0</v>
      </c>
      <c r="BB29" s="1740">
        <f>IFERROR(VLOOKUP($A29,'2015'!$B$2:$K$165,10,FALSE),0)</f>
        <v>0.60526315789473684</v>
      </c>
      <c r="BC29" s="1700">
        <f>IFERROR(VLOOKUP($A29,'2014'!$B$2:$K$157,3,FALSE),0)</f>
        <v>81</v>
      </c>
      <c r="BD29" s="1691">
        <f>IFERROR(VLOOKUP($A29,'2014'!$B$2:$K$157,4,FALSE),0)</f>
        <v>41</v>
      </c>
      <c r="BE29" s="1691">
        <f>IFERROR(VLOOKUP($A29,'2014'!$B$2:$K$157,5,FALSE),0)</f>
        <v>64</v>
      </c>
      <c r="BF29" s="1691">
        <f>IFERROR(VLOOKUP($A29,'2014'!$B$2:$K$157,8,FALSE),0)</f>
        <v>4</v>
      </c>
      <c r="BG29" s="1740">
        <f>IFERROR(VLOOKUP($A29,'2014'!$B$2:$K$157,10,FALSE),0)</f>
        <v>0.79012345679012341</v>
      </c>
      <c r="BH29" s="1700">
        <f>IFERROR(VLOOKUP($A29,'2013'!$D$4:$I$249,2,FALSE),0)</f>
        <v>89</v>
      </c>
      <c r="BI29" s="1691">
        <f>IFERROR(VLOOKUP($A29,'2013'!$D$4:$I$249,3,FALSE),0)</f>
        <v>42</v>
      </c>
      <c r="BJ29" s="1691">
        <f>IFERROR(VLOOKUP($A29,'2013'!$D$4:$I$249,4,FALSE),0)</f>
        <v>64</v>
      </c>
      <c r="BK29" s="1691">
        <f>IFERROR(VLOOKUP($A29,'2013'!$D$4:$I$249,5,FALSE),0)</f>
        <v>6</v>
      </c>
      <c r="BL29" s="1740">
        <f>IFERROR(VLOOKUP($A29,'2013'!$D$4:$I$249,6,FALSE),0)</f>
        <v>0.7191011235955056</v>
      </c>
      <c r="BM29" s="1737">
        <f>IFERROR(VLOOKUP($A29,'2012'!$D$3:$O$172,2,FALSE),0)</f>
        <v>1712</v>
      </c>
      <c r="BN29" s="1691">
        <f>IFERROR(VLOOKUP($A29,'2012'!$D$3:$O$172,3,FALSE),0)</f>
        <v>1133</v>
      </c>
      <c r="BO29" s="1743">
        <f>IFERROR(VLOOKUP($A29,'2012'!$D$3:$O$172,4,FALSE),0)</f>
        <v>70</v>
      </c>
      <c r="BP29" s="1700">
        <f>IFERROR(VLOOKUP($A29,'2012'!$D$3:$O$172,5,FALSE),0)</f>
        <v>85</v>
      </c>
      <c r="BQ29" s="1691">
        <f>IFERROR(VLOOKUP($A29,'2012'!$D$3:$O$172,6,FALSE),0)</f>
        <v>54</v>
      </c>
      <c r="BR29" s="1691">
        <f>IFERROR(VLOOKUP($A29,'2012'!$D$3:$O$172,7,FALSE),0)</f>
        <v>65</v>
      </c>
      <c r="BS29" s="1691">
        <f>IFERROR(VLOOKUP($A29,'2012'!$D$3:$O$172,8,FALSE),0)</f>
        <v>7</v>
      </c>
      <c r="BT29" s="1740">
        <f>IFERROR(VLOOKUP($A29,'2012'!$D$3:$O$172,9,FALSE),0)</f>
        <v>0.76470588235294112</v>
      </c>
      <c r="BU29" s="1737">
        <f>IFERROR(VLOOKUP($A29,'2012'!$D$3:$O$172,10,FALSE),0)</f>
        <v>1627</v>
      </c>
      <c r="BV29" s="1691">
        <f>IFERROR(VLOOKUP($A29,'2012'!$D$3:$O$172,11,FALSE),0)</f>
        <v>1068</v>
      </c>
      <c r="BW29" s="1743">
        <f>IFERROR(VLOOKUP($A29,'2012'!$D$3:$O$172,12,FALSE),0)</f>
        <v>63</v>
      </c>
      <c r="BX29" s="1700">
        <f>IFERROR(VLOOKUP($A29,'2011'!$D$4:$I$251,2,FALSE),0)</f>
        <v>86</v>
      </c>
      <c r="BY29" s="1691">
        <f>IFERROR(VLOOKUP($A29,'2011'!$D$4:$I$251,3,FALSE),0)</f>
        <v>45</v>
      </c>
      <c r="BZ29" s="1691">
        <f>IFERROR(VLOOKUP($A29,'2011'!$D$4:$I$251,4,FALSE),0)</f>
        <v>68</v>
      </c>
      <c r="CA29" s="1691">
        <f>IFERROR(VLOOKUP($A29,'2011'!$D$4:$I$251,5,FALSE),0)</f>
        <v>4</v>
      </c>
      <c r="CB29" s="1740">
        <f>IFERROR(VLOOKUP($A29,'2011'!$D$4:$I$251,6,FALSE),0)</f>
        <v>0.79069767441860461</v>
      </c>
      <c r="CC29" s="1700">
        <f>IFERROR(VLOOKUP($A29,'2010'!$C$3:$H$234,2,FALSE),0)</f>
        <v>43</v>
      </c>
      <c r="CD29" s="1691">
        <f>IFERROR(VLOOKUP($A29,'2010'!$C$3:$H$234,3,FALSE),0)</f>
        <v>24</v>
      </c>
      <c r="CE29" s="1691">
        <f>IFERROR(VLOOKUP($A29,'2010'!$C$3:$H$234,4,FALSE),0)</f>
        <v>30</v>
      </c>
      <c r="CF29" s="1691">
        <f>IFERROR(VLOOKUP($A29,'2010'!$C$3:$H$234,5,FALSE),0)</f>
        <v>4</v>
      </c>
      <c r="CG29" s="1740">
        <f>IFERROR(VLOOKUP($A29,'2010'!$C$3:$H$234,6,FALSE),0)</f>
        <v>0.69767441860465118</v>
      </c>
      <c r="CH29" s="1700">
        <f>IFERROR(VLOOKUP($A29,'2009'!$C$3:$H$242,2,FALSE),0)</f>
        <v>78</v>
      </c>
      <c r="CI29" s="1691">
        <f>IFERROR(VLOOKUP($A29,'2009'!$C$3:$H$242,3,FALSE),0)</f>
        <v>46</v>
      </c>
      <c r="CJ29" s="1691">
        <f>IFERROR(VLOOKUP($A29,'2009'!$C$3:$H$242,4,FALSE),0)</f>
        <v>55</v>
      </c>
      <c r="CK29" s="1691">
        <f>IFERROR(VLOOKUP($A29,'2009'!$C$3:$H$242,5,FALSE),0)</f>
        <v>6</v>
      </c>
      <c r="CL29" s="1740">
        <f>IFERROR(VLOOKUP($A29,'2009'!$C$3:$H$242,6,FALSE),0)</f>
        <v>0.70512820512820518</v>
      </c>
      <c r="CM29" s="1700">
        <f>IFERROR(VLOOKUP($A29,'2008'!$C$3:$H$229,2,FALSE),0)</f>
        <v>82</v>
      </c>
      <c r="CN29" s="1691">
        <f>IFERROR(VLOOKUP($A29,'2008'!$C$3:$H$229,3,FALSE),0)</f>
        <v>50</v>
      </c>
      <c r="CO29" s="1691">
        <f>IFERROR(VLOOKUP($A29,'2008'!$C$3:$H$229,4,FALSE),0)</f>
        <v>56</v>
      </c>
      <c r="CP29" s="1691">
        <f>IFERROR(VLOOKUP($A29,'2008'!$C$3:$H$229,5,FALSE),0)</f>
        <v>3</v>
      </c>
      <c r="CQ29" s="1740">
        <f>IFERROR(VLOOKUP($A29,'2008'!$C$3:$H$229,6,FALSE),0)</f>
        <v>0.68292682926829273</v>
      </c>
      <c r="CR29" s="1700">
        <f>IFERROR(VLOOKUP($A29,'2007'!$C$3:$M$238,7,FALSE),0)</f>
        <v>80</v>
      </c>
      <c r="CS29" s="1691">
        <f>IFERROR(VLOOKUP($A29,'2007'!$C$3:$M$238,8,FALSE),0)</f>
        <v>42</v>
      </c>
      <c r="CT29" s="1691">
        <f>IFERROR(VLOOKUP($A29,'2007'!$C$3:$M$238,9,FALSE),0)</f>
        <v>54</v>
      </c>
      <c r="CU29" s="1691">
        <f>IFERROR(VLOOKUP($A29,'2007'!$C$3:$M$238,10,FALSE),0)</f>
        <v>4</v>
      </c>
      <c r="CV29" s="1740">
        <f>IFERROR(VLOOKUP($A29,'2007'!$C$3:$M$238,11,FALSE),0)</f>
        <v>0.67500000000000004</v>
      </c>
      <c r="CW29" s="1700">
        <f>IFERROR(VLOOKUP($A29,'2006'!$A$2:$F$200,2,FALSE),0)</f>
        <v>79</v>
      </c>
      <c r="CX29" s="1691">
        <f>IFERROR(VLOOKUP($A29,'2006'!$A$2:$F$200,4,FALSE),0)</f>
        <v>50</v>
      </c>
      <c r="CY29" s="1691">
        <f>IFERROR(VLOOKUP($A29,'2006'!$A$2:$F$200,5,FALSE),0)</f>
        <v>1</v>
      </c>
      <c r="CZ29" s="1740">
        <f>IFERROR(VLOOKUP($A29,'2006'!$A$2:$F$200,6,FALSE),0)</f>
        <v>0.63291139240506333</v>
      </c>
      <c r="DA29" s="1700">
        <f>IFERROR(VLOOKUP($A29,'2005'!$C$3:$M$205,8,FALSE),0)</f>
        <v>70</v>
      </c>
      <c r="DB29" s="1691">
        <f>IFERROR(VLOOKUP($A29,'2005'!$C$3:$M$205,9,FALSE),0)</f>
        <v>36</v>
      </c>
      <c r="DC29" s="1691">
        <f>IFERROR(VLOOKUP($A29,'2005'!$C$3:$M$205,10,FALSE),0)</f>
        <v>1</v>
      </c>
      <c r="DD29" s="1740">
        <f>IFERROR(VLOOKUP($A29,'2005'!$C$3:$M$205,11,FALSE),0)</f>
        <v>0.51428571428571423</v>
      </c>
      <c r="DE29" s="1700">
        <f>IFERROR(VLOOKUP($A29,'2004'!$C$3:$M$213,8,FALSE),0)</f>
        <v>68</v>
      </c>
      <c r="DF29" s="1691">
        <f>IFERROR(VLOOKUP($A29,'2004'!$C$3:$M$213,9,FALSE),0)</f>
        <v>38</v>
      </c>
      <c r="DG29" s="1691">
        <f>IFERROR(VLOOKUP($A29,'2004'!$C$3:$M$213,10,FALSE),0)</f>
        <v>0</v>
      </c>
      <c r="DH29" s="1740">
        <f>IFERROR(VLOOKUP($A29,'2004'!$C$3:$M$213,11,FALSE),0)</f>
        <v>0.55882352941176472</v>
      </c>
      <c r="DI29" s="1700">
        <f>IFERROR(VLOOKUP($A29,'2003'!$C$3:$Q$214,12,FALSE),0)</f>
        <v>73</v>
      </c>
      <c r="DJ29" s="1691">
        <f>IFERROR(VLOOKUP($A29,'2003'!$C$3:$Q$214,13,FALSE),0)</f>
        <v>50</v>
      </c>
      <c r="DK29" s="1691">
        <f>IFERROR(VLOOKUP($A29,'2003'!$C$3:$Q$214,14,FALSE),0)</f>
        <v>2</v>
      </c>
      <c r="DL29" s="1740">
        <f>IFERROR(VLOOKUP($A29,'2003'!$C$3:$Q$214,15,FALSE),0)</f>
        <v>0.68493150684931503</v>
      </c>
      <c r="DM29" s="1700">
        <f>IFERROR(VLOOKUP($A29,'2002'!$D$3:$R$214,12,FALSE),0)</f>
        <v>57</v>
      </c>
      <c r="DN29" s="1691">
        <f>IFERROR(VLOOKUP($A29,'2002'!$D$3:$R$214,13,FALSE),0)</f>
        <v>30</v>
      </c>
      <c r="DO29" s="1691">
        <f>IFERROR(VLOOKUP($A29,'2002'!$D$3:$R$214,14,FALSE),0)</f>
        <v>3</v>
      </c>
      <c r="DP29" s="1788">
        <f>IFERROR(VLOOKUP($A29,'2002'!$D$3:$R$214,15,FALSE),0)</f>
        <v>0.52631578947368418</v>
      </c>
      <c r="DQ29" s="1700">
        <f>IFERROR(VLOOKUP($A29,'Pre 2002'!$C$3:$CK$382,84,FALSE),0)</f>
        <v>912</v>
      </c>
      <c r="DR29" s="1695">
        <f>IFERROR(VLOOKUP($A29,'Pre 2002'!$C$3:$CK$382,85,FALSE),0)</f>
        <v>603</v>
      </c>
      <c r="DS29" s="1695">
        <f>IFERROR(VLOOKUP($A29,'Pre 2002'!$C$3:$CK$382,86,FALSE),0)</f>
        <v>34</v>
      </c>
      <c r="DT29" s="1790">
        <f>IFERROR(VLOOKUP($A29,'Pre 2002'!$C$3:$CK$382,87,FALSE),0)</f>
        <v>0.66118421052631582</v>
      </c>
      <c r="DU29" s="1741">
        <f>IFERROR(VLOOKUP(A29,'Pre 2002'!$C$3:$CG$382,83,FALSE),0)</f>
        <v>14</v>
      </c>
      <c r="DV29" s="1721"/>
      <c r="DY29" s="1731"/>
    </row>
    <row r="30" spans="1:129">
      <c r="A30" s="1778" t="s">
        <v>1317</v>
      </c>
      <c r="B30" s="1562">
        <f t="shared" si="0"/>
        <v>696</v>
      </c>
      <c r="C30" s="1562">
        <f t="shared" si="1"/>
        <v>438</v>
      </c>
      <c r="D30" s="1562">
        <f t="shared" si="2"/>
        <v>81</v>
      </c>
      <c r="E30" s="1563">
        <f t="shared" si="3"/>
        <v>0.62931034482758619</v>
      </c>
      <c r="F30" s="1786">
        <f t="shared" si="4"/>
        <v>9</v>
      </c>
      <c r="G30" s="1595">
        <v>2009</v>
      </c>
      <c r="H30" s="1567">
        <f t="shared" si="11"/>
        <v>4</v>
      </c>
      <c r="I30" s="1734">
        <f t="shared" si="12"/>
        <v>312</v>
      </c>
      <c r="J30" s="1734">
        <f t="shared" si="13"/>
        <v>188</v>
      </c>
      <c r="K30" s="1734">
        <f t="shared" si="13"/>
        <v>29</v>
      </c>
      <c r="L30" s="1806">
        <f t="shared" si="14"/>
        <v>0.60256410256410253</v>
      </c>
      <c r="M30" s="1734"/>
      <c r="N30" s="1748"/>
      <c r="O30" s="1700">
        <f>IFERROR(VLOOKUP($A30,'2022'!$B$2:$K$174,3,FALSE),0)</f>
        <v>0</v>
      </c>
      <c r="P30" s="1858">
        <f>IFERROR(VLOOKUP($A30,'2022'!$B$2:$K$174,4,FALSE),0)</f>
        <v>0</v>
      </c>
      <c r="Q30" s="1858">
        <f>IFERROR(VLOOKUP($A30,'2022'!$B$2:$K$174,5,FALSE),0)</f>
        <v>0</v>
      </c>
      <c r="R30" s="1858">
        <f>IFERROR(VLOOKUP($A30,'2022'!$B$2:$K$174,8,FALSE),0)</f>
        <v>0</v>
      </c>
      <c r="S30" s="1740">
        <f>IFERROR(VLOOKUP($A30,'2022'!$B$2:$K$174,10,FALSE),0)</f>
        <v>0</v>
      </c>
      <c r="T30" s="1700">
        <f>IFERROR(VLOOKUP($A30,'2021'!$B$2:$K$174,3,FALSE),0)</f>
        <v>0</v>
      </c>
      <c r="U30" s="1843">
        <f>IFERROR(VLOOKUP($A30,'2021'!$B$2:$K$174,4,FALSE),0)</f>
        <v>0</v>
      </c>
      <c r="V30" s="1843">
        <f>IFERROR(VLOOKUP($A30,'2021'!$B$2:$K$174,5,FALSE),0)</f>
        <v>0</v>
      </c>
      <c r="W30" s="1843">
        <f>IFERROR(VLOOKUP($A30,'2021'!$B$2:$K$174,8,FALSE),0)</f>
        <v>0</v>
      </c>
      <c r="X30" s="1740">
        <f>IFERROR(VLOOKUP($A30,'2021'!$B$2:$K$174,10,FALSE),0)</f>
        <v>0</v>
      </c>
      <c r="Y30" s="1700">
        <f>IFERROR(VLOOKUP($A30,'2020'!$B$2:$K$170,3,FALSE),0)</f>
        <v>0</v>
      </c>
      <c r="Z30" s="1829">
        <f>IFERROR(VLOOKUP($A30,'2020'!$B$2:$K$170,4,FALSE),0)</f>
        <v>0</v>
      </c>
      <c r="AA30" s="1829">
        <f>IFERROR(VLOOKUP($A30,'2020'!$B$2:$K$170,5,FALSE),0)</f>
        <v>0</v>
      </c>
      <c r="AB30" s="1829">
        <f>IFERROR(VLOOKUP($A30,'2020'!$B$2:$K$170,8,FALSE),0)</f>
        <v>0</v>
      </c>
      <c r="AC30" s="1740">
        <f>IFERROR(VLOOKUP($A30,'2020'!$B$2:$K$170,10,FALSE),0)</f>
        <v>0</v>
      </c>
      <c r="AD30" s="1700">
        <f>IFERROR(VLOOKUP($A30,'2019'!$B$2:$K$170,3,FALSE),0)</f>
        <v>81</v>
      </c>
      <c r="AE30" s="1823">
        <f>IFERROR(VLOOKUP($A30,'2019'!$B$2:$K$170,4,FALSE),0)</f>
        <v>42</v>
      </c>
      <c r="AF30" s="1823">
        <f>IFERROR(VLOOKUP($A30,'2019'!$B$2:$K$170,5,FALSE),0)</f>
        <v>51</v>
      </c>
      <c r="AG30" s="1823">
        <f>IFERROR(VLOOKUP($A30,'2019'!$B$2:$K$170,8,FALSE),0)</f>
        <v>6</v>
      </c>
      <c r="AH30" s="1740">
        <f>IFERROR(VLOOKUP($A30,'2019'!$B$2:$K$170,10,FALSE),0)</f>
        <v>0.63</v>
      </c>
      <c r="AI30" s="1700">
        <f>IFERROR(VLOOKUP($A30,'2018'!$B$2:$K$170,3,FALSE),0)</f>
        <v>86</v>
      </c>
      <c r="AJ30" s="1821">
        <f>IFERROR(VLOOKUP($A30,'2018'!$B$2:$K$170,4,FALSE),0)</f>
        <v>38</v>
      </c>
      <c r="AK30" s="1821">
        <f>IFERROR(VLOOKUP($A30,'2018'!$B$2:$K$170,5,FALSE),0)</f>
        <v>56</v>
      </c>
      <c r="AL30" s="1821">
        <f>IFERROR(VLOOKUP($A30,'2018'!$B$2:$K$170,8,FALSE),0)</f>
        <v>9</v>
      </c>
      <c r="AM30" s="1740">
        <f>IFERROR(VLOOKUP($A30,'2018'!$B$2:$K$170,10,FALSE),0)</f>
        <v>0.65100000000000002</v>
      </c>
      <c r="AN30" s="1700">
        <f>IFERROR(VLOOKUP($A30,'2017'!$B$2:$J$163,2,FALSE),0)</f>
        <v>54</v>
      </c>
      <c r="AO30" s="1815">
        <f>IFERROR(VLOOKUP($A30,'2017'!$B$2:$J$163,3,FALSE),0)</f>
        <v>25</v>
      </c>
      <c r="AP30" s="1815">
        <f>IFERROR(VLOOKUP($A30,'2017'!$B$2:$J$163,4,FALSE),0)</f>
        <v>31</v>
      </c>
      <c r="AQ30" s="1815">
        <f>IFERROR(VLOOKUP($A30,'2017'!$B$2:$J$163,7,FALSE),0)</f>
        <v>7</v>
      </c>
      <c r="AR30" s="1740">
        <f>IFERROR(VLOOKUP($A30,'2017'!$B$2:$J$163,9,FALSE),0)</f>
        <v>0.57407407407407407</v>
      </c>
      <c r="AS30" s="1700">
        <f>IFERROR(VLOOKUP($A30,'2016'!$B$2:$K$165,3,FALSE),0)</f>
        <v>93</v>
      </c>
      <c r="AT30" s="1796">
        <f>IFERROR(VLOOKUP($A30,'2016'!$B$2:$K$165,4,FALSE),0)</f>
        <v>65</v>
      </c>
      <c r="AU30" s="1796">
        <f>IFERROR(VLOOKUP($A30,'2016'!$B$2:$K$165,5,FALSE),0)</f>
        <v>70</v>
      </c>
      <c r="AV30" s="1796">
        <f>IFERROR(VLOOKUP($A30,'2016'!$B$2:$K$165,8,FALSE),0)</f>
        <v>20</v>
      </c>
      <c r="AW30" s="1740">
        <f>IFERROR(VLOOKUP($A30,'2016'!$B$2:$K$165,10,FALSE),0)</f>
        <v>0.753</v>
      </c>
      <c r="AX30" s="1700">
        <f>IFERROR(VLOOKUP($A30,'2015'!$B$2:$K$165,3,FALSE),0)</f>
        <v>70</v>
      </c>
      <c r="AY30" s="1695">
        <f>IFERROR(VLOOKUP($A30,'2015'!$B$2:$K$165,4,FALSE),0)</f>
        <v>32</v>
      </c>
      <c r="AZ30" s="1695">
        <f>IFERROR(VLOOKUP($A30,'2015'!$B$2:$K$165,5,FALSE),0)</f>
        <v>42</v>
      </c>
      <c r="BA30" s="1695">
        <f>IFERROR(VLOOKUP($A30,'2015'!$B$2:$K$165,8,FALSE),0)</f>
        <v>10</v>
      </c>
      <c r="BB30" s="1740">
        <f>IFERROR(VLOOKUP($A30,'2015'!$B$2:$K$165,10,FALSE),0)</f>
        <v>0.6</v>
      </c>
      <c r="BC30" s="1700">
        <f>IFERROR(VLOOKUP($A30,'2014'!$B$2:$K$157,3,FALSE),0)</f>
        <v>0</v>
      </c>
      <c r="BD30" s="1691">
        <f>IFERROR(VLOOKUP($A30,'2014'!$B$2:$K$157,4,FALSE),0)</f>
        <v>0</v>
      </c>
      <c r="BE30" s="1691">
        <f>IFERROR(VLOOKUP($A30,'2014'!$B$2:$K$157,5,FALSE),0)</f>
        <v>0</v>
      </c>
      <c r="BF30" s="1691">
        <f>IFERROR(VLOOKUP($A30,'2014'!$B$2:$K$157,8,FALSE),0)</f>
        <v>0</v>
      </c>
      <c r="BG30" s="1740">
        <f>IFERROR(VLOOKUP($A30,'2014'!$B$2:$K$157,10,FALSE),0)</f>
        <v>0</v>
      </c>
      <c r="BH30" s="1700">
        <f>IFERROR(VLOOKUP($A30,'2013'!$D$4:$I$249,2,FALSE),0)</f>
        <v>85</v>
      </c>
      <c r="BI30" s="1691">
        <f>IFERROR(VLOOKUP($A30,'2013'!$D$4:$I$249,3,FALSE),0)</f>
        <v>40</v>
      </c>
      <c r="BJ30" s="1691">
        <f>IFERROR(VLOOKUP($A30,'2013'!$D$4:$I$249,4,FALSE),0)</f>
        <v>53</v>
      </c>
      <c r="BK30" s="1691">
        <f>IFERROR(VLOOKUP($A30,'2013'!$D$4:$I$249,5,FALSE),0)</f>
        <v>14</v>
      </c>
      <c r="BL30" s="1740">
        <f>IFERROR(VLOOKUP($A30,'2013'!$D$4:$I$249,6,FALSE),0)</f>
        <v>0.62352941176470589</v>
      </c>
      <c r="BM30" s="1737">
        <f>IFERROR(VLOOKUP($A30,'2012'!$D$3:$O$172,2,FALSE),0)</f>
        <v>227</v>
      </c>
      <c r="BN30" s="1691">
        <f>IFERROR(VLOOKUP($A30,'2012'!$D$3:$O$172,3,FALSE),0)</f>
        <v>135</v>
      </c>
      <c r="BO30" s="1743">
        <f>IFERROR(VLOOKUP($A30,'2012'!$D$3:$O$172,4,FALSE),0)</f>
        <v>15</v>
      </c>
      <c r="BP30" s="1700">
        <f>IFERROR(VLOOKUP($A30,'2012'!$D$3:$O$172,5,FALSE),0)</f>
        <v>67</v>
      </c>
      <c r="BQ30" s="1691">
        <f>IFERROR(VLOOKUP($A30,'2012'!$D$3:$O$172,6,FALSE),0)</f>
        <v>31</v>
      </c>
      <c r="BR30" s="1691">
        <f>IFERROR(VLOOKUP($A30,'2012'!$D$3:$O$172,7,FALSE),0)</f>
        <v>38</v>
      </c>
      <c r="BS30" s="1691">
        <f>IFERROR(VLOOKUP($A30,'2012'!$D$3:$O$172,8,FALSE),0)</f>
        <v>5</v>
      </c>
      <c r="BT30" s="1740">
        <f>IFERROR(VLOOKUP($A30,'2012'!$D$3:$O$172,9,FALSE),0)</f>
        <v>0.56716417910447758</v>
      </c>
      <c r="BU30" s="1737">
        <f>IFERROR(VLOOKUP($A30,'2012'!$D$3:$O$172,10,FALSE),0)</f>
        <v>160</v>
      </c>
      <c r="BV30" s="1691">
        <f>IFERROR(VLOOKUP($A30,'2012'!$D$3:$O$172,11,FALSE),0)</f>
        <v>97</v>
      </c>
      <c r="BW30" s="1743">
        <f>IFERROR(VLOOKUP($A30,'2012'!$D$3:$O$172,12,FALSE),0)</f>
        <v>10</v>
      </c>
      <c r="BX30" s="1700">
        <f>IFERROR(VLOOKUP($A30,'2011'!$D$4:$I$251,2,FALSE),0)</f>
        <v>85</v>
      </c>
      <c r="BY30" s="1691">
        <f>IFERROR(VLOOKUP($A30,'2011'!$D$4:$I$251,3,FALSE),0)</f>
        <v>33</v>
      </c>
      <c r="BZ30" s="1691">
        <f>IFERROR(VLOOKUP($A30,'2011'!$D$4:$I$251,4,FALSE),0)</f>
        <v>57</v>
      </c>
      <c r="CA30" s="1691">
        <f>IFERROR(VLOOKUP($A30,'2011'!$D$4:$I$251,5,FALSE),0)</f>
        <v>9</v>
      </c>
      <c r="CB30" s="1740">
        <f>IFERROR(VLOOKUP($A30,'2011'!$D$4:$I$251,6,FALSE),0)</f>
        <v>0.6705882352941176</v>
      </c>
      <c r="CC30" s="1700">
        <f>IFERROR(VLOOKUP($A30,'2010'!$C$3:$H$234,2,FALSE),0)</f>
        <v>0</v>
      </c>
      <c r="CD30" s="1691">
        <f>IFERROR(VLOOKUP($A30,'2010'!$C$3:$H$234,3,FALSE),0)</f>
        <v>0</v>
      </c>
      <c r="CE30" s="1691">
        <f>IFERROR(VLOOKUP($A30,'2010'!$C$3:$H$234,4,FALSE),0)</f>
        <v>0</v>
      </c>
      <c r="CF30" s="1691">
        <f>IFERROR(VLOOKUP($A30,'2010'!$C$3:$H$234,5,FALSE),0)</f>
        <v>0</v>
      </c>
      <c r="CG30" s="1740">
        <f>IFERROR(VLOOKUP($A30,'2010'!$C$3:$H$234,6,FALSE),0)</f>
        <v>0</v>
      </c>
      <c r="CH30" s="1700">
        <f>IFERROR(VLOOKUP($A30,'2009'!$C$3:$H$242,2,FALSE),0)</f>
        <v>75</v>
      </c>
      <c r="CI30" s="1691">
        <f>IFERROR(VLOOKUP($A30,'2009'!$C$3:$H$242,3,FALSE),0)</f>
        <v>23</v>
      </c>
      <c r="CJ30" s="1691">
        <f>IFERROR(VLOOKUP($A30,'2009'!$C$3:$H$242,4,FALSE),0)</f>
        <v>40</v>
      </c>
      <c r="CK30" s="1691">
        <f>IFERROR(VLOOKUP($A30,'2009'!$C$3:$H$242,5,FALSE),0)</f>
        <v>1</v>
      </c>
      <c r="CL30" s="1740">
        <f>IFERROR(VLOOKUP($A30,'2009'!$C$3:$H$242,6,FALSE),0)</f>
        <v>0.53333333333333333</v>
      </c>
      <c r="CM30" s="1700">
        <f>IFERROR(VLOOKUP($A30,'2008'!$C$3:$H$229,2,FALSE),0)</f>
        <v>0</v>
      </c>
      <c r="CN30" s="1691">
        <f>IFERROR(VLOOKUP($A30,'2008'!$C$3:$H$229,3,FALSE),0)</f>
        <v>0</v>
      </c>
      <c r="CO30" s="1691">
        <f>IFERROR(VLOOKUP($A30,'2008'!$C$3:$H$229,4,FALSE),0)</f>
        <v>0</v>
      </c>
      <c r="CP30" s="1691">
        <f>IFERROR(VLOOKUP($A30,'2008'!$C$3:$H$229,5,FALSE),0)</f>
        <v>0</v>
      </c>
      <c r="CQ30" s="1740">
        <f>IFERROR(VLOOKUP($A30,'2008'!$C$3:$H$229,6,FALSE),0)</f>
        <v>0</v>
      </c>
      <c r="CR30" s="1700">
        <f>IFERROR(VLOOKUP($A30,'2007'!$C$3:$M$238,7,FALSE),0)</f>
        <v>0</v>
      </c>
      <c r="CS30" s="1691">
        <f>IFERROR(VLOOKUP($A30,'2007'!$C$3:$M$238,8,FALSE),0)</f>
        <v>0</v>
      </c>
      <c r="CT30" s="1691">
        <f>IFERROR(VLOOKUP($A30,'2007'!$C$3:$M$238,9,FALSE),0)</f>
        <v>0</v>
      </c>
      <c r="CU30" s="1691">
        <f>IFERROR(VLOOKUP($A30,'2007'!$C$3:$M$238,10,FALSE),0)</f>
        <v>0</v>
      </c>
      <c r="CV30" s="1740">
        <f>IFERROR(VLOOKUP($A30,'2007'!$C$3:$M$238,11,FALSE),0)</f>
        <v>0</v>
      </c>
      <c r="CW30" s="1700">
        <f>IFERROR(VLOOKUP($A30,'2006'!$A$2:$F$200,2,FALSE),0)</f>
        <v>0</v>
      </c>
      <c r="CX30" s="1691">
        <f>IFERROR(VLOOKUP($A30,'2006'!$A$2:$F$200,4,FALSE),0)</f>
        <v>0</v>
      </c>
      <c r="CY30" s="1691">
        <f>IFERROR(VLOOKUP($A30,'2006'!$A$2:$F$200,5,FALSE),0)</f>
        <v>0</v>
      </c>
      <c r="CZ30" s="1740">
        <f>IFERROR(VLOOKUP($A30,'2006'!$A$2:$F$200,6,FALSE),0)</f>
        <v>0</v>
      </c>
      <c r="DA30" s="1700">
        <f>IFERROR(VLOOKUP($A30,'2005'!$C$3:$M$205,8,FALSE),0)</f>
        <v>0</v>
      </c>
      <c r="DB30" s="1691">
        <f>IFERROR(VLOOKUP($A30,'2005'!$C$3:$M$205,9,FALSE),0)</f>
        <v>0</v>
      </c>
      <c r="DC30" s="1691">
        <f>IFERROR(VLOOKUP($A30,'2005'!$C$3:$M$205,10,FALSE),0)</f>
        <v>0</v>
      </c>
      <c r="DD30" s="1740">
        <f>IFERROR(VLOOKUP($A30,'2005'!$C$3:$M$205,11,FALSE),0)</f>
        <v>0</v>
      </c>
      <c r="DE30" s="1700">
        <f>IFERROR(VLOOKUP($A30,'2004'!$C$3:$M$213,8,FALSE),0)</f>
        <v>0</v>
      </c>
      <c r="DF30" s="1691">
        <f>IFERROR(VLOOKUP($A30,'2004'!$C$3:$M$213,9,FALSE),0)</f>
        <v>0</v>
      </c>
      <c r="DG30" s="1691">
        <f>IFERROR(VLOOKUP($A30,'2004'!$C$3:$M$213,10,FALSE),0)</f>
        <v>0</v>
      </c>
      <c r="DH30" s="1740">
        <f>IFERROR(VLOOKUP($A30,'2004'!$C$3:$M$213,11,FALSE),0)</f>
        <v>0</v>
      </c>
      <c r="DI30" s="1700">
        <f>IFERROR(VLOOKUP($A30,'2003'!$C$3:$Q$214,12,FALSE),0)</f>
        <v>0</v>
      </c>
      <c r="DJ30" s="1691">
        <f>IFERROR(VLOOKUP($A30,'2003'!$C$3:$Q$214,13,FALSE),0)</f>
        <v>0</v>
      </c>
      <c r="DK30" s="1691">
        <f>IFERROR(VLOOKUP($A30,'2003'!$C$3:$Q$214,14,FALSE),0)</f>
        <v>0</v>
      </c>
      <c r="DL30" s="1740">
        <f>IFERROR(VLOOKUP($A30,'2003'!$C$3:$Q$214,15,FALSE),0)</f>
        <v>0</v>
      </c>
      <c r="DM30" s="1700">
        <f>IFERROR(VLOOKUP($A30,'2002'!$D$3:$R$214,12,FALSE),0)</f>
        <v>0</v>
      </c>
      <c r="DN30" s="1691">
        <f>IFERROR(VLOOKUP($A30,'2002'!$D$3:$R$214,13,FALSE),0)</f>
        <v>0</v>
      </c>
      <c r="DO30" s="1691">
        <f>IFERROR(VLOOKUP($A30,'2002'!$D$3:$R$214,14,FALSE),0)</f>
        <v>0</v>
      </c>
      <c r="DP30" s="1788">
        <f>IFERROR(VLOOKUP($A30,'2002'!$D$3:$R$214,15,FALSE),0)</f>
        <v>0</v>
      </c>
      <c r="DQ30" s="1700">
        <f>IFERROR(VLOOKUP($A30,'Pre 2002'!$C$3:$CK$382,84,FALSE),0)</f>
        <v>0</v>
      </c>
      <c r="DR30" s="1695">
        <f>IFERROR(VLOOKUP($A30,'Pre 2002'!$C$3:$CK$382,85,FALSE),0)</f>
        <v>0</v>
      </c>
      <c r="DS30" s="1695">
        <f>IFERROR(VLOOKUP($A30,'Pre 2002'!$C$3:$CK$382,86,FALSE),0)</f>
        <v>0</v>
      </c>
      <c r="DT30" s="1790">
        <f>IFERROR(VLOOKUP($A30,'Pre 2002'!$C$3:$CK$382,87,FALSE),0)</f>
        <v>0</v>
      </c>
      <c r="DU30" s="1741">
        <f>IFERROR(VLOOKUP(A30,'Pre 2002'!$C$3:$CG$382,83,FALSE),0)</f>
        <v>0</v>
      </c>
      <c r="DV30" s="1722"/>
      <c r="DY30" s="1731"/>
    </row>
    <row r="31" spans="1:129">
      <c r="A31" s="1779" t="s">
        <v>2292</v>
      </c>
      <c r="B31" s="1562">
        <f t="shared" si="0"/>
        <v>309</v>
      </c>
      <c r="C31" s="1562">
        <f t="shared" si="1"/>
        <v>229</v>
      </c>
      <c r="D31" s="1562">
        <f t="shared" si="2"/>
        <v>78</v>
      </c>
      <c r="E31" s="1563">
        <f t="shared" si="3"/>
        <v>0.74110032362459544</v>
      </c>
      <c r="F31" s="1786">
        <f t="shared" si="4"/>
        <v>4</v>
      </c>
      <c r="G31" s="1595">
        <v>2019</v>
      </c>
      <c r="H31" s="1817"/>
      <c r="I31" s="1734"/>
      <c r="J31" s="1734"/>
      <c r="K31" s="1734"/>
      <c r="L31" s="1734"/>
      <c r="M31" s="1734"/>
      <c r="N31" s="1748"/>
      <c r="O31" s="1700">
        <f>IFERROR(VLOOKUP($A31,'2022'!$B$2:$K$174,3,FALSE),0)</f>
        <v>83</v>
      </c>
      <c r="P31" s="1858">
        <f>IFERROR(VLOOKUP($A31,'2022'!$B$2:$K$174,4,FALSE),0)</f>
        <v>55</v>
      </c>
      <c r="Q31" s="1858">
        <f>IFERROR(VLOOKUP($A31,'2022'!$B$2:$K$174,5,FALSE),0)</f>
        <v>65</v>
      </c>
      <c r="R31" s="1858">
        <f>IFERROR(VLOOKUP($A31,'2022'!$B$2:$K$174,8,FALSE),0)</f>
        <v>21</v>
      </c>
      <c r="S31" s="1740">
        <f>IFERROR(VLOOKUP($A31,'2022'!$B$2:$K$174,10,FALSE),0)</f>
        <v>0.78300000000000003</v>
      </c>
      <c r="T31" s="1700">
        <f>IFERROR(VLOOKUP($A31,'2021'!$B$2:$K$174,3,FALSE),0)</f>
        <v>85</v>
      </c>
      <c r="U31" s="1843">
        <f>IFERROR(VLOOKUP($A31,'2021'!$B$2:$K$174,4,FALSE),0)</f>
        <v>53</v>
      </c>
      <c r="V31" s="1843">
        <f>IFERROR(VLOOKUP($A31,'2021'!$B$2:$K$174,5,FALSE),0)</f>
        <v>64</v>
      </c>
      <c r="W31" s="1843">
        <f>IFERROR(VLOOKUP($A31,'2021'!$B$2:$K$174,8,FALSE),0)</f>
        <v>27</v>
      </c>
      <c r="X31" s="1740">
        <f>IFERROR(VLOOKUP($A31,'2021'!$B$2:$K$174,10,FALSE),0)</f>
        <v>0.753</v>
      </c>
      <c r="Y31" s="1700">
        <f>IFERROR(VLOOKUP($A31,'2020'!$B$2:$K$170,3,FALSE),0)</f>
        <v>77</v>
      </c>
      <c r="Z31" s="1829">
        <f>IFERROR(VLOOKUP($A31,'2020'!$B$2:$K$170,4,FALSE),0)</f>
        <v>47</v>
      </c>
      <c r="AA31" s="1829">
        <f>IFERROR(VLOOKUP($A31,'2020'!$B$2:$K$170,5,FALSE),0)</f>
        <v>58</v>
      </c>
      <c r="AB31" s="1829">
        <f>IFERROR(VLOOKUP($A31,'2020'!$B$2:$K$170,8,FALSE),0)</f>
        <v>21</v>
      </c>
      <c r="AC31" s="1740">
        <f>IFERROR(VLOOKUP($A31,'2020'!$B$2:$K$170,10,FALSE),0)</f>
        <v>0.753</v>
      </c>
      <c r="AD31" s="1700">
        <f>IFERROR(VLOOKUP($A31,'2019'!$B$2:$K$170,3,FALSE),0)</f>
        <v>64</v>
      </c>
      <c r="AE31" s="1823">
        <f>IFERROR(VLOOKUP($A31,'2019'!$B$2:$K$170,4,FALSE),0)</f>
        <v>32</v>
      </c>
      <c r="AF31" s="1823">
        <f>IFERROR(VLOOKUP($A31,'2019'!$B$2:$K$170,5,FALSE),0)</f>
        <v>42</v>
      </c>
      <c r="AG31" s="1823">
        <f>IFERROR(VLOOKUP($A31,'2019'!$B$2:$K$170,8,FALSE),0)</f>
        <v>9</v>
      </c>
      <c r="AH31" s="1740">
        <f>IFERROR(VLOOKUP($A31,'2019'!$B$2:$K$170,10,FALSE),0)</f>
        <v>0.65600000000000003</v>
      </c>
      <c r="DT31" s="1858"/>
      <c r="DV31" s="1723"/>
      <c r="DY31" s="1731"/>
    </row>
    <row r="32" spans="1:129">
      <c r="A32" s="1780" t="s">
        <v>1276</v>
      </c>
      <c r="B32" s="1562">
        <f t="shared" si="0"/>
        <v>703</v>
      </c>
      <c r="C32" s="1562">
        <f t="shared" si="1"/>
        <v>474</v>
      </c>
      <c r="D32" s="1562">
        <f t="shared" si="2"/>
        <v>78</v>
      </c>
      <c r="E32" s="1563">
        <f t="shared" si="3"/>
        <v>0.67425320056899007</v>
      </c>
      <c r="F32" s="1786">
        <f t="shared" si="4"/>
        <v>11</v>
      </c>
      <c r="G32" s="1595">
        <v>2005</v>
      </c>
      <c r="H32" s="1567">
        <f t="shared" ref="H32:H43" si="15">IF(BC32&gt;0,1,0)+IF(BH32&gt;0,1,0)+IF(BP32&gt;0,1,0)+IF(BX32&gt;0,1,0)+IF(CC32&gt;0,1,0)+IF(CH32&gt;0,1,0)+IF(CM32&gt;0,1,0)+IF(CR32&gt;0,1,0)+IF(CW32&gt;0,1,0)+IF(DA32&gt;0,1,0)+IF(DE32&gt;0,1,0)+IF(DI32&gt;0,1,0)+IF(DM32&gt;0,1,0)+DU32</f>
        <v>9</v>
      </c>
      <c r="I32" s="1734">
        <f t="shared" ref="I32:I43" si="16">SUM(BC32,BH32,BP32,BX32,CC32,CH32,CM32,CR32,CW32,DA32,DE32,DI32,DM32,DQ32)</f>
        <v>547</v>
      </c>
      <c r="J32" s="1734">
        <f t="shared" ref="J32:J43" si="17">SUM(BE32,BJ32,BR32,BZ32,CE32,CJ32,CO32,CT32,CX32,DB32,DF32,DJ32,DN32,DR32)</f>
        <v>364</v>
      </c>
      <c r="K32" s="1734">
        <f t="shared" ref="K32:K43" si="18">SUM(BF32,BK32,BS32,CA32,CF32,CK32,CP32,CU32,CY32,DC32,DG32,DK32,DO32,DS32)</f>
        <v>59</v>
      </c>
      <c r="L32" s="1806">
        <f t="shared" ref="L32:L43" si="19">IF(I32=0,0,J32/I32)</f>
        <v>0.6654478976234004</v>
      </c>
      <c r="M32" s="1734"/>
      <c r="N32" s="1748"/>
      <c r="O32" s="1700">
        <f>IFERROR(VLOOKUP($A32,'2022'!$B$2:$K$174,3,FALSE),0)</f>
        <v>0</v>
      </c>
      <c r="P32" s="1858">
        <f>IFERROR(VLOOKUP($A32,'2022'!$B$2:$K$174,4,FALSE),0)</f>
        <v>0</v>
      </c>
      <c r="Q32" s="1858">
        <f>IFERROR(VLOOKUP($A32,'2022'!$B$2:$K$174,5,FALSE),0)</f>
        <v>0</v>
      </c>
      <c r="R32" s="1858">
        <f>IFERROR(VLOOKUP($A32,'2022'!$B$2:$K$174,8,FALSE),0)</f>
        <v>0</v>
      </c>
      <c r="S32" s="1740">
        <f>IFERROR(VLOOKUP($A32,'2022'!$B$2:$K$174,10,FALSE),0)</f>
        <v>0</v>
      </c>
      <c r="T32" s="1700">
        <f>IFERROR(VLOOKUP($A32,'2021'!$B$2:$K$174,3,FALSE),0)</f>
        <v>0</v>
      </c>
      <c r="U32" s="1843">
        <f>IFERROR(VLOOKUP($A32,'2021'!$B$2:$K$174,4,FALSE),0)</f>
        <v>0</v>
      </c>
      <c r="V32" s="1843">
        <f>IFERROR(VLOOKUP($A32,'2021'!$B$2:$K$174,5,FALSE),0)</f>
        <v>0</v>
      </c>
      <c r="W32" s="1843">
        <f>IFERROR(VLOOKUP($A32,'2021'!$B$2:$K$174,8,FALSE),0)</f>
        <v>0</v>
      </c>
      <c r="X32" s="1740">
        <f>IFERROR(VLOOKUP($A32,'2021'!$B$2:$K$174,10,FALSE),0)</f>
        <v>0</v>
      </c>
      <c r="Y32" s="1700">
        <f>IFERROR(VLOOKUP($A32,'2020'!$B$2:$K$170,3,FALSE),0)</f>
        <v>0</v>
      </c>
      <c r="Z32" s="1829">
        <f>IFERROR(VLOOKUP($A32,'2020'!$B$2:$K$170,4,FALSE),0)</f>
        <v>0</v>
      </c>
      <c r="AA32" s="1829">
        <f>IFERROR(VLOOKUP($A32,'2020'!$B$2:$K$170,5,FALSE),0)</f>
        <v>0</v>
      </c>
      <c r="AB32" s="1829">
        <f>IFERROR(VLOOKUP($A32,'2020'!$B$2:$K$170,8,FALSE),0)</f>
        <v>0</v>
      </c>
      <c r="AC32" s="1740">
        <f>IFERROR(VLOOKUP($A32,'2020'!$B$2:$K$170,10,FALSE),0)</f>
        <v>0</v>
      </c>
      <c r="AD32" s="1700">
        <f>IFERROR(VLOOKUP($A32,'2019'!$B$2:$K$170,3,FALSE),0)</f>
        <v>0</v>
      </c>
      <c r="AE32" s="1823">
        <f>IFERROR(VLOOKUP($A32,'2019'!$B$2:$K$170,4,FALSE),0)</f>
        <v>0</v>
      </c>
      <c r="AF32" s="1823">
        <f>IFERROR(VLOOKUP($A32,'2019'!$B$2:$K$170,5,FALSE),0)</f>
        <v>0</v>
      </c>
      <c r="AG32" s="1823">
        <f>IFERROR(VLOOKUP($A32,'2019'!$B$2:$K$170,8,FALSE),0)</f>
        <v>0</v>
      </c>
      <c r="AH32" s="1740">
        <f>IFERROR(VLOOKUP($A32,'2019'!$B$2:$K$170,10,FALSE),0)</f>
        <v>0</v>
      </c>
      <c r="AI32" s="1700">
        <f>IFERROR(VLOOKUP($A32,'2018'!$B$2:$K$170,3,FALSE),0)</f>
        <v>0</v>
      </c>
      <c r="AJ32" s="1821">
        <f>IFERROR(VLOOKUP($A32,'2018'!$B$2:$K$170,4,FALSE),0)</f>
        <v>0</v>
      </c>
      <c r="AK32" s="1821">
        <f>IFERROR(VLOOKUP($A32,'2018'!$B$2:$K$170,5,FALSE),0)</f>
        <v>0</v>
      </c>
      <c r="AL32" s="1821">
        <f>IFERROR(VLOOKUP($A32,'2018'!$B$2:$K$170,8,FALSE),0)</f>
        <v>0</v>
      </c>
      <c r="AM32" s="1740">
        <f>IFERROR(VLOOKUP($A32,'2018'!$B$2:$K$170,10,FALSE),0)</f>
        <v>0</v>
      </c>
      <c r="AN32" s="1700">
        <f>IFERROR(VLOOKUP($A32,'2017'!$B$2:$J$163,2,FALSE),0)</f>
        <v>0</v>
      </c>
      <c r="AO32" s="1815">
        <f>IFERROR(VLOOKUP($A32,'2017'!$B$2:$J$163,3,FALSE),0)</f>
        <v>0</v>
      </c>
      <c r="AP32" s="1815">
        <f>IFERROR(VLOOKUP($A32,'2017'!$B$2:$J$163,4,FALSE),0)</f>
        <v>0</v>
      </c>
      <c r="AQ32" s="1815">
        <f>IFERROR(VLOOKUP($A32,'2017'!$B$2:$J$163,7,FALSE),0)</f>
        <v>0</v>
      </c>
      <c r="AR32" s="1740">
        <f>IFERROR(VLOOKUP($A32,'2017'!$B$2:$J$163,9,FALSE),0)</f>
        <v>0</v>
      </c>
      <c r="AS32" s="1700">
        <f>IFERROR(VLOOKUP($A32,'2016'!$B$2:$K$165,3,FALSE),0)</f>
        <v>72</v>
      </c>
      <c r="AT32" s="1796">
        <f>IFERROR(VLOOKUP($A32,'2016'!$B$2:$K$165,4,FALSE),0)</f>
        <v>48</v>
      </c>
      <c r="AU32" s="1796">
        <f>IFERROR(VLOOKUP($A32,'2016'!$B$2:$K$165,5,FALSE),0)</f>
        <v>47</v>
      </c>
      <c r="AV32" s="1796">
        <f>IFERROR(VLOOKUP($A32,'2016'!$B$2:$K$165,8,FALSE),0)</f>
        <v>14</v>
      </c>
      <c r="AW32" s="1740">
        <f>IFERROR(VLOOKUP($A32,'2016'!$B$2:$K$165,10,FALSE),0)</f>
        <v>0.65300000000000002</v>
      </c>
      <c r="AX32" s="1700">
        <f>IFERROR(VLOOKUP($A32,'2015'!$B$2:$K$165,3,FALSE),0)</f>
        <v>84</v>
      </c>
      <c r="AY32" s="1695">
        <f>IFERROR(VLOOKUP($A32,'2015'!$B$2:$K$165,4,FALSE),0)</f>
        <v>41</v>
      </c>
      <c r="AZ32" s="1695">
        <f>IFERROR(VLOOKUP($A32,'2015'!$B$2:$K$165,5,FALSE),0)</f>
        <v>63</v>
      </c>
      <c r="BA32" s="1695">
        <f>IFERROR(VLOOKUP($A32,'2015'!$B$2:$K$165,8,FALSE),0)</f>
        <v>5</v>
      </c>
      <c r="BB32" s="1740">
        <f>IFERROR(VLOOKUP($A32,'2015'!$B$2:$K$165,10,FALSE),0)</f>
        <v>0.75</v>
      </c>
      <c r="BC32" s="1700">
        <f>IFERROR(VLOOKUP($A32,'2014'!$B$2:$K$157,3,FALSE),0)</f>
        <v>0</v>
      </c>
      <c r="BD32" s="1691">
        <f>IFERROR(VLOOKUP($A32,'2014'!$B$2:$K$157,4,FALSE),0)</f>
        <v>0</v>
      </c>
      <c r="BE32" s="1691">
        <f>IFERROR(VLOOKUP($A32,'2014'!$B$2:$K$157,5,FALSE),0)</f>
        <v>0</v>
      </c>
      <c r="BF32" s="1691">
        <f>IFERROR(VLOOKUP($A32,'2014'!$B$2:$K$157,8,FALSE),0)</f>
        <v>0</v>
      </c>
      <c r="BG32" s="1740">
        <f>IFERROR(VLOOKUP($A32,'2014'!$B$2:$K$157,10,FALSE),0)</f>
        <v>0</v>
      </c>
      <c r="BH32" s="1700">
        <f>IFERROR(VLOOKUP($A32,'2013'!$D$4:$I$249,2,FALSE),0)</f>
        <v>81</v>
      </c>
      <c r="BI32" s="1691">
        <f>IFERROR(VLOOKUP($A32,'2013'!$D$4:$I$249,3,FALSE),0)</f>
        <v>52</v>
      </c>
      <c r="BJ32" s="1691">
        <f>IFERROR(VLOOKUP($A32,'2013'!$D$4:$I$249,4,FALSE),0)</f>
        <v>57</v>
      </c>
      <c r="BK32" s="1691">
        <f>IFERROR(VLOOKUP($A32,'2013'!$D$4:$I$249,5,FALSE),0)</f>
        <v>13</v>
      </c>
      <c r="BL32" s="1740">
        <f>IFERROR(VLOOKUP($A32,'2013'!$D$4:$I$249,6,FALSE),0)</f>
        <v>0.70370370370370372</v>
      </c>
      <c r="BM32" s="1737">
        <f>IFERROR(VLOOKUP($A32,'2012'!$D$3:$O$172,2,FALSE),0)</f>
        <v>466</v>
      </c>
      <c r="BN32" s="1691">
        <f>IFERROR(VLOOKUP($A32,'2012'!$D$3:$O$172,3,FALSE),0)</f>
        <v>307</v>
      </c>
      <c r="BO32" s="1743">
        <f>IFERROR(VLOOKUP($A32,'2012'!$D$3:$O$172,4,FALSE),0)</f>
        <v>46</v>
      </c>
      <c r="BP32" s="1700">
        <f>IFERROR(VLOOKUP($A32,'2012'!$D$3:$O$172,5,FALSE),0)</f>
        <v>76</v>
      </c>
      <c r="BQ32" s="1691">
        <f>IFERROR(VLOOKUP($A32,'2012'!$D$3:$O$172,6,FALSE),0)</f>
        <v>48</v>
      </c>
      <c r="BR32" s="1691">
        <f>IFERROR(VLOOKUP($A32,'2012'!$D$3:$O$172,7,FALSE),0)</f>
        <v>53</v>
      </c>
      <c r="BS32" s="1691">
        <f>IFERROR(VLOOKUP($A32,'2012'!$D$3:$O$172,8,FALSE),0)</f>
        <v>7</v>
      </c>
      <c r="BT32" s="1740">
        <f>IFERROR(VLOOKUP($A32,'2012'!$D$3:$O$172,9,FALSE),0)</f>
        <v>0.69736842105263153</v>
      </c>
      <c r="BU32" s="1737">
        <f>IFERROR(VLOOKUP($A32,'2012'!$D$3:$O$172,10,FALSE),0)</f>
        <v>390</v>
      </c>
      <c r="BV32" s="1691">
        <f>IFERROR(VLOOKUP($A32,'2012'!$D$3:$O$172,11,FALSE),0)</f>
        <v>254</v>
      </c>
      <c r="BW32" s="1743">
        <f>IFERROR(VLOOKUP($A32,'2012'!$D$3:$O$172,12,FALSE),0)</f>
        <v>39</v>
      </c>
      <c r="BX32" s="1700">
        <f>IFERROR(VLOOKUP($A32,'2011'!$D$4:$I$251,2,FALSE),0)</f>
        <v>74</v>
      </c>
      <c r="BY32" s="1691">
        <f>IFERROR(VLOOKUP($A32,'2011'!$D$4:$I$251,3,FALSE),0)</f>
        <v>53</v>
      </c>
      <c r="BZ32" s="1691">
        <f>IFERROR(VLOOKUP($A32,'2011'!$D$4:$I$251,4,FALSE),0)</f>
        <v>58</v>
      </c>
      <c r="CA32" s="1691">
        <f>IFERROR(VLOOKUP($A32,'2011'!$D$4:$I$251,5,FALSE),0)</f>
        <v>13</v>
      </c>
      <c r="CB32" s="1740">
        <f>IFERROR(VLOOKUP($A32,'2011'!$D$4:$I$251,6,FALSE),0)</f>
        <v>0.78378378378378377</v>
      </c>
      <c r="CC32" s="1700">
        <f>IFERROR(VLOOKUP($A32,'2010'!$C$3:$H$234,2,FALSE),0)</f>
        <v>75</v>
      </c>
      <c r="CD32" s="1691">
        <f>IFERROR(VLOOKUP($A32,'2010'!$C$3:$H$234,3,FALSE),0)</f>
        <v>40</v>
      </c>
      <c r="CE32" s="1691">
        <f>IFERROR(VLOOKUP($A32,'2010'!$C$3:$H$234,4,FALSE),0)</f>
        <v>50</v>
      </c>
      <c r="CF32" s="1691">
        <f>IFERROR(VLOOKUP($A32,'2010'!$C$3:$H$234,5,FALSE),0)</f>
        <v>4</v>
      </c>
      <c r="CG32" s="1740">
        <f>IFERROR(VLOOKUP($A32,'2010'!$C$3:$H$234,6,FALSE),0)</f>
        <v>0.66666666666666663</v>
      </c>
      <c r="CH32" s="1700">
        <f>IFERROR(VLOOKUP($A32,'2009'!$C$3:$H$242,2,FALSE),0)</f>
        <v>85</v>
      </c>
      <c r="CI32" s="1691">
        <f>IFERROR(VLOOKUP($A32,'2009'!$C$3:$H$242,3,FALSE),0)</f>
        <v>42</v>
      </c>
      <c r="CJ32" s="1691">
        <f>IFERROR(VLOOKUP($A32,'2009'!$C$3:$H$242,4,FALSE),0)</f>
        <v>51</v>
      </c>
      <c r="CK32" s="1691">
        <f>IFERROR(VLOOKUP($A32,'2009'!$C$3:$H$242,5,FALSE),0)</f>
        <v>15</v>
      </c>
      <c r="CL32" s="1740">
        <f>IFERROR(VLOOKUP($A32,'2009'!$C$3:$H$242,6,FALSE),0)</f>
        <v>0.6</v>
      </c>
      <c r="CM32" s="1700">
        <f>IFERROR(VLOOKUP($A32,'2008'!$C$3:$H$229,2,FALSE),0)</f>
        <v>56</v>
      </c>
      <c r="CN32" s="1691">
        <f>IFERROR(VLOOKUP($A32,'2008'!$C$3:$H$229,3,FALSE),0)</f>
        <v>31</v>
      </c>
      <c r="CO32" s="1691">
        <f>IFERROR(VLOOKUP($A32,'2008'!$C$3:$H$229,4,FALSE),0)</f>
        <v>33</v>
      </c>
      <c r="CP32" s="1691">
        <f>IFERROR(VLOOKUP($A32,'2008'!$C$3:$H$229,5,FALSE),0)</f>
        <v>4</v>
      </c>
      <c r="CQ32" s="1740">
        <f>IFERROR(VLOOKUP($A32,'2008'!$C$3:$H$229,6,FALSE),0)</f>
        <v>0.5892857142857143</v>
      </c>
      <c r="CR32" s="1700">
        <f>IFERROR(VLOOKUP($A32,'2007'!$C$3:$M$238,7,FALSE),0)</f>
        <v>53</v>
      </c>
      <c r="CS32" s="1691">
        <f>IFERROR(VLOOKUP($A32,'2007'!$C$3:$M$238,8,FALSE),0)</f>
        <v>20</v>
      </c>
      <c r="CT32" s="1691">
        <f>IFERROR(VLOOKUP($A32,'2007'!$C$3:$M$238,9,FALSE),0)</f>
        <v>30</v>
      </c>
      <c r="CU32" s="1691">
        <f>IFERROR(VLOOKUP($A32,'2007'!$C$3:$M$238,10,FALSE),0)</f>
        <v>2</v>
      </c>
      <c r="CV32" s="1740">
        <f>IFERROR(VLOOKUP($A32,'2007'!$C$3:$M$238,11,FALSE),0)</f>
        <v>0.56603773584905659</v>
      </c>
      <c r="CW32" s="1700">
        <f>IFERROR(VLOOKUP($A32,'2006'!$A$2:$F$200,2,FALSE),0)</f>
        <v>0</v>
      </c>
      <c r="CX32" s="1816">
        <f>IFERROR(VLOOKUP($A32,'2006'!$A$2:$F$200,4,FALSE),0)</f>
        <v>0</v>
      </c>
      <c r="CY32" s="1816">
        <f>IFERROR(VLOOKUP($A32,'2006'!$A$2:$F$200,5,FALSE),0)</f>
        <v>0</v>
      </c>
      <c r="CZ32" s="1740" t="str">
        <f>IFERROR(VLOOKUP($A32,'2006'!$A$2:$F$200,6,FALSE),0)</f>
        <v>---</v>
      </c>
      <c r="DA32" s="1700">
        <f>IFERROR(VLOOKUP($A32,'2005'!$C$3:$M$205,8,FALSE),0)</f>
        <v>0</v>
      </c>
      <c r="DB32" s="1691">
        <f>IFERROR(VLOOKUP($A32,'2005'!$C$3:$M$205,9,FALSE),0)</f>
        <v>0</v>
      </c>
      <c r="DC32" s="1691">
        <f>IFERROR(VLOOKUP($A32,'2005'!$C$3:$M$205,10,FALSE),0)</f>
        <v>0</v>
      </c>
      <c r="DD32" s="1740">
        <f>IFERROR(VLOOKUP($A32,'2005'!$C$3:$M$205,11,FALSE),0)</f>
        <v>0</v>
      </c>
      <c r="DE32" s="1700">
        <f>IFERROR(VLOOKUP($A32,'2004'!$C$3:$M$213,8,FALSE),0)</f>
        <v>0</v>
      </c>
      <c r="DF32" s="1691">
        <f>IFERROR(VLOOKUP($A32,'2004'!$C$3:$M$213,9,FALSE),0)</f>
        <v>0</v>
      </c>
      <c r="DG32" s="1691">
        <f>IFERROR(VLOOKUP($A32,'2004'!$C$3:$M$213,10,FALSE),0)</f>
        <v>0</v>
      </c>
      <c r="DH32" s="1740">
        <f>IFERROR(VLOOKUP($A32,'2004'!$C$3:$M$213,11,FALSE),0)</f>
        <v>0</v>
      </c>
      <c r="DI32" s="1700">
        <f>IFERROR(VLOOKUP($A32,'2003'!$C$3:$Q$214,12,FALSE),0)</f>
        <v>0</v>
      </c>
      <c r="DJ32" s="1691">
        <f>IFERROR(VLOOKUP($A32,'2003'!$C$3:$Q$214,13,FALSE),0)</f>
        <v>0</v>
      </c>
      <c r="DK32" s="1691">
        <f>IFERROR(VLOOKUP($A32,'2003'!$C$3:$Q$214,14,FALSE),0)</f>
        <v>0</v>
      </c>
      <c r="DL32" s="1740">
        <f>IFERROR(VLOOKUP($A32,'2003'!$C$3:$Q$214,15,FALSE),0)</f>
        <v>0</v>
      </c>
      <c r="DM32" s="1700">
        <f>IFERROR(VLOOKUP($A32,'2002'!$D$3:$R$214,12,FALSE),0)</f>
        <v>0</v>
      </c>
      <c r="DN32" s="1691">
        <f>IFERROR(VLOOKUP($A32,'2002'!$D$3:$R$214,13,FALSE),0)</f>
        <v>0</v>
      </c>
      <c r="DO32" s="1691">
        <f>IFERROR(VLOOKUP($A32,'2002'!$D$3:$R$214,14,FALSE),0)</f>
        <v>0</v>
      </c>
      <c r="DP32" s="1788">
        <f>IFERROR(VLOOKUP($A32,'2002'!$D$3:$R$214,15,FALSE),0)</f>
        <v>0</v>
      </c>
      <c r="DQ32" s="1700">
        <f>IFERROR(VLOOKUP($A32,'Pre 2002'!$C$3:$CK$382,84,FALSE),0)</f>
        <v>47</v>
      </c>
      <c r="DR32" s="1695">
        <f>IFERROR(VLOOKUP($A32,'Pre 2002'!$C$3:$CK$382,85,FALSE),0)</f>
        <v>32</v>
      </c>
      <c r="DS32" s="1695">
        <f>IFERROR(VLOOKUP($A32,'Pre 2002'!$C$3:$CK$382,86,FALSE),0)</f>
        <v>1</v>
      </c>
      <c r="DT32" s="1790">
        <f>IFERROR(VLOOKUP($A32,'Pre 2002'!$C$3:$CK$382,87,FALSE),0)</f>
        <v>0.68085106382978722</v>
      </c>
      <c r="DU32" s="1741">
        <f>IFERROR(VLOOKUP(A32,'Pre 2002'!$C$3:$CG$382,83,FALSE),0)</f>
        <v>2</v>
      </c>
      <c r="DV32" s="1725"/>
      <c r="DY32" s="1731"/>
    </row>
    <row r="33" spans="1:129">
      <c r="A33" s="1778" t="s">
        <v>1218</v>
      </c>
      <c r="B33" s="1562">
        <f t="shared" si="0"/>
        <v>1791</v>
      </c>
      <c r="C33" s="1562">
        <f t="shared" si="1"/>
        <v>1058</v>
      </c>
      <c r="D33" s="1562">
        <f t="shared" si="2"/>
        <v>76</v>
      </c>
      <c r="E33" s="1563">
        <f t="shared" si="3"/>
        <v>0.59073143495254044</v>
      </c>
      <c r="F33" s="1786">
        <f t="shared" si="4"/>
        <v>30</v>
      </c>
      <c r="G33" s="1595" t="s">
        <v>2159</v>
      </c>
      <c r="H33" s="1567">
        <f t="shared" si="15"/>
        <v>30</v>
      </c>
      <c r="I33" s="1734">
        <f t="shared" si="16"/>
        <v>1791</v>
      </c>
      <c r="J33" s="1734">
        <f t="shared" si="17"/>
        <v>1058</v>
      </c>
      <c r="K33" s="1734">
        <f t="shared" si="18"/>
        <v>76</v>
      </c>
      <c r="L33" s="1806">
        <f t="shared" si="19"/>
        <v>0.59073143495254044</v>
      </c>
      <c r="M33" s="1734"/>
      <c r="N33" s="1748"/>
      <c r="O33" s="1700">
        <f>IFERROR(VLOOKUP($A33,'2022'!$B$2:$K$174,3,FALSE),0)</f>
        <v>0</v>
      </c>
      <c r="P33" s="1858">
        <f>IFERROR(VLOOKUP($A33,'2022'!$B$2:$K$174,4,FALSE),0)</f>
        <v>0</v>
      </c>
      <c r="Q33" s="1858">
        <f>IFERROR(VLOOKUP($A33,'2022'!$B$2:$K$174,5,FALSE),0)</f>
        <v>0</v>
      </c>
      <c r="R33" s="1858">
        <f>IFERROR(VLOOKUP($A33,'2022'!$B$2:$K$174,8,FALSE),0)</f>
        <v>0</v>
      </c>
      <c r="S33" s="1740">
        <f>IFERROR(VLOOKUP($A33,'2022'!$B$2:$K$174,10,FALSE),0)</f>
        <v>0</v>
      </c>
      <c r="T33" s="1700">
        <f>IFERROR(VLOOKUP($A33,'2021'!$B$2:$K$174,3,FALSE),0)</f>
        <v>0</v>
      </c>
      <c r="U33" s="1843">
        <f>IFERROR(VLOOKUP($A33,'2021'!$B$2:$K$174,4,FALSE),0)</f>
        <v>0</v>
      </c>
      <c r="V33" s="1843">
        <f>IFERROR(VLOOKUP($A33,'2021'!$B$2:$K$174,5,FALSE),0)</f>
        <v>0</v>
      </c>
      <c r="W33" s="1843">
        <f>IFERROR(VLOOKUP($A33,'2021'!$B$2:$K$174,8,FALSE),0)</f>
        <v>0</v>
      </c>
      <c r="X33" s="1740">
        <f>IFERROR(VLOOKUP($A33,'2021'!$B$2:$K$174,10,FALSE),0)</f>
        <v>0</v>
      </c>
      <c r="Y33" s="1700">
        <f>IFERROR(VLOOKUP($A33,'2020'!$B$2:$K$170,3,FALSE),0)</f>
        <v>0</v>
      </c>
      <c r="Z33" s="1829">
        <f>IFERROR(VLOOKUP($A33,'2020'!$B$2:$K$170,4,FALSE),0)</f>
        <v>0</v>
      </c>
      <c r="AA33" s="1829">
        <f>IFERROR(VLOOKUP($A33,'2020'!$B$2:$K$170,5,FALSE),0)</f>
        <v>0</v>
      </c>
      <c r="AB33" s="1829">
        <f>IFERROR(VLOOKUP($A33,'2020'!$B$2:$K$170,8,FALSE),0)</f>
        <v>0</v>
      </c>
      <c r="AC33" s="1740">
        <f>IFERROR(VLOOKUP($A33,'2020'!$B$2:$K$170,10,FALSE),0)</f>
        <v>0</v>
      </c>
      <c r="AD33" s="1700">
        <f>IFERROR(VLOOKUP($A33,'2019'!$B$2:$K$170,3,FALSE),0)</f>
        <v>0</v>
      </c>
      <c r="AE33" s="1823">
        <f>IFERROR(VLOOKUP($A33,'2019'!$B$2:$K$170,4,FALSE),0)</f>
        <v>0</v>
      </c>
      <c r="AF33" s="1823">
        <f>IFERROR(VLOOKUP($A33,'2019'!$B$2:$K$170,5,FALSE),0)</f>
        <v>0</v>
      </c>
      <c r="AG33" s="1823">
        <f>IFERROR(VLOOKUP($A33,'2019'!$B$2:$K$170,8,FALSE),0)</f>
        <v>0</v>
      </c>
      <c r="AH33" s="1740">
        <f>IFERROR(VLOOKUP($A33,'2019'!$B$2:$K$170,10,FALSE),0)</f>
        <v>0</v>
      </c>
      <c r="AI33" s="1700">
        <f>IFERROR(VLOOKUP($A33,'2018'!$B$2:$K$170,3,FALSE),0)</f>
        <v>0</v>
      </c>
      <c r="AJ33" s="1821">
        <f>IFERROR(VLOOKUP($A33,'2018'!$B$2:$K$170,4,FALSE),0)</f>
        <v>0</v>
      </c>
      <c r="AK33" s="1821">
        <f>IFERROR(VLOOKUP($A33,'2018'!$B$2:$K$170,5,FALSE),0)</f>
        <v>0</v>
      </c>
      <c r="AL33" s="1821">
        <f>IFERROR(VLOOKUP($A33,'2018'!$B$2:$K$170,8,FALSE),0)</f>
        <v>0</v>
      </c>
      <c r="AM33" s="1740">
        <f>IFERROR(VLOOKUP($A33,'2018'!$B$2:$K$170,10,FALSE),0)</f>
        <v>0</v>
      </c>
      <c r="AN33" s="1700">
        <f>IFERROR(VLOOKUP($A33,'2017'!$B$2:$J$163,2,FALSE),0)</f>
        <v>0</v>
      </c>
      <c r="AO33" s="1815">
        <f>IFERROR(VLOOKUP($A33,'2017'!$B$2:$J$163,3,FALSE),0)</f>
        <v>0</v>
      </c>
      <c r="AP33" s="1815">
        <f>IFERROR(VLOOKUP($A33,'2017'!$B$2:$J$163,4,FALSE),0)</f>
        <v>0</v>
      </c>
      <c r="AQ33" s="1815">
        <f>IFERROR(VLOOKUP($A33,'2017'!$B$2:$J$163,7,FALSE),0)</f>
        <v>0</v>
      </c>
      <c r="AR33" s="1740">
        <f>IFERROR(VLOOKUP($A33,'2017'!$B$2:$J$163,9,FALSE),0)</f>
        <v>0</v>
      </c>
      <c r="AS33" s="1700">
        <f>IFERROR(VLOOKUP($A33,'2016'!$B$2:$K$165,3,FALSE),0)</f>
        <v>0</v>
      </c>
      <c r="AT33" s="1796">
        <f>IFERROR(VLOOKUP($A33,'2016'!$B$2:$K$165,4,FALSE),0)</f>
        <v>0</v>
      </c>
      <c r="AU33" s="1796">
        <f>IFERROR(VLOOKUP($A33,'2016'!$B$2:$K$165,5,FALSE),0)</f>
        <v>0</v>
      </c>
      <c r="AV33" s="1796">
        <f>IFERROR(VLOOKUP($A33,'2016'!$B$2:$K$165,8,FALSE),0)</f>
        <v>0</v>
      </c>
      <c r="AW33" s="1740">
        <f>IFERROR(VLOOKUP($A33,'2016'!$B$2:$K$165,10,FALSE),0)</f>
        <v>0</v>
      </c>
      <c r="AX33" s="1700">
        <f>IFERROR(VLOOKUP($A33,'2015'!$B$2:$K$165,3,FALSE),0)</f>
        <v>0</v>
      </c>
      <c r="AY33" s="1695">
        <f>IFERROR(VLOOKUP($A33,'2015'!$B$2:$K$165,4,FALSE),0)</f>
        <v>0</v>
      </c>
      <c r="AZ33" s="1695">
        <f>IFERROR(VLOOKUP($A33,'2015'!$B$2:$K$165,5,FALSE),0)</f>
        <v>0</v>
      </c>
      <c r="BA33" s="1695">
        <f>IFERROR(VLOOKUP($A33,'2015'!$B$2:$K$165,8,FALSE),0)</f>
        <v>0</v>
      </c>
      <c r="BB33" s="1740">
        <f>IFERROR(VLOOKUP($A33,'2015'!$B$2:$K$165,10,FALSE),0)</f>
        <v>0</v>
      </c>
      <c r="BC33" s="1700">
        <f>IFERROR(VLOOKUP($A33,'2014'!$B$2:$K$157,3,FALSE),0)</f>
        <v>0</v>
      </c>
      <c r="BD33" s="1691">
        <f>IFERROR(VLOOKUP($A33,'2014'!$B$2:$K$157,4,FALSE),0)</f>
        <v>0</v>
      </c>
      <c r="BE33" s="1691">
        <f>IFERROR(VLOOKUP($A33,'2014'!$B$2:$K$157,5,FALSE),0)</f>
        <v>0</v>
      </c>
      <c r="BF33" s="1691">
        <f>IFERROR(VLOOKUP($A33,'2014'!$B$2:$K$157,8,FALSE),0)</f>
        <v>0</v>
      </c>
      <c r="BG33" s="1740">
        <f>IFERROR(VLOOKUP($A33,'2014'!$B$2:$K$157,10,FALSE),0)</f>
        <v>0</v>
      </c>
      <c r="BH33" s="1700">
        <f>IFERROR(VLOOKUP($A33,'2013'!$D$4:$I$249,2,FALSE),0)</f>
        <v>0</v>
      </c>
      <c r="BI33" s="1691">
        <f>IFERROR(VLOOKUP($A33,'2013'!$D$4:$I$249,3,FALSE),0)</f>
        <v>0</v>
      </c>
      <c r="BJ33" s="1691">
        <f>IFERROR(VLOOKUP($A33,'2013'!$D$4:$I$249,4,FALSE),0)</f>
        <v>0</v>
      </c>
      <c r="BK33" s="1691">
        <f>IFERROR(VLOOKUP($A33,'2013'!$D$4:$I$249,5,FALSE),0)</f>
        <v>0</v>
      </c>
      <c r="BL33" s="1740">
        <f>IFERROR(VLOOKUP($A33,'2013'!$D$4:$I$249,6,FALSE),0)</f>
        <v>0</v>
      </c>
      <c r="BM33" s="1737">
        <f>IFERROR(VLOOKUP($A33,'2012'!$D$3:$O$172,2,FALSE),0)</f>
        <v>0</v>
      </c>
      <c r="BN33" s="1691">
        <f>IFERROR(VLOOKUP($A33,'2012'!$D$3:$O$172,3,FALSE),0)</f>
        <v>0</v>
      </c>
      <c r="BO33" s="1743">
        <f>IFERROR(VLOOKUP($A33,'2012'!$D$3:$O$172,4,FALSE),0)</f>
        <v>0</v>
      </c>
      <c r="BP33" s="1700">
        <f>IFERROR(VLOOKUP($A33,'2012'!$D$3:$O$172,5,FALSE),0)</f>
        <v>0</v>
      </c>
      <c r="BQ33" s="1691">
        <f>IFERROR(VLOOKUP($A33,'2012'!$D$3:$O$172,6,FALSE),0)</f>
        <v>0</v>
      </c>
      <c r="BR33" s="1691">
        <f>IFERROR(VLOOKUP($A33,'2012'!$D$3:$O$172,7,FALSE),0)</f>
        <v>0</v>
      </c>
      <c r="BS33" s="1691">
        <f>IFERROR(VLOOKUP($A33,'2012'!$D$3:$O$172,8,FALSE),0)</f>
        <v>0</v>
      </c>
      <c r="BT33" s="1740">
        <f>IFERROR(VLOOKUP($A33,'2012'!$D$3:$O$172,9,FALSE),0)</f>
        <v>0</v>
      </c>
      <c r="BX33" s="1700">
        <f>IFERROR(VLOOKUP($A33,'2011'!$D$4:$I$251,2,FALSE),0)</f>
        <v>0</v>
      </c>
      <c r="BY33" s="1691">
        <f>IFERROR(VLOOKUP($A33,'2011'!$D$4:$I$251,3,FALSE),0)</f>
        <v>0</v>
      </c>
      <c r="BZ33" s="1691">
        <f>IFERROR(VLOOKUP($A33,'2011'!$D$4:$I$251,4,FALSE),0)</f>
        <v>0</v>
      </c>
      <c r="CA33" s="1691">
        <f>IFERROR(VLOOKUP($A33,'2011'!$D$4:$I$251,5,FALSE),0)</f>
        <v>0</v>
      </c>
      <c r="CB33" s="1740">
        <f>IFERROR(VLOOKUP($A33,'2011'!$D$4:$I$251,6,FALSE),0)</f>
        <v>0</v>
      </c>
      <c r="CC33" s="1700">
        <f>IFERROR(VLOOKUP($A33,'2010'!$C$3:$H$234,2,FALSE),0)</f>
        <v>0</v>
      </c>
      <c r="CD33" s="1691">
        <f>IFERROR(VLOOKUP($A33,'2010'!$C$3:$H$234,3,FALSE),0)</f>
        <v>0</v>
      </c>
      <c r="CE33" s="1691">
        <f>IFERROR(VLOOKUP($A33,'2010'!$C$3:$H$234,4,FALSE),0)</f>
        <v>0</v>
      </c>
      <c r="CF33" s="1691">
        <f>IFERROR(VLOOKUP($A33,'2010'!$C$3:$H$234,5,FALSE),0)</f>
        <v>0</v>
      </c>
      <c r="CG33" s="1740">
        <f>IFERROR(VLOOKUP($A33,'2010'!$C$3:$H$234,6,FALSE),0)</f>
        <v>0</v>
      </c>
      <c r="CH33" s="1700">
        <f>IFERROR(VLOOKUP($A33,'2009'!$C$3:$H$242,2,FALSE),0)</f>
        <v>0</v>
      </c>
      <c r="CI33" s="1691">
        <f>IFERROR(VLOOKUP($A33,'2009'!$C$3:$H$242,3,FALSE),0)</f>
        <v>0</v>
      </c>
      <c r="CJ33" s="1691">
        <f>IFERROR(VLOOKUP($A33,'2009'!$C$3:$H$242,4,FALSE),0)</f>
        <v>0</v>
      </c>
      <c r="CK33" s="1691">
        <f>IFERROR(VLOOKUP($A33,'2009'!$C$3:$H$242,5,FALSE),0)</f>
        <v>0</v>
      </c>
      <c r="CL33" s="1740">
        <f>IFERROR(VLOOKUP($A33,'2009'!$C$3:$H$242,6,FALSE),0)</f>
        <v>0</v>
      </c>
      <c r="CM33" s="1700">
        <f>IFERROR(VLOOKUP($A33,'2008'!$C$3:$H$229,2,FALSE),0)</f>
        <v>0</v>
      </c>
      <c r="CN33" s="1691">
        <f>IFERROR(VLOOKUP($A33,'2008'!$C$3:$H$229,3,FALSE),0)</f>
        <v>0</v>
      </c>
      <c r="CO33" s="1691">
        <f>IFERROR(VLOOKUP($A33,'2008'!$C$3:$H$229,4,FALSE),0)</f>
        <v>0</v>
      </c>
      <c r="CP33" s="1691">
        <f>IFERROR(VLOOKUP($A33,'2008'!$C$3:$H$229,5,FALSE),0)</f>
        <v>0</v>
      </c>
      <c r="CQ33" s="1740">
        <f>IFERROR(VLOOKUP($A33,'2008'!$C$3:$H$229,6,FALSE),0)</f>
        <v>0</v>
      </c>
      <c r="CR33" s="1700">
        <f>IFERROR(VLOOKUP($A33,'2007'!$C$3:$M$238,7,FALSE),0)</f>
        <v>64</v>
      </c>
      <c r="CS33" s="1691">
        <f>IFERROR(VLOOKUP($A33,'2007'!$C$3:$M$238,8,FALSE),0)</f>
        <v>21</v>
      </c>
      <c r="CT33" s="1691">
        <f>IFERROR(VLOOKUP($A33,'2007'!$C$3:$M$238,9,FALSE),0)</f>
        <v>39</v>
      </c>
      <c r="CU33" s="1691">
        <f>IFERROR(VLOOKUP($A33,'2007'!$C$3:$M$238,10,FALSE),0)</f>
        <v>0</v>
      </c>
      <c r="CV33" s="1740">
        <f>IFERROR(VLOOKUP($A33,'2007'!$C$3:$M$238,11,FALSE),0)</f>
        <v>0.609375</v>
      </c>
      <c r="CW33" s="1700">
        <f>IFERROR(VLOOKUP($A33,'2006'!$A$2:$F$200,2,FALSE),0)</f>
        <v>54</v>
      </c>
      <c r="CX33" s="1691">
        <f>IFERROR(VLOOKUP($A33,'2006'!$A$2:$F$200,4,FALSE),0)</f>
        <v>25</v>
      </c>
      <c r="CY33" s="1691">
        <f>IFERROR(VLOOKUP($A33,'2006'!$A$2:$F$200,5,FALSE),0)</f>
        <v>0</v>
      </c>
      <c r="CZ33" s="1740">
        <f>IFERROR(VLOOKUP($A33,'2006'!$A$2:$F$200,6,FALSE),0)</f>
        <v>0.46296296296296297</v>
      </c>
      <c r="DA33" s="1700">
        <f>IFERROR(VLOOKUP($A33,'2005'!$C$3:$M$205,8,FALSE),0)</f>
        <v>65</v>
      </c>
      <c r="DB33" s="1691">
        <f>IFERROR(VLOOKUP($A33,'2005'!$C$3:$M$205,9,FALSE),0)</f>
        <v>42</v>
      </c>
      <c r="DC33" s="1691">
        <f>IFERROR(VLOOKUP($A33,'2005'!$C$3:$M$205,10,FALSE),0)</f>
        <v>1</v>
      </c>
      <c r="DD33" s="1740">
        <f>IFERROR(VLOOKUP($A33,'2005'!$C$3:$M$205,11,FALSE),0)</f>
        <v>0.64615384615384619</v>
      </c>
      <c r="DE33" s="1700">
        <f>IFERROR(VLOOKUP($A33,'2004'!$C$3:$M$213,8,FALSE),0)</f>
        <v>59</v>
      </c>
      <c r="DF33" s="1691">
        <f>IFERROR(VLOOKUP($A33,'2004'!$C$3:$M$213,9,FALSE),0)</f>
        <v>29</v>
      </c>
      <c r="DG33" s="1691">
        <f>IFERROR(VLOOKUP($A33,'2004'!$C$3:$M$213,10,FALSE),0)</f>
        <v>2</v>
      </c>
      <c r="DH33" s="1740">
        <f>IFERROR(VLOOKUP($A33,'2004'!$C$3:$M$213,11,FALSE),0)</f>
        <v>0.49152542372881358</v>
      </c>
      <c r="DI33" s="1700">
        <f>IFERROR(VLOOKUP($A33,'2003'!$C$3:$Q$214,12,FALSE),0)</f>
        <v>62</v>
      </c>
      <c r="DJ33" s="1691">
        <f>IFERROR(VLOOKUP($A33,'2003'!$C$3:$Q$214,13,FALSE),0)</f>
        <v>35</v>
      </c>
      <c r="DK33" s="1691">
        <f>IFERROR(VLOOKUP($A33,'2003'!$C$3:$Q$214,14,FALSE),0)</f>
        <v>2</v>
      </c>
      <c r="DL33" s="1740">
        <f>IFERROR(VLOOKUP($A33,'2003'!$C$3:$Q$214,15,FALSE),0)</f>
        <v>0.56451612903225812</v>
      </c>
      <c r="DM33" s="1700">
        <f>IFERROR(VLOOKUP($A33,'2002'!$D$3:$R$214,12,FALSE),0)</f>
        <v>62</v>
      </c>
      <c r="DN33" s="1691">
        <f>IFERROR(VLOOKUP($A33,'2002'!$D$3:$R$214,13,FALSE),0)</f>
        <v>45</v>
      </c>
      <c r="DO33" s="1691">
        <f>IFERROR(VLOOKUP($A33,'2002'!$D$3:$R$214,14,FALSE),0)</f>
        <v>0</v>
      </c>
      <c r="DP33" s="1788">
        <f>IFERROR(VLOOKUP($A33,'2002'!$D$3:$R$214,15,FALSE),0)</f>
        <v>0.72580645161290325</v>
      </c>
      <c r="DQ33" s="1700">
        <f>IFERROR(VLOOKUP($A33,'Pre 2002'!$C$3:$CK$382,84,FALSE),0)</f>
        <v>1425</v>
      </c>
      <c r="DR33" s="1695">
        <f>IFERROR(VLOOKUP($A33,'Pre 2002'!$C$3:$CK$382,85,FALSE),0)</f>
        <v>843</v>
      </c>
      <c r="DS33" s="1695">
        <f>IFERROR(VLOOKUP($A33,'Pre 2002'!$C$3:$CK$382,86,FALSE),0)</f>
        <v>71</v>
      </c>
      <c r="DT33" s="1790">
        <f>IFERROR(VLOOKUP($A33,'Pre 2002'!$C$3:$CK$382,87,FALSE),0)</f>
        <v>0.59157894736842109</v>
      </c>
      <c r="DU33" s="1741">
        <f>IFERROR(VLOOKUP(A33,'Pre 2002'!$C$3:$CG$382,83,FALSE),0)</f>
        <v>24</v>
      </c>
      <c r="DV33" s="1722"/>
      <c r="DY33" s="1731"/>
    </row>
    <row r="34" spans="1:129">
      <c r="A34" s="1778" t="s">
        <v>1200</v>
      </c>
      <c r="B34" s="1562">
        <f t="shared" si="0"/>
        <v>1298</v>
      </c>
      <c r="C34" s="1562">
        <f t="shared" si="1"/>
        <v>873</v>
      </c>
      <c r="D34" s="1562">
        <f t="shared" si="2"/>
        <v>75</v>
      </c>
      <c r="E34" s="1563">
        <f t="shared" si="3"/>
        <v>0.67257318952234202</v>
      </c>
      <c r="F34" s="1786">
        <f t="shared" si="4"/>
        <v>23</v>
      </c>
      <c r="G34" s="1595">
        <v>1990</v>
      </c>
      <c r="H34" s="1567">
        <f t="shared" si="15"/>
        <v>23</v>
      </c>
      <c r="I34" s="1734">
        <f t="shared" si="16"/>
        <v>1298</v>
      </c>
      <c r="J34" s="1734">
        <f t="shared" si="17"/>
        <v>873</v>
      </c>
      <c r="K34" s="1734">
        <f t="shared" si="18"/>
        <v>75</v>
      </c>
      <c r="L34" s="1806">
        <f t="shared" si="19"/>
        <v>0.67257318952234202</v>
      </c>
      <c r="M34" s="1734"/>
      <c r="N34" s="1748"/>
      <c r="O34" s="1700">
        <f>IFERROR(VLOOKUP($A34,'2022'!$B$2:$K$174,3,FALSE),0)</f>
        <v>0</v>
      </c>
      <c r="P34" s="1858">
        <f>IFERROR(VLOOKUP($A34,'2022'!$B$2:$K$174,4,FALSE),0)</f>
        <v>0</v>
      </c>
      <c r="Q34" s="1858">
        <f>IFERROR(VLOOKUP($A34,'2022'!$B$2:$K$174,5,FALSE),0)</f>
        <v>0</v>
      </c>
      <c r="R34" s="1858">
        <f>IFERROR(VLOOKUP($A34,'2022'!$B$2:$K$174,8,FALSE),0)</f>
        <v>0</v>
      </c>
      <c r="S34" s="1740">
        <f>IFERROR(VLOOKUP($A34,'2022'!$B$2:$K$174,10,FALSE),0)</f>
        <v>0</v>
      </c>
      <c r="T34" s="1700">
        <f>IFERROR(VLOOKUP($A34,'2021'!$B$2:$K$174,3,FALSE),0)</f>
        <v>0</v>
      </c>
      <c r="U34" s="1843">
        <f>IFERROR(VLOOKUP($A34,'2021'!$B$2:$K$174,4,FALSE),0)</f>
        <v>0</v>
      </c>
      <c r="V34" s="1843">
        <f>IFERROR(VLOOKUP($A34,'2021'!$B$2:$K$174,5,FALSE),0)</f>
        <v>0</v>
      </c>
      <c r="W34" s="1843">
        <f>IFERROR(VLOOKUP($A34,'2021'!$B$2:$K$174,8,FALSE),0)</f>
        <v>0</v>
      </c>
      <c r="X34" s="1740">
        <f>IFERROR(VLOOKUP($A34,'2021'!$B$2:$K$174,10,FALSE),0)</f>
        <v>0</v>
      </c>
      <c r="Y34" s="1700">
        <f>IFERROR(VLOOKUP($A34,'2020'!$B$2:$K$170,3,FALSE),0)</f>
        <v>0</v>
      </c>
      <c r="Z34" s="1829">
        <f>IFERROR(VLOOKUP($A34,'2020'!$B$2:$K$170,4,FALSE),0)</f>
        <v>0</v>
      </c>
      <c r="AA34" s="1829">
        <f>IFERROR(VLOOKUP($A34,'2020'!$B$2:$K$170,5,FALSE),0)</f>
        <v>0</v>
      </c>
      <c r="AB34" s="1829">
        <f>IFERROR(VLOOKUP($A34,'2020'!$B$2:$K$170,8,FALSE),0)</f>
        <v>0</v>
      </c>
      <c r="AC34" s="1740">
        <f>IFERROR(VLOOKUP($A34,'2020'!$B$2:$K$170,10,FALSE),0)</f>
        <v>0</v>
      </c>
      <c r="AD34" s="1700">
        <f>IFERROR(VLOOKUP($A34,'2019'!$B$2:$K$170,3,FALSE),0)</f>
        <v>0</v>
      </c>
      <c r="AE34" s="1823">
        <f>IFERROR(VLOOKUP($A34,'2019'!$B$2:$K$170,4,FALSE),0)</f>
        <v>0</v>
      </c>
      <c r="AF34" s="1823">
        <f>IFERROR(VLOOKUP($A34,'2019'!$B$2:$K$170,5,FALSE),0)</f>
        <v>0</v>
      </c>
      <c r="AG34" s="1823">
        <f>IFERROR(VLOOKUP($A34,'2019'!$B$2:$K$170,8,FALSE),0)</f>
        <v>0</v>
      </c>
      <c r="AH34" s="1740">
        <f>IFERROR(VLOOKUP($A34,'2019'!$B$2:$K$170,10,FALSE),0)</f>
        <v>0</v>
      </c>
      <c r="AI34" s="1700">
        <f>IFERROR(VLOOKUP($A34,'2018'!$B$2:$K$170,3,FALSE),0)</f>
        <v>0</v>
      </c>
      <c r="AJ34" s="1821">
        <f>IFERROR(VLOOKUP($A34,'2018'!$B$2:$K$170,4,FALSE),0)</f>
        <v>0</v>
      </c>
      <c r="AK34" s="1821">
        <f>IFERROR(VLOOKUP($A34,'2018'!$B$2:$K$170,5,FALSE),0)</f>
        <v>0</v>
      </c>
      <c r="AL34" s="1821">
        <f>IFERROR(VLOOKUP($A34,'2018'!$B$2:$K$170,8,FALSE),0)</f>
        <v>0</v>
      </c>
      <c r="AM34" s="1740">
        <f>IFERROR(VLOOKUP($A34,'2018'!$B$2:$K$170,10,FALSE),0)</f>
        <v>0</v>
      </c>
      <c r="AN34" s="1700">
        <f>IFERROR(VLOOKUP($A34,'2017'!$B$2:$J$163,2,FALSE),0)</f>
        <v>0</v>
      </c>
      <c r="AO34" s="1815">
        <f>IFERROR(VLOOKUP($A34,'2017'!$B$2:$J$163,3,FALSE),0)</f>
        <v>0</v>
      </c>
      <c r="AP34" s="1815">
        <f>IFERROR(VLOOKUP($A34,'2017'!$B$2:$J$163,4,FALSE),0)</f>
        <v>0</v>
      </c>
      <c r="AQ34" s="1815">
        <f>IFERROR(VLOOKUP($A34,'2017'!$B$2:$J$163,7,FALSE),0)</f>
        <v>0</v>
      </c>
      <c r="AR34" s="1740">
        <f>IFERROR(VLOOKUP($A34,'2017'!$B$2:$J$163,9,FALSE),0)</f>
        <v>0</v>
      </c>
      <c r="AS34" s="1700">
        <f>IFERROR(VLOOKUP($A34,'2016'!$B$2:$K$165,3,FALSE),0)</f>
        <v>0</v>
      </c>
      <c r="AT34" s="1796">
        <f>IFERROR(VLOOKUP($A34,'2016'!$B$2:$K$165,4,FALSE),0)</f>
        <v>0</v>
      </c>
      <c r="AU34" s="1796">
        <f>IFERROR(VLOOKUP($A34,'2016'!$B$2:$K$165,5,FALSE),0)</f>
        <v>0</v>
      </c>
      <c r="AV34" s="1796">
        <f>IFERROR(VLOOKUP($A34,'2016'!$B$2:$K$165,8,FALSE),0)</f>
        <v>0</v>
      </c>
      <c r="AW34" s="1740">
        <f>IFERROR(VLOOKUP($A34,'2016'!$B$2:$K$165,10,FALSE),0)</f>
        <v>0</v>
      </c>
      <c r="AX34" s="1700">
        <f>IFERROR(VLOOKUP($A34,'2015'!$B$2:$K$165,3,FALSE),0)</f>
        <v>0</v>
      </c>
      <c r="AY34" s="1695">
        <f>IFERROR(VLOOKUP($A34,'2015'!$B$2:$K$165,4,FALSE),0)</f>
        <v>0</v>
      </c>
      <c r="AZ34" s="1695">
        <f>IFERROR(VLOOKUP($A34,'2015'!$B$2:$K$165,5,FALSE),0)</f>
        <v>0</v>
      </c>
      <c r="BA34" s="1695">
        <f>IFERROR(VLOOKUP($A34,'2015'!$B$2:$K$165,8,FALSE),0)</f>
        <v>0</v>
      </c>
      <c r="BB34" s="1740">
        <f>IFERROR(VLOOKUP($A34,'2015'!$B$2:$K$165,10,FALSE),0)</f>
        <v>0</v>
      </c>
      <c r="BC34" s="1700">
        <f>IFERROR(VLOOKUP($A34,'2014'!$B$2:$K$157,3,FALSE),0)</f>
        <v>0</v>
      </c>
      <c r="BD34" s="1691">
        <f>IFERROR(VLOOKUP($A34,'2014'!$B$2:$K$157,4,FALSE),0)</f>
        <v>0</v>
      </c>
      <c r="BE34" s="1691">
        <f>IFERROR(VLOOKUP($A34,'2014'!$B$2:$K$157,5,FALSE),0)</f>
        <v>0</v>
      </c>
      <c r="BF34" s="1691">
        <f>IFERROR(VLOOKUP($A34,'2014'!$B$2:$K$157,8,FALSE),0)</f>
        <v>0</v>
      </c>
      <c r="BG34" s="1740">
        <f>IFERROR(VLOOKUP($A34,'2014'!$B$2:$K$157,10,FALSE),0)</f>
        <v>0</v>
      </c>
      <c r="BH34" s="1700">
        <f>IFERROR(VLOOKUP($A34,'2013'!$D$4:$I$249,2,FALSE),0)</f>
        <v>5</v>
      </c>
      <c r="BI34" s="1691">
        <f>IFERROR(VLOOKUP($A34,'2013'!$D$4:$I$249,3,FALSE),0)</f>
        <v>2</v>
      </c>
      <c r="BJ34" s="1691">
        <f>IFERROR(VLOOKUP($A34,'2013'!$D$4:$I$249,4,FALSE),0)</f>
        <v>2</v>
      </c>
      <c r="BK34" s="1691">
        <f>IFERROR(VLOOKUP($A34,'2013'!$D$4:$I$249,5,FALSE),0)</f>
        <v>0</v>
      </c>
      <c r="BL34" s="1740">
        <f>IFERROR(VLOOKUP($A34,'2013'!$D$4:$I$249,6,FALSE),0)</f>
        <v>0.4</v>
      </c>
      <c r="BM34" s="1737">
        <f>IFERROR(VLOOKUP($A34,'2012'!$D$3:$O$172,2,FALSE),0)</f>
        <v>0</v>
      </c>
      <c r="BN34" s="1691">
        <f>IFERROR(VLOOKUP($A34,'2012'!$D$3:$O$172,3,FALSE),0)</f>
        <v>0</v>
      </c>
      <c r="BO34" s="1743">
        <f>IFERROR(VLOOKUP($A34,'2012'!$D$3:$O$172,4,FALSE),0)</f>
        <v>0</v>
      </c>
      <c r="BP34" s="1700">
        <f>IFERROR(VLOOKUP($A34,'2012'!$D$3:$O$172,5,FALSE),0)</f>
        <v>0</v>
      </c>
      <c r="BQ34" s="1691">
        <f>IFERROR(VLOOKUP($A34,'2012'!$D$3:$O$172,6,FALSE),0)</f>
        <v>0</v>
      </c>
      <c r="BR34" s="1691">
        <f>IFERROR(VLOOKUP($A34,'2012'!$D$3:$O$172,7,FALSE),0)</f>
        <v>0</v>
      </c>
      <c r="BS34" s="1691">
        <f>IFERROR(VLOOKUP($A34,'2012'!$D$3:$O$172,8,FALSE),0)</f>
        <v>0</v>
      </c>
      <c r="BT34" s="1740">
        <f>IFERROR(VLOOKUP($A34,'2012'!$D$3:$O$172,9,FALSE),0)</f>
        <v>0</v>
      </c>
      <c r="BU34" s="1737">
        <f>IFERROR(VLOOKUP($A34,'2012'!$D$3:$O$172,10,FALSE),0)</f>
        <v>0</v>
      </c>
      <c r="BV34" s="1691">
        <f>IFERROR(VLOOKUP($A34,'2012'!$D$3:$O$172,11,FALSE),0)</f>
        <v>0</v>
      </c>
      <c r="BW34" s="1743">
        <f>IFERROR(VLOOKUP($A34,'2012'!$D$3:$O$172,12,FALSE),0)</f>
        <v>0</v>
      </c>
      <c r="BX34" s="1700">
        <f>IFERROR(VLOOKUP($A34,'2011'!$D$4:$I$251,2,FALSE),0)</f>
        <v>22</v>
      </c>
      <c r="BY34" s="1691">
        <f>IFERROR(VLOOKUP($A34,'2011'!$D$4:$I$251,3,FALSE),0)</f>
        <v>4</v>
      </c>
      <c r="BZ34" s="1691">
        <f>IFERROR(VLOOKUP($A34,'2011'!$D$4:$I$251,4,FALSE),0)</f>
        <v>10</v>
      </c>
      <c r="CA34" s="1691">
        <f>IFERROR(VLOOKUP($A34,'2011'!$D$4:$I$251,5,FALSE),0)</f>
        <v>0</v>
      </c>
      <c r="CB34" s="1740">
        <f>IFERROR(VLOOKUP($A34,'2011'!$D$4:$I$251,6,FALSE),0)</f>
        <v>0.45454545454545453</v>
      </c>
      <c r="CC34" s="1700">
        <f>IFERROR(VLOOKUP($A34,'2010'!$C$3:$H$234,2,FALSE),0)</f>
        <v>45</v>
      </c>
      <c r="CD34" s="1691">
        <f>IFERROR(VLOOKUP($A34,'2010'!$C$3:$H$234,3,FALSE),0)</f>
        <v>11</v>
      </c>
      <c r="CE34" s="1691">
        <f>IFERROR(VLOOKUP($A34,'2010'!$C$3:$H$234,4,FALSE),0)</f>
        <v>28</v>
      </c>
      <c r="CF34" s="1691">
        <f>IFERROR(VLOOKUP($A34,'2010'!$C$3:$H$234,5,FALSE),0)</f>
        <v>0</v>
      </c>
      <c r="CG34" s="1740">
        <f>IFERROR(VLOOKUP($A34,'2010'!$C$3:$H$234,6,FALSE),0)</f>
        <v>0.62222222222222223</v>
      </c>
      <c r="CH34" s="1700">
        <f>IFERROR(VLOOKUP($A34,'2009'!$C$3:$H$242,2,FALSE),0)</f>
        <v>43</v>
      </c>
      <c r="CI34" s="1691">
        <f>IFERROR(VLOOKUP($A34,'2009'!$C$3:$H$242,3,FALSE),0)</f>
        <v>13</v>
      </c>
      <c r="CJ34" s="1691">
        <f>IFERROR(VLOOKUP($A34,'2009'!$C$3:$H$242,4,FALSE),0)</f>
        <v>21</v>
      </c>
      <c r="CK34" s="1691">
        <f>IFERROR(VLOOKUP($A34,'2009'!$C$3:$H$242,5,FALSE),0)</f>
        <v>0</v>
      </c>
      <c r="CL34" s="1740">
        <f>IFERROR(VLOOKUP($A34,'2009'!$C$3:$H$242,6,FALSE),0)</f>
        <v>0.48837209302325579</v>
      </c>
      <c r="CM34" s="1700">
        <f>IFERROR(VLOOKUP($A34,'2008'!$C$3:$H$229,2,FALSE),0)</f>
        <v>79</v>
      </c>
      <c r="CN34" s="1691">
        <f>IFERROR(VLOOKUP($A34,'2008'!$C$3:$H$229,3,FALSE),0)</f>
        <v>32</v>
      </c>
      <c r="CO34" s="1691">
        <f>IFERROR(VLOOKUP($A34,'2008'!$C$3:$H$229,4,FALSE),0)</f>
        <v>52</v>
      </c>
      <c r="CP34" s="1691">
        <f>IFERROR(VLOOKUP($A34,'2008'!$C$3:$H$229,5,FALSE),0)</f>
        <v>0</v>
      </c>
      <c r="CQ34" s="1740">
        <f>IFERROR(VLOOKUP($A34,'2008'!$C$3:$H$229,6,FALSE),0)</f>
        <v>0.65822784810126578</v>
      </c>
      <c r="CR34" s="1700">
        <f>IFERROR(VLOOKUP($A34,'2007'!$C$3:$M$238,7,FALSE),0)</f>
        <v>78</v>
      </c>
      <c r="CS34" s="1691">
        <f>IFERROR(VLOOKUP($A34,'2007'!$C$3:$M$238,8,FALSE),0)</f>
        <v>28</v>
      </c>
      <c r="CT34" s="1691">
        <f>IFERROR(VLOOKUP($A34,'2007'!$C$3:$M$238,9,FALSE),0)</f>
        <v>48</v>
      </c>
      <c r="CU34" s="1691">
        <f>IFERROR(VLOOKUP($A34,'2007'!$C$3:$M$238,10,FALSE),0)</f>
        <v>0</v>
      </c>
      <c r="CV34" s="1740">
        <f>IFERROR(VLOOKUP($A34,'2007'!$C$3:$M$238,11,FALSE),0)</f>
        <v>0.61538461538461542</v>
      </c>
      <c r="CW34" s="1700">
        <f>IFERROR(VLOOKUP($A34,'2006'!$A$2:$F$200,2,FALSE),0)</f>
        <v>21</v>
      </c>
      <c r="CX34" s="1691">
        <f>IFERROR(VLOOKUP($A34,'2006'!$A$2:$F$200,4,FALSE),0)</f>
        <v>12</v>
      </c>
      <c r="CY34" s="1691">
        <f>IFERROR(VLOOKUP($A34,'2006'!$A$2:$F$200,5,FALSE),0)</f>
        <v>0</v>
      </c>
      <c r="CZ34" s="1740">
        <f>IFERROR(VLOOKUP($A34,'2006'!$A$2:$F$200,6,FALSE),0)</f>
        <v>0.5714285714285714</v>
      </c>
      <c r="DA34" s="1700">
        <f>IFERROR(VLOOKUP($A34,'2005'!$C$3:$M$205,8,FALSE),0)</f>
        <v>76</v>
      </c>
      <c r="DB34" s="1691">
        <f>IFERROR(VLOOKUP($A34,'2005'!$C$3:$M$205,9,FALSE),0)</f>
        <v>42</v>
      </c>
      <c r="DC34" s="1691">
        <f>IFERROR(VLOOKUP($A34,'2005'!$C$3:$M$205,10,FALSE),0)</f>
        <v>0</v>
      </c>
      <c r="DD34" s="1740">
        <f>IFERROR(VLOOKUP($A34,'2005'!$C$3:$M$205,11,FALSE),0)</f>
        <v>0.55263157894736847</v>
      </c>
      <c r="DE34" s="1700">
        <f>IFERROR(VLOOKUP($A34,'2004'!$C$3:$M$213,8,FALSE),0)</f>
        <v>72</v>
      </c>
      <c r="DF34" s="1691">
        <f>IFERROR(VLOOKUP($A34,'2004'!$C$3:$M$213,9,FALSE),0)</f>
        <v>54</v>
      </c>
      <c r="DG34" s="1691">
        <f>IFERROR(VLOOKUP($A34,'2004'!$C$3:$M$213,10,FALSE),0)</f>
        <v>1</v>
      </c>
      <c r="DH34" s="1740">
        <f>IFERROR(VLOOKUP($A34,'2004'!$C$3:$M$213,11,FALSE),0)</f>
        <v>0.75</v>
      </c>
      <c r="DI34" s="1700">
        <f>IFERROR(VLOOKUP($A34,'2003'!$C$3:$Q$214,12,FALSE),0)</f>
        <v>77</v>
      </c>
      <c r="DJ34" s="1691">
        <f>IFERROR(VLOOKUP($A34,'2003'!$C$3:$Q$214,13,FALSE),0)</f>
        <v>50</v>
      </c>
      <c r="DK34" s="1691">
        <f>IFERROR(VLOOKUP($A34,'2003'!$C$3:$Q$214,14,FALSE),0)</f>
        <v>0</v>
      </c>
      <c r="DL34" s="1740">
        <f>IFERROR(VLOOKUP($A34,'2003'!$C$3:$Q$214,15,FALSE),0)</f>
        <v>0.64935064935064934</v>
      </c>
      <c r="DM34" s="1700">
        <f>IFERROR(VLOOKUP($A34,'2002'!$D$3:$R$214,12,FALSE),0)</f>
        <v>0</v>
      </c>
      <c r="DN34" s="1691">
        <f>IFERROR(VLOOKUP($A34,'2002'!$D$3:$R$214,13,FALSE),0)</f>
        <v>0</v>
      </c>
      <c r="DO34" s="1691">
        <f>IFERROR(VLOOKUP($A34,'2002'!$D$3:$R$214,14,FALSE),0)</f>
        <v>0</v>
      </c>
      <c r="DP34" s="1788">
        <f>IFERROR(VLOOKUP($A34,'2002'!$D$3:$R$214,15,FALSE),0)</f>
        <v>0</v>
      </c>
      <c r="DQ34" s="1700">
        <f>IFERROR(VLOOKUP($A34,'Pre 2002'!$C$3:$CK$382,84,FALSE),0)</f>
        <v>780</v>
      </c>
      <c r="DR34" s="1695">
        <f>IFERROR(VLOOKUP($A34,'Pre 2002'!$C$3:$CK$382,85,FALSE),0)</f>
        <v>554</v>
      </c>
      <c r="DS34" s="1695">
        <f>IFERROR(VLOOKUP($A34,'Pre 2002'!$C$3:$CK$382,86,FALSE),0)</f>
        <v>74</v>
      </c>
      <c r="DT34" s="1790">
        <f>IFERROR(VLOOKUP($A34,'Pre 2002'!$C$3:$CK$382,87,FALSE),0)</f>
        <v>0.71025641025641029</v>
      </c>
      <c r="DU34" s="1741">
        <f>IFERROR(VLOOKUP(A34,'Pre 2002'!$C$3:$CG$382,83,FALSE),0)</f>
        <v>13</v>
      </c>
      <c r="DV34" s="1722"/>
      <c r="DY34" s="1731"/>
    </row>
    <row r="35" spans="1:129">
      <c r="A35" s="1778" t="s">
        <v>161</v>
      </c>
      <c r="B35" s="1562">
        <f t="shared" si="0"/>
        <v>2156</v>
      </c>
      <c r="C35" s="1562">
        <f t="shared" si="1"/>
        <v>1203</v>
      </c>
      <c r="D35" s="1562">
        <f t="shared" si="2"/>
        <v>75</v>
      </c>
      <c r="E35" s="1563">
        <f t="shared" si="3"/>
        <v>0.55797773654916516</v>
      </c>
      <c r="F35" s="1786">
        <f t="shared" si="4"/>
        <v>33</v>
      </c>
      <c r="G35" s="1595">
        <v>1988</v>
      </c>
      <c r="H35" s="1567">
        <f t="shared" si="15"/>
        <v>26</v>
      </c>
      <c r="I35" s="1734">
        <f t="shared" si="16"/>
        <v>1655</v>
      </c>
      <c r="J35" s="1734">
        <f t="shared" si="17"/>
        <v>954</v>
      </c>
      <c r="K35" s="1734">
        <f t="shared" si="18"/>
        <v>75</v>
      </c>
      <c r="L35" s="1806">
        <f t="shared" si="19"/>
        <v>0.57643504531722056</v>
      </c>
      <c r="M35" s="1571">
        <v>88</v>
      </c>
      <c r="N35" s="1576">
        <v>3</v>
      </c>
      <c r="O35" s="1700">
        <f>IFERROR(VLOOKUP($A35,'2022'!$B$2:$K$174,3,FALSE),0)</f>
        <v>63</v>
      </c>
      <c r="P35" s="1858">
        <f>IFERROR(VLOOKUP($A35,'2022'!$B$2:$K$174,4,FALSE),0)</f>
        <v>21</v>
      </c>
      <c r="Q35" s="1858">
        <f>IFERROR(VLOOKUP($A35,'2022'!$B$2:$K$174,5,FALSE),0)</f>
        <v>34</v>
      </c>
      <c r="R35" s="1858">
        <f>IFERROR(VLOOKUP($A35,'2022'!$B$2:$K$174,8,FALSE),0)</f>
        <v>0</v>
      </c>
      <c r="S35" s="1740">
        <f>IFERROR(VLOOKUP($A35,'2022'!$B$2:$K$174,10,FALSE),0)</f>
        <v>0.54</v>
      </c>
      <c r="T35" s="1700">
        <f>IFERROR(VLOOKUP($A35,'2021'!$B$2:$K$174,3,FALSE),0)</f>
        <v>0</v>
      </c>
      <c r="U35" s="1843">
        <f>IFERROR(VLOOKUP($A35,'2021'!$B$2:$K$174,4,FALSE),0)</f>
        <v>0</v>
      </c>
      <c r="V35" s="1843">
        <f>IFERROR(VLOOKUP($A35,'2021'!$B$2:$K$174,5,FALSE),0)</f>
        <v>0</v>
      </c>
      <c r="W35" s="1843">
        <f>IFERROR(VLOOKUP($A35,'2021'!$B$2:$K$174,8,FALSE),0)</f>
        <v>0</v>
      </c>
      <c r="X35" s="1740">
        <f>IFERROR(VLOOKUP($A35,'2021'!$B$2:$K$174,10,FALSE),0)</f>
        <v>0</v>
      </c>
      <c r="Y35" s="1700">
        <f>IFERROR(VLOOKUP($A35,'2020'!$B$2:$K$170,3,FALSE),0)</f>
        <v>54</v>
      </c>
      <c r="Z35" s="1829">
        <f>IFERROR(VLOOKUP($A35,'2020'!$B$2:$K$170,4,FALSE),0)</f>
        <v>14</v>
      </c>
      <c r="AA35" s="1829">
        <f>IFERROR(VLOOKUP($A35,'2020'!$B$2:$K$170,5,FALSE),0)</f>
        <v>27</v>
      </c>
      <c r="AB35" s="1829">
        <f>IFERROR(VLOOKUP($A35,'2020'!$B$2:$K$170,8,FALSE),0)</f>
        <v>0</v>
      </c>
      <c r="AC35" s="1740">
        <f>IFERROR(VLOOKUP($A35,'2020'!$B$2:$K$170,10,FALSE),0)</f>
        <v>0.5</v>
      </c>
      <c r="AD35" s="1700">
        <f>IFERROR(VLOOKUP($A35,'2019'!$B$2:$K$170,3,FALSE),0)</f>
        <v>76</v>
      </c>
      <c r="AE35" s="1823">
        <f>IFERROR(VLOOKUP($A35,'2019'!$B$2:$K$170,4,FALSE),0)</f>
        <v>14</v>
      </c>
      <c r="AF35" s="1823">
        <f>IFERROR(VLOOKUP($A35,'2019'!$B$2:$K$170,5,FALSE),0)</f>
        <v>29</v>
      </c>
      <c r="AG35" s="1823">
        <f>IFERROR(VLOOKUP($A35,'2019'!$B$2:$K$170,8,FALSE),0)</f>
        <v>0</v>
      </c>
      <c r="AH35" s="1740">
        <f>IFERROR(VLOOKUP($A35,'2019'!$B$2:$K$170,10,FALSE),0)</f>
        <v>0.38200000000000001</v>
      </c>
      <c r="AI35" s="1700">
        <f>IFERROR(VLOOKUP($A35,'2018'!$B$2:$K$170,3,FALSE),0)</f>
        <v>78</v>
      </c>
      <c r="AJ35" s="1821">
        <f>IFERROR(VLOOKUP($A35,'2018'!$B$2:$K$170,4,FALSE),0)</f>
        <v>21</v>
      </c>
      <c r="AK35" s="1821">
        <f>IFERROR(VLOOKUP($A35,'2018'!$B$2:$K$170,5,FALSE),0)</f>
        <v>41</v>
      </c>
      <c r="AL35" s="1821">
        <f>IFERROR(VLOOKUP($A35,'2018'!$B$2:$K$170,8,FALSE),0)</f>
        <v>0</v>
      </c>
      <c r="AM35" s="1740">
        <f>IFERROR(VLOOKUP($A35,'2018'!$B$2:$K$170,10,FALSE),0)</f>
        <v>0.52600000000000002</v>
      </c>
      <c r="AN35" s="1700">
        <f>IFERROR(VLOOKUP($A35,'2017'!$B$2:$J$163,2,FALSE),0)</f>
        <v>78</v>
      </c>
      <c r="AO35" s="1815">
        <f>IFERROR(VLOOKUP($A35,'2017'!$B$2:$J$163,3,FALSE),0)</f>
        <v>23</v>
      </c>
      <c r="AP35" s="1815">
        <f>IFERROR(VLOOKUP($A35,'2017'!$B$2:$J$163,4,FALSE),0)</f>
        <v>44</v>
      </c>
      <c r="AQ35" s="1815">
        <f>IFERROR(VLOOKUP($A35,'2017'!$B$2:$J$163,7,FALSE),0)</f>
        <v>0</v>
      </c>
      <c r="AR35" s="1740">
        <f>IFERROR(VLOOKUP($A35,'2017'!$B$2:$J$163,9,FALSE),0)</f>
        <v>0.5641025641025641</v>
      </c>
      <c r="AS35" s="1700">
        <f>IFERROR(VLOOKUP($A35,'2016'!$B$2:$K$165,3,FALSE),0)</f>
        <v>77</v>
      </c>
      <c r="AT35" s="1796">
        <f>IFERROR(VLOOKUP($A35,'2016'!$B$2:$K$165,4,FALSE),0)</f>
        <v>23</v>
      </c>
      <c r="AU35" s="1796">
        <f>IFERROR(VLOOKUP($A35,'2016'!$B$2:$K$165,5,FALSE),0)</f>
        <v>35</v>
      </c>
      <c r="AV35" s="1796">
        <f>IFERROR(VLOOKUP($A35,'2016'!$B$2:$K$165,8,FALSE),0)</f>
        <v>0</v>
      </c>
      <c r="AW35" s="1740">
        <f>IFERROR(VLOOKUP($A35,'2016'!$B$2:$K$165,10,FALSE),0)</f>
        <v>0.45500000000000002</v>
      </c>
      <c r="AX35" s="1700">
        <f>IFERROR(VLOOKUP($A35,'2015'!$B$2:$K$165,3,FALSE),0)</f>
        <v>75</v>
      </c>
      <c r="AY35" s="1695">
        <f>IFERROR(VLOOKUP($A35,'2015'!$B$2:$K$165,4,FALSE),0)</f>
        <v>30</v>
      </c>
      <c r="AZ35" s="1695">
        <f>IFERROR(VLOOKUP($A35,'2015'!$B$2:$K$165,5,FALSE),0)</f>
        <v>39</v>
      </c>
      <c r="BA35" s="1695">
        <f>IFERROR(VLOOKUP($A35,'2015'!$B$2:$K$165,8,FALSE),0)</f>
        <v>0</v>
      </c>
      <c r="BB35" s="1740">
        <f>IFERROR(VLOOKUP($A35,'2015'!$B$2:$K$165,10,FALSE),0)</f>
        <v>0.52</v>
      </c>
      <c r="BC35" s="1700">
        <f>IFERROR(VLOOKUP($A35,'2014'!$B$2:$K$157,3,FALSE),0)</f>
        <v>90</v>
      </c>
      <c r="BD35" s="1691">
        <f>IFERROR(VLOOKUP($A35,'2014'!$B$2:$K$157,4,FALSE),0)</f>
        <v>28</v>
      </c>
      <c r="BE35" s="1691">
        <f>IFERROR(VLOOKUP($A35,'2014'!$B$2:$K$157,5,FALSE),0)</f>
        <v>52</v>
      </c>
      <c r="BF35" s="1691">
        <f>IFERROR(VLOOKUP($A35,'2014'!$B$2:$K$157,8,FALSE),0)</f>
        <v>0</v>
      </c>
      <c r="BG35" s="1740">
        <f>IFERROR(VLOOKUP($A35,'2014'!$B$2:$K$157,10,FALSE),0)</f>
        <v>0.57777777777777772</v>
      </c>
      <c r="BH35" s="1700">
        <f>IFERROR(VLOOKUP($A35,'2013'!$D$4:$I$249,2,FALSE),0)</f>
        <v>84</v>
      </c>
      <c r="BI35" s="1691">
        <f>IFERROR(VLOOKUP($A35,'2013'!$D$4:$I$249,3,FALSE),0)</f>
        <v>35</v>
      </c>
      <c r="BJ35" s="1691">
        <f>IFERROR(VLOOKUP($A35,'2013'!$D$4:$I$249,4,FALSE),0)</f>
        <v>57</v>
      </c>
      <c r="BK35" s="1691">
        <f>IFERROR(VLOOKUP($A35,'2013'!$D$4:$I$249,5,FALSE),0)</f>
        <v>1</v>
      </c>
      <c r="BL35" s="1740">
        <f>IFERROR(VLOOKUP($A35,'2013'!$D$4:$I$249,6,FALSE),0)</f>
        <v>0.6785714285714286</v>
      </c>
      <c r="BM35" s="1737">
        <f>IFERROR(VLOOKUP($A35,'2012'!$D$3:$O$172,2,FALSE),0)</f>
        <v>1489</v>
      </c>
      <c r="BN35" s="1691">
        <f>IFERROR(VLOOKUP($A35,'2012'!$D$3:$O$172,3,FALSE),0)</f>
        <v>846</v>
      </c>
      <c r="BO35" s="1743">
        <f>IFERROR(VLOOKUP($A35,'2012'!$D$3:$O$172,4,FALSE),0)</f>
        <v>73</v>
      </c>
      <c r="BP35" s="1700">
        <f>IFERROR(VLOOKUP($A35,'2012'!$D$3:$O$172,5,FALSE),0)</f>
        <v>82</v>
      </c>
      <c r="BQ35" s="1691">
        <f>IFERROR(VLOOKUP($A35,'2012'!$D$3:$O$172,6,FALSE),0)</f>
        <v>32</v>
      </c>
      <c r="BR35" s="1691">
        <f>IFERROR(VLOOKUP($A35,'2012'!$D$3:$O$172,7,FALSE),0)</f>
        <v>53</v>
      </c>
      <c r="BS35" s="1691">
        <f>IFERROR(VLOOKUP($A35,'2012'!$D$3:$O$172,8,FALSE),0)</f>
        <v>2</v>
      </c>
      <c r="BT35" s="1740">
        <f>IFERROR(VLOOKUP($A35,'2012'!$D$3:$O$172,9,FALSE),0)</f>
        <v>0.64634146341463417</v>
      </c>
      <c r="BU35" s="1737">
        <f>IFERROR(VLOOKUP($A35,'2012'!$D$3:$O$172,10,FALSE),0)</f>
        <v>1407</v>
      </c>
      <c r="BV35" s="1691">
        <f>IFERROR(VLOOKUP($A35,'2012'!$D$3:$O$172,11,FALSE),0)</f>
        <v>793</v>
      </c>
      <c r="BW35" s="1743">
        <f>IFERROR(VLOOKUP($A35,'2012'!$D$3:$O$172,12,FALSE),0)</f>
        <v>71</v>
      </c>
      <c r="BX35" s="1700">
        <f>IFERROR(VLOOKUP($A35,'2011'!$D$4:$I$251,2,FALSE),0)</f>
        <v>0</v>
      </c>
      <c r="BY35" s="1691">
        <f>IFERROR(VLOOKUP($A35,'2011'!$D$4:$I$251,3,FALSE),0)</f>
        <v>0</v>
      </c>
      <c r="BZ35" s="1691">
        <f>IFERROR(VLOOKUP($A35,'2011'!$D$4:$I$251,4,FALSE),0)</f>
        <v>0</v>
      </c>
      <c r="CA35" s="1691">
        <f>IFERROR(VLOOKUP($A35,'2011'!$D$4:$I$251,5,FALSE),0)</f>
        <v>0</v>
      </c>
      <c r="CB35" s="1740">
        <f>IFERROR(VLOOKUP($A35,'2011'!$D$4:$I$251,6,FALSE),0)</f>
        <v>0</v>
      </c>
      <c r="CC35" s="1700">
        <f>IFERROR(VLOOKUP($A35,'2010'!$C$3:$H$234,2,FALSE),0)</f>
        <v>47</v>
      </c>
      <c r="CD35" s="1691">
        <f>IFERROR(VLOOKUP($A35,'2010'!$C$3:$H$234,3,FALSE),0)</f>
        <v>23</v>
      </c>
      <c r="CE35" s="1691">
        <f>IFERROR(VLOOKUP($A35,'2010'!$C$3:$H$234,4,FALSE),0)</f>
        <v>30</v>
      </c>
      <c r="CF35" s="1691">
        <f>IFERROR(VLOOKUP($A35,'2010'!$C$3:$H$234,5,FALSE),0)</f>
        <v>1</v>
      </c>
      <c r="CG35" s="1740">
        <f>IFERROR(VLOOKUP($A35,'2010'!$C$3:$H$234,6,FALSE),0)</f>
        <v>0.63829787234042556</v>
      </c>
      <c r="CH35" s="1700">
        <f>IFERROR(VLOOKUP($A35,'2009'!$C$3:$H$242,2,FALSE),0)</f>
        <v>65</v>
      </c>
      <c r="CI35" s="1691">
        <f>IFERROR(VLOOKUP($A35,'2009'!$C$3:$H$242,3,FALSE),0)</f>
        <v>25</v>
      </c>
      <c r="CJ35" s="1691">
        <f>IFERROR(VLOOKUP($A35,'2009'!$C$3:$H$242,4,FALSE),0)</f>
        <v>35</v>
      </c>
      <c r="CK35" s="1691">
        <f>IFERROR(VLOOKUP($A35,'2009'!$C$3:$H$242,5,FALSE),0)</f>
        <v>1</v>
      </c>
      <c r="CL35" s="1740">
        <f>IFERROR(VLOOKUP($A35,'2009'!$C$3:$H$242,6,FALSE),0)</f>
        <v>0.53846153846153844</v>
      </c>
      <c r="CM35" s="1700">
        <f>IFERROR(VLOOKUP($A35,'2008'!$C$3:$H$229,2,FALSE),0)</f>
        <v>63</v>
      </c>
      <c r="CN35" s="1691">
        <f>IFERROR(VLOOKUP($A35,'2008'!$C$3:$H$229,3,FALSE),0)</f>
        <v>25</v>
      </c>
      <c r="CO35" s="1691">
        <f>IFERROR(VLOOKUP($A35,'2008'!$C$3:$H$229,4,FALSE),0)</f>
        <v>32</v>
      </c>
      <c r="CP35" s="1691">
        <f>IFERROR(VLOOKUP($A35,'2008'!$C$3:$H$229,5,FALSE),0)</f>
        <v>4</v>
      </c>
      <c r="CQ35" s="1740">
        <f>IFERROR(VLOOKUP($A35,'2008'!$C$3:$H$229,6,FALSE),0)</f>
        <v>0.50793650793650791</v>
      </c>
      <c r="CR35" s="1700">
        <f>IFERROR(VLOOKUP($A35,'2007'!$C$3:$M$238,7,FALSE),0)</f>
        <v>71</v>
      </c>
      <c r="CS35" s="1691">
        <f>IFERROR(VLOOKUP($A35,'2007'!$C$3:$M$238,8,FALSE),0)</f>
        <v>28</v>
      </c>
      <c r="CT35" s="1691">
        <f>IFERROR(VLOOKUP($A35,'2007'!$C$3:$M$238,9,FALSE),0)</f>
        <v>40</v>
      </c>
      <c r="CU35" s="1691">
        <f>IFERROR(VLOOKUP($A35,'2007'!$C$3:$M$238,10,FALSE),0)</f>
        <v>2</v>
      </c>
      <c r="CV35" s="1740">
        <f>IFERROR(VLOOKUP($A35,'2007'!$C$3:$M$238,11,FALSE),0)</f>
        <v>0.56338028169014087</v>
      </c>
      <c r="CW35" s="1700">
        <f>IFERROR(VLOOKUP($A35,'2006'!$A$2:$F$200,2,FALSE),0)</f>
        <v>75</v>
      </c>
      <c r="CX35" s="1691">
        <f>IFERROR(VLOOKUP($A35,'2006'!$A$2:$F$200,4,FALSE),0)</f>
        <v>51</v>
      </c>
      <c r="CY35" s="1691">
        <f>IFERROR(VLOOKUP($A35,'2006'!$A$2:$F$200,5,FALSE),0)</f>
        <v>3</v>
      </c>
      <c r="CZ35" s="1740">
        <f>IFERROR(VLOOKUP($A35,'2006'!$A$2:$F$200,6,FALSE),0)</f>
        <v>0.68</v>
      </c>
      <c r="DA35" s="1700">
        <f>IFERROR(VLOOKUP($A35,'2005'!$C$3:$M$205,8,FALSE),0)</f>
        <v>86</v>
      </c>
      <c r="DB35" s="1691">
        <f>IFERROR(VLOOKUP($A35,'2005'!$C$3:$M$205,9,FALSE),0)</f>
        <v>50</v>
      </c>
      <c r="DC35" s="1691">
        <f>IFERROR(VLOOKUP($A35,'2005'!$C$3:$M$205,10,FALSE),0)</f>
        <v>6</v>
      </c>
      <c r="DD35" s="1740">
        <f>IFERROR(VLOOKUP($A35,'2005'!$C$3:$M$205,11,FALSE),0)</f>
        <v>0.58139534883720934</v>
      </c>
      <c r="DE35" s="1700">
        <f>IFERROR(VLOOKUP($A35,'2004'!$C$3:$M$213,8,FALSE),0)</f>
        <v>59</v>
      </c>
      <c r="DF35" s="1691">
        <f>IFERROR(VLOOKUP($A35,'2004'!$C$3:$M$213,9,FALSE),0)</f>
        <v>32</v>
      </c>
      <c r="DG35" s="1691">
        <f>IFERROR(VLOOKUP($A35,'2004'!$C$3:$M$213,10,FALSE),0)</f>
        <v>1</v>
      </c>
      <c r="DH35" s="1740">
        <f>IFERROR(VLOOKUP($A35,'2004'!$C$3:$M$213,11,FALSE),0)</f>
        <v>0.5423728813559322</v>
      </c>
      <c r="DI35" s="1700">
        <f>IFERROR(VLOOKUP($A35,'2003'!$C$3:$Q$214,12,FALSE),0)</f>
        <v>71</v>
      </c>
      <c r="DJ35" s="1691">
        <f>IFERROR(VLOOKUP($A35,'2003'!$C$3:$Q$214,13,FALSE),0)</f>
        <v>49</v>
      </c>
      <c r="DK35" s="1691">
        <f>IFERROR(VLOOKUP($A35,'2003'!$C$3:$Q$214,14,FALSE),0)</f>
        <v>4</v>
      </c>
      <c r="DL35" s="1740">
        <f>IFERROR(VLOOKUP($A35,'2003'!$C$3:$Q$214,15,FALSE),0)</f>
        <v>0.6901408450704225</v>
      </c>
      <c r="DM35" s="1700">
        <f>IFERROR(VLOOKUP($A35,'2002'!$D$3:$R$214,12,FALSE),0)</f>
        <v>43</v>
      </c>
      <c r="DN35" s="1691">
        <f>IFERROR(VLOOKUP($A35,'2002'!$D$3:$R$214,13,FALSE),0)</f>
        <v>29</v>
      </c>
      <c r="DO35" s="1691">
        <f>IFERROR(VLOOKUP($A35,'2002'!$D$3:$R$214,14,FALSE),0)</f>
        <v>1</v>
      </c>
      <c r="DP35" s="1788">
        <f>IFERROR(VLOOKUP($A35,'2002'!$D$3:$R$214,15,FALSE),0)</f>
        <v>0.67441860465116277</v>
      </c>
      <c r="DQ35" s="1700">
        <f>IFERROR(VLOOKUP($A35,'Pre 2002'!$C$3:$CK$382,84,FALSE),0)</f>
        <v>819</v>
      </c>
      <c r="DR35" s="1695">
        <f>IFERROR(VLOOKUP($A35,'Pre 2002'!$C$3:$CK$382,85,FALSE),0)</f>
        <v>444</v>
      </c>
      <c r="DS35" s="1695">
        <f>IFERROR(VLOOKUP($A35,'Pre 2002'!$C$3:$CK$382,86,FALSE),0)</f>
        <v>49</v>
      </c>
      <c r="DT35" s="1790">
        <f>IFERROR(VLOOKUP($A35,'Pre 2002'!$C$3:$CK$382,87,FALSE),0)</f>
        <v>0.54212454212454209</v>
      </c>
      <c r="DU35" s="1741">
        <f>IFERROR(VLOOKUP(A35,'Pre 2002'!$C$3:$CG$382,83,FALSE),0)</f>
        <v>14</v>
      </c>
      <c r="DV35" s="1722"/>
      <c r="DY35" s="1731"/>
    </row>
    <row r="36" spans="1:129">
      <c r="A36" s="1779" t="s">
        <v>2201</v>
      </c>
      <c r="B36" s="1562">
        <f t="shared" si="0"/>
        <v>458</v>
      </c>
      <c r="C36" s="1562">
        <f t="shared" si="1"/>
        <v>291</v>
      </c>
      <c r="D36" s="1562">
        <f t="shared" si="2"/>
        <v>74</v>
      </c>
      <c r="E36" s="1563">
        <f t="shared" si="3"/>
        <v>0.63537117903930129</v>
      </c>
      <c r="F36" s="1786">
        <f t="shared" si="4"/>
        <v>7</v>
      </c>
      <c r="G36" s="1595">
        <v>2016</v>
      </c>
      <c r="H36" s="1567">
        <f t="shared" si="15"/>
        <v>0</v>
      </c>
      <c r="I36" s="1734">
        <f t="shared" si="16"/>
        <v>0</v>
      </c>
      <c r="J36" s="1734">
        <f t="shared" si="17"/>
        <v>0</v>
      </c>
      <c r="K36" s="1734">
        <f t="shared" si="18"/>
        <v>0</v>
      </c>
      <c r="L36" s="1806">
        <f t="shared" si="19"/>
        <v>0</v>
      </c>
      <c r="M36" s="1734"/>
      <c r="N36" s="1748"/>
      <c r="O36" s="1700">
        <f>IFERROR(VLOOKUP($A36,'2022'!$B$2:$K$174,3,FALSE),0)</f>
        <v>73</v>
      </c>
      <c r="P36" s="1858">
        <f>IFERROR(VLOOKUP($A36,'2022'!$B$2:$K$174,4,FALSE),0)</f>
        <v>37</v>
      </c>
      <c r="Q36" s="1858">
        <f>IFERROR(VLOOKUP($A36,'2022'!$B$2:$K$174,5,FALSE),0)</f>
        <v>42</v>
      </c>
      <c r="R36" s="1858">
        <f>IFERROR(VLOOKUP($A36,'2022'!$B$2:$K$174,8,FALSE),0)</f>
        <v>13</v>
      </c>
      <c r="S36" s="1740">
        <f>IFERROR(VLOOKUP($A36,'2022'!$B$2:$K$174,10,FALSE),0)</f>
        <v>0.57499999999999996</v>
      </c>
      <c r="T36" s="1700">
        <f>IFERROR(VLOOKUP($A36,'2021'!$B$2:$K$174,3,FALSE),0)</f>
        <v>76</v>
      </c>
      <c r="U36" s="1843">
        <f>IFERROR(VLOOKUP($A36,'2021'!$B$2:$K$174,4,FALSE),0)</f>
        <v>38</v>
      </c>
      <c r="V36" s="1843">
        <f>IFERROR(VLOOKUP($A36,'2021'!$B$2:$K$174,5,FALSE),0)</f>
        <v>48</v>
      </c>
      <c r="W36" s="1843">
        <f>IFERROR(VLOOKUP($A36,'2021'!$B$2:$K$174,8,FALSE),0)</f>
        <v>10</v>
      </c>
      <c r="X36" s="1740">
        <f>IFERROR(VLOOKUP($A36,'2021'!$B$2:$K$174,10,FALSE),0)</f>
        <v>0.63200000000000001</v>
      </c>
      <c r="Y36" s="1700">
        <f>IFERROR(VLOOKUP($A36,'2020'!$B$2:$K$170,3,FALSE),0)</f>
        <v>82</v>
      </c>
      <c r="Z36" s="1829">
        <f>IFERROR(VLOOKUP($A36,'2020'!$B$2:$K$170,4,FALSE),0)</f>
        <v>50</v>
      </c>
      <c r="AA36" s="1829">
        <f>IFERROR(VLOOKUP($A36,'2020'!$B$2:$K$170,5,FALSE),0)</f>
        <v>53</v>
      </c>
      <c r="AB36" s="1829">
        <f>IFERROR(VLOOKUP($A36,'2020'!$B$2:$K$170,8,FALSE),0)</f>
        <v>16</v>
      </c>
      <c r="AC36" s="1740">
        <f>IFERROR(VLOOKUP($A36,'2020'!$B$2:$K$170,10,FALSE),0)</f>
        <v>0.64600000000000002</v>
      </c>
      <c r="AD36" s="1700">
        <f>IFERROR(VLOOKUP($A36,'2019'!$B$2:$K$170,3,FALSE),0)</f>
        <v>72</v>
      </c>
      <c r="AE36" s="1823">
        <f>IFERROR(VLOOKUP($A36,'2019'!$B$2:$K$170,4,FALSE),0)</f>
        <v>33</v>
      </c>
      <c r="AF36" s="1823">
        <f>IFERROR(VLOOKUP($A36,'2019'!$B$2:$K$170,5,FALSE),0)</f>
        <v>46</v>
      </c>
      <c r="AG36" s="1823">
        <f>IFERROR(VLOOKUP($A36,'2019'!$B$2:$K$170,8,FALSE),0)</f>
        <v>10</v>
      </c>
      <c r="AH36" s="1740">
        <f>IFERROR(VLOOKUP($A36,'2019'!$B$2:$K$170,10,FALSE),0)</f>
        <v>0.63900000000000001</v>
      </c>
      <c r="AI36" s="1700">
        <f>IFERROR(VLOOKUP($A36,'2018'!$B$2:$K$170,3,FALSE),0)</f>
        <v>67</v>
      </c>
      <c r="AJ36" s="1821">
        <f>IFERROR(VLOOKUP($A36,'2018'!$B$2:$K$170,4,FALSE),0)</f>
        <v>39</v>
      </c>
      <c r="AK36" s="1821">
        <f>IFERROR(VLOOKUP($A36,'2018'!$B$2:$K$170,5,FALSE),0)</f>
        <v>44</v>
      </c>
      <c r="AL36" s="1821">
        <f>IFERROR(VLOOKUP($A36,'2018'!$B$2:$K$170,8,FALSE),0)</f>
        <v>15</v>
      </c>
      <c r="AM36" s="1740">
        <f>IFERROR(VLOOKUP($A36,'2018'!$B$2:$K$170,10,FALSE),0)</f>
        <v>0.65700000000000003</v>
      </c>
      <c r="AN36" s="1700">
        <f>IFERROR(VLOOKUP($A36,'2017'!$B$2:$J$163,2,FALSE),0)</f>
        <v>75</v>
      </c>
      <c r="AO36" s="1815">
        <f>IFERROR(VLOOKUP($A36,'2017'!$B$2:$J$163,3,FALSE),0)</f>
        <v>35</v>
      </c>
      <c r="AP36" s="1815">
        <f>IFERROR(VLOOKUP($A36,'2017'!$B$2:$J$163,4,FALSE),0)</f>
        <v>50</v>
      </c>
      <c r="AQ36" s="1815">
        <f>IFERROR(VLOOKUP($A36,'2017'!$B$2:$J$163,7,FALSE),0)</f>
        <v>9</v>
      </c>
      <c r="AR36" s="1740">
        <f>IFERROR(VLOOKUP($A36,'2017'!$B$2:$J$163,9,FALSE),0)</f>
        <v>0.66700000000000004</v>
      </c>
      <c r="AS36" s="1700">
        <f>IFERROR(VLOOKUP($A36,'2016'!$B$2:$K$165,3,FALSE),0)</f>
        <v>13</v>
      </c>
      <c r="AT36" s="1796">
        <f>IFERROR(VLOOKUP($A36,'2016'!$B$2:$K$165,4,FALSE),0)</f>
        <v>4</v>
      </c>
      <c r="AU36" s="1796">
        <f>IFERROR(VLOOKUP($A36,'2016'!$B$2:$K$165,5,FALSE),0)</f>
        <v>8</v>
      </c>
      <c r="AV36" s="1796">
        <f>IFERROR(VLOOKUP($A36,'2016'!$B$2:$K$165,8,FALSE),0)</f>
        <v>1</v>
      </c>
      <c r="AW36" s="1740">
        <f>IFERROR(VLOOKUP($A36,'2016'!$B$2:$K$165,10,FALSE),0)</f>
        <v>0.61499999999999999</v>
      </c>
      <c r="AX36" s="1700">
        <f>IFERROR(VLOOKUP($A36,'2015'!$B$2:$K$165,3,FALSE),0)</f>
        <v>0</v>
      </c>
      <c r="AY36" s="1695">
        <f>IFERROR(VLOOKUP($A36,'2015'!$B$2:$K$165,4,FALSE),0)</f>
        <v>0</v>
      </c>
      <c r="AZ36" s="1695">
        <f>IFERROR(VLOOKUP($A36,'2015'!$B$2:$K$165,5,FALSE),0)</f>
        <v>0</v>
      </c>
      <c r="BA36" s="1695">
        <f>IFERROR(VLOOKUP($A36,'2015'!$B$2:$K$165,8,FALSE),0)</f>
        <v>0</v>
      </c>
      <c r="BB36" s="1740">
        <f>IFERROR(VLOOKUP($A36,'2015'!$B$2:$K$165,10,FALSE),0)</f>
        <v>0</v>
      </c>
      <c r="BC36" s="1700">
        <f>IFERROR(VLOOKUP($A36,'2014'!$B$2:$K$157,3,FALSE),0)</f>
        <v>0</v>
      </c>
      <c r="BD36" s="1691">
        <f>IFERROR(VLOOKUP($A36,'2014'!$B$2:$K$157,4,FALSE),0)</f>
        <v>0</v>
      </c>
      <c r="BE36" s="1691">
        <f>IFERROR(VLOOKUP($A36,'2014'!$B$2:$K$157,5,FALSE),0)</f>
        <v>0</v>
      </c>
      <c r="BF36" s="1691">
        <f>IFERROR(VLOOKUP($A36,'2014'!$B$2:$K$157,8,FALSE),0)</f>
        <v>0</v>
      </c>
      <c r="BG36" s="1740">
        <f>IFERROR(VLOOKUP($A36,'2014'!$B$2:$K$157,10,FALSE),0)</f>
        <v>0</v>
      </c>
      <c r="BH36" s="1700">
        <f>IFERROR(VLOOKUP($A36,'2013'!$D$4:$I$249,2,FALSE),0)</f>
        <v>0</v>
      </c>
      <c r="BI36" s="1691">
        <f>IFERROR(VLOOKUP($A36,'2013'!$D$4:$I$249,3,FALSE),0)</f>
        <v>0</v>
      </c>
      <c r="BJ36" s="1691">
        <f>IFERROR(VLOOKUP($A36,'2013'!$D$4:$I$249,4,FALSE),0)</f>
        <v>0</v>
      </c>
      <c r="BK36" s="1691">
        <f>IFERROR(VLOOKUP($A36,'2013'!$D$4:$I$249,5,FALSE),0)</f>
        <v>0</v>
      </c>
      <c r="BL36" s="1740">
        <f>IFERROR(VLOOKUP($A36,'2013'!$D$4:$I$249,6,FALSE),0)</f>
        <v>0</v>
      </c>
      <c r="BM36" s="1737">
        <f>IFERROR(VLOOKUP($A36,'2012'!$D$3:$O$172,2,FALSE),0)</f>
        <v>0</v>
      </c>
      <c r="BN36" s="1691">
        <f>IFERROR(VLOOKUP($A36,'2012'!$D$3:$O$172,3,FALSE),0)</f>
        <v>0</v>
      </c>
      <c r="BO36" s="1743">
        <f>IFERROR(VLOOKUP($A36,'2012'!$D$3:$O$172,4,FALSE),0)</f>
        <v>0</v>
      </c>
      <c r="BP36" s="1700">
        <f>IFERROR(VLOOKUP($A36,'2012'!$D$3:$O$172,5,FALSE),0)</f>
        <v>0</v>
      </c>
      <c r="BQ36" s="1691">
        <f>IFERROR(VLOOKUP($A36,'2012'!$D$3:$O$172,6,FALSE),0)</f>
        <v>0</v>
      </c>
      <c r="BR36" s="1691">
        <f>IFERROR(VLOOKUP($A36,'2012'!$D$3:$O$172,7,FALSE),0)</f>
        <v>0</v>
      </c>
      <c r="BS36" s="1691">
        <f>IFERROR(VLOOKUP($A36,'2012'!$D$3:$O$172,8,FALSE),0)</f>
        <v>0</v>
      </c>
      <c r="BT36" s="1740">
        <f>IFERROR(VLOOKUP($A36,'2012'!$D$3:$O$172,9,FALSE),0)</f>
        <v>0</v>
      </c>
      <c r="BX36" s="1700">
        <f>IFERROR(VLOOKUP($A36,'2011'!$D$4:$I$251,2,FALSE),0)</f>
        <v>0</v>
      </c>
      <c r="BY36" s="1691">
        <f>IFERROR(VLOOKUP($A36,'2011'!$D$4:$I$251,3,FALSE),0)</f>
        <v>0</v>
      </c>
      <c r="BZ36" s="1691">
        <f>IFERROR(VLOOKUP($A36,'2011'!$D$4:$I$251,4,FALSE),0)</f>
        <v>0</v>
      </c>
      <c r="CA36" s="1691">
        <f>IFERROR(VLOOKUP($A36,'2011'!$D$4:$I$251,5,FALSE),0)</f>
        <v>0</v>
      </c>
      <c r="CB36" s="1740">
        <f>IFERROR(VLOOKUP($A36,'2011'!$D$4:$I$251,6,FALSE),0)</f>
        <v>0</v>
      </c>
      <c r="CC36" s="1700">
        <f>IFERROR(VLOOKUP($A36,'2010'!$C$3:$H$234,2,FALSE),0)</f>
        <v>0</v>
      </c>
      <c r="CD36" s="1691">
        <f>IFERROR(VLOOKUP($A36,'2010'!$C$3:$H$234,3,FALSE),0)</f>
        <v>0</v>
      </c>
      <c r="CE36" s="1691">
        <f>IFERROR(VLOOKUP($A36,'2010'!$C$3:$H$234,4,FALSE),0)</f>
        <v>0</v>
      </c>
      <c r="CF36" s="1691">
        <f>IFERROR(VLOOKUP($A36,'2010'!$C$3:$H$234,5,FALSE),0)</f>
        <v>0</v>
      </c>
      <c r="CG36" s="1740">
        <f>IFERROR(VLOOKUP($A36,'2010'!$C$3:$H$234,6,FALSE),0)</f>
        <v>0</v>
      </c>
      <c r="CH36" s="1700">
        <f>IFERROR(VLOOKUP($A36,'2009'!$C$3:$H$242,2,FALSE),0)</f>
        <v>0</v>
      </c>
      <c r="CI36" s="1691">
        <f>IFERROR(VLOOKUP($A36,'2009'!$C$3:$H$242,3,FALSE),0)</f>
        <v>0</v>
      </c>
      <c r="CJ36" s="1691">
        <f>IFERROR(VLOOKUP($A36,'2009'!$C$3:$H$242,4,FALSE),0)</f>
        <v>0</v>
      </c>
      <c r="CK36" s="1691">
        <f>IFERROR(VLOOKUP($A36,'2009'!$C$3:$H$242,5,FALSE),0)</f>
        <v>0</v>
      </c>
      <c r="CL36" s="1740">
        <f>IFERROR(VLOOKUP($A36,'2009'!$C$3:$H$242,6,FALSE),0)</f>
        <v>0</v>
      </c>
      <c r="CM36" s="1700">
        <f>IFERROR(VLOOKUP($A36,'2008'!$C$3:$H$229,2,FALSE),0)</f>
        <v>0</v>
      </c>
      <c r="CN36" s="1691">
        <f>IFERROR(VLOOKUP($A36,'2008'!$C$3:$H$229,3,FALSE),0)</f>
        <v>0</v>
      </c>
      <c r="CO36" s="1691">
        <f>IFERROR(VLOOKUP($A36,'2008'!$C$3:$H$229,4,FALSE),0)</f>
        <v>0</v>
      </c>
      <c r="CP36" s="1691">
        <f>IFERROR(VLOOKUP($A36,'2008'!$C$3:$H$229,5,FALSE),0)</f>
        <v>0</v>
      </c>
      <c r="CQ36" s="1740">
        <f>IFERROR(VLOOKUP($A36,'2008'!$C$3:$H$229,6,FALSE),0)</f>
        <v>0</v>
      </c>
      <c r="CR36" s="1700">
        <f>IFERROR(VLOOKUP($A36,'2007'!$C$3:$M$238,7,FALSE),0)</f>
        <v>0</v>
      </c>
      <c r="CS36" s="1691">
        <f>IFERROR(VLOOKUP($A36,'2007'!$C$3:$M$238,8,FALSE),0)</f>
        <v>0</v>
      </c>
      <c r="CT36" s="1691">
        <f>IFERROR(VLOOKUP($A36,'2007'!$C$3:$M$238,9,FALSE),0)</f>
        <v>0</v>
      </c>
      <c r="CU36" s="1691">
        <f>IFERROR(VLOOKUP($A36,'2007'!$C$3:$M$238,10,FALSE),0)</f>
        <v>0</v>
      </c>
      <c r="CV36" s="1740">
        <f>IFERROR(VLOOKUP($A36,'2007'!$C$3:$M$238,11,FALSE),0)</f>
        <v>0</v>
      </c>
      <c r="CW36" s="1700">
        <f>IFERROR(VLOOKUP($A36,'2006'!$A$2:$F$200,2,FALSE),0)</f>
        <v>0</v>
      </c>
      <c r="CX36" s="1796">
        <f>IFERROR(VLOOKUP($A36,'2006'!$A$2:$F$200,4,FALSE),0)</f>
        <v>0</v>
      </c>
      <c r="CY36" s="1796">
        <f>IFERROR(VLOOKUP($A36,'2006'!$A$2:$F$200,5,FALSE),0)</f>
        <v>0</v>
      </c>
      <c r="CZ36" s="1740">
        <f>IFERROR(VLOOKUP($A36,'2006'!$A$2:$F$200,6,FALSE),0)</f>
        <v>0</v>
      </c>
      <c r="DA36" s="1700">
        <f>IFERROR(VLOOKUP($A36,'2005'!$C$3:$M$205,8,FALSE),0)</f>
        <v>0</v>
      </c>
      <c r="DB36" s="1691">
        <f>IFERROR(VLOOKUP($A36,'2005'!$C$3:$M$205,9,FALSE),0)</f>
        <v>0</v>
      </c>
      <c r="DC36" s="1691">
        <f>IFERROR(VLOOKUP($A36,'2005'!$C$3:$M$205,10,FALSE),0)</f>
        <v>0</v>
      </c>
      <c r="DD36" s="1740">
        <f>IFERROR(VLOOKUP($A36,'2005'!$C$3:$M$205,11,FALSE),0)</f>
        <v>0</v>
      </c>
      <c r="DE36" s="1700">
        <f>IFERROR(VLOOKUP($A36,'2004'!$C$3:$M$213,8,FALSE),0)</f>
        <v>0</v>
      </c>
      <c r="DF36" s="1691">
        <f>IFERROR(VLOOKUP($A36,'2004'!$C$3:$M$213,9,FALSE),0)</f>
        <v>0</v>
      </c>
      <c r="DG36" s="1691">
        <f>IFERROR(VLOOKUP($A36,'2004'!$C$3:$M$213,10,FALSE),0)</f>
        <v>0</v>
      </c>
      <c r="DH36" s="1740">
        <f>IFERROR(VLOOKUP($A36,'2004'!$C$3:$M$213,11,FALSE),0)</f>
        <v>0</v>
      </c>
      <c r="DI36" s="1700">
        <f>IFERROR(VLOOKUP($A36,'2003'!$C$3:$Q$214,12,FALSE),0)</f>
        <v>0</v>
      </c>
      <c r="DJ36" s="1691">
        <f>IFERROR(VLOOKUP($A36,'2003'!$C$3:$Q$214,13,FALSE),0)</f>
        <v>0</v>
      </c>
      <c r="DK36" s="1691">
        <f>IFERROR(VLOOKUP($A36,'2003'!$C$3:$Q$214,14,FALSE),0)</f>
        <v>0</v>
      </c>
      <c r="DL36" s="1740">
        <f>IFERROR(VLOOKUP($A36,'2003'!$C$3:$Q$214,15,FALSE),0)</f>
        <v>0</v>
      </c>
      <c r="DM36" s="1700">
        <f>IFERROR(VLOOKUP($A36,'2002'!$D$3:$R$214,12,FALSE),0)</f>
        <v>0</v>
      </c>
      <c r="DN36" s="1691">
        <f>IFERROR(VLOOKUP($A36,'2002'!$D$3:$R$214,13,FALSE),0)</f>
        <v>0</v>
      </c>
      <c r="DO36" s="1691">
        <f>IFERROR(VLOOKUP($A36,'2002'!$D$3:$R$214,14,FALSE),0)</f>
        <v>0</v>
      </c>
      <c r="DP36" s="1788">
        <f>IFERROR(VLOOKUP($A36,'2002'!$D$3:$R$214,15,FALSE),0)</f>
        <v>0</v>
      </c>
      <c r="DQ36" s="1700">
        <f>IFERROR(VLOOKUP($A36,'Pre 2002'!$C$3:$CK$382,84,FALSE),0)</f>
        <v>0</v>
      </c>
      <c r="DR36" s="1695">
        <f>IFERROR(VLOOKUP($A36,'Pre 2002'!$C$3:$CK$382,85,FALSE),0)</f>
        <v>0</v>
      </c>
      <c r="DS36" s="1695">
        <f>IFERROR(VLOOKUP($A36,'Pre 2002'!$C$3:$CK$382,86,FALSE),0)</f>
        <v>0</v>
      </c>
      <c r="DT36" s="1790">
        <f>IFERROR(VLOOKUP($A36,'Pre 2002'!$C$3:$CK$382,87,FALSE),0)</f>
        <v>0</v>
      </c>
      <c r="DU36" s="1741">
        <f>IFERROR(VLOOKUP(A36,'Pre 2002'!$C$3:$CG$382,83,FALSE),0)</f>
        <v>0</v>
      </c>
      <c r="DV36" s="1722"/>
      <c r="DY36" s="1731"/>
    </row>
    <row r="37" spans="1:129">
      <c r="A37" s="1778" t="s">
        <v>1311</v>
      </c>
      <c r="B37" s="1562">
        <f t="shared" si="0"/>
        <v>999</v>
      </c>
      <c r="C37" s="1562">
        <f t="shared" si="1"/>
        <v>627</v>
      </c>
      <c r="D37" s="1562">
        <f t="shared" si="2"/>
        <v>73</v>
      </c>
      <c r="E37" s="1563">
        <f t="shared" si="3"/>
        <v>0.62762762762762758</v>
      </c>
      <c r="F37" s="1786">
        <f t="shared" si="4"/>
        <v>13</v>
      </c>
      <c r="G37" s="1595">
        <v>2008</v>
      </c>
      <c r="H37" s="1567">
        <f t="shared" si="15"/>
        <v>6</v>
      </c>
      <c r="I37" s="1734">
        <f t="shared" si="16"/>
        <v>445</v>
      </c>
      <c r="J37" s="1734">
        <f t="shared" si="17"/>
        <v>276</v>
      </c>
      <c r="K37" s="1734">
        <f t="shared" si="18"/>
        <v>36</v>
      </c>
      <c r="L37" s="1806">
        <f t="shared" si="19"/>
        <v>0.62022471910112364</v>
      </c>
      <c r="M37" s="1734"/>
      <c r="N37" s="1748"/>
      <c r="O37" s="1700">
        <f>IFERROR(VLOOKUP($A37,'2022'!$B$2:$K$174,3,FALSE),0)</f>
        <v>81</v>
      </c>
      <c r="P37" s="1858">
        <f>IFERROR(VLOOKUP($A37,'2022'!$B$2:$K$174,4,FALSE),0)</f>
        <v>46</v>
      </c>
      <c r="Q37" s="1858">
        <f>IFERROR(VLOOKUP($A37,'2022'!$B$2:$K$174,5,FALSE),0)</f>
        <v>54</v>
      </c>
      <c r="R37" s="1858">
        <f>IFERROR(VLOOKUP($A37,'2022'!$B$2:$K$174,8,FALSE),0)</f>
        <v>2</v>
      </c>
      <c r="S37" s="1740">
        <f>IFERROR(VLOOKUP($A37,'2022'!$B$2:$K$174,10,FALSE),0)</f>
        <v>0.66700000000000004</v>
      </c>
      <c r="T37" s="1700">
        <f>IFERROR(VLOOKUP($A37,'2021'!$B$2:$K$174,3,FALSE),0)</f>
        <v>87</v>
      </c>
      <c r="U37" s="1843">
        <f>IFERROR(VLOOKUP($A37,'2021'!$B$2:$K$174,4,FALSE),0)</f>
        <v>47</v>
      </c>
      <c r="V37" s="1843">
        <f>IFERROR(VLOOKUP($A37,'2021'!$B$2:$K$174,5,FALSE),0)</f>
        <v>52</v>
      </c>
      <c r="W37" s="1843">
        <f>IFERROR(VLOOKUP($A37,'2021'!$B$2:$K$174,8,FALSE),0)</f>
        <v>7</v>
      </c>
      <c r="X37" s="1740">
        <f>IFERROR(VLOOKUP($A37,'2021'!$B$2:$K$174,10,FALSE),0)</f>
        <v>0.59799999999999998</v>
      </c>
      <c r="Y37" s="1700">
        <f>IFERROR(VLOOKUP($A37,'2020'!$B$2:$K$170,3,FALSE),0)</f>
        <v>90</v>
      </c>
      <c r="Z37" s="1829">
        <f>IFERROR(VLOOKUP($A37,'2020'!$B$2:$K$170,4,FALSE),0)</f>
        <v>48</v>
      </c>
      <c r="AA37" s="1829">
        <f>IFERROR(VLOOKUP($A37,'2020'!$B$2:$K$170,5,FALSE),0)</f>
        <v>54</v>
      </c>
      <c r="AB37" s="1829">
        <f>IFERROR(VLOOKUP($A37,'2020'!$B$2:$K$170,8,FALSE),0)</f>
        <v>9</v>
      </c>
      <c r="AC37" s="1740">
        <f>IFERROR(VLOOKUP($A37,'2020'!$B$2:$K$170,10,FALSE),0)</f>
        <v>0.6</v>
      </c>
      <c r="AD37" s="1700">
        <f>IFERROR(VLOOKUP($A37,'2019'!$B$2:$K$170,3,FALSE),0)</f>
        <v>68</v>
      </c>
      <c r="AE37" s="1823">
        <f>IFERROR(VLOOKUP($A37,'2019'!$B$2:$K$170,4,FALSE),0)</f>
        <v>36</v>
      </c>
      <c r="AF37" s="1823">
        <f>IFERROR(VLOOKUP($A37,'2019'!$B$2:$K$170,5,FALSE),0)</f>
        <v>46</v>
      </c>
      <c r="AG37" s="1823">
        <f>IFERROR(VLOOKUP($A37,'2019'!$B$2:$K$170,8,FALSE),0)</f>
        <v>2</v>
      </c>
      <c r="AH37" s="1740">
        <f>IFERROR(VLOOKUP($A37,'2019'!$B$2:$K$170,10,FALSE),0)</f>
        <v>0.67600000000000005</v>
      </c>
      <c r="AI37" s="1700">
        <f>IFERROR(VLOOKUP($A37,'2018'!$B$2:$K$170,3,FALSE),0)</f>
        <v>79</v>
      </c>
      <c r="AJ37" s="1821">
        <f>IFERROR(VLOOKUP($A37,'2018'!$B$2:$K$170,4,FALSE),0)</f>
        <v>33</v>
      </c>
      <c r="AK37" s="1821">
        <f>IFERROR(VLOOKUP($A37,'2018'!$B$2:$K$170,5,FALSE),0)</f>
        <v>43</v>
      </c>
      <c r="AL37" s="1821">
        <f>IFERROR(VLOOKUP($A37,'2018'!$B$2:$K$170,8,FALSE),0)</f>
        <v>4</v>
      </c>
      <c r="AM37" s="1740">
        <f>IFERROR(VLOOKUP($A37,'2018'!$B$2:$K$170,10,FALSE),0)</f>
        <v>0.54400000000000004</v>
      </c>
      <c r="AN37" s="1700">
        <f>IFERROR(VLOOKUP($A37,'2017'!$B$2:$J$163,2,FALSE),0)</f>
        <v>76</v>
      </c>
      <c r="AO37" s="1815">
        <f>IFERROR(VLOOKUP($A37,'2017'!$B$2:$J$163,3,FALSE),0)</f>
        <v>30</v>
      </c>
      <c r="AP37" s="1815">
        <f>IFERROR(VLOOKUP($A37,'2017'!$B$2:$J$163,4,FALSE),0)</f>
        <v>42</v>
      </c>
      <c r="AQ37" s="1815">
        <f>IFERROR(VLOOKUP($A37,'2017'!$B$2:$J$163,7,FALSE),0)</f>
        <v>6</v>
      </c>
      <c r="AR37" s="1740">
        <f>IFERROR(VLOOKUP($A37,'2017'!$B$2:$J$163,9,FALSE),0)</f>
        <v>0.55263157894736847</v>
      </c>
      <c r="AS37" s="1700">
        <f>IFERROR(VLOOKUP($A37,'2016'!$B$2:$K$165,3,FALSE),0)</f>
        <v>73</v>
      </c>
      <c r="AT37" s="1796">
        <f>IFERROR(VLOOKUP($A37,'2016'!$B$2:$K$165,4,FALSE),0)</f>
        <v>52</v>
      </c>
      <c r="AU37" s="1796">
        <f>IFERROR(VLOOKUP($A37,'2016'!$B$2:$K$165,5,FALSE),0)</f>
        <v>60</v>
      </c>
      <c r="AV37" s="1796">
        <f>IFERROR(VLOOKUP($A37,'2016'!$B$2:$K$165,8,FALSE),0)</f>
        <v>7</v>
      </c>
      <c r="AW37" s="1740">
        <f>IFERROR(VLOOKUP($A37,'2016'!$B$2:$K$165,10,FALSE),0)</f>
        <v>0.82199999999999995</v>
      </c>
      <c r="AX37" s="1700">
        <f>IFERROR(VLOOKUP($A37,'2015'!$B$2:$K$165,3,FALSE),0)</f>
        <v>0</v>
      </c>
      <c r="AY37" s="1695">
        <f>IFERROR(VLOOKUP($A37,'2015'!$B$2:$K$165,4,FALSE),0)</f>
        <v>0</v>
      </c>
      <c r="AZ37" s="1695">
        <f>IFERROR(VLOOKUP($A37,'2015'!$B$2:$K$165,5,FALSE),0)</f>
        <v>0</v>
      </c>
      <c r="BA37" s="1695">
        <f>IFERROR(VLOOKUP($A37,'2015'!$B$2:$K$165,8,FALSE),0)</f>
        <v>0</v>
      </c>
      <c r="BB37" s="1740">
        <f>IFERROR(VLOOKUP($A37,'2015'!$B$2:$K$165,10,FALSE),0)</f>
        <v>0</v>
      </c>
      <c r="BC37" s="1700">
        <f>IFERROR(VLOOKUP($A37,'2014'!$B$2:$K$157,3,FALSE),0)</f>
        <v>0</v>
      </c>
      <c r="BD37" s="1691">
        <f>IFERROR(VLOOKUP($A37,'2014'!$B$2:$K$157,4,FALSE),0)</f>
        <v>0</v>
      </c>
      <c r="BE37" s="1691">
        <f>IFERROR(VLOOKUP($A37,'2014'!$B$2:$K$157,5,FALSE),0)</f>
        <v>0</v>
      </c>
      <c r="BF37" s="1691">
        <f>IFERROR(VLOOKUP($A37,'2014'!$B$2:$K$157,8,FALSE),0)</f>
        <v>0</v>
      </c>
      <c r="BG37" s="1740">
        <f>IFERROR(VLOOKUP($A37,'2014'!$B$2:$K$157,10,FALSE),0)</f>
        <v>0</v>
      </c>
      <c r="BH37" s="1700">
        <f>IFERROR(VLOOKUP($A37,'2013'!$D$4:$I$249,2,FALSE),0)</f>
        <v>73</v>
      </c>
      <c r="BI37" s="1691">
        <f>IFERROR(VLOOKUP($A37,'2013'!$D$4:$I$249,3,FALSE),0)</f>
        <v>40</v>
      </c>
      <c r="BJ37" s="1691">
        <f>IFERROR(VLOOKUP($A37,'2013'!$D$4:$I$249,4,FALSE),0)</f>
        <v>46</v>
      </c>
      <c r="BK37" s="1691">
        <f>IFERROR(VLOOKUP($A37,'2013'!$D$4:$I$249,5,FALSE),0)</f>
        <v>4</v>
      </c>
      <c r="BL37" s="1740">
        <f>IFERROR(VLOOKUP($A37,'2013'!$D$4:$I$249,6,FALSE),0)</f>
        <v>0.63013698630136983</v>
      </c>
      <c r="BM37" s="1737">
        <f>IFERROR(VLOOKUP($A37,'2012'!$D$3:$O$172,2,FALSE),0)</f>
        <v>372</v>
      </c>
      <c r="BN37" s="1691">
        <f>IFERROR(VLOOKUP($A37,'2012'!$D$3:$O$172,3,FALSE),0)</f>
        <v>230</v>
      </c>
      <c r="BO37" s="1743">
        <f>IFERROR(VLOOKUP($A37,'2012'!$D$3:$O$172,4,FALSE),0)</f>
        <v>32</v>
      </c>
      <c r="BP37" s="1700">
        <f>IFERROR(VLOOKUP($A37,'2012'!$D$3:$O$172,5,FALSE),0)</f>
        <v>77</v>
      </c>
      <c r="BQ37" s="1691">
        <f>IFERROR(VLOOKUP($A37,'2012'!$D$3:$O$172,6,FALSE),0)</f>
        <v>44</v>
      </c>
      <c r="BR37" s="1691">
        <f>IFERROR(VLOOKUP($A37,'2012'!$D$3:$O$172,7,FALSE),0)</f>
        <v>54</v>
      </c>
      <c r="BS37" s="1691">
        <f>IFERROR(VLOOKUP($A37,'2012'!$D$3:$O$172,8,FALSE),0)</f>
        <v>15</v>
      </c>
      <c r="BT37" s="1740">
        <f>IFERROR(VLOOKUP($A37,'2012'!$D$3:$O$172,9,FALSE),0)</f>
        <v>0.70129870129870131</v>
      </c>
      <c r="BU37" s="1737">
        <f>IFERROR(VLOOKUP($A37,'2012'!$D$3:$O$172,10,FALSE),0)</f>
        <v>295</v>
      </c>
      <c r="BV37" s="1691">
        <f>IFERROR(VLOOKUP($A37,'2012'!$D$3:$O$172,11,FALSE),0)</f>
        <v>176</v>
      </c>
      <c r="BW37" s="1743">
        <f>IFERROR(VLOOKUP($A37,'2012'!$D$3:$O$172,12,FALSE),0)</f>
        <v>17</v>
      </c>
      <c r="BX37" s="1700">
        <f>IFERROR(VLOOKUP($A37,'2011'!$D$4:$I$251,2,FALSE),0)</f>
        <v>88</v>
      </c>
      <c r="BY37" s="1691">
        <f>IFERROR(VLOOKUP($A37,'2011'!$D$4:$I$251,3,FALSE),0)</f>
        <v>45</v>
      </c>
      <c r="BZ37" s="1691">
        <f>IFERROR(VLOOKUP($A37,'2011'!$D$4:$I$251,4,FALSE),0)</f>
        <v>55</v>
      </c>
      <c r="CA37" s="1691">
        <f>IFERROR(VLOOKUP($A37,'2011'!$D$4:$I$251,5,FALSE),0)</f>
        <v>7</v>
      </c>
      <c r="CB37" s="1740">
        <f>IFERROR(VLOOKUP($A37,'2011'!$D$4:$I$251,6,FALSE),0)</f>
        <v>0.625</v>
      </c>
      <c r="CC37" s="1700">
        <f>IFERROR(VLOOKUP($A37,'2010'!$C$3:$H$234,2,FALSE),0)</f>
        <v>63</v>
      </c>
      <c r="CD37" s="1691">
        <f>IFERROR(VLOOKUP($A37,'2010'!$C$3:$H$234,3,FALSE),0)</f>
        <v>28</v>
      </c>
      <c r="CE37" s="1691">
        <f>IFERROR(VLOOKUP($A37,'2010'!$C$3:$H$234,4,FALSE),0)</f>
        <v>37</v>
      </c>
      <c r="CF37" s="1691">
        <f>IFERROR(VLOOKUP($A37,'2010'!$C$3:$H$234,5,FALSE),0)</f>
        <v>3</v>
      </c>
      <c r="CG37" s="1740">
        <f>IFERROR(VLOOKUP($A37,'2010'!$C$3:$H$234,6,FALSE),0)</f>
        <v>0.58730158730158732</v>
      </c>
      <c r="CH37" s="1700">
        <f>IFERROR(VLOOKUP($A37,'2009'!$C$3:$H$242,2,FALSE),0)</f>
        <v>84</v>
      </c>
      <c r="CI37" s="1691">
        <f>IFERROR(VLOOKUP($A37,'2009'!$C$3:$H$242,3,FALSE),0)</f>
        <v>36</v>
      </c>
      <c r="CJ37" s="1691">
        <f>IFERROR(VLOOKUP($A37,'2009'!$C$3:$H$242,4,FALSE),0)</f>
        <v>48</v>
      </c>
      <c r="CK37" s="1691">
        <f>IFERROR(VLOOKUP($A37,'2009'!$C$3:$H$242,5,FALSE),0)</f>
        <v>1</v>
      </c>
      <c r="CL37" s="1740">
        <f>IFERROR(VLOOKUP($A37,'2009'!$C$3:$H$242,6,FALSE),0)</f>
        <v>0.5714285714285714</v>
      </c>
      <c r="CM37" s="1700">
        <f>IFERROR(VLOOKUP($A37,'2008'!$C$3:$H$229,2,FALSE),0)</f>
        <v>60</v>
      </c>
      <c r="CN37" s="1691">
        <f>IFERROR(VLOOKUP($A37,'2008'!$C$3:$H$229,3,FALSE),0)</f>
        <v>35</v>
      </c>
      <c r="CO37" s="1691">
        <f>IFERROR(VLOOKUP($A37,'2008'!$C$3:$H$229,4,FALSE),0)</f>
        <v>36</v>
      </c>
      <c r="CP37" s="1691">
        <f>IFERROR(VLOOKUP($A37,'2008'!$C$3:$H$229,5,FALSE),0)</f>
        <v>6</v>
      </c>
      <c r="CQ37" s="1740">
        <f>IFERROR(VLOOKUP($A37,'2008'!$C$3:$H$229,6,FALSE),0)</f>
        <v>0.6</v>
      </c>
      <c r="CR37" s="1700">
        <f>IFERROR(VLOOKUP($A37,'2007'!$C$3:$M$238,7,FALSE),0)</f>
        <v>0</v>
      </c>
      <c r="CS37" s="1691">
        <f>IFERROR(VLOOKUP($A37,'2007'!$C$3:$M$238,8,FALSE),0)</f>
        <v>0</v>
      </c>
      <c r="CT37" s="1691">
        <f>IFERROR(VLOOKUP($A37,'2007'!$C$3:$M$238,9,FALSE),0)</f>
        <v>0</v>
      </c>
      <c r="CU37" s="1691">
        <f>IFERROR(VLOOKUP($A37,'2007'!$C$3:$M$238,10,FALSE),0)</f>
        <v>0</v>
      </c>
      <c r="CV37" s="1740">
        <f>IFERROR(VLOOKUP($A37,'2007'!$C$3:$M$238,11,FALSE),0)</f>
        <v>0</v>
      </c>
      <c r="CW37" s="1700">
        <f>IFERROR(VLOOKUP($A37,'2006'!$A$2:$F$200,2,FALSE),0)</f>
        <v>0</v>
      </c>
      <c r="CX37" s="1691">
        <f>IFERROR(VLOOKUP($A37,'2006'!$A$2:$F$200,4,FALSE),0)</f>
        <v>0</v>
      </c>
      <c r="CY37" s="1691">
        <f>IFERROR(VLOOKUP($A37,'2006'!$A$2:$F$200,5,FALSE),0)</f>
        <v>0</v>
      </c>
      <c r="CZ37" s="1740">
        <f>IFERROR(VLOOKUP($A37,'2006'!$A$2:$F$200,6,FALSE),0)</f>
        <v>0</v>
      </c>
      <c r="DA37" s="1700">
        <f>IFERROR(VLOOKUP($A37,'2005'!$C$3:$M$205,8,FALSE),0)</f>
        <v>0</v>
      </c>
      <c r="DB37" s="1691">
        <f>IFERROR(VLOOKUP($A37,'2005'!$C$3:$M$205,9,FALSE),0)</f>
        <v>0</v>
      </c>
      <c r="DC37" s="1691">
        <f>IFERROR(VLOOKUP($A37,'2005'!$C$3:$M$205,10,FALSE),0)</f>
        <v>0</v>
      </c>
      <c r="DD37" s="1740">
        <f>IFERROR(VLOOKUP($A37,'2005'!$C$3:$M$205,11,FALSE),0)</f>
        <v>0</v>
      </c>
      <c r="DE37" s="1700">
        <f>IFERROR(VLOOKUP($A37,'2004'!$C$3:$M$213,8,FALSE),0)</f>
        <v>0</v>
      </c>
      <c r="DF37" s="1691">
        <f>IFERROR(VLOOKUP($A37,'2004'!$C$3:$M$213,9,FALSE),0)</f>
        <v>0</v>
      </c>
      <c r="DG37" s="1691">
        <f>IFERROR(VLOOKUP($A37,'2004'!$C$3:$M$213,10,FALSE),0)</f>
        <v>0</v>
      </c>
      <c r="DH37" s="1740">
        <f>IFERROR(VLOOKUP($A37,'2004'!$C$3:$M$213,11,FALSE),0)</f>
        <v>0</v>
      </c>
      <c r="DI37" s="1700">
        <f>IFERROR(VLOOKUP($A37,'2003'!$C$3:$Q$214,12,FALSE),0)</f>
        <v>0</v>
      </c>
      <c r="DJ37" s="1691">
        <f>IFERROR(VLOOKUP($A37,'2003'!$C$3:$Q$214,13,FALSE),0)</f>
        <v>0</v>
      </c>
      <c r="DK37" s="1691">
        <f>IFERROR(VLOOKUP($A37,'2003'!$C$3:$Q$214,14,FALSE),0)</f>
        <v>0</v>
      </c>
      <c r="DL37" s="1740">
        <f>IFERROR(VLOOKUP($A37,'2003'!$C$3:$Q$214,15,FALSE),0)</f>
        <v>0</v>
      </c>
      <c r="DM37" s="1700">
        <f>IFERROR(VLOOKUP($A37,'2002'!$D$3:$R$214,12,FALSE),0)</f>
        <v>0</v>
      </c>
      <c r="DN37" s="1691">
        <f>IFERROR(VLOOKUP($A37,'2002'!$D$3:$R$214,13,FALSE),0)</f>
        <v>0</v>
      </c>
      <c r="DO37" s="1691">
        <f>IFERROR(VLOOKUP($A37,'2002'!$D$3:$R$214,14,FALSE),0)</f>
        <v>0</v>
      </c>
      <c r="DP37" s="1788">
        <f>IFERROR(VLOOKUP($A37,'2002'!$D$3:$R$214,15,FALSE),0)</f>
        <v>0</v>
      </c>
      <c r="DQ37" s="1700">
        <f>IFERROR(VLOOKUP($A37,'Pre 2002'!$C$3:$CK$382,84,FALSE),0)</f>
        <v>0</v>
      </c>
      <c r="DR37" s="1695">
        <f>IFERROR(VLOOKUP($A37,'Pre 2002'!$C$3:$CK$382,85,FALSE),0)</f>
        <v>0</v>
      </c>
      <c r="DS37" s="1695">
        <f>IFERROR(VLOOKUP($A37,'Pre 2002'!$C$3:$CK$382,86,FALSE),0)</f>
        <v>0</v>
      </c>
      <c r="DT37" s="1790">
        <f>IFERROR(VLOOKUP($A37,'Pre 2002'!$C$3:$CK$382,87,FALSE),0)</f>
        <v>0</v>
      </c>
      <c r="DU37" s="1741">
        <f>IFERROR(VLOOKUP(A37,'Pre 2002'!$C$3:$CG$382,83,FALSE),0)</f>
        <v>0</v>
      </c>
      <c r="DV37" s="1722"/>
      <c r="DY37" s="1731"/>
    </row>
    <row r="38" spans="1:129">
      <c r="A38" s="1778" t="s">
        <v>95</v>
      </c>
      <c r="B38" s="1562">
        <f t="shared" si="0"/>
        <v>628</v>
      </c>
      <c r="C38" s="1562">
        <f t="shared" si="1"/>
        <v>411</v>
      </c>
      <c r="D38" s="1562">
        <f t="shared" si="2"/>
        <v>71</v>
      </c>
      <c r="E38" s="1563">
        <f t="shared" si="3"/>
        <v>0.65445859872611467</v>
      </c>
      <c r="F38" s="1786">
        <f t="shared" si="4"/>
        <v>9</v>
      </c>
      <c r="G38" s="1595">
        <v>2014</v>
      </c>
      <c r="H38" s="1567">
        <f t="shared" si="15"/>
        <v>1</v>
      </c>
      <c r="I38" s="1734">
        <f t="shared" si="16"/>
        <v>83</v>
      </c>
      <c r="J38" s="1734">
        <f t="shared" si="17"/>
        <v>52</v>
      </c>
      <c r="K38" s="1734">
        <f t="shared" si="18"/>
        <v>8</v>
      </c>
      <c r="L38" s="1806">
        <f t="shared" si="19"/>
        <v>0.62650602409638556</v>
      </c>
      <c r="M38" s="1568">
        <v>14</v>
      </c>
      <c r="N38" s="1573">
        <v>0</v>
      </c>
      <c r="O38" s="1700">
        <f>IFERROR(VLOOKUP($A38,'2022'!$B$2:$K$174,3,FALSE),0)</f>
        <v>12</v>
      </c>
      <c r="P38" s="1858">
        <f>IFERROR(VLOOKUP($A38,'2022'!$B$2:$K$174,4,FALSE),0)</f>
        <v>6</v>
      </c>
      <c r="Q38" s="1858">
        <f>IFERROR(VLOOKUP($A38,'2022'!$B$2:$K$174,5,FALSE),0)</f>
        <v>8</v>
      </c>
      <c r="R38" s="1858">
        <f>IFERROR(VLOOKUP($A38,'2022'!$B$2:$K$174,8,FALSE),0)</f>
        <v>2</v>
      </c>
      <c r="S38" s="1740">
        <f>IFERROR(VLOOKUP($A38,'2022'!$B$2:$K$174,10,FALSE),0)</f>
        <v>0.66700000000000004</v>
      </c>
      <c r="T38" s="1700">
        <f>IFERROR(VLOOKUP($A38,'2021'!$B$2:$K$174,3,FALSE),0)</f>
        <v>65</v>
      </c>
      <c r="U38" s="1843">
        <f>IFERROR(VLOOKUP($A38,'2021'!$B$2:$K$174,4,FALSE),0)</f>
        <v>39</v>
      </c>
      <c r="V38" s="1843">
        <f>IFERROR(VLOOKUP($A38,'2021'!$B$2:$K$174,5,FALSE),0)</f>
        <v>50</v>
      </c>
      <c r="W38" s="1843">
        <f>IFERROR(VLOOKUP($A38,'2021'!$B$2:$K$174,8,FALSE),0)</f>
        <v>17</v>
      </c>
      <c r="X38" s="1740">
        <f>IFERROR(VLOOKUP($A38,'2021'!$B$2:$K$174,10,FALSE),0)</f>
        <v>0.76900000000000002</v>
      </c>
      <c r="Y38" s="1700">
        <f>IFERROR(VLOOKUP($A38,'2020'!$B$2:$K$170,3,FALSE),0)</f>
        <v>72</v>
      </c>
      <c r="Z38" s="1829">
        <f>IFERROR(VLOOKUP($A38,'2020'!$B$2:$K$170,4,FALSE),0)</f>
        <v>43</v>
      </c>
      <c r="AA38" s="1829">
        <f>IFERROR(VLOOKUP($A38,'2020'!$B$2:$K$170,5,FALSE),0)</f>
        <v>54</v>
      </c>
      <c r="AB38" s="1829">
        <f>IFERROR(VLOOKUP($A38,'2020'!$B$2:$K$170,8,FALSE),0)</f>
        <v>7</v>
      </c>
      <c r="AC38" s="1740">
        <f>IFERROR(VLOOKUP($A38,'2020'!$B$2:$K$170,10,FALSE),0)</f>
        <v>0.75</v>
      </c>
      <c r="AD38" s="1700">
        <f>IFERROR(VLOOKUP($A38,'2019'!$B$2:$K$170,3,FALSE),0)</f>
        <v>88</v>
      </c>
      <c r="AE38" s="1823">
        <f>IFERROR(VLOOKUP($A38,'2019'!$B$2:$K$170,4,FALSE),0)</f>
        <v>57</v>
      </c>
      <c r="AF38" s="1823">
        <f>IFERROR(VLOOKUP($A38,'2019'!$B$2:$K$170,5,FALSE),0)</f>
        <v>62</v>
      </c>
      <c r="AG38" s="1823">
        <f>IFERROR(VLOOKUP($A38,'2019'!$B$2:$K$170,8,FALSE),0)</f>
        <v>8</v>
      </c>
      <c r="AH38" s="1740">
        <f>IFERROR(VLOOKUP($A38,'2019'!$B$2:$K$170,10,FALSE),0)</f>
        <v>0.70499999999999996</v>
      </c>
      <c r="AI38" s="1700">
        <f>IFERROR(VLOOKUP($A38,'2018'!$B$2:$K$170,3,FALSE),0)</f>
        <v>67</v>
      </c>
      <c r="AJ38" s="1821">
        <f>IFERROR(VLOOKUP($A38,'2018'!$B$2:$K$170,4,FALSE),0)</f>
        <v>40</v>
      </c>
      <c r="AK38" s="1821">
        <f>IFERROR(VLOOKUP($A38,'2018'!$B$2:$K$170,5,FALSE),0)</f>
        <v>45</v>
      </c>
      <c r="AL38" s="1821">
        <f>IFERROR(VLOOKUP($A38,'2018'!$B$2:$K$170,8,FALSE),0)</f>
        <v>11</v>
      </c>
      <c r="AM38" s="1740">
        <f>IFERROR(VLOOKUP($A38,'2018'!$B$2:$K$170,10,FALSE),0)</f>
        <v>0.67200000000000004</v>
      </c>
      <c r="AN38" s="1700">
        <f>IFERROR(VLOOKUP($A38,'2017'!$B$2:$J$163,2,FALSE),0)</f>
        <v>71</v>
      </c>
      <c r="AO38" s="1815">
        <f>IFERROR(VLOOKUP($A38,'2017'!$B$2:$J$163,3,FALSE),0)</f>
        <v>39</v>
      </c>
      <c r="AP38" s="1815">
        <f>IFERROR(VLOOKUP($A38,'2017'!$B$2:$J$163,4,FALSE),0)</f>
        <v>38</v>
      </c>
      <c r="AQ38" s="1815">
        <f>IFERROR(VLOOKUP($A38,'2017'!$B$2:$J$163,7,FALSE),0)</f>
        <v>11</v>
      </c>
      <c r="AR38" s="1740">
        <f>IFERROR(VLOOKUP($A38,'2017'!$B$2:$J$163,9,FALSE),0)</f>
        <v>0.53521126760563376</v>
      </c>
      <c r="AS38" s="1700">
        <f>IFERROR(VLOOKUP($A38,'2016'!$B$2:$K$165,3,FALSE),0)</f>
        <v>94</v>
      </c>
      <c r="AT38" s="1796">
        <f>IFERROR(VLOOKUP($A38,'2016'!$B$2:$K$165,4,FALSE),0)</f>
        <v>46</v>
      </c>
      <c r="AU38" s="1796">
        <f>IFERROR(VLOOKUP($A38,'2016'!$B$2:$K$165,5,FALSE),0)</f>
        <v>61</v>
      </c>
      <c r="AV38" s="1796">
        <f>IFERROR(VLOOKUP($A38,'2016'!$B$2:$K$165,8,FALSE),0)</f>
        <v>4</v>
      </c>
      <c r="AW38" s="1740">
        <f>IFERROR(VLOOKUP($A38,'2016'!$B$2:$K$165,10,FALSE),0)</f>
        <v>0.64900000000000002</v>
      </c>
      <c r="AX38" s="1700">
        <f>IFERROR(VLOOKUP($A38,'2015'!$B$2:$K$165,3,FALSE),0)</f>
        <v>76</v>
      </c>
      <c r="AY38" s="1695">
        <f>IFERROR(VLOOKUP($A38,'2015'!$B$2:$K$165,4,FALSE),0)</f>
        <v>23</v>
      </c>
      <c r="AZ38" s="1695">
        <f>IFERROR(VLOOKUP($A38,'2015'!$B$2:$K$165,5,FALSE),0)</f>
        <v>41</v>
      </c>
      <c r="BA38" s="1695">
        <f>IFERROR(VLOOKUP($A38,'2015'!$B$2:$K$165,8,FALSE),0)</f>
        <v>3</v>
      </c>
      <c r="BB38" s="1740">
        <f>IFERROR(VLOOKUP($A38,'2015'!$B$2:$K$165,10,FALSE),0)</f>
        <v>0.53947368421052633</v>
      </c>
      <c r="BC38" s="1700">
        <f>IFERROR(VLOOKUP($A38,'2014'!$B$2:$K$157,3,FALSE),0)</f>
        <v>83</v>
      </c>
      <c r="BD38" s="1691">
        <f>IFERROR(VLOOKUP($A38,'2014'!$B$2:$K$157,4,FALSE),0)</f>
        <v>41</v>
      </c>
      <c r="BE38" s="1691">
        <f>IFERROR(VLOOKUP($A38,'2014'!$B$2:$K$157,5,FALSE),0)</f>
        <v>52</v>
      </c>
      <c r="BF38" s="1691">
        <f>IFERROR(VLOOKUP($A38,'2014'!$B$2:$K$157,8,FALSE),0)</f>
        <v>8</v>
      </c>
      <c r="BG38" s="1740">
        <f>IFERROR(VLOOKUP($A38,'2014'!$B$2:$K$157,10,FALSE),0)</f>
        <v>0.62650602409638556</v>
      </c>
      <c r="BH38" s="1700">
        <f>IFERROR(VLOOKUP($A38,'2013'!$D$4:$I$249,2,FALSE),0)</f>
        <v>0</v>
      </c>
      <c r="BI38" s="1691">
        <f>IFERROR(VLOOKUP($A38,'2013'!$D$4:$I$249,3,FALSE),0)</f>
        <v>0</v>
      </c>
      <c r="BJ38" s="1691">
        <f>IFERROR(VLOOKUP($A38,'2013'!$D$4:$I$249,4,FALSE),0)</f>
        <v>0</v>
      </c>
      <c r="BK38" s="1691">
        <f>IFERROR(VLOOKUP($A38,'2013'!$D$4:$I$249,5,FALSE),0)</f>
        <v>0</v>
      </c>
      <c r="BL38" s="1740">
        <f>IFERROR(VLOOKUP($A38,'2013'!$D$4:$I$249,6,FALSE),0)</f>
        <v>0</v>
      </c>
      <c r="BM38" s="1737">
        <f>IFERROR(VLOOKUP($A38,'2012'!$D$3:$O$172,2,FALSE),0)</f>
        <v>0</v>
      </c>
      <c r="BN38" s="1691">
        <f>IFERROR(VLOOKUP($A38,'2012'!$D$3:$O$172,3,FALSE),0)</f>
        <v>0</v>
      </c>
      <c r="BO38" s="1743">
        <f>IFERROR(VLOOKUP($A38,'2012'!$D$3:$O$172,4,FALSE),0)</f>
        <v>0</v>
      </c>
      <c r="BP38" s="1700">
        <f>IFERROR(VLOOKUP($A38,'2012'!$D$3:$O$172,5,FALSE),0)</f>
        <v>0</v>
      </c>
      <c r="BQ38" s="1691">
        <f>IFERROR(VLOOKUP($A38,'2012'!$D$3:$O$172,6,FALSE),0)</f>
        <v>0</v>
      </c>
      <c r="BR38" s="1691">
        <f>IFERROR(VLOOKUP($A38,'2012'!$D$3:$O$172,7,FALSE),0)</f>
        <v>0</v>
      </c>
      <c r="BS38" s="1691">
        <f>IFERROR(VLOOKUP($A38,'2012'!$D$3:$O$172,8,FALSE),0)</f>
        <v>0</v>
      </c>
      <c r="BT38" s="1740">
        <f>IFERROR(VLOOKUP($A38,'2012'!$D$3:$O$172,9,FALSE),0)</f>
        <v>0</v>
      </c>
      <c r="BU38" s="1737">
        <f>IFERROR(VLOOKUP($A38,'2012'!$D$3:$O$172,10,FALSE),0)</f>
        <v>0</v>
      </c>
      <c r="BV38" s="1691">
        <f>IFERROR(VLOOKUP($A38,'2012'!$D$3:$O$172,11,FALSE),0)</f>
        <v>0</v>
      </c>
      <c r="BW38" s="1743">
        <f>IFERROR(VLOOKUP($A38,'2012'!$D$3:$O$172,12,FALSE),0)</f>
        <v>0</v>
      </c>
      <c r="BX38" s="1700">
        <f>IFERROR(VLOOKUP($A38,'2011'!$D$4:$I$251,2,FALSE),0)</f>
        <v>0</v>
      </c>
      <c r="BY38" s="1691">
        <f>IFERROR(VLOOKUP($A38,'2011'!$D$4:$I$251,3,FALSE),0)</f>
        <v>0</v>
      </c>
      <c r="BZ38" s="1691">
        <f>IFERROR(VLOOKUP($A38,'2011'!$D$4:$I$251,4,FALSE),0)</f>
        <v>0</v>
      </c>
      <c r="CA38" s="1691">
        <f>IFERROR(VLOOKUP($A38,'2011'!$D$4:$I$251,5,FALSE),0)</f>
        <v>0</v>
      </c>
      <c r="CB38" s="1740">
        <f>IFERROR(VLOOKUP($A38,'2011'!$D$4:$I$251,6,FALSE),0)</f>
        <v>0</v>
      </c>
      <c r="CC38" s="1700">
        <f>IFERROR(VLOOKUP($A38,'2010'!$C$3:$H$234,2,FALSE),0)</f>
        <v>0</v>
      </c>
      <c r="CD38" s="1691">
        <f>IFERROR(VLOOKUP($A38,'2010'!$C$3:$H$234,3,FALSE),0)</f>
        <v>0</v>
      </c>
      <c r="CE38" s="1691">
        <f>IFERROR(VLOOKUP($A38,'2010'!$C$3:$H$234,4,FALSE),0)</f>
        <v>0</v>
      </c>
      <c r="CF38" s="1691">
        <f>IFERROR(VLOOKUP($A38,'2010'!$C$3:$H$234,5,FALSE),0)</f>
        <v>0</v>
      </c>
      <c r="CG38" s="1740">
        <f>IFERROR(VLOOKUP($A38,'2010'!$C$3:$H$234,6,FALSE),0)</f>
        <v>0</v>
      </c>
      <c r="CH38" s="1700">
        <f>IFERROR(VLOOKUP($A38,'2009'!$C$3:$H$242,2,FALSE),0)</f>
        <v>0</v>
      </c>
      <c r="CI38" s="1691">
        <f>IFERROR(VLOOKUP($A38,'2009'!$C$3:$H$242,3,FALSE),0)</f>
        <v>0</v>
      </c>
      <c r="CJ38" s="1691">
        <f>IFERROR(VLOOKUP($A38,'2009'!$C$3:$H$242,4,FALSE),0)</f>
        <v>0</v>
      </c>
      <c r="CK38" s="1691">
        <f>IFERROR(VLOOKUP($A38,'2009'!$C$3:$H$242,5,FALSE),0)</f>
        <v>0</v>
      </c>
      <c r="CL38" s="1740">
        <f>IFERROR(VLOOKUP($A38,'2009'!$C$3:$H$242,6,FALSE),0)</f>
        <v>0</v>
      </c>
      <c r="CM38" s="1700">
        <f>IFERROR(VLOOKUP($A38,'2008'!$C$3:$H$229,2,FALSE),0)</f>
        <v>0</v>
      </c>
      <c r="CN38" s="1691">
        <f>IFERROR(VLOOKUP($A38,'2008'!$C$3:$H$229,3,FALSE),0)</f>
        <v>0</v>
      </c>
      <c r="CO38" s="1691">
        <f>IFERROR(VLOOKUP($A38,'2008'!$C$3:$H$229,4,FALSE),0)</f>
        <v>0</v>
      </c>
      <c r="CP38" s="1691">
        <f>IFERROR(VLOOKUP($A38,'2008'!$C$3:$H$229,5,FALSE),0)</f>
        <v>0</v>
      </c>
      <c r="CQ38" s="1740">
        <f>IFERROR(VLOOKUP($A38,'2008'!$C$3:$H$229,6,FALSE),0)</f>
        <v>0</v>
      </c>
      <c r="CR38" s="1700">
        <f>IFERROR(VLOOKUP($A38,'2007'!$C$3:$M$238,7,FALSE),0)</f>
        <v>0</v>
      </c>
      <c r="CS38" s="1691">
        <f>IFERROR(VLOOKUP($A38,'2007'!$C$3:$M$238,8,FALSE),0)</f>
        <v>0</v>
      </c>
      <c r="CT38" s="1691">
        <f>IFERROR(VLOOKUP($A38,'2007'!$C$3:$M$238,9,FALSE),0)</f>
        <v>0</v>
      </c>
      <c r="CU38" s="1691">
        <f>IFERROR(VLOOKUP($A38,'2007'!$C$3:$M$238,10,FALSE),0)</f>
        <v>0</v>
      </c>
      <c r="CV38" s="1740">
        <f>IFERROR(VLOOKUP($A38,'2007'!$C$3:$M$238,11,FALSE),0)</f>
        <v>0</v>
      </c>
      <c r="CW38" s="1700">
        <f>IFERROR(VLOOKUP($A38,'2006'!$A$2:$F$200,2,FALSE),0)</f>
        <v>0</v>
      </c>
      <c r="CX38" s="1792">
        <f>IFERROR(VLOOKUP($A38,'2006'!$A$2:$F$200,4,FALSE),0)</f>
        <v>0</v>
      </c>
      <c r="CY38" s="1792">
        <f>IFERROR(VLOOKUP($A38,'2006'!$A$2:$F$200,5,FALSE),0)</f>
        <v>0</v>
      </c>
      <c r="CZ38" s="1740">
        <f>IFERROR(VLOOKUP($A38,'2006'!$A$2:$F$200,6,FALSE),0)</f>
        <v>0</v>
      </c>
      <c r="DA38" s="1700">
        <f>IFERROR(VLOOKUP($A38,'2005'!$C$3:$M$205,8,FALSE),0)</f>
        <v>0</v>
      </c>
      <c r="DB38" s="1691">
        <f>IFERROR(VLOOKUP($A38,'2005'!$C$3:$M$205,9,FALSE),0)</f>
        <v>0</v>
      </c>
      <c r="DC38" s="1691">
        <f>IFERROR(VLOOKUP($A38,'2005'!$C$3:$M$205,10,FALSE),0)</f>
        <v>0</v>
      </c>
      <c r="DD38" s="1740">
        <f>IFERROR(VLOOKUP($A38,'2005'!$C$3:$M$205,11,FALSE),0)</f>
        <v>0</v>
      </c>
      <c r="DE38" s="1700">
        <f>IFERROR(VLOOKUP($A38,'2004'!$C$3:$M$213,8,FALSE),0)</f>
        <v>0</v>
      </c>
      <c r="DF38" s="1691">
        <f>IFERROR(VLOOKUP($A38,'2004'!$C$3:$M$213,9,FALSE),0)</f>
        <v>0</v>
      </c>
      <c r="DG38" s="1691">
        <f>IFERROR(VLOOKUP($A38,'2004'!$C$3:$M$213,10,FALSE),0)</f>
        <v>0</v>
      </c>
      <c r="DH38" s="1740">
        <f>IFERROR(VLOOKUP($A38,'2004'!$C$3:$M$213,11,FALSE),0)</f>
        <v>0</v>
      </c>
      <c r="DI38" s="1700">
        <f>IFERROR(VLOOKUP($A38,'2003'!$C$3:$Q$214,12,FALSE),0)</f>
        <v>0</v>
      </c>
      <c r="DJ38" s="1691">
        <f>IFERROR(VLOOKUP($A38,'2003'!$C$3:$Q$214,13,FALSE),0)</f>
        <v>0</v>
      </c>
      <c r="DK38" s="1691">
        <f>IFERROR(VLOOKUP($A38,'2003'!$C$3:$Q$214,14,FALSE),0)</f>
        <v>0</v>
      </c>
      <c r="DL38" s="1740">
        <f>IFERROR(VLOOKUP($A38,'2003'!$C$3:$Q$214,15,FALSE),0)</f>
        <v>0</v>
      </c>
      <c r="DM38" s="1700">
        <f>IFERROR(VLOOKUP($A38,'2002'!$D$3:$R$214,12,FALSE),0)</f>
        <v>0</v>
      </c>
      <c r="DN38" s="1691">
        <f>IFERROR(VLOOKUP($A38,'2002'!$D$3:$R$214,13,FALSE),0)</f>
        <v>0</v>
      </c>
      <c r="DO38" s="1691">
        <f>IFERROR(VLOOKUP($A38,'2002'!$D$3:$R$214,14,FALSE),0)</f>
        <v>0</v>
      </c>
      <c r="DP38" s="1788">
        <f>IFERROR(VLOOKUP($A38,'2002'!$D$3:$R$214,15,FALSE),0)</f>
        <v>0</v>
      </c>
      <c r="DQ38" s="1700">
        <f>IFERROR(VLOOKUP($A38,'Pre 2002'!$C$3:$CK$382,84,FALSE),0)</f>
        <v>0</v>
      </c>
      <c r="DR38" s="1695">
        <f>IFERROR(VLOOKUP($A38,'Pre 2002'!$C$3:$CK$382,85,FALSE),0)</f>
        <v>0</v>
      </c>
      <c r="DS38" s="1695">
        <f>IFERROR(VLOOKUP($A38,'Pre 2002'!$C$3:$CK$382,86,FALSE),0)</f>
        <v>0</v>
      </c>
      <c r="DT38" s="1790">
        <f>IFERROR(VLOOKUP($A38,'Pre 2002'!$C$3:$CK$382,87,FALSE),0)</f>
        <v>0</v>
      </c>
      <c r="DU38" s="1741">
        <f>IFERROR(VLOOKUP(A38,'Pre 2002'!$C$3:$CG$382,83,FALSE),0)</f>
        <v>0</v>
      </c>
      <c r="DV38" s="1727"/>
      <c r="DY38" s="1731"/>
    </row>
    <row r="39" spans="1:129">
      <c r="A39" s="1778" t="s">
        <v>173</v>
      </c>
      <c r="B39" s="1562">
        <f t="shared" si="0"/>
        <v>1216</v>
      </c>
      <c r="C39" s="1562">
        <f t="shared" si="1"/>
        <v>615</v>
      </c>
      <c r="D39" s="1562">
        <f t="shared" si="2"/>
        <v>71</v>
      </c>
      <c r="E39" s="1563">
        <f t="shared" si="3"/>
        <v>0.50575657894736847</v>
      </c>
      <c r="F39" s="1786">
        <f t="shared" si="4"/>
        <v>19</v>
      </c>
      <c r="G39" s="1595">
        <v>2002</v>
      </c>
      <c r="H39" s="1567">
        <f t="shared" si="15"/>
        <v>14</v>
      </c>
      <c r="I39" s="1734">
        <f t="shared" si="16"/>
        <v>913</v>
      </c>
      <c r="J39" s="1734">
        <f t="shared" si="17"/>
        <v>468</v>
      </c>
      <c r="K39" s="1734">
        <f t="shared" si="18"/>
        <v>63</v>
      </c>
      <c r="L39" s="1806">
        <f t="shared" si="19"/>
        <v>0.51259583789704266</v>
      </c>
      <c r="M39" s="1568" t="s">
        <v>22</v>
      </c>
      <c r="N39" s="1573">
        <v>0</v>
      </c>
      <c r="O39" s="1700">
        <f>IFERROR(VLOOKUP($A39,'2022'!$B$2:$K$174,3,FALSE),0)</f>
        <v>0</v>
      </c>
      <c r="P39" s="1858">
        <f>IFERROR(VLOOKUP($A39,'2022'!$B$2:$K$174,4,FALSE),0)</f>
        <v>0</v>
      </c>
      <c r="Q39" s="1858">
        <f>IFERROR(VLOOKUP($A39,'2022'!$B$2:$K$174,5,FALSE),0)</f>
        <v>0</v>
      </c>
      <c r="R39" s="1858">
        <f>IFERROR(VLOOKUP($A39,'2022'!$B$2:$K$174,8,FALSE),0)</f>
        <v>0</v>
      </c>
      <c r="S39" s="1740">
        <f>IFERROR(VLOOKUP($A39,'2022'!$B$2:$K$174,10,FALSE),0)</f>
        <v>0</v>
      </c>
      <c r="T39" s="1700">
        <f>IFERROR(VLOOKUP($A39,'2021'!$B$2:$K$174,3,FALSE),0)</f>
        <v>0</v>
      </c>
      <c r="U39" s="1843">
        <f>IFERROR(VLOOKUP($A39,'2021'!$B$2:$K$174,4,FALSE),0)</f>
        <v>0</v>
      </c>
      <c r="V39" s="1843">
        <f>IFERROR(VLOOKUP($A39,'2021'!$B$2:$K$174,5,FALSE),0)</f>
        <v>0</v>
      </c>
      <c r="W39" s="1843">
        <f>IFERROR(VLOOKUP($A39,'2021'!$B$2:$K$174,8,FALSE),0)</f>
        <v>0</v>
      </c>
      <c r="X39" s="1740">
        <f>IFERROR(VLOOKUP($A39,'2021'!$B$2:$K$174,10,FALSE),0)</f>
        <v>0</v>
      </c>
      <c r="Y39" s="1700">
        <f>IFERROR(VLOOKUP($A39,'2020'!$B$2:$K$170,3,FALSE),0)</f>
        <v>45</v>
      </c>
      <c r="Z39" s="1829">
        <f>IFERROR(VLOOKUP($A39,'2020'!$B$2:$K$170,4,FALSE),0)</f>
        <v>12</v>
      </c>
      <c r="AA39" s="1829">
        <f>IFERROR(VLOOKUP($A39,'2020'!$B$2:$K$170,5,FALSE),0)</f>
        <v>22</v>
      </c>
      <c r="AB39" s="1829">
        <f>IFERROR(VLOOKUP($A39,'2020'!$B$2:$K$170,8,FALSE),0)</f>
        <v>0</v>
      </c>
      <c r="AC39" s="1740">
        <f>IFERROR(VLOOKUP($A39,'2020'!$B$2:$K$170,10,FALSE),0)</f>
        <v>0.48899999999999999</v>
      </c>
      <c r="AD39" s="1700">
        <f>IFERROR(VLOOKUP($A39,'2019'!$B$2:$K$170,3,FALSE),0)</f>
        <v>72</v>
      </c>
      <c r="AE39" s="1823">
        <f>IFERROR(VLOOKUP($A39,'2019'!$B$2:$K$170,4,FALSE),0)</f>
        <v>12</v>
      </c>
      <c r="AF39" s="1823">
        <f>IFERROR(VLOOKUP($A39,'2019'!$B$2:$K$170,5,FALSE),0)</f>
        <v>32</v>
      </c>
      <c r="AG39" s="1823">
        <f>IFERROR(VLOOKUP($A39,'2019'!$B$2:$K$170,8,FALSE),0)</f>
        <v>4</v>
      </c>
      <c r="AH39" s="1740">
        <f>IFERROR(VLOOKUP($A39,'2019'!$B$2:$K$170,10,FALSE),0)</f>
        <v>0.44400000000000001</v>
      </c>
      <c r="AI39" s="1700">
        <f>IFERROR(VLOOKUP($A39,'2018'!$B$2:$K$170,3,FALSE),0)</f>
        <v>60</v>
      </c>
      <c r="AJ39" s="1821">
        <f>IFERROR(VLOOKUP($A39,'2018'!$B$2:$K$170,4,FALSE),0)</f>
        <v>18</v>
      </c>
      <c r="AK39" s="1821">
        <f>IFERROR(VLOOKUP($A39,'2018'!$B$2:$K$170,5,FALSE),0)</f>
        <v>35</v>
      </c>
      <c r="AL39" s="1821">
        <f>IFERROR(VLOOKUP($A39,'2018'!$B$2:$K$170,8,FALSE),0)</f>
        <v>1</v>
      </c>
      <c r="AM39" s="1740">
        <f>IFERROR(VLOOKUP($A39,'2018'!$B$2:$K$170,10,FALSE),0)</f>
        <v>0.58299999999999996</v>
      </c>
      <c r="AN39" s="1700">
        <f>IFERROR(VLOOKUP($A39,'2017'!$B$2:$J$163,2,FALSE),0)</f>
        <v>59</v>
      </c>
      <c r="AO39" s="1815">
        <f>IFERROR(VLOOKUP($A39,'2017'!$B$2:$J$163,3,FALSE),0)</f>
        <v>18</v>
      </c>
      <c r="AP39" s="1815">
        <f>IFERROR(VLOOKUP($A39,'2017'!$B$2:$J$163,4,FALSE),0)</f>
        <v>31</v>
      </c>
      <c r="AQ39" s="1815">
        <f>IFERROR(VLOOKUP($A39,'2017'!$B$2:$J$163,7,FALSE),0)</f>
        <v>0</v>
      </c>
      <c r="AR39" s="1740">
        <f>IFERROR(VLOOKUP($A39,'2017'!$B$2:$J$163,9,FALSE),0)</f>
        <v>0.52542372881355937</v>
      </c>
      <c r="AS39" s="1700">
        <f>IFERROR(VLOOKUP($A39,'2016'!$B$2:$K$165,3,FALSE),0)</f>
        <v>0</v>
      </c>
      <c r="AT39" s="1796">
        <f>IFERROR(VLOOKUP($A39,'2016'!$B$2:$K$165,4,FALSE),0)</f>
        <v>0</v>
      </c>
      <c r="AU39" s="1796">
        <f>IFERROR(VLOOKUP($A39,'2016'!$B$2:$K$165,5,FALSE),0)</f>
        <v>0</v>
      </c>
      <c r="AV39" s="1796">
        <f>IFERROR(VLOOKUP($A39,'2016'!$B$2:$K$165,8,FALSE),0)</f>
        <v>0</v>
      </c>
      <c r="AW39" s="1740">
        <f>IFERROR(VLOOKUP($A39,'2016'!$B$2:$K$165,10,FALSE),0)</f>
        <v>0</v>
      </c>
      <c r="AX39" s="1700">
        <f>IFERROR(VLOOKUP($A39,'2015'!$B$2:$K$165,3,FALSE),0)</f>
        <v>67</v>
      </c>
      <c r="AY39" s="1695">
        <f>IFERROR(VLOOKUP($A39,'2015'!$B$2:$K$165,4,FALSE),0)</f>
        <v>14</v>
      </c>
      <c r="AZ39" s="1695">
        <f>IFERROR(VLOOKUP($A39,'2015'!$B$2:$K$165,5,FALSE),0)</f>
        <v>27</v>
      </c>
      <c r="BA39" s="1695">
        <f>IFERROR(VLOOKUP($A39,'2015'!$B$2:$K$165,8,FALSE),0)</f>
        <v>3</v>
      </c>
      <c r="BB39" s="1740">
        <f>IFERROR(VLOOKUP($A39,'2015'!$B$2:$K$165,10,FALSE),0)</f>
        <v>0.40298507462686567</v>
      </c>
      <c r="BC39" s="1700">
        <f>IFERROR(VLOOKUP($A39,'2014'!$B$2:$K$157,3,FALSE),0)</f>
        <v>72</v>
      </c>
      <c r="BD39" s="1691">
        <f>IFERROR(VLOOKUP($A39,'2014'!$B$2:$K$157,4,FALSE),0)</f>
        <v>28</v>
      </c>
      <c r="BE39" s="1691">
        <f>IFERROR(VLOOKUP($A39,'2014'!$B$2:$K$157,5,FALSE),0)</f>
        <v>37</v>
      </c>
      <c r="BF39" s="1691">
        <f>IFERROR(VLOOKUP($A39,'2014'!$B$2:$K$157,8,FALSE),0)</f>
        <v>7</v>
      </c>
      <c r="BG39" s="1740">
        <f>IFERROR(VLOOKUP($A39,'2014'!$B$2:$K$157,10,FALSE),0)</f>
        <v>0.51388888888888884</v>
      </c>
      <c r="BH39" s="1700">
        <f>IFERROR(VLOOKUP($A39,'2013'!$D$4:$I$249,2,FALSE),0)</f>
        <v>51</v>
      </c>
      <c r="BI39" s="1691">
        <f>IFERROR(VLOOKUP($A39,'2013'!$D$4:$I$249,3,FALSE),0)</f>
        <v>17</v>
      </c>
      <c r="BJ39" s="1691">
        <f>IFERROR(VLOOKUP($A39,'2013'!$D$4:$I$249,4,FALSE),0)</f>
        <v>24</v>
      </c>
      <c r="BK39" s="1691">
        <f>IFERROR(VLOOKUP($A39,'2013'!$D$4:$I$249,5,FALSE),0)</f>
        <v>3</v>
      </c>
      <c r="BL39" s="1740">
        <f>IFERROR(VLOOKUP($A39,'2013'!$D$4:$I$249,6,FALSE),0)</f>
        <v>0.47058823529411764</v>
      </c>
      <c r="BM39" s="1737">
        <f>IFERROR(VLOOKUP($A39,'2012'!$D$3:$O$172,2,FALSE),0)</f>
        <v>790</v>
      </c>
      <c r="BN39" s="1691">
        <f>IFERROR(VLOOKUP($A39,'2012'!$D$3:$O$172,3,FALSE),0)</f>
        <v>407</v>
      </c>
      <c r="BO39" s="1743">
        <f>IFERROR(VLOOKUP($A39,'2012'!$D$3:$O$172,4,FALSE),0)</f>
        <v>54</v>
      </c>
      <c r="BP39" s="1700">
        <f>IFERROR(VLOOKUP($A39,'2012'!$D$3:$O$172,5,FALSE),0)</f>
        <v>56</v>
      </c>
      <c r="BQ39" s="1691">
        <f>IFERROR(VLOOKUP($A39,'2012'!$D$3:$O$172,6,FALSE),0)</f>
        <v>11</v>
      </c>
      <c r="BR39" s="1691">
        <f>IFERROR(VLOOKUP($A39,'2012'!$D$3:$O$172,7,FALSE),0)</f>
        <v>23</v>
      </c>
      <c r="BS39" s="1691">
        <f>IFERROR(VLOOKUP($A39,'2012'!$D$3:$O$172,8,FALSE),0)</f>
        <v>2</v>
      </c>
      <c r="BT39" s="1740">
        <f>IFERROR(VLOOKUP($A39,'2012'!$D$3:$O$172,9,FALSE),0)</f>
        <v>0.4107142857142857</v>
      </c>
      <c r="BU39" s="1737">
        <f>IFERROR(VLOOKUP($A39,'2012'!$D$3:$O$172,10,FALSE),0)</f>
        <v>734</v>
      </c>
      <c r="BV39" s="1691">
        <f>IFERROR(VLOOKUP($A39,'2012'!$D$3:$O$172,11,FALSE),0)</f>
        <v>384</v>
      </c>
      <c r="BW39" s="1743">
        <f>IFERROR(VLOOKUP($A39,'2012'!$D$3:$O$172,12,FALSE),0)</f>
        <v>52</v>
      </c>
      <c r="BX39" s="1700">
        <f>IFERROR(VLOOKUP($A39,'2011'!$D$4:$I$251,2,FALSE),0)</f>
        <v>56</v>
      </c>
      <c r="BY39" s="1691">
        <f>IFERROR(VLOOKUP($A39,'2011'!$D$4:$I$251,3,FALSE),0)</f>
        <v>18</v>
      </c>
      <c r="BZ39" s="1691">
        <f>IFERROR(VLOOKUP($A39,'2011'!$D$4:$I$251,4,FALSE),0)</f>
        <v>29</v>
      </c>
      <c r="CA39" s="1691">
        <f>IFERROR(VLOOKUP($A39,'2011'!$D$4:$I$251,5,FALSE),0)</f>
        <v>5</v>
      </c>
      <c r="CB39" s="1740">
        <f>IFERROR(VLOOKUP($A39,'2011'!$D$4:$I$251,6,FALSE),0)</f>
        <v>0.5178571428571429</v>
      </c>
      <c r="CC39" s="1700">
        <f>IFERROR(VLOOKUP($A39,'2010'!$C$3:$H$234,2,FALSE),0)</f>
        <v>0</v>
      </c>
      <c r="CD39" s="1691">
        <f>IFERROR(VLOOKUP($A39,'2010'!$C$3:$H$234,3,FALSE),0)</f>
        <v>0</v>
      </c>
      <c r="CE39" s="1691">
        <f>IFERROR(VLOOKUP($A39,'2010'!$C$3:$H$234,4,FALSE),0)</f>
        <v>0</v>
      </c>
      <c r="CF39" s="1691">
        <f>IFERROR(VLOOKUP($A39,'2010'!$C$3:$H$234,5,FALSE),0)</f>
        <v>0</v>
      </c>
      <c r="CG39" s="1740">
        <f>IFERROR(VLOOKUP($A39,'2010'!$C$3:$H$234,6,FALSE),0)</f>
        <v>0</v>
      </c>
      <c r="CH39" s="1700">
        <f>IFERROR(VLOOKUP($A39,'2009'!$C$3:$H$242,2,FALSE),0)</f>
        <v>0</v>
      </c>
      <c r="CI39" s="1691">
        <f>IFERROR(VLOOKUP($A39,'2009'!$C$3:$H$242,3,FALSE),0)</f>
        <v>0</v>
      </c>
      <c r="CJ39" s="1691">
        <f>IFERROR(VLOOKUP($A39,'2009'!$C$3:$H$242,4,FALSE),0)</f>
        <v>0</v>
      </c>
      <c r="CK39" s="1691">
        <f>IFERROR(VLOOKUP($A39,'2009'!$C$3:$H$242,5,FALSE),0)</f>
        <v>0</v>
      </c>
      <c r="CL39" s="1740">
        <f>IFERROR(VLOOKUP($A39,'2009'!$C$3:$H$242,6,FALSE),0)</f>
        <v>0</v>
      </c>
      <c r="CM39" s="1700">
        <f>IFERROR(VLOOKUP($A39,'2008'!$C$3:$H$229,2,FALSE),0)</f>
        <v>64</v>
      </c>
      <c r="CN39" s="1691">
        <f>IFERROR(VLOOKUP($A39,'2008'!$C$3:$H$229,3,FALSE),0)</f>
        <v>21</v>
      </c>
      <c r="CO39" s="1691">
        <f>IFERROR(VLOOKUP($A39,'2008'!$C$3:$H$229,4,FALSE),0)</f>
        <v>34</v>
      </c>
      <c r="CP39" s="1691">
        <f>IFERROR(VLOOKUP($A39,'2008'!$C$3:$H$229,5,FALSE),0)</f>
        <v>7</v>
      </c>
      <c r="CQ39" s="1740">
        <f>IFERROR(VLOOKUP($A39,'2008'!$C$3:$H$229,6,FALSE),0)</f>
        <v>0.53125</v>
      </c>
      <c r="CR39" s="1700">
        <f>IFERROR(VLOOKUP($A39,'2007'!$C$3:$M$238,7,FALSE),0)</f>
        <v>75</v>
      </c>
      <c r="CS39" s="1691">
        <f>IFERROR(VLOOKUP($A39,'2007'!$C$3:$M$238,8,FALSE),0)</f>
        <v>26</v>
      </c>
      <c r="CT39" s="1691">
        <f>IFERROR(VLOOKUP($A39,'2007'!$C$3:$M$238,9,FALSE),0)</f>
        <v>38</v>
      </c>
      <c r="CU39" s="1691">
        <f>IFERROR(VLOOKUP($A39,'2007'!$C$3:$M$238,10,FALSE),0)</f>
        <v>7</v>
      </c>
      <c r="CV39" s="1740">
        <f>IFERROR(VLOOKUP($A39,'2007'!$C$3:$M$238,11,FALSE),0)</f>
        <v>0.50666666666666671</v>
      </c>
      <c r="CW39" s="1700">
        <f>IFERROR(VLOOKUP($A39,'2006'!$A$2:$F$200,2,FALSE),0)</f>
        <v>69</v>
      </c>
      <c r="CX39" s="1691">
        <f>IFERROR(VLOOKUP($A39,'2006'!$A$2:$F$200,4,FALSE),0)</f>
        <v>36</v>
      </c>
      <c r="CY39" s="1691">
        <f>IFERROR(VLOOKUP($A39,'2006'!$A$2:$F$200,5,FALSE),0)</f>
        <v>1</v>
      </c>
      <c r="CZ39" s="1740">
        <f>IFERROR(VLOOKUP($A39,'2006'!$A$2:$F$200,6,FALSE),0)</f>
        <v>0.52173913043478259</v>
      </c>
      <c r="DA39" s="1700">
        <f>IFERROR(VLOOKUP($A39,'2005'!$C$3:$M$205,8,FALSE),0)</f>
        <v>82</v>
      </c>
      <c r="DB39" s="1691">
        <f>IFERROR(VLOOKUP($A39,'2005'!$C$3:$M$205,9,FALSE),0)</f>
        <v>46</v>
      </c>
      <c r="DC39" s="1691">
        <f>IFERROR(VLOOKUP($A39,'2005'!$C$3:$M$205,10,FALSE),0)</f>
        <v>2</v>
      </c>
      <c r="DD39" s="1740">
        <f>IFERROR(VLOOKUP($A39,'2005'!$C$3:$M$205,11,FALSE),0)</f>
        <v>0.56097560975609762</v>
      </c>
      <c r="DE39" s="1700">
        <f>IFERROR(VLOOKUP($A39,'2004'!$C$3:$M$213,8,FALSE),0)</f>
        <v>68</v>
      </c>
      <c r="DF39" s="1691">
        <f>IFERROR(VLOOKUP($A39,'2004'!$C$3:$M$213,9,FALSE),0)</f>
        <v>35</v>
      </c>
      <c r="DG39" s="1691">
        <f>IFERROR(VLOOKUP($A39,'2004'!$C$3:$M$213,10,FALSE),0)</f>
        <v>1</v>
      </c>
      <c r="DH39" s="1740">
        <f>IFERROR(VLOOKUP($A39,'2004'!$C$3:$M$213,11,FALSE),0)</f>
        <v>0.51470588235294112</v>
      </c>
      <c r="DI39" s="1700">
        <f>IFERROR(VLOOKUP($A39,'2003'!$C$3:$Q$214,12,FALSE),0)</f>
        <v>67</v>
      </c>
      <c r="DJ39" s="1691">
        <f>IFERROR(VLOOKUP($A39,'2003'!$C$3:$Q$214,13,FALSE),0)</f>
        <v>40</v>
      </c>
      <c r="DK39" s="1691">
        <f>IFERROR(VLOOKUP($A39,'2003'!$C$3:$Q$214,14,FALSE),0)</f>
        <v>4</v>
      </c>
      <c r="DL39" s="1740">
        <f>IFERROR(VLOOKUP($A39,'2003'!$C$3:$Q$214,15,FALSE),0)</f>
        <v>0.59701492537313428</v>
      </c>
      <c r="DM39" s="1700">
        <f>IFERROR(VLOOKUP($A39,'2002'!$D$3:$R$214,12,FALSE),0)</f>
        <v>48</v>
      </c>
      <c r="DN39" s="1691">
        <f>IFERROR(VLOOKUP($A39,'2002'!$D$3:$R$214,13,FALSE),0)</f>
        <v>21</v>
      </c>
      <c r="DO39" s="1691">
        <f>IFERROR(VLOOKUP($A39,'2002'!$D$3:$R$214,14,FALSE),0)</f>
        <v>5</v>
      </c>
      <c r="DP39" s="1788">
        <f>IFERROR(VLOOKUP($A39,'2002'!$D$3:$R$214,15,FALSE),0)</f>
        <v>0.4375</v>
      </c>
      <c r="DQ39" s="1700">
        <f>IFERROR(VLOOKUP($A39,'Pre 2002'!$C$3:$CK$382,84,FALSE),0)</f>
        <v>205</v>
      </c>
      <c r="DR39" s="1695">
        <f>IFERROR(VLOOKUP($A39,'Pre 2002'!$C$3:$CK$382,85,FALSE),0)</f>
        <v>105</v>
      </c>
      <c r="DS39" s="1695">
        <f>IFERROR(VLOOKUP($A39,'Pre 2002'!$C$3:$CK$382,86,FALSE),0)</f>
        <v>19</v>
      </c>
      <c r="DT39" s="1790">
        <f>IFERROR(VLOOKUP($A39,'Pre 2002'!$C$3:$CK$382,87,FALSE),0)</f>
        <v>0.51219512195121952</v>
      </c>
      <c r="DU39" s="1741">
        <f>IFERROR(VLOOKUP(A39,'Pre 2002'!$C$3:$CG$382,83,FALSE),0)</f>
        <v>3</v>
      </c>
      <c r="DV39" s="1722"/>
      <c r="DY39" s="1731"/>
    </row>
    <row r="40" spans="1:129">
      <c r="A40" s="1778" t="s">
        <v>1086</v>
      </c>
      <c r="B40" s="1562">
        <f t="shared" si="0"/>
        <v>1216</v>
      </c>
      <c r="C40" s="1562">
        <f t="shared" si="1"/>
        <v>706</v>
      </c>
      <c r="D40" s="1562">
        <f t="shared" si="2"/>
        <v>67</v>
      </c>
      <c r="E40" s="1563">
        <f t="shared" si="3"/>
        <v>0.58059210526315785</v>
      </c>
      <c r="F40" s="1786">
        <f t="shared" si="4"/>
        <v>26</v>
      </c>
      <c r="G40" s="1595">
        <v>1985</v>
      </c>
      <c r="H40" s="1567">
        <f t="shared" si="15"/>
        <v>26</v>
      </c>
      <c r="I40" s="1734">
        <f t="shared" si="16"/>
        <v>1216</v>
      </c>
      <c r="J40" s="1734">
        <f t="shared" si="17"/>
        <v>706</v>
      </c>
      <c r="K40" s="1734">
        <f t="shared" si="18"/>
        <v>67</v>
      </c>
      <c r="L40" s="1806">
        <f t="shared" si="19"/>
        <v>0.58059210526315785</v>
      </c>
      <c r="M40" s="1734"/>
      <c r="N40" s="1748"/>
      <c r="O40" s="1700">
        <f>IFERROR(VLOOKUP($A40,'2022'!$B$2:$K$174,3,FALSE),0)</f>
        <v>0</v>
      </c>
      <c r="P40" s="1858">
        <f>IFERROR(VLOOKUP($A40,'2022'!$B$2:$K$174,4,FALSE),0)</f>
        <v>0</v>
      </c>
      <c r="Q40" s="1858">
        <f>IFERROR(VLOOKUP($A40,'2022'!$B$2:$K$174,5,FALSE),0)</f>
        <v>0</v>
      </c>
      <c r="R40" s="1858">
        <f>IFERROR(VLOOKUP($A40,'2022'!$B$2:$K$174,8,FALSE),0)</f>
        <v>0</v>
      </c>
      <c r="S40" s="1740">
        <f>IFERROR(VLOOKUP($A40,'2022'!$B$2:$K$174,10,FALSE),0)</f>
        <v>0</v>
      </c>
      <c r="T40" s="1700">
        <f>IFERROR(VLOOKUP($A40,'2021'!$B$2:$K$174,3,FALSE),0)</f>
        <v>0</v>
      </c>
      <c r="U40" s="1843">
        <f>IFERROR(VLOOKUP($A40,'2021'!$B$2:$K$174,4,FALSE),0)</f>
        <v>0</v>
      </c>
      <c r="V40" s="1843">
        <f>IFERROR(VLOOKUP($A40,'2021'!$B$2:$K$174,5,FALSE),0)</f>
        <v>0</v>
      </c>
      <c r="W40" s="1843">
        <f>IFERROR(VLOOKUP($A40,'2021'!$B$2:$K$174,8,FALSE),0)</f>
        <v>0</v>
      </c>
      <c r="X40" s="1740">
        <f>IFERROR(VLOOKUP($A40,'2021'!$B$2:$K$174,10,FALSE),0)</f>
        <v>0</v>
      </c>
      <c r="Y40" s="1700">
        <f>IFERROR(VLOOKUP($A40,'2020'!$B$2:$K$170,3,FALSE),0)</f>
        <v>0</v>
      </c>
      <c r="Z40" s="1829">
        <f>IFERROR(VLOOKUP($A40,'2020'!$B$2:$K$170,4,FALSE),0)</f>
        <v>0</v>
      </c>
      <c r="AA40" s="1829">
        <f>IFERROR(VLOOKUP($A40,'2020'!$B$2:$K$170,5,FALSE),0)</f>
        <v>0</v>
      </c>
      <c r="AB40" s="1829">
        <f>IFERROR(VLOOKUP($A40,'2020'!$B$2:$K$170,8,FALSE),0)</f>
        <v>0</v>
      </c>
      <c r="AC40" s="1740">
        <f>IFERROR(VLOOKUP($A40,'2020'!$B$2:$K$170,10,FALSE),0)</f>
        <v>0</v>
      </c>
      <c r="AD40" s="1700">
        <f>IFERROR(VLOOKUP($A40,'2019'!$B$2:$K$170,3,FALSE),0)</f>
        <v>0</v>
      </c>
      <c r="AE40" s="1823">
        <f>IFERROR(VLOOKUP($A40,'2019'!$B$2:$K$170,4,FALSE),0)</f>
        <v>0</v>
      </c>
      <c r="AF40" s="1823">
        <f>IFERROR(VLOOKUP($A40,'2019'!$B$2:$K$170,5,FALSE),0)</f>
        <v>0</v>
      </c>
      <c r="AG40" s="1823">
        <f>IFERROR(VLOOKUP($A40,'2019'!$B$2:$K$170,8,FALSE),0)</f>
        <v>0</v>
      </c>
      <c r="AH40" s="1740">
        <f>IFERROR(VLOOKUP($A40,'2019'!$B$2:$K$170,10,FALSE),0)</f>
        <v>0</v>
      </c>
      <c r="AI40" s="1700">
        <f>IFERROR(VLOOKUP($A40,'2018'!$B$2:$K$170,3,FALSE),0)</f>
        <v>0</v>
      </c>
      <c r="AJ40" s="1821">
        <f>IFERROR(VLOOKUP($A40,'2018'!$B$2:$K$170,4,FALSE),0)</f>
        <v>0</v>
      </c>
      <c r="AK40" s="1821">
        <f>IFERROR(VLOOKUP($A40,'2018'!$B$2:$K$170,5,FALSE),0)</f>
        <v>0</v>
      </c>
      <c r="AL40" s="1821">
        <f>IFERROR(VLOOKUP($A40,'2018'!$B$2:$K$170,8,FALSE),0)</f>
        <v>0</v>
      </c>
      <c r="AM40" s="1740">
        <f>IFERROR(VLOOKUP($A40,'2018'!$B$2:$K$170,10,FALSE),0)</f>
        <v>0</v>
      </c>
      <c r="AN40" s="1700">
        <f>IFERROR(VLOOKUP($A40,'2017'!$B$2:$J$163,2,FALSE),0)</f>
        <v>0</v>
      </c>
      <c r="AO40" s="1815">
        <f>IFERROR(VLOOKUP($A40,'2017'!$B$2:$J$163,3,FALSE),0)</f>
        <v>0</v>
      </c>
      <c r="AP40" s="1815">
        <f>IFERROR(VLOOKUP($A40,'2017'!$B$2:$J$163,4,FALSE),0)</f>
        <v>0</v>
      </c>
      <c r="AQ40" s="1815">
        <f>IFERROR(VLOOKUP($A40,'2017'!$B$2:$J$163,7,FALSE),0)</f>
        <v>0</v>
      </c>
      <c r="AR40" s="1740">
        <f>IFERROR(VLOOKUP($A40,'2017'!$B$2:$J$163,9,FALSE),0)</f>
        <v>0</v>
      </c>
      <c r="AS40" s="1700">
        <f>IFERROR(VLOOKUP($A40,'2016'!$B$2:$K$165,3,FALSE),0)</f>
        <v>0</v>
      </c>
      <c r="AT40" s="1796">
        <f>IFERROR(VLOOKUP($A40,'2016'!$B$2:$K$165,4,FALSE),0)</f>
        <v>0</v>
      </c>
      <c r="AU40" s="1796">
        <f>IFERROR(VLOOKUP($A40,'2016'!$B$2:$K$165,5,FALSE),0)</f>
        <v>0</v>
      </c>
      <c r="AV40" s="1796">
        <f>IFERROR(VLOOKUP($A40,'2016'!$B$2:$K$165,8,FALSE),0)</f>
        <v>0</v>
      </c>
      <c r="AW40" s="1740">
        <f>IFERROR(VLOOKUP($A40,'2016'!$B$2:$K$165,10,FALSE),0)</f>
        <v>0</v>
      </c>
      <c r="AX40" s="1700">
        <f>IFERROR(VLOOKUP($A40,'2015'!$B$2:$K$165,3,FALSE),0)</f>
        <v>0</v>
      </c>
      <c r="AY40" s="1695">
        <f>IFERROR(VLOOKUP($A40,'2015'!$B$2:$K$165,4,FALSE),0)</f>
        <v>0</v>
      </c>
      <c r="AZ40" s="1695">
        <f>IFERROR(VLOOKUP($A40,'2015'!$B$2:$K$165,5,FALSE),0)</f>
        <v>0</v>
      </c>
      <c r="BA40" s="1695">
        <f>IFERROR(VLOOKUP($A40,'2015'!$B$2:$K$165,8,FALSE),0)</f>
        <v>0</v>
      </c>
      <c r="BB40" s="1740">
        <f>IFERROR(VLOOKUP($A40,'2015'!$B$2:$K$165,10,FALSE),0)</f>
        <v>0</v>
      </c>
      <c r="BC40" s="1700">
        <f>IFERROR(VLOOKUP($A40,'2014'!$B$2:$K$157,3,FALSE),0)</f>
        <v>0</v>
      </c>
      <c r="BD40" s="1691">
        <f>IFERROR(VLOOKUP($A40,'2014'!$B$2:$K$157,4,FALSE),0)</f>
        <v>0</v>
      </c>
      <c r="BE40" s="1691">
        <f>IFERROR(VLOOKUP($A40,'2014'!$B$2:$K$157,5,FALSE),0)</f>
        <v>0</v>
      </c>
      <c r="BF40" s="1691">
        <f>IFERROR(VLOOKUP($A40,'2014'!$B$2:$K$157,8,FALSE),0)</f>
        <v>0</v>
      </c>
      <c r="BG40" s="1740">
        <f>IFERROR(VLOOKUP($A40,'2014'!$B$2:$K$157,10,FALSE),0)</f>
        <v>0</v>
      </c>
      <c r="BH40" s="1700">
        <f>IFERROR(VLOOKUP($A40,'2013'!$D$4:$I$249,2,FALSE),0)</f>
        <v>0</v>
      </c>
      <c r="BI40" s="1691">
        <f>IFERROR(VLOOKUP($A40,'2013'!$D$4:$I$249,3,FALSE),0)</f>
        <v>0</v>
      </c>
      <c r="BJ40" s="1691">
        <f>IFERROR(VLOOKUP($A40,'2013'!$D$4:$I$249,4,FALSE),0)</f>
        <v>0</v>
      </c>
      <c r="BK40" s="1691">
        <f>IFERROR(VLOOKUP($A40,'2013'!$D$4:$I$249,5,FALSE),0)</f>
        <v>0</v>
      </c>
      <c r="BL40" s="1740">
        <f>IFERROR(VLOOKUP($A40,'2013'!$D$4:$I$249,6,FALSE),0)</f>
        <v>0</v>
      </c>
      <c r="BM40" s="1737">
        <f>IFERROR(VLOOKUP($A40,'2012'!$D$3:$O$172,2,FALSE),0)</f>
        <v>0</v>
      </c>
      <c r="BN40" s="1691">
        <f>IFERROR(VLOOKUP($A40,'2012'!$D$3:$O$172,3,FALSE),0)</f>
        <v>0</v>
      </c>
      <c r="BO40" s="1743">
        <f>IFERROR(VLOOKUP($A40,'2012'!$D$3:$O$172,4,FALSE),0)</f>
        <v>0</v>
      </c>
      <c r="BP40" s="1700">
        <f>IFERROR(VLOOKUP($A40,'2012'!$D$3:$O$172,5,FALSE),0)</f>
        <v>0</v>
      </c>
      <c r="BQ40" s="1691">
        <f>IFERROR(VLOOKUP($A40,'2012'!$D$3:$O$172,6,FALSE),0)</f>
        <v>0</v>
      </c>
      <c r="BR40" s="1691">
        <f>IFERROR(VLOOKUP($A40,'2012'!$D$3:$O$172,7,FALSE),0)</f>
        <v>0</v>
      </c>
      <c r="BS40" s="1691">
        <f>IFERROR(VLOOKUP($A40,'2012'!$D$3:$O$172,8,FALSE),0)</f>
        <v>0</v>
      </c>
      <c r="BT40" s="1740">
        <f>IFERROR(VLOOKUP($A40,'2012'!$D$3:$O$172,9,FALSE),0)</f>
        <v>0</v>
      </c>
      <c r="BX40" s="1700">
        <f>IFERROR(VLOOKUP($A40,'2011'!$D$4:$I$251,2,FALSE),0)</f>
        <v>5</v>
      </c>
      <c r="BY40" s="1691">
        <f>IFERROR(VLOOKUP($A40,'2011'!$D$4:$I$251,3,FALSE),0)</f>
        <v>2</v>
      </c>
      <c r="BZ40" s="1691">
        <f>IFERROR(VLOOKUP($A40,'2011'!$D$4:$I$251,4,FALSE),0)</f>
        <v>2</v>
      </c>
      <c r="CA40" s="1691">
        <f>IFERROR(VLOOKUP($A40,'2011'!$D$4:$I$251,5,FALSE),0)</f>
        <v>0</v>
      </c>
      <c r="CB40" s="1740">
        <f>IFERROR(VLOOKUP($A40,'2011'!$D$4:$I$251,6,FALSE),0)</f>
        <v>0.4</v>
      </c>
      <c r="CC40" s="1700">
        <f>IFERROR(VLOOKUP($A40,'2010'!$C$3:$H$234,2,FALSE),0)</f>
        <v>51</v>
      </c>
      <c r="CD40" s="1691">
        <f>IFERROR(VLOOKUP($A40,'2010'!$C$3:$H$234,3,FALSE),0)</f>
        <v>15</v>
      </c>
      <c r="CE40" s="1691">
        <f>IFERROR(VLOOKUP($A40,'2010'!$C$3:$H$234,4,FALSE),0)</f>
        <v>25</v>
      </c>
      <c r="CF40" s="1691">
        <f>IFERROR(VLOOKUP($A40,'2010'!$C$3:$H$234,5,FALSE),0)</f>
        <v>0</v>
      </c>
      <c r="CG40" s="1740">
        <f>IFERROR(VLOOKUP($A40,'2010'!$C$3:$H$234,6,FALSE),0)</f>
        <v>0.49019607843137253</v>
      </c>
      <c r="CH40" s="1700">
        <f>IFERROR(VLOOKUP($A40,'2009'!$C$3:$H$242,2,FALSE),0)</f>
        <v>31</v>
      </c>
      <c r="CI40" s="1691">
        <f>IFERROR(VLOOKUP($A40,'2009'!$C$3:$H$242,3,FALSE),0)</f>
        <v>5</v>
      </c>
      <c r="CJ40" s="1691">
        <f>IFERROR(VLOOKUP($A40,'2009'!$C$3:$H$242,4,FALSE),0)</f>
        <v>18</v>
      </c>
      <c r="CK40" s="1691">
        <f>IFERROR(VLOOKUP($A40,'2009'!$C$3:$H$242,5,FALSE),0)</f>
        <v>0</v>
      </c>
      <c r="CL40" s="1740">
        <f>IFERROR(VLOOKUP($A40,'2009'!$C$3:$H$242,6,FALSE),0)</f>
        <v>0.58064516129032262</v>
      </c>
      <c r="CM40" s="1700">
        <f>IFERROR(VLOOKUP($A40,'2008'!$C$3:$H$229,2,FALSE),0)</f>
        <v>24</v>
      </c>
      <c r="CN40" s="1691">
        <f>IFERROR(VLOOKUP($A40,'2008'!$C$3:$H$229,3,FALSE),0)</f>
        <v>9</v>
      </c>
      <c r="CO40" s="1691">
        <f>IFERROR(VLOOKUP($A40,'2008'!$C$3:$H$229,4,FALSE),0)</f>
        <v>15</v>
      </c>
      <c r="CP40" s="1691">
        <f>IFERROR(VLOOKUP($A40,'2008'!$C$3:$H$229,5,FALSE),0)</f>
        <v>1</v>
      </c>
      <c r="CQ40" s="1740">
        <f>IFERROR(VLOOKUP($A40,'2008'!$C$3:$H$229,6,FALSE),0)</f>
        <v>0.625</v>
      </c>
      <c r="CR40" s="1700">
        <f>IFERROR(VLOOKUP($A40,'2007'!$C$3:$M$238,7,FALSE),0)</f>
        <v>54</v>
      </c>
      <c r="CS40" s="1691">
        <f>IFERROR(VLOOKUP($A40,'2007'!$C$3:$M$238,8,FALSE),0)</f>
        <v>11</v>
      </c>
      <c r="CT40" s="1691">
        <f>IFERROR(VLOOKUP($A40,'2007'!$C$3:$M$238,9,FALSE),0)</f>
        <v>32</v>
      </c>
      <c r="CU40" s="1691">
        <f>IFERROR(VLOOKUP($A40,'2007'!$C$3:$M$238,10,FALSE),0)</f>
        <v>0</v>
      </c>
      <c r="CV40" s="1740">
        <f>IFERROR(VLOOKUP($A40,'2007'!$C$3:$M$238,11,FALSE),0)</f>
        <v>0.59259259259259256</v>
      </c>
      <c r="CW40" s="1700">
        <f>IFERROR(VLOOKUP($A40,'2006'!$A$2:$F$200,2,FALSE),0)</f>
        <v>45</v>
      </c>
      <c r="CX40" s="1691">
        <f>IFERROR(VLOOKUP($A40,'2006'!$A$2:$F$200,4,FALSE),0)</f>
        <v>16</v>
      </c>
      <c r="CY40" s="1691">
        <f>IFERROR(VLOOKUP($A40,'2006'!$A$2:$F$200,5,FALSE),0)</f>
        <v>0</v>
      </c>
      <c r="CZ40" s="1740">
        <f>IFERROR(VLOOKUP($A40,'2006'!$A$2:$F$200,6,FALSE),0)</f>
        <v>0.35555555555555557</v>
      </c>
      <c r="DA40" s="1700">
        <f>IFERROR(VLOOKUP($A40,'2005'!$C$3:$M$205,8,FALSE),0)</f>
        <v>0</v>
      </c>
      <c r="DB40" s="1691">
        <f>IFERROR(VLOOKUP($A40,'2005'!$C$3:$M$205,9,FALSE),0)</f>
        <v>0</v>
      </c>
      <c r="DC40" s="1691">
        <f>IFERROR(VLOOKUP($A40,'2005'!$C$3:$M$205,10,FALSE),0)</f>
        <v>0</v>
      </c>
      <c r="DD40" s="1740">
        <f>IFERROR(VLOOKUP($A40,'2005'!$C$3:$M$205,11,FALSE),0)</f>
        <v>0</v>
      </c>
      <c r="DE40" s="1700">
        <f>IFERROR(VLOOKUP($A40,'2004'!$C$3:$M$213,8,FALSE),0)</f>
        <v>0</v>
      </c>
      <c r="DF40" s="1691">
        <f>IFERROR(VLOOKUP($A40,'2004'!$C$3:$M$213,9,FALSE),0)</f>
        <v>0</v>
      </c>
      <c r="DG40" s="1691">
        <f>IFERROR(VLOOKUP($A40,'2004'!$C$3:$M$213,10,FALSE),0)</f>
        <v>0</v>
      </c>
      <c r="DH40" s="1740">
        <f>IFERROR(VLOOKUP($A40,'2004'!$C$3:$M$213,11,FALSE),0)</f>
        <v>0</v>
      </c>
      <c r="DI40" s="1700">
        <f>IFERROR(VLOOKUP($A40,'2003'!$C$3:$Q$214,12,FALSE),0)</f>
        <v>0</v>
      </c>
      <c r="DJ40" s="1691">
        <f>IFERROR(VLOOKUP($A40,'2003'!$C$3:$Q$214,13,FALSE),0)</f>
        <v>0</v>
      </c>
      <c r="DK40" s="1691">
        <f>IFERROR(VLOOKUP($A40,'2003'!$C$3:$Q$214,14,FALSE),0)</f>
        <v>0</v>
      </c>
      <c r="DL40" s="1740">
        <f>IFERROR(VLOOKUP($A40,'2003'!$C$3:$Q$214,15,FALSE),0)</f>
        <v>0</v>
      </c>
      <c r="DM40" s="1700">
        <f>IFERROR(VLOOKUP($A40,'2002'!$D$3:$R$214,12,FALSE),0)</f>
        <v>0</v>
      </c>
      <c r="DN40" s="1691">
        <f>IFERROR(VLOOKUP($A40,'2002'!$D$3:$R$214,13,FALSE),0)</f>
        <v>0</v>
      </c>
      <c r="DO40" s="1691">
        <f>IFERROR(VLOOKUP($A40,'2002'!$D$3:$R$214,14,FALSE),0)</f>
        <v>0</v>
      </c>
      <c r="DP40" s="1788">
        <f>IFERROR(VLOOKUP($A40,'2002'!$D$3:$R$214,15,FALSE),0)</f>
        <v>0</v>
      </c>
      <c r="DQ40" s="1700">
        <f>IFERROR(VLOOKUP($A40,'Pre 2002'!$C$3:$CK$382,84,FALSE),0)</f>
        <v>1006</v>
      </c>
      <c r="DR40" s="1695">
        <f>IFERROR(VLOOKUP($A40,'Pre 2002'!$C$3:$CK$382,85,FALSE),0)</f>
        <v>598</v>
      </c>
      <c r="DS40" s="1695">
        <f>IFERROR(VLOOKUP($A40,'Pre 2002'!$C$3:$CK$382,86,FALSE),0)</f>
        <v>66</v>
      </c>
      <c r="DT40" s="1790">
        <f>IFERROR(VLOOKUP($A40,'Pre 2002'!$C$3:$CK$382,87,FALSE),0)</f>
        <v>0.59443339960238573</v>
      </c>
      <c r="DU40" s="1741">
        <f>IFERROR(VLOOKUP(A40,'Pre 2002'!$C$3:$CG$382,83,FALSE),0)</f>
        <v>20</v>
      </c>
      <c r="DV40" s="1722"/>
      <c r="DY40" s="1731"/>
    </row>
    <row r="41" spans="1:129">
      <c r="A41" s="1780" t="s">
        <v>28</v>
      </c>
      <c r="B41" s="1562">
        <f t="shared" si="0"/>
        <v>786</v>
      </c>
      <c r="C41" s="1562">
        <f t="shared" si="1"/>
        <v>499</v>
      </c>
      <c r="D41" s="1562">
        <f t="shared" si="2"/>
        <v>65</v>
      </c>
      <c r="E41" s="1563">
        <f t="shared" si="3"/>
        <v>0.63486005089058528</v>
      </c>
      <c r="F41" s="1786">
        <f t="shared" si="4"/>
        <v>11</v>
      </c>
      <c r="G41" s="1595">
        <v>2005</v>
      </c>
      <c r="H41" s="1567">
        <f t="shared" si="15"/>
        <v>11</v>
      </c>
      <c r="I41" s="1734">
        <f t="shared" si="16"/>
        <v>786</v>
      </c>
      <c r="J41" s="1734">
        <f t="shared" si="17"/>
        <v>499</v>
      </c>
      <c r="K41" s="1734">
        <f t="shared" si="18"/>
        <v>65</v>
      </c>
      <c r="L41" s="1806">
        <f t="shared" si="19"/>
        <v>0.63486005089058528</v>
      </c>
      <c r="M41" s="1568" t="s">
        <v>11</v>
      </c>
      <c r="N41" s="1573">
        <v>0</v>
      </c>
      <c r="O41" s="1700">
        <f>IFERROR(VLOOKUP($A41,'2022'!$B$2:$K$174,3,FALSE),0)</f>
        <v>0</v>
      </c>
      <c r="P41" s="1858">
        <f>IFERROR(VLOOKUP($A41,'2022'!$B$2:$K$174,4,FALSE),0)</f>
        <v>0</v>
      </c>
      <c r="Q41" s="1858">
        <f>IFERROR(VLOOKUP($A41,'2022'!$B$2:$K$174,5,FALSE),0)</f>
        <v>0</v>
      </c>
      <c r="R41" s="1858">
        <f>IFERROR(VLOOKUP($A41,'2022'!$B$2:$K$174,8,FALSE),0)</f>
        <v>0</v>
      </c>
      <c r="S41" s="1740">
        <f>IFERROR(VLOOKUP($A41,'2022'!$B$2:$K$174,10,FALSE),0)</f>
        <v>0</v>
      </c>
      <c r="T41" s="1700">
        <f>IFERROR(VLOOKUP($A41,'2021'!$B$2:$K$174,3,FALSE),0)</f>
        <v>0</v>
      </c>
      <c r="U41" s="1843">
        <f>IFERROR(VLOOKUP($A41,'2021'!$B$2:$K$174,4,FALSE),0)</f>
        <v>0</v>
      </c>
      <c r="V41" s="1843">
        <f>IFERROR(VLOOKUP($A41,'2021'!$B$2:$K$174,5,FALSE),0)</f>
        <v>0</v>
      </c>
      <c r="W41" s="1843">
        <f>IFERROR(VLOOKUP($A41,'2021'!$B$2:$K$174,8,FALSE),0)</f>
        <v>0</v>
      </c>
      <c r="X41" s="1740">
        <f>IFERROR(VLOOKUP($A41,'2021'!$B$2:$K$174,10,FALSE),0)</f>
        <v>0</v>
      </c>
      <c r="Y41" s="1700">
        <f>IFERROR(VLOOKUP($A41,'2020'!$B$2:$K$170,3,FALSE),0)</f>
        <v>0</v>
      </c>
      <c r="Z41" s="1829">
        <f>IFERROR(VLOOKUP($A41,'2020'!$B$2:$K$170,4,FALSE),0)</f>
        <v>0</v>
      </c>
      <c r="AA41" s="1829">
        <f>IFERROR(VLOOKUP($A41,'2020'!$B$2:$K$170,5,FALSE),0)</f>
        <v>0</v>
      </c>
      <c r="AB41" s="1829">
        <f>IFERROR(VLOOKUP($A41,'2020'!$B$2:$K$170,8,FALSE),0)</f>
        <v>0</v>
      </c>
      <c r="AC41" s="1740">
        <f>IFERROR(VLOOKUP($A41,'2020'!$B$2:$K$170,10,FALSE),0)</f>
        <v>0</v>
      </c>
      <c r="AD41" s="1700">
        <f>IFERROR(VLOOKUP($A41,'2019'!$B$2:$K$170,3,FALSE),0)</f>
        <v>0</v>
      </c>
      <c r="AE41" s="1823">
        <f>IFERROR(VLOOKUP($A41,'2019'!$B$2:$K$170,4,FALSE),0)</f>
        <v>0</v>
      </c>
      <c r="AF41" s="1823">
        <f>IFERROR(VLOOKUP($A41,'2019'!$B$2:$K$170,5,FALSE),0)</f>
        <v>0</v>
      </c>
      <c r="AG41" s="1823">
        <f>IFERROR(VLOOKUP($A41,'2019'!$B$2:$K$170,8,FALSE),0)</f>
        <v>0</v>
      </c>
      <c r="AH41" s="1740">
        <f>IFERROR(VLOOKUP($A41,'2019'!$B$2:$K$170,10,FALSE),0)</f>
        <v>0</v>
      </c>
      <c r="AI41" s="1700">
        <f>IFERROR(VLOOKUP($A41,'2018'!$B$2:$K$170,3,FALSE),0)</f>
        <v>0</v>
      </c>
      <c r="AJ41" s="1821">
        <f>IFERROR(VLOOKUP($A41,'2018'!$B$2:$K$170,4,FALSE),0)</f>
        <v>0</v>
      </c>
      <c r="AK41" s="1821">
        <f>IFERROR(VLOOKUP($A41,'2018'!$B$2:$K$170,5,FALSE),0)</f>
        <v>0</v>
      </c>
      <c r="AL41" s="1821">
        <f>IFERROR(VLOOKUP($A41,'2018'!$B$2:$K$170,8,FALSE),0)</f>
        <v>0</v>
      </c>
      <c r="AM41" s="1740">
        <f>IFERROR(VLOOKUP($A41,'2018'!$B$2:$K$170,10,FALSE),0)</f>
        <v>0</v>
      </c>
      <c r="AN41" s="1700">
        <f>IFERROR(VLOOKUP($A41,'2017'!$B$2:$J$163,2,FALSE),0)</f>
        <v>0</v>
      </c>
      <c r="AO41" s="1815">
        <f>IFERROR(VLOOKUP($A41,'2017'!$B$2:$J$163,3,FALSE),0)</f>
        <v>0</v>
      </c>
      <c r="AP41" s="1815">
        <f>IFERROR(VLOOKUP($A41,'2017'!$B$2:$J$163,4,FALSE),0)</f>
        <v>0</v>
      </c>
      <c r="AQ41" s="1815">
        <f>IFERROR(VLOOKUP($A41,'2017'!$B$2:$J$163,7,FALSE),0)</f>
        <v>0</v>
      </c>
      <c r="AR41" s="1740">
        <f>IFERROR(VLOOKUP($A41,'2017'!$B$2:$J$163,9,FALSE),0)</f>
        <v>0</v>
      </c>
      <c r="AS41" s="1700">
        <f>IFERROR(VLOOKUP($A41,'2016'!$B$2:$K$165,3,FALSE),0)</f>
        <v>0</v>
      </c>
      <c r="AT41" s="1796">
        <f>IFERROR(VLOOKUP($A41,'2016'!$B$2:$K$165,4,FALSE),0)</f>
        <v>0</v>
      </c>
      <c r="AU41" s="1796">
        <f>IFERROR(VLOOKUP($A41,'2016'!$B$2:$K$165,5,FALSE),0)</f>
        <v>0</v>
      </c>
      <c r="AV41" s="1796">
        <f>IFERROR(VLOOKUP($A41,'2016'!$B$2:$K$165,8,FALSE),0)</f>
        <v>0</v>
      </c>
      <c r="AW41" s="1740">
        <f>IFERROR(VLOOKUP($A41,'2016'!$B$2:$K$165,10,FALSE),0)</f>
        <v>0</v>
      </c>
      <c r="AX41" s="1700">
        <f>IFERROR(VLOOKUP($A41,'2015'!$B$2:$K$165,3,FALSE),0)</f>
        <v>0</v>
      </c>
      <c r="AY41" s="1695">
        <f>IFERROR(VLOOKUP($A41,'2015'!$B$2:$K$165,4,FALSE),0)</f>
        <v>0</v>
      </c>
      <c r="AZ41" s="1695">
        <f>IFERROR(VLOOKUP($A41,'2015'!$B$2:$K$165,5,FALSE),0)</f>
        <v>0</v>
      </c>
      <c r="BA41" s="1695">
        <f>IFERROR(VLOOKUP($A41,'2015'!$B$2:$K$165,8,FALSE),0)</f>
        <v>0</v>
      </c>
      <c r="BB41" s="1740">
        <f>IFERROR(VLOOKUP($A41,'2015'!$B$2:$K$165,10,FALSE),0)</f>
        <v>0</v>
      </c>
      <c r="BC41" s="1700">
        <f>IFERROR(VLOOKUP($A41,'2014'!$B$2:$K$157,3,FALSE),0)</f>
        <v>75</v>
      </c>
      <c r="BD41" s="1691">
        <f>IFERROR(VLOOKUP($A41,'2014'!$B$2:$K$157,4,FALSE),0)</f>
        <v>26</v>
      </c>
      <c r="BE41" s="1691">
        <f>IFERROR(VLOOKUP($A41,'2014'!$B$2:$K$157,5,FALSE),0)</f>
        <v>41</v>
      </c>
      <c r="BF41" s="1691">
        <f>IFERROR(VLOOKUP($A41,'2014'!$B$2:$K$157,8,FALSE),0)</f>
        <v>0</v>
      </c>
      <c r="BG41" s="1740">
        <f>IFERROR(VLOOKUP($A41,'2014'!$B$2:$K$157,10,FALSE),0)</f>
        <v>0.54666666666666663</v>
      </c>
      <c r="BH41" s="1700">
        <f>IFERROR(VLOOKUP($A41,'2013'!$D$4:$I$249,2,FALSE),0)</f>
        <v>69</v>
      </c>
      <c r="BI41" s="1691">
        <f>IFERROR(VLOOKUP($A41,'2013'!$D$4:$I$249,3,FALSE),0)</f>
        <v>20</v>
      </c>
      <c r="BJ41" s="1691">
        <f>IFERROR(VLOOKUP($A41,'2013'!$D$4:$I$249,4,FALSE),0)</f>
        <v>40</v>
      </c>
      <c r="BK41" s="1691">
        <f>IFERROR(VLOOKUP($A41,'2013'!$D$4:$I$249,5,FALSE),0)</f>
        <v>3</v>
      </c>
      <c r="BL41" s="1740">
        <f>IFERROR(VLOOKUP($A41,'2013'!$D$4:$I$249,6,FALSE),0)</f>
        <v>0.57971014492753625</v>
      </c>
      <c r="BM41" s="1737">
        <f>IFERROR(VLOOKUP($A41,'2012'!$D$3:$O$172,2,FALSE),0)</f>
        <v>642</v>
      </c>
      <c r="BN41" s="1691">
        <f>IFERROR(VLOOKUP($A41,'2012'!$D$3:$O$172,3,FALSE),0)</f>
        <v>418</v>
      </c>
      <c r="BO41" s="1743">
        <f>IFERROR(VLOOKUP($A41,'2012'!$D$3:$O$172,4,FALSE),0)</f>
        <v>62</v>
      </c>
      <c r="BP41" s="1700">
        <f>IFERROR(VLOOKUP($A41,'2012'!$D$3:$O$172,5,FALSE),0)</f>
        <v>75</v>
      </c>
      <c r="BQ41" s="1691">
        <f>IFERROR(VLOOKUP($A41,'2012'!$D$3:$O$172,6,FALSE),0)</f>
        <v>40</v>
      </c>
      <c r="BR41" s="1691">
        <f>IFERROR(VLOOKUP($A41,'2012'!$D$3:$O$172,7,FALSE),0)</f>
        <v>49</v>
      </c>
      <c r="BS41" s="1691">
        <f>IFERROR(VLOOKUP($A41,'2012'!$D$3:$O$172,8,FALSE),0)</f>
        <v>6</v>
      </c>
      <c r="BT41" s="1740">
        <f>IFERROR(VLOOKUP($A41,'2012'!$D$3:$O$172,9,FALSE),0)</f>
        <v>0.65333333333333332</v>
      </c>
      <c r="BU41" s="1737">
        <f>IFERROR(VLOOKUP($A41,'2012'!$D$3:$O$172,10,FALSE),0)</f>
        <v>567</v>
      </c>
      <c r="BV41" s="1691">
        <f>IFERROR(VLOOKUP($A41,'2012'!$D$3:$O$172,11,FALSE),0)</f>
        <v>369</v>
      </c>
      <c r="BW41" s="1743">
        <f>IFERROR(VLOOKUP($A41,'2012'!$D$3:$O$172,12,FALSE),0)</f>
        <v>56</v>
      </c>
      <c r="BX41" s="1700">
        <f>IFERROR(VLOOKUP($A41,'2011'!$D$4:$I$251,2,FALSE),0)</f>
        <v>76</v>
      </c>
      <c r="BY41" s="1691">
        <f>IFERROR(VLOOKUP($A41,'2011'!$D$4:$I$251,3,FALSE),0)</f>
        <v>39</v>
      </c>
      <c r="BZ41" s="1691">
        <f>IFERROR(VLOOKUP($A41,'2011'!$D$4:$I$251,4,FALSE),0)</f>
        <v>51</v>
      </c>
      <c r="CA41" s="1691">
        <f>IFERROR(VLOOKUP($A41,'2011'!$D$4:$I$251,5,FALSE),0)</f>
        <v>13</v>
      </c>
      <c r="CB41" s="1740">
        <f>IFERROR(VLOOKUP($A41,'2011'!$D$4:$I$251,6,FALSE),0)</f>
        <v>0.67105263157894735</v>
      </c>
      <c r="CC41" s="1700">
        <f>IFERROR(VLOOKUP($A41,'2010'!$C$3:$H$234,2,FALSE),0)</f>
        <v>80</v>
      </c>
      <c r="CD41" s="1691">
        <f>IFERROR(VLOOKUP($A41,'2010'!$C$3:$H$234,3,FALSE),0)</f>
        <v>45</v>
      </c>
      <c r="CE41" s="1691">
        <f>IFERROR(VLOOKUP($A41,'2010'!$C$3:$H$234,4,FALSE),0)</f>
        <v>54</v>
      </c>
      <c r="CF41" s="1691">
        <f>IFERROR(VLOOKUP($A41,'2010'!$C$3:$H$234,5,FALSE),0)</f>
        <v>8</v>
      </c>
      <c r="CG41" s="1740">
        <f>IFERROR(VLOOKUP($A41,'2010'!$C$3:$H$234,6,FALSE),0)</f>
        <v>0.67500000000000004</v>
      </c>
      <c r="CH41" s="1700">
        <f>IFERROR(VLOOKUP($A41,'2009'!$C$3:$H$242,2,FALSE),0)</f>
        <v>72</v>
      </c>
      <c r="CI41" s="1691">
        <f>IFERROR(VLOOKUP($A41,'2009'!$C$3:$H$242,3,FALSE),0)</f>
        <v>45</v>
      </c>
      <c r="CJ41" s="1691">
        <f>IFERROR(VLOOKUP($A41,'2009'!$C$3:$H$242,4,FALSE),0)</f>
        <v>46</v>
      </c>
      <c r="CK41" s="1691">
        <f>IFERROR(VLOOKUP($A41,'2009'!$C$3:$H$242,5,FALSE),0)</f>
        <v>4</v>
      </c>
      <c r="CL41" s="1740">
        <f>IFERROR(VLOOKUP($A41,'2009'!$C$3:$H$242,6,FALSE),0)</f>
        <v>0.63888888888888884</v>
      </c>
      <c r="CM41" s="1700">
        <f>IFERROR(VLOOKUP($A41,'2008'!$C$3:$H$229,2,FALSE),0)</f>
        <v>82</v>
      </c>
      <c r="CN41" s="1691">
        <f>IFERROR(VLOOKUP($A41,'2008'!$C$3:$H$229,3,FALSE),0)</f>
        <v>51</v>
      </c>
      <c r="CO41" s="1691">
        <f>IFERROR(VLOOKUP($A41,'2008'!$C$3:$H$229,4,FALSE),0)</f>
        <v>53</v>
      </c>
      <c r="CP41" s="1691">
        <f>IFERROR(VLOOKUP($A41,'2008'!$C$3:$H$229,5,FALSE),0)</f>
        <v>10</v>
      </c>
      <c r="CQ41" s="1740">
        <f>IFERROR(VLOOKUP($A41,'2008'!$C$3:$H$229,6,FALSE),0)</f>
        <v>0.64634146341463417</v>
      </c>
      <c r="CR41" s="1700">
        <f>IFERROR(VLOOKUP($A41,'2007'!$C$3:$M$238,7,FALSE),0)</f>
        <v>68</v>
      </c>
      <c r="CS41" s="1691">
        <f>IFERROR(VLOOKUP($A41,'2007'!$C$3:$M$238,8,FALSE),0)</f>
        <v>37</v>
      </c>
      <c r="CT41" s="1691">
        <f>IFERROR(VLOOKUP($A41,'2007'!$C$3:$M$238,9,FALSE),0)</f>
        <v>50</v>
      </c>
      <c r="CU41" s="1691">
        <f>IFERROR(VLOOKUP($A41,'2007'!$C$3:$M$238,10,FALSE),0)</f>
        <v>8</v>
      </c>
      <c r="CV41" s="1740">
        <f>IFERROR(VLOOKUP($A41,'2007'!$C$3:$M$238,11,FALSE),0)</f>
        <v>0.73529411764705888</v>
      </c>
      <c r="CW41" s="1700">
        <f>IFERROR(VLOOKUP($A41,'2006'!$A$2:$F$200,2,FALSE),0)</f>
        <v>71</v>
      </c>
      <c r="CX41" s="1796">
        <f>IFERROR(VLOOKUP($A41,'2006'!$A$2:$F$200,4,FALSE),0)</f>
        <v>46</v>
      </c>
      <c r="CY41" s="1796">
        <f>IFERROR(VLOOKUP($A41,'2006'!$A$2:$F$200,5,FALSE),0)</f>
        <v>7</v>
      </c>
      <c r="CZ41" s="1740">
        <f>IFERROR(VLOOKUP($A41,'2006'!$A$2:$F$200,6,FALSE),0)</f>
        <v>0.647887323943662</v>
      </c>
      <c r="DA41" s="1700">
        <f>IFERROR(VLOOKUP($A41,'2005'!$C$3:$M$205,8,FALSE),0)</f>
        <v>68</v>
      </c>
      <c r="DB41" s="1691">
        <f>IFERROR(VLOOKUP($A41,'2005'!$C$3:$M$205,9,FALSE),0)</f>
        <v>38</v>
      </c>
      <c r="DC41" s="1691">
        <f>IFERROR(VLOOKUP($A41,'2005'!$C$3:$M$205,10,FALSE),0)</f>
        <v>6</v>
      </c>
      <c r="DD41" s="1740">
        <f>IFERROR(VLOOKUP($A41,'2005'!$C$3:$M$205,11,FALSE),0)</f>
        <v>0.55882352941176472</v>
      </c>
      <c r="DE41" s="1700">
        <f>IFERROR(VLOOKUP($A41,'2004'!$C$3:$M$213,8,FALSE),0)</f>
        <v>50</v>
      </c>
      <c r="DF41" s="1691">
        <f>IFERROR(VLOOKUP($A41,'2004'!$C$3:$M$213,9,FALSE),0)</f>
        <v>31</v>
      </c>
      <c r="DG41" s="1691">
        <f>IFERROR(VLOOKUP($A41,'2004'!$C$3:$M$213,10,FALSE),0)</f>
        <v>0</v>
      </c>
      <c r="DH41" s="1740">
        <f>IFERROR(VLOOKUP($A41,'2004'!$C$3:$M$213,11,FALSE),0)</f>
        <v>0.62</v>
      </c>
      <c r="DI41" s="1700">
        <f>IFERROR(VLOOKUP($A41,'2003'!$C$3:$Q$214,12,FALSE),0)</f>
        <v>0</v>
      </c>
      <c r="DJ41" s="1691">
        <f>IFERROR(VLOOKUP($A41,'2003'!$C$3:$Q$214,13,FALSE),0)</f>
        <v>0</v>
      </c>
      <c r="DK41" s="1691">
        <f>IFERROR(VLOOKUP($A41,'2003'!$C$3:$Q$214,14,FALSE),0)</f>
        <v>0</v>
      </c>
      <c r="DL41" s="1740">
        <f>IFERROR(VLOOKUP($A41,'2003'!$C$3:$Q$214,15,FALSE),0)</f>
        <v>0</v>
      </c>
      <c r="DM41" s="1700">
        <f>IFERROR(VLOOKUP($A41,'2002'!$D$3:$R$214,12,FALSE),0)</f>
        <v>0</v>
      </c>
      <c r="DN41" s="1691">
        <f>IFERROR(VLOOKUP($A41,'2002'!$D$3:$R$214,13,FALSE),0)</f>
        <v>0</v>
      </c>
      <c r="DO41" s="1691">
        <f>IFERROR(VLOOKUP($A41,'2002'!$D$3:$R$214,14,FALSE),0)</f>
        <v>0</v>
      </c>
      <c r="DP41" s="1788">
        <f>IFERROR(VLOOKUP($A41,'2002'!$D$3:$R$214,15,FALSE),0)</f>
        <v>0</v>
      </c>
      <c r="DQ41" s="1700">
        <f>IFERROR(VLOOKUP($A41,'Pre 2002'!$C$3:$CK$382,84,FALSE),0)</f>
        <v>0</v>
      </c>
      <c r="DR41" s="1695">
        <f>IFERROR(VLOOKUP($A41,'Pre 2002'!$C$3:$CK$382,85,FALSE),0)</f>
        <v>0</v>
      </c>
      <c r="DS41" s="1695">
        <f>IFERROR(VLOOKUP($A41,'Pre 2002'!$C$3:$CK$382,86,FALSE),0)</f>
        <v>0</v>
      </c>
      <c r="DT41" s="1790">
        <f>IFERROR(VLOOKUP($A41,'Pre 2002'!$C$3:$CK$382,87,FALSE),0)</f>
        <v>0</v>
      </c>
      <c r="DU41" s="1741">
        <f>IFERROR(VLOOKUP(A41,'Pre 2002'!$C$3:$CG$382,83,FALSE),0)</f>
        <v>0</v>
      </c>
      <c r="DV41" s="1721"/>
      <c r="DY41" s="1731"/>
    </row>
    <row r="42" spans="1:129">
      <c r="A42" s="1778" t="s">
        <v>73</v>
      </c>
      <c r="B42" s="1562">
        <f t="shared" si="0"/>
        <v>1470</v>
      </c>
      <c r="C42" s="1562">
        <f t="shared" si="1"/>
        <v>872</v>
      </c>
      <c r="D42" s="1562">
        <f t="shared" si="2"/>
        <v>65</v>
      </c>
      <c r="E42" s="1563">
        <f t="shared" si="3"/>
        <v>0.5931972789115646</v>
      </c>
      <c r="F42" s="1786">
        <f t="shared" si="4"/>
        <v>23</v>
      </c>
      <c r="G42" s="1595">
        <v>1994</v>
      </c>
      <c r="H42" s="1567">
        <f t="shared" si="15"/>
        <v>21</v>
      </c>
      <c r="I42" s="1734">
        <f t="shared" si="16"/>
        <v>1378</v>
      </c>
      <c r="J42" s="1734">
        <f t="shared" si="17"/>
        <v>825</v>
      </c>
      <c r="K42" s="1734">
        <f t="shared" si="18"/>
        <v>65</v>
      </c>
      <c r="L42" s="1806">
        <f t="shared" si="19"/>
        <v>0.59869375907111755</v>
      </c>
      <c r="M42" s="1569">
        <v>94</v>
      </c>
      <c r="N42" s="1574">
        <v>1</v>
      </c>
      <c r="O42" s="1700">
        <f>IFERROR(VLOOKUP($A42,'2022'!$B$2:$K$174,3,FALSE),0)</f>
        <v>0</v>
      </c>
      <c r="P42" s="1858">
        <f>IFERROR(VLOOKUP($A42,'2022'!$B$2:$K$174,4,FALSE),0)</f>
        <v>0</v>
      </c>
      <c r="Q42" s="1858">
        <f>IFERROR(VLOOKUP($A42,'2022'!$B$2:$K$174,5,FALSE),0)</f>
        <v>0</v>
      </c>
      <c r="R42" s="1858">
        <f>IFERROR(VLOOKUP($A42,'2022'!$B$2:$K$174,8,FALSE),0)</f>
        <v>0</v>
      </c>
      <c r="S42" s="1740">
        <f>IFERROR(VLOOKUP($A42,'2022'!$B$2:$K$174,10,FALSE),0)</f>
        <v>0</v>
      </c>
      <c r="T42" s="1700">
        <f>IFERROR(VLOOKUP($A42,'2021'!$B$2:$K$174,3,FALSE),0)</f>
        <v>0</v>
      </c>
      <c r="U42" s="1843">
        <f>IFERROR(VLOOKUP($A42,'2021'!$B$2:$K$174,4,FALSE),0)</f>
        <v>0</v>
      </c>
      <c r="V42" s="1843">
        <f>IFERROR(VLOOKUP($A42,'2021'!$B$2:$K$174,5,FALSE),0)</f>
        <v>0</v>
      </c>
      <c r="W42" s="1843">
        <f>IFERROR(VLOOKUP($A42,'2021'!$B$2:$K$174,8,FALSE),0)</f>
        <v>0</v>
      </c>
      <c r="X42" s="1740">
        <f>IFERROR(VLOOKUP($A42,'2021'!$B$2:$K$174,10,FALSE),0)</f>
        <v>0</v>
      </c>
      <c r="Y42" s="1700">
        <f>IFERROR(VLOOKUP($A42,'2020'!$B$2:$K$170,3,FALSE),0)</f>
        <v>0</v>
      </c>
      <c r="Z42" s="1829">
        <f>IFERROR(VLOOKUP($A42,'2020'!$B$2:$K$170,4,FALSE),0)</f>
        <v>0</v>
      </c>
      <c r="AA42" s="1829">
        <f>IFERROR(VLOOKUP($A42,'2020'!$B$2:$K$170,5,FALSE),0)</f>
        <v>0</v>
      </c>
      <c r="AB42" s="1829">
        <f>IFERROR(VLOOKUP($A42,'2020'!$B$2:$K$170,8,FALSE),0)</f>
        <v>0</v>
      </c>
      <c r="AC42" s="1740">
        <f>IFERROR(VLOOKUP($A42,'2020'!$B$2:$K$170,10,FALSE),0)</f>
        <v>0</v>
      </c>
      <c r="AD42" s="1700">
        <f>IFERROR(VLOOKUP($A42,'2019'!$B$2:$K$170,3,FALSE),0)</f>
        <v>0</v>
      </c>
      <c r="AE42" s="1823">
        <f>IFERROR(VLOOKUP($A42,'2019'!$B$2:$K$170,4,FALSE),0)</f>
        <v>0</v>
      </c>
      <c r="AF42" s="1823">
        <f>IFERROR(VLOOKUP($A42,'2019'!$B$2:$K$170,5,FALSE),0)</f>
        <v>0</v>
      </c>
      <c r="AG42" s="1823">
        <f>IFERROR(VLOOKUP($A42,'2019'!$B$2:$K$170,8,FALSE),0)</f>
        <v>0</v>
      </c>
      <c r="AH42" s="1740">
        <f>IFERROR(VLOOKUP($A42,'2019'!$B$2:$K$170,10,FALSE),0)</f>
        <v>0</v>
      </c>
      <c r="AI42" s="1700">
        <f>IFERROR(VLOOKUP($A42,'2018'!$B$2:$K$170,3,FALSE),0)</f>
        <v>0</v>
      </c>
      <c r="AJ42" s="1821">
        <f>IFERROR(VLOOKUP($A42,'2018'!$B$2:$K$170,4,FALSE),0)</f>
        <v>0</v>
      </c>
      <c r="AK42" s="1821">
        <f>IFERROR(VLOOKUP($A42,'2018'!$B$2:$K$170,5,FALSE),0)</f>
        <v>0</v>
      </c>
      <c r="AL42" s="1821">
        <f>IFERROR(VLOOKUP($A42,'2018'!$B$2:$K$170,8,FALSE),0)</f>
        <v>0</v>
      </c>
      <c r="AM42" s="1740">
        <f>IFERROR(VLOOKUP($A42,'2018'!$B$2:$K$170,10,FALSE),0)</f>
        <v>0</v>
      </c>
      <c r="AN42" s="1700">
        <f>IFERROR(VLOOKUP($A42,'2017'!$B$2:$J$163,2,FALSE),0)</f>
        <v>0</v>
      </c>
      <c r="AO42" s="1815">
        <f>IFERROR(VLOOKUP($A42,'2017'!$B$2:$J$163,3,FALSE),0)</f>
        <v>0</v>
      </c>
      <c r="AP42" s="1815">
        <f>IFERROR(VLOOKUP($A42,'2017'!$B$2:$J$163,4,FALSE),0)</f>
        <v>0</v>
      </c>
      <c r="AQ42" s="1815">
        <f>IFERROR(VLOOKUP($A42,'2017'!$B$2:$J$163,7,FALSE),0)</f>
        <v>0</v>
      </c>
      <c r="AR42" s="1740">
        <f>IFERROR(VLOOKUP($A42,'2017'!$B$2:$J$163,9,FALSE),0)</f>
        <v>0</v>
      </c>
      <c r="AS42" s="1700">
        <f>IFERROR(VLOOKUP($A42,'2016'!$B$2:$K$165,3,FALSE),0)</f>
        <v>33</v>
      </c>
      <c r="AT42" s="1796">
        <f>IFERROR(VLOOKUP($A42,'2016'!$B$2:$K$165,4,FALSE),0)</f>
        <v>9</v>
      </c>
      <c r="AU42" s="1796">
        <f>IFERROR(VLOOKUP($A42,'2016'!$B$2:$K$165,5,FALSE),0)</f>
        <v>17</v>
      </c>
      <c r="AV42" s="1796">
        <f>IFERROR(VLOOKUP($A42,'2016'!$B$2:$K$165,8,FALSE),0)</f>
        <v>0</v>
      </c>
      <c r="AW42" s="1740">
        <f>IFERROR(VLOOKUP($A42,'2016'!$B$2:$K$165,10,FALSE),0)</f>
        <v>0.51500000000000001</v>
      </c>
      <c r="AX42" s="1700">
        <f>IFERROR(VLOOKUP($A42,'2015'!$B$2:$K$165,3,FALSE),0)</f>
        <v>59</v>
      </c>
      <c r="AY42" s="1695">
        <f>IFERROR(VLOOKUP($A42,'2015'!$B$2:$K$165,4,FALSE),0)</f>
        <v>27</v>
      </c>
      <c r="AZ42" s="1695">
        <f>IFERROR(VLOOKUP($A42,'2015'!$B$2:$K$165,5,FALSE),0)</f>
        <v>30</v>
      </c>
      <c r="BA42" s="1695">
        <f>IFERROR(VLOOKUP($A42,'2015'!$B$2:$K$165,8,FALSE),0)</f>
        <v>0</v>
      </c>
      <c r="BB42" s="1740">
        <f>IFERROR(VLOOKUP($A42,'2015'!$B$2:$K$165,10,FALSE),0)</f>
        <v>0.50847457627118642</v>
      </c>
      <c r="BC42" s="1700">
        <f>IFERROR(VLOOKUP($A42,'2014'!$B$2:$K$157,3,FALSE),0)</f>
        <v>87</v>
      </c>
      <c r="BD42" s="1691">
        <f>IFERROR(VLOOKUP($A42,'2014'!$B$2:$K$157,4,FALSE),0)</f>
        <v>42</v>
      </c>
      <c r="BE42" s="1691">
        <f>IFERROR(VLOOKUP($A42,'2014'!$B$2:$K$157,5,FALSE),0)</f>
        <v>48</v>
      </c>
      <c r="BF42" s="1691">
        <f>IFERROR(VLOOKUP($A42,'2014'!$B$2:$K$157,8,FALSE),0)</f>
        <v>0</v>
      </c>
      <c r="BG42" s="1740">
        <f>IFERROR(VLOOKUP($A42,'2014'!$B$2:$K$157,10,FALSE),0)</f>
        <v>0.55172413793103448</v>
      </c>
      <c r="BH42" s="1700">
        <f>IFERROR(VLOOKUP($A42,'2013'!$D$4:$I$249,2,FALSE),0)</f>
        <v>39</v>
      </c>
      <c r="BI42" s="1691">
        <f>IFERROR(VLOOKUP($A42,'2013'!$D$4:$I$249,3,FALSE),0)</f>
        <v>15</v>
      </c>
      <c r="BJ42" s="1691">
        <f>IFERROR(VLOOKUP($A42,'2013'!$D$4:$I$249,4,FALSE),0)</f>
        <v>25</v>
      </c>
      <c r="BK42" s="1691">
        <f>IFERROR(VLOOKUP($A42,'2013'!$D$4:$I$249,5,FALSE),0)</f>
        <v>1</v>
      </c>
      <c r="BL42" s="1740">
        <f>IFERROR(VLOOKUP($A42,'2013'!$D$4:$I$249,6,FALSE),0)</f>
        <v>0.64102564102564108</v>
      </c>
      <c r="BM42" s="1737">
        <f>IFERROR(VLOOKUP($A42,'2012'!$D$3:$O$172,2,FALSE),0)</f>
        <v>1252</v>
      </c>
      <c r="BN42" s="1691">
        <f>IFERROR(VLOOKUP($A42,'2012'!$D$3:$O$172,3,FALSE),0)</f>
        <v>752</v>
      </c>
      <c r="BO42" s="1743">
        <f>IFERROR(VLOOKUP($A42,'2012'!$D$3:$O$172,4,FALSE),0)</f>
        <v>64</v>
      </c>
      <c r="BP42" s="1700">
        <f>IFERROR(VLOOKUP($A42,'2012'!$D$3:$O$172,5,FALSE),0)</f>
        <v>76</v>
      </c>
      <c r="BQ42" s="1691">
        <f>IFERROR(VLOOKUP($A42,'2012'!$D$3:$O$172,6,FALSE),0)</f>
        <v>29</v>
      </c>
      <c r="BR42" s="1691">
        <f>IFERROR(VLOOKUP($A42,'2012'!$D$3:$O$172,7,FALSE),0)</f>
        <v>50</v>
      </c>
      <c r="BS42" s="1691">
        <f>IFERROR(VLOOKUP($A42,'2012'!$D$3:$O$172,8,FALSE),0)</f>
        <v>1</v>
      </c>
      <c r="BT42" s="1740">
        <f>IFERROR(VLOOKUP($A42,'2012'!$D$3:$O$172,9,FALSE),0)</f>
        <v>0.65789473684210531</v>
      </c>
      <c r="BU42" s="1737">
        <f>IFERROR(VLOOKUP($A42,'2012'!$D$3:$O$172,10,FALSE),0)</f>
        <v>1176</v>
      </c>
      <c r="BV42" s="1691">
        <f>IFERROR(VLOOKUP($A42,'2012'!$D$3:$O$172,11,FALSE),0)</f>
        <v>702</v>
      </c>
      <c r="BW42" s="1743">
        <f>IFERROR(VLOOKUP($A42,'2012'!$D$3:$O$172,12,FALSE),0)</f>
        <v>63</v>
      </c>
      <c r="BX42" s="1700">
        <f>IFERROR(VLOOKUP($A42,'2011'!$D$4:$I$251,2,FALSE),0)</f>
        <v>59</v>
      </c>
      <c r="BY42" s="1691">
        <f>IFERROR(VLOOKUP($A42,'2011'!$D$4:$I$251,3,FALSE),0)</f>
        <v>27</v>
      </c>
      <c r="BZ42" s="1691">
        <f>IFERROR(VLOOKUP($A42,'2011'!$D$4:$I$251,4,FALSE),0)</f>
        <v>36</v>
      </c>
      <c r="CA42" s="1691">
        <f>IFERROR(VLOOKUP($A42,'2011'!$D$4:$I$251,5,FALSE),0)</f>
        <v>4</v>
      </c>
      <c r="CB42" s="1740">
        <f>IFERROR(VLOOKUP($A42,'2011'!$D$4:$I$251,6,FALSE),0)</f>
        <v>0.61016949152542377</v>
      </c>
      <c r="CC42" s="1700">
        <f>IFERROR(VLOOKUP($A42,'2010'!$C$3:$H$234,2,FALSE),0)</f>
        <v>75</v>
      </c>
      <c r="CD42" s="1691">
        <f>IFERROR(VLOOKUP($A42,'2010'!$C$3:$H$234,3,FALSE),0)</f>
        <v>33</v>
      </c>
      <c r="CE42" s="1691">
        <f>IFERROR(VLOOKUP($A42,'2010'!$C$3:$H$234,4,FALSE),0)</f>
        <v>49</v>
      </c>
      <c r="CF42" s="1691">
        <f>IFERROR(VLOOKUP($A42,'2010'!$C$3:$H$234,5,FALSE),0)</f>
        <v>5</v>
      </c>
      <c r="CG42" s="1740">
        <f>IFERROR(VLOOKUP($A42,'2010'!$C$3:$H$234,6,FALSE),0)</f>
        <v>0.65333333333333332</v>
      </c>
      <c r="CH42" s="1700">
        <f>IFERROR(VLOOKUP($A42,'2009'!$C$3:$H$242,2,FALSE),0)</f>
        <v>77</v>
      </c>
      <c r="CI42" s="1691">
        <f>IFERROR(VLOOKUP($A42,'2009'!$C$3:$H$242,3,FALSE),0)</f>
        <v>34</v>
      </c>
      <c r="CJ42" s="1691">
        <f>IFERROR(VLOOKUP($A42,'2009'!$C$3:$H$242,4,FALSE),0)</f>
        <v>43</v>
      </c>
      <c r="CK42" s="1691">
        <f>IFERROR(VLOOKUP($A42,'2009'!$C$3:$H$242,5,FALSE),0)</f>
        <v>4</v>
      </c>
      <c r="CL42" s="1740">
        <f>IFERROR(VLOOKUP($A42,'2009'!$C$3:$H$242,6,FALSE),0)</f>
        <v>0.55844155844155841</v>
      </c>
      <c r="CM42" s="1700">
        <f>IFERROR(VLOOKUP($A42,'2008'!$C$3:$H$229,2,FALSE),0)</f>
        <v>75</v>
      </c>
      <c r="CN42" s="1691">
        <f>IFERROR(VLOOKUP($A42,'2008'!$C$3:$H$229,3,FALSE),0)</f>
        <v>34</v>
      </c>
      <c r="CO42" s="1691">
        <f>IFERROR(VLOOKUP($A42,'2008'!$C$3:$H$229,4,FALSE),0)</f>
        <v>42</v>
      </c>
      <c r="CP42" s="1691">
        <f>IFERROR(VLOOKUP($A42,'2008'!$C$3:$H$229,5,FALSE),0)</f>
        <v>5</v>
      </c>
      <c r="CQ42" s="1740">
        <f>IFERROR(VLOOKUP($A42,'2008'!$C$3:$H$229,6,FALSE),0)</f>
        <v>0.56000000000000005</v>
      </c>
      <c r="CR42" s="1700">
        <f>IFERROR(VLOOKUP($A42,'2007'!$C$3:$M$238,7,FALSE),0)</f>
        <v>24</v>
      </c>
      <c r="CS42" s="1691">
        <f>IFERROR(VLOOKUP($A42,'2007'!$C$3:$M$238,8,FALSE),0)</f>
        <v>8</v>
      </c>
      <c r="CT42" s="1691">
        <f>IFERROR(VLOOKUP($A42,'2007'!$C$3:$M$238,9,FALSE),0)</f>
        <v>20</v>
      </c>
      <c r="CU42" s="1691">
        <f>IFERROR(VLOOKUP($A42,'2007'!$C$3:$M$238,10,FALSE),0)</f>
        <v>1</v>
      </c>
      <c r="CV42" s="1740">
        <f>IFERROR(VLOOKUP($A42,'2007'!$C$3:$M$238,11,FALSE),0)</f>
        <v>0.83333333333333337</v>
      </c>
      <c r="CW42" s="1700">
        <f>IFERROR(VLOOKUP($A42,'2006'!$A$2:$F$200,2,FALSE),0)</f>
        <v>74</v>
      </c>
      <c r="CX42" s="1691">
        <f>IFERROR(VLOOKUP($A42,'2006'!$A$2:$F$200,4,FALSE),0)</f>
        <v>34</v>
      </c>
      <c r="CY42" s="1691">
        <f>IFERROR(VLOOKUP($A42,'2006'!$A$2:$F$200,5,FALSE),0)</f>
        <v>4</v>
      </c>
      <c r="CZ42" s="1740">
        <f>IFERROR(VLOOKUP($A42,'2006'!$A$2:$F$200,6,FALSE),0)</f>
        <v>0.45945945945945948</v>
      </c>
      <c r="DA42" s="1700">
        <f>IFERROR(VLOOKUP($A42,'2005'!$C$3:$M$205,8,FALSE),0)</f>
        <v>73</v>
      </c>
      <c r="DB42" s="1691">
        <f>IFERROR(VLOOKUP($A42,'2005'!$C$3:$M$205,9,FALSE),0)</f>
        <v>38</v>
      </c>
      <c r="DC42" s="1691">
        <f>IFERROR(VLOOKUP($A42,'2005'!$C$3:$M$205,10,FALSE),0)</f>
        <v>5</v>
      </c>
      <c r="DD42" s="1740">
        <f>IFERROR(VLOOKUP($A42,'2005'!$C$3:$M$205,11,FALSE),0)</f>
        <v>0.52054794520547942</v>
      </c>
      <c r="DE42" s="1700">
        <f>IFERROR(VLOOKUP($A42,'2004'!$C$3:$M$213,8,FALSE),0)</f>
        <v>38</v>
      </c>
      <c r="DF42" s="1691">
        <f>IFERROR(VLOOKUP($A42,'2004'!$C$3:$M$213,9,FALSE),0)</f>
        <v>20</v>
      </c>
      <c r="DG42" s="1691">
        <f>IFERROR(VLOOKUP($A42,'2004'!$C$3:$M$213,10,FALSE),0)</f>
        <v>1</v>
      </c>
      <c r="DH42" s="1740">
        <f>IFERROR(VLOOKUP($A42,'2004'!$C$3:$M$213,11,FALSE),0)</f>
        <v>0.52631578947368418</v>
      </c>
      <c r="DI42" s="1700">
        <f>IFERROR(VLOOKUP($A42,'2003'!$C$3:$Q$214,12,FALSE),0)</f>
        <v>67</v>
      </c>
      <c r="DJ42" s="1691">
        <f>IFERROR(VLOOKUP($A42,'2003'!$C$3:$Q$214,13,FALSE),0)</f>
        <v>48</v>
      </c>
      <c r="DK42" s="1691">
        <f>IFERROR(VLOOKUP($A42,'2003'!$C$3:$Q$214,14,FALSE),0)</f>
        <v>4</v>
      </c>
      <c r="DL42" s="1740">
        <f>IFERROR(VLOOKUP($A42,'2003'!$C$3:$Q$214,15,FALSE),0)</f>
        <v>0.71641791044776115</v>
      </c>
      <c r="DM42" s="1700">
        <f>IFERROR(VLOOKUP($A42,'2002'!$D$3:$R$214,12,FALSE),0)</f>
        <v>71</v>
      </c>
      <c r="DN42" s="1691">
        <f>IFERROR(VLOOKUP($A42,'2002'!$D$3:$R$214,13,FALSE),0)</f>
        <v>47</v>
      </c>
      <c r="DO42" s="1691">
        <f>IFERROR(VLOOKUP($A42,'2002'!$D$3:$R$214,14,FALSE),0)</f>
        <v>1</v>
      </c>
      <c r="DP42" s="1788">
        <f>IFERROR(VLOOKUP($A42,'2002'!$D$3:$R$214,15,FALSE),0)</f>
        <v>0.6619718309859155</v>
      </c>
      <c r="DQ42" s="1700">
        <f>IFERROR(VLOOKUP($A42,'Pre 2002'!$C$3:$CK$382,84,FALSE),0)</f>
        <v>543</v>
      </c>
      <c r="DR42" s="1695">
        <f>IFERROR(VLOOKUP($A42,'Pre 2002'!$C$3:$CK$382,85,FALSE),0)</f>
        <v>325</v>
      </c>
      <c r="DS42" s="1695">
        <f>IFERROR(VLOOKUP($A42,'Pre 2002'!$C$3:$CK$382,86,FALSE),0)</f>
        <v>29</v>
      </c>
      <c r="DT42" s="1790">
        <f>IFERROR(VLOOKUP($A42,'Pre 2002'!$C$3:$CK$382,87,FALSE),0)</f>
        <v>0.59852670349907922</v>
      </c>
      <c r="DU42" s="1741">
        <f>IFERROR(VLOOKUP(A42,'Pre 2002'!$C$3:$CG$382,83,FALSE),0)</f>
        <v>8</v>
      </c>
      <c r="DV42" s="1722"/>
      <c r="DY42" s="1731"/>
    </row>
    <row r="43" spans="1:129">
      <c r="A43" s="1779" t="s">
        <v>98</v>
      </c>
      <c r="B43" s="1562">
        <f t="shared" si="0"/>
        <v>1813</v>
      </c>
      <c r="C43" s="1562">
        <f t="shared" si="1"/>
        <v>1023</v>
      </c>
      <c r="D43" s="1562">
        <f t="shared" si="2"/>
        <v>64</v>
      </c>
      <c r="E43" s="1563">
        <f t="shared" si="3"/>
        <v>0.56425813568670713</v>
      </c>
      <c r="F43" s="1786">
        <f t="shared" si="4"/>
        <v>29</v>
      </c>
      <c r="G43" s="1595">
        <v>1990</v>
      </c>
      <c r="H43" s="1567">
        <f t="shared" si="15"/>
        <v>26</v>
      </c>
      <c r="I43" s="1734">
        <f t="shared" si="16"/>
        <v>1686</v>
      </c>
      <c r="J43" s="1734">
        <f t="shared" si="17"/>
        <v>965</v>
      </c>
      <c r="K43" s="1734">
        <f t="shared" si="18"/>
        <v>64</v>
      </c>
      <c r="L43" s="1806">
        <f t="shared" si="19"/>
        <v>0.5723606168446026</v>
      </c>
      <c r="M43" s="1568">
        <v>90</v>
      </c>
      <c r="N43" s="1573">
        <v>4</v>
      </c>
      <c r="O43" s="1700">
        <f>IFERROR(VLOOKUP($A43,'2022'!$B$2:$K$174,3,FALSE),0)</f>
        <v>0</v>
      </c>
      <c r="P43" s="1858">
        <f>IFERROR(VLOOKUP($A43,'2022'!$B$2:$K$174,4,FALSE),0)</f>
        <v>0</v>
      </c>
      <c r="Q43" s="1858">
        <f>IFERROR(VLOOKUP($A43,'2022'!$B$2:$K$174,5,FALSE),0)</f>
        <v>0</v>
      </c>
      <c r="R43" s="1858">
        <f>IFERROR(VLOOKUP($A43,'2022'!$B$2:$K$174,8,FALSE),0)</f>
        <v>0</v>
      </c>
      <c r="S43" s="1740">
        <f>IFERROR(VLOOKUP($A43,'2022'!$B$2:$K$174,10,FALSE),0)</f>
        <v>0</v>
      </c>
      <c r="T43" s="1700">
        <f>IFERROR(VLOOKUP($A43,'2021'!$B$2:$K$174,3,FALSE),0)</f>
        <v>0</v>
      </c>
      <c r="U43" s="1843">
        <f>IFERROR(VLOOKUP($A43,'2021'!$B$2:$K$174,4,FALSE),0)</f>
        <v>0</v>
      </c>
      <c r="V43" s="1843">
        <f>IFERROR(VLOOKUP($A43,'2021'!$B$2:$K$174,5,FALSE),0)</f>
        <v>0</v>
      </c>
      <c r="W43" s="1843">
        <f>IFERROR(VLOOKUP($A43,'2021'!$B$2:$K$174,8,FALSE),0)</f>
        <v>0</v>
      </c>
      <c r="X43" s="1740">
        <f>IFERROR(VLOOKUP($A43,'2021'!$B$2:$K$174,10,FALSE),0)</f>
        <v>0</v>
      </c>
      <c r="Y43" s="1700">
        <f>IFERROR(VLOOKUP($A43,'2020'!$B$2:$K$170,3,FALSE),0)</f>
        <v>0</v>
      </c>
      <c r="Z43" s="1829">
        <f>IFERROR(VLOOKUP($A43,'2020'!$B$2:$K$170,4,FALSE),0)</f>
        <v>0</v>
      </c>
      <c r="AA43" s="1829">
        <f>IFERROR(VLOOKUP($A43,'2020'!$B$2:$K$170,5,FALSE),0)</f>
        <v>0</v>
      </c>
      <c r="AB43" s="1829">
        <f>IFERROR(VLOOKUP($A43,'2020'!$B$2:$K$170,8,FALSE),0)</f>
        <v>0</v>
      </c>
      <c r="AC43" s="1740">
        <f>IFERROR(VLOOKUP($A43,'2020'!$B$2:$K$170,10,FALSE),0)</f>
        <v>0</v>
      </c>
      <c r="AD43" s="1700">
        <f>IFERROR(VLOOKUP($A43,'2019'!$B$2:$K$170,3,FALSE),0)</f>
        <v>0</v>
      </c>
      <c r="AE43" s="1823">
        <f>IFERROR(VLOOKUP($A43,'2019'!$B$2:$K$170,4,FALSE),0)</f>
        <v>0</v>
      </c>
      <c r="AF43" s="1823">
        <f>IFERROR(VLOOKUP($A43,'2019'!$B$2:$K$170,5,FALSE),0)</f>
        <v>0</v>
      </c>
      <c r="AG43" s="1823">
        <f>IFERROR(VLOOKUP($A43,'2019'!$B$2:$K$170,8,FALSE),0)</f>
        <v>0</v>
      </c>
      <c r="AH43" s="1740">
        <f>IFERROR(VLOOKUP($A43,'2019'!$B$2:$K$170,10,FALSE),0)</f>
        <v>0</v>
      </c>
      <c r="AI43" s="1700">
        <f>IFERROR(VLOOKUP($A43,'2018'!$B$2:$K$170,3,FALSE),0)</f>
        <v>0</v>
      </c>
      <c r="AJ43" s="1821">
        <f>IFERROR(VLOOKUP($A43,'2018'!$B$2:$K$170,4,FALSE),0)</f>
        <v>0</v>
      </c>
      <c r="AK43" s="1821">
        <f>IFERROR(VLOOKUP($A43,'2018'!$B$2:$K$170,5,FALSE),0)</f>
        <v>0</v>
      </c>
      <c r="AL43" s="1821">
        <f>IFERROR(VLOOKUP($A43,'2018'!$B$2:$K$170,8,FALSE),0)</f>
        <v>0</v>
      </c>
      <c r="AM43" s="1740">
        <f>IFERROR(VLOOKUP($A43,'2018'!$B$2:$K$170,10,FALSE),0)</f>
        <v>0</v>
      </c>
      <c r="AN43" s="1700">
        <f>IFERROR(VLOOKUP($A43,'2017'!$B$2:$J$163,2,FALSE),0)</f>
        <v>12</v>
      </c>
      <c r="AO43" s="1815">
        <f>IFERROR(VLOOKUP($A43,'2017'!$B$2:$J$163,3,FALSE),0)</f>
        <v>1</v>
      </c>
      <c r="AP43" s="1815">
        <f>IFERROR(VLOOKUP($A43,'2017'!$B$2:$J$163,4,FALSE),0)</f>
        <v>5</v>
      </c>
      <c r="AQ43" s="1815">
        <f>IFERROR(VLOOKUP($A43,'2017'!$B$2:$J$163,7,FALSE),0)</f>
        <v>0</v>
      </c>
      <c r="AR43" s="1740">
        <f>IFERROR(VLOOKUP($A43,'2017'!$B$2:$J$163,9,FALSE),0)</f>
        <v>0.41666666666666669</v>
      </c>
      <c r="AS43" s="1700">
        <f>IFERROR(VLOOKUP($A43,'2016'!$B$2:$K$165,3,FALSE),0)</f>
        <v>79</v>
      </c>
      <c r="AT43" s="1796">
        <f>IFERROR(VLOOKUP($A43,'2016'!$B$2:$K$165,4,FALSE),0)</f>
        <v>18</v>
      </c>
      <c r="AU43" s="1796">
        <f>IFERROR(VLOOKUP($A43,'2016'!$B$2:$K$165,5,FALSE),0)</f>
        <v>39</v>
      </c>
      <c r="AV43" s="1796">
        <f>IFERROR(VLOOKUP($A43,'2016'!$B$2:$K$165,8,FALSE),0)</f>
        <v>0</v>
      </c>
      <c r="AW43" s="1740">
        <f>IFERROR(VLOOKUP($A43,'2016'!$B$2:$K$165,10,FALSE),0)</f>
        <v>0.49399999999999999</v>
      </c>
      <c r="AX43" s="1700">
        <f>IFERROR(VLOOKUP($A43,'2015'!$B$2:$K$165,3,FALSE),0)</f>
        <v>36</v>
      </c>
      <c r="AY43" s="1695">
        <f>IFERROR(VLOOKUP($A43,'2015'!$B$2:$K$165,4,FALSE),0)</f>
        <v>8</v>
      </c>
      <c r="AZ43" s="1695">
        <f>IFERROR(VLOOKUP($A43,'2015'!$B$2:$K$165,5,FALSE),0)</f>
        <v>14</v>
      </c>
      <c r="BA43" s="1695">
        <f>IFERROR(VLOOKUP($A43,'2015'!$B$2:$K$165,8,FALSE),0)</f>
        <v>0</v>
      </c>
      <c r="BB43" s="1740">
        <f>IFERROR(VLOOKUP($A43,'2015'!$B$2:$K$165,10,FALSE),0)</f>
        <v>0.3888888888888889</v>
      </c>
      <c r="BC43" s="1700">
        <f>IFERROR(VLOOKUP($A43,'2014'!$B$2:$K$157,3,FALSE),0)</f>
        <v>72</v>
      </c>
      <c r="BD43" s="1691">
        <f>IFERROR(VLOOKUP($A43,'2014'!$B$2:$K$157,4,FALSE),0)</f>
        <v>39</v>
      </c>
      <c r="BE43" s="1691">
        <f>IFERROR(VLOOKUP($A43,'2014'!$B$2:$K$157,5,FALSE),0)</f>
        <v>50</v>
      </c>
      <c r="BF43" s="1691">
        <f>IFERROR(VLOOKUP($A43,'2014'!$B$2:$K$157,8,FALSE),0)</f>
        <v>0</v>
      </c>
      <c r="BG43" s="1740">
        <f>IFERROR(VLOOKUP($A43,'2014'!$B$2:$K$157,10,FALSE),0)</f>
        <v>0.69444444444444442</v>
      </c>
      <c r="BH43" s="1700">
        <f>IFERROR(VLOOKUP($A43,'2013'!$D$4:$I$249,2,FALSE),0)</f>
        <v>69</v>
      </c>
      <c r="BI43" s="1691">
        <f>IFERROR(VLOOKUP($A43,'2013'!$D$4:$I$249,3,FALSE),0)</f>
        <v>13</v>
      </c>
      <c r="BJ43" s="1691">
        <f>IFERROR(VLOOKUP($A43,'2013'!$D$4:$I$249,4,FALSE),0)</f>
        <v>35</v>
      </c>
      <c r="BK43" s="1691">
        <f>IFERROR(VLOOKUP($A43,'2013'!$D$4:$I$249,5,FALSE),0)</f>
        <v>0</v>
      </c>
      <c r="BL43" s="1740">
        <f>IFERROR(VLOOKUP($A43,'2013'!$D$4:$I$249,6,FALSE),0)</f>
        <v>0.50724637681159424</v>
      </c>
      <c r="BM43" s="1737">
        <f>IFERROR(VLOOKUP($A43,'2012'!$D$3:$O$172,2,FALSE),0)</f>
        <v>1534</v>
      </c>
      <c r="BN43" s="1691">
        <f>IFERROR(VLOOKUP($A43,'2012'!$D$3:$O$172,3,FALSE),0)</f>
        <v>873</v>
      </c>
      <c r="BO43" s="1743">
        <f>IFERROR(VLOOKUP($A43,'2012'!$D$3:$O$172,4,FALSE),0)</f>
        <v>64</v>
      </c>
      <c r="BP43" s="1700">
        <f>IFERROR(VLOOKUP($A43,'2012'!$D$3:$O$172,5,FALSE),0)</f>
        <v>71</v>
      </c>
      <c r="BQ43" s="1691">
        <f>IFERROR(VLOOKUP($A43,'2012'!$D$3:$O$172,6,FALSE),0)</f>
        <v>24</v>
      </c>
      <c r="BR43" s="1691">
        <f>IFERROR(VLOOKUP($A43,'2012'!$D$3:$O$172,7,FALSE),0)</f>
        <v>47</v>
      </c>
      <c r="BS43" s="1691">
        <f>IFERROR(VLOOKUP($A43,'2012'!$D$3:$O$172,8,FALSE),0)</f>
        <v>3</v>
      </c>
      <c r="BT43" s="1740">
        <f>IFERROR(VLOOKUP($A43,'2012'!$D$3:$O$172,9,FALSE),0)</f>
        <v>0.6619718309859155</v>
      </c>
      <c r="BU43" s="1737">
        <f>IFERROR(VLOOKUP($A43,'2012'!$D$3:$O$172,10,FALSE),0)</f>
        <v>1463</v>
      </c>
      <c r="BV43" s="1691">
        <f>IFERROR(VLOOKUP($A43,'2012'!$D$3:$O$172,11,FALSE),0)</f>
        <v>826</v>
      </c>
      <c r="BW43" s="1743">
        <f>IFERROR(VLOOKUP($A43,'2012'!$D$3:$O$172,12,FALSE),0)</f>
        <v>61</v>
      </c>
      <c r="BX43" s="1700">
        <f>IFERROR(VLOOKUP($A43,'2011'!$D$4:$I$251,2,FALSE),0)</f>
        <v>86</v>
      </c>
      <c r="BY43" s="1691">
        <f>IFERROR(VLOOKUP($A43,'2011'!$D$4:$I$251,3,FALSE),0)</f>
        <v>45</v>
      </c>
      <c r="BZ43" s="1691">
        <f>IFERROR(VLOOKUP($A43,'2011'!$D$4:$I$251,4,FALSE),0)</f>
        <v>57</v>
      </c>
      <c r="CA43" s="1691">
        <f>IFERROR(VLOOKUP($A43,'2011'!$D$4:$I$251,5,FALSE),0)</f>
        <v>4</v>
      </c>
      <c r="CB43" s="1740">
        <f>IFERROR(VLOOKUP($A43,'2011'!$D$4:$I$251,6,FALSE),0)</f>
        <v>0.66279069767441856</v>
      </c>
      <c r="CC43" s="1700">
        <f>IFERROR(VLOOKUP($A43,'2010'!$C$3:$H$234,2,FALSE),0)</f>
        <v>57</v>
      </c>
      <c r="CD43" s="1691">
        <f>IFERROR(VLOOKUP($A43,'2010'!$C$3:$H$234,3,FALSE),0)</f>
        <v>19</v>
      </c>
      <c r="CE43" s="1691">
        <f>IFERROR(VLOOKUP($A43,'2010'!$C$3:$H$234,4,FALSE),0)</f>
        <v>30</v>
      </c>
      <c r="CF43" s="1691">
        <f>IFERROR(VLOOKUP($A43,'2010'!$C$3:$H$234,5,FALSE),0)</f>
        <v>1</v>
      </c>
      <c r="CG43" s="1740">
        <f>IFERROR(VLOOKUP($A43,'2010'!$C$3:$H$234,6,FALSE),0)</f>
        <v>0.52631578947368418</v>
      </c>
      <c r="CH43" s="1700">
        <f>IFERROR(VLOOKUP($A43,'2009'!$C$3:$H$242,2,FALSE),0)</f>
        <v>73</v>
      </c>
      <c r="CI43" s="1691">
        <f>IFERROR(VLOOKUP($A43,'2009'!$C$3:$H$242,3,FALSE),0)</f>
        <v>27</v>
      </c>
      <c r="CJ43" s="1691">
        <f>IFERROR(VLOOKUP($A43,'2009'!$C$3:$H$242,4,FALSE),0)</f>
        <v>41</v>
      </c>
      <c r="CK43" s="1691">
        <f>IFERROR(VLOOKUP($A43,'2009'!$C$3:$H$242,5,FALSE),0)</f>
        <v>4</v>
      </c>
      <c r="CL43" s="1740">
        <f>IFERROR(VLOOKUP($A43,'2009'!$C$3:$H$242,6,FALSE),0)</f>
        <v>0.56164383561643838</v>
      </c>
      <c r="CM43" s="1700">
        <f>IFERROR(VLOOKUP($A43,'2008'!$C$3:$H$229,2,FALSE),0)</f>
        <v>85</v>
      </c>
      <c r="CN43" s="1691">
        <f>IFERROR(VLOOKUP($A43,'2008'!$C$3:$H$229,3,FALSE),0)</f>
        <v>39</v>
      </c>
      <c r="CO43" s="1691">
        <f>IFERROR(VLOOKUP($A43,'2008'!$C$3:$H$229,4,FALSE),0)</f>
        <v>54</v>
      </c>
      <c r="CP43" s="1691">
        <f>IFERROR(VLOOKUP($A43,'2008'!$C$3:$H$229,5,FALSE),0)</f>
        <v>7</v>
      </c>
      <c r="CQ43" s="1740">
        <f>IFERROR(VLOOKUP($A43,'2008'!$C$3:$H$229,6,FALSE),0)</f>
        <v>0.63529411764705879</v>
      </c>
      <c r="CR43" s="1700">
        <f>IFERROR(VLOOKUP($A43,'2007'!$C$3:$M$238,7,FALSE),0)</f>
        <v>46</v>
      </c>
      <c r="CS43" s="1691">
        <f>IFERROR(VLOOKUP($A43,'2007'!$C$3:$M$238,8,FALSE),0)</f>
        <v>14</v>
      </c>
      <c r="CT43" s="1691">
        <f>IFERROR(VLOOKUP($A43,'2007'!$C$3:$M$238,9,FALSE),0)</f>
        <v>32</v>
      </c>
      <c r="CU43" s="1691">
        <f>IFERROR(VLOOKUP($A43,'2007'!$C$3:$M$238,10,FALSE),0)</f>
        <v>3</v>
      </c>
      <c r="CV43" s="1740">
        <f>IFERROR(VLOOKUP($A43,'2007'!$C$3:$M$238,11,FALSE),0)</f>
        <v>0.69565217391304346</v>
      </c>
      <c r="CW43" s="1700">
        <f>IFERROR(VLOOKUP($A43,'2006'!$A$2:$F$200,2,FALSE),0)</f>
        <v>13</v>
      </c>
      <c r="CX43" s="1691">
        <f>IFERROR(VLOOKUP($A43,'2006'!$A$2:$F$200,4,FALSE),0)</f>
        <v>8</v>
      </c>
      <c r="CY43" s="1691">
        <f>IFERROR(VLOOKUP($A43,'2006'!$A$2:$F$200,5,FALSE),0)</f>
        <v>0</v>
      </c>
      <c r="CZ43" s="1740">
        <f>IFERROR(VLOOKUP($A43,'2006'!$A$2:$F$200,6,FALSE),0)</f>
        <v>0.61538461538461542</v>
      </c>
      <c r="DA43" s="1700">
        <f>IFERROR(VLOOKUP($A43,'2005'!$C$3:$M$205,8,FALSE),0)</f>
        <v>74</v>
      </c>
      <c r="DB43" s="1691">
        <f>IFERROR(VLOOKUP($A43,'2005'!$C$3:$M$205,9,FALSE),0)</f>
        <v>45</v>
      </c>
      <c r="DC43" s="1691">
        <f>IFERROR(VLOOKUP($A43,'2005'!$C$3:$M$205,10,FALSE),0)</f>
        <v>3</v>
      </c>
      <c r="DD43" s="1740">
        <f>IFERROR(VLOOKUP($A43,'2005'!$C$3:$M$205,11,FALSE),0)</f>
        <v>0.60810810810810811</v>
      </c>
      <c r="DE43" s="1700">
        <f>IFERROR(VLOOKUP($A43,'2004'!$C$3:$M$213,8,FALSE),0)</f>
        <v>73</v>
      </c>
      <c r="DF43" s="1691">
        <f>IFERROR(VLOOKUP($A43,'2004'!$C$3:$M$213,9,FALSE),0)</f>
        <v>42</v>
      </c>
      <c r="DG43" s="1691">
        <f>IFERROR(VLOOKUP($A43,'2004'!$C$3:$M$213,10,FALSE),0)</f>
        <v>2</v>
      </c>
      <c r="DH43" s="1740">
        <f>IFERROR(VLOOKUP($A43,'2004'!$C$3:$M$213,11,FALSE),0)</f>
        <v>0.57534246575342463</v>
      </c>
      <c r="DI43" s="1700">
        <f>IFERROR(VLOOKUP($A43,'2003'!$C$3:$Q$214,12,FALSE),0)</f>
        <v>61</v>
      </c>
      <c r="DJ43" s="1691">
        <f>IFERROR(VLOOKUP($A43,'2003'!$C$3:$Q$214,13,FALSE),0)</f>
        <v>33</v>
      </c>
      <c r="DK43" s="1691">
        <f>IFERROR(VLOOKUP($A43,'2003'!$C$3:$Q$214,14,FALSE),0)</f>
        <v>3</v>
      </c>
      <c r="DL43" s="1740">
        <f>IFERROR(VLOOKUP($A43,'2003'!$C$3:$Q$214,15,FALSE),0)</f>
        <v>0.54098360655737709</v>
      </c>
      <c r="DM43" s="1700">
        <f>IFERROR(VLOOKUP($A43,'2002'!$D$3:$R$214,12,FALSE),0)</f>
        <v>64</v>
      </c>
      <c r="DN43" s="1691">
        <f>IFERROR(VLOOKUP($A43,'2002'!$D$3:$R$214,13,FALSE),0)</f>
        <v>36</v>
      </c>
      <c r="DO43" s="1691">
        <f>IFERROR(VLOOKUP($A43,'2002'!$D$3:$R$214,14,FALSE),0)</f>
        <v>0</v>
      </c>
      <c r="DP43" s="1788">
        <f>IFERROR(VLOOKUP($A43,'2002'!$D$3:$R$214,15,FALSE),0)</f>
        <v>0.5625</v>
      </c>
      <c r="DQ43" s="1700">
        <f>IFERROR(VLOOKUP($A43,'Pre 2002'!$C$3:$CK$382,84,FALSE),0)</f>
        <v>842</v>
      </c>
      <c r="DR43" s="1695">
        <f>IFERROR(VLOOKUP($A43,'Pre 2002'!$C$3:$CK$382,85,FALSE),0)</f>
        <v>455</v>
      </c>
      <c r="DS43" s="1695">
        <f>IFERROR(VLOOKUP($A43,'Pre 2002'!$C$3:$CK$382,86,FALSE),0)</f>
        <v>34</v>
      </c>
      <c r="DT43" s="1790">
        <f>IFERROR(VLOOKUP($A43,'Pre 2002'!$C$3:$CK$382,87,FALSE),0)</f>
        <v>0.54038004750593827</v>
      </c>
      <c r="DU43" s="1741">
        <f>IFERROR(VLOOKUP(A43,'Pre 2002'!$C$3:$CG$382,83,FALSE),0)</f>
        <v>13</v>
      </c>
      <c r="DV43" s="1722"/>
      <c r="DY43" s="1731"/>
    </row>
    <row r="44" spans="1:129">
      <c r="A44" s="1779" t="s">
        <v>2282</v>
      </c>
      <c r="B44" s="1562">
        <f t="shared" si="0"/>
        <v>293</v>
      </c>
      <c r="C44" s="1562">
        <f t="shared" si="1"/>
        <v>214</v>
      </c>
      <c r="D44" s="1562">
        <f t="shared" si="2"/>
        <v>63</v>
      </c>
      <c r="E44" s="1563">
        <f t="shared" si="3"/>
        <v>0.7303754266211604</v>
      </c>
      <c r="F44" s="1786">
        <f t="shared" si="4"/>
        <v>4</v>
      </c>
      <c r="G44" s="1595">
        <v>2019</v>
      </c>
      <c r="H44" s="1817"/>
      <c r="I44" s="1734"/>
      <c r="J44" s="1734"/>
      <c r="K44" s="1734"/>
      <c r="L44" s="1734"/>
      <c r="M44" s="1734"/>
      <c r="N44" s="1748"/>
      <c r="O44" s="1700">
        <f>IFERROR(VLOOKUP($A44,'2022'!$B$2:$K$174,3,FALSE),0)</f>
        <v>46</v>
      </c>
      <c r="P44" s="1858">
        <f>IFERROR(VLOOKUP($A44,'2022'!$B$2:$K$174,4,FALSE),0)</f>
        <v>30</v>
      </c>
      <c r="Q44" s="1858">
        <f>IFERROR(VLOOKUP($A44,'2022'!$B$2:$K$174,5,FALSE),0)</f>
        <v>34</v>
      </c>
      <c r="R44" s="1858">
        <f>IFERROR(VLOOKUP($A44,'2022'!$B$2:$K$174,8,FALSE),0)</f>
        <v>7</v>
      </c>
      <c r="S44" s="1740">
        <f>IFERROR(VLOOKUP($A44,'2022'!$B$2:$K$174,10,FALSE),0)</f>
        <v>0.73899999999999999</v>
      </c>
      <c r="T44" s="1700">
        <f>IFERROR(VLOOKUP($A44,'2021'!$B$2:$K$174,3,FALSE),0)</f>
        <v>80</v>
      </c>
      <c r="U44" s="1843">
        <f>IFERROR(VLOOKUP($A44,'2021'!$B$2:$K$174,4,FALSE),0)</f>
        <v>50</v>
      </c>
      <c r="V44" s="1843">
        <f>IFERROR(VLOOKUP($A44,'2021'!$B$2:$K$174,5,FALSE),0)</f>
        <v>58</v>
      </c>
      <c r="W44" s="1843">
        <f>IFERROR(VLOOKUP($A44,'2021'!$B$2:$K$174,8,FALSE),0)</f>
        <v>22</v>
      </c>
      <c r="X44" s="1740">
        <f>IFERROR(VLOOKUP($A44,'2021'!$B$2:$K$174,10,FALSE),0)</f>
        <v>0.72499999999999998</v>
      </c>
      <c r="Y44" s="1700">
        <f>IFERROR(VLOOKUP($A44,'2020'!$B$2:$K$170,3,FALSE),0)</f>
        <v>73</v>
      </c>
      <c r="Z44" s="1829">
        <f>IFERROR(VLOOKUP($A44,'2020'!$B$2:$K$170,4,FALSE),0)</f>
        <v>44</v>
      </c>
      <c r="AA44" s="1829">
        <f>IFERROR(VLOOKUP($A44,'2020'!$B$2:$K$170,5,FALSE),0)</f>
        <v>50</v>
      </c>
      <c r="AB44" s="1829">
        <f>IFERROR(VLOOKUP($A44,'2020'!$B$2:$K$170,8,FALSE),0)</f>
        <v>18</v>
      </c>
      <c r="AC44" s="1740">
        <f>IFERROR(VLOOKUP($A44,'2020'!$B$2:$K$170,10,FALSE),0)</f>
        <v>0.68500000000000005</v>
      </c>
      <c r="AD44" s="1700">
        <f>IFERROR(VLOOKUP($A44,'2019'!$B$2:$K$170,3,FALSE),0)</f>
        <v>94</v>
      </c>
      <c r="AE44" s="1823">
        <f>IFERROR(VLOOKUP($A44,'2019'!$B$2:$K$170,4,FALSE),0)</f>
        <v>58</v>
      </c>
      <c r="AF44" s="1823">
        <f>IFERROR(VLOOKUP($A44,'2019'!$B$2:$K$170,5,FALSE),0)</f>
        <v>72</v>
      </c>
      <c r="AG44" s="1823">
        <f>IFERROR(VLOOKUP($A44,'2019'!$B$2:$K$170,8,FALSE),0)</f>
        <v>16</v>
      </c>
      <c r="AH44" s="1740">
        <f>IFERROR(VLOOKUP($A44,'2019'!$B$2:$K$170,10,FALSE),0)</f>
        <v>0.76600000000000001</v>
      </c>
      <c r="DT44" s="1858"/>
      <c r="DV44" s="1722"/>
      <c r="DY44" s="1731"/>
    </row>
    <row r="45" spans="1:129">
      <c r="A45" s="1778" t="s">
        <v>1681</v>
      </c>
      <c r="B45" s="1562">
        <f t="shared" si="0"/>
        <v>454</v>
      </c>
      <c r="C45" s="1562">
        <f t="shared" si="1"/>
        <v>301</v>
      </c>
      <c r="D45" s="1562">
        <f t="shared" si="2"/>
        <v>63</v>
      </c>
      <c r="E45" s="1563">
        <f t="shared" si="3"/>
        <v>0.66299559471365643</v>
      </c>
      <c r="F45" s="1786">
        <f t="shared" si="4"/>
        <v>7</v>
      </c>
      <c r="G45" s="1595">
        <v>2011</v>
      </c>
      <c r="H45" s="1567">
        <f t="shared" ref="H45:H61" si="20">IF(BC45&gt;0,1,0)+IF(BH45&gt;0,1,0)+IF(BP45&gt;0,1,0)+IF(BX45&gt;0,1,0)+IF(CC45&gt;0,1,0)+IF(CH45&gt;0,1,0)+IF(CM45&gt;0,1,0)+IF(CR45&gt;0,1,0)+IF(CW45&gt;0,1,0)+IF(DA45&gt;0,1,0)+IF(DE45&gt;0,1,0)+IF(DI45&gt;0,1,0)+IF(DM45&gt;0,1,0)+DU45</f>
        <v>3</v>
      </c>
      <c r="I45" s="1734">
        <f t="shared" ref="I45:I61" si="21">SUM(BC45,BH45,BP45,BX45,CC45,CH45,CM45,CR45,CW45,DA45,DE45,DI45,DM45,DQ45)</f>
        <v>153</v>
      </c>
      <c r="J45" s="1734">
        <f t="shared" ref="J45:J61" si="22">SUM(BE45,BJ45,BR45,BZ45,CE45,CJ45,CO45,CT45,CX45,DB45,DF45,DJ45,DN45,DR45)</f>
        <v>104</v>
      </c>
      <c r="K45" s="1734">
        <f t="shared" ref="K45:K61" si="23">SUM(BF45,BK45,BS45,CA45,CF45,CK45,CP45,CU45,CY45,DC45,DG45,DK45,DO45,DS45)</f>
        <v>18</v>
      </c>
      <c r="L45" s="1806">
        <f t="shared" ref="L45:L61" si="24">IF(I45=0,0,J45/I45)</f>
        <v>0.6797385620915033</v>
      </c>
      <c r="M45" s="1734"/>
      <c r="N45" s="1748"/>
      <c r="O45" s="1700">
        <f>IFERROR(VLOOKUP($A45,'2022'!$B$2:$K$174,3,FALSE),0)</f>
        <v>68</v>
      </c>
      <c r="P45" s="1858">
        <f>IFERROR(VLOOKUP($A45,'2022'!$B$2:$K$174,4,FALSE),0)</f>
        <v>21</v>
      </c>
      <c r="Q45" s="1858">
        <f>IFERROR(VLOOKUP($A45,'2022'!$B$2:$K$174,5,FALSE),0)</f>
        <v>39</v>
      </c>
      <c r="R45" s="1858">
        <f>IFERROR(VLOOKUP($A45,'2022'!$B$2:$K$174,8,FALSE),0)</f>
        <v>4</v>
      </c>
      <c r="S45" s="1740">
        <f>IFERROR(VLOOKUP($A45,'2022'!$B$2:$K$174,10,FALSE),0)</f>
        <v>0.57399999999999995</v>
      </c>
      <c r="T45" s="1700">
        <f>IFERROR(VLOOKUP($A45,'2021'!$B$2:$K$174,3,FALSE),0)</f>
        <v>0</v>
      </c>
      <c r="U45" s="1843">
        <f>IFERROR(VLOOKUP($A45,'2021'!$B$2:$K$174,4,FALSE),0)</f>
        <v>0</v>
      </c>
      <c r="V45" s="1843">
        <f>IFERROR(VLOOKUP($A45,'2021'!$B$2:$K$174,5,FALSE),0)</f>
        <v>0</v>
      </c>
      <c r="W45" s="1843">
        <f>IFERROR(VLOOKUP($A45,'2021'!$B$2:$K$174,8,FALSE),0)</f>
        <v>0</v>
      </c>
      <c r="X45" s="1740">
        <f>IFERROR(VLOOKUP($A45,'2021'!$B$2:$K$174,10,FALSE),0)</f>
        <v>0</v>
      </c>
      <c r="Y45" s="1700">
        <f>IFERROR(VLOOKUP($A45,'2020'!$B$2:$K$170,3,FALSE),0)</f>
        <v>82</v>
      </c>
      <c r="Z45" s="1829">
        <f>IFERROR(VLOOKUP($A45,'2020'!$B$2:$K$170,4,FALSE),0)</f>
        <v>35</v>
      </c>
      <c r="AA45" s="1829">
        <f>IFERROR(VLOOKUP($A45,'2020'!$B$2:$K$170,5,FALSE),0)</f>
        <v>51</v>
      </c>
      <c r="AB45" s="1829">
        <f>IFERROR(VLOOKUP($A45,'2020'!$B$2:$K$170,8,FALSE),0)</f>
        <v>18</v>
      </c>
      <c r="AC45" s="1740">
        <f>IFERROR(VLOOKUP($A45,'2020'!$B$2:$K$170,10,FALSE),0)</f>
        <v>0.622</v>
      </c>
      <c r="AD45" s="1700">
        <f>IFERROR(VLOOKUP($A45,'2019'!$B$2:$K$170,3,FALSE),0)</f>
        <v>86</v>
      </c>
      <c r="AE45" s="1823">
        <f>IFERROR(VLOOKUP($A45,'2019'!$B$2:$K$170,4,FALSE),0)</f>
        <v>42</v>
      </c>
      <c r="AF45" s="1823">
        <f>IFERROR(VLOOKUP($A45,'2019'!$B$2:$K$170,5,FALSE),0)</f>
        <v>59</v>
      </c>
      <c r="AG45" s="1823">
        <f>IFERROR(VLOOKUP($A45,'2019'!$B$2:$K$170,8,FALSE),0)</f>
        <v>15</v>
      </c>
      <c r="AH45" s="1740">
        <f>IFERROR(VLOOKUP($A45,'2019'!$B$2:$K$170,10,FALSE),0)</f>
        <v>0.68600000000000005</v>
      </c>
      <c r="AI45" s="1700">
        <f>IFERROR(VLOOKUP($A45,'2018'!$B$2:$K$170,3,FALSE),0)</f>
        <v>0</v>
      </c>
      <c r="AJ45" s="1821">
        <f>IFERROR(VLOOKUP($A45,'2018'!$B$2:$K$170,4,FALSE),0)</f>
        <v>0</v>
      </c>
      <c r="AK45" s="1821">
        <f>IFERROR(VLOOKUP($A45,'2018'!$B$2:$K$170,5,FALSE),0)</f>
        <v>0</v>
      </c>
      <c r="AL45" s="1821">
        <f>IFERROR(VLOOKUP($A45,'2018'!$B$2:$K$170,8,FALSE),0)</f>
        <v>0</v>
      </c>
      <c r="AM45" s="1740">
        <f>IFERROR(VLOOKUP($A45,'2018'!$B$2:$K$170,10,FALSE),0)</f>
        <v>0</v>
      </c>
      <c r="AN45" s="1700">
        <f>IFERROR(VLOOKUP($A45,'2017'!$B$2:$J$163,2,FALSE),0)</f>
        <v>0</v>
      </c>
      <c r="AO45" s="1815">
        <f>IFERROR(VLOOKUP($A45,'2017'!$B$2:$J$163,3,FALSE),0)</f>
        <v>0</v>
      </c>
      <c r="AP45" s="1815">
        <f>IFERROR(VLOOKUP($A45,'2017'!$B$2:$J$163,4,FALSE),0)</f>
        <v>0</v>
      </c>
      <c r="AQ45" s="1815">
        <f>IFERROR(VLOOKUP($A45,'2017'!$B$2:$J$163,7,FALSE),0)</f>
        <v>0</v>
      </c>
      <c r="AR45" s="1740">
        <f>IFERROR(VLOOKUP($A45,'2017'!$B$2:$J$163,9,FALSE),0)</f>
        <v>0</v>
      </c>
      <c r="AS45" s="1700">
        <f>IFERROR(VLOOKUP($A45,'2016'!$B$2:$K$165,3,FALSE),0)</f>
        <v>65</v>
      </c>
      <c r="AT45" s="1796">
        <f>IFERROR(VLOOKUP($A45,'2016'!$B$2:$K$165,4,FALSE),0)</f>
        <v>44</v>
      </c>
      <c r="AU45" s="1796">
        <f>IFERROR(VLOOKUP($A45,'2016'!$B$2:$K$165,5,FALSE),0)</f>
        <v>48</v>
      </c>
      <c r="AV45" s="1796">
        <f>IFERROR(VLOOKUP($A45,'2016'!$B$2:$K$165,8,FALSE),0)</f>
        <v>8</v>
      </c>
      <c r="AW45" s="1740">
        <f>IFERROR(VLOOKUP($A45,'2016'!$B$2:$K$165,10,FALSE),0)</f>
        <v>0.73799999999999999</v>
      </c>
      <c r="AX45" s="1700">
        <f>IFERROR(VLOOKUP($A45,'2015'!$B$2:$K$165,3,FALSE),0)</f>
        <v>0</v>
      </c>
      <c r="AY45" s="1695">
        <f>IFERROR(VLOOKUP($A45,'2015'!$B$2:$K$165,4,FALSE),0)</f>
        <v>0</v>
      </c>
      <c r="AZ45" s="1695">
        <f>IFERROR(VLOOKUP($A45,'2015'!$B$2:$K$165,5,FALSE),0)</f>
        <v>0</v>
      </c>
      <c r="BA45" s="1695">
        <f>IFERROR(VLOOKUP($A45,'2015'!$B$2:$K$165,8,FALSE),0)</f>
        <v>0</v>
      </c>
      <c r="BB45" s="1740">
        <f>IFERROR(VLOOKUP($A45,'2015'!$B$2:$K$165,10,FALSE),0)</f>
        <v>0</v>
      </c>
      <c r="BC45" s="1700">
        <f>IFERROR(VLOOKUP($A45,'2014'!$B$2:$K$157,3,FALSE),0)</f>
        <v>0</v>
      </c>
      <c r="BD45" s="1691">
        <f>IFERROR(VLOOKUP($A45,'2014'!$B$2:$K$157,4,FALSE),0)</f>
        <v>0</v>
      </c>
      <c r="BE45" s="1691">
        <f>IFERROR(VLOOKUP($A45,'2014'!$B$2:$K$157,5,FALSE),0)</f>
        <v>0</v>
      </c>
      <c r="BF45" s="1691">
        <f>IFERROR(VLOOKUP($A45,'2014'!$B$2:$K$157,8,FALSE),0)</f>
        <v>0</v>
      </c>
      <c r="BG45" s="1740">
        <f>IFERROR(VLOOKUP($A45,'2014'!$B$2:$K$157,10,FALSE),0)</f>
        <v>0</v>
      </c>
      <c r="BH45" s="1700">
        <f>IFERROR(VLOOKUP($A45,'2013'!$D$4:$I$249,2,FALSE),0)</f>
        <v>68</v>
      </c>
      <c r="BI45" s="1691">
        <f>IFERROR(VLOOKUP($A45,'2013'!$D$4:$I$249,3,FALSE),0)</f>
        <v>35</v>
      </c>
      <c r="BJ45" s="1691">
        <f>IFERROR(VLOOKUP($A45,'2013'!$D$4:$I$249,4,FALSE),0)</f>
        <v>45</v>
      </c>
      <c r="BK45" s="1691">
        <f>IFERROR(VLOOKUP($A45,'2013'!$D$4:$I$249,5,FALSE),0)</f>
        <v>9</v>
      </c>
      <c r="BL45" s="1740">
        <f>IFERROR(VLOOKUP($A45,'2013'!$D$4:$I$249,6,FALSE),0)</f>
        <v>0.66176470588235292</v>
      </c>
      <c r="BM45" s="1737">
        <f>IFERROR(VLOOKUP($A45,'2012'!$D$3:$O$172,2,FALSE),0)</f>
        <v>85</v>
      </c>
      <c r="BN45" s="1691">
        <f>IFERROR(VLOOKUP($A45,'2012'!$D$3:$O$172,3,FALSE),0)</f>
        <v>59</v>
      </c>
      <c r="BO45" s="1743">
        <f>IFERROR(VLOOKUP($A45,'2012'!$D$3:$O$172,4,FALSE),0)</f>
        <v>9</v>
      </c>
      <c r="BP45" s="1700">
        <f>IFERROR(VLOOKUP($A45,'2012'!$D$3:$O$172,5,FALSE),0)</f>
        <v>68</v>
      </c>
      <c r="BQ45" s="1691">
        <f>IFERROR(VLOOKUP($A45,'2012'!$D$3:$O$172,6,FALSE),0)</f>
        <v>40</v>
      </c>
      <c r="BR45" s="1691">
        <f>IFERROR(VLOOKUP($A45,'2012'!$D$3:$O$172,7,FALSE),0)</f>
        <v>50</v>
      </c>
      <c r="BS45" s="1691">
        <f>IFERROR(VLOOKUP($A45,'2012'!$D$3:$O$172,8,FALSE),0)</f>
        <v>9</v>
      </c>
      <c r="BT45" s="1740">
        <f>IFERROR(VLOOKUP($A45,'2012'!$D$3:$O$172,9,FALSE),0)</f>
        <v>0.73529411764705888</v>
      </c>
      <c r="BU45" s="1737">
        <f>IFERROR(VLOOKUP($A45,'2012'!$D$3:$O$172,10,FALSE),0)</f>
        <v>17</v>
      </c>
      <c r="BV45" s="1691">
        <f>IFERROR(VLOOKUP($A45,'2012'!$D$3:$O$172,11,FALSE),0)</f>
        <v>9</v>
      </c>
      <c r="BW45" s="1743">
        <f>IFERROR(VLOOKUP($A45,'2012'!$D$3:$O$172,12,FALSE),0)</f>
        <v>0</v>
      </c>
      <c r="BX45" s="1700">
        <f>IFERROR(VLOOKUP($A45,'2011'!$D$4:$I$251,2,FALSE),0)</f>
        <v>17</v>
      </c>
      <c r="BY45" s="1691">
        <f>IFERROR(VLOOKUP($A45,'2011'!$D$4:$I$251,3,FALSE),0)</f>
        <v>6</v>
      </c>
      <c r="BZ45" s="1691">
        <f>IFERROR(VLOOKUP($A45,'2011'!$D$4:$I$251,4,FALSE),0)</f>
        <v>9</v>
      </c>
      <c r="CA45" s="1691">
        <f>IFERROR(VLOOKUP($A45,'2011'!$D$4:$I$251,5,FALSE),0)</f>
        <v>0</v>
      </c>
      <c r="CB45" s="1740">
        <f>IFERROR(VLOOKUP($A45,'2011'!$D$4:$I$251,6,FALSE),0)</f>
        <v>0.52941176470588236</v>
      </c>
      <c r="CC45" s="1700">
        <f>IFERROR(VLOOKUP($A45,'2010'!$C$3:$H$234,2,FALSE),0)</f>
        <v>0</v>
      </c>
      <c r="CD45" s="1691">
        <f>IFERROR(VLOOKUP($A45,'2010'!$C$3:$H$234,3,FALSE),0)</f>
        <v>0</v>
      </c>
      <c r="CE45" s="1691">
        <f>IFERROR(VLOOKUP($A45,'2010'!$C$3:$H$234,4,FALSE),0)</f>
        <v>0</v>
      </c>
      <c r="CF45" s="1691">
        <f>IFERROR(VLOOKUP($A45,'2010'!$C$3:$H$234,5,FALSE),0)</f>
        <v>0</v>
      </c>
      <c r="CG45" s="1740">
        <f>IFERROR(VLOOKUP($A45,'2010'!$C$3:$H$234,6,FALSE),0)</f>
        <v>0</v>
      </c>
      <c r="CH45" s="1700">
        <f>IFERROR(VLOOKUP($A45,'2009'!$C$3:$H$242,2,FALSE),0)</f>
        <v>0</v>
      </c>
      <c r="CI45" s="1691">
        <f>IFERROR(VLOOKUP($A45,'2009'!$C$3:$H$242,3,FALSE),0)</f>
        <v>0</v>
      </c>
      <c r="CJ45" s="1691">
        <f>IFERROR(VLOOKUP($A45,'2009'!$C$3:$H$242,4,FALSE),0)</f>
        <v>0</v>
      </c>
      <c r="CK45" s="1691">
        <f>IFERROR(VLOOKUP($A45,'2009'!$C$3:$H$242,5,FALSE),0)</f>
        <v>0</v>
      </c>
      <c r="CL45" s="1740">
        <f>IFERROR(VLOOKUP($A45,'2009'!$C$3:$H$242,6,FALSE),0)</f>
        <v>0</v>
      </c>
      <c r="CM45" s="1700">
        <f>IFERROR(VLOOKUP($A45,'2008'!$C$3:$H$229,2,FALSE),0)</f>
        <v>0</v>
      </c>
      <c r="CN45" s="1691">
        <f>IFERROR(VLOOKUP($A45,'2008'!$C$3:$H$229,3,FALSE),0)</f>
        <v>0</v>
      </c>
      <c r="CO45" s="1691">
        <f>IFERROR(VLOOKUP($A45,'2008'!$C$3:$H$229,4,FALSE),0)</f>
        <v>0</v>
      </c>
      <c r="CP45" s="1691">
        <f>IFERROR(VLOOKUP($A45,'2008'!$C$3:$H$229,5,FALSE),0)</f>
        <v>0</v>
      </c>
      <c r="CQ45" s="1740">
        <f>IFERROR(VLOOKUP($A45,'2008'!$C$3:$H$229,6,FALSE),0)</f>
        <v>0</v>
      </c>
      <c r="CR45" s="1700">
        <f>IFERROR(VLOOKUP($A45,'2007'!$C$3:$M$238,7,FALSE),0)</f>
        <v>0</v>
      </c>
      <c r="CS45" s="1691">
        <f>IFERROR(VLOOKUP($A45,'2007'!$C$3:$M$238,8,FALSE),0)</f>
        <v>0</v>
      </c>
      <c r="CT45" s="1691">
        <f>IFERROR(VLOOKUP($A45,'2007'!$C$3:$M$238,9,FALSE),0)</f>
        <v>0</v>
      </c>
      <c r="CU45" s="1691">
        <f>IFERROR(VLOOKUP($A45,'2007'!$C$3:$M$238,10,FALSE),0)</f>
        <v>0</v>
      </c>
      <c r="CV45" s="1740">
        <f>IFERROR(VLOOKUP($A45,'2007'!$C$3:$M$238,11,FALSE),0)</f>
        <v>0</v>
      </c>
      <c r="CW45" s="1700">
        <f>IFERROR(VLOOKUP($A45,'2006'!$A$2:$F$200,2,FALSE),0)</f>
        <v>0</v>
      </c>
      <c r="CX45" s="1691">
        <f>IFERROR(VLOOKUP($A45,'2006'!$A$2:$F$200,4,FALSE),0)</f>
        <v>0</v>
      </c>
      <c r="CY45" s="1691">
        <f>IFERROR(VLOOKUP($A45,'2006'!$A$2:$F$200,5,FALSE),0)</f>
        <v>0</v>
      </c>
      <c r="CZ45" s="1740">
        <f>IFERROR(VLOOKUP($A45,'2006'!$A$2:$F$200,6,FALSE),0)</f>
        <v>0</v>
      </c>
      <c r="DA45" s="1700">
        <f>IFERROR(VLOOKUP($A45,'2005'!$C$3:$M$205,8,FALSE),0)</f>
        <v>0</v>
      </c>
      <c r="DB45" s="1691">
        <f>IFERROR(VLOOKUP($A45,'2005'!$C$3:$M$205,9,FALSE),0)</f>
        <v>0</v>
      </c>
      <c r="DC45" s="1691">
        <f>IFERROR(VLOOKUP($A45,'2005'!$C$3:$M$205,10,FALSE),0)</f>
        <v>0</v>
      </c>
      <c r="DD45" s="1740">
        <f>IFERROR(VLOOKUP($A45,'2005'!$C$3:$M$205,11,FALSE),0)</f>
        <v>0</v>
      </c>
      <c r="DE45" s="1700">
        <f>IFERROR(VLOOKUP($A45,'2004'!$C$3:$M$213,8,FALSE),0)</f>
        <v>0</v>
      </c>
      <c r="DF45" s="1691">
        <f>IFERROR(VLOOKUP($A45,'2004'!$C$3:$M$213,9,FALSE),0)</f>
        <v>0</v>
      </c>
      <c r="DG45" s="1691">
        <f>IFERROR(VLOOKUP($A45,'2004'!$C$3:$M$213,10,FALSE),0)</f>
        <v>0</v>
      </c>
      <c r="DH45" s="1740">
        <f>IFERROR(VLOOKUP($A45,'2004'!$C$3:$M$213,11,FALSE),0)</f>
        <v>0</v>
      </c>
      <c r="DI45" s="1700">
        <f>IFERROR(VLOOKUP($A45,'2003'!$C$3:$Q$214,12,FALSE),0)</f>
        <v>0</v>
      </c>
      <c r="DJ45" s="1691">
        <f>IFERROR(VLOOKUP($A45,'2003'!$C$3:$Q$214,13,FALSE),0)</f>
        <v>0</v>
      </c>
      <c r="DK45" s="1691">
        <f>IFERROR(VLOOKUP($A45,'2003'!$C$3:$Q$214,14,FALSE),0)</f>
        <v>0</v>
      </c>
      <c r="DL45" s="1740">
        <f>IFERROR(VLOOKUP($A45,'2003'!$C$3:$Q$214,15,FALSE),0)</f>
        <v>0</v>
      </c>
      <c r="DM45" s="1700">
        <f>IFERROR(VLOOKUP($A45,'2002'!$D$3:$R$214,12,FALSE),0)</f>
        <v>0</v>
      </c>
      <c r="DN45" s="1691">
        <f>IFERROR(VLOOKUP($A45,'2002'!$D$3:$R$214,13,FALSE),0)</f>
        <v>0</v>
      </c>
      <c r="DO45" s="1691">
        <f>IFERROR(VLOOKUP($A45,'2002'!$D$3:$R$214,14,FALSE),0)</f>
        <v>0</v>
      </c>
      <c r="DP45" s="1788">
        <f>IFERROR(VLOOKUP($A45,'2002'!$D$3:$R$214,15,FALSE),0)</f>
        <v>0</v>
      </c>
      <c r="DQ45" s="1700">
        <f>IFERROR(VLOOKUP($A45,'Pre 2002'!$C$3:$CK$382,84,FALSE),0)</f>
        <v>0</v>
      </c>
      <c r="DR45" s="1695">
        <f>IFERROR(VLOOKUP($A45,'Pre 2002'!$C$3:$CK$382,85,FALSE),0)</f>
        <v>0</v>
      </c>
      <c r="DS45" s="1695">
        <f>IFERROR(VLOOKUP($A45,'Pre 2002'!$C$3:$CK$382,86,FALSE),0)</f>
        <v>0</v>
      </c>
      <c r="DT45" s="1790">
        <f>IFERROR(VLOOKUP($A45,'Pre 2002'!$C$3:$CK$382,87,FALSE),0)</f>
        <v>0</v>
      </c>
      <c r="DU45" s="1741">
        <f>IFERROR(VLOOKUP(A45,'Pre 2002'!$C$3:$CG$382,83,FALSE),0)</f>
        <v>0</v>
      </c>
      <c r="DV45" s="1722"/>
      <c r="DY45" s="1731"/>
    </row>
    <row r="46" spans="1:129">
      <c r="A46" s="1778" t="s">
        <v>117</v>
      </c>
      <c r="B46" s="1562">
        <f t="shared" si="0"/>
        <v>961</v>
      </c>
      <c r="C46" s="1562">
        <f t="shared" si="1"/>
        <v>578</v>
      </c>
      <c r="D46" s="1562">
        <f t="shared" si="2"/>
        <v>63</v>
      </c>
      <c r="E46" s="1563">
        <f t="shared" si="3"/>
        <v>0.60145681581685739</v>
      </c>
      <c r="F46" s="1786">
        <f t="shared" si="4"/>
        <v>13</v>
      </c>
      <c r="G46" s="1595">
        <v>2010</v>
      </c>
      <c r="H46" s="1567">
        <f t="shared" si="20"/>
        <v>5</v>
      </c>
      <c r="I46" s="1734">
        <f t="shared" si="21"/>
        <v>344</v>
      </c>
      <c r="J46" s="1734">
        <f t="shared" si="22"/>
        <v>195</v>
      </c>
      <c r="K46" s="1734">
        <f t="shared" si="23"/>
        <v>22</v>
      </c>
      <c r="L46" s="1806">
        <f t="shared" si="24"/>
        <v>0.56686046511627908</v>
      </c>
      <c r="M46" s="1568">
        <v>10</v>
      </c>
      <c r="N46" s="1573">
        <v>0</v>
      </c>
      <c r="O46" s="1700">
        <f>IFERROR(VLOOKUP($A46,'2022'!$B$2:$K$174,3,FALSE),0)</f>
        <v>63</v>
      </c>
      <c r="P46" s="1858">
        <f>IFERROR(VLOOKUP($A46,'2022'!$B$2:$K$174,4,FALSE),0)</f>
        <v>20</v>
      </c>
      <c r="Q46" s="1858">
        <f>IFERROR(VLOOKUP($A46,'2022'!$B$2:$K$174,5,FALSE),0)</f>
        <v>34</v>
      </c>
      <c r="R46" s="1858">
        <f>IFERROR(VLOOKUP($A46,'2022'!$B$2:$K$174,8,FALSE),0)</f>
        <v>3</v>
      </c>
      <c r="S46" s="1740">
        <f>IFERROR(VLOOKUP($A46,'2022'!$B$2:$K$174,10,FALSE),0)</f>
        <v>0.54</v>
      </c>
      <c r="T46" s="1700">
        <f>IFERROR(VLOOKUP($A46,'2021'!$B$2:$K$174,3,FALSE),0)</f>
        <v>81</v>
      </c>
      <c r="U46" s="1843">
        <f>IFERROR(VLOOKUP($A46,'2021'!$B$2:$K$174,4,FALSE),0)</f>
        <v>38</v>
      </c>
      <c r="V46" s="1843">
        <f>IFERROR(VLOOKUP($A46,'2021'!$B$2:$K$174,5,FALSE),0)</f>
        <v>46</v>
      </c>
      <c r="W46" s="1843">
        <f>IFERROR(VLOOKUP($A46,'2021'!$B$2:$K$174,8,FALSE),0)</f>
        <v>4</v>
      </c>
      <c r="X46" s="1740">
        <f>IFERROR(VLOOKUP($A46,'2021'!$B$2:$K$174,10,FALSE),0)</f>
        <v>0.56799999999999995</v>
      </c>
      <c r="Y46" s="1700">
        <f>IFERROR(VLOOKUP($A46,'2020'!$B$2:$K$170,3,FALSE),0)</f>
        <v>81</v>
      </c>
      <c r="Z46" s="1829">
        <f>IFERROR(VLOOKUP($A46,'2020'!$B$2:$K$170,4,FALSE),0)</f>
        <v>39</v>
      </c>
      <c r="AA46" s="1829">
        <f>IFERROR(VLOOKUP($A46,'2020'!$B$2:$K$170,5,FALSE),0)</f>
        <v>53</v>
      </c>
      <c r="AB46" s="1829">
        <f>IFERROR(VLOOKUP($A46,'2020'!$B$2:$K$170,8,FALSE),0)</f>
        <v>9</v>
      </c>
      <c r="AC46" s="1740">
        <f>IFERROR(VLOOKUP($A46,'2020'!$B$2:$K$170,10,FALSE),0)</f>
        <v>0.65400000000000003</v>
      </c>
      <c r="AD46" s="1700">
        <f>IFERROR(VLOOKUP($A46,'2019'!$B$2:$K$170,3,FALSE),0)</f>
        <v>78</v>
      </c>
      <c r="AE46" s="1823">
        <f>IFERROR(VLOOKUP($A46,'2019'!$B$2:$K$170,4,FALSE),0)</f>
        <v>37</v>
      </c>
      <c r="AF46" s="1823">
        <f>IFERROR(VLOOKUP($A46,'2019'!$B$2:$K$170,5,FALSE),0)</f>
        <v>57</v>
      </c>
      <c r="AG46" s="1823">
        <f>IFERROR(VLOOKUP($A46,'2019'!$B$2:$K$170,8,FALSE),0)</f>
        <v>14</v>
      </c>
      <c r="AH46" s="1740">
        <f>IFERROR(VLOOKUP($A46,'2019'!$B$2:$K$170,10,FALSE),0)</f>
        <v>0.73099999999999998</v>
      </c>
      <c r="AI46" s="1700">
        <f>IFERROR(VLOOKUP($A46,'2018'!$B$2:$K$170,3,FALSE),0)</f>
        <v>79</v>
      </c>
      <c r="AJ46" s="1821">
        <f>IFERROR(VLOOKUP($A46,'2018'!$B$2:$K$170,4,FALSE),0)</f>
        <v>37</v>
      </c>
      <c r="AK46" s="1821">
        <f>IFERROR(VLOOKUP($A46,'2018'!$B$2:$K$170,5,FALSE),0)</f>
        <v>51</v>
      </c>
      <c r="AL46" s="1821">
        <f>IFERROR(VLOOKUP($A46,'2018'!$B$2:$K$170,8,FALSE),0)</f>
        <v>4</v>
      </c>
      <c r="AM46" s="1740">
        <f>IFERROR(VLOOKUP($A46,'2018'!$B$2:$K$170,10,FALSE),0)</f>
        <v>0.64600000000000002</v>
      </c>
      <c r="AN46" s="1700">
        <f>IFERROR(VLOOKUP($A46,'2017'!$B$2:$J$163,2,FALSE),0)</f>
        <v>75</v>
      </c>
      <c r="AO46" s="1815">
        <f>IFERROR(VLOOKUP($A46,'2017'!$B$2:$J$163,3,FALSE),0)</f>
        <v>31</v>
      </c>
      <c r="AP46" s="1815">
        <f>IFERROR(VLOOKUP($A46,'2017'!$B$2:$J$163,4,FALSE),0)</f>
        <v>49</v>
      </c>
      <c r="AQ46" s="1815">
        <f>IFERROR(VLOOKUP($A46,'2017'!$B$2:$J$163,7,FALSE),0)</f>
        <v>2</v>
      </c>
      <c r="AR46" s="1740">
        <f>IFERROR(VLOOKUP($A46,'2017'!$B$2:$J$163,9,FALSE),0)</f>
        <v>0.65333333333333332</v>
      </c>
      <c r="AS46" s="1700">
        <f>IFERROR(VLOOKUP($A46,'2016'!$B$2:$K$165,3,FALSE),0)</f>
        <v>85</v>
      </c>
      <c r="AT46" s="1796">
        <f>IFERROR(VLOOKUP($A46,'2016'!$B$2:$K$165,4,FALSE),0)</f>
        <v>27</v>
      </c>
      <c r="AU46" s="1796">
        <f>IFERROR(VLOOKUP($A46,'2016'!$B$2:$K$165,5,FALSE),0)</f>
        <v>49</v>
      </c>
      <c r="AV46" s="1796">
        <f>IFERROR(VLOOKUP($A46,'2016'!$B$2:$K$165,8,FALSE),0)</f>
        <v>2</v>
      </c>
      <c r="AW46" s="1740">
        <f>IFERROR(VLOOKUP($A46,'2016'!$B$2:$K$165,10,FALSE),0)</f>
        <v>0.57599999999999996</v>
      </c>
      <c r="AX46" s="1700">
        <f>IFERROR(VLOOKUP($A46,'2015'!$B$2:$K$165,3,FALSE),0)</f>
        <v>75</v>
      </c>
      <c r="AY46" s="1695">
        <f>IFERROR(VLOOKUP($A46,'2015'!$B$2:$K$165,4,FALSE),0)</f>
        <v>27</v>
      </c>
      <c r="AZ46" s="1695">
        <f>IFERROR(VLOOKUP($A46,'2015'!$B$2:$K$165,5,FALSE),0)</f>
        <v>44</v>
      </c>
      <c r="BA46" s="1695">
        <f>IFERROR(VLOOKUP($A46,'2015'!$B$2:$K$165,8,FALSE),0)</f>
        <v>3</v>
      </c>
      <c r="BB46" s="1740">
        <f>IFERROR(VLOOKUP($A46,'2015'!$B$2:$K$165,10,FALSE),0)</f>
        <v>0.58666666666666667</v>
      </c>
      <c r="BC46" s="1700">
        <f>IFERROR(VLOOKUP($A46,'2014'!$B$2:$K$157,3,FALSE),0)</f>
        <v>80</v>
      </c>
      <c r="BD46" s="1691">
        <f>IFERROR(VLOOKUP($A46,'2014'!$B$2:$K$157,4,FALSE),0)</f>
        <v>37</v>
      </c>
      <c r="BE46" s="1691">
        <f>IFERROR(VLOOKUP($A46,'2014'!$B$2:$K$157,5,FALSE),0)</f>
        <v>51</v>
      </c>
      <c r="BF46" s="1691">
        <f>IFERROR(VLOOKUP($A46,'2014'!$B$2:$K$157,8,FALSE),0)</f>
        <v>0</v>
      </c>
      <c r="BG46" s="1740">
        <f>IFERROR(VLOOKUP($A46,'2014'!$B$2:$K$157,10,FALSE),0)</f>
        <v>0.63749999999999996</v>
      </c>
      <c r="BH46" s="1700">
        <f>IFERROR(VLOOKUP($A46,'2013'!$D$4:$I$249,2,FALSE),0)</f>
        <v>65</v>
      </c>
      <c r="BI46" s="1691">
        <f>IFERROR(VLOOKUP($A46,'2013'!$D$4:$I$249,3,FALSE),0)</f>
        <v>20</v>
      </c>
      <c r="BJ46" s="1691">
        <f>IFERROR(VLOOKUP($A46,'2013'!$D$4:$I$249,4,FALSE),0)</f>
        <v>40</v>
      </c>
      <c r="BK46" s="1691">
        <f>IFERROR(VLOOKUP($A46,'2013'!$D$4:$I$249,5,FALSE),0)</f>
        <v>3</v>
      </c>
      <c r="BL46" s="1740">
        <f>IFERROR(VLOOKUP($A46,'2013'!$D$4:$I$249,6,FALSE),0)</f>
        <v>0.61538461538461542</v>
      </c>
      <c r="BM46" s="1737">
        <f>IFERROR(VLOOKUP($A46,'2012'!$D$3:$O$172,2,FALSE),0)</f>
        <v>199</v>
      </c>
      <c r="BN46" s="1691">
        <f>IFERROR(VLOOKUP($A46,'2012'!$D$3:$O$172,3,FALSE),0)</f>
        <v>104</v>
      </c>
      <c r="BO46" s="1743">
        <f>IFERROR(VLOOKUP($A46,'2012'!$D$3:$O$172,4,FALSE),0)</f>
        <v>19</v>
      </c>
      <c r="BP46" s="1700">
        <f>IFERROR(VLOOKUP($A46,'2012'!$D$3:$O$172,5,FALSE),0)</f>
        <v>66</v>
      </c>
      <c r="BQ46" s="1691">
        <f>IFERROR(VLOOKUP($A46,'2012'!$D$3:$O$172,6,FALSE),0)</f>
        <v>25</v>
      </c>
      <c r="BR46" s="1691">
        <f>IFERROR(VLOOKUP($A46,'2012'!$D$3:$O$172,7,FALSE),0)</f>
        <v>32</v>
      </c>
      <c r="BS46" s="1691">
        <f>IFERROR(VLOOKUP($A46,'2012'!$D$3:$O$172,8,FALSE),0)</f>
        <v>10</v>
      </c>
      <c r="BT46" s="1740">
        <f>IFERROR(VLOOKUP($A46,'2012'!$D$3:$O$172,9,FALSE),0)</f>
        <v>0.48484848484848486</v>
      </c>
      <c r="BU46" s="1737">
        <f>IFERROR(VLOOKUP($A46,'2012'!$D$3:$O$172,10,FALSE),0)</f>
        <v>133</v>
      </c>
      <c r="BV46" s="1691">
        <f>IFERROR(VLOOKUP($A46,'2012'!$D$3:$O$172,11,FALSE),0)</f>
        <v>72</v>
      </c>
      <c r="BW46" s="1743">
        <f>IFERROR(VLOOKUP($A46,'2012'!$D$3:$O$172,12,FALSE),0)</f>
        <v>9</v>
      </c>
      <c r="BX46" s="1700">
        <f>IFERROR(VLOOKUP($A46,'2011'!$D$4:$I$251,2,FALSE),0)</f>
        <v>63</v>
      </c>
      <c r="BY46" s="1691">
        <f>IFERROR(VLOOKUP($A46,'2011'!$D$4:$I$251,3,FALSE),0)</f>
        <v>23</v>
      </c>
      <c r="BZ46" s="1691">
        <f>IFERROR(VLOOKUP($A46,'2011'!$D$4:$I$251,4,FALSE),0)</f>
        <v>33</v>
      </c>
      <c r="CA46" s="1691">
        <f>IFERROR(VLOOKUP($A46,'2011'!$D$4:$I$251,5,FALSE),0)</f>
        <v>3</v>
      </c>
      <c r="CB46" s="1740">
        <f>IFERROR(VLOOKUP($A46,'2011'!$D$4:$I$251,6,FALSE),0)</f>
        <v>0.52380952380952384</v>
      </c>
      <c r="CC46" s="1700">
        <f>IFERROR(VLOOKUP($A46,'2010'!$C$3:$H$234,2,FALSE),0)</f>
        <v>70</v>
      </c>
      <c r="CD46" s="1691">
        <f>IFERROR(VLOOKUP($A46,'2010'!$C$3:$H$234,3,FALSE),0)</f>
        <v>21</v>
      </c>
      <c r="CE46" s="1691">
        <f>IFERROR(VLOOKUP($A46,'2010'!$C$3:$H$234,4,FALSE),0)</f>
        <v>39</v>
      </c>
      <c r="CF46" s="1691">
        <f>IFERROR(VLOOKUP($A46,'2010'!$C$3:$H$234,5,FALSE),0)</f>
        <v>6</v>
      </c>
      <c r="CG46" s="1740">
        <f>IFERROR(VLOOKUP($A46,'2010'!$C$3:$H$234,6,FALSE),0)</f>
        <v>0.55714285714285716</v>
      </c>
      <c r="CH46" s="1700">
        <f>IFERROR(VLOOKUP($A46,'2009'!$C$3:$H$242,2,FALSE),0)</f>
        <v>0</v>
      </c>
      <c r="CI46" s="1691">
        <f>IFERROR(VLOOKUP($A46,'2009'!$C$3:$H$242,3,FALSE),0)</f>
        <v>0</v>
      </c>
      <c r="CJ46" s="1691">
        <f>IFERROR(VLOOKUP($A46,'2009'!$C$3:$H$242,4,FALSE),0)</f>
        <v>0</v>
      </c>
      <c r="CK46" s="1691">
        <f>IFERROR(VLOOKUP($A46,'2009'!$C$3:$H$242,5,FALSE),0)</f>
        <v>0</v>
      </c>
      <c r="CL46" s="1740">
        <f>IFERROR(VLOOKUP($A46,'2009'!$C$3:$H$242,6,FALSE),0)</f>
        <v>0</v>
      </c>
      <c r="CM46" s="1700">
        <f>IFERROR(VLOOKUP($A46,'2008'!$C$3:$H$229,2,FALSE),0)</f>
        <v>0</v>
      </c>
      <c r="CN46" s="1691">
        <f>IFERROR(VLOOKUP($A46,'2008'!$C$3:$H$229,3,FALSE),0)</f>
        <v>0</v>
      </c>
      <c r="CO46" s="1691">
        <f>IFERROR(VLOOKUP($A46,'2008'!$C$3:$H$229,4,FALSE),0)</f>
        <v>0</v>
      </c>
      <c r="CP46" s="1691">
        <f>IFERROR(VLOOKUP($A46,'2008'!$C$3:$H$229,5,FALSE),0)</f>
        <v>0</v>
      </c>
      <c r="CQ46" s="1740">
        <f>IFERROR(VLOOKUP($A46,'2008'!$C$3:$H$229,6,FALSE),0)</f>
        <v>0</v>
      </c>
      <c r="CR46" s="1700">
        <f>IFERROR(VLOOKUP($A46,'2007'!$C$3:$M$238,7,FALSE),0)</f>
        <v>0</v>
      </c>
      <c r="CS46" s="1691">
        <f>IFERROR(VLOOKUP($A46,'2007'!$C$3:$M$238,8,FALSE),0)</f>
        <v>0</v>
      </c>
      <c r="CT46" s="1691">
        <f>IFERROR(VLOOKUP($A46,'2007'!$C$3:$M$238,9,FALSE),0)</f>
        <v>0</v>
      </c>
      <c r="CU46" s="1691">
        <f>IFERROR(VLOOKUP($A46,'2007'!$C$3:$M$238,10,FALSE),0)</f>
        <v>0</v>
      </c>
      <c r="CV46" s="1740">
        <f>IFERROR(VLOOKUP($A46,'2007'!$C$3:$M$238,11,FALSE),0)</f>
        <v>0</v>
      </c>
      <c r="CW46" s="1700">
        <f>IFERROR(VLOOKUP($A46,'2006'!$A$2:$F$200,2,FALSE),0)</f>
        <v>0</v>
      </c>
      <c r="CX46" s="1691">
        <f>IFERROR(VLOOKUP($A46,'2006'!$A$2:$F$200,4,FALSE),0)</f>
        <v>0</v>
      </c>
      <c r="CY46" s="1691">
        <f>IFERROR(VLOOKUP($A46,'2006'!$A$2:$F$200,5,FALSE),0)</f>
        <v>0</v>
      </c>
      <c r="CZ46" s="1740">
        <f>IFERROR(VLOOKUP($A46,'2006'!$A$2:$F$200,6,FALSE),0)</f>
        <v>0</v>
      </c>
      <c r="DA46" s="1700">
        <f>IFERROR(VLOOKUP($A46,'2005'!$C$3:$M$205,8,FALSE),0)</f>
        <v>0</v>
      </c>
      <c r="DB46" s="1691">
        <f>IFERROR(VLOOKUP($A46,'2005'!$C$3:$M$205,9,FALSE),0)</f>
        <v>0</v>
      </c>
      <c r="DC46" s="1691">
        <f>IFERROR(VLOOKUP($A46,'2005'!$C$3:$M$205,10,FALSE),0)</f>
        <v>0</v>
      </c>
      <c r="DD46" s="1740">
        <f>IFERROR(VLOOKUP($A46,'2005'!$C$3:$M$205,11,FALSE),0)</f>
        <v>0</v>
      </c>
      <c r="DE46" s="1700">
        <f>IFERROR(VLOOKUP($A46,'2004'!$C$3:$M$213,8,FALSE),0)</f>
        <v>0</v>
      </c>
      <c r="DF46" s="1691">
        <f>IFERROR(VLOOKUP($A46,'2004'!$C$3:$M$213,9,FALSE),0)</f>
        <v>0</v>
      </c>
      <c r="DG46" s="1691">
        <f>IFERROR(VLOOKUP($A46,'2004'!$C$3:$M$213,10,FALSE),0)</f>
        <v>0</v>
      </c>
      <c r="DH46" s="1740">
        <f>IFERROR(VLOOKUP($A46,'2004'!$C$3:$M$213,11,FALSE),0)</f>
        <v>0</v>
      </c>
      <c r="DI46" s="1700">
        <f>IFERROR(VLOOKUP($A46,'2003'!$C$3:$Q$214,12,FALSE),0)</f>
        <v>0</v>
      </c>
      <c r="DJ46" s="1691">
        <f>IFERROR(VLOOKUP($A46,'2003'!$C$3:$Q$214,13,FALSE),0)</f>
        <v>0</v>
      </c>
      <c r="DK46" s="1691">
        <f>IFERROR(VLOOKUP($A46,'2003'!$C$3:$Q$214,14,FALSE),0)</f>
        <v>0</v>
      </c>
      <c r="DL46" s="1740">
        <f>IFERROR(VLOOKUP($A46,'2003'!$C$3:$Q$214,15,FALSE),0)</f>
        <v>0</v>
      </c>
      <c r="DM46" s="1700">
        <f>IFERROR(VLOOKUP($A46,'2002'!$D$3:$R$214,12,FALSE),0)</f>
        <v>0</v>
      </c>
      <c r="DN46" s="1691">
        <f>IFERROR(VLOOKUP($A46,'2002'!$D$3:$R$214,13,FALSE),0)</f>
        <v>0</v>
      </c>
      <c r="DO46" s="1691">
        <f>IFERROR(VLOOKUP($A46,'2002'!$D$3:$R$214,14,FALSE),0)</f>
        <v>0</v>
      </c>
      <c r="DP46" s="1788">
        <f>IFERROR(VLOOKUP($A46,'2002'!$D$3:$R$214,15,FALSE),0)</f>
        <v>0</v>
      </c>
      <c r="DQ46" s="1700">
        <f>IFERROR(VLOOKUP($A46,'Pre 2002'!$C$3:$CK$382,84,FALSE),0)</f>
        <v>0</v>
      </c>
      <c r="DR46" s="1695">
        <f>IFERROR(VLOOKUP($A46,'Pre 2002'!$C$3:$CK$382,85,FALSE),0)</f>
        <v>0</v>
      </c>
      <c r="DS46" s="1695">
        <f>IFERROR(VLOOKUP($A46,'Pre 2002'!$C$3:$CK$382,86,FALSE),0)</f>
        <v>0</v>
      </c>
      <c r="DT46" s="1790">
        <f>IFERROR(VLOOKUP($A46,'Pre 2002'!$C$3:$CK$382,87,FALSE),0)</f>
        <v>0</v>
      </c>
      <c r="DU46" s="1741">
        <f>IFERROR(VLOOKUP(A46,'Pre 2002'!$C$3:$CG$382,83,FALSE),0)</f>
        <v>0</v>
      </c>
      <c r="DV46" s="1725"/>
      <c r="DY46" s="1731"/>
    </row>
    <row r="47" spans="1:129">
      <c r="A47" s="1778" t="s">
        <v>1834</v>
      </c>
      <c r="B47" s="1562">
        <f t="shared" si="0"/>
        <v>1359</v>
      </c>
      <c r="C47" s="1562">
        <f t="shared" si="1"/>
        <v>818</v>
      </c>
      <c r="D47" s="1562">
        <f t="shared" si="2"/>
        <v>62</v>
      </c>
      <c r="E47" s="1563">
        <f t="shared" si="3"/>
        <v>0.60191317144959533</v>
      </c>
      <c r="F47" s="1786">
        <f t="shared" si="4"/>
        <v>21</v>
      </c>
      <c r="G47" s="1595" t="s">
        <v>2159</v>
      </c>
      <c r="H47" s="1567">
        <f t="shared" si="20"/>
        <v>21</v>
      </c>
      <c r="I47" s="1734">
        <f t="shared" si="21"/>
        <v>1359</v>
      </c>
      <c r="J47" s="1734">
        <f t="shared" si="22"/>
        <v>818</v>
      </c>
      <c r="K47" s="1734">
        <f t="shared" si="23"/>
        <v>62</v>
      </c>
      <c r="L47" s="1806">
        <f t="shared" si="24"/>
        <v>0.60191317144959533</v>
      </c>
      <c r="M47" s="1734"/>
      <c r="N47" s="1748"/>
      <c r="O47" s="1700">
        <f>IFERROR(VLOOKUP($A47,'2022'!$B$2:$K$174,3,FALSE),0)</f>
        <v>0</v>
      </c>
      <c r="P47" s="1858">
        <f>IFERROR(VLOOKUP($A47,'2022'!$B$2:$K$174,4,FALSE),0)</f>
        <v>0</v>
      </c>
      <c r="Q47" s="1858">
        <f>IFERROR(VLOOKUP($A47,'2022'!$B$2:$K$174,5,FALSE),0)</f>
        <v>0</v>
      </c>
      <c r="R47" s="1858">
        <f>IFERROR(VLOOKUP($A47,'2022'!$B$2:$K$174,8,FALSE),0)</f>
        <v>0</v>
      </c>
      <c r="S47" s="1740">
        <f>IFERROR(VLOOKUP($A47,'2022'!$B$2:$K$174,10,FALSE),0)</f>
        <v>0</v>
      </c>
      <c r="T47" s="1700">
        <f>IFERROR(VLOOKUP($A47,'2021'!$B$2:$K$174,3,FALSE),0)</f>
        <v>0</v>
      </c>
      <c r="U47" s="1843">
        <f>IFERROR(VLOOKUP($A47,'2021'!$B$2:$K$174,4,FALSE),0)</f>
        <v>0</v>
      </c>
      <c r="V47" s="1843">
        <f>IFERROR(VLOOKUP($A47,'2021'!$B$2:$K$174,5,FALSE),0)</f>
        <v>0</v>
      </c>
      <c r="W47" s="1843">
        <f>IFERROR(VLOOKUP($A47,'2021'!$B$2:$K$174,8,FALSE),0)</f>
        <v>0</v>
      </c>
      <c r="X47" s="1740">
        <f>IFERROR(VLOOKUP($A47,'2021'!$B$2:$K$174,10,FALSE),0)</f>
        <v>0</v>
      </c>
      <c r="Y47" s="1700">
        <f>IFERROR(VLOOKUP($A47,'2020'!$B$2:$K$170,3,FALSE),0)</f>
        <v>0</v>
      </c>
      <c r="Z47" s="1829">
        <f>IFERROR(VLOOKUP($A47,'2020'!$B$2:$K$170,4,FALSE),0)</f>
        <v>0</v>
      </c>
      <c r="AA47" s="1829">
        <f>IFERROR(VLOOKUP($A47,'2020'!$B$2:$K$170,5,FALSE),0)</f>
        <v>0</v>
      </c>
      <c r="AB47" s="1829">
        <f>IFERROR(VLOOKUP($A47,'2020'!$B$2:$K$170,8,FALSE),0)</f>
        <v>0</v>
      </c>
      <c r="AC47" s="1740">
        <f>IFERROR(VLOOKUP($A47,'2020'!$B$2:$K$170,10,FALSE),0)</f>
        <v>0</v>
      </c>
      <c r="AD47" s="1700">
        <f>IFERROR(VLOOKUP($A47,'2019'!$B$2:$K$170,3,FALSE),0)</f>
        <v>0</v>
      </c>
      <c r="AE47" s="1823">
        <f>IFERROR(VLOOKUP($A47,'2019'!$B$2:$K$170,4,FALSE),0)</f>
        <v>0</v>
      </c>
      <c r="AF47" s="1823">
        <f>IFERROR(VLOOKUP($A47,'2019'!$B$2:$K$170,5,FALSE),0)</f>
        <v>0</v>
      </c>
      <c r="AG47" s="1823">
        <f>IFERROR(VLOOKUP($A47,'2019'!$B$2:$K$170,8,FALSE),0)</f>
        <v>0</v>
      </c>
      <c r="AH47" s="1740">
        <f>IFERROR(VLOOKUP($A47,'2019'!$B$2:$K$170,10,FALSE),0)</f>
        <v>0</v>
      </c>
      <c r="AI47" s="1700">
        <f>IFERROR(VLOOKUP($A47,'2018'!$B$2:$K$170,3,FALSE),0)</f>
        <v>0</v>
      </c>
      <c r="AJ47" s="1821">
        <f>IFERROR(VLOOKUP($A47,'2018'!$B$2:$K$170,4,FALSE),0)</f>
        <v>0</v>
      </c>
      <c r="AK47" s="1821">
        <f>IFERROR(VLOOKUP($A47,'2018'!$B$2:$K$170,5,FALSE),0)</f>
        <v>0</v>
      </c>
      <c r="AL47" s="1821">
        <f>IFERROR(VLOOKUP($A47,'2018'!$B$2:$K$170,8,FALSE),0)</f>
        <v>0</v>
      </c>
      <c r="AM47" s="1740">
        <f>IFERROR(VLOOKUP($A47,'2018'!$B$2:$K$170,10,FALSE),0)</f>
        <v>0</v>
      </c>
      <c r="AN47" s="1700">
        <f>IFERROR(VLOOKUP($A47,'2017'!$B$2:$J$163,2,FALSE),0)</f>
        <v>0</v>
      </c>
      <c r="AO47" s="1815">
        <f>IFERROR(VLOOKUP($A47,'2017'!$B$2:$J$163,3,FALSE),0)</f>
        <v>0</v>
      </c>
      <c r="AP47" s="1815">
        <f>IFERROR(VLOOKUP($A47,'2017'!$B$2:$J$163,4,FALSE),0)</f>
        <v>0</v>
      </c>
      <c r="AQ47" s="1815">
        <f>IFERROR(VLOOKUP($A47,'2017'!$B$2:$J$163,7,FALSE),0)</f>
        <v>0</v>
      </c>
      <c r="AR47" s="1740">
        <f>IFERROR(VLOOKUP($A47,'2017'!$B$2:$J$163,9,FALSE),0)</f>
        <v>0</v>
      </c>
      <c r="AS47" s="1700">
        <f>IFERROR(VLOOKUP($A47,'2016'!$B$2:$K$165,3,FALSE),0)</f>
        <v>0</v>
      </c>
      <c r="AT47" s="1796">
        <f>IFERROR(VLOOKUP($A47,'2016'!$B$2:$K$165,4,FALSE),0)</f>
        <v>0</v>
      </c>
      <c r="AU47" s="1796">
        <f>IFERROR(VLOOKUP($A47,'2016'!$B$2:$K$165,5,FALSE),0)</f>
        <v>0</v>
      </c>
      <c r="AV47" s="1796">
        <f>IFERROR(VLOOKUP($A47,'2016'!$B$2:$K$165,8,FALSE),0)</f>
        <v>0</v>
      </c>
      <c r="AW47" s="1740">
        <f>IFERROR(VLOOKUP($A47,'2016'!$B$2:$K$165,10,FALSE),0)</f>
        <v>0</v>
      </c>
      <c r="AX47" s="1700">
        <f>IFERROR(VLOOKUP($A47,'2015'!$B$2:$K$165,3,FALSE),0)</f>
        <v>0</v>
      </c>
      <c r="AY47" s="1695">
        <f>IFERROR(VLOOKUP($A47,'2015'!$B$2:$K$165,4,FALSE),0)</f>
        <v>0</v>
      </c>
      <c r="AZ47" s="1695">
        <f>IFERROR(VLOOKUP($A47,'2015'!$B$2:$K$165,5,FALSE),0)</f>
        <v>0</v>
      </c>
      <c r="BA47" s="1695">
        <f>IFERROR(VLOOKUP($A47,'2015'!$B$2:$K$165,8,FALSE),0)</f>
        <v>0</v>
      </c>
      <c r="BB47" s="1740">
        <f>IFERROR(VLOOKUP($A47,'2015'!$B$2:$K$165,10,FALSE),0)</f>
        <v>0</v>
      </c>
      <c r="BC47" s="1700">
        <f>IFERROR(VLOOKUP($A47,'2014'!$B$2:$K$157,3,FALSE),0)</f>
        <v>0</v>
      </c>
      <c r="BD47" s="1691">
        <f>IFERROR(VLOOKUP($A47,'2014'!$B$2:$K$157,4,FALSE),0)</f>
        <v>0</v>
      </c>
      <c r="BE47" s="1691">
        <f>IFERROR(VLOOKUP($A47,'2014'!$B$2:$K$157,5,FALSE),0)</f>
        <v>0</v>
      </c>
      <c r="BF47" s="1691">
        <f>IFERROR(VLOOKUP($A47,'2014'!$B$2:$K$157,8,FALSE),0)</f>
        <v>0</v>
      </c>
      <c r="BG47" s="1740">
        <f>IFERROR(VLOOKUP($A47,'2014'!$B$2:$K$157,10,FALSE),0)</f>
        <v>0</v>
      </c>
      <c r="BH47" s="1700">
        <f>IFERROR(VLOOKUP($A47,'2013'!$D$4:$I$249,2,FALSE),0)</f>
        <v>0</v>
      </c>
      <c r="BI47" s="1691">
        <f>IFERROR(VLOOKUP($A47,'2013'!$D$4:$I$249,3,FALSE),0)</f>
        <v>0</v>
      </c>
      <c r="BJ47" s="1691">
        <f>IFERROR(VLOOKUP($A47,'2013'!$D$4:$I$249,4,FALSE),0)</f>
        <v>0</v>
      </c>
      <c r="BK47" s="1691">
        <f>IFERROR(VLOOKUP($A47,'2013'!$D$4:$I$249,5,FALSE),0)</f>
        <v>0</v>
      </c>
      <c r="BL47" s="1740">
        <f>IFERROR(VLOOKUP($A47,'2013'!$D$4:$I$249,6,FALSE),0)</f>
        <v>0</v>
      </c>
      <c r="BM47" s="1737">
        <f>IFERROR(VLOOKUP($A47,'2012'!$D$3:$O$172,2,FALSE),0)</f>
        <v>0</v>
      </c>
      <c r="BN47" s="1691">
        <f>IFERROR(VLOOKUP($A47,'2012'!$D$3:$O$172,3,FALSE),0)</f>
        <v>0</v>
      </c>
      <c r="BO47" s="1743">
        <f>IFERROR(VLOOKUP($A47,'2012'!$D$3:$O$172,4,FALSE),0)</f>
        <v>0</v>
      </c>
      <c r="BP47" s="1700">
        <f>IFERROR(VLOOKUP($A47,'2012'!$D$3:$O$172,5,FALSE),0)</f>
        <v>0</v>
      </c>
      <c r="BQ47" s="1691">
        <f>IFERROR(VLOOKUP($A47,'2012'!$D$3:$O$172,6,FALSE),0)</f>
        <v>0</v>
      </c>
      <c r="BR47" s="1691">
        <f>IFERROR(VLOOKUP($A47,'2012'!$D$3:$O$172,7,FALSE),0)</f>
        <v>0</v>
      </c>
      <c r="BS47" s="1691">
        <f>IFERROR(VLOOKUP($A47,'2012'!$D$3:$O$172,8,FALSE),0)</f>
        <v>0</v>
      </c>
      <c r="BT47" s="1740">
        <f>IFERROR(VLOOKUP($A47,'2012'!$D$3:$O$172,9,FALSE),0)</f>
        <v>0</v>
      </c>
      <c r="BX47" s="1700">
        <f>IFERROR(VLOOKUP($A47,'2011'!$D$4:$I$251,2,FALSE),0)</f>
        <v>0</v>
      </c>
      <c r="BY47" s="1691">
        <f>IFERROR(VLOOKUP($A47,'2011'!$D$4:$I$251,3,FALSE),0)</f>
        <v>0</v>
      </c>
      <c r="BZ47" s="1691">
        <f>IFERROR(VLOOKUP($A47,'2011'!$D$4:$I$251,4,FALSE),0)</f>
        <v>0</v>
      </c>
      <c r="CA47" s="1691">
        <f>IFERROR(VLOOKUP($A47,'2011'!$D$4:$I$251,5,FALSE),0)</f>
        <v>0</v>
      </c>
      <c r="CB47" s="1740">
        <f>IFERROR(VLOOKUP($A47,'2011'!$D$4:$I$251,6,FALSE),0)</f>
        <v>0</v>
      </c>
      <c r="CC47" s="1700">
        <f>IFERROR(VLOOKUP($A47,'2010'!$C$3:$H$234,2,FALSE),0)</f>
        <v>0</v>
      </c>
      <c r="CD47" s="1691">
        <f>IFERROR(VLOOKUP($A47,'2010'!$C$3:$H$234,3,FALSE),0)</f>
        <v>0</v>
      </c>
      <c r="CE47" s="1691">
        <f>IFERROR(VLOOKUP($A47,'2010'!$C$3:$H$234,4,FALSE),0)</f>
        <v>0</v>
      </c>
      <c r="CF47" s="1691">
        <f>IFERROR(VLOOKUP($A47,'2010'!$C$3:$H$234,5,FALSE),0)</f>
        <v>0</v>
      </c>
      <c r="CG47" s="1740">
        <f>IFERROR(VLOOKUP($A47,'2010'!$C$3:$H$234,6,FALSE),0)</f>
        <v>0</v>
      </c>
      <c r="CH47" s="1700">
        <f>IFERROR(VLOOKUP($A47,'2009'!$C$3:$H$242,2,FALSE),0)</f>
        <v>0</v>
      </c>
      <c r="CI47" s="1691">
        <f>IFERROR(VLOOKUP($A47,'2009'!$C$3:$H$242,3,FALSE),0)</f>
        <v>0</v>
      </c>
      <c r="CJ47" s="1691">
        <f>IFERROR(VLOOKUP($A47,'2009'!$C$3:$H$242,4,FALSE),0)</f>
        <v>0</v>
      </c>
      <c r="CK47" s="1691">
        <f>IFERROR(VLOOKUP($A47,'2009'!$C$3:$H$242,5,FALSE),0)</f>
        <v>0</v>
      </c>
      <c r="CL47" s="1740">
        <f>IFERROR(VLOOKUP($A47,'2009'!$C$3:$H$242,6,FALSE),0)</f>
        <v>0</v>
      </c>
      <c r="CM47" s="1700">
        <f>IFERROR(VLOOKUP($A47,'2008'!$C$3:$H$229,2,FALSE),0)</f>
        <v>0</v>
      </c>
      <c r="CN47" s="1691">
        <f>IFERROR(VLOOKUP($A47,'2008'!$C$3:$H$229,3,FALSE),0)</f>
        <v>0</v>
      </c>
      <c r="CO47" s="1691">
        <f>IFERROR(VLOOKUP($A47,'2008'!$C$3:$H$229,4,FALSE),0)</f>
        <v>0</v>
      </c>
      <c r="CP47" s="1691">
        <f>IFERROR(VLOOKUP($A47,'2008'!$C$3:$H$229,5,FALSE),0)</f>
        <v>0</v>
      </c>
      <c r="CQ47" s="1740">
        <f>IFERROR(VLOOKUP($A47,'2008'!$C$3:$H$229,6,FALSE),0)</f>
        <v>0</v>
      </c>
      <c r="CR47" s="1700">
        <f>IFERROR(VLOOKUP($A47,'2007'!$C$3:$M$238,7,FALSE),0)</f>
        <v>0</v>
      </c>
      <c r="CS47" s="1691">
        <f>IFERROR(VLOOKUP($A47,'2007'!$C$3:$M$238,8,FALSE),0)</f>
        <v>0</v>
      </c>
      <c r="CT47" s="1691">
        <f>IFERROR(VLOOKUP($A47,'2007'!$C$3:$M$238,9,FALSE),0)</f>
        <v>0</v>
      </c>
      <c r="CU47" s="1691">
        <f>IFERROR(VLOOKUP($A47,'2007'!$C$3:$M$238,10,FALSE),0)</f>
        <v>0</v>
      </c>
      <c r="CV47" s="1740">
        <f>IFERROR(VLOOKUP($A47,'2007'!$C$3:$M$238,11,FALSE),0)</f>
        <v>0</v>
      </c>
      <c r="CW47" s="1700">
        <f>IFERROR(VLOOKUP($A47,'2006'!$A$2:$F$200,2,FALSE),0)</f>
        <v>0</v>
      </c>
      <c r="CX47" s="1691">
        <f>IFERROR(VLOOKUP($A47,'2006'!$A$2:$F$200,4,FALSE),0)</f>
        <v>0</v>
      </c>
      <c r="CY47" s="1691">
        <f>IFERROR(VLOOKUP($A47,'2006'!$A$2:$F$200,5,FALSE),0)</f>
        <v>0</v>
      </c>
      <c r="CZ47" s="1740">
        <f>IFERROR(VLOOKUP($A47,'2006'!$A$2:$F$200,6,FALSE),0)</f>
        <v>0</v>
      </c>
      <c r="DA47" s="1700">
        <f>IFERROR(VLOOKUP($A47,'2005'!$C$3:$M$205,8,FALSE),0)</f>
        <v>45</v>
      </c>
      <c r="DB47" s="1691">
        <f>IFERROR(VLOOKUP($A47,'2005'!$C$3:$M$205,9,FALSE),0)</f>
        <v>17</v>
      </c>
      <c r="DC47" s="1691">
        <f>IFERROR(VLOOKUP($A47,'2005'!$C$3:$M$205,10,FALSE),0)</f>
        <v>0</v>
      </c>
      <c r="DD47" s="1740">
        <f>IFERROR(VLOOKUP($A47,'2005'!$C$3:$M$205,11,FALSE),0)</f>
        <v>0.37777777777777777</v>
      </c>
      <c r="DE47" s="1700">
        <f>IFERROR(VLOOKUP($A47,'2004'!$C$3:$M$213,8,FALSE),0)</f>
        <v>81</v>
      </c>
      <c r="DF47" s="1691">
        <f>IFERROR(VLOOKUP($A47,'2004'!$C$3:$M$213,9,FALSE),0)</f>
        <v>43</v>
      </c>
      <c r="DG47" s="1691">
        <f>IFERROR(VLOOKUP($A47,'2004'!$C$3:$M$213,10,FALSE),0)</f>
        <v>2</v>
      </c>
      <c r="DH47" s="1740">
        <f>IFERROR(VLOOKUP($A47,'2004'!$C$3:$M$213,11,FALSE),0)</f>
        <v>0.53086419753086422</v>
      </c>
      <c r="DI47" s="1700">
        <f>IFERROR(VLOOKUP($A47,'2003'!$C$3:$Q$214,12,FALSE),0)</f>
        <v>68</v>
      </c>
      <c r="DJ47" s="1691">
        <f>IFERROR(VLOOKUP($A47,'2003'!$C$3:$Q$214,13,FALSE),0)</f>
        <v>44</v>
      </c>
      <c r="DK47" s="1691">
        <f>IFERROR(VLOOKUP($A47,'2003'!$C$3:$Q$214,14,FALSE),0)</f>
        <v>5</v>
      </c>
      <c r="DL47" s="1740">
        <f>IFERROR(VLOOKUP($A47,'2003'!$C$3:$Q$214,15,FALSE),0)</f>
        <v>0.6470588235294118</v>
      </c>
      <c r="DM47" s="1700">
        <f>IFERROR(VLOOKUP($A47,'2002'!$D$3:$R$214,12,FALSE),0)</f>
        <v>59</v>
      </c>
      <c r="DN47" s="1691">
        <f>IFERROR(VLOOKUP($A47,'2002'!$D$3:$R$214,13,FALSE),0)</f>
        <v>40</v>
      </c>
      <c r="DO47" s="1691">
        <f>IFERROR(VLOOKUP($A47,'2002'!$D$3:$R$214,14,FALSE),0)</f>
        <v>2</v>
      </c>
      <c r="DP47" s="1788">
        <f>IFERROR(VLOOKUP($A47,'2002'!$D$3:$R$214,15,FALSE),0)</f>
        <v>0.67796610169491522</v>
      </c>
      <c r="DQ47" s="1700">
        <f>IFERROR(VLOOKUP($A47,'Pre 2002'!$C$3:$CK$382,84,FALSE),0)</f>
        <v>1106</v>
      </c>
      <c r="DR47" s="1695">
        <f>IFERROR(VLOOKUP($A47,'Pre 2002'!$C$3:$CK$382,85,FALSE),0)</f>
        <v>674</v>
      </c>
      <c r="DS47" s="1695">
        <f>IFERROR(VLOOKUP($A47,'Pre 2002'!$C$3:$CK$382,86,FALSE),0)</f>
        <v>53</v>
      </c>
      <c r="DT47" s="1790">
        <f>IFERROR(VLOOKUP($A47,'Pre 2002'!$C$3:$CK$382,87,FALSE),0)</f>
        <v>0.60940325497287517</v>
      </c>
      <c r="DU47" s="1741">
        <f>IFERROR(VLOOKUP(A47,'Pre 2002'!$C$3:$CG$382,83,FALSE),0)</f>
        <v>17</v>
      </c>
      <c r="DV47" s="1722"/>
      <c r="DY47" s="1731"/>
    </row>
    <row r="48" spans="1:129">
      <c r="A48" s="1778" t="s">
        <v>234</v>
      </c>
      <c r="B48" s="1562">
        <f t="shared" si="0"/>
        <v>2102</v>
      </c>
      <c r="C48" s="1562">
        <f t="shared" si="1"/>
        <v>1171</v>
      </c>
      <c r="D48" s="1562">
        <f t="shared" si="2"/>
        <v>62</v>
      </c>
      <c r="E48" s="1563">
        <f t="shared" si="3"/>
        <v>0.55708848715509041</v>
      </c>
      <c r="F48" s="1786">
        <f t="shared" si="4"/>
        <v>35</v>
      </c>
      <c r="G48" s="1595">
        <v>1988</v>
      </c>
      <c r="H48" s="1567">
        <f t="shared" si="20"/>
        <v>27</v>
      </c>
      <c r="I48" s="1734">
        <f t="shared" si="21"/>
        <v>1716</v>
      </c>
      <c r="J48" s="1734">
        <f t="shared" si="22"/>
        <v>960</v>
      </c>
      <c r="K48" s="1734">
        <f t="shared" si="23"/>
        <v>60</v>
      </c>
      <c r="L48" s="1806">
        <f t="shared" si="24"/>
        <v>0.55944055944055948</v>
      </c>
      <c r="M48" s="1568">
        <v>88</v>
      </c>
      <c r="N48" s="1573">
        <v>2</v>
      </c>
      <c r="O48" s="1700">
        <f>IFERROR(VLOOKUP($A48,'2022'!$B$2:$K$174,3,FALSE),0)</f>
        <v>28</v>
      </c>
      <c r="P48" s="1858">
        <f>IFERROR(VLOOKUP($A48,'2022'!$B$2:$K$174,4,FALSE),0)</f>
        <v>9</v>
      </c>
      <c r="Q48" s="1858">
        <f>IFERROR(VLOOKUP($A48,'2022'!$B$2:$K$174,5,FALSE),0)</f>
        <v>12</v>
      </c>
      <c r="R48" s="1858">
        <f>IFERROR(VLOOKUP($A48,'2022'!$B$2:$K$174,8,FALSE),0)</f>
        <v>0</v>
      </c>
      <c r="S48" s="1740">
        <f>IFERROR(VLOOKUP($A48,'2022'!$B$2:$K$174,10,FALSE),0)</f>
        <v>0.42899999999999999</v>
      </c>
      <c r="T48" s="1700">
        <f>IFERROR(VLOOKUP($A48,'2021'!$B$2:$K$174,3,FALSE),0)</f>
        <v>49</v>
      </c>
      <c r="U48" s="1843">
        <f>IFERROR(VLOOKUP($A48,'2021'!$B$2:$K$174,4,FALSE),0)</f>
        <v>13</v>
      </c>
      <c r="V48" s="1843">
        <f>IFERROR(VLOOKUP($A48,'2021'!$B$2:$K$174,5,FALSE),0)</f>
        <v>20</v>
      </c>
      <c r="W48" s="1843">
        <f>IFERROR(VLOOKUP($A48,'2021'!$B$2:$K$174,8,FALSE),0)</f>
        <v>0</v>
      </c>
      <c r="X48" s="1740">
        <f>IFERROR(VLOOKUP($A48,'2021'!$B$2:$K$174,10,FALSE),0)</f>
        <v>0.40799999999999997</v>
      </c>
      <c r="Y48" s="1700">
        <f>IFERROR(VLOOKUP($A48,'2020'!$B$2:$K$170,3,FALSE),0)</f>
        <v>54</v>
      </c>
      <c r="Z48" s="1829">
        <f>IFERROR(VLOOKUP($A48,'2020'!$B$2:$K$170,4,FALSE),0)</f>
        <v>13</v>
      </c>
      <c r="AA48" s="1829">
        <f>IFERROR(VLOOKUP($A48,'2020'!$B$2:$K$170,5,FALSE),0)</f>
        <v>32</v>
      </c>
      <c r="AB48" s="1829">
        <f>IFERROR(VLOOKUP($A48,'2020'!$B$2:$K$170,8,FALSE),0)</f>
        <v>0</v>
      </c>
      <c r="AC48" s="1740">
        <f>IFERROR(VLOOKUP($A48,'2020'!$B$2:$K$170,10,FALSE),0)</f>
        <v>0.59299999999999997</v>
      </c>
      <c r="AD48" s="1700">
        <f>IFERROR(VLOOKUP($A48,'2019'!$B$2:$K$170,3,FALSE),0)</f>
        <v>51</v>
      </c>
      <c r="AE48" s="1823">
        <f>IFERROR(VLOOKUP($A48,'2019'!$B$2:$K$170,4,FALSE),0)</f>
        <v>17</v>
      </c>
      <c r="AF48" s="1823">
        <f>IFERROR(VLOOKUP($A48,'2019'!$B$2:$K$170,5,FALSE),0)</f>
        <v>31</v>
      </c>
      <c r="AG48" s="1823">
        <f>IFERROR(VLOOKUP($A48,'2019'!$B$2:$K$170,8,FALSE),0)</f>
        <v>0</v>
      </c>
      <c r="AH48" s="1740">
        <f>IFERROR(VLOOKUP($A48,'2019'!$B$2:$K$170,10,FALSE),0)</f>
        <v>0.60799999999999998</v>
      </c>
      <c r="AI48" s="1700">
        <f>IFERROR(VLOOKUP($A48,'2018'!$B$2:$K$170,3,FALSE),0)</f>
        <v>49</v>
      </c>
      <c r="AJ48" s="1821">
        <f>IFERROR(VLOOKUP($A48,'2018'!$B$2:$K$170,4,FALSE),0)</f>
        <v>9</v>
      </c>
      <c r="AK48" s="1821">
        <f>IFERROR(VLOOKUP($A48,'2018'!$B$2:$K$170,5,FALSE),0)</f>
        <v>30</v>
      </c>
      <c r="AL48" s="1821">
        <f>IFERROR(VLOOKUP($A48,'2018'!$B$2:$K$170,8,FALSE),0)</f>
        <v>0</v>
      </c>
      <c r="AM48" s="1740">
        <f>IFERROR(VLOOKUP($A48,'2018'!$B$2:$K$170,10,FALSE),0)</f>
        <v>0.61199999999999999</v>
      </c>
      <c r="AN48" s="1700">
        <f>IFERROR(VLOOKUP($A48,'2017'!$B$2:$J$163,2,FALSE),0)</f>
        <v>60</v>
      </c>
      <c r="AO48" s="1815">
        <f>IFERROR(VLOOKUP($A48,'2017'!$B$2:$J$163,3,FALSE),0)</f>
        <v>20</v>
      </c>
      <c r="AP48" s="1815">
        <f>IFERROR(VLOOKUP($A48,'2017'!$B$2:$J$163,4,FALSE),0)</f>
        <v>32</v>
      </c>
      <c r="AQ48" s="1815">
        <f>IFERROR(VLOOKUP($A48,'2017'!$B$2:$J$163,7,FALSE),0)</f>
        <v>1</v>
      </c>
      <c r="AR48" s="1740">
        <f>IFERROR(VLOOKUP($A48,'2017'!$B$2:$J$163,9,FALSE),0)</f>
        <v>0.53333333333333333</v>
      </c>
      <c r="AS48" s="1700">
        <f>IFERROR(VLOOKUP($A48,'2016'!$B$2:$K$165,3,FALSE),0)</f>
        <v>55</v>
      </c>
      <c r="AT48" s="1796">
        <f>IFERROR(VLOOKUP($A48,'2016'!$B$2:$K$165,4,FALSE),0)</f>
        <v>15</v>
      </c>
      <c r="AU48" s="1796">
        <f>IFERROR(VLOOKUP($A48,'2016'!$B$2:$K$165,5,FALSE),0)</f>
        <v>32</v>
      </c>
      <c r="AV48" s="1796">
        <f>IFERROR(VLOOKUP($A48,'2016'!$B$2:$K$165,8,FALSE),0)</f>
        <v>1</v>
      </c>
      <c r="AW48" s="1740">
        <f>IFERROR(VLOOKUP($A48,'2016'!$B$2:$K$165,10,FALSE),0)</f>
        <v>0.58199999999999996</v>
      </c>
      <c r="AX48" s="1700">
        <f>IFERROR(VLOOKUP($A48,'2015'!$B$2:$K$165,3,FALSE),0)</f>
        <v>40</v>
      </c>
      <c r="AY48" s="1695">
        <f>IFERROR(VLOOKUP($A48,'2015'!$B$2:$K$165,4,FALSE),0)</f>
        <v>9</v>
      </c>
      <c r="AZ48" s="1695">
        <f>IFERROR(VLOOKUP($A48,'2015'!$B$2:$K$165,5,FALSE),0)</f>
        <v>22</v>
      </c>
      <c r="BA48" s="1695">
        <f>IFERROR(VLOOKUP($A48,'2015'!$B$2:$K$165,8,FALSE),0)</f>
        <v>0</v>
      </c>
      <c r="BB48" s="1740">
        <f>IFERROR(VLOOKUP($A48,'2015'!$B$2:$K$165,10,FALSE),0)</f>
        <v>0.55000000000000004</v>
      </c>
      <c r="BC48" s="1700">
        <f>IFERROR(VLOOKUP($A48,'2014'!$B$2:$K$157,3,FALSE),0)</f>
        <v>78</v>
      </c>
      <c r="BD48" s="1691">
        <f>IFERROR(VLOOKUP($A48,'2014'!$B$2:$K$157,4,FALSE),0)</f>
        <v>20</v>
      </c>
      <c r="BE48" s="1691">
        <f>IFERROR(VLOOKUP($A48,'2014'!$B$2:$K$157,5,FALSE),0)</f>
        <v>39</v>
      </c>
      <c r="BF48" s="1691">
        <f>IFERROR(VLOOKUP($A48,'2014'!$B$2:$K$157,8,FALSE),0)</f>
        <v>1</v>
      </c>
      <c r="BG48" s="1740">
        <f>IFERROR(VLOOKUP($A48,'2014'!$B$2:$K$157,10,FALSE),0)</f>
        <v>0.5</v>
      </c>
      <c r="BH48" s="1700">
        <f>IFERROR(VLOOKUP($A48,'2013'!$D$4:$I$249,2,FALSE),0)</f>
        <v>62</v>
      </c>
      <c r="BI48" s="1691">
        <f>IFERROR(VLOOKUP($A48,'2013'!$D$4:$I$249,3,FALSE),0)</f>
        <v>21</v>
      </c>
      <c r="BJ48" s="1691">
        <f>IFERROR(VLOOKUP($A48,'2013'!$D$4:$I$249,4,FALSE),0)</f>
        <v>37</v>
      </c>
      <c r="BK48" s="1691">
        <f>IFERROR(VLOOKUP($A48,'2013'!$D$4:$I$249,5,FALSE),0)</f>
        <v>1</v>
      </c>
      <c r="BL48" s="1740">
        <f>IFERROR(VLOOKUP($A48,'2013'!$D$4:$I$249,6,FALSE),0)</f>
        <v>0.59677419354838712</v>
      </c>
      <c r="BM48" s="1737">
        <f>IFERROR(VLOOKUP($A48,'2012'!$D$3:$O$172,2,FALSE),0)</f>
        <v>1576</v>
      </c>
      <c r="BN48" s="1691">
        <f>IFERROR(VLOOKUP($A48,'2012'!$D$3:$O$172,3,FALSE),0)</f>
        <v>884</v>
      </c>
      <c r="BO48" s="1743">
        <f>IFERROR(VLOOKUP($A48,'2012'!$D$3:$O$172,4,FALSE),0)</f>
        <v>58</v>
      </c>
      <c r="BP48" s="1700">
        <f>IFERROR(VLOOKUP($A48,'2012'!$D$3:$O$172,5,FALSE),0)</f>
        <v>52</v>
      </c>
      <c r="BQ48" s="1691">
        <f>IFERROR(VLOOKUP($A48,'2012'!$D$3:$O$172,6,FALSE),0)</f>
        <v>14</v>
      </c>
      <c r="BR48" s="1691">
        <f>IFERROR(VLOOKUP($A48,'2012'!$D$3:$O$172,7,FALSE),0)</f>
        <v>26</v>
      </c>
      <c r="BS48" s="1691">
        <f>IFERROR(VLOOKUP($A48,'2012'!$D$3:$O$172,8,FALSE),0)</f>
        <v>0</v>
      </c>
      <c r="BT48" s="1740">
        <f>IFERROR(VLOOKUP($A48,'2012'!$D$3:$O$172,9,FALSE),0)</f>
        <v>0.5</v>
      </c>
      <c r="BU48" s="1737">
        <f>IFERROR(VLOOKUP($A48,'2012'!$D$3:$O$172,10,FALSE),0)</f>
        <v>1524</v>
      </c>
      <c r="BV48" s="1691">
        <f>IFERROR(VLOOKUP($A48,'2012'!$D$3:$O$172,11,FALSE),0)</f>
        <v>858</v>
      </c>
      <c r="BW48" s="1743">
        <f>IFERROR(VLOOKUP($A48,'2012'!$D$3:$O$172,12,FALSE),0)</f>
        <v>58</v>
      </c>
      <c r="BX48" s="1700">
        <f>IFERROR(VLOOKUP($A48,'2011'!$D$4:$I$251,2,FALSE),0)</f>
        <v>64</v>
      </c>
      <c r="BY48" s="1691">
        <f>IFERROR(VLOOKUP($A48,'2011'!$D$4:$I$251,3,FALSE),0)</f>
        <v>18</v>
      </c>
      <c r="BZ48" s="1691">
        <f>IFERROR(VLOOKUP($A48,'2011'!$D$4:$I$251,4,FALSE),0)</f>
        <v>33</v>
      </c>
      <c r="CA48" s="1691">
        <f>IFERROR(VLOOKUP($A48,'2011'!$D$4:$I$251,5,FALSE),0)</f>
        <v>2</v>
      </c>
      <c r="CB48" s="1740">
        <f>IFERROR(VLOOKUP($A48,'2011'!$D$4:$I$251,6,FALSE),0)</f>
        <v>0.515625</v>
      </c>
      <c r="CC48" s="1700">
        <f>IFERROR(VLOOKUP($A48,'2010'!$C$3:$H$234,2,FALSE),0)</f>
        <v>65</v>
      </c>
      <c r="CD48" s="1691">
        <f>IFERROR(VLOOKUP($A48,'2010'!$C$3:$H$234,3,FALSE),0)</f>
        <v>19</v>
      </c>
      <c r="CE48" s="1691">
        <f>IFERROR(VLOOKUP($A48,'2010'!$C$3:$H$234,4,FALSE),0)</f>
        <v>36</v>
      </c>
      <c r="CF48" s="1691">
        <f>IFERROR(VLOOKUP($A48,'2010'!$C$3:$H$234,5,FALSE),0)</f>
        <v>2</v>
      </c>
      <c r="CG48" s="1740">
        <f>IFERROR(VLOOKUP($A48,'2010'!$C$3:$H$234,6,FALSE),0)</f>
        <v>0.55384615384615388</v>
      </c>
      <c r="CH48" s="1700">
        <f>IFERROR(VLOOKUP($A48,'2009'!$C$3:$H$242,2,FALSE),0)</f>
        <v>76</v>
      </c>
      <c r="CI48" s="1691">
        <f>IFERROR(VLOOKUP($A48,'2009'!$C$3:$H$242,3,FALSE),0)</f>
        <v>33</v>
      </c>
      <c r="CJ48" s="1691">
        <f>IFERROR(VLOOKUP($A48,'2009'!$C$3:$H$242,4,FALSE),0)</f>
        <v>53</v>
      </c>
      <c r="CK48" s="1691">
        <f>IFERROR(VLOOKUP($A48,'2009'!$C$3:$H$242,5,FALSE),0)</f>
        <v>2</v>
      </c>
      <c r="CL48" s="1740">
        <f>IFERROR(VLOOKUP($A48,'2009'!$C$3:$H$242,6,FALSE),0)</f>
        <v>0.69736842105263153</v>
      </c>
      <c r="CM48" s="1700">
        <f>IFERROR(VLOOKUP($A48,'2008'!$C$3:$H$229,2,FALSE),0)</f>
        <v>81</v>
      </c>
      <c r="CN48" s="1691">
        <f>IFERROR(VLOOKUP($A48,'2008'!$C$3:$H$229,3,FALSE),0)</f>
        <v>27</v>
      </c>
      <c r="CO48" s="1691">
        <f>IFERROR(VLOOKUP($A48,'2008'!$C$3:$H$229,4,FALSE),0)</f>
        <v>46</v>
      </c>
      <c r="CP48" s="1691">
        <f>IFERROR(VLOOKUP($A48,'2008'!$C$3:$H$229,5,FALSE),0)</f>
        <v>0</v>
      </c>
      <c r="CQ48" s="1740">
        <f>IFERROR(VLOOKUP($A48,'2008'!$C$3:$H$229,6,FALSE),0)</f>
        <v>0.5679012345679012</v>
      </c>
      <c r="CR48" s="1700">
        <f>IFERROR(VLOOKUP($A48,'2007'!$C$3:$M$238,7,FALSE),0)</f>
        <v>77</v>
      </c>
      <c r="CS48" s="1691">
        <f>IFERROR(VLOOKUP($A48,'2007'!$C$3:$M$238,8,FALSE),0)</f>
        <v>26</v>
      </c>
      <c r="CT48" s="1691">
        <f>IFERROR(VLOOKUP($A48,'2007'!$C$3:$M$238,9,FALSE),0)</f>
        <v>49</v>
      </c>
      <c r="CU48" s="1691">
        <f>IFERROR(VLOOKUP($A48,'2007'!$C$3:$M$238,10,FALSE),0)</f>
        <v>1</v>
      </c>
      <c r="CV48" s="1740">
        <f>IFERROR(VLOOKUP($A48,'2007'!$C$3:$M$238,11,FALSE),0)</f>
        <v>0.63636363636363635</v>
      </c>
      <c r="CW48" s="1700">
        <f>IFERROR(VLOOKUP($A48,'2006'!$A$2:$F$200,2,FALSE),0)</f>
        <v>64</v>
      </c>
      <c r="CX48" s="1691">
        <f>IFERROR(VLOOKUP($A48,'2006'!$A$2:$F$200,4,FALSE),0)</f>
        <v>42</v>
      </c>
      <c r="CY48" s="1691">
        <f>IFERROR(VLOOKUP($A48,'2006'!$A$2:$F$200,5,FALSE),0)</f>
        <v>1</v>
      </c>
      <c r="CZ48" s="1740">
        <f>IFERROR(VLOOKUP($A48,'2006'!$A$2:$F$200,6,FALSE),0)</f>
        <v>0.65625</v>
      </c>
      <c r="DA48" s="1700">
        <f>IFERROR(VLOOKUP($A48,'2005'!$C$3:$M$205,8,FALSE),0)</f>
        <v>68</v>
      </c>
      <c r="DB48" s="1691">
        <f>IFERROR(VLOOKUP($A48,'2005'!$C$3:$M$205,9,FALSE),0)</f>
        <v>38</v>
      </c>
      <c r="DC48" s="1691">
        <f>IFERROR(VLOOKUP($A48,'2005'!$C$3:$M$205,10,FALSE),0)</f>
        <v>1</v>
      </c>
      <c r="DD48" s="1740">
        <f>IFERROR(VLOOKUP($A48,'2005'!$C$3:$M$205,11,FALSE),0)</f>
        <v>0.55882352941176472</v>
      </c>
      <c r="DE48" s="1700">
        <f>IFERROR(VLOOKUP($A48,'2004'!$C$3:$M$213,8,FALSE),0)</f>
        <v>83</v>
      </c>
      <c r="DF48" s="1691">
        <f>IFERROR(VLOOKUP($A48,'2004'!$C$3:$M$213,9,FALSE),0)</f>
        <v>51</v>
      </c>
      <c r="DG48" s="1691">
        <f>IFERROR(VLOOKUP($A48,'2004'!$C$3:$M$213,10,FALSE),0)</f>
        <v>1</v>
      </c>
      <c r="DH48" s="1740">
        <f>IFERROR(VLOOKUP($A48,'2004'!$C$3:$M$213,11,FALSE),0)</f>
        <v>0.61445783132530118</v>
      </c>
      <c r="DI48" s="1700">
        <f>IFERROR(VLOOKUP($A48,'2003'!$C$3:$Q$214,12,FALSE),0)</f>
        <v>49</v>
      </c>
      <c r="DJ48" s="1691">
        <f>IFERROR(VLOOKUP($A48,'2003'!$C$3:$Q$214,13,FALSE),0)</f>
        <v>31</v>
      </c>
      <c r="DK48" s="1691">
        <f>IFERROR(VLOOKUP($A48,'2003'!$C$3:$Q$214,14,FALSE),0)</f>
        <v>1</v>
      </c>
      <c r="DL48" s="1740">
        <f>IFERROR(VLOOKUP($A48,'2003'!$C$3:$Q$214,15,FALSE),0)</f>
        <v>0.63265306122448983</v>
      </c>
      <c r="DM48" s="1700">
        <f>IFERROR(VLOOKUP($A48,'2002'!$D$3:$R$214,12,FALSE),0)</f>
        <v>61</v>
      </c>
      <c r="DN48" s="1691">
        <f>IFERROR(VLOOKUP($A48,'2002'!$D$3:$R$214,13,FALSE),0)</f>
        <v>34</v>
      </c>
      <c r="DO48" s="1691">
        <f>IFERROR(VLOOKUP($A48,'2002'!$D$3:$R$214,14,FALSE),0)</f>
        <v>2</v>
      </c>
      <c r="DP48" s="1788">
        <f>IFERROR(VLOOKUP($A48,'2002'!$D$3:$R$214,15,FALSE),0)</f>
        <v>0.55737704918032782</v>
      </c>
      <c r="DQ48" s="1700">
        <f>IFERROR(VLOOKUP($A48,'Pre 2002'!$C$3:$CK$382,84,FALSE),0)</f>
        <v>836</v>
      </c>
      <c r="DR48" s="1695">
        <f>IFERROR(VLOOKUP($A48,'Pre 2002'!$C$3:$CK$382,85,FALSE),0)</f>
        <v>445</v>
      </c>
      <c r="DS48" s="1695">
        <f>IFERROR(VLOOKUP($A48,'Pre 2002'!$C$3:$CK$382,86,FALSE),0)</f>
        <v>45</v>
      </c>
      <c r="DT48" s="1790">
        <f>IFERROR(VLOOKUP($A48,'Pre 2002'!$C$3:$CK$382,87,FALSE),0)</f>
        <v>0.53229665071770338</v>
      </c>
      <c r="DU48" s="1741">
        <f>IFERROR(VLOOKUP(A48,'Pre 2002'!$C$3:$CG$382,83,FALSE),0)</f>
        <v>14</v>
      </c>
      <c r="DV48" s="1722"/>
      <c r="DY48" s="1731"/>
    </row>
    <row r="49" spans="1:129">
      <c r="A49" s="1778" t="s">
        <v>203</v>
      </c>
      <c r="B49" s="1562">
        <f t="shared" si="0"/>
        <v>2747</v>
      </c>
      <c r="C49" s="1562">
        <f t="shared" si="1"/>
        <v>1678</v>
      </c>
      <c r="D49" s="1562">
        <f t="shared" si="2"/>
        <v>60</v>
      </c>
      <c r="E49" s="1563">
        <f t="shared" si="3"/>
        <v>0.61084819803421919</v>
      </c>
      <c r="F49" s="1786">
        <f t="shared" si="4"/>
        <v>36</v>
      </c>
      <c r="G49" s="1595">
        <v>1987</v>
      </c>
      <c r="H49" s="1567">
        <f t="shared" si="20"/>
        <v>28</v>
      </c>
      <c r="I49" s="1734">
        <f t="shared" si="21"/>
        <v>2110</v>
      </c>
      <c r="J49" s="1734">
        <f t="shared" si="22"/>
        <v>1290</v>
      </c>
      <c r="K49" s="1734">
        <f t="shared" si="23"/>
        <v>58</v>
      </c>
      <c r="L49" s="1806">
        <f t="shared" si="24"/>
        <v>0.61137440758293837</v>
      </c>
      <c r="M49" s="1570">
        <v>87</v>
      </c>
      <c r="N49" s="1575">
        <v>1</v>
      </c>
      <c r="O49" s="1700">
        <f>IFERROR(VLOOKUP($A49,'2022'!$B$2:$K$174,3,FALSE),0)</f>
        <v>89</v>
      </c>
      <c r="P49" s="1858">
        <f>IFERROR(VLOOKUP($A49,'2022'!$B$2:$K$174,4,FALSE),0)</f>
        <v>35</v>
      </c>
      <c r="Q49" s="1858">
        <f>IFERROR(VLOOKUP($A49,'2022'!$B$2:$K$174,5,FALSE),0)</f>
        <v>47</v>
      </c>
      <c r="R49" s="1858">
        <f>IFERROR(VLOOKUP($A49,'2022'!$B$2:$K$174,8,FALSE),0)</f>
        <v>0</v>
      </c>
      <c r="S49" s="1740">
        <f>IFERROR(VLOOKUP($A49,'2022'!$B$2:$K$174,10,FALSE),0)</f>
        <v>0.52800000000000002</v>
      </c>
      <c r="T49" s="1700">
        <f>IFERROR(VLOOKUP($A49,'2021'!$B$2:$K$174,3,FALSE),0)</f>
        <v>48</v>
      </c>
      <c r="U49" s="1843">
        <f>IFERROR(VLOOKUP($A49,'2021'!$B$2:$K$174,4,FALSE),0)</f>
        <v>16</v>
      </c>
      <c r="V49" s="1843">
        <f>IFERROR(VLOOKUP($A49,'2021'!$B$2:$K$174,5,FALSE),0)</f>
        <v>31</v>
      </c>
      <c r="W49" s="1843">
        <f>IFERROR(VLOOKUP($A49,'2021'!$B$2:$K$174,8,FALSE),0)</f>
        <v>0</v>
      </c>
      <c r="X49" s="1740">
        <f>IFERROR(VLOOKUP($A49,'2021'!$B$2:$K$174,10,FALSE),0)</f>
        <v>0.64600000000000002</v>
      </c>
      <c r="Y49" s="1700">
        <f>IFERROR(VLOOKUP($A49,'2020'!$B$2:$K$170,3,FALSE),0)</f>
        <v>84</v>
      </c>
      <c r="Z49" s="1829">
        <f>IFERROR(VLOOKUP($A49,'2020'!$B$2:$K$170,4,FALSE),0)</f>
        <v>40</v>
      </c>
      <c r="AA49" s="1829">
        <f>IFERROR(VLOOKUP($A49,'2020'!$B$2:$K$170,5,FALSE),0)</f>
        <v>49</v>
      </c>
      <c r="AB49" s="1829">
        <f>IFERROR(VLOOKUP($A49,'2020'!$B$2:$K$170,8,FALSE),0)</f>
        <v>0</v>
      </c>
      <c r="AC49" s="1740">
        <f>IFERROR(VLOOKUP($A49,'2020'!$B$2:$K$170,10,FALSE),0)</f>
        <v>0.58299999999999996</v>
      </c>
      <c r="AD49" s="1700">
        <f>IFERROR(VLOOKUP($A49,'2019'!$B$2:$K$170,3,FALSE),0)</f>
        <v>88</v>
      </c>
      <c r="AE49" s="1823">
        <f>IFERROR(VLOOKUP($A49,'2019'!$B$2:$K$170,4,FALSE),0)</f>
        <v>45</v>
      </c>
      <c r="AF49" s="1823">
        <f>IFERROR(VLOOKUP($A49,'2019'!$B$2:$K$170,5,FALSE),0)</f>
        <v>56</v>
      </c>
      <c r="AG49" s="1823">
        <f>IFERROR(VLOOKUP($A49,'2019'!$B$2:$K$170,8,FALSE),0)</f>
        <v>0</v>
      </c>
      <c r="AH49" s="1740">
        <f>IFERROR(VLOOKUP($A49,'2019'!$B$2:$K$170,10,FALSE),0)</f>
        <v>0.63600000000000001</v>
      </c>
      <c r="AI49" s="1700">
        <f>IFERROR(VLOOKUP($A49,'2018'!$B$2:$K$170,3,FALSE),0)</f>
        <v>85</v>
      </c>
      <c r="AJ49" s="1821">
        <f>IFERROR(VLOOKUP($A49,'2018'!$B$2:$K$170,4,FALSE),0)</f>
        <v>39</v>
      </c>
      <c r="AK49" s="1821">
        <f>IFERROR(VLOOKUP($A49,'2018'!$B$2:$K$170,5,FALSE),0)</f>
        <v>47</v>
      </c>
      <c r="AL49" s="1821">
        <f>IFERROR(VLOOKUP($A49,'2018'!$B$2:$K$170,8,FALSE),0)</f>
        <v>0</v>
      </c>
      <c r="AM49" s="1740">
        <f>IFERROR(VLOOKUP($A49,'2018'!$B$2:$K$170,10,FALSE),0)</f>
        <v>0.55300000000000005</v>
      </c>
      <c r="AN49" s="1700">
        <f>IFERROR(VLOOKUP($A49,'2017'!$B$2:$J$163,2,FALSE),0)</f>
        <v>80</v>
      </c>
      <c r="AO49" s="1815">
        <f>IFERROR(VLOOKUP($A49,'2017'!$B$2:$J$163,3,FALSE),0)</f>
        <v>37</v>
      </c>
      <c r="AP49" s="1815">
        <f>IFERROR(VLOOKUP($A49,'2017'!$B$2:$J$163,4,FALSE),0)</f>
        <v>53</v>
      </c>
      <c r="AQ49" s="1815">
        <f>IFERROR(VLOOKUP($A49,'2017'!$B$2:$J$163,7,FALSE),0)</f>
        <v>1</v>
      </c>
      <c r="AR49" s="1740">
        <f>IFERROR(VLOOKUP($A49,'2017'!$B$2:$J$163,9,FALSE),0)</f>
        <v>0.66249999999999998</v>
      </c>
      <c r="AS49" s="1700">
        <f>IFERROR(VLOOKUP($A49,'2016'!$B$2:$K$165,3,FALSE),0)</f>
        <v>81</v>
      </c>
      <c r="AT49" s="1796">
        <f>IFERROR(VLOOKUP($A49,'2016'!$B$2:$K$165,4,FALSE),0)</f>
        <v>28</v>
      </c>
      <c r="AU49" s="1796">
        <f>IFERROR(VLOOKUP($A49,'2016'!$B$2:$K$165,5,FALSE),0)</f>
        <v>48</v>
      </c>
      <c r="AV49" s="1796">
        <f>IFERROR(VLOOKUP($A49,'2016'!$B$2:$K$165,8,FALSE),0)</f>
        <v>1</v>
      </c>
      <c r="AW49" s="1740">
        <f>IFERROR(VLOOKUP($A49,'2016'!$B$2:$K$165,10,FALSE),0)</f>
        <v>0.59299999999999997</v>
      </c>
      <c r="AX49" s="1700">
        <f>IFERROR(VLOOKUP($A49,'2015'!$B$2:$K$165,3,FALSE),0)</f>
        <v>82</v>
      </c>
      <c r="AY49" s="1695">
        <f>IFERROR(VLOOKUP($A49,'2015'!$B$2:$K$165,4,FALSE),0)</f>
        <v>40</v>
      </c>
      <c r="AZ49" s="1695">
        <f>IFERROR(VLOOKUP($A49,'2015'!$B$2:$K$165,5,FALSE),0)</f>
        <v>57</v>
      </c>
      <c r="BA49" s="1695">
        <f>IFERROR(VLOOKUP($A49,'2015'!$B$2:$K$165,8,FALSE),0)</f>
        <v>0</v>
      </c>
      <c r="BB49" s="1740">
        <f>IFERROR(VLOOKUP($A49,'2015'!$B$2:$K$165,10,FALSE),0)</f>
        <v>0.69512195121951215</v>
      </c>
      <c r="BC49" s="1700">
        <f>IFERROR(VLOOKUP($A49,'2014'!$B$2:$K$157,3,FALSE),0)</f>
        <v>75</v>
      </c>
      <c r="BD49" s="1691">
        <f>IFERROR(VLOOKUP($A49,'2014'!$B$2:$K$157,4,FALSE),0)</f>
        <v>38</v>
      </c>
      <c r="BE49" s="1691">
        <f>IFERROR(VLOOKUP($A49,'2014'!$B$2:$K$157,5,FALSE),0)</f>
        <v>50</v>
      </c>
      <c r="BF49" s="1691">
        <f>IFERROR(VLOOKUP($A49,'2014'!$B$2:$K$157,8,FALSE),0)</f>
        <v>0</v>
      </c>
      <c r="BG49" s="1740">
        <f>IFERROR(VLOOKUP($A49,'2014'!$B$2:$K$157,10,FALSE),0)</f>
        <v>0.66666666666666663</v>
      </c>
      <c r="BH49" s="1700">
        <f>IFERROR(VLOOKUP($A49,'2013'!$D$4:$I$249,2,FALSE),0)</f>
        <v>76</v>
      </c>
      <c r="BI49" s="1691">
        <f>IFERROR(VLOOKUP($A49,'2013'!$D$4:$I$249,3,FALSE),0)</f>
        <v>32</v>
      </c>
      <c r="BJ49" s="1691">
        <f>IFERROR(VLOOKUP($A49,'2013'!$D$4:$I$249,4,FALSE),0)</f>
        <v>47</v>
      </c>
      <c r="BK49" s="1691">
        <f>IFERROR(VLOOKUP($A49,'2013'!$D$4:$I$249,5,FALSE),0)</f>
        <v>1</v>
      </c>
      <c r="BL49" s="1740">
        <f>IFERROR(VLOOKUP($A49,'2013'!$D$4:$I$249,6,FALSE),0)</f>
        <v>0.61842105263157898</v>
      </c>
      <c r="BM49" s="1737">
        <f>IFERROR(VLOOKUP($A49,'2012'!$D$3:$O$172,2,FALSE),0)</f>
        <v>1959</v>
      </c>
      <c r="BN49" s="1691">
        <f>IFERROR(VLOOKUP($A49,'2012'!$D$3:$O$172,3,FALSE),0)</f>
        <v>1193</v>
      </c>
      <c r="BO49" s="1743">
        <f>IFERROR(VLOOKUP($A49,'2012'!$D$3:$O$172,4,FALSE),0)</f>
        <v>58</v>
      </c>
      <c r="BP49" s="1700">
        <f>IFERROR(VLOOKUP($A49,'2012'!$D$3:$O$172,5,FALSE),0)</f>
        <v>84</v>
      </c>
      <c r="BQ49" s="1691">
        <f>IFERROR(VLOOKUP($A49,'2012'!$D$3:$O$172,6,FALSE),0)</f>
        <v>40</v>
      </c>
      <c r="BR49" s="1691">
        <f>IFERROR(VLOOKUP($A49,'2012'!$D$3:$O$172,7,FALSE),0)</f>
        <v>54</v>
      </c>
      <c r="BS49" s="1691">
        <f>IFERROR(VLOOKUP($A49,'2012'!$D$3:$O$172,8,FALSE),0)</f>
        <v>0</v>
      </c>
      <c r="BT49" s="1740">
        <f>IFERROR(VLOOKUP($A49,'2012'!$D$3:$O$172,9,FALSE),0)</f>
        <v>0.6428571428571429</v>
      </c>
      <c r="BU49" s="1737">
        <f>IFERROR(VLOOKUP($A49,'2012'!$D$3:$O$172,10,FALSE),0)</f>
        <v>1875</v>
      </c>
      <c r="BV49" s="1691">
        <f>IFERROR(VLOOKUP($A49,'2012'!$D$3:$O$172,11,FALSE),0)</f>
        <v>1139</v>
      </c>
      <c r="BW49" s="1743">
        <f>IFERROR(VLOOKUP($A49,'2012'!$D$3:$O$172,12,FALSE),0)</f>
        <v>58</v>
      </c>
      <c r="BX49" s="1700">
        <f>IFERROR(VLOOKUP($A49,'2011'!$D$4:$I$251,2,FALSE),0)</f>
        <v>97</v>
      </c>
      <c r="BY49" s="1691">
        <f>IFERROR(VLOOKUP($A49,'2011'!$D$4:$I$251,3,FALSE),0)</f>
        <v>51</v>
      </c>
      <c r="BZ49" s="1691">
        <f>IFERROR(VLOOKUP($A49,'2011'!$D$4:$I$251,4,FALSE),0)</f>
        <v>75</v>
      </c>
      <c r="CA49" s="1691">
        <f>IFERROR(VLOOKUP($A49,'2011'!$D$4:$I$251,5,FALSE),0)</f>
        <v>0</v>
      </c>
      <c r="CB49" s="1740">
        <f>IFERROR(VLOOKUP($A49,'2011'!$D$4:$I$251,6,FALSE),0)</f>
        <v>0.77319587628865982</v>
      </c>
      <c r="CC49" s="1700">
        <f>IFERROR(VLOOKUP($A49,'2010'!$C$3:$H$234,2,FALSE),0)</f>
        <v>85</v>
      </c>
      <c r="CD49" s="1691">
        <f>IFERROR(VLOOKUP($A49,'2010'!$C$3:$H$234,3,FALSE),0)</f>
        <v>33</v>
      </c>
      <c r="CE49" s="1691">
        <f>IFERROR(VLOOKUP($A49,'2010'!$C$3:$H$234,4,FALSE),0)</f>
        <v>51</v>
      </c>
      <c r="CF49" s="1691">
        <f>IFERROR(VLOOKUP($A49,'2010'!$C$3:$H$234,5,FALSE),0)</f>
        <v>2</v>
      </c>
      <c r="CG49" s="1740">
        <f>IFERROR(VLOOKUP($A49,'2010'!$C$3:$H$234,6,FALSE),0)</f>
        <v>0.6</v>
      </c>
      <c r="CH49" s="1700">
        <f>IFERROR(VLOOKUP($A49,'2009'!$C$3:$H$242,2,FALSE),0)</f>
        <v>83</v>
      </c>
      <c r="CI49" s="1691">
        <f>IFERROR(VLOOKUP($A49,'2009'!$C$3:$H$242,3,FALSE),0)</f>
        <v>32</v>
      </c>
      <c r="CJ49" s="1691">
        <f>IFERROR(VLOOKUP($A49,'2009'!$C$3:$H$242,4,FALSE),0)</f>
        <v>47</v>
      </c>
      <c r="CK49" s="1691">
        <f>IFERROR(VLOOKUP($A49,'2009'!$C$3:$H$242,5,FALSE),0)</f>
        <v>0</v>
      </c>
      <c r="CL49" s="1740">
        <f>IFERROR(VLOOKUP($A49,'2009'!$C$3:$H$242,6,FALSE),0)</f>
        <v>0.5662650602409639</v>
      </c>
      <c r="CM49" s="1700">
        <f>IFERROR(VLOOKUP($A49,'2008'!$C$3:$H$229,2,FALSE),0)</f>
        <v>73</v>
      </c>
      <c r="CN49" s="1691">
        <f>IFERROR(VLOOKUP($A49,'2008'!$C$3:$H$229,3,FALSE),0)</f>
        <v>34</v>
      </c>
      <c r="CO49" s="1691">
        <f>IFERROR(VLOOKUP($A49,'2008'!$C$3:$H$229,4,FALSE),0)</f>
        <v>44</v>
      </c>
      <c r="CP49" s="1691">
        <f>IFERROR(VLOOKUP($A49,'2008'!$C$3:$H$229,5,FALSE),0)</f>
        <v>0</v>
      </c>
      <c r="CQ49" s="1740">
        <f>IFERROR(VLOOKUP($A49,'2008'!$C$3:$H$229,6,FALSE),0)</f>
        <v>0.60273972602739723</v>
      </c>
      <c r="CR49" s="1700">
        <f>IFERROR(VLOOKUP($A49,'2007'!$C$3:$M$238,7,FALSE),0)</f>
        <v>86</v>
      </c>
      <c r="CS49" s="1691">
        <f>IFERROR(VLOOKUP($A49,'2007'!$C$3:$M$238,8,FALSE),0)</f>
        <v>33</v>
      </c>
      <c r="CT49" s="1691">
        <f>IFERROR(VLOOKUP($A49,'2007'!$C$3:$M$238,9,FALSE),0)</f>
        <v>58</v>
      </c>
      <c r="CU49" s="1691">
        <f>IFERROR(VLOOKUP($A49,'2007'!$C$3:$M$238,10,FALSE),0)</f>
        <v>1</v>
      </c>
      <c r="CV49" s="1740">
        <f>IFERROR(VLOOKUP($A49,'2007'!$C$3:$M$238,11,FALSE),0)</f>
        <v>0.67441860465116277</v>
      </c>
      <c r="CW49" s="1700">
        <f>IFERROR(VLOOKUP($A49,'2006'!$A$2:$F$200,2,FALSE),0)</f>
        <v>77</v>
      </c>
      <c r="CX49" s="1691">
        <f>IFERROR(VLOOKUP($A49,'2006'!$A$2:$F$200,4,FALSE),0)</f>
        <v>36</v>
      </c>
      <c r="CY49" s="1691">
        <f>IFERROR(VLOOKUP($A49,'2006'!$A$2:$F$200,5,FALSE),0)</f>
        <v>0</v>
      </c>
      <c r="CZ49" s="1740">
        <f>IFERROR(VLOOKUP($A49,'2006'!$A$2:$F$200,6,FALSE),0)</f>
        <v>0.46753246753246752</v>
      </c>
      <c r="DA49" s="1700">
        <f>IFERROR(VLOOKUP($A49,'2005'!$C$3:$M$205,8,FALSE),0)</f>
        <v>85</v>
      </c>
      <c r="DB49" s="1691">
        <f>IFERROR(VLOOKUP($A49,'2005'!$C$3:$M$205,9,FALSE),0)</f>
        <v>50</v>
      </c>
      <c r="DC49" s="1691">
        <f>IFERROR(VLOOKUP($A49,'2005'!$C$3:$M$205,10,FALSE),0)</f>
        <v>0</v>
      </c>
      <c r="DD49" s="1740">
        <f>IFERROR(VLOOKUP($A49,'2005'!$C$3:$M$205,11,FALSE),0)</f>
        <v>0.58823529411764708</v>
      </c>
      <c r="DE49" s="1700">
        <f>IFERROR(VLOOKUP($A49,'2004'!$C$3:$M$213,8,FALSE),0)</f>
        <v>76</v>
      </c>
      <c r="DF49" s="1691">
        <f>IFERROR(VLOOKUP($A49,'2004'!$C$3:$M$213,9,FALSE),0)</f>
        <v>50</v>
      </c>
      <c r="DG49" s="1691">
        <f>IFERROR(VLOOKUP($A49,'2004'!$C$3:$M$213,10,FALSE),0)</f>
        <v>2</v>
      </c>
      <c r="DH49" s="1740">
        <f>IFERROR(VLOOKUP($A49,'2004'!$C$3:$M$213,11,FALSE),0)</f>
        <v>0.65789473684210531</v>
      </c>
      <c r="DI49" s="1700">
        <f>IFERROR(VLOOKUP($A49,'2003'!$C$3:$Q$214,12,FALSE),0)</f>
        <v>76</v>
      </c>
      <c r="DJ49" s="1691">
        <f>IFERROR(VLOOKUP($A49,'2003'!$C$3:$Q$214,13,FALSE),0)</f>
        <v>50</v>
      </c>
      <c r="DK49" s="1691">
        <f>IFERROR(VLOOKUP($A49,'2003'!$C$3:$Q$214,14,FALSE),0)</f>
        <v>6</v>
      </c>
      <c r="DL49" s="1740">
        <f>IFERROR(VLOOKUP($A49,'2003'!$C$3:$Q$214,15,FALSE),0)</f>
        <v>0.65789473684210531</v>
      </c>
      <c r="DM49" s="1700">
        <f>IFERROR(VLOOKUP($A49,'2002'!$D$3:$R$214,12,FALSE),0)</f>
        <v>61</v>
      </c>
      <c r="DN49" s="1691">
        <f>IFERROR(VLOOKUP($A49,'2002'!$D$3:$R$214,13,FALSE),0)</f>
        <v>42</v>
      </c>
      <c r="DO49" s="1691">
        <f>IFERROR(VLOOKUP($A49,'2002'!$D$3:$R$214,14,FALSE),0)</f>
        <v>2</v>
      </c>
      <c r="DP49" s="1788">
        <f>IFERROR(VLOOKUP($A49,'2002'!$D$3:$R$214,15,FALSE),0)</f>
        <v>0.68852459016393441</v>
      </c>
      <c r="DQ49" s="1700">
        <f>IFERROR(VLOOKUP($A49,'Pre 2002'!$C$3:$CK$382,84,FALSE),0)</f>
        <v>1076</v>
      </c>
      <c r="DR49" s="1695">
        <f>IFERROR(VLOOKUP($A49,'Pre 2002'!$C$3:$CK$382,85,FALSE),0)</f>
        <v>636</v>
      </c>
      <c r="DS49" s="1695">
        <f>IFERROR(VLOOKUP($A49,'Pre 2002'!$C$3:$CK$382,86,FALSE),0)</f>
        <v>44</v>
      </c>
      <c r="DT49" s="1790">
        <f>IFERROR(VLOOKUP($A49,'Pre 2002'!$C$3:$CK$382,87,FALSE),0)</f>
        <v>0.59107806691449816</v>
      </c>
      <c r="DU49" s="1741">
        <f>IFERROR(VLOOKUP(A49,'Pre 2002'!$C$3:$CG$382,83,FALSE),0)</f>
        <v>15</v>
      </c>
      <c r="DV49" s="1722"/>
      <c r="DY49" s="1731"/>
    </row>
    <row r="50" spans="1:129">
      <c r="A50" s="1779" t="s">
        <v>2148</v>
      </c>
      <c r="B50" s="1562">
        <f t="shared" si="0"/>
        <v>600</v>
      </c>
      <c r="C50" s="1562">
        <f t="shared" si="1"/>
        <v>408</v>
      </c>
      <c r="D50" s="1562">
        <f t="shared" si="2"/>
        <v>59</v>
      </c>
      <c r="E50" s="1563">
        <f t="shared" si="3"/>
        <v>0.68</v>
      </c>
      <c r="F50" s="1786">
        <f t="shared" si="4"/>
        <v>9</v>
      </c>
      <c r="G50" s="1595">
        <v>2014</v>
      </c>
      <c r="H50" s="1567">
        <f t="shared" si="20"/>
        <v>1</v>
      </c>
      <c r="I50" s="1734">
        <f t="shared" si="21"/>
        <v>67</v>
      </c>
      <c r="J50" s="1734">
        <f t="shared" si="22"/>
        <v>40</v>
      </c>
      <c r="K50" s="1734">
        <f t="shared" si="23"/>
        <v>4</v>
      </c>
      <c r="L50" s="1806">
        <f t="shared" si="24"/>
        <v>0.59701492537313428</v>
      </c>
      <c r="M50" s="1734"/>
      <c r="N50" s="1748"/>
      <c r="O50" s="1700">
        <f>IFERROR(VLOOKUP($A50,'2022'!$B$2:$K$174,3,FALSE),0)</f>
        <v>46</v>
      </c>
      <c r="P50" s="1858">
        <f>IFERROR(VLOOKUP($A50,'2022'!$B$2:$K$174,4,FALSE),0)</f>
        <v>16</v>
      </c>
      <c r="Q50" s="1858">
        <f>IFERROR(VLOOKUP($A50,'2022'!$B$2:$K$174,5,FALSE),0)</f>
        <v>25</v>
      </c>
      <c r="R50" s="1858">
        <f>IFERROR(VLOOKUP($A50,'2022'!$B$2:$K$174,8,FALSE),0)</f>
        <v>1</v>
      </c>
      <c r="S50" s="1740">
        <f>IFERROR(VLOOKUP($A50,'2022'!$B$2:$K$174,10,FALSE),0)</f>
        <v>0.54300000000000004</v>
      </c>
      <c r="T50" s="1700">
        <f>IFERROR(VLOOKUP($A50,'2021'!$B$2:$K$174,3,FALSE),0)</f>
        <v>79</v>
      </c>
      <c r="U50" s="1843">
        <f>IFERROR(VLOOKUP($A50,'2021'!$B$2:$K$174,4,FALSE),0)</f>
        <v>50</v>
      </c>
      <c r="V50" s="1843">
        <f>IFERROR(VLOOKUP($A50,'2021'!$B$2:$K$174,5,FALSE),0)</f>
        <v>60</v>
      </c>
      <c r="W50" s="1843">
        <f>IFERROR(VLOOKUP($A50,'2021'!$B$2:$K$174,8,FALSE),0)</f>
        <v>16</v>
      </c>
      <c r="X50" s="1740">
        <f>IFERROR(VLOOKUP($A50,'2021'!$B$2:$K$174,10,FALSE),0)</f>
        <v>0.75900000000000001</v>
      </c>
      <c r="Y50" s="1700">
        <f>IFERROR(VLOOKUP($A50,'2020'!$B$2:$K$170,3,FALSE),0)</f>
        <v>79</v>
      </c>
      <c r="Z50" s="1829">
        <f>IFERROR(VLOOKUP($A50,'2020'!$B$2:$K$170,4,FALSE),0)</f>
        <v>51</v>
      </c>
      <c r="AA50" s="1829">
        <f>IFERROR(VLOOKUP($A50,'2020'!$B$2:$K$170,5,FALSE),0)</f>
        <v>55</v>
      </c>
      <c r="AB50" s="1829">
        <f>IFERROR(VLOOKUP($A50,'2020'!$B$2:$K$170,8,FALSE),0)</f>
        <v>14</v>
      </c>
      <c r="AC50" s="1740">
        <f>IFERROR(VLOOKUP($A50,'2020'!$B$2:$K$170,10,FALSE),0)</f>
        <v>0.69599999999999995</v>
      </c>
      <c r="AD50" s="1700">
        <f>IFERROR(VLOOKUP($A50,'2019'!$B$2:$K$170,3,FALSE),0)</f>
        <v>80</v>
      </c>
      <c r="AE50" s="1823">
        <f>IFERROR(VLOOKUP($A50,'2019'!$B$2:$K$170,4,FALSE),0)</f>
        <v>46</v>
      </c>
      <c r="AF50" s="1823">
        <f>IFERROR(VLOOKUP($A50,'2019'!$B$2:$K$170,5,FALSE),0)</f>
        <v>62</v>
      </c>
      <c r="AG50" s="1823">
        <f>IFERROR(VLOOKUP($A50,'2019'!$B$2:$K$170,8,FALSE),0)</f>
        <v>8</v>
      </c>
      <c r="AH50" s="1740">
        <f>IFERROR(VLOOKUP($A50,'2019'!$B$2:$K$170,10,FALSE),0)</f>
        <v>0.77500000000000002</v>
      </c>
      <c r="AI50" s="1700">
        <f>IFERROR(VLOOKUP($A50,'2018'!$B$2:$K$170,3,FALSE),0)</f>
        <v>33</v>
      </c>
      <c r="AJ50" s="1821">
        <f>IFERROR(VLOOKUP($A50,'2018'!$B$2:$K$170,4,FALSE),0)</f>
        <v>13</v>
      </c>
      <c r="AK50" s="1821">
        <f>IFERROR(VLOOKUP($A50,'2018'!$B$2:$K$170,5,FALSE),0)</f>
        <v>21</v>
      </c>
      <c r="AL50" s="1821">
        <f>IFERROR(VLOOKUP($A50,'2018'!$B$2:$K$170,8,FALSE),0)</f>
        <v>0</v>
      </c>
      <c r="AM50" s="1740">
        <f>IFERROR(VLOOKUP($A50,'2018'!$B$2:$K$170,10,FALSE),0)</f>
        <v>0.63600000000000001</v>
      </c>
      <c r="AN50" s="1700">
        <f>IFERROR(VLOOKUP($A50,'2017'!$B$2:$J$163,2,FALSE),0)</f>
        <v>71</v>
      </c>
      <c r="AO50" s="1815">
        <f>IFERROR(VLOOKUP($A50,'2017'!$B$2:$J$163,3,FALSE),0)</f>
        <v>36</v>
      </c>
      <c r="AP50" s="1815">
        <f>IFERROR(VLOOKUP($A50,'2017'!$B$2:$J$163,4,FALSE),0)</f>
        <v>48</v>
      </c>
      <c r="AQ50" s="1815">
        <f>IFERROR(VLOOKUP($A50,'2017'!$B$2:$J$163,7,FALSE),0)</f>
        <v>8</v>
      </c>
      <c r="AR50" s="1740">
        <f>IFERROR(VLOOKUP($A50,'2017'!$B$2:$J$163,9,FALSE),0)</f>
        <v>0.676056338028169</v>
      </c>
      <c r="AS50" s="1700">
        <f>IFERROR(VLOOKUP($A50,'2016'!$B$2:$K$165,3,FALSE),0)</f>
        <v>62</v>
      </c>
      <c r="AT50" s="1796">
        <f>IFERROR(VLOOKUP($A50,'2016'!$B$2:$K$165,4,FALSE),0)</f>
        <v>36</v>
      </c>
      <c r="AU50" s="1796">
        <f>IFERROR(VLOOKUP($A50,'2016'!$B$2:$K$165,5,FALSE),0)</f>
        <v>40</v>
      </c>
      <c r="AV50" s="1796">
        <f>IFERROR(VLOOKUP($A50,'2016'!$B$2:$K$165,8,FALSE),0)</f>
        <v>7</v>
      </c>
      <c r="AW50" s="1740">
        <f>IFERROR(VLOOKUP($A50,'2016'!$B$2:$K$165,10,FALSE),0)</f>
        <v>0.64500000000000002</v>
      </c>
      <c r="AX50" s="1700">
        <f>IFERROR(VLOOKUP($A50,'2015'!$B$2:$K$165,3,FALSE),0)</f>
        <v>83</v>
      </c>
      <c r="AY50" s="1695">
        <f>IFERROR(VLOOKUP($A50,'2015'!$B$2:$K$165,4,FALSE),0)</f>
        <v>45</v>
      </c>
      <c r="AZ50" s="1695">
        <f>IFERROR(VLOOKUP($A50,'2015'!$B$2:$K$165,5,FALSE),0)</f>
        <v>57</v>
      </c>
      <c r="BA50" s="1695">
        <f>IFERROR(VLOOKUP($A50,'2015'!$B$2:$K$165,8,FALSE),0)</f>
        <v>1</v>
      </c>
      <c r="BB50" s="1740">
        <f>IFERROR(VLOOKUP($A50,'2015'!$B$2:$K$165,10,FALSE),0)</f>
        <v>0.68674698795180722</v>
      </c>
      <c r="BC50" s="1700">
        <f>IFERROR(VLOOKUP($A50,'2014'!$B$2:$K$157,3,FALSE),0)</f>
        <v>67</v>
      </c>
      <c r="BD50" s="1691">
        <f>IFERROR(VLOOKUP($A50,'2014'!$B$2:$K$157,4,FALSE),0)</f>
        <v>34</v>
      </c>
      <c r="BE50" s="1691">
        <f>IFERROR(VLOOKUP($A50,'2014'!$B$2:$K$157,5,FALSE),0)</f>
        <v>40</v>
      </c>
      <c r="BF50" s="1691">
        <f>IFERROR(VLOOKUP($A50,'2014'!$B$2:$K$157,8,FALSE),0)</f>
        <v>4</v>
      </c>
      <c r="BG50" s="1740">
        <f>IFERROR(VLOOKUP($A50,'2014'!$B$2:$K$157,10,FALSE),0)</f>
        <v>0.59701492537313428</v>
      </c>
      <c r="BH50" s="1700">
        <f>IFERROR(VLOOKUP($A50,'2013'!$D$4:$I$249,2,FALSE),0)</f>
        <v>0</v>
      </c>
      <c r="BI50" s="1691">
        <f>IFERROR(VLOOKUP($A50,'2013'!$D$4:$I$249,3,FALSE),0)</f>
        <v>0</v>
      </c>
      <c r="BJ50" s="1691">
        <f>IFERROR(VLOOKUP($A50,'2013'!$D$4:$I$249,4,FALSE),0)</f>
        <v>0</v>
      </c>
      <c r="BK50" s="1691">
        <f>IFERROR(VLOOKUP($A50,'2013'!$D$4:$I$249,5,FALSE),0)</f>
        <v>0</v>
      </c>
      <c r="BL50" s="1740">
        <f>IFERROR(VLOOKUP($A50,'2013'!$D$4:$I$249,6,FALSE),0)</f>
        <v>0</v>
      </c>
      <c r="BM50" s="1737">
        <f>IFERROR(VLOOKUP($A50,'2012'!$D$3:$O$172,2,FALSE),0)</f>
        <v>0</v>
      </c>
      <c r="BN50" s="1691">
        <f>IFERROR(VLOOKUP($A50,'2012'!$D$3:$O$172,3,FALSE),0)</f>
        <v>0</v>
      </c>
      <c r="BO50" s="1743">
        <f>IFERROR(VLOOKUP($A50,'2012'!$D$3:$O$172,4,FALSE),0)</f>
        <v>0</v>
      </c>
      <c r="BP50" s="1700">
        <f>IFERROR(VLOOKUP($A50,'2012'!$D$3:$O$172,5,FALSE),0)</f>
        <v>0</v>
      </c>
      <c r="BQ50" s="1691">
        <f>IFERROR(VLOOKUP($A50,'2012'!$D$3:$O$172,6,FALSE),0)</f>
        <v>0</v>
      </c>
      <c r="BR50" s="1691">
        <f>IFERROR(VLOOKUP($A50,'2012'!$D$3:$O$172,7,FALSE),0)</f>
        <v>0</v>
      </c>
      <c r="BS50" s="1691">
        <f>IFERROR(VLOOKUP($A50,'2012'!$D$3:$O$172,8,FALSE),0)</f>
        <v>0</v>
      </c>
      <c r="BT50" s="1740">
        <f>IFERROR(VLOOKUP($A50,'2012'!$D$3:$O$172,9,FALSE),0)</f>
        <v>0</v>
      </c>
      <c r="BX50" s="1700">
        <f>IFERROR(VLOOKUP($A50,'2011'!$D$4:$I$251,2,FALSE),0)</f>
        <v>0</v>
      </c>
      <c r="BY50" s="1691">
        <f>IFERROR(VLOOKUP($A50,'2011'!$D$4:$I$251,3,FALSE),0)</f>
        <v>0</v>
      </c>
      <c r="BZ50" s="1691">
        <f>IFERROR(VLOOKUP($A50,'2011'!$D$4:$I$251,4,FALSE),0)</f>
        <v>0</v>
      </c>
      <c r="CA50" s="1691">
        <f>IFERROR(VLOOKUP($A50,'2011'!$D$4:$I$251,5,FALSE),0)</f>
        <v>0</v>
      </c>
      <c r="CB50" s="1740">
        <f>IFERROR(VLOOKUP($A50,'2011'!$D$4:$I$251,6,FALSE),0)</f>
        <v>0</v>
      </c>
      <c r="CC50" s="1700">
        <f>IFERROR(VLOOKUP($A50,'2010'!$C$3:$H$234,2,FALSE),0)</f>
        <v>0</v>
      </c>
      <c r="CD50" s="1691">
        <f>IFERROR(VLOOKUP($A50,'2010'!$C$3:$H$234,3,FALSE),0)</f>
        <v>0</v>
      </c>
      <c r="CE50" s="1691">
        <f>IFERROR(VLOOKUP($A50,'2010'!$C$3:$H$234,4,FALSE),0)</f>
        <v>0</v>
      </c>
      <c r="CF50" s="1691">
        <f>IFERROR(VLOOKUP($A50,'2010'!$C$3:$H$234,5,FALSE),0)</f>
        <v>0</v>
      </c>
      <c r="CG50" s="1740">
        <f>IFERROR(VLOOKUP($A50,'2010'!$C$3:$H$234,6,FALSE),0)</f>
        <v>0</v>
      </c>
      <c r="CH50" s="1700">
        <f>IFERROR(VLOOKUP($A50,'2009'!$C$3:$H$242,2,FALSE),0)</f>
        <v>0</v>
      </c>
      <c r="CI50" s="1691">
        <f>IFERROR(VLOOKUP($A50,'2009'!$C$3:$H$242,3,FALSE),0)</f>
        <v>0</v>
      </c>
      <c r="CJ50" s="1691">
        <f>IFERROR(VLOOKUP($A50,'2009'!$C$3:$H$242,4,FALSE),0)</f>
        <v>0</v>
      </c>
      <c r="CK50" s="1691">
        <f>IFERROR(VLOOKUP($A50,'2009'!$C$3:$H$242,5,FALSE),0)</f>
        <v>0</v>
      </c>
      <c r="CL50" s="1740">
        <f>IFERROR(VLOOKUP($A50,'2009'!$C$3:$H$242,6,FALSE),0)</f>
        <v>0</v>
      </c>
      <c r="CM50" s="1700">
        <f>IFERROR(VLOOKUP($A50,'2008'!$C$3:$H$229,2,FALSE),0)</f>
        <v>0</v>
      </c>
      <c r="CN50" s="1691">
        <f>IFERROR(VLOOKUP($A50,'2008'!$C$3:$H$229,3,FALSE),0)</f>
        <v>0</v>
      </c>
      <c r="CO50" s="1691">
        <f>IFERROR(VLOOKUP($A50,'2008'!$C$3:$H$229,4,FALSE),0)</f>
        <v>0</v>
      </c>
      <c r="CP50" s="1691">
        <f>IFERROR(VLOOKUP($A50,'2008'!$C$3:$H$229,5,FALSE),0)</f>
        <v>0</v>
      </c>
      <c r="CQ50" s="1740">
        <f>IFERROR(VLOOKUP($A50,'2008'!$C$3:$H$229,6,FALSE),0)</f>
        <v>0</v>
      </c>
      <c r="CR50" s="1700">
        <f>IFERROR(VLOOKUP($A50,'2007'!$C$3:$M$238,7,FALSE),0)</f>
        <v>0</v>
      </c>
      <c r="CS50" s="1691">
        <f>IFERROR(VLOOKUP($A50,'2007'!$C$3:$M$238,8,FALSE),0)</f>
        <v>0</v>
      </c>
      <c r="CT50" s="1691">
        <f>IFERROR(VLOOKUP($A50,'2007'!$C$3:$M$238,9,FALSE),0)</f>
        <v>0</v>
      </c>
      <c r="CU50" s="1691">
        <f>IFERROR(VLOOKUP($A50,'2007'!$C$3:$M$238,10,FALSE),0)</f>
        <v>0</v>
      </c>
      <c r="CV50" s="1740">
        <f>IFERROR(VLOOKUP($A50,'2007'!$C$3:$M$238,11,FALSE),0)</f>
        <v>0</v>
      </c>
      <c r="CW50" s="1700">
        <f>IFERROR(VLOOKUP($A50,'2006'!$A$2:$F$200,2,FALSE),0)</f>
        <v>0</v>
      </c>
      <c r="CX50" s="1815">
        <f>IFERROR(VLOOKUP($A50,'2006'!$A$2:$F$200,4,FALSE),0)</f>
        <v>0</v>
      </c>
      <c r="CY50" s="1815">
        <f>IFERROR(VLOOKUP($A50,'2006'!$A$2:$F$200,5,FALSE),0)</f>
        <v>0</v>
      </c>
      <c r="CZ50" s="1740">
        <f>IFERROR(VLOOKUP($A50,'2006'!$A$2:$F$200,6,FALSE),0)</f>
        <v>0</v>
      </c>
      <c r="DA50" s="1700">
        <f>IFERROR(VLOOKUP($A50,'2005'!$C$3:$M$205,8,FALSE),0)</f>
        <v>0</v>
      </c>
      <c r="DB50" s="1691">
        <f>IFERROR(VLOOKUP($A50,'2005'!$C$3:$M$205,9,FALSE),0)</f>
        <v>0</v>
      </c>
      <c r="DC50" s="1691">
        <f>IFERROR(VLOOKUP($A50,'2005'!$C$3:$M$205,10,FALSE),0)</f>
        <v>0</v>
      </c>
      <c r="DD50" s="1740">
        <f>IFERROR(VLOOKUP($A50,'2005'!$C$3:$M$205,11,FALSE),0)</f>
        <v>0</v>
      </c>
      <c r="DE50" s="1700">
        <f>IFERROR(VLOOKUP($A50,'2004'!$C$3:$M$213,8,FALSE),0)</f>
        <v>0</v>
      </c>
      <c r="DF50" s="1691">
        <f>IFERROR(VLOOKUP($A50,'2004'!$C$3:$M$213,9,FALSE),0)</f>
        <v>0</v>
      </c>
      <c r="DG50" s="1691">
        <f>IFERROR(VLOOKUP($A50,'2004'!$C$3:$M$213,10,FALSE),0)</f>
        <v>0</v>
      </c>
      <c r="DH50" s="1740">
        <f>IFERROR(VLOOKUP($A50,'2004'!$C$3:$M$213,11,FALSE),0)</f>
        <v>0</v>
      </c>
      <c r="DI50" s="1700">
        <f>IFERROR(VLOOKUP($A50,'2003'!$C$3:$Q$214,12,FALSE),0)</f>
        <v>0</v>
      </c>
      <c r="DJ50" s="1691">
        <f>IFERROR(VLOOKUP($A50,'2003'!$C$3:$Q$214,13,FALSE),0)</f>
        <v>0</v>
      </c>
      <c r="DK50" s="1691">
        <f>IFERROR(VLOOKUP($A50,'2003'!$C$3:$Q$214,14,FALSE),0)</f>
        <v>0</v>
      </c>
      <c r="DL50" s="1740">
        <f>IFERROR(VLOOKUP($A50,'2003'!$C$3:$Q$214,15,FALSE),0)</f>
        <v>0</v>
      </c>
      <c r="DM50" s="1700">
        <f>IFERROR(VLOOKUP($A50,'2002'!$D$3:$R$214,12,FALSE),0)</f>
        <v>0</v>
      </c>
      <c r="DN50" s="1691">
        <f>IFERROR(VLOOKUP($A50,'2002'!$D$3:$R$214,13,FALSE),0)</f>
        <v>0</v>
      </c>
      <c r="DO50" s="1691">
        <f>IFERROR(VLOOKUP($A50,'2002'!$D$3:$R$214,14,FALSE),0)</f>
        <v>0</v>
      </c>
      <c r="DP50" s="1788">
        <f>IFERROR(VLOOKUP($A50,'2002'!$D$3:$R$214,15,FALSE),0)</f>
        <v>0</v>
      </c>
      <c r="DQ50" s="1700">
        <f>IFERROR(VLOOKUP($A50,'Pre 2002'!$C$3:$CK$382,84,FALSE),0)</f>
        <v>0</v>
      </c>
      <c r="DR50" s="1695">
        <f>IFERROR(VLOOKUP($A50,'Pre 2002'!$C$3:$CK$382,85,FALSE),0)</f>
        <v>0</v>
      </c>
      <c r="DS50" s="1695">
        <f>IFERROR(VLOOKUP($A50,'Pre 2002'!$C$3:$CK$382,86,FALSE),0)</f>
        <v>0</v>
      </c>
      <c r="DT50" s="1790">
        <f>IFERROR(VLOOKUP($A50,'Pre 2002'!$C$3:$CK$382,87,FALSE),0)</f>
        <v>0</v>
      </c>
      <c r="DU50" s="1741">
        <f>IFERROR(VLOOKUP(A50,'Pre 2002'!$C$3:$CG$382,83,FALSE),0)</f>
        <v>0</v>
      </c>
      <c r="DV50" s="1722"/>
      <c r="DY50" s="1731"/>
    </row>
    <row r="51" spans="1:129">
      <c r="A51" s="1783" t="s">
        <v>2160</v>
      </c>
      <c r="B51" s="1562">
        <f t="shared" si="0"/>
        <v>1177</v>
      </c>
      <c r="C51" s="1562">
        <f t="shared" si="1"/>
        <v>740</v>
      </c>
      <c r="D51" s="1562">
        <f t="shared" si="2"/>
        <v>59</v>
      </c>
      <c r="E51" s="1563">
        <f t="shared" si="3"/>
        <v>0.62871707731520821</v>
      </c>
      <c r="F51" s="1786">
        <f t="shared" si="4"/>
        <v>17</v>
      </c>
      <c r="G51" s="1595">
        <v>2007</v>
      </c>
      <c r="H51" s="1567">
        <f t="shared" si="20"/>
        <v>9</v>
      </c>
      <c r="I51" s="1734">
        <f t="shared" si="21"/>
        <v>637</v>
      </c>
      <c r="J51" s="1734">
        <f t="shared" si="22"/>
        <v>413</v>
      </c>
      <c r="K51" s="1734">
        <f t="shared" si="23"/>
        <v>38</v>
      </c>
      <c r="L51" s="1806">
        <f t="shared" si="24"/>
        <v>0.64835164835164838</v>
      </c>
      <c r="M51" s="1568" t="s">
        <v>84</v>
      </c>
      <c r="N51" s="1573">
        <v>1</v>
      </c>
      <c r="O51" s="1700">
        <f>IFERROR(VLOOKUP($A51,'2022'!$B$2:$K$174,3,FALSE),0)</f>
        <v>69</v>
      </c>
      <c r="P51" s="1858">
        <f>IFERROR(VLOOKUP($A51,'2022'!$B$2:$K$174,4,FALSE),0)</f>
        <v>29</v>
      </c>
      <c r="Q51" s="1858">
        <f>IFERROR(VLOOKUP($A51,'2022'!$B$2:$K$174,5,FALSE),0)</f>
        <v>37</v>
      </c>
      <c r="R51" s="1858">
        <f>IFERROR(VLOOKUP($A51,'2022'!$B$2:$K$174,8,FALSE),0)</f>
        <v>3</v>
      </c>
      <c r="S51" s="1740">
        <f>IFERROR(VLOOKUP($A51,'2022'!$B$2:$K$174,10,FALSE),0)</f>
        <v>0.53600000000000003</v>
      </c>
      <c r="T51" s="1700">
        <f>IFERROR(VLOOKUP($A51,'2021'!$B$2:$K$174,3,FALSE),0)</f>
        <v>77</v>
      </c>
      <c r="U51" s="1843">
        <f>IFERROR(VLOOKUP($A51,'2021'!$B$2:$K$174,4,FALSE),0)</f>
        <v>43</v>
      </c>
      <c r="V51" s="1843">
        <f>IFERROR(VLOOKUP($A51,'2021'!$B$2:$K$174,5,FALSE),0)</f>
        <v>48</v>
      </c>
      <c r="W51" s="1843">
        <f>IFERROR(VLOOKUP($A51,'2021'!$B$2:$K$174,8,FALSE),0)</f>
        <v>1</v>
      </c>
      <c r="X51" s="1740">
        <f>IFERROR(VLOOKUP($A51,'2021'!$B$2:$K$174,10,FALSE),0)</f>
        <v>0.623</v>
      </c>
      <c r="Y51" s="1700">
        <f>IFERROR(VLOOKUP($A51,'2020'!$B$2:$K$170,3,FALSE),0)</f>
        <v>76</v>
      </c>
      <c r="Z51" s="1829">
        <f>IFERROR(VLOOKUP($A51,'2020'!$B$2:$K$170,4,FALSE),0)</f>
        <v>32</v>
      </c>
      <c r="AA51" s="1829">
        <f>IFERROR(VLOOKUP($A51,'2020'!$B$2:$K$170,5,FALSE),0)</f>
        <v>43</v>
      </c>
      <c r="AB51" s="1829">
        <f>IFERROR(VLOOKUP($A51,'2020'!$B$2:$K$170,8,FALSE),0)</f>
        <v>4</v>
      </c>
      <c r="AC51" s="1740">
        <f>IFERROR(VLOOKUP($A51,'2020'!$B$2:$K$170,10,FALSE),0)</f>
        <v>0.56599999999999995</v>
      </c>
      <c r="AD51" s="1700">
        <f>IFERROR(VLOOKUP($A51,'2019'!$B$2:$K$170,3,FALSE),0)</f>
        <v>64</v>
      </c>
      <c r="AE51" s="1823">
        <f>IFERROR(VLOOKUP($A51,'2019'!$B$2:$K$170,4,FALSE),0)</f>
        <v>25</v>
      </c>
      <c r="AF51" s="1823">
        <f>IFERROR(VLOOKUP($A51,'2019'!$B$2:$K$170,5,FALSE),0)</f>
        <v>45</v>
      </c>
      <c r="AG51" s="1823">
        <f>IFERROR(VLOOKUP($A51,'2019'!$B$2:$K$170,8,FALSE),0)</f>
        <v>1</v>
      </c>
      <c r="AH51" s="1740">
        <f>IFERROR(VLOOKUP($A51,'2019'!$B$2:$K$170,10,FALSE),0)</f>
        <v>0.70299999999999996</v>
      </c>
      <c r="AI51" s="1700">
        <f>IFERROR(VLOOKUP($A51,'2018'!$B$2:$K$170,3,FALSE),0)</f>
        <v>66</v>
      </c>
      <c r="AJ51" s="1821">
        <f>IFERROR(VLOOKUP($A51,'2018'!$B$2:$K$170,4,FALSE),0)</f>
        <v>35</v>
      </c>
      <c r="AK51" s="1821">
        <f>IFERROR(VLOOKUP($A51,'2018'!$B$2:$K$170,5,FALSE),0)</f>
        <v>37</v>
      </c>
      <c r="AL51" s="1821">
        <f>IFERROR(VLOOKUP($A51,'2018'!$B$2:$K$170,8,FALSE),0)</f>
        <v>3</v>
      </c>
      <c r="AM51" s="1740">
        <f>IFERROR(VLOOKUP($A51,'2018'!$B$2:$K$170,10,FALSE),0)</f>
        <v>0.56100000000000005</v>
      </c>
      <c r="AN51" s="1700">
        <f>IFERROR(VLOOKUP($A51,'2017'!$B$2:$J$163,2,FALSE),0)</f>
        <v>48</v>
      </c>
      <c r="AO51" s="1815">
        <f>IFERROR(VLOOKUP($A51,'2017'!$B$2:$J$163,3,FALSE),0)</f>
        <v>27</v>
      </c>
      <c r="AP51" s="1815">
        <f>IFERROR(VLOOKUP($A51,'2017'!$B$2:$J$163,4,FALSE),0)</f>
        <v>33</v>
      </c>
      <c r="AQ51" s="1815">
        <f>IFERROR(VLOOKUP($A51,'2017'!$B$2:$J$163,7,FALSE),0)</f>
        <v>3</v>
      </c>
      <c r="AR51" s="1740">
        <f>IFERROR(VLOOKUP($A51,'2017'!$B$2:$J$163,9,FALSE),0)</f>
        <v>0.6875</v>
      </c>
      <c r="AS51" s="1700">
        <f>IFERROR(VLOOKUP($A51,'2016'!$B$2:$K$165,3,FALSE),0)</f>
        <v>80</v>
      </c>
      <c r="AT51" s="1796">
        <f>IFERROR(VLOOKUP($A51,'2016'!$B$2:$K$165,4,FALSE),0)</f>
        <v>46</v>
      </c>
      <c r="AU51" s="1796">
        <f>IFERROR(VLOOKUP($A51,'2016'!$B$2:$K$165,5,FALSE),0)</f>
        <v>49</v>
      </c>
      <c r="AV51" s="1796">
        <f>IFERROR(VLOOKUP($A51,'2016'!$B$2:$K$165,8,FALSE),0)</f>
        <v>5</v>
      </c>
      <c r="AW51" s="1740">
        <f>IFERROR(VLOOKUP($A51,'2016'!$B$2:$K$165,10,FALSE),0)</f>
        <v>0.61299999999999999</v>
      </c>
      <c r="AX51" s="1700">
        <f>IFERROR(VLOOKUP($A51,'2015'!$B$2:$K$165,3,FALSE),0)</f>
        <v>60</v>
      </c>
      <c r="AY51" s="1695">
        <f>IFERROR(VLOOKUP($A51,'2015'!$B$2:$K$165,4,FALSE),0)</f>
        <v>21</v>
      </c>
      <c r="AZ51" s="1695">
        <f>IFERROR(VLOOKUP($A51,'2015'!$B$2:$K$165,5,FALSE),0)</f>
        <v>35</v>
      </c>
      <c r="BA51" s="1695">
        <f>IFERROR(VLOOKUP($A51,'2015'!$B$2:$K$165,8,FALSE),0)</f>
        <v>1</v>
      </c>
      <c r="BB51" s="1740">
        <f>IFERROR(VLOOKUP($A51,'2015'!$B$2:$K$165,10,FALSE),0)</f>
        <v>0.58333333333333337</v>
      </c>
      <c r="BC51" s="1700">
        <f>IFERROR(VLOOKUP($A51,'2014'!$B$2:$K$157,3,FALSE),0)</f>
        <v>63</v>
      </c>
      <c r="BD51" s="1691">
        <f>IFERROR(VLOOKUP($A51,'2014'!$B$2:$K$157,4,FALSE),0)</f>
        <v>41</v>
      </c>
      <c r="BE51" s="1691">
        <f>IFERROR(VLOOKUP($A51,'2014'!$B$2:$K$157,5,FALSE),0)</f>
        <v>46</v>
      </c>
      <c r="BF51" s="1691">
        <f>IFERROR(VLOOKUP($A51,'2014'!$B$2:$K$157,8,FALSE),0)</f>
        <v>3</v>
      </c>
      <c r="BG51" s="1740">
        <f>IFERROR(VLOOKUP($A51,'2014'!$B$2:$K$157,10,FALSE),0)</f>
        <v>0.73015873015873012</v>
      </c>
      <c r="BH51" s="1700">
        <f>IFERROR(VLOOKUP($A51,'2013'!$D$4:$I$249,2,FALSE),0)</f>
        <v>64</v>
      </c>
      <c r="BI51" s="1691">
        <f>IFERROR(VLOOKUP($A51,'2013'!$D$4:$I$249,3,FALSE),0)</f>
        <v>36</v>
      </c>
      <c r="BJ51" s="1691">
        <f>IFERROR(VLOOKUP($A51,'2013'!$D$4:$I$249,4,FALSE),0)</f>
        <v>46</v>
      </c>
      <c r="BK51" s="1691">
        <f>IFERROR(VLOOKUP($A51,'2013'!$D$4:$I$249,5,FALSE),0)</f>
        <v>7</v>
      </c>
      <c r="BL51" s="1740">
        <f>IFERROR(VLOOKUP($A51,'2013'!$D$4:$I$249,6,FALSE),0)</f>
        <v>0.71875</v>
      </c>
      <c r="BM51" s="1737">
        <f>IFERROR(VLOOKUP($A51,'2012'!$D$3:$O$172,2,FALSE),0)</f>
        <v>510</v>
      </c>
      <c r="BN51" s="1691">
        <f>IFERROR(VLOOKUP($A51,'2012'!$D$3:$O$172,3,FALSE),0)</f>
        <v>321</v>
      </c>
      <c r="BO51" s="1743">
        <f>IFERROR(VLOOKUP($A51,'2012'!$D$3:$O$172,4,FALSE),0)</f>
        <v>29</v>
      </c>
      <c r="BP51" s="1700">
        <f>IFERROR(VLOOKUP($A51,'2012'!$D$3:$O$172,5,FALSE),0)</f>
        <v>80</v>
      </c>
      <c r="BQ51" s="1691">
        <f>IFERROR(VLOOKUP($A51,'2012'!$D$3:$O$172,6,FALSE),0)</f>
        <v>51</v>
      </c>
      <c r="BR51" s="1691">
        <f>IFERROR(VLOOKUP($A51,'2012'!$D$3:$O$172,7,FALSE),0)</f>
        <v>50</v>
      </c>
      <c r="BS51" s="1691">
        <f>IFERROR(VLOOKUP($A51,'2012'!$D$3:$O$172,8,FALSE),0)</f>
        <v>6</v>
      </c>
      <c r="BT51" s="1740">
        <f>IFERROR(VLOOKUP($A51,'2012'!$D$3:$O$172,9,FALSE),0)</f>
        <v>0.625</v>
      </c>
      <c r="BU51" s="1737">
        <f>IFERROR(VLOOKUP($A51,'2012'!$D$3:$O$172,10,FALSE),0)</f>
        <v>430</v>
      </c>
      <c r="BV51" s="1691">
        <f>IFERROR(VLOOKUP($A51,'2012'!$D$3:$O$172,11,FALSE),0)</f>
        <v>271</v>
      </c>
      <c r="BW51" s="1743">
        <f>IFERROR(VLOOKUP($A51,'2012'!$D$3:$O$172,12,FALSE),0)</f>
        <v>23</v>
      </c>
      <c r="BX51" s="1700">
        <f>IFERROR(VLOOKUP($A51,'2011'!$D$4:$I$251,2,FALSE),0)</f>
        <v>63</v>
      </c>
      <c r="BY51" s="1691">
        <f>IFERROR(VLOOKUP($A51,'2011'!$D$4:$I$251,3,FALSE),0)</f>
        <v>23</v>
      </c>
      <c r="BZ51" s="1691">
        <f>IFERROR(VLOOKUP($A51,'2011'!$D$4:$I$251,4,FALSE),0)</f>
        <v>35</v>
      </c>
      <c r="CA51" s="1691">
        <f>IFERROR(VLOOKUP($A51,'2011'!$D$4:$I$251,5,FALSE),0)</f>
        <v>3</v>
      </c>
      <c r="CB51" s="1740">
        <f>IFERROR(VLOOKUP($A51,'2011'!$D$4:$I$251,6,FALSE),0)</f>
        <v>0.55555555555555558</v>
      </c>
      <c r="CC51" s="1700">
        <f>IFERROR(VLOOKUP($A51,'2010'!$C$3:$H$234,2,FALSE),0)</f>
        <v>65</v>
      </c>
      <c r="CD51" s="1691">
        <f>IFERROR(VLOOKUP($A51,'2010'!$C$3:$H$234,3,FALSE),0)</f>
        <v>32</v>
      </c>
      <c r="CE51" s="1691">
        <f>IFERROR(VLOOKUP($A51,'2010'!$C$3:$H$234,4,FALSE),0)</f>
        <v>44</v>
      </c>
      <c r="CF51" s="1691">
        <f>IFERROR(VLOOKUP($A51,'2010'!$C$3:$H$234,5,FALSE),0)</f>
        <v>7</v>
      </c>
      <c r="CG51" s="1740">
        <f>IFERROR(VLOOKUP($A51,'2010'!$C$3:$H$234,6,FALSE),0)</f>
        <v>0.67692307692307696</v>
      </c>
      <c r="CH51" s="1700">
        <f>IFERROR(VLOOKUP($A51,'2009'!$C$3:$H$242,2,FALSE),0)</f>
        <v>82</v>
      </c>
      <c r="CI51" s="1691">
        <f>IFERROR(VLOOKUP($A51,'2009'!$C$3:$H$242,3,FALSE),0)</f>
        <v>46</v>
      </c>
      <c r="CJ51" s="1691">
        <f>IFERROR(VLOOKUP($A51,'2009'!$C$3:$H$242,4,FALSE),0)</f>
        <v>54</v>
      </c>
      <c r="CK51" s="1691">
        <f>IFERROR(VLOOKUP($A51,'2009'!$C$3:$H$242,5,FALSE),0)</f>
        <v>5</v>
      </c>
      <c r="CL51" s="1740">
        <f>IFERROR(VLOOKUP($A51,'2009'!$C$3:$H$242,6,FALSE),0)</f>
        <v>0.65853658536585369</v>
      </c>
      <c r="CM51" s="1700">
        <f>IFERROR(VLOOKUP($A51,'2008'!$C$3:$H$229,2,FALSE),0)</f>
        <v>69</v>
      </c>
      <c r="CN51" s="1691">
        <f>IFERROR(VLOOKUP($A51,'2008'!$C$3:$H$229,3,FALSE),0)</f>
        <v>30</v>
      </c>
      <c r="CO51" s="1691">
        <f>IFERROR(VLOOKUP($A51,'2008'!$C$3:$H$229,4,FALSE),0)</f>
        <v>48</v>
      </c>
      <c r="CP51" s="1691">
        <f>IFERROR(VLOOKUP($A51,'2008'!$C$3:$H$229,5,FALSE),0)</f>
        <v>4</v>
      </c>
      <c r="CQ51" s="1740">
        <f>IFERROR(VLOOKUP($A51,'2008'!$C$3:$H$229,6,FALSE),0)</f>
        <v>0.69565217391304346</v>
      </c>
      <c r="CR51" s="1700">
        <f>IFERROR(VLOOKUP($A51,'2007'!$C$3:$M$238,7,FALSE),0)</f>
        <v>70</v>
      </c>
      <c r="CS51" s="1691">
        <f>IFERROR(VLOOKUP($A51,'2007'!$C$3:$M$238,8,FALSE),0)</f>
        <v>21</v>
      </c>
      <c r="CT51" s="1691">
        <f>IFERROR(VLOOKUP($A51,'2007'!$C$3:$M$238,9,FALSE),0)</f>
        <v>41</v>
      </c>
      <c r="CU51" s="1691">
        <f>IFERROR(VLOOKUP($A51,'2007'!$C$3:$M$238,10,FALSE),0)</f>
        <v>0</v>
      </c>
      <c r="CV51" s="1740">
        <f>IFERROR(VLOOKUP($A51,'2007'!$C$3:$M$238,11,FALSE),0)</f>
        <v>0.58571428571428574</v>
      </c>
      <c r="CW51" s="1700">
        <f>IFERROR(VLOOKUP($A51,'2006'!$A$2:$F$200,2,FALSE),0)</f>
        <v>81</v>
      </c>
      <c r="CX51" s="1691">
        <f>IFERROR(VLOOKUP($A51,'2006'!$A$2:$F$200,4,FALSE),0)</f>
        <v>49</v>
      </c>
      <c r="CY51" s="1691">
        <f>IFERROR(VLOOKUP($A51,'2006'!$A$2:$F$200,5,FALSE),0)</f>
        <v>3</v>
      </c>
      <c r="CZ51" s="1740">
        <f>IFERROR(VLOOKUP($A51,'2006'!$A$2:$F$200,6,FALSE),0)</f>
        <v>0.60493827160493829</v>
      </c>
      <c r="DA51" s="1700">
        <f>IFERROR(VLOOKUP($A51,'2005'!$C$3:$M$205,8,FALSE),0)</f>
        <v>0</v>
      </c>
      <c r="DB51" s="1691">
        <f>IFERROR(VLOOKUP($A51,'2005'!$C$3:$M$205,9,FALSE),0)</f>
        <v>0</v>
      </c>
      <c r="DC51" s="1691">
        <f>IFERROR(VLOOKUP($A51,'2005'!$C$3:$M$205,10,FALSE),0)</f>
        <v>0</v>
      </c>
      <c r="DD51" s="1740">
        <f>IFERROR(VLOOKUP($A51,'2005'!$C$3:$M$205,11,FALSE),0)</f>
        <v>0</v>
      </c>
      <c r="DE51" s="1700">
        <f>IFERROR(VLOOKUP($A51,'2004'!$C$3:$M$213,8,FALSE),0)</f>
        <v>0</v>
      </c>
      <c r="DF51" s="1691">
        <f>IFERROR(VLOOKUP($A51,'2004'!$C$3:$M$213,9,FALSE),0)</f>
        <v>0</v>
      </c>
      <c r="DG51" s="1691">
        <f>IFERROR(VLOOKUP($A51,'2004'!$C$3:$M$213,10,FALSE),0)</f>
        <v>0</v>
      </c>
      <c r="DH51" s="1740">
        <f>IFERROR(VLOOKUP($A51,'2004'!$C$3:$M$213,11,FALSE),0)</f>
        <v>0</v>
      </c>
      <c r="DI51" s="1700">
        <f>IFERROR(VLOOKUP($A51,'2003'!$C$3:$Q$214,12,FALSE),0)</f>
        <v>0</v>
      </c>
      <c r="DJ51" s="1691">
        <f>IFERROR(VLOOKUP($A51,'2003'!$C$3:$Q$214,13,FALSE),0)</f>
        <v>0</v>
      </c>
      <c r="DK51" s="1691">
        <f>IFERROR(VLOOKUP($A51,'2003'!$C$3:$Q$214,14,FALSE),0)</f>
        <v>0</v>
      </c>
      <c r="DL51" s="1740">
        <f>IFERROR(VLOOKUP($A51,'2003'!$C$3:$Q$214,15,FALSE),0)</f>
        <v>0</v>
      </c>
      <c r="DM51" s="1700">
        <f>IFERROR(VLOOKUP($A51,'2002'!$D$3:$R$214,12,FALSE),0)</f>
        <v>0</v>
      </c>
      <c r="DN51" s="1691">
        <f>IFERROR(VLOOKUP($A51,'2002'!$D$3:$R$214,13,FALSE),0)</f>
        <v>0</v>
      </c>
      <c r="DO51" s="1691">
        <f>IFERROR(VLOOKUP($A51,'2002'!$D$3:$R$214,14,FALSE),0)</f>
        <v>0</v>
      </c>
      <c r="DP51" s="1788">
        <f>IFERROR(VLOOKUP($A51,'2002'!$D$3:$R$214,15,FALSE),0)</f>
        <v>0</v>
      </c>
      <c r="DQ51" s="1700">
        <f>IFERROR(VLOOKUP($A51,'Pre 2002'!$C$3:$CK$382,84,FALSE),0)</f>
        <v>0</v>
      </c>
      <c r="DR51" s="1695">
        <f>IFERROR(VLOOKUP($A51,'Pre 2002'!$C$3:$CK$382,85,FALSE),0)</f>
        <v>0</v>
      </c>
      <c r="DS51" s="1695">
        <f>IFERROR(VLOOKUP($A51,'Pre 2002'!$C$3:$CK$382,86,FALSE),0)</f>
        <v>0</v>
      </c>
      <c r="DT51" s="1790">
        <f>IFERROR(VLOOKUP($A51,'Pre 2002'!$C$3:$CK$382,87,FALSE),0)</f>
        <v>0</v>
      </c>
      <c r="DU51" s="1741">
        <f>IFERROR(VLOOKUP(A51,'Pre 2002'!$C$3:$CG$382,83,FALSE),0)</f>
        <v>0</v>
      </c>
      <c r="DV51" s="1725"/>
      <c r="DY51" s="1731"/>
    </row>
    <row r="52" spans="1:129">
      <c r="A52" s="1778" t="s">
        <v>1871</v>
      </c>
      <c r="B52" s="1562">
        <f t="shared" si="0"/>
        <v>603</v>
      </c>
      <c r="C52" s="1562">
        <f t="shared" si="1"/>
        <v>378</v>
      </c>
      <c r="D52" s="1562">
        <f t="shared" si="2"/>
        <v>56</v>
      </c>
      <c r="E52" s="1563">
        <f t="shared" si="3"/>
        <v>0.62686567164179108</v>
      </c>
      <c r="F52" s="1786">
        <f t="shared" si="4"/>
        <v>9</v>
      </c>
      <c r="G52" s="1595" t="s">
        <v>2159</v>
      </c>
      <c r="H52" s="1567">
        <f t="shared" si="20"/>
        <v>9</v>
      </c>
      <c r="I52" s="1734">
        <f t="shared" si="21"/>
        <v>603</v>
      </c>
      <c r="J52" s="1734">
        <f t="shared" si="22"/>
        <v>378</v>
      </c>
      <c r="K52" s="1734">
        <f t="shared" si="23"/>
        <v>56</v>
      </c>
      <c r="L52" s="1806">
        <f t="shared" si="24"/>
        <v>0.62686567164179108</v>
      </c>
      <c r="M52" s="1734"/>
      <c r="N52" s="1748"/>
      <c r="O52" s="1700">
        <f>IFERROR(VLOOKUP($A52,'2022'!$B$2:$K$174,3,FALSE),0)</f>
        <v>0</v>
      </c>
      <c r="P52" s="1858">
        <f>IFERROR(VLOOKUP($A52,'2022'!$B$2:$K$174,4,FALSE),0)</f>
        <v>0</v>
      </c>
      <c r="Q52" s="1858">
        <f>IFERROR(VLOOKUP($A52,'2022'!$B$2:$K$174,5,FALSE),0)</f>
        <v>0</v>
      </c>
      <c r="R52" s="1858">
        <f>IFERROR(VLOOKUP($A52,'2022'!$B$2:$K$174,8,FALSE),0)</f>
        <v>0</v>
      </c>
      <c r="S52" s="1740">
        <f>IFERROR(VLOOKUP($A52,'2022'!$B$2:$K$174,10,FALSE),0)</f>
        <v>0</v>
      </c>
      <c r="T52" s="1700">
        <f>IFERROR(VLOOKUP($A52,'2021'!$B$2:$K$174,3,FALSE),0)</f>
        <v>0</v>
      </c>
      <c r="U52" s="1843">
        <f>IFERROR(VLOOKUP($A52,'2021'!$B$2:$K$174,4,FALSE),0)</f>
        <v>0</v>
      </c>
      <c r="V52" s="1843">
        <f>IFERROR(VLOOKUP($A52,'2021'!$B$2:$K$174,5,FALSE),0)</f>
        <v>0</v>
      </c>
      <c r="W52" s="1843">
        <f>IFERROR(VLOOKUP($A52,'2021'!$B$2:$K$174,8,FALSE),0)</f>
        <v>0</v>
      </c>
      <c r="X52" s="1740">
        <f>IFERROR(VLOOKUP($A52,'2021'!$B$2:$K$174,10,FALSE),0)</f>
        <v>0</v>
      </c>
      <c r="Y52" s="1700">
        <f>IFERROR(VLOOKUP($A52,'2020'!$B$2:$K$170,3,FALSE),0)</f>
        <v>0</v>
      </c>
      <c r="Z52" s="1829">
        <f>IFERROR(VLOOKUP($A52,'2020'!$B$2:$K$170,4,FALSE),0)</f>
        <v>0</v>
      </c>
      <c r="AA52" s="1829">
        <f>IFERROR(VLOOKUP($A52,'2020'!$B$2:$K$170,5,FALSE),0)</f>
        <v>0</v>
      </c>
      <c r="AB52" s="1829">
        <f>IFERROR(VLOOKUP($A52,'2020'!$B$2:$K$170,8,FALSE),0)</f>
        <v>0</v>
      </c>
      <c r="AC52" s="1740">
        <f>IFERROR(VLOOKUP($A52,'2020'!$B$2:$K$170,10,FALSE),0)</f>
        <v>0</v>
      </c>
      <c r="AD52" s="1700">
        <f>IFERROR(VLOOKUP($A52,'2019'!$B$2:$K$170,3,FALSE),0)</f>
        <v>0</v>
      </c>
      <c r="AE52" s="1823">
        <f>IFERROR(VLOOKUP($A52,'2019'!$B$2:$K$170,4,FALSE),0)</f>
        <v>0</v>
      </c>
      <c r="AF52" s="1823">
        <f>IFERROR(VLOOKUP($A52,'2019'!$B$2:$K$170,5,FALSE),0)</f>
        <v>0</v>
      </c>
      <c r="AG52" s="1823">
        <f>IFERROR(VLOOKUP($A52,'2019'!$B$2:$K$170,8,FALSE),0)</f>
        <v>0</v>
      </c>
      <c r="AH52" s="1740">
        <f>IFERROR(VLOOKUP($A52,'2019'!$B$2:$K$170,10,FALSE),0)</f>
        <v>0</v>
      </c>
      <c r="AI52" s="1700">
        <f>IFERROR(VLOOKUP($A52,'2018'!$B$2:$K$170,3,FALSE),0)</f>
        <v>0</v>
      </c>
      <c r="AJ52" s="1821">
        <f>IFERROR(VLOOKUP($A52,'2018'!$B$2:$K$170,4,FALSE),0)</f>
        <v>0</v>
      </c>
      <c r="AK52" s="1821">
        <f>IFERROR(VLOOKUP($A52,'2018'!$B$2:$K$170,5,FALSE),0)</f>
        <v>0</v>
      </c>
      <c r="AL52" s="1821">
        <f>IFERROR(VLOOKUP($A52,'2018'!$B$2:$K$170,8,FALSE),0)</f>
        <v>0</v>
      </c>
      <c r="AM52" s="1740">
        <f>IFERROR(VLOOKUP($A52,'2018'!$B$2:$K$170,10,FALSE),0)</f>
        <v>0</v>
      </c>
      <c r="AN52" s="1700">
        <f>IFERROR(VLOOKUP($A52,'2017'!$B$2:$J$163,2,FALSE),0)</f>
        <v>0</v>
      </c>
      <c r="AO52" s="1815">
        <f>IFERROR(VLOOKUP($A52,'2017'!$B$2:$J$163,3,FALSE),0)</f>
        <v>0</v>
      </c>
      <c r="AP52" s="1815">
        <f>IFERROR(VLOOKUP($A52,'2017'!$B$2:$J$163,4,FALSE),0)</f>
        <v>0</v>
      </c>
      <c r="AQ52" s="1815">
        <f>IFERROR(VLOOKUP($A52,'2017'!$B$2:$J$163,7,FALSE),0)</f>
        <v>0</v>
      </c>
      <c r="AR52" s="1740">
        <f>IFERROR(VLOOKUP($A52,'2017'!$B$2:$J$163,9,FALSE),0)</f>
        <v>0</v>
      </c>
      <c r="AS52" s="1700">
        <f>IFERROR(VLOOKUP($A52,'2016'!$B$2:$K$165,3,FALSE),0)</f>
        <v>0</v>
      </c>
      <c r="AT52" s="1796">
        <f>IFERROR(VLOOKUP($A52,'2016'!$B$2:$K$165,4,FALSE),0)</f>
        <v>0</v>
      </c>
      <c r="AU52" s="1796">
        <f>IFERROR(VLOOKUP($A52,'2016'!$B$2:$K$165,5,FALSE),0)</f>
        <v>0</v>
      </c>
      <c r="AV52" s="1796">
        <f>IFERROR(VLOOKUP($A52,'2016'!$B$2:$K$165,8,FALSE),0)</f>
        <v>0</v>
      </c>
      <c r="AW52" s="1740">
        <f>IFERROR(VLOOKUP($A52,'2016'!$B$2:$K$165,10,FALSE),0)</f>
        <v>0</v>
      </c>
      <c r="AX52" s="1700">
        <f>IFERROR(VLOOKUP($A52,'2015'!$B$2:$K$165,3,FALSE),0)</f>
        <v>0</v>
      </c>
      <c r="AY52" s="1695">
        <f>IFERROR(VLOOKUP($A52,'2015'!$B$2:$K$165,4,FALSE),0)</f>
        <v>0</v>
      </c>
      <c r="AZ52" s="1695">
        <f>IFERROR(VLOOKUP($A52,'2015'!$B$2:$K$165,5,FALSE),0)</f>
        <v>0</v>
      </c>
      <c r="BA52" s="1695">
        <f>IFERROR(VLOOKUP($A52,'2015'!$B$2:$K$165,8,FALSE),0)</f>
        <v>0</v>
      </c>
      <c r="BB52" s="1740">
        <f>IFERROR(VLOOKUP($A52,'2015'!$B$2:$K$165,10,FALSE),0)</f>
        <v>0</v>
      </c>
      <c r="BC52" s="1700">
        <f>IFERROR(VLOOKUP($A52,'2014'!$B$2:$K$157,3,FALSE),0)</f>
        <v>0</v>
      </c>
      <c r="BD52" s="1691">
        <f>IFERROR(VLOOKUP($A52,'2014'!$B$2:$K$157,4,FALSE),0)</f>
        <v>0</v>
      </c>
      <c r="BE52" s="1691">
        <f>IFERROR(VLOOKUP($A52,'2014'!$B$2:$K$157,5,FALSE),0)</f>
        <v>0</v>
      </c>
      <c r="BF52" s="1691">
        <f>IFERROR(VLOOKUP($A52,'2014'!$B$2:$K$157,8,FALSE),0)</f>
        <v>0</v>
      </c>
      <c r="BG52" s="1740">
        <f>IFERROR(VLOOKUP($A52,'2014'!$B$2:$K$157,10,FALSE),0)</f>
        <v>0</v>
      </c>
      <c r="BH52" s="1700">
        <f>IFERROR(VLOOKUP($A52,'2013'!$D$4:$I$249,2,FALSE),0)</f>
        <v>0</v>
      </c>
      <c r="BI52" s="1691">
        <f>IFERROR(VLOOKUP($A52,'2013'!$D$4:$I$249,3,FALSE),0)</f>
        <v>0</v>
      </c>
      <c r="BJ52" s="1691">
        <f>IFERROR(VLOOKUP($A52,'2013'!$D$4:$I$249,4,FALSE),0)</f>
        <v>0</v>
      </c>
      <c r="BK52" s="1691">
        <f>IFERROR(VLOOKUP($A52,'2013'!$D$4:$I$249,5,FALSE),0)</f>
        <v>0</v>
      </c>
      <c r="BL52" s="1740">
        <f>IFERROR(VLOOKUP($A52,'2013'!$D$4:$I$249,6,FALSE),0)</f>
        <v>0</v>
      </c>
      <c r="BM52" s="1737">
        <f>IFERROR(VLOOKUP($A52,'2012'!$D$3:$O$172,2,FALSE),0)</f>
        <v>0</v>
      </c>
      <c r="BN52" s="1691">
        <f>IFERROR(VLOOKUP($A52,'2012'!$D$3:$O$172,3,FALSE),0)</f>
        <v>0</v>
      </c>
      <c r="BO52" s="1743">
        <f>IFERROR(VLOOKUP($A52,'2012'!$D$3:$O$172,4,FALSE),0)</f>
        <v>0</v>
      </c>
      <c r="BP52" s="1700">
        <f>IFERROR(VLOOKUP($A52,'2012'!$D$3:$O$172,5,FALSE),0)</f>
        <v>0</v>
      </c>
      <c r="BQ52" s="1691">
        <f>IFERROR(VLOOKUP($A52,'2012'!$D$3:$O$172,6,FALSE),0)</f>
        <v>0</v>
      </c>
      <c r="BR52" s="1691">
        <f>IFERROR(VLOOKUP($A52,'2012'!$D$3:$O$172,7,FALSE),0)</f>
        <v>0</v>
      </c>
      <c r="BS52" s="1691">
        <f>IFERROR(VLOOKUP($A52,'2012'!$D$3:$O$172,8,FALSE),0)</f>
        <v>0</v>
      </c>
      <c r="BT52" s="1740">
        <f>IFERROR(VLOOKUP($A52,'2012'!$D$3:$O$172,9,FALSE),0)</f>
        <v>0</v>
      </c>
      <c r="BX52" s="1700">
        <f>IFERROR(VLOOKUP($A52,'2011'!$D$4:$I$251,2,FALSE),0)</f>
        <v>0</v>
      </c>
      <c r="BY52" s="1691">
        <f>IFERROR(VLOOKUP($A52,'2011'!$D$4:$I$251,3,FALSE),0)</f>
        <v>0</v>
      </c>
      <c r="BZ52" s="1691">
        <f>IFERROR(VLOOKUP($A52,'2011'!$D$4:$I$251,4,FALSE),0)</f>
        <v>0</v>
      </c>
      <c r="CA52" s="1691">
        <f>IFERROR(VLOOKUP($A52,'2011'!$D$4:$I$251,5,FALSE),0)</f>
        <v>0</v>
      </c>
      <c r="CB52" s="1740">
        <f>IFERROR(VLOOKUP($A52,'2011'!$D$4:$I$251,6,FALSE),0)</f>
        <v>0</v>
      </c>
      <c r="CC52" s="1700">
        <f>IFERROR(VLOOKUP($A52,'2010'!$C$3:$H$234,2,FALSE),0)</f>
        <v>0</v>
      </c>
      <c r="CD52" s="1691">
        <f>IFERROR(VLOOKUP($A52,'2010'!$C$3:$H$234,3,FALSE),0)</f>
        <v>0</v>
      </c>
      <c r="CE52" s="1691">
        <f>IFERROR(VLOOKUP($A52,'2010'!$C$3:$H$234,4,FALSE),0)</f>
        <v>0</v>
      </c>
      <c r="CF52" s="1691">
        <f>IFERROR(VLOOKUP($A52,'2010'!$C$3:$H$234,5,FALSE),0)</f>
        <v>0</v>
      </c>
      <c r="CG52" s="1740">
        <f>IFERROR(VLOOKUP($A52,'2010'!$C$3:$H$234,6,FALSE),0)</f>
        <v>0</v>
      </c>
      <c r="CH52" s="1700">
        <f>IFERROR(VLOOKUP($A52,'2009'!$C$3:$H$242,2,FALSE),0)</f>
        <v>0</v>
      </c>
      <c r="CI52" s="1691">
        <f>IFERROR(VLOOKUP($A52,'2009'!$C$3:$H$242,3,FALSE),0)</f>
        <v>0</v>
      </c>
      <c r="CJ52" s="1691">
        <f>IFERROR(VLOOKUP($A52,'2009'!$C$3:$H$242,4,FALSE),0)</f>
        <v>0</v>
      </c>
      <c r="CK52" s="1691">
        <f>IFERROR(VLOOKUP($A52,'2009'!$C$3:$H$242,5,FALSE),0)</f>
        <v>0</v>
      </c>
      <c r="CL52" s="1740">
        <f>IFERROR(VLOOKUP($A52,'2009'!$C$3:$H$242,6,FALSE),0)</f>
        <v>0</v>
      </c>
      <c r="CM52" s="1700">
        <f>IFERROR(VLOOKUP($A52,'2008'!$C$3:$H$229,2,FALSE),0)</f>
        <v>0</v>
      </c>
      <c r="CN52" s="1691">
        <f>IFERROR(VLOOKUP($A52,'2008'!$C$3:$H$229,3,FALSE),0)</f>
        <v>0</v>
      </c>
      <c r="CO52" s="1691">
        <f>IFERROR(VLOOKUP($A52,'2008'!$C$3:$H$229,4,FALSE),0)</f>
        <v>0</v>
      </c>
      <c r="CP52" s="1691">
        <f>IFERROR(VLOOKUP($A52,'2008'!$C$3:$H$229,5,FALSE),0)</f>
        <v>0</v>
      </c>
      <c r="CQ52" s="1740">
        <f>IFERROR(VLOOKUP($A52,'2008'!$C$3:$H$229,6,FALSE),0)</f>
        <v>0</v>
      </c>
      <c r="CR52" s="1700">
        <f>IFERROR(VLOOKUP($A52,'2007'!$C$3:$M$238,7,FALSE),0)</f>
        <v>0</v>
      </c>
      <c r="CS52" s="1691">
        <f>IFERROR(VLOOKUP($A52,'2007'!$C$3:$M$238,8,FALSE),0)</f>
        <v>0</v>
      </c>
      <c r="CT52" s="1691">
        <f>IFERROR(VLOOKUP($A52,'2007'!$C$3:$M$238,9,FALSE),0)</f>
        <v>0</v>
      </c>
      <c r="CU52" s="1691">
        <f>IFERROR(VLOOKUP($A52,'2007'!$C$3:$M$238,10,FALSE),0)</f>
        <v>0</v>
      </c>
      <c r="CV52" s="1740">
        <f>IFERROR(VLOOKUP($A52,'2007'!$C$3:$M$238,11,FALSE),0)</f>
        <v>0</v>
      </c>
      <c r="CW52" s="1700">
        <f>IFERROR(VLOOKUP($A52,'2006'!$A$2:$F$200,2,FALSE),0)</f>
        <v>0</v>
      </c>
      <c r="CX52" s="1829">
        <f>IFERROR(VLOOKUP($A52,'2006'!$A$2:$F$200,4,FALSE),0)</f>
        <v>0</v>
      </c>
      <c r="CY52" s="1829">
        <f>IFERROR(VLOOKUP($A52,'2006'!$A$2:$F$200,5,FALSE),0)</f>
        <v>0</v>
      </c>
      <c r="CZ52" s="1740">
        <f>IFERROR(VLOOKUP($A52,'2006'!$A$2:$F$200,6,FALSE),0)</f>
        <v>0</v>
      </c>
      <c r="DA52" s="1700">
        <f>IFERROR(VLOOKUP($A52,'2005'!$C$3:$M$205,8,FALSE),0)</f>
        <v>0</v>
      </c>
      <c r="DB52" s="1691">
        <f>IFERROR(VLOOKUP($A52,'2005'!$C$3:$M$205,9,FALSE),0)</f>
        <v>0</v>
      </c>
      <c r="DC52" s="1691">
        <f>IFERROR(VLOOKUP($A52,'2005'!$C$3:$M$205,10,FALSE),0)</f>
        <v>0</v>
      </c>
      <c r="DD52" s="1740">
        <f>IFERROR(VLOOKUP($A52,'2005'!$C$3:$M$205,11,FALSE),0)</f>
        <v>0</v>
      </c>
      <c r="DE52" s="1700">
        <f>IFERROR(VLOOKUP($A52,'2004'!$C$3:$M$213,8,FALSE),0)</f>
        <v>0</v>
      </c>
      <c r="DF52" s="1691">
        <f>IFERROR(VLOOKUP($A52,'2004'!$C$3:$M$213,9,FALSE),0)</f>
        <v>0</v>
      </c>
      <c r="DG52" s="1691">
        <f>IFERROR(VLOOKUP($A52,'2004'!$C$3:$M$213,10,FALSE),0)</f>
        <v>0</v>
      </c>
      <c r="DH52" s="1740">
        <f>IFERROR(VLOOKUP($A52,'2004'!$C$3:$M$213,11,FALSE),0)</f>
        <v>0</v>
      </c>
      <c r="DI52" s="1700">
        <f>IFERROR(VLOOKUP($A52,'2003'!$C$3:$Q$214,12,FALSE),0)</f>
        <v>0</v>
      </c>
      <c r="DJ52" s="1691">
        <f>IFERROR(VLOOKUP($A52,'2003'!$C$3:$Q$214,13,FALSE),0)</f>
        <v>0</v>
      </c>
      <c r="DK52" s="1691">
        <f>IFERROR(VLOOKUP($A52,'2003'!$C$3:$Q$214,14,FALSE),0)</f>
        <v>0</v>
      </c>
      <c r="DL52" s="1740">
        <f>IFERROR(VLOOKUP($A52,'2003'!$C$3:$Q$214,15,FALSE),0)</f>
        <v>0</v>
      </c>
      <c r="DM52" s="1700">
        <f>IFERROR(VLOOKUP($A52,'2002'!$D$3:$R$214,12,FALSE),0)</f>
        <v>0</v>
      </c>
      <c r="DN52" s="1691">
        <f>IFERROR(VLOOKUP($A52,'2002'!$D$3:$R$214,13,FALSE),0)</f>
        <v>0</v>
      </c>
      <c r="DO52" s="1691">
        <f>IFERROR(VLOOKUP($A52,'2002'!$D$3:$R$214,14,FALSE),0)</f>
        <v>0</v>
      </c>
      <c r="DP52" s="1788">
        <f>IFERROR(VLOOKUP($A52,'2002'!$D$3:$R$214,15,FALSE),0)</f>
        <v>0</v>
      </c>
      <c r="DQ52" s="1700">
        <f>IFERROR(VLOOKUP($A52,'Pre 2002'!$C$3:$CK$382,84,FALSE),0)</f>
        <v>603</v>
      </c>
      <c r="DR52" s="1695">
        <f>IFERROR(VLOOKUP($A52,'Pre 2002'!$C$3:$CK$382,85,FALSE),0)</f>
        <v>378</v>
      </c>
      <c r="DS52" s="1695">
        <f>IFERROR(VLOOKUP($A52,'Pre 2002'!$C$3:$CK$382,86,FALSE),0)</f>
        <v>56</v>
      </c>
      <c r="DT52" s="1790">
        <f>IFERROR(VLOOKUP($A52,'Pre 2002'!$C$3:$CK$382,87,FALSE),0)</f>
        <v>0.62686567164179108</v>
      </c>
      <c r="DU52" s="1741">
        <f>IFERROR(VLOOKUP(A52,'Pre 2002'!$C$3:$CG$382,83,FALSE),0)</f>
        <v>9</v>
      </c>
      <c r="DV52" s="1722"/>
      <c r="DY52" s="1731"/>
    </row>
    <row r="53" spans="1:129">
      <c r="A53" s="1778" t="s">
        <v>119</v>
      </c>
      <c r="B53" s="1562">
        <f t="shared" si="0"/>
        <v>1276</v>
      </c>
      <c r="C53" s="1562">
        <f t="shared" si="1"/>
        <v>733</v>
      </c>
      <c r="D53" s="1562">
        <f t="shared" si="2"/>
        <v>56</v>
      </c>
      <c r="E53" s="1563">
        <f t="shared" si="3"/>
        <v>0.57445141065830718</v>
      </c>
      <c r="F53" s="1786">
        <f t="shared" si="4"/>
        <v>17</v>
      </c>
      <c r="G53" s="1595">
        <v>2005</v>
      </c>
      <c r="H53" s="1567">
        <f t="shared" si="20"/>
        <v>10</v>
      </c>
      <c r="I53" s="1734">
        <f t="shared" si="21"/>
        <v>727</v>
      </c>
      <c r="J53" s="1734">
        <f t="shared" si="22"/>
        <v>416</v>
      </c>
      <c r="K53" s="1734">
        <f t="shared" si="23"/>
        <v>26</v>
      </c>
      <c r="L53" s="1806">
        <f t="shared" si="24"/>
        <v>0.57221458046767537</v>
      </c>
      <c r="M53" s="1568" t="s">
        <v>11</v>
      </c>
      <c r="N53" s="1573">
        <v>0</v>
      </c>
      <c r="O53" s="1700">
        <f>IFERROR(VLOOKUP($A53,'2022'!$B$2:$K$174,3,FALSE),0)</f>
        <v>0</v>
      </c>
      <c r="P53" s="1858">
        <f>IFERROR(VLOOKUP($A53,'2022'!$B$2:$K$174,4,FALSE),0)</f>
        <v>0</v>
      </c>
      <c r="Q53" s="1858">
        <f>IFERROR(VLOOKUP($A53,'2022'!$B$2:$K$174,5,FALSE),0)</f>
        <v>0</v>
      </c>
      <c r="R53" s="1858">
        <f>IFERROR(VLOOKUP($A53,'2022'!$B$2:$K$174,8,FALSE),0)</f>
        <v>0</v>
      </c>
      <c r="S53" s="1740">
        <f>IFERROR(VLOOKUP($A53,'2022'!$B$2:$K$174,10,FALSE),0)</f>
        <v>0</v>
      </c>
      <c r="T53" s="1700">
        <f>IFERROR(VLOOKUP($A53,'2021'!$B$2:$K$174,3,FALSE),0)</f>
        <v>75</v>
      </c>
      <c r="U53" s="1843">
        <f>IFERROR(VLOOKUP($A53,'2021'!$B$2:$K$174,4,FALSE),0)</f>
        <v>23</v>
      </c>
      <c r="V53" s="1843">
        <f>IFERROR(VLOOKUP($A53,'2021'!$B$2:$K$174,5,FALSE),0)</f>
        <v>34</v>
      </c>
      <c r="W53" s="1843">
        <f>IFERROR(VLOOKUP($A53,'2021'!$B$2:$K$174,8,FALSE),0)</f>
        <v>2</v>
      </c>
      <c r="X53" s="1740">
        <f>IFERROR(VLOOKUP($A53,'2021'!$B$2:$K$174,10,FALSE),0)</f>
        <v>0.45300000000000001</v>
      </c>
      <c r="Y53" s="1700">
        <f>IFERROR(VLOOKUP($A53,'2020'!$B$2:$K$170,3,FALSE),0)</f>
        <v>78</v>
      </c>
      <c r="Z53" s="1829">
        <f>IFERROR(VLOOKUP($A53,'2020'!$B$2:$K$170,4,FALSE),0)</f>
        <v>37</v>
      </c>
      <c r="AA53" s="1829">
        <f>IFERROR(VLOOKUP($A53,'2020'!$B$2:$K$170,5,FALSE),0)</f>
        <v>44</v>
      </c>
      <c r="AB53" s="1829">
        <f>IFERROR(VLOOKUP($A53,'2020'!$B$2:$K$170,8,FALSE),0)</f>
        <v>8</v>
      </c>
      <c r="AC53" s="1740">
        <f>IFERROR(VLOOKUP($A53,'2020'!$B$2:$K$170,10,FALSE),0)</f>
        <v>0.56399999999999995</v>
      </c>
      <c r="AD53" s="1700">
        <f>IFERROR(VLOOKUP($A53,'2019'!$B$2:$K$170,3,FALSE),0)</f>
        <v>87</v>
      </c>
      <c r="AE53" s="1823">
        <f>IFERROR(VLOOKUP($A53,'2019'!$B$2:$K$170,4,FALSE),0)</f>
        <v>34</v>
      </c>
      <c r="AF53" s="1823">
        <f>IFERROR(VLOOKUP($A53,'2019'!$B$2:$K$170,5,FALSE),0)</f>
        <v>53</v>
      </c>
      <c r="AG53" s="1823">
        <f>IFERROR(VLOOKUP($A53,'2019'!$B$2:$K$170,8,FALSE),0)</f>
        <v>5</v>
      </c>
      <c r="AH53" s="1740">
        <f>IFERROR(VLOOKUP($A53,'2019'!$B$2:$K$170,10,FALSE),0)</f>
        <v>0.60899999999999999</v>
      </c>
      <c r="AI53" s="1700">
        <f>IFERROR(VLOOKUP($A53,'2018'!$B$2:$K$170,3,FALSE),0)</f>
        <v>70</v>
      </c>
      <c r="AJ53" s="1821">
        <f>IFERROR(VLOOKUP($A53,'2018'!$B$2:$K$170,4,FALSE),0)</f>
        <v>21</v>
      </c>
      <c r="AK53" s="1821">
        <f>IFERROR(VLOOKUP($A53,'2018'!$B$2:$K$170,5,FALSE),0)</f>
        <v>38</v>
      </c>
      <c r="AL53" s="1821">
        <f>IFERROR(VLOOKUP($A53,'2018'!$B$2:$K$170,8,FALSE),0)</f>
        <v>4</v>
      </c>
      <c r="AM53" s="1740">
        <f>IFERROR(VLOOKUP($A53,'2018'!$B$2:$K$170,10,FALSE),0)</f>
        <v>0.54300000000000004</v>
      </c>
      <c r="AN53" s="1700">
        <f>IFERROR(VLOOKUP($A53,'2017'!$B$2:$J$163,2,FALSE),0)</f>
        <v>84</v>
      </c>
      <c r="AO53" s="1815">
        <f>IFERROR(VLOOKUP($A53,'2017'!$B$2:$J$163,3,FALSE),0)</f>
        <v>39</v>
      </c>
      <c r="AP53" s="1815">
        <f>IFERROR(VLOOKUP($A53,'2017'!$B$2:$J$163,4,FALSE),0)</f>
        <v>47</v>
      </c>
      <c r="AQ53" s="1815">
        <f>IFERROR(VLOOKUP($A53,'2017'!$B$2:$J$163,7,FALSE),0)</f>
        <v>1</v>
      </c>
      <c r="AR53" s="1740">
        <f>IFERROR(VLOOKUP($A53,'2017'!$B$2:$J$163,9,FALSE),0)</f>
        <v>0.55952380952380953</v>
      </c>
      <c r="AS53" s="1700">
        <f>IFERROR(VLOOKUP($A53,'2016'!$B$2:$K$165,3,FALSE),0)</f>
        <v>81</v>
      </c>
      <c r="AT53" s="1796">
        <f>IFERROR(VLOOKUP($A53,'2016'!$B$2:$K$165,4,FALSE),0)</f>
        <v>50</v>
      </c>
      <c r="AU53" s="1796">
        <f>IFERROR(VLOOKUP($A53,'2016'!$B$2:$K$165,5,FALSE),0)</f>
        <v>59</v>
      </c>
      <c r="AV53" s="1796">
        <f>IFERROR(VLOOKUP($A53,'2016'!$B$2:$K$165,8,FALSE),0)</f>
        <v>5</v>
      </c>
      <c r="AW53" s="1740">
        <f>IFERROR(VLOOKUP($A53,'2016'!$B$2:$K$165,10,FALSE),0)</f>
        <v>0.72799999999999998</v>
      </c>
      <c r="AX53" s="1700">
        <f>IFERROR(VLOOKUP($A53,'2015'!$B$2:$K$165,3,FALSE),0)</f>
        <v>74</v>
      </c>
      <c r="AY53" s="1695">
        <f>IFERROR(VLOOKUP($A53,'2015'!$B$2:$K$165,4,FALSE),0)</f>
        <v>24</v>
      </c>
      <c r="AZ53" s="1695">
        <f>IFERROR(VLOOKUP($A53,'2015'!$B$2:$K$165,5,FALSE),0)</f>
        <v>42</v>
      </c>
      <c r="BA53" s="1695">
        <f>IFERROR(VLOOKUP($A53,'2015'!$B$2:$K$165,8,FALSE),0)</f>
        <v>5</v>
      </c>
      <c r="BB53" s="1740">
        <f>IFERROR(VLOOKUP($A53,'2015'!$B$2:$K$165,10,FALSE),0)</f>
        <v>0.56756756756756754</v>
      </c>
      <c r="BC53" s="1700">
        <f>IFERROR(VLOOKUP($A53,'2014'!$B$2:$K$157,3,FALSE),0)</f>
        <v>88</v>
      </c>
      <c r="BD53" s="1691">
        <f>IFERROR(VLOOKUP($A53,'2014'!$B$2:$K$157,4,FALSE),0)</f>
        <v>36</v>
      </c>
      <c r="BE53" s="1691">
        <f>IFERROR(VLOOKUP($A53,'2014'!$B$2:$K$157,5,FALSE),0)</f>
        <v>45</v>
      </c>
      <c r="BF53" s="1691">
        <f>IFERROR(VLOOKUP($A53,'2014'!$B$2:$K$157,8,FALSE),0)</f>
        <v>2</v>
      </c>
      <c r="BG53" s="1740">
        <f>IFERROR(VLOOKUP($A53,'2014'!$B$2:$K$157,10,FALSE),0)</f>
        <v>0.51136363636363635</v>
      </c>
      <c r="BH53" s="1700">
        <f>IFERROR(VLOOKUP($A53,'2013'!$D$4:$I$249,2,FALSE),0)</f>
        <v>91</v>
      </c>
      <c r="BI53" s="1691">
        <f>IFERROR(VLOOKUP($A53,'2013'!$D$4:$I$249,3,FALSE),0)</f>
        <v>47</v>
      </c>
      <c r="BJ53" s="1691">
        <f>IFERROR(VLOOKUP($A53,'2013'!$D$4:$I$249,4,FALSE),0)</f>
        <v>57</v>
      </c>
      <c r="BK53" s="1691">
        <f>IFERROR(VLOOKUP($A53,'2013'!$D$4:$I$249,5,FALSE),0)</f>
        <v>5</v>
      </c>
      <c r="BL53" s="1740">
        <f>IFERROR(VLOOKUP($A53,'2013'!$D$4:$I$249,6,FALSE),0)</f>
        <v>0.62637362637362637</v>
      </c>
      <c r="BM53" s="1737">
        <f>IFERROR(VLOOKUP($A53,'2012'!$D$3:$O$172,2,FALSE),0)</f>
        <v>548</v>
      </c>
      <c r="BN53" s="1691">
        <f>IFERROR(VLOOKUP($A53,'2012'!$D$3:$O$172,3,FALSE),0)</f>
        <v>314</v>
      </c>
      <c r="BO53" s="1743">
        <f>IFERROR(VLOOKUP($A53,'2012'!$D$3:$O$172,4,FALSE),0)</f>
        <v>19</v>
      </c>
      <c r="BP53" s="1700">
        <f>IFERROR(VLOOKUP($A53,'2012'!$D$3:$O$172,5,FALSE),0)</f>
        <v>77</v>
      </c>
      <c r="BQ53" s="1691">
        <f>IFERROR(VLOOKUP($A53,'2012'!$D$3:$O$172,6,FALSE),0)</f>
        <v>33</v>
      </c>
      <c r="BR53" s="1691">
        <f>IFERROR(VLOOKUP($A53,'2012'!$D$3:$O$172,7,FALSE),0)</f>
        <v>43</v>
      </c>
      <c r="BS53" s="1691">
        <f>IFERROR(VLOOKUP($A53,'2012'!$D$3:$O$172,8,FALSE),0)</f>
        <v>5</v>
      </c>
      <c r="BT53" s="1740">
        <f>IFERROR(VLOOKUP($A53,'2012'!$D$3:$O$172,9,FALSE),0)</f>
        <v>0.55844155844155841</v>
      </c>
      <c r="BU53" s="1737">
        <f>IFERROR(VLOOKUP($A53,'2012'!$D$3:$O$172,10,FALSE),0)</f>
        <v>471</v>
      </c>
      <c r="BV53" s="1691">
        <f>IFERROR(VLOOKUP($A53,'2012'!$D$3:$O$172,11,FALSE),0)</f>
        <v>271</v>
      </c>
      <c r="BW53" s="1743">
        <f>IFERROR(VLOOKUP($A53,'2012'!$D$3:$O$172,12,FALSE),0)</f>
        <v>14</v>
      </c>
      <c r="BX53" s="1700">
        <f>IFERROR(VLOOKUP($A53,'2011'!$D$4:$I$251,2,FALSE),0)</f>
        <v>81</v>
      </c>
      <c r="BY53" s="1691">
        <f>IFERROR(VLOOKUP($A53,'2011'!$D$4:$I$251,3,FALSE),0)</f>
        <v>39</v>
      </c>
      <c r="BZ53" s="1691">
        <f>IFERROR(VLOOKUP($A53,'2011'!$D$4:$I$251,4,FALSE),0)</f>
        <v>50</v>
      </c>
      <c r="CA53" s="1691">
        <f>IFERROR(VLOOKUP($A53,'2011'!$D$4:$I$251,5,FALSE),0)</f>
        <v>2</v>
      </c>
      <c r="CB53" s="1740">
        <f>IFERROR(VLOOKUP($A53,'2011'!$D$4:$I$251,6,FALSE),0)</f>
        <v>0.61728395061728392</v>
      </c>
      <c r="CC53" s="1700">
        <f>IFERROR(VLOOKUP($A53,'2010'!$C$3:$H$234,2,FALSE),0)</f>
        <v>80</v>
      </c>
      <c r="CD53" s="1691">
        <f>IFERROR(VLOOKUP($A53,'2010'!$C$3:$H$234,3,FALSE),0)</f>
        <v>35</v>
      </c>
      <c r="CE53" s="1691">
        <f>IFERROR(VLOOKUP($A53,'2010'!$C$3:$H$234,4,FALSE),0)</f>
        <v>50</v>
      </c>
      <c r="CF53" s="1691">
        <f>IFERROR(VLOOKUP($A53,'2010'!$C$3:$H$234,5,FALSE),0)</f>
        <v>3</v>
      </c>
      <c r="CG53" s="1740">
        <f>IFERROR(VLOOKUP($A53,'2010'!$C$3:$H$234,6,FALSE),0)</f>
        <v>0.625</v>
      </c>
      <c r="CH53" s="1700">
        <f>IFERROR(VLOOKUP($A53,'2009'!$C$3:$H$242,2,FALSE),0)</f>
        <v>78</v>
      </c>
      <c r="CI53" s="1691">
        <f>IFERROR(VLOOKUP($A53,'2009'!$C$3:$H$242,3,FALSE),0)</f>
        <v>30</v>
      </c>
      <c r="CJ53" s="1691">
        <f>IFERROR(VLOOKUP($A53,'2009'!$C$3:$H$242,4,FALSE),0)</f>
        <v>51</v>
      </c>
      <c r="CK53" s="1691">
        <f>IFERROR(VLOOKUP($A53,'2009'!$C$3:$H$242,5,FALSE),0)</f>
        <v>2</v>
      </c>
      <c r="CL53" s="1740">
        <f>IFERROR(VLOOKUP($A53,'2009'!$C$3:$H$242,6,FALSE),0)</f>
        <v>0.65384615384615385</v>
      </c>
      <c r="CM53" s="1700">
        <f>IFERROR(VLOOKUP($A53,'2008'!$C$3:$H$229,2,FALSE),0)</f>
        <v>81</v>
      </c>
      <c r="CN53" s="1691">
        <f>IFERROR(VLOOKUP($A53,'2008'!$C$3:$H$229,3,FALSE),0)</f>
        <v>30</v>
      </c>
      <c r="CO53" s="1691">
        <f>IFERROR(VLOOKUP($A53,'2008'!$C$3:$H$229,4,FALSE),0)</f>
        <v>48</v>
      </c>
      <c r="CP53" s="1691">
        <f>IFERROR(VLOOKUP($A53,'2008'!$C$3:$H$229,5,FALSE),0)</f>
        <v>5</v>
      </c>
      <c r="CQ53" s="1740">
        <f>IFERROR(VLOOKUP($A53,'2008'!$C$3:$H$229,6,FALSE),0)</f>
        <v>0.59259259259259256</v>
      </c>
      <c r="CR53" s="1700">
        <f>IFERROR(VLOOKUP($A53,'2007'!$C$3:$M$238,7,FALSE),0)</f>
        <v>71</v>
      </c>
      <c r="CS53" s="1691">
        <f>IFERROR(VLOOKUP($A53,'2007'!$C$3:$M$238,8,FALSE),0)</f>
        <v>24</v>
      </c>
      <c r="CT53" s="1691">
        <f>IFERROR(VLOOKUP($A53,'2007'!$C$3:$M$238,9,FALSE),0)</f>
        <v>40</v>
      </c>
      <c r="CU53" s="1691">
        <f>IFERROR(VLOOKUP($A53,'2007'!$C$3:$M$238,10,FALSE),0)</f>
        <v>2</v>
      </c>
      <c r="CV53" s="1740">
        <f>IFERROR(VLOOKUP($A53,'2007'!$C$3:$M$238,11,FALSE),0)</f>
        <v>0.56338028169014087</v>
      </c>
      <c r="CW53" s="1700">
        <f>IFERROR(VLOOKUP($A53,'2006'!$A$2:$F$200,2,FALSE),0)</f>
        <v>64</v>
      </c>
      <c r="CX53" s="1691">
        <f>IFERROR(VLOOKUP($A53,'2006'!$A$2:$F$200,4,FALSE),0)</f>
        <v>25</v>
      </c>
      <c r="CY53" s="1691">
        <f>IFERROR(VLOOKUP($A53,'2006'!$A$2:$F$200,5,FALSE),0)</f>
        <v>0</v>
      </c>
      <c r="CZ53" s="1740">
        <f>IFERROR(VLOOKUP($A53,'2006'!$A$2:$F$200,6,FALSE),0)</f>
        <v>0.390625</v>
      </c>
      <c r="DA53" s="1700">
        <f>IFERROR(VLOOKUP($A53,'2005'!$C$3:$M$205,8,FALSE),0)</f>
        <v>16</v>
      </c>
      <c r="DB53" s="1691">
        <f>IFERROR(VLOOKUP($A53,'2005'!$C$3:$M$205,9,FALSE),0)</f>
        <v>7</v>
      </c>
      <c r="DC53" s="1691">
        <f>IFERROR(VLOOKUP($A53,'2005'!$C$3:$M$205,10,FALSE),0)</f>
        <v>0</v>
      </c>
      <c r="DD53" s="1740">
        <f>IFERROR(VLOOKUP($A53,'2005'!$C$3:$M$205,11,FALSE),0)</f>
        <v>0.4375</v>
      </c>
      <c r="DE53" s="1700">
        <f>IFERROR(VLOOKUP($A53,'2004'!$C$3:$M$213,8,FALSE),0)</f>
        <v>0</v>
      </c>
      <c r="DF53" s="1691">
        <f>IFERROR(VLOOKUP($A53,'2004'!$C$3:$M$213,9,FALSE),0)</f>
        <v>0</v>
      </c>
      <c r="DG53" s="1691">
        <f>IFERROR(VLOOKUP($A53,'2004'!$C$3:$M$213,10,FALSE),0)</f>
        <v>0</v>
      </c>
      <c r="DH53" s="1740">
        <f>IFERROR(VLOOKUP($A53,'2004'!$C$3:$M$213,11,FALSE),0)</f>
        <v>0</v>
      </c>
      <c r="DI53" s="1700">
        <f>IFERROR(VLOOKUP($A53,'2003'!$C$3:$Q$214,12,FALSE),0)</f>
        <v>0</v>
      </c>
      <c r="DJ53" s="1691">
        <f>IFERROR(VLOOKUP($A53,'2003'!$C$3:$Q$214,13,FALSE),0)</f>
        <v>0</v>
      </c>
      <c r="DK53" s="1691">
        <f>IFERROR(VLOOKUP($A53,'2003'!$C$3:$Q$214,14,FALSE),0)</f>
        <v>0</v>
      </c>
      <c r="DL53" s="1740">
        <f>IFERROR(VLOOKUP($A53,'2003'!$C$3:$Q$214,15,FALSE),0)</f>
        <v>0</v>
      </c>
      <c r="DM53" s="1700">
        <f>IFERROR(VLOOKUP($A53,'2002'!$D$3:$R$214,12,FALSE),0)</f>
        <v>0</v>
      </c>
      <c r="DN53" s="1691">
        <f>IFERROR(VLOOKUP($A53,'2002'!$D$3:$R$214,13,FALSE),0)</f>
        <v>0</v>
      </c>
      <c r="DO53" s="1691">
        <f>IFERROR(VLOOKUP($A53,'2002'!$D$3:$R$214,14,FALSE),0)</f>
        <v>0</v>
      </c>
      <c r="DP53" s="1788">
        <f>IFERROR(VLOOKUP($A53,'2002'!$D$3:$R$214,15,FALSE),0)</f>
        <v>0</v>
      </c>
      <c r="DQ53" s="1700">
        <f>IFERROR(VLOOKUP($A53,'Pre 2002'!$C$3:$CK$382,84,FALSE),0)</f>
        <v>0</v>
      </c>
      <c r="DR53" s="1695">
        <f>IFERROR(VLOOKUP($A53,'Pre 2002'!$C$3:$CK$382,85,FALSE),0)</f>
        <v>0</v>
      </c>
      <c r="DS53" s="1695">
        <f>IFERROR(VLOOKUP($A53,'Pre 2002'!$C$3:$CK$382,86,FALSE),0)</f>
        <v>0</v>
      </c>
      <c r="DT53" s="1790">
        <f>IFERROR(VLOOKUP($A53,'Pre 2002'!$C$3:$CK$382,87,FALSE),0)</f>
        <v>0</v>
      </c>
      <c r="DU53" s="1741">
        <f>IFERROR(VLOOKUP(A53,'Pre 2002'!$C$3:$CG$382,83,FALSE),0)</f>
        <v>0</v>
      </c>
      <c r="DV53" s="1722"/>
      <c r="DY53" s="1731"/>
    </row>
    <row r="54" spans="1:129">
      <c r="A54" s="1778" t="s">
        <v>2058</v>
      </c>
      <c r="B54" s="1562">
        <f t="shared" si="0"/>
        <v>825</v>
      </c>
      <c r="C54" s="1562">
        <f t="shared" si="1"/>
        <v>447</v>
      </c>
      <c r="D54" s="1562">
        <f t="shared" si="2"/>
        <v>56</v>
      </c>
      <c r="E54" s="1563">
        <f t="shared" si="3"/>
        <v>0.54181818181818187</v>
      </c>
      <c r="F54" s="1786">
        <f t="shared" si="4"/>
        <v>16</v>
      </c>
      <c r="G54" s="1595" t="s">
        <v>2159</v>
      </c>
      <c r="H54" s="1567">
        <f t="shared" si="20"/>
        <v>16</v>
      </c>
      <c r="I54" s="1734">
        <f t="shared" si="21"/>
        <v>825</v>
      </c>
      <c r="J54" s="1734">
        <f t="shared" si="22"/>
        <v>447</v>
      </c>
      <c r="K54" s="1734">
        <f t="shared" si="23"/>
        <v>56</v>
      </c>
      <c r="L54" s="1806">
        <f t="shared" si="24"/>
        <v>0.54181818181818187</v>
      </c>
      <c r="M54" s="1734"/>
      <c r="N54" s="1748"/>
      <c r="O54" s="1700">
        <f>IFERROR(VLOOKUP($A54,'2022'!$B$2:$K$174,3,FALSE),0)</f>
        <v>0</v>
      </c>
      <c r="P54" s="1858">
        <f>IFERROR(VLOOKUP($A54,'2022'!$B$2:$K$174,4,FALSE),0)</f>
        <v>0</v>
      </c>
      <c r="Q54" s="1858">
        <f>IFERROR(VLOOKUP($A54,'2022'!$B$2:$K$174,5,FALSE),0)</f>
        <v>0</v>
      </c>
      <c r="R54" s="1858">
        <f>IFERROR(VLOOKUP($A54,'2022'!$B$2:$K$174,8,FALSE),0)</f>
        <v>0</v>
      </c>
      <c r="S54" s="1740">
        <f>IFERROR(VLOOKUP($A54,'2022'!$B$2:$K$174,10,FALSE),0)</f>
        <v>0</v>
      </c>
      <c r="T54" s="1700">
        <f>IFERROR(VLOOKUP($A54,'2021'!$B$2:$K$174,3,FALSE),0)</f>
        <v>0</v>
      </c>
      <c r="U54" s="1843">
        <f>IFERROR(VLOOKUP($A54,'2021'!$B$2:$K$174,4,FALSE),0)</f>
        <v>0</v>
      </c>
      <c r="V54" s="1843">
        <f>IFERROR(VLOOKUP($A54,'2021'!$B$2:$K$174,5,FALSE),0)</f>
        <v>0</v>
      </c>
      <c r="W54" s="1843">
        <f>IFERROR(VLOOKUP($A54,'2021'!$B$2:$K$174,8,FALSE),0)</f>
        <v>0</v>
      </c>
      <c r="X54" s="1740">
        <f>IFERROR(VLOOKUP($A54,'2021'!$B$2:$K$174,10,FALSE),0)</f>
        <v>0</v>
      </c>
      <c r="Y54" s="1700">
        <f>IFERROR(VLOOKUP($A54,'2020'!$B$2:$K$170,3,FALSE),0)</f>
        <v>0</v>
      </c>
      <c r="Z54" s="1829">
        <f>IFERROR(VLOOKUP($A54,'2020'!$B$2:$K$170,4,FALSE),0)</f>
        <v>0</v>
      </c>
      <c r="AA54" s="1829">
        <f>IFERROR(VLOOKUP($A54,'2020'!$B$2:$K$170,5,FALSE),0)</f>
        <v>0</v>
      </c>
      <c r="AB54" s="1829">
        <f>IFERROR(VLOOKUP($A54,'2020'!$B$2:$K$170,8,FALSE),0)</f>
        <v>0</v>
      </c>
      <c r="AC54" s="1740">
        <f>IFERROR(VLOOKUP($A54,'2020'!$B$2:$K$170,10,FALSE),0)</f>
        <v>0</v>
      </c>
      <c r="AD54" s="1700">
        <f>IFERROR(VLOOKUP($A54,'2019'!$B$2:$K$170,3,FALSE),0)</f>
        <v>0</v>
      </c>
      <c r="AE54" s="1823">
        <f>IFERROR(VLOOKUP($A54,'2019'!$B$2:$K$170,4,FALSE),0)</f>
        <v>0</v>
      </c>
      <c r="AF54" s="1823">
        <f>IFERROR(VLOOKUP($A54,'2019'!$B$2:$K$170,5,FALSE),0)</f>
        <v>0</v>
      </c>
      <c r="AG54" s="1823">
        <f>IFERROR(VLOOKUP($A54,'2019'!$B$2:$K$170,8,FALSE),0)</f>
        <v>0</v>
      </c>
      <c r="AH54" s="1740">
        <f>IFERROR(VLOOKUP($A54,'2019'!$B$2:$K$170,10,FALSE),0)</f>
        <v>0</v>
      </c>
      <c r="AI54" s="1700">
        <f>IFERROR(VLOOKUP($A54,'2018'!$B$2:$K$170,3,FALSE),0)</f>
        <v>0</v>
      </c>
      <c r="AJ54" s="1821">
        <f>IFERROR(VLOOKUP($A54,'2018'!$B$2:$K$170,4,FALSE),0)</f>
        <v>0</v>
      </c>
      <c r="AK54" s="1821">
        <f>IFERROR(VLOOKUP($A54,'2018'!$B$2:$K$170,5,FALSE),0)</f>
        <v>0</v>
      </c>
      <c r="AL54" s="1821">
        <f>IFERROR(VLOOKUP($A54,'2018'!$B$2:$K$170,8,FALSE),0)</f>
        <v>0</v>
      </c>
      <c r="AM54" s="1740">
        <f>IFERROR(VLOOKUP($A54,'2018'!$B$2:$K$170,10,FALSE),0)</f>
        <v>0</v>
      </c>
      <c r="AN54" s="1700">
        <f>IFERROR(VLOOKUP($A54,'2017'!$B$2:$J$163,2,FALSE),0)</f>
        <v>0</v>
      </c>
      <c r="AO54" s="1815">
        <f>IFERROR(VLOOKUP($A54,'2017'!$B$2:$J$163,3,FALSE),0)</f>
        <v>0</v>
      </c>
      <c r="AP54" s="1815">
        <f>IFERROR(VLOOKUP($A54,'2017'!$B$2:$J$163,4,FALSE),0)</f>
        <v>0</v>
      </c>
      <c r="AQ54" s="1815">
        <f>IFERROR(VLOOKUP($A54,'2017'!$B$2:$J$163,7,FALSE),0)</f>
        <v>0</v>
      </c>
      <c r="AR54" s="1740">
        <f>IFERROR(VLOOKUP($A54,'2017'!$B$2:$J$163,9,FALSE),0)</f>
        <v>0</v>
      </c>
      <c r="AS54" s="1700">
        <f>IFERROR(VLOOKUP($A54,'2016'!$B$2:$K$165,3,FALSE),0)</f>
        <v>0</v>
      </c>
      <c r="AT54" s="1796">
        <f>IFERROR(VLOOKUP($A54,'2016'!$B$2:$K$165,4,FALSE),0)</f>
        <v>0</v>
      </c>
      <c r="AU54" s="1796">
        <f>IFERROR(VLOOKUP($A54,'2016'!$B$2:$K$165,5,FALSE),0)</f>
        <v>0</v>
      </c>
      <c r="AV54" s="1796">
        <f>IFERROR(VLOOKUP($A54,'2016'!$B$2:$K$165,8,FALSE),0)</f>
        <v>0</v>
      </c>
      <c r="AW54" s="1740">
        <f>IFERROR(VLOOKUP($A54,'2016'!$B$2:$K$165,10,FALSE),0)</f>
        <v>0</v>
      </c>
      <c r="AX54" s="1700">
        <f>IFERROR(VLOOKUP($A54,'2015'!$B$2:$K$165,3,FALSE),0)</f>
        <v>0</v>
      </c>
      <c r="AY54" s="1695">
        <f>IFERROR(VLOOKUP($A54,'2015'!$B$2:$K$165,4,FALSE),0)</f>
        <v>0</v>
      </c>
      <c r="AZ54" s="1695">
        <f>IFERROR(VLOOKUP($A54,'2015'!$B$2:$K$165,5,FALSE),0)</f>
        <v>0</v>
      </c>
      <c r="BA54" s="1695">
        <f>IFERROR(VLOOKUP($A54,'2015'!$B$2:$K$165,8,FALSE),0)</f>
        <v>0</v>
      </c>
      <c r="BB54" s="1740">
        <f>IFERROR(VLOOKUP($A54,'2015'!$B$2:$K$165,10,FALSE),0)</f>
        <v>0</v>
      </c>
      <c r="BC54" s="1700">
        <f>IFERROR(VLOOKUP($A54,'2014'!$B$2:$K$157,3,FALSE),0)</f>
        <v>0</v>
      </c>
      <c r="BD54" s="1691">
        <f>IFERROR(VLOOKUP($A54,'2014'!$B$2:$K$157,4,FALSE),0)</f>
        <v>0</v>
      </c>
      <c r="BE54" s="1691">
        <f>IFERROR(VLOOKUP($A54,'2014'!$B$2:$K$157,5,FALSE),0)</f>
        <v>0</v>
      </c>
      <c r="BF54" s="1691">
        <f>IFERROR(VLOOKUP($A54,'2014'!$B$2:$K$157,8,FALSE),0)</f>
        <v>0</v>
      </c>
      <c r="BG54" s="1740">
        <f>IFERROR(VLOOKUP($A54,'2014'!$B$2:$K$157,10,FALSE),0)</f>
        <v>0</v>
      </c>
      <c r="BH54" s="1700">
        <f>IFERROR(VLOOKUP($A54,'2013'!$D$4:$I$249,2,FALSE),0)</f>
        <v>0</v>
      </c>
      <c r="BI54" s="1691">
        <f>IFERROR(VLOOKUP($A54,'2013'!$D$4:$I$249,3,FALSE),0)</f>
        <v>0</v>
      </c>
      <c r="BJ54" s="1691">
        <f>IFERROR(VLOOKUP($A54,'2013'!$D$4:$I$249,4,FALSE),0)</f>
        <v>0</v>
      </c>
      <c r="BK54" s="1691">
        <f>IFERROR(VLOOKUP($A54,'2013'!$D$4:$I$249,5,FALSE),0)</f>
        <v>0</v>
      </c>
      <c r="BL54" s="1740">
        <f>IFERROR(VLOOKUP($A54,'2013'!$D$4:$I$249,6,FALSE),0)</f>
        <v>0</v>
      </c>
      <c r="BM54" s="1737">
        <f>IFERROR(VLOOKUP($A54,'2012'!$D$3:$O$172,2,FALSE),0)</f>
        <v>0</v>
      </c>
      <c r="BN54" s="1691">
        <f>IFERROR(VLOOKUP($A54,'2012'!$D$3:$O$172,3,FALSE),0)</f>
        <v>0</v>
      </c>
      <c r="BO54" s="1743">
        <f>IFERROR(VLOOKUP($A54,'2012'!$D$3:$O$172,4,FALSE),0)</f>
        <v>0</v>
      </c>
      <c r="BP54" s="1700">
        <f>IFERROR(VLOOKUP($A54,'2012'!$D$3:$O$172,5,FALSE),0)</f>
        <v>0</v>
      </c>
      <c r="BQ54" s="1691">
        <f>IFERROR(VLOOKUP($A54,'2012'!$D$3:$O$172,6,FALSE),0)</f>
        <v>0</v>
      </c>
      <c r="BR54" s="1691">
        <f>IFERROR(VLOOKUP($A54,'2012'!$D$3:$O$172,7,FALSE),0)</f>
        <v>0</v>
      </c>
      <c r="BS54" s="1691">
        <f>IFERROR(VLOOKUP($A54,'2012'!$D$3:$O$172,8,FALSE),0)</f>
        <v>0</v>
      </c>
      <c r="BT54" s="1740">
        <f>IFERROR(VLOOKUP($A54,'2012'!$D$3:$O$172,9,FALSE),0)</f>
        <v>0</v>
      </c>
      <c r="BX54" s="1700">
        <f>IFERROR(VLOOKUP($A54,'2011'!$D$4:$I$251,2,FALSE),0)</f>
        <v>0</v>
      </c>
      <c r="BY54" s="1691">
        <f>IFERROR(VLOOKUP($A54,'2011'!$D$4:$I$251,3,FALSE),0)</f>
        <v>0</v>
      </c>
      <c r="BZ54" s="1691">
        <f>IFERROR(VLOOKUP($A54,'2011'!$D$4:$I$251,4,FALSE),0)</f>
        <v>0</v>
      </c>
      <c r="CA54" s="1691">
        <f>IFERROR(VLOOKUP($A54,'2011'!$D$4:$I$251,5,FALSE),0)</f>
        <v>0</v>
      </c>
      <c r="CB54" s="1740">
        <f>IFERROR(VLOOKUP($A54,'2011'!$D$4:$I$251,6,FALSE),0)</f>
        <v>0</v>
      </c>
      <c r="CC54" s="1700">
        <f>IFERROR(VLOOKUP($A54,'2010'!$C$3:$H$234,2,FALSE),0)</f>
        <v>0</v>
      </c>
      <c r="CD54" s="1691">
        <f>IFERROR(VLOOKUP($A54,'2010'!$C$3:$H$234,3,FALSE),0)</f>
        <v>0</v>
      </c>
      <c r="CE54" s="1691">
        <f>IFERROR(VLOOKUP($A54,'2010'!$C$3:$H$234,4,FALSE),0)</f>
        <v>0</v>
      </c>
      <c r="CF54" s="1691">
        <f>IFERROR(VLOOKUP($A54,'2010'!$C$3:$H$234,5,FALSE),0)</f>
        <v>0</v>
      </c>
      <c r="CG54" s="1740">
        <f>IFERROR(VLOOKUP($A54,'2010'!$C$3:$H$234,6,FALSE),0)</f>
        <v>0</v>
      </c>
      <c r="CH54" s="1700">
        <f>IFERROR(VLOOKUP($A54,'2009'!$C$3:$H$242,2,FALSE),0)</f>
        <v>0</v>
      </c>
      <c r="CI54" s="1691">
        <f>IFERROR(VLOOKUP($A54,'2009'!$C$3:$H$242,3,FALSE),0)</f>
        <v>0</v>
      </c>
      <c r="CJ54" s="1691">
        <f>IFERROR(VLOOKUP($A54,'2009'!$C$3:$H$242,4,FALSE),0)</f>
        <v>0</v>
      </c>
      <c r="CK54" s="1691">
        <f>IFERROR(VLOOKUP($A54,'2009'!$C$3:$H$242,5,FALSE),0)</f>
        <v>0</v>
      </c>
      <c r="CL54" s="1740">
        <f>IFERROR(VLOOKUP($A54,'2009'!$C$3:$H$242,6,FALSE),0)</f>
        <v>0</v>
      </c>
      <c r="CM54" s="1700">
        <f>IFERROR(VLOOKUP($A54,'2008'!$C$3:$H$229,2,FALSE),0)</f>
        <v>0</v>
      </c>
      <c r="CN54" s="1691">
        <f>IFERROR(VLOOKUP($A54,'2008'!$C$3:$H$229,3,FALSE),0)</f>
        <v>0</v>
      </c>
      <c r="CO54" s="1691">
        <f>IFERROR(VLOOKUP($A54,'2008'!$C$3:$H$229,4,FALSE),0)</f>
        <v>0</v>
      </c>
      <c r="CP54" s="1691">
        <f>IFERROR(VLOOKUP($A54,'2008'!$C$3:$H$229,5,FALSE),0)</f>
        <v>0</v>
      </c>
      <c r="CQ54" s="1740">
        <f>IFERROR(VLOOKUP($A54,'2008'!$C$3:$H$229,6,FALSE),0)</f>
        <v>0</v>
      </c>
      <c r="CR54" s="1700">
        <f>IFERROR(VLOOKUP($A54,'2007'!$C$3:$M$238,7,FALSE),0)</f>
        <v>0</v>
      </c>
      <c r="CS54" s="1691">
        <f>IFERROR(VLOOKUP($A54,'2007'!$C$3:$M$238,8,FALSE),0)</f>
        <v>0</v>
      </c>
      <c r="CT54" s="1691">
        <f>IFERROR(VLOOKUP($A54,'2007'!$C$3:$M$238,9,FALSE),0)</f>
        <v>0</v>
      </c>
      <c r="CU54" s="1691">
        <f>IFERROR(VLOOKUP($A54,'2007'!$C$3:$M$238,10,FALSE),0)</f>
        <v>0</v>
      </c>
      <c r="CV54" s="1740">
        <f>IFERROR(VLOOKUP($A54,'2007'!$C$3:$M$238,11,FALSE),0)</f>
        <v>0</v>
      </c>
      <c r="CW54" s="1700">
        <f>IFERROR(VLOOKUP($A54,'2006'!$A$2:$F$200,2,FALSE),0)</f>
        <v>0</v>
      </c>
      <c r="CX54" s="1691">
        <f>IFERROR(VLOOKUP($A54,'2006'!$A$2:$F$200,4,FALSE),0)</f>
        <v>0</v>
      </c>
      <c r="CY54" s="1691">
        <f>IFERROR(VLOOKUP($A54,'2006'!$A$2:$F$200,5,FALSE),0)</f>
        <v>0</v>
      </c>
      <c r="CZ54" s="1740">
        <f>IFERROR(VLOOKUP($A54,'2006'!$A$2:$F$200,6,FALSE),0)</f>
        <v>0</v>
      </c>
      <c r="DA54" s="1700">
        <f>IFERROR(VLOOKUP($A54,'2005'!$C$3:$M$205,8,FALSE),0)</f>
        <v>0</v>
      </c>
      <c r="DB54" s="1691">
        <f>IFERROR(VLOOKUP($A54,'2005'!$C$3:$M$205,9,FALSE),0)</f>
        <v>0</v>
      </c>
      <c r="DC54" s="1691">
        <f>IFERROR(VLOOKUP($A54,'2005'!$C$3:$M$205,10,FALSE),0)</f>
        <v>0</v>
      </c>
      <c r="DD54" s="1740">
        <f>IFERROR(VLOOKUP($A54,'2005'!$C$3:$M$205,11,FALSE),0)</f>
        <v>0</v>
      </c>
      <c r="DE54" s="1700">
        <f>IFERROR(VLOOKUP($A54,'2004'!$C$3:$M$213,8,FALSE),0)</f>
        <v>0</v>
      </c>
      <c r="DF54" s="1691">
        <f>IFERROR(VLOOKUP($A54,'2004'!$C$3:$M$213,9,FALSE),0)</f>
        <v>0</v>
      </c>
      <c r="DG54" s="1691">
        <f>IFERROR(VLOOKUP($A54,'2004'!$C$3:$M$213,10,FALSE),0)</f>
        <v>0</v>
      </c>
      <c r="DH54" s="1740">
        <f>IFERROR(VLOOKUP($A54,'2004'!$C$3:$M$213,11,FALSE),0)</f>
        <v>0</v>
      </c>
      <c r="DI54" s="1700">
        <f>IFERROR(VLOOKUP($A54,'2003'!$C$3:$Q$214,12,FALSE),0)</f>
        <v>0</v>
      </c>
      <c r="DJ54" s="1691">
        <f>IFERROR(VLOOKUP($A54,'2003'!$C$3:$Q$214,13,FALSE),0)</f>
        <v>0</v>
      </c>
      <c r="DK54" s="1691">
        <f>IFERROR(VLOOKUP($A54,'2003'!$C$3:$Q$214,14,FALSE),0)</f>
        <v>0</v>
      </c>
      <c r="DL54" s="1740">
        <f>IFERROR(VLOOKUP($A54,'2003'!$C$3:$Q$214,15,FALSE),0)</f>
        <v>0</v>
      </c>
      <c r="DM54" s="1700">
        <f>IFERROR(VLOOKUP($A54,'2002'!$D$3:$R$214,12,FALSE),0)</f>
        <v>25</v>
      </c>
      <c r="DN54" s="1691">
        <f>IFERROR(VLOOKUP($A54,'2002'!$D$3:$R$214,13,FALSE),0)</f>
        <v>10</v>
      </c>
      <c r="DO54" s="1691">
        <f>IFERROR(VLOOKUP($A54,'2002'!$D$3:$R$214,14,FALSE),0)</f>
        <v>0</v>
      </c>
      <c r="DP54" s="1788">
        <f>IFERROR(VLOOKUP($A54,'2002'!$D$3:$R$214,15,FALSE),0)</f>
        <v>0.4</v>
      </c>
      <c r="DQ54" s="1700">
        <f>IFERROR(VLOOKUP($A54,'Pre 2002'!$C$3:$CK$382,84,FALSE),0)</f>
        <v>800</v>
      </c>
      <c r="DR54" s="1695">
        <f>IFERROR(VLOOKUP($A54,'Pre 2002'!$C$3:$CK$382,85,FALSE),0)</f>
        <v>437</v>
      </c>
      <c r="DS54" s="1695">
        <f>IFERROR(VLOOKUP($A54,'Pre 2002'!$C$3:$CK$382,86,FALSE),0)</f>
        <v>56</v>
      </c>
      <c r="DT54" s="1790">
        <f>IFERROR(VLOOKUP($A54,'Pre 2002'!$C$3:$CK$382,87,FALSE),0)</f>
        <v>0.54625000000000001</v>
      </c>
      <c r="DU54" s="1741">
        <f>IFERROR(VLOOKUP(A54,'Pre 2002'!$C$3:$CG$382,83,FALSE),0)</f>
        <v>15</v>
      </c>
      <c r="DV54" s="1722"/>
      <c r="DY54" s="1731"/>
    </row>
    <row r="55" spans="1:129">
      <c r="A55" s="1778" t="s">
        <v>1949</v>
      </c>
      <c r="B55" s="1562">
        <f t="shared" si="0"/>
        <v>598</v>
      </c>
      <c r="C55" s="1562">
        <f t="shared" si="1"/>
        <v>389</v>
      </c>
      <c r="D55" s="1562">
        <f t="shared" si="2"/>
        <v>54</v>
      </c>
      <c r="E55" s="1563">
        <f t="shared" si="3"/>
        <v>0.65050167224080269</v>
      </c>
      <c r="F55" s="1786">
        <f t="shared" si="4"/>
        <v>13</v>
      </c>
      <c r="G55" s="1595" t="s">
        <v>2159</v>
      </c>
      <c r="H55" s="1567">
        <f t="shared" si="20"/>
        <v>13</v>
      </c>
      <c r="I55" s="1734">
        <f t="shared" si="21"/>
        <v>598</v>
      </c>
      <c r="J55" s="1734">
        <f t="shared" si="22"/>
        <v>389</v>
      </c>
      <c r="K55" s="1734">
        <f t="shared" si="23"/>
        <v>54</v>
      </c>
      <c r="L55" s="1806">
        <f t="shared" si="24"/>
        <v>0.65050167224080269</v>
      </c>
      <c r="M55" s="1734"/>
      <c r="N55" s="1748"/>
      <c r="O55" s="1700">
        <f>IFERROR(VLOOKUP($A55,'2022'!$B$2:$K$174,3,FALSE),0)</f>
        <v>0</v>
      </c>
      <c r="P55" s="1858">
        <f>IFERROR(VLOOKUP($A55,'2022'!$B$2:$K$174,4,FALSE),0)</f>
        <v>0</v>
      </c>
      <c r="Q55" s="1858">
        <f>IFERROR(VLOOKUP($A55,'2022'!$B$2:$K$174,5,FALSE),0)</f>
        <v>0</v>
      </c>
      <c r="R55" s="1858">
        <f>IFERROR(VLOOKUP($A55,'2022'!$B$2:$K$174,8,FALSE),0)</f>
        <v>0</v>
      </c>
      <c r="S55" s="1740">
        <f>IFERROR(VLOOKUP($A55,'2022'!$B$2:$K$174,10,FALSE),0)</f>
        <v>0</v>
      </c>
      <c r="T55" s="1700">
        <f>IFERROR(VLOOKUP($A55,'2021'!$B$2:$K$174,3,FALSE),0)</f>
        <v>0</v>
      </c>
      <c r="U55" s="1843">
        <f>IFERROR(VLOOKUP($A55,'2021'!$B$2:$K$174,4,FALSE),0)</f>
        <v>0</v>
      </c>
      <c r="V55" s="1843">
        <f>IFERROR(VLOOKUP($A55,'2021'!$B$2:$K$174,5,FALSE),0)</f>
        <v>0</v>
      </c>
      <c r="W55" s="1843">
        <f>IFERROR(VLOOKUP($A55,'2021'!$B$2:$K$174,8,FALSE),0)</f>
        <v>0</v>
      </c>
      <c r="X55" s="1740">
        <f>IFERROR(VLOOKUP($A55,'2021'!$B$2:$K$174,10,FALSE),0)</f>
        <v>0</v>
      </c>
      <c r="Y55" s="1700">
        <f>IFERROR(VLOOKUP($A55,'2020'!$B$2:$K$170,3,FALSE),0)</f>
        <v>0</v>
      </c>
      <c r="Z55" s="1829">
        <f>IFERROR(VLOOKUP($A55,'2020'!$B$2:$K$170,4,FALSE),0)</f>
        <v>0</v>
      </c>
      <c r="AA55" s="1829">
        <f>IFERROR(VLOOKUP($A55,'2020'!$B$2:$K$170,5,FALSE),0)</f>
        <v>0</v>
      </c>
      <c r="AB55" s="1829">
        <f>IFERROR(VLOOKUP($A55,'2020'!$B$2:$K$170,8,FALSE),0)</f>
        <v>0</v>
      </c>
      <c r="AC55" s="1740">
        <f>IFERROR(VLOOKUP($A55,'2020'!$B$2:$K$170,10,FALSE),0)</f>
        <v>0</v>
      </c>
      <c r="AD55" s="1700">
        <f>IFERROR(VLOOKUP($A55,'2019'!$B$2:$K$170,3,FALSE),0)</f>
        <v>0</v>
      </c>
      <c r="AE55" s="1823">
        <f>IFERROR(VLOOKUP($A55,'2019'!$B$2:$K$170,4,FALSE),0)</f>
        <v>0</v>
      </c>
      <c r="AF55" s="1823">
        <f>IFERROR(VLOOKUP($A55,'2019'!$B$2:$K$170,5,FALSE),0)</f>
        <v>0</v>
      </c>
      <c r="AG55" s="1823">
        <f>IFERROR(VLOOKUP($A55,'2019'!$B$2:$K$170,8,FALSE),0)</f>
        <v>0</v>
      </c>
      <c r="AH55" s="1740">
        <f>IFERROR(VLOOKUP($A55,'2019'!$B$2:$K$170,10,FALSE),0)</f>
        <v>0</v>
      </c>
      <c r="AI55" s="1700">
        <f>IFERROR(VLOOKUP($A55,'2018'!$B$2:$K$170,3,FALSE),0)</f>
        <v>0</v>
      </c>
      <c r="AJ55" s="1821">
        <f>IFERROR(VLOOKUP($A55,'2018'!$B$2:$K$170,4,FALSE),0)</f>
        <v>0</v>
      </c>
      <c r="AK55" s="1821">
        <f>IFERROR(VLOOKUP($A55,'2018'!$B$2:$K$170,5,FALSE),0)</f>
        <v>0</v>
      </c>
      <c r="AL55" s="1821">
        <f>IFERROR(VLOOKUP($A55,'2018'!$B$2:$K$170,8,FALSE),0)</f>
        <v>0</v>
      </c>
      <c r="AM55" s="1740">
        <f>IFERROR(VLOOKUP($A55,'2018'!$B$2:$K$170,10,FALSE),0)</f>
        <v>0</v>
      </c>
      <c r="AN55" s="1700">
        <f>IFERROR(VLOOKUP($A55,'2017'!$B$2:$J$163,2,FALSE),0)</f>
        <v>0</v>
      </c>
      <c r="AO55" s="1815">
        <f>IFERROR(VLOOKUP($A55,'2017'!$B$2:$J$163,3,FALSE),0)</f>
        <v>0</v>
      </c>
      <c r="AP55" s="1815">
        <f>IFERROR(VLOOKUP($A55,'2017'!$B$2:$J$163,4,FALSE),0)</f>
        <v>0</v>
      </c>
      <c r="AQ55" s="1815">
        <f>IFERROR(VLOOKUP($A55,'2017'!$B$2:$J$163,7,FALSE),0)</f>
        <v>0</v>
      </c>
      <c r="AR55" s="1740">
        <f>IFERROR(VLOOKUP($A55,'2017'!$B$2:$J$163,9,FALSE),0)</f>
        <v>0</v>
      </c>
      <c r="AS55" s="1700">
        <f>IFERROR(VLOOKUP($A55,'2016'!$B$2:$K$165,3,FALSE),0)</f>
        <v>0</v>
      </c>
      <c r="AT55" s="1796">
        <f>IFERROR(VLOOKUP($A55,'2016'!$B$2:$K$165,4,FALSE),0)</f>
        <v>0</v>
      </c>
      <c r="AU55" s="1796">
        <f>IFERROR(VLOOKUP($A55,'2016'!$B$2:$K$165,5,FALSE),0)</f>
        <v>0</v>
      </c>
      <c r="AV55" s="1796">
        <f>IFERROR(VLOOKUP($A55,'2016'!$B$2:$K$165,8,FALSE),0)</f>
        <v>0</v>
      </c>
      <c r="AW55" s="1740">
        <f>IFERROR(VLOOKUP($A55,'2016'!$B$2:$K$165,10,FALSE),0)</f>
        <v>0</v>
      </c>
      <c r="AX55" s="1700">
        <f>IFERROR(VLOOKUP($A55,'2015'!$B$2:$K$165,3,FALSE),0)</f>
        <v>0</v>
      </c>
      <c r="AY55" s="1695">
        <f>IFERROR(VLOOKUP($A55,'2015'!$B$2:$K$165,4,FALSE),0)</f>
        <v>0</v>
      </c>
      <c r="AZ55" s="1695">
        <f>IFERROR(VLOOKUP($A55,'2015'!$B$2:$K$165,5,FALSE),0)</f>
        <v>0</v>
      </c>
      <c r="BA55" s="1695">
        <f>IFERROR(VLOOKUP($A55,'2015'!$B$2:$K$165,8,FALSE),0)</f>
        <v>0</v>
      </c>
      <c r="BB55" s="1740">
        <f>IFERROR(VLOOKUP($A55,'2015'!$B$2:$K$165,10,FALSE),0)</f>
        <v>0</v>
      </c>
      <c r="BC55" s="1700">
        <f>IFERROR(VLOOKUP($A55,'2014'!$B$2:$K$157,3,FALSE),0)</f>
        <v>0</v>
      </c>
      <c r="BD55" s="1691">
        <f>IFERROR(VLOOKUP($A55,'2014'!$B$2:$K$157,4,FALSE),0)</f>
        <v>0</v>
      </c>
      <c r="BE55" s="1691">
        <f>IFERROR(VLOOKUP($A55,'2014'!$B$2:$K$157,5,FALSE),0)</f>
        <v>0</v>
      </c>
      <c r="BF55" s="1691">
        <f>IFERROR(VLOOKUP($A55,'2014'!$B$2:$K$157,8,FALSE),0)</f>
        <v>0</v>
      </c>
      <c r="BG55" s="1740">
        <f>IFERROR(VLOOKUP($A55,'2014'!$B$2:$K$157,10,FALSE),0)</f>
        <v>0</v>
      </c>
      <c r="BH55" s="1700">
        <f>IFERROR(VLOOKUP($A55,'2013'!$D$4:$I$249,2,FALSE),0)</f>
        <v>0</v>
      </c>
      <c r="BI55" s="1691">
        <f>IFERROR(VLOOKUP($A55,'2013'!$D$4:$I$249,3,FALSE),0)</f>
        <v>0</v>
      </c>
      <c r="BJ55" s="1691">
        <f>IFERROR(VLOOKUP($A55,'2013'!$D$4:$I$249,4,FALSE),0)</f>
        <v>0</v>
      </c>
      <c r="BK55" s="1691">
        <f>IFERROR(VLOOKUP($A55,'2013'!$D$4:$I$249,5,FALSE),0)</f>
        <v>0</v>
      </c>
      <c r="BL55" s="1740">
        <f>IFERROR(VLOOKUP($A55,'2013'!$D$4:$I$249,6,FALSE),0)</f>
        <v>0</v>
      </c>
      <c r="BM55" s="1737">
        <f>IFERROR(VLOOKUP($A55,'2012'!$D$3:$O$172,2,FALSE),0)</f>
        <v>0</v>
      </c>
      <c r="BN55" s="1691">
        <f>IFERROR(VLOOKUP($A55,'2012'!$D$3:$O$172,3,FALSE),0)</f>
        <v>0</v>
      </c>
      <c r="BO55" s="1743">
        <f>IFERROR(VLOOKUP($A55,'2012'!$D$3:$O$172,4,FALSE),0)</f>
        <v>0</v>
      </c>
      <c r="BP55" s="1700">
        <f>IFERROR(VLOOKUP($A55,'2012'!$D$3:$O$172,5,FALSE),0)</f>
        <v>0</v>
      </c>
      <c r="BQ55" s="1691">
        <f>IFERROR(VLOOKUP($A55,'2012'!$D$3:$O$172,6,FALSE),0)</f>
        <v>0</v>
      </c>
      <c r="BR55" s="1691">
        <f>IFERROR(VLOOKUP($A55,'2012'!$D$3:$O$172,7,FALSE),0)</f>
        <v>0</v>
      </c>
      <c r="BS55" s="1691">
        <f>IFERROR(VLOOKUP($A55,'2012'!$D$3:$O$172,8,FALSE),0)</f>
        <v>0</v>
      </c>
      <c r="BT55" s="1740">
        <f>IFERROR(VLOOKUP($A55,'2012'!$D$3:$O$172,9,FALSE),0)</f>
        <v>0</v>
      </c>
      <c r="BX55" s="1700">
        <f>IFERROR(VLOOKUP($A55,'2011'!$D$4:$I$251,2,FALSE),0)</f>
        <v>0</v>
      </c>
      <c r="BY55" s="1691">
        <f>IFERROR(VLOOKUP($A55,'2011'!$D$4:$I$251,3,FALSE),0)</f>
        <v>0</v>
      </c>
      <c r="BZ55" s="1691">
        <f>IFERROR(VLOOKUP($A55,'2011'!$D$4:$I$251,4,FALSE),0)</f>
        <v>0</v>
      </c>
      <c r="CA55" s="1691">
        <f>IFERROR(VLOOKUP($A55,'2011'!$D$4:$I$251,5,FALSE),0)</f>
        <v>0</v>
      </c>
      <c r="CB55" s="1740">
        <f>IFERROR(VLOOKUP($A55,'2011'!$D$4:$I$251,6,FALSE),0)</f>
        <v>0</v>
      </c>
      <c r="CC55" s="1700">
        <f>IFERROR(VLOOKUP($A55,'2010'!$C$3:$H$234,2,FALSE),0)</f>
        <v>0</v>
      </c>
      <c r="CD55" s="1691">
        <f>IFERROR(VLOOKUP($A55,'2010'!$C$3:$H$234,3,FALSE),0)</f>
        <v>0</v>
      </c>
      <c r="CE55" s="1691">
        <f>IFERROR(VLOOKUP($A55,'2010'!$C$3:$H$234,4,FALSE),0)</f>
        <v>0</v>
      </c>
      <c r="CF55" s="1691">
        <f>IFERROR(VLOOKUP($A55,'2010'!$C$3:$H$234,5,FALSE),0)</f>
        <v>0</v>
      </c>
      <c r="CG55" s="1740">
        <f>IFERROR(VLOOKUP($A55,'2010'!$C$3:$H$234,6,FALSE),0)</f>
        <v>0</v>
      </c>
      <c r="CH55" s="1700">
        <f>IFERROR(VLOOKUP($A55,'2009'!$C$3:$H$242,2,FALSE),0)</f>
        <v>0</v>
      </c>
      <c r="CI55" s="1691">
        <f>IFERROR(VLOOKUP($A55,'2009'!$C$3:$H$242,3,FALSE),0)</f>
        <v>0</v>
      </c>
      <c r="CJ55" s="1691">
        <f>IFERROR(VLOOKUP($A55,'2009'!$C$3:$H$242,4,FALSE),0)</f>
        <v>0</v>
      </c>
      <c r="CK55" s="1691">
        <f>IFERROR(VLOOKUP($A55,'2009'!$C$3:$H$242,5,FALSE),0)</f>
        <v>0</v>
      </c>
      <c r="CL55" s="1740">
        <f>IFERROR(VLOOKUP($A55,'2009'!$C$3:$H$242,6,FALSE),0)</f>
        <v>0</v>
      </c>
      <c r="CM55" s="1700">
        <f>IFERROR(VLOOKUP($A55,'2008'!$C$3:$H$229,2,FALSE),0)</f>
        <v>0</v>
      </c>
      <c r="CN55" s="1691">
        <f>IFERROR(VLOOKUP($A55,'2008'!$C$3:$H$229,3,FALSE),0)</f>
        <v>0</v>
      </c>
      <c r="CO55" s="1691">
        <f>IFERROR(VLOOKUP($A55,'2008'!$C$3:$H$229,4,FALSE),0)</f>
        <v>0</v>
      </c>
      <c r="CP55" s="1691">
        <f>IFERROR(VLOOKUP($A55,'2008'!$C$3:$H$229,5,FALSE),0)</f>
        <v>0</v>
      </c>
      <c r="CQ55" s="1740">
        <f>IFERROR(VLOOKUP($A55,'2008'!$C$3:$H$229,6,FALSE),0)</f>
        <v>0</v>
      </c>
      <c r="CR55" s="1700">
        <f>IFERROR(VLOOKUP($A55,'2007'!$C$3:$M$238,7,FALSE),0)</f>
        <v>0</v>
      </c>
      <c r="CS55" s="1691">
        <f>IFERROR(VLOOKUP($A55,'2007'!$C$3:$M$238,8,FALSE),0)</f>
        <v>0</v>
      </c>
      <c r="CT55" s="1691">
        <f>IFERROR(VLOOKUP($A55,'2007'!$C$3:$M$238,9,FALSE),0)</f>
        <v>0</v>
      </c>
      <c r="CU55" s="1691">
        <f>IFERROR(VLOOKUP($A55,'2007'!$C$3:$M$238,10,FALSE),0)</f>
        <v>0</v>
      </c>
      <c r="CV55" s="1740">
        <f>IFERROR(VLOOKUP($A55,'2007'!$C$3:$M$238,11,FALSE),0)</f>
        <v>0</v>
      </c>
      <c r="CW55" s="1700">
        <f>IFERROR(VLOOKUP($A55,'2006'!$A$2:$F$200,2,FALSE),0)</f>
        <v>0</v>
      </c>
      <c r="CX55" s="1691">
        <f>IFERROR(VLOOKUP($A55,'2006'!$A$2:$F$200,4,FALSE),0)</f>
        <v>0</v>
      </c>
      <c r="CY55" s="1691">
        <f>IFERROR(VLOOKUP($A55,'2006'!$A$2:$F$200,5,FALSE),0)</f>
        <v>0</v>
      </c>
      <c r="CZ55" s="1740">
        <f>IFERROR(VLOOKUP($A55,'2006'!$A$2:$F$200,6,FALSE),0)</f>
        <v>0</v>
      </c>
      <c r="DA55" s="1700">
        <f>IFERROR(VLOOKUP($A55,'2005'!$C$3:$M$205,8,FALSE),0)</f>
        <v>0</v>
      </c>
      <c r="DB55" s="1691">
        <f>IFERROR(VLOOKUP($A55,'2005'!$C$3:$M$205,9,FALSE),0)</f>
        <v>0</v>
      </c>
      <c r="DC55" s="1691">
        <f>IFERROR(VLOOKUP($A55,'2005'!$C$3:$M$205,10,FALSE),0)</f>
        <v>0</v>
      </c>
      <c r="DD55" s="1740">
        <f>IFERROR(VLOOKUP($A55,'2005'!$C$3:$M$205,11,FALSE),0)</f>
        <v>0</v>
      </c>
      <c r="DE55" s="1700">
        <f>IFERROR(VLOOKUP($A55,'2004'!$C$3:$M$213,8,FALSE),0)</f>
        <v>0</v>
      </c>
      <c r="DF55" s="1691">
        <f>IFERROR(VLOOKUP($A55,'2004'!$C$3:$M$213,9,FALSE),0)</f>
        <v>0</v>
      </c>
      <c r="DG55" s="1691">
        <f>IFERROR(VLOOKUP($A55,'2004'!$C$3:$M$213,10,FALSE),0)</f>
        <v>0</v>
      </c>
      <c r="DH55" s="1740">
        <f>IFERROR(VLOOKUP($A55,'2004'!$C$3:$M$213,11,FALSE),0)</f>
        <v>0</v>
      </c>
      <c r="DI55" s="1700">
        <f>IFERROR(VLOOKUP($A55,'2003'!$C$3:$Q$214,12,FALSE),0)</f>
        <v>0</v>
      </c>
      <c r="DJ55" s="1691">
        <f>IFERROR(VLOOKUP($A55,'2003'!$C$3:$Q$214,13,FALSE),0)</f>
        <v>0</v>
      </c>
      <c r="DK55" s="1691">
        <f>IFERROR(VLOOKUP($A55,'2003'!$C$3:$Q$214,14,FALSE),0)</f>
        <v>0</v>
      </c>
      <c r="DL55" s="1740">
        <f>IFERROR(VLOOKUP($A55,'2003'!$C$3:$Q$214,15,FALSE),0)</f>
        <v>0</v>
      </c>
      <c r="DM55" s="1700">
        <f>IFERROR(VLOOKUP($A55,'2002'!$D$3:$R$214,12,FALSE),0)</f>
        <v>0</v>
      </c>
      <c r="DN55" s="1691">
        <f>IFERROR(VLOOKUP($A55,'2002'!$D$3:$R$214,13,FALSE),0)</f>
        <v>0</v>
      </c>
      <c r="DO55" s="1691">
        <f>IFERROR(VLOOKUP($A55,'2002'!$D$3:$R$214,14,FALSE),0)</f>
        <v>0</v>
      </c>
      <c r="DP55" s="1788">
        <f>IFERROR(VLOOKUP($A55,'2002'!$D$3:$R$214,15,FALSE),0)</f>
        <v>0</v>
      </c>
      <c r="DQ55" s="1700">
        <f>IFERROR(VLOOKUP($A55,'Pre 2002'!$C$3:$CK$382,84,FALSE),0)</f>
        <v>598</v>
      </c>
      <c r="DR55" s="1695">
        <f>IFERROR(VLOOKUP($A55,'Pre 2002'!$C$3:$CK$382,85,FALSE),0)</f>
        <v>389</v>
      </c>
      <c r="DS55" s="1695">
        <f>IFERROR(VLOOKUP($A55,'Pre 2002'!$C$3:$CK$382,86,FALSE),0)</f>
        <v>54</v>
      </c>
      <c r="DT55" s="1790">
        <f>IFERROR(VLOOKUP($A55,'Pre 2002'!$C$3:$CK$382,87,FALSE),0)</f>
        <v>0.65050167224080269</v>
      </c>
      <c r="DU55" s="1741">
        <f>IFERROR(VLOOKUP(A55,'Pre 2002'!$C$3:$CG$382,83,FALSE),0)</f>
        <v>13</v>
      </c>
      <c r="DV55" s="1722"/>
      <c r="DY55" s="1731"/>
    </row>
    <row r="56" spans="1:129">
      <c r="A56" s="1778" t="s">
        <v>20</v>
      </c>
      <c r="B56" s="1562">
        <f t="shared" si="0"/>
        <v>1102</v>
      </c>
      <c r="C56" s="1562">
        <f t="shared" si="1"/>
        <v>632</v>
      </c>
      <c r="D56" s="1562">
        <f t="shared" si="2"/>
        <v>52</v>
      </c>
      <c r="E56" s="1563">
        <f t="shared" si="3"/>
        <v>0.573502722323049</v>
      </c>
      <c r="F56" s="1786">
        <f t="shared" si="4"/>
        <v>16</v>
      </c>
      <c r="G56" s="1595">
        <v>2000</v>
      </c>
      <c r="H56" s="1567">
        <f t="shared" si="20"/>
        <v>15</v>
      </c>
      <c r="I56" s="1734">
        <f t="shared" si="21"/>
        <v>1054</v>
      </c>
      <c r="J56" s="1734">
        <f t="shared" si="22"/>
        <v>614</v>
      </c>
      <c r="K56" s="1734">
        <f t="shared" si="23"/>
        <v>52</v>
      </c>
      <c r="L56" s="1806">
        <f t="shared" si="24"/>
        <v>0.58254269449715368</v>
      </c>
      <c r="M56" s="1568" t="s">
        <v>19</v>
      </c>
      <c r="N56" s="1573">
        <v>0</v>
      </c>
      <c r="O56" s="1700">
        <f>IFERROR(VLOOKUP($A56,'2022'!$B$2:$K$174,3,FALSE),0)</f>
        <v>0</v>
      </c>
      <c r="P56" s="1858">
        <f>IFERROR(VLOOKUP($A56,'2022'!$B$2:$K$174,4,FALSE),0)</f>
        <v>0</v>
      </c>
      <c r="Q56" s="1858">
        <f>IFERROR(VLOOKUP($A56,'2022'!$B$2:$K$174,5,FALSE),0)</f>
        <v>0</v>
      </c>
      <c r="R56" s="1858">
        <f>IFERROR(VLOOKUP($A56,'2022'!$B$2:$K$174,8,FALSE),0)</f>
        <v>0</v>
      </c>
      <c r="S56" s="1740">
        <f>IFERROR(VLOOKUP($A56,'2022'!$B$2:$K$174,10,FALSE),0)</f>
        <v>0</v>
      </c>
      <c r="T56" s="1700">
        <f>IFERROR(VLOOKUP($A56,'2021'!$B$2:$K$174,3,FALSE),0)</f>
        <v>0</v>
      </c>
      <c r="U56" s="1843">
        <f>IFERROR(VLOOKUP($A56,'2021'!$B$2:$K$174,4,FALSE),0)</f>
        <v>0</v>
      </c>
      <c r="V56" s="1843">
        <f>IFERROR(VLOOKUP($A56,'2021'!$B$2:$K$174,5,FALSE),0)</f>
        <v>0</v>
      </c>
      <c r="W56" s="1843">
        <f>IFERROR(VLOOKUP($A56,'2021'!$B$2:$K$174,8,FALSE),0)</f>
        <v>0</v>
      </c>
      <c r="X56" s="1740">
        <f>IFERROR(VLOOKUP($A56,'2021'!$B$2:$K$174,10,FALSE),0)</f>
        <v>0</v>
      </c>
      <c r="Y56" s="1700">
        <f>IFERROR(VLOOKUP($A56,'2020'!$B$2:$K$170,3,FALSE),0)</f>
        <v>0</v>
      </c>
      <c r="Z56" s="1829">
        <f>IFERROR(VLOOKUP($A56,'2020'!$B$2:$K$170,4,FALSE),0)</f>
        <v>0</v>
      </c>
      <c r="AA56" s="1829">
        <f>IFERROR(VLOOKUP($A56,'2020'!$B$2:$K$170,5,FALSE),0)</f>
        <v>0</v>
      </c>
      <c r="AB56" s="1829">
        <f>IFERROR(VLOOKUP($A56,'2020'!$B$2:$K$170,8,FALSE),0)</f>
        <v>0</v>
      </c>
      <c r="AC56" s="1740">
        <f>IFERROR(VLOOKUP($A56,'2020'!$B$2:$K$170,10,FALSE),0)</f>
        <v>0</v>
      </c>
      <c r="AD56" s="1700">
        <f>IFERROR(VLOOKUP($A56,'2019'!$B$2:$K$170,3,FALSE),0)</f>
        <v>0</v>
      </c>
      <c r="AE56" s="1823">
        <f>IFERROR(VLOOKUP($A56,'2019'!$B$2:$K$170,4,FALSE),0)</f>
        <v>0</v>
      </c>
      <c r="AF56" s="1823">
        <f>IFERROR(VLOOKUP($A56,'2019'!$B$2:$K$170,5,FALSE),0)</f>
        <v>0</v>
      </c>
      <c r="AG56" s="1823">
        <f>IFERROR(VLOOKUP($A56,'2019'!$B$2:$K$170,8,FALSE),0)</f>
        <v>0</v>
      </c>
      <c r="AH56" s="1740">
        <f>IFERROR(VLOOKUP($A56,'2019'!$B$2:$K$170,10,FALSE),0)</f>
        <v>0</v>
      </c>
      <c r="AI56" s="1700">
        <f>IFERROR(VLOOKUP($A56,'2018'!$B$2:$K$170,3,FALSE),0)</f>
        <v>0</v>
      </c>
      <c r="AJ56" s="1821">
        <f>IFERROR(VLOOKUP($A56,'2018'!$B$2:$K$170,4,FALSE),0)</f>
        <v>0</v>
      </c>
      <c r="AK56" s="1821">
        <f>IFERROR(VLOOKUP($A56,'2018'!$B$2:$K$170,5,FALSE),0)</f>
        <v>0</v>
      </c>
      <c r="AL56" s="1821">
        <f>IFERROR(VLOOKUP($A56,'2018'!$B$2:$K$170,8,FALSE),0)</f>
        <v>0</v>
      </c>
      <c r="AM56" s="1740">
        <f>IFERROR(VLOOKUP($A56,'2018'!$B$2:$K$170,10,FALSE),0)</f>
        <v>0</v>
      </c>
      <c r="AN56" s="1700">
        <f>IFERROR(VLOOKUP($A56,'2017'!$B$2:$J$163,2,FALSE),0)</f>
        <v>0</v>
      </c>
      <c r="AO56" s="1815">
        <f>IFERROR(VLOOKUP($A56,'2017'!$B$2:$J$163,3,FALSE),0)</f>
        <v>0</v>
      </c>
      <c r="AP56" s="1815">
        <f>IFERROR(VLOOKUP($A56,'2017'!$B$2:$J$163,4,FALSE),0)</f>
        <v>0</v>
      </c>
      <c r="AQ56" s="1815">
        <f>IFERROR(VLOOKUP($A56,'2017'!$B$2:$J$163,7,FALSE),0)</f>
        <v>0</v>
      </c>
      <c r="AR56" s="1740">
        <f>IFERROR(VLOOKUP($A56,'2017'!$B$2:$J$163,9,FALSE),0)</f>
        <v>0</v>
      </c>
      <c r="AS56" s="1700">
        <f>IFERROR(VLOOKUP($A56,'2016'!$B$2:$K$165,3,FALSE),0)</f>
        <v>0</v>
      </c>
      <c r="AT56" s="1796">
        <f>IFERROR(VLOOKUP($A56,'2016'!$B$2:$K$165,4,FALSE),0)</f>
        <v>0</v>
      </c>
      <c r="AU56" s="1796">
        <f>IFERROR(VLOOKUP($A56,'2016'!$B$2:$K$165,5,FALSE),0)</f>
        <v>0</v>
      </c>
      <c r="AV56" s="1796">
        <f>IFERROR(VLOOKUP($A56,'2016'!$B$2:$K$165,8,FALSE),0)</f>
        <v>0</v>
      </c>
      <c r="AW56" s="1740">
        <f>IFERROR(VLOOKUP($A56,'2016'!$B$2:$K$165,10,FALSE),0)</f>
        <v>0</v>
      </c>
      <c r="AX56" s="1700">
        <f>IFERROR(VLOOKUP($A56,'2015'!$B$2:$K$165,3,FALSE),0)</f>
        <v>48</v>
      </c>
      <c r="AY56" s="1695">
        <f>IFERROR(VLOOKUP($A56,'2015'!$B$2:$K$165,4,FALSE),0)</f>
        <v>11</v>
      </c>
      <c r="AZ56" s="1695">
        <f>IFERROR(VLOOKUP($A56,'2015'!$B$2:$K$165,5,FALSE),0)</f>
        <v>18</v>
      </c>
      <c r="BA56" s="1695">
        <f>IFERROR(VLOOKUP($A56,'2015'!$B$2:$K$165,8,FALSE),0)</f>
        <v>0</v>
      </c>
      <c r="BB56" s="1740">
        <f>IFERROR(VLOOKUP($A56,'2015'!$B$2:$K$165,10,FALSE),0)</f>
        <v>0.375</v>
      </c>
      <c r="BC56" s="1700">
        <f>IFERROR(VLOOKUP($A56,'2014'!$B$2:$K$157,3,FALSE),0)</f>
        <v>63</v>
      </c>
      <c r="BD56" s="1691">
        <f>IFERROR(VLOOKUP($A56,'2014'!$B$2:$K$157,4,FALSE),0)</f>
        <v>22</v>
      </c>
      <c r="BE56" s="1691">
        <f>IFERROR(VLOOKUP($A56,'2014'!$B$2:$K$157,5,FALSE),0)</f>
        <v>35</v>
      </c>
      <c r="BF56" s="1691">
        <f>IFERROR(VLOOKUP($A56,'2014'!$B$2:$K$157,8,FALSE),0)</f>
        <v>0</v>
      </c>
      <c r="BG56" s="1740">
        <f>IFERROR(VLOOKUP($A56,'2014'!$B$2:$K$157,10,FALSE),0)</f>
        <v>0.55555555555555558</v>
      </c>
      <c r="BH56" s="1700">
        <f>IFERROR(VLOOKUP($A56,'2013'!$D$4:$I$249,2,FALSE),0)</f>
        <v>75</v>
      </c>
      <c r="BI56" s="1691">
        <f>IFERROR(VLOOKUP($A56,'2013'!$D$4:$I$249,3,FALSE),0)</f>
        <v>24</v>
      </c>
      <c r="BJ56" s="1691">
        <f>IFERROR(VLOOKUP($A56,'2013'!$D$4:$I$249,4,FALSE),0)</f>
        <v>48</v>
      </c>
      <c r="BK56" s="1691">
        <f>IFERROR(VLOOKUP($A56,'2013'!$D$4:$I$249,5,FALSE),0)</f>
        <v>5</v>
      </c>
      <c r="BL56" s="1740">
        <f>IFERROR(VLOOKUP($A56,'2013'!$D$4:$I$249,6,FALSE),0)</f>
        <v>0.64</v>
      </c>
      <c r="BM56" s="1737">
        <f>IFERROR(VLOOKUP($A56,'2012'!$D$3:$O$172,2,FALSE),0)</f>
        <v>916</v>
      </c>
      <c r="BN56" s="1691">
        <f>IFERROR(VLOOKUP($A56,'2012'!$D$3:$O$172,3,FALSE),0)</f>
        <v>531</v>
      </c>
      <c r="BO56" s="1743">
        <f>IFERROR(VLOOKUP($A56,'2012'!$D$3:$O$172,4,FALSE),0)</f>
        <v>47</v>
      </c>
      <c r="BP56" s="1700">
        <f>IFERROR(VLOOKUP($A56,'2012'!$D$3:$O$172,5,FALSE),0)</f>
        <v>82</v>
      </c>
      <c r="BQ56" s="1691">
        <f>IFERROR(VLOOKUP($A56,'2012'!$D$3:$O$172,6,FALSE),0)</f>
        <v>30</v>
      </c>
      <c r="BR56" s="1691">
        <f>IFERROR(VLOOKUP($A56,'2012'!$D$3:$O$172,7,FALSE),0)</f>
        <v>47</v>
      </c>
      <c r="BS56" s="1691">
        <f>IFERROR(VLOOKUP($A56,'2012'!$D$3:$O$172,8,FALSE),0)</f>
        <v>4</v>
      </c>
      <c r="BT56" s="1740">
        <f>IFERROR(VLOOKUP($A56,'2012'!$D$3:$O$172,9,FALSE),0)</f>
        <v>0.57317073170731703</v>
      </c>
      <c r="BU56" s="1737">
        <f>IFERROR(VLOOKUP($A56,'2012'!$D$3:$O$172,10,FALSE),0)</f>
        <v>834</v>
      </c>
      <c r="BV56" s="1691">
        <f>IFERROR(VLOOKUP($A56,'2012'!$D$3:$O$172,11,FALSE),0)</f>
        <v>484</v>
      </c>
      <c r="BW56" s="1743">
        <f>IFERROR(VLOOKUP($A56,'2012'!$D$3:$O$172,12,FALSE),0)</f>
        <v>43</v>
      </c>
      <c r="BX56" s="1700">
        <f>IFERROR(VLOOKUP($A56,'2011'!$D$4:$I$251,2,FALSE),0)</f>
        <v>79</v>
      </c>
      <c r="BY56" s="1691">
        <f>IFERROR(VLOOKUP($A56,'2011'!$D$4:$I$251,3,FALSE),0)</f>
        <v>32</v>
      </c>
      <c r="BZ56" s="1691">
        <f>IFERROR(VLOOKUP($A56,'2011'!$D$4:$I$251,4,FALSE),0)</f>
        <v>43</v>
      </c>
      <c r="CA56" s="1691">
        <f>IFERROR(VLOOKUP($A56,'2011'!$D$4:$I$251,5,FALSE),0)</f>
        <v>4</v>
      </c>
      <c r="CB56" s="1740">
        <f>IFERROR(VLOOKUP($A56,'2011'!$D$4:$I$251,6,FALSE),0)</f>
        <v>0.54430379746835444</v>
      </c>
      <c r="CC56" s="1700">
        <f>IFERROR(VLOOKUP($A56,'2010'!$C$3:$H$234,2,FALSE),0)</f>
        <v>68</v>
      </c>
      <c r="CD56" s="1691">
        <f>IFERROR(VLOOKUP($A56,'2010'!$C$3:$H$234,3,FALSE),0)</f>
        <v>23</v>
      </c>
      <c r="CE56" s="1691">
        <f>IFERROR(VLOOKUP($A56,'2010'!$C$3:$H$234,4,FALSE),0)</f>
        <v>38</v>
      </c>
      <c r="CF56" s="1691">
        <f>IFERROR(VLOOKUP($A56,'2010'!$C$3:$H$234,5,FALSE),0)</f>
        <v>4</v>
      </c>
      <c r="CG56" s="1740">
        <f>IFERROR(VLOOKUP($A56,'2010'!$C$3:$H$234,6,FALSE),0)</f>
        <v>0.55882352941176472</v>
      </c>
      <c r="CH56" s="1700">
        <f>IFERROR(VLOOKUP($A56,'2009'!$C$3:$H$242,2,FALSE),0)</f>
        <v>72</v>
      </c>
      <c r="CI56" s="1691">
        <f>IFERROR(VLOOKUP($A56,'2009'!$C$3:$H$242,3,FALSE),0)</f>
        <v>22</v>
      </c>
      <c r="CJ56" s="1691">
        <f>IFERROR(VLOOKUP($A56,'2009'!$C$3:$H$242,4,FALSE),0)</f>
        <v>33</v>
      </c>
      <c r="CK56" s="1691">
        <f>IFERROR(VLOOKUP($A56,'2009'!$C$3:$H$242,5,FALSE),0)</f>
        <v>8</v>
      </c>
      <c r="CL56" s="1740">
        <f>IFERROR(VLOOKUP($A56,'2009'!$C$3:$H$242,6,FALSE),0)</f>
        <v>0.45833333333333331</v>
      </c>
      <c r="CM56" s="1700">
        <f>IFERROR(VLOOKUP($A56,'2008'!$C$3:$H$229,2,FALSE),0)</f>
        <v>81</v>
      </c>
      <c r="CN56" s="1691">
        <f>IFERROR(VLOOKUP($A56,'2008'!$C$3:$H$229,3,FALSE),0)</f>
        <v>41</v>
      </c>
      <c r="CO56" s="1691">
        <f>IFERROR(VLOOKUP($A56,'2008'!$C$3:$H$229,4,FALSE),0)</f>
        <v>54</v>
      </c>
      <c r="CP56" s="1691">
        <f>IFERROR(VLOOKUP($A56,'2008'!$C$3:$H$229,5,FALSE),0)</f>
        <v>4</v>
      </c>
      <c r="CQ56" s="1740">
        <f>IFERROR(VLOOKUP($A56,'2008'!$C$3:$H$229,6,FALSE),0)</f>
        <v>0.66666666666666663</v>
      </c>
      <c r="CR56" s="1700">
        <f>IFERROR(VLOOKUP($A56,'2007'!$C$3:$M$238,7,FALSE),0)</f>
        <v>79</v>
      </c>
      <c r="CS56" s="1691">
        <f>IFERROR(VLOOKUP($A56,'2007'!$C$3:$M$238,8,FALSE),0)</f>
        <v>33</v>
      </c>
      <c r="CT56" s="1691">
        <f>IFERROR(VLOOKUP($A56,'2007'!$C$3:$M$238,9,FALSE),0)</f>
        <v>42</v>
      </c>
      <c r="CU56" s="1691">
        <f>IFERROR(VLOOKUP($A56,'2007'!$C$3:$M$238,10,FALSE),0)</f>
        <v>0</v>
      </c>
      <c r="CV56" s="1740">
        <f>IFERROR(VLOOKUP($A56,'2007'!$C$3:$M$238,11,FALSE),0)</f>
        <v>0.53164556962025311</v>
      </c>
      <c r="CW56" s="1700">
        <f>IFERROR(VLOOKUP($A56,'2006'!$A$2:$F$200,2,FALSE),0)</f>
        <v>77</v>
      </c>
      <c r="CX56" s="1691">
        <f>IFERROR(VLOOKUP($A56,'2006'!$A$2:$F$200,4,FALSE),0)</f>
        <v>44</v>
      </c>
      <c r="CY56" s="1691">
        <f>IFERROR(VLOOKUP($A56,'2006'!$A$2:$F$200,5,FALSE),0)</f>
        <v>5</v>
      </c>
      <c r="CZ56" s="1740">
        <f>IFERROR(VLOOKUP($A56,'2006'!$A$2:$F$200,6,FALSE),0)</f>
        <v>0.5714285714285714</v>
      </c>
      <c r="DA56" s="1700">
        <f>IFERROR(VLOOKUP($A56,'2005'!$C$3:$M$205,8,FALSE),0)</f>
        <v>62</v>
      </c>
      <c r="DB56" s="1691">
        <f>IFERROR(VLOOKUP($A56,'2005'!$C$3:$M$205,9,FALSE),0)</f>
        <v>41</v>
      </c>
      <c r="DC56" s="1691">
        <f>IFERROR(VLOOKUP($A56,'2005'!$C$3:$M$205,10,FALSE),0)</f>
        <v>7</v>
      </c>
      <c r="DD56" s="1740">
        <f>IFERROR(VLOOKUP($A56,'2005'!$C$3:$M$205,11,FALSE),0)</f>
        <v>0.66129032258064513</v>
      </c>
      <c r="DE56" s="1700">
        <f>IFERROR(VLOOKUP($A56,'2004'!$C$3:$M$213,8,FALSE),0)</f>
        <v>74</v>
      </c>
      <c r="DF56" s="1691">
        <f>IFERROR(VLOOKUP($A56,'2004'!$C$3:$M$213,9,FALSE),0)</f>
        <v>47</v>
      </c>
      <c r="DG56" s="1691">
        <f>IFERROR(VLOOKUP($A56,'2004'!$C$3:$M$213,10,FALSE),0)</f>
        <v>3</v>
      </c>
      <c r="DH56" s="1740">
        <f>IFERROR(VLOOKUP($A56,'2004'!$C$3:$M$213,11,FALSE),0)</f>
        <v>0.63513513513513509</v>
      </c>
      <c r="DI56" s="1700">
        <f>IFERROR(VLOOKUP($A56,'2003'!$C$3:$Q$214,12,FALSE),0)</f>
        <v>49</v>
      </c>
      <c r="DJ56" s="1691">
        <f>IFERROR(VLOOKUP($A56,'2003'!$C$3:$Q$214,13,FALSE),0)</f>
        <v>26</v>
      </c>
      <c r="DK56" s="1691">
        <f>IFERROR(VLOOKUP($A56,'2003'!$C$3:$Q$214,14,FALSE),0)</f>
        <v>1</v>
      </c>
      <c r="DL56" s="1740">
        <f>IFERROR(VLOOKUP($A56,'2003'!$C$3:$Q$214,15,FALSE),0)</f>
        <v>0.53061224489795922</v>
      </c>
      <c r="DM56" s="1700">
        <f>IFERROR(VLOOKUP($A56,'2002'!$D$3:$R$214,12,FALSE),0)</f>
        <v>64</v>
      </c>
      <c r="DN56" s="1691">
        <f>IFERROR(VLOOKUP($A56,'2002'!$D$3:$R$214,13,FALSE),0)</f>
        <v>42</v>
      </c>
      <c r="DO56" s="1691">
        <f>IFERROR(VLOOKUP($A56,'2002'!$D$3:$R$214,14,FALSE),0)</f>
        <v>2</v>
      </c>
      <c r="DP56" s="1788">
        <f>IFERROR(VLOOKUP($A56,'2002'!$D$3:$R$214,15,FALSE),0)</f>
        <v>0.65625</v>
      </c>
      <c r="DQ56" s="1700">
        <f>IFERROR(VLOOKUP($A56,'Pre 2002'!$C$3:$CK$382,84,FALSE),0)</f>
        <v>129</v>
      </c>
      <c r="DR56" s="1695">
        <f>IFERROR(VLOOKUP($A56,'Pre 2002'!$C$3:$CK$382,85,FALSE),0)</f>
        <v>74</v>
      </c>
      <c r="DS56" s="1695">
        <f>IFERROR(VLOOKUP($A56,'Pre 2002'!$C$3:$CK$382,86,FALSE),0)</f>
        <v>5</v>
      </c>
      <c r="DT56" s="1790">
        <f>IFERROR(VLOOKUP($A56,'Pre 2002'!$C$3:$CK$382,87,FALSE),0)</f>
        <v>0.5736434108527132</v>
      </c>
      <c r="DU56" s="1741">
        <f>IFERROR(VLOOKUP(A56,'Pre 2002'!$C$3:$CG$382,83,FALSE),0)</f>
        <v>2</v>
      </c>
      <c r="DV56" s="1722"/>
      <c r="DY56" s="1731"/>
    </row>
    <row r="57" spans="1:129">
      <c r="A57" s="1780" t="s">
        <v>1087</v>
      </c>
      <c r="B57" s="1562">
        <f t="shared" si="0"/>
        <v>1198</v>
      </c>
      <c r="C57" s="1562">
        <f t="shared" si="1"/>
        <v>685</v>
      </c>
      <c r="D57" s="1562">
        <f t="shared" si="2"/>
        <v>52</v>
      </c>
      <c r="E57" s="1563">
        <f t="shared" si="3"/>
        <v>0.57178631051752926</v>
      </c>
      <c r="F57" s="1786">
        <f t="shared" si="4"/>
        <v>16</v>
      </c>
      <c r="G57" s="1595">
        <v>1987</v>
      </c>
      <c r="H57" s="1567">
        <f t="shared" si="20"/>
        <v>16</v>
      </c>
      <c r="I57" s="1734">
        <f t="shared" si="21"/>
        <v>1198</v>
      </c>
      <c r="J57" s="1734">
        <f t="shared" si="22"/>
        <v>685</v>
      </c>
      <c r="K57" s="1734">
        <f t="shared" si="23"/>
        <v>52</v>
      </c>
      <c r="L57" s="1806">
        <f t="shared" si="24"/>
        <v>0.57178631051752926</v>
      </c>
      <c r="M57" s="1734"/>
      <c r="N57" s="1748"/>
      <c r="O57" s="1700">
        <f>IFERROR(VLOOKUP($A57,'2022'!$B$2:$K$174,3,FALSE),0)</f>
        <v>0</v>
      </c>
      <c r="P57" s="1858">
        <f>IFERROR(VLOOKUP($A57,'2022'!$B$2:$K$174,4,FALSE),0)</f>
        <v>0</v>
      </c>
      <c r="Q57" s="1858">
        <f>IFERROR(VLOOKUP($A57,'2022'!$B$2:$K$174,5,FALSE),0)</f>
        <v>0</v>
      </c>
      <c r="R57" s="1858">
        <f>IFERROR(VLOOKUP($A57,'2022'!$B$2:$K$174,8,FALSE),0)</f>
        <v>0</v>
      </c>
      <c r="S57" s="1740">
        <f>IFERROR(VLOOKUP($A57,'2022'!$B$2:$K$174,10,FALSE),0)</f>
        <v>0</v>
      </c>
      <c r="T57" s="1700">
        <f>IFERROR(VLOOKUP($A57,'2021'!$B$2:$K$174,3,FALSE),0)</f>
        <v>0</v>
      </c>
      <c r="U57" s="1843">
        <f>IFERROR(VLOOKUP($A57,'2021'!$B$2:$K$174,4,FALSE),0)</f>
        <v>0</v>
      </c>
      <c r="V57" s="1843">
        <f>IFERROR(VLOOKUP($A57,'2021'!$B$2:$K$174,5,FALSE),0)</f>
        <v>0</v>
      </c>
      <c r="W57" s="1843">
        <f>IFERROR(VLOOKUP($A57,'2021'!$B$2:$K$174,8,FALSE),0)</f>
        <v>0</v>
      </c>
      <c r="X57" s="1740">
        <f>IFERROR(VLOOKUP($A57,'2021'!$B$2:$K$174,10,FALSE),0)</f>
        <v>0</v>
      </c>
      <c r="Y57" s="1700">
        <f>IFERROR(VLOOKUP($A57,'2020'!$B$2:$K$170,3,FALSE),0)</f>
        <v>0</v>
      </c>
      <c r="Z57" s="1829">
        <f>IFERROR(VLOOKUP($A57,'2020'!$B$2:$K$170,4,FALSE),0)</f>
        <v>0</v>
      </c>
      <c r="AA57" s="1829">
        <f>IFERROR(VLOOKUP($A57,'2020'!$B$2:$K$170,5,FALSE),0)</f>
        <v>0</v>
      </c>
      <c r="AB57" s="1829">
        <f>IFERROR(VLOOKUP($A57,'2020'!$B$2:$K$170,8,FALSE),0)</f>
        <v>0</v>
      </c>
      <c r="AC57" s="1740">
        <f>IFERROR(VLOOKUP($A57,'2020'!$B$2:$K$170,10,FALSE),0)</f>
        <v>0</v>
      </c>
      <c r="AD57" s="1700">
        <f>IFERROR(VLOOKUP($A57,'2019'!$B$2:$K$170,3,FALSE),0)</f>
        <v>0</v>
      </c>
      <c r="AE57" s="1823">
        <f>IFERROR(VLOOKUP($A57,'2019'!$B$2:$K$170,4,FALSE),0)</f>
        <v>0</v>
      </c>
      <c r="AF57" s="1823">
        <f>IFERROR(VLOOKUP($A57,'2019'!$B$2:$K$170,5,FALSE),0)</f>
        <v>0</v>
      </c>
      <c r="AG57" s="1823">
        <f>IFERROR(VLOOKUP($A57,'2019'!$B$2:$K$170,8,FALSE),0)</f>
        <v>0</v>
      </c>
      <c r="AH57" s="1740">
        <f>IFERROR(VLOOKUP($A57,'2019'!$B$2:$K$170,10,FALSE),0)</f>
        <v>0</v>
      </c>
      <c r="AI57" s="1700">
        <f>IFERROR(VLOOKUP($A57,'2018'!$B$2:$K$170,3,FALSE),0)</f>
        <v>0</v>
      </c>
      <c r="AJ57" s="1821">
        <f>IFERROR(VLOOKUP($A57,'2018'!$B$2:$K$170,4,FALSE),0)</f>
        <v>0</v>
      </c>
      <c r="AK57" s="1821">
        <f>IFERROR(VLOOKUP($A57,'2018'!$B$2:$K$170,5,FALSE),0)</f>
        <v>0</v>
      </c>
      <c r="AL57" s="1821">
        <f>IFERROR(VLOOKUP($A57,'2018'!$B$2:$K$170,8,FALSE),0)</f>
        <v>0</v>
      </c>
      <c r="AM57" s="1740">
        <f>IFERROR(VLOOKUP($A57,'2018'!$B$2:$K$170,10,FALSE),0)</f>
        <v>0</v>
      </c>
      <c r="AN57" s="1700">
        <f>IFERROR(VLOOKUP($A57,'2017'!$B$2:$J$163,2,FALSE),0)</f>
        <v>0</v>
      </c>
      <c r="AO57" s="1815">
        <f>IFERROR(VLOOKUP($A57,'2017'!$B$2:$J$163,3,FALSE),0)</f>
        <v>0</v>
      </c>
      <c r="AP57" s="1815">
        <f>IFERROR(VLOOKUP($A57,'2017'!$B$2:$J$163,4,FALSE),0)</f>
        <v>0</v>
      </c>
      <c r="AQ57" s="1815">
        <f>IFERROR(VLOOKUP($A57,'2017'!$B$2:$J$163,7,FALSE),0)</f>
        <v>0</v>
      </c>
      <c r="AR57" s="1740">
        <f>IFERROR(VLOOKUP($A57,'2017'!$B$2:$J$163,9,FALSE),0)</f>
        <v>0</v>
      </c>
      <c r="AS57" s="1700">
        <f>IFERROR(VLOOKUP($A57,'2016'!$B$2:$K$165,3,FALSE),0)</f>
        <v>0</v>
      </c>
      <c r="AT57" s="1796">
        <f>IFERROR(VLOOKUP($A57,'2016'!$B$2:$K$165,4,FALSE),0)</f>
        <v>0</v>
      </c>
      <c r="AU57" s="1796">
        <f>IFERROR(VLOOKUP($A57,'2016'!$B$2:$K$165,5,FALSE),0)</f>
        <v>0</v>
      </c>
      <c r="AV57" s="1796">
        <f>IFERROR(VLOOKUP($A57,'2016'!$B$2:$K$165,8,FALSE),0)</f>
        <v>0</v>
      </c>
      <c r="AW57" s="1740">
        <f>IFERROR(VLOOKUP($A57,'2016'!$B$2:$K$165,10,FALSE),0)</f>
        <v>0</v>
      </c>
      <c r="AX57" s="1700">
        <f>IFERROR(VLOOKUP($A57,'2015'!$B$2:$K$165,3,FALSE),0)</f>
        <v>0</v>
      </c>
      <c r="AY57" s="1695">
        <f>IFERROR(VLOOKUP($A57,'2015'!$B$2:$K$165,4,FALSE),0)</f>
        <v>0</v>
      </c>
      <c r="AZ57" s="1695">
        <f>IFERROR(VLOOKUP($A57,'2015'!$B$2:$K$165,5,FALSE),0)</f>
        <v>0</v>
      </c>
      <c r="BA57" s="1695">
        <f>IFERROR(VLOOKUP($A57,'2015'!$B$2:$K$165,8,FALSE),0)</f>
        <v>0</v>
      </c>
      <c r="BB57" s="1740">
        <f>IFERROR(VLOOKUP($A57,'2015'!$B$2:$K$165,10,FALSE),0)</f>
        <v>0</v>
      </c>
      <c r="BC57" s="1700">
        <f>IFERROR(VLOOKUP($A57,'2014'!$B$2:$K$157,3,FALSE),0)</f>
        <v>0</v>
      </c>
      <c r="BD57" s="1691">
        <f>IFERROR(VLOOKUP($A57,'2014'!$B$2:$K$157,4,FALSE),0)</f>
        <v>0</v>
      </c>
      <c r="BE57" s="1691">
        <f>IFERROR(VLOOKUP($A57,'2014'!$B$2:$K$157,5,FALSE),0)</f>
        <v>0</v>
      </c>
      <c r="BF57" s="1691">
        <f>IFERROR(VLOOKUP($A57,'2014'!$B$2:$K$157,8,FALSE),0)</f>
        <v>0</v>
      </c>
      <c r="BG57" s="1740">
        <f>IFERROR(VLOOKUP($A57,'2014'!$B$2:$K$157,10,FALSE),0)</f>
        <v>0</v>
      </c>
      <c r="BH57" s="1700">
        <f>IFERROR(VLOOKUP($A57,'2013'!$D$4:$I$249,2,FALSE),0)</f>
        <v>19</v>
      </c>
      <c r="BI57" s="1691">
        <f>IFERROR(VLOOKUP($A57,'2013'!$D$4:$I$249,3,FALSE),0)</f>
        <v>6</v>
      </c>
      <c r="BJ57" s="1691">
        <f>IFERROR(VLOOKUP($A57,'2013'!$D$4:$I$249,4,FALSE),0)</f>
        <v>7</v>
      </c>
      <c r="BK57" s="1691">
        <f>IFERROR(VLOOKUP($A57,'2013'!$D$4:$I$249,5,FALSE),0)</f>
        <v>0</v>
      </c>
      <c r="BL57" s="1740">
        <f>IFERROR(VLOOKUP($A57,'2013'!$D$4:$I$249,6,FALSE),0)</f>
        <v>0.36842105263157893</v>
      </c>
      <c r="BM57" s="1737">
        <f>IFERROR(VLOOKUP($A57,'2012'!$D$3:$O$172,2,FALSE),0)</f>
        <v>891</v>
      </c>
      <c r="BN57" s="1691">
        <f>IFERROR(VLOOKUP($A57,'2012'!$D$3:$O$172,3,FALSE),0)</f>
        <v>506</v>
      </c>
      <c r="BO57" s="1743">
        <f>IFERROR(VLOOKUP($A57,'2012'!$D$3:$O$172,4,FALSE),0)</f>
        <v>39</v>
      </c>
      <c r="BP57" s="1700">
        <f>IFERROR(VLOOKUP($A57,'2012'!$D$3:$O$172,5,FALSE),0)</f>
        <v>52</v>
      </c>
      <c r="BQ57" s="1691">
        <f>IFERROR(VLOOKUP($A57,'2012'!$D$3:$O$172,6,FALSE),0)</f>
        <v>16</v>
      </c>
      <c r="BR57" s="1691">
        <f>IFERROR(VLOOKUP($A57,'2012'!$D$3:$O$172,7,FALSE),0)</f>
        <v>24</v>
      </c>
      <c r="BS57" s="1691">
        <f>IFERROR(VLOOKUP($A57,'2012'!$D$3:$O$172,8,FALSE),0)</f>
        <v>0</v>
      </c>
      <c r="BT57" s="1740">
        <f>IFERROR(VLOOKUP($A57,'2012'!$D$3:$O$172,9,FALSE),0)</f>
        <v>0.46153846153846156</v>
      </c>
      <c r="BU57" s="1737">
        <f>IFERROR(VLOOKUP($A57,'2012'!$D$3:$O$172,10,FALSE),0)</f>
        <v>839</v>
      </c>
      <c r="BV57" s="1691">
        <f>IFERROR(VLOOKUP($A57,'2012'!$D$3:$O$172,11,FALSE),0)</f>
        <v>482</v>
      </c>
      <c r="BW57" s="1743">
        <f>IFERROR(VLOOKUP($A57,'2012'!$D$3:$O$172,12,FALSE),0)</f>
        <v>39</v>
      </c>
      <c r="BX57" s="1700">
        <f>IFERROR(VLOOKUP($A57,'2011'!$D$4:$I$251,2,FALSE),0)</f>
        <v>3</v>
      </c>
      <c r="BY57" s="1691">
        <f>IFERROR(VLOOKUP($A57,'2011'!$D$4:$I$251,3,FALSE),0)</f>
        <v>0</v>
      </c>
      <c r="BZ57" s="1691">
        <f>IFERROR(VLOOKUP($A57,'2011'!$D$4:$I$251,4,FALSE),0)</f>
        <v>1</v>
      </c>
      <c r="CA57" s="1691">
        <f>IFERROR(VLOOKUP($A57,'2011'!$D$4:$I$251,5,FALSE),0)</f>
        <v>0</v>
      </c>
      <c r="CB57" s="1740">
        <f>IFERROR(VLOOKUP($A57,'2011'!$D$4:$I$251,6,FALSE),0)</f>
        <v>0.33333333333333331</v>
      </c>
      <c r="CC57" s="1700">
        <f>IFERROR(VLOOKUP($A57,'2010'!$C$3:$H$234,2,FALSE),0)</f>
        <v>9</v>
      </c>
      <c r="CD57" s="1691">
        <f>IFERROR(VLOOKUP($A57,'2010'!$C$3:$H$234,3,FALSE),0)</f>
        <v>2</v>
      </c>
      <c r="CE57" s="1691">
        <f>IFERROR(VLOOKUP($A57,'2010'!$C$3:$H$234,4,FALSE),0)</f>
        <v>5</v>
      </c>
      <c r="CF57" s="1691">
        <f>IFERROR(VLOOKUP($A57,'2010'!$C$3:$H$234,5,FALSE),0)</f>
        <v>0</v>
      </c>
      <c r="CG57" s="1740">
        <f>IFERROR(VLOOKUP($A57,'2010'!$C$3:$H$234,6,FALSE),0)</f>
        <v>0.55555555555555558</v>
      </c>
      <c r="CH57" s="1700">
        <f>IFERROR(VLOOKUP($A57,'2009'!$C$3:$H$242,2,FALSE),0)</f>
        <v>77</v>
      </c>
      <c r="CI57" s="1691">
        <f>IFERROR(VLOOKUP($A57,'2009'!$C$3:$H$242,3,FALSE),0)</f>
        <v>21</v>
      </c>
      <c r="CJ57" s="1691">
        <f>IFERROR(VLOOKUP($A57,'2009'!$C$3:$H$242,4,FALSE),0)</f>
        <v>39</v>
      </c>
      <c r="CK57" s="1691">
        <f>IFERROR(VLOOKUP($A57,'2009'!$C$3:$H$242,5,FALSE),0)</f>
        <v>0</v>
      </c>
      <c r="CL57" s="1740">
        <f>IFERROR(VLOOKUP($A57,'2009'!$C$3:$H$242,6,FALSE),0)</f>
        <v>0.50649350649350644</v>
      </c>
      <c r="CM57" s="1700">
        <f>IFERROR(VLOOKUP($A57,'2008'!$C$3:$H$229,2,FALSE),0)</f>
        <v>78</v>
      </c>
      <c r="CN57" s="1691">
        <f>IFERROR(VLOOKUP($A57,'2008'!$C$3:$H$229,3,FALSE),0)</f>
        <v>33</v>
      </c>
      <c r="CO57" s="1691">
        <f>IFERROR(VLOOKUP($A57,'2008'!$C$3:$H$229,4,FALSE),0)</f>
        <v>54</v>
      </c>
      <c r="CP57" s="1691">
        <f>IFERROR(VLOOKUP($A57,'2008'!$C$3:$H$229,5,FALSE),0)</f>
        <v>5</v>
      </c>
      <c r="CQ57" s="1740">
        <f>IFERROR(VLOOKUP($A57,'2008'!$C$3:$H$229,6,FALSE),0)</f>
        <v>0.69230769230769229</v>
      </c>
      <c r="CR57" s="1700">
        <f>IFERROR(VLOOKUP($A57,'2007'!$C$3:$M$238,7,FALSE),0)</f>
        <v>70</v>
      </c>
      <c r="CS57" s="1691">
        <f>IFERROR(VLOOKUP($A57,'2007'!$C$3:$M$238,8,FALSE),0)</f>
        <v>17</v>
      </c>
      <c r="CT57" s="1691">
        <f>IFERROR(VLOOKUP($A57,'2007'!$C$3:$M$238,9,FALSE),0)</f>
        <v>32</v>
      </c>
      <c r="CU57" s="1691">
        <f>IFERROR(VLOOKUP($A57,'2007'!$C$3:$M$238,10,FALSE),0)</f>
        <v>1</v>
      </c>
      <c r="CV57" s="1740">
        <f>IFERROR(VLOOKUP($A57,'2007'!$C$3:$M$238,11,FALSE),0)</f>
        <v>0.45714285714285713</v>
      </c>
      <c r="CW57" s="1700">
        <f>IFERROR(VLOOKUP($A57,'2006'!$A$2:$F$200,2,FALSE),0)</f>
        <v>52</v>
      </c>
      <c r="CX57" s="1691">
        <f>IFERROR(VLOOKUP($A57,'2006'!$A$2:$F$200,4,FALSE),0)</f>
        <v>29</v>
      </c>
      <c r="CY57" s="1691">
        <f>IFERROR(VLOOKUP($A57,'2006'!$A$2:$F$200,5,FALSE),0)</f>
        <v>2</v>
      </c>
      <c r="CZ57" s="1740">
        <f>IFERROR(VLOOKUP($A57,'2006'!$A$2:$F$200,6,FALSE),0)</f>
        <v>0.55769230769230771</v>
      </c>
      <c r="DA57" s="1700">
        <f>IFERROR(VLOOKUP($A57,'2005'!$C$3:$M$205,8,FALSE),0)</f>
        <v>0</v>
      </c>
      <c r="DB57" s="1691">
        <f>IFERROR(VLOOKUP($A57,'2005'!$C$3:$M$205,9,FALSE),0)</f>
        <v>0</v>
      </c>
      <c r="DC57" s="1691">
        <f>IFERROR(VLOOKUP($A57,'2005'!$C$3:$M$205,10,FALSE),0)</f>
        <v>0</v>
      </c>
      <c r="DD57" s="1740">
        <f>IFERROR(VLOOKUP($A57,'2005'!$C$3:$M$205,11,FALSE),0)</f>
        <v>0</v>
      </c>
      <c r="DE57" s="1700">
        <f>IFERROR(VLOOKUP($A57,'2004'!$C$3:$M$213,8,FALSE),0)</f>
        <v>70</v>
      </c>
      <c r="DF57" s="1691">
        <f>IFERROR(VLOOKUP($A57,'2004'!$C$3:$M$213,9,FALSE),0)</f>
        <v>44</v>
      </c>
      <c r="DG57" s="1691">
        <f>IFERROR(VLOOKUP($A57,'2004'!$C$3:$M$213,10,FALSE),0)</f>
        <v>0</v>
      </c>
      <c r="DH57" s="1740">
        <f>IFERROR(VLOOKUP($A57,'2004'!$C$3:$M$213,11,FALSE),0)</f>
        <v>0.62857142857142856</v>
      </c>
      <c r="DI57" s="1700">
        <f>IFERROR(VLOOKUP($A57,'2003'!$C$3:$Q$214,12,FALSE),0)</f>
        <v>71</v>
      </c>
      <c r="DJ57" s="1691">
        <f>IFERROR(VLOOKUP($A57,'2003'!$C$3:$Q$214,13,FALSE),0)</f>
        <v>43</v>
      </c>
      <c r="DK57" s="1691">
        <f>IFERROR(VLOOKUP($A57,'2003'!$C$3:$Q$214,14,FALSE),0)</f>
        <v>0</v>
      </c>
      <c r="DL57" s="1740">
        <f>IFERROR(VLOOKUP($A57,'2003'!$C$3:$Q$214,15,FALSE),0)</f>
        <v>0.60563380281690138</v>
      </c>
      <c r="DM57" s="1700">
        <f>IFERROR(VLOOKUP($A57,'2002'!$D$3:$R$214,12,FALSE),0)</f>
        <v>0</v>
      </c>
      <c r="DN57" s="1691">
        <f>IFERROR(VLOOKUP($A57,'2002'!$D$3:$R$214,13,FALSE),0)</f>
        <v>0</v>
      </c>
      <c r="DO57" s="1691">
        <f>IFERROR(VLOOKUP($A57,'2002'!$D$3:$R$214,14,FALSE),0)</f>
        <v>0</v>
      </c>
      <c r="DP57" s="1788">
        <f>IFERROR(VLOOKUP($A57,'2002'!$D$3:$R$214,15,FALSE),0)</f>
        <v>0</v>
      </c>
      <c r="DQ57" s="1700">
        <f>IFERROR(VLOOKUP($A57,'Pre 2002'!$C$3:$CK$382,84,FALSE),0)</f>
        <v>697</v>
      </c>
      <c r="DR57" s="1695">
        <f>IFERROR(VLOOKUP($A57,'Pre 2002'!$C$3:$CK$382,85,FALSE),0)</f>
        <v>407</v>
      </c>
      <c r="DS57" s="1695">
        <f>IFERROR(VLOOKUP($A57,'Pre 2002'!$C$3:$CK$382,86,FALSE),0)</f>
        <v>44</v>
      </c>
      <c r="DT57" s="1790">
        <f>IFERROR(VLOOKUP($A57,'Pre 2002'!$C$3:$CK$382,87,FALSE),0)</f>
        <v>0.5839311334289814</v>
      </c>
      <c r="DU57" s="1741">
        <f>IFERROR(VLOOKUP(A57,'Pre 2002'!$C$3:$CG$382,83,FALSE),0)</f>
        <v>6</v>
      </c>
      <c r="DV57" s="1722"/>
      <c r="DY57" s="1731"/>
    </row>
    <row r="58" spans="1:129">
      <c r="A58" s="1778" t="s">
        <v>1159</v>
      </c>
      <c r="B58" s="1562">
        <f t="shared" si="0"/>
        <v>679</v>
      </c>
      <c r="C58" s="1562">
        <f t="shared" si="1"/>
        <v>371</v>
      </c>
      <c r="D58" s="1562">
        <f t="shared" si="2"/>
        <v>52</v>
      </c>
      <c r="E58" s="1563">
        <f t="shared" si="3"/>
        <v>0.54639175257731953</v>
      </c>
      <c r="F58" s="1786">
        <f t="shared" si="4"/>
        <v>11</v>
      </c>
      <c r="G58" s="1595" t="s">
        <v>2159</v>
      </c>
      <c r="H58" s="1567">
        <f t="shared" si="20"/>
        <v>11</v>
      </c>
      <c r="I58" s="1734">
        <f t="shared" si="21"/>
        <v>679</v>
      </c>
      <c r="J58" s="1734">
        <f t="shared" si="22"/>
        <v>371</v>
      </c>
      <c r="K58" s="1734">
        <f t="shared" si="23"/>
        <v>52</v>
      </c>
      <c r="L58" s="1806">
        <f t="shared" si="24"/>
        <v>0.54639175257731953</v>
      </c>
      <c r="M58" s="1734"/>
      <c r="N58" s="1748"/>
      <c r="O58" s="1700">
        <f>IFERROR(VLOOKUP($A58,'2022'!$B$2:$K$174,3,FALSE),0)</f>
        <v>0</v>
      </c>
      <c r="P58" s="1858">
        <f>IFERROR(VLOOKUP($A58,'2022'!$B$2:$K$174,4,FALSE),0)</f>
        <v>0</v>
      </c>
      <c r="Q58" s="1858">
        <f>IFERROR(VLOOKUP($A58,'2022'!$B$2:$K$174,5,FALSE),0)</f>
        <v>0</v>
      </c>
      <c r="R58" s="1858">
        <f>IFERROR(VLOOKUP($A58,'2022'!$B$2:$K$174,8,FALSE),0)</f>
        <v>0</v>
      </c>
      <c r="S58" s="1740">
        <f>IFERROR(VLOOKUP($A58,'2022'!$B$2:$K$174,10,FALSE),0)</f>
        <v>0</v>
      </c>
      <c r="T58" s="1700">
        <f>IFERROR(VLOOKUP($A58,'2021'!$B$2:$K$174,3,FALSE),0)</f>
        <v>0</v>
      </c>
      <c r="U58" s="1843">
        <f>IFERROR(VLOOKUP($A58,'2021'!$B$2:$K$174,4,FALSE),0)</f>
        <v>0</v>
      </c>
      <c r="V58" s="1843">
        <f>IFERROR(VLOOKUP($A58,'2021'!$B$2:$K$174,5,FALSE),0)</f>
        <v>0</v>
      </c>
      <c r="W58" s="1843">
        <f>IFERROR(VLOOKUP($A58,'2021'!$B$2:$K$174,8,FALSE),0)</f>
        <v>0</v>
      </c>
      <c r="X58" s="1740">
        <f>IFERROR(VLOOKUP($A58,'2021'!$B$2:$K$174,10,FALSE),0)</f>
        <v>0</v>
      </c>
      <c r="Y58" s="1700">
        <f>IFERROR(VLOOKUP($A58,'2020'!$B$2:$K$170,3,FALSE),0)</f>
        <v>0</v>
      </c>
      <c r="Z58" s="1829">
        <f>IFERROR(VLOOKUP($A58,'2020'!$B$2:$K$170,4,FALSE),0)</f>
        <v>0</v>
      </c>
      <c r="AA58" s="1829">
        <f>IFERROR(VLOOKUP($A58,'2020'!$B$2:$K$170,5,FALSE),0)</f>
        <v>0</v>
      </c>
      <c r="AB58" s="1829">
        <f>IFERROR(VLOOKUP($A58,'2020'!$B$2:$K$170,8,FALSE),0)</f>
        <v>0</v>
      </c>
      <c r="AC58" s="1740">
        <f>IFERROR(VLOOKUP($A58,'2020'!$B$2:$K$170,10,FALSE),0)</f>
        <v>0</v>
      </c>
      <c r="AD58" s="1700">
        <f>IFERROR(VLOOKUP($A58,'2019'!$B$2:$K$170,3,FALSE),0)</f>
        <v>0</v>
      </c>
      <c r="AE58" s="1823">
        <f>IFERROR(VLOOKUP($A58,'2019'!$B$2:$K$170,4,FALSE),0)</f>
        <v>0</v>
      </c>
      <c r="AF58" s="1823">
        <f>IFERROR(VLOOKUP($A58,'2019'!$B$2:$K$170,5,FALSE),0)</f>
        <v>0</v>
      </c>
      <c r="AG58" s="1823">
        <f>IFERROR(VLOOKUP($A58,'2019'!$B$2:$K$170,8,FALSE),0)</f>
        <v>0</v>
      </c>
      <c r="AH58" s="1740">
        <f>IFERROR(VLOOKUP($A58,'2019'!$B$2:$K$170,10,FALSE),0)</f>
        <v>0</v>
      </c>
      <c r="AI58" s="1700">
        <f>IFERROR(VLOOKUP($A58,'2018'!$B$2:$K$170,3,FALSE),0)</f>
        <v>0</v>
      </c>
      <c r="AJ58" s="1821">
        <f>IFERROR(VLOOKUP($A58,'2018'!$B$2:$K$170,4,FALSE),0)</f>
        <v>0</v>
      </c>
      <c r="AK58" s="1821">
        <f>IFERROR(VLOOKUP($A58,'2018'!$B$2:$K$170,5,FALSE),0)</f>
        <v>0</v>
      </c>
      <c r="AL58" s="1821">
        <f>IFERROR(VLOOKUP($A58,'2018'!$B$2:$K$170,8,FALSE),0)</f>
        <v>0</v>
      </c>
      <c r="AM58" s="1740">
        <f>IFERROR(VLOOKUP($A58,'2018'!$B$2:$K$170,10,FALSE),0)</f>
        <v>0</v>
      </c>
      <c r="AN58" s="1700">
        <f>IFERROR(VLOOKUP($A58,'2017'!$B$2:$J$163,2,FALSE),0)</f>
        <v>0</v>
      </c>
      <c r="AO58" s="1815">
        <f>IFERROR(VLOOKUP($A58,'2017'!$B$2:$J$163,3,FALSE),0)</f>
        <v>0</v>
      </c>
      <c r="AP58" s="1815">
        <f>IFERROR(VLOOKUP($A58,'2017'!$B$2:$J$163,4,FALSE),0)</f>
        <v>0</v>
      </c>
      <c r="AQ58" s="1815">
        <f>IFERROR(VLOOKUP($A58,'2017'!$B$2:$J$163,7,FALSE),0)</f>
        <v>0</v>
      </c>
      <c r="AR58" s="1740">
        <f>IFERROR(VLOOKUP($A58,'2017'!$B$2:$J$163,9,FALSE),0)</f>
        <v>0</v>
      </c>
      <c r="AS58" s="1700">
        <f>IFERROR(VLOOKUP($A58,'2016'!$B$2:$K$165,3,FALSE),0)</f>
        <v>0</v>
      </c>
      <c r="AT58" s="1796">
        <f>IFERROR(VLOOKUP($A58,'2016'!$B$2:$K$165,4,FALSE),0)</f>
        <v>0</v>
      </c>
      <c r="AU58" s="1796">
        <f>IFERROR(VLOOKUP($A58,'2016'!$B$2:$K$165,5,FALSE),0)</f>
        <v>0</v>
      </c>
      <c r="AV58" s="1796">
        <f>IFERROR(VLOOKUP($A58,'2016'!$B$2:$K$165,8,FALSE),0)</f>
        <v>0</v>
      </c>
      <c r="AW58" s="1740">
        <f>IFERROR(VLOOKUP($A58,'2016'!$B$2:$K$165,10,FALSE),0)</f>
        <v>0</v>
      </c>
      <c r="AX58" s="1700">
        <f>IFERROR(VLOOKUP($A58,'2015'!$B$2:$K$165,3,FALSE),0)</f>
        <v>0</v>
      </c>
      <c r="AY58" s="1695">
        <f>IFERROR(VLOOKUP($A58,'2015'!$B$2:$K$165,4,FALSE),0)</f>
        <v>0</v>
      </c>
      <c r="AZ58" s="1695">
        <f>IFERROR(VLOOKUP($A58,'2015'!$B$2:$K$165,5,FALSE),0)</f>
        <v>0</v>
      </c>
      <c r="BA58" s="1695">
        <f>IFERROR(VLOOKUP($A58,'2015'!$B$2:$K$165,8,FALSE),0)</f>
        <v>0</v>
      </c>
      <c r="BB58" s="1740">
        <f>IFERROR(VLOOKUP($A58,'2015'!$B$2:$K$165,10,FALSE),0)</f>
        <v>0</v>
      </c>
      <c r="BC58" s="1700">
        <f>IFERROR(VLOOKUP($A58,'2014'!$B$2:$K$157,3,FALSE),0)</f>
        <v>0</v>
      </c>
      <c r="BD58" s="1691">
        <f>IFERROR(VLOOKUP($A58,'2014'!$B$2:$K$157,4,FALSE),0)</f>
        <v>0</v>
      </c>
      <c r="BE58" s="1691">
        <f>IFERROR(VLOOKUP($A58,'2014'!$B$2:$K$157,5,FALSE),0)</f>
        <v>0</v>
      </c>
      <c r="BF58" s="1691">
        <f>IFERROR(VLOOKUP($A58,'2014'!$B$2:$K$157,8,FALSE),0)</f>
        <v>0</v>
      </c>
      <c r="BG58" s="1740">
        <f>IFERROR(VLOOKUP($A58,'2014'!$B$2:$K$157,10,FALSE),0)</f>
        <v>0</v>
      </c>
      <c r="BH58" s="1700">
        <f>IFERROR(VLOOKUP($A58,'2013'!$D$4:$I$249,2,FALSE),0)</f>
        <v>0</v>
      </c>
      <c r="BI58" s="1691">
        <f>IFERROR(VLOOKUP($A58,'2013'!$D$4:$I$249,3,FALSE),0)</f>
        <v>0</v>
      </c>
      <c r="BJ58" s="1691">
        <f>IFERROR(VLOOKUP($A58,'2013'!$D$4:$I$249,4,FALSE),0)</f>
        <v>0</v>
      </c>
      <c r="BK58" s="1691">
        <f>IFERROR(VLOOKUP($A58,'2013'!$D$4:$I$249,5,FALSE),0)</f>
        <v>0</v>
      </c>
      <c r="BL58" s="1740">
        <f>IFERROR(VLOOKUP($A58,'2013'!$D$4:$I$249,6,FALSE),0)</f>
        <v>0</v>
      </c>
      <c r="BM58" s="1737">
        <f>IFERROR(VLOOKUP($A58,'2012'!$D$3:$O$172,2,FALSE),0)</f>
        <v>0</v>
      </c>
      <c r="BN58" s="1691">
        <f>IFERROR(VLOOKUP($A58,'2012'!$D$3:$O$172,3,FALSE),0)</f>
        <v>0</v>
      </c>
      <c r="BO58" s="1743">
        <f>IFERROR(VLOOKUP($A58,'2012'!$D$3:$O$172,4,FALSE),0)</f>
        <v>0</v>
      </c>
      <c r="BP58" s="1700">
        <f>IFERROR(VLOOKUP($A58,'2012'!$D$3:$O$172,5,FALSE),0)</f>
        <v>0</v>
      </c>
      <c r="BQ58" s="1691">
        <f>IFERROR(VLOOKUP($A58,'2012'!$D$3:$O$172,6,FALSE),0)</f>
        <v>0</v>
      </c>
      <c r="BR58" s="1691">
        <f>IFERROR(VLOOKUP($A58,'2012'!$D$3:$O$172,7,FALSE),0)</f>
        <v>0</v>
      </c>
      <c r="BS58" s="1691">
        <f>IFERROR(VLOOKUP($A58,'2012'!$D$3:$O$172,8,FALSE),0)</f>
        <v>0</v>
      </c>
      <c r="BT58" s="1740">
        <f>IFERROR(VLOOKUP($A58,'2012'!$D$3:$O$172,9,FALSE),0)</f>
        <v>0</v>
      </c>
      <c r="BX58" s="1700">
        <f>IFERROR(VLOOKUP($A58,'2011'!$D$4:$I$251,2,FALSE),0)</f>
        <v>0</v>
      </c>
      <c r="BY58" s="1691">
        <f>IFERROR(VLOOKUP($A58,'2011'!$D$4:$I$251,3,FALSE),0)</f>
        <v>0</v>
      </c>
      <c r="BZ58" s="1691">
        <f>IFERROR(VLOOKUP($A58,'2011'!$D$4:$I$251,4,FALSE),0)</f>
        <v>0</v>
      </c>
      <c r="CA58" s="1691">
        <f>IFERROR(VLOOKUP($A58,'2011'!$D$4:$I$251,5,FALSE),0)</f>
        <v>0</v>
      </c>
      <c r="CB58" s="1740">
        <f>IFERROR(VLOOKUP($A58,'2011'!$D$4:$I$251,6,FALSE),0)</f>
        <v>0</v>
      </c>
      <c r="CC58" s="1700">
        <f>IFERROR(VLOOKUP($A58,'2010'!$C$3:$H$234,2,FALSE),0)</f>
        <v>49</v>
      </c>
      <c r="CD58" s="1691">
        <f>IFERROR(VLOOKUP($A58,'2010'!$C$3:$H$234,3,FALSE),0)</f>
        <v>15</v>
      </c>
      <c r="CE58" s="1691">
        <f>IFERROR(VLOOKUP($A58,'2010'!$C$3:$H$234,4,FALSE),0)</f>
        <v>19</v>
      </c>
      <c r="CF58" s="1691">
        <f>IFERROR(VLOOKUP($A58,'2010'!$C$3:$H$234,5,FALSE),0)</f>
        <v>3</v>
      </c>
      <c r="CG58" s="1740">
        <f>IFERROR(VLOOKUP($A58,'2010'!$C$3:$H$234,6,FALSE),0)</f>
        <v>0.38775510204081631</v>
      </c>
      <c r="CH58" s="1700">
        <f>IFERROR(VLOOKUP($A58,'2009'!$C$3:$H$242,2,FALSE),0)</f>
        <v>26</v>
      </c>
      <c r="CI58" s="1691">
        <f>IFERROR(VLOOKUP($A58,'2009'!$C$3:$H$242,3,FALSE),0)</f>
        <v>9</v>
      </c>
      <c r="CJ58" s="1691">
        <f>IFERROR(VLOOKUP($A58,'2009'!$C$3:$H$242,4,FALSE),0)</f>
        <v>15</v>
      </c>
      <c r="CK58" s="1691">
        <f>IFERROR(VLOOKUP($A58,'2009'!$C$3:$H$242,5,FALSE),0)</f>
        <v>3</v>
      </c>
      <c r="CL58" s="1740">
        <f>IFERROR(VLOOKUP($A58,'2009'!$C$3:$H$242,6,FALSE),0)</f>
        <v>0.57692307692307687</v>
      </c>
      <c r="CM58" s="1700">
        <f>IFERROR(VLOOKUP($A58,'2008'!$C$3:$H$229,2,FALSE),0)</f>
        <v>72</v>
      </c>
      <c r="CN58" s="1691">
        <f>IFERROR(VLOOKUP($A58,'2008'!$C$3:$H$229,3,FALSE),0)</f>
        <v>27</v>
      </c>
      <c r="CO58" s="1691">
        <f>IFERROR(VLOOKUP($A58,'2008'!$C$3:$H$229,4,FALSE),0)</f>
        <v>43</v>
      </c>
      <c r="CP58" s="1691">
        <f>IFERROR(VLOOKUP($A58,'2008'!$C$3:$H$229,5,FALSE),0)</f>
        <v>11</v>
      </c>
      <c r="CQ58" s="1740">
        <f>IFERROR(VLOOKUP($A58,'2008'!$C$3:$H$229,6,FALSE),0)</f>
        <v>0.59722222222222221</v>
      </c>
      <c r="CR58" s="1700">
        <f>IFERROR(VLOOKUP($A58,'2007'!$C$3:$M$238,7,FALSE),0)</f>
        <v>81</v>
      </c>
      <c r="CS58" s="1691">
        <f>IFERROR(VLOOKUP($A58,'2007'!$C$3:$M$238,8,FALSE),0)</f>
        <v>32</v>
      </c>
      <c r="CT58" s="1691">
        <f>IFERROR(VLOOKUP($A58,'2007'!$C$3:$M$238,9,FALSE),0)</f>
        <v>46</v>
      </c>
      <c r="CU58" s="1691">
        <f>IFERROR(VLOOKUP($A58,'2007'!$C$3:$M$238,10,FALSE),0)</f>
        <v>7</v>
      </c>
      <c r="CV58" s="1740">
        <f>IFERROR(VLOOKUP($A58,'2007'!$C$3:$M$238,11,FALSE),0)</f>
        <v>0.5679012345679012</v>
      </c>
      <c r="CW58" s="1700">
        <f>IFERROR(VLOOKUP($A58,'2006'!$A$2:$F$200,2,FALSE),0)</f>
        <v>68</v>
      </c>
      <c r="CX58" s="1691">
        <f>IFERROR(VLOOKUP($A58,'2006'!$A$2:$F$200,4,FALSE),0)</f>
        <v>31</v>
      </c>
      <c r="CY58" s="1691">
        <f>IFERROR(VLOOKUP($A58,'2006'!$A$2:$F$200,5,FALSE),0)</f>
        <v>5</v>
      </c>
      <c r="CZ58" s="1740">
        <f>IFERROR(VLOOKUP($A58,'2006'!$A$2:$F$200,6,FALSE),0)</f>
        <v>0.45588235294117646</v>
      </c>
      <c r="DA58" s="1700">
        <f>IFERROR(VLOOKUP($A58,'2005'!$C$3:$M$205,8,FALSE),0)</f>
        <v>88</v>
      </c>
      <c r="DB58" s="1691">
        <f>IFERROR(VLOOKUP($A58,'2005'!$C$3:$M$205,9,FALSE),0)</f>
        <v>55</v>
      </c>
      <c r="DC58" s="1691">
        <f>IFERROR(VLOOKUP($A58,'2005'!$C$3:$M$205,10,FALSE),0)</f>
        <v>4</v>
      </c>
      <c r="DD58" s="1740">
        <f>IFERROR(VLOOKUP($A58,'2005'!$C$3:$M$205,11,FALSE),0)</f>
        <v>0.625</v>
      </c>
      <c r="DE58" s="1700">
        <f>IFERROR(VLOOKUP($A58,'2004'!$C$3:$M$213,8,FALSE),0)</f>
        <v>52</v>
      </c>
      <c r="DF58" s="1691">
        <f>IFERROR(VLOOKUP($A58,'2004'!$C$3:$M$213,9,FALSE),0)</f>
        <v>25</v>
      </c>
      <c r="DG58" s="1691">
        <f>IFERROR(VLOOKUP($A58,'2004'!$C$3:$M$213,10,FALSE),0)</f>
        <v>2</v>
      </c>
      <c r="DH58" s="1740">
        <f>IFERROR(VLOOKUP($A58,'2004'!$C$3:$M$213,11,FALSE),0)</f>
        <v>0.48076923076923078</v>
      </c>
      <c r="DI58" s="1700">
        <f>IFERROR(VLOOKUP($A58,'2003'!$C$3:$Q$214,12,FALSE),0)</f>
        <v>49</v>
      </c>
      <c r="DJ58" s="1691">
        <f>IFERROR(VLOOKUP($A58,'2003'!$C$3:$Q$214,13,FALSE),0)</f>
        <v>26</v>
      </c>
      <c r="DK58" s="1691">
        <f>IFERROR(VLOOKUP($A58,'2003'!$C$3:$Q$214,14,FALSE),0)</f>
        <v>5</v>
      </c>
      <c r="DL58" s="1740">
        <f>IFERROR(VLOOKUP($A58,'2003'!$C$3:$Q$214,15,FALSE),0)</f>
        <v>0.53061224489795922</v>
      </c>
      <c r="DM58" s="1700">
        <f>IFERROR(VLOOKUP($A58,'2002'!$D$3:$R$214,12,FALSE),0)</f>
        <v>53</v>
      </c>
      <c r="DN58" s="1691">
        <f>IFERROR(VLOOKUP($A58,'2002'!$D$3:$R$214,13,FALSE),0)</f>
        <v>27</v>
      </c>
      <c r="DO58" s="1691">
        <f>IFERROR(VLOOKUP($A58,'2002'!$D$3:$R$214,14,FALSE),0)</f>
        <v>3</v>
      </c>
      <c r="DP58" s="1788">
        <f>IFERROR(VLOOKUP($A58,'2002'!$D$3:$R$214,15,FALSE),0)</f>
        <v>0.50943396226415094</v>
      </c>
      <c r="DQ58" s="1700">
        <f>IFERROR(VLOOKUP($A58,'Pre 2002'!$C$3:$CK$382,84,FALSE),0)</f>
        <v>141</v>
      </c>
      <c r="DR58" s="1695">
        <f>IFERROR(VLOOKUP($A58,'Pre 2002'!$C$3:$CK$382,85,FALSE),0)</f>
        <v>84</v>
      </c>
      <c r="DS58" s="1695">
        <f>IFERROR(VLOOKUP($A58,'Pre 2002'!$C$3:$CK$382,86,FALSE),0)</f>
        <v>9</v>
      </c>
      <c r="DT58" s="1790">
        <f>IFERROR(VLOOKUP($A58,'Pre 2002'!$C$3:$CK$382,87,FALSE),0)</f>
        <v>0.5957446808510638</v>
      </c>
      <c r="DU58" s="1741">
        <f>IFERROR(VLOOKUP(A58,'Pre 2002'!$C$3:$CG$382,83,FALSE),0)</f>
        <v>2</v>
      </c>
      <c r="DV58" s="1722"/>
      <c r="DY58" s="1731"/>
    </row>
    <row r="59" spans="1:129">
      <c r="A59" s="1778" t="s">
        <v>131</v>
      </c>
      <c r="B59" s="1562">
        <f t="shared" si="0"/>
        <v>1471</v>
      </c>
      <c r="C59" s="1562">
        <f t="shared" si="1"/>
        <v>794</v>
      </c>
      <c r="D59" s="1562">
        <f t="shared" si="2"/>
        <v>52</v>
      </c>
      <c r="E59" s="1563">
        <f t="shared" si="3"/>
        <v>0.53976886471787899</v>
      </c>
      <c r="F59" s="1786">
        <f t="shared" si="4"/>
        <v>20</v>
      </c>
      <c r="G59" s="1595">
        <v>2003</v>
      </c>
      <c r="H59" s="1567">
        <f t="shared" si="20"/>
        <v>12</v>
      </c>
      <c r="I59" s="1734">
        <f t="shared" si="21"/>
        <v>900</v>
      </c>
      <c r="J59" s="1734">
        <f t="shared" si="22"/>
        <v>492</v>
      </c>
      <c r="K59" s="1734">
        <f t="shared" si="23"/>
        <v>32</v>
      </c>
      <c r="L59" s="1806">
        <f t="shared" si="24"/>
        <v>0.54666666666666663</v>
      </c>
      <c r="M59" s="1571" t="s">
        <v>14</v>
      </c>
      <c r="N59" s="1576">
        <v>1</v>
      </c>
      <c r="O59" s="1700">
        <f>IFERROR(VLOOKUP($A59,'2022'!$B$2:$K$174,3,FALSE),0)</f>
        <v>88</v>
      </c>
      <c r="P59" s="1858">
        <f>IFERROR(VLOOKUP($A59,'2022'!$B$2:$K$174,4,FALSE),0)</f>
        <v>24</v>
      </c>
      <c r="Q59" s="1858">
        <f>IFERROR(VLOOKUP($A59,'2022'!$B$2:$K$174,5,FALSE),0)</f>
        <v>50</v>
      </c>
      <c r="R59" s="1858">
        <f>IFERROR(VLOOKUP($A59,'2022'!$B$2:$K$174,8,FALSE),0)</f>
        <v>1</v>
      </c>
      <c r="S59" s="1740">
        <f>IFERROR(VLOOKUP($A59,'2022'!$B$2:$K$174,10,FALSE),0)</f>
        <v>0.56799999999999995</v>
      </c>
      <c r="T59" s="1700">
        <f>IFERROR(VLOOKUP($A59,'2021'!$B$2:$K$174,3,FALSE),0)</f>
        <v>74</v>
      </c>
      <c r="U59" s="1843">
        <f>IFERROR(VLOOKUP($A59,'2021'!$B$2:$K$174,4,FALSE),0)</f>
        <v>27</v>
      </c>
      <c r="V59" s="1843">
        <f>IFERROR(VLOOKUP($A59,'2021'!$B$2:$K$174,5,FALSE),0)</f>
        <v>42</v>
      </c>
      <c r="W59" s="1843">
        <f>IFERROR(VLOOKUP($A59,'2021'!$B$2:$K$174,8,FALSE),0)</f>
        <v>3</v>
      </c>
      <c r="X59" s="1740">
        <f>IFERROR(VLOOKUP($A59,'2021'!$B$2:$K$174,10,FALSE),0)</f>
        <v>0.56799999999999995</v>
      </c>
      <c r="Y59" s="1700">
        <f>IFERROR(VLOOKUP($A59,'2020'!$B$2:$K$170,3,FALSE),0)</f>
        <v>77</v>
      </c>
      <c r="Z59" s="1829">
        <f>IFERROR(VLOOKUP($A59,'2020'!$B$2:$K$170,4,FALSE),0)</f>
        <v>27</v>
      </c>
      <c r="AA59" s="1829">
        <f>IFERROR(VLOOKUP($A59,'2020'!$B$2:$K$170,5,FALSE),0)</f>
        <v>46</v>
      </c>
      <c r="AB59" s="1829">
        <f>IFERROR(VLOOKUP($A59,'2020'!$B$2:$K$170,8,FALSE),0)</f>
        <v>6</v>
      </c>
      <c r="AC59" s="1740">
        <f>IFERROR(VLOOKUP($A59,'2020'!$B$2:$K$170,10,FALSE),0)</f>
        <v>0.59699999999999998</v>
      </c>
      <c r="AD59" s="1700">
        <f>IFERROR(VLOOKUP($A59,'2019'!$B$2:$K$170,3,FALSE),0)</f>
        <v>81</v>
      </c>
      <c r="AE59" s="1823">
        <f>IFERROR(VLOOKUP($A59,'2019'!$B$2:$K$170,4,FALSE),0)</f>
        <v>16</v>
      </c>
      <c r="AF59" s="1823">
        <f>IFERROR(VLOOKUP($A59,'2019'!$B$2:$K$170,5,FALSE),0)</f>
        <v>42</v>
      </c>
      <c r="AG59" s="1823">
        <f>IFERROR(VLOOKUP($A59,'2019'!$B$2:$K$170,8,FALSE),0)</f>
        <v>2</v>
      </c>
      <c r="AH59" s="1740">
        <f>IFERROR(VLOOKUP($A59,'2019'!$B$2:$K$170,10,FALSE),0)</f>
        <v>0.51900000000000002</v>
      </c>
      <c r="AI59" s="1700">
        <f>IFERROR(VLOOKUP($A59,'2018'!$B$2:$K$170,3,FALSE),0)</f>
        <v>52</v>
      </c>
      <c r="AJ59" s="1821">
        <f>IFERROR(VLOOKUP($A59,'2018'!$B$2:$K$170,4,FALSE),0)</f>
        <v>16</v>
      </c>
      <c r="AK59" s="1821">
        <f>IFERROR(VLOOKUP($A59,'2018'!$B$2:$K$170,5,FALSE),0)</f>
        <v>24</v>
      </c>
      <c r="AL59" s="1821">
        <f>IFERROR(VLOOKUP($A59,'2018'!$B$2:$K$170,8,FALSE),0)</f>
        <v>2</v>
      </c>
      <c r="AM59" s="1740">
        <f>IFERROR(VLOOKUP($A59,'2018'!$B$2:$K$170,10,FALSE),0)</f>
        <v>0.46200000000000002</v>
      </c>
      <c r="AN59" s="1700">
        <f>IFERROR(VLOOKUP($A59,'2017'!$B$2:$J$163,2,FALSE),0)</f>
        <v>57</v>
      </c>
      <c r="AO59" s="1815">
        <f>IFERROR(VLOOKUP($A59,'2017'!$B$2:$J$163,3,FALSE),0)</f>
        <v>11</v>
      </c>
      <c r="AP59" s="1815">
        <f>IFERROR(VLOOKUP($A59,'2017'!$B$2:$J$163,4,FALSE),0)</f>
        <v>26</v>
      </c>
      <c r="AQ59" s="1815">
        <f>IFERROR(VLOOKUP($A59,'2017'!$B$2:$J$163,7,FALSE),0)</f>
        <v>1</v>
      </c>
      <c r="AR59" s="1740">
        <f>IFERROR(VLOOKUP($A59,'2017'!$B$2:$J$163,9,FALSE),0)</f>
        <v>0.45614035087719296</v>
      </c>
      <c r="AS59" s="1700">
        <f>IFERROR(VLOOKUP($A59,'2016'!$B$2:$K$165,3,FALSE),0)</f>
        <v>78</v>
      </c>
      <c r="AT59" s="1796">
        <f>IFERROR(VLOOKUP($A59,'2016'!$B$2:$K$165,4,FALSE),0)</f>
        <v>20</v>
      </c>
      <c r="AU59" s="1796">
        <f>IFERROR(VLOOKUP($A59,'2016'!$B$2:$K$165,5,FALSE),0)</f>
        <v>39</v>
      </c>
      <c r="AV59" s="1796">
        <f>IFERROR(VLOOKUP($A59,'2016'!$B$2:$K$165,8,FALSE),0)</f>
        <v>2</v>
      </c>
      <c r="AW59" s="1740">
        <f>IFERROR(VLOOKUP($A59,'2016'!$B$2:$K$165,10,FALSE),0)</f>
        <v>0.5</v>
      </c>
      <c r="AX59" s="1700">
        <f>IFERROR(VLOOKUP($A59,'2015'!$B$2:$K$165,3,FALSE),0)</f>
        <v>64</v>
      </c>
      <c r="AY59" s="1695">
        <f>IFERROR(VLOOKUP($A59,'2015'!$B$2:$K$165,4,FALSE),0)</f>
        <v>22</v>
      </c>
      <c r="AZ59" s="1695">
        <f>IFERROR(VLOOKUP($A59,'2015'!$B$2:$K$165,5,FALSE),0)</f>
        <v>33</v>
      </c>
      <c r="BA59" s="1695">
        <f>IFERROR(VLOOKUP($A59,'2015'!$B$2:$K$165,8,FALSE),0)</f>
        <v>3</v>
      </c>
      <c r="BB59" s="1740">
        <f>IFERROR(VLOOKUP($A59,'2015'!$B$2:$K$165,10,FALSE),0)</f>
        <v>0.515625</v>
      </c>
      <c r="BC59" s="1700">
        <f>IFERROR(VLOOKUP($A59,'2014'!$B$2:$K$157,3,FALSE),0)</f>
        <v>83</v>
      </c>
      <c r="BD59" s="1691">
        <f>IFERROR(VLOOKUP($A59,'2014'!$B$2:$K$157,4,FALSE),0)</f>
        <v>28</v>
      </c>
      <c r="BE59" s="1691">
        <f>IFERROR(VLOOKUP($A59,'2014'!$B$2:$K$157,5,FALSE),0)</f>
        <v>45</v>
      </c>
      <c r="BF59" s="1691">
        <f>IFERROR(VLOOKUP($A59,'2014'!$B$2:$K$157,8,FALSE),0)</f>
        <v>0</v>
      </c>
      <c r="BG59" s="1740">
        <f>IFERROR(VLOOKUP($A59,'2014'!$B$2:$K$157,10,FALSE),0)</f>
        <v>0.54216867469879515</v>
      </c>
      <c r="BH59" s="1700">
        <f>IFERROR(VLOOKUP($A59,'2013'!$D$4:$I$249,2,FALSE),0)</f>
        <v>75</v>
      </c>
      <c r="BI59" s="1691">
        <f>IFERROR(VLOOKUP($A59,'2013'!$D$4:$I$249,3,FALSE),0)</f>
        <v>25</v>
      </c>
      <c r="BJ59" s="1691">
        <f>IFERROR(VLOOKUP($A59,'2013'!$D$4:$I$249,4,FALSE),0)</f>
        <v>37</v>
      </c>
      <c r="BK59" s="1691">
        <f>IFERROR(VLOOKUP($A59,'2013'!$D$4:$I$249,5,FALSE),0)</f>
        <v>0</v>
      </c>
      <c r="BL59" s="1740">
        <f>IFERROR(VLOOKUP($A59,'2013'!$D$4:$I$249,6,FALSE),0)</f>
        <v>0.49333333333333335</v>
      </c>
      <c r="BM59" s="1737">
        <f>IFERROR(VLOOKUP($A59,'2012'!$D$3:$O$172,2,FALSE),0)</f>
        <v>744</v>
      </c>
      <c r="BN59" s="1691">
        <f>IFERROR(VLOOKUP($A59,'2012'!$D$3:$O$172,3,FALSE),0)</f>
        <v>410</v>
      </c>
      <c r="BO59" s="1743">
        <f>IFERROR(VLOOKUP($A59,'2012'!$D$3:$O$172,4,FALSE),0)</f>
        <v>32</v>
      </c>
      <c r="BP59" s="1700">
        <f>IFERROR(VLOOKUP($A59,'2012'!$D$3:$O$172,5,FALSE),0)</f>
        <v>74</v>
      </c>
      <c r="BQ59" s="1691">
        <f>IFERROR(VLOOKUP($A59,'2012'!$D$3:$O$172,6,FALSE),0)</f>
        <v>26</v>
      </c>
      <c r="BR59" s="1691">
        <f>IFERROR(VLOOKUP($A59,'2012'!$D$3:$O$172,7,FALSE),0)</f>
        <v>41</v>
      </c>
      <c r="BS59" s="1691">
        <f>IFERROR(VLOOKUP($A59,'2012'!$D$3:$O$172,8,FALSE),0)</f>
        <v>7</v>
      </c>
      <c r="BT59" s="1740">
        <f>IFERROR(VLOOKUP($A59,'2012'!$D$3:$O$172,9,FALSE),0)</f>
        <v>0.55405405405405406</v>
      </c>
      <c r="BU59" s="1737">
        <f>IFERROR(VLOOKUP($A59,'2012'!$D$3:$O$172,10,FALSE),0)</f>
        <v>670</v>
      </c>
      <c r="BV59" s="1691">
        <f>IFERROR(VLOOKUP($A59,'2012'!$D$3:$O$172,11,FALSE),0)</f>
        <v>369</v>
      </c>
      <c r="BW59" s="1743">
        <f>IFERROR(VLOOKUP($A59,'2012'!$D$3:$O$172,12,FALSE),0)</f>
        <v>25</v>
      </c>
      <c r="BX59" s="1700">
        <f>IFERROR(VLOOKUP($A59,'2011'!$D$4:$I$251,2,FALSE),0)</f>
        <v>79</v>
      </c>
      <c r="BY59" s="1691">
        <f>IFERROR(VLOOKUP($A59,'2011'!$D$4:$I$251,3,FALSE),0)</f>
        <v>20</v>
      </c>
      <c r="BZ59" s="1691">
        <f>IFERROR(VLOOKUP($A59,'2011'!$D$4:$I$251,4,FALSE),0)</f>
        <v>41</v>
      </c>
      <c r="CA59" s="1691">
        <f>IFERROR(VLOOKUP($A59,'2011'!$D$4:$I$251,5,FALSE),0)</f>
        <v>1</v>
      </c>
      <c r="CB59" s="1740">
        <f>IFERROR(VLOOKUP($A59,'2011'!$D$4:$I$251,6,FALSE),0)</f>
        <v>0.51898734177215189</v>
      </c>
      <c r="CC59" s="1700">
        <f>IFERROR(VLOOKUP($A59,'2010'!$C$3:$H$234,2,FALSE),0)</f>
        <v>81</v>
      </c>
      <c r="CD59" s="1691">
        <f>IFERROR(VLOOKUP($A59,'2010'!$C$3:$H$234,3,FALSE),0)</f>
        <v>35</v>
      </c>
      <c r="CE59" s="1691">
        <f>IFERROR(VLOOKUP($A59,'2010'!$C$3:$H$234,4,FALSE),0)</f>
        <v>48</v>
      </c>
      <c r="CF59" s="1691">
        <f>IFERROR(VLOOKUP($A59,'2010'!$C$3:$H$234,5,FALSE),0)</f>
        <v>7</v>
      </c>
      <c r="CG59" s="1740">
        <f>IFERROR(VLOOKUP($A59,'2010'!$C$3:$H$234,6,FALSE),0)</f>
        <v>0.59259259259259256</v>
      </c>
      <c r="CH59" s="1700">
        <f>IFERROR(VLOOKUP($A59,'2009'!$C$3:$H$242,2,FALSE),0)</f>
        <v>75</v>
      </c>
      <c r="CI59" s="1691">
        <f>IFERROR(VLOOKUP($A59,'2009'!$C$3:$H$242,3,FALSE),0)</f>
        <v>29</v>
      </c>
      <c r="CJ59" s="1691">
        <f>IFERROR(VLOOKUP($A59,'2009'!$C$3:$H$242,4,FALSE),0)</f>
        <v>41</v>
      </c>
      <c r="CK59" s="1691">
        <f>IFERROR(VLOOKUP($A59,'2009'!$C$3:$H$242,5,FALSE),0)</f>
        <v>2</v>
      </c>
      <c r="CL59" s="1740">
        <f>IFERROR(VLOOKUP($A59,'2009'!$C$3:$H$242,6,FALSE),0)</f>
        <v>0.54666666666666663</v>
      </c>
      <c r="CM59" s="1700">
        <f>IFERROR(VLOOKUP($A59,'2008'!$C$3:$H$229,2,FALSE),0)</f>
        <v>77</v>
      </c>
      <c r="CN59" s="1691">
        <f>IFERROR(VLOOKUP($A59,'2008'!$C$3:$H$229,3,FALSE),0)</f>
        <v>31</v>
      </c>
      <c r="CO59" s="1691">
        <f>IFERROR(VLOOKUP($A59,'2008'!$C$3:$H$229,4,FALSE),0)</f>
        <v>43</v>
      </c>
      <c r="CP59" s="1691">
        <f>IFERROR(VLOOKUP($A59,'2008'!$C$3:$H$229,5,FALSE),0)</f>
        <v>3</v>
      </c>
      <c r="CQ59" s="1740">
        <f>IFERROR(VLOOKUP($A59,'2008'!$C$3:$H$229,6,FALSE),0)</f>
        <v>0.55844155844155841</v>
      </c>
      <c r="CR59" s="1700">
        <f>IFERROR(VLOOKUP($A59,'2007'!$C$3:$M$238,7,FALSE),0)</f>
        <v>81</v>
      </c>
      <c r="CS59" s="1691">
        <f>IFERROR(VLOOKUP($A59,'2007'!$C$3:$M$238,8,FALSE),0)</f>
        <v>36</v>
      </c>
      <c r="CT59" s="1691">
        <f>IFERROR(VLOOKUP($A59,'2007'!$C$3:$M$238,9,FALSE),0)</f>
        <v>39</v>
      </c>
      <c r="CU59" s="1691">
        <f>IFERROR(VLOOKUP($A59,'2007'!$C$3:$M$238,10,FALSE),0)</f>
        <v>2</v>
      </c>
      <c r="CV59" s="1740">
        <f>IFERROR(VLOOKUP($A59,'2007'!$C$3:$M$238,11,FALSE),0)</f>
        <v>0.48148148148148145</v>
      </c>
      <c r="CW59" s="1700">
        <f>IFERROR(VLOOKUP($A59,'2006'!$A$2:$F$200,2,FALSE),0)</f>
        <v>83</v>
      </c>
      <c r="CX59" s="1691">
        <f>IFERROR(VLOOKUP($A59,'2006'!$A$2:$F$200,4,FALSE),0)</f>
        <v>48</v>
      </c>
      <c r="CY59" s="1691">
        <f>IFERROR(VLOOKUP($A59,'2006'!$A$2:$F$200,5,FALSE),0)</f>
        <v>4</v>
      </c>
      <c r="CZ59" s="1740">
        <f>IFERROR(VLOOKUP($A59,'2006'!$A$2:$F$200,6,FALSE),0)</f>
        <v>0.57831325301204817</v>
      </c>
      <c r="DA59" s="1700">
        <f>IFERROR(VLOOKUP($A59,'2005'!$C$3:$M$205,8,FALSE),0)</f>
        <v>80</v>
      </c>
      <c r="DB59" s="1691">
        <f>IFERROR(VLOOKUP($A59,'2005'!$C$3:$M$205,9,FALSE),0)</f>
        <v>50</v>
      </c>
      <c r="DC59" s="1691">
        <f>IFERROR(VLOOKUP($A59,'2005'!$C$3:$M$205,10,FALSE),0)</f>
        <v>3</v>
      </c>
      <c r="DD59" s="1740">
        <f>IFERROR(VLOOKUP($A59,'2005'!$C$3:$M$205,11,FALSE),0)</f>
        <v>0.625</v>
      </c>
      <c r="DE59" s="1700">
        <f>IFERROR(VLOOKUP($A59,'2004'!$C$3:$M$213,8,FALSE),0)</f>
        <v>67</v>
      </c>
      <c r="DF59" s="1691">
        <f>IFERROR(VLOOKUP($A59,'2004'!$C$3:$M$213,9,FALSE),0)</f>
        <v>36</v>
      </c>
      <c r="DG59" s="1691">
        <f>IFERROR(VLOOKUP($A59,'2004'!$C$3:$M$213,10,FALSE),0)</f>
        <v>1</v>
      </c>
      <c r="DH59" s="1740">
        <f>IFERROR(VLOOKUP($A59,'2004'!$C$3:$M$213,11,FALSE),0)</f>
        <v>0.53731343283582089</v>
      </c>
      <c r="DI59" s="1700">
        <f>IFERROR(VLOOKUP($A59,'2003'!$C$3:$Q$214,12,FALSE),0)</f>
        <v>45</v>
      </c>
      <c r="DJ59" s="1691">
        <f>IFERROR(VLOOKUP($A59,'2003'!$C$3:$Q$214,13,FALSE),0)</f>
        <v>23</v>
      </c>
      <c r="DK59" s="1691">
        <f>IFERROR(VLOOKUP($A59,'2003'!$C$3:$Q$214,14,FALSE),0)</f>
        <v>2</v>
      </c>
      <c r="DL59" s="1740">
        <f>IFERROR(VLOOKUP($A59,'2003'!$C$3:$Q$214,15,FALSE),0)</f>
        <v>0.51111111111111107</v>
      </c>
      <c r="DM59" s="1700">
        <f>IFERROR(VLOOKUP($A59,'2002'!$D$3:$R$214,12,FALSE),0)</f>
        <v>0</v>
      </c>
      <c r="DN59" s="1691">
        <f>IFERROR(VLOOKUP($A59,'2002'!$D$3:$R$214,13,FALSE),0)</f>
        <v>0</v>
      </c>
      <c r="DO59" s="1691">
        <f>IFERROR(VLOOKUP($A59,'2002'!$D$3:$R$214,14,FALSE),0)</f>
        <v>0</v>
      </c>
      <c r="DP59" s="1788">
        <f>IFERROR(VLOOKUP($A59,'2002'!$D$3:$R$214,15,FALSE),0)</f>
        <v>0</v>
      </c>
      <c r="DQ59" s="1700">
        <f>IFERROR(VLOOKUP($A59,'Pre 2002'!$C$3:$CK$382,84,FALSE),0)</f>
        <v>0</v>
      </c>
      <c r="DR59" s="1695">
        <f>IFERROR(VLOOKUP($A59,'Pre 2002'!$C$3:$CK$382,85,FALSE),0)</f>
        <v>0</v>
      </c>
      <c r="DS59" s="1695">
        <f>IFERROR(VLOOKUP($A59,'Pre 2002'!$C$3:$CK$382,86,FALSE),0)</f>
        <v>0</v>
      </c>
      <c r="DT59" s="1790">
        <f>IFERROR(VLOOKUP($A59,'Pre 2002'!$C$3:$CK$382,87,FALSE),0)</f>
        <v>0</v>
      </c>
      <c r="DU59" s="1741">
        <f>IFERROR(VLOOKUP(A59,'Pre 2002'!$C$3:$CG$382,83,FALSE),0)</f>
        <v>0</v>
      </c>
      <c r="DV59" s="1722"/>
      <c r="DY59" s="1731"/>
    </row>
    <row r="60" spans="1:129">
      <c r="A60" s="1778" t="s">
        <v>26</v>
      </c>
      <c r="B60" s="1562">
        <f t="shared" si="0"/>
        <v>1612</v>
      </c>
      <c r="C60" s="1562">
        <f t="shared" si="1"/>
        <v>1008</v>
      </c>
      <c r="D60" s="1562">
        <f t="shared" si="2"/>
        <v>51</v>
      </c>
      <c r="E60" s="1563">
        <f t="shared" si="3"/>
        <v>0.62531017369727049</v>
      </c>
      <c r="F60" s="1786">
        <f t="shared" si="4"/>
        <v>20</v>
      </c>
      <c r="G60" s="1595">
        <v>2004</v>
      </c>
      <c r="H60" s="1567">
        <f t="shared" si="20"/>
        <v>12</v>
      </c>
      <c r="I60" s="1734">
        <f t="shared" si="21"/>
        <v>948</v>
      </c>
      <c r="J60" s="1734">
        <f t="shared" si="22"/>
        <v>584</v>
      </c>
      <c r="K60" s="1734">
        <f t="shared" si="23"/>
        <v>43</v>
      </c>
      <c r="L60" s="1806">
        <f t="shared" si="24"/>
        <v>0.61603375527426163</v>
      </c>
      <c r="M60" s="1568" t="s">
        <v>25</v>
      </c>
      <c r="N60" s="1573">
        <v>0</v>
      </c>
      <c r="O60" s="1700">
        <f>IFERROR(VLOOKUP($A60,'2022'!$B$2:$K$174,3,FALSE),0)</f>
        <v>52</v>
      </c>
      <c r="P60" s="1858">
        <f>IFERROR(VLOOKUP($A60,'2022'!$B$2:$K$174,4,FALSE),0)</f>
        <v>33</v>
      </c>
      <c r="Q60" s="1858">
        <f>IFERROR(VLOOKUP($A60,'2022'!$B$2:$K$174,5,FALSE),0)</f>
        <v>39</v>
      </c>
      <c r="R60" s="1858">
        <f>IFERROR(VLOOKUP($A60,'2022'!$B$2:$K$174,8,FALSE),0)</f>
        <v>0</v>
      </c>
      <c r="S60" s="1740">
        <f>IFERROR(VLOOKUP($A60,'2022'!$B$2:$K$174,10,FALSE),0)</f>
        <v>0.75</v>
      </c>
      <c r="T60" s="1700">
        <f>IFERROR(VLOOKUP($A60,'2021'!$B$2:$K$174,3,FALSE),0)</f>
        <v>84</v>
      </c>
      <c r="U60" s="1843">
        <f>IFERROR(VLOOKUP($A60,'2021'!$B$2:$K$174,4,FALSE),0)</f>
        <v>45</v>
      </c>
      <c r="V60" s="1843">
        <f>IFERROR(VLOOKUP($A60,'2021'!$B$2:$K$174,5,FALSE),0)</f>
        <v>55</v>
      </c>
      <c r="W60" s="1843">
        <f>IFERROR(VLOOKUP($A60,'2021'!$B$2:$K$174,8,FALSE),0)</f>
        <v>0</v>
      </c>
      <c r="X60" s="1740">
        <f>IFERROR(VLOOKUP($A60,'2021'!$B$2:$K$174,10,FALSE),0)</f>
        <v>0.65500000000000003</v>
      </c>
      <c r="Y60" s="1700">
        <f>IFERROR(VLOOKUP($A60,'2020'!$B$2:$K$170,3,FALSE),0)</f>
        <v>90</v>
      </c>
      <c r="Z60" s="1829">
        <f>IFERROR(VLOOKUP($A60,'2020'!$B$2:$K$170,4,FALSE),0)</f>
        <v>48</v>
      </c>
      <c r="AA60" s="1829">
        <f>IFERROR(VLOOKUP($A60,'2020'!$B$2:$K$170,5,FALSE),0)</f>
        <v>61</v>
      </c>
      <c r="AB60" s="1829">
        <f>IFERROR(VLOOKUP($A60,'2020'!$B$2:$K$170,8,FALSE),0)</f>
        <v>2</v>
      </c>
      <c r="AC60" s="1740">
        <f>IFERROR(VLOOKUP($A60,'2020'!$B$2:$K$170,10,FALSE),0)</f>
        <v>0.67800000000000005</v>
      </c>
      <c r="AD60" s="1700">
        <f>IFERROR(VLOOKUP($A60,'2019'!$B$2:$K$170,3,FALSE),0)</f>
        <v>87</v>
      </c>
      <c r="AE60" s="1823">
        <f>IFERROR(VLOOKUP($A60,'2019'!$B$2:$K$170,4,FALSE),0)</f>
        <v>43</v>
      </c>
      <c r="AF60" s="1823">
        <f>IFERROR(VLOOKUP($A60,'2019'!$B$2:$K$170,5,FALSE),0)</f>
        <v>55</v>
      </c>
      <c r="AG60" s="1823">
        <f>IFERROR(VLOOKUP($A60,'2019'!$B$2:$K$170,8,FALSE),0)</f>
        <v>2</v>
      </c>
      <c r="AH60" s="1740">
        <f>IFERROR(VLOOKUP($A60,'2019'!$B$2:$K$170,10,FALSE),0)</f>
        <v>0.63200000000000001</v>
      </c>
      <c r="AI60" s="1700">
        <f>IFERROR(VLOOKUP($A60,'2018'!$B$2:$K$170,3,FALSE),0)</f>
        <v>91</v>
      </c>
      <c r="AJ60" s="1821">
        <f>IFERROR(VLOOKUP($A60,'2018'!$B$2:$K$170,4,FALSE),0)</f>
        <v>41</v>
      </c>
      <c r="AK60" s="1821">
        <f>IFERROR(VLOOKUP($A60,'2018'!$B$2:$K$170,5,FALSE),0)</f>
        <v>56</v>
      </c>
      <c r="AL60" s="1821">
        <f>IFERROR(VLOOKUP($A60,'2018'!$B$2:$K$170,8,FALSE),0)</f>
        <v>1</v>
      </c>
      <c r="AM60" s="1740">
        <f>IFERROR(VLOOKUP($A60,'2018'!$B$2:$K$170,10,FALSE),0)</f>
        <v>0.61499999999999999</v>
      </c>
      <c r="AN60" s="1700">
        <f>IFERROR(VLOOKUP($A60,'2017'!$B$2:$J$163,2,FALSE),0)</f>
        <v>78</v>
      </c>
      <c r="AO60" s="1815">
        <f>IFERROR(VLOOKUP($A60,'2017'!$B$2:$J$163,3,FALSE),0)</f>
        <v>32</v>
      </c>
      <c r="AP60" s="1815">
        <f>IFERROR(VLOOKUP($A60,'2017'!$B$2:$J$163,4,FALSE),0)</f>
        <v>49</v>
      </c>
      <c r="AQ60" s="1815">
        <f>IFERROR(VLOOKUP($A60,'2017'!$B$2:$J$163,7,FALSE),0)</f>
        <v>0</v>
      </c>
      <c r="AR60" s="1740">
        <f>IFERROR(VLOOKUP($A60,'2017'!$B$2:$J$163,9,FALSE),0)</f>
        <v>0.62820512820512819</v>
      </c>
      <c r="AS60" s="1700">
        <f>IFERROR(VLOOKUP($A60,'2016'!$B$2:$K$165,3,FALSE),0)</f>
        <v>92</v>
      </c>
      <c r="AT60" s="1796">
        <f>IFERROR(VLOOKUP($A60,'2016'!$B$2:$K$165,4,FALSE),0)</f>
        <v>45</v>
      </c>
      <c r="AU60" s="1796">
        <f>IFERROR(VLOOKUP($A60,'2016'!$B$2:$K$165,5,FALSE),0)</f>
        <v>58</v>
      </c>
      <c r="AV60" s="1796">
        <f>IFERROR(VLOOKUP($A60,'2016'!$B$2:$K$165,8,FALSE),0)</f>
        <v>3</v>
      </c>
      <c r="AW60" s="1740">
        <f>IFERROR(VLOOKUP($A60,'2016'!$B$2:$K$165,10,FALSE),0)</f>
        <v>0.63</v>
      </c>
      <c r="AX60" s="1700">
        <f>IFERROR(VLOOKUP($A60,'2015'!$B$2:$K$165,3,FALSE),0)</f>
        <v>90</v>
      </c>
      <c r="AY60" s="1695">
        <f>IFERROR(VLOOKUP($A60,'2015'!$B$2:$K$165,4,FALSE),0)</f>
        <v>45</v>
      </c>
      <c r="AZ60" s="1695">
        <f>IFERROR(VLOOKUP($A60,'2015'!$B$2:$K$165,5,FALSE),0)</f>
        <v>51</v>
      </c>
      <c r="BA60" s="1695">
        <f>IFERROR(VLOOKUP($A60,'2015'!$B$2:$K$165,8,FALSE),0)</f>
        <v>0</v>
      </c>
      <c r="BB60" s="1740">
        <f>IFERROR(VLOOKUP($A60,'2015'!$B$2:$K$165,10,FALSE),0)</f>
        <v>0.56666666666666665</v>
      </c>
      <c r="BC60" s="1700">
        <f>IFERROR(VLOOKUP($A60,'2014'!$B$2:$K$157,3,FALSE),0)</f>
        <v>83</v>
      </c>
      <c r="BD60" s="1691">
        <f>IFERROR(VLOOKUP($A60,'2014'!$B$2:$K$157,4,FALSE),0)</f>
        <v>36</v>
      </c>
      <c r="BE60" s="1691">
        <f>IFERROR(VLOOKUP($A60,'2014'!$B$2:$K$157,5,FALSE),0)</f>
        <v>50</v>
      </c>
      <c r="BF60" s="1691">
        <f>IFERROR(VLOOKUP($A60,'2014'!$B$2:$K$157,8,FALSE),0)</f>
        <v>3</v>
      </c>
      <c r="BG60" s="1740">
        <f>IFERROR(VLOOKUP($A60,'2014'!$B$2:$K$157,10,FALSE),0)</f>
        <v>0.60240963855421692</v>
      </c>
      <c r="BH60" s="1700">
        <f>IFERROR(VLOOKUP($A60,'2013'!$D$4:$I$249,2,FALSE),0)</f>
        <v>72</v>
      </c>
      <c r="BI60" s="1691">
        <f>IFERROR(VLOOKUP($A60,'2013'!$D$4:$I$249,3,FALSE),0)</f>
        <v>30</v>
      </c>
      <c r="BJ60" s="1691">
        <f>IFERROR(VLOOKUP($A60,'2013'!$D$4:$I$249,4,FALSE),0)</f>
        <v>43</v>
      </c>
      <c r="BK60" s="1691">
        <f>IFERROR(VLOOKUP($A60,'2013'!$D$4:$I$249,5,FALSE),0)</f>
        <v>1</v>
      </c>
      <c r="BL60" s="1740">
        <f>IFERROR(VLOOKUP($A60,'2013'!$D$4:$I$249,6,FALSE),0)</f>
        <v>0.59722222222222221</v>
      </c>
      <c r="BM60" s="1737">
        <f>IFERROR(VLOOKUP($A60,'2012'!$D$3:$O$172,2,FALSE),0)</f>
        <v>788</v>
      </c>
      <c r="BN60" s="1691">
        <f>IFERROR(VLOOKUP($A60,'2012'!$D$3:$O$172,3,FALSE),0)</f>
        <v>486</v>
      </c>
      <c r="BO60" s="1743">
        <f>IFERROR(VLOOKUP($A60,'2012'!$D$3:$O$172,4,FALSE),0)</f>
        <v>39</v>
      </c>
      <c r="BP60" s="1700">
        <f>IFERROR(VLOOKUP($A60,'2012'!$D$3:$O$172,5,FALSE),0)</f>
        <v>79</v>
      </c>
      <c r="BQ60" s="1691">
        <f>IFERROR(VLOOKUP($A60,'2012'!$D$3:$O$172,6,FALSE),0)</f>
        <v>44</v>
      </c>
      <c r="BR60" s="1691">
        <f>IFERROR(VLOOKUP($A60,'2012'!$D$3:$O$172,7,FALSE),0)</f>
        <v>53</v>
      </c>
      <c r="BS60" s="1691">
        <f>IFERROR(VLOOKUP($A60,'2012'!$D$3:$O$172,8,FALSE),0)</f>
        <v>5</v>
      </c>
      <c r="BT60" s="1740">
        <f>IFERROR(VLOOKUP($A60,'2012'!$D$3:$O$172,9,FALSE),0)</f>
        <v>0.67088607594936711</v>
      </c>
      <c r="BU60" s="1737">
        <f>IFERROR(VLOOKUP($A60,'2012'!$D$3:$O$172,10,FALSE),0)</f>
        <v>709</v>
      </c>
      <c r="BV60" s="1691">
        <f>IFERROR(VLOOKUP($A60,'2012'!$D$3:$O$172,11,FALSE),0)</f>
        <v>433</v>
      </c>
      <c r="BW60" s="1743">
        <f>IFERROR(VLOOKUP($A60,'2012'!$D$3:$O$172,12,FALSE),0)</f>
        <v>34</v>
      </c>
      <c r="BX60" s="1700">
        <f>IFERROR(VLOOKUP($A60,'2011'!$D$4:$I$251,2,FALSE),0)</f>
        <v>87</v>
      </c>
      <c r="BY60" s="1691">
        <f>IFERROR(VLOOKUP($A60,'2011'!$D$4:$I$251,3,FALSE),0)</f>
        <v>41</v>
      </c>
      <c r="BZ60" s="1691">
        <f>IFERROR(VLOOKUP($A60,'2011'!$D$4:$I$251,4,FALSE),0)</f>
        <v>56</v>
      </c>
      <c r="CA60" s="1691">
        <f>IFERROR(VLOOKUP($A60,'2011'!$D$4:$I$251,5,FALSE),0)</f>
        <v>5</v>
      </c>
      <c r="CB60" s="1740">
        <f>IFERROR(VLOOKUP($A60,'2011'!$D$4:$I$251,6,FALSE),0)</f>
        <v>0.64367816091954022</v>
      </c>
      <c r="CC60" s="1700">
        <f>IFERROR(VLOOKUP($A60,'2010'!$C$3:$H$234,2,FALSE),0)</f>
        <v>87</v>
      </c>
      <c r="CD60" s="1691">
        <f>IFERROR(VLOOKUP($A60,'2010'!$C$3:$H$234,3,FALSE),0)</f>
        <v>50</v>
      </c>
      <c r="CE60" s="1691">
        <f>IFERROR(VLOOKUP($A60,'2010'!$C$3:$H$234,4,FALSE),0)</f>
        <v>57</v>
      </c>
      <c r="CF60" s="1691">
        <f>IFERROR(VLOOKUP($A60,'2010'!$C$3:$H$234,5,FALSE),0)</f>
        <v>13</v>
      </c>
      <c r="CG60" s="1740">
        <f>IFERROR(VLOOKUP($A60,'2010'!$C$3:$H$234,6,FALSE),0)</f>
        <v>0.65517241379310343</v>
      </c>
      <c r="CH60" s="1700">
        <f>IFERROR(VLOOKUP($A60,'2009'!$C$3:$H$242,2,FALSE),0)</f>
        <v>74</v>
      </c>
      <c r="CI60" s="1691">
        <f>IFERROR(VLOOKUP($A60,'2009'!$C$3:$H$242,3,FALSE),0)</f>
        <v>40</v>
      </c>
      <c r="CJ60" s="1691">
        <f>IFERROR(VLOOKUP($A60,'2009'!$C$3:$H$242,4,FALSE),0)</f>
        <v>46</v>
      </c>
      <c r="CK60" s="1691">
        <f>IFERROR(VLOOKUP($A60,'2009'!$C$3:$H$242,5,FALSE),0)</f>
        <v>1</v>
      </c>
      <c r="CL60" s="1740">
        <f>IFERROR(VLOOKUP($A60,'2009'!$C$3:$H$242,6,FALSE),0)</f>
        <v>0.6216216216216216</v>
      </c>
      <c r="CM60" s="1700">
        <f>IFERROR(VLOOKUP($A60,'2008'!$C$3:$H$229,2,FALSE),0)</f>
        <v>85</v>
      </c>
      <c r="CN60" s="1691">
        <f>IFERROR(VLOOKUP($A60,'2008'!$C$3:$H$229,3,FALSE),0)</f>
        <v>47</v>
      </c>
      <c r="CO60" s="1691">
        <f>IFERROR(VLOOKUP($A60,'2008'!$C$3:$H$229,4,FALSE),0)</f>
        <v>53</v>
      </c>
      <c r="CP60" s="1691">
        <f>IFERROR(VLOOKUP($A60,'2008'!$C$3:$H$229,5,FALSE),0)</f>
        <v>6</v>
      </c>
      <c r="CQ60" s="1740">
        <f>IFERROR(VLOOKUP($A60,'2008'!$C$3:$H$229,6,FALSE),0)</f>
        <v>0.62352941176470589</v>
      </c>
      <c r="CR60" s="1700">
        <f>IFERROR(VLOOKUP($A60,'2007'!$C$3:$M$238,7,FALSE),0)</f>
        <v>71</v>
      </c>
      <c r="CS60" s="1691">
        <f>IFERROR(VLOOKUP($A60,'2007'!$C$3:$M$238,8,FALSE),0)</f>
        <v>30</v>
      </c>
      <c r="CT60" s="1691">
        <f>IFERROR(VLOOKUP($A60,'2007'!$C$3:$M$238,9,FALSE),0)</f>
        <v>40</v>
      </c>
      <c r="CU60" s="1691">
        <f>IFERROR(VLOOKUP($A60,'2007'!$C$3:$M$238,10,FALSE),0)</f>
        <v>1</v>
      </c>
      <c r="CV60" s="1740">
        <f>IFERROR(VLOOKUP($A60,'2007'!$C$3:$M$238,11,FALSE),0)</f>
        <v>0.56338028169014087</v>
      </c>
      <c r="CW60" s="1700">
        <f>IFERROR(VLOOKUP($A60,'2006'!$A$2:$F$200,2,FALSE),0)</f>
        <v>78</v>
      </c>
      <c r="CX60" s="1691">
        <f>IFERROR(VLOOKUP($A60,'2006'!$A$2:$F$200,4,FALSE),0)</f>
        <v>49</v>
      </c>
      <c r="CY60" s="1691">
        <f>IFERROR(VLOOKUP($A60,'2006'!$A$2:$F$200,5,FALSE),0)</f>
        <v>2</v>
      </c>
      <c r="CZ60" s="1740">
        <f>IFERROR(VLOOKUP($A60,'2006'!$A$2:$F$200,6,FALSE),0)</f>
        <v>0.62820512820512819</v>
      </c>
      <c r="DA60" s="1700">
        <f>IFERROR(VLOOKUP($A60,'2005'!$C$3:$M$205,8,FALSE),0)</f>
        <v>81</v>
      </c>
      <c r="DB60" s="1691">
        <f>IFERROR(VLOOKUP($A60,'2005'!$C$3:$M$205,9,FALSE),0)</f>
        <v>51</v>
      </c>
      <c r="DC60" s="1691">
        <f>IFERROR(VLOOKUP($A60,'2005'!$C$3:$M$205,10,FALSE),0)</f>
        <v>1</v>
      </c>
      <c r="DD60" s="1740">
        <f>IFERROR(VLOOKUP($A60,'2005'!$C$3:$M$205,11,FALSE),0)</f>
        <v>0.62962962962962965</v>
      </c>
      <c r="DE60" s="1700">
        <f>IFERROR(VLOOKUP($A60,'2004'!$C$3:$M$213,8,FALSE),0)</f>
        <v>82</v>
      </c>
      <c r="DF60" s="1691">
        <f>IFERROR(VLOOKUP($A60,'2004'!$C$3:$M$213,9,FALSE),0)</f>
        <v>51</v>
      </c>
      <c r="DG60" s="1691">
        <f>IFERROR(VLOOKUP($A60,'2004'!$C$3:$M$213,10,FALSE),0)</f>
        <v>2</v>
      </c>
      <c r="DH60" s="1740">
        <f>IFERROR(VLOOKUP($A60,'2004'!$C$3:$M$213,11,FALSE),0)</f>
        <v>0.62195121951219512</v>
      </c>
      <c r="DI60" s="1700">
        <f>IFERROR(VLOOKUP($A60,'2003'!$C$3:$Q$214,12,FALSE),0)</f>
        <v>69</v>
      </c>
      <c r="DJ60" s="1691">
        <f>IFERROR(VLOOKUP($A60,'2003'!$C$3:$Q$214,13,FALSE),0)</f>
        <v>35</v>
      </c>
      <c r="DK60" s="1691">
        <f>IFERROR(VLOOKUP($A60,'2003'!$C$3:$Q$214,14,FALSE),0)</f>
        <v>3</v>
      </c>
      <c r="DL60" s="1740">
        <f>IFERROR(VLOOKUP($A60,'2003'!$C$3:$Q$214,15,FALSE),0)</f>
        <v>0.50724637681159424</v>
      </c>
      <c r="DM60" s="1700">
        <f>IFERROR(VLOOKUP($A60,'2002'!$D$3:$R$214,12,FALSE),0)</f>
        <v>0</v>
      </c>
      <c r="DN60" s="1691">
        <f>IFERROR(VLOOKUP($A60,'2002'!$D$3:$R$214,13,FALSE),0)</f>
        <v>0</v>
      </c>
      <c r="DO60" s="1691">
        <f>IFERROR(VLOOKUP($A60,'2002'!$D$3:$R$214,14,FALSE),0)</f>
        <v>0</v>
      </c>
      <c r="DP60" s="1788">
        <f>IFERROR(VLOOKUP($A60,'2002'!$D$3:$R$214,15,FALSE),0)</f>
        <v>0</v>
      </c>
      <c r="DQ60" s="1700">
        <f>IFERROR(VLOOKUP($A60,'Pre 2002'!$C$3:$CK$382,84,FALSE),0)</f>
        <v>0</v>
      </c>
      <c r="DR60" s="1695">
        <f>IFERROR(VLOOKUP($A60,'Pre 2002'!$C$3:$CK$382,85,FALSE),0)</f>
        <v>0</v>
      </c>
      <c r="DS60" s="1695">
        <f>IFERROR(VLOOKUP($A60,'Pre 2002'!$C$3:$CK$382,86,FALSE),0)</f>
        <v>0</v>
      </c>
      <c r="DT60" s="1790">
        <f>IFERROR(VLOOKUP($A60,'Pre 2002'!$C$3:$CK$382,87,FALSE),0)</f>
        <v>0</v>
      </c>
      <c r="DU60" s="1741">
        <f>IFERROR(VLOOKUP(A60,'Pre 2002'!$C$3:$CG$382,83,FALSE),0)</f>
        <v>0</v>
      </c>
      <c r="DV60" s="1725"/>
      <c r="DY60" s="1731"/>
    </row>
    <row r="61" spans="1:129">
      <c r="A61" s="1778" t="s">
        <v>111</v>
      </c>
      <c r="B61" s="1562">
        <f t="shared" si="0"/>
        <v>1978</v>
      </c>
      <c r="C61" s="1562">
        <f t="shared" si="1"/>
        <v>1083</v>
      </c>
      <c r="D61" s="1562">
        <f t="shared" si="2"/>
        <v>51</v>
      </c>
      <c r="E61" s="1563">
        <f t="shared" si="3"/>
        <v>0.54752275025278063</v>
      </c>
      <c r="F61" s="1786">
        <f t="shared" si="4"/>
        <v>35</v>
      </c>
      <c r="G61" s="1595">
        <v>1988</v>
      </c>
      <c r="H61" s="1567">
        <f t="shared" si="20"/>
        <v>27</v>
      </c>
      <c r="I61" s="1734">
        <f t="shared" si="21"/>
        <v>1590</v>
      </c>
      <c r="J61" s="1734">
        <f t="shared" si="22"/>
        <v>898</v>
      </c>
      <c r="K61" s="1734">
        <f t="shared" si="23"/>
        <v>51</v>
      </c>
      <c r="L61" s="1806">
        <f t="shared" si="24"/>
        <v>0.56477987421383646</v>
      </c>
      <c r="M61" s="1568">
        <v>88</v>
      </c>
      <c r="N61" s="1573">
        <v>4</v>
      </c>
      <c r="O61" s="1700">
        <f>IFERROR(VLOOKUP($A61,'2022'!$B$2:$K$174,3,FALSE),0)</f>
        <v>45</v>
      </c>
      <c r="P61" s="1858">
        <f>IFERROR(VLOOKUP($A61,'2022'!$B$2:$K$174,4,FALSE),0)</f>
        <v>14</v>
      </c>
      <c r="Q61" s="1858">
        <f>IFERROR(VLOOKUP($A61,'2022'!$B$2:$K$174,5,FALSE),0)</f>
        <v>26</v>
      </c>
      <c r="R61" s="1858">
        <f>IFERROR(VLOOKUP($A61,'2022'!$B$2:$K$174,8,FALSE),0)</f>
        <v>0</v>
      </c>
      <c r="S61" s="1740">
        <f>IFERROR(VLOOKUP($A61,'2022'!$B$2:$K$174,10,FALSE),0)</f>
        <v>0.57799999999999996</v>
      </c>
      <c r="T61" s="1700">
        <f>IFERROR(VLOOKUP($A61,'2021'!$B$2:$K$174,3,FALSE),0)</f>
        <v>51</v>
      </c>
      <c r="U61" s="1843">
        <f>IFERROR(VLOOKUP($A61,'2021'!$B$2:$K$174,4,FALSE),0)</f>
        <v>11</v>
      </c>
      <c r="V61" s="1843">
        <f>IFERROR(VLOOKUP($A61,'2021'!$B$2:$K$174,5,FALSE),0)</f>
        <v>20</v>
      </c>
      <c r="W61" s="1843">
        <f>IFERROR(VLOOKUP($A61,'2021'!$B$2:$K$174,8,FALSE),0)</f>
        <v>0</v>
      </c>
      <c r="X61" s="1740">
        <f>IFERROR(VLOOKUP($A61,'2021'!$B$2:$K$174,10,FALSE),0)</f>
        <v>0.39200000000000002</v>
      </c>
      <c r="Y61" s="1700">
        <f>IFERROR(VLOOKUP($A61,'2020'!$B$2:$K$170,3,FALSE),0)</f>
        <v>44</v>
      </c>
      <c r="Z61" s="1829">
        <f>IFERROR(VLOOKUP($A61,'2020'!$B$2:$K$170,4,FALSE),0)</f>
        <v>14</v>
      </c>
      <c r="AA61" s="1829">
        <f>IFERROR(VLOOKUP($A61,'2020'!$B$2:$K$170,5,FALSE),0)</f>
        <v>22</v>
      </c>
      <c r="AB61" s="1829">
        <f>IFERROR(VLOOKUP($A61,'2020'!$B$2:$K$170,8,FALSE),0)</f>
        <v>0</v>
      </c>
      <c r="AC61" s="1740">
        <f>IFERROR(VLOOKUP($A61,'2020'!$B$2:$K$170,10,FALSE),0)</f>
        <v>0.5</v>
      </c>
      <c r="AD61" s="1700">
        <f>IFERROR(VLOOKUP($A61,'2019'!$B$2:$K$170,3,FALSE),0)</f>
        <v>51</v>
      </c>
      <c r="AE61" s="1823">
        <f>IFERROR(VLOOKUP($A61,'2019'!$B$2:$K$170,4,FALSE),0)</f>
        <v>11</v>
      </c>
      <c r="AF61" s="1823">
        <f>IFERROR(VLOOKUP($A61,'2019'!$B$2:$K$170,5,FALSE),0)</f>
        <v>18</v>
      </c>
      <c r="AG61" s="1823">
        <f>IFERROR(VLOOKUP($A61,'2019'!$B$2:$K$170,8,FALSE),0)</f>
        <v>0</v>
      </c>
      <c r="AH61" s="1740">
        <f>IFERROR(VLOOKUP($A61,'2019'!$B$2:$K$170,10,FALSE),0)</f>
        <v>0.35299999999999998</v>
      </c>
      <c r="AI61" s="1700">
        <f>IFERROR(VLOOKUP($A61,'2018'!$B$2:$K$170,3,FALSE),0)</f>
        <v>42</v>
      </c>
      <c r="AJ61" s="1821">
        <f>IFERROR(VLOOKUP($A61,'2018'!$B$2:$K$170,4,FALSE),0)</f>
        <v>19</v>
      </c>
      <c r="AK61" s="1821">
        <f>IFERROR(VLOOKUP($A61,'2018'!$B$2:$K$170,5,FALSE),0)</f>
        <v>18</v>
      </c>
      <c r="AL61" s="1821">
        <f>IFERROR(VLOOKUP($A61,'2018'!$B$2:$K$170,8,FALSE),0)</f>
        <v>0</v>
      </c>
      <c r="AM61" s="1740">
        <f>IFERROR(VLOOKUP($A61,'2018'!$B$2:$K$170,10,FALSE),0)</f>
        <v>0.42899999999999999</v>
      </c>
      <c r="AN61" s="1700">
        <f>IFERROR(VLOOKUP($A61,'2017'!$B$2:$J$163,2,FALSE),0)</f>
        <v>44</v>
      </c>
      <c r="AO61" s="1815">
        <f>IFERROR(VLOOKUP($A61,'2017'!$B$2:$J$163,3,FALSE),0)</f>
        <v>18</v>
      </c>
      <c r="AP61" s="1815">
        <f>IFERROR(VLOOKUP($A61,'2017'!$B$2:$J$163,4,FALSE),0)</f>
        <v>25</v>
      </c>
      <c r="AQ61" s="1815">
        <f>IFERROR(VLOOKUP($A61,'2017'!$B$2:$J$163,7,FALSE),0)</f>
        <v>0</v>
      </c>
      <c r="AR61" s="1740">
        <f>IFERROR(VLOOKUP($A61,'2017'!$B$2:$J$163,9,FALSE),0)</f>
        <v>0.56818181818181823</v>
      </c>
      <c r="AS61" s="1700">
        <f>IFERROR(VLOOKUP($A61,'2016'!$B$2:$K$165,3,FALSE),0)</f>
        <v>71</v>
      </c>
      <c r="AT61" s="1796">
        <f>IFERROR(VLOOKUP($A61,'2016'!$B$2:$K$165,4,FALSE),0)</f>
        <v>21</v>
      </c>
      <c r="AU61" s="1796">
        <f>IFERROR(VLOOKUP($A61,'2016'!$B$2:$K$165,5,FALSE),0)</f>
        <v>40</v>
      </c>
      <c r="AV61" s="1796">
        <f>IFERROR(VLOOKUP($A61,'2016'!$B$2:$K$165,8,FALSE),0)</f>
        <v>0</v>
      </c>
      <c r="AW61" s="1740">
        <f>IFERROR(VLOOKUP($A61,'2016'!$B$2:$K$165,10,FALSE),0)</f>
        <v>0.56299999999999994</v>
      </c>
      <c r="AX61" s="1700">
        <f>IFERROR(VLOOKUP($A61,'2015'!$B$2:$K$165,3,FALSE),0)</f>
        <v>40</v>
      </c>
      <c r="AY61" s="1695">
        <f>IFERROR(VLOOKUP($A61,'2015'!$B$2:$K$165,4,FALSE),0)</f>
        <v>10</v>
      </c>
      <c r="AZ61" s="1695">
        <f>IFERROR(VLOOKUP($A61,'2015'!$B$2:$K$165,5,FALSE),0)</f>
        <v>16</v>
      </c>
      <c r="BA61" s="1695">
        <f>IFERROR(VLOOKUP($A61,'2015'!$B$2:$K$165,8,FALSE),0)</f>
        <v>0</v>
      </c>
      <c r="BB61" s="1740">
        <f>IFERROR(VLOOKUP($A61,'2015'!$B$2:$K$165,10,FALSE),0)</f>
        <v>0.4</v>
      </c>
      <c r="BC61" s="1700">
        <f>IFERROR(VLOOKUP($A61,'2014'!$B$2:$K$157,3,FALSE),0)</f>
        <v>73</v>
      </c>
      <c r="BD61" s="1691">
        <f>IFERROR(VLOOKUP($A61,'2014'!$B$2:$K$157,4,FALSE),0)</f>
        <v>29</v>
      </c>
      <c r="BE61" s="1691">
        <f>IFERROR(VLOOKUP($A61,'2014'!$B$2:$K$157,5,FALSE),0)</f>
        <v>48</v>
      </c>
      <c r="BF61" s="1691">
        <f>IFERROR(VLOOKUP($A61,'2014'!$B$2:$K$157,8,FALSE),0)</f>
        <v>0</v>
      </c>
      <c r="BG61" s="1740">
        <f>IFERROR(VLOOKUP($A61,'2014'!$B$2:$K$157,10,FALSE),0)</f>
        <v>0.65753424657534243</v>
      </c>
      <c r="BH61" s="1700">
        <f>IFERROR(VLOOKUP($A61,'2013'!$D$4:$I$249,2,FALSE),0)</f>
        <v>35</v>
      </c>
      <c r="BI61" s="1691">
        <f>IFERROR(VLOOKUP($A61,'2013'!$D$4:$I$249,3,FALSE),0)</f>
        <v>15</v>
      </c>
      <c r="BJ61" s="1691">
        <f>IFERROR(VLOOKUP($A61,'2013'!$D$4:$I$249,4,FALSE),0)</f>
        <v>20</v>
      </c>
      <c r="BK61" s="1691">
        <f>IFERROR(VLOOKUP($A61,'2013'!$D$4:$I$249,5,FALSE),0)</f>
        <v>0</v>
      </c>
      <c r="BL61" s="1740">
        <f>IFERROR(VLOOKUP($A61,'2013'!$D$4:$I$249,6,FALSE),0)</f>
        <v>0.5714285714285714</v>
      </c>
      <c r="BM61" s="1737">
        <f>IFERROR(VLOOKUP($A61,'2012'!$D$3:$O$172,2,FALSE),0)</f>
        <v>1482</v>
      </c>
      <c r="BN61" s="1691">
        <f>IFERROR(VLOOKUP($A61,'2012'!$D$3:$O$172,3,FALSE),0)</f>
        <v>830</v>
      </c>
      <c r="BO61" s="1743">
        <f>IFERROR(VLOOKUP($A61,'2012'!$D$3:$O$172,4,FALSE),0)</f>
        <v>51</v>
      </c>
      <c r="BP61" s="1700">
        <f>IFERROR(VLOOKUP($A61,'2012'!$D$3:$O$172,5,FALSE),0)</f>
        <v>28</v>
      </c>
      <c r="BQ61" s="1691">
        <f>IFERROR(VLOOKUP($A61,'2012'!$D$3:$O$172,6,FALSE),0)</f>
        <v>10</v>
      </c>
      <c r="BR61" s="1691">
        <f>IFERROR(VLOOKUP($A61,'2012'!$D$3:$O$172,7,FALSE),0)</f>
        <v>15</v>
      </c>
      <c r="BS61" s="1691">
        <f>IFERROR(VLOOKUP($A61,'2012'!$D$3:$O$172,8,FALSE),0)</f>
        <v>0</v>
      </c>
      <c r="BT61" s="1740">
        <f>IFERROR(VLOOKUP($A61,'2012'!$D$3:$O$172,9,FALSE),0)</f>
        <v>0.5357142857142857</v>
      </c>
      <c r="BU61" s="1737">
        <f>IFERROR(VLOOKUP($A61,'2012'!$D$3:$O$172,10,FALSE),0)</f>
        <v>1454</v>
      </c>
      <c r="BV61" s="1691">
        <f>IFERROR(VLOOKUP($A61,'2012'!$D$3:$O$172,11,FALSE),0)</f>
        <v>815</v>
      </c>
      <c r="BW61" s="1743">
        <f>IFERROR(VLOOKUP($A61,'2012'!$D$3:$O$172,12,FALSE),0)</f>
        <v>51</v>
      </c>
      <c r="BX61" s="1700">
        <f>IFERROR(VLOOKUP($A61,'2011'!$D$4:$I$251,2,FALSE),0)</f>
        <v>56</v>
      </c>
      <c r="BY61" s="1691">
        <f>IFERROR(VLOOKUP($A61,'2011'!$D$4:$I$251,3,FALSE),0)</f>
        <v>20</v>
      </c>
      <c r="BZ61" s="1691">
        <f>IFERROR(VLOOKUP($A61,'2011'!$D$4:$I$251,4,FALSE),0)</f>
        <v>31</v>
      </c>
      <c r="CA61" s="1691">
        <f>IFERROR(VLOOKUP($A61,'2011'!$D$4:$I$251,5,FALSE),0)</f>
        <v>0</v>
      </c>
      <c r="CB61" s="1740">
        <f>IFERROR(VLOOKUP($A61,'2011'!$D$4:$I$251,6,FALSE),0)</f>
        <v>0.5535714285714286</v>
      </c>
      <c r="CC61" s="1700">
        <f>IFERROR(VLOOKUP($A61,'2010'!$C$3:$H$234,2,FALSE),0)</f>
        <v>60</v>
      </c>
      <c r="CD61" s="1691">
        <f>IFERROR(VLOOKUP($A61,'2010'!$C$3:$H$234,3,FALSE),0)</f>
        <v>13</v>
      </c>
      <c r="CE61" s="1691">
        <f>IFERROR(VLOOKUP($A61,'2010'!$C$3:$H$234,4,FALSE),0)</f>
        <v>29</v>
      </c>
      <c r="CF61" s="1691">
        <f>IFERROR(VLOOKUP($A61,'2010'!$C$3:$H$234,5,FALSE),0)</f>
        <v>2</v>
      </c>
      <c r="CG61" s="1740">
        <f>IFERROR(VLOOKUP($A61,'2010'!$C$3:$H$234,6,FALSE),0)</f>
        <v>0.48333333333333334</v>
      </c>
      <c r="CH61" s="1700">
        <f>IFERROR(VLOOKUP($A61,'2009'!$C$3:$H$242,2,FALSE),0)</f>
        <v>52</v>
      </c>
      <c r="CI61" s="1691">
        <f>IFERROR(VLOOKUP($A61,'2009'!$C$3:$H$242,3,FALSE),0)</f>
        <v>20</v>
      </c>
      <c r="CJ61" s="1691">
        <f>IFERROR(VLOOKUP($A61,'2009'!$C$3:$H$242,4,FALSE),0)</f>
        <v>28</v>
      </c>
      <c r="CK61" s="1691">
        <f>IFERROR(VLOOKUP($A61,'2009'!$C$3:$H$242,5,FALSE),0)</f>
        <v>0</v>
      </c>
      <c r="CL61" s="1740">
        <f>IFERROR(VLOOKUP($A61,'2009'!$C$3:$H$242,6,FALSE),0)</f>
        <v>0.53846153846153844</v>
      </c>
      <c r="CM61" s="1700">
        <f>IFERROR(VLOOKUP($A61,'2008'!$C$3:$H$229,2,FALSE),0)</f>
        <v>69</v>
      </c>
      <c r="CN61" s="1691">
        <f>IFERROR(VLOOKUP($A61,'2008'!$C$3:$H$229,3,FALSE),0)</f>
        <v>30</v>
      </c>
      <c r="CO61" s="1691">
        <f>IFERROR(VLOOKUP($A61,'2008'!$C$3:$H$229,4,FALSE),0)</f>
        <v>39</v>
      </c>
      <c r="CP61" s="1691">
        <f>IFERROR(VLOOKUP($A61,'2008'!$C$3:$H$229,5,FALSE),0)</f>
        <v>1</v>
      </c>
      <c r="CQ61" s="1740">
        <f>IFERROR(VLOOKUP($A61,'2008'!$C$3:$H$229,6,FALSE),0)</f>
        <v>0.56521739130434778</v>
      </c>
      <c r="CR61" s="1700">
        <f>IFERROR(VLOOKUP($A61,'2007'!$C$3:$M$238,7,FALSE),0)</f>
        <v>63</v>
      </c>
      <c r="CS61" s="1691">
        <f>IFERROR(VLOOKUP($A61,'2007'!$C$3:$M$238,8,FALSE),0)</f>
        <v>29</v>
      </c>
      <c r="CT61" s="1691">
        <f>IFERROR(VLOOKUP($A61,'2007'!$C$3:$M$238,9,FALSE),0)</f>
        <v>43</v>
      </c>
      <c r="CU61" s="1691">
        <f>IFERROR(VLOOKUP($A61,'2007'!$C$3:$M$238,10,FALSE),0)</f>
        <v>1</v>
      </c>
      <c r="CV61" s="1740">
        <f>IFERROR(VLOOKUP($A61,'2007'!$C$3:$M$238,11,FALSE),0)</f>
        <v>0.68253968253968256</v>
      </c>
      <c r="CW61" s="1700">
        <f>IFERROR(VLOOKUP($A61,'2006'!$A$2:$F$200,2,FALSE),0)</f>
        <v>46</v>
      </c>
      <c r="CX61" s="1691">
        <f>IFERROR(VLOOKUP($A61,'2006'!$A$2:$F$200,4,FALSE),0)</f>
        <v>21</v>
      </c>
      <c r="CY61" s="1691">
        <f>IFERROR(VLOOKUP($A61,'2006'!$A$2:$F$200,5,FALSE),0)</f>
        <v>0</v>
      </c>
      <c r="CZ61" s="1740">
        <f>IFERROR(VLOOKUP($A61,'2006'!$A$2:$F$200,6,FALSE),0)</f>
        <v>0.45652173913043476</v>
      </c>
      <c r="DA61" s="1700">
        <f>IFERROR(VLOOKUP($A61,'2005'!$C$3:$M$205,8,FALSE),0)</f>
        <v>70</v>
      </c>
      <c r="DB61" s="1691">
        <f>IFERROR(VLOOKUP($A61,'2005'!$C$3:$M$205,9,FALSE),0)</f>
        <v>40</v>
      </c>
      <c r="DC61" s="1691">
        <f>IFERROR(VLOOKUP($A61,'2005'!$C$3:$M$205,10,FALSE),0)</f>
        <v>0</v>
      </c>
      <c r="DD61" s="1740">
        <f>IFERROR(VLOOKUP($A61,'2005'!$C$3:$M$205,11,FALSE),0)</f>
        <v>0.5714285714285714</v>
      </c>
      <c r="DE61" s="1700">
        <f>IFERROR(VLOOKUP($A61,'2004'!$C$3:$M$213,8,FALSE),0)</f>
        <v>64</v>
      </c>
      <c r="DF61" s="1691">
        <f>IFERROR(VLOOKUP($A61,'2004'!$C$3:$M$213,9,FALSE),0)</f>
        <v>36</v>
      </c>
      <c r="DG61" s="1691">
        <f>IFERROR(VLOOKUP($A61,'2004'!$C$3:$M$213,10,FALSE),0)</f>
        <v>0</v>
      </c>
      <c r="DH61" s="1740">
        <f>IFERROR(VLOOKUP($A61,'2004'!$C$3:$M$213,11,FALSE),0)</f>
        <v>0.5625</v>
      </c>
      <c r="DI61" s="1700">
        <f>IFERROR(VLOOKUP($A61,'2003'!$C$3:$Q$214,12,FALSE),0)</f>
        <v>60</v>
      </c>
      <c r="DJ61" s="1691">
        <f>IFERROR(VLOOKUP($A61,'2003'!$C$3:$Q$214,13,FALSE),0)</f>
        <v>36</v>
      </c>
      <c r="DK61" s="1691">
        <f>IFERROR(VLOOKUP($A61,'2003'!$C$3:$Q$214,14,FALSE),0)</f>
        <v>0</v>
      </c>
      <c r="DL61" s="1740">
        <f>IFERROR(VLOOKUP($A61,'2003'!$C$3:$Q$214,15,FALSE),0)</f>
        <v>0.6</v>
      </c>
      <c r="DM61" s="1700">
        <f>IFERROR(VLOOKUP($A61,'2002'!$D$3:$R$214,12,FALSE),0)</f>
        <v>67</v>
      </c>
      <c r="DN61" s="1691">
        <f>IFERROR(VLOOKUP($A61,'2002'!$D$3:$R$214,13,FALSE),0)</f>
        <v>44</v>
      </c>
      <c r="DO61" s="1691">
        <f>IFERROR(VLOOKUP($A61,'2002'!$D$3:$R$214,14,FALSE),0)</f>
        <v>3</v>
      </c>
      <c r="DP61" s="1788">
        <f>IFERROR(VLOOKUP($A61,'2002'!$D$3:$R$214,15,FALSE),0)</f>
        <v>0.65671641791044777</v>
      </c>
      <c r="DQ61" s="1700">
        <f>IFERROR(VLOOKUP($A61,'Pre 2002'!$C$3:$CK$382,84,FALSE),0)</f>
        <v>847</v>
      </c>
      <c r="DR61" s="1695">
        <f>IFERROR(VLOOKUP($A61,'Pre 2002'!$C$3:$CK$382,85,FALSE),0)</f>
        <v>468</v>
      </c>
      <c r="DS61" s="1695">
        <f>IFERROR(VLOOKUP($A61,'Pre 2002'!$C$3:$CK$382,86,FALSE),0)</f>
        <v>44</v>
      </c>
      <c r="DT61" s="1790">
        <f>IFERROR(VLOOKUP($A61,'Pre 2002'!$C$3:$CK$382,87,FALSE),0)</f>
        <v>0.55253837072018885</v>
      </c>
      <c r="DU61" s="1741">
        <f>IFERROR(VLOOKUP(A61,'Pre 2002'!$C$3:$CG$382,83,FALSE),0)</f>
        <v>14</v>
      </c>
      <c r="DV61" s="1722"/>
      <c r="DY61" s="1731"/>
    </row>
    <row r="62" spans="1:129">
      <c r="A62" s="1779" t="s">
        <v>2237</v>
      </c>
      <c r="B62" s="1562">
        <f t="shared" si="0"/>
        <v>420</v>
      </c>
      <c r="C62" s="1562">
        <f t="shared" si="1"/>
        <v>235</v>
      </c>
      <c r="D62" s="1562">
        <f t="shared" si="2"/>
        <v>49</v>
      </c>
      <c r="E62" s="1563">
        <f t="shared" si="3"/>
        <v>0.55952380952380953</v>
      </c>
      <c r="F62" s="1786">
        <f t="shared" si="4"/>
        <v>6</v>
      </c>
      <c r="G62" s="1595">
        <v>2017</v>
      </c>
      <c r="H62" s="1817"/>
      <c r="I62" s="1734"/>
      <c r="J62" s="1734"/>
      <c r="K62" s="1734"/>
      <c r="L62" s="1734"/>
      <c r="M62" s="1734"/>
      <c r="N62" s="1748"/>
      <c r="O62" s="1700">
        <f>IFERROR(VLOOKUP($A62,'2022'!$B$2:$K$174,3,FALSE),0)</f>
        <v>93</v>
      </c>
      <c r="P62" s="1858">
        <f>IFERROR(VLOOKUP($A62,'2022'!$B$2:$K$174,4,FALSE),0)</f>
        <v>45</v>
      </c>
      <c r="Q62" s="1858">
        <f>IFERROR(VLOOKUP($A62,'2022'!$B$2:$K$174,5,FALSE),0)</f>
        <v>57</v>
      </c>
      <c r="R62" s="1858">
        <f>IFERROR(VLOOKUP($A62,'2022'!$B$2:$K$174,8,FALSE),0)</f>
        <v>15</v>
      </c>
      <c r="S62" s="1740">
        <f>IFERROR(VLOOKUP($A62,'2022'!$B$2:$K$174,10,FALSE),0)</f>
        <v>0.61299999999999999</v>
      </c>
      <c r="T62" s="1700">
        <f>IFERROR(VLOOKUP($A62,'2021'!$B$2:$K$174,3,FALSE),0)</f>
        <v>66</v>
      </c>
      <c r="U62" s="1843">
        <f>IFERROR(VLOOKUP($A62,'2021'!$B$2:$K$174,4,FALSE),0)</f>
        <v>24</v>
      </c>
      <c r="V62" s="1843">
        <f>IFERROR(VLOOKUP($A62,'2021'!$B$2:$K$174,5,FALSE),0)</f>
        <v>34</v>
      </c>
      <c r="W62" s="1843">
        <f>IFERROR(VLOOKUP($A62,'2021'!$B$2:$K$174,8,FALSE),0)</f>
        <v>9</v>
      </c>
      <c r="X62" s="1740">
        <f>IFERROR(VLOOKUP($A62,'2021'!$B$2:$K$174,10,FALSE),0)</f>
        <v>0.51500000000000001</v>
      </c>
      <c r="Y62" s="1700">
        <f>IFERROR(VLOOKUP($A62,'2020'!$B$2:$K$170,3,FALSE),0)</f>
        <v>65</v>
      </c>
      <c r="Z62" s="1829">
        <f>IFERROR(VLOOKUP($A62,'2020'!$B$2:$K$170,4,FALSE),0)</f>
        <v>23</v>
      </c>
      <c r="AA62" s="1829">
        <f>IFERROR(VLOOKUP($A62,'2020'!$B$2:$K$170,5,FALSE),0)</f>
        <v>38</v>
      </c>
      <c r="AB62" s="1829">
        <f>IFERROR(VLOOKUP($A62,'2020'!$B$2:$K$170,8,FALSE),0)</f>
        <v>7</v>
      </c>
      <c r="AC62" s="1740">
        <f>IFERROR(VLOOKUP($A62,'2020'!$B$2:$K$170,10,FALSE),0)</f>
        <v>0.58499999999999996</v>
      </c>
      <c r="AD62" s="1700">
        <f>IFERROR(VLOOKUP($A62,'2019'!$B$2:$K$170,3,FALSE),0)</f>
        <v>78</v>
      </c>
      <c r="AE62" s="1823">
        <f>IFERROR(VLOOKUP($A62,'2019'!$B$2:$K$170,4,FALSE),0)</f>
        <v>29</v>
      </c>
      <c r="AF62" s="1823">
        <f>IFERROR(VLOOKUP($A62,'2019'!$B$2:$K$170,5,FALSE),0)</f>
        <v>45</v>
      </c>
      <c r="AG62" s="1823">
        <f>IFERROR(VLOOKUP($A62,'2019'!$B$2:$K$170,8,FALSE),0)</f>
        <v>11</v>
      </c>
      <c r="AH62" s="1740">
        <f>IFERROR(VLOOKUP($A62,'2019'!$B$2:$K$170,10,FALSE),0)</f>
        <v>0.57699999999999996</v>
      </c>
      <c r="AI62" s="1700">
        <f>IFERROR(VLOOKUP($A62,'2018'!$B$2:$K$170,3,FALSE),0)</f>
        <v>64</v>
      </c>
      <c r="AJ62" s="1821">
        <f>IFERROR(VLOOKUP($A62,'2018'!$B$2:$K$170,4,FALSE),0)</f>
        <v>26</v>
      </c>
      <c r="AK62" s="1821">
        <f>IFERROR(VLOOKUP($A62,'2018'!$B$2:$K$170,5,FALSE),0)</f>
        <v>36</v>
      </c>
      <c r="AL62" s="1821">
        <f>IFERROR(VLOOKUP($A62,'2018'!$B$2:$K$170,8,FALSE),0)</f>
        <v>4</v>
      </c>
      <c r="AM62" s="1740">
        <f>IFERROR(VLOOKUP($A62,'2018'!$B$2:$K$170,10,FALSE),0)</f>
        <v>0.56299999999999994</v>
      </c>
      <c r="AN62" s="1700">
        <f>IFERROR(VLOOKUP($A62,'2017'!$B$2:$J$163,2,FALSE),0)</f>
        <v>54</v>
      </c>
      <c r="AO62" s="1815">
        <f>IFERROR(VLOOKUP($A62,'2017'!$B$2:$J$163,3,FALSE),0)</f>
        <v>17</v>
      </c>
      <c r="AP62" s="1815">
        <f>IFERROR(VLOOKUP($A62,'2017'!$B$2:$J$163,4,FALSE),0)</f>
        <v>25</v>
      </c>
      <c r="AQ62" s="1815">
        <f>IFERROR(VLOOKUP($A62,'2017'!$B$2:$J$163,7,FALSE),0)</f>
        <v>3</v>
      </c>
      <c r="AR62" s="1740">
        <f>IFERROR(VLOOKUP($A62,'2017'!$B$2:$J$163,9,FALSE),0)</f>
        <v>0.46296296296296297</v>
      </c>
      <c r="AS62" s="1700">
        <f>IFERROR(VLOOKUP($A62,'2016'!$B$2:$K$165,3,FALSE),0)</f>
        <v>0</v>
      </c>
      <c r="AT62" s="1796">
        <f>IFERROR(VLOOKUP($A62,'2016'!$B$2:$K$165,4,FALSE),0)</f>
        <v>0</v>
      </c>
      <c r="AU62" s="1796">
        <f>IFERROR(VLOOKUP($A62,'2016'!$B$2:$K$165,5,FALSE),0)</f>
        <v>0</v>
      </c>
      <c r="AV62" s="1796">
        <f>IFERROR(VLOOKUP($A62,'2016'!$B$2:$K$165,8,FALSE),0)</f>
        <v>0</v>
      </c>
      <c r="AW62" s="1740">
        <f>IFERROR(VLOOKUP($A62,'2016'!$B$2:$K$165,10,FALSE),0)</f>
        <v>0</v>
      </c>
      <c r="AX62" s="1700">
        <f>IFERROR(VLOOKUP($A62,'2015'!$B$2:$K$165,3,FALSE),0)</f>
        <v>0</v>
      </c>
      <c r="AY62" s="1695">
        <f>IFERROR(VLOOKUP($A62,'2015'!$B$2:$K$165,4,FALSE),0)</f>
        <v>0</v>
      </c>
      <c r="AZ62" s="1695">
        <f>IFERROR(VLOOKUP($A62,'2015'!$B$2:$K$165,5,FALSE),0)</f>
        <v>0</v>
      </c>
      <c r="BA62" s="1695">
        <f>IFERROR(VLOOKUP($A62,'2015'!$B$2:$K$165,8,FALSE),0)</f>
        <v>0</v>
      </c>
      <c r="BB62" s="1740">
        <f>IFERROR(VLOOKUP($A62,'2015'!$B$2:$K$165,10,FALSE),0)</f>
        <v>0</v>
      </c>
      <c r="BC62" s="1700">
        <f>IFERROR(VLOOKUP($A62,'2014'!$B$2:$K$157,3,FALSE),0)</f>
        <v>0</v>
      </c>
      <c r="BD62" s="1691">
        <f>IFERROR(VLOOKUP($A62,'2014'!$B$2:$K$157,4,FALSE),0)</f>
        <v>0</v>
      </c>
      <c r="BE62" s="1691">
        <f>IFERROR(VLOOKUP($A62,'2014'!$B$2:$K$157,5,FALSE),0)</f>
        <v>0</v>
      </c>
      <c r="BF62" s="1691">
        <f>IFERROR(VLOOKUP($A62,'2014'!$B$2:$K$157,8,FALSE),0)</f>
        <v>0</v>
      </c>
      <c r="BG62" s="1740">
        <f>IFERROR(VLOOKUP($A62,'2014'!$B$2:$K$157,10,FALSE),0)</f>
        <v>0</v>
      </c>
      <c r="BH62" s="1700">
        <f>IFERROR(VLOOKUP($A62,'2013'!$D$4:$I$249,2,FALSE),0)</f>
        <v>0</v>
      </c>
      <c r="BI62" s="1691">
        <f>IFERROR(VLOOKUP($A62,'2013'!$D$4:$I$249,3,FALSE),0)</f>
        <v>0</v>
      </c>
      <c r="BJ62" s="1691">
        <f>IFERROR(VLOOKUP($A62,'2013'!$D$4:$I$249,4,FALSE),0)</f>
        <v>0</v>
      </c>
      <c r="BK62" s="1691">
        <f>IFERROR(VLOOKUP($A62,'2013'!$D$4:$I$249,5,FALSE),0)</f>
        <v>0</v>
      </c>
      <c r="BL62" s="1740">
        <f>IFERROR(VLOOKUP($A62,'2013'!$D$4:$I$249,6,FALSE),0)</f>
        <v>0</v>
      </c>
      <c r="BM62" s="1737">
        <f>IFERROR(VLOOKUP($A62,'2012'!$D$3:$O$172,2,FALSE),0)</f>
        <v>0</v>
      </c>
      <c r="BN62" s="1691">
        <f>IFERROR(VLOOKUP($A62,'2012'!$D$3:$O$172,3,FALSE),0)</f>
        <v>0</v>
      </c>
      <c r="BO62" s="1743">
        <f>IFERROR(VLOOKUP($A62,'2012'!$D$3:$O$172,4,FALSE),0)</f>
        <v>0</v>
      </c>
      <c r="BP62" s="1700">
        <f>IFERROR(VLOOKUP($A62,'2012'!$D$3:$O$172,5,FALSE),0)</f>
        <v>0</v>
      </c>
      <c r="BQ62" s="1691">
        <f>IFERROR(VLOOKUP($A62,'2012'!$D$3:$O$172,6,FALSE),0)</f>
        <v>0</v>
      </c>
      <c r="BR62" s="1691">
        <f>IFERROR(VLOOKUP($A62,'2012'!$D$3:$O$172,7,FALSE),0)</f>
        <v>0</v>
      </c>
      <c r="BS62" s="1691">
        <f>IFERROR(VLOOKUP($A62,'2012'!$D$3:$O$172,8,FALSE),0)</f>
        <v>0</v>
      </c>
      <c r="BT62" s="1740">
        <f>IFERROR(VLOOKUP($A62,'2012'!$D$3:$O$172,9,FALSE),0)</f>
        <v>0</v>
      </c>
      <c r="BX62" s="1700">
        <f>IFERROR(VLOOKUP($A62,'2011'!$D$4:$I$251,2,FALSE),0)</f>
        <v>0</v>
      </c>
      <c r="BY62" s="1691">
        <f>IFERROR(VLOOKUP($A62,'2011'!$D$4:$I$251,3,FALSE),0)</f>
        <v>0</v>
      </c>
      <c r="BZ62" s="1691">
        <f>IFERROR(VLOOKUP($A62,'2011'!$D$4:$I$251,4,FALSE),0)</f>
        <v>0</v>
      </c>
      <c r="CA62" s="1691">
        <f>IFERROR(VLOOKUP($A62,'2011'!$D$4:$I$251,5,FALSE),0)</f>
        <v>0</v>
      </c>
      <c r="CB62" s="1740">
        <f>IFERROR(VLOOKUP($A62,'2011'!$D$4:$I$251,6,FALSE),0)</f>
        <v>0</v>
      </c>
      <c r="CC62" s="1700">
        <f>IFERROR(VLOOKUP($A62,'2010'!$C$3:$H$234,2,FALSE),0)</f>
        <v>0</v>
      </c>
      <c r="CD62" s="1691">
        <f>IFERROR(VLOOKUP($A62,'2010'!$C$3:$H$234,3,FALSE),0)</f>
        <v>0</v>
      </c>
      <c r="CE62" s="1691">
        <f>IFERROR(VLOOKUP($A62,'2010'!$C$3:$H$234,4,FALSE),0)</f>
        <v>0</v>
      </c>
      <c r="CF62" s="1691">
        <f>IFERROR(VLOOKUP($A62,'2010'!$C$3:$H$234,5,FALSE),0)</f>
        <v>0</v>
      </c>
      <c r="CG62" s="1740">
        <f>IFERROR(VLOOKUP($A62,'2010'!$C$3:$H$234,6,FALSE),0)</f>
        <v>0</v>
      </c>
      <c r="CH62" s="1700">
        <f>IFERROR(VLOOKUP($A62,'2009'!$C$3:$H$242,2,FALSE),0)</f>
        <v>0</v>
      </c>
      <c r="CI62" s="1691">
        <f>IFERROR(VLOOKUP($A62,'2009'!$C$3:$H$242,3,FALSE),0)</f>
        <v>0</v>
      </c>
      <c r="CJ62" s="1691">
        <f>IFERROR(VLOOKUP($A62,'2009'!$C$3:$H$242,4,FALSE),0)</f>
        <v>0</v>
      </c>
      <c r="CK62" s="1691">
        <f>IFERROR(VLOOKUP($A62,'2009'!$C$3:$H$242,5,FALSE),0)</f>
        <v>0</v>
      </c>
      <c r="CL62" s="1740">
        <f>IFERROR(VLOOKUP($A62,'2009'!$C$3:$H$242,6,FALSE),0)</f>
        <v>0</v>
      </c>
      <c r="CM62" s="1700">
        <f>IFERROR(VLOOKUP($A62,'2008'!$C$3:$H$229,2,FALSE),0)</f>
        <v>0</v>
      </c>
      <c r="CN62" s="1691">
        <f>IFERROR(VLOOKUP($A62,'2008'!$C$3:$H$229,3,FALSE),0)</f>
        <v>0</v>
      </c>
      <c r="CO62" s="1691">
        <f>IFERROR(VLOOKUP($A62,'2008'!$C$3:$H$229,4,FALSE),0)</f>
        <v>0</v>
      </c>
      <c r="CP62" s="1691">
        <f>IFERROR(VLOOKUP($A62,'2008'!$C$3:$H$229,5,FALSE),0)</f>
        <v>0</v>
      </c>
      <c r="CQ62" s="1740">
        <f>IFERROR(VLOOKUP($A62,'2008'!$C$3:$H$229,6,FALSE),0)</f>
        <v>0</v>
      </c>
      <c r="CR62" s="1700">
        <f>IFERROR(VLOOKUP($A62,'2007'!$C$3:$M$238,7,FALSE),0)</f>
        <v>0</v>
      </c>
      <c r="CS62" s="1691">
        <f>IFERROR(VLOOKUP($A62,'2007'!$C$3:$M$238,8,FALSE),0)</f>
        <v>0</v>
      </c>
      <c r="CT62" s="1691">
        <f>IFERROR(VLOOKUP($A62,'2007'!$C$3:$M$238,9,FALSE),0)</f>
        <v>0</v>
      </c>
      <c r="CU62" s="1691">
        <f>IFERROR(VLOOKUP($A62,'2007'!$C$3:$M$238,10,FALSE),0)</f>
        <v>0</v>
      </c>
      <c r="CV62" s="1740">
        <f>IFERROR(VLOOKUP($A62,'2007'!$C$3:$M$238,11,FALSE),0)</f>
        <v>0</v>
      </c>
      <c r="CW62" s="1700">
        <f>IFERROR(VLOOKUP($A62,'2006'!$A$2:$F$200,2,FALSE),0)</f>
        <v>0</v>
      </c>
      <c r="CX62" s="1691">
        <f>IFERROR(VLOOKUP($A62,'2006'!$A$2:$F$200,4,FALSE),0)</f>
        <v>0</v>
      </c>
      <c r="CY62" s="1691">
        <f>IFERROR(VLOOKUP($A62,'2006'!$A$2:$F$200,5,FALSE),0)</f>
        <v>0</v>
      </c>
      <c r="CZ62" s="1740">
        <f>IFERROR(VLOOKUP($A62,'2006'!$A$2:$F$200,6,FALSE),0)</f>
        <v>0</v>
      </c>
      <c r="DA62" s="1700">
        <f>IFERROR(VLOOKUP($A62,'2005'!$C$3:$M$205,8,FALSE),0)</f>
        <v>0</v>
      </c>
      <c r="DB62" s="1691">
        <f>IFERROR(VLOOKUP($A62,'2005'!$C$3:$M$205,9,FALSE),0)</f>
        <v>0</v>
      </c>
      <c r="DC62" s="1691">
        <f>IFERROR(VLOOKUP($A62,'2005'!$C$3:$M$205,10,FALSE),0)</f>
        <v>0</v>
      </c>
      <c r="DD62" s="1740">
        <f>IFERROR(VLOOKUP($A62,'2005'!$C$3:$M$205,11,FALSE),0)</f>
        <v>0</v>
      </c>
      <c r="DE62" s="1700">
        <f>IFERROR(VLOOKUP($A62,'2004'!$C$3:$M$213,8,FALSE),0)</f>
        <v>0</v>
      </c>
      <c r="DF62" s="1691">
        <f>IFERROR(VLOOKUP($A62,'2004'!$C$3:$M$213,9,FALSE),0)</f>
        <v>0</v>
      </c>
      <c r="DG62" s="1691">
        <f>IFERROR(VLOOKUP($A62,'2004'!$C$3:$M$213,10,FALSE),0)</f>
        <v>0</v>
      </c>
      <c r="DH62" s="1740">
        <f>IFERROR(VLOOKUP($A62,'2004'!$C$3:$M$213,11,FALSE),0)</f>
        <v>0</v>
      </c>
      <c r="DI62" s="1700">
        <f>IFERROR(VLOOKUP($A62,'2003'!$C$3:$Q$214,12,FALSE),0)</f>
        <v>0</v>
      </c>
      <c r="DJ62" s="1691">
        <f>IFERROR(VLOOKUP($A62,'2003'!$C$3:$Q$214,13,FALSE),0)</f>
        <v>0</v>
      </c>
      <c r="DK62" s="1691">
        <f>IFERROR(VLOOKUP($A62,'2003'!$C$3:$Q$214,14,FALSE),0)</f>
        <v>0</v>
      </c>
      <c r="DL62" s="1740">
        <f>IFERROR(VLOOKUP($A62,'2003'!$C$3:$Q$214,15,FALSE),0)</f>
        <v>0</v>
      </c>
      <c r="DM62" s="1700">
        <f>IFERROR(VLOOKUP($A62,'2002'!$D$3:$R$214,12,FALSE),0)</f>
        <v>0</v>
      </c>
      <c r="DN62" s="1691">
        <f>IFERROR(VLOOKUP($A62,'2002'!$D$3:$R$214,13,FALSE),0)</f>
        <v>0</v>
      </c>
      <c r="DO62" s="1691">
        <f>IFERROR(VLOOKUP($A62,'2002'!$D$3:$R$214,14,FALSE),0)</f>
        <v>0</v>
      </c>
      <c r="DP62" s="1788">
        <f>IFERROR(VLOOKUP($A62,'2002'!$D$3:$R$214,15,FALSE),0)</f>
        <v>0</v>
      </c>
      <c r="DQ62" s="1700">
        <f>IFERROR(VLOOKUP($A62,'Pre 2002'!$C$3:$CK$382,84,FALSE),0)</f>
        <v>0</v>
      </c>
      <c r="DR62" s="1695">
        <f>IFERROR(VLOOKUP($A62,'Pre 2002'!$C$3:$CK$382,85,FALSE),0)</f>
        <v>0</v>
      </c>
      <c r="DS62" s="1695">
        <f>IFERROR(VLOOKUP($A62,'Pre 2002'!$C$3:$CK$382,86,FALSE),0)</f>
        <v>0</v>
      </c>
      <c r="DT62" s="1790">
        <f>IFERROR(VLOOKUP($A62,'Pre 2002'!$C$3:$CK$382,87,FALSE),0)</f>
        <v>0</v>
      </c>
      <c r="DU62" s="1741">
        <f>IFERROR(VLOOKUP(A62,'Pre 2002'!$C$3:$CG$382,83,FALSE),0)</f>
        <v>0</v>
      </c>
      <c r="DV62" s="1722"/>
      <c r="DY62" s="1731"/>
    </row>
    <row r="63" spans="1:129">
      <c r="A63" s="1778" t="s">
        <v>7</v>
      </c>
      <c r="B63" s="1562">
        <f t="shared" si="0"/>
        <v>2106</v>
      </c>
      <c r="C63" s="1562">
        <f t="shared" si="1"/>
        <v>1087</v>
      </c>
      <c r="D63" s="1562">
        <f t="shared" si="2"/>
        <v>49</v>
      </c>
      <c r="E63" s="1563">
        <f t="shared" si="3"/>
        <v>0.51614434947768284</v>
      </c>
      <c r="F63" s="1786">
        <f t="shared" si="4"/>
        <v>32</v>
      </c>
      <c r="G63" s="1595">
        <v>1991</v>
      </c>
      <c r="H63" s="1567">
        <f t="shared" ref="H63:H71" si="25">IF(BC63&gt;0,1,0)+IF(BH63&gt;0,1,0)+IF(BP63&gt;0,1,0)+IF(BX63&gt;0,1,0)+IF(CC63&gt;0,1,0)+IF(CH63&gt;0,1,0)+IF(CM63&gt;0,1,0)+IF(CR63&gt;0,1,0)+IF(CW63&gt;0,1,0)+IF(DA63&gt;0,1,0)+IF(DE63&gt;0,1,0)+IF(DI63&gt;0,1,0)+IF(DM63&gt;0,1,0)+DU63</f>
        <v>24</v>
      </c>
      <c r="I63" s="1734">
        <f t="shared" ref="I63:I71" si="26">SUM(BC63,BH63,BP63,BX63,CC63,CH63,CM63,CR63,CW63,DA63,DE63,DI63,DM63,DQ63)</f>
        <v>1544</v>
      </c>
      <c r="J63" s="1734">
        <f t="shared" ref="J63:J71" si="27">SUM(BE63,BJ63,BR63,BZ63,CE63,CJ63,CO63,CT63,CX63,DB63,DF63,DJ63,DN63,DR63)</f>
        <v>818</v>
      </c>
      <c r="K63" s="1734">
        <f t="shared" ref="K63:K71" si="28">SUM(BF63,BK63,BS63,CA63,CF63,CK63,CP63,CU63,CY63,DC63,DG63,DK63,DO63,DS63)</f>
        <v>44</v>
      </c>
      <c r="L63" s="1806">
        <f t="shared" ref="L63:L71" si="29">IF(I63=0,0,J63/I63)</f>
        <v>0.52979274611398963</v>
      </c>
      <c r="M63" s="1568">
        <v>91</v>
      </c>
      <c r="N63" s="1573">
        <v>3</v>
      </c>
      <c r="O63" s="1700">
        <f>IFERROR(VLOOKUP($A63,'2022'!$B$2:$K$174,3,FALSE),0)</f>
        <v>60</v>
      </c>
      <c r="P63" s="1858">
        <f>IFERROR(VLOOKUP($A63,'2022'!$B$2:$K$174,4,FALSE),0)</f>
        <v>18</v>
      </c>
      <c r="Q63" s="1858">
        <f>IFERROR(VLOOKUP($A63,'2022'!$B$2:$K$174,5,FALSE),0)</f>
        <v>38</v>
      </c>
      <c r="R63" s="1858">
        <f>IFERROR(VLOOKUP($A63,'2022'!$B$2:$K$174,8,FALSE),0)</f>
        <v>2</v>
      </c>
      <c r="S63" s="1740">
        <f>IFERROR(VLOOKUP($A63,'2022'!$B$2:$K$174,10,FALSE),0)</f>
        <v>0.63300000000000001</v>
      </c>
      <c r="T63" s="1700">
        <f>IFERROR(VLOOKUP($A63,'2021'!$B$2:$K$174,3,FALSE),0)</f>
        <v>69</v>
      </c>
      <c r="U63" s="1843">
        <f>IFERROR(VLOOKUP($A63,'2021'!$B$2:$K$174,4,FALSE),0)</f>
        <v>14</v>
      </c>
      <c r="V63" s="1843">
        <f>IFERROR(VLOOKUP($A63,'2021'!$B$2:$K$174,5,FALSE),0)</f>
        <v>27</v>
      </c>
      <c r="W63" s="1843">
        <f>IFERROR(VLOOKUP($A63,'2021'!$B$2:$K$174,8,FALSE),0)</f>
        <v>1</v>
      </c>
      <c r="X63" s="1740">
        <f>IFERROR(VLOOKUP($A63,'2021'!$B$2:$K$174,10,FALSE),0)</f>
        <v>0.39100000000000001</v>
      </c>
      <c r="Y63" s="1700">
        <f>IFERROR(VLOOKUP($A63,'2020'!$B$2:$K$170,3,FALSE),0)</f>
        <v>81</v>
      </c>
      <c r="Z63" s="1829">
        <f>IFERROR(VLOOKUP($A63,'2020'!$B$2:$K$170,4,FALSE),0)</f>
        <v>21</v>
      </c>
      <c r="AA63" s="1829">
        <f>IFERROR(VLOOKUP($A63,'2020'!$B$2:$K$170,5,FALSE),0)</f>
        <v>45</v>
      </c>
      <c r="AB63" s="1829">
        <f>IFERROR(VLOOKUP($A63,'2020'!$B$2:$K$170,8,FALSE),0)</f>
        <v>0</v>
      </c>
      <c r="AC63" s="1740">
        <f>IFERROR(VLOOKUP($A63,'2020'!$B$2:$K$170,10,FALSE),0)</f>
        <v>0.55600000000000005</v>
      </c>
      <c r="AD63" s="1700">
        <f>IFERROR(VLOOKUP($A63,'2019'!$B$2:$K$170,3,FALSE),0)</f>
        <v>69</v>
      </c>
      <c r="AE63" s="1823">
        <f>IFERROR(VLOOKUP($A63,'2019'!$B$2:$K$170,4,FALSE),0)</f>
        <v>15</v>
      </c>
      <c r="AF63" s="1823">
        <f>IFERROR(VLOOKUP($A63,'2019'!$B$2:$K$170,5,FALSE),0)</f>
        <v>28</v>
      </c>
      <c r="AG63" s="1823">
        <f>IFERROR(VLOOKUP($A63,'2019'!$B$2:$K$170,8,FALSE),0)</f>
        <v>0</v>
      </c>
      <c r="AH63" s="1740">
        <f>IFERROR(VLOOKUP($A63,'2019'!$B$2:$K$170,10,FALSE),0)</f>
        <v>0.40600000000000003</v>
      </c>
      <c r="AI63" s="1700">
        <f>IFERROR(VLOOKUP($A63,'2018'!$B$2:$K$170,3,FALSE),0)</f>
        <v>71</v>
      </c>
      <c r="AJ63" s="1821">
        <f>IFERROR(VLOOKUP($A63,'2018'!$B$2:$K$170,4,FALSE),0)</f>
        <v>23</v>
      </c>
      <c r="AK63" s="1821">
        <f>IFERROR(VLOOKUP($A63,'2018'!$B$2:$K$170,5,FALSE),0)</f>
        <v>32</v>
      </c>
      <c r="AL63" s="1821">
        <f>IFERROR(VLOOKUP($A63,'2018'!$B$2:$K$170,8,FALSE),0)</f>
        <v>1</v>
      </c>
      <c r="AM63" s="1740">
        <f>IFERROR(VLOOKUP($A63,'2018'!$B$2:$K$170,10,FALSE),0)</f>
        <v>0.45100000000000001</v>
      </c>
      <c r="AN63" s="1700">
        <f>IFERROR(VLOOKUP($A63,'2017'!$B$2:$J$163,2,FALSE),0)</f>
        <v>75</v>
      </c>
      <c r="AO63" s="1815">
        <f>IFERROR(VLOOKUP($A63,'2017'!$B$2:$J$163,3,FALSE),0)</f>
        <v>19</v>
      </c>
      <c r="AP63" s="1815">
        <f>IFERROR(VLOOKUP($A63,'2017'!$B$2:$J$163,4,FALSE),0)</f>
        <v>40</v>
      </c>
      <c r="AQ63" s="1815">
        <f>IFERROR(VLOOKUP($A63,'2017'!$B$2:$J$163,7,FALSE),0)</f>
        <v>0</v>
      </c>
      <c r="AR63" s="1740">
        <f>IFERROR(VLOOKUP($A63,'2017'!$B$2:$J$163,9,FALSE),0)</f>
        <v>0.53333333333333333</v>
      </c>
      <c r="AS63" s="1700">
        <f>IFERROR(VLOOKUP($A63,'2016'!$B$2:$K$165,3,FALSE),0)</f>
        <v>70</v>
      </c>
      <c r="AT63" s="1796">
        <f>IFERROR(VLOOKUP($A63,'2016'!$B$2:$K$165,4,FALSE),0)</f>
        <v>20</v>
      </c>
      <c r="AU63" s="1796">
        <f>IFERROR(VLOOKUP($A63,'2016'!$B$2:$K$165,5,FALSE),0)</f>
        <v>33</v>
      </c>
      <c r="AV63" s="1796">
        <f>IFERROR(VLOOKUP($A63,'2016'!$B$2:$K$165,8,FALSE),0)</f>
        <v>1</v>
      </c>
      <c r="AW63" s="1740">
        <f>IFERROR(VLOOKUP($A63,'2016'!$B$2:$K$165,10,FALSE),0)</f>
        <v>0.47099999999999997</v>
      </c>
      <c r="AX63" s="1700">
        <f>IFERROR(VLOOKUP($A63,'2015'!$B$2:$K$165,3,FALSE),0)</f>
        <v>67</v>
      </c>
      <c r="AY63" s="1695">
        <f>IFERROR(VLOOKUP($A63,'2015'!$B$2:$K$165,4,FALSE),0)</f>
        <v>8</v>
      </c>
      <c r="AZ63" s="1695">
        <f>IFERROR(VLOOKUP($A63,'2015'!$B$2:$K$165,5,FALSE),0)</f>
        <v>26</v>
      </c>
      <c r="BA63" s="1695">
        <f>IFERROR(VLOOKUP($A63,'2015'!$B$2:$K$165,8,FALSE),0)</f>
        <v>0</v>
      </c>
      <c r="BB63" s="1740">
        <f>IFERROR(VLOOKUP($A63,'2015'!$B$2:$K$165,10,FALSE),0)</f>
        <v>0.38805970149253732</v>
      </c>
      <c r="BC63" s="1700">
        <f>IFERROR(VLOOKUP($A63,'2014'!$B$2:$K$157,3,FALSE),0)</f>
        <v>49</v>
      </c>
      <c r="BD63" s="1691">
        <f>IFERROR(VLOOKUP($A63,'2014'!$B$2:$K$157,4,FALSE),0)</f>
        <v>14</v>
      </c>
      <c r="BE63" s="1691">
        <f>IFERROR(VLOOKUP($A63,'2014'!$B$2:$K$157,5,FALSE),0)</f>
        <v>24</v>
      </c>
      <c r="BF63" s="1691">
        <f>IFERROR(VLOOKUP($A63,'2014'!$B$2:$K$157,8,FALSE),0)</f>
        <v>0</v>
      </c>
      <c r="BG63" s="1740">
        <f>IFERROR(VLOOKUP($A63,'2014'!$B$2:$K$157,10,FALSE),0)</f>
        <v>0.48979591836734693</v>
      </c>
      <c r="BH63" s="1700">
        <f>IFERROR(VLOOKUP($A63,'2013'!$D$4:$I$249,2,FALSE),0)</f>
        <v>72</v>
      </c>
      <c r="BI63" s="1691">
        <f>IFERROR(VLOOKUP($A63,'2013'!$D$4:$I$249,3,FALSE),0)</f>
        <v>27</v>
      </c>
      <c r="BJ63" s="1691">
        <f>IFERROR(VLOOKUP($A63,'2013'!$D$4:$I$249,4,FALSE),0)</f>
        <v>42</v>
      </c>
      <c r="BK63" s="1691">
        <f>IFERROR(VLOOKUP($A63,'2013'!$D$4:$I$249,5,FALSE),0)</f>
        <v>1</v>
      </c>
      <c r="BL63" s="1740">
        <f>IFERROR(VLOOKUP($A63,'2013'!$D$4:$I$249,6,FALSE),0)</f>
        <v>0.58333333333333337</v>
      </c>
      <c r="BM63" s="1737">
        <f>IFERROR(VLOOKUP($A63,'2012'!$D$3:$O$172,2,FALSE),0)</f>
        <v>1430</v>
      </c>
      <c r="BN63" s="1691">
        <f>IFERROR(VLOOKUP($A63,'2012'!$D$3:$O$172,3,FALSE),0)</f>
        <v>756</v>
      </c>
      <c r="BO63" s="1743">
        <f>IFERROR(VLOOKUP($A63,'2012'!$D$3:$O$172,4,FALSE),0)</f>
        <v>44</v>
      </c>
      <c r="BP63" s="1700">
        <f>IFERROR(VLOOKUP($A63,'2012'!$D$3:$O$172,5,FALSE),0)</f>
        <v>56</v>
      </c>
      <c r="BQ63" s="1691">
        <f>IFERROR(VLOOKUP($A63,'2012'!$D$3:$O$172,6,FALSE),0)</f>
        <v>19</v>
      </c>
      <c r="BR63" s="1691">
        <f>IFERROR(VLOOKUP($A63,'2012'!$D$3:$O$172,7,FALSE),0)</f>
        <v>27</v>
      </c>
      <c r="BS63" s="1691">
        <f>IFERROR(VLOOKUP($A63,'2012'!$D$3:$O$172,8,FALSE),0)</f>
        <v>1</v>
      </c>
      <c r="BT63" s="1740">
        <f>IFERROR(VLOOKUP($A63,'2012'!$D$3:$O$172,9,FALSE),0)</f>
        <v>0.48214285714285715</v>
      </c>
      <c r="BU63" s="1737">
        <f>IFERROR(VLOOKUP($A63,'2012'!$D$3:$O$172,10,FALSE),0)</f>
        <v>1374</v>
      </c>
      <c r="BV63" s="1691">
        <f>IFERROR(VLOOKUP($A63,'2012'!$D$3:$O$172,11,FALSE),0)</f>
        <v>729</v>
      </c>
      <c r="BW63" s="1743">
        <f>IFERROR(VLOOKUP($A63,'2012'!$D$3:$O$172,12,FALSE),0)</f>
        <v>43</v>
      </c>
      <c r="BX63" s="1700">
        <f>IFERROR(VLOOKUP($A63,'2011'!$D$4:$I$251,2,FALSE),0)</f>
        <v>50</v>
      </c>
      <c r="BY63" s="1691">
        <f>IFERROR(VLOOKUP($A63,'2011'!$D$4:$I$251,3,FALSE),0)</f>
        <v>14</v>
      </c>
      <c r="BZ63" s="1691">
        <f>IFERROR(VLOOKUP($A63,'2011'!$D$4:$I$251,4,FALSE),0)</f>
        <v>24</v>
      </c>
      <c r="CA63" s="1691">
        <f>IFERROR(VLOOKUP($A63,'2011'!$D$4:$I$251,5,FALSE),0)</f>
        <v>3</v>
      </c>
      <c r="CB63" s="1740">
        <f>IFERROR(VLOOKUP($A63,'2011'!$D$4:$I$251,6,FALSE),0)</f>
        <v>0.48</v>
      </c>
      <c r="CC63" s="1700">
        <f>IFERROR(VLOOKUP($A63,'2010'!$C$3:$H$234,2,FALSE),0)</f>
        <v>74</v>
      </c>
      <c r="CD63" s="1691">
        <f>IFERROR(VLOOKUP($A63,'2010'!$C$3:$H$234,3,FALSE),0)</f>
        <v>21</v>
      </c>
      <c r="CE63" s="1691">
        <f>IFERROR(VLOOKUP($A63,'2010'!$C$3:$H$234,4,FALSE),0)</f>
        <v>40</v>
      </c>
      <c r="CF63" s="1691">
        <f>IFERROR(VLOOKUP($A63,'2010'!$C$3:$H$234,5,FALSE),0)</f>
        <v>2</v>
      </c>
      <c r="CG63" s="1740">
        <f>IFERROR(VLOOKUP($A63,'2010'!$C$3:$H$234,6,FALSE),0)</f>
        <v>0.54054054054054057</v>
      </c>
      <c r="CH63" s="1700">
        <f>IFERROR(VLOOKUP($A63,'2009'!$C$3:$H$242,2,FALSE),0)</f>
        <v>84</v>
      </c>
      <c r="CI63" s="1691">
        <f>IFERROR(VLOOKUP($A63,'2009'!$C$3:$H$242,3,FALSE),0)</f>
        <v>29</v>
      </c>
      <c r="CJ63" s="1691">
        <f>IFERROR(VLOOKUP($A63,'2009'!$C$3:$H$242,4,FALSE),0)</f>
        <v>41</v>
      </c>
      <c r="CK63" s="1691">
        <f>IFERROR(VLOOKUP($A63,'2009'!$C$3:$H$242,5,FALSE),0)</f>
        <v>1</v>
      </c>
      <c r="CL63" s="1740">
        <f>IFERROR(VLOOKUP($A63,'2009'!$C$3:$H$242,6,FALSE),0)</f>
        <v>0.48809523809523808</v>
      </c>
      <c r="CM63" s="1700">
        <f>IFERROR(VLOOKUP($A63,'2008'!$C$3:$H$229,2,FALSE),0)</f>
        <v>74</v>
      </c>
      <c r="CN63" s="1691">
        <f>IFERROR(VLOOKUP($A63,'2008'!$C$3:$H$229,3,FALSE),0)</f>
        <v>30</v>
      </c>
      <c r="CO63" s="1691">
        <f>IFERROR(VLOOKUP($A63,'2008'!$C$3:$H$229,4,FALSE),0)</f>
        <v>48</v>
      </c>
      <c r="CP63" s="1691">
        <f>IFERROR(VLOOKUP($A63,'2008'!$C$3:$H$229,5,FALSE),0)</f>
        <v>8</v>
      </c>
      <c r="CQ63" s="1740">
        <f>IFERROR(VLOOKUP($A63,'2008'!$C$3:$H$229,6,FALSE),0)</f>
        <v>0.64864864864864868</v>
      </c>
      <c r="CR63" s="1700">
        <f>IFERROR(VLOOKUP($A63,'2007'!$C$3:$M$238,7,FALSE),0)</f>
        <v>53</v>
      </c>
      <c r="CS63" s="1691">
        <f>IFERROR(VLOOKUP($A63,'2007'!$C$3:$M$238,8,FALSE),0)</f>
        <v>13</v>
      </c>
      <c r="CT63" s="1691">
        <f>IFERROR(VLOOKUP($A63,'2007'!$C$3:$M$238,9,FALSE),0)</f>
        <v>24</v>
      </c>
      <c r="CU63" s="1691">
        <f>IFERROR(VLOOKUP($A63,'2007'!$C$3:$M$238,10,FALSE),0)</f>
        <v>0</v>
      </c>
      <c r="CV63" s="1740">
        <f>IFERROR(VLOOKUP($A63,'2007'!$C$3:$M$238,11,FALSE),0)</f>
        <v>0.45283018867924529</v>
      </c>
      <c r="CW63" s="1700">
        <f>IFERROR(VLOOKUP($A63,'2006'!$A$2:$F$200,2,FALSE),0)</f>
        <v>65</v>
      </c>
      <c r="CX63" s="1691">
        <f>IFERROR(VLOOKUP($A63,'2006'!$A$2:$F$200,4,FALSE),0)</f>
        <v>38</v>
      </c>
      <c r="CY63" s="1691">
        <f>IFERROR(VLOOKUP($A63,'2006'!$A$2:$F$200,5,FALSE),0)</f>
        <v>3</v>
      </c>
      <c r="CZ63" s="1740">
        <f>IFERROR(VLOOKUP($A63,'2006'!$A$2:$F$200,6,FALSE),0)</f>
        <v>0.58461538461538465</v>
      </c>
      <c r="DA63" s="1700">
        <f>IFERROR(VLOOKUP($A63,'2005'!$C$3:$M$205,8,FALSE),0)</f>
        <v>71</v>
      </c>
      <c r="DB63" s="1691">
        <f>IFERROR(VLOOKUP($A63,'2005'!$C$3:$M$205,9,FALSE),0)</f>
        <v>37</v>
      </c>
      <c r="DC63" s="1691">
        <f>IFERROR(VLOOKUP($A63,'2005'!$C$3:$M$205,10,FALSE),0)</f>
        <v>2</v>
      </c>
      <c r="DD63" s="1740">
        <f>IFERROR(VLOOKUP($A63,'2005'!$C$3:$M$205,11,FALSE),0)</f>
        <v>0.52112676056338025</v>
      </c>
      <c r="DE63" s="1700">
        <f>IFERROR(VLOOKUP($A63,'2004'!$C$3:$M$213,8,FALSE),0)</f>
        <v>49</v>
      </c>
      <c r="DF63" s="1691">
        <f>IFERROR(VLOOKUP($A63,'2004'!$C$3:$M$213,9,FALSE),0)</f>
        <v>23</v>
      </c>
      <c r="DG63" s="1691">
        <f>IFERROR(VLOOKUP($A63,'2004'!$C$3:$M$213,10,FALSE),0)</f>
        <v>0</v>
      </c>
      <c r="DH63" s="1740">
        <f>IFERROR(VLOOKUP($A63,'2004'!$C$3:$M$213,11,FALSE),0)</f>
        <v>0.46938775510204084</v>
      </c>
      <c r="DI63" s="1700">
        <f>IFERROR(VLOOKUP($A63,'2003'!$C$3:$Q$214,12,FALSE),0)</f>
        <v>76</v>
      </c>
      <c r="DJ63" s="1691">
        <f>IFERROR(VLOOKUP($A63,'2003'!$C$3:$Q$214,13,FALSE),0)</f>
        <v>42</v>
      </c>
      <c r="DK63" s="1691">
        <f>IFERROR(VLOOKUP($A63,'2003'!$C$3:$Q$214,14,FALSE),0)</f>
        <v>2</v>
      </c>
      <c r="DL63" s="1740">
        <f>IFERROR(VLOOKUP($A63,'2003'!$C$3:$Q$214,15,FALSE),0)</f>
        <v>0.55263157894736847</v>
      </c>
      <c r="DM63" s="1700">
        <f>IFERROR(VLOOKUP($A63,'2002'!$D$3:$R$214,12,FALSE),0)</f>
        <v>59</v>
      </c>
      <c r="DN63" s="1691">
        <f>IFERROR(VLOOKUP($A63,'2002'!$D$3:$R$214,13,FALSE),0)</f>
        <v>32</v>
      </c>
      <c r="DO63" s="1691">
        <f>IFERROR(VLOOKUP($A63,'2002'!$D$3:$R$214,14,FALSE),0)</f>
        <v>2</v>
      </c>
      <c r="DP63" s="1788">
        <f>IFERROR(VLOOKUP($A63,'2002'!$D$3:$R$214,15,FALSE),0)</f>
        <v>0.5423728813559322</v>
      </c>
      <c r="DQ63" s="1700">
        <f>IFERROR(VLOOKUP($A63,'Pre 2002'!$C$3:$CK$382,84,FALSE),0)</f>
        <v>712</v>
      </c>
      <c r="DR63" s="1695">
        <f>IFERROR(VLOOKUP($A63,'Pre 2002'!$C$3:$CK$382,85,FALSE),0)</f>
        <v>376</v>
      </c>
      <c r="DS63" s="1695">
        <f>IFERROR(VLOOKUP($A63,'Pre 2002'!$C$3:$CK$382,86,FALSE),0)</f>
        <v>19</v>
      </c>
      <c r="DT63" s="1790">
        <f>IFERROR(VLOOKUP($A63,'Pre 2002'!$C$3:$CK$382,87,FALSE),0)</f>
        <v>0.5280898876404494</v>
      </c>
      <c r="DU63" s="1741">
        <f>IFERROR(VLOOKUP(A63,'Pre 2002'!$C$3:$CG$382,83,FALSE),0)</f>
        <v>11</v>
      </c>
      <c r="DV63" s="1722"/>
      <c r="DY63" s="1731"/>
    </row>
    <row r="64" spans="1:129">
      <c r="A64" s="1778" t="s">
        <v>75</v>
      </c>
      <c r="B64" s="1562">
        <f t="shared" si="0"/>
        <v>522</v>
      </c>
      <c r="C64" s="1562">
        <f t="shared" si="1"/>
        <v>370</v>
      </c>
      <c r="D64" s="1562">
        <f t="shared" si="2"/>
        <v>48</v>
      </c>
      <c r="E64" s="1563">
        <f t="shared" si="3"/>
        <v>0.70881226053639845</v>
      </c>
      <c r="F64" s="1786">
        <f t="shared" si="4"/>
        <v>8</v>
      </c>
      <c r="G64" s="1595">
        <v>2014</v>
      </c>
      <c r="H64" s="1567">
        <f t="shared" si="25"/>
        <v>1</v>
      </c>
      <c r="I64" s="1734">
        <f t="shared" si="26"/>
        <v>83</v>
      </c>
      <c r="J64" s="1734">
        <f t="shared" si="27"/>
        <v>58</v>
      </c>
      <c r="K64" s="1734">
        <f t="shared" si="28"/>
        <v>3</v>
      </c>
      <c r="L64" s="1806">
        <f t="shared" si="29"/>
        <v>0.6987951807228916</v>
      </c>
      <c r="M64" s="1570">
        <v>14</v>
      </c>
      <c r="N64" s="1575">
        <v>0</v>
      </c>
      <c r="O64" s="1700">
        <f>IFERROR(VLOOKUP($A64,'2022'!$B$2:$K$174,3,FALSE),0)</f>
        <v>0</v>
      </c>
      <c r="P64" s="1858">
        <f>IFERROR(VLOOKUP($A64,'2022'!$B$2:$K$174,4,FALSE),0)</f>
        <v>0</v>
      </c>
      <c r="Q64" s="1858">
        <f>IFERROR(VLOOKUP($A64,'2022'!$B$2:$K$174,5,FALSE),0)</f>
        <v>0</v>
      </c>
      <c r="R64" s="1858">
        <f>IFERROR(VLOOKUP($A64,'2022'!$B$2:$K$174,8,FALSE),0)</f>
        <v>0</v>
      </c>
      <c r="S64" s="1740">
        <f>IFERROR(VLOOKUP($A64,'2022'!$B$2:$K$174,10,FALSE),0)</f>
        <v>0</v>
      </c>
      <c r="T64" s="1700">
        <f>IFERROR(VLOOKUP($A64,'2021'!$B$2:$K$174,3,FALSE),0)</f>
        <v>69</v>
      </c>
      <c r="U64" s="1843">
        <f>IFERROR(VLOOKUP($A64,'2021'!$B$2:$K$174,4,FALSE),0)</f>
        <v>37</v>
      </c>
      <c r="V64" s="1843">
        <f>IFERROR(VLOOKUP($A64,'2021'!$B$2:$K$174,5,FALSE),0)</f>
        <v>51</v>
      </c>
      <c r="W64" s="1843">
        <f>IFERROR(VLOOKUP($A64,'2021'!$B$2:$K$174,8,FALSE),0)</f>
        <v>8</v>
      </c>
      <c r="X64" s="1740">
        <f>IFERROR(VLOOKUP($A64,'2021'!$B$2:$K$174,10,FALSE),0)</f>
        <v>0.73899999999999999</v>
      </c>
      <c r="Y64" s="1700">
        <f>IFERROR(VLOOKUP($A64,'2020'!$B$2:$K$170,3,FALSE),0)</f>
        <v>71</v>
      </c>
      <c r="Z64" s="1829">
        <f>IFERROR(VLOOKUP($A64,'2020'!$B$2:$K$170,4,FALSE),0)</f>
        <v>20</v>
      </c>
      <c r="AA64" s="1829">
        <f>IFERROR(VLOOKUP($A64,'2020'!$B$2:$K$170,5,FALSE),0)</f>
        <v>45</v>
      </c>
      <c r="AB64" s="1829">
        <f>IFERROR(VLOOKUP($A64,'2020'!$B$2:$K$170,8,FALSE),0)</f>
        <v>2</v>
      </c>
      <c r="AC64" s="1740">
        <f>IFERROR(VLOOKUP($A64,'2020'!$B$2:$K$170,10,FALSE),0)</f>
        <v>0.63400000000000001</v>
      </c>
      <c r="AD64" s="1700">
        <f>IFERROR(VLOOKUP($A64,'2019'!$B$2:$K$170,3,FALSE),0)</f>
        <v>67</v>
      </c>
      <c r="AE64" s="1823">
        <f>IFERROR(VLOOKUP($A64,'2019'!$B$2:$K$170,4,FALSE),0)</f>
        <v>36</v>
      </c>
      <c r="AF64" s="1823">
        <f>IFERROR(VLOOKUP($A64,'2019'!$B$2:$K$170,5,FALSE),0)</f>
        <v>50</v>
      </c>
      <c r="AG64" s="1823">
        <f>IFERROR(VLOOKUP($A64,'2019'!$B$2:$K$170,8,FALSE),0)</f>
        <v>7</v>
      </c>
      <c r="AH64" s="1740">
        <f>IFERROR(VLOOKUP($A64,'2019'!$B$2:$K$170,10,FALSE),0)</f>
        <v>0.746</v>
      </c>
      <c r="AI64" s="1700">
        <f>IFERROR(VLOOKUP($A64,'2018'!$B$2:$K$170,3,FALSE),0)</f>
        <v>69</v>
      </c>
      <c r="AJ64" s="1821">
        <f>IFERROR(VLOOKUP($A64,'2018'!$B$2:$K$170,4,FALSE),0)</f>
        <v>42</v>
      </c>
      <c r="AK64" s="1821">
        <f>IFERROR(VLOOKUP($A64,'2018'!$B$2:$K$170,5,FALSE),0)</f>
        <v>55</v>
      </c>
      <c r="AL64" s="1821">
        <f>IFERROR(VLOOKUP($A64,'2018'!$B$2:$K$170,8,FALSE),0)</f>
        <v>11</v>
      </c>
      <c r="AM64" s="1740">
        <f>IFERROR(VLOOKUP($A64,'2018'!$B$2:$K$170,10,FALSE),0)</f>
        <v>0.79700000000000004</v>
      </c>
      <c r="AN64" s="1700">
        <f>IFERROR(VLOOKUP($A64,'2017'!$B$2:$J$163,2,FALSE),0)</f>
        <v>49</v>
      </c>
      <c r="AO64" s="1815">
        <f>IFERROR(VLOOKUP($A64,'2017'!$B$2:$J$163,3,FALSE),0)</f>
        <v>22</v>
      </c>
      <c r="AP64" s="1815">
        <f>IFERROR(VLOOKUP($A64,'2017'!$B$2:$J$163,4,FALSE),0)</f>
        <v>33</v>
      </c>
      <c r="AQ64" s="1815">
        <f>IFERROR(VLOOKUP($A64,'2017'!$B$2:$J$163,7,FALSE),0)</f>
        <v>4</v>
      </c>
      <c r="AR64" s="1740">
        <f>IFERROR(VLOOKUP($A64,'2017'!$B$2:$J$163,9,FALSE),0)</f>
        <v>0.67346938775510201</v>
      </c>
      <c r="AS64" s="1700">
        <f>IFERROR(VLOOKUP($A64,'2016'!$B$2:$K$165,3,FALSE),0)</f>
        <v>56</v>
      </c>
      <c r="AT64" s="1796">
        <f>IFERROR(VLOOKUP($A64,'2016'!$B$2:$K$165,4,FALSE),0)</f>
        <v>35</v>
      </c>
      <c r="AU64" s="1796">
        <f>IFERROR(VLOOKUP($A64,'2016'!$B$2:$K$165,5,FALSE),0)</f>
        <v>47</v>
      </c>
      <c r="AV64" s="1796">
        <f>IFERROR(VLOOKUP($A64,'2016'!$B$2:$K$165,8,FALSE),0)</f>
        <v>10</v>
      </c>
      <c r="AW64" s="1740">
        <f>IFERROR(VLOOKUP($A64,'2016'!$B$2:$K$165,10,FALSE),0)</f>
        <v>0.83899999999999997</v>
      </c>
      <c r="AX64" s="1700">
        <f>IFERROR(VLOOKUP($A64,'2015'!$B$2:$K$165,3,FALSE),0)</f>
        <v>58</v>
      </c>
      <c r="AY64" s="1695">
        <f>IFERROR(VLOOKUP($A64,'2015'!$B$2:$K$165,4,FALSE),0)</f>
        <v>17</v>
      </c>
      <c r="AZ64" s="1695">
        <f>IFERROR(VLOOKUP($A64,'2015'!$B$2:$K$165,5,FALSE),0)</f>
        <v>31</v>
      </c>
      <c r="BA64" s="1695">
        <f>IFERROR(VLOOKUP($A64,'2015'!$B$2:$K$165,8,FALSE),0)</f>
        <v>3</v>
      </c>
      <c r="BB64" s="1740">
        <f>IFERROR(VLOOKUP($A64,'2015'!$B$2:$K$165,10,FALSE),0)</f>
        <v>0.53448275862068961</v>
      </c>
      <c r="BC64" s="1700">
        <f>IFERROR(VLOOKUP($A64,'2014'!$B$2:$K$157,3,FALSE),0)</f>
        <v>83</v>
      </c>
      <c r="BD64" s="1691">
        <f>IFERROR(VLOOKUP($A64,'2014'!$B$2:$K$157,4,FALSE),0)</f>
        <v>45</v>
      </c>
      <c r="BE64" s="1691">
        <f>IFERROR(VLOOKUP($A64,'2014'!$B$2:$K$157,5,FALSE),0)</f>
        <v>58</v>
      </c>
      <c r="BF64" s="1691">
        <f>IFERROR(VLOOKUP($A64,'2014'!$B$2:$K$157,8,FALSE),0)</f>
        <v>3</v>
      </c>
      <c r="BG64" s="1740">
        <f>IFERROR(VLOOKUP($A64,'2014'!$B$2:$K$157,10,FALSE),0)</f>
        <v>0.6987951807228916</v>
      </c>
      <c r="BH64" s="1700">
        <f>IFERROR(VLOOKUP($A64,'2013'!$D$4:$I$249,2,FALSE),0)</f>
        <v>0</v>
      </c>
      <c r="BI64" s="1691">
        <f>IFERROR(VLOOKUP($A64,'2013'!$D$4:$I$249,3,FALSE),0)</f>
        <v>0</v>
      </c>
      <c r="BJ64" s="1691">
        <f>IFERROR(VLOOKUP($A64,'2013'!$D$4:$I$249,4,FALSE),0)</f>
        <v>0</v>
      </c>
      <c r="BK64" s="1691">
        <f>IFERROR(VLOOKUP($A64,'2013'!$D$4:$I$249,5,FALSE),0)</f>
        <v>0</v>
      </c>
      <c r="BL64" s="1740">
        <f>IFERROR(VLOOKUP($A64,'2013'!$D$4:$I$249,6,FALSE),0)</f>
        <v>0</v>
      </c>
      <c r="BM64" s="1737">
        <f>IFERROR(VLOOKUP($A64,'2012'!$D$3:$O$172,2,FALSE),0)</f>
        <v>0</v>
      </c>
      <c r="BN64" s="1691">
        <f>IFERROR(VLOOKUP($A64,'2012'!$D$3:$O$172,3,FALSE),0)</f>
        <v>0</v>
      </c>
      <c r="BO64" s="1743">
        <f>IFERROR(VLOOKUP($A64,'2012'!$D$3:$O$172,4,FALSE),0)</f>
        <v>0</v>
      </c>
      <c r="BP64" s="1700">
        <f>IFERROR(VLOOKUP($A64,'2012'!$D$3:$O$172,5,FALSE),0)</f>
        <v>0</v>
      </c>
      <c r="BQ64" s="1691">
        <f>IFERROR(VLOOKUP($A64,'2012'!$D$3:$O$172,6,FALSE),0)</f>
        <v>0</v>
      </c>
      <c r="BR64" s="1691">
        <f>IFERROR(VLOOKUP($A64,'2012'!$D$3:$O$172,7,FALSE),0)</f>
        <v>0</v>
      </c>
      <c r="BS64" s="1691">
        <f>IFERROR(VLOOKUP($A64,'2012'!$D$3:$O$172,8,FALSE),0)</f>
        <v>0</v>
      </c>
      <c r="BT64" s="1740">
        <f>IFERROR(VLOOKUP($A64,'2012'!$D$3:$O$172,9,FALSE),0)</f>
        <v>0</v>
      </c>
      <c r="BU64" s="1737">
        <f>IFERROR(VLOOKUP($A64,'2012'!$D$3:$O$172,10,FALSE),0)</f>
        <v>0</v>
      </c>
      <c r="BV64" s="1691">
        <f>IFERROR(VLOOKUP($A64,'2012'!$D$3:$O$172,11,FALSE),0)</f>
        <v>0</v>
      </c>
      <c r="BW64" s="1743">
        <f>IFERROR(VLOOKUP($A64,'2012'!$D$3:$O$172,12,FALSE),0)</f>
        <v>0</v>
      </c>
      <c r="BX64" s="1700">
        <f>IFERROR(VLOOKUP($A64,'2011'!$D$4:$I$251,2,FALSE),0)</f>
        <v>0</v>
      </c>
      <c r="BY64" s="1691">
        <f>IFERROR(VLOOKUP($A64,'2011'!$D$4:$I$251,3,FALSE),0)</f>
        <v>0</v>
      </c>
      <c r="BZ64" s="1691">
        <f>IFERROR(VLOOKUP($A64,'2011'!$D$4:$I$251,4,FALSE),0)</f>
        <v>0</v>
      </c>
      <c r="CA64" s="1691">
        <f>IFERROR(VLOOKUP($A64,'2011'!$D$4:$I$251,5,FALSE),0)</f>
        <v>0</v>
      </c>
      <c r="CB64" s="1740">
        <f>IFERROR(VLOOKUP($A64,'2011'!$D$4:$I$251,6,FALSE),0)</f>
        <v>0</v>
      </c>
      <c r="CC64" s="1700">
        <f>IFERROR(VLOOKUP($A64,'2010'!$C$3:$H$234,2,FALSE),0)</f>
        <v>0</v>
      </c>
      <c r="CD64" s="1691">
        <f>IFERROR(VLOOKUP($A64,'2010'!$C$3:$H$234,3,FALSE),0)</f>
        <v>0</v>
      </c>
      <c r="CE64" s="1691">
        <f>IFERROR(VLOOKUP($A64,'2010'!$C$3:$H$234,4,FALSE),0)</f>
        <v>0</v>
      </c>
      <c r="CF64" s="1691">
        <f>IFERROR(VLOOKUP($A64,'2010'!$C$3:$H$234,5,FALSE),0)</f>
        <v>0</v>
      </c>
      <c r="CG64" s="1740">
        <f>IFERROR(VLOOKUP($A64,'2010'!$C$3:$H$234,6,FALSE),0)</f>
        <v>0</v>
      </c>
      <c r="CH64" s="1700">
        <f>IFERROR(VLOOKUP($A64,'2009'!$C$3:$H$242,2,FALSE),0)</f>
        <v>0</v>
      </c>
      <c r="CI64" s="1691">
        <f>IFERROR(VLOOKUP($A64,'2009'!$C$3:$H$242,3,FALSE),0)</f>
        <v>0</v>
      </c>
      <c r="CJ64" s="1691">
        <f>IFERROR(VLOOKUP($A64,'2009'!$C$3:$H$242,4,FALSE),0)</f>
        <v>0</v>
      </c>
      <c r="CK64" s="1691">
        <f>IFERROR(VLOOKUP($A64,'2009'!$C$3:$H$242,5,FALSE),0)</f>
        <v>0</v>
      </c>
      <c r="CL64" s="1740">
        <f>IFERROR(VLOOKUP($A64,'2009'!$C$3:$H$242,6,FALSE),0)</f>
        <v>0</v>
      </c>
      <c r="CM64" s="1700">
        <f>IFERROR(VLOOKUP($A64,'2008'!$C$3:$H$229,2,FALSE),0)</f>
        <v>0</v>
      </c>
      <c r="CN64" s="1691">
        <f>IFERROR(VLOOKUP($A64,'2008'!$C$3:$H$229,3,FALSE),0)</f>
        <v>0</v>
      </c>
      <c r="CO64" s="1691">
        <f>IFERROR(VLOOKUP($A64,'2008'!$C$3:$H$229,4,FALSE),0)</f>
        <v>0</v>
      </c>
      <c r="CP64" s="1691">
        <f>IFERROR(VLOOKUP($A64,'2008'!$C$3:$H$229,5,FALSE),0)</f>
        <v>0</v>
      </c>
      <c r="CQ64" s="1740">
        <f>IFERROR(VLOOKUP($A64,'2008'!$C$3:$H$229,6,FALSE),0)</f>
        <v>0</v>
      </c>
      <c r="CR64" s="1700">
        <f>IFERROR(VLOOKUP($A64,'2007'!$C$3:$M$238,7,FALSE),0)</f>
        <v>0</v>
      </c>
      <c r="CS64" s="1691">
        <f>IFERROR(VLOOKUP($A64,'2007'!$C$3:$M$238,8,FALSE),0)</f>
        <v>0</v>
      </c>
      <c r="CT64" s="1691">
        <f>IFERROR(VLOOKUP($A64,'2007'!$C$3:$M$238,9,FALSE),0)</f>
        <v>0</v>
      </c>
      <c r="CU64" s="1691">
        <f>IFERROR(VLOOKUP($A64,'2007'!$C$3:$M$238,10,FALSE),0)</f>
        <v>0</v>
      </c>
      <c r="CV64" s="1740">
        <f>IFERROR(VLOOKUP($A64,'2007'!$C$3:$M$238,11,FALSE),0)</f>
        <v>0</v>
      </c>
      <c r="CW64" s="1700">
        <f>IFERROR(VLOOKUP($A64,'2006'!$A$2:$F$200,2,FALSE),0)</f>
        <v>0</v>
      </c>
      <c r="CX64" s="1691">
        <f>IFERROR(VLOOKUP($A64,'2006'!$A$2:$F$200,4,FALSE),0)</f>
        <v>0</v>
      </c>
      <c r="CY64" s="1691">
        <f>IFERROR(VLOOKUP($A64,'2006'!$A$2:$F$200,5,FALSE),0)</f>
        <v>0</v>
      </c>
      <c r="CZ64" s="1740">
        <f>IFERROR(VLOOKUP($A64,'2006'!$A$2:$F$200,6,FALSE),0)</f>
        <v>0</v>
      </c>
      <c r="DA64" s="1700">
        <f>IFERROR(VLOOKUP($A64,'2005'!$C$3:$M$205,8,FALSE),0)</f>
        <v>0</v>
      </c>
      <c r="DB64" s="1691">
        <f>IFERROR(VLOOKUP($A64,'2005'!$C$3:$M$205,9,FALSE),0)</f>
        <v>0</v>
      </c>
      <c r="DC64" s="1691">
        <f>IFERROR(VLOOKUP($A64,'2005'!$C$3:$M$205,10,FALSE),0)</f>
        <v>0</v>
      </c>
      <c r="DD64" s="1740">
        <f>IFERROR(VLOOKUP($A64,'2005'!$C$3:$M$205,11,FALSE),0)</f>
        <v>0</v>
      </c>
      <c r="DE64" s="1700">
        <f>IFERROR(VLOOKUP($A64,'2004'!$C$3:$M$213,8,FALSE),0)</f>
        <v>0</v>
      </c>
      <c r="DF64" s="1691">
        <f>IFERROR(VLOOKUP($A64,'2004'!$C$3:$M$213,9,FALSE),0)</f>
        <v>0</v>
      </c>
      <c r="DG64" s="1691">
        <f>IFERROR(VLOOKUP($A64,'2004'!$C$3:$M$213,10,FALSE),0)</f>
        <v>0</v>
      </c>
      <c r="DH64" s="1740">
        <f>IFERROR(VLOOKUP($A64,'2004'!$C$3:$M$213,11,FALSE),0)</f>
        <v>0</v>
      </c>
      <c r="DI64" s="1700">
        <f>IFERROR(VLOOKUP($A64,'2003'!$C$3:$Q$214,12,FALSE),0)</f>
        <v>0</v>
      </c>
      <c r="DJ64" s="1691">
        <f>IFERROR(VLOOKUP($A64,'2003'!$C$3:$Q$214,13,FALSE),0)</f>
        <v>0</v>
      </c>
      <c r="DK64" s="1691">
        <f>IFERROR(VLOOKUP($A64,'2003'!$C$3:$Q$214,14,FALSE),0)</f>
        <v>0</v>
      </c>
      <c r="DL64" s="1740">
        <f>IFERROR(VLOOKUP($A64,'2003'!$C$3:$Q$214,15,FALSE),0)</f>
        <v>0</v>
      </c>
      <c r="DM64" s="1700">
        <f>IFERROR(VLOOKUP($A64,'2002'!$D$3:$R$214,12,FALSE),0)</f>
        <v>0</v>
      </c>
      <c r="DN64" s="1691">
        <f>IFERROR(VLOOKUP($A64,'2002'!$D$3:$R$214,13,FALSE),0)</f>
        <v>0</v>
      </c>
      <c r="DO64" s="1691">
        <f>IFERROR(VLOOKUP($A64,'2002'!$D$3:$R$214,14,FALSE),0)</f>
        <v>0</v>
      </c>
      <c r="DP64" s="1788">
        <f>IFERROR(VLOOKUP($A64,'2002'!$D$3:$R$214,15,FALSE),0)</f>
        <v>0</v>
      </c>
      <c r="DQ64" s="1700">
        <f>IFERROR(VLOOKUP($A64,'Pre 2002'!$C$3:$CK$382,84,FALSE),0)</f>
        <v>0</v>
      </c>
      <c r="DR64" s="1695">
        <f>IFERROR(VLOOKUP($A64,'Pre 2002'!$C$3:$CK$382,85,FALSE),0)</f>
        <v>0</v>
      </c>
      <c r="DS64" s="1695">
        <f>IFERROR(VLOOKUP($A64,'Pre 2002'!$C$3:$CK$382,86,FALSE),0)</f>
        <v>0</v>
      </c>
      <c r="DT64" s="1790">
        <f>IFERROR(VLOOKUP($A64,'Pre 2002'!$C$3:$CK$382,87,FALSE),0)</f>
        <v>0</v>
      </c>
      <c r="DU64" s="1741">
        <f>IFERROR(VLOOKUP(A64,'Pre 2002'!$C$3:$CG$382,83,FALSE),0)</f>
        <v>0</v>
      </c>
      <c r="DV64" s="1725"/>
      <c r="DY64" s="1731"/>
    </row>
    <row r="65" spans="1:129">
      <c r="A65" s="1778" t="s">
        <v>205</v>
      </c>
      <c r="B65" s="1562">
        <f t="shared" si="0"/>
        <v>1315</v>
      </c>
      <c r="C65" s="1562">
        <f t="shared" si="1"/>
        <v>866</v>
      </c>
      <c r="D65" s="1562">
        <f t="shared" si="2"/>
        <v>48</v>
      </c>
      <c r="E65" s="1563">
        <f t="shared" si="3"/>
        <v>0.65855513307984792</v>
      </c>
      <c r="F65" s="1786">
        <f t="shared" si="4"/>
        <v>19</v>
      </c>
      <c r="G65" s="1595">
        <v>2004</v>
      </c>
      <c r="H65" s="1567">
        <f t="shared" si="25"/>
        <v>11</v>
      </c>
      <c r="I65" s="1734">
        <f t="shared" si="26"/>
        <v>798</v>
      </c>
      <c r="J65" s="1734">
        <f t="shared" si="27"/>
        <v>535</v>
      </c>
      <c r="K65" s="1734">
        <f t="shared" si="28"/>
        <v>40</v>
      </c>
      <c r="L65" s="1806">
        <f t="shared" si="29"/>
        <v>0.67042606516290726</v>
      </c>
      <c r="M65" s="1569" t="s">
        <v>25</v>
      </c>
      <c r="N65" s="1574">
        <v>0</v>
      </c>
      <c r="O65" s="1700">
        <f>IFERROR(VLOOKUP($A65,'2022'!$B$2:$K$174,3,FALSE),0)</f>
        <v>70</v>
      </c>
      <c r="P65" s="1858">
        <f>IFERROR(VLOOKUP($A65,'2022'!$B$2:$K$174,4,FALSE),0)</f>
        <v>29</v>
      </c>
      <c r="Q65" s="1858">
        <f>IFERROR(VLOOKUP($A65,'2022'!$B$2:$K$174,5,FALSE),0)</f>
        <v>44</v>
      </c>
      <c r="R65" s="1858">
        <f>IFERROR(VLOOKUP($A65,'2022'!$B$2:$K$174,8,FALSE),0)</f>
        <v>0</v>
      </c>
      <c r="S65" s="1740">
        <f>IFERROR(VLOOKUP($A65,'2022'!$B$2:$K$174,10,FALSE),0)</f>
        <v>0.629</v>
      </c>
      <c r="T65" s="1700">
        <f>IFERROR(VLOOKUP($A65,'2021'!$B$2:$K$174,3,FALSE),0)</f>
        <v>68</v>
      </c>
      <c r="U65" s="1843">
        <f>IFERROR(VLOOKUP($A65,'2021'!$B$2:$K$174,4,FALSE),0)</f>
        <v>28</v>
      </c>
      <c r="V65" s="1843">
        <f>IFERROR(VLOOKUP($A65,'2021'!$B$2:$K$174,5,FALSE),0)</f>
        <v>44</v>
      </c>
      <c r="W65" s="1843">
        <f>IFERROR(VLOOKUP($A65,'2021'!$B$2:$K$174,8,FALSE),0)</f>
        <v>0</v>
      </c>
      <c r="X65" s="1740">
        <f>IFERROR(VLOOKUP($A65,'2021'!$B$2:$K$174,10,FALSE),0)</f>
        <v>0.64700000000000002</v>
      </c>
      <c r="Y65" s="1700">
        <f>IFERROR(VLOOKUP($A65,'2020'!$B$2:$K$170,3,FALSE),0)</f>
        <v>63</v>
      </c>
      <c r="Z65" s="1829">
        <f>IFERROR(VLOOKUP($A65,'2020'!$B$2:$K$170,4,FALSE),0)</f>
        <v>26</v>
      </c>
      <c r="AA65" s="1829">
        <f>IFERROR(VLOOKUP($A65,'2020'!$B$2:$K$170,5,FALSE),0)</f>
        <v>39</v>
      </c>
      <c r="AB65" s="1829">
        <f>IFERROR(VLOOKUP($A65,'2020'!$B$2:$K$170,8,FALSE),0)</f>
        <v>4</v>
      </c>
      <c r="AC65" s="1740">
        <f>IFERROR(VLOOKUP($A65,'2020'!$B$2:$K$170,10,FALSE),0)</f>
        <v>0.61899999999999999</v>
      </c>
      <c r="AD65" s="1700">
        <f>IFERROR(VLOOKUP($A65,'2019'!$B$2:$K$170,3,FALSE),0)</f>
        <v>66</v>
      </c>
      <c r="AE65" s="1823">
        <f>IFERROR(VLOOKUP($A65,'2019'!$B$2:$K$170,4,FALSE),0)</f>
        <v>28</v>
      </c>
      <c r="AF65" s="1823">
        <f>IFERROR(VLOOKUP($A65,'2019'!$B$2:$K$170,5,FALSE),0)</f>
        <v>39</v>
      </c>
      <c r="AG65" s="1823">
        <f>IFERROR(VLOOKUP($A65,'2019'!$B$2:$K$170,8,FALSE),0)</f>
        <v>3</v>
      </c>
      <c r="AH65" s="1740">
        <f>IFERROR(VLOOKUP($A65,'2019'!$B$2:$K$170,10,FALSE),0)</f>
        <v>0.59099999999999997</v>
      </c>
      <c r="AI65" s="1700">
        <f>IFERROR(VLOOKUP($A65,'2018'!$B$2:$K$170,3,FALSE),0)</f>
        <v>56</v>
      </c>
      <c r="AJ65" s="1821">
        <f>IFERROR(VLOOKUP($A65,'2018'!$B$2:$K$170,4,FALSE),0)</f>
        <v>24</v>
      </c>
      <c r="AK65" s="1821">
        <f>IFERROR(VLOOKUP($A65,'2018'!$B$2:$K$170,5,FALSE),0)</f>
        <v>39</v>
      </c>
      <c r="AL65" s="1821">
        <f>IFERROR(VLOOKUP($A65,'2018'!$B$2:$K$170,8,FALSE),0)</f>
        <v>0</v>
      </c>
      <c r="AM65" s="1740">
        <f>IFERROR(VLOOKUP($A65,'2018'!$B$2:$K$170,10,FALSE),0)</f>
        <v>0.69599999999999995</v>
      </c>
      <c r="AN65" s="1700">
        <f>IFERROR(VLOOKUP($A65,'2017'!$B$2:$J$163,2,FALSE),0)</f>
        <v>55</v>
      </c>
      <c r="AO65" s="1815">
        <f>IFERROR(VLOOKUP($A65,'2017'!$B$2:$J$163,3,FALSE),0)</f>
        <v>22</v>
      </c>
      <c r="AP65" s="1815">
        <f>IFERROR(VLOOKUP($A65,'2017'!$B$2:$J$163,4,FALSE),0)</f>
        <v>40</v>
      </c>
      <c r="AQ65" s="1815">
        <f>IFERROR(VLOOKUP($A65,'2017'!$B$2:$J$163,7,FALSE),0)</f>
        <v>0</v>
      </c>
      <c r="AR65" s="1740">
        <f>IFERROR(VLOOKUP($A65,'2017'!$B$2:$J$163,9,FALSE),0)</f>
        <v>0.72727272727272729</v>
      </c>
      <c r="AS65" s="1700">
        <f>IFERROR(VLOOKUP($A65,'2016'!$B$2:$K$165,3,FALSE),0)</f>
        <v>77</v>
      </c>
      <c r="AT65" s="1796">
        <f>IFERROR(VLOOKUP($A65,'2016'!$B$2:$K$165,4,FALSE),0)</f>
        <v>21</v>
      </c>
      <c r="AU65" s="1796">
        <f>IFERROR(VLOOKUP($A65,'2016'!$B$2:$K$165,5,FALSE),0)</f>
        <v>48</v>
      </c>
      <c r="AV65" s="1796">
        <f>IFERROR(VLOOKUP($A65,'2016'!$B$2:$K$165,8,FALSE),0)</f>
        <v>1</v>
      </c>
      <c r="AW65" s="1740">
        <f>IFERROR(VLOOKUP($A65,'2016'!$B$2:$K$165,10,FALSE),0)</f>
        <v>0.623</v>
      </c>
      <c r="AX65" s="1700">
        <f>IFERROR(VLOOKUP($A65,'2015'!$B$2:$K$165,3,FALSE),0)</f>
        <v>62</v>
      </c>
      <c r="AY65" s="1695">
        <f>IFERROR(VLOOKUP($A65,'2015'!$B$2:$K$165,4,FALSE),0)</f>
        <v>21</v>
      </c>
      <c r="AZ65" s="1695">
        <f>IFERROR(VLOOKUP($A65,'2015'!$B$2:$K$165,5,FALSE),0)</f>
        <v>38</v>
      </c>
      <c r="BA65" s="1695">
        <f>IFERROR(VLOOKUP($A65,'2015'!$B$2:$K$165,8,FALSE),0)</f>
        <v>0</v>
      </c>
      <c r="BB65" s="1740">
        <f>IFERROR(VLOOKUP($A65,'2015'!$B$2:$K$165,10,FALSE),0)</f>
        <v>0.61290322580645162</v>
      </c>
      <c r="BC65" s="1700">
        <f>IFERROR(VLOOKUP($A65,'2014'!$B$2:$K$157,3,FALSE),0)</f>
        <v>83</v>
      </c>
      <c r="BD65" s="1691">
        <f>IFERROR(VLOOKUP($A65,'2014'!$B$2:$K$157,4,FALSE),0)</f>
        <v>32</v>
      </c>
      <c r="BE65" s="1691">
        <f>IFERROR(VLOOKUP($A65,'2014'!$B$2:$K$157,5,FALSE),0)</f>
        <v>53</v>
      </c>
      <c r="BF65" s="1691">
        <f>IFERROR(VLOOKUP($A65,'2014'!$B$2:$K$157,8,FALSE),0)</f>
        <v>0</v>
      </c>
      <c r="BG65" s="1740">
        <f>IFERROR(VLOOKUP($A65,'2014'!$B$2:$K$157,10,FALSE),0)</f>
        <v>0.63855421686746983</v>
      </c>
      <c r="BH65" s="1700">
        <f>IFERROR(VLOOKUP($A65,'2013'!$D$4:$I$249,2,FALSE),0)</f>
        <v>78</v>
      </c>
      <c r="BI65" s="1691">
        <f>IFERROR(VLOOKUP($A65,'2013'!$D$4:$I$249,3,FALSE),0)</f>
        <v>43</v>
      </c>
      <c r="BJ65" s="1691">
        <f>IFERROR(VLOOKUP($A65,'2013'!$D$4:$I$249,4,FALSE),0)</f>
        <v>55</v>
      </c>
      <c r="BK65" s="1691">
        <f>IFERROR(VLOOKUP($A65,'2013'!$D$4:$I$249,5,FALSE),0)</f>
        <v>3</v>
      </c>
      <c r="BL65" s="1740">
        <f>IFERROR(VLOOKUP($A65,'2013'!$D$4:$I$249,6,FALSE),0)</f>
        <v>0.70512820512820518</v>
      </c>
      <c r="BM65" s="1737">
        <f>IFERROR(VLOOKUP($A65,'2012'!$D$3:$O$172,2,FALSE),0)</f>
        <v>632</v>
      </c>
      <c r="BN65" s="1691">
        <f>IFERROR(VLOOKUP($A65,'2012'!$D$3:$O$172,3,FALSE),0)</f>
        <v>424</v>
      </c>
      <c r="BO65" s="1743">
        <f>IFERROR(VLOOKUP($A65,'2012'!$D$3:$O$172,4,FALSE),0)</f>
        <v>37</v>
      </c>
      <c r="BP65" s="1700">
        <f>IFERROR(VLOOKUP($A65,'2012'!$D$3:$O$172,5,FALSE),0)</f>
        <v>66</v>
      </c>
      <c r="BQ65" s="1691">
        <f>IFERROR(VLOOKUP($A65,'2012'!$D$3:$O$172,6,FALSE),0)</f>
        <v>29</v>
      </c>
      <c r="BR65" s="1691">
        <f>IFERROR(VLOOKUP($A65,'2012'!$D$3:$O$172,7,FALSE),0)</f>
        <v>48</v>
      </c>
      <c r="BS65" s="1691">
        <f>IFERROR(VLOOKUP($A65,'2012'!$D$3:$O$172,8,FALSE),0)</f>
        <v>3</v>
      </c>
      <c r="BT65" s="1740">
        <f>IFERROR(VLOOKUP($A65,'2012'!$D$3:$O$172,9,FALSE),0)</f>
        <v>0.72727272727272729</v>
      </c>
      <c r="BU65" s="1737">
        <f>IFERROR(VLOOKUP($A65,'2012'!$D$3:$O$172,10,FALSE),0)</f>
        <v>566</v>
      </c>
      <c r="BV65" s="1691">
        <f>IFERROR(VLOOKUP($A65,'2012'!$D$3:$O$172,11,FALSE),0)</f>
        <v>376</v>
      </c>
      <c r="BW65" s="1743">
        <f>IFERROR(VLOOKUP($A65,'2012'!$D$3:$O$172,12,FALSE),0)</f>
        <v>34</v>
      </c>
      <c r="BX65" s="1700">
        <f>IFERROR(VLOOKUP($A65,'2011'!$D$4:$I$251,2,FALSE),0)</f>
        <v>71</v>
      </c>
      <c r="BY65" s="1691">
        <f>IFERROR(VLOOKUP($A65,'2011'!$D$4:$I$251,3,FALSE),0)</f>
        <v>30</v>
      </c>
      <c r="BZ65" s="1691">
        <f>IFERROR(VLOOKUP($A65,'2011'!$D$4:$I$251,4,FALSE),0)</f>
        <v>39</v>
      </c>
      <c r="CA65" s="1691">
        <f>IFERROR(VLOOKUP($A65,'2011'!$D$4:$I$251,5,FALSE),0)</f>
        <v>2</v>
      </c>
      <c r="CB65" s="1740">
        <f>IFERROR(VLOOKUP($A65,'2011'!$D$4:$I$251,6,FALSE),0)</f>
        <v>0.54929577464788737</v>
      </c>
      <c r="CC65" s="1700">
        <f>IFERROR(VLOOKUP($A65,'2010'!$C$3:$H$234,2,FALSE),0)</f>
        <v>83</v>
      </c>
      <c r="CD65" s="1691">
        <f>IFERROR(VLOOKUP($A65,'2010'!$C$3:$H$234,3,FALSE),0)</f>
        <v>43</v>
      </c>
      <c r="CE65" s="1691">
        <f>IFERROR(VLOOKUP($A65,'2010'!$C$3:$H$234,4,FALSE),0)</f>
        <v>59</v>
      </c>
      <c r="CF65" s="1691">
        <f>IFERROR(VLOOKUP($A65,'2010'!$C$3:$H$234,5,FALSE),0)</f>
        <v>4</v>
      </c>
      <c r="CG65" s="1740">
        <f>IFERROR(VLOOKUP($A65,'2010'!$C$3:$H$234,6,FALSE),0)</f>
        <v>0.71084337349397586</v>
      </c>
      <c r="CH65" s="1700">
        <f>IFERROR(VLOOKUP($A65,'2009'!$C$3:$H$242,2,FALSE),0)</f>
        <v>72</v>
      </c>
      <c r="CI65" s="1691">
        <f>IFERROR(VLOOKUP($A65,'2009'!$C$3:$H$242,3,FALSE),0)</f>
        <v>40</v>
      </c>
      <c r="CJ65" s="1691">
        <f>IFERROR(VLOOKUP($A65,'2009'!$C$3:$H$242,4,FALSE),0)</f>
        <v>52</v>
      </c>
      <c r="CK65" s="1691">
        <f>IFERROR(VLOOKUP($A65,'2009'!$C$3:$H$242,5,FALSE),0)</f>
        <v>7</v>
      </c>
      <c r="CL65" s="1740">
        <f>IFERROR(VLOOKUP($A65,'2009'!$C$3:$H$242,6,FALSE),0)</f>
        <v>0.72222222222222221</v>
      </c>
      <c r="CM65" s="1700">
        <f>IFERROR(VLOOKUP($A65,'2008'!$C$3:$H$229,2,FALSE),0)</f>
        <v>71</v>
      </c>
      <c r="CN65" s="1691">
        <f>IFERROR(VLOOKUP($A65,'2008'!$C$3:$H$229,3,FALSE),0)</f>
        <v>34</v>
      </c>
      <c r="CO65" s="1691">
        <f>IFERROR(VLOOKUP($A65,'2008'!$C$3:$H$229,4,FALSE),0)</f>
        <v>50</v>
      </c>
      <c r="CP65" s="1691">
        <f>IFERROR(VLOOKUP($A65,'2008'!$C$3:$H$229,5,FALSE),0)</f>
        <v>5</v>
      </c>
      <c r="CQ65" s="1740">
        <f>IFERROR(VLOOKUP($A65,'2008'!$C$3:$H$229,6,FALSE),0)</f>
        <v>0.70422535211267601</v>
      </c>
      <c r="CR65" s="1700">
        <f>IFERROR(VLOOKUP($A65,'2007'!$C$3:$M$238,7,FALSE),0)</f>
        <v>72</v>
      </c>
      <c r="CS65" s="1691">
        <f>IFERROR(VLOOKUP($A65,'2007'!$C$3:$M$238,8,FALSE),0)</f>
        <v>32</v>
      </c>
      <c r="CT65" s="1691">
        <f>IFERROR(VLOOKUP($A65,'2007'!$C$3:$M$238,9,FALSE),0)</f>
        <v>41</v>
      </c>
      <c r="CU65" s="1691">
        <f>IFERROR(VLOOKUP($A65,'2007'!$C$3:$M$238,10,FALSE),0)</f>
        <v>6</v>
      </c>
      <c r="CV65" s="1740">
        <f>IFERROR(VLOOKUP($A65,'2007'!$C$3:$M$238,11,FALSE),0)</f>
        <v>0.56944444444444442</v>
      </c>
      <c r="CW65" s="1700">
        <f>IFERROR(VLOOKUP($A65,'2006'!$A$2:$F$200,2,FALSE),0)</f>
        <v>80</v>
      </c>
      <c r="CX65" s="1691">
        <f>IFERROR(VLOOKUP($A65,'2006'!$A$2:$F$200,4,FALSE),0)</f>
        <v>54</v>
      </c>
      <c r="CY65" s="1691">
        <f>IFERROR(VLOOKUP($A65,'2006'!$A$2:$F$200,5,FALSE),0)</f>
        <v>5</v>
      </c>
      <c r="CZ65" s="1740">
        <f>IFERROR(VLOOKUP($A65,'2006'!$A$2:$F$200,6,FALSE),0)</f>
        <v>0.67500000000000004</v>
      </c>
      <c r="DA65" s="1700">
        <f>IFERROR(VLOOKUP($A65,'2005'!$C$3:$M$205,8,FALSE),0)</f>
        <v>70</v>
      </c>
      <c r="DB65" s="1691">
        <f>IFERROR(VLOOKUP($A65,'2005'!$C$3:$M$205,9,FALSE),0)</f>
        <v>49</v>
      </c>
      <c r="DC65" s="1691">
        <f>IFERROR(VLOOKUP($A65,'2005'!$C$3:$M$205,10,FALSE),0)</f>
        <v>2</v>
      </c>
      <c r="DD65" s="1740">
        <f>IFERROR(VLOOKUP($A65,'2005'!$C$3:$M$205,11,FALSE),0)</f>
        <v>0.7</v>
      </c>
      <c r="DE65" s="1700">
        <f>IFERROR(VLOOKUP($A65,'2004'!$C$3:$M$213,8,FALSE),0)</f>
        <v>52</v>
      </c>
      <c r="DF65" s="1691">
        <f>IFERROR(VLOOKUP($A65,'2004'!$C$3:$M$213,9,FALSE),0)</f>
        <v>35</v>
      </c>
      <c r="DG65" s="1691">
        <f>IFERROR(VLOOKUP($A65,'2004'!$C$3:$M$213,10,FALSE),0)</f>
        <v>3</v>
      </c>
      <c r="DH65" s="1740">
        <f>IFERROR(VLOOKUP($A65,'2004'!$C$3:$M$213,11,FALSE),0)</f>
        <v>0.67307692307692313</v>
      </c>
      <c r="DI65" s="1700">
        <f>IFERROR(VLOOKUP($A65,'2003'!$C$3:$Q$214,12,FALSE),0)</f>
        <v>0</v>
      </c>
      <c r="DJ65" s="1691">
        <f>IFERROR(VLOOKUP($A65,'2003'!$C$3:$Q$214,13,FALSE),0)</f>
        <v>0</v>
      </c>
      <c r="DK65" s="1691">
        <f>IFERROR(VLOOKUP($A65,'2003'!$C$3:$Q$214,14,FALSE),0)</f>
        <v>0</v>
      </c>
      <c r="DL65" s="1740">
        <f>IFERROR(VLOOKUP($A65,'2003'!$C$3:$Q$214,15,FALSE),0)</f>
        <v>0</v>
      </c>
      <c r="DM65" s="1700">
        <f>IFERROR(VLOOKUP($A65,'2002'!$D$3:$R$214,12,FALSE),0)</f>
        <v>0</v>
      </c>
      <c r="DN65" s="1691">
        <f>IFERROR(VLOOKUP($A65,'2002'!$D$3:$R$214,13,FALSE),0)</f>
        <v>0</v>
      </c>
      <c r="DO65" s="1691">
        <f>IFERROR(VLOOKUP($A65,'2002'!$D$3:$R$214,14,FALSE),0)</f>
        <v>0</v>
      </c>
      <c r="DP65" s="1788">
        <f>IFERROR(VLOOKUP($A65,'2002'!$D$3:$R$214,15,FALSE),0)</f>
        <v>0</v>
      </c>
      <c r="DQ65" s="1700">
        <f>IFERROR(VLOOKUP($A65,'Pre 2002'!$C$3:$CK$382,84,FALSE),0)</f>
        <v>0</v>
      </c>
      <c r="DR65" s="1695">
        <f>IFERROR(VLOOKUP($A65,'Pre 2002'!$C$3:$CK$382,85,FALSE),0)</f>
        <v>0</v>
      </c>
      <c r="DS65" s="1695">
        <f>IFERROR(VLOOKUP($A65,'Pre 2002'!$C$3:$CK$382,86,FALSE),0)</f>
        <v>0</v>
      </c>
      <c r="DT65" s="1790">
        <f>IFERROR(VLOOKUP($A65,'Pre 2002'!$C$3:$CK$382,87,FALSE),0)</f>
        <v>0</v>
      </c>
      <c r="DU65" s="1741">
        <f>IFERROR(VLOOKUP(A65,'Pre 2002'!$C$3:$CG$382,83,FALSE),0)</f>
        <v>0</v>
      </c>
      <c r="DV65" s="1726"/>
      <c r="DY65" s="1731"/>
    </row>
    <row r="66" spans="1:129">
      <c r="A66" s="1778" t="s">
        <v>1899</v>
      </c>
      <c r="B66" s="1562">
        <f t="shared" si="0"/>
        <v>441</v>
      </c>
      <c r="C66" s="1562">
        <f t="shared" si="1"/>
        <v>252</v>
      </c>
      <c r="D66" s="1562">
        <f t="shared" si="2"/>
        <v>48</v>
      </c>
      <c r="E66" s="1563">
        <f t="shared" si="3"/>
        <v>0.5714285714285714</v>
      </c>
      <c r="F66" s="1786">
        <f t="shared" si="4"/>
        <v>7</v>
      </c>
      <c r="G66" s="1595" t="s">
        <v>2159</v>
      </c>
      <c r="H66" s="1567">
        <f t="shared" si="25"/>
        <v>7</v>
      </c>
      <c r="I66" s="1734">
        <f t="shared" si="26"/>
        <v>441</v>
      </c>
      <c r="J66" s="1734">
        <f t="shared" si="27"/>
        <v>252</v>
      </c>
      <c r="K66" s="1734">
        <f t="shared" si="28"/>
        <v>48</v>
      </c>
      <c r="L66" s="1806">
        <f t="shared" si="29"/>
        <v>0.5714285714285714</v>
      </c>
      <c r="M66" s="1734"/>
      <c r="N66" s="1748"/>
      <c r="O66" s="1700">
        <f>IFERROR(VLOOKUP($A66,'2022'!$B$2:$K$174,3,FALSE),0)</f>
        <v>0</v>
      </c>
      <c r="P66" s="1858">
        <f>IFERROR(VLOOKUP($A66,'2022'!$B$2:$K$174,4,FALSE),0)</f>
        <v>0</v>
      </c>
      <c r="Q66" s="1858">
        <f>IFERROR(VLOOKUP($A66,'2022'!$B$2:$K$174,5,FALSE),0)</f>
        <v>0</v>
      </c>
      <c r="R66" s="1858">
        <f>IFERROR(VLOOKUP($A66,'2022'!$B$2:$K$174,8,FALSE),0)</f>
        <v>0</v>
      </c>
      <c r="S66" s="1740">
        <f>IFERROR(VLOOKUP($A66,'2022'!$B$2:$K$174,10,FALSE),0)</f>
        <v>0</v>
      </c>
      <c r="T66" s="1700">
        <f>IFERROR(VLOOKUP($A66,'2021'!$B$2:$K$174,3,FALSE),0)</f>
        <v>0</v>
      </c>
      <c r="U66" s="1843">
        <f>IFERROR(VLOOKUP($A66,'2021'!$B$2:$K$174,4,FALSE),0)</f>
        <v>0</v>
      </c>
      <c r="V66" s="1843">
        <f>IFERROR(VLOOKUP($A66,'2021'!$B$2:$K$174,5,FALSE),0)</f>
        <v>0</v>
      </c>
      <c r="W66" s="1843">
        <f>IFERROR(VLOOKUP($A66,'2021'!$B$2:$K$174,8,FALSE),0)</f>
        <v>0</v>
      </c>
      <c r="X66" s="1740">
        <f>IFERROR(VLOOKUP($A66,'2021'!$B$2:$K$174,10,FALSE),0)</f>
        <v>0</v>
      </c>
      <c r="Y66" s="1700">
        <f>IFERROR(VLOOKUP($A66,'2020'!$B$2:$K$170,3,FALSE),0)</f>
        <v>0</v>
      </c>
      <c r="Z66" s="1829">
        <f>IFERROR(VLOOKUP($A66,'2020'!$B$2:$K$170,4,FALSE),0)</f>
        <v>0</v>
      </c>
      <c r="AA66" s="1829">
        <f>IFERROR(VLOOKUP($A66,'2020'!$B$2:$K$170,5,FALSE),0)</f>
        <v>0</v>
      </c>
      <c r="AB66" s="1829">
        <f>IFERROR(VLOOKUP($A66,'2020'!$B$2:$K$170,8,FALSE),0)</f>
        <v>0</v>
      </c>
      <c r="AC66" s="1740">
        <f>IFERROR(VLOOKUP($A66,'2020'!$B$2:$K$170,10,FALSE),0)</f>
        <v>0</v>
      </c>
      <c r="AD66" s="1700">
        <f>IFERROR(VLOOKUP($A66,'2019'!$B$2:$K$170,3,FALSE),0)</f>
        <v>0</v>
      </c>
      <c r="AE66" s="1823">
        <f>IFERROR(VLOOKUP($A66,'2019'!$B$2:$K$170,4,FALSE),0)</f>
        <v>0</v>
      </c>
      <c r="AF66" s="1823">
        <f>IFERROR(VLOOKUP($A66,'2019'!$B$2:$K$170,5,FALSE),0)</f>
        <v>0</v>
      </c>
      <c r="AG66" s="1823">
        <f>IFERROR(VLOOKUP($A66,'2019'!$B$2:$K$170,8,FALSE),0)</f>
        <v>0</v>
      </c>
      <c r="AH66" s="1740">
        <f>IFERROR(VLOOKUP($A66,'2019'!$B$2:$K$170,10,FALSE),0)</f>
        <v>0</v>
      </c>
      <c r="AI66" s="1700">
        <f>IFERROR(VLOOKUP($A66,'2018'!$B$2:$K$170,3,FALSE),0)</f>
        <v>0</v>
      </c>
      <c r="AJ66" s="1821">
        <f>IFERROR(VLOOKUP($A66,'2018'!$B$2:$K$170,4,FALSE),0)</f>
        <v>0</v>
      </c>
      <c r="AK66" s="1821">
        <f>IFERROR(VLOOKUP($A66,'2018'!$B$2:$K$170,5,FALSE),0)</f>
        <v>0</v>
      </c>
      <c r="AL66" s="1821">
        <f>IFERROR(VLOOKUP($A66,'2018'!$B$2:$K$170,8,FALSE),0)</f>
        <v>0</v>
      </c>
      <c r="AM66" s="1740">
        <f>IFERROR(VLOOKUP($A66,'2018'!$B$2:$K$170,10,FALSE),0)</f>
        <v>0</v>
      </c>
      <c r="AN66" s="1700">
        <f>IFERROR(VLOOKUP($A66,'2017'!$B$2:$J$163,2,FALSE),0)</f>
        <v>0</v>
      </c>
      <c r="AO66" s="1815">
        <f>IFERROR(VLOOKUP($A66,'2017'!$B$2:$J$163,3,FALSE),0)</f>
        <v>0</v>
      </c>
      <c r="AP66" s="1815">
        <f>IFERROR(VLOOKUP($A66,'2017'!$B$2:$J$163,4,FALSE),0)</f>
        <v>0</v>
      </c>
      <c r="AQ66" s="1815">
        <f>IFERROR(VLOOKUP($A66,'2017'!$B$2:$J$163,7,FALSE),0)</f>
        <v>0</v>
      </c>
      <c r="AR66" s="1740">
        <f>IFERROR(VLOOKUP($A66,'2017'!$B$2:$J$163,9,FALSE),0)</f>
        <v>0</v>
      </c>
      <c r="AS66" s="1700">
        <f>IFERROR(VLOOKUP($A66,'2016'!$B$2:$K$165,3,FALSE),0)</f>
        <v>0</v>
      </c>
      <c r="AT66" s="1796">
        <f>IFERROR(VLOOKUP($A66,'2016'!$B$2:$K$165,4,FALSE),0)</f>
        <v>0</v>
      </c>
      <c r="AU66" s="1796">
        <f>IFERROR(VLOOKUP($A66,'2016'!$B$2:$K$165,5,FALSE),0)</f>
        <v>0</v>
      </c>
      <c r="AV66" s="1796">
        <f>IFERROR(VLOOKUP($A66,'2016'!$B$2:$K$165,8,FALSE),0)</f>
        <v>0</v>
      </c>
      <c r="AW66" s="1740">
        <f>IFERROR(VLOOKUP($A66,'2016'!$B$2:$K$165,10,FALSE),0)</f>
        <v>0</v>
      </c>
      <c r="AX66" s="1700">
        <f>IFERROR(VLOOKUP($A66,'2015'!$B$2:$K$165,3,FALSE),0)</f>
        <v>0</v>
      </c>
      <c r="AY66" s="1695">
        <f>IFERROR(VLOOKUP($A66,'2015'!$B$2:$K$165,4,FALSE),0)</f>
        <v>0</v>
      </c>
      <c r="AZ66" s="1695">
        <f>IFERROR(VLOOKUP($A66,'2015'!$B$2:$K$165,5,FALSE),0)</f>
        <v>0</v>
      </c>
      <c r="BA66" s="1695">
        <f>IFERROR(VLOOKUP($A66,'2015'!$B$2:$K$165,8,FALSE),0)</f>
        <v>0</v>
      </c>
      <c r="BB66" s="1740">
        <f>IFERROR(VLOOKUP($A66,'2015'!$B$2:$K$165,10,FALSE),0)</f>
        <v>0</v>
      </c>
      <c r="BC66" s="1700">
        <f>IFERROR(VLOOKUP($A66,'2014'!$B$2:$K$157,3,FALSE),0)</f>
        <v>0</v>
      </c>
      <c r="BD66" s="1691">
        <f>IFERROR(VLOOKUP($A66,'2014'!$B$2:$K$157,4,FALSE),0)</f>
        <v>0</v>
      </c>
      <c r="BE66" s="1691">
        <f>IFERROR(VLOOKUP($A66,'2014'!$B$2:$K$157,5,FALSE),0)</f>
        <v>0</v>
      </c>
      <c r="BF66" s="1691">
        <f>IFERROR(VLOOKUP($A66,'2014'!$B$2:$K$157,8,FALSE),0)</f>
        <v>0</v>
      </c>
      <c r="BG66" s="1740">
        <f>IFERROR(VLOOKUP($A66,'2014'!$B$2:$K$157,10,FALSE),0)</f>
        <v>0</v>
      </c>
      <c r="BH66" s="1700">
        <f>IFERROR(VLOOKUP($A66,'2013'!$D$4:$I$249,2,FALSE),0)</f>
        <v>0</v>
      </c>
      <c r="BI66" s="1691">
        <f>IFERROR(VLOOKUP($A66,'2013'!$D$4:$I$249,3,FALSE),0)</f>
        <v>0</v>
      </c>
      <c r="BJ66" s="1691">
        <f>IFERROR(VLOOKUP($A66,'2013'!$D$4:$I$249,4,FALSE),0)</f>
        <v>0</v>
      </c>
      <c r="BK66" s="1691">
        <f>IFERROR(VLOOKUP($A66,'2013'!$D$4:$I$249,5,FALSE),0)</f>
        <v>0</v>
      </c>
      <c r="BL66" s="1740">
        <f>IFERROR(VLOOKUP($A66,'2013'!$D$4:$I$249,6,FALSE),0)</f>
        <v>0</v>
      </c>
      <c r="BM66" s="1737">
        <f>IFERROR(VLOOKUP($A66,'2012'!$D$3:$O$172,2,FALSE),0)</f>
        <v>0</v>
      </c>
      <c r="BN66" s="1691">
        <f>IFERROR(VLOOKUP($A66,'2012'!$D$3:$O$172,3,FALSE),0)</f>
        <v>0</v>
      </c>
      <c r="BO66" s="1743">
        <f>IFERROR(VLOOKUP($A66,'2012'!$D$3:$O$172,4,FALSE),0)</f>
        <v>0</v>
      </c>
      <c r="BP66" s="1700">
        <f>IFERROR(VLOOKUP($A66,'2012'!$D$3:$O$172,5,FALSE),0)</f>
        <v>0</v>
      </c>
      <c r="BQ66" s="1691">
        <f>IFERROR(VLOOKUP($A66,'2012'!$D$3:$O$172,6,FALSE),0)</f>
        <v>0</v>
      </c>
      <c r="BR66" s="1691">
        <f>IFERROR(VLOOKUP($A66,'2012'!$D$3:$O$172,7,FALSE),0)</f>
        <v>0</v>
      </c>
      <c r="BS66" s="1691">
        <f>IFERROR(VLOOKUP($A66,'2012'!$D$3:$O$172,8,FALSE),0)</f>
        <v>0</v>
      </c>
      <c r="BT66" s="1740">
        <f>IFERROR(VLOOKUP($A66,'2012'!$D$3:$O$172,9,FALSE),0)</f>
        <v>0</v>
      </c>
      <c r="BX66" s="1700">
        <f>IFERROR(VLOOKUP($A66,'2011'!$D$4:$I$251,2,FALSE),0)</f>
        <v>0</v>
      </c>
      <c r="BY66" s="1691">
        <f>IFERROR(VLOOKUP($A66,'2011'!$D$4:$I$251,3,FALSE),0)</f>
        <v>0</v>
      </c>
      <c r="BZ66" s="1691">
        <f>IFERROR(VLOOKUP($A66,'2011'!$D$4:$I$251,4,FALSE),0)</f>
        <v>0</v>
      </c>
      <c r="CA66" s="1691">
        <f>IFERROR(VLOOKUP($A66,'2011'!$D$4:$I$251,5,FALSE),0)</f>
        <v>0</v>
      </c>
      <c r="CB66" s="1740">
        <f>IFERROR(VLOOKUP($A66,'2011'!$D$4:$I$251,6,FALSE),0)</f>
        <v>0</v>
      </c>
      <c r="CC66" s="1700">
        <f>IFERROR(VLOOKUP($A66,'2010'!$C$3:$H$234,2,FALSE),0)</f>
        <v>0</v>
      </c>
      <c r="CD66" s="1691">
        <f>IFERROR(VLOOKUP($A66,'2010'!$C$3:$H$234,3,FALSE),0)</f>
        <v>0</v>
      </c>
      <c r="CE66" s="1691">
        <f>IFERROR(VLOOKUP($A66,'2010'!$C$3:$H$234,4,FALSE),0)</f>
        <v>0</v>
      </c>
      <c r="CF66" s="1691">
        <f>IFERROR(VLOOKUP($A66,'2010'!$C$3:$H$234,5,FALSE),0)</f>
        <v>0</v>
      </c>
      <c r="CG66" s="1740">
        <f>IFERROR(VLOOKUP($A66,'2010'!$C$3:$H$234,6,FALSE),0)</f>
        <v>0</v>
      </c>
      <c r="CH66" s="1700">
        <f>IFERROR(VLOOKUP($A66,'2009'!$C$3:$H$242,2,FALSE),0)</f>
        <v>0</v>
      </c>
      <c r="CI66" s="1691">
        <f>IFERROR(VLOOKUP($A66,'2009'!$C$3:$H$242,3,FALSE),0)</f>
        <v>0</v>
      </c>
      <c r="CJ66" s="1691">
        <f>IFERROR(VLOOKUP($A66,'2009'!$C$3:$H$242,4,FALSE),0)</f>
        <v>0</v>
      </c>
      <c r="CK66" s="1691">
        <f>IFERROR(VLOOKUP($A66,'2009'!$C$3:$H$242,5,FALSE),0)</f>
        <v>0</v>
      </c>
      <c r="CL66" s="1740">
        <f>IFERROR(VLOOKUP($A66,'2009'!$C$3:$H$242,6,FALSE),0)</f>
        <v>0</v>
      </c>
      <c r="CM66" s="1700">
        <f>IFERROR(VLOOKUP($A66,'2008'!$C$3:$H$229,2,FALSE),0)</f>
        <v>0</v>
      </c>
      <c r="CN66" s="1691">
        <f>IFERROR(VLOOKUP($A66,'2008'!$C$3:$H$229,3,FALSE),0)</f>
        <v>0</v>
      </c>
      <c r="CO66" s="1691">
        <f>IFERROR(VLOOKUP($A66,'2008'!$C$3:$H$229,4,FALSE),0)</f>
        <v>0</v>
      </c>
      <c r="CP66" s="1691">
        <f>IFERROR(VLOOKUP($A66,'2008'!$C$3:$H$229,5,FALSE),0)</f>
        <v>0</v>
      </c>
      <c r="CQ66" s="1740">
        <f>IFERROR(VLOOKUP($A66,'2008'!$C$3:$H$229,6,FALSE),0)</f>
        <v>0</v>
      </c>
      <c r="CR66" s="1700">
        <f>IFERROR(VLOOKUP($A66,'2007'!$C$3:$M$238,7,FALSE),0)</f>
        <v>0</v>
      </c>
      <c r="CS66" s="1691">
        <f>IFERROR(VLOOKUP($A66,'2007'!$C$3:$M$238,8,FALSE),0)</f>
        <v>0</v>
      </c>
      <c r="CT66" s="1691">
        <f>IFERROR(VLOOKUP($A66,'2007'!$C$3:$M$238,9,FALSE),0)</f>
        <v>0</v>
      </c>
      <c r="CU66" s="1691">
        <f>IFERROR(VLOOKUP($A66,'2007'!$C$3:$M$238,10,FALSE),0)</f>
        <v>0</v>
      </c>
      <c r="CV66" s="1740">
        <f>IFERROR(VLOOKUP($A66,'2007'!$C$3:$M$238,11,FALSE),0)</f>
        <v>0</v>
      </c>
      <c r="CW66" s="1700">
        <f>IFERROR(VLOOKUP($A66,'2006'!$A$2:$F$200,2,FALSE),0)</f>
        <v>0</v>
      </c>
      <c r="CX66" s="1691">
        <f>IFERROR(VLOOKUP($A66,'2006'!$A$2:$F$200,4,FALSE),0)</f>
        <v>0</v>
      </c>
      <c r="CY66" s="1691">
        <f>IFERROR(VLOOKUP($A66,'2006'!$A$2:$F$200,5,FALSE),0)</f>
        <v>0</v>
      </c>
      <c r="CZ66" s="1740">
        <f>IFERROR(VLOOKUP($A66,'2006'!$A$2:$F$200,6,FALSE),0)</f>
        <v>0</v>
      </c>
      <c r="DA66" s="1700">
        <f>IFERROR(VLOOKUP($A66,'2005'!$C$3:$M$205,8,FALSE),0)</f>
        <v>0</v>
      </c>
      <c r="DB66" s="1691">
        <f>IFERROR(VLOOKUP($A66,'2005'!$C$3:$M$205,9,FALSE),0)</f>
        <v>0</v>
      </c>
      <c r="DC66" s="1691">
        <f>IFERROR(VLOOKUP($A66,'2005'!$C$3:$M$205,10,FALSE),0)</f>
        <v>0</v>
      </c>
      <c r="DD66" s="1740">
        <f>IFERROR(VLOOKUP($A66,'2005'!$C$3:$M$205,11,FALSE),0)</f>
        <v>0</v>
      </c>
      <c r="DE66" s="1700">
        <f>IFERROR(VLOOKUP($A66,'2004'!$C$3:$M$213,8,FALSE),0)</f>
        <v>0</v>
      </c>
      <c r="DF66" s="1691">
        <f>IFERROR(VLOOKUP($A66,'2004'!$C$3:$M$213,9,FALSE),0)</f>
        <v>0</v>
      </c>
      <c r="DG66" s="1691">
        <f>IFERROR(VLOOKUP($A66,'2004'!$C$3:$M$213,10,FALSE),0)</f>
        <v>0</v>
      </c>
      <c r="DH66" s="1740">
        <f>IFERROR(VLOOKUP($A66,'2004'!$C$3:$M$213,11,FALSE),0)</f>
        <v>0</v>
      </c>
      <c r="DI66" s="1700">
        <f>IFERROR(VLOOKUP($A66,'2003'!$C$3:$Q$214,12,FALSE),0)</f>
        <v>65</v>
      </c>
      <c r="DJ66" s="1691">
        <f>IFERROR(VLOOKUP($A66,'2003'!$C$3:$Q$214,13,FALSE),0)</f>
        <v>34</v>
      </c>
      <c r="DK66" s="1691">
        <f>IFERROR(VLOOKUP($A66,'2003'!$C$3:$Q$214,14,FALSE),0)</f>
        <v>1</v>
      </c>
      <c r="DL66" s="1740">
        <f>IFERROR(VLOOKUP($A66,'2003'!$C$3:$Q$214,15,FALSE),0)</f>
        <v>0.52307692307692311</v>
      </c>
      <c r="DM66" s="1700">
        <f>IFERROR(VLOOKUP($A66,'2002'!$D$3:$R$214,12,FALSE),0)</f>
        <v>63</v>
      </c>
      <c r="DN66" s="1691">
        <f>IFERROR(VLOOKUP($A66,'2002'!$D$3:$R$214,13,FALSE),0)</f>
        <v>39</v>
      </c>
      <c r="DO66" s="1691">
        <f>IFERROR(VLOOKUP($A66,'2002'!$D$3:$R$214,14,FALSE),0)</f>
        <v>9</v>
      </c>
      <c r="DP66" s="1788">
        <f>IFERROR(VLOOKUP($A66,'2002'!$D$3:$R$214,15,FALSE),0)</f>
        <v>0.61904761904761907</v>
      </c>
      <c r="DQ66" s="1700">
        <f>IFERROR(VLOOKUP($A66,'Pre 2002'!$C$3:$CK$382,84,FALSE),0)</f>
        <v>313</v>
      </c>
      <c r="DR66" s="1695">
        <f>IFERROR(VLOOKUP($A66,'Pre 2002'!$C$3:$CK$382,85,FALSE),0)</f>
        <v>179</v>
      </c>
      <c r="DS66" s="1695">
        <f>IFERROR(VLOOKUP($A66,'Pre 2002'!$C$3:$CK$382,86,FALSE),0)</f>
        <v>38</v>
      </c>
      <c r="DT66" s="1790">
        <f>IFERROR(VLOOKUP($A66,'Pre 2002'!$C$3:$CK$382,87,FALSE),0)</f>
        <v>0.5718849840255591</v>
      </c>
      <c r="DU66" s="1741">
        <f>IFERROR(VLOOKUP(A66,'Pre 2002'!$C$3:$CG$382,83,FALSE),0)</f>
        <v>5</v>
      </c>
      <c r="DV66" s="1721"/>
      <c r="DY66" s="1731"/>
    </row>
    <row r="67" spans="1:129">
      <c r="A67" s="1778" t="s">
        <v>1120</v>
      </c>
      <c r="B67" s="1562">
        <f t="shared" ref="B67:B130" si="30">SUM(O67,T67,Y67,AD67,AI67,AN67,AS67,AX67,BC67,BH67,BP67,BX67,CC67,CH67,CM67,CR67,CW67,DA67,DE67,DI67,DM67,DQ67)</f>
        <v>987</v>
      </c>
      <c r="C67" s="1562">
        <f t="shared" ref="C67:C130" si="31">SUM(Q67,V67,AA67,AF67,AK67,AP67,AU67,AZ67,BE67,BJ67,BR67,BZ67,CE67,CJ67,CO67,CT67,CX67,DB67,DF67,DJ67,DN67,DR67)</f>
        <v>551</v>
      </c>
      <c r="D67" s="1562">
        <f t="shared" ref="D67:D130" si="32">SUM(R67,W67,AB67,AG67,AL67,AQ67,AV67,BA67,BF67,BK67,BS67,CA67,CF67,CK67,CP67,CU67,CY67,DC67,DG67,DK67,DO67,DS67)</f>
        <v>48</v>
      </c>
      <c r="E67" s="1563">
        <f t="shared" ref="E67:E130" si="33">IF(B67=0,0,C67/B67)</f>
        <v>0.55825734549138806</v>
      </c>
      <c r="F67" s="1786">
        <f t="shared" ref="F67:F130" si="34">IF(O67&gt;0,1,0)+IF(T67&gt;0,1,0)+IF(Y67&gt;0,1,0)+IF(AD67&gt;0,1,0)+IF(AI67&gt;0,1,0)+IF(AN67&gt;0,1,0)+IF(AS67&gt;0,1,0)+IF(AX67&gt;0,1,0)+IF(BC67&gt;0,1,0)+IF(BH67&gt;0,1,0)+IF(BP67&gt;0,1,0)+IF(BX67&gt;0,1,0)+IF(CC67&gt;0,1,0)+IF(CH67&gt;0,1,0)+IF(CM67&gt;0,1,0)+IF(CR67&gt;0,1,0)+IF(CW67&gt;0,1,0)+IF(DA67&gt;0,1,0)+IF(DE67&gt;0,1,0)+IF(DI67&gt;0,1,0)+IF(DM67&gt;0,1,0)+DU67</f>
        <v>15</v>
      </c>
      <c r="G67" s="1595">
        <v>1998</v>
      </c>
      <c r="H67" s="1567">
        <f t="shared" si="25"/>
        <v>15</v>
      </c>
      <c r="I67" s="1734">
        <f t="shared" si="26"/>
        <v>987</v>
      </c>
      <c r="J67" s="1734">
        <f t="shared" si="27"/>
        <v>551</v>
      </c>
      <c r="K67" s="1734">
        <f t="shared" si="28"/>
        <v>48</v>
      </c>
      <c r="L67" s="1806">
        <f t="shared" si="29"/>
        <v>0.55825734549138806</v>
      </c>
      <c r="M67" s="1734"/>
      <c r="N67" s="1748"/>
      <c r="O67" s="1700">
        <f>IFERROR(VLOOKUP($A67,'2022'!$B$2:$K$174,3,FALSE),0)</f>
        <v>0</v>
      </c>
      <c r="P67" s="1858">
        <f>IFERROR(VLOOKUP($A67,'2022'!$B$2:$K$174,4,FALSE),0)</f>
        <v>0</v>
      </c>
      <c r="Q67" s="1858">
        <f>IFERROR(VLOOKUP($A67,'2022'!$B$2:$K$174,5,FALSE),0)</f>
        <v>0</v>
      </c>
      <c r="R67" s="1858">
        <f>IFERROR(VLOOKUP($A67,'2022'!$B$2:$K$174,8,FALSE),0)</f>
        <v>0</v>
      </c>
      <c r="S67" s="1740">
        <f>IFERROR(VLOOKUP($A67,'2022'!$B$2:$K$174,10,FALSE),0)</f>
        <v>0</v>
      </c>
      <c r="T67" s="1700">
        <f>IFERROR(VLOOKUP($A67,'2021'!$B$2:$K$174,3,FALSE),0)</f>
        <v>0</v>
      </c>
      <c r="U67" s="1843">
        <f>IFERROR(VLOOKUP($A67,'2021'!$B$2:$K$174,4,FALSE),0)</f>
        <v>0</v>
      </c>
      <c r="V67" s="1843">
        <f>IFERROR(VLOOKUP($A67,'2021'!$B$2:$K$174,5,FALSE),0)</f>
        <v>0</v>
      </c>
      <c r="W67" s="1843">
        <f>IFERROR(VLOOKUP($A67,'2021'!$B$2:$K$174,8,FALSE),0)</f>
        <v>0</v>
      </c>
      <c r="X67" s="1740">
        <f>IFERROR(VLOOKUP($A67,'2021'!$B$2:$K$174,10,FALSE),0)</f>
        <v>0</v>
      </c>
      <c r="Y67" s="1700">
        <f>IFERROR(VLOOKUP($A67,'2020'!$B$2:$K$170,3,FALSE),0)</f>
        <v>0</v>
      </c>
      <c r="Z67" s="1829">
        <f>IFERROR(VLOOKUP($A67,'2020'!$B$2:$K$170,4,FALSE),0)</f>
        <v>0</v>
      </c>
      <c r="AA67" s="1829">
        <f>IFERROR(VLOOKUP($A67,'2020'!$B$2:$K$170,5,FALSE),0)</f>
        <v>0</v>
      </c>
      <c r="AB67" s="1829">
        <f>IFERROR(VLOOKUP($A67,'2020'!$B$2:$K$170,8,FALSE),0)</f>
        <v>0</v>
      </c>
      <c r="AC67" s="1740">
        <f>IFERROR(VLOOKUP($A67,'2020'!$B$2:$K$170,10,FALSE),0)</f>
        <v>0</v>
      </c>
      <c r="AD67" s="1700">
        <f>IFERROR(VLOOKUP($A67,'2019'!$B$2:$K$170,3,FALSE),0)</f>
        <v>0</v>
      </c>
      <c r="AE67" s="1823">
        <f>IFERROR(VLOOKUP($A67,'2019'!$B$2:$K$170,4,FALSE),0)</f>
        <v>0</v>
      </c>
      <c r="AF67" s="1823">
        <f>IFERROR(VLOOKUP($A67,'2019'!$B$2:$K$170,5,FALSE),0)</f>
        <v>0</v>
      </c>
      <c r="AG67" s="1823">
        <f>IFERROR(VLOOKUP($A67,'2019'!$B$2:$K$170,8,FALSE),0)</f>
        <v>0</v>
      </c>
      <c r="AH67" s="1740">
        <f>IFERROR(VLOOKUP($A67,'2019'!$B$2:$K$170,10,FALSE),0)</f>
        <v>0</v>
      </c>
      <c r="AI67" s="1700">
        <f>IFERROR(VLOOKUP($A67,'2018'!$B$2:$K$170,3,FALSE),0)</f>
        <v>0</v>
      </c>
      <c r="AJ67" s="1821">
        <f>IFERROR(VLOOKUP($A67,'2018'!$B$2:$K$170,4,FALSE),0)</f>
        <v>0</v>
      </c>
      <c r="AK67" s="1821">
        <f>IFERROR(VLOOKUP($A67,'2018'!$B$2:$K$170,5,FALSE),0)</f>
        <v>0</v>
      </c>
      <c r="AL67" s="1821">
        <f>IFERROR(VLOOKUP($A67,'2018'!$B$2:$K$170,8,FALSE),0)</f>
        <v>0</v>
      </c>
      <c r="AM67" s="1740">
        <f>IFERROR(VLOOKUP($A67,'2018'!$B$2:$K$170,10,FALSE),0)</f>
        <v>0</v>
      </c>
      <c r="AN67" s="1700">
        <f>IFERROR(VLOOKUP($A67,'2017'!$B$2:$J$163,2,FALSE),0)</f>
        <v>0</v>
      </c>
      <c r="AO67" s="1815">
        <f>IFERROR(VLOOKUP($A67,'2017'!$B$2:$J$163,3,FALSE),0)</f>
        <v>0</v>
      </c>
      <c r="AP67" s="1815">
        <f>IFERROR(VLOOKUP($A67,'2017'!$B$2:$J$163,4,FALSE),0)</f>
        <v>0</v>
      </c>
      <c r="AQ67" s="1815">
        <f>IFERROR(VLOOKUP($A67,'2017'!$B$2:$J$163,7,FALSE),0)</f>
        <v>0</v>
      </c>
      <c r="AR67" s="1740">
        <f>IFERROR(VLOOKUP($A67,'2017'!$B$2:$J$163,9,FALSE),0)</f>
        <v>0</v>
      </c>
      <c r="AS67" s="1700">
        <f>IFERROR(VLOOKUP($A67,'2016'!$B$2:$K$165,3,FALSE),0)</f>
        <v>0</v>
      </c>
      <c r="AT67" s="1796">
        <f>IFERROR(VLOOKUP($A67,'2016'!$B$2:$K$165,4,FALSE),0)</f>
        <v>0</v>
      </c>
      <c r="AU67" s="1796">
        <f>IFERROR(VLOOKUP($A67,'2016'!$B$2:$K$165,5,FALSE),0)</f>
        <v>0</v>
      </c>
      <c r="AV67" s="1796">
        <f>IFERROR(VLOOKUP($A67,'2016'!$B$2:$K$165,8,FALSE),0)</f>
        <v>0</v>
      </c>
      <c r="AW67" s="1740">
        <f>IFERROR(VLOOKUP($A67,'2016'!$B$2:$K$165,10,FALSE),0)</f>
        <v>0</v>
      </c>
      <c r="AX67" s="1700">
        <f>IFERROR(VLOOKUP($A67,'2015'!$B$2:$K$165,3,FALSE),0)</f>
        <v>0</v>
      </c>
      <c r="AY67" s="1695">
        <f>IFERROR(VLOOKUP($A67,'2015'!$B$2:$K$165,4,FALSE),0)</f>
        <v>0</v>
      </c>
      <c r="AZ67" s="1695">
        <f>IFERROR(VLOOKUP($A67,'2015'!$B$2:$K$165,5,FALSE),0)</f>
        <v>0</v>
      </c>
      <c r="BA67" s="1695">
        <f>IFERROR(VLOOKUP($A67,'2015'!$B$2:$K$165,8,FALSE),0)</f>
        <v>0</v>
      </c>
      <c r="BB67" s="1740">
        <f>IFERROR(VLOOKUP($A67,'2015'!$B$2:$K$165,10,FALSE),0)</f>
        <v>0</v>
      </c>
      <c r="BC67" s="1700">
        <f>IFERROR(VLOOKUP($A67,'2014'!$B$2:$K$157,3,FALSE),0)</f>
        <v>0</v>
      </c>
      <c r="BD67" s="1691">
        <f>IFERROR(VLOOKUP($A67,'2014'!$B$2:$K$157,4,FALSE),0)</f>
        <v>0</v>
      </c>
      <c r="BE67" s="1691">
        <f>IFERROR(VLOOKUP($A67,'2014'!$B$2:$K$157,5,FALSE),0)</f>
        <v>0</v>
      </c>
      <c r="BF67" s="1691">
        <f>IFERROR(VLOOKUP($A67,'2014'!$B$2:$K$157,8,FALSE),0)</f>
        <v>0</v>
      </c>
      <c r="BG67" s="1740">
        <f>IFERROR(VLOOKUP($A67,'2014'!$B$2:$K$157,10,FALSE),0)</f>
        <v>0</v>
      </c>
      <c r="BH67" s="1700">
        <f>IFERROR(VLOOKUP($A67,'2013'!$D$4:$I$249,2,FALSE),0)</f>
        <v>0</v>
      </c>
      <c r="BI67" s="1691">
        <f>IFERROR(VLOOKUP($A67,'2013'!$D$4:$I$249,3,FALSE),0)</f>
        <v>0</v>
      </c>
      <c r="BJ67" s="1691">
        <f>IFERROR(VLOOKUP($A67,'2013'!$D$4:$I$249,4,FALSE),0)</f>
        <v>0</v>
      </c>
      <c r="BK67" s="1691">
        <f>IFERROR(VLOOKUP($A67,'2013'!$D$4:$I$249,5,FALSE),0)</f>
        <v>0</v>
      </c>
      <c r="BL67" s="1740">
        <f>IFERROR(VLOOKUP($A67,'2013'!$D$4:$I$249,6,FALSE),0)</f>
        <v>0</v>
      </c>
      <c r="BM67" s="1737">
        <f>IFERROR(VLOOKUP($A67,'2012'!$D$3:$O$172,2,FALSE),0)</f>
        <v>987</v>
      </c>
      <c r="BN67" s="1691">
        <f>IFERROR(VLOOKUP($A67,'2012'!$D$3:$O$172,3,FALSE),0)</f>
        <v>551</v>
      </c>
      <c r="BO67" s="1743">
        <f>IFERROR(VLOOKUP($A67,'2012'!$D$3:$O$172,4,FALSE),0)</f>
        <v>48</v>
      </c>
      <c r="BP67" s="1700">
        <f>IFERROR(VLOOKUP($A67,'2012'!$D$3:$O$172,5,FALSE),0)</f>
        <v>61</v>
      </c>
      <c r="BQ67" s="1691">
        <f>IFERROR(VLOOKUP($A67,'2012'!$D$3:$O$172,6,FALSE),0)</f>
        <v>24</v>
      </c>
      <c r="BR67" s="1691">
        <f>IFERROR(VLOOKUP($A67,'2012'!$D$3:$O$172,7,FALSE),0)</f>
        <v>36</v>
      </c>
      <c r="BS67" s="1691">
        <f>IFERROR(VLOOKUP($A67,'2012'!$D$3:$O$172,8,FALSE),0)</f>
        <v>5</v>
      </c>
      <c r="BT67" s="1740">
        <f>IFERROR(VLOOKUP($A67,'2012'!$D$3:$O$172,9,FALSE),0)</f>
        <v>0.5901639344262295</v>
      </c>
      <c r="BU67" s="1737">
        <f>IFERROR(VLOOKUP($A67,'2012'!$D$3:$O$172,10,FALSE),0)</f>
        <v>926</v>
      </c>
      <c r="BV67" s="1691">
        <f>IFERROR(VLOOKUP($A67,'2012'!$D$3:$O$172,11,FALSE),0)</f>
        <v>515</v>
      </c>
      <c r="BW67" s="1743">
        <f>IFERROR(VLOOKUP($A67,'2012'!$D$3:$O$172,12,FALSE),0)</f>
        <v>43</v>
      </c>
      <c r="BX67" s="1700">
        <f>IFERROR(VLOOKUP($A67,'2011'!$D$4:$I$251,2,FALSE),0)</f>
        <v>69</v>
      </c>
      <c r="BY67" s="1691">
        <f>IFERROR(VLOOKUP($A67,'2011'!$D$4:$I$251,3,FALSE),0)</f>
        <v>21</v>
      </c>
      <c r="BZ67" s="1691">
        <f>IFERROR(VLOOKUP($A67,'2011'!$D$4:$I$251,4,FALSE),0)</f>
        <v>46</v>
      </c>
      <c r="CA67" s="1691">
        <f>IFERROR(VLOOKUP($A67,'2011'!$D$4:$I$251,5,FALSE),0)</f>
        <v>1</v>
      </c>
      <c r="CB67" s="1740">
        <f>IFERROR(VLOOKUP($A67,'2011'!$D$4:$I$251,6,FALSE),0)</f>
        <v>0.66666666666666663</v>
      </c>
      <c r="CC67" s="1700">
        <f>IFERROR(VLOOKUP($A67,'2010'!$C$3:$H$234,2,FALSE),0)</f>
        <v>79</v>
      </c>
      <c r="CD67" s="1691">
        <f>IFERROR(VLOOKUP($A67,'2010'!$C$3:$H$234,3,FALSE),0)</f>
        <v>23</v>
      </c>
      <c r="CE67" s="1691">
        <f>IFERROR(VLOOKUP($A67,'2010'!$C$3:$H$234,4,FALSE),0)</f>
        <v>41</v>
      </c>
      <c r="CF67" s="1691">
        <f>IFERROR(VLOOKUP($A67,'2010'!$C$3:$H$234,5,FALSE),0)</f>
        <v>6</v>
      </c>
      <c r="CG67" s="1740">
        <f>IFERROR(VLOOKUP($A67,'2010'!$C$3:$H$234,6,FALSE),0)</f>
        <v>0.51898734177215189</v>
      </c>
      <c r="CH67" s="1700">
        <f>IFERROR(VLOOKUP($A67,'2009'!$C$3:$H$242,2,FALSE),0)</f>
        <v>80</v>
      </c>
      <c r="CI67" s="1691">
        <f>IFERROR(VLOOKUP($A67,'2009'!$C$3:$H$242,3,FALSE),0)</f>
        <v>31</v>
      </c>
      <c r="CJ67" s="1691">
        <f>IFERROR(VLOOKUP($A67,'2009'!$C$3:$H$242,4,FALSE),0)</f>
        <v>47</v>
      </c>
      <c r="CK67" s="1691">
        <f>IFERROR(VLOOKUP($A67,'2009'!$C$3:$H$242,5,FALSE),0)</f>
        <v>5</v>
      </c>
      <c r="CL67" s="1740">
        <f>IFERROR(VLOOKUP($A67,'2009'!$C$3:$H$242,6,FALSE),0)</f>
        <v>0.58750000000000002</v>
      </c>
      <c r="CM67" s="1700">
        <f>IFERROR(VLOOKUP($A67,'2008'!$C$3:$H$229,2,FALSE),0)</f>
        <v>72</v>
      </c>
      <c r="CN67" s="1691">
        <f>IFERROR(VLOOKUP($A67,'2008'!$C$3:$H$229,3,FALSE),0)</f>
        <v>38</v>
      </c>
      <c r="CO67" s="1691">
        <f>IFERROR(VLOOKUP($A67,'2008'!$C$3:$H$229,4,FALSE),0)</f>
        <v>42</v>
      </c>
      <c r="CP67" s="1691">
        <f>IFERROR(VLOOKUP($A67,'2008'!$C$3:$H$229,5,FALSE),0)</f>
        <v>9</v>
      </c>
      <c r="CQ67" s="1740">
        <f>IFERROR(VLOOKUP($A67,'2008'!$C$3:$H$229,6,FALSE),0)</f>
        <v>0.58333333333333337</v>
      </c>
      <c r="CR67" s="1700">
        <f>IFERROR(VLOOKUP($A67,'2007'!$C$3:$M$238,7,FALSE),0)</f>
        <v>70</v>
      </c>
      <c r="CS67" s="1691">
        <f>IFERROR(VLOOKUP($A67,'2007'!$C$3:$M$238,8,FALSE),0)</f>
        <v>25</v>
      </c>
      <c r="CT67" s="1691">
        <f>IFERROR(VLOOKUP($A67,'2007'!$C$3:$M$238,9,FALSE),0)</f>
        <v>36</v>
      </c>
      <c r="CU67" s="1691">
        <f>IFERROR(VLOOKUP($A67,'2007'!$C$3:$M$238,10,FALSE),0)</f>
        <v>1</v>
      </c>
      <c r="CV67" s="1740">
        <f>IFERROR(VLOOKUP($A67,'2007'!$C$3:$M$238,11,FALSE),0)</f>
        <v>0.51428571428571423</v>
      </c>
      <c r="CW67" s="1700">
        <f>IFERROR(VLOOKUP($A67,'2006'!$A$2:$F$200,2,FALSE),0)</f>
        <v>71</v>
      </c>
      <c r="CX67" s="1691">
        <f>IFERROR(VLOOKUP($A67,'2006'!$A$2:$F$200,4,FALSE),0)</f>
        <v>39</v>
      </c>
      <c r="CY67" s="1691">
        <f>IFERROR(VLOOKUP($A67,'2006'!$A$2:$F$200,5,FALSE),0)</f>
        <v>3</v>
      </c>
      <c r="CZ67" s="1740">
        <f>IFERROR(VLOOKUP($A67,'2006'!$A$2:$F$200,6,FALSE),0)</f>
        <v>0.54929577464788737</v>
      </c>
      <c r="DA67" s="1700">
        <f>IFERROR(VLOOKUP($A67,'2005'!$C$3:$M$205,8,FALSE),0)</f>
        <v>67</v>
      </c>
      <c r="DB67" s="1691">
        <f>IFERROR(VLOOKUP($A67,'2005'!$C$3:$M$205,9,FALSE),0)</f>
        <v>33</v>
      </c>
      <c r="DC67" s="1691">
        <f>IFERROR(VLOOKUP($A67,'2005'!$C$3:$M$205,10,FALSE),0)</f>
        <v>4</v>
      </c>
      <c r="DD67" s="1740">
        <f>IFERROR(VLOOKUP($A67,'2005'!$C$3:$M$205,11,FALSE),0)</f>
        <v>0.4925373134328358</v>
      </c>
      <c r="DE67" s="1700">
        <f>IFERROR(VLOOKUP($A67,'2004'!$C$3:$M$213,8,FALSE),0)</f>
        <v>68</v>
      </c>
      <c r="DF67" s="1691">
        <f>IFERROR(VLOOKUP($A67,'2004'!$C$3:$M$213,9,FALSE),0)</f>
        <v>36</v>
      </c>
      <c r="DG67" s="1691">
        <f>IFERROR(VLOOKUP($A67,'2004'!$C$3:$M$213,10,FALSE),0)</f>
        <v>0</v>
      </c>
      <c r="DH67" s="1740">
        <f>IFERROR(VLOOKUP($A67,'2004'!$C$3:$M$213,11,FALSE),0)</f>
        <v>0.52941176470588236</v>
      </c>
      <c r="DI67" s="1700">
        <f>IFERROR(VLOOKUP($A67,'2003'!$C$3:$Q$214,12,FALSE),0)</f>
        <v>70</v>
      </c>
      <c r="DJ67" s="1691">
        <f>IFERROR(VLOOKUP($A67,'2003'!$C$3:$Q$214,13,FALSE),0)</f>
        <v>39</v>
      </c>
      <c r="DK67" s="1691">
        <f>IFERROR(VLOOKUP($A67,'2003'!$C$3:$Q$214,14,FALSE),0)</f>
        <v>5</v>
      </c>
      <c r="DL67" s="1740">
        <f>IFERROR(VLOOKUP($A67,'2003'!$C$3:$Q$214,15,FALSE),0)</f>
        <v>0.55714285714285716</v>
      </c>
      <c r="DM67" s="1700">
        <f>IFERROR(VLOOKUP($A67,'2002'!$D$3:$R$214,12,FALSE),0)</f>
        <v>55</v>
      </c>
      <c r="DN67" s="1691">
        <f>IFERROR(VLOOKUP($A67,'2002'!$D$3:$R$214,13,FALSE),0)</f>
        <v>28</v>
      </c>
      <c r="DO67" s="1691">
        <f>IFERROR(VLOOKUP($A67,'2002'!$D$3:$R$214,14,FALSE),0)</f>
        <v>1</v>
      </c>
      <c r="DP67" s="1788">
        <f>IFERROR(VLOOKUP($A67,'2002'!$D$3:$R$214,15,FALSE),0)</f>
        <v>0.50909090909090904</v>
      </c>
      <c r="DQ67" s="1700">
        <f>IFERROR(VLOOKUP($A67,'Pre 2002'!$C$3:$CK$382,84,FALSE),0)</f>
        <v>225</v>
      </c>
      <c r="DR67" s="1695">
        <f>IFERROR(VLOOKUP($A67,'Pre 2002'!$C$3:$CK$382,85,FALSE),0)</f>
        <v>128</v>
      </c>
      <c r="DS67" s="1695">
        <f>IFERROR(VLOOKUP($A67,'Pre 2002'!$C$3:$CK$382,86,FALSE),0)</f>
        <v>8</v>
      </c>
      <c r="DT67" s="1790">
        <f>IFERROR(VLOOKUP($A67,'Pre 2002'!$C$3:$CK$382,87,FALSE),0)</f>
        <v>0.56888888888888889</v>
      </c>
      <c r="DU67" s="1741">
        <f>IFERROR(VLOOKUP(A67,'Pre 2002'!$C$3:$CG$382,83,FALSE),0)</f>
        <v>4</v>
      </c>
      <c r="DV67" s="1722"/>
      <c r="DY67" s="1731"/>
    </row>
    <row r="68" spans="1:129">
      <c r="A68" s="1778" t="s">
        <v>198</v>
      </c>
      <c r="B68" s="1562">
        <f t="shared" si="30"/>
        <v>645</v>
      </c>
      <c r="C68" s="1562">
        <f t="shared" si="31"/>
        <v>341</v>
      </c>
      <c r="D68" s="1562">
        <f t="shared" si="32"/>
        <v>48</v>
      </c>
      <c r="E68" s="1563">
        <f t="shared" si="33"/>
        <v>0.52868217054263567</v>
      </c>
      <c r="F68" s="1786">
        <f t="shared" si="34"/>
        <v>10</v>
      </c>
      <c r="G68" s="1595">
        <v>2013</v>
      </c>
      <c r="H68" s="1567">
        <f t="shared" si="25"/>
        <v>2</v>
      </c>
      <c r="I68" s="1734">
        <f t="shared" si="26"/>
        <v>157</v>
      </c>
      <c r="J68" s="1734">
        <f t="shared" si="27"/>
        <v>97</v>
      </c>
      <c r="K68" s="1734">
        <f t="shared" si="28"/>
        <v>8</v>
      </c>
      <c r="L68" s="1806">
        <f t="shared" si="29"/>
        <v>0.61783439490445857</v>
      </c>
      <c r="M68" s="1568">
        <v>13</v>
      </c>
      <c r="N68" s="1573">
        <v>1</v>
      </c>
      <c r="O68" s="1700">
        <f>IFERROR(VLOOKUP($A68,'2022'!$B$2:$K$174,3,FALSE),0)</f>
        <v>55</v>
      </c>
      <c r="P68" s="1858">
        <f>IFERROR(VLOOKUP($A68,'2022'!$B$2:$K$174,4,FALSE),0)</f>
        <v>16</v>
      </c>
      <c r="Q68" s="1858">
        <f>IFERROR(VLOOKUP($A68,'2022'!$B$2:$K$174,5,FALSE),0)</f>
        <v>24</v>
      </c>
      <c r="R68" s="1858">
        <f>IFERROR(VLOOKUP($A68,'2022'!$B$2:$K$174,8,FALSE),0)</f>
        <v>1</v>
      </c>
      <c r="S68" s="1740">
        <f>IFERROR(VLOOKUP($A68,'2022'!$B$2:$K$174,10,FALSE),0)</f>
        <v>0.436</v>
      </c>
      <c r="T68" s="1700">
        <f>IFERROR(VLOOKUP($A68,'2021'!$B$2:$K$174,3,FALSE),0)</f>
        <v>55</v>
      </c>
      <c r="U68" s="1843">
        <f>IFERROR(VLOOKUP($A68,'2021'!$B$2:$K$174,4,FALSE),0)</f>
        <v>9</v>
      </c>
      <c r="V68" s="1843">
        <f>IFERROR(VLOOKUP($A68,'2021'!$B$2:$K$174,5,FALSE),0)</f>
        <v>15</v>
      </c>
      <c r="W68" s="1843">
        <f>IFERROR(VLOOKUP($A68,'2021'!$B$2:$K$174,8,FALSE),0)</f>
        <v>3</v>
      </c>
      <c r="X68" s="1740">
        <f>IFERROR(VLOOKUP($A68,'2021'!$B$2:$K$174,10,FALSE),0)</f>
        <v>0.27300000000000002</v>
      </c>
      <c r="Y68" s="1700">
        <f>IFERROR(VLOOKUP($A68,'2020'!$B$2:$K$170,3,FALSE),0)</f>
        <v>54</v>
      </c>
      <c r="Z68" s="1829">
        <f>IFERROR(VLOOKUP($A68,'2020'!$B$2:$K$170,4,FALSE),0)</f>
        <v>17</v>
      </c>
      <c r="AA68" s="1829">
        <f>IFERROR(VLOOKUP($A68,'2020'!$B$2:$K$170,5,FALSE),0)</f>
        <v>26</v>
      </c>
      <c r="AB68" s="1829">
        <f>IFERROR(VLOOKUP($A68,'2020'!$B$2:$K$170,8,FALSE),0)</f>
        <v>7</v>
      </c>
      <c r="AC68" s="1740">
        <f>IFERROR(VLOOKUP($A68,'2020'!$B$2:$K$170,10,FALSE),0)</f>
        <v>0.48099999999999998</v>
      </c>
      <c r="AD68" s="1700">
        <f>IFERROR(VLOOKUP($A68,'2019'!$B$2:$K$170,3,FALSE),0)</f>
        <v>56</v>
      </c>
      <c r="AE68" s="1823">
        <f>IFERROR(VLOOKUP($A68,'2019'!$B$2:$K$170,4,FALSE),0)</f>
        <v>19</v>
      </c>
      <c r="AF68" s="1823">
        <f>IFERROR(VLOOKUP($A68,'2019'!$B$2:$K$170,5,FALSE),0)</f>
        <v>31</v>
      </c>
      <c r="AG68" s="1823">
        <f>IFERROR(VLOOKUP($A68,'2019'!$B$2:$K$170,8,FALSE),0)</f>
        <v>4</v>
      </c>
      <c r="AH68" s="1740">
        <f>IFERROR(VLOOKUP($A68,'2019'!$B$2:$K$170,10,FALSE),0)</f>
        <v>0.55400000000000005</v>
      </c>
      <c r="AI68" s="1700">
        <f>IFERROR(VLOOKUP($A68,'2018'!$B$2:$K$170,3,FALSE),0)</f>
        <v>52</v>
      </c>
      <c r="AJ68" s="1821">
        <f>IFERROR(VLOOKUP($A68,'2018'!$B$2:$K$170,4,FALSE),0)</f>
        <v>19</v>
      </c>
      <c r="AK68" s="1821">
        <f>IFERROR(VLOOKUP($A68,'2018'!$B$2:$K$170,5,FALSE),0)</f>
        <v>31</v>
      </c>
      <c r="AL68" s="1821">
        <f>IFERROR(VLOOKUP($A68,'2018'!$B$2:$K$170,8,FALSE),0)</f>
        <v>7</v>
      </c>
      <c r="AM68" s="1740">
        <f>IFERROR(VLOOKUP($A68,'2018'!$B$2:$K$170,10,FALSE),0)</f>
        <v>0.59599999999999997</v>
      </c>
      <c r="AN68" s="1700">
        <f>IFERROR(VLOOKUP($A68,'2017'!$B$2:$J$163,2,FALSE),0)</f>
        <v>66</v>
      </c>
      <c r="AO68" s="1815">
        <f>IFERROR(VLOOKUP($A68,'2017'!$B$2:$J$163,3,FALSE),0)</f>
        <v>20</v>
      </c>
      <c r="AP68" s="1815">
        <f>IFERROR(VLOOKUP($A68,'2017'!$B$2:$J$163,4,FALSE),0)</f>
        <v>33</v>
      </c>
      <c r="AQ68" s="1815">
        <f>IFERROR(VLOOKUP($A68,'2017'!$B$2:$J$163,7,FALSE),0)</f>
        <v>6</v>
      </c>
      <c r="AR68" s="1740">
        <f>IFERROR(VLOOKUP($A68,'2017'!$B$2:$J$163,9,FALSE),0)</f>
        <v>0.5</v>
      </c>
      <c r="AS68" s="1700">
        <f>IFERROR(VLOOKUP($A68,'2016'!$B$2:$K$165,3,FALSE),0)</f>
        <v>76</v>
      </c>
      <c r="AT68" s="1796">
        <f>IFERROR(VLOOKUP($A68,'2016'!$B$2:$K$165,4,FALSE),0)</f>
        <v>24</v>
      </c>
      <c r="AU68" s="1796">
        <f>IFERROR(VLOOKUP($A68,'2016'!$B$2:$K$165,5,FALSE),0)</f>
        <v>48</v>
      </c>
      <c r="AV68" s="1796">
        <f>IFERROR(VLOOKUP($A68,'2016'!$B$2:$K$165,8,FALSE),0)</f>
        <v>9</v>
      </c>
      <c r="AW68" s="1740">
        <f>IFERROR(VLOOKUP($A68,'2016'!$B$2:$K$165,10,FALSE),0)</f>
        <v>0.63200000000000001</v>
      </c>
      <c r="AX68" s="1700">
        <f>IFERROR(VLOOKUP($A68,'2015'!$B$2:$K$165,3,FALSE),0)</f>
        <v>74</v>
      </c>
      <c r="AY68" s="1695">
        <f>IFERROR(VLOOKUP($A68,'2015'!$B$2:$K$165,4,FALSE),0)</f>
        <v>30</v>
      </c>
      <c r="AZ68" s="1695">
        <f>IFERROR(VLOOKUP($A68,'2015'!$B$2:$K$165,5,FALSE),0)</f>
        <v>36</v>
      </c>
      <c r="BA68" s="1695">
        <f>IFERROR(VLOOKUP($A68,'2015'!$B$2:$K$165,8,FALSE),0)</f>
        <v>3</v>
      </c>
      <c r="BB68" s="1740">
        <f>IFERROR(VLOOKUP($A68,'2015'!$B$2:$K$165,10,FALSE),0)</f>
        <v>0.48648648648648651</v>
      </c>
      <c r="BC68" s="1700">
        <f>IFERROR(VLOOKUP($A68,'2014'!$B$2:$K$157,3,FALSE),0)</f>
        <v>84</v>
      </c>
      <c r="BD68" s="1691">
        <f>IFERROR(VLOOKUP($A68,'2014'!$B$2:$K$157,4,FALSE),0)</f>
        <v>35</v>
      </c>
      <c r="BE68" s="1691">
        <f>IFERROR(VLOOKUP($A68,'2014'!$B$2:$K$157,5,FALSE),0)</f>
        <v>49</v>
      </c>
      <c r="BF68" s="1691">
        <f>IFERROR(VLOOKUP($A68,'2014'!$B$2:$K$157,8,FALSE),0)</f>
        <v>5</v>
      </c>
      <c r="BG68" s="1740">
        <f>IFERROR(VLOOKUP($A68,'2014'!$B$2:$K$157,10,FALSE),0)</f>
        <v>0.58333333333333337</v>
      </c>
      <c r="BH68" s="1700">
        <f>IFERROR(VLOOKUP($A68,'2013'!$D$4:$I$249,2,FALSE),0)</f>
        <v>73</v>
      </c>
      <c r="BI68" s="1691">
        <f>IFERROR(VLOOKUP($A68,'2013'!$D$4:$I$249,3,FALSE),0)</f>
        <v>25</v>
      </c>
      <c r="BJ68" s="1691">
        <f>IFERROR(VLOOKUP($A68,'2013'!$D$4:$I$249,4,FALSE),0)</f>
        <v>48</v>
      </c>
      <c r="BK68" s="1691">
        <f>IFERROR(VLOOKUP($A68,'2013'!$D$4:$I$249,5,FALSE),0)</f>
        <v>3</v>
      </c>
      <c r="BL68" s="1740">
        <f>IFERROR(VLOOKUP($A68,'2013'!$D$4:$I$249,6,FALSE),0)</f>
        <v>0.65753424657534243</v>
      </c>
      <c r="BM68" s="1737">
        <f>IFERROR(VLOOKUP($A68,'2012'!$D$3:$O$172,2,FALSE),0)</f>
        <v>0</v>
      </c>
      <c r="BN68" s="1691">
        <f>IFERROR(VLOOKUP($A68,'2012'!$D$3:$O$172,3,FALSE),0)</f>
        <v>0</v>
      </c>
      <c r="BO68" s="1743">
        <f>IFERROR(VLOOKUP($A68,'2012'!$D$3:$O$172,4,FALSE),0)</f>
        <v>0</v>
      </c>
      <c r="BP68" s="1700">
        <f>IFERROR(VLOOKUP($A68,'2012'!$D$3:$O$172,5,FALSE),0)</f>
        <v>0</v>
      </c>
      <c r="BQ68" s="1691">
        <f>IFERROR(VLOOKUP($A68,'2012'!$D$3:$O$172,6,FALSE),0)</f>
        <v>0</v>
      </c>
      <c r="BR68" s="1691">
        <f>IFERROR(VLOOKUP($A68,'2012'!$D$3:$O$172,7,FALSE),0)</f>
        <v>0</v>
      </c>
      <c r="BS68" s="1691">
        <f>IFERROR(VLOOKUP($A68,'2012'!$D$3:$O$172,8,FALSE),0)</f>
        <v>0</v>
      </c>
      <c r="BT68" s="1740">
        <f>IFERROR(VLOOKUP($A68,'2012'!$D$3:$O$172,9,FALSE),0)</f>
        <v>0</v>
      </c>
      <c r="BU68" s="1737">
        <f>IFERROR(VLOOKUP($A68,'2012'!$D$3:$O$172,10,FALSE),0)</f>
        <v>0</v>
      </c>
      <c r="BV68" s="1691">
        <f>IFERROR(VLOOKUP($A68,'2012'!$D$3:$O$172,11,FALSE),0)</f>
        <v>0</v>
      </c>
      <c r="BW68" s="1743">
        <f>IFERROR(VLOOKUP($A68,'2012'!$D$3:$O$172,12,FALSE),0)</f>
        <v>0</v>
      </c>
      <c r="BX68" s="1700">
        <f>IFERROR(VLOOKUP($A68,'2011'!$D$4:$I$251,2,FALSE),0)</f>
        <v>0</v>
      </c>
      <c r="BY68" s="1691">
        <f>IFERROR(VLOOKUP($A68,'2011'!$D$4:$I$251,3,FALSE),0)</f>
        <v>0</v>
      </c>
      <c r="BZ68" s="1691">
        <f>IFERROR(VLOOKUP($A68,'2011'!$D$4:$I$251,4,FALSE),0)</f>
        <v>0</v>
      </c>
      <c r="CA68" s="1691">
        <f>IFERROR(VLOOKUP($A68,'2011'!$D$4:$I$251,5,FALSE),0)</f>
        <v>0</v>
      </c>
      <c r="CB68" s="1740">
        <f>IFERROR(VLOOKUP($A68,'2011'!$D$4:$I$251,6,FALSE),0)</f>
        <v>0</v>
      </c>
      <c r="CC68" s="1700">
        <f>IFERROR(VLOOKUP($A68,'2010'!$C$3:$H$234,2,FALSE),0)</f>
        <v>0</v>
      </c>
      <c r="CD68" s="1691">
        <f>IFERROR(VLOOKUP($A68,'2010'!$C$3:$H$234,3,FALSE),0)</f>
        <v>0</v>
      </c>
      <c r="CE68" s="1691">
        <f>IFERROR(VLOOKUP($A68,'2010'!$C$3:$H$234,4,FALSE),0)</f>
        <v>0</v>
      </c>
      <c r="CF68" s="1691">
        <f>IFERROR(VLOOKUP($A68,'2010'!$C$3:$H$234,5,FALSE),0)</f>
        <v>0</v>
      </c>
      <c r="CG68" s="1740">
        <f>IFERROR(VLOOKUP($A68,'2010'!$C$3:$H$234,6,FALSE),0)</f>
        <v>0</v>
      </c>
      <c r="CH68" s="1700">
        <f>IFERROR(VLOOKUP($A68,'2009'!$C$3:$H$242,2,FALSE),0)</f>
        <v>0</v>
      </c>
      <c r="CI68" s="1691">
        <f>IFERROR(VLOOKUP($A68,'2009'!$C$3:$H$242,3,FALSE),0)</f>
        <v>0</v>
      </c>
      <c r="CJ68" s="1691">
        <f>IFERROR(VLOOKUP($A68,'2009'!$C$3:$H$242,4,FALSE),0)</f>
        <v>0</v>
      </c>
      <c r="CK68" s="1691">
        <f>IFERROR(VLOOKUP($A68,'2009'!$C$3:$H$242,5,FALSE),0)</f>
        <v>0</v>
      </c>
      <c r="CL68" s="1740">
        <f>IFERROR(VLOOKUP($A68,'2009'!$C$3:$H$242,6,FALSE),0)</f>
        <v>0</v>
      </c>
      <c r="CM68" s="1700">
        <f>IFERROR(VLOOKUP($A68,'2008'!$C$3:$H$229,2,FALSE),0)</f>
        <v>0</v>
      </c>
      <c r="CN68" s="1691">
        <f>IFERROR(VLOOKUP($A68,'2008'!$C$3:$H$229,3,FALSE),0)</f>
        <v>0</v>
      </c>
      <c r="CO68" s="1691">
        <f>IFERROR(VLOOKUP($A68,'2008'!$C$3:$H$229,4,FALSE),0)</f>
        <v>0</v>
      </c>
      <c r="CP68" s="1691">
        <f>IFERROR(VLOOKUP($A68,'2008'!$C$3:$H$229,5,FALSE),0)</f>
        <v>0</v>
      </c>
      <c r="CQ68" s="1740">
        <f>IFERROR(VLOOKUP($A68,'2008'!$C$3:$H$229,6,FALSE),0)</f>
        <v>0</v>
      </c>
      <c r="CR68" s="1700">
        <f>IFERROR(VLOOKUP($A68,'2007'!$C$3:$M$238,7,FALSE),0)</f>
        <v>0</v>
      </c>
      <c r="CS68" s="1691">
        <f>IFERROR(VLOOKUP($A68,'2007'!$C$3:$M$238,8,FALSE),0)</f>
        <v>0</v>
      </c>
      <c r="CT68" s="1691">
        <f>IFERROR(VLOOKUP($A68,'2007'!$C$3:$M$238,9,FALSE),0)</f>
        <v>0</v>
      </c>
      <c r="CU68" s="1691">
        <f>IFERROR(VLOOKUP($A68,'2007'!$C$3:$M$238,10,FALSE),0)</f>
        <v>0</v>
      </c>
      <c r="CV68" s="1740">
        <f>IFERROR(VLOOKUP($A68,'2007'!$C$3:$M$238,11,FALSE),0)</f>
        <v>0</v>
      </c>
      <c r="CW68" s="1700">
        <f>IFERROR(VLOOKUP($A68,'2006'!$A$2:$F$200,2,FALSE),0)</f>
        <v>0</v>
      </c>
      <c r="CX68" s="1691">
        <f>IFERROR(VLOOKUP($A68,'2006'!$A$2:$F$200,4,FALSE),0)</f>
        <v>0</v>
      </c>
      <c r="CY68" s="1691">
        <f>IFERROR(VLOOKUP($A68,'2006'!$A$2:$F$200,5,FALSE),0)</f>
        <v>0</v>
      </c>
      <c r="CZ68" s="1740">
        <f>IFERROR(VLOOKUP($A68,'2006'!$A$2:$F$200,6,FALSE),0)</f>
        <v>0</v>
      </c>
      <c r="DA68" s="1700">
        <f>IFERROR(VLOOKUP($A68,'2005'!$C$3:$M$205,8,FALSE),0)</f>
        <v>0</v>
      </c>
      <c r="DB68" s="1691">
        <f>IFERROR(VLOOKUP($A68,'2005'!$C$3:$M$205,9,FALSE),0)</f>
        <v>0</v>
      </c>
      <c r="DC68" s="1691">
        <f>IFERROR(VLOOKUP($A68,'2005'!$C$3:$M$205,10,FALSE),0)</f>
        <v>0</v>
      </c>
      <c r="DD68" s="1740">
        <f>IFERROR(VLOOKUP($A68,'2005'!$C$3:$M$205,11,FALSE),0)</f>
        <v>0</v>
      </c>
      <c r="DE68" s="1700">
        <f>IFERROR(VLOOKUP($A68,'2004'!$C$3:$M$213,8,FALSE),0)</f>
        <v>0</v>
      </c>
      <c r="DF68" s="1691">
        <f>IFERROR(VLOOKUP($A68,'2004'!$C$3:$M$213,9,FALSE),0)</f>
        <v>0</v>
      </c>
      <c r="DG68" s="1691">
        <f>IFERROR(VLOOKUP($A68,'2004'!$C$3:$M$213,10,FALSE),0)</f>
        <v>0</v>
      </c>
      <c r="DH68" s="1740">
        <f>IFERROR(VLOOKUP($A68,'2004'!$C$3:$M$213,11,FALSE),0)</f>
        <v>0</v>
      </c>
      <c r="DI68" s="1700">
        <f>IFERROR(VLOOKUP($A68,'2003'!$C$3:$Q$214,12,FALSE),0)</f>
        <v>0</v>
      </c>
      <c r="DJ68" s="1691">
        <f>IFERROR(VLOOKUP($A68,'2003'!$C$3:$Q$214,13,FALSE),0)</f>
        <v>0</v>
      </c>
      <c r="DK68" s="1691">
        <f>IFERROR(VLOOKUP($A68,'2003'!$C$3:$Q$214,14,FALSE),0)</f>
        <v>0</v>
      </c>
      <c r="DL68" s="1740">
        <f>IFERROR(VLOOKUP($A68,'2003'!$C$3:$Q$214,15,FALSE),0)</f>
        <v>0</v>
      </c>
      <c r="DM68" s="1700">
        <f>IFERROR(VLOOKUP($A68,'2002'!$D$3:$R$214,12,FALSE),0)</f>
        <v>0</v>
      </c>
      <c r="DN68" s="1691">
        <f>IFERROR(VLOOKUP($A68,'2002'!$D$3:$R$214,13,FALSE),0)</f>
        <v>0</v>
      </c>
      <c r="DO68" s="1691">
        <f>IFERROR(VLOOKUP($A68,'2002'!$D$3:$R$214,14,FALSE),0)</f>
        <v>0</v>
      </c>
      <c r="DP68" s="1788">
        <f>IFERROR(VLOOKUP($A68,'2002'!$D$3:$R$214,15,FALSE),0)</f>
        <v>0</v>
      </c>
      <c r="DQ68" s="1700">
        <f>IFERROR(VLOOKUP($A68,'Pre 2002'!$C$3:$CK$382,84,FALSE),0)</f>
        <v>0</v>
      </c>
      <c r="DR68" s="1695">
        <f>IFERROR(VLOOKUP($A68,'Pre 2002'!$C$3:$CK$382,85,FALSE),0)</f>
        <v>0</v>
      </c>
      <c r="DS68" s="1695">
        <f>IFERROR(VLOOKUP($A68,'Pre 2002'!$C$3:$CK$382,86,FALSE),0)</f>
        <v>0</v>
      </c>
      <c r="DT68" s="1790">
        <f>IFERROR(VLOOKUP($A68,'Pre 2002'!$C$3:$CK$382,87,FALSE),0)</f>
        <v>0</v>
      </c>
      <c r="DU68" s="1741">
        <f>IFERROR(VLOOKUP(A68,'Pre 2002'!$C$3:$CG$382,83,FALSE),0)</f>
        <v>0</v>
      </c>
      <c r="DV68" s="1722"/>
      <c r="DY68" s="1731"/>
    </row>
    <row r="69" spans="1:129">
      <c r="A69" s="1779" t="s">
        <v>2127</v>
      </c>
      <c r="B69" s="1562">
        <f t="shared" si="30"/>
        <v>206</v>
      </c>
      <c r="C69" s="1562">
        <f t="shared" si="31"/>
        <v>149</v>
      </c>
      <c r="D69" s="1562">
        <f t="shared" si="32"/>
        <v>47</v>
      </c>
      <c r="E69" s="1563">
        <f t="shared" si="33"/>
        <v>0.72330097087378642</v>
      </c>
      <c r="F69" s="1786">
        <f t="shared" si="34"/>
        <v>4</v>
      </c>
      <c r="G69" s="1595" t="s">
        <v>2159</v>
      </c>
      <c r="H69" s="1567">
        <f t="shared" si="25"/>
        <v>4</v>
      </c>
      <c r="I69" s="1734">
        <f t="shared" si="26"/>
        <v>206</v>
      </c>
      <c r="J69" s="1734">
        <f t="shared" si="27"/>
        <v>149</v>
      </c>
      <c r="K69" s="1734">
        <f t="shared" si="28"/>
        <v>47</v>
      </c>
      <c r="L69" s="1806">
        <f t="shared" si="29"/>
        <v>0.72330097087378642</v>
      </c>
      <c r="M69" s="1734"/>
      <c r="N69" s="1748"/>
      <c r="O69" s="1700">
        <f>IFERROR(VLOOKUP($A69,'2022'!$B$2:$K$174,3,FALSE),0)</f>
        <v>0</v>
      </c>
      <c r="P69" s="1858">
        <f>IFERROR(VLOOKUP($A69,'2022'!$B$2:$K$174,4,FALSE),0)</f>
        <v>0</v>
      </c>
      <c r="Q69" s="1858">
        <f>IFERROR(VLOOKUP($A69,'2022'!$B$2:$K$174,5,FALSE),0)</f>
        <v>0</v>
      </c>
      <c r="R69" s="1858">
        <f>IFERROR(VLOOKUP($A69,'2022'!$B$2:$K$174,8,FALSE),0)</f>
        <v>0</v>
      </c>
      <c r="S69" s="1740">
        <f>IFERROR(VLOOKUP($A69,'2022'!$B$2:$K$174,10,FALSE),0)</f>
        <v>0</v>
      </c>
      <c r="T69" s="1700">
        <f>IFERROR(VLOOKUP($A69,'2021'!$B$2:$K$174,3,FALSE),0)</f>
        <v>0</v>
      </c>
      <c r="U69" s="1843">
        <f>IFERROR(VLOOKUP($A69,'2021'!$B$2:$K$174,4,FALSE),0)</f>
        <v>0</v>
      </c>
      <c r="V69" s="1843">
        <f>IFERROR(VLOOKUP($A69,'2021'!$B$2:$K$174,5,FALSE),0)</f>
        <v>0</v>
      </c>
      <c r="W69" s="1843">
        <f>IFERROR(VLOOKUP($A69,'2021'!$B$2:$K$174,8,FALSE),0)</f>
        <v>0</v>
      </c>
      <c r="X69" s="1740">
        <f>IFERROR(VLOOKUP($A69,'2021'!$B$2:$K$174,10,FALSE),0)</f>
        <v>0</v>
      </c>
      <c r="Y69" s="1700">
        <f>IFERROR(VLOOKUP($A69,'2020'!$B$2:$K$170,3,FALSE),0)</f>
        <v>0</v>
      </c>
      <c r="Z69" s="1829">
        <f>IFERROR(VLOOKUP($A69,'2020'!$B$2:$K$170,4,FALSE),0)</f>
        <v>0</v>
      </c>
      <c r="AA69" s="1829">
        <f>IFERROR(VLOOKUP($A69,'2020'!$B$2:$K$170,5,FALSE),0)</f>
        <v>0</v>
      </c>
      <c r="AB69" s="1829">
        <f>IFERROR(VLOOKUP($A69,'2020'!$B$2:$K$170,8,FALSE),0)</f>
        <v>0</v>
      </c>
      <c r="AC69" s="1740">
        <f>IFERROR(VLOOKUP($A69,'2020'!$B$2:$K$170,10,FALSE),0)</f>
        <v>0</v>
      </c>
      <c r="AD69" s="1700">
        <f>IFERROR(VLOOKUP($A69,'2019'!$B$2:$K$170,3,FALSE),0)</f>
        <v>0</v>
      </c>
      <c r="AE69" s="1823">
        <f>IFERROR(VLOOKUP($A69,'2019'!$B$2:$K$170,4,FALSE),0)</f>
        <v>0</v>
      </c>
      <c r="AF69" s="1823">
        <f>IFERROR(VLOOKUP($A69,'2019'!$B$2:$K$170,5,FALSE),0)</f>
        <v>0</v>
      </c>
      <c r="AG69" s="1823">
        <f>IFERROR(VLOOKUP($A69,'2019'!$B$2:$K$170,8,FALSE),0)</f>
        <v>0</v>
      </c>
      <c r="AH69" s="1740">
        <f>IFERROR(VLOOKUP($A69,'2019'!$B$2:$K$170,10,FALSE),0)</f>
        <v>0</v>
      </c>
      <c r="AI69" s="1700">
        <f>IFERROR(VLOOKUP($A69,'2018'!$B$2:$K$170,3,FALSE),0)</f>
        <v>0</v>
      </c>
      <c r="AJ69" s="1821">
        <f>IFERROR(VLOOKUP($A69,'2018'!$B$2:$K$170,4,FALSE),0)</f>
        <v>0</v>
      </c>
      <c r="AK69" s="1821">
        <f>IFERROR(VLOOKUP($A69,'2018'!$B$2:$K$170,5,FALSE),0)</f>
        <v>0</v>
      </c>
      <c r="AL69" s="1821">
        <f>IFERROR(VLOOKUP($A69,'2018'!$B$2:$K$170,8,FALSE),0)</f>
        <v>0</v>
      </c>
      <c r="AM69" s="1740">
        <f>IFERROR(VLOOKUP($A69,'2018'!$B$2:$K$170,10,FALSE),0)</f>
        <v>0</v>
      </c>
      <c r="AN69" s="1700">
        <f>IFERROR(VLOOKUP($A69,'2017'!$B$2:$J$163,2,FALSE),0)</f>
        <v>0</v>
      </c>
      <c r="AO69" s="1815">
        <f>IFERROR(VLOOKUP($A69,'2017'!$B$2:$J$163,3,FALSE),0)</f>
        <v>0</v>
      </c>
      <c r="AP69" s="1815">
        <f>IFERROR(VLOOKUP($A69,'2017'!$B$2:$J$163,4,FALSE),0)</f>
        <v>0</v>
      </c>
      <c r="AQ69" s="1815">
        <f>IFERROR(VLOOKUP($A69,'2017'!$B$2:$J$163,7,FALSE),0)</f>
        <v>0</v>
      </c>
      <c r="AR69" s="1740">
        <f>IFERROR(VLOOKUP($A69,'2017'!$B$2:$J$163,9,FALSE),0)</f>
        <v>0</v>
      </c>
      <c r="AS69" s="1700">
        <f>IFERROR(VLOOKUP($A69,'2016'!$B$2:$K$165,3,FALSE),0)</f>
        <v>0</v>
      </c>
      <c r="AT69" s="1796">
        <f>IFERROR(VLOOKUP($A69,'2016'!$B$2:$K$165,4,FALSE),0)</f>
        <v>0</v>
      </c>
      <c r="AU69" s="1796">
        <f>IFERROR(VLOOKUP($A69,'2016'!$B$2:$K$165,5,FALSE),0)</f>
        <v>0</v>
      </c>
      <c r="AV69" s="1796">
        <f>IFERROR(VLOOKUP($A69,'2016'!$B$2:$K$165,8,FALSE),0)</f>
        <v>0</v>
      </c>
      <c r="AW69" s="1740">
        <f>IFERROR(VLOOKUP($A69,'2016'!$B$2:$K$165,10,FALSE),0)</f>
        <v>0</v>
      </c>
      <c r="AX69" s="1700">
        <f>IFERROR(VLOOKUP($A69,'2015'!$B$2:$K$165,3,FALSE),0)</f>
        <v>0</v>
      </c>
      <c r="AY69" s="1695">
        <f>IFERROR(VLOOKUP($A69,'2015'!$B$2:$K$165,4,FALSE),0)</f>
        <v>0</v>
      </c>
      <c r="AZ69" s="1695">
        <f>IFERROR(VLOOKUP($A69,'2015'!$B$2:$K$165,5,FALSE),0)</f>
        <v>0</v>
      </c>
      <c r="BA69" s="1695">
        <f>IFERROR(VLOOKUP($A69,'2015'!$B$2:$K$165,8,FALSE),0)</f>
        <v>0</v>
      </c>
      <c r="BB69" s="1740">
        <f>IFERROR(VLOOKUP($A69,'2015'!$B$2:$K$165,10,FALSE),0)</f>
        <v>0</v>
      </c>
      <c r="BC69" s="1700">
        <f>IFERROR(VLOOKUP($A69,'2014'!$B$2:$K$157,3,FALSE),0)</f>
        <v>0</v>
      </c>
      <c r="BD69" s="1691">
        <f>IFERROR(VLOOKUP($A69,'2014'!$B$2:$K$157,4,FALSE),0)</f>
        <v>0</v>
      </c>
      <c r="BE69" s="1691">
        <f>IFERROR(VLOOKUP($A69,'2014'!$B$2:$K$157,5,FALSE),0)</f>
        <v>0</v>
      </c>
      <c r="BF69" s="1691">
        <f>IFERROR(VLOOKUP($A69,'2014'!$B$2:$K$157,8,FALSE),0)</f>
        <v>0</v>
      </c>
      <c r="BG69" s="1740">
        <f>IFERROR(VLOOKUP($A69,'2014'!$B$2:$K$157,10,FALSE),0)</f>
        <v>0</v>
      </c>
      <c r="BH69" s="1700">
        <f>IFERROR(VLOOKUP($A69,'2013'!$D$4:$I$249,2,FALSE),0)</f>
        <v>0</v>
      </c>
      <c r="BI69" s="1691">
        <f>IFERROR(VLOOKUP($A69,'2013'!$D$4:$I$249,3,FALSE),0)</f>
        <v>0</v>
      </c>
      <c r="BJ69" s="1691">
        <f>IFERROR(VLOOKUP($A69,'2013'!$D$4:$I$249,4,FALSE),0)</f>
        <v>0</v>
      </c>
      <c r="BK69" s="1691">
        <f>IFERROR(VLOOKUP($A69,'2013'!$D$4:$I$249,5,FALSE),0)</f>
        <v>0</v>
      </c>
      <c r="BL69" s="1740">
        <f>IFERROR(VLOOKUP($A69,'2013'!$D$4:$I$249,6,FALSE),0)</f>
        <v>0</v>
      </c>
      <c r="BM69" s="1737">
        <f>IFERROR(VLOOKUP($A69,'2012'!$D$3:$O$172,2,FALSE),0)</f>
        <v>0</v>
      </c>
      <c r="BN69" s="1691">
        <f>IFERROR(VLOOKUP($A69,'2012'!$D$3:$O$172,3,FALSE),0)</f>
        <v>0</v>
      </c>
      <c r="BO69" s="1743">
        <f>IFERROR(VLOOKUP($A69,'2012'!$D$3:$O$172,4,FALSE),0)</f>
        <v>0</v>
      </c>
      <c r="BP69" s="1700">
        <f>IFERROR(VLOOKUP($A69,'2012'!$D$3:$O$172,5,FALSE),0)</f>
        <v>0</v>
      </c>
      <c r="BQ69" s="1691">
        <f>IFERROR(VLOOKUP($A69,'2012'!$D$3:$O$172,6,FALSE),0)</f>
        <v>0</v>
      </c>
      <c r="BR69" s="1691">
        <f>IFERROR(VLOOKUP($A69,'2012'!$D$3:$O$172,7,FALSE),0)</f>
        <v>0</v>
      </c>
      <c r="BS69" s="1691">
        <f>IFERROR(VLOOKUP($A69,'2012'!$D$3:$O$172,8,FALSE),0)</f>
        <v>0</v>
      </c>
      <c r="BT69" s="1740">
        <f>IFERROR(VLOOKUP($A69,'2012'!$D$3:$O$172,9,FALSE),0)</f>
        <v>0</v>
      </c>
      <c r="BX69" s="1700">
        <f>IFERROR(VLOOKUP($A69,'2011'!$D$4:$I$251,2,FALSE),0)</f>
        <v>0</v>
      </c>
      <c r="BY69" s="1691">
        <f>IFERROR(VLOOKUP($A69,'2011'!$D$4:$I$251,3,FALSE),0)</f>
        <v>0</v>
      </c>
      <c r="BZ69" s="1691">
        <f>IFERROR(VLOOKUP($A69,'2011'!$D$4:$I$251,4,FALSE),0)</f>
        <v>0</v>
      </c>
      <c r="CA69" s="1691">
        <f>IFERROR(VLOOKUP($A69,'2011'!$D$4:$I$251,5,FALSE),0)</f>
        <v>0</v>
      </c>
      <c r="CB69" s="1740">
        <f>IFERROR(VLOOKUP($A69,'2011'!$D$4:$I$251,6,FALSE),0)</f>
        <v>0</v>
      </c>
      <c r="CC69" s="1700">
        <f>IFERROR(VLOOKUP($A69,'2010'!$C$3:$H$234,2,FALSE),0)</f>
        <v>0</v>
      </c>
      <c r="CD69" s="1691">
        <f>IFERROR(VLOOKUP($A69,'2010'!$C$3:$H$234,3,FALSE),0)</f>
        <v>0</v>
      </c>
      <c r="CE69" s="1691">
        <f>IFERROR(VLOOKUP($A69,'2010'!$C$3:$H$234,4,FALSE),0)</f>
        <v>0</v>
      </c>
      <c r="CF69" s="1691">
        <f>IFERROR(VLOOKUP($A69,'2010'!$C$3:$H$234,5,FALSE),0)</f>
        <v>0</v>
      </c>
      <c r="CG69" s="1740">
        <f>IFERROR(VLOOKUP($A69,'2010'!$C$3:$H$234,6,FALSE),0)</f>
        <v>0</v>
      </c>
      <c r="CH69" s="1700">
        <f>IFERROR(VLOOKUP($A69,'2009'!$C$3:$H$242,2,FALSE),0)</f>
        <v>0</v>
      </c>
      <c r="CI69" s="1691">
        <f>IFERROR(VLOOKUP($A69,'2009'!$C$3:$H$242,3,FALSE),0)</f>
        <v>0</v>
      </c>
      <c r="CJ69" s="1691">
        <f>IFERROR(VLOOKUP($A69,'2009'!$C$3:$H$242,4,FALSE),0)</f>
        <v>0</v>
      </c>
      <c r="CK69" s="1691">
        <f>IFERROR(VLOOKUP($A69,'2009'!$C$3:$H$242,5,FALSE),0)</f>
        <v>0</v>
      </c>
      <c r="CL69" s="1740">
        <f>IFERROR(VLOOKUP($A69,'2009'!$C$3:$H$242,6,FALSE),0)</f>
        <v>0</v>
      </c>
      <c r="CM69" s="1700">
        <f>IFERROR(VLOOKUP($A69,'2008'!$C$3:$H$229,2,FALSE),0)</f>
        <v>0</v>
      </c>
      <c r="CN69" s="1691">
        <f>IFERROR(VLOOKUP($A69,'2008'!$C$3:$H$229,3,FALSE),0)</f>
        <v>0</v>
      </c>
      <c r="CO69" s="1691">
        <f>IFERROR(VLOOKUP($A69,'2008'!$C$3:$H$229,4,FALSE),0)</f>
        <v>0</v>
      </c>
      <c r="CP69" s="1691">
        <f>IFERROR(VLOOKUP($A69,'2008'!$C$3:$H$229,5,FALSE),0)</f>
        <v>0</v>
      </c>
      <c r="CQ69" s="1740">
        <f>IFERROR(VLOOKUP($A69,'2008'!$C$3:$H$229,6,FALSE),0)</f>
        <v>0</v>
      </c>
      <c r="CR69" s="1700">
        <f>IFERROR(VLOOKUP($A69,'2007'!$C$3:$M$238,7,FALSE),0)</f>
        <v>0</v>
      </c>
      <c r="CS69" s="1691">
        <f>IFERROR(VLOOKUP($A69,'2007'!$C$3:$M$238,8,FALSE),0)</f>
        <v>0</v>
      </c>
      <c r="CT69" s="1691">
        <f>IFERROR(VLOOKUP($A69,'2007'!$C$3:$M$238,9,FALSE),0)</f>
        <v>0</v>
      </c>
      <c r="CU69" s="1691">
        <f>IFERROR(VLOOKUP($A69,'2007'!$C$3:$M$238,10,FALSE),0)</f>
        <v>0</v>
      </c>
      <c r="CV69" s="1740">
        <f>IFERROR(VLOOKUP($A69,'2007'!$C$3:$M$238,11,FALSE),0)</f>
        <v>0</v>
      </c>
      <c r="CW69" s="1700">
        <f>IFERROR(VLOOKUP($A69,'2006'!$A$2:$F$200,2,FALSE),0)</f>
        <v>0</v>
      </c>
      <c r="CX69" s="1843">
        <f>IFERROR(VLOOKUP($A69,'2006'!$A$2:$F$200,4,FALSE),0)</f>
        <v>0</v>
      </c>
      <c r="CY69" s="1843">
        <f>IFERROR(VLOOKUP($A69,'2006'!$A$2:$F$200,5,FALSE),0)</f>
        <v>0</v>
      </c>
      <c r="CZ69" s="1740">
        <f>IFERROR(VLOOKUP($A69,'2006'!$A$2:$F$200,6,FALSE),0)</f>
        <v>0</v>
      </c>
      <c r="DA69" s="1700">
        <f>IFERROR(VLOOKUP($A69,'2005'!$C$3:$M$205,8,FALSE),0)</f>
        <v>0</v>
      </c>
      <c r="DB69" s="1691">
        <f>IFERROR(VLOOKUP($A69,'2005'!$C$3:$M$205,9,FALSE),0)</f>
        <v>0</v>
      </c>
      <c r="DC69" s="1691">
        <f>IFERROR(VLOOKUP($A69,'2005'!$C$3:$M$205,10,FALSE),0)</f>
        <v>0</v>
      </c>
      <c r="DD69" s="1740">
        <f>IFERROR(VLOOKUP($A69,'2005'!$C$3:$M$205,11,FALSE),0)</f>
        <v>0</v>
      </c>
      <c r="DE69" s="1700">
        <f>IFERROR(VLOOKUP($A69,'2004'!$C$3:$M$213,8,FALSE),0)</f>
        <v>0</v>
      </c>
      <c r="DF69" s="1691">
        <f>IFERROR(VLOOKUP($A69,'2004'!$C$3:$M$213,9,FALSE),0)</f>
        <v>0</v>
      </c>
      <c r="DG69" s="1691">
        <f>IFERROR(VLOOKUP($A69,'2004'!$C$3:$M$213,10,FALSE),0)</f>
        <v>0</v>
      </c>
      <c r="DH69" s="1740">
        <f>IFERROR(VLOOKUP($A69,'2004'!$C$3:$M$213,11,FALSE),0)</f>
        <v>0</v>
      </c>
      <c r="DI69" s="1700">
        <f>IFERROR(VLOOKUP($A69,'2003'!$C$3:$Q$214,12,FALSE),0)</f>
        <v>0</v>
      </c>
      <c r="DJ69" s="1691">
        <f>IFERROR(VLOOKUP($A69,'2003'!$C$3:$Q$214,13,FALSE),0)</f>
        <v>0</v>
      </c>
      <c r="DK69" s="1691">
        <f>IFERROR(VLOOKUP($A69,'2003'!$C$3:$Q$214,14,FALSE),0)</f>
        <v>0</v>
      </c>
      <c r="DL69" s="1740">
        <f>IFERROR(VLOOKUP($A69,'2003'!$C$3:$Q$214,15,FALSE),0)</f>
        <v>0</v>
      </c>
      <c r="DM69" s="1700">
        <f>IFERROR(VLOOKUP($A69,'2002'!$D$3:$R$214,12,FALSE),0)</f>
        <v>0</v>
      </c>
      <c r="DN69" s="1691">
        <f>IFERROR(VLOOKUP($A69,'2002'!$D$3:$R$214,13,FALSE),0)</f>
        <v>0</v>
      </c>
      <c r="DO69" s="1691">
        <f>IFERROR(VLOOKUP($A69,'2002'!$D$3:$R$214,14,FALSE),0)</f>
        <v>0</v>
      </c>
      <c r="DP69" s="1788">
        <f>IFERROR(VLOOKUP($A69,'2002'!$D$3:$R$214,15,FALSE),0)</f>
        <v>0</v>
      </c>
      <c r="DQ69" s="1700">
        <f>IFERROR(VLOOKUP($A69,'Pre 2002'!$C$3:$CK$382,84,FALSE),0)</f>
        <v>206</v>
      </c>
      <c r="DR69" s="1695">
        <f>IFERROR(VLOOKUP($A69,'Pre 2002'!$C$3:$CK$382,85,FALSE),0)</f>
        <v>149</v>
      </c>
      <c r="DS69" s="1695">
        <f>IFERROR(VLOOKUP($A69,'Pre 2002'!$C$3:$CK$382,86,FALSE),0)</f>
        <v>47</v>
      </c>
      <c r="DT69" s="1790">
        <f>IFERROR(VLOOKUP($A69,'Pre 2002'!$C$3:$CK$382,87,FALSE),0)</f>
        <v>0.72330097087378642</v>
      </c>
      <c r="DU69" s="1741">
        <f>IFERROR(VLOOKUP(A69,'Pre 2002'!$C$3:$CG$382,83,FALSE),0)</f>
        <v>4</v>
      </c>
      <c r="DV69" s="1722"/>
      <c r="DY69" s="1731"/>
    </row>
    <row r="70" spans="1:129">
      <c r="A70" s="1778" t="s">
        <v>169</v>
      </c>
      <c r="B70" s="1562">
        <f t="shared" si="30"/>
        <v>1118</v>
      </c>
      <c r="C70" s="1562">
        <f t="shared" si="31"/>
        <v>577</v>
      </c>
      <c r="D70" s="1562">
        <f t="shared" si="32"/>
        <v>47</v>
      </c>
      <c r="E70" s="1563">
        <f t="shared" si="33"/>
        <v>0.51610017889087656</v>
      </c>
      <c r="F70" s="1786">
        <f t="shared" si="34"/>
        <v>17</v>
      </c>
      <c r="G70" s="1595">
        <v>2006</v>
      </c>
      <c r="H70" s="1567">
        <f t="shared" si="25"/>
        <v>10</v>
      </c>
      <c r="I70" s="1734">
        <f t="shared" si="26"/>
        <v>673</v>
      </c>
      <c r="J70" s="1734">
        <f t="shared" si="27"/>
        <v>348</v>
      </c>
      <c r="K70" s="1734">
        <f t="shared" si="28"/>
        <v>38</v>
      </c>
      <c r="L70" s="1806">
        <f t="shared" si="29"/>
        <v>0.51708766716196142</v>
      </c>
      <c r="M70" s="1568" t="s">
        <v>2</v>
      </c>
      <c r="N70" s="1573">
        <v>0</v>
      </c>
      <c r="O70" s="1700">
        <f>IFERROR(VLOOKUP($A70,'2022'!$B$2:$K$174,3,FALSE),0)</f>
        <v>49</v>
      </c>
      <c r="P70" s="1858">
        <f>IFERROR(VLOOKUP($A70,'2022'!$B$2:$K$174,4,FALSE),0)</f>
        <v>11</v>
      </c>
      <c r="Q70" s="1858">
        <f>IFERROR(VLOOKUP($A70,'2022'!$B$2:$K$174,5,FALSE),0)</f>
        <v>22</v>
      </c>
      <c r="R70" s="1858">
        <f>IFERROR(VLOOKUP($A70,'2022'!$B$2:$K$174,8,FALSE),0)</f>
        <v>0</v>
      </c>
      <c r="S70" s="1740">
        <f>IFERROR(VLOOKUP($A70,'2022'!$B$2:$K$174,10,FALSE),0)</f>
        <v>0.44900000000000001</v>
      </c>
      <c r="T70" s="1700">
        <f>IFERROR(VLOOKUP($A70,'2021'!$B$2:$K$174,3,FALSE),0)</f>
        <v>39</v>
      </c>
      <c r="U70" s="1843">
        <f>IFERROR(VLOOKUP($A70,'2021'!$B$2:$K$174,4,FALSE),0)</f>
        <v>8</v>
      </c>
      <c r="V70" s="1843">
        <f>IFERROR(VLOOKUP($A70,'2021'!$B$2:$K$174,5,FALSE),0)</f>
        <v>19</v>
      </c>
      <c r="W70" s="1843">
        <f>IFERROR(VLOOKUP($A70,'2021'!$B$2:$K$174,8,FALSE),0)</f>
        <v>1</v>
      </c>
      <c r="X70" s="1740">
        <f>IFERROR(VLOOKUP($A70,'2021'!$B$2:$K$174,10,FALSE),0)</f>
        <v>0.48699999999999999</v>
      </c>
      <c r="Y70" s="1700">
        <f>IFERROR(VLOOKUP($A70,'2020'!$B$2:$K$170,3,FALSE),0)</f>
        <v>65</v>
      </c>
      <c r="Z70" s="1829">
        <f>IFERROR(VLOOKUP($A70,'2020'!$B$2:$K$170,4,FALSE),0)</f>
        <v>16</v>
      </c>
      <c r="AA70" s="1829">
        <f>IFERROR(VLOOKUP($A70,'2020'!$B$2:$K$170,5,FALSE),0)</f>
        <v>33</v>
      </c>
      <c r="AB70" s="1829">
        <f>IFERROR(VLOOKUP($A70,'2020'!$B$2:$K$170,8,FALSE),0)</f>
        <v>1</v>
      </c>
      <c r="AC70" s="1740">
        <f>IFERROR(VLOOKUP($A70,'2020'!$B$2:$K$170,10,FALSE),0)</f>
        <v>0.50800000000000001</v>
      </c>
      <c r="AD70" s="1700">
        <f>IFERROR(VLOOKUP($A70,'2019'!$B$2:$K$170,3,FALSE),0)</f>
        <v>0</v>
      </c>
      <c r="AE70" s="1823">
        <f>IFERROR(VLOOKUP($A70,'2019'!$B$2:$K$170,4,FALSE),0)</f>
        <v>0</v>
      </c>
      <c r="AF70" s="1823">
        <f>IFERROR(VLOOKUP($A70,'2019'!$B$2:$K$170,5,FALSE),0)</f>
        <v>0</v>
      </c>
      <c r="AG70" s="1823">
        <f>IFERROR(VLOOKUP($A70,'2019'!$B$2:$K$170,8,FALSE),0)</f>
        <v>0</v>
      </c>
      <c r="AH70" s="1740">
        <f>IFERROR(VLOOKUP($A70,'2019'!$B$2:$K$170,10,FALSE),0)</f>
        <v>0</v>
      </c>
      <c r="AI70" s="1700">
        <f>IFERROR(VLOOKUP($A70,'2018'!$B$2:$K$170,3,FALSE),0)</f>
        <v>62</v>
      </c>
      <c r="AJ70" s="1821">
        <f>IFERROR(VLOOKUP($A70,'2018'!$B$2:$K$170,4,FALSE),0)</f>
        <v>13</v>
      </c>
      <c r="AK70" s="1821">
        <f>IFERROR(VLOOKUP($A70,'2018'!$B$2:$K$170,5,FALSE),0)</f>
        <v>28</v>
      </c>
      <c r="AL70" s="1821">
        <f>IFERROR(VLOOKUP($A70,'2018'!$B$2:$K$170,8,FALSE),0)</f>
        <v>0</v>
      </c>
      <c r="AM70" s="1740">
        <f>IFERROR(VLOOKUP($A70,'2018'!$B$2:$K$170,10,FALSE),0)</f>
        <v>0.45200000000000001</v>
      </c>
      <c r="AN70" s="1700">
        <f>IFERROR(VLOOKUP($A70,'2017'!$B$2:$J$163,2,FALSE),0)</f>
        <v>70</v>
      </c>
      <c r="AO70" s="1815">
        <f>IFERROR(VLOOKUP($A70,'2017'!$B$2:$J$163,3,FALSE),0)</f>
        <v>14</v>
      </c>
      <c r="AP70" s="1815">
        <f>IFERROR(VLOOKUP($A70,'2017'!$B$2:$J$163,4,FALSE),0)</f>
        <v>40</v>
      </c>
      <c r="AQ70" s="1815">
        <f>IFERROR(VLOOKUP($A70,'2017'!$B$2:$J$163,7,FALSE),0)</f>
        <v>1</v>
      </c>
      <c r="AR70" s="1740">
        <f>IFERROR(VLOOKUP($A70,'2017'!$B$2:$J$163,9,FALSE),0)</f>
        <v>0.5714285714285714</v>
      </c>
      <c r="AS70" s="1700">
        <f>IFERROR(VLOOKUP($A70,'2016'!$B$2:$K$165,3,FALSE),0)</f>
        <v>86</v>
      </c>
      <c r="AT70" s="1796">
        <f>IFERROR(VLOOKUP($A70,'2016'!$B$2:$K$165,4,FALSE),0)</f>
        <v>24</v>
      </c>
      <c r="AU70" s="1796">
        <f>IFERROR(VLOOKUP($A70,'2016'!$B$2:$K$165,5,FALSE),0)</f>
        <v>44</v>
      </c>
      <c r="AV70" s="1796">
        <f>IFERROR(VLOOKUP($A70,'2016'!$B$2:$K$165,8,FALSE),0)</f>
        <v>4</v>
      </c>
      <c r="AW70" s="1740">
        <f>IFERROR(VLOOKUP($A70,'2016'!$B$2:$K$165,10,FALSE),0)</f>
        <v>0.51200000000000001</v>
      </c>
      <c r="AX70" s="1700">
        <f>IFERROR(VLOOKUP($A70,'2015'!$B$2:$K$165,3,FALSE),0)</f>
        <v>74</v>
      </c>
      <c r="AY70" s="1695">
        <f>IFERROR(VLOOKUP($A70,'2015'!$B$2:$K$165,4,FALSE),0)</f>
        <v>17</v>
      </c>
      <c r="AZ70" s="1695">
        <f>IFERROR(VLOOKUP($A70,'2015'!$B$2:$K$165,5,FALSE),0)</f>
        <v>43</v>
      </c>
      <c r="BA70" s="1695">
        <f>IFERROR(VLOOKUP($A70,'2015'!$B$2:$K$165,8,FALSE),0)</f>
        <v>2</v>
      </c>
      <c r="BB70" s="1740">
        <f>IFERROR(VLOOKUP($A70,'2015'!$B$2:$K$165,10,FALSE),0)</f>
        <v>0.58108108108108103</v>
      </c>
      <c r="BC70" s="1700">
        <f>IFERROR(VLOOKUP($A70,'2014'!$B$2:$K$157,3,FALSE),0)</f>
        <v>82</v>
      </c>
      <c r="BD70" s="1691">
        <f>IFERROR(VLOOKUP($A70,'2014'!$B$2:$K$157,4,FALSE),0)</f>
        <v>27</v>
      </c>
      <c r="BE70" s="1691">
        <f>IFERROR(VLOOKUP($A70,'2014'!$B$2:$K$157,5,FALSE),0)</f>
        <v>46</v>
      </c>
      <c r="BF70" s="1691">
        <f>IFERROR(VLOOKUP($A70,'2014'!$B$2:$K$157,8,FALSE),0)</f>
        <v>10</v>
      </c>
      <c r="BG70" s="1740">
        <f>IFERROR(VLOOKUP($A70,'2014'!$B$2:$K$157,10,FALSE),0)</f>
        <v>0.56097560975609762</v>
      </c>
      <c r="BH70" s="1700">
        <f>IFERROR(VLOOKUP($A70,'2013'!$D$4:$I$249,2,FALSE),0)</f>
        <v>56</v>
      </c>
      <c r="BI70" s="1691">
        <f>IFERROR(VLOOKUP($A70,'2013'!$D$4:$I$249,3,FALSE),0)</f>
        <v>14</v>
      </c>
      <c r="BJ70" s="1691">
        <f>IFERROR(VLOOKUP($A70,'2013'!$D$4:$I$249,4,FALSE),0)</f>
        <v>25</v>
      </c>
      <c r="BK70" s="1691">
        <f>IFERROR(VLOOKUP($A70,'2013'!$D$4:$I$249,5,FALSE),0)</f>
        <v>2</v>
      </c>
      <c r="BL70" s="1740">
        <f>IFERROR(VLOOKUP($A70,'2013'!$D$4:$I$249,6,FALSE),0)</f>
        <v>0.44642857142857145</v>
      </c>
      <c r="BM70" s="1737">
        <f>IFERROR(VLOOKUP($A70,'2012'!$D$3:$O$172,2,FALSE),0)</f>
        <v>533</v>
      </c>
      <c r="BN70" s="1691">
        <f>IFERROR(VLOOKUP($A70,'2012'!$D$3:$O$172,3,FALSE),0)</f>
        <v>276</v>
      </c>
      <c r="BO70" s="1743">
        <f>IFERROR(VLOOKUP($A70,'2012'!$D$3:$O$172,4,FALSE),0)</f>
        <v>25</v>
      </c>
      <c r="BP70" s="1700">
        <f>IFERROR(VLOOKUP($A70,'2012'!$D$3:$O$172,5,FALSE),0)</f>
        <v>65</v>
      </c>
      <c r="BQ70" s="1691">
        <f>IFERROR(VLOOKUP($A70,'2012'!$D$3:$O$172,6,FALSE),0)</f>
        <v>20</v>
      </c>
      <c r="BR70" s="1691">
        <f>IFERROR(VLOOKUP($A70,'2012'!$D$3:$O$172,7,FALSE),0)</f>
        <v>36</v>
      </c>
      <c r="BS70" s="1691">
        <f>IFERROR(VLOOKUP($A70,'2012'!$D$3:$O$172,8,FALSE),0)</f>
        <v>3</v>
      </c>
      <c r="BT70" s="1740">
        <f>IFERROR(VLOOKUP($A70,'2012'!$D$3:$O$172,9,FALSE),0)</f>
        <v>0.55384615384615388</v>
      </c>
      <c r="BU70" s="1737">
        <f>IFERROR(VLOOKUP($A70,'2012'!$D$3:$O$172,10,FALSE),0)</f>
        <v>468</v>
      </c>
      <c r="BV70" s="1691">
        <f>IFERROR(VLOOKUP($A70,'2012'!$D$3:$O$172,11,FALSE),0)</f>
        <v>240</v>
      </c>
      <c r="BW70" s="1743">
        <f>IFERROR(VLOOKUP($A70,'2012'!$D$3:$O$172,12,FALSE),0)</f>
        <v>22</v>
      </c>
      <c r="BX70" s="1700">
        <f>IFERROR(VLOOKUP($A70,'2011'!$D$4:$I$251,2,FALSE),0)</f>
        <v>65</v>
      </c>
      <c r="BY70" s="1691">
        <f>IFERROR(VLOOKUP($A70,'2011'!$D$4:$I$251,3,FALSE),0)</f>
        <v>16</v>
      </c>
      <c r="BZ70" s="1691">
        <f>IFERROR(VLOOKUP($A70,'2011'!$D$4:$I$251,4,FALSE),0)</f>
        <v>30</v>
      </c>
      <c r="CA70" s="1691">
        <f>IFERROR(VLOOKUP($A70,'2011'!$D$4:$I$251,5,FALSE),0)</f>
        <v>2</v>
      </c>
      <c r="CB70" s="1740">
        <f>IFERROR(VLOOKUP($A70,'2011'!$D$4:$I$251,6,FALSE),0)</f>
        <v>0.46153846153846156</v>
      </c>
      <c r="CC70" s="1700">
        <f>IFERROR(VLOOKUP($A70,'2010'!$C$3:$H$234,2,FALSE),0)</f>
        <v>76</v>
      </c>
      <c r="CD70" s="1691">
        <f>IFERROR(VLOOKUP($A70,'2010'!$C$3:$H$234,3,FALSE),0)</f>
        <v>16</v>
      </c>
      <c r="CE70" s="1691">
        <f>IFERROR(VLOOKUP($A70,'2010'!$C$3:$H$234,4,FALSE),0)</f>
        <v>35</v>
      </c>
      <c r="CF70" s="1691">
        <f>IFERROR(VLOOKUP($A70,'2010'!$C$3:$H$234,5,FALSE),0)</f>
        <v>2</v>
      </c>
      <c r="CG70" s="1740">
        <f>IFERROR(VLOOKUP($A70,'2010'!$C$3:$H$234,6,FALSE),0)</f>
        <v>0.46052631578947367</v>
      </c>
      <c r="CH70" s="1700">
        <f>IFERROR(VLOOKUP($A70,'2009'!$C$3:$H$242,2,FALSE),0)</f>
        <v>81</v>
      </c>
      <c r="CI70" s="1691">
        <f>IFERROR(VLOOKUP($A70,'2009'!$C$3:$H$242,3,FALSE),0)</f>
        <v>22</v>
      </c>
      <c r="CJ70" s="1691">
        <f>IFERROR(VLOOKUP($A70,'2009'!$C$3:$H$242,4,FALSE),0)</f>
        <v>45</v>
      </c>
      <c r="CK70" s="1691">
        <f>IFERROR(VLOOKUP($A70,'2009'!$C$3:$H$242,5,FALSE),0)</f>
        <v>0</v>
      </c>
      <c r="CL70" s="1740">
        <f>IFERROR(VLOOKUP($A70,'2009'!$C$3:$H$242,6,FALSE),0)</f>
        <v>0.55555555555555558</v>
      </c>
      <c r="CM70" s="1700">
        <f>IFERROR(VLOOKUP($A70,'2008'!$C$3:$H$229,2,FALSE),0)</f>
        <v>69</v>
      </c>
      <c r="CN70" s="1691">
        <f>IFERROR(VLOOKUP($A70,'2008'!$C$3:$H$229,3,FALSE),0)</f>
        <v>16</v>
      </c>
      <c r="CO70" s="1691">
        <f>IFERROR(VLOOKUP($A70,'2008'!$C$3:$H$229,4,FALSE),0)</f>
        <v>33</v>
      </c>
      <c r="CP70" s="1691">
        <f>IFERROR(VLOOKUP($A70,'2008'!$C$3:$H$229,5,FALSE),0)</f>
        <v>3</v>
      </c>
      <c r="CQ70" s="1740">
        <f>IFERROR(VLOOKUP($A70,'2008'!$C$3:$H$229,6,FALSE),0)</f>
        <v>0.47826086956521741</v>
      </c>
      <c r="CR70" s="1700">
        <f>IFERROR(VLOOKUP($A70,'2007'!$C$3:$M$238,7,FALSE),0)</f>
        <v>68</v>
      </c>
      <c r="CS70" s="1691">
        <f>IFERROR(VLOOKUP($A70,'2007'!$C$3:$M$238,8,FALSE),0)</f>
        <v>19</v>
      </c>
      <c r="CT70" s="1691">
        <f>IFERROR(VLOOKUP($A70,'2007'!$C$3:$M$238,9,FALSE),0)</f>
        <v>40</v>
      </c>
      <c r="CU70" s="1691">
        <f>IFERROR(VLOOKUP($A70,'2007'!$C$3:$M$238,10,FALSE),0)</f>
        <v>6</v>
      </c>
      <c r="CV70" s="1740">
        <f>IFERROR(VLOOKUP($A70,'2007'!$C$3:$M$238,11,FALSE),0)</f>
        <v>0.58823529411764708</v>
      </c>
      <c r="CW70" s="1700">
        <f>IFERROR(VLOOKUP($A70,'2006'!$A$2:$F$200,2,FALSE),0)</f>
        <v>60</v>
      </c>
      <c r="CX70" s="1691">
        <f>IFERROR(VLOOKUP($A70,'2006'!$A$2:$F$200,4,FALSE),0)</f>
        <v>34</v>
      </c>
      <c r="CY70" s="1691">
        <f>IFERROR(VLOOKUP($A70,'2006'!$A$2:$F$200,5,FALSE),0)</f>
        <v>9</v>
      </c>
      <c r="CZ70" s="1740">
        <f>IFERROR(VLOOKUP($A70,'2006'!$A$2:$F$200,6,FALSE),0)</f>
        <v>0.56666666666666665</v>
      </c>
      <c r="DA70" s="1700">
        <f>IFERROR(VLOOKUP($A70,'2005'!$C$3:$M$205,8,FALSE),0)</f>
        <v>51</v>
      </c>
      <c r="DB70" s="1691">
        <f>IFERROR(VLOOKUP($A70,'2005'!$C$3:$M$205,9,FALSE),0)</f>
        <v>24</v>
      </c>
      <c r="DC70" s="1691">
        <f>IFERROR(VLOOKUP($A70,'2005'!$C$3:$M$205,10,FALSE),0)</f>
        <v>1</v>
      </c>
      <c r="DD70" s="1740">
        <f>IFERROR(VLOOKUP($A70,'2005'!$C$3:$M$205,11,FALSE),0)</f>
        <v>0.47058823529411764</v>
      </c>
      <c r="DE70" s="1700">
        <f>IFERROR(VLOOKUP($A70,'2004'!$C$3:$M$213,8,FALSE),0)</f>
        <v>0</v>
      </c>
      <c r="DF70" s="1691">
        <f>IFERROR(VLOOKUP($A70,'2004'!$C$3:$M$213,9,FALSE),0)</f>
        <v>0</v>
      </c>
      <c r="DG70" s="1691">
        <f>IFERROR(VLOOKUP($A70,'2004'!$C$3:$M$213,10,FALSE),0)</f>
        <v>0</v>
      </c>
      <c r="DH70" s="1740">
        <f>IFERROR(VLOOKUP($A70,'2004'!$C$3:$M$213,11,FALSE),0)</f>
        <v>0</v>
      </c>
      <c r="DI70" s="1700">
        <f>IFERROR(VLOOKUP($A70,'2003'!$C$3:$Q$214,12,FALSE),0)</f>
        <v>0</v>
      </c>
      <c r="DJ70" s="1691">
        <f>IFERROR(VLOOKUP($A70,'2003'!$C$3:$Q$214,13,FALSE),0)</f>
        <v>0</v>
      </c>
      <c r="DK70" s="1691">
        <f>IFERROR(VLOOKUP($A70,'2003'!$C$3:$Q$214,14,FALSE),0)</f>
        <v>0</v>
      </c>
      <c r="DL70" s="1740">
        <f>IFERROR(VLOOKUP($A70,'2003'!$C$3:$Q$214,15,FALSE),0)</f>
        <v>0</v>
      </c>
      <c r="DM70" s="1700">
        <f>IFERROR(VLOOKUP($A70,'2002'!$D$3:$R$214,12,FALSE),0)</f>
        <v>0</v>
      </c>
      <c r="DN70" s="1691">
        <f>IFERROR(VLOOKUP($A70,'2002'!$D$3:$R$214,13,FALSE),0)</f>
        <v>0</v>
      </c>
      <c r="DO70" s="1691">
        <f>IFERROR(VLOOKUP($A70,'2002'!$D$3:$R$214,14,FALSE),0)</f>
        <v>0</v>
      </c>
      <c r="DP70" s="1788">
        <f>IFERROR(VLOOKUP($A70,'2002'!$D$3:$R$214,15,FALSE),0)</f>
        <v>0</v>
      </c>
      <c r="DQ70" s="1700">
        <f>IFERROR(VLOOKUP($A70,'Pre 2002'!$C$3:$CK$382,84,FALSE),0)</f>
        <v>0</v>
      </c>
      <c r="DR70" s="1695">
        <f>IFERROR(VLOOKUP($A70,'Pre 2002'!$C$3:$CK$382,85,FALSE),0)</f>
        <v>0</v>
      </c>
      <c r="DS70" s="1695">
        <f>IFERROR(VLOOKUP($A70,'Pre 2002'!$C$3:$CK$382,86,FALSE),0)</f>
        <v>0</v>
      </c>
      <c r="DT70" s="1790">
        <f>IFERROR(VLOOKUP($A70,'Pre 2002'!$C$3:$CK$382,87,FALSE),0)</f>
        <v>0</v>
      </c>
      <c r="DU70" s="1741">
        <f>IFERROR(VLOOKUP(A70,'Pre 2002'!$C$3:$CG$382,83,FALSE),0)</f>
        <v>0</v>
      </c>
      <c r="DV70" s="1725"/>
      <c r="DY70" s="1731"/>
    </row>
    <row r="71" spans="1:129">
      <c r="A71" s="1780" t="s">
        <v>243</v>
      </c>
      <c r="B71" s="1562">
        <f t="shared" si="30"/>
        <v>1661</v>
      </c>
      <c r="C71" s="1562">
        <f t="shared" si="31"/>
        <v>1027</v>
      </c>
      <c r="D71" s="1562">
        <f t="shared" si="32"/>
        <v>46</v>
      </c>
      <c r="E71" s="1563">
        <f t="shared" si="33"/>
        <v>0.61830222757375075</v>
      </c>
      <c r="F71" s="1786">
        <f t="shared" si="34"/>
        <v>22</v>
      </c>
      <c r="G71" s="1595">
        <v>2002</v>
      </c>
      <c r="H71" s="1567">
        <f t="shared" si="25"/>
        <v>14</v>
      </c>
      <c r="I71" s="1734">
        <f t="shared" si="26"/>
        <v>1061</v>
      </c>
      <c r="J71" s="1734">
        <f t="shared" si="27"/>
        <v>676</v>
      </c>
      <c r="K71" s="1734">
        <f t="shared" si="28"/>
        <v>42</v>
      </c>
      <c r="L71" s="1806">
        <f t="shared" si="29"/>
        <v>0.63713477851083888</v>
      </c>
      <c r="M71" s="1568" t="s">
        <v>22</v>
      </c>
      <c r="N71" s="1573">
        <v>1</v>
      </c>
      <c r="O71" s="1700">
        <f>IFERROR(VLOOKUP($A71,'2022'!$B$2:$K$174,3,FALSE),0)</f>
        <v>34</v>
      </c>
      <c r="P71" s="1858">
        <f>IFERROR(VLOOKUP($A71,'2022'!$B$2:$K$174,4,FALSE),0)</f>
        <v>8</v>
      </c>
      <c r="Q71" s="1858">
        <f>IFERROR(VLOOKUP($A71,'2022'!$B$2:$K$174,5,FALSE),0)</f>
        <v>18</v>
      </c>
      <c r="R71" s="1858">
        <f>IFERROR(VLOOKUP($A71,'2022'!$B$2:$K$174,8,FALSE),0)</f>
        <v>0</v>
      </c>
      <c r="S71" s="1740">
        <f>IFERROR(VLOOKUP($A71,'2022'!$B$2:$K$174,10,FALSE),0)</f>
        <v>0.52900000000000003</v>
      </c>
      <c r="T71" s="1700">
        <f>IFERROR(VLOOKUP($A71,'2021'!$B$2:$K$174,3,FALSE),0)</f>
        <v>81</v>
      </c>
      <c r="U71" s="1843">
        <f>IFERROR(VLOOKUP($A71,'2021'!$B$2:$K$174,4,FALSE),0)</f>
        <v>29</v>
      </c>
      <c r="V71" s="1843">
        <f>IFERROR(VLOOKUP($A71,'2021'!$B$2:$K$174,5,FALSE),0)</f>
        <v>46</v>
      </c>
      <c r="W71" s="1843">
        <f>IFERROR(VLOOKUP($A71,'2021'!$B$2:$K$174,8,FALSE),0)</f>
        <v>1</v>
      </c>
      <c r="X71" s="1740">
        <f>IFERROR(VLOOKUP($A71,'2021'!$B$2:$K$174,10,FALSE),0)</f>
        <v>0.56799999999999995</v>
      </c>
      <c r="Y71" s="1700">
        <f>IFERROR(VLOOKUP($A71,'2020'!$B$2:$K$170,3,FALSE),0)</f>
        <v>77</v>
      </c>
      <c r="Z71" s="1829">
        <f>IFERROR(VLOOKUP($A71,'2020'!$B$2:$K$170,4,FALSE),0)</f>
        <v>26</v>
      </c>
      <c r="AA71" s="1829">
        <f>IFERROR(VLOOKUP($A71,'2020'!$B$2:$K$170,5,FALSE),0)</f>
        <v>46</v>
      </c>
      <c r="AB71" s="1829">
        <f>IFERROR(VLOOKUP($A71,'2020'!$B$2:$K$170,8,FALSE),0)</f>
        <v>0</v>
      </c>
      <c r="AC71" s="1740">
        <f>IFERROR(VLOOKUP($A71,'2020'!$B$2:$K$170,10,FALSE),0)</f>
        <v>0.59699999999999998</v>
      </c>
      <c r="AD71" s="1700">
        <f>IFERROR(VLOOKUP($A71,'2019'!$B$2:$K$170,3,FALSE),0)</f>
        <v>87</v>
      </c>
      <c r="AE71" s="1823">
        <f>IFERROR(VLOOKUP($A71,'2019'!$B$2:$K$170,4,FALSE),0)</f>
        <v>28</v>
      </c>
      <c r="AF71" s="1823">
        <f>IFERROR(VLOOKUP($A71,'2019'!$B$2:$K$170,5,FALSE),0)</f>
        <v>54</v>
      </c>
      <c r="AG71" s="1823">
        <f>IFERROR(VLOOKUP($A71,'2019'!$B$2:$K$170,8,FALSE),0)</f>
        <v>0</v>
      </c>
      <c r="AH71" s="1740">
        <f>IFERROR(VLOOKUP($A71,'2019'!$B$2:$K$170,10,FALSE),0)</f>
        <v>0.621</v>
      </c>
      <c r="AI71" s="1700">
        <f>IFERROR(VLOOKUP($A71,'2018'!$B$2:$K$170,3,FALSE),0)</f>
        <v>84</v>
      </c>
      <c r="AJ71" s="1821">
        <f>IFERROR(VLOOKUP($A71,'2018'!$B$2:$K$170,4,FALSE),0)</f>
        <v>38</v>
      </c>
      <c r="AK71" s="1821">
        <f>IFERROR(VLOOKUP($A71,'2018'!$B$2:$K$170,5,FALSE),0)</f>
        <v>47</v>
      </c>
      <c r="AL71" s="1821">
        <f>IFERROR(VLOOKUP($A71,'2018'!$B$2:$K$170,8,FALSE),0)</f>
        <v>0</v>
      </c>
      <c r="AM71" s="1740">
        <f>IFERROR(VLOOKUP($A71,'2018'!$B$2:$K$170,10,FALSE),0)</f>
        <v>0.56000000000000005</v>
      </c>
      <c r="AN71" s="1700">
        <f>IFERROR(VLOOKUP($A71,'2017'!$B$2:$J$163,2,FALSE),0)</f>
        <v>80</v>
      </c>
      <c r="AO71" s="1815">
        <f>IFERROR(VLOOKUP($A71,'2017'!$B$2:$J$163,3,FALSE),0)</f>
        <v>36</v>
      </c>
      <c r="AP71" s="1815">
        <f>IFERROR(VLOOKUP($A71,'2017'!$B$2:$J$163,4,FALSE),0)</f>
        <v>44</v>
      </c>
      <c r="AQ71" s="1815">
        <f>IFERROR(VLOOKUP($A71,'2017'!$B$2:$J$163,7,FALSE),0)</f>
        <v>2</v>
      </c>
      <c r="AR71" s="1740">
        <f>IFERROR(VLOOKUP($A71,'2017'!$B$2:$J$163,9,FALSE),0)</f>
        <v>0.55000000000000004</v>
      </c>
      <c r="AS71" s="1700">
        <f>IFERROR(VLOOKUP($A71,'2016'!$B$2:$K$165,3,FALSE),0)</f>
        <v>83</v>
      </c>
      <c r="AT71" s="1796">
        <f>IFERROR(VLOOKUP($A71,'2016'!$B$2:$K$165,4,FALSE),0)</f>
        <v>36</v>
      </c>
      <c r="AU71" s="1796">
        <f>IFERROR(VLOOKUP($A71,'2016'!$B$2:$K$165,5,FALSE),0)</f>
        <v>51</v>
      </c>
      <c r="AV71" s="1796">
        <f>IFERROR(VLOOKUP($A71,'2016'!$B$2:$K$165,8,FALSE),0)</f>
        <v>1</v>
      </c>
      <c r="AW71" s="1740">
        <f>IFERROR(VLOOKUP($A71,'2016'!$B$2:$K$165,10,FALSE),0)</f>
        <v>0.61399999999999999</v>
      </c>
      <c r="AX71" s="1700">
        <f>IFERROR(VLOOKUP($A71,'2015'!$B$2:$K$165,3,FALSE),0)</f>
        <v>74</v>
      </c>
      <c r="AY71" s="1695">
        <f>IFERROR(VLOOKUP($A71,'2015'!$B$2:$K$165,4,FALSE),0)</f>
        <v>32</v>
      </c>
      <c r="AZ71" s="1695">
        <f>IFERROR(VLOOKUP($A71,'2015'!$B$2:$K$165,5,FALSE),0)</f>
        <v>45</v>
      </c>
      <c r="BA71" s="1695">
        <f>IFERROR(VLOOKUP($A71,'2015'!$B$2:$K$165,8,FALSE),0)</f>
        <v>0</v>
      </c>
      <c r="BB71" s="1740">
        <f>IFERROR(VLOOKUP($A71,'2015'!$B$2:$K$165,10,FALSE),0)</f>
        <v>0.60810810810810811</v>
      </c>
      <c r="BC71" s="1700">
        <f>IFERROR(VLOOKUP($A71,'2014'!$B$2:$K$157,3,FALSE),0)</f>
        <v>89</v>
      </c>
      <c r="BD71" s="1691">
        <f>IFERROR(VLOOKUP($A71,'2014'!$B$2:$K$157,4,FALSE),0)</f>
        <v>46</v>
      </c>
      <c r="BE71" s="1691">
        <f>IFERROR(VLOOKUP($A71,'2014'!$B$2:$K$157,5,FALSE),0)</f>
        <v>57</v>
      </c>
      <c r="BF71" s="1691">
        <f>IFERROR(VLOOKUP($A71,'2014'!$B$2:$K$157,8,FALSE),0)</f>
        <v>0</v>
      </c>
      <c r="BG71" s="1740">
        <f>IFERROR(VLOOKUP($A71,'2014'!$B$2:$K$157,10,FALSE),0)</f>
        <v>0.6404494382022472</v>
      </c>
      <c r="BH71" s="1700">
        <f>IFERROR(VLOOKUP($A71,'2013'!$D$4:$I$249,2,FALSE),0)</f>
        <v>79</v>
      </c>
      <c r="BI71" s="1691">
        <f>IFERROR(VLOOKUP($A71,'2013'!$D$4:$I$249,3,FALSE),0)</f>
        <v>40</v>
      </c>
      <c r="BJ71" s="1691">
        <f>IFERROR(VLOOKUP($A71,'2013'!$D$4:$I$249,4,FALSE),0)</f>
        <v>48</v>
      </c>
      <c r="BK71" s="1691">
        <f>IFERROR(VLOOKUP($A71,'2013'!$D$4:$I$249,5,FALSE),0)</f>
        <v>0</v>
      </c>
      <c r="BL71" s="1740">
        <f>IFERROR(VLOOKUP($A71,'2013'!$D$4:$I$249,6,FALSE),0)</f>
        <v>0.60759493670886078</v>
      </c>
      <c r="BM71" s="1737">
        <f>IFERROR(VLOOKUP($A71,'2012'!$D$3:$O$172,2,FALSE),0)</f>
        <v>893</v>
      </c>
      <c r="BN71" s="1691">
        <f>IFERROR(VLOOKUP($A71,'2012'!$D$3:$O$172,3,FALSE),0)</f>
        <v>571</v>
      </c>
      <c r="BO71" s="1743">
        <f>IFERROR(VLOOKUP($A71,'2012'!$D$3:$O$172,4,FALSE),0)</f>
        <v>42</v>
      </c>
      <c r="BP71" s="1700">
        <f>IFERROR(VLOOKUP($A71,'2012'!$D$3:$O$172,5,FALSE),0)</f>
        <v>84</v>
      </c>
      <c r="BQ71" s="1691">
        <f>IFERROR(VLOOKUP($A71,'2012'!$D$3:$O$172,6,FALSE),0)</f>
        <v>50</v>
      </c>
      <c r="BR71" s="1691">
        <f>IFERROR(VLOOKUP($A71,'2012'!$D$3:$O$172,7,FALSE),0)</f>
        <v>56</v>
      </c>
      <c r="BS71" s="1691">
        <f>IFERROR(VLOOKUP($A71,'2012'!$D$3:$O$172,8,FALSE),0)</f>
        <v>5</v>
      </c>
      <c r="BT71" s="1740">
        <f>IFERROR(VLOOKUP($A71,'2012'!$D$3:$O$172,9,FALSE),0)</f>
        <v>0.66666666666666663</v>
      </c>
      <c r="BU71" s="1737">
        <f>IFERROR(VLOOKUP($A71,'2012'!$D$3:$O$172,10,FALSE),0)</f>
        <v>809</v>
      </c>
      <c r="BV71" s="1691">
        <f>IFERROR(VLOOKUP($A71,'2012'!$D$3:$O$172,11,FALSE),0)</f>
        <v>515</v>
      </c>
      <c r="BW71" s="1743">
        <f>IFERROR(VLOOKUP($A71,'2012'!$D$3:$O$172,12,FALSE),0)</f>
        <v>37</v>
      </c>
      <c r="BX71" s="1700">
        <f>IFERROR(VLOOKUP($A71,'2011'!$D$4:$I$251,2,FALSE),0)</f>
        <v>82</v>
      </c>
      <c r="BY71" s="1691">
        <f>IFERROR(VLOOKUP($A71,'2011'!$D$4:$I$251,3,FALSE),0)</f>
        <v>45</v>
      </c>
      <c r="BZ71" s="1691">
        <f>IFERROR(VLOOKUP($A71,'2011'!$D$4:$I$251,4,FALSE),0)</f>
        <v>52</v>
      </c>
      <c r="CA71" s="1691">
        <f>IFERROR(VLOOKUP($A71,'2011'!$D$4:$I$251,5,FALSE),0)</f>
        <v>3</v>
      </c>
      <c r="CB71" s="1740">
        <f>IFERROR(VLOOKUP($A71,'2011'!$D$4:$I$251,6,FALSE),0)</f>
        <v>0.63414634146341464</v>
      </c>
      <c r="CC71" s="1700">
        <f>IFERROR(VLOOKUP($A71,'2010'!$C$3:$H$234,2,FALSE),0)</f>
        <v>80</v>
      </c>
      <c r="CD71" s="1691">
        <f>IFERROR(VLOOKUP($A71,'2010'!$C$3:$H$234,3,FALSE),0)</f>
        <v>42</v>
      </c>
      <c r="CE71" s="1691">
        <f>IFERROR(VLOOKUP($A71,'2010'!$C$3:$H$234,4,FALSE),0)</f>
        <v>47</v>
      </c>
      <c r="CF71" s="1691">
        <f>IFERROR(VLOOKUP($A71,'2010'!$C$3:$H$234,5,FALSE),0)</f>
        <v>2</v>
      </c>
      <c r="CG71" s="1740">
        <f>IFERROR(VLOOKUP($A71,'2010'!$C$3:$H$234,6,FALSE),0)</f>
        <v>0.58750000000000002</v>
      </c>
      <c r="CH71" s="1700">
        <f>IFERROR(VLOOKUP($A71,'2009'!$C$3:$H$242,2,FALSE),0)</f>
        <v>86</v>
      </c>
      <c r="CI71" s="1691">
        <f>IFERROR(VLOOKUP($A71,'2009'!$C$3:$H$242,3,FALSE),0)</f>
        <v>41</v>
      </c>
      <c r="CJ71" s="1691">
        <f>IFERROR(VLOOKUP($A71,'2009'!$C$3:$H$242,4,FALSE),0)</f>
        <v>52</v>
      </c>
      <c r="CK71" s="1691">
        <f>IFERROR(VLOOKUP($A71,'2009'!$C$3:$H$242,5,FALSE),0)</f>
        <v>5</v>
      </c>
      <c r="CL71" s="1740">
        <f>IFERROR(VLOOKUP($A71,'2009'!$C$3:$H$242,6,FALSE),0)</f>
        <v>0.60465116279069764</v>
      </c>
      <c r="CM71" s="1700">
        <f>IFERROR(VLOOKUP($A71,'2008'!$C$3:$H$229,2,FALSE),0)</f>
        <v>82</v>
      </c>
      <c r="CN71" s="1691">
        <f>IFERROR(VLOOKUP($A71,'2008'!$C$3:$H$229,3,FALSE),0)</f>
        <v>54</v>
      </c>
      <c r="CO71" s="1691">
        <f>IFERROR(VLOOKUP($A71,'2008'!$C$3:$H$229,4,FALSE),0)</f>
        <v>59</v>
      </c>
      <c r="CP71" s="1691">
        <f>IFERROR(VLOOKUP($A71,'2008'!$C$3:$H$229,5,FALSE),0)</f>
        <v>6</v>
      </c>
      <c r="CQ71" s="1740">
        <f>IFERROR(VLOOKUP($A71,'2008'!$C$3:$H$229,6,FALSE),0)</f>
        <v>0.71951219512195119</v>
      </c>
      <c r="CR71" s="1700">
        <f>IFERROR(VLOOKUP($A71,'2007'!$C$3:$M$238,7,FALSE),0)</f>
        <v>68</v>
      </c>
      <c r="CS71" s="1691">
        <f>IFERROR(VLOOKUP($A71,'2007'!$C$3:$M$238,8,FALSE),0)</f>
        <v>26</v>
      </c>
      <c r="CT71" s="1691">
        <f>IFERROR(VLOOKUP($A71,'2007'!$C$3:$M$238,9,FALSE),0)</f>
        <v>39</v>
      </c>
      <c r="CU71" s="1691">
        <f>IFERROR(VLOOKUP($A71,'2007'!$C$3:$M$238,10,FALSE),0)</f>
        <v>3</v>
      </c>
      <c r="CV71" s="1740">
        <f>IFERROR(VLOOKUP($A71,'2007'!$C$3:$M$238,11,FALSE),0)</f>
        <v>0.57352941176470584</v>
      </c>
      <c r="CW71" s="1700">
        <f>IFERROR(VLOOKUP($A71,'2006'!$A$2:$F$200,2,FALSE),0)</f>
        <v>54</v>
      </c>
      <c r="CX71" s="1691">
        <f>IFERROR(VLOOKUP($A71,'2006'!$A$2:$F$200,4,FALSE),0)</f>
        <v>29</v>
      </c>
      <c r="CY71" s="1691">
        <f>IFERROR(VLOOKUP($A71,'2006'!$A$2:$F$200,5,FALSE),0)</f>
        <v>1</v>
      </c>
      <c r="CZ71" s="1740">
        <f>IFERROR(VLOOKUP($A71,'2006'!$A$2:$F$200,6,FALSE),0)</f>
        <v>0.53703703703703709</v>
      </c>
      <c r="DA71" s="1700">
        <f>IFERROR(VLOOKUP($A71,'2005'!$C$3:$M$205,8,FALSE),0)</f>
        <v>85</v>
      </c>
      <c r="DB71" s="1691">
        <f>IFERROR(VLOOKUP($A71,'2005'!$C$3:$M$205,9,FALSE),0)</f>
        <v>53</v>
      </c>
      <c r="DC71" s="1691">
        <f>IFERROR(VLOOKUP($A71,'2005'!$C$3:$M$205,10,FALSE),0)</f>
        <v>4</v>
      </c>
      <c r="DD71" s="1740">
        <f>IFERROR(VLOOKUP($A71,'2005'!$C$3:$M$205,11,FALSE),0)</f>
        <v>0.62352941176470589</v>
      </c>
      <c r="DE71" s="1700">
        <f>IFERROR(VLOOKUP($A71,'2004'!$C$3:$M$213,8,FALSE),0)</f>
        <v>91</v>
      </c>
      <c r="DF71" s="1691">
        <f>IFERROR(VLOOKUP($A71,'2004'!$C$3:$M$213,9,FALSE),0)</f>
        <v>52</v>
      </c>
      <c r="DG71" s="1691">
        <f>IFERROR(VLOOKUP($A71,'2004'!$C$3:$M$213,10,FALSE),0)</f>
        <v>1</v>
      </c>
      <c r="DH71" s="1740">
        <f>IFERROR(VLOOKUP($A71,'2004'!$C$3:$M$213,11,FALSE),0)</f>
        <v>0.5714285714285714</v>
      </c>
      <c r="DI71" s="1700">
        <f>IFERROR(VLOOKUP($A71,'2003'!$C$3:$Q$214,12,FALSE),0)</f>
        <v>65</v>
      </c>
      <c r="DJ71" s="1691">
        <f>IFERROR(VLOOKUP($A71,'2003'!$C$3:$Q$214,13,FALSE),0)</f>
        <v>46</v>
      </c>
      <c r="DK71" s="1691">
        <f>IFERROR(VLOOKUP($A71,'2003'!$C$3:$Q$214,14,FALSE),0)</f>
        <v>5</v>
      </c>
      <c r="DL71" s="1740">
        <f>IFERROR(VLOOKUP($A71,'2003'!$C$3:$Q$214,15,FALSE),0)</f>
        <v>0.70769230769230773</v>
      </c>
      <c r="DM71" s="1700">
        <f>IFERROR(VLOOKUP($A71,'2002'!$D$3:$R$214,12,FALSE),0)</f>
        <v>67</v>
      </c>
      <c r="DN71" s="1691">
        <f>IFERROR(VLOOKUP($A71,'2002'!$D$3:$R$214,13,FALSE),0)</f>
        <v>54</v>
      </c>
      <c r="DO71" s="1691">
        <f>IFERROR(VLOOKUP($A71,'2002'!$D$3:$R$214,14,FALSE),0)</f>
        <v>6</v>
      </c>
      <c r="DP71" s="1788">
        <f>IFERROR(VLOOKUP($A71,'2002'!$D$3:$R$214,15,FALSE),0)</f>
        <v>0.80597014925373134</v>
      </c>
      <c r="DQ71" s="1700">
        <f>IFERROR(VLOOKUP($A71,'Pre 2002'!$C$3:$CK$382,84,FALSE),0)</f>
        <v>49</v>
      </c>
      <c r="DR71" s="1695">
        <f>IFERROR(VLOOKUP($A71,'Pre 2002'!$C$3:$CK$382,85,FALSE),0)</f>
        <v>32</v>
      </c>
      <c r="DS71" s="1695">
        <f>IFERROR(VLOOKUP($A71,'Pre 2002'!$C$3:$CK$382,86,FALSE),0)</f>
        <v>1</v>
      </c>
      <c r="DT71" s="1790">
        <f>IFERROR(VLOOKUP($A71,'Pre 2002'!$C$3:$CK$382,87,FALSE),0)</f>
        <v>0.65306122448979587</v>
      </c>
      <c r="DU71" s="1741">
        <f>IFERROR(VLOOKUP(A71,'Pre 2002'!$C$3:$CG$382,83,FALSE),0)</f>
        <v>1</v>
      </c>
      <c r="DV71" s="1721"/>
      <c r="DY71" s="1731"/>
    </row>
    <row r="72" spans="1:129">
      <c r="A72" s="1779" t="s">
        <v>2285</v>
      </c>
      <c r="B72" s="1562">
        <f t="shared" si="30"/>
        <v>274</v>
      </c>
      <c r="C72" s="1562">
        <f t="shared" si="31"/>
        <v>166</v>
      </c>
      <c r="D72" s="1562">
        <f t="shared" si="32"/>
        <v>46</v>
      </c>
      <c r="E72" s="1563">
        <f t="shared" si="33"/>
        <v>0.6058394160583942</v>
      </c>
      <c r="F72" s="1786">
        <f t="shared" si="34"/>
        <v>4</v>
      </c>
      <c r="G72" s="1595">
        <v>2019</v>
      </c>
      <c r="H72" s="1817"/>
      <c r="I72" s="1734"/>
      <c r="J72" s="1734"/>
      <c r="K72" s="1734"/>
      <c r="L72" s="1734"/>
      <c r="M72" s="1734"/>
      <c r="N72" s="1748"/>
      <c r="O72" s="1700">
        <f>IFERROR(VLOOKUP($A72,'2022'!$B$2:$K$174,3,FALSE),0)</f>
        <v>84</v>
      </c>
      <c r="P72" s="1858">
        <f>IFERROR(VLOOKUP($A72,'2022'!$B$2:$K$174,4,FALSE),0)</f>
        <v>44</v>
      </c>
      <c r="Q72" s="1858">
        <f>IFERROR(VLOOKUP($A72,'2022'!$B$2:$K$174,5,FALSE),0)</f>
        <v>49</v>
      </c>
      <c r="R72" s="1858">
        <f>IFERROR(VLOOKUP($A72,'2022'!$B$2:$K$174,8,FALSE),0)</f>
        <v>12</v>
      </c>
      <c r="S72" s="1740">
        <f>IFERROR(VLOOKUP($A72,'2022'!$B$2:$K$174,10,FALSE),0)</f>
        <v>0.58299999999999996</v>
      </c>
      <c r="T72" s="1700">
        <f>IFERROR(VLOOKUP($A72,'2021'!$B$2:$K$174,3,FALSE),0)</f>
        <v>82</v>
      </c>
      <c r="U72" s="1843">
        <f>IFERROR(VLOOKUP($A72,'2021'!$B$2:$K$174,4,FALSE),0)</f>
        <v>50</v>
      </c>
      <c r="V72" s="1843">
        <f>IFERROR(VLOOKUP($A72,'2021'!$B$2:$K$174,5,FALSE),0)</f>
        <v>51</v>
      </c>
      <c r="W72" s="1843">
        <f>IFERROR(VLOOKUP($A72,'2021'!$B$2:$K$174,8,FALSE),0)</f>
        <v>17</v>
      </c>
      <c r="X72" s="1740">
        <f>IFERROR(VLOOKUP($A72,'2021'!$B$2:$K$174,10,FALSE),0)</f>
        <v>0.622</v>
      </c>
      <c r="Y72" s="1700">
        <f>IFERROR(VLOOKUP($A72,'2020'!$B$2:$K$170,3,FALSE),0)</f>
        <v>86</v>
      </c>
      <c r="Z72" s="1829">
        <f>IFERROR(VLOOKUP($A72,'2020'!$B$2:$K$170,4,FALSE),0)</f>
        <v>41</v>
      </c>
      <c r="AA72" s="1829">
        <f>IFERROR(VLOOKUP($A72,'2020'!$B$2:$K$170,5,FALSE),0)</f>
        <v>55</v>
      </c>
      <c r="AB72" s="1829">
        <f>IFERROR(VLOOKUP($A72,'2020'!$B$2:$K$170,8,FALSE),0)</f>
        <v>15</v>
      </c>
      <c r="AC72" s="1740">
        <f>IFERROR(VLOOKUP($A72,'2020'!$B$2:$K$170,10,FALSE),0)</f>
        <v>0.64</v>
      </c>
      <c r="AD72" s="1700">
        <f>IFERROR(VLOOKUP($A72,'2019'!$B$2:$K$170,3,FALSE),0)</f>
        <v>22</v>
      </c>
      <c r="AE72" s="1823">
        <f>IFERROR(VLOOKUP($A72,'2019'!$B$2:$K$170,4,FALSE),0)</f>
        <v>8</v>
      </c>
      <c r="AF72" s="1823">
        <f>IFERROR(VLOOKUP($A72,'2019'!$B$2:$K$170,5,FALSE),0)</f>
        <v>11</v>
      </c>
      <c r="AG72" s="1823">
        <f>IFERROR(VLOOKUP($A72,'2019'!$B$2:$K$170,8,FALSE),0)</f>
        <v>2</v>
      </c>
      <c r="AH72" s="1740">
        <f>IFERROR(VLOOKUP($A72,'2019'!$B$2:$K$170,10,FALSE),0)</f>
        <v>0.5</v>
      </c>
      <c r="CX72" s="1858"/>
      <c r="CY72" s="1858"/>
      <c r="DT72" s="1858"/>
      <c r="DV72" s="1722"/>
      <c r="DY72" s="1731"/>
    </row>
    <row r="73" spans="1:129">
      <c r="A73" s="1778" t="s">
        <v>1165</v>
      </c>
      <c r="B73" s="1562">
        <f t="shared" si="30"/>
        <v>1708</v>
      </c>
      <c r="C73" s="1562">
        <f t="shared" si="31"/>
        <v>918</v>
      </c>
      <c r="D73" s="1562">
        <f t="shared" si="32"/>
        <v>46</v>
      </c>
      <c r="E73" s="1563">
        <f t="shared" si="33"/>
        <v>0.5374707259953162</v>
      </c>
      <c r="F73" s="1786">
        <f t="shared" si="34"/>
        <v>32</v>
      </c>
      <c r="G73" s="1595">
        <v>1982</v>
      </c>
      <c r="H73" s="1567">
        <f t="shared" ref="H73:H80" si="35">IF(BC73&gt;0,1,0)+IF(BH73&gt;0,1,0)+IF(BP73&gt;0,1,0)+IF(BX73&gt;0,1,0)+IF(CC73&gt;0,1,0)+IF(CH73&gt;0,1,0)+IF(CM73&gt;0,1,0)+IF(CR73&gt;0,1,0)+IF(CW73&gt;0,1,0)+IF(DA73&gt;0,1,0)+IF(DE73&gt;0,1,0)+IF(DI73&gt;0,1,0)+IF(DM73&gt;0,1,0)+DU73</f>
        <v>32</v>
      </c>
      <c r="I73" s="1734">
        <f t="shared" ref="I73:I80" si="36">SUM(BC73,BH73,BP73,BX73,CC73,CH73,CM73,CR73,CW73,DA73,DE73,DI73,DM73,DQ73)</f>
        <v>1708</v>
      </c>
      <c r="J73" s="1734">
        <f t="shared" ref="J73:K80" si="37">SUM(BE73,BJ73,BR73,BZ73,CE73,CJ73,CO73,CT73,CX73,DB73,DF73,DJ73,DN73,DR73)</f>
        <v>918</v>
      </c>
      <c r="K73" s="1734">
        <f t="shared" si="37"/>
        <v>46</v>
      </c>
      <c r="L73" s="1806">
        <f t="shared" ref="L73:L80" si="38">IF(I73=0,0,J73/I73)</f>
        <v>0.5374707259953162</v>
      </c>
      <c r="M73" s="1734"/>
      <c r="N73" s="1748"/>
      <c r="O73" s="1700">
        <f>IFERROR(VLOOKUP($A73,'2022'!$B$2:$K$174,3,FALSE),0)</f>
        <v>0</v>
      </c>
      <c r="P73" s="1858">
        <f>IFERROR(VLOOKUP($A73,'2022'!$B$2:$K$174,4,FALSE),0)</f>
        <v>0</v>
      </c>
      <c r="Q73" s="1858">
        <f>IFERROR(VLOOKUP($A73,'2022'!$B$2:$K$174,5,FALSE),0)</f>
        <v>0</v>
      </c>
      <c r="R73" s="1858">
        <f>IFERROR(VLOOKUP($A73,'2022'!$B$2:$K$174,8,FALSE),0)</f>
        <v>0</v>
      </c>
      <c r="S73" s="1740">
        <f>IFERROR(VLOOKUP($A73,'2022'!$B$2:$K$174,10,FALSE),0)</f>
        <v>0</v>
      </c>
      <c r="T73" s="1700">
        <f>IFERROR(VLOOKUP($A73,'2021'!$B$2:$K$174,3,FALSE),0)</f>
        <v>0</v>
      </c>
      <c r="U73" s="1843">
        <f>IFERROR(VLOOKUP($A73,'2021'!$B$2:$K$174,4,FALSE),0)</f>
        <v>0</v>
      </c>
      <c r="V73" s="1843">
        <f>IFERROR(VLOOKUP($A73,'2021'!$B$2:$K$174,5,FALSE),0)</f>
        <v>0</v>
      </c>
      <c r="W73" s="1843">
        <f>IFERROR(VLOOKUP($A73,'2021'!$B$2:$K$174,8,FALSE),0)</f>
        <v>0</v>
      </c>
      <c r="X73" s="1740">
        <f>IFERROR(VLOOKUP($A73,'2021'!$B$2:$K$174,10,FALSE),0)</f>
        <v>0</v>
      </c>
      <c r="Y73" s="1700">
        <f>IFERROR(VLOOKUP($A73,'2020'!$B$2:$K$170,3,FALSE),0)</f>
        <v>0</v>
      </c>
      <c r="Z73" s="1829">
        <f>IFERROR(VLOOKUP($A73,'2020'!$B$2:$K$170,4,FALSE),0)</f>
        <v>0</v>
      </c>
      <c r="AA73" s="1829">
        <f>IFERROR(VLOOKUP($A73,'2020'!$B$2:$K$170,5,FALSE),0)</f>
        <v>0</v>
      </c>
      <c r="AB73" s="1829">
        <f>IFERROR(VLOOKUP($A73,'2020'!$B$2:$K$170,8,FALSE),0)</f>
        <v>0</v>
      </c>
      <c r="AC73" s="1740">
        <f>IFERROR(VLOOKUP($A73,'2020'!$B$2:$K$170,10,FALSE),0)</f>
        <v>0</v>
      </c>
      <c r="AD73" s="1700">
        <f>IFERROR(VLOOKUP($A73,'2019'!$B$2:$K$170,3,FALSE),0)</f>
        <v>0</v>
      </c>
      <c r="AE73" s="1823">
        <f>IFERROR(VLOOKUP($A73,'2019'!$B$2:$K$170,4,FALSE),0)</f>
        <v>0</v>
      </c>
      <c r="AF73" s="1823">
        <f>IFERROR(VLOOKUP($A73,'2019'!$B$2:$K$170,5,FALSE),0)</f>
        <v>0</v>
      </c>
      <c r="AG73" s="1823">
        <f>IFERROR(VLOOKUP($A73,'2019'!$B$2:$K$170,8,FALSE),0)</f>
        <v>0</v>
      </c>
      <c r="AH73" s="1740">
        <f>IFERROR(VLOOKUP($A73,'2019'!$B$2:$K$170,10,FALSE),0)</f>
        <v>0</v>
      </c>
      <c r="AI73" s="1700">
        <f>IFERROR(VLOOKUP($A73,'2018'!$B$2:$K$170,3,FALSE),0)</f>
        <v>0</v>
      </c>
      <c r="AJ73" s="1821">
        <f>IFERROR(VLOOKUP($A73,'2018'!$B$2:$K$170,4,FALSE),0)</f>
        <v>0</v>
      </c>
      <c r="AK73" s="1821">
        <f>IFERROR(VLOOKUP($A73,'2018'!$B$2:$K$170,5,FALSE),0)</f>
        <v>0</v>
      </c>
      <c r="AL73" s="1821">
        <f>IFERROR(VLOOKUP($A73,'2018'!$B$2:$K$170,8,FALSE),0)</f>
        <v>0</v>
      </c>
      <c r="AM73" s="1740">
        <f>IFERROR(VLOOKUP($A73,'2018'!$B$2:$K$170,10,FALSE),0)</f>
        <v>0</v>
      </c>
      <c r="AN73" s="1700">
        <f>IFERROR(VLOOKUP($A73,'2017'!$B$2:$J$163,2,FALSE),0)</f>
        <v>0</v>
      </c>
      <c r="AO73" s="1815">
        <f>IFERROR(VLOOKUP($A73,'2017'!$B$2:$J$163,3,FALSE),0)</f>
        <v>0</v>
      </c>
      <c r="AP73" s="1815">
        <f>IFERROR(VLOOKUP($A73,'2017'!$B$2:$J$163,4,FALSE),0)</f>
        <v>0</v>
      </c>
      <c r="AQ73" s="1815">
        <f>IFERROR(VLOOKUP($A73,'2017'!$B$2:$J$163,7,FALSE),0)</f>
        <v>0</v>
      </c>
      <c r="AR73" s="1740">
        <f>IFERROR(VLOOKUP($A73,'2017'!$B$2:$J$163,9,FALSE),0)</f>
        <v>0</v>
      </c>
      <c r="AS73" s="1700">
        <f>IFERROR(VLOOKUP($A73,'2016'!$B$2:$K$165,3,FALSE),0)</f>
        <v>0</v>
      </c>
      <c r="AT73" s="1796">
        <f>IFERROR(VLOOKUP($A73,'2016'!$B$2:$K$165,4,FALSE),0)</f>
        <v>0</v>
      </c>
      <c r="AU73" s="1796">
        <f>IFERROR(VLOOKUP($A73,'2016'!$B$2:$K$165,5,FALSE),0)</f>
        <v>0</v>
      </c>
      <c r="AV73" s="1796">
        <f>IFERROR(VLOOKUP($A73,'2016'!$B$2:$K$165,8,FALSE),0)</f>
        <v>0</v>
      </c>
      <c r="AW73" s="1740">
        <f>IFERROR(VLOOKUP($A73,'2016'!$B$2:$K$165,10,FALSE),0)</f>
        <v>0</v>
      </c>
      <c r="AX73" s="1700">
        <f>IFERROR(VLOOKUP($A73,'2015'!$B$2:$K$165,3,FALSE),0)</f>
        <v>0</v>
      </c>
      <c r="AY73" s="1695">
        <f>IFERROR(VLOOKUP($A73,'2015'!$B$2:$K$165,4,FALSE),0)</f>
        <v>0</v>
      </c>
      <c r="AZ73" s="1695">
        <f>IFERROR(VLOOKUP($A73,'2015'!$B$2:$K$165,5,FALSE),0)</f>
        <v>0</v>
      </c>
      <c r="BA73" s="1695">
        <f>IFERROR(VLOOKUP($A73,'2015'!$B$2:$K$165,8,FALSE),0)</f>
        <v>0</v>
      </c>
      <c r="BB73" s="1740">
        <f>IFERROR(VLOOKUP($A73,'2015'!$B$2:$K$165,10,FALSE),0)</f>
        <v>0</v>
      </c>
      <c r="BC73" s="1700">
        <f>IFERROR(VLOOKUP($A73,'2014'!$B$2:$K$157,3,FALSE),0)</f>
        <v>0</v>
      </c>
      <c r="BD73" s="1691">
        <f>IFERROR(VLOOKUP($A73,'2014'!$B$2:$K$157,4,FALSE),0)</f>
        <v>0</v>
      </c>
      <c r="BE73" s="1691">
        <f>IFERROR(VLOOKUP($A73,'2014'!$B$2:$K$157,5,FALSE),0)</f>
        <v>0</v>
      </c>
      <c r="BF73" s="1691">
        <f>IFERROR(VLOOKUP($A73,'2014'!$B$2:$K$157,8,FALSE),0)</f>
        <v>0</v>
      </c>
      <c r="BG73" s="1740">
        <f>IFERROR(VLOOKUP($A73,'2014'!$B$2:$K$157,10,FALSE),0)</f>
        <v>0</v>
      </c>
      <c r="BH73" s="1700">
        <f>IFERROR(VLOOKUP($A73,'2013'!$D$4:$I$249,2,FALSE),0)</f>
        <v>44</v>
      </c>
      <c r="BI73" s="1691">
        <f>IFERROR(VLOOKUP($A73,'2013'!$D$4:$I$249,3,FALSE),0)</f>
        <v>15</v>
      </c>
      <c r="BJ73" s="1691">
        <f>IFERROR(VLOOKUP($A73,'2013'!$D$4:$I$249,4,FALSE),0)</f>
        <v>24</v>
      </c>
      <c r="BK73" s="1691">
        <f>IFERROR(VLOOKUP($A73,'2013'!$D$4:$I$249,5,FALSE),0)</f>
        <v>0</v>
      </c>
      <c r="BL73" s="1740">
        <f>IFERROR(VLOOKUP($A73,'2013'!$D$4:$I$249,6,FALSE),0)</f>
        <v>0.54545454545454541</v>
      </c>
      <c r="BM73" s="1737">
        <f>IFERROR(VLOOKUP($A73,'2012'!$D$3:$O$172,2,FALSE),0)</f>
        <v>1664</v>
      </c>
      <c r="BN73" s="1691">
        <f>IFERROR(VLOOKUP($A73,'2012'!$D$3:$O$172,3,FALSE),0)</f>
        <v>894</v>
      </c>
      <c r="BO73" s="1743">
        <f>IFERROR(VLOOKUP($A73,'2012'!$D$3:$O$172,4,FALSE),0)</f>
        <v>46</v>
      </c>
      <c r="BP73" s="1700">
        <f>IFERROR(VLOOKUP($A73,'2012'!$D$3:$O$172,5,FALSE),0)</f>
        <v>36</v>
      </c>
      <c r="BQ73" s="1691">
        <f>IFERROR(VLOOKUP($A73,'2012'!$D$3:$O$172,6,FALSE),0)</f>
        <v>8</v>
      </c>
      <c r="BR73" s="1691">
        <f>IFERROR(VLOOKUP($A73,'2012'!$D$3:$O$172,7,FALSE),0)</f>
        <v>18</v>
      </c>
      <c r="BS73" s="1691">
        <f>IFERROR(VLOOKUP($A73,'2012'!$D$3:$O$172,8,FALSE),0)</f>
        <v>0</v>
      </c>
      <c r="BT73" s="1740">
        <f>IFERROR(VLOOKUP($A73,'2012'!$D$3:$O$172,9,FALSE),0)</f>
        <v>0.5</v>
      </c>
      <c r="BU73" s="1737">
        <f>IFERROR(VLOOKUP($A73,'2012'!$D$3:$O$172,10,FALSE),0)</f>
        <v>1628</v>
      </c>
      <c r="BV73" s="1691">
        <f>IFERROR(VLOOKUP($A73,'2012'!$D$3:$O$172,11,FALSE),0)</f>
        <v>876</v>
      </c>
      <c r="BW73" s="1743">
        <f>IFERROR(VLOOKUP($A73,'2012'!$D$3:$O$172,12,FALSE),0)</f>
        <v>46</v>
      </c>
      <c r="BX73" s="1700">
        <f>IFERROR(VLOOKUP($A73,'2011'!$D$4:$I$251,2,FALSE),0)</f>
        <v>57</v>
      </c>
      <c r="BY73" s="1691">
        <f>IFERROR(VLOOKUP($A73,'2011'!$D$4:$I$251,3,FALSE),0)</f>
        <v>11</v>
      </c>
      <c r="BZ73" s="1691">
        <f>IFERROR(VLOOKUP($A73,'2011'!$D$4:$I$251,4,FALSE),0)</f>
        <v>25</v>
      </c>
      <c r="CA73" s="1691">
        <f>IFERROR(VLOOKUP($A73,'2011'!$D$4:$I$251,5,FALSE),0)</f>
        <v>0</v>
      </c>
      <c r="CB73" s="1740">
        <f>IFERROR(VLOOKUP($A73,'2011'!$D$4:$I$251,6,FALSE),0)</f>
        <v>0.43859649122807015</v>
      </c>
      <c r="CC73" s="1700">
        <f>IFERROR(VLOOKUP($A73,'2010'!$C$3:$H$234,2,FALSE),0)</f>
        <v>51</v>
      </c>
      <c r="CD73" s="1691">
        <f>IFERROR(VLOOKUP($A73,'2010'!$C$3:$H$234,3,FALSE),0)</f>
        <v>17</v>
      </c>
      <c r="CE73" s="1691">
        <f>IFERROR(VLOOKUP($A73,'2010'!$C$3:$H$234,4,FALSE),0)</f>
        <v>33</v>
      </c>
      <c r="CF73" s="1691">
        <f>IFERROR(VLOOKUP($A73,'2010'!$C$3:$H$234,5,FALSE),0)</f>
        <v>0</v>
      </c>
      <c r="CG73" s="1740">
        <f>IFERROR(VLOOKUP($A73,'2010'!$C$3:$H$234,6,FALSE),0)</f>
        <v>0.6470588235294118</v>
      </c>
      <c r="CH73" s="1700">
        <f>IFERROR(VLOOKUP($A73,'2009'!$C$3:$H$242,2,FALSE),0)</f>
        <v>53</v>
      </c>
      <c r="CI73" s="1691">
        <f>IFERROR(VLOOKUP($A73,'2009'!$C$3:$H$242,3,FALSE),0)</f>
        <v>10</v>
      </c>
      <c r="CJ73" s="1691">
        <f>IFERROR(VLOOKUP($A73,'2009'!$C$3:$H$242,4,FALSE),0)</f>
        <v>25</v>
      </c>
      <c r="CK73" s="1691">
        <f>IFERROR(VLOOKUP($A73,'2009'!$C$3:$H$242,5,FALSE),0)</f>
        <v>0</v>
      </c>
      <c r="CL73" s="1740">
        <f>IFERROR(VLOOKUP($A73,'2009'!$C$3:$H$242,6,FALSE),0)</f>
        <v>0.47169811320754718</v>
      </c>
      <c r="CM73" s="1700">
        <f>IFERROR(VLOOKUP($A73,'2008'!$C$3:$H$229,2,FALSE),0)</f>
        <v>31</v>
      </c>
      <c r="CN73" s="1691">
        <f>IFERROR(VLOOKUP($A73,'2008'!$C$3:$H$229,3,FALSE),0)</f>
        <v>7</v>
      </c>
      <c r="CO73" s="1691">
        <f>IFERROR(VLOOKUP($A73,'2008'!$C$3:$H$229,4,FALSE),0)</f>
        <v>14</v>
      </c>
      <c r="CP73" s="1691">
        <f>IFERROR(VLOOKUP($A73,'2008'!$C$3:$H$229,5,FALSE),0)</f>
        <v>0</v>
      </c>
      <c r="CQ73" s="1740">
        <f>IFERROR(VLOOKUP($A73,'2008'!$C$3:$H$229,6,FALSE),0)</f>
        <v>0.45161290322580644</v>
      </c>
      <c r="CR73" s="1700">
        <f>IFERROR(VLOOKUP($A73,'2007'!$C$3:$M$238,7,FALSE),0)</f>
        <v>29</v>
      </c>
      <c r="CS73" s="1691">
        <f>IFERROR(VLOOKUP($A73,'2007'!$C$3:$M$238,8,FALSE),0)</f>
        <v>7</v>
      </c>
      <c r="CT73" s="1691">
        <f>IFERROR(VLOOKUP($A73,'2007'!$C$3:$M$238,9,FALSE),0)</f>
        <v>10</v>
      </c>
      <c r="CU73" s="1691">
        <f>IFERROR(VLOOKUP($A73,'2007'!$C$3:$M$238,10,FALSE),0)</f>
        <v>0</v>
      </c>
      <c r="CV73" s="1740">
        <f>IFERROR(VLOOKUP($A73,'2007'!$C$3:$M$238,11,FALSE),0)</f>
        <v>0.34482758620689657</v>
      </c>
      <c r="CW73" s="1700">
        <f>IFERROR(VLOOKUP($A73,'2006'!$A$2:$F$200,2,FALSE),0)</f>
        <v>27</v>
      </c>
      <c r="CX73" s="1691">
        <f>IFERROR(VLOOKUP($A73,'2006'!$A$2:$F$200,4,FALSE),0)</f>
        <v>11</v>
      </c>
      <c r="CY73" s="1691">
        <f>IFERROR(VLOOKUP($A73,'2006'!$A$2:$F$200,5,FALSE),0)</f>
        <v>0</v>
      </c>
      <c r="CZ73" s="1740">
        <f>IFERROR(VLOOKUP($A73,'2006'!$A$2:$F$200,6,FALSE),0)</f>
        <v>0.40740740740740738</v>
      </c>
      <c r="DA73" s="1700">
        <f>IFERROR(VLOOKUP($A73,'2005'!$C$3:$M$205,8,FALSE),0)</f>
        <v>44</v>
      </c>
      <c r="DB73" s="1691">
        <f>IFERROR(VLOOKUP($A73,'2005'!$C$3:$M$205,9,FALSE),0)</f>
        <v>23</v>
      </c>
      <c r="DC73" s="1691">
        <f>IFERROR(VLOOKUP($A73,'2005'!$C$3:$M$205,10,FALSE),0)</f>
        <v>0</v>
      </c>
      <c r="DD73" s="1740">
        <f>IFERROR(VLOOKUP($A73,'2005'!$C$3:$M$205,11,FALSE),0)</f>
        <v>0.52272727272727271</v>
      </c>
      <c r="DE73" s="1700">
        <f>IFERROR(VLOOKUP($A73,'2004'!$C$3:$M$213,8,FALSE),0)</f>
        <v>5</v>
      </c>
      <c r="DF73" s="1691">
        <f>IFERROR(VLOOKUP($A73,'2004'!$C$3:$M$213,9,FALSE),0)</f>
        <v>2</v>
      </c>
      <c r="DG73" s="1691">
        <f>IFERROR(VLOOKUP($A73,'2004'!$C$3:$M$213,10,FALSE),0)</f>
        <v>0</v>
      </c>
      <c r="DH73" s="1740">
        <f>IFERROR(VLOOKUP($A73,'2004'!$C$3:$M$213,11,FALSE),0)</f>
        <v>0.4</v>
      </c>
      <c r="DI73" s="1700">
        <f>IFERROR(VLOOKUP($A73,'2003'!$C$3:$Q$214,12,FALSE),0)</f>
        <v>9</v>
      </c>
      <c r="DJ73" s="1691">
        <f>IFERROR(VLOOKUP($A73,'2003'!$C$3:$Q$214,13,FALSE),0)</f>
        <v>3</v>
      </c>
      <c r="DK73" s="1691">
        <f>IFERROR(VLOOKUP($A73,'2003'!$C$3:$Q$214,14,FALSE),0)</f>
        <v>0</v>
      </c>
      <c r="DL73" s="1740">
        <f>IFERROR(VLOOKUP($A73,'2003'!$C$3:$Q$214,15,FALSE),0)</f>
        <v>0.33333333333333331</v>
      </c>
      <c r="DM73" s="1700">
        <f>IFERROR(VLOOKUP($A73,'2002'!$D$3:$R$214,12,FALSE),0)</f>
        <v>54</v>
      </c>
      <c r="DN73" s="1691">
        <f>IFERROR(VLOOKUP($A73,'2002'!$D$3:$R$214,13,FALSE),0)</f>
        <v>26</v>
      </c>
      <c r="DO73" s="1691">
        <f>IFERROR(VLOOKUP($A73,'2002'!$D$3:$R$214,14,FALSE),0)</f>
        <v>0</v>
      </c>
      <c r="DP73" s="1788">
        <f>IFERROR(VLOOKUP($A73,'2002'!$D$3:$R$214,15,FALSE),0)</f>
        <v>0.48148148148148145</v>
      </c>
      <c r="DQ73" s="1700">
        <f>IFERROR(VLOOKUP($A73,'Pre 2002'!$C$3:$CK$382,84,FALSE),0)</f>
        <v>1268</v>
      </c>
      <c r="DR73" s="1695">
        <f>IFERROR(VLOOKUP($A73,'Pre 2002'!$C$3:$CK$382,85,FALSE),0)</f>
        <v>704</v>
      </c>
      <c r="DS73" s="1695">
        <f>IFERROR(VLOOKUP($A73,'Pre 2002'!$C$3:$CK$382,86,FALSE),0)</f>
        <v>46</v>
      </c>
      <c r="DT73" s="1790">
        <f>IFERROR(VLOOKUP($A73,'Pre 2002'!$C$3:$CK$382,87,FALSE),0)</f>
        <v>0.55520504731861198</v>
      </c>
      <c r="DU73" s="1741">
        <f>IFERROR(VLOOKUP(A73,'Pre 2002'!$C$3:$CG$382,83,FALSE),0)</f>
        <v>20</v>
      </c>
      <c r="DV73" s="1726"/>
      <c r="DY73" s="1731"/>
    </row>
    <row r="74" spans="1:129">
      <c r="A74" s="1778" t="s">
        <v>194</v>
      </c>
      <c r="B74" s="1562">
        <f t="shared" si="30"/>
        <v>1374</v>
      </c>
      <c r="C74" s="1562">
        <f t="shared" si="31"/>
        <v>725</v>
      </c>
      <c r="D74" s="1562">
        <f t="shared" si="32"/>
        <v>46</v>
      </c>
      <c r="E74" s="1563">
        <f t="shared" si="33"/>
        <v>0.52765647743813682</v>
      </c>
      <c r="F74" s="1786">
        <f t="shared" si="34"/>
        <v>21</v>
      </c>
      <c r="G74" s="1595">
        <v>1997</v>
      </c>
      <c r="H74" s="1567">
        <f t="shared" si="35"/>
        <v>13</v>
      </c>
      <c r="I74" s="1734">
        <f t="shared" si="36"/>
        <v>799</v>
      </c>
      <c r="J74" s="1734">
        <f t="shared" si="37"/>
        <v>425</v>
      </c>
      <c r="K74" s="1734">
        <f t="shared" si="37"/>
        <v>37</v>
      </c>
      <c r="L74" s="1806">
        <f t="shared" si="38"/>
        <v>0.53191489361702127</v>
      </c>
      <c r="M74" s="1568">
        <v>97</v>
      </c>
      <c r="N74" s="1573">
        <v>1</v>
      </c>
      <c r="O74" s="1700">
        <f>IFERROR(VLOOKUP($A74,'2022'!$B$2:$K$174,3,FALSE),0)</f>
        <v>61</v>
      </c>
      <c r="P74" s="1858">
        <f>IFERROR(VLOOKUP($A74,'2022'!$B$2:$K$174,4,FALSE),0)</f>
        <v>14</v>
      </c>
      <c r="Q74" s="1858">
        <f>IFERROR(VLOOKUP($A74,'2022'!$B$2:$K$174,5,FALSE),0)</f>
        <v>32</v>
      </c>
      <c r="R74" s="1858">
        <f>IFERROR(VLOOKUP($A74,'2022'!$B$2:$K$174,8,FALSE),0)</f>
        <v>0</v>
      </c>
      <c r="S74" s="1740">
        <f>IFERROR(VLOOKUP($A74,'2022'!$B$2:$K$174,10,FALSE),0)</f>
        <v>0.52500000000000002</v>
      </c>
      <c r="T74" s="1700">
        <f>IFERROR(VLOOKUP($A74,'2021'!$B$2:$K$174,3,FALSE),0)</f>
        <v>65</v>
      </c>
      <c r="U74" s="1843">
        <f>IFERROR(VLOOKUP($A74,'2021'!$B$2:$K$174,4,FALSE),0)</f>
        <v>18</v>
      </c>
      <c r="V74" s="1843">
        <f>IFERROR(VLOOKUP($A74,'2021'!$B$2:$K$174,5,FALSE),0)</f>
        <v>29</v>
      </c>
      <c r="W74" s="1843">
        <f>IFERROR(VLOOKUP($A74,'2021'!$B$2:$K$174,8,FALSE),0)</f>
        <v>1</v>
      </c>
      <c r="X74" s="1740">
        <f>IFERROR(VLOOKUP($A74,'2021'!$B$2:$K$174,10,FALSE),0)</f>
        <v>0.44600000000000001</v>
      </c>
      <c r="Y74" s="1700">
        <f>IFERROR(VLOOKUP($A74,'2020'!$B$2:$K$170,3,FALSE),0)</f>
        <v>70</v>
      </c>
      <c r="Z74" s="1829">
        <f>IFERROR(VLOOKUP($A74,'2020'!$B$2:$K$170,4,FALSE),0)</f>
        <v>13</v>
      </c>
      <c r="AA74" s="1829">
        <f>IFERROR(VLOOKUP($A74,'2020'!$B$2:$K$170,5,FALSE),0)</f>
        <v>29</v>
      </c>
      <c r="AB74" s="1829">
        <f>IFERROR(VLOOKUP($A74,'2020'!$B$2:$K$170,8,FALSE),0)</f>
        <v>0</v>
      </c>
      <c r="AC74" s="1740">
        <f>IFERROR(VLOOKUP($A74,'2020'!$B$2:$K$170,10,FALSE),0)</f>
        <v>0.41399999999999998</v>
      </c>
      <c r="AD74" s="1700">
        <f>IFERROR(VLOOKUP($A74,'2019'!$B$2:$K$170,3,FALSE),0)</f>
        <v>67</v>
      </c>
      <c r="AE74" s="1823">
        <f>IFERROR(VLOOKUP($A74,'2019'!$B$2:$K$170,4,FALSE),0)</f>
        <v>21</v>
      </c>
      <c r="AF74" s="1823">
        <f>IFERROR(VLOOKUP($A74,'2019'!$B$2:$K$170,5,FALSE),0)</f>
        <v>40</v>
      </c>
      <c r="AG74" s="1823">
        <f>IFERROR(VLOOKUP($A74,'2019'!$B$2:$K$170,8,FALSE),0)</f>
        <v>0</v>
      </c>
      <c r="AH74" s="1740">
        <f>IFERROR(VLOOKUP($A74,'2019'!$B$2:$K$170,10,FALSE),0)</f>
        <v>0.59699999999999998</v>
      </c>
      <c r="AI74" s="1700">
        <f>IFERROR(VLOOKUP($A74,'2018'!$B$2:$K$170,3,FALSE),0)</f>
        <v>84</v>
      </c>
      <c r="AJ74" s="1821">
        <f>IFERROR(VLOOKUP($A74,'2018'!$B$2:$K$170,4,FALSE),0)</f>
        <v>29</v>
      </c>
      <c r="AK74" s="1821">
        <f>IFERROR(VLOOKUP($A74,'2018'!$B$2:$K$170,5,FALSE),0)</f>
        <v>51</v>
      </c>
      <c r="AL74" s="1821">
        <f>IFERROR(VLOOKUP($A74,'2018'!$B$2:$K$170,8,FALSE),0)</f>
        <v>2</v>
      </c>
      <c r="AM74" s="1740">
        <f>IFERROR(VLOOKUP($A74,'2018'!$B$2:$K$170,10,FALSE),0)</f>
        <v>0.60699999999999998</v>
      </c>
      <c r="AN74" s="1700">
        <f>IFERROR(VLOOKUP($A74,'2017'!$B$2:$J$163,2,FALSE),0)</f>
        <v>70</v>
      </c>
      <c r="AO74" s="1815">
        <f>IFERROR(VLOOKUP($A74,'2017'!$B$2:$J$163,3,FALSE),0)</f>
        <v>20</v>
      </c>
      <c r="AP74" s="1815">
        <f>IFERROR(VLOOKUP($A74,'2017'!$B$2:$J$163,4,FALSE),0)</f>
        <v>40</v>
      </c>
      <c r="AQ74" s="1815">
        <f>IFERROR(VLOOKUP($A74,'2017'!$B$2:$J$163,7,FALSE),0)</f>
        <v>2</v>
      </c>
      <c r="AR74" s="1740">
        <f>IFERROR(VLOOKUP($A74,'2017'!$B$2:$J$163,9,FALSE),0)</f>
        <v>0.5714285714285714</v>
      </c>
      <c r="AS74" s="1700">
        <f>IFERROR(VLOOKUP($A74,'2016'!$B$2:$K$165,3,FALSE),0)</f>
        <v>88</v>
      </c>
      <c r="AT74" s="1796">
        <f>IFERROR(VLOOKUP($A74,'2016'!$B$2:$K$165,4,FALSE),0)</f>
        <v>30</v>
      </c>
      <c r="AU74" s="1796">
        <f>IFERROR(VLOOKUP($A74,'2016'!$B$2:$K$165,5,FALSE),0)</f>
        <v>45</v>
      </c>
      <c r="AV74" s="1796">
        <f>IFERROR(VLOOKUP($A74,'2016'!$B$2:$K$165,8,FALSE),0)</f>
        <v>4</v>
      </c>
      <c r="AW74" s="1740">
        <f>IFERROR(VLOOKUP($A74,'2016'!$B$2:$K$165,10,FALSE),0)</f>
        <v>0.51100000000000001</v>
      </c>
      <c r="AX74" s="1700">
        <f>IFERROR(VLOOKUP($A74,'2015'!$B$2:$K$165,3,FALSE),0)</f>
        <v>70</v>
      </c>
      <c r="AY74" s="1695">
        <f>IFERROR(VLOOKUP($A74,'2015'!$B$2:$K$165,4,FALSE),0)</f>
        <v>15</v>
      </c>
      <c r="AZ74" s="1695">
        <f>IFERROR(VLOOKUP($A74,'2015'!$B$2:$K$165,5,FALSE),0)</f>
        <v>34</v>
      </c>
      <c r="BA74" s="1695">
        <f>IFERROR(VLOOKUP($A74,'2015'!$B$2:$K$165,8,FALSE),0)</f>
        <v>0</v>
      </c>
      <c r="BB74" s="1740">
        <f>IFERROR(VLOOKUP($A74,'2015'!$B$2:$K$165,10,FALSE),0)</f>
        <v>0.48571428571428571</v>
      </c>
      <c r="BC74" s="1700">
        <f>IFERROR(VLOOKUP($A74,'2014'!$B$2:$K$157,3,FALSE),0)</f>
        <v>81</v>
      </c>
      <c r="BD74" s="1691">
        <f>IFERROR(VLOOKUP($A74,'2014'!$B$2:$K$157,4,FALSE),0)</f>
        <v>26</v>
      </c>
      <c r="BE74" s="1691">
        <f>IFERROR(VLOOKUP($A74,'2014'!$B$2:$K$157,5,FALSE),0)</f>
        <v>42</v>
      </c>
      <c r="BF74" s="1691">
        <f>IFERROR(VLOOKUP($A74,'2014'!$B$2:$K$157,8,FALSE),0)</f>
        <v>2</v>
      </c>
      <c r="BG74" s="1740">
        <f>IFERROR(VLOOKUP($A74,'2014'!$B$2:$K$157,10,FALSE),0)</f>
        <v>0.51851851851851849</v>
      </c>
      <c r="BH74" s="1700">
        <f>IFERROR(VLOOKUP($A74,'2013'!$D$4:$I$249,2,FALSE),0)</f>
        <v>83</v>
      </c>
      <c r="BI74" s="1691">
        <f>IFERROR(VLOOKUP($A74,'2013'!$D$4:$I$249,3,FALSE),0)</f>
        <v>31</v>
      </c>
      <c r="BJ74" s="1691">
        <f>IFERROR(VLOOKUP($A74,'2013'!$D$4:$I$249,4,FALSE),0)</f>
        <v>47</v>
      </c>
      <c r="BK74" s="1691">
        <f>IFERROR(VLOOKUP($A74,'2013'!$D$4:$I$249,5,FALSE),0)</f>
        <v>1</v>
      </c>
      <c r="BL74" s="1740">
        <f>IFERROR(VLOOKUP($A74,'2013'!$D$4:$I$249,6,FALSE),0)</f>
        <v>0.5662650602409639</v>
      </c>
      <c r="BM74" s="1737">
        <f>IFERROR(VLOOKUP($A74,'2012'!$D$3:$O$172,2,FALSE),0)</f>
        <v>635</v>
      </c>
      <c r="BN74" s="1691">
        <f>IFERROR(VLOOKUP($A74,'2012'!$D$3:$O$172,3,FALSE),0)</f>
        <v>336</v>
      </c>
      <c r="BO74" s="1743">
        <f>IFERROR(VLOOKUP($A74,'2012'!$D$3:$O$172,4,FALSE),0)</f>
        <v>34</v>
      </c>
      <c r="BP74" s="1700">
        <f>IFERROR(VLOOKUP($A74,'2012'!$D$3:$O$172,5,FALSE),0)</f>
        <v>70</v>
      </c>
      <c r="BQ74" s="1691">
        <f>IFERROR(VLOOKUP($A74,'2012'!$D$3:$O$172,6,FALSE),0)</f>
        <v>28</v>
      </c>
      <c r="BR74" s="1691">
        <f>IFERROR(VLOOKUP($A74,'2012'!$D$3:$O$172,7,FALSE),0)</f>
        <v>39</v>
      </c>
      <c r="BS74" s="1691">
        <f>IFERROR(VLOOKUP($A74,'2012'!$D$3:$O$172,8,FALSE),0)</f>
        <v>5</v>
      </c>
      <c r="BT74" s="1740">
        <f>IFERROR(VLOOKUP($A74,'2012'!$D$3:$O$172,9,FALSE),0)</f>
        <v>0.55714285714285716</v>
      </c>
      <c r="BU74" s="1737">
        <f>IFERROR(VLOOKUP($A74,'2012'!$D$3:$O$172,10,FALSE),0)</f>
        <v>565</v>
      </c>
      <c r="BV74" s="1691">
        <f>IFERROR(VLOOKUP($A74,'2012'!$D$3:$O$172,11,FALSE),0)</f>
        <v>297</v>
      </c>
      <c r="BW74" s="1743">
        <f>IFERROR(VLOOKUP($A74,'2012'!$D$3:$O$172,12,FALSE),0)</f>
        <v>29</v>
      </c>
      <c r="BX74" s="1700">
        <f>IFERROR(VLOOKUP($A74,'2011'!$D$4:$I$251,2,FALSE),0)</f>
        <v>77</v>
      </c>
      <c r="BY74" s="1691">
        <f>IFERROR(VLOOKUP($A74,'2011'!$D$4:$I$251,3,FALSE),0)</f>
        <v>30</v>
      </c>
      <c r="BZ74" s="1691">
        <f>IFERROR(VLOOKUP($A74,'2011'!$D$4:$I$251,4,FALSE),0)</f>
        <v>43</v>
      </c>
      <c r="CA74" s="1691">
        <f>IFERROR(VLOOKUP($A74,'2011'!$D$4:$I$251,5,FALSE),0)</f>
        <v>1</v>
      </c>
      <c r="CB74" s="1740">
        <f>IFERROR(VLOOKUP($A74,'2011'!$D$4:$I$251,6,FALSE),0)</f>
        <v>0.55844155844155841</v>
      </c>
      <c r="CC74" s="1700">
        <f>IFERROR(VLOOKUP($A74,'2010'!$C$3:$H$234,2,FALSE),0)</f>
        <v>81</v>
      </c>
      <c r="CD74" s="1691">
        <f>IFERROR(VLOOKUP($A74,'2010'!$C$3:$H$234,3,FALSE),0)</f>
        <v>31</v>
      </c>
      <c r="CE74" s="1691">
        <f>IFERROR(VLOOKUP($A74,'2010'!$C$3:$H$234,4,FALSE),0)</f>
        <v>51</v>
      </c>
      <c r="CF74" s="1691">
        <f>IFERROR(VLOOKUP($A74,'2010'!$C$3:$H$234,5,FALSE),0)</f>
        <v>4</v>
      </c>
      <c r="CG74" s="1740">
        <f>IFERROR(VLOOKUP($A74,'2010'!$C$3:$H$234,6,FALSE),0)</f>
        <v>0.62962962962962965</v>
      </c>
      <c r="CH74" s="1700">
        <f>IFERROR(VLOOKUP($A74,'2009'!$C$3:$H$242,2,FALSE),0)</f>
        <v>58</v>
      </c>
      <c r="CI74" s="1691">
        <f>IFERROR(VLOOKUP($A74,'2009'!$C$3:$H$242,3,FALSE),0)</f>
        <v>12</v>
      </c>
      <c r="CJ74" s="1691">
        <f>IFERROR(VLOOKUP($A74,'2009'!$C$3:$H$242,4,FALSE),0)</f>
        <v>29</v>
      </c>
      <c r="CK74" s="1691">
        <f>IFERROR(VLOOKUP($A74,'2009'!$C$3:$H$242,5,FALSE),0)</f>
        <v>2</v>
      </c>
      <c r="CL74" s="1740">
        <f>IFERROR(VLOOKUP($A74,'2009'!$C$3:$H$242,6,FALSE),0)</f>
        <v>0.5</v>
      </c>
      <c r="CM74" s="1700">
        <f>IFERROR(VLOOKUP($A74,'2008'!$C$3:$H$229,2,FALSE),0)</f>
        <v>67</v>
      </c>
      <c r="CN74" s="1691">
        <f>IFERROR(VLOOKUP($A74,'2008'!$C$3:$H$229,3,FALSE),0)</f>
        <v>24</v>
      </c>
      <c r="CO74" s="1691">
        <f>IFERROR(VLOOKUP($A74,'2008'!$C$3:$H$229,4,FALSE),0)</f>
        <v>32</v>
      </c>
      <c r="CP74" s="1691">
        <f>IFERROR(VLOOKUP($A74,'2008'!$C$3:$H$229,5,FALSE),0)</f>
        <v>3</v>
      </c>
      <c r="CQ74" s="1740">
        <f>IFERROR(VLOOKUP($A74,'2008'!$C$3:$H$229,6,FALSE),0)</f>
        <v>0.47761194029850745</v>
      </c>
      <c r="CR74" s="1700">
        <f>IFERROR(VLOOKUP($A74,'2007'!$C$3:$M$238,7,FALSE),0)</f>
        <v>54</v>
      </c>
      <c r="CS74" s="1691">
        <f>IFERROR(VLOOKUP($A74,'2007'!$C$3:$M$238,8,FALSE),0)</f>
        <v>20</v>
      </c>
      <c r="CT74" s="1691">
        <f>IFERROR(VLOOKUP($A74,'2007'!$C$3:$M$238,9,FALSE),0)</f>
        <v>27</v>
      </c>
      <c r="CU74" s="1691">
        <f>IFERROR(VLOOKUP($A74,'2007'!$C$3:$M$238,10,FALSE),0)</f>
        <v>0</v>
      </c>
      <c r="CV74" s="1740">
        <f>IFERROR(VLOOKUP($A74,'2007'!$C$3:$M$238,11,FALSE),0)</f>
        <v>0.5</v>
      </c>
      <c r="CW74" s="1700">
        <f>IFERROR(VLOOKUP($A74,'2006'!$A$2:$F$200,2,FALSE),0)</f>
        <v>43</v>
      </c>
      <c r="CX74" s="1691">
        <f>IFERROR(VLOOKUP($A74,'2006'!$A$2:$F$200,4,FALSE),0)</f>
        <v>24</v>
      </c>
      <c r="CY74" s="1691">
        <f>IFERROR(VLOOKUP($A74,'2006'!$A$2:$F$200,5,FALSE),0)</f>
        <v>0</v>
      </c>
      <c r="CZ74" s="1740">
        <f>IFERROR(VLOOKUP($A74,'2006'!$A$2:$F$200,6,FALSE),0)</f>
        <v>0.55813953488372092</v>
      </c>
      <c r="DA74" s="1700">
        <f>IFERROR(VLOOKUP($A74,'2005'!$C$3:$M$205,8,FALSE),0)</f>
        <v>0</v>
      </c>
      <c r="DB74" s="1691">
        <f>IFERROR(VLOOKUP($A74,'2005'!$C$3:$M$205,9,FALSE),0)</f>
        <v>0</v>
      </c>
      <c r="DC74" s="1691">
        <f>IFERROR(VLOOKUP($A74,'2005'!$C$3:$M$205,10,FALSE),0)</f>
        <v>0</v>
      </c>
      <c r="DD74" s="1740">
        <f>IFERROR(VLOOKUP($A74,'2005'!$C$3:$M$205,11,FALSE),0)</f>
        <v>0</v>
      </c>
      <c r="DE74" s="1700">
        <f>IFERROR(VLOOKUP($A74,'2004'!$C$3:$M$213,8,FALSE),0)</f>
        <v>0</v>
      </c>
      <c r="DF74" s="1691">
        <f>IFERROR(VLOOKUP($A74,'2004'!$C$3:$M$213,9,FALSE),0)</f>
        <v>0</v>
      </c>
      <c r="DG74" s="1691">
        <f>IFERROR(VLOOKUP($A74,'2004'!$C$3:$M$213,10,FALSE),0)</f>
        <v>0</v>
      </c>
      <c r="DH74" s="1740">
        <f>IFERROR(VLOOKUP($A74,'2004'!$C$3:$M$213,11,FALSE),0)</f>
        <v>0</v>
      </c>
      <c r="DI74" s="1700">
        <f>IFERROR(VLOOKUP($A74,'2003'!$C$3:$Q$214,12,FALSE),0)</f>
        <v>0</v>
      </c>
      <c r="DJ74" s="1691">
        <f>IFERROR(VLOOKUP($A74,'2003'!$C$3:$Q$214,13,FALSE),0)</f>
        <v>0</v>
      </c>
      <c r="DK74" s="1691">
        <f>IFERROR(VLOOKUP($A74,'2003'!$C$3:$Q$214,14,FALSE),0)</f>
        <v>0</v>
      </c>
      <c r="DL74" s="1740">
        <f>IFERROR(VLOOKUP($A74,'2003'!$C$3:$Q$214,15,FALSE),0)</f>
        <v>0</v>
      </c>
      <c r="DM74" s="1700">
        <f>IFERROR(VLOOKUP($A74,'2002'!$D$3:$R$214,12,FALSE),0)</f>
        <v>0</v>
      </c>
      <c r="DN74" s="1691">
        <f>IFERROR(VLOOKUP($A74,'2002'!$D$3:$R$214,13,FALSE),0)</f>
        <v>0</v>
      </c>
      <c r="DO74" s="1691">
        <f>IFERROR(VLOOKUP($A74,'2002'!$D$3:$R$214,14,FALSE),0)</f>
        <v>0</v>
      </c>
      <c r="DP74" s="1788">
        <f>IFERROR(VLOOKUP($A74,'2002'!$D$3:$R$214,15,FALSE),0)</f>
        <v>0</v>
      </c>
      <c r="DQ74" s="1700">
        <f>IFERROR(VLOOKUP($A74,'Pre 2002'!$C$3:$CK$382,84,FALSE),0)</f>
        <v>185</v>
      </c>
      <c r="DR74" s="1695">
        <f>IFERROR(VLOOKUP($A74,'Pre 2002'!$C$3:$CK$382,85,FALSE),0)</f>
        <v>91</v>
      </c>
      <c r="DS74" s="1695">
        <f>IFERROR(VLOOKUP($A74,'Pre 2002'!$C$3:$CK$382,86,FALSE),0)</f>
        <v>19</v>
      </c>
      <c r="DT74" s="1790">
        <f>IFERROR(VLOOKUP($A74,'Pre 2002'!$C$3:$CK$382,87,FALSE),0)</f>
        <v>0.49189189189189192</v>
      </c>
      <c r="DU74" s="1741">
        <f>IFERROR(VLOOKUP(A74,'Pre 2002'!$C$3:$CG$382,83,FALSE),0)</f>
        <v>4</v>
      </c>
      <c r="DV74" s="1722"/>
      <c r="DY74" s="1731"/>
    </row>
    <row r="75" spans="1:129">
      <c r="A75" s="1778" t="s">
        <v>1328</v>
      </c>
      <c r="B75" s="1562">
        <f t="shared" si="30"/>
        <v>286</v>
      </c>
      <c r="C75" s="1562">
        <f t="shared" si="31"/>
        <v>194</v>
      </c>
      <c r="D75" s="1562">
        <f t="shared" si="32"/>
        <v>44</v>
      </c>
      <c r="E75" s="1563">
        <f t="shared" si="33"/>
        <v>0.67832167832167833</v>
      </c>
      <c r="F75" s="1786">
        <f t="shared" si="34"/>
        <v>4</v>
      </c>
      <c r="G75" s="1595">
        <v>2010</v>
      </c>
      <c r="H75" s="1567">
        <f t="shared" si="35"/>
        <v>4</v>
      </c>
      <c r="I75" s="1734">
        <f t="shared" si="36"/>
        <v>286</v>
      </c>
      <c r="J75" s="1734">
        <f t="shared" si="37"/>
        <v>194</v>
      </c>
      <c r="K75" s="1734">
        <f t="shared" si="37"/>
        <v>44</v>
      </c>
      <c r="L75" s="1806">
        <f t="shared" si="38"/>
        <v>0.67832167832167833</v>
      </c>
      <c r="M75" s="1734"/>
      <c r="N75" s="1748"/>
      <c r="O75" s="1700">
        <f>IFERROR(VLOOKUP($A75,'2022'!$B$2:$K$174,3,FALSE),0)</f>
        <v>0</v>
      </c>
      <c r="P75" s="1858">
        <f>IFERROR(VLOOKUP($A75,'2022'!$B$2:$K$174,4,FALSE),0)</f>
        <v>0</v>
      </c>
      <c r="Q75" s="1858">
        <f>IFERROR(VLOOKUP($A75,'2022'!$B$2:$K$174,5,FALSE),0)</f>
        <v>0</v>
      </c>
      <c r="R75" s="1858">
        <f>IFERROR(VLOOKUP($A75,'2022'!$B$2:$K$174,8,FALSE),0)</f>
        <v>0</v>
      </c>
      <c r="S75" s="1740">
        <f>IFERROR(VLOOKUP($A75,'2022'!$B$2:$K$174,10,FALSE),0)</f>
        <v>0</v>
      </c>
      <c r="T75" s="1700">
        <f>IFERROR(VLOOKUP($A75,'2021'!$B$2:$K$174,3,FALSE),0)</f>
        <v>0</v>
      </c>
      <c r="U75" s="1843">
        <f>IFERROR(VLOOKUP($A75,'2021'!$B$2:$K$174,4,FALSE),0)</f>
        <v>0</v>
      </c>
      <c r="V75" s="1843">
        <f>IFERROR(VLOOKUP($A75,'2021'!$B$2:$K$174,5,FALSE),0)</f>
        <v>0</v>
      </c>
      <c r="W75" s="1843">
        <f>IFERROR(VLOOKUP($A75,'2021'!$B$2:$K$174,8,FALSE),0)</f>
        <v>0</v>
      </c>
      <c r="X75" s="1740">
        <f>IFERROR(VLOOKUP($A75,'2021'!$B$2:$K$174,10,FALSE),0)</f>
        <v>0</v>
      </c>
      <c r="Y75" s="1700">
        <f>IFERROR(VLOOKUP($A75,'2020'!$B$2:$K$170,3,FALSE),0)</f>
        <v>0</v>
      </c>
      <c r="Z75" s="1829">
        <f>IFERROR(VLOOKUP($A75,'2020'!$B$2:$K$170,4,FALSE),0)</f>
        <v>0</v>
      </c>
      <c r="AA75" s="1829">
        <f>IFERROR(VLOOKUP($A75,'2020'!$B$2:$K$170,5,FALSE),0)</f>
        <v>0</v>
      </c>
      <c r="AB75" s="1829">
        <f>IFERROR(VLOOKUP($A75,'2020'!$B$2:$K$170,8,FALSE),0)</f>
        <v>0</v>
      </c>
      <c r="AC75" s="1740">
        <f>IFERROR(VLOOKUP($A75,'2020'!$B$2:$K$170,10,FALSE),0)</f>
        <v>0</v>
      </c>
      <c r="AD75" s="1700">
        <f>IFERROR(VLOOKUP($A75,'2019'!$B$2:$K$170,3,FALSE),0)</f>
        <v>0</v>
      </c>
      <c r="AE75" s="1823">
        <f>IFERROR(VLOOKUP($A75,'2019'!$B$2:$K$170,4,FALSE),0)</f>
        <v>0</v>
      </c>
      <c r="AF75" s="1823">
        <f>IFERROR(VLOOKUP($A75,'2019'!$B$2:$K$170,5,FALSE),0)</f>
        <v>0</v>
      </c>
      <c r="AG75" s="1823">
        <f>IFERROR(VLOOKUP($A75,'2019'!$B$2:$K$170,8,FALSE),0)</f>
        <v>0</v>
      </c>
      <c r="AH75" s="1740">
        <f>IFERROR(VLOOKUP($A75,'2019'!$B$2:$K$170,10,FALSE),0)</f>
        <v>0</v>
      </c>
      <c r="AI75" s="1700">
        <f>IFERROR(VLOOKUP($A75,'2018'!$B$2:$K$170,3,FALSE),0)</f>
        <v>0</v>
      </c>
      <c r="AJ75" s="1821">
        <f>IFERROR(VLOOKUP($A75,'2018'!$B$2:$K$170,4,FALSE),0)</f>
        <v>0</v>
      </c>
      <c r="AK75" s="1821">
        <f>IFERROR(VLOOKUP($A75,'2018'!$B$2:$K$170,5,FALSE),0)</f>
        <v>0</v>
      </c>
      <c r="AL75" s="1821">
        <f>IFERROR(VLOOKUP($A75,'2018'!$B$2:$K$170,8,FALSE),0)</f>
        <v>0</v>
      </c>
      <c r="AM75" s="1740">
        <f>IFERROR(VLOOKUP($A75,'2018'!$B$2:$K$170,10,FALSE),0)</f>
        <v>0</v>
      </c>
      <c r="AN75" s="1700">
        <f>IFERROR(VLOOKUP($A75,'2017'!$B$2:$J$163,2,FALSE),0)</f>
        <v>0</v>
      </c>
      <c r="AO75" s="1815">
        <f>IFERROR(VLOOKUP($A75,'2017'!$B$2:$J$163,3,FALSE),0)</f>
        <v>0</v>
      </c>
      <c r="AP75" s="1815">
        <f>IFERROR(VLOOKUP($A75,'2017'!$B$2:$J$163,4,FALSE),0)</f>
        <v>0</v>
      </c>
      <c r="AQ75" s="1815">
        <f>IFERROR(VLOOKUP($A75,'2017'!$B$2:$J$163,7,FALSE),0)</f>
        <v>0</v>
      </c>
      <c r="AR75" s="1740">
        <f>IFERROR(VLOOKUP($A75,'2017'!$B$2:$J$163,9,FALSE),0)</f>
        <v>0</v>
      </c>
      <c r="AS75" s="1700">
        <f>IFERROR(VLOOKUP($A75,'2016'!$B$2:$K$165,3,FALSE),0)</f>
        <v>0</v>
      </c>
      <c r="AT75" s="1796">
        <f>IFERROR(VLOOKUP($A75,'2016'!$B$2:$K$165,4,FALSE),0)</f>
        <v>0</v>
      </c>
      <c r="AU75" s="1796">
        <f>IFERROR(VLOOKUP($A75,'2016'!$B$2:$K$165,5,FALSE),0)</f>
        <v>0</v>
      </c>
      <c r="AV75" s="1796">
        <f>IFERROR(VLOOKUP($A75,'2016'!$B$2:$K$165,8,FALSE),0)</f>
        <v>0</v>
      </c>
      <c r="AW75" s="1740">
        <f>IFERROR(VLOOKUP($A75,'2016'!$B$2:$K$165,10,FALSE),0)</f>
        <v>0</v>
      </c>
      <c r="AX75" s="1700">
        <f>IFERROR(VLOOKUP($A75,'2015'!$B$2:$K$165,3,FALSE),0)</f>
        <v>0</v>
      </c>
      <c r="AY75" s="1695">
        <f>IFERROR(VLOOKUP($A75,'2015'!$B$2:$K$165,4,FALSE),0)</f>
        <v>0</v>
      </c>
      <c r="AZ75" s="1695">
        <f>IFERROR(VLOOKUP($A75,'2015'!$B$2:$K$165,5,FALSE),0)</f>
        <v>0</v>
      </c>
      <c r="BA75" s="1695">
        <f>IFERROR(VLOOKUP($A75,'2015'!$B$2:$K$165,8,FALSE),0)</f>
        <v>0</v>
      </c>
      <c r="BB75" s="1740">
        <f>IFERROR(VLOOKUP($A75,'2015'!$B$2:$K$165,10,FALSE),0)</f>
        <v>0</v>
      </c>
      <c r="BC75" s="1700">
        <f>IFERROR(VLOOKUP($A75,'2014'!$B$2:$K$157,3,FALSE),0)</f>
        <v>0</v>
      </c>
      <c r="BD75" s="1691">
        <f>IFERROR(VLOOKUP($A75,'2014'!$B$2:$K$157,4,FALSE),0)</f>
        <v>0</v>
      </c>
      <c r="BE75" s="1691">
        <f>IFERROR(VLOOKUP($A75,'2014'!$B$2:$K$157,5,FALSE),0)</f>
        <v>0</v>
      </c>
      <c r="BF75" s="1691">
        <f>IFERROR(VLOOKUP($A75,'2014'!$B$2:$K$157,8,FALSE),0)</f>
        <v>0</v>
      </c>
      <c r="BG75" s="1740">
        <f>IFERROR(VLOOKUP($A75,'2014'!$B$2:$K$157,10,FALSE),0)</f>
        <v>0</v>
      </c>
      <c r="BH75" s="1700">
        <f>IFERROR(VLOOKUP($A75,'2013'!$D$4:$I$249,2,FALSE),0)</f>
        <v>73</v>
      </c>
      <c r="BI75" s="1691">
        <f>IFERROR(VLOOKUP($A75,'2013'!$D$4:$I$249,3,FALSE),0)</f>
        <v>53</v>
      </c>
      <c r="BJ75" s="1691">
        <f>IFERROR(VLOOKUP($A75,'2013'!$D$4:$I$249,4,FALSE),0)</f>
        <v>54</v>
      </c>
      <c r="BK75" s="1691">
        <f>IFERROR(VLOOKUP($A75,'2013'!$D$4:$I$249,5,FALSE),0)</f>
        <v>10</v>
      </c>
      <c r="BL75" s="1740">
        <f>IFERROR(VLOOKUP($A75,'2013'!$D$4:$I$249,6,FALSE),0)</f>
        <v>0.73972602739726023</v>
      </c>
      <c r="BM75" s="1737">
        <f>IFERROR(VLOOKUP($A75,'2012'!$D$3:$O$172,2,FALSE),0)</f>
        <v>213</v>
      </c>
      <c r="BN75" s="1691">
        <f>IFERROR(VLOOKUP($A75,'2012'!$D$3:$O$172,3,FALSE),0)</f>
        <v>140</v>
      </c>
      <c r="BO75" s="1743">
        <f>IFERROR(VLOOKUP($A75,'2012'!$D$3:$O$172,4,FALSE),0)</f>
        <v>34</v>
      </c>
      <c r="BP75" s="1700">
        <f>IFERROR(VLOOKUP($A75,'2012'!$D$3:$O$172,5,FALSE),0)</f>
        <v>65</v>
      </c>
      <c r="BQ75" s="1691">
        <f>IFERROR(VLOOKUP($A75,'2012'!$D$3:$O$172,6,FALSE),0)</f>
        <v>36</v>
      </c>
      <c r="BR75" s="1691">
        <f>IFERROR(VLOOKUP($A75,'2012'!$D$3:$O$172,7,FALSE),0)</f>
        <v>48</v>
      </c>
      <c r="BS75" s="1691">
        <f>IFERROR(VLOOKUP($A75,'2012'!$D$3:$O$172,8,FALSE),0)</f>
        <v>7</v>
      </c>
      <c r="BT75" s="1740">
        <f>IFERROR(VLOOKUP($A75,'2012'!$D$3:$O$172,9,FALSE),0)</f>
        <v>0.7384615384615385</v>
      </c>
      <c r="BU75" s="1737">
        <f>IFERROR(VLOOKUP($A75,'2012'!$D$3:$O$172,10,FALSE),0)</f>
        <v>148</v>
      </c>
      <c r="BV75" s="1691">
        <f>IFERROR(VLOOKUP($A75,'2012'!$D$3:$O$172,11,FALSE),0)</f>
        <v>92</v>
      </c>
      <c r="BW75" s="1743">
        <f>IFERROR(VLOOKUP($A75,'2012'!$D$3:$O$172,12,FALSE),0)</f>
        <v>27</v>
      </c>
      <c r="BX75" s="1700">
        <f>IFERROR(VLOOKUP($A75,'2011'!$D$4:$I$251,2,FALSE),0)</f>
        <v>72</v>
      </c>
      <c r="BY75" s="1691">
        <f>IFERROR(VLOOKUP($A75,'2011'!$D$4:$I$251,3,FALSE),0)</f>
        <v>47</v>
      </c>
      <c r="BZ75" s="1691">
        <f>IFERROR(VLOOKUP($A75,'2011'!$D$4:$I$251,4,FALSE),0)</f>
        <v>46</v>
      </c>
      <c r="CA75" s="1691">
        <f>IFERROR(VLOOKUP($A75,'2011'!$D$4:$I$251,5,FALSE),0)</f>
        <v>12</v>
      </c>
      <c r="CB75" s="1740">
        <f>IFERROR(VLOOKUP($A75,'2011'!$D$4:$I$251,6,FALSE),0)</f>
        <v>0.63888888888888884</v>
      </c>
      <c r="CC75" s="1700">
        <f>IFERROR(VLOOKUP($A75,'2010'!$C$3:$H$234,2,FALSE),0)</f>
        <v>76</v>
      </c>
      <c r="CD75" s="1691">
        <f>IFERROR(VLOOKUP($A75,'2010'!$C$3:$H$234,3,FALSE),0)</f>
        <v>43</v>
      </c>
      <c r="CE75" s="1691">
        <f>IFERROR(VLOOKUP($A75,'2010'!$C$3:$H$234,4,FALSE),0)</f>
        <v>46</v>
      </c>
      <c r="CF75" s="1691">
        <f>IFERROR(VLOOKUP($A75,'2010'!$C$3:$H$234,5,FALSE),0)</f>
        <v>15</v>
      </c>
      <c r="CG75" s="1740">
        <f>IFERROR(VLOOKUP($A75,'2010'!$C$3:$H$234,6,FALSE),0)</f>
        <v>0.60526315789473684</v>
      </c>
      <c r="CH75" s="1700">
        <f>IFERROR(VLOOKUP($A75,'2009'!$C$3:$H$242,2,FALSE),0)</f>
        <v>0</v>
      </c>
      <c r="CI75" s="1691">
        <f>IFERROR(VLOOKUP($A75,'2009'!$C$3:$H$242,3,FALSE),0)</f>
        <v>0</v>
      </c>
      <c r="CJ75" s="1691">
        <f>IFERROR(VLOOKUP($A75,'2009'!$C$3:$H$242,4,FALSE),0)</f>
        <v>0</v>
      </c>
      <c r="CK75" s="1691">
        <f>IFERROR(VLOOKUP($A75,'2009'!$C$3:$H$242,5,FALSE),0)</f>
        <v>0</v>
      </c>
      <c r="CL75" s="1740">
        <f>IFERROR(VLOOKUP($A75,'2009'!$C$3:$H$242,6,FALSE),0)</f>
        <v>0</v>
      </c>
      <c r="CM75" s="1700">
        <f>IFERROR(VLOOKUP($A75,'2008'!$C$3:$H$229,2,FALSE),0)</f>
        <v>0</v>
      </c>
      <c r="CN75" s="1691">
        <f>IFERROR(VLOOKUP($A75,'2008'!$C$3:$H$229,3,FALSE),0)</f>
        <v>0</v>
      </c>
      <c r="CO75" s="1691">
        <f>IFERROR(VLOOKUP($A75,'2008'!$C$3:$H$229,4,FALSE),0)</f>
        <v>0</v>
      </c>
      <c r="CP75" s="1691">
        <f>IFERROR(VLOOKUP($A75,'2008'!$C$3:$H$229,5,FALSE),0)</f>
        <v>0</v>
      </c>
      <c r="CQ75" s="1740">
        <f>IFERROR(VLOOKUP($A75,'2008'!$C$3:$H$229,6,FALSE),0)</f>
        <v>0</v>
      </c>
      <c r="CR75" s="1700">
        <f>IFERROR(VLOOKUP($A75,'2007'!$C$3:$M$238,7,FALSE),0)</f>
        <v>0</v>
      </c>
      <c r="CS75" s="1691">
        <f>IFERROR(VLOOKUP($A75,'2007'!$C$3:$M$238,8,FALSE),0)</f>
        <v>0</v>
      </c>
      <c r="CT75" s="1691">
        <f>IFERROR(VLOOKUP($A75,'2007'!$C$3:$M$238,9,FALSE),0)</f>
        <v>0</v>
      </c>
      <c r="CU75" s="1691">
        <f>IFERROR(VLOOKUP($A75,'2007'!$C$3:$M$238,10,FALSE),0)</f>
        <v>0</v>
      </c>
      <c r="CV75" s="1740">
        <f>IFERROR(VLOOKUP($A75,'2007'!$C$3:$M$238,11,FALSE),0)</f>
        <v>0</v>
      </c>
      <c r="CW75" s="1700">
        <f>IFERROR(VLOOKUP($A75,'2006'!$A$2:$F$200,2,FALSE),0)</f>
        <v>0</v>
      </c>
      <c r="CX75" s="1691">
        <f>IFERROR(VLOOKUP($A75,'2006'!$A$2:$F$200,4,FALSE),0)</f>
        <v>0</v>
      </c>
      <c r="CY75" s="1691">
        <f>IFERROR(VLOOKUP($A75,'2006'!$A$2:$F$200,5,FALSE),0)</f>
        <v>0</v>
      </c>
      <c r="CZ75" s="1740">
        <f>IFERROR(VLOOKUP($A75,'2006'!$A$2:$F$200,6,FALSE),0)</f>
        <v>0</v>
      </c>
      <c r="DA75" s="1700">
        <f>IFERROR(VLOOKUP($A75,'2005'!$C$3:$M$205,8,FALSE),0)</f>
        <v>0</v>
      </c>
      <c r="DB75" s="1691">
        <f>IFERROR(VLOOKUP($A75,'2005'!$C$3:$M$205,9,FALSE),0)</f>
        <v>0</v>
      </c>
      <c r="DC75" s="1691">
        <f>IFERROR(VLOOKUP($A75,'2005'!$C$3:$M$205,10,FALSE),0)</f>
        <v>0</v>
      </c>
      <c r="DD75" s="1740">
        <f>IFERROR(VLOOKUP($A75,'2005'!$C$3:$M$205,11,FALSE),0)</f>
        <v>0</v>
      </c>
      <c r="DE75" s="1700">
        <f>IFERROR(VLOOKUP($A75,'2004'!$C$3:$M$213,8,FALSE),0)</f>
        <v>0</v>
      </c>
      <c r="DF75" s="1691">
        <f>IFERROR(VLOOKUP($A75,'2004'!$C$3:$M$213,9,FALSE),0)</f>
        <v>0</v>
      </c>
      <c r="DG75" s="1691">
        <f>IFERROR(VLOOKUP($A75,'2004'!$C$3:$M$213,10,FALSE),0)</f>
        <v>0</v>
      </c>
      <c r="DH75" s="1740">
        <f>IFERROR(VLOOKUP($A75,'2004'!$C$3:$M$213,11,FALSE),0)</f>
        <v>0</v>
      </c>
      <c r="DI75" s="1700">
        <f>IFERROR(VLOOKUP($A75,'2003'!$C$3:$Q$214,12,FALSE),0)</f>
        <v>0</v>
      </c>
      <c r="DJ75" s="1691">
        <f>IFERROR(VLOOKUP($A75,'2003'!$C$3:$Q$214,13,FALSE),0)</f>
        <v>0</v>
      </c>
      <c r="DK75" s="1691">
        <f>IFERROR(VLOOKUP($A75,'2003'!$C$3:$Q$214,14,FALSE),0)</f>
        <v>0</v>
      </c>
      <c r="DL75" s="1740">
        <f>IFERROR(VLOOKUP($A75,'2003'!$C$3:$Q$214,15,FALSE),0)</f>
        <v>0</v>
      </c>
      <c r="DM75" s="1700">
        <f>IFERROR(VLOOKUP($A75,'2002'!$D$3:$R$214,12,FALSE),0)</f>
        <v>0</v>
      </c>
      <c r="DN75" s="1691">
        <f>IFERROR(VLOOKUP($A75,'2002'!$D$3:$R$214,13,FALSE),0)</f>
        <v>0</v>
      </c>
      <c r="DO75" s="1691">
        <f>IFERROR(VLOOKUP($A75,'2002'!$D$3:$R$214,14,FALSE),0)</f>
        <v>0</v>
      </c>
      <c r="DP75" s="1788">
        <f>IFERROR(VLOOKUP($A75,'2002'!$D$3:$R$214,15,FALSE),0)</f>
        <v>0</v>
      </c>
      <c r="DQ75" s="1700">
        <f>IFERROR(VLOOKUP($A75,'Pre 2002'!$C$3:$CK$382,84,FALSE),0)</f>
        <v>0</v>
      </c>
      <c r="DR75" s="1695">
        <f>IFERROR(VLOOKUP($A75,'Pre 2002'!$C$3:$CK$382,85,FALSE),0)</f>
        <v>0</v>
      </c>
      <c r="DS75" s="1695">
        <f>IFERROR(VLOOKUP($A75,'Pre 2002'!$C$3:$CK$382,86,FALSE),0)</f>
        <v>0</v>
      </c>
      <c r="DT75" s="1790">
        <f>IFERROR(VLOOKUP($A75,'Pre 2002'!$C$3:$CK$382,87,FALSE),0)</f>
        <v>0</v>
      </c>
      <c r="DU75" s="1741">
        <f>IFERROR(VLOOKUP(A75,'Pre 2002'!$C$3:$CG$382,83,FALSE),0)</f>
        <v>0</v>
      </c>
      <c r="DV75" s="1722"/>
      <c r="DY75" s="1731"/>
    </row>
    <row r="76" spans="1:129">
      <c r="A76" s="1783" t="s">
        <v>2116</v>
      </c>
      <c r="B76" s="1562">
        <f t="shared" si="30"/>
        <v>982</v>
      </c>
      <c r="C76" s="1562">
        <f t="shared" si="31"/>
        <v>576</v>
      </c>
      <c r="D76" s="1562">
        <f t="shared" si="32"/>
        <v>43</v>
      </c>
      <c r="E76" s="1563">
        <f t="shared" si="33"/>
        <v>0.5865580448065173</v>
      </c>
      <c r="F76" s="1786">
        <f t="shared" si="34"/>
        <v>13</v>
      </c>
      <c r="G76" s="1595">
        <v>2004</v>
      </c>
      <c r="H76" s="1567">
        <f t="shared" si="35"/>
        <v>5</v>
      </c>
      <c r="I76" s="1734">
        <f t="shared" si="36"/>
        <v>317</v>
      </c>
      <c r="J76" s="1734">
        <f t="shared" si="37"/>
        <v>169</v>
      </c>
      <c r="K76" s="1734">
        <f t="shared" si="37"/>
        <v>11</v>
      </c>
      <c r="L76" s="1806">
        <f t="shared" si="38"/>
        <v>0.53312302839116721</v>
      </c>
      <c r="M76" s="1568" t="s">
        <v>25</v>
      </c>
      <c r="N76" s="1573">
        <v>0</v>
      </c>
      <c r="O76" s="1700">
        <f>IFERROR(VLOOKUP($A76,'2022'!$B$2:$K$174,3,FALSE),0)</f>
        <v>89</v>
      </c>
      <c r="P76" s="1858">
        <f>IFERROR(VLOOKUP($A76,'2022'!$B$2:$K$174,4,FALSE),0)</f>
        <v>31</v>
      </c>
      <c r="Q76" s="1858">
        <f>IFERROR(VLOOKUP($A76,'2022'!$B$2:$K$174,5,FALSE),0)</f>
        <v>54</v>
      </c>
      <c r="R76" s="1858">
        <f>IFERROR(VLOOKUP($A76,'2022'!$B$2:$K$174,8,FALSE),0)</f>
        <v>7</v>
      </c>
      <c r="S76" s="1740">
        <f>IFERROR(VLOOKUP($A76,'2022'!$B$2:$K$174,10,FALSE),0)</f>
        <v>0.60699999999999998</v>
      </c>
      <c r="T76" s="1700">
        <f>IFERROR(VLOOKUP($A76,'2021'!$B$2:$K$174,3,FALSE),0)</f>
        <v>76</v>
      </c>
      <c r="U76" s="1843">
        <f>IFERROR(VLOOKUP($A76,'2021'!$B$2:$K$174,4,FALSE),0)</f>
        <v>22</v>
      </c>
      <c r="V76" s="1843">
        <f>IFERROR(VLOOKUP($A76,'2021'!$B$2:$K$174,5,FALSE),0)</f>
        <v>37</v>
      </c>
      <c r="W76" s="1843">
        <f>IFERROR(VLOOKUP($A76,'2021'!$B$2:$K$174,8,FALSE),0)</f>
        <v>8</v>
      </c>
      <c r="X76" s="1740">
        <f>IFERROR(VLOOKUP($A76,'2021'!$B$2:$K$174,10,FALSE),0)</f>
        <v>0.48699999999999999</v>
      </c>
      <c r="Y76" s="1700">
        <f>IFERROR(VLOOKUP($A76,'2020'!$B$2:$K$170,3,FALSE),0)</f>
        <v>81</v>
      </c>
      <c r="Z76" s="1829">
        <f>IFERROR(VLOOKUP($A76,'2020'!$B$2:$K$170,4,FALSE),0)</f>
        <v>32</v>
      </c>
      <c r="AA76" s="1829">
        <f>IFERROR(VLOOKUP($A76,'2020'!$B$2:$K$170,5,FALSE),0)</f>
        <v>41</v>
      </c>
      <c r="AB76" s="1829">
        <f>IFERROR(VLOOKUP($A76,'2020'!$B$2:$K$170,8,FALSE),0)</f>
        <v>1</v>
      </c>
      <c r="AC76" s="1740">
        <f>IFERROR(VLOOKUP($A76,'2020'!$B$2:$K$170,10,FALSE),0)</f>
        <v>0.50600000000000001</v>
      </c>
      <c r="AD76" s="1700">
        <f>IFERROR(VLOOKUP($A76,'2019'!$B$2:$K$170,3,FALSE),0)</f>
        <v>96</v>
      </c>
      <c r="AE76" s="1823">
        <f>IFERROR(VLOOKUP($A76,'2019'!$B$2:$K$170,4,FALSE),0)</f>
        <v>53</v>
      </c>
      <c r="AF76" s="1823">
        <f>IFERROR(VLOOKUP($A76,'2019'!$B$2:$K$170,5,FALSE),0)</f>
        <v>58</v>
      </c>
      <c r="AG76" s="1823">
        <f>IFERROR(VLOOKUP($A76,'2019'!$B$2:$K$170,8,FALSE),0)</f>
        <v>2</v>
      </c>
      <c r="AH76" s="1740">
        <f>IFERROR(VLOOKUP($A76,'2019'!$B$2:$K$170,10,FALSE),0)</f>
        <v>0.60399999999999998</v>
      </c>
      <c r="AI76" s="1700">
        <f>IFERROR(VLOOKUP($A76,'2018'!$B$2:$K$170,3,FALSE),0)</f>
        <v>91</v>
      </c>
      <c r="AJ76" s="1821">
        <f>IFERROR(VLOOKUP($A76,'2018'!$B$2:$K$170,4,FALSE),0)</f>
        <v>44</v>
      </c>
      <c r="AK76" s="1821">
        <f>IFERROR(VLOOKUP($A76,'2018'!$B$2:$K$170,5,FALSE),0)</f>
        <v>59</v>
      </c>
      <c r="AL76" s="1821">
        <f>IFERROR(VLOOKUP($A76,'2018'!$B$2:$K$170,8,FALSE),0)</f>
        <v>3</v>
      </c>
      <c r="AM76" s="1740">
        <f>IFERROR(VLOOKUP($A76,'2018'!$B$2:$K$170,10,FALSE),0)</f>
        <v>0.64800000000000002</v>
      </c>
      <c r="AN76" s="1700">
        <f>IFERROR(VLOOKUP($A76,'2017'!$B$2:$J$163,2,FALSE),0)</f>
        <v>74</v>
      </c>
      <c r="AO76" s="1815">
        <f>IFERROR(VLOOKUP($A76,'2017'!$B$2:$J$163,3,FALSE),0)</f>
        <v>35</v>
      </c>
      <c r="AP76" s="1815">
        <f>IFERROR(VLOOKUP($A76,'2017'!$B$2:$J$163,4,FALSE),0)</f>
        <v>48</v>
      </c>
      <c r="AQ76" s="1815">
        <f>IFERROR(VLOOKUP($A76,'2017'!$B$2:$J$163,7,FALSE),0)</f>
        <v>3</v>
      </c>
      <c r="AR76" s="1740">
        <f>IFERROR(VLOOKUP($A76,'2017'!$B$2:$J$163,9,FALSE),0)</f>
        <v>0.64864864864864868</v>
      </c>
      <c r="AS76" s="1700">
        <f>IFERROR(VLOOKUP($A76,'2016'!$B$2:$K$165,3,FALSE),0)</f>
        <v>84</v>
      </c>
      <c r="AT76" s="1796">
        <f>IFERROR(VLOOKUP($A76,'2016'!$B$2:$K$165,4,FALSE),0)</f>
        <v>44</v>
      </c>
      <c r="AU76" s="1796">
        <f>IFERROR(VLOOKUP($A76,'2016'!$B$2:$K$165,5,FALSE),0)</f>
        <v>62</v>
      </c>
      <c r="AV76" s="1796">
        <f>IFERROR(VLOOKUP($A76,'2016'!$B$2:$K$165,8,FALSE),0)</f>
        <v>7</v>
      </c>
      <c r="AW76" s="1740">
        <f>IFERROR(VLOOKUP($A76,'2016'!$B$2:$K$165,10,FALSE),0)</f>
        <v>0.73799999999999999</v>
      </c>
      <c r="AX76" s="1700">
        <f>IFERROR(VLOOKUP($A76,'2015'!$B$2:$K$165,3,FALSE),0)</f>
        <v>74</v>
      </c>
      <c r="AY76" s="1695">
        <f>IFERROR(VLOOKUP($A76,'2015'!$B$2:$K$165,4,FALSE),0)</f>
        <v>24</v>
      </c>
      <c r="AZ76" s="1695">
        <f>IFERROR(VLOOKUP($A76,'2015'!$B$2:$K$165,5,FALSE),0)</f>
        <v>48</v>
      </c>
      <c r="BA76" s="1695">
        <f>IFERROR(VLOOKUP($A76,'2015'!$B$2:$K$165,8,FALSE),0)</f>
        <v>1</v>
      </c>
      <c r="BB76" s="1740">
        <f>IFERROR(VLOOKUP($A76,'2015'!$B$2:$K$165,10,FALSE),0)</f>
        <v>0.64864864864864868</v>
      </c>
      <c r="BC76" s="1700">
        <f>IFERROR(VLOOKUP($A76,'2014'!$B$2:$K$157,3,FALSE),0)</f>
        <v>85</v>
      </c>
      <c r="BD76" s="1691">
        <f>IFERROR(VLOOKUP($A76,'2014'!$B$2:$K$157,4,FALSE),0)</f>
        <v>26</v>
      </c>
      <c r="BE76" s="1691">
        <f>IFERROR(VLOOKUP($A76,'2014'!$B$2:$K$157,5,FALSE),0)</f>
        <v>44</v>
      </c>
      <c r="BF76" s="1691">
        <f>IFERROR(VLOOKUP($A76,'2014'!$B$2:$K$157,8,FALSE),0)</f>
        <v>1</v>
      </c>
      <c r="BG76" s="1740">
        <f>IFERROR(VLOOKUP($A76,'2014'!$B$2:$K$157,10,FALSE),0)</f>
        <v>0.51764705882352946</v>
      </c>
      <c r="BH76" s="1700">
        <f>IFERROR(VLOOKUP($A76,'2013'!$D$4:$I$249,2,FALSE),0)</f>
        <v>85</v>
      </c>
      <c r="BI76" s="1691">
        <f>IFERROR(VLOOKUP($A76,'2013'!$D$4:$I$249,3,FALSE),0)</f>
        <v>33</v>
      </c>
      <c r="BJ76" s="1691">
        <f>IFERROR(VLOOKUP($A76,'2013'!$D$4:$I$249,4,FALSE),0)</f>
        <v>50</v>
      </c>
      <c r="BK76" s="1691">
        <f>IFERROR(VLOOKUP($A76,'2013'!$D$4:$I$249,5,FALSE),0)</f>
        <v>3</v>
      </c>
      <c r="BL76" s="1740">
        <f>IFERROR(VLOOKUP($A76,'2013'!$D$4:$I$249,6,FALSE),0)</f>
        <v>0.58823529411764708</v>
      </c>
      <c r="BM76" s="1737">
        <f>IFERROR(VLOOKUP($A76,'2012'!$D$3:$O$172,2,FALSE),0)</f>
        <v>147</v>
      </c>
      <c r="BN76" s="1691">
        <f>IFERROR(VLOOKUP($A76,'2012'!$D$3:$O$172,3,FALSE),0)</f>
        <v>75</v>
      </c>
      <c r="BO76" s="1743">
        <f>IFERROR(VLOOKUP($A76,'2012'!$D$3:$O$172,4,FALSE),0)</f>
        <v>7</v>
      </c>
      <c r="BP76" s="1700">
        <f>IFERROR(VLOOKUP($A76,'2012'!$D$3:$O$172,5,FALSE),0)</f>
        <v>76</v>
      </c>
      <c r="BQ76" s="1691">
        <f>IFERROR(VLOOKUP($A76,'2012'!$D$3:$O$172,6,FALSE),0)</f>
        <v>21</v>
      </c>
      <c r="BR76" s="1691">
        <f>IFERROR(VLOOKUP($A76,'2012'!$D$3:$O$172,7,FALSE),0)</f>
        <v>44</v>
      </c>
      <c r="BS76" s="1691">
        <f>IFERROR(VLOOKUP($A76,'2012'!$D$3:$O$172,8,FALSE),0)</f>
        <v>5</v>
      </c>
      <c r="BT76" s="1740">
        <f>IFERROR(VLOOKUP($A76,'2012'!$D$3:$O$172,9,FALSE),0)</f>
        <v>0.57894736842105265</v>
      </c>
      <c r="BU76" s="1737">
        <f>IFERROR(VLOOKUP($A76,'2012'!$D$3:$O$172,10,FALSE),0)</f>
        <v>71</v>
      </c>
      <c r="BV76" s="1691">
        <f>IFERROR(VLOOKUP($A76,'2012'!$D$3:$O$172,11,FALSE),0)</f>
        <v>31</v>
      </c>
      <c r="BW76" s="1743">
        <f>IFERROR(VLOOKUP($A76,'2012'!$D$3:$O$172,12,FALSE),0)</f>
        <v>2</v>
      </c>
      <c r="BX76" s="1700">
        <f>IFERROR(VLOOKUP($A76,'2011'!$D$4:$I$251,2,FALSE),0)</f>
        <v>0</v>
      </c>
      <c r="BY76" s="1691">
        <f>IFERROR(VLOOKUP($A76,'2011'!$D$4:$I$251,3,FALSE),0)</f>
        <v>0</v>
      </c>
      <c r="BZ76" s="1691">
        <f>IFERROR(VLOOKUP($A76,'2011'!$D$4:$I$251,4,FALSE),0)</f>
        <v>0</v>
      </c>
      <c r="CA76" s="1691">
        <f>IFERROR(VLOOKUP($A76,'2011'!$D$4:$I$251,5,FALSE),0)</f>
        <v>0</v>
      </c>
      <c r="CB76" s="1740">
        <f>IFERROR(VLOOKUP($A76,'2011'!$D$4:$I$251,6,FALSE),0)</f>
        <v>0</v>
      </c>
      <c r="CC76" s="1700">
        <f>IFERROR(VLOOKUP($A76,'2010'!$C$3:$H$234,2,FALSE),0)</f>
        <v>0</v>
      </c>
      <c r="CD76" s="1691">
        <f>IFERROR(VLOOKUP($A76,'2010'!$C$3:$H$234,3,FALSE),0)</f>
        <v>0</v>
      </c>
      <c r="CE76" s="1691">
        <f>IFERROR(VLOOKUP($A76,'2010'!$C$3:$H$234,4,FALSE),0)</f>
        <v>0</v>
      </c>
      <c r="CF76" s="1691">
        <f>IFERROR(VLOOKUP($A76,'2010'!$C$3:$H$234,5,FALSE),0)</f>
        <v>0</v>
      </c>
      <c r="CG76" s="1740">
        <f>IFERROR(VLOOKUP($A76,'2010'!$C$3:$H$234,6,FALSE),0)</f>
        <v>0</v>
      </c>
      <c r="CH76" s="1700">
        <f>IFERROR(VLOOKUP($A76,'2009'!$C$3:$H$242,2,FALSE),0)</f>
        <v>0</v>
      </c>
      <c r="CI76" s="1691">
        <f>IFERROR(VLOOKUP($A76,'2009'!$C$3:$H$242,3,FALSE),0)</f>
        <v>0</v>
      </c>
      <c r="CJ76" s="1691">
        <f>IFERROR(VLOOKUP($A76,'2009'!$C$3:$H$242,4,FALSE),0)</f>
        <v>0</v>
      </c>
      <c r="CK76" s="1691">
        <f>IFERROR(VLOOKUP($A76,'2009'!$C$3:$H$242,5,FALSE),0)</f>
        <v>0</v>
      </c>
      <c r="CL76" s="1740">
        <f>IFERROR(VLOOKUP($A76,'2009'!$C$3:$H$242,6,FALSE),0)</f>
        <v>0</v>
      </c>
      <c r="CM76" s="1700">
        <f>IFERROR(VLOOKUP($A76,'2008'!$C$3:$H$229,2,FALSE),0)</f>
        <v>0</v>
      </c>
      <c r="CN76" s="1691">
        <f>IFERROR(VLOOKUP($A76,'2008'!$C$3:$H$229,3,FALSE),0)</f>
        <v>0</v>
      </c>
      <c r="CO76" s="1691">
        <f>IFERROR(VLOOKUP($A76,'2008'!$C$3:$H$229,4,FALSE),0)</f>
        <v>0</v>
      </c>
      <c r="CP76" s="1691">
        <f>IFERROR(VLOOKUP($A76,'2008'!$C$3:$H$229,5,FALSE),0)</f>
        <v>0</v>
      </c>
      <c r="CQ76" s="1740">
        <f>IFERROR(VLOOKUP($A76,'2008'!$C$3:$H$229,6,FALSE),0)</f>
        <v>0</v>
      </c>
      <c r="CR76" s="1700">
        <f>IFERROR(VLOOKUP($A76,'2007'!$C$3:$M$238,7,FALSE),0)</f>
        <v>0</v>
      </c>
      <c r="CS76" s="1691">
        <f>IFERROR(VLOOKUP($A76,'2007'!$C$3:$M$238,8,FALSE),0)</f>
        <v>0</v>
      </c>
      <c r="CT76" s="1691">
        <f>IFERROR(VLOOKUP($A76,'2007'!$C$3:$M$238,9,FALSE),0)</f>
        <v>0</v>
      </c>
      <c r="CU76" s="1691">
        <f>IFERROR(VLOOKUP($A76,'2007'!$C$3:$M$238,10,FALSE),0)</f>
        <v>0</v>
      </c>
      <c r="CV76" s="1740">
        <f>IFERROR(VLOOKUP($A76,'2007'!$C$3:$M$238,11,FALSE),0)</f>
        <v>0</v>
      </c>
      <c r="CW76" s="1700">
        <f>IFERROR(VLOOKUP($A76,'2006'!$A$2:$F$200,2,FALSE),0)</f>
        <v>0</v>
      </c>
      <c r="CX76" s="1691">
        <f>IFERROR(VLOOKUP($A76,'2006'!$A$2:$F$200,4,FALSE),0)</f>
        <v>0</v>
      </c>
      <c r="CY76" s="1691">
        <f>IFERROR(VLOOKUP($A76,'2006'!$A$2:$F$200,5,FALSE),0)</f>
        <v>0</v>
      </c>
      <c r="CZ76" s="1740">
        <f>IFERROR(VLOOKUP($A76,'2006'!$A$2:$F$200,6,FALSE),0)</f>
        <v>0</v>
      </c>
      <c r="DA76" s="1700">
        <f>IFERROR(VLOOKUP($A76,'2005'!$C$3:$M$205,8,FALSE),0)</f>
        <v>0</v>
      </c>
      <c r="DB76" s="1691">
        <f>IFERROR(VLOOKUP($A76,'2005'!$C$3:$M$205,9,FALSE),0)</f>
        <v>0</v>
      </c>
      <c r="DC76" s="1691">
        <f>IFERROR(VLOOKUP($A76,'2005'!$C$3:$M$205,10,FALSE),0)</f>
        <v>0</v>
      </c>
      <c r="DD76" s="1740">
        <f>IFERROR(VLOOKUP($A76,'2005'!$C$3:$M$205,11,FALSE),0)</f>
        <v>0</v>
      </c>
      <c r="DE76" s="1700">
        <f>IFERROR(VLOOKUP($A76,'2004'!$C$3:$M$213,8,FALSE),0)</f>
        <v>34</v>
      </c>
      <c r="DF76" s="1691">
        <f>IFERROR(VLOOKUP($A76,'2004'!$C$3:$M$213,9,FALSE),0)</f>
        <v>15</v>
      </c>
      <c r="DG76" s="1691">
        <f>IFERROR(VLOOKUP($A76,'2004'!$C$3:$M$213,10,FALSE),0)</f>
        <v>0</v>
      </c>
      <c r="DH76" s="1740">
        <f>IFERROR(VLOOKUP($A76,'2004'!$C$3:$M$213,11,FALSE),0)</f>
        <v>0.44117647058823528</v>
      </c>
      <c r="DI76" s="1700">
        <f>IFERROR(VLOOKUP($A76,'2003'!$C$3:$Q$214,12,FALSE),0)</f>
        <v>0</v>
      </c>
      <c r="DJ76" s="1691">
        <f>IFERROR(VLOOKUP($A76,'2003'!$C$3:$Q$214,13,FALSE),0)</f>
        <v>0</v>
      </c>
      <c r="DK76" s="1691">
        <f>IFERROR(VLOOKUP($A76,'2003'!$C$3:$Q$214,14,FALSE),0)</f>
        <v>0</v>
      </c>
      <c r="DL76" s="1740">
        <f>IFERROR(VLOOKUP($A76,'2003'!$C$3:$Q$214,15,FALSE),0)</f>
        <v>0</v>
      </c>
      <c r="DM76" s="1700">
        <f>IFERROR(VLOOKUP($A76,'2002'!$D$3:$R$214,12,FALSE),0)</f>
        <v>37</v>
      </c>
      <c r="DN76" s="1691">
        <f>IFERROR(VLOOKUP($A76,'2002'!$D$3:$R$214,13,FALSE),0)</f>
        <v>16</v>
      </c>
      <c r="DO76" s="1691">
        <f>IFERROR(VLOOKUP($A76,'2002'!$D$3:$R$214,14,FALSE),0)</f>
        <v>2</v>
      </c>
      <c r="DP76" s="1788">
        <f>IFERROR(VLOOKUP($A76,'2002'!$D$3:$R$214,15,FALSE),0)</f>
        <v>0.43243243243243246</v>
      </c>
      <c r="DQ76" s="1700">
        <f>IFERROR(VLOOKUP($A76,'Pre 2002'!$C$3:$CK$382,84,FALSE),0)</f>
        <v>0</v>
      </c>
      <c r="DR76" s="1695">
        <f>IFERROR(VLOOKUP($A76,'Pre 2002'!$C$3:$CK$382,85,FALSE),0)</f>
        <v>0</v>
      </c>
      <c r="DS76" s="1695">
        <f>IFERROR(VLOOKUP($A76,'Pre 2002'!$C$3:$CK$382,86,FALSE),0)</f>
        <v>0</v>
      </c>
      <c r="DT76" s="1790">
        <f>IFERROR(VLOOKUP($A76,'Pre 2002'!$C$3:$CK$382,87,FALSE),0)</f>
        <v>0</v>
      </c>
      <c r="DU76" s="1741">
        <f>IFERROR(VLOOKUP(A76,'Pre 2002'!$C$3:$CG$382,83,FALSE),0)</f>
        <v>0</v>
      </c>
      <c r="DV76" s="1722"/>
      <c r="DY76" s="1731"/>
    </row>
    <row r="77" spans="1:129">
      <c r="A77" s="1778" t="s">
        <v>2068</v>
      </c>
      <c r="B77" s="1562">
        <f t="shared" si="30"/>
        <v>768</v>
      </c>
      <c r="C77" s="1562">
        <f t="shared" si="31"/>
        <v>431</v>
      </c>
      <c r="D77" s="1562">
        <f t="shared" si="32"/>
        <v>43</v>
      </c>
      <c r="E77" s="1563">
        <f t="shared" si="33"/>
        <v>0.56119791666666663</v>
      </c>
      <c r="F77" s="1786">
        <f t="shared" si="34"/>
        <v>11</v>
      </c>
      <c r="G77" s="1595" t="s">
        <v>2159</v>
      </c>
      <c r="H77" s="1567">
        <f t="shared" si="35"/>
        <v>11</v>
      </c>
      <c r="I77" s="1734">
        <f t="shared" si="36"/>
        <v>768</v>
      </c>
      <c r="J77" s="1734">
        <f t="shared" si="37"/>
        <v>431</v>
      </c>
      <c r="K77" s="1734">
        <f t="shared" si="37"/>
        <v>43</v>
      </c>
      <c r="L77" s="1806">
        <f t="shared" si="38"/>
        <v>0.56119791666666663</v>
      </c>
      <c r="M77" s="1734"/>
      <c r="N77" s="1748"/>
      <c r="O77" s="1700">
        <f>IFERROR(VLOOKUP($A77,'2022'!$B$2:$K$174,3,FALSE),0)</f>
        <v>0</v>
      </c>
      <c r="P77" s="1858">
        <f>IFERROR(VLOOKUP($A77,'2022'!$B$2:$K$174,4,FALSE),0)</f>
        <v>0</v>
      </c>
      <c r="Q77" s="1858">
        <f>IFERROR(VLOOKUP($A77,'2022'!$B$2:$K$174,5,FALSE),0)</f>
        <v>0</v>
      </c>
      <c r="R77" s="1858">
        <f>IFERROR(VLOOKUP($A77,'2022'!$B$2:$K$174,8,FALSE),0)</f>
        <v>0</v>
      </c>
      <c r="S77" s="1740">
        <f>IFERROR(VLOOKUP($A77,'2022'!$B$2:$K$174,10,FALSE),0)</f>
        <v>0</v>
      </c>
      <c r="T77" s="1700">
        <f>IFERROR(VLOOKUP($A77,'2021'!$B$2:$K$174,3,FALSE),0)</f>
        <v>0</v>
      </c>
      <c r="U77" s="1843">
        <f>IFERROR(VLOOKUP($A77,'2021'!$B$2:$K$174,4,FALSE),0)</f>
        <v>0</v>
      </c>
      <c r="V77" s="1843">
        <f>IFERROR(VLOOKUP($A77,'2021'!$B$2:$K$174,5,FALSE),0)</f>
        <v>0</v>
      </c>
      <c r="W77" s="1843">
        <f>IFERROR(VLOOKUP($A77,'2021'!$B$2:$K$174,8,FALSE),0)</f>
        <v>0</v>
      </c>
      <c r="X77" s="1740">
        <f>IFERROR(VLOOKUP($A77,'2021'!$B$2:$K$174,10,FALSE),0)</f>
        <v>0</v>
      </c>
      <c r="Y77" s="1700">
        <f>IFERROR(VLOOKUP($A77,'2020'!$B$2:$K$170,3,FALSE),0)</f>
        <v>0</v>
      </c>
      <c r="Z77" s="1829">
        <f>IFERROR(VLOOKUP($A77,'2020'!$B$2:$K$170,4,FALSE),0)</f>
        <v>0</v>
      </c>
      <c r="AA77" s="1829">
        <f>IFERROR(VLOOKUP($A77,'2020'!$B$2:$K$170,5,FALSE),0)</f>
        <v>0</v>
      </c>
      <c r="AB77" s="1829">
        <f>IFERROR(VLOOKUP($A77,'2020'!$B$2:$K$170,8,FALSE),0)</f>
        <v>0</v>
      </c>
      <c r="AC77" s="1740">
        <f>IFERROR(VLOOKUP($A77,'2020'!$B$2:$K$170,10,FALSE),0)</f>
        <v>0</v>
      </c>
      <c r="AD77" s="1700">
        <f>IFERROR(VLOOKUP($A77,'2019'!$B$2:$K$170,3,FALSE),0)</f>
        <v>0</v>
      </c>
      <c r="AE77" s="1823">
        <f>IFERROR(VLOOKUP($A77,'2019'!$B$2:$K$170,4,FALSE),0)</f>
        <v>0</v>
      </c>
      <c r="AF77" s="1823">
        <f>IFERROR(VLOOKUP($A77,'2019'!$B$2:$K$170,5,FALSE),0)</f>
        <v>0</v>
      </c>
      <c r="AG77" s="1823">
        <f>IFERROR(VLOOKUP($A77,'2019'!$B$2:$K$170,8,FALSE),0)</f>
        <v>0</v>
      </c>
      <c r="AH77" s="1740">
        <f>IFERROR(VLOOKUP($A77,'2019'!$B$2:$K$170,10,FALSE),0)</f>
        <v>0</v>
      </c>
      <c r="AI77" s="1700">
        <f>IFERROR(VLOOKUP($A77,'2018'!$B$2:$K$170,3,FALSE),0)</f>
        <v>0</v>
      </c>
      <c r="AJ77" s="1821">
        <f>IFERROR(VLOOKUP($A77,'2018'!$B$2:$K$170,4,FALSE),0)</f>
        <v>0</v>
      </c>
      <c r="AK77" s="1821">
        <f>IFERROR(VLOOKUP($A77,'2018'!$B$2:$K$170,5,FALSE),0)</f>
        <v>0</v>
      </c>
      <c r="AL77" s="1821">
        <f>IFERROR(VLOOKUP($A77,'2018'!$B$2:$K$170,8,FALSE),0)</f>
        <v>0</v>
      </c>
      <c r="AM77" s="1740">
        <f>IFERROR(VLOOKUP($A77,'2018'!$B$2:$K$170,10,FALSE),0)</f>
        <v>0</v>
      </c>
      <c r="AN77" s="1700">
        <f>IFERROR(VLOOKUP($A77,'2017'!$B$2:$J$163,2,FALSE),0)</f>
        <v>0</v>
      </c>
      <c r="AO77" s="1815">
        <f>IFERROR(VLOOKUP($A77,'2017'!$B$2:$J$163,3,FALSE),0)</f>
        <v>0</v>
      </c>
      <c r="AP77" s="1815">
        <f>IFERROR(VLOOKUP($A77,'2017'!$B$2:$J$163,4,FALSE),0)</f>
        <v>0</v>
      </c>
      <c r="AQ77" s="1815">
        <f>IFERROR(VLOOKUP($A77,'2017'!$B$2:$J$163,7,FALSE),0)</f>
        <v>0</v>
      </c>
      <c r="AR77" s="1740">
        <f>IFERROR(VLOOKUP($A77,'2017'!$B$2:$J$163,9,FALSE),0)</f>
        <v>0</v>
      </c>
      <c r="AS77" s="1700">
        <f>IFERROR(VLOOKUP($A77,'2016'!$B$2:$K$165,3,FALSE),0)</f>
        <v>0</v>
      </c>
      <c r="AT77" s="1796">
        <f>IFERROR(VLOOKUP($A77,'2016'!$B$2:$K$165,4,FALSE),0)</f>
        <v>0</v>
      </c>
      <c r="AU77" s="1796">
        <f>IFERROR(VLOOKUP($A77,'2016'!$B$2:$K$165,5,FALSE),0)</f>
        <v>0</v>
      </c>
      <c r="AV77" s="1796">
        <f>IFERROR(VLOOKUP($A77,'2016'!$B$2:$K$165,8,FALSE),0)</f>
        <v>0</v>
      </c>
      <c r="AW77" s="1740">
        <f>IFERROR(VLOOKUP($A77,'2016'!$B$2:$K$165,10,FALSE),0)</f>
        <v>0</v>
      </c>
      <c r="AX77" s="1700">
        <f>IFERROR(VLOOKUP($A77,'2015'!$B$2:$K$165,3,FALSE),0)</f>
        <v>0</v>
      </c>
      <c r="AY77" s="1695">
        <f>IFERROR(VLOOKUP($A77,'2015'!$B$2:$K$165,4,FALSE),0)</f>
        <v>0</v>
      </c>
      <c r="AZ77" s="1695">
        <f>IFERROR(VLOOKUP($A77,'2015'!$B$2:$K$165,5,FALSE),0)</f>
        <v>0</v>
      </c>
      <c r="BA77" s="1695">
        <f>IFERROR(VLOOKUP($A77,'2015'!$B$2:$K$165,8,FALSE),0)</f>
        <v>0</v>
      </c>
      <c r="BB77" s="1740">
        <f>IFERROR(VLOOKUP($A77,'2015'!$B$2:$K$165,10,FALSE),0)</f>
        <v>0</v>
      </c>
      <c r="BC77" s="1700">
        <f>IFERROR(VLOOKUP($A77,'2014'!$B$2:$K$157,3,FALSE),0)</f>
        <v>0</v>
      </c>
      <c r="BD77" s="1691">
        <f>IFERROR(VLOOKUP($A77,'2014'!$B$2:$K$157,4,FALSE),0)</f>
        <v>0</v>
      </c>
      <c r="BE77" s="1691">
        <f>IFERROR(VLOOKUP($A77,'2014'!$B$2:$K$157,5,FALSE),0)</f>
        <v>0</v>
      </c>
      <c r="BF77" s="1691">
        <f>IFERROR(VLOOKUP($A77,'2014'!$B$2:$K$157,8,FALSE),0)</f>
        <v>0</v>
      </c>
      <c r="BG77" s="1740">
        <f>IFERROR(VLOOKUP($A77,'2014'!$B$2:$K$157,10,FALSE),0)</f>
        <v>0</v>
      </c>
      <c r="BH77" s="1700">
        <f>IFERROR(VLOOKUP($A77,'2013'!$D$4:$I$249,2,FALSE),0)</f>
        <v>0</v>
      </c>
      <c r="BI77" s="1691">
        <f>IFERROR(VLOOKUP($A77,'2013'!$D$4:$I$249,3,FALSE),0)</f>
        <v>0</v>
      </c>
      <c r="BJ77" s="1691">
        <f>IFERROR(VLOOKUP($A77,'2013'!$D$4:$I$249,4,FALSE),0)</f>
        <v>0</v>
      </c>
      <c r="BK77" s="1691">
        <f>IFERROR(VLOOKUP($A77,'2013'!$D$4:$I$249,5,FALSE),0)</f>
        <v>0</v>
      </c>
      <c r="BL77" s="1740">
        <f>IFERROR(VLOOKUP($A77,'2013'!$D$4:$I$249,6,FALSE),0)</f>
        <v>0</v>
      </c>
      <c r="BM77" s="1737">
        <f>IFERROR(VLOOKUP($A77,'2012'!$D$3:$O$172,2,FALSE),0)</f>
        <v>0</v>
      </c>
      <c r="BN77" s="1691">
        <f>IFERROR(VLOOKUP($A77,'2012'!$D$3:$O$172,3,FALSE),0)</f>
        <v>0</v>
      </c>
      <c r="BO77" s="1743">
        <f>IFERROR(VLOOKUP($A77,'2012'!$D$3:$O$172,4,FALSE),0)</f>
        <v>0</v>
      </c>
      <c r="BP77" s="1700">
        <f>IFERROR(VLOOKUP($A77,'2012'!$D$3:$O$172,5,FALSE),0)</f>
        <v>0</v>
      </c>
      <c r="BQ77" s="1691">
        <f>IFERROR(VLOOKUP($A77,'2012'!$D$3:$O$172,6,FALSE),0)</f>
        <v>0</v>
      </c>
      <c r="BR77" s="1691">
        <f>IFERROR(VLOOKUP($A77,'2012'!$D$3:$O$172,7,FALSE),0)</f>
        <v>0</v>
      </c>
      <c r="BS77" s="1691">
        <f>IFERROR(VLOOKUP($A77,'2012'!$D$3:$O$172,8,FALSE),0)</f>
        <v>0</v>
      </c>
      <c r="BT77" s="1740">
        <f>IFERROR(VLOOKUP($A77,'2012'!$D$3:$O$172,9,FALSE),0)</f>
        <v>0</v>
      </c>
      <c r="BX77" s="1700">
        <f>IFERROR(VLOOKUP($A77,'2011'!$D$4:$I$251,2,FALSE),0)</f>
        <v>0</v>
      </c>
      <c r="BY77" s="1691">
        <f>IFERROR(VLOOKUP($A77,'2011'!$D$4:$I$251,3,FALSE),0)</f>
        <v>0</v>
      </c>
      <c r="BZ77" s="1691">
        <f>IFERROR(VLOOKUP($A77,'2011'!$D$4:$I$251,4,FALSE),0)</f>
        <v>0</v>
      </c>
      <c r="CA77" s="1691">
        <f>IFERROR(VLOOKUP($A77,'2011'!$D$4:$I$251,5,FALSE),0)</f>
        <v>0</v>
      </c>
      <c r="CB77" s="1740">
        <f>IFERROR(VLOOKUP($A77,'2011'!$D$4:$I$251,6,FALSE),0)</f>
        <v>0</v>
      </c>
      <c r="CC77" s="1700">
        <f>IFERROR(VLOOKUP($A77,'2010'!$C$3:$H$234,2,FALSE),0)</f>
        <v>0</v>
      </c>
      <c r="CD77" s="1691">
        <f>IFERROR(VLOOKUP($A77,'2010'!$C$3:$H$234,3,FALSE),0)</f>
        <v>0</v>
      </c>
      <c r="CE77" s="1691">
        <f>IFERROR(VLOOKUP($A77,'2010'!$C$3:$H$234,4,FALSE),0)</f>
        <v>0</v>
      </c>
      <c r="CF77" s="1691">
        <f>IFERROR(VLOOKUP($A77,'2010'!$C$3:$H$234,5,FALSE),0)</f>
        <v>0</v>
      </c>
      <c r="CG77" s="1740">
        <f>IFERROR(VLOOKUP($A77,'2010'!$C$3:$H$234,6,FALSE),0)</f>
        <v>0</v>
      </c>
      <c r="CH77" s="1700">
        <f>IFERROR(VLOOKUP($A77,'2009'!$C$3:$H$242,2,FALSE),0)</f>
        <v>0</v>
      </c>
      <c r="CI77" s="1691">
        <f>IFERROR(VLOOKUP($A77,'2009'!$C$3:$H$242,3,FALSE),0)</f>
        <v>0</v>
      </c>
      <c r="CJ77" s="1691">
        <f>IFERROR(VLOOKUP($A77,'2009'!$C$3:$H$242,4,FALSE),0)</f>
        <v>0</v>
      </c>
      <c r="CK77" s="1691">
        <f>IFERROR(VLOOKUP($A77,'2009'!$C$3:$H$242,5,FALSE),0)</f>
        <v>0</v>
      </c>
      <c r="CL77" s="1740">
        <f>IFERROR(VLOOKUP($A77,'2009'!$C$3:$H$242,6,FALSE),0)</f>
        <v>0</v>
      </c>
      <c r="CM77" s="1700">
        <f>IFERROR(VLOOKUP($A77,'2008'!$C$3:$H$229,2,FALSE),0)</f>
        <v>0</v>
      </c>
      <c r="CN77" s="1691">
        <f>IFERROR(VLOOKUP($A77,'2008'!$C$3:$H$229,3,FALSE),0)</f>
        <v>0</v>
      </c>
      <c r="CO77" s="1691">
        <f>IFERROR(VLOOKUP($A77,'2008'!$C$3:$H$229,4,FALSE),0)</f>
        <v>0</v>
      </c>
      <c r="CP77" s="1691">
        <f>IFERROR(VLOOKUP($A77,'2008'!$C$3:$H$229,5,FALSE),0)</f>
        <v>0</v>
      </c>
      <c r="CQ77" s="1740">
        <f>IFERROR(VLOOKUP($A77,'2008'!$C$3:$H$229,6,FALSE),0)</f>
        <v>0</v>
      </c>
      <c r="CR77" s="1700">
        <f>IFERROR(VLOOKUP($A77,'2007'!$C$3:$M$238,7,FALSE),0)</f>
        <v>0</v>
      </c>
      <c r="CS77" s="1691">
        <f>IFERROR(VLOOKUP($A77,'2007'!$C$3:$M$238,8,FALSE),0)</f>
        <v>0</v>
      </c>
      <c r="CT77" s="1691">
        <f>IFERROR(VLOOKUP($A77,'2007'!$C$3:$M$238,9,FALSE),0)</f>
        <v>0</v>
      </c>
      <c r="CU77" s="1691">
        <f>IFERROR(VLOOKUP($A77,'2007'!$C$3:$M$238,10,FALSE),0)</f>
        <v>0</v>
      </c>
      <c r="CV77" s="1740">
        <f>IFERROR(VLOOKUP($A77,'2007'!$C$3:$M$238,11,FALSE),0)</f>
        <v>0</v>
      </c>
      <c r="CW77" s="1700">
        <f>IFERROR(VLOOKUP($A77,'2006'!$A$2:$F$200,2,FALSE),0)</f>
        <v>0</v>
      </c>
      <c r="CX77" s="1691">
        <f>IFERROR(VLOOKUP($A77,'2006'!$A$2:$F$200,4,FALSE),0)</f>
        <v>0</v>
      </c>
      <c r="CY77" s="1691">
        <f>IFERROR(VLOOKUP($A77,'2006'!$A$2:$F$200,5,FALSE),0)</f>
        <v>0</v>
      </c>
      <c r="CZ77" s="1740">
        <f>IFERROR(VLOOKUP($A77,'2006'!$A$2:$F$200,6,FALSE),0)</f>
        <v>0</v>
      </c>
      <c r="DA77" s="1700">
        <f>IFERROR(VLOOKUP($A77,'2005'!$C$3:$M$205,8,FALSE),0)</f>
        <v>0</v>
      </c>
      <c r="DB77" s="1691">
        <f>IFERROR(VLOOKUP($A77,'2005'!$C$3:$M$205,9,FALSE),0)</f>
        <v>0</v>
      </c>
      <c r="DC77" s="1691">
        <f>IFERROR(VLOOKUP($A77,'2005'!$C$3:$M$205,10,FALSE),0)</f>
        <v>0</v>
      </c>
      <c r="DD77" s="1740">
        <f>IFERROR(VLOOKUP($A77,'2005'!$C$3:$M$205,11,FALSE),0)</f>
        <v>0</v>
      </c>
      <c r="DE77" s="1700">
        <f>IFERROR(VLOOKUP($A77,'2004'!$C$3:$M$213,8,FALSE),0)</f>
        <v>0</v>
      </c>
      <c r="DF77" s="1691">
        <f>IFERROR(VLOOKUP($A77,'2004'!$C$3:$M$213,9,FALSE),0)</f>
        <v>0</v>
      </c>
      <c r="DG77" s="1691">
        <f>IFERROR(VLOOKUP($A77,'2004'!$C$3:$M$213,10,FALSE),0)</f>
        <v>0</v>
      </c>
      <c r="DH77" s="1740">
        <f>IFERROR(VLOOKUP($A77,'2004'!$C$3:$M$213,11,FALSE),0)</f>
        <v>0</v>
      </c>
      <c r="DI77" s="1700">
        <f>IFERROR(VLOOKUP($A77,'2003'!$C$3:$Q$214,12,FALSE),0)</f>
        <v>0</v>
      </c>
      <c r="DJ77" s="1691">
        <f>IFERROR(VLOOKUP($A77,'2003'!$C$3:$Q$214,13,FALSE),0)</f>
        <v>0</v>
      </c>
      <c r="DK77" s="1691">
        <f>IFERROR(VLOOKUP($A77,'2003'!$C$3:$Q$214,14,FALSE),0)</f>
        <v>0</v>
      </c>
      <c r="DL77" s="1740">
        <f>IFERROR(VLOOKUP($A77,'2003'!$C$3:$Q$214,15,FALSE),0)</f>
        <v>0</v>
      </c>
      <c r="DM77" s="1700">
        <f>IFERROR(VLOOKUP($A77,'2002'!$D$3:$R$214,12,FALSE),0)</f>
        <v>0</v>
      </c>
      <c r="DN77" s="1691">
        <f>IFERROR(VLOOKUP($A77,'2002'!$D$3:$R$214,13,FALSE),0)</f>
        <v>0</v>
      </c>
      <c r="DO77" s="1691">
        <f>IFERROR(VLOOKUP($A77,'2002'!$D$3:$R$214,14,FALSE),0)</f>
        <v>0</v>
      </c>
      <c r="DP77" s="1788">
        <f>IFERROR(VLOOKUP($A77,'2002'!$D$3:$R$214,15,FALSE),0)</f>
        <v>0</v>
      </c>
      <c r="DQ77" s="1700">
        <f>IFERROR(VLOOKUP($A77,'Pre 2002'!$C$3:$CK$382,84,FALSE),0)</f>
        <v>768</v>
      </c>
      <c r="DR77" s="1695">
        <f>IFERROR(VLOOKUP($A77,'Pre 2002'!$C$3:$CK$382,85,FALSE),0)</f>
        <v>431</v>
      </c>
      <c r="DS77" s="1695">
        <f>IFERROR(VLOOKUP($A77,'Pre 2002'!$C$3:$CK$382,86,FALSE),0)</f>
        <v>43</v>
      </c>
      <c r="DT77" s="1790">
        <f>IFERROR(VLOOKUP($A77,'Pre 2002'!$C$3:$CK$382,87,FALSE),0)</f>
        <v>0.56119791666666663</v>
      </c>
      <c r="DU77" s="1741">
        <f>IFERROR(VLOOKUP(A77,'Pre 2002'!$C$3:$CG$382,83,FALSE),0)</f>
        <v>11</v>
      </c>
      <c r="DV77" s="1722"/>
      <c r="DY77" s="1731"/>
    </row>
    <row r="78" spans="1:129">
      <c r="A78" s="1780" t="s">
        <v>223</v>
      </c>
      <c r="B78" s="1562">
        <f t="shared" si="30"/>
        <v>1782</v>
      </c>
      <c r="C78" s="1562">
        <f t="shared" si="31"/>
        <v>999</v>
      </c>
      <c r="D78" s="1562">
        <f t="shared" si="32"/>
        <v>43</v>
      </c>
      <c r="E78" s="1563">
        <f t="shared" si="33"/>
        <v>0.56060606060606055</v>
      </c>
      <c r="F78" s="1786">
        <f t="shared" si="34"/>
        <v>25</v>
      </c>
      <c r="G78" s="1595">
        <v>1998</v>
      </c>
      <c r="H78" s="1567">
        <f t="shared" si="35"/>
        <v>17</v>
      </c>
      <c r="I78" s="1734">
        <f t="shared" si="36"/>
        <v>1194</v>
      </c>
      <c r="J78" s="1734">
        <f t="shared" si="37"/>
        <v>685</v>
      </c>
      <c r="K78" s="1734">
        <f t="shared" si="37"/>
        <v>39</v>
      </c>
      <c r="L78" s="1806">
        <f t="shared" si="38"/>
        <v>0.5737018425460636</v>
      </c>
      <c r="M78" s="1568">
        <v>98</v>
      </c>
      <c r="N78" s="1573">
        <v>0</v>
      </c>
      <c r="O78" s="1700">
        <f>IFERROR(VLOOKUP($A78,'2022'!$B$2:$K$174,3,FALSE),0)</f>
        <v>88</v>
      </c>
      <c r="P78" s="1858">
        <f>IFERROR(VLOOKUP($A78,'2022'!$B$2:$K$174,4,FALSE),0)</f>
        <v>28</v>
      </c>
      <c r="Q78" s="1858">
        <f>IFERROR(VLOOKUP($A78,'2022'!$B$2:$K$174,5,FALSE),0)</f>
        <v>54</v>
      </c>
      <c r="R78" s="1858">
        <f>IFERROR(VLOOKUP($A78,'2022'!$B$2:$K$174,8,FALSE),0)</f>
        <v>0</v>
      </c>
      <c r="S78" s="1740">
        <f>IFERROR(VLOOKUP($A78,'2022'!$B$2:$K$174,10,FALSE),0)</f>
        <v>0.61399999999999999</v>
      </c>
      <c r="T78" s="1700">
        <f>IFERROR(VLOOKUP($A78,'2021'!$B$2:$K$174,3,FALSE),0)</f>
        <v>78</v>
      </c>
      <c r="U78" s="1843">
        <f>IFERROR(VLOOKUP($A78,'2021'!$B$2:$K$174,4,FALSE),0)</f>
        <v>17</v>
      </c>
      <c r="V78" s="1843">
        <f>IFERROR(VLOOKUP($A78,'2021'!$B$2:$K$174,5,FALSE),0)</f>
        <v>40</v>
      </c>
      <c r="W78" s="1843">
        <f>IFERROR(VLOOKUP($A78,'2021'!$B$2:$K$174,8,FALSE),0)</f>
        <v>2</v>
      </c>
      <c r="X78" s="1740">
        <f>IFERROR(VLOOKUP($A78,'2021'!$B$2:$K$174,10,FALSE),0)</f>
        <v>0.51300000000000001</v>
      </c>
      <c r="Y78" s="1700">
        <f>IFERROR(VLOOKUP($A78,'2020'!$B$2:$K$170,3,FALSE),0)</f>
        <v>30</v>
      </c>
      <c r="Z78" s="1829">
        <f>IFERROR(VLOOKUP($A78,'2020'!$B$2:$K$170,4,FALSE),0)</f>
        <v>10</v>
      </c>
      <c r="AA78" s="1829">
        <f>IFERROR(VLOOKUP($A78,'2020'!$B$2:$K$170,5,FALSE),0)</f>
        <v>15</v>
      </c>
      <c r="AB78" s="1829">
        <f>IFERROR(VLOOKUP($A78,'2020'!$B$2:$K$170,8,FALSE),0)</f>
        <v>0</v>
      </c>
      <c r="AC78" s="1740">
        <f>IFERROR(VLOOKUP($A78,'2020'!$B$2:$K$170,10,FALSE),0)</f>
        <v>0.5</v>
      </c>
      <c r="AD78" s="1700">
        <f>IFERROR(VLOOKUP($A78,'2019'!$B$2:$K$170,3,FALSE),0)</f>
        <v>67</v>
      </c>
      <c r="AE78" s="1823">
        <f>IFERROR(VLOOKUP($A78,'2019'!$B$2:$K$170,4,FALSE),0)</f>
        <v>27</v>
      </c>
      <c r="AF78" s="1823">
        <f>IFERROR(VLOOKUP($A78,'2019'!$B$2:$K$170,5,FALSE),0)</f>
        <v>38</v>
      </c>
      <c r="AG78" s="1823">
        <f>IFERROR(VLOOKUP($A78,'2019'!$B$2:$K$170,8,FALSE),0)</f>
        <v>0</v>
      </c>
      <c r="AH78" s="1740">
        <f>IFERROR(VLOOKUP($A78,'2019'!$B$2:$K$170,10,FALSE),0)</f>
        <v>0.56699999999999995</v>
      </c>
      <c r="AI78" s="1700">
        <f>IFERROR(VLOOKUP($A78,'2018'!$B$2:$K$170,3,FALSE),0)</f>
        <v>82</v>
      </c>
      <c r="AJ78" s="1821">
        <f>IFERROR(VLOOKUP($A78,'2018'!$B$2:$K$170,4,FALSE),0)</f>
        <v>20</v>
      </c>
      <c r="AK78" s="1821">
        <f>IFERROR(VLOOKUP($A78,'2018'!$B$2:$K$170,5,FALSE),0)</f>
        <v>41</v>
      </c>
      <c r="AL78" s="1821">
        <f>IFERROR(VLOOKUP($A78,'2018'!$B$2:$K$170,8,FALSE),0)</f>
        <v>1</v>
      </c>
      <c r="AM78" s="1740">
        <f>IFERROR(VLOOKUP($A78,'2018'!$B$2:$K$170,10,FALSE),0)</f>
        <v>0.5</v>
      </c>
      <c r="AN78" s="1700">
        <f>IFERROR(VLOOKUP($A78,'2017'!$B$2:$J$163,2,FALSE),0)</f>
        <v>69</v>
      </c>
      <c r="AO78" s="1815">
        <f>IFERROR(VLOOKUP($A78,'2017'!$B$2:$J$163,3,FALSE),0)</f>
        <v>21</v>
      </c>
      <c r="AP78" s="1815">
        <f>IFERROR(VLOOKUP($A78,'2017'!$B$2:$J$163,4,FALSE),0)</f>
        <v>30</v>
      </c>
      <c r="AQ78" s="1815">
        <f>IFERROR(VLOOKUP($A78,'2017'!$B$2:$J$163,7,FALSE),0)</f>
        <v>0</v>
      </c>
      <c r="AR78" s="1740">
        <f>IFERROR(VLOOKUP($A78,'2017'!$B$2:$J$163,9,FALSE),0)</f>
        <v>0.43478260869565216</v>
      </c>
      <c r="AS78" s="1700">
        <f>IFERROR(VLOOKUP($A78,'2016'!$B$2:$K$165,3,FALSE),0)</f>
        <v>82</v>
      </c>
      <c r="AT78" s="1796">
        <f>IFERROR(VLOOKUP($A78,'2016'!$B$2:$K$165,4,FALSE),0)</f>
        <v>24</v>
      </c>
      <c r="AU78" s="1796">
        <f>IFERROR(VLOOKUP($A78,'2016'!$B$2:$K$165,5,FALSE),0)</f>
        <v>45</v>
      </c>
      <c r="AV78" s="1796">
        <f>IFERROR(VLOOKUP($A78,'2016'!$B$2:$K$165,8,FALSE),0)</f>
        <v>0</v>
      </c>
      <c r="AW78" s="1740">
        <f>IFERROR(VLOOKUP($A78,'2016'!$B$2:$K$165,10,FALSE),0)</f>
        <v>0.54900000000000004</v>
      </c>
      <c r="AX78" s="1700">
        <f>IFERROR(VLOOKUP($A78,'2015'!$B$2:$K$165,3,FALSE),0)</f>
        <v>92</v>
      </c>
      <c r="AY78" s="1695">
        <f>IFERROR(VLOOKUP($A78,'2015'!$B$2:$K$165,4,FALSE),0)</f>
        <v>29</v>
      </c>
      <c r="AZ78" s="1695">
        <f>IFERROR(VLOOKUP($A78,'2015'!$B$2:$K$165,5,FALSE),0)</f>
        <v>51</v>
      </c>
      <c r="BA78" s="1695">
        <f>IFERROR(VLOOKUP($A78,'2015'!$B$2:$K$165,8,FALSE),0)</f>
        <v>1</v>
      </c>
      <c r="BB78" s="1740">
        <f>IFERROR(VLOOKUP($A78,'2015'!$B$2:$K$165,10,FALSE),0)</f>
        <v>0.55434782608695654</v>
      </c>
      <c r="BC78" s="1700">
        <f>IFERROR(VLOOKUP($A78,'2014'!$B$2:$K$157,3,FALSE),0)</f>
        <v>78</v>
      </c>
      <c r="BD78" s="1691">
        <f>IFERROR(VLOOKUP($A78,'2014'!$B$2:$K$157,4,FALSE),0)</f>
        <v>32</v>
      </c>
      <c r="BE78" s="1691">
        <f>IFERROR(VLOOKUP($A78,'2014'!$B$2:$K$157,5,FALSE),0)</f>
        <v>41</v>
      </c>
      <c r="BF78" s="1691">
        <f>IFERROR(VLOOKUP($A78,'2014'!$B$2:$K$157,8,FALSE),0)</f>
        <v>1</v>
      </c>
      <c r="BG78" s="1740">
        <f>IFERROR(VLOOKUP($A78,'2014'!$B$2:$K$157,10,FALSE),0)</f>
        <v>0.52564102564102566</v>
      </c>
      <c r="BH78" s="1700">
        <f>IFERROR(VLOOKUP($A78,'2013'!$D$4:$I$249,2,FALSE),0)</f>
        <v>87</v>
      </c>
      <c r="BI78" s="1691">
        <f>IFERROR(VLOOKUP($A78,'2013'!$D$4:$I$249,3,FALSE),0)</f>
        <v>34</v>
      </c>
      <c r="BJ78" s="1691">
        <f>IFERROR(VLOOKUP($A78,'2013'!$D$4:$I$249,4,FALSE),0)</f>
        <v>48</v>
      </c>
      <c r="BK78" s="1691">
        <f>IFERROR(VLOOKUP($A78,'2013'!$D$4:$I$249,5,FALSE),0)</f>
        <v>0</v>
      </c>
      <c r="BL78" s="1740">
        <f>IFERROR(VLOOKUP($A78,'2013'!$D$4:$I$249,6,FALSE),0)</f>
        <v>0.55172413793103448</v>
      </c>
      <c r="BM78" s="1737">
        <f>IFERROR(VLOOKUP($A78,'2012'!$D$3:$O$172,2,FALSE),0)</f>
        <v>1029</v>
      </c>
      <c r="BN78" s="1691">
        <f>IFERROR(VLOOKUP($A78,'2012'!$D$3:$O$172,3,FALSE),0)</f>
        <v>596</v>
      </c>
      <c r="BO78" s="1743">
        <f>IFERROR(VLOOKUP($A78,'2012'!$D$3:$O$172,4,FALSE),0)</f>
        <v>38</v>
      </c>
      <c r="BP78" s="1700">
        <f>IFERROR(VLOOKUP($A78,'2012'!$D$3:$O$172,5,FALSE),0)</f>
        <v>70</v>
      </c>
      <c r="BQ78" s="1691">
        <f>IFERROR(VLOOKUP($A78,'2012'!$D$3:$O$172,6,FALSE),0)</f>
        <v>31</v>
      </c>
      <c r="BR78" s="1691">
        <f>IFERROR(VLOOKUP($A78,'2012'!$D$3:$O$172,7,FALSE),0)</f>
        <v>40</v>
      </c>
      <c r="BS78" s="1691">
        <f>IFERROR(VLOOKUP($A78,'2012'!$D$3:$O$172,8,FALSE),0)</f>
        <v>5</v>
      </c>
      <c r="BT78" s="1740">
        <f>IFERROR(VLOOKUP($A78,'2012'!$D$3:$O$172,9,FALSE),0)</f>
        <v>0.5714285714285714</v>
      </c>
      <c r="BU78" s="1737">
        <f>IFERROR(VLOOKUP($A78,'2012'!$D$3:$O$172,10,FALSE),0)</f>
        <v>959</v>
      </c>
      <c r="BV78" s="1691">
        <f>IFERROR(VLOOKUP($A78,'2012'!$D$3:$O$172,11,FALSE),0)</f>
        <v>556</v>
      </c>
      <c r="BW78" s="1743">
        <f>IFERROR(VLOOKUP($A78,'2012'!$D$3:$O$172,12,FALSE),0)</f>
        <v>33</v>
      </c>
      <c r="BX78" s="1700">
        <f>IFERROR(VLOOKUP($A78,'2011'!$D$4:$I$251,2,FALSE),0)</f>
        <v>86</v>
      </c>
      <c r="BY78" s="1691">
        <f>IFERROR(VLOOKUP($A78,'2011'!$D$4:$I$251,3,FALSE),0)</f>
        <v>32</v>
      </c>
      <c r="BZ78" s="1691">
        <f>IFERROR(VLOOKUP($A78,'2011'!$D$4:$I$251,4,FALSE),0)</f>
        <v>50</v>
      </c>
      <c r="CA78" s="1691">
        <f>IFERROR(VLOOKUP($A78,'2011'!$D$4:$I$251,5,FALSE),0)</f>
        <v>4</v>
      </c>
      <c r="CB78" s="1740">
        <f>IFERROR(VLOOKUP($A78,'2011'!$D$4:$I$251,6,FALSE),0)</f>
        <v>0.58139534883720934</v>
      </c>
      <c r="CC78" s="1700">
        <f>IFERROR(VLOOKUP($A78,'2010'!$C$3:$H$234,2,FALSE),0)</f>
        <v>85</v>
      </c>
      <c r="CD78" s="1691">
        <f>IFERROR(VLOOKUP($A78,'2010'!$C$3:$H$234,3,FALSE),0)</f>
        <v>55</v>
      </c>
      <c r="CE78" s="1691">
        <f>IFERROR(VLOOKUP($A78,'2010'!$C$3:$H$234,4,FALSE),0)</f>
        <v>56</v>
      </c>
      <c r="CF78" s="1691">
        <f>IFERROR(VLOOKUP($A78,'2010'!$C$3:$H$234,5,FALSE),0)</f>
        <v>7</v>
      </c>
      <c r="CG78" s="1740">
        <f>IFERROR(VLOOKUP($A78,'2010'!$C$3:$H$234,6,FALSE),0)</f>
        <v>0.6588235294117647</v>
      </c>
      <c r="CH78" s="1700">
        <f>IFERROR(VLOOKUP($A78,'2009'!$C$3:$H$242,2,FALSE),0)</f>
        <v>78</v>
      </c>
      <c r="CI78" s="1691">
        <f>IFERROR(VLOOKUP($A78,'2009'!$C$3:$H$242,3,FALSE),0)</f>
        <v>29</v>
      </c>
      <c r="CJ78" s="1691">
        <f>IFERROR(VLOOKUP($A78,'2009'!$C$3:$H$242,4,FALSE),0)</f>
        <v>46</v>
      </c>
      <c r="CK78" s="1691">
        <f>IFERROR(VLOOKUP($A78,'2009'!$C$3:$H$242,5,FALSE),0)</f>
        <v>4</v>
      </c>
      <c r="CL78" s="1740">
        <f>IFERROR(VLOOKUP($A78,'2009'!$C$3:$H$242,6,FALSE),0)</f>
        <v>0.58974358974358976</v>
      </c>
      <c r="CM78" s="1700">
        <f>IFERROR(VLOOKUP($A78,'2008'!$C$3:$H$229,2,FALSE),0)</f>
        <v>80</v>
      </c>
      <c r="CN78" s="1691">
        <f>IFERROR(VLOOKUP($A78,'2008'!$C$3:$H$229,3,FALSE),0)</f>
        <v>26</v>
      </c>
      <c r="CO78" s="1691">
        <f>IFERROR(VLOOKUP($A78,'2008'!$C$3:$H$229,4,FALSE),0)</f>
        <v>49</v>
      </c>
      <c r="CP78" s="1691">
        <f>IFERROR(VLOOKUP($A78,'2008'!$C$3:$H$229,5,FALSE),0)</f>
        <v>2</v>
      </c>
      <c r="CQ78" s="1740">
        <f>IFERROR(VLOOKUP($A78,'2008'!$C$3:$H$229,6,FALSE),0)</f>
        <v>0.61250000000000004</v>
      </c>
      <c r="CR78" s="1700">
        <f>IFERROR(VLOOKUP($A78,'2007'!$C$3:$M$238,7,FALSE),0)</f>
        <v>82</v>
      </c>
      <c r="CS78" s="1691">
        <f>IFERROR(VLOOKUP($A78,'2007'!$C$3:$M$238,8,FALSE),0)</f>
        <v>35</v>
      </c>
      <c r="CT78" s="1691">
        <f>IFERROR(VLOOKUP($A78,'2007'!$C$3:$M$238,9,FALSE),0)</f>
        <v>48</v>
      </c>
      <c r="CU78" s="1691">
        <f>IFERROR(VLOOKUP($A78,'2007'!$C$3:$M$238,10,FALSE),0)</f>
        <v>2</v>
      </c>
      <c r="CV78" s="1740">
        <f>IFERROR(VLOOKUP($A78,'2007'!$C$3:$M$238,11,FALSE),0)</f>
        <v>0.58536585365853655</v>
      </c>
      <c r="CW78" s="1700">
        <f>IFERROR(VLOOKUP($A78,'2006'!$A$2:$F$200,2,FALSE),0)</f>
        <v>78</v>
      </c>
      <c r="CX78" s="1691">
        <f>IFERROR(VLOOKUP($A78,'2006'!$A$2:$F$200,4,FALSE),0)</f>
        <v>36</v>
      </c>
      <c r="CY78" s="1691">
        <f>IFERROR(VLOOKUP($A78,'2006'!$A$2:$F$200,5,FALSE),0)</f>
        <v>1</v>
      </c>
      <c r="CZ78" s="1740">
        <f>IFERROR(VLOOKUP($A78,'2006'!$A$2:$F$200,6,FALSE),0)</f>
        <v>0.46153846153846156</v>
      </c>
      <c r="DA78" s="1700">
        <f>IFERROR(VLOOKUP($A78,'2005'!$C$3:$M$205,8,FALSE),0)</f>
        <v>49</v>
      </c>
      <c r="DB78" s="1691">
        <f>IFERROR(VLOOKUP($A78,'2005'!$C$3:$M$205,9,FALSE),0)</f>
        <v>29</v>
      </c>
      <c r="DC78" s="1691">
        <f>IFERROR(VLOOKUP($A78,'2005'!$C$3:$M$205,10,FALSE),0)</f>
        <v>3</v>
      </c>
      <c r="DD78" s="1740">
        <f>IFERROR(VLOOKUP($A78,'2005'!$C$3:$M$205,11,FALSE),0)</f>
        <v>0.59183673469387754</v>
      </c>
      <c r="DE78" s="1700">
        <f>IFERROR(VLOOKUP($A78,'2004'!$C$3:$M$213,8,FALSE),0)</f>
        <v>74</v>
      </c>
      <c r="DF78" s="1691">
        <f>IFERROR(VLOOKUP($A78,'2004'!$C$3:$M$213,9,FALSE),0)</f>
        <v>42</v>
      </c>
      <c r="DG78" s="1691">
        <f>IFERROR(VLOOKUP($A78,'2004'!$C$3:$M$213,10,FALSE),0)</f>
        <v>1</v>
      </c>
      <c r="DH78" s="1740">
        <f>IFERROR(VLOOKUP($A78,'2004'!$C$3:$M$213,11,FALSE),0)</f>
        <v>0.56756756756756754</v>
      </c>
      <c r="DI78" s="1700">
        <f>IFERROR(VLOOKUP($A78,'2003'!$C$3:$Q$214,12,FALSE),0)</f>
        <v>87</v>
      </c>
      <c r="DJ78" s="1691">
        <f>IFERROR(VLOOKUP($A78,'2003'!$C$3:$Q$214,13,FALSE),0)</f>
        <v>52</v>
      </c>
      <c r="DK78" s="1691">
        <f>IFERROR(VLOOKUP($A78,'2003'!$C$3:$Q$214,14,FALSE),0)</f>
        <v>6</v>
      </c>
      <c r="DL78" s="1740">
        <f>IFERROR(VLOOKUP($A78,'2003'!$C$3:$Q$214,15,FALSE),0)</f>
        <v>0.5977011494252874</v>
      </c>
      <c r="DM78" s="1700">
        <f>IFERROR(VLOOKUP($A78,'2002'!$D$3:$R$214,12,FALSE),0)</f>
        <v>69</v>
      </c>
      <c r="DN78" s="1691">
        <f>IFERROR(VLOOKUP($A78,'2002'!$D$3:$R$214,13,FALSE),0)</f>
        <v>45</v>
      </c>
      <c r="DO78" s="1691">
        <f>IFERROR(VLOOKUP($A78,'2002'!$D$3:$R$214,14,FALSE),0)</f>
        <v>1</v>
      </c>
      <c r="DP78" s="1788">
        <f>IFERROR(VLOOKUP($A78,'2002'!$D$3:$R$214,15,FALSE),0)</f>
        <v>0.65217391304347827</v>
      </c>
      <c r="DQ78" s="1700">
        <f>IFERROR(VLOOKUP($A78,'Pre 2002'!$C$3:$CK$382,84,FALSE),0)</f>
        <v>191</v>
      </c>
      <c r="DR78" s="1695">
        <f>IFERROR(VLOOKUP($A78,'Pre 2002'!$C$3:$CK$382,85,FALSE),0)</f>
        <v>103</v>
      </c>
      <c r="DS78" s="1695">
        <f>IFERROR(VLOOKUP($A78,'Pre 2002'!$C$3:$CK$382,86,FALSE),0)</f>
        <v>2</v>
      </c>
      <c r="DT78" s="1790">
        <f>IFERROR(VLOOKUP($A78,'Pre 2002'!$C$3:$CK$382,87,FALSE),0)</f>
        <v>0.53926701570680624</v>
      </c>
      <c r="DU78" s="1741">
        <f>IFERROR(VLOOKUP(A78,'Pre 2002'!$C$3:$CG$382,83,FALSE),0)</f>
        <v>4</v>
      </c>
      <c r="DV78" s="1722"/>
      <c r="DY78" s="1731"/>
    </row>
    <row r="79" spans="1:129">
      <c r="A79" s="1783" t="s">
        <v>2165</v>
      </c>
      <c r="B79" s="1562">
        <f t="shared" si="30"/>
        <v>437</v>
      </c>
      <c r="C79" s="1562">
        <f t="shared" si="31"/>
        <v>264</v>
      </c>
      <c r="D79" s="1562">
        <f t="shared" si="32"/>
        <v>42</v>
      </c>
      <c r="E79" s="1563">
        <f t="shared" si="33"/>
        <v>0.60411899313501149</v>
      </c>
      <c r="F79" s="1786">
        <f t="shared" si="34"/>
        <v>6</v>
      </c>
      <c r="G79" s="1595">
        <v>2011</v>
      </c>
      <c r="H79" s="1567">
        <f t="shared" si="35"/>
        <v>4</v>
      </c>
      <c r="I79" s="1734">
        <f t="shared" si="36"/>
        <v>294</v>
      </c>
      <c r="J79" s="1734">
        <f t="shared" si="37"/>
        <v>194</v>
      </c>
      <c r="K79" s="1734">
        <f t="shared" si="37"/>
        <v>34</v>
      </c>
      <c r="L79" s="1806">
        <f t="shared" si="38"/>
        <v>0.65986394557823125</v>
      </c>
      <c r="M79" s="1568">
        <v>11</v>
      </c>
      <c r="N79" s="1573">
        <v>1</v>
      </c>
      <c r="O79" s="1700">
        <f>IFERROR(VLOOKUP($A79,'2022'!$B$2:$K$174,3,FALSE),0)</f>
        <v>0</v>
      </c>
      <c r="P79" s="1858">
        <f>IFERROR(VLOOKUP($A79,'2022'!$B$2:$K$174,4,FALSE),0)</f>
        <v>0</v>
      </c>
      <c r="Q79" s="1858">
        <f>IFERROR(VLOOKUP($A79,'2022'!$B$2:$K$174,5,FALSE),0)</f>
        <v>0</v>
      </c>
      <c r="R79" s="1858">
        <f>IFERROR(VLOOKUP($A79,'2022'!$B$2:$K$174,8,FALSE),0)</f>
        <v>0</v>
      </c>
      <c r="S79" s="1740">
        <f>IFERROR(VLOOKUP($A79,'2022'!$B$2:$K$174,10,FALSE),0)</f>
        <v>0</v>
      </c>
      <c r="T79" s="1700">
        <f>IFERROR(VLOOKUP($A79,'2021'!$B$2:$K$174,3,FALSE),0)</f>
        <v>0</v>
      </c>
      <c r="U79" s="1843">
        <f>IFERROR(VLOOKUP($A79,'2021'!$B$2:$K$174,4,FALSE),0)</f>
        <v>0</v>
      </c>
      <c r="V79" s="1843">
        <f>IFERROR(VLOOKUP($A79,'2021'!$B$2:$K$174,5,FALSE),0)</f>
        <v>0</v>
      </c>
      <c r="W79" s="1843">
        <f>IFERROR(VLOOKUP($A79,'2021'!$B$2:$K$174,8,FALSE),0)</f>
        <v>0</v>
      </c>
      <c r="X79" s="1740">
        <f>IFERROR(VLOOKUP($A79,'2021'!$B$2:$K$174,10,FALSE),0)</f>
        <v>0</v>
      </c>
      <c r="Y79" s="1700">
        <f>IFERROR(VLOOKUP($A79,'2020'!$B$2:$K$170,3,FALSE),0)</f>
        <v>0</v>
      </c>
      <c r="Z79" s="1829">
        <f>IFERROR(VLOOKUP($A79,'2020'!$B$2:$K$170,4,FALSE),0)</f>
        <v>0</v>
      </c>
      <c r="AA79" s="1829">
        <f>IFERROR(VLOOKUP($A79,'2020'!$B$2:$K$170,5,FALSE),0)</f>
        <v>0</v>
      </c>
      <c r="AB79" s="1829">
        <f>IFERROR(VLOOKUP($A79,'2020'!$B$2:$K$170,8,FALSE),0)</f>
        <v>0</v>
      </c>
      <c r="AC79" s="1740">
        <f>IFERROR(VLOOKUP($A79,'2020'!$B$2:$K$170,10,FALSE),0)</f>
        <v>0</v>
      </c>
      <c r="AD79" s="1700">
        <f>IFERROR(VLOOKUP($A79,'2019'!$B$2:$K$170,3,FALSE),0)</f>
        <v>0</v>
      </c>
      <c r="AE79" s="1823">
        <f>IFERROR(VLOOKUP($A79,'2019'!$B$2:$K$170,4,FALSE),0)</f>
        <v>0</v>
      </c>
      <c r="AF79" s="1823">
        <f>IFERROR(VLOOKUP($A79,'2019'!$B$2:$K$170,5,FALSE),0)</f>
        <v>0</v>
      </c>
      <c r="AG79" s="1823">
        <f>IFERROR(VLOOKUP($A79,'2019'!$B$2:$K$170,8,FALSE),0)</f>
        <v>0</v>
      </c>
      <c r="AH79" s="1740">
        <f>IFERROR(VLOOKUP($A79,'2019'!$B$2:$K$170,10,FALSE),0)</f>
        <v>0</v>
      </c>
      <c r="AI79" s="1700">
        <f>IFERROR(VLOOKUP($A79,'2018'!$B$2:$K$170,3,FALSE),0)</f>
        <v>0</v>
      </c>
      <c r="AJ79" s="1821">
        <f>IFERROR(VLOOKUP($A79,'2018'!$B$2:$K$170,4,FALSE),0)</f>
        <v>0</v>
      </c>
      <c r="AK79" s="1821">
        <f>IFERROR(VLOOKUP($A79,'2018'!$B$2:$K$170,5,FALSE),0)</f>
        <v>0</v>
      </c>
      <c r="AL79" s="1821">
        <f>IFERROR(VLOOKUP($A79,'2018'!$B$2:$K$170,8,FALSE),0)</f>
        <v>0</v>
      </c>
      <c r="AM79" s="1740">
        <f>IFERROR(VLOOKUP($A79,'2018'!$B$2:$K$170,10,FALSE),0)</f>
        <v>0</v>
      </c>
      <c r="AN79" s="1700">
        <f>IFERROR(VLOOKUP($A79,'2017'!$B$2:$J$163,2,FALSE),0)</f>
        <v>0</v>
      </c>
      <c r="AO79" s="1815">
        <f>IFERROR(VLOOKUP($A79,'2017'!$B$2:$J$163,3,FALSE),0)</f>
        <v>0</v>
      </c>
      <c r="AP79" s="1815">
        <f>IFERROR(VLOOKUP($A79,'2017'!$B$2:$J$163,4,FALSE),0)</f>
        <v>0</v>
      </c>
      <c r="AQ79" s="1815">
        <f>IFERROR(VLOOKUP($A79,'2017'!$B$2:$J$163,7,FALSE),0)</f>
        <v>0</v>
      </c>
      <c r="AR79" s="1740">
        <f>IFERROR(VLOOKUP($A79,'2017'!$B$2:$J$163,9,FALSE),0)</f>
        <v>0</v>
      </c>
      <c r="AS79" s="1700">
        <f>IFERROR(VLOOKUP($A79,'2016'!$B$2:$K$165,3,FALSE),0)</f>
        <v>70</v>
      </c>
      <c r="AT79" s="1796">
        <f>IFERROR(VLOOKUP($A79,'2016'!$B$2:$K$165,4,FALSE),0)</f>
        <v>28</v>
      </c>
      <c r="AU79" s="1796">
        <f>IFERROR(VLOOKUP($A79,'2016'!$B$2:$K$165,5,FALSE),0)</f>
        <v>38</v>
      </c>
      <c r="AV79" s="1796">
        <f>IFERROR(VLOOKUP($A79,'2016'!$B$2:$K$165,8,FALSE),0)</f>
        <v>6</v>
      </c>
      <c r="AW79" s="1740">
        <f>IFERROR(VLOOKUP($A79,'2016'!$B$2:$K$165,10,FALSE),0)</f>
        <v>0.54300000000000004</v>
      </c>
      <c r="AX79" s="1700">
        <f>IFERROR(VLOOKUP($A79,'2015'!$B$2:$K$165,3,FALSE),0)</f>
        <v>73</v>
      </c>
      <c r="AY79" s="1695">
        <f>IFERROR(VLOOKUP($A79,'2015'!$B$2:$K$165,4,FALSE),0)</f>
        <v>29</v>
      </c>
      <c r="AZ79" s="1695">
        <f>IFERROR(VLOOKUP($A79,'2015'!$B$2:$K$165,5,FALSE),0)</f>
        <v>32</v>
      </c>
      <c r="BA79" s="1695">
        <f>IFERROR(VLOOKUP($A79,'2015'!$B$2:$K$165,8,FALSE),0)</f>
        <v>2</v>
      </c>
      <c r="BB79" s="1740">
        <f>IFERROR(VLOOKUP($A79,'2015'!$B$2:$K$165,10,FALSE),0)</f>
        <v>0.43835616438356162</v>
      </c>
      <c r="BC79" s="1700">
        <f>IFERROR(VLOOKUP($A79,'2014'!$B$2:$K$157,3,FALSE),0)</f>
        <v>80</v>
      </c>
      <c r="BD79" s="1691">
        <f>IFERROR(VLOOKUP($A79,'2014'!$B$2:$K$157,4,FALSE),0)</f>
        <v>44</v>
      </c>
      <c r="BE79" s="1691">
        <f>IFERROR(VLOOKUP($A79,'2014'!$B$2:$K$157,5,FALSE),0)</f>
        <v>47</v>
      </c>
      <c r="BF79" s="1691">
        <f>IFERROR(VLOOKUP($A79,'2014'!$B$2:$K$157,8,FALSE),0)</f>
        <v>5</v>
      </c>
      <c r="BG79" s="1740">
        <f>IFERROR(VLOOKUP($A79,'2014'!$B$2:$K$157,10,FALSE),0)</f>
        <v>0.58750000000000002</v>
      </c>
      <c r="BH79" s="1700">
        <f>IFERROR(VLOOKUP($A79,'2013'!$D$4:$I$249,2,FALSE),0)</f>
        <v>69</v>
      </c>
      <c r="BI79" s="1691">
        <f>IFERROR(VLOOKUP($A79,'2013'!$D$4:$I$249,3,FALSE),0)</f>
        <v>39</v>
      </c>
      <c r="BJ79" s="1691">
        <f>IFERROR(VLOOKUP($A79,'2013'!$D$4:$I$249,4,FALSE),0)</f>
        <v>48</v>
      </c>
      <c r="BK79" s="1691">
        <f>IFERROR(VLOOKUP($A79,'2013'!$D$4:$I$249,5,FALSE),0)</f>
        <v>8</v>
      </c>
      <c r="BL79" s="1740">
        <f>IFERROR(VLOOKUP($A79,'2013'!$D$4:$I$249,6,FALSE),0)</f>
        <v>0.69565217391304346</v>
      </c>
      <c r="BM79" s="1737">
        <f>IFERROR(VLOOKUP($A79,'2012'!$D$3:$O$172,2,FALSE),0)</f>
        <v>145</v>
      </c>
      <c r="BN79" s="1691">
        <f>IFERROR(VLOOKUP($A79,'2012'!$D$3:$O$172,3,FALSE),0)</f>
        <v>99</v>
      </c>
      <c r="BO79" s="1743">
        <f>IFERROR(VLOOKUP($A79,'2012'!$D$3:$O$172,4,FALSE),0)</f>
        <v>21</v>
      </c>
      <c r="BP79" s="1700">
        <f>IFERROR(VLOOKUP($A79,'2012'!$D$3:$O$172,5,FALSE),0)</f>
        <v>78</v>
      </c>
      <c r="BQ79" s="1691">
        <f>IFERROR(VLOOKUP($A79,'2012'!$D$3:$O$172,6,FALSE),0)</f>
        <v>41</v>
      </c>
      <c r="BR79" s="1691">
        <f>IFERROR(VLOOKUP($A79,'2012'!$D$3:$O$172,7,FALSE),0)</f>
        <v>55</v>
      </c>
      <c r="BS79" s="1691">
        <f>IFERROR(VLOOKUP($A79,'2012'!$D$3:$O$172,8,FALSE),0)</f>
        <v>15</v>
      </c>
      <c r="BT79" s="1740">
        <f>IFERROR(VLOOKUP($A79,'2012'!$D$3:$O$172,9,FALSE),0)</f>
        <v>0.70512820512820518</v>
      </c>
      <c r="BU79" s="1737">
        <f>IFERROR(VLOOKUP($A79,'2012'!$D$3:$O$172,10,FALSE),0)</f>
        <v>67</v>
      </c>
      <c r="BV79" s="1691">
        <f>IFERROR(VLOOKUP($A79,'2012'!$D$3:$O$172,11,FALSE),0)</f>
        <v>44</v>
      </c>
      <c r="BW79" s="1743">
        <f>IFERROR(VLOOKUP($A79,'2012'!$D$3:$O$172,12,FALSE),0)</f>
        <v>6</v>
      </c>
      <c r="BX79" s="1700">
        <f>IFERROR(VLOOKUP($A79,'2011'!$D$4:$I$251,2,FALSE),0)</f>
        <v>67</v>
      </c>
      <c r="BY79" s="1691">
        <f>IFERROR(VLOOKUP($A79,'2011'!$D$4:$I$251,3,FALSE),0)</f>
        <v>35</v>
      </c>
      <c r="BZ79" s="1691">
        <f>IFERROR(VLOOKUP($A79,'2011'!$D$4:$I$251,4,FALSE),0)</f>
        <v>44</v>
      </c>
      <c r="CA79" s="1691">
        <f>IFERROR(VLOOKUP($A79,'2011'!$D$4:$I$251,5,FALSE),0)</f>
        <v>6</v>
      </c>
      <c r="CB79" s="1740">
        <f>IFERROR(VLOOKUP($A79,'2011'!$D$4:$I$251,6,FALSE),0)</f>
        <v>0.65671641791044777</v>
      </c>
      <c r="CC79" s="1700">
        <f>IFERROR(VLOOKUP($A79,'2010'!$C$3:$H$234,2,FALSE),0)</f>
        <v>0</v>
      </c>
      <c r="CD79" s="1691">
        <f>IFERROR(VLOOKUP($A79,'2010'!$C$3:$H$234,3,FALSE),0)</f>
        <v>0</v>
      </c>
      <c r="CE79" s="1691">
        <f>IFERROR(VLOOKUP($A79,'2010'!$C$3:$H$234,4,FALSE),0)</f>
        <v>0</v>
      </c>
      <c r="CF79" s="1691">
        <f>IFERROR(VLOOKUP($A79,'2010'!$C$3:$H$234,5,FALSE),0)</f>
        <v>0</v>
      </c>
      <c r="CG79" s="1740">
        <f>IFERROR(VLOOKUP($A79,'2010'!$C$3:$H$234,6,FALSE),0)</f>
        <v>0</v>
      </c>
      <c r="CH79" s="1700">
        <f>IFERROR(VLOOKUP($A79,'2009'!$C$3:$H$242,2,FALSE),0)</f>
        <v>0</v>
      </c>
      <c r="CI79" s="1691">
        <f>IFERROR(VLOOKUP($A79,'2009'!$C$3:$H$242,3,FALSE),0)</f>
        <v>0</v>
      </c>
      <c r="CJ79" s="1691">
        <f>IFERROR(VLOOKUP($A79,'2009'!$C$3:$H$242,4,FALSE),0)</f>
        <v>0</v>
      </c>
      <c r="CK79" s="1691">
        <f>IFERROR(VLOOKUP($A79,'2009'!$C$3:$H$242,5,FALSE),0)</f>
        <v>0</v>
      </c>
      <c r="CL79" s="1740">
        <f>IFERROR(VLOOKUP($A79,'2009'!$C$3:$H$242,6,FALSE),0)</f>
        <v>0</v>
      </c>
      <c r="CM79" s="1700">
        <f>IFERROR(VLOOKUP($A79,'2008'!$C$3:$H$229,2,FALSE),0)</f>
        <v>0</v>
      </c>
      <c r="CN79" s="1691">
        <f>IFERROR(VLOOKUP($A79,'2008'!$C$3:$H$229,3,FALSE),0)</f>
        <v>0</v>
      </c>
      <c r="CO79" s="1691">
        <f>IFERROR(VLOOKUP($A79,'2008'!$C$3:$H$229,4,FALSE),0)</f>
        <v>0</v>
      </c>
      <c r="CP79" s="1691">
        <f>IFERROR(VLOOKUP($A79,'2008'!$C$3:$H$229,5,FALSE),0)</f>
        <v>0</v>
      </c>
      <c r="CQ79" s="1740">
        <f>IFERROR(VLOOKUP($A79,'2008'!$C$3:$H$229,6,FALSE),0)</f>
        <v>0</v>
      </c>
      <c r="CR79" s="1700">
        <f>IFERROR(VLOOKUP($A79,'2007'!$C$3:$M$238,7,FALSE),0)</f>
        <v>0</v>
      </c>
      <c r="CS79" s="1691">
        <f>IFERROR(VLOOKUP($A79,'2007'!$C$3:$M$238,8,FALSE),0)</f>
        <v>0</v>
      </c>
      <c r="CT79" s="1691">
        <f>IFERROR(VLOOKUP($A79,'2007'!$C$3:$M$238,9,FALSE),0)</f>
        <v>0</v>
      </c>
      <c r="CU79" s="1691">
        <f>IFERROR(VLOOKUP($A79,'2007'!$C$3:$M$238,10,FALSE),0)</f>
        <v>0</v>
      </c>
      <c r="CV79" s="1740">
        <f>IFERROR(VLOOKUP($A79,'2007'!$C$3:$M$238,11,FALSE),0)</f>
        <v>0</v>
      </c>
      <c r="CW79" s="1700">
        <f>IFERROR(VLOOKUP($A79,'2006'!$A$2:$F$200,2,FALSE),0)</f>
        <v>0</v>
      </c>
      <c r="CX79" s="1691">
        <f>IFERROR(VLOOKUP($A79,'2006'!$A$2:$F$200,4,FALSE),0)</f>
        <v>0</v>
      </c>
      <c r="CY79" s="1691">
        <f>IFERROR(VLOOKUP($A79,'2006'!$A$2:$F$200,5,FALSE),0)</f>
        <v>0</v>
      </c>
      <c r="CZ79" s="1740">
        <f>IFERROR(VLOOKUP($A79,'2006'!$A$2:$F$200,6,FALSE),0)</f>
        <v>0</v>
      </c>
      <c r="DA79" s="1700">
        <f>IFERROR(VLOOKUP($A79,'2005'!$C$3:$M$205,8,FALSE),0)</f>
        <v>0</v>
      </c>
      <c r="DB79" s="1691">
        <f>IFERROR(VLOOKUP($A79,'2005'!$C$3:$M$205,9,FALSE),0)</f>
        <v>0</v>
      </c>
      <c r="DC79" s="1691">
        <f>IFERROR(VLOOKUP($A79,'2005'!$C$3:$M$205,10,FALSE),0)</f>
        <v>0</v>
      </c>
      <c r="DD79" s="1740">
        <f>IFERROR(VLOOKUP($A79,'2005'!$C$3:$M$205,11,FALSE),0)</f>
        <v>0</v>
      </c>
      <c r="DE79" s="1700">
        <f>IFERROR(VLOOKUP($A79,'2004'!$C$3:$M$213,8,FALSE),0)</f>
        <v>0</v>
      </c>
      <c r="DF79" s="1691">
        <f>IFERROR(VLOOKUP($A79,'2004'!$C$3:$M$213,9,FALSE),0)</f>
        <v>0</v>
      </c>
      <c r="DG79" s="1691">
        <f>IFERROR(VLOOKUP($A79,'2004'!$C$3:$M$213,10,FALSE),0)</f>
        <v>0</v>
      </c>
      <c r="DH79" s="1740">
        <f>IFERROR(VLOOKUP($A79,'2004'!$C$3:$M$213,11,FALSE),0)</f>
        <v>0</v>
      </c>
      <c r="DI79" s="1700">
        <f>IFERROR(VLOOKUP($A79,'2003'!$C$3:$Q$214,12,FALSE),0)</f>
        <v>0</v>
      </c>
      <c r="DJ79" s="1691">
        <f>IFERROR(VLOOKUP($A79,'2003'!$C$3:$Q$214,13,FALSE),0)</f>
        <v>0</v>
      </c>
      <c r="DK79" s="1691">
        <f>IFERROR(VLOOKUP($A79,'2003'!$C$3:$Q$214,14,FALSE),0)</f>
        <v>0</v>
      </c>
      <c r="DL79" s="1740">
        <f>IFERROR(VLOOKUP($A79,'2003'!$C$3:$Q$214,15,FALSE),0)</f>
        <v>0</v>
      </c>
      <c r="DM79" s="1700">
        <f>IFERROR(VLOOKUP($A79,'2002'!$D$3:$R$214,12,FALSE),0)</f>
        <v>0</v>
      </c>
      <c r="DN79" s="1691">
        <f>IFERROR(VLOOKUP($A79,'2002'!$D$3:$R$214,13,FALSE),0)</f>
        <v>0</v>
      </c>
      <c r="DO79" s="1691">
        <f>IFERROR(VLOOKUP($A79,'2002'!$D$3:$R$214,14,FALSE),0)</f>
        <v>0</v>
      </c>
      <c r="DP79" s="1788">
        <f>IFERROR(VLOOKUP($A79,'2002'!$D$3:$R$214,15,FALSE),0)</f>
        <v>0</v>
      </c>
      <c r="DQ79" s="1700">
        <f>IFERROR(VLOOKUP($A79,'Pre 2002'!$C$3:$CK$382,84,FALSE),0)</f>
        <v>0</v>
      </c>
      <c r="DR79" s="1695">
        <f>IFERROR(VLOOKUP($A79,'Pre 2002'!$C$3:$CK$382,85,FALSE),0)</f>
        <v>0</v>
      </c>
      <c r="DS79" s="1695">
        <f>IFERROR(VLOOKUP($A79,'Pre 2002'!$C$3:$CK$382,86,FALSE),0)</f>
        <v>0</v>
      </c>
      <c r="DT79" s="1790">
        <f>IFERROR(VLOOKUP($A79,'Pre 2002'!$C$3:$CK$382,87,FALSE),0)</f>
        <v>0</v>
      </c>
      <c r="DU79" s="1741">
        <f>IFERROR(VLOOKUP(A79,'Pre 2002'!$C$3:$CG$382,83,FALSE),0)</f>
        <v>0</v>
      </c>
      <c r="DV79" s="1725"/>
      <c r="DY79" s="1731"/>
    </row>
    <row r="80" spans="1:129">
      <c r="A80" s="1778" t="s">
        <v>1946</v>
      </c>
      <c r="B80" s="1562">
        <f t="shared" si="30"/>
        <v>1777</v>
      </c>
      <c r="C80" s="1562">
        <f t="shared" si="31"/>
        <v>1020</v>
      </c>
      <c r="D80" s="1562">
        <f t="shared" si="32"/>
        <v>42</v>
      </c>
      <c r="E80" s="1563">
        <f t="shared" si="33"/>
        <v>0.5740011254924029</v>
      </c>
      <c r="F80" s="1786">
        <f t="shared" si="34"/>
        <v>26</v>
      </c>
      <c r="G80" s="1595" t="s">
        <v>2159</v>
      </c>
      <c r="H80" s="1567">
        <f t="shared" si="35"/>
        <v>26</v>
      </c>
      <c r="I80" s="1734">
        <f t="shared" si="36"/>
        <v>1777</v>
      </c>
      <c r="J80" s="1734">
        <f t="shared" si="37"/>
        <v>1020</v>
      </c>
      <c r="K80" s="1734">
        <f t="shared" si="37"/>
        <v>42</v>
      </c>
      <c r="L80" s="1806">
        <f t="shared" si="38"/>
        <v>0.5740011254924029</v>
      </c>
      <c r="M80" s="1734"/>
      <c r="N80" s="1748"/>
      <c r="O80" s="1700">
        <f>IFERROR(VLOOKUP($A80,'2022'!$B$2:$K$174,3,FALSE),0)</f>
        <v>0</v>
      </c>
      <c r="P80" s="1858">
        <f>IFERROR(VLOOKUP($A80,'2022'!$B$2:$K$174,4,FALSE),0)</f>
        <v>0</v>
      </c>
      <c r="Q80" s="1858">
        <f>IFERROR(VLOOKUP($A80,'2022'!$B$2:$K$174,5,FALSE),0)</f>
        <v>0</v>
      </c>
      <c r="R80" s="1858">
        <f>IFERROR(VLOOKUP($A80,'2022'!$B$2:$K$174,8,FALSE),0)</f>
        <v>0</v>
      </c>
      <c r="S80" s="1740">
        <f>IFERROR(VLOOKUP($A80,'2022'!$B$2:$K$174,10,FALSE),0)</f>
        <v>0</v>
      </c>
      <c r="T80" s="1700">
        <f>IFERROR(VLOOKUP($A80,'2021'!$B$2:$K$174,3,FALSE),0)</f>
        <v>0</v>
      </c>
      <c r="U80" s="1843">
        <f>IFERROR(VLOOKUP($A80,'2021'!$B$2:$K$174,4,FALSE),0)</f>
        <v>0</v>
      </c>
      <c r="V80" s="1843">
        <f>IFERROR(VLOOKUP($A80,'2021'!$B$2:$K$174,5,FALSE),0)</f>
        <v>0</v>
      </c>
      <c r="W80" s="1843">
        <f>IFERROR(VLOOKUP($A80,'2021'!$B$2:$K$174,8,FALSE),0)</f>
        <v>0</v>
      </c>
      <c r="X80" s="1740">
        <f>IFERROR(VLOOKUP($A80,'2021'!$B$2:$K$174,10,FALSE),0)</f>
        <v>0</v>
      </c>
      <c r="Y80" s="1700">
        <f>IFERROR(VLOOKUP($A80,'2020'!$B$2:$K$170,3,FALSE),0)</f>
        <v>0</v>
      </c>
      <c r="Z80" s="1829">
        <f>IFERROR(VLOOKUP($A80,'2020'!$B$2:$K$170,4,FALSE),0)</f>
        <v>0</v>
      </c>
      <c r="AA80" s="1829">
        <f>IFERROR(VLOOKUP($A80,'2020'!$B$2:$K$170,5,FALSE),0)</f>
        <v>0</v>
      </c>
      <c r="AB80" s="1829">
        <f>IFERROR(VLOOKUP($A80,'2020'!$B$2:$K$170,8,FALSE),0)</f>
        <v>0</v>
      </c>
      <c r="AC80" s="1740">
        <f>IFERROR(VLOOKUP($A80,'2020'!$B$2:$K$170,10,FALSE),0)</f>
        <v>0</v>
      </c>
      <c r="AD80" s="1700">
        <f>IFERROR(VLOOKUP($A80,'2019'!$B$2:$K$170,3,FALSE),0)</f>
        <v>0</v>
      </c>
      <c r="AE80" s="1823">
        <f>IFERROR(VLOOKUP($A80,'2019'!$B$2:$K$170,4,FALSE),0)</f>
        <v>0</v>
      </c>
      <c r="AF80" s="1823">
        <f>IFERROR(VLOOKUP($A80,'2019'!$B$2:$K$170,5,FALSE),0)</f>
        <v>0</v>
      </c>
      <c r="AG80" s="1823">
        <f>IFERROR(VLOOKUP($A80,'2019'!$B$2:$K$170,8,FALSE),0)</f>
        <v>0</v>
      </c>
      <c r="AH80" s="1740">
        <f>IFERROR(VLOOKUP($A80,'2019'!$B$2:$K$170,10,FALSE),0)</f>
        <v>0</v>
      </c>
      <c r="AI80" s="1700">
        <f>IFERROR(VLOOKUP($A80,'2018'!$B$2:$K$170,3,FALSE),0)</f>
        <v>0</v>
      </c>
      <c r="AJ80" s="1821">
        <f>IFERROR(VLOOKUP($A80,'2018'!$B$2:$K$170,4,FALSE),0)</f>
        <v>0</v>
      </c>
      <c r="AK80" s="1821">
        <f>IFERROR(VLOOKUP($A80,'2018'!$B$2:$K$170,5,FALSE),0)</f>
        <v>0</v>
      </c>
      <c r="AL80" s="1821">
        <f>IFERROR(VLOOKUP($A80,'2018'!$B$2:$K$170,8,FALSE),0)</f>
        <v>0</v>
      </c>
      <c r="AM80" s="1740">
        <f>IFERROR(VLOOKUP($A80,'2018'!$B$2:$K$170,10,FALSE),0)</f>
        <v>0</v>
      </c>
      <c r="AN80" s="1700">
        <f>IFERROR(VLOOKUP($A80,'2017'!$B$2:$J$163,2,FALSE),0)</f>
        <v>0</v>
      </c>
      <c r="AO80" s="1815">
        <f>IFERROR(VLOOKUP($A80,'2017'!$B$2:$J$163,3,FALSE),0)</f>
        <v>0</v>
      </c>
      <c r="AP80" s="1815">
        <f>IFERROR(VLOOKUP($A80,'2017'!$B$2:$J$163,4,FALSE),0)</f>
        <v>0</v>
      </c>
      <c r="AQ80" s="1815">
        <f>IFERROR(VLOOKUP($A80,'2017'!$B$2:$J$163,7,FALSE),0)</f>
        <v>0</v>
      </c>
      <c r="AR80" s="1740">
        <f>IFERROR(VLOOKUP($A80,'2017'!$B$2:$J$163,9,FALSE),0)</f>
        <v>0</v>
      </c>
      <c r="AS80" s="1700">
        <f>IFERROR(VLOOKUP($A80,'2016'!$B$2:$K$165,3,FALSE),0)</f>
        <v>0</v>
      </c>
      <c r="AT80" s="1796">
        <f>IFERROR(VLOOKUP($A80,'2016'!$B$2:$K$165,4,FALSE),0)</f>
        <v>0</v>
      </c>
      <c r="AU80" s="1796">
        <f>IFERROR(VLOOKUP($A80,'2016'!$B$2:$K$165,5,FALSE),0)</f>
        <v>0</v>
      </c>
      <c r="AV80" s="1796">
        <f>IFERROR(VLOOKUP($A80,'2016'!$B$2:$K$165,8,FALSE),0)</f>
        <v>0</v>
      </c>
      <c r="AW80" s="1740">
        <f>IFERROR(VLOOKUP($A80,'2016'!$B$2:$K$165,10,FALSE),0)</f>
        <v>0</v>
      </c>
      <c r="AX80" s="1700">
        <f>IFERROR(VLOOKUP($A80,'2015'!$B$2:$K$165,3,FALSE),0)</f>
        <v>0</v>
      </c>
      <c r="AY80" s="1695">
        <f>IFERROR(VLOOKUP($A80,'2015'!$B$2:$K$165,4,FALSE),0)</f>
        <v>0</v>
      </c>
      <c r="AZ80" s="1695">
        <f>IFERROR(VLOOKUP($A80,'2015'!$B$2:$K$165,5,FALSE),0)</f>
        <v>0</v>
      </c>
      <c r="BA80" s="1695">
        <f>IFERROR(VLOOKUP($A80,'2015'!$B$2:$K$165,8,FALSE),0)</f>
        <v>0</v>
      </c>
      <c r="BB80" s="1740">
        <f>IFERROR(VLOOKUP($A80,'2015'!$B$2:$K$165,10,FALSE),0)</f>
        <v>0</v>
      </c>
      <c r="BC80" s="1700">
        <f>IFERROR(VLOOKUP($A80,'2014'!$B$2:$K$157,3,FALSE),0)</f>
        <v>0</v>
      </c>
      <c r="BD80" s="1691">
        <f>IFERROR(VLOOKUP($A80,'2014'!$B$2:$K$157,4,FALSE),0)</f>
        <v>0</v>
      </c>
      <c r="BE80" s="1691">
        <f>IFERROR(VLOOKUP($A80,'2014'!$B$2:$K$157,5,FALSE),0)</f>
        <v>0</v>
      </c>
      <c r="BF80" s="1691">
        <f>IFERROR(VLOOKUP($A80,'2014'!$B$2:$K$157,8,FALSE),0)</f>
        <v>0</v>
      </c>
      <c r="BG80" s="1740">
        <f>IFERROR(VLOOKUP($A80,'2014'!$B$2:$K$157,10,FALSE),0)</f>
        <v>0</v>
      </c>
      <c r="BH80" s="1700">
        <f>IFERROR(VLOOKUP($A80,'2013'!$D$4:$I$249,2,FALSE),0)</f>
        <v>0</v>
      </c>
      <c r="BI80" s="1691">
        <f>IFERROR(VLOOKUP($A80,'2013'!$D$4:$I$249,3,FALSE),0)</f>
        <v>0</v>
      </c>
      <c r="BJ80" s="1691">
        <f>IFERROR(VLOOKUP($A80,'2013'!$D$4:$I$249,4,FALSE),0)</f>
        <v>0</v>
      </c>
      <c r="BK80" s="1691">
        <f>IFERROR(VLOOKUP($A80,'2013'!$D$4:$I$249,5,FALSE),0)</f>
        <v>0</v>
      </c>
      <c r="BL80" s="1740">
        <f>IFERROR(VLOOKUP($A80,'2013'!$D$4:$I$249,6,FALSE),0)</f>
        <v>0</v>
      </c>
      <c r="BM80" s="1737">
        <f>IFERROR(VLOOKUP($A80,'2012'!$D$3:$O$172,2,FALSE),0)</f>
        <v>0</v>
      </c>
      <c r="BN80" s="1691">
        <f>IFERROR(VLOOKUP($A80,'2012'!$D$3:$O$172,3,FALSE),0)</f>
        <v>0</v>
      </c>
      <c r="BO80" s="1743">
        <f>IFERROR(VLOOKUP($A80,'2012'!$D$3:$O$172,4,FALSE),0)</f>
        <v>0</v>
      </c>
      <c r="BP80" s="1700">
        <f>IFERROR(VLOOKUP($A80,'2012'!$D$3:$O$172,5,FALSE),0)</f>
        <v>0</v>
      </c>
      <c r="BQ80" s="1691">
        <f>IFERROR(VLOOKUP($A80,'2012'!$D$3:$O$172,6,FALSE),0)</f>
        <v>0</v>
      </c>
      <c r="BR80" s="1691">
        <f>IFERROR(VLOOKUP($A80,'2012'!$D$3:$O$172,7,FALSE),0)</f>
        <v>0</v>
      </c>
      <c r="BS80" s="1691">
        <f>IFERROR(VLOOKUP($A80,'2012'!$D$3:$O$172,8,FALSE),0)</f>
        <v>0</v>
      </c>
      <c r="BT80" s="1740">
        <f>IFERROR(VLOOKUP($A80,'2012'!$D$3:$O$172,9,FALSE),0)</f>
        <v>0</v>
      </c>
      <c r="BX80" s="1700">
        <f>IFERROR(VLOOKUP($A80,'2011'!$D$4:$I$251,2,FALSE),0)</f>
        <v>0</v>
      </c>
      <c r="BY80" s="1691">
        <f>IFERROR(VLOOKUP($A80,'2011'!$D$4:$I$251,3,FALSE),0)</f>
        <v>0</v>
      </c>
      <c r="BZ80" s="1691">
        <f>IFERROR(VLOOKUP($A80,'2011'!$D$4:$I$251,4,FALSE),0)</f>
        <v>0</v>
      </c>
      <c r="CA80" s="1691">
        <f>IFERROR(VLOOKUP($A80,'2011'!$D$4:$I$251,5,FALSE),0)</f>
        <v>0</v>
      </c>
      <c r="CB80" s="1740">
        <f>IFERROR(VLOOKUP($A80,'2011'!$D$4:$I$251,6,FALSE),0)</f>
        <v>0</v>
      </c>
      <c r="CC80" s="1700">
        <f>IFERROR(VLOOKUP($A80,'2010'!$C$3:$H$234,2,FALSE),0)</f>
        <v>0</v>
      </c>
      <c r="CD80" s="1691">
        <f>IFERROR(VLOOKUP($A80,'2010'!$C$3:$H$234,3,FALSE),0)</f>
        <v>0</v>
      </c>
      <c r="CE80" s="1691">
        <f>IFERROR(VLOOKUP($A80,'2010'!$C$3:$H$234,4,FALSE),0)</f>
        <v>0</v>
      </c>
      <c r="CF80" s="1691">
        <f>IFERROR(VLOOKUP($A80,'2010'!$C$3:$H$234,5,FALSE),0)</f>
        <v>0</v>
      </c>
      <c r="CG80" s="1740">
        <f>IFERROR(VLOOKUP($A80,'2010'!$C$3:$H$234,6,FALSE),0)</f>
        <v>0</v>
      </c>
      <c r="CH80" s="1700">
        <f>IFERROR(VLOOKUP($A80,'2009'!$C$3:$H$242,2,FALSE),0)</f>
        <v>0</v>
      </c>
      <c r="CI80" s="1691">
        <f>IFERROR(VLOOKUP($A80,'2009'!$C$3:$H$242,3,FALSE),0)</f>
        <v>0</v>
      </c>
      <c r="CJ80" s="1691">
        <f>IFERROR(VLOOKUP($A80,'2009'!$C$3:$H$242,4,FALSE),0)</f>
        <v>0</v>
      </c>
      <c r="CK80" s="1691">
        <f>IFERROR(VLOOKUP($A80,'2009'!$C$3:$H$242,5,FALSE),0)</f>
        <v>0</v>
      </c>
      <c r="CL80" s="1740">
        <f>IFERROR(VLOOKUP($A80,'2009'!$C$3:$H$242,6,FALSE),0)</f>
        <v>0</v>
      </c>
      <c r="CM80" s="1700">
        <f>IFERROR(VLOOKUP($A80,'2008'!$C$3:$H$229,2,FALSE),0)</f>
        <v>0</v>
      </c>
      <c r="CN80" s="1691">
        <f>IFERROR(VLOOKUP($A80,'2008'!$C$3:$H$229,3,FALSE),0)</f>
        <v>0</v>
      </c>
      <c r="CO80" s="1691">
        <f>IFERROR(VLOOKUP($A80,'2008'!$C$3:$H$229,4,FALSE),0)</f>
        <v>0</v>
      </c>
      <c r="CP80" s="1691">
        <f>IFERROR(VLOOKUP($A80,'2008'!$C$3:$H$229,5,FALSE),0)</f>
        <v>0</v>
      </c>
      <c r="CQ80" s="1740">
        <f>IFERROR(VLOOKUP($A80,'2008'!$C$3:$H$229,6,FALSE),0)</f>
        <v>0</v>
      </c>
      <c r="CR80" s="1700">
        <f>IFERROR(VLOOKUP($A80,'2007'!$C$3:$M$238,7,FALSE),0)</f>
        <v>0</v>
      </c>
      <c r="CS80" s="1691">
        <f>IFERROR(VLOOKUP($A80,'2007'!$C$3:$M$238,8,FALSE),0)</f>
        <v>0</v>
      </c>
      <c r="CT80" s="1691">
        <f>IFERROR(VLOOKUP($A80,'2007'!$C$3:$M$238,9,FALSE),0)</f>
        <v>0</v>
      </c>
      <c r="CU80" s="1691">
        <f>IFERROR(VLOOKUP($A80,'2007'!$C$3:$M$238,10,FALSE),0)</f>
        <v>0</v>
      </c>
      <c r="CV80" s="1740">
        <f>IFERROR(VLOOKUP($A80,'2007'!$C$3:$M$238,11,FALSE),0)</f>
        <v>0</v>
      </c>
      <c r="CW80" s="1700">
        <f>IFERROR(VLOOKUP($A80,'2006'!$A$2:$F$200,2,FALSE),0)</f>
        <v>0</v>
      </c>
      <c r="CX80" s="1691">
        <f>IFERROR(VLOOKUP($A80,'2006'!$A$2:$F$200,4,FALSE),0)</f>
        <v>0</v>
      </c>
      <c r="CY80" s="1691">
        <f>IFERROR(VLOOKUP($A80,'2006'!$A$2:$F$200,5,FALSE),0)</f>
        <v>0</v>
      </c>
      <c r="CZ80" s="1740">
        <f>IFERROR(VLOOKUP($A80,'2006'!$A$2:$F$200,6,FALSE),0)</f>
        <v>0</v>
      </c>
      <c r="DA80" s="1700">
        <f>IFERROR(VLOOKUP($A80,'2005'!$C$3:$M$205,8,FALSE),0)</f>
        <v>0</v>
      </c>
      <c r="DB80" s="1691">
        <f>IFERROR(VLOOKUP($A80,'2005'!$C$3:$M$205,9,FALSE),0)</f>
        <v>0</v>
      </c>
      <c r="DC80" s="1691">
        <f>IFERROR(VLOOKUP($A80,'2005'!$C$3:$M$205,10,FALSE),0)</f>
        <v>0</v>
      </c>
      <c r="DD80" s="1740">
        <f>IFERROR(VLOOKUP($A80,'2005'!$C$3:$M$205,11,FALSE),0)</f>
        <v>0</v>
      </c>
      <c r="DE80" s="1700">
        <f>IFERROR(VLOOKUP($A80,'2004'!$C$3:$M$213,8,FALSE),0)</f>
        <v>0</v>
      </c>
      <c r="DF80" s="1691">
        <f>IFERROR(VLOOKUP($A80,'2004'!$C$3:$M$213,9,FALSE),0)</f>
        <v>0</v>
      </c>
      <c r="DG80" s="1691">
        <f>IFERROR(VLOOKUP($A80,'2004'!$C$3:$M$213,10,FALSE),0)</f>
        <v>0</v>
      </c>
      <c r="DH80" s="1740">
        <f>IFERROR(VLOOKUP($A80,'2004'!$C$3:$M$213,11,FALSE),0)</f>
        <v>0</v>
      </c>
      <c r="DI80" s="1700">
        <f>IFERROR(VLOOKUP($A80,'2003'!$C$3:$Q$214,12,FALSE),0)</f>
        <v>54</v>
      </c>
      <c r="DJ80" s="1691">
        <f>IFERROR(VLOOKUP($A80,'2003'!$C$3:$Q$214,13,FALSE),0)</f>
        <v>27</v>
      </c>
      <c r="DK80" s="1691">
        <f>IFERROR(VLOOKUP($A80,'2003'!$C$3:$Q$214,14,FALSE),0)</f>
        <v>1</v>
      </c>
      <c r="DL80" s="1740">
        <f>IFERROR(VLOOKUP($A80,'2003'!$C$3:$Q$214,15,FALSE),0)</f>
        <v>0.5</v>
      </c>
      <c r="DM80" s="1700">
        <f>IFERROR(VLOOKUP($A80,'2002'!$D$3:$R$214,12,FALSE),0)</f>
        <v>56</v>
      </c>
      <c r="DN80" s="1691">
        <f>IFERROR(VLOOKUP($A80,'2002'!$D$3:$R$214,13,FALSE),0)</f>
        <v>26</v>
      </c>
      <c r="DO80" s="1691">
        <f>IFERROR(VLOOKUP($A80,'2002'!$D$3:$R$214,14,FALSE),0)</f>
        <v>1</v>
      </c>
      <c r="DP80" s="1788">
        <f>IFERROR(VLOOKUP($A80,'2002'!$D$3:$R$214,15,FALSE),0)</f>
        <v>0.4642857142857143</v>
      </c>
      <c r="DQ80" s="1700">
        <f>IFERROR(VLOOKUP($A80,'Pre 2002'!$C$3:$CK$382,84,FALSE),0)</f>
        <v>1667</v>
      </c>
      <c r="DR80" s="1695">
        <f>IFERROR(VLOOKUP($A80,'Pre 2002'!$C$3:$CK$382,85,FALSE),0)</f>
        <v>967</v>
      </c>
      <c r="DS80" s="1695">
        <f>IFERROR(VLOOKUP($A80,'Pre 2002'!$C$3:$CK$382,86,FALSE),0)</f>
        <v>40</v>
      </c>
      <c r="DT80" s="1790">
        <f>IFERROR(VLOOKUP($A80,'Pre 2002'!$C$3:$CK$382,87,FALSE),0)</f>
        <v>0.5800839832033593</v>
      </c>
      <c r="DU80" s="1741">
        <f>IFERROR(VLOOKUP(A80,'Pre 2002'!$C$3:$CG$382,83,FALSE),0)</f>
        <v>24</v>
      </c>
      <c r="DV80" s="1727"/>
      <c r="DY80" s="1731"/>
    </row>
    <row r="81" spans="1:129">
      <c r="A81" s="1779" t="s">
        <v>2330</v>
      </c>
      <c r="B81" s="1562">
        <f t="shared" si="30"/>
        <v>215</v>
      </c>
      <c r="C81" s="1562">
        <f t="shared" si="31"/>
        <v>140</v>
      </c>
      <c r="D81" s="1562">
        <f t="shared" si="32"/>
        <v>40</v>
      </c>
      <c r="E81" s="1563">
        <f t="shared" si="33"/>
        <v>0.65116279069767447</v>
      </c>
      <c r="F81" s="1786">
        <f t="shared" si="34"/>
        <v>3</v>
      </c>
      <c r="G81" s="1595">
        <v>2020</v>
      </c>
      <c r="H81" s="1817"/>
      <c r="I81" s="1734"/>
      <c r="J81" s="1734"/>
      <c r="K81" s="1734"/>
      <c r="L81" s="1734"/>
      <c r="M81" s="1734"/>
      <c r="N81" s="1748"/>
      <c r="O81" s="1700">
        <f>IFERROR(VLOOKUP($A81,'2022'!$B$2:$K$174,3,FALSE),0)</f>
        <v>87</v>
      </c>
      <c r="P81" s="1858">
        <f>IFERROR(VLOOKUP($A81,'2022'!$B$2:$K$174,4,FALSE),0)</f>
        <v>48</v>
      </c>
      <c r="Q81" s="1858">
        <f>IFERROR(VLOOKUP($A81,'2022'!$B$2:$K$174,5,FALSE),0)</f>
        <v>58</v>
      </c>
      <c r="R81" s="1858">
        <f>IFERROR(VLOOKUP($A81,'2022'!$B$2:$K$174,8,FALSE),0)</f>
        <v>19</v>
      </c>
      <c r="S81" s="1740">
        <f>IFERROR(VLOOKUP($A81,'2022'!$B$2:$K$174,10,FALSE),0)</f>
        <v>0.66700000000000004</v>
      </c>
      <c r="T81" s="1700">
        <f>IFERROR(VLOOKUP($A81,'2021'!$B$2:$K$174,3,FALSE),0)</f>
        <v>81</v>
      </c>
      <c r="U81" s="1843">
        <f>IFERROR(VLOOKUP($A81,'2021'!$B$2:$K$174,4,FALSE),0)</f>
        <v>47</v>
      </c>
      <c r="V81" s="1843">
        <f>IFERROR(VLOOKUP($A81,'2021'!$B$2:$K$174,5,FALSE),0)</f>
        <v>51</v>
      </c>
      <c r="W81" s="1843">
        <f>IFERROR(VLOOKUP($A81,'2021'!$B$2:$K$174,8,FALSE),0)</f>
        <v>15</v>
      </c>
      <c r="X81" s="1740">
        <f>IFERROR(VLOOKUP($A81,'2021'!$B$2:$K$174,10,FALSE),0)</f>
        <v>0.63</v>
      </c>
      <c r="Y81" s="1700">
        <f>IFERROR(VLOOKUP($A81,'2020'!$B$2:$K$170,3,FALSE),0)</f>
        <v>47</v>
      </c>
      <c r="Z81" s="1829">
        <f>IFERROR(VLOOKUP($A81,'2020'!$B$2:$K$170,4,FALSE),0)</f>
        <v>22</v>
      </c>
      <c r="AA81" s="1829">
        <f>IFERROR(VLOOKUP($A81,'2020'!$B$2:$K$170,5,FALSE),0)</f>
        <v>31</v>
      </c>
      <c r="AB81" s="1829">
        <f>IFERROR(VLOOKUP($A81,'2020'!$B$2:$K$170,8,FALSE),0)</f>
        <v>6</v>
      </c>
      <c r="AC81" s="1740">
        <f>IFERROR(VLOOKUP($A81,'2020'!$B$2:$K$170,10,FALSE),0)</f>
        <v>0.66</v>
      </c>
      <c r="DT81" s="1858"/>
      <c r="DV81" s="1722"/>
      <c r="DY81" s="1731"/>
    </row>
    <row r="82" spans="1:129">
      <c r="A82" s="1779" t="s">
        <v>2208</v>
      </c>
      <c r="B82" s="1562">
        <f t="shared" si="30"/>
        <v>450</v>
      </c>
      <c r="C82" s="1562">
        <f t="shared" si="31"/>
        <v>278</v>
      </c>
      <c r="D82" s="1562">
        <f t="shared" si="32"/>
        <v>40</v>
      </c>
      <c r="E82" s="1563">
        <f t="shared" si="33"/>
        <v>0.61777777777777776</v>
      </c>
      <c r="F82" s="1786">
        <f t="shared" si="34"/>
        <v>7</v>
      </c>
      <c r="G82" s="1595">
        <v>2016</v>
      </c>
      <c r="H82" s="1567">
        <f t="shared" ref="H82:H99" si="39">IF(BC82&gt;0,1,0)+IF(BH82&gt;0,1,0)+IF(BP82&gt;0,1,0)+IF(BX82&gt;0,1,0)+IF(CC82&gt;0,1,0)+IF(CH82&gt;0,1,0)+IF(CM82&gt;0,1,0)+IF(CR82&gt;0,1,0)+IF(CW82&gt;0,1,0)+IF(DA82&gt;0,1,0)+IF(DE82&gt;0,1,0)+IF(DI82&gt;0,1,0)+IF(DM82&gt;0,1,0)+DU82</f>
        <v>0</v>
      </c>
      <c r="I82" s="1734">
        <f t="shared" ref="I82:I99" si="40">SUM(BC82,BH82,BP82,BX82,CC82,CH82,CM82,CR82,CW82,DA82,DE82,DI82,DM82,DQ82)</f>
        <v>0</v>
      </c>
      <c r="J82" s="1734">
        <f t="shared" ref="J82:J99" si="41">SUM(BE82,BJ82,BR82,BZ82,CE82,CJ82,CO82,CT82,CX82,DB82,DF82,DJ82,DN82,DR82)</f>
        <v>0</v>
      </c>
      <c r="K82" s="1734">
        <f t="shared" ref="K82:K99" si="42">SUM(BF82,BK82,BS82,CA82,CF82,CK82,CP82,CU82,CY82,DC82,DG82,DK82,DO82,DS82)</f>
        <v>0</v>
      </c>
      <c r="L82" s="1806">
        <f t="shared" ref="L82:L99" si="43">IF(I82=0,0,J82/I82)</f>
        <v>0</v>
      </c>
      <c r="M82" s="1734"/>
      <c r="N82" s="1748"/>
      <c r="O82" s="1700">
        <f>IFERROR(VLOOKUP($A82,'2022'!$B$2:$K$174,3,FALSE),0)</f>
        <v>69</v>
      </c>
      <c r="P82" s="1858">
        <f>IFERROR(VLOOKUP($A82,'2022'!$B$2:$K$174,4,FALSE),0)</f>
        <v>32</v>
      </c>
      <c r="Q82" s="1858">
        <f>IFERROR(VLOOKUP($A82,'2022'!$B$2:$K$174,5,FALSE),0)</f>
        <v>40</v>
      </c>
      <c r="R82" s="1858">
        <f>IFERROR(VLOOKUP($A82,'2022'!$B$2:$K$174,8,FALSE),0)</f>
        <v>7</v>
      </c>
      <c r="S82" s="1740">
        <f>IFERROR(VLOOKUP($A82,'2022'!$B$2:$K$174,10,FALSE),0)</f>
        <v>0.57999999999999996</v>
      </c>
      <c r="T82" s="1700">
        <f>IFERROR(VLOOKUP($A82,'2021'!$B$2:$K$174,3,FALSE),0)</f>
        <v>87</v>
      </c>
      <c r="U82" s="1843">
        <f>IFERROR(VLOOKUP($A82,'2021'!$B$2:$K$174,4,FALSE),0)</f>
        <v>33</v>
      </c>
      <c r="V82" s="1843">
        <f>IFERROR(VLOOKUP($A82,'2021'!$B$2:$K$174,5,FALSE),0)</f>
        <v>52</v>
      </c>
      <c r="W82" s="1843">
        <f>IFERROR(VLOOKUP($A82,'2021'!$B$2:$K$174,8,FALSE),0)</f>
        <v>7</v>
      </c>
      <c r="X82" s="1740">
        <f>IFERROR(VLOOKUP($A82,'2021'!$B$2:$K$174,10,FALSE),0)</f>
        <v>0.59799999999999998</v>
      </c>
      <c r="Y82" s="1700">
        <f>IFERROR(VLOOKUP($A82,'2020'!$B$2:$K$170,3,FALSE),0)</f>
        <v>74</v>
      </c>
      <c r="Z82" s="1829">
        <f>IFERROR(VLOOKUP($A82,'2020'!$B$2:$K$170,4,FALSE),0)</f>
        <v>32</v>
      </c>
      <c r="AA82" s="1829">
        <f>IFERROR(VLOOKUP($A82,'2020'!$B$2:$K$170,5,FALSE),0)</f>
        <v>43</v>
      </c>
      <c r="AB82" s="1829">
        <f>IFERROR(VLOOKUP($A82,'2020'!$B$2:$K$170,8,FALSE),0)</f>
        <v>5</v>
      </c>
      <c r="AC82" s="1740">
        <f>IFERROR(VLOOKUP($A82,'2020'!$B$2:$K$170,10,FALSE),0)</f>
        <v>0.58099999999999996</v>
      </c>
      <c r="AD82" s="1700">
        <f>IFERROR(VLOOKUP($A82,'2019'!$B$2:$K$170,3,FALSE),0)</f>
        <v>70</v>
      </c>
      <c r="AE82" s="1823">
        <f>IFERROR(VLOOKUP($A82,'2019'!$B$2:$K$170,4,FALSE),0)</f>
        <v>36</v>
      </c>
      <c r="AF82" s="1823">
        <f>IFERROR(VLOOKUP($A82,'2019'!$B$2:$K$170,5,FALSE),0)</f>
        <v>51</v>
      </c>
      <c r="AG82" s="1823">
        <f>IFERROR(VLOOKUP($A82,'2019'!$B$2:$K$170,8,FALSE),0)</f>
        <v>8</v>
      </c>
      <c r="AH82" s="1740">
        <f>IFERROR(VLOOKUP($A82,'2019'!$B$2:$K$170,10,FALSE),0)</f>
        <v>0.72899999999999998</v>
      </c>
      <c r="AI82" s="1700">
        <f>IFERROR(VLOOKUP($A82,'2018'!$B$2:$K$170,3,FALSE),0)</f>
        <v>79</v>
      </c>
      <c r="AJ82" s="1821">
        <f>IFERROR(VLOOKUP($A82,'2018'!$B$2:$K$170,4,FALSE),0)</f>
        <v>39</v>
      </c>
      <c r="AK82" s="1821">
        <f>IFERROR(VLOOKUP($A82,'2018'!$B$2:$K$170,5,FALSE),0)</f>
        <v>42</v>
      </c>
      <c r="AL82" s="1821">
        <f>IFERROR(VLOOKUP($A82,'2018'!$B$2:$K$170,8,FALSE),0)</f>
        <v>11</v>
      </c>
      <c r="AM82" s="1740">
        <f>IFERROR(VLOOKUP($A82,'2018'!$B$2:$K$170,10,FALSE),0)</f>
        <v>0.53200000000000003</v>
      </c>
      <c r="AN82" s="1700">
        <f>IFERROR(VLOOKUP($A82,'2017'!$B$2:$J$163,2,FALSE),0)</f>
        <v>67</v>
      </c>
      <c r="AO82" s="1815">
        <f>IFERROR(VLOOKUP($A82,'2017'!$B$2:$J$163,3,FALSE),0)</f>
        <v>29</v>
      </c>
      <c r="AP82" s="1815">
        <f>IFERROR(VLOOKUP($A82,'2017'!$B$2:$J$163,4,FALSE),0)</f>
        <v>47</v>
      </c>
      <c r="AQ82" s="1815">
        <f>IFERROR(VLOOKUP($A82,'2017'!$B$2:$J$163,7,FALSE),0)</f>
        <v>2</v>
      </c>
      <c r="AR82" s="1740">
        <f>IFERROR(VLOOKUP($A82,'2017'!$B$2:$J$163,9,FALSE),0)</f>
        <v>0.70099999999999996</v>
      </c>
      <c r="AS82" s="1700">
        <f>IFERROR(VLOOKUP($A82,'2016'!$B$2:$K$165,3,FALSE),0)</f>
        <v>4</v>
      </c>
      <c r="AT82" s="1796">
        <f>IFERROR(VLOOKUP($A82,'2016'!$B$2:$K$165,4,FALSE),0)</f>
        <v>1</v>
      </c>
      <c r="AU82" s="1796">
        <f>IFERROR(VLOOKUP($A82,'2016'!$B$2:$K$165,5,FALSE),0)</f>
        <v>3</v>
      </c>
      <c r="AV82" s="1796">
        <f>IFERROR(VLOOKUP($A82,'2016'!$B$2:$K$165,8,FALSE),0)</f>
        <v>0</v>
      </c>
      <c r="AW82" s="1740">
        <f>IFERROR(VLOOKUP($A82,'2016'!$B$2:$K$165,10,FALSE),0)</f>
        <v>0.75</v>
      </c>
      <c r="AX82" s="1700">
        <f>IFERROR(VLOOKUP($A82,'2015'!$B$2:$K$165,3,FALSE),0)</f>
        <v>0</v>
      </c>
      <c r="AY82" s="1695">
        <f>IFERROR(VLOOKUP($A82,'2015'!$B$2:$K$165,4,FALSE),0)</f>
        <v>0</v>
      </c>
      <c r="AZ82" s="1695">
        <f>IFERROR(VLOOKUP($A82,'2015'!$B$2:$K$165,5,FALSE),0)</f>
        <v>0</v>
      </c>
      <c r="BA82" s="1695">
        <f>IFERROR(VLOOKUP($A82,'2015'!$B$2:$K$165,8,FALSE),0)</f>
        <v>0</v>
      </c>
      <c r="BB82" s="1740">
        <f>IFERROR(VLOOKUP($A82,'2015'!$B$2:$K$165,10,FALSE),0)</f>
        <v>0</v>
      </c>
      <c r="BC82" s="1700">
        <f>IFERROR(VLOOKUP($A82,'2014'!$B$2:$K$157,3,FALSE),0)</f>
        <v>0</v>
      </c>
      <c r="BD82" s="1691">
        <f>IFERROR(VLOOKUP($A82,'2014'!$B$2:$K$157,4,FALSE),0)</f>
        <v>0</v>
      </c>
      <c r="BE82" s="1691">
        <f>IFERROR(VLOOKUP($A82,'2014'!$B$2:$K$157,5,FALSE),0)</f>
        <v>0</v>
      </c>
      <c r="BF82" s="1691">
        <f>IFERROR(VLOOKUP($A82,'2014'!$B$2:$K$157,8,FALSE),0)</f>
        <v>0</v>
      </c>
      <c r="BG82" s="1740">
        <f>IFERROR(VLOOKUP($A82,'2014'!$B$2:$K$157,10,FALSE),0)</f>
        <v>0</v>
      </c>
      <c r="BH82" s="1700">
        <f>IFERROR(VLOOKUP($A82,'2013'!$D$4:$I$249,2,FALSE),0)</f>
        <v>0</v>
      </c>
      <c r="BI82" s="1691">
        <f>IFERROR(VLOOKUP($A82,'2013'!$D$4:$I$249,3,FALSE),0)</f>
        <v>0</v>
      </c>
      <c r="BJ82" s="1691">
        <f>IFERROR(VLOOKUP($A82,'2013'!$D$4:$I$249,4,FALSE),0)</f>
        <v>0</v>
      </c>
      <c r="BK82" s="1691">
        <f>IFERROR(VLOOKUP($A82,'2013'!$D$4:$I$249,5,FALSE),0)</f>
        <v>0</v>
      </c>
      <c r="BL82" s="1740">
        <f>IFERROR(VLOOKUP($A82,'2013'!$D$4:$I$249,6,FALSE),0)</f>
        <v>0</v>
      </c>
      <c r="BM82" s="1737">
        <f>IFERROR(VLOOKUP($A82,'2012'!$D$3:$O$172,2,FALSE),0)</f>
        <v>0</v>
      </c>
      <c r="BN82" s="1691">
        <f>IFERROR(VLOOKUP($A82,'2012'!$D$3:$O$172,3,FALSE),0)</f>
        <v>0</v>
      </c>
      <c r="BO82" s="1743">
        <f>IFERROR(VLOOKUP($A82,'2012'!$D$3:$O$172,4,FALSE),0)</f>
        <v>0</v>
      </c>
      <c r="BP82" s="1700">
        <f>IFERROR(VLOOKUP($A82,'2012'!$D$3:$O$172,5,FALSE),0)</f>
        <v>0</v>
      </c>
      <c r="BQ82" s="1691">
        <f>IFERROR(VLOOKUP($A82,'2012'!$D$3:$O$172,6,FALSE),0)</f>
        <v>0</v>
      </c>
      <c r="BR82" s="1691">
        <f>IFERROR(VLOOKUP($A82,'2012'!$D$3:$O$172,7,FALSE),0)</f>
        <v>0</v>
      </c>
      <c r="BS82" s="1691">
        <f>IFERROR(VLOOKUP($A82,'2012'!$D$3:$O$172,8,FALSE),0)</f>
        <v>0</v>
      </c>
      <c r="BT82" s="1740">
        <f>IFERROR(VLOOKUP($A82,'2012'!$D$3:$O$172,9,FALSE),0)</f>
        <v>0</v>
      </c>
      <c r="BX82" s="1700">
        <f>IFERROR(VLOOKUP($A82,'2011'!$D$4:$I$251,2,FALSE),0)</f>
        <v>0</v>
      </c>
      <c r="BY82" s="1691">
        <f>IFERROR(VLOOKUP($A82,'2011'!$D$4:$I$251,3,FALSE),0)</f>
        <v>0</v>
      </c>
      <c r="BZ82" s="1691">
        <f>IFERROR(VLOOKUP($A82,'2011'!$D$4:$I$251,4,FALSE),0)</f>
        <v>0</v>
      </c>
      <c r="CA82" s="1691">
        <f>IFERROR(VLOOKUP($A82,'2011'!$D$4:$I$251,5,FALSE),0)</f>
        <v>0</v>
      </c>
      <c r="CB82" s="1740">
        <f>IFERROR(VLOOKUP($A82,'2011'!$D$4:$I$251,6,FALSE),0)</f>
        <v>0</v>
      </c>
      <c r="CC82" s="1700">
        <f>IFERROR(VLOOKUP($A82,'2010'!$C$3:$H$234,2,FALSE),0)</f>
        <v>0</v>
      </c>
      <c r="CD82" s="1691">
        <f>IFERROR(VLOOKUP($A82,'2010'!$C$3:$H$234,3,FALSE),0)</f>
        <v>0</v>
      </c>
      <c r="CE82" s="1691">
        <f>IFERROR(VLOOKUP($A82,'2010'!$C$3:$H$234,4,FALSE),0)</f>
        <v>0</v>
      </c>
      <c r="CF82" s="1691">
        <f>IFERROR(VLOOKUP($A82,'2010'!$C$3:$H$234,5,FALSE),0)</f>
        <v>0</v>
      </c>
      <c r="CG82" s="1740">
        <f>IFERROR(VLOOKUP($A82,'2010'!$C$3:$H$234,6,FALSE),0)</f>
        <v>0</v>
      </c>
      <c r="CH82" s="1700">
        <f>IFERROR(VLOOKUP($A82,'2009'!$C$3:$H$242,2,FALSE),0)</f>
        <v>0</v>
      </c>
      <c r="CI82" s="1691">
        <f>IFERROR(VLOOKUP($A82,'2009'!$C$3:$H$242,3,FALSE),0)</f>
        <v>0</v>
      </c>
      <c r="CJ82" s="1691">
        <f>IFERROR(VLOOKUP($A82,'2009'!$C$3:$H$242,4,FALSE),0)</f>
        <v>0</v>
      </c>
      <c r="CK82" s="1691">
        <f>IFERROR(VLOOKUP($A82,'2009'!$C$3:$H$242,5,FALSE),0)</f>
        <v>0</v>
      </c>
      <c r="CL82" s="1740">
        <f>IFERROR(VLOOKUP($A82,'2009'!$C$3:$H$242,6,FALSE),0)</f>
        <v>0</v>
      </c>
      <c r="CM82" s="1700">
        <f>IFERROR(VLOOKUP($A82,'2008'!$C$3:$H$229,2,FALSE),0)</f>
        <v>0</v>
      </c>
      <c r="CN82" s="1691">
        <f>IFERROR(VLOOKUP($A82,'2008'!$C$3:$H$229,3,FALSE),0)</f>
        <v>0</v>
      </c>
      <c r="CO82" s="1691">
        <f>IFERROR(VLOOKUP($A82,'2008'!$C$3:$H$229,4,FALSE),0)</f>
        <v>0</v>
      </c>
      <c r="CP82" s="1691">
        <f>IFERROR(VLOOKUP($A82,'2008'!$C$3:$H$229,5,FALSE),0)</f>
        <v>0</v>
      </c>
      <c r="CQ82" s="1740">
        <f>IFERROR(VLOOKUP($A82,'2008'!$C$3:$H$229,6,FALSE),0)</f>
        <v>0</v>
      </c>
      <c r="CR82" s="1700">
        <f>IFERROR(VLOOKUP($A82,'2007'!$C$3:$M$238,7,FALSE),0)</f>
        <v>0</v>
      </c>
      <c r="CS82" s="1691">
        <f>IFERROR(VLOOKUP($A82,'2007'!$C$3:$M$238,8,FALSE),0)</f>
        <v>0</v>
      </c>
      <c r="CT82" s="1691">
        <f>IFERROR(VLOOKUP($A82,'2007'!$C$3:$M$238,9,FALSE),0)</f>
        <v>0</v>
      </c>
      <c r="CU82" s="1691">
        <f>IFERROR(VLOOKUP($A82,'2007'!$C$3:$M$238,10,FALSE),0)</f>
        <v>0</v>
      </c>
      <c r="CV82" s="1740">
        <f>IFERROR(VLOOKUP($A82,'2007'!$C$3:$M$238,11,FALSE),0)</f>
        <v>0</v>
      </c>
      <c r="CW82" s="1700">
        <f>IFERROR(VLOOKUP($A82,'2006'!$A$2:$F$200,2,FALSE),0)</f>
        <v>0</v>
      </c>
      <c r="CX82" s="1691">
        <f>IFERROR(VLOOKUP($A82,'2006'!$A$2:$F$200,4,FALSE),0)</f>
        <v>0</v>
      </c>
      <c r="CY82" s="1691">
        <f>IFERROR(VLOOKUP($A82,'2006'!$A$2:$F$200,5,FALSE),0)</f>
        <v>0</v>
      </c>
      <c r="CZ82" s="1740">
        <f>IFERROR(VLOOKUP($A82,'2006'!$A$2:$F$200,6,FALSE),0)</f>
        <v>0</v>
      </c>
      <c r="DA82" s="1700">
        <f>IFERROR(VLOOKUP($A82,'2005'!$C$3:$M$205,8,FALSE),0)</f>
        <v>0</v>
      </c>
      <c r="DB82" s="1691">
        <f>IFERROR(VLOOKUP($A82,'2005'!$C$3:$M$205,9,FALSE),0)</f>
        <v>0</v>
      </c>
      <c r="DC82" s="1691">
        <f>IFERROR(VLOOKUP($A82,'2005'!$C$3:$M$205,10,FALSE),0)</f>
        <v>0</v>
      </c>
      <c r="DD82" s="1740">
        <f>IFERROR(VLOOKUP($A82,'2005'!$C$3:$M$205,11,FALSE),0)</f>
        <v>0</v>
      </c>
      <c r="DE82" s="1700">
        <f>IFERROR(VLOOKUP($A82,'2004'!$C$3:$M$213,8,FALSE),0)</f>
        <v>0</v>
      </c>
      <c r="DF82" s="1691">
        <f>IFERROR(VLOOKUP($A82,'2004'!$C$3:$M$213,9,FALSE),0)</f>
        <v>0</v>
      </c>
      <c r="DG82" s="1691">
        <f>IFERROR(VLOOKUP($A82,'2004'!$C$3:$M$213,10,FALSE),0)</f>
        <v>0</v>
      </c>
      <c r="DH82" s="1740">
        <f>IFERROR(VLOOKUP($A82,'2004'!$C$3:$M$213,11,FALSE),0)</f>
        <v>0</v>
      </c>
      <c r="DI82" s="1700">
        <f>IFERROR(VLOOKUP($A82,'2003'!$C$3:$Q$214,12,FALSE),0)</f>
        <v>0</v>
      </c>
      <c r="DJ82" s="1691">
        <f>IFERROR(VLOOKUP($A82,'2003'!$C$3:$Q$214,13,FALSE),0)</f>
        <v>0</v>
      </c>
      <c r="DK82" s="1691">
        <f>IFERROR(VLOOKUP($A82,'2003'!$C$3:$Q$214,14,FALSE),0)</f>
        <v>0</v>
      </c>
      <c r="DL82" s="1740">
        <f>IFERROR(VLOOKUP($A82,'2003'!$C$3:$Q$214,15,FALSE),0)</f>
        <v>0</v>
      </c>
      <c r="DM82" s="1700">
        <f>IFERROR(VLOOKUP($A82,'2002'!$D$3:$R$214,12,FALSE),0)</f>
        <v>0</v>
      </c>
      <c r="DN82" s="1691">
        <f>IFERROR(VLOOKUP($A82,'2002'!$D$3:$R$214,13,FALSE),0)</f>
        <v>0</v>
      </c>
      <c r="DO82" s="1691">
        <f>IFERROR(VLOOKUP($A82,'2002'!$D$3:$R$214,14,FALSE),0)</f>
        <v>0</v>
      </c>
      <c r="DP82" s="1788">
        <f>IFERROR(VLOOKUP($A82,'2002'!$D$3:$R$214,15,FALSE),0)</f>
        <v>0</v>
      </c>
      <c r="DQ82" s="1700">
        <f>IFERROR(VLOOKUP($A82,'Pre 2002'!$C$3:$CK$382,84,FALSE),0)</f>
        <v>0</v>
      </c>
      <c r="DR82" s="1695">
        <f>IFERROR(VLOOKUP($A82,'Pre 2002'!$C$3:$CK$382,85,FALSE),0)</f>
        <v>0</v>
      </c>
      <c r="DS82" s="1695">
        <f>IFERROR(VLOOKUP($A82,'Pre 2002'!$C$3:$CK$382,86,FALSE),0)</f>
        <v>0</v>
      </c>
      <c r="DT82" s="1790">
        <f>IFERROR(VLOOKUP($A82,'Pre 2002'!$C$3:$CK$382,87,FALSE),0)</f>
        <v>0</v>
      </c>
      <c r="DU82" s="1741">
        <f>IFERROR(VLOOKUP(A82,'Pre 2002'!$C$3:$CG$382,83,FALSE),0)</f>
        <v>0</v>
      </c>
      <c r="DV82" s="1722"/>
      <c r="DY82" s="1731"/>
    </row>
    <row r="83" spans="1:129">
      <c r="A83" s="1778" t="s">
        <v>1217</v>
      </c>
      <c r="B83" s="1562">
        <f t="shared" si="30"/>
        <v>1317</v>
      </c>
      <c r="C83" s="1562">
        <f t="shared" si="31"/>
        <v>693</v>
      </c>
      <c r="D83" s="1562">
        <f t="shared" si="32"/>
        <v>40</v>
      </c>
      <c r="E83" s="1563">
        <f t="shared" si="33"/>
        <v>0.5261958997722096</v>
      </c>
      <c r="F83" s="1786">
        <f t="shared" si="34"/>
        <v>21</v>
      </c>
      <c r="G83" s="1595" t="s">
        <v>2159</v>
      </c>
      <c r="H83" s="1567">
        <f t="shared" si="39"/>
        <v>21</v>
      </c>
      <c r="I83" s="1734">
        <f t="shared" si="40"/>
        <v>1317</v>
      </c>
      <c r="J83" s="1734">
        <f t="shared" si="41"/>
        <v>693</v>
      </c>
      <c r="K83" s="1734">
        <f t="shared" si="42"/>
        <v>40</v>
      </c>
      <c r="L83" s="1806">
        <f t="shared" si="43"/>
        <v>0.5261958997722096</v>
      </c>
      <c r="M83" s="1734"/>
      <c r="N83" s="1748"/>
      <c r="O83" s="1700">
        <f>IFERROR(VLOOKUP($A83,'2022'!$B$2:$K$174,3,FALSE),0)</f>
        <v>0</v>
      </c>
      <c r="P83" s="1858">
        <f>IFERROR(VLOOKUP($A83,'2022'!$B$2:$K$174,4,FALSE),0)</f>
        <v>0</v>
      </c>
      <c r="Q83" s="1858">
        <f>IFERROR(VLOOKUP($A83,'2022'!$B$2:$K$174,5,FALSE),0)</f>
        <v>0</v>
      </c>
      <c r="R83" s="1858">
        <f>IFERROR(VLOOKUP($A83,'2022'!$B$2:$K$174,8,FALSE),0)</f>
        <v>0</v>
      </c>
      <c r="S83" s="1740">
        <f>IFERROR(VLOOKUP($A83,'2022'!$B$2:$K$174,10,FALSE),0)</f>
        <v>0</v>
      </c>
      <c r="T83" s="1700">
        <f>IFERROR(VLOOKUP($A83,'2021'!$B$2:$K$174,3,FALSE),0)</f>
        <v>0</v>
      </c>
      <c r="U83" s="1843">
        <f>IFERROR(VLOOKUP($A83,'2021'!$B$2:$K$174,4,FALSE),0)</f>
        <v>0</v>
      </c>
      <c r="V83" s="1843">
        <f>IFERROR(VLOOKUP($A83,'2021'!$B$2:$K$174,5,FALSE),0)</f>
        <v>0</v>
      </c>
      <c r="W83" s="1843">
        <f>IFERROR(VLOOKUP($A83,'2021'!$B$2:$K$174,8,FALSE),0)</f>
        <v>0</v>
      </c>
      <c r="X83" s="1740">
        <f>IFERROR(VLOOKUP($A83,'2021'!$B$2:$K$174,10,FALSE),0)</f>
        <v>0</v>
      </c>
      <c r="Y83" s="1700">
        <f>IFERROR(VLOOKUP($A83,'2020'!$B$2:$K$170,3,FALSE),0)</f>
        <v>0</v>
      </c>
      <c r="Z83" s="1829">
        <f>IFERROR(VLOOKUP($A83,'2020'!$B$2:$K$170,4,FALSE),0)</f>
        <v>0</v>
      </c>
      <c r="AA83" s="1829">
        <f>IFERROR(VLOOKUP($A83,'2020'!$B$2:$K$170,5,FALSE),0)</f>
        <v>0</v>
      </c>
      <c r="AB83" s="1829">
        <f>IFERROR(VLOOKUP($A83,'2020'!$B$2:$K$170,8,FALSE),0)</f>
        <v>0</v>
      </c>
      <c r="AC83" s="1740">
        <f>IFERROR(VLOOKUP($A83,'2020'!$B$2:$K$170,10,FALSE),0)</f>
        <v>0</v>
      </c>
      <c r="AD83" s="1700">
        <f>IFERROR(VLOOKUP($A83,'2019'!$B$2:$K$170,3,FALSE),0)</f>
        <v>0</v>
      </c>
      <c r="AE83" s="1823">
        <f>IFERROR(VLOOKUP($A83,'2019'!$B$2:$K$170,4,FALSE),0)</f>
        <v>0</v>
      </c>
      <c r="AF83" s="1823">
        <f>IFERROR(VLOOKUP($A83,'2019'!$B$2:$K$170,5,FALSE),0)</f>
        <v>0</v>
      </c>
      <c r="AG83" s="1823">
        <f>IFERROR(VLOOKUP($A83,'2019'!$B$2:$K$170,8,FALSE),0)</f>
        <v>0</v>
      </c>
      <c r="AH83" s="1740">
        <f>IFERROR(VLOOKUP($A83,'2019'!$B$2:$K$170,10,FALSE),0)</f>
        <v>0</v>
      </c>
      <c r="AI83" s="1700">
        <f>IFERROR(VLOOKUP($A83,'2018'!$B$2:$K$170,3,FALSE),0)</f>
        <v>0</v>
      </c>
      <c r="AJ83" s="1821">
        <f>IFERROR(VLOOKUP($A83,'2018'!$B$2:$K$170,4,FALSE),0)</f>
        <v>0</v>
      </c>
      <c r="AK83" s="1821">
        <f>IFERROR(VLOOKUP($A83,'2018'!$B$2:$K$170,5,FALSE),0)</f>
        <v>0</v>
      </c>
      <c r="AL83" s="1821">
        <f>IFERROR(VLOOKUP($A83,'2018'!$B$2:$K$170,8,FALSE),0)</f>
        <v>0</v>
      </c>
      <c r="AM83" s="1740">
        <f>IFERROR(VLOOKUP($A83,'2018'!$B$2:$K$170,10,FALSE),0)</f>
        <v>0</v>
      </c>
      <c r="AN83" s="1700">
        <f>IFERROR(VLOOKUP($A83,'2017'!$B$2:$J$163,2,FALSE),0)</f>
        <v>0</v>
      </c>
      <c r="AO83" s="1815">
        <f>IFERROR(VLOOKUP($A83,'2017'!$B$2:$J$163,3,FALSE),0)</f>
        <v>0</v>
      </c>
      <c r="AP83" s="1815">
        <f>IFERROR(VLOOKUP($A83,'2017'!$B$2:$J$163,4,FALSE),0)</f>
        <v>0</v>
      </c>
      <c r="AQ83" s="1815">
        <f>IFERROR(VLOOKUP($A83,'2017'!$B$2:$J$163,7,FALSE),0)</f>
        <v>0</v>
      </c>
      <c r="AR83" s="1740">
        <f>IFERROR(VLOOKUP($A83,'2017'!$B$2:$J$163,9,FALSE),0)</f>
        <v>0</v>
      </c>
      <c r="AS83" s="1700">
        <f>IFERROR(VLOOKUP($A83,'2016'!$B$2:$K$165,3,FALSE),0)</f>
        <v>0</v>
      </c>
      <c r="AT83" s="1796">
        <f>IFERROR(VLOOKUP($A83,'2016'!$B$2:$K$165,4,FALSE),0)</f>
        <v>0</v>
      </c>
      <c r="AU83" s="1796">
        <f>IFERROR(VLOOKUP($A83,'2016'!$B$2:$K$165,5,FALSE),0)</f>
        <v>0</v>
      </c>
      <c r="AV83" s="1796">
        <f>IFERROR(VLOOKUP($A83,'2016'!$B$2:$K$165,8,FALSE),0)</f>
        <v>0</v>
      </c>
      <c r="AW83" s="1740">
        <f>IFERROR(VLOOKUP($A83,'2016'!$B$2:$K$165,10,FALSE),0)</f>
        <v>0</v>
      </c>
      <c r="AX83" s="1700">
        <f>IFERROR(VLOOKUP($A83,'2015'!$B$2:$K$165,3,FALSE),0)</f>
        <v>0</v>
      </c>
      <c r="AY83" s="1695">
        <f>IFERROR(VLOOKUP($A83,'2015'!$B$2:$K$165,4,FALSE),0)</f>
        <v>0</v>
      </c>
      <c r="AZ83" s="1695">
        <f>IFERROR(VLOOKUP($A83,'2015'!$B$2:$K$165,5,FALSE),0)</f>
        <v>0</v>
      </c>
      <c r="BA83" s="1695">
        <f>IFERROR(VLOOKUP($A83,'2015'!$B$2:$K$165,8,FALSE),0)</f>
        <v>0</v>
      </c>
      <c r="BB83" s="1740">
        <f>IFERROR(VLOOKUP($A83,'2015'!$B$2:$K$165,10,FALSE),0)</f>
        <v>0</v>
      </c>
      <c r="BC83" s="1700">
        <f>IFERROR(VLOOKUP($A83,'2014'!$B$2:$K$157,3,FALSE),0)</f>
        <v>0</v>
      </c>
      <c r="BD83" s="1691">
        <f>IFERROR(VLOOKUP($A83,'2014'!$B$2:$K$157,4,FALSE),0)</f>
        <v>0</v>
      </c>
      <c r="BE83" s="1691">
        <f>IFERROR(VLOOKUP($A83,'2014'!$B$2:$K$157,5,FALSE),0)</f>
        <v>0</v>
      </c>
      <c r="BF83" s="1691">
        <f>IFERROR(VLOOKUP($A83,'2014'!$B$2:$K$157,8,FALSE),0)</f>
        <v>0</v>
      </c>
      <c r="BG83" s="1740">
        <f>IFERROR(VLOOKUP($A83,'2014'!$B$2:$K$157,10,FALSE),0)</f>
        <v>0</v>
      </c>
      <c r="BH83" s="1700">
        <f>IFERROR(VLOOKUP($A83,'2013'!$D$4:$I$249,2,FALSE),0)</f>
        <v>0</v>
      </c>
      <c r="BI83" s="1691">
        <f>IFERROR(VLOOKUP($A83,'2013'!$D$4:$I$249,3,FALSE),0)</f>
        <v>0</v>
      </c>
      <c r="BJ83" s="1691">
        <f>IFERROR(VLOOKUP($A83,'2013'!$D$4:$I$249,4,FALSE),0)</f>
        <v>0</v>
      </c>
      <c r="BK83" s="1691">
        <f>IFERROR(VLOOKUP($A83,'2013'!$D$4:$I$249,5,FALSE),0)</f>
        <v>0</v>
      </c>
      <c r="BL83" s="1740">
        <f>IFERROR(VLOOKUP($A83,'2013'!$D$4:$I$249,6,FALSE),0)</f>
        <v>0</v>
      </c>
      <c r="BM83" s="1737">
        <f>IFERROR(VLOOKUP($A83,'2012'!$D$3:$O$172,2,FALSE),0)</f>
        <v>0</v>
      </c>
      <c r="BN83" s="1691">
        <f>IFERROR(VLOOKUP($A83,'2012'!$D$3:$O$172,3,FALSE),0)</f>
        <v>0</v>
      </c>
      <c r="BO83" s="1743">
        <f>IFERROR(VLOOKUP($A83,'2012'!$D$3:$O$172,4,FALSE),0)</f>
        <v>0</v>
      </c>
      <c r="BP83" s="1700">
        <f>IFERROR(VLOOKUP($A83,'2012'!$D$3:$O$172,5,FALSE),0)</f>
        <v>0</v>
      </c>
      <c r="BQ83" s="1691">
        <f>IFERROR(VLOOKUP($A83,'2012'!$D$3:$O$172,6,FALSE),0)</f>
        <v>0</v>
      </c>
      <c r="BR83" s="1691">
        <f>IFERROR(VLOOKUP($A83,'2012'!$D$3:$O$172,7,FALSE),0)</f>
        <v>0</v>
      </c>
      <c r="BS83" s="1691">
        <f>IFERROR(VLOOKUP($A83,'2012'!$D$3:$O$172,8,FALSE),0)</f>
        <v>0</v>
      </c>
      <c r="BT83" s="1740">
        <f>IFERROR(VLOOKUP($A83,'2012'!$D$3:$O$172,9,FALSE),0)</f>
        <v>0</v>
      </c>
      <c r="BX83" s="1700">
        <f>IFERROR(VLOOKUP($A83,'2011'!$D$4:$I$251,2,FALSE),0)</f>
        <v>0</v>
      </c>
      <c r="BY83" s="1691">
        <f>IFERROR(VLOOKUP($A83,'2011'!$D$4:$I$251,3,FALSE),0)</f>
        <v>0</v>
      </c>
      <c r="BZ83" s="1691">
        <f>IFERROR(VLOOKUP($A83,'2011'!$D$4:$I$251,4,FALSE),0)</f>
        <v>0</v>
      </c>
      <c r="CA83" s="1691">
        <f>IFERROR(VLOOKUP($A83,'2011'!$D$4:$I$251,5,FALSE),0)</f>
        <v>0</v>
      </c>
      <c r="CB83" s="1740">
        <f>IFERROR(VLOOKUP($A83,'2011'!$D$4:$I$251,6,FALSE),0)</f>
        <v>0</v>
      </c>
      <c r="CC83" s="1700">
        <f>IFERROR(VLOOKUP($A83,'2010'!$C$3:$H$234,2,FALSE),0)</f>
        <v>0</v>
      </c>
      <c r="CD83" s="1691">
        <f>IFERROR(VLOOKUP($A83,'2010'!$C$3:$H$234,3,FALSE),0)</f>
        <v>0</v>
      </c>
      <c r="CE83" s="1691">
        <f>IFERROR(VLOOKUP($A83,'2010'!$C$3:$H$234,4,FALSE),0)</f>
        <v>0</v>
      </c>
      <c r="CF83" s="1691">
        <f>IFERROR(VLOOKUP($A83,'2010'!$C$3:$H$234,5,FALSE),0)</f>
        <v>0</v>
      </c>
      <c r="CG83" s="1740">
        <f>IFERROR(VLOOKUP($A83,'2010'!$C$3:$H$234,6,FALSE),0)</f>
        <v>0</v>
      </c>
      <c r="CH83" s="1700">
        <f>IFERROR(VLOOKUP($A83,'2009'!$C$3:$H$242,2,FALSE),0)</f>
        <v>0</v>
      </c>
      <c r="CI83" s="1691">
        <f>IFERROR(VLOOKUP($A83,'2009'!$C$3:$H$242,3,FALSE),0)</f>
        <v>0</v>
      </c>
      <c r="CJ83" s="1691">
        <f>IFERROR(VLOOKUP($A83,'2009'!$C$3:$H$242,4,FALSE),0)</f>
        <v>0</v>
      </c>
      <c r="CK83" s="1691">
        <f>IFERROR(VLOOKUP($A83,'2009'!$C$3:$H$242,5,FALSE),0)</f>
        <v>0</v>
      </c>
      <c r="CL83" s="1740">
        <f>IFERROR(VLOOKUP($A83,'2009'!$C$3:$H$242,6,FALSE),0)</f>
        <v>0</v>
      </c>
      <c r="CM83" s="1700">
        <f>IFERROR(VLOOKUP($A83,'2008'!$C$3:$H$229,2,FALSE),0)</f>
        <v>0</v>
      </c>
      <c r="CN83" s="1691">
        <f>IFERROR(VLOOKUP($A83,'2008'!$C$3:$H$229,3,FALSE),0)</f>
        <v>0</v>
      </c>
      <c r="CO83" s="1691">
        <f>IFERROR(VLOOKUP($A83,'2008'!$C$3:$H$229,4,FALSE),0)</f>
        <v>0</v>
      </c>
      <c r="CP83" s="1691">
        <f>IFERROR(VLOOKUP($A83,'2008'!$C$3:$H$229,5,FALSE),0)</f>
        <v>0</v>
      </c>
      <c r="CQ83" s="1740">
        <f>IFERROR(VLOOKUP($A83,'2008'!$C$3:$H$229,6,FALSE),0)</f>
        <v>0</v>
      </c>
      <c r="CR83" s="1700">
        <f>IFERROR(VLOOKUP($A83,'2007'!$C$3:$M$238,7,FALSE),0)</f>
        <v>36</v>
      </c>
      <c r="CS83" s="1691">
        <f>IFERROR(VLOOKUP($A83,'2007'!$C$3:$M$238,8,FALSE),0)</f>
        <v>10</v>
      </c>
      <c r="CT83" s="1691">
        <f>IFERROR(VLOOKUP($A83,'2007'!$C$3:$M$238,9,FALSE),0)</f>
        <v>21</v>
      </c>
      <c r="CU83" s="1691">
        <f>IFERROR(VLOOKUP($A83,'2007'!$C$3:$M$238,10,FALSE),0)</f>
        <v>0</v>
      </c>
      <c r="CV83" s="1740">
        <f>IFERROR(VLOOKUP($A83,'2007'!$C$3:$M$238,11,FALSE),0)</f>
        <v>0.58333333333333337</v>
      </c>
      <c r="CW83" s="1700">
        <f>IFERROR(VLOOKUP($A83,'2006'!$A$2:$F$200,2,FALSE),0)</f>
        <v>59</v>
      </c>
      <c r="CX83" s="1691">
        <f>IFERROR(VLOOKUP($A83,'2006'!$A$2:$F$200,4,FALSE),0)</f>
        <v>26</v>
      </c>
      <c r="CY83" s="1691">
        <f>IFERROR(VLOOKUP($A83,'2006'!$A$2:$F$200,5,FALSE),0)</f>
        <v>0</v>
      </c>
      <c r="CZ83" s="1740">
        <f>IFERROR(VLOOKUP($A83,'2006'!$A$2:$F$200,6,FALSE),0)</f>
        <v>0.44067796610169491</v>
      </c>
      <c r="DA83" s="1700">
        <f>IFERROR(VLOOKUP($A83,'2005'!$C$3:$M$205,8,FALSE),0)</f>
        <v>54</v>
      </c>
      <c r="DB83" s="1691">
        <f>IFERROR(VLOOKUP($A83,'2005'!$C$3:$M$205,9,FALSE),0)</f>
        <v>31</v>
      </c>
      <c r="DC83" s="1691">
        <f>IFERROR(VLOOKUP($A83,'2005'!$C$3:$M$205,10,FALSE),0)</f>
        <v>0</v>
      </c>
      <c r="DD83" s="1740">
        <f>IFERROR(VLOOKUP($A83,'2005'!$C$3:$M$205,11,FALSE),0)</f>
        <v>0.57407407407407407</v>
      </c>
      <c r="DE83" s="1700">
        <f>IFERROR(VLOOKUP($A83,'2004'!$C$3:$M$213,8,FALSE),0)</f>
        <v>62</v>
      </c>
      <c r="DF83" s="1691">
        <f>IFERROR(VLOOKUP($A83,'2004'!$C$3:$M$213,9,FALSE),0)</f>
        <v>33</v>
      </c>
      <c r="DG83" s="1691">
        <f>IFERROR(VLOOKUP($A83,'2004'!$C$3:$M$213,10,FALSE),0)</f>
        <v>0</v>
      </c>
      <c r="DH83" s="1740">
        <f>IFERROR(VLOOKUP($A83,'2004'!$C$3:$M$213,11,FALSE),0)</f>
        <v>0.532258064516129</v>
      </c>
      <c r="DI83" s="1700">
        <f>IFERROR(VLOOKUP($A83,'2003'!$C$3:$Q$214,12,FALSE),0)</f>
        <v>63</v>
      </c>
      <c r="DJ83" s="1691">
        <f>IFERROR(VLOOKUP($A83,'2003'!$C$3:$Q$214,13,FALSE),0)</f>
        <v>38</v>
      </c>
      <c r="DK83" s="1691">
        <f>IFERROR(VLOOKUP($A83,'2003'!$C$3:$Q$214,14,FALSE),0)</f>
        <v>0</v>
      </c>
      <c r="DL83" s="1740">
        <f>IFERROR(VLOOKUP($A83,'2003'!$C$3:$Q$214,15,FALSE),0)</f>
        <v>0.60317460317460314</v>
      </c>
      <c r="DM83" s="1700">
        <f>IFERROR(VLOOKUP($A83,'2002'!$D$3:$R$214,12,FALSE),0)</f>
        <v>60</v>
      </c>
      <c r="DN83" s="1691">
        <f>IFERROR(VLOOKUP($A83,'2002'!$D$3:$R$214,13,FALSE),0)</f>
        <v>29</v>
      </c>
      <c r="DO83" s="1691">
        <f>IFERROR(VLOOKUP($A83,'2002'!$D$3:$R$214,14,FALSE),0)</f>
        <v>0</v>
      </c>
      <c r="DP83" s="1788">
        <f>IFERROR(VLOOKUP($A83,'2002'!$D$3:$R$214,15,FALSE),0)</f>
        <v>0.48333333333333334</v>
      </c>
      <c r="DQ83" s="1700">
        <f>IFERROR(VLOOKUP($A83,'Pre 2002'!$C$3:$CK$382,84,FALSE),0)</f>
        <v>983</v>
      </c>
      <c r="DR83" s="1695">
        <f>IFERROR(VLOOKUP($A83,'Pre 2002'!$C$3:$CK$382,85,FALSE),0)</f>
        <v>515</v>
      </c>
      <c r="DS83" s="1695">
        <f>IFERROR(VLOOKUP($A83,'Pre 2002'!$C$3:$CK$382,86,FALSE),0)</f>
        <v>40</v>
      </c>
      <c r="DT83" s="1790">
        <f>IFERROR(VLOOKUP($A83,'Pre 2002'!$C$3:$CK$382,87,FALSE),0)</f>
        <v>0.52390640895218721</v>
      </c>
      <c r="DU83" s="1741">
        <f>IFERROR(VLOOKUP(A83,'Pre 2002'!$C$3:$CG$382,83,FALSE),0)</f>
        <v>15</v>
      </c>
      <c r="DV83" s="1722"/>
      <c r="DY83" s="1731"/>
    </row>
    <row r="84" spans="1:129">
      <c r="A84" s="1778" t="s">
        <v>78</v>
      </c>
      <c r="B84" s="1562">
        <f t="shared" si="30"/>
        <v>834</v>
      </c>
      <c r="C84" s="1562">
        <f t="shared" si="31"/>
        <v>527</v>
      </c>
      <c r="D84" s="1562">
        <f t="shared" si="32"/>
        <v>39</v>
      </c>
      <c r="E84" s="1563">
        <f t="shared" si="33"/>
        <v>0.63189448441246998</v>
      </c>
      <c r="F84" s="1786">
        <f t="shared" si="34"/>
        <v>12</v>
      </c>
      <c r="G84" s="1595">
        <v>2003</v>
      </c>
      <c r="H84" s="1567">
        <f t="shared" si="39"/>
        <v>12</v>
      </c>
      <c r="I84" s="1734">
        <f t="shared" si="40"/>
        <v>834</v>
      </c>
      <c r="J84" s="1734">
        <f t="shared" si="41"/>
        <v>527</v>
      </c>
      <c r="K84" s="1734">
        <f t="shared" si="42"/>
        <v>39</v>
      </c>
      <c r="L84" s="1806">
        <f t="shared" si="43"/>
        <v>0.63189448441246998</v>
      </c>
      <c r="M84" s="1568" t="s">
        <v>14</v>
      </c>
      <c r="N84" s="1573">
        <v>0</v>
      </c>
      <c r="O84" s="1700">
        <f>IFERROR(VLOOKUP($A84,'2022'!$B$2:$K$174,3,FALSE),0)</f>
        <v>0</v>
      </c>
      <c r="P84" s="1858">
        <f>IFERROR(VLOOKUP($A84,'2022'!$B$2:$K$174,4,FALSE),0)</f>
        <v>0</v>
      </c>
      <c r="Q84" s="1858">
        <f>IFERROR(VLOOKUP($A84,'2022'!$B$2:$K$174,5,FALSE),0)</f>
        <v>0</v>
      </c>
      <c r="R84" s="1858">
        <f>IFERROR(VLOOKUP($A84,'2022'!$B$2:$K$174,8,FALSE),0)</f>
        <v>0</v>
      </c>
      <c r="S84" s="1740">
        <f>IFERROR(VLOOKUP($A84,'2022'!$B$2:$K$174,10,FALSE),0)</f>
        <v>0</v>
      </c>
      <c r="T84" s="1700">
        <f>IFERROR(VLOOKUP($A84,'2021'!$B$2:$K$174,3,FALSE),0)</f>
        <v>0</v>
      </c>
      <c r="U84" s="1843">
        <f>IFERROR(VLOOKUP($A84,'2021'!$B$2:$K$174,4,FALSE),0)</f>
        <v>0</v>
      </c>
      <c r="V84" s="1843">
        <f>IFERROR(VLOOKUP($A84,'2021'!$B$2:$K$174,5,FALSE),0)</f>
        <v>0</v>
      </c>
      <c r="W84" s="1843">
        <f>IFERROR(VLOOKUP($A84,'2021'!$B$2:$K$174,8,FALSE),0)</f>
        <v>0</v>
      </c>
      <c r="X84" s="1740">
        <f>IFERROR(VLOOKUP($A84,'2021'!$B$2:$K$174,10,FALSE),0)</f>
        <v>0</v>
      </c>
      <c r="Y84" s="1700">
        <f>IFERROR(VLOOKUP($A84,'2020'!$B$2:$K$170,3,FALSE),0)</f>
        <v>0</v>
      </c>
      <c r="Z84" s="1829">
        <f>IFERROR(VLOOKUP($A84,'2020'!$B$2:$K$170,4,FALSE),0)</f>
        <v>0</v>
      </c>
      <c r="AA84" s="1829">
        <f>IFERROR(VLOOKUP($A84,'2020'!$B$2:$K$170,5,FALSE),0)</f>
        <v>0</v>
      </c>
      <c r="AB84" s="1829">
        <f>IFERROR(VLOOKUP($A84,'2020'!$B$2:$K$170,8,FALSE),0)</f>
        <v>0</v>
      </c>
      <c r="AC84" s="1740">
        <f>IFERROR(VLOOKUP($A84,'2020'!$B$2:$K$170,10,FALSE),0)</f>
        <v>0</v>
      </c>
      <c r="AD84" s="1700">
        <f>IFERROR(VLOOKUP($A84,'2019'!$B$2:$K$170,3,FALSE),0)</f>
        <v>0</v>
      </c>
      <c r="AE84" s="1823">
        <f>IFERROR(VLOOKUP($A84,'2019'!$B$2:$K$170,4,FALSE),0)</f>
        <v>0</v>
      </c>
      <c r="AF84" s="1823">
        <f>IFERROR(VLOOKUP($A84,'2019'!$B$2:$K$170,5,FALSE),0)</f>
        <v>0</v>
      </c>
      <c r="AG84" s="1823">
        <f>IFERROR(VLOOKUP($A84,'2019'!$B$2:$K$170,8,FALSE),0)</f>
        <v>0</v>
      </c>
      <c r="AH84" s="1740">
        <f>IFERROR(VLOOKUP($A84,'2019'!$B$2:$K$170,10,FALSE),0)</f>
        <v>0</v>
      </c>
      <c r="AI84" s="1700">
        <f>IFERROR(VLOOKUP($A84,'2018'!$B$2:$K$170,3,FALSE),0)</f>
        <v>0</v>
      </c>
      <c r="AJ84" s="1821">
        <f>IFERROR(VLOOKUP($A84,'2018'!$B$2:$K$170,4,FALSE),0)</f>
        <v>0</v>
      </c>
      <c r="AK84" s="1821">
        <f>IFERROR(VLOOKUP($A84,'2018'!$B$2:$K$170,5,FALSE),0)</f>
        <v>0</v>
      </c>
      <c r="AL84" s="1821">
        <f>IFERROR(VLOOKUP($A84,'2018'!$B$2:$K$170,8,FALSE),0)</f>
        <v>0</v>
      </c>
      <c r="AM84" s="1740">
        <f>IFERROR(VLOOKUP($A84,'2018'!$B$2:$K$170,10,FALSE),0)</f>
        <v>0</v>
      </c>
      <c r="AN84" s="1700">
        <f>IFERROR(VLOOKUP($A84,'2017'!$B$2:$J$163,2,FALSE),0)</f>
        <v>0</v>
      </c>
      <c r="AO84" s="1815">
        <f>IFERROR(VLOOKUP($A84,'2017'!$B$2:$J$163,3,FALSE),0)</f>
        <v>0</v>
      </c>
      <c r="AP84" s="1815">
        <f>IFERROR(VLOOKUP($A84,'2017'!$B$2:$J$163,4,FALSE),0)</f>
        <v>0</v>
      </c>
      <c r="AQ84" s="1815">
        <f>IFERROR(VLOOKUP($A84,'2017'!$B$2:$J$163,7,FALSE),0)</f>
        <v>0</v>
      </c>
      <c r="AR84" s="1740">
        <f>IFERROR(VLOOKUP($A84,'2017'!$B$2:$J$163,9,FALSE),0)</f>
        <v>0</v>
      </c>
      <c r="AS84" s="1700">
        <f>IFERROR(VLOOKUP($A84,'2016'!$B$2:$K$165,3,FALSE),0)</f>
        <v>0</v>
      </c>
      <c r="AT84" s="1796">
        <f>IFERROR(VLOOKUP($A84,'2016'!$B$2:$K$165,4,FALSE),0)</f>
        <v>0</v>
      </c>
      <c r="AU84" s="1796">
        <f>IFERROR(VLOOKUP($A84,'2016'!$B$2:$K$165,5,FALSE),0)</f>
        <v>0</v>
      </c>
      <c r="AV84" s="1796">
        <f>IFERROR(VLOOKUP($A84,'2016'!$B$2:$K$165,8,FALSE),0)</f>
        <v>0</v>
      </c>
      <c r="AW84" s="1740">
        <f>IFERROR(VLOOKUP($A84,'2016'!$B$2:$K$165,10,FALSE),0)</f>
        <v>0</v>
      </c>
      <c r="AX84" s="1700">
        <f>IFERROR(VLOOKUP($A84,'2015'!$B$2:$K$165,3,FALSE),0)</f>
        <v>0</v>
      </c>
      <c r="AY84" s="1695">
        <f>IFERROR(VLOOKUP($A84,'2015'!$B$2:$K$165,4,FALSE),0)</f>
        <v>0</v>
      </c>
      <c r="AZ84" s="1695">
        <f>IFERROR(VLOOKUP($A84,'2015'!$B$2:$K$165,5,FALSE),0)</f>
        <v>0</v>
      </c>
      <c r="BA84" s="1695">
        <f>IFERROR(VLOOKUP($A84,'2015'!$B$2:$K$165,8,FALSE),0)</f>
        <v>0</v>
      </c>
      <c r="BB84" s="1740">
        <f>IFERROR(VLOOKUP($A84,'2015'!$B$2:$K$165,10,FALSE),0)</f>
        <v>0</v>
      </c>
      <c r="BC84" s="1700">
        <f>IFERROR(VLOOKUP($A84,'2014'!$B$2:$K$157,3,FALSE),0)</f>
        <v>81</v>
      </c>
      <c r="BD84" s="1691">
        <f>IFERROR(VLOOKUP($A84,'2014'!$B$2:$K$157,4,FALSE),0)</f>
        <v>32</v>
      </c>
      <c r="BE84" s="1691">
        <f>IFERROR(VLOOKUP($A84,'2014'!$B$2:$K$157,5,FALSE),0)</f>
        <v>57</v>
      </c>
      <c r="BF84" s="1691">
        <f>IFERROR(VLOOKUP($A84,'2014'!$B$2:$K$157,8,FALSE),0)</f>
        <v>1</v>
      </c>
      <c r="BG84" s="1740">
        <f>IFERROR(VLOOKUP($A84,'2014'!$B$2:$K$157,10,FALSE),0)</f>
        <v>0.70370370370370372</v>
      </c>
      <c r="BH84" s="1700">
        <f>IFERROR(VLOOKUP($A84,'2013'!$D$4:$I$249,2,FALSE),0)</f>
        <v>68</v>
      </c>
      <c r="BI84" s="1691">
        <f>IFERROR(VLOOKUP($A84,'2013'!$D$4:$I$249,3,FALSE),0)</f>
        <v>20</v>
      </c>
      <c r="BJ84" s="1691">
        <f>IFERROR(VLOOKUP($A84,'2013'!$D$4:$I$249,4,FALSE),0)</f>
        <v>39</v>
      </c>
      <c r="BK84" s="1691">
        <f>IFERROR(VLOOKUP($A84,'2013'!$D$4:$I$249,5,FALSE),0)</f>
        <v>1</v>
      </c>
      <c r="BL84" s="1740">
        <f>IFERROR(VLOOKUP($A84,'2013'!$D$4:$I$249,6,FALSE),0)</f>
        <v>0.57352941176470584</v>
      </c>
      <c r="BM84" s="1737">
        <f>IFERROR(VLOOKUP($A84,'2012'!$D$3:$O$172,2,FALSE),0)</f>
        <v>685</v>
      </c>
      <c r="BN84" s="1691">
        <f>IFERROR(VLOOKUP($A84,'2012'!$D$3:$O$172,3,FALSE),0)</f>
        <v>431</v>
      </c>
      <c r="BO84" s="1743">
        <f>IFERROR(VLOOKUP($A84,'2012'!$D$3:$O$172,4,FALSE),0)</f>
        <v>37</v>
      </c>
      <c r="BP84" s="1700">
        <f>IFERROR(VLOOKUP($A84,'2012'!$D$3:$O$172,5,FALSE),0)</f>
        <v>86</v>
      </c>
      <c r="BQ84" s="1691">
        <f>IFERROR(VLOOKUP($A84,'2012'!$D$3:$O$172,6,FALSE),0)</f>
        <v>43</v>
      </c>
      <c r="BR84" s="1691">
        <f>IFERROR(VLOOKUP($A84,'2012'!$D$3:$O$172,7,FALSE),0)</f>
        <v>56</v>
      </c>
      <c r="BS84" s="1691">
        <f>IFERROR(VLOOKUP($A84,'2012'!$D$3:$O$172,8,FALSE),0)</f>
        <v>6</v>
      </c>
      <c r="BT84" s="1740">
        <f>IFERROR(VLOOKUP($A84,'2012'!$D$3:$O$172,9,FALSE),0)</f>
        <v>0.65116279069767447</v>
      </c>
      <c r="BU84" s="1737">
        <f>IFERROR(VLOOKUP($A84,'2012'!$D$3:$O$172,10,FALSE),0)</f>
        <v>599</v>
      </c>
      <c r="BV84" s="1691">
        <f>IFERROR(VLOOKUP($A84,'2012'!$D$3:$O$172,11,FALSE),0)</f>
        <v>375</v>
      </c>
      <c r="BW84" s="1743">
        <f>IFERROR(VLOOKUP($A84,'2012'!$D$3:$O$172,12,FALSE),0)</f>
        <v>31</v>
      </c>
      <c r="BX84" s="1700">
        <f>IFERROR(VLOOKUP($A84,'2011'!$D$4:$I$251,2,FALSE),0)</f>
        <v>68</v>
      </c>
      <c r="BY84" s="1691">
        <f>IFERROR(VLOOKUP($A84,'2011'!$D$4:$I$251,3,FALSE),0)</f>
        <v>37</v>
      </c>
      <c r="BZ84" s="1691">
        <f>IFERROR(VLOOKUP($A84,'2011'!$D$4:$I$251,4,FALSE),0)</f>
        <v>51</v>
      </c>
      <c r="CA84" s="1691">
        <f>IFERROR(VLOOKUP($A84,'2011'!$D$4:$I$251,5,FALSE),0)</f>
        <v>8</v>
      </c>
      <c r="CB84" s="1740">
        <f>IFERROR(VLOOKUP($A84,'2011'!$D$4:$I$251,6,FALSE),0)</f>
        <v>0.75</v>
      </c>
      <c r="CC84" s="1700">
        <f>IFERROR(VLOOKUP($A84,'2010'!$C$3:$H$234,2,FALSE),0)</f>
        <v>82</v>
      </c>
      <c r="CD84" s="1691">
        <f>IFERROR(VLOOKUP($A84,'2010'!$C$3:$H$234,3,FALSE),0)</f>
        <v>33</v>
      </c>
      <c r="CE84" s="1691">
        <f>IFERROR(VLOOKUP($A84,'2010'!$C$3:$H$234,4,FALSE),0)</f>
        <v>53</v>
      </c>
      <c r="CF84" s="1691">
        <f>IFERROR(VLOOKUP($A84,'2010'!$C$3:$H$234,5,FALSE),0)</f>
        <v>6</v>
      </c>
      <c r="CG84" s="1740">
        <f>IFERROR(VLOOKUP($A84,'2010'!$C$3:$H$234,6,FALSE),0)</f>
        <v>0.64634146341463417</v>
      </c>
      <c r="CH84" s="1700">
        <f>IFERROR(VLOOKUP($A84,'2009'!$C$3:$H$242,2,FALSE),0)</f>
        <v>71</v>
      </c>
      <c r="CI84" s="1691">
        <f>IFERROR(VLOOKUP($A84,'2009'!$C$3:$H$242,3,FALSE),0)</f>
        <v>39</v>
      </c>
      <c r="CJ84" s="1691">
        <f>IFERROR(VLOOKUP($A84,'2009'!$C$3:$H$242,4,FALSE),0)</f>
        <v>52</v>
      </c>
      <c r="CK84" s="1691">
        <f>IFERROR(VLOOKUP($A84,'2009'!$C$3:$H$242,5,FALSE),0)</f>
        <v>6</v>
      </c>
      <c r="CL84" s="1740">
        <f>IFERROR(VLOOKUP($A84,'2009'!$C$3:$H$242,6,FALSE),0)</f>
        <v>0.73239436619718312</v>
      </c>
      <c r="CM84" s="1700">
        <f>IFERROR(VLOOKUP($A84,'2008'!$C$3:$H$229,2,FALSE),0)</f>
        <v>80</v>
      </c>
      <c r="CN84" s="1691">
        <f>IFERROR(VLOOKUP($A84,'2008'!$C$3:$H$229,3,FALSE),0)</f>
        <v>45</v>
      </c>
      <c r="CO84" s="1691">
        <f>IFERROR(VLOOKUP($A84,'2008'!$C$3:$H$229,4,FALSE),0)</f>
        <v>54</v>
      </c>
      <c r="CP84" s="1691">
        <f>IFERROR(VLOOKUP($A84,'2008'!$C$3:$H$229,5,FALSE),0)</f>
        <v>7</v>
      </c>
      <c r="CQ84" s="1740">
        <f>IFERROR(VLOOKUP($A84,'2008'!$C$3:$H$229,6,FALSE),0)</f>
        <v>0.67500000000000004</v>
      </c>
      <c r="CR84" s="1700">
        <f>IFERROR(VLOOKUP($A84,'2007'!$C$3:$M$238,7,FALSE),0)</f>
        <v>75</v>
      </c>
      <c r="CS84" s="1691">
        <f>IFERROR(VLOOKUP($A84,'2007'!$C$3:$M$238,8,FALSE),0)</f>
        <v>26</v>
      </c>
      <c r="CT84" s="1691">
        <f>IFERROR(VLOOKUP($A84,'2007'!$C$3:$M$238,9,FALSE),0)</f>
        <v>40</v>
      </c>
      <c r="CU84" s="1691">
        <f>IFERROR(VLOOKUP($A84,'2007'!$C$3:$M$238,10,FALSE),0)</f>
        <v>2</v>
      </c>
      <c r="CV84" s="1740">
        <f>IFERROR(VLOOKUP($A84,'2007'!$C$3:$M$238,11,FALSE),0)</f>
        <v>0.53333333333333333</v>
      </c>
      <c r="CW84" s="1700">
        <f>IFERROR(VLOOKUP($A84,'2006'!$A$2:$F$200,2,FALSE),0)</f>
        <v>58</v>
      </c>
      <c r="CX84" s="1691">
        <f>IFERROR(VLOOKUP($A84,'2006'!$A$2:$F$200,4,FALSE),0)</f>
        <v>31</v>
      </c>
      <c r="CY84" s="1691">
        <f>IFERROR(VLOOKUP($A84,'2006'!$A$2:$F$200,5,FALSE),0)</f>
        <v>0</v>
      </c>
      <c r="CZ84" s="1740">
        <f>IFERROR(VLOOKUP($A84,'2006'!$A$2:$F$200,6,FALSE),0)</f>
        <v>0.53448275862068961</v>
      </c>
      <c r="DA84" s="1700">
        <f>IFERROR(VLOOKUP($A84,'2005'!$C$3:$M$205,8,FALSE),0)</f>
        <v>0</v>
      </c>
      <c r="DB84" s="1691">
        <f>IFERROR(VLOOKUP($A84,'2005'!$C$3:$M$205,9,FALSE),0)</f>
        <v>0</v>
      </c>
      <c r="DC84" s="1691">
        <f>IFERROR(VLOOKUP($A84,'2005'!$C$3:$M$205,10,FALSE),0)</f>
        <v>0</v>
      </c>
      <c r="DD84" s="1740">
        <f>IFERROR(VLOOKUP($A84,'2005'!$C$3:$M$205,11,FALSE),0)</f>
        <v>0</v>
      </c>
      <c r="DE84" s="1700">
        <f>IFERROR(VLOOKUP($A84,'2004'!$C$3:$M$213,8,FALSE),0)</f>
        <v>0</v>
      </c>
      <c r="DF84" s="1691">
        <f>IFERROR(VLOOKUP($A84,'2004'!$C$3:$M$213,9,FALSE),0)</f>
        <v>0</v>
      </c>
      <c r="DG84" s="1691">
        <f>IFERROR(VLOOKUP($A84,'2004'!$C$3:$M$213,10,FALSE),0)</f>
        <v>0</v>
      </c>
      <c r="DH84" s="1740">
        <f>IFERROR(VLOOKUP($A84,'2004'!$C$3:$M$213,11,FALSE),0)</f>
        <v>0</v>
      </c>
      <c r="DI84" s="1700">
        <f>IFERROR(VLOOKUP($A84,'2003'!$C$3:$Q$214,12,FALSE),0)</f>
        <v>0</v>
      </c>
      <c r="DJ84" s="1691">
        <f>IFERROR(VLOOKUP($A84,'2003'!$C$3:$Q$214,13,FALSE),0)</f>
        <v>0</v>
      </c>
      <c r="DK84" s="1691">
        <f>IFERROR(VLOOKUP($A84,'2003'!$C$3:$Q$214,14,FALSE),0)</f>
        <v>0</v>
      </c>
      <c r="DL84" s="1740">
        <f>IFERROR(VLOOKUP($A84,'2003'!$C$3:$Q$214,15,FALSE),0)</f>
        <v>0</v>
      </c>
      <c r="DM84" s="1700">
        <f>IFERROR(VLOOKUP($A84,'2002'!$D$3:$R$214,12,FALSE),0)</f>
        <v>54</v>
      </c>
      <c r="DN84" s="1691">
        <f>IFERROR(VLOOKUP($A84,'2002'!$D$3:$R$214,13,FALSE),0)</f>
        <v>33</v>
      </c>
      <c r="DO84" s="1691">
        <f>IFERROR(VLOOKUP($A84,'2002'!$D$3:$R$214,14,FALSE),0)</f>
        <v>0</v>
      </c>
      <c r="DP84" s="1788">
        <f>IFERROR(VLOOKUP($A84,'2002'!$D$3:$R$214,15,FALSE),0)</f>
        <v>0.61111111111111116</v>
      </c>
      <c r="DQ84" s="1700">
        <f>IFERROR(VLOOKUP($A84,'Pre 2002'!$C$3:$CK$382,84,FALSE),0)</f>
        <v>111</v>
      </c>
      <c r="DR84" s="1695">
        <f>IFERROR(VLOOKUP($A84,'Pre 2002'!$C$3:$CK$382,85,FALSE),0)</f>
        <v>61</v>
      </c>
      <c r="DS84" s="1695">
        <f>IFERROR(VLOOKUP($A84,'Pre 2002'!$C$3:$CK$382,86,FALSE),0)</f>
        <v>2</v>
      </c>
      <c r="DT84" s="1790">
        <f>IFERROR(VLOOKUP($A84,'Pre 2002'!$C$3:$CK$382,87,FALSE),0)</f>
        <v>0.5495495495495496</v>
      </c>
      <c r="DU84" s="1741">
        <f>IFERROR(VLOOKUP(A84,'Pre 2002'!$C$3:$CG$382,83,FALSE),0)</f>
        <v>2</v>
      </c>
      <c r="DV84" s="1727"/>
      <c r="DY84" s="1731"/>
    </row>
    <row r="85" spans="1:129">
      <c r="A85" s="1778" t="s">
        <v>1241</v>
      </c>
      <c r="B85" s="1562">
        <f t="shared" si="30"/>
        <v>789</v>
      </c>
      <c r="C85" s="1562">
        <f t="shared" si="31"/>
        <v>469</v>
      </c>
      <c r="D85" s="1562">
        <f t="shared" si="32"/>
        <v>39</v>
      </c>
      <c r="E85" s="1563">
        <f t="shared" si="33"/>
        <v>0.59442332065906212</v>
      </c>
      <c r="F85" s="1786">
        <f t="shared" si="34"/>
        <v>15</v>
      </c>
      <c r="G85" s="1595" t="s">
        <v>2159</v>
      </c>
      <c r="H85" s="1567">
        <f t="shared" si="39"/>
        <v>15</v>
      </c>
      <c r="I85" s="1734">
        <f t="shared" si="40"/>
        <v>789</v>
      </c>
      <c r="J85" s="1734">
        <f t="shared" si="41"/>
        <v>469</v>
      </c>
      <c r="K85" s="1734">
        <f t="shared" si="42"/>
        <v>39</v>
      </c>
      <c r="L85" s="1806">
        <f t="shared" si="43"/>
        <v>0.59442332065906212</v>
      </c>
      <c r="M85" s="1734"/>
      <c r="N85" s="1748"/>
      <c r="O85" s="1700">
        <f>IFERROR(VLOOKUP($A85,'2022'!$B$2:$K$174,3,FALSE),0)</f>
        <v>0</v>
      </c>
      <c r="P85" s="1858">
        <f>IFERROR(VLOOKUP($A85,'2022'!$B$2:$K$174,4,FALSE),0)</f>
        <v>0</v>
      </c>
      <c r="Q85" s="1858">
        <f>IFERROR(VLOOKUP($A85,'2022'!$B$2:$K$174,5,FALSE),0)</f>
        <v>0</v>
      </c>
      <c r="R85" s="1858">
        <f>IFERROR(VLOOKUP($A85,'2022'!$B$2:$K$174,8,FALSE),0)</f>
        <v>0</v>
      </c>
      <c r="S85" s="1740">
        <f>IFERROR(VLOOKUP($A85,'2022'!$B$2:$K$174,10,FALSE),0)</f>
        <v>0</v>
      </c>
      <c r="T85" s="1700">
        <f>IFERROR(VLOOKUP($A85,'2021'!$B$2:$K$174,3,FALSE),0)</f>
        <v>0</v>
      </c>
      <c r="U85" s="1843">
        <f>IFERROR(VLOOKUP($A85,'2021'!$B$2:$K$174,4,FALSE),0)</f>
        <v>0</v>
      </c>
      <c r="V85" s="1843">
        <f>IFERROR(VLOOKUP($A85,'2021'!$B$2:$K$174,5,FALSE),0)</f>
        <v>0</v>
      </c>
      <c r="W85" s="1843">
        <f>IFERROR(VLOOKUP($A85,'2021'!$B$2:$K$174,8,FALSE),0)</f>
        <v>0</v>
      </c>
      <c r="X85" s="1740">
        <f>IFERROR(VLOOKUP($A85,'2021'!$B$2:$K$174,10,FALSE),0)</f>
        <v>0</v>
      </c>
      <c r="Y85" s="1700">
        <f>IFERROR(VLOOKUP($A85,'2020'!$B$2:$K$170,3,FALSE),0)</f>
        <v>0</v>
      </c>
      <c r="Z85" s="1829">
        <f>IFERROR(VLOOKUP($A85,'2020'!$B$2:$K$170,4,FALSE),0)</f>
        <v>0</v>
      </c>
      <c r="AA85" s="1829">
        <f>IFERROR(VLOOKUP($A85,'2020'!$B$2:$K$170,5,FALSE),0)</f>
        <v>0</v>
      </c>
      <c r="AB85" s="1829">
        <f>IFERROR(VLOOKUP($A85,'2020'!$B$2:$K$170,8,FALSE),0)</f>
        <v>0</v>
      </c>
      <c r="AC85" s="1740">
        <f>IFERROR(VLOOKUP($A85,'2020'!$B$2:$K$170,10,FALSE),0)</f>
        <v>0</v>
      </c>
      <c r="AD85" s="1700">
        <f>IFERROR(VLOOKUP($A85,'2019'!$B$2:$K$170,3,FALSE),0)</f>
        <v>0</v>
      </c>
      <c r="AE85" s="1823">
        <f>IFERROR(VLOOKUP($A85,'2019'!$B$2:$K$170,4,FALSE),0)</f>
        <v>0</v>
      </c>
      <c r="AF85" s="1823">
        <f>IFERROR(VLOOKUP($A85,'2019'!$B$2:$K$170,5,FALSE),0)</f>
        <v>0</v>
      </c>
      <c r="AG85" s="1823">
        <f>IFERROR(VLOOKUP($A85,'2019'!$B$2:$K$170,8,FALSE),0)</f>
        <v>0</v>
      </c>
      <c r="AH85" s="1740">
        <f>IFERROR(VLOOKUP($A85,'2019'!$B$2:$K$170,10,FALSE),0)</f>
        <v>0</v>
      </c>
      <c r="AI85" s="1700">
        <f>IFERROR(VLOOKUP($A85,'2018'!$B$2:$K$170,3,FALSE),0)</f>
        <v>0</v>
      </c>
      <c r="AJ85" s="1821">
        <f>IFERROR(VLOOKUP($A85,'2018'!$B$2:$K$170,4,FALSE),0)</f>
        <v>0</v>
      </c>
      <c r="AK85" s="1821">
        <f>IFERROR(VLOOKUP($A85,'2018'!$B$2:$K$170,5,FALSE),0)</f>
        <v>0</v>
      </c>
      <c r="AL85" s="1821">
        <f>IFERROR(VLOOKUP($A85,'2018'!$B$2:$K$170,8,FALSE),0)</f>
        <v>0</v>
      </c>
      <c r="AM85" s="1740">
        <f>IFERROR(VLOOKUP($A85,'2018'!$B$2:$K$170,10,FALSE),0)</f>
        <v>0</v>
      </c>
      <c r="AN85" s="1700">
        <f>IFERROR(VLOOKUP($A85,'2017'!$B$2:$J$163,2,FALSE),0)</f>
        <v>0</v>
      </c>
      <c r="AO85" s="1815">
        <f>IFERROR(VLOOKUP($A85,'2017'!$B$2:$J$163,3,FALSE),0)</f>
        <v>0</v>
      </c>
      <c r="AP85" s="1815">
        <f>IFERROR(VLOOKUP($A85,'2017'!$B$2:$J$163,4,FALSE),0)</f>
        <v>0</v>
      </c>
      <c r="AQ85" s="1815">
        <f>IFERROR(VLOOKUP($A85,'2017'!$B$2:$J$163,7,FALSE),0)</f>
        <v>0</v>
      </c>
      <c r="AR85" s="1740">
        <f>IFERROR(VLOOKUP($A85,'2017'!$B$2:$J$163,9,FALSE),0)</f>
        <v>0</v>
      </c>
      <c r="AS85" s="1700">
        <f>IFERROR(VLOOKUP($A85,'2016'!$B$2:$K$165,3,FALSE),0)</f>
        <v>0</v>
      </c>
      <c r="AT85" s="1796">
        <f>IFERROR(VLOOKUP($A85,'2016'!$B$2:$K$165,4,FALSE),0)</f>
        <v>0</v>
      </c>
      <c r="AU85" s="1796">
        <f>IFERROR(VLOOKUP($A85,'2016'!$B$2:$K$165,5,FALSE),0)</f>
        <v>0</v>
      </c>
      <c r="AV85" s="1796">
        <f>IFERROR(VLOOKUP($A85,'2016'!$B$2:$K$165,8,FALSE),0)</f>
        <v>0</v>
      </c>
      <c r="AW85" s="1740">
        <f>IFERROR(VLOOKUP($A85,'2016'!$B$2:$K$165,10,FALSE),0)</f>
        <v>0</v>
      </c>
      <c r="AX85" s="1700">
        <f>IFERROR(VLOOKUP($A85,'2015'!$B$2:$K$165,3,FALSE),0)</f>
        <v>0</v>
      </c>
      <c r="AY85" s="1695">
        <f>IFERROR(VLOOKUP($A85,'2015'!$B$2:$K$165,4,FALSE),0)</f>
        <v>0</v>
      </c>
      <c r="AZ85" s="1695">
        <f>IFERROR(VLOOKUP($A85,'2015'!$B$2:$K$165,5,FALSE),0)</f>
        <v>0</v>
      </c>
      <c r="BA85" s="1695">
        <f>IFERROR(VLOOKUP($A85,'2015'!$B$2:$K$165,8,FALSE),0)</f>
        <v>0</v>
      </c>
      <c r="BB85" s="1740">
        <f>IFERROR(VLOOKUP($A85,'2015'!$B$2:$K$165,10,FALSE),0)</f>
        <v>0</v>
      </c>
      <c r="BC85" s="1700">
        <f>IFERROR(VLOOKUP($A85,'2014'!$B$2:$K$157,3,FALSE),0)</f>
        <v>0</v>
      </c>
      <c r="BD85" s="1691">
        <f>IFERROR(VLOOKUP($A85,'2014'!$B$2:$K$157,4,FALSE),0)</f>
        <v>0</v>
      </c>
      <c r="BE85" s="1691">
        <f>IFERROR(VLOOKUP($A85,'2014'!$B$2:$K$157,5,FALSE),0)</f>
        <v>0</v>
      </c>
      <c r="BF85" s="1691">
        <f>IFERROR(VLOOKUP($A85,'2014'!$B$2:$K$157,8,FALSE),0)</f>
        <v>0</v>
      </c>
      <c r="BG85" s="1740">
        <f>IFERROR(VLOOKUP($A85,'2014'!$B$2:$K$157,10,FALSE),0)</f>
        <v>0</v>
      </c>
      <c r="BH85" s="1700">
        <f>IFERROR(VLOOKUP($A85,'2013'!$D$4:$I$249,2,FALSE),0)</f>
        <v>0</v>
      </c>
      <c r="BI85" s="1691">
        <f>IFERROR(VLOOKUP($A85,'2013'!$D$4:$I$249,3,FALSE),0)</f>
        <v>0</v>
      </c>
      <c r="BJ85" s="1691">
        <f>IFERROR(VLOOKUP($A85,'2013'!$D$4:$I$249,4,FALSE),0)</f>
        <v>0</v>
      </c>
      <c r="BK85" s="1691">
        <f>IFERROR(VLOOKUP($A85,'2013'!$D$4:$I$249,5,FALSE),0)</f>
        <v>0</v>
      </c>
      <c r="BL85" s="1740">
        <f>IFERROR(VLOOKUP($A85,'2013'!$D$4:$I$249,6,FALSE),0)</f>
        <v>0</v>
      </c>
      <c r="BM85" s="1737">
        <f>IFERROR(VLOOKUP($A85,'2012'!$D$3:$O$172,2,FALSE),0)</f>
        <v>0</v>
      </c>
      <c r="BN85" s="1691">
        <f>IFERROR(VLOOKUP($A85,'2012'!$D$3:$O$172,3,FALSE),0)</f>
        <v>0</v>
      </c>
      <c r="BO85" s="1743">
        <f>IFERROR(VLOOKUP($A85,'2012'!$D$3:$O$172,4,FALSE),0)</f>
        <v>0</v>
      </c>
      <c r="BP85" s="1700">
        <f>IFERROR(VLOOKUP($A85,'2012'!$D$3:$O$172,5,FALSE),0)</f>
        <v>0</v>
      </c>
      <c r="BQ85" s="1691">
        <f>IFERROR(VLOOKUP($A85,'2012'!$D$3:$O$172,6,FALSE),0)</f>
        <v>0</v>
      </c>
      <c r="BR85" s="1691">
        <f>IFERROR(VLOOKUP($A85,'2012'!$D$3:$O$172,7,FALSE),0)</f>
        <v>0</v>
      </c>
      <c r="BS85" s="1691">
        <f>IFERROR(VLOOKUP($A85,'2012'!$D$3:$O$172,8,FALSE),0)</f>
        <v>0</v>
      </c>
      <c r="BT85" s="1740">
        <f>IFERROR(VLOOKUP($A85,'2012'!$D$3:$O$172,9,FALSE),0)</f>
        <v>0</v>
      </c>
      <c r="BX85" s="1700">
        <f>IFERROR(VLOOKUP($A85,'2011'!$D$4:$I$251,2,FALSE),0)</f>
        <v>0</v>
      </c>
      <c r="BY85" s="1691">
        <f>IFERROR(VLOOKUP($A85,'2011'!$D$4:$I$251,3,FALSE),0)</f>
        <v>0</v>
      </c>
      <c r="BZ85" s="1691">
        <f>IFERROR(VLOOKUP($A85,'2011'!$D$4:$I$251,4,FALSE),0)</f>
        <v>0</v>
      </c>
      <c r="CA85" s="1691">
        <f>IFERROR(VLOOKUP($A85,'2011'!$D$4:$I$251,5,FALSE),0)</f>
        <v>0</v>
      </c>
      <c r="CB85" s="1740">
        <f>IFERROR(VLOOKUP($A85,'2011'!$D$4:$I$251,6,FALSE),0)</f>
        <v>0</v>
      </c>
      <c r="CC85" s="1700">
        <f>IFERROR(VLOOKUP($A85,'2010'!$C$3:$H$234,2,FALSE),0)</f>
        <v>0</v>
      </c>
      <c r="CD85" s="1691">
        <f>IFERROR(VLOOKUP($A85,'2010'!$C$3:$H$234,3,FALSE),0)</f>
        <v>0</v>
      </c>
      <c r="CE85" s="1691">
        <f>IFERROR(VLOOKUP($A85,'2010'!$C$3:$H$234,4,FALSE),0)</f>
        <v>0</v>
      </c>
      <c r="CF85" s="1691">
        <f>IFERROR(VLOOKUP($A85,'2010'!$C$3:$H$234,5,FALSE),0)</f>
        <v>0</v>
      </c>
      <c r="CG85" s="1740">
        <f>IFERROR(VLOOKUP($A85,'2010'!$C$3:$H$234,6,FALSE),0)</f>
        <v>0</v>
      </c>
      <c r="CH85" s="1700">
        <f>IFERROR(VLOOKUP($A85,'2009'!$C$3:$H$242,2,FALSE),0)</f>
        <v>0</v>
      </c>
      <c r="CI85" s="1691">
        <f>IFERROR(VLOOKUP($A85,'2009'!$C$3:$H$242,3,FALSE),0)</f>
        <v>0</v>
      </c>
      <c r="CJ85" s="1691">
        <f>IFERROR(VLOOKUP($A85,'2009'!$C$3:$H$242,4,FALSE),0)</f>
        <v>0</v>
      </c>
      <c r="CK85" s="1691">
        <f>IFERROR(VLOOKUP($A85,'2009'!$C$3:$H$242,5,FALSE),0)</f>
        <v>0</v>
      </c>
      <c r="CL85" s="1740">
        <f>IFERROR(VLOOKUP($A85,'2009'!$C$3:$H$242,6,FALSE),0)</f>
        <v>0</v>
      </c>
      <c r="CM85" s="1700">
        <f>IFERROR(VLOOKUP($A85,'2008'!$C$3:$H$229,2,FALSE),0)</f>
        <v>0</v>
      </c>
      <c r="CN85" s="1691">
        <f>IFERROR(VLOOKUP($A85,'2008'!$C$3:$H$229,3,FALSE),0)</f>
        <v>0</v>
      </c>
      <c r="CO85" s="1691">
        <f>IFERROR(VLOOKUP($A85,'2008'!$C$3:$H$229,4,FALSE),0)</f>
        <v>0</v>
      </c>
      <c r="CP85" s="1691">
        <f>IFERROR(VLOOKUP($A85,'2008'!$C$3:$H$229,5,FALSE),0)</f>
        <v>0</v>
      </c>
      <c r="CQ85" s="1740">
        <f>IFERROR(VLOOKUP($A85,'2008'!$C$3:$H$229,6,FALSE),0)</f>
        <v>0</v>
      </c>
      <c r="CR85" s="1700">
        <f>IFERROR(VLOOKUP($A85,'2007'!$C$3:$M$238,7,FALSE),0)</f>
        <v>73</v>
      </c>
      <c r="CS85" s="1691">
        <f>IFERROR(VLOOKUP($A85,'2007'!$C$3:$M$238,8,FALSE),0)</f>
        <v>26</v>
      </c>
      <c r="CT85" s="1691">
        <f>IFERROR(VLOOKUP($A85,'2007'!$C$3:$M$238,9,FALSE),0)</f>
        <v>37</v>
      </c>
      <c r="CU85" s="1691">
        <f>IFERROR(VLOOKUP($A85,'2007'!$C$3:$M$238,10,FALSE),0)</f>
        <v>7</v>
      </c>
      <c r="CV85" s="1740">
        <f>IFERROR(VLOOKUP($A85,'2007'!$C$3:$M$238,11,FALSE),0)</f>
        <v>0.50684931506849318</v>
      </c>
      <c r="CW85" s="1700">
        <f>IFERROR(VLOOKUP($A85,'2006'!$A$2:$F$200,2,FALSE),0)</f>
        <v>0</v>
      </c>
      <c r="CX85" s="1691">
        <f>IFERROR(VLOOKUP($A85,'2006'!$A$2:$F$200,4,FALSE),0)</f>
        <v>0</v>
      </c>
      <c r="CY85" s="1691">
        <f>IFERROR(VLOOKUP($A85,'2006'!$A$2:$F$200,5,FALSE),0)</f>
        <v>0</v>
      </c>
      <c r="CZ85" s="1740" t="str">
        <f>IFERROR(VLOOKUP($A85,'2006'!$A$2:$F$200,6,FALSE),0)</f>
        <v>---</v>
      </c>
      <c r="DA85" s="1700">
        <f>IFERROR(VLOOKUP($A85,'2005'!$C$3:$M$205,8,FALSE),0)</f>
        <v>0</v>
      </c>
      <c r="DB85" s="1691">
        <f>IFERROR(VLOOKUP($A85,'2005'!$C$3:$M$205,9,FALSE),0)</f>
        <v>0</v>
      </c>
      <c r="DC85" s="1691">
        <f>IFERROR(VLOOKUP($A85,'2005'!$C$3:$M$205,10,FALSE),0)</f>
        <v>0</v>
      </c>
      <c r="DD85" s="1740">
        <f>IFERROR(VLOOKUP($A85,'2005'!$C$3:$M$205,11,FALSE),0)</f>
        <v>0</v>
      </c>
      <c r="DE85" s="1700">
        <f>IFERROR(VLOOKUP($A85,'2004'!$C$3:$M$213,8,FALSE),0)</f>
        <v>0</v>
      </c>
      <c r="DF85" s="1691">
        <f>IFERROR(VLOOKUP($A85,'2004'!$C$3:$M$213,9,FALSE),0)</f>
        <v>0</v>
      </c>
      <c r="DG85" s="1691">
        <f>IFERROR(VLOOKUP($A85,'2004'!$C$3:$M$213,10,FALSE),0)</f>
        <v>0</v>
      </c>
      <c r="DH85" s="1740">
        <f>IFERROR(VLOOKUP($A85,'2004'!$C$3:$M$213,11,FALSE),0)</f>
        <v>0</v>
      </c>
      <c r="DI85" s="1700">
        <f>IFERROR(VLOOKUP($A85,'2003'!$C$3:$Q$214,12,FALSE),0)</f>
        <v>68</v>
      </c>
      <c r="DJ85" s="1691">
        <f>IFERROR(VLOOKUP($A85,'2003'!$C$3:$Q$214,13,FALSE),0)</f>
        <v>40</v>
      </c>
      <c r="DK85" s="1691">
        <f>IFERROR(VLOOKUP($A85,'2003'!$C$3:$Q$214,14,FALSE),0)</f>
        <v>6</v>
      </c>
      <c r="DL85" s="1740">
        <f>IFERROR(VLOOKUP($A85,'2003'!$C$3:$Q$214,15,FALSE),0)</f>
        <v>0.58823529411764708</v>
      </c>
      <c r="DM85" s="1700">
        <f>IFERROR(VLOOKUP($A85,'2002'!$D$3:$R$214,12,FALSE),0)</f>
        <v>72</v>
      </c>
      <c r="DN85" s="1691">
        <f>IFERROR(VLOOKUP($A85,'2002'!$D$3:$R$214,13,FALSE),0)</f>
        <v>43</v>
      </c>
      <c r="DO85" s="1691">
        <f>IFERROR(VLOOKUP($A85,'2002'!$D$3:$R$214,14,FALSE),0)</f>
        <v>2</v>
      </c>
      <c r="DP85" s="1788">
        <f>IFERROR(VLOOKUP($A85,'2002'!$D$3:$R$214,15,FALSE),0)</f>
        <v>0.59722222222222221</v>
      </c>
      <c r="DQ85" s="1700">
        <f>IFERROR(VLOOKUP($A85,'Pre 2002'!$C$3:$CK$382,84,FALSE),0)</f>
        <v>576</v>
      </c>
      <c r="DR85" s="1695">
        <f>IFERROR(VLOOKUP($A85,'Pre 2002'!$C$3:$CK$382,85,FALSE),0)</f>
        <v>349</v>
      </c>
      <c r="DS85" s="1695">
        <f>IFERROR(VLOOKUP($A85,'Pre 2002'!$C$3:$CK$382,86,FALSE),0)</f>
        <v>24</v>
      </c>
      <c r="DT85" s="1790">
        <f>IFERROR(VLOOKUP($A85,'Pre 2002'!$C$3:$CK$382,87,FALSE),0)</f>
        <v>0.60590277777777779</v>
      </c>
      <c r="DU85" s="1741">
        <f>IFERROR(VLOOKUP(A85,'Pre 2002'!$C$3:$CG$382,83,FALSE),0)</f>
        <v>12</v>
      </c>
      <c r="DV85" s="1721"/>
      <c r="DY85" s="1731"/>
    </row>
    <row r="86" spans="1:129">
      <c r="A86" s="1780" t="s">
        <v>66</v>
      </c>
      <c r="B86" s="1562">
        <f t="shared" si="30"/>
        <v>1275</v>
      </c>
      <c r="C86" s="1562">
        <f t="shared" si="31"/>
        <v>627</v>
      </c>
      <c r="D86" s="1562">
        <f t="shared" si="32"/>
        <v>39</v>
      </c>
      <c r="E86" s="1563">
        <f t="shared" si="33"/>
        <v>0.49176470588235294</v>
      </c>
      <c r="F86" s="1786">
        <f t="shared" si="34"/>
        <v>21</v>
      </c>
      <c r="G86" s="1595">
        <v>1999</v>
      </c>
      <c r="H86" s="1567">
        <f t="shared" si="39"/>
        <v>17</v>
      </c>
      <c r="I86" s="1734">
        <f t="shared" si="40"/>
        <v>1044</v>
      </c>
      <c r="J86" s="1734">
        <f t="shared" si="41"/>
        <v>515</v>
      </c>
      <c r="K86" s="1734">
        <f t="shared" si="42"/>
        <v>35</v>
      </c>
      <c r="L86" s="1806">
        <f t="shared" si="43"/>
        <v>0.49329501915708812</v>
      </c>
      <c r="M86" s="1568">
        <v>99</v>
      </c>
      <c r="N86" s="1573">
        <v>1</v>
      </c>
      <c r="O86" s="1700">
        <f>IFERROR(VLOOKUP($A86,'2022'!$B$2:$K$174,3,FALSE),0)</f>
        <v>0</v>
      </c>
      <c r="P86" s="1858">
        <f>IFERROR(VLOOKUP($A86,'2022'!$B$2:$K$174,4,FALSE),0)</f>
        <v>0</v>
      </c>
      <c r="Q86" s="1858">
        <f>IFERROR(VLOOKUP($A86,'2022'!$B$2:$K$174,5,FALSE),0)</f>
        <v>0</v>
      </c>
      <c r="R86" s="1858">
        <f>IFERROR(VLOOKUP($A86,'2022'!$B$2:$K$174,8,FALSE),0)</f>
        <v>0</v>
      </c>
      <c r="S86" s="1740">
        <f>IFERROR(VLOOKUP($A86,'2022'!$B$2:$K$174,10,FALSE),0)</f>
        <v>0</v>
      </c>
      <c r="T86" s="1700">
        <f>IFERROR(VLOOKUP($A86,'2021'!$B$2:$K$174,3,FALSE),0)</f>
        <v>0</v>
      </c>
      <c r="U86" s="1843">
        <f>IFERROR(VLOOKUP($A86,'2021'!$B$2:$K$174,4,FALSE),0)</f>
        <v>0</v>
      </c>
      <c r="V86" s="1843">
        <f>IFERROR(VLOOKUP($A86,'2021'!$B$2:$K$174,5,FALSE),0)</f>
        <v>0</v>
      </c>
      <c r="W86" s="1843">
        <f>IFERROR(VLOOKUP($A86,'2021'!$B$2:$K$174,8,FALSE),0)</f>
        <v>0</v>
      </c>
      <c r="X86" s="1740">
        <f>IFERROR(VLOOKUP($A86,'2021'!$B$2:$K$174,10,FALSE),0)</f>
        <v>0</v>
      </c>
      <c r="Y86" s="1700">
        <f>IFERROR(VLOOKUP($A86,'2020'!$B$2:$K$170,3,FALSE),0)</f>
        <v>0</v>
      </c>
      <c r="Z86" s="1829">
        <f>IFERROR(VLOOKUP($A86,'2020'!$B$2:$K$170,4,FALSE),0)</f>
        <v>0</v>
      </c>
      <c r="AA86" s="1829">
        <f>IFERROR(VLOOKUP($A86,'2020'!$B$2:$K$170,5,FALSE),0)</f>
        <v>0</v>
      </c>
      <c r="AB86" s="1829">
        <f>IFERROR(VLOOKUP($A86,'2020'!$B$2:$K$170,8,FALSE),0)</f>
        <v>0</v>
      </c>
      <c r="AC86" s="1740">
        <f>IFERROR(VLOOKUP($A86,'2020'!$B$2:$K$170,10,FALSE),0)</f>
        <v>0</v>
      </c>
      <c r="AD86" s="1700">
        <f>IFERROR(VLOOKUP($A86,'2019'!$B$2:$K$170,3,FALSE),0)</f>
        <v>0</v>
      </c>
      <c r="AE86" s="1823">
        <f>IFERROR(VLOOKUP($A86,'2019'!$B$2:$K$170,4,FALSE),0)</f>
        <v>0</v>
      </c>
      <c r="AF86" s="1823">
        <f>IFERROR(VLOOKUP($A86,'2019'!$B$2:$K$170,5,FALSE),0)</f>
        <v>0</v>
      </c>
      <c r="AG86" s="1823">
        <f>IFERROR(VLOOKUP($A86,'2019'!$B$2:$K$170,8,FALSE),0)</f>
        <v>0</v>
      </c>
      <c r="AH86" s="1740">
        <f>IFERROR(VLOOKUP($A86,'2019'!$B$2:$K$170,10,FALSE),0)</f>
        <v>0</v>
      </c>
      <c r="AI86" s="1700">
        <f>IFERROR(VLOOKUP($A86,'2018'!$B$2:$K$170,3,FALSE),0)</f>
        <v>54</v>
      </c>
      <c r="AJ86" s="1821">
        <f>IFERROR(VLOOKUP($A86,'2018'!$B$2:$K$170,4,FALSE),0)</f>
        <v>9</v>
      </c>
      <c r="AK86" s="1821">
        <f>IFERROR(VLOOKUP($A86,'2018'!$B$2:$K$170,5,FALSE),0)</f>
        <v>25</v>
      </c>
      <c r="AL86" s="1821">
        <f>IFERROR(VLOOKUP($A86,'2018'!$B$2:$K$170,8,FALSE),0)</f>
        <v>0</v>
      </c>
      <c r="AM86" s="1740">
        <f>IFERROR(VLOOKUP($A86,'2018'!$B$2:$K$170,10,FALSE),0)</f>
        <v>0.46300000000000002</v>
      </c>
      <c r="AN86" s="1700">
        <f>IFERROR(VLOOKUP($A86,'2017'!$B$2:$J$163,2,FALSE),0)</f>
        <v>49</v>
      </c>
      <c r="AO86" s="1815">
        <f>IFERROR(VLOOKUP($A86,'2017'!$B$2:$J$163,3,FALSE),0)</f>
        <v>12</v>
      </c>
      <c r="AP86" s="1815">
        <f>IFERROR(VLOOKUP($A86,'2017'!$B$2:$J$163,4,FALSE),0)</f>
        <v>26</v>
      </c>
      <c r="AQ86" s="1815">
        <f>IFERROR(VLOOKUP($A86,'2017'!$B$2:$J$163,7,FALSE),0)</f>
        <v>3</v>
      </c>
      <c r="AR86" s="1740">
        <f>IFERROR(VLOOKUP($A86,'2017'!$B$2:$J$163,9,FALSE),0)</f>
        <v>0.53061224489795922</v>
      </c>
      <c r="AS86" s="1700">
        <f>IFERROR(VLOOKUP($A86,'2016'!$B$2:$K$165,3,FALSE),0)</f>
        <v>62</v>
      </c>
      <c r="AT86" s="1796">
        <f>IFERROR(VLOOKUP($A86,'2016'!$B$2:$K$165,4,FALSE),0)</f>
        <v>18</v>
      </c>
      <c r="AU86" s="1796">
        <f>IFERROR(VLOOKUP($A86,'2016'!$B$2:$K$165,5,FALSE),0)</f>
        <v>33</v>
      </c>
      <c r="AV86" s="1796">
        <f>IFERROR(VLOOKUP($A86,'2016'!$B$2:$K$165,8,FALSE),0)</f>
        <v>1</v>
      </c>
      <c r="AW86" s="1740">
        <f>IFERROR(VLOOKUP($A86,'2016'!$B$2:$K$165,10,FALSE),0)</f>
        <v>0.53200000000000003</v>
      </c>
      <c r="AX86" s="1700">
        <f>IFERROR(VLOOKUP($A86,'2015'!$B$2:$K$165,3,FALSE),0)</f>
        <v>66</v>
      </c>
      <c r="AY86" s="1695">
        <f>IFERROR(VLOOKUP($A86,'2015'!$B$2:$K$165,4,FALSE),0)</f>
        <v>11</v>
      </c>
      <c r="AZ86" s="1695">
        <f>IFERROR(VLOOKUP($A86,'2015'!$B$2:$K$165,5,FALSE),0)</f>
        <v>28</v>
      </c>
      <c r="BA86" s="1695">
        <f>IFERROR(VLOOKUP($A86,'2015'!$B$2:$K$165,8,FALSE),0)</f>
        <v>0</v>
      </c>
      <c r="BB86" s="1740">
        <f>IFERROR(VLOOKUP($A86,'2015'!$B$2:$K$165,10,FALSE),0)</f>
        <v>0.42424242424242425</v>
      </c>
      <c r="BC86" s="1700">
        <f>IFERROR(VLOOKUP($A86,'2014'!$B$2:$K$157,3,FALSE),0)</f>
        <v>65</v>
      </c>
      <c r="BD86" s="1691">
        <f>IFERROR(VLOOKUP($A86,'2014'!$B$2:$K$157,4,FALSE),0)</f>
        <v>19</v>
      </c>
      <c r="BE86" s="1691">
        <f>IFERROR(VLOOKUP($A86,'2014'!$B$2:$K$157,5,FALSE),0)</f>
        <v>30</v>
      </c>
      <c r="BF86" s="1691">
        <f>IFERROR(VLOOKUP($A86,'2014'!$B$2:$K$157,8,FALSE),0)</f>
        <v>0</v>
      </c>
      <c r="BG86" s="1740">
        <f>IFERROR(VLOOKUP($A86,'2014'!$B$2:$K$157,10,FALSE),0)</f>
        <v>0.46153846153846156</v>
      </c>
      <c r="BH86" s="1700">
        <f>IFERROR(VLOOKUP($A86,'2013'!$D$4:$I$249,2,FALSE),0)</f>
        <v>65</v>
      </c>
      <c r="BI86" s="1691">
        <f>IFERROR(VLOOKUP($A86,'2013'!$D$4:$I$249,3,FALSE),0)</f>
        <v>15</v>
      </c>
      <c r="BJ86" s="1691">
        <f>IFERROR(VLOOKUP($A86,'2013'!$D$4:$I$249,4,FALSE),0)</f>
        <v>29</v>
      </c>
      <c r="BK86" s="1691">
        <f>IFERROR(VLOOKUP($A86,'2013'!$D$4:$I$249,5,FALSE),0)</f>
        <v>1</v>
      </c>
      <c r="BL86" s="1740">
        <f>IFERROR(VLOOKUP($A86,'2013'!$D$4:$I$249,6,FALSE),0)</f>
        <v>0.44615384615384618</v>
      </c>
      <c r="BM86" s="1737">
        <f>IFERROR(VLOOKUP($A86,'2012'!$D$3:$O$172,2,FALSE),0)</f>
        <v>914</v>
      </c>
      <c r="BN86" s="1691">
        <f>IFERROR(VLOOKUP($A86,'2012'!$D$3:$O$172,3,FALSE),0)</f>
        <v>456</v>
      </c>
      <c r="BO86" s="1743">
        <f>IFERROR(VLOOKUP($A86,'2012'!$D$3:$O$172,4,FALSE),0)</f>
        <v>34</v>
      </c>
      <c r="BP86" s="1700">
        <f>IFERROR(VLOOKUP($A86,'2012'!$D$3:$O$172,5,FALSE),0)</f>
        <v>63</v>
      </c>
      <c r="BQ86" s="1691">
        <f>IFERROR(VLOOKUP($A86,'2012'!$D$3:$O$172,6,FALSE),0)</f>
        <v>24</v>
      </c>
      <c r="BR86" s="1691">
        <f>IFERROR(VLOOKUP($A86,'2012'!$D$3:$O$172,7,FALSE),0)</f>
        <v>33</v>
      </c>
      <c r="BS86" s="1691">
        <f>IFERROR(VLOOKUP($A86,'2012'!$D$3:$O$172,8,FALSE),0)</f>
        <v>2</v>
      </c>
      <c r="BT86" s="1740">
        <f>IFERROR(VLOOKUP($A86,'2012'!$D$3:$O$172,9,FALSE),0)</f>
        <v>0.52380952380952384</v>
      </c>
      <c r="BU86" s="1737">
        <f>IFERROR(VLOOKUP($A86,'2012'!$D$3:$O$172,10,FALSE),0)</f>
        <v>851</v>
      </c>
      <c r="BV86" s="1691">
        <f>IFERROR(VLOOKUP($A86,'2012'!$D$3:$O$172,11,FALSE),0)</f>
        <v>423</v>
      </c>
      <c r="BW86" s="1743">
        <f>IFERROR(VLOOKUP($A86,'2012'!$D$3:$O$172,12,FALSE),0)</f>
        <v>32</v>
      </c>
      <c r="BX86" s="1700">
        <f>IFERROR(VLOOKUP($A86,'2011'!$D$4:$I$251,2,FALSE),0)</f>
        <v>78</v>
      </c>
      <c r="BY86" s="1691">
        <f>IFERROR(VLOOKUP($A86,'2011'!$D$4:$I$251,3,FALSE),0)</f>
        <v>27</v>
      </c>
      <c r="BZ86" s="1691">
        <f>IFERROR(VLOOKUP($A86,'2011'!$D$4:$I$251,4,FALSE),0)</f>
        <v>44</v>
      </c>
      <c r="CA86" s="1691">
        <f>IFERROR(VLOOKUP($A86,'2011'!$D$4:$I$251,5,FALSE),0)</f>
        <v>0</v>
      </c>
      <c r="CB86" s="1740">
        <f>IFERROR(VLOOKUP($A86,'2011'!$D$4:$I$251,6,FALSE),0)</f>
        <v>0.5641025641025641</v>
      </c>
      <c r="CC86" s="1700">
        <f>IFERROR(VLOOKUP($A86,'2010'!$C$3:$H$234,2,FALSE),0)</f>
        <v>72</v>
      </c>
      <c r="CD86" s="1691">
        <f>IFERROR(VLOOKUP($A86,'2010'!$C$3:$H$234,3,FALSE),0)</f>
        <v>23</v>
      </c>
      <c r="CE86" s="1691">
        <f>IFERROR(VLOOKUP($A86,'2010'!$C$3:$H$234,4,FALSE),0)</f>
        <v>36</v>
      </c>
      <c r="CF86" s="1691">
        <f>IFERROR(VLOOKUP($A86,'2010'!$C$3:$H$234,5,FALSE),0)</f>
        <v>6</v>
      </c>
      <c r="CG86" s="1740">
        <f>IFERROR(VLOOKUP($A86,'2010'!$C$3:$H$234,6,FALSE),0)</f>
        <v>0.5</v>
      </c>
      <c r="CH86" s="1700">
        <f>IFERROR(VLOOKUP($A86,'2009'!$C$3:$H$242,2,FALSE),0)</f>
        <v>59</v>
      </c>
      <c r="CI86" s="1691">
        <f>IFERROR(VLOOKUP($A86,'2009'!$C$3:$H$242,3,FALSE),0)</f>
        <v>27</v>
      </c>
      <c r="CJ86" s="1691">
        <f>IFERROR(VLOOKUP($A86,'2009'!$C$3:$H$242,4,FALSE),0)</f>
        <v>36</v>
      </c>
      <c r="CK86" s="1691">
        <f>IFERROR(VLOOKUP($A86,'2009'!$C$3:$H$242,5,FALSE),0)</f>
        <v>6</v>
      </c>
      <c r="CL86" s="1740">
        <f>IFERROR(VLOOKUP($A86,'2009'!$C$3:$H$242,6,FALSE),0)</f>
        <v>0.61016949152542377</v>
      </c>
      <c r="CM86" s="1700">
        <f>IFERROR(VLOOKUP($A86,'2008'!$C$3:$H$229,2,FALSE),0)</f>
        <v>65</v>
      </c>
      <c r="CN86" s="1691">
        <f>IFERROR(VLOOKUP($A86,'2008'!$C$3:$H$229,3,FALSE),0)</f>
        <v>24</v>
      </c>
      <c r="CO86" s="1691">
        <f>IFERROR(VLOOKUP($A86,'2008'!$C$3:$H$229,4,FALSE),0)</f>
        <v>30</v>
      </c>
      <c r="CP86" s="1691">
        <f>IFERROR(VLOOKUP($A86,'2008'!$C$3:$H$229,5,FALSE),0)</f>
        <v>5</v>
      </c>
      <c r="CQ86" s="1740">
        <f>IFERROR(VLOOKUP($A86,'2008'!$C$3:$H$229,6,FALSE),0)</f>
        <v>0.46153846153846156</v>
      </c>
      <c r="CR86" s="1700">
        <f>IFERROR(VLOOKUP($A86,'2007'!$C$3:$M$238,7,FALSE),0)</f>
        <v>73</v>
      </c>
      <c r="CS86" s="1691">
        <f>IFERROR(VLOOKUP($A86,'2007'!$C$3:$M$238,8,FALSE),0)</f>
        <v>19</v>
      </c>
      <c r="CT86" s="1691">
        <f>IFERROR(VLOOKUP($A86,'2007'!$C$3:$M$238,9,FALSE),0)</f>
        <v>35</v>
      </c>
      <c r="CU86" s="1691">
        <f>IFERROR(VLOOKUP($A86,'2007'!$C$3:$M$238,10,FALSE),0)</f>
        <v>6</v>
      </c>
      <c r="CV86" s="1740">
        <f>IFERROR(VLOOKUP($A86,'2007'!$C$3:$M$238,11,FALSE),0)</f>
        <v>0.47945205479452052</v>
      </c>
      <c r="CW86" s="1700">
        <f>IFERROR(VLOOKUP($A86,'2006'!$A$2:$F$200,2,FALSE),0)</f>
        <v>40</v>
      </c>
      <c r="CX86" s="1691">
        <f>IFERROR(VLOOKUP($A86,'2006'!$A$2:$F$200,4,FALSE),0)</f>
        <v>19</v>
      </c>
      <c r="CY86" s="1691">
        <f>IFERROR(VLOOKUP($A86,'2006'!$A$2:$F$200,5,FALSE),0)</f>
        <v>0</v>
      </c>
      <c r="CZ86" s="1740">
        <f>IFERROR(VLOOKUP($A86,'2006'!$A$2:$F$200,6,FALSE),0)</f>
        <v>0.47499999999999998</v>
      </c>
      <c r="DA86" s="1700">
        <f>IFERROR(VLOOKUP($A86,'2005'!$C$3:$M$205,8,FALSE),0)</f>
        <v>68</v>
      </c>
      <c r="DB86" s="1691">
        <f>IFERROR(VLOOKUP($A86,'2005'!$C$3:$M$205,9,FALSE),0)</f>
        <v>27</v>
      </c>
      <c r="DC86" s="1691">
        <f>IFERROR(VLOOKUP($A86,'2005'!$C$3:$M$205,10,FALSE),0)</f>
        <v>0</v>
      </c>
      <c r="DD86" s="1740">
        <f>IFERROR(VLOOKUP($A86,'2005'!$C$3:$M$205,11,FALSE),0)</f>
        <v>0.39705882352941174</v>
      </c>
      <c r="DE86" s="1700">
        <f>IFERROR(VLOOKUP($A86,'2004'!$C$3:$M$213,8,FALSE),0)</f>
        <v>67</v>
      </c>
      <c r="DF86" s="1691">
        <f>IFERROR(VLOOKUP($A86,'2004'!$C$3:$M$213,9,FALSE),0)</f>
        <v>37</v>
      </c>
      <c r="DG86" s="1691">
        <f>IFERROR(VLOOKUP($A86,'2004'!$C$3:$M$213,10,FALSE),0)</f>
        <v>0</v>
      </c>
      <c r="DH86" s="1740">
        <f>IFERROR(VLOOKUP($A86,'2004'!$C$3:$M$213,11,FALSE),0)</f>
        <v>0.55223880597014929</v>
      </c>
      <c r="DI86" s="1700">
        <f>IFERROR(VLOOKUP($A86,'2003'!$C$3:$Q$214,12,FALSE),0)</f>
        <v>71</v>
      </c>
      <c r="DJ86" s="1691">
        <f>IFERROR(VLOOKUP($A86,'2003'!$C$3:$Q$214,13,FALSE),0)</f>
        <v>36</v>
      </c>
      <c r="DK86" s="1691">
        <f>IFERROR(VLOOKUP($A86,'2003'!$C$3:$Q$214,14,FALSE),0)</f>
        <v>1</v>
      </c>
      <c r="DL86" s="1740">
        <f>IFERROR(VLOOKUP($A86,'2003'!$C$3:$Q$214,15,FALSE),0)</f>
        <v>0.50704225352112675</v>
      </c>
      <c r="DM86" s="1700">
        <f>IFERROR(VLOOKUP($A86,'2002'!$D$3:$R$214,12,FALSE),0)</f>
        <v>6</v>
      </c>
      <c r="DN86" s="1691">
        <f>IFERROR(VLOOKUP($A86,'2002'!$D$3:$R$214,13,FALSE),0)</f>
        <v>3</v>
      </c>
      <c r="DO86" s="1691">
        <f>IFERROR(VLOOKUP($A86,'2002'!$D$3:$R$214,14,FALSE),0)</f>
        <v>0</v>
      </c>
      <c r="DP86" s="1788">
        <f>IFERROR(VLOOKUP($A86,'2002'!$D$3:$R$214,15,FALSE),0)</f>
        <v>0.5</v>
      </c>
      <c r="DQ86" s="1700">
        <f>IFERROR(VLOOKUP($A86,'Pre 2002'!$C$3:$CK$382,84,FALSE),0)</f>
        <v>252</v>
      </c>
      <c r="DR86" s="1695">
        <f>IFERROR(VLOOKUP($A86,'Pre 2002'!$C$3:$CK$382,85,FALSE),0)</f>
        <v>120</v>
      </c>
      <c r="DS86" s="1695">
        <f>IFERROR(VLOOKUP($A86,'Pre 2002'!$C$3:$CK$382,86,FALSE),0)</f>
        <v>8</v>
      </c>
      <c r="DT86" s="1790">
        <f>IFERROR(VLOOKUP($A86,'Pre 2002'!$C$3:$CK$382,87,FALSE),0)</f>
        <v>0.47619047619047616</v>
      </c>
      <c r="DU86" s="1741">
        <f>IFERROR(VLOOKUP(A86,'Pre 2002'!$C$3:$CG$382,83,FALSE),0)</f>
        <v>4</v>
      </c>
      <c r="DV86" s="1725"/>
      <c r="DY86" s="1731"/>
    </row>
    <row r="87" spans="1:129">
      <c r="A87" s="1778" t="s">
        <v>2004</v>
      </c>
      <c r="B87" s="1562">
        <f t="shared" si="30"/>
        <v>613</v>
      </c>
      <c r="C87" s="1562">
        <f t="shared" si="31"/>
        <v>360</v>
      </c>
      <c r="D87" s="1562">
        <f t="shared" si="32"/>
        <v>38</v>
      </c>
      <c r="E87" s="1563">
        <f t="shared" si="33"/>
        <v>0.58727569331158236</v>
      </c>
      <c r="F87" s="1786">
        <f t="shared" si="34"/>
        <v>11</v>
      </c>
      <c r="G87" s="1595" t="s">
        <v>2159</v>
      </c>
      <c r="H87" s="1567">
        <f t="shared" si="39"/>
        <v>11</v>
      </c>
      <c r="I87" s="1734">
        <f t="shared" si="40"/>
        <v>613</v>
      </c>
      <c r="J87" s="1734">
        <f t="shared" si="41"/>
        <v>360</v>
      </c>
      <c r="K87" s="1734">
        <f t="shared" si="42"/>
        <v>38</v>
      </c>
      <c r="L87" s="1806">
        <f t="shared" si="43"/>
        <v>0.58727569331158236</v>
      </c>
      <c r="M87" s="1734"/>
      <c r="N87" s="1748"/>
      <c r="O87" s="1700">
        <f>IFERROR(VLOOKUP($A87,'2022'!$B$2:$K$174,3,FALSE),0)</f>
        <v>0</v>
      </c>
      <c r="P87" s="1858">
        <f>IFERROR(VLOOKUP($A87,'2022'!$B$2:$K$174,4,FALSE),0)</f>
        <v>0</v>
      </c>
      <c r="Q87" s="1858">
        <f>IFERROR(VLOOKUP($A87,'2022'!$B$2:$K$174,5,FALSE),0)</f>
        <v>0</v>
      </c>
      <c r="R87" s="1858">
        <f>IFERROR(VLOOKUP($A87,'2022'!$B$2:$K$174,8,FALSE),0)</f>
        <v>0</v>
      </c>
      <c r="S87" s="1740">
        <f>IFERROR(VLOOKUP($A87,'2022'!$B$2:$K$174,10,FALSE),0)</f>
        <v>0</v>
      </c>
      <c r="T87" s="1700">
        <f>IFERROR(VLOOKUP($A87,'2021'!$B$2:$K$174,3,FALSE),0)</f>
        <v>0</v>
      </c>
      <c r="U87" s="1843">
        <f>IFERROR(VLOOKUP($A87,'2021'!$B$2:$K$174,4,FALSE),0)</f>
        <v>0</v>
      </c>
      <c r="V87" s="1843">
        <f>IFERROR(VLOOKUP($A87,'2021'!$B$2:$K$174,5,FALSE),0)</f>
        <v>0</v>
      </c>
      <c r="W87" s="1843">
        <f>IFERROR(VLOOKUP($A87,'2021'!$B$2:$K$174,8,FALSE),0)</f>
        <v>0</v>
      </c>
      <c r="X87" s="1740">
        <f>IFERROR(VLOOKUP($A87,'2021'!$B$2:$K$174,10,FALSE),0)</f>
        <v>0</v>
      </c>
      <c r="Y87" s="1700">
        <f>IFERROR(VLOOKUP($A87,'2020'!$B$2:$K$170,3,FALSE),0)</f>
        <v>0</v>
      </c>
      <c r="Z87" s="1829">
        <f>IFERROR(VLOOKUP($A87,'2020'!$B$2:$K$170,4,FALSE),0)</f>
        <v>0</v>
      </c>
      <c r="AA87" s="1829">
        <f>IFERROR(VLOOKUP($A87,'2020'!$B$2:$K$170,5,FALSE),0)</f>
        <v>0</v>
      </c>
      <c r="AB87" s="1829">
        <f>IFERROR(VLOOKUP($A87,'2020'!$B$2:$K$170,8,FALSE),0)</f>
        <v>0</v>
      </c>
      <c r="AC87" s="1740">
        <f>IFERROR(VLOOKUP($A87,'2020'!$B$2:$K$170,10,FALSE),0)</f>
        <v>0</v>
      </c>
      <c r="AD87" s="1700">
        <f>IFERROR(VLOOKUP($A87,'2019'!$B$2:$K$170,3,FALSE),0)</f>
        <v>0</v>
      </c>
      <c r="AE87" s="1823">
        <f>IFERROR(VLOOKUP($A87,'2019'!$B$2:$K$170,4,FALSE),0)</f>
        <v>0</v>
      </c>
      <c r="AF87" s="1823">
        <f>IFERROR(VLOOKUP($A87,'2019'!$B$2:$K$170,5,FALSE),0)</f>
        <v>0</v>
      </c>
      <c r="AG87" s="1823">
        <f>IFERROR(VLOOKUP($A87,'2019'!$B$2:$K$170,8,FALSE),0)</f>
        <v>0</v>
      </c>
      <c r="AH87" s="1740">
        <f>IFERROR(VLOOKUP($A87,'2019'!$B$2:$K$170,10,FALSE),0)</f>
        <v>0</v>
      </c>
      <c r="AI87" s="1700">
        <f>IFERROR(VLOOKUP($A87,'2018'!$B$2:$K$170,3,FALSE),0)</f>
        <v>0</v>
      </c>
      <c r="AJ87" s="1821">
        <f>IFERROR(VLOOKUP($A87,'2018'!$B$2:$K$170,4,FALSE),0)</f>
        <v>0</v>
      </c>
      <c r="AK87" s="1821">
        <f>IFERROR(VLOOKUP($A87,'2018'!$B$2:$K$170,5,FALSE),0)</f>
        <v>0</v>
      </c>
      <c r="AL87" s="1821">
        <f>IFERROR(VLOOKUP($A87,'2018'!$B$2:$K$170,8,FALSE),0)</f>
        <v>0</v>
      </c>
      <c r="AM87" s="1740">
        <f>IFERROR(VLOOKUP($A87,'2018'!$B$2:$K$170,10,FALSE),0)</f>
        <v>0</v>
      </c>
      <c r="AN87" s="1700">
        <f>IFERROR(VLOOKUP($A87,'2017'!$B$2:$J$163,2,FALSE),0)</f>
        <v>0</v>
      </c>
      <c r="AO87" s="1815">
        <f>IFERROR(VLOOKUP($A87,'2017'!$B$2:$J$163,3,FALSE),0)</f>
        <v>0</v>
      </c>
      <c r="AP87" s="1815">
        <f>IFERROR(VLOOKUP($A87,'2017'!$B$2:$J$163,4,FALSE),0)</f>
        <v>0</v>
      </c>
      <c r="AQ87" s="1815">
        <f>IFERROR(VLOOKUP($A87,'2017'!$B$2:$J$163,7,FALSE),0)</f>
        <v>0</v>
      </c>
      <c r="AR87" s="1740">
        <f>IFERROR(VLOOKUP($A87,'2017'!$B$2:$J$163,9,FALSE),0)</f>
        <v>0</v>
      </c>
      <c r="AS87" s="1700">
        <f>IFERROR(VLOOKUP($A87,'2016'!$B$2:$K$165,3,FALSE),0)</f>
        <v>0</v>
      </c>
      <c r="AT87" s="1796">
        <f>IFERROR(VLOOKUP($A87,'2016'!$B$2:$K$165,4,FALSE),0)</f>
        <v>0</v>
      </c>
      <c r="AU87" s="1796">
        <f>IFERROR(VLOOKUP($A87,'2016'!$B$2:$K$165,5,FALSE),0)</f>
        <v>0</v>
      </c>
      <c r="AV87" s="1796">
        <f>IFERROR(VLOOKUP($A87,'2016'!$B$2:$K$165,8,FALSE),0)</f>
        <v>0</v>
      </c>
      <c r="AW87" s="1740">
        <f>IFERROR(VLOOKUP($A87,'2016'!$B$2:$K$165,10,FALSE),0)</f>
        <v>0</v>
      </c>
      <c r="AX87" s="1700">
        <f>IFERROR(VLOOKUP($A87,'2015'!$B$2:$K$165,3,FALSE),0)</f>
        <v>0</v>
      </c>
      <c r="AY87" s="1695">
        <f>IFERROR(VLOOKUP($A87,'2015'!$B$2:$K$165,4,FALSE),0)</f>
        <v>0</v>
      </c>
      <c r="AZ87" s="1695">
        <f>IFERROR(VLOOKUP($A87,'2015'!$B$2:$K$165,5,FALSE),0)</f>
        <v>0</v>
      </c>
      <c r="BA87" s="1695">
        <f>IFERROR(VLOOKUP($A87,'2015'!$B$2:$K$165,8,FALSE),0)</f>
        <v>0</v>
      </c>
      <c r="BB87" s="1740">
        <f>IFERROR(VLOOKUP($A87,'2015'!$B$2:$K$165,10,FALSE),0)</f>
        <v>0</v>
      </c>
      <c r="BC87" s="1700">
        <f>IFERROR(VLOOKUP($A87,'2014'!$B$2:$K$157,3,FALSE),0)</f>
        <v>0</v>
      </c>
      <c r="BD87" s="1691">
        <f>IFERROR(VLOOKUP($A87,'2014'!$B$2:$K$157,4,FALSE),0)</f>
        <v>0</v>
      </c>
      <c r="BE87" s="1691">
        <f>IFERROR(VLOOKUP($A87,'2014'!$B$2:$K$157,5,FALSE),0)</f>
        <v>0</v>
      </c>
      <c r="BF87" s="1691">
        <f>IFERROR(VLOOKUP($A87,'2014'!$B$2:$K$157,8,FALSE),0)</f>
        <v>0</v>
      </c>
      <c r="BG87" s="1740">
        <f>IFERROR(VLOOKUP($A87,'2014'!$B$2:$K$157,10,FALSE),0)</f>
        <v>0</v>
      </c>
      <c r="BH87" s="1700">
        <f>IFERROR(VLOOKUP($A87,'2013'!$D$4:$I$249,2,FALSE),0)</f>
        <v>0</v>
      </c>
      <c r="BI87" s="1691">
        <f>IFERROR(VLOOKUP($A87,'2013'!$D$4:$I$249,3,FALSE),0)</f>
        <v>0</v>
      </c>
      <c r="BJ87" s="1691">
        <f>IFERROR(VLOOKUP($A87,'2013'!$D$4:$I$249,4,FALSE),0)</f>
        <v>0</v>
      </c>
      <c r="BK87" s="1691">
        <f>IFERROR(VLOOKUP($A87,'2013'!$D$4:$I$249,5,FALSE),0)</f>
        <v>0</v>
      </c>
      <c r="BL87" s="1740">
        <f>IFERROR(VLOOKUP($A87,'2013'!$D$4:$I$249,6,FALSE),0)</f>
        <v>0</v>
      </c>
      <c r="BM87" s="1737">
        <f>IFERROR(VLOOKUP($A87,'2012'!$D$3:$O$172,2,FALSE),0)</f>
        <v>0</v>
      </c>
      <c r="BN87" s="1691">
        <f>IFERROR(VLOOKUP($A87,'2012'!$D$3:$O$172,3,FALSE),0)</f>
        <v>0</v>
      </c>
      <c r="BO87" s="1743">
        <f>IFERROR(VLOOKUP($A87,'2012'!$D$3:$O$172,4,FALSE),0)</f>
        <v>0</v>
      </c>
      <c r="BP87" s="1700">
        <f>IFERROR(VLOOKUP($A87,'2012'!$D$3:$O$172,5,FALSE),0)</f>
        <v>0</v>
      </c>
      <c r="BQ87" s="1691">
        <f>IFERROR(VLOOKUP($A87,'2012'!$D$3:$O$172,6,FALSE),0)</f>
        <v>0</v>
      </c>
      <c r="BR87" s="1691">
        <f>IFERROR(VLOOKUP($A87,'2012'!$D$3:$O$172,7,FALSE),0)</f>
        <v>0</v>
      </c>
      <c r="BS87" s="1691">
        <f>IFERROR(VLOOKUP($A87,'2012'!$D$3:$O$172,8,FALSE),0)</f>
        <v>0</v>
      </c>
      <c r="BT87" s="1740">
        <f>IFERROR(VLOOKUP($A87,'2012'!$D$3:$O$172,9,FALSE),0)</f>
        <v>0</v>
      </c>
      <c r="BX87" s="1700">
        <f>IFERROR(VLOOKUP($A87,'2011'!$D$4:$I$251,2,FALSE),0)</f>
        <v>0</v>
      </c>
      <c r="BY87" s="1691">
        <f>IFERROR(VLOOKUP($A87,'2011'!$D$4:$I$251,3,FALSE),0)</f>
        <v>0</v>
      </c>
      <c r="BZ87" s="1691">
        <f>IFERROR(VLOOKUP($A87,'2011'!$D$4:$I$251,4,FALSE),0)</f>
        <v>0</v>
      </c>
      <c r="CA87" s="1691">
        <f>IFERROR(VLOOKUP($A87,'2011'!$D$4:$I$251,5,FALSE),0)</f>
        <v>0</v>
      </c>
      <c r="CB87" s="1740">
        <f>IFERROR(VLOOKUP($A87,'2011'!$D$4:$I$251,6,FALSE),0)</f>
        <v>0</v>
      </c>
      <c r="CC87" s="1700">
        <f>IFERROR(VLOOKUP($A87,'2010'!$C$3:$H$234,2,FALSE),0)</f>
        <v>0</v>
      </c>
      <c r="CD87" s="1691">
        <f>IFERROR(VLOOKUP($A87,'2010'!$C$3:$H$234,3,FALSE),0)</f>
        <v>0</v>
      </c>
      <c r="CE87" s="1691">
        <f>IFERROR(VLOOKUP($A87,'2010'!$C$3:$H$234,4,FALSE),0)</f>
        <v>0</v>
      </c>
      <c r="CF87" s="1691">
        <f>IFERROR(VLOOKUP($A87,'2010'!$C$3:$H$234,5,FALSE),0)</f>
        <v>0</v>
      </c>
      <c r="CG87" s="1740">
        <f>IFERROR(VLOOKUP($A87,'2010'!$C$3:$H$234,6,FALSE),0)</f>
        <v>0</v>
      </c>
      <c r="CH87" s="1700">
        <f>IFERROR(VLOOKUP($A87,'2009'!$C$3:$H$242,2,FALSE),0)</f>
        <v>0</v>
      </c>
      <c r="CI87" s="1691">
        <f>IFERROR(VLOOKUP($A87,'2009'!$C$3:$H$242,3,FALSE),0)</f>
        <v>0</v>
      </c>
      <c r="CJ87" s="1691">
        <f>IFERROR(VLOOKUP($A87,'2009'!$C$3:$H$242,4,FALSE),0)</f>
        <v>0</v>
      </c>
      <c r="CK87" s="1691">
        <f>IFERROR(VLOOKUP($A87,'2009'!$C$3:$H$242,5,FALSE),0)</f>
        <v>0</v>
      </c>
      <c r="CL87" s="1740">
        <f>IFERROR(VLOOKUP($A87,'2009'!$C$3:$H$242,6,FALSE),0)</f>
        <v>0</v>
      </c>
      <c r="CM87" s="1700">
        <f>IFERROR(VLOOKUP($A87,'2008'!$C$3:$H$229,2,FALSE),0)</f>
        <v>0</v>
      </c>
      <c r="CN87" s="1691">
        <f>IFERROR(VLOOKUP($A87,'2008'!$C$3:$H$229,3,FALSE),0)</f>
        <v>0</v>
      </c>
      <c r="CO87" s="1691">
        <f>IFERROR(VLOOKUP($A87,'2008'!$C$3:$H$229,4,FALSE),0)</f>
        <v>0</v>
      </c>
      <c r="CP87" s="1691">
        <f>IFERROR(VLOOKUP($A87,'2008'!$C$3:$H$229,5,FALSE),0)</f>
        <v>0</v>
      </c>
      <c r="CQ87" s="1740">
        <f>IFERROR(VLOOKUP($A87,'2008'!$C$3:$H$229,6,FALSE),0)</f>
        <v>0</v>
      </c>
      <c r="CR87" s="1700">
        <f>IFERROR(VLOOKUP($A87,'2007'!$C$3:$M$238,7,FALSE),0)</f>
        <v>0</v>
      </c>
      <c r="CS87" s="1691">
        <f>IFERROR(VLOOKUP($A87,'2007'!$C$3:$M$238,8,FALSE),0)</f>
        <v>0</v>
      </c>
      <c r="CT87" s="1691">
        <f>IFERROR(VLOOKUP($A87,'2007'!$C$3:$M$238,9,FALSE),0)</f>
        <v>0</v>
      </c>
      <c r="CU87" s="1691">
        <f>IFERROR(VLOOKUP($A87,'2007'!$C$3:$M$238,10,FALSE),0)</f>
        <v>0</v>
      </c>
      <c r="CV87" s="1740">
        <f>IFERROR(VLOOKUP($A87,'2007'!$C$3:$M$238,11,FALSE),0)</f>
        <v>0</v>
      </c>
      <c r="CW87" s="1700">
        <f>IFERROR(VLOOKUP($A87,'2006'!$A$2:$F$200,2,FALSE),0)</f>
        <v>0</v>
      </c>
      <c r="CX87" s="1691">
        <f>IFERROR(VLOOKUP($A87,'2006'!$A$2:$F$200,4,FALSE),0)</f>
        <v>0</v>
      </c>
      <c r="CY87" s="1691">
        <f>IFERROR(VLOOKUP($A87,'2006'!$A$2:$F$200,5,FALSE),0)</f>
        <v>0</v>
      </c>
      <c r="CZ87" s="1740">
        <f>IFERROR(VLOOKUP($A87,'2006'!$A$2:$F$200,6,FALSE),0)</f>
        <v>0</v>
      </c>
      <c r="DA87" s="1700">
        <f>IFERROR(VLOOKUP($A87,'2005'!$C$3:$M$205,8,FALSE),0)</f>
        <v>0</v>
      </c>
      <c r="DB87" s="1691">
        <f>IFERROR(VLOOKUP($A87,'2005'!$C$3:$M$205,9,FALSE),0)</f>
        <v>0</v>
      </c>
      <c r="DC87" s="1691">
        <f>IFERROR(VLOOKUP($A87,'2005'!$C$3:$M$205,10,FALSE),0)</f>
        <v>0</v>
      </c>
      <c r="DD87" s="1740">
        <f>IFERROR(VLOOKUP($A87,'2005'!$C$3:$M$205,11,FALSE),0)</f>
        <v>0</v>
      </c>
      <c r="DE87" s="1700">
        <f>IFERROR(VLOOKUP($A87,'2004'!$C$3:$M$213,8,FALSE),0)</f>
        <v>0</v>
      </c>
      <c r="DF87" s="1691">
        <f>IFERROR(VLOOKUP($A87,'2004'!$C$3:$M$213,9,FALSE),0)</f>
        <v>0</v>
      </c>
      <c r="DG87" s="1691">
        <f>IFERROR(VLOOKUP($A87,'2004'!$C$3:$M$213,10,FALSE),0)</f>
        <v>0</v>
      </c>
      <c r="DH87" s="1740">
        <f>IFERROR(VLOOKUP($A87,'2004'!$C$3:$M$213,11,FALSE),0)</f>
        <v>0</v>
      </c>
      <c r="DI87" s="1700">
        <f>IFERROR(VLOOKUP($A87,'2003'!$C$3:$Q$214,12,FALSE),0)</f>
        <v>0</v>
      </c>
      <c r="DJ87" s="1691">
        <f>IFERROR(VLOOKUP($A87,'2003'!$C$3:$Q$214,13,FALSE),0)</f>
        <v>0</v>
      </c>
      <c r="DK87" s="1691">
        <f>IFERROR(VLOOKUP($A87,'2003'!$C$3:$Q$214,14,FALSE),0)</f>
        <v>0</v>
      </c>
      <c r="DL87" s="1740">
        <f>IFERROR(VLOOKUP($A87,'2003'!$C$3:$Q$214,15,FALSE),0)</f>
        <v>0</v>
      </c>
      <c r="DM87" s="1700">
        <f>IFERROR(VLOOKUP($A87,'2002'!$D$3:$R$214,12,FALSE),0)</f>
        <v>0</v>
      </c>
      <c r="DN87" s="1691">
        <f>IFERROR(VLOOKUP($A87,'2002'!$D$3:$R$214,13,FALSE),0)</f>
        <v>0</v>
      </c>
      <c r="DO87" s="1691">
        <f>IFERROR(VLOOKUP($A87,'2002'!$D$3:$R$214,14,FALSE),0)</f>
        <v>0</v>
      </c>
      <c r="DP87" s="1788">
        <f>IFERROR(VLOOKUP($A87,'2002'!$D$3:$R$214,15,FALSE),0)</f>
        <v>0</v>
      </c>
      <c r="DQ87" s="1700">
        <f>IFERROR(VLOOKUP($A87,'Pre 2002'!$C$3:$CK$382,84,FALSE),0)</f>
        <v>613</v>
      </c>
      <c r="DR87" s="1695">
        <f>IFERROR(VLOOKUP($A87,'Pre 2002'!$C$3:$CK$382,85,FALSE),0)</f>
        <v>360</v>
      </c>
      <c r="DS87" s="1695">
        <f>IFERROR(VLOOKUP($A87,'Pre 2002'!$C$3:$CK$382,86,FALSE),0)</f>
        <v>38</v>
      </c>
      <c r="DT87" s="1790">
        <f>IFERROR(VLOOKUP($A87,'Pre 2002'!$C$3:$CK$382,87,FALSE),0)</f>
        <v>0.58727569331158236</v>
      </c>
      <c r="DU87" s="1741">
        <f>IFERROR(VLOOKUP(A87,'Pre 2002'!$C$3:$CG$382,83,FALSE),0)</f>
        <v>11</v>
      </c>
      <c r="DV87" s="1722"/>
      <c r="DY87" s="1731"/>
    </row>
    <row r="88" spans="1:129">
      <c r="A88" s="1778" t="s">
        <v>1223</v>
      </c>
      <c r="B88" s="1562">
        <f t="shared" si="30"/>
        <v>718</v>
      </c>
      <c r="C88" s="1562">
        <f t="shared" si="31"/>
        <v>445</v>
      </c>
      <c r="D88" s="1562">
        <f t="shared" si="32"/>
        <v>37</v>
      </c>
      <c r="E88" s="1563">
        <f t="shared" si="33"/>
        <v>0.61977715877437323</v>
      </c>
      <c r="F88" s="1786">
        <f t="shared" si="34"/>
        <v>10</v>
      </c>
      <c r="G88" s="1595">
        <v>2007</v>
      </c>
      <c r="H88" s="1567">
        <f t="shared" si="39"/>
        <v>2</v>
      </c>
      <c r="I88" s="1734">
        <f t="shared" si="40"/>
        <v>109</v>
      </c>
      <c r="J88" s="1734">
        <f t="shared" si="41"/>
        <v>68</v>
      </c>
      <c r="K88" s="1734">
        <f t="shared" si="42"/>
        <v>1</v>
      </c>
      <c r="L88" s="1806">
        <f t="shared" si="43"/>
        <v>0.62385321100917435</v>
      </c>
      <c r="M88" s="1734"/>
      <c r="N88" s="1748"/>
      <c r="O88" s="1700">
        <f>IFERROR(VLOOKUP($A88,'2022'!$B$2:$K$174,3,FALSE),0)</f>
        <v>82</v>
      </c>
      <c r="P88" s="1858">
        <f>IFERROR(VLOOKUP($A88,'2022'!$B$2:$K$174,4,FALSE),0)</f>
        <v>37</v>
      </c>
      <c r="Q88" s="1858">
        <f>IFERROR(VLOOKUP($A88,'2022'!$B$2:$K$174,5,FALSE),0)</f>
        <v>49</v>
      </c>
      <c r="R88" s="1858">
        <f>IFERROR(VLOOKUP($A88,'2022'!$B$2:$K$174,8,FALSE),0)</f>
        <v>2</v>
      </c>
      <c r="S88" s="1740">
        <f>IFERROR(VLOOKUP($A88,'2022'!$B$2:$K$174,10,FALSE),0)</f>
        <v>0.59799999999999998</v>
      </c>
      <c r="T88" s="1700">
        <f>IFERROR(VLOOKUP($A88,'2021'!$B$2:$K$174,3,FALSE),0)</f>
        <v>75</v>
      </c>
      <c r="U88" s="1843">
        <f>IFERROR(VLOOKUP($A88,'2021'!$B$2:$K$174,4,FALSE),0)</f>
        <v>33</v>
      </c>
      <c r="V88" s="1843">
        <f>IFERROR(VLOOKUP($A88,'2021'!$B$2:$K$174,5,FALSE),0)</f>
        <v>44</v>
      </c>
      <c r="W88" s="1843">
        <f>IFERROR(VLOOKUP($A88,'2021'!$B$2:$K$174,8,FALSE),0)</f>
        <v>5</v>
      </c>
      <c r="X88" s="1740">
        <f>IFERROR(VLOOKUP($A88,'2021'!$B$2:$K$174,10,FALSE),0)</f>
        <v>0.58699999999999997</v>
      </c>
      <c r="Y88" s="1700">
        <f>IFERROR(VLOOKUP($A88,'2020'!$B$2:$K$170,3,FALSE),0)</f>
        <v>73</v>
      </c>
      <c r="Z88" s="1829">
        <f>IFERROR(VLOOKUP($A88,'2020'!$B$2:$K$170,4,FALSE),0)</f>
        <v>21</v>
      </c>
      <c r="AA88" s="1829">
        <f>IFERROR(VLOOKUP($A88,'2020'!$B$2:$K$170,5,FALSE),0)</f>
        <v>33</v>
      </c>
      <c r="AB88" s="1829">
        <f>IFERROR(VLOOKUP($A88,'2020'!$B$2:$K$170,8,FALSE),0)</f>
        <v>4</v>
      </c>
      <c r="AC88" s="1740">
        <f>IFERROR(VLOOKUP($A88,'2020'!$B$2:$K$170,10,FALSE),0)</f>
        <v>0.45200000000000001</v>
      </c>
      <c r="AD88" s="1700">
        <f>IFERROR(VLOOKUP($A88,'2019'!$B$2:$K$170,3,FALSE),0)</f>
        <v>84</v>
      </c>
      <c r="AE88" s="1823">
        <f>IFERROR(VLOOKUP($A88,'2019'!$B$2:$K$170,4,FALSE),0)</f>
        <v>42</v>
      </c>
      <c r="AF88" s="1823">
        <f>IFERROR(VLOOKUP($A88,'2019'!$B$2:$K$170,5,FALSE),0)</f>
        <v>58</v>
      </c>
      <c r="AG88" s="1823">
        <f>IFERROR(VLOOKUP($A88,'2019'!$B$2:$K$170,8,FALSE),0)</f>
        <v>10</v>
      </c>
      <c r="AH88" s="1740">
        <f>IFERROR(VLOOKUP($A88,'2019'!$B$2:$K$170,10,FALSE),0)</f>
        <v>0.69</v>
      </c>
      <c r="AI88" s="1700">
        <f>IFERROR(VLOOKUP($A88,'2018'!$B$2:$K$170,3,FALSE),0)</f>
        <v>78</v>
      </c>
      <c r="AJ88" s="1821">
        <f>IFERROR(VLOOKUP($A88,'2018'!$B$2:$K$170,4,FALSE),0)</f>
        <v>39</v>
      </c>
      <c r="AK88" s="1821">
        <f>IFERROR(VLOOKUP($A88,'2018'!$B$2:$K$170,5,FALSE),0)</f>
        <v>55</v>
      </c>
      <c r="AL88" s="1821">
        <f>IFERROR(VLOOKUP($A88,'2018'!$B$2:$K$170,8,FALSE),0)</f>
        <v>7</v>
      </c>
      <c r="AM88" s="1740">
        <f>IFERROR(VLOOKUP($A88,'2018'!$B$2:$K$170,10,FALSE),0)</f>
        <v>0.70499999999999996</v>
      </c>
      <c r="AN88" s="1700">
        <f>IFERROR(VLOOKUP($A88,'2017'!$B$2:$J$163,2,FALSE),0)</f>
        <v>76</v>
      </c>
      <c r="AO88" s="1815">
        <f>IFERROR(VLOOKUP($A88,'2017'!$B$2:$J$163,3,FALSE),0)</f>
        <v>33</v>
      </c>
      <c r="AP88" s="1815">
        <f>IFERROR(VLOOKUP($A88,'2017'!$B$2:$J$163,4,FALSE),0)</f>
        <v>51</v>
      </c>
      <c r="AQ88" s="1815">
        <f>IFERROR(VLOOKUP($A88,'2017'!$B$2:$J$163,7,FALSE),0)</f>
        <v>5</v>
      </c>
      <c r="AR88" s="1740">
        <f>IFERROR(VLOOKUP($A88,'2017'!$B$2:$J$163,9,FALSE),0)</f>
        <v>0.67105263157894735</v>
      </c>
      <c r="AS88" s="1700">
        <f>IFERROR(VLOOKUP($A88,'2016'!$B$2:$K$165,3,FALSE),0)</f>
        <v>78</v>
      </c>
      <c r="AT88" s="1796">
        <f>IFERROR(VLOOKUP($A88,'2016'!$B$2:$K$165,4,FALSE),0)</f>
        <v>33</v>
      </c>
      <c r="AU88" s="1796">
        <f>IFERROR(VLOOKUP($A88,'2016'!$B$2:$K$165,5,FALSE),0)</f>
        <v>51</v>
      </c>
      <c r="AV88" s="1796">
        <f>IFERROR(VLOOKUP($A88,'2016'!$B$2:$K$165,8,FALSE),0)</f>
        <v>1</v>
      </c>
      <c r="AW88" s="1740">
        <f>IFERROR(VLOOKUP($A88,'2016'!$B$2:$K$165,10,FALSE),0)</f>
        <v>0.65400000000000003</v>
      </c>
      <c r="AX88" s="1700">
        <f>IFERROR(VLOOKUP($A88,'2015'!$B$2:$K$165,3,FALSE),0)</f>
        <v>63</v>
      </c>
      <c r="AY88" s="1695">
        <f>IFERROR(VLOOKUP($A88,'2015'!$B$2:$K$165,4,FALSE),0)</f>
        <v>21</v>
      </c>
      <c r="AZ88" s="1695">
        <f>IFERROR(VLOOKUP($A88,'2015'!$B$2:$K$165,5,FALSE),0)</f>
        <v>36</v>
      </c>
      <c r="BA88" s="1695">
        <f>IFERROR(VLOOKUP($A88,'2015'!$B$2:$K$165,8,FALSE),0)</f>
        <v>2</v>
      </c>
      <c r="BB88" s="1740">
        <f>IFERROR(VLOOKUP($A88,'2015'!$B$2:$K$165,10,FALSE),0)</f>
        <v>0.5714285714285714</v>
      </c>
      <c r="BC88" s="1700">
        <f>IFERROR(VLOOKUP($A88,'2014'!$B$2:$K$157,3,FALSE),0)</f>
        <v>0</v>
      </c>
      <c r="BD88" s="1691">
        <f>IFERROR(VLOOKUP($A88,'2014'!$B$2:$K$157,4,FALSE),0)</f>
        <v>0</v>
      </c>
      <c r="BE88" s="1691">
        <f>IFERROR(VLOOKUP($A88,'2014'!$B$2:$K$157,5,FALSE),0)</f>
        <v>0</v>
      </c>
      <c r="BF88" s="1691">
        <f>IFERROR(VLOOKUP($A88,'2014'!$B$2:$K$157,8,FALSE),0)</f>
        <v>0</v>
      </c>
      <c r="BG88" s="1740">
        <f>IFERROR(VLOOKUP($A88,'2014'!$B$2:$K$157,10,FALSE),0)</f>
        <v>0</v>
      </c>
      <c r="BH88" s="1700">
        <f>IFERROR(VLOOKUP($A88,'2013'!$D$4:$I$249,2,FALSE),0)</f>
        <v>44</v>
      </c>
      <c r="BI88" s="1691">
        <f>IFERROR(VLOOKUP($A88,'2013'!$D$4:$I$249,3,FALSE),0)</f>
        <v>18</v>
      </c>
      <c r="BJ88" s="1691">
        <f>IFERROR(VLOOKUP($A88,'2013'!$D$4:$I$249,4,FALSE),0)</f>
        <v>23</v>
      </c>
      <c r="BK88" s="1691">
        <f>IFERROR(VLOOKUP($A88,'2013'!$D$4:$I$249,5,FALSE),0)</f>
        <v>0</v>
      </c>
      <c r="BL88" s="1740">
        <f>IFERROR(VLOOKUP($A88,'2013'!$D$4:$I$249,6,FALSE),0)</f>
        <v>0.52272727272727271</v>
      </c>
      <c r="BM88" s="1737">
        <f>IFERROR(VLOOKUP($A88,'2012'!$D$3:$O$172,2,FALSE),0)</f>
        <v>0</v>
      </c>
      <c r="BN88" s="1691">
        <f>IFERROR(VLOOKUP($A88,'2012'!$D$3:$O$172,3,FALSE),0)</f>
        <v>0</v>
      </c>
      <c r="BO88" s="1743">
        <f>IFERROR(VLOOKUP($A88,'2012'!$D$3:$O$172,4,FALSE),0)</f>
        <v>0</v>
      </c>
      <c r="BP88" s="1700">
        <f>IFERROR(VLOOKUP($A88,'2012'!$D$3:$O$172,5,FALSE),0)</f>
        <v>0</v>
      </c>
      <c r="BQ88" s="1691">
        <f>IFERROR(VLOOKUP($A88,'2012'!$D$3:$O$172,6,FALSE),0)</f>
        <v>0</v>
      </c>
      <c r="BR88" s="1691">
        <f>IFERROR(VLOOKUP($A88,'2012'!$D$3:$O$172,7,FALSE),0)</f>
        <v>0</v>
      </c>
      <c r="BS88" s="1691">
        <f>IFERROR(VLOOKUP($A88,'2012'!$D$3:$O$172,8,FALSE),0)</f>
        <v>0</v>
      </c>
      <c r="BT88" s="1740">
        <f>IFERROR(VLOOKUP($A88,'2012'!$D$3:$O$172,9,FALSE),0)</f>
        <v>0</v>
      </c>
      <c r="BU88" s="1737">
        <f>IFERROR(VLOOKUP($A88,'2012'!$D$3:$O$172,10,FALSE),0)</f>
        <v>0</v>
      </c>
      <c r="BV88" s="1691">
        <f>IFERROR(VLOOKUP($A88,'2012'!$D$3:$O$172,11,FALSE),0)</f>
        <v>0</v>
      </c>
      <c r="BW88" s="1743">
        <f>IFERROR(VLOOKUP($A88,'2012'!$D$3:$O$172,12,FALSE),0)</f>
        <v>0</v>
      </c>
      <c r="BX88" s="1700">
        <f>IFERROR(VLOOKUP($A88,'2011'!$D$4:$I$251,2,FALSE),0)</f>
        <v>0</v>
      </c>
      <c r="BY88" s="1691">
        <f>IFERROR(VLOOKUP($A88,'2011'!$D$4:$I$251,3,FALSE),0)</f>
        <v>0</v>
      </c>
      <c r="BZ88" s="1691">
        <f>IFERROR(VLOOKUP($A88,'2011'!$D$4:$I$251,4,FALSE),0)</f>
        <v>0</v>
      </c>
      <c r="CA88" s="1691">
        <f>IFERROR(VLOOKUP($A88,'2011'!$D$4:$I$251,5,FALSE),0)</f>
        <v>0</v>
      </c>
      <c r="CB88" s="1740">
        <f>IFERROR(VLOOKUP($A88,'2011'!$D$4:$I$251,6,FALSE),0)</f>
        <v>0</v>
      </c>
      <c r="CC88" s="1700">
        <f>IFERROR(VLOOKUP($A88,'2010'!$C$3:$H$234,2,FALSE),0)</f>
        <v>0</v>
      </c>
      <c r="CD88" s="1691">
        <f>IFERROR(VLOOKUP($A88,'2010'!$C$3:$H$234,3,FALSE),0)</f>
        <v>0</v>
      </c>
      <c r="CE88" s="1691">
        <f>IFERROR(VLOOKUP($A88,'2010'!$C$3:$H$234,4,FALSE),0)</f>
        <v>0</v>
      </c>
      <c r="CF88" s="1691">
        <f>IFERROR(VLOOKUP($A88,'2010'!$C$3:$H$234,5,FALSE),0)</f>
        <v>0</v>
      </c>
      <c r="CG88" s="1740">
        <f>IFERROR(VLOOKUP($A88,'2010'!$C$3:$H$234,6,FALSE),0)</f>
        <v>0</v>
      </c>
      <c r="CH88" s="1700">
        <f>IFERROR(VLOOKUP($A88,'2009'!$C$3:$H$242,2,FALSE),0)</f>
        <v>0</v>
      </c>
      <c r="CI88" s="1691">
        <f>IFERROR(VLOOKUP($A88,'2009'!$C$3:$H$242,3,FALSE),0)</f>
        <v>0</v>
      </c>
      <c r="CJ88" s="1691">
        <f>IFERROR(VLOOKUP($A88,'2009'!$C$3:$H$242,4,FALSE),0)</f>
        <v>0</v>
      </c>
      <c r="CK88" s="1691">
        <f>IFERROR(VLOOKUP($A88,'2009'!$C$3:$H$242,5,FALSE),0)</f>
        <v>0</v>
      </c>
      <c r="CL88" s="1740">
        <f>IFERROR(VLOOKUP($A88,'2009'!$C$3:$H$242,6,FALSE),0)</f>
        <v>0</v>
      </c>
      <c r="CM88" s="1700">
        <f>IFERROR(VLOOKUP($A88,'2008'!$C$3:$H$229,2,FALSE),0)</f>
        <v>0</v>
      </c>
      <c r="CN88" s="1691">
        <f>IFERROR(VLOOKUP($A88,'2008'!$C$3:$H$229,3,FALSE),0)</f>
        <v>0</v>
      </c>
      <c r="CO88" s="1691">
        <f>IFERROR(VLOOKUP($A88,'2008'!$C$3:$H$229,4,FALSE),0)</f>
        <v>0</v>
      </c>
      <c r="CP88" s="1691">
        <f>IFERROR(VLOOKUP($A88,'2008'!$C$3:$H$229,5,FALSE),0)</f>
        <v>0</v>
      </c>
      <c r="CQ88" s="1740">
        <f>IFERROR(VLOOKUP($A88,'2008'!$C$3:$H$229,6,FALSE),0)</f>
        <v>0</v>
      </c>
      <c r="CR88" s="1700">
        <f>IFERROR(VLOOKUP($A88,'2007'!$C$3:$M$238,7,FALSE),0)</f>
        <v>65</v>
      </c>
      <c r="CS88" s="1691">
        <f>IFERROR(VLOOKUP($A88,'2007'!$C$3:$M$238,8,FALSE),0)</f>
        <v>30</v>
      </c>
      <c r="CT88" s="1691">
        <f>IFERROR(VLOOKUP($A88,'2007'!$C$3:$M$238,9,FALSE),0)</f>
        <v>45</v>
      </c>
      <c r="CU88" s="1691">
        <f>IFERROR(VLOOKUP($A88,'2007'!$C$3:$M$238,10,FALSE),0)</f>
        <v>1</v>
      </c>
      <c r="CV88" s="1740">
        <f>IFERROR(VLOOKUP($A88,'2007'!$C$3:$M$238,11,FALSE),0)</f>
        <v>0.69230769230769229</v>
      </c>
      <c r="CW88" s="1700">
        <f>IFERROR(VLOOKUP($A88,'2006'!$A$2:$F$200,2,FALSE),0)</f>
        <v>0</v>
      </c>
      <c r="CX88" s="1691">
        <f>IFERROR(VLOOKUP($A88,'2006'!$A$2:$F$200,4,FALSE),0)</f>
        <v>0</v>
      </c>
      <c r="CY88" s="1691">
        <f>IFERROR(VLOOKUP($A88,'2006'!$A$2:$F$200,5,FALSE),0)</f>
        <v>0</v>
      </c>
      <c r="CZ88" s="1740">
        <f>IFERROR(VLOOKUP($A88,'2006'!$A$2:$F$200,6,FALSE),0)</f>
        <v>0</v>
      </c>
      <c r="DA88" s="1700">
        <f>IFERROR(VLOOKUP($A88,'2005'!$C$3:$M$205,8,FALSE),0)</f>
        <v>0</v>
      </c>
      <c r="DB88" s="1691">
        <f>IFERROR(VLOOKUP($A88,'2005'!$C$3:$M$205,9,FALSE),0)</f>
        <v>0</v>
      </c>
      <c r="DC88" s="1691">
        <f>IFERROR(VLOOKUP($A88,'2005'!$C$3:$M$205,10,FALSE),0)</f>
        <v>0</v>
      </c>
      <c r="DD88" s="1740">
        <f>IFERROR(VLOOKUP($A88,'2005'!$C$3:$M$205,11,FALSE),0)</f>
        <v>0</v>
      </c>
      <c r="DE88" s="1700">
        <f>IFERROR(VLOOKUP($A88,'2004'!$C$3:$M$213,8,FALSE),0)</f>
        <v>0</v>
      </c>
      <c r="DF88" s="1691">
        <f>IFERROR(VLOOKUP($A88,'2004'!$C$3:$M$213,9,FALSE),0)</f>
        <v>0</v>
      </c>
      <c r="DG88" s="1691">
        <f>IFERROR(VLOOKUP($A88,'2004'!$C$3:$M$213,10,FALSE),0)</f>
        <v>0</v>
      </c>
      <c r="DH88" s="1740">
        <f>IFERROR(VLOOKUP($A88,'2004'!$C$3:$M$213,11,FALSE),0)</f>
        <v>0</v>
      </c>
      <c r="DI88" s="1700">
        <f>IFERROR(VLOOKUP($A88,'2003'!$C$3:$Q$214,12,FALSE),0)</f>
        <v>0</v>
      </c>
      <c r="DJ88" s="1691">
        <f>IFERROR(VLOOKUP($A88,'2003'!$C$3:$Q$214,13,FALSE),0)</f>
        <v>0</v>
      </c>
      <c r="DK88" s="1691">
        <f>IFERROR(VLOOKUP($A88,'2003'!$C$3:$Q$214,14,FALSE),0)</f>
        <v>0</v>
      </c>
      <c r="DL88" s="1740">
        <f>IFERROR(VLOOKUP($A88,'2003'!$C$3:$Q$214,15,FALSE),0)</f>
        <v>0</v>
      </c>
      <c r="DM88" s="1700">
        <f>IFERROR(VLOOKUP($A88,'2002'!$D$3:$R$214,12,FALSE),0)</f>
        <v>0</v>
      </c>
      <c r="DN88" s="1691">
        <f>IFERROR(VLOOKUP($A88,'2002'!$D$3:$R$214,13,FALSE),0)</f>
        <v>0</v>
      </c>
      <c r="DO88" s="1691">
        <f>IFERROR(VLOOKUP($A88,'2002'!$D$3:$R$214,14,FALSE),0)</f>
        <v>0</v>
      </c>
      <c r="DP88" s="1788">
        <f>IFERROR(VLOOKUP($A88,'2002'!$D$3:$R$214,15,FALSE),0)</f>
        <v>0</v>
      </c>
      <c r="DQ88" s="1700">
        <f>IFERROR(VLOOKUP($A88,'Pre 2002'!$C$3:$CK$382,84,FALSE),0)</f>
        <v>0</v>
      </c>
      <c r="DR88" s="1695">
        <f>IFERROR(VLOOKUP($A88,'Pre 2002'!$C$3:$CK$382,85,FALSE),0)</f>
        <v>0</v>
      </c>
      <c r="DS88" s="1695">
        <f>IFERROR(VLOOKUP($A88,'Pre 2002'!$C$3:$CK$382,86,FALSE),0)</f>
        <v>0</v>
      </c>
      <c r="DT88" s="1790">
        <f>IFERROR(VLOOKUP($A88,'Pre 2002'!$C$3:$CK$382,87,FALSE),0)</f>
        <v>0</v>
      </c>
      <c r="DU88" s="1741">
        <f>IFERROR(VLOOKUP(A88,'Pre 2002'!$C$3:$CG$382,83,FALSE),0)</f>
        <v>0</v>
      </c>
      <c r="DV88" s="1722"/>
      <c r="DY88" s="1731"/>
    </row>
    <row r="89" spans="1:129">
      <c r="A89" s="1778" t="s">
        <v>1238</v>
      </c>
      <c r="B89" s="1562">
        <f t="shared" si="30"/>
        <v>1212</v>
      </c>
      <c r="C89" s="1562">
        <f t="shared" si="31"/>
        <v>694</v>
      </c>
      <c r="D89" s="1562">
        <f t="shared" si="32"/>
        <v>37</v>
      </c>
      <c r="E89" s="1563">
        <f t="shared" si="33"/>
        <v>0.5726072607260726</v>
      </c>
      <c r="F89" s="1786">
        <f t="shared" si="34"/>
        <v>20</v>
      </c>
      <c r="G89" s="1595" t="s">
        <v>2159</v>
      </c>
      <c r="H89" s="1567">
        <f t="shared" si="39"/>
        <v>15</v>
      </c>
      <c r="I89" s="1734">
        <f t="shared" si="40"/>
        <v>967</v>
      </c>
      <c r="J89" s="1734">
        <f t="shared" si="41"/>
        <v>551</v>
      </c>
      <c r="K89" s="1734">
        <f t="shared" si="42"/>
        <v>36</v>
      </c>
      <c r="L89" s="1806">
        <f t="shared" si="43"/>
        <v>0.56980351602895551</v>
      </c>
      <c r="M89" s="1734"/>
      <c r="N89" s="1748"/>
      <c r="O89" s="1700">
        <f>IFERROR(VLOOKUP($A89,'2022'!$B$2:$K$174,3,FALSE),0)</f>
        <v>2</v>
      </c>
      <c r="P89" s="1858">
        <f>IFERROR(VLOOKUP($A89,'2022'!$B$2:$K$174,4,FALSE),0)</f>
        <v>1</v>
      </c>
      <c r="Q89" s="1858">
        <f>IFERROR(VLOOKUP($A89,'2022'!$B$2:$K$174,5,FALSE),0)</f>
        <v>1</v>
      </c>
      <c r="R89" s="1858">
        <f>IFERROR(VLOOKUP($A89,'2022'!$B$2:$K$174,8,FALSE),0)</f>
        <v>0</v>
      </c>
      <c r="S89" s="1740">
        <f>IFERROR(VLOOKUP($A89,'2022'!$B$2:$K$174,10,FALSE),0)</f>
        <v>0.5</v>
      </c>
      <c r="T89" s="1700">
        <f>IFERROR(VLOOKUP($A89,'2021'!$B$2:$K$174,3,FALSE),0)</f>
        <v>21</v>
      </c>
      <c r="U89" s="1843">
        <f>IFERROR(VLOOKUP($A89,'2021'!$B$2:$K$174,4,FALSE),0)</f>
        <v>8</v>
      </c>
      <c r="V89" s="1843">
        <f>IFERROR(VLOOKUP($A89,'2021'!$B$2:$K$174,5,FALSE),0)</f>
        <v>13</v>
      </c>
      <c r="W89" s="1843">
        <f>IFERROR(VLOOKUP($A89,'2021'!$B$2:$K$174,8,FALSE),0)</f>
        <v>0</v>
      </c>
      <c r="X89" s="1740">
        <f>IFERROR(VLOOKUP($A89,'2021'!$B$2:$K$174,10,FALSE),0)</f>
        <v>0.61899999999999999</v>
      </c>
      <c r="Y89" s="1700">
        <f>IFERROR(VLOOKUP($A89,'2020'!$B$2:$K$170,3,FALSE),0)</f>
        <v>71</v>
      </c>
      <c r="Z89" s="1829">
        <f>IFERROR(VLOOKUP($A89,'2020'!$B$2:$K$170,4,FALSE),0)</f>
        <v>17</v>
      </c>
      <c r="AA89" s="1829">
        <f>IFERROR(VLOOKUP($A89,'2020'!$B$2:$K$170,5,FALSE),0)</f>
        <v>41</v>
      </c>
      <c r="AB89" s="1829">
        <f>IFERROR(VLOOKUP($A89,'2020'!$B$2:$K$170,8,FALSE),0)</f>
        <v>0</v>
      </c>
      <c r="AC89" s="1740">
        <f>IFERROR(VLOOKUP($A89,'2020'!$B$2:$K$170,10,FALSE),0)</f>
        <v>0.57699999999999996</v>
      </c>
      <c r="AD89" s="1700">
        <f>IFERROR(VLOOKUP($A89,'2019'!$B$2:$K$170,3,FALSE),0)</f>
        <v>81</v>
      </c>
      <c r="AE89" s="1823">
        <f>IFERROR(VLOOKUP($A89,'2019'!$B$2:$K$170,4,FALSE),0)</f>
        <v>35</v>
      </c>
      <c r="AF89" s="1823">
        <f>IFERROR(VLOOKUP($A89,'2019'!$B$2:$K$170,5,FALSE),0)</f>
        <v>49</v>
      </c>
      <c r="AG89" s="1823">
        <f>IFERROR(VLOOKUP($A89,'2019'!$B$2:$K$170,8,FALSE),0)</f>
        <v>1</v>
      </c>
      <c r="AH89" s="1740">
        <f>IFERROR(VLOOKUP($A89,'2019'!$B$2:$K$170,10,FALSE),0)</f>
        <v>0.60499999999999998</v>
      </c>
      <c r="AI89" s="1700">
        <f>IFERROR(VLOOKUP($A89,'2018'!$B$2:$K$170,3,FALSE),0)</f>
        <v>70</v>
      </c>
      <c r="AJ89" s="1821">
        <f>IFERROR(VLOOKUP($A89,'2018'!$B$2:$K$170,4,FALSE),0)</f>
        <v>26</v>
      </c>
      <c r="AK89" s="1821">
        <f>IFERROR(VLOOKUP($A89,'2018'!$B$2:$K$170,5,FALSE),0)</f>
        <v>39</v>
      </c>
      <c r="AL89" s="1821">
        <f>IFERROR(VLOOKUP($A89,'2018'!$B$2:$K$170,8,FALSE),0)</f>
        <v>0</v>
      </c>
      <c r="AM89" s="1740">
        <f>IFERROR(VLOOKUP($A89,'2018'!$B$2:$K$170,10,FALSE),0)</f>
        <v>0.55700000000000005</v>
      </c>
      <c r="AN89" s="1700">
        <f>IFERROR(VLOOKUP($A89,'2017'!$B$2:$J$163,2,FALSE),0)</f>
        <v>0</v>
      </c>
      <c r="AO89" s="1815">
        <f>IFERROR(VLOOKUP($A89,'2017'!$B$2:$J$163,3,FALSE),0)</f>
        <v>0</v>
      </c>
      <c r="AP89" s="1815">
        <f>IFERROR(VLOOKUP($A89,'2017'!$B$2:$J$163,4,FALSE),0)</f>
        <v>0</v>
      </c>
      <c r="AQ89" s="1815">
        <f>IFERROR(VLOOKUP($A89,'2017'!$B$2:$J$163,7,FALSE),0)</f>
        <v>0</v>
      </c>
      <c r="AR89" s="1740">
        <f>IFERROR(VLOOKUP($A89,'2017'!$B$2:$J$163,9,FALSE),0)</f>
        <v>0</v>
      </c>
      <c r="AS89" s="1700">
        <f>IFERROR(VLOOKUP($A89,'2016'!$B$2:$K$165,3,FALSE),0)</f>
        <v>0</v>
      </c>
      <c r="AT89" s="1796">
        <f>IFERROR(VLOOKUP($A89,'2016'!$B$2:$K$165,4,FALSE),0)</f>
        <v>0</v>
      </c>
      <c r="AU89" s="1796">
        <f>IFERROR(VLOOKUP($A89,'2016'!$B$2:$K$165,5,FALSE),0)</f>
        <v>0</v>
      </c>
      <c r="AV89" s="1796">
        <f>IFERROR(VLOOKUP($A89,'2016'!$B$2:$K$165,8,FALSE),0)</f>
        <v>0</v>
      </c>
      <c r="AW89" s="1740">
        <f>IFERROR(VLOOKUP($A89,'2016'!$B$2:$K$165,10,FALSE),0)</f>
        <v>0</v>
      </c>
      <c r="AX89" s="1700">
        <f>IFERROR(VLOOKUP($A89,'2015'!$B$2:$K$165,3,FALSE),0)</f>
        <v>0</v>
      </c>
      <c r="AY89" s="1695">
        <f>IFERROR(VLOOKUP($A89,'2015'!$B$2:$K$165,4,FALSE),0)</f>
        <v>0</v>
      </c>
      <c r="AZ89" s="1695">
        <f>IFERROR(VLOOKUP($A89,'2015'!$B$2:$K$165,5,FALSE),0)</f>
        <v>0</v>
      </c>
      <c r="BA89" s="1695">
        <f>IFERROR(VLOOKUP($A89,'2015'!$B$2:$K$165,8,FALSE),0)</f>
        <v>0</v>
      </c>
      <c r="BB89" s="1740">
        <f>IFERROR(VLOOKUP($A89,'2015'!$B$2:$K$165,10,FALSE),0)</f>
        <v>0</v>
      </c>
      <c r="BC89" s="1700">
        <f>IFERROR(VLOOKUP($A89,'2014'!$B$2:$K$157,3,FALSE),0)</f>
        <v>0</v>
      </c>
      <c r="BD89" s="1691">
        <f>IFERROR(VLOOKUP($A89,'2014'!$B$2:$K$157,4,FALSE),0)</f>
        <v>0</v>
      </c>
      <c r="BE89" s="1691">
        <f>IFERROR(VLOOKUP($A89,'2014'!$B$2:$K$157,5,FALSE),0)</f>
        <v>0</v>
      </c>
      <c r="BF89" s="1691">
        <f>IFERROR(VLOOKUP($A89,'2014'!$B$2:$K$157,8,FALSE),0)</f>
        <v>0</v>
      </c>
      <c r="BG89" s="1740">
        <f>IFERROR(VLOOKUP($A89,'2014'!$B$2:$K$157,10,FALSE),0)</f>
        <v>0</v>
      </c>
      <c r="BH89" s="1700">
        <f>IFERROR(VLOOKUP($A89,'2013'!$D$4:$I$249,2,FALSE),0)</f>
        <v>0</v>
      </c>
      <c r="BI89" s="1691">
        <f>IFERROR(VLOOKUP($A89,'2013'!$D$4:$I$249,3,FALSE),0)</f>
        <v>0</v>
      </c>
      <c r="BJ89" s="1691">
        <f>IFERROR(VLOOKUP($A89,'2013'!$D$4:$I$249,4,FALSE),0)</f>
        <v>0</v>
      </c>
      <c r="BK89" s="1691">
        <f>IFERROR(VLOOKUP($A89,'2013'!$D$4:$I$249,5,FALSE),0)</f>
        <v>0</v>
      </c>
      <c r="BL89" s="1740">
        <f>IFERROR(VLOOKUP($A89,'2013'!$D$4:$I$249,6,FALSE),0)</f>
        <v>0</v>
      </c>
      <c r="BM89" s="1737">
        <f>IFERROR(VLOOKUP($A89,'2012'!$D$3:$O$172,2,FALSE),0)</f>
        <v>0</v>
      </c>
      <c r="BN89" s="1691">
        <f>IFERROR(VLOOKUP($A89,'2012'!$D$3:$O$172,3,FALSE),0)</f>
        <v>0</v>
      </c>
      <c r="BO89" s="1743">
        <f>IFERROR(VLOOKUP($A89,'2012'!$D$3:$O$172,4,FALSE),0)</f>
        <v>0</v>
      </c>
      <c r="BP89" s="1700">
        <f>IFERROR(VLOOKUP($A89,'2012'!$D$3:$O$172,5,FALSE),0)</f>
        <v>0</v>
      </c>
      <c r="BQ89" s="1691">
        <f>IFERROR(VLOOKUP($A89,'2012'!$D$3:$O$172,6,FALSE),0)</f>
        <v>0</v>
      </c>
      <c r="BR89" s="1691">
        <f>IFERROR(VLOOKUP($A89,'2012'!$D$3:$O$172,7,FALSE),0)</f>
        <v>0</v>
      </c>
      <c r="BS89" s="1691">
        <f>IFERROR(VLOOKUP($A89,'2012'!$D$3:$O$172,8,FALSE),0)</f>
        <v>0</v>
      </c>
      <c r="BT89" s="1740">
        <f>IFERROR(VLOOKUP($A89,'2012'!$D$3:$O$172,9,FALSE),0)</f>
        <v>0</v>
      </c>
      <c r="BX89" s="1700">
        <f>IFERROR(VLOOKUP($A89,'2011'!$D$4:$I$251,2,FALSE),0)</f>
        <v>0</v>
      </c>
      <c r="BY89" s="1691">
        <f>IFERROR(VLOOKUP($A89,'2011'!$D$4:$I$251,3,FALSE),0)</f>
        <v>0</v>
      </c>
      <c r="BZ89" s="1691">
        <f>IFERROR(VLOOKUP($A89,'2011'!$D$4:$I$251,4,FALSE),0)</f>
        <v>0</v>
      </c>
      <c r="CA89" s="1691">
        <f>IFERROR(VLOOKUP($A89,'2011'!$D$4:$I$251,5,FALSE),0)</f>
        <v>0</v>
      </c>
      <c r="CB89" s="1740">
        <f>IFERROR(VLOOKUP($A89,'2011'!$D$4:$I$251,6,FALSE),0)</f>
        <v>0</v>
      </c>
      <c r="CC89" s="1700">
        <f>IFERROR(VLOOKUP($A89,'2010'!$C$3:$H$234,2,FALSE),0)</f>
        <v>67</v>
      </c>
      <c r="CD89" s="1691">
        <f>IFERROR(VLOOKUP($A89,'2010'!$C$3:$H$234,3,FALSE),0)</f>
        <v>29</v>
      </c>
      <c r="CE89" s="1691">
        <f>IFERROR(VLOOKUP($A89,'2010'!$C$3:$H$234,4,FALSE),0)</f>
        <v>38</v>
      </c>
      <c r="CF89" s="1691">
        <f>IFERROR(VLOOKUP($A89,'2010'!$C$3:$H$234,5,FALSE),0)</f>
        <v>5</v>
      </c>
      <c r="CG89" s="1740">
        <f>IFERROR(VLOOKUP($A89,'2010'!$C$3:$H$234,6,FALSE),0)</f>
        <v>0.56716417910447758</v>
      </c>
      <c r="CH89" s="1700">
        <f>IFERROR(VLOOKUP($A89,'2009'!$C$3:$H$242,2,FALSE),0)</f>
        <v>62</v>
      </c>
      <c r="CI89" s="1691">
        <f>IFERROR(VLOOKUP($A89,'2009'!$C$3:$H$242,3,FALSE),0)</f>
        <v>20</v>
      </c>
      <c r="CJ89" s="1691">
        <f>IFERROR(VLOOKUP($A89,'2009'!$C$3:$H$242,4,FALSE),0)</f>
        <v>37</v>
      </c>
      <c r="CK89" s="1691">
        <f>IFERROR(VLOOKUP($A89,'2009'!$C$3:$H$242,5,FALSE),0)</f>
        <v>0</v>
      </c>
      <c r="CL89" s="1740">
        <f>IFERROR(VLOOKUP($A89,'2009'!$C$3:$H$242,6,FALSE),0)</f>
        <v>0.59677419354838712</v>
      </c>
      <c r="CM89" s="1700">
        <f>IFERROR(VLOOKUP($A89,'2008'!$C$3:$H$229,2,FALSE),0)</f>
        <v>0</v>
      </c>
      <c r="CN89" s="1691">
        <f>IFERROR(VLOOKUP($A89,'2008'!$C$3:$H$229,3,FALSE),0)</f>
        <v>0</v>
      </c>
      <c r="CO89" s="1691">
        <f>IFERROR(VLOOKUP($A89,'2008'!$C$3:$H$229,4,FALSE),0)</f>
        <v>0</v>
      </c>
      <c r="CP89" s="1691">
        <f>IFERROR(VLOOKUP($A89,'2008'!$C$3:$H$229,5,FALSE),0)</f>
        <v>0</v>
      </c>
      <c r="CQ89" s="1740">
        <f>IFERROR(VLOOKUP($A89,'2008'!$C$3:$H$229,6,FALSE),0)</f>
        <v>0</v>
      </c>
      <c r="CR89" s="1700">
        <f>IFERROR(VLOOKUP($A89,'2007'!$C$3:$M$238,7,FALSE),0)</f>
        <v>75</v>
      </c>
      <c r="CS89" s="1691">
        <f>IFERROR(VLOOKUP($A89,'2007'!$C$3:$M$238,8,FALSE),0)</f>
        <v>23</v>
      </c>
      <c r="CT89" s="1691">
        <f>IFERROR(VLOOKUP($A89,'2007'!$C$3:$M$238,9,FALSE),0)</f>
        <v>36</v>
      </c>
      <c r="CU89" s="1691">
        <f>IFERROR(VLOOKUP($A89,'2007'!$C$3:$M$238,10,FALSE),0)</f>
        <v>3</v>
      </c>
      <c r="CV89" s="1740">
        <f>IFERROR(VLOOKUP($A89,'2007'!$C$3:$M$238,11,FALSE),0)</f>
        <v>0.48</v>
      </c>
      <c r="CW89" s="1700">
        <f>IFERROR(VLOOKUP($A89,'2006'!$A$2:$F$200,2,FALSE),0)</f>
        <v>0</v>
      </c>
      <c r="CX89" s="1691">
        <f>IFERROR(VLOOKUP($A89,'2006'!$A$2:$F$200,4,FALSE),0)</f>
        <v>0</v>
      </c>
      <c r="CY89" s="1691">
        <f>IFERROR(VLOOKUP($A89,'2006'!$A$2:$F$200,5,FALSE),0)</f>
        <v>0</v>
      </c>
      <c r="CZ89" s="1740" t="str">
        <f>IFERROR(VLOOKUP($A89,'2006'!$A$2:$F$200,6,FALSE),0)</f>
        <v>---</v>
      </c>
      <c r="DA89" s="1700">
        <f>IFERROR(VLOOKUP($A89,'2005'!$C$3:$M$205,8,FALSE),0)</f>
        <v>0</v>
      </c>
      <c r="DB89" s="1691">
        <f>IFERROR(VLOOKUP($A89,'2005'!$C$3:$M$205,9,FALSE),0)</f>
        <v>0</v>
      </c>
      <c r="DC89" s="1691">
        <f>IFERROR(VLOOKUP($A89,'2005'!$C$3:$M$205,10,FALSE),0)</f>
        <v>0</v>
      </c>
      <c r="DD89" s="1740">
        <f>IFERROR(VLOOKUP($A89,'2005'!$C$3:$M$205,11,FALSE),0)</f>
        <v>0</v>
      </c>
      <c r="DE89" s="1700">
        <f>IFERROR(VLOOKUP($A89,'2004'!$C$3:$M$213,8,FALSE),0)</f>
        <v>67</v>
      </c>
      <c r="DF89" s="1691">
        <f>IFERROR(VLOOKUP($A89,'2004'!$C$3:$M$213,9,FALSE),0)</f>
        <v>35</v>
      </c>
      <c r="DG89" s="1691">
        <f>IFERROR(VLOOKUP($A89,'2004'!$C$3:$M$213,10,FALSE),0)</f>
        <v>2</v>
      </c>
      <c r="DH89" s="1740">
        <f>IFERROR(VLOOKUP($A89,'2004'!$C$3:$M$213,11,FALSE),0)</f>
        <v>0.52238805970149249</v>
      </c>
      <c r="DI89" s="1700">
        <f>IFERROR(VLOOKUP($A89,'2003'!$C$3:$Q$214,12,FALSE),0)</f>
        <v>49</v>
      </c>
      <c r="DJ89" s="1691">
        <f>IFERROR(VLOOKUP($A89,'2003'!$C$3:$Q$214,13,FALSE),0)</f>
        <v>37</v>
      </c>
      <c r="DK89" s="1691">
        <f>IFERROR(VLOOKUP($A89,'2003'!$C$3:$Q$214,14,FALSE),0)</f>
        <v>2</v>
      </c>
      <c r="DL89" s="1740">
        <f>IFERROR(VLOOKUP($A89,'2003'!$C$3:$Q$214,15,FALSE),0)</f>
        <v>0.75510204081632648</v>
      </c>
      <c r="DM89" s="1700">
        <f>IFERROR(VLOOKUP($A89,'2002'!$D$3:$R$214,12,FALSE),0)</f>
        <v>50</v>
      </c>
      <c r="DN89" s="1691">
        <f>IFERROR(VLOOKUP($A89,'2002'!$D$3:$R$214,13,FALSE),0)</f>
        <v>28</v>
      </c>
      <c r="DO89" s="1691">
        <f>IFERROR(VLOOKUP($A89,'2002'!$D$3:$R$214,14,FALSE),0)</f>
        <v>0</v>
      </c>
      <c r="DP89" s="1788">
        <f>IFERROR(VLOOKUP($A89,'2002'!$D$3:$R$214,15,FALSE),0)</f>
        <v>0.56000000000000005</v>
      </c>
      <c r="DQ89" s="1700">
        <f>IFERROR(VLOOKUP($A89,'Pre 2002'!$C$3:$CK$382,84,FALSE),0)</f>
        <v>597</v>
      </c>
      <c r="DR89" s="1695">
        <f>IFERROR(VLOOKUP($A89,'Pre 2002'!$C$3:$CK$382,85,FALSE),0)</f>
        <v>340</v>
      </c>
      <c r="DS89" s="1695">
        <f>IFERROR(VLOOKUP($A89,'Pre 2002'!$C$3:$CK$382,86,FALSE),0)</f>
        <v>24</v>
      </c>
      <c r="DT89" s="1790">
        <f>IFERROR(VLOOKUP($A89,'Pre 2002'!$C$3:$CK$382,87,FALSE),0)</f>
        <v>0.56951423785594635</v>
      </c>
      <c r="DU89" s="1741">
        <f>IFERROR(VLOOKUP(A89,'Pre 2002'!$C$3:$CG$382,83,FALSE),0)</f>
        <v>9</v>
      </c>
      <c r="DV89" s="1722"/>
      <c r="DY89" s="1731"/>
    </row>
    <row r="90" spans="1:129">
      <c r="A90" s="1778" t="s">
        <v>1201</v>
      </c>
      <c r="B90" s="1562">
        <f t="shared" si="30"/>
        <v>1405</v>
      </c>
      <c r="C90" s="1562">
        <f t="shared" si="31"/>
        <v>796</v>
      </c>
      <c r="D90" s="1562">
        <f t="shared" si="32"/>
        <v>37</v>
      </c>
      <c r="E90" s="1563">
        <f t="shared" si="33"/>
        <v>0.56654804270462633</v>
      </c>
      <c r="F90" s="1786">
        <f t="shared" si="34"/>
        <v>21</v>
      </c>
      <c r="G90" s="1595">
        <v>1996</v>
      </c>
      <c r="H90" s="1567">
        <f t="shared" si="39"/>
        <v>20</v>
      </c>
      <c r="I90" s="1734">
        <f t="shared" si="40"/>
        <v>1356</v>
      </c>
      <c r="J90" s="1734">
        <f t="shared" si="41"/>
        <v>773</v>
      </c>
      <c r="K90" s="1734">
        <f t="shared" si="42"/>
        <v>37</v>
      </c>
      <c r="L90" s="1806">
        <f t="shared" si="43"/>
        <v>0.57005899705014751</v>
      </c>
      <c r="M90" s="1568">
        <v>96</v>
      </c>
      <c r="N90" s="1573">
        <v>1</v>
      </c>
      <c r="O90" s="1700">
        <f>IFERROR(VLOOKUP($A90,'2022'!$B$2:$K$174,3,FALSE),0)</f>
        <v>0</v>
      </c>
      <c r="P90" s="1858">
        <f>IFERROR(VLOOKUP($A90,'2022'!$B$2:$K$174,4,FALSE),0)</f>
        <v>0</v>
      </c>
      <c r="Q90" s="1858">
        <f>IFERROR(VLOOKUP($A90,'2022'!$B$2:$K$174,5,FALSE),0)</f>
        <v>0</v>
      </c>
      <c r="R90" s="1858">
        <f>IFERROR(VLOOKUP($A90,'2022'!$B$2:$K$174,8,FALSE),0)</f>
        <v>0</v>
      </c>
      <c r="S90" s="1740">
        <f>IFERROR(VLOOKUP($A90,'2022'!$B$2:$K$174,10,FALSE),0)</f>
        <v>0</v>
      </c>
      <c r="T90" s="1700">
        <f>IFERROR(VLOOKUP($A90,'2021'!$B$2:$K$174,3,FALSE),0)</f>
        <v>0</v>
      </c>
      <c r="U90" s="1843">
        <f>IFERROR(VLOOKUP($A90,'2021'!$B$2:$K$174,4,FALSE),0)</f>
        <v>0</v>
      </c>
      <c r="V90" s="1843">
        <f>IFERROR(VLOOKUP($A90,'2021'!$B$2:$K$174,5,FALSE),0)</f>
        <v>0</v>
      </c>
      <c r="W90" s="1843">
        <f>IFERROR(VLOOKUP($A90,'2021'!$B$2:$K$174,8,FALSE),0)</f>
        <v>0</v>
      </c>
      <c r="X90" s="1740">
        <f>IFERROR(VLOOKUP($A90,'2021'!$B$2:$K$174,10,FALSE),0)</f>
        <v>0</v>
      </c>
      <c r="Y90" s="1700">
        <f>IFERROR(VLOOKUP($A90,'2020'!$B$2:$K$170,3,FALSE),0)</f>
        <v>0</v>
      </c>
      <c r="Z90" s="1829">
        <f>IFERROR(VLOOKUP($A90,'2020'!$B$2:$K$170,4,FALSE),0)</f>
        <v>0</v>
      </c>
      <c r="AA90" s="1829">
        <f>IFERROR(VLOOKUP($A90,'2020'!$B$2:$K$170,5,FALSE),0)</f>
        <v>0</v>
      </c>
      <c r="AB90" s="1829">
        <f>IFERROR(VLOOKUP($A90,'2020'!$B$2:$K$170,8,FALSE),0)</f>
        <v>0</v>
      </c>
      <c r="AC90" s="1740">
        <f>IFERROR(VLOOKUP($A90,'2020'!$B$2:$K$170,10,FALSE),0)</f>
        <v>0</v>
      </c>
      <c r="AD90" s="1700">
        <f>IFERROR(VLOOKUP($A90,'2019'!$B$2:$K$170,3,FALSE),0)</f>
        <v>0</v>
      </c>
      <c r="AE90" s="1823">
        <f>IFERROR(VLOOKUP($A90,'2019'!$B$2:$K$170,4,FALSE),0)</f>
        <v>0</v>
      </c>
      <c r="AF90" s="1823">
        <f>IFERROR(VLOOKUP($A90,'2019'!$B$2:$K$170,5,FALSE),0)</f>
        <v>0</v>
      </c>
      <c r="AG90" s="1823">
        <f>IFERROR(VLOOKUP($A90,'2019'!$B$2:$K$170,8,FALSE),0)</f>
        <v>0</v>
      </c>
      <c r="AH90" s="1740">
        <f>IFERROR(VLOOKUP($A90,'2019'!$B$2:$K$170,10,FALSE),0)</f>
        <v>0</v>
      </c>
      <c r="AI90" s="1700">
        <f>IFERROR(VLOOKUP($A90,'2018'!$B$2:$K$170,3,FALSE),0)</f>
        <v>0</v>
      </c>
      <c r="AJ90" s="1821">
        <f>IFERROR(VLOOKUP($A90,'2018'!$B$2:$K$170,4,FALSE),0)</f>
        <v>0</v>
      </c>
      <c r="AK90" s="1821">
        <f>IFERROR(VLOOKUP($A90,'2018'!$B$2:$K$170,5,FALSE),0)</f>
        <v>0</v>
      </c>
      <c r="AL90" s="1821">
        <f>IFERROR(VLOOKUP($A90,'2018'!$B$2:$K$170,8,FALSE),0)</f>
        <v>0</v>
      </c>
      <c r="AM90" s="1740">
        <f>IFERROR(VLOOKUP($A90,'2018'!$B$2:$K$170,10,FALSE),0)</f>
        <v>0</v>
      </c>
      <c r="AN90" s="1700">
        <f>IFERROR(VLOOKUP($A90,'2017'!$B$2:$J$163,2,FALSE),0)</f>
        <v>0</v>
      </c>
      <c r="AO90" s="1815">
        <f>IFERROR(VLOOKUP($A90,'2017'!$B$2:$J$163,3,FALSE),0)</f>
        <v>0</v>
      </c>
      <c r="AP90" s="1815">
        <f>IFERROR(VLOOKUP($A90,'2017'!$B$2:$J$163,4,FALSE),0)</f>
        <v>0</v>
      </c>
      <c r="AQ90" s="1815">
        <f>IFERROR(VLOOKUP($A90,'2017'!$B$2:$J$163,7,FALSE),0)</f>
        <v>0</v>
      </c>
      <c r="AR90" s="1740">
        <f>IFERROR(VLOOKUP($A90,'2017'!$B$2:$J$163,9,FALSE),0)</f>
        <v>0</v>
      </c>
      <c r="AS90" s="1700">
        <f>IFERROR(VLOOKUP($A90,'2016'!$B$2:$K$165,3,FALSE),0)</f>
        <v>0</v>
      </c>
      <c r="AT90" s="1796">
        <f>IFERROR(VLOOKUP($A90,'2016'!$B$2:$K$165,4,FALSE),0)</f>
        <v>0</v>
      </c>
      <c r="AU90" s="1796">
        <f>IFERROR(VLOOKUP($A90,'2016'!$B$2:$K$165,5,FALSE),0)</f>
        <v>0</v>
      </c>
      <c r="AV90" s="1796">
        <f>IFERROR(VLOOKUP($A90,'2016'!$B$2:$K$165,8,FALSE),0)</f>
        <v>0</v>
      </c>
      <c r="AW90" s="1740">
        <f>IFERROR(VLOOKUP($A90,'2016'!$B$2:$K$165,10,FALSE),0)</f>
        <v>0</v>
      </c>
      <c r="AX90" s="1700">
        <f>IFERROR(VLOOKUP($A90,'2015'!$B$2:$K$165,3,FALSE),0)</f>
        <v>49</v>
      </c>
      <c r="AY90" s="1695">
        <f>IFERROR(VLOOKUP($A90,'2015'!$B$2:$K$165,4,FALSE),0)</f>
        <v>9</v>
      </c>
      <c r="AZ90" s="1695">
        <f>IFERROR(VLOOKUP($A90,'2015'!$B$2:$K$165,5,FALSE),0)</f>
        <v>23</v>
      </c>
      <c r="BA90" s="1695">
        <f>IFERROR(VLOOKUP($A90,'2015'!$B$2:$K$165,8,FALSE),0)</f>
        <v>0</v>
      </c>
      <c r="BB90" s="1740">
        <f>IFERROR(VLOOKUP($A90,'2015'!$B$2:$K$165,10,FALSE),0)</f>
        <v>0.46938775510204084</v>
      </c>
      <c r="BC90" s="1700">
        <f>IFERROR(VLOOKUP($A90,'2014'!$B$2:$K$157,3,FALSE),0)</f>
        <v>39</v>
      </c>
      <c r="BD90" s="1691">
        <f>IFERROR(VLOOKUP($A90,'2014'!$B$2:$K$157,4,FALSE),0)</f>
        <v>9</v>
      </c>
      <c r="BE90" s="1691">
        <f>IFERROR(VLOOKUP($A90,'2014'!$B$2:$K$157,5,FALSE),0)</f>
        <v>16</v>
      </c>
      <c r="BF90" s="1691">
        <f>IFERROR(VLOOKUP($A90,'2014'!$B$2:$K$157,8,FALSE),0)</f>
        <v>0</v>
      </c>
      <c r="BG90" s="1740">
        <f>IFERROR(VLOOKUP($A90,'2014'!$B$2:$K$157,10,FALSE),0)</f>
        <v>0.41025641025641024</v>
      </c>
      <c r="BH90" s="1700">
        <f>IFERROR(VLOOKUP($A90,'2013'!$D$4:$I$249,2,FALSE),0)</f>
        <v>63</v>
      </c>
      <c r="BI90" s="1691">
        <f>IFERROR(VLOOKUP($A90,'2013'!$D$4:$I$249,3,FALSE),0)</f>
        <v>16</v>
      </c>
      <c r="BJ90" s="1691">
        <f>IFERROR(VLOOKUP($A90,'2013'!$D$4:$I$249,4,FALSE),0)</f>
        <v>28</v>
      </c>
      <c r="BK90" s="1691">
        <f>IFERROR(VLOOKUP($A90,'2013'!$D$4:$I$249,5,FALSE),0)</f>
        <v>0</v>
      </c>
      <c r="BL90" s="1740">
        <f>IFERROR(VLOOKUP($A90,'2013'!$D$4:$I$249,6,FALSE),0)</f>
        <v>0.44444444444444442</v>
      </c>
      <c r="BM90" s="1737">
        <f>IFERROR(VLOOKUP($A90,'2012'!$D$3:$O$172,2,FALSE),0)</f>
        <v>1254</v>
      </c>
      <c r="BN90" s="1691">
        <f>IFERROR(VLOOKUP($A90,'2012'!$D$3:$O$172,3,FALSE),0)</f>
        <v>729</v>
      </c>
      <c r="BO90" s="1743">
        <f>IFERROR(VLOOKUP($A90,'2012'!$D$3:$O$172,4,FALSE),0)</f>
        <v>37</v>
      </c>
      <c r="BP90" s="1700">
        <f>IFERROR(VLOOKUP($A90,'2012'!$D$3:$O$172,5,FALSE),0)</f>
        <v>61</v>
      </c>
      <c r="BQ90" s="1691">
        <f>IFERROR(VLOOKUP($A90,'2012'!$D$3:$O$172,6,FALSE),0)</f>
        <v>28</v>
      </c>
      <c r="BR90" s="1691">
        <f>IFERROR(VLOOKUP($A90,'2012'!$D$3:$O$172,7,FALSE),0)</f>
        <v>39</v>
      </c>
      <c r="BS90" s="1691">
        <f>IFERROR(VLOOKUP($A90,'2012'!$D$3:$O$172,8,FALSE),0)</f>
        <v>0</v>
      </c>
      <c r="BT90" s="1740">
        <f>IFERROR(VLOOKUP($A90,'2012'!$D$3:$O$172,9,FALSE),0)</f>
        <v>0.63934426229508201</v>
      </c>
      <c r="BU90" s="1737">
        <f>IFERROR(VLOOKUP($A90,'2012'!$D$3:$O$172,10,FALSE),0)</f>
        <v>1193</v>
      </c>
      <c r="BV90" s="1691">
        <f>IFERROR(VLOOKUP($A90,'2012'!$D$3:$O$172,11,FALSE),0)</f>
        <v>690</v>
      </c>
      <c r="BW90" s="1743">
        <f>IFERROR(VLOOKUP($A90,'2012'!$D$3:$O$172,12,FALSE),0)</f>
        <v>37</v>
      </c>
      <c r="BX90" s="1700">
        <f>IFERROR(VLOOKUP($A90,'2011'!$D$4:$I$251,2,FALSE),0)</f>
        <v>78</v>
      </c>
      <c r="BY90" s="1691">
        <f>IFERROR(VLOOKUP($A90,'2011'!$D$4:$I$251,3,FALSE),0)</f>
        <v>23</v>
      </c>
      <c r="BZ90" s="1691">
        <f>IFERROR(VLOOKUP($A90,'2011'!$D$4:$I$251,4,FALSE),0)</f>
        <v>42</v>
      </c>
      <c r="CA90" s="1691">
        <f>IFERROR(VLOOKUP($A90,'2011'!$D$4:$I$251,5,FALSE),0)</f>
        <v>2</v>
      </c>
      <c r="CB90" s="1740">
        <f>IFERROR(VLOOKUP($A90,'2011'!$D$4:$I$251,6,FALSE),0)</f>
        <v>0.53846153846153844</v>
      </c>
      <c r="CC90" s="1700">
        <f>IFERROR(VLOOKUP($A90,'2010'!$C$3:$H$234,2,FALSE),0)</f>
        <v>73</v>
      </c>
      <c r="CD90" s="1691">
        <f>IFERROR(VLOOKUP($A90,'2010'!$C$3:$H$234,3,FALSE),0)</f>
        <v>28</v>
      </c>
      <c r="CE90" s="1691">
        <f>IFERROR(VLOOKUP($A90,'2010'!$C$3:$H$234,4,FALSE),0)</f>
        <v>43</v>
      </c>
      <c r="CF90" s="1691">
        <f>IFERROR(VLOOKUP($A90,'2010'!$C$3:$H$234,5,FALSE),0)</f>
        <v>2</v>
      </c>
      <c r="CG90" s="1740">
        <f>IFERROR(VLOOKUP($A90,'2010'!$C$3:$H$234,6,FALSE),0)</f>
        <v>0.58904109589041098</v>
      </c>
      <c r="CH90" s="1700">
        <f>IFERROR(VLOOKUP($A90,'2009'!$C$3:$H$242,2,FALSE),0)</f>
        <v>72</v>
      </c>
      <c r="CI90" s="1691">
        <f>IFERROR(VLOOKUP($A90,'2009'!$C$3:$H$242,3,FALSE),0)</f>
        <v>34</v>
      </c>
      <c r="CJ90" s="1691">
        <f>IFERROR(VLOOKUP($A90,'2009'!$C$3:$H$242,4,FALSE),0)</f>
        <v>45</v>
      </c>
      <c r="CK90" s="1691">
        <f>IFERROR(VLOOKUP($A90,'2009'!$C$3:$H$242,5,FALSE),0)</f>
        <v>4</v>
      </c>
      <c r="CL90" s="1740">
        <f>IFERROR(VLOOKUP($A90,'2009'!$C$3:$H$242,6,FALSE),0)</f>
        <v>0.625</v>
      </c>
      <c r="CM90" s="1700">
        <f>IFERROR(VLOOKUP($A90,'2008'!$C$3:$H$229,2,FALSE),0)</f>
        <v>83</v>
      </c>
      <c r="CN90" s="1691">
        <f>IFERROR(VLOOKUP($A90,'2008'!$C$3:$H$229,3,FALSE),0)</f>
        <v>34</v>
      </c>
      <c r="CO90" s="1691">
        <f>IFERROR(VLOOKUP($A90,'2008'!$C$3:$H$229,4,FALSE),0)</f>
        <v>48</v>
      </c>
      <c r="CP90" s="1691">
        <f>IFERROR(VLOOKUP($A90,'2008'!$C$3:$H$229,5,FALSE),0)</f>
        <v>2</v>
      </c>
      <c r="CQ90" s="1740">
        <f>IFERROR(VLOOKUP($A90,'2008'!$C$3:$H$229,6,FALSE),0)</f>
        <v>0.57831325301204817</v>
      </c>
      <c r="CR90" s="1700">
        <f>IFERROR(VLOOKUP($A90,'2007'!$C$3:$M$238,7,FALSE),0)</f>
        <v>74</v>
      </c>
      <c r="CS90" s="1691">
        <f>IFERROR(VLOOKUP($A90,'2007'!$C$3:$M$238,8,FALSE),0)</f>
        <v>23</v>
      </c>
      <c r="CT90" s="1691">
        <f>IFERROR(VLOOKUP($A90,'2007'!$C$3:$M$238,9,FALSE),0)</f>
        <v>34</v>
      </c>
      <c r="CU90" s="1691">
        <f>IFERROR(VLOOKUP($A90,'2007'!$C$3:$M$238,10,FALSE),0)</f>
        <v>1</v>
      </c>
      <c r="CV90" s="1740">
        <f>IFERROR(VLOOKUP($A90,'2007'!$C$3:$M$238,11,FALSE),0)</f>
        <v>0.45945945945945948</v>
      </c>
      <c r="CW90" s="1700">
        <f>IFERROR(VLOOKUP($A90,'2006'!$A$2:$F$200,2,FALSE),0)</f>
        <v>67</v>
      </c>
      <c r="CX90" s="1691">
        <f>IFERROR(VLOOKUP($A90,'2006'!$A$2:$F$200,4,FALSE),0)</f>
        <v>43</v>
      </c>
      <c r="CY90" s="1691">
        <f>IFERROR(VLOOKUP($A90,'2006'!$A$2:$F$200,5,FALSE),0)</f>
        <v>3</v>
      </c>
      <c r="CZ90" s="1740">
        <f>IFERROR(VLOOKUP($A90,'2006'!$A$2:$F$200,6,FALSE),0)</f>
        <v>0.64179104477611937</v>
      </c>
      <c r="DA90" s="1700">
        <f>IFERROR(VLOOKUP($A90,'2005'!$C$3:$M$205,8,FALSE),0)</f>
        <v>75</v>
      </c>
      <c r="DB90" s="1691">
        <f>IFERROR(VLOOKUP($A90,'2005'!$C$3:$M$205,9,FALSE),0)</f>
        <v>48</v>
      </c>
      <c r="DC90" s="1691">
        <f>IFERROR(VLOOKUP($A90,'2005'!$C$3:$M$205,10,FALSE),0)</f>
        <v>2</v>
      </c>
      <c r="DD90" s="1740">
        <f>IFERROR(VLOOKUP($A90,'2005'!$C$3:$M$205,11,FALSE),0)</f>
        <v>0.64</v>
      </c>
      <c r="DE90" s="1700">
        <f>IFERROR(VLOOKUP($A90,'2004'!$C$3:$M$213,8,FALSE),0)</f>
        <v>77</v>
      </c>
      <c r="DF90" s="1691">
        <f>IFERROR(VLOOKUP($A90,'2004'!$C$3:$M$213,9,FALSE),0)</f>
        <v>44</v>
      </c>
      <c r="DG90" s="1691">
        <f>IFERROR(VLOOKUP($A90,'2004'!$C$3:$M$213,10,FALSE),0)</f>
        <v>2</v>
      </c>
      <c r="DH90" s="1740">
        <f>IFERROR(VLOOKUP($A90,'2004'!$C$3:$M$213,11,FALSE),0)</f>
        <v>0.5714285714285714</v>
      </c>
      <c r="DI90" s="1700">
        <f>IFERROR(VLOOKUP($A90,'2003'!$C$3:$Q$214,12,FALSE),0)</f>
        <v>0</v>
      </c>
      <c r="DJ90" s="1691">
        <f>IFERROR(VLOOKUP($A90,'2003'!$C$3:$Q$214,13,FALSE),0)</f>
        <v>0</v>
      </c>
      <c r="DK90" s="1691">
        <f>IFERROR(VLOOKUP($A90,'2003'!$C$3:$Q$214,14,FALSE),0)</f>
        <v>0</v>
      </c>
      <c r="DL90" s="1740">
        <f>IFERROR(VLOOKUP($A90,'2003'!$C$3:$Q$214,15,FALSE),0)</f>
        <v>0</v>
      </c>
      <c r="DM90" s="1700">
        <f>IFERROR(VLOOKUP($A90,'2002'!$D$3:$R$214,12,FALSE),0)</f>
        <v>62</v>
      </c>
      <c r="DN90" s="1691">
        <f>IFERROR(VLOOKUP($A90,'2002'!$D$3:$R$214,13,FALSE),0)</f>
        <v>33</v>
      </c>
      <c r="DO90" s="1691">
        <f>IFERROR(VLOOKUP($A90,'2002'!$D$3:$R$214,14,FALSE),0)</f>
        <v>4</v>
      </c>
      <c r="DP90" s="1788">
        <f>IFERROR(VLOOKUP($A90,'2002'!$D$3:$R$214,15,FALSE),0)</f>
        <v>0.532258064516129</v>
      </c>
      <c r="DQ90" s="1700">
        <f>IFERROR(VLOOKUP($A90,'Pre 2002'!$C$3:$CK$382,84,FALSE),0)</f>
        <v>532</v>
      </c>
      <c r="DR90" s="1695">
        <f>IFERROR(VLOOKUP($A90,'Pre 2002'!$C$3:$CK$382,85,FALSE),0)</f>
        <v>310</v>
      </c>
      <c r="DS90" s="1695">
        <f>IFERROR(VLOOKUP($A90,'Pre 2002'!$C$3:$CK$382,86,FALSE),0)</f>
        <v>15</v>
      </c>
      <c r="DT90" s="1790">
        <f>IFERROR(VLOOKUP($A90,'Pre 2002'!$C$3:$CK$382,87,FALSE),0)</f>
        <v>0.58270676691729328</v>
      </c>
      <c r="DU90" s="1741">
        <f>IFERROR(VLOOKUP(A90,'Pre 2002'!$C$3:$CG$382,83,FALSE),0)</f>
        <v>8</v>
      </c>
      <c r="DV90" s="1722"/>
      <c r="DY90" s="1731"/>
    </row>
    <row r="91" spans="1:129">
      <c r="A91" s="1778" t="s">
        <v>1902</v>
      </c>
      <c r="B91" s="1562">
        <f t="shared" si="30"/>
        <v>872</v>
      </c>
      <c r="C91" s="1562">
        <f t="shared" si="31"/>
        <v>474</v>
      </c>
      <c r="D91" s="1562">
        <f t="shared" si="32"/>
        <v>37</v>
      </c>
      <c r="E91" s="1563">
        <f t="shared" si="33"/>
        <v>0.54357798165137616</v>
      </c>
      <c r="F91" s="1786">
        <f t="shared" si="34"/>
        <v>16</v>
      </c>
      <c r="G91" s="1595" t="s">
        <v>2159</v>
      </c>
      <c r="H91" s="1567">
        <f t="shared" si="39"/>
        <v>16</v>
      </c>
      <c r="I91" s="1734">
        <f t="shared" si="40"/>
        <v>872</v>
      </c>
      <c r="J91" s="1734">
        <f t="shared" si="41"/>
        <v>474</v>
      </c>
      <c r="K91" s="1734">
        <f t="shared" si="42"/>
        <v>37</v>
      </c>
      <c r="L91" s="1806">
        <f t="shared" si="43"/>
        <v>0.54357798165137616</v>
      </c>
      <c r="M91" s="1734"/>
      <c r="N91" s="1748"/>
      <c r="O91" s="1700">
        <f>IFERROR(VLOOKUP($A91,'2022'!$B$2:$K$174,3,FALSE),0)</f>
        <v>0</v>
      </c>
      <c r="P91" s="1858">
        <f>IFERROR(VLOOKUP($A91,'2022'!$B$2:$K$174,4,FALSE),0)</f>
        <v>0</v>
      </c>
      <c r="Q91" s="1858">
        <f>IFERROR(VLOOKUP($A91,'2022'!$B$2:$K$174,5,FALSE),0)</f>
        <v>0</v>
      </c>
      <c r="R91" s="1858">
        <f>IFERROR(VLOOKUP($A91,'2022'!$B$2:$K$174,8,FALSE),0)</f>
        <v>0</v>
      </c>
      <c r="S91" s="1740">
        <f>IFERROR(VLOOKUP($A91,'2022'!$B$2:$K$174,10,FALSE),0)</f>
        <v>0</v>
      </c>
      <c r="T91" s="1700">
        <f>IFERROR(VLOOKUP($A91,'2021'!$B$2:$K$174,3,FALSE),0)</f>
        <v>0</v>
      </c>
      <c r="U91" s="1843">
        <f>IFERROR(VLOOKUP($A91,'2021'!$B$2:$K$174,4,FALSE),0)</f>
        <v>0</v>
      </c>
      <c r="V91" s="1843">
        <f>IFERROR(VLOOKUP($A91,'2021'!$B$2:$K$174,5,FALSE),0)</f>
        <v>0</v>
      </c>
      <c r="W91" s="1843">
        <f>IFERROR(VLOOKUP($A91,'2021'!$B$2:$K$174,8,FALSE),0)</f>
        <v>0</v>
      </c>
      <c r="X91" s="1740">
        <f>IFERROR(VLOOKUP($A91,'2021'!$B$2:$K$174,10,FALSE),0)</f>
        <v>0</v>
      </c>
      <c r="Y91" s="1700">
        <f>IFERROR(VLOOKUP($A91,'2020'!$B$2:$K$170,3,FALSE),0)</f>
        <v>0</v>
      </c>
      <c r="Z91" s="1829">
        <f>IFERROR(VLOOKUP($A91,'2020'!$B$2:$K$170,4,FALSE),0)</f>
        <v>0</v>
      </c>
      <c r="AA91" s="1829">
        <f>IFERROR(VLOOKUP($A91,'2020'!$B$2:$K$170,5,FALSE),0)</f>
        <v>0</v>
      </c>
      <c r="AB91" s="1829">
        <f>IFERROR(VLOOKUP($A91,'2020'!$B$2:$K$170,8,FALSE),0)</f>
        <v>0</v>
      </c>
      <c r="AC91" s="1740">
        <f>IFERROR(VLOOKUP($A91,'2020'!$B$2:$K$170,10,FALSE),0)</f>
        <v>0</v>
      </c>
      <c r="AD91" s="1700">
        <f>IFERROR(VLOOKUP($A91,'2019'!$B$2:$K$170,3,FALSE),0)</f>
        <v>0</v>
      </c>
      <c r="AE91" s="1823">
        <f>IFERROR(VLOOKUP($A91,'2019'!$B$2:$K$170,4,FALSE),0)</f>
        <v>0</v>
      </c>
      <c r="AF91" s="1823">
        <f>IFERROR(VLOOKUP($A91,'2019'!$B$2:$K$170,5,FALSE),0)</f>
        <v>0</v>
      </c>
      <c r="AG91" s="1823">
        <f>IFERROR(VLOOKUP($A91,'2019'!$B$2:$K$170,8,FALSE),0)</f>
        <v>0</v>
      </c>
      <c r="AH91" s="1740">
        <f>IFERROR(VLOOKUP($A91,'2019'!$B$2:$K$170,10,FALSE),0)</f>
        <v>0</v>
      </c>
      <c r="AI91" s="1700">
        <f>IFERROR(VLOOKUP($A91,'2018'!$B$2:$K$170,3,FALSE),0)</f>
        <v>0</v>
      </c>
      <c r="AJ91" s="1821">
        <f>IFERROR(VLOOKUP($A91,'2018'!$B$2:$K$170,4,FALSE),0)</f>
        <v>0</v>
      </c>
      <c r="AK91" s="1821">
        <f>IFERROR(VLOOKUP($A91,'2018'!$B$2:$K$170,5,FALSE),0)</f>
        <v>0</v>
      </c>
      <c r="AL91" s="1821">
        <f>IFERROR(VLOOKUP($A91,'2018'!$B$2:$K$170,8,FALSE),0)</f>
        <v>0</v>
      </c>
      <c r="AM91" s="1740">
        <f>IFERROR(VLOOKUP($A91,'2018'!$B$2:$K$170,10,FALSE),0)</f>
        <v>0</v>
      </c>
      <c r="AN91" s="1700">
        <f>IFERROR(VLOOKUP($A91,'2017'!$B$2:$J$163,2,FALSE),0)</f>
        <v>0</v>
      </c>
      <c r="AO91" s="1815">
        <f>IFERROR(VLOOKUP($A91,'2017'!$B$2:$J$163,3,FALSE),0)</f>
        <v>0</v>
      </c>
      <c r="AP91" s="1815">
        <f>IFERROR(VLOOKUP($A91,'2017'!$B$2:$J$163,4,FALSE),0)</f>
        <v>0</v>
      </c>
      <c r="AQ91" s="1815">
        <f>IFERROR(VLOOKUP($A91,'2017'!$B$2:$J$163,7,FALSE),0)</f>
        <v>0</v>
      </c>
      <c r="AR91" s="1740">
        <f>IFERROR(VLOOKUP($A91,'2017'!$B$2:$J$163,9,FALSE),0)</f>
        <v>0</v>
      </c>
      <c r="AS91" s="1700">
        <f>IFERROR(VLOOKUP($A91,'2016'!$B$2:$K$165,3,FALSE),0)</f>
        <v>0</v>
      </c>
      <c r="AT91" s="1796">
        <f>IFERROR(VLOOKUP($A91,'2016'!$B$2:$K$165,4,FALSE),0)</f>
        <v>0</v>
      </c>
      <c r="AU91" s="1796">
        <f>IFERROR(VLOOKUP($A91,'2016'!$B$2:$K$165,5,FALSE),0)</f>
        <v>0</v>
      </c>
      <c r="AV91" s="1796">
        <f>IFERROR(VLOOKUP($A91,'2016'!$B$2:$K$165,8,FALSE),0)</f>
        <v>0</v>
      </c>
      <c r="AW91" s="1740">
        <f>IFERROR(VLOOKUP($A91,'2016'!$B$2:$K$165,10,FALSE),0)</f>
        <v>0</v>
      </c>
      <c r="AX91" s="1700">
        <f>IFERROR(VLOOKUP($A91,'2015'!$B$2:$K$165,3,FALSE),0)</f>
        <v>0</v>
      </c>
      <c r="AY91" s="1695">
        <f>IFERROR(VLOOKUP($A91,'2015'!$B$2:$K$165,4,FALSE),0)</f>
        <v>0</v>
      </c>
      <c r="AZ91" s="1695">
        <f>IFERROR(VLOOKUP($A91,'2015'!$B$2:$K$165,5,FALSE),0)</f>
        <v>0</v>
      </c>
      <c r="BA91" s="1695">
        <f>IFERROR(VLOOKUP($A91,'2015'!$B$2:$K$165,8,FALSE),0)</f>
        <v>0</v>
      </c>
      <c r="BB91" s="1740">
        <f>IFERROR(VLOOKUP($A91,'2015'!$B$2:$K$165,10,FALSE),0)</f>
        <v>0</v>
      </c>
      <c r="BC91" s="1700">
        <f>IFERROR(VLOOKUP($A91,'2014'!$B$2:$K$157,3,FALSE),0)</f>
        <v>0</v>
      </c>
      <c r="BD91" s="1691">
        <f>IFERROR(VLOOKUP($A91,'2014'!$B$2:$K$157,4,FALSE),0)</f>
        <v>0</v>
      </c>
      <c r="BE91" s="1691">
        <f>IFERROR(VLOOKUP($A91,'2014'!$B$2:$K$157,5,FALSE),0)</f>
        <v>0</v>
      </c>
      <c r="BF91" s="1691">
        <f>IFERROR(VLOOKUP($A91,'2014'!$B$2:$K$157,8,FALSE),0)</f>
        <v>0</v>
      </c>
      <c r="BG91" s="1740">
        <f>IFERROR(VLOOKUP($A91,'2014'!$B$2:$K$157,10,FALSE),0)</f>
        <v>0</v>
      </c>
      <c r="BH91" s="1700">
        <f>IFERROR(VLOOKUP($A91,'2013'!$D$4:$I$249,2,FALSE),0)</f>
        <v>0</v>
      </c>
      <c r="BI91" s="1691">
        <f>IFERROR(VLOOKUP($A91,'2013'!$D$4:$I$249,3,FALSE),0)</f>
        <v>0</v>
      </c>
      <c r="BJ91" s="1691">
        <f>IFERROR(VLOOKUP($A91,'2013'!$D$4:$I$249,4,FALSE),0)</f>
        <v>0</v>
      </c>
      <c r="BK91" s="1691">
        <f>IFERROR(VLOOKUP($A91,'2013'!$D$4:$I$249,5,FALSE),0)</f>
        <v>0</v>
      </c>
      <c r="BL91" s="1740">
        <f>IFERROR(VLOOKUP($A91,'2013'!$D$4:$I$249,6,FALSE),0)</f>
        <v>0</v>
      </c>
      <c r="BM91" s="1737">
        <f>IFERROR(VLOOKUP($A91,'2012'!$D$3:$O$172,2,FALSE),0)</f>
        <v>0</v>
      </c>
      <c r="BN91" s="1691">
        <f>IFERROR(VLOOKUP($A91,'2012'!$D$3:$O$172,3,FALSE),0)</f>
        <v>0</v>
      </c>
      <c r="BO91" s="1743">
        <f>IFERROR(VLOOKUP($A91,'2012'!$D$3:$O$172,4,FALSE),0)</f>
        <v>0</v>
      </c>
      <c r="BP91" s="1700">
        <f>IFERROR(VLOOKUP($A91,'2012'!$D$3:$O$172,5,FALSE),0)</f>
        <v>0</v>
      </c>
      <c r="BQ91" s="1691">
        <f>IFERROR(VLOOKUP($A91,'2012'!$D$3:$O$172,6,FALSE),0)</f>
        <v>0</v>
      </c>
      <c r="BR91" s="1691">
        <f>IFERROR(VLOOKUP($A91,'2012'!$D$3:$O$172,7,FALSE),0)</f>
        <v>0</v>
      </c>
      <c r="BS91" s="1691">
        <f>IFERROR(VLOOKUP($A91,'2012'!$D$3:$O$172,8,FALSE),0)</f>
        <v>0</v>
      </c>
      <c r="BT91" s="1740">
        <f>IFERROR(VLOOKUP($A91,'2012'!$D$3:$O$172,9,FALSE),0)</f>
        <v>0</v>
      </c>
      <c r="BX91" s="1700">
        <f>IFERROR(VLOOKUP($A91,'2011'!$D$4:$I$251,2,FALSE),0)</f>
        <v>0</v>
      </c>
      <c r="BY91" s="1691">
        <f>IFERROR(VLOOKUP($A91,'2011'!$D$4:$I$251,3,FALSE),0)</f>
        <v>0</v>
      </c>
      <c r="BZ91" s="1691">
        <f>IFERROR(VLOOKUP($A91,'2011'!$D$4:$I$251,4,FALSE),0)</f>
        <v>0</v>
      </c>
      <c r="CA91" s="1691">
        <f>IFERROR(VLOOKUP($A91,'2011'!$D$4:$I$251,5,FALSE),0)</f>
        <v>0</v>
      </c>
      <c r="CB91" s="1740">
        <f>IFERROR(VLOOKUP($A91,'2011'!$D$4:$I$251,6,FALSE),0)</f>
        <v>0</v>
      </c>
      <c r="CC91" s="1700">
        <f>IFERROR(VLOOKUP($A91,'2010'!$C$3:$H$234,2,FALSE),0)</f>
        <v>0</v>
      </c>
      <c r="CD91" s="1691">
        <f>IFERROR(VLOOKUP($A91,'2010'!$C$3:$H$234,3,FALSE),0)</f>
        <v>0</v>
      </c>
      <c r="CE91" s="1691">
        <f>IFERROR(VLOOKUP($A91,'2010'!$C$3:$H$234,4,FALSE),0)</f>
        <v>0</v>
      </c>
      <c r="CF91" s="1691">
        <f>IFERROR(VLOOKUP($A91,'2010'!$C$3:$H$234,5,FALSE),0)</f>
        <v>0</v>
      </c>
      <c r="CG91" s="1740">
        <f>IFERROR(VLOOKUP($A91,'2010'!$C$3:$H$234,6,FALSE),0)</f>
        <v>0</v>
      </c>
      <c r="CH91" s="1700">
        <f>IFERROR(VLOOKUP($A91,'2009'!$C$3:$H$242,2,FALSE),0)</f>
        <v>0</v>
      </c>
      <c r="CI91" s="1691">
        <f>IFERROR(VLOOKUP($A91,'2009'!$C$3:$H$242,3,FALSE),0)</f>
        <v>0</v>
      </c>
      <c r="CJ91" s="1691">
        <f>IFERROR(VLOOKUP($A91,'2009'!$C$3:$H$242,4,FALSE),0)</f>
        <v>0</v>
      </c>
      <c r="CK91" s="1691">
        <f>IFERROR(VLOOKUP($A91,'2009'!$C$3:$H$242,5,FALSE),0)</f>
        <v>0</v>
      </c>
      <c r="CL91" s="1740">
        <f>IFERROR(VLOOKUP($A91,'2009'!$C$3:$H$242,6,FALSE),0)</f>
        <v>0</v>
      </c>
      <c r="CM91" s="1700">
        <f>IFERROR(VLOOKUP($A91,'2008'!$C$3:$H$229,2,FALSE),0)</f>
        <v>0</v>
      </c>
      <c r="CN91" s="1691">
        <f>IFERROR(VLOOKUP($A91,'2008'!$C$3:$H$229,3,FALSE),0)</f>
        <v>0</v>
      </c>
      <c r="CO91" s="1691">
        <f>IFERROR(VLOOKUP($A91,'2008'!$C$3:$H$229,4,FALSE),0)</f>
        <v>0</v>
      </c>
      <c r="CP91" s="1691">
        <f>IFERROR(VLOOKUP($A91,'2008'!$C$3:$H$229,5,FALSE),0)</f>
        <v>0</v>
      </c>
      <c r="CQ91" s="1740">
        <f>IFERROR(VLOOKUP($A91,'2008'!$C$3:$H$229,6,FALSE),0)</f>
        <v>0</v>
      </c>
      <c r="CR91" s="1700">
        <f>IFERROR(VLOOKUP($A91,'2007'!$C$3:$M$238,7,FALSE),0)</f>
        <v>0</v>
      </c>
      <c r="CS91" s="1691">
        <f>IFERROR(VLOOKUP($A91,'2007'!$C$3:$M$238,8,FALSE),0)</f>
        <v>0</v>
      </c>
      <c r="CT91" s="1691">
        <f>IFERROR(VLOOKUP($A91,'2007'!$C$3:$M$238,9,FALSE),0)</f>
        <v>0</v>
      </c>
      <c r="CU91" s="1691">
        <f>IFERROR(VLOOKUP($A91,'2007'!$C$3:$M$238,10,FALSE),0)</f>
        <v>0</v>
      </c>
      <c r="CV91" s="1740">
        <f>IFERROR(VLOOKUP($A91,'2007'!$C$3:$M$238,11,FALSE),0)</f>
        <v>0</v>
      </c>
      <c r="CW91" s="1700">
        <f>IFERROR(VLOOKUP($A91,'2006'!$A$2:$F$200,2,FALSE),0)</f>
        <v>0</v>
      </c>
      <c r="CX91" s="1691">
        <f>IFERROR(VLOOKUP($A91,'2006'!$A$2:$F$200,4,FALSE),0)</f>
        <v>0</v>
      </c>
      <c r="CY91" s="1691">
        <f>IFERROR(VLOOKUP($A91,'2006'!$A$2:$F$200,5,FALSE),0)</f>
        <v>0</v>
      </c>
      <c r="CZ91" s="1740">
        <f>IFERROR(VLOOKUP($A91,'2006'!$A$2:$F$200,6,FALSE),0)</f>
        <v>0</v>
      </c>
      <c r="DA91" s="1700">
        <f>IFERROR(VLOOKUP($A91,'2005'!$C$3:$M$205,8,FALSE),0)</f>
        <v>0</v>
      </c>
      <c r="DB91" s="1691">
        <f>IFERROR(VLOOKUP($A91,'2005'!$C$3:$M$205,9,FALSE),0)</f>
        <v>0</v>
      </c>
      <c r="DC91" s="1691">
        <f>IFERROR(VLOOKUP($A91,'2005'!$C$3:$M$205,10,FALSE),0)</f>
        <v>0</v>
      </c>
      <c r="DD91" s="1740">
        <f>IFERROR(VLOOKUP($A91,'2005'!$C$3:$M$205,11,FALSE),0)</f>
        <v>0</v>
      </c>
      <c r="DE91" s="1700">
        <f>IFERROR(VLOOKUP($A91,'2004'!$C$3:$M$213,8,FALSE),0)</f>
        <v>0</v>
      </c>
      <c r="DF91" s="1691">
        <f>IFERROR(VLOOKUP($A91,'2004'!$C$3:$M$213,9,FALSE),0)</f>
        <v>0</v>
      </c>
      <c r="DG91" s="1691">
        <f>IFERROR(VLOOKUP($A91,'2004'!$C$3:$M$213,10,FALSE),0)</f>
        <v>0</v>
      </c>
      <c r="DH91" s="1740">
        <f>IFERROR(VLOOKUP($A91,'2004'!$C$3:$M$213,11,FALSE),0)</f>
        <v>0</v>
      </c>
      <c r="DI91" s="1700">
        <f>IFERROR(VLOOKUP($A91,'2003'!$C$3:$Q$214,12,FALSE),0)</f>
        <v>0</v>
      </c>
      <c r="DJ91" s="1691">
        <f>IFERROR(VLOOKUP($A91,'2003'!$C$3:$Q$214,13,FALSE),0)</f>
        <v>0</v>
      </c>
      <c r="DK91" s="1691">
        <f>IFERROR(VLOOKUP($A91,'2003'!$C$3:$Q$214,14,FALSE),0)</f>
        <v>0</v>
      </c>
      <c r="DL91" s="1740">
        <f>IFERROR(VLOOKUP($A91,'2003'!$C$3:$Q$214,15,FALSE),0)</f>
        <v>0</v>
      </c>
      <c r="DM91" s="1700">
        <f>IFERROR(VLOOKUP($A91,'2002'!$D$3:$R$214,12,FALSE),0)</f>
        <v>0</v>
      </c>
      <c r="DN91" s="1691">
        <f>IFERROR(VLOOKUP($A91,'2002'!$D$3:$R$214,13,FALSE),0)</f>
        <v>0</v>
      </c>
      <c r="DO91" s="1691">
        <f>IFERROR(VLOOKUP($A91,'2002'!$D$3:$R$214,14,FALSE),0)</f>
        <v>0</v>
      </c>
      <c r="DP91" s="1788">
        <f>IFERROR(VLOOKUP($A91,'2002'!$D$3:$R$214,15,FALSE),0)</f>
        <v>0</v>
      </c>
      <c r="DQ91" s="1700">
        <f>IFERROR(VLOOKUP($A91,'Pre 2002'!$C$3:$CK$382,84,FALSE),0)</f>
        <v>872</v>
      </c>
      <c r="DR91" s="1695">
        <f>IFERROR(VLOOKUP($A91,'Pre 2002'!$C$3:$CK$382,85,FALSE),0)</f>
        <v>474</v>
      </c>
      <c r="DS91" s="1695">
        <f>IFERROR(VLOOKUP($A91,'Pre 2002'!$C$3:$CK$382,86,FALSE),0)</f>
        <v>37</v>
      </c>
      <c r="DT91" s="1790">
        <f>IFERROR(VLOOKUP($A91,'Pre 2002'!$C$3:$CK$382,87,FALSE),0)</f>
        <v>0.54357798165137616</v>
      </c>
      <c r="DU91" s="1741">
        <f>IFERROR(VLOOKUP(A91,'Pre 2002'!$C$3:$CG$382,83,FALSE),0)</f>
        <v>16</v>
      </c>
      <c r="DV91" s="1722"/>
      <c r="DY91" s="1731"/>
    </row>
    <row r="92" spans="1:129">
      <c r="A92" s="1778" t="s">
        <v>183</v>
      </c>
      <c r="B92" s="1562">
        <f t="shared" si="30"/>
        <v>698</v>
      </c>
      <c r="C92" s="1562">
        <f t="shared" si="31"/>
        <v>432</v>
      </c>
      <c r="D92" s="1562">
        <f t="shared" si="32"/>
        <v>36</v>
      </c>
      <c r="E92" s="1563">
        <f t="shared" si="33"/>
        <v>0.61891117478510027</v>
      </c>
      <c r="F92" s="1786">
        <f t="shared" si="34"/>
        <v>9</v>
      </c>
      <c r="G92" s="1595">
        <v>2010</v>
      </c>
      <c r="H92" s="1567">
        <f t="shared" si="39"/>
        <v>5</v>
      </c>
      <c r="I92" s="1734">
        <f t="shared" si="40"/>
        <v>395</v>
      </c>
      <c r="J92" s="1734">
        <f t="shared" si="41"/>
        <v>256</v>
      </c>
      <c r="K92" s="1734">
        <f t="shared" si="42"/>
        <v>27</v>
      </c>
      <c r="L92" s="1806">
        <f t="shared" si="43"/>
        <v>0.64810126582278482</v>
      </c>
      <c r="M92" s="1569">
        <v>10</v>
      </c>
      <c r="N92" s="1574">
        <v>0</v>
      </c>
      <c r="O92" s="1700">
        <f>IFERROR(VLOOKUP($A92,'2022'!$B$2:$K$174,3,FALSE),0)</f>
        <v>0</v>
      </c>
      <c r="P92" s="1858">
        <f>IFERROR(VLOOKUP($A92,'2022'!$B$2:$K$174,4,FALSE),0)</f>
        <v>0</v>
      </c>
      <c r="Q92" s="1858">
        <f>IFERROR(VLOOKUP($A92,'2022'!$B$2:$K$174,5,FALSE),0)</f>
        <v>0</v>
      </c>
      <c r="R92" s="1858">
        <f>IFERROR(VLOOKUP($A92,'2022'!$B$2:$K$174,8,FALSE),0)</f>
        <v>0</v>
      </c>
      <c r="S92" s="1740">
        <f>IFERROR(VLOOKUP($A92,'2022'!$B$2:$K$174,10,FALSE),0)</f>
        <v>0</v>
      </c>
      <c r="T92" s="1700">
        <f>IFERROR(VLOOKUP($A92,'2021'!$B$2:$K$174,3,FALSE),0)</f>
        <v>0</v>
      </c>
      <c r="U92" s="1843">
        <f>IFERROR(VLOOKUP($A92,'2021'!$B$2:$K$174,4,FALSE),0)</f>
        <v>0</v>
      </c>
      <c r="V92" s="1843">
        <f>IFERROR(VLOOKUP($A92,'2021'!$B$2:$K$174,5,FALSE),0)</f>
        <v>0</v>
      </c>
      <c r="W92" s="1843">
        <f>IFERROR(VLOOKUP($A92,'2021'!$B$2:$K$174,8,FALSE),0)</f>
        <v>0</v>
      </c>
      <c r="X92" s="1740">
        <f>IFERROR(VLOOKUP($A92,'2021'!$B$2:$K$174,10,FALSE),0)</f>
        <v>0</v>
      </c>
      <c r="Y92" s="1700">
        <f>IFERROR(VLOOKUP($A92,'2020'!$B$2:$K$170,3,FALSE),0)</f>
        <v>0</v>
      </c>
      <c r="Z92" s="1829">
        <f>IFERROR(VLOOKUP($A92,'2020'!$B$2:$K$170,4,FALSE),0)</f>
        <v>0</v>
      </c>
      <c r="AA92" s="1829">
        <f>IFERROR(VLOOKUP($A92,'2020'!$B$2:$K$170,5,FALSE),0)</f>
        <v>0</v>
      </c>
      <c r="AB92" s="1829">
        <f>IFERROR(VLOOKUP($A92,'2020'!$B$2:$K$170,8,FALSE),0)</f>
        <v>0</v>
      </c>
      <c r="AC92" s="1740">
        <f>IFERROR(VLOOKUP($A92,'2020'!$B$2:$K$170,10,FALSE),0)</f>
        <v>0</v>
      </c>
      <c r="AD92" s="1700">
        <f>IFERROR(VLOOKUP($A92,'2019'!$B$2:$K$170,3,FALSE),0)</f>
        <v>0</v>
      </c>
      <c r="AE92" s="1823">
        <f>IFERROR(VLOOKUP($A92,'2019'!$B$2:$K$170,4,FALSE),0)</f>
        <v>0</v>
      </c>
      <c r="AF92" s="1823">
        <f>IFERROR(VLOOKUP($A92,'2019'!$B$2:$K$170,5,FALSE),0)</f>
        <v>0</v>
      </c>
      <c r="AG92" s="1823">
        <f>IFERROR(VLOOKUP($A92,'2019'!$B$2:$K$170,8,FALSE),0)</f>
        <v>0</v>
      </c>
      <c r="AH92" s="1740">
        <f>IFERROR(VLOOKUP($A92,'2019'!$B$2:$K$170,10,FALSE),0)</f>
        <v>0</v>
      </c>
      <c r="AI92" s="1700">
        <f>IFERROR(VLOOKUP($A92,'2018'!$B$2:$K$170,3,FALSE),0)</f>
        <v>87</v>
      </c>
      <c r="AJ92" s="1821">
        <f>IFERROR(VLOOKUP($A92,'2018'!$B$2:$K$170,4,FALSE),0)</f>
        <v>36</v>
      </c>
      <c r="AK92" s="1821">
        <f>IFERROR(VLOOKUP($A92,'2018'!$B$2:$K$170,5,FALSE),0)</f>
        <v>51</v>
      </c>
      <c r="AL92" s="1821">
        <f>IFERROR(VLOOKUP($A92,'2018'!$B$2:$K$170,8,FALSE),0)</f>
        <v>2</v>
      </c>
      <c r="AM92" s="1740">
        <f>IFERROR(VLOOKUP($A92,'2018'!$B$2:$K$170,10,FALSE),0)</f>
        <v>0.58599999999999997</v>
      </c>
      <c r="AN92" s="1700">
        <f>IFERROR(VLOOKUP($A92,'2017'!$B$2:$J$163,2,FALSE),0)</f>
        <v>79</v>
      </c>
      <c r="AO92" s="1815">
        <f>IFERROR(VLOOKUP($A92,'2017'!$B$2:$J$163,3,FALSE),0)</f>
        <v>26</v>
      </c>
      <c r="AP92" s="1815">
        <f>IFERROR(VLOOKUP($A92,'2017'!$B$2:$J$163,4,FALSE),0)</f>
        <v>42</v>
      </c>
      <c r="AQ92" s="1815">
        <f>IFERROR(VLOOKUP($A92,'2017'!$B$2:$J$163,7,FALSE),0)</f>
        <v>4</v>
      </c>
      <c r="AR92" s="1740">
        <f>IFERROR(VLOOKUP($A92,'2017'!$B$2:$J$163,9,FALSE),0)</f>
        <v>0.53164556962025311</v>
      </c>
      <c r="AS92" s="1700">
        <f>IFERROR(VLOOKUP($A92,'2016'!$B$2:$K$165,3,FALSE),0)</f>
        <v>60</v>
      </c>
      <c r="AT92" s="1796">
        <f>IFERROR(VLOOKUP($A92,'2016'!$B$2:$K$165,4,FALSE),0)</f>
        <v>27</v>
      </c>
      <c r="AU92" s="1796">
        <f>IFERROR(VLOOKUP($A92,'2016'!$B$2:$K$165,5,FALSE),0)</f>
        <v>39</v>
      </c>
      <c r="AV92" s="1796">
        <f>IFERROR(VLOOKUP($A92,'2016'!$B$2:$K$165,8,FALSE),0)</f>
        <v>1</v>
      </c>
      <c r="AW92" s="1740">
        <f>IFERROR(VLOOKUP($A92,'2016'!$B$2:$K$165,10,FALSE),0)</f>
        <v>0.65</v>
      </c>
      <c r="AX92" s="1700">
        <f>IFERROR(VLOOKUP($A92,'2015'!$B$2:$K$165,3,FALSE),0)</f>
        <v>77</v>
      </c>
      <c r="AY92" s="1695">
        <f>IFERROR(VLOOKUP($A92,'2015'!$B$2:$K$165,4,FALSE),0)</f>
        <v>29</v>
      </c>
      <c r="AZ92" s="1695">
        <f>IFERROR(VLOOKUP($A92,'2015'!$B$2:$K$165,5,FALSE),0)</f>
        <v>44</v>
      </c>
      <c r="BA92" s="1695">
        <f>IFERROR(VLOOKUP($A92,'2015'!$B$2:$K$165,8,FALSE),0)</f>
        <v>2</v>
      </c>
      <c r="BB92" s="1740">
        <f>IFERROR(VLOOKUP($A92,'2015'!$B$2:$K$165,10,FALSE),0)</f>
        <v>0.5714285714285714</v>
      </c>
      <c r="BC92" s="1700">
        <f>IFERROR(VLOOKUP($A92,'2014'!$B$2:$K$157,3,FALSE),0)</f>
        <v>86</v>
      </c>
      <c r="BD92" s="1691">
        <f>IFERROR(VLOOKUP($A92,'2014'!$B$2:$K$157,4,FALSE),0)</f>
        <v>39</v>
      </c>
      <c r="BE92" s="1691">
        <f>IFERROR(VLOOKUP($A92,'2014'!$B$2:$K$157,5,FALSE),0)</f>
        <v>60</v>
      </c>
      <c r="BF92" s="1691">
        <f>IFERROR(VLOOKUP($A92,'2014'!$B$2:$K$157,8,FALSE),0)</f>
        <v>4</v>
      </c>
      <c r="BG92" s="1740">
        <f>IFERROR(VLOOKUP($A92,'2014'!$B$2:$K$157,10,FALSE),0)</f>
        <v>0.69767441860465118</v>
      </c>
      <c r="BH92" s="1700">
        <f>IFERROR(VLOOKUP($A92,'2013'!$D$4:$I$249,2,FALSE),0)</f>
        <v>77</v>
      </c>
      <c r="BI92" s="1691">
        <f>IFERROR(VLOOKUP($A92,'2013'!$D$4:$I$249,3,FALSE),0)</f>
        <v>29</v>
      </c>
      <c r="BJ92" s="1691">
        <f>IFERROR(VLOOKUP($A92,'2013'!$D$4:$I$249,4,FALSE),0)</f>
        <v>40</v>
      </c>
      <c r="BK92" s="1691">
        <f>IFERROR(VLOOKUP($A92,'2013'!$D$4:$I$249,5,FALSE),0)</f>
        <v>7</v>
      </c>
      <c r="BL92" s="1740">
        <f>IFERROR(VLOOKUP($A92,'2013'!$D$4:$I$249,6,FALSE),0)</f>
        <v>0.51948051948051943</v>
      </c>
      <c r="BM92" s="1737">
        <f>IFERROR(VLOOKUP($A92,'2012'!$D$3:$O$172,2,FALSE),0)</f>
        <v>232</v>
      </c>
      <c r="BN92" s="1691">
        <f>IFERROR(VLOOKUP($A92,'2012'!$D$3:$O$172,3,FALSE),0)</f>
        <v>156</v>
      </c>
      <c r="BO92" s="1743">
        <f>IFERROR(VLOOKUP($A92,'2012'!$D$3:$O$172,4,FALSE),0)</f>
        <v>16</v>
      </c>
      <c r="BP92" s="1700">
        <f>IFERROR(VLOOKUP($A92,'2012'!$D$3:$O$172,5,FALSE),0)</f>
        <v>74</v>
      </c>
      <c r="BQ92" s="1691">
        <f>IFERROR(VLOOKUP($A92,'2012'!$D$3:$O$172,6,FALSE),0)</f>
        <v>41</v>
      </c>
      <c r="BR92" s="1691">
        <f>IFERROR(VLOOKUP($A92,'2012'!$D$3:$O$172,7,FALSE),0)</f>
        <v>50</v>
      </c>
      <c r="BS92" s="1691">
        <f>IFERROR(VLOOKUP($A92,'2012'!$D$3:$O$172,8,FALSE),0)</f>
        <v>5</v>
      </c>
      <c r="BT92" s="1740">
        <f>IFERROR(VLOOKUP($A92,'2012'!$D$3:$O$172,9,FALSE),0)</f>
        <v>0.67567567567567566</v>
      </c>
      <c r="BU92" s="1737">
        <f>IFERROR(VLOOKUP($A92,'2012'!$D$3:$O$172,10,FALSE),0)</f>
        <v>158</v>
      </c>
      <c r="BV92" s="1691">
        <f>IFERROR(VLOOKUP($A92,'2012'!$D$3:$O$172,11,FALSE),0)</f>
        <v>106</v>
      </c>
      <c r="BW92" s="1743">
        <f>IFERROR(VLOOKUP($A92,'2012'!$D$3:$O$172,12,FALSE),0)</f>
        <v>11</v>
      </c>
      <c r="BX92" s="1700">
        <f>IFERROR(VLOOKUP($A92,'2011'!$D$4:$I$251,2,FALSE),0)</f>
        <v>82</v>
      </c>
      <c r="BY92" s="1691">
        <f>IFERROR(VLOOKUP($A92,'2011'!$D$4:$I$251,3,FALSE),0)</f>
        <v>46</v>
      </c>
      <c r="BZ92" s="1691">
        <f>IFERROR(VLOOKUP($A92,'2011'!$D$4:$I$251,4,FALSE),0)</f>
        <v>53</v>
      </c>
      <c r="CA92" s="1691">
        <f>IFERROR(VLOOKUP($A92,'2011'!$D$4:$I$251,5,FALSE),0)</f>
        <v>4</v>
      </c>
      <c r="CB92" s="1740">
        <f>IFERROR(VLOOKUP($A92,'2011'!$D$4:$I$251,6,FALSE),0)</f>
        <v>0.64634146341463417</v>
      </c>
      <c r="CC92" s="1700">
        <f>IFERROR(VLOOKUP($A92,'2010'!$C$3:$H$234,2,FALSE),0)</f>
        <v>76</v>
      </c>
      <c r="CD92" s="1691">
        <f>IFERROR(VLOOKUP($A92,'2010'!$C$3:$H$234,3,FALSE),0)</f>
        <v>38</v>
      </c>
      <c r="CE92" s="1691">
        <f>IFERROR(VLOOKUP($A92,'2010'!$C$3:$H$234,4,FALSE),0)</f>
        <v>53</v>
      </c>
      <c r="CF92" s="1691">
        <f>IFERROR(VLOOKUP($A92,'2010'!$C$3:$H$234,5,FALSE),0)</f>
        <v>7</v>
      </c>
      <c r="CG92" s="1740">
        <f>IFERROR(VLOOKUP($A92,'2010'!$C$3:$H$234,6,FALSE),0)</f>
        <v>0.69736842105263153</v>
      </c>
      <c r="CH92" s="1700">
        <f>IFERROR(VLOOKUP($A92,'2009'!$C$3:$H$242,2,FALSE),0)</f>
        <v>0</v>
      </c>
      <c r="CI92" s="1691">
        <f>IFERROR(VLOOKUP($A92,'2009'!$C$3:$H$242,3,FALSE),0)</f>
        <v>0</v>
      </c>
      <c r="CJ92" s="1691">
        <f>IFERROR(VLOOKUP($A92,'2009'!$C$3:$H$242,4,FALSE),0)</f>
        <v>0</v>
      </c>
      <c r="CK92" s="1691">
        <f>IFERROR(VLOOKUP($A92,'2009'!$C$3:$H$242,5,FALSE),0)</f>
        <v>0</v>
      </c>
      <c r="CL92" s="1740">
        <f>IFERROR(VLOOKUP($A92,'2009'!$C$3:$H$242,6,FALSE),0)</f>
        <v>0</v>
      </c>
      <c r="CM92" s="1700">
        <f>IFERROR(VLOOKUP($A92,'2008'!$C$3:$H$229,2,FALSE),0)</f>
        <v>0</v>
      </c>
      <c r="CN92" s="1691">
        <f>IFERROR(VLOOKUP($A92,'2008'!$C$3:$H$229,3,FALSE),0)</f>
        <v>0</v>
      </c>
      <c r="CO92" s="1691">
        <f>IFERROR(VLOOKUP($A92,'2008'!$C$3:$H$229,4,FALSE),0)</f>
        <v>0</v>
      </c>
      <c r="CP92" s="1691">
        <f>IFERROR(VLOOKUP($A92,'2008'!$C$3:$H$229,5,FALSE),0)</f>
        <v>0</v>
      </c>
      <c r="CQ92" s="1740">
        <f>IFERROR(VLOOKUP($A92,'2008'!$C$3:$H$229,6,FALSE),0)</f>
        <v>0</v>
      </c>
      <c r="CR92" s="1700">
        <f>IFERROR(VLOOKUP($A92,'2007'!$C$3:$M$238,7,FALSE),0)</f>
        <v>0</v>
      </c>
      <c r="CS92" s="1691">
        <f>IFERROR(VLOOKUP($A92,'2007'!$C$3:$M$238,8,FALSE),0)</f>
        <v>0</v>
      </c>
      <c r="CT92" s="1691">
        <f>IFERROR(VLOOKUP($A92,'2007'!$C$3:$M$238,9,FALSE),0)</f>
        <v>0</v>
      </c>
      <c r="CU92" s="1691">
        <f>IFERROR(VLOOKUP($A92,'2007'!$C$3:$M$238,10,FALSE),0)</f>
        <v>0</v>
      </c>
      <c r="CV92" s="1740">
        <f>IFERROR(VLOOKUP($A92,'2007'!$C$3:$M$238,11,FALSE),0)</f>
        <v>0</v>
      </c>
      <c r="CW92" s="1700">
        <f>IFERROR(VLOOKUP($A92,'2006'!$A$2:$F$200,2,FALSE),0)</f>
        <v>0</v>
      </c>
      <c r="CX92" s="1691">
        <f>IFERROR(VLOOKUP($A92,'2006'!$A$2:$F$200,4,FALSE),0)</f>
        <v>0</v>
      </c>
      <c r="CY92" s="1691">
        <f>IFERROR(VLOOKUP($A92,'2006'!$A$2:$F$200,5,FALSE),0)</f>
        <v>0</v>
      </c>
      <c r="CZ92" s="1740">
        <f>IFERROR(VLOOKUP($A92,'2006'!$A$2:$F$200,6,FALSE),0)</f>
        <v>0</v>
      </c>
      <c r="DA92" s="1700">
        <f>IFERROR(VLOOKUP($A92,'2005'!$C$3:$M$205,8,FALSE),0)</f>
        <v>0</v>
      </c>
      <c r="DB92" s="1691">
        <f>IFERROR(VLOOKUP($A92,'2005'!$C$3:$M$205,9,FALSE),0)</f>
        <v>0</v>
      </c>
      <c r="DC92" s="1691">
        <f>IFERROR(VLOOKUP($A92,'2005'!$C$3:$M$205,10,FALSE),0)</f>
        <v>0</v>
      </c>
      <c r="DD92" s="1740">
        <f>IFERROR(VLOOKUP($A92,'2005'!$C$3:$M$205,11,FALSE),0)</f>
        <v>0</v>
      </c>
      <c r="DE92" s="1700">
        <f>IFERROR(VLOOKUP($A92,'2004'!$C$3:$M$213,8,FALSE),0)</f>
        <v>0</v>
      </c>
      <c r="DF92" s="1691">
        <f>IFERROR(VLOOKUP($A92,'2004'!$C$3:$M$213,9,FALSE),0)</f>
        <v>0</v>
      </c>
      <c r="DG92" s="1691">
        <f>IFERROR(VLOOKUP($A92,'2004'!$C$3:$M$213,10,FALSE),0)</f>
        <v>0</v>
      </c>
      <c r="DH92" s="1740">
        <f>IFERROR(VLOOKUP($A92,'2004'!$C$3:$M$213,11,FALSE),0)</f>
        <v>0</v>
      </c>
      <c r="DI92" s="1700">
        <f>IFERROR(VLOOKUP($A92,'2003'!$C$3:$Q$214,12,FALSE),0)</f>
        <v>0</v>
      </c>
      <c r="DJ92" s="1691">
        <f>IFERROR(VLOOKUP($A92,'2003'!$C$3:$Q$214,13,FALSE),0)</f>
        <v>0</v>
      </c>
      <c r="DK92" s="1691">
        <f>IFERROR(VLOOKUP($A92,'2003'!$C$3:$Q$214,14,FALSE),0)</f>
        <v>0</v>
      </c>
      <c r="DL92" s="1740">
        <f>IFERROR(VLOOKUP($A92,'2003'!$C$3:$Q$214,15,FALSE),0)</f>
        <v>0</v>
      </c>
      <c r="DM92" s="1700">
        <f>IFERROR(VLOOKUP($A92,'2002'!$D$3:$R$214,12,FALSE),0)</f>
        <v>0</v>
      </c>
      <c r="DN92" s="1691">
        <f>IFERROR(VLOOKUP($A92,'2002'!$D$3:$R$214,13,FALSE),0)</f>
        <v>0</v>
      </c>
      <c r="DO92" s="1691">
        <f>IFERROR(VLOOKUP($A92,'2002'!$D$3:$R$214,14,FALSE),0)</f>
        <v>0</v>
      </c>
      <c r="DP92" s="1788">
        <f>IFERROR(VLOOKUP($A92,'2002'!$D$3:$R$214,15,FALSE),0)</f>
        <v>0</v>
      </c>
      <c r="DQ92" s="1700">
        <f>IFERROR(VLOOKUP($A92,'Pre 2002'!$C$3:$CK$382,84,FALSE),0)</f>
        <v>0</v>
      </c>
      <c r="DR92" s="1695">
        <f>IFERROR(VLOOKUP($A92,'Pre 2002'!$C$3:$CK$382,85,FALSE),0)</f>
        <v>0</v>
      </c>
      <c r="DS92" s="1695">
        <f>IFERROR(VLOOKUP($A92,'Pre 2002'!$C$3:$CK$382,86,FALSE),0)</f>
        <v>0</v>
      </c>
      <c r="DT92" s="1790">
        <f>IFERROR(VLOOKUP($A92,'Pre 2002'!$C$3:$CK$382,87,FALSE),0)</f>
        <v>0</v>
      </c>
      <c r="DU92" s="1741">
        <f>IFERROR(VLOOKUP(A92,'Pre 2002'!$C$3:$CG$382,83,FALSE),0)</f>
        <v>0</v>
      </c>
      <c r="DV92" s="1722"/>
      <c r="DY92" s="1731"/>
    </row>
    <row r="93" spans="1:129">
      <c r="A93" s="1778" t="s">
        <v>101</v>
      </c>
      <c r="B93" s="1562">
        <f t="shared" si="30"/>
        <v>838</v>
      </c>
      <c r="C93" s="1562">
        <f t="shared" si="31"/>
        <v>545</v>
      </c>
      <c r="D93" s="1562">
        <f t="shared" si="32"/>
        <v>35</v>
      </c>
      <c r="E93" s="1563">
        <f t="shared" si="33"/>
        <v>0.65035799522673032</v>
      </c>
      <c r="F93" s="1786">
        <f t="shared" si="34"/>
        <v>11</v>
      </c>
      <c r="G93" s="1595">
        <v>2012</v>
      </c>
      <c r="H93" s="1567">
        <f t="shared" si="39"/>
        <v>3</v>
      </c>
      <c r="I93" s="1734">
        <f t="shared" si="40"/>
        <v>225</v>
      </c>
      <c r="J93" s="1734">
        <f t="shared" si="41"/>
        <v>149</v>
      </c>
      <c r="K93" s="1734">
        <f t="shared" si="42"/>
        <v>18</v>
      </c>
      <c r="L93" s="1806">
        <f t="shared" si="43"/>
        <v>0.66222222222222227</v>
      </c>
      <c r="M93" s="1568">
        <v>12</v>
      </c>
      <c r="N93" s="1573">
        <v>0</v>
      </c>
      <c r="O93" s="1700">
        <f>IFERROR(VLOOKUP($A93,'2022'!$B$2:$K$174,3,FALSE),0)</f>
        <v>93</v>
      </c>
      <c r="P93" s="1858">
        <f>IFERROR(VLOOKUP($A93,'2022'!$B$2:$K$174,4,FALSE),0)</f>
        <v>31</v>
      </c>
      <c r="Q93" s="1858">
        <f>IFERROR(VLOOKUP($A93,'2022'!$B$2:$K$174,5,FALSE),0)</f>
        <v>51</v>
      </c>
      <c r="R93" s="1858">
        <f>IFERROR(VLOOKUP($A93,'2022'!$B$2:$K$174,8,FALSE),0)</f>
        <v>2</v>
      </c>
      <c r="S93" s="1740">
        <f>IFERROR(VLOOKUP($A93,'2022'!$B$2:$K$174,10,FALSE),0)</f>
        <v>0.54800000000000004</v>
      </c>
      <c r="T93" s="1700">
        <f>IFERROR(VLOOKUP($A93,'2021'!$B$2:$K$174,3,FALSE),0)</f>
        <v>81</v>
      </c>
      <c r="U93" s="1843">
        <f>IFERROR(VLOOKUP($A93,'2021'!$B$2:$K$174,4,FALSE),0)</f>
        <v>36</v>
      </c>
      <c r="V93" s="1843">
        <f>IFERROR(VLOOKUP($A93,'2021'!$B$2:$K$174,5,FALSE),0)</f>
        <v>54</v>
      </c>
      <c r="W93" s="1843">
        <f>IFERROR(VLOOKUP($A93,'2021'!$B$2:$K$174,8,FALSE),0)</f>
        <v>2</v>
      </c>
      <c r="X93" s="1740">
        <f>IFERROR(VLOOKUP($A93,'2021'!$B$2:$K$174,10,FALSE),0)</f>
        <v>0.66700000000000004</v>
      </c>
      <c r="Y93" s="1700">
        <f>IFERROR(VLOOKUP($A93,'2020'!$B$2:$K$170,3,FALSE),0)</f>
        <v>84</v>
      </c>
      <c r="Z93" s="1829">
        <f>IFERROR(VLOOKUP($A93,'2020'!$B$2:$K$170,4,FALSE),0)</f>
        <v>31</v>
      </c>
      <c r="AA93" s="1829">
        <f>IFERROR(VLOOKUP($A93,'2020'!$B$2:$K$170,5,FALSE),0)</f>
        <v>49</v>
      </c>
      <c r="AB93" s="1829">
        <f>IFERROR(VLOOKUP($A93,'2020'!$B$2:$K$170,8,FALSE),0)</f>
        <v>3</v>
      </c>
      <c r="AC93" s="1740">
        <f>IFERROR(VLOOKUP($A93,'2020'!$B$2:$K$170,10,FALSE),0)</f>
        <v>0.58299999999999996</v>
      </c>
      <c r="AD93" s="1700">
        <f>IFERROR(VLOOKUP($A93,'2019'!$B$2:$K$170,3,FALSE),0)</f>
        <v>68</v>
      </c>
      <c r="AE93" s="1823">
        <f>IFERROR(VLOOKUP($A93,'2019'!$B$2:$K$170,4,FALSE),0)</f>
        <v>36</v>
      </c>
      <c r="AF93" s="1823">
        <f>IFERROR(VLOOKUP($A93,'2019'!$B$2:$K$170,5,FALSE),0)</f>
        <v>52</v>
      </c>
      <c r="AG93" s="1823">
        <f>IFERROR(VLOOKUP($A93,'2019'!$B$2:$K$170,8,FALSE),0)</f>
        <v>0</v>
      </c>
      <c r="AH93" s="1740">
        <f>IFERROR(VLOOKUP($A93,'2019'!$B$2:$K$170,10,FALSE),0)</f>
        <v>0.76500000000000001</v>
      </c>
      <c r="AI93" s="1700">
        <f>IFERROR(VLOOKUP($A93,'2018'!$B$2:$K$170,3,FALSE),0)</f>
        <v>69</v>
      </c>
      <c r="AJ93" s="1821">
        <f>IFERROR(VLOOKUP($A93,'2018'!$B$2:$K$170,4,FALSE),0)</f>
        <v>29</v>
      </c>
      <c r="AK93" s="1821">
        <f>IFERROR(VLOOKUP($A93,'2018'!$B$2:$K$170,5,FALSE),0)</f>
        <v>44</v>
      </c>
      <c r="AL93" s="1821">
        <f>IFERROR(VLOOKUP($A93,'2018'!$B$2:$K$170,8,FALSE),0)</f>
        <v>1</v>
      </c>
      <c r="AM93" s="1740">
        <f>IFERROR(VLOOKUP($A93,'2018'!$B$2:$K$170,10,FALSE),0)</f>
        <v>0.63800000000000001</v>
      </c>
      <c r="AN93" s="1700">
        <f>IFERROR(VLOOKUP($A93,'2017'!$B$2:$J$163,2,FALSE),0)</f>
        <v>74</v>
      </c>
      <c r="AO93" s="1815">
        <f>IFERROR(VLOOKUP($A93,'2017'!$B$2:$J$163,3,FALSE),0)</f>
        <v>28</v>
      </c>
      <c r="AP93" s="1815">
        <f>IFERROR(VLOOKUP($A93,'2017'!$B$2:$J$163,4,FALSE),0)</f>
        <v>49</v>
      </c>
      <c r="AQ93" s="1815">
        <f>IFERROR(VLOOKUP($A93,'2017'!$B$2:$J$163,7,FALSE),0)</f>
        <v>0</v>
      </c>
      <c r="AR93" s="1740">
        <f>IFERROR(VLOOKUP($A93,'2017'!$B$2:$J$163,9,FALSE),0)</f>
        <v>0.66216216216216217</v>
      </c>
      <c r="AS93" s="1700">
        <f>IFERROR(VLOOKUP($A93,'2016'!$B$2:$K$165,3,FALSE),0)</f>
        <v>71</v>
      </c>
      <c r="AT93" s="1796">
        <f>IFERROR(VLOOKUP($A93,'2016'!$B$2:$K$165,4,FALSE),0)</f>
        <v>37</v>
      </c>
      <c r="AU93" s="1796">
        <f>IFERROR(VLOOKUP($A93,'2016'!$B$2:$K$165,5,FALSE),0)</f>
        <v>48</v>
      </c>
      <c r="AV93" s="1796">
        <f>IFERROR(VLOOKUP($A93,'2016'!$B$2:$K$165,8,FALSE),0)</f>
        <v>6</v>
      </c>
      <c r="AW93" s="1740">
        <f>IFERROR(VLOOKUP($A93,'2016'!$B$2:$K$165,10,FALSE),0)</f>
        <v>0.67600000000000005</v>
      </c>
      <c r="AX93" s="1700">
        <f>IFERROR(VLOOKUP($A93,'2015'!$B$2:$K$165,3,FALSE),0)</f>
        <v>73</v>
      </c>
      <c r="AY93" s="1695">
        <f>IFERROR(VLOOKUP($A93,'2015'!$B$2:$K$165,4,FALSE),0)</f>
        <v>29</v>
      </c>
      <c r="AZ93" s="1695">
        <f>IFERROR(VLOOKUP($A93,'2015'!$B$2:$K$165,5,FALSE),0)</f>
        <v>49</v>
      </c>
      <c r="BA93" s="1695">
        <f>IFERROR(VLOOKUP($A93,'2015'!$B$2:$K$165,8,FALSE),0)</f>
        <v>3</v>
      </c>
      <c r="BB93" s="1740">
        <f>IFERROR(VLOOKUP($A93,'2015'!$B$2:$K$165,10,FALSE),0)</f>
        <v>0.67123287671232879</v>
      </c>
      <c r="BC93" s="1700">
        <f>IFERROR(VLOOKUP($A93,'2014'!$B$2:$K$157,3,FALSE),0)</f>
        <v>84</v>
      </c>
      <c r="BD93" s="1691">
        <f>IFERROR(VLOOKUP($A93,'2014'!$B$2:$K$157,4,FALSE),0)</f>
        <v>46</v>
      </c>
      <c r="BE93" s="1691">
        <f>IFERROR(VLOOKUP($A93,'2014'!$B$2:$K$157,5,FALSE),0)</f>
        <v>56</v>
      </c>
      <c r="BF93" s="1691">
        <f>IFERROR(VLOOKUP($A93,'2014'!$B$2:$K$157,8,FALSE),0)</f>
        <v>4</v>
      </c>
      <c r="BG93" s="1740">
        <f>IFERROR(VLOOKUP($A93,'2014'!$B$2:$K$157,10,FALSE),0)</f>
        <v>0.66666666666666663</v>
      </c>
      <c r="BH93" s="1700">
        <f>IFERROR(VLOOKUP($A93,'2013'!$D$4:$I$249,2,FALSE),0)</f>
        <v>67</v>
      </c>
      <c r="BI93" s="1691">
        <f>IFERROR(VLOOKUP($A93,'2013'!$D$4:$I$249,3,FALSE),0)</f>
        <v>24</v>
      </c>
      <c r="BJ93" s="1691">
        <f>IFERROR(VLOOKUP($A93,'2013'!$D$4:$I$249,4,FALSE),0)</f>
        <v>45</v>
      </c>
      <c r="BK93" s="1691">
        <f>IFERROR(VLOOKUP($A93,'2013'!$D$4:$I$249,5,FALSE),0)</f>
        <v>5</v>
      </c>
      <c r="BL93" s="1740">
        <f>IFERROR(VLOOKUP($A93,'2013'!$D$4:$I$249,6,FALSE),0)</f>
        <v>0.67164179104477617</v>
      </c>
      <c r="BM93" s="1737">
        <f>IFERROR(VLOOKUP($A93,'2012'!$D$3:$O$172,2,FALSE),0)</f>
        <v>74</v>
      </c>
      <c r="BN93" s="1691">
        <f>IFERROR(VLOOKUP($A93,'2012'!$D$3:$O$172,3,FALSE),0)</f>
        <v>48</v>
      </c>
      <c r="BO93" s="1743">
        <f>IFERROR(VLOOKUP($A93,'2012'!$D$3:$O$172,4,FALSE),0)</f>
        <v>9</v>
      </c>
      <c r="BP93" s="1700">
        <f>IFERROR(VLOOKUP($A93,'2012'!$D$3:$O$172,5,FALSE),0)</f>
        <v>74</v>
      </c>
      <c r="BQ93" s="1691">
        <f>IFERROR(VLOOKUP($A93,'2012'!$D$3:$O$172,6,FALSE),0)</f>
        <v>32</v>
      </c>
      <c r="BR93" s="1691">
        <f>IFERROR(VLOOKUP($A93,'2012'!$D$3:$O$172,7,FALSE),0)</f>
        <v>48</v>
      </c>
      <c r="BS93" s="1691">
        <f>IFERROR(VLOOKUP($A93,'2012'!$D$3:$O$172,8,FALSE),0)</f>
        <v>9</v>
      </c>
      <c r="BT93" s="1740">
        <f>IFERROR(VLOOKUP($A93,'2012'!$D$3:$O$172,9,FALSE),0)</f>
        <v>0.64864864864864868</v>
      </c>
      <c r="BU93" s="1737">
        <f>IFERROR(VLOOKUP($A93,'2012'!$D$3:$O$172,10,FALSE),0)</f>
        <v>0</v>
      </c>
      <c r="BV93" s="1691">
        <f>IFERROR(VLOOKUP($A93,'2012'!$D$3:$O$172,11,FALSE),0)</f>
        <v>0</v>
      </c>
      <c r="BW93" s="1743">
        <f>IFERROR(VLOOKUP($A93,'2012'!$D$3:$O$172,12,FALSE),0)</f>
        <v>0</v>
      </c>
      <c r="BX93" s="1700">
        <f>IFERROR(VLOOKUP($A93,'2011'!$D$4:$I$251,2,FALSE),0)</f>
        <v>0</v>
      </c>
      <c r="BY93" s="1691">
        <f>IFERROR(VLOOKUP($A93,'2011'!$D$4:$I$251,3,FALSE),0)</f>
        <v>0</v>
      </c>
      <c r="BZ93" s="1691">
        <f>IFERROR(VLOOKUP($A93,'2011'!$D$4:$I$251,4,FALSE),0)</f>
        <v>0</v>
      </c>
      <c r="CA93" s="1691">
        <f>IFERROR(VLOOKUP($A93,'2011'!$D$4:$I$251,5,FALSE),0)</f>
        <v>0</v>
      </c>
      <c r="CB93" s="1740">
        <f>IFERROR(VLOOKUP($A93,'2011'!$D$4:$I$251,6,FALSE),0)</f>
        <v>0</v>
      </c>
      <c r="CC93" s="1700">
        <f>IFERROR(VLOOKUP($A93,'2010'!$C$3:$H$234,2,FALSE),0)</f>
        <v>0</v>
      </c>
      <c r="CD93" s="1691">
        <f>IFERROR(VLOOKUP($A93,'2010'!$C$3:$H$234,3,FALSE),0)</f>
        <v>0</v>
      </c>
      <c r="CE93" s="1691">
        <f>IFERROR(VLOOKUP($A93,'2010'!$C$3:$H$234,4,FALSE),0)</f>
        <v>0</v>
      </c>
      <c r="CF93" s="1691">
        <f>IFERROR(VLOOKUP($A93,'2010'!$C$3:$H$234,5,FALSE),0)</f>
        <v>0</v>
      </c>
      <c r="CG93" s="1740">
        <f>IFERROR(VLOOKUP($A93,'2010'!$C$3:$H$234,6,FALSE),0)</f>
        <v>0</v>
      </c>
      <c r="CH93" s="1700">
        <f>IFERROR(VLOOKUP($A93,'2009'!$C$3:$H$242,2,FALSE),0)</f>
        <v>0</v>
      </c>
      <c r="CI93" s="1691">
        <f>IFERROR(VLOOKUP($A93,'2009'!$C$3:$H$242,3,FALSE),0)</f>
        <v>0</v>
      </c>
      <c r="CJ93" s="1691">
        <f>IFERROR(VLOOKUP($A93,'2009'!$C$3:$H$242,4,FALSE),0)</f>
        <v>0</v>
      </c>
      <c r="CK93" s="1691">
        <f>IFERROR(VLOOKUP($A93,'2009'!$C$3:$H$242,5,FALSE),0)</f>
        <v>0</v>
      </c>
      <c r="CL93" s="1740">
        <f>IFERROR(VLOOKUP($A93,'2009'!$C$3:$H$242,6,FALSE),0)</f>
        <v>0</v>
      </c>
      <c r="CM93" s="1700">
        <f>IFERROR(VLOOKUP($A93,'2008'!$C$3:$H$229,2,FALSE),0)</f>
        <v>0</v>
      </c>
      <c r="CN93" s="1691">
        <f>IFERROR(VLOOKUP($A93,'2008'!$C$3:$H$229,3,FALSE),0)</f>
        <v>0</v>
      </c>
      <c r="CO93" s="1691">
        <f>IFERROR(VLOOKUP($A93,'2008'!$C$3:$H$229,4,FALSE),0)</f>
        <v>0</v>
      </c>
      <c r="CP93" s="1691">
        <f>IFERROR(VLOOKUP($A93,'2008'!$C$3:$H$229,5,FALSE),0)</f>
        <v>0</v>
      </c>
      <c r="CQ93" s="1740">
        <f>IFERROR(VLOOKUP($A93,'2008'!$C$3:$H$229,6,FALSE),0)</f>
        <v>0</v>
      </c>
      <c r="CR93" s="1700">
        <f>IFERROR(VLOOKUP($A93,'2007'!$C$3:$M$238,7,FALSE),0)</f>
        <v>0</v>
      </c>
      <c r="CS93" s="1691">
        <f>IFERROR(VLOOKUP($A93,'2007'!$C$3:$M$238,8,FALSE),0)</f>
        <v>0</v>
      </c>
      <c r="CT93" s="1691">
        <f>IFERROR(VLOOKUP($A93,'2007'!$C$3:$M$238,9,FALSE),0)</f>
        <v>0</v>
      </c>
      <c r="CU93" s="1691">
        <f>IFERROR(VLOOKUP($A93,'2007'!$C$3:$M$238,10,FALSE),0)</f>
        <v>0</v>
      </c>
      <c r="CV93" s="1740">
        <f>IFERROR(VLOOKUP($A93,'2007'!$C$3:$M$238,11,FALSE),0)</f>
        <v>0</v>
      </c>
      <c r="CW93" s="1700">
        <f>IFERROR(VLOOKUP($A93,'2006'!$A$2:$F$200,2,FALSE),0)</f>
        <v>0</v>
      </c>
      <c r="CX93" s="1691">
        <f>IFERROR(VLOOKUP($A93,'2006'!$A$2:$F$200,4,FALSE),0)</f>
        <v>0</v>
      </c>
      <c r="CY93" s="1691">
        <f>IFERROR(VLOOKUP($A93,'2006'!$A$2:$F$200,5,FALSE),0)</f>
        <v>0</v>
      </c>
      <c r="CZ93" s="1740">
        <f>IFERROR(VLOOKUP($A93,'2006'!$A$2:$F$200,6,FALSE),0)</f>
        <v>0</v>
      </c>
      <c r="DA93" s="1700">
        <f>IFERROR(VLOOKUP($A93,'2005'!$C$3:$M$205,8,FALSE),0)</f>
        <v>0</v>
      </c>
      <c r="DB93" s="1691">
        <f>IFERROR(VLOOKUP($A93,'2005'!$C$3:$M$205,9,FALSE),0)</f>
        <v>0</v>
      </c>
      <c r="DC93" s="1691">
        <f>IFERROR(VLOOKUP($A93,'2005'!$C$3:$M$205,10,FALSE),0)</f>
        <v>0</v>
      </c>
      <c r="DD93" s="1740">
        <f>IFERROR(VLOOKUP($A93,'2005'!$C$3:$M$205,11,FALSE),0)</f>
        <v>0</v>
      </c>
      <c r="DE93" s="1700">
        <f>IFERROR(VLOOKUP($A93,'2004'!$C$3:$M$213,8,FALSE),0)</f>
        <v>0</v>
      </c>
      <c r="DF93" s="1691">
        <f>IFERROR(VLOOKUP($A93,'2004'!$C$3:$M$213,9,FALSE),0)</f>
        <v>0</v>
      </c>
      <c r="DG93" s="1691">
        <f>IFERROR(VLOOKUP($A93,'2004'!$C$3:$M$213,10,FALSE),0)</f>
        <v>0</v>
      </c>
      <c r="DH93" s="1740">
        <f>IFERROR(VLOOKUP($A93,'2004'!$C$3:$M$213,11,FALSE),0)</f>
        <v>0</v>
      </c>
      <c r="DI93" s="1700">
        <f>IFERROR(VLOOKUP($A93,'2003'!$C$3:$Q$214,12,FALSE),0)</f>
        <v>0</v>
      </c>
      <c r="DJ93" s="1691">
        <f>IFERROR(VLOOKUP($A93,'2003'!$C$3:$Q$214,13,FALSE),0)</f>
        <v>0</v>
      </c>
      <c r="DK93" s="1691">
        <f>IFERROR(VLOOKUP($A93,'2003'!$C$3:$Q$214,14,FALSE),0)</f>
        <v>0</v>
      </c>
      <c r="DL93" s="1740">
        <f>IFERROR(VLOOKUP($A93,'2003'!$C$3:$Q$214,15,FALSE),0)</f>
        <v>0</v>
      </c>
      <c r="DM93" s="1700">
        <f>IFERROR(VLOOKUP($A93,'2002'!$D$3:$R$214,12,FALSE),0)</f>
        <v>0</v>
      </c>
      <c r="DN93" s="1691">
        <f>IFERROR(VLOOKUP($A93,'2002'!$D$3:$R$214,13,FALSE),0)</f>
        <v>0</v>
      </c>
      <c r="DO93" s="1691">
        <f>IFERROR(VLOOKUP($A93,'2002'!$D$3:$R$214,14,FALSE),0)</f>
        <v>0</v>
      </c>
      <c r="DP93" s="1788">
        <f>IFERROR(VLOOKUP($A93,'2002'!$D$3:$R$214,15,FALSE),0)</f>
        <v>0</v>
      </c>
      <c r="DQ93" s="1700">
        <f>IFERROR(VLOOKUP($A93,'Pre 2002'!$C$3:$CK$382,84,FALSE),0)</f>
        <v>0</v>
      </c>
      <c r="DR93" s="1695">
        <f>IFERROR(VLOOKUP($A93,'Pre 2002'!$C$3:$CK$382,85,FALSE),0)</f>
        <v>0</v>
      </c>
      <c r="DS93" s="1695">
        <f>IFERROR(VLOOKUP($A93,'Pre 2002'!$C$3:$CK$382,86,FALSE),0)</f>
        <v>0</v>
      </c>
      <c r="DT93" s="1790">
        <f>IFERROR(VLOOKUP($A93,'Pre 2002'!$C$3:$CK$382,87,FALSE),0)</f>
        <v>0</v>
      </c>
      <c r="DU93" s="1741">
        <f>IFERROR(VLOOKUP(A93,'Pre 2002'!$C$3:$CG$382,83,FALSE),0)</f>
        <v>0</v>
      </c>
      <c r="DV93" s="1722"/>
      <c r="DY93" s="1731"/>
    </row>
    <row r="94" spans="1:129">
      <c r="A94" s="1778" t="s">
        <v>1675</v>
      </c>
      <c r="B94" s="1562">
        <f t="shared" si="30"/>
        <v>695</v>
      </c>
      <c r="C94" s="1562">
        <f t="shared" si="31"/>
        <v>381</v>
      </c>
      <c r="D94" s="1562">
        <f t="shared" si="32"/>
        <v>35</v>
      </c>
      <c r="E94" s="1563">
        <f t="shared" si="33"/>
        <v>0.54820143884892081</v>
      </c>
      <c r="F94" s="1786">
        <f t="shared" si="34"/>
        <v>15</v>
      </c>
      <c r="G94" s="1595">
        <v>1989</v>
      </c>
      <c r="H94" s="1567">
        <f t="shared" si="39"/>
        <v>8</v>
      </c>
      <c r="I94" s="1734">
        <f t="shared" si="40"/>
        <v>388</v>
      </c>
      <c r="J94" s="1734">
        <f t="shared" si="41"/>
        <v>214</v>
      </c>
      <c r="K94" s="1734">
        <f t="shared" si="42"/>
        <v>29</v>
      </c>
      <c r="L94" s="1806">
        <f t="shared" si="43"/>
        <v>0.55154639175257736</v>
      </c>
      <c r="M94" s="1734"/>
      <c r="N94" s="1748"/>
      <c r="O94" s="1700">
        <f>IFERROR(VLOOKUP($A94,'2022'!$B$2:$K$174,3,FALSE),0)</f>
        <v>34</v>
      </c>
      <c r="P94" s="1858">
        <f>IFERROR(VLOOKUP($A94,'2022'!$B$2:$K$174,4,FALSE),0)</f>
        <v>6</v>
      </c>
      <c r="Q94" s="1858">
        <f>IFERROR(VLOOKUP($A94,'2022'!$B$2:$K$174,5,FALSE),0)</f>
        <v>12</v>
      </c>
      <c r="R94" s="1858">
        <f>IFERROR(VLOOKUP($A94,'2022'!$B$2:$K$174,8,FALSE),0)</f>
        <v>0</v>
      </c>
      <c r="S94" s="1740">
        <f>IFERROR(VLOOKUP($A94,'2022'!$B$2:$K$174,10,FALSE),0)</f>
        <v>0.35299999999999998</v>
      </c>
      <c r="T94" s="1700">
        <f>IFERROR(VLOOKUP($A94,'2021'!$B$2:$K$174,3,FALSE),0)</f>
        <v>0</v>
      </c>
      <c r="U94" s="1843">
        <f>IFERROR(VLOOKUP($A94,'2021'!$B$2:$K$174,4,FALSE),0)</f>
        <v>0</v>
      </c>
      <c r="V94" s="1843">
        <f>IFERROR(VLOOKUP($A94,'2021'!$B$2:$K$174,5,FALSE),0)</f>
        <v>0</v>
      </c>
      <c r="W94" s="1843">
        <f>IFERROR(VLOOKUP($A94,'2021'!$B$2:$K$174,8,FALSE),0)</f>
        <v>0</v>
      </c>
      <c r="X94" s="1740">
        <f>IFERROR(VLOOKUP($A94,'2021'!$B$2:$K$174,10,FALSE),0)</f>
        <v>0</v>
      </c>
      <c r="Y94" s="1700">
        <f>IFERROR(VLOOKUP($A94,'2020'!$B$2:$K$170,3,FALSE),0)</f>
        <v>4</v>
      </c>
      <c r="Z94" s="1829">
        <f>IFERROR(VLOOKUP($A94,'2020'!$B$2:$K$170,4,FALSE),0)</f>
        <v>3</v>
      </c>
      <c r="AA94" s="1829">
        <f>IFERROR(VLOOKUP($A94,'2020'!$B$2:$K$170,5,FALSE),0)</f>
        <v>3</v>
      </c>
      <c r="AB94" s="1829">
        <f>IFERROR(VLOOKUP($A94,'2020'!$B$2:$K$170,8,FALSE),0)</f>
        <v>0</v>
      </c>
      <c r="AC94" s="1740">
        <f>IFERROR(VLOOKUP($A94,'2020'!$B$2:$K$170,10,FALSE),0)</f>
        <v>0.75</v>
      </c>
      <c r="AD94" s="1700">
        <f>IFERROR(VLOOKUP($A94,'2019'!$B$2:$K$170,3,FALSE),0)</f>
        <v>11</v>
      </c>
      <c r="AE94" s="1823">
        <f>IFERROR(VLOOKUP($A94,'2019'!$B$2:$K$170,4,FALSE),0)</f>
        <v>6</v>
      </c>
      <c r="AF94" s="1823">
        <f>IFERROR(VLOOKUP($A94,'2019'!$B$2:$K$170,5,FALSE),0)</f>
        <v>8</v>
      </c>
      <c r="AG94" s="1823">
        <f>IFERROR(VLOOKUP($A94,'2019'!$B$2:$K$170,8,FALSE),0)</f>
        <v>0</v>
      </c>
      <c r="AH94" s="1740">
        <f>IFERROR(VLOOKUP($A94,'2019'!$B$2:$K$170,10,FALSE),0)</f>
        <v>0.72699999999999998</v>
      </c>
      <c r="AI94" s="1700">
        <f>IFERROR(VLOOKUP($A94,'2018'!$B$2:$K$170,3,FALSE),0)</f>
        <v>53</v>
      </c>
      <c r="AJ94" s="1821">
        <f>IFERROR(VLOOKUP($A94,'2018'!$B$2:$K$170,4,FALSE),0)</f>
        <v>18</v>
      </c>
      <c r="AK94" s="1821">
        <f>IFERROR(VLOOKUP($A94,'2018'!$B$2:$K$170,5,FALSE),0)</f>
        <v>25</v>
      </c>
      <c r="AL94" s="1821">
        <f>IFERROR(VLOOKUP($A94,'2018'!$B$2:$K$170,8,FALSE),0)</f>
        <v>0</v>
      </c>
      <c r="AM94" s="1740">
        <f>IFERROR(VLOOKUP($A94,'2018'!$B$2:$K$170,10,FALSE),0)</f>
        <v>0.47199999999999998</v>
      </c>
      <c r="AN94" s="1700">
        <f>IFERROR(VLOOKUP($A94,'2017'!$B$2:$J$163,2,FALSE),0)</f>
        <v>78</v>
      </c>
      <c r="AO94" s="1815">
        <f>IFERROR(VLOOKUP($A94,'2017'!$B$2:$J$163,3,FALSE),0)</f>
        <v>29</v>
      </c>
      <c r="AP94" s="1815">
        <f>IFERROR(VLOOKUP($A94,'2017'!$B$2:$J$163,4,FALSE),0)</f>
        <v>47</v>
      </c>
      <c r="AQ94" s="1815">
        <f>IFERROR(VLOOKUP($A94,'2017'!$B$2:$J$163,7,FALSE),0)</f>
        <v>5</v>
      </c>
      <c r="AR94" s="1740">
        <f>IFERROR(VLOOKUP($A94,'2017'!$B$2:$J$163,9,FALSE),0)</f>
        <v>0.60256410256410253</v>
      </c>
      <c r="AS94" s="1700">
        <f>IFERROR(VLOOKUP($A94,'2016'!$B$2:$K$165,3,FALSE),0)</f>
        <v>81</v>
      </c>
      <c r="AT94" s="1796">
        <f>IFERROR(VLOOKUP($A94,'2016'!$B$2:$K$165,4,FALSE),0)</f>
        <v>31</v>
      </c>
      <c r="AU94" s="1796">
        <f>IFERROR(VLOOKUP($A94,'2016'!$B$2:$K$165,5,FALSE),0)</f>
        <v>51</v>
      </c>
      <c r="AV94" s="1796">
        <f>IFERROR(VLOOKUP($A94,'2016'!$B$2:$K$165,8,FALSE),0)</f>
        <v>1</v>
      </c>
      <c r="AW94" s="1740">
        <f>IFERROR(VLOOKUP($A94,'2016'!$B$2:$K$165,10,FALSE),0)</f>
        <v>0.63</v>
      </c>
      <c r="AX94" s="1700">
        <f>IFERROR(VLOOKUP($A94,'2015'!$B$2:$K$165,3,FALSE),0)</f>
        <v>46</v>
      </c>
      <c r="AY94" s="1695">
        <f>IFERROR(VLOOKUP($A94,'2015'!$B$2:$K$165,4,FALSE),0)</f>
        <v>8</v>
      </c>
      <c r="AZ94" s="1695">
        <f>IFERROR(VLOOKUP($A94,'2015'!$B$2:$K$165,5,FALSE),0)</f>
        <v>21</v>
      </c>
      <c r="BA94" s="1695">
        <f>IFERROR(VLOOKUP($A94,'2015'!$B$2:$K$165,8,FALSE),0)</f>
        <v>0</v>
      </c>
      <c r="BB94" s="1740">
        <f>IFERROR(VLOOKUP($A94,'2015'!$B$2:$K$165,10,FALSE),0)</f>
        <v>0.45652173913043476</v>
      </c>
      <c r="BC94" s="1700">
        <f>IFERROR(VLOOKUP($A94,'2014'!$B$2:$K$157,3,FALSE),0)</f>
        <v>0</v>
      </c>
      <c r="BD94" s="1691">
        <f>IFERROR(VLOOKUP($A94,'2014'!$B$2:$K$157,4,FALSE),0)</f>
        <v>0</v>
      </c>
      <c r="BE94" s="1691">
        <f>IFERROR(VLOOKUP($A94,'2014'!$B$2:$K$157,5,FALSE),0)</f>
        <v>0</v>
      </c>
      <c r="BF94" s="1691">
        <f>IFERROR(VLOOKUP($A94,'2014'!$B$2:$K$157,8,FALSE),0)</f>
        <v>0</v>
      </c>
      <c r="BG94" s="1740">
        <f>IFERROR(VLOOKUP($A94,'2014'!$B$2:$K$157,10,FALSE),0)</f>
        <v>0</v>
      </c>
      <c r="BH94" s="1700">
        <f>IFERROR(VLOOKUP($A94,'2013'!$D$4:$I$249,2,FALSE),0)</f>
        <v>32</v>
      </c>
      <c r="BI94" s="1691">
        <f>IFERROR(VLOOKUP($A94,'2013'!$D$4:$I$249,3,FALSE),0)</f>
        <v>10</v>
      </c>
      <c r="BJ94" s="1691">
        <f>IFERROR(VLOOKUP($A94,'2013'!$D$4:$I$249,4,FALSE),0)</f>
        <v>13</v>
      </c>
      <c r="BK94" s="1691">
        <f>IFERROR(VLOOKUP($A94,'2013'!$D$4:$I$249,5,FALSE),0)</f>
        <v>0</v>
      </c>
      <c r="BL94" s="1740">
        <f>IFERROR(VLOOKUP($A94,'2013'!$D$4:$I$249,6,FALSE),0)</f>
        <v>0.40625</v>
      </c>
      <c r="BM94" s="1737">
        <f>IFERROR(VLOOKUP($A94,'2012'!$D$3:$O$172,2,FALSE),0)</f>
        <v>0</v>
      </c>
      <c r="BN94" s="1691">
        <f>IFERROR(VLOOKUP($A94,'2012'!$D$3:$O$172,3,FALSE),0)</f>
        <v>0</v>
      </c>
      <c r="BO94" s="1743">
        <f>IFERROR(VLOOKUP($A94,'2012'!$D$3:$O$172,4,FALSE),0)</f>
        <v>0</v>
      </c>
      <c r="BP94" s="1700">
        <f>IFERROR(VLOOKUP($A94,'2012'!$D$3:$O$172,5,FALSE),0)</f>
        <v>0</v>
      </c>
      <c r="BQ94" s="1691">
        <f>IFERROR(VLOOKUP($A94,'2012'!$D$3:$O$172,6,FALSE),0)</f>
        <v>0</v>
      </c>
      <c r="BR94" s="1691">
        <f>IFERROR(VLOOKUP($A94,'2012'!$D$3:$O$172,7,FALSE),0)</f>
        <v>0</v>
      </c>
      <c r="BS94" s="1691">
        <f>IFERROR(VLOOKUP($A94,'2012'!$D$3:$O$172,8,FALSE),0)</f>
        <v>0</v>
      </c>
      <c r="BT94" s="1740">
        <f>IFERROR(VLOOKUP($A94,'2012'!$D$3:$O$172,9,FALSE),0)</f>
        <v>0</v>
      </c>
      <c r="BU94" s="1737">
        <f>IFERROR(VLOOKUP($A94,'2012'!$D$3:$O$172,10,FALSE),0)</f>
        <v>0</v>
      </c>
      <c r="BV94" s="1691">
        <f>IFERROR(VLOOKUP($A94,'2012'!$D$3:$O$172,11,FALSE),0)</f>
        <v>0</v>
      </c>
      <c r="BW94" s="1743">
        <f>IFERROR(VLOOKUP($A94,'2012'!$D$3:$O$172,12,FALSE),0)</f>
        <v>0</v>
      </c>
      <c r="BX94" s="1700">
        <f>IFERROR(VLOOKUP($A94,'2011'!$D$4:$I$251,2,FALSE),0)</f>
        <v>0</v>
      </c>
      <c r="BY94" s="1691">
        <f>IFERROR(VLOOKUP($A94,'2011'!$D$4:$I$251,3,FALSE),0)</f>
        <v>0</v>
      </c>
      <c r="BZ94" s="1691">
        <f>IFERROR(VLOOKUP($A94,'2011'!$D$4:$I$251,4,FALSE),0)</f>
        <v>0</v>
      </c>
      <c r="CA94" s="1691">
        <f>IFERROR(VLOOKUP($A94,'2011'!$D$4:$I$251,5,FALSE),0)</f>
        <v>0</v>
      </c>
      <c r="CB94" s="1740">
        <f>IFERROR(VLOOKUP($A94,'2011'!$D$4:$I$251,6,FALSE),0)</f>
        <v>0</v>
      </c>
      <c r="CC94" s="1700">
        <f>IFERROR(VLOOKUP($A94,'2010'!$C$3:$H$234,2,FALSE),0)</f>
        <v>0</v>
      </c>
      <c r="CD94" s="1691">
        <f>IFERROR(VLOOKUP($A94,'2010'!$C$3:$H$234,3,FALSE),0)</f>
        <v>0</v>
      </c>
      <c r="CE94" s="1691">
        <f>IFERROR(VLOOKUP($A94,'2010'!$C$3:$H$234,4,FALSE),0)</f>
        <v>0</v>
      </c>
      <c r="CF94" s="1691">
        <f>IFERROR(VLOOKUP($A94,'2010'!$C$3:$H$234,5,FALSE),0)</f>
        <v>0</v>
      </c>
      <c r="CG94" s="1740">
        <f>IFERROR(VLOOKUP($A94,'2010'!$C$3:$H$234,6,FALSE),0)</f>
        <v>0</v>
      </c>
      <c r="CH94" s="1700">
        <f>IFERROR(VLOOKUP($A94,'2009'!$C$3:$H$242,2,FALSE),0)</f>
        <v>0</v>
      </c>
      <c r="CI94" s="1691">
        <f>IFERROR(VLOOKUP($A94,'2009'!$C$3:$H$242,3,FALSE),0)</f>
        <v>0</v>
      </c>
      <c r="CJ94" s="1691">
        <f>IFERROR(VLOOKUP($A94,'2009'!$C$3:$H$242,4,FALSE),0)</f>
        <v>0</v>
      </c>
      <c r="CK94" s="1691">
        <f>IFERROR(VLOOKUP($A94,'2009'!$C$3:$H$242,5,FALSE),0)</f>
        <v>0</v>
      </c>
      <c r="CL94" s="1740">
        <f>IFERROR(VLOOKUP($A94,'2009'!$C$3:$H$242,6,FALSE),0)</f>
        <v>0</v>
      </c>
      <c r="CM94" s="1700">
        <f>IFERROR(VLOOKUP($A94,'2008'!$C$3:$H$229,2,FALSE),0)</f>
        <v>0</v>
      </c>
      <c r="CN94" s="1691">
        <f>IFERROR(VLOOKUP($A94,'2008'!$C$3:$H$229,3,FALSE),0)</f>
        <v>0</v>
      </c>
      <c r="CO94" s="1691">
        <f>IFERROR(VLOOKUP($A94,'2008'!$C$3:$H$229,4,FALSE),0)</f>
        <v>0</v>
      </c>
      <c r="CP94" s="1691">
        <f>IFERROR(VLOOKUP($A94,'2008'!$C$3:$H$229,5,FALSE),0)</f>
        <v>0</v>
      </c>
      <c r="CQ94" s="1740">
        <f>IFERROR(VLOOKUP($A94,'2008'!$C$3:$H$229,6,FALSE),0)</f>
        <v>0</v>
      </c>
      <c r="CR94" s="1700">
        <f>IFERROR(VLOOKUP($A94,'2007'!$C$3:$M$238,7,FALSE),0)</f>
        <v>0</v>
      </c>
      <c r="CS94" s="1691">
        <f>IFERROR(VLOOKUP($A94,'2007'!$C$3:$M$238,8,FALSE),0)</f>
        <v>0</v>
      </c>
      <c r="CT94" s="1691">
        <f>IFERROR(VLOOKUP($A94,'2007'!$C$3:$M$238,9,FALSE),0)</f>
        <v>0</v>
      </c>
      <c r="CU94" s="1691">
        <f>IFERROR(VLOOKUP($A94,'2007'!$C$3:$M$238,10,FALSE),0)</f>
        <v>0</v>
      </c>
      <c r="CV94" s="1740">
        <f>IFERROR(VLOOKUP($A94,'2007'!$C$3:$M$238,11,FALSE),0)</f>
        <v>0</v>
      </c>
      <c r="CW94" s="1700">
        <f>IFERROR(VLOOKUP($A94,'2006'!$A$2:$F$200,2,FALSE),0)</f>
        <v>0</v>
      </c>
      <c r="CX94" s="1691">
        <f>IFERROR(VLOOKUP($A94,'2006'!$A$2:$F$200,4,FALSE),0)</f>
        <v>0</v>
      </c>
      <c r="CY94" s="1691">
        <f>IFERROR(VLOOKUP($A94,'2006'!$A$2:$F$200,5,FALSE),0)</f>
        <v>0</v>
      </c>
      <c r="CZ94" s="1740">
        <f>IFERROR(VLOOKUP($A94,'2006'!$A$2:$F$200,6,FALSE),0)</f>
        <v>0</v>
      </c>
      <c r="DA94" s="1700">
        <f>IFERROR(VLOOKUP($A94,'2005'!$C$3:$M$205,8,FALSE),0)</f>
        <v>0</v>
      </c>
      <c r="DB94" s="1691">
        <f>IFERROR(VLOOKUP($A94,'2005'!$C$3:$M$205,9,FALSE),0)</f>
        <v>0</v>
      </c>
      <c r="DC94" s="1691">
        <f>IFERROR(VLOOKUP($A94,'2005'!$C$3:$M$205,10,FALSE),0)</f>
        <v>0</v>
      </c>
      <c r="DD94" s="1740">
        <f>IFERROR(VLOOKUP($A94,'2005'!$C$3:$M$205,11,FALSE),0)</f>
        <v>0</v>
      </c>
      <c r="DE94" s="1700">
        <f>IFERROR(VLOOKUP($A94,'2004'!$C$3:$M$213,8,FALSE),0)</f>
        <v>0</v>
      </c>
      <c r="DF94" s="1691">
        <f>IFERROR(VLOOKUP($A94,'2004'!$C$3:$M$213,9,FALSE),0)</f>
        <v>0</v>
      </c>
      <c r="DG94" s="1691">
        <f>IFERROR(VLOOKUP($A94,'2004'!$C$3:$M$213,10,FALSE),0)</f>
        <v>0</v>
      </c>
      <c r="DH94" s="1740">
        <f>IFERROR(VLOOKUP($A94,'2004'!$C$3:$M$213,11,FALSE),0)</f>
        <v>0</v>
      </c>
      <c r="DI94" s="1700">
        <f>IFERROR(VLOOKUP($A94,'2003'!$C$3:$Q$214,12,FALSE),0)</f>
        <v>0</v>
      </c>
      <c r="DJ94" s="1691">
        <f>IFERROR(VLOOKUP($A94,'2003'!$C$3:$Q$214,13,FALSE),0)</f>
        <v>0</v>
      </c>
      <c r="DK94" s="1691">
        <f>IFERROR(VLOOKUP($A94,'2003'!$C$3:$Q$214,14,FALSE),0)</f>
        <v>0</v>
      </c>
      <c r="DL94" s="1740">
        <f>IFERROR(VLOOKUP($A94,'2003'!$C$3:$Q$214,15,FALSE),0)</f>
        <v>0</v>
      </c>
      <c r="DM94" s="1700">
        <f>IFERROR(VLOOKUP($A94,'2002'!$D$3:$R$214,12,FALSE),0)</f>
        <v>0</v>
      </c>
      <c r="DN94" s="1691">
        <f>IFERROR(VLOOKUP($A94,'2002'!$D$3:$R$214,13,FALSE),0)</f>
        <v>0</v>
      </c>
      <c r="DO94" s="1691">
        <f>IFERROR(VLOOKUP($A94,'2002'!$D$3:$R$214,14,FALSE),0)</f>
        <v>0</v>
      </c>
      <c r="DP94" s="1788">
        <f>IFERROR(VLOOKUP($A94,'2002'!$D$3:$R$214,15,FALSE),0)</f>
        <v>0</v>
      </c>
      <c r="DQ94" s="1700">
        <f>IFERROR(VLOOKUP($A94,'Pre 2002'!$C$3:$CK$382,84,FALSE),0)</f>
        <v>356</v>
      </c>
      <c r="DR94" s="1695">
        <f>IFERROR(VLOOKUP($A94,'Pre 2002'!$C$3:$CK$382,85,FALSE),0)</f>
        <v>201</v>
      </c>
      <c r="DS94" s="1695">
        <f>IFERROR(VLOOKUP($A94,'Pre 2002'!$C$3:$CK$382,86,FALSE),0)</f>
        <v>29</v>
      </c>
      <c r="DT94" s="1790">
        <f>IFERROR(VLOOKUP($A94,'Pre 2002'!$C$3:$CK$382,87,FALSE),0)</f>
        <v>0.5646067415730337</v>
      </c>
      <c r="DU94" s="1741">
        <f>IFERROR(VLOOKUP(A94,'Pre 2002'!$C$3:$CG$382,83,FALSE),0)</f>
        <v>7</v>
      </c>
      <c r="DV94" s="1723"/>
      <c r="DY94" s="1731"/>
    </row>
    <row r="95" spans="1:129">
      <c r="A95" s="1778" t="s">
        <v>1999</v>
      </c>
      <c r="B95" s="1562">
        <f t="shared" si="30"/>
        <v>1135</v>
      </c>
      <c r="C95" s="1562">
        <f t="shared" si="31"/>
        <v>606</v>
      </c>
      <c r="D95" s="1562">
        <f t="shared" si="32"/>
        <v>35</v>
      </c>
      <c r="E95" s="1563">
        <f t="shared" si="33"/>
        <v>0.533920704845815</v>
      </c>
      <c r="F95" s="1786">
        <f t="shared" si="34"/>
        <v>23</v>
      </c>
      <c r="G95" s="1595" t="s">
        <v>2159</v>
      </c>
      <c r="H95" s="1567">
        <f t="shared" si="39"/>
        <v>23</v>
      </c>
      <c r="I95" s="1734">
        <f t="shared" si="40"/>
        <v>1135</v>
      </c>
      <c r="J95" s="1734">
        <f t="shared" si="41"/>
        <v>606</v>
      </c>
      <c r="K95" s="1734">
        <f t="shared" si="42"/>
        <v>35</v>
      </c>
      <c r="L95" s="1806">
        <f t="shared" si="43"/>
        <v>0.533920704845815</v>
      </c>
      <c r="M95" s="1734"/>
      <c r="N95" s="1748"/>
      <c r="O95" s="1700">
        <f>IFERROR(VLOOKUP($A95,'2022'!$B$2:$K$174,3,FALSE),0)</f>
        <v>0</v>
      </c>
      <c r="P95" s="1858">
        <f>IFERROR(VLOOKUP($A95,'2022'!$B$2:$K$174,4,FALSE),0)</f>
        <v>0</v>
      </c>
      <c r="Q95" s="1858">
        <f>IFERROR(VLOOKUP($A95,'2022'!$B$2:$K$174,5,FALSE),0)</f>
        <v>0</v>
      </c>
      <c r="R95" s="1858">
        <f>IFERROR(VLOOKUP($A95,'2022'!$B$2:$K$174,8,FALSE),0)</f>
        <v>0</v>
      </c>
      <c r="S95" s="1740">
        <f>IFERROR(VLOOKUP($A95,'2022'!$B$2:$K$174,10,FALSE),0)</f>
        <v>0</v>
      </c>
      <c r="T95" s="1700">
        <f>IFERROR(VLOOKUP($A95,'2021'!$B$2:$K$174,3,FALSE),0)</f>
        <v>0</v>
      </c>
      <c r="U95" s="1843">
        <f>IFERROR(VLOOKUP($A95,'2021'!$B$2:$K$174,4,FALSE),0)</f>
        <v>0</v>
      </c>
      <c r="V95" s="1843">
        <f>IFERROR(VLOOKUP($A95,'2021'!$B$2:$K$174,5,FALSE),0)</f>
        <v>0</v>
      </c>
      <c r="W95" s="1843">
        <f>IFERROR(VLOOKUP($A95,'2021'!$B$2:$K$174,8,FALSE),0)</f>
        <v>0</v>
      </c>
      <c r="X95" s="1740">
        <f>IFERROR(VLOOKUP($A95,'2021'!$B$2:$K$174,10,FALSE),0)</f>
        <v>0</v>
      </c>
      <c r="Y95" s="1700">
        <f>IFERROR(VLOOKUP($A95,'2020'!$B$2:$K$170,3,FALSE),0)</f>
        <v>0</v>
      </c>
      <c r="Z95" s="1829">
        <f>IFERROR(VLOOKUP($A95,'2020'!$B$2:$K$170,4,FALSE),0)</f>
        <v>0</v>
      </c>
      <c r="AA95" s="1829">
        <f>IFERROR(VLOOKUP($A95,'2020'!$B$2:$K$170,5,FALSE),0)</f>
        <v>0</v>
      </c>
      <c r="AB95" s="1829">
        <f>IFERROR(VLOOKUP($A95,'2020'!$B$2:$K$170,8,FALSE),0)</f>
        <v>0</v>
      </c>
      <c r="AC95" s="1740">
        <f>IFERROR(VLOOKUP($A95,'2020'!$B$2:$K$170,10,FALSE),0)</f>
        <v>0</v>
      </c>
      <c r="AD95" s="1700">
        <f>IFERROR(VLOOKUP($A95,'2019'!$B$2:$K$170,3,FALSE),0)</f>
        <v>0</v>
      </c>
      <c r="AE95" s="1823">
        <f>IFERROR(VLOOKUP($A95,'2019'!$B$2:$K$170,4,FALSE),0)</f>
        <v>0</v>
      </c>
      <c r="AF95" s="1823">
        <f>IFERROR(VLOOKUP($A95,'2019'!$B$2:$K$170,5,FALSE),0)</f>
        <v>0</v>
      </c>
      <c r="AG95" s="1823">
        <f>IFERROR(VLOOKUP($A95,'2019'!$B$2:$K$170,8,FALSE),0)</f>
        <v>0</v>
      </c>
      <c r="AH95" s="1740">
        <f>IFERROR(VLOOKUP($A95,'2019'!$B$2:$K$170,10,FALSE),0)</f>
        <v>0</v>
      </c>
      <c r="AI95" s="1700">
        <f>IFERROR(VLOOKUP($A95,'2018'!$B$2:$K$170,3,FALSE),0)</f>
        <v>0</v>
      </c>
      <c r="AJ95" s="1821">
        <f>IFERROR(VLOOKUP($A95,'2018'!$B$2:$K$170,4,FALSE),0)</f>
        <v>0</v>
      </c>
      <c r="AK95" s="1821">
        <f>IFERROR(VLOOKUP($A95,'2018'!$B$2:$K$170,5,FALSE),0)</f>
        <v>0</v>
      </c>
      <c r="AL95" s="1821">
        <f>IFERROR(VLOOKUP($A95,'2018'!$B$2:$K$170,8,FALSE),0)</f>
        <v>0</v>
      </c>
      <c r="AM95" s="1740">
        <f>IFERROR(VLOOKUP($A95,'2018'!$B$2:$K$170,10,FALSE),0)</f>
        <v>0</v>
      </c>
      <c r="AN95" s="1700">
        <f>IFERROR(VLOOKUP($A95,'2017'!$B$2:$J$163,2,FALSE),0)</f>
        <v>0</v>
      </c>
      <c r="AO95" s="1815">
        <f>IFERROR(VLOOKUP($A95,'2017'!$B$2:$J$163,3,FALSE),0)</f>
        <v>0</v>
      </c>
      <c r="AP95" s="1815">
        <f>IFERROR(VLOOKUP($A95,'2017'!$B$2:$J$163,4,FALSE),0)</f>
        <v>0</v>
      </c>
      <c r="AQ95" s="1815">
        <f>IFERROR(VLOOKUP($A95,'2017'!$B$2:$J$163,7,FALSE),0)</f>
        <v>0</v>
      </c>
      <c r="AR95" s="1740">
        <f>IFERROR(VLOOKUP($A95,'2017'!$B$2:$J$163,9,FALSE),0)</f>
        <v>0</v>
      </c>
      <c r="AS95" s="1700">
        <f>IFERROR(VLOOKUP($A95,'2016'!$B$2:$K$165,3,FALSE),0)</f>
        <v>0</v>
      </c>
      <c r="AT95" s="1796">
        <f>IFERROR(VLOOKUP($A95,'2016'!$B$2:$K$165,4,FALSE),0)</f>
        <v>0</v>
      </c>
      <c r="AU95" s="1796">
        <f>IFERROR(VLOOKUP($A95,'2016'!$B$2:$K$165,5,FALSE),0)</f>
        <v>0</v>
      </c>
      <c r="AV95" s="1796">
        <f>IFERROR(VLOOKUP($A95,'2016'!$B$2:$K$165,8,FALSE),0)</f>
        <v>0</v>
      </c>
      <c r="AW95" s="1740">
        <f>IFERROR(VLOOKUP($A95,'2016'!$B$2:$K$165,10,FALSE),0)</f>
        <v>0</v>
      </c>
      <c r="AX95" s="1700">
        <f>IFERROR(VLOOKUP($A95,'2015'!$B$2:$K$165,3,FALSE),0)</f>
        <v>0</v>
      </c>
      <c r="AY95" s="1695">
        <f>IFERROR(VLOOKUP($A95,'2015'!$B$2:$K$165,4,FALSE),0)</f>
        <v>0</v>
      </c>
      <c r="AZ95" s="1695">
        <f>IFERROR(VLOOKUP($A95,'2015'!$B$2:$K$165,5,FALSE),0)</f>
        <v>0</v>
      </c>
      <c r="BA95" s="1695">
        <f>IFERROR(VLOOKUP($A95,'2015'!$B$2:$K$165,8,FALSE),0)</f>
        <v>0</v>
      </c>
      <c r="BB95" s="1740">
        <f>IFERROR(VLOOKUP($A95,'2015'!$B$2:$K$165,10,FALSE),0)</f>
        <v>0</v>
      </c>
      <c r="BC95" s="1700">
        <f>IFERROR(VLOOKUP($A95,'2014'!$B$2:$K$157,3,FALSE),0)</f>
        <v>0</v>
      </c>
      <c r="BD95" s="1691">
        <f>IFERROR(VLOOKUP($A95,'2014'!$B$2:$K$157,4,FALSE),0)</f>
        <v>0</v>
      </c>
      <c r="BE95" s="1691">
        <f>IFERROR(VLOOKUP($A95,'2014'!$B$2:$K$157,5,FALSE),0)</f>
        <v>0</v>
      </c>
      <c r="BF95" s="1691">
        <f>IFERROR(VLOOKUP($A95,'2014'!$B$2:$K$157,8,FALSE),0)</f>
        <v>0</v>
      </c>
      <c r="BG95" s="1740">
        <f>IFERROR(VLOOKUP($A95,'2014'!$B$2:$K$157,10,FALSE),0)</f>
        <v>0</v>
      </c>
      <c r="BH95" s="1700">
        <f>IFERROR(VLOOKUP($A95,'2013'!$D$4:$I$249,2,FALSE),0)</f>
        <v>0</v>
      </c>
      <c r="BI95" s="1691">
        <f>IFERROR(VLOOKUP($A95,'2013'!$D$4:$I$249,3,FALSE),0)</f>
        <v>0</v>
      </c>
      <c r="BJ95" s="1691">
        <f>IFERROR(VLOOKUP($A95,'2013'!$D$4:$I$249,4,FALSE),0)</f>
        <v>0</v>
      </c>
      <c r="BK95" s="1691">
        <f>IFERROR(VLOOKUP($A95,'2013'!$D$4:$I$249,5,FALSE),0)</f>
        <v>0</v>
      </c>
      <c r="BL95" s="1740">
        <f>IFERROR(VLOOKUP($A95,'2013'!$D$4:$I$249,6,FALSE),0)</f>
        <v>0</v>
      </c>
      <c r="BM95" s="1737">
        <f>IFERROR(VLOOKUP($A95,'2012'!$D$3:$O$172,2,FALSE),0)</f>
        <v>0</v>
      </c>
      <c r="BN95" s="1691">
        <f>IFERROR(VLOOKUP($A95,'2012'!$D$3:$O$172,3,FALSE),0)</f>
        <v>0</v>
      </c>
      <c r="BO95" s="1743">
        <f>IFERROR(VLOOKUP($A95,'2012'!$D$3:$O$172,4,FALSE),0)</f>
        <v>0</v>
      </c>
      <c r="BP95" s="1700">
        <f>IFERROR(VLOOKUP($A95,'2012'!$D$3:$O$172,5,FALSE),0)</f>
        <v>0</v>
      </c>
      <c r="BQ95" s="1691">
        <f>IFERROR(VLOOKUP($A95,'2012'!$D$3:$O$172,6,FALSE),0)</f>
        <v>0</v>
      </c>
      <c r="BR95" s="1691">
        <f>IFERROR(VLOOKUP($A95,'2012'!$D$3:$O$172,7,FALSE),0)</f>
        <v>0</v>
      </c>
      <c r="BS95" s="1691">
        <f>IFERROR(VLOOKUP($A95,'2012'!$D$3:$O$172,8,FALSE),0)</f>
        <v>0</v>
      </c>
      <c r="BT95" s="1740">
        <f>IFERROR(VLOOKUP($A95,'2012'!$D$3:$O$172,9,FALSE),0)</f>
        <v>0</v>
      </c>
      <c r="BX95" s="1700">
        <f>IFERROR(VLOOKUP($A95,'2011'!$D$4:$I$251,2,FALSE),0)</f>
        <v>0</v>
      </c>
      <c r="BY95" s="1691">
        <f>IFERROR(VLOOKUP($A95,'2011'!$D$4:$I$251,3,FALSE),0)</f>
        <v>0</v>
      </c>
      <c r="BZ95" s="1691">
        <f>IFERROR(VLOOKUP($A95,'2011'!$D$4:$I$251,4,FALSE),0)</f>
        <v>0</v>
      </c>
      <c r="CA95" s="1691">
        <f>IFERROR(VLOOKUP($A95,'2011'!$D$4:$I$251,5,FALSE),0)</f>
        <v>0</v>
      </c>
      <c r="CB95" s="1740">
        <f>IFERROR(VLOOKUP($A95,'2011'!$D$4:$I$251,6,FALSE),0)</f>
        <v>0</v>
      </c>
      <c r="CC95" s="1700">
        <f>IFERROR(VLOOKUP($A95,'2010'!$C$3:$H$234,2,FALSE),0)</f>
        <v>0</v>
      </c>
      <c r="CD95" s="1691">
        <f>IFERROR(VLOOKUP($A95,'2010'!$C$3:$H$234,3,FALSE),0)</f>
        <v>0</v>
      </c>
      <c r="CE95" s="1691">
        <f>IFERROR(VLOOKUP($A95,'2010'!$C$3:$H$234,4,FALSE),0)</f>
        <v>0</v>
      </c>
      <c r="CF95" s="1691">
        <f>IFERROR(VLOOKUP($A95,'2010'!$C$3:$H$234,5,FALSE),0)</f>
        <v>0</v>
      </c>
      <c r="CG95" s="1740">
        <f>IFERROR(VLOOKUP($A95,'2010'!$C$3:$H$234,6,FALSE),0)</f>
        <v>0</v>
      </c>
      <c r="CH95" s="1700">
        <f>IFERROR(VLOOKUP($A95,'2009'!$C$3:$H$242,2,FALSE),0)</f>
        <v>0</v>
      </c>
      <c r="CI95" s="1691">
        <f>IFERROR(VLOOKUP($A95,'2009'!$C$3:$H$242,3,FALSE),0)</f>
        <v>0</v>
      </c>
      <c r="CJ95" s="1691">
        <f>IFERROR(VLOOKUP($A95,'2009'!$C$3:$H$242,4,FALSE),0)</f>
        <v>0</v>
      </c>
      <c r="CK95" s="1691">
        <f>IFERROR(VLOOKUP($A95,'2009'!$C$3:$H$242,5,FALSE),0)</f>
        <v>0</v>
      </c>
      <c r="CL95" s="1740">
        <f>IFERROR(VLOOKUP($A95,'2009'!$C$3:$H$242,6,FALSE),0)</f>
        <v>0</v>
      </c>
      <c r="CM95" s="1700">
        <f>IFERROR(VLOOKUP($A95,'2008'!$C$3:$H$229,2,FALSE),0)</f>
        <v>0</v>
      </c>
      <c r="CN95" s="1691">
        <f>IFERROR(VLOOKUP($A95,'2008'!$C$3:$H$229,3,FALSE),0)</f>
        <v>0</v>
      </c>
      <c r="CO95" s="1691">
        <f>IFERROR(VLOOKUP($A95,'2008'!$C$3:$H$229,4,FALSE),0)</f>
        <v>0</v>
      </c>
      <c r="CP95" s="1691">
        <f>IFERROR(VLOOKUP($A95,'2008'!$C$3:$H$229,5,FALSE),0)</f>
        <v>0</v>
      </c>
      <c r="CQ95" s="1740">
        <f>IFERROR(VLOOKUP($A95,'2008'!$C$3:$H$229,6,FALSE),0)</f>
        <v>0</v>
      </c>
      <c r="CR95" s="1700">
        <f>IFERROR(VLOOKUP($A95,'2007'!$C$3:$M$238,7,FALSE),0)</f>
        <v>0</v>
      </c>
      <c r="CS95" s="1691">
        <f>IFERROR(VLOOKUP($A95,'2007'!$C$3:$M$238,8,FALSE),0)</f>
        <v>0</v>
      </c>
      <c r="CT95" s="1691">
        <f>IFERROR(VLOOKUP($A95,'2007'!$C$3:$M$238,9,FALSE),0)</f>
        <v>0</v>
      </c>
      <c r="CU95" s="1691">
        <f>IFERROR(VLOOKUP($A95,'2007'!$C$3:$M$238,10,FALSE),0)</f>
        <v>0</v>
      </c>
      <c r="CV95" s="1740">
        <f>IFERROR(VLOOKUP($A95,'2007'!$C$3:$M$238,11,FALSE),0)</f>
        <v>0</v>
      </c>
      <c r="CW95" s="1700">
        <f>IFERROR(VLOOKUP($A95,'2006'!$A$2:$F$200,2,FALSE),0)</f>
        <v>0</v>
      </c>
      <c r="CX95" s="1691">
        <f>IFERROR(VLOOKUP($A95,'2006'!$A$2:$F$200,4,FALSE),0)</f>
        <v>0</v>
      </c>
      <c r="CY95" s="1691">
        <f>IFERROR(VLOOKUP($A95,'2006'!$A$2:$F$200,5,FALSE),0)</f>
        <v>0</v>
      </c>
      <c r="CZ95" s="1740">
        <f>IFERROR(VLOOKUP($A95,'2006'!$A$2:$F$200,6,FALSE),0)</f>
        <v>0</v>
      </c>
      <c r="DA95" s="1700">
        <f>IFERROR(VLOOKUP($A95,'2005'!$C$3:$M$205,8,FALSE),0)</f>
        <v>0</v>
      </c>
      <c r="DB95" s="1691">
        <f>IFERROR(VLOOKUP($A95,'2005'!$C$3:$M$205,9,FALSE),0)</f>
        <v>0</v>
      </c>
      <c r="DC95" s="1691">
        <f>IFERROR(VLOOKUP($A95,'2005'!$C$3:$M$205,10,FALSE),0)</f>
        <v>0</v>
      </c>
      <c r="DD95" s="1740">
        <f>IFERROR(VLOOKUP($A95,'2005'!$C$3:$M$205,11,FALSE),0)</f>
        <v>0</v>
      </c>
      <c r="DE95" s="1700">
        <f>IFERROR(VLOOKUP($A95,'2004'!$C$3:$M$213,8,FALSE),0)</f>
        <v>0</v>
      </c>
      <c r="DF95" s="1691">
        <f>IFERROR(VLOOKUP($A95,'2004'!$C$3:$M$213,9,FALSE),0)</f>
        <v>0</v>
      </c>
      <c r="DG95" s="1691">
        <f>IFERROR(VLOOKUP($A95,'2004'!$C$3:$M$213,10,FALSE),0)</f>
        <v>0</v>
      </c>
      <c r="DH95" s="1740">
        <f>IFERROR(VLOOKUP($A95,'2004'!$C$3:$M$213,11,FALSE),0)</f>
        <v>0</v>
      </c>
      <c r="DI95" s="1700">
        <f>IFERROR(VLOOKUP($A95,'2003'!$C$3:$Q$214,12,FALSE),0)</f>
        <v>0</v>
      </c>
      <c r="DJ95" s="1691">
        <f>IFERROR(VLOOKUP($A95,'2003'!$C$3:$Q$214,13,FALSE),0)</f>
        <v>0</v>
      </c>
      <c r="DK95" s="1691">
        <f>IFERROR(VLOOKUP($A95,'2003'!$C$3:$Q$214,14,FALSE),0)</f>
        <v>0</v>
      </c>
      <c r="DL95" s="1740">
        <f>IFERROR(VLOOKUP($A95,'2003'!$C$3:$Q$214,15,FALSE),0)</f>
        <v>0</v>
      </c>
      <c r="DM95" s="1700">
        <f>IFERROR(VLOOKUP($A95,'2002'!$D$3:$R$214,12,FALSE),0)</f>
        <v>31</v>
      </c>
      <c r="DN95" s="1691">
        <f>IFERROR(VLOOKUP($A95,'2002'!$D$3:$R$214,13,FALSE),0)</f>
        <v>18</v>
      </c>
      <c r="DO95" s="1691">
        <f>IFERROR(VLOOKUP($A95,'2002'!$D$3:$R$214,14,FALSE),0)</f>
        <v>0</v>
      </c>
      <c r="DP95" s="1788">
        <f>IFERROR(VLOOKUP($A95,'2002'!$D$3:$R$214,15,FALSE),0)</f>
        <v>0.58064516129032262</v>
      </c>
      <c r="DQ95" s="1700">
        <f>IFERROR(VLOOKUP($A95,'Pre 2002'!$C$3:$CK$382,84,FALSE),0)</f>
        <v>1104</v>
      </c>
      <c r="DR95" s="1695">
        <f>IFERROR(VLOOKUP($A95,'Pre 2002'!$C$3:$CK$382,85,FALSE),0)</f>
        <v>588</v>
      </c>
      <c r="DS95" s="1695">
        <f>IFERROR(VLOOKUP($A95,'Pre 2002'!$C$3:$CK$382,86,FALSE),0)</f>
        <v>35</v>
      </c>
      <c r="DT95" s="1790">
        <f>IFERROR(VLOOKUP($A95,'Pre 2002'!$C$3:$CK$382,87,FALSE),0)</f>
        <v>0.53260869565217395</v>
      </c>
      <c r="DU95" s="1741">
        <f>IFERROR(VLOOKUP(A95,'Pre 2002'!$C$3:$CG$382,83,FALSE),0)</f>
        <v>22</v>
      </c>
      <c r="DV95" s="1722"/>
      <c r="DY95" s="1731"/>
    </row>
    <row r="96" spans="1:129">
      <c r="A96" s="1778" t="s">
        <v>1836</v>
      </c>
      <c r="B96" s="1562">
        <f t="shared" si="30"/>
        <v>641</v>
      </c>
      <c r="C96" s="1562">
        <f t="shared" si="31"/>
        <v>376</v>
      </c>
      <c r="D96" s="1562">
        <f t="shared" si="32"/>
        <v>34</v>
      </c>
      <c r="E96" s="1563">
        <f t="shared" si="33"/>
        <v>0.58658346333853351</v>
      </c>
      <c r="F96" s="1786">
        <f t="shared" si="34"/>
        <v>11</v>
      </c>
      <c r="G96" s="1595" t="s">
        <v>2159</v>
      </c>
      <c r="H96" s="1567">
        <f t="shared" si="39"/>
        <v>11</v>
      </c>
      <c r="I96" s="1734">
        <f t="shared" si="40"/>
        <v>641</v>
      </c>
      <c r="J96" s="1734">
        <f t="shared" si="41"/>
        <v>376</v>
      </c>
      <c r="K96" s="1734">
        <f t="shared" si="42"/>
        <v>34</v>
      </c>
      <c r="L96" s="1806">
        <f t="shared" si="43"/>
        <v>0.58658346333853351</v>
      </c>
      <c r="M96" s="1734"/>
      <c r="N96" s="1748"/>
      <c r="O96" s="1700">
        <f>IFERROR(VLOOKUP($A96,'2022'!$B$2:$K$174,3,FALSE),0)</f>
        <v>0</v>
      </c>
      <c r="P96" s="1858">
        <f>IFERROR(VLOOKUP($A96,'2022'!$B$2:$K$174,4,FALSE),0)</f>
        <v>0</v>
      </c>
      <c r="Q96" s="1858">
        <f>IFERROR(VLOOKUP($A96,'2022'!$B$2:$K$174,5,FALSE),0)</f>
        <v>0</v>
      </c>
      <c r="R96" s="1858">
        <f>IFERROR(VLOOKUP($A96,'2022'!$B$2:$K$174,8,FALSE),0)</f>
        <v>0</v>
      </c>
      <c r="S96" s="1740">
        <f>IFERROR(VLOOKUP($A96,'2022'!$B$2:$K$174,10,FALSE),0)</f>
        <v>0</v>
      </c>
      <c r="T96" s="1700">
        <f>IFERROR(VLOOKUP($A96,'2021'!$B$2:$K$174,3,FALSE),0)</f>
        <v>0</v>
      </c>
      <c r="U96" s="1843">
        <f>IFERROR(VLOOKUP($A96,'2021'!$B$2:$K$174,4,FALSE),0)</f>
        <v>0</v>
      </c>
      <c r="V96" s="1843">
        <f>IFERROR(VLOOKUP($A96,'2021'!$B$2:$K$174,5,FALSE),0)</f>
        <v>0</v>
      </c>
      <c r="W96" s="1843">
        <f>IFERROR(VLOOKUP($A96,'2021'!$B$2:$K$174,8,FALSE),0)</f>
        <v>0</v>
      </c>
      <c r="X96" s="1740">
        <f>IFERROR(VLOOKUP($A96,'2021'!$B$2:$K$174,10,FALSE),0)</f>
        <v>0</v>
      </c>
      <c r="Y96" s="1700">
        <f>IFERROR(VLOOKUP($A96,'2020'!$B$2:$K$170,3,FALSE),0)</f>
        <v>0</v>
      </c>
      <c r="Z96" s="1829">
        <f>IFERROR(VLOOKUP($A96,'2020'!$B$2:$K$170,4,FALSE),0)</f>
        <v>0</v>
      </c>
      <c r="AA96" s="1829">
        <f>IFERROR(VLOOKUP($A96,'2020'!$B$2:$K$170,5,FALSE),0)</f>
        <v>0</v>
      </c>
      <c r="AB96" s="1829">
        <f>IFERROR(VLOOKUP($A96,'2020'!$B$2:$K$170,8,FALSE),0)</f>
        <v>0</v>
      </c>
      <c r="AC96" s="1740">
        <f>IFERROR(VLOOKUP($A96,'2020'!$B$2:$K$170,10,FALSE),0)</f>
        <v>0</v>
      </c>
      <c r="AD96" s="1700">
        <f>IFERROR(VLOOKUP($A96,'2019'!$B$2:$K$170,3,FALSE),0)</f>
        <v>0</v>
      </c>
      <c r="AE96" s="1823">
        <f>IFERROR(VLOOKUP($A96,'2019'!$B$2:$K$170,4,FALSE),0)</f>
        <v>0</v>
      </c>
      <c r="AF96" s="1823">
        <f>IFERROR(VLOOKUP($A96,'2019'!$B$2:$K$170,5,FALSE),0)</f>
        <v>0</v>
      </c>
      <c r="AG96" s="1823">
        <f>IFERROR(VLOOKUP($A96,'2019'!$B$2:$K$170,8,FALSE),0)</f>
        <v>0</v>
      </c>
      <c r="AH96" s="1740">
        <f>IFERROR(VLOOKUP($A96,'2019'!$B$2:$K$170,10,FALSE),0)</f>
        <v>0</v>
      </c>
      <c r="AI96" s="1700">
        <f>IFERROR(VLOOKUP($A96,'2018'!$B$2:$K$170,3,FALSE),0)</f>
        <v>0</v>
      </c>
      <c r="AJ96" s="1821">
        <f>IFERROR(VLOOKUP($A96,'2018'!$B$2:$K$170,4,FALSE),0)</f>
        <v>0</v>
      </c>
      <c r="AK96" s="1821">
        <f>IFERROR(VLOOKUP($A96,'2018'!$B$2:$K$170,5,FALSE),0)</f>
        <v>0</v>
      </c>
      <c r="AL96" s="1821">
        <f>IFERROR(VLOOKUP($A96,'2018'!$B$2:$K$170,8,FALSE),0)</f>
        <v>0</v>
      </c>
      <c r="AM96" s="1740">
        <f>IFERROR(VLOOKUP($A96,'2018'!$B$2:$K$170,10,FALSE),0)</f>
        <v>0</v>
      </c>
      <c r="AN96" s="1700">
        <f>IFERROR(VLOOKUP($A96,'2017'!$B$2:$J$163,2,FALSE),0)</f>
        <v>0</v>
      </c>
      <c r="AO96" s="1815">
        <f>IFERROR(VLOOKUP($A96,'2017'!$B$2:$J$163,3,FALSE),0)</f>
        <v>0</v>
      </c>
      <c r="AP96" s="1815">
        <f>IFERROR(VLOOKUP($A96,'2017'!$B$2:$J$163,4,FALSE),0)</f>
        <v>0</v>
      </c>
      <c r="AQ96" s="1815">
        <f>IFERROR(VLOOKUP($A96,'2017'!$B$2:$J$163,7,FALSE),0)</f>
        <v>0</v>
      </c>
      <c r="AR96" s="1740">
        <f>IFERROR(VLOOKUP($A96,'2017'!$B$2:$J$163,9,FALSE),0)</f>
        <v>0</v>
      </c>
      <c r="AS96" s="1700">
        <f>IFERROR(VLOOKUP($A96,'2016'!$B$2:$K$165,3,FALSE),0)</f>
        <v>0</v>
      </c>
      <c r="AT96" s="1796">
        <f>IFERROR(VLOOKUP($A96,'2016'!$B$2:$K$165,4,FALSE),0)</f>
        <v>0</v>
      </c>
      <c r="AU96" s="1796">
        <f>IFERROR(VLOOKUP($A96,'2016'!$B$2:$K$165,5,FALSE),0)</f>
        <v>0</v>
      </c>
      <c r="AV96" s="1796">
        <f>IFERROR(VLOOKUP($A96,'2016'!$B$2:$K$165,8,FALSE),0)</f>
        <v>0</v>
      </c>
      <c r="AW96" s="1740">
        <f>IFERROR(VLOOKUP($A96,'2016'!$B$2:$K$165,10,FALSE),0)</f>
        <v>0</v>
      </c>
      <c r="AX96" s="1700">
        <f>IFERROR(VLOOKUP($A96,'2015'!$B$2:$K$165,3,FALSE),0)</f>
        <v>0</v>
      </c>
      <c r="AY96" s="1695">
        <f>IFERROR(VLOOKUP($A96,'2015'!$B$2:$K$165,4,FALSE),0)</f>
        <v>0</v>
      </c>
      <c r="AZ96" s="1695">
        <f>IFERROR(VLOOKUP($A96,'2015'!$B$2:$K$165,5,FALSE),0)</f>
        <v>0</v>
      </c>
      <c r="BA96" s="1695">
        <f>IFERROR(VLOOKUP($A96,'2015'!$B$2:$K$165,8,FALSE),0)</f>
        <v>0</v>
      </c>
      <c r="BB96" s="1740">
        <f>IFERROR(VLOOKUP($A96,'2015'!$B$2:$K$165,10,FALSE),0)</f>
        <v>0</v>
      </c>
      <c r="BC96" s="1700">
        <f>IFERROR(VLOOKUP($A96,'2014'!$B$2:$K$157,3,FALSE),0)</f>
        <v>0</v>
      </c>
      <c r="BD96" s="1691">
        <f>IFERROR(VLOOKUP($A96,'2014'!$B$2:$K$157,4,FALSE),0)</f>
        <v>0</v>
      </c>
      <c r="BE96" s="1691">
        <f>IFERROR(VLOOKUP($A96,'2014'!$B$2:$K$157,5,FALSE),0)</f>
        <v>0</v>
      </c>
      <c r="BF96" s="1691">
        <f>IFERROR(VLOOKUP($A96,'2014'!$B$2:$K$157,8,FALSE),0)</f>
        <v>0</v>
      </c>
      <c r="BG96" s="1740">
        <f>IFERROR(VLOOKUP($A96,'2014'!$B$2:$K$157,10,FALSE),0)</f>
        <v>0</v>
      </c>
      <c r="BH96" s="1700">
        <f>IFERROR(VLOOKUP($A96,'2013'!$D$4:$I$249,2,FALSE),0)</f>
        <v>0</v>
      </c>
      <c r="BI96" s="1691">
        <f>IFERROR(VLOOKUP($A96,'2013'!$D$4:$I$249,3,FALSE),0)</f>
        <v>0</v>
      </c>
      <c r="BJ96" s="1691">
        <f>IFERROR(VLOOKUP($A96,'2013'!$D$4:$I$249,4,FALSE),0)</f>
        <v>0</v>
      </c>
      <c r="BK96" s="1691">
        <f>IFERROR(VLOOKUP($A96,'2013'!$D$4:$I$249,5,FALSE),0)</f>
        <v>0</v>
      </c>
      <c r="BL96" s="1740">
        <f>IFERROR(VLOOKUP($A96,'2013'!$D$4:$I$249,6,FALSE),0)</f>
        <v>0</v>
      </c>
      <c r="BM96" s="1737">
        <f>IFERROR(VLOOKUP($A96,'2012'!$D$3:$O$172,2,FALSE),0)</f>
        <v>0</v>
      </c>
      <c r="BN96" s="1691">
        <f>IFERROR(VLOOKUP($A96,'2012'!$D$3:$O$172,3,FALSE),0)</f>
        <v>0</v>
      </c>
      <c r="BO96" s="1743">
        <f>IFERROR(VLOOKUP($A96,'2012'!$D$3:$O$172,4,FALSE),0)</f>
        <v>0</v>
      </c>
      <c r="BP96" s="1700">
        <f>IFERROR(VLOOKUP($A96,'2012'!$D$3:$O$172,5,FALSE),0)</f>
        <v>0</v>
      </c>
      <c r="BQ96" s="1691">
        <f>IFERROR(VLOOKUP($A96,'2012'!$D$3:$O$172,6,FALSE),0)</f>
        <v>0</v>
      </c>
      <c r="BR96" s="1691">
        <f>IFERROR(VLOOKUP($A96,'2012'!$D$3:$O$172,7,FALSE),0)</f>
        <v>0</v>
      </c>
      <c r="BS96" s="1691">
        <f>IFERROR(VLOOKUP($A96,'2012'!$D$3:$O$172,8,FALSE),0)</f>
        <v>0</v>
      </c>
      <c r="BT96" s="1740">
        <f>IFERROR(VLOOKUP($A96,'2012'!$D$3:$O$172,9,FALSE),0)</f>
        <v>0</v>
      </c>
      <c r="BX96" s="1700">
        <f>IFERROR(VLOOKUP($A96,'2011'!$D$4:$I$251,2,FALSE),0)</f>
        <v>0</v>
      </c>
      <c r="BY96" s="1691">
        <f>IFERROR(VLOOKUP($A96,'2011'!$D$4:$I$251,3,FALSE),0)</f>
        <v>0</v>
      </c>
      <c r="BZ96" s="1691">
        <f>IFERROR(VLOOKUP($A96,'2011'!$D$4:$I$251,4,FALSE),0)</f>
        <v>0</v>
      </c>
      <c r="CA96" s="1691">
        <f>IFERROR(VLOOKUP($A96,'2011'!$D$4:$I$251,5,FALSE),0)</f>
        <v>0</v>
      </c>
      <c r="CB96" s="1740">
        <f>IFERROR(VLOOKUP($A96,'2011'!$D$4:$I$251,6,FALSE),0)</f>
        <v>0</v>
      </c>
      <c r="CC96" s="1700">
        <f>IFERROR(VLOOKUP($A96,'2010'!$C$3:$H$234,2,FALSE),0)</f>
        <v>0</v>
      </c>
      <c r="CD96" s="1691">
        <f>IFERROR(VLOOKUP($A96,'2010'!$C$3:$H$234,3,FALSE),0)</f>
        <v>0</v>
      </c>
      <c r="CE96" s="1691">
        <f>IFERROR(VLOOKUP($A96,'2010'!$C$3:$H$234,4,FALSE),0)</f>
        <v>0</v>
      </c>
      <c r="CF96" s="1691">
        <f>IFERROR(VLOOKUP($A96,'2010'!$C$3:$H$234,5,FALSE),0)</f>
        <v>0</v>
      </c>
      <c r="CG96" s="1740">
        <f>IFERROR(VLOOKUP($A96,'2010'!$C$3:$H$234,6,FALSE),0)</f>
        <v>0</v>
      </c>
      <c r="CH96" s="1700">
        <f>IFERROR(VLOOKUP($A96,'2009'!$C$3:$H$242,2,FALSE),0)</f>
        <v>0</v>
      </c>
      <c r="CI96" s="1691">
        <f>IFERROR(VLOOKUP($A96,'2009'!$C$3:$H$242,3,FALSE),0)</f>
        <v>0</v>
      </c>
      <c r="CJ96" s="1691">
        <f>IFERROR(VLOOKUP($A96,'2009'!$C$3:$H$242,4,FALSE),0)</f>
        <v>0</v>
      </c>
      <c r="CK96" s="1691">
        <f>IFERROR(VLOOKUP($A96,'2009'!$C$3:$H$242,5,FALSE),0)</f>
        <v>0</v>
      </c>
      <c r="CL96" s="1740">
        <f>IFERROR(VLOOKUP($A96,'2009'!$C$3:$H$242,6,FALSE),0)</f>
        <v>0</v>
      </c>
      <c r="CM96" s="1700">
        <f>IFERROR(VLOOKUP($A96,'2008'!$C$3:$H$229,2,FALSE),0)</f>
        <v>0</v>
      </c>
      <c r="CN96" s="1691">
        <f>IFERROR(VLOOKUP($A96,'2008'!$C$3:$H$229,3,FALSE),0)</f>
        <v>0</v>
      </c>
      <c r="CO96" s="1691">
        <f>IFERROR(VLOOKUP($A96,'2008'!$C$3:$H$229,4,FALSE),0)</f>
        <v>0</v>
      </c>
      <c r="CP96" s="1691">
        <f>IFERROR(VLOOKUP($A96,'2008'!$C$3:$H$229,5,FALSE),0)</f>
        <v>0</v>
      </c>
      <c r="CQ96" s="1740">
        <f>IFERROR(VLOOKUP($A96,'2008'!$C$3:$H$229,6,FALSE),0)</f>
        <v>0</v>
      </c>
      <c r="CR96" s="1700">
        <f>IFERROR(VLOOKUP($A96,'2007'!$C$3:$M$238,7,FALSE),0)</f>
        <v>0</v>
      </c>
      <c r="CS96" s="1691">
        <f>IFERROR(VLOOKUP($A96,'2007'!$C$3:$M$238,8,FALSE),0)</f>
        <v>0</v>
      </c>
      <c r="CT96" s="1691">
        <f>IFERROR(VLOOKUP($A96,'2007'!$C$3:$M$238,9,FALSE),0)</f>
        <v>0</v>
      </c>
      <c r="CU96" s="1691">
        <f>IFERROR(VLOOKUP($A96,'2007'!$C$3:$M$238,10,FALSE),0)</f>
        <v>0</v>
      </c>
      <c r="CV96" s="1740">
        <f>IFERROR(VLOOKUP($A96,'2007'!$C$3:$M$238,11,FALSE),0)</f>
        <v>0</v>
      </c>
      <c r="CW96" s="1700">
        <f>IFERROR(VLOOKUP($A96,'2006'!$A$2:$F$200,2,FALSE),0)</f>
        <v>0</v>
      </c>
      <c r="CX96" s="1691">
        <f>IFERROR(VLOOKUP($A96,'2006'!$A$2:$F$200,4,FALSE),0)</f>
        <v>0</v>
      </c>
      <c r="CY96" s="1691">
        <f>IFERROR(VLOOKUP($A96,'2006'!$A$2:$F$200,5,FALSE),0)</f>
        <v>0</v>
      </c>
      <c r="CZ96" s="1740">
        <f>IFERROR(VLOOKUP($A96,'2006'!$A$2:$F$200,6,FALSE),0)</f>
        <v>0</v>
      </c>
      <c r="DA96" s="1700">
        <f>IFERROR(VLOOKUP($A96,'2005'!$C$3:$M$205,8,FALSE),0)</f>
        <v>65</v>
      </c>
      <c r="DB96" s="1691">
        <f>IFERROR(VLOOKUP($A96,'2005'!$C$3:$M$205,9,FALSE),0)</f>
        <v>43</v>
      </c>
      <c r="DC96" s="1691">
        <f>IFERROR(VLOOKUP($A96,'2005'!$C$3:$M$205,10,FALSE),0)</f>
        <v>2</v>
      </c>
      <c r="DD96" s="1740">
        <f>IFERROR(VLOOKUP($A96,'2005'!$C$3:$M$205,11,FALSE),0)</f>
        <v>0.66153846153846152</v>
      </c>
      <c r="DE96" s="1700">
        <f>IFERROR(VLOOKUP($A96,'2004'!$C$3:$M$213,8,FALSE),0)</f>
        <v>46</v>
      </c>
      <c r="DF96" s="1691">
        <f>IFERROR(VLOOKUP($A96,'2004'!$C$3:$M$213,9,FALSE),0)</f>
        <v>21</v>
      </c>
      <c r="DG96" s="1691">
        <f>IFERROR(VLOOKUP($A96,'2004'!$C$3:$M$213,10,FALSE),0)</f>
        <v>3</v>
      </c>
      <c r="DH96" s="1740">
        <f>IFERROR(VLOOKUP($A96,'2004'!$C$3:$M$213,11,FALSE),0)</f>
        <v>0.45652173913043476</v>
      </c>
      <c r="DI96" s="1700">
        <f>IFERROR(VLOOKUP($A96,'2003'!$C$3:$Q$214,12,FALSE),0)</f>
        <v>52</v>
      </c>
      <c r="DJ96" s="1691">
        <f>IFERROR(VLOOKUP($A96,'2003'!$C$3:$Q$214,13,FALSE),0)</f>
        <v>32</v>
      </c>
      <c r="DK96" s="1691">
        <f>IFERROR(VLOOKUP($A96,'2003'!$C$3:$Q$214,14,FALSE),0)</f>
        <v>3</v>
      </c>
      <c r="DL96" s="1740">
        <f>IFERROR(VLOOKUP($A96,'2003'!$C$3:$Q$214,15,FALSE),0)</f>
        <v>0.61538461538461542</v>
      </c>
      <c r="DM96" s="1700">
        <f>IFERROR(VLOOKUP($A96,'2002'!$D$3:$R$214,12,FALSE),0)</f>
        <v>47</v>
      </c>
      <c r="DN96" s="1691">
        <f>IFERROR(VLOOKUP($A96,'2002'!$D$3:$R$214,13,FALSE),0)</f>
        <v>28</v>
      </c>
      <c r="DO96" s="1691">
        <f>IFERROR(VLOOKUP($A96,'2002'!$D$3:$R$214,14,FALSE),0)</f>
        <v>3</v>
      </c>
      <c r="DP96" s="1788">
        <f>IFERROR(VLOOKUP($A96,'2002'!$D$3:$R$214,15,FALSE),0)</f>
        <v>0.5957446808510638</v>
      </c>
      <c r="DQ96" s="1700">
        <f>IFERROR(VLOOKUP($A96,'Pre 2002'!$C$3:$CK$382,84,FALSE),0)</f>
        <v>431</v>
      </c>
      <c r="DR96" s="1695">
        <f>IFERROR(VLOOKUP($A96,'Pre 2002'!$C$3:$CK$382,85,FALSE),0)</f>
        <v>252</v>
      </c>
      <c r="DS96" s="1695">
        <f>IFERROR(VLOOKUP($A96,'Pre 2002'!$C$3:$CK$382,86,FALSE),0)</f>
        <v>23</v>
      </c>
      <c r="DT96" s="1790">
        <f>IFERROR(VLOOKUP($A96,'Pre 2002'!$C$3:$CK$382,87,FALSE),0)</f>
        <v>0.58468677494199539</v>
      </c>
      <c r="DU96" s="1741">
        <f>IFERROR(VLOOKUP(A96,'Pre 2002'!$C$3:$CG$382,83,FALSE),0)</f>
        <v>7</v>
      </c>
      <c r="DV96" s="1722"/>
      <c r="DY96" s="1731"/>
    </row>
    <row r="97" spans="1:129">
      <c r="A97" s="1778" t="s">
        <v>2066</v>
      </c>
      <c r="B97" s="1562">
        <f t="shared" si="30"/>
        <v>1287</v>
      </c>
      <c r="C97" s="1562">
        <f t="shared" si="31"/>
        <v>735</v>
      </c>
      <c r="D97" s="1562">
        <f t="shared" si="32"/>
        <v>34</v>
      </c>
      <c r="E97" s="1563">
        <f t="shared" si="33"/>
        <v>0.57109557109557108</v>
      </c>
      <c r="F97" s="1786">
        <f t="shared" si="34"/>
        <v>22</v>
      </c>
      <c r="G97" s="1595" t="s">
        <v>2159</v>
      </c>
      <c r="H97" s="1567">
        <f t="shared" si="39"/>
        <v>22</v>
      </c>
      <c r="I97" s="1734">
        <f t="shared" si="40"/>
        <v>1287</v>
      </c>
      <c r="J97" s="1734">
        <f t="shared" si="41"/>
        <v>735</v>
      </c>
      <c r="K97" s="1734">
        <f t="shared" si="42"/>
        <v>34</v>
      </c>
      <c r="L97" s="1806">
        <f t="shared" si="43"/>
        <v>0.57109557109557108</v>
      </c>
      <c r="M97" s="1734"/>
      <c r="N97" s="1748"/>
      <c r="O97" s="1700">
        <f>IFERROR(VLOOKUP($A97,'2022'!$B$2:$K$174,3,FALSE),0)</f>
        <v>0</v>
      </c>
      <c r="P97" s="1858">
        <f>IFERROR(VLOOKUP($A97,'2022'!$B$2:$K$174,4,FALSE),0)</f>
        <v>0</v>
      </c>
      <c r="Q97" s="1858">
        <f>IFERROR(VLOOKUP($A97,'2022'!$B$2:$K$174,5,FALSE),0)</f>
        <v>0</v>
      </c>
      <c r="R97" s="1858">
        <f>IFERROR(VLOOKUP($A97,'2022'!$B$2:$K$174,8,FALSE),0)</f>
        <v>0</v>
      </c>
      <c r="S97" s="1740">
        <f>IFERROR(VLOOKUP($A97,'2022'!$B$2:$K$174,10,FALSE),0)</f>
        <v>0</v>
      </c>
      <c r="T97" s="1700">
        <f>IFERROR(VLOOKUP($A97,'2021'!$B$2:$K$174,3,FALSE),0)</f>
        <v>0</v>
      </c>
      <c r="U97" s="1843">
        <f>IFERROR(VLOOKUP($A97,'2021'!$B$2:$K$174,4,FALSE),0)</f>
        <v>0</v>
      </c>
      <c r="V97" s="1843">
        <f>IFERROR(VLOOKUP($A97,'2021'!$B$2:$K$174,5,FALSE),0)</f>
        <v>0</v>
      </c>
      <c r="W97" s="1843">
        <f>IFERROR(VLOOKUP($A97,'2021'!$B$2:$K$174,8,FALSE),0)</f>
        <v>0</v>
      </c>
      <c r="X97" s="1740">
        <f>IFERROR(VLOOKUP($A97,'2021'!$B$2:$K$174,10,FALSE),0)</f>
        <v>0</v>
      </c>
      <c r="Y97" s="1700">
        <f>IFERROR(VLOOKUP($A97,'2020'!$B$2:$K$170,3,FALSE),0)</f>
        <v>0</v>
      </c>
      <c r="Z97" s="1829">
        <f>IFERROR(VLOOKUP($A97,'2020'!$B$2:$K$170,4,FALSE),0)</f>
        <v>0</v>
      </c>
      <c r="AA97" s="1829">
        <f>IFERROR(VLOOKUP($A97,'2020'!$B$2:$K$170,5,FALSE),0)</f>
        <v>0</v>
      </c>
      <c r="AB97" s="1829">
        <f>IFERROR(VLOOKUP($A97,'2020'!$B$2:$K$170,8,FALSE),0)</f>
        <v>0</v>
      </c>
      <c r="AC97" s="1740">
        <f>IFERROR(VLOOKUP($A97,'2020'!$B$2:$K$170,10,FALSE),0)</f>
        <v>0</v>
      </c>
      <c r="AD97" s="1700">
        <f>IFERROR(VLOOKUP($A97,'2019'!$B$2:$K$170,3,FALSE),0)</f>
        <v>0</v>
      </c>
      <c r="AE97" s="1823">
        <f>IFERROR(VLOOKUP($A97,'2019'!$B$2:$K$170,4,FALSE),0)</f>
        <v>0</v>
      </c>
      <c r="AF97" s="1823">
        <f>IFERROR(VLOOKUP($A97,'2019'!$B$2:$K$170,5,FALSE),0)</f>
        <v>0</v>
      </c>
      <c r="AG97" s="1823">
        <f>IFERROR(VLOOKUP($A97,'2019'!$B$2:$K$170,8,FALSE),0)</f>
        <v>0</v>
      </c>
      <c r="AH97" s="1740">
        <f>IFERROR(VLOOKUP($A97,'2019'!$B$2:$K$170,10,FALSE),0)</f>
        <v>0</v>
      </c>
      <c r="AI97" s="1700">
        <f>IFERROR(VLOOKUP($A97,'2018'!$B$2:$K$170,3,FALSE),0)</f>
        <v>0</v>
      </c>
      <c r="AJ97" s="1821">
        <f>IFERROR(VLOOKUP($A97,'2018'!$B$2:$K$170,4,FALSE),0)</f>
        <v>0</v>
      </c>
      <c r="AK97" s="1821">
        <f>IFERROR(VLOOKUP($A97,'2018'!$B$2:$K$170,5,FALSE),0)</f>
        <v>0</v>
      </c>
      <c r="AL97" s="1821">
        <f>IFERROR(VLOOKUP($A97,'2018'!$B$2:$K$170,8,FALSE),0)</f>
        <v>0</v>
      </c>
      <c r="AM97" s="1740">
        <f>IFERROR(VLOOKUP($A97,'2018'!$B$2:$K$170,10,FALSE),0)</f>
        <v>0</v>
      </c>
      <c r="AN97" s="1700">
        <f>IFERROR(VLOOKUP($A97,'2017'!$B$2:$J$163,2,FALSE),0)</f>
        <v>0</v>
      </c>
      <c r="AO97" s="1815">
        <f>IFERROR(VLOOKUP($A97,'2017'!$B$2:$J$163,3,FALSE),0)</f>
        <v>0</v>
      </c>
      <c r="AP97" s="1815">
        <f>IFERROR(VLOOKUP($A97,'2017'!$B$2:$J$163,4,FALSE),0)</f>
        <v>0</v>
      </c>
      <c r="AQ97" s="1815">
        <f>IFERROR(VLOOKUP($A97,'2017'!$B$2:$J$163,7,FALSE),0)</f>
        <v>0</v>
      </c>
      <c r="AR97" s="1740">
        <f>IFERROR(VLOOKUP($A97,'2017'!$B$2:$J$163,9,FALSE),0)</f>
        <v>0</v>
      </c>
      <c r="AS97" s="1700">
        <f>IFERROR(VLOOKUP($A97,'2016'!$B$2:$K$165,3,FALSE),0)</f>
        <v>0</v>
      </c>
      <c r="AT97" s="1796">
        <f>IFERROR(VLOOKUP($A97,'2016'!$B$2:$K$165,4,FALSE),0)</f>
        <v>0</v>
      </c>
      <c r="AU97" s="1796">
        <f>IFERROR(VLOOKUP($A97,'2016'!$B$2:$K$165,5,FALSE),0)</f>
        <v>0</v>
      </c>
      <c r="AV97" s="1796">
        <f>IFERROR(VLOOKUP($A97,'2016'!$B$2:$K$165,8,FALSE),0)</f>
        <v>0</v>
      </c>
      <c r="AW97" s="1740">
        <f>IFERROR(VLOOKUP($A97,'2016'!$B$2:$K$165,10,FALSE),0)</f>
        <v>0</v>
      </c>
      <c r="AX97" s="1700">
        <f>IFERROR(VLOOKUP($A97,'2015'!$B$2:$K$165,3,FALSE),0)</f>
        <v>0</v>
      </c>
      <c r="AY97" s="1695">
        <f>IFERROR(VLOOKUP($A97,'2015'!$B$2:$K$165,4,FALSE),0)</f>
        <v>0</v>
      </c>
      <c r="AZ97" s="1695">
        <f>IFERROR(VLOOKUP($A97,'2015'!$B$2:$K$165,5,FALSE),0)</f>
        <v>0</v>
      </c>
      <c r="BA97" s="1695">
        <f>IFERROR(VLOOKUP($A97,'2015'!$B$2:$K$165,8,FALSE),0)</f>
        <v>0</v>
      </c>
      <c r="BB97" s="1740">
        <f>IFERROR(VLOOKUP($A97,'2015'!$B$2:$K$165,10,FALSE),0)</f>
        <v>0</v>
      </c>
      <c r="BC97" s="1700">
        <f>IFERROR(VLOOKUP($A97,'2014'!$B$2:$K$157,3,FALSE),0)</f>
        <v>0</v>
      </c>
      <c r="BD97" s="1691">
        <f>IFERROR(VLOOKUP($A97,'2014'!$B$2:$K$157,4,FALSE),0)</f>
        <v>0</v>
      </c>
      <c r="BE97" s="1691">
        <f>IFERROR(VLOOKUP($A97,'2014'!$B$2:$K$157,5,FALSE),0)</f>
        <v>0</v>
      </c>
      <c r="BF97" s="1691">
        <f>IFERROR(VLOOKUP($A97,'2014'!$B$2:$K$157,8,FALSE),0)</f>
        <v>0</v>
      </c>
      <c r="BG97" s="1740">
        <f>IFERROR(VLOOKUP($A97,'2014'!$B$2:$K$157,10,FALSE),0)</f>
        <v>0</v>
      </c>
      <c r="BH97" s="1700">
        <f>IFERROR(VLOOKUP($A97,'2013'!$D$4:$I$249,2,FALSE),0)</f>
        <v>0</v>
      </c>
      <c r="BI97" s="1691">
        <f>IFERROR(VLOOKUP($A97,'2013'!$D$4:$I$249,3,FALSE),0)</f>
        <v>0</v>
      </c>
      <c r="BJ97" s="1691">
        <f>IFERROR(VLOOKUP($A97,'2013'!$D$4:$I$249,4,FALSE),0)</f>
        <v>0</v>
      </c>
      <c r="BK97" s="1691">
        <f>IFERROR(VLOOKUP($A97,'2013'!$D$4:$I$249,5,FALSE),0)</f>
        <v>0</v>
      </c>
      <c r="BL97" s="1740">
        <f>IFERROR(VLOOKUP($A97,'2013'!$D$4:$I$249,6,FALSE),0)</f>
        <v>0</v>
      </c>
      <c r="BM97" s="1737">
        <f>IFERROR(VLOOKUP($A97,'2012'!$D$3:$O$172,2,FALSE),0)</f>
        <v>0</v>
      </c>
      <c r="BN97" s="1691">
        <f>IFERROR(VLOOKUP($A97,'2012'!$D$3:$O$172,3,FALSE),0)</f>
        <v>0</v>
      </c>
      <c r="BO97" s="1743">
        <f>IFERROR(VLOOKUP($A97,'2012'!$D$3:$O$172,4,FALSE),0)</f>
        <v>0</v>
      </c>
      <c r="BP97" s="1700">
        <f>IFERROR(VLOOKUP($A97,'2012'!$D$3:$O$172,5,FALSE),0)</f>
        <v>0</v>
      </c>
      <c r="BQ97" s="1691">
        <f>IFERROR(VLOOKUP($A97,'2012'!$D$3:$O$172,6,FALSE),0)</f>
        <v>0</v>
      </c>
      <c r="BR97" s="1691">
        <f>IFERROR(VLOOKUP($A97,'2012'!$D$3:$O$172,7,FALSE),0)</f>
        <v>0</v>
      </c>
      <c r="BS97" s="1691">
        <f>IFERROR(VLOOKUP($A97,'2012'!$D$3:$O$172,8,FALSE),0)</f>
        <v>0</v>
      </c>
      <c r="BT97" s="1740">
        <f>IFERROR(VLOOKUP($A97,'2012'!$D$3:$O$172,9,FALSE),0)</f>
        <v>0</v>
      </c>
      <c r="BX97" s="1700">
        <f>IFERROR(VLOOKUP($A97,'2011'!$D$4:$I$251,2,FALSE),0)</f>
        <v>0</v>
      </c>
      <c r="BY97" s="1691">
        <f>IFERROR(VLOOKUP($A97,'2011'!$D$4:$I$251,3,FALSE),0)</f>
        <v>0</v>
      </c>
      <c r="BZ97" s="1691">
        <f>IFERROR(VLOOKUP($A97,'2011'!$D$4:$I$251,4,FALSE),0)</f>
        <v>0</v>
      </c>
      <c r="CA97" s="1691">
        <f>IFERROR(VLOOKUP($A97,'2011'!$D$4:$I$251,5,FALSE),0)</f>
        <v>0</v>
      </c>
      <c r="CB97" s="1740">
        <f>IFERROR(VLOOKUP($A97,'2011'!$D$4:$I$251,6,FALSE),0)</f>
        <v>0</v>
      </c>
      <c r="CC97" s="1700">
        <f>IFERROR(VLOOKUP($A97,'2010'!$C$3:$H$234,2,FALSE),0)</f>
        <v>0</v>
      </c>
      <c r="CD97" s="1691">
        <f>IFERROR(VLOOKUP($A97,'2010'!$C$3:$H$234,3,FALSE),0)</f>
        <v>0</v>
      </c>
      <c r="CE97" s="1691">
        <f>IFERROR(VLOOKUP($A97,'2010'!$C$3:$H$234,4,FALSE),0)</f>
        <v>0</v>
      </c>
      <c r="CF97" s="1691">
        <f>IFERROR(VLOOKUP($A97,'2010'!$C$3:$H$234,5,FALSE),0)</f>
        <v>0</v>
      </c>
      <c r="CG97" s="1740">
        <f>IFERROR(VLOOKUP($A97,'2010'!$C$3:$H$234,6,FALSE),0)</f>
        <v>0</v>
      </c>
      <c r="CH97" s="1700">
        <f>IFERROR(VLOOKUP($A97,'2009'!$C$3:$H$242,2,FALSE),0)</f>
        <v>0</v>
      </c>
      <c r="CI97" s="1691">
        <f>IFERROR(VLOOKUP($A97,'2009'!$C$3:$H$242,3,FALSE),0)</f>
        <v>0</v>
      </c>
      <c r="CJ97" s="1691">
        <f>IFERROR(VLOOKUP($A97,'2009'!$C$3:$H$242,4,FALSE),0)</f>
        <v>0</v>
      </c>
      <c r="CK97" s="1691">
        <f>IFERROR(VLOOKUP($A97,'2009'!$C$3:$H$242,5,FALSE),0)</f>
        <v>0</v>
      </c>
      <c r="CL97" s="1740">
        <f>IFERROR(VLOOKUP($A97,'2009'!$C$3:$H$242,6,FALSE),0)</f>
        <v>0</v>
      </c>
      <c r="CM97" s="1700">
        <f>IFERROR(VLOOKUP($A97,'2008'!$C$3:$H$229,2,FALSE),0)</f>
        <v>0</v>
      </c>
      <c r="CN97" s="1691">
        <f>IFERROR(VLOOKUP($A97,'2008'!$C$3:$H$229,3,FALSE),0)</f>
        <v>0</v>
      </c>
      <c r="CO97" s="1691">
        <f>IFERROR(VLOOKUP($A97,'2008'!$C$3:$H$229,4,FALSE),0)</f>
        <v>0</v>
      </c>
      <c r="CP97" s="1691">
        <f>IFERROR(VLOOKUP($A97,'2008'!$C$3:$H$229,5,FALSE),0)</f>
        <v>0</v>
      </c>
      <c r="CQ97" s="1740">
        <f>IFERROR(VLOOKUP($A97,'2008'!$C$3:$H$229,6,FALSE),0)</f>
        <v>0</v>
      </c>
      <c r="CR97" s="1700">
        <f>IFERROR(VLOOKUP($A97,'2007'!$C$3:$M$238,7,FALSE),0)</f>
        <v>0</v>
      </c>
      <c r="CS97" s="1691">
        <f>IFERROR(VLOOKUP($A97,'2007'!$C$3:$M$238,8,FALSE),0)</f>
        <v>0</v>
      </c>
      <c r="CT97" s="1691">
        <f>IFERROR(VLOOKUP($A97,'2007'!$C$3:$M$238,9,FALSE),0)</f>
        <v>0</v>
      </c>
      <c r="CU97" s="1691">
        <f>IFERROR(VLOOKUP($A97,'2007'!$C$3:$M$238,10,FALSE),0)</f>
        <v>0</v>
      </c>
      <c r="CV97" s="1740">
        <f>IFERROR(VLOOKUP($A97,'2007'!$C$3:$M$238,11,FALSE),0)</f>
        <v>0</v>
      </c>
      <c r="CW97" s="1700">
        <f>IFERROR(VLOOKUP($A97,'2006'!$A$2:$F$200,2,FALSE),0)</f>
        <v>0</v>
      </c>
      <c r="CX97" s="1691">
        <f>IFERROR(VLOOKUP($A97,'2006'!$A$2:$F$200,4,FALSE),0)</f>
        <v>0</v>
      </c>
      <c r="CY97" s="1691">
        <f>IFERROR(VLOOKUP($A97,'2006'!$A$2:$F$200,5,FALSE),0)</f>
        <v>0</v>
      </c>
      <c r="CZ97" s="1740">
        <f>IFERROR(VLOOKUP($A97,'2006'!$A$2:$F$200,6,FALSE),0)</f>
        <v>0</v>
      </c>
      <c r="DA97" s="1700">
        <f>IFERROR(VLOOKUP($A97,'2005'!$C$3:$M$205,8,FALSE),0)</f>
        <v>0</v>
      </c>
      <c r="DB97" s="1691">
        <f>IFERROR(VLOOKUP($A97,'2005'!$C$3:$M$205,9,FALSE),0)</f>
        <v>0</v>
      </c>
      <c r="DC97" s="1691">
        <f>IFERROR(VLOOKUP($A97,'2005'!$C$3:$M$205,10,FALSE),0)</f>
        <v>0</v>
      </c>
      <c r="DD97" s="1740">
        <f>IFERROR(VLOOKUP($A97,'2005'!$C$3:$M$205,11,FALSE),0)</f>
        <v>0</v>
      </c>
      <c r="DE97" s="1700">
        <f>IFERROR(VLOOKUP($A97,'2004'!$C$3:$M$213,8,FALSE),0)</f>
        <v>0</v>
      </c>
      <c r="DF97" s="1691">
        <f>IFERROR(VLOOKUP($A97,'2004'!$C$3:$M$213,9,FALSE),0)</f>
        <v>0</v>
      </c>
      <c r="DG97" s="1691">
        <f>IFERROR(VLOOKUP($A97,'2004'!$C$3:$M$213,10,FALSE),0)</f>
        <v>0</v>
      </c>
      <c r="DH97" s="1740">
        <f>IFERROR(VLOOKUP($A97,'2004'!$C$3:$M$213,11,FALSE),0)</f>
        <v>0</v>
      </c>
      <c r="DI97" s="1700">
        <f>IFERROR(VLOOKUP($A97,'2003'!$C$3:$Q$214,12,FALSE),0)</f>
        <v>0</v>
      </c>
      <c r="DJ97" s="1691">
        <f>IFERROR(VLOOKUP($A97,'2003'!$C$3:$Q$214,13,FALSE),0)</f>
        <v>0</v>
      </c>
      <c r="DK97" s="1691">
        <f>IFERROR(VLOOKUP($A97,'2003'!$C$3:$Q$214,14,FALSE),0)</f>
        <v>0</v>
      </c>
      <c r="DL97" s="1740">
        <f>IFERROR(VLOOKUP($A97,'2003'!$C$3:$Q$214,15,FALSE),0)</f>
        <v>0</v>
      </c>
      <c r="DM97" s="1700">
        <f>IFERROR(VLOOKUP($A97,'2002'!$D$3:$R$214,12,FALSE),0)</f>
        <v>0</v>
      </c>
      <c r="DN97" s="1691">
        <f>IFERROR(VLOOKUP($A97,'2002'!$D$3:$R$214,13,FALSE),0)</f>
        <v>0</v>
      </c>
      <c r="DO97" s="1691">
        <f>IFERROR(VLOOKUP($A97,'2002'!$D$3:$R$214,14,FALSE),0)</f>
        <v>0</v>
      </c>
      <c r="DP97" s="1788">
        <f>IFERROR(VLOOKUP($A97,'2002'!$D$3:$R$214,15,FALSE),0)</f>
        <v>0</v>
      </c>
      <c r="DQ97" s="1700">
        <f>IFERROR(VLOOKUP($A97,'Pre 2002'!$C$3:$CK$382,84,FALSE),0)</f>
        <v>1287</v>
      </c>
      <c r="DR97" s="1695">
        <f>IFERROR(VLOOKUP($A97,'Pre 2002'!$C$3:$CK$382,85,FALSE),0)</f>
        <v>735</v>
      </c>
      <c r="DS97" s="1695">
        <f>IFERROR(VLOOKUP($A97,'Pre 2002'!$C$3:$CK$382,86,FALSE),0)</f>
        <v>34</v>
      </c>
      <c r="DT97" s="1790">
        <f>IFERROR(VLOOKUP($A97,'Pre 2002'!$C$3:$CK$382,87,FALSE),0)</f>
        <v>0.57109557109557108</v>
      </c>
      <c r="DU97" s="1741">
        <f>IFERROR(VLOOKUP(A97,'Pre 2002'!$C$3:$CG$382,83,FALSE),0)</f>
        <v>22</v>
      </c>
      <c r="DV97" s="1722"/>
      <c r="DY97" s="1731"/>
    </row>
    <row r="98" spans="1:129">
      <c r="A98" s="1778" t="s">
        <v>141</v>
      </c>
      <c r="B98" s="1562">
        <f t="shared" si="30"/>
        <v>382</v>
      </c>
      <c r="C98" s="1562">
        <f t="shared" si="31"/>
        <v>223</v>
      </c>
      <c r="D98" s="1562">
        <f t="shared" si="32"/>
        <v>33</v>
      </c>
      <c r="E98" s="1563">
        <f t="shared" si="33"/>
        <v>0.58376963350785338</v>
      </c>
      <c r="F98" s="1786">
        <f t="shared" si="34"/>
        <v>5</v>
      </c>
      <c r="G98" s="1595">
        <v>2011</v>
      </c>
      <c r="H98" s="1567">
        <f t="shared" si="39"/>
        <v>4</v>
      </c>
      <c r="I98" s="1734">
        <f t="shared" si="40"/>
        <v>319</v>
      </c>
      <c r="J98" s="1734">
        <f t="shared" si="41"/>
        <v>191</v>
      </c>
      <c r="K98" s="1734">
        <f t="shared" si="42"/>
        <v>32</v>
      </c>
      <c r="L98" s="1806">
        <f t="shared" si="43"/>
        <v>0.59874608150470221</v>
      </c>
      <c r="M98" s="1568">
        <v>11</v>
      </c>
      <c r="N98" s="1573">
        <v>0</v>
      </c>
      <c r="O98" s="1700">
        <f>IFERROR(VLOOKUP($A98,'2022'!$B$2:$K$174,3,FALSE),0)</f>
        <v>0</v>
      </c>
      <c r="P98" s="1858">
        <f>IFERROR(VLOOKUP($A98,'2022'!$B$2:$K$174,4,FALSE),0)</f>
        <v>0</v>
      </c>
      <c r="Q98" s="1858">
        <f>IFERROR(VLOOKUP($A98,'2022'!$B$2:$K$174,5,FALSE),0)</f>
        <v>0</v>
      </c>
      <c r="R98" s="1858">
        <f>IFERROR(VLOOKUP($A98,'2022'!$B$2:$K$174,8,FALSE),0)</f>
        <v>0</v>
      </c>
      <c r="S98" s="1740">
        <f>IFERROR(VLOOKUP($A98,'2022'!$B$2:$K$174,10,FALSE),0)</f>
        <v>0</v>
      </c>
      <c r="T98" s="1700">
        <f>IFERROR(VLOOKUP($A98,'2021'!$B$2:$K$174,3,FALSE),0)</f>
        <v>0</v>
      </c>
      <c r="U98" s="1843">
        <f>IFERROR(VLOOKUP($A98,'2021'!$B$2:$K$174,4,FALSE),0)</f>
        <v>0</v>
      </c>
      <c r="V98" s="1843">
        <f>IFERROR(VLOOKUP($A98,'2021'!$B$2:$K$174,5,FALSE),0)</f>
        <v>0</v>
      </c>
      <c r="W98" s="1843">
        <f>IFERROR(VLOOKUP($A98,'2021'!$B$2:$K$174,8,FALSE),0)</f>
        <v>0</v>
      </c>
      <c r="X98" s="1740">
        <f>IFERROR(VLOOKUP($A98,'2021'!$B$2:$K$174,10,FALSE),0)</f>
        <v>0</v>
      </c>
      <c r="Y98" s="1700">
        <f>IFERROR(VLOOKUP($A98,'2020'!$B$2:$K$170,3,FALSE),0)</f>
        <v>0</v>
      </c>
      <c r="Z98" s="1829">
        <f>IFERROR(VLOOKUP($A98,'2020'!$B$2:$K$170,4,FALSE),0)</f>
        <v>0</v>
      </c>
      <c r="AA98" s="1829">
        <f>IFERROR(VLOOKUP($A98,'2020'!$B$2:$K$170,5,FALSE),0)</f>
        <v>0</v>
      </c>
      <c r="AB98" s="1829">
        <f>IFERROR(VLOOKUP($A98,'2020'!$B$2:$K$170,8,FALSE),0)</f>
        <v>0</v>
      </c>
      <c r="AC98" s="1740">
        <f>IFERROR(VLOOKUP($A98,'2020'!$B$2:$K$170,10,FALSE),0)</f>
        <v>0</v>
      </c>
      <c r="AD98" s="1700">
        <f>IFERROR(VLOOKUP($A98,'2019'!$B$2:$K$170,3,FALSE),0)</f>
        <v>0</v>
      </c>
      <c r="AE98" s="1823">
        <f>IFERROR(VLOOKUP($A98,'2019'!$B$2:$K$170,4,FALSE),0)</f>
        <v>0</v>
      </c>
      <c r="AF98" s="1823">
        <f>IFERROR(VLOOKUP($A98,'2019'!$B$2:$K$170,5,FALSE),0)</f>
        <v>0</v>
      </c>
      <c r="AG98" s="1823">
        <f>IFERROR(VLOOKUP($A98,'2019'!$B$2:$K$170,8,FALSE),0)</f>
        <v>0</v>
      </c>
      <c r="AH98" s="1740">
        <f>IFERROR(VLOOKUP($A98,'2019'!$B$2:$K$170,10,FALSE),0)</f>
        <v>0</v>
      </c>
      <c r="AI98" s="1700">
        <f>IFERROR(VLOOKUP($A98,'2018'!$B$2:$K$170,3,FALSE),0)</f>
        <v>0</v>
      </c>
      <c r="AJ98" s="1821">
        <f>IFERROR(VLOOKUP($A98,'2018'!$B$2:$K$170,4,FALSE),0)</f>
        <v>0</v>
      </c>
      <c r="AK98" s="1821">
        <f>IFERROR(VLOOKUP($A98,'2018'!$B$2:$K$170,5,FALSE),0)</f>
        <v>0</v>
      </c>
      <c r="AL98" s="1821">
        <f>IFERROR(VLOOKUP($A98,'2018'!$B$2:$K$170,8,FALSE),0)</f>
        <v>0</v>
      </c>
      <c r="AM98" s="1740">
        <f>IFERROR(VLOOKUP($A98,'2018'!$B$2:$K$170,10,FALSE),0)</f>
        <v>0</v>
      </c>
      <c r="AN98" s="1700">
        <f>IFERROR(VLOOKUP($A98,'2017'!$B$2:$J$163,2,FALSE),0)</f>
        <v>0</v>
      </c>
      <c r="AO98" s="1815">
        <f>IFERROR(VLOOKUP($A98,'2017'!$B$2:$J$163,3,FALSE),0)</f>
        <v>0</v>
      </c>
      <c r="AP98" s="1815">
        <f>IFERROR(VLOOKUP($A98,'2017'!$B$2:$J$163,4,FALSE),0)</f>
        <v>0</v>
      </c>
      <c r="AQ98" s="1815">
        <f>IFERROR(VLOOKUP($A98,'2017'!$B$2:$J$163,7,FALSE),0)</f>
        <v>0</v>
      </c>
      <c r="AR98" s="1740">
        <f>IFERROR(VLOOKUP($A98,'2017'!$B$2:$J$163,9,FALSE),0)</f>
        <v>0</v>
      </c>
      <c r="AS98" s="1700">
        <f>IFERROR(VLOOKUP($A98,'2016'!$B$2:$K$165,3,FALSE),0)</f>
        <v>0</v>
      </c>
      <c r="AT98" s="1796">
        <f>IFERROR(VLOOKUP($A98,'2016'!$B$2:$K$165,4,FALSE),0)</f>
        <v>0</v>
      </c>
      <c r="AU98" s="1796">
        <f>IFERROR(VLOOKUP($A98,'2016'!$B$2:$K$165,5,FALSE),0)</f>
        <v>0</v>
      </c>
      <c r="AV98" s="1796">
        <f>IFERROR(VLOOKUP($A98,'2016'!$B$2:$K$165,8,FALSE),0)</f>
        <v>0</v>
      </c>
      <c r="AW98" s="1740">
        <f>IFERROR(VLOOKUP($A98,'2016'!$B$2:$K$165,10,FALSE),0)</f>
        <v>0</v>
      </c>
      <c r="AX98" s="1700">
        <f>IFERROR(VLOOKUP($A98,'2015'!$B$2:$K$165,3,FALSE),0)</f>
        <v>63</v>
      </c>
      <c r="AY98" s="1695">
        <f>IFERROR(VLOOKUP($A98,'2015'!$B$2:$K$165,4,FALSE),0)</f>
        <v>17</v>
      </c>
      <c r="AZ98" s="1695">
        <f>IFERROR(VLOOKUP($A98,'2015'!$B$2:$K$165,5,FALSE),0)</f>
        <v>32</v>
      </c>
      <c r="BA98" s="1695">
        <f>IFERROR(VLOOKUP($A98,'2015'!$B$2:$K$165,8,FALSE),0)</f>
        <v>1</v>
      </c>
      <c r="BB98" s="1740">
        <f>IFERROR(VLOOKUP($A98,'2015'!$B$2:$K$165,10,FALSE),0)</f>
        <v>0.50793650793650791</v>
      </c>
      <c r="BC98" s="1700">
        <f>IFERROR(VLOOKUP($A98,'2014'!$B$2:$K$157,3,FALSE),0)</f>
        <v>85</v>
      </c>
      <c r="BD98" s="1691">
        <f>IFERROR(VLOOKUP($A98,'2014'!$B$2:$K$157,4,FALSE),0)</f>
        <v>31</v>
      </c>
      <c r="BE98" s="1691">
        <f>IFERROR(VLOOKUP($A98,'2014'!$B$2:$K$157,5,FALSE),0)</f>
        <v>47</v>
      </c>
      <c r="BF98" s="1691">
        <f>IFERROR(VLOOKUP($A98,'2014'!$B$2:$K$157,8,FALSE),0)</f>
        <v>8</v>
      </c>
      <c r="BG98" s="1740">
        <f>IFERROR(VLOOKUP($A98,'2014'!$B$2:$K$157,10,FALSE),0)</f>
        <v>0.55294117647058827</v>
      </c>
      <c r="BH98" s="1700">
        <f>IFERROR(VLOOKUP($A98,'2013'!$D$4:$I$249,2,FALSE),0)</f>
        <v>76</v>
      </c>
      <c r="BI98" s="1691">
        <f>IFERROR(VLOOKUP($A98,'2013'!$D$4:$I$249,3,FALSE),0)</f>
        <v>35</v>
      </c>
      <c r="BJ98" s="1691">
        <f>IFERROR(VLOOKUP($A98,'2013'!$D$4:$I$249,4,FALSE),0)</f>
        <v>46</v>
      </c>
      <c r="BK98" s="1691">
        <f>IFERROR(VLOOKUP($A98,'2013'!$D$4:$I$249,5,FALSE),0)</f>
        <v>10</v>
      </c>
      <c r="BL98" s="1740">
        <f>IFERROR(VLOOKUP($A98,'2013'!$D$4:$I$249,6,FALSE),0)</f>
        <v>0.60526315789473684</v>
      </c>
      <c r="BM98" s="1737">
        <f>IFERROR(VLOOKUP($A98,'2012'!$D$3:$O$172,2,FALSE),0)</f>
        <v>158</v>
      </c>
      <c r="BN98" s="1691">
        <f>IFERROR(VLOOKUP($A98,'2012'!$D$3:$O$172,3,FALSE),0)</f>
        <v>98</v>
      </c>
      <c r="BO98" s="1743">
        <f>IFERROR(VLOOKUP($A98,'2012'!$D$3:$O$172,4,FALSE),0)</f>
        <v>14</v>
      </c>
      <c r="BP98" s="1700">
        <f>IFERROR(VLOOKUP($A98,'2012'!$D$3:$O$172,5,FALSE),0)</f>
        <v>70</v>
      </c>
      <c r="BQ98" s="1691">
        <f>IFERROR(VLOOKUP($A98,'2012'!$D$3:$O$172,6,FALSE),0)</f>
        <v>23</v>
      </c>
      <c r="BR98" s="1691">
        <f>IFERROR(VLOOKUP($A98,'2012'!$D$3:$O$172,7,FALSE),0)</f>
        <v>42</v>
      </c>
      <c r="BS98" s="1691">
        <f>IFERROR(VLOOKUP($A98,'2012'!$D$3:$O$172,8,FALSE),0)</f>
        <v>7</v>
      </c>
      <c r="BT98" s="1740">
        <f>IFERROR(VLOOKUP($A98,'2012'!$D$3:$O$172,9,FALSE),0)</f>
        <v>0.6</v>
      </c>
      <c r="BU98" s="1737">
        <f>IFERROR(VLOOKUP($A98,'2012'!$D$3:$O$172,10,FALSE),0)</f>
        <v>88</v>
      </c>
      <c r="BV98" s="1691">
        <f>IFERROR(VLOOKUP($A98,'2012'!$D$3:$O$172,11,FALSE),0)</f>
        <v>56</v>
      </c>
      <c r="BW98" s="1743">
        <f>IFERROR(VLOOKUP($A98,'2012'!$D$3:$O$172,12,FALSE),0)</f>
        <v>7</v>
      </c>
      <c r="BX98" s="1700">
        <f>IFERROR(VLOOKUP($A98,'2011'!$D$4:$I$251,2,FALSE),0)</f>
        <v>88</v>
      </c>
      <c r="BY98" s="1691">
        <f>IFERROR(VLOOKUP($A98,'2011'!$D$4:$I$251,3,FALSE),0)</f>
        <v>41</v>
      </c>
      <c r="BZ98" s="1691">
        <f>IFERROR(VLOOKUP($A98,'2011'!$D$4:$I$251,4,FALSE),0)</f>
        <v>56</v>
      </c>
      <c r="CA98" s="1691">
        <f>IFERROR(VLOOKUP($A98,'2011'!$D$4:$I$251,5,FALSE),0)</f>
        <v>7</v>
      </c>
      <c r="CB98" s="1740">
        <f>IFERROR(VLOOKUP($A98,'2011'!$D$4:$I$251,6,FALSE),0)</f>
        <v>0.63636363636363635</v>
      </c>
      <c r="CC98" s="1700">
        <f>IFERROR(VLOOKUP($A98,'2010'!$C$3:$H$234,2,FALSE),0)</f>
        <v>0</v>
      </c>
      <c r="CD98" s="1691">
        <f>IFERROR(VLOOKUP($A98,'2010'!$C$3:$H$234,3,FALSE),0)</f>
        <v>0</v>
      </c>
      <c r="CE98" s="1691">
        <f>IFERROR(VLOOKUP($A98,'2010'!$C$3:$H$234,4,FALSE),0)</f>
        <v>0</v>
      </c>
      <c r="CF98" s="1691">
        <f>IFERROR(VLOOKUP($A98,'2010'!$C$3:$H$234,5,FALSE),0)</f>
        <v>0</v>
      </c>
      <c r="CG98" s="1740">
        <f>IFERROR(VLOOKUP($A98,'2010'!$C$3:$H$234,6,FALSE),0)</f>
        <v>0</v>
      </c>
      <c r="CH98" s="1700">
        <f>IFERROR(VLOOKUP($A98,'2009'!$C$3:$H$242,2,FALSE),0)</f>
        <v>0</v>
      </c>
      <c r="CI98" s="1691">
        <f>IFERROR(VLOOKUP($A98,'2009'!$C$3:$H$242,3,FALSE),0)</f>
        <v>0</v>
      </c>
      <c r="CJ98" s="1691">
        <f>IFERROR(VLOOKUP($A98,'2009'!$C$3:$H$242,4,FALSE),0)</f>
        <v>0</v>
      </c>
      <c r="CK98" s="1691">
        <f>IFERROR(VLOOKUP($A98,'2009'!$C$3:$H$242,5,FALSE),0)</f>
        <v>0</v>
      </c>
      <c r="CL98" s="1740">
        <f>IFERROR(VLOOKUP($A98,'2009'!$C$3:$H$242,6,FALSE),0)</f>
        <v>0</v>
      </c>
      <c r="CM98" s="1700">
        <f>IFERROR(VLOOKUP($A98,'2008'!$C$3:$H$229,2,FALSE),0)</f>
        <v>0</v>
      </c>
      <c r="CN98" s="1691">
        <f>IFERROR(VLOOKUP($A98,'2008'!$C$3:$H$229,3,FALSE),0)</f>
        <v>0</v>
      </c>
      <c r="CO98" s="1691">
        <f>IFERROR(VLOOKUP($A98,'2008'!$C$3:$H$229,4,FALSE),0)</f>
        <v>0</v>
      </c>
      <c r="CP98" s="1691">
        <f>IFERROR(VLOOKUP($A98,'2008'!$C$3:$H$229,5,FALSE),0)</f>
        <v>0</v>
      </c>
      <c r="CQ98" s="1740">
        <f>IFERROR(VLOOKUP($A98,'2008'!$C$3:$H$229,6,FALSE),0)</f>
        <v>0</v>
      </c>
      <c r="CR98" s="1700">
        <f>IFERROR(VLOOKUP($A98,'2007'!$C$3:$M$238,7,FALSE),0)</f>
        <v>0</v>
      </c>
      <c r="CS98" s="1691">
        <f>IFERROR(VLOOKUP($A98,'2007'!$C$3:$M$238,8,FALSE),0)</f>
        <v>0</v>
      </c>
      <c r="CT98" s="1691">
        <f>IFERROR(VLOOKUP($A98,'2007'!$C$3:$M$238,9,FALSE),0)</f>
        <v>0</v>
      </c>
      <c r="CU98" s="1691">
        <f>IFERROR(VLOOKUP($A98,'2007'!$C$3:$M$238,10,FALSE),0)</f>
        <v>0</v>
      </c>
      <c r="CV98" s="1740">
        <f>IFERROR(VLOOKUP($A98,'2007'!$C$3:$M$238,11,FALSE),0)</f>
        <v>0</v>
      </c>
      <c r="CW98" s="1700">
        <f>IFERROR(VLOOKUP($A98,'2006'!$A$2:$F$200,2,FALSE),0)</f>
        <v>0</v>
      </c>
      <c r="CX98" s="1691">
        <f>IFERROR(VLOOKUP($A98,'2006'!$A$2:$F$200,4,FALSE),0)</f>
        <v>0</v>
      </c>
      <c r="CY98" s="1691">
        <f>IFERROR(VLOOKUP($A98,'2006'!$A$2:$F$200,5,FALSE),0)</f>
        <v>0</v>
      </c>
      <c r="CZ98" s="1740">
        <f>IFERROR(VLOOKUP($A98,'2006'!$A$2:$F$200,6,FALSE),0)</f>
        <v>0</v>
      </c>
      <c r="DA98" s="1700">
        <f>IFERROR(VLOOKUP($A98,'2005'!$C$3:$M$205,8,FALSE),0)</f>
        <v>0</v>
      </c>
      <c r="DB98" s="1691">
        <f>IFERROR(VLOOKUP($A98,'2005'!$C$3:$M$205,9,FALSE),0)</f>
        <v>0</v>
      </c>
      <c r="DC98" s="1691">
        <f>IFERROR(VLOOKUP($A98,'2005'!$C$3:$M$205,10,FALSE),0)</f>
        <v>0</v>
      </c>
      <c r="DD98" s="1740">
        <f>IFERROR(VLOOKUP($A98,'2005'!$C$3:$M$205,11,FALSE),0)</f>
        <v>0</v>
      </c>
      <c r="DE98" s="1700">
        <f>IFERROR(VLOOKUP($A98,'2004'!$C$3:$M$213,8,FALSE),0)</f>
        <v>0</v>
      </c>
      <c r="DF98" s="1691">
        <f>IFERROR(VLOOKUP($A98,'2004'!$C$3:$M$213,9,FALSE),0)</f>
        <v>0</v>
      </c>
      <c r="DG98" s="1691">
        <f>IFERROR(VLOOKUP($A98,'2004'!$C$3:$M$213,10,FALSE),0)</f>
        <v>0</v>
      </c>
      <c r="DH98" s="1740">
        <f>IFERROR(VLOOKUP($A98,'2004'!$C$3:$M$213,11,FALSE),0)</f>
        <v>0</v>
      </c>
      <c r="DI98" s="1700">
        <f>IFERROR(VLOOKUP($A98,'2003'!$C$3:$Q$214,12,FALSE),0)</f>
        <v>0</v>
      </c>
      <c r="DJ98" s="1691">
        <f>IFERROR(VLOOKUP($A98,'2003'!$C$3:$Q$214,13,FALSE),0)</f>
        <v>0</v>
      </c>
      <c r="DK98" s="1691">
        <f>IFERROR(VLOOKUP($A98,'2003'!$C$3:$Q$214,14,FALSE),0)</f>
        <v>0</v>
      </c>
      <c r="DL98" s="1740">
        <f>IFERROR(VLOOKUP($A98,'2003'!$C$3:$Q$214,15,FALSE),0)</f>
        <v>0</v>
      </c>
      <c r="DM98" s="1700">
        <f>IFERROR(VLOOKUP($A98,'2002'!$D$3:$R$214,12,FALSE),0)</f>
        <v>0</v>
      </c>
      <c r="DN98" s="1691">
        <f>IFERROR(VLOOKUP($A98,'2002'!$D$3:$R$214,13,FALSE),0)</f>
        <v>0</v>
      </c>
      <c r="DO98" s="1691">
        <f>IFERROR(VLOOKUP($A98,'2002'!$D$3:$R$214,14,FALSE),0)</f>
        <v>0</v>
      </c>
      <c r="DP98" s="1788">
        <f>IFERROR(VLOOKUP($A98,'2002'!$D$3:$R$214,15,FALSE),0)</f>
        <v>0</v>
      </c>
      <c r="DQ98" s="1700">
        <f>IFERROR(VLOOKUP($A98,'Pre 2002'!$C$3:$CK$382,84,FALSE),0)</f>
        <v>0</v>
      </c>
      <c r="DR98" s="1695">
        <f>IFERROR(VLOOKUP($A98,'Pre 2002'!$C$3:$CK$382,85,FALSE),0)</f>
        <v>0</v>
      </c>
      <c r="DS98" s="1695">
        <f>IFERROR(VLOOKUP($A98,'Pre 2002'!$C$3:$CK$382,86,FALSE),0)</f>
        <v>0</v>
      </c>
      <c r="DT98" s="1790">
        <f>IFERROR(VLOOKUP($A98,'Pre 2002'!$C$3:$CK$382,87,FALSE),0)</f>
        <v>0</v>
      </c>
      <c r="DU98" s="1741">
        <f>IFERROR(VLOOKUP(A98,'Pre 2002'!$C$3:$CG$382,83,FALSE),0)</f>
        <v>0</v>
      </c>
      <c r="DV98" s="1722"/>
      <c r="DY98" s="1731"/>
    </row>
    <row r="99" spans="1:129">
      <c r="A99" s="1623" t="s">
        <v>2199</v>
      </c>
      <c r="B99" s="1562">
        <f t="shared" si="30"/>
        <v>386</v>
      </c>
      <c r="C99" s="1562">
        <f t="shared" si="31"/>
        <v>220</v>
      </c>
      <c r="D99" s="1562">
        <f t="shared" si="32"/>
        <v>33</v>
      </c>
      <c r="E99" s="1563">
        <f t="shared" si="33"/>
        <v>0.56994818652849744</v>
      </c>
      <c r="F99" s="1786">
        <f t="shared" si="34"/>
        <v>5</v>
      </c>
      <c r="G99" s="1595">
        <v>2016</v>
      </c>
      <c r="H99" s="1567">
        <f t="shared" si="39"/>
        <v>0</v>
      </c>
      <c r="I99" s="1734">
        <f t="shared" si="40"/>
        <v>0</v>
      </c>
      <c r="J99" s="1734">
        <f t="shared" si="41"/>
        <v>0</v>
      </c>
      <c r="K99" s="1734">
        <f t="shared" si="42"/>
        <v>0</v>
      </c>
      <c r="L99" s="1806">
        <f t="shared" si="43"/>
        <v>0</v>
      </c>
      <c r="M99" s="1734"/>
      <c r="N99" s="1748"/>
      <c r="O99" s="1700">
        <f>IFERROR(VLOOKUP($A99,'2022'!$B$2:$K$174,3,FALSE),0)</f>
        <v>76</v>
      </c>
      <c r="P99" s="1858">
        <f>IFERROR(VLOOKUP($A99,'2022'!$B$2:$K$174,4,FALSE),0)</f>
        <v>35</v>
      </c>
      <c r="Q99" s="1858">
        <f>IFERROR(VLOOKUP($A99,'2022'!$B$2:$K$174,5,FALSE),0)</f>
        <v>48</v>
      </c>
      <c r="R99" s="1858">
        <f>IFERROR(VLOOKUP($A99,'2022'!$B$2:$K$174,8,FALSE),0)</f>
        <v>6</v>
      </c>
      <c r="S99" s="1740">
        <f>IFERROR(VLOOKUP($A99,'2022'!$B$2:$K$174,10,FALSE),0)</f>
        <v>0.63200000000000001</v>
      </c>
      <c r="T99" s="1700">
        <f>IFERROR(VLOOKUP($A99,'2021'!$B$2:$K$174,3,FALSE),0)</f>
        <v>80</v>
      </c>
      <c r="U99" s="1843">
        <f>IFERROR(VLOOKUP($A99,'2021'!$B$2:$K$174,4,FALSE),0)</f>
        <v>34</v>
      </c>
      <c r="V99" s="1843">
        <f>IFERROR(VLOOKUP($A99,'2021'!$B$2:$K$174,5,FALSE),0)</f>
        <v>48</v>
      </c>
      <c r="W99" s="1843">
        <f>IFERROR(VLOOKUP($A99,'2021'!$B$2:$K$174,8,FALSE),0)</f>
        <v>6</v>
      </c>
      <c r="X99" s="1740">
        <f>IFERROR(VLOOKUP($A99,'2021'!$B$2:$K$174,10,FALSE),0)</f>
        <v>0.6</v>
      </c>
      <c r="Y99" s="1700">
        <f>IFERROR(VLOOKUP($A99,'2020'!$B$2:$K$170,3,FALSE),0)</f>
        <v>83</v>
      </c>
      <c r="Z99" s="1829">
        <f>IFERROR(VLOOKUP($A99,'2020'!$B$2:$K$170,4,FALSE),0)</f>
        <v>23</v>
      </c>
      <c r="AA99" s="1829">
        <f>IFERROR(VLOOKUP($A99,'2020'!$B$2:$K$170,5,FALSE),0)</f>
        <v>46</v>
      </c>
      <c r="AB99" s="1829">
        <f>IFERROR(VLOOKUP($A99,'2020'!$B$2:$K$170,8,FALSE),0)</f>
        <v>7</v>
      </c>
      <c r="AC99" s="1740">
        <f>IFERROR(VLOOKUP($A99,'2020'!$B$2:$K$170,10,FALSE),0)</f>
        <v>0.55400000000000005</v>
      </c>
      <c r="AD99" s="1700">
        <f>IFERROR(VLOOKUP($A99,'2019'!$B$2:$K$170,3,FALSE),0)</f>
        <v>0</v>
      </c>
      <c r="AE99" s="1823">
        <f>IFERROR(VLOOKUP($A99,'2019'!$B$2:$K$170,4,FALSE),0)</f>
        <v>0</v>
      </c>
      <c r="AF99" s="1823">
        <f>IFERROR(VLOOKUP($A99,'2019'!$B$2:$K$170,5,FALSE),0)</f>
        <v>0</v>
      </c>
      <c r="AG99" s="1823">
        <f>IFERROR(VLOOKUP($A99,'2019'!$B$2:$K$170,8,FALSE),0)</f>
        <v>0</v>
      </c>
      <c r="AH99" s="1740">
        <f>IFERROR(VLOOKUP($A99,'2019'!$B$2:$K$170,10,FALSE),0)</f>
        <v>0</v>
      </c>
      <c r="AI99" s="1700">
        <f>IFERROR(VLOOKUP($A99,'2018'!$B$2:$K$170,3,FALSE),0)</f>
        <v>0</v>
      </c>
      <c r="AJ99" s="1821">
        <f>IFERROR(VLOOKUP($A99,'2018'!$B$2:$K$170,4,FALSE),0)</f>
        <v>0</v>
      </c>
      <c r="AK99" s="1821">
        <f>IFERROR(VLOOKUP($A99,'2018'!$B$2:$K$170,5,FALSE),0)</f>
        <v>0</v>
      </c>
      <c r="AL99" s="1821">
        <f>IFERROR(VLOOKUP($A99,'2018'!$B$2:$K$170,8,FALSE),0)</f>
        <v>0</v>
      </c>
      <c r="AM99" s="1740">
        <f>IFERROR(VLOOKUP($A99,'2018'!$B$2:$K$170,10,FALSE),0)</f>
        <v>0</v>
      </c>
      <c r="AN99" s="1700">
        <f>IFERROR(VLOOKUP($A99,'2017'!$B$2:$J$163,2,FALSE),0)</f>
        <v>81</v>
      </c>
      <c r="AO99" s="1815">
        <f>IFERROR(VLOOKUP($A99,'2017'!$B$2:$J$163,3,FALSE),0)</f>
        <v>26</v>
      </c>
      <c r="AP99" s="1815">
        <f>IFERROR(VLOOKUP($A99,'2017'!$B$2:$J$163,4,FALSE),0)</f>
        <v>41</v>
      </c>
      <c r="AQ99" s="1815">
        <f>IFERROR(VLOOKUP($A99,'2017'!$B$2:$J$163,7,FALSE),0)</f>
        <v>10</v>
      </c>
      <c r="AR99" s="1740">
        <f>IFERROR(VLOOKUP($A99,'2017'!$B$2:$J$163,9,FALSE),0)</f>
        <v>0.50617283950617287</v>
      </c>
      <c r="AS99" s="1700">
        <f>IFERROR(VLOOKUP($A99,'2016'!$B$2:$K$165,3,FALSE),0)</f>
        <v>66</v>
      </c>
      <c r="AT99" s="1796">
        <f>IFERROR(VLOOKUP($A99,'2016'!$B$2:$K$165,4,FALSE),0)</f>
        <v>20</v>
      </c>
      <c r="AU99" s="1796">
        <f>IFERROR(VLOOKUP($A99,'2016'!$B$2:$K$165,5,FALSE),0)</f>
        <v>37</v>
      </c>
      <c r="AV99" s="1796">
        <f>IFERROR(VLOOKUP($A99,'2016'!$B$2:$K$165,8,FALSE),0)</f>
        <v>4</v>
      </c>
      <c r="AW99" s="1740">
        <f>IFERROR(VLOOKUP($A99,'2016'!$B$2:$K$165,10,FALSE),0)</f>
        <v>0.56100000000000005</v>
      </c>
      <c r="AX99" s="1700">
        <f>IFERROR(VLOOKUP($A99,'2015'!$B$2:$K$165,3,FALSE),0)</f>
        <v>0</v>
      </c>
      <c r="AY99" s="1695">
        <f>IFERROR(VLOOKUP($A99,'2015'!$B$2:$K$165,4,FALSE),0)</f>
        <v>0</v>
      </c>
      <c r="AZ99" s="1695">
        <f>IFERROR(VLOOKUP($A99,'2015'!$B$2:$K$165,5,FALSE),0)</f>
        <v>0</v>
      </c>
      <c r="BA99" s="1695">
        <f>IFERROR(VLOOKUP($A99,'2015'!$B$2:$K$165,8,FALSE),0)</f>
        <v>0</v>
      </c>
      <c r="BB99" s="1740">
        <f>IFERROR(VLOOKUP($A99,'2015'!$B$2:$K$165,10,FALSE),0)</f>
        <v>0</v>
      </c>
      <c r="BC99" s="1700">
        <f>IFERROR(VLOOKUP($A99,'2014'!$B$2:$K$157,3,FALSE),0)</f>
        <v>0</v>
      </c>
      <c r="BD99" s="1691">
        <f>IFERROR(VLOOKUP($A99,'2014'!$B$2:$K$157,4,FALSE),0)</f>
        <v>0</v>
      </c>
      <c r="BE99" s="1691">
        <f>IFERROR(VLOOKUP($A99,'2014'!$B$2:$K$157,5,FALSE),0)</f>
        <v>0</v>
      </c>
      <c r="BF99" s="1691">
        <f>IFERROR(VLOOKUP($A99,'2014'!$B$2:$K$157,8,FALSE),0)</f>
        <v>0</v>
      </c>
      <c r="BG99" s="1740">
        <f>IFERROR(VLOOKUP($A99,'2014'!$B$2:$K$157,10,FALSE),0)</f>
        <v>0</v>
      </c>
      <c r="BH99" s="1700">
        <f>IFERROR(VLOOKUP($A99,'2013'!$D$4:$I$249,2,FALSE),0)</f>
        <v>0</v>
      </c>
      <c r="BI99" s="1691">
        <f>IFERROR(VLOOKUP($A99,'2013'!$D$4:$I$249,3,FALSE),0)</f>
        <v>0</v>
      </c>
      <c r="BJ99" s="1691">
        <f>IFERROR(VLOOKUP($A99,'2013'!$D$4:$I$249,4,FALSE),0)</f>
        <v>0</v>
      </c>
      <c r="BK99" s="1691">
        <f>IFERROR(VLOOKUP($A99,'2013'!$D$4:$I$249,5,FALSE),0)</f>
        <v>0</v>
      </c>
      <c r="BL99" s="1740">
        <f>IFERROR(VLOOKUP($A99,'2013'!$D$4:$I$249,6,FALSE),0)</f>
        <v>0</v>
      </c>
      <c r="BM99" s="1737">
        <f>IFERROR(VLOOKUP($A99,'2012'!$D$3:$O$172,2,FALSE),0)</f>
        <v>0</v>
      </c>
      <c r="BN99" s="1691">
        <f>IFERROR(VLOOKUP($A99,'2012'!$D$3:$O$172,3,FALSE),0)</f>
        <v>0</v>
      </c>
      <c r="BO99" s="1743">
        <f>IFERROR(VLOOKUP($A99,'2012'!$D$3:$O$172,4,FALSE),0)</f>
        <v>0</v>
      </c>
      <c r="BP99" s="1700">
        <f>IFERROR(VLOOKUP($A99,'2012'!$D$3:$O$172,5,FALSE),0)</f>
        <v>0</v>
      </c>
      <c r="BQ99" s="1691">
        <f>IFERROR(VLOOKUP($A99,'2012'!$D$3:$O$172,6,FALSE),0)</f>
        <v>0</v>
      </c>
      <c r="BR99" s="1691">
        <f>IFERROR(VLOOKUP($A99,'2012'!$D$3:$O$172,7,FALSE),0)</f>
        <v>0</v>
      </c>
      <c r="BS99" s="1691">
        <f>IFERROR(VLOOKUP($A99,'2012'!$D$3:$O$172,8,FALSE),0)</f>
        <v>0</v>
      </c>
      <c r="BT99" s="1740">
        <f>IFERROR(VLOOKUP($A99,'2012'!$D$3:$O$172,9,FALSE),0)</f>
        <v>0</v>
      </c>
      <c r="BX99" s="1700">
        <f>IFERROR(VLOOKUP($A99,'2011'!$D$4:$I$251,2,FALSE),0)</f>
        <v>0</v>
      </c>
      <c r="BY99" s="1691">
        <f>IFERROR(VLOOKUP($A99,'2011'!$D$4:$I$251,3,FALSE),0)</f>
        <v>0</v>
      </c>
      <c r="BZ99" s="1691">
        <f>IFERROR(VLOOKUP($A99,'2011'!$D$4:$I$251,4,FALSE),0)</f>
        <v>0</v>
      </c>
      <c r="CA99" s="1691">
        <f>IFERROR(VLOOKUP($A99,'2011'!$D$4:$I$251,5,FALSE),0)</f>
        <v>0</v>
      </c>
      <c r="CB99" s="1740">
        <f>IFERROR(VLOOKUP($A99,'2011'!$D$4:$I$251,6,FALSE),0)</f>
        <v>0</v>
      </c>
      <c r="CC99" s="1700">
        <f>IFERROR(VLOOKUP($A99,'2010'!$C$3:$H$234,2,FALSE),0)</f>
        <v>0</v>
      </c>
      <c r="CD99" s="1691">
        <f>IFERROR(VLOOKUP($A99,'2010'!$C$3:$H$234,3,FALSE),0)</f>
        <v>0</v>
      </c>
      <c r="CE99" s="1691">
        <f>IFERROR(VLOOKUP($A99,'2010'!$C$3:$H$234,4,FALSE),0)</f>
        <v>0</v>
      </c>
      <c r="CF99" s="1691">
        <f>IFERROR(VLOOKUP($A99,'2010'!$C$3:$H$234,5,FALSE),0)</f>
        <v>0</v>
      </c>
      <c r="CG99" s="1740">
        <f>IFERROR(VLOOKUP($A99,'2010'!$C$3:$H$234,6,FALSE),0)</f>
        <v>0</v>
      </c>
      <c r="CH99" s="1700">
        <f>IFERROR(VLOOKUP($A99,'2009'!$C$3:$H$242,2,FALSE),0)</f>
        <v>0</v>
      </c>
      <c r="CI99" s="1691">
        <f>IFERROR(VLOOKUP($A99,'2009'!$C$3:$H$242,3,FALSE),0)</f>
        <v>0</v>
      </c>
      <c r="CJ99" s="1691">
        <f>IFERROR(VLOOKUP($A99,'2009'!$C$3:$H$242,4,FALSE),0)</f>
        <v>0</v>
      </c>
      <c r="CK99" s="1691">
        <f>IFERROR(VLOOKUP($A99,'2009'!$C$3:$H$242,5,FALSE),0)</f>
        <v>0</v>
      </c>
      <c r="CL99" s="1740">
        <f>IFERROR(VLOOKUP($A99,'2009'!$C$3:$H$242,6,FALSE),0)</f>
        <v>0</v>
      </c>
      <c r="CM99" s="1700">
        <f>IFERROR(VLOOKUP($A99,'2008'!$C$3:$H$229,2,FALSE),0)</f>
        <v>0</v>
      </c>
      <c r="CN99" s="1691">
        <f>IFERROR(VLOOKUP($A99,'2008'!$C$3:$H$229,3,FALSE),0)</f>
        <v>0</v>
      </c>
      <c r="CO99" s="1691">
        <f>IFERROR(VLOOKUP($A99,'2008'!$C$3:$H$229,4,FALSE),0)</f>
        <v>0</v>
      </c>
      <c r="CP99" s="1691">
        <f>IFERROR(VLOOKUP($A99,'2008'!$C$3:$H$229,5,FALSE),0)</f>
        <v>0</v>
      </c>
      <c r="CQ99" s="1740">
        <f>IFERROR(VLOOKUP($A99,'2008'!$C$3:$H$229,6,FALSE),0)</f>
        <v>0</v>
      </c>
      <c r="CR99" s="1700">
        <f>IFERROR(VLOOKUP($A99,'2007'!$C$3:$M$238,7,FALSE),0)</f>
        <v>0</v>
      </c>
      <c r="CS99" s="1691">
        <f>IFERROR(VLOOKUP($A99,'2007'!$C$3:$M$238,8,FALSE),0)</f>
        <v>0</v>
      </c>
      <c r="CT99" s="1691">
        <f>IFERROR(VLOOKUP($A99,'2007'!$C$3:$M$238,9,FALSE),0)</f>
        <v>0</v>
      </c>
      <c r="CU99" s="1691">
        <f>IFERROR(VLOOKUP($A99,'2007'!$C$3:$M$238,10,FALSE),0)</f>
        <v>0</v>
      </c>
      <c r="CV99" s="1740">
        <f>IFERROR(VLOOKUP($A99,'2007'!$C$3:$M$238,11,FALSE),0)</f>
        <v>0</v>
      </c>
      <c r="CW99" s="1700">
        <f>IFERROR(VLOOKUP($A99,'2006'!$A$2:$F$200,2,FALSE),0)</f>
        <v>0</v>
      </c>
      <c r="CX99" s="1691">
        <f>IFERROR(VLOOKUP($A99,'2006'!$A$2:$F$200,4,FALSE),0)</f>
        <v>0</v>
      </c>
      <c r="CY99" s="1691">
        <f>IFERROR(VLOOKUP($A99,'2006'!$A$2:$F$200,5,FALSE),0)</f>
        <v>0</v>
      </c>
      <c r="CZ99" s="1740">
        <f>IFERROR(VLOOKUP($A99,'2006'!$A$2:$F$200,6,FALSE),0)</f>
        <v>0</v>
      </c>
      <c r="DA99" s="1700">
        <f>IFERROR(VLOOKUP($A99,'2005'!$C$3:$M$205,8,FALSE),0)</f>
        <v>0</v>
      </c>
      <c r="DB99" s="1691">
        <f>IFERROR(VLOOKUP($A99,'2005'!$C$3:$M$205,9,FALSE),0)</f>
        <v>0</v>
      </c>
      <c r="DC99" s="1691">
        <f>IFERROR(VLOOKUP($A99,'2005'!$C$3:$M$205,10,FALSE),0)</f>
        <v>0</v>
      </c>
      <c r="DD99" s="1740">
        <f>IFERROR(VLOOKUP($A99,'2005'!$C$3:$M$205,11,FALSE),0)</f>
        <v>0</v>
      </c>
      <c r="DE99" s="1700">
        <f>IFERROR(VLOOKUP($A99,'2004'!$C$3:$M$213,8,FALSE),0)</f>
        <v>0</v>
      </c>
      <c r="DF99" s="1691">
        <f>IFERROR(VLOOKUP($A99,'2004'!$C$3:$M$213,9,FALSE),0)</f>
        <v>0</v>
      </c>
      <c r="DG99" s="1691">
        <f>IFERROR(VLOOKUP($A99,'2004'!$C$3:$M$213,10,FALSE),0)</f>
        <v>0</v>
      </c>
      <c r="DH99" s="1740">
        <f>IFERROR(VLOOKUP($A99,'2004'!$C$3:$M$213,11,FALSE),0)</f>
        <v>0</v>
      </c>
      <c r="DI99" s="1700">
        <f>IFERROR(VLOOKUP($A99,'2003'!$C$3:$Q$214,12,FALSE),0)</f>
        <v>0</v>
      </c>
      <c r="DJ99" s="1691">
        <f>IFERROR(VLOOKUP($A99,'2003'!$C$3:$Q$214,13,FALSE),0)</f>
        <v>0</v>
      </c>
      <c r="DK99" s="1691">
        <f>IFERROR(VLOOKUP($A99,'2003'!$C$3:$Q$214,14,FALSE),0)</f>
        <v>0</v>
      </c>
      <c r="DL99" s="1740">
        <f>IFERROR(VLOOKUP($A99,'2003'!$C$3:$Q$214,15,FALSE),0)</f>
        <v>0</v>
      </c>
      <c r="DM99" s="1700">
        <f>IFERROR(VLOOKUP($A99,'2002'!$D$3:$R$214,12,FALSE),0)</f>
        <v>0</v>
      </c>
      <c r="DN99" s="1691">
        <f>IFERROR(VLOOKUP($A99,'2002'!$D$3:$R$214,13,FALSE),0)</f>
        <v>0</v>
      </c>
      <c r="DO99" s="1691">
        <f>IFERROR(VLOOKUP($A99,'2002'!$D$3:$R$214,14,FALSE),0)</f>
        <v>0</v>
      </c>
      <c r="DP99" s="1788">
        <f>IFERROR(VLOOKUP($A99,'2002'!$D$3:$R$214,15,FALSE),0)</f>
        <v>0</v>
      </c>
      <c r="DQ99" s="1700">
        <f>IFERROR(VLOOKUP($A99,'Pre 2002'!$C$3:$CK$382,84,FALSE),0)</f>
        <v>0</v>
      </c>
      <c r="DR99" s="1695">
        <f>IFERROR(VLOOKUP($A99,'Pre 2002'!$C$3:$CK$382,85,FALSE),0)</f>
        <v>0</v>
      </c>
      <c r="DS99" s="1695">
        <f>IFERROR(VLOOKUP($A99,'Pre 2002'!$C$3:$CK$382,86,FALSE),0)</f>
        <v>0</v>
      </c>
      <c r="DT99" s="1790">
        <f>IFERROR(VLOOKUP($A99,'Pre 2002'!$C$3:$CK$382,87,FALSE),0)</f>
        <v>0</v>
      </c>
      <c r="DU99" s="1741">
        <f>IFERROR(VLOOKUP(A99,'Pre 2002'!$C$3:$CG$382,83,FALSE),0)</f>
        <v>0</v>
      </c>
      <c r="DV99" s="1727"/>
      <c r="DY99" s="1731"/>
    </row>
    <row r="100" spans="1:129">
      <c r="A100" s="1779" t="s">
        <v>2307</v>
      </c>
      <c r="B100" s="1562">
        <f t="shared" si="30"/>
        <v>255</v>
      </c>
      <c r="C100" s="1562">
        <f t="shared" si="31"/>
        <v>211</v>
      </c>
      <c r="D100" s="1562">
        <f t="shared" si="32"/>
        <v>32</v>
      </c>
      <c r="E100" s="1563">
        <f t="shared" si="33"/>
        <v>0.82745098039215681</v>
      </c>
      <c r="F100" s="1786">
        <f t="shared" si="34"/>
        <v>3</v>
      </c>
      <c r="G100" s="1595">
        <v>2020</v>
      </c>
      <c r="H100" s="1817"/>
      <c r="I100" s="1734"/>
      <c r="J100" s="1734"/>
      <c r="K100" s="1734"/>
      <c r="L100" s="1734"/>
      <c r="M100" s="1734"/>
      <c r="N100" s="1748"/>
      <c r="O100" s="1700">
        <f>IFERROR(VLOOKUP($A100,'2022'!$B$2:$K$174,3,FALSE),0)</f>
        <v>87</v>
      </c>
      <c r="P100" s="1858">
        <f>IFERROR(VLOOKUP($A100,'2022'!$B$2:$K$174,4,FALSE),0)</f>
        <v>63</v>
      </c>
      <c r="Q100" s="1858">
        <f>IFERROR(VLOOKUP($A100,'2022'!$B$2:$K$174,5,FALSE),0)</f>
        <v>74</v>
      </c>
      <c r="R100" s="1858">
        <f>IFERROR(VLOOKUP($A100,'2022'!$B$2:$K$174,8,FALSE),0)</f>
        <v>10</v>
      </c>
      <c r="S100" s="1740">
        <f>IFERROR(VLOOKUP($A100,'2022'!$B$2:$K$174,10,FALSE),0)</f>
        <v>0.85099999999999998</v>
      </c>
      <c r="T100" s="1700">
        <f>IFERROR(VLOOKUP($A100,'2021'!$B$2:$K$174,3,FALSE),0)</f>
        <v>84</v>
      </c>
      <c r="U100" s="1843">
        <f>IFERROR(VLOOKUP($A100,'2021'!$B$2:$K$174,4,FALSE),0)</f>
        <v>47</v>
      </c>
      <c r="V100" s="1843">
        <f>IFERROR(VLOOKUP($A100,'2021'!$B$2:$K$174,5,FALSE),0)</f>
        <v>70</v>
      </c>
      <c r="W100" s="1843">
        <f>IFERROR(VLOOKUP($A100,'2021'!$B$2:$K$174,8,FALSE),0)</f>
        <v>12</v>
      </c>
      <c r="X100" s="1740">
        <f>IFERROR(VLOOKUP($A100,'2021'!$B$2:$K$174,10,FALSE),0)</f>
        <v>0.83299999999999996</v>
      </c>
      <c r="Y100" s="1700">
        <f>IFERROR(VLOOKUP($A100,'2020'!$B$2:$K$170,3,FALSE),0)</f>
        <v>84</v>
      </c>
      <c r="Z100" s="1829">
        <f>IFERROR(VLOOKUP($A100,'2020'!$B$2:$K$170,4,FALSE),0)</f>
        <v>58</v>
      </c>
      <c r="AA100" s="1829">
        <f>IFERROR(VLOOKUP($A100,'2020'!$B$2:$K$170,5,FALSE),0)</f>
        <v>67</v>
      </c>
      <c r="AB100" s="1829">
        <f>IFERROR(VLOOKUP($A100,'2020'!$B$2:$K$170,8,FALSE),0)</f>
        <v>10</v>
      </c>
      <c r="AC100" s="1740">
        <f>IFERROR(VLOOKUP($A100,'2020'!$B$2:$K$170,10,FALSE),0)</f>
        <v>0.79800000000000004</v>
      </c>
      <c r="DT100" s="1858"/>
      <c r="DV100" s="1722"/>
      <c r="DY100" s="1731"/>
    </row>
    <row r="101" spans="1:129">
      <c r="A101" s="1721" t="s">
        <v>2046</v>
      </c>
      <c r="B101" s="1562">
        <f t="shared" si="30"/>
        <v>738</v>
      </c>
      <c r="C101" s="1562">
        <f t="shared" si="31"/>
        <v>500</v>
      </c>
      <c r="D101" s="1562">
        <f t="shared" si="32"/>
        <v>32</v>
      </c>
      <c r="E101" s="1563">
        <f t="shared" si="33"/>
        <v>0.6775067750677507</v>
      </c>
      <c r="F101" s="1786">
        <f t="shared" si="34"/>
        <v>11</v>
      </c>
      <c r="G101" s="1595" t="s">
        <v>2159</v>
      </c>
      <c r="H101" s="1567">
        <f t="shared" ref="H101:H120" si="44">IF(BC101&gt;0,1,0)+IF(BH101&gt;0,1,0)+IF(BP101&gt;0,1,0)+IF(BX101&gt;0,1,0)+IF(CC101&gt;0,1,0)+IF(CH101&gt;0,1,0)+IF(CM101&gt;0,1,0)+IF(CR101&gt;0,1,0)+IF(CW101&gt;0,1,0)+IF(DA101&gt;0,1,0)+IF(DE101&gt;0,1,0)+IF(DI101&gt;0,1,0)+IF(DM101&gt;0,1,0)+DU101</f>
        <v>11</v>
      </c>
      <c r="I101" s="1734">
        <f t="shared" ref="I101:I120" si="45">SUM(BC101,BH101,BP101,BX101,CC101,CH101,CM101,CR101,CW101,DA101,DE101,DI101,DM101,DQ101)</f>
        <v>738</v>
      </c>
      <c r="J101" s="1734">
        <f t="shared" ref="J101:J120" si="46">SUM(BE101,BJ101,BR101,BZ101,CE101,CJ101,CO101,CT101,CX101,DB101,DF101,DJ101,DN101,DR101)</f>
        <v>500</v>
      </c>
      <c r="K101" s="1734">
        <f t="shared" ref="K101:K120" si="47">SUM(BF101,BK101,BS101,CA101,CF101,CK101,CP101,CU101,CY101,DC101,DG101,DK101,DO101,DS101)</f>
        <v>32</v>
      </c>
      <c r="L101" s="1806">
        <f t="shared" ref="L101:L120" si="48">IF(I101=0,0,J101/I101)</f>
        <v>0.6775067750677507</v>
      </c>
      <c r="M101" s="1734"/>
      <c r="N101" s="1748"/>
      <c r="O101" s="1700">
        <f>IFERROR(VLOOKUP($A101,'2022'!$B$2:$K$174,3,FALSE),0)</f>
        <v>0</v>
      </c>
      <c r="P101" s="1858">
        <f>IFERROR(VLOOKUP($A101,'2022'!$B$2:$K$174,4,FALSE),0)</f>
        <v>0</v>
      </c>
      <c r="Q101" s="1858">
        <f>IFERROR(VLOOKUP($A101,'2022'!$B$2:$K$174,5,FALSE),0)</f>
        <v>0</v>
      </c>
      <c r="R101" s="1858">
        <f>IFERROR(VLOOKUP($A101,'2022'!$B$2:$K$174,8,FALSE),0)</f>
        <v>0</v>
      </c>
      <c r="S101" s="1740">
        <f>IFERROR(VLOOKUP($A101,'2022'!$B$2:$K$174,10,FALSE),0)</f>
        <v>0</v>
      </c>
      <c r="T101" s="1700">
        <f>IFERROR(VLOOKUP($A101,'2021'!$B$2:$K$174,3,FALSE),0)</f>
        <v>0</v>
      </c>
      <c r="U101" s="1843">
        <f>IFERROR(VLOOKUP($A101,'2021'!$B$2:$K$174,4,FALSE),0)</f>
        <v>0</v>
      </c>
      <c r="V101" s="1843">
        <f>IFERROR(VLOOKUP($A101,'2021'!$B$2:$K$174,5,FALSE),0)</f>
        <v>0</v>
      </c>
      <c r="W101" s="1843">
        <f>IFERROR(VLOOKUP($A101,'2021'!$B$2:$K$174,8,FALSE),0)</f>
        <v>0</v>
      </c>
      <c r="X101" s="1740">
        <f>IFERROR(VLOOKUP($A101,'2021'!$B$2:$K$174,10,FALSE),0)</f>
        <v>0</v>
      </c>
      <c r="Y101" s="1700">
        <f>IFERROR(VLOOKUP($A101,'2020'!$B$2:$K$170,3,FALSE),0)</f>
        <v>0</v>
      </c>
      <c r="Z101" s="1829">
        <f>IFERROR(VLOOKUP($A101,'2020'!$B$2:$K$170,4,FALSE),0)</f>
        <v>0</v>
      </c>
      <c r="AA101" s="1829">
        <f>IFERROR(VLOOKUP($A101,'2020'!$B$2:$K$170,5,FALSE),0)</f>
        <v>0</v>
      </c>
      <c r="AB101" s="1829">
        <f>IFERROR(VLOOKUP($A101,'2020'!$B$2:$K$170,8,FALSE),0)</f>
        <v>0</v>
      </c>
      <c r="AC101" s="1740">
        <f>IFERROR(VLOOKUP($A101,'2020'!$B$2:$K$170,10,FALSE),0)</f>
        <v>0</v>
      </c>
      <c r="AD101" s="1700">
        <f>IFERROR(VLOOKUP($A101,'2019'!$B$2:$K$170,3,FALSE),0)</f>
        <v>0</v>
      </c>
      <c r="AE101" s="1823">
        <f>IFERROR(VLOOKUP($A101,'2019'!$B$2:$K$170,4,FALSE),0)</f>
        <v>0</v>
      </c>
      <c r="AF101" s="1823">
        <f>IFERROR(VLOOKUP($A101,'2019'!$B$2:$K$170,5,FALSE),0)</f>
        <v>0</v>
      </c>
      <c r="AG101" s="1823">
        <f>IFERROR(VLOOKUP($A101,'2019'!$B$2:$K$170,8,FALSE),0)</f>
        <v>0</v>
      </c>
      <c r="AH101" s="1740">
        <f>IFERROR(VLOOKUP($A101,'2019'!$B$2:$K$170,10,FALSE),0)</f>
        <v>0</v>
      </c>
      <c r="AI101" s="1700">
        <f>IFERROR(VLOOKUP($A101,'2018'!$B$2:$K$170,3,FALSE),0)</f>
        <v>0</v>
      </c>
      <c r="AJ101" s="1821">
        <f>IFERROR(VLOOKUP($A101,'2018'!$B$2:$K$170,4,FALSE),0)</f>
        <v>0</v>
      </c>
      <c r="AK101" s="1821">
        <f>IFERROR(VLOOKUP($A101,'2018'!$B$2:$K$170,5,FALSE),0)</f>
        <v>0</v>
      </c>
      <c r="AL101" s="1821">
        <f>IFERROR(VLOOKUP($A101,'2018'!$B$2:$K$170,8,FALSE),0)</f>
        <v>0</v>
      </c>
      <c r="AM101" s="1740">
        <f>IFERROR(VLOOKUP($A101,'2018'!$B$2:$K$170,10,FALSE),0)</f>
        <v>0</v>
      </c>
      <c r="AN101" s="1700">
        <f>IFERROR(VLOOKUP($A101,'2017'!$B$2:$J$163,2,FALSE),0)</f>
        <v>0</v>
      </c>
      <c r="AO101" s="1815">
        <f>IFERROR(VLOOKUP($A101,'2017'!$B$2:$J$163,3,FALSE),0)</f>
        <v>0</v>
      </c>
      <c r="AP101" s="1815">
        <f>IFERROR(VLOOKUP($A101,'2017'!$B$2:$J$163,4,FALSE),0)</f>
        <v>0</v>
      </c>
      <c r="AQ101" s="1815">
        <f>IFERROR(VLOOKUP($A101,'2017'!$B$2:$J$163,7,FALSE),0)</f>
        <v>0</v>
      </c>
      <c r="AR101" s="1740">
        <f>IFERROR(VLOOKUP($A101,'2017'!$B$2:$J$163,9,FALSE),0)</f>
        <v>0</v>
      </c>
      <c r="AS101" s="1700">
        <f>IFERROR(VLOOKUP($A101,'2016'!$B$2:$K$165,3,FALSE),0)</f>
        <v>0</v>
      </c>
      <c r="AT101" s="1796">
        <f>IFERROR(VLOOKUP($A101,'2016'!$B$2:$K$165,4,FALSE),0)</f>
        <v>0</v>
      </c>
      <c r="AU101" s="1796">
        <f>IFERROR(VLOOKUP($A101,'2016'!$B$2:$K$165,5,FALSE),0)</f>
        <v>0</v>
      </c>
      <c r="AV101" s="1796">
        <f>IFERROR(VLOOKUP($A101,'2016'!$B$2:$K$165,8,FALSE),0)</f>
        <v>0</v>
      </c>
      <c r="AW101" s="1740">
        <f>IFERROR(VLOOKUP($A101,'2016'!$B$2:$K$165,10,FALSE),0)</f>
        <v>0</v>
      </c>
      <c r="AX101" s="1700">
        <f>IFERROR(VLOOKUP($A101,'2015'!$B$2:$K$165,3,FALSE),0)</f>
        <v>0</v>
      </c>
      <c r="AY101" s="1695">
        <f>IFERROR(VLOOKUP($A101,'2015'!$B$2:$K$165,4,FALSE),0)</f>
        <v>0</v>
      </c>
      <c r="AZ101" s="1695">
        <f>IFERROR(VLOOKUP($A101,'2015'!$B$2:$K$165,5,FALSE),0)</f>
        <v>0</v>
      </c>
      <c r="BA101" s="1695">
        <f>IFERROR(VLOOKUP($A101,'2015'!$B$2:$K$165,8,FALSE),0)</f>
        <v>0</v>
      </c>
      <c r="BB101" s="1740">
        <f>IFERROR(VLOOKUP($A101,'2015'!$B$2:$K$165,10,FALSE),0)</f>
        <v>0</v>
      </c>
      <c r="BC101" s="1700">
        <f>IFERROR(VLOOKUP($A101,'2014'!$B$2:$K$157,3,FALSE),0)</f>
        <v>0</v>
      </c>
      <c r="BD101" s="1691">
        <f>IFERROR(VLOOKUP($A101,'2014'!$B$2:$K$157,4,FALSE),0)</f>
        <v>0</v>
      </c>
      <c r="BE101" s="1691">
        <f>IFERROR(VLOOKUP($A101,'2014'!$B$2:$K$157,5,FALSE),0)</f>
        <v>0</v>
      </c>
      <c r="BF101" s="1691">
        <f>IFERROR(VLOOKUP($A101,'2014'!$B$2:$K$157,8,FALSE),0)</f>
        <v>0</v>
      </c>
      <c r="BG101" s="1740">
        <f>IFERROR(VLOOKUP($A101,'2014'!$B$2:$K$157,10,FALSE),0)</f>
        <v>0</v>
      </c>
      <c r="BH101" s="1700">
        <f>IFERROR(VLOOKUP($A101,'2013'!$D$4:$I$249,2,FALSE),0)</f>
        <v>0</v>
      </c>
      <c r="BI101" s="1691">
        <f>IFERROR(VLOOKUP($A101,'2013'!$D$4:$I$249,3,FALSE),0)</f>
        <v>0</v>
      </c>
      <c r="BJ101" s="1691">
        <f>IFERROR(VLOOKUP($A101,'2013'!$D$4:$I$249,4,FALSE),0)</f>
        <v>0</v>
      </c>
      <c r="BK101" s="1691">
        <f>IFERROR(VLOOKUP($A101,'2013'!$D$4:$I$249,5,FALSE),0)</f>
        <v>0</v>
      </c>
      <c r="BL101" s="1740">
        <f>IFERROR(VLOOKUP($A101,'2013'!$D$4:$I$249,6,FALSE),0)</f>
        <v>0</v>
      </c>
      <c r="BM101" s="1737">
        <f>IFERROR(VLOOKUP($A101,'2012'!$D$3:$O$172,2,FALSE),0)</f>
        <v>0</v>
      </c>
      <c r="BN101" s="1691">
        <f>IFERROR(VLOOKUP($A101,'2012'!$D$3:$O$172,3,FALSE),0)</f>
        <v>0</v>
      </c>
      <c r="BO101" s="1743">
        <f>IFERROR(VLOOKUP($A101,'2012'!$D$3:$O$172,4,FALSE),0)</f>
        <v>0</v>
      </c>
      <c r="BP101" s="1700">
        <f>IFERROR(VLOOKUP($A101,'2012'!$D$3:$O$172,5,FALSE),0)</f>
        <v>0</v>
      </c>
      <c r="BQ101" s="1691">
        <f>IFERROR(VLOOKUP($A101,'2012'!$D$3:$O$172,6,FALSE),0)</f>
        <v>0</v>
      </c>
      <c r="BR101" s="1691">
        <f>IFERROR(VLOOKUP($A101,'2012'!$D$3:$O$172,7,FALSE),0)</f>
        <v>0</v>
      </c>
      <c r="BS101" s="1691">
        <f>IFERROR(VLOOKUP($A101,'2012'!$D$3:$O$172,8,FALSE),0)</f>
        <v>0</v>
      </c>
      <c r="BT101" s="1740">
        <f>IFERROR(VLOOKUP($A101,'2012'!$D$3:$O$172,9,FALSE),0)</f>
        <v>0</v>
      </c>
      <c r="BX101" s="1700">
        <f>IFERROR(VLOOKUP($A101,'2011'!$D$4:$I$251,2,FALSE),0)</f>
        <v>0</v>
      </c>
      <c r="BY101" s="1691">
        <f>IFERROR(VLOOKUP($A101,'2011'!$D$4:$I$251,3,FALSE),0)</f>
        <v>0</v>
      </c>
      <c r="BZ101" s="1691">
        <f>IFERROR(VLOOKUP($A101,'2011'!$D$4:$I$251,4,FALSE),0)</f>
        <v>0</v>
      </c>
      <c r="CA101" s="1691">
        <f>IFERROR(VLOOKUP($A101,'2011'!$D$4:$I$251,5,FALSE),0)</f>
        <v>0</v>
      </c>
      <c r="CB101" s="1740">
        <f>IFERROR(VLOOKUP($A101,'2011'!$D$4:$I$251,6,FALSE),0)</f>
        <v>0</v>
      </c>
      <c r="CC101" s="1700">
        <f>IFERROR(VLOOKUP($A101,'2010'!$C$3:$H$234,2,FALSE),0)</f>
        <v>0</v>
      </c>
      <c r="CD101" s="1691">
        <f>IFERROR(VLOOKUP($A101,'2010'!$C$3:$H$234,3,FALSE),0)</f>
        <v>0</v>
      </c>
      <c r="CE101" s="1691">
        <f>IFERROR(VLOOKUP($A101,'2010'!$C$3:$H$234,4,FALSE),0)</f>
        <v>0</v>
      </c>
      <c r="CF101" s="1691">
        <f>IFERROR(VLOOKUP($A101,'2010'!$C$3:$H$234,5,FALSE),0)</f>
        <v>0</v>
      </c>
      <c r="CG101" s="1740">
        <f>IFERROR(VLOOKUP($A101,'2010'!$C$3:$H$234,6,FALSE),0)</f>
        <v>0</v>
      </c>
      <c r="CH101" s="1700">
        <f>IFERROR(VLOOKUP($A101,'2009'!$C$3:$H$242,2,FALSE),0)</f>
        <v>0</v>
      </c>
      <c r="CI101" s="1691">
        <f>IFERROR(VLOOKUP($A101,'2009'!$C$3:$H$242,3,FALSE),0)</f>
        <v>0</v>
      </c>
      <c r="CJ101" s="1691">
        <f>IFERROR(VLOOKUP($A101,'2009'!$C$3:$H$242,4,FALSE),0)</f>
        <v>0</v>
      </c>
      <c r="CK101" s="1691">
        <f>IFERROR(VLOOKUP($A101,'2009'!$C$3:$H$242,5,FALSE),0)</f>
        <v>0</v>
      </c>
      <c r="CL101" s="1740">
        <f>IFERROR(VLOOKUP($A101,'2009'!$C$3:$H$242,6,FALSE),0)</f>
        <v>0</v>
      </c>
      <c r="CM101" s="1700">
        <f>IFERROR(VLOOKUP($A101,'2008'!$C$3:$H$229,2,FALSE),0)</f>
        <v>0</v>
      </c>
      <c r="CN101" s="1691">
        <f>IFERROR(VLOOKUP($A101,'2008'!$C$3:$H$229,3,FALSE),0)</f>
        <v>0</v>
      </c>
      <c r="CO101" s="1691">
        <f>IFERROR(VLOOKUP($A101,'2008'!$C$3:$H$229,4,FALSE),0)</f>
        <v>0</v>
      </c>
      <c r="CP101" s="1691">
        <f>IFERROR(VLOOKUP($A101,'2008'!$C$3:$H$229,5,FALSE),0)</f>
        <v>0</v>
      </c>
      <c r="CQ101" s="1740">
        <f>IFERROR(VLOOKUP($A101,'2008'!$C$3:$H$229,6,FALSE),0)</f>
        <v>0</v>
      </c>
      <c r="CR101" s="1700">
        <f>IFERROR(VLOOKUP($A101,'2007'!$C$3:$M$238,7,FALSE),0)</f>
        <v>0</v>
      </c>
      <c r="CS101" s="1691">
        <f>IFERROR(VLOOKUP($A101,'2007'!$C$3:$M$238,8,FALSE),0)</f>
        <v>0</v>
      </c>
      <c r="CT101" s="1691">
        <f>IFERROR(VLOOKUP($A101,'2007'!$C$3:$M$238,9,FALSE),0)</f>
        <v>0</v>
      </c>
      <c r="CU101" s="1691">
        <f>IFERROR(VLOOKUP($A101,'2007'!$C$3:$M$238,10,FALSE),0)</f>
        <v>0</v>
      </c>
      <c r="CV101" s="1740">
        <f>IFERROR(VLOOKUP($A101,'2007'!$C$3:$M$238,11,FALSE),0)</f>
        <v>0</v>
      </c>
      <c r="CW101" s="1700">
        <f>IFERROR(VLOOKUP($A101,'2006'!$A$2:$F$200,2,FALSE),0)</f>
        <v>0</v>
      </c>
      <c r="CX101" s="1691">
        <f>IFERROR(VLOOKUP($A101,'2006'!$A$2:$F$200,4,FALSE),0)</f>
        <v>0</v>
      </c>
      <c r="CY101" s="1691">
        <f>IFERROR(VLOOKUP($A101,'2006'!$A$2:$F$200,5,FALSE),0)</f>
        <v>0</v>
      </c>
      <c r="CZ101" s="1740">
        <f>IFERROR(VLOOKUP($A101,'2006'!$A$2:$F$200,6,FALSE),0)</f>
        <v>0</v>
      </c>
      <c r="DA101" s="1700">
        <f>IFERROR(VLOOKUP($A101,'2005'!$C$3:$M$205,8,FALSE),0)</f>
        <v>0</v>
      </c>
      <c r="DB101" s="1691">
        <f>IFERROR(VLOOKUP($A101,'2005'!$C$3:$M$205,9,FALSE),0)</f>
        <v>0</v>
      </c>
      <c r="DC101" s="1691">
        <f>IFERROR(VLOOKUP($A101,'2005'!$C$3:$M$205,10,FALSE),0)</f>
        <v>0</v>
      </c>
      <c r="DD101" s="1740">
        <f>IFERROR(VLOOKUP($A101,'2005'!$C$3:$M$205,11,FALSE),0)</f>
        <v>0</v>
      </c>
      <c r="DE101" s="1700">
        <f>IFERROR(VLOOKUP($A101,'2004'!$C$3:$M$213,8,FALSE),0)</f>
        <v>0</v>
      </c>
      <c r="DF101" s="1691">
        <f>IFERROR(VLOOKUP($A101,'2004'!$C$3:$M$213,9,FALSE),0)</f>
        <v>0</v>
      </c>
      <c r="DG101" s="1691">
        <f>IFERROR(VLOOKUP($A101,'2004'!$C$3:$M$213,10,FALSE),0)</f>
        <v>0</v>
      </c>
      <c r="DH101" s="1740">
        <f>IFERROR(VLOOKUP($A101,'2004'!$C$3:$M$213,11,FALSE),0)</f>
        <v>0</v>
      </c>
      <c r="DI101" s="1700">
        <f>IFERROR(VLOOKUP($A101,'2003'!$C$3:$Q$214,12,FALSE),0)</f>
        <v>0</v>
      </c>
      <c r="DJ101" s="1691">
        <f>IFERROR(VLOOKUP($A101,'2003'!$C$3:$Q$214,13,FALSE),0)</f>
        <v>0</v>
      </c>
      <c r="DK101" s="1691">
        <f>IFERROR(VLOOKUP($A101,'2003'!$C$3:$Q$214,14,FALSE),0)</f>
        <v>0</v>
      </c>
      <c r="DL101" s="1740">
        <f>IFERROR(VLOOKUP($A101,'2003'!$C$3:$Q$214,15,FALSE),0)</f>
        <v>0</v>
      </c>
      <c r="DM101" s="1700">
        <f>IFERROR(VLOOKUP($A101,'2002'!$D$3:$R$214,12,FALSE),0)</f>
        <v>0</v>
      </c>
      <c r="DN101" s="1691">
        <f>IFERROR(VLOOKUP($A101,'2002'!$D$3:$R$214,13,FALSE),0)</f>
        <v>0</v>
      </c>
      <c r="DO101" s="1691">
        <f>IFERROR(VLOOKUP($A101,'2002'!$D$3:$R$214,14,FALSE),0)</f>
        <v>0</v>
      </c>
      <c r="DP101" s="1788">
        <f>IFERROR(VLOOKUP($A101,'2002'!$D$3:$R$214,15,FALSE),0)</f>
        <v>0</v>
      </c>
      <c r="DQ101" s="1700">
        <f>IFERROR(VLOOKUP($A101,'Pre 2002'!$C$3:$CK$382,84,FALSE),0)</f>
        <v>738</v>
      </c>
      <c r="DR101" s="1695">
        <f>IFERROR(VLOOKUP($A101,'Pre 2002'!$C$3:$CK$382,85,FALSE),0)</f>
        <v>500</v>
      </c>
      <c r="DS101" s="1695">
        <f>IFERROR(VLOOKUP($A101,'Pre 2002'!$C$3:$CK$382,86,FALSE),0)</f>
        <v>32</v>
      </c>
      <c r="DT101" s="1790">
        <f>IFERROR(VLOOKUP($A101,'Pre 2002'!$C$3:$CK$382,87,FALSE),0)</f>
        <v>0.6775067750677507</v>
      </c>
      <c r="DU101" s="1741">
        <f>IFERROR(VLOOKUP(A101,'Pre 2002'!$C$3:$CG$382,83,FALSE),0)</f>
        <v>11</v>
      </c>
      <c r="DV101" s="1722"/>
      <c r="DY101" s="1731"/>
    </row>
    <row r="102" spans="1:129">
      <c r="A102" s="1778" t="s">
        <v>96</v>
      </c>
      <c r="B102" s="1562">
        <f t="shared" si="30"/>
        <v>1589</v>
      </c>
      <c r="C102" s="1562">
        <f t="shared" si="31"/>
        <v>987</v>
      </c>
      <c r="D102" s="1562">
        <f t="shared" si="32"/>
        <v>32</v>
      </c>
      <c r="E102" s="1563">
        <f t="shared" si="33"/>
        <v>0.62114537444933926</v>
      </c>
      <c r="F102" s="1786">
        <f t="shared" si="34"/>
        <v>21</v>
      </c>
      <c r="G102" s="1595">
        <v>2004</v>
      </c>
      <c r="H102" s="1567">
        <f t="shared" si="44"/>
        <v>13</v>
      </c>
      <c r="I102" s="1734">
        <f t="shared" si="45"/>
        <v>974</v>
      </c>
      <c r="J102" s="1734">
        <f t="shared" si="46"/>
        <v>595</v>
      </c>
      <c r="K102" s="1734">
        <f t="shared" si="47"/>
        <v>19</v>
      </c>
      <c r="L102" s="1806">
        <f t="shared" si="48"/>
        <v>0.61088295687885008</v>
      </c>
      <c r="M102" s="1568" t="s">
        <v>25</v>
      </c>
      <c r="N102" s="1573">
        <v>0</v>
      </c>
      <c r="O102" s="1700">
        <f>IFERROR(VLOOKUP($A102,'2022'!$B$2:$K$174,3,FALSE),0)</f>
        <v>75</v>
      </c>
      <c r="P102" s="1858">
        <f>IFERROR(VLOOKUP($A102,'2022'!$B$2:$K$174,4,FALSE),0)</f>
        <v>23</v>
      </c>
      <c r="Q102" s="1858">
        <f>IFERROR(VLOOKUP($A102,'2022'!$B$2:$K$174,5,FALSE),0)</f>
        <v>49</v>
      </c>
      <c r="R102" s="1858">
        <f>IFERROR(VLOOKUP($A102,'2022'!$B$2:$K$174,8,FALSE),0)</f>
        <v>0</v>
      </c>
      <c r="S102" s="1740">
        <f>IFERROR(VLOOKUP($A102,'2022'!$B$2:$K$174,10,FALSE),0)</f>
        <v>0.65300000000000002</v>
      </c>
      <c r="T102" s="1700">
        <f>IFERROR(VLOOKUP($A102,'2021'!$B$2:$K$174,3,FALSE),0)</f>
        <v>67</v>
      </c>
      <c r="U102" s="1843">
        <f>IFERROR(VLOOKUP($A102,'2021'!$B$2:$K$174,4,FALSE),0)</f>
        <v>35</v>
      </c>
      <c r="V102" s="1843">
        <f>IFERROR(VLOOKUP($A102,'2021'!$B$2:$K$174,5,FALSE),0)</f>
        <v>45</v>
      </c>
      <c r="W102" s="1843">
        <f>IFERROR(VLOOKUP($A102,'2021'!$B$2:$K$174,8,FALSE),0)</f>
        <v>0</v>
      </c>
      <c r="X102" s="1740">
        <f>IFERROR(VLOOKUP($A102,'2021'!$B$2:$K$174,10,FALSE),0)</f>
        <v>0.67200000000000004</v>
      </c>
      <c r="Y102" s="1700">
        <f>IFERROR(VLOOKUP($A102,'2020'!$B$2:$K$170,3,FALSE),0)</f>
        <v>86</v>
      </c>
      <c r="Z102" s="1829">
        <f>IFERROR(VLOOKUP($A102,'2020'!$B$2:$K$170,4,FALSE),0)</f>
        <v>41</v>
      </c>
      <c r="AA102" s="1829">
        <f>IFERROR(VLOOKUP($A102,'2020'!$B$2:$K$170,5,FALSE),0)</f>
        <v>52</v>
      </c>
      <c r="AB102" s="1829">
        <f>IFERROR(VLOOKUP($A102,'2020'!$B$2:$K$170,8,FALSE),0)</f>
        <v>2</v>
      </c>
      <c r="AC102" s="1740">
        <f>IFERROR(VLOOKUP($A102,'2020'!$B$2:$K$170,10,FALSE),0)</f>
        <v>0.60499999999999998</v>
      </c>
      <c r="AD102" s="1700">
        <f>IFERROR(VLOOKUP($A102,'2019'!$B$2:$K$170,3,FALSE),0)</f>
        <v>75</v>
      </c>
      <c r="AE102" s="1823">
        <f>IFERROR(VLOOKUP($A102,'2019'!$B$2:$K$170,4,FALSE),0)</f>
        <v>39</v>
      </c>
      <c r="AF102" s="1823">
        <f>IFERROR(VLOOKUP($A102,'2019'!$B$2:$K$170,5,FALSE),0)</f>
        <v>49</v>
      </c>
      <c r="AG102" s="1823">
        <f>IFERROR(VLOOKUP($A102,'2019'!$B$2:$K$170,8,FALSE),0)</f>
        <v>1</v>
      </c>
      <c r="AH102" s="1740">
        <f>IFERROR(VLOOKUP($A102,'2019'!$B$2:$K$170,10,FALSE),0)</f>
        <v>0.65300000000000002</v>
      </c>
      <c r="AI102" s="1700">
        <f>IFERROR(VLOOKUP($A102,'2018'!$B$2:$K$170,3,FALSE),0)</f>
        <v>85</v>
      </c>
      <c r="AJ102" s="1821">
        <f>IFERROR(VLOOKUP($A102,'2018'!$B$2:$K$170,4,FALSE),0)</f>
        <v>37</v>
      </c>
      <c r="AK102" s="1821">
        <f>IFERROR(VLOOKUP($A102,'2018'!$B$2:$K$170,5,FALSE),0)</f>
        <v>48</v>
      </c>
      <c r="AL102" s="1821">
        <f>IFERROR(VLOOKUP($A102,'2018'!$B$2:$K$170,8,FALSE),0)</f>
        <v>4</v>
      </c>
      <c r="AM102" s="1740">
        <f>IFERROR(VLOOKUP($A102,'2018'!$B$2:$K$170,10,FALSE),0)</f>
        <v>0.56499999999999995</v>
      </c>
      <c r="AN102" s="1700">
        <f>IFERROR(VLOOKUP($A102,'2017'!$B$2:$J$163,2,FALSE),0)</f>
        <v>80</v>
      </c>
      <c r="AO102" s="1815">
        <f>IFERROR(VLOOKUP($A102,'2017'!$B$2:$J$163,3,FALSE),0)</f>
        <v>38</v>
      </c>
      <c r="AP102" s="1815">
        <f>IFERROR(VLOOKUP($A102,'2017'!$B$2:$J$163,4,FALSE),0)</f>
        <v>57</v>
      </c>
      <c r="AQ102" s="1815">
        <f>IFERROR(VLOOKUP($A102,'2017'!$B$2:$J$163,7,FALSE),0)</f>
        <v>3</v>
      </c>
      <c r="AR102" s="1740">
        <f>IFERROR(VLOOKUP($A102,'2017'!$B$2:$J$163,9,FALSE),0)</f>
        <v>0.71250000000000002</v>
      </c>
      <c r="AS102" s="1700">
        <f>IFERROR(VLOOKUP($A102,'2016'!$B$2:$K$165,3,FALSE),0)</f>
        <v>71</v>
      </c>
      <c r="AT102" s="1796">
        <f>IFERROR(VLOOKUP($A102,'2016'!$B$2:$K$165,4,FALSE),0)</f>
        <v>37</v>
      </c>
      <c r="AU102" s="1796">
        <f>IFERROR(VLOOKUP($A102,'2016'!$B$2:$K$165,5,FALSE),0)</f>
        <v>48</v>
      </c>
      <c r="AV102" s="1796">
        <f>IFERROR(VLOOKUP($A102,'2016'!$B$2:$K$165,8,FALSE),0)</f>
        <v>1</v>
      </c>
      <c r="AW102" s="1740">
        <f>IFERROR(VLOOKUP($A102,'2016'!$B$2:$K$165,10,FALSE),0)</f>
        <v>0.67600000000000005</v>
      </c>
      <c r="AX102" s="1700">
        <f>IFERROR(VLOOKUP($A102,'2015'!$B$2:$K$165,3,FALSE),0)</f>
        <v>76</v>
      </c>
      <c r="AY102" s="1695">
        <f>IFERROR(VLOOKUP($A102,'2015'!$B$2:$K$165,4,FALSE),0)</f>
        <v>24</v>
      </c>
      <c r="AZ102" s="1695">
        <f>IFERROR(VLOOKUP($A102,'2015'!$B$2:$K$165,5,FALSE),0)</f>
        <v>44</v>
      </c>
      <c r="BA102" s="1695">
        <f>IFERROR(VLOOKUP($A102,'2015'!$B$2:$K$165,8,FALSE),0)</f>
        <v>2</v>
      </c>
      <c r="BB102" s="1740">
        <f>IFERROR(VLOOKUP($A102,'2015'!$B$2:$K$165,10,FALSE),0)</f>
        <v>0.57894736842105265</v>
      </c>
      <c r="BC102" s="1700">
        <f>IFERROR(VLOOKUP($A102,'2014'!$B$2:$K$157,3,FALSE),0)</f>
        <v>81</v>
      </c>
      <c r="BD102" s="1691">
        <f>IFERROR(VLOOKUP($A102,'2014'!$B$2:$K$157,4,FALSE),0)</f>
        <v>49</v>
      </c>
      <c r="BE102" s="1691">
        <f>IFERROR(VLOOKUP($A102,'2014'!$B$2:$K$157,5,FALSE),0)</f>
        <v>62</v>
      </c>
      <c r="BF102" s="1691">
        <f>IFERROR(VLOOKUP($A102,'2014'!$B$2:$K$157,8,FALSE),0)</f>
        <v>1</v>
      </c>
      <c r="BG102" s="1740">
        <f>IFERROR(VLOOKUP($A102,'2014'!$B$2:$K$157,10,FALSE),0)</f>
        <v>0.76543209876543206</v>
      </c>
      <c r="BH102" s="1700">
        <f>IFERROR(VLOOKUP($A102,'2013'!$D$4:$I$249,2,FALSE),0)</f>
        <v>93</v>
      </c>
      <c r="BI102" s="1691">
        <f>IFERROR(VLOOKUP($A102,'2013'!$D$4:$I$249,3,FALSE),0)</f>
        <v>42</v>
      </c>
      <c r="BJ102" s="1691">
        <f>IFERROR(VLOOKUP($A102,'2013'!$D$4:$I$249,4,FALSE),0)</f>
        <v>58</v>
      </c>
      <c r="BK102" s="1691">
        <f>IFERROR(VLOOKUP($A102,'2013'!$D$4:$I$249,5,FALSE),0)</f>
        <v>0</v>
      </c>
      <c r="BL102" s="1740">
        <f>IFERROR(VLOOKUP($A102,'2013'!$D$4:$I$249,6,FALSE),0)</f>
        <v>0.62365591397849462</v>
      </c>
      <c r="BM102" s="1737">
        <f>IFERROR(VLOOKUP($A102,'2012'!$D$3:$O$172,2,FALSE),0)</f>
        <v>800</v>
      </c>
      <c r="BN102" s="1691">
        <f>IFERROR(VLOOKUP($A102,'2012'!$D$3:$O$172,3,FALSE),0)</f>
        <v>475</v>
      </c>
      <c r="BO102" s="1743">
        <f>IFERROR(VLOOKUP($A102,'2012'!$D$3:$O$172,4,FALSE),0)</f>
        <v>18</v>
      </c>
      <c r="BP102" s="1700">
        <f>IFERROR(VLOOKUP($A102,'2012'!$D$3:$O$172,5,FALSE),0)</f>
        <v>76</v>
      </c>
      <c r="BQ102" s="1691">
        <f>IFERROR(VLOOKUP($A102,'2012'!$D$3:$O$172,6,FALSE),0)</f>
        <v>28</v>
      </c>
      <c r="BR102" s="1691">
        <f>IFERROR(VLOOKUP($A102,'2012'!$D$3:$O$172,7,FALSE),0)</f>
        <v>42</v>
      </c>
      <c r="BS102" s="1691">
        <f>IFERROR(VLOOKUP($A102,'2012'!$D$3:$O$172,8,FALSE),0)</f>
        <v>0</v>
      </c>
      <c r="BT102" s="1740">
        <f>IFERROR(VLOOKUP($A102,'2012'!$D$3:$O$172,9,FALSE),0)</f>
        <v>0.55263157894736847</v>
      </c>
      <c r="BU102" s="1737">
        <f>IFERROR(VLOOKUP($A102,'2012'!$D$3:$O$172,10,FALSE),0)</f>
        <v>724</v>
      </c>
      <c r="BV102" s="1691">
        <f>IFERROR(VLOOKUP($A102,'2012'!$D$3:$O$172,11,FALSE),0)</f>
        <v>433</v>
      </c>
      <c r="BW102" s="1743">
        <f>IFERROR(VLOOKUP($A102,'2012'!$D$3:$O$172,12,FALSE),0)</f>
        <v>18</v>
      </c>
      <c r="BX102" s="1700">
        <f>IFERROR(VLOOKUP($A102,'2011'!$D$4:$I$251,2,FALSE),0)</f>
        <v>98</v>
      </c>
      <c r="BY102" s="1691">
        <f>IFERROR(VLOOKUP($A102,'2011'!$D$4:$I$251,3,FALSE),0)</f>
        <v>53</v>
      </c>
      <c r="BZ102" s="1691">
        <f>IFERROR(VLOOKUP($A102,'2011'!$D$4:$I$251,4,FALSE),0)</f>
        <v>62</v>
      </c>
      <c r="CA102" s="1691">
        <f>IFERROR(VLOOKUP($A102,'2011'!$D$4:$I$251,5,FALSE),0)</f>
        <v>4</v>
      </c>
      <c r="CB102" s="1740">
        <f>IFERROR(VLOOKUP($A102,'2011'!$D$4:$I$251,6,FALSE),0)</f>
        <v>0.63265306122448983</v>
      </c>
      <c r="CC102" s="1700">
        <f>IFERROR(VLOOKUP($A102,'2010'!$C$3:$H$234,2,FALSE),0)</f>
        <v>74</v>
      </c>
      <c r="CD102" s="1691">
        <f>IFERROR(VLOOKUP($A102,'2010'!$C$3:$H$234,3,FALSE),0)</f>
        <v>31</v>
      </c>
      <c r="CE102" s="1691">
        <f>IFERROR(VLOOKUP($A102,'2010'!$C$3:$H$234,4,FALSE),0)</f>
        <v>49</v>
      </c>
      <c r="CF102" s="1691">
        <f>IFERROR(VLOOKUP($A102,'2010'!$C$3:$H$234,5,FALSE),0)</f>
        <v>2</v>
      </c>
      <c r="CG102" s="1740">
        <f>IFERROR(VLOOKUP($A102,'2010'!$C$3:$H$234,6,FALSE),0)</f>
        <v>0.66216216216216217</v>
      </c>
      <c r="CH102" s="1700">
        <f>IFERROR(VLOOKUP($A102,'2009'!$C$3:$H$242,2,FALSE),0)</f>
        <v>81</v>
      </c>
      <c r="CI102" s="1691">
        <f>IFERROR(VLOOKUP($A102,'2009'!$C$3:$H$242,3,FALSE),0)</f>
        <v>31</v>
      </c>
      <c r="CJ102" s="1691">
        <f>IFERROR(VLOOKUP($A102,'2009'!$C$3:$H$242,4,FALSE),0)</f>
        <v>45</v>
      </c>
      <c r="CK102" s="1691">
        <f>IFERROR(VLOOKUP($A102,'2009'!$C$3:$H$242,5,FALSE),0)</f>
        <v>1</v>
      </c>
      <c r="CL102" s="1740">
        <f>IFERROR(VLOOKUP($A102,'2009'!$C$3:$H$242,6,FALSE),0)</f>
        <v>0.55555555555555558</v>
      </c>
      <c r="CM102" s="1700">
        <f>IFERROR(VLOOKUP($A102,'2008'!$C$3:$H$229,2,FALSE),0)</f>
        <v>90</v>
      </c>
      <c r="CN102" s="1691">
        <f>IFERROR(VLOOKUP($A102,'2008'!$C$3:$H$229,3,FALSE),0)</f>
        <v>43</v>
      </c>
      <c r="CO102" s="1691">
        <f>IFERROR(VLOOKUP($A102,'2008'!$C$3:$H$229,4,FALSE),0)</f>
        <v>59</v>
      </c>
      <c r="CP102" s="1691">
        <f>IFERROR(VLOOKUP($A102,'2008'!$C$3:$H$229,5,FALSE),0)</f>
        <v>4</v>
      </c>
      <c r="CQ102" s="1740">
        <f>IFERROR(VLOOKUP($A102,'2008'!$C$3:$H$229,6,FALSE),0)</f>
        <v>0.65555555555555556</v>
      </c>
      <c r="CR102" s="1700">
        <f>IFERROR(VLOOKUP($A102,'2007'!$C$3:$M$238,7,FALSE),0)</f>
        <v>83</v>
      </c>
      <c r="CS102" s="1691">
        <f>IFERROR(VLOOKUP($A102,'2007'!$C$3:$M$238,8,FALSE),0)</f>
        <v>28</v>
      </c>
      <c r="CT102" s="1691">
        <f>IFERROR(VLOOKUP($A102,'2007'!$C$3:$M$238,9,FALSE),0)</f>
        <v>52</v>
      </c>
      <c r="CU102" s="1691">
        <f>IFERROR(VLOOKUP($A102,'2007'!$C$3:$M$238,10,FALSE),0)</f>
        <v>1</v>
      </c>
      <c r="CV102" s="1740">
        <f>IFERROR(VLOOKUP($A102,'2007'!$C$3:$M$238,11,FALSE),0)</f>
        <v>0.62650602409638556</v>
      </c>
      <c r="CW102" s="1700">
        <f>IFERROR(VLOOKUP($A102,'2006'!$A$2:$F$200,2,FALSE),0)</f>
        <v>50</v>
      </c>
      <c r="CX102" s="1691">
        <f>IFERROR(VLOOKUP($A102,'2006'!$A$2:$F$200,4,FALSE),0)</f>
        <v>27</v>
      </c>
      <c r="CY102" s="1691">
        <f>IFERROR(VLOOKUP($A102,'2006'!$A$2:$F$200,5,FALSE),0)</f>
        <v>1</v>
      </c>
      <c r="CZ102" s="1740">
        <f>IFERROR(VLOOKUP($A102,'2006'!$A$2:$F$200,6,FALSE),0)</f>
        <v>0.54</v>
      </c>
      <c r="DA102" s="1700">
        <f>IFERROR(VLOOKUP($A102,'2005'!$C$3:$M$205,8,FALSE),0)</f>
        <v>69</v>
      </c>
      <c r="DB102" s="1691">
        <f>IFERROR(VLOOKUP($A102,'2005'!$C$3:$M$205,9,FALSE),0)</f>
        <v>40</v>
      </c>
      <c r="DC102" s="1691">
        <f>IFERROR(VLOOKUP($A102,'2005'!$C$3:$M$205,10,FALSE),0)</f>
        <v>0</v>
      </c>
      <c r="DD102" s="1740">
        <f>IFERROR(VLOOKUP($A102,'2005'!$C$3:$M$205,11,FALSE),0)</f>
        <v>0.57971014492753625</v>
      </c>
      <c r="DE102" s="1700">
        <f>IFERROR(VLOOKUP($A102,'2004'!$C$3:$M$213,8,FALSE),0)</f>
        <v>66</v>
      </c>
      <c r="DF102" s="1691">
        <f>IFERROR(VLOOKUP($A102,'2004'!$C$3:$M$213,9,FALSE),0)</f>
        <v>32</v>
      </c>
      <c r="DG102" s="1691">
        <f>IFERROR(VLOOKUP($A102,'2004'!$C$3:$M$213,10,FALSE),0)</f>
        <v>1</v>
      </c>
      <c r="DH102" s="1740">
        <f>IFERROR(VLOOKUP($A102,'2004'!$C$3:$M$213,11,FALSE),0)</f>
        <v>0.48484848484848486</v>
      </c>
      <c r="DI102" s="1700">
        <f>IFERROR(VLOOKUP($A102,'2003'!$C$3:$Q$214,12,FALSE),0)</f>
        <v>66</v>
      </c>
      <c r="DJ102" s="1691">
        <f>IFERROR(VLOOKUP($A102,'2003'!$C$3:$Q$214,13,FALSE),0)</f>
        <v>41</v>
      </c>
      <c r="DK102" s="1691">
        <f>IFERROR(VLOOKUP($A102,'2003'!$C$3:$Q$214,14,FALSE),0)</f>
        <v>2</v>
      </c>
      <c r="DL102" s="1740">
        <f>IFERROR(VLOOKUP($A102,'2003'!$C$3:$Q$214,15,FALSE),0)</f>
        <v>0.62121212121212122</v>
      </c>
      <c r="DM102" s="1700">
        <f>IFERROR(VLOOKUP($A102,'2002'!$D$3:$R$214,12,FALSE),0)</f>
        <v>47</v>
      </c>
      <c r="DN102" s="1691">
        <f>IFERROR(VLOOKUP($A102,'2002'!$D$3:$R$214,13,FALSE),0)</f>
        <v>26</v>
      </c>
      <c r="DO102" s="1691">
        <f>IFERROR(VLOOKUP($A102,'2002'!$D$3:$R$214,14,FALSE),0)</f>
        <v>2</v>
      </c>
      <c r="DP102" s="1788">
        <f>IFERROR(VLOOKUP($A102,'2002'!$D$3:$R$214,15,FALSE),0)</f>
        <v>0.55319148936170215</v>
      </c>
      <c r="DQ102" s="1700">
        <f>IFERROR(VLOOKUP($A102,'Pre 2002'!$C$3:$CK$382,84,FALSE),0)</f>
        <v>0</v>
      </c>
      <c r="DR102" s="1695">
        <f>IFERROR(VLOOKUP($A102,'Pre 2002'!$C$3:$CK$382,85,FALSE),0)</f>
        <v>0</v>
      </c>
      <c r="DS102" s="1695">
        <f>IFERROR(VLOOKUP($A102,'Pre 2002'!$C$3:$CK$382,86,FALSE),0)</f>
        <v>0</v>
      </c>
      <c r="DT102" s="1790">
        <f>IFERROR(VLOOKUP($A102,'Pre 2002'!$C$3:$CK$382,87,FALSE),0)</f>
        <v>0</v>
      </c>
      <c r="DU102" s="1741">
        <f>IFERROR(VLOOKUP(A102,'Pre 2002'!$C$3:$CG$382,83,FALSE),0)</f>
        <v>0</v>
      </c>
      <c r="DV102" s="1722"/>
      <c r="DY102" s="1731"/>
    </row>
    <row r="103" spans="1:129">
      <c r="A103" s="1779" t="s">
        <v>2156</v>
      </c>
      <c r="B103" s="1562">
        <f t="shared" si="30"/>
        <v>597</v>
      </c>
      <c r="C103" s="1562">
        <f t="shared" si="31"/>
        <v>346</v>
      </c>
      <c r="D103" s="1562">
        <f t="shared" si="32"/>
        <v>32</v>
      </c>
      <c r="E103" s="1563">
        <f t="shared" si="33"/>
        <v>0.5795644891122278</v>
      </c>
      <c r="F103" s="1786">
        <f t="shared" si="34"/>
        <v>9</v>
      </c>
      <c r="G103" s="1595">
        <v>2014</v>
      </c>
      <c r="H103" s="1567">
        <f t="shared" si="44"/>
        <v>1</v>
      </c>
      <c r="I103" s="1734">
        <f t="shared" si="45"/>
        <v>21</v>
      </c>
      <c r="J103" s="1734">
        <f t="shared" si="46"/>
        <v>15</v>
      </c>
      <c r="K103" s="1734">
        <f t="shared" si="47"/>
        <v>1</v>
      </c>
      <c r="L103" s="1806">
        <f t="shared" si="48"/>
        <v>0.7142857142857143</v>
      </c>
      <c r="M103" s="1734"/>
      <c r="N103" s="1748"/>
      <c r="O103" s="1700">
        <f>IFERROR(VLOOKUP($A103,'2022'!$B$2:$K$174,3,FALSE),0)</f>
        <v>72</v>
      </c>
      <c r="P103" s="1858">
        <f>IFERROR(VLOOKUP($A103,'2022'!$B$2:$K$174,4,FALSE),0)</f>
        <v>35</v>
      </c>
      <c r="Q103" s="1858">
        <f>IFERROR(VLOOKUP($A103,'2022'!$B$2:$K$174,5,FALSE),0)</f>
        <v>42</v>
      </c>
      <c r="R103" s="1858">
        <f>IFERROR(VLOOKUP($A103,'2022'!$B$2:$K$174,8,FALSE),0)</f>
        <v>2</v>
      </c>
      <c r="S103" s="1740">
        <f>IFERROR(VLOOKUP($A103,'2022'!$B$2:$K$174,10,FALSE),0)</f>
        <v>0.58299999999999996</v>
      </c>
      <c r="T103" s="1700">
        <f>IFERROR(VLOOKUP($A103,'2021'!$B$2:$K$174,3,FALSE),0)</f>
        <v>65</v>
      </c>
      <c r="U103" s="1843">
        <f>IFERROR(VLOOKUP($A103,'2021'!$B$2:$K$174,4,FALSE),0)</f>
        <v>26</v>
      </c>
      <c r="V103" s="1843">
        <f>IFERROR(VLOOKUP($A103,'2021'!$B$2:$K$174,5,FALSE),0)</f>
        <v>34</v>
      </c>
      <c r="W103" s="1843">
        <f>IFERROR(VLOOKUP($A103,'2021'!$B$2:$K$174,8,FALSE),0)</f>
        <v>4</v>
      </c>
      <c r="X103" s="1740">
        <f>IFERROR(VLOOKUP($A103,'2021'!$B$2:$K$174,10,FALSE),0)</f>
        <v>0.52300000000000002</v>
      </c>
      <c r="Y103" s="1700">
        <f>IFERROR(VLOOKUP($A103,'2020'!$B$2:$K$170,3,FALSE),0)</f>
        <v>70</v>
      </c>
      <c r="Z103" s="1829">
        <f>IFERROR(VLOOKUP($A103,'2020'!$B$2:$K$170,4,FALSE),0)</f>
        <v>26</v>
      </c>
      <c r="AA103" s="1829">
        <f>IFERROR(VLOOKUP($A103,'2020'!$B$2:$K$170,5,FALSE),0)</f>
        <v>41</v>
      </c>
      <c r="AB103" s="1829">
        <f>IFERROR(VLOOKUP($A103,'2020'!$B$2:$K$170,8,FALSE),0)</f>
        <v>4</v>
      </c>
      <c r="AC103" s="1740">
        <f>IFERROR(VLOOKUP($A103,'2020'!$B$2:$K$170,10,FALSE),0)</f>
        <v>0.58599999999999997</v>
      </c>
      <c r="AD103" s="1700">
        <f>IFERROR(VLOOKUP($A103,'2019'!$B$2:$K$170,3,FALSE),0)</f>
        <v>67</v>
      </c>
      <c r="AE103" s="1823">
        <f>IFERROR(VLOOKUP($A103,'2019'!$B$2:$K$170,4,FALSE),0)</f>
        <v>31</v>
      </c>
      <c r="AF103" s="1823">
        <f>IFERROR(VLOOKUP($A103,'2019'!$B$2:$K$170,5,FALSE),0)</f>
        <v>41</v>
      </c>
      <c r="AG103" s="1823">
        <f>IFERROR(VLOOKUP($A103,'2019'!$B$2:$K$170,8,FALSE),0)</f>
        <v>3</v>
      </c>
      <c r="AH103" s="1740">
        <f>IFERROR(VLOOKUP($A103,'2019'!$B$2:$K$170,10,FALSE),0)</f>
        <v>0.61199999999999999</v>
      </c>
      <c r="AI103" s="1700">
        <f>IFERROR(VLOOKUP($A103,'2018'!$B$2:$K$170,3,FALSE),0)</f>
        <v>78</v>
      </c>
      <c r="AJ103" s="1821">
        <f>IFERROR(VLOOKUP($A103,'2018'!$B$2:$K$170,4,FALSE),0)</f>
        <v>40</v>
      </c>
      <c r="AK103" s="1821">
        <f>IFERROR(VLOOKUP($A103,'2018'!$B$2:$K$170,5,FALSE),0)</f>
        <v>40</v>
      </c>
      <c r="AL103" s="1821">
        <f>IFERROR(VLOOKUP($A103,'2018'!$B$2:$K$170,8,FALSE),0)</f>
        <v>6</v>
      </c>
      <c r="AM103" s="1740">
        <f>IFERROR(VLOOKUP($A103,'2018'!$B$2:$K$170,10,FALSE),0)</f>
        <v>0.51300000000000001</v>
      </c>
      <c r="AN103" s="1700">
        <f>IFERROR(VLOOKUP($A103,'2017'!$B$2:$J$163,2,FALSE),0)</f>
        <v>79</v>
      </c>
      <c r="AO103" s="1815">
        <f>IFERROR(VLOOKUP($A103,'2017'!$B$2:$J$163,3,FALSE),0)</f>
        <v>36</v>
      </c>
      <c r="AP103" s="1815">
        <f>IFERROR(VLOOKUP($A103,'2017'!$B$2:$J$163,4,FALSE),0)</f>
        <v>42</v>
      </c>
      <c r="AQ103" s="1815">
        <f>IFERROR(VLOOKUP($A103,'2017'!$B$2:$J$163,7,FALSE),0)</f>
        <v>2</v>
      </c>
      <c r="AR103" s="1740">
        <f>IFERROR(VLOOKUP($A103,'2017'!$B$2:$J$163,9,FALSE),0)</f>
        <v>0.53164556962025311</v>
      </c>
      <c r="AS103" s="1700">
        <f>IFERROR(VLOOKUP($A103,'2016'!$B$2:$K$165,3,FALSE),0)</f>
        <v>72</v>
      </c>
      <c r="AT103" s="1796">
        <f>IFERROR(VLOOKUP($A103,'2016'!$B$2:$K$165,4,FALSE),0)</f>
        <v>39</v>
      </c>
      <c r="AU103" s="1796">
        <f>IFERROR(VLOOKUP($A103,'2016'!$B$2:$K$165,5,FALSE),0)</f>
        <v>48</v>
      </c>
      <c r="AV103" s="1796">
        <f>IFERROR(VLOOKUP($A103,'2016'!$B$2:$K$165,8,FALSE),0)</f>
        <v>8</v>
      </c>
      <c r="AW103" s="1740">
        <f>IFERROR(VLOOKUP($A103,'2016'!$B$2:$K$165,10,FALSE),0)</f>
        <v>0.66700000000000004</v>
      </c>
      <c r="AX103" s="1700">
        <f>IFERROR(VLOOKUP($A103,'2015'!$B$2:$K$165,3,FALSE),0)</f>
        <v>73</v>
      </c>
      <c r="AY103" s="1695">
        <f>IFERROR(VLOOKUP($A103,'2015'!$B$2:$K$165,4,FALSE),0)</f>
        <v>25</v>
      </c>
      <c r="AZ103" s="1695">
        <f>IFERROR(VLOOKUP($A103,'2015'!$B$2:$K$165,5,FALSE),0)</f>
        <v>43</v>
      </c>
      <c r="BA103" s="1695">
        <f>IFERROR(VLOOKUP($A103,'2015'!$B$2:$K$165,8,FALSE),0)</f>
        <v>2</v>
      </c>
      <c r="BB103" s="1740">
        <f>IFERROR(VLOOKUP($A103,'2015'!$B$2:$K$165,10,FALSE),0)</f>
        <v>0.58904109589041098</v>
      </c>
      <c r="BC103" s="1700">
        <f>IFERROR(VLOOKUP($A103,'2014'!$B$2:$K$157,3,FALSE),0)</f>
        <v>21</v>
      </c>
      <c r="BD103" s="1691">
        <f>IFERROR(VLOOKUP($A103,'2014'!$B$2:$K$157,4,FALSE),0)</f>
        <v>10</v>
      </c>
      <c r="BE103" s="1691">
        <f>IFERROR(VLOOKUP($A103,'2014'!$B$2:$K$157,5,FALSE),0)</f>
        <v>15</v>
      </c>
      <c r="BF103" s="1691">
        <f>IFERROR(VLOOKUP($A103,'2014'!$B$2:$K$157,8,FALSE),0)</f>
        <v>1</v>
      </c>
      <c r="BG103" s="1740">
        <f>IFERROR(VLOOKUP($A103,'2014'!$B$2:$K$157,10,FALSE),0)</f>
        <v>0.7142857142857143</v>
      </c>
      <c r="BH103" s="1700">
        <f>IFERROR(VLOOKUP($A103,'2013'!$D$4:$I$249,2,FALSE),0)</f>
        <v>0</v>
      </c>
      <c r="BI103" s="1691">
        <f>IFERROR(VLOOKUP($A103,'2013'!$D$4:$I$249,3,FALSE),0)</f>
        <v>0</v>
      </c>
      <c r="BJ103" s="1691">
        <f>IFERROR(VLOOKUP($A103,'2013'!$D$4:$I$249,4,FALSE),0)</f>
        <v>0</v>
      </c>
      <c r="BK103" s="1691">
        <f>IFERROR(VLOOKUP($A103,'2013'!$D$4:$I$249,5,FALSE),0)</f>
        <v>0</v>
      </c>
      <c r="BL103" s="1740">
        <f>IFERROR(VLOOKUP($A103,'2013'!$D$4:$I$249,6,FALSE),0)</f>
        <v>0</v>
      </c>
      <c r="BM103" s="1737">
        <f>IFERROR(VLOOKUP($A103,'2012'!$D$3:$O$172,2,FALSE),0)</f>
        <v>0</v>
      </c>
      <c r="BN103" s="1691">
        <f>IFERROR(VLOOKUP($A103,'2012'!$D$3:$O$172,3,FALSE),0)</f>
        <v>0</v>
      </c>
      <c r="BO103" s="1743">
        <f>IFERROR(VLOOKUP($A103,'2012'!$D$3:$O$172,4,FALSE),0)</f>
        <v>0</v>
      </c>
      <c r="BP103" s="1700">
        <f>IFERROR(VLOOKUP($A103,'2012'!$D$3:$O$172,5,FALSE),0)</f>
        <v>0</v>
      </c>
      <c r="BQ103" s="1691">
        <f>IFERROR(VLOOKUP($A103,'2012'!$D$3:$O$172,6,FALSE),0)</f>
        <v>0</v>
      </c>
      <c r="BR103" s="1691">
        <f>IFERROR(VLOOKUP($A103,'2012'!$D$3:$O$172,7,FALSE),0)</f>
        <v>0</v>
      </c>
      <c r="BS103" s="1691">
        <f>IFERROR(VLOOKUP($A103,'2012'!$D$3:$O$172,8,FALSE),0)</f>
        <v>0</v>
      </c>
      <c r="BT103" s="1740">
        <f>IFERROR(VLOOKUP($A103,'2012'!$D$3:$O$172,9,FALSE),0)</f>
        <v>0</v>
      </c>
      <c r="BX103" s="1700">
        <f>IFERROR(VLOOKUP($A103,'2011'!$D$4:$I$251,2,FALSE),0)</f>
        <v>0</v>
      </c>
      <c r="BY103" s="1691">
        <f>IFERROR(VLOOKUP($A103,'2011'!$D$4:$I$251,3,FALSE),0)</f>
        <v>0</v>
      </c>
      <c r="BZ103" s="1691">
        <f>IFERROR(VLOOKUP($A103,'2011'!$D$4:$I$251,4,FALSE),0)</f>
        <v>0</v>
      </c>
      <c r="CA103" s="1691">
        <f>IFERROR(VLOOKUP($A103,'2011'!$D$4:$I$251,5,FALSE),0)</f>
        <v>0</v>
      </c>
      <c r="CB103" s="1740">
        <f>IFERROR(VLOOKUP($A103,'2011'!$D$4:$I$251,6,FALSE),0)</f>
        <v>0</v>
      </c>
      <c r="CC103" s="1700">
        <f>IFERROR(VLOOKUP($A103,'2010'!$C$3:$H$234,2,FALSE),0)</f>
        <v>0</v>
      </c>
      <c r="CD103" s="1691">
        <f>IFERROR(VLOOKUP($A103,'2010'!$C$3:$H$234,3,FALSE),0)</f>
        <v>0</v>
      </c>
      <c r="CE103" s="1691">
        <f>IFERROR(VLOOKUP($A103,'2010'!$C$3:$H$234,4,FALSE),0)</f>
        <v>0</v>
      </c>
      <c r="CF103" s="1691">
        <f>IFERROR(VLOOKUP($A103,'2010'!$C$3:$H$234,5,FALSE),0)</f>
        <v>0</v>
      </c>
      <c r="CG103" s="1740">
        <f>IFERROR(VLOOKUP($A103,'2010'!$C$3:$H$234,6,FALSE),0)</f>
        <v>0</v>
      </c>
      <c r="CH103" s="1700">
        <f>IFERROR(VLOOKUP($A103,'2009'!$C$3:$H$242,2,FALSE),0)</f>
        <v>0</v>
      </c>
      <c r="CI103" s="1691">
        <f>IFERROR(VLOOKUP($A103,'2009'!$C$3:$H$242,3,FALSE),0)</f>
        <v>0</v>
      </c>
      <c r="CJ103" s="1691">
        <f>IFERROR(VLOOKUP($A103,'2009'!$C$3:$H$242,4,FALSE),0)</f>
        <v>0</v>
      </c>
      <c r="CK103" s="1691">
        <f>IFERROR(VLOOKUP($A103,'2009'!$C$3:$H$242,5,FALSE),0)</f>
        <v>0</v>
      </c>
      <c r="CL103" s="1740">
        <f>IFERROR(VLOOKUP($A103,'2009'!$C$3:$H$242,6,FALSE),0)</f>
        <v>0</v>
      </c>
      <c r="CM103" s="1700">
        <f>IFERROR(VLOOKUP($A103,'2008'!$C$3:$H$229,2,FALSE),0)</f>
        <v>0</v>
      </c>
      <c r="CN103" s="1691">
        <f>IFERROR(VLOOKUP($A103,'2008'!$C$3:$H$229,3,FALSE),0)</f>
        <v>0</v>
      </c>
      <c r="CO103" s="1691">
        <f>IFERROR(VLOOKUP($A103,'2008'!$C$3:$H$229,4,FALSE),0)</f>
        <v>0</v>
      </c>
      <c r="CP103" s="1691">
        <f>IFERROR(VLOOKUP($A103,'2008'!$C$3:$H$229,5,FALSE),0)</f>
        <v>0</v>
      </c>
      <c r="CQ103" s="1740">
        <f>IFERROR(VLOOKUP($A103,'2008'!$C$3:$H$229,6,FALSE),0)</f>
        <v>0</v>
      </c>
      <c r="CR103" s="1700">
        <f>IFERROR(VLOOKUP($A103,'2007'!$C$3:$M$238,7,FALSE),0)</f>
        <v>0</v>
      </c>
      <c r="CS103" s="1691">
        <f>IFERROR(VLOOKUP($A103,'2007'!$C$3:$M$238,8,FALSE),0)</f>
        <v>0</v>
      </c>
      <c r="CT103" s="1691">
        <f>IFERROR(VLOOKUP($A103,'2007'!$C$3:$M$238,9,FALSE),0)</f>
        <v>0</v>
      </c>
      <c r="CU103" s="1691">
        <f>IFERROR(VLOOKUP($A103,'2007'!$C$3:$M$238,10,FALSE),0)</f>
        <v>0</v>
      </c>
      <c r="CV103" s="1740">
        <f>IFERROR(VLOOKUP($A103,'2007'!$C$3:$M$238,11,FALSE),0)</f>
        <v>0</v>
      </c>
      <c r="CW103" s="1700">
        <f>IFERROR(VLOOKUP($A103,'2006'!$A$2:$F$200,2,FALSE),0)</f>
        <v>0</v>
      </c>
      <c r="CX103" s="1691">
        <f>IFERROR(VLOOKUP($A103,'2006'!$A$2:$F$200,4,FALSE),0)</f>
        <v>0</v>
      </c>
      <c r="CY103" s="1691">
        <f>IFERROR(VLOOKUP($A103,'2006'!$A$2:$F$200,5,FALSE),0)</f>
        <v>0</v>
      </c>
      <c r="CZ103" s="1740">
        <f>IFERROR(VLOOKUP($A103,'2006'!$A$2:$F$200,6,FALSE),0)</f>
        <v>0</v>
      </c>
      <c r="DA103" s="1700">
        <f>IFERROR(VLOOKUP($A103,'2005'!$C$3:$M$205,8,FALSE),0)</f>
        <v>0</v>
      </c>
      <c r="DB103" s="1691">
        <f>IFERROR(VLOOKUP($A103,'2005'!$C$3:$M$205,9,FALSE),0)</f>
        <v>0</v>
      </c>
      <c r="DC103" s="1691">
        <f>IFERROR(VLOOKUP($A103,'2005'!$C$3:$M$205,10,FALSE),0)</f>
        <v>0</v>
      </c>
      <c r="DD103" s="1740">
        <f>IFERROR(VLOOKUP($A103,'2005'!$C$3:$M$205,11,FALSE),0)</f>
        <v>0</v>
      </c>
      <c r="DE103" s="1700">
        <f>IFERROR(VLOOKUP($A103,'2004'!$C$3:$M$213,8,FALSE),0)</f>
        <v>0</v>
      </c>
      <c r="DF103" s="1691">
        <f>IFERROR(VLOOKUP($A103,'2004'!$C$3:$M$213,9,FALSE),0)</f>
        <v>0</v>
      </c>
      <c r="DG103" s="1691">
        <f>IFERROR(VLOOKUP($A103,'2004'!$C$3:$M$213,10,FALSE),0)</f>
        <v>0</v>
      </c>
      <c r="DH103" s="1740">
        <f>IFERROR(VLOOKUP($A103,'2004'!$C$3:$M$213,11,FALSE),0)</f>
        <v>0</v>
      </c>
      <c r="DI103" s="1700">
        <f>IFERROR(VLOOKUP($A103,'2003'!$C$3:$Q$214,12,FALSE),0)</f>
        <v>0</v>
      </c>
      <c r="DJ103" s="1691">
        <f>IFERROR(VLOOKUP($A103,'2003'!$C$3:$Q$214,13,FALSE),0)</f>
        <v>0</v>
      </c>
      <c r="DK103" s="1691">
        <f>IFERROR(VLOOKUP($A103,'2003'!$C$3:$Q$214,14,FALSE),0)</f>
        <v>0</v>
      </c>
      <c r="DL103" s="1740">
        <f>IFERROR(VLOOKUP($A103,'2003'!$C$3:$Q$214,15,FALSE),0)</f>
        <v>0</v>
      </c>
      <c r="DM103" s="1700">
        <f>IFERROR(VLOOKUP($A103,'2002'!$D$3:$R$214,12,FALSE),0)</f>
        <v>0</v>
      </c>
      <c r="DN103" s="1691">
        <f>IFERROR(VLOOKUP($A103,'2002'!$D$3:$R$214,13,FALSE),0)</f>
        <v>0</v>
      </c>
      <c r="DO103" s="1691">
        <f>IFERROR(VLOOKUP($A103,'2002'!$D$3:$R$214,14,FALSE),0)</f>
        <v>0</v>
      </c>
      <c r="DP103" s="1788">
        <f>IFERROR(VLOOKUP($A103,'2002'!$D$3:$R$214,15,FALSE),0)</f>
        <v>0</v>
      </c>
      <c r="DQ103" s="1700">
        <f>IFERROR(VLOOKUP($A103,'Pre 2002'!$C$3:$CK$382,84,FALSE),0)</f>
        <v>0</v>
      </c>
      <c r="DR103" s="1695">
        <f>IFERROR(VLOOKUP($A103,'Pre 2002'!$C$3:$CK$382,85,FALSE),0)</f>
        <v>0</v>
      </c>
      <c r="DS103" s="1695">
        <f>IFERROR(VLOOKUP($A103,'Pre 2002'!$C$3:$CK$382,86,FALSE),0)</f>
        <v>0</v>
      </c>
      <c r="DT103" s="1790">
        <f>IFERROR(VLOOKUP($A103,'Pre 2002'!$C$3:$CK$382,87,FALSE),0)</f>
        <v>0</v>
      </c>
      <c r="DU103" s="1741">
        <f>IFERROR(VLOOKUP(A103,'Pre 2002'!$C$3:$CG$382,83,FALSE),0)</f>
        <v>0</v>
      </c>
      <c r="DV103" s="1728"/>
      <c r="DY103" s="1731"/>
    </row>
    <row r="104" spans="1:129">
      <c r="A104" s="1778" t="s">
        <v>5</v>
      </c>
      <c r="B104" s="1562">
        <f t="shared" si="30"/>
        <v>1819</v>
      </c>
      <c r="C104" s="1562">
        <f t="shared" si="31"/>
        <v>1018</v>
      </c>
      <c r="D104" s="1562">
        <f t="shared" si="32"/>
        <v>32</v>
      </c>
      <c r="E104" s="1563">
        <f t="shared" si="33"/>
        <v>0.55964815832875203</v>
      </c>
      <c r="F104" s="1786">
        <f t="shared" si="34"/>
        <v>28</v>
      </c>
      <c r="G104" s="1595">
        <v>1989</v>
      </c>
      <c r="H104" s="1567">
        <f t="shared" si="44"/>
        <v>26</v>
      </c>
      <c r="I104" s="1734">
        <f t="shared" si="45"/>
        <v>1725</v>
      </c>
      <c r="J104" s="1734">
        <f t="shared" si="46"/>
        <v>967</v>
      </c>
      <c r="K104" s="1734">
        <f t="shared" si="47"/>
        <v>32</v>
      </c>
      <c r="L104" s="1806">
        <f t="shared" si="48"/>
        <v>0.56057971014492758</v>
      </c>
      <c r="M104" s="1568">
        <v>89</v>
      </c>
      <c r="N104" s="1573">
        <v>4</v>
      </c>
      <c r="O104" s="1700">
        <f>IFERROR(VLOOKUP($A104,'2022'!$B$2:$K$174,3,FALSE),0)</f>
        <v>0</v>
      </c>
      <c r="P104" s="1858">
        <f>IFERROR(VLOOKUP($A104,'2022'!$B$2:$K$174,4,FALSE),0)</f>
        <v>0</v>
      </c>
      <c r="Q104" s="1858">
        <f>IFERROR(VLOOKUP($A104,'2022'!$B$2:$K$174,5,FALSE),0)</f>
        <v>0</v>
      </c>
      <c r="R104" s="1858">
        <f>IFERROR(VLOOKUP($A104,'2022'!$B$2:$K$174,8,FALSE),0)</f>
        <v>0</v>
      </c>
      <c r="S104" s="1740">
        <f>IFERROR(VLOOKUP($A104,'2022'!$B$2:$K$174,10,FALSE),0)</f>
        <v>0</v>
      </c>
      <c r="T104" s="1700">
        <f>IFERROR(VLOOKUP($A104,'2021'!$B$2:$K$174,3,FALSE),0)</f>
        <v>0</v>
      </c>
      <c r="U104" s="1843">
        <f>IFERROR(VLOOKUP($A104,'2021'!$B$2:$K$174,4,FALSE),0)</f>
        <v>0</v>
      </c>
      <c r="V104" s="1843">
        <f>IFERROR(VLOOKUP($A104,'2021'!$B$2:$K$174,5,FALSE),0)</f>
        <v>0</v>
      </c>
      <c r="W104" s="1843">
        <f>IFERROR(VLOOKUP($A104,'2021'!$B$2:$K$174,8,FALSE),0)</f>
        <v>0</v>
      </c>
      <c r="X104" s="1740">
        <f>IFERROR(VLOOKUP($A104,'2021'!$B$2:$K$174,10,FALSE),0)</f>
        <v>0</v>
      </c>
      <c r="Y104" s="1700">
        <f>IFERROR(VLOOKUP($A104,'2020'!$B$2:$K$170,3,FALSE),0)</f>
        <v>0</v>
      </c>
      <c r="Z104" s="1829">
        <f>IFERROR(VLOOKUP($A104,'2020'!$B$2:$K$170,4,FALSE),0)</f>
        <v>0</v>
      </c>
      <c r="AA104" s="1829">
        <f>IFERROR(VLOOKUP($A104,'2020'!$B$2:$K$170,5,FALSE),0)</f>
        <v>0</v>
      </c>
      <c r="AB104" s="1829">
        <f>IFERROR(VLOOKUP($A104,'2020'!$B$2:$K$170,8,FALSE),0)</f>
        <v>0</v>
      </c>
      <c r="AC104" s="1740">
        <f>IFERROR(VLOOKUP($A104,'2020'!$B$2:$K$170,10,FALSE),0)</f>
        <v>0</v>
      </c>
      <c r="AD104" s="1700">
        <f>IFERROR(VLOOKUP($A104,'2019'!$B$2:$K$170,3,FALSE),0)</f>
        <v>0</v>
      </c>
      <c r="AE104" s="1823">
        <f>IFERROR(VLOOKUP($A104,'2019'!$B$2:$K$170,4,FALSE),0)</f>
        <v>0</v>
      </c>
      <c r="AF104" s="1823">
        <f>IFERROR(VLOOKUP($A104,'2019'!$B$2:$K$170,5,FALSE),0)</f>
        <v>0</v>
      </c>
      <c r="AG104" s="1823">
        <f>IFERROR(VLOOKUP($A104,'2019'!$B$2:$K$170,8,FALSE),0)</f>
        <v>0</v>
      </c>
      <c r="AH104" s="1740">
        <f>IFERROR(VLOOKUP($A104,'2019'!$B$2:$K$170,10,FALSE),0)</f>
        <v>0</v>
      </c>
      <c r="AI104" s="1700">
        <f>IFERROR(VLOOKUP($A104,'2018'!$B$2:$K$170,3,FALSE),0)</f>
        <v>0</v>
      </c>
      <c r="AJ104" s="1821">
        <f>IFERROR(VLOOKUP($A104,'2018'!$B$2:$K$170,4,FALSE),0)</f>
        <v>0</v>
      </c>
      <c r="AK104" s="1821">
        <f>IFERROR(VLOOKUP($A104,'2018'!$B$2:$K$170,5,FALSE),0)</f>
        <v>0</v>
      </c>
      <c r="AL104" s="1821">
        <f>IFERROR(VLOOKUP($A104,'2018'!$B$2:$K$170,8,FALSE),0)</f>
        <v>0</v>
      </c>
      <c r="AM104" s="1740">
        <f>IFERROR(VLOOKUP($A104,'2018'!$B$2:$K$170,10,FALSE),0)</f>
        <v>0</v>
      </c>
      <c r="AN104" s="1700">
        <f>IFERROR(VLOOKUP($A104,'2017'!$B$2:$J$163,2,FALSE),0)</f>
        <v>0</v>
      </c>
      <c r="AO104" s="1815">
        <f>IFERROR(VLOOKUP($A104,'2017'!$B$2:$J$163,3,FALSE),0)</f>
        <v>0</v>
      </c>
      <c r="AP104" s="1815">
        <f>IFERROR(VLOOKUP($A104,'2017'!$B$2:$J$163,4,FALSE),0)</f>
        <v>0</v>
      </c>
      <c r="AQ104" s="1815">
        <f>IFERROR(VLOOKUP($A104,'2017'!$B$2:$J$163,7,FALSE),0)</f>
        <v>0</v>
      </c>
      <c r="AR104" s="1740">
        <f>IFERROR(VLOOKUP($A104,'2017'!$B$2:$J$163,9,FALSE),0)</f>
        <v>0</v>
      </c>
      <c r="AS104" s="1700">
        <f>IFERROR(VLOOKUP($A104,'2016'!$B$2:$K$165,3,FALSE),0)</f>
        <v>40</v>
      </c>
      <c r="AT104" s="1796">
        <f>IFERROR(VLOOKUP($A104,'2016'!$B$2:$K$165,4,FALSE),0)</f>
        <v>13</v>
      </c>
      <c r="AU104" s="1796">
        <f>IFERROR(VLOOKUP($A104,'2016'!$B$2:$K$165,5,FALSE),0)</f>
        <v>24</v>
      </c>
      <c r="AV104" s="1796">
        <f>IFERROR(VLOOKUP($A104,'2016'!$B$2:$K$165,8,FALSE),0)</f>
        <v>0</v>
      </c>
      <c r="AW104" s="1740">
        <f>IFERROR(VLOOKUP($A104,'2016'!$B$2:$K$165,10,FALSE),0)</f>
        <v>0.6</v>
      </c>
      <c r="AX104" s="1700">
        <f>IFERROR(VLOOKUP($A104,'2015'!$B$2:$K$165,3,FALSE),0)</f>
        <v>54</v>
      </c>
      <c r="AY104" s="1695">
        <f>IFERROR(VLOOKUP($A104,'2015'!$B$2:$K$165,4,FALSE),0)</f>
        <v>13</v>
      </c>
      <c r="AZ104" s="1695">
        <f>IFERROR(VLOOKUP($A104,'2015'!$B$2:$K$165,5,FALSE),0)</f>
        <v>27</v>
      </c>
      <c r="BA104" s="1695">
        <f>IFERROR(VLOOKUP($A104,'2015'!$B$2:$K$165,8,FALSE),0)</f>
        <v>0</v>
      </c>
      <c r="BB104" s="1740">
        <f>IFERROR(VLOOKUP($A104,'2015'!$B$2:$K$165,10,FALSE),0)</f>
        <v>0.5</v>
      </c>
      <c r="BC104" s="1700">
        <f>IFERROR(VLOOKUP($A104,'2014'!$B$2:$K$157,3,FALSE),0)</f>
        <v>61</v>
      </c>
      <c r="BD104" s="1691">
        <f>IFERROR(VLOOKUP($A104,'2014'!$B$2:$K$157,4,FALSE),0)</f>
        <v>18</v>
      </c>
      <c r="BE104" s="1691">
        <f>IFERROR(VLOOKUP($A104,'2014'!$B$2:$K$157,5,FALSE),0)</f>
        <v>29</v>
      </c>
      <c r="BF104" s="1691">
        <f>IFERROR(VLOOKUP($A104,'2014'!$B$2:$K$157,8,FALSE),0)</f>
        <v>0</v>
      </c>
      <c r="BG104" s="1740">
        <f>IFERROR(VLOOKUP($A104,'2014'!$B$2:$K$157,10,FALSE),0)</f>
        <v>0.47540983606557374</v>
      </c>
      <c r="BH104" s="1700">
        <f>IFERROR(VLOOKUP($A104,'2013'!$D$4:$I$249,2,FALSE),0)</f>
        <v>43</v>
      </c>
      <c r="BI104" s="1691">
        <f>IFERROR(VLOOKUP($A104,'2013'!$D$4:$I$249,3,FALSE),0)</f>
        <v>14</v>
      </c>
      <c r="BJ104" s="1691">
        <f>IFERROR(VLOOKUP($A104,'2013'!$D$4:$I$249,4,FALSE),0)</f>
        <v>21</v>
      </c>
      <c r="BK104" s="1691">
        <f>IFERROR(VLOOKUP($A104,'2013'!$D$4:$I$249,5,FALSE),0)</f>
        <v>0</v>
      </c>
      <c r="BL104" s="1740">
        <f>IFERROR(VLOOKUP($A104,'2013'!$D$4:$I$249,6,FALSE),0)</f>
        <v>0.48837209302325579</v>
      </c>
      <c r="BM104" s="1737">
        <f>IFERROR(VLOOKUP($A104,'2012'!$D$3:$O$172,2,FALSE),0)</f>
        <v>1629</v>
      </c>
      <c r="BN104" s="1691">
        <f>IFERROR(VLOOKUP($A104,'2012'!$D$3:$O$172,3,FALSE),0)</f>
        <v>924</v>
      </c>
      <c r="BO104" s="1743">
        <f>IFERROR(VLOOKUP($A104,'2012'!$D$3:$O$172,4,FALSE),0)</f>
        <v>35</v>
      </c>
      <c r="BP104" s="1700">
        <f>IFERROR(VLOOKUP($A104,'2012'!$D$3:$O$172,5,FALSE),0)</f>
        <v>47</v>
      </c>
      <c r="BQ104" s="1691">
        <f>IFERROR(VLOOKUP($A104,'2012'!$D$3:$O$172,6,FALSE),0)</f>
        <v>13</v>
      </c>
      <c r="BR104" s="1691">
        <f>IFERROR(VLOOKUP($A104,'2012'!$D$3:$O$172,7,FALSE),0)</f>
        <v>16</v>
      </c>
      <c r="BS104" s="1691">
        <f>IFERROR(VLOOKUP($A104,'2012'!$D$3:$O$172,8,FALSE),0)</f>
        <v>0</v>
      </c>
      <c r="BT104" s="1740">
        <f>IFERROR(VLOOKUP($A104,'2012'!$D$3:$O$172,9,FALSE),0)</f>
        <v>0.34042553191489361</v>
      </c>
      <c r="BU104" s="1737">
        <f>IFERROR(VLOOKUP($A104,'2012'!$D$3:$O$172,10,FALSE),0)</f>
        <v>1582</v>
      </c>
      <c r="BV104" s="1691">
        <f>IFERROR(VLOOKUP($A104,'2012'!$D$3:$O$172,11,FALSE),0)</f>
        <v>908</v>
      </c>
      <c r="BW104" s="1743">
        <f>IFERROR(VLOOKUP($A104,'2012'!$D$3:$O$172,12,FALSE),0)</f>
        <v>35</v>
      </c>
      <c r="BX104" s="1700">
        <f>IFERROR(VLOOKUP($A104,'2011'!$D$4:$I$251,2,FALSE),0)</f>
        <v>61</v>
      </c>
      <c r="BY104" s="1691">
        <f>IFERROR(VLOOKUP($A104,'2011'!$D$4:$I$251,3,FALSE),0)</f>
        <v>23</v>
      </c>
      <c r="BZ104" s="1691">
        <f>IFERROR(VLOOKUP($A104,'2011'!$D$4:$I$251,4,FALSE),0)</f>
        <v>34</v>
      </c>
      <c r="CA104" s="1691">
        <f>IFERROR(VLOOKUP($A104,'2011'!$D$4:$I$251,5,FALSE),0)</f>
        <v>0</v>
      </c>
      <c r="CB104" s="1740">
        <f>IFERROR(VLOOKUP($A104,'2011'!$D$4:$I$251,6,FALSE),0)</f>
        <v>0.55737704918032782</v>
      </c>
      <c r="CC104" s="1700">
        <f>IFERROR(VLOOKUP($A104,'2010'!$C$3:$H$234,2,FALSE),0)</f>
        <v>88</v>
      </c>
      <c r="CD104" s="1691">
        <f>IFERROR(VLOOKUP($A104,'2010'!$C$3:$H$234,3,FALSE),0)</f>
        <v>35</v>
      </c>
      <c r="CE104" s="1691">
        <f>IFERROR(VLOOKUP($A104,'2010'!$C$3:$H$234,4,FALSE),0)</f>
        <v>61</v>
      </c>
      <c r="CF104" s="1691">
        <f>IFERROR(VLOOKUP($A104,'2010'!$C$3:$H$234,5,FALSE),0)</f>
        <v>0</v>
      </c>
      <c r="CG104" s="1740">
        <f>IFERROR(VLOOKUP($A104,'2010'!$C$3:$H$234,6,FALSE),0)</f>
        <v>0.69318181818181823</v>
      </c>
      <c r="CH104" s="1700">
        <f>IFERROR(VLOOKUP($A104,'2009'!$C$3:$H$242,2,FALSE),0)</f>
        <v>65</v>
      </c>
      <c r="CI104" s="1691">
        <f>IFERROR(VLOOKUP($A104,'2009'!$C$3:$H$242,3,FALSE),0)</f>
        <v>21</v>
      </c>
      <c r="CJ104" s="1691">
        <f>IFERROR(VLOOKUP($A104,'2009'!$C$3:$H$242,4,FALSE),0)</f>
        <v>34</v>
      </c>
      <c r="CK104" s="1691">
        <f>IFERROR(VLOOKUP($A104,'2009'!$C$3:$H$242,5,FALSE),0)</f>
        <v>0</v>
      </c>
      <c r="CL104" s="1740">
        <f>IFERROR(VLOOKUP($A104,'2009'!$C$3:$H$242,6,FALSE),0)</f>
        <v>0.52307692307692311</v>
      </c>
      <c r="CM104" s="1700">
        <f>IFERROR(VLOOKUP($A104,'2008'!$C$3:$H$229,2,FALSE),0)</f>
        <v>67</v>
      </c>
      <c r="CN104" s="1691">
        <f>IFERROR(VLOOKUP($A104,'2008'!$C$3:$H$229,3,FALSE),0)</f>
        <v>21</v>
      </c>
      <c r="CO104" s="1691">
        <f>IFERROR(VLOOKUP($A104,'2008'!$C$3:$H$229,4,FALSE),0)</f>
        <v>39</v>
      </c>
      <c r="CP104" s="1691">
        <f>IFERROR(VLOOKUP($A104,'2008'!$C$3:$H$229,5,FALSE),0)</f>
        <v>0</v>
      </c>
      <c r="CQ104" s="1740">
        <f>IFERROR(VLOOKUP($A104,'2008'!$C$3:$H$229,6,FALSE),0)</f>
        <v>0.58208955223880599</v>
      </c>
      <c r="CR104" s="1700">
        <f>IFERROR(VLOOKUP($A104,'2007'!$C$3:$M$238,7,FALSE),0)</f>
        <v>78</v>
      </c>
      <c r="CS104" s="1691">
        <f>IFERROR(VLOOKUP($A104,'2007'!$C$3:$M$238,8,FALSE),0)</f>
        <v>27</v>
      </c>
      <c r="CT104" s="1691">
        <f>IFERROR(VLOOKUP($A104,'2007'!$C$3:$M$238,9,FALSE),0)</f>
        <v>44</v>
      </c>
      <c r="CU104" s="1691">
        <f>IFERROR(VLOOKUP($A104,'2007'!$C$3:$M$238,10,FALSE),0)</f>
        <v>0</v>
      </c>
      <c r="CV104" s="1740">
        <f>IFERROR(VLOOKUP($A104,'2007'!$C$3:$M$238,11,FALSE),0)</f>
        <v>0.5641025641025641</v>
      </c>
      <c r="CW104" s="1700">
        <f>IFERROR(VLOOKUP($A104,'2006'!$A$2:$F$200,2,FALSE),0)</f>
        <v>67</v>
      </c>
      <c r="CX104" s="1691">
        <f>IFERROR(VLOOKUP($A104,'2006'!$A$2:$F$200,4,FALSE),0)</f>
        <v>37</v>
      </c>
      <c r="CY104" s="1691">
        <f>IFERROR(VLOOKUP($A104,'2006'!$A$2:$F$200,5,FALSE),0)</f>
        <v>0</v>
      </c>
      <c r="CZ104" s="1740">
        <f>IFERROR(VLOOKUP($A104,'2006'!$A$2:$F$200,6,FALSE),0)</f>
        <v>0.55223880597014929</v>
      </c>
      <c r="DA104" s="1700">
        <f>IFERROR(VLOOKUP($A104,'2005'!$C$3:$M$205,8,FALSE),0)</f>
        <v>66</v>
      </c>
      <c r="DB104" s="1691">
        <f>IFERROR(VLOOKUP($A104,'2005'!$C$3:$M$205,9,FALSE),0)</f>
        <v>38</v>
      </c>
      <c r="DC104" s="1691">
        <f>IFERROR(VLOOKUP($A104,'2005'!$C$3:$M$205,10,FALSE),0)</f>
        <v>2</v>
      </c>
      <c r="DD104" s="1740">
        <f>IFERROR(VLOOKUP($A104,'2005'!$C$3:$M$205,11,FALSE),0)</f>
        <v>0.5757575757575758</v>
      </c>
      <c r="DE104" s="1700">
        <f>IFERROR(VLOOKUP($A104,'2004'!$C$3:$M$213,8,FALSE),0)</f>
        <v>65</v>
      </c>
      <c r="DF104" s="1691">
        <f>IFERROR(VLOOKUP($A104,'2004'!$C$3:$M$213,9,FALSE),0)</f>
        <v>33</v>
      </c>
      <c r="DG104" s="1691">
        <f>IFERROR(VLOOKUP($A104,'2004'!$C$3:$M$213,10,FALSE),0)</f>
        <v>0</v>
      </c>
      <c r="DH104" s="1740">
        <f>IFERROR(VLOOKUP($A104,'2004'!$C$3:$M$213,11,FALSE),0)</f>
        <v>0.50769230769230766</v>
      </c>
      <c r="DI104" s="1700">
        <f>IFERROR(VLOOKUP($A104,'2003'!$C$3:$Q$214,12,FALSE),0)</f>
        <v>70</v>
      </c>
      <c r="DJ104" s="1691">
        <f>IFERROR(VLOOKUP($A104,'2003'!$C$3:$Q$214,13,FALSE),0)</f>
        <v>43</v>
      </c>
      <c r="DK104" s="1691">
        <f>IFERROR(VLOOKUP($A104,'2003'!$C$3:$Q$214,14,FALSE),0)</f>
        <v>3</v>
      </c>
      <c r="DL104" s="1740">
        <f>IFERROR(VLOOKUP($A104,'2003'!$C$3:$Q$214,15,FALSE),0)</f>
        <v>0.61428571428571432</v>
      </c>
      <c r="DM104" s="1700">
        <f>IFERROR(VLOOKUP($A104,'2002'!$D$3:$R$214,12,FALSE),0)</f>
        <v>59</v>
      </c>
      <c r="DN104" s="1691">
        <f>IFERROR(VLOOKUP($A104,'2002'!$D$3:$R$214,13,FALSE),0)</f>
        <v>40</v>
      </c>
      <c r="DO104" s="1691">
        <f>IFERROR(VLOOKUP($A104,'2002'!$D$3:$R$214,14,FALSE),0)</f>
        <v>1</v>
      </c>
      <c r="DP104" s="1788">
        <f>IFERROR(VLOOKUP($A104,'2002'!$D$3:$R$214,15,FALSE),0)</f>
        <v>0.67796610169491522</v>
      </c>
      <c r="DQ104" s="1700">
        <f>IFERROR(VLOOKUP($A104,'Pre 2002'!$C$3:$CK$382,84,FALSE),0)</f>
        <v>888</v>
      </c>
      <c r="DR104" s="1695">
        <f>IFERROR(VLOOKUP($A104,'Pre 2002'!$C$3:$CK$382,85,FALSE),0)</f>
        <v>498</v>
      </c>
      <c r="DS104" s="1695">
        <f>IFERROR(VLOOKUP($A104,'Pre 2002'!$C$3:$CK$382,86,FALSE),0)</f>
        <v>26</v>
      </c>
      <c r="DT104" s="1790">
        <f>IFERROR(VLOOKUP($A104,'Pre 2002'!$C$3:$CK$382,87,FALSE),0)</f>
        <v>0.56081081081081086</v>
      </c>
      <c r="DU104" s="1741">
        <f>IFERROR(VLOOKUP(A104,'Pre 2002'!$C$3:$CG$382,83,FALSE),0)</f>
        <v>13</v>
      </c>
      <c r="DV104" s="1722"/>
      <c r="DY104" s="1731"/>
    </row>
    <row r="105" spans="1:129">
      <c r="A105" s="1778" t="s">
        <v>2043</v>
      </c>
      <c r="B105" s="1562">
        <f t="shared" si="30"/>
        <v>1058</v>
      </c>
      <c r="C105" s="1562">
        <f t="shared" si="31"/>
        <v>574</v>
      </c>
      <c r="D105" s="1562">
        <f t="shared" si="32"/>
        <v>32</v>
      </c>
      <c r="E105" s="1563">
        <f t="shared" si="33"/>
        <v>0.5425330812854442</v>
      </c>
      <c r="F105" s="1786">
        <f t="shared" si="34"/>
        <v>17</v>
      </c>
      <c r="G105" s="1595" t="s">
        <v>2159</v>
      </c>
      <c r="H105" s="1567">
        <f t="shared" si="44"/>
        <v>17</v>
      </c>
      <c r="I105" s="1734">
        <f t="shared" si="45"/>
        <v>1058</v>
      </c>
      <c r="J105" s="1734">
        <f t="shared" si="46"/>
        <v>574</v>
      </c>
      <c r="K105" s="1734">
        <f t="shared" si="47"/>
        <v>32</v>
      </c>
      <c r="L105" s="1806">
        <f t="shared" si="48"/>
        <v>0.5425330812854442</v>
      </c>
      <c r="M105" s="1734"/>
      <c r="N105" s="1748"/>
      <c r="O105" s="1700">
        <f>IFERROR(VLOOKUP($A105,'2022'!$B$2:$K$174,3,FALSE),0)</f>
        <v>0</v>
      </c>
      <c r="P105" s="1858">
        <f>IFERROR(VLOOKUP($A105,'2022'!$B$2:$K$174,4,FALSE),0)</f>
        <v>0</v>
      </c>
      <c r="Q105" s="1858">
        <f>IFERROR(VLOOKUP($A105,'2022'!$B$2:$K$174,5,FALSE),0)</f>
        <v>0</v>
      </c>
      <c r="R105" s="1858">
        <f>IFERROR(VLOOKUP($A105,'2022'!$B$2:$K$174,8,FALSE),0)</f>
        <v>0</v>
      </c>
      <c r="S105" s="1740">
        <f>IFERROR(VLOOKUP($A105,'2022'!$B$2:$K$174,10,FALSE),0)</f>
        <v>0</v>
      </c>
      <c r="T105" s="1700">
        <f>IFERROR(VLOOKUP($A105,'2021'!$B$2:$K$174,3,FALSE),0)</f>
        <v>0</v>
      </c>
      <c r="U105" s="1843">
        <f>IFERROR(VLOOKUP($A105,'2021'!$B$2:$K$174,4,FALSE),0)</f>
        <v>0</v>
      </c>
      <c r="V105" s="1843">
        <f>IFERROR(VLOOKUP($A105,'2021'!$B$2:$K$174,5,FALSE),0)</f>
        <v>0</v>
      </c>
      <c r="W105" s="1843">
        <f>IFERROR(VLOOKUP($A105,'2021'!$B$2:$K$174,8,FALSE),0)</f>
        <v>0</v>
      </c>
      <c r="X105" s="1740">
        <f>IFERROR(VLOOKUP($A105,'2021'!$B$2:$K$174,10,FALSE),0)</f>
        <v>0</v>
      </c>
      <c r="Y105" s="1700">
        <f>IFERROR(VLOOKUP($A105,'2020'!$B$2:$K$170,3,FALSE),0)</f>
        <v>0</v>
      </c>
      <c r="Z105" s="1829">
        <f>IFERROR(VLOOKUP($A105,'2020'!$B$2:$K$170,4,FALSE),0)</f>
        <v>0</v>
      </c>
      <c r="AA105" s="1829">
        <f>IFERROR(VLOOKUP($A105,'2020'!$B$2:$K$170,5,FALSE),0)</f>
        <v>0</v>
      </c>
      <c r="AB105" s="1829">
        <f>IFERROR(VLOOKUP($A105,'2020'!$B$2:$K$170,8,FALSE),0)</f>
        <v>0</v>
      </c>
      <c r="AC105" s="1740">
        <f>IFERROR(VLOOKUP($A105,'2020'!$B$2:$K$170,10,FALSE),0)</f>
        <v>0</v>
      </c>
      <c r="AD105" s="1700">
        <f>IFERROR(VLOOKUP($A105,'2019'!$B$2:$K$170,3,FALSE),0)</f>
        <v>0</v>
      </c>
      <c r="AE105" s="1823">
        <f>IFERROR(VLOOKUP($A105,'2019'!$B$2:$K$170,4,FALSE),0)</f>
        <v>0</v>
      </c>
      <c r="AF105" s="1823">
        <f>IFERROR(VLOOKUP($A105,'2019'!$B$2:$K$170,5,FALSE),0)</f>
        <v>0</v>
      </c>
      <c r="AG105" s="1823">
        <f>IFERROR(VLOOKUP($A105,'2019'!$B$2:$K$170,8,FALSE),0)</f>
        <v>0</v>
      </c>
      <c r="AH105" s="1740">
        <f>IFERROR(VLOOKUP($A105,'2019'!$B$2:$K$170,10,FALSE),0)</f>
        <v>0</v>
      </c>
      <c r="AI105" s="1700">
        <f>IFERROR(VLOOKUP($A105,'2018'!$B$2:$K$170,3,FALSE),0)</f>
        <v>0</v>
      </c>
      <c r="AJ105" s="1821">
        <f>IFERROR(VLOOKUP($A105,'2018'!$B$2:$K$170,4,FALSE),0)</f>
        <v>0</v>
      </c>
      <c r="AK105" s="1821">
        <f>IFERROR(VLOOKUP($A105,'2018'!$B$2:$K$170,5,FALSE),0)</f>
        <v>0</v>
      </c>
      <c r="AL105" s="1821">
        <f>IFERROR(VLOOKUP($A105,'2018'!$B$2:$K$170,8,FALSE),0)</f>
        <v>0</v>
      </c>
      <c r="AM105" s="1740">
        <f>IFERROR(VLOOKUP($A105,'2018'!$B$2:$K$170,10,FALSE),0)</f>
        <v>0</v>
      </c>
      <c r="AN105" s="1700">
        <f>IFERROR(VLOOKUP($A105,'2017'!$B$2:$J$163,2,FALSE),0)</f>
        <v>0</v>
      </c>
      <c r="AO105" s="1815">
        <f>IFERROR(VLOOKUP($A105,'2017'!$B$2:$J$163,3,FALSE),0)</f>
        <v>0</v>
      </c>
      <c r="AP105" s="1815">
        <f>IFERROR(VLOOKUP($A105,'2017'!$B$2:$J$163,4,FALSE),0)</f>
        <v>0</v>
      </c>
      <c r="AQ105" s="1815">
        <f>IFERROR(VLOOKUP($A105,'2017'!$B$2:$J$163,7,FALSE),0)</f>
        <v>0</v>
      </c>
      <c r="AR105" s="1740">
        <f>IFERROR(VLOOKUP($A105,'2017'!$B$2:$J$163,9,FALSE),0)</f>
        <v>0</v>
      </c>
      <c r="AS105" s="1700">
        <f>IFERROR(VLOOKUP($A105,'2016'!$B$2:$K$165,3,FALSE),0)</f>
        <v>0</v>
      </c>
      <c r="AT105" s="1796">
        <f>IFERROR(VLOOKUP($A105,'2016'!$B$2:$K$165,4,FALSE),0)</f>
        <v>0</v>
      </c>
      <c r="AU105" s="1796">
        <f>IFERROR(VLOOKUP($A105,'2016'!$B$2:$K$165,5,FALSE),0)</f>
        <v>0</v>
      </c>
      <c r="AV105" s="1796">
        <f>IFERROR(VLOOKUP($A105,'2016'!$B$2:$K$165,8,FALSE),0)</f>
        <v>0</v>
      </c>
      <c r="AW105" s="1740">
        <f>IFERROR(VLOOKUP($A105,'2016'!$B$2:$K$165,10,FALSE),0)</f>
        <v>0</v>
      </c>
      <c r="AX105" s="1700">
        <f>IFERROR(VLOOKUP($A105,'2015'!$B$2:$K$165,3,FALSE),0)</f>
        <v>0</v>
      </c>
      <c r="AY105" s="1695">
        <f>IFERROR(VLOOKUP($A105,'2015'!$B$2:$K$165,4,FALSE),0)</f>
        <v>0</v>
      </c>
      <c r="AZ105" s="1695">
        <f>IFERROR(VLOOKUP($A105,'2015'!$B$2:$K$165,5,FALSE),0)</f>
        <v>0</v>
      </c>
      <c r="BA105" s="1695">
        <f>IFERROR(VLOOKUP($A105,'2015'!$B$2:$K$165,8,FALSE),0)</f>
        <v>0</v>
      </c>
      <c r="BB105" s="1740">
        <f>IFERROR(VLOOKUP($A105,'2015'!$B$2:$K$165,10,FALSE),0)</f>
        <v>0</v>
      </c>
      <c r="BC105" s="1700">
        <f>IFERROR(VLOOKUP($A105,'2014'!$B$2:$K$157,3,FALSE),0)</f>
        <v>0</v>
      </c>
      <c r="BD105" s="1691">
        <f>IFERROR(VLOOKUP($A105,'2014'!$B$2:$K$157,4,FALSE),0)</f>
        <v>0</v>
      </c>
      <c r="BE105" s="1691">
        <f>IFERROR(VLOOKUP($A105,'2014'!$B$2:$K$157,5,FALSE),0)</f>
        <v>0</v>
      </c>
      <c r="BF105" s="1691">
        <f>IFERROR(VLOOKUP($A105,'2014'!$B$2:$K$157,8,FALSE),0)</f>
        <v>0</v>
      </c>
      <c r="BG105" s="1740">
        <f>IFERROR(VLOOKUP($A105,'2014'!$B$2:$K$157,10,FALSE),0)</f>
        <v>0</v>
      </c>
      <c r="BH105" s="1700">
        <f>IFERROR(VLOOKUP($A105,'2013'!$D$4:$I$249,2,FALSE),0)</f>
        <v>0</v>
      </c>
      <c r="BI105" s="1691">
        <f>IFERROR(VLOOKUP($A105,'2013'!$D$4:$I$249,3,FALSE),0)</f>
        <v>0</v>
      </c>
      <c r="BJ105" s="1691">
        <f>IFERROR(VLOOKUP($A105,'2013'!$D$4:$I$249,4,FALSE),0)</f>
        <v>0</v>
      </c>
      <c r="BK105" s="1691">
        <f>IFERROR(VLOOKUP($A105,'2013'!$D$4:$I$249,5,FALSE),0)</f>
        <v>0</v>
      </c>
      <c r="BL105" s="1740">
        <f>IFERROR(VLOOKUP($A105,'2013'!$D$4:$I$249,6,FALSE),0)</f>
        <v>0</v>
      </c>
      <c r="BM105" s="1737">
        <f>IFERROR(VLOOKUP($A105,'2012'!$D$3:$O$172,2,FALSE),0)</f>
        <v>0</v>
      </c>
      <c r="BN105" s="1691">
        <f>IFERROR(VLOOKUP($A105,'2012'!$D$3:$O$172,3,FALSE),0)</f>
        <v>0</v>
      </c>
      <c r="BO105" s="1743">
        <f>IFERROR(VLOOKUP($A105,'2012'!$D$3:$O$172,4,FALSE),0)</f>
        <v>0</v>
      </c>
      <c r="BP105" s="1700">
        <f>IFERROR(VLOOKUP($A105,'2012'!$D$3:$O$172,5,FALSE),0)</f>
        <v>0</v>
      </c>
      <c r="BQ105" s="1691">
        <f>IFERROR(VLOOKUP($A105,'2012'!$D$3:$O$172,6,FALSE),0)</f>
        <v>0</v>
      </c>
      <c r="BR105" s="1691">
        <f>IFERROR(VLOOKUP($A105,'2012'!$D$3:$O$172,7,FALSE),0)</f>
        <v>0</v>
      </c>
      <c r="BS105" s="1691">
        <f>IFERROR(VLOOKUP($A105,'2012'!$D$3:$O$172,8,FALSE),0)</f>
        <v>0</v>
      </c>
      <c r="BT105" s="1740">
        <f>IFERROR(VLOOKUP($A105,'2012'!$D$3:$O$172,9,FALSE),0)</f>
        <v>0</v>
      </c>
      <c r="BX105" s="1700">
        <f>IFERROR(VLOOKUP($A105,'2011'!$D$4:$I$251,2,FALSE),0)</f>
        <v>0</v>
      </c>
      <c r="BY105" s="1691">
        <f>IFERROR(VLOOKUP($A105,'2011'!$D$4:$I$251,3,FALSE),0)</f>
        <v>0</v>
      </c>
      <c r="BZ105" s="1691">
        <f>IFERROR(VLOOKUP($A105,'2011'!$D$4:$I$251,4,FALSE),0)</f>
        <v>0</v>
      </c>
      <c r="CA105" s="1691">
        <f>IFERROR(VLOOKUP($A105,'2011'!$D$4:$I$251,5,FALSE),0)</f>
        <v>0</v>
      </c>
      <c r="CB105" s="1740">
        <f>IFERROR(VLOOKUP($A105,'2011'!$D$4:$I$251,6,FALSE),0)</f>
        <v>0</v>
      </c>
      <c r="CC105" s="1700">
        <f>IFERROR(VLOOKUP($A105,'2010'!$C$3:$H$234,2,FALSE),0)</f>
        <v>0</v>
      </c>
      <c r="CD105" s="1691">
        <f>IFERROR(VLOOKUP($A105,'2010'!$C$3:$H$234,3,FALSE),0)</f>
        <v>0</v>
      </c>
      <c r="CE105" s="1691">
        <f>IFERROR(VLOOKUP($A105,'2010'!$C$3:$H$234,4,FALSE),0)</f>
        <v>0</v>
      </c>
      <c r="CF105" s="1691">
        <f>IFERROR(VLOOKUP($A105,'2010'!$C$3:$H$234,5,FALSE),0)</f>
        <v>0</v>
      </c>
      <c r="CG105" s="1740">
        <f>IFERROR(VLOOKUP($A105,'2010'!$C$3:$H$234,6,FALSE),0)</f>
        <v>0</v>
      </c>
      <c r="CH105" s="1700">
        <f>IFERROR(VLOOKUP($A105,'2009'!$C$3:$H$242,2,FALSE),0)</f>
        <v>0</v>
      </c>
      <c r="CI105" s="1691">
        <f>IFERROR(VLOOKUP($A105,'2009'!$C$3:$H$242,3,FALSE),0)</f>
        <v>0</v>
      </c>
      <c r="CJ105" s="1691">
        <f>IFERROR(VLOOKUP($A105,'2009'!$C$3:$H$242,4,FALSE),0)</f>
        <v>0</v>
      </c>
      <c r="CK105" s="1691">
        <f>IFERROR(VLOOKUP($A105,'2009'!$C$3:$H$242,5,FALSE),0)</f>
        <v>0</v>
      </c>
      <c r="CL105" s="1740">
        <f>IFERROR(VLOOKUP($A105,'2009'!$C$3:$H$242,6,FALSE),0)</f>
        <v>0</v>
      </c>
      <c r="CM105" s="1700">
        <f>IFERROR(VLOOKUP($A105,'2008'!$C$3:$H$229,2,FALSE),0)</f>
        <v>0</v>
      </c>
      <c r="CN105" s="1691">
        <f>IFERROR(VLOOKUP($A105,'2008'!$C$3:$H$229,3,FALSE),0)</f>
        <v>0</v>
      </c>
      <c r="CO105" s="1691">
        <f>IFERROR(VLOOKUP($A105,'2008'!$C$3:$H$229,4,FALSE),0)</f>
        <v>0</v>
      </c>
      <c r="CP105" s="1691">
        <f>IFERROR(VLOOKUP($A105,'2008'!$C$3:$H$229,5,FALSE),0)</f>
        <v>0</v>
      </c>
      <c r="CQ105" s="1740">
        <f>IFERROR(VLOOKUP($A105,'2008'!$C$3:$H$229,6,FALSE),0)</f>
        <v>0</v>
      </c>
      <c r="CR105" s="1700">
        <f>IFERROR(VLOOKUP($A105,'2007'!$C$3:$M$238,7,FALSE),0)</f>
        <v>0</v>
      </c>
      <c r="CS105" s="1691">
        <f>IFERROR(VLOOKUP($A105,'2007'!$C$3:$M$238,8,FALSE),0)</f>
        <v>0</v>
      </c>
      <c r="CT105" s="1691">
        <f>IFERROR(VLOOKUP($A105,'2007'!$C$3:$M$238,9,FALSE),0)</f>
        <v>0</v>
      </c>
      <c r="CU105" s="1691">
        <f>IFERROR(VLOOKUP($A105,'2007'!$C$3:$M$238,10,FALSE),0)</f>
        <v>0</v>
      </c>
      <c r="CV105" s="1740">
        <f>IFERROR(VLOOKUP($A105,'2007'!$C$3:$M$238,11,FALSE),0)</f>
        <v>0</v>
      </c>
      <c r="CW105" s="1700">
        <f>IFERROR(VLOOKUP($A105,'2006'!$A$2:$F$200,2,FALSE),0)</f>
        <v>0</v>
      </c>
      <c r="CX105" s="1691">
        <f>IFERROR(VLOOKUP($A105,'2006'!$A$2:$F$200,4,FALSE),0)</f>
        <v>0</v>
      </c>
      <c r="CY105" s="1691">
        <f>IFERROR(VLOOKUP($A105,'2006'!$A$2:$F$200,5,FALSE),0)</f>
        <v>0</v>
      </c>
      <c r="CZ105" s="1740">
        <f>IFERROR(VLOOKUP($A105,'2006'!$A$2:$F$200,6,FALSE),0)</f>
        <v>0</v>
      </c>
      <c r="DA105" s="1700">
        <f>IFERROR(VLOOKUP($A105,'2005'!$C$3:$M$205,8,FALSE),0)</f>
        <v>0</v>
      </c>
      <c r="DB105" s="1691">
        <f>IFERROR(VLOOKUP($A105,'2005'!$C$3:$M$205,9,FALSE),0)</f>
        <v>0</v>
      </c>
      <c r="DC105" s="1691">
        <f>IFERROR(VLOOKUP($A105,'2005'!$C$3:$M$205,10,FALSE),0)</f>
        <v>0</v>
      </c>
      <c r="DD105" s="1740">
        <f>IFERROR(VLOOKUP($A105,'2005'!$C$3:$M$205,11,FALSE),0)</f>
        <v>0</v>
      </c>
      <c r="DE105" s="1700">
        <f>IFERROR(VLOOKUP($A105,'2004'!$C$3:$M$213,8,FALSE),0)</f>
        <v>0</v>
      </c>
      <c r="DF105" s="1691">
        <f>IFERROR(VLOOKUP($A105,'2004'!$C$3:$M$213,9,FALSE),0)</f>
        <v>0</v>
      </c>
      <c r="DG105" s="1691">
        <f>IFERROR(VLOOKUP($A105,'2004'!$C$3:$M$213,10,FALSE),0)</f>
        <v>0</v>
      </c>
      <c r="DH105" s="1740">
        <f>IFERROR(VLOOKUP($A105,'2004'!$C$3:$M$213,11,FALSE),0)</f>
        <v>0</v>
      </c>
      <c r="DI105" s="1700">
        <f>IFERROR(VLOOKUP($A105,'2003'!$C$3:$Q$214,12,FALSE),0)</f>
        <v>0</v>
      </c>
      <c r="DJ105" s="1691">
        <f>IFERROR(VLOOKUP($A105,'2003'!$C$3:$Q$214,13,FALSE),0)</f>
        <v>0</v>
      </c>
      <c r="DK105" s="1691">
        <f>IFERROR(VLOOKUP($A105,'2003'!$C$3:$Q$214,14,FALSE),0)</f>
        <v>0</v>
      </c>
      <c r="DL105" s="1740">
        <f>IFERROR(VLOOKUP($A105,'2003'!$C$3:$Q$214,15,FALSE),0)</f>
        <v>0</v>
      </c>
      <c r="DM105" s="1700">
        <f>IFERROR(VLOOKUP($A105,'2002'!$D$3:$R$214,12,FALSE),0)</f>
        <v>0</v>
      </c>
      <c r="DN105" s="1691">
        <f>IFERROR(VLOOKUP($A105,'2002'!$D$3:$R$214,13,FALSE),0)</f>
        <v>0</v>
      </c>
      <c r="DO105" s="1691">
        <f>IFERROR(VLOOKUP($A105,'2002'!$D$3:$R$214,14,FALSE),0)</f>
        <v>0</v>
      </c>
      <c r="DP105" s="1788">
        <f>IFERROR(VLOOKUP($A105,'2002'!$D$3:$R$214,15,FALSE),0)</f>
        <v>0</v>
      </c>
      <c r="DQ105" s="1700">
        <f>IFERROR(VLOOKUP($A105,'Pre 2002'!$C$3:$CK$382,84,FALSE),0)</f>
        <v>1058</v>
      </c>
      <c r="DR105" s="1695">
        <f>IFERROR(VLOOKUP($A105,'Pre 2002'!$C$3:$CK$382,85,FALSE),0)</f>
        <v>574</v>
      </c>
      <c r="DS105" s="1695">
        <f>IFERROR(VLOOKUP($A105,'Pre 2002'!$C$3:$CK$382,86,FALSE),0)</f>
        <v>32</v>
      </c>
      <c r="DT105" s="1790">
        <f>IFERROR(VLOOKUP($A105,'Pre 2002'!$C$3:$CK$382,87,FALSE),0)</f>
        <v>0.5425330812854442</v>
      </c>
      <c r="DU105" s="1741">
        <f>IFERROR(VLOOKUP(A105,'Pre 2002'!$C$3:$CG$382,83,FALSE),0)</f>
        <v>17</v>
      </c>
      <c r="DV105" s="1722"/>
      <c r="DY105" s="1731"/>
    </row>
    <row r="106" spans="1:129">
      <c r="A106" s="1779" t="s">
        <v>2192</v>
      </c>
      <c r="B106" s="1562">
        <f t="shared" si="30"/>
        <v>562</v>
      </c>
      <c r="C106" s="1562">
        <f t="shared" si="31"/>
        <v>342</v>
      </c>
      <c r="D106" s="1562">
        <f t="shared" si="32"/>
        <v>31</v>
      </c>
      <c r="E106" s="1563">
        <f t="shared" si="33"/>
        <v>0.60854092526690395</v>
      </c>
      <c r="F106" s="1786">
        <f t="shared" si="34"/>
        <v>8</v>
      </c>
      <c r="G106" s="1595">
        <v>2015</v>
      </c>
      <c r="H106" s="1567">
        <f t="shared" si="44"/>
        <v>0</v>
      </c>
      <c r="I106" s="1734">
        <f t="shared" si="45"/>
        <v>0</v>
      </c>
      <c r="J106" s="1734">
        <f t="shared" si="46"/>
        <v>0</v>
      </c>
      <c r="K106" s="1734">
        <f t="shared" si="47"/>
        <v>0</v>
      </c>
      <c r="L106" s="1806">
        <f t="shared" si="48"/>
        <v>0</v>
      </c>
      <c r="M106" s="1734"/>
      <c r="N106" s="1748"/>
      <c r="O106" s="1700">
        <f>IFERROR(VLOOKUP($A106,'2022'!$B$2:$K$174,3,FALSE),0)</f>
        <v>82</v>
      </c>
      <c r="P106" s="1858">
        <f>IFERROR(VLOOKUP($A106,'2022'!$B$2:$K$174,4,FALSE),0)</f>
        <v>26</v>
      </c>
      <c r="Q106" s="1858">
        <f>IFERROR(VLOOKUP($A106,'2022'!$B$2:$K$174,5,FALSE),0)</f>
        <v>47</v>
      </c>
      <c r="R106" s="1858">
        <f>IFERROR(VLOOKUP($A106,'2022'!$B$2:$K$174,8,FALSE),0)</f>
        <v>3</v>
      </c>
      <c r="S106" s="1740">
        <f>IFERROR(VLOOKUP($A106,'2022'!$B$2:$K$174,10,FALSE),0)</f>
        <v>0.57299999999999995</v>
      </c>
      <c r="T106" s="1700">
        <f>IFERROR(VLOOKUP($A106,'2021'!$B$2:$K$174,3,FALSE),0)</f>
        <v>71</v>
      </c>
      <c r="U106" s="1843">
        <f>IFERROR(VLOOKUP($A106,'2021'!$B$2:$K$174,4,FALSE),0)</f>
        <v>26</v>
      </c>
      <c r="V106" s="1843">
        <f>IFERROR(VLOOKUP($A106,'2021'!$B$2:$K$174,5,FALSE),0)</f>
        <v>41</v>
      </c>
      <c r="W106" s="1843">
        <f>IFERROR(VLOOKUP($A106,'2021'!$B$2:$K$174,8,FALSE),0)</f>
        <v>4</v>
      </c>
      <c r="X106" s="1740">
        <f>IFERROR(VLOOKUP($A106,'2021'!$B$2:$K$174,10,FALSE),0)</f>
        <v>0.57699999999999996</v>
      </c>
      <c r="Y106" s="1700">
        <f>IFERROR(VLOOKUP($A106,'2020'!$B$2:$K$170,3,FALSE),0)</f>
        <v>79</v>
      </c>
      <c r="Z106" s="1829">
        <f>IFERROR(VLOOKUP($A106,'2020'!$B$2:$K$170,4,FALSE),0)</f>
        <v>23</v>
      </c>
      <c r="AA106" s="1829">
        <f>IFERROR(VLOOKUP($A106,'2020'!$B$2:$K$170,5,FALSE),0)</f>
        <v>41</v>
      </c>
      <c r="AB106" s="1829">
        <f>IFERROR(VLOOKUP($A106,'2020'!$B$2:$K$170,8,FALSE),0)</f>
        <v>6</v>
      </c>
      <c r="AC106" s="1740">
        <f>IFERROR(VLOOKUP($A106,'2020'!$B$2:$K$170,10,FALSE),0)</f>
        <v>0.51900000000000002</v>
      </c>
      <c r="AD106" s="1700">
        <f>IFERROR(VLOOKUP($A106,'2019'!$B$2:$K$170,3,FALSE),0)</f>
        <v>92</v>
      </c>
      <c r="AE106" s="1823">
        <f>IFERROR(VLOOKUP($A106,'2019'!$B$2:$K$170,4,FALSE),0)</f>
        <v>41</v>
      </c>
      <c r="AF106" s="1823">
        <f>IFERROR(VLOOKUP($A106,'2019'!$B$2:$K$170,5,FALSE),0)</f>
        <v>52</v>
      </c>
      <c r="AG106" s="1823">
        <f>IFERROR(VLOOKUP($A106,'2019'!$B$2:$K$170,8,FALSE),0)</f>
        <v>5</v>
      </c>
      <c r="AH106" s="1740">
        <f>IFERROR(VLOOKUP($A106,'2019'!$B$2:$K$170,10,FALSE),0)</f>
        <v>0.56499999999999995</v>
      </c>
      <c r="AI106" s="1700">
        <f>IFERROR(VLOOKUP($A106,'2018'!$B$2:$K$170,3,FALSE),0)</f>
        <v>84</v>
      </c>
      <c r="AJ106" s="1821">
        <f>IFERROR(VLOOKUP($A106,'2018'!$B$2:$K$170,4,FALSE),0)</f>
        <v>46</v>
      </c>
      <c r="AK106" s="1821">
        <f>IFERROR(VLOOKUP($A106,'2018'!$B$2:$K$170,5,FALSE),0)</f>
        <v>57</v>
      </c>
      <c r="AL106" s="1821">
        <f>IFERROR(VLOOKUP($A106,'2018'!$B$2:$K$170,8,FALSE),0)</f>
        <v>7</v>
      </c>
      <c r="AM106" s="1740">
        <f>IFERROR(VLOOKUP($A106,'2018'!$B$2:$K$170,10,FALSE),0)</f>
        <v>0.67900000000000005</v>
      </c>
      <c r="AN106" s="1700">
        <f>IFERROR(VLOOKUP($A106,'2017'!$B$2:$J$163,2,FALSE),0)</f>
        <v>70</v>
      </c>
      <c r="AO106" s="1815">
        <f>IFERROR(VLOOKUP($A106,'2017'!$B$2:$J$163,3,FALSE),0)</f>
        <v>34</v>
      </c>
      <c r="AP106" s="1815">
        <f>IFERROR(VLOOKUP($A106,'2017'!$B$2:$J$163,4,FALSE),0)</f>
        <v>47</v>
      </c>
      <c r="AQ106" s="1815">
        <f>IFERROR(VLOOKUP($A106,'2017'!$B$2:$J$163,7,FALSE),0)</f>
        <v>0</v>
      </c>
      <c r="AR106" s="1740">
        <f>IFERROR(VLOOKUP($A106,'2017'!$B$2:$J$163,9,FALSE),0)</f>
        <v>0.67142857142857137</v>
      </c>
      <c r="AS106" s="1700">
        <f>IFERROR(VLOOKUP($A106,'2016'!$B$2:$K$165,3,FALSE),0)</f>
        <v>79</v>
      </c>
      <c r="AT106" s="1796">
        <f>IFERROR(VLOOKUP($A106,'2016'!$B$2:$K$165,4,FALSE),0)</f>
        <v>37</v>
      </c>
      <c r="AU106" s="1796">
        <f>IFERROR(VLOOKUP($A106,'2016'!$B$2:$K$165,5,FALSE),0)</f>
        <v>54</v>
      </c>
      <c r="AV106" s="1796">
        <f>IFERROR(VLOOKUP($A106,'2016'!$B$2:$K$165,8,FALSE),0)</f>
        <v>6</v>
      </c>
      <c r="AW106" s="1740">
        <f>IFERROR(VLOOKUP($A106,'2016'!$B$2:$K$165,10,FALSE),0)</f>
        <v>0.68400000000000005</v>
      </c>
      <c r="AX106" s="1700">
        <f>IFERROR(VLOOKUP($A106,'2015'!$B$2:$K$165,3,FALSE),0)</f>
        <v>5</v>
      </c>
      <c r="AY106" s="1695">
        <f>IFERROR(VLOOKUP($A106,'2015'!$B$2:$K$165,4,FALSE),0)</f>
        <v>2</v>
      </c>
      <c r="AZ106" s="1695">
        <f>IFERROR(VLOOKUP($A106,'2015'!$B$2:$K$165,5,FALSE),0)</f>
        <v>3</v>
      </c>
      <c r="BA106" s="1695">
        <f>IFERROR(VLOOKUP($A106,'2015'!$B$2:$K$165,8,FALSE),0)</f>
        <v>0</v>
      </c>
      <c r="BB106" s="1740">
        <f>IFERROR(VLOOKUP($A106,'2015'!$B$2:$K$165,10,FALSE),0)</f>
        <v>0.6</v>
      </c>
      <c r="BC106" s="1700">
        <f>IFERROR(VLOOKUP($A106,'2014'!$B$2:$K$157,3,FALSE),0)</f>
        <v>0</v>
      </c>
      <c r="BD106" s="1691">
        <f>IFERROR(VLOOKUP($A106,'2014'!$B$2:$K$157,4,FALSE),0)</f>
        <v>0</v>
      </c>
      <c r="BE106" s="1691">
        <f>IFERROR(VLOOKUP($A106,'2014'!$B$2:$K$157,5,FALSE),0)</f>
        <v>0</v>
      </c>
      <c r="BF106" s="1691">
        <f>IFERROR(VLOOKUP($A106,'2014'!$B$2:$K$157,8,FALSE),0)</f>
        <v>0</v>
      </c>
      <c r="BG106" s="1740">
        <f>IFERROR(VLOOKUP($A106,'2014'!$B$2:$K$157,10,FALSE),0)</f>
        <v>0</v>
      </c>
      <c r="BH106" s="1700">
        <f>IFERROR(VLOOKUP($A106,'2013'!$D$4:$I$249,2,FALSE),0)</f>
        <v>0</v>
      </c>
      <c r="BI106" s="1691">
        <f>IFERROR(VLOOKUP($A106,'2013'!$D$4:$I$249,3,FALSE),0)</f>
        <v>0</v>
      </c>
      <c r="BJ106" s="1691">
        <f>IFERROR(VLOOKUP($A106,'2013'!$D$4:$I$249,4,FALSE),0)</f>
        <v>0</v>
      </c>
      <c r="BK106" s="1691">
        <f>IFERROR(VLOOKUP($A106,'2013'!$D$4:$I$249,5,FALSE),0)</f>
        <v>0</v>
      </c>
      <c r="BL106" s="1740">
        <f>IFERROR(VLOOKUP($A106,'2013'!$D$4:$I$249,6,FALSE),0)</f>
        <v>0</v>
      </c>
      <c r="BM106" s="1737">
        <f>IFERROR(VLOOKUP($A106,'2012'!$D$3:$O$172,2,FALSE),0)</f>
        <v>0</v>
      </c>
      <c r="BN106" s="1691">
        <f>IFERROR(VLOOKUP($A106,'2012'!$D$3:$O$172,3,FALSE),0)</f>
        <v>0</v>
      </c>
      <c r="BO106" s="1743">
        <f>IFERROR(VLOOKUP($A106,'2012'!$D$3:$O$172,4,FALSE),0)</f>
        <v>0</v>
      </c>
      <c r="BP106" s="1700">
        <f>IFERROR(VLOOKUP($A106,'2012'!$D$3:$O$172,5,FALSE),0)</f>
        <v>0</v>
      </c>
      <c r="BQ106" s="1691">
        <f>IFERROR(VLOOKUP($A106,'2012'!$D$3:$O$172,6,FALSE),0)</f>
        <v>0</v>
      </c>
      <c r="BR106" s="1691">
        <f>IFERROR(VLOOKUP($A106,'2012'!$D$3:$O$172,7,FALSE),0)</f>
        <v>0</v>
      </c>
      <c r="BS106" s="1691">
        <f>IFERROR(VLOOKUP($A106,'2012'!$D$3:$O$172,8,FALSE),0)</f>
        <v>0</v>
      </c>
      <c r="BT106" s="1740">
        <f>IFERROR(VLOOKUP($A106,'2012'!$D$3:$O$172,9,FALSE),0)</f>
        <v>0</v>
      </c>
      <c r="BX106" s="1700">
        <f>IFERROR(VLOOKUP($A106,'2011'!$D$4:$I$251,2,FALSE),0)</f>
        <v>0</v>
      </c>
      <c r="BY106" s="1691">
        <f>IFERROR(VLOOKUP($A106,'2011'!$D$4:$I$251,3,FALSE),0)</f>
        <v>0</v>
      </c>
      <c r="BZ106" s="1691">
        <f>IFERROR(VLOOKUP($A106,'2011'!$D$4:$I$251,4,FALSE),0)</f>
        <v>0</v>
      </c>
      <c r="CA106" s="1691">
        <f>IFERROR(VLOOKUP($A106,'2011'!$D$4:$I$251,5,FALSE),0)</f>
        <v>0</v>
      </c>
      <c r="CB106" s="1740">
        <f>IFERROR(VLOOKUP($A106,'2011'!$D$4:$I$251,6,FALSE),0)</f>
        <v>0</v>
      </c>
      <c r="CC106" s="1700">
        <f>IFERROR(VLOOKUP($A106,'2010'!$C$3:$H$234,2,FALSE),0)</f>
        <v>0</v>
      </c>
      <c r="CD106" s="1691">
        <f>IFERROR(VLOOKUP($A106,'2010'!$C$3:$H$234,3,FALSE),0)</f>
        <v>0</v>
      </c>
      <c r="CE106" s="1691">
        <f>IFERROR(VLOOKUP($A106,'2010'!$C$3:$H$234,4,FALSE),0)</f>
        <v>0</v>
      </c>
      <c r="CF106" s="1691">
        <f>IFERROR(VLOOKUP($A106,'2010'!$C$3:$H$234,5,FALSE),0)</f>
        <v>0</v>
      </c>
      <c r="CG106" s="1740">
        <f>IFERROR(VLOOKUP($A106,'2010'!$C$3:$H$234,6,FALSE),0)</f>
        <v>0</v>
      </c>
      <c r="CH106" s="1700">
        <f>IFERROR(VLOOKUP($A106,'2009'!$C$3:$H$242,2,FALSE),0)</f>
        <v>0</v>
      </c>
      <c r="CI106" s="1691">
        <f>IFERROR(VLOOKUP($A106,'2009'!$C$3:$H$242,3,FALSE),0)</f>
        <v>0</v>
      </c>
      <c r="CJ106" s="1691">
        <f>IFERROR(VLOOKUP($A106,'2009'!$C$3:$H$242,4,FALSE),0)</f>
        <v>0</v>
      </c>
      <c r="CK106" s="1691">
        <f>IFERROR(VLOOKUP($A106,'2009'!$C$3:$H$242,5,FALSE),0)</f>
        <v>0</v>
      </c>
      <c r="CL106" s="1740">
        <f>IFERROR(VLOOKUP($A106,'2009'!$C$3:$H$242,6,FALSE),0)</f>
        <v>0</v>
      </c>
      <c r="CM106" s="1700">
        <f>IFERROR(VLOOKUP($A106,'2008'!$C$3:$H$229,2,FALSE),0)</f>
        <v>0</v>
      </c>
      <c r="CN106" s="1691">
        <f>IFERROR(VLOOKUP($A106,'2008'!$C$3:$H$229,3,FALSE),0)</f>
        <v>0</v>
      </c>
      <c r="CO106" s="1691">
        <f>IFERROR(VLOOKUP($A106,'2008'!$C$3:$H$229,4,FALSE),0)</f>
        <v>0</v>
      </c>
      <c r="CP106" s="1691">
        <f>IFERROR(VLOOKUP($A106,'2008'!$C$3:$H$229,5,FALSE),0)</f>
        <v>0</v>
      </c>
      <c r="CQ106" s="1740">
        <f>IFERROR(VLOOKUP($A106,'2008'!$C$3:$H$229,6,FALSE),0)</f>
        <v>0</v>
      </c>
      <c r="CR106" s="1700">
        <f>IFERROR(VLOOKUP($A106,'2007'!$C$3:$M$238,7,FALSE),0)</f>
        <v>0</v>
      </c>
      <c r="CS106" s="1691">
        <f>IFERROR(VLOOKUP($A106,'2007'!$C$3:$M$238,8,FALSE),0)</f>
        <v>0</v>
      </c>
      <c r="CT106" s="1691">
        <f>IFERROR(VLOOKUP($A106,'2007'!$C$3:$M$238,9,FALSE),0)</f>
        <v>0</v>
      </c>
      <c r="CU106" s="1691">
        <f>IFERROR(VLOOKUP($A106,'2007'!$C$3:$M$238,10,FALSE),0)</f>
        <v>0</v>
      </c>
      <c r="CV106" s="1740">
        <f>IFERROR(VLOOKUP($A106,'2007'!$C$3:$M$238,11,FALSE),0)</f>
        <v>0</v>
      </c>
      <c r="CW106" s="1700">
        <f>IFERROR(VLOOKUP($A106,'2006'!$A$2:$F$200,2,FALSE),0)</f>
        <v>0</v>
      </c>
      <c r="CX106" s="1691">
        <f>IFERROR(VLOOKUP($A106,'2006'!$A$2:$F$200,4,FALSE),0)</f>
        <v>0</v>
      </c>
      <c r="CY106" s="1691">
        <f>IFERROR(VLOOKUP($A106,'2006'!$A$2:$F$200,5,FALSE),0)</f>
        <v>0</v>
      </c>
      <c r="CZ106" s="1740">
        <f>IFERROR(VLOOKUP($A106,'2006'!$A$2:$F$200,6,FALSE),0)</f>
        <v>0</v>
      </c>
      <c r="DA106" s="1700">
        <f>IFERROR(VLOOKUP($A106,'2005'!$C$3:$M$205,8,FALSE),0)</f>
        <v>0</v>
      </c>
      <c r="DB106" s="1691">
        <f>IFERROR(VLOOKUP($A106,'2005'!$C$3:$M$205,9,FALSE),0)</f>
        <v>0</v>
      </c>
      <c r="DC106" s="1691">
        <f>IFERROR(VLOOKUP($A106,'2005'!$C$3:$M$205,10,FALSE),0)</f>
        <v>0</v>
      </c>
      <c r="DD106" s="1740">
        <f>IFERROR(VLOOKUP($A106,'2005'!$C$3:$M$205,11,FALSE),0)</f>
        <v>0</v>
      </c>
      <c r="DE106" s="1700">
        <f>IFERROR(VLOOKUP($A106,'2004'!$C$3:$M$213,8,FALSE),0)</f>
        <v>0</v>
      </c>
      <c r="DF106" s="1691">
        <f>IFERROR(VLOOKUP($A106,'2004'!$C$3:$M$213,9,FALSE),0)</f>
        <v>0</v>
      </c>
      <c r="DG106" s="1691">
        <f>IFERROR(VLOOKUP($A106,'2004'!$C$3:$M$213,10,FALSE),0)</f>
        <v>0</v>
      </c>
      <c r="DH106" s="1740">
        <f>IFERROR(VLOOKUP($A106,'2004'!$C$3:$M$213,11,FALSE),0)</f>
        <v>0</v>
      </c>
      <c r="DI106" s="1700">
        <f>IFERROR(VLOOKUP($A106,'2003'!$C$3:$Q$214,12,FALSE),0)</f>
        <v>0</v>
      </c>
      <c r="DJ106" s="1691">
        <f>IFERROR(VLOOKUP($A106,'2003'!$C$3:$Q$214,13,FALSE),0)</f>
        <v>0</v>
      </c>
      <c r="DK106" s="1691">
        <f>IFERROR(VLOOKUP($A106,'2003'!$C$3:$Q$214,14,FALSE),0)</f>
        <v>0</v>
      </c>
      <c r="DL106" s="1740">
        <f>IFERROR(VLOOKUP($A106,'2003'!$C$3:$Q$214,15,FALSE),0)</f>
        <v>0</v>
      </c>
      <c r="DM106" s="1700">
        <f>IFERROR(VLOOKUP($A106,'2002'!$D$3:$R$214,12,FALSE),0)</f>
        <v>0</v>
      </c>
      <c r="DN106" s="1691">
        <f>IFERROR(VLOOKUP($A106,'2002'!$D$3:$R$214,13,FALSE),0)</f>
        <v>0</v>
      </c>
      <c r="DO106" s="1691">
        <f>IFERROR(VLOOKUP($A106,'2002'!$D$3:$R$214,14,FALSE),0)</f>
        <v>0</v>
      </c>
      <c r="DP106" s="1788">
        <f>IFERROR(VLOOKUP($A106,'2002'!$D$3:$R$214,15,FALSE),0)</f>
        <v>0</v>
      </c>
      <c r="DQ106" s="1700">
        <f>IFERROR(VLOOKUP($A106,'Pre 2002'!$C$3:$CK$382,84,FALSE),0)</f>
        <v>0</v>
      </c>
      <c r="DR106" s="1695">
        <f>IFERROR(VLOOKUP($A106,'Pre 2002'!$C$3:$CK$382,85,FALSE),0)</f>
        <v>0</v>
      </c>
      <c r="DS106" s="1695">
        <f>IFERROR(VLOOKUP($A106,'Pre 2002'!$C$3:$CK$382,86,FALSE),0)</f>
        <v>0</v>
      </c>
      <c r="DT106" s="1790">
        <f>IFERROR(VLOOKUP($A106,'Pre 2002'!$C$3:$CK$382,87,FALSE),0)</f>
        <v>0</v>
      </c>
      <c r="DU106" s="1741">
        <f>IFERROR(VLOOKUP(A106,'Pre 2002'!$C$3:$CG$382,83,FALSE),0)</f>
        <v>0</v>
      </c>
      <c r="DV106" s="1725"/>
      <c r="DY106" s="1731"/>
    </row>
    <row r="107" spans="1:129">
      <c r="A107" s="1778" t="s">
        <v>1864</v>
      </c>
      <c r="B107" s="1562">
        <f t="shared" si="30"/>
        <v>560</v>
      </c>
      <c r="C107" s="1562">
        <f t="shared" si="31"/>
        <v>306</v>
      </c>
      <c r="D107" s="1562">
        <f t="shared" si="32"/>
        <v>31</v>
      </c>
      <c r="E107" s="1563">
        <f t="shared" si="33"/>
        <v>0.54642857142857137</v>
      </c>
      <c r="F107" s="1786">
        <f t="shared" si="34"/>
        <v>10</v>
      </c>
      <c r="G107" s="1595" t="s">
        <v>2159</v>
      </c>
      <c r="H107" s="1567">
        <f t="shared" si="44"/>
        <v>10</v>
      </c>
      <c r="I107" s="1734">
        <f t="shared" si="45"/>
        <v>560</v>
      </c>
      <c r="J107" s="1734">
        <f t="shared" si="46"/>
        <v>306</v>
      </c>
      <c r="K107" s="1734">
        <f t="shared" si="47"/>
        <v>31</v>
      </c>
      <c r="L107" s="1806">
        <f t="shared" si="48"/>
        <v>0.54642857142857137</v>
      </c>
      <c r="M107" s="1734"/>
      <c r="N107" s="1748"/>
      <c r="O107" s="1700">
        <f>IFERROR(VLOOKUP($A107,'2022'!$B$2:$K$174,3,FALSE),0)</f>
        <v>0</v>
      </c>
      <c r="P107" s="1858">
        <f>IFERROR(VLOOKUP($A107,'2022'!$B$2:$K$174,4,FALSE),0)</f>
        <v>0</v>
      </c>
      <c r="Q107" s="1858">
        <f>IFERROR(VLOOKUP($A107,'2022'!$B$2:$K$174,5,FALSE),0)</f>
        <v>0</v>
      </c>
      <c r="R107" s="1858">
        <f>IFERROR(VLOOKUP($A107,'2022'!$B$2:$K$174,8,FALSE),0)</f>
        <v>0</v>
      </c>
      <c r="S107" s="1740">
        <f>IFERROR(VLOOKUP($A107,'2022'!$B$2:$K$174,10,FALSE),0)</f>
        <v>0</v>
      </c>
      <c r="T107" s="1700">
        <f>IFERROR(VLOOKUP($A107,'2021'!$B$2:$K$174,3,FALSE),0)</f>
        <v>0</v>
      </c>
      <c r="U107" s="1843">
        <f>IFERROR(VLOOKUP($A107,'2021'!$B$2:$K$174,4,FALSE),0)</f>
        <v>0</v>
      </c>
      <c r="V107" s="1843">
        <f>IFERROR(VLOOKUP($A107,'2021'!$B$2:$K$174,5,FALSE),0)</f>
        <v>0</v>
      </c>
      <c r="W107" s="1843">
        <f>IFERROR(VLOOKUP($A107,'2021'!$B$2:$K$174,8,FALSE),0)</f>
        <v>0</v>
      </c>
      <c r="X107" s="1740">
        <f>IFERROR(VLOOKUP($A107,'2021'!$B$2:$K$174,10,FALSE),0)</f>
        <v>0</v>
      </c>
      <c r="Y107" s="1700">
        <f>IFERROR(VLOOKUP($A107,'2020'!$B$2:$K$170,3,FALSE),0)</f>
        <v>0</v>
      </c>
      <c r="Z107" s="1829">
        <f>IFERROR(VLOOKUP($A107,'2020'!$B$2:$K$170,4,FALSE),0)</f>
        <v>0</v>
      </c>
      <c r="AA107" s="1829">
        <f>IFERROR(VLOOKUP($A107,'2020'!$B$2:$K$170,5,FALSE),0)</f>
        <v>0</v>
      </c>
      <c r="AB107" s="1829">
        <f>IFERROR(VLOOKUP($A107,'2020'!$B$2:$K$170,8,FALSE),0)</f>
        <v>0</v>
      </c>
      <c r="AC107" s="1740">
        <f>IFERROR(VLOOKUP($A107,'2020'!$B$2:$K$170,10,FALSE),0)</f>
        <v>0</v>
      </c>
      <c r="AD107" s="1700">
        <f>IFERROR(VLOOKUP($A107,'2019'!$B$2:$K$170,3,FALSE),0)</f>
        <v>0</v>
      </c>
      <c r="AE107" s="1823">
        <f>IFERROR(VLOOKUP($A107,'2019'!$B$2:$K$170,4,FALSE),0)</f>
        <v>0</v>
      </c>
      <c r="AF107" s="1823">
        <f>IFERROR(VLOOKUP($A107,'2019'!$B$2:$K$170,5,FALSE),0)</f>
        <v>0</v>
      </c>
      <c r="AG107" s="1823">
        <f>IFERROR(VLOOKUP($A107,'2019'!$B$2:$K$170,8,FALSE),0)</f>
        <v>0</v>
      </c>
      <c r="AH107" s="1740">
        <f>IFERROR(VLOOKUP($A107,'2019'!$B$2:$K$170,10,FALSE),0)</f>
        <v>0</v>
      </c>
      <c r="AI107" s="1700">
        <f>IFERROR(VLOOKUP($A107,'2018'!$B$2:$K$170,3,FALSE),0)</f>
        <v>0</v>
      </c>
      <c r="AJ107" s="1821">
        <f>IFERROR(VLOOKUP($A107,'2018'!$B$2:$K$170,4,FALSE),0)</f>
        <v>0</v>
      </c>
      <c r="AK107" s="1821">
        <f>IFERROR(VLOOKUP($A107,'2018'!$B$2:$K$170,5,FALSE),0)</f>
        <v>0</v>
      </c>
      <c r="AL107" s="1821">
        <f>IFERROR(VLOOKUP($A107,'2018'!$B$2:$K$170,8,FALSE),0)</f>
        <v>0</v>
      </c>
      <c r="AM107" s="1740">
        <f>IFERROR(VLOOKUP($A107,'2018'!$B$2:$K$170,10,FALSE),0)</f>
        <v>0</v>
      </c>
      <c r="AN107" s="1700">
        <f>IFERROR(VLOOKUP($A107,'2017'!$B$2:$J$163,2,FALSE),0)</f>
        <v>0</v>
      </c>
      <c r="AO107" s="1815">
        <f>IFERROR(VLOOKUP($A107,'2017'!$B$2:$J$163,3,FALSE),0)</f>
        <v>0</v>
      </c>
      <c r="AP107" s="1815">
        <f>IFERROR(VLOOKUP($A107,'2017'!$B$2:$J$163,4,FALSE),0)</f>
        <v>0</v>
      </c>
      <c r="AQ107" s="1815">
        <f>IFERROR(VLOOKUP($A107,'2017'!$B$2:$J$163,7,FALSE),0)</f>
        <v>0</v>
      </c>
      <c r="AR107" s="1740">
        <f>IFERROR(VLOOKUP($A107,'2017'!$B$2:$J$163,9,FALSE),0)</f>
        <v>0</v>
      </c>
      <c r="AS107" s="1700">
        <f>IFERROR(VLOOKUP($A107,'2016'!$B$2:$K$165,3,FALSE),0)</f>
        <v>0</v>
      </c>
      <c r="AT107" s="1796">
        <f>IFERROR(VLOOKUP($A107,'2016'!$B$2:$K$165,4,FALSE),0)</f>
        <v>0</v>
      </c>
      <c r="AU107" s="1796">
        <f>IFERROR(VLOOKUP($A107,'2016'!$B$2:$K$165,5,FALSE),0)</f>
        <v>0</v>
      </c>
      <c r="AV107" s="1796">
        <f>IFERROR(VLOOKUP($A107,'2016'!$B$2:$K$165,8,FALSE),0)</f>
        <v>0</v>
      </c>
      <c r="AW107" s="1740">
        <f>IFERROR(VLOOKUP($A107,'2016'!$B$2:$K$165,10,FALSE),0)</f>
        <v>0</v>
      </c>
      <c r="AX107" s="1700">
        <f>IFERROR(VLOOKUP($A107,'2015'!$B$2:$K$165,3,FALSE),0)</f>
        <v>0</v>
      </c>
      <c r="AY107" s="1695">
        <f>IFERROR(VLOOKUP($A107,'2015'!$B$2:$K$165,4,FALSE),0)</f>
        <v>0</v>
      </c>
      <c r="AZ107" s="1695">
        <f>IFERROR(VLOOKUP($A107,'2015'!$B$2:$K$165,5,FALSE),0)</f>
        <v>0</v>
      </c>
      <c r="BA107" s="1695">
        <f>IFERROR(VLOOKUP($A107,'2015'!$B$2:$K$165,8,FALSE),0)</f>
        <v>0</v>
      </c>
      <c r="BB107" s="1740">
        <f>IFERROR(VLOOKUP($A107,'2015'!$B$2:$K$165,10,FALSE),0)</f>
        <v>0</v>
      </c>
      <c r="BC107" s="1700">
        <f>IFERROR(VLOOKUP($A107,'2014'!$B$2:$K$157,3,FALSE),0)</f>
        <v>0</v>
      </c>
      <c r="BD107" s="1691">
        <f>IFERROR(VLOOKUP($A107,'2014'!$B$2:$K$157,4,FALSE),0)</f>
        <v>0</v>
      </c>
      <c r="BE107" s="1691">
        <f>IFERROR(VLOOKUP($A107,'2014'!$B$2:$K$157,5,FALSE),0)</f>
        <v>0</v>
      </c>
      <c r="BF107" s="1691">
        <f>IFERROR(VLOOKUP($A107,'2014'!$B$2:$K$157,8,FALSE),0)</f>
        <v>0</v>
      </c>
      <c r="BG107" s="1740">
        <f>IFERROR(VLOOKUP($A107,'2014'!$B$2:$K$157,10,FALSE),0)</f>
        <v>0</v>
      </c>
      <c r="BH107" s="1700">
        <f>IFERROR(VLOOKUP($A107,'2013'!$D$4:$I$249,2,FALSE),0)</f>
        <v>0</v>
      </c>
      <c r="BI107" s="1691">
        <f>IFERROR(VLOOKUP($A107,'2013'!$D$4:$I$249,3,FALSE),0)</f>
        <v>0</v>
      </c>
      <c r="BJ107" s="1691">
        <f>IFERROR(VLOOKUP($A107,'2013'!$D$4:$I$249,4,FALSE),0)</f>
        <v>0</v>
      </c>
      <c r="BK107" s="1691">
        <f>IFERROR(VLOOKUP($A107,'2013'!$D$4:$I$249,5,FALSE),0)</f>
        <v>0</v>
      </c>
      <c r="BL107" s="1740">
        <f>IFERROR(VLOOKUP($A107,'2013'!$D$4:$I$249,6,FALSE),0)</f>
        <v>0</v>
      </c>
      <c r="BM107" s="1737">
        <f>IFERROR(VLOOKUP($A107,'2012'!$D$3:$O$172,2,FALSE),0)</f>
        <v>0</v>
      </c>
      <c r="BN107" s="1691">
        <f>IFERROR(VLOOKUP($A107,'2012'!$D$3:$O$172,3,FALSE),0)</f>
        <v>0</v>
      </c>
      <c r="BO107" s="1743">
        <f>IFERROR(VLOOKUP($A107,'2012'!$D$3:$O$172,4,FALSE),0)</f>
        <v>0</v>
      </c>
      <c r="BP107" s="1700">
        <f>IFERROR(VLOOKUP($A107,'2012'!$D$3:$O$172,5,FALSE),0)</f>
        <v>0</v>
      </c>
      <c r="BQ107" s="1691">
        <f>IFERROR(VLOOKUP($A107,'2012'!$D$3:$O$172,6,FALSE),0)</f>
        <v>0</v>
      </c>
      <c r="BR107" s="1691">
        <f>IFERROR(VLOOKUP($A107,'2012'!$D$3:$O$172,7,FALSE),0)</f>
        <v>0</v>
      </c>
      <c r="BS107" s="1691">
        <f>IFERROR(VLOOKUP($A107,'2012'!$D$3:$O$172,8,FALSE),0)</f>
        <v>0</v>
      </c>
      <c r="BT107" s="1740">
        <f>IFERROR(VLOOKUP($A107,'2012'!$D$3:$O$172,9,FALSE),0)</f>
        <v>0</v>
      </c>
      <c r="BX107" s="1700">
        <f>IFERROR(VLOOKUP($A107,'2011'!$D$4:$I$251,2,FALSE),0)</f>
        <v>0</v>
      </c>
      <c r="BY107" s="1691">
        <f>IFERROR(VLOOKUP($A107,'2011'!$D$4:$I$251,3,FALSE),0)</f>
        <v>0</v>
      </c>
      <c r="BZ107" s="1691">
        <f>IFERROR(VLOOKUP($A107,'2011'!$D$4:$I$251,4,FALSE),0)</f>
        <v>0</v>
      </c>
      <c r="CA107" s="1691">
        <f>IFERROR(VLOOKUP($A107,'2011'!$D$4:$I$251,5,FALSE),0)</f>
        <v>0</v>
      </c>
      <c r="CB107" s="1740">
        <f>IFERROR(VLOOKUP($A107,'2011'!$D$4:$I$251,6,FALSE),0)</f>
        <v>0</v>
      </c>
      <c r="CC107" s="1700">
        <f>IFERROR(VLOOKUP($A107,'2010'!$C$3:$H$234,2,FALSE),0)</f>
        <v>0</v>
      </c>
      <c r="CD107" s="1691">
        <f>IFERROR(VLOOKUP($A107,'2010'!$C$3:$H$234,3,FALSE),0)</f>
        <v>0</v>
      </c>
      <c r="CE107" s="1691">
        <f>IFERROR(VLOOKUP($A107,'2010'!$C$3:$H$234,4,FALSE),0)</f>
        <v>0</v>
      </c>
      <c r="CF107" s="1691">
        <f>IFERROR(VLOOKUP($A107,'2010'!$C$3:$H$234,5,FALSE),0)</f>
        <v>0</v>
      </c>
      <c r="CG107" s="1740">
        <f>IFERROR(VLOOKUP($A107,'2010'!$C$3:$H$234,6,FALSE),0)</f>
        <v>0</v>
      </c>
      <c r="CH107" s="1700">
        <f>IFERROR(VLOOKUP($A107,'2009'!$C$3:$H$242,2,FALSE),0)</f>
        <v>0</v>
      </c>
      <c r="CI107" s="1691">
        <f>IFERROR(VLOOKUP($A107,'2009'!$C$3:$H$242,3,FALSE),0)</f>
        <v>0</v>
      </c>
      <c r="CJ107" s="1691">
        <f>IFERROR(VLOOKUP($A107,'2009'!$C$3:$H$242,4,FALSE),0)</f>
        <v>0</v>
      </c>
      <c r="CK107" s="1691">
        <f>IFERROR(VLOOKUP($A107,'2009'!$C$3:$H$242,5,FALSE),0)</f>
        <v>0</v>
      </c>
      <c r="CL107" s="1740">
        <f>IFERROR(VLOOKUP($A107,'2009'!$C$3:$H$242,6,FALSE),0)</f>
        <v>0</v>
      </c>
      <c r="CM107" s="1700">
        <f>IFERROR(VLOOKUP($A107,'2008'!$C$3:$H$229,2,FALSE),0)</f>
        <v>0</v>
      </c>
      <c r="CN107" s="1691">
        <f>IFERROR(VLOOKUP($A107,'2008'!$C$3:$H$229,3,FALSE),0)</f>
        <v>0</v>
      </c>
      <c r="CO107" s="1691">
        <f>IFERROR(VLOOKUP($A107,'2008'!$C$3:$H$229,4,FALSE),0)</f>
        <v>0</v>
      </c>
      <c r="CP107" s="1691">
        <f>IFERROR(VLOOKUP($A107,'2008'!$C$3:$H$229,5,FALSE),0)</f>
        <v>0</v>
      </c>
      <c r="CQ107" s="1740">
        <f>IFERROR(VLOOKUP($A107,'2008'!$C$3:$H$229,6,FALSE),0)</f>
        <v>0</v>
      </c>
      <c r="CR107" s="1700">
        <f>IFERROR(VLOOKUP($A107,'2007'!$C$3:$M$238,7,FALSE),0)</f>
        <v>0</v>
      </c>
      <c r="CS107" s="1691">
        <f>IFERROR(VLOOKUP($A107,'2007'!$C$3:$M$238,8,FALSE),0)</f>
        <v>0</v>
      </c>
      <c r="CT107" s="1691">
        <f>IFERROR(VLOOKUP($A107,'2007'!$C$3:$M$238,9,FALSE),0)</f>
        <v>0</v>
      </c>
      <c r="CU107" s="1691">
        <f>IFERROR(VLOOKUP($A107,'2007'!$C$3:$M$238,10,FALSE),0)</f>
        <v>0</v>
      </c>
      <c r="CV107" s="1740">
        <f>IFERROR(VLOOKUP($A107,'2007'!$C$3:$M$238,11,FALSE),0)</f>
        <v>0</v>
      </c>
      <c r="CW107" s="1700">
        <f>IFERROR(VLOOKUP($A107,'2006'!$A$2:$F$200,2,FALSE),0)</f>
        <v>0</v>
      </c>
      <c r="CX107" s="1691">
        <f>IFERROR(VLOOKUP($A107,'2006'!$A$2:$F$200,4,FALSE),0)</f>
        <v>0</v>
      </c>
      <c r="CY107" s="1691">
        <f>IFERROR(VLOOKUP($A107,'2006'!$A$2:$F$200,5,FALSE),0)</f>
        <v>0</v>
      </c>
      <c r="CZ107" s="1740">
        <f>IFERROR(VLOOKUP($A107,'2006'!$A$2:$F$200,6,FALSE),0)</f>
        <v>0</v>
      </c>
      <c r="DA107" s="1700">
        <f>IFERROR(VLOOKUP($A107,'2005'!$C$3:$M$205,8,FALSE),0)</f>
        <v>0</v>
      </c>
      <c r="DB107" s="1691">
        <f>IFERROR(VLOOKUP($A107,'2005'!$C$3:$M$205,9,FALSE),0)</f>
        <v>0</v>
      </c>
      <c r="DC107" s="1691">
        <f>IFERROR(VLOOKUP($A107,'2005'!$C$3:$M$205,10,FALSE),0)</f>
        <v>0</v>
      </c>
      <c r="DD107" s="1740">
        <f>IFERROR(VLOOKUP($A107,'2005'!$C$3:$M$205,11,FALSE),0)</f>
        <v>0</v>
      </c>
      <c r="DE107" s="1700">
        <f>IFERROR(VLOOKUP($A107,'2004'!$C$3:$M$213,8,FALSE),0)</f>
        <v>0</v>
      </c>
      <c r="DF107" s="1691">
        <f>IFERROR(VLOOKUP($A107,'2004'!$C$3:$M$213,9,FALSE),0)</f>
        <v>0</v>
      </c>
      <c r="DG107" s="1691">
        <f>IFERROR(VLOOKUP($A107,'2004'!$C$3:$M$213,10,FALSE),0)</f>
        <v>0</v>
      </c>
      <c r="DH107" s="1740">
        <f>IFERROR(VLOOKUP($A107,'2004'!$C$3:$M$213,11,FALSE),0)</f>
        <v>0</v>
      </c>
      <c r="DI107" s="1700">
        <f>IFERROR(VLOOKUP($A107,'2003'!$C$3:$Q$214,12,FALSE),0)</f>
        <v>0</v>
      </c>
      <c r="DJ107" s="1691">
        <f>IFERROR(VLOOKUP($A107,'2003'!$C$3:$Q$214,13,FALSE),0)</f>
        <v>0</v>
      </c>
      <c r="DK107" s="1691">
        <f>IFERROR(VLOOKUP($A107,'2003'!$C$3:$Q$214,14,FALSE),0)</f>
        <v>0</v>
      </c>
      <c r="DL107" s="1740">
        <f>IFERROR(VLOOKUP($A107,'2003'!$C$3:$Q$214,15,FALSE),0)</f>
        <v>0</v>
      </c>
      <c r="DM107" s="1700">
        <f>IFERROR(VLOOKUP($A107,'2002'!$D$3:$R$214,12,FALSE),0)</f>
        <v>0</v>
      </c>
      <c r="DN107" s="1691">
        <f>IFERROR(VLOOKUP($A107,'2002'!$D$3:$R$214,13,FALSE),0)</f>
        <v>0</v>
      </c>
      <c r="DO107" s="1691">
        <f>IFERROR(VLOOKUP($A107,'2002'!$D$3:$R$214,14,FALSE),0)</f>
        <v>0</v>
      </c>
      <c r="DP107" s="1788">
        <f>IFERROR(VLOOKUP($A107,'2002'!$D$3:$R$214,15,FALSE),0)</f>
        <v>0</v>
      </c>
      <c r="DQ107" s="1700">
        <f>IFERROR(VLOOKUP($A107,'Pre 2002'!$C$3:$CK$382,84,FALSE),0)</f>
        <v>560</v>
      </c>
      <c r="DR107" s="1695">
        <f>IFERROR(VLOOKUP($A107,'Pre 2002'!$C$3:$CK$382,85,FALSE),0)</f>
        <v>306</v>
      </c>
      <c r="DS107" s="1695">
        <f>IFERROR(VLOOKUP($A107,'Pre 2002'!$C$3:$CK$382,86,FALSE),0)</f>
        <v>31</v>
      </c>
      <c r="DT107" s="1790">
        <f>IFERROR(VLOOKUP($A107,'Pre 2002'!$C$3:$CK$382,87,FALSE),0)</f>
        <v>0.54642857142857137</v>
      </c>
      <c r="DU107" s="1741">
        <f>IFERROR(VLOOKUP(A107,'Pre 2002'!$C$3:$CG$382,83,FALSE),0)</f>
        <v>10</v>
      </c>
      <c r="DV107" s="1722"/>
      <c r="DY107" s="1731"/>
    </row>
    <row r="108" spans="1:129">
      <c r="A108" s="1778" t="s">
        <v>1903</v>
      </c>
      <c r="B108" s="1562">
        <f t="shared" si="30"/>
        <v>1515</v>
      </c>
      <c r="C108" s="1562">
        <f t="shared" si="31"/>
        <v>788</v>
      </c>
      <c r="D108" s="1562">
        <f t="shared" si="32"/>
        <v>31</v>
      </c>
      <c r="E108" s="1563">
        <f t="shared" si="33"/>
        <v>0.52013201320132019</v>
      </c>
      <c r="F108" s="1786">
        <f t="shared" si="34"/>
        <v>28</v>
      </c>
      <c r="G108" s="1595" t="s">
        <v>2159</v>
      </c>
      <c r="H108" s="1567">
        <f t="shared" si="44"/>
        <v>28</v>
      </c>
      <c r="I108" s="1734">
        <f t="shared" si="45"/>
        <v>1515</v>
      </c>
      <c r="J108" s="1734">
        <f t="shared" si="46"/>
        <v>788</v>
      </c>
      <c r="K108" s="1734">
        <f t="shared" si="47"/>
        <v>31</v>
      </c>
      <c r="L108" s="1806">
        <f t="shared" si="48"/>
        <v>0.52013201320132019</v>
      </c>
      <c r="M108" s="1734"/>
      <c r="N108" s="1748"/>
      <c r="O108" s="1700">
        <f>IFERROR(VLOOKUP($A108,'2022'!$B$2:$K$174,3,FALSE),0)</f>
        <v>0</v>
      </c>
      <c r="P108" s="1858">
        <f>IFERROR(VLOOKUP($A108,'2022'!$B$2:$K$174,4,FALSE),0)</f>
        <v>0</v>
      </c>
      <c r="Q108" s="1858">
        <f>IFERROR(VLOOKUP($A108,'2022'!$B$2:$K$174,5,FALSE),0)</f>
        <v>0</v>
      </c>
      <c r="R108" s="1858">
        <f>IFERROR(VLOOKUP($A108,'2022'!$B$2:$K$174,8,FALSE),0)</f>
        <v>0</v>
      </c>
      <c r="S108" s="1740">
        <f>IFERROR(VLOOKUP($A108,'2022'!$B$2:$K$174,10,FALSE),0)</f>
        <v>0</v>
      </c>
      <c r="T108" s="1700">
        <f>IFERROR(VLOOKUP($A108,'2021'!$B$2:$K$174,3,FALSE),0)</f>
        <v>0</v>
      </c>
      <c r="U108" s="1843">
        <f>IFERROR(VLOOKUP($A108,'2021'!$B$2:$K$174,4,FALSE),0)</f>
        <v>0</v>
      </c>
      <c r="V108" s="1843">
        <f>IFERROR(VLOOKUP($A108,'2021'!$B$2:$K$174,5,FALSE),0)</f>
        <v>0</v>
      </c>
      <c r="W108" s="1843">
        <f>IFERROR(VLOOKUP($A108,'2021'!$B$2:$K$174,8,FALSE),0)</f>
        <v>0</v>
      </c>
      <c r="X108" s="1740">
        <f>IFERROR(VLOOKUP($A108,'2021'!$B$2:$K$174,10,FALSE),0)</f>
        <v>0</v>
      </c>
      <c r="Y108" s="1700">
        <f>IFERROR(VLOOKUP($A108,'2020'!$B$2:$K$170,3,FALSE),0)</f>
        <v>0</v>
      </c>
      <c r="Z108" s="1829">
        <f>IFERROR(VLOOKUP($A108,'2020'!$B$2:$K$170,4,FALSE),0)</f>
        <v>0</v>
      </c>
      <c r="AA108" s="1829">
        <f>IFERROR(VLOOKUP($A108,'2020'!$B$2:$K$170,5,FALSE),0)</f>
        <v>0</v>
      </c>
      <c r="AB108" s="1829">
        <f>IFERROR(VLOOKUP($A108,'2020'!$B$2:$K$170,8,FALSE),0)</f>
        <v>0</v>
      </c>
      <c r="AC108" s="1740">
        <f>IFERROR(VLOOKUP($A108,'2020'!$B$2:$K$170,10,FALSE),0)</f>
        <v>0</v>
      </c>
      <c r="AD108" s="1700">
        <f>IFERROR(VLOOKUP($A108,'2019'!$B$2:$K$170,3,FALSE),0)</f>
        <v>0</v>
      </c>
      <c r="AE108" s="1823">
        <f>IFERROR(VLOOKUP($A108,'2019'!$B$2:$K$170,4,FALSE),0)</f>
        <v>0</v>
      </c>
      <c r="AF108" s="1823">
        <f>IFERROR(VLOOKUP($A108,'2019'!$B$2:$K$170,5,FALSE),0)</f>
        <v>0</v>
      </c>
      <c r="AG108" s="1823">
        <f>IFERROR(VLOOKUP($A108,'2019'!$B$2:$K$170,8,FALSE),0)</f>
        <v>0</v>
      </c>
      <c r="AH108" s="1740">
        <f>IFERROR(VLOOKUP($A108,'2019'!$B$2:$K$170,10,FALSE),0)</f>
        <v>0</v>
      </c>
      <c r="AI108" s="1700">
        <f>IFERROR(VLOOKUP($A108,'2018'!$B$2:$K$170,3,FALSE),0)</f>
        <v>0</v>
      </c>
      <c r="AJ108" s="1821">
        <f>IFERROR(VLOOKUP($A108,'2018'!$B$2:$K$170,4,FALSE),0)</f>
        <v>0</v>
      </c>
      <c r="AK108" s="1821">
        <f>IFERROR(VLOOKUP($A108,'2018'!$B$2:$K$170,5,FALSE),0)</f>
        <v>0</v>
      </c>
      <c r="AL108" s="1821">
        <f>IFERROR(VLOOKUP($A108,'2018'!$B$2:$K$170,8,FALSE),0)</f>
        <v>0</v>
      </c>
      <c r="AM108" s="1740">
        <f>IFERROR(VLOOKUP($A108,'2018'!$B$2:$K$170,10,FALSE),0)</f>
        <v>0</v>
      </c>
      <c r="AN108" s="1700">
        <f>IFERROR(VLOOKUP($A108,'2017'!$B$2:$J$163,2,FALSE),0)</f>
        <v>0</v>
      </c>
      <c r="AO108" s="1815">
        <f>IFERROR(VLOOKUP($A108,'2017'!$B$2:$J$163,3,FALSE),0)</f>
        <v>0</v>
      </c>
      <c r="AP108" s="1815">
        <f>IFERROR(VLOOKUP($A108,'2017'!$B$2:$J$163,4,FALSE),0)</f>
        <v>0</v>
      </c>
      <c r="AQ108" s="1815">
        <f>IFERROR(VLOOKUP($A108,'2017'!$B$2:$J$163,7,FALSE),0)</f>
        <v>0</v>
      </c>
      <c r="AR108" s="1740">
        <f>IFERROR(VLOOKUP($A108,'2017'!$B$2:$J$163,9,FALSE),0)</f>
        <v>0</v>
      </c>
      <c r="AS108" s="1700">
        <f>IFERROR(VLOOKUP($A108,'2016'!$B$2:$K$165,3,FALSE),0)</f>
        <v>0</v>
      </c>
      <c r="AT108" s="1796">
        <f>IFERROR(VLOOKUP($A108,'2016'!$B$2:$K$165,4,FALSE),0)</f>
        <v>0</v>
      </c>
      <c r="AU108" s="1796">
        <f>IFERROR(VLOOKUP($A108,'2016'!$B$2:$K$165,5,FALSE),0)</f>
        <v>0</v>
      </c>
      <c r="AV108" s="1796">
        <f>IFERROR(VLOOKUP($A108,'2016'!$B$2:$K$165,8,FALSE),0)</f>
        <v>0</v>
      </c>
      <c r="AW108" s="1740">
        <f>IFERROR(VLOOKUP($A108,'2016'!$B$2:$K$165,10,FALSE),0)</f>
        <v>0</v>
      </c>
      <c r="AX108" s="1700">
        <f>IFERROR(VLOOKUP($A108,'2015'!$B$2:$K$165,3,FALSE),0)</f>
        <v>0</v>
      </c>
      <c r="AY108" s="1695">
        <f>IFERROR(VLOOKUP($A108,'2015'!$B$2:$K$165,4,FALSE),0)</f>
        <v>0</v>
      </c>
      <c r="AZ108" s="1695">
        <f>IFERROR(VLOOKUP($A108,'2015'!$B$2:$K$165,5,FALSE),0)</f>
        <v>0</v>
      </c>
      <c r="BA108" s="1695">
        <f>IFERROR(VLOOKUP($A108,'2015'!$B$2:$K$165,8,FALSE),0)</f>
        <v>0</v>
      </c>
      <c r="BB108" s="1740">
        <f>IFERROR(VLOOKUP($A108,'2015'!$B$2:$K$165,10,FALSE),0)</f>
        <v>0</v>
      </c>
      <c r="BC108" s="1700">
        <f>IFERROR(VLOOKUP($A108,'2014'!$B$2:$K$157,3,FALSE),0)</f>
        <v>0</v>
      </c>
      <c r="BD108" s="1691">
        <f>IFERROR(VLOOKUP($A108,'2014'!$B$2:$K$157,4,FALSE),0)</f>
        <v>0</v>
      </c>
      <c r="BE108" s="1691">
        <f>IFERROR(VLOOKUP($A108,'2014'!$B$2:$K$157,5,FALSE),0)</f>
        <v>0</v>
      </c>
      <c r="BF108" s="1691">
        <f>IFERROR(VLOOKUP($A108,'2014'!$B$2:$K$157,8,FALSE),0)</f>
        <v>0</v>
      </c>
      <c r="BG108" s="1740">
        <f>IFERROR(VLOOKUP($A108,'2014'!$B$2:$K$157,10,FALSE),0)</f>
        <v>0</v>
      </c>
      <c r="BH108" s="1700">
        <f>IFERROR(VLOOKUP($A108,'2013'!$D$4:$I$249,2,FALSE),0)</f>
        <v>0</v>
      </c>
      <c r="BI108" s="1691">
        <f>IFERROR(VLOOKUP($A108,'2013'!$D$4:$I$249,3,FALSE),0)</f>
        <v>0</v>
      </c>
      <c r="BJ108" s="1691">
        <f>IFERROR(VLOOKUP($A108,'2013'!$D$4:$I$249,4,FALSE),0)</f>
        <v>0</v>
      </c>
      <c r="BK108" s="1691">
        <f>IFERROR(VLOOKUP($A108,'2013'!$D$4:$I$249,5,FALSE),0)</f>
        <v>0</v>
      </c>
      <c r="BL108" s="1740">
        <f>IFERROR(VLOOKUP($A108,'2013'!$D$4:$I$249,6,FALSE),0)</f>
        <v>0</v>
      </c>
      <c r="BM108" s="1737">
        <f>IFERROR(VLOOKUP($A108,'2012'!$D$3:$O$172,2,FALSE),0)</f>
        <v>0</v>
      </c>
      <c r="BN108" s="1691">
        <f>IFERROR(VLOOKUP($A108,'2012'!$D$3:$O$172,3,FALSE),0)</f>
        <v>0</v>
      </c>
      <c r="BO108" s="1743">
        <f>IFERROR(VLOOKUP($A108,'2012'!$D$3:$O$172,4,FALSE),0)</f>
        <v>0</v>
      </c>
      <c r="BP108" s="1700">
        <f>IFERROR(VLOOKUP($A108,'2012'!$D$3:$O$172,5,FALSE),0)</f>
        <v>0</v>
      </c>
      <c r="BQ108" s="1691">
        <f>IFERROR(VLOOKUP($A108,'2012'!$D$3:$O$172,6,FALSE),0)</f>
        <v>0</v>
      </c>
      <c r="BR108" s="1691">
        <f>IFERROR(VLOOKUP($A108,'2012'!$D$3:$O$172,7,FALSE),0)</f>
        <v>0</v>
      </c>
      <c r="BS108" s="1691">
        <f>IFERROR(VLOOKUP($A108,'2012'!$D$3:$O$172,8,FALSE),0)</f>
        <v>0</v>
      </c>
      <c r="BT108" s="1740">
        <f>IFERROR(VLOOKUP($A108,'2012'!$D$3:$O$172,9,FALSE),0)</f>
        <v>0</v>
      </c>
      <c r="BX108" s="1700">
        <f>IFERROR(VLOOKUP($A108,'2011'!$D$4:$I$251,2,FALSE),0)</f>
        <v>0</v>
      </c>
      <c r="BY108" s="1691">
        <f>IFERROR(VLOOKUP($A108,'2011'!$D$4:$I$251,3,FALSE),0)</f>
        <v>0</v>
      </c>
      <c r="BZ108" s="1691">
        <f>IFERROR(VLOOKUP($A108,'2011'!$D$4:$I$251,4,FALSE),0)</f>
        <v>0</v>
      </c>
      <c r="CA108" s="1691">
        <f>IFERROR(VLOOKUP($A108,'2011'!$D$4:$I$251,5,FALSE),0)</f>
        <v>0</v>
      </c>
      <c r="CB108" s="1740">
        <f>IFERROR(VLOOKUP($A108,'2011'!$D$4:$I$251,6,FALSE),0)</f>
        <v>0</v>
      </c>
      <c r="CC108" s="1700">
        <f>IFERROR(VLOOKUP($A108,'2010'!$C$3:$H$234,2,FALSE),0)</f>
        <v>0</v>
      </c>
      <c r="CD108" s="1691">
        <f>IFERROR(VLOOKUP($A108,'2010'!$C$3:$H$234,3,FALSE),0)</f>
        <v>0</v>
      </c>
      <c r="CE108" s="1691">
        <f>IFERROR(VLOOKUP($A108,'2010'!$C$3:$H$234,4,FALSE),0)</f>
        <v>0</v>
      </c>
      <c r="CF108" s="1691">
        <f>IFERROR(VLOOKUP($A108,'2010'!$C$3:$H$234,5,FALSE),0)</f>
        <v>0</v>
      </c>
      <c r="CG108" s="1740">
        <f>IFERROR(VLOOKUP($A108,'2010'!$C$3:$H$234,6,FALSE),0)</f>
        <v>0</v>
      </c>
      <c r="CH108" s="1700">
        <f>IFERROR(VLOOKUP($A108,'2009'!$C$3:$H$242,2,FALSE),0)</f>
        <v>0</v>
      </c>
      <c r="CI108" s="1691">
        <f>IFERROR(VLOOKUP($A108,'2009'!$C$3:$H$242,3,FALSE),0)</f>
        <v>0</v>
      </c>
      <c r="CJ108" s="1691">
        <f>IFERROR(VLOOKUP($A108,'2009'!$C$3:$H$242,4,FALSE),0)</f>
        <v>0</v>
      </c>
      <c r="CK108" s="1691">
        <f>IFERROR(VLOOKUP($A108,'2009'!$C$3:$H$242,5,FALSE),0)</f>
        <v>0</v>
      </c>
      <c r="CL108" s="1740">
        <f>IFERROR(VLOOKUP($A108,'2009'!$C$3:$H$242,6,FALSE),0)</f>
        <v>0</v>
      </c>
      <c r="CM108" s="1700">
        <f>IFERROR(VLOOKUP($A108,'2008'!$C$3:$H$229,2,FALSE),0)</f>
        <v>0</v>
      </c>
      <c r="CN108" s="1691">
        <f>IFERROR(VLOOKUP($A108,'2008'!$C$3:$H$229,3,FALSE),0)</f>
        <v>0</v>
      </c>
      <c r="CO108" s="1691">
        <f>IFERROR(VLOOKUP($A108,'2008'!$C$3:$H$229,4,FALSE),0)</f>
        <v>0</v>
      </c>
      <c r="CP108" s="1691">
        <f>IFERROR(VLOOKUP($A108,'2008'!$C$3:$H$229,5,FALSE),0)</f>
        <v>0</v>
      </c>
      <c r="CQ108" s="1740">
        <f>IFERROR(VLOOKUP($A108,'2008'!$C$3:$H$229,6,FALSE),0)</f>
        <v>0</v>
      </c>
      <c r="CR108" s="1700">
        <f>IFERROR(VLOOKUP($A108,'2007'!$C$3:$M$238,7,FALSE),0)</f>
        <v>0</v>
      </c>
      <c r="CS108" s="1691">
        <f>IFERROR(VLOOKUP($A108,'2007'!$C$3:$M$238,8,FALSE),0)</f>
        <v>0</v>
      </c>
      <c r="CT108" s="1691">
        <f>IFERROR(VLOOKUP($A108,'2007'!$C$3:$M$238,9,FALSE),0)</f>
        <v>0</v>
      </c>
      <c r="CU108" s="1691">
        <f>IFERROR(VLOOKUP($A108,'2007'!$C$3:$M$238,10,FALSE),0)</f>
        <v>0</v>
      </c>
      <c r="CV108" s="1740">
        <f>IFERROR(VLOOKUP($A108,'2007'!$C$3:$M$238,11,FALSE),0)</f>
        <v>0</v>
      </c>
      <c r="CW108" s="1700">
        <f>IFERROR(VLOOKUP($A108,'2006'!$A$2:$F$200,2,FALSE),0)</f>
        <v>0</v>
      </c>
      <c r="CX108" s="1691">
        <f>IFERROR(VLOOKUP($A108,'2006'!$A$2:$F$200,4,FALSE),0)</f>
        <v>0</v>
      </c>
      <c r="CY108" s="1691">
        <f>IFERROR(VLOOKUP($A108,'2006'!$A$2:$F$200,5,FALSE),0)</f>
        <v>0</v>
      </c>
      <c r="CZ108" s="1740">
        <f>IFERROR(VLOOKUP($A108,'2006'!$A$2:$F$200,6,FALSE),0)</f>
        <v>0</v>
      </c>
      <c r="DA108" s="1700">
        <f>IFERROR(VLOOKUP($A108,'2005'!$C$3:$M$205,8,FALSE),0)</f>
        <v>0</v>
      </c>
      <c r="DB108" s="1691">
        <f>IFERROR(VLOOKUP($A108,'2005'!$C$3:$M$205,9,FALSE),0)</f>
        <v>0</v>
      </c>
      <c r="DC108" s="1691">
        <f>IFERROR(VLOOKUP($A108,'2005'!$C$3:$M$205,10,FALSE),0)</f>
        <v>0</v>
      </c>
      <c r="DD108" s="1740">
        <f>IFERROR(VLOOKUP($A108,'2005'!$C$3:$M$205,11,FALSE),0)</f>
        <v>0</v>
      </c>
      <c r="DE108" s="1700">
        <f>IFERROR(VLOOKUP($A108,'2004'!$C$3:$M$213,8,FALSE),0)</f>
        <v>0</v>
      </c>
      <c r="DF108" s="1691">
        <f>IFERROR(VLOOKUP($A108,'2004'!$C$3:$M$213,9,FALSE),0)</f>
        <v>0</v>
      </c>
      <c r="DG108" s="1691">
        <f>IFERROR(VLOOKUP($A108,'2004'!$C$3:$M$213,10,FALSE),0)</f>
        <v>0</v>
      </c>
      <c r="DH108" s="1740">
        <f>IFERROR(VLOOKUP($A108,'2004'!$C$3:$M$213,11,FALSE),0)</f>
        <v>0</v>
      </c>
      <c r="DI108" s="1700">
        <f>IFERROR(VLOOKUP($A108,'2003'!$C$3:$Q$214,12,FALSE),0)</f>
        <v>0</v>
      </c>
      <c r="DJ108" s="1691">
        <f>IFERROR(VLOOKUP($A108,'2003'!$C$3:$Q$214,13,FALSE),0)</f>
        <v>0</v>
      </c>
      <c r="DK108" s="1691">
        <f>IFERROR(VLOOKUP($A108,'2003'!$C$3:$Q$214,14,FALSE),0)</f>
        <v>0</v>
      </c>
      <c r="DL108" s="1740">
        <f>IFERROR(VLOOKUP($A108,'2003'!$C$3:$Q$214,15,FALSE),0)</f>
        <v>0</v>
      </c>
      <c r="DM108" s="1700">
        <f>IFERROR(VLOOKUP($A108,'2002'!$D$3:$R$214,12,FALSE),0)</f>
        <v>0</v>
      </c>
      <c r="DN108" s="1691">
        <f>IFERROR(VLOOKUP($A108,'2002'!$D$3:$R$214,13,FALSE),0)</f>
        <v>0</v>
      </c>
      <c r="DO108" s="1691">
        <f>IFERROR(VLOOKUP($A108,'2002'!$D$3:$R$214,14,FALSE),0)</f>
        <v>0</v>
      </c>
      <c r="DP108" s="1788">
        <f>IFERROR(VLOOKUP($A108,'2002'!$D$3:$R$214,15,FALSE),0)</f>
        <v>0</v>
      </c>
      <c r="DQ108" s="1700">
        <f>IFERROR(VLOOKUP($A108,'Pre 2002'!$C$3:$CK$382,84,FALSE),0)</f>
        <v>1515</v>
      </c>
      <c r="DR108" s="1695">
        <f>IFERROR(VLOOKUP($A108,'Pre 2002'!$C$3:$CK$382,85,FALSE),0)</f>
        <v>788</v>
      </c>
      <c r="DS108" s="1695">
        <f>IFERROR(VLOOKUP($A108,'Pre 2002'!$C$3:$CK$382,86,FALSE),0)</f>
        <v>31</v>
      </c>
      <c r="DT108" s="1790">
        <f>IFERROR(VLOOKUP($A108,'Pre 2002'!$C$3:$CK$382,87,FALSE),0)</f>
        <v>0.52013201320132019</v>
      </c>
      <c r="DU108" s="1741">
        <f>IFERROR(VLOOKUP(A108,'Pre 2002'!$C$3:$CG$382,83,FALSE),0)</f>
        <v>28</v>
      </c>
      <c r="DV108" s="1722"/>
      <c r="DY108" s="1731"/>
    </row>
    <row r="109" spans="1:129">
      <c r="A109" s="1778" t="s">
        <v>1202</v>
      </c>
      <c r="B109" s="1562">
        <f t="shared" si="30"/>
        <v>278</v>
      </c>
      <c r="C109" s="1562">
        <f t="shared" si="31"/>
        <v>197</v>
      </c>
      <c r="D109" s="1562">
        <f t="shared" si="32"/>
        <v>30</v>
      </c>
      <c r="E109" s="1563">
        <f t="shared" si="33"/>
        <v>0.70863309352517989</v>
      </c>
      <c r="F109" s="1786">
        <f t="shared" si="34"/>
        <v>4</v>
      </c>
      <c r="G109" s="1595" t="s">
        <v>2159</v>
      </c>
      <c r="H109" s="1567">
        <f t="shared" si="44"/>
        <v>4</v>
      </c>
      <c r="I109" s="1734">
        <f t="shared" si="45"/>
        <v>278</v>
      </c>
      <c r="J109" s="1734">
        <f t="shared" si="46"/>
        <v>197</v>
      </c>
      <c r="K109" s="1734">
        <f t="shared" si="47"/>
        <v>30</v>
      </c>
      <c r="L109" s="1806">
        <f t="shared" si="48"/>
        <v>0.70863309352517989</v>
      </c>
      <c r="M109" s="1734"/>
      <c r="N109" s="1748"/>
      <c r="O109" s="1700">
        <f>IFERROR(VLOOKUP($A109,'2022'!$B$2:$K$174,3,FALSE),0)</f>
        <v>0</v>
      </c>
      <c r="P109" s="1858">
        <f>IFERROR(VLOOKUP($A109,'2022'!$B$2:$K$174,4,FALSE),0)</f>
        <v>0</v>
      </c>
      <c r="Q109" s="1858">
        <f>IFERROR(VLOOKUP($A109,'2022'!$B$2:$K$174,5,FALSE),0)</f>
        <v>0</v>
      </c>
      <c r="R109" s="1858">
        <f>IFERROR(VLOOKUP($A109,'2022'!$B$2:$K$174,8,FALSE),0)</f>
        <v>0</v>
      </c>
      <c r="S109" s="1740">
        <f>IFERROR(VLOOKUP($A109,'2022'!$B$2:$K$174,10,FALSE),0)</f>
        <v>0</v>
      </c>
      <c r="T109" s="1700">
        <f>IFERROR(VLOOKUP($A109,'2021'!$B$2:$K$174,3,FALSE),0)</f>
        <v>0</v>
      </c>
      <c r="U109" s="1843">
        <f>IFERROR(VLOOKUP($A109,'2021'!$B$2:$K$174,4,FALSE),0)</f>
        <v>0</v>
      </c>
      <c r="V109" s="1843">
        <f>IFERROR(VLOOKUP($A109,'2021'!$B$2:$K$174,5,FALSE),0)</f>
        <v>0</v>
      </c>
      <c r="W109" s="1843">
        <f>IFERROR(VLOOKUP($A109,'2021'!$B$2:$K$174,8,FALSE),0)</f>
        <v>0</v>
      </c>
      <c r="X109" s="1740">
        <f>IFERROR(VLOOKUP($A109,'2021'!$B$2:$K$174,10,FALSE),0)</f>
        <v>0</v>
      </c>
      <c r="Y109" s="1700">
        <f>IFERROR(VLOOKUP($A109,'2020'!$B$2:$K$170,3,FALSE),0)</f>
        <v>0</v>
      </c>
      <c r="Z109" s="1829">
        <f>IFERROR(VLOOKUP($A109,'2020'!$B$2:$K$170,4,FALSE),0)</f>
        <v>0</v>
      </c>
      <c r="AA109" s="1829">
        <f>IFERROR(VLOOKUP($A109,'2020'!$B$2:$K$170,5,FALSE),0)</f>
        <v>0</v>
      </c>
      <c r="AB109" s="1829">
        <f>IFERROR(VLOOKUP($A109,'2020'!$B$2:$K$170,8,FALSE),0)</f>
        <v>0</v>
      </c>
      <c r="AC109" s="1740">
        <f>IFERROR(VLOOKUP($A109,'2020'!$B$2:$K$170,10,FALSE),0)</f>
        <v>0</v>
      </c>
      <c r="AD109" s="1700">
        <f>IFERROR(VLOOKUP($A109,'2019'!$B$2:$K$170,3,FALSE),0)</f>
        <v>0</v>
      </c>
      <c r="AE109" s="1823">
        <f>IFERROR(VLOOKUP($A109,'2019'!$B$2:$K$170,4,FALSE),0)</f>
        <v>0</v>
      </c>
      <c r="AF109" s="1823">
        <f>IFERROR(VLOOKUP($A109,'2019'!$B$2:$K$170,5,FALSE),0)</f>
        <v>0</v>
      </c>
      <c r="AG109" s="1823">
        <f>IFERROR(VLOOKUP($A109,'2019'!$B$2:$K$170,8,FALSE),0)</f>
        <v>0</v>
      </c>
      <c r="AH109" s="1740">
        <f>IFERROR(VLOOKUP($A109,'2019'!$B$2:$K$170,10,FALSE),0)</f>
        <v>0</v>
      </c>
      <c r="AI109" s="1700">
        <f>IFERROR(VLOOKUP($A109,'2018'!$B$2:$K$170,3,FALSE),0)</f>
        <v>0</v>
      </c>
      <c r="AJ109" s="1821">
        <f>IFERROR(VLOOKUP($A109,'2018'!$B$2:$K$170,4,FALSE),0)</f>
        <v>0</v>
      </c>
      <c r="AK109" s="1821">
        <f>IFERROR(VLOOKUP($A109,'2018'!$B$2:$K$170,5,FALSE),0)</f>
        <v>0</v>
      </c>
      <c r="AL109" s="1821">
        <f>IFERROR(VLOOKUP($A109,'2018'!$B$2:$K$170,8,FALSE),0)</f>
        <v>0</v>
      </c>
      <c r="AM109" s="1740">
        <f>IFERROR(VLOOKUP($A109,'2018'!$B$2:$K$170,10,FALSE),0)</f>
        <v>0</v>
      </c>
      <c r="AN109" s="1700">
        <f>IFERROR(VLOOKUP($A109,'2017'!$B$2:$J$163,2,FALSE),0)</f>
        <v>0</v>
      </c>
      <c r="AO109" s="1815">
        <f>IFERROR(VLOOKUP($A109,'2017'!$B$2:$J$163,3,FALSE),0)</f>
        <v>0</v>
      </c>
      <c r="AP109" s="1815">
        <f>IFERROR(VLOOKUP($A109,'2017'!$B$2:$J$163,4,FALSE),0)</f>
        <v>0</v>
      </c>
      <c r="AQ109" s="1815">
        <f>IFERROR(VLOOKUP($A109,'2017'!$B$2:$J$163,7,FALSE),0)</f>
        <v>0</v>
      </c>
      <c r="AR109" s="1740">
        <f>IFERROR(VLOOKUP($A109,'2017'!$B$2:$J$163,9,FALSE),0)</f>
        <v>0</v>
      </c>
      <c r="AS109" s="1700">
        <f>IFERROR(VLOOKUP($A109,'2016'!$B$2:$K$165,3,FALSE),0)</f>
        <v>0</v>
      </c>
      <c r="AT109" s="1796">
        <f>IFERROR(VLOOKUP($A109,'2016'!$B$2:$K$165,4,FALSE),0)</f>
        <v>0</v>
      </c>
      <c r="AU109" s="1796">
        <f>IFERROR(VLOOKUP($A109,'2016'!$B$2:$K$165,5,FALSE),0)</f>
        <v>0</v>
      </c>
      <c r="AV109" s="1796">
        <f>IFERROR(VLOOKUP($A109,'2016'!$B$2:$K$165,8,FALSE),0)</f>
        <v>0</v>
      </c>
      <c r="AW109" s="1740">
        <f>IFERROR(VLOOKUP($A109,'2016'!$B$2:$K$165,10,FALSE),0)</f>
        <v>0</v>
      </c>
      <c r="AX109" s="1700">
        <f>IFERROR(VLOOKUP($A109,'2015'!$B$2:$K$165,3,FALSE),0)</f>
        <v>0</v>
      </c>
      <c r="AY109" s="1695">
        <f>IFERROR(VLOOKUP($A109,'2015'!$B$2:$K$165,4,FALSE),0)</f>
        <v>0</v>
      </c>
      <c r="AZ109" s="1695">
        <f>IFERROR(VLOOKUP($A109,'2015'!$B$2:$K$165,5,FALSE),0)</f>
        <v>0</v>
      </c>
      <c r="BA109" s="1695">
        <f>IFERROR(VLOOKUP($A109,'2015'!$B$2:$K$165,8,FALSE),0)</f>
        <v>0</v>
      </c>
      <c r="BB109" s="1740">
        <f>IFERROR(VLOOKUP($A109,'2015'!$B$2:$K$165,10,FALSE),0)</f>
        <v>0</v>
      </c>
      <c r="BC109" s="1700">
        <f>IFERROR(VLOOKUP($A109,'2014'!$B$2:$K$157,3,FALSE),0)</f>
        <v>0</v>
      </c>
      <c r="BD109" s="1691">
        <f>IFERROR(VLOOKUP($A109,'2014'!$B$2:$K$157,4,FALSE),0)</f>
        <v>0</v>
      </c>
      <c r="BE109" s="1691">
        <f>IFERROR(VLOOKUP($A109,'2014'!$B$2:$K$157,5,FALSE),0)</f>
        <v>0</v>
      </c>
      <c r="BF109" s="1691">
        <f>IFERROR(VLOOKUP($A109,'2014'!$B$2:$K$157,8,FALSE),0)</f>
        <v>0</v>
      </c>
      <c r="BG109" s="1740">
        <f>IFERROR(VLOOKUP($A109,'2014'!$B$2:$K$157,10,FALSE),0)</f>
        <v>0</v>
      </c>
      <c r="BH109" s="1700">
        <f>IFERROR(VLOOKUP($A109,'2013'!$D$4:$I$249,2,FALSE),0)</f>
        <v>0</v>
      </c>
      <c r="BI109" s="1691">
        <f>IFERROR(VLOOKUP($A109,'2013'!$D$4:$I$249,3,FALSE),0)</f>
        <v>0</v>
      </c>
      <c r="BJ109" s="1691">
        <f>IFERROR(VLOOKUP($A109,'2013'!$D$4:$I$249,4,FALSE),0)</f>
        <v>0</v>
      </c>
      <c r="BK109" s="1691">
        <f>IFERROR(VLOOKUP($A109,'2013'!$D$4:$I$249,5,FALSE),0)</f>
        <v>0</v>
      </c>
      <c r="BL109" s="1740">
        <f>IFERROR(VLOOKUP($A109,'2013'!$D$4:$I$249,6,FALSE),0)</f>
        <v>0</v>
      </c>
      <c r="BM109" s="1737">
        <f>IFERROR(VLOOKUP($A109,'2012'!$D$3:$O$172,2,FALSE),0)</f>
        <v>0</v>
      </c>
      <c r="BN109" s="1691">
        <f>IFERROR(VLOOKUP($A109,'2012'!$D$3:$O$172,3,FALSE),0)</f>
        <v>0</v>
      </c>
      <c r="BO109" s="1743">
        <f>IFERROR(VLOOKUP($A109,'2012'!$D$3:$O$172,4,FALSE),0)</f>
        <v>0</v>
      </c>
      <c r="BP109" s="1700">
        <f>IFERROR(VLOOKUP($A109,'2012'!$D$3:$O$172,5,FALSE),0)</f>
        <v>0</v>
      </c>
      <c r="BQ109" s="1691">
        <f>IFERROR(VLOOKUP($A109,'2012'!$D$3:$O$172,6,FALSE),0)</f>
        <v>0</v>
      </c>
      <c r="BR109" s="1691">
        <f>IFERROR(VLOOKUP($A109,'2012'!$D$3:$O$172,7,FALSE),0)</f>
        <v>0</v>
      </c>
      <c r="BS109" s="1691">
        <f>IFERROR(VLOOKUP($A109,'2012'!$D$3:$O$172,8,FALSE),0)</f>
        <v>0</v>
      </c>
      <c r="BT109" s="1740">
        <f>IFERROR(VLOOKUP($A109,'2012'!$D$3:$O$172,9,FALSE),0)</f>
        <v>0</v>
      </c>
      <c r="BX109" s="1700">
        <f>IFERROR(VLOOKUP($A109,'2011'!$D$4:$I$251,2,FALSE),0)</f>
        <v>0</v>
      </c>
      <c r="BY109" s="1691">
        <f>IFERROR(VLOOKUP($A109,'2011'!$D$4:$I$251,3,FALSE),0)</f>
        <v>0</v>
      </c>
      <c r="BZ109" s="1691">
        <f>IFERROR(VLOOKUP($A109,'2011'!$D$4:$I$251,4,FALSE),0)</f>
        <v>0</v>
      </c>
      <c r="CA109" s="1691">
        <f>IFERROR(VLOOKUP($A109,'2011'!$D$4:$I$251,5,FALSE),0)</f>
        <v>0</v>
      </c>
      <c r="CB109" s="1740">
        <f>IFERROR(VLOOKUP($A109,'2011'!$D$4:$I$251,6,FALSE),0)</f>
        <v>0</v>
      </c>
      <c r="CC109" s="1700">
        <f>IFERROR(VLOOKUP($A109,'2010'!$C$3:$H$234,2,FALSE),0)</f>
        <v>0</v>
      </c>
      <c r="CD109" s="1691">
        <f>IFERROR(VLOOKUP($A109,'2010'!$C$3:$H$234,3,FALSE),0)</f>
        <v>0</v>
      </c>
      <c r="CE109" s="1691">
        <f>IFERROR(VLOOKUP($A109,'2010'!$C$3:$H$234,4,FALSE),0)</f>
        <v>0</v>
      </c>
      <c r="CF109" s="1691">
        <f>IFERROR(VLOOKUP($A109,'2010'!$C$3:$H$234,5,FALSE),0)</f>
        <v>0</v>
      </c>
      <c r="CG109" s="1740">
        <f>IFERROR(VLOOKUP($A109,'2010'!$C$3:$H$234,6,FALSE),0)</f>
        <v>0</v>
      </c>
      <c r="CH109" s="1700">
        <f>IFERROR(VLOOKUP($A109,'2009'!$C$3:$H$242,2,FALSE),0)</f>
        <v>59</v>
      </c>
      <c r="CI109" s="1691">
        <f>IFERROR(VLOOKUP($A109,'2009'!$C$3:$H$242,3,FALSE),0)</f>
        <v>22</v>
      </c>
      <c r="CJ109" s="1691">
        <f>IFERROR(VLOOKUP($A109,'2009'!$C$3:$H$242,4,FALSE),0)</f>
        <v>40</v>
      </c>
      <c r="CK109" s="1691">
        <f>IFERROR(VLOOKUP($A109,'2009'!$C$3:$H$242,5,FALSE),0)</f>
        <v>1</v>
      </c>
      <c r="CL109" s="1740">
        <f>IFERROR(VLOOKUP($A109,'2009'!$C$3:$H$242,6,FALSE),0)</f>
        <v>0.67796610169491522</v>
      </c>
      <c r="CM109" s="1700">
        <f>IFERROR(VLOOKUP($A109,'2008'!$C$3:$H$229,2,FALSE),0)</f>
        <v>73</v>
      </c>
      <c r="CN109" s="1691">
        <f>IFERROR(VLOOKUP($A109,'2008'!$C$3:$H$229,3,FALSE),0)</f>
        <v>48</v>
      </c>
      <c r="CO109" s="1691">
        <f>IFERROR(VLOOKUP($A109,'2008'!$C$3:$H$229,4,FALSE),0)</f>
        <v>59</v>
      </c>
      <c r="CP109" s="1691">
        <f>IFERROR(VLOOKUP($A109,'2008'!$C$3:$H$229,5,FALSE),0)</f>
        <v>12</v>
      </c>
      <c r="CQ109" s="1740">
        <f>IFERROR(VLOOKUP($A109,'2008'!$C$3:$H$229,6,FALSE),0)</f>
        <v>0.80821917808219179</v>
      </c>
      <c r="CR109" s="1700">
        <f>IFERROR(VLOOKUP($A109,'2007'!$C$3:$M$238,7,FALSE),0)</f>
        <v>67</v>
      </c>
      <c r="CS109" s="1691">
        <f>IFERROR(VLOOKUP($A109,'2007'!$C$3:$M$238,8,FALSE),0)</f>
        <v>28</v>
      </c>
      <c r="CT109" s="1691">
        <f>IFERROR(VLOOKUP($A109,'2007'!$C$3:$M$238,9,FALSE),0)</f>
        <v>44</v>
      </c>
      <c r="CU109" s="1691">
        <f>IFERROR(VLOOKUP($A109,'2007'!$C$3:$M$238,10,FALSE),0)</f>
        <v>4</v>
      </c>
      <c r="CV109" s="1740">
        <f>IFERROR(VLOOKUP($A109,'2007'!$C$3:$M$238,11,FALSE),0)</f>
        <v>0.65671641791044777</v>
      </c>
      <c r="CW109" s="1700">
        <f>IFERROR(VLOOKUP($A109,'2006'!$A$2:$F$200,2,FALSE),0)</f>
        <v>0</v>
      </c>
      <c r="CX109" s="1691">
        <f>IFERROR(VLOOKUP($A109,'2006'!$A$2:$F$200,4,FALSE),0)</f>
        <v>0</v>
      </c>
      <c r="CY109" s="1691">
        <f>IFERROR(VLOOKUP($A109,'2006'!$A$2:$F$200,5,FALSE),0)</f>
        <v>0</v>
      </c>
      <c r="CZ109" s="1740">
        <f>IFERROR(VLOOKUP($A109,'2006'!$A$2:$F$200,6,FALSE),0)</f>
        <v>0</v>
      </c>
      <c r="DA109" s="1700">
        <f>IFERROR(VLOOKUP($A109,'2005'!$C$3:$M$205,8,FALSE),0)</f>
        <v>79</v>
      </c>
      <c r="DB109" s="1691">
        <f>IFERROR(VLOOKUP($A109,'2005'!$C$3:$M$205,9,FALSE),0)</f>
        <v>54</v>
      </c>
      <c r="DC109" s="1691">
        <f>IFERROR(VLOOKUP($A109,'2005'!$C$3:$M$205,10,FALSE),0)</f>
        <v>13</v>
      </c>
      <c r="DD109" s="1740">
        <f>IFERROR(VLOOKUP($A109,'2005'!$C$3:$M$205,11,FALSE),0)</f>
        <v>0.68354430379746833</v>
      </c>
      <c r="DE109" s="1700">
        <f>IFERROR(VLOOKUP($A109,'2004'!$C$3:$M$213,8,FALSE),0)</f>
        <v>0</v>
      </c>
      <c r="DF109" s="1691">
        <f>IFERROR(VLOOKUP($A109,'2004'!$C$3:$M$213,9,FALSE),0)</f>
        <v>0</v>
      </c>
      <c r="DG109" s="1691">
        <f>IFERROR(VLOOKUP($A109,'2004'!$C$3:$M$213,10,FALSE),0)</f>
        <v>0</v>
      </c>
      <c r="DH109" s="1740">
        <f>IFERROR(VLOOKUP($A109,'2004'!$C$3:$M$213,11,FALSE),0)</f>
        <v>0</v>
      </c>
      <c r="DI109" s="1700">
        <f>IFERROR(VLOOKUP($A109,'2003'!$C$3:$Q$214,12,FALSE),0)</f>
        <v>0</v>
      </c>
      <c r="DJ109" s="1691">
        <f>IFERROR(VLOOKUP($A109,'2003'!$C$3:$Q$214,13,FALSE),0)</f>
        <v>0</v>
      </c>
      <c r="DK109" s="1691">
        <f>IFERROR(VLOOKUP($A109,'2003'!$C$3:$Q$214,14,FALSE),0)</f>
        <v>0</v>
      </c>
      <c r="DL109" s="1740">
        <f>IFERROR(VLOOKUP($A109,'2003'!$C$3:$Q$214,15,FALSE),0)</f>
        <v>0</v>
      </c>
      <c r="DM109" s="1700">
        <f>IFERROR(VLOOKUP($A109,'2002'!$D$3:$R$214,12,FALSE),0)</f>
        <v>0</v>
      </c>
      <c r="DN109" s="1691">
        <f>IFERROR(VLOOKUP($A109,'2002'!$D$3:$R$214,13,FALSE),0)</f>
        <v>0</v>
      </c>
      <c r="DO109" s="1691">
        <f>IFERROR(VLOOKUP($A109,'2002'!$D$3:$R$214,14,FALSE),0)</f>
        <v>0</v>
      </c>
      <c r="DP109" s="1788">
        <f>IFERROR(VLOOKUP($A109,'2002'!$D$3:$R$214,15,FALSE),0)</f>
        <v>0</v>
      </c>
      <c r="DQ109" s="1700">
        <f>IFERROR(VLOOKUP($A109,'Pre 2002'!$C$3:$CK$382,84,FALSE),0)</f>
        <v>0</v>
      </c>
      <c r="DR109" s="1695">
        <f>IFERROR(VLOOKUP($A109,'Pre 2002'!$C$3:$CK$382,85,FALSE),0)</f>
        <v>0</v>
      </c>
      <c r="DS109" s="1695">
        <f>IFERROR(VLOOKUP($A109,'Pre 2002'!$C$3:$CK$382,86,FALSE),0)</f>
        <v>0</v>
      </c>
      <c r="DT109" s="1790">
        <f>IFERROR(VLOOKUP($A109,'Pre 2002'!$C$3:$CK$382,87,FALSE),0)</f>
        <v>0</v>
      </c>
      <c r="DU109" s="1741">
        <f>IFERROR(VLOOKUP(A109,'Pre 2002'!$C$3:$CG$382,83,FALSE),0)</f>
        <v>0</v>
      </c>
      <c r="DV109" s="1726"/>
      <c r="DY109" s="1731"/>
    </row>
    <row r="110" spans="1:129">
      <c r="A110" s="1778" t="s">
        <v>1846</v>
      </c>
      <c r="B110" s="1562">
        <f t="shared" si="30"/>
        <v>1145</v>
      </c>
      <c r="C110" s="1562">
        <f t="shared" si="31"/>
        <v>711</v>
      </c>
      <c r="D110" s="1562">
        <f t="shared" si="32"/>
        <v>30</v>
      </c>
      <c r="E110" s="1563">
        <f t="shared" si="33"/>
        <v>0.62096069868995629</v>
      </c>
      <c r="F110" s="1786">
        <f t="shared" si="34"/>
        <v>8</v>
      </c>
      <c r="G110" s="1595" t="s">
        <v>2159</v>
      </c>
      <c r="H110" s="1567">
        <f t="shared" si="44"/>
        <v>8</v>
      </c>
      <c r="I110" s="1734">
        <f t="shared" si="45"/>
        <v>1145</v>
      </c>
      <c r="J110" s="1734">
        <f t="shared" si="46"/>
        <v>711</v>
      </c>
      <c r="K110" s="1734">
        <f t="shared" si="47"/>
        <v>30</v>
      </c>
      <c r="L110" s="1806">
        <f t="shared" si="48"/>
        <v>0.62096069868995629</v>
      </c>
      <c r="M110" s="1734"/>
      <c r="N110" s="1748"/>
      <c r="O110" s="1700">
        <f>IFERROR(VLOOKUP($A110,'2022'!$B$2:$K$174,3,FALSE),0)</f>
        <v>0</v>
      </c>
      <c r="P110" s="1858">
        <f>IFERROR(VLOOKUP($A110,'2022'!$B$2:$K$174,4,FALSE),0)</f>
        <v>0</v>
      </c>
      <c r="Q110" s="1858">
        <f>IFERROR(VLOOKUP($A110,'2022'!$B$2:$K$174,5,FALSE),0)</f>
        <v>0</v>
      </c>
      <c r="R110" s="1858">
        <f>IFERROR(VLOOKUP($A110,'2022'!$B$2:$K$174,8,FALSE),0)</f>
        <v>0</v>
      </c>
      <c r="S110" s="1740">
        <f>IFERROR(VLOOKUP($A110,'2022'!$B$2:$K$174,10,FALSE),0)</f>
        <v>0</v>
      </c>
      <c r="T110" s="1700">
        <f>IFERROR(VLOOKUP($A110,'2021'!$B$2:$K$174,3,FALSE),0)</f>
        <v>0</v>
      </c>
      <c r="U110" s="1843">
        <f>IFERROR(VLOOKUP($A110,'2021'!$B$2:$K$174,4,FALSE),0)</f>
        <v>0</v>
      </c>
      <c r="V110" s="1843">
        <f>IFERROR(VLOOKUP($A110,'2021'!$B$2:$K$174,5,FALSE),0)</f>
        <v>0</v>
      </c>
      <c r="W110" s="1843">
        <f>IFERROR(VLOOKUP($A110,'2021'!$B$2:$K$174,8,FALSE),0)</f>
        <v>0</v>
      </c>
      <c r="X110" s="1740">
        <f>IFERROR(VLOOKUP($A110,'2021'!$B$2:$K$174,10,FALSE),0)</f>
        <v>0</v>
      </c>
      <c r="Y110" s="1700">
        <f>IFERROR(VLOOKUP($A110,'2020'!$B$2:$K$170,3,FALSE),0)</f>
        <v>0</v>
      </c>
      <c r="Z110" s="1829">
        <f>IFERROR(VLOOKUP($A110,'2020'!$B$2:$K$170,4,FALSE),0)</f>
        <v>0</v>
      </c>
      <c r="AA110" s="1829">
        <f>IFERROR(VLOOKUP($A110,'2020'!$B$2:$K$170,5,FALSE),0)</f>
        <v>0</v>
      </c>
      <c r="AB110" s="1829">
        <f>IFERROR(VLOOKUP($A110,'2020'!$B$2:$K$170,8,FALSE),0)</f>
        <v>0</v>
      </c>
      <c r="AC110" s="1740">
        <f>IFERROR(VLOOKUP($A110,'2020'!$B$2:$K$170,10,FALSE),0)</f>
        <v>0</v>
      </c>
      <c r="AD110" s="1700">
        <f>IFERROR(VLOOKUP($A110,'2019'!$B$2:$K$170,3,FALSE),0)</f>
        <v>0</v>
      </c>
      <c r="AE110" s="1823">
        <f>IFERROR(VLOOKUP($A110,'2019'!$B$2:$K$170,4,FALSE),0)</f>
        <v>0</v>
      </c>
      <c r="AF110" s="1823">
        <f>IFERROR(VLOOKUP($A110,'2019'!$B$2:$K$170,5,FALSE),0)</f>
        <v>0</v>
      </c>
      <c r="AG110" s="1823">
        <f>IFERROR(VLOOKUP($A110,'2019'!$B$2:$K$170,8,FALSE),0)</f>
        <v>0</v>
      </c>
      <c r="AH110" s="1740">
        <f>IFERROR(VLOOKUP($A110,'2019'!$B$2:$K$170,10,FALSE),0)</f>
        <v>0</v>
      </c>
      <c r="AI110" s="1700">
        <f>IFERROR(VLOOKUP($A110,'2018'!$B$2:$K$170,3,FALSE),0)</f>
        <v>0</v>
      </c>
      <c r="AJ110" s="1821">
        <f>IFERROR(VLOOKUP($A110,'2018'!$B$2:$K$170,4,FALSE),0)</f>
        <v>0</v>
      </c>
      <c r="AK110" s="1821">
        <f>IFERROR(VLOOKUP($A110,'2018'!$B$2:$K$170,5,FALSE),0)</f>
        <v>0</v>
      </c>
      <c r="AL110" s="1821">
        <f>IFERROR(VLOOKUP($A110,'2018'!$B$2:$K$170,8,FALSE),0)</f>
        <v>0</v>
      </c>
      <c r="AM110" s="1740">
        <f>IFERROR(VLOOKUP($A110,'2018'!$B$2:$K$170,10,FALSE),0)</f>
        <v>0</v>
      </c>
      <c r="AN110" s="1700">
        <f>IFERROR(VLOOKUP($A110,'2017'!$B$2:$J$163,2,FALSE),0)</f>
        <v>0</v>
      </c>
      <c r="AO110" s="1815">
        <f>IFERROR(VLOOKUP($A110,'2017'!$B$2:$J$163,3,FALSE),0)</f>
        <v>0</v>
      </c>
      <c r="AP110" s="1815">
        <f>IFERROR(VLOOKUP($A110,'2017'!$B$2:$J$163,4,FALSE),0)</f>
        <v>0</v>
      </c>
      <c r="AQ110" s="1815">
        <f>IFERROR(VLOOKUP($A110,'2017'!$B$2:$J$163,7,FALSE),0)</f>
        <v>0</v>
      </c>
      <c r="AR110" s="1740">
        <f>IFERROR(VLOOKUP($A110,'2017'!$B$2:$J$163,9,FALSE),0)</f>
        <v>0</v>
      </c>
      <c r="AS110" s="1700">
        <f>IFERROR(VLOOKUP($A110,'2016'!$B$2:$K$165,3,FALSE),0)</f>
        <v>0</v>
      </c>
      <c r="AT110" s="1796">
        <f>IFERROR(VLOOKUP($A110,'2016'!$B$2:$K$165,4,FALSE),0)</f>
        <v>0</v>
      </c>
      <c r="AU110" s="1796">
        <f>IFERROR(VLOOKUP($A110,'2016'!$B$2:$K$165,5,FALSE),0)</f>
        <v>0</v>
      </c>
      <c r="AV110" s="1796">
        <f>IFERROR(VLOOKUP($A110,'2016'!$B$2:$K$165,8,FALSE),0)</f>
        <v>0</v>
      </c>
      <c r="AW110" s="1740">
        <f>IFERROR(VLOOKUP($A110,'2016'!$B$2:$K$165,10,FALSE),0)</f>
        <v>0</v>
      </c>
      <c r="AX110" s="1700">
        <f>IFERROR(VLOOKUP($A110,'2015'!$B$2:$K$165,3,FALSE),0)</f>
        <v>0</v>
      </c>
      <c r="AY110" s="1695">
        <f>IFERROR(VLOOKUP($A110,'2015'!$B$2:$K$165,4,FALSE),0)</f>
        <v>0</v>
      </c>
      <c r="AZ110" s="1695">
        <f>IFERROR(VLOOKUP($A110,'2015'!$B$2:$K$165,5,FALSE),0)</f>
        <v>0</v>
      </c>
      <c r="BA110" s="1695">
        <f>IFERROR(VLOOKUP($A110,'2015'!$B$2:$K$165,8,FALSE),0)</f>
        <v>0</v>
      </c>
      <c r="BB110" s="1740">
        <f>IFERROR(VLOOKUP($A110,'2015'!$B$2:$K$165,10,FALSE),0)</f>
        <v>0</v>
      </c>
      <c r="BC110" s="1700">
        <f>IFERROR(VLOOKUP($A110,'2014'!$B$2:$K$157,3,FALSE),0)</f>
        <v>0</v>
      </c>
      <c r="BD110" s="1691">
        <f>IFERROR(VLOOKUP($A110,'2014'!$B$2:$K$157,4,FALSE),0)</f>
        <v>0</v>
      </c>
      <c r="BE110" s="1691">
        <f>IFERROR(VLOOKUP($A110,'2014'!$B$2:$K$157,5,FALSE),0)</f>
        <v>0</v>
      </c>
      <c r="BF110" s="1691">
        <f>IFERROR(VLOOKUP($A110,'2014'!$B$2:$K$157,8,FALSE),0)</f>
        <v>0</v>
      </c>
      <c r="BG110" s="1740">
        <f>IFERROR(VLOOKUP($A110,'2014'!$B$2:$K$157,10,FALSE),0)</f>
        <v>0</v>
      </c>
      <c r="BH110" s="1700">
        <f>IFERROR(VLOOKUP($A110,'2013'!$D$4:$I$249,2,FALSE),0)</f>
        <v>0</v>
      </c>
      <c r="BI110" s="1691">
        <f>IFERROR(VLOOKUP($A110,'2013'!$D$4:$I$249,3,FALSE),0)</f>
        <v>0</v>
      </c>
      <c r="BJ110" s="1691">
        <f>IFERROR(VLOOKUP($A110,'2013'!$D$4:$I$249,4,FALSE),0)</f>
        <v>0</v>
      </c>
      <c r="BK110" s="1691">
        <f>IFERROR(VLOOKUP($A110,'2013'!$D$4:$I$249,5,FALSE),0)</f>
        <v>0</v>
      </c>
      <c r="BL110" s="1740">
        <f>IFERROR(VLOOKUP($A110,'2013'!$D$4:$I$249,6,FALSE),0)</f>
        <v>0</v>
      </c>
      <c r="BM110" s="1737">
        <f>IFERROR(VLOOKUP($A110,'2012'!$D$3:$O$172,2,FALSE),0)</f>
        <v>0</v>
      </c>
      <c r="BN110" s="1691">
        <f>IFERROR(VLOOKUP($A110,'2012'!$D$3:$O$172,3,FALSE),0)</f>
        <v>0</v>
      </c>
      <c r="BO110" s="1743">
        <f>IFERROR(VLOOKUP($A110,'2012'!$D$3:$O$172,4,FALSE),0)</f>
        <v>0</v>
      </c>
      <c r="BP110" s="1700">
        <f>IFERROR(VLOOKUP($A110,'2012'!$D$3:$O$172,5,FALSE),0)</f>
        <v>0</v>
      </c>
      <c r="BQ110" s="1691">
        <f>IFERROR(VLOOKUP($A110,'2012'!$D$3:$O$172,6,FALSE),0)</f>
        <v>0</v>
      </c>
      <c r="BR110" s="1691">
        <f>IFERROR(VLOOKUP($A110,'2012'!$D$3:$O$172,7,FALSE),0)</f>
        <v>0</v>
      </c>
      <c r="BS110" s="1691">
        <f>IFERROR(VLOOKUP($A110,'2012'!$D$3:$O$172,8,FALSE),0)</f>
        <v>0</v>
      </c>
      <c r="BT110" s="1740">
        <f>IFERROR(VLOOKUP($A110,'2012'!$D$3:$O$172,9,FALSE),0)</f>
        <v>0</v>
      </c>
      <c r="BX110" s="1700">
        <f>IFERROR(VLOOKUP($A110,'2011'!$D$4:$I$251,2,FALSE),0)</f>
        <v>0</v>
      </c>
      <c r="BY110" s="1691">
        <f>IFERROR(VLOOKUP($A110,'2011'!$D$4:$I$251,3,FALSE),0)</f>
        <v>0</v>
      </c>
      <c r="BZ110" s="1691">
        <f>IFERROR(VLOOKUP($A110,'2011'!$D$4:$I$251,4,FALSE),0)</f>
        <v>0</v>
      </c>
      <c r="CA110" s="1691">
        <f>IFERROR(VLOOKUP($A110,'2011'!$D$4:$I$251,5,FALSE),0)</f>
        <v>0</v>
      </c>
      <c r="CB110" s="1740">
        <f>IFERROR(VLOOKUP($A110,'2011'!$D$4:$I$251,6,FALSE),0)</f>
        <v>0</v>
      </c>
      <c r="CC110" s="1700">
        <f>IFERROR(VLOOKUP($A110,'2010'!$C$3:$H$234,2,FALSE),0)</f>
        <v>0</v>
      </c>
      <c r="CD110" s="1691">
        <f>IFERROR(VLOOKUP($A110,'2010'!$C$3:$H$234,3,FALSE),0)</f>
        <v>0</v>
      </c>
      <c r="CE110" s="1691">
        <f>IFERROR(VLOOKUP($A110,'2010'!$C$3:$H$234,4,FALSE),0)</f>
        <v>0</v>
      </c>
      <c r="CF110" s="1691">
        <f>IFERROR(VLOOKUP($A110,'2010'!$C$3:$H$234,5,FALSE),0)</f>
        <v>0</v>
      </c>
      <c r="CG110" s="1740">
        <f>IFERROR(VLOOKUP($A110,'2010'!$C$3:$H$234,6,FALSE),0)</f>
        <v>0</v>
      </c>
      <c r="CH110" s="1700">
        <f>IFERROR(VLOOKUP($A110,'2009'!$C$3:$H$242,2,FALSE),0)</f>
        <v>0</v>
      </c>
      <c r="CI110" s="1691">
        <f>IFERROR(VLOOKUP($A110,'2009'!$C$3:$H$242,3,FALSE),0)</f>
        <v>0</v>
      </c>
      <c r="CJ110" s="1691">
        <f>IFERROR(VLOOKUP($A110,'2009'!$C$3:$H$242,4,FALSE),0)</f>
        <v>0</v>
      </c>
      <c r="CK110" s="1691">
        <f>IFERROR(VLOOKUP($A110,'2009'!$C$3:$H$242,5,FALSE),0)</f>
        <v>0</v>
      </c>
      <c r="CL110" s="1740">
        <f>IFERROR(VLOOKUP($A110,'2009'!$C$3:$H$242,6,FALSE),0)</f>
        <v>0</v>
      </c>
      <c r="CM110" s="1700">
        <f>IFERROR(VLOOKUP($A110,'2008'!$C$3:$H$229,2,FALSE),0)</f>
        <v>0</v>
      </c>
      <c r="CN110" s="1691">
        <f>IFERROR(VLOOKUP($A110,'2008'!$C$3:$H$229,3,FALSE),0)</f>
        <v>0</v>
      </c>
      <c r="CO110" s="1691">
        <f>IFERROR(VLOOKUP($A110,'2008'!$C$3:$H$229,4,FALSE),0)</f>
        <v>0</v>
      </c>
      <c r="CP110" s="1691">
        <f>IFERROR(VLOOKUP($A110,'2008'!$C$3:$H$229,5,FALSE),0)</f>
        <v>0</v>
      </c>
      <c r="CQ110" s="1740">
        <f>IFERROR(VLOOKUP($A110,'2008'!$C$3:$H$229,6,FALSE),0)</f>
        <v>0</v>
      </c>
      <c r="CR110" s="1700">
        <f>IFERROR(VLOOKUP($A110,'2007'!$C$3:$M$238,7,FALSE),0)</f>
        <v>0</v>
      </c>
      <c r="CS110" s="1691">
        <f>IFERROR(VLOOKUP($A110,'2007'!$C$3:$M$238,8,FALSE),0)</f>
        <v>0</v>
      </c>
      <c r="CT110" s="1691">
        <f>IFERROR(VLOOKUP($A110,'2007'!$C$3:$M$238,9,FALSE),0)</f>
        <v>0</v>
      </c>
      <c r="CU110" s="1691">
        <f>IFERROR(VLOOKUP($A110,'2007'!$C$3:$M$238,10,FALSE),0)</f>
        <v>0</v>
      </c>
      <c r="CV110" s="1740">
        <f>IFERROR(VLOOKUP($A110,'2007'!$C$3:$M$238,11,FALSE),0)</f>
        <v>0</v>
      </c>
      <c r="CW110" s="1700">
        <f>IFERROR(VLOOKUP($A110,'2006'!$A$2:$F$200,2,FALSE),0)</f>
        <v>0</v>
      </c>
      <c r="CX110" s="1691">
        <f>IFERROR(VLOOKUP($A110,'2006'!$A$2:$F$200,4,FALSE),0)</f>
        <v>0</v>
      </c>
      <c r="CY110" s="1691">
        <f>IFERROR(VLOOKUP($A110,'2006'!$A$2:$F$200,5,FALSE),0)</f>
        <v>0</v>
      </c>
      <c r="CZ110" s="1740">
        <f>IFERROR(VLOOKUP($A110,'2006'!$A$2:$F$200,6,FALSE),0)</f>
        <v>0</v>
      </c>
      <c r="DA110" s="1700">
        <f>IFERROR(VLOOKUP($A110,'2005'!$C$3:$M$205,8,FALSE),0)</f>
        <v>0</v>
      </c>
      <c r="DB110" s="1691">
        <f>IFERROR(VLOOKUP($A110,'2005'!$C$3:$M$205,9,FALSE),0)</f>
        <v>0</v>
      </c>
      <c r="DC110" s="1691">
        <f>IFERROR(VLOOKUP($A110,'2005'!$C$3:$M$205,10,FALSE),0)</f>
        <v>0</v>
      </c>
      <c r="DD110" s="1740">
        <f>IFERROR(VLOOKUP($A110,'2005'!$C$3:$M$205,11,FALSE),0)</f>
        <v>0</v>
      </c>
      <c r="DE110" s="1700">
        <f>IFERROR(VLOOKUP($A110,'2004'!$C$3:$M$213,8,FALSE),0)</f>
        <v>0</v>
      </c>
      <c r="DF110" s="1691">
        <f>IFERROR(VLOOKUP($A110,'2004'!$C$3:$M$213,9,FALSE),0)</f>
        <v>0</v>
      </c>
      <c r="DG110" s="1691">
        <f>IFERROR(VLOOKUP($A110,'2004'!$C$3:$M$213,10,FALSE),0)</f>
        <v>0</v>
      </c>
      <c r="DH110" s="1740">
        <f>IFERROR(VLOOKUP($A110,'2004'!$C$3:$M$213,11,FALSE),0)</f>
        <v>0</v>
      </c>
      <c r="DI110" s="1700">
        <f>IFERROR(VLOOKUP($A110,'2003'!$C$3:$Q$214,12,FALSE),0)</f>
        <v>0</v>
      </c>
      <c r="DJ110" s="1691">
        <f>IFERROR(VLOOKUP($A110,'2003'!$C$3:$Q$214,13,FALSE),0)</f>
        <v>0</v>
      </c>
      <c r="DK110" s="1691">
        <f>IFERROR(VLOOKUP($A110,'2003'!$C$3:$Q$214,14,FALSE),0)</f>
        <v>0</v>
      </c>
      <c r="DL110" s="1740">
        <f>IFERROR(VLOOKUP($A110,'2003'!$C$3:$Q$214,15,FALSE),0)</f>
        <v>0</v>
      </c>
      <c r="DM110" s="1700">
        <f>IFERROR(VLOOKUP($A110,'2002'!$D$3:$R$214,12,FALSE),0)</f>
        <v>0</v>
      </c>
      <c r="DN110" s="1691">
        <f>IFERROR(VLOOKUP($A110,'2002'!$D$3:$R$214,13,FALSE),0)</f>
        <v>0</v>
      </c>
      <c r="DO110" s="1691">
        <f>IFERROR(VLOOKUP($A110,'2002'!$D$3:$R$214,14,FALSE),0)</f>
        <v>0</v>
      </c>
      <c r="DP110" s="1788">
        <f>IFERROR(VLOOKUP($A110,'2002'!$D$3:$R$214,15,FALSE),0)</f>
        <v>0</v>
      </c>
      <c r="DQ110" s="1700">
        <f>IFERROR(VLOOKUP($A110,'Pre 2002'!$C$3:$CK$382,84,FALSE),0)</f>
        <v>1145</v>
      </c>
      <c r="DR110" s="1695">
        <f>IFERROR(VLOOKUP($A110,'Pre 2002'!$C$3:$CK$382,85,FALSE),0)</f>
        <v>711</v>
      </c>
      <c r="DS110" s="1695">
        <f>IFERROR(VLOOKUP($A110,'Pre 2002'!$C$3:$CK$382,86,FALSE),0)</f>
        <v>30</v>
      </c>
      <c r="DT110" s="1790">
        <f>IFERROR(VLOOKUP($A110,'Pre 2002'!$C$3:$CK$382,87,FALSE),0)</f>
        <v>0.62096069868995629</v>
      </c>
      <c r="DU110" s="1741">
        <f>IFERROR(VLOOKUP(A110,'Pre 2002'!$C$3:$CG$382,83,FALSE),0)</f>
        <v>8</v>
      </c>
      <c r="DV110" s="1722"/>
      <c r="DY110" s="1731"/>
    </row>
    <row r="111" spans="1:129">
      <c r="A111" s="1778" t="s">
        <v>1919</v>
      </c>
      <c r="B111" s="1562">
        <f t="shared" si="30"/>
        <v>350</v>
      </c>
      <c r="C111" s="1562">
        <f t="shared" si="31"/>
        <v>214</v>
      </c>
      <c r="D111" s="1562">
        <f t="shared" si="32"/>
        <v>30</v>
      </c>
      <c r="E111" s="1563">
        <f t="shared" si="33"/>
        <v>0.61142857142857143</v>
      </c>
      <c r="F111" s="1786">
        <f t="shared" si="34"/>
        <v>6</v>
      </c>
      <c r="G111" s="1595" t="s">
        <v>2159</v>
      </c>
      <c r="H111" s="1567">
        <f t="shared" si="44"/>
        <v>6</v>
      </c>
      <c r="I111" s="1734">
        <f t="shared" si="45"/>
        <v>350</v>
      </c>
      <c r="J111" s="1734">
        <f t="shared" si="46"/>
        <v>214</v>
      </c>
      <c r="K111" s="1734">
        <f t="shared" si="47"/>
        <v>30</v>
      </c>
      <c r="L111" s="1806">
        <f t="shared" si="48"/>
        <v>0.61142857142857143</v>
      </c>
      <c r="M111" s="1734"/>
      <c r="N111" s="1748"/>
      <c r="O111" s="1700">
        <f>IFERROR(VLOOKUP($A111,'2022'!$B$2:$K$174,3,FALSE),0)</f>
        <v>0</v>
      </c>
      <c r="P111" s="1858">
        <f>IFERROR(VLOOKUP($A111,'2022'!$B$2:$K$174,4,FALSE),0)</f>
        <v>0</v>
      </c>
      <c r="Q111" s="1858">
        <f>IFERROR(VLOOKUP($A111,'2022'!$B$2:$K$174,5,FALSE),0)</f>
        <v>0</v>
      </c>
      <c r="R111" s="1858">
        <f>IFERROR(VLOOKUP($A111,'2022'!$B$2:$K$174,8,FALSE),0)</f>
        <v>0</v>
      </c>
      <c r="S111" s="1740">
        <f>IFERROR(VLOOKUP($A111,'2022'!$B$2:$K$174,10,FALSE),0)</f>
        <v>0</v>
      </c>
      <c r="T111" s="1700">
        <f>IFERROR(VLOOKUP($A111,'2021'!$B$2:$K$174,3,FALSE),0)</f>
        <v>0</v>
      </c>
      <c r="U111" s="1843">
        <f>IFERROR(VLOOKUP($A111,'2021'!$B$2:$K$174,4,FALSE),0)</f>
        <v>0</v>
      </c>
      <c r="V111" s="1843">
        <f>IFERROR(VLOOKUP($A111,'2021'!$B$2:$K$174,5,FALSE),0)</f>
        <v>0</v>
      </c>
      <c r="W111" s="1843">
        <f>IFERROR(VLOOKUP($A111,'2021'!$B$2:$K$174,8,FALSE),0)</f>
        <v>0</v>
      </c>
      <c r="X111" s="1740">
        <f>IFERROR(VLOOKUP($A111,'2021'!$B$2:$K$174,10,FALSE),0)</f>
        <v>0</v>
      </c>
      <c r="Y111" s="1700">
        <f>IFERROR(VLOOKUP($A111,'2020'!$B$2:$K$170,3,FALSE),0)</f>
        <v>0</v>
      </c>
      <c r="Z111" s="1829">
        <f>IFERROR(VLOOKUP($A111,'2020'!$B$2:$K$170,4,FALSE),0)</f>
        <v>0</v>
      </c>
      <c r="AA111" s="1829">
        <f>IFERROR(VLOOKUP($A111,'2020'!$B$2:$K$170,5,FALSE),0)</f>
        <v>0</v>
      </c>
      <c r="AB111" s="1829">
        <f>IFERROR(VLOOKUP($A111,'2020'!$B$2:$K$170,8,FALSE),0)</f>
        <v>0</v>
      </c>
      <c r="AC111" s="1740">
        <f>IFERROR(VLOOKUP($A111,'2020'!$B$2:$K$170,10,FALSE),0)</f>
        <v>0</v>
      </c>
      <c r="AD111" s="1700">
        <f>IFERROR(VLOOKUP($A111,'2019'!$B$2:$K$170,3,FALSE),0)</f>
        <v>0</v>
      </c>
      <c r="AE111" s="1823">
        <f>IFERROR(VLOOKUP($A111,'2019'!$B$2:$K$170,4,FALSE),0)</f>
        <v>0</v>
      </c>
      <c r="AF111" s="1823">
        <f>IFERROR(VLOOKUP($A111,'2019'!$B$2:$K$170,5,FALSE),0)</f>
        <v>0</v>
      </c>
      <c r="AG111" s="1823">
        <f>IFERROR(VLOOKUP($A111,'2019'!$B$2:$K$170,8,FALSE),0)</f>
        <v>0</v>
      </c>
      <c r="AH111" s="1740">
        <f>IFERROR(VLOOKUP($A111,'2019'!$B$2:$K$170,10,FALSE),0)</f>
        <v>0</v>
      </c>
      <c r="AI111" s="1700">
        <f>IFERROR(VLOOKUP($A111,'2018'!$B$2:$K$170,3,FALSE),0)</f>
        <v>0</v>
      </c>
      <c r="AJ111" s="1821">
        <f>IFERROR(VLOOKUP($A111,'2018'!$B$2:$K$170,4,FALSE),0)</f>
        <v>0</v>
      </c>
      <c r="AK111" s="1821">
        <f>IFERROR(VLOOKUP($A111,'2018'!$B$2:$K$170,5,FALSE),0)</f>
        <v>0</v>
      </c>
      <c r="AL111" s="1821">
        <f>IFERROR(VLOOKUP($A111,'2018'!$B$2:$K$170,8,FALSE),0)</f>
        <v>0</v>
      </c>
      <c r="AM111" s="1740">
        <f>IFERROR(VLOOKUP($A111,'2018'!$B$2:$K$170,10,FALSE),0)</f>
        <v>0</v>
      </c>
      <c r="AN111" s="1700">
        <f>IFERROR(VLOOKUP($A111,'2017'!$B$2:$J$163,2,FALSE),0)</f>
        <v>0</v>
      </c>
      <c r="AO111" s="1815">
        <f>IFERROR(VLOOKUP($A111,'2017'!$B$2:$J$163,3,FALSE),0)</f>
        <v>0</v>
      </c>
      <c r="AP111" s="1815">
        <f>IFERROR(VLOOKUP($A111,'2017'!$B$2:$J$163,4,FALSE),0)</f>
        <v>0</v>
      </c>
      <c r="AQ111" s="1815">
        <f>IFERROR(VLOOKUP($A111,'2017'!$B$2:$J$163,7,FALSE),0)</f>
        <v>0</v>
      </c>
      <c r="AR111" s="1740">
        <f>IFERROR(VLOOKUP($A111,'2017'!$B$2:$J$163,9,FALSE),0)</f>
        <v>0</v>
      </c>
      <c r="AS111" s="1700">
        <f>IFERROR(VLOOKUP($A111,'2016'!$B$2:$K$165,3,FALSE),0)</f>
        <v>0</v>
      </c>
      <c r="AT111" s="1796">
        <f>IFERROR(VLOOKUP($A111,'2016'!$B$2:$K$165,4,FALSE),0)</f>
        <v>0</v>
      </c>
      <c r="AU111" s="1796">
        <f>IFERROR(VLOOKUP($A111,'2016'!$B$2:$K$165,5,FALSE),0)</f>
        <v>0</v>
      </c>
      <c r="AV111" s="1796">
        <f>IFERROR(VLOOKUP($A111,'2016'!$B$2:$K$165,8,FALSE),0)</f>
        <v>0</v>
      </c>
      <c r="AW111" s="1740">
        <f>IFERROR(VLOOKUP($A111,'2016'!$B$2:$K$165,10,FALSE),0)</f>
        <v>0</v>
      </c>
      <c r="AX111" s="1700">
        <f>IFERROR(VLOOKUP($A111,'2015'!$B$2:$K$165,3,FALSE),0)</f>
        <v>0</v>
      </c>
      <c r="AY111" s="1695">
        <f>IFERROR(VLOOKUP($A111,'2015'!$B$2:$K$165,4,FALSE),0)</f>
        <v>0</v>
      </c>
      <c r="AZ111" s="1695">
        <f>IFERROR(VLOOKUP($A111,'2015'!$B$2:$K$165,5,FALSE),0)</f>
        <v>0</v>
      </c>
      <c r="BA111" s="1695">
        <f>IFERROR(VLOOKUP($A111,'2015'!$B$2:$K$165,8,FALSE),0)</f>
        <v>0</v>
      </c>
      <c r="BB111" s="1740">
        <f>IFERROR(VLOOKUP($A111,'2015'!$B$2:$K$165,10,FALSE),0)</f>
        <v>0</v>
      </c>
      <c r="BC111" s="1700">
        <f>IFERROR(VLOOKUP($A111,'2014'!$B$2:$K$157,3,FALSE),0)</f>
        <v>0</v>
      </c>
      <c r="BD111" s="1691">
        <f>IFERROR(VLOOKUP($A111,'2014'!$B$2:$K$157,4,FALSE),0)</f>
        <v>0</v>
      </c>
      <c r="BE111" s="1691">
        <f>IFERROR(VLOOKUP($A111,'2014'!$B$2:$K$157,5,FALSE),0)</f>
        <v>0</v>
      </c>
      <c r="BF111" s="1691">
        <f>IFERROR(VLOOKUP($A111,'2014'!$B$2:$K$157,8,FALSE),0)</f>
        <v>0</v>
      </c>
      <c r="BG111" s="1740">
        <f>IFERROR(VLOOKUP($A111,'2014'!$B$2:$K$157,10,FALSE),0)</f>
        <v>0</v>
      </c>
      <c r="BH111" s="1700">
        <f>IFERROR(VLOOKUP($A111,'2013'!$D$4:$I$249,2,FALSE),0)</f>
        <v>0</v>
      </c>
      <c r="BI111" s="1691">
        <f>IFERROR(VLOOKUP($A111,'2013'!$D$4:$I$249,3,FALSE),0)</f>
        <v>0</v>
      </c>
      <c r="BJ111" s="1691">
        <f>IFERROR(VLOOKUP($A111,'2013'!$D$4:$I$249,4,FALSE),0)</f>
        <v>0</v>
      </c>
      <c r="BK111" s="1691">
        <f>IFERROR(VLOOKUP($A111,'2013'!$D$4:$I$249,5,FALSE),0)</f>
        <v>0</v>
      </c>
      <c r="BL111" s="1740">
        <f>IFERROR(VLOOKUP($A111,'2013'!$D$4:$I$249,6,FALSE),0)</f>
        <v>0</v>
      </c>
      <c r="BM111" s="1737">
        <f>IFERROR(VLOOKUP($A111,'2012'!$D$3:$O$172,2,FALSE),0)</f>
        <v>0</v>
      </c>
      <c r="BN111" s="1691">
        <f>IFERROR(VLOOKUP($A111,'2012'!$D$3:$O$172,3,FALSE),0)</f>
        <v>0</v>
      </c>
      <c r="BO111" s="1743">
        <f>IFERROR(VLOOKUP($A111,'2012'!$D$3:$O$172,4,FALSE),0)</f>
        <v>0</v>
      </c>
      <c r="BP111" s="1700">
        <f>IFERROR(VLOOKUP($A111,'2012'!$D$3:$O$172,5,FALSE),0)</f>
        <v>0</v>
      </c>
      <c r="BQ111" s="1691">
        <f>IFERROR(VLOOKUP($A111,'2012'!$D$3:$O$172,6,FALSE),0)</f>
        <v>0</v>
      </c>
      <c r="BR111" s="1691">
        <f>IFERROR(VLOOKUP($A111,'2012'!$D$3:$O$172,7,FALSE),0)</f>
        <v>0</v>
      </c>
      <c r="BS111" s="1691">
        <f>IFERROR(VLOOKUP($A111,'2012'!$D$3:$O$172,8,FALSE),0)</f>
        <v>0</v>
      </c>
      <c r="BT111" s="1740">
        <f>IFERROR(VLOOKUP($A111,'2012'!$D$3:$O$172,9,FALSE),0)</f>
        <v>0</v>
      </c>
      <c r="BX111" s="1700">
        <f>IFERROR(VLOOKUP($A111,'2011'!$D$4:$I$251,2,FALSE),0)</f>
        <v>0</v>
      </c>
      <c r="BY111" s="1691">
        <f>IFERROR(VLOOKUP($A111,'2011'!$D$4:$I$251,3,FALSE),0)</f>
        <v>0</v>
      </c>
      <c r="BZ111" s="1691">
        <f>IFERROR(VLOOKUP($A111,'2011'!$D$4:$I$251,4,FALSE),0)</f>
        <v>0</v>
      </c>
      <c r="CA111" s="1691">
        <f>IFERROR(VLOOKUP($A111,'2011'!$D$4:$I$251,5,FALSE),0)</f>
        <v>0</v>
      </c>
      <c r="CB111" s="1740">
        <f>IFERROR(VLOOKUP($A111,'2011'!$D$4:$I$251,6,FALSE),0)</f>
        <v>0</v>
      </c>
      <c r="CC111" s="1700">
        <f>IFERROR(VLOOKUP($A111,'2010'!$C$3:$H$234,2,FALSE),0)</f>
        <v>0</v>
      </c>
      <c r="CD111" s="1691">
        <f>IFERROR(VLOOKUP($A111,'2010'!$C$3:$H$234,3,FALSE),0)</f>
        <v>0</v>
      </c>
      <c r="CE111" s="1691">
        <f>IFERROR(VLOOKUP($A111,'2010'!$C$3:$H$234,4,FALSE),0)</f>
        <v>0</v>
      </c>
      <c r="CF111" s="1691">
        <f>IFERROR(VLOOKUP($A111,'2010'!$C$3:$H$234,5,FALSE),0)</f>
        <v>0</v>
      </c>
      <c r="CG111" s="1740">
        <f>IFERROR(VLOOKUP($A111,'2010'!$C$3:$H$234,6,FALSE),0)</f>
        <v>0</v>
      </c>
      <c r="CH111" s="1700">
        <f>IFERROR(VLOOKUP($A111,'2009'!$C$3:$H$242,2,FALSE),0)</f>
        <v>0</v>
      </c>
      <c r="CI111" s="1691">
        <f>IFERROR(VLOOKUP($A111,'2009'!$C$3:$H$242,3,FALSE),0)</f>
        <v>0</v>
      </c>
      <c r="CJ111" s="1691">
        <f>IFERROR(VLOOKUP($A111,'2009'!$C$3:$H$242,4,FALSE),0)</f>
        <v>0</v>
      </c>
      <c r="CK111" s="1691">
        <f>IFERROR(VLOOKUP($A111,'2009'!$C$3:$H$242,5,FALSE),0)</f>
        <v>0</v>
      </c>
      <c r="CL111" s="1740">
        <f>IFERROR(VLOOKUP($A111,'2009'!$C$3:$H$242,6,FALSE),0)</f>
        <v>0</v>
      </c>
      <c r="CM111" s="1700">
        <f>IFERROR(VLOOKUP($A111,'2008'!$C$3:$H$229,2,FALSE),0)</f>
        <v>0</v>
      </c>
      <c r="CN111" s="1691">
        <f>IFERROR(VLOOKUP($A111,'2008'!$C$3:$H$229,3,FALSE),0)</f>
        <v>0</v>
      </c>
      <c r="CO111" s="1691">
        <f>IFERROR(VLOOKUP($A111,'2008'!$C$3:$H$229,4,FALSE),0)</f>
        <v>0</v>
      </c>
      <c r="CP111" s="1691">
        <f>IFERROR(VLOOKUP($A111,'2008'!$C$3:$H$229,5,FALSE),0)</f>
        <v>0</v>
      </c>
      <c r="CQ111" s="1740">
        <f>IFERROR(VLOOKUP($A111,'2008'!$C$3:$H$229,6,FALSE),0)</f>
        <v>0</v>
      </c>
      <c r="CR111" s="1700">
        <f>IFERROR(VLOOKUP($A111,'2007'!$C$3:$M$238,7,FALSE),0)</f>
        <v>0</v>
      </c>
      <c r="CS111" s="1691">
        <f>IFERROR(VLOOKUP($A111,'2007'!$C$3:$M$238,8,FALSE),0)</f>
        <v>0</v>
      </c>
      <c r="CT111" s="1691">
        <f>IFERROR(VLOOKUP($A111,'2007'!$C$3:$M$238,9,FALSE),0)</f>
        <v>0</v>
      </c>
      <c r="CU111" s="1691">
        <f>IFERROR(VLOOKUP($A111,'2007'!$C$3:$M$238,10,FALSE),0)</f>
        <v>0</v>
      </c>
      <c r="CV111" s="1740">
        <f>IFERROR(VLOOKUP($A111,'2007'!$C$3:$M$238,11,FALSE),0)</f>
        <v>0</v>
      </c>
      <c r="CW111" s="1700">
        <f>IFERROR(VLOOKUP($A111,'2006'!$A$2:$F$200,2,FALSE),0)</f>
        <v>0</v>
      </c>
      <c r="CX111" s="1691">
        <f>IFERROR(VLOOKUP($A111,'2006'!$A$2:$F$200,4,FALSE),0)</f>
        <v>0</v>
      </c>
      <c r="CY111" s="1691">
        <f>IFERROR(VLOOKUP($A111,'2006'!$A$2:$F$200,5,FALSE),0)</f>
        <v>0</v>
      </c>
      <c r="CZ111" s="1740">
        <f>IFERROR(VLOOKUP($A111,'2006'!$A$2:$F$200,6,FALSE),0)</f>
        <v>0</v>
      </c>
      <c r="DA111" s="1700">
        <f>IFERROR(VLOOKUP($A111,'2005'!$C$3:$M$205,8,FALSE),0)</f>
        <v>0</v>
      </c>
      <c r="DB111" s="1691">
        <f>IFERROR(VLOOKUP($A111,'2005'!$C$3:$M$205,9,FALSE),0)</f>
        <v>0</v>
      </c>
      <c r="DC111" s="1691">
        <f>IFERROR(VLOOKUP($A111,'2005'!$C$3:$M$205,10,FALSE),0)</f>
        <v>0</v>
      </c>
      <c r="DD111" s="1740">
        <f>IFERROR(VLOOKUP($A111,'2005'!$C$3:$M$205,11,FALSE),0)</f>
        <v>0</v>
      </c>
      <c r="DE111" s="1700">
        <f>IFERROR(VLOOKUP($A111,'2004'!$C$3:$M$213,8,FALSE),0)</f>
        <v>0</v>
      </c>
      <c r="DF111" s="1691">
        <f>IFERROR(VLOOKUP($A111,'2004'!$C$3:$M$213,9,FALSE),0)</f>
        <v>0</v>
      </c>
      <c r="DG111" s="1691">
        <f>IFERROR(VLOOKUP($A111,'2004'!$C$3:$M$213,10,FALSE),0)</f>
        <v>0</v>
      </c>
      <c r="DH111" s="1740">
        <f>IFERROR(VLOOKUP($A111,'2004'!$C$3:$M$213,11,FALSE),0)</f>
        <v>0</v>
      </c>
      <c r="DI111" s="1700">
        <f>IFERROR(VLOOKUP($A111,'2003'!$C$3:$Q$214,12,FALSE),0)</f>
        <v>0</v>
      </c>
      <c r="DJ111" s="1691">
        <f>IFERROR(VLOOKUP($A111,'2003'!$C$3:$Q$214,13,FALSE),0)</f>
        <v>0</v>
      </c>
      <c r="DK111" s="1691">
        <f>IFERROR(VLOOKUP($A111,'2003'!$C$3:$Q$214,14,FALSE),0)</f>
        <v>0</v>
      </c>
      <c r="DL111" s="1740">
        <f>IFERROR(VLOOKUP($A111,'2003'!$C$3:$Q$214,15,FALSE),0)</f>
        <v>0</v>
      </c>
      <c r="DM111" s="1700">
        <f>IFERROR(VLOOKUP($A111,'2002'!$D$3:$R$214,12,FALSE),0)</f>
        <v>0</v>
      </c>
      <c r="DN111" s="1691">
        <f>IFERROR(VLOOKUP($A111,'2002'!$D$3:$R$214,13,FALSE),0)</f>
        <v>0</v>
      </c>
      <c r="DO111" s="1691">
        <f>IFERROR(VLOOKUP($A111,'2002'!$D$3:$R$214,14,FALSE),0)</f>
        <v>0</v>
      </c>
      <c r="DP111" s="1788">
        <f>IFERROR(VLOOKUP($A111,'2002'!$D$3:$R$214,15,FALSE),0)</f>
        <v>0</v>
      </c>
      <c r="DQ111" s="1700">
        <f>IFERROR(VLOOKUP($A111,'Pre 2002'!$C$3:$CK$382,84,FALSE),0)</f>
        <v>350</v>
      </c>
      <c r="DR111" s="1695">
        <f>IFERROR(VLOOKUP($A111,'Pre 2002'!$C$3:$CK$382,85,FALSE),0)</f>
        <v>214</v>
      </c>
      <c r="DS111" s="1695">
        <f>IFERROR(VLOOKUP($A111,'Pre 2002'!$C$3:$CK$382,86,FALSE),0)</f>
        <v>30</v>
      </c>
      <c r="DT111" s="1790">
        <f>IFERROR(VLOOKUP($A111,'Pre 2002'!$C$3:$CK$382,87,FALSE),0)</f>
        <v>0.61142857142857143</v>
      </c>
      <c r="DU111" s="1741">
        <f>IFERROR(VLOOKUP(A111,'Pre 2002'!$C$3:$CG$382,83,FALSE),0)</f>
        <v>6</v>
      </c>
      <c r="DV111" s="1722"/>
      <c r="DY111" s="1731"/>
    </row>
    <row r="112" spans="1:129">
      <c r="A112" s="1778" t="s">
        <v>226</v>
      </c>
      <c r="B112" s="1562">
        <f t="shared" si="30"/>
        <v>414</v>
      </c>
      <c r="C112" s="1562">
        <f t="shared" si="31"/>
        <v>242</v>
      </c>
      <c r="D112" s="1562">
        <f t="shared" si="32"/>
        <v>30</v>
      </c>
      <c r="E112" s="1563">
        <f t="shared" si="33"/>
        <v>0.58454106280193241</v>
      </c>
      <c r="F112" s="1786">
        <f t="shared" si="34"/>
        <v>6</v>
      </c>
      <c r="G112" s="1595">
        <v>2011</v>
      </c>
      <c r="H112" s="1567">
        <f t="shared" si="44"/>
        <v>4</v>
      </c>
      <c r="I112" s="1734">
        <f t="shared" si="45"/>
        <v>285</v>
      </c>
      <c r="J112" s="1734">
        <f t="shared" si="46"/>
        <v>172</v>
      </c>
      <c r="K112" s="1734">
        <f t="shared" si="47"/>
        <v>26</v>
      </c>
      <c r="L112" s="1806">
        <f t="shared" si="48"/>
        <v>0.60350877192982455</v>
      </c>
      <c r="M112" s="1568">
        <v>11</v>
      </c>
      <c r="N112" s="1573">
        <v>1</v>
      </c>
      <c r="O112" s="1700">
        <f>IFERROR(VLOOKUP($A112,'2022'!$B$2:$K$174,3,FALSE),0)</f>
        <v>0</v>
      </c>
      <c r="P112" s="1858">
        <f>IFERROR(VLOOKUP($A112,'2022'!$B$2:$K$174,4,FALSE),0)</f>
        <v>0</v>
      </c>
      <c r="Q112" s="1858">
        <f>IFERROR(VLOOKUP($A112,'2022'!$B$2:$K$174,5,FALSE),0)</f>
        <v>0</v>
      </c>
      <c r="R112" s="1858">
        <f>IFERROR(VLOOKUP($A112,'2022'!$B$2:$K$174,8,FALSE),0)</f>
        <v>0</v>
      </c>
      <c r="S112" s="1740">
        <f>IFERROR(VLOOKUP($A112,'2022'!$B$2:$K$174,10,FALSE),0)</f>
        <v>0</v>
      </c>
      <c r="T112" s="1700">
        <f>IFERROR(VLOOKUP($A112,'2021'!$B$2:$K$174,3,FALSE),0)</f>
        <v>78</v>
      </c>
      <c r="U112" s="1843">
        <f>IFERROR(VLOOKUP($A112,'2021'!$B$2:$K$174,4,FALSE),0)</f>
        <v>22</v>
      </c>
      <c r="V112" s="1843">
        <f>IFERROR(VLOOKUP($A112,'2021'!$B$2:$K$174,5,FALSE),0)</f>
        <v>38</v>
      </c>
      <c r="W112" s="1843">
        <f>IFERROR(VLOOKUP($A112,'2021'!$B$2:$K$174,8,FALSE),0)</f>
        <v>3</v>
      </c>
      <c r="X112" s="1740">
        <f>IFERROR(VLOOKUP($A112,'2021'!$B$2:$K$174,10,FALSE),0)</f>
        <v>0.48699999999999999</v>
      </c>
      <c r="Y112" s="1700">
        <f>IFERROR(VLOOKUP($A112,'2020'!$B$2:$K$170,3,FALSE),0)</f>
        <v>0</v>
      </c>
      <c r="Z112" s="1829">
        <f>IFERROR(VLOOKUP($A112,'2020'!$B$2:$K$170,4,FALSE),0)</f>
        <v>0</v>
      </c>
      <c r="AA112" s="1829">
        <f>IFERROR(VLOOKUP($A112,'2020'!$B$2:$K$170,5,FALSE),0)</f>
        <v>0</v>
      </c>
      <c r="AB112" s="1829">
        <f>IFERROR(VLOOKUP($A112,'2020'!$B$2:$K$170,8,FALSE),0)</f>
        <v>0</v>
      </c>
      <c r="AC112" s="1740">
        <f>IFERROR(VLOOKUP($A112,'2020'!$B$2:$K$170,10,FALSE),0)</f>
        <v>0</v>
      </c>
      <c r="AD112" s="1700">
        <f>IFERROR(VLOOKUP($A112,'2019'!$B$2:$K$170,3,FALSE),0)</f>
        <v>0</v>
      </c>
      <c r="AE112" s="1823">
        <f>IFERROR(VLOOKUP($A112,'2019'!$B$2:$K$170,4,FALSE),0)</f>
        <v>0</v>
      </c>
      <c r="AF112" s="1823">
        <f>IFERROR(VLOOKUP($A112,'2019'!$B$2:$K$170,5,FALSE),0)</f>
        <v>0</v>
      </c>
      <c r="AG112" s="1823">
        <f>IFERROR(VLOOKUP($A112,'2019'!$B$2:$K$170,8,FALSE),0)</f>
        <v>0</v>
      </c>
      <c r="AH112" s="1740">
        <f>IFERROR(VLOOKUP($A112,'2019'!$B$2:$K$170,10,FALSE),0)</f>
        <v>0</v>
      </c>
      <c r="AI112" s="1700">
        <f>IFERROR(VLOOKUP($A112,'2018'!$B$2:$K$170,3,FALSE),0)</f>
        <v>0</v>
      </c>
      <c r="AJ112" s="1821">
        <f>IFERROR(VLOOKUP($A112,'2018'!$B$2:$K$170,4,FALSE),0)</f>
        <v>0</v>
      </c>
      <c r="AK112" s="1821">
        <f>IFERROR(VLOOKUP($A112,'2018'!$B$2:$K$170,5,FALSE),0)</f>
        <v>0</v>
      </c>
      <c r="AL112" s="1821">
        <f>IFERROR(VLOOKUP($A112,'2018'!$B$2:$K$170,8,FALSE),0)</f>
        <v>0</v>
      </c>
      <c r="AM112" s="1740">
        <f>IFERROR(VLOOKUP($A112,'2018'!$B$2:$K$170,10,FALSE),0)</f>
        <v>0</v>
      </c>
      <c r="AN112" s="1700">
        <f>IFERROR(VLOOKUP($A112,'2017'!$B$2:$J$163,2,FALSE),0)</f>
        <v>0</v>
      </c>
      <c r="AO112" s="1815">
        <f>IFERROR(VLOOKUP($A112,'2017'!$B$2:$J$163,3,FALSE),0)</f>
        <v>0</v>
      </c>
      <c r="AP112" s="1815">
        <f>IFERROR(VLOOKUP($A112,'2017'!$B$2:$J$163,4,FALSE),0)</f>
        <v>0</v>
      </c>
      <c r="AQ112" s="1815">
        <f>IFERROR(VLOOKUP($A112,'2017'!$B$2:$J$163,7,FALSE),0)</f>
        <v>0</v>
      </c>
      <c r="AR112" s="1740">
        <f>IFERROR(VLOOKUP($A112,'2017'!$B$2:$J$163,9,FALSE),0)</f>
        <v>0</v>
      </c>
      <c r="AS112" s="1700">
        <f>IFERROR(VLOOKUP($A112,'2016'!$B$2:$K$165,3,FALSE),0)</f>
        <v>51</v>
      </c>
      <c r="AT112" s="1796">
        <f>IFERROR(VLOOKUP($A112,'2016'!$B$2:$K$165,4,FALSE),0)</f>
        <v>20</v>
      </c>
      <c r="AU112" s="1796">
        <f>IFERROR(VLOOKUP($A112,'2016'!$B$2:$K$165,5,FALSE),0)</f>
        <v>32</v>
      </c>
      <c r="AV112" s="1796">
        <f>IFERROR(VLOOKUP($A112,'2016'!$B$2:$K$165,8,FALSE),0)</f>
        <v>1</v>
      </c>
      <c r="AW112" s="1740">
        <f>IFERROR(VLOOKUP($A112,'2016'!$B$2:$K$165,10,FALSE),0)</f>
        <v>0.627</v>
      </c>
      <c r="AX112" s="1700">
        <f>IFERROR(VLOOKUP($A112,'2015'!$B$2:$K$165,3,FALSE),0)</f>
        <v>0</v>
      </c>
      <c r="AY112" s="1695">
        <f>IFERROR(VLOOKUP($A112,'2015'!$B$2:$K$165,4,FALSE),0)</f>
        <v>0</v>
      </c>
      <c r="AZ112" s="1695">
        <f>IFERROR(VLOOKUP($A112,'2015'!$B$2:$K$165,5,FALSE),0)</f>
        <v>0</v>
      </c>
      <c r="BA112" s="1695">
        <f>IFERROR(VLOOKUP($A112,'2015'!$B$2:$K$165,8,FALSE),0)</f>
        <v>0</v>
      </c>
      <c r="BB112" s="1740">
        <f>IFERROR(VLOOKUP($A112,'2015'!$B$2:$K$165,10,FALSE),0)</f>
        <v>0</v>
      </c>
      <c r="BC112" s="1700">
        <f>IFERROR(VLOOKUP($A112,'2014'!$B$2:$K$157,3,FALSE),0)</f>
        <v>68</v>
      </c>
      <c r="BD112" s="1691">
        <f>IFERROR(VLOOKUP($A112,'2014'!$B$2:$K$157,4,FALSE),0)</f>
        <v>27</v>
      </c>
      <c r="BE112" s="1691">
        <f>IFERROR(VLOOKUP($A112,'2014'!$B$2:$K$157,5,FALSE),0)</f>
        <v>33</v>
      </c>
      <c r="BF112" s="1691">
        <f>IFERROR(VLOOKUP($A112,'2014'!$B$2:$K$157,8,FALSE),0)</f>
        <v>0</v>
      </c>
      <c r="BG112" s="1740">
        <f>IFERROR(VLOOKUP($A112,'2014'!$B$2:$K$157,10,FALSE),0)</f>
        <v>0.48529411764705882</v>
      </c>
      <c r="BH112" s="1700">
        <f>IFERROR(VLOOKUP($A112,'2013'!$D$4:$I$249,2,FALSE),0)</f>
        <v>80</v>
      </c>
      <c r="BI112" s="1691">
        <f>IFERROR(VLOOKUP($A112,'2013'!$D$4:$I$249,3,FALSE),0)</f>
        <v>38</v>
      </c>
      <c r="BJ112" s="1691">
        <f>IFERROR(VLOOKUP($A112,'2013'!$D$4:$I$249,4,FALSE),0)</f>
        <v>51</v>
      </c>
      <c r="BK112" s="1691">
        <f>IFERROR(VLOOKUP($A112,'2013'!$D$4:$I$249,5,FALSE),0)</f>
        <v>8</v>
      </c>
      <c r="BL112" s="1740">
        <f>IFERROR(VLOOKUP($A112,'2013'!$D$4:$I$249,6,FALSE),0)</f>
        <v>0.63749999999999996</v>
      </c>
      <c r="BM112" s="1737">
        <f>IFERROR(VLOOKUP($A112,'2012'!$D$3:$O$172,2,FALSE),0)</f>
        <v>137</v>
      </c>
      <c r="BN112" s="1691">
        <f>IFERROR(VLOOKUP($A112,'2012'!$D$3:$O$172,3,FALSE),0)</f>
        <v>88</v>
      </c>
      <c r="BO112" s="1743">
        <f>IFERROR(VLOOKUP($A112,'2012'!$D$3:$O$172,4,FALSE),0)</f>
        <v>18</v>
      </c>
      <c r="BP112" s="1700">
        <f>IFERROR(VLOOKUP($A112,'2012'!$D$3:$O$172,5,FALSE),0)</f>
        <v>61</v>
      </c>
      <c r="BQ112" s="1691">
        <f>IFERROR(VLOOKUP($A112,'2012'!$D$3:$O$172,6,FALSE),0)</f>
        <v>33</v>
      </c>
      <c r="BR112" s="1691">
        <f>IFERROR(VLOOKUP($A112,'2012'!$D$3:$O$172,7,FALSE),0)</f>
        <v>43</v>
      </c>
      <c r="BS112" s="1691">
        <f>IFERROR(VLOOKUP($A112,'2012'!$D$3:$O$172,8,FALSE),0)</f>
        <v>10</v>
      </c>
      <c r="BT112" s="1740">
        <f>IFERROR(VLOOKUP($A112,'2012'!$D$3:$O$172,9,FALSE),0)</f>
        <v>0.70491803278688525</v>
      </c>
      <c r="BU112" s="1737">
        <f>IFERROR(VLOOKUP($A112,'2012'!$D$3:$O$172,10,FALSE),0)</f>
        <v>76</v>
      </c>
      <c r="BV112" s="1691">
        <f>IFERROR(VLOOKUP($A112,'2012'!$D$3:$O$172,11,FALSE),0)</f>
        <v>45</v>
      </c>
      <c r="BW112" s="1743">
        <f>IFERROR(VLOOKUP($A112,'2012'!$D$3:$O$172,12,FALSE),0)</f>
        <v>8</v>
      </c>
      <c r="BX112" s="1700">
        <f>IFERROR(VLOOKUP($A112,'2011'!$D$4:$I$251,2,FALSE),0)</f>
        <v>76</v>
      </c>
      <c r="BY112" s="1691">
        <f>IFERROR(VLOOKUP($A112,'2011'!$D$4:$I$251,3,FALSE),0)</f>
        <v>23</v>
      </c>
      <c r="BZ112" s="1691">
        <f>IFERROR(VLOOKUP($A112,'2011'!$D$4:$I$251,4,FALSE),0)</f>
        <v>45</v>
      </c>
      <c r="CA112" s="1691">
        <f>IFERROR(VLOOKUP($A112,'2011'!$D$4:$I$251,5,FALSE),0)</f>
        <v>8</v>
      </c>
      <c r="CB112" s="1740">
        <f>IFERROR(VLOOKUP($A112,'2011'!$D$4:$I$251,6,FALSE),0)</f>
        <v>0.59210526315789469</v>
      </c>
      <c r="CC112" s="1700">
        <f>IFERROR(VLOOKUP($A112,'2010'!$C$3:$H$234,2,FALSE),0)</f>
        <v>0</v>
      </c>
      <c r="CD112" s="1691">
        <f>IFERROR(VLOOKUP($A112,'2010'!$C$3:$H$234,3,FALSE),0)</f>
        <v>0</v>
      </c>
      <c r="CE112" s="1691">
        <f>IFERROR(VLOOKUP($A112,'2010'!$C$3:$H$234,4,FALSE),0)</f>
        <v>0</v>
      </c>
      <c r="CF112" s="1691">
        <f>IFERROR(VLOOKUP($A112,'2010'!$C$3:$H$234,5,FALSE),0)</f>
        <v>0</v>
      </c>
      <c r="CG112" s="1740">
        <f>IFERROR(VLOOKUP($A112,'2010'!$C$3:$H$234,6,FALSE),0)</f>
        <v>0</v>
      </c>
      <c r="CH112" s="1700">
        <f>IFERROR(VLOOKUP($A112,'2009'!$C$3:$H$242,2,FALSE),0)</f>
        <v>0</v>
      </c>
      <c r="CI112" s="1691">
        <f>IFERROR(VLOOKUP($A112,'2009'!$C$3:$H$242,3,FALSE),0)</f>
        <v>0</v>
      </c>
      <c r="CJ112" s="1691">
        <f>IFERROR(VLOOKUP($A112,'2009'!$C$3:$H$242,4,FALSE),0)</f>
        <v>0</v>
      </c>
      <c r="CK112" s="1691">
        <f>IFERROR(VLOOKUP($A112,'2009'!$C$3:$H$242,5,FALSE),0)</f>
        <v>0</v>
      </c>
      <c r="CL112" s="1740">
        <f>IFERROR(VLOOKUP($A112,'2009'!$C$3:$H$242,6,FALSE),0)</f>
        <v>0</v>
      </c>
      <c r="CM112" s="1700">
        <f>IFERROR(VLOOKUP($A112,'2008'!$C$3:$H$229,2,FALSE),0)</f>
        <v>0</v>
      </c>
      <c r="CN112" s="1691">
        <f>IFERROR(VLOOKUP($A112,'2008'!$C$3:$H$229,3,FALSE),0)</f>
        <v>0</v>
      </c>
      <c r="CO112" s="1691">
        <f>IFERROR(VLOOKUP($A112,'2008'!$C$3:$H$229,4,FALSE),0)</f>
        <v>0</v>
      </c>
      <c r="CP112" s="1691">
        <f>IFERROR(VLOOKUP($A112,'2008'!$C$3:$H$229,5,FALSE),0)</f>
        <v>0</v>
      </c>
      <c r="CQ112" s="1740">
        <f>IFERROR(VLOOKUP($A112,'2008'!$C$3:$H$229,6,FALSE),0)</f>
        <v>0</v>
      </c>
      <c r="CR112" s="1700">
        <f>IFERROR(VLOOKUP($A112,'2007'!$C$3:$M$238,7,FALSE),0)</f>
        <v>0</v>
      </c>
      <c r="CS112" s="1691">
        <f>IFERROR(VLOOKUP($A112,'2007'!$C$3:$M$238,8,FALSE),0)</f>
        <v>0</v>
      </c>
      <c r="CT112" s="1691">
        <f>IFERROR(VLOOKUP($A112,'2007'!$C$3:$M$238,9,FALSE),0)</f>
        <v>0</v>
      </c>
      <c r="CU112" s="1691">
        <f>IFERROR(VLOOKUP($A112,'2007'!$C$3:$M$238,10,FALSE),0)</f>
        <v>0</v>
      </c>
      <c r="CV112" s="1740">
        <f>IFERROR(VLOOKUP($A112,'2007'!$C$3:$M$238,11,FALSE),0)</f>
        <v>0</v>
      </c>
      <c r="CW112" s="1700">
        <f>IFERROR(VLOOKUP($A112,'2006'!$A$2:$F$200,2,FALSE),0)</f>
        <v>0</v>
      </c>
      <c r="CX112" s="1691">
        <f>IFERROR(VLOOKUP($A112,'2006'!$A$2:$F$200,4,FALSE),0)</f>
        <v>0</v>
      </c>
      <c r="CY112" s="1691">
        <f>IFERROR(VLOOKUP($A112,'2006'!$A$2:$F$200,5,FALSE),0)</f>
        <v>0</v>
      </c>
      <c r="CZ112" s="1740">
        <f>IFERROR(VLOOKUP($A112,'2006'!$A$2:$F$200,6,FALSE),0)</f>
        <v>0</v>
      </c>
      <c r="DA112" s="1700">
        <f>IFERROR(VLOOKUP($A112,'2005'!$C$3:$M$205,8,FALSE),0)</f>
        <v>0</v>
      </c>
      <c r="DB112" s="1691">
        <f>IFERROR(VLOOKUP($A112,'2005'!$C$3:$M$205,9,FALSE),0)</f>
        <v>0</v>
      </c>
      <c r="DC112" s="1691">
        <f>IFERROR(VLOOKUP($A112,'2005'!$C$3:$M$205,10,FALSE),0)</f>
        <v>0</v>
      </c>
      <c r="DD112" s="1740">
        <f>IFERROR(VLOOKUP($A112,'2005'!$C$3:$M$205,11,FALSE),0)</f>
        <v>0</v>
      </c>
      <c r="DE112" s="1700">
        <f>IFERROR(VLOOKUP($A112,'2004'!$C$3:$M$213,8,FALSE),0)</f>
        <v>0</v>
      </c>
      <c r="DF112" s="1691">
        <f>IFERROR(VLOOKUP($A112,'2004'!$C$3:$M$213,9,FALSE),0)</f>
        <v>0</v>
      </c>
      <c r="DG112" s="1691">
        <f>IFERROR(VLOOKUP($A112,'2004'!$C$3:$M$213,10,FALSE),0)</f>
        <v>0</v>
      </c>
      <c r="DH112" s="1740">
        <f>IFERROR(VLOOKUP($A112,'2004'!$C$3:$M$213,11,FALSE),0)</f>
        <v>0</v>
      </c>
      <c r="DI112" s="1700">
        <f>IFERROR(VLOOKUP($A112,'2003'!$C$3:$Q$214,12,FALSE),0)</f>
        <v>0</v>
      </c>
      <c r="DJ112" s="1691">
        <f>IFERROR(VLOOKUP($A112,'2003'!$C$3:$Q$214,13,FALSE),0)</f>
        <v>0</v>
      </c>
      <c r="DK112" s="1691">
        <f>IFERROR(VLOOKUP($A112,'2003'!$C$3:$Q$214,14,FALSE),0)</f>
        <v>0</v>
      </c>
      <c r="DL112" s="1740">
        <f>IFERROR(VLOOKUP($A112,'2003'!$C$3:$Q$214,15,FALSE),0)</f>
        <v>0</v>
      </c>
      <c r="DM112" s="1700">
        <f>IFERROR(VLOOKUP($A112,'2002'!$D$3:$R$214,12,FALSE),0)</f>
        <v>0</v>
      </c>
      <c r="DN112" s="1691">
        <f>IFERROR(VLOOKUP($A112,'2002'!$D$3:$R$214,13,FALSE),0)</f>
        <v>0</v>
      </c>
      <c r="DO112" s="1691">
        <f>IFERROR(VLOOKUP($A112,'2002'!$D$3:$R$214,14,FALSE),0)</f>
        <v>0</v>
      </c>
      <c r="DP112" s="1788">
        <f>IFERROR(VLOOKUP($A112,'2002'!$D$3:$R$214,15,FALSE),0)</f>
        <v>0</v>
      </c>
      <c r="DQ112" s="1700">
        <f>IFERROR(VLOOKUP($A112,'Pre 2002'!$C$3:$CK$382,84,FALSE),0)</f>
        <v>0</v>
      </c>
      <c r="DR112" s="1695">
        <f>IFERROR(VLOOKUP($A112,'Pre 2002'!$C$3:$CK$382,85,FALSE),0)</f>
        <v>0</v>
      </c>
      <c r="DS112" s="1695">
        <f>IFERROR(VLOOKUP($A112,'Pre 2002'!$C$3:$CK$382,86,FALSE),0)</f>
        <v>0</v>
      </c>
      <c r="DT112" s="1790">
        <f>IFERROR(VLOOKUP($A112,'Pre 2002'!$C$3:$CK$382,87,FALSE),0)</f>
        <v>0</v>
      </c>
      <c r="DU112" s="1741">
        <f>IFERROR(VLOOKUP(A112,'Pre 2002'!$C$3:$CG$382,83,FALSE),0)</f>
        <v>0</v>
      </c>
      <c r="DV112" s="1722"/>
      <c r="DY112" s="1731"/>
    </row>
    <row r="113" spans="1:129">
      <c r="A113" s="1778" t="s">
        <v>112</v>
      </c>
      <c r="B113" s="1562">
        <f t="shared" si="30"/>
        <v>852</v>
      </c>
      <c r="C113" s="1562">
        <f t="shared" si="31"/>
        <v>477</v>
      </c>
      <c r="D113" s="1562">
        <f t="shared" si="32"/>
        <v>30</v>
      </c>
      <c r="E113" s="1563">
        <f t="shared" si="33"/>
        <v>0.5598591549295775</v>
      </c>
      <c r="F113" s="1786">
        <f t="shared" si="34"/>
        <v>12</v>
      </c>
      <c r="G113" s="1595">
        <v>2011</v>
      </c>
      <c r="H113" s="1567">
        <f t="shared" si="44"/>
        <v>4</v>
      </c>
      <c r="I113" s="1734">
        <f t="shared" si="45"/>
        <v>254</v>
      </c>
      <c r="J113" s="1734">
        <f t="shared" si="46"/>
        <v>146</v>
      </c>
      <c r="K113" s="1734">
        <f t="shared" si="47"/>
        <v>9</v>
      </c>
      <c r="L113" s="1806">
        <f t="shared" si="48"/>
        <v>0.57480314960629919</v>
      </c>
      <c r="M113" s="1568">
        <v>11</v>
      </c>
      <c r="N113" s="1573">
        <v>0</v>
      </c>
      <c r="O113" s="1700">
        <f>IFERROR(VLOOKUP($A113,'2022'!$B$2:$K$174,3,FALSE),0)</f>
        <v>82</v>
      </c>
      <c r="P113" s="1858">
        <f>IFERROR(VLOOKUP($A113,'2022'!$B$2:$K$174,4,FALSE),0)</f>
        <v>30</v>
      </c>
      <c r="Q113" s="1858">
        <f>IFERROR(VLOOKUP($A113,'2022'!$B$2:$K$174,5,FALSE),0)</f>
        <v>48</v>
      </c>
      <c r="R113" s="1858">
        <f>IFERROR(VLOOKUP($A113,'2022'!$B$2:$K$174,8,FALSE),0)</f>
        <v>1</v>
      </c>
      <c r="S113" s="1740">
        <f>IFERROR(VLOOKUP($A113,'2022'!$B$2:$K$174,10,FALSE),0)</f>
        <v>0.58499999999999996</v>
      </c>
      <c r="T113" s="1700">
        <f>IFERROR(VLOOKUP($A113,'2021'!$B$2:$K$174,3,FALSE),0)</f>
        <v>75</v>
      </c>
      <c r="U113" s="1843">
        <f>IFERROR(VLOOKUP($A113,'2021'!$B$2:$K$174,4,FALSE),0)</f>
        <v>23</v>
      </c>
      <c r="V113" s="1843">
        <f>IFERROR(VLOOKUP($A113,'2021'!$B$2:$K$174,5,FALSE),0)</f>
        <v>38</v>
      </c>
      <c r="W113" s="1843">
        <f>IFERROR(VLOOKUP($A113,'2021'!$B$2:$K$174,8,FALSE),0)</f>
        <v>3</v>
      </c>
      <c r="X113" s="1740">
        <f>IFERROR(VLOOKUP($A113,'2021'!$B$2:$K$174,10,FALSE),0)</f>
        <v>0.50700000000000001</v>
      </c>
      <c r="Y113" s="1700">
        <f>IFERROR(VLOOKUP($A113,'2020'!$B$2:$K$170,3,FALSE),0)</f>
        <v>75</v>
      </c>
      <c r="Z113" s="1829">
        <f>IFERROR(VLOOKUP($A113,'2020'!$B$2:$K$170,4,FALSE),0)</f>
        <v>24</v>
      </c>
      <c r="AA113" s="1829">
        <f>IFERROR(VLOOKUP($A113,'2020'!$B$2:$K$170,5,FALSE),0)</f>
        <v>40</v>
      </c>
      <c r="AB113" s="1829">
        <f>IFERROR(VLOOKUP($A113,'2020'!$B$2:$K$170,8,FALSE),0)</f>
        <v>2</v>
      </c>
      <c r="AC113" s="1740">
        <f>IFERROR(VLOOKUP($A113,'2020'!$B$2:$K$170,10,FALSE),0)</f>
        <v>0.53300000000000003</v>
      </c>
      <c r="AD113" s="1700">
        <f>IFERROR(VLOOKUP($A113,'2019'!$B$2:$K$170,3,FALSE),0)</f>
        <v>70</v>
      </c>
      <c r="AE113" s="1823">
        <f>IFERROR(VLOOKUP($A113,'2019'!$B$2:$K$170,4,FALSE),0)</f>
        <v>29</v>
      </c>
      <c r="AF113" s="1823">
        <f>IFERROR(VLOOKUP($A113,'2019'!$B$2:$K$170,5,FALSE),0)</f>
        <v>38</v>
      </c>
      <c r="AG113" s="1823">
        <f>IFERROR(VLOOKUP($A113,'2019'!$B$2:$K$170,8,FALSE),0)</f>
        <v>2</v>
      </c>
      <c r="AH113" s="1740">
        <f>IFERROR(VLOOKUP($A113,'2019'!$B$2:$K$170,10,FALSE),0)</f>
        <v>0.54300000000000004</v>
      </c>
      <c r="AI113" s="1700">
        <f>IFERROR(VLOOKUP($A113,'2018'!$B$2:$K$170,3,FALSE),0)</f>
        <v>92</v>
      </c>
      <c r="AJ113" s="1821">
        <f>IFERROR(VLOOKUP($A113,'2018'!$B$2:$K$170,4,FALSE),0)</f>
        <v>49</v>
      </c>
      <c r="AK113" s="1821">
        <f>IFERROR(VLOOKUP($A113,'2018'!$B$2:$K$170,5,FALSE),0)</f>
        <v>60</v>
      </c>
      <c r="AL113" s="1821">
        <f>IFERROR(VLOOKUP($A113,'2018'!$B$2:$K$170,8,FALSE),0)</f>
        <v>7</v>
      </c>
      <c r="AM113" s="1740">
        <f>IFERROR(VLOOKUP($A113,'2018'!$B$2:$K$170,10,FALSE),0)</f>
        <v>0.65200000000000002</v>
      </c>
      <c r="AN113" s="1700">
        <f>IFERROR(VLOOKUP($A113,'2017'!$B$2:$J$163,2,FALSE),0)</f>
        <v>62</v>
      </c>
      <c r="AO113" s="1815">
        <f>IFERROR(VLOOKUP($A113,'2017'!$B$2:$J$163,3,FALSE),0)</f>
        <v>27</v>
      </c>
      <c r="AP113" s="1815">
        <f>IFERROR(VLOOKUP($A113,'2017'!$B$2:$J$163,4,FALSE),0)</f>
        <v>38</v>
      </c>
      <c r="AQ113" s="1815">
        <f>IFERROR(VLOOKUP($A113,'2017'!$B$2:$J$163,7,FALSE),0)</f>
        <v>3</v>
      </c>
      <c r="AR113" s="1740">
        <f>IFERROR(VLOOKUP($A113,'2017'!$B$2:$J$163,9,FALSE),0)</f>
        <v>0.61290322580645162</v>
      </c>
      <c r="AS113" s="1700">
        <f>IFERROR(VLOOKUP($A113,'2016'!$B$2:$K$165,3,FALSE),0)</f>
        <v>71</v>
      </c>
      <c r="AT113" s="1796">
        <f>IFERROR(VLOOKUP($A113,'2016'!$B$2:$K$165,4,FALSE),0)</f>
        <v>24</v>
      </c>
      <c r="AU113" s="1796">
        <f>IFERROR(VLOOKUP($A113,'2016'!$B$2:$K$165,5,FALSE),0)</f>
        <v>39</v>
      </c>
      <c r="AV113" s="1796">
        <f>IFERROR(VLOOKUP($A113,'2016'!$B$2:$K$165,8,FALSE),0)</f>
        <v>2</v>
      </c>
      <c r="AW113" s="1740">
        <f>IFERROR(VLOOKUP($A113,'2016'!$B$2:$K$165,10,FALSE),0)</f>
        <v>0.54900000000000004</v>
      </c>
      <c r="AX113" s="1700">
        <f>IFERROR(VLOOKUP($A113,'2015'!$B$2:$K$165,3,FALSE),0)</f>
        <v>71</v>
      </c>
      <c r="AY113" s="1695">
        <f>IFERROR(VLOOKUP($A113,'2015'!$B$2:$K$165,4,FALSE),0)</f>
        <v>15</v>
      </c>
      <c r="AZ113" s="1695">
        <f>IFERROR(VLOOKUP($A113,'2015'!$B$2:$K$165,5,FALSE),0)</f>
        <v>30</v>
      </c>
      <c r="BA113" s="1695">
        <f>IFERROR(VLOOKUP($A113,'2015'!$B$2:$K$165,8,FALSE),0)</f>
        <v>1</v>
      </c>
      <c r="BB113" s="1740">
        <f>IFERROR(VLOOKUP($A113,'2015'!$B$2:$K$165,10,FALSE),0)</f>
        <v>0.42253521126760563</v>
      </c>
      <c r="BC113" s="1700">
        <f>IFERROR(VLOOKUP($A113,'2014'!$B$2:$K$157,3,FALSE),0)</f>
        <v>71</v>
      </c>
      <c r="BD113" s="1691">
        <f>IFERROR(VLOOKUP($A113,'2014'!$B$2:$K$157,4,FALSE),0)</f>
        <v>26</v>
      </c>
      <c r="BE113" s="1691">
        <f>IFERROR(VLOOKUP($A113,'2014'!$B$2:$K$157,5,FALSE),0)</f>
        <v>46</v>
      </c>
      <c r="BF113" s="1691">
        <f>IFERROR(VLOOKUP($A113,'2014'!$B$2:$K$157,8,FALSE),0)</f>
        <v>0</v>
      </c>
      <c r="BG113" s="1740">
        <f>IFERROR(VLOOKUP($A113,'2014'!$B$2:$K$157,10,FALSE),0)</f>
        <v>0.647887323943662</v>
      </c>
      <c r="BH113" s="1700">
        <f>IFERROR(VLOOKUP($A113,'2013'!$D$4:$I$249,2,FALSE),0)</f>
        <v>60</v>
      </c>
      <c r="BI113" s="1691">
        <f>IFERROR(VLOOKUP($A113,'2013'!$D$4:$I$249,3,FALSE),0)</f>
        <v>17</v>
      </c>
      <c r="BJ113" s="1691">
        <f>IFERROR(VLOOKUP($A113,'2013'!$D$4:$I$249,4,FALSE),0)</f>
        <v>29</v>
      </c>
      <c r="BK113" s="1691">
        <f>IFERROR(VLOOKUP($A113,'2013'!$D$4:$I$249,5,FALSE),0)</f>
        <v>2</v>
      </c>
      <c r="BL113" s="1740">
        <f>IFERROR(VLOOKUP($A113,'2013'!$D$4:$I$249,6,FALSE),0)</f>
        <v>0.48333333333333334</v>
      </c>
      <c r="BM113" s="1737">
        <f>IFERROR(VLOOKUP($A113,'2012'!$D$3:$O$172,2,FALSE),0)</f>
        <v>123</v>
      </c>
      <c r="BN113" s="1691">
        <f>IFERROR(VLOOKUP($A113,'2012'!$D$3:$O$172,3,FALSE),0)</f>
        <v>71</v>
      </c>
      <c r="BO113" s="1743">
        <f>IFERROR(VLOOKUP($A113,'2012'!$D$3:$O$172,4,FALSE),0)</f>
        <v>7</v>
      </c>
      <c r="BP113" s="1700">
        <f>IFERROR(VLOOKUP($A113,'2012'!$D$3:$O$172,5,FALSE),0)</f>
        <v>75</v>
      </c>
      <c r="BQ113" s="1691">
        <f>IFERROR(VLOOKUP($A113,'2012'!$D$3:$O$172,6,FALSE),0)</f>
        <v>33</v>
      </c>
      <c r="BR113" s="1691">
        <f>IFERROR(VLOOKUP($A113,'2012'!$D$3:$O$172,7,FALSE),0)</f>
        <v>40</v>
      </c>
      <c r="BS113" s="1691">
        <f>IFERROR(VLOOKUP($A113,'2012'!$D$3:$O$172,8,FALSE),0)</f>
        <v>2</v>
      </c>
      <c r="BT113" s="1740">
        <f>IFERROR(VLOOKUP($A113,'2012'!$D$3:$O$172,9,FALSE),0)</f>
        <v>0.53333333333333333</v>
      </c>
      <c r="BU113" s="1737">
        <f>IFERROR(VLOOKUP($A113,'2012'!$D$3:$O$172,10,FALSE),0)</f>
        <v>48</v>
      </c>
      <c r="BV113" s="1691">
        <f>IFERROR(VLOOKUP($A113,'2012'!$D$3:$O$172,11,FALSE),0)</f>
        <v>31</v>
      </c>
      <c r="BW113" s="1743">
        <f>IFERROR(VLOOKUP($A113,'2012'!$D$3:$O$172,12,FALSE),0)</f>
        <v>5</v>
      </c>
      <c r="BX113" s="1700">
        <f>IFERROR(VLOOKUP($A113,'2011'!$D$4:$I$251,2,FALSE),0)</f>
        <v>48</v>
      </c>
      <c r="BY113" s="1691">
        <f>IFERROR(VLOOKUP($A113,'2011'!$D$4:$I$251,3,FALSE),0)</f>
        <v>21</v>
      </c>
      <c r="BZ113" s="1691">
        <f>IFERROR(VLOOKUP($A113,'2011'!$D$4:$I$251,4,FALSE),0)</f>
        <v>31</v>
      </c>
      <c r="CA113" s="1691">
        <f>IFERROR(VLOOKUP($A113,'2011'!$D$4:$I$251,5,FALSE),0)</f>
        <v>5</v>
      </c>
      <c r="CB113" s="1740">
        <f>IFERROR(VLOOKUP($A113,'2011'!$D$4:$I$251,6,FALSE),0)</f>
        <v>0.64583333333333337</v>
      </c>
      <c r="CC113" s="1700">
        <f>IFERROR(VLOOKUP($A113,'2010'!$C$3:$H$234,2,FALSE),0)</f>
        <v>0</v>
      </c>
      <c r="CD113" s="1691">
        <f>IFERROR(VLOOKUP($A113,'2010'!$C$3:$H$234,3,FALSE),0)</f>
        <v>0</v>
      </c>
      <c r="CE113" s="1691">
        <f>IFERROR(VLOOKUP($A113,'2010'!$C$3:$H$234,4,FALSE),0)</f>
        <v>0</v>
      </c>
      <c r="CF113" s="1691">
        <f>IFERROR(VLOOKUP($A113,'2010'!$C$3:$H$234,5,FALSE),0)</f>
        <v>0</v>
      </c>
      <c r="CG113" s="1740">
        <f>IFERROR(VLOOKUP($A113,'2010'!$C$3:$H$234,6,FALSE),0)</f>
        <v>0</v>
      </c>
      <c r="CH113" s="1700">
        <f>IFERROR(VLOOKUP($A113,'2009'!$C$3:$H$242,2,FALSE),0)</f>
        <v>0</v>
      </c>
      <c r="CI113" s="1691">
        <f>IFERROR(VLOOKUP($A113,'2009'!$C$3:$H$242,3,FALSE),0)</f>
        <v>0</v>
      </c>
      <c r="CJ113" s="1691">
        <f>IFERROR(VLOOKUP($A113,'2009'!$C$3:$H$242,4,FALSE),0)</f>
        <v>0</v>
      </c>
      <c r="CK113" s="1691">
        <f>IFERROR(VLOOKUP($A113,'2009'!$C$3:$H$242,5,FALSE),0)</f>
        <v>0</v>
      </c>
      <c r="CL113" s="1740">
        <f>IFERROR(VLOOKUP($A113,'2009'!$C$3:$H$242,6,FALSE),0)</f>
        <v>0</v>
      </c>
      <c r="CM113" s="1700">
        <f>IFERROR(VLOOKUP($A113,'2008'!$C$3:$H$229,2,FALSE),0)</f>
        <v>0</v>
      </c>
      <c r="CN113" s="1691">
        <f>IFERROR(VLOOKUP($A113,'2008'!$C$3:$H$229,3,FALSE),0)</f>
        <v>0</v>
      </c>
      <c r="CO113" s="1691">
        <f>IFERROR(VLOOKUP($A113,'2008'!$C$3:$H$229,4,FALSE),0)</f>
        <v>0</v>
      </c>
      <c r="CP113" s="1691">
        <f>IFERROR(VLOOKUP($A113,'2008'!$C$3:$H$229,5,FALSE),0)</f>
        <v>0</v>
      </c>
      <c r="CQ113" s="1740">
        <f>IFERROR(VLOOKUP($A113,'2008'!$C$3:$H$229,6,FALSE),0)</f>
        <v>0</v>
      </c>
      <c r="CR113" s="1700">
        <f>IFERROR(VLOOKUP($A113,'2007'!$C$3:$M$238,7,FALSE),0)</f>
        <v>0</v>
      </c>
      <c r="CS113" s="1691">
        <f>IFERROR(VLOOKUP($A113,'2007'!$C$3:$M$238,8,FALSE),0)</f>
        <v>0</v>
      </c>
      <c r="CT113" s="1691">
        <f>IFERROR(VLOOKUP($A113,'2007'!$C$3:$M$238,9,FALSE),0)</f>
        <v>0</v>
      </c>
      <c r="CU113" s="1691">
        <f>IFERROR(VLOOKUP($A113,'2007'!$C$3:$M$238,10,FALSE),0)</f>
        <v>0</v>
      </c>
      <c r="CV113" s="1740">
        <f>IFERROR(VLOOKUP($A113,'2007'!$C$3:$M$238,11,FALSE),0)</f>
        <v>0</v>
      </c>
      <c r="CW113" s="1700">
        <f>IFERROR(VLOOKUP($A113,'2006'!$A$2:$F$200,2,FALSE),0)</f>
        <v>0</v>
      </c>
      <c r="CX113" s="1691">
        <f>IFERROR(VLOOKUP($A113,'2006'!$A$2:$F$200,4,FALSE),0)</f>
        <v>0</v>
      </c>
      <c r="CY113" s="1691">
        <f>IFERROR(VLOOKUP($A113,'2006'!$A$2:$F$200,5,FALSE),0)</f>
        <v>0</v>
      </c>
      <c r="CZ113" s="1740">
        <f>IFERROR(VLOOKUP($A113,'2006'!$A$2:$F$200,6,FALSE),0)</f>
        <v>0</v>
      </c>
      <c r="DA113" s="1700">
        <f>IFERROR(VLOOKUP($A113,'2005'!$C$3:$M$205,8,FALSE),0)</f>
        <v>0</v>
      </c>
      <c r="DB113" s="1691">
        <f>IFERROR(VLOOKUP($A113,'2005'!$C$3:$M$205,9,FALSE),0)</f>
        <v>0</v>
      </c>
      <c r="DC113" s="1691">
        <f>IFERROR(VLOOKUP($A113,'2005'!$C$3:$M$205,10,FALSE),0)</f>
        <v>0</v>
      </c>
      <c r="DD113" s="1740">
        <f>IFERROR(VLOOKUP($A113,'2005'!$C$3:$M$205,11,FALSE),0)</f>
        <v>0</v>
      </c>
      <c r="DE113" s="1700">
        <f>IFERROR(VLOOKUP($A113,'2004'!$C$3:$M$213,8,FALSE),0)</f>
        <v>0</v>
      </c>
      <c r="DF113" s="1691">
        <f>IFERROR(VLOOKUP($A113,'2004'!$C$3:$M$213,9,FALSE),0)</f>
        <v>0</v>
      </c>
      <c r="DG113" s="1691">
        <f>IFERROR(VLOOKUP($A113,'2004'!$C$3:$M$213,10,FALSE),0)</f>
        <v>0</v>
      </c>
      <c r="DH113" s="1740">
        <f>IFERROR(VLOOKUP($A113,'2004'!$C$3:$M$213,11,FALSE),0)</f>
        <v>0</v>
      </c>
      <c r="DI113" s="1700">
        <f>IFERROR(VLOOKUP($A113,'2003'!$C$3:$Q$214,12,FALSE),0)</f>
        <v>0</v>
      </c>
      <c r="DJ113" s="1691">
        <f>IFERROR(VLOOKUP($A113,'2003'!$C$3:$Q$214,13,FALSE),0)</f>
        <v>0</v>
      </c>
      <c r="DK113" s="1691">
        <f>IFERROR(VLOOKUP($A113,'2003'!$C$3:$Q$214,14,FALSE),0)</f>
        <v>0</v>
      </c>
      <c r="DL113" s="1740">
        <f>IFERROR(VLOOKUP($A113,'2003'!$C$3:$Q$214,15,FALSE),0)</f>
        <v>0</v>
      </c>
      <c r="DM113" s="1700">
        <f>IFERROR(VLOOKUP($A113,'2002'!$D$3:$R$214,12,FALSE),0)</f>
        <v>0</v>
      </c>
      <c r="DN113" s="1691">
        <f>IFERROR(VLOOKUP($A113,'2002'!$D$3:$R$214,13,FALSE),0)</f>
        <v>0</v>
      </c>
      <c r="DO113" s="1691">
        <f>IFERROR(VLOOKUP($A113,'2002'!$D$3:$R$214,14,FALSE),0)</f>
        <v>0</v>
      </c>
      <c r="DP113" s="1788">
        <f>IFERROR(VLOOKUP($A113,'2002'!$D$3:$R$214,15,FALSE),0)</f>
        <v>0</v>
      </c>
      <c r="DQ113" s="1700">
        <f>IFERROR(VLOOKUP($A113,'Pre 2002'!$C$3:$CK$382,84,FALSE),0)</f>
        <v>0</v>
      </c>
      <c r="DR113" s="1695">
        <f>IFERROR(VLOOKUP($A113,'Pre 2002'!$C$3:$CK$382,85,FALSE),0)</f>
        <v>0</v>
      </c>
      <c r="DS113" s="1695">
        <f>IFERROR(VLOOKUP($A113,'Pre 2002'!$C$3:$CK$382,86,FALSE),0)</f>
        <v>0</v>
      </c>
      <c r="DT113" s="1790">
        <f>IFERROR(VLOOKUP($A113,'Pre 2002'!$C$3:$CK$382,87,FALSE),0)</f>
        <v>0</v>
      </c>
      <c r="DU113" s="1741">
        <f>IFERROR(VLOOKUP(A113,'Pre 2002'!$C$3:$CG$382,83,FALSE),0)</f>
        <v>0</v>
      </c>
      <c r="DV113" s="1722"/>
      <c r="DY113" s="1731"/>
    </row>
    <row r="114" spans="1:129">
      <c r="A114" s="1778" t="s">
        <v>1861</v>
      </c>
      <c r="B114" s="1562">
        <f t="shared" si="30"/>
        <v>162</v>
      </c>
      <c r="C114" s="1562">
        <f t="shared" si="31"/>
        <v>113</v>
      </c>
      <c r="D114" s="1562">
        <f t="shared" si="32"/>
        <v>29</v>
      </c>
      <c r="E114" s="1563">
        <f t="shared" si="33"/>
        <v>0.69753086419753085</v>
      </c>
      <c r="F114" s="1786">
        <f t="shared" si="34"/>
        <v>4</v>
      </c>
      <c r="G114" s="1595" t="s">
        <v>2159</v>
      </c>
      <c r="H114" s="1567">
        <f t="shared" si="44"/>
        <v>2</v>
      </c>
      <c r="I114" s="1734">
        <f t="shared" si="45"/>
        <v>123</v>
      </c>
      <c r="J114" s="1734">
        <f t="shared" si="46"/>
        <v>86</v>
      </c>
      <c r="K114" s="1734">
        <f t="shared" si="47"/>
        <v>21</v>
      </c>
      <c r="L114" s="1806">
        <f t="shared" si="48"/>
        <v>0.69918699186991873</v>
      </c>
      <c r="M114" s="1734"/>
      <c r="N114" s="1748"/>
      <c r="O114" s="1700">
        <f>IFERROR(VLOOKUP($A114,'2022'!$B$2:$K$174,3,FALSE),0)</f>
        <v>0</v>
      </c>
      <c r="P114" s="1858">
        <f>IFERROR(VLOOKUP($A114,'2022'!$B$2:$K$174,4,FALSE),0)</f>
        <v>0</v>
      </c>
      <c r="Q114" s="1858">
        <f>IFERROR(VLOOKUP($A114,'2022'!$B$2:$K$174,5,FALSE),0)</f>
        <v>0</v>
      </c>
      <c r="R114" s="1858">
        <f>IFERROR(VLOOKUP($A114,'2022'!$B$2:$K$174,8,FALSE),0)</f>
        <v>0</v>
      </c>
      <c r="S114" s="1740">
        <f>IFERROR(VLOOKUP($A114,'2022'!$B$2:$K$174,10,FALSE),0)</f>
        <v>0</v>
      </c>
      <c r="T114" s="1700">
        <f>IFERROR(VLOOKUP($A114,'2021'!$B$2:$K$174,3,FALSE),0)</f>
        <v>0</v>
      </c>
      <c r="U114" s="1843">
        <f>IFERROR(VLOOKUP($A114,'2021'!$B$2:$K$174,4,FALSE),0)</f>
        <v>0</v>
      </c>
      <c r="V114" s="1843">
        <f>IFERROR(VLOOKUP($A114,'2021'!$B$2:$K$174,5,FALSE),0)</f>
        <v>0</v>
      </c>
      <c r="W114" s="1843">
        <f>IFERROR(VLOOKUP($A114,'2021'!$B$2:$K$174,8,FALSE),0)</f>
        <v>0</v>
      </c>
      <c r="X114" s="1740">
        <f>IFERROR(VLOOKUP($A114,'2021'!$B$2:$K$174,10,FALSE),0)</f>
        <v>0</v>
      </c>
      <c r="Y114" s="1700">
        <f>IFERROR(VLOOKUP($A114,'2020'!$B$2:$K$170,3,FALSE),0)</f>
        <v>0</v>
      </c>
      <c r="Z114" s="1829">
        <f>IFERROR(VLOOKUP($A114,'2020'!$B$2:$K$170,4,FALSE),0)</f>
        <v>0</v>
      </c>
      <c r="AA114" s="1829">
        <f>IFERROR(VLOOKUP($A114,'2020'!$B$2:$K$170,5,FALSE),0)</f>
        <v>0</v>
      </c>
      <c r="AB114" s="1829">
        <f>IFERROR(VLOOKUP($A114,'2020'!$B$2:$K$170,8,FALSE),0)</f>
        <v>0</v>
      </c>
      <c r="AC114" s="1740">
        <f>IFERROR(VLOOKUP($A114,'2020'!$B$2:$K$170,10,FALSE),0)</f>
        <v>0</v>
      </c>
      <c r="AD114" s="1700">
        <f>IFERROR(VLOOKUP($A114,'2019'!$B$2:$K$170,3,FALSE),0)</f>
        <v>0</v>
      </c>
      <c r="AE114" s="1823">
        <f>IFERROR(VLOOKUP($A114,'2019'!$B$2:$K$170,4,FALSE),0)</f>
        <v>0</v>
      </c>
      <c r="AF114" s="1823">
        <f>IFERROR(VLOOKUP($A114,'2019'!$B$2:$K$170,5,FALSE),0)</f>
        <v>0</v>
      </c>
      <c r="AG114" s="1823">
        <f>IFERROR(VLOOKUP($A114,'2019'!$B$2:$K$170,8,FALSE),0)</f>
        <v>0</v>
      </c>
      <c r="AH114" s="1740">
        <f>IFERROR(VLOOKUP($A114,'2019'!$B$2:$K$170,10,FALSE),0)</f>
        <v>0</v>
      </c>
      <c r="AI114" s="1700">
        <f>IFERROR(VLOOKUP($A114,'2018'!$B$2:$K$170,3,FALSE),0)</f>
        <v>8</v>
      </c>
      <c r="AJ114" s="1821">
        <f>IFERROR(VLOOKUP($A114,'2018'!$B$2:$K$170,4,FALSE),0)</f>
        <v>5</v>
      </c>
      <c r="AK114" s="1821">
        <f>IFERROR(VLOOKUP($A114,'2018'!$B$2:$K$170,5,FALSE),0)</f>
        <v>5</v>
      </c>
      <c r="AL114" s="1821">
        <f>IFERROR(VLOOKUP($A114,'2018'!$B$2:$K$170,8,FALSE),0)</f>
        <v>4</v>
      </c>
      <c r="AM114" s="1740">
        <f>IFERROR(VLOOKUP($A114,'2018'!$B$2:$K$170,10,FALSE),0)</f>
        <v>0.625</v>
      </c>
      <c r="AN114" s="1700">
        <f>IFERROR(VLOOKUP($A114,'2017'!$B$2:$J$163,2,FALSE),0)</f>
        <v>31</v>
      </c>
      <c r="AO114" s="1815">
        <f>IFERROR(VLOOKUP($A114,'2017'!$B$2:$J$163,3,FALSE),0)</f>
        <v>16</v>
      </c>
      <c r="AP114" s="1815">
        <f>IFERROR(VLOOKUP($A114,'2017'!$B$2:$J$163,4,FALSE),0)</f>
        <v>22</v>
      </c>
      <c r="AQ114" s="1815">
        <f>IFERROR(VLOOKUP($A114,'2017'!$B$2:$J$163,7,FALSE),0)</f>
        <v>4</v>
      </c>
      <c r="AR114" s="1740">
        <f>IFERROR(VLOOKUP($A114,'2017'!$B$2:$J$163,9,FALSE),0)</f>
        <v>0.70967741935483875</v>
      </c>
      <c r="AS114" s="1700">
        <f>IFERROR(VLOOKUP($A114,'2016'!$B$2:$K$165,3,FALSE),0)</f>
        <v>0</v>
      </c>
      <c r="AT114" s="1796">
        <f>IFERROR(VLOOKUP($A114,'2016'!$B$2:$K$165,4,FALSE),0)</f>
        <v>0</v>
      </c>
      <c r="AU114" s="1796">
        <f>IFERROR(VLOOKUP($A114,'2016'!$B$2:$K$165,5,FALSE),0)</f>
        <v>0</v>
      </c>
      <c r="AV114" s="1796">
        <f>IFERROR(VLOOKUP($A114,'2016'!$B$2:$K$165,8,FALSE),0)</f>
        <v>0</v>
      </c>
      <c r="AW114" s="1740">
        <f>IFERROR(VLOOKUP($A114,'2016'!$B$2:$K$165,10,FALSE),0)</f>
        <v>0</v>
      </c>
      <c r="AX114" s="1700">
        <f>IFERROR(VLOOKUP($A114,'2015'!$B$2:$K$165,3,FALSE),0)</f>
        <v>0</v>
      </c>
      <c r="AY114" s="1695">
        <f>IFERROR(VLOOKUP($A114,'2015'!$B$2:$K$165,4,FALSE),0)</f>
        <v>0</v>
      </c>
      <c r="AZ114" s="1695">
        <f>IFERROR(VLOOKUP($A114,'2015'!$B$2:$K$165,5,FALSE),0)</f>
        <v>0</v>
      </c>
      <c r="BA114" s="1695">
        <f>IFERROR(VLOOKUP($A114,'2015'!$B$2:$K$165,8,FALSE),0)</f>
        <v>0</v>
      </c>
      <c r="BB114" s="1740">
        <f>IFERROR(VLOOKUP($A114,'2015'!$B$2:$K$165,10,FALSE),0)</f>
        <v>0</v>
      </c>
      <c r="BC114" s="1700">
        <f>IFERROR(VLOOKUP($A114,'2014'!$B$2:$K$157,3,FALSE),0)</f>
        <v>0</v>
      </c>
      <c r="BD114" s="1691">
        <f>IFERROR(VLOOKUP($A114,'2014'!$B$2:$K$157,4,FALSE),0)</f>
        <v>0</v>
      </c>
      <c r="BE114" s="1691">
        <f>IFERROR(VLOOKUP($A114,'2014'!$B$2:$K$157,5,FALSE),0)</f>
        <v>0</v>
      </c>
      <c r="BF114" s="1691">
        <f>IFERROR(VLOOKUP($A114,'2014'!$B$2:$K$157,8,FALSE),0)</f>
        <v>0</v>
      </c>
      <c r="BG114" s="1740">
        <f>IFERROR(VLOOKUP($A114,'2014'!$B$2:$K$157,10,FALSE),0)</f>
        <v>0</v>
      </c>
      <c r="BH114" s="1700">
        <f>IFERROR(VLOOKUP($A114,'2013'!$D$4:$I$249,2,FALSE),0)</f>
        <v>0</v>
      </c>
      <c r="BI114" s="1691">
        <f>IFERROR(VLOOKUP($A114,'2013'!$D$4:$I$249,3,FALSE),0)</f>
        <v>0</v>
      </c>
      <c r="BJ114" s="1691">
        <f>IFERROR(VLOOKUP($A114,'2013'!$D$4:$I$249,4,FALSE),0)</f>
        <v>0</v>
      </c>
      <c r="BK114" s="1691">
        <f>IFERROR(VLOOKUP($A114,'2013'!$D$4:$I$249,5,FALSE),0)</f>
        <v>0</v>
      </c>
      <c r="BL114" s="1740">
        <f>IFERROR(VLOOKUP($A114,'2013'!$D$4:$I$249,6,FALSE),0)</f>
        <v>0</v>
      </c>
      <c r="BM114" s="1737">
        <f>IFERROR(VLOOKUP($A114,'2012'!$D$3:$O$172,2,FALSE),0)</f>
        <v>0</v>
      </c>
      <c r="BN114" s="1691">
        <f>IFERROR(VLOOKUP($A114,'2012'!$D$3:$O$172,3,FALSE),0)</f>
        <v>0</v>
      </c>
      <c r="BO114" s="1743">
        <f>IFERROR(VLOOKUP($A114,'2012'!$D$3:$O$172,4,FALSE),0)</f>
        <v>0</v>
      </c>
      <c r="BP114" s="1700">
        <f>IFERROR(VLOOKUP($A114,'2012'!$D$3:$O$172,5,FALSE),0)</f>
        <v>0</v>
      </c>
      <c r="BQ114" s="1691">
        <f>IFERROR(VLOOKUP($A114,'2012'!$D$3:$O$172,6,FALSE),0)</f>
        <v>0</v>
      </c>
      <c r="BR114" s="1691">
        <f>IFERROR(VLOOKUP($A114,'2012'!$D$3:$O$172,7,FALSE),0)</f>
        <v>0</v>
      </c>
      <c r="BS114" s="1691">
        <f>IFERROR(VLOOKUP($A114,'2012'!$D$3:$O$172,8,FALSE),0)</f>
        <v>0</v>
      </c>
      <c r="BT114" s="1740">
        <f>IFERROR(VLOOKUP($A114,'2012'!$D$3:$O$172,9,FALSE),0)</f>
        <v>0</v>
      </c>
      <c r="BX114" s="1700">
        <f>IFERROR(VLOOKUP($A114,'2011'!$D$4:$I$251,2,FALSE),0)</f>
        <v>0</v>
      </c>
      <c r="BY114" s="1691">
        <f>IFERROR(VLOOKUP($A114,'2011'!$D$4:$I$251,3,FALSE),0)</f>
        <v>0</v>
      </c>
      <c r="BZ114" s="1691">
        <f>IFERROR(VLOOKUP($A114,'2011'!$D$4:$I$251,4,FALSE),0)</f>
        <v>0</v>
      </c>
      <c r="CA114" s="1691">
        <f>IFERROR(VLOOKUP($A114,'2011'!$D$4:$I$251,5,FALSE),0)</f>
        <v>0</v>
      </c>
      <c r="CB114" s="1740">
        <f>IFERROR(VLOOKUP($A114,'2011'!$D$4:$I$251,6,FALSE),0)</f>
        <v>0</v>
      </c>
      <c r="CC114" s="1700">
        <f>IFERROR(VLOOKUP($A114,'2010'!$C$3:$H$234,2,FALSE),0)</f>
        <v>0</v>
      </c>
      <c r="CD114" s="1691">
        <f>IFERROR(VLOOKUP($A114,'2010'!$C$3:$H$234,3,FALSE),0)</f>
        <v>0</v>
      </c>
      <c r="CE114" s="1691">
        <f>IFERROR(VLOOKUP($A114,'2010'!$C$3:$H$234,4,FALSE),0)</f>
        <v>0</v>
      </c>
      <c r="CF114" s="1691">
        <f>IFERROR(VLOOKUP($A114,'2010'!$C$3:$H$234,5,FALSE),0)</f>
        <v>0</v>
      </c>
      <c r="CG114" s="1740">
        <f>IFERROR(VLOOKUP($A114,'2010'!$C$3:$H$234,6,FALSE),0)</f>
        <v>0</v>
      </c>
      <c r="CH114" s="1700">
        <f>IFERROR(VLOOKUP($A114,'2009'!$C$3:$H$242,2,FALSE),0)</f>
        <v>0</v>
      </c>
      <c r="CI114" s="1691">
        <f>IFERROR(VLOOKUP($A114,'2009'!$C$3:$H$242,3,FALSE),0)</f>
        <v>0</v>
      </c>
      <c r="CJ114" s="1691">
        <f>IFERROR(VLOOKUP($A114,'2009'!$C$3:$H$242,4,FALSE),0)</f>
        <v>0</v>
      </c>
      <c r="CK114" s="1691">
        <f>IFERROR(VLOOKUP($A114,'2009'!$C$3:$H$242,5,FALSE),0)</f>
        <v>0</v>
      </c>
      <c r="CL114" s="1740">
        <f>IFERROR(VLOOKUP($A114,'2009'!$C$3:$H$242,6,FALSE),0)</f>
        <v>0</v>
      </c>
      <c r="CM114" s="1700">
        <f>IFERROR(VLOOKUP($A114,'2008'!$C$3:$H$229,2,FALSE),0)</f>
        <v>0</v>
      </c>
      <c r="CN114" s="1691">
        <f>IFERROR(VLOOKUP($A114,'2008'!$C$3:$H$229,3,FALSE),0)</f>
        <v>0</v>
      </c>
      <c r="CO114" s="1691">
        <f>IFERROR(VLOOKUP($A114,'2008'!$C$3:$H$229,4,FALSE),0)</f>
        <v>0</v>
      </c>
      <c r="CP114" s="1691">
        <f>IFERROR(VLOOKUP($A114,'2008'!$C$3:$H$229,5,FALSE),0)</f>
        <v>0</v>
      </c>
      <c r="CQ114" s="1740">
        <f>IFERROR(VLOOKUP($A114,'2008'!$C$3:$H$229,6,FALSE),0)</f>
        <v>0</v>
      </c>
      <c r="CR114" s="1700">
        <f>IFERROR(VLOOKUP($A114,'2007'!$C$3:$M$238,7,FALSE),0)</f>
        <v>0</v>
      </c>
      <c r="CS114" s="1691">
        <f>IFERROR(VLOOKUP($A114,'2007'!$C$3:$M$238,8,FALSE),0)</f>
        <v>0</v>
      </c>
      <c r="CT114" s="1691">
        <f>IFERROR(VLOOKUP($A114,'2007'!$C$3:$M$238,9,FALSE),0)</f>
        <v>0</v>
      </c>
      <c r="CU114" s="1691">
        <f>IFERROR(VLOOKUP($A114,'2007'!$C$3:$M$238,10,FALSE),0)</f>
        <v>0</v>
      </c>
      <c r="CV114" s="1740">
        <f>IFERROR(VLOOKUP($A114,'2007'!$C$3:$M$238,11,FALSE),0)</f>
        <v>0</v>
      </c>
      <c r="CW114" s="1700">
        <f>IFERROR(VLOOKUP($A114,'2006'!$A$2:$F$200,2,FALSE),0)</f>
        <v>0</v>
      </c>
      <c r="CX114" s="1691">
        <f>IFERROR(VLOOKUP($A114,'2006'!$A$2:$F$200,4,FALSE),0)</f>
        <v>0</v>
      </c>
      <c r="CY114" s="1691">
        <f>IFERROR(VLOOKUP($A114,'2006'!$A$2:$F$200,5,FALSE),0)</f>
        <v>0</v>
      </c>
      <c r="CZ114" s="1740">
        <f>IFERROR(VLOOKUP($A114,'2006'!$A$2:$F$200,6,FALSE),0)</f>
        <v>0</v>
      </c>
      <c r="DA114" s="1700">
        <f>IFERROR(VLOOKUP($A114,'2005'!$C$3:$M$205,8,FALSE),0)</f>
        <v>0</v>
      </c>
      <c r="DB114" s="1691">
        <f>IFERROR(VLOOKUP($A114,'2005'!$C$3:$M$205,9,FALSE),0)</f>
        <v>0</v>
      </c>
      <c r="DC114" s="1691">
        <f>IFERROR(VLOOKUP($A114,'2005'!$C$3:$M$205,10,FALSE),0)</f>
        <v>0</v>
      </c>
      <c r="DD114" s="1740">
        <f>IFERROR(VLOOKUP($A114,'2005'!$C$3:$M$205,11,FALSE),0)</f>
        <v>0</v>
      </c>
      <c r="DE114" s="1700">
        <f>IFERROR(VLOOKUP($A114,'2004'!$C$3:$M$213,8,FALSE),0)</f>
        <v>0</v>
      </c>
      <c r="DF114" s="1691">
        <f>IFERROR(VLOOKUP($A114,'2004'!$C$3:$M$213,9,FALSE),0)</f>
        <v>0</v>
      </c>
      <c r="DG114" s="1691">
        <f>IFERROR(VLOOKUP($A114,'2004'!$C$3:$M$213,10,FALSE),0)</f>
        <v>0</v>
      </c>
      <c r="DH114" s="1740">
        <f>IFERROR(VLOOKUP($A114,'2004'!$C$3:$M$213,11,FALSE),0)</f>
        <v>0</v>
      </c>
      <c r="DI114" s="1700">
        <f>IFERROR(VLOOKUP($A114,'2003'!$C$3:$Q$214,12,FALSE),0)</f>
        <v>0</v>
      </c>
      <c r="DJ114" s="1691">
        <f>IFERROR(VLOOKUP($A114,'2003'!$C$3:$Q$214,13,FALSE),0)</f>
        <v>0</v>
      </c>
      <c r="DK114" s="1691">
        <f>IFERROR(VLOOKUP($A114,'2003'!$C$3:$Q$214,14,FALSE),0)</f>
        <v>0</v>
      </c>
      <c r="DL114" s="1740">
        <f>IFERROR(VLOOKUP($A114,'2003'!$C$3:$Q$214,15,FALSE),0)</f>
        <v>0</v>
      </c>
      <c r="DM114" s="1700">
        <f>IFERROR(VLOOKUP($A114,'2002'!$D$3:$R$214,12,FALSE),0)</f>
        <v>0</v>
      </c>
      <c r="DN114" s="1691">
        <f>IFERROR(VLOOKUP($A114,'2002'!$D$3:$R$214,13,FALSE),0)</f>
        <v>0</v>
      </c>
      <c r="DO114" s="1691">
        <f>IFERROR(VLOOKUP($A114,'2002'!$D$3:$R$214,14,FALSE),0)</f>
        <v>0</v>
      </c>
      <c r="DP114" s="1788">
        <f>IFERROR(VLOOKUP($A114,'2002'!$D$3:$R$214,15,FALSE),0)</f>
        <v>0</v>
      </c>
      <c r="DQ114" s="1700">
        <f>IFERROR(VLOOKUP($A114,'Pre 2002'!$C$3:$CK$382,84,FALSE),0)</f>
        <v>123</v>
      </c>
      <c r="DR114" s="1695">
        <f>IFERROR(VLOOKUP($A114,'Pre 2002'!$C$3:$CK$382,85,FALSE),0)</f>
        <v>86</v>
      </c>
      <c r="DS114" s="1695">
        <f>IFERROR(VLOOKUP($A114,'Pre 2002'!$C$3:$CK$382,86,FALSE),0)</f>
        <v>21</v>
      </c>
      <c r="DT114" s="1790">
        <f>IFERROR(VLOOKUP($A114,'Pre 2002'!$C$3:$CK$382,87,FALSE),0)</f>
        <v>0.69918699186991873</v>
      </c>
      <c r="DU114" s="1741">
        <f>IFERROR(VLOOKUP(A114,'Pre 2002'!$C$3:$CG$382,83,FALSE),0)</f>
        <v>2</v>
      </c>
      <c r="DV114" s="1726"/>
      <c r="DY114" s="1731"/>
    </row>
    <row r="115" spans="1:129">
      <c r="A115" s="1779" t="s">
        <v>2182</v>
      </c>
      <c r="B115" s="1562">
        <f t="shared" si="30"/>
        <v>208</v>
      </c>
      <c r="C115" s="1562">
        <f t="shared" si="31"/>
        <v>134</v>
      </c>
      <c r="D115" s="1562">
        <f t="shared" si="32"/>
        <v>29</v>
      </c>
      <c r="E115" s="1563">
        <f t="shared" si="33"/>
        <v>0.64423076923076927</v>
      </c>
      <c r="F115" s="1786">
        <f t="shared" si="34"/>
        <v>3</v>
      </c>
      <c r="G115" s="1595">
        <v>2015</v>
      </c>
      <c r="H115" s="1567">
        <f t="shared" si="44"/>
        <v>0</v>
      </c>
      <c r="I115" s="1734">
        <f t="shared" si="45"/>
        <v>0</v>
      </c>
      <c r="J115" s="1734">
        <f t="shared" si="46"/>
        <v>0</v>
      </c>
      <c r="K115" s="1734">
        <f t="shared" si="47"/>
        <v>0</v>
      </c>
      <c r="L115" s="1806">
        <f t="shared" si="48"/>
        <v>0</v>
      </c>
      <c r="M115" s="1734"/>
      <c r="N115" s="1748"/>
      <c r="O115" s="1700">
        <f>IFERROR(VLOOKUP($A115,'2022'!$B$2:$K$174,3,FALSE),0)</f>
        <v>78</v>
      </c>
      <c r="P115" s="1858">
        <f>IFERROR(VLOOKUP($A115,'2022'!$B$2:$K$174,4,FALSE),0)</f>
        <v>31</v>
      </c>
      <c r="Q115" s="1858">
        <f>IFERROR(VLOOKUP($A115,'2022'!$B$2:$K$174,5,FALSE),0)</f>
        <v>52</v>
      </c>
      <c r="R115" s="1858">
        <f>IFERROR(VLOOKUP($A115,'2022'!$B$2:$K$174,8,FALSE),0)</f>
        <v>9</v>
      </c>
      <c r="S115" s="1740">
        <f>IFERROR(VLOOKUP($A115,'2022'!$B$2:$K$174,10,FALSE),0)</f>
        <v>0.66700000000000004</v>
      </c>
      <c r="T115" s="1700">
        <f>IFERROR(VLOOKUP($A115,'2021'!$B$2:$K$174,3,FALSE),0)</f>
        <v>0</v>
      </c>
      <c r="U115" s="1843">
        <f>IFERROR(VLOOKUP($A115,'2021'!$B$2:$K$174,4,FALSE),0)</f>
        <v>0</v>
      </c>
      <c r="V115" s="1843">
        <f>IFERROR(VLOOKUP($A115,'2021'!$B$2:$K$174,5,FALSE),0)</f>
        <v>0</v>
      </c>
      <c r="W115" s="1843">
        <f>IFERROR(VLOOKUP($A115,'2021'!$B$2:$K$174,8,FALSE),0)</f>
        <v>0</v>
      </c>
      <c r="X115" s="1740">
        <f>IFERROR(VLOOKUP($A115,'2021'!$B$2:$K$174,10,FALSE),0)</f>
        <v>0</v>
      </c>
      <c r="Y115" s="1700">
        <f>IFERROR(VLOOKUP($A115,'2020'!$B$2:$K$170,3,FALSE),0)</f>
        <v>72</v>
      </c>
      <c r="Z115" s="1829">
        <f>IFERROR(VLOOKUP($A115,'2020'!$B$2:$K$170,4,FALSE),0)</f>
        <v>39</v>
      </c>
      <c r="AA115" s="1829">
        <f>IFERROR(VLOOKUP($A115,'2020'!$B$2:$K$170,5,FALSE),0)</f>
        <v>53</v>
      </c>
      <c r="AB115" s="1829">
        <f>IFERROR(VLOOKUP($A115,'2020'!$B$2:$K$170,8,FALSE),0)</f>
        <v>17</v>
      </c>
      <c r="AC115" s="1740">
        <f>IFERROR(VLOOKUP($A115,'2020'!$B$2:$K$170,10,FALSE),0)</f>
        <v>0.73599999999999999</v>
      </c>
      <c r="AD115" s="1700">
        <f>IFERROR(VLOOKUP($A115,'2019'!$B$2:$K$170,3,FALSE),0)</f>
        <v>0</v>
      </c>
      <c r="AE115" s="1823">
        <f>IFERROR(VLOOKUP($A115,'2019'!$B$2:$K$170,4,FALSE),0)</f>
        <v>0</v>
      </c>
      <c r="AF115" s="1823">
        <f>IFERROR(VLOOKUP($A115,'2019'!$B$2:$K$170,5,FALSE),0)</f>
        <v>0</v>
      </c>
      <c r="AG115" s="1823">
        <f>IFERROR(VLOOKUP($A115,'2019'!$B$2:$K$170,8,FALSE),0)</f>
        <v>0</v>
      </c>
      <c r="AH115" s="1740">
        <f>IFERROR(VLOOKUP($A115,'2019'!$B$2:$K$170,10,FALSE),0)</f>
        <v>0</v>
      </c>
      <c r="AI115" s="1700">
        <f>IFERROR(VLOOKUP($A115,'2018'!$B$2:$K$170,3,FALSE),0)</f>
        <v>0</v>
      </c>
      <c r="AJ115" s="1821">
        <f>IFERROR(VLOOKUP($A115,'2018'!$B$2:$K$170,4,FALSE),0)</f>
        <v>0</v>
      </c>
      <c r="AK115" s="1821">
        <f>IFERROR(VLOOKUP($A115,'2018'!$B$2:$K$170,5,FALSE),0)</f>
        <v>0</v>
      </c>
      <c r="AL115" s="1821">
        <f>IFERROR(VLOOKUP($A115,'2018'!$B$2:$K$170,8,FALSE),0)</f>
        <v>0</v>
      </c>
      <c r="AM115" s="1740">
        <f>IFERROR(VLOOKUP($A115,'2018'!$B$2:$K$170,10,FALSE),0)</f>
        <v>0</v>
      </c>
      <c r="AN115" s="1700">
        <f>IFERROR(VLOOKUP($A115,'2017'!$B$2:$J$163,2,FALSE),0)</f>
        <v>0</v>
      </c>
      <c r="AO115" s="1815">
        <f>IFERROR(VLOOKUP($A115,'2017'!$B$2:$J$163,3,FALSE),0)</f>
        <v>0</v>
      </c>
      <c r="AP115" s="1815">
        <f>IFERROR(VLOOKUP($A115,'2017'!$B$2:$J$163,4,FALSE),0)</f>
        <v>0</v>
      </c>
      <c r="AQ115" s="1815">
        <f>IFERROR(VLOOKUP($A115,'2017'!$B$2:$J$163,7,FALSE),0)</f>
        <v>0</v>
      </c>
      <c r="AR115" s="1740">
        <f>IFERROR(VLOOKUP($A115,'2017'!$B$2:$J$163,9,FALSE),0)</f>
        <v>0</v>
      </c>
      <c r="AS115" s="1700">
        <f>IFERROR(VLOOKUP($A115,'2016'!$B$2:$K$165,3,FALSE),0)</f>
        <v>0</v>
      </c>
      <c r="AT115" s="1796">
        <f>IFERROR(VLOOKUP($A115,'2016'!$B$2:$K$165,4,FALSE),0)</f>
        <v>0</v>
      </c>
      <c r="AU115" s="1796">
        <f>IFERROR(VLOOKUP($A115,'2016'!$B$2:$K$165,5,FALSE),0)</f>
        <v>0</v>
      </c>
      <c r="AV115" s="1796">
        <f>IFERROR(VLOOKUP($A115,'2016'!$B$2:$K$165,8,FALSE),0)</f>
        <v>0</v>
      </c>
      <c r="AW115" s="1740">
        <f>IFERROR(VLOOKUP($A115,'2016'!$B$2:$K$165,10,FALSE),0)</f>
        <v>0</v>
      </c>
      <c r="AX115" s="1700">
        <f>IFERROR(VLOOKUP($A115,'2015'!$B$2:$K$165,3,FALSE),0)</f>
        <v>58</v>
      </c>
      <c r="AY115" s="1695">
        <f>IFERROR(VLOOKUP($A115,'2015'!$B$2:$K$165,4,FALSE),0)</f>
        <v>14</v>
      </c>
      <c r="AZ115" s="1695">
        <f>IFERROR(VLOOKUP($A115,'2015'!$B$2:$K$165,5,FALSE),0)</f>
        <v>29</v>
      </c>
      <c r="BA115" s="1695">
        <f>IFERROR(VLOOKUP($A115,'2015'!$B$2:$K$165,8,FALSE),0)</f>
        <v>3</v>
      </c>
      <c r="BB115" s="1740">
        <f>IFERROR(VLOOKUP($A115,'2015'!$B$2:$K$165,10,FALSE),0)</f>
        <v>0.5</v>
      </c>
      <c r="BC115" s="1700">
        <f>IFERROR(VLOOKUP($A115,'2014'!$B$2:$K$157,3,FALSE),0)</f>
        <v>0</v>
      </c>
      <c r="BD115" s="1691">
        <f>IFERROR(VLOOKUP($A115,'2014'!$B$2:$K$157,4,FALSE),0)</f>
        <v>0</v>
      </c>
      <c r="BE115" s="1691">
        <f>IFERROR(VLOOKUP($A115,'2014'!$B$2:$K$157,5,FALSE),0)</f>
        <v>0</v>
      </c>
      <c r="BF115" s="1691">
        <f>IFERROR(VLOOKUP($A115,'2014'!$B$2:$K$157,8,FALSE),0)</f>
        <v>0</v>
      </c>
      <c r="BG115" s="1740">
        <f>IFERROR(VLOOKUP($A115,'2014'!$B$2:$K$157,10,FALSE),0)</f>
        <v>0</v>
      </c>
      <c r="BH115" s="1700">
        <f>IFERROR(VLOOKUP($A115,'2013'!$D$4:$I$249,2,FALSE),0)</f>
        <v>0</v>
      </c>
      <c r="BI115" s="1691">
        <f>IFERROR(VLOOKUP($A115,'2013'!$D$4:$I$249,3,FALSE),0)</f>
        <v>0</v>
      </c>
      <c r="BJ115" s="1691">
        <f>IFERROR(VLOOKUP($A115,'2013'!$D$4:$I$249,4,FALSE),0)</f>
        <v>0</v>
      </c>
      <c r="BK115" s="1691">
        <f>IFERROR(VLOOKUP($A115,'2013'!$D$4:$I$249,5,FALSE),0)</f>
        <v>0</v>
      </c>
      <c r="BL115" s="1740">
        <f>IFERROR(VLOOKUP($A115,'2013'!$D$4:$I$249,6,FALSE),0)</f>
        <v>0</v>
      </c>
      <c r="BM115" s="1737">
        <f>IFERROR(VLOOKUP($A115,'2012'!$D$3:$O$172,2,FALSE),0)</f>
        <v>0</v>
      </c>
      <c r="BN115" s="1691">
        <f>IFERROR(VLOOKUP($A115,'2012'!$D$3:$O$172,3,FALSE),0)</f>
        <v>0</v>
      </c>
      <c r="BO115" s="1743">
        <f>IFERROR(VLOOKUP($A115,'2012'!$D$3:$O$172,4,FALSE),0)</f>
        <v>0</v>
      </c>
      <c r="BP115" s="1700">
        <f>IFERROR(VLOOKUP($A115,'2012'!$D$3:$O$172,5,FALSE),0)</f>
        <v>0</v>
      </c>
      <c r="BQ115" s="1691">
        <f>IFERROR(VLOOKUP($A115,'2012'!$D$3:$O$172,6,FALSE),0)</f>
        <v>0</v>
      </c>
      <c r="BR115" s="1691">
        <f>IFERROR(VLOOKUP($A115,'2012'!$D$3:$O$172,7,FALSE),0)</f>
        <v>0</v>
      </c>
      <c r="BS115" s="1691">
        <f>IFERROR(VLOOKUP($A115,'2012'!$D$3:$O$172,8,FALSE),0)</f>
        <v>0</v>
      </c>
      <c r="BT115" s="1740">
        <f>IFERROR(VLOOKUP($A115,'2012'!$D$3:$O$172,9,FALSE),0)</f>
        <v>0</v>
      </c>
      <c r="BX115" s="1700">
        <f>IFERROR(VLOOKUP($A115,'2011'!$D$4:$I$251,2,FALSE),0)</f>
        <v>0</v>
      </c>
      <c r="BY115" s="1691">
        <f>IFERROR(VLOOKUP($A115,'2011'!$D$4:$I$251,3,FALSE),0)</f>
        <v>0</v>
      </c>
      <c r="BZ115" s="1691">
        <f>IFERROR(VLOOKUP($A115,'2011'!$D$4:$I$251,4,FALSE),0)</f>
        <v>0</v>
      </c>
      <c r="CA115" s="1691">
        <f>IFERROR(VLOOKUP($A115,'2011'!$D$4:$I$251,5,FALSE),0)</f>
        <v>0</v>
      </c>
      <c r="CB115" s="1740">
        <f>IFERROR(VLOOKUP($A115,'2011'!$D$4:$I$251,6,FALSE),0)</f>
        <v>0</v>
      </c>
      <c r="CC115" s="1700">
        <f>IFERROR(VLOOKUP($A115,'2010'!$C$3:$H$234,2,FALSE),0)</f>
        <v>0</v>
      </c>
      <c r="CD115" s="1691">
        <f>IFERROR(VLOOKUP($A115,'2010'!$C$3:$H$234,3,FALSE),0)</f>
        <v>0</v>
      </c>
      <c r="CE115" s="1691">
        <f>IFERROR(VLOOKUP($A115,'2010'!$C$3:$H$234,4,FALSE),0)</f>
        <v>0</v>
      </c>
      <c r="CF115" s="1691">
        <f>IFERROR(VLOOKUP($A115,'2010'!$C$3:$H$234,5,FALSE),0)</f>
        <v>0</v>
      </c>
      <c r="CG115" s="1740">
        <f>IFERROR(VLOOKUP($A115,'2010'!$C$3:$H$234,6,FALSE),0)</f>
        <v>0</v>
      </c>
      <c r="CH115" s="1700">
        <f>IFERROR(VLOOKUP($A115,'2009'!$C$3:$H$242,2,FALSE),0)</f>
        <v>0</v>
      </c>
      <c r="CI115" s="1691">
        <f>IFERROR(VLOOKUP($A115,'2009'!$C$3:$H$242,3,FALSE),0)</f>
        <v>0</v>
      </c>
      <c r="CJ115" s="1691">
        <f>IFERROR(VLOOKUP($A115,'2009'!$C$3:$H$242,4,FALSE),0)</f>
        <v>0</v>
      </c>
      <c r="CK115" s="1691">
        <f>IFERROR(VLOOKUP($A115,'2009'!$C$3:$H$242,5,FALSE),0)</f>
        <v>0</v>
      </c>
      <c r="CL115" s="1740">
        <f>IFERROR(VLOOKUP($A115,'2009'!$C$3:$H$242,6,FALSE),0)</f>
        <v>0</v>
      </c>
      <c r="CM115" s="1700">
        <f>IFERROR(VLOOKUP($A115,'2008'!$C$3:$H$229,2,FALSE),0)</f>
        <v>0</v>
      </c>
      <c r="CN115" s="1691">
        <f>IFERROR(VLOOKUP($A115,'2008'!$C$3:$H$229,3,FALSE),0)</f>
        <v>0</v>
      </c>
      <c r="CO115" s="1691">
        <f>IFERROR(VLOOKUP($A115,'2008'!$C$3:$H$229,4,FALSE),0)</f>
        <v>0</v>
      </c>
      <c r="CP115" s="1691">
        <f>IFERROR(VLOOKUP($A115,'2008'!$C$3:$H$229,5,FALSE),0)</f>
        <v>0</v>
      </c>
      <c r="CQ115" s="1740">
        <f>IFERROR(VLOOKUP($A115,'2008'!$C$3:$H$229,6,FALSE),0)</f>
        <v>0</v>
      </c>
      <c r="CR115" s="1700">
        <f>IFERROR(VLOOKUP($A115,'2007'!$C$3:$M$238,7,FALSE),0)</f>
        <v>0</v>
      </c>
      <c r="CS115" s="1691">
        <f>IFERROR(VLOOKUP($A115,'2007'!$C$3:$M$238,8,FALSE),0)</f>
        <v>0</v>
      </c>
      <c r="CT115" s="1691">
        <f>IFERROR(VLOOKUP($A115,'2007'!$C$3:$M$238,9,FALSE),0)</f>
        <v>0</v>
      </c>
      <c r="CU115" s="1691">
        <f>IFERROR(VLOOKUP($A115,'2007'!$C$3:$M$238,10,FALSE),0)</f>
        <v>0</v>
      </c>
      <c r="CV115" s="1740">
        <f>IFERROR(VLOOKUP($A115,'2007'!$C$3:$M$238,11,FALSE),0)</f>
        <v>0</v>
      </c>
      <c r="CW115" s="1700">
        <f>IFERROR(VLOOKUP($A115,'2006'!$A$2:$F$200,2,FALSE),0)</f>
        <v>0</v>
      </c>
      <c r="CX115" s="1691">
        <f>IFERROR(VLOOKUP($A115,'2006'!$A$2:$F$200,4,FALSE),0)</f>
        <v>0</v>
      </c>
      <c r="CY115" s="1691">
        <f>IFERROR(VLOOKUP($A115,'2006'!$A$2:$F$200,5,FALSE),0)</f>
        <v>0</v>
      </c>
      <c r="CZ115" s="1740">
        <f>IFERROR(VLOOKUP($A115,'2006'!$A$2:$F$200,6,FALSE),0)</f>
        <v>0</v>
      </c>
      <c r="DA115" s="1700">
        <f>IFERROR(VLOOKUP($A115,'2005'!$C$3:$M$205,8,FALSE),0)</f>
        <v>0</v>
      </c>
      <c r="DB115" s="1691">
        <f>IFERROR(VLOOKUP($A115,'2005'!$C$3:$M$205,9,FALSE),0)</f>
        <v>0</v>
      </c>
      <c r="DC115" s="1691">
        <f>IFERROR(VLOOKUP($A115,'2005'!$C$3:$M$205,10,FALSE),0)</f>
        <v>0</v>
      </c>
      <c r="DD115" s="1740">
        <f>IFERROR(VLOOKUP($A115,'2005'!$C$3:$M$205,11,FALSE),0)</f>
        <v>0</v>
      </c>
      <c r="DE115" s="1700">
        <f>IFERROR(VLOOKUP($A115,'2004'!$C$3:$M$213,8,FALSE),0)</f>
        <v>0</v>
      </c>
      <c r="DF115" s="1691">
        <f>IFERROR(VLOOKUP($A115,'2004'!$C$3:$M$213,9,FALSE),0)</f>
        <v>0</v>
      </c>
      <c r="DG115" s="1691">
        <f>IFERROR(VLOOKUP($A115,'2004'!$C$3:$M$213,10,FALSE),0)</f>
        <v>0</v>
      </c>
      <c r="DH115" s="1740">
        <f>IFERROR(VLOOKUP($A115,'2004'!$C$3:$M$213,11,FALSE),0)</f>
        <v>0</v>
      </c>
      <c r="DI115" s="1700">
        <f>IFERROR(VLOOKUP($A115,'2003'!$C$3:$Q$214,12,FALSE),0)</f>
        <v>0</v>
      </c>
      <c r="DJ115" s="1691">
        <f>IFERROR(VLOOKUP($A115,'2003'!$C$3:$Q$214,13,FALSE),0)</f>
        <v>0</v>
      </c>
      <c r="DK115" s="1691">
        <f>IFERROR(VLOOKUP($A115,'2003'!$C$3:$Q$214,14,FALSE),0)</f>
        <v>0</v>
      </c>
      <c r="DL115" s="1740">
        <f>IFERROR(VLOOKUP($A115,'2003'!$C$3:$Q$214,15,FALSE),0)</f>
        <v>0</v>
      </c>
      <c r="DM115" s="1700">
        <f>IFERROR(VLOOKUP($A115,'2002'!$D$3:$R$214,12,FALSE),0)</f>
        <v>0</v>
      </c>
      <c r="DN115" s="1691">
        <f>IFERROR(VLOOKUP($A115,'2002'!$D$3:$R$214,13,FALSE),0)</f>
        <v>0</v>
      </c>
      <c r="DO115" s="1691">
        <f>IFERROR(VLOOKUP($A115,'2002'!$D$3:$R$214,14,FALSE),0)</f>
        <v>0</v>
      </c>
      <c r="DP115" s="1788">
        <f>IFERROR(VLOOKUP($A115,'2002'!$D$3:$R$214,15,FALSE),0)</f>
        <v>0</v>
      </c>
      <c r="DQ115" s="1700">
        <f>IFERROR(VLOOKUP($A115,'Pre 2002'!$C$3:$CK$382,84,FALSE),0)</f>
        <v>0</v>
      </c>
      <c r="DR115" s="1695">
        <f>IFERROR(VLOOKUP($A115,'Pre 2002'!$C$3:$CK$382,85,FALSE),0)</f>
        <v>0</v>
      </c>
      <c r="DS115" s="1695">
        <f>IFERROR(VLOOKUP($A115,'Pre 2002'!$C$3:$CK$382,86,FALSE),0)</f>
        <v>0</v>
      </c>
      <c r="DT115" s="1790">
        <f>IFERROR(VLOOKUP($A115,'Pre 2002'!$C$3:$CK$382,87,FALSE),0)</f>
        <v>0</v>
      </c>
      <c r="DU115" s="1741">
        <f>IFERROR(VLOOKUP(A115,'Pre 2002'!$C$3:$CG$382,83,FALSE),0)</f>
        <v>0</v>
      </c>
      <c r="DV115" s="1727"/>
      <c r="DY115" s="1731"/>
    </row>
    <row r="116" spans="1:129">
      <c r="A116" s="1778" t="s">
        <v>1181</v>
      </c>
      <c r="B116" s="1562">
        <f t="shared" si="30"/>
        <v>1682</v>
      </c>
      <c r="C116" s="1562">
        <f t="shared" si="31"/>
        <v>974</v>
      </c>
      <c r="D116" s="1562">
        <f t="shared" si="32"/>
        <v>29</v>
      </c>
      <c r="E116" s="1563">
        <f t="shared" si="33"/>
        <v>0.5790725326991677</v>
      </c>
      <c r="F116" s="1786">
        <f t="shared" si="34"/>
        <v>24</v>
      </c>
      <c r="G116" s="1595">
        <v>1993</v>
      </c>
      <c r="H116" s="1567">
        <f t="shared" si="44"/>
        <v>21</v>
      </c>
      <c r="I116" s="1734">
        <f t="shared" si="45"/>
        <v>1444</v>
      </c>
      <c r="J116" s="1734">
        <f t="shared" si="46"/>
        <v>840</v>
      </c>
      <c r="K116" s="1734">
        <f t="shared" si="47"/>
        <v>29</v>
      </c>
      <c r="L116" s="1806">
        <f t="shared" si="48"/>
        <v>0.5817174515235457</v>
      </c>
      <c r="M116" s="1734"/>
      <c r="N116" s="1748"/>
      <c r="O116" s="1700">
        <f>IFERROR(VLOOKUP($A116,'2022'!$B$2:$K$174,3,FALSE),0)</f>
        <v>0</v>
      </c>
      <c r="P116" s="1858">
        <f>IFERROR(VLOOKUP($A116,'2022'!$B$2:$K$174,4,FALSE),0)</f>
        <v>0</v>
      </c>
      <c r="Q116" s="1858">
        <f>IFERROR(VLOOKUP($A116,'2022'!$B$2:$K$174,5,FALSE),0)</f>
        <v>0</v>
      </c>
      <c r="R116" s="1858">
        <f>IFERROR(VLOOKUP($A116,'2022'!$B$2:$K$174,8,FALSE),0)</f>
        <v>0</v>
      </c>
      <c r="S116" s="1740">
        <f>IFERROR(VLOOKUP($A116,'2022'!$B$2:$K$174,10,FALSE),0)</f>
        <v>0</v>
      </c>
      <c r="T116" s="1700">
        <f>IFERROR(VLOOKUP($A116,'2021'!$B$2:$K$174,3,FALSE),0)</f>
        <v>0</v>
      </c>
      <c r="U116" s="1843">
        <f>IFERROR(VLOOKUP($A116,'2021'!$B$2:$K$174,4,FALSE),0)</f>
        <v>0</v>
      </c>
      <c r="V116" s="1843">
        <f>IFERROR(VLOOKUP($A116,'2021'!$B$2:$K$174,5,FALSE),0)</f>
        <v>0</v>
      </c>
      <c r="W116" s="1843">
        <f>IFERROR(VLOOKUP($A116,'2021'!$B$2:$K$174,8,FALSE),0)</f>
        <v>0</v>
      </c>
      <c r="X116" s="1740">
        <f>IFERROR(VLOOKUP($A116,'2021'!$B$2:$K$174,10,FALSE),0)</f>
        <v>0</v>
      </c>
      <c r="Y116" s="1700">
        <f>IFERROR(VLOOKUP($A116,'2020'!$B$2:$K$170,3,FALSE),0)</f>
        <v>0</v>
      </c>
      <c r="Z116" s="1829">
        <f>IFERROR(VLOOKUP($A116,'2020'!$B$2:$K$170,4,FALSE),0)</f>
        <v>0</v>
      </c>
      <c r="AA116" s="1829">
        <f>IFERROR(VLOOKUP($A116,'2020'!$B$2:$K$170,5,FALSE),0)</f>
        <v>0</v>
      </c>
      <c r="AB116" s="1829">
        <f>IFERROR(VLOOKUP($A116,'2020'!$B$2:$K$170,8,FALSE),0)</f>
        <v>0</v>
      </c>
      <c r="AC116" s="1740">
        <f>IFERROR(VLOOKUP($A116,'2020'!$B$2:$K$170,10,FALSE),0)</f>
        <v>0</v>
      </c>
      <c r="AD116" s="1700">
        <f>IFERROR(VLOOKUP($A116,'2019'!$B$2:$K$170,3,FALSE),0)</f>
        <v>66</v>
      </c>
      <c r="AE116" s="1823">
        <f>IFERROR(VLOOKUP($A116,'2019'!$B$2:$K$170,4,FALSE),0)</f>
        <v>19</v>
      </c>
      <c r="AF116" s="1823">
        <f>IFERROR(VLOOKUP($A116,'2019'!$B$2:$K$170,5,FALSE),0)</f>
        <v>38</v>
      </c>
      <c r="AG116" s="1823">
        <f>IFERROR(VLOOKUP($A116,'2019'!$B$2:$K$170,8,FALSE),0)</f>
        <v>0</v>
      </c>
      <c r="AH116" s="1740">
        <f>IFERROR(VLOOKUP($A116,'2019'!$B$2:$K$170,10,FALSE),0)</f>
        <v>0.57599999999999996</v>
      </c>
      <c r="AI116" s="1700">
        <f>IFERROR(VLOOKUP($A116,'2018'!$B$2:$K$170,3,FALSE),0)</f>
        <v>88</v>
      </c>
      <c r="AJ116" s="1821">
        <f>IFERROR(VLOOKUP($A116,'2018'!$B$2:$K$170,4,FALSE),0)</f>
        <v>25</v>
      </c>
      <c r="AK116" s="1821">
        <f>IFERROR(VLOOKUP($A116,'2018'!$B$2:$K$170,5,FALSE),0)</f>
        <v>48</v>
      </c>
      <c r="AL116" s="1821">
        <f>IFERROR(VLOOKUP($A116,'2018'!$B$2:$K$170,8,FALSE),0)</f>
        <v>0</v>
      </c>
      <c r="AM116" s="1740">
        <f>IFERROR(VLOOKUP($A116,'2018'!$B$2:$K$170,10,FALSE),0)</f>
        <v>0.54500000000000004</v>
      </c>
      <c r="AN116" s="1700">
        <f>IFERROR(VLOOKUP($A116,'2017'!$B$2:$J$163,2,FALSE),0)</f>
        <v>84</v>
      </c>
      <c r="AO116" s="1815">
        <f>IFERROR(VLOOKUP($A116,'2017'!$B$2:$J$163,3,FALSE),0)</f>
        <v>32</v>
      </c>
      <c r="AP116" s="1815">
        <f>IFERROR(VLOOKUP($A116,'2017'!$B$2:$J$163,4,FALSE),0)</f>
        <v>48</v>
      </c>
      <c r="AQ116" s="1815">
        <f>IFERROR(VLOOKUP($A116,'2017'!$B$2:$J$163,7,FALSE),0)</f>
        <v>0</v>
      </c>
      <c r="AR116" s="1740">
        <f>IFERROR(VLOOKUP($A116,'2017'!$B$2:$J$163,9,FALSE),0)</f>
        <v>0.5714285714285714</v>
      </c>
      <c r="AS116" s="1700">
        <f>IFERROR(VLOOKUP($A116,'2016'!$B$2:$K$165,3,FALSE),0)</f>
        <v>0</v>
      </c>
      <c r="AT116" s="1796">
        <f>IFERROR(VLOOKUP($A116,'2016'!$B$2:$K$165,4,FALSE),0)</f>
        <v>0</v>
      </c>
      <c r="AU116" s="1796">
        <f>IFERROR(VLOOKUP($A116,'2016'!$B$2:$K$165,5,FALSE),0)</f>
        <v>0</v>
      </c>
      <c r="AV116" s="1796">
        <f>IFERROR(VLOOKUP($A116,'2016'!$B$2:$K$165,8,FALSE),0)</f>
        <v>0</v>
      </c>
      <c r="AW116" s="1740">
        <f>IFERROR(VLOOKUP($A116,'2016'!$B$2:$K$165,10,FALSE),0)</f>
        <v>0</v>
      </c>
      <c r="AX116" s="1700">
        <f>IFERROR(VLOOKUP($A116,'2015'!$B$2:$K$165,3,FALSE),0)</f>
        <v>0</v>
      </c>
      <c r="AY116" s="1695">
        <f>IFERROR(VLOOKUP($A116,'2015'!$B$2:$K$165,4,FALSE),0)</f>
        <v>0</v>
      </c>
      <c r="AZ116" s="1695">
        <f>IFERROR(VLOOKUP($A116,'2015'!$B$2:$K$165,5,FALSE),0)</f>
        <v>0</v>
      </c>
      <c r="BA116" s="1695">
        <f>IFERROR(VLOOKUP($A116,'2015'!$B$2:$K$165,8,FALSE),0)</f>
        <v>0</v>
      </c>
      <c r="BB116" s="1740">
        <f>IFERROR(VLOOKUP($A116,'2015'!$B$2:$K$165,10,FALSE),0)</f>
        <v>0</v>
      </c>
      <c r="BC116" s="1700">
        <f>IFERROR(VLOOKUP($A116,'2014'!$B$2:$K$157,3,FALSE),0)</f>
        <v>0</v>
      </c>
      <c r="BD116" s="1691">
        <f>IFERROR(VLOOKUP($A116,'2014'!$B$2:$K$157,4,FALSE),0)</f>
        <v>0</v>
      </c>
      <c r="BE116" s="1691">
        <f>IFERROR(VLOOKUP($A116,'2014'!$B$2:$K$157,5,FALSE),0)</f>
        <v>0</v>
      </c>
      <c r="BF116" s="1691">
        <f>IFERROR(VLOOKUP($A116,'2014'!$B$2:$K$157,8,FALSE),0)</f>
        <v>0</v>
      </c>
      <c r="BG116" s="1740">
        <f>IFERROR(VLOOKUP($A116,'2014'!$B$2:$K$157,10,FALSE),0)</f>
        <v>0</v>
      </c>
      <c r="BH116" s="1700">
        <f>IFERROR(VLOOKUP($A116,'2013'!$D$4:$I$249,2,FALSE),0)</f>
        <v>78</v>
      </c>
      <c r="BI116" s="1691">
        <f>IFERROR(VLOOKUP($A116,'2013'!$D$4:$I$249,3,FALSE),0)</f>
        <v>27</v>
      </c>
      <c r="BJ116" s="1691">
        <f>IFERROR(VLOOKUP($A116,'2013'!$D$4:$I$249,4,FALSE),0)</f>
        <v>38</v>
      </c>
      <c r="BK116" s="1691">
        <f>IFERROR(VLOOKUP($A116,'2013'!$D$4:$I$249,5,FALSE),0)</f>
        <v>0</v>
      </c>
      <c r="BL116" s="1740">
        <f>IFERROR(VLOOKUP($A116,'2013'!$D$4:$I$249,6,FALSE),0)</f>
        <v>0.48717948717948717</v>
      </c>
      <c r="BM116" s="1737">
        <f>IFERROR(VLOOKUP($A116,'2012'!$D$3:$O$172,2,FALSE),0)</f>
        <v>1366</v>
      </c>
      <c r="BN116" s="1691">
        <f>IFERROR(VLOOKUP($A116,'2012'!$D$3:$O$172,3,FALSE),0)</f>
        <v>803</v>
      </c>
      <c r="BO116" s="1743">
        <f>IFERROR(VLOOKUP($A116,'2012'!$D$3:$O$172,4,FALSE),0)</f>
        <v>29</v>
      </c>
      <c r="BP116" s="1700">
        <f>IFERROR(VLOOKUP($A116,'2012'!$D$3:$O$172,5,FALSE),0)</f>
        <v>91</v>
      </c>
      <c r="BQ116" s="1691">
        <f>IFERROR(VLOOKUP($A116,'2012'!$D$3:$O$172,6,FALSE),0)</f>
        <v>36</v>
      </c>
      <c r="BR116" s="1691">
        <f>IFERROR(VLOOKUP($A116,'2012'!$D$3:$O$172,7,FALSE),0)</f>
        <v>57</v>
      </c>
      <c r="BS116" s="1691">
        <f>IFERROR(VLOOKUP($A116,'2012'!$D$3:$O$172,8,FALSE),0)</f>
        <v>1</v>
      </c>
      <c r="BT116" s="1740">
        <f>IFERROR(VLOOKUP($A116,'2012'!$D$3:$O$172,9,FALSE),0)</f>
        <v>0.62637362637362637</v>
      </c>
      <c r="BU116" s="1737">
        <f>IFERROR(VLOOKUP($A116,'2012'!$D$3:$O$172,10,FALSE),0)</f>
        <v>1275</v>
      </c>
      <c r="BV116" s="1691">
        <f>IFERROR(VLOOKUP($A116,'2012'!$D$3:$O$172,11,FALSE),0)</f>
        <v>746</v>
      </c>
      <c r="BW116" s="1743">
        <f>IFERROR(VLOOKUP($A116,'2012'!$D$3:$O$172,12,FALSE),0)</f>
        <v>28</v>
      </c>
      <c r="BX116" s="1700">
        <f>IFERROR(VLOOKUP($A116,'2011'!$D$4:$I$251,2,FALSE),0)</f>
        <v>84</v>
      </c>
      <c r="BY116" s="1691">
        <f>IFERROR(VLOOKUP($A116,'2011'!$D$4:$I$251,3,FALSE),0)</f>
        <v>28</v>
      </c>
      <c r="BZ116" s="1691">
        <f>IFERROR(VLOOKUP($A116,'2011'!$D$4:$I$251,4,FALSE),0)</f>
        <v>43</v>
      </c>
      <c r="CA116" s="1691">
        <f>IFERROR(VLOOKUP($A116,'2011'!$D$4:$I$251,5,FALSE),0)</f>
        <v>0</v>
      </c>
      <c r="CB116" s="1740">
        <f>IFERROR(VLOOKUP($A116,'2011'!$D$4:$I$251,6,FALSE),0)</f>
        <v>0.51190476190476186</v>
      </c>
      <c r="CC116" s="1700">
        <f>IFERROR(VLOOKUP($A116,'2010'!$C$3:$H$234,2,FALSE),0)</f>
        <v>89</v>
      </c>
      <c r="CD116" s="1691">
        <f>IFERROR(VLOOKUP($A116,'2010'!$C$3:$H$234,3,FALSE),0)</f>
        <v>36</v>
      </c>
      <c r="CE116" s="1691">
        <f>IFERROR(VLOOKUP($A116,'2010'!$C$3:$H$234,4,FALSE),0)</f>
        <v>54</v>
      </c>
      <c r="CF116" s="1691">
        <f>IFERROR(VLOOKUP($A116,'2010'!$C$3:$H$234,5,FALSE),0)</f>
        <v>0</v>
      </c>
      <c r="CG116" s="1740">
        <f>IFERROR(VLOOKUP($A116,'2010'!$C$3:$H$234,6,FALSE),0)</f>
        <v>0.6067415730337079</v>
      </c>
      <c r="CH116" s="1700">
        <f>IFERROR(VLOOKUP($A116,'2009'!$C$3:$H$242,2,FALSE),0)</f>
        <v>64</v>
      </c>
      <c r="CI116" s="1691">
        <f>IFERROR(VLOOKUP($A116,'2009'!$C$3:$H$242,3,FALSE),0)</f>
        <v>29</v>
      </c>
      <c r="CJ116" s="1691">
        <f>IFERROR(VLOOKUP($A116,'2009'!$C$3:$H$242,4,FALSE),0)</f>
        <v>38</v>
      </c>
      <c r="CK116" s="1691">
        <f>IFERROR(VLOOKUP($A116,'2009'!$C$3:$H$242,5,FALSE),0)</f>
        <v>0</v>
      </c>
      <c r="CL116" s="1740">
        <f>IFERROR(VLOOKUP($A116,'2009'!$C$3:$H$242,6,FALSE),0)</f>
        <v>0.59375</v>
      </c>
      <c r="CM116" s="1700">
        <f>IFERROR(VLOOKUP($A116,'2008'!$C$3:$H$229,2,FALSE),0)</f>
        <v>87</v>
      </c>
      <c r="CN116" s="1691">
        <f>IFERROR(VLOOKUP($A116,'2008'!$C$3:$H$229,3,FALSE),0)</f>
        <v>46</v>
      </c>
      <c r="CO116" s="1691">
        <f>IFERROR(VLOOKUP($A116,'2008'!$C$3:$H$229,4,FALSE),0)</f>
        <v>57</v>
      </c>
      <c r="CP116" s="1691">
        <f>IFERROR(VLOOKUP($A116,'2008'!$C$3:$H$229,5,FALSE),0)</f>
        <v>3</v>
      </c>
      <c r="CQ116" s="1740">
        <f>IFERROR(VLOOKUP($A116,'2008'!$C$3:$H$229,6,FALSE),0)</f>
        <v>0.65517241379310343</v>
      </c>
      <c r="CR116" s="1700">
        <f>IFERROR(VLOOKUP($A116,'2007'!$C$3:$M$238,7,FALSE),0)</f>
        <v>76</v>
      </c>
      <c r="CS116" s="1691">
        <f>IFERROR(VLOOKUP($A116,'2007'!$C$3:$M$238,8,FALSE),0)</f>
        <v>36</v>
      </c>
      <c r="CT116" s="1691">
        <f>IFERROR(VLOOKUP($A116,'2007'!$C$3:$M$238,9,FALSE),0)</f>
        <v>43</v>
      </c>
      <c r="CU116" s="1691">
        <f>IFERROR(VLOOKUP($A116,'2007'!$C$3:$M$238,10,FALSE),0)</f>
        <v>1</v>
      </c>
      <c r="CV116" s="1740">
        <f>IFERROR(VLOOKUP($A116,'2007'!$C$3:$M$238,11,FALSE),0)</f>
        <v>0.56578947368421051</v>
      </c>
      <c r="CW116" s="1700">
        <f>IFERROR(VLOOKUP($A116,'2006'!$A$2:$F$200,2,FALSE),0)</f>
        <v>73</v>
      </c>
      <c r="CX116" s="1691">
        <f>IFERROR(VLOOKUP($A116,'2006'!$A$2:$F$200,4,FALSE),0)</f>
        <v>43</v>
      </c>
      <c r="CY116" s="1691">
        <f>IFERROR(VLOOKUP($A116,'2006'!$A$2:$F$200,5,FALSE),0)</f>
        <v>1</v>
      </c>
      <c r="CZ116" s="1740">
        <f>IFERROR(VLOOKUP($A116,'2006'!$A$2:$F$200,6,FALSE),0)</f>
        <v>0.58904109589041098</v>
      </c>
      <c r="DA116" s="1700">
        <f>IFERROR(VLOOKUP($A116,'2005'!$C$3:$M$205,8,FALSE),0)</f>
        <v>74</v>
      </c>
      <c r="DB116" s="1691">
        <f>IFERROR(VLOOKUP($A116,'2005'!$C$3:$M$205,9,FALSE),0)</f>
        <v>48</v>
      </c>
      <c r="DC116" s="1691">
        <f>IFERROR(VLOOKUP($A116,'2005'!$C$3:$M$205,10,FALSE),0)</f>
        <v>2</v>
      </c>
      <c r="DD116" s="1740">
        <f>IFERROR(VLOOKUP($A116,'2005'!$C$3:$M$205,11,FALSE),0)</f>
        <v>0.64864864864864868</v>
      </c>
      <c r="DE116" s="1700">
        <f>IFERROR(VLOOKUP($A116,'2004'!$C$3:$M$213,8,FALSE),0)</f>
        <v>72</v>
      </c>
      <c r="DF116" s="1691">
        <f>IFERROR(VLOOKUP($A116,'2004'!$C$3:$M$213,9,FALSE),0)</f>
        <v>49</v>
      </c>
      <c r="DG116" s="1691">
        <f>IFERROR(VLOOKUP($A116,'2004'!$C$3:$M$213,10,FALSE),0)</f>
        <v>1</v>
      </c>
      <c r="DH116" s="1740">
        <f>IFERROR(VLOOKUP($A116,'2004'!$C$3:$M$213,11,FALSE),0)</f>
        <v>0.68055555555555558</v>
      </c>
      <c r="DI116" s="1700">
        <f>IFERROR(VLOOKUP($A116,'2003'!$C$3:$Q$214,12,FALSE),0)</f>
        <v>0</v>
      </c>
      <c r="DJ116" s="1691">
        <f>IFERROR(VLOOKUP($A116,'2003'!$C$3:$Q$214,13,FALSE),0)</f>
        <v>0</v>
      </c>
      <c r="DK116" s="1691">
        <f>IFERROR(VLOOKUP($A116,'2003'!$C$3:$Q$214,14,FALSE),0)</f>
        <v>0</v>
      </c>
      <c r="DL116" s="1740">
        <f>IFERROR(VLOOKUP($A116,'2003'!$C$3:$Q$214,15,FALSE),0)</f>
        <v>0</v>
      </c>
      <c r="DM116" s="1700">
        <f>IFERROR(VLOOKUP($A116,'2002'!$D$3:$R$214,12,FALSE),0)</f>
        <v>0</v>
      </c>
      <c r="DN116" s="1691">
        <f>IFERROR(VLOOKUP($A116,'2002'!$D$3:$R$214,13,FALSE),0)</f>
        <v>0</v>
      </c>
      <c r="DO116" s="1691">
        <f>IFERROR(VLOOKUP($A116,'2002'!$D$3:$R$214,14,FALSE),0)</f>
        <v>0</v>
      </c>
      <c r="DP116" s="1788">
        <f>IFERROR(VLOOKUP($A116,'2002'!$D$3:$R$214,15,FALSE),0)</f>
        <v>0</v>
      </c>
      <c r="DQ116" s="1700">
        <f>IFERROR(VLOOKUP($A116,'Pre 2002'!$C$3:$CK$382,84,FALSE),0)</f>
        <v>656</v>
      </c>
      <c r="DR116" s="1695">
        <f>IFERROR(VLOOKUP($A116,'Pre 2002'!$C$3:$CK$382,85,FALSE),0)</f>
        <v>370</v>
      </c>
      <c r="DS116" s="1695">
        <f>IFERROR(VLOOKUP($A116,'Pre 2002'!$C$3:$CK$382,86,FALSE),0)</f>
        <v>20</v>
      </c>
      <c r="DT116" s="1790">
        <f>IFERROR(VLOOKUP($A116,'Pre 2002'!$C$3:$CK$382,87,FALSE),0)</f>
        <v>0.56402439024390238</v>
      </c>
      <c r="DU116" s="1741">
        <f>IFERROR(VLOOKUP(A116,'Pre 2002'!$C$3:$CG$382,83,FALSE),0)</f>
        <v>11</v>
      </c>
      <c r="DV116" s="1722"/>
      <c r="DY116" s="1731"/>
    </row>
    <row r="117" spans="1:129">
      <c r="A117" s="1779" t="s">
        <v>2170</v>
      </c>
      <c r="B117" s="1562">
        <f t="shared" si="30"/>
        <v>522</v>
      </c>
      <c r="C117" s="1562">
        <f t="shared" si="31"/>
        <v>283</v>
      </c>
      <c r="D117" s="1562">
        <f t="shared" si="32"/>
        <v>29</v>
      </c>
      <c r="E117" s="1563">
        <f t="shared" si="33"/>
        <v>0.54214559386973182</v>
      </c>
      <c r="F117" s="1786">
        <f t="shared" si="34"/>
        <v>8</v>
      </c>
      <c r="G117" s="1595">
        <v>2015</v>
      </c>
      <c r="H117" s="1567">
        <f t="shared" si="44"/>
        <v>0</v>
      </c>
      <c r="I117" s="1734">
        <f t="shared" si="45"/>
        <v>0</v>
      </c>
      <c r="J117" s="1734">
        <f t="shared" si="46"/>
        <v>0</v>
      </c>
      <c r="K117" s="1734">
        <f t="shared" si="47"/>
        <v>0</v>
      </c>
      <c r="L117" s="1806">
        <f t="shared" si="48"/>
        <v>0</v>
      </c>
      <c r="M117" s="1734"/>
      <c r="N117" s="1748"/>
      <c r="O117" s="1700">
        <f>IFERROR(VLOOKUP($A117,'2022'!$B$2:$K$174,3,FALSE),0)</f>
        <v>63</v>
      </c>
      <c r="P117" s="1858">
        <f>IFERROR(VLOOKUP($A117,'2022'!$B$2:$K$174,4,FALSE),0)</f>
        <v>17</v>
      </c>
      <c r="Q117" s="1858">
        <f>IFERROR(VLOOKUP($A117,'2022'!$B$2:$K$174,5,FALSE),0)</f>
        <v>25</v>
      </c>
      <c r="R117" s="1858">
        <f>IFERROR(VLOOKUP($A117,'2022'!$B$2:$K$174,8,FALSE),0)</f>
        <v>1</v>
      </c>
      <c r="S117" s="1740">
        <f>IFERROR(VLOOKUP($A117,'2022'!$B$2:$K$174,10,FALSE),0)</f>
        <v>0.39700000000000002</v>
      </c>
      <c r="T117" s="1700">
        <f>IFERROR(VLOOKUP($A117,'2021'!$B$2:$K$174,3,FALSE),0)</f>
        <v>68</v>
      </c>
      <c r="U117" s="1843">
        <f>IFERROR(VLOOKUP($A117,'2021'!$B$2:$K$174,4,FALSE),0)</f>
        <v>31</v>
      </c>
      <c r="V117" s="1843">
        <f>IFERROR(VLOOKUP($A117,'2021'!$B$2:$K$174,5,FALSE),0)</f>
        <v>47</v>
      </c>
      <c r="W117" s="1843">
        <f>IFERROR(VLOOKUP($A117,'2021'!$B$2:$K$174,8,FALSE),0)</f>
        <v>2</v>
      </c>
      <c r="X117" s="1740">
        <f>IFERROR(VLOOKUP($A117,'2021'!$B$2:$K$174,10,FALSE),0)</f>
        <v>0.69099999999999995</v>
      </c>
      <c r="Y117" s="1700">
        <f>IFERROR(VLOOKUP($A117,'2020'!$B$2:$K$170,3,FALSE),0)</f>
        <v>66</v>
      </c>
      <c r="Z117" s="1829">
        <f>IFERROR(VLOOKUP($A117,'2020'!$B$2:$K$170,4,FALSE),0)</f>
        <v>30</v>
      </c>
      <c r="AA117" s="1829">
        <f>IFERROR(VLOOKUP($A117,'2020'!$B$2:$K$170,5,FALSE),0)</f>
        <v>37</v>
      </c>
      <c r="AB117" s="1829">
        <f>IFERROR(VLOOKUP($A117,'2020'!$B$2:$K$170,8,FALSE),0)</f>
        <v>7</v>
      </c>
      <c r="AC117" s="1740">
        <f>IFERROR(VLOOKUP($A117,'2020'!$B$2:$K$170,10,FALSE),0)</f>
        <v>0.56100000000000005</v>
      </c>
      <c r="AD117" s="1700">
        <f>IFERROR(VLOOKUP($A117,'2019'!$B$2:$K$170,3,FALSE),0)</f>
        <v>67</v>
      </c>
      <c r="AE117" s="1823">
        <f>IFERROR(VLOOKUP($A117,'2019'!$B$2:$K$170,4,FALSE),0)</f>
        <v>26</v>
      </c>
      <c r="AF117" s="1823">
        <f>IFERROR(VLOOKUP($A117,'2019'!$B$2:$K$170,5,FALSE),0)</f>
        <v>35</v>
      </c>
      <c r="AG117" s="1823">
        <f>IFERROR(VLOOKUP($A117,'2019'!$B$2:$K$170,8,FALSE),0)</f>
        <v>5</v>
      </c>
      <c r="AH117" s="1740">
        <f>IFERROR(VLOOKUP($A117,'2019'!$B$2:$K$170,10,FALSE),0)</f>
        <v>0.52200000000000002</v>
      </c>
      <c r="AI117" s="1700">
        <f>IFERROR(VLOOKUP($A117,'2018'!$B$2:$K$170,3,FALSE),0)</f>
        <v>65</v>
      </c>
      <c r="AJ117" s="1821">
        <f>IFERROR(VLOOKUP($A117,'2018'!$B$2:$K$170,4,FALSE),0)</f>
        <v>27</v>
      </c>
      <c r="AK117" s="1821">
        <f>IFERROR(VLOOKUP($A117,'2018'!$B$2:$K$170,5,FALSE),0)</f>
        <v>39</v>
      </c>
      <c r="AL117" s="1821">
        <f>IFERROR(VLOOKUP($A117,'2018'!$B$2:$K$170,8,FALSE),0)</f>
        <v>6</v>
      </c>
      <c r="AM117" s="1740">
        <f>IFERROR(VLOOKUP($A117,'2018'!$B$2:$K$170,10,FALSE),0)</f>
        <v>0.6</v>
      </c>
      <c r="AN117" s="1700">
        <f>IFERROR(VLOOKUP($A117,'2017'!$B$2:$J$163,2,FALSE),0)</f>
        <v>63</v>
      </c>
      <c r="AO117" s="1815">
        <f>IFERROR(VLOOKUP($A117,'2017'!$B$2:$J$163,3,FALSE),0)</f>
        <v>22</v>
      </c>
      <c r="AP117" s="1815">
        <f>IFERROR(VLOOKUP($A117,'2017'!$B$2:$J$163,4,FALSE),0)</f>
        <v>32</v>
      </c>
      <c r="AQ117" s="1815">
        <f>IFERROR(VLOOKUP($A117,'2017'!$B$2:$J$163,7,FALSE),0)</f>
        <v>3</v>
      </c>
      <c r="AR117" s="1740">
        <f>IFERROR(VLOOKUP($A117,'2017'!$B$2:$J$163,9,FALSE),0)</f>
        <v>0.50793650793650791</v>
      </c>
      <c r="AS117" s="1700">
        <f>IFERROR(VLOOKUP($A117,'2016'!$B$2:$K$165,3,FALSE),0)</f>
        <v>71</v>
      </c>
      <c r="AT117" s="1796">
        <f>IFERROR(VLOOKUP($A117,'2016'!$B$2:$K$165,4,FALSE),0)</f>
        <v>27</v>
      </c>
      <c r="AU117" s="1796">
        <f>IFERROR(VLOOKUP($A117,'2016'!$B$2:$K$165,5,FALSE),0)</f>
        <v>37</v>
      </c>
      <c r="AV117" s="1796">
        <f>IFERROR(VLOOKUP($A117,'2016'!$B$2:$K$165,8,FALSE),0)</f>
        <v>5</v>
      </c>
      <c r="AW117" s="1740">
        <f>IFERROR(VLOOKUP($A117,'2016'!$B$2:$K$165,10,FALSE),0)</f>
        <v>0.52100000000000002</v>
      </c>
      <c r="AX117" s="1700">
        <f>IFERROR(VLOOKUP($A117,'2015'!$B$2:$K$165,3,FALSE),0)</f>
        <v>59</v>
      </c>
      <c r="AY117" s="1695">
        <f>IFERROR(VLOOKUP($A117,'2015'!$B$2:$K$165,4,FALSE),0)</f>
        <v>19</v>
      </c>
      <c r="AZ117" s="1695">
        <f>IFERROR(VLOOKUP($A117,'2015'!$B$2:$K$165,5,FALSE),0)</f>
        <v>31</v>
      </c>
      <c r="BA117" s="1695">
        <f>IFERROR(VLOOKUP($A117,'2015'!$B$2:$K$165,8,FALSE),0)</f>
        <v>0</v>
      </c>
      <c r="BB117" s="1740">
        <f>IFERROR(VLOOKUP($A117,'2015'!$B$2:$K$165,10,FALSE),0)</f>
        <v>0.52542372881355937</v>
      </c>
      <c r="BC117" s="1700">
        <f>IFERROR(VLOOKUP($A117,'2014'!$B$2:$K$157,3,FALSE),0)</f>
        <v>0</v>
      </c>
      <c r="BD117" s="1691">
        <f>IFERROR(VLOOKUP($A117,'2014'!$B$2:$K$157,4,FALSE),0)</f>
        <v>0</v>
      </c>
      <c r="BE117" s="1691">
        <f>IFERROR(VLOOKUP($A117,'2014'!$B$2:$K$157,5,FALSE),0)</f>
        <v>0</v>
      </c>
      <c r="BF117" s="1691">
        <f>IFERROR(VLOOKUP($A117,'2014'!$B$2:$K$157,8,FALSE),0)</f>
        <v>0</v>
      </c>
      <c r="BG117" s="1740">
        <f>IFERROR(VLOOKUP($A117,'2014'!$B$2:$K$157,10,FALSE),0)</f>
        <v>0</v>
      </c>
      <c r="BH117" s="1700">
        <f>IFERROR(VLOOKUP($A117,'2013'!$D$4:$I$249,2,FALSE),0)</f>
        <v>0</v>
      </c>
      <c r="BI117" s="1691">
        <f>IFERROR(VLOOKUP($A117,'2013'!$D$4:$I$249,3,FALSE),0)</f>
        <v>0</v>
      </c>
      <c r="BJ117" s="1691">
        <f>IFERROR(VLOOKUP($A117,'2013'!$D$4:$I$249,4,FALSE),0)</f>
        <v>0</v>
      </c>
      <c r="BK117" s="1691">
        <f>IFERROR(VLOOKUP($A117,'2013'!$D$4:$I$249,5,FALSE),0)</f>
        <v>0</v>
      </c>
      <c r="BL117" s="1740">
        <f>IFERROR(VLOOKUP($A117,'2013'!$D$4:$I$249,6,FALSE),0)</f>
        <v>0</v>
      </c>
      <c r="BM117" s="1737">
        <f>IFERROR(VLOOKUP($A117,'2012'!$D$3:$O$172,2,FALSE),0)</f>
        <v>0</v>
      </c>
      <c r="BN117" s="1691">
        <f>IFERROR(VLOOKUP($A117,'2012'!$D$3:$O$172,3,FALSE),0)</f>
        <v>0</v>
      </c>
      <c r="BO117" s="1743">
        <f>IFERROR(VLOOKUP($A117,'2012'!$D$3:$O$172,4,FALSE),0)</f>
        <v>0</v>
      </c>
      <c r="BP117" s="1700">
        <f>IFERROR(VLOOKUP($A117,'2012'!$D$3:$O$172,5,FALSE),0)</f>
        <v>0</v>
      </c>
      <c r="BQ117" s="1691">
        <f>IFERROR(VLOOKUP($A117,'2012'!$D$3:$O$172,6,FALSE),0)</f>
        <v>0</v>
      </c>
      <c r="BR117" s="1691">
        <f>IFERROR(VLOOKUP($A117,'2012'!$D$3:$O$172,7,FALSE),0)</f>
        <v>0</v>
      </c>
      <c r="BS117" s="1691">
        <f>IFERROR(VLOOKUP($A117,'2012'!$D$3:$O$172,8,FALSE),0)</f>
        <v>0</v>
      </c>
      <c r="BT117" s="1740">
        <f>IFERROR(VLOOKUP($A117,'2012'!$D$3:$O$172,9,FALSE),0)</f>
        <v>0</v>
      </c>
      <c r="BX117" s="1700">
        <f>IFERROR(VLOOKUP($A117,'2011'!$D$4:$I$251,2,FALSE),0)</f>
        <v>0</v>
      </c>
      <c r="BY117" s="1691">
        <f>IFERROR(VLOOKUP($A117,'2011'!$D$4:$I$251,3,FALSE),0)</f>
        <v>0</v>
      </c>
      <c r="BZ117" s="1691">
        <f>IFERROR(VLOOKUP($A117,'2011'!$D$4:$I$251,4,FALSE),0)</f>
        <v>0</v>
      </c>
      <c r="CA117" s="1691">
        <f>IFERROR(VLOOKUP($A117,'2011'!$D$4:$I$251,5,FALSE),0)</f>
        <v>0</v>
      </c>
      <c r="CB117" s="1740">
        <f>IFERROR(VLOOKUP($A117,'2011'!$D$4:$I$251,6,FALSE),0)</f>
        <v>0</v>
      </c>
      <c r="CC117" s="1700">
        <f>IFERROR(VLOOKUP($A117,'2010'!$C$3:$H$234,2,FALSE),0)</f>
        <v>0</v>
      </c>
      <c r="CD117" s="1691">
        <f>IFERROR(VLOOKUP($A117,'2010'!$C$3:$H$234,3,FALSE),0)</f>
        <v>0</v>
      </c>
      <c r="CE117" s="1691">
        <f>IFERROR(VLOOKUP($A117,'2010'!$C$3:$H$234,4,FALSE),0)</f>
        <v>0</v>
      </c>
      <c r="CF117" s="1691">
        <f>IFERROR(VLOOKUP($A117,'2010'!$C$3:$H$234,5,FALSE),0)</f>
        <v>0</v>
      </c>
      <c r="CG117" s="1740">
        <f>IFERROR(VLOOKUP($A117,'2010'!$C$3:$H$234,6,FALSE),0)</f>
        <v>0</v>
      </c>
      <c r="CH117" s="1700">
        <f>IFERROR(VLOOKUP($A117,'2009'!$C$3:$H$242,2,FALSE),0)</f>
        <v>0</v>
      </c>
      <c r="CI117" s="1691">
        <f>IFERROR(VLOOKUP($A117,'2009'!$C$3:$H$242,3,FALSE),0)</f>
        <v>0</v>
      </c>
      <c r="CJ117" s="1691">
        <f>IFERROR(VLOOKUP($A117,'2009'!$C$3:$H$242,4,FALSE),0)</f>
        <v>0</v>
      </c>
      <c r="CK117" s="1691">
        <f>IFERROR(VLOOKUP($A117,'2009'!$C$3:$H$242,5,FALSE),0)</f>
        <v>0</v>
      </c>
      <c r="CL117" s="1740">
        <f>IFERROR(VLOOKUP($A117,'2009'!$C$3:$H$242,6,FALSE),0)</f>
        <v>0</v>
      </c>
      <c r="CM117" s="1700">
        <f>IFERROR(VLOOKUP($A117,'2008'!$C$3:$H$229,2,FALSE),0)</f>
        <v>0</v>
      </c>
      <c r="CN117" s="1691">
        <f>IFERROR(VLOOKUP($A117,'2008'!$C$3:$H$229,3,FALSE),0)</f>
        <v>0</v>
      </c>
      <c r="CO117" s="1691">
        <f>IFERROR(VLOOKUP($A117,'2008'!$C$3:$H$229,4,FALSE),0)</f>
        <v>0</v>
      </c>
      <c r="CP117" s="1691">
        <f>IFERROR(VLOOKUP($A117,'2008'!$C$3:$H$229,5,FALSE),0)</f>
        <v>0</v>
      </c>
      <c r="CQ117" s="1740">
        <f>IFERROR(VLOOKUP($A117,'2008'!$C$3:$H$229,6,FALSE),0)</f>
        <v>0</v>
      </c>
      <c r="CR117" s="1700">
        <f>IFERROR(VLOOKUP($A117,'2007'!$C$3:$M$238,7,FALSE),0)</f>
        <v>0</v>
      </c>
      <c r="CS117" s="1691">
        <f>IFERROR(VLOOKUP($A117,'2007'!$C$3:$M$238,8,FALSE),0)</f>
        <v>0</v>
      </c>
      <c r="CT117" s="1691">
        <f>IFERROR(VLOOKUP($A117,'2007'!$C$3:$M$238,9,FALSE),0)</f>
        <v>0</v>
      </c>
      <c r="CU117" s="1691">
        <f>IFERROR(VLOOKUP($A117,'2007'!$C$3:$M$238,10,FALSE),0)</f>
        <v>0</v>
      </c>
      <c r="CV117" s="1740">
        <f>IFERROR(VLOOKUP($A117,'2007'!$C$3:$M$238,11,FALSE),0)</f>
        <v>0</v>
      </c>
      <c r="CW117" s="1700">
        <f>IFERROR(VLOOKUP($A117,'2006'!$A$2:$F$200,2,FALSE),0)</f>
        <v>0</v>
      </c>
      <c r="CX117" s="1691">
        <f>IFERROR(VLOOKUP($A117,'2006'!$A$2:$F$200,4,FALSE),0)</f>
        <v>0</v>
      </c>
      <c r="CY117" s="1691">
        <f>IFERROR(VLOOKUP($A117,'2006'!$A$2:$F$200,5,FALSE),0)</f>
        <v>0</v>
      </c>
      <c r="CZ117" s="1740">
        <f>IFERROR(VLOOKUP($A117,'2006'!$A$2:$F$200,6,FALSE),0)</f>
        <v>0</v>
      </c>
      <c r="DA117" s="1700">
        <f>IFERROR(VLOOKUP($A117,'2005'!$C$3:$M$205,8,FALSE),0)</f>
        <v>0</v>
      </c>
      <c r="DB117" s="1691">
        <f>IFERROR(VLOOKUP($A117,'2005'!$C$3:$M$205,9,FALSE),0)</f>
        <v>0</v>
      </c>
      <c r="DC117" s="1691">
        <f>IFERROR(VLOOKUP($A117,'2005'!$C$3:$M$205,10,FALSE),0)</f>
        <v>0</v>
      </c>
      <c r="DD117" s="1740">
        <f>IFERROR(VLOOKUP($A117,'2005'!$C$3:$M$205,11,FALSE),0)</f>
        <v>0</v>
      </c>
      <c r="DE117" s="1700">
        <f>IFERROR(VLOOKUP($A117,'2004'!$C$3:$M$213,8,FALSE),0)</f>
        <v>0</v>
      </c>
      <c r="DF117" s="1691">
        <f>IFERROR(VLOOKUP($A117,'2004'!$C$3:$M$213,9,FALSE),0)</f>
        <v>0</v>
      </c>
      <c r="DG117" s="1691">
        <f>IFERROR(VLOOKUP($A117,'2004'!$C$3:$M$213,10,FALSE),0)</f>
        <v>0</v>
      </c>
      <c r="DH117" s="1740">
        <f>IFERROR(VLOOKUP($A117,'2004'!$C$3:$M$213,11,FALSE),0)</f>
        <v>0</v>
      </c>
      <c r="DI117" s="1700">
        <f>IFERROR(VLOOKUP($A117,'2003'!$C$3:$Q$214,12,FALSE),0)</f>
        <v>0</v>
      </c>
      <c r="DJ117" s="1691">
        <f>IFERROR(VLOOKUP($A117,'2003'!$C$3:$Q$214,13,FALSE),0)</f>
        <v>0</v>
      </c>
      <c r="DK117" s="1691">
        <f>IFERROR(VLOOKUP($A117,'2003'!$C$3:$Q$214,14,FALSE),0)</f>
        <v>0</v>
      </c>
      <c r="DL117" s="1740">
        <f>IFERROR(VLOOKUP($A117,'2003'!$C$3:$Q$214,15,FALSE),0)</f>
        <v>0</v>
      </c>
      <c r="DM117" s="1700">
        <f>IFERROR(VLOOKUP($A117,'2002'!$D$3:$R$214,12,FALSE),0)</f>
        <v>0</v>
      </c>
      <c r="DN117" s="1691">
        <f>IFERROR(VLOOKUP($A117,'2002'!$D$3:$R$214,13,FALSE),0)</f>
        <v>0</v>
      </c>
      <c r="DO117" s="1691">
        <f>IFERROR(VLOOKUP($A117,'2002'!$D$3:$R$214,14,FALSE),0)</f>
        <v>0</v>
      </c>
      <c r="DP117" s="1788">
        <f>IFERROR(VLOOKUP($A117,'2002'!$D$3:$R$214,15,FALSE),0)</f>
        <v>0</v>
      </c>
      <c r="DQ117" s="1700">
        <f>IFERROR(VLOOKUP($A117,'Pre 2002'!$C$3:$CK$382,84,FALSE),0)</f>
        <v>0</v>
      </c>
      <c r="DR117" s="1695">
        <f>IFERROR(VLOOKUP($A117,'Pre 2002'!$C$3:$CK$382,85,FALSE),0)</f>
        <v>0</v>
      </c>
      <c r="DS117" s="1695">
        <f>IFERROR(VLOOKUP($A117,'Pre 2002'!$C$3:$CK$382,86,FALSE),0)</f>
        <v>0</v>
      </c>
      <c r="DT117" s="1790">
        <f>IFERROR(VLOOKUP($A117,'Pre 2002'!$C$3:$CK$382,87,FALSE),0)</f>
        <v>0</v>
      </c>
      <c r="DU117" s="1741">
        <f>IFERROR(VLOOKUP(A117,'Pre 2002'!$C$3:$CG$382,83,FALSE),0)</f>
        <v>0</v>
      </c>
      <c r="DV117" s="1726"/>
      <c r="DY117" s="1731"/>
    </row>
    <row r="118" spans="1:129">
      <c r="A118" s="1778" t="s">
        <v>1126</v>
      </c>
      <c r="B118" s="1562">
        <f t="shared" si="30"/>
        <v>1103</v>
      </c>
      <c r="C118" s="1562">
        <f t="shared" si="31"/>
        <v>591</v>
      </c>
      <c r="D118" s="1562">
        <f t="shared" si="32"/>
        <v>29</v>
      </c>
      <c r="E118" s="1563">
        <f t="shared" si="33"/>
        <v>0.53581142339075249</v>
      </c>
      <c r="F118" s="1786">
        <f t="shared" si="34"/>
        <v>16</v>
      </c>
      <c r="G118" s="1595">
        <v>2005</v>
      </c>
      <c r="H118" s="1567">
        <f t="shared" si="44"/>
        <v>9</v>
      </c>
      <c r="I118" s="1734">
        <f t="shared" si="45"/>
        <v>586</v>
      </c>
      <c r="J118" s="1734">
        <f t="shared" si="46"/>
        <v>291</v>
      </c>
      <c r="K118" s="1734">
        <f t="shared" si="47"/>
        <v>15</v>
      </c>
      <c r="L118" s="1806">
        <f t="shared" si="48"/>
        <v>0.49658703071672355</v>
      </c>
      <c r="M118" s="1734"/>
      <c r="N118" s="1748"/>
      <c r="O118" s="1700">
        <f>IFERROR(VLOOKUP($A118,'2022'!$B$2:$K$174,3,FALSE),0)</f>
        <v>83</v>
      </c>
      <c r="P118" s="1858">
        <f>IFERROR(VLOOKUP($A118,'2022'!$B$2:$K$174,4,FALSE),0)</f>
        <v>27</v>
      </c>
      <c r="Q118" s="1858">
        <f>IFERROR(VLOOKUP($A118,'2022'!$B$2:$K$174,5,FALSE),0)</f>
        <v>50</v>
      </c>
      <c r="R118" s="1858">
        <f>IFERROR(VLOOKUP($A118,'2022'!$B$2:$K$174,8,FALSE),0)</f>
        <v>6</v>
      </c>
      <c r="S118" s="1740">
        <f>IFERROR(VLOOKUP($A118,'2022'!$B$2:$K$174,10,FALSE),0)</f>
        <v>0.60199999999999998</v>
      </c>
      <c r="T118" s="1700">
        <f>IFERROR(VLOOKUP($A118,'2021'!$B$2:$K$174,3,FALSE),0)</f>
        <v>75</v>
      </c>
      <c r="U118" s="1843">
        <f>IFERROR(VLOOKUP($A118,'2021'!$B$2:$K$174,4,FALSE),0)</f>
        <v>36</v>
      </c>
      <c r="V118" s="1843">
        <f>IFERROR(VLOOKUP($A118,'2021'!$B$2:$K$174,5,FALSE),0)</f>
        <v>45</v>
      </c>
      <c r="W118" s="1843">
        <f>IFERROR(VLOOKUP($A118,'2021'!$B$2:$K$174,8,FALSE),0)</f>
        <v>3</v>
      </c>
      <c r="X118" s="1740">
        <f>IFERROR(VLOOKUP($A118,'2021'!$B$2:$K$174,10,FALSE),0)</f>
        <v>0.6</v>
      </c>
      <c r="Y118" s="1700">
        <f>IFERROR(VLOOKUP($A118,'2020'!$B$2:$K$170,3,FALSE),0)</f>
        <v>84</v>
      </c>
      <c r="Z118" s="1829">
        <f>IFERROR(VLOOKUP($A118,'2020'!$B$2:$K$170,4,FALSE),0)</f>
        <v>29</v>
      </c>
      <c r="AA118" s="1829">
        <f>IFERROR(VLOOKUP($A118,'2020'!$B$2:$K$170,5,FALSE),0)</f>
        <v>52</v>
      </c>
      <c r="AB118" s="1829">
        <f>IFERROR(VLOOKUP($A118,'2020'!$B$2:$K$170,8,FALSE),0)</f>
        <v>3</v>
      </c>
      <c r="AC118" s="1740">
        <f>IFERROR(VLOOKUP($A118,'2020'!$B$2:$K$170,10,FALSE),0)</f>
        <v>0.61899999999999999</v>
      </c>
      <c r="AD118" s="1700">
        <f>IFERROR(VLOOKUP($A118,'2019'!$B$2:$K$170,3,FALSE),0)</f>
        <v>83</v>
      </c>
      <c r="AE118" s="1823">
        <f>IFERROR(VLOOKUP($A118,'2019'!$B$2:$K$170,4,FALSE),0)</f>
        <v>24</v>
      </c>
      <c r="AF118" s="1823">
        <f>IFERROR(VLOOKUP($A118,'2019'!$B$2:$K$170,5,FALSE),0)</f>
        <v>50</v>
      </c>
      <c r="AG118" s="1823">
        <f>IFERROR(VLOOKUP($A118,'2019'!$B$2:$K$170,8,FALSE),0)</f>
        <v>1</v>
      </c>
      <c r="AH118" s="1740">
        <f>IFERROR(VLOOKUP($A118,'2019'!$B$2:$K$170,10,FALSE),0)</f>
        <v>0.60199999999999998</v>
      </c>
      <c r="AI118" s="1700">
        <f>IFERROR(VLOOKUP($A118,'2018'!$B$2:$K$170,3,FALSE),0)</f>
        <v>79</v>
      </c>
      <c r="AJ118" s="1821">
        <f>IFERROR(VLOOKUP($A118,'2018'!$B$2:$K$170,4,FALSE),0)</f>
        <v>24</v>
      </c>
      <c r="AK118" s="1821">
        <f>IFERROR(VLOOKUP($A118,'2018'!$B$2:$K$170,5,FALSE),0)</f>
        <v>43</v>
      </c>
      <c r="AL118" s="1821">
        <f>IFERROR(VLOOKUP($A118,'2018'!$B$2:$K$170,8,FALSE),0)</f>
        <v>0</v>
      </c>
      <c r="AM118" s="1740">
        <f>IFERROR(VLOOKUP($A118,'2018'!$B$2:$K$170,10,FALSE),0)</f>
        <v>0.54400000000000004</v>
      </c>
      <c r="AN118" s="1700">
        <f>IFERROR(VLOOKUP($A118,'2017'!$B$2:$J$163,2,FALSE),0)</f>
        <v>62</v>
      </c>
      <c r="AO118" s="1815">
        <f>IFERROR(VLOOKUP($A118,'2017'!$B$2:$J$163,3,FALSE),0)</f>
        <v>14</v>
      </c>
      <c r="AP118" s="1815">
        <f>IFERROR(VLOOKUP($A118,'2017'!$B$2:$J$163,4,FALSE),0)</f>
        <v>36</v>
      </c>
      <c r="AQ118" s="1815">
        <f>IFERROR(VLOOKUP($A118,'2017'!$B$2:$J$163,7,FALSE),0)</f>
        <v>0</v>
      </c>
      <c r="AR118" s="1740">
        <f>IFERROR(VLOOKUP($A118,'2017'!$B$2:$J$163,9,FALSE),0)</f>
        <v>0.58064516129032262</v>
      </c>
      <c r="AS118" s="1700">
        <f>IFERROR(VLOOKUP($A118,'2016'!$B$2:$K$165,3,FALSE),0)</f>
        <v>51</v>
      </c>
      <c r="AT118" s="1796">
        <f>IFERROR(VLOOKUP($A118,'2016'!$B$2:$K$165,4,FALSE),0)</f>
        <v>17</v>
      </c>
      <c r="AU118" s="1796">
        <f>IFERROR(VLOOKUP($A118,'2016'!$B$2:$K$165,5,FALSE),0)</f>
        <v>24</v>
      </c>
      <c r="AV118" s="1796">
        <f>IFERROR(VLOOKUP($A118,'2016'!$B$2:$K$165,8,FALSE),0)</f>
        <v>1</v>
      </c>
      <c r="AW118" s="1740">
        <f>IFERROR(VLOOKUP($A118,'2016'!$B$2:$K$165,10,FALSE),0)</f>
        <v>0.47099999999999997</v>
      </c>
      <c r="AX118" s="1700">
        <f>IFERROR(VLOOKUP($A118,'2015'!$B$2:$K$165,3,FALSE),0)</f>
        <v>0</v>
      </c>
      <c r="AY118" s="1695">
        <f>IFERROR(VLOOKUP($A118,'2015'!$B$2:$K$165,4,FALSE),0)</f>
        <v>0</v>
      </c>
      <c r="AZ118" s="1695">
        <f>IFERROR(VLOOKUP($A118,'2015'!$B$2:$K$165,5,FALSE),0)</f>
        <v>0</v>
      </c>
      <c r="BA118" s="1695">
        <f>IFERROR(VLOOKUP($A118,'2015'!$B$2:$K$165,8,FALSE),0)</f>
        <v>0</v>
      </c>
      <c r="BB118" s="1740">
        <f>IFERROR(VLOOKUP($A118,'2015'!$B$2:$K$165,10,FALSE),0)</f>
        <v>0</v>
      </c>
      <c r="BC118" s="1700">
        <f>IFERROR(VLOOKUP($A118,'2014'!$B$2:$K$157,3,FALSE),0)</f>
        <v>0</v>
      </c>
      <c r="BD118" s="1691">
        <f>IFERROR(VLOOKUP($A118,'2014'!$B$2:$K$157,4,FALSE),0)</f>
        <v>0</v>
      </c>
      <c r="BE118" s="1691">
        <f>IFERROR(VLOOKUP($A118,'2014'!$B$2:$K$157,5,FALSE),0)</f>
        <v>0</v>
      </c>
      <c r="BF118" s="1691">
        <f>IFERROR(VLOOKUP($A118,'2014'!$B$2:$K$157,8,FALSE),0)</f>
        <v>0</v>
      </c>
      <c r="BG118" s="1740">
        <f>IFERROR(VLOOKUP($A118,'2014'!$B$2:$K$157,10,FALSE),0)</f>
        <v>0</v>
      </c>
      <c r="BH118" s="1700">
        <f>IFERROR(VLOOKUP($A118,'2013'!$D$4:$I$249,2,FALSE),0)</f>
        <v>77</v>
      </c>
      <c r="BI118" s="1691">
        <f>IFERROR(VLOOKUP($A118,'2013'!$D$4:$I$249,3,FALSE),0)</f>
        <v>24</v>
      </c>
      <c r="BJ118" s="1691">
        <f>IFERROR(VLOOKUP($A118,'2013'!$D$4:$I$249,4,FALSE),0)</f>
        <v>40</v>
      </c>
      <c r="BK118" s="1691">
        <f>IFERROR(VLOOKUP($A118,'2013'!$D$4:$I$249,5,FALSE),0)</f>
        <v>1</v>
      </c>
      <c r="BL118" s="1740">
        <f>IFERROR(VLOOKUP($A118,'2013'!$D$4:$I$249,6,FALSE),0)</f>
        <v>0.51948051948051943</v>
      </c>
      <c r="BM118" s="1737">
        <f>IFERROR(VLOOKUP($A118,'2012'!$D$3:$O$172,2,FALSE),0)</f>
        <v>509</v>
      </c>
      <c r="BN118" s="1691">
        <f>IFERROR(VLOOKUP($A118,'2012'!$D$3:$O$172,3,FALSE),0)</f>
        <v>251</v>
      </c>
      <c r="BO118" s="1743">
        <f>IFERROR(VLOOKUP($A118,'2012'!$D$3:$O$172,4,FALSE),0)</f>
        <v>13</v>
      </c>
      <c r="BP118" s="1700">
        <f>IFERROR(VLOOKUP($A118,'2012'!$D$3:$O$172,5,FALSE),0)</f>
        <v>75</v>
      </c>
      <c r="BQ118" s="1691">
        <f>IFERROR(VLOOKUP($A118,'2012'!$D$3:$O$172,6,FALSE),0)</f>
        <v>25</v>
      </c>
      <c r="BR118" s="1691">
        <f>IFERROR(VLOOKUP($A118,'2012'!$D$3:$O$172,7,FALSE),0)</f>
        <v>40</v>
      </c>
      <c r="BS118" s="1691">
        <f>IFERROR(VLOOKUP($A118,'2012'!$D$3:$O$172,8,FALSE),0)</f>
        <v>2</v>
      </c>
      <c r="BT118" s="1740">
        <f>IFERROR(VLOOKUP($A118,'2012'!$D$3:$O$172,9,FALSE),0)</f>
        <v>0.53333333333333333</v>
      </c>
      <c r="BU118" s="1737">
        <f>IFERROR(VLOOKUP($A118,'2012'!$D$3:$O$172,10,FALSE),0)</f>
        <v>434</v>
      </c>
      <c r="BV118" s="1691">
        <f>IFERROR(VLOOKUP($A118,'2012'!$D$3:$O$172,11,FALSE),0)</f>
        <v>211</v>
      </c>
      <c r="BW118" s="1743">
        <f>IFERROR(VLOOKUP($A118,'2012'!$D$3:$O$172,12,FALSE),0)</f>
        <v>11</v>
      </c>
      <c r="BX118" s="1700">
        <f>IFERROR(VLOOKUP($A118,'2011'!$D$4:$I$251,2,FALSE),0)</f>
        <v>79</v>
      </c>
      <c r="BY118" s="1691">
        <f>IFERROR(VLOOKUP($A118,'2011'!$D$4:$I$251,3,FALSE),0)</f>
        <v>22</v>
      </c>
      <c r="BZ118" s="1691">
        <f>IFERROR(VLOOKUP($A118,'2011'!$D$4:$I$251,4,FALSE),0)</f>
        <v>43</v>
      </c>
      <c r="CA118" s="1691">
        <f>IFERROR(VLOOKUP($A118,'2011'!$D$4:$I$251,5,FALSE),0)</f>
        <v>0</v>
      </c>
      <c r="CB118" s="1740">
        <f>IFERROR(VLOOKUP($A118,'2011'!$D$4:$I$251,6,FALSE),0)</f>
        <v>0.54430379746835444</v>
      </c>
      <c r="CC118" s="1700">
        <f>IFERROR(VLOOKUP($A118,'2010'!$C$3:$H$234,2,FALSE),0)</f>
        <v>66</v>
      </c>
      <c r="CD118" s="1691">
        <f>IFERROR(VLOOKUP($A118,'2010'!$C$3:$H$234,3,FALSE),0)</f>
        <v>22</v>
      </c>
      <c r="CE118" s="1691">
        <f>IFERROR(VLOOKUP($A118,'2010'!$C$3:$H$234,4,FALSE),0)</f>
        <v>30</v>
      </c>
      <c r="CF118" s="1691">
        <f>IFERROR(VLOOKUP($A118,'2010'!$C$3:$H$234,5,FALSE),0)</f>
        <v>1</v>
      </c>
      <c r="CG118" s="1740">
        <f>IFERROR(VLOOKUP($A118,'2010'!$C$3:$H$234,6,FALSE),0)</f>
        <v>0.45454545454545453</v>
      </c>
      <c r="CH118" s="1700">
        <f>IFERROR(VLOOKUP($A118,'2009'!$C$3:$H$242,2,FALSE),0)</f>
        <v>69</v>
      </c>
      <c r="CI118" s="1691">
        <f>IFERROR(VLOOKUP($A118,'2009'!$C$3:$H$242,3,FALSE),0)</f>
        <v>21</v>
      </c>
      <c r="CJ118" s="1691">
        <f>IFERROR(VLOOKUP($A118,'2009'!$C$3:$H$242,4,FALSE),0)</f>
        <v>32</v>
      </c>
      <c r="CK118" s="1691">
        <f>IFERROR(VLOOKUP($A118,'2009'!$C$3:$H$242,5,FALSE),0)</f>
        <v>2</v>
      </c>
      <c r="CL118" s="1740">
        <f>IFERROR(VLOOKUP($A118,'2009'!$C$3:$H$242,6,FALSE),0)</f>
        <v>0.46376811594202899</v>
      </c>
      <c r="CM118" s="1700">
        <f>IFERROR(VLOOKUP($A118,'2008'!$C$3:$H$229,2,FALSE),0)</f>
        <v>47</v>
      </c>
      <c r="CN118" s="1691">
        <f>IFERROR(VLOOKUP($A118,'2008'!$C$3:$H$229,3,FALSE),0)</f>
        <v>15</v>
      </c>
      <c r="CO118" s="1691">
        <f>IFERROR(VLOOKUP($A118,'2008'!$C$3:$H$229,4,FALSE),0)</f>
        <v>22</v>
      </c>
      <c r="CP118" s="1691">
        <f>IFERROR(VLOOKUP($A118,'2008'!$C$3:$H$229,5,FALSE),0)</f>
        <v>0</v>
      </c>
      <c r="CQ118" s="1740">
        <f>IFERROR(VLOOKUP($A118,'2008'!$C$3:$H$229,6,FALSE),0)</f>
        <v>0.46808510638297873</v>
      </c>
      <c r="CR118" s="1700">
        <f>IFERROR(VLOOKUP($A118,'2007'!$C$3:$M$238,7,FALSE),0)</f>
        <v>0</v>
      </c>
      <c r="CS118" s="1691">
        <f>IFERROR(VLOOKUP($A118,'2007'!$C$3:$M$238,8,FALSE),0)</f>
        <v>0</v>
      </c>
      <c r="CT118" s="1691">
        <f>IFERROR(VLOOKUP($A118,'2007'!$C$3:$M$238,9,FALSE),0)</f>
        <v>0</v>
      </c>
      <c r="CU118" s="1691">
        <f>IFERROR(VLOOKUP($A118,'2007'!$C$3:$M$238,10,FALSE),0)</f>
        <v>0</v>
      </c>
      <c r="CV118" s="1740">
        <f>IFERROR(VLOOKUP($A118,'2007'!$C$3:$M$238,11,FALSE),0)</f>
        <v>0</v>
      </c>
      <c r="CW118" s="1700">
        <f>IFERROR(VLOOKUP($A118,'2006'!$A$2:$F$200,2,FALSE),0)</f>
        <v>48</v>
      </c>
      <c r="CX118" s="1691">
        <f>IFERROR(VLOOKUP($A118,'2006'!$A$2:$F$200,4,FALSE),0)</f>
        <v>23</v>
      </c>
      <c r="CY118" s="1691">
        <f>IFERROR(VLOOKUP($A118,'2006'!$A$2:$F$200,5,FALSE),0)</f>
        <v>1</v>
      </c>
      <c r="CZ118" s="1740">
        <f>IFERROR(VLOOKUP($A118,'2006'!$A$2:$F$200,6,FALSE),0)</f>
        <v>0.47916666666666669</v>
      </c>
      <c r="DA118" s="1700">
        <f>IFERROR(VLOOKUP($A118,'2005'!$C$3:$M$205,8,FALSE),0)</f>
        <v>68</v>
      </c>
      <c r="DB118" s="1691">
        <f>IFERROR(VLOOKUP($A118,'2005'!$C$3:$M$205,9,FALSE),0)</f>
        <v>34</v>
      </c>
      <c r="DC118" s="1691">
        <f>IFERROR(VLOOKUP($A118,'2005'!$C$3:$M$205,10,FALSE),0)</f>
        <v>6</v>
      </c>
      <c r="DD118" s="1740">
        <f>IFERROR(VLOOKUP($A118,'2005'!$C$3:$M$205,11,FALSE),0)</f>
        <v>0.5</v>
      </c>
      <c r="DE118" s="1700">
        <f>IFERROR(VLOOKUP($A118,'2004'!$C$3:$M$213,8,FALSE),0)</f>
        <v>57</v>
      </c>
      <c r="DF118" s="1691">
        <f>IFERROR(VLOOKUP($A118,'2004'!$C$3:$M$213,9,FALSE),0)</f>
        <v>27</v>
      </c>
      <c r="DG118" s="1691">
        <f>IFERROR(VLOOKUP($A118,'2004'!$C$3:$M$213,10,FALSE),0)</f>
        <v>2</v>
      </c>
      <c r="DH118" s="1740">
        <f>IFERROR(VLOOKUP($A118,'2004'!$C$3:$M$213,11,FALSE),0)</f>
        <v>0.47368421052631576</v>
      </c>
      <c r="DI118" s="1700">
        <f>IFERROR(VLOOKUP($A118,'2003'!$C$3:$Q$214,12,FALSE),0)</f>
        <v>0</v>
      </c>
      <c r="DJ118" s="1691">
        <f>IFERROR(VLOOKUP($A118,'2003'!$C$3:$Q$214,13,FALSE),0)</f>
        <v>0</v>
      </c>
      <c r="DK118" s="1691">
        <f>IFERROR(VLOOKUP($A118,'2003'!$C$3:$Q$214,14,FALSE),0)</f>
        <v>0</v>
      </c>
      <c r="DL118" s="1740">
        <f>IFERROR(VLOOKUP($A118,'2003'!$C$3:$Q$214,15,FALSE),0)</f>
        <v>0</v>
      </c>
      <c r="DM118" s="1700">
        <f>IFERROR(VLOOKUP($A118,'2002'!$D$3:$R$214,12,FALSE),0)</f>
        <v>0</v>
      </c>
      <c r="DN118" s="1691">
        <f>IFERROR(VLOOKUP($A118,'2002'!$D$3:$R$214,13,FALSE),0)</f>
        <v>0</v>
      </c>
      <c r="DO118" s="1691">
        <f>IFERROR(VLOOKUP($A118,'2002'!$D$3:$R$214,14,FALSE),0)</f>
        <v>0</v>
      </c>
      <c r="DP118" s="1788">
        <f>IFERROR(VLOOKUP($A118,'2002'!$D$3:$R$214,15,FALSE),0)</f>
        <v>0</v>
      </c>
      <c r="DQ118" s="1700">
        <f>IFERROR(VLOOKUP($A118,'Pre 2002'!$C$3:$CK$382,84,FALSE),0)</f>
        <v>0</v>
      </c>
      <c r="DR118" s="1695">
        <f>IFERROR(VLOOKUP($A118,'Pre 2002'!$C$3:$CK$382,85,FALSE),0)</f>
        <v>0</v>
      </c>
      <c r="DS118" s="1695">
        <f>IFERROR(VLOOKUP($A118,'Pre 2002'!$C$3:$CK$382,86,FALSE),0)</f>
        <v>0</v>
      </c>
      <c r="DT118" s="1790">
        <f>IFERROR(VLOOKUP($A118,'Pre 2002'!$C$3:$CK$382,87,FALSE),0)</f>
        <v>0</v>
      </c>
      <c r="DU118" s="1741">
        <f>IFERROR(VLOOKUP(A118,'Pre 2002'!$C$3:$CG$382,83,FALSE),0)</f>
        <v>0</v>
      </c>
      <c r="DV118" s="1722"/>
      <c r="DY118" s="1731"/>
    </row>
    <row r="119" spans="1:129">
      <c r="A119" s="1778" t="s">
        <v>1980</v>
      </c>
      <c r="B119" s="1562">
        <f t="shared" si="30"/>
        <v>192</v>
      </c>
      <c r="C119" s="1562">
        <f t="shared" si="31"/>
        <v>131</v>
      </c>
      <c r="D119" s="1562">
        <f t="shared" si="32"/>
        <v>28</v>
      </c>
      <c r="E119" s="1563">
        <f t="shared" si="33"/>
        <v>0.68229166666666663</v>
      </c>
      <c r="F119" s="1786">
        <f t="shared" si="34"/>
        <v>4</v>
      </c>
      <c r="G119" s="1595" t="s">
        <v>2159</v>
      </c>
      <c r="H119" s="1567">
        <f t="shared" si="44"/>
        <v>4</v>
      </c>
      <c r="I119" s="1734">
        <f t="shared" si="45"/>
        <v>192</v>
      </c>
      <c r="J119" s="1734">
        <f t="shared" si="46"/>
        <v>131</v>
      </c>
      <c r="K119" s="1734">
        <f t="shared" si="47"/>
        <v>28</v>
      </c>
      <c r="L119" s="1806">
        <f t="shared" si="48"/>
        <v>0.68229166666666663</v>
      </c>
      <c r="M119" s="1734"/>
      <c r="N119" s="1748"/>
      <c r="O119" s="1700">
        <f>IFERROR(VLOOKUP($A119,'2022'!$B$2:$K$174,3,FALSE),0)</f>
        <v>0</v>
      </c>
      <c r="P119" s="1858">
        <f>IFERROR(VLOOKUP($A119,'2022'!$B$2:$K$174,4,FALSE),0)</f>
        <v>0</v>
      </c>
      <c r="Q119" s="1858">
        <f>IFERROR(VLOOKUP($A119,'2022'!$B$2:$K$174,5,FALSE),0)</f>
        <v>0</v>
      </c>
      <c r="R119" s="1858">
        <f>IFERROR(VLOOKUP($A119,'2022'!$B$2:$K$174,8,FALSE),0)</f>
        <v>0</v>
      </c>
      <c r="S119" s="1740">
        <f>IFERROR(VLOOKUP($A119,'2022'!$B$2:$K$174,10,FALSE),0)</f>
        <v>0</v>
      </c>
      <c r="T119" s="1700">
        <f>IFERROR(VLOOKUP($A119,'2021'!$B$2:$K$174,3,FALSE),0)</f>
        <v>0</v>
      </c>
      <c r="U119" s="1843">
        <f>IFERROR(VLOOKUP($A119,'2021'!$B$2:$K$174,4,FALSE),0)</f>
        <v>0</v>
      </c>
      <c r="V119" s="1843">
        <f>IFERROR(VLOOKUP($A119,'2021'!$B$2:$K$174,5,FALSE),0)</f>
        <v>0</v>
      </c>
      <c r="W119" s="1843">
        <f>IFERROR(VLOOKUP($A119,'2021'!$B$2:$K$174,8,FALSE),0)</f>
        <v>0</v>
      </c>
      <c r="X119" s="1740">
        <f>IFERROR(VLOOKUP($A119,'2021'!$B$2:$K$174,10,FALSE),0)</f>
        <v>0</v>
      </c>
      <c r="Y119" s="1700">
        <f>IFERROR(VLOOKUP($A119,'2020'!$B$2:$K$170,3,FALSE),0)</f>
        <v>0</v>
      </c>
      <c r="Z119" s="1829">
        <f>IFERROR(VLOOKUP($A119,'2020'!$B$2:$K$170,4,FALSE),0)</f>
        <v>0</v>
      </c>
      <c r="AA119" s="1829">
        <f>IFERROR(VLOOKUP($A119,'2020'!$B$2:$K$170,5,FALSE),0)</f>
        <v>0</v>
      </c>
      <c r="AB119" s="1829">
        <f>IFERROR(VLOOKUP($A119,'2020'!$B$2:$K$170,8,FALSE),0)</f>
        <v>0</v>
      </c>
      <c r="AC119" s="1740">
        <f>IFERROR(VLOOKUP($A119,'2020'!$B$2:$K$170,10,FALSE),0)</f>
        <v>0</v>
      </c>
      <c r="AD119" s="1700">
        <f>IFERROR(VLOOKUP($A119,'2019'!$B$2:$K$170,3,FALSE),0)</f>
        <v>0</v>
      </c>
      <c r="AE119" s="1823">
        <f>IFERROR(VLOOKUP($A119,'2019'!$B$2:$K$170,4,FALSE),0)</f>
        <v>0</v>
      </c>
      <c r="AF119" s="1823">
        <f>IFERROR(VLOOKUP($A119,'2019'!$B$2:$K$170,5,FALSE),0)</f>
        <v>0</v>
      </c>
      <c r="AG119" s="1823">
        <f>IFERROR(VLOOKUP($A119,'2019'!$B$2:$K$170,8,FALSE),0)</f>
        <v>0</v>
      </c>
      <c r="AH119" s="1740">
        <f>IFERROR(VLOOKUP($A119,'2019'!$B$2:$K$170,10,FALSE),0)</f>
        <v>0</v>
      </c>
      <c r="AI119" s="1700">
        <f>IFERROR(VLOOKUP($A119,'2018'!$B$2:$K$170,3,FALSE),0)</f>
        <v>0</v>
      </c>
      <c r="AJ119" s="1821">
        <f>IFERROR(VLOOKUP($A119,'2018'!$B$2:$K$170,4,FALSE),0)</f>
        <v>0</v>
      </c>
      <c r="AK119" s="1821">
        <f>IFERROR(VLOOKUP($A119,'2018'!$B$2:$K$170,5,FALSE),0)</f>
        <v>0</v>
      </c>
      <c r="AL119" s="1821">
        <f>IFERROR(VLOOKUP($A119,'2018'!$B$2:$K$170,8,FALSE),0)</f>
        <v>0</v>
      </c>
      <c r="AM119" s="1740">
        <f>IFERROR(VLOOKUP($A119,'2018'!$B$2:$K$170,10,FALSE),0)</f>
        <v>0</v>
      </c>
      <c r="AN119" s="1700">
        <f>IFERROR(VLOOKUP($A119,'2017'!$B$2:$J$163,2,FALSE),0)</f>
        <v>0</v>
      </c>
      <c r="AO119" s="1815">
        <f>IFERROR(VLOOKUP($A119,'2017'!$B$2:$J$163,3,FALSE),0)</f>
        <v>0</v>
      </c>
      <c r="AP119" s="1815">
        <f>IFERROR(VLOOKUP($A119,'2017'!$B$2:$J$163,4,FALSE),0)</f>
        <v>0</v>
      </c>
      <c r="AQ119" s="1815">
        <f>IFERROR(VLOOKUP($A119,'2017'!$B$2:$J$163,7,FALSE),0)</f>
        <v>0</v>
      </c>
      <c r="AR119" s="1740">
        <f>IFERROR(VLOOKUP($A119,'2017'!$B$2:$J$163,9,FALSE),0)</f>
        <v>0</v>
      </c>
      <c r="AS119" s="1700">
        <f>IFERROR(VLOOKUP($A119,'2016'!$B$2:$K$165,3,FALSE),0)</f>
        <v>0</v>
      </c>
      <c r="AT119" s="1796">
        <f>IFERROR(VLOOKUP($A119,'2016'!$B$2:$K$165,4,FALSE),0)</f>
        <v>0</v>
      </c>
      <c r="AU119" s="1796">
        <f>IFERROR(VLOOKUP($A119,'2016'!$B$2:$K$165,5,FALSE),0)</f>
        <v>0</v>
      </c>
      <c r="AV119" s="1796">
        <f>IFERROR(VLOOKUP($A119,'2016'!$B$2:$K$165,8,FALSE),0)</f>
        <v>0</v>
      </c>
      <c r="AW119" s="1740">
        <f>IFERROR(VLOOKUP($A119,'2016'!$B$2:$K$165,10,FALSE),0)</f>
        <v>0</v>
      </c>
      <c r="AX119" s="1700">
        <f>IFERROR(VLOOKUP($A119,'2015'!$B$2:$K$165,3,FALSE),0)</f>
        <v>0</v>
      </c>
      <c r="AY119" s="1695">
        <f>IFERROR(VLOOKUP($A119,'2015'!$B$2:$K$165,4,FALSE),0)</f>
        <v>0</v>
      </c>
      <c r="AZ119" s="1695">
        <f>IFERROR(VLOOKUP($A119,'2015'!$B$2:$K$165,5,FALSE),0)</f>
        <v>0</v>
      </c>
      <c r="BA119" s="1695">
        <f>IFERROR(VLOOKUP($A119,'2015'!$B$2:$K$165,8,FALSE),0)</f>
        <v>0</v>
      </c>
      <c r="BB119" s="1740">
        <f>IFERROR(VLOOKUP($A119,'2015'!$B$2:$K$165,10,FALSE),0)</f>
        <v>0</v>
      </c>
      <c r="BC119" s="1700">
        <f>IFERROR(VLOOKUP($A119,'2014'!$B$2:$K$157,3,FALSE),0)</f>
        <v>0</v>
      </c>
      <c r="BD119" s="1691">
        <f>IFERROR(VLOOKUP($A119,'2014'!$B$2:$K$157,4,FALSE),0)</f>
        <v>0</v>
      </c>
      <c r="BE119" s="1691">
        <f>IFERROR(VLOOKUP($A119,'2014'!$B$2:$K$157,5,FALSE),0)</f>
        <v>0</v>
      </c>
      <c r="BF119" s="1691">
        <f>IFERROR(VLOOKUP($A119,'2014'!$B$2:$K$157,8,FALSE),0)</f>
        <v>0</v>
      </c>
      <c r="BG119" s="1740">
        <f>IFERROR(VLOOKUP($A119,'2014'!$B$2:$K$157,10,FALSE),0)</f>
        <v>0</v>
      </c>
      <c r="BH119" s="1700">
        <f>IFERROR(VLOOKUP($A119,'2013'!$D$4:$I$249,2,FALSE),0)</f>
        <v>0</v>
      </c>
      <c r="BI119" s="1691">
        <f>IFERROR(VLOOKUP($A119,'2013'!$D$4:$I$249,3,FALSE),0)</f>
        <v>0</v>
      </c>
      <c r="BJ119" s="1691">
        <f>IFERROR(VLOOKUP($A119,'2013'!$D$4:$I$249,4,FALSE),0)</f>
        <v>0</v>
      </c>
      <c r="BK119" s="1691">
        <f>IFERROR(VLOOKUP($A119,'2013'!$D$4:$I$249,5,FALSE),0)</f>
        <v>0</v>
      </c>
      <c r="BL119" s="1740">
        <f>IFERROR(VLOOKUP($A119,'2013'!$D$4:$I$249,6,FALSE),0)</f>
        <v>0</v>
      </c>
      <c r="BM119" s="1737">
        <f>IFERROR(VLOOKUP($A119,'2012'!$D$3:$O$172,2,FALSE),0)</f>
        <v>0</v>
      </c>
      <c r="BN119" s="1691">
        <f>IFERROR(VLOOKUP($A119,'2012'!$D$3:$O$172,3,FALSE),0)</f>
        <v>0</v>
      </c>
      <c r="BO119" s="1743">
        <f>IFERROR(VLOOKUP($A119,'2012'!$D$3:$O$172,4,FALSE),0)</f>
        <v>0</v>
      </c>
      <c r="BP119" s="1700">
        <f>IFERROR(VLOOKUP($A119,'2012'!$D$3:$O$172,5,FALSE),0)</f>
        <v>0</v>
      </c>
      <c r="BQ119" s="1691">
        <f>IFERROR(VLOOKUP($A119,'2012'!$D$3:$O$172,6,FALSE),0)</f>
        <v>0</v>
      </c>
      <c r="BR119" s="1691">
        <f>IFERROR(VLOOKUP($A119,'2012'!$D$3:$O$172,7,FALSE),0)</f>
        <v>0</v>
      </c>
      <c r="BS119" s="1691">
        <f>IFERROR(VLOOKUP($A119,'2012'!$D$3:$O$172,8,FALSE),0)</f>
        <v>0</v>
      </c>
      <c r="BT119" s="1740">
        <f>IFERROR(VLOOKUP($A119,'2012'!$D$3:$O$172,9,FALSE),0)</f>
        <v>0</v>
      </c>
      <c r="BX119" s="1700">
        <f>IFERROR(VLOOKUP($A119,'2011'!$D$4:$I$251,2,FALSE),0)</f>
        <v>0</v>
      </c>
      <c r="BY119" s="1691">
        <f>IFERROR(VLOOKUP($A119,'2011'!$D$4:$I$251,3,FALSE),0)</f>
        <v>0</v>
      </c>
      <c r="BZ119" s="1691">
        <f>IFERROR(VLOOKUP($A119,'2011'!$D$4:$I$251,4,FALSE),0)</f>
        <v>0</v>
      </c>
      <c r="CA119" s="1691">
        <f>IFERROR(VLOOKUP($A119,'2011'!$D$4:$I$251,5,FALSE),0)</f>
        <v>0</v>
      </c>
      <c r="CB119" s="1740">
        <f>IFERROR(VLOOKUP($A119,'2011'!$D$4:$I$251,6,FALSE),0)</f>
        <v>0</v>
      </c>
      <c r="CC119" s="1700">
        <f>IFERROR(VLOOKUP($A119,'2010'!$C$3:$H$234,2,FALSE),0)</f>
        <v>0</v>
      </c>
      <c r="CD119" s="1691">
        <f>IFERROR(VLOOKUP($A119,'2010'!$C$3:$H$234,3,FALSE),0)</f>
        <v>0</v>
      </c>
      <c r="CE119" s="1691">
        <f>IFERROR(VLOOKUP($A119,'2010'!$C$3:$H$234,4,FALSE),0)</f>
        <v>0</v>
      </c>
      <c r="CF119" s="1691">
        <f>IFERROR(VLOOKUP($A119,'2010'!$C$3:$H$234,5,FALSE),0)</f>
        <v>0</v>
      </c>
      <c r="CG119" s="1740">
        <f>IFERROR(VLOOKUP($A119,'2010'!$C$3:$H$234,6,FALSE),0)</f>
        <v>0</v>
      </c>
      <c r="CH119" s="1700">
        <f>IFERROR(VLOOKUP($A119,'2009'!$C$3:$H$242,2,FALSE),0)</f>
        <v>0</v>
      </c>
      <c r="CI119" s="1691">
        <f>IFERROR(VLOOKUP($A119,'2009'!$C$3:$H$242,3,FALSE),0)</f>
        <v>0</v>
      </c>
      <c r="CJ119" s="1691">
        <f>IFERROR(VLOOKUP($A119,'2009'!$C$3:$H$242,4,FALSE),0)</f>
        <v>0</v>
      </c>
      <c r="CK119" s="1691">
        <f>IFERROR(VLOOKUP($A119,'2009'!$C$3:$H$242,5,FALSE),0)</f>
        <v>0</v>
      </c>
      <c r="CL119" s="1740">
        <f>IFERROR(VLOOKUP($A119,'2009'!$C$3:$H$242,6,FALSE),0)</f>
        <v>0</v>
      </c>
      <c r="CM119" s="1700">
        <f>IFERROR(VLOOKUP($A119,'2008'!$C$3:$H$229,2,FALSE),0)</f>
        <v>0</v>
      </c>
      <c r="CN119" s="1691">
        <f>IFERROR(VLOOKUP($A119,'2008'!$C$3:$H$229,3,FALSE),0)</f>
        <v>0</v>
      </c>
      <c r="CO119" s="1691">
        <f>IFERROR(VLOOKUP($A119,'2008'!$C$3:$H$229,4,FALSE),0)</f>
        <v>0</v>
      </c>
      <c r="CP119" s="1691">
        <f>IFERROR(VLOOKUP($A119,'2008'!$C$3:$H$229,5,FALSE),0)</f>
        <v>0</v>
      </c>
      <c r="CQ119" s="1740">
        <f>IFERROR(VLOOKUP($A119,'2008'!$C$3:$H$229,6,FALSE),0)</f>
        <v>0</v>
      </c>
      <c r="CR119" s="1700">
        <f>IFERROR(VLOOKUP($A119,'2007'!$C$3:$M$238,7,FALSE),0)</f>
        <v>0</v>
      </c>
      <c r="CS119" s="1691">
        <f>IFERROR(VLOOKUP($A119,'2007'!$C$3:$M$238,8,FALSE),0)</f>
        <v>0</v>
      </c>
      <c r="CT119" s="1691">
        <f>IFERROR(VLOOKUP($A119,'2007'!$C$3:$M$238,9,FALSE),0)</f>
        <v>0</v>
      </c>
      <c r="CU119" s="1691">
        <f>IFERROR(VLOOKUP($A119,'2007'!$C$3:$M$238,10,FALSE),0)</f>
        <v>0</v>
      </c>
      <c r="CV119" s="1740">
        <f>IFERROR(VLOOKUP($A119,'2007'!$C$3:$M$238,11,FALSE),0)</f>
        <v>0</v>
      </c>
      <c r="CW119" s="1700">
        <f>IFERROR(VLOOKUP($A119,'2006'!$A$2:$F$200,2,FALSE),0)</f>
        <v>0</v>
      </c>
      <c r="CX119" s="1691">
        <f>IFERROR(VLOOKUP($A119,'2006'!$A$2:$F$200,4,FALSE),0)</f>
        <v>0</v>
      </c>
      <c r="CY119" s="1691">
        <f>IFERROR(VLOOKUP($A119,'2006'!$A$2:$F$200,5,FALSE),0)</f>
        <v>0</v>
      </c>
      <c r="CZ119" s="1740">
        <f>IFERROR(VLOOKUP($A119,'2006'!$A$2:$F$200,6,FALSE),0)</f>
        <v>0</v>
      </c>
      <c r="DA119" s="1700">
        <f>IFERROR(VLOOKUP($A119,'2005'!$C$3:$M$205,8,FALSE),0)</f>
        <v>0</v>
      </c>
      <c r="DB119" s="1691">
        <f>IFERROR(VLOOKUP($A119,'2005'!$C$3:$M$205,9,FALSE),0)</f>
        <v>0</v>
      </c>
      <c r="DC119" s="1691">
        <f>IFERROR(VLOOKUP($A119,'2005'!$C$3:$M$205,10,FALSE),0)</f>
        <v>0</v>
      </c>
      <c r="DD119" s="1740">
        <f>IFERROR(VLOOKUP($A119,'2005'!$C$3:$M$205,11,FALSE),0)</f>
        <v>0</v>
      </c>
      <c r="DE119" s="1700">
        <f>IFERROR(VLOOKUP($A119,'2004'!$C$3:$M$213,8,FALSE),0)</f>
        <v>0</v>
      </c>
      <c r="DF119" s="1691">
        <f>IFERROR(VLOOKUP($A119,'2004'!$C$3:$M$213,9,FALSE),0)</f>
        <v>0</v>
      </c>
      <c r="DG119" s="1691">
        <f>IFERROR(VLOOKUP($A119,'2004'!$C$3:$M$213,10,FALSE),0)</f>
        <v>0</v>
      </c>
      <c r="DH119" s="1740">
        <f>IFERROR(VLOOKUP($A119,'2004'!$C$3:$M$213,11,FALSE),0)</f>
        <v>0</v>
      </c>
      <c r="DI119" s="1700">
        <f>IFERROR(VLOOKUP($A119,'2003'!$C$3:$Q$214,12,FALSE),0)</f>
        <v>0</v>
      </c>
      <c r="DJ119" s="1691">
        <f>IFERROR(VLOOKUP($A119,'2003'!$C$3:$Q$214,13,FALSE),0)</f>
        <v>0</v>
      </c>
      <c r="DK119" s="1691">
        <f>IFERROR(VLOOKUP($A119,'2003'!$C$3:$Q$214,14,FALSE),0)</f>
        <v>0</v>
      </c>
      <c r="DL119" s="1740">
        <f>IFERROR(VLOOKUP($A119,'2003'!$C$3:$Q$214,15,FALSE),0)</f>
        <v>0</v>
      </c>
      <c r="DM119" s="1700">
        <f>IFERROR(VLOOKUP($A119,'2002'!$D$3:$R$214,12,FALSE),0)</f>
        <v>0</v>
      </c>
      <c r="DN119" s="1691">
        <f>IFERROR(VLOOKUP($A119,'2002'!$D$3:$R$214,13,FALSE),0)</f>
        <v>0</v>
      </c>
      <c r="DO119" s="1691">
        <f>IFERROR(VLOOKUP($A119,'2002'!$D$3:$R$214,14,FALSE),0)</f>
        <v>0</v>
      </c>
      <c r="DP119" s="1788">
        <f>IFERROR(VLOOKUP($A119,'2002'!$D$3:$R$214,15,FALSE),0)</f>
        <v>0</v>
      </c>
      <c r="DQ119" s="1700">
        <f>IFERROR(VLOOKUP($A119,'Pre 2002'!$C$3:$CK$382,84,FALSE),0)</f>
        <v>192</v>
      </c>
      <c r="DR119" s="1695">
        <f>IFERROR(VLOOKUP($A119,'Pre 2002'!$C$3:$CK$382,85,FALSE),0)</f>
        <v>131</v>
      </c>
      <c r="DS119" s="1695">
        <f>IFERROR(VLOOKUP($A119,'Pre 2002'!$C$3:$CK$382,86,FALSE),0)</f>
        <v>28</v>
      </c>
      <c r="DT119" s="1790">
        <f>IFERROR(VLOOKUP($A119,'Pre 2002'!$C$3:$CK$382,87,FALSE),0)</f>
        <v>0.68229166666666663</v>
      </c>
      <c r="DU119" s="1741">
        <f>IFERROR(VLOOKUP(A119,'Pre 2002'!$C$3:$CG$382,83,FALSE),0)</f>
        <v>4</v>
      </c>
      <c r="DV119" s="1722"/>
      <c r="DY119" s="1731"/>
    </row>
    <row r="120" spans="1:129">
      <c r="A120" s="1778" t="s">
        <v>1997</v>
      </c>
      <c r="B120" s="1562">
        <f t="shared" si="30"/>
        <v>167</v>
      </c>
      <c r="C120" s="1562">
        <f t="shared" si="31"/>
        <v>112</v>
      </c>
      <c r="D120" s="1562">
        <f t="shared" si="32"/>
        <v>28</v>
      </c>
      <c r="E120" s="1563">
        <f t="shared" si="33"/>
        <v>0.6706586826347305</v>
      </c>
      <c r="F120" s="1786">
        <f t="shared" si="34"/>
        <v>4</v>
      </c>
      <c r="G120" s="1595" t="s">
        <v>2159</v>
      </c>
      <c r="H120" s="1567">
        <f t="shared" si="44"/>
        <v>4</v>
      </c>
      <c r="I120" s="1734">
        <f t="shared" si="45"/>
        <v>167</v>
      </c>
      <c r="J120" s="1734">
        <f t="shared" si="46"/>
        <v>112</v>
      </c>
      <c r="K120" s="1734">
        <f t="shared" si="47"/>
        <v>28</v>
      </c>
      <c r="L120" s="1806">
        <f t="shared" si="48"/>
        <v>0.6706586826347305</v>
      </c>
      <c r="M120" s="1734"/>
      <c r="N120" s="1748"/>
      <c r="O120" s="1700">
        <f>IFERROR(VLOOKUP($A120,'2022'!$B$2:$K$174,3,FALSE),0)</f>
        <v>0</v>
      </c>
      <c r="P120" s="1858">
        <f>IFERROR(VLOOKUP($A120,'2022'!$B$2:$K$174,4,FALSE),0)</f>
        <v>0</v>
      </c>
      <c r="Q120" s="1858">
        <f>IFERROR(VLOOKUP($A120,'2022'!$B$2:$K$174,5,FALSE),0)</f>
        <v>0</v>
      </c>
      <c r="R120" s="1858">
        <f>IFERROR(VLOOKUP($A120,'2022'!$B$2:$K$174,8,FALSE),0)</f>
        <v>0</v>
      </c>
      <c r="S120" s="1740">
        <f>IFERROR(VLOOKUP($A120,'2022'!$B$2:$K$174,10,FALSE),0)</f>
        <v>0</v>
      </c>
      <c r="T120" s="1700">
        <f>IFERROR(VLOOKUP($A120,'2021'!$B$2:$K$174,3,FALSE),0)</f>
        <v>0</v>
      </c>
      <c r="U120" s="1843">
        <f>IFERROR(VLOOKUP($A120,'2021'!$B$2:$K$174,4,FALSE),0)</f>
        <v>0</v>
      </c>
      <c r="V120" s="1843">
        <f>IFERROR(VLOOKUP($A120,'2021'!$B$2:$K$174,5,FALSE),0)</f>
        <v>0</v>
      </c>
      <c r="W120" s="1843">
        <f>IFERROR(VLOOKUP($A120,'2021'!$B$2:$K$174,8,FALSE),0)</f>
        <v>0</v>
      </c>
      <c r="X120" s="1740">
        <f>IFERROR(VLOOKUP($A120,'2021'!$B$2:$K$174,10,FALSE),0)</f>
        <v>0</v>
      </c>
      <c r="Y120" s="1700">
        <f>IFERROR(VLOOKUP($A120,'2020'!$B$2:$K$170,3,FALSE),0)</f>
        <v>0</v>
      </c>
      <c r="Z120" s="1829">
        <f>IFERROR(VLOOKUP($A120,'2020'!$B$2:$K$170,4,FALSE),0)</f>
        <v>0</v>
      </c>
      <c r="AA120" s="1829">
        <f>IFERROR(VLOOKUP($A120,'2020'!$B$2:$K$170,5,FALSE),0)</f>
        <v>0</v>
      </c>
      <c r="AB120" s="1829">
        <f>IFERROR(VLOOKUP($A120,'2020'!$B$2:$K$170,8,FALSE),0)</f>
        <v>0</v>
      </c>
      <c r="AC120" s="1740">
        <f>IFERROR(VLOOKUP($A120,'2020'!$B$2:$K$170,10,FALSE),0)</f>
        <v>0</v>
      </c>
      <c r="AD120" s="1700">
        <f>IFERROR(VLOOKUP($A120,'2019'!$B$2:$K$170,3,FALSE),0)</f>
        <v>0</v>
      </c>
      <c r="AE120" s="1823">
        <f>IFERROR(VLOOKUP($A120,'2019'!$B$2:$K$170,4,FALSE),0)</f>
        <v>0</v>
      </c>
      <c r="AF120" s="1823">
        <f>IFERROR(VLOOKUP($A120,'2019'!$B$2:$K$170,5,FALSE),0)</f>
        <v>0</v>
      </c>
      <c r="AG120" s="1823">
        <f>IFERROR(VLOOKUP($A120,'2019'!$B$2:$K$170,8,FALSE),0)</f>
        <v>0</v>
      </c>
      <c r="AH120" s="1740">
        <f>IFERROR(VLOOKUP($A120,'2019'!$B$2:$K$170,10,FALSE),0)</f>
        <v>0</v>
      </c>
      <c r="AI120" s="1700">
        <f>IFERROR(VLOOKUP($A120,'2018'!$B$2:$K$170,3,FALSE),0)</f>
        <v>0</v>
      </c>
      <c r="AJ120" s="1821">
        <f>IFERROR(VLOOKUP($A120,'2018'!$B$2:$K$170,4,FALSE),0)</f>
        <v>0</v>
      </c>
      <c r="AK120" s="1821">
        <f>IFERROR(VLOOKUP($A120,'2018'!$B$2:$K$170,5,FALSE),0)</f>
        <v>0</v>
      </c>
      <c r="AL120" s="1821">
        <f>IFERROR(VLOOKUP($A120,'2018'!$B$2:$K$170,8,FALSE),0)</f>
        <v>0</v>
      </c>
      <c r="AM120" s="1740">
        <f>IFERROR(VLOOKUP($A120,'2018'!$B$2:$K$170,10,FALSE),0)</f>
        <v>0</v>
      </c>
      <c r="AN120" s="1700">
        <f>IFERROR(VLOOKUP($A120,'2017'!$B$2:$J$163,2,FALSE),0)</f>
        <v>0</v>
      </c>
      <c r="AO120" s="1815">
        <f>IFERROR(VLOOKUP($A120,'2017'!$B$2:$J$163,3,FALSE),0)</f>
        <v>0</v>
      </c>
      <c r="AP120" s="1815">
        <f>IFERROR(VLOOKUP($A120,'2017'!$B$2:$J$163,4,FALSE),0)</f>
        <v>0</v>
      </c>
      <c r="AQ120" s="1815">
        <f>IFERROR(VLOOKUP($A120,'2017'!$B$2:$J$163,7,FALSE),0)</f>
        <v>0</v>
      </c>
      <c r="AR120" s="1740">
        <f>IFERROR(VLOOKUP($A120,'2017'!$B$2:$J$163,9,FALSE),0)</f>
        <v>0</v>
      </c>
      <c r="AS120" s="1700">
        <f>IFERROR(VLOOKUP($A120,'2016'!$B$2:$K$165,3,FALSE),0)</f>
        <v>0</v>
      </c>
      <c r="AT120" s="1796">
        <f>IFERROR(VLOOKUP($A120,'2016'!$B$2:$K$165,4,FALSE),0)</f>
        <v>0</v>
      </c>
      <c r="AU120" s="1796">
        <f>IFERROR(VLOOKUP($A120,'2016'!$B$2:$K$165,5,FALSE),0)</f>
        <v>0</v>
      </c>
      <c r="AV120" s="1796">
        <f>IFERROR(VLOOKUP($A120,'2016'!$B$2:$K$165,8,FALSE),0)</f>
        <v>0</v>
      </c>
      <c r="AW120" s="1740">
        <f>IFERROR(VLOOKUP($A120,'2016'!$B$2:$K$165,10,FALSE),0)</f>
        <v>0</v>
      </c>
      <c r="AX120" s="1700">
        <f>IFERROR(VLOOKUP($A120,'2015'!$B$2:$K$165,3,FALSE),0)</f>
        <v>0</v>
      </c>
      <c r="AY120" s="1695">
        <f>IFERROR(VLOOKUP($A120,'2015'!$B$2:$K$165,4,FALSE),0)</f>
        <v>0</v>
      </c>
      <c r="AZ120" s="1695">
        <f>IFERROR(VLOOKUP($A120,'2015'!$B$2:$K$165,5,FALSE),0)</f>
        <v>0</v>
      </c>
      <c r="BA120" s="1695">
        <f>IFERROR(VLOOKUP($A120,'2015'!$B$2:$K$165,8,FALSE),0)</f>
        <v>0</v>
      </c>
      <c r="BB120" s="1740">
        <f>IFERROR(VLOOKUP($A120,'2015'!$B$2:$K$165,10,FALSE),0)</f>
        <v>0</v>
      </c>
      <c r="BC120" s="1700">
        <f>IFERROR(VLOOKUP($A120,'2014'!$B$2:$K$157,3,FALSE),0)</f>
        <v>0</v>
      </c>
      <c r="BD120" s="1691">
        <f>IFERROR(VLOOKUP($A120,'2014'!$B$2:$K$157,4,FALSE),0)</f>
        <v>0</v>
      </c>
      <c r="BE120" s="1691">
        <f>IFERROR(VLOOKUP($A120,'2014'!$B$2:$K$157,5,FALSE),0)</f>
        <v>0</v>
      </c>
      <c r="BF120" s="1691">
        <f>IFERROR(VLOOKUP($A120,'2014'!$B$2:$K$157,8,FALSE),0)</f>
        <v>0</v>
      </c>
      <c r="BG120" s="1740">
        <f>IFERROR(VLOOKUP($A120,'2014'!$B$2:$K$157,10,FALSE),0)</f>
        <v>0</v>
      </c>
      <c r="BH120" s="1700">
        <f>IFERROR(VLOOKUP($A120,'2013'!$D$4:$I$249,2,FALSE),0)</f>
        <v>0</v>
      </c>
      <c r="BI120" s="1691">
        <f>IFERROR(VLOOKUP($A120,'2013'!$D$4:$I$249,3,FALSE),0)</f>
        <v>0</v>
      </c>
      <c r="BJ120" s="1691">
        <f>IFERROR(VLOOKUP($A120,'2013'!$D$4:$I$249,4,FALSE),0)</f>
        <v>0</v>
      </c>
      <c r="BK120" s="1691">
        <f>IFERROR(VLOOKUP($A120,'2013'!$D$4:$I$249,5,FALSE),0)</f>
        <v>0</v>
      </c>
      <c r="BL120" s="1740">
        <f>IFERROR(VLOOKUP($A120,'2013'!$D$4:$I$249,6,FALSE),0)</f>
        <v>0</v>
      </c>
      <c r="BM120" s="1737">
        <f>IFERROR(VLOOKUP($A120,'2012'!$D$3:$O$172,2,FALSE),0)</f>
        <v>0</v>
      </c>
      <c r="BN120" s="1691">
        <f>IFERROR(VLOOKUP($A120,'2012'!$D$3:$O$172,3,FALSE),0)</f>
        <v>0</v>
      </c>
      <c r="BO120" s="1743">
        <f>IFERROR(VLOOKUP($A120,'2012'!$D$3:$O$172,4,FALSE),0)</f>
        <v>0</v>
      </c>
      <c r="BP120" s="1700">
        <f>IFERROR(VLOOKUP($A120,'2012'!$D$3:$O$172,5,FALSE),0)</f>
        <v>0</v>
      </c>
      <c r="BQ120" s="1691">
        <f>IFERROR(VLOOKUP($A120,'2012'!$D$3:$O$172,6,FALSE),0)</f>
        <v>0</v>
      </c>
      <c r="BR120" s="1691">
        <f>IFERROR(VLOOKUP($A120,'2012'!$D$3:$O$172,7,FALSE),0)</f>
        <v>0</v>
      </c>
      <c r="BS120" s="1691">
        <f>IFERROR(VLOOKUP($A120,'2012'!$D$3:$O$172,8,FALSE),0)</f>
        <v>0</v>
      </c>
      <c r="BT120" s="1740">
        <f>IFERROR(VLOOKUP($A120,'2012'!$D$3:$O$172,9,FALSE),0)</f>
        <v>0</v>
      </c>
      <c r="BX120" s="1700">
        <f>IFERROR(VLOOKUP($A120,'2011'!$D$4:$I$251,2,FALSE),0)</f>
        <v>0</v>
      </c>
      <c r="BY120" s="1691">
        <f>IFERROR(VLOOKUP($A120,'2011'!$D$4:$I$251,3,FALSE),0)</f>
        <v>0</v>
      </c>
      <c r="BZ120" s="1691">
        <f>IFERROR(VLOOKUP($A120,'2011'!$D$4:$I$251,4,FALSE),0)</f>
        <v>0</v>
      </c>
      <c r="CA120" s="1691">
        <f>IFERROR(VLOOKUP($A120,'2011'!$D$4:$I$251,5,FALSE),0)</f>
        <v>0</v>
      </c>
      <c r="CB120" s="1740">
        <f>IFERROR(VLOOKUP($A120,'2011'!$D$4:$I$251,6,FALSE),0)</f>
        <v>0</v>
      </c>
      <c r="CC120" s="1700">
        <f>IFERROR(VLOOKUP($A120,'2010'!$C$3:$H$234,2,FALSE),0)</f>
        <v>0</v>
      </c>
      <c r="CD120" s="1691">
        <f>IFERROR(VLOOKUP($A120,'2010'!$C$3:$H$234,3,FALSE),0)</f>
        <v>0</v>
      </c>
      <c r="CE120" s="1691">
        <f>IFERROR(VLOOKUP($A120,'2010'!$C$3:$H$234,4,FALSE),0)</f>
        <v>0</v>
      </c>
      <c r="CF120" s="1691">
        <f>IFERROR(VLOOKUP($A120,'2010'!$C$3:$H$234,5,FALSE),0)</f>
        <v>0</v>
      </c>
      <c r="CG120" s="1740">
        <f>IFERROR(VLOOKUP($A120,'2010'!$C$3:$H$234,6,FALSE),0)</f>
        <v>0</v>
      </c>
      <c r="CH120" s="1700">
        <f>IFERROR(VLOOKUP($A120,'2009'!$C$3:$H$242,2,FALSE),0)</f>
        <v>0</v>
      </c>
      <c r="CI120" s="1691">
        <f>IFERROR(VLOOKUP($A120,'2009'!$C$3:$H$242,3,FALSE),0)</f>
        <v>0</v>
      </c>
      <c r="CJ120" s="1691">
        <f>IFERROR(VLOOKUP($A120,'2009'!$C$3:$H$242,4,FALSE),0)</f>
        <v>0</v>
      </c>
      <c r="CK120" s="1691">
        <f>IFERROR(VLOOKUP($A120,'2009'!$C$3:$H$242,5,FALSE),0)</f>
        <v>0</v>
      </c>
      <c r="CL120" s="1740">
        <f>IFERROR(VLOOKUP($A120,'2009'!$C$3:$H$242,6,FALSE),0)</f>
        <v>0</v>
      </c>
      <c r="CM120" s="1700">
        <f>IFERROR(VLOOKUP($A120,'2008'!$C$3:$H$229,2,FALSE),0)</f>
        <v>0</v>
      </c>
      <c r="CN120" s="1691">
        <f>IFERROR(VLOOKUP($A120,'2008'!$C$3:$H$229,3,FALSE),0)</f>
        <v>0</v>
      </c>
      <c r="CO120" s="1691">
        <f>IFERROR(VLOOKUP($A120,'2008'!$C$3:$H$229,4,FALSE),0)</f>
        <v>0</v>
      </c>
      <c r="CP120" s="1691">
        <f>IFERROR(VLOOKUP($A120,'2008'!$C$3:$H$229,5,FALSE),0)</f>
        <v>0</v>
      </c>
      <c r="CQ120" s="1740">
        <f>IFERROR(VLOOKUP($A120,'2008'!$C$3:$H$229,6,FALSE),0)</f>
        <v>0</v>
      </c>
      <c r="CR120" s="1700">
        <f>IFERROR(VLOOKUP($A120,'2007'!$C$3:$M$238,7,FALSE),0)</f>
        <v>0</v>
      </c>
      <c r="CS120" s="1691">
        <f>IFERROR(VLOOKUP($A120,'2007'!$C$3:$M$238,8,FALSE),0)</f>
        <v>0</v>
      </c>
      <c r="CT120" s="1691">
        <f>IFERROR(VLOOKUP($A120,'2007'!$C$3:$M$238,9,FALSE),0)</f>
        <v>0</v>
      </c>
      <c r="CU120" s="1691">
        <f>IFERROR(VLOOKUP($A120,'2007'!$C$3:$M$238,10,FALSE),0)</f>
        <v>0</v>
      </c>
      <c r="CV120" s="1740">
        <f>IFERROR(VLOOKUP($A120,'2007'!$C$3:$M$238,11,FALSE),0)</f>
        <v>0</v>
      </c>
      <c r="CW120" s="1700">
        <f>IFERROR(VLOOKUP($A120,'2006'!$A$2:$F$200,2,FALSE),0)</f>
        <v>0</v>
      </c>
      <c r="CX120" s="1691">
        <f>IFERROR(VLOOKUP($A120,'2006'!$A$2:$F$200,4,FALSE),0)</f>
        <v>0</v>
      </c>
      <c r="CY120" s="1691">
        <f>IFERROR(VLOOKUP($A120,'2006'!$A$2:$F$200,5,FALSE),0)</f>
        <v>0</v>
      </c>
      <c r="CZ120" s="1740">
        <f>IFERROR(VLOOKUP($A120,'2006'!$A$2:$F$200,6,FALSE),0)</f>
        <v>0</v>
      </c>
      <c r="DA120" s="1700">
        <f>IFERROR(VLOOKUP($A120,'2005'!$C$3:$M$205,8,FALSE),0)</f>
        <v>0</v>
      </c>
      <c r="DB120" s="1691">
        <f>IFERROR(VLOOKUP($A120,'2005'!$C$3:$M$205,9,FALSE),0)</f>
        <v>0</v>
      </c>
      <c r="DC120" s="1691">
        <f>IFERROR(VLOOKUP($A120,'2005'!$C$3:$M$205,10,FALSE),0)</f>
        <v>0</v>
      </c>
      <c r="DD120" s="1740">
        <f>IFERROR(VLOOKUP($A120,'2005'!$C$3:$M$205,11,FALSE),0)</f>
        <v>0</v>
      </c>
      <c r="DE120" s="1700">
        <f>IFERROR(VLOOKUP($A120,'2004'!$C$3:$M$213,8,FALSE),0)</f>
        <v>0</v>
      </c>
      <c r="DF120" s="1691">
        <f>IFERROR(VLOOKUP($A120,'2004'!$C$3:$M$213,9,FALSE),0)</f>
        <v>0</v>
      </c>
      <c r="DG120" s="1691">
        <f>IFERROR(VLOOKUP($A120,'2004'!$C$3:$M$213,10,FALSE),0)</f>
        <v>0</v>
      </c>
      <c r="DH120" s="1740">
        <f>IFERROR(VLOOKUP($A120,'2004'!$C$3:$M$213,11,FALSE),0)</f>
        <v>0</v>
      </c>
      <c r="DI120" s="1700">
        <f>IFERROR(VLOOKUP($A120,'2003'!$C$3:$Q$214,12,FALSE),0)</f>
        <v>0</v>
      </c>
      <c r="DJ120" s="1691">
        <f>IFERROR(VLOOKUP($A120,'2003'!$C$3:$Q$214,13,FALSE),0)</f>
        <v>0</v>
      </c>
      <c r="DK120" s="1691">
        <f>IFERROR(VLOOKUP($A120,'2003'!$C$3:$Q$214,14,FALSE),0)</f>
        <v>0</v>
      </c>
      <c r="DL120" s="1740">
        <f>IFERROR(VLOOKUP($A120,'2003'!$C$3:$Q$214,15,FALSE),0)</f>
        <v>0</v>
      </c>
      <c r="DM120" s="1700">
        <f>IFERROR(VLOOKUP($A120,'2002'!$D$3:$R$214,12,FALSE),0)</f>
        <v>0</v>
      </c>
      <c r="DN120" s="1691">
        <f>IFERROR(VLOOKUP($A120,'2002'!$D$3:$R$214,13,FALSE),0)</f>
        <v>0</v>
      </c>
      <c r="DO120" s="1691">
        <f>IFERROR(VLOOKUP($A120,'2002'!$D$3:$R$214,14,FALSE),0)</f>
        <v>0</v>
      </c>
      <c r="DP120" s="1788">
        <f>IFERROR(VLOOKUP($A120,'2002'!$D$3:$R$214,15,FALSE),0)</f>
        <v>0</v>
      </c>
      <c r="DQ120" s="1700">
        <f>IFERROR(VLOOKUP($A120,'Pre 2002'!$C$3:$CK$382,84,FALSE),0)</f>
        <v>167</v>
      </c>
      <c r="DR120" s="1695">
        <f>IFERROR(VLOOKUP($A120,'Pre 2002'!$C$3:$CK$382,85,FALSE),0)</f>
        <v>112</v>
      </c>
      <c r="DS120" s="1695">
        <f>IFERROR(VLOOKUP($A120,'Pre 2002'!$C$3:$CK$382,86,FALSE),0)</f>
        <v>28</v>
      </c>
      <c r="DT120" s="1790">
        <f>IFERROR(VLOOKUP($A120,'Pre 2002'!$C$3:$CK$382,87,FALSE),0)</f>
        <v>0.6706586826347305</v>
      </c>
      <c r="DU120" s="1741">
        <f>IFERROR(VLOOKUP(A120,'Pre 2002'!$C$3:$CG$382,83,FALSE),0)</f>
        <v>4</v>
      </c>
      <c r="DV120" s="1725"/>
      <c r="DY120" s="1731"/>
    </row>
    <row r="121" spans="1:129">
      <c r="A121" s="1623" t="s">
        <v>2266</v>
      </c>
      <c r="B121" s="1562">
        <f t="shared" si="30"/>
        <v>313</v>
      </c>
      <c r="C121" s="1562">
        <f t="shared" si="31"/>
        <v>191</v>
      </c>
      <c r="D121" s="1562">
        <f t="shared" si="32"/>
        <v>28</v>
      </c>
      <c r="E121" s="1563">
        <f t="shared" si="33"/>
        <v>0.61022364217252401</v>
      </c>
      <c r="F121" s="1786">
        <f t="shared" si="34"/>
        <v>5</v>
      </c>
      <c r="G121" s="1595">
        <v>2018</v>
      </c>
      <c r="H121" s="1817"/>
      <c r="I121" s="1734"/>
      <c r="J121" s="1734"/>
      <c r="K121" s="1734"/>
      <c r="L121" s="1734"/>
      <c r="M121" s="1734"/>
      <c r="N121" s="1748"/>
      <c r="O121" s="1700">
        <f>IFERROR(VLOOKUP($A121,'2022'!$B$2:$K$174,3,FALSE),0)</f>
        <v>43</v>
      </c>
      <c r="P121" s="1858">
        <f>IFERROR(VLOOKUP($A121,'2022'!$B$2:$K$174,4,FALSE),0)</f>
        <v>21</v>
      </c>
      <c r="Q121" s="1858">
        <f>IFERROR(VLOOKUP($A121,'2022'!$B$2:$K$174,5,FALSE),0)</f>
        <v>31</v>
      </c>
      <c r="R121" s="1858">
        <f>IFERROR(VLOOKUP($A121,'2022'!$B$2:$K$174,8,FALSE),0)</f>
        <v>3</v>
      </c>
      <c r="S121" s="1740">
        <f>IFERROR(VLOOKUP($A121,'2022'!$B$2:$K$174,10,FALSE),0)</f>
        <v>0.72099999999999997</v>
      </c>
      <c r="T121" s="1700">
        <f>IFERROR(VLOOKUP($A121,'2021'!$B$2:$K$174,3,FALSE),0)</f>
        <v>66</v>
      </c>
      <c r="U121" s="1843">
        <f>IFERROR(VLOOKUP($A121,'2021'!$B$2:$K$174,4,FALSE),0)</f>
        <v>25</v>
      </c>
      <c r="V121" s="1843">
        <f>IFERROR(VLOOKUP($A121,'2021'!$B$2:$K$174,5,FALSE),0)</f>
        <v>44</v>
      </c>
      <c r="W121" s="1843">
        <f>IFERROR(VLOOKUP($A121,'2021'!$B$2:$K$174,8,FALSE),0)</f>
        <v>5</v>
      </c>
      <c r="X121" s="1740">
        <f>IFERROR(VLOOKUP($A121,'2021'!$B$2:$K$174,10,FALSE),0)</f>
        <v>0.66700000000000004</v>
      </c>
      <c r="Y121" s="1700">
        <f>IFERROR(VLOOKUP($A121,'2020'!$B$2:$K$170,3,FALSE),0)</f>
        <v>76</v>
      </c>
      <c r="Z121" s="1829">
        <f>IFERROR(VLOOKUP($A121,'2020'!$B$2:$K$170,4,FALSE),0)</f>
        <v>33</v>
      </c>
      <c r="AA121" s="1829">
        <f>IFERROR(VLOOKUP($A121,'2020'!$B$2:$K$170,5,FALSE),0)</f>
        <v>44</v>
      </c>
      <c r="AB121" s="1829">
        <f>IFERROR(VLOOKUP($A121,'2020'!$B$2:$K$170,8,FALSE),0)</f>
        <v>7</v>
      </c>
      <c r="AC121" s="1740">
        <f>IFERROR(VLOOKUP($A121,'2020'!$B$2:$K$170,10,FALSE),0)</f>
        <v>0.57899999999999996</v>
      </c>
      <c r="AD121" s="1700">
        <f>IFERROR(VLOOKUP($A121,'2019'!$B$2:$K$170,3,FALSE),0)</f>
        <v>66</v>
      </c>
      <c r="AE121" s="1823">
        <f>IFERROR(VLOOKUP($A121,'2019'!$B$2:$K$170,4,FALSE),0)</f>
        <v>28</v>
      </c>
      <c r="AF121" s="1823">
        <f>IFERROR(VLOOKUP($A121,'2019'!$B$2:$K$170,5,FALSE),0)</f>
        <v>37</v>
      </c>
      <c r="AG121" s="1823">
        <f>IFERROR(VLOOKUP($A121,'2019'!$B$2:$K$170,8,FALSE),0)</f>
        <v>5</v>
      </c>
      <c r="AH121" s="1740">
        <f>IFERROR(VLOOKUP($A121,'2019'!$B$2:$K$170,10,FALSE),0)</f>
        <v>0.56100000000000005</v>
      </c>
      <c r="AI121" s="1700">
        <f>IFERROR(VLOOKUP($A121,'2018'!$B$2:$K$170,3,FALSE),0)</f>
        <v>62</v>
      </c>
      <c r="AJ121" s="1821">
        <f>IFERROR(VLOOKUP($A121,'2018'!$B$2:$K$170,4,FALSE),0)</f>
        <v>28</v>
      </c>
      <c r="AK121" s="1821">
        <f>IFERROR(VLOOKUP($A121,'2018'!$B$2:$K$170,5,FALSE),0)</f>
        <v>35</v>
      </c>
      <c r="AL121" s="1821">
        <f>IFERROR(VLOOKUP($A121,'2018'!$B$2:$K$170,8,FALSE),0)</f>
        <v>8</v>
      </c>
      <c r="AM121" s="1740">
        <f>IFERROR(VLOOKUP($A121,'2018'!$B$2:$K$170,10,FALSE),0)</f>
        <v>0.56499999999999995</v>
      </c>
      <c r="DT121" s="1858"/>
      <c r="DV121" s="1722"/>
      <c r="DY121" s="1731"/>
    </row>
    <row r="122" spans="1:129">
      <c r="A122" s="1778" t="s">
        <v>1209</v>
      </c>
      <c r="B122" s="1562">
        <f t="shared" si="30"/>
        <v>962</v>
      </c>
      <c r="C122" s="1562">
        <f t="shared" si="31"/>
        <v>579</v>
      </c>
      <c r="D122" s="1562">
        <f t="shared" si="32"/>
        <v>28</v>
      </c>
      <c r="E122" s="1563">
        <f t="shared" si="33"/>
        <v>0.60187110187110182</v>
      </c>
      <c r="F122" s="1786">
        <f t="shared" si="34"/>
        <v>13</v>
      </c>
      <c r="G122" s="1595">
        <v>1999</v>
      </c>
      <c r="H122" s="1567">
        <f>IF(BC122&gt;0,1,0)+IF(BH122&gt;0,1,0)+IF(BP122&gt;0,1,0)+IF(BX122&gt;0,1,0)+IF(CC122&gt;0,1,0)+IF(CH122&gt;0,1,0)+IF(CM122&gt;0,1,0)+IF(CR122&gt;0,1,0)+IF(CW122&gt;0,1,0)+IF(DA122&gt;0,1,0)+IF(DE122&gt;0,1,0)+IF(DI122&gt;0,1,0)+IF(DM122&gt;0,1,0)+DU122</f>
        <v>13</v>
      </c>
      <c r="I122" s="1734">
        <f>SUM(BC122,BH122,BP122,BX122,CC122,CH122,CM122,CR122,CW122,DA122,DE122,DI122,DM122,DQ122)</f>
        <v>962</v>
      </c>
      <c r="J122" s="1734">
        <f>SUM(BE122,BJ122,BR122,BZ122,CE122,CJ122,CO122,CT122,CX122,DB122,DF122,DJ122,DN122,DR122)</f>
        <v>579</v>
      </c>
      <c r="K122" s="1734">
        <f>SUM(BF122,BK122,BS122,CA122,CF122,CK122,CP122,CU122,CY122,DC122,DG122,DK122,DO122,DS122)</f>
        <v>28</v>
      </c>
      <c r="L122" s="1806">
        <f>IF(I122=0,0,J122/I122)</f>
        <v>0.60187110187110182</v>
      </c>
      <c r="M122" s="1734"/>
      <c r="N122" s="1748"/>
      <c r="O122" s="1700">
        <f>IFERROR(VLOOKUP($A122,'2022'!$B$2:$K$174,3,FALSE),0)</f>
        <v>0</v>
      </c>
      <c r="P122" s="1858">
        <f>IFERROR(VLOOKUP($A122,'2022'!$B$2:$K$174,4,FALSE),0)</f>
        <v>0</v>
      </c>
      <c r="Q122" s="1858">
        <f>IFERROR(VLOOKUP($A122,'2022'!$B$2:$K$174,5,FALSE),0)</f>
        <v>0</v>
      </c>
      <c r="R122" s="1858">
        <f>IFERROR(VLOOKUP($A122,'2022'!$B$2:$K$174,8,FALSE),0)</f>
        <v>0</v>
      </c>
      <c r="S122" s="1740">
        <f>IFERROR(VLOOKUP($A122,'2022'!$B$2:$K$174,10,FALSE),0)</f>
        <v>0</v>
      </c>
      <c r="T122" s="1700">
        <f>IFERROR(VLOOKUP($A122,'2021'!$B$2:$K$174,3,FALSE),0)</f>
        <v>0</v>
      </c>
      <c r="U122" s="1843">
        <f>IFERROR(VLOOKUP($A122,'2021'!$B$2:$K$174,4,FALSE),0)</f>
        <v>0</v>
      </c>
      <c r="V122" s="1843">
        <f>IFERROR(VLOOKUP($A122,'2021'!$B$2:$K$174,5,FALSE),0)</f>
        <v>0</v>
      </c>
      <c r="W122" s="1843">
        <f>IFERROR(VLOOKUP($A122,'2021'!$B$2:$K$174,8,FALSE),0)</f>
        <v>0</v>
      </c>
      <c r="X122" s="1740">
        <f>IFERROR(VLOOKUP($A122,'2021'!$B$2:$K$174,10,FALSE),0)</f>
        <v>0</v>
      </c>
      <c r="Y122" s="1700">
        <f>IFERROR(VLOOKUP($A122,'2020'!$B$2:$K$170,3,FALSE),0)</f>
        <v>0</v>
      </c>
      <c r="Z122" s="1829">
        <f>IFERROR(VLOOKUP($A122,'2020'!$B$2:$K$170,4,FALSE),0)</f>
        <v>0</v>
      </c>
      <c r="AA122" s="1829">
        <f>IFERROR(VLOOKUP($A122,'2020'!$B$2:$K$170,5,FALSE),0)</f>
        <v>0</v>
      </c>
      <c r="AB122" s="1829">
        <f>IFERROR(VLOOKUP($A122,'2020'!$B$2:$K$170,8,FALSE),0)</f>
        <v>0</v>
      </c>
      <c r="AC122" s="1740">
        <f>IFERROR(VLOOKUP($A122,'2020'!$B$2:$K$170,10,FALSE),0)</f>
        <v>0</v>
      </c>
      <c r="AD122" s="1700">
        <f>IFERROR(VLOOKUP($A122,'2019'!$B$2:$K$170,3,FALSE),0)</f>
        <v>0</v>
      </c>
      <c r="AE122" s="1823">
        <f>IFERROR(VLOOKUP($A122,'2019'!$B$2:$K$170,4,FALSE),0)</f>
        <v>0</v>
      </c>
      <c r="AF122" s="1823">
        <f>IFERROR(VLOOKUP($A122,'2019'!$B$2:$K$170,5,FALSE),0)</f>
        <v>0</v>
      </c>
      <c r="AG122" s="1823">
        <f>IFERROR(VLOOKUP($A122,'2019'!$B$2:$K$170,8,FALSE),0)</f>
        <v>0</v>
      </c>
      <c r="AH122" s="1740">
        <f>IFERROR(VLOOKUP($A122,'2019'!$B$2:$K$170,10,FALSE),0)</f>
        <v>0</v>
      </c>
      <c r="AI122" s="1700">
        <f>IFERROR(VLOOKUP($A122,'2018'!$B$2:$K$170,3,FALSE),0)</f>
        <v>0</v>
      </c>
      <c r="AJ122" s="1821">
        <f>IFERROR(VLOOKUP($A122,'2018'!$B$2:$K$170,4,FALSE),0)</f>
        <v>0</v>
      </c>
      <c r="AK122" s="1821">
        <f>IFERROR(VLOOKUP($A122,'2018'!$B$2:$K$170,5,FALSE),0)</f>
        <v>0</v>
      </c>
      <c r="AL122" s="1821">
        <f>IFERROR(VLOOKUP($A122,'2018'!$B$2:$K$170,8,FALSE),0)</f>
        <v>0</v>
      </c>
      <c r="AM122" s="1740">
        <f>IFERROR(VLOOKUP($A122,'2018'!$B$2:$K$170,10,FALSE),0)</f>
        <v>0</v>
      </c>
      <c r="AN122" s="1700">
        <f>IFERROR(VLOOKUP($A122,'2017'!$B$2:$J$163,2,FALSE),0)</f>
        <v>0</v>
      </c>
      <c r="AO122" s="1815">
        <f>IFERROR(VLOOKUP($A122,'2017'!$B$2:$J$163,3,FALSE),0)</f>
        <v>0</v>
      </c>
      <c r="AP122" s="1815">
        <f>IFERROR(VLOOKUP($A122,'2017'!$B$2:$J$163,4,FALSE),0)</f>
        <v>0</v>
      </c>
      <c r="AQ122" s="1815">
        <f>IFERROR(VLOOKUP($A122,'2017'!$B$2:$J$163,7,FALSE),0)</f>
        <v>0</v>
      </c>
      <c r="AR122" s="1740">
        <f>IFERROR(VLOOKUP($A122,'2017'!$B$2:$J$163,9,FALSE),0)</f>
        <v>0</v>
      </c>
      <c r="AS122" s="1700">
        <f>IFERROR(VLOOKUP($A122,'2016'!$B$2:$K$165,3,FALSE),0)</f>
        <v>0</v>
      </c>
      <c r="AT122" s="1796">
        <f>IFERROR(VLOOKUP($A122,'2016'!$B$2:$K$165,4,FALSE),0)</f>
        <v>0</v>
      </c>
      <c r="AU122" s="1796">
        <f>IFERROR(VLOOKUP($A122,'2016'!$B$2:$K$165,5,FALSE),0)</f>
        <v>0</v>
      </c>
      <c r="AV122" s="1796">
        <f>IFERROR(VLOOKUP($A122,'2016'!$B$2:$K$165,8,FALSE),0)</f>
        <v>0</v>
      </c>
      <c r="AW122" s="1740">
        <f>IFERROR(VLOOKUP($A122,'2016'!$B$2:$K$165,10,FALSE),0)</f>
        <v>0</v>
      </c>
      <c r="AX122" s="1700">
        <f>IFERROR(VLOOKUP($A122,'2015'!$B$2:$K$165,3,FALSE),0)</f>
        <v>0</v>
      </c>
      <c r="AY122" s="1695">
        <f>IFERROR(VLOOKUP($A122,'2015'!$B$2:$K$165,4,FALSE),0)</f>
        <v>0</v>
      </c>
      <c r="AZ122" s="1695">
        <f>IFERROR(VLOOKUP($A122,'2015'!$B$2:$K$165,5,FALSE),0)</f>
        <v>0</v>
      </c>
      <c r="BA122" s="1695">
        <f>IFERROR(VLOOKUP($A122,'2015'!$B$2:$K$165,8,FALSE),0)</f>
        <v>0</v>
      </c>
      <c r="BB122" s="1740">
        <f>IFERROR(VLOOKUP($A122,'2015'!$B$2:$K$165,10,FALSE),0)</f>
        <v>0</v>
      </c>
      <c r="BC122" s="1700">
        <f>IFERROR(VLOOKUP($A122,'2014'!$B$2:$K$157,3,FALSE),0)</f>
        <v>0</v>
      </c>
      <c r="BD122" s="1691">
        <f>IFERROR(VLOOKUP($A122,'2014'!$B$2:$K$157,4,FALSE),0)</f>
        <v>0</v>
      </c>
      <c r="BE122" s="1691">
        <f>IFERROR(VLOOKUP($A122,'2014'!$B$2:$K$157,5,FALSE),0)</f>
        <v>0</v>
      </c>
      <c r="BF122" s="1691">
        <f>IFERROR(VLOOKUP($A122,'2014'!$B$2:$K$157,8,FALSE),0)</f>
        <v>0</v>
      </c>
      <c r="BG122" s="1740">
        <f>IFERROR(VLOOKUP($A122,'2014'!$B$2:$K$157,10,FALSE),0)</f>
        <v>0</v>
      </c>
      <c r="BH122" s="1700">
        <f>IFERROR(VLOOKUP($A122,'2013'!$D$4:$I$249,2,FALSE),0)</f>
        <v>0</v>
      </c>
      <c r="BI122" s="1691">
        <f>IFERROR(VLOOKUP($A122,'2013'!$D$4:$I$249,3,FALSE),0)</f>
        <v>0</v>
      </c>
      <c r="BJ122" s="1691">
        <f>IFERROR(VLOOKUP($A122,'2013'!$D$4:$I$249,4,FALSE),0)</f>
        <v>0</v>
      </c>
      <c r="BK122" s="1691">
        <f>IFERROR(VLOOKUP($A122,'2013'!$D$4:$I$249,5,FALSE),0)</f>
        <v>0</v>
      </c>
      <c r="BL122" s="1740">
        <f>IFERROR(VLOOKUP($A122,'2013'!$D$4:$I$249,6,FALSE),0)</f>
        <v>0</v>
      </c>
      <c r="BM122" s="1737">
        <f>IFERROR(VLOOKUP($A122,'2012'!$D$3:$O$172,2,FALSE),0)</f>
        <v>0</v>
      </c>
      <c r="BN122" s="1691">
        <f>IFERROR(VLOOKUP($A122,'2012'!$D$3:$O$172,3,FALSE),0)</f>
        <v>0</v>
      </c>
      <c r="BO122" s="1743">
        <f>IFERROR(VLOOKUP($A122,'2012'!$D$3:$O$172,4,FALSE),0)</f>
        <v>0</v>
      </c>
      <c r="BP122" s="1700">
        <f>IFERROR(VLOOKUP($A122,'2012'!$D$3:$O$172,5,FALSE),0)</f>
        <v>0</v>
      </c>
      <c r="BQ122" s="1691">
        <f>IFERROR(VLOOKUP($A122,'2012'!$D$3:$O$172,6,FALSE),0)</f>
        <v>0</v>
      </c>
      <c r="BR122" s="1691">
        <f>IFERROR(VLOOKUP($A122,'2012'!$D$3:$O$172,7,FALSE),0)</f>
        <v>0</v>
      </c>
      <c r="BS122" s="1691">
        <f>IFERROR(VLOOKUP($A122,'2012'!$D$3:$O$172,8,FALSE),0)</f>
        <v>0</v>
      </c>
      <c r="BT122" s="1740">
        <f>IFERROR(VLOOKUP($A122,'2012'!$D$3:$O$172,9,FALSE),0)</f>
        <v>0</v>
      </c>
      <c r="BX122" s="1700">
        <f>IFERROR(VLOOKUP($A122,'2011'!$D$4:$I$251,2,FALSE),0)</f>
        <v>51</v>
      </c>
      <c r="BY122" s="1691">
        <f>IFERROR(VLOOKUP($A122,'2011'!$D$4:$I$251,3,FALSE),0)</f>
        <v>22</v>
      </c>
      <c r="BZ122" s="1691">
        <f>IFERROR(VLOOKUP($A122,'2011'!$D$4:$I$251,4,FALSE),0)</f>
        <v>31</v>
      </c>
      <c r="CA122" s="1691">
        <f>IFERROR(VLOOKUP($A122,'2011'!$D$4:$I$251,5,FALSE),0)</f>
        <v>0</v>
      </c>
      <c r="CB122" s="1740">
        <f>IFERROR(VLOOKUP($A122,'2011'!$D$4:$I$251,6,FALSE),0)</f>
        <v>0.60784313725490191</v>
      </c>
      <c r="CC122" s="1700">
        <f>IFERROR(VLOOKUP($A122,'2010'!$C$3:$H$234,2,FALSE),0)</f>
        <v>79</v>
      </c>
      <c r="CD122" s="1691">
        <f>IFERROR(VLOOKUP($A122,'2010'!$C$3:$H$234,3,FALSE),0)</f>
        <v>36</v>
      </c>
      <c r="CE122" s="1691">
        <f>IFERROR(VLOOKUP($A122,'2010'!$C$3:$H$234,4,FALSE),0)</f>
        <v>48</v>
      </c>
      <c r="CF122" s="1691">
        <f>IFERROR(VLOOKUP($A122,'2010'!$C$3:$H$234,5,FALSE),0)</f>
        <v>2</v>
      </c>
      <c r="CG122" s="1740">
        <f>IFERROR(VLOOKUP($A122,'2010'!$C$3:$H$234,6,FALSE),0)</f>
        <v>0.60759493670886078</v>
      </c>
      <c r="CH122" s="1700">
        <f>IFERROR(VLOOKUP($A122,'2009'!$C$3:$H$242,2,FALSE),0)</f>
        <v>92</v>
      </c>
      <c r="CI122" s="1691">
        <f>IFERROR(VLOOKUP($A122,'2009'!$C$3:$H$242,3,FALSE),0)</f>
        <v>49</v>
      </c>
      <c r="CJ122" s="1691">
        <f>IFERROR(VLOOKUP($A122,'2009'!$C$3:$H$242,4,FALSE),0)</f>
        <v>59</v>
      </c>
      <c r="CK122" s="1691">
        <f>IFERROR(VLOOKUP($A122,'2009'!$C$3:$H$242,5,FALSE),0)</f>
        <v>4</v>
      </c>
      <c r="CL122" s="1740">
        <f>IFERROR(VLOOKUP($A122,'2009'!$C$3:$H$242,6,FALSE),0)</f>
        <v>0.64130434782608692</v>
      </c>
      <c r="CM122" s="1700">
        <f>IFERROR(VLOOKUP($A122,'2008'!$C$3:$H$229,2,FALSE),0)</f>
        <v>76</v>
      </c>
      <c r="CN122" s="1691">
        <f>IFERROR(VLOOKUP($A122,'2008'!$C$3:$H$229,3,FALSE),0)</f>
        <v>43</v>
      </c>
      <c r="CO122" s="1691">
        <f>IFERROR(VLOOKUP($A122,'2008'!$C$3:$H$229,4,FALSE),0)</f>
        <v>51</v>
      </c>
      <c r="CP122" s="1691">
        <f>IFERROR(VLOOKUP($A122,'2008'!$C$3:$H$229,5,FALSE),0)</f>
        <v>5</v>
      </c>
      <c r="CQ122" s="1740">
        <f>IFERROR(VLOOKUP($A122,'2008'!$C$3:$H$229,6,FALSE),0)</f>
        <v>0.67105263157894735</v>
      </c>
      <c r="CR122" s="1700">
        <f>IFERROR(VLOOKUP($A122,'2007'!$C$3:$M$238,7,FALSE),0)</f>
        <v>85</v>
      </c>
      <c r="CS122" s="1691">
        <f>IFERROR(VLOOKUP($A122,'2007'!$C$3:$M$238,8,FALSE),0)</f>
        <v>35</v>
      </c>
      <c r="CT122" s="1691">
        <f>IFERROR(VLOOKUP($A122,'2007'!$C$3:$M$238,9,FALSE),0)</f>
        <v>49</v>
      </c>
      <c r="CU122" s="1691">
        <f>IFERROR(VLOOKUP($A122,'2007'!$C$3:$M$238,10,FALSE),0)</f>
        <v>3</v>
      </c>
      <c r="CV122" s="1740">
        <f>IFERROR(VLOOKUP($A122,'2007'!$C$3:$M$238,11,FALSE),0)</f>
        <v>0.57647058823529407</v>
      </c>
      <c r="CW122" s="1700">
        <f>IFERROR(VLOOKUP($A122,'2006'!$A$2:$F$200,2,FALSE),0)</f>
        <v>84</v>
      </c>
      <c r="CX122" s="1691">
        <f>IFERROR(VLOOKUP($A122,'2006'!$A$2:$F$200,4,FALSE),0)</f>
        <v>49</v>
      </c>
      <c r="CY122" s="1691">
        <f>IFERROR(VLOOKUP($A122,'2006'!$A$2:$F$200,5,FALSE),0)</f>
        <v>2</v>
      </c>
      <c r="CZ122" s="1740">
        <f>IFERROR(VLOOKUP($A122,'2006'!$A$2:$F$200,6,FALSE),0)</f>
        <v>0.58333333333333337</v>
      </c>
      <c r="DA122" s="1700">
        <f>IFERROR(VLOOKUP($A122,'2005'!$C$3:$M$205,8,FALSE),0)</f>
        <v>76</v>
      </c>
      <c r="DB122" s="1691">
        <f>IFERROR(VLOOKUP($A122,'2005'!$C$3:$M$205,9,FALSE),0)</f>
        <v>49</v>
      </c>
      <c r="DC122" s="1691">
        <f>IFERROR(VLOOKUP($A122,'2005'!$C$3:$M$205,10,FALSE),0)</f>
        <v>1</v>
      </c>
      <c r="DD122" s="1740">
        <f>IFERROR(VLOOKUP($A122,'2005'!$C$3:$M$205,11,FALSE),0)</f>
        <v>0.64473684210526316</v>
      </c>
      <c r="DE122" s="1700">
        <f>IFERROR(VLOOKUP($A122,'2004'!$C$3:$M$213,8,FALSE),0)</f>
        <v>58</v>
      </c>
      <c r="DF122" s="1691">
        <f>IFERROR(VLOOKUP($A122,'2004'!$C$3:$M$213,9,FALSE),0)</f>
        <v>39</v>
      </c>
      <c r="DG122" s="1691">
        <f>IFERROR(VLOOKUP($A122,'2004'!$C$3:$M$213,10,FALSE),0)</f>
        <v>2</v>
      </c>
      <c r="DH122" s="1740">
        <f>IFERROR(VLOOKUP($A122,'2004'!$C$3:$M$213,11,FALSE),0)</f>
        <v>0.67241379310344829</v>
      </c>
      <c r="DI122" s="1700">
        <f>IFERROR(VLOOKUP($A122,'2003'!$C$3:$Q$214,12,FALSE),0)</f>
        <v>66</v>
      </c>
      <c r="DJ122" s="1691">
        <f>IFERROR(VLOOKUP($A122,'2003'!$C$3:$Q$214,13,FALSE),0)</f>
        <v>32</v>
      </c>
      <c r="DK122" s="1691">
        <f>IFERROR(VLOOKUP($A122,'2003'!$C$3:$Q$214,14,FALSE),0)</f>
        <v>1</v>
      </c>
      <c r="DL122" s="1740">
        <f>IFERROR(VLOOKUP($A122,'2003'!$C$3:$Q$214,15,FALSE),0)</f>
        <v>0.48484848484848486</v>
      </c>
      <c r="DM122" s="1700">
        <f>IFERROR(VLOOKUP($A122,'2002'!$D$3:$R$214,12,FALSE),0)</f>
        <v>90</v>
      </c>
      <c r="DN122" s="1691">
        <f>IFERROR(VLOOKUP($A122,'2002'!$D$3:$R$214,13,FALSE),0)</f>
        <v>50</v>
      </c>
      <c r="DO122" s="1691">
        <f>IFERROR(VLOOKUP($A122,'2002'!$D$3:$R$214,14,FALSE),0)</f>
        <v>4</v>
      </c>
      <c r="DP122" s="1788">
        <f>IFERROR(VLOOKUP($A122,'2002'!$D$3:$R$214,15,FALSE),0)</f>
        <v>0.55555555555555558</v>
      </c>
      <c r="DQ122" s="1700">
        <f>IFERROR(VLOOKUP($A122,'Pre 2002'!$C$3:$CK$382,84,FALSE),0)</f>
        <v>205</v>
      </c>
      <c r="DR122" s="1695">
        <f>IFERROR(VLOOKUP($A122,'Pre 2002'!$C$3:$CK$382,85,FALSE),0)</f>
        <v>122</v>
      </c>
      <c r="DS122" s="1695">
        <f>IFERROR(VLOOKUP($A122,'Pre 2002'!$C$3:$CK$382,86,FALSE),0)</f>
        <v>4</v>
      </c>
      <c r="DT122" s="1790">
        <f>IFERROR(VLOOKUP($A122,'Pre 2002'!$C$3:$CK$382,87,FALSE),0)</f>
        <v>0.59512195121951217</v>
      </c>
      <c r="DU122" s="1741">
        <f>IFERROR(VLOOKUP(A122,'Pre 2002'!$C$3:$CG$382,83,FALSE),0)</f>
        <v>3</v>
      </c>
      <c r="DV122" s="1722"/>
      <c r="DY122" s="1731"/>
    </row>
    <row r="123" spans="1:129">
      <c r="A123" s="1778" t="s">
        <v>2035</v>
      </c>
      <c r="B123" s="1562">
        <f t="shared" si="30"/>
        <v>1085</v>
      </c>
      <c r="C123" s="1562">
        <f t="shared" si="31"/>
        <v>557</v>
      </c>
      <c r="D123" s="1562">
        <f t="shared" si="32"/>
        <v>28</v>
      </c>
      <c r="E123" s="1563">
        <f t="shared" si="33"/>
        <v>0.51336405529953921</v>
      </c>
      <c r="F123" s="1786">
        <f t="shared" si="34"/>
        <v>19</v>
      </c>
      <c r="G123" s="1595" t="s">
        <v>2159</v>
      </c>
      <c r="H123" s="1567">
        <f>IF(BC123&gt;0,1,0)+IF(BH123&gt;0,1,0)+IF(BP123&gt;0,1,0)+IF(BX123&gt;0,1,0)+IF(CC123&gt;0,1,0)+IF(CH123&gt;0,1,0)+IF(CM123&gt;0,1,0)+IF(CR123&gt;0,1,0)+IF(CW123&gt;0,1,0)+IF(DA123&gt;0,1,0)+IF(DE123&gt;0,1,0)+IF(DI123&gt;0,1,0)+IF(DM123&gt;0,1,0)+DU123</f>
        <v>19</v>
      </c>
      <c r="I123" s="1734">
        <f>SUM(BC123,BH123,BP123,BX123,CC123,CH123,CM123,CR123,CW123,DA123,DE123,DI123,DM123,DQ123)</f>
        <v>1085</v>
      </c>
      <c r="J123" s="1734">
        <f>SUM(BE123,BJ123,BR123,BZ123,CE123,CJ123,CO123,CT123,CX123,DB123,DF123,DJ123,DN123,DR123)</f>
        <v>557</v>
      </c>
      <c r="K123" s="1734">
        <f>SUM(BF123,BK123,BS123,CA123,CF123,CK123,CP123,CU123,CY123,DC123,DG123,DK123,DO123,DS123)</f>
        <v>28</v>
      </c>
      <c r="L123" s="1806">
        <f>IF(I123=0,0,J123/I123)</f>
        <v>0.51336405529953921</v>
      </c>
      <c r="M123" s="1734"/>
      <c r="N123" s="1748"/>
      <c r="O123" s="1700">
        <f>IFERROR(VLOOKUP($A123,'2022'!$B$2:$K$174,3,FALSE),0)</f>
        <v>0</v>
      </c>
      <c r="P123" s="1858">
        <f>IFERROR(VLOOKUP($A123,'2022'!$B$2:$K$174,4,FALSE),0)</f>
        <v>0</v>
      </c>
      <c r="Q123" s="1858">
        <f>IFERROR(VLOOKUP($A123,'2022'!$B$2:$K$174,5,FALSE),0)</f>
        <v>0</v>
      </c>
      <c r="R123" s="1858">
        <f>IFERROR(VLOOKUP($A123,'2022'!$B$2:$K$174,8,FALSE),0)</f>
        <v>0</v>
      </c>
      <c r="S123" s="1740">
        <f>IFERROR(VLOOKUP($A123,'2022'!$B$2:$K$174,10,FALSE),0)</f>
        <v>0</v>
      </c>
      <c r="T123" s="1700">
        <f>IFERROR(VLOOKUP($A123,'2021'!$B$2:$K$174,3,FALSE),0)</f>
        <v>0</v>
      </c>
      <c r="U123" s="1843">
        <f>IFERROR(VLOOKUP($A123,'2021'!$B$2:$K$174,4,FALSE),0)</f>
        <v>0</v>
      </c>
      <c r="V123" s="1843">
        <f>IFERROR(VLOOKUP($A123,'2021'!$B$2:$K$174,5,FALSE),0)</f>
        <v>0</v>
      </c>
      <c r="W123" s="1843">
        <f>IFERROR(VLOOKUP($A123,'2021'!$B$2:$K$174,8,FALSE),0)</f>
        <v>0</v>
      </c>
      <c r="X123" s="1740">
        <f>IFERROR(VLOOKUP($A123,'2021'!$B$2:$K$174,10,FALSE),0)</f>
        <v>0</v>
      </c>
      <c r="Y123" s="1700">
        <f>IFERROR(VLOOKUP($A123,'2020'!$B$2:$K$170,3,FALSE),0)</f>
        <v>0</v>
      </c>
      <c r="Z123" s="1829">
        <f>IFERROR(VLOOKUP($A123,'2020'!$B$2:$K$170,4,FALSE),0)</f>
        <v>0</v>
      </c>
      <c r="AA123" s="1829">
        <f>IFERROR(VLOOKUP($A123,'2020'!$B$2:$K$170,5,FALSE),0)</f>
        <v>0</v>
      </c>
      <c r="AB123" s="1829">
        <f>IFERROR(VLOOKUP($A123,'2020'!$B$2:$K$170,8,FALSE),0)</f>
        <v>0</v>
      </c>
      <c r="AC123" s="1740">
        <f>IFERROR(VLOOKUP($A123,'2020'!$B$2:$K$170,10,FALSE),0)</f>
        <v>0</v>
      </c>
      <c r="AD123" s="1700">
        <f>IFERROR(VLOOKUP($A123,'2019'!$B$2:$K$170,3,FALSE),0)</f>
        <v>0</v>
      </c>
      <c r="AE123" s="1823">
        <f>IFERROR(VLOOKUP($A123,'2019'!$B$2:$K$170,4,FALSE),0)</f>
        <v>0</v>
      </c>
      <c r="AF123" s="1823">
        <f>IFERROR(VLOOKUP($A123,'2019'!$B$2:$K$170,5,FALSE),0)</f>
        <v>0</v>
      </c>
      <c r="AG123" s="1823">
        <f>IFERROR(VLOOKUP($A123,'2019'!$B$2:$K$170,8,FALSE),0)</f>
        <v>0</v>
      </c>
      <c r="AH123" s="1740">
        <f>IFERROR(VLOOKUP($A123,'2019'!$B$2:$K$170,10,FALSE),0)</f>
        <v>0</v>
      </c>
      <c r="AI123" s="1700">
        <f>IFERROR(VLOOKUP($A123,'2018'!$B$2:$K$170,3,FALSE),0)</f>
        <v>0</v>
      </c>
      <c r="AJ123" s="1821">
        <f>IFERROR(VLOOKUP($A123,'2018'!$B$2:$K$170,4,FALSE),0)</f>
        <v>0</v>
      </c>
      <c r="AK123" s="1821">
        <f>IFERROR(VLOOKUP($A123,'2018'!$B$2:$K$170,5,FALSE),0)</f>
        <v>0</v>
      </c>
      <c r="AL123" s="1821">
        <f>IFERROR(VLOOKUP($A123,'2018'!$B$2:$K$170,8,FALSE),0)</f>
        <v>0</v>
      </c>
      <c r="AM123" s="1740">
        <f>IFERROR(VLOOKUP($A123,'2018'!$B$2:$K$170,10,FALSE),0)</f>
        <v>0</v>
      </c>
      <c r="AN123" s="1700">
        <f>IFERROR(VLOOKUP($A123,'2017'!$B$2:$J$163,2,FALSE),0)</f>
        <v>0</v>
      </c>
      <c r="AO123" s="1815">
        <f>IFERROR(VLOOKUP($A123,'2017'!$B$2:$J$163,3,FALSE),0)</f>
        <v>0</v>
      </c>
      <c r="AP123" s="1815">
        <f>IFERROR(VLOOKUP($A123,'2017'!$B$2:$J$163,4,FALSE),0)</f>
        <v>0</v>
      </c>
      <c r="AQ123" s="1815">
        <f>IFERROR(VLOOKUP($A123,'2017'!$B$2:$J$163,7,FALSE),0)</f>
        <v>0</v>
      </c>
      <c r="AR123" s="1740">
        <f>IFERROR(VLOOKUP($A123,'2017'!$B$2:$J$163,9,FALSE),0)</f>
        <v>0</v>
      </c>
      <c r="AS123" s="1700">
        <f>IFERROR(VLOOKUP($A123,'2016'!$B$2:$K$165,3,FALSE),0)</f>
        <v>0</v>
      </c>
      <c r="AT123" s="1796">
        <f>IFERROR(VLOOKUP($A123,'2016'!$B$2:$K$165,4,FALSE),0)</f>
        <v>0</v>
      </c>
      <c r="AU123" s="1796">
        <f>IFERROR(VLOOKUP($A123,'2016'!$B$2:$K$165,5,FALSE),0)</f>
        <v>0</v>
      </c>
      <c r="AV123" s="1796">
        <f>IFERROR(VLOOKUP($A123,'2016'!$B$2:$K$165,8,FALSE),0)</f>
        <v>0</v>
      </c>
      <c r="AW123" s="1740">
        <f>IFERROR(VLOOKUP($A123,'2016'!$B$2:$K$165,10,FALSE),0)</f>
        <v>0</v>
      </c>
      <c r="AX123" s="1700">
        <f>IFERROR(VLOOKUP($A123,'2015'!$B$2:$K$165,3,FALSE),0)</f>
        <v>0</v>
      </c>
      <c r="AY123" s="1695">
        <f>IFERROR(VLOOKUP($A123,'2015'!$B$2:$K$165,4,FALSE),0)</f>
        <v>0</v>
      </c>
      <c r="AZ123" s="1695">
        <f>IFERROR(VLOOKUP($A123,'2015'!$B$2:$K$165,5,FALSE),0)</f>
        <v>0</v>
      </c>
      <c r="BA123" s="1695">
        <f>IFERROR(VLOOKUP($A123,'2015'!$B$2:$K$165,8,FALSE),0)</f>
        <v>0</v>
      </c>
      <c r="BB123" s="1740">
        <f>IFERROR(VLOOKUP($A123,'2015'!$B$2:$K$165,10,FALSE),0)</f>
        <v>0</v>
      </c>
      <c r="BC123" s="1700">
        <f>IFERROR(VLOOKUP($A123,'2014'!$B$2:$K$157,3,FALSE),0)</f>
        <v>0</v>
      </c>
      <c r="BD123" s="1691">
        <f>IFERROR(VLOOKUP($A123,'2014'!$B$2:$K$157,4,FALSE),0)</f>
        <v>0</v>
      </c>
      <c r="BE123" s="1691">
        <f>IFERROR(VLOOKUP($A123,'2014'!$B$2:$K$157,5,FALSE),0)</f>
        <v>0</v>
      </c>
      <c r="BF123" s="1691">
        <f>IFERROR(VLOOKUP($A123,'2014'!$B$2:$K$157,8,FALSE),0)</f>
        <v>0</v>
      </c>
      <c r="BG123" s="1740">
        <f>IFERROR(VLOOKUP($A123,'2014'!$B$2:$K$157,10,FALSE),0)</f>
        <v>0</v>
      </c>
      <c r="BH123" s="1700">
        <f>IFERROR(VLOOKUP($A123,'2013'!$D$4:$I$249,2,FALSE),0)</f>
        <v>0</v>
      </c>
      <c r="BI123" s="1691">
        <f>IFERROR(VLOOKUP($A123,'2013'!$D$4:$I$249,3,FALSE),0)</f>
        <v>0</v>
      </c>
      <c r="BJ123" s="1691">
        <f>IFERROR(VLOOKUP($A123,'2013'!$D$4:$I$249,4,FALSE),0)</f>
        <v>0</v>
      </c>
      <c r="BK123" s="1691">
        <f>IFERROR(VLOOKUP($A123,'2013'!$D$4:$I$249,5,FALSE),0)</f>
        <v>0</v>
      </c>
      <c r="BL123" s="1740">
        <f>IFERROR(VLOOKUP($A123,'2013'!$D$4:$I$249,6,FALSE),0)</f>
        <v>0</v>
      </c>
      <c r="BM123" s="1737">
        <f>IFERROR(VLOOKUP($A123,'2012'!$D$3:$O$172,2,FALSE),0)</f>
        <v>0</v>
      </c>
      <c r="BN123" s="1691">
        <f>IFERROR(VLOOKUP($A123,'2012'!$D$3:$O$172,3,FALSE),0)</f>
        <v>0</v>
      </c>
      <c r="BO123" s="1743">
        <f>IFERROR(VLOOKUP($A123,'2012'!$D$3:$O$172,4,FALSE),0)</f>
        <v>0</v>
      </c>
      <c r="BP123" s="1700">
        <f>IFERROR(VLOOKUP($A123,'2012'!$D$3:$O$172,5,FALSE),0)</f>
        <v>0</v>
      </c>
      <c r="BQ123" s="1691">
        <f>IFERROR(VLOOKUP($A123,'2012'!$D$3:$O$172,6,FALSE),0)</f>
        <v>0</v>
      </c>
      <c r="BR123" s="1691">
        <f>IFERROR(VLOOKUP($A123,'2012'!$D$3:$O$172,7,FALSE),0)</f>
        <v>0</v>
      </c>
      <c r="BS123" s="1691">
        <f>IFERROR(VLOOKUP($A123,'2012'!$D$3:$O$172,8,FALSE),0)</f>
        <v>0</v>
      </c>
      <c r="BT123" s="1740">
        <f>IFERROR(VLOOKUP($A123,'2012'!$D$3:$O$172,9,FALSE),0)</f>
        <v>0</v>
      </c>
      <c r="BX123" s="1700">
        <f>IFERROR(VLOOKUP($A123,'2011'!$D$4:$I$251,2,FALSE),0)</f>
        <v>0</v>
      </c>
      <c r="BY123" s="1691">
        <f>IFERROR(VLOOKUP($A123,'2011'!$D$4:$I$251,3,FALSE),0)</f>
        <v>0</v>
      </c>
      <c r="BZ123" s="1691">
        <f>IFERROR(VLOOKUP($A123,'2011'!$D$4:$I$251,4,FALSE),0)</f>
        <v>0</v>
      </c>
      <c r="CA123" s="1691">
        <f>IFERROR(VLOOKUP($A123,'2011'!$D$4:$I$251,5,FALSE),0)</f>
        <v>0</v>
      </c>
      <c r="CB123" s="1740">
        <f>IFERROR(VLOOKUP($A123,'2011'!$D$4:$I$251,6,FALSE),0)</f>
        <v>0</v>
      </c>
      <c r="CC123" s="1700">
        <f>IFERROR(VLOOKUP($A123,'2010'!$C$3:$H$234,2,FALSE),0)</f>
        <v>0</v>
      </c>
      <c r="CD123" s="1691">
        <f>IFERROR(VLOOKUP($A123,'2010'!$C$3:$H$234,3,FALSE),0)</f>
        <v>0</v>
      </c>
      <c r="CE123" s="1691">
        <f>IFERROR(VLOOKUP($A123,'2010'!$C$3:$H$234,4,FALSE),0)</f>
        <v>0</v>
      </c>
      <c r="CF123" s="1691">
        <f>IFERROR(VLOOKUP($A123,'2010'!$C$3:$H$234,5,FALSE),0)</f>
        <v>0</v>
      </c>
      <c r="CG123" s="1740">
        <f>IFERROR(VLOOKUP($A123,'2010'!$C$3:$H$234,6,FALSE),0)</f>
        <v>0</v>
      </c>
      <c r="CH123" s="1700">
        <f>IFERROR(VLOOKUP($A123,'2009'!$C$3:$H$242,2,FALSE),0)</f>
        <v>0</v>
      </c>
      <c r="CI123" s="1691">
        <f>IFERROR(VLOOKUP($A123,'2009'!$C$3:$H$242,3,FALSE),0)</f>
        <v>0</v>
      </c>
      <c r="CJ123" s="1691">
        <f>IFERROR(VLOOKUP($A123,'2009'!$C$3:$H$242,4,FALSE),0)</f>
        <v>0</v>
      </c>
      <c r="CK123" s="1691">
        <f>IFERROR(VLOOKUP($A123,'2009'!$C$3:$H$242,5,FALSE),0)</f>
        <v>0</v>
      </c>
      <c r="CL123" s="1740">
        <f>IFERROR(VLOOKUP($A123,'2009'!$C$3:$H$242,6,FALSE),0)</f>
        <v>0</v>
      </c>
      <c r="CM123" s="1700">
        <f>IFERROR(VLOOKUP($A123,'2008'!$C$3:$H$229,2,FALSE),0)</f>
        <v>0</v>
      </c>
      <c r="CN123" s="1691">
        <f>IFERROR(VLOOKUP($A123,'2008'!$C$3:$H$229,3,FALSE),0)</f>
        <v>0</v>
      </c>
      <c r="CO123" s="1691">
        <f>IFERROR(VLOOKUP($A123,'2008'!$C$3:$H$229,4,FALSE),0)</f>
        <v>0</v>
      </c>
      <c r="CP123" s="1691">
        <f>IFERROR(VLOOKUP($A123,'2008'!$C$3:$H$229,5,FALSE),0)</f>
        <v>0</v>
      </c>
      <c r="CQ123" s="1740">
        <f>IFERROR(VLOOKUP($A123,'2008'!$C$3:$H$229,6,FALSE),0)</f>
        <v>0</v>
      </c>
      <c r="CR123" s="1700">
        <f>IFERROR(VLOOKUP($A123,'2007'!$C$3:$M$238,7,FALSE),0)</f>
        <v>0</v>
      </c>
      <c r="CS123" s="1691">
        <f>IFERROR(VLOOKUP($A123,'2007'!$C$3:$M$238,8,FALSE),0)</f>
        <v>0</v>
      </c>
      <c r="CT123" s="1691">
        <f>IFERROR(VLOOKUP($A123,'2007'!$C$3:$M$238,9,FALSE),0)</f>
        <v>0</v>
      </c>
      <c r="CU123" s="1691">
        <f>IFERROR(VLOOKUP($A123,'2007'!$C$3:$M$238,10,FALSE),0)</f>
        <v>0</v>
      </c>
      <c r="CV123" s="1740">
        <f>IFERROR(VLOOKUP($A123,'2007'!$C$3:$M$238,11,FALSE),0)</f>
        <v>0</v>
      </c>
      <c r="CW123" s="1700">
        <f>IFERROR(VLOOKUP($A123,'2006'!$A$2:$F$200,2,FALSE),0)</f>
        <v>0</v>
      </c>
      <c r="CX123" s="1691">
        <f>IFERROR(VLOOKUP($A123,'2006'!$A$2:$F$200,4,FALSE),0)</f>
        <v>0</v>
      </c>
      <c r="CY123" s="1691">
        <f>IFERROR(VLOOKUP($A123,'2006'!$A$2:$F$200,5,FALSE),0)</f>
        <v>0</v>
      </c>
      <c r="CZ123" s="1740">
        <f>IFERROR(VLOOKUP($A123,'2006'!$A$2:$F$200,6,FALSE),0)</f>
        <v>0</v>
      </c>
      <c r="DA123" s="1700">
        <f>IFERROR(VLOOKUP($A123,'2005'!$C$3:$M$205,8,FALSE),0)</f>
        <v>0</v>
      </c>
      <c r="DB123" s="1691">
        <f>IFERROR(VLOOKUP($A123,'2005'!$C$3:$M$205,9,FALSE),0)</f>
        <v>0</v>
      </c>
      <c r="DC123" s="1691">
        <f>IFERROR(VLOOKUP($A123,'2005'!$C$3:$M$205,10,FALSE),0)</f>
        <v>0</v>
      </c>
      <c r="DD123" s="1740">
        <f>IFERROR(VLOOKUP($A123,'2005'!$C$3:$M$205,11,FALSE),0)</f>
        <v>0</v>
      </c>
      <c r="DE123" s="1700">
        <f>IFERROR(VLOOKUP($A123,'2004'!$C$3:$M$213,8,FALSE),0)</f>
        <v>0</v>
      </c>
      <c r="DF123" s="1691">
        <f>IFERROR(VLOOKUP($A123,'2004'!$C$3:$M$213,9,FALSE),0)</f>
        <v>0</v>
      </c>
      <c r="DG123" s="1691">
        <f>IFERROR(VLOOKUP($A123,'2004'!$C$3:$M$213,10,FALSE),0)</f>
        <v>0</v>
      </c>
      <c r="DH123" s="1740">
        <f>IFERROR(VLOOKUP($A123,'2004'!$C$3:$M$213,11,FALSE),0)</f>
        <v>0</v>
      </c>
      <c r="DI123" s="1700">
        <f>IFERROR(VLOOKUP($A123,'2003'!$C$3:$Q$214,12,FALSE),0)</f>
        <v>0</v>
      </c>
      <c r="DJ123" s="1691">
        <f>IFERROR(VLOOKUP($A123,'2003'!$C$3:$Q$214,13,FALSE),0)</f>
        <v>0</v>
      </c>
      <c r="DK123" s="1691">
        <f>IFERROR(VLOOKUP($A123,'2003'!$C$3:$Q$214,14,FALSE),0)</f>
        <v>0</v>
      </c>
      <c r="DL123" s="1740">
        <f>IFERROR(VLOOKUP($A123,'2003'!$C$3:$Q$214,15,FALSE),0)</f>
        <v>0</v>
      </c>
      <c r="DM123" s="1700">
        <f>IFERROR(VLOOKUP($A123,'2002'!$D$3:$R$214,12,FALSE),0)</f>
        <v>0</v>
      </c>
      <c r="DN123" s="1691">
        <f>IFERROR(VLOOKUP($A123,'2002'!$D$3:$R$214,13,FALSE),0)</f>
        <v>0</v>
      </c>
      <c r="DO123" s="1691">
        <f>IFERROR(VLOOKUP($A123,'2002'!$D$3:$R$214,14,FALSE),0)</f>
        <v>0</v>
      </c>
      <c r="DP123" s="1788">
        <f>IFERROR(VLOOKUP($A123,'2002'!$D$3:$R$214,15,FALSE),0)</f>
        <v>0</v>
      </c>
      <c r="DQ123" s="1700">
        <f>IFERROR(VLOOKUP($A123,'Pre 2002'!$C$3:$CK$382,84,FALSE),0)</f>
        <v>1085</v>
      </c>
      <c r="DR123" s="1695">
        <f>IFERROR(VLOOKUP($A123,'Pre 2002'!$C$3:$CK$382,85,FALSE),0)</f>
        <v>557</v>
      </c>
      <c r="DS123" s="1695">
        <f>IFERROR(VLOOKUP($A123,'Pre 2002'!$C$3:$CK$382,86,FALSE),0)</f>
        <v>28</v>
      </c>
      <c r="DT123" s="1790">
        <f>IFERROR(VLOOKUP($A123,'Pre 2002'!$C$3:$CK$382,87,FALSE),0)</f>
        <v>0.51336405529953921</v>
      </c>
      <c r="DU123" s="1741">
        <f>IFERROR(VLOOKUP(A123,'Pre 2002'!$C$3:$CG$382,83,FALSE),0)</f>
        <v>19</v>
      </c>
      <c r="DV123" s="1722"/>
      <c r="DY123" s="1731"/>
    </row>
    <row r="124" spans="1:129">
      <c r="A124" s="1779" t="s">
        <v>2263</v>
      </c>
      <c r="B124" s="1562">
        <f t="shared" si="30"/>
        <v>421</v>
      </c>
      <c r="C124" s="1562">
        <f t="shared" si="31"/>
        <v>285</v>
      </c>
      <c r="D124" s="1562">
        <f t="shared" si="32"/>
        <v>27</v>
      </c>
      <c r="E124" s="1563">
        <f t="shared" si="33"/>
        <v>0.6769596199524941</v>
      </c>
      <c r="F124" s="1786">
        <f t="shared" si="34"/>
        <v>5</v>
      </c>
      <c r="G124" s="1595">
        <v>2018</v>
      </c>
      <c r="H124" s="1817"/>
      <c r="I124" s="1734"/>
      <c r="J124" s="1734"/>
      <c r="K124" s="1734"/>
      <c r="L124" s="1734"/>
      <c r="M124" s="1734"/>
      <c r="N124" s="1748"/>
      <c r="O124" s="1700">
        <f>IFERROR(VLOOKUP($A124,'2022'!$B$2:$K$174,3,FALSE),0)</f>
        <v>90</v>
      </c>
      <c r="P124" s="1858">
        <f>IFERROR(VLOOKUP($A124,'2022'!$B$2:$K$174,4,FALSE),0)</f>
        <v>48</v>
      </c>
      <c r="Q124" s="1858">
        <f>IFERROR(VLOOKUP($A124,'2022'!$B$2:$K$174,5,FALSE),0)</f>
        <v>67</v>
      </c>
      <c r="R124" s="1858">
        <f>IFERROR(VLOOKUP($A124,'2022'!$B$2:$K$174,8,FALSE),0)</f>
        <v>9</v>
      </c>
      <c r="S124" s="1740">
        <f>IFERROR(VLOOKUP($A124,'2022'!$B$2:$K$174,10,FALSE),0)</f>
        <v>0.74399999999999999</v>
      </c>
      <c r="T124" s="1700">
        <f>IFERROR(VLOOKUP($A124,'2021'!$B$2:$K$174,3,FALSE),0)</f>
        <v>76</v>
      </c>
      <c r="U124" s="1843">
        <f>IFERROR(VLOOKUP($A124,'2021'!$B$2:$K$174,4,FALSE),0)</f>
        <v>35</v>
      </c>
      <c r="V124" s="1843">
        <f>IFERROR(VLOOKUP($A124,'2021'!$B$2:$K$174,5,FALSE),0)</f>
        <v>50</v>
      </c>
      <c r="W124" s="1843">
        <f>IFERROR(VLOOKUP($A124,'2021'!$B$2:$K$174,8,FALSE),0)</f>
        <v>3</v>
      </c>
      <c r="X124" s="1740">
        <f>IFERROR(VLOOKUP($A124,'2021'!$B$2:$K$174,10,FALSE),0)</f>
        <v>0.65800000000000003</v>
      </c>
      <c r="Y124" s="1700">
        <f>IFERROR(VLOOKUP($A124,'2020'!$B$2:$K$170,3,FALSE),0)</f>
        <v>91</v>
      </c>
      <c r="Z124" s="1829">
        <f>IFERROR(VLOOKUP($A124,'2020'!$B$2:$K$170,4,FALSE),0)</f>
        <v>55</v>
      </c>
      <c r="AA124" s="1829">
        <f>IFERROR(VLOOKUP($A124,'2020'!$B$2:$K$170,5,FALSE),0)</f>
        <v>68</v>
      </c>
      <c r="AB124" s="1829">
        <f>IFERROR(VLOOKUP($A124,'2020'!$B$2:$K$170,8,FALSE),0)</f>
        <v>6</v>
      </c>
      <c r="AC124" s="1740">
        <f>IFERROR(VLOOKUP($A124,'2020'!$B$2:$K$170,10,FALSE),0)</f>
        <v>0.747</v>
      </c>
      <c r="AD124" s="1700">
        <f>IFERROR(VLOOKUP($A124,'2019'!$B$2:$K$170,3,FALSE),0)</f>
        <v>84</v>
      </c>
      <c r="AE124" s="1823">
        <f>IFERROR(VLOOKUP($A124,'2019'!$B$2:$K$170,4,FALSE),0)</f>
        <v>37</v>
      </c>
      <c r="AF124" s="1823">
        <f>IFERROR(VLOOKUP($A124,'2019'!$B$2:$K$170,5,FALSE),0)</f>
        <v>52</v>
      </c>
      <c r="AG124" s="1823">
        <f>IFERROR(VLOOKUP($A124,'2019'!$B$2:$K$170,8,FALSE),0)</f>
        <v>6</v>
      </c>
      <c r="AH124" s="1740">
        <f>IFERROR(VLOOKUP($A124,'2019'!$B$2:$K$170,10,FALSE),0)</f>
        <v>0.61899999999999999</v>
      </c>
      <c r="AI124" s="1700">
        <f>IFERROR(VLOOKUP($A124,'2018'!$B$2:$K$170,3,FALSE),0)</f>
        <v>80</v>
      </c>
      <c r="AJ124" s="1821">
        <f>IFERROR(VLOOKUP($A124,'2018'!$B$2:$K$170,4,FALSE),0)</f>
        <v>28</v>
      </c>
      <c r="AK124" s="1821">
        <f>IFERROR(VLOOKUP($A124,'2018'!$B$2:$K$170,5,FALSE),0)</f>
        <v>48</v>
      </c>
      <c r="AL124" s="1821">
        <f>IFERROR(VLOOKUP($A124,'2018'!$B$2:$K$170,8,FALSE),0)</f>
        <v>3</v>
      </c>
      <c r="AM124" s="1740">
        <f>IFERROR(VLOOKUP($A124,'2018'!$B$2:$K$170,10,FALSE),0)</f>
        <v>0.6</v>
      </c>
      <c r="DT124" s="1858"/>
      <c r="DV124" s="1722"/>
      <c r="DY124" s="1731"/>
    </row>
    <row r="125" spans="1:129">
      <c r="A125" s="1778" t="s">
        <v>1160</v>
      </c>
      <c r="B125" s="1562">
        <f t="shared" si="30"/>
        <v>751</v>
      </c>
      <c r="C125" s="1562">
        <f t="shared" si="31"/>
        <v>493</v>
      </c>
      <c r="D125" s="1562">
        <f t="shared" si="32"/>
        <v>27</v>
      </c>
      <c r="E125" s="1563">
        <f t="shared" si="33"/>
        <v>0.65645805592543272</v>
      </c>
      <c r="F125" s="1786">
        <f t="shared" si="34"/>
        <v>10</v>
      </c>
      <c r="G125" s="1595">
        <v>2004</v>
      </c>
      <c r="H125" s="1567">
        <f t="shared" ref="H125:H141" si="49">IF(BC125&gt;0,1,0)+IF(BH125&gt;0,1,0)+IF(BP125&gt;0,1,0)+IF(BX125&gt;0,1,0)+IF(CC125&gt;0,1,0)+IF(CH125&gt;0,1,0)+IF(CM125&gt;0,1,0)+IF(CR125&gt;0,1,0)+IF(CW125&gt;0,1,0)+IF(DA125&gt;0,1,0)+IF(DE125&gt;0,1,0)+IF(DI125&gt;0,1,0)+IF(DM125&gt;0,1,0)+DU125</f>
        <v>10</v>
      </c>
      <c r="I125" s="1734">
        <f t="shared" ref="I125:I141" si="50">SUM(BC125,BH125,BP125,BX125,CC125,CH125,CM125,CR125,CW125,DA125,DE125,DI125,DM125,DQ125)</f>
        <v>751</v>
      </c>
      <c r="J125" s="1734">
        <f t="shared" ref="J125:J141" si="51">SUM(BE125,BJ125,BR125,BZ125,CE125,CJ125,CO125,CT125,CX125,DB125,DF125,DJ125,DN125,DR125)</f>
        <v>493</v>
      </c>
      <c r="K125" s="1734">
        <f t="shared" ref="K125:K141" si="52">SUM(BF125,BK125,BS125,CA125,CF125,CK125,CP125,CU125,CY125,DC125,DG125,DK125,DO125,DS125)</f>
        <v>27</v>
      </c>
      <c r="L125" s="1806">
        <f t="shared" ref="L125:L141" si="53">IF(I125=0,0,J125/I125)</f>
        <v>0.65645805592543272</v>
      </c>
      <c r="M125" s="1734"/>
      <c r="N125" s="1748"/>
      <c r="O125" s="1700">
        <f>IFERROR(VLOOKUP($A125,'2022'!$B$2:$K$174,3,FALSE),0)</f>
        <v>0</v>
      </c>
      <c r="P125" s="1858">
        <f>IFERROR(VLOOKUP($A125,'2022'!$B$2:$K$174,4,FALSE),0)</f>
        <v>0</v>
      </c>
      <c r="Q125" s="1858">
        <f>IFERROR(VLOOKUP($A125,'2022'!$B$2:$K$174,5,FALSE),0)</f>
        <v>0</v>
      </c>
      <c r="R125" s="1858">
        <f>IFERROR(VLOOKUP($A125,'2022'!$B$2:$K$174,8,FALSE),0)</f>
        <v>0</v>
      </c>
      <c r="S125" s="1740">
        <f>IFERROR(VLOOKUP($A125,'2022'!$B$2:$K$174,10,FALSE),0)</f>
        <v>0</v>
      </c>
      <c r="T125" s="1700">
        <f>IFERROR(VLOOKUP($A125,'2021'!$B$2:$K$174,3,FALSE),0)</f>
        <v>0</v>
      </c>
      <c r="U125" s="1843">
        <f>IFERROR(VLOOKUP($A125,'2021'!$B$2:$K$174,4,FALSE),0)</f>
        <v>0</v>
      </c>
      <c r="V125" s="1843">
        <f>IFERROR(VLOOKUP($A125,'2021'!$B$2:$K$174,5,FALSE),0)</f>
        <v>0</v>
      </c>
      <c r="W125" s="1843">
        <f>IFERROR(VLOOKUP($A125,'2021'!$B$2:$K$174,8,FALSE),0)</f>
        <v>0</v>
      </c>
      <c r="X125" s="1740">
        <f>IFERROR(VLOOKUP($A125,'2021'!$B$2:$K$174,10,FALSE),0)</f>
        <v>0</v>
      </c>
      <c r="Y125" s="1700">
        <f>IFERROR(VLOOKUP($A125,'2020'!$B$2:$K$170,3,FALSE),0)</f>
        <v>0</v>
      </c>
      <c r="Z125" s="1829">
        <f>IFERROR(VLOOKUP($A125,'2020'!$B$2:$K$170,4,FALSE),0)</f>
        <v>0</v>
      </c>
      <c r="AA125" s="1829">
        <f>IFERROR(VLOOKUP($A125,'2020'!$B$2:$K$170,5,FALSE),0)</f>
        <v>0</v>
      </c>
      <c r="AB125" s="1829">
        <f>IFERROR(VLOOKUP($A125,'2020'!$B$2:$K$170,8,FALSE),0)</f>
        <v>0</v>
      </c>
      <c r="AC125" s="1740">
        <f>IFERROR(VLOOKUP($A125,'2020'!$B$2:$K$170,10,FALSE),0)</f>
        <v>0</v>
      </c>
      <c r="AD125" s="1700">
        <f>IFERROR(VLOOKUP($A125,'2019'!$B$2:$K$170,3,FALSE),0)</f>
        <v>0</v>
      </c>
      <c r="AE125" s="1823">
        <f>IFERROR(VLOOKUP($A125,'2019'!$B$2:$K$170,4,FALSE),0)</f>
        <v>0</v>
      </c>
      <c r="AF125" s="1823">
        <f>IFERROR(VLOOKUP($A125,'2019'!$B$2:$K$170,5,FALSE),0)</f>
        <v>0</v>
      </c>
      <c r="AG125" s="1823">
        <f>IFERROR(VLOOKUP($A125,'2019'!$B$2:$K$170,8,FALSE),0)</f>
        <v>0</v>
      </c>
      <c r="AH125" s="1740">
        <f>IFERROR(VLOOKUP($A125,'2019'!$B$2:$K$170,10,FALSE),0)</f>
        <v>0</v>
      </c>
      <c r="AI125" s="1700">
        <f>IFERROR(VLOOKUP($A125,'2018'!$B$2:$K$170,3,FALSE),0)</f>
        <v>0</v>
      </c>
      <c r="AJ125" s="1821">
        <f>IFERROR(VLOOKUP($A125,'2018'!$B$2:$K$170,4,FALSE),0)</f>
        <v>0</v>
      </c>
      <c r="AK125" s="1821">
        <f>IFERROR(VLOOKUP($A125,'2018'!$B$2:$K$170,5,FALSE),0)</f>
        <v>0</v>
      </c>
      <c r="AL125" s="1821">
        <f>IFERROR(VLOOKUP($A125,'2018'!$B$2:$K$170,8,FALSE),0)</f>
        <v>0</v>
      </c>
      <c r="AM125" s="1740">
        <f>IFERROR(VLOOKUP($A125,'2018'!$B$2:$K$170,10,FALSE),0)</f>
        <v>0</v>
      </c>
      <c r="AN125" s="1700">
        <f>IFERROR(VLOOKUP($A125,'2017'!$B$2:$J$163,2,FALSE),0)</f>
        <v>0</v>
      </c>
      <c r="AO125" s="1815">
        <f>IFERROR(VLOOKUP($A125,'2017'!$B$2:$J$163,3,FALSE),0)</f>
        <v>0</v>
      </c>
      <c r="AP125" s="1815">
        <f>IFERROR(VLOOKUP($A125,'2017'!$B$2:$J$163,4,FALSE),0)</f>
        <v>0</v>
      </c>
      <c r="AQ125" s="1815">
        <f>IFERROR(VLOOKUP($A125,'2017'!$B$2:$J$163,7,FALSE),0)</f>
        <v>0</v>
      </c>
      <c r="AR125" s="1740">
        <f>IFERROR(VLOOKUP($A125,'2017'!$B$2:$J$163,9,FALSE),0)</f>
        <v>0</v>
      </c>
      <c r="AS125" s="1700">
        <f>IFERROR(VLOOKUP($A125,'2016'!$B$2:$K$165,3,FALSE),0)</f>
        <v>0</v>
      </c>
      <c r="AT125" s="1796">
        <f>IFERROR(VLOOKUP($A125,'2016'!$B$2:$K$165,4,FALSE),0)</f>
        <v>0</v>
      </c>
      <c r="AU125" s="1796">
        <f>IFERROR(VLOOKUP($A125,'2016'!$B$2:$K$165,5,FALSE),0)</f>
        <v>0</v>
      </c>
      <c r="AV125" s="1796">
        <f>IFERROR(VLOOKUP($A125,'2016'!$B$2:$K$165,8,FALSE),0)</f>
        <v>0</v>
      </c>
      <c r="AW125" s="1740">
        <f>IFERROR(VLOOKUP($A125,'2016'!$B$2:$K$165,10,FALSE),0)</f>
        <v>0</v>
      </c>
      <c r="AX125" s="1700">
        <f>IFERROR(VLOOKUP($A125,'2015'!$B$2:$K$165,3,FALSE),0)</f>
        <v>0</v>
      </c>
      <c r="AY125" s="1695">
        <f>IFERROR(VLOOKUP($A125,'2015'!$B$2:$K$165,4,FALSE),0)</f>
        <v>0</v>
      </c>
      <c r="AZ125" s="1695">
        <f>IFERROR(VLOOKUP($A125,'2015'!$B$2:$K$165,5,FALSE),0)</f>
        <v>0</v>
      </c>
      <c r="BA125" s="1695">
        <f>IFERROR(VLOOKUP($A125,'2015'!$B$2:$K$165,8,FALSE),0)</f>
        <v>0</v>
      </c>
      <c r="BB125" s="1740">
        <f>IFERROR(VLOOKUP($A125,'2015'!$B$2:$K$165,10,FALSE),0)</f>
        <v>0</v>
      </c>
      <c r="BC125" s="1700">
        <f>IFERROR(VLOOKUP($A125,'2014'!$B$2:$K$157,3,FALSE),0)</f>
        <v>0</v>
      </c>
      <c r="BD125" s="1691">
        <f>IFERROR(VLOOKUP($A125,'2014'!$B$2:$K$157,4,FALSE),0)</f>
        <v>0</v>
      </c>
      <c r="BE125" s="1691">
        <f>IFERROR(VLOOKUP($A125,'2014'!$B$2:$K$157,5,FALSE),0)</f>
        <v>0</v>
      </c>
      <c r="BF125" s="1691">
        <f>IFERROR(VLOOKUP($A125,'2014'!$B$2:$K$157,8,FALSE),0)</f>
        <v>0</v>
      </c>
      <c r="BG125" s="1740">
        <f>IFERROR(VLOOKUP($A125,'2014'!$B$2:$K$157,10,FALSE),0)</f>
        <v>0</v>
      </c>
      <c r="BH125" s="1700">
        <f>IFERROR(VLOOKUP($A125,'2013'!$D$4:$I$249,2,FALSE),0)</f>
        <v>0</v>
      </c>
      <c r="BI125" s="1691">
        <f>IFERROR(VLOOKUP($A125,'2013'!$D$4:$I$249,3,FALSE),0)</f>
        <v>0</v>
      </c>
      <c r="BJ125" s="1691">
        <f>IFERROR(VLOOKUP($A125,'2013'!$D$4:$I$249,4,FALSE),0)</f>
        <v>0</v>
      </c>
      <c r="BK125" s="1691">
        <f>IFERROR(VLOOKUP($A125,'2013'!$D$4:$I$249,5,FALSE),0)</f>
        <v>0</v>
      </c>
      <c r="BL125" s="1740">
        <f>IFERROR(VLOOKUP($A125,'2013'!$D$4:$I$249,6,FALSE),0)</f>
        <v>0</v>
      </c>
      <c r="BM125" s="1737">
        <f>IFERROR(VLOOKUP($A125,'2012'!$D$3:$O$172,2,FALSE),0)</f>
        <v>751</v>
      </c>
      <c r="BN125" s="1691">
        <f>IFERROR(VLOOKUP($A125,'2012'!$D$3:$O$172,3,FALSE),0)</f>
        <v>493</v>
      </c>
      <c r="BO125" s="1743">
        <f>IFERROR(VLOOKUP($A125,'2012'!$D$3:$O$172,4,FALSE),0)</f>
        <v>27</v>
      </c>
      <c r="BP125" s="1700">
        <f>IFERROR(VLOOKUP($A125,'2012'!$D$3:$O$172,5,FALSE),0)</f>
        <v>80</v>
      </c>
      <c r="BQ125" s="1691">
        <f>IFERROR(VLOOKUP($A125,'2012'!$D$3:$O$172,6,FALSE),0)</f>
        <v>34</v>
      </c>
      <c r="BR125" s="1691">
        <f>IFERROR(VLOOKUP($A125,'2012'!$D$3:$O$172,7,FALSE),0)</f>
        <v>47</v>
      </c>
      <c r="BS125" s="1691">
        <f>IFERROR(VLOOKUP($A125,'2012'!$D$3:$O$172,8,FALSE),0)</f>
        <v>2</v>
      </c>
      <c r="BT125" s="1740">
        <f>IFERROR(VLOOKUP($A125,'2012'!$D$3:$O$172,9,FALSE),0)</f>
        <v>0.58750000000000002</v>
      </c>
      <c r="BU125" s="1737">
        <f>IFERROR(VLOOKUP($A125,'2012'!$D$3:$O$172,10,FALSE),0)</f>
        <v>671</v>
      </c>
      <c r="BV125" s="1691">
        <f>IFERROR(VLOOKUP($A125,'2012'!$D$3:$O$172,11,FALSE),0)</f>
        <v>446</v>
      </c>
      <c r="BW125" s="1743">
        <f>IFERROR(VLOOKUP($A125,'2012'!$D$3:$O$172,12,FALSE),0)</f>
        <v>25</v>
      </c>
      <c r="BX125" s="1700">
        <f>IFERROR(VLOOKUP($A125,'2011'!$D$4:$I$251,2,FALSE),0)</f>
        <v>87</v>
      </c>
      <c r="BY125" s="1691">
        <f>IFERROR(VLOOKUP($A125,'2011'!$D$4:$I$251,3,FALSE),0)</f>
        <v>56</v>
      </c>
      <c r="BZ125" s="1691">
        <f>IFERROR(VLOOKUP($A125,'2011'!$D$4:$I$251,4,FALSE),0)</f>
        <v>67</v>
      </c>
      <c r="CA125" s="1691">
        <f>IFERROR(VLOOKUP($A125,'2011'!$D$4:$I$251,5,FALSE),0)</f>
        <v>4</v>
      </c>
      <c r="CB125" s="1740">
        <f>IFERROR(VLOOKUP($A125,'2011'!$D$4:$I$251,6,FALSE),0)</f>
        <v>0.77011494252873558</v>
      </c>
      <c r="CC125" s="1700">
        <f>IFERROR(VLOOKUP($A125,'2010'!$C$3:$H$234,2,FALSE),0)</f>
        <v>84</v>
      </c>
      <c r="CD125" s="1691">
        <f>IFERROR(VLOOKUP($A125,'2010'!$C$3:$H$234,3,FALSE),0)</f>
        <v>46</v>
      </c>
      <c r="CE125" s="1691">
        <f>IFERROR(VLOOKUP($A125,'2010'!$C$3:$H$234,4,FALSE),0)</f>
        <v>63</v>
      </c>
      <c r="CF125" s="1691">
        <f>IFERROR(VLOOKUP($A125,'2010'!$C$3:$H$234,5,FALSE),0)</f>
        <v>6</v>
      </c>
      <c r="CG125" s="1740">
        <f>IFERROR(VLOOKUP($A125,'2010'!$C$3:$H$234,6,FALSE),0)</f>
        <v>0.75</v>
      </c>
      <c r="CH125" s="1700">
        <f>IFERROR(VLOOKUP($A125,'2009'!$C$3:$H$242,2,FALSE),0)</f>
        <v>77</v>
      </c>
      <c r="CI125" s="1691">
        <f>IFERROR(VLOOKUP($A125,'2009'!$C$3:$H$242,3,FALSE),0)</f>
        <v>45</v>
      </c>
      <c r="CJ125" s="1691">
        <f>IFERROR(VLOOKUP($A125,'2009'!$C$3:$H$242,4,FALSE),0)</f>
        <v>57</v>
      </c>
      <c r="CK125" s="1691">
        <f>IFERROR(VLOOKUP($A125,'2009'!$C$3:$H$242,5,FALSE),0)</f>
        <v>4</v>
      </c>
      <c r="CL125" s="1740">
        <f>IFERROR(VLOOKUP($A125,'2009'!$C$3:$H$242,6,FALSE),0)</f>
        <v>0.74025974025974028</v>
      </c>
      <c r="CM125" s="1700">
        <f>IFERROR(VLOOKUP($A125,'2008'!$C$3:$H$229,2,FALSE),0)</f>
        <v>84</v>
      </c>
      <c r="CN125" s="1691">
        <f>IFERROR(VLOOKUP($A125,'2008'!$C$3:$H$229,3,FALSE),0)</f>
        <v>38</v>
      </c>
      <c r="CO125" s="1691">
        <f>IFERROR(VLOOKUP($A125,'2008'!$C$3:$H$229,4,FALSE),0)</f>
        <v>51</v>
      </c>
      <c r="CP125" s="1691">
        <f>IFERROR(VLOOKUP($A125,'2008'!$C$3:$H$229,5,FALSE),0)</f>
        <v>6</v>
      </c>
      <c r="CQ125" s="1740">
        <f>IFERROR(VLOOKUP($A125,'2008'!$C$3:$H$229,6,FALSE),0)</f>
        <v>0.6071428571428571</v>
      </c>
      <c r="CR125" s="1700">
        <f>IFERROR(VLOOKUP($A125,'2007'!$C$3:$M$238,7,FALSE),0)</f>
        <v>73</v>
      </c>
      <c r="CS125" s="1691">
        <f>IFERROR(VLOOKUP($A125,'2007'!$C$3:$M$238,8,FALSE),0)</f>
        <v>21</v>
      </c>
      <c r="CT125" s="1691">
        <f>IFERROR(VLOOKUP($A125,'2007'!$C$3:$M$238,9,FALSE),0)</f>
        <v>40</v>
      </c>
      <c r="CU125" s="1691">
        <f>IFERROR(VLOOKUP($A125,'2007'!$C$3:$M$238,10,FALSE),0)</f>
        <v>0</v>
      </c>
      <c r="CV125" s="1740">
        <f>IFERROR(VLOOKUP($A125,'2007'!$C$3:$M$238,11,FALSE),0)</f>
        <v>0.54794520547945202</v>
      </c>
      <c r="CW125" s="1700">
        <f>IFERROR(VLOOKUP($A125,'2006'!$A$2:$F$200,2,FALSE),0)</f>
        <v>67</v>
      </c>
      <c r="CX125" s="1691">
        <f>IFERROR(VLOOKUP($A125,'2006'!$A$2:$F$200,4,FALSE),0)</f>
        <v>33</v>
      </c>
      <c r="CY125" s="1691">
        <f>IFERROR(VLOOKUP($A125,'2006'!$A$2:$F$200,5,FALSE),0)</f>
        <v>1</v>
      </c>
      <c r="CZ125" s="1740">
        <f>IFERROR(VLOOKUP($A125,'2006'!$A$2:$F$200,6,FALSE),0)</f>
        <v>0.4925373134328358</v>
      </c>
      <c r="DA125" s="1700">
        <f>IFERROR(VLOOKUP($A125,'2005'!$C$3:$M$205,8,FALSE),0)</f>
        <v>71</v>
      </c>
      <c r="DB125" s="1691">
        <f>IFERROR(VLOOKUP($A125,'2005'!$C$3:$M$205,9,FALSE),0)</f>
        <v>45</v>
      </c>
      <c r="DC125" s="1691">
        <f>IFERROR(VLOOKUP($A125,'2005'!$C$3:$M$205,10,FALSE),0)</f>
        <v>1</v>
      </c>
      <c r="DD125" s="1740">
        <f>IFERROR(VLOOKUP($A125,'2005'!$C$3:$M$205,11,FALSE),0)</f>
        <v>0.63380281690140849</v>
      </c>
      <c r="DE125" s="1700">
        <f>IFERROR(VLOOKUP($A125,'2004'!$C$3:$M$213,8,FALSE),0)</f>
        <v>69</v>
      </c>
      <c r="DF125" s="1691">
        <f>IFERROR(VLOOKUP($A125,'2004'!$C$3:$M$213,9,FALSE),0)</f>
        <v>52</v>
      </c>
      <c r="DG125" s="1691">
        <f>IFERROR(VLOOKUP($A125,'2004'!$C$3:$M$213,10,FALSE),0)</f>
        <v>2</v>
      </c>
      <c r="DH125" s="1740">
        <f>IFERROR(VLOOKUP($A125,'2004'!$C$3:$M$213,11,FALSE),0)</f>
        <v>0.75362318840579712</v>
      </c>
      <c r="DI125" s="1700">
        <f>IFERROR(VLOOKUP($A125,'2003'!$C$3:$Q$214,12,FALSE),0)</f>
        <v>59</v>
      </c>
      <c r="DJ125" s="1691">
        <f>IFERROR(VLOOKUP($A125,'2003'!$C$3:$Q$214,13,FALSE),0)</f>
        <v>38</v>
      </c>
      <c r="DK125" s="1691">
        <f>IFERROR(VLOOKUP($A125,'2003'!$C$3:$Q$214,14,FALSE),0)</f>
        <v>1</v>
      </c>
      <c r="DL125" s="1740">
        <f>IFERROR(VLOOKUP($A125,'2003'!$C$3:$Q$214,15,FALSE),0)</f>
        <v>0.64406779661016944</v>
      </c>
      <c r="DM125" s="1700">
        <f>IFERROR(VLOOKUP($A125,'2002'!$D$3:$R$214,12,FALSE),0)</f>
        <v>0</v>
      </c>
      <c r="DN125" s="1691">
        <f>IFERROR(VLOOKUP($A125,'2002'!$D$3:$R$214,13,FALSE),0)</f>
        <v>0</v>
      </c>
      <c r="DO125" s="1691">
        <f>IFERROR(VLOOKUP($A125,'2002'!$D$3:$R$214,14,FALSE),0)</f>
        <v>0</v>
      </c>
      <c r="DP125" s="1788">
        <f>IFERROR(VLOOKUP($A125,'2002'!$D$3:$R$214,15,FALSE),0)</f>
        <v>0</v>
      </c>
      <c r="DQ125" s="1700">
        <f>IFERROR(VLOOKUP($A125,'Pre 2002'!$C$3:$CK$382,84,FALSE),0)</f>
        <v>0</v>
      </c>
      <c r="DR125" s="1695">
        <f>IFERROR(VLOOKUP($A125,'Pre 2002'!$C$3:$CK$382,85,FALSE),0)</f>
        <v>0</v>
      </c>
      <c r="DS125" s="1695">
        <f>IFERROR(VLOOKUP($A125,'Pre 2002'!$C$3:$CK$382,86,FALSE),0)</f>
        <v>0</v>
      </c>
      <c r="DT125" s="1790">
        <f>IFERROR(VLOOKUP($A125,'Pre 2002'!$C$3:$CK$382,87,FALSE),0)</f>
        <v>0</v>
      </c>
      <c r="DU125" s="1741">
        <f>IFERROR(VLOOKUP(A125,'Pre 2002'!$C$3:$CG$382,83,FALSE),0)</f>
        <v>0</v>
      </c>
      <c r="DV125" s="1722"/>
      <c r="DY125" s="1731"/>
    </row>
    <row r="126" spans="1:129">
      <c r="A126" s="1778" t="s">
        <v>2069</v>
      </c>
      <c r="B126" s="1562">
        <f t="shared" si="30"/>
        <v>413</v>
      </c>
      <c r="C126" s="1562">
        <f t="shared" si="31"/>
        <v>271</v>
      </c>
      <c r="D126" s="1562">
        <f t="shared" si="32"/>
        <v>27</v>
      </c>
      <c r="E126" s="1563">
        <f t="shared" si="33"/>
        <v>0.6561743341404358</v>
      </c>
      <c r="F126" s="1786">
        <f t="shared" si="34"/>
        <v>6</v>
      </c>
      <c r="G126" s="1595" t="s">
        <v>2159</v>
      </c>
      <c r="H126" s="1567">
        <f t="shared" si="49"/>
        <v>6</v>
      </c>
      <c r="I126" s="1734">
        <f t="shared" si="50"/>
        <v>413</v>
      </c>
      <c r="J126" s="1734">
        <f t="shared" si="51"/>
        <v>271</v>
      </c>
      <c r="K126" s="1734">
        <f t="shared" si="52"/>
        <v>27</v>
      </c>
      <c r="L126" s="1806">
        <f t="shared" si="53"/>
        <v>0.6561743341404358</v>
      </c>
      <c r="M126" s="1734"/>
      <c r="N126" s="1748"/>
      <c r="O126" s="1700">
        <f>IFERROR(VLOOKUP($A126,'2022'!$B$2:$K$174,3,FALSE),0)</f>
        <v>0</v>
      </c>
      <c r="P126" s="1858">
        <f>IFERROR(VLOOKUP($A126,'2022'!$B$2:$K$174,4,FALSE),0)</f>
        <v>0</v>
      </c>
      <c r="Q126" s="1858">
        <f>IFERROR(VLOOKUP($A126,'2022'!$B$2:$K$174,5,FALSE),0)</f>
        <v>0</v>
      </c>
      <c r="R126" s="1858">
        <f>IFERROR(VLOOKUP($A126,'2022'!$B$2:$K$174,8,FALSE),0)</f>
        <v>0</v>
      </c>
      <c r="S126" s="1740">
        <f>IFERROR(VLOOKUP($A126,'2022'!$B$2:$K$174,10,FALSE),0)</f>
        <v>0</v>
      </c>
      <c r="T126" s="1700">
        <f>IFERROR(VLOOKUP($A126,'2021'!$B$2:$K$174,3,FALSE),0)</f>
        <v>0</v>
      </c>
      <c r="U126" s="1843">
        <f>IFERROR(VLOOKUP($A126,'2021'!$B$2:$K$174,4,FALSE),0)</f>
        <v>0</v>
      </c>
      <c r="V126" s="1843">
        <f>IFERROR(VLOOKUP($A126,'2021'!$B$2:$K$174,5,FALSE),0)</f>
        <v>0</v>
      </c>
      <c r="W126" s="1843">
        <f>IFERROR(VLOOKUP($A126,'2021'!$B$2:$K$174,8,FALSE),0)</f>
        <v>0</v>
      </c>
      <c r="X126" s="1740">
        <f>IFERROR(VLOOKUP($A126,'2021'!$B$2:$K$174,10,FALSE),0)</f>
        <v>0</v>
      </c>
      <c r="Y126" s="1700">
        <f>IFERROR(VLOOKUP($A126,'2020'!$B$2:$K$170,3,FALSE),0)</f>
        <v>0</v>
      </c>
      <c r="Z126" s="1829">
        <f>IFERROR(VLOOKUP($A126,'2020'!$B$2:$K$170,4,FALSE),0)</f>
        <v>0</v>
      </c>
      <c r="AA126" s="1829">
        <f>IFERROR(VLOOKUP($A126,'2020'!$B$2:$K$170,5,FALSE),0)</f>
        <v>0</v>
      </c>
      <c r="AB126" s="1829">
        <f>IFERROR(VLOOKUP($A126,'2020'!$B$2:$K$170,8,FALSE),0)</f>
        <v>0</v>
      </c>
      <c r="AC126" s="1740">
        <f>IFERROR(VLOOKUP($A126,'2020'!$B$2:$K$170,10,FALSE),0)</f>
        <v>0</v>
      </c>
      <c r="AD126" s="1700">
        <f>IFERROR(VLOOKUP($A126,'2019'!$B$2:$K$170,3,FALSE),0)</f>
        <v>0</v>
      </c>
      <c r="AE126" s="1823">
        <f>IFERROR(VLOOKUP($A126,'2019'!$B$2:$K$170,4,FALSE),0)</f>
        <v>0</v>
      </c>
      <c r="AF126" s="1823">
        <f>IFERROR(VLOOKUP($A126,'2019'!$B$2:$K$170,5,FALSE),0)</f>
        <v>0</v>
      </c>
      <c r="AG126" s="1823">
        <f>IFERROR(VLOOKUP($A126,'2019'!$B$2:$K$170,8,FALSE),0)</f>
        <v>0</v>
      </c>
      <c r="AH126" s="1740">
        <f>IFERROR(VLOOKUP($A126,'2019'!$B$2:$K$170,10,FALSE),0)</f>
        <v>0</v>
      </c>
      <c r="AI126" s="1700">
        <f>IFERROR(VLOOKUP($A126,'2018'!$B$2:$K$170,3,FALSE),0)</f>
        <v>0</v>
      </c>
      <c r="AJ126" s="1821">
        <f>IFERROR(VLOOKUP($A126,'2018'!$B$2:$K$170,4,FALSE),0)</f>
        <v>0</v>
      </c>
      <c r="AK126" s="1821">
        <f>IFERROR(VLOOKUP($A126,'2018'!$B$2:$K$170,5,FALSE),0)</f>
        <v>0</v>
      </c>
      <c r="AL126" s="1821">
        <f>IFERROR(VLOOKUP($A126,'2018'!$B$2:$K$170,8,FALSE),0)</f>
        <v>0</v>
      </c>
      <c r="AM126" s="1740">
        <f>IFERROR(VLOOKUP($A126,'2018'!$B$2:$K$170,10,FALSE),0)</f>
        <v>0</v>
      </c>
      <c r="AN126" s="1700">
        <f>IFERROR(VLOOKUP($A126,'2017'!$B$2:$J$163,2,FALSE),0)</f>
        <v>0</v>
      </c>
      <c r="AO126" s="1815">
        <f>IFERROR(VLOOKUP($A126,'2017'!$B$2:$J$163,3,FALSE),0)</f>
        <v>0</v>
      </c>
      <c r="AP126" s="1815">
        <f>IFERROR(VLOOKUP($A126,'2017'!$B$2:$J$163,4,FALSE),0)</f>
        <v>0</v>
      </c>
      <c r="AQ126" s="1815">
        <f>IFERROR(VLOOKUP($A126,'2017'!$B$2:$J$163,7,FALSE),0)</f>
        <v>0</v>
      </c>
      <c r="AR126" s="1740">
        <f>IFERROR(VLOOKUP($A126,'2017'!$B$2:$J$163,9,FALSE),0)</f>
        <v>0</v>
      </c>
      <c r="AS126" s="1700">
        <f>IFERROR(VLOOKUP($A126,'2016'!$B$2:$K$165,3,FALSE),0)</f>
        <v>0</v>
      </c>
      <c r="AT126" s="1796">
        <f>IFERROR(VLOOKUP($A126,'2016'!$B$2:$K$165,4,FALSE),0)</f>
        <v>0</v>
      </c>
      <c r="AU126" s="1796">
        <f>IFERROR(VLOOKUP($A126,'2016'!$B$2:$K$165,5,FALSE),0)</f>
        <v>0</v>
      </c>
      <c r="AV126" s="1796">
        <f>IFERROR(VLOOKUP($A126,'2016'!$B$2:$K$165,8,FALSE),0)</f>
        <v>0</v>
      </c>
      <c r="AW126" s="1740">
        <f>IFERROR(VLOOKUP($A126,'2016'!$B$2:$K$165,10,FALSE),0)</f>
        <v>0</v>
      </c>
      <c r="AX126" s="1700">
        <f>IFERROR(VLOOKUP($A126,'2015'!$B$2:$K$165,3,FALSE),0)</f>
        <v>0</v>
      </c>
      <c r="AY126" s="1695">
        <f>IFERROR(VLOOKUP($A126,'2015'!$B$2:$K$165,4,FALSE),0)</f>
        <v>0</v>
      </c>
      <c r="AZ126" s="1695">
        <f>IFERROR(VLOOKUP($A126,'2015'!$B$2:$K$165,5,FALSE),0)</f>
        <v>0</v>
      </c>
      <c r="BA126" s="1695">
        <f>IFERROR(VLOOKUP($A126,'2015'!$B$2:$K$165,8,FALSE),0)</f>
        <v>0</v>
      </c>
      <c r="BB126" s="1740">
        <f>IFERROR(VLOOKUP($A126,'2015'!$B$2:$K$165,10,FALSE),0)</f>
        <v>0</v>
      </c>
      <c r="BC126" s="1700">
        <f>IFERROR(VLOOKUP($A126,'2014'!$B$2:$K$157,3,FALSE),0)</f>
        <v>0</v>
      </c>
      <c r="BD126" s="1691">
        <f>IFERROR(VLOOKUP($A126,'2014'!$B$2:$K$157,4,FALSE),0)</f>
        <v>0</v>
      </c>
      <c r="BE126" s="1691">
        <f>IFERROR(VLOOKUP($A126,'2014'!$B$2:$K$157,5,FALSE),0)</f>
        <v>0</v>
      </c>
      <c r="BF126" s="1691">
        <f>IFERROR(VLOOKUP($A126,'2014'!$B$2:$K$157,8,FALSE),0)</f>
        <v>0</v>
      </c>
      <c r="BG126" s="1740">
        <f>IFERROR(VLOOKUP($A126,'2014'!$B$2:$K$157,10,FALSE),0)</f>
        <v>0</v>
      </c>
      <c r="BH126" s="1700">
        <f>IFERROR(VLOOKUP($A126,'2013'!$D$4:$I$249,2,FALSE),0)</f>
        <v>0</v>
      </c>
      <c r="BI126" s="1691">
        <f>IFERROR(VLOOKUP($A126,'2013'!$D$4:$I$249,3,FALSE),0)</f>
        <v>0</v>
      </c>
      <c r="BJ126" s="1691">
        <f>IFERROR(VLOOKUP($A126,'2013'!$D$4:$I$249,4,FALSE),0)</f>
        <v>0</v>
      </c>
      <c r="BK126" s="1691">
        <f>IFERROR(VLOOKUP($A126,'2013'!$D$4:$I$249,5,FALSE),0)</f>
        <v>0</v>
      </c>
      <c r="BL126" s="1740">
        <f>IFERROR(VLOOKUP($A126,'2013'!$D$4:$I$249,6,FALSE),0)</f>
        <v>0</v>
      </c>
      <c r="BM126" s="1737">
        <f>IFERROR(VLOOKUP($A126,'2012'!$D$3:$O$172,2,FALSE),0)</f>
        <v>0</v>
      </c>
      <c r="BN126" s="1691">
        <f>IFERROR(VLOOKUP($A126,'2012'!$D$3:$O$172,3,FALSE),0)</f>
        <v>0</v>
      </c>
      <c r="BO126" s="1743">
        <f>IFERROR(VLOOKUP($A126,'2012'!$D$3:$O$172,4,FALSE),0)</f>
        <v>0</v>
      </c>
      <c r="BP126" s="1700">
        <f>IFERROR(VLOOKUP($A126,'2012'!$D$3:$O$172,5,FALSE),0)</f>
        <v>0</v>
      </c>
      <c r="BQ126" s="1691">
        <f>IFERROR(VLOOKUP($A126,'2012'!$D$3:$O$172,6,FALSE),0)</f>
        <v>0</v>
      </c>
      <c r="BR126" s="1691">
        <f>IFERROR(VLOOKUP($A126,'2012'!$D$3:$O$172,7,FALSE),0)</f>
        <v>0</v>
      </c>
      <c r="BS126" s="1691">
        <f>IFERROR(VLOOKUP($A126,'2012'!$D$3:$O$172,8,FALSE),0)</f>
        <v>0</v>
      </c>
      <c r="BT126" s="1740">
        <f>IFERROR(VLOOKUP($A126,'2012'!$D$3:$O$172,9,FALSE),0)</f>
        <v>0</v>
      </c>
      <c r="BX126" s="1700">
        <f>IFERROR(VLOOKUP($A126,'2011'!$D$4:$I$251,2,FALSE),0)</f>
        <v>0</v>
      </c>
      <c r="BY126" s="1691">
        <f>IFERROR(VLOOKUP($A126,'2011'!$D$4:$I$251,3,FALSE),0)</f>
        <v>0</v>
      </c>
      <c r="BZ126" s="1691">
        <f>IFERROR(VLOOKUP($A126,'2011'!$D$4:$I$251,4,FALSE),0)</f>
        <v>0</v>
      </c>
      <c r="CA126" s="1691">
        <f>IFERROR(VLOOKUP($A126,'2011'!$D$4:$I$251,5,FALSE),0)</f>
        <v>0</v>
      </c>
      <c r="CB126" s="1740">
        <f>IFERROR(VLOOKUP($A126,'2011'!$D$4:$I$251,6,FALSE),0)</f>
        <v>0</v>
      </c>
      <c r="CC126" s="1700">
        <f>IFERROR(VLOOKUP($A126,'2010'!$C$3:$H$234,2,FALSE),0)</f>
        <v>0</v>
      </c>
      <c r="CD126" s="1691">
        <f>IFERROR(VLOOKUP($A126,'2010'!$C$3:$H$234,3,FALSE),0)</f>
        <v>0</v>
      </c>
      <c r="CE126" s="1691">
        <f>IFERROR(VLOOKUP($A126,'2010'!$C$3:$H$234,4,FALSE),0)</f>
        <v>0</v>
      </c>
      <c r="CF126" s="1691">
        <f>IFERROR(VLOOKUP($A126,'2010'!$C$3:$H$234,5,FALSE),0)</f>
        <v>0</v>
      </c>
      <c r="CG126" s="1740">
        <f>IFERROR(VLOOKUP($A126,'2010'!$C$3:$H$234,6,FALSE),0)</f>
        <v>0</v>
      </c>
      <c r="CH126" s="1700">
        <f>IFERROR(VLOOKUP($A126,'2009'!$C$3:$H$242,2,FALSE),0)</f>
        <v>0</v>
      </c>
      <c r="CI126" s="1691">
        <f>IFERROR(VLOOKUP($A126,'2009'!$C$3:$H$242,3,FALSE),0)</f>
        <v>0</v>
      </c>
      <c r="CJ126" s="1691">
        <f>IFERROR(VLOOKUP($A126,'2009'!$C$3:$H$242,4,FALSE),0)</f>
        <v>0</v>
      </c>
      <c r="CK126" s="1691">
        <f>IFERROR(VLOOKUP($A126,'2009'!$C$3:$H$242,5,FALSE),0)</f>
        <v>0</v>
      </c>
      <c r="CL126" s="1740">
        <f>IFERROR(VLOOKUP($A126,'2009'!$C$3:$H$242,6,FALSE),0)</f>
        <v>0</v>
      </c>
      <c r="CM126" s="1700">
        <f>IFERROR(VLOOKUP($A126,'2008'!$C$3:$H$229,2,FALSE),0)</f>
        <v>0</v>
      </c>
      <c r="CN126" s="1691">
        <f>IFERROR(VLOOKUP($A126,'2008'!$C$3:$H$229,3,FALSE),0)</f>
        <v>0</v>
      </c>
      <c r="CO126" s="1691">
        <f>IFERROR(VLOOKUP($A126,'2008'!$C$3:$H$229,4,FALSE),0)</f>
        <v>0</v>
      </c>
      <c r="CP126" s="1691">
        <f>IFERROR(VLOOKUP($A126,'2008'!$C$3:$H$229,5,FALSE),0)</f>
        <v>0</v>
      </c>
      <c r="CQ126" s="1740">
        <f>IFERROR(VLOOKUP($A126,'2008'!$C$3:$H$229,6,FALSE),0)</f>
        <v>0</v>
      </c>
      <c r="CR126" s="1700">
        <f>IFERROR(VLOOKUP($A126,'2007'!$C$3:$M$238,7,FALSE),0)</f>
        <v>0</v>
      </c>
      <c r="CS126" s="1691">
        <f>IFERROR(VLOOKUP($A126,'2007'!$C$3:$M$238,8,FALSE),0)</f>
        <v>0</v>
      </c>
      <c r="CT126" s="1691">
        <f>IFERROR(VLOOKUP($A126,'2007'!$C$3:$M$238,9,FALSE),0)</f>
        <v>0</v>
      </c>
      <c r="CU126" s="1691">
        <f>IFERROR(VLOOKUP($A126,'2007'!$C$3:$M$238,10,FALSE),0)</f>
        <v>0</v>
      </c>
      <c r="CV126" s="1740">
        <f>IFERROR(VLOOKUP($A126,'2007'!$C$3:$M$238,11,FALSE),0)</f>
        <v>0</v>
      </c>
      <c r="CW126" s="1700">
        <f>IFERROR(VLOOKUP($A126,'2006'!$A$2:$F$200,2,FALSE),0)</f>
        <v>0</v>
      </c>
      <c r="CX126" s="1691">
        <f>IFERROR(VLOOKUP($A126,'2006'!$A$2:$F$200,4,FALSE),0)</f>
        <v>0</v>
      </c>
      <c r="CY126" s="1691">
        <f>IFERROR(VLOOKUP($A126,'2006'!$A$2:$F$200,5,FALSE),0)</f>
        <v>0</v>
      </c>
      <c r="CZ126" s="1740">
        <f>IFERROR(VLOOKUP($A126,'2006'!$A$2:$F$200,6,FALSE),0)</f>
        <v>0</v>
      </c>
      <c r="DA126" s="1700">
        <f>IFERROR(VLOOKUP($A126,'2005'!$C$3:$M$205,8,FALSE),0)</f>
        <v>0</v>
      </c>
      <c r="DB126" s="1691">
        <f>IFERROR(VLOOKUP($A126,'2005'!$C$3:$M$205,9,FALSE),0)</f>
        <v>0</v>
      </c>
      <c r="DC126" s="1691">
        <f>IFERROR(VLOOKUP($A126,'2005'!$C$3:$M$205,10,FALSE),0)</f>
        <v>0</v>
      </c>
      <c r="DD126" s="1740">
        <f>IFERROR(VLOOKUP($A126,'2005'!$C$3:$M$205,11,FALSE),0)</f>
        <v>0</v>
      </c>
      <c r="DE126" s="1700">
        <f>IFERROR(VLOOKUP($A126,'2004'!$C$3:$M$213,8,FALSE),0)</f>
        <v>0</v>
      </c>
      <c r="DF126" s="1691">
        <f>IFERROR(VLOOKUP($A126,'2004'!$C$3:$M$213,9,FALSE),0)</f>
        <v>0</v>
      </c>
      <c r="DG126" s="1691">
        <f>IFERROR(VLOOKUP($A126,'2004'!$C$3:$M$213,10,FALSE),0)</f>
        <v>0</v>
      </c>
      <c r="DH126" s="1740">
        <f>IFERROR(VLOOKUP($A126,'2004'!$C$3:$M$213,11,FALSE),0)</f>
        <v>0</v>
      </c>
      <c r="DI126" s="1700">
        <f>IFERROR(VLOOKUP($A126,'2003'!$C$3:$Q$214,12,FALSE),0)</f>
        <v>0</v>
      </c>
      <c r="DJ126" s="1691">
        <f>IFERROR(VLOOKUP($A126,'2003'!$C$3:$Q$214,13,FALSE),0)</f>
        <v>0</v>
      </c>
      <c r="DK126" s="1691">
        <f>IFERROR(VLOOKUP($A126,'2003'!$C$3:$Q$214,14,FALSE),0)</f>
        <v>0</v>
      </c>
      <c r="DL126" s="1740">
        <f>IFERROR(VLOOKUP($A126,'2003'!$C$3:$Q$214,15,FALSE),0)</f>
        <v>0</v>
      </c>
      <c r="DM126" s="1700">
        <f>IFERROR(VLOOKUP($A126,'2002'!$D$3:$R$214,12,FALSE),0)</f>
        <v>0</v>
      </c>
      <c r="DN126" s="1691">
        <f>IFERROR(VLOOKUP($A126,'2002'!$D$3:$R$214,13,FALSE),0)</f>
        <v>0</v>
      </c>
      <c r="DO126" s="1691">
        <f>IFERROR(VLOOKUP($A126,'2002'!$D$3:$R$214,14,FALSE),0)</f>
        <v>0</v>
      </c>
      <c r="DP126" s="1788">
        <f>IFERROR(VLOOKUP($A126,'2002'!$D$3:$R$214,15,FALSE),0)</f>
        <v>0</v>
      </c>
      <c r="DQ126" s="1700">
        <f>IFERROR(VLOOKUP($A126,'Pre 2002'!$C$3:$CK$382,84,FALSE),0)</f>
        <v>413</v>
      </c>
      <c r="DR126" s="1695">
        <f>IFERROR(VLOOKUP($A126,'Pre 2002'!$C$3:$CK$382,85,FALSE),0)</f>
        <v>271</v>
      </c>
      <c r="DS126" s="1695">
        <f>IFERROR(VLOOKUP($A126,'Pre 2002'!$C$3:$CK$382,86,FALSE),0)</f>
        <v>27</v>
      </c>
      <c r="DT126" s="1790">
        <f>IFERROR(VLOOKUP($A126,'Pre 2002'!$C$3:$CK$382,87,FALSE),0)</f>
        <v>0.6561743341404358</v>
      </c>
      <c r="DU126" s="1741">
        <f>IFERROR(VLOOKUP(A126,'Pre 2002'!$C$3:$CG$382,83,FALSE),0)</f>
        <v>6</v>
      </c>
      <c r="DV126" s="1722"/>
      <c r="DY126" s="1731"/>
    </row>
    <row r="127" spans="1:129">
      <c r="A127" s="1778" t="s">
        <v>257</v>
      </c>
      <c r="B127" s="1562">
        <f t="shared" si="30"/>
        <v>589</v>
      </c>
      <c r="C127" s="1562">
        <f t="shared" si="31"/>
        <v>354</v>
      </c>
      <c r="D127" s="1562">
        <f t="shared" si="32"/>
        <v>27</v>
      </c>
      <c r="E127" s="1563">
        <f t="shared" si="33"/>
        <v>0.60101867572156198</v>
      </c>
      <c r="F127" s="1786">
        <f t="shared" si="34"/>
        <v>9</v>
      </c>
      <c r="G127" s="1595">
        <v>2006</v>
      </c>
      <c r="H127" s="1567">
        <f t="shared" si="49"/>
        <v>9</v>
      </c>
      <c r="I127" s="1734">
        <f t="shared" si="50"/>
        <v>589</v>
      </c>
      <c r="J127" s="1734">
        <f t="shared" si="51"/>
        <v>354</v>
      </c>
      <c r="K127" s="1734">
        <f t="shared" si="52"/>
        <v>27</v>
      </c>
      <c r="L127" s="1806">
        <f t="shared" si="53"/>
        <v>0.60101867572156198</v>
      </c>
      <c r="M127" s="1568" t="s">
        <v>2</v>
      </c>
      <c r="N127" s="1573">
        <v>1</v>
      </c>
      <c r="O127" s="1700">
        <f>IFERROR(VLOOKUP($A127,'2022'!$B$2:$K$174,3,FALSE),0)</f>
        <v>0</v>
      </c>
      <c r="P127" s="1858">
        <f>IFERROR(VLOOKUP($A127,'2022'!$B$2:$K$174,4,FALSE),0)</f>
        <v>0</v>
      </c>
      <c r="Q127" s="1858">
        <f>IFERROR(VLOOKUP($A127,'2022'!$B$2:$K$174,5,FALSE),0)</f>
        <v>0</v>
      </c>
      <c r="R127" s="1858">
        <f>IFERROR(VLOOKUP($A127,'2022'!$B$2:$K$174,8,FALSE),0)</f>
        <v>0</v>
      </c>
      <c r="S127" s="1740">
        <f>IFERROR(VLOOKUP($A127,'2022'!$B$2:$K$174,10,FALSE),0)</f>
        <v>0</v>
      </c>
      <c r="T127" s="1700">
        <f>IFERROR(VLOOKUP($A127,'2021'!$B$2:$K$174,3,FALSE),0)</f>
        <v>0</v>
      </c>
      <c r="U127" s="1843">
        <f>IFERROR(VLOOKUP($A127,'2021'!$B$2:$K$174,4,FALSE),0)</f>
        <v>0</v>
      </c>
      <c r="V127" s="1843">
        <f>IFERROR(VLOOKUP($A127,'2021'!$B$2:$K$174,5,FALSE),0)</f>
        <v>0</v>
      </c>
      <c r="W127" s="1843">
        <f>IFERROR(VLOOKUP($A127,'2021'!$B$2:$K$174,8,FALSE),0)</f>
        <v>0</v>
      </c>
      <c r="X127" s="1740">
        <f>IFERROR(VLOOKUP($A127,'2021'!$B$2:$K$174,10,FALSE),0)</f>
        <v>0</v>
      </c>
      <c r="Y127" s="1700">
        <f>IFERROR(VLOOKUP($A127,'2020'!$B$2:$K$170,3,FALSE),0)</f>
        <v>0</v>
      </c>
      <c r="Z127" s="1829">
        <f>IFERROR(VLOOKUP($A127,'2020'!$B$2:$K$170,4,FALSE),0)</f>
        <v>0</v>
      </c>
      <c r="AA127" s="1829">
        <f>IFERROR(VLOOKUP($A127,'2020'!$B$2:$K$170,5,FALSE),0)</f>
        <v>0</v>
      </c>
      <c r="AB127" s="1829">
        <f>IFERROR(VLOOKUP($A127,'2020'!$B$2:$K$170,8,FALSE),0)</f>
        <v>0</v>
      </c>
      <c r="AC127" s="1740">
        <f>IFERROR(VLOOKUP($A127,'2020'!$B$2:$K$170,10,FALSE),0)</f>
        <v>0</v>
      </c>
      <c r="AD127" s="1700">
        <f>IFERROR(VLOOKUP($A127,'2019'!$B$2:$K$170,3,FALSE),0)</f>
        <v>0</v>
      </c>
      <c r="AE127" s="1823">
        <f>IFERROR(VLOOKUP($A127,'2019'!$B$2:$K$170,4,FALSE),0)</f>
        <v>0</v>
      </c>
      <c r="AF127" s="1823">
        <f>IFERROR(VLOOKUP($A127,'2019'!$B$2:$K$170,5,FALSE),0)</f>
        <v>0</v>
      </c>
      <c r="AG127" s="1823">
        <f>IFERROR(VLOOKUP($A127,'2019'!$B$2:$K$170,8,FALSE),0)</f>
        <v>0</v>
      </c>
      <c r="AH127" s="1740">
        <f>IFERROR(VLOOKUP($A127,'2019'!$B$2:$K$170,10,FALSE),0)</f>
        <v>0</v>
      </c>
      <c r="AI127" s="1700">
        <f>IFERROR(VLOOKUP($A127,'2018'!$B$2:$K$170,3,FALSE),0)</f>
        <v>0</v>
      </c>
      <c r="AJ127" s="1821">
        <f>IFERROR(VLOOKUP($A127,'2018'!$B$2:$K$170,4,FALSE),0)</f>
        <v>0</v>
      </c>
      <c r="AK127" s="1821">
        <f>IFERROR(VLOOKUP($A127,'2018'!$B$2:$K$170,5,FALSE),0)</f>
        <v>0</v>
      </c>
      <c r="AL127" s="1821">
        <f>IFERROR(VLOOKUP($A127,'2018'!$B$2:$K$170,8,FALSE),0)</f>
        <v>0</v>
      </c>
      <c r="AM127" s="1740">
        <f>IFERROR(VLOOKUP($A127,'2018'!$B$2:$K$170,10,FALSE),0)</f>
        <v>0</v>
      </c>
      <c r="AN127" s="1700">
        <f>IFERROR(VLOOKUP($A127,'2017'!$B$2:$J$163,2,FALSE),0)</f>
        <v>0</v>
      </c>
      <c r="AO127" s="1815">
        <f>IFERROR(VLOOKUP($A127,'2017'!$B$2:$J$163,3,FALSE),0)</f>
        <v>0</v>
      </c>
      <c r="AP127" s="1815">
        <f>IFERROR(VLOOKUP($A127,'2017'!$B$2:$J$163,4,FALSE),0)</f>
        <v>0</v>
      </c>
      <c r="AQ127" s="1815">
        <f>IFERROR(VLOOKUP($A127,'2017'!$B$2:$J$163,7,FALSE),0)</f>
        <v>0</v>
      </c>
      <c r="AR127" s="1740">
        <f>IFERROR(VLOOKUP($A127,'2017'!$B$2:$J$163,9,FALSE),0)</f>
        <v>0</v>
      </c>
      <c r="AS127" s="1700">
        <f>IFERROR(VLOOKUP($A127,'2016'!$B$2:$K$165,3,FALSE),0)</f>
        <v>0</v>
      </c>
      <c r="AT127" s="1796">
        <f>IFERROR(VLOOKUP($A127,'2016'!$B$2:$K$165,4,FALSE),0)</f>
        <v>0</v>
      </c>
      <c r="AU127" s="1796">
        <f>IFERROR(VLOOKUP($A127,'2016'!$B$2:$K$165,5,FALSE),0)</f>
        <v>0</v>
      </c>
      <c r="AV127" s="1796">
        <f>IFERROR(VLOOKUP($A127,'2016'!$B$2:$K$165,8,FALSE),0)</f>
        <v>0</v>
      </c>
      <c r="AW127" s="1740">
        <f>IFERROR(VLOOKUP($A127,'2016'!$B$2:$K$165,10,FALSE),0)</f>
        <v>0</v>
      </c>
      <c r="AX127" s="1700">
        <f>IFERROR(VLOOKUP($A127,'2015'!$B$2:$K$165,3,FALSE),0)</f>
        <v>0</v>
      </c>
      <c r="AY127" s="1695">
        <f>IFERROR(VLOOKUP($A127,'2015'!$B$2:$K$165,4,FALSE),0)</f>
        <v>0</v>
      </c>
      <c r="AZ127" s="1695">
        <f>IFERROR(VLOOKUP($A127,'2015'!$B$2:$K$165,5,FALSE),0)</f>
        <v>0</v>
      </c>
      <c r="BA127" s="1695">
        <f>IFERROR(VLOOKUP($A127,'2015'!$B$2:$K$165,8,FALSE),0)</f>
        <v>0</v>
      </c>
      <c r="BB127" s="1740">
        <f>IFERROR(VLOOKUP($A127,'2015'!$B$2:$K$165,10,FALSE),0)</f>
        <v>0</v>
      </c>
      <c r="BC127" s="1700">
        <f>IFERROR(VLOOKUP($A127,'2014'!$B$2:$K$157,3,FALSE),0)</f>
        <v>57</v>
      </c>
      <c r="BD127" s="1691">
        <f>IFERROR(VLOOKUP($A127,'2014'!$B$2:$K$157,4,FALSE),0)</f>
        <v>16</v>
      </c>
      <c r="BE127" s="1691">
        <f>IFERROR(VLOOKUP($A127,'2014'!$B$2:$K$157,5,FALSE),0)</f>
        <v>33</v>
      </c>
      <c r="BF127" s="1691">
        <f>IFERROR(VLOOKUP($A127,'2014'!$B$2:$K$157,8,FALSE),0)</f>
        <v>1</v>
      </c>
      <c r="BG127" s="1740">
        <f>IFERROR(VLOOKUP($A127,'2014'!$B$2:$K$157,10,FALSE),0)</f>
        <v>0.57894736842105265</v>
      </c>
      <c r="BH127" s="1700">
        <f>IFERROR(VLOOKUP($A127,'2013'!$D$4:$I$249,2,FALSE),0)</f>
        <v>88</v>
      </c>
      <c r="BI127" s="1691">
        <f>IFERROR(VLOOKUP($A127,'2013'!$D$4:$I$249,3,FALSE),0)</f>
        <v>33</v>
      </c>
      <c r="BJ127" s="1691">
        <f>IFERROR(VLOOKUP($A127,'2013'!$D$4:$I$249,4,FALSE),0)</f>
        <v>54</v>
      </c>
      <c r="BK127" s="1691">
        <f>IFERROR(VLOOKUP($A127,'2013'!$D$4:$I$249,5,FALSE),0)</f>
        <v>3</v>
      </c>
      <c r="BL127" s="1740">
        <f>IFERROR(VLOOKUP($A127,'2013'!$D$4:$I$249,6,FALSE),0)</f>
        <v>0.61363636363636365</v>
      </c>
      <c r="BM127" s="1737">
        <f>IFERROR(VLOOKUP($A127,'2012'!$D$3:$O$172,2,FALSE),0)</f>
        <v>444</v>
      </c>
      <c r="BN127" s="1691">
        <f>IFERROR(VLOOKUP($A127,'2012'!$D$3:$O$172,3,FALSE),0)</f>
        <v>265</v>
      </c>
      <c r="BO127" s="1743">
        <f>IFERROR(VLOOKUP($A127,'2012'!$D$3:$O$172,4,FALSE),0)</f>
        <v>23</v>
      </c>
      <c r="BP127" s="1700">
        <f>IFERROR(VLOOKUP($A127,'2012'!$D$3:$O$172,5,FALSE),0)</f>
        <v>86</v>
      </c>
      <c r="BQ127" s="1691">
        <f>IFERROR(VLOOKUP($A127,'2012'!$D$3:$O$172,6,FALSE),0)</f>
        <v>33</v>
      </c>
      <c r="BR127" s="1691">
        <f>IFERROR(VLOOKUP($A127,'2012'!$D$3:$O$172,7,FALSE),0)</f>
        <v>47</v>
      </c>
      <c r="BS127" s="1691">
        <f>IFERROR(VLOOKUP($A127,'2012'!$D$3:$O$172,8,FALSE),0)</f>
        <v>3</v>
      </c>
      <c r="BT127" s="1740">
        <f>IFERROR(VLOOKUP($A127,'2012'!$D$3:$O$172,9,FALSE),0)</f>
        <v>0.54651162790697672</v>
      </c>
      <c r="BU127" s="1737">
        <f>IFERROR(VLOOKUP($A127,'2012'!$D$3:$O$172,10,FALSE),0)</f>
        <v>358</v>
      </c>
      <c r="BV127" s="1691">
        <f>IFERROR(VLOOKUP($A127,'2012'!$D$3:$O$172,11,FALSE),0)</f>
        <v>218</v>
      </c>
      <c r="BW127" s="1743">
        <f>IFERROR(VLOOKUP($A127,'2012'!$D$3:$O$172,12,FALSE),0)</f>
        <v>20</v>
      </c>
      <c r="BX127" s="1700">
        <f>IFERROR(VLOOKUP($A127,'2011'!$D$4:$I$251,2,FALSE),0)</f>
        <v>65</v>
      </c>
      <c r="BY127" s="1691">
        <f>IFERROR(VLOOKUP($A127,'2011'!$D$4:$I$251,3,FALSE),0)</f>
        <v>26</v>
      </c>
      <c r="BZ127" s="1691">
        <f>IFERROR(VLOOKUP($A127,'2011'!$D$4:$I$251,4,FALSE),0)</f>
        <v>39</v>
      </c>
      <c r="CA127" s="1691">
        <f>IFERROR(VLOOKUP($A127,'2011'!$D$4:$I$251,5,FALSE),0)</f>
        <v>2</v>
      </c>
      <c r="CB127" s="1740">
        <f>IFERROR(VLOOKUP($A127,'2011'!$D$4:$I$251,6,FALSE),0)</f>
        <v>0.6</v>
      </c>
      <c r="CC127" s="1700">
        <f>IFERROR(VLOOKUP($A127,'2010'!$C$3:$H$234,2,FALSE),0)</f>
        <v>70</v>
      </c>
      <c r="CD127" s="1691">
        <f>IFERROR(VLOOKUP($A127,'2010'!$C$3:$H$234,3,FALSE),0)</f>
        <v>31</v>
      </c>
      <c r="CE127" s="1691">
        <f>IFERROR(VLOOKUP($A127,'2010'!$C$3:$H$234,4,FALSE),0)</f>
        <v>43</v>
      </c>
      <c r="CF127" s="1691">
        <f>IFERROR(VLOOKUP($A127,'2010'!$C$3:$H$234,5,FALSE),0)</f>
        <v>7</v>
      </c>
      <c r="CG127" s="1740">
        <f>IFERROR(VLOOKUP($A127,'2010'!$C$3:$H$234,6,FALSE),0)</f>
        <v>0.61428571428571432</v>
      </c>
      <c r="CH127" s="1700">
        <f>IFERROR(VLOOKUP($A127,'2009'!$C$3:$H$242,2,FALSE),0)</f>
        <v>58</v>
      </c>
      <c r="CI127" s="1691">
        <f>IFERROR(VLOOKUP($A127,'2009'!$C$3:$H$242,3,FALSE),0)</f>
        <v>19</v>
      </c>
      <c r="CJ127" s="1691">
        <f>IFERROR(VLOOKUP($A127,'2009'!$C$3:$H$242,4,FALSE),0)</f>
        <v>31</v>
      </c>
      <c r="CK127" s="1691">
        <f>IFERROR(VLOOKUP($A127,'2009'!$C$3:$H$242,5,FALSE),0)</f>
        <v>1</v>
      </c>
      <c r="CL127" s="1740">
        <f>IFERROR(VLOOKUP($A127,'2009'!$C$3:$H$242,6,FALSE),0)</f>
        <v>0.53448275862068961</v>
      </c>
      <c r="CM127" s="1700">
        <f>IFERROR(VLOOKUP($A127,'2008'!$C$3:$H$229,2,FALSE),0)</f>
        <v>83</v>
      </c>
      <c r="CN127" s="1691">
        <f>IFERROR(VLOOKUP($A127,'2008'!$C$3:$H$229,3,FALSE),0)</f>
        <v>49</v>
      </c>
      <c r="CO127" s="1691">
        <f>IFERROR(VLOOKUP($A127,'2008'!$C$3:$H$229,4,FALSE),0)</f>
        <v>60</v>
      </c>
      <c r="CP127" s="1691">
        <f>IFERROR(VLOOKUP($A127,'2008'!$C$3:$H$229,5,FALSE),0)</f>
        <v>6</v>
      </c>
      <c r="CQ127" s="1740">
        <f>IFERROR(VLOOKUP($A127,'2008'!$C$3:$H$229,6,FALSE),0)</f>
        <v>0.72289156626506024</v>
      </c>
      <c r="CR127" s="1700">
        <f>IFERROR(VLOOKUP($A127,'2007'!$C$3:$M$238,7,FALSE),0)</f>
        <v>78</v>
      </c>
      <c r="CS127" s="1691">
        <f>IFERROR(VLOOKUP($A127,'2007'!$C$3:$M$238,8,FALSE),0)</f>
        <v>30</v>
      </c>
      <c r="CT127" s="1691">
        <f>IFERROR(VLOOKUP($A127,'2007'!$C$3:$M$238,9,FALSE),0)</f>
        <v>44</v>
      </c>
      <c r="CU127" s="1691">
        <f>IFERROR(VLOOKUP($A127,'2007'!$C$3:$M$238,10,FALSE),0)</f>
        <v>4</v>
      </c>
      <c r="CV127" s="1740">
        <f>IFERROR(VLOOKUP($A127,'2007'!$C$3:$M$238,11,FALSE),0)</f>
        <v>0.5641025641025641</v>
      </c>
      <c r="CW127" s="1700">
        <f>IFERROR(VLOOKUP($A127,'2006'!$A$2:$F$200,2,FALSE),0)</f>
        <v>4</v>
      </c>
      <c r="CX127" s="1691">
        <f>IFERROR(VLOOKUP($A127,'2006'!$A$2:$F$200,4,FALSE),0)</f>
        <v>3</v>
      </c>
      <c r="CY127" s="1691">
        <f>IFERROR(VLOOKUP($A127,'2006'!$A$2:$F$200,5,FALSE),0)</f>
        <v>0</v>
      </c>
      <c r="CZ127" s="1740">
        <f>IFERROR(VLOOKUP($A127,'2006'!$A$2:$F$200,6,FALSE),0)</f>
        <v>0.75</v>
      </c>
      <c r="DA127" s="1700">
        <f>IFERROR(VLOOKUP($A127,'2005'!$C$3:$M$205,8,FALSE),0)</f>
        <v>0</v>
      </c>
      <c r="DB127" s="1691">
        <f>IFERROR(VLOOKUP($A127,'2005'!$C$3:$M$205,9,FALSE),0)</f>
        <v>0</v>
      </c>
      <c r="DC127" s="1691">
        <f>IFERROR(VLOOKUP($A127,'2005'!$C$3:$M$205,10,FALSE),0)</f>
        <v>0</v>
      </c>
      <c r="DD127" s="1740">
        <f>IFERROR(VLOOKUP($A127,'2005'!$C$3:$M$205,11,FALSE),0)</f>
        <v>0</v>
      </c>
      <c r="DE127" s="1700">
        <f>IFERROR(VLOOKUP($A127,'2004'!$C$3:$M$213,8,FALSE),0)</f>
        <v>0</v>
      </c>
      <c r="DF127" s="1691">
        <f>IFERROR(VLOOKUP($A127,'2004'!$C$3:$M$213,9,FALSE),0)</f>
        <v>0</v>
      </c>
      <c r="DG127" s="1691">
        <f>IFERROR(VLOOKUP($A127,'2004'!$C$3:$M$213,10,FALSE),0)</f>
        <v>0</v>
      </c>
      <c r="DH127" s="1740">
        <f>IFERROR(VLOOKUP($A127,'2004'!$C$3:$M$213,11,FALSE),0)</f>
        <v>0</v>
      </c>
      <c r="DI127" s="1700">
        <f>IFERROR(VLOOKUP($A127,'2003'!$C$3:$Q$214,12,FALSE),0)</f>
        <v>0</v>
      </c>
      <c r="DJ127" s="1691">
        <f>IFERROR(VLOOKUP($A127,'2003'!$C$3:$Q$214,13,FALSE),0)</f>
        <v>0</v>
      </c>
      <c r="DK127" s="1691">
        <f>IFERROR(VLOOKUP($A127,'2003'!$C$3:$Q$214,14,FALSE),0)</f>
        <v>0</v>
      </c>
      <c r="DL127" s="1740">
        <f>IFERROR(VLOOKUP($A127,'2003'!$C$3:$Q$214,15,FALSE),0)</f>
        <v>0</v>
      </c>
      <c r="DM127" s="1700">
        <f>IFERROR(VLOOKUP($A127,'2002'!$D$3:$R$214,12,FALSE),0)</f>
        <v>0</v>
      </c>
      <c r="DN127" s="1691">
        <f>IFERROR(VLOOKUP($A127,'2002'!$D$3:$R$214,13,FALSE),0)</f>
        <v>0</v>
      </c>
      <c r="DO127" s="1691">
        <f>IFERROR(VLOOKUP($A127,'2002'!$D$3:$R$214,14,FALSE),0)</f>
        <v>0</v>
      </c>
      <c r="DP127" s="1788">
        <f>IFERROR(VLOOKUP($A127,'2002'!$D$3:$R$214,15,FALSE),0)</f>
        <v>0</v>
      </c>
      <c r="DQ127" s="1700">
        <f>IFERROR(VLOOKUP($A127,'Pre 2002'!$C$3:$CK$382,84,FALSE),0)</f>
        <v>0</v>
      </c>
      <c r="DR127" s="1695">
        <f>IFERROR(VLOOKUP($A127,'Pre 2002'!$C$3:$CK$382,85,FALSE),0)</f>
        <v>0</v>
      </c>
      <c r="DS127" s="1695">
        <f>IFERROR(VLOOKUP($A127,'Pre 2002'!$C$3:$CK$382,86,FALSE),0)</f>
        <v>0</v>
      </c>
      <c r="DT127" s="1790">
        <f>IFERROR(VLOOKUP($A127,'Pre 2002'!$C$3:$CK$382,87,FALSE),0)</f>
        <v>0</v>
      </c>
      <c r="DU127" s="1741">
        <f>IFERROR(VLOOKUP(A127,'Pre 2002'!$C$3:$CG$382,83,FALSE),0)</f>
        <v>0</v>
      </c>
      <c r="DV127" s="1727"/>
      <c r="DY127" s="1731"/>
    </row>
    <row r="128" spans="1:129">
      <c r="A128" s="1778" t="s">
        <v>49</v>
      </c>
      <c r="B128" s="1562">
        <f t="shared" si="30"/>
        <v>1781</v>
      </c>
      <c r="C128" s="1562">
        <f t="shared" si="31"/>
        <v>1053</v>
      </c>
      <c r="D128" s="1562">
        <f t="shared" si="32"/>
        <v>27</v>
      </c>
      <c r="E128" s="1563">
        <f t="shared" si="33"/>
        <v>0.59124087591240881</v>
      </c>
      <c r="F128" s="1786">
        <f t="shared" si="34"/>
        <v>27</v>
      </c>
      <c r="G128" s="1595">
        <v>1995</v>
      </c>
      <c r="H128" s="1567">
        <f t="shared" si="49"/>
        <v>21</v>
      </c>
      <c r="I128" s="1734">
        <f t="shared" si="50"/>
        <v>1400</v>
      </c>
      <c r="J128" s="1734">
        <f t="shared" si="51"/>
        <v>835</v>
      </c>
      <c r="K128" s="1734">
        <f t="shared" si="52"/>
        <v>27</v>
      </c>
      <c r="L128" s="1806">
        <f t="shared" si="53"/>
        <v>0.59642857142857142</v>
      </c>
      <c r="M128" s="1568">
        <v>95</v>
      </c>
      <c r="N128" s="1573">
        <v>2</v>
      </c>
      <c r="O128" s="1700">
        <f>IFERROR(VLOOKUP($A128,'2022'!$B$2:$K$174,3,FALSE),0)</f>
        <v>79</v>
      </c>
      <c r="P128" s="1858">
        <f>IFERROR(VLOOKUP($A128,'2022'!$B$2:$K$174,4,FALSE),0)</f>
        <v>22</v>
      </c>
      <c r="Q128" s="1858">
        <f>IFERROR(VLOOKUP($A128,'2022'!$B$2:$K$174,5,FALSE),0)</f>
        <v>45</v>
      </c>
      <c r="R128" s="1858">
        <f>IFERROR(VLOOKUP($A128,'2022'!$B$2:$K$174,8,FALSE),0)</f>
        <v>0</v>
      </c>
      <c r="S128" s="1740">
        <f>IFERROR(VLOOKUP($A128,'2022'!$B$2:$K$174,10,FALSE),0)</f>
        <v>0.56999999999999995</v>
      </c>
      <c r="T128" s="1700">
        <f>IFERROR(VLOOKUP($A128,'2021'!$B$2:$K$174,3,FALSE),0)</f>
        <v>69</v>
      </c>
      <c r="U128" s="1843">
        <f>IFERROR(VLOOKUP($A128,'2021'!$B$2:$K$174,4,FALSE),0)</f>
        <v>17</v>
      </c>
      <c r="V128" s="1843">
        <f>IFERROR(VLOOKUP($A128,'2021'!$B$2:$K$174,5,FALSE),0)</f>
        <v>42</v>
      </c>
      <c r="W128" s="1843">
        <f>IFERROR(VLOOKUP($A128,'2021'!$B$2:$K$174,8,FALSE),0)</f>
        <v>0</v>
      </c>
      <c r="X128" s="1740">
        <f>IFERROR(VLOOKUP($A128,'2021'!$B$2:$K$174,10,FALSE),0)</f>
        <v>0.60899999999999999</v>
      </c>
      <c r="Y128" s="1700">
        <f>IFERROR(VLOOKUP($A128,'2020'!$B$2:$K$170,3,FALSE),0)</f>
        <v>64</v>
      </c>
      <c r="Z128" s="1829">
        <f>IFERROR(VLOOKUP($A128,'2020'!$B$2:$K$170,4,FALSE),0)</f>
        <v>16</v>
      </c>
      <c r="AA128" s="1829">
        <f>IFERROR(VLOOKUP($A128,'2020'!$B$2:$K$170,5,FALSE),0)</f>
        <v>33</v>
      </c>
      <c r="AB128" s="1829">
        <f>IFERROR(VLOOKUP($A128,'2020'!$B$2:$K$170,8,FALSE),0)</f>
        <v>0</v>
      </c>
      <c r="AC128" s="1740">
        <f>IFERROR(VLOOKUP($A128,'2020'!$B$2:$K$170,10,FALSE),0)</f>
        <v>0.51600000000000001</v>
      </c>
      <c r="AD128" s="1700">
        <f>IFERROR(VLOOKUP($A128,'2019'!$B$2:$K$170,3,FALSE),0)</f>
        <v>66</v>
      </c>
      <c r="AE128" s="1823">
        <f>IFERROR(VLOOKUP($A128,'2019'!$B$2:$K$170,4,FALSE),0)</f>
        <v>21</v>
      </c>
      <c r="AF128" s="1823">
        <f>IFERROR(VLOOKUP($A128,'2019'!$B$2:$K$170,5,FALSE),0)</f>
        <v>31</v>
      </c>
      <c r="AG128" s="1823">
        <f>IFERROR(VLOOKUP($A128,'2019'!$B$2:$K$170,8,FALSE),0)</f>
        <v>0</v>
      </c>
      <c r="AH128" s="1740">
        <f>IFERROR(VLOOKUP($A128,'2019'!$B$2:$K$170,10,FALSE),0)</f>
        <v>0.47</v>
      </c>
      <c r="AI128" s="1700">
        <f>IFERROR(VLOOKUP($A128,'2018'!$B$2:$K$170,3,FALSE),0)</f>
        <v>0</v>
      </c>
      <c r="AJ128" s="1821">
        <f>IFERROR(VLOOKUP($A128,'2018'!$B$2:$K$170,4,FALSE),0)</f>
        <v>0</v>
      </c>
      <c r="AK128" s="1821">
        <f>IFERROR(VLOOKUP($A128,'2018'!$B$2:$K$170,5,FALSE),0)</f>
        <v>0</v>
      </c>
      <c r="AL128" s="1821">
        <f>IFERROR(VLOOKUP($A128,'2018'!$B$2:$K$170,8,FALSE),0)</f>
        <v>0</v>
      </c>
      <c r="AM128" s="1740">
        <f>IFERROR(VLOOKUP($A128,'2018'!$B$2:$K$170,10,FALSE),0)</f>
        <v>0</v>
      </c>
      <c r="AN128" s="1700">
        <f>IFERROR(VLOOKUP($A128,'2017'!$B$2:$J$163,2,FALSE),0)</f>
        <v>0</v>
      </c>
      <c r="AO128" s="1815">
        <f>IFERROR(VLOOKUP($A128,'2017'!$B$2:$J$163,3,FALSE),0)</f>
        <v>0</v>
      </c>
      <c r="AP128" s="1815">
        <f>IFERROR(VLOOKUP($A128,'2017'!$B$2:$J$163,4,FALSE),0)</f>
        <v>0</v>
      </c>
      <c r="AQ128" s="1815">
        <f>IFERROR(VLOOKUP($A128,'2017'!$B$2:$J$163,7,FALSE),0)</f>
        <v>0</v>
      </c>
      <c r="AR128" s="1740">
        <f>IFERROR(VLOOKUP($A128,'2017'!$B$2:$J$163,9,FALSE),0)</f>
        <v>0</v>
      </c>
      <c r="AS128" s="1700">
        <f>IFERROR(VLOOKUP($A128,'2016'!$B$2:$K$165,3,FALSE),0)</f>
        <v>56</v>
      </c>
      <c r="AT128" s="1796">
        <f>IFERROR(VLOOKUP($A128,'2016'!$B$2:$K$165,4,FALSE),0)</f>
        <v>18</v>
      </c>
      <c r="AU128" s="1796">
        <f>IFERROR(VLOOKUP($A128,'2016'!$B$2:$K$165,5,FALSE),0)</f>
        <v>37</v>
      </c>
      <c r="AV128" s="1796">
        <f>IFERROR(VLOOKUP($A128,'2016'!$B$2:$K$165,8,FALSE),0)</f>
        <v>0</v>
      </c>
      <c r="AW128" s="1740">
        <f>IFERROR(VLOOKUP($A128,'2016'!$B$2:$K$165,10,FALSE),0)</f>
        <v>0.66100000000000003</v>
      </c>
      <c r="AX128" s="1700">
        <f>IFERROR(VLOOKUP($A128,'2015'!$B$2:$K$165,3,FALSE),0)</f>
        <v>47</v>
      </c>
      <c r="AY128" s="1695">
        <f>IFERROR(VLOOKUP($A128,'2015'!$B$2:$K$165,4,FALSE),0)</f>
        <v>13</v>
      </c>
      <c r="AZ128" s="1695">
        <f>IFERROR(VLOOKUP($A128,'2015'!$B$2:$K$165,5,FALSE),0)</f>
        <v>30</v>
      </c>
      <c r="BA128" s="1695">
        <f>IFERROR(VLOOKUP($A128,'2015'!$B$2:$K$165,8,FALSE),0)</f>
        <v>0</v>
      </c>
      <c r="BB128" s="1740">
        <f>IFERROR(VLOOKUP($A128,'2015'!$B$2:$K$165,10,FALSE),0)</f>
        <v>0.63829787234042556</v>
      </c>
      <c r="BC128" s="1700">
        <f>IFERROR(VLOOKUP($A128,'2014'!$B$2:$K$157,3,FALSE),0)</f>
        <v>85</v>
      </c>
      <c r="BD128" s="1691">
        <f>IFERROR(VLOOKUP($A128,'2014'!$B$2:$K$157,4,FALSE),0)</f>
        <v>34</v>
      </c>
      <c r="BE128" s="1691">
        <f>IFERROR(VLOOKUP($A128,'2014'!$B$2:$K$157,5,FALSE),0)</f>
        <v>50</v>
      </c>
      <c r="BF128" s="1691">
        <f>IFERROR(VLOOKUP($A128,'2014'!$B$2:$K$157,8,FALSE),0)</f>
        <v>0</v>
      </c>
      <c r="BG128" s="1740">
        <f>IFERROR(VLOOKUP($A128,'2014'!$B$2:$K$157,10,FALSE),0)</f>
        <v>0.58823529411764708</v>
      </c>
      <c r="BH128" s="1700">
        <f>IFERROR(VLOOKUP($A128,'2013'!$D$4:$I$249,2,FALSE),0)</f>
        <v>67</v>
      </c>
      <c r="BI128" s="1691">
        <f>IFERROR(VLOOKUP($A128,'2013'!$D$4:$I$249,3,FALSE),0)</f>
        <v>22</v>
      </c>
      <c r="BJ128" s="1691">
        <f>IFERROR(VLOOKUP($A128,'2013'!$D$4:$I$249,4,FALSE),0)</f>
        <v>46</v>
      </c>
      <c r="BK128" s="1691">
        <f>IFERROR(VLOOKUP($A128,'2013'!$D$4:$I$249,5,FALSE),0)</f>
        <v>1</v>
      </c>
      <c r="BL128" s="1740">
        <f>IFERROR(VLOOKUP($A128,'2013'!$D$4:$I$249,6,FALSE),0)</f>
        <v>0.68656716417910446</v>
      </c>
      <c r="BM128" s="1737">
        <f>IFERROR(VLOOKUP($A128,'2012'!$D$3:$O$172,2,FALSE),0)</f>
        <v>1248</v>
      </c>
      <c r="BN128" s="1691">
        <f>IFERROR(VLOOKUP($A128,'2012'!$D$3:$O$172,3,FALSE),0)</f>
        <v>739</v>
      </c>
      <c r="BO128" s="1743">
        <f>IFERROR(VLOOKUP($A128,'2012'!$D$3:$O$172,4,FALSE),0)</f>
        <v>26</v>
      </c>
      <c r="BP128" s="1700">
        <f>IFERROR(VLOOKUP($A128,'2012'!$D$3:$O$172,5,FALSE),0)</f>
        <v>79</v>
      </c>
      <c r="BQ128" s="1691">
        <f>IFERROR(VLOOKUP($A128,'2012'!$D$3:$O$172,6,FALSE),0)</f>
        <v>30</v>
      </c>
      <c r="BR128" s="1691">
        <f>IFERROR(VLOOKUP($A128,'2012'!$D$3:$O$172,7,FALSE),0)</f>
        <v>46</v>
      </c>
      <c r="BS128" s="1691">
        <f>IFERROR(VLOOKUP($A128,'2012'!$D$3:$O$172,8,FALSE),0)</f>
        <v>1</v>
      </c>
      <c r="BT128" s="1740">
        <f>IFERROR(VLOOKUP($A128,'2012'!$D$3:$O$172,9,FALSE),0)</f>
        <v>0.58227848101265822</v>
      </c>
      <c r="BU128" s="1737">
        <f>IFERROR(VLOOKUP($A128,'2012'!$D$3:$O$172,10,FALSE),0)</f>
        <v>1169</v>
      </c>
      <c r="BV128" s="1691">
        <f>IFERROR(VLOOKUP($A128,'2012'!$D$3:$O$172,11,FALSE),0)</f>
        <v>693</v>
      </c>
      <c r="BW128" s="1743">
        <f>IFERROR(VLOOKUP($A128,'2012'!$D$3:$O$172,12,FALSE),0)</f>
        <v>25</v>
      </c>
      <c r="BX128" s="1700">
        <f>IFERROR(VLOOKUP($A128,'2011'!$D$4:$I$251,2,FALSE),0)</f>
        <v>75</v>
      </c>
      <c r="BY128" s="1691">
        <f>IFERROR(VLOOKUP($A128,'2011'!$D$4:$I$251,3,FALSE),0)</f>
        <v>28</v>
      </c>
      <c r="BZ128" s="1691">
        <f>IFERROR(VLOOKUP($A128,'2011'!$D$4:$I$251,4,FALSE),0)</f>
        <v>44</v>
      </c>
      <c r="CA128" s="1691">
        <f>IFERROR(VLOOKUP($A128,'2011'!$D$4:$I$251,5,FALSE),0)</f>
        <v>3</v>
      </c>
      <c r="CB128" s="1740">
        <f>IFERROR(VLOOKUP($A128,'2011'!$D$4:$I$251,6,FALSE),0)</f>
        <v>0.58666666666666667</v>
      </c>
      <c r="CC128" s="1700">
        <f>IFERROR(VLOOKUP($A128,'2010'!$C$3:$H$234,2,FALSE),0)</f>
        <v>79</v>
      </c>
      <c r="CD128" s="1691">
        <f>IFERROR(VLOOKUP($A128,'2010'!$C$3:$H$234,3,FALSE),0)</f>
        <v>29</v>
      </c>
      <c r="CE128" s="1691">
        <f>IFERROR(VLOOKUP($A128,'2010'!$C$3:$H$234,4,FALSE),0)</f>
        <v>50</v>
      </c>
      <c r="CF128" s="1691">
        <f>IFERROR(VLOOKUP($A128,'2010'!$C$3:$H$234,5,FALSE),0)</f>
        <v>3</v>
      </c>
      <c r="CG128" s="1740">
        <f>IFERROR(VLOOKUP($A128,'2010'!$C$3:$H$234,6,FALSE),0)</f>
        <v>0.63291139240506333</v>
      </c>
      <c r="CH128" s="1700">
        <f>IFERROR(VLOOKUP($A128,'2009'!$C$3:$H$242,2,FALSE),0)</f>
        <v>73</v>
      </c>
      <c r="CI128" s="1691">
        <f>IFERROR(VLOOKUP($A128,'2009'!$C$3:$H$242,3,FALSE),0)</f>
        <v>25</v>
      </c>
      <c r="CJ128" s="1691">
        <f>IFERROR(VLOOKUP($A128,'2009'!$C$3:$H$242,4,FALSE),0)</f>
        <v>41</v>
      </c>
      <c r="CK128" s="1691">
        <f>IFERROR(VLOOKUP($A128,'2009'!$C$3:$H$242,5,FALSE),0)</f>
        <v>1</v>
      </c>
      <c r="CL128" s="1740">
        <f>IFERROR(VLOOKUP($A128,'2009'!$C$3:$H$242,6,FALSE),0)</f>
        <v>0.56164383561643838</v>
      </c>
      <c r="CM128" s="1700">
        <f>IFERROR(VLOOKUP($A128,'2008'!$C$3:$H$229,2,FALSE),0)</f>
        <v>82</v>
      </c>
      <c r="CN128" s="1691">
        <f>IFERROR(VLOOKUP($A128,'2008'!$C$3:$H$229,3,FALSE),0)</f>
        <v>24</v>
      </c>
      <c r="CO128" s="1691">
        <f>IFERROR(VLOOKUP($A128,'2008'!$C$3:$H$229,4,FALSE),0)</f>
        <v>47</v>
      </c>
      <c r="CP128" s="1691">
        <f>IFERROR(VLOOKUP($A128,'2008'!$C$3:$H$229,5,FALSE),0)</f>
        <v>2</v>
      </c>
      <c r="CQ128" s="1740">
        <f>IFERROR(VLOOKUP($A128,'2008'!$C$3:$H$229,6,FALSE),0)</f>
        <v>0.57317073170731703</v>
      </c>
      <c r="CR128" s="1700">
        <f>IFERROR(VLOOKUP($A128,'2007'!$C$3:$M$238,7,FALSE),0)</f>
        <v>73</v>
      </c>
      <c r="CS128" s="1691">
        <f>IFERROR(VLOOKUP($A128,'2007'!$C$3:$M$238,8,FALSE),0)</f>
        <v>26</v>
      </c>
      <c r="CT128" s="1691">
        <f>IFERROR(VLOOKUP($A128,'2007'!$C$3:$M$238,9,FALSE),0)</f>
        <v>43</v>
      </c>
      <c r="CU128" s="1691">
        <f>IFERROR(VLOOKUP($A128,'2007'!$C$3:$M$238,10,FALSE),0)</f>
        <v>3</v>
      </c>
      <c r="CV128" s="1740">
        <f>IFERROR(VLOOKUP($A128,'2007'!$C$3:$M$238,11,FALSE),0)</f>
        <v>0.58904109589041098</v>
      </c>
      <c r="CW128" s="1700">
        <f>IFERROR(VLOOKUP($A128,'2006'!$A$2:$F$200,2,FALSE),0)</f>
        <v>67</v>
      </c>
      <c r="CX128" s="1691">
        <f>IFERROR(VLOOKUP($A128,'2006'!$A$2:$F$200,4,FALSE),0)</f>
        <v>39</v>
      </c>
      <c r="CY128" s="1691">
        <f>IFERROR(VLOOKUP($A128,'2006'!$A$2:$F$200,5,FALSE),0)</f>
        <v>0</v>
      </c>
      <c r="CZ128" s="1740">
        <f>IFERROR(VLOOKUP($A128,'2006'!$A$2:$F$200,6,FALSE),0)</f>
        <v>0.58208955223880599</v>
      </c>
      <c r="DA128" s="1700">
        <f>IFERROR(VLOOKUP($A128,'2005'!$C$3:$M$205,8,FALSE),0)</f>
        <v>78</v>
      </c>
      <c r="DB128" s="1691">
        <f>IFERROR(VLOOKUP($A128,'2005'!$C$3:$M$205,9,FALSE),0)</f>
        <v>50</v>
      </c>
      <c r="DC128" s="1691">
        <f>IFERROR(VLOOKUP($A128,'2005'!$C$3:$M$205,10,FALSE),0)</f>
        <v>0</v>
      </c>
      <c r="DD128" s="1740">
        <f>IFERROR(VLOOKUP($A128,'2005'!$C$3:$M$205,11,FALSE),0)</f>
        <v>0.64102564102564108</v>
      </c>
      <c r="DE128" s="1700">
        <f>IFERROR(VLOOKUP($A128,'2004'!$C$3:$M$213,8,FALSE),0)</f>
        <v>76</v>
      </c>
      <c r="DF128" s="1691">
        <f>IFERROR(VLOOKUP($A128,'2004'!$C$3:$M$213,9,FALSE),0)</f>
        <v>40</v>
      </c>
      <c r="DG128" s="1691">
        <f>IFERROR(VLOOKUP($A128,'2004'!$C$3:$M$213,10,FALSE),0)</f>
        <v>0</v>
      </c>
      <c r="DH128" s="1740">
        <f>IFERROR(VLOOKUP($A128,'2004'!$C$3:$M$213,11,FALSE),0)</f>
        <v>0.52631578947368418</v>
      </c>
      <c r="DI128" s="1700">
        <f>IFERROR(VLOOKUP($A128,'2003'!$C$3:$Q$214,12,FALSE),0)</f>
        <v>54</v>
      </c>
      <c r="DJ128" s="1691">
        <f>IFERROR(VLOOKUP($A128,'2003'!$C$3:$Q$214,13,FALSE),0)</f>
        <v>34</v>
      </c>
      <c r="DK128" s="1691">
        <f>IFERROR(VLOOKUP($A128,'2003'!$C$3:$Q$214,14,FALSE),0)</f>
        <v>3</v>
      </c>
      <c r="DL128" s="1740">
        <f>IFERROR(VLOOKUP($A128,'2003'!$C$3:$Q$214,15,FALSE),0)</f>
        <v>0.62962962962962965</v>
      </c>
      <c r="DM128" s="1700">
        <f>IFERROR(VLOOKUP($A128,'2002'!$D$3:$R$214,12,FALSE),0)</f>
        <v>70</v>
      </c>
      <c r="DN128" s="1691">
        <f>IFERROR(VLOOKUP($A128,'2002'!$D$3:$R$214,13,FALSE),0)</f>
        <v>50</v>
      </c>
      <c r="DO128" s="1691">
        <f>IFERROR(VLOOKUP($A128,'2002'!$D$3:$R$214,14,FALSE),0)</f>
        <v>1</v>
      </c>
      <c r="DP128" s="1788">
        <f>IFERROR(VLOOKUP($A128,'2002'!$D$3:$R$214,15,FALSE),0)</f>
        <v>0.7142857142857143</v>
      </c>
      <c r="DQ128" s="1700">
        <f>IFERROR(VLOOKUP($A128,'Pre 2002'!$C$3:$CK$382,84,FALSE),0)</f>
        <v>442</v>
      </c>
      <c r="DR128" s="1695">
        <f>IFERROR(VLOOKUP($A128,'Pre 2002'!$C$3:$CK$382,85,FALSE),0)</f>
        <v>255</v>
      </c>
      <c r="DS128" s="1695">
        <f>IFERROR(VLOOKUP($A128,'Pre 2002'!$C$3:$CK$382,86,FALSE),0)</f>
        <v>9</v>
      </c>
      <c r="DT128" s="1790">
        <f>IFERROR(VLOOKUP($A128,'Pre 2002'!$C$3:$CK$382,87,FALSE),0)</f>
        <v>0.57692307692307687</v>
      </c>
      <c r="DU128" s="1741">
        <f>IFERROR(VLOOKUP(A128,'Pre 2002'!$C$3:$CG$382,83,FALSE),0)</f>
        <v>8</v>
      </c>
      <c r="DV128" s="1725"/>
      <c r="DY128" s="1731"/>
    </row>
    <row r="129" spans="1:129">
      <c r="A129" s="1778" t="s">
        <v>1954</v>
      </c>
      <c r="B129" s="1562">
        <f t="shared" si="30"/>
        <v>434</v>
      </c>
      <c r="C129" s="1562">
        <f t="shared" si="31"/>
        <v>255</v>
      </c>
      <c r="D129" s="1562">
        <f t="shared" si="32"/>
        <v>27</v>
      </c>
      <c r="E129" s="1563">
        <f t="shared" si="33"/>
        <v>0.5875576036866359</v>
      </c>
      <c r="F129" s="1786">
        <f t="shared" si="34"/>
        <v>7</v>
      </c>
      <c r="G129" s="1595" t="s">
        <v>2159</v>
      </c>
      <c r="H129" s="1567">
        <f t="shared" si="49"/>
        <v>7</v>
      </c>
      <c r="I129" s="1734">
        <f t="shared" si="50"/>
        <v>434</v>
      </c>
      <c r="J129" s="1734">
        <f t="shared" si="51"/>
        <v>255</v>
      </c>
      <c r="K129" s="1734">
        <f t="shared" si="52"/>
        <v>27</v>
      </c>
      <c r="L129" s="1806">
        <f t="shared" si="53"/>
        <v>0.5875576036866359</v>
      </c>
      <c r="M129" s="1734"/>
      <c r="N129" s="1748"/>
      <c r="O129" s="1700">
        <f>IFERROR(VLOOKUP($A129,'2022'!$B$2:$K$174,3,FALSE),0)</f>
        <v>0</v>
      </c>
      <c r="P129" s="1858">
        <f>IFERROR(VLOOKUP($A129,'2022'!$B$2:$K$174,4,FALSE),0)</f>
        <v>0</v>
      </c>
      <c r="Q129" s="1858">
        <f>IFERROR(VLOOKUP($A129,'2022'!$B$2:$K$174,5,FALSE),0)</f>
        <v>0</v>
      </c>
      <c r="R129" s="1858">
        <f>IFERROR(VLOOKUP($A129,'2022'!$B$2:$K$174,8,FALSE),0)</f>
        <v>0</v>
      </c>
      <c r="S129" s="1740">
        <f>IFERROR(VLOOKUP($A129,'2022'!$B$2:$K$174,10,FALSE),0)</f>
        <v>0</v>
      </c>
      <c r="T129" s="1700">
        <f>IFERROR(VLOOKUP($A129,'2021'!$B$2:$K$174,3,FALSE),0)</f>
        <v>0</v>
      </c>
      <c r="U129" s="1843">
        <f>IFERROR(VLOOKUP($A129,'2021'!$B$2:$K$174,4,FALSE),0)</f>
        <v>0</v>
      </c>
      <c r="V129" s="1843">
        <f>IFERROR(VLOOKUP($A129,'2021'!$B$2:$K$174,5,FALSE),0)</f>
        <v>0</v>
      </c>
      <c r="W129" s="1843">
        <f>IFERROR(VLOOKUP($A129,'2021'!$B$2:$K$174,8,FALSE),0)</f>
        <v>0</v>
      </c>
      <c r="X129" s="1740">
        <f>IFERROR(VLOOKUP($A129,'2021'!$B$2:$K$174,10,FALSE),0)</f>
        <v>0</v>
      </c>
      <c r="Y129" s="1700">
        <f>IFERROR(VLOOKUP($A129,'2020'!$B$2:$K$170,3,FALSE),0)</f>
        <v>0</v>
      </c>
      <c r="Z129" s="1829">
        <f>IFERROR(VLOOKUP($A129,'2020'!$B$2:$K$170,4,FALSE),0)</f>
        <v>0</v>
      </c>
      <c r="AA129" s="1829">
        <f>IFERROR(VLOOKUP($A129,'2020'!$B$2:$K$170,5,FALSE),0)</f>
        <v>0</v>
      </c>
      <c r="AB129" s="1829">
        <f>IFERROR(VLOOKUP($A129,'2020'!$B$2:$K$170,8,FALSE),0)</f>
        <v>0</v>
      </c>
      <c r="AC129" s="1740">
        <f>IFERROR(VLOOKUP($A129,'2020'!$B$2:$K$170,10,FALSE),0)</f>
        <v>0</v>
      </c>
      <c r="AD129" s="1700">
        <f>IFERROR(VLOOKUP($A129,'2019'!$B$2:$K$170,3,FALSE),0)</f>
        <v>0</v>
      </c>
      <c r="AE129" s="1823">
        <f>IFERROR(VLOOKUP($A129,'2019'!$B$2:$K$170,4,FALSE),0)</f>
        <v>0</v>
      </c>
      <c r="AF129" s="1823">
        <f>IFERROR(VLOOKUP($A129,'2019'!$B$2:$K$170,5,FALSE),0)</f>
        <v>0</v>
      </c>
      <c r="AG129" s="1823">
        <f>IFERROR(VLOOKUP($A129,'2019'!$B$2:$K$170,8,FALSE),0)</f>
        <v>0</v>
      </c>
      <c r="AH129" s="1740">
        <f>IFERROR(VLOOKUP($A129,'2019'!$B$2:$K$170,10,FALSE),0)</f>
        <v>0</v>
      </c>
      <c r="AI129" s="1700">
        <f>IFERROR(VLOOKUP($A129,'2018'!$B$2:$K$170,3,FALSE),0)</f>
        <v>0</v>
      </c>
      <c r="AJ129" s="1821">
        <f>IFERROR(VLOOKUP($A129,'2018'!$B$2:$K$170,4,FALSE),0)</f>
        <v>0</v>
      </c>
      <c r="AK129" s="1821">
        <f>IFERROR(VLOOKUP($A129,'2018'!$B$2:$K$170,5,FALSE),0)</f>
        <v>0</v>
      </c>
      <c r="AL129" s="1821">
        <f>IFERROR(VLOOKUP($A129,'2018'!$B$2:$K$170,8,FALSE),0)</f>
        <v>0</v>
      </c>
      <c r="AM129" s="1740">
        <f>IFERROR(VLOOKUP($A129,'2018'!$B$2:$K$170,10,FALSE),0)</f>
        <v>0</v>
      </c>
      <c r="AN129" s="1700">
        <f>IFERROR(VLOOKUP($A129,'2017'!$B$2:$J$163,2,FALSE),0)</f>
        <v>0</v>
      </c>
      <c r="AO129" s="1815">
        <f>IFERROR(VLOOKUP($A129,'2017'!$B$2:$J$163,3,FALSE),0)</f>
        <v>0</v>
      </c>
      <c r="AP129" s="1815">
        <f>IFERROR(VLOOKUP($A129,'2017'!$B$2:$J$163,4,FALSE),0)</f>
        <v>0</v>
      </c>
      <c r="AQ129" s="1815">
        <f>IFERROR(VLOOKUP($A129,'2017'!$B$2:$J$163,7,FALSE),0)</f>
        <v>0</v>
      </c>
      <c r="AR129" s="1740">
        <f>IFERROR(VLOOKUP($A129,'2017'!$B$2:$J$163,9,FALSE),0)</f>
        <v>0</v>
      </c>
      <c r="AS129" s="1700">
        <f>IFERROR(VLOOKUP($A129,'2016'!$B$2:$K$165,3,FALSE),0)</f>
        <v>0</v>
      </c>
      <c r="AT129" s="1796">
        <f>IFERROR(VLOOKUP($A129,'2016'!$B$2:$K$165,4,FALSE),0)</f>
        <v>0</v>
      </c>
      <c r="AU129" s="1796">
        <f>IFERROR(VLOOKUP($A129,'2016'!$B$2:$K$165,5,FALSE),0)</f>
        <v>0</v>
      </c>
      <c r="AV129" s="1796">
        <f>IFERROR(VLOOKUP($A129,'2016'!$B$2:$K$165,8,FALSE),0)</f>
        <v>0</v>
      </c>
      <c r="AW129" s="1740">
        <f>IFERROR(VLOOKUP($A129,'2016'!$B$2:$K$165,10,FALSE),0)</f>
        <v>0</v>
      </c>
      <c r="AX129" s="1700">
        <f>IFERROR(VLOOKUP($A129,'2015'!$B$2:$K$165,3,FALSE),0)</f>
        <v>0</v>
      </c>
      <c r="AY129" s="1695">
        <f>IFERROR(VLOOKUP($A129,'2015'!$B$2:$K$165,4,FALSE),0)</f>
        <v>0</v>
      </c>
      <c r="AZ129" s="1695">
        <f>IFERROR(VLOOKUP($A129,'2015'!$B$2:$K$165,5,FALSE),0)</f>
        <v>0</v>
      </c>
      <c r="BA129" s="1695">
        <f>IFERROR(VLOOKUP($A129,'2015'!$B$2:$K$165,8,FALSE),0)</f>
        <v>0</v>
      </c>
      <c r="BB129" s="1740">
        <f>IFERROR(VLOOKUP($A129,'2015'!$B$2:$K$165,10,FALSE),0)</f>
        <v>0</v>
      </c>
      <c r="BC129" s="1700">
        <f>IFERROR(VLOOKUP($A129,'2014'!$B$2:$K$157,3,FALSE),0)</f>
        <v>0</v>
      </c>
      <c r="BD129" s="1691">
        <f>IFERROR(VLOOKUP($A129,'2014'!$B$2:$K$157,4,FALSE),0)</f>
        <v>0</v>
      </c>
      <c r="BE129" s="1691">
        <f>IFERROR(VLOOKUP($A129,'2014'!$B$2:$K$157,5,FALSE),0)</f>
        <v>0</v>
      </c>
      <c r="BF129" s="1691">
        <f>IFERROR(VLOOKUP($A129,'2014'!$B$2:$K$157,8,FALSE),0)</f>
        <v>0</v>
      </c>
      <c r="BG129" s="1740">
        <f>IFERROR(VLOOKUP($A129,'2014'!$B$2:$K$157,10,FALSE),0)</f>
        <v>0</v>
      </c>
      <c r="BH129" s="1700">
        <f>IFERROR(VLOOKUP($A129,'2013'!$D$4:$I$249,2,FALSE),0)</f>
        <v>0</v>
      </c>
      <c r="BI129" s="1691">
        <f>IFERROR(VLOOKUP($A129,'2013'!$D$4:$I$249,3,FALSE),0)</f>
        <v>0</v>
      </c>
      <c r="BJ129" s="1691">
        <f>IFERROR(VLOOKUP($A129,'2013'!$D$4:$I$249,4,FALSE),0)</f>
        <v>0</v>
      </c>
      <c r="BK129" s="1691">
        <f>IFERROR(VLOOKUP($A129,'2013'!$D$4:$I$249,5,FALSE),0)</f>
        <v>0</v>
      </c>
      <c r="BL129" s="1740">
        <f>IFERROR(VLOOKUP($A129,'2013'!$D$4:$I$249,6,FALSE),0)</f>
        <v>0</v>
      </c>
      <c r="BM129" s="1737">
        <f>IFERROR(VLOOKUP($A129,'2012'!$D$3:$O$172,2,FALSE),0)</f>
        <v>0</v>
      </c>
      <c r="BN129" s="1691">
        <f>IFERROR(VLOOKUP($A129,'2012'!$D$3:$O$172,3,FALSE),0)</f>
        <v>0</v>
      </c>
      <c r="BO129" s="1743">
        <f>IFERROR(VLOOKUP($A129,'2012'!$D$3:$O$172,4,FALSE),0)</f>
        <v>0</v>
      </c>
      <c r="BP129" s="1700">
        <f>IFERROR(VLOOKUP($A129,'2012'!$D$3:$O$172,5,FALSE),0)</f>
        <v>0</v>
      </c>
      <c r="BQ129" s="1691">
        <f>IFERROR(VLOOKUP($A129,'2012'!$D$3:$O$172,6,FALSE),0)</f>
        <v>0</v>
      </c>
      <c r="BR129" s="1691">
        <f>IFERROR(VLOOKUP($A129,'2012'!$D$3:$O$172,7,FALSE),0)</f>
        <v>0</v>
      </c>
      <c r="BS129" s="1691">
        <f>IFERROR(VLOOKUP($A129,'2012'!$D$3:$O$172,8,FALSE),0)</f>
        <v>0</v>
      </c>
      <c r="BT129" s="1740">
        <f>IFERROR(VLOOKUP($A129,'2012'!$D$3:$O$172,9,FALSE),0)</f>
        <v>0</v>
      </c>
      <c r="BX129" s="1700">
        <f>IFERROR(VLOOKUP($A129,'2011'!$D$4:$I$251,2,FALSE),0)</f>
        <v>0</v>
      </c>
      <c r="BY129" s="1691">
        <f>IFERROR(VLOOKUP($A129,'2011'!$D$4:$I$251,3,FALSE),0)</f>
        <v>0</v>
      </c>
      <c r="BZ129" s="1691">
        <f>IFERROR(VLOOKUP($A129,'2011'!$D$4:$I$251,4,FALSE),0)</f>
        <v>0</v>
      </c>
      <c r="CA129" s="1691">
        <f>IFERROR(VLOOKUP($A129,'2011'!$D$4:$I$251,5,FALSE),0)</f>
        <v>0</v>
      </c>
      <c r="CB129" s="1740">
        <f>IFERROR(VLOOKUP($A129,'2011'!$D$4:$I$251,6,FALSE),0)</f>
        <v>0</v>
      </c>
      <c r="CC129" s="1700">
        <f>IFERROR(VLOOKUP($A129,'2010'!$C$3:$H$234,2,FALSE),0)</f>
        <v>0</v>
      </c>
      <c r="CD129" s="1691">
        <f>IFERROR(VLOOKUP($A129,'2010'!$C$3:$H$234,3,FALSE),0)</f>
        <v>0</v>
      </c>
      <c r="CE129" s="1691">
        <f>IFERROR(VLOOKUP($A129,'2010'!$C$3:$H$234,4,FALSE),0)</f>
        <v>0</v>
      </c>
      <c r="CF129" s="1691">
        <f>IFERROR(VLOOKUP($A129,'2010'!$C$3:$H$234,5,FALSE),0)</f>
        <v>0</v>
      </c>
      <c r="CG129" s="1740">
        <f>IFERROR(VLOOKUP($A129,'2010'!$C$3:$H$234,6,FALSE),0)</f>
        <v>0</v>
      </c>
      <c r="CH129" s="1700">
        <f>IFERROR(VLOOKUP($A129,'2009'!$C$3:$H$242,2,FALSE),0)</f>
        <v>0</v>
      </c>
      <c r="CI129" s="1691">
        <f>IFERROR(VLOOKUP($A129,'2009'!$C$3:$H$242,3,FALSE),0)</f>
        <v>0</v>
      </c>
      <c r="CJ129" s="1691">
        <f>IFERROR(VLOOKUP($A129,'2009'!$C$3:$H$242,4,FALSE),0)</f>
        <v>0</v>
      </c>
      <c r="CK129" s="1691">
        <f>IFERROR(VLOOKUP($A129,'2009'!$C$3:$H$242,5,FALSE),0)</f>
        <v>0</v>
      </c>
      <c r="CL129" s="1740">
        <f>IFERROR(VLOOKUP($A129,'2009'!$C$3:$H$242,6,FALSE),0)</f>
        <v>0</v>
      </c>
      <c r="CM129" s="1700">
        <f>IFERROR(VLOOKUP($A129,'2008'!$C$3:$H$229,2,FALSE),0)</f>
        <v>0</v>
      </c>
      <c r="CN129" s="1691">
        <f>IFERROR(VLOOKUP($A129,'2008'!$C$3:$H$229,3,FALSE),0)</f>
        <v>0</v>
      </c>
      <c r="CO129" s="1691">
        <f>IFERROR(VLOOKUP($A129,'2008'!$C$3:$H$229,4,FALSE),0)</f>
        <v>0</v>
      </c>
      <c r="CP129" s="1691">
        <f>IFERROR(VLOOKUP($A129,'2008'!$C$3:$H$229,5,FALSE),0)</f>
        <v>0</v>
      </c>
      <c r="CQ129" s="1740">
        <f>IFERROR(VLOOKUP($A129,'2008'!$C$3:$H$229,6,FALSE),0)</f>
        <v>0</v>
      </c>
      <c r="CR129" s="1700">
        <f>IFERROR(VLOOKUP($A129,'2007'!$C$3:$M$238,7,FALSE),0)</f>
        <v>0</v>
      </c>
      <c r="CS129" s="1691">
        <f>IFERROR(VLOOKUP($A129,'2007'!$C$3:$M$238,8,FALSE),0)</f>
        <v>0</v>
      </c>
      <c r="CT129" s="1691">
        <f>IFERROR(VLOOKUP($A129,'2007'!$C$3:$M$238,9,FALSE),0)</f>
        <v>0</v>
      </c>
      <c r="CU129" s="1691">
        <f>IFERROR(VLOOKUP($A129,'2007'!$C$3:$M$238,10,FALSE),0)</f>
        <v>0</v>
      </c>
      <c r="CV129" s="1740">
        <f>IFERROR(VLOOKUP($A129,'2007'!$C$3:$M$238,11,FALSE),0)</f>
        <v>0</v>
      </c>
      <c r="CW129" s="1700">
        <f>IFERROR(VLOOKUP($A129,'2006'!$A$2:$F$200,2,FALSE),0)</f>
        <v>0</v>
      </c>
      <c r="CX129" s="1691">
        <f>IFERROR(VLOOKUP($A129,'2006'!$A$2:$F$200,4,FALSE),0)</f>
        <v>0</v>
      </c>
      <c r="CY129" s="1691">
        <f>IFERROR(VLOOKUP($A129,'2006'!$A$2:$F$200,5,FALSE),0)</f>
        <v>0</v>
      </c>
      <c r="CZ129" s="1740">
        <f>IFERROR(VLOOKUP($A129,'2006'!$A$2:$F$200,6,FALSE),0)</f>
        <v>0</v>
      </c>
      <c r="DA129" s="1700">
        <f>IFERROR(VLOOKUP($A129,'2005'!$C$3:$M$205,8,FALSE),0)</f>
        <v>0</v>
      </c>
      <c r="DB129" s="1691">
        <f>IFERROR(VLOOKUP($A129,'2005'!$C$3:$M$205,9,FALSE),0)</f>
        <v>0</v>
      </c>
      <c r="DC129" s="1691">
        <f>IFERROR(VLOOKUP($A129,'2005'!$C$3:$M$205,10,FALSE),0)</f>
        <v>0</v>
      </c>
      <c r="DD129" s="1740">
        <f>IFERROR(VLOOKUP($A129,'2005'!$C$3:$M$205,11,FALSE),0)</f>
        <v>0</v>
      </c>
      <c r="DE129" s="1700">
        <f>IFERROR(VLOOKUP($A129,'2004'!$C$3:$M$213,8,FALSE),0)</f>
        <v>63</v>
      </c>
      <c r="DF129" s="1691">
        <f>IFERROR(VLOOKUP($A129,'2004'!$C$3:$M$213,9,FALSE),0)</f>
        <v>33</v>
      </c>
      <c r="DG129" s="1691">
        <f>IFERROR(VLOOKUP($A129,'2004'!$C$3:$M$213,10,FALSE),0)</f>
        <v>3</v>
      </c>
      <c r="DH129" s="1740">
        <f>IFERROR(VLOOKUP($A129,'2004'!$C$3:$M$213,11,FALSE),0)</f>
        <v>0.52380952380952384</v>
      </c>
      <c r="DI129" s="1700">
        <f>IFERROR(VLOOKUP($A129,'2003'!$C$3:$Q$214,12,FALSE),0)</f>
        <v>52</v>
      </c>
      <c r="DJ129" s="1691">
        <f>IFERROR(VLOOKUP($A129,'2003'!$C$3:$Q$214,13,FALSE),0)</f>
        <v>32</v>
      </c>
      <c r="DK129" s="1691">
        <f>IFERROR(VLOOKUP($A129,'2003'!$C$3:$Q$214,14,FALSE),0)</f>
        <v>1</v>
      </c>
      <c r="DL129" s="1740">
        <f>IFERROR(VLOOKUP($A129,'2003'!$C$3:$Q$214,15,FALSE),0)</f>
        <v>0.61538461538461542</v>
      </c>
      <c r="DM129" s="1700">
        <f>IFERROR(VLOOKUP($A129,'2002'!$D$3:$R$214,12,FALSE),0)</f>
        <v>78</v>
      </c>
      <c r="DN129" s="1691">
        <f>IFERROR(VLOOKUP($A129,'2002'!$D$3:$R$214,13,FALSE),0)</f>
        <v>48</v>
      </c>
      <c r="DO129" s="1691">
        <f>IFERROR(VLOOKUP($A129,'2002'!$D$3:$R$214,14,FALSE),0)</f>
        <v>9</v>
      </c>
      <c r="DP129" s="1788">
        <f>IFERROR(VLOOKUP($A129,'2002'!$D$3:$R$214,15,FALSE),0)</f>
        <v>0.61538461538461542</v>
      </c>
      <c r="DQ129" s="1700">
        <f>IFERROR(VLOOKUP($A129,'Pre 2002'!$C$3:$CK$382,84,FALSE),0)</f>
        <v>241</v>
      </c>
      <c r="DR129" s="1695">
        <f>IFERROR(VLOOKUP($A129,'Pre 2002'!$C$3:$CK$382,85,FALSE),0)</f>
        <v>142</v>
      </c>
      <c r="DS129" s="1695">
        <f>IFERROR(VLOOKUP($A129,'Pre 2002'!$C$3:$CK$382,86,FALSE),0)</f>
        <v>14</v>
      </c>
      <c r="DT129" s="1790">
        <f>IFERROR(VLOOKUP($A129,'Pre 2002'!$C$3:$CK$382,87,FALSE),0)</f>
        <v>0.58921161825726143</v>
      </c>
      <c r="DU129" s="1741">
        <f>IFERROR(VLOOKUP(A129,'Pre 2002'!$C$3:$CG$382,83,FALSE),0)</f>
        <v>4</v>
      </c>
      <c r="DV129" s="1725"/>
      <c r="DY129" s="1731"/>
    </row>
    <row r="130" spans="1:129">
      <c r="A130" s="1780" t="s">
        <v>1131</v>
      </c>
      <c r="B130" s="1562">
        <f t="shared" si="30"/>
        <v>444</v>
      </c>
      <c r="C130" s="1562">
        <f t="shared" si="31"/>
        <v>250</v>
      </c>
      <c r="D130" s="1562">
        <f t="shared" si="32"/>
        <v>27</v>
      </c>
      <c r="E130" s="1563">
        <f t="shared" si="33"/>
        <v>0.56306306306306309</v>
      </c>
      <c r="F130" s="1786">
        <f t="shared" si="34"/>
        <v>9</v>
      </c>
      <c r="G130" s="1595">
        <v>2006</v>
      </c>
      <c r="H130" s="1567">
        <f t="shared" si="49"/>
        <v>8</v>
      </c>
      <c r="I130" s="1734">
        <f t="shared" si="50"/>
        <v>384</v>
      </c>
      <c r="J130" s="1734">
        <f t="shared" si="51"/>
        <v>219</v>
      </c>
      <c r="K130" s="1734">
        <f t="shared" si="52"/>
        <v>27</v>
      </c>
      <c r="L130" s="1806">
        <f t="shared" si="53"/>
        <v>0.5703125</v>
      </c>
      <c r="M130" s="1734"/>
      <c r="N130" s="1748"/>
      <c r="O130" s="1700">
        <f>IFERROR(VLOOKUP($A130,'2022'!$B$2:$K$174,3,FALSE),0)</f>
        <v>0</v>
      </c>
      <c r="P130" s="1858">
        <f>IFERROR(VLOOKUP($A130,'2022'!$B$2:$K$174,4,FALSE),0)</f>
        <v>0</v>
      </c>
      <c r="Q130" s="1858">
        <f>IFERROR(VLOOKUP($A130,'2022'!$B$2:$K$174,5,FALSE),0)</f>
        <v>0</v>
      </c>
      <c r="R130" s="1858">
        <f>IFERROR(VLOOKUP($A130,'2022'!$B$2:$K$174,8,FALSE),0)</f>
        <v>0</v>
      </c>
      <c r="S130" s="1740">
        <f>IFERROR(VLOOKUP($A130,'2022'!$B$2:$K$174,10,FALSE),0)</f>
        <v>0</v>
      </c>
      <c r="T130" s="1700">
        <f>IFERROR(VLOOKUP($A130,'2021'!$B$2:$K$174,3,FALSE),0)</f>
        <v>0</v>
      </c>
      <c r="U130" s="1843">
        <f>IFERROR(VLOOKUP($A130,'2021'!$B$2:$K$174,4,FALSE),0)</f>
        <v>0</v>
      </c>
      <c r="V130" s="1843">
        <f>IFERROR(VLOOKUP($A130,'2021'!$B$2:$K$174,5,FALSE),0)</f>
        <v>0</v>
      </c>
      <c r="W130" s="1843">
        <f>IFERROR(VLOOKUP($A130,'2021'!$B$2:$K$174,8,FALSE),0)</f>
        <v>0</v>
      </c>
      <c r="X130" s="1740">
        <f>IFERROR(VLOOKUP($A130,'2021'!$B$2:$K$174,10,FALSE),0)</f>
        <v>0</v>
      </c>
      <c r="Y130" s="1700">
        <f>IFERROR(VLOOKUP($A130,'2020'!$B$2:$K$170,3,FALSE),0)</f>
        <v>0</v>
      </c>
      <c r="Z130" s="1829">
        <f>IFERROR(VLOOKUP($A130,'2020'!$B$2:$K$170,4,FALSE),0)</f>
        <v>0</v>
      </c>
      <c r="AA130" s="1829">
        <f>IFERROR(VLOOKUP($A130,'2020'!$B$2:$K$170,5,FALSE),0)</f>
        <v>0</v>
      </c>
      <c r="AB130" s="1829">
        <f>IFERROR(VLOOKUP($A130,'2020'!$B$2:$K$170,8,FALSE),0)</f>
        <v>0</v>
      </c>
      <c r="AC130" s="1740">
        <f>IFERROR(VLOOKUP($A130,'2020'!$B$2:$K$170,10,FALSE),0)</f>
        <v>0</v>
      </c>
      <c r="AD130" s="1700">
        <f>IFERROR(VLOOKUP($A130,'2019'!$B$2:$K$170,3,FALSE),0)</f>
        <v>0</v>
      </c>
      <c r="AE130" s="1823">
        <f>IFERROR(VLOOKUP($A130,'2019'!$B$2:$K$170,4,FALSE),0)</f>
        <v>0</v>
      </c>
      <c r="AF130" s="1823">
        <f>IFERROR(VLOOKUP($A130,'2019'!$B$2:$K$170,5,FALSE),0)</f>
        <v>0</v>
      </c>
      <c r="AG130" s="1823">
        <f>IFERROR(VLOOKUP($A130,'2019'!$B$2:$K$170,8,FALSE),0)</f>
        <v>0</v>
      </c>
      <c r="AH130" s="1740">
        <f>IFERROR(VLOOKUP($A130,'2019'!$B$2:$K$170,10,FALSE),0)</f>
        <v>0</v>
      </c>
      <c r="AI130" s="1700">
        <f>IFERROR(VLOOKUP($A130,'2018'!$B$2:$K$170,3,FALSE),0)</f>
        <v>0</v>
      </c>
      <c r="AJ130" s="1821">
        <f>IFERROR(VLOOKUP($A130,'2018'!$B$2:$K$170,4,FALSE),0)</f>
        <v>0</v>
      </c>
      <c r="AK130" s="1821">
        <f>IFERROR(VLOOKUP($A130,'2018'!$B$2:$K$170,5,FALSE),0)</f>
        <v>0</v>
      </c>
      <c r="AL130" s="1821">
        <f>IFERROR(VLOOKUP($A130,'2018'!$B$2:$K$170,8,FALSE),0)</f>
        <v>0</v>
      </c>
      <c r="AM130" s="1740">
        <f>IFERROR(VLOOKUP($A130,'2018'!$B$2:$K$170,10,FALSE),0)</f>
        <v>0</v>
      </c>
      <c r="AN130" s="1700">
        <f>IFERROR(VLOOKUP($A130,'2017'!$B$2:$J$163,2,FALSE),0)</f>
        <v>0</v>
      </c>
      <c r="AO130" s="1815">
        <f>IFERROR(VLOOKUP($A130,'2017'!$B$2:$J$163,3,FALSE),0)</f>
        <v>0</v>
      </c>
      <c r="AP130" s="1815">
        <f>IFERROR(VLOOKUP($A130,'2017'!$B$2:$J$163,4,FALSE),0)</f>
        <v>0</v>
      </c>
      <c r="AQ130" s="1815">
        <f>IFERROR(VLOOKUP($A130,'2017'!$B$2:$J$163,7,FALSE),0)</f>
        <v>0</v>
      </c>
      <c r="AR130" s="1740">
        <f>IFERROR(VLOOKUP($A130,'2017'!$B$2:$J$163,9,FALSE),0)</f>
        <v>0</v>
      </c>
      <c r="AS130" s="1700">
        <f>IFERROR(VLOOKUP($A130,'2016'!$B$2:$K$165,3,FALSE),0)</f>
        <v>0</v>
      </c>
      <c r="AT130" s="1796">
        <f>IFERROR(VLOOKUP($A130,'2016'!$B$2:$K$165,4,FALSE),0)</f>
        <v>0</v>
      </c>
      <c r="AU130" s="1796">
        <f>IFERROR(VLOOKUP($A130,'2016'!$B$2:$K$165,5,FALSE),0)</f>
        <v>0</v>
      </c>
      <c r="AV130" s="1796">
        <f>IFERROR(VLOOKUP($A130,'2016'!$B$2:$K$165,8,FALSE),0)</f>
        <v>0</v>
      </c>
      <c r="AW130" s="1740">
        <f>IFERROR(VLOOKUP($A130,'2016'!$B$2:$K$165,10,FALSE),0)</f>
        <v>0</v>
      </c>
      <c r="AX130" s="1700">
        <f>IFERROR(VLOOKUP($A130,'2015'!$B$2:$K$165,3,FALSE),0)</f>
        <v>60</v>
      </c>
      <c r="AY130" s="1695">
        <f>IFERROR(VLOOKUP($A130,'2015'!$B$2:$K$165,4,FALSE),0)</f>
        <v>16</v>
      </c>
      <c r="AZ130" s="1695">
        <f>IFERROR(VLOOKUP($A130,'2015'!$B$2:$K$165,5,FALSE),0)</f>
        <v>31</v>
      </c>
      <c r="BA130" s="1695">
        <f>IFERROR(VLOOKUP($A130,'2015'!$B$2:$K$165,8,FALSE),0)</f>
        <v>0</v>
      </c>
      <c r="BB130" s="1740">
        <f>IFERROR(VLOOKUP($A130,'2015'!$B$2:$K$165,10,FALSE),0)</f>
        <v>0.51666666666666672</v>
      </c>
      <c r="BC130" s="1700">
        <f>IFERROR(VLOOKUP($A130,'2014'!$B$2:$K$157,3,FALSE),0)</f>
        <v>0</v>
      </c>
      <c r="BD130" s="1691">
        <f>IFERROR(VLOOKUP($A130,'2014'!$B$2:$K$157,4,FALSE),0)</f>
        <v>0</v>
      </c>
      <c r="BE130" s="1691">
        <f>IFERROR(VLOOKUP($A130,'2014'!$B$2:$K$157,5,FALSE),0)</f>
        <v>0</v>
      </c>
      <c r="BF130" s="1691">
        <f>IFERROR(VLOOKUP($A130,'2014'!$B$2:$K$157,8,FALSE),0)</f>
        <v>0</v>
      </c>
      <c r="BG130" s="1740">
        <f>IFERROR(VLOOKUP($A130,'2014'!$B$2:$K$157,10,FALSE),0)</f>
        <v>0</v>
      </c>
      <c r="BH130" s="1700">
        <f>IFERROR(VLOOKUP($A130,'2013'!$D$4:$I$249,2,FALSE),0)</f>
        <v>35</v>
      </c>
      <c r="BI130" s="1691">
        <f>IFERROR(VLOOKUP($A130,'2013'!$D$4:$I$249,3,FALSE),0)</f>
        <v>10</v>
      </c>
      <c r="BJ130" s="1691">
        <f>IFERROR(VLOOKUP($A130,'2013'!$D$4:$I$249,4,FALSE),0)</f>
        <v>15</v>
      </c>
      <c r="BK130" s="1691">
        <f>IFERROR(VLOOKUP($A130,'2013'!$D$4:$I$249,5,FALSE),0)</f>
        <v>2</v>
      </c>
      <c r="BL130" s="1740">
        <f>IFERROR(VLOOKUP($A130,'2013'!$D$4:$I$249,6,FALSE),0)</f>
        <v>0.42857142857142855</v>
      </c>
      <c r="BM130" s="1737">
        <f>IFERROR(VLOOKUP($A130,'2012'!$D$3:$O$172,2,FALSE),0)</f>
        <v>0</v>
      </c>
      <c r="BN130" s="1691">
        <f>IFERROR(VLOOKUP($A130,'2012'!$D$3:$O$172,3,FALSE),0)</f>
        <v>0</v>
      </c>
      <c r="BO130" s="1743">
        <f>IFERROR(VLOOKUP($A130,'2012'!$D$3:$O$172,4,FALSE),0)</f>
        <v>0</v>
      </c>
      <c r="BP130" s="1700">
        <f>IFERROR(VLOOKUP($A130,'2012'!$D$3:$O$172,5,FALSE),0)</f>
        <v>0</v>
      </c>
      <c r="BQ130" s="1691">
        <f>IFERROR(VLOOKUP($A130,'2012'!$D$3:$O$172,6,FALSE),0)</f>
        <v>0</v>
      </c>
      <c r="BR130" s="1691">
        <f>IFERROR(VLOOKUP($A130,'2012'!$D$3:$O$172,7,FALSE),0)</f>
        <v>0</v>
      </c>
      <c r="BS130" s="1691">
        <f>IFERROR(VLOOKUP($A130,'2012'!$D$3:$O$172,8,FALSE),0)</f>
        <v>0</v>
      </c>
      <c r="BT130" s="1740">
        <f>IFERROR(VLOOKUP($A130,'2012'!$D$3:$O$172,9,FALSE),0)</f>
        <v>0</v>
      </c>
      <c r="BU130" s="1737">
        <f>IFERROR(VLOOKUP($A130,'2012'!$D$3:$O$172,10,FALSE),0)</f>
        <v>0</v>
      </c>
      <c r="BV130" s="1691">
        <f>IFERROR(VLOOKUP($A130,'2012'!$D$3:$O$172,11,FALSE),0)</f>
        <v>0</v>
      </c>
      <c r="BW130" s="1743">
        <f>IFERROR(VLOOKUP($A130,'2012'!$D$3:$O$172,12,FALSE),0)</f>
        <v>0</v>
      </c>
      <c r="BX130" s="1700">
        <f>IFERROR(VLOOKUP($A130,'2011'!$D$4:$I$251,2,FALSE),0)</f>
        <v>54</v>
      </c>
      <c r="BY130" s="1691">
        <f>IFERROR(VLOOKUP($A130,'2011'!$D$4:$I$251,3,FALSE),0)</f>
        <v>18</v>
      </c>
      <c r="BZ130" s="1691">
        <f>IFERROR(VLOOKUP($A130,'2011'!$D$4:$I$251,4,FALSE),0)</f>
        <v>30</v>
      </c>
      <c r="CA130" s="1691">
        <f>IFERROR(VLOOKUP($A130,'2011'!$D$4:$I$251,5,FALSE),0)</f>
        <v>5</v>
      </c>
      <c r="CB130" s="1740">
        <f>IFERROR(VLOOKUP($A130,'2011'!$D$4:$I$251,6,FALSE),0)</f>
        <v>0.55555555555555558</v>
      </c>
      <c r="CC130" s="1700">
        <f>IFERROR(VLOOKUP($A130,'2010'!$C$3:$H$234,2,FALSE),0)</f>
        <v>62</v>
      </c>
      <c r="CD130" s="1691">
        <f>IFERROR(VLOOKUP($A130,'2010'!$C$3:$H$234,3,FALSE),0)</f>
        <v>27</v>
      </c>
      <c r="CE130" s="1691">
        <f>IFERROR(VLOOKUP($A130,'2010'!$C$3:$H$234,4,FALSE),0)</f>
        <v>38</v>
      </c>
      <c r="CF130" s="1691">
        <f>IFERROR(VLOOKUP($A130,'2010'!$C$3:$H$234,5,FALSE),0)</f>
        <v>6</v>
      </c>
      <c r="CG130" s="1740">
        <f>IFERROR(VLOOKUP($A130,'2010'!$C$3:$H$234,6,FALSE),0)</f>
        <v>0.61290322580645162</v>
      </c>
      <c r="CH130" s="1700">
        <f>IFERROR(VLOOKUP($A130,'2009'!$C$3:$H$242,2,FALSE),0)</f>
        <v>48</v>
      </c>
      <c r="CI130" s="1691">
        <f>IFERROR(VLOOKUP($A130,'2009'!$C$3:$H$242,3,FALSE),0)</f>
        <v>15</v>
      </c>
      <c r="CJ130" s="1691">
        <f>IFERROR(VLOOKUP($A130,'2009'!$C$3:$H$242,4,FALSE),0)</f>
        <v>30</v>
      </c>
      <c r="CK130" s="1691">
        <f>IFERROR(VLOOKUP($A130,'2009'!$C$3:$H$242,5,FALSE),0)</f>
        <v>1</v>
      </c>
      <c r="CL130" s="1740">
        <f>IFERROR(VLOOKUP($A130,'2009'!$C$3:$H$242,6,FALSE),0)</f>
        <v>0.625</v>
      </c>
      <c r="CM130" s="1700">
        <f>IFERROR(VLOOKUP($A130,'2008'!$C$3:$H$229,2,FALSE),0)</f>
        <v>0</v>
      </c>
      <c r="CN130" s="1691">
        <f>IFERROR(VLOOKUP($A130,'2008'!$C$3:$H$229,3,FALSE),0)</f>
        <v>0</v>
      </c>
      <c r="CO130" s="1691">
        <f>IFERROR(VLOOKUP($A130,'2008'!$C$3:$H$229,4,FALSE),0)</f>
        <v>0</v>
      </c>
      <c r="CP130" s="1691">
        <f>IFERROR(VLOOKUP($A130,'2008'!$C$3:$H$229,5,FALSE),0)</f>
        <v>0</v>
      </c>
      <c r="CQ130" s="1740">
        <f>IFERROR(VLOOKUP($A130,'2008'!$C$3:$H$229,6,FALSE),0)</f>
        <v>0</v>
      </c>
      <c r="CR130" s="1700">
        <f>IFERROR(VLOOKUP($A130,'2007'!$C$3:$M$238,7,FALSE),0)</f>
        <v>9</v>
      </c>
      <c r="CS130" s="1691">
        <f>IFERROR(VLOOKUP($A130,'2007'!$C$3:$M$238,8,FALSE),0)</f>
        <v>0</v>
      </c>
      <c r="CT130" s="1691">
        <f>IFERROR(VLOOKUP($A130,'2007'!$C$3:$M$238,9,FALSE),0)</f>
        <v>1</v>
      </c>
      <c r="CU130" s="1691">
        <f>IFERROR(VLOOKUP($A130,'2007'!$C$3:$M$238,10,FALSE),0)</f>
        <v>0</v>
      </c>
      <c r="CV130" s="1740">
        <f>IFERROR(VLOOKUP($A130,'2007'!$C$3:$M$238,11,FALSE),0)</f>
        <v>0.1111111111111111</v>
      </c>
      <c r="CW130" s="1700">
        <f>IFERROR(VLOOKUP($A130,'2006'!$A$2:$F$200,2,FALSE),0)</f>
        <v>64</v>
      </c>
      <c r="CX130" s="1691">
        <f>IFERROR(VLOOKUP($A130,'2006'!$A$2:$F$200,4,FALSE),0)</f>
        <v>34</v>
      </c>
      <c r="CY130" s="1691">
        <f>IFERROR(VLOOKUP($A130,'2006'!$A$2:$F$200,5,FALSE),0)</f>
        <v>3</v>
      </c>
      <c r="CZ130" s="1740">
        <f>IFERROR(VLOOKUP($A130,'2006'!$A$2:$F$200,6,FALSE),0)</f>
        <v>0.53125</v>
      </c>
      <c r="DA130" s="1700">
        <f>IFERROR(VLOOKUP($A130,'2005'!$C$3:$M$205,8,FALSE),0)</f>
        <v>58</v>
      </c>
      <c r="DB130" s="1691">
        <f>IFERROR(VLOOKUP($A130,'2005'!$C$3:$M$205,9,FALSE),0)</f>
        <v>40</v>
      </c>
      <c r="DC130" s="1691">
        <f>IFERROR(VLOOKUP($A130,'2005'!$C$3:$M$205,10,FALSE),0)</f>
        <v>2</v>
      </c>
      <c r="DD130" s="1740">
        <f>IFERROR(VLOOKUP($A130,'2005'!$C$3:$M$205,11,FALSE),0)</f>
        <v>0.68965517241379315</v>
      </c>
      <c r="DE130" s="1700">
        <f>IFERROR(VLOOKUP($A130,'2004'!$C$3:$M$213,8,FALSE),0)</f>
        <v>54</v>
      </c>
      <c r="DF130" s="1691">
        <f>IFERROR(VLOOKUP($A130,'2004'!$C$3:$M$213,9,FALSE),0)</f>
        <v>31</v>
      </c>
      <c r="DG130" s="1691">
        <f>IFERROR(VLOOKUP($A130,'2004'!$C$3:$M$213,10,FALSE),0)</f>
        <v>8</v>
      </c>
      <c r="DH130" s="1740">
        <f>IFERROR(VLOOKUP($A130,'2004'!$C$3:$M$213,11,FALSE),0)</f>
        <v>0.57407407407407407</v>
      </c>
      <c r="DI130" s="1700">
        <f>IFERROR(VLOOKUP($A130,'2003'!$C$3:$Q$214,12,FALSE),0)</f>
        <v>0</v>
      </c>
      <c r="DJ130" s="1691">
        <f>IFERROR(VLOOKUP($A130,'2003'!$C$3:$Q$214,13,FALSE),0)</f>
        <v>0</v>
      </c>
      <c r="DK130" s="1691">
        <f>IFERROR(VLOOKUP($A130,'2003'!$C$3:$Q$214,14,FALSE),0)</f>
        <v>0</v>
      </c>
      <c r="DL130" s="1740">
        <f>IFERROR(VLOOKUP($A130,'2003'!$C$3:$Q$214,15,FALSE),0)</f>
        <v>0</v>
      </c>
      <c r="DM130" s="1700">
        <f>IFERROR(VLOOKUP($A130,'2002'!$D$3:$R$214,12,FALSE),0)</f>
        <v>0</v>
      </c>
      <c r="DN130" s="1691">
        <f>IFERROR(VLOOKUP($A130,'2002'!$D$3:$R$214,13,FALSE),0)</f>
        <v>0</v>
      </c>
      <c r="DO130" s="1691">
        <f>IFERROR(VLOOKUP($A130,'2002'!$D$3:$R$214,14,FALSE),0)</f>
        <v>0</v>
      </c>
      <c r="DP130" s="1788">
        <f>IFERROR(VLOOKUP($A130,'2002'!$D$3:$R$214,15,FALSE),0)</f>
        <v>0</v>
      </c>
      <c r="DQ130" s="1700">
        <f>IFERROR(VLOOKUP($A130,'Pre 2002'!$C$3:$CK$382,84,FALSE),0)</f>
        <v>0</v>
      </c>
      <c r="DR130" s="1695">
        <f>IFERROR(VLOOKUP($A130,'Pre 2002'!$C$3:$CK$382,85,FALSE),0)</f>
        <v>0</v>
      </c>
      <c r="DS130" s="1695">
        <f>IFERROR(VLOOKUP($A130,'Pre 2002'!$C$3:$CK$382,86,FALSE),0)</f>
        <v>0</v>
      </c>
      <c r="DT130" s="1790">
        <f>IFERROR(VLOOKUP($A130,'Pre 2002'!$C$3:$CK$382,87,FALSE),0)</f>
        <v>0</v>
      </c>
      <c r="DU130" s="1741">
        <f>IFERROR(VLOOKUP(A130,'Pre 2002'!$C$3:$CG$382,83,FALSE),0)</f>
        <v>0</v>
      </c>
      <c r="DV130" s="1722"/>
      <c r="DY130" s="1731"/>
    </row>
    <row r="131" spans="1:129">
      <c r="A131" s="1779" t="s">
        <v>2155</v>
      </c>
      <c r="B131" s="1562">
        <f t="shared" ref="B131:B194" si="54">SUM(O131,T131,Y131,AD131,AI131,AN131,AS131,AX131,BC131,BH131,BP131,BX131,CC131,CH131,CM131,CR131,CW131,DA131,DE131,DI131,DM131,DQ131)</f>
        <v>475</v>
      </c>
      <c r="C131" s="1562">
        <f t="shared" ref="C131:C194" si="55">SUM(Q131,V131,AA131,AF131,AK131,AP131,AU131,AZ131,BE131,BJ131,BR131,BZ131,CE131,CJ131,CO131,CT131,CX131,DB131,DF131,DJ131,DN131,DR131)</f>
        <v>267</v>
      </c>
      <c r="D131" s="1562">
        <f t="shared" ref="D131:D194" si="56">SUM(R131,W131,AB131,AG131,AL131,AQ131,AV131,BA131,BF131,BK131,BS131,CA131,CF131,CK131,CP131,CU131,CY131,DC131,DG131,DK131,DO131,DS131)</f>
        <v>26</v>
      </c>
      <c r="E131" s="1563">
        <f t="shared" ref="E131:E194" si="57">IF(B131=0,0,C131/B131)</f>
        <v>0.56210526315789477</v>
      </c>
      <c r="F131" s="1786">
        <f t="shared" ref="F131:F194" si="58">IF(O131&gt;0,1,0)+IF(T131&gt;0,1,0)+IF(Y131&gt;0,1,0)+IF(AD131&gt;0,1,0)+IF(AI131&gt;0,1,0)+IF(AN131&gt;0,1,0)+IF(AS131&gt;0,1,0)+IF(AX131&gt;0,1,0)+IF(BC131&gt;0,1,0)+IF(BH131&gt;0,1,0)+IF(BP131&gt;0,1,0)+IF(BX131&gt;0,1,0)+IF(CC131&gt;0,1,0)+IF(CH131&gt;0,1,0)+IF(CM131&gt;0,1,0)+IF(CR131&gt;0,1,0)+IF(CW131&gt;0,1,0)+IF(DA131&gt;0,1,0)+IF(DE131&gt;0,1,0)+IF(DI131&gt;0,1,0)+IF(DM131&gt;0,1,0)+DU131</f>
        <v>7</v>
      </c>
      <c r="G131" s="1595">
        <v>2014</v>
      </c>
      <c r="H131" s="1567">
        <f t="shared" si="49"/>
        <v>1</v>
      </c>
      <c r="I131" s="1734">
        <f t="shared" si="50"/>
        <v>18</v>
      </c>
      <c r="J131" s="1734">
        <f t="shared" si="51"/>
        <v>7</v>
      </c>
      <c r="K131" s="1734">
        <f t="shared" si="52"/>
        <v>0</v>
      </c>
      <c r="L131" s="1806">
        <f t="shared" si="53"/>
        <v>0.3888888888888889</v>
      </c>
      <c r="M131" s="1734"/>
      <c r="N131" s="1748"/>
      <c r="O131" s="1700">
        <f>IFERROR(VLOOKUP($A131,'2022'!$B$2:$K$174,3,FALSE),0)</f>
        <v>0</v>
      </c>
      <c r="P131" s="1858">
        <f>IFERROR(VLOOKUP($A131,'2022'!$B$2:$K$174,4,FALSE),0)</f>
        <v>0</v>
      </c>
      <c r="Q131" s="1858">
        <f>IFERROR(VLOOKUP($A131,'2022'!$B$2:$K$174,5,FALSE),0)</f>
        <v>0</v>
      </c>
      <c r="R131" s="1858">
        <f>IFERROR(VLOOKUP($A131,'2022'!$B$2:$K$174,8,FALSE),0)</f>
        <v>0</v>
      </c>
      <c r="S131" s="1740">
        <f>IFERROR(VLOOKUP($A131,'2022'!$B$2:$K$174,10,FALSE),0)</f>
        <v>0</v>
      </c>
      <c r="T131" s="1700">
        <f>IFERROR(VLOOKUP($A131,'2021'!$B$2:$K$174,3,FALSE),0)</f>
        <v>0</v>
      </c>
      <c r="U131" s="1843">
        <f>IFERROR(VLOOKUP($A131,'2021'!$B$2:$K$174,4,FALSE),0)</f>
        <v>0</v>
      </c>
      <c r="V131" s="1843">
        <f>IFERROR(VLOOKUP($A131,'2021'!$B$2:$K$174,5,FALSE),0)</f>
        <v>0</v>
      </c>
      <c r="W131" s="1843">
        <f>IFERROR(VLOOKUP($A131,'2021'!$B$2:$K$174,8,FALSE),0)</f>
        <v>0</v>
      </c>
      <c r="X131" s="1740">
        <f>IFERROR(VLOOKUP($A131,'2021'!$B$2:$K$174,10,FALSE),0)</f>
        <v>0</v>
      </c>
      <c r="Y131" s="1700">
        <f>IFERROR(VLOOKUP($A131,'2020'!$B$2:$K$170,3,FALSE),0)</f>
        <v>83</v>
      </c>
      <c r="Z131" s="1829">
        <f>IFERROR(VLOOKUP($A131,'2020'!$B$2:$K$170,4,FALSE),0)</f>
        <v>24</v>
      </c>
      <c r="AA131" s="1829">
        <f>IFERROR(VLOOKUP($A131,'2020'!$B$2:$K$170,5,FALSE),0)</f>
        <v>39</v>
      </c>
      <c r="AB131" s="1829">
        <f>IFERROR(VLOOKUP($A131,'2020'!$B$2:$K$170,8,FALSE),0)</f>
        <v>5</v>
      </c>
      <c r="AC131" s="1740">
        <f>IFERROR(VLOOKUP($A131,'2020'!$B$2:$K$170,10,FALSE),0)</f>
        <v>0.47</v>
      </c>
      <c r="AD131" s="1700">
        <f>IFERROR(VLOOKUP($A131,'2019'!$B$2:$K$170,3,FALSE),0)</f>
        <v>81</v>
      </c>
      <c r="AE131" s="1823">
        <f>IFERROR(VLOOKUP($A131,'2019'!$B$2:$K$170,4,FALSE),0)</f>
        <v>26</v>
      </c>
      <c r="AF131" s="1823">
        <f>IFERROR(VLOOKUP($A131,'2019'!$B$2:$K$170,5,FALSE),0)</f>
        <v>44</v>
      </c>
      <c r="AG131" s="1823">
        <f>IFERROR(VLOOKUP($A131,'2019'!$B$2:$K$170,8,FALSE),0)</f>
        <v>7</v>
      </c>
      <c r="AH131" s="1740">
        <f>IFERROR(VLOOKUP($A131,'2019'!$B$2:$K$170,10,FALSE),0)</f>
        <v>0.54300000000000004</v>
      </c>
      <c r="AI131" s="1700">
        <f>IFERROR(VLOOKUP($A131,'2018'!$B$2:$K$170,3,FALSE),0)</f>
        <v>75</v>
      </c>
      <c r="AJ131" s="1821">
        <f>IFERROR(VLOOKUP($A131,'2018'!$B$2:$K$170,4,FALSE),0)</f>
        <v>28</v>
      </c>
      <c r="AK131" s="1821">
        <f>IFERROR(VLOOKUP($A131,'2018'!$B$2:$K$170,5,FALSE),0)</f>
        <v>47</v>
      </c>
      <c r="AL131" s="1821">
        <f>IFERROR(VLOOKUP($A131,'2018'!$B$2:$K$170,8,FALSE),0)</f>
        <v>6</v>
      </c>
      <c r="AM131" s="1740">
        <f>IFERROR(VLOOKUP($A131,'2018'!$B$2:$K$170,10,FALSE),0)</f>
        <v>0.627</v>
      </c>
      <c r="AN131" s="1700">
        <f>IFERROR(VLOOKUP($A131,'2017'!$B$2:$J$163,2,FALSE),0)</f>
        <v>69</v>
      </c>
      <c r="AO131" s="1815">
        <f>IFERROR(VLOOKUP($A131,'2017'!$B$2:$J$163,3,FALSE),0)</f>
        <v>29</v>
      </c>
      <c r="AP131" s="1815">
        <f>IFERROR(VLOOKUP($A131,'2017'!$B$2:$J$163,4,FALSE),0)</f>
        <v>40</v>
      </c>
      <c r="AQ131" s="1815">
        <f>IFERROR(VLOOKUP($A131,'2017'!$B$2:$J$163,7,FALSE),0)</f>
        <v>2</v>
      </c>
      <c r="AR131" s="1740">
        <f>IFERROR(VLOOKUP($A131,'2017'!$B$2:$J$163,9,FALSE),0)</f>
        <v>0.57971014492753625</v>
      </c>
      <c r="AS131" s="1700">
        <f>IFERROR(VLOOKUP($A131,'2016'!$B$2:$K$165,3,FALSE),0)</f>
        <v>75</v>
      </c>
      <c r="AT131" s="1796">
        <f>IFERROR(VLOOKUP($A131,'2016'!$B$2:$K$165,4,FALSE),0)</f>
        <v>28</v>
      </c>
      <c r="AU131" s="1796">
        <f>IFERROR(VLOOKUP($A131,'2016'!$B$2:$K$165,5,FALSE),0)</f>
        <v>44</v>
      </c>
      <c r="AV131" s="1796">
        <f>IFERROR(VLOOKUP($A131,'2016'!$B$2:$K$165,8,FALSE),0)</f>
        <v>4</v>
      </c>
      <c r="AW131" s="1740">
        <f>IFERROR(VLOOKUP($A131,'2016'!$B$2:$K$165,10,FALSE),0)</f>
        <v>0.58699999999999997</v>
      </c>
      <c r="AX131" s="1700">
        <f>IFERROR(VLOOKUP($A131,'2015'!$B$2:$K$165,3,FALSE),0)</f>
        <v>74</v>
      </c>
      <c r="AY131" s="1695">
        <f>IFERROR(VLOOKUP($A131,'2015'!$B$2:$K$165,4,FALSE),0)</f>
        <v>31</v>
      </c>
      <c r="AZ131" s="1695">
        <f>IFERROR(VLOOKUP($A131,'2015'!$B$2:$K$165,5,FALSE),0)</f>
        <v>46</v>
      </c>
      <c r="BA131" s="1695">
        <f>IFERROR(VLOOKUP($A131,'2015'!$B$2:$K$165,8,FALSE),0)</f>
        <v>2</v>
      </c>
      <c r="BB131" s="1740">
        <f>IFERROR(VLOOKUP($A131,'2015'!$B$2:$K$165,10,FALSE),0)</f>
        <v>0.6216216216216216</v>
      </c>
      <c r="BC131" s="1700">
        <f>IFERROR(VLOOKUP($A131,'2014'!$B$2:$K$157,3,FALSE),0)</f>
        <v>18</v>
      </c>
      <c r="BD131" s="1691">
        <f>IFERROR(VLOOKUP($A131,'2014'!$B$2:$K$157,4,FALSE),0)</f>
        <v>4</v>
      </c>
      <c r="BE131" s="1691">
        <f>IFERROR(VLOOKUP($A131,'2014'!$B$2:$K$157,5,FALSE),0)</f>
        <v>7</v>
      </c>
      <c r="BF131" s="1691">
        <f>IFERROR(VLOOKUP($A131,'2014'!$B$2:$K$157,8,FALSE),0)</f>
        <v>0</v>
      </c>
      <c r="BG131" s="1740">
        <f>IFERROR(VLOOKUP($A131,'2014'!$B$2:$K$157,10,FALSE),0)</f>
        <v>0.3888888888888889</v>
      </c>
      <c r="BH131" s="1700">
        <f>IFERROR(VLOOKUP($A131,'2013'!$D$4:$I$249,2,FALSE),0)</f>
        <v>0</v>
      </c>
      <c r="BI131" s="1691">
        <f>IFERROR(VLOOKUP($A131,'2013'!$D$4:$I$249,3,FALSE),0)</f>
        <v>0</v>
      </c>
      <c r="BJ131" s="1691">
        <f>IFERROR(VLOOKUP($A131,'2013'!$D$4:$I$249,4,FALSE),0)</f>
        <v>0</v>
      </c>
      <c r="BK131" s="1691">
        <f>IFERROR(VLOOKUP($A131,'2013'!$D$4:$I$249,5,FALSE),0)</f>
        <v>0</v>
      </c>
      <c r="BL131" s="1740">
        <f>IFERROR(VLOOKUP($A131,'2013'!$D$4:$I$249,6,FALSE),0)</f>
        <v>0</v>
      </c>
      <c r="BM131" s="1737">
        <f>IFERROR(VLOOKUP($A131,'2012'!$D$3:$O$172,2,FALSE),0)</f>
        <v>0</v>
      </c>
      <c r="BN131" s="1691">
        <f>IFERROR(VLOOKUP($A131,'2012'!$D$3:$O$172,3,FALSE),0)</f>
        <v>0</v>
      </c>
      <c r="BO131" s="1743">
        <f>IFERROR(VLOOKUP($A131,'2012'!$D$3:$O$172,4,FALSE),0)</f>
        <v>0</v>
      </c>
      <c r="BP131" s="1700">
        <f>IFERROR(VLOOKUP($A131,'2012'!$D$3:$O$172,5,FALSE),0)</f>
        <v>0</v>
      </c>
      <c r="BQ131" s="1691">
        <f>IFERROR(VLOOKUP($A131,'2012'!$D$3:$O$172,6,FALSE),0)</f>
        <v>0</v>
      </c>
      <c r="BR131" s="1691">
        <f>IFERROR(VLOOKUP($A131,'2012'!$D$3:$O$172,7,FALSE),0)</f>
        <v>0</v>
      </c>
      <c r="BS131" s="1691">
        <f>IFERROR(VLOOKUP($A131,'2012'!$D$3:$O$172,8,FALSE),0)</f>
        <v>0</v>
      </c>
      <c r="BT131" s="1740">
        <f>IFERROR(VLOOKUP($A131,'2012'!$D$3:$O$172,9,FALSE),0)</f>
        <v>0</v>
      </c>
      <c r="BX131" s="1700">
        <f>IFERROR(VLOOKUP($A131,'2011'!$D$4:$I$251,2,FALSE),0)</f>
        <v>0</v>
      </c>
      <c r="BY131" s="1691">
        <f>IFERROR(VLOOKUP($A131,'2011'!$D$4:$I$251,3,FALSE),0)</f>
        <v>0</v>
      </c>
      <c r="BZ131" s="1691">
        <f>IFERROR(VLOOKUP($A131,'2011'!$D$4:$I$251,4,FALSE),0)</f>
        <v>0</v>
      </c>
      <c r="CA131" s="1691">
        <f>IFERROR(VLOOKUP($A131,'2011'!$D$4:$I$251,5,FALSE),0)</f>
        <v>0</v>
      </c>
      <c r="CB131" s="1740">
        <f>IFERROR(VLOOKUP($A131,'2011'!$D$4:$I$251,6,FALSE),0)</f>
        <v>0</v>
      </c>
      <c r="CC131" s="1700">
        <f>IFERROR(VLOOKUP($A131,'2010'!$C$3:$H$234,2,FALSE),0)</f>
        <v>0</v>
      </c>
      <c r="CD131" s="1691">
        <f>IFERROR(VLOOKUP($A131,'2010'!$C$3:$H$234,3,FALSE),0)</f>
        <v>0</v>
      </c>
      <c r="CE131" s="1691">
        <f>IFERROR(VLOOKUP($A131,'2010'!$C$3:$H$234,4,FALSE),0)</f>
        <v>0</v>
      </c>
      <c r="CF131" s="1691">
        <f>IFERROR(VLOOKUP($A131,'2010'!$C$3:$H$234,5,FALSE),0)</f>
        <v>0</v>
      </c>
      <c r="CG131" s="1740">
        <f>IFERROR(VLOOKUP($A131,'2010'!$C$3:$H$234,6,FALSE),0)</f>
        <v>0</v>
      </c>
      <c r="CH131" s="1700">
        <f>IFERROR(VLOOKUP($A131,'2009'!$C$3:$H$242,2,FALSE),0)</f>
        <v>0</v>
      </c>
      <c r="CI131" s="1691">
        <f>IFERROR(VLOOKUP($A131,'2009'!$C$3:$H$242,3,FALSE),0)</f>
        <v>0</v>
      </c>
      <c r="CJ131" s="1691">
        <f>IFERROR(VLOOKUP($A131,'2009'!$C$3:$H$242,4,FALSE),0)</f>
        <v>0</v>
      </c>
      <c r="CK131" s="1691">
        <f>IFERROR(VLOOKUP($A131,'2009'!$C$3:$H$242,5,FALSE),0)</f>
        <v>0</v>
      </c>
      <c r="CL131" s="1740">
        <f>IFERROR(VLOOKUP($A131,'2009'!$C$3:$H$242,6,FALSE),0)</f>
        <v>0</v>
      </c>
      <c r="CM131" s="1700">
        <f>IFERROR(VLOOKUP($A131,'2008'!$C$3:$H$229,2,FALSE),0)</f>
        <v>0</v>
      </c>
      <c r="CN131" s="1691">
        <f>IFERROR(VLOOKUP($A131,'2008'!$C$3:$H$229,3,FALSE),0)</f>
        <v>0</v>
      </c>
      <c r="CO131" s="1691">
        <f>IFERROR(VLOOKUP($A131,'2008'!$C$3:$H$229,4,FALSE),0)</f>
        <v>0</v>
      </c>
      <c r="CP131" s="1691">
        <f>IFERROR(VLOOKUP($A131,'2008'!$C$3:$H$229,5,FALSE),0)</f>
        <v>0</v>
      </c>
      <c r="CQ131" s="1740">
        <f>IFERROR(VLOOKUP($A131,'2008'!$C$3:$H$229,6,FALSE),0)</f>
        <v>0</v>
      </c>
      <c r="CR131" s="1700">
        <f>IFERROR(VLOOKUP($A131,'2007'!$C$3:$M$238,7,FALSE),0)</f>
        <v>0</v>
      </c>
      <c r="CS131" s="1691">
        <f>IFERROR(VLOOKUP($A131,'2007'!$C$3:$M$238,8,FALSE),0)</f>
        <v>0</v>
      </c>
      <c r="CT131" s="1691">
        <f>IFERROR(VLOOKUP($A131,'2007'!$C$3:$M$238,9,FALSE),0)</f>
        <v>0</v>
      </c>
      <c r="CU131" s="1691">
        <f>IFERROR(VLOOKUP($A131,'2007'!$C$3:$M$238,10,FALSE),0)</f>
        <v>0</v>
      </c>
      <c r="CV131" s="1740">
        <f>IFERROR(VLOOKUP($A131,'2007'!$C$3:$M$238,11,FALSE),0)</f>
        <v>0</v>
      </c>
      <c r="CW131" s="1700">
        <f>IFERROR(VLOOKUP($A131,'2006'!$A$2:$F$200,2,FALSE),0)</f>
        <v>0</v>
      </c>
      <c r="CX131" s="1691">
        <f>IFERROR(VLOOKUP($A131,'2006'!$A$2:$F$200,4,FALSE),0)</f>
        <v>0</v>
      </c>
      <c r="CY131" s="1691">
        <f>IFERROR(VLOOKUP($A131,'2006'!$A$2:$F$200,5,FALSE),0)</f>
        <v>0</v>
      </c>
      <c r="CZ131" s="1740">
        <f>IFERROR(VLOOKUP($A131,'2006'!$A$2:$F$200,6,FALSE),0)</f>
        <v>0</v>
      </c>
      <c r="DA131" s="1700">
        <f>IFERROR(VLOOKUP($A131,'2005'!$C$3:$M$205,8,FALSE),0)</f>
        <v>0</v>
      </c>
      <c r="DB131" s="1691">
        <f>IFERROR(VLOOKUP($A131,'2005'!$C$3:$M$205,9,FALSE),0)</f>
        <v>0</v>
      </c>
      <c r="DC131" s="1691">
        <f>IFERROR(VLOOKUP($A131,'2005'!$C$3:$M$205,10,FALSE),0)</f>
        <v>0</v>
      </c>
      <c r="DD131" s="1740">
        <f>IFERROR(VLOOKUP($A131,'2005'!$C$3:$M$205,11,FALSE),0)</f>
        <v>0</v>
      </c>
      <c r="DE131" s="1700">
        <f>IFERROR(VLOOKUP($A131,'2004'!$C$3:$M$213,8,FALSE),0)</f>
        <v>0</v>
      </c>
      <c r="DF131" s="1691">
        <f>IFERROR(VLOOKUP($A131,'2004'!$C$3:$M$213,9,FALSE),0)</f>
        <v>0</v>
      </c>
      <c r="DG131" s="1691">
        <f>IFERROR(VLOOKUP($A131,'2004'!$C$3:$M$213,10,FALSE),0)</f>
        <v>0</v>
      </c>
      <c r="DH131" s="1740">
        <f>IFERROR(VLOOKUP($A131,'2004'!$C$3:$M$213,11,FALSE),0)</f>
        <v>0</v>
      </c>
      <c r="DI131" s="1700">
        <f>IFERROR(VLOOKUP($A131,'2003'!$C$3:$Q$214,12,FALSE),0)</f>
        <v>0</v>
      </c>
      <c r="DJ131" s="1691">
        <f>IFERROR(VLOOKUP($A131,'2003'!$C$3:$Q$214,13,FALSE),0)</f>
        <v>0</v>
      </c>
      <c r="DK131" s="1691">
        <f>IFERROR(VLOOKUP($A131,'2003'!$C$3:$Q$214,14,FALSE),0)</f>
        <v>0</v>
      </c>
      <c r="DL131" s="1740">
        <f>IFERROR(VLOOKUP($A131,'2003'!$C$3:$Q$214,15,FALSE),0)</f>
        <v>0</v>
      </c>
      <c r="DM131" s="1700">
        <f>IFERROR(VLOOKUP($A131,'2002'!$D$3:$R$214,12,FALSE),0)</f>
        <v>0</v>
      </c>
      <c r="DN131" s="1691">
        <f>IFERROR(VLOOKUP($A131,'2002'!$D$3:$R$214,13,FALSE),0)</f>
        <v>0</v>
      </c>
      <c r="DO131" s="1691">
        <f>IFERROR(VLOOKUP($A131,'2002'!$D$3:$R$214,14,FALSE),0)</f>
        <v>0</v>
      </c>
      <c r="DP131" s="1788">
        <f>IFERROR(VLOOKUP($A131,'2002'!$D$3:$R$214,15,FALSE),0)</f>
        <v>0</v>
      </c>
      <c r="DQ131" s="1700">
        <f>IFERROR(VLOOKUP($A131,'Pre 2002'!$C$3:$CK$382,84,FALSE),0)</f>
        <v>0</v>
      </c>
      <c r="DR131" s="1695">
        <f>IFERROR(VLOOKUP($A131,'Pre 2002'!$C$3:$CK$382,85,FALSE),0)</f>
        <v>0</v>
      </c>
      <c r="DS131" s="1695">
        <f>IFERROR(VLOOKUP($A131,'Pre 2002'!$C$3:$CK$382,86,FALSE),0)</f>
        <v>0</v>
      </c>
      <c r="DT131" s="1790">
        <f>IFERROR(VLOOKUP($A131,'Pre 2002'!$C$3:$CK$382,87,FALSE),0)</f>
        <v>0</v>
      </c>
      <c r="DU131" s="1741">
        <f>IFERROR(VLOOKUP(A131,'Pre 2002'!$C$3:$CG$382,83,FALSE),0)</f>
        <v>0</v>
      </c>
      <c r="DV131" s="1722"/>
      <c r="DY131" s="1731"/>
    </row>
    <row r="132" spans="1:129">
      <c r="A132" s="1778" t="s">
        <v>87</v>
      </c>
      <c r="B132" s="1562">
        <f t="shared" si="54"/>
        <v>1090</v>
      </c>
      <c r="C132" s="1562">
        <f t="shared" si="55"/>
        <v>611</v>
      </c>
      <c r="D132" s="1562">
        <f t="shared" si="56"/>
        <v>26</v>
      </c>
      <c r="E132" s="1563">
        <f t="shared" si="57"/>
        <v>0.56055045871559628</v>
      </c>
      <c r="F132" s="1786">
        <f t="shared" si="58"/>
        <v>18</v>
      </c>
      <c r="G132" s="1595">
        <v>2000</v>
      </c>
      <c r="H132" s="1567">
        <f t="shared" si="49"/>
        <v>15</v>
      </c>
      <c r="I132" s="1734">
        <f t="shared" si="50"/>
        <v>989</v>
      </c>
      <c r="J132" s="1734">
        <f t="shared" si="51"/>
        <v>558</v>
      </c>
      <c r="K132" s="1734">
        <f t="shared" si="52"/>
        <v>25</v>
      </c>
      <c r="L132" s="1806">
        <f t="shared" si="53"/>
        <v>0.56420626895854398</v>
      </c>
      <c r="M132" s="1571" t="s">
        <v>19</v>
      </c>
      <c r="N132" s="1576">
        <v>1</v>
      </c>
      <c r="O132" s="1700">
        <f>IFERROR(VLOOKUP($A132,'2022'!$B$2:$K$174,3,FALSE),0)</f>
        <v>0</v>
      </c>
      <c r="P132" s="1858">
        <f>IFERROR(VLOOKUP($A132,'2022'!$B$2:$K$174,4,FALSE),0)</f>
        <v>0</v>
      </c>
      <c r="Q132" s="1858">
        <f>IFERROR(VLOOKUP($A132,'2022'!$B$2:$K$174,5,FALSE),0)</f>
        <v>0</v>
      </c>
      <c r="R132" s="1858">
        <f>IFERROR(VLOOKUP($A132,'2022'!$B$2:$K$174,8,FALSE),0)</f>
        <v>0</v>
      </c>
      <c r="S132" s="1740">
        <f>IFERROR(VLOOKUP($A132,'2022'!$B$2:$K$174,10,FALSE),0)</f>
        <v>0</v>
      </c>
      <c r="T132" s="1700">
        <f>IFERROR(VLOOKUP($A132,'2021'!$B$2:$K$174,3,FALSE),0)</f>
        <v>0</v>
      </c>
      <c r="U132" s="1843">
        <f>IFERROR(VLOOKUP($A132,'2021'!$B$2:$K$174,4,FALSE),0)</f>
        <v>0</v>
      </c>
      <c r="V132" s="1843">
        <f>IFERROR(VLOOKUP($A132,'2021'!$B$2:$K$174,5,FALSE),0)</f>
        <v>0</v>
      </c>
      <c r="W132" s="1843">
        <f>IFERROR(VLOOKUP($A132,'2021'!$B$2:$K$174,8,FALSE),0)</f>
        <v>0</v>
      </c>
      <c r="X132" s="1740">
        <f>IFERROR(VLOOKUP($A132,'2021'!$B$2:$K$174,10,FALSE),0)</f>
        <v>0</v>
      </c>
      <c r="Y132" s="1700">
        <f>IFERROR(VLOOKUP($A132,'2020'!$B$2:$K$170,3,FALSE),0)</f>
        <v>0</v>
      </c>
      <c r="Z132" s="1829">
        <f>IFERROR(VLOOKUP($A132,'2020'!$B$2:$K$170,4,FALSE),0)</f>
        <v>0</v>
      </c>
      <c r="AA132" s="1829">
        <f>IFERROR(VLOOKUP($A132,'2020'!$B$2:$K$170,5,FALSE),0)</f>
        <v>0</v>
      </c>
      <c r="AB132" s="1829">
        <f>IFERROR(VLOOKUP($A132,'2020'!$B$2:$K$170,8,FALSE),0)</f>
        <v>0</v>
      </c>
      <c r="AC132" s="1740">
        <f>IFERROR(VLOOKUP($A132,'2020'!$B$2:$K$170,10,FALSE),0)</f>
        <v>0</v>
      </c>
      <c r="AD132" s="1700">
        <f>IFERROR(VLOOKUP($A132,'2019'!$B$2:$K$170,3,FALSE),0)</f>
        <v>0</v>
      </c>
      <c r="AE132" s="1823">
        <f>IFERROR(VLOOKUP($A132,'2019'!$B$2:$K$170,4,FALSE),0)</f>
        <v>0</v>
      </c>
      <c r="AF132" s="1823">
        <f>IFERROR(VLOOKUP($A132,'2019'!$B$2:$K$170,5,FALSE),0)</f>
        <v>0</v>
      </c>
      <c r="AG132" s="1823">
        <f>IFERROR(VLOOKUP($A132,'2019'!$B$2:$K$170,8,FALSE),0)</f>
        <v>0</v>
      </c>
      <c r="AH132" s="1740">
        <f>IFERROR(VLOOKUP($A132,'2019'!$B$2:$K$170,10,FALSE),0)</f>
        <v>0</v>
      </c>
      <c r="AI132" s="1700">
        <f>IFERROR(VLOOKUP($A132,'2018'!$B$2:$K$170,3,FALSE),0)</f>
        <v>0</v>
      </c>
      <c r="AJ132" s="1821">
        <f>IFERROR(VLOOKUP($A132,'2018'!$B$2:$K$170,4,FALSE),0)</f>
        <v>0</v>
      </c>
      <c r="AK132" s="1821">
        <f>IFERROR(VLOOKUP($A132,'2018'!$B$2:$K$170,5,FALSE),0)</f>
        <v>0</v>
      </c>
      <c r="AL132" s="1821">
        <f>IFERROR(VLOOKUP($A132,'2018'!$B$2:$K$170,8,FALSE),0)</f>
        <v>0</v>
      </c>
      <c r="AM132" s="1740">
        <f>IFERROR(VLOOKUP($A132,'2018'!$B$2:$K$170,10,FALSE),0)</f>
        <v>0</v>
      </c>
      <c r="AN132" s="1700">
        <f>IFERROR(VLOOKUP($A132,'2017'!$B$2:$J$163,2,FALSE),0)</f>
        <v>10</v>
      </c>
      <c r="AO132" s="1815">
        <f>IFERROR(VLOOKUP($A132,'2017'!$B$2:$J$163,3,FALSE),0)</f>
        <v>2</v>
      </c>
      <c r="AP132" s="1815">
        <f>IFERROR(VLOOKUP($A132,'2017'!$B$2:$J$163,4,FALSE),0)</f>
        <v>2</v>
      </c>
      <c r="AQ132" s="1815">
        <f>IFERROR(VLOOKUP($A132,'2017'!$B$2:$J$163,7,FALSE),0)</f>
        <v>0</v>
      </c>
      <c r="AR132" s="1740">
        <f>IFERROR(VLOOKUP($A132,'2017'!$B$2:$J$163,9,FALSE),0)</f>
        <v>0.2</v>
      </c>
      <c r="AS132" s="1700">
        <f>IFERROR(VLOOKUP($A132,'2016'!$B$2:$K$165,3,FALSE),0)</f>
        <v>57</v>
      </c>
      <c r="AT132" s="1796">
        <f>IFERROR(VLOOKUP($A132,'2016'!$B$2:$K$165,4,FALSE),0)</f>
        <v>18</v>
      </c>
      <c r="AU132" s="1796">
        <f>IFERROR(VLOOKUP($A132,'2016'!$B$2:$K$165,5,FALSE),0)</f>
        <v>33</v>
      </c>
      <c r="AV132" s="1796">
        <f>IFERROR(VLOOKUP($A132,'2016'!$B$2:$K$165,8,FALSE),0)</f>
        <v>1</v>
      </c>
      <c r="AW132" s="1740">
        <f>IFERROR(VLOOKUP($A132,'2016'!$B$2:$K$165,10,FALSE),0)</f>
        <v>0.57899999999999996</v>
      </c>
      <c r="AX132" s="1700">
        <f>IFERROR(VLOOKUP($A132,'2015'!$B$2:$K$165,3,FALSE),0)</f>
        <v>34</v>
      </c>
      <c r="AY132" s="1695">
        <f>IFERROR(VLOOKUP($A132,'2015'!$B$2:$K$165,4,FALSE),0)</f>
        <v>10</v>
      </c>
      <c r="AZ132" s="1695">
        <f>IFERROR(VLOOKUP($A132,'2015'!$B$2:$K$165,5,FALSE),0)</f>
        <v>18</v>
      </c>
      <c r="BA132" s="1695">
        <f>IFERROR(VLOOKUP($A132,'2015'!$B$2:$K$165,8,FALSE),0)</f>
        <v>0</v>
      </c>
      <c r="BB132" s="1740">
        <f>IFERROR(VLOOKUP($A132,'2015'!$B$2:$K$165,10,FALSE),0)</f>
        <v>0.52941176470588236</v>
      </c>
      <c r="BC132" s="1700">
        <f>IFERROR(VLOOKUP($A132,'2014'!$B$2:$K$157,3,FALSE),0)</f>
        <v>65</v>
      </c>
      <c r="BD132" s="1691">
        <f>IFERROR(VLOOKUP($A132,'2014'!$B$2:$K$157,4,FALSE),0)</f>
        <v>18</v>
      </c>
      <c r="BE132" s="1691">
        <f>IFERROR(VLOOKUP($A132,'2014'!$B$2:$K$157,5,FALSE),0)</f>
        <v>35</v>
      </c>
      <c r="BF132" s="1691">
        <f>IFERROR(VLOOKUP($A132,'2014'!$B$2:$K$157,8,FALSE),0)</f>
        <v>0</v>
      </c>
      <c r="BG132" s="1740">
        <f>IFERROR(VLOOKUP($A132,'2014'!$B$2:$K$157,10,FALSE),0)</f>
        <v>0.53846153846153844</v>
      </c>
      <c r="BH132" s="1700">
        <f>IFERROR(VLOOKUP($A132,'2013'!$D$4:$I$249,2,FALSE),0)</f>
        <v>76</v>
      </c>
      <c r="BI132" s="1691">
        <f>IFERROR(VLOOKUP($A132,'2013'!$D$4:$I$249,3,FALSE),0)</f>
        <v>29</v>
      </c>
      <c r="BJ132" s="1691">
        <f>IFERROR(VLOOKUP($A132,'2013'!$D$4:$I$249,4,FALSE),0)</f>
        <v>42</v>
      </c>
      <c r="BK132" s="1691">
        <f>IFERROR(VLOOKUP($A132,'2013'!$D$4:$I$249,5,FALSE),0)</f>
        <v>0</v>
      </c>
      <c r="BL132" s="1740">
        <f>IFERROR(VLOOKUP($A132,'2013'!$D$4:$I$249,6,FALSE),0)</f>
        <v>0.55263157894736847</v>
      </c>
      <c r="BM132" s="1737">
        <f>IFERROR(VLOOKUP($A132,'2012'!$D$3:$O$172,2,FALSE),0)</f>
        <v>848</v>
      </c>
      <c r="BN132" s="1691">
        <f>IFERROR(VLOOKUP($A132,'2012'!$D$3:$O$172,3,FALSE),0)</f>
        <v>481</v>
      </c>
      <c r="BO132" s="1743">
        <f>IFERROR(VLOOKUP($A132,'2012'!$D$3:$O$172,4,FALSE),0)</f>
        <v>25</v>
      </c>
      <c r="BP132" s="1700">
        <f>IFERROR(VLOOKUP($A132,'2012'!$D$3:$O$172,5,FALSE),0)</f>
        <v>66</v>
      </c>
      <c r="BQ132" s="1691">
        <f>IFERROR(VLOOKUP($A132,'2012'!$D$3:$O$172,6,FALSE),0)</f>
        <v>23</v>
      </c>
      <c r="BR132" s="1691">
        <f>IFERROR(VLOOKUP($A132,'2012'!$D$3:$O$172,7,FALSE),0)</f>
        <v>39</v>
      </c>
      <c r="BS132" s="1691">
        <f>IFERROR(VLOOKUP($A132,'2012'!$D$3:$O$172,8,FALSE),0)</f>
        <v>2</v>
      </c>
      <c r="BT132" s="1740">
        <f>IFERROR(VLOOKUP($A132,'2012'!$D$3:$O$172,9,FALSE),0)</f>
        <v>0.59090909090909094</v>
      </c>
      <c r="BU132" s="1737">
        <f>IFERROR(VLOOKUP($A132,'2012'!$D$3:$O$172,10,FALSE),0)</f>
        <v>782</v>
      </c>
      <c r="BV132" s="1691">
        <f>IFERROR(VLOOKUP($A132,'2012'!$D$3:$O$172,11,FALSE),0)</f>
        <v>442</v>
      </c>
      <c r="BW132" s="1743">
        <f>IFERROR(VLOOKUP($A132,'2012'!$D$3:$O$172,12,FALSE),0)</f>
        <v>23</v>
      </c>
      <c r="BX132" s="1700">
        <f>IFERROR(VLOOKUP($A132,'2011'!$D$4:$I$251,2,FALSE),0)</f>
        <v>68</v>
      </c>
      <c r="BY132" s="1691">
        <f>IFERROR(VLOOKUP($A132,'2011'!$D$4:$I$251,3,FALSE),0)</f>
        <v>25</v>
      </c>
      <c r="BZ132" s="1691">
        <f>IFERROR(VLOOKUP($A132,'2011'!$D$4:$I$251,4,FALSE),0)</f>
        <v>35</v>
      </c>
      <c r="CA132" s="1691">
        <f>IFERROR(VLOOKUP($A132,'2011'!$D$4:$I$251,5,FALSE),0)</f>
        <v>1</v>
      </c>
      <c r="CB132" s="1740">
        <f>IFERROR(VLOOKUP($A132,'2011'!$D$4:$I$251,6,FALSE),0)</f>
        <v>0.51470588235294112</v>
      </c>
      <c r="CC132" s="1700">
        <f>IFERROR(VLOOKUP($A132,'2010'!$C$3:$H$234,2,FALSE),0)</f>
        <v>79</v>
      </c>
      <c r="CD132" s="1691">
        <f>IFERROR(VLOOKUP($A132,'2010'!$C$3:$H$234,3,FALSE),0)</f>
        <v>32</v>
      </c>
      <c r="CE132" s="1691">
        <f>IFERROR(VLOOKUP($A132,'2010'!$C$3:$H$234,4,FALSE),0)</f>
        <v>51</v>
      </c>
      <c r="CF132" s="1691">
        <f>IFERROR(VLOOKUP($A132,'2010'!$C$3:$H$234,5,FALSE),0)</f>
        <v>1</v>
      </c>
      <c r="CG132" s="1740">
        <f>IFERROR(VLOOKUP($A132,'2010'!$C$3:$H$234,6,FALSE),0)</f>
        <v>0.64556962025316456</v>
      </c>
      <c r="CH132" s="1700">
        <f>IFERROR(VLOOKUP($A132,'2009'!$C$3:$H$242,2,FALSE),0)</f>
        <v>85</v>
      </c>
      <c r="CI132" s="1691">
        <f>IFERROR(VLOOKUP($A132,'2009'!$C$3:$H$242,3,FALSE),0)</f>
        <v>33</v>
      </c>
      <c r="CJ132" s="1691">
        <f>IFERROR(VLOOKUP($A132,'2009'!$C$3:$H$242,4,FALSE),0)</f>
        <v>42</v>
      </c>
      <c r="CK132" s="1691">
        <f>IFERROR(VLOOKUP($A132,'2009'!$C$3:$H$242,5,FALSE),0)</f>
        <v>5</v>
      </c>
      <c r="CL132" s="1740">
        <f>IFERROR(VLOOKUP($A132,'2009'!$C$3:$H$242,6,FALSE),0)</f>
        <v>0.49411764705882355</v>
      </c>
      <c r="CM132" s="1700">
        <f>IFERROR(VLOOKUP($A132,'2008'!$C$3:$H$229,2,FALSE),0)</f>
        <v>70</v>
      </c>
      <c r="CN132" s="1691">
        <f>IFERROR(VLOOKUP($A132,'2008'!$C$3:$H$229,3,FALSE),0)</f>
        <v>32</v>
      </c>
      <c r="CO132" s="1691">
        <f>IFERROR(VLOOKUP($A132,'2008'!$C$3:$H$229,4,FALSE),0)</f>
        <v>43</v>
      </c>
      <c r="CP132" s="1691">
        <f>IFERROR(VLOOKUP($A132,'2008'!$C$3:$H$229,5,FALSE),0)</f>
        <v>2</v>
      </c>
      <c r="CQ132" s="1740">
        <f>IFERROR(VLOOKUP($A132,'2008'!$C$3:$H$229,6,FALSE),0)</f>
        <v>0.61428571428571432</v>
      </c>
      <c r="CR132" s="1700">
        <f>IFERROR(VLOOKUP($A132,'2007'!$C$3:$M$238,7,FALSE),0)</f>
        <v>69</v>
      </c>
      <c r="CS132" s="1691">
        <f>IFERROR(VLOOKUP($A132,'2007'!$C$3:$M$238,8,FALSE),0)</f>
        <v>24</v>
      </c>
      <c r="CT132" s="1691">
        <f>IFERROR(VLOOKUP($A132,'2007'!$C$3:$M$238,9,FALSE),0)</f>
        <v>38</v>
      </c>
      <c r="CU132" s="1691">
        <f>IFERROR(VLOOKUP($A132,'2007'!$C$3:$M$238,10,FALSE),0)</f>
        <v>0</v>
      </c>
      <c r="CV132" s="1740">
        <f>IFERROR(VLOOKUP($A132,'2007'!$C$3:$M$238,11,FALSE),0)</f>
        <v>0.55072463768115942</v>
      </c>
      <c r="CW132" s="1700">
        <f>IFERROR(VLOOKUP($A132,'2006'!$A$2:$F$200,2,FALSE),0)</f>
        <v>63</v>
      </c>
      <c r="CX132" s="1691">
        <f>IFERROR(VLOOKUP($A132,'2006'!$A$2:$F$200,4,FALSE),0)</f>
        <v>34</v>
      </c>
      <c r="CY132" s="1691">
        <f>IFERROR(VLOOKUP($A132,'2006'!$A$2:$F$200,5,FALSE),0)</f>
        <v>2</v>
      </c>
      <c r="CZ132" s="1740">
        <f>IFERROR(VLOOKUP($A132,'2006'!$A$2:$F$200,6,FALSE),0)</f>
        <v>0.53968253968253965</v>
      </c>
      <c r="DA132" s="1700">
        <f>IFERROR(VLOOKUP($A132,'2005'!$C$3:$M$205,8,FALSE),0)</f>
        <v>65</v>
      </c>
      <c r="DB132" s="1691">
        <f>IFERROR(VLOOKUP($A132,'2005'!$C$3:$M$205,9,FALSE),0)</f>
        <v>35</v>
      </c>
      <c r="DC132" s="1691">
        <f>IFERROR(VLOOKUP($A132,'2005'!$C$3:$M$205,10,FALSE),0)</f>
        <v>5</v>
      </c>
      <c r="DD132" s="1740">
        <f>IFERROR(VLOOKUP($A132,'2005'!$C$3:$M$205,11,FALSE),0)</f>
        <v>0.53846153846153844</v>
      </c>
      <c r="DE132" s="1700">
        <f>IFERROR(VLOOKUP($A132,'2004'!$C$3:$M$213,8,FALSE),0)</f>
        <v>53</v>
      </c>
      <c r="DF132" s="1691">
        <f>IFERROR(VLOOKUP($A132,'2004'!$C$3:$M$213,9,FALSE),0)</f>
        <v>31</v>
      </c>
      <c r="DG132" s="1691">
        <f>IFERROR(VLOOKUP($A132,'2004'!$C$3:$M$213,10,FALSE),0)</f>
        <v>2</v>
      </c>
      <c r="DH132" s="1740">
        <f>IFERROR(VLOOKUP($A132,'2004'!$C$3:$M$213,11,FALSE),0)</f>
        <v>0.58490566037735847</v>
      </c>
      <c r="DI132" s="1700">
        <f>IFERROR(VLOOKUP($A132,'2003'!$C$3:$Q$214,12,FALSE),0)</f>
        <v>75</v>
      </c>
      <c r="DJ132" s="1691">
        <f>IFERROR(VLOOKUP($A132,'2003'!$C$3:$Q$214,13,FALSE),0)</f>
        <v>44</v>
      </c>
      <c r="DK132" s="1691">
        <f>IFERROR(VLOOKUP($A132,'2003'!$C$3:$Q$214,14,FALSE),0)</f>
        <v>0</v>
      </c>
      <c r="DL132" s="1740">
        <f>IFERROR(VLOOKUP($A132,'2003'!$C$3:$Q$214,15,FALSE),0)</f>
        <v>0.58666666666666667</v>
      </c>
      <c r="DM132" s="1700">
        <f>IFERROR(VLOOKUP($A132,'2002'!$D$3:$R$214,12,FALSE),0)</f>
        <v>63</v>
      </c>
      <c r="DN132" s="1691">
        <f>IFERROR(VLOOKUP($A132,'2002'!$D$3:$R$214,13,FALSE),0)</f>
        <v>38</v>
      </c>
      <c r="DO132" s="1691">
        <f>IFERROR(VLOOKUP($A132,'2002'!$D$3:$R$214,14,FALSE),0)</f>
        <v>3</v>
      </c>
      <c r="DP132" s="1788">
        <f>IFERROR(VLOOKUP($A132,'2002'!$D$3:$R$214,15,FALSE),0)</f>
        <v>0.60317460317460314</v>
      </c>
      <c r="DQ132" s="1700">
        <f>IFERROR(VLOOKUP($A132,'Pre 2002'!$C$3:$CK$382,84,FALSE),0)</f>
        <v>92</v>
      </c>
      <c r="DR132" s="1695">
        <f>IFERROR(VLOOKUP($A132,'Pre 2002'!$C$3:$CK$382,85,FALSE),0)</f>
        <v>51</v>
      </c>
      <c r="DS132" s="1695">
        <f>IFERROR(VLOOKUP($A132,'Pre 2002'!$C$3:$CK$382,86,FALSE),0)</f>
        <v>2</v>
      </c>
      <c r="DT132" s="1790">
        <f>IFERROR(VLOOKUP($A132,'Pre 2002'!$C$3:$CK$382,87,FALSE),0)</f>
        <v>0.55434782608695654</v>
      </c>
      <c r="DU132" s="1741">
        <f>IFERROR(VLOOKUP(A132,'Pre 2002'!$C$3:$CG$382,83,FALSE),0)</f>
        <v>2</v>
      </c>
      <c r="DV132" s="1730"/>
      <c r="DY132" s="1731"/>
    </row>
    <row r="133" spans="1:129">
      <c r="A133" s="1778" t="s">
        <v>256</v>
      </c>
      <c r="B133" s="1562">
        <f t="shared" si="54"/>
        <v>982</v>
      </c>
      <c r="C133" s="1562">
        <f t="shared" si="55"/>
        <v>546</v>
      </c>
      <c r="D133" s="1562">
        <f t="shared" si="56"/>
        <v>26</v>
      </c>
      <c r="E133" s="1563">
        <f t="shared" si="57"/>
        <v>0.55600814663951115</v>
      </c>
      <c r="F133" s="1786">
        <f t="shared" si="58"/>
        <v>14</v>
      </c>
      <c r="G133" s="1595">
        <v>2002</v>
      </c>
      <c r="H133" s="1567">
        <f t="shared" si="49"/>
        <v>13</v>
      </c>
      <c r="I133" s="1734">
        <f t="shared" si="50"/>
        <v>922</v>
      </c>
      <c r="J133" s="1734">
        <f t="shared" si="51"/>
        <v>508</v>
      </c>
      <c r="K133" s="1734">
        <f t="shared" si="52"/>
        <v>24</v>
      </c>
      <c r="L133" s="1806">
        <f t="shared" si="53"/>
        <v>0.55097613882863339</v>
      </c>
      <c r="M133" s="1568" t="s">
        <v>22</v>
      </c>
      <c r="N133" s="1776">
        <v>1</v>
      </c>
      <c r="O133" s="1700">
        <f>IFERROR(VLOOKUP($A133,'2022'!$B$2:$K$174,3,FALSE),0)</f>
        <v>0</v>
      </c>
      <c r="P133" s="1858">
        <f>IFERROR(VLOOKUP($A133,'2022'!$B$2:$K$174,4,FALSE),0)</f>
        <v>0</v>
      </c>
      <c r="Q133" s="1858">
        <f>IFERROR(VLOOKUP($A133,'2022'!$B$2:$K$174,5,FALSE),0)</f>
        <v>0</v>
      </c>
      <c r="R133" s="1858">
        <f>IFERROR(VLOOKUP($A133,'2022'!$B$2:$K$174,8,FALSE),0)</f>
        <v>0</v>
      </c>
      <c r="S133" s="1740">
        <f>IFERROR(VLOOKUP($A133,'2022'!$B$2:$K$174,10,FALSE),0)</f>
        <v>0</v>
      </c>
      <c r="T133" s="1700">
        <f>IFERROR(VLOOKUP($A133,'2021'!$B$2:$K$174,3,FALSE),0)</f>
        <v>0</v>
      </c>
      <c r="U133" s="1843">
        <f>IFERROR(VLOOKUP($A133,'2021'!$B$2:$K$174,4,FALSE),0)</f>
        <v>0</v>
      </c>
      <c r="V133" s="1843">
        <f>IFERROR(VLOOKUP($A133,'2021'!$B$2:$K$174,5,FALSE),0)</f>
        <v>0</v>
      </c>
      <c r="W133" s="1843">
        <f>IFERROR(VLOOKUP($A133,'2021'!$B$2:$K$174,8,FALSE),0)</f>
        <v>0</v>
      </c>
      <c r="X133" s="1740">
        <f>IFERROR(VLOOKUP($A133,'2021'!$B$2:$K$174,10,FALSE),0)</f>
        <v>0</v>
      </c>
      <c r="Y133" s="1700">
        <f>IFERROR(VLOOKUP($A133,'2020'!$B$2:$K$170,3,FALSE),0)</f>
        <v>0</v>
      </c>
      <c r="Z133" s="1829">
        <f>IFERROR(VLOOKUP($A133,'2020'!$B$2:$K$170,4,FALSE),0)</f>
        <v>0</v>
      </c>
      <c r="AA133" s="1829">
        <f>IFERROR(VLOOKUP($A133,'2020'!$B$2:$K$170,5,FALSE),0)</f>
        <v>0</v>
      </c>
      <c r="AB133" s="1829">
        <f>IFERROR(VLOOKUP($A133,'2020'!$B$2:$K$170,8,FALSE),0)</f>
        <v>0</v>
      </c>
      <c r="AC133" s="1740">
        <f>IFERROR(VLOOKUP($A133,'2020'!$B$2:$K$170,10,FALSE),0)</f>
        <v>0</v>
      </c>
      <c r="AD133" s="1700">
        <f>IFERROR(VLOOKUP($A133,'2019'!$B$2:$K$170,3,FALSE),0)</f>
        <v>0</v>
      </c>
      <c r="AE133" s="1823">
        <f>IFERROR(VLOOKUP($A133,'2019'!$B$2:$K$170,4,FALSE),0)</f>
        <v>0</v>
      </c>
      <c r="AF133" s="1823">
        <f>IFERROR(VLOOKUP($A133,'2019'!$B$2:$K$170,5,FALSE),0)</f>
        <v>0</v>
      </c>
      <c r="AG133" s="1823">
        <f>IFERROR(VLOOKUP($A133,'2019'!$B$2:$K$170,8,FALSE),0)</f>
        <v>0</v>
      </c>
      <c r="AH133" s="1740">
        <f>IFERROR(VLOOKUP($A133,'2019'!$B$2:$K$170,10,FALSE),0)</f>
        <v>0</v>
      </c>
      <c r="AI133" s="1700">
        <f>IFERROR(VLOOKUP($A133,'2018'!$B$2:$K$170,3,FALSE),0)</f>
        <v>0</v>
      </c>
      <c r="AJ133" s="1821">
        <f>IFERROR(VLOOKUP($A133,'2018'!$B$2:$K$170,4,FALSE),0)</f>
        <v>0</v>
      </c>
      <c r="AK133" s="1821">
        <f>IFERROR(VLOOKUP($A133,'2018'!$B$2:$K$170,5,FALSE),0)</f>
        <v>0</v>
      </c>
      <c r="AL133" s="1821">
        <f>IFERROR(VLOOKUP($A133,'2018'!$B$2:$K$170,8,FALSE),0)</f>
        <v>0</v>
      </c>
      <c r="AM133" s="1740">
        <f>IFERROR(VLOOKUP($A133,'2018'!$B$2:$K$170,10,FALSE),0)</f>
        <v>0</v>
      </c>
      <c r="AN133" s="1700">
        <f>IFERROR(VLOOKUP($A133,'2017'!$B$2:$J$163,2,FALSE),0)</f>
        <v>0</v>
      </c>
      <c r="AO133" s="1815">
        <f>IFERROR(VLOOKUP($A133,'2017'!$B$2:$J$163,3,FALSE),0)</f>
        <v>0</v>
      </c>
      <c r="AP133" s="1815">
        <f>IFERROR(VLOOKUP($A133,'2017'!$B$2:$J$163,4,FALSE),0)</f>
        <v>0</v>
      </c>
      <c r="AQ133" s="1815">
        <f>IFERROR(VLOOKUP($A133,'2017'!$B$2:$J$163,7,FALSE),0)</f>
        <v>0</v>
      </c>
      <c r="AR133" s="1740">
        <f>IFERROR(VLOOKUP($A133,'2017'!$B$2:$J$163,9,FALSE),0)</f>
        <v>0</v>
      </c>
      <c r="AS133" s="1700">
        <f>IFERROR(VLOOKUP($A133,'2016'!$B$2:$K$165,3,FALSE),0)</f>
        <v>0</v>
      </c>
      <c r="AT133" s="1796">
        <f>IFERROR(VLOOKUP($A133,'2016'!$B$2:$K$165,4,FALSE),0)</f>
        <v>0</v>
      </c>
      <c r="AU133" s="1796">
        <f>IFERROR(VLOOKUP($A133,'2016'!$B$2:$K$165,5,FALSE),0)</f>
        <v>0</v>
      </c>
      <c r="AV133" s="1796">
        <f>IFERROR(VLOOKUP($A133,'2016'!$B$2:$K$165,8,FALSE),0)</f>
        <v>0</v>
      </c>
      <c r="AW133" s="1740">
        <f>IFERROR(VLOOKUP($A133,'2016'!$B$2:$K$165,10,FALSE),0)</f>
        <v>0</v>
      </c>
      <c r="AX133" s="1700">
        <f>IFERROR(VLOOKUP($A133,'2015'!$B$2:$K$165,3,FALSE),0)</f>
        <v>60</v>
      </c>
      <c r="AY133" s="1695">
        <f>IFERROR(VLOOKUP($A133,'2015'!$B$2:$K$165,4,FALSE),0)</f>
        <v>28</v>
      </c>
      <c r="AZ133" s="1695">
        <f>IFERROR(VLOOKUP($A133,'2015'!$B$2:$K$165,5,FALSE),0)</f>
        <v>38</v>
      </c>
      <c r="BA133" s="1695">
        <f>IFERROR(VLOOKUP($A133,'2015'!$B$2:$K$165,8,FALSE),0)</f>
        <v>2</v>
      </c>
      <c r="BB133" s="1740">
        <f>IFERROR(VLOOKUP($A133,'2015'!$B$2:$K$165,10,FALSE),0)</f>
        <v>0.6333333333333333</v>
      </c>
      <c r="BC133" s="1700">
        <f>IFERROR(VLOOKUP($A133,'2014'!$B$2:$K$157,3,FALSE),0)</f>
        <v>58</v>
      </c>
      <c r="BD133" s="1691">
        <f>IFERROR(VLOOKUP($A133,'2014'!$B$2:$K$157,4,FALSE),0)</f>
        <v>30</v>
      </c>
      <c r="BE133" s="1691">
        <f>IFERROR(VLOOKUP($A133,'2014'!$B$2:$K$157,5,FALSE),0)</f>
        <v>34</v>
      </c>
      <c r="BF133" s="1691">
        <f>IFERROR(VLOOKUP($A133,'2014'!$B$2:$K$157,8,FALSE),0)</f>
        <v>2</v>
      </c>
      <c r="BG133" s="1740">
        <f>IFERROR(VLOOKUP($A133,'2014'!$B$2:$K$157,10,FALSE),0)</f>
        <v>0.58620689655172409</v>
      </c>
      <c r="BH133" s="1700">
        <f>IFERROR(VLOOKUP($A133,'2013'!$D$4:$I$249,2,FALSE),0)</f>
        <v>80</v>
      </c>
      <c r="BI133" s="1691">
        <f>IFERROR(VLOOKUP($A133,'2013'!$D$4:$I$249,3,FALSE),0)</f>
        <v>29</v>
      </c>
      <c r="BJ133" s="1691">
        <f>IFERROR(VLOOKUP($A133,'2013'!$D$4:$I$249,4,FALSE),0)</f>
        <v>46</v>
      </c>
      <c r="BK133" s="1691">
        <f>IFERROR(VLOOKUP($A133,'2013'!$D$4:$I$249,5,FALSE),0)</f>
        <v>1</v>
      </c>
      <c r="BL133" s="1740">
        <f>IFERROR(VLOOKUP($A133,'2013'!$D$4:$I$249,6,FALSE),0)</f>
        <v>0.57499999999999996</v>
      </c>
      <c r="BM133" s="1737">
        <f>IFERROR(VLOOKUP($A133,'2012'!$D$3:$O$172,2,FALSE),0)</f>
        <v>784</v>
      </c>
      <c r="BN133" s="1691">
        <f>IFERROR(VLOOKUP($A133,'2012'!$D$3:$O$172,3,FALSE),0)</f>
        <v>428</v>
      </c>
      <c r="BO133" s="1743">
        <f>IFERROR(VLOOKUP($A133,'2012'!$D$3:$O$172,4,FALSE),0)</f>
        <v>20</v>
      </c>
      <c r="BP133" s="1700">
        <f>IFERROR(VLOOKUP($A133,'2012'!$D$3:$O$172,5,FALSE),0)</f>
        <v>67</v>
      </c>
      <c r="BQ133" s="1691">
        <f>IFERROR(VLOOKUP($A133,'2012'!$D$3:$O$172,6,FALSE),0)</f>
        <v>23</v>
      </c>
      <c r="BR133" s="1691">
        <f>IFERROR(VLOOKUP($A133,'2012'!$D$3:$O$172,7,FALSE),0)</f>
        <v>35</v>
      </c>
      <c r="BS133" s="1691">
        <f>IFERROR(VLOOKUP($A133,'2012'!$D$3:$O$172,8,FALSE),0)</f>
        <v>1</v>
      </c>
      <c r="BT133" s="1740">
        <f>IFERROR(VLOOKUP($A133,'2012'!$D$3:$O$172,9,FALSE),0)</f>
        <v>0.52238805970149249</v>
      </c>
      <c r="BU133" s="1737">
        <f>IFERROR(VLOOKUP($A133,'2012'!$D$3:$O$172,10,FALSE),0)</f>
        <v>717</v>
      </c>
      <c r="BV133" s="1691">
        <f>IFERROR(VLOOKUP($A133,'2012'!$D$3:$O$172,11,FALSE),0)</f>
        <v>393</v>
      </c>
      <c r="BW133" s="1743">
        <f>IFERROR(VLOOKUP($A133,'2012'!$D$3:$O$172,12,FALSE),0)</f>
        <v>19</v>
      </c>
      <c r="BX133" s="1700">
        <f>IFERROR(VLOOKUP($A133,'2011'!$D$4:$I$251,2,FALSE),0)</f>
        <v>83</v>
      </c>
      <c r="BY133" s="1691">
        <f>IFERROR(VLOOKUP($A133,'2011'!$D$4:$I$251,3,FALSE),0)</f>
        <v>28</v>
      </c>
      <c r="BZ133" s="1691">
        <f>IFERROR(VLOOKUP($A133,'2011'!$D$4:$I$251,4,FALSE),0)</f>
        <v>47</v>
      </c>
      <c r="CA133" s="1691">
        <f>IFERROR(VLOOKUP($A133,'2011'!$D$4:$I$251,5,FALSE),0)</f>
        <v>0</v>
      </c>
      <c r="CB133" s="1740">
        <f>IFERROR(VLOOKUP($A133,'2011'!$D$4:$I$251,6,FALSE),0)</f>
        <v>0.5662650602409639</v>
      </c>
      <c r="CC133" s="1700">
        <f>IFERROR(VLOOKUP($A133,'2010'!$C$3:$H$234,2,FALSE),0)</f>
        <v>91</v>
      </c>
      <c r="CD133" s="1691">
        <f>IFERROR(VLOOKUP($A133,'2010'!$C$3:$H$234,3,FALSE),0)</f>
        <v>41</v>
      </c>
      <c r="CE133" s="1691">
        <f>IFERROR(VLOOKUP($A133,'2010'!$C$3:$H$234,4,FALSE),0)</f>
        <v>50</v>
      </c>
      <c r="CF133" s="1691">
        <f>IFERROR(VLOOKUP($A133,'2010'!$C$3:$H$234,5,FALSE),0)</f>
        <v>3</v>
      </c>
      <c r="CG133" s="1740">
        <f>IFERROR(VLOOKUP($A133,'2010'!$C$3:$H$234,6,FALSE),0)</f>
        <v>0.5494505494505495</v>
      </c>
      <c r="CH133" s="1700">
        <f>IFERROR(VLOOKUP($A133,'2009'!$C$3:$H$242,2,FALSE),0)</f>
        <v>68</v>
      </c>
      <c r="CI133" s="1691">
        <f>IFERROR(VLOOKUP($A133,'2009'!$C$3:$H$242,3,FALSE),0)</f>
        <v>33</v>
      </c>
      <c r="CJ133" s="1691">
        <f>IFERROR(VLOOKUP($A133,'2009'!$C$3:$H$242,4,FALSE),0)</f>
        <v>42</v>
      </c>
      <c r="CK133" s="1691">
        <f>IFERROR(VLOOKUP($A133,'2009'!$C$3:$H$242,5,FALSE),0)</f>
        <v>3</v>
      </c>
      <c r="CL133" s="1740">
        <f>IFERROR(VLOOKUP($A133,'2009'!$C$3:$H$242,6,FALSE),0)</f>
        <v>0.61764705882352944</v>
      </c>
      <c r="CM133" s="1700">
        <f>IFERROR(VLOOKUP($A133,'2008'!$C$3:$H$229,2,FALSE),0)</f>
        <v>82</v>
      </c>
      <c r="CN133" s="1691">
        <f>IFERROR(VLOOKUP($A133,'2008'!$C$3:$H$229,3,FALSE),0)</f>
        <v>38</v>
      </c>
      <c r="CO133" s="1691">
        <f>IFERROR(VLOOKUP($A133,'2008'!$C$3:$H$229,4,FALSE),0)</f>
        <v>47</v>
      </c>
      <c r="CP133" s="1691">
        <f>IFERROR(VLOOKUP($A133,'2008'!$C$3:$H$229,5,FALSE),0)</f>
        <v>5</v>
      </c>
      <c r="CQ133" s="1740">
        <f>IFERROR(VLOOKUP($A133,'2008'!$C$3:$H$229,6,FALSE),0)</f>
        <v>0.57317073170731703</v>
      </c>
      <c r="CR133" s="1700">
        <f>IFERROR(VLOOKUP($A133,'2007'!$C$3:$M$238,7,FALSE),0)</f>
        <v>61</v>
      </c>
      <c r="CS133" s="1691">
        <f>IFERROR(VLOOKUP($A133,'2007'!$C$3:$M$238,8,FALSE),0)</f>
        <v>20</v>
      </c>
      <c r="CT133" s="1691">
        <f>IFERROR(VLOOKUP($A133,'2007'!$C$3:$M$238,9,FALSE),0)</f>
        <v>32</v>
      </c>
      <c r="CU133" s="1691">
        <f>IFERROR(VLOOKUP($A133,'2007'!$C$3:$M$238,10,FALSE),0)</f>
        <v>0</v>
      </c>
      <c r="CV133" s="1740">
        <f>IFERROR(VLOOKUP($A133,'2007'!$C$3:$M$238,11,FALSE),0)</f>
        <v>0.52459016393442626</v>
      </c>
      <c r="CW133" s="1700">
        <f>IFERROR(VLOOKUP($A133,'2006'!$A$2:$F$200,2,FALSE),0)</f>
        <v>77</v>
      </c>
      <c r="CX133" s="1691">
        <f>IFERROR(VLOOKUP($A133,'2006'!$A$2:$F$200,4,FALSE),0)</f>
        <v>43</v>
      </c>
      <c r="CY133" s="1691">
        <f>IFERROR(VLOOKUP($A133,'2006'!$A$2:$F$200,5,FALSE),0)</f>
        <v>1</v>
      </c>
      <c r="CZ133" s="1740">
        <f>IFERROR(VLOOKUP($A133,'2006'!$A$2:$F$200,6,FALSE),0)</f>
        <v>0.55844155844155841</v>
      </c>
      <c r="DA133" s="1700">
        <f>IFERROR(VLOOKUP($A133,'2005'!$C$3:$M$205,8,FALSE),0)</f>
        <v>73</v>
      </c>
      <c r="DB133" s="1691">
        <f>IFERROR(VLOOKUP($A133,'2005'!$C$3:$M$205,9,FALSE),0)</f>
        <v>34</v>
      </c>
      <c r="DC133" s="1691">
        <f>IFERROR(VLOOKUP($A133,'2005'!$C$3:$M$205,10,FALSE),0)</f>
        <v>2</v>
      </c>
      <c r="DD133" s="1740">
        <f>IFERROR(VLOOKUP($A133,'2005'!$C$3:$M$205,11,FALSE),0)</f>
        <v>0.46575342465753422</v>
      </c>
      <c r="DE133" s="1700">
        <f>IFERROR(VLOOKUP($A133,'2004'!$C$3:$M$213,8,FALSE),0)</f>
        <v>70</v>
      </c>
      <c r="DF133" s="1691">
        <f>IFERROR(VLOOKUP($A133,'2004'!$C$3:$M$213,9,FALSE),0)</f>
        <v>43</v>
      </c>
      <c r="DG133" s="1691">
        <f>IFERROR(VLOOKUP($A133,'2004'!$C$3:$M$213,10,FALSE),0)</f>
        <v>1</v>
      </c>
      <c r="DH133" s="1740">
        <f>IFERROR(VLOOKUP($A133,'2004'!$C$3:$M$213,11,FALSE),0)</f>
        <v>0.61428571428571432</v>
      </c>
      <c r="DI133" s="1700">
        <f>IFERROR(VLOOKUP($A133,'2003'!$C$3:$Q$214,12,FALSE),0)</f>
        <v>79</v>
      </c>
      <c r="DJ133" s="1691">
        <f>IFERROR(VLOOKUP($A133,'2003'!$C$3:$Q$214,13,FALSE),0)</f>
        <v>43</v>
      </c>
      <c r="DK133" s="1691">
        <f>IFERROR(VLOOKUP($A133,'2003'!$C$3:$Q$214,14,FALSE),0)</f>
        <v>4</v>
      </c>
      <c r="DL133" s="1740">
        <f>IFERROR(VLOOKUP($A133,'2003'!$C$3:$Q$214,15,FALSE),0)</f>
        <v>0.54430379746835444</v>
      </c>
      <c r="DM133" s="1700">
        <f>IFERROR(VLOOKUP($A133,'2002'!$D$3:$R$214,12,FALSE),0)</f>
        <v>33</v>
      </c>
      <c r="DN133" s="1691">
        <f>IFERROR(VLOOKUP($A133,'2002'!$D$3:$R$214,13,FALSE),0)</f>
        <v>12</v>
      </c>
      <c r="DO133" s="1691">
        <f>IFERROR(VLOOKUP($A133,'2002'!$D$3:$R$214,14,FALSE),0)</f>
        <v>1</v>
      </c>
      <c r="DP133" s="1788">
        <f>IFERROR(VLOOKUP($A133,'2002'!$D$3:$R$214,15,FALSE),0)</f>
        <v>0.36363636363636365</v>
      </c>
      <c r="DQ133" s="1700">
        <f>IFERROR(VLOOKUP($A133,'Pre 2002'!$C$3:$CK$382,84,FALSE),0)</f>
        <v>0</v>
      </c>
      <c r="DR133" s="1695">
        <f>IFERROR(VLOOKUP($A133,'Pre 2002'!$C$3:$CK$382,85,FALSE),0)</f>
        <v>0</v>
      </c>
      <c r="DS133" s="1695">
        <f>IFERROR(VLOOKUP($A133,'Pre 2002'!$C$3:$CK$382,86,FALSE),0)</f>
        <v>0</v>
      </c>
      <c r="DT133" s="1790">
        <f>IFERROR(VLOOKUP($A133,'Pre 2002'!$C$3:$CK$382,87,FALSE),0)</f>
        <v>0</v>
      </c>
      <c r="DU133" s="1741">
        <f>IFERROR(VLOOKUP(A133,'Pre 2002'!$C$3:$CG$382,83,FALSE),0)</f>
        <v>0</v>
      </c>
      <c r="DV133" s="1725"/>
      <c r="DY133" s="1731"/>
    </row>
    <row r="134" spans="1:129">
      <c r="A134" s="1778" t="s">
        <v>1219</v>
      </c>
      <c r="B134" s="1562">
        <f t="shared" si="54"/>
        <v>919</v>
      </c>
      <c r="C134" s="1562">
        <f t="shared" si="55"/>
        <v>508</v>
      </c>
      <c r="D134" s="1562">
        <f t="shared" si="56"/>
        <v>26</v>
      </c>
      <c r="E134" s="1563">
        <f t="shared" si="57"/>
        <v>0.55277475516866159</v>
      </c>
      <c r="F134" s="1786">
        <f t="shared" si="58"/>
        <v>16</v>
      </c>
      <c r="G134" s="1595">
        <v>1997</v>
      </c>
      <c r="H134" s="1567">
        <f t="shared" si="49"/>
        <v>16</v>
      </c>
      <c r="I134" s="1734">
        <f t="shared" si="50"/>
        <v>919</v>
      </c>
      <c r="J134" s="1734">
        <f t="shared" si="51"/>
        <v>508</v>
      </c>
      <c r="K134" s="1734">
        <f t="shared" si="52"/>
        <v>26</v>
      </c>
      <c r="L134" s="1806">
        <f t="shared" si="53"/>
        <v>0.55277475516866159</v>
      </c>
      <c r="M134" s="1734"/>
      <c r="N134" s="1748"/>
      <c r="O134" s="1700">
        <f>IFERROR(VLOOKUP($A134,'2022'!$B$2:$K$174,3,FALSE),0)</f>
        <v>0</v>
      </c>
      <c r="P134" s="1858">
        <f>IFERROR(VLOOKUP($A134,'2022'!$B$2:$K$174,4,FALSE),0)</f>
        <v>0</v>
      </c>
      <c r="Q134" s="1858">
        <f>IFERROR(VLOOKUP($A134,'2022'!$B$2:$K$174,5,FALSE),0)</f>
        <v>0</v>
      </c>
      <c r="R134" s="1858">
        <f>IFERROR(VLOOKUP($A134,'2022'!$B$2:$K$174,8,FALSE),0)</f>
        <v>0</v>
      </c>
      <c r="S134" s="1740">
        <f>IFERROR(VLOOKUP($A134,'2022'!$B$2:$K$174,10,FALSE),0)</f>
        <v>0</v>
      </c>
      <c r="T134" s="1700">
        <f>IFERROR(VLOOKUP($A134,'2021'!$B$2:$K$174,3,FALSE),0)</f>
        <v>0</v>
      </c>
      <c r="U134" s="1843">
        <f>IFERROR(VLOOKUP($A134,'2021'!$B$2:$K$174,4,FALSE),0)</f>
        <v>0</v>
      </c>
      <c r="V134" s="1843">
        <f>IFERROR(VLOOKUP($A134,'2021'!$B$2:$K$174,5,FALSE),0)</f>
        <v>0</v>
      </c>
      <c r="W134" s="1843">
        <f>IFERROR(VLOOKUP($A134,'2021'!$B$2:$K$174,8,FALSE),0)</f>
        <v>0</v>
      </c>
      <c r="X134" s="1740">
        <f>IFERROR(VLOOKUP($A134,'2021'!$B$2:$K$174,10,FALSE),0)</f>
        <v>0</v>
      </c>
      <c r="Y134" s="1700">
        <f>IFERROR(VLOOKUP($A134,'2020'!$B$2:$K$170,3,FALSE),0)</f>
        <v>0</v>
      </c>
      <c r="Z134" s="1829">
        <f>IFERROR(VLOOKUP($A134,'2020'!$B$2:$K$170,4,FALSE),0)</f>
        <v>0</v>
      </c>
      <c r="AA134" s="1829">
        <f>IFERROR(VLOOKUP($A134,'2020'!$B$2:$K$170,5,FALSE),0)</f>
        <v>0</v>
      </c>
      <c r="AB134" s="1829">
        <f>IFERROR(VLOOKUP($A134,'2020'!$B$2:$K$170,8,FALSE),0)</f>
        <v>0</v>
      </c>
      <c r="AC134" s="1740">
        <f>IFERROR(VLOOKUP($A134,'2020'!$B$2:$K$170,10,FALSE),0)</f>
        <v>0</v>
      </c>
      <c r="AD134" s="1700">
        <f>IFERROR(VLOOKUP($A134,'2019'!$B$2:$K$170,3,FALSE),0)</f>
        <v>0</v>
      </c>
      <c r="AE134" s="1823">
        <f>IFERROR(VLOOKUP($A134,'2019'!$B$2:$K$170,4,FALSE),0)</f>
        <v>0</v>
      </c>
      <c r="AF134" s="1823">
        <f>IFERROR(VLOOKUP($A134,'2019'!$B$2:$K$170,5,FALSE),0)</f>
        <v>0</v>
      </c>
      <c r="AG134" s="1823">
        <f>IFERROR(VLOOKUP($A134,'2019'!$B$2:$K$170,8,FALSE),0)</f>
        <v>0</v>
      </c>
      <c r="AH134" s="1740">
        <f>IFERROR(VLOOKUP($A134,'2019'!$B$2:$K$170,10,FALSE),0)</f>
        <v>0</v>
      </c>
      <c r="AI134" s="1700">
        <f>IFERROR(VLOOKUP($A134,'2018'!$B$2:$K$170,3,FALSE),0)</f>
        <v>0</v>
      </c>
      <c r="AJ134" s="1821">
        <f>IFERROR(VLOOKUP($A134,'2018'!$B$2:$K$170,4,FALSE),0)</f>
        <v>0</v>
      </c>
      <c r="AK134" s="1821">
        <f>IFERROR(VLOOKUP($A134,'2018'!$B$2:$K$170,5,FALSE),0)</f>
        <v>0</v>
      </c>
      <c r="AL134" s="1821">
        <f>IFERROR(VLOOKUP($A134,'2018'!$B$2:$K$170,8,FALSE),0)</f>
        <v>0</v>
      </c>
      <c r="AM134" s="1740">
        <f>IFERROR(VLOOKUP($A134,'2018'!$B$2:$K$170,10,FALSE),0)</f>
        <v>0</v>
      </c>
      <c r="AN134" s="1700">
        <f>IFERROR(VLOOKUP($A134,'2017'!$B$2:$J$163,2,FALSE),0)</f>
        <v>0</v>
      </c>
      <c r="AO134" s="1815">
        <f>IFERROR(VLOOKUP($A134,'2017'!$B$2:$J$163,3,FALSE),0)</f>
        <v>0</v>
      </c>
      <c r="AP134" s="1815">
        <f>IFERROR(VLOOKUP($A134,'2017'!$B$2:$J$163,4,FALSE),0)</f>
        <v>0</v>
      </c>
      <c r="AQ134" s="1815">
        <f>IFERROR(VLOOKUP($A134,'2017'!$B$2:$J$163,7,FALSE),0)</f>
        <v>0</v>
      </c>
      <c r="AR134" s="1740">
        <f>IFERROR(VLOOKUP($A134,'2017'!$B$2:$J$163,9,FALSE),0)</f>
        <v>0</v>
      </c>
      <c r="AS134" s="1700">
        <f>IFERROR(VLOOKUP($A134,'2016'!$B$2:$K$165,3,FALSE),0)</f>
        <v>0</v>
      </c>
      <c r="AT134" s="1796">
        <f>IFERROR(VLOOKUP($A134,'2016'!$B$2:$K$165,4,FALSE),0)</f>
        <v>0</v>
      </c>
      <c r="AU134" s="1796">
        <f>IFERROR(VLOOKUP($A134,'2016'!$B$2:$K$165,5,FALSE),0)</f>
        <v>0</v>
      </c>
      <c r="AV134" s="1796">
        <f>IFERROR(VLOOKUP($A134,'2016'!$B$2:$K$165,8,FALSE),0)</f>
        <v>0</v>
      </c>
      <c r="AW134" s="1740">
        <f>IFERROR(VLOOKUP($A134,'2016'!$B$2:$K$165,10,FALSE),0)</f>
        <v>0</v>
      </c>
      <c r="AX134" s="1700">
        <f>IFERROR(VLOOKUP($A134,'2015'!$B$2:$K$165,3,FALSE),0)</f>
        <v>0</v>
      </c>
      <c r="AY134" s="1695">
        <f>IFERROR(VLOOKUP($A134,'2015'!$B$2:$K$165,4,FALSE),0)</f>
        <v>0</v>
      </c>
      <c r="AZ134" s="1695">
        <f>IFERROR(VLOOKUP($A134,'2015'!$B$2:$K$165,5,FALSE),0)</f>
        <v>0</v>
      </c>
      <c r="BA134" s="1695">
        <f>IFERROR(VLOOKUP($A134,'2015'!$B$2:$K$165,8,FALSE),0)</f>
        <v>0</v>
      </c>
      <c r="BB134" s="1740">
        <f>IFERROR(VLOOKUP($A134,'2015'!$B$2:$K$165,10,FALSE),0)</f>
        <v>0</v>
      </c>
      <c r="BC134" s="1700">
        <f>IFERROR(VLOOKUP($A134,'2014'!$B$2:$K$157,3,FALSE),0)</f>
        <v>0</v>
      </c>
      <c r="BD134" s="1691">
        <f>IFERROR(VLOOKUP($A134,'2014'!$B$2:$K$157,4,FALSE),0)</f>
        <v>0</v>
      </c>
      <c r="BE134" s="1691">
        <f>IFERROR(VLOOKUP($A134,'2014'!$B$2:$K$157,5,FALSE),0)</f>
        <v>0</v>
      </c>
      <c r="BF134" s="1691">
        <f>IFERROR(VLOOKUP($A134,'2014'!$B$2:$K$157,8,FALSE),0)</f>
        <v>0</v>
      </c>
      <c r="BG134" s="1740">
        <f>IFERROR(VLOOKUP($A134,'2014'!$B$2:$K$157,10,FALSE),0)</f>
        <v>0</v>
      </c>
      <c r="BH134" s="1700">
        <f>IFERROR(VLOOKUP($A134,'2013'!$D$4:$I$249,2,FALSE),0)</f>
        <v>0</v>
      </c>
      <c r="BI134" s="1691">
        <f>IFERROR(VLOOKUP($A134,'2013'!$D$4:$I$249,3,FALSE),0)</f>
        <v>0</v>
      </c>
      <c r="BJ134" s="1691">
        <f>IFERROR(VLOOKUP($A134,'2013'!$D$4:$I$249,4,FALSE),0)</f>
        <v>0</v>
      </c>
      <c r="BK134" s="1691">
        <f>IFERROR(VLOOKUP($A134,'2013'!$D$4:$I$249,5,FALSE),0)</f>
        <v>0</v>
      </c>
      <c r="BL134" s="1740">
        <f>IFERROR(VLOOKUP($A134,'2013'!$D$4:$I$249,6,FALSE),0)</f>
        <v>0</v>
      </c>
      <c r="BM134" s="1737">
        <f>IFERROR(VLOOKUP($A134,'2012'!$D$3:$O$172,2,FALSE),0)</f>
        <v>0</v>
      </c>
      <c r="BN134" s="1691">
        <f>IFERROR(VLOOKUP($A134,'2012'!$D$3:$O$172,3,FALSE),0)</f>
        <v>0</v>
      </c>
      <c r="BO134" s="1743">
        <f>IFERROR(VLOOKUP($A134,'2012'!$D$3:$O$172,4,FALSE),0)</f>
        <v>0</v>
      </c>
      <c r="BP134" s="1700">
        <f>IFERROR(VLOOKUP($A134,'2012'!$D$3:$O$172,5,FALSE),0)</f>
        <v>0</v>
      </c>
      <c r="BQ134" s="1691">
        <f>IFERROR(VLOOKUP($A134,'2012'!$D$3:$O$172,6,FALSE),0)</f>
        <v>0</v>
      </c>
      <c r="BR134" s="1691">
        <f>IFERROR(VLOOKUP($A134,'2012'!$D$3:$O$172,7,FALSE),0)</f>
        <v>0</v>
      </c>
      <c r="BS134" s="1691">
        <f>IFERROR(VLOOKUP($A134,'2012'!$D$3:$O$172,8,FALSE),0)</f>
        <v>0</v>
      </c>
      <c r="BT134" s="1740">
        <f>IFERROR(VLOOKUP($A134,'2012'!$D$3:$O$172,9,FALSE),0)</f>
        <v>0</v>
      </c>
      <c r="BX134" s="1700">
        <f>IFERROR(VLOOKUP($A134,'2011'!$D$4:$I$251,2,FALSE),0)</f>
        <v>25</v>
      </c>
      <c r="BY134" s="1691">
        <f>IFERROR(VLOOKUP($A134,'2011'!$D$4:$I$251,3,FALSE),0)</f>
        <v>11</v>
      </c>
      <c r="BZ134" s="1691">
        <f>IFERROR(VLOOKUP($A134,'2011'!$D$4:$I$251,4,FALSE),0)</f>
        <v>16</v>
      </c>
      <c r="CA134" s="1691">
        <f>IFERROR(VLOOKUP($A134,'2011'!$D$4:$I$251,5,FALSE),0)</f>
        <v>3</v>
      </c>
      <c r="CB134" s="1740">
        <f>IFERROR(VLOOKUP($A134,'2011'!$D$4:$I$251,6,FALSE),0)</f>
        <v>0.64</v>
      </c>
      <c r="CC134" s="1700">
        <f>IFERROR(VLOOKUP($A134,'2010'!$C$3:$H$234,2,FALSE),0)</f>
        <v>70</v>
      </c>
      <c r="CD134" s="1691">
        <f>IFERROR(VLOOKUP($A134,'2010'!$C$3:$H$234,3,FALSE),0)</f>
        <v>26</v>
      </c>
      <c r="CE134" s="1691">
        <f>IFERROR(VLOOKUP($A134,'2010'!$C$3:$H$234,4,FALSE),0)</f>
        <v>41</v>
      </c>
      <c r="CF134" s="1691">
        <f>IFERROR(VLOOKUP($A134,'2010'!$C$3:$H$234,5,FALSE),0)</f>
        <v>1</v>
      </c>
      <c r="CG134" s="1740">
        <f>IFERROR(VLOOKUP($A134,'2010'!$C$3:$H$234,6,FALSE),0)</f>
        <v>0.58571428571428574</v>
      </c>
      <c r="CH134" s="1700">
        <f>IFERROR(VLOOKUP($A134,'2009'!$C$3:$H$242,2,FALSE),0)</f>
        <v>74</v>
      </c>
      <c r="CI134" s="1691">
        <f>IFERROR(VLOOKUP($A134,'2009'!$C$3:$H$242,3,FALSE),0)</f>
        <v>30</v>
      </c>
      <c r="CJ134" s="1691">
        <f>IFERROR(VLOOKUP($A134,'2009'!$C$3:$H$242,4,FALSE),0)</f>
        <v>43</v>
      </c>
      <c r="CK134" s="1691">
        <f>IFERROR(VLOOKUP($A134,'2009'!$C$3:$H$242,5,FALSE),0)</f>
        <v>1</v>
      </c>
      <c r="CL134" s="1740">
        <f>IFERROR(VLOOKUP($A134,'2009'!$C$3:$H$242,6,FALSE),0)</f>
        <v>0.58108108108108103</v>
      </c>
      <c r="CM134" s="1700">
        <f>IFERROR(VLOOKUP($A134,'2008'!$C$3:$H$229,2,FALSE),0)</f>
        <v>58</v>
      </c>
      <c r="CN134" s="1691">
        <f>IFERROR(VLOOKUP($A134,'2008'!$C$3:$H$229,3,FALSE),0)</f>
        <v>24</v>
      </c>
      <c r="CO134" s="1691">
        <f>IFERROR(VLOOKUP($A134,'2008'!$C$3:$H$229,4,FALSE),0)</f>
        <v>34</v>
      </c>
      <c r="CP134" s="1691">
        <f>IFERROR(VLOOKUP($A134,'2008'!$C$3:$H$229,5,FALSE),0)</f>
        <v>4</v>
      </c>
      <c r="CQ134" s="1740">
        <f>IFERROR(VLOOKUP($A134,'2008'!$C$3:$H$229,6,FALSE),0)</f>
        <v>0.58620689655172409</v>
      </c>
      <c r="CR134" s="1700">
        <f>IFERROR(VLOOKUP($A134,'2007'!$C$3:$M$238,7,FALSE),0)</f>
        <v>42</v>
      </c>
      <c r="CS134" s="1691">
        <f>IFERROR(VLOOKUP($A134,'2007'!$C$3:$M$238,8,FALSE),0)</f>
        <v>14</v>
      </c>
      <c r="CT134" s="1691">
        <f>IFERROR(VLOOKUP($A134,'2007'!$C$3:$M$238,9,FALSE),0)</f>
        <v>19</v>
      </c>
      <c r="CU134" s="1691">
        <f>IFERROR(VLOOKUP($A134,'2007'!$C$3:$M$238,10,FALSE),0)</f>
        <v>0</v>
      </c>
      <c r="CV134" s="1740">
        <f>IFERROR(VLOOKUP($A134,'2007'!$C$3:$M$238,11,FALSE),0)</f>
        <v>0.45238095238095238</v>
      </c>
      <c r="CW134" s="1700">
        <f>IFERROR(VLOOKUP($A134,'2006'!$A$2:$F$200,2,FALSE),0)</f>
        <v>53</v>
      </c>
      <c r="CX134" s="1691">
        <f>IFERROR(VLOOKUP($A134,'2006'!$A$2:$F$200,4,FALSE),0)</f>
        <v>25</v>
      </c>
      <c r="CY134" s="1691">
        <f>IFERROR(VLOOKUP($A134,'2006'!$A$2:$F$200,5,FALSE),0)</f>
        <v>0</v>
      </c>
      <c r="CZ134" s="1740">
        <f>IFERROR(VLOOKUP($A134,'2006'!$A$2:$F$200,6,FALSE),0)</f>
        <v>0.47169811320754718</v>
      </c>
      <c r="DA134" s="1700">
        <f>IFERROR(VLOOKUP($A134,'2005'!$C$3:$M$205,8,FALSE),0)</f>
        <v>49</v>
      </c>
      <c r="DB134" s="1691">
        <f>IFERROR(VLOOKUP($A134,'2005'!$C$3:$M$205,9,FALSE),0)</f>
        <v>21</v>
      </c>
      <c r="DC134" s="1691">
        <f>IFERROR(VLOOKUP($A134,'2005'!$C$3:$M$205,10,FALSE),0)</f>
        <v>1</v>
      </c>
      <c r="DD134" s="1740">
        <f>IFERROR(VLOOKUP($A134,'2005'!$C$3:$M$205,11,FALSE),0)</f>
        <v>0.42857142857142855</v>
      </c>
      <c r="DE134" s="1700">
        <f>IFERROR(VLOOKUP($A134,'2004'!$C$3:$M$213,8,FALSE),0)</f>
        <v>63</v>
      </c>
      <c r="DF134" s="1691">
        <f>IFERROR(VLOOKUP($A134,'2004'!$C$3:$M$213,9,FALSE),0)</f>
        <v>31</v>
      </c>
      <c r="DG134" s="1691">
        <f>IFERROR(VLOOKUP($A134,'2004'!$C$3:$M$213,10,FALSE),0)</f>
        <v>1</v>
      </c>
      <c r="DH134" s="1740">
        <f>IFERROR(VLOOKUP($A134,'2004'!$C$3:$M$213,11,FALSE),0)</f>
        <v>0.49206349206349204</v>
      </c>
      <c r="DI134" s="1700">
        <f>IFERROR(VLOOKUP($A134,'2003'!$C$3:$Q$214,12,FALSE),0)</f>
        <v>56</v>
      </c>
      <c r="DJ134" s="1691">
        <f>IFERROR(VLOOKUP($A134,'2003'!$C$3:$Q$214,13,FALSE),0)</f>
        <v>21</v>
      </c>
      <c r="DK134" s="1691">
        <f>IFERROR(VLOOKUP($A134,'2003'!$C$3:$Q$214,14,FALSE),0)</f>
        <v>1</v>
      </c>
      <c r="DL134" s="1740">
        <f>IFERROR(VLOOKUP($A134,'2003'!$C$3:$Q$214,15,FALSE),0)</f>
        <v>0.375</v>
      </c>
      <c r="DM134" s="1700">
        <f>IFERROR(VLOOKUP($A134,'2002'!$D$3:$R$214,12,FALSE),0)</f>
        <v>72</v>
      </c>
      <c r="DN134" s="1691">
        <f>IFERROR(VLOOKUP($A134,'2002'!$D$3:$R$214,13,FALSE),0)</f>
        <v>40</v>
      </c>
      <c r="DO134" s="1691">
        <f>IFERROR(VLOOKUP($A134,'2002'!$D$3:$R$214,14,FALSE),0)</f>
        <v>2</v>
      </c>
      <c r="DP134" s="1788">
        <f>IFERROR(VLOOKUP($A134,'2002'!$D$3:$R$214,15,FALSE),0)</f>
        <v>0.55555555555555558</v>
      </c>
      <c r="DQ134" s="1700">
        <f>IFERROR(VLOOKUP($A134,'Pre 2002'!$C$3:$CK$382,84,FALSE),0)</f>
        <v>357</v>
      </c>
      <c r="DR134" s="1695">
        <f>IFERROR(VLOOKUP($A134,'Pre 2002'!$C$3:$CK$382,85,FALSE),0)</f>
        <v>217</v>
      </c>
      <c r="DS134" s="1695">
        <f>IFERROR(VLOOKUP($A134,'Pre 2002'!$C$3:$CK$382,86,FALSE),0)</f>
        <v>12</v>
      </c>
      <c r="DT134" s="1790">
        <f>IFERROR(VLOOKUP($A134,'Pre 2002'!$C$3:$CK$382,87,FALSE),0)</f>
        <v>0.60784313725490191</v>
      </c>
      <c r="DU134" s="1741">
        <f>IFERROR(VLOOKUP(A134,'Pre 2002'!$C$3:$CG$382,83,FALSE),0)</f>
        <v>6</v>
      </c>
      <c r="DV134" s="1725"/>
      <c r="DY134" s="1731"/>
    </row>
    <row r="135" spans="1:129">
      <c r="A135" s="1778" t="s">
        <v>1297</v>
      </c>
      <c r="B135" s="1562">
        <f t="shared" si="54"/>
        <v>346</v>
      </c>
      <c r="C135" s="1562">
        <f t="shared" si="55"/>
        <v>190</v>
      </c>
      <c r="D135" s="1562">
        <f t="shared" si="56"/>
        <v>26</v>
      </c>
      <c r="E135" s="1563">
        <f t="shared" si="57"/>
        <v>0.54913294797687862</v>
      </c>
      <c r="F135" s="1786">
        <f t="shared" si="58"/>
        <v>5</v>
      </c>
      <c r="G135" s="1595">
        <v>2009</v>
      </c>
      <c r="H135" s="1567">
        <f t="shared" si="49"/>
        <v>5</v>
      </c>
      <c r="I135" s="1734">
        <f t="shared" si="50"/>
        <v>346</v>
      </c>
      <c r="J135" s="1734">
        <f t="shared" si="51"/>
        <v>190</v>
      </c>
      <c r="K135" s="1734">
        <f t="shared" si="52"/>
        <v>26</v>
      </c>
      <c r="L135" s="1806">
        <f t="shared" si="53"/>
        <v>0.54913294797687862</v>
      </c>
      <c r="M135" s="1734"/>
      <c r="N135" s="1748"/>
      <c r="O135" s="1700">
        <f>IFERROR(VLOOKUP($A135,'2022'!$B$2:$K$174,3,FALSE),0)</f>
        <v>0</v>
      </c>
      <c r="P135" s="1858">
        <f>IFERROR(VLOOKUP($A135,'2022'!$B$2:$K$174,4,FALSE),0)</f>
        <v>0</v>
      </c>
      <c r="Q135" s="1858">
        <f>IFERROR(VLOOKUP($A135,'2022'!$B$2:$K$174,5,FALSE),0)</f>
        <v>0</v>
      </c>
      <c r="R135" s="1858">
        <f>IFERROR(VLOOKUP($A135,'2022'!$B$2:$K$174,8,FALSE),0)</f>
        <v>0</v>
      </c>
      <c r="S135" s="1740">
        <f>IFERROR(VLOOKUP($A135,'2022'!$B$2:$K$174,10,FALSE),0)</f>
        <v>0</v>
      </c>
      <c r="T135" s="1700">
        <f>IFERROR(VLOOKUP($A135,'2021'!$B$2:$K$174,3,FALSE),0)</f>
        <v>0</v>
      </c>
      <c r="U135" s="1843">
        <f>IFERROR(VLOOKUP($A135,'2021'!$B$2:$K$174,4,FALSE),0)</f>
        <v>0</v>
      </c>
      <c r="V135" s="1843">
        <f>IFERROR(VLOOKUP($A135,'2021'!$B$2:$K$174,5,FALSE),0)</f>
        <v>0</v>
      </c>
      <c r="W135" s="1843">
        <f>IFERROR(VLOOKUP($A135,'2021'!$B$2:$K$174,8,FALSE),0)</f>
        <v>0</v>
      </c>
      <c r="X135" s="1740">
        <f>IFERROR(VLOOKUP($A135,'2021'!$B$2:$K$174,10,FALSE),0)</f>
        <v>0</v>
      </c>
      <c r="Y135" s="1700">
        <f>IFERROR(VLOOKUP($A135,'2020'!$B$2:$K$170,3,FALSE),0)</f>
        <v>0</v>
      </c>
      <c r="Z135" s="1829">
        <f>IFERROR(VLOOKUP($A135,'2020'!$B$2:$K$170,4,FALSE),0)</f>
        <v>0</v>
      </c>
      <c r="AA135" s="1829">
        <f>IFERROR(VLOOKUP($A135,'2020'!$B$2:$K$170,5,FALSE),0)</f>
        <v>0</v>
      </c>
      <c r="AB135" s="1829">
        <f>IFERROR(VLOOKUP($A135,'2020'!$B$2:$K$170,8,FALSE),0)</f>
        <v>0</v>
      </c>
      <c r="AC135" s="1740">
        <f>IFERROR(VLOOKUP($A135,'2020'!$B$2:$K$170,10,FALSE),0)</f>
        <v>0</v>
      </c>
      <c r="AD135" s="1700">
        <f>IFERROR(VLOOKUP($A135,'2019'!$B$2:$K$170,3,FALSE),0)</f>
        <v>0</v>
      </c>
      <c r="AE135" s="1823">
        <f>IFERROR(VLOOKUP($A135,'2019'!$B$2:$K$170,4,FALSE),0)</f>
        <v>0</v>
      </c>
      <c r="AF135" s="1823">
        <f>IFERROR(VLOOKUP($A135,'2019'!$B$2:$K$170,5,FALSE),0)</f>
        <v>0</v>
      </c>
      <c r="AG135" s="1823">
        <f>IFERROR(VLOOKUP($A135,'2019'!$B$2:$K$170,8,FALSE),0)</f>
        <v>0</v>
      </c>
      <c r="AH135" s="1740">
        <f>IFERROR(VLOOKUP($A135,'2019'!$B$2:$K$170,10,FALSE),0)</f>
        <v>0</v>
      </c>
      <c r="AI135" s="1700">
        <f>IFERROR(VLOOKUP($A135,'2018'!$B$2:$K$170,3,FALSE),0)</f>
        <v>0</v>
      </c>
      <c r="AJ135" s="1821">
        <f>IFERROR(VLOOKUP($A135,'2018'!$B$2:$K$170,4,FALSE),0)</f>
        <v>0</v>
      </c>
      <c r="AK135" s="1821">
        <f>IFERROR(VLOOKUP($A135,'2018'!$B$2:$K$170,5,FALSE),0)</f>
        <v>0</v>
      </c>
      <c r="AL135" s="1821">
        <f>IFERROR(VLOOKUP($A135,'2018'!$B$2:$K$170,8,FALSE),0)</f>
        <v>0</v>
      </c>
      <c r="AM135" s="1740">
        <f>IFERROR(VLOOKUP($A135,'2018'!$B$2:$K$170,10,FALSE),0)</f>
        <v>0</v>
      </c>
      <c r="AN135" s="1700">
        <f>IFERROR(VLOOKUP($A135,'2017'!$B$2:$J$163,2,FALSE),0)</f>
        <v>0</v>
      </c>
      <c r="AO135" s="1815">
        <f>IFERROR(VLOOKUP($A135,'2017'!$B$2:$J$163,3,FALSE),0)</f>
        <v>0</v>
      </c>
      <c r="AP135" s="1815">
        <f>IFERROR(VLOOKUP($A135,'2017'!$B$2:$J$163,4,FALSE),0)</f>
        <v>0</v>
      </c>
      <c r="AQ135" s="1815">
        <f>IFERROR(VLOOKUP($A135,'2017'!$B$2:$J$163,7,FALSE),0)</f>
        <v>0</v>
      </c>
      <c r="AR135" s="1740">
        <f>IFERROR(VLOOKUP($A135,'2017'!$B$2:$J$163,9,FALSE),0)</f>
        <v>0</v>
      </c>
      <c r="AS135" s="1700">
        <f>IFERROR(VLOOKUP($A135,'2016'!$B$2:$K$165,3,FALSE),0)</f>
        <v>0</v>
      </c>
      <c r="AT135" s="1796">
        <f>IFERROR(VLOOKUP($A135,'2016'!$B$2:$K$165,4,FALSE),0)</f>
        <v>0</v>
      </c>
      <c r="AU135" s="1796">
        <f>IFERROR(VLOOKUP($A135,'2016'!$B$2:$K$165,5,FALSE),0)</f>
        <v>0</v>
      </c>
      <c r="AV135" s="1796">
        <f>IFERROR(VLOOKUP($A135,'2016'!$B$2:$K$165,8,FALSE),0)</f>
        <v>0</v>
      </c>
      <c r="AW135" s="1740">
        <f>IFERROR(VLOOKUP($A135,'2016'!$B$2:$K$165,10,FALSE),0)</f>
        <v>0</v>
      </c>
      <c r="AX135" s="1700">
        <f>IFERROR(VLOOKUP($A135,'2015'!$B$2:$K$165,3,FALSE),0)</f>
        <v>0</v>
      </c>
      <c r="AY135" s="1695">
        <f>IFERROR(VLOOKUP($A135,'2015'!$B$2:$K$165,4,FALSE),0)</f>
        <v>0</v>
      </c>
      <c r="AZ135" s="1695">
        <f>IFERROR(VLOOKUP($A135,'2015'!$B$2:$K$165,5,FALSE),0)</f>
        <v>0</v>
      </c>
      <c r="BA135" s="1695">
        <f>IFERROR(VLOOKUP($A135,'2015'!$B$2:$K$165,8,FALSE),0)</f>
        <v>0</v>
      </c>
      <c r="BB135" s="1740">
        <f>IFERROR(VLOOKUP($A135,'2015'!$B$2:$K$165,10,FALSE),0)</f>
        <v>0</v>
      </c>
      <c r="BC135" s="1700">
        <f>IFERROR(VLOOKUP($A135,'2014'!$B$2:$K$157,3,FALSE),0)</f>
        <v>0</v>
      </c>
      <c r="BD135" s="1691">
        <f>IFERROR(VLOOKUP($A135,'2014'!$B$2:$K$157,4,FALSE),0)</f>
        <v>0</v>
      </c>
      <c r="BE135" s="1691">
        <f>IFERROR(VLOOKUP($A135,'2014'!$B$2:$K$157,5,FALSE),0)</f>
        <v>0</v>
      </c>
      <c r="BF135" s="1691">
        <f>IFERROR(VLOOKUP($A135,'2014'!$B$2:$K$157,8,FALSE),0)</f>
        <v>0</v>
      </c>
      <c r="BG135" s="1740">
        <f>IFERROR(VLOOKUP($A135,'2014'!$B$2:$K$157,10,FALSE),0)</f>
        <v>0</v>
      </c>
      <c r="BH135" s="1700">
        <f>IFERROR(VLOOKUP($A135,'2013'!$D$4:$I$249,2,FALSE),0)</f>
        <v>75</v>
      </c>
      <c r="BI135" s="1691">
        <f>IFERROR(VLOOKUP($A135,'2013'!$D$4:$I$249,3,FALSE),0)</f>
        <v>28</v>
      </c>
      <c r="BJ135" s="1691">
        <f>IFERROR(VLOOKUP($A135,'2013'!$D$4:$I$249,4,FALSE),0)</f>
        <v>37</v>
      </c>
      <c r="BK135" s="1691">
        <f>IFERROR(VLOOKUP($A135,'2013'!$D$4:$I$249,5,FALSE),0)</f>
        <v>2</v>
      </c>
      <c r="BL135" s="1740">
        <f>IFERROR(VLOOKUP($A135,'2013'!$D$4:$I$249,6,FALSE),0)</f>
        <v>0.49333333333333335</v>
      </c>
      <c r="BM135" s="1737">
        <f>IFERROR(VLOOKUP($A135,'2012'!$D$3:$O$172,2,FALSE),0)</f>
        <v>271</v>
      </c>
      <c r="BN135" s="1691">
        <f>IFERROR(VLOOKUP($A135,'2012'!$D$3:$O$172,3,FALSE),0)</f>
        <v>153</v>
      </c>
      <c r="BO135" s="1743">
        <f>IFERROR(VLOOKUP($A135,'2012'!$D$3:$O$172,4,FALSE),0)</f>
        <v>24</v>
      </c>
      <c r="BP135" s="1700">
        <f>IFERROR(VLOOKUP($A135,'2012'!$D$3:$O$172,5,FALSE),0)</f>
        <v>82</v>
      </c>
      <c r="BQ135" s="1691">
        <f>IFERROR(VLOOKUP($A135,'2012'!$D$3:$O$172,6,FALSE),0)</f>
        <v>39</v>
      </c>
      <c r="BR135" s="1691">
        <f>IFERROR(VLOOKUP($A135,'2012'!$D$3:$O$172,7,FALSE),0)</f>
        <v>45</v>
      </c>
      <c r="BS135" s="1691">
        <f>IFERROR(VLOOKUP($A135,'2012'!$D$3:$O$172,8,FALSE),0)</f>
        <v>7</v>
      </c>
      <c r="BT135" s="1740">
        <f>IFERROR(VLOOKUP($A135,'2012'!$D$3:$O$172,9,FALSE),0)</f>
        <v>0.54878048780487809</v>
      </c>
      <c r="BU135" s="1737">
        <f>IFERROR(VLOOKUP($A135,'2012'!$D$3:$O$172,10,FALSE),0)</f>
        <v>189</v>
      </c>
      <c r="BV135" s="1691">
        <f>IFERROR(VLOOKUP($A135,'2012'!$D$3:$O$172,11,FALSE),0)</f>
        <v>108</v>
      </c>
      <c r="BW135" s="1743">
        <f>IFERROR(VLOOKUP($A135,'2012'!$D$3:$O$172,12,FALSE),0)</f>
        <v>17</v>
      </c>
      <c r="BX135" s="1700">
        <f>IFERROR(VLOOKUP($A135,'2011'!$D$4:$I$251,2,FALSE),0)</f>
        <v>77</v>
      </c>
      <c r="BY135" s="1691">
        <f>IFERROR(VLOOKUP($A135,'2011'!$D$4:$I$251,3,FALSE),0)</f>
        <v>40</v>
      </c>
      <c r="BZ135" s="1691">
        <f>IFERROR(VLOOKUP($A135,'2011'!$D$4:$I$251,4,FALSE),0)</f>
        <v>42</v>
      </c>
      <c r="CA135" s="1691">
        <f>IFERROR(VLOOKUP($A135,'2011'!$D$4:$I$251,5,FALSE),0)</f>
        <v>6</v>
      </c>
      <c r="CB135" s="1740">
        <f>IFERROR(VLOOKUP($A135,'2011'!$D$4:$I$251,6,FALSE),0)</f>
        <v>0.54545454545454541</v>
      </c>
      <c r="CC135" s="1700">
        <f>IFERROR(VLOOKUP($A135,'2010'!$C$3:$H$234,2,FALSE),0)</f>
        <v>82</v>
      </c>
      <c r="CD135" s="1691">
        <f>IFERROR(VLOOKUP($A135,'2010'!$C$3:$H$234,3,FALSE),0)</f>
        <v>36</v>
      </c>
      <c r="CE135" s="1691">
        <f>IFERROR(VLOOKUP($A135,'2010'!$C$3:$H$234,4,FALSE),0)</f>
        <v>49</v>
      </c>
      <c r="CF135" s="1691">
        <f>IFERROR(VLOOKUP($A135,'2010'!$C$3:$H$234,5,FALSE),0)</f>
        <v>11</v>
      </c>
      <c r="CG135" s="1740">
        <f>IFERROR(VLOOKUP($A135,'2010'!$C$3:$H$234,6,FALSE),0)</f>
        <v>0.59756097560975607</v>
      </c>
      <c r="CH135" s="1700">
        <f>IFERROR(VLOOKUP($A135,'2009'!$C$3:$H$242,2,FALSE),0)</f>
        <v>30</v>
      </c>
      <c r="CI135" s="1691">
        <f>IFERROR(VLOOKUP($A135,'2009'!$C$3:$H$242,3,FALSE),0)</f>
        <v>9</v>
      </c>
      <c r="CJ135" s="1691">
        <f>IFERROR(VLOOKUP($A135,'2009'!$C$3:$H$242,4,FALSE),0)</f>
        <v>17</v>
      </c>
      <c r="CK135" s="1691">
        <f>IFERROR(VLOOKUP($A135,'2009'!$C$3:$H$242,5,FALSE),0)</f>
        <v>0</v>
      </c>
      <c r="CL135" s="1740">
        <f>IFERROR(VLOOKUP($A135,'2009'!$C$3:$H$242,6,FALSE),0)</f>
        <v>0.56666666666666665</v>
      </c>
      <c r="CM135" s="1700">
        <f>IFERROR(VLOOKUP($A135,'2008'!$C$3:$H$229,2,FALSE),0)</f>
        <v>0</v>
      </c>
      <c r="CN135" s="1691">
        <f>IFERROR(VLOOKUP($A135,'2008'!$C$3:$H$229,3,FALSE),0)</f>
        <v>0</v>
      </c>
      <c r="CO135" s="1691">
        <f>IFERROR(VLOOKUP($A135,'2008'!$C$3:$H$229,4,FALSE),0)</f>
        <v>0</v>
      </c>
      <c r="CP135" s="1691">
        <f>IFERROR(VLOOKUP($A135,'2008'!$C$3:$H$229,5,FALSE),0)</f>
        <v>0</v>
      </c>
      <c r="CQ135" s="1740">
        <f>IFERROR(VLOOKUP($A135,'2008'!$C$3:$H$229,6,FALSE),0)</f>
        <v>0</v>
      </c>
      <c r="CR135" s="1700">
        <f>IFERROR(VLOOKUP($A135,'2007'!$C$3:$M$238,7,FALSE),0)</f>
        <v>0</v>
      </c>
      <c r="CS135" s="1691">
        <f>IFERROR(VLOOKUP($A135,'2007'!$C$3:$M$238,8,FALSE),0)</f>
        <v>0</v>
      </c>
      <c r="CT135" s="1691">
        <f>IFERROR(VLOOKUP($A135,'2007'!$C$3:$M$238,9,FALSE),0)</f>
        <v>0</v>
      </c>
      <c r="CU135" s="1691">
        <f>IFERROR(VLOOKUP($A135,'2007'!$C$3:$M$238,10,FALSE),0)</f>
        <v>0</v>
      </c>
      <c r="CV135" s="1740">
        <f>IFERROR(VLOOKUP($A135,'2007'!$C$3:$M$238,11,FALSE),0)</f>
        <v>0</v>
      </c>
      <c r="CW135" s="1700">
        <f>IFERROR(VLOOKUP($A135,'2006'!$A$2:$F$200,2,FALSE),0)</f>
        <v>0</v>
      </c>
      <c r="CX135" s="1691">
        <f>IFERROR(VLOOKUP($A135,'2006'!$A$2:$F$200,4,FALSE),0)</f>
        <v>0</v>
      </c>
      <c r="CY135" s="1691">
        <f>IFERROR(VLOOKUP($A135,'2006'!$A$2:$F$200,5,FALSE),0)</f>
        <v>0</v>
      </c>
      <c r="CZ135" s="1740">
        <f>IFERROR(VLOOKUP($A135,'2006'!$A$2:$F$200,6,FALSE),0)</f>
        <v>0</v>
      </c>
      <c r="DA135" s="1700">
        <f>IFERROR(VLOOKUP($A135,'2005'!$C$3:$M$205,8,FALSE),0)</f>
        <v>0</v>
      </c>
      <c r="DB135" s="1691">
        <f>IFERROR(VLOOKUP($A135,'2005'!$C$3:$M$205,9,FALSE),0)</f>
        <v>0</v>
      </c>
      <c r="DC135" s="1691">
        <f>IFERROR(VLOOKUP($A135,'2005'!$C$3:$M$205,10,FALSE),0)</f>
        <v>0</v>
      </c>
      <c r="DD135" s="1740">
        <f>IFERROR(VLOOKUP($A135,'2005'!$C$3:$M$205,11,FALSE),0)</f>
        <v>0</v>
      </c>
      <c r="DE135" s="1700">
        <f>IFERROR(VLOOKUP($A135,'2004'!$C$3:$M$213,8,FALSE),0)</f>
        <v>0</v>
      </c>
      <c r="DF135" s="1691">
        <f>IFERROR(VLOOKUP($A135,'2004'!$C$3:$M$213,9,FALSE),0)</f>
        <v>0</v>
      </c>
      <c r="DG135" s="1691">
        <f>IFERROR(VLOOKUP($A135,'2004'!$C$3:$M$213,10,FALSE),0)</f>
        <v>0</v>
      </c>
      <c r="DH135" s="1740">
        <f>IFERROR(VLOOKUP($A135,'2004'!$C$3:$M$213,11,FALSE),0)</f>
        <v>0</v>
      </c>
      <c r="DI135" s="1700">
        <f>IFERROR(VLOOKUP($A135,'2003'!$C$3:$Q$214,12,FALSE),0)</f>
        <v>0</v>
      </c>
      <c r="DJ135" s="1691">
        <f>IFERROR(VLOOKUP($A135,'2003'!$C$3:$Q$214,13,FALSE),0)</f>
        <v>0</v>
      </c>
      <c r="DK135" s="1691">
        <f>IFERROR(VLOOKUP($A135,'2003'!$C$3:$Q$214,14,FALSE),0)</f>
        <v>0</v>
      </c>
      <c r="DL135" s="1740">
        <f>IFERROR(VLOOKUP($A135,'2003'!$C$3:$Q$214,15,FALSE),0)</f>
        <v>0</v>
      </c>
      <c r="DM135" s="1700">
        <f>IFERROR(VLOOKUP($A135,'2002'!$D$3:$R$214,12,FALSE),0)</f>
        <v>0</v>
      </c>
      <c r="DN135" s="1691">
        <f>IFERROR(VLOOKUP($A135,'2002'!$D$3:$R$214,13,FALSE),0)</f>
        <v>0</v>
      </c>
      <c r="DO135" s="1691">
        <f>IFERROR(VLOOKUP($A135,'2002'!$D$3:$R$214,14,FALSE),0)</f>
        <v>0</v>
      </c>
      <c r="DP135" s="1788">
        <f>IFERROR(VLOOKUP($A135,'2002'!$D$3:$R$214,15,FALSE),0)</f>
        <v>0</v>
      </c>
      <c r="DQ135" s="1700">
        <f>IFERROR(VLOOKUP($A135,'Pre 2002'!$C$3:$CK$382,84,FALSE),0)</f>
        <v>0</v>
      </c>
      <c r="DR135" s="1695">
        <f>IFERROR(VLOOKUP($A135,'Pre 2002'!$C$3:$CK$382,85,FALSE),0)</f>
        <v>0</v>
      </c>
      <c r="DS135" s="1695">
        <f>IFERROR(VLOOKUP($A135,'Pre 2002'!$C$3:$CK$382,86,FALSE),0)</f>
        <v>0</v>
      </c>
      <c r="DT135" s="1790">
        <f>IFERROR(VLOOKUP($A135,'Pre 2002'!$C$3:$CK$382,87,FALSE),0)</f>
        <v>0</v>
      </c>
      <c r="DU135" s="1741">
        <f>IFERROR(VLOOKUP(A135,'Pre 2002'!$C$3:$CG$382,83,FALSE),0)</f>
        <v>0</v>
      </c>
      <c r="DV135" s="1722"/>
      <c r="DY135" s="1731"/>
    </row>
    <row r="136" spans="1:129">
      <c r="A136" s="1778" t="s">
        <v>2102</v>
      </c>
      <c r="B136" s="1562">
        <f t="shared" si="54"/>
        <v>271</v>
      </c>
      <c r="C136" s="1562">
        <f t="shared" si="55"/>
        <v>168</v>
      </c>
      <c r="D136" s="1562">
        <f t="shared" si="56"/>
        <v>25</v>
      </c>
      <c r="E136" s="1563">
        <f t="shared" si="57"/>
        <v>0.61992619926199266</v>
      </c>
      <c r="F136" s="1786">
        <f t="shared" si="58"/>
        <v>5</v>
      </c>
      <c r="G136" s="1595" t="s">
        <v>2159</v>
      </c>
      <c r="H136" s="1567">
        <f t="shared" si="49"/>
        <v>5</v>
      </c>
      <c r="I136" s="1734">
        <f t="shared" si="50"/>
        <v>271</v>
      </c>
      <c r="J136" s="1734">
        <f t="shared" si="51"/>
        <v>168</v>
      </c>
      <c r="K136" s="1734">
        <f t="shared" si="52"/>
        <v>25</v>
      </c>
      <c r="L136" s="1806">
        <f t="shared" si="53"/>
        <v>0.61992619926199266</v>
      </c>
      <c r="M136" s="1734"/>
      <c r="N136" s="1748"/>
      <c r="O136" s="1700">
        <f>IFERROR(VLOOKUP($A136,'2022'!$B$2:$K$174,3,FALSE),0)</f>
        <v>0</v>
      </c>
      <c r="P136" s="1858">
        <f>IFERROR(VLOOKUP($A136,'2022'!$B$2:$K$174,4,FALSE),0)</f>
        <v>0</v>
      </c>
      <c r="Q136" s="1858">
        <f>IFERROR(VLOOKUP($A136,'2022'!$B$2:$K$174,5,FALSE),0)</f>
        <v>0</v>
      </c>
      <c r="R136" s="1858">
        <f>IFERROR(VLOOKUP($A136,'2022'!$B$2:$K$174,8,FALSE),0)</f>
        <v>0</v>
      </c>
      <c r="S136" s="1740">
        <f>IFERROR(VLOOKUP($A136,'2022'!$B$2:$K$174,10,FALSE),0)</f>
        <v>0</v>
      </c>
      <c r="T136" s="1700">
        <f>IFERROR(VLOOKUP($A136,'2021'!$B$2:$K$174,3,FALSE),0)</f>
        <v>0</v>
      </c>
      <c r="U136" s="1843">
        <f>IFERROR(VLOOKUP($A136,'2021'!$B$2:$K$174,4,FALSE),0)</f>
        <v>0</v>
      </c>
      <c r="V136" s="1843">
        <f>IFERROR(VLOOKUP($A136,'2021'!$B$2:$K$174,5,FALSE),0)</f>
        <v>0</v>
      </c>
      <c r="W136" s="1843">
        <f>IFERROR(VLOOKUP($A136,'2021'!$B$2:$K$174,8,FALSE),0)</f>
        <v>0</v>
      </c>
      <c r="X136" s="1740">
        <f>IFERROR(VLOOKUP($A136,'2021'!$B$2:$K$174,10,FALSE),0)</f>
        <v>0</v>
      </c>
      <c r="Y136" s="1700">
        <f>IFERROR(VLOOKUP($A136,'2020'!$B$2:$K$170,3,FALSE),0)</f>
        <v>0</v>
      </c>
      <c r="Z136" s="1829">
        <f>IFERROR(VLOOKUP($A136,'2020'!$B$2:$K$170,4,FALSE),0)</f>
        <v>0</v>
      </c>
      <c r="AA136" s="1829">
        <f>IFERROR(VLOOKUP($A136,'2020'!$B$2:$K$170,5,FALSE),0)</f>
        <v>0</v>
      </c>
      <c r="AB136" s="1829">
        <f>IFERROR(VLOOKUP($A136,'2020'!$B$2:$K$170,8,FALSE),0)</f>
        <v>0</v>
      </c>
      <c r="AC136" s="1740">
        <f>IFERROR(VLOOKUP($A136,'2020'!$B$2:$K$170,10,FALSE),0)</f>
        <v>0</v>
      </c>
      <c r="AD136" s="1700">
        <f>IFERROR(VLOOKUP($A136,'2019'!$B$2:$K$170,3,FALSE),0)</f>
        <v>0</v>
      </c>
      <c r="AE136" s="1823">
        <f>IFERROR(VLOOKUP($A136,'2019'!$B$2:$K$170,4,FALSE),0)</f>
        <v>0</v>
      </c>
      <c r="AF136" s="1823">
        <f>IFERROR(VLOOKUP($A136,'2019'!$B$2:$K$170,5,FALSE),0)</f>
        <v>0</v>
      </c>
      <c r="AG136" s="1823">
        <f>IFERROR(VLOOKUP($A136,'2019'!$B$2:$K$170,8,FALSE),0)</f>
        <v>0</v>
      </c>
      <c r="AH136" s="1740">
        <f>IFERROR(VLOOKUP($A136,'2019'!$B$2:$K$170,10,FALSE),0)</f>
        <v>0</v>
      </c>
      <c r="AI136" s="1700">
        <f>IFERROR(VLOOKUP($A136,'2018'!$B$2:$K$170,3,FALSE),0)</f>
        <v>0</v>
      </c>
      <c r="AJ136" s="1821">
        <f>IFERROR(VLOOKUP($A136,'2018'!$B$2:$K$170,4,FALSE),0)</f>
        <v>0</v>
      </c>
      <c r="AK136" s="1821">
        <f>IFERROR(VLOOKUP($A136,'2018'!$B$2:$K$170,5,FALSE),0)</f>
        <v>0</v>
      </c>
      <c r="AL136" s="1821">
        <f>IFERROR(VLOOKUP($A136,'2018'!$B$2:$K$170,8,FALSE),0)</f>
        <v>0</v>
      </c>
      <c r="AM136" s="1740">
        <f>IFERROR(VLOOKUP($A136,'2018'!$B$2:$K$170,10,FALSE),0)</f>
        <v>0</v>
      </c>
      <c r="AN136" s="1700">
        <f>IFERROR(VLOOKUP($A136,'2017'!$B$2:$J$163,2,FALSE),0)</f>
        <v>0</v>
      </c>
      <c r="AO136" s="1815">
        <f>IFERROR(VLOOKUP($A136,'2017'!$B$2:$J$163,3,FALSE),0)</f>
        <v>0</v>
      </c>
      <c r="AP136" s="1815">
        <f>IFERROR(VLOOKUP($A136,'2017'!$B$2:$J$163,4,FALSE),0)</f>
        <v>0</v>
      </c>
      <c r="AQ136" s="1815">
        <f>IFERROR(VLOOKUP($A136,'2017'!$B$2:$J$163,7,FALSE),0)</f>
        <v>0</v>
      </c>
      <c r="AR136" s="1740">
        <f>IFERROR(VLOOKUP($A136,'2017'!$B$2:$J$163,9,FALSE),0)</f>
        <v>0</v>
      </c>
      <c r="AS136" s="1700">
        <f>IFERROR(VLOOKUP($A136,'2016'!$B$2:$K$165,3,FALSE),0)</f>
        <v>0</v>
      </c>
      <c r="AT136" s="1796">
        <f>IFERROR(VLOOKUP($A136,'2016'!$B$2:$K$165,4,FALSE),0)</f>
        <v>0</v>
      </c>
      <c r="AU136" s="1796">
        <f>IFERROR(VLOOKUP($A136,'2016'!$B$2:$K$165,5,FALSE),0)</f>
        <v>0</v>
      </c>
      <c r="AV136" s="1796">
        <f>IFERROR(VLOOKUP($A136,'2016'!$B$2:$K$165,8,FALSE),0)</f>
        <v>0</v>
      </c>
      <c r="AW136" s="1740">
        <f>IFERROR(VLOOKUP($A136,'2016'!$B$2:$K$165,10,FALSE),0)</f>
        <v>0</v>
      </c>
      <c r="AX136" s="1700">
        <f>IFERROR(VLOOKUP($A136,'2015'!$B$2:$K$165,3,FALSE),0)</f>
        <v>0</v>
      </c>
      <c r="AY136" s="1695">
        <f>IFERROR(VLOOKUP($A136,'2015'!$B$2:$K$165,4,FALSE),0)</f>
        <v>0</v>
      </c>
      <c r="AZ136" s="1695">
        <f>IFERROR(VLOOKUP($A136,'2015'!$B$2:$K$165,5,FALSE),0)</f>
        <v>0</v>
      </c>
      <c r="BA136" s="1695">
        <f>IFERROR(VLOOKUP($A136,'2015'!$B$2:$K$165,8,FALSE),0)</f>
        <v>0</v>
      </c>
      <c r="BB136" s="1740">
        <f>IFERROR(VLOOKUP($A136,'2015'!$B$2:$K$165,10,FALSE),0)</f>
        <v>0</v>
      </c>
      <c r="BC136" s="1700">
        <f>IFERROR(VLOOKUP($A136,'2014'!$B$2:$K$157,3,FALSE),0)</f>
        <v>0</v>
      </c>
      <c r="BD136" s="1691">
        <f>IFERROR(VLOOKUP($A136,'2014'!$B$2:$K$157,4,FALSE),0)</f>
        <v>0</v>
      </c>
      <c r="BE136" s="1691">
        <f>IFERROR(VLOOKUP($A136,'2014'!$B$2:$K$157,5,FALSE),0)</f>
        <v>0</v>
      </c>
      <c r="BF136" s="1691">
        <f>IFERROR(VLOOKUP($A136,'2014'!$B$2:$K$157,8,FALSE),0)</f>
        <v>0</v>
      </c>
      <c r="BG136" s="1740">
        <f>IFERROR(VLOOKUP($A136,'2014'!$B$2:$K$157,10,FALSE),0)</f>
        <v>0</v>
      </c>
      <c r="BH136" s="1700">
        <f>IFERROR(VLOOKUP($A136,'2013'!$D$4:$I$249,2,FALSE),0)</f>
        <v>0</v>
      </c>
      <c r="BI136" s="1691">
        <f>IFERROR(VLOOKUP($A136,'2013'!$D$4:$I$249,3,FALSE),0)</f>
        <v>0</v>
      </c>
      <c r="BJ136" s="1691">
        <f>IFERROR(VLOOKUP($A136,'2013'!$D$4:$I$249,4,FALSE),0)</f>
        <v>0</v>
      </c>
      <c r="BK136" s="1691">
        <f>IFERROR(VLOOKUP($A136,'2013'!$D$4:$I$249,5,FALSE),0)</f>
        <v>0</v>
      </c>
      <c r="BL136" s="1740">
        <f>IFERROR(VLOOKUP($A136,'2013'!$D$4:$I$249,6,FALSE),0)</f>
        <v>0</v>
      </c>
      <c r="BM136" s="1737">
        <f>IFERROR(VLOOKUP($A136,'2012'!$D$3:$O$172,2,FALSE),0)</f>
        <v>0</v>
      </c>
      <c r="BN136" s="1691">
        <f>IFERROR(VLOOKUP($A136,'2012'!$D$3:$O$172,3,FALSE),0)</f>
        <v>0</v>
      </c>
      <c r="BO136" s="1743">
        <f>IFERROR(VLOOKUP($A136,'2012'!$D$3:$O$172,4,FALSE),0)</f>
        <v>0</v>
      </c>
      <c r="BP136" s="1700">
        <f>IFERROR(VLOOKUP($A136,'2012'!$D$3:$O$172,5,FALSE),0)</f>
        <v>0</v>
      </c>
      <c r="BQ136" s="1691">
        <f>IFERROR(VLOOKUP($A136,'2012'!$D$3:$O$172,6,FALSE),0)</f>
        <v>0</v>
      </c>
      <c r="BR136" s="1691">
        <f>IFERROR(VLOOKUP($A136,'2012'!$D$3:$O$172,7,FALSE),0)</f>
        <v>0</v>
      </c>
      <c r="BS136" s="1691">
        <f>IFERROR(VLOOKUP($A136,'2012'!$D$3:$O$172,8,FALSE),0)</f>
        <v>0</v>
      </c>
      <c r="BT136" s="1740">
        <f>IFERROR(VLOOKUP($A136,'2012'!$D$3:$O$172,9,FALSE),0)</f>
        <v>0</v>
      </c>
      <c r="BX136" s="1700">
        <f>IFERROR(VLOOKUP($A136,'2011'!$D$4:$I$251,2,FALSE),0)</f>
        <v>0</v>
      </c>
      <c r="BY136" s="1691">
        <f>IFERROR(VLOOKUP($A136,'2011'!$D$4:$I$251,3,FALSE),0)</f>
        <v>0</v>
      </c>
      <c r="BZ136" s="1691">
        <f>IFERROR(VLOOKUP($A136,'2011'!$D$4:$I$251,4,FALSE),0)</f>
        <v>0</v>
      </c>
      <c r="CA136" s="1691">
        <f>IFERROR(VLOOKUP($A136,'2011'!$D$4:$I$251,5,FALSE),0)</f>
        <v>0</v>
      </c>
      <c r="CB136" s="1740">
        <f>IFERROR(VLOOKUP($A136,'2011'!$D$4:$I$251,6,FALSE),0)</f>
        <v>0</v>
      </c>
      <c r="CC136" s="1700">
        <f>IFERROR(VLOOKUP($A136,'2010'!$C$3:$H$234,2,FALSE),0)</f>
        <v>0</v>
      </c>
      <c r="CD136" s="1691">
        <f>IFERROR(VLOOKUP($A136,'2010'!$C$3:$H$234,3,FALSE),0)</f>
        <v>0</v>
      </c>
      <c r="CE136" s="1691">
        <f>IFERROR(VLOOKUP($A136,'2010'!$C$3:$H$234,4,FALSE),0)</f>
        <v>0</v>
      </c>
      <c r="CF136" s="1691">
        <f>IFERROR(VLOOKUP($A136,'2010'!$C$3:$H$234,5,FALSE),0)</f>
        <v>0</v>
      </c>
      <c r="CG136" s="1740">
        <f>IFERROR(VLOOKUP($A136,'2010'!$C$3:$H$234,6,FALSE),0)</f>
        <v>0</v>
      </c>
      <c r="CH136" s="1700">
        <f>IFERROR(VLOOKUP($A136,'2009'!$C$3:$H$242,2,FALSE),0)</f>
        <v>0</v>
      </c>
      <c r="CI136" s="1691">
        <f>IFERROR(VLOOKUP($A136,'2009'!$C$3:$H$242,3,FALSE),0)</f>
        <v>0</v>
      </c>
      <c r="CJ136" s="1691">
        <f>IFERROR(VLOOKUP($A136,'2009'!$C$3:$H$242,4,FALSE),0)</f>
        <v>0</v>
      </c>
      <c r="CK136" s="1691">
        <f>IFERROR(VLOOKUP($A136,'2009'!$C$3:$H$242,5,FALSE),0)</f>
        <v>0</v>
      </c>
      <c r="CL136" s="1740">
        <f>IFERROR(VLOOKUP($A136,'2009'!$C$3:$H$242,6,FALSE),0)</f>
        <v>0</v>
      </c>
      <c r="CM136" s="1700">
        <f>IFERROR(VLOOKUP($A136,'2008'!$C$3:$H$229,2,FALSE),0)</f>
        <v>0</v>
      </c>
      <c r="CN136" s="1691">
        <f>IFERROR(VLOOKUP($A136,'2008'!$C$3:$H$229,3,FALSE),0)</f>
        <v>0</v>
      </c>
      <c r="CO136" s="1691">
        <f>IFERROR(VLOOKUP($A136,'2008'!$C$3:$H$229,4,FALSE),0)</f>
        <v>0</v>
      </c>
      <c r="CP136" s="1691">
        <f>IFERROR(VLOOKUP($A136,'2008'!$C$3:$H$229,5,FALSE),0)</f>
        <v>0</v>
      </c>
      <c r="CQ136" s="1740">
        <f>IFERROR(VLOOKUP($A136,'2008'!$C$3:$H$229,6,FALSE),0)</f>
        <v>0</v>
      </c>
      <c r="CR136" s="1700">
        <f>IFERROR(VLOOKUP($A136,'2007'!$C$3:$M$238,7,FALSE),0)</f>
        <v>0</v>
      </c>
      <c r="CS136" s="1691">
        <f>IFERROR(VLOOKUP($A136,'2007'!$C$3:$M$238,8,FALSE),0)</f>
        <v>0</v>
      </c>
      <c r="CT136" s="1691">
        <f>IFERROR(VLOOKUP($A136,'2007'!$C$3:$M$238,9,FALSE),0)</f>
        <v>0</v>
      </c>
      <c r="CU136" s="1691">
        <f>IFERROR(VLOOKUP($A136,'2007'!$C$3:$M$238,10,FALSE),0)</f>
        <v>0</v>
      </c>
      <c r="CV136" s="1740">
        <f>IFERROR(VLOOKUP($A136,'2007'!$C$3:$M$238,11,FALSE),0)</f>
        <v>0</v>
      </c>
      <c r="CW136" s="1700">
        <f>IFERROR(VLOOKUP($A136,'2006'!$A$2:$F$200,2,FALSE),0)</f>
        <v>0</v>
      </c>
      <c r="CX136" s="1691">
        <f>IFERROR(VLOOKUP($A136,'2006'!$A$2:$F$200,4,FALSE),0)</f>
        <v>0</v>
      </c>
      <c r="CY136" s="1691">
        <f>IFERROR(VLOOKUP($A136,'2006'!$A$2:$F$200,5,FALSE),0)</f>
        <v>0</v>
      </c>
      <c r="CZ136" s="1740">
        <f>IFERROR(VLOOKUP($A136,'2006'!$A$2:$F$200,6,FALSE),0)</f>
        <v>0</v>
      </c>
      <c r="DA136" s="1700">
        <f>IFERROR(VLOOKUP($A136,'2005'!$C$3:$M$205,8,FALSE),0)</f>
        <v>0</v>
      </c>
      <c r="DB136" s="1691">
        <f>IFERROR(VLOOKUP($A136,'2005'!$C$3:$M$205,9,FALSE),0)</f>
        <v>0</v>
      </c>
      <c r="DC136" s="1691">
        <f>IFERROR(VLOOKUP($A136,'2005'!$C$3:$M$205,10,FALSE),0)</f>
        <v>0</v>
      </c>
      <c r="DD136" s="1740">
        <f>IFERROR(VLOOKUP($A136,'2005'!$C$3:$M$205,11,FALSE),0)</f>
        <v>0</v>
      </c>
      <c r="DE136" s="1700">
        <f>IFERROR(VLOOKUP($A136,'2004'!$C$3:$M$213,8,FALSE),0)</f>
        <v>5</v>
      </c>
      <c r="DF136" s="1691">
        <f>IFERROR(VLOOKUP($A136,'2004'!$C$3:$M$213,9,FALSE),0)</f>
        <v>2</v>
      </c>
      <c r="DG136" s="1691">
        <f>IFERROR(VLOOKUP($A136,'2004'!$C$3:$M$213,10,FALSE),0)</f>
        <v>0</v>
      </c>
      <c r="DH136" s="1740">
        <f>IFERROR(VLOOKUP($A136,'2004'!$C$3:$M$213,11,FALSE),0)</f>
        <v>0.4</v>
      </c>
      <c r="DI136" s="1700">
        <f>IFERROR(VLOOKUP($A136,'2003'!$C$3:$Q$214,12,FALSE),0)</f>
        <v>0</v>
      </c>
      <c r="DJ136" s="1691">
        <f>IFERROR(VLOOKUP($A136,'2003'!$C$3:$Q$214,13,FALSE),0)</f>
        <v>0</v>
      </c>
      <c r="DK136" s="1691">
        <f>IFERROR(VLOOKUP($A136,'2003'!$C$3:$Q$214,14,FALSE),0)</f>
        <v>0</v>
      </c>
      <c r="DL136" s="1740">
        <f>IFERROR(VLOOKUP($A136,'2003'!$C$3:$Q$214,15,FALSE),0)</f>
        <v>0</v>
      </c>
      <c r="DM136" s="1700">
        <f>IFERROR(VLOOKUP($A136,'2002'!$D$3:$R$214,12,FALSE),0)</f>
        <v>0</v>
      </c>
      <c r="DN136" s="1691">
        <f>IFERROR(VLOOKUP($A136,'2002'!$D$3:$R$214,13,FALSE),0)</f>
        <v>0</v>
      </c>
      <c r="DO136" s="1691">
        <f>IFERROR(VLOOKUP($A136,'2002'!$D$3:$R$214,14,FALSE),0)</f>
        <v>0</v>
      </c>
      <c r="DP136" s="1788">
        <f>IFERROR(VLOOKUP($A136,'2002'!$D$3:$R$214,15,FALSE),0)</f>
        <v>0</v>
      </c>
      <c r="DQ136" s="1700">
        <f>IFERROR(VLOOKUP($A136,'Pre 2002'!$C$3:$CK$382,84,FALSE),0)</f>
        <v>266</v>
      </c>
      <c r="DR136" s="1695">
        <f>IFERROR(VLOOKUP($A136,'Pre 2002'!$C$3:$CK$382,85,FALSE),0)</f>
        <v>166</v>
      </c>
      <c r="DS136" s="1695">
        <f>IFERROR(VLOOKUP($A136,'Pre 2002'!$C$3:$CK$382,86,FALSE),0)</f>
        <v>25</v>
      </c>
      <c r="DT136" s="1790">
        <f>IFERROR(VLOOKUP($A136,'Pre 2002'!$C$3:$CK$382,87,FALSE),0)</f>
        <v>0.62406015037593987</v>
      </c>
      <c r="DU136" s="1741">
        <f>IFERROR(VLOOKUP(A136,'Pre 2002'!$C$3:$CG$382,83,FALSE),0)</f>
        <v>4</v>
      </c>
      <c r="DV136" s="1722"/>
      <c r="DY136" s="1731"/>
    </row>
    <row r="137" spans="1:129">
      <c r="A137" s="1778" t="s">
        <v>1283</v>
      </c>
      <c r="B137" s="1562">
        <f t="shared" si="54"/>
        <v>1510</v>
      </c>
      <c r="C137" s="1562">
        <f t="shared" si="55"/>
        <v>915</v>
      </c>
      <c r="D137" s="1562">
        <f t="shared" si="56"/>
        <v>25</v>
      </c>
      <c r="E137" s="1563">
        <f t="shared" si="57"/>
        <v>0.60596026490066224</v>
      </c>
      <c r="F137" s="1786">
        <f t="shared" si="58"/>
        <v>19</v>
      </c>
      <c r="G137" s="1595">
        <v>2006</v>
      </c>
      <c r="H137" s="1567">
        <f t="shared" si="49"/>
        <v>11</v>
      </c>
      <c r="I137" s="1734">
        <f t="shared" si="50"/>
        <v>859</v>
      </c>
      <c r="J137" s="1734">
        <f t="shared" si="51"/>
        <v>527</v>
      </c>
      <c r="K137" s="1734">
        <f t="shared" si="52"/>
        <v>23</v>
      </c>
      <c r="L137" s="1806">
        <f t="shared" si="53"/>
        <v>0.61350407450523869</v>
      </c>
      <c r="M137" s="1568" t="s">
        <v>2</v>
      </c>
      <c r="N137" s="1573">
        <v>0</v>
      </c>
      <c r="O137" s="1700">
        <f>IFERROR(VLOOKUP($A137,'2022'!$B$2:$K$174,3,FALSE),0)</f>
        <v>69</v>
      </c>
      <c r="P137" s="1858">
        <f>IFERROR(VLOOKUP($A137,'2022'!$B$2:$K$174,4,FALSE),0)</f>
        <v>33</v>
      </c>
      <c r="Q137" s="1858">
        <f>IFERROR(VLOOKUP($A137,'2022'!$B$2:$K$174,5,FALSE),0)</f>
        <v>45</v>
      </c>
      <c r="R137" s="1858">
        <f>IFERROR(VLOOKUP($A137,'2022'!$B$2:$K$174,8,FALSE),0)</f>
        <v>0</v>
      </c>
      <c r="S137" s="1740">
        <f>IFERROR(VLOOKUP($A137,'2022'!$B$2:$K$174,10,FALSE),0)</f>
        <v>0.65200000000000002</v>
      </c>
      <c r="T137" s="1700">
        <f>IFERROR(VLOOKUP($A137,'2021'!$B$2:$K$174,3,FALSE),0)</f>
        <v>88</v>
      </c>
      <c r="U137" s="1843">
        <f>IFERROR(VLOOKUP($A137,'2021'!$B$2:$K$174,4,FALSE),0)</f>
        <v>37</v>
      </c>
      <c r="V137" s="1843">
        <f>IFERROR(VLOOKUP($A137,'2021'!$B$2:$K$174,5,FALSE),0)</f>
        <v>52</v>
      </c>
      <c r="W137" s="1843">
        <f>IFERROR(VLOOKUP($A137,'2021'!$B$2:$K$174,8,FALSE),0)</f>
        <v>0</v>
      </c>
      <c r="X137" s="1740">
        <f>IFERROR(VLOOKUP($A137,'2021'!$B$2:$K$174,10,FALSE),0)</f>
        <v>0.59099999999999997</v>
      </c>
      <c r="Y137" s="1700">
        <f>IFERROR(VLOOKUP($A137,'2020'!$B$2:$K$170,3,FALSE),0)</f>
        <v>85</v>
      </c>
      <c r="Z137" s="1829">
        <f>IFERROR(VLOOKUP($A137,'2020'!$B$2:$K$170,4,FALSE),0)</f>
        <v>37</v>
      </c>
      <c r="AA137" s="1829">
        <f>IFERROR(VLOOKUP($A137,'2020'!$B$2:$K$170,5,FALSE),0)</f>
        <v>53</v>
      </c>
      <c r="AB137" s="1829">
        <f>IFERROR(VLOOKUP($A137,'2020'!$B$2:$K$170,8,FALSE),0)</f>
        <v>0</v>
      </c>
      <c r="AC137" s="1740">
        <f>IFERROR(VLOOKUP($A137,'2020'!$B$2:$K$170,10,FALSE),0)</f>
        <v>0.624</v>
      </c>
      <c r="AD137" s="1700">
        <f>IFERROR(VLOOKUP($A137,'2019'!$B$2:$K$170,3,FALSE),0)</f>
        <v>89</v>
      </c>
      <c r="AE137" s="1823">
        <f>IFERROR(VLOOKUP($A137,'2019'!$B$2:$K$170,4,FALSE),0)</f>
        <v>47</v>
      </c>
      <c r="AF137" s="1823">
        <f>IFERROR(VLOOKUP($A137,'2019'!$B$2:$K$170,5,FALSE),0)</f>
        <v>59</v>
      </c>
      <c r="AG137" s="1823">
        <f>IFERROR(VLOOKUP($A137,'2019'!$B$2:$K$170,8,FALSE),0)</f>
        <v>1</v>
      </c>
      <c r="AH137" s="1740">
        <f>IFERROR(VLOOKUP($A137,'2019'!$B$2:$K$170,10,FALSE),0)</f>
        <v>0.66300000000000003</v>
      </c>
      <c r="AI137" s="1700">
        <f>IFERROR(VLOOKUP($A137,'2018'!$B$2:$K$170,3,FALSE),0)</f>
        <v>82</v>
      </c>
      <c r="AJ137" s="1821">
        <f>IFERROR(VLOOKUP($A137,'2018'!$B$2:$K$170,4,FALSE),0)</f>
        <v>18</v>
      </c>
      <c r="AK137" s="1821">
        <f>IFERROR(VLOOKUP($A137,'2018'!$B$2:$K$170,5,FALSE),0)</f>
        <v>38</v>
      </c>
      <c r="AL137" s="1821">
        <f>IFERROR(VLOOKUP($A137,'2018'!$B$2:$K$170,8,FALSE),0)</f>
        <v>0</v>
      </c>
      <c r="AM137" s="1740">
        <f>IFERROR(VLOOKUP($A137,'2018'!$B$2:$K$170,10,FALSE),0)</f>
        <v>0.46300000000000002</v>
      </c>
      <c r="AN137" s="1700">
        <f>IFERROR(VLOOKUP($A137,'2017'!$B$2:$J$163,2,FALSE),0)</f>
        <v>85</v>
      </c>
      <c r="AO137" s="1815">
        <f>IFERROR(VLOOKUP($A137,'2017'!$B$2:$J$163,3,FALSE),0)</f>
        <v>32</v>
      </c>
      <c r="AP137" s="1815">
        <f>IFERROR(VLOOKUP($A137,'2017'!$B$2:$J$163,4,FALSE),0)</f>
        <v>49</v>
      </c>
      <c r="AQ137" s="1815">
        <f>IFERROR(VLOOKUP($A137,'2017'!$B$2:$J$163,7,FALSE),0)</f>
        <v>0</v>
      </c>
      <c r="AR137" s="1740">
        <f>IFERROR(VLOOKUP($A137,'2017'!$B$2:$J$163,9,FALSE),0)</f>
        <v>0.57647058823529407</v>
      </c>
      <c r="AS137" s="1700">
        <f>IFERROR(VLOOKUP($A137,'2016'!$B$2:$K$165,3,FALSE),0)</f>
        <v>87</v>
      </c>
      <c r="AT137" s="1796">
        <f>IFERROR(VLOOKUP($A137,'2016'!$B$2:$K$165,4,FALSE),0)</f>
        <v>42</v>
      </c>
      <c r="AU137" s="1796">
        <f>IFERROR(VLOOKUP($A137,'2016'!$B$2:$K$165,5,FALSE),0)</f>
        <v>52</v>
      </c>
      <c r="AV137" s="1796">
        <f>IFERROR(VLOOKUP($A137,'2016'!$B$2:$K$165,8,FALSE),0)</f>
        <v>1</v>
      </c>
      <c r="AW137" s="1740">
        <f>IFERROR(VLOOKUP($A137,'2016'!$B$2:$K$165,10,FALSE),0)</f>
        <v>0.59799999999999998</v>
      </c>
      <c r="AX137" s="1700">
        <f>IFERROR(VLOOKUP($A137,'2015'!$B$2:$K$165,3,FALSE),0)</f>
        <v>66</v>
      </c>
      <c r="AY137" s="1695">
        <f>IFERROR(VLOOKUP($A137,'2015'!$B$2:$K$165,4,FALSE),0)</f>
        <v>28</v>
      </c>
      <c r="AZ137" s="1695">
        <f>IFERROR(VLOOKUP($A137,'2015'!$B$2:$K$165,5,FALSE),0)</f>
        <v>40</v>
      </c>
      <c r="BA137" s="1695">
        <f>IFERROR(VLOOKUP($A137,'2015'!$B$2:$K$165,8,FALSE),0)</f>
        <v>0</v>
      </c>
      <c r="BB137" s="1740">
        <f>IFERROR(VLOOKUP($A137,'2015'!$B$2:$K$165,10,FALSE),0)</f>
        <v>0.60606060606060608</v>
      </c>
      <c r="BC137" s="1700">
        <f>IFERROR(VLOOKUP($A137,'2014'!$B$2:$K$157,3,FALSE),0)</f>
        <v>89</v>
      </c>
      <c r="BD137" s="1691">
        <f>IFERROR(VLOOKUP($A137,'2014'!$B$2:$K$157,4,FALSE),0)</f>
        <v>46</v>
      </c>
      <c r="BE137" s="1691">
        <f>IFERROR(VLOOKUP($A137,'2014'!$B$2:$K$157,5,FALSE),0)</f>
        <v>59</v>
      </c>
      <c r="BF137" s="1691">
        <f>IFERROR(VLOOKUP($A137,'2014'!$B$2:$K$157,8,FALSE),0)</f>
        <v>3</v>
      </c>
      <c r="BG137" s="1740">
        <f>IFERROR(VLOOKUP($A137,'2014'!$B$2:$K$157,10,FALSE),0)</f>
        <v>0.6629213483146067</v>
      </c>
      <c r="BH137" s="1700">
        <f>IFERROR(VLOOKUP($A137,'2013'!$D$4:$I$249,2,FALSE),0)</f>
        <v>81</v>
      </c>
      <c r="BI137" s="1691">
        <f>IFERROR(VLOOKUP($A137,'2013'!$D$4:$I$249,3,FALSE),0)</f>
        <v>35</v>
      </c>
      <c r="BJ137" s="1691">
        <f>IFERROR(VLOOKUP($A137,'2013'!$D$4:$I$249,4,FALSE),0)</f>
        <v>44</v>
      </c>
      <c r="BK137" s="1691">
        <f>IFERROR(VLOOKUP($A137,'2013'!$D$4:$I$249,5,FALSE),0)</f>
        <v>0</v>
      </c>
      <c r="BL137" s="1740">
        <f>IFERROR(VLOOKUP($A137,'2013'!$D$4:$I$249,6,FALSE),0)</f>
        <v>0.54320987654320985</v>
      </c>
      <c r="BM137" s="1737">
        <f>IFERROR(VLOOKUP($A137,'2012'!$D$3:$O$172,2,FALSE),0)</f>
        <v>689</v>
      </c>
      <c r="BN137" s="1691">
        <f>IFERROR(VLOOKUP($A137,'2012'!$D$3:$O$172,3,FALSE),0)</f>
        <v>424</v>
      </c>
      <c r="BO137" s="1743">
        <f>IFERROR(VLOOKUP($A137,'2012'!$D$3:$O$172,4,FALSE),0)</f>
        <v>20</v>
      </c>
      <c r="BP137" s="1700">
        <f>IFERROR(VLOOKUP($A137,'2012'!$D$3:$O$172,5,FALSE),0)</f>
        <v>75</v>
      </c>
      <c r="BQ137" s="1691">
        <f>IFERROR(VLOOKUP($A137,'2012'!$D$3:$O$172,6,FALSE),0)</f>
        <v>32</v>
      </c>
      <c r="BR137" s="1691">
        <f>IFERROR(VLOOKUP($A137,'2012'!$D$3:$O$172,7,FALSE),0)</f>
        <v>47</v>
      </c>
      <c r="BS137" s="1691">
        <f>IFERROR(VLOOKUP($A137,'2012'!$D$3:$O$172,8,FALSE),0)</f>
        <v>1</v>
      </c>
      <c r="BT137" s="1740">
        <f>IFERROR(VLOOKUP($A137,'2012'!$D$3:$O$172,9,FALSE),0)</f>
        <v>0.62666666666666671</v>
      </c>
      <c r="BU137" s="1737">
        <f>IFERROR(VLOOKUP($A137,'2012'!$D$3:$O$172,10,FALSE),0)</f>
        <v>614</v>
      </c>
      <c r="BV137" s="1691">
        <f>IFERROR(VLOOKUP($A137,'2012'!$D$3:$O$172,11,FALSE),0)</f>
        <v>377</v>
      </c>
      <c r="BW137" s="1743">
        <f>IFERROR(VLOOKUP($A137,'2012'!$D$3:$O$172,12,FALSE),0)</f>
        <v>19</v>
      </c>
      <c r="BX137" s="1700">
        <f>IFERROR(VLOOKUP($A137,'2011'!$D$4:$I$251,2,FALSE),0)</f>
        <v>72</v>
      </c>
      <c r="BY137" s="1691">
        <f>IFERROR(VLOOKUP($A137,'2011'!$D$4:$I$251,3,FALSE),0)</f>
        <v>24</v>
      </c>
      <c r="BZ137" s="1691">
        <f>IFERROR(VLOOKUP($A137,'2011'!$D$4:$I$251,4,FALSE),0)</f>
        <v>42</v>
      </c>
      <c r="CA137" s="1691">
        <f>IFERROR(VLOOKUP($A137,'2011'!$D$4:$I$251,5,FALSE),0)</f>
        <v>1</v>
      </c>
      <c r="CB137" s="1740">
        <f>IFERROR(VLOOKUP($A137,'2011'!$D$4:$I$251,6,FALSE),0)</f>
        <v>0.58333333333333337</v>
      </c>
      <c r="CC137" s="1700">
        <f>IFERROR(VLOOKUP($A137,'2010'!$C$3:$H$234,2,FALSE),0)</f>
        <v>82</v>
      </c>
      <c r="CD137" s="1691">
        <f>IFERROR(VLOOKUP($A137,'2010'!$C$3:$H$234,3,FALSE),0)</f>
        <v>36</v>
      </c>
      <c r="CE137" s="1691">
        <f>IFERROR(VLOOKUP($A137,'2010'!$C$3:$H$234,4,FALSE),0)</f>
        <v>47</v>
      </c>
      <c r="CF137" s="1691">
        <f>IFERROR(VLOOKUP($A137,'2010'!$C$3:$H$234,5,FALSE),0)</f>
        <v>3</v>
      </c>
      <c r="CG137" s="1740">
        <f>IFERROR(VLOOKUP($A137,'2010'!$C$3:$H$234,6,FALSE),0)</f>
        <v>0.57317073170731703</v>
      </c>
      <c r="CH137" s="1700">
        <f>IFERROR(VLOOKUP($A137,'2009'!$C$3:$H$242,2,FALSE),0)</f>
        <v>71</v>
      </c>
      <c r="CI137" s="1691">
        <f>IFERROR(VLOOKUP($A137,'2009'!$C$3:$H$242,3,FALSE),0)</f>
        <v>39</v>
      </c>
      <c r="CJ137" s="1691">
        <f>IFERROR(VLOOKUP($A137,'2009'!$C$3:$H$242,4,FALSE),0)</f>
        <v>48</v>
      </c>
      <c r="CK137" s="1691">
        <f>IFERROR(VLOOKUP($A137,'2009'!$C$3:$H$242,5,FALSE),0)</f>
        <v>3</v>
      </c>
      <c r="CL137" s="1740">
        <f>IFERROR(VLOOKUP($A137,'2009'!$C$3:$H$242,6,FALSE),0)</f>
        <v>0.676056338028169</v>
      </c>
      <c r="CM137" s="1700">
        <f>IFERROR(VLOOKUP($A137,'2008'!$C$3:$H$229,2,FALSE),0)</f>
        <v>89</v>
      </c>
      <c r="CN137" s="1691">
        <f>IFERROR(VLOOKUP($A137,'2008'!$C$3:$H$229,3,FALSE),0)</f>
        <v>46</v>
      </c>
      <c r="CO137" s="1691">
        <f>IFERROR(VLOOKUP($A137,'2008'!$C$3:$H$229,4,FALSE),0)</f>
        <v>63</v>
      </c>
      <c r="CP137" s="1691">
        <f>IFERROR(VLOOKUP($A137,'2008'!$C$3:$H$229,5,FALSE),0)</f>
        <v>5</v>
      </c>
      <c r="CQ137" s="1740">
        <f>IFERROR(VLOOKUP($A137,'2008'!$C$3:$H$229,6,FALSE),0)</f>
        <v>0.7078651685393258</v>
      </c>
      <c r="CR137" s="1700">
        <f>IFERROR(VLOOKUP($A137,'2007'!$C$3:$M$238,7,FALSE),0)</f>
        <v>65</v>
      </c>
      <c r="CS137" s="1691">
        <f>IFERROR(VLOOKUP($A137,'2007'!$C$3:$M$238,8,FALSE),0)</f>
        <v>20</v>
      </c>
      <c r="CT137" s="1691">
        <f>IFERROR(VLOOKUP($A137,'2007'!$C$3:$M$238,9,FALSE),0)</f>
        <v>40</v>
      </c>
      <c r="CU137" s="1691">
        <f>IFERROR(VLOOKUP($A137,'2007'!$C$3:$M$238,10,FALSE),0)</f>
        <v>0</v>
      </c>
      <c r="CV137" s="1740">
        <f>IFERROR(VLOOKUP($A137,'2007'!$C$3:$M$238,11,FALSE),0)</f>
        <v>0.61538461538461542</v>
      </c>
      <c r="CW137" s="1700">
        <f>IFERROR(VLOOKUP($A137,'2006'!$A$2:$F$200,2,FALSE),0)</f>
        <v>79</v>
      </c>
      <c r="CX137" s="1691">
        <f>IFERROR(VLOOKUP($A137,'2006'!$A$2:$F$200,4,FALSE),0)</f>
        <v>45</v>
      </c>
      <c r="CY137" s="1691">
        <f>IFERROR(VLOOKUP($A137,'2006'!$A$2:$F$200,5,FALSE),0)</f>
        <v>0</v>
      </c>
      <c r="CZ137" s="1740">
        <f>IFERROR(VLOOKUP($A137,'2006'!$A$2:$F$200,6,FALSE),0)</f>
        <v>0.569620253164557</v>
      </c>
      <c r="DA137" s="1700">
        <f>IFERROR(VLOOKUP($A137,'2005'!$C$3:$M$205,8,FALSE),0)</f>
        <v>81</v>
      </c>
      <c r="DB137" s="1691">
        <f>IFERROR(VLOOKUP($A137,'2005'!$C$3:$M$205,9,FALSE),0)</f>
        <v>55</v>
      </c>
      <c r="DC137" s="1691">
        <f>IFERROR(VLOOKUP($A137,'2005'!$C$3:$M$205,10,FALSE),0)</f>
        <v>5</v>
      </c>
      <c r="DD137" s="1740">
        <f>IFERROR(VLOOKUP($A137,'2005'!$C$3:$M$205,11,FALSE),0)</f>
        <v>0.67901234567901236</v>
      </c>
      <c r="DE137" s="1700">
        <f>IFERROR(VLOOKUP($A137,'2004'!$C$3:$M$213,8,FALSE),0)</f>
        <v>75</v>
      </c>
      <c r="DF137" s="1691">
        <f>IFERROR(VLOOKUP($A137,'2004'!$C$3:$M$213,9,FALSE),0)</f>
        <v>37</v>
      </c>
      <c r="DG137" s="1691">
        <f>IFERROR(VLOOKUP($A137,'2004'!$C$3:$M$213,10,FALSE),0)</f>
        <v>2</v>
      </c>
      <c r="DH137" s="1740">
        <f>IFERROR(VLOOKUP($A137,'2004'!$C$3:$M$213,11,FALSE),0)</f>
        <v>0.49333333333333335</v>
      </c>
      <c r="DI137" s="1700">
        <f>IFERROR(VLOOKUP($A137,'2003'!$C$3:$Q$214,12,FALSE),0)</f>
        <v>0</v>
      </c>
      <c r="DJ137" s="1691">
        <f>IFERROR(VLOOKUP($A137,'2003'!$C$3:$Q$214,13,FALSE),0)</f>
        <v>0</v>
      </c>
      <c r="DK137" s="1691">
        <f>IFERROR(VLOOKUP($A137,'2003'!$C$3:$Q$214,14,FALSE),0)</f>
        <v>0</v>
      </c>
      <c r="DL137" s="1740">
        <f>IFERROR(VLOOKUP($A137,'2003'!$C$3:$Q$214,15,FALSE),0)</f>
        <v>0</v>
      </c>
      <c r="DM137" s="1700">
        <f>IFERROR(VLOOKUP($A137,'2002'!$D$3:$R$214,12,FALSE),0)</f>
        <v>0</v>
      </c>
      <c r="DN137" s="1691">
        <f>IFERROR(VLOOKUP($A137,'2002'!$D$3:$R$214,13,FALSE),0)</f>
        <v>0</v>
      </c>
      <c r="DO137" s="1691">
        <f>IFERROR(VLOOKUP($A137,'2002'!$D$3:$R$214,14,FALSE),0)</f>
        <v>0</v>
      </c>
      <c r="DP137" s="1788">
        <f>IFERROR(VLOOKUP($A137,'2002'!$D$3:$R$214,15,FALSE),0)</f>
        <v>0</v>
      </c>
      <c r="DQ137" s="1700">
        <f>IFERROR(VLOOKUP($A137,'Pre 2002'!$C$3:$CK$382,84,FALSE),0)</f>
        <v>0</v>
      </c>
      <c r="DR137" s="1695">
        <f>IFERROR(VLOOKUP($A137,'Pre 2002'!$C$3:$CK$382,85,FALSE),0)</f>
        <v>0</v>
      </c>
      <c r="DS137" s="1695">
        <f>IFERROR(VLOOKUP($A137,'Pre 2002'!$C$3:$CK$382,86,FALSE),0)</f>
        <v>0</v>
      </c>
      <c r="DT137" s="1790">
        <f>IFERROR(VLOOKUP($A137,'Pre 2002'!$C$3:$CK$382,87,FALSE),0)</f>
        <v>0</v>
      </c>
      <c r="DU137" s="1741">
        <f>IFERROR(VLOOKUP(A137,'Pre 2002'!$C$3:$CG$382,83,FALSE),0)</f>
        <v>0</v>
      </c>
      <c r="DV137" s="1723"/>
      <c r="DY137" s="1731"/>
    </row>
    <row r="138" spans="1:129">
      <c r="A138" s="1778" t="s">
        <v>1866</v>
      </c>
      <c r="B138" s="1562">
        <f t="shared" si="54"/>
        <v>657</v>
      </c>
      <c r="C138" s="1562">
        <f t="shared" si="55"/>
        <v>390</v>
      </c>
      <c r="D138" s="1562">
        <f t="shared" si="56"/>
        <v>25</v>
      </c>
      <c r="E138" s="1563">
        <f t="shared" si="57"/>
        <v>0.59360730593607303</v>
      </c>
      <c r="F138" s="1786">
        <f t="shared" si="58"/>
        <v>11</v>
      </c>
      <c r="G138" s="1595" t="s">
        <v>2159</v>
      </c>
      <c r="H138" s="1567">
        <f t="shared" si="49"/>
        <v>11</v>
      </c>
      <c r="I138" s="1734">
        <f t="shared" si="50"/>
        <v>657</v>
      </c>
      <c r="J138" s="1734">
        <f t="shared" si="51"/>
        <v>390</v>
      </c>
      <c r="K138" s="1734">
        <f t="shared" si="52"/>
        <v>25</v>
      </c>
      <c r="L138" s="1806">
        <f t="shared" si="53"/>
        <v>0.59360730593607303</v>
      </c>
      <c r="M138" s="1734"/>
      <c r="N138" s="1748"/>
      <c r="O138" s="1700">
        <f>IFERROR(VLOOKUP($A138,'2022'!$B$2:$K$174,3,FALSE),0)</f>
        <v>0</v>
      </c>
      <c r="P138" s="1858">
        <f>IFERROR(VLOOKUP($A138,'2022'!$B$2:$K$174,4,FALSE),0)</f>
        <v>0</v>
      </c>
      <c r="Q138" s="1858">
        <f>IFERROR(VLOOKUP($A138,'2022'!$B$2:$K$174,5,FALSE),0)</f>
        <v>0</v>
      </c>
      <c r="R138" s="1858">
        <f>IFERROR(VLOOKUP($A138,'2022'!$B$2:$K$174,8,FALSE),0)</f>
        <v>0</v>
      </c>
      <c r="S138" s="1740">
        <f>IFERROR(VLOOKUP($A138,'2022'!$B$2:$K$174,10,FALSE),0)</f>
        <v>0</v>
      </c>
      <c r="T138" s="1700">
        <f>IFERROR(VLOOKUP($A138,'2021'!$B$2:$K$174,3,FALSE),0)</f>
        <v>0</v>
      </c>
      <c r="U138" s="1843">
        <f>IFERROR(VLOOKUP($A138,'2021'!$B$2:$K$174,4,FALSE),0)</f>
        <v>0</v>
      </c>
      <c r="V138" s="1843">
        <f>IFERROR(VLOOKUP($A138,'2021'!$B$2:$K$174,5,FALSE),0)</f>
        <v>0</v>
      </c>
      <c r="W138" s="1843">
        <f>IFERROR(VLOOKUP($A138,'2021'!$B$2:$K$174,8,FALSE),0)</f>
        <v>0</v>
      </c>
      <c r="X138" s="1740">
        <f>IFERROR(VLOOKUP($A138,'2021'!$B$2:$K$174,10,FALSE),0)</f>
        <v>0</v>
      </c>
      <c r="Y138" s="1700">
        <f>IFERROR(VLOOKUP($A138,'2020'!$B$2:$K$170,3,FALSE),0)</f>
        <v>0</v>
      </c>
      <c r="Z138" s="1829">
        <f>IFERROR(VLOOKUP($A138,'2020'!$B$2:$K$170,4,FALSE),0)</f>
        <v>0</v>
      </c>
      <c r="AA138" s="1829">
        <f>IFERROR(VLOOKUP($A138,'2020'!$B$2:$K$170,5,FALSE),0)</f>
        <v>0</v>
      </c>
      <c r="AB138" s="1829">
        <f>IFERROR(VLOOKUP($A138,'2020'!$B$2:$K$170,8,FALSE),0)</f>
        <v>0</v>
      </c>
      <c r="AC138" s="1740">
        <f>IFERROR(VLOOKUP($A138,'2020'!$B$2:$K$170,10,FALSE),0)</f>
        <v>0</v>
      </c>
      <c r="AD138" s="1700">
        <f>IFERROR(VLOOKUP($A138,'2019'!$B$2:$K$170,3,FALSE),0)</f>
        <v>0</v>
      </c>
      <c r="AE138" s="1823">
        <f>IFERROR(VLOOKUP($A138,'2019'!$B$2:$K$170,4,FALSE),0)</f>
        <v>0</v>
      </c>
      <c r="AF138" s="1823">
        <f>IFERROR(VLOOKUP($A138,'2019'!$B$2:$K$170,5,FALSE),0)</f>
        <v>0</v>
      </c>
      <c r="AG138" s="1823">
        <f>IFERROR(VLOOKUP($A138,'2019'!$B$2:$K$170,8,FALSE),0)</f>
        <v>0</v>
      </c>
      <c r="AH138" s="1740">
        <f>IFERROR(VLOOKUP($A138,'2019'!$B$2:$K$170,10,FALSE),0)</f>
        <v>0</v>
      </c>
      <c r="AI138" s="1700">
        <f>IFERROR(VLOOKUP($A138,'2018'!$B$2:$K$170,3,FALSE),0)</f>
        <v>0</v>
      </c>
      <c r="AJ138" s="1821">
        <f>IFERROR(VLOOKUP($A138,'2018'!$B$2:$K$170,4,FALSE),0)</f>
        <v>0</v>
      </c>
      <c r="AK138" s="1821">
        <f>IFERROR(VLOOKUP($A138,'2018'!$B$2:$K$170,5,FALSE),0)</f>
        <v>0</v>
      </c>
      <c r="AL138" s="1821">
        <f>IFERROR(VLOOKUP($A138,'2018'!$B$2:$K$170,8,FALSE),0)</f>
        <v>0</v>
      </c>
      <c r="AM138" s="1740">
        <f>IFERROR(VLOOKUP($A138,'2018'!$B$2:$K$170,10,FALSE),0)</f>
        <v>0</v>
      </c>
      <c r="AN138" s="1700">
        <f>IFERROR(VLOOKUP($A138,'2017'!$B$2:$J$163,2,FALSE),0)</f>
        <v>0</v>
      </c>
      <c r="AO138" s="1815">
        <f>IFERROR(VLOOKUP($A138,'2017'!$B$2:$J$163,3,FALSE),0)</f>
        <v>0</v>
      </c>
      <c r="AP138" s="1815">
        <f>IFERROR(VLOOKUP($A138,'2017'!$B$2:$J$163,4,FALSE),0)</f>
        <v>0</v>
      </c>
      <c r="AQ138" s="1815">
        <f>IFERROR(VLOOKUP($A138,'2017'!$B$2:$J$163,7,FALSE),0)</f>
        <v>0</v>
      </c>
      <c r="AR138" s="1740">
        <f>IFERROR(VLOOKUP($A138,'2017'!$B$2:$J$163,9,FALSE),0)</f>
        <v>0</v>
      </c>
      <c r="AS138" s="1700">
        <f>IFERROR(VLOOKUP($A138,'2016'!$B$2:$K$165,3,FALSE),0)</f>
        <v>0</v>
      </c>
      <c r="AT138" s="1796">
        <f>IFERROR(VLOOKUP($A138,'2016'!$B$2:$K$165,4,FALSE),0)</f>
        <v>0</v>
      </c>
      <c r="AU138" s="1796">
        <f>IFERROR(VLOOKUP($A138,'2016'!$B$2:$K$165,5,FALSE),0)</f>
        <v>0</v>
      </c>
      <c r="AV138" s="1796">
        <f>IFERROR(VLOOKUP($A138,'2016'!$B$2:$K$165,8,FALSE),0)</f>
        <v>0</v>
      </c>
      <c r="AW138" s="1740">
        <f>IFERROR(VLOOKUP($A138,'2016'!$B$2:$K$165,10,FALSE),0)</f>
        <v>0</v>
      </c>
      <c r="AX138" s="1700">
        <f>IFERROR(VLOOKUP($A138,'2015'!$B$2:$K$165,3,FALSE),0)</f>
        <v>0</v>
      </c>
      <c r="AY138" s="1695">
        <f>IFERROR(VLOOKUP($A138,'2015'!$B$2:$K$165,4,FALSE),0)</f>
        <v>0</v>
      </c>
      <c r="AZ138" s="1695">
        <f>IFERROR(VLOOKUP($A138,'2015'!$B$2:$K$165,5,FALSE),0)</f>
        <v>0</v>
      </c>
      <c r="BA138" s="1695">
        <f>IFERROR(VLOOKUP($A138,'2015'!$B$2:$K$165,8,FALSE),0)</f>
        <v>0</v>
      </c>
      <c r="BB138" s="1740">
        <f>IFERROR(VLOOKUP($A138,'2015'!$B$2:$K$165,10,FALSE),0)</f>
        <v>0</v>
      </c>
      <c r="BC138" s="1700">
        <f>IFERROR(VLOOKUP($A138,'2014'!$B$2:$K$157,3,FALSE),0)</f>
        <v>0</v>
      </c>
      <c r="BD138" s="1691">
        <f>IFERROR(VLOOKUP($A138,'2014'!$B$2:$K$157,4,FALSE),0)</f>
        <v>0</v>
      </c>
      <c r="BE138" s="1691">
        <f>IFERROR(VLOOKUP($A138,'2014'!$B$2:$K$157,5,FALSE),0)</f>
        <v>0</v>
      </c>
      <c r="BF138" s="1691">
        <f>IFERROR(VLOOKUP($A138,'2014'!$B$2:$K$157,8,FALSE),0)</f>
        <v>0</v>
      </c>
      <c r="BG138" s="1740">
        <f>IFERROR(VLOOKUP($A138,'2014'!$B$2:$K$157,10,FALSE),0)</f>
        <v>0</v>
      </c>
      <c r="BH138" s="1700">
        <f>IFERROR(VLOOKUP($A138,'2013'!$D$4:$I$249,2,FALSE),0)</f>
        <v>0</v>
      </c>
      <c r="BI138" s="1691">
        <f>IFERROR(VLOOKUP($A138,'2013'!$D$4:$I$249,3,FALSE),0)</f>
        <v>0</v>
      </c>
      <c r="BJ138" s="1691">
        <f>IFERROR(VLOOKUP($A138,'2013'!$D$4:$I$249,4,FALSE),0)</f>
        <v>0</v>
      </c>
      <c r="BK138" s="1691">
        <f>IFERROR(VLOOKUP($A138,'2013'!$D$4:$I$249,5,FALSE),0)</f>
        <v>0</v>
      </c>
      <c r="BL138" s="1740">
        <f>IFERROR(VLOOKUP($A138,'2013'!$D$4:$I$249,6,FALSE),0)</f>
        <v>0</v>
      </c>
      <c r="BM138" s="1737">
        <f>IFERROR(VLOOKUP($A138,'2012'!$D$3:$O$172,2,FALSE),0)</f>
        <v>0</v>
      </c>
      <c r="BN138" s="1691">
        <f>IFERROR(VLOOKUP($A138,'2012'!$D$3:$O$172,3,FALSE),0)</f>
        <v>0</v>
      </c>
      <c r="BO138" s="1743">
        <f>IFERROR(VLOOKUP($A138,'2012'!$D$3:$O$172,4,FALSE),0)</f>
        <v>0</v>
      </c>
      <c r="BP138" s="1700">
        <f>IFERROR(VLOOKUP($A138,'2012'!$D$3:$O$172,5,FALSE),0)</f>
        <v>0</v>
      </c>
      <c r="BQ138" s="1691">
        <f>IFERROR(VLOOKUP($A138,'2012'!$D$3:$O$172,6,FALSE),0)</f>
        <v>0</v>
      </c>
      <c r="BR138" s="1691">
        <f>IFERROR(VLOOKUP($A138,'2012'!$D$3:$O$172,7,FALSE),0)</f>
        <v>0</v>
      </c>
      <c r="BS138" s="1691">
        <f>IFERROR(VLOOKUP($A138,'2012'!$D$3:$O$172,8,FALSE),0)</f>
        <v>0</v>
      </c>
      <c r="BT138" s="1740">
        <f>IFERROR(VLOOKUP($A138,'2012'!$D$3:$O$172,9,FALSE),0)</f>
        <v>0</v>
      </c>
      <c r="BX138" s="1700">
        <f>IFERROR(VLOOKUP($A138,'2011'!$D$4:$I$251,2,FALSE),0)</f>
        <v>0</v>
      </c>
      <c r="BY138" s="1691">
        <f>IFERROR(VLOOKUP($A138,'2011'!$D$4:$I$251,3,FALSE),0)</f>
        <v>0</v>
      </c>
      <c r="BZ138" s="1691">
        <f>IFERROR(VLOOKUP($A138,'2011'!$D$4:$I$251,4,FALSE),0)</f>
        <v>0</v>
      </c>
      <c r="CA138" s="1691">
        <f>IFERROR(VLOOKUP($A138,'2011'!$D$4:$I$251,5,FALSE),0)</f>
        <v>0</v>
      </c>
      <c r="CB138" s="1740">
        <f>IFERROR(VLOOKUP($A138,'2011'!$D$4:$I$251,6,FALSE),0)</f>
        <v>0</v>
      </c>
      <c r="CC138" s="1700">
        <f>IFERROR(VLOOKUP($A138,'2010'!$C$3:$H$234,2,FALSE),0)</f>
        <v>0</v>
      </c>
      <c r="CD138" s="1691">
        <f>IFERROR(VLOOKUP($A138,'2010'!$C$3:$H$234,3,FALSE),0)</f>
        <v>0</v>
      </c>
      <c r="CE138" s="1691">
        <f>IFERROR(VLOOKUP($A138,'2010'!$C$3:$H$234,4,FALSE),0)</f>
        <v>0</v>
      </c>
      <c r="CF138" s="1691">
        <f>IFERROR(VLOOKUP($A138,'2010'!$C$3:$H$234,5,FALSE),0)</f>
        <v>0</v>
      </c>
      <c r="CG138" s="1740">
        <f>IFERROR(VLOOKUP($A138,'2010'!$C$3:$H$234,6,FALSE),0)</f>
        <v>0</v>
      </c>
      <c r="CH138" s="1700">
        <f>IFERROR(VLOOKUP($A138,'2009'!$C$3:$H$242,2,FALSE),0)</f>
        <v>0</v>
      </c>
      <c r="CI138" s="1691">
        <f>IFERROR(VLOOKUP($A138,'2009'!$C$3:$H$242,3,FALSE),0)</f>
        <v>0</v>
      </c>
      <c r="CJ138" s="1691">
        <f>IFERROR(VLOOKUP($A138,'2009'!$C$3:$H$242,4,FALSE),0)</f>
        <v>0</v>
      </c>
      <c r="CK138" s="1691">
        <f>IFERROR(VLOOKUP($A138,'2009'!$C$3:$H$242,5,FALSE),0)</f>
        <v>0</v>
      </c>
      <c r="CL138" s="1740">
        <f>IFERROR(VLOOKUP($A138,'2009'!$C$3:$H$242,6,FALSE),0)</f>
        <v>0</v>
      </c>
      <c r="CM138" s="1700">
        <f>IFERROR(VLOOKUP($A138,'2008'!$C$3:$H$229,2,FALSE),0)</f>
        <v>0</v>
      </c>
      <c r="CN138" s="1691">
        <f>IFERROR(VLOOKUP($A138,'2008'!$C$3:$H$229,3,FALSE),0)</f>
        <v>0</v>
      </c>
      <c r="CO138" s="1691">
        <f>IFERROR(VLOOKUP($A138,'2008'!$C$3:$H$229,4,FALSE),0)</f>
        <v>0</v>
      </c>
      <c r="CP138" s="1691">
        <f>IFERROR(VLOOKUP($A138,'2008'!$C$3:$H$229,5,FALSE),0)</f>
        <v>0</v>
      </c>
      <c r="CQ138" s="1740">
        <f>IFERROR(VLOOKUP($A138,'2008'!$C$3:$H$229,6,FALSE),0)</f>
        <v>0</v>
      </c>
      <c r="CR138" s="1700">
        <f>IFERROR(VLOOKUP($A138,'2007'!$C$3:$M$238,7,FALSE),0)</f>
        <v>0</v>
      </c>
      <c r="CS138" s="1691">
        <f>IFERROR(VLOOKUP($A138,'2007'!$C$3:$M$238,8,FALSE),0)</f>
        <v>0</v>
      </c>
      <c r="CT138" s="1691">
        <f>IFERROR(VLOOKUP($A138,'2007'!$C$3:$M$238,9,FALSE),0)</f>
        <v>0</v>
      </c>
      <c r="CU138" s="1691">
        <f>IFERROR(VLOOKUP($A138,'2007'!$C$3:$M$238,10,FALSE),0)</f>
        <v>0</v>
      </c>
      <c r="CV138" s="1740">
        <f>IFERROR(VLOOKUP($A138,'2007'!$C$3:$M$238,11,FALSE),0)</f>
        <v>0</v>
      </c>
      <c r="CW138" s="1700">
        <f>IFERROR(VLOOKUP($A138,'2006'!$A$2:$F$200,2,FALSE),0)</f>
        <v>0</v>
      </c>
      <c r="CX138" s="1691">
        <f>IFERROR(VLOOKUP($A138,'2006'!$A$2:$F$200,4,FALSE),0)</f>
        <v>0</v>
      </c>
      <c r="CY138" s="1691">
        <f>IFERROR(VLOOKUP($A138,'2006'!$A$2:$F$200,5,FALSE),0)</f>
        <v>0</v>
      </c>
      <c r="CZ138" s="1740">
        <f>IFERROR(VLOOKUP($A138,'2006'!$A$2:$F$200,6,FALSE),0)</f>
        <v>0</v>
      </c>
      <c r="DA138" s="1700">
        <f>IFERROR(VLOOKUP($A138,'2005'!$C$3:$M$205,8,FALSE),0)</f>
        <v>0</v>
      </c>
      <c r="DB138" s="1691">
        <f>IFERROR(VLOOKUP($A138,'2005'!$C$3:$M$205,9,FALSE),0)</f>
        <v>0</v>
      </c>
      <c r="DC138" s="1691">
        <f>IFERROR(VLOOKUP($A138,'2005'!$C$3:$M$205,10,FALSE),0)</f>
        <v>0</v>
      </c>
      <c r="DD138" s="1740">
        <f>IFERROR(VLOOKUP($A138,'2005'!$C$3:$M$205,11,FALSE),0)</f>
        <v>0</v>
      </c>
      <c r="DE138" s="1700">
        <f>IFERROR(VLOOKUP($A138,'2004'!$C$3:$M$213,8,FALSE),0)</f>
        <v>0</v>
      </c>
      <c r="DF138" s="1691">
        <f>IFERROR(VLOOKUP($A138,'2004'!$C$3:$M$213,9,FALSE),0)</f>
        <v>0</v>
      </c>
      <c r="DG138" s="1691">
        <f>IFERROR(VLOOKUP($A138,'2004'!$C$3:$M$213,10,FALSE),0)</f>
        <v>0</v>
      </c>
      <c r="DH138" s="1740">
        <f>IFERROR(VLOOKUP($A138,'2004'!$C$3:$M$213,11,FALSE),0)</f>
        <v>0</v>
      </c>
      <c r="DI138" s="1700">
        <f>IFERROR(VLOOKUP($A138,'2003'!$C$3:$Q$214,12,FALSE),0)</f>
        <v>0</v>
      </c>
      <c r="DJ138" s="1691">
        <f>IFERROR(VLOOKUP($A138,'2003'!$C$3:$Q$214,13,FALSE),0)</f>
        <v>0</v>
      </c>
      <c r="DK138" s="1691">
        <f>IFERROR(VLOOKUP($A138,'2003'!$C$3:$Q$214,14,FALSE),0)</f>
        <v>0</v>
      </c>
      <c r="DL138" s="1740">
        <f>IFERROR(VLOOKUP($A138,'2003'!$C$3:$Q$214,15,FALSE),0)</f>
        <v>0</v>
      </c>
      <c r="DM138" s="1700">
        <f>IFERROR(VLOOKUP($A138,'2002'!$D$3:$R$214,12,FALSE),0)</f>
        <v>0</v>
      </c>
      <c r="DN138" s="1691">
        <f>IFERROR(VLOOKUP($A138,'2002'!$D$3:$R$214,13,FALSE),0)</f>
        <v>0</v>
      </c>
      <c r="DO138" s="1691">
        <f>IFERROR(VLOOKUP($A138,'2002'!$D$3:$R$214,14,FALSE),0)</f>
        <v>0</v>
      </c>
      <c r="DP138" s="1788">
        <f>IFERROR(VLOOKUP($A138,'2002'!$D$3:$R$214,15,FALSE),0)</f>
        <v>0</v>
      </c>
      <c r="DQ138" s="1700">
        <f>IFERROR(VLOOKUP($A138,'Pre 2002'!$C$3:$CK$382,84,FALSE),0)</f>
        <v>657</v>
      </c>
      <c r="DR138" s="1695">
        <f>IFERROR(VLOOKUP($A138,'Pre 2002'!$C$3:$CK$382,85,FALSE),0)</f>
        <v>390</v>
      </c>
      <c r="DS138" s="1695">
        <f>IFERROR(VLOOKUP($A138,'Pre 2002'!$C$3:$CK$382,86,FALSE),0)</f>
        <v>25</v>
      </c>
      <c r="DT138" s="1790">
        <f>IFERROR(VLOOKUP($A138,'Pre 2002'!$C$3:$CK$382,87,FALSE),0)</f>
        <v>0.59360730593607303</v>
      </c>
      <c r="DU138" s="1741">
        <f>IFERROR(VLOOKUP(A138,'Pre 2002'!$C$3:$CG$382,83,FALSE),0)</f>
        <v>11</v>
      </c>
      <c r="DV138" s="1722"/>
      <c r="DY138" s="1731"/>
    </row>
    <row r="139" spans="1:129">
      <c r="A139" s="1778" t="s">
        <v>1130</v>
      </c>
      <c r="B139" s="1562">
        <f t="shared" si="54"/>
        <v>919</v>
      </c>
      <c r="C139" s="1562">
        <f t="shared" si="55"/>
        <v>514</v>
      </c>
      <c r="D139" s="1562">
        <f t="shared" si="56"/>
        <v>25</v>
      </c>
      <c r="E139" s="1563">
        <f t="shared" si="57"/>
        <v>0.55930359085963</v>
      </c>
      <c r="F139" s="1786">
        <f t="shared" si="58"/>
        <v>18</v>
      </c>
      <c r="G139" s="1595" t="s">
        <v>2159</v>
      </c>
      <c r="H139" s="1567">
        <f t="shared" si="49"/>
        <v>18</v>
      </c>
      <c r="I139" s="1734">
        <f t="shared" si="50"/>
        <v>919</v>
      </c>
      <c r="J139" s="1734">
        <f t="shared" si="51"/>
        <v>514</v>
      </c>
      <c r="K139" s="1734">
        <f t="shared" si="52"/>
        <v>25</v>
      </c>
      <c r="L139" s="1806">
        <f t="shared" si="53"/>
        <v>0.55930359085963</v>
      </c>
      <c r="M139" s="1734"/>
      <c r="N139" s="1748"/>
      <c r="O139" s="1700">
        <f>IFERROR(VLOOKUP($A139,'2022'!$B$2:$K$174,3,FALSE),0)</f>
        <v>0</v>
      </c>
      <c r="P139" s="1858">
        <f>IFERROR(VLOOKUP($A139,'2022'!$B$2:$K$174,4,FALSE),0)</f>
        <v>0</v>
      </c>
      <c r="Q139" s="1858">
        <f>IFERROR(VLOOKUP($A139,'2022'!$B$2:$K$174,5,FALSE),0)</f>
        <v>0</v>
      </c>
      <c r="R139" s="1858">
        <f>IFERROR(VLOOKUP($A139,'2022'!$B$2:$K$174,8,FALSE),0)</f>
        <v>0</v>
      </c>
      <c r="S139" s="1740">
        <f>IFERROR(VLOOKUP($A139,'2022'!$B$2:$K$174,10,FALSE),0)</f>
        <v>0</v>
      </c>
      <c r="T139" s="1700">
        <f>IFERROR(VLOOKUP($A139,'2021'!$B$2:$K$174,3,FALSE),0)</f>
        <v>0</v>
      </c>
      <c r="U139" s="1843">
        <f>IFERROR(VLOOKUP($A139,'2021'!$B$2:$K$174,4,FALSE),0)</f>
        <v>0</v>
      </c>
      <c r="V139" s="1843">
        <f>IFERROR(VLOOKUP($A139,'2021'!$B$2:$K$174,5,FALSE),0)</f>
        <v>0</v>
      </c>
      <c r="W139" s="1843">
        <f>IFERROR(VLOOKUP($A139,'2021'!$B$2:$K$174,8,FALSE),0)</f>
        <v>0</v>
      </c>
      <c r="X139" s="1740">
        <f>IFERROR(VLOOKUP($A139,'2021'!$B$2:$K$174,10,FALSE),0)</f>
        <v>0</v>
      </c>
      <c r="Y139" s="1700">
        <f>IFERROR(VLOOKUP($A139,'2020'!$B$2:$K$170,3,FALSE),0)</f>
        <v>0</v>
      </c>
      <c r="Z139" s="1829">
        <f>IFERROR(VLOOKUP($A139,'2020'!$B$2:$K$170,4,FALSE),0)</f>
        <v>0</v>
      </c>
      <c r="AA139" s="1829">
        <f>IFERROR(VLOOKUP($A139,'2020'!$B$2:$K$170,5,FALSE),0)</f>
        <v>0</v>
      </c>
      <c r="AB139" s="1829">
        <f>IFERROR(VLOOKUP($A139,'2020'!$B$2:$K$170,8,FALSE),0)</f>
        <v>0</v>
      </c>
      <c r="AC139" s="1740">
        <f>IFERROR(VLOOKUP($A139,'2020'!$B$2:$K$170,10,FALSE),0)</f>
        <v>0</v>
      </c>
      <c r="AD139" s="1700">
        <f>IFERROR(VLOOKUP($A139,'2019'!$B$2:$K$170,3,FALSE),0)</f>
        <v>0</v>
      </c>
      <c r="AE139" s="1823">
        <f>IFERROR(VLOOKUP($A139,'2019'!$B$2:$K$170,4,FALSE),0)</f>
        <v>0</v>
      </c>
      <c r="AF139" s="1823">
        <f>IFERROR(VLOOKUP($A139,'2019'!$B$2:$K$170,5,FALSE),0)</f>
        <v>0</v>
      </c>
      <c r="AG139" s="1823">
        <f>IFERROR(VLOOKUP($A139,'2019'!$B$2:$K$170,8,FALSE),0)</f>
        <v>0</v>
      </c>
      <c r="AH139" s="1740">
        <f>IFERROR(VLOOKUP($A139,'2019'!$B$2:$K$170,10,FALSE),0)</f>
        <v>0</v>
      </c>
      <c r="AI139" s="1700">
        <f>IFERROR(VLOOKUP($A139,'2018'!$B$2:$K$170,3,FALSE),0)</f>
        <v>0</v>
      </c>
      <c r="AJ139" s="1821">
        <f>IFERROR(VLOOKUP($A139,'2018'!$B$2:$K$170,4,FALSE),0)</f>
        <v>0</v>
      </c>
      <c r="AK139" s="1821">
        <f>IFERROR(VLOOKUP($A139,'2018'!$B$2:$K$170,5,FALSE),0)</f>
        <v>0</v>
      </c>
      <c r="AL139" s="1821">
        <f>IFERROR(VLOOKUP($A139,'2018'!$B$2:$K$170,8,FALSE),0)</f>
        <v>0</v>
      </c>
      <c r="AM139" s="1740">
        <f>IFERROR(VLOOKUP($A139,'2018'!$B$2:$K$170,10,FALSE),0)</f>
        <v>0</v>
      </c>
      <c r="AN139" s="1700">
        <f>IFERROR(VLOOKUP($A139,'2017'!$B$2:$J$163,2,FALSE),0)</f>
        <v>0</v>
      </c>
      <c r="AO139" s="1815">
        <f>IFERROR(VLOOKUP($A139,'2017'!$B$2:$J$163,3,FALSE),0)</f>
        <v>0</v>
      </c>
      <c r="AP139" s="1815">
        <f>IFERROR(VLOOKUP($A139,'2017'!$B$2:$J$163,4,FALSE),0)</f>
        <v>0</v>
      </c>
      <c r="AQ139" s="1815">
        <f>IFERROR(VLOOKUP($A139,'2017'!$B$2:$J$163,7,FALSE),0)</f>
        <v>0</v>
      </c>
      <c r="AR139" s="1740">
        <f>IFERROR(VLOOKUP($A139,'2017'!$B$2:$J$163,9,FALSE),0)</f>
        <v>0</v>
      </c>
      <c r="AS139" s="1700">
        <f>IFERROR(VLOOKUP($A139,'2016'!$B$2:$K$165,3,FALSE),0)</f>
        <v>0</v>
      </c>
      <c r="AT139" s="1796">
        <f>IFERROR(VLOOKUP($A139,'2016'!$B$2:$K$165,4,FALSE),0)</f>
        <v>0</v>
      </c>
      <c r="AU139" s="1796">
        <f>IFERROR(VLOOKUP($A139,'2016'!$B$2:$K$165,5,FALSE),0)</f>
        <v>0</v>
      </c>
      <c r="AV139" s="1796">
        <f>IFERROR(VLOOKUP($A139,'2016'!$B$2:$K$165,8,FALSE),0)</f>
        <v>0</v>
      </c>
      <c r="AW139" s="1740">
        <f>IFERROR(VLOOKUP($A139,'2016'!$B$2:$K$165,10,FALSE),0)</f>
        <v>0</v>
      </c>
      <c r="AX139" s="1700">
        <f>IFERROR(VLOOKUP($A139,'2015'!$B$2:$K$165,3,FALSE),0)</f>
        <v>0</v>
      </c>
      <c r="AY139" s="1695">
        <f>IFERROR(VLOOKUP($A139,'2015'!$B$2:$K$165,4,FALSE),0)</f>
        <v>0</v>
      </c>
      <c r="AZ139" s="1695">
        <f>IFERROR(VLOOKUP($A139,'2015'!$B$2:$K$165,5,FALSE),0)</f>
        <v>0</v>
      </c>
      <c r="BA139" s="1695">
        <f>IFERROR(VLOOKUP($A139,'2015'!$B$2:$K$165,8,FALSE),0)</f>
        <v>0</v>
      </c>
      <c r="BB139" s="1740">
        <f>IFERROR(VLOOKUP($A139,'2015'!$B$2:$K$165,10,FALSE),0)</f>
        <v>0</v>
      </c>
      <c r="BC139" s="1700">
        <f>IFERROR(VLOOKUP($A139,'2014'!$B$2:$K$157,3,FALSE),0)</f>
        <v>0</v>
      </c>
      <c r="BD139" s="1691">
        <f>IFERROR(VLOOKUP($A139,'2014'!$B$2:$K$157,4,FALSE),0)</f>
        <v>0</v>
      </c>
      <c r="BE139" s="1691">
        <f>IFERROR(VLOOKUP($A139,'2014'!$B$2:$K$157,5,FALSE),0)</f>
        <v>0</v>
      </c>
      <c r="BF139" s="1691">
        <f>IFERROR(VLOOKUP($A139,'2014'!$B$2:$K$157,8,FALSE),0)</f>
        <v>0</v>
      </c>
      <c r="BG139" s="1740">
        <f>IFERROR(VLOOKUP($A139,'2014'!$B$2:$K$157,10,FALSE),0)</f>
        <v>0</v>
      </c>
      <c r="BH139" s="1700">
        <f>IFERROR(VLOOKUP($A139,'2013'!$D$4:$I$249,2,FALSE),0)</f>
        <v>0</v>
      </c>
      <c r="BI139" s="1691">
        <f>IFERROR(VLOOKUP($A139,'2013'!$D$4:$I$249,3,FALSE),0)</f>
        <v>0</v>
      </c>
      <c r="BJ139" s="1691">
        <f>IFERROR(VLOOKUP($A139,'2013'!$D$4:$I$249,4,FALSE),0)</f>
        <v>0</v>
      </c>
      <c r="BK139" s="1691">
        <f>IFERROR(VLOOKUP($A139,'2013'!$D$4:$I$249,5,FALSE),0)</f>
        <v>0</v>
      </c>
      <c r="BL139" s="1740">
        <f>IFERROR(VLOOKUP($A139,'2013'!$D$4:$I$249,6,FALSE),0)</f>
        <v>0</v>
      </c>
      <c r="BM139" s="1737">
        <f>IFERROR(VLOOKUP($A139,'2012'!$D$3:$O$172,2,FALSE),0)</f>
        <v>0</v>
      </c>
      <c r="BN139" s="1691">
        <f>IFERROR(VLOOKUP($A139,'2012'!$D$3:$O$172,3,FALSE),0)</f>
        <v>0</v>
      </c>
      <c r="BO139" s="1743">
        <f>IFERROR(VLOOKUP($A139,'2012'!$D$3:$O$172,4,FALSE),0)</f>
        <v>0</v>
      </c>
      <c r="BP139" s="1700">
        <f>IFERROR(VLOOKUP($A139,'2012'!$D$3:$O$172,5,FALSE),0)</f>
        <v>0</v>
      </c>
      <c r="BQ139" s="1691">
        <f>IFERROR(VLOOKUP($A139,'2012'!$D$3:$O$172,6,FALSE),0)</f>
        <v>0</v>
      </c>
      <c r="BR139" s="1691">
        <f>IFERROR(VLOOKUP($A139,'2012'!$D$3:$O$172,7,FALSE),0)</f>
        <v>0</v>
      </c>
      <c r="BS139" s="1691">
        <f>IFERROR(VLOOKUP($A139,'2012'!$D$3:$O$172,8,FALSE),0)</f>
        <v>0</v>
      </c>
      <c r="BT139" s="1740">
        <f>IFERROR(VLOOKUP($A139,'2012'!$D$3:$O$172,9,FALSE),0)</f>
        <v>0</v>
      </c>
      <c r="BX139" s="1700">
        <f>IFERROR(VLOOKUP($A139,'2011'!$D$4:$I$251,2,FALSE),0)</f>
        <v>0</v>
      </c>
      <c r="BY139" s="1691">
        <f>IFERROR(VLOOKUP($A139,'2011'!$D$4:$I$251,3,FALSE),0)</f>
        <v>0</v>
      </c>
      <c r="BZ139" s="1691">
        <f>IFERROR(VLOOKUP($A139,'2011'!$D$4:$I$251,4,FALSE),0)</f>
        <v>0</v>
      </c>
      <c r="CA139" s="1691">
        <f>IFERROR(VLOOKUP($A139,'2011'!$D$4:$I$251,5,FALSE),0)</f>
        <v>0</v>
      </c>
      <c r="CB139" s="1740">
        <f>IFERROR(VLOOKUP($A139,'2011'!$D$4:$I$251,6,FALSE),0)</f>
        <v>0</v>
      </c>
      <c r="CC139" s="1700">
        <f>IFERROR(VLOOKUP($A139,'2010'!$C$3:$H$234,2,FALSE),0)</f>
        <v>0</v>
      </c>
      <c r="CD139" s="1691">
        <f>IFERROR(VLOOKUP($A139,'2010'!$C$3:$H$234,3,FALSE),0)</f>
        <v>0</v>
      </c>
      <c r="CE139" s="1691">
        <f>IFERROR(VLOOKUP($A139,'2010'!$C$3:$H$234,4,FALSE),0)</f>
        <v>0</v>
      </c>
      <c r="CF139" s="1691">
        <f>IFERROR(VLOOKUP($A139,'2010'!$C$3:$H$234,5,FALSE),0)</f>
        <v>0</v>
      </c>
      <c r="CG139" s="1740">
        <f>IFERROR(VLOOKUP($A139,'2010'!$C$3:$H$234,6,FALSE),0)</f>
        <v>0</v>
      </c>
      <c r="CH139" s="1700">
        <f>IFERROR(VLOOKUP($A139,'2009'!$C$3:$H$242,2,FALSE),0)</f>
        <v>32</v>
      </c>
      <c r="CI139" s="1691">
        <f>IFERROR(VLOOKUP($A139,'2009'!$C$3:$H$242,3,FALSE),0)</f>
        <v>9</v>
      </c>
      <c r="CJ139" s="1691">
        <f>IFERROR(VLOOKUP($A139,'2009'!$C$3:$H$242,4,FALSE),0)</f>
        <v>18</v>
      </c>
      <c r="CK139" s="1691">
        <f>IFERROR(VLOOKUP($A139,'2009'!$C$3:$H$242,5,FALSE),0)</f>
        <v>0</v>
      </c>
      <c r="CL139" s="1740">
        <f>IFERROR(VLOOKUP($A139,'2009'!$C$3:$H$242,6,FALSE),0)</f>
        <v>0.5625</v>
      </c>
      <c r="CM139" s="1700">
        <f>IFERROR(VLOOKUP($A139,'2008'!$C$3:$H$229,2,FALSE),0)</f>
        <v>2</v>
      </c>
      <c r="CN139" s="1691">
        <f>IFERROR(VLOOKUP($A139,'2008'!$C$3:$H$229,3,FALSE),0)</f>
        <v>0</v>
      </c>
      <c r="CO139" s="1691">
        <f>IFERROR(VLOOKUP($A139,'2008'!$C$3:$H$229,4,FALSE),0)</f>
        <v>0</v>
      </c>
      <c r="CP139" s="1691">
        <f>IFERROR(VLOOKUP($A139,'2008'!$C$3:$H$229,5,FALSE),0)</f>
        <v>0</v>
      </c>
      <c r="CQ139" s="1740">
        <f>IFERROR(VLOOKUP($A139,'2008'!$C$3:$H$229,6,FALSE),0)</f>
        <v>0</v>
      </c>
      <c r="CR139" s="1700">
        <f>IFERROR(VLOOKUP($A139,'2007'!$C$3:$M$238,7,FALSE),0)</f>
        <v>41</v>
      </c>
      <c r="CS139" s="1691">
        <f>IFERROR(VLOOKUP($A139,'2007'!$C$3:$M$238,8,FALSE),0)</f>
        <v>6</v>
      </c>
      <c r="CT139" s="1691">
        <f>IFERROR(VLOOKUP($A139,'2007'!$C$3:$M$238,9,FALSE),0)</f>
        <v>20</v>
      </c>
      <c r="CU139" s="1691">
        <f>IFERROR(VLOOKUP($A139,'2007'!$C$3:$M$238,10,FALSE),0)</f>
        <v>1</v>
      </c>
      <c r="CV139" s="1740">
        <f>IFERROR(VLOOKUP($A139,'2007'!$C$3:$M$238,11,FALSE),0)</f>
        <v>0.48780487804878048</v>
      </c>
      <c r="CW139" s="1700">
        <f>IFERROR(VLOOKUP($A139,'2006'!$A$2:$F$200,2,FALSE),0)</f>
        <v>50</v>
      </c>
      <c r="CX139" s="1691">
        <f>IFERROR(VLOOKUP($A139,'2006'!$A$2:$F$200,4,FALSE),0)</f>
        <v>31</v>
      </c>
      <c r="CY139" s="1691">
        <f>IFERROR(VLOOKUP($A139,'2006'!$A$2:$F$200,5,FALSE),0)</f>
        <v>0</v>
      </c>
      <c r="CZ139" s="1740">
        <f>IFERROR(VLOOKUP($A139,'2006'!$A$2:$F$200,6,FALSE),0)</f>
        <v>0.62</v>
      </c>
      <c r="DA139" s="1700">
        <f>IFERROR(VLOOKUP($A139,'2005'!$C$3:$M$205,8,FALSE),0)</f>
        <v>55</v>
      </c>
      <c r="DB139" s="1691">
        <f>IFERROR(VLOOKUP($A139,'2005'!$C$3:$M$205,9,FALSE),0)</f>
        <v>34</v>
      </c>
      <c r="DC139" s="1691">
        <f>IFERROR(VLOOKUP($A139,'2005'!$C$3:$M$205,10,FALSE),0)</f>
        <v>0</v>
      </c>
      <c r="DD139" s="1740">
        <f>IFERROR(VLOOKUP($A139,'2005'!$C$3:$M$205,11,FALSE),0)</f>
        <v>0.61818181818181817</v>
      </c>
      <c r="DE139" s="1700">
        <f>IFERROR(VLOOKUP($A139,'2004'!$C$3:$M$213,8,FALSE),0)</f>
        <v>51</v>
      </c>
      <c r="DF139" s="1691">
        <f>IFERROR(VLOOKUP($A139,'2004'!$C$3:$M$213,9,FALSE),0)</f>
        <v>27</v>
      </c>
      <c r="DG139" s="1691">
        <f>IFERROR(VLOOKUP($A139,'2004'!$C$3:$M$213,10,FALSE),0)</f>
        <v>1</v>
      </c>
      <c r="DH139" s="1740">
        <f>IFERROR(VLOOKUP($A139,'2004'!$C$3:$M$213,11,FALSE),0)</f>
        <v>0.52941176470588236</v>
      </c>
      <c r="DI139" s="1700">
        <f>IFERROR(VLOOKUP($A139,'2003'!$C$3:$Q$214,12,FALSE),0)</f>
        <v>59</v>
      </c>
      <c r="DJ139" s="1691">
        <f>IFERROR(VLOOKUP($A139,'2003'!$C$3:$Q$214,13,FALSE),0)</f>
        <v>31</v>
      </c>
      <c r="DK139" s="1691">
        <f>IFERROR(VLOOKUP($A139,'2003'!$C$3:$Q$214,14,FALSE),0)</f>
        <v>1</v>
      </c>
      <c r="DL139" s="1740">
        <f>IFERROR(VLOOKUP($A139,'2003'!$C$3:$Q$214,15,FALSE),0)</f>
        <v>0.52542372881355937</v>
      </c>
      <c r="DM139" s="1700">
        <f>IFERROR(VLOOKUP($A139,'2002'!$D$3:$R$214,12,FALSE),0)</f>
        <v>51</v>
      </c>
      <c r="DN139" s="1691">
        <f>IFERROR(VLOOKUP($A139,'2002'!$D$3:$R$214,13,FALSE),0)</f>
        <v>32</v>
      </c>
      <c r="DO139" s="1691">
        <f>IFERROR(VLOOKUP($A139,'2002'!$D$3:$R$214,14,FALSE),0)</f>
        <v>1</v>
      </c>
      <c r="DP139" s="1788">
        <f>IFERROR(VLOOKUP($A139,'2002'!$D$3:$R$214,15,FALSE),0)</f>
        <v>0.62745098039215685</v>
      </c>
      <c r="DQ139" s="1700">
        <f>IFERROR(VLOOKUP($A139,'Pre 2002'!$C$3:$CK$382,84,FALSE),0)</f>
        <v>578</v>
      </c>
      <c r="DR139" s="1695">
        <f>IFERROR(VLOOKUP($A139,'Pre 2002'!$C$3:$CK$382,85,FALSE),0)</f>
        <v>321</v>
      </c>
      <c r="DS139" s="1695">
        <f>IFERROR(VLOOKUP($A139,'Pre 2002'!$C$3:$CK$382,86,FALSE),0)</f>
        <v>21</v>
      </c>
      <c r="DT139" s="1790">
        <f>IFERROR(VLOOKUP($A139,'Pre 2002'!$C$3:$CK$382,87,FALSE),0)</f>
        <v>0.55536332179930792</v>
      </c>
      <c r="DU139" s="1741">
        <f>IFERROR(VLOOKUP(A139,'Pre 2002'!$C$3:$CG$382,83,FALSE),0)</f>
        <v>10</v>
      </c>
      <c r="DV139" s="1722"/>
      <c r="DY139" s="1731"/>
    </row>
    <row r="140" spans="1:129">
      <c r="A140" s="1778" t="s">
        <v>1085</v>
      </c>
      <c r="B140" s="1562">
        <f t="shared" si="54"/>
        <v>690</v>
      </c>
      <c r="C140" s="1562">
        <f t="shared" si="55"/>
        <v>375</v>
      </c>
      <c r="D140" s="1562">
        <f t="shared" si="56"/>
        <v>25</v>
      </c>
      <c r="E140" s="1563">
        <f t="shared" si="57"/>
        <v>0.54347826086956519</v>
      </c>
      <c r="F140" s="1786">
        <f t="shared" si="58"/>
        <v>11</v>
      </c>
      <c r="G140" s="1595" t="s">
        <v>2159</v>
      </c>
      <c r="H140" s="1567">
        <f t="shared" si="49"/>
        <v>11</v>
      </c>
      <c r="I140" s="1734">
        <f t="shared" si="50"/>
        <v>690</v>
      </c>
      <c r="J140" s="1734">
        <f t="shared" si="51"/>
        <v>375</v>
      </c>
      <c r="K140" s="1734">
        <f t="shared" si="52"/>
        <v>25</v>
      </c>
      <c r="L140" s="1806">
        <f t="shared" si="53"/>
        <v>0.54347826086956519</v>
      </c>
      <c r="M140" s="1734"/>
      <c r="N140" s="1748"/>
      <c r="O140" s="1700">
        <f>IFERROR(VLOOKUP($A140,'2022'!$B$2:$K$174,3,FALSE),0)</f>
        <v>0</v>
      </c>
      <c r="P140" s="1858">
        <f>IFERROR(VLOOKUP($A140,'2022'!$B$2:$K$174,4,FALSE),0)</f>
        <v>0</v>
      </c>
      <c r="Q140" s="1858">
        <f>IFERROR(VLOOKUP($A140,'2022'!$B$2:$K$174,5,FALSE),0)</f>
        <v>0</v>
      </c>
      <c r="R140" s="1858">
        <f>IFERROR(VLOOKUP($A140,'2022'!$B$2:$K$174,8,FALSE),0)</f>
        <v>0</v>
      </c>
      <c r="S140" s="1740">
        <f>IFERROR(VLOOKUP($A140,'2022'!$B$2:$K$174,10,FALSE),0)</f>
        <v>0</v>
      </c>
      <c r="T140" s="1700">
        <f>IFERROR(VLOOKUP($A140,'2021'!$B$2:$K$174,3,FALSE),0)</f>
        <v>0</v>
      </c>
      <c r="U140" s="1843">
        <f>IFERROR(VLOOKUP($A140,'2021'!$B$2:$K$174,4,FALSE),0)</f>
        <v>0</v>
      </c>
      <c r="V140" s="1843">
        <f>IFERROR(VLOOKUP($A140,'2021'!$B$2:$K$174,5,FALSE),0)</f>
        <v>0</v>
      </c>
      <c r="W140" s="1843">
        <f>IFERROR(VLOOKUP($A140,'2021'!$B$2:$K$174,8,FALSE),0)</f>
        <v>0</v>
      </c>
      <c r="X140" s="1740">
        <f>IFERROR(VLOOKUP($A140,'2021'!$B$2:$K$174,10,FALSE),0)</f>
        <v>0</v>
      </c>
      <c r="Y140" s="1700">
        <f>IFERROR(VLOOKUP($A140,'2020'!$B$2:$K$170,3,FALSE),0)</f>
        <v>0</v>
      </c>
      <c r="Z140" s="1829">
        <f>IFERROR(VLOOKUP($A140,'2020'!$B$2:$K$170,4,FALSE),0)</f>
        <v>0</v>
      </c>
      <c r="AA140" s="1829">
        <f>IFERROR(VLOOKUP($A140,'2020'!$B$2:$K$170,5,FALSE),0)</f>
        <v>0</v>
      </c>
      <c r="AB140" s="1829">
        <f>IFERROR(VLOOKUP($A140,'2020'!$B$2:$K$170,8,FALSE),0)</f>
        <v>0</v>
      </c>
      <c r="AC140" s="1740">
        <f>IFERROR(VLOOKUP($A140,'2020'!$B$2:$K$170,10,FALSE),0)</f>
        <v>0</v>
      </c>
      <c r="AD140" s="1700">
        <f>IFERROR(VLOOKUP($A140,'2019'!$B$2:$K$170,3,FALSE),0)</f>
        <v>0</v>
      </c>
      <c r="AE140" s="1823">
        <f>IFERROR(VLOOKUP($A140,'2019'!$B$2:$K$170,4,FALSE),0)</f>
        <v>0</v>
      </c>
      <c r="AF140" s="1823">
        <f>IFERROR(VLOOKUP($A140,'2019'!$B$2:$K$170,5,FALSE),0)</f>
        <v>0</v>
      </c>
      <c r="AG140" s="1823">
        <f>IFERROR(VLOOKUP($A140,'2019'!$B$2:$K$170,8,FALSE),0)</f>
        <v>0</v>
      </c>
      <c r="AH140" s="1740">
        <f>IFERROR(VLOOKUP($A140,'2019'!$B$2:$K$170,10,FALSE),0)</f>
        <v>0</v>
      </c>
      <c r="AI140" s="1700">
        <f>IFERROR(VLOOKUP($A140,'2018'!$B$2:$K$170,3,FALSE),0)</f>
        <v>0</v>
      </c>
      <c r="AJ140" s="1821">
        <f>IFERROR(VLOOKUP($A140,'2018'!$B$2:$K$170,4,FALSE),0)</f>
        <v>0</v>
      </c>
      <c r="AK140" s="1821">
        <f>IFERROR(VLOOKUP($A140,'2018'!$B$2:$K$170,5,FALSE),0)</f>
        <v>0</v>
      </c>
      <c r="AL140" s="1821">
        <f>IFERROR(VLOOKUP($A140,'2018'!$B$2:$K$170,8,FALSE),0)</f>
        <v>0</v>
      </c>
      <c r="AM140" s="1740">
        <f>IFERROR(VLOOKUP($A140,'2018'!$B$2:$K$170,10,FALSE),0)</f>
        <v>0</v>
      </c>
      <c r="AN140" s="1700">
        <f>IFERROR(VLOOKUP($A140,'2017'!$B$2:$J$163,2,FALSE),0)</f>
        <v>0</v>
      </c>
      <c r="AO140" s="1815">
        <f>IFERROR(VLOOKUP($A140,'2017'!$B$2:$J$163,3,FALSE),0)</f>
        <v>0</v>
      </c>
      <c r="AP140" s="1815">
        <f>IFERROR(VLOOKUP($A140,'2017'!$B$2:$J$163,4,FALSE),0)</f>
        <v>0</v>
      </c>
      <c r="AQ140" s="1815">
        <f>IFERROR(VLOOKUP($A140,'2017'!$B$2:$J$163,7,FALSE),0)</f>
        <v>0</v>
      </c>
      <c r="AR140" s="1740">
        <f>IFERROR(VLOOKUP($A140,'2017'!$B$2:$J$163,9,FALSE),0)</f>
        <v>0</v>
      </c>
      <c r="AS140" s="1700">
        <f>IFERROR(VLOOKUP($A140,'2016'!$B$2:$K$165,3,FALSE),0)</f>
        <v>0</v>
      </c>
      <c r="AT140" s="1796">
        <f>IFERROR(VLOOKUP($A140,'2016'!$B$2:$K$165,4,FALSE),0)</f>
        <v>0</v>
      </c>
      <c r="AU140" s="1796">
        <f>IFERROR(VLOOKUP($A140,'2016'!$B$2:$K$165,5,FALSE),0)</f>
        <v>0</v>
      </c>
      <c r="AV140" s="1796">
        <f>IFERROR(VLOOKUP($A140,'2016'!$B$2:$K$165,8,FALSE),0)</f>
        <v>0</v>
      </c>
      <c r="AW140" s="1740">
        <f>IFERROR(VLOOKUP($A140,'2016'!$B$2:$K$165,10,FALSE),0)</f>
        <v>0</v>
      </c>
      <c r="AX140" s="1700">
        <f>IFERROR(VLOOKUP($A140,'2015'!$B$2:$K$165,3,FALSE),0)</f>
        <v>0</v>
      </c>
      <c r="AY140" s="1695">
        <f>IFERROR(VLOOKUP($A140,'2015'!$B$2:$K$165,4,FALSE),0)</f>
        <v>0</v>
      </c>
      <c r="AZ140" s="1695">
        <f>IFERROR(VLOOKUP($A140,'2015'!$B$2:$K$165,5,FALSE),0)</f>
        <v>0</v>
      </c>
      <c r="BA140" s="1695">
        <f>IFERROR(VLOOKUP($A140,'2015'!$B$2:$K$165,8,FALSE),0)</f>
        <v>0</v>
      </c>
      <c r="BB140" s="1740">
        <f>IFERROR(VLOOKUP($A140,'2015'!$B$2:$K$165,10,FALSE),0)</f>
        <v>0</v>
      </c>
      <c r="BC140" s="1700">
        <f>IFERROR(VLOOKUP($A140,'2014'!$B$2:$K$157,3,FALSE),0)</f>
        <v>0</v>
      </c>
      <c r="BD140" s="1691">
        <f>IFERROR(VLOOKUP($A140,'2014'!$B$2:$K$157,4,FALSE),0)</f>
        <v>0</v>
      </c>
      <c r="BE140" s="1691">
        <f>IFERROR(VLOOKUP($A140,'2014'!$B$2:$K$157,5,FALSE),0)</f>
        <v>0</v>
      </c>
      <c r="BF140" s="1691">
        <f>IFERROR(VLOOKUP($A140,'2014'!$B$2:$K$157,8,FALSE),0)</f>
        <v>0</v>
      </c>
      <c r="BG140" s="1740">
        <f>IFERROR(VLOOKUP($A140,'2014'!$B$2:$K$157,10,FALSE),0)</f>
        <v>0</v>
      </c>
      <c r="BH140" s="1700">
        <f>IFERROR(VLOOKUP($A140,'2013'!$D$4:$I$249,2,FALSE),0)</f>
        <v>0</v>
      </c>
      <c r="BI140" s="1691">
        <f>IFERROR(VLOOKUP($A140,'2013'!$D$4:$I$249,3,FALSE),0)</f>
        <v>0</v>
      </c>
      <c r="BJ140" s="1691">
        <f>IFERROR(VLOOKUP($A140,'2013'!$D$4:$I$249,4,FALSE),0)</f>
        <v>0</v>
      </c>
      <c r="BK140" s="1691">
        <f>IFERROR(VLOOKUP($A140,'2013'!$D$4:$I$249,5,FALSE),0)</f>
        <v>0</v>
      </c>
      <c r="BL140" s="1740">
        <f>IFERROR(VLOOKUP($A140,'2013'!$D$4:$I$249,6,FALSE),0)</f>
        <v>0</v>
      </c>
      <c r="BM140" s="1737">
        <f>IFERROR(VLOOKUP($A140,'2012'!$D$3:$O$172,2,FALSE),0)</f>
        <v>0</v>
      </c>
      <c r="BN140" s="1691">
        <f>IFERROR(VLOOKUP($A140,'2012'!$D$3:$O$172,3,FALSE),0)</f>
        <v>0</v>
      </c>
      <c r="BO140" s="1743">
        <f>IFERROR(VLOOKUP($A140,'2012'!$D$3:$O$172,4,FALSE),0)</f>
        <v>0</v>
      </c>
      <c r="BP140" s="1700">
        <f>IFERROR(VLOOKUP($A140,'2012'!$D$3:$O$172,5,FALSE),0)</f>
        <v>0</v>
      </c>
      <c r="BQ140" s="1691">
        <f>IFERROR(VLOOKUP($A140,'2012'!$D$3:$O$172,6,FALSE),0)</f>
        <v>0</v>
      </c>
      <c r="BR140" s="1691">
        <f>IFERROR(VLOOKUP($A140,'2012'!$D$3:$O$172,7,FALSE),0)</f>
        <v>0</v>
      </c>
      <c r="BS140" s="1691">
        <f>IFERROR(VLOOKUP($A140,'2012'!$D$3:$O$172,8,FALSE),0)</f>
        <v>0</v>
      </c>
      <c r="BT140" s="1740">
        <f>IFERROR(VLOOKUP($A140,'2012'!$D$3:$O$172,9,FALSE),0)</f>
        <v>0</v>
      </c>
      <c r="BX140" s="1700">
        <f>IFERROR(VLOOKUP($A140,'2011'!$D$4:$I$251,2,FALSE),0)</f>
        <v>0</v>
      </c>
      <c r="BY140" s="1691">
        <f>IFERROR(VLOOKUP($A140,'2011'!$D$4:$I$251,3,FALSE),0)</f>
        <v>0</v>
      </c>
      <c r="BZ140" s="1691">
        <f>IFERROR(VLOOKUP($A140,'2011'!$D$4:$I$251,4,FALSE),0)</f>
        <v>0</v>
      </c>
      <c r="CA140" s="1691">
        <f>IFERROR(VLOOKUP($A140,'2011'!$D$4:$I$251,5,FALSE),0)</f>
        <v>0</v>
      </c>
      <c r="CB140" s="1740">
        <f>IFERROR(VLOOKUP($A140,'2011'!$D$4:$I$251,6,FALSE),0)</f>
        <v>0</v>
      </c>
      <c r="CC140" s="1700">
        <f>IFERROR(VLOOKUP($A140,'2010'!$C$3:$H$234,2,FALSE),0)</f>
        <v>0</v>
      </c>
      <c r="CD140" s="1691">
        <f>IFERROR(VLOOKUP($A140,'2010'!$C$3:$H$234,3,FALSE),0)</f>
        <v>0</v>
      </c>
      <c r="CE140" s="1691">
        <f>IFERROR(VLOOKUP($A140,'2010'!$C$3:$H$234,4,FALSE),0)</f>
        <v>0</v>
      </c>
      <c r="CF140" s="1691">
        <f>IFERROR(VLOOKUP($A140,'2010'!$C$3:$H$234,5,FALSE),0)</f>
        <v>0</v>
      </c>
      <c r="CG140" s="1740">
        <f>IFERROR(VLOOKUP($A140,'2010'!$C$3:$H$234,6,FALSE),0)</f>
        <v>0</v>
      </c>
      <c r="CH140" s="1700">
        <f>IFERROR(VLOOKUP($A140,'2009'!$C$3:$H$242,2,FALSE),0)</f>
        <v>0</v>
      </c>
      <c r="CI140" s="1691">
        <f>IFERROR(VLOOKUP($A140,'2009'!$C$3:$H$242,3,FALSE),0)</f>
        <v>0</v>
      </c>
      <c r="CJ140" s="1691">
        <f>IFERROR(VLOOKUP($A140,'2009'!$C$3:$H$242,4,FALSE),0)</f>
        <v>0</v>
      </c>
      <c r="CK140" s="1691">
        <f>IFERROR(VLOOKUP($A140,'2009'!$C$3:$H$242,5,FALSE),0)</f>
        <v>0</v>
      </c>
      <c r="CL140" s="1740">
        <f>IFERROR(VLOOKUP($A140,'2009'!$C$3:$H$242,6,FALSE),0)</f>
        <v>0</v>
      </c>
      <c r="CM140" s="1700">
        <f>IFERROR(VLOOKUP($A140,'2008'!$C$3:$H$229,2,FALSE),0)</f>
        <v>0</v>
      </c>
      <c r="CN140" s="1691">
        <f>IFERROR(VLOOKUP($A140,'2008'!$C$3:$H$229,3,FALSE),0)</f>
        <v>0</v>
      </c>
      <c r="CO140" s="1691">
        <f>IFERROR(VLOOKUP($A140,'2008'!$C$3:$H$229,4,FALSE),0)</f>
        <v>0</v>
      </c>
      <c r="CP140" s="1691">
        <f>IFERROR(VLOOKUP($A140,'2008'!$C$3:$H$229,5,FALSE),0)</f>
        <v>0</v>
      </c>
      <c r="CQ140" s="1740">
        <f>IFERROR(VLOOKUP($A140,'2008'!$C$3:$H$229,6,FALSE),0)</f>
        <v>0</v>
      </c>
      <c r="CR140" s="1700">
        <f>IFERROR(VLOOKUP($A140,'2007'!$C$3:$M$238,7,FALSE),0)</f>
        <v>0</v>
      </c>
      <c r="CS140" s="1691">
        <f>IFERROR(VLOOKUP($A140,'2007'!$C$3:$M$238,8,FALSE),0)</f>
        <v>0</v>
      </c>
      <c r="CT140" s="1691">
        <f>IFERROR(VLOOKUP($A140,'2007'!$C$3:$M$238,9,FALSE),0)</f>
        <v>0</v>
      </c>
      <c r="CU140" s="1691">
        <f>IFERROR(VLOOKUP($A140,'2007'!$C$3:$M$238,10,FALSE),0)</f>
        <v>0</v>
      </c>
      <c r="CV140" s="1740">
        <f>IFERROR(VLOOKUP($A140,'2007'!$C$3:$M$238,11,FALSE),0)</f>
        <v>0</v>
      </c>
      <c r="CW140" s="1700">
        <f>IFERROR(VLOOKUP($A140,'2006'!$A$2:$F$200,2,FALSE),0)</f>
        <v>0</v>
      </c>
      <c r="CX140" s="1691">
        <f>IFERROR(VLOOKUP($A140,'2006'!$A$2:$F$200,4,FALSE),0)</f>
        <v>0</v>
      </c>
      <c r="CY140" s="1691">
        <f>IFERROR(VLOOKUP($A140,'2006'!$A$2:$F$200,5,FALSE),0)</f>
        <v>0</v>
      </c>
      <c r="CZ140" s="1740">
        <f>IFERROR(VLOOKUP($A140,'2006'!$A$2:$F$200,6,FALSE),0)</f>
        <v>0</v>
      </c>
      <c r="DA140" s="1700">
        <f>IFERROR(VLOOKUP($A140,'2005'!$C$3:$M$205,8,FALSE),0)</f>
        <v>27</v>
      </c>
      <c r="DB140" s="1691">
        <f>IFERROR(VLOOKUP($A140,'2005'!$C$3:$M$205,9,FALSE),0)</f>
        <v>11</v>
      </c>
      <c r="DC140" s="1691">
        <f>IFERROR(VLOOKUP($A140,'2005'!$C$3:$M$205,10,FALSE),0)</f>
        <v>0</v>
      </c>
      <c r="DD140" s="1740">
        <f>IFERROR(VLOOKUP($A140,'2005'!$C$3:$M$205,11,FALSE),0)</f>
        <v>0.40740740740740738</v>
      </c>
      <c r="DE140" s="1700">
        <f>IFERROR(VLOOKUP($A140,'2004'!$C$3:$M$213,8,FALSE),0)</f>
        <v>0</v>
      </c>
      <c r="DF140" s="1691">
        <f>IFERROR(VLOOKUP($A140,'2004'!$C$3:$M$213,9,FALSE),0)</f>
        <v>0</v>
      </c>
      <c r="DG140" s="1691">
        <f>IFERROR(VLOOKUP($A140,'2004'!$C$3:$M$213,10,FALSE),0)</f>
        <v>0</v>
      </c>
      <c r="DH140" s="1740">
        <f>IFERROR(VLOOKUP($A140,'2004'!$C$3:$M$213,11,FALSE),0)</f>
        <v>0</v>
      </c>
      <c r="DI140" s="1700">
        <f>IFERROR(VLOOKUP($A140,'2003'!$C$3:$Q$214,12,FALSE),0)</f>
        <v>76</v>
      </c>
      <c r="DJ140" s="1691">
        <f>IFERROR(VLOOKUP($A140,'2003'!$C$3:$Q$214,13,FALSE),0)</f>
        <v>37</v>
      </c>
      <c r="DK140" s="1691">
        <f>IFERROR(VLOOKUP($A140,'2003'!$C$3:$Q$214,14,FALSE),0)</f>
        <v>1</v>
      </c>
      <c r="DL140" s="1740">
        <f>IFERROR(VLOOKUP($A140,'2003'!$C$3:$Q$214,15,FALSE),0)</f>
        <v>0.48684210526315791</v>
      </c>
      <c r="DM140" s="1700">
        <f>IFERROR(VLOOKUP($A140,'2002'!$D$3:$R$214,12,FALSE),0)</f>
        <v>78</v>
      </c>
      <c r="DN140" s="1691">
        <f>IFERROR(VLOOKUP($A140,'2002'!$D$3:$R$214,13,FALSE),0)</f>
        <v>45</v>
      </c>
      <c r="DO140" s="1691">
        <f>IFERROR(VLOOKUP($A140,'2002'!$D$3:$R$214,14,FALSE),0)</f>
        <v>2</v>
      </c>
      <c r="DP140" s="1788">
        <f>IFERROR(VLOOKUP($A140,'2002'!$D$3:$R$214,15,FALSE),0)</f>
        <v>0.57692307692307687</v>
      </c>
      <c r="DQ140" s="1700">
        <f>IFERROR(VLOOKUP($A140,'Pre 2002'!$C$3:$CK$382,84,FALSE),0)</f>
        <v>509</v>
      </c>
      <c r="DR140" s="1695">
        <f>IFERROR(VLOOKUP($A140,'Pre 2002'!$C$3:$CK$382,85,FALSE),0)</f>
        <v>282</v>
      </c>
      <c r="DS140" s="1695">
        <f>IFERROR(VLOOKUP($A140,'Pre 2002'!$C$3:$CK$382,86,FALSE),0)</f>
        <v>22</v>
      </c>
      <c r="DT140" s="1790">
        <f>IFERROR(VLOOKUP($A140,'Pre 2002'!$C$3:$CK$382,87,FALSE),0)</f>
        <v>0.55402750491159136</v>
      </c>
      <c r="DU140" s="1741">
        <f>IFERROR(VLOOKUP(A140,'Pre 2002'!$C$3:$CG$382,83,FALSE),0)</f>
        <v>8</v>
      </c>
      <c r="DV140" s="1722"/>
      <c r="DY140" s="1731"/>
    </row>
    <row r="141" spans="1:129">
      <c r="A141" s="1778" t="s">
        <v>1090</v>
      </c>
      <c r="B141" s="1562">
        <f t="shared" si="54"/>
        <v>285</v>
      </c>
      <c r="C141" s="1562">
        <f t="shared" si="55"/>
        <v>203</v>
      </c>
      <c r="D141" s="1562">
        <f t="shared" si="56"/>
        <v>24</v>
      </c>
      <c r="E141" s="1563">
        <f t="shared" si="57"/>
        <v>0.71228070175438596</v>
      </c>
      <c r="F141" s="1786">
        <f t="shared" si="58"/>
        <v>5</v>
      </c>
      <c r="G141" s="1595" t="s">
        <v>2159</v>
      </c>
      <c r="H141" s="1567">
        <f t="shared" si="49"/>
        <v>5</v>
      </c>
      <c r="I141" s="1734">
        <f t="shared" si="50"/>
        <v>285</v>
      </c>
      <c r="J141" s="1734">
        <f t="shared" si="51"/>
        <v>203</v>
      </c>
      <c r="K141" s="1734">
        <f t="shared" si="52"/>
        <v>24</v>
      </c>
      <c r="L141" s="1806">
        <f t="shared" si="53"/>
        <v>0.71228070175438596</v>
      </c>
      <c r="M141" s="1734"/>
      <c r="N141" s="1748"/>
      <c r="O141" s="1700">
        <f>IFERROR(VLOOKUP($A141,'2022'!$B$2:$K$174,3,FALSE),0)</f>
        <v>0</v>
      </c>
      <c r="P141" s="1858">
        <f>IFERROR(VLOOKUP($A141,'2022'!$B$2:$K$174,4,FALSE),0)</f>
        <v>0</v>
      </c>
      <c r="Q141" s="1858">
        <f>IFERROR(VLOOKUP($A141,'2022'!$B$2:$K$174,5,FALSE),0)</f>
        <v>0</v>
      </c>
      <c r="R141" s="1858">
        <f>IFERROR(VLOOKUP($A141,'2022'!$B$2:$K$174,8,FALSE),0)</f>
        <v>0</v>
      </c>
      <c r="S141" s="1740">
        <f>IFERROR(VLOOKUP($A141,'2022'!$B$2:$K$174,10,FALSE),0)</f>
        <v>0</v>
      </c>
      <c r="T141" s="1700">
        <f>IFERROR(VLOOKUP($A141,'2021'!$B$2:$K$174,3,FALSE),0)</f>
        <v>0</v>
      </c>
      <c r="U141" s="1843">
        <f>IFERROR(VLOOKUP($A141,'2021'!$B$2:$K$174,4,FALSE),0)</f>
        <v>0</v>
      </c>
      <c r="V141" s="1843">
        <f>IFERROR(VLOOKUP($A141,'2021'!$B$2:$K$174,5,FALSE),0)</f>
        <v>0</v>
      </c>
      <c r="W141" s="1843">
        <f>IFERROR(VLOOKUP($A141,'2021'!$B$2:$K$174,8,FALSE),0)</f>
        <v>0</v>
      </c>
      <c r="X141" s="1740">
        <f>IFERROR(VLOOKUP($A141,'2021'!$B$2:$K$174,10,FALSE),0)</f>
        <v>0</v>
      </c>
      <c r="Y141" s="1700">
        <f>IFERROR(VLOOKUP($A141,'2020'!$B$2:$K$170,3,FALSE),0)</f>
        <v>0</v>
      </c>
      <c r="Z141" s="1829">
        <f>IFERROR(VLOOKUP($A141,'2020'!$B$2:$K$170,4,FALSE),0)</f>
        <v>0</v>
      </c>
      <c r="AA141" s="1829">
        <f>IFERROR(VLOOKUP($A141,'2020'!$B$2:$K$170,5,FALSE),0)</f>
        <v>0</v>
      </c>
      <c r="AB141" s="1829">
        <f>IFERROR(VLOOKUP($A141,'2020'!$B$2:$K$170,8,FALSE),0)</f>
        <v>0</v>
      </c>
      <c r="AC141" s="1740">
        <f>IFERROR(VLOOKUP($A141,'2020'!$B$2:$K$170,10,FALSE),0)</f>
        <v>0</v>
      </c>
      <c r="AD141" s="1700">
        <f>IFERROR(VLOOKUP($A141,'2019'!$B$2:$K$170,3,FALSE),0)</f>
        <v>0</v>
      </c>
      <c r="AE141" s="1823">
        <f>IFERROR(VLOOKUP($A141,'2019'!$B$2:$K$170,4,FALSE),0)</f>
        <v>0</v>
      </c>
      <c r="AF141" s="1823">
        <f>IFERROR(VLOOKUP($A141,'2019'!$B$2:$K$170,5,FALSE),0)</f>
        <v>0</v>
      </c>
      <c r="AG141" s="1823">
        <f>IFERROR(VLOOKUP($A141,'2019'!$B$2:$K$170,8,FALSE),0)</f>
        <v>0</v>
      </c>
      <c r="AH141" s="1740">
        <f>IFERROR(VLOOKUP($A141,'2019'!$B$2:$K$170,10,FALSE),0)</f>
        <v>0</v>
      </c>
      <c r="AI141" s="1700">
        <f>IFERROR(VLOOKUP($A141,'2018'!$B$2:$K$170,3,FALSE),0)</f>
        <v>0</v>
      </c>
      <c r="AJ141" s="1821">
        <f>IFERROR(VLOOKUP($A141,'2018'!$B$2:$K$170,4,FALSE),0)</f>
        <v>0</v>
      </c>
      <c r="AK141" s="1821">
        <f>IFERROR(VLOOKUP($A141,'2018'!$B$2:$K$170,5,FALSE),0)</f>
        <v>0</v>
      </c>
      <c r="AL141" s="1821">
        <f>IFERROR(VLOOKUP($A141,'2018'!$B$2:$K$170,8,FALSE),0)</f>
        <v>0</v>
      </c>
      <c r="AM141" s="1740">
        <f>IFERROR(VLOOKUP($A141,'2018'!$B$2:$K$170,10,FALSE),0)</f>
        <v>0</v>
      </c>
      <c r="AN141" s="1700">
        <f>IFERROR(VLOOKUP($A141,'2017'!$B$2:$J$163,2,FALSE),0)</f>
        <v>0</v>
      </c>
      <c r="AO141" s="1815">
        <f>IFERROR(VLOOKUP($A141,'2017'!$B$2:$J$163,3,FALSE),0)</f>
        <v>0</v>
      </c>
      <c r="AP141" s="1815">
        <f>IFERROR(VLOOKUP($A141,'2017'!$B$2:$J$163,4,FALSE),0)</f>
        <v>0</v>
      </c>
      <c r="AQ141" s="1815">
        <f>IFERROR(VLOOKUP($A141,'2017'!$B$2:$J$163,7,FALSE),0)</f>
        <v>0</v>
      </c>
      <c r="AR141" s="1740">
        <f>IFERROR(VLOOKUP($A141,'2017'!$B$2:$J$163,9,FALSE),0)</f>
        <v>0</v>
      </c>
      <c r="AS141" s="1700">
        <f>IFERROR(VLOOKUP($A141,'2016'!$B$2:$K$165,3,FALSE),0)</f>
        <v>0</v>
      </c>
      <c r="AT141" s="1796">
        <f>IFERROR(VLOOKUP($A141,'2016'!$B$2:$K$165,4,FALSE),0)</f>
        <v>0</v>
      </c>
      <c r="AU141" s="1796">
        <f>IFERROR(VLOOKUP($A141,'2016'!$B$2:$K$165,5,FALSE),0)</f>
        <v>0</v>
      </c>
      <c r="AV141" s="1796">
        <f>IFERROR(VLOOKUP($A141,'2016'!$B$2:$K$165,8,FALSE),0)</f>
        <v>0</v>
      </c>
      <c r="AW141" s="1740">
        <f>IFERROR(VLOOKUP($A141,'2016'!$B$2:$K$165,10,FALSE),0)</f>
        <v>0</v>
      </c>
      <c r="AX141" s="1700">
        <f>IFERROR(VLOOKUP($A141,'2015'!$B$2:$K$165,3,FALSE),0)</f>
        <v>0</v>
      </c>
      <c r="AY141" s="1695">
        <f>IFERROR(VLOOKUP($A141,'2015'!$B$2:$K$165,4,FALSE),0)</f>
        <v>0</v>
      </c>
      <c r="AZ141" s="1695">
        <f>IFERROR(VLOOKUP($A141,'2015'!$B$2:$K$165,5,FALSE),0)</f>
        <v>0</v>
      </c>
      <c r="BA141" s="1695">
        <f>IFERROR(VLOOKUP($A141,'2015'!$B$2:$K$165,8,FALSE),0)</f>
        <v>0</v>
      </c>
      <c r="BB141" s="1740">
        <f>IFERROR(VLOOKUP($A141,'2015'!$B$2:$K$165,10,FALSE),0)</f>
        <v>0</v>
      </c>
      <c r="BC141" s="1700">
        <f>IFERROR(VLOOKUP($A141,'2014'!$B$2:$K$157,3,FALSE),0)</f>
        <v>0</v>
      </c>
      <c r="BD141" s="1691">
        <f>IFERROR(VLOOKUP($A141,'2014'!$B$2:$K$157,4,FALSE),0)</f>
        <v>0</v>
      </c>
      <c r="BE141" s="1691">
        <f>IFERROR(VLOOKUP($A141,'2014'!$B$2:$K$157,5,FALSE),0)</f>
        <v>0</v>
      </c>
      <c r="BF141" s="1691">
        <f>IFERROR(VLOOKUP($A141,'2014'!$B$2:$K$157,8,FALSE),0)</f>
        <v>0</v>
      </c>
      <c r="BG141" s="1740">
        <f>IFERROR(VLOOKUP($A141,'2014'!$B$2:$K$157,10,FALSE),0)</f>
        <v>0</v>
      </c>
      <c r="BH141" s="1700">
        <f>IFERROR(VLOOKUP($A141,'2013'!$D$4:$I$249,2,FALSE),0)</f>
        <v>0</v>
      </c>
      <c r="BI141" s="1691">
        <f>IFERROR(VLOOKUP($A141,'2013'!$D$4:$I$249,3,FALSE),0)</f>
        <v>0</v>
      </c>
      <c r="BJ141" s="1691">
        <f>IFERROR(VLOOKUP($A141,'2013'!$D$4:$I$249,4,FALSE),0)</f>
        <v>0</v>
      </c>
      <c r="BK141" s="1691">
        <f>IFERROR(VLOOKUP($A141,'2013'!$D$4:$I$249,5,FALSE),0)</f>
        <v>0</v>
      </c>
      <c r="BL141" s="1740">
        <f>IFERROR(VLOOKUP($A141,'2013'!$D$4:$I$249,6,FALSE),0)</f>
        <v>0</v>
      </c>
      <c r="BM141" s="1737">
        <f>IFERROR(VLOOKUP($A141,'2012'!$D$3:$O$172,2,FALSE),0)</f>
        <v>0</v>
      </c>
      <c r="BN141" s="1691">
        <f>IFERROR(VLOOKUP($A141,'2012'!$D$3:$O$172,3,FALSE),0)</f>
        <v>0</v>
      </c>
      <c r="BO141" s="1743">
        <f>IFERROR(VLOOKUP($A141,'2012'!$D$3:$O$172,4,FALSE),0)</f>
        <v>0</v>
      </c>
      <c r="BP141" s="1700">
        <f>IFERROR(VLOOKUP($A141,'2012'!$D$3:$O$172,5,FALSE),0)</f>
        <v>0</v>
      </c>
      <c r="BQ141" s="1691">
        <f>IFERROR(VLOOKUP($A141,'2012'!$D$3:$O$172,6,FALSE),0)</f>
        <v>0</v>
      </c>
      <c r="BR141" s="1691">
        <f>IFERROR(VLOOKUP($A141,'2012'!$D$3:$O$172,7,FALSE),0)</f>
        <v>0</v>
      </c>
      <c r="BS141" s="1691">
        <f>IFERROR(VLOOKUP($A141,'2012'!$D$3:$O$172,8,FALSE),0)</f>
        <v>0</v>
      </c>
      <c r="BT141" s="1740">
        <f>IFERROR(VLOOKUP($A141,'2012'!$D$3:$O$172,9,FALSE),0)</f>
        <v>0</v>
      </c>
      <c r="BX141" s="1700">
        <f>IFERROR(VLOOKUP($A141,'2011'!$D$4:$I$251,2,FALSE),0)</f>
        <v>0</v>
      </c>
      <c r="BY141" s="1691">
        <f>IFERROR(VLOOKUP($A141,'2011'!$D$4:$I$251,3,FALSE),0)</f>
        <v>0</v>
      </c>
      <c r="BZ141" s="1691">
        <f>IFERROR(VLOOKUP($A141,'2011'!$D$4:$I$251,4,FALSE),0)</f>
        <v>0</v>
      </c>
      <c r="CA141" s="1691">
        <f>IFERROR(VLOOKUP($A141,'2011'!$D$4:$I$251,5,FALSE),0)</f>
        <v>0</v>
      </c>
      <c r="CB141" s="1740">
        <f>IFERROR(VLOOKUP($A141,'2011'!$D$4:$I$251,6,FALSE),0)</f>
        <v>0</v>
      </c>
      <c r="CC141" s="1700">
        <f>IFERROR(VLOOKUP($A141,'2010'!$C$3:$H$234,2,FALSE),0)</f>
        <v>0</v>
      </c>
      <c r="CD141" s="1691">
        <f>IFERROR(VLOOKUP($A141,'2010'!$C$3:$H$234,3,FALSE),0)</f>
        <v>0</v>
      </c>
      <c r="CE141" s="1691">
        <f>IFERROR(VLOOKUP($A141,'2010'!$C$3:$H$234,4,FALSE),0)</f>
        <v>0</v>
      </c>
      <c r="CF141" s="1691">
        <f>IFERROR(VLOOKUP($A141,'2010'!$C$3:$H$234,5,FALSE),0)</f>
        <v>0</v>
      </c>
      <c r="CG141" s="1740">
        <f>IFERROR(VLOOKUP($A141,'2010'!$C$3:$H$234,6,FALSE),0)</f>
        <v>0</v>
      </c>
      <c r="CH141" s="1700">
        <f>IFERROR(VLOOKUP($A141,'2009'!$C$3:$H$242,2,FALSE),0)</f>
        <v>0</v>
      </c>
      <c r="CI141" s="1691">
        <f>IFERROR(VLOOKUP($A141,'2009'!$C$3:$H$242,3,FALSE),0)</f>
        <v>0</v>
      </c>
      <c r="CJ141" s="1691">
        <f>IFERROR(VLOOKUP($A141,'2009'!$C$3:$H$242,4,FALSE),0)</f>
        <v>0</v>
      </c>
      <c r="CK141" s="1691">
        <f>IFERROR(VLOOKUP($A141,'2009'!$C$3:$H$242,5,FALSE),0)</f>
        <v>0</v>
      </c>
      <c r="CL141" s="1740">
        <f>IFERROR(VLOOKUP($A141,'2009'!$C$3:$H$242,6,FALSE),0)</f>
        <v>0</v>
      </c>
      <c r="CM141" s="1700">
        <f>IFERROR(VLOOKUP($A141,'2008'!$C$3:$H$229,2,FALSE),0)</f>
        <v>0</v>
      </c>
      <c r="CN141" s="1691">
        <f>IFERROR(VLOOKUP($A141,'2008'!$C$3:$H$229,3,FALSE),0)</f>
        <v>0</v>
      </c>
      <c r="CO141" s="1691">
        <f>IFERROR(VLOOKUP($A141,'2008'!$C$3:$H$229,4,FALSE),0)</f>
        <v>0</v>
      </c>
      <c r="CP141" s="1691">
        <f>IFERROR(VLOOKUP($A141,'2008'!$C$3:$H$229,5,FALSE),0)</f>
        <v>0</v>
      </c>
      <c r="CQ141" s="1740">
        <f>IFERROR(VLOOKUP($A141,'2008'!$C$3:$H$229,6,FALSE),0)</f>
        <v>0</v>
      </c>
      <c r="CR141" s="1700">
        <f>IFERROR(VLOOKUP($A141,'2007'!$C$3:$M$238,7,FALSE),0)</f>
        <v>0</v>
      </c>
      <c r="CS141" s="1691">
        <f>IFERROR(VLOOKUP($A141,'2007'!$C$3:$M$238,8,FALSE),0)</f>
        <v>0</v>
      </c>
      <c r="CT141" s="1691">
        <f>IFERROR(VLOOKUP($A141,'2007'!$C$3:$M$238,9,FALSE),0)</f>
        <v>0</v>
      </c>
      <c r="CU141" s="1691">
        <f>IFERROR(VLOOKUP($A141,'2007'!$C$3:$M$238,10,FALSE),0)</f>
        <v>0</v>
      </c>
      <c r="CV141" s="1740">
        <f>IFERROR(VLOOKUP($A141,'2007'!$C$3:$M$238,11,FALSE),0)</f>
        <v>0</v>
      </c>
      <c r="CW141" s="1700">
        <f>IFERROR(VLOOKUP($A141,'2006'!$A$2:$F$200,2,FALSE),0)</f>
        <v>0</v>
      </c>
      <c r="CX141" s="1691">
        <f>IFERROR(VLOOKUP($A141,'2006'!$A$2:$F$200,4,FALSE),0)</f>
        <v>0</v>
      </c>
      <c r="CY141" s="1691">
        <f>IFERROR(VLOOKUP($A141,'2006'!$A$2:$F$200,5,FALSE),0)</f>
        <v>0</v>
      </c>
      <c r="CZ141" s="1740">
        <f>IFERROR(VLOOKUP($A141,'2006'!$A$2:$F$200,6,FALSE),0)</f>
        <v>0</v>
      </c>
      <c r="DA141" s="1700">
        <f>IFERROR(VLOOKUP($A141,'2005'!$C$3:$M$205,8,FALSE),0)</f>
        <v>75</v>
      </c>
      <c r="DB141" s="1691">
        <f>IFERROR(VLOOKUP($A141,'2005'!$C$3:$M$205,9,FALSE),0)</f>
        <v>54</v>
      </c>
      <c r="DC141" s="1691">
        <f>IFERROR(VLOOKUP($A141,'2005'!$C$3:$M$205,10,FALSE),0)</f>
        <v>3</v>
      </c>
      <c r="DD141" s="1740">
        <f>IFERROR(VLOOKUP($A141,'2005'!$C$3:$M$205,11,FALSE),0)</f>
        <v>0.72</v>
      </c>
      <c r="DE141" s="1700">
        <f>IFERROR(VLOOKUP($A141,'2004'!$C$3:$M$213,8,FALSE),0)</f>
        <v>39</v>
      </c>
      <c r="DF141" s="1691">
        <f>IFERROR(VLOOKUP($A141,'2004'!$C$3:$M$213,9,FALSE),0)</f>
        <v>26</v>
      </c>
      <c r="DG141" s="1691">
        <f>IFERROR(VLOOKUP($A141,'2004'!$C$3:$M$213,10,FALSE),0)</f>
        <v>2</v>
      </c>
      <c r="DH141" s="1740">
        <f>IFERROR(VLOOKUP($A141,'2004'!$C$3:$M$213,11,FALSE),0)</f>
        <v>0.66666666666666663</v>
      </c>
      <c r="DI141" s="1700">
        <f>IFERROR(VLOOKUP($A141,'2003'!$C$3:$Q$214,12,FALSE),0)</f>
        <v>56</v>
      </c>
      <c r="DJ141" s="1691">
        <f>IFERROR(VLOOKUP($A141,'2003'!$C$3:$Q$214,13,FALSE),0)</f>
        <v>40</v>
      </c>
      <c r="DK141" s="1691">
        <f>IFERROR(VLOOKUP($A141,'2003'!$C$3:$Q$214,14,FALSE),0)</f>
        <v>2</v>
      </c>
      <c r="DL141" s="1740">
        <f>IFERROR(VLOOKUP($A141,'2003'!$C$3:$Q$214,15,FALSE),0)</f>
        <v>0.7142857142857143</v>
      </c>
      <c r="DM141" s="1700">
        <f>IFERROR(VLOOKUP($A141,'2002'!$D$3:$R$214,12,FALSE),0)</f>
        <v>50</v>
      </c>
      <c r="DN141" s="1691">
        <f>IFERROR(VLOOKUP($A141,'2002'!$D$3:$R$214,13,FALSE),0)</f>
        <v>34</v>
      </c>
      <c r="DO141" s="1691">
        <f>IFERROR(VLOOKUP($A141,'2002'!$D$3:$R$214,14,FALSE),0)</f>
        <v>7</v>
      </c>
      <c r="DP141" s="1788">
        <f>IFERROR(VLOOKUP($A141,'2002'!$D$3:$R$214,15,FALSE),0)</f>
        <v>0.68</v>
      </c>
      <c r="DQ141" s="1700">
        <f>IFERROR(VLOOKUP($A141,'Pre 2002'!$C$3:$CK$382,84,FALSE),0)</f>
        <v>65</v>
      </c>
      <c r="DR141" s="1695">
        <f>IFERROR(VLOOKUP($A141,'Pre 2002'!$C$3:$CK$382,85,FALSE),0)</f>
        <v>49</v>
      </c>
      <c r="DS141" s="1695">
        <f>IFERROR(VLOOKUP($A141,'Pre 2002'!$C$3:$CK$382,86,FALSE),0)</f>
        <v>10</v>
      </c>
      <c r="DT141" s="1790">
        <f>IFERROR(VLOOKUP($A141,'Pre 2002'!$C$3:$CK$382,87,FALSE),0)</f>
        <v>0.75384615384615383</v>
      </c>
      <c r="DU141" s="1741">
        <f>IFERROR(VLOOKUP(A141,'Pre 2002'!$C$3:$CG$382,83,FALSE),0)</f>
        <v>1</v>
      </c>
      <c r="DV141" s="1722"/>
      <c r="DY141" s="1731"/>
    </row>
    <row r="142" spans="1:129">
      <c r="A142" s="1779" t="s">
        <v>2256</v>
      </c>
      <c r="B142" s="1562">
        <f t="shared" si="54"/>
        <v>226</v>
      </c>
      <c r="C142" s="1562">
        <f t="shared" si="55"/>
        <v>149</v>
      </c>
      <c r="D142" s="1562">
        <f t="shared" si="56"/>
        <v>24</v>
      </c>
      <c r="E142" s="1563">
        <f t="shared" si="57"/>
        <v>0.65929203539823011</v>
      </c>
      <c r="F142" s="1786">
        <f t="shared" si="58"/>
        <v>4</v>
      </c>
      <c r="G142" s="1595">
        <v>2018</v>
      </c>
      <c r="H142" s="1817"/>
      <c r="I142" s="1734"/>
      <c r="J142" s="1734"/>
      <c r="K142" s="1734"/>
      <c r="L142" s="1734"/>
      <c r="M142" s="1734"/>
      <c r="N142" s="1748"/>
      <c r="O142" s="1700">
        <f>IFERROR(VLOOKUP($A142,'2022'!$B$2:$K$174,3,FALSE),0)</f>
        <v>0</v>
      </c>
      <c r="P142" s="1858">
        <f>IFERROR(VLOOKUP($A142,'2022'!$B$2:$K$174,4,FALSE),0)</f>
        <v>0</v>
      </c>
      <c r="Q142" s="1858">
        <f>IFERROR(VLOOKUP($A142,'2022'!$B$2:$K$174,5,FALSE),0)</f>
        <v>0</v>
      </c>
      <c r="R142" s="1858">
        <f>IFERROR(VLOOKUP($A142,'2022'!$B$2:$K$174,8,FALSE),0)</f>
        <v>0</v>
      </c>
      <c r="S142" s="1740">
        <f>IFERROR(VLOOKUP($A142,'2022'!$B$2:$K$174,10,FALSE),0)</f>
        <v>0</v>
      </c>
      <c r="T142" s="1700">
        <f>IFERROR(VLOOKUP($A142,'2021'!$B$2:$K$174,3,FALSE),0)</f>
        <v>74</v>
      </c>
      <c r="U142" s="1843">
        <f>IFERROR(VLOOKUP($A142,'2021'!$B$2:$K$174,4,FALSE),0)</f>
        <v>36</v>
      </c>
      <c r="V142" s="1843">
        <f>IFERROR(VLOOKUP($A142,'2021'!$B$2:$K$174,5,FALSE),0)</f>
        <v>50</v>
      </c>
      <c r="W142" s="1843">
        <f>IFERROR(VLOOKUP($A142,'2021'!$B$2:$K$174,8,FALSE),0)</f>
        <v>4</v>
      </c>
      <c r="X142" s="1740">
        <f>IFERROR(VLOOKUP($A142,'2021'!$B$2:$K$174,10,FALSE),0)</f>
        <v>0.67600000000000005</v>
      </c>
      <c r="Y142" s="1700">
        <f>IFERROR(VLOOKUP($A142,'2020'!$B$2:$K$170,3,FALSE),0)</f>
        <v>61</v>
      </c>
      <c r="Z142" s="1829">
        <f>IFERROR(VLOOKUP($A142,'2020'!$B$2:$K$170,4,FALSE),0)</f>
        <v>31</v>
      </c>
      <c r="AA142" s="1829">
        <f>IFERROR(VLOOKUP($A142,'2020'!$B$2:$K$170,5,FALSE),0)</f>
        <v>39</v>
      </c>
      <c r="AB142" s="1829">
        <f>IFERROR(VLOOKUP($A142,'2020'!$B$2:$K$170,8,FALSE),0)</f>
        <v>5</v>
      </c>
      <c r="AC142" s="1740">
        <f>IFERROR(VLOOKUP($A142,'2020'!$B$2:$K$170,10,FALSE),0)</f>
        <v>0.63900000000000001</v>
      </c>
      <c r="AD142" s="1700">
        <f>IFERROR(VLOOKUP($A142,'2019'!$B$2:$K$170,3,FALSE),0)</f>
        <v>72</v>
      </c>
      <c r="AE142" s="1823">
        <f>IFERROR(VLOOKUP($A142,'2019'!$B$2:$K$170,4,FALSE),0)</f>
        <v>33</v>
      </c>
      <c r="AF142" s="1823">
        <f>IFERROR(VLOOKUP($A142,'2019'!$B$2:$K$170,5,FALSE),0)</f>
        <v>47</v>
      </c>
      <c r="AG142" s="1823">
        <f>IFERROR(VLOOKUP($A142,'2019'!$B$2:$K$170,8,FALSE),0)</f>
        <v>8</v>
      </c>
      <c r="AH142" s="1740">
        <f>IFERROR(VLOOKUP($A142,'2019'!$B$2:$K$170,10,FALSE),0)</f>
        <v>0.65300000000000002</v>
      </c>
      <c r="AI142" s="1700">
        <f>IFERROR(VLOOKUP($A142,'2018'!$B$2:$K$170,3,FALSE),0)</f>
        <v>19</v>
      </c>
      <c r="AJ142" s="1821">
        <f>IFERROR(VLOOKUP($A142,'2018'!$B$2:$K$170,4,FALSE),0)</f>
        <v>11</v>
      </c>
      <c r="AK142" s="1821">
        <f>IFERROR(VLOOKUP($A142,'2018'!$B$2:$K$170,5,FALSE),0)</f>
        <v>13</v>
      </c>
      <c r="AL142" s="1821">
        <f>IFERROR(VLOOKUP($A142,'2018'!$B$2:$K$170,8,FALSE),0)</f>
        <v>7</v>
      </c>
      <c r="AM142" s="1740">
        <f>IFERROR(VLOOKUP($A142,'2018'!$B$2:$K$170,10,FALSE),0)</f>
        <v>0.68400000000000005</v>
      </c>
      <c r="DT142" s="1858"/>
      <c r="DV142" s="1722"/>
      <c r="DY142" s="1731"/>
    </row>
    <row r="143" spans="1:129">
      <c r="A143" s="1778" t="s">
        <v>1168</v>
      </c>
      <c r="B143" s="1562">
        <f t="shared" si="54"/>
        <v>194</v>
      </c>
      <c r="C143" s="1562">
        <f t="shared" si="55"/>
        <v>118</v>
      </c>
      <c r="D143" s="1562">
        <f t="shared" si="56"/>
        <v>24</v>
      </c>
      <c r="E143" s="1563">
        <f t="shared" si="57"/>
        <v>0.60824742268041232</v>
      </c>
      <c r="F143" s="1786">
        <f t="shared" si="58"/>
        <v>3</v>
      </c>
      <c r="G143" s="1595" t="s">
        <v>2159</v>
      </c>
      <c r="H143" s="1567">
        <f>IF(BC143&gt;0,1,0)+IF(BH143&gt;0,1,0)+IF(BP143&gt;0,1,0)+IF(BX143&gt;0,1,0)+IF(CC143&gt;0,1,0)+IF(CH143&gt;0,1,0)+IF(CM143&gt;0,1,0)+IF(CR143&gt;0,1,0)+IF(CW143&gt;0,1,0)+IF(DA143&gt;0,1,0)+IF(DE143&gt;0,1,0)+IF(DI143&gt;0,1,0)+IF(DM143&gt;0,1,0)+DU143</f>
        <v>3</v>
      </c>
      <c r="I143" s="1734">
        <f>SUM(BC143,BH143,BP143,BX143,CC143,CH143,CM143,CR143,CW143,DA143,DE143,DI143,DM143,DQ143)</f>
        <v>194</v>
      </c>
      <c r="J143" s="1734">
        <f>SUM(BE143,BJ143,BR143,BZ143,CE143,CJ143,CO143,CT143,CX143,DB143,DF143,DJ143,DN143,DR143)</f>
        <v>118</v>
      </c>
      <c r="K143" s="1734">
        <f>SUM(BF143,BK143,BS143,CA143,CF143,CK143,CP143,CU143,CY143,DC143,DG143,DK143,DO143,DS143)</f>
        <v>24</v>
      </c>
      <c r="L143" s="1806">
        <f>IF(I143=0,0,J143/I143)</f>
        <v>0.60824742268041232</v>
      </c>
      <c r="M143" s="1734"/>
      <c r="N143" s="1748"/>
      <c r="O143" s="1700">
        <f>IFERROR(VLOOKUP($A143,'2022'!$B$2:$K$174,3,FALSE),0)</f>
        <v>0</v>
      </c>
      <c r="P143" s="1858">
        <f>IFERROR(VLOOKUP($A143,'2022'!$B$2:$K$174,4,FALSE),0)</f>
        <v>0</v>
      </c>
      <c r="Q143" s="1858">
        <f>IFERROR(VLOOKUP($A143,'2022'!$B$2:$K$174,5,FALSE),0)</f>
        <v>0</v>
      </c>
      <c r="R143" s="1858">
        <f>IFERROR(VLOOKUP($A143,'2022'!$B$2:$K$174,8,FALSE),0)</f>
        <v>0</v>
      </c>
      <c r="S143" s="1740">
        <f>IFERROR(VLOOKUP($A143,'2022'!$B$2:$K$174,10,FALSE),0)</f>
        <v>0</v>
      </c>
      <c r="T143" s="1700">
        <f>IFERROR(VLOOKUP($A143,'2021'!$B$2:$K$174,3,FALSE),0)</f>
        <v>0</v>
      </c>
      <c r="U143" s="1843">
        <f>IFERROR(VLOOKUP($A143,'2021'!$B$2:$K$174,4,FALSE),0)</f>
        <v>0</v>
      </c>
      <c r="V143" s="1843">
        <f>IFERROR(VLOOKUP($A143,'2021'!$B$2:$K$174,5,FALSE),0)</f>
        <v>0</v>
      </c>
      <c r="W143" s="1843">
        <f>IFERROR(VLOOKUP($A143,'2021'!$B$2:$K$174,8,FALSE),0)</f>
        <v>0</v>
      </c>
      <c r="X143" s="1740">
        <f>IFERROR(VLOOKUP($A143,'2021'!$B$2:$K$174,10,FALSE),0)</f>
        <v>0</v>
      </c>
      <c r="Y143" s="1700">
        <f>IFERROR(VLOOKUP($A143,'2020'!$B$2:$K$170,3,FALSE),0)</f>
        <v>0</v>
      </c>
      <c r="Z143" s="1829">
        <f>IFERROR(VLOOKUP($A143,'2020'!$B$2:$K$170,4,FALSE),0)</f>
        <v>0</v>
      </c>
      <c r="AA143" s="1829">
        <f>IFERROR(VLOOKUP($A143,'2020'!$B$2:$K$170,5,FALSE),0)</f>
        <v>0</v>
      </c>
      <c r="AB143" s="1829">
        <f>IFERROR(VLOOKUP($A143,'2020'!$B$2:$K$170,8,FALSE),0)</f>
        <v>0</v>
      </c>
      <c r="AC143" s="1740">
        <f>IFERROR(VLOOKUP($A143,'2020'!$B$2:$K$170,10,FALSE),0)</f>
        <v>0</v>
      </c>
      <c r="AD143" s="1700">
        <f>IFERROR(VLOOKUP($A143,'2019'!$B$2:$K$170,3,FALSE),0)</f>
        <v>0</v>
      </c>
      <c r="AE143" s="1823">
        <f>IFERROR(VLOOKUP($A143,'2019'!$B$2:$K$170,4,FALSE),0)</f>
        <v>0</v>
      </c>
      <c r="AF143" s="1823">
        <f>IFERROR(VLOOKUP($A143,'2019'!$B$2:$K$170,5,FALSE),0)</f>
        <v>0</v>
      </c>
      <c r="AG143" s="1823">
        <f>IFERROR(VLOOKUP($A143,'2019'!$B$2:$K$170,8,FALSE),0)</f>
        <v>0</v>
      </c>
      <c r="AH143" s="1740">
        <f>IFERROR(VLOOKUP($A143,'2019'!$B$2:$K$170,10,FALSE),0)</f>
        <v>0</v>
      </c>
      <c r="AI143" s="1700">
        <f>IFERROR(VLOOKUP($A143,'2018'!$B$2:$K$170,3,FALSE),0)</f>
        <v>0</v>
      </c>
      <c r="AJ143" s="1821">
        <f>IFERROR(VLOOKUP($A143,'2018'!$B$2:$K$170,4,FALSE),0)</f>
        <v>0</v>
      </c>
      <c r="AK143" s="1821">
        <f>IFERROR(VLOOKUP($A143,'2018'!$B$2:$K$170,5,FALSE),0)</f>
        <v>0</v>
      </c>
      <c r="AL143" s="1821">
        <f>IFERROR(VLOOKUP($A143,'2018'!$B$2:$K$170,8,FALSE),0)</f>
        <v>0</v>
      </c>
      <c r="AM143" s="1740">
        <f>IFERROR(VLOOKUP($A143,'2018'!$B$2:$K$170,10,FALSE),0)</f>
        <v>0</v>
      </c>
      <c r="AN143" s="1700">
        <f>IFERROR(VLOOKUP($A143,'2017'!$B$2:$J$163,2,FALSE),0)</f>
        <v>0</v>
      </c>
      <c r="AO143" s="1815">
        <f>IFERROR(VLOOKUP($A143,'2017'!$B$2:$J$163,3,FALSE),0)</f>
        <v>0</v>
      </c>
      <c r="AP143" s="1815">
        <f>IFERROR(VLOOKUP($A143,'2017'!$B$2:$J$163,4,FALSE),0)</f>
        <v>0</v>
      </c>
      <c r="AQ143" s="1815">
        <f>IFERROR(VLOOKUP($A143,'2017'!$B$2:$J$163,7,FALSE),0)</f>
        <v>0</v>
      </c>
      <c r="AR143" s="1740">
        <f>IFERROR(VLOOKUP($A143,'2017'!$B$2:$J$163,9,FALSE),0)</f>
        <v>0</v>
      </c>
      <c r="AS143" s="1700">
        <f>IFERROR(VLOOKUP($A143,'2016'!$B$2:$K$165,3,FALSE),0)</f>
        <v>0</v>
      </c>
      <c r="AT143" s="1796">
        <f>IFERROR(VLOOKUP($A143,'2016'!$B$2:$K$165,4,FALSE),0)</f>
        <v>0</v>
      </c>
      <c r="AU143" s="1796">
        <f>IFERROR(VLOOKUP($A143,'2016'!$B$2:$K$165,5,FALSE),0)</f>
        <v>0</v>
      </c>
      <c r="AV143" s="1796">
        <f>IFERROR(VLOOKUP($A143,'2016'!$B$2:$K$165,8,FALSE),0)</f>
        <v>0</v>
      </c>
      <c r="AW143" s="1740">
        <f>IFERROR(VLOOKUP($A143,'2016'!$B$2:$K$165,10,FALSE),0)</f>
        <v>0</v>
      </c>
      <c r="AX143" s="1700">
        <f>IFERROR(VLOOKUP($A143,'2015'!$B$2:$K$165,3,FALSE),0)</f>
        <v>0</v>
      </c>
      <c r="AY143" s="1695">
        <f>IFERROR(VLOOKUP($A143,'2015'!$B$2:$K$165,4,FALSE),0)</f>
        <v>0</v>
      </c>
      <c r="AZ143" s="1695">
        <f>IFERROR(VLOOKUP($A143,'2015'!$B$2:$K$165,5,FALSE),0)</f>
        <v>0</v>
      </c>
      <c r="BA143" s="1695">
        <f>IFERROR(VLOOKUP($A143,'2015'!$B$2:$K$165,8,FALSE),0)</f>
        <v>0</v>
      </c>
      <c r="BB143" s="1740">
        <f>IFERROR(VLOOKUP($A143,'2015'!$B$2:$K$165,10,FALSE),0)</f>
        <v>0</v>
      </c>
      <c r="BC143" s="1700">
        <f>IFERROR(VLOOKUP($A143,'2014'!$B$2:$K$157,3,FALSE),0)</f>
        <v>0</v>
      </c>
      <c r="BD143" s="1691">
        <f>IFERROR(VLOOKUP($A143,'2014'!$B$2:$K$157,4,FALSE),0)</f>
        <v>0</v>
      </c>
      <c r="BE143" s="1691">
        <f>IFERROR(VLOOKUP($A143,'2014'!$B$2:$K$157,5,FALSE),0)</f>
        <v>0</v>
      </c>
      <c r="BF143" s="1691">
        <f>IFERROR(VLOOKUP($A143,'2014'!$B$2:$K$157,8,FALSE),0)</f>
        <v>0</v>
      </c>
      <c r="BG143" s="1740">
        <f>IFERROR(VLOOKUP($A143,'2014'!$B$2:$K$157,10,FALSE),0)</f>
        <v>0</v>
      </c>
      <c r="BH143" s="1700">
        <f>IFERROR(VLOOKUP($A143,'2013'!$D$4:$I$249,2,FALSE),0)</f>
        <v>0</v>
      </c>
      <c r="BI143" s="1691">
        <f>IFERROR(VLOOKUP($A143,'2013'!$D$4:$I$249,3,FALSE),0)</f>
        <v>0</v>
      </c>
      <c r="BJ143" s="1691">
        <f>IFERROR(VLOOKUP($A143,'2013'!$D$4:$I$249,4,FALSE),0)</f>
        <v>0</v>
      </c>
      <c r="BK143" s="1691">
        <f>IFERROR(VLOOKUP($A143,'2013'!$D$4:$I$249,5,FALSE),0)</f>
        <v>0</v>
      </c>
      <c r="BL143" s="1740">
        <f>IFERROR(VLOOKUP($A143,'2013'!$D$4:$I$249,6,FALSE),0)</f>
        <v>0</v>
      </c>
      <c r="BM143" s="1737">
        <f>IFERROR(VLOOKUP($A143,'2012'!$D$3:$O$172,2,FALSE),0)</f>
        <v>0</v>
      </c>
      <c r="BN143" s="1691">
        <f>IFERROR(VLOOKUP($A143,'2012'!$D$3:$O$172,3,FALSE),0)</f>
        <v>0</v>
      </c>
      <c r="BO143" s="1743">
        <f>IFERROR(VLOOKUP($A143,'2012'!$D$3:$O$172,4,FALSE),0)</f>
        <v>0</v>
      </c>
      <c r="BP143" s="1700">
        <f>IFERROR(VLOOKUP($A143,'2012'!$D$3:$O$172,5,FALSE),0)</f>
        <v>0</v>
      </c>
      <c r="BQ143" s="1691">
        <f>IFERROR(VLOOKUP($A143,'2012'!$D$3:$O$172,6,FALSE),0)</f>
        <v>0</v>
      </c>
      <c r="BR143" s="1691">
        <f>IFERROR(VLOOKUP($A143,'2012'!$D$3:$O$172,7,FALSE),0)</f>
        <v>0</v>
      </c>
      <c r="BS143" s="1691">
        <f>IFERROR(VLOOKUP($A143,'2012'!$D$3:$O$172,8,FALSE),0)</f>
        <v>0</v>
      </c>
      <c r="BT143" s="1740">
        <f>IFERROR(VLOOKUP($A143,'2012'!$D$3:$O$172,9,FALSE),0)</f>
        <v>0</v>
      </c>
      <c r="BX143" s="1700">
        <f>IFERROR(VLOOKUP($A143,'2011'!$D$4:$I$251,2,FALSE),0)</f>
        <v>0</v>
      </c>
      <c r="BY143" s="1691">
        <f>IFERROR(VLOOKUP($A143,'2011'!$D$4:$I$251,3,FALSE),0)</f>
        <v>0</v>
      </c>
      <c r="BZ143" s="1691">
        <f>IFERROR(VLOOKUP($A143,'2011'!$D$4:$I$251,4,FALSE),0)</f>
        <v>0</v>
      </c>
      <c r="CA143" s="1691">
        <f>IFERROR(VLOOKUP($A143,'2011'!$D$4:$I$251,5,FALSE),0)</f>
        <v>0</v>
      </c>
      <c r="CB143" s="1740">
        <f>IFERROR(VLOOKUP($A143,'2011'!$D$4:$I$251,6,FALSE),0)</f>
        <v>0</v>
      </c>
      <c r="CC143" s="1700">
        <f>IFERROR(VLOOKUP($A143,'2010'!$C$3:$H$234,2,FALSE),0)</f>
        <v>0</v>
      </c>
      <c r="CD143" s="1691">
        <f>IFERROR(VLOOKUP($A143,'2010'!$C$3:$H$234,3,FALSE),0)</f>
        <v>0</v>
      </c>
      <c r="CE143" s="1691">
        <f>IFERROR(VLOOKUP($A143,'2010'!$C$3:$H$234,4,FALSE),0)</f>
        <v>0</v>
      </c>
      <c r="CF143" s="1691">
        <f>IFERROR(VLOOKUP($A143,'2010'!$C$3:$H$234,5,FALSE),0)</f>
        <v>0</v>
      </c>
      <c r="CG143" s="1740">
        <f>IFERROR(VLOOKUP($A143,'2010'!$C$3:$H$234,6,FALSE),0)</f>
        <v>0</v>
      </c>
      <c r="CH143" s="1700">
        <f>IFERROR(VLOOKUP($A143,'2009'!$C$3:$H$242,2,FALSE),0)</f>
        <v>0</v>
      </c>
      <c r="CI143" s="1691">
        <f>IFERROR(VLOOKUP($A143,'2009'!$C$3:$H$242,3,FALSE),0)</f>
        <v>0</v>
      </c>
      <c r="CJ143" s="1691">
        <f>IFERROR(VLOOKUP($A143,'2009'!$C$3:$H$242,4,FALSE),0)</f>
        <v>0</v>
      </c>
      <c r="CK143" s="1691">
        <f>IFERROR(VLOOKUP($A143,'2009'!$C$3:$H$242,5,FALSE),0)</f>
        <v>0</v>
      </c>
      <c r="CL143" s="1740">
        <f>IFERROR(VLOOKUP($A143,'2009'!$C$3:$H$242,6,FALSE),0)</f>
        <v>0</v>
      </c>
      <c r="CM143" s="1700">
        <f>IFERROR(VLOOKUP($A143,'2008'!$C$3:$H$229,2,FALSE),0)</f>
        <v>0</v>
      </c>
      <c r="CN143" s="1691">
        <f>IFERROR(VLOOKUP($A143,'2008'!$C$3:$H$229,3,FALSE),0)</f>
        <v>0</v>
      </c>
      <c r="CO143" s="1691">
        <f>IFERROR(VLOOKUP($A143,'2008'!$C$3:$H$229,4,FALSE),0)</f>
        <v>0</v>
      </c>
      <c r="CP143" s="1691">
        <f>IFERROR(VLOOKUP($A143,'2008'!$C$3:$H$229,5,FALSE),0)</f>
        <v>0</v>
      </c>
      <c r="CQ143" s="1740">
        <f>IFERROR(VLOOKUP($A143,'2008'!$C$3:$H$229,6,FALSE),0)</f>
        <v>0</v>
      </c>
      <c r="CR143" s="1700">
        <f>IFERROR(VLOOKUP($A143,'2007'!$C$3:$M$238,7,FALSE),0)</f>
        <v>61</v>
      </c>
      <c r="CS143" s="1691">
        <f>IFERROR(VLOOKUP($A143,'2007'!$C$3:$M$238,8,FALSE),0)</f>
        <v>38</v>
      </c>
      <c r="CT143" s="1691">
        <f>IFERROR(VLOOKUP($A143,'2007'!$C$3:$M$238,9,FALSE),0)</f>
        <v>39</v>
      </c>
      <c r="CU143" s="1691">
        <f>IFERROR(VLOOKUP($A143,'2007'!$C$3:$M$238,10,FALSE),0)</f>
        <v>11</v>
      </c>
      <c r="CV143" s="1740">
        <f>IFERROR(VLOOKUP($A143,'2007'!$C$3:$M$238,11,FALSE),0)</f>
        <v>0.63934426229508201</v>
      </c>
      <c r="CW143" s="1700">
        <f>IFERROR(VLOOKUP($A143,'2006'!$A$2:$F$200,2,FALSE),0)</f>
        <v>0</v>
      </c>
      <c r="CX143" s="1691">
        <f>IFERROR(VLOOKUP($A143,'2006'!$A$2:$F$200,4,FALSE),0)</f>
        <v>0</v>
      </c>
      <c r="CY143" s="1691">
        <f>IFERROR(VLOOKUP($A143,'2006'!$A$2:$F$200,5,FALSE),0)</f>
        <v>0</v>
      </c>
      <c r="CZ143" s="1740">
        <f>IFERROR(VLOOKUP($A143,'2006'!$A$2:$F$200,6,FALSE),0)</f>
        <v>0</v>
      </c>
      <c r="DA143" s="1700">
        <f>IFERROR(VLOOKUP($A143,'2005'!$C$3:$M$205,8,FALSE),0)</f>
        <v>0</v>
      </c>
      <c r="DB143" s="1691">
        <f>IFERROR(VLOOKUP($A143,'2005'!$C$3:$M$205,9,FALSE),0)</f>
        <v>0</v>
      </c>
      <c r="DC143" s="1691">
        <f>IFERROR(VLOOKUP($A143,'2005'!$C$3:$M$205,10,FALSE),0)</f>
        <v>0</v>
      </c>
      <c r="DD143" s="1740">
        <f>IFERROR(VLOOKUP($A143,'2005'!$C$3:$M$205,11,FALSE),0)</f>
        <v>0</v>
      </c>
      <c r="DE143" s="1700">
        <f>IFERROR(VLOOKUP($A143,'2004'!$C$3:$M$213,8,FALSE),0)</f>
        <v>73</v>
      </c>
      <c r="DF143" s="1691">
        <f>IFERROR(VLOOKUP($A143,'2004'!$C$3:$M$213,9,FALSE),0)</f>
        <v>42</v>
      </c>
      <c r="DG143" s="1691">
        <f>IFERROR(VLOOKUP($A143,'2004'!$C$3:$M$213,10,FALSE),0)</f>
        <v>6</v>
      </c>
      <c r="DH143" s="1740">
        <f>IFERROR(VLOOKUP($A143,'2004'!$C$3:$M$213,11,FALSE),0)</f>
        <v>0.57534246575342463</v>
      </c>
      <c r="DI143" s="1700">
        <f>IFERROR(VLOOKUP($A143,'2003'!$C$3:$Q$214,12,FALSE),0)</f>
        <v>60</v>
      </c>
      <c r="DJ143" s="1691">
        <f>IFERROR(VLOOKUP($A143,'2003'!$C$3:$Q$214,13,FALSE),0)</f>
        <v>37</v>
      </c>
      <c r="DK143" s="1691">
        <f>IFERROR(VLOOKUP($A143,'2003'!$C$3:$Q$214,14,FALSE),0)</f>
        <v>7</v>
      </c>
      <c r="DL143" s="1740">
        <f>IFERROR(VLOOKUP($A143,'2003'!$C$3:$Q$214,15,FALSE),0)</f>
        <v>0.6166666666666667</v>
      </c>
      <c r="DM143" s="1700">
        <f>IFERROR(VLOOKUP($A143,'2002'!$D$3:$R$214,12,FALSE),0)</f>
        <v>0</v>
      </c>
      <c r="DN143" s="1691">
        <f>IFERROR(VLOOKUP($A143,'2002'!$D$3:$R$214,13,FALSE),0)</f>
        <v>0</v>
      </c>
      <c r="DO143" s="1691">
        <f>IFERROR(VLOOKUP($A143,'2002'!$D$3:$R$214,14,FALSE),0)</f>
        <v>0</v>
      </c>
      <c r="DP143" s="1788">
        <f>IFERROR(VLOOKUP($A143,'2002'!$D$3:$R$214,15,FALSE),0)</f>
        <v>0</v>
      </c>
      <c r="DQ143" s="1700">
        <f>IFERROR(VLOOKUP($A143,'Pre 2002'!$C$3:$CK$382,84,FALSE),0)</f>
        <v>0</v>
      </c>
      <c r="DR143" s="1695">
        <f>IFERROR(VLOOKUP($A143,'Pre 2002'!$C$3:$CK$382,85,FALSE),0)</f>
        <v>0</v>
      </c>
      <c r="DS143" s="1695">
        <f>IFERROR(VLOOKUP($A143,'Pre 2002'!$C$3:$CK$382,86,FALSE),0)</f>
        <v>0</v>
      </c>
      <c r="DT143" s="1790">
        <f>IFERROR(VLOOKUP($A143,'Pre 2002'!$C$3:$CK$382,87,FALSE),0)</f>
        <v>0</v>
      </c>
      <c r="DU143" s="1741">
        <f>IFERROR(VLOOKUP(A143,'Pre 2002'!$C$3:$CG$382,83,FALSE),0)</f>
        <v>0</v>
      </c>
      <c r="DV143" s="1722"/>
      <c r="DY143" s="1731"/>
    </row>
    <row r="144" spans="1:129">
      <c r="A144" s="1779" t="s">
        <v>2299</v>
      </c>
      <c r="B144" s="1562">
        <f t="shared" si="54"/>
        <v>332</v>
      </c>
      <c r="C144" s="1562">
        <f t="shared" si="55"/>
        <v>185</v>
      </c>
      <c r="D144" s="1562">
        <f t="shared" si="56"/>
        <v>24</v>
      </c>
      <c r="E144" s="1563">
        <f t="shared" si="57"/>
        <v>0.55722891566265065</v>
      </c>
      <c r="F144" s="1786">
        <f t="shared" si="58"/>
        <v>4</v>
      </c>
      <c r="G144" s="1595">
        <v>2019</v>
      </c>
      <c r="H144" s="1817"/>
      <c r="I144" s="1734"/>
      <c r="J144" s="1734"/>
      <c r="K144" s="1734"/>
      <c r="L144" s="1734"/>
      <c r="M144" s="1734"/>
      <c r="N144" s="1748"/>
      <c r="O144" s="1700">
        <f>IFERROR(VLOOKUP($A144,'2022'!$B$2:$K$174,3,FALSE),0)</f>
        <v>85</v>
      </c>
      <c r="P144" s="1858">
        <f>IFERROR(VLOOKUP($A144,'2022'!$B$2:$K$174,4,FALSE),0)</f>
        <v>26</v>
      </c>
      <c r="Q144" s="1858">
        <f>IFERROR(VLOOKUP($A144,'2022'!$B$2:$K$174,5,FALSE),0)</f>
        <v>41</v>
      </c>
      <c r="R144" s="1858">
        <f>IFERROR(VLOOKUP($A144,'2022'!$B$2:$K$174,8,FALSE),0)</f>
        <v>1</v>
      </c>
      <c r="S144" s="1740">
        <f>IFERROR(VLOOKUP($A144,'2022'!$B$2:$K$174,10,FALSE),0)</f>
        <v>0.48199999999999998</v>
      </c>
      <c r="T144" s="1700">
        <f>IFERROR(VLOOKUP($A144,'2021'!$B$2:$K$174,3,FALSE),0)</f>
        <v>88</v>
      </c>
      <c r="U144" s="1843">
        <f>IFERROR(VLOOKUP($A144,'2021'!$B$2:$K$174,4,FALSE),0)</f>
        <v>35</v>
      </c>
      <c r="V144" s="1843">
        <f>IFERROR(VLOOKUP($A144,'2021'!$B$2:$K$174,5,FALSE),0)</f>
        <v>49</v>
      </c>
      <c r="W144" s="1843">
        <f>IFERROR(VLOOKUP($A144,'2021'!$B$2:$K$174,8,FALSE),0)</f>
        <v>14</v>
      </c>
      <c r="X144" s="1740">
        <f>IFERROR(VLOOKUP($A144,'2021'!$B$2:$K$174,10,FALSE),0)</f>
        <v>0.55700000000000005</v>
      </c>
      <c r="Y144" s="1700">
        <f>IFERROR(VLOOKUP($A144,'2020'!$B$2:$K$170,3,FALSE),0)</f>
        <v>81</v>
      </c>
      <c r="Z144" s="1829">
        <f>IFERROR(VLOOKUP($A144,'2020'!$B$2:$K$170,4,FALSE),0)</f>
        <v>30</v>
      </c>
      <c r="AA144" s="1829">
        <f>IFERROR(VLOOKUP($A144,'2020'!$B$2:$K$170,5,FALSE),0)</f>
        <v>41</v>
      </c>
      <c r="AB144" s="1829">
        <f>IFERROR(VLOOKUP($A144,'2020'!$B$2:$K$170,8,FALSE),0)</f>
        <v>3</v>
      </c>
      <c r="AC144" s="1740">
        <f>IFERROR(VLOOKUP($A144,'2020'!$B$2:$K$170,10,FALSE),0)</f>
        <v>0.50600000000000001</v>
      </c>
      <c r="AD144" s="1700">
        <f>IFERROR(VLOOKUP($A144,'2019'!$B$2:$K$170,3,FALSE),0)</f>
        <v>78</v>
      </c>
      <c r="AE144" s="1823">
        <f>IFERROR(VLOOKUP($A144,'2019'!$B$2:$K$170,4,FALSE),0)</f>
        <v>41</v>
      </c>
      <c r="AF144" s="1823">
        <f>IFERROR(VLOOKUP($A144,'2019'!$B$2:$K$170,5,FALSE),0)</f>
        <v>54</v>
      </c>
      <c r="AG144" s="1823">
        <f>IFERROR(VLOOKUP($A144,'2019'!$B$2:$K$170,8,FALSE),0)</f>
        <v>6</v>
      </c>
      <c r="AH144" s="1740">
        <f>IFERROR(VLOOKUP($A144,'2019'!$B$2:$K$170,10,FALSE),0)</f>
        <v>0.69199999999999995</v>
      </c>
      <c r="DT144" s="1858"/>
      <c r="DV144" s="1728"/>
      <c r="DY144" s="1731"/>
    </row>
    <row r="145" spans="1:129">
      <c r="A145" s="1778" t="s">
        <v>1116</v>
      </c>
      <c r="B145" s="1562">
        <f t="shared" si="54"/>
        <v>350</v>
      </c>
      <c r="C145" s="1562">
        <f t="shared" si="55"/>
        <v>193</v>
      </c>
      <c r="D145" s="1562">
        <f t="shared" si="56"/>
        <v>24</v>
      </c>
      <c r="E145" s="1563">
        <f t="shared" si="57"/>
        <v>0.55142857142857138</v>
      </c>
      <c r="F145" s="1786">
        <f t="shared" si="58"/>
        <v>5</v>
      </c>
      <c r="G145" s="1595" t="s">
        <v>2159</v>
      </c>
      <c r="H145" s="1567">
        <f t="shared" ref="H145:H156" si="59">IF(BC145&gt;0,1,0)+IF(BH145&gt;0,1,0)+IF(BP145&gt;0,1,0)+IF(BX145&gt;0,1,0)+IF(CC145&gt;0,1,0)+IF(CH145&gt;0,1,0)+IF(CM145&gt;0,1,0)+IF(CR145&gt;0,1,0)+IF(CW145&gt;0,1,0)+IF(DA145&gt;0,1,0)+IF(DE145&gt;0,1,0)+IF(DI145&gt;0,1,0)+IF(DM145&gt;0,1,0)+DU145</f>
        <v>5</v>
      </c>
      <c r="I145" s="1734">
        <f t="shared" ref="I145:I156" si="60">SUM(BC145,BH145,BP145,BX145,CC145,CH145,CM145,CR145,CW145,DA145,DE145,DI145,DM145,DQ145)</f>
        <v>350</v>
      </c>
      <c r="J145" s="1734">
        <f t="shared" ref="J145:J156" si="61">SUM(BE145,BJ145,BR145,BZ145,CE145,CJ145,CO145,CT145,CX145,DB145,DF145,DJ145,DN145,DR145)</f>
        <v>193</v>
      </c>
      <c r="K145" s="1734">
        <f t="shared" ref="K145:K156" si="62">SUM(BF145,BK145,BS145,CA145,CF145,CK145,CP145,CU145,CY145,DC145,DG145,DK145,DO145,DS145)</f>
        <v>24</v>
      </c>
      <c r="L145" s="1806">
        <f t="shared" ref="L145:L156" si="63">IF(I145=0,0,J145/I145)</f>
        <v>0.55142857142857138</v>
      </c>
      <c r="M145" s="1734"/>
      <c r="N145" s="1748"/>
      <c r="O145" s="1700">
        <f>IFERROR(VLOOKUP($A145,'2022'!$B$2:$K$174,3,FALSE),0)</f>
        <v>0</v>
      </c>
      <c r="P145" s="1858">
        <f>IFERROR(VLOOKUP($A145,'2022'!$B$2:$K$174,4,FALSE),0)</f>
        <v>0</v>
      </c>
      <c r="Q145" s="1858">
        <f>IFERROR(VLOOKUP($A145,'2022'!$B$2:$K$174,5,FALSE),0)</f>
        <v>0</v>
      </c>
      <c r="R145" s="1858">
        <f>IFERROR(VLOOKUP($A145,'2022'!$B$2:$K$174,8,FALSE),0)</f>
        <v>0</v>
      </c>
      <c r="S145" s="1740">
        <f>IFERROR(VLOOKUP($A145,'2022'!$B$2:$K$174,10,FALSE),0)</f>
        <v>0</v>
      </c>
      <c r="T145" s="1700">
        <f>IFERROR(VLOOKUP($A145,'2021'!$B$2:$K$174,3,FALSE),0)</f>
        <v>0</v>
      </c>
      <c r="U145" s="1843">
        <f>IFERROR(VLOOKUP($A145,'2021'!$B$2:$K$174,4,FALSE),0)</f>
        <v>0</v>
      </c>
      <c r="V145" s="1843">
        <f>IFERROR(VLOOKUP($A145,'2021'!$B$2:$K$174,5,FALSE),0)</f>
        <v>0</v>
      </c>
      <c r="W145" s="1843">
        <f>IFERROR(VLOOKUP($A145,'2021'!$B$2:$K$174,8,FALSE),0)</f>
        <v>0</v>
      </c>
      <c r="X145" s="1740">
        <f>IFERROR(VLOOKUP($A145,'2021'!$B$2:$K$174,10,FALSE),0)</f>
        <v>0</v>
      </c>
      <c r="Y145" s="1700">
        <f>IFERROR(VLOOKUP($A145,'2020'!$B$2:$K$170,3,FALSE),0)</f>
        <v>0</v>
      </c>
      <c r="Z145" s="1829">
        <f>IFERROR(VLOOKUP($A145,'2020'!$B$2:$K$170,4,FALSE),0)</f>
        <v>0</v>
      </c>
      <c r="AA145" s="1829">
        <f>IFERROR(VLOOKUP($A145,'2020'!$B$2:$K$170,5,FALSE),0)</f>
        <v>0</v>
      </c>
      <c r="AB145" s="1829">
        <f>IFERROR(VLOOKUP($A145,'2020'!$B$2:$K$170,8,FALSE),0)</f>
        <v>0</v>
      </c>
      <c r="AC145" s="1740">
        <f>IFERROR(VLOOKUP($A145,'2020'!$B$2:$K$170,10,FALSE),0)</f>
        <v>0</v>
      </c>
      <c r="AD145" s="1700">
        <f>IFERROR(VLOOKUP($A145,'2019'!$B$2:$K$170,3,FALSE),0)</f>
        <v>0</v>
      </c>
      <c r="AE145" s="1823">
        <f>IFERROR(VLOOKUP($A145,'2019'!$B$2:$K$170,4,FALSE),0)</f>
        <v>0</v>
      </c>
      <c r="AF145" s="1823">
        <f>IFERROR(VLOOKUP($A145,'2019'!$B$2:$K$170,5,FALSE),0)</f>
        <v>0</v>
      </c>
      <c r="AG145" s="1823">
        <f>IFERROR(VLOOKUP($A145,'2019'!$B$2:$K$170,8,FALSE),0)</f>
        <v>0</v>
      </c>
      <c r="AH145" s="1740">
        <f>IFERROR(VLOOKUP($A145,'2019'!$B$2:$K$170,10,FALSE),0)</f>
        <v>0</v>
      </c>
      <c r="AI145" s="1700">
        <f>IFERROR(VLOOKUP($A145,'2018'!$B$2:$K$170,3,FALSE),0)</f>
        <v>0</v>
      </c>
      <c r="AJ145" s="1821">
        <f>IFERROR(VLOOKUP($A145,'2018'!$B$2:$K$170,4,FALSE),0)</f>
        <v>0</v>
      </c>
      <c r="AK145" s="1821">
        <f>IFERROR(VLOOKUP($A145,'2018'!$B$2:$K$170,5,FALSE),0)</f>
        <v>0</v>
      </c>
      <c r="AL145" s="1821">
        <f>IFERROR(VLOOKUP($A145,'2018'!$B$2:$K$170,8,FALSE),0)</f>
        <v>0</v>
      </c>
      <c r="AM145" s="1740">
        <f>IFERROR(VLOOKUP($A145,'2018'!$B$2:$K$170,10,FALSE),0)</f>
        <v>0</v>
      </c>
      <c r="AN145" s="1700">
        <f>IFERROR(VLOOKUP($A145,'2017'!$B$2:$J$163,2,FALSE),0)</f>
        <v>0</v>
      </c>
      <c r="AO145" s="1815">
        <f>IFERROR(VLOOKUP($A145,'2017'!$B$2:$J$163,3,FALSE),0)</f>
        <v>0</v>
      </c>
      <c r="AP145" s="1815">
        <f>IFERROR(VLOOKUP($A145,'2017'!$B$2:$J$163,4,FALSE),0)</f>
        <v>0</v>
      </c>
      <c r="AQ145" s="1815">
        <f>IFERROR(VLOOKUP($A145,'2017'!$B$2:$J$163,7,FALSE),0)</f>
        <v>0</v>
      </c>
      <c r="AR145" s="1740">
        <f>IFERROR(VLOOKUP($A145,'2017'!$B$2:$J$163,9,FALSE),0)</f>
        <v>0</v>
      </c>
      <c r="AS145" s="1700">
        <f>IFERROR(VLOOKUP($A145,'2016'!$B$2:$K$165,3,FALSE),0)</f>
        <v>0</v>
      </c>
      <c r="AT145" s="1796">
        <f>IFERROR(VLOOKUP($A145,'2016'!$B$2:$K$165,4,FALSE),0)</f>
        <v>0</v>
      </c>
      <c r="AU145" s="1796">
        <f>IFERROR(VLOOKUP($A145,'2016'!$B$2:$K$165,5,FALSE),0)</f>
        <v>0</v>
      </c>
      <c r="AV145" s="1796">
        <f>IFERROR(VLOOKUP($A145,'2016'!$B$2:$K$165,8,FALSE),0)</f>
        <v>0</v>
      </c>
      <c r="AW145" s="1740">
        <f>IFERROR(VLOOKUP($A145,'2016'!$B$2:$K$165,10,FALSE),0)</f>
        <v>0</v>
      </c>
      <c r="AX145" s="1700">
        <f>IFERROR(VLOOKUP($A145,'2015'!$B$2:$K$165,3,FALSE),0)</f>
        <v>0</v>
      </c>
      <c r="AY145" s="1695">
        <f>IFERROR(VLOOKUP($A145,'2015'!$B$2:$K$165,4,FALSE),0)</f>
        <v>0</v>
      </c>
      <c r="AZ145" s="1695">
        <f>IFERROR(VLOOKUP($A145,'2015'!$B$2:$K$165,5,FALSE),0)</f>
        <v>0</v>
      </c>
      <c r="BA145" s="1695">
        <f>IFERROR(VLOOKUP($A145,'2015'!$B$2:$K$165,8,FALSE),0)</f>
        <v>0</v>
      </c>
      <c r="BB145" s="1740">
        <f>IFERROR(VLOOKUP($A145,'2015'!$B$2:$K$165,10,FALSE),0)</f>
        <v>0</v>
      </c>
      <c r="BC145" s="1700">
        <f>IFERROR(VLOOKUP($A145,'2014'!$B$2:$K$157,3,FALSE),0)</f>
        <v>0</v>
      </c>
      <c r="BD145" s="1691">
        <f>IFERROR(VLOOKUP($A145,'2014'!$B$2:$K$157,4,FALSE),0)</f>
        <v>0</v>
      </c>
      <c r="BE145" s="1691">
        <f>IFERROR(VLOOKUP($A145,'2014'!$B$2:$K$157,5,FALSE),0)</f>
        <v>0</v>
      </c>
      <c r="BF145" s="1691">
        <f>IFERROR(VLOOKUP($A145,'2014'!$B$2:$K$157,8,FALSE),0)</f>
        <v>0</v>
      </c>
      <c r="BG145" s="1740">
        <f>IFERROR(VLOOKUP($A145,'2014'!$B$2:$K$157,10,FALSE),0)</f>
        <v>0</v>
      </c>
      <c r="BH145" s="1700">
        <f>IFERROR(VLOOKUP($A145,'2013'!$D$4:$I$249,2,FALSE),0)</f>
        <v>0</v>
      </c>
      <c r="BI145" s="1691">
        <f>IFERROR(VLOOKUP($A145,'2013'!$D$4:$I$249,3,FALSE),0)</f>
        <v>0</v>
      </c>
      <c r="BJ145" s="1691">
        <f>IFERROR(VLOOKUP($A145,'2013'!$D$4:$I$249,4,FALSE),0)</f>
        <v>0</v>
      </c>
      <c r="BK145" s="1691">
        <f>IFERROR(VLOOKUP($A145,'2013'!$D$4:$I$249,5,FALSE),0)</f>
        <v>0</v>
      </c>
      <c r="BL145" s="1740">
        <f>IFERROR(VLOOKUP($A145,'2013'!$D$4:$I$249,6,FALSE),0)</f>
        <v>0</v>
      </c>
      <c r="BM145" s="1737">
        <f>IFERROR(VLOOKUP($A145,'2012'!$D$3:$O$172,2,FALSE),0)</f>
        <v>0</v>
      </c>
      <c r="BN145" s="1691">
        <f>IFERROR(VLOOKUP($A145,'2012'!$D$3:$O$172,3,FALSE),0)</f>
        <v>0</v>
      </c>
      <c r="BO145" s="1743">
        <f>IFERROR(VLOOKUP($A145,'2012'!$D$3:$O$172,4,FALSE),0)</f>
        <v>0</v>
      </c>
      <c r="BP145" s="1700">
        <f>IFERROR(VLOOKUP($A145,'2012'!$D$3:$O$172,5,FALSE),0)</f>
        <v>0</v>
      </c>
      <c r="BQ145" s="1691">
        <f>IFERROR(VLOOKUP($A145,'2012'!$D$3:$O$172,6,FALSE),0)</f>
        <v>0</v>
      </c>
      <c r="BR145" s="1691">
        <f>IFERROR(VLOOKUP($A145,'2012'!$D$3:$O$172,7,FALSE),0)</f>
        <v>0</v>
      </c>
      <c r="BS145" s="1691">
        <f>IFERROR(VLOOKUP($A145,'2012'!$D$3:$O$172,8,FALSE),0)</f>
        <v>0</v>
      </c>
      <c r="BT145" s="1740">
        <f>IFERROR(VLOOKUP($A145,'2012'!$D$3:$O$172,9,FALSE),0)</f>
        <v>0</v>
      </c>
      <c r="BX145" s="1700">
        <f>IFERROR(VLOOKUP($A145,'2011'!$D$4:$I$251,2,FALSE),0)</f>
        <v>0</v>
      </c>
      <c r="BY145" s="1691">
        <f>IFERROR(VLOOKUP($A145,'2011'!$D$4:$I$251,3,FALSE),0)</f>
        <v>0</v>
      </c>
      <c r="BZ145" s="1691">
        <f>IFERROR(VLOOKUP($A145,'2011'!$D$4:$I$251,4,FALSE),0)</f>
        <v>0</v>
      </c>
      <c r="CA145" s="1691">
        <f>IFERROR(VLOOKUP($A145,'2011'!$D$4:$I$251,5,FALSE),0)</f>
        <v>0</v>
      </c>
      <c r="CB145" s="1740">
        <f>IFERROR(VLOOKUP($A145,'2011'!$D$4:$I$251,6,FALSE),0)</f>
        <v>0</v>
      </c>
      <c r="CC145" s="1700">
        <f>IFERROR(VLOOKUP($A145,'2010'!$C$3:$H$234,2,FALSE),0)</f>
        <v>0</v>
      </c>
      <c r="CD145" s="1691">
        <f>IFERROR(VLOOKUP($A145,'2010'!$C$3:$H$234,3,FALSE),0)</f>
        <v>0</v>
      </c>
      <c r="CE145" s="1691">
        <f>IFERROR(VLOOKUP($A145,'2010'!$C$3:$H$234,4,FALSE),0)</f>
        <v>0</v>
      </c>
      <c r="CF145" s="1691">
        <f>IFERROR(VLOOKUP($A145,'2010'!$C$3:$H$234,5,FALSE),0)</f>
        <v>0</v>
      </c>
      <c r="CG145" s="1740">
        <f>IFERROR(VLOOKUP($A145,'2010'!$C$3:$H$234,6,FALSE),0)</f>
        <v>0</v>
      </c>
      <c r="CH145" s="1700">
        <f>IFERROR(VLOOKUP($A145,'2009'!$C$3:$H$242,2,FALSE),0)</f>
        <v>55</v>
      </c>
      <c r="CI145" s="1691">
        <f>IFERROR(VLOOKUP($A145,'2009'!$C$3:$H$242,3,FALSE),0)</f>
        <v>19</v>
      </c>
      <c r="CJ145" s="1691">
        <f>IFERROR(VLOOKUP($A145,'2009'!$C$3:$H$242,4,FALSE),0)</f>
        <v>28</v>
      </c>
      <c r="CK145" s="1691">
        <f>IFERROR(VLOOKUP($A145,'2009'!$C$3:$H$242,5,FALSE),0)</f>
        <v>5</v>
      </c>
      <c r="CL145" s="1740">
        <f>IFERROR(VLOOKUP($A145,'2009'!$C$3:$H$242,6,FALSE),0)</f>
        <v>0.50909090909090904</v>
      </c>
      <c r="CM145" s="1700">
        <f>IFERROR(VLOOKUP($A145,'2008'!$C$3:$H$229,2,FALSE),0)</f>
        <v>81</v>
      </c>
      <c r="CN145" s="1691">
        <f>IFERROR(VLOOKUP($A145,'2008'!$C$3:$H$229,3,FALSE),0)</f>
        <v>24</v>
      </c>
      <c r="CO145" s="1691">
        <f>IFERROR(VLOOKUP($A145,'2008'!$C$3:$H$229,4,FALSE),0)</f>
        <v>43</v>
      </c>
      <c r="CP145" s="1691">
        <f>IFERROR(VLOOKUP($A145,'2008'!$C$3:$H$229,5,FALSE),0)</f>
        <v>6</v>
      </c>
      <c r="CQ145" s="1740">
        <f>IFERROR(VLOOKUP($A145,'2008'!$C$3:$H$229,6,FALSE),0)</f>
        <v>0.53086419753086422</v>
      </c>
      <c r="CR145" s="1700">
        <f>IFERROR(VLOOKUP($A145,'2007'!$C$3:$M$238,7,FALSE),0)</f>
        <v>77</v>
      </c>
      <c r="CS145" s="1691">
        <f>IFERROR(VLOOKUP($A145,'2007'!$C$3:$M$238,8,FALSE),0)</f>
        <v>33</v>
      </c>
      <c r="CT145" s="1691">
        <f>IFERROR(VLOOKUP($A145,'2007'!$C$3:$M$238,9,FALSE),0)</f>
        <v>43</v>
      </c>
      <c r="CU145" s="1691">
        <f>IFERROR(VLOOKUP($A145,'2007'!$C$3:$M$238,10,FALSE),0)</f>
        <v>5</v>
      </c>
      <c r="CV145" s="1740">
        <f>IFERROR(VLOOKUP($A145,'2007'!$C$3:$M$238,11,FALSE),0)</f>
        <v>0.55844155844155841</v>
      </c>
      <c r="CW145" s="1700">
        <f>IFERROR(VLOOKUP($A145,'2006'!$A$2:$F$200,2,FALSE),0)</f>
        <v>75</v>
      </c>
      <c r="CX145" s="1691">
        <f>IFERROR(VLOOKUP($A145,'2006'!$A$2:$F$200,4,FALSE),0)</f>
        <v>44</v>
      </c>
      <c r="CY145" s="1691">
        <f>IFERROR(VLOOKUP($A145,'2006'!$A$2:$F$200,5,FALSE),0)</f>
        <v>3</v>
      </c>
      <c r="CZ145" s="1740">
        <f>IFERROR(VLOOKUP($A145,'2006'!$A$2:$F$200,6,FALSE),0)</f>
        <v>0.58666666666666667</v>
      </c>
      <c r="DA145" s="1700">
        <f>IFERROR(VLOOKUP($A145,'2005'!$C$3:$M$205,8,FALSE),0)</f>
        <v>62</v>
      </c>
      <c r="DB145" s="1691">
        <f>IFERROR(VLOOKUP($A145,'2005'!$C$3:$M$205,9,FALSE),0)</f>
        <v>35</v>
      </c>
      <c r="DC145" s="1691">
        <f>IFERROR(VLOOKUP($A145,'2005'!$C$3:$M$205,10,FALSE),0)</f>
        <v>5</v>
      </c>
      <c r="DD145" s="1740">
        <f>IFERROR(VLOOKUP($A145,'2005'!$C$3:$M$205,11,FALSE),0)</f>
        <v>0.56451612903225812</v>
      </c>
      <c r="DE145" s="1700">
        <f>IFERROR(VLOOKUP($A145,'2004'!$C$3:$M$213,8,FALSE),0)</f>
        <v>0</v>
      </c>
      <c r="DF145" s="1691">
        <f>IFERROR(VLOOKUP($A145,'2004'!$C$3:$M$213,9,FALSE),0)</f>
        <v>0</v>
      </c>
      <c r="DG145" s="1691">
        <f>IFERROR(VLOOKUP($A145,'2004'!$C$3:$M$213,10,FALSE),0)</f>
        <v>0</v>
      </c>
      <c r="DH145" s="1740">
        <f>IFERROR(VLOOKUP($A145,'2004'!$C$3:$M$213,11,FALSE),0)</f>
        <v>0</v>
      </c>
      <c r="DI145" s="1700">
        <f>IFERROR(VLOOKUP($A145,'2003'!$C$3:$Q$214,12,FALSE),0)</f>
        <v>0</v>
      </c>
      <c r="DJ145" s="1691">
        <f>IFERROR(VLOOKUP($A145,'2003'!$C$3:$Q$214,13,FALSE),0)</f>
        <v>0</v>
      </c>
      <c r="DK145" s="1691">
        <f>IFERROR(VLOOKUP($A145,'2003'!$C$3:$Q$214,14,FALSE),0)</f>
        <v>0</v>
      </c>
      <c r="DL145" s="1740">
        <f>IFERROR(VLOOKUP($A145,'2003'!$C$3:$Q$214,15,FALSE),0)</f>
        <v>0</v>
      </c>
      <c r="DM145" s="1700">
        <f>IFERROR(VLOOKUP($A145,'2002'!$D$3:$R$214,12,FALSE),0)</f>
        <v>0</v>
      </c>
      <c r="DN145" s="1691">
        <f>IFERROR(VLOOKUP($A145,'2002'!$D$3:$R$214,13,FALSE),0)</f>
        <v>0</v>
      </c>
      <c r="DO145" s="1691">
        <f>IFERROR(VLOOKUP($A145,'2002'!$D$3:$R$214,14,FALSE),0)</f>
        <v>0</v>
      </c>
      <c r="DP145" s="1788">
        <f>IFERROR(VLOOKUP($A145,'2002'!$D$3:$R$214,15,FALSE),0)</f>
        <v>0</v>
      </c>
      <c r="DQ145" s="1700">
        <f>IFERROR(VLOOKUP($A145,'Pre 2002'!$C$3:$CK$382,84,FALSE),0)</f>
        <v>0</v>
      </c>
      <c r="DR145" s="1695">
        <f>IFERROR(VLOOKUP($A145,'Pre 2002'!$C$3:$CK$382,85,FALSE),0)</f>
        <v>0</v>
      </c>
      <c r="DS145" s="1695">
        <f>IFERROR(VLOOKUP($A145,'Pre 2002'!$C$3:$CK$382,86,FALSE),0)</f>
        <v>0</v>
      </c>
      <c r="DT145" s="1790">
        <f>IFERROR(VLOOKUP($A145,'Pre 2002'!$C$3:$CK$382,87,FALSE),0)</f>
        <v>0</v>
      </c>
      <c r="DU145" s="1741">
        <f>IFERROR(VLOOKUP(A145,'Pre 2002'!$C$3:$CG$382,83,FALSE),0)</f>
        <v>0</v>
      </c>
      <c r="DV145" s="1722"/>
      <c r="DY145" s="1731"/>
    </row>
    <row r="146" spans="1:129" ht="13.8" thickBot="1">
      <c r="A146" s="1779" t="s">
        <v>2191</v>
      </c>
      <c r="B146" s="1562">
        <f t="shared" si="54"/>
        <v>528</v>
      </c>
      <c r="C146" s="1562">
        <f t="shared" si="55"/>
        <v>338</v>
      </c>
      <c r="D146" s="1562">
        <f t="shared" si="56"/>
        <v>23</v>
      </c>
      <c r="E146" s="1563">
        <f t="shared" si="57"/>
        <v>0.64015151515151514</v>
      </c>
      <c r="F146" s="1786">
        <f t="shared" si="58"/>
        <v>8</v>
      </c>
      <c r="G146" s="1595">
        <v>2015</v>
      </c>
      <c r="H146" s="1567">
        <f t="shared" si="59"/>
        <v>0</v>
      </c>
      <c r="I146" s="1734">
        <f t="shared" si="60"/>
        <v>0</v>
      </c>
      <c r="J146" s="1734">
        <f t="shared" si="61"/>
        <v>0</v>
      </c>
      <c r="K146" s="1734">
        <f t="shared" si="62"/>
        <v>0</v>
      </c>
      <c r="L146" s="1806">
        <f t="shared" si="63"/>
        <v>0</v>
      </c>
      <c r="M146" s="1844"/>
      <c r="N146" s="1845"/>
      <c r="O146" s="1700">
        <f>IFERROR(VLOOKUP($A146,'2022'!$B$2:$K$174,3,FALSE),0)</f>
        <v>79</v>
      </c>
      <c r="P146" s="1858">
        <f>IFERROR(VLOOKUP($A146,'2022'!$B$2:$K$174,4,FALSE),0)</f>
        <v>40</v>
      </c>
      <c r="Q146" s="1858">
        <f>IFERROR(VLOOKUP($A146,'2022'!$B$2:$K$174,5,FALSE),0)</f>
        <v>51</v>
      </c>
      <c r="R146" s="1858">
        <f>IFERROR(VLOOKUP($A146,'2022'!$B$2:$K$174,8,FALSE),0)</f>
        <v>5</v>
      </c>
      <c r="S146" s="1740">
        <f>IFERROR(VLOOKUP($A146,'2022'!$B$2:$K$174,10,FALSE),0)</f>
        <v>0.64600000000000002</v>
      </c>
      <c r="T146" s="1700">
        <f>IFERROR(VLOOKUP($A146,'2021'!$B$2:$K$174,3,FALSE),0)</f>
        <v>80</v>
      </c>
      <c r="U146" s="1843">
        <f>IFERROR(VLOOKUP($A146,'2021'!$B$2:$K$174,4,FALSE),0)</f>
        <v>45</v>
      </c>
      <c r="V146" s="1843">
        <f>IFERROR(VLOOKUP($A146,'2021'!$B$2:$K$174,5,FALSE),0)</f>
        <v>58</v>
      </c>
      <c r="W146" s="1843">
        <f>IFERROR(VLOOKUP($A146,'2021'!$B$2:$K$174,8,FALSE),0)</f>
        <v>3</v>
      </c>
      <c r="X146" s="1740">
        <f>IFERROR(VLOOKUP($A146,'2021'!$B$2:$K$174,10,FALSE),0)</f>
        <v>0.72499999999999998</v>
      </c>
      <c r="Y146" s="1700">
        <f>IFERROR(VLOOKUP($A146,'2020'!$B$2:$K$170,3,FALSE),0)</f>
        <v>76</v>
      </c>
      <c r="Z146" s="1829">
        <f>IFERROR(VLOOKUP($A146,'2020'!$B$2:$K$170,4,FALSE),0)</f>
        <v>38</v>
      </c>
      <c r="AA146" s="1829">
        <f>IFERROR(VLOOKUP($A146,'2020'!$B$2:$K$170,5,FALSE),0)</f>
        <v>45</v>
      </c>
      <c r="AB146" s="1829">
        <f>IFERROR(VLOOKUP($A146,'2020'!$B$2:$K$170,8,FALSE),0)</f>
        <v>5</v>
      </c>
      <c r="AC146" s="1740">
        <f>IFERROR(VLOOKUP($A146,'2020'!$B$2:$K$170,10,FALSE),0)</f>
        <v>0.59199999999999997</v>
      </c>
      <c r="AD146" s="1700">
        <f>IFERROR(VLOOKUP($A146,'2019'!$B$2:$K$170,3,FALSE),0)</f>
        <v>74</v>
      </c>
      <c r="AE146" s="1823">
        <f>IFERROR(VLOOKUP($A146,'2019'!$B$2:$K$170,4,FALSE),0)</f>
        <v>39</v>
      </c>
      <c r="AF146" s="1823">
        <f>IFERROR(VLOOKUP($A146,'2019'!$B$2:$K$170,5,FALSE),0)</f>
        <v>51</v>
      </c>
      <c r="AG146" s="1823">
        <f>IFERROR(VLOOKUP($A146,'2019'!$B$2:$K$170,8,FALSE),0)</f>
        <v>3</v>
      </c>
      <c r="AH146" s="1740">
        <f>IFERROR(VLOOKUP($A146,'2019'!$B$2:$K$170,10,FALSE),0)</f>
        <v>0.68899999999999995</v>
      </c>
      <c r="AI146" s="1700">
        <f>IFERROR(VLOOKUP($A146,'2018'!$B$2:$K$170,3,FALSE),0)</f>
        <v>57</v>
      </c>
      <c r="AJ146" s="1821">
        <f>IFERROR(VLOOKUP($A146,'2018'!$B$2:$K$170,4,FALSE),0)</f>
        <v>25</v>
      </c>
      <c r="AK146" s="1821">
        <f>IFERROR(VLOOKUP($A146,'2018'!$B$2:$K$170,5,FALSE),0)</f>
        <v>34</v>
      </c>
      <c r="AL146" s="1821">
        <f>IFERROR(VLOOKUP($A146,'2018'!$B$2:$K$170,8,FALSE),0)</f>
        <v>2</v>
      </c>
      <c r="AM146" s="1740">
        <f>IFERROR(VLOOKUP($A146,'2018'!$B$2:$K$170,10,FALSE),0)</f>
        <v>0.59599999999999997</v>
      </c>
      <c r="AN146" s="1700">
        <f>IFERROR(VLOOKUP($A146,'2017'!$B$2:$J$163,2,FALSE),0)</f>
        <v>42</v>
      </c>
      <c r="AO146" s="1815">
        <f>IFERROR(VLOOKUP($A146,'2017'!$B$2:$J$163,3,FALSE),0)</f>
        <v>16</v>
      </c>
      <c r="AP146" s="1815">
        <f>IFERROR(VLOOKUP($A146,'2017'!$B$2:$J$163,4,FALSE),0)</f>
        <v>19</v>
      </c>
      <c r="AQ146" s="1815">
        <f>IFERROR(VLOOKUP($A146,'2017'!$B$2:$J$163,7,FALSE),0)</f>
        <v>0</v>
      </c>
      <c r="AR146" s="1740">
        <f>IFERROR(VLOOKUP($A146,'2017'!$B$2:$J$163,9,FALSE),0)</f>
        <v>0.45238095238095238</v>
      </c>
      <c r="AS146" s="1700">
        <f>IFERROR(VLOOKUP($A146,'2016'!$B$2:$K$165,3,FALSE),0)</f>
        <v>88</v>
      </c>
      <c r="AT146" s="1796">
        <f>IFERROR(VLOOKUP($A146,'2016'!$B$2:$K$165,4,FALSE),0)</f>
        <v>54</v>
      </c>
      <c r="AU146" s="1796">
        <f>IFERROR(VLOOKUP($A146,'2016'!$B$2:$K$165,5,FALSE),0)</f>
        <v>61</v>
      </c>
      <c r="AV146" s="1796">
        <f>IFERROR(VLOOKUP($A146,'2016'!$B$2:$K$165,8,FALSE),0)</f>
        <v>3</v>
      </c>
      <c r="AW146" s="1740">
        <f>IFERROR(VLOOKUP($A146,'2016'!$B$2:$K$165,10,FALSE),0)</f>
        <v>0.69299999999999995</v>
      </c>
      <c r="AX146" s="1700">
        <f>IFERROR(VLOOKUP($A146,'2015'!$B$2:$K$165,3,FALSE),0)</f>
        <v>32</v>
      </c>
      <c r="AY146" s="1695">
        <f>IFERROR(VLOOKUP($A146,'2015'!$B$2:$K$165,4,FALSE),0)</f>
        <v>15</v>
      </c>
      <c r="AZ146" s="1695">
        <f>IFERROR(VLOOKUP($A146,'2015'!$B$2:$K$165,5,FALSE),0)</f>
        <v>19</v>
      </c>
      <c r="BA146" s="1695">
        <f>IFERROR(VLOOKUP($A146,'2015'!$B$2:$K$165,8,FALSE),0)</f>
        <v>2</v>
      </c>
      <c r="BB146" s="1740">
        <f>IFERROR(VLOOKUP($A146,'2015'!$B$2:$K$165,10,FALSE),0)</f>
        <v>0.59375</v>
      </c>
      <c r="BC146" s="1700">
        <f>IFERROR(VLOOKUP($A146,'2014'!$B$2:$K$157,3,FALSE),0)</f>
        <v>0</v>
      </c>
      <c r="BD146" s="1691">
        <f>IFERROR(VLOOKUP($A146,'2014'!$B$2:$K$157,4,FALSE),0)</f>
        <v>0</v>
      </c>
      <c r="BE146" s="1691">
        <f>IFERROR(VLOOKUP($A146,'2014'!$B$2:$K$157,5,FALSE),0)</f>
        <v>0</v>
      </c>
      <c r="BF146" s="1691">
        <f>IFERROR(VLOOKUP($A146,'2014'!$B$2:$K$157,8,FALSE),0)</f>
        <v>0</v>
      </c>
      <c r="BG146" s="1740">
        <f>IFERROR(VLOOKUP($A146,'2014'!$B$2:$K$157,10,FALSE),0)</f>
        <v>0</v>
      </c>
      <c r="BH146" s="1700">
        <f>IFERROR(VLOOKUP($A146,'2013'!$D$4:$I$249,2,FALSE),0)</f>
        <v>0</v>
      </c>
      <c r="BI146" s="1691">
        <f>IFERROR(VLOOKUP($A146,'2013'!$D$4:$I$249,3,FALSE),0)</f>
        <v>0</v>
      </c>
      <c r="BJ146" s="1691">
        <f>IFERROR(VLOOKUP($A146,'2013'!$D$4:$I$249,4,FALSE),0)</f>
        <v>0</v>
      </c>
      <c r="BK146" s="1691">
        <f>IFERROR(VLOOKUP($A146,'2013'!$D$4:$I$249,5,FALSE),0)</f>
        <v>0</v>
      </c>
      <c r="BL146" s="1740">
        <f>IFERROR(VLOOKUP($A146,'2013'!$D$4:$I$249,6,FALSE),0)</f>
        <v>0</v>
      </c>
      <c r="BM146" s="1737">
        <f>IFERROR(VLOOKUP($A146,'2012'!$D$3:$O$172,2,FALSE),0)</f>
        <v>0</v>
      </c>
      <c r="BN146" s="1691">
        <f>IFERROR(VLOOKUP($A146,'2012'!$D$3:$O$172,3,FALSE),0)</f>
        <v>0</v>
      </c>
      <c r="BO146" s="1743">
        <f>IFERROR(VLOOKUP($A146,'2012'!$D$3:$O$172,4,FALSE),0)</f>
        <v>0</v>
      </c>
      <c r="BP146" s="1700">
        <f>IFERROR(VLOOKUP($A146,'2012'!$D$3:$O$172,5,FALSE),0)</f>
        <v>0</v>
      </c>
      <c r="BQ146" s="1691">
        <f>IFERROR(VLOOKUP($A146,'2012'!$D$3:$O$172,6,FALSE),0)</f>
        <v>0</v>
      </c>
      <c r="BR146" s="1691">
        <f>IFERROR(VLOOKUP($A146,'2012'!$D$3:$O$172,7,FALSE),0)</f>
        <v>0</v>
      </c>
      <c r="BS146" s="1691">
        <f>IFERROR(VLOOKUP($A146,'2012'!$D$3:$O$172,8,FALSE),0)</f>
        <v>0</v>
      </c>
      <c r="BT146" s="1740">
        <f>IFERROR(VLOOKUP($A146,'2012'!$D$3:$O$172,9,FALSE),0)</f>
        <v>0</v>
      </c>
      <c r="BX146" s="1700">
        <f>IFERROR(VLOOKUP($A146,'2011'!$D$4:$I$251,2,FALSE),0)</f>
        <v>0</v>
      </c>
      <c r="BY146" s="1691">
        <f>IFERROR(VLOOKUP($A146,'2011'!$D$4:$I$251,3,FALSE),0)</f>
        <v>0</v>
      </c>
      <c r="BZ146" s="1691">
        <f>IFERROR(VLOOKUP($A146,'2011'!$D$4:$I$251,4,FALSE),0)</f>
        <v>0</v>
      </c>
      <c r="CA146" s="1691">
        <f>IFERROR(VLOOKUP($A146,'2011'!$D$4:$I$251,5,FALSE),0)</f>
        <v>0</v>
      </c>
      <c r="CB146" s="1740">
        <f>IFERROR(VLOOKUP($A146,'2011'!$D$4:$I$251,6,FALSE),0)</f>
        <v>0</v>
      </c>
      <c r="CC146" s="1700">
        <f>IFERROR(VLOOKUP($A146,'2010'!$C$3:$H$234,2,FALSE),0)</f>
        <v>0</v>
      </c>
      <c r="CD146" s="1691">
        <f>IFERROR(VLOOKUP($A146,'2010'!$C$3:$H$234,3,FALSE),0)</f>
        <v>0</v>
      </c>
      <c r="CE146" s="1691">
        <f>IFERROR(VLOOKUP($A146,'2010'!$C$3:$H$234,4,FALSE),0)</f>
        <v>0</v>
      </c>
      <c r="CF146" s="1691">
        <f>IFERROR(VLOOKUP($A146,'2010'!$C$3:$H$234,5,FALSE),0)</f>
        <v>0</v>
      </c>
      <c r="CG146" s="1740">
        <f>IFERROR(VLOOKUP($A146,'2010'!$C$3:$H$234,6,FALSE),0)</f>
        <v>0</v>
      </c>
      <c r="CH146" s="1700">
        <f>IFERROR(VLOOKUP($A146,'2009'!$C$3:$H$242,2,FALSE),0)</f>
        <v>0</v>
      </c>
      <c r="CI146" s="1691">
        <f>IFERROR(VLOOKUP($A146,'2009'!$C$3:$H$242,3,FALSE),0)</f>
        <v>0</v>
      </c>
      <c r="CJ146" s="1691">
        <f>IFERROR(VLOOKUP($A146,'2009'!$C$3:$H$242,4,FALSE),0)</f>
        <v>0</v>
      </c>
      <c r="CK146" s="1691">
        <f>IFERROR(VLOOKUP($A146,'2009'!$C$3:$H$242,5,FALSE),0)</f>
        <v>0</v>
      </c>
      <c r="CL146" s="1740">
        <f>IFERROR(VLOOKUP($A146,'2009'!$C$3:$H$242,6,FALSE),0)</f>
        <v>0</v>
      </c>
      <c r="CM146" s="1700">
        <f>IFERROR(VLOOKUP($A146,'2008'!$C$3:$H$229,2,FALSE),0)</f>
        <v>0</v>
      </c>
      <c r="CN146" s="1691">
        <f>IFERROR(VLOOKUP($A146,'2008'!$C$3:$H$229,3,FALSE),0)</f>
        <v>0</v>
      </c>
      <c r="CO146" s="1691">
        <f>IFERROR(VLOOKUP($A146,'2008'!$C$3:$H$229,4,FALSE),0)</f>
        <v>0</v>
      </c>
      <c r="CP146" s="1691">
        <f>IFERROR(VLOOKUP($A146,'2008'!$C$3:$H$229,5,FALSE),0)</f>
        <v>0</v>
      </c>
      <c r="CQ146" s="1740">
        <f>IFERROR(VLOOKUP($A146,'2008'!$C$3:$H$229,6,FALSE),0)</f>
        <v>0</v>
      </c>
      <c r="CR146" s="1700">
        <f>IFERROR(VLOOKUP($A146,'2007'!$C$3:$M$238,7,FALSE),0)</f>
        <v>0</v>
      </c>
      <c r="CS146" s="1691">
        <f>IFERROR(VLOOKUP($A146,'2007'!$C$3:$M$238,8,FALSE),0)</f>
        <v>0</v>
      </c>
      <c r="CT146" s="1691">
        <f>IFERROR(VLOOKUP($A146,'2007'!$C$3:$M$238,9,FALSE),0)</f>
        <v>0</v>
      </c>
      <c r="CU146" s="1691">
        <f>IFERROR(VLOOKUP($A146,'2007'!$C$3:$M$238,10,FALSE),0)</f>
        <v>0</v>
      </c>
      <c r="CV146" s="1740">
        <f>IFERROR(VLOOKUP($A146,'2007'!$C$3:$M$238,11,FALSE),0)</f>
        <v>0</v>
      </c>
      <c r="CW146" s="1700">
        <f>IFERROR(VLOOKUP($A146,'2006'!$A$2:$F$200,2,FALSE),0)</f>
        <v>0</v>
      </c>
      <c r="CX146" s="1691">
        <f>IFERROR(VLOOKUP($A146,'2006'!$A$2:$F$200,4,FALSE),0)</f>
        <v>0</v>
      </c>
      <c r="CY146" s="1691">
        <f>IFERROR(VLOOKUP($A146,'2006'!$A$2:$F$200,5,FALSE),0)</f>
        <v>0</v>
      </c>
      <c r="CZ146" s="1740">
        <f>IFERROR(VLOOKUP($A146,'2006'!$A$2:$F$200,6,FALSE),0)</f>
        <v>0</v>
      </c>
      <c r="DA146" s="1700">
        <f>IFERROR(VLOOKUP($A146,'2005'!$C$3:$M$205,8,FALSE),0)</f>
        <v>0</v>
      </c>
      <c r="DB146" s="1691">
        <f>IFERROR(VLOOKUP($A146,'2005'!$C$3:$M$205,9,FALSE),0)</f>
        <v>0</v>
      </c>
      <c r="DC146" s="1691">
        <f>IFERROR(VLOOKUP($A146,'2005'!$C$3:$M$205,10,FALSE),0)</f>
        <v>0</v>
      </c>
      <c r="DD146" s="1740">
        <f>IFERROR(VLOOKUP($A146,'2005'!$C$3:$M$205,11,FALSE),0)</f>
        <v>0</v>
      </c>
      <c r="DE146" s="1700">
        <f>IFERROR(VLOOKUP($A146,'2004'!$C$3:$M$213,8,FALSE),0)</f>
        <v>0</v>
      </c>
      <c r="DF146" s="1691">
        <f>IFERROR(VLOOKUP($A146,'2004'!$C$3:$M$213,9,FALSE),0)</f>
        <v>0</v>
      </c>
      <c r="DG146" s="1691">
        <f>IFERROR(VLOOKUP($A146,'2004'!$C$3:$M$213,10,FALSE),0)</f>
        <v>0</v>
      </c>
      <c r="DH146" s="1740">
        <f>IFERROR(VLOOKUP($A146,'2004'!$C$3:$M$213,11,FALSE),0)</f>
        <v>0</v>
      </c>
      <c r="DI146" s="1700">
        <f>IFERROR(VLOOKUP($A146,'2003'!$C$3:$Q$214,12,FALSE),0)</f>
        <v>0</v>
      </c>
      <c r="DJ146" s="1691">
        <f>IFERROR(VLOOKUP($A146,'2003'!$C$3:$Q$214,13,FALSE),0)</f>
        <v>0</v>
      </c>
      <c r="DK146" s="1691">
        <f>IFERROR(VLOOKUP($A146,'2003'!$C$3:$Q$214,14,FALSE),0)</f>
        <v>0</v>
      </c>
      <c r="DL146" s="1740">
        <f>IFERROR(VLOOKUP($A146,'2003'!$C$3:$Q$214,15,FALSE),0)</f>
        <v>0</v>
      </c>
      <c r="DM146" s="1700">
        <f>IFERROR(VLOOKUP($A146,'2002'!$D$3:$R$214,12,FALSE),0)</f>
        <v>0</v>
      </c>
      <c r="DN146" s="1691">
        <f>IFERROR(VLOOKUP($A146,'2002'!$D$3:$R$214,13,FALSE),0)</f>
        <v>0</v>
      </c>
      <c r="DO146" s="1691">
        <f>IFERROR(VLOOKUP($A146,'2002'!$D$3:$R$214,14,FALSE),0)</f>
        <v>0</v>
      </c>
      <c r="DP146" s="1788">
        <f>IFERROR(VLOOKUP($A146,'2002'!$D$3:$R$214,15,FALSE),0)</f>
        <v>0</v>
      </c>
      <c r="DQ146" s="1700">
        <f>IFERROR(VLOOKUP($A146,'Pre 2002'!$C$3:$CK$382,84,FALSE),0)</f>
        <v>0</v>
      </c>
      <c r="DR146" s="1695">
        <f>IFERROR(VLOOKUP($A146,'Pre 2002'!$C$3:$CK$382,85,FALSE),0)</f>
        <v>0</v>
      </c>
      <c r="DS146" s="1695">
        <f>IFERROR(VLOOKUP($A146,'Pre 2002'!$C$3:$CK$382,86,FALSE),0)</f>
        <v>0</v>
      </c>
      <c r="DT146" s="1790">
        <f>IFERROR(VLOOKUP($A146,'Pre 2002'!$C$3:$CK$382,87,FALSE),0)</f>
        <v>0</v>
      </c>
      <c r="DU146" s="1741">
        <f>IFERROR(VLOOKUP(A146,'Pre 2002'!$C$3:$CG$382,83,FALSE),0)</f>
        <v>0</v>
      </c>
      <c r="DV146" s="1726"/>
      <c r="DY146" s="1731"/>
    </row>
    <row r="147" spans="1:129">
      <c r="A147" s="1778" t="s">
        <v>221</v>
      </c>
      <c r="B147" s="1562">
        <f t="shared" si="54"/>
        <v>863</v>
      </c>
      <c r="C147" s="1562">
        <f t="shared" si="55"/>
        <v>479</v>
      </c>
      <c r="D147" s="1562">
        <f t="shared" si="56"/>
        <v>23</v>
      </c>
      <c r="E147" s="1563">
        <f t="shared" si="57"/>
        <v>0.5550405561993047</v>
      </c>
      <c r="F147" s="1786">
        <f t="shared" si="58"/>
        <v>12</v>
      </c>
      <c r="G147" s="1595">
        <v>2011</v>
      </c>
      <c r="H147" s="1567">
        <f t="shared" si="59"/>
        <v>4</v>
      </c>
      <c r="I147" s="1734">
        <f t="shared" si="60"/>
        <v>246</v>
      </c>
      <c r="J147" s="1734">
        <f t="shared" si="61"/>
        <v>135</v>
      </c>
      <c r="K147" s="1734">
        <f t="shared" si="62"/>
        <v>2</v>
      </c>
      <c r="L147" s="1806">
        <f t="shared" si="63"/>
        <v>0.54878048780487809</v>
      </c>
      <c r="M147" s="1752">
        <v>11</v>
      </c>
      <c r="N147" s="1798">
        <v>1</v>
      </c>
      <c r="O147" s="1700">
        <f>IFERROR(VLOOKUP($A147,'2022'!$B$2:$K$174,3,FALSE),0)</f>
        <v>72</v>
      </c>
      <c r="P147" s="1858">
        <f>IFERROR(VLOOKUP($A147,'2022'!$B$2:$K$174,4,FALSE),0)</f>
        <v>26</v>
      </c>
      <c r="Q147" s="1858">
        <f>IFERROR(VLOOKUP($A147,'2022'!$B$2:$K$174,5,FALSE),0)</f>
        <v>43</v>
      </c>
      <c r="R147" s="1858">
        <f>IFERROR(VLOOKUP($A147,'2022'!$B$2:$K$174,8,FALSE),0)</f>
        <v>5</v>
      </c>
      <c r="S147" s="1740">
        <f>IFERROR(VLOOKUP($A147,'2022'!$B$2:$K$174,10,FALSE),0)</f>
        <v>0.59699999999999998</v>
      </c>
      <c r="T147" s="1700">
        <f>IFERROR(VLOOKUP($A147,'2021'!$B$2:$K$174,3,FALSE),0)</f>
        <v>87</v>
      </c>
      <c r="U147" s="1843">
        <f>IFERROR(VLOOKUP($A147,'2021'!$B$2:$K$174,4,FALSE),0)</f>
        <v>38</v>
      </c>
      <c r="V147" s="1843">
        <f>IFERROR(VLOOKUP($A147,'2021'!$B$2:$K$174,5,FALSE),0)</f>
        <v>39</v>
      </c>
      <c r="W147" s="1843">
        <f>IFERROR(VLOOKUP($A147,'2021'!$B$2:$K$174,8,FALSE),0)</f>
        <v>6</v>
      </c>
      <c r="X147" s="1740">
        <f>IFERROR(VLOOKUP($A147,'2021'!$B$2:$K$174,10,FALSE),0)</f>
        <v>0.44800000000000001</v>
      </c>
      <c r="Y147" s="1700">
        <f>IFERROR(VLOOKUP($A147,'2020'!$B$2:$K$170,3,FALSE),0)</f>
        <v>64</v>
      </c>
      <c r="Z147" s="1829">
        <f>IFERROR(VLOOKUP($A147,'2020'!$B$2:$K$170,4,FALSE),0)</f>
        <v>35</v>
      </c>
      <c r="AA147" s="1829">
        <f>IFERROR(VLOOKUP($A147,'2020'!$B$2:$K$170,5,FALSE),0)</f>
        <v>44</v>
      </c>
      <c r="AB147" s="1829">
        <f>IFERROR(VLOOKUP($A147,'2020'!$B$2:$K$170,8,FALSE),0)</f>
        <v>2</v>
      </c>
      <c r="AC147" s="1740">
        <f>IFERROR(VLOOKUP($A147,'2020'!$B$2:$K$170,10,FALSE),0)</f>
        <v>0.68799999999999994</v>
      </c>
      <c r="AD147" s="1700">
        <f>IFERROR(VLOOKUP($A147,'2019'!$B$2:$K$170,3,FALSE),0)</f>
        <v>81</v>
      </c>
      <c r="AE147" s="1823">
        <f>IFERROR(VLOOKUP($A147,'2019'!$B$2:$K$170,4,FALSE),0)</f>
        <v>35</v>
      </c>
      <c r="AF147" s="1823">
        <f>IFERROR(VLOOKUP($A147,'2019'!$B$2:$K$170,5,FALSE),0)</f>
        <v>46</v>
      </c>
      <c r="AG147" s="1823">
        <f>IFERROR(VLOOKUP($A147,'2019'!$B$2:$K$170,8,FALSE),0)</f>
        <v>1</v>
      </c>
      <c r="AH147" s="1740">
        <f>IFERROR(VLOOKUP($A147,'2019'!$B$2:$K$170,10,FALSE),0)</f>
        <v>0.56799999999999995</v>
      </c>
      <c r="AI147" s="1700">
        <f>IFERROR(VLOOKUP($A147,'2018'!$B$2:$K$170,3,FALSE),0)</f>
        <v>86</v>
      </c>
      <c r="AJ147" s="1821">
        <f>IFERROR(VLOOKUP($A147,'2018'!$B$2:$K$170,4,FALSE),0)</f>
        <v>21</v>
      </c>
      <c r="AK147" s="1821">
        <f>IFERROR(VLOOKUP($A147,'2018'!$B$2:$K$170,5,FALSE),0)</f>
        <v>45</v>
      </c>
      <c r="AL147" s="1821">
        <f>IFERROR(VLOOKUP($A147,'2018'!$B$2:$K$170,8,FALSE),0)</f>
        <v>4</v>
      </c>
      <c r="AM147" s="1740">
        <f>IFERROR(VLOOKUP($A147,'2018'!$B$2:$K$170,10,FALSE),0)</f>
        <v>0.52300000000000002</v>
      </c>
      <c r="AN147" s="1700">
        <f>IFERROR(VLOOKUP($A147,'2017'!$B$2:$J$163,2,FALSE),0)</f>
        <v>77</v>
      </c>
      <c r="AO147" s="1815">
        <f>IFERROR(VLOOKUP($A147,'2017'!$B$2:$J$163,3,FALSE),0)</f>
        <v>29</v>
      </c>
      <c r="AP147" s="1815">
        <f>IFERROR(VLOOKUP($A147,'2017'!$B$2:$J$163,4,FALSE),0)</f>
        <v>34</v>
      </c>
      <c r="AQ147" s="1815">
        <f>IFERROR(VLOOKUP($A147,'2017'!$B$2:$J$163,7,FALSE),0)</f>
        <v>1</v>
      </c>
      <c r="AR147" s="1740">
        <f>IFERROR(VLOOKUP($A147,'2017'!$B$2:$J$163,9,FALSE),0)</f>
        <v>0.44155844155844154</v>
      </c>
      <c r="AS147" s="1700">
        <f>IFERROR(VLOOKUP($A147,'2016'!$B$2:$K$165,3,FALSE),0)</f>
        <v>74</v>
      </c>
      <c r="AT147" s="1796">
        <f>IFERROR(VLOOKUP($A147,'2016'!$B$2:$K$165,4,FALSE),0)</f>
        <v>31</v>
      </c>
      <c r="AU147" s="1796">
        <f>IFERROR(VLOOKUP($A147,'2016'!$B$2:$K$165,5,FALSE),0)</f>
        <v>46</v>
      </c>
      <c r="AV147" s="1796">
        <f>IFERROR(VLOOKUP($A147,'2016'!$B$2:$K$165,8,FALSE),0)</f>
        <v>1</v>
      </c>
      <c r="AW147" s="1740">
        <f>IFERROR(VLOOKUP($A147,'2016'!$B$2:$K$165,10,FALSE),0)</f>
        <v>0.622</v>
      </c>
      <c r="AX147" s="1700">
        <f>IFERROR(VLOOKUP($A147,'2015'!$B$2:$K$165,3,FALSE),0)</f>
        <v>76</v>
      </c>
      <c r="AY147" s="1695">
        <f>IFERROR(VLOOKUP($A147,'2015'!$B$2:$K$165,4,FALSE),0)</f>
        <v>23</v>
      </c>
      <c r="AZ147" s="1695">
        <f>IFERROR(VLOOKUP($A147,'2015'!$B$2:$K$165,5,FALSE),0)</f>
        <v>47</v>
      </c>
      <c r="BA147" s="1695">
        <f>IFERROR(VLOOKUP($A147,'2015'!$B$2:$K$165,8,FALSE),0)</f>
        <v>1</v>
      </c>
      <c r="BB147" s="1740">
        <f>IFERROR(VLOOKUP($A147,'2015'!$B$2:$K$165,10,FALSE),0)</f>
        <v>0.61842105263157898</v>
      </c>
      <c r="BC147" s="1700">
        <f>IFERROR(VLOOKUP($A147,'2014'!$B$2:$K$157,3,FALSE),0)</f>
        <v>78</v>
      </c>
      <c r="BD147" s="1691">
        <f>IFERROR(VLOOKUP($A147,'2014'!$B$2:$K$157,4,FALSE),0)</f>
        <v>29</v>
      </c>
      <c r="BE147" s="1691">
        <f>IFERROR(VLOOKUP($A147,'2014'!$B$2:$K$157,5,FALSE),0)</f>
        <v>43</v>
      </c>
      <c r="BF147" s="1691">
        <f>IFERROR(VLOOKUP($A147,'2014'!$B$2:$K$157,8,FALSE),0)</f>
        <v>1</v>
      </c>
      <c r="BG147" s="1740">
        <f>IFERROR(VLOOKUP($A147,'2014'!$B$2:$K$157,10,FALSE),0)</f>
        <v>0.55128205128205132</v>
      </c>
      <c r="BH147" s="1700">
        <f>IFERROR(VLOOKUP($A147,'2013'!$D$4:$I$249,2,FALSE),0)</f>
        <v>82</v>
      </c>
      <c r="BI147" s="1691">
        <f>IFERROR(VLOOKUP($A147,'2013'!$D$4:$I$249,3,FALSE),0)</f>
        <v>33</v>
      </c>
      <c r="BJ147" s="1691">
        <f>IFERROR(VLOOKUP($A147,'2013'!$D$4:$I$249,4,FALSE),0)</f>
        <v>48</v>
      </c>
      <c r="BK147" s="1691">
        <f>IFERROR(VLOOKUP($A147,'2013'!$D$4:$I$249,5,FALSE),0)</f>
        <v>1</v>
      </c>
      <c r="BL147" s="1740">
        <f>IFERROR(VLOOKUP($A147,'2013'!$D$4:$I$249,6,FALSE),0)</f>
        <v>0.58536585365853655</v>
      </c>
      <c r="BM147" s="1737">
        <f>IFERROR(VLOOKUP($A147,'2012'!$D$3:$O$172,2,FALSE),0)</f>
        <v>86</v>
      </c>
      <c r="BN147" s="1691">
        <f>IFERROR(VLOOKUP($A147,'2012'!$D$3:$O$172,3,FALSE),0)</f>
        <v>44</v>
      </c>
      <c r="BO147" s="1743">
        <f>IFERROR(VLOOKUP($A147,'2012'!$D$3:$O$172,4,FALSE),0)</f>
        <v>0</v>
      </c>
      <c r="BP147" s="1700">
        <f>IFERROR(VLOOKUP($A147,'2012'!$D$3:$O$172,5,FALSE),0)</f>
        <v>72</v>
      </c>
      <c r="BQ147" s="1691">
        <f>IFERROR(VLOOKUP($A147,'2012'!$D$3:$O$172,6,FALSE),0)</f>
        <v>31</v>
      </c>
      <c r="BR147" s="1691">
        <f>IFERROR(VLOOKUP($A147,'2012'!$D$3:$O$172,7,FALSE),0)</f>
        <v>39</v>
      </c>
      <c r="BS147" s="1691">
        <f>IFERROR(VLOOKUP($A147,'2012'!$D$3:$O$172,8,FALSE),0)</f>
        <v>0</v>
      </c>
      <c r="BT147" s="1740">
        <f>IFERROR(VLOOKUP($A147,'2012'!$D$3:$O$172,9,FALSE),0)</f>
        <v>0.54166666666666663</v>
      </c>
      <c r="BU147" s="1737">
        <f>IFERROR(VLOOKUP($A147,'2012'!$D$3:$O$172,10,FALSE),0)</f>
        <v>14</v>
      </c>
      <c r="BV147" s="1691">
        <f>IFERROR(VLOOKUP($A147,'2012'!$D$3:$O$172,11,FALSE),0)</f>
        <v>5</v>
      </c>
      <c r="BW147" s="1743">
        <f>IFERROR(VLOOKUP($A147,'2012'!$D$3:$O$172,12,FALSE),0)</f>
        <v>0</v>
      </c>
      <c r="BX147" s="1700">
        <f>IFERROR(VLOOKUP($A147,'2011'!$D$4:$I$251,2,FALSE),0)</f>
        <v>14</v>
      </c>
      <c r="BY147" s="1691">
        <f>IFERROR(VLOOKUP($A147,'2011'!$D$4:$I$251,3,FALSE),0)</f>
        <v>3</v>
      </c>
      <c r="BZ147" s="1691">
        <f>IFERROR(VLOOKUP($A147,'2011'!$D$4:$I$251,4,FALSE),0)</f>
        <v>5</v>
      </c>
      <c r="CA147" s="1691">
        <f>IFERROR(VLOOKUP($A147,'2011'!$D$4:$I$251,5,FALSE),0)</f>
        <v>0</v>
      </c>
      <c r="CB147" s="1740">
        <f>IFERROR(VLOOKUP($A147,'2011'!$D$4:$I$251,6,FALSE),0)</f>
        <v>0.35714285714285715</v>
      </c>
      <c r="CC147" s="1700">
        <f>IFERROR(VLOOKUP($A147,'2010'!$C$3:$H$234,2,FALSE),0)</f>
        <v>0</v>
      </c>
      <c r="CD147" s="1691">
        <f>IFERROR(VLOOKUP($A147,'2010'!$C$3:$H$234,3,FALSE),0)</f>
        <v>0</v>
      </c>
      <c r="CE147" s="1691">
        <f>IFERROR(VLOOKUP($A147,'2010'!$C$3:$H$234,4,FALSE),0)</f>
        <v>0</v>
      </c>
      <c r="CF147" s="1691">
        <f>IFERROR(VLOOKUP($A147,'2010'!$C$3:$H$234,5,FALSE),0)</f>
        <v>0</v>
      </c>
      <c r="CG147" s="1740">
        <f>IFERROR(VLOOKUP($A147,'2010'!$C$3:$H$234,6,FALSE),0)</f>
        <v>0</v>
      </c>
      <c r="CH147" s="1700">
        <f>IFERROR(VLOOKUP($A147,'2009'!$C$3:$H$242,2,FALSE),0)</f>
        <v>0</v>
      </c>
      <c r="CI147" s="1691">
        <f>IFERROR(VLOOKUP($A147,'2009'!$C$3:$H$242,3,FALSE),0)</f>
        <v>0</v>
      </c>
      <c r="CJ147" s="1691">
        <f>IFERROR(VLOOKUP($A147,'2009'!$C$3:$H$242,4,FALSE),0)</f>
        <v>0</v>
      </c>
      <c r="CK147" s="1691">
        <f>IFERROR(VLOOKUP($A147,'2009'!$C$3:$H$242,5,FALSE),0)</f>
        <v>0</v>
      </c>
      <c r="CL147" s="1740">
        <f>IFERROR(VLOOKUP($A147,'2009'!$C$3:$H$242,6,FALSE),0)</f>
        <v>0</v>
      </c>
      <c r="CM147" s="1700">
        <f>IFERROR(VLOOKUP($A147,'2008'!$C$3:$H$229,2,FALSE),0)</f>
        <v>0</v>
      </c>
      <c r="CN147" s="1691">
        <f>IFERROR(VLOOKUP($A147,'2008'!$C$3:$H$229,3,FALSE),0)</f>
        <v>0</v>
      </c>
      <c r="CO147" s="1691">
        <f>IFERROR(VLOOKUP($A147,'2008'!$C$3:$H$229,4,FALSE),0)</f>
        <v>0</v>
      </c>
      <c r="CP147" s="1691">
        <f>IFERROR(VLOOKUP($A147,'2008'!$C$3:$H$229,5,FALSE),0)</f>
        <v>0</v>
      </c>
      <c r="CQ147" s="1740">
        <f>IFERROR(VLOOKUP($A147,'2008'!$C$3:$H$229,6,FALSE),0)</f>
        <v>0</v>
      </c>
      <c r="CR147" s="1700">
        <f>IFERROR(VLOOKUP($A147,'2007'!$C$3:$M$238,7,FALSE),0)</f>
        <v>0</v>
      </c>
      <c r="CS147" s="1691">
        <f>IFERROR(VLOOKUP($A147,'2007'!$C$3:$M$238,8,FALSE),0)</f>
        <v>0</v>
      </c>
      <c r="CT147" s="1691">
        <f>IFERROR(VLOOKUP($A147,'2007'!$C$3:$M$238,9,FALSE),0)</f>
        <v>0</v>
      </c>
      <c r="CU147" s="1691">
        <f>IFERROR(VLOOKUP($A147,'2007'!$C$3:$M$238,10,FALSE),0)</f>
        <v>0</v>
      </c>
      <c r="CV147" s="1740">
        <f>IFERROR(VLOOKUP($A147,'2007'!$C$3:$M$238,11,FALSE),0)</f>
        <v>0</v>
      </c>
      <c r="CW147" s="1700">
        <f>IFERROR(VLOOKUP($A147,'2006'!$A$2:$F$200,2,FALSE),0)</f>
        <v>0</v>
      </c>
      <c r="CX147" s="1691">
        <f>IFERROR(VLOOKUP($A147,'2006'!$A$2:$F$200,4,FALSE),0)</f>
        <v>0</v>
      </c>
      <c r="CY147" s="1691">
        <f>IFERROR(VLOOKUP($A147,'2006'!$A$2:$F$200,5,FALSE),0)</f>
        <v>0</v>
      </c>
      <c r="CZ147" s="1740">
        <f>IFERROR(VLOOKUP($A147,'2006'!$A$2:$F$200,6,FALSE),0)</f>
        <v>0</v>
      </c>
      <c r="DA147" s="1700">
        <f>IFERROR(VLOOKUP($A147,'2005'!$C$3:$M$205,8,FALSE),0)</f>
        <v>0</v>
      </c>
      <c r="DB147" s="1691">
        <f>IFERROR(VLOOKUP($A147,'2005'!$C$3:$M$205,9,FALSE),0)</f>
        <v>0</v>
      </c>
      <c r="DC147" s="1691">
        <f>IFERROR(VLOOKUP($A147,'2005'!$C$3:$M$205,10,FALSE),0)</f>
        <v>0</v>
      </c>
      <c r="DD147" s="1740">
        <f>IFERROR(VLOOKUP($A147,'2005'!$C$3:$M$205,11,FALSE),0)</f>
        <v>0</v>
      </c>
      <c r="DE147" s="1700">
        <f>IFERROR(VLOOKUP($A147,'2004'!$C$3:$M$213,8,FALSE),0)</f>
        <v>0</v>
      </c>
      <c r="DF147" s="1691">
        <f>IFERROR(VLOOKUP($A147,'2004'!$C$3:$M$213,9,FALSE),0)</f>
        <v>0</v>
      </c>
      <c r="DG147" s="1691">
        <f>IFERROR(VLOOKUP($A147,'2004'!$C$3:$M$213,10,FALSE),0)</f>
        <v>0</v>
      </c>
      <c r="DH147" s="1740">
        <f>IFERROR(VLOOKUP($A147,'2004'!$C$3:$M$213,11,FALSE),0)</f>
        <v>0</v>
      </c>
      <c r="DI147" s="1700">
        <f>IFERROR(VLOOKUP($A147,'2003'!$C$3:$Q$214,12,FALSE),0)</f>
        <v>0</v>
      </c>
      <c r="DJ147" s="1691">
        <f>IFERROR(VLOOKUP($A147,'2003'!$C$3:$Q$214,13,FALSE),0)</f>
        <v>0</v>
      </c>
      <c r="DK147" s="1691">
        <f>IFERROR(VLOOKUP($A147,'2003'!$C$3:$Q$214,14,FALSE),0)</f>
        <v>0</v>
      </c>
      <c r="DL147" s="1740">
        <f>IFERROR(VLOOKUP($A147,'2003'!$C$3:$Q$214,15,FALSE),0)</f>
        <v>0</v>
      </c>
      <c r="DM147" s="1700">
        <f>IFERROR(VLOOKUP($A147,'2002'!$D$3:$R$214,12,FALSE),0)</f>
        <v>0</v>
      </c>
      <c r="DN147" s="1691">
        <f>IFERROR(VLOOKUP($A147,'2002'!$D$3:$R$214,13,FALSE),0)</f>
        <v>0</v>
      </c>
      <c r="DO147" s="1691">
        <f>IFERROR(VLOOKUP($A147,'2002'!$D$3:$R$214,14,FALSE),0)</f>
        <v>0</v>
      </c>
      <c r="DP147" s="1788">
        <f>IFERROR(VLOOKUP($A147,'2002'!$D$3:$R$214,15,FALSE),0)</f>
        <v>0</v>
      </c>
      <c r="DQ147" s="1700">
        <f>IFERROR(VLOOKUP($A147,'Pre 2002'!$C$3:$CK$382,84,FALSE),0)</f>
        <v>0</v>
      </c>
      <c r="DR147" s="1695">
        <f>IFERROR(VLOOKUP($A147,'Pre 2002'!$C$3:$CK$382,85,FALSE),0)</f>
        <v>0</v>
      </c>
      <c r="DS147" s="1695">
        <f>IFERROR(VLOOKUP($A147,'Pre 2002'!$C$3:$CK$382,86,FALSE),0)</f>
        <v>0</v>
      </c>
      <c r="DT147" s="1790">
        <f>IFERROR(VLOOKUP($A147,'Pre 2002'!$C$3:$CK$382,87,FALSE),0)</f>
        <v>0</v>
      </c>
      <c r="DU147" s="1741">
        <f>IFERROR(VLOOKUP(A147,'Pre 2002'!$C$3:$CG$382,83,FALSE),0)</f>
        <v>0</v>
      </c>
      <c r="DV147" s="1721"/>
      <c r="DY147" s="1731"/>
    </row>
    <row r="148" spans="1:129">
      <c r="A148" s="1778" t="s">
        <v>1851</v>
      </c>
      <c r="B148" s="1562">
        <f t="shared" si="54"/>
        <v>621</v>
      </c>
      <c r="C148" s="1562">
        <f t="shared" si="55"/>
        <v>340</v>
      </c>
      <c r="D148" s="1562">
        <f t="shared" si="56"/>
        <v>23</v>
      </c>
      <c r="E148" s="1563">
        <f t="shared" si="57"/>
        <v>0.54750402576489532</v>
      </c>
      <c r="F148" s="1786">
        <f t="shared" si="58"/>
        <v>9</v>
      </c>
      <c r="G148" s="1595" t="s">
        <v>2159</v>
      </c>
      <c r="H148" s="1567">
        <f t="shared" si="59"/>
        <v>9</v>
      </c>
      <c r="I148" s="1734">
        <f t="shared" si="60"/>
        <v>621</v>
      </c>
      <c r="J148" s="1734">
        <f t="shared" si="61"/>
        <v>340</v>
      </c>
      <c r="K148" s="1734">
        <f t="shared" si="62"/>
        <v>23</v>
      </c>
      <c r="L148" s="1806">
        <f t="shared" si="63"/>
        <v>0.54750402576489532</v>
      </c>
      <c r="M148" s="1751"/>
      <c r="N148" s="1751"/>
      <c r="O148" s="1700">
        <f>IFERROR(VLOOKUP($A148,'2022'!$B$2:$K$174,3,FALSE),0)</f>
        <v>0</v>
      </c>
      <c r="P148" s="1858">
        <f>IFERROR(VLOOKUP($A148,'2022'!$B$2:$K$174,4,FALSE),0)</f>
        <v>0</v>
      </c>
      <c r="Q148" s="1858">
        <f>IFERROR(VLOOKUP($A148,'2022'!$B$2:$K$174,5,FALSE),0)</f>
        <v>0</v>
      </c>
      <c r="R148" s="1858">
        <f>IFERROR(VLOOKUP($A148,'2022'!$B$2:$K$174,8,FALSE),0)</f>
        <v>0</v>
      </c>
      <c r="S148" s="1740">
        <f>IFERROR(VLOOKUP($A148,'2022'!$B$2:$K$174,10,FALSE),0)</f>
        <v>0</v>
      </c>
      <c r="T148" s="1700">
        <f>IFERROR(VLOOKUP($A148,'2021'!$B$2:$K$174,3,FALSE),0)</f>
        <v>0</v>
      </c>
      <c r="U148" s="1843">
        <f>IFERROR(VLOOKUP($A148,'2021'!$B$2:$K$174,4,FALSE),0)</f>
        <v>0</v>
      </c>
      <c r="V148" s="1843">
        <f>IFERROR(VLOOKUP($A148,'2021'!$B$2:$K$174,5,FALSE),0)</f>
        <v>0</v>
      </c>
      <c r="W148" s="1843">
        <f>IFERROR(VLOOKUP($A148,'2021'!$B$2:$K$174,8,FALSE),0)</f>
        <v>0</v>
      </c>
      <c r="X148" s="1740">
        <f>IFERROR(VLOOKUP($A148,'2021'!$B$2:$K$174,10,FALSE),0)</f>
        <v>0</v>
      </c>
      <c r="Y148" s="1700">
        <f>IFERROR(VLOOKUP($A148,'2020'!$B$2:$K$170,3,FALSE),0)</f>
        <v>0</v>
      </c>
      <c r="Z148" s="1829">
        <f>IFERROR(VLOOKUP($A148,'2020'!$B$2:$K$170,4,FALSE),0)</f>
        <v>0</v>
      </c>
      <c r="AA148" s="1829">
        <f>IFERROR(VLOOKUP($A148,'2020'!$B$2:$K$170,5,FALSE),0)</f>
        <v>0</v>
      </c>
      <c r="AB148" s="1829">
        <f>IFERROR(VLOOKUP($A148,'2020'!$B$2:$K$170,8,FALSE),0)</f>
        <v>0</v>
      </c>
      <c r="AC148" s="1740">
        <f>IFERROR(VLOOKUP($A148,'2020'!$B$2:$K$170,10,FALSE),0)</f>
        <v>0</v>
      </c>
      <c r="AD148" s="1700">
        <f>IFERROR(VLOOKUP($A148,'2019'!$B$2:$K$170,3,FALSE),0)</f>
        <v>0</v>
      </c>
      <c r="AE148" s="1823">
        <f>IFERROR(VLOOKUP($A148,'2019'!$B$2:$K$170,4,FALSE),0)</f>
        <v>0</v>
      </c>
      <c r="AF148" s="1823">
        <f>IFERROR(VLOOKUP($A148,'2019'!$B$2:$K$170,5,FALSE),0)</f>
        <v>0</v>
      </c>
      <c r="AG148" s="1823">
        <f>IFERROR(VLOOKUP($A148,'2019'!$B$2:$K$170,8,FALSE),0)</f>
        <v>0</v>
      </c>
      <c r="AH148" s="1740">
        <f>IFERROR(VLOOKUP($A148,'2019'!$B$2:$K$170,10,FALSE),0)</f>
        <v>0</v>
      </c>
      <c r="AI148" s="1700">
        <f>IFERROR(VLOOKUP($A148,'2018'!$B$2:$K$170,3,FALSE),0)</f>
        <v>0</v>
      </c>
      <c r="AJ148" s="1821">
        <f>IFERROR(VLOOKUP($A148,'2018'!$B$2:$K$170,4,FALSE),0)</f>
        <v>0</v>
      </c>
      <c r="AK148" s="1821">
        <f>IFERROR(VLOOKUP($A148,'2018'!$B$2:$K$170,5,FALSE),0)</f>
        <v>0</v>
      </c>
      <c r="AL148" s="1821">
        <f>IFERROR(VLOOKUP($A148,'2018'!$B$2:$K$170,8,FALSE),0)</f>
        <v>0</v>
      </c>
      <c r="AM148" s="1740">
        <f>IFERROR(VLOOKUP($A148,'2018'!$B$2:$K$170,10,FALSE),0)</f>
        <v>0</v>
      </c>
      <c r="AN148" s="1700">
        <f>IFERROR(VLOOKUP($A148,'2017'!$B$2:$J$163,2,FALSE),0)</f>
        <v>0</v>
      </c>
      <c r="AO148" s="1815">
        <f>IFERROR(VLOOKUP($A148,'2017'!$B$2:$J$163,3,FALSE),0)</f>
        <v>0</v>
      </c>
      <c r="AP148" s="1815">
        <f>IFERROR(VLOOKUP($A148,'2017'!$B$2:$J$163,4,FALSE),0)</f>
        <v>0</v>
      </c>
      <c r="AQ148" s="1815">
        <f>IFERROR(VLOOKUP($A148,'2017'!$B$2:$J$163,7,FALSE),0)</f>
        <v>0</v>
      </c>
      <c r="AR148" s="1740">
        <f>IFERROR(VLOOKUP($A148,'2017'!$B$2:$J$163,9,FALSE),0)</f>
        <v>0</v>
      </c>
      <c r="AS148" s="1700">
        <f>IFERROR(VLOOKUP($A148,'2016'!$B$2:$K$165,3,FALSE),0)</f>
        <v>0</v>
      </c>
      <c r="AT148" s="1796">
        <f>IFERROR(VLOOKUP($A148,'2016'!$B$2:$K$165,4,FALSE),0)</f>
        <v>0</v>
      </c>
      <c r="AU148" s="1796">
        <f>IFERROR(VLOOKUP($A148,'2016'!$B$2:$K$165,5,FALSE),0)</f>
        <v>0</v>
      </c>
      <c r="AV148" s="1796">
        <f>IFERROR(VLOOKUP($A148,'2016'!$B$2:$K$165,8,FALSE),0)</f>
        <v>0</v>
      </c>
      <c r="AW148" s="1740">
        <f>IFERROR(VLOOKUP($A148,'2016'!$B$2:$K$165,10,FALSE),0)</f>
        <v>0</v>
      </c>
      <c r="AX148" s="1700">
        <f>IFERROR(VLOOKUP($A148,'2015'!$B$2:$K$165,3,FALSE),0)</f>
        <v>0</v>
      </c>
      <c r="AY148" s="1695">
        <f>IFERROR(VLOOKUP($A148,'2015'!$B$2:$K$165,4,FALSE),0)</f>
        <v>0</v>
      </c>
      <c r="AZ148" s="1695">
        <f>IFERROR(VLOOKUP($A148,'2015'!$B$2:$K$165,5,FALSE),0)</f>
        <v>0</v>
      </c>
      <c r="BA148" s="1695">
        <f>IFERROR(VLOOKUP($A148,'2015'!$B$2:$K$165,8,FALSE),0)</f>
        <v>0</v>
      </c>
      <c r="BB148" s="1740">
        <f>IFERROR(VLOOKUP($A148,'2015'!$B$2:$K$165,10,FALSE),0)</f>
        <v>0</v>
      </c>
      <c r="BC148" s="1700">
        <f>IFERROR(VLOOKUP($A148,'2014'!$B$2:$K$157,3,FALSE),0)</f>
        <v>0</v>
      </c>
      <c r="BD148" s="1691">
        <f>IFERROR(VLOOKUP($A148,'2014'!$B$2:$K$157,4,FALSE),0)</f>
        <v>0</v>
      </c>
      <c r="BE148" s="1691">
        <f>IFERROR(VLOOKUP($A148,'2014'!$B$2:$K$157,5,FALSE),0)</f>
        <v>0</v>
      </c>
      <c r="BF148" s="1691">
        <f>IFERROR(VLOOKUP($A148,'2014'!$B$2:$K$157,8,FALSE),0)</f>
        <v>0</v>
      </c>
      <c r="BG148" s="1740">
        <f>IFERROR(VLOOKUP($A148,'2014'!$B$2:$K$157,10,FALSE),0)</f>
        <v>0</v>
      </c>
      <c r="BH148" s="1700">
        <f>IFERROR(VLOOKUP($A148,'2013'!$D$4:$I$249,2,FALSE),0)</f>
        <v>0</v>
      </c>
      <c r="BI148" s="1691">
        <f>IFERROR(VLOOKUP($A148,'2013'!$D$4:$I$249,3,FALSE),0)</f>
        <v>0</v>
      </c>
      <c r="BJ148" s="1691">
        <f>IFERROR(VLOOKUP($A148,'2013'!$D$4:$I$249,4,FALSE),0)</f>
        <v>0</v>
      </c>
      <c r="BK148" s="1691">
        <f>IFERROR(VLOOKUP($A148,'2013'!$D$4:$I$249,5,FALSE),0)</f>
        <v>0</v>
      </c>
      <c r="BL148" s="1740">
        <f>IFERROR(VLOOKUP($A148,'2013'!$D$4:$I$249,6,FALSE),0)</f>
        <v>0</v>
      </c>
      <c r="BM148" s="1737">
        <f>IFERROR(VLOOKUP($A148,'2012'!$D$3:$O$172,2,FALSE),0)</f>
        <v>0</v>
      </c>
      <c r="BN148" s="1691">
        <f>IFERROR(VLOOKUP($A148,'2012'!$D$3:$O$172,3,FALSE),0)</f>
        <v>0</v>
      </c>
      <c r="BO148" s="1743">
        <f>IFERROR(VLOOKUP($A148,'2012'!$D$3:$O$172,4,FALSE),0)</f>
        <v>0</v>
      </c>
      <c r="BP148" s="1700">
        <f>IFERROR(VLOOKUP($A148,'2012'!$D$3:$O$172,5,FALSE),0)</f>
        <v>0</v>
      </c>
      <c r="BQ148" s="1691">
        <f>IFERROR(VLOOKUP($A148,'2012'!$D$3:$O$172,6,FALSE),0)</f>
        <v>0</v>
      </c>
      <c r="BR148" s="1691">
        <f>IFERROR(VLOOKUP($A148,'2012'!$D$3:$O$172,7,FALSE),0)</f>
        <v>0</v>
      </c>
      <c r="BS148" s="1691">
        <f>IFERROR(VLOOKUP($A148,'2012'!$D$3:$O$172,8,FALSE),0)</f>
        <v>0</v>
      </c>
      <c r="BT148" s="1740">
        <f>IFERROR(VLOOKUP($A148,'2012'!$D$3:$O$172,9,FALSE),0)</f>
        <v>0</v>
      </c>
      <c r="BX148" s="1700">
        <f>IFERROR(VLOOKUP($A148,'2011'!$D$4:$I$251,2,FALSE),0)</f>
        <v>0</v>
      </c>
      <c r="BY148" s="1691">
        <f>IFERROR(VLOOKUP($A148,'2011'!$D$4:$I$251,3,FALSE),0)</f>
        <v>0</v>
      </c>
      <c r="BZ148" s="1691">
        <f>IFERROR(VLOOKUP($A148,'2011'!$D$4:$I$251,4,FALSE),0)</f>
        <v>0</v>
      </c>
      <c r="CA148" s="1691">
        <f>IFERROR(VLOOKUP($A148,'2011'!$D$4:$I$251,5,FALSE),0)</f>
        <v>0</v>
      </c>
      <c r="CB148" s="1740">
        <f>IFERROR(VLOOKUP($A148,'2011'!$D$4:$I$251,6,FALSE),0)</f>
        <v>0</v>
      </c>
      <c r="CC148" s="1700">
        <f>IFERROR(VLOOKUP($A148,'2010'!$C$3:$H$234,2,FALSE),0)</f>
        <v>0</v>
      </c>
      <c r="CD148" s="1691">
        <f>IFERROR(VLOOKUP($A148,'2010'!$C$3:$H$234,3,FALSE),0)</f>
        <v>0</v>
      </c>
      <c r="CE148" s="1691">
        <f>IFERROR(VLOOKUP($A148,'2010'!$C$3:$H$234,4,FALSE),0)</f>
        <v>0</v>
      </c>
      <c r="CF148" s="1691">
        <f>IFERROR(VLOOKUP($A148,'2010'!$C$3:$H$234,5,FALSE),0)</f>
        <v>0</v>
      </c>
      <c r="CG148" s="1740">
        <f>IFERROR(VLOOKUP($A148,'2010'!$C$3:$H$234,6,FALSE),0)</f>
        <v>0</v>
      </c>
      <c r="CH148" s="1700">
        <f>IFERROR(VLOOKUP($A148,'2009'!$C$3:$H$242,2,FALSE),0)</f>
        <v>0</v>
      </c>
      <c r="CI148" s="1691">
        <f>IFERROR(VLOOKUP($A148,'2009'!$C$3:$H$242,3,FALSE),0)</f>
        <v>0</v>
      </c>
      <c r="CJ148" s="1691">
        <f>IFERROR(VLOOKUP($A148,'2009'!$C$3:$H$242,4,FALSE),0)</f>
        <v>0</v>
      </c>
      <c r="CK148" s="1691">
        <f>IFERROR(VLOOKUP($A148,'2009'!$C$3:$H$242,5,FALSE),0)</f>
        <v>0</v>
      </c>
      <c r="CL148" s="1740">
        <f>IFERROR(VLOOKUP($A148,'2009'!$C$3:$H$242,6,FALSE),0)</f>
        <v>0</v>
      </c>
      <c r="CM148" s="1700">
        <f>IFERROR(VLOOKUP($A148,'2008'!$C$3:$H$229,2,FALSE),0)</f>
        <v>0</v>
      </c>
      <c r="CN148" s="1691">
        <f>IFERROR(VLOOKUP($A148,'2008'!$C$3:$H$229,3,FALSE),0)</f>
        <v>0</v>
      </c>
      <c r="CO148" s="1691">
        <f>IFERROR(VLOOKUP($A148,'2008'!$C$3:$H$229,4,FALSE),0)</f>
        <v>0</v>
      </c>
      <c r="CP148" s="1691">
        <f>IFERROR(VLOOKUP($A148,'2008'!$C$3:$H$229,5,FALSE),0)</f>
        <v>0</v>
      </c>
      <c r="CQ148" s="1740">
        <f>IFERROR(VLOOKUP($A148,'2008'!$C$3:$H$229,6,FALSE),0)</f>
        <v>0</v>
      </c>
      <c r="CR148" s="1700">
        <f>IFERROR(VLOOKUP($A148,'2007'!$C$3:$M$238,7,FALSE),0)</f>
        <v>0</v>
      </c>
      <c r="CS148" s="1691">
        <f>IFERROR(VLOOKUP($A148,'2007'!$C$3:$M$238,8,FALSE),0)</f>
        <v>0</v>
      </c>
      <c r="CT148" s="1691">
        <f>IFERROR(VLOOKUP($A148,'2007'!$C$3:$M$238,9,FALSE),0)</f>
        <v>0</v>
      </c>
      <c r="CU148" s="1691">
        <f>IFERROR(VLOOKUP($A148,'2007'!$C$3:$M$238,10,FALSE),0)</f>
        <v>0</v>
      </c>
      <c r="CV148" s="1740">
        <f>IFERROR(VLOOKUP($A148,'2007'!$C$3:$M$238,11,FALSE),0)</f>
        <v>0</v>
      </c>
      <c r="CW148" s="1700">
        <f>IFERROR(VLOOKUP($A148,'2006'!$A$2:$F$200,2,FALSE),0)</f>
        <v>0</v>
      </c>
      <c r="CX148" s="1691">
        <f>IFERROR(VLOOKUP($A148,'2006'!$A$2:$F$200,4,FALSE),0)</f>
        <v>0</v>
      </c>
      <c r="CY148" s="1691">
        <f>IFERROR(VLOOKUP($A148,'2006'!$A$2:$F$200,5,FALSE),0)</f>
        <v>0</v>
      </c>
      <c r="CZ148" s="1740">
        <f>IFERROR(VLOOKUP($A148,'2006'!$A$2:$F$200,6,FALSE),0)</f>
        <v>0</v>
      </c>
      <c r="DA148" s="1700">
        <f>IFERROR(VLOOKUP($A148,'2005'!$C$3:$M$205,8,FALSE),0)</f>
        <v>0</v>
      </c>
      <c r="DB148" s="1691">
        <f>IFERROR(VLOOKUP($A148,'2005'!$C$3:$M$205,9,FALSE),0)</f>
        <v>0</v>
      </c>
      <c r="DC148" s="1691">
        <f>IFERROR(VLOOKUP($A148,'2005'!$C$3:$M$205,10,FALSE),0)</f>
        <v>0</v>
      </c>
      <c r="DD148" s="1740">
        <f>IFERROR(VLOOKUP($A148,'2005'!$C$3:$M$205,11,FALSE),0)</f>
        <v>0</v>
      </c>
      <c r="DE148" s="1700">
        <f>IFERROR(VLOOKUP($A148,'2004'!$C$3:$M$213,8,FALSE),0)</f>
        <v>0</v>
      </c>
      <c r="DF148" s="1691">
        <f>IFERROR(VLOOKUP($A148,'2004'!$C$3:$M$213,9,FALSE),0)</f>
        <v>0</v>
      </c>
      <c r="DG148" s="1691">
        <f>IFERROR(VLOOKUP($A148,'2004'!$C$3:$M$213,10,FALSE),0)</f>
        <v>0</v>
      </c>
      <c r="DH148" s="1740">
        <f>IFERROR(VLOOKUP($A148,'2004'!$C$3:$M$213,11,FALSE),0)</f>
        <v>0</v>
      </c>
      <c r="DI148" s="1700">
        <f>IFERROR(VLOOKUP($A148,'2003'!$C$3:$Q$214,12,FALSE),0)</f>
        <v>0</v>
      </c>
      <c r="DJ148" s="1691">
        <f>IFERROR(VLOOKUP($A148,'2003'!$C$3:$Q$214,13,FALSE),0)</f>
        <v>0</v>
      </c>
      <c r="DK148" s="1691">
        <f>IFERROR(VLOOKUP($A148,'2003'!$C$3:$Q$214,14,FALSE),0)</f>
        <v>0</v>
      </c>
      <c r="DL148" s="1740">
        <f>IFERROR(VLOOKUP($A148,'2003'!$C$3:$Q$214,15,FALSE),0)</f>
        <v>0</v>
      </c>
      <c r="DM148" s="1700">
        <f>IFERROR(VLOOKUP($A148,'2002'!$D$3:$R$214,12,FALSE),0)</f>
        <v>0</v>
      </c>
      <c r="DN148" s="1691">
        <f>IFERROR(VLOOKUP($A148,'2002'!$D$3:$R$214,13,FALSE),0)</f>
        <v>0</v>
      </c>
      <c r="DO148" s="1691">
        <f>IFERROR(VLOOKUP($A148,'2002'!$D$3:$R$214,14,FALSE),0)</f>
        <v>0</v>
      </c>
      <c r="DP148" s="1788">
        <f>IFERROR(VLOOKUP($A148,'2002'!$D$3:$R$214,15,FALSE),0)</f>
        <v>0</v>
      </c>
      <c r="DQ148" s="1700">
        <f>IFERROR(VLOOKUP($A148,'Pre 2002'!$C$3:$CK$382,84,FALSE),0)</f>
        <v>621</v>
      </c>
      <c r="DR148" s="1695">
        <f>IFERROR(VLOOKUP($A148,'Pre 2002'!$C$3:$CK$382,85,FALSE),0)</f>
        <v>340</v>
      </c>
      <c r="DS148" s="1695">
        <f>IFERROR(VLOOKUP($A148,'Pre 2002'!$C$3:$CK$382,86,FALSE),0)</f>
        <v>23</v>
      </c>
      <c r="DT148" s="1790">
        <f>IFERROR(VLOOKUP($A148,'Pre 2002'!$C$3:$CK$382,87,FALSE),0)</f>
        <v>0.54750402576489532</v>
      </c>
      <c r="DU148" s="1741">
        <f>IFERROR(VLOOKUP(A148,'Pre 2002'!$C$3:$CG$382,83,FALSE),0)</f>
        <v>9</v>
      </c>
      <c r="DV148" s="1722"/>
      <c r="DY148" s="1731"/>
    </row>
    <row r="149" spans="1:129" ht="14.4">
      <c r="A149" s="1781" t="s">
        <v>1157</v>
      </c>
      <c r="B149" s="1562">
        <f t="shared" si="54"/>
        <v>755</v>
      </c>
      <c r="C149" s="1562">
        <f t="shared" si="55"/>
        <v>385</v>
      </c>
      <c r="D149" s="1562">
        <f t="shared" si="56"/>
        <v>23</v>
      </c>
      <c r="E149" s="1563">
        <f t="shared" si="57"/>
        <v>0.50993377483443714</v>
      </c>
      <c r="F149" s="1786">
        <f t="shared" si="58"/>
        <v>12</v>
      </c>
      <c r="G149" s="1595">
        <v>1998</v>
      </c>
      <c r="H149" s="1567">
        <f t="shared" si="59"/>
        <v>9</v>
      </c>
      <c r="I149" s="1734">
        <f t="shared" si="60"/>
        <v>603</v>
      </c>
      <c r="J149" s="1734">
        <f t="shared" si="61"/>
        <v>316</v>
      </c>
      <c r="K149" s="1734">
        <f t="shared" si="62"/>
        <v>22</v>
      </c>
      <c r="L149" s="1806">
        <f t="shared" si="63"/>
        <v>0.52404643449419563</v>
      </c>
      <c r="M149" s="1751"/>
      <c r="N149" s="1751"/>
      <c r="O149" s="1700">
        <f>IFERROR(VLOOKUP($A149,'2022'!$B$2:$K$174,3,FALSE),0)</f>
        <v>0</v>
      </c>
      <c r="P149" s="1858">
        <f>IFERROR(VLOOKUP($A149,'2022'!$B$2:$K$174,4,FALSE),0)</f>
        <v>0</v>
      </c>
      <c r="Q149" s="1858">
        <f>IFERROR(VLOOKUP($A149,'2022'!$B$2:$K$174,5,FALSE),0)</f>
        <v>0</v>
      </c>
      <c r="R149" s="1858">
        <f>IFERROR(VLOOKUP($A149,'2022'!$B$2:$K$174,8,FALSE),0)</f>
        <v>0</v>
      </c>
      <c r="S149" s="1740">
        <f>IFERROR(VLOOKUP($A149,'2022'!$B$2:$K$174,10,FALSE),0)</f>
        <v>0</v>
      </c>
      <c r="T149" s="1700">
        <f>IFERROR(VLOOKUP($A149,'2021'!$B$2:$K$174,3,FALSE),0)</f>
        <v>0</v>
      </c>
      <c r="U149" s="1843">
        <f>IFERROR(VLOOKUP($A149,'2021'!$B$2:$K$174,4,FALSE),0)</f>
        <v>0</v>
      </c>
      <c r="V149" s="1843">
        <f>IFERROR(VLOOKUP($A149,'2021'!$B$2:$K$174,5,FALSE),0)</f>
        <v>0</v>
      </c>
      <c r="W149" s="1843">
        <f>IFERROR(VLOOKUP($A149,'2021'!$B$2:$K$174,8,FALSE),0)</f>
        <v>0</v>
      </c>
      <c r="X149" s="1740">
        <f>IFERROR(VLOOKUP($A149,'2021'!$B$2:$K$174,10,FALSE),0)</f>
        <v>0</v>
      </c>
      <c r="Y149" s="1700">
        <f>IFERROR(VLOOKUP($A149,'2020'!$B$2:$K$170,3,FALSE),0)</f>
        <v>0</v>
      </c>
      <c r="Z149" s="1829">
        <f>IFERROR(VLOOKUP($A149,'2020'!$B$2:$K$170,4,FALSE),0)</f>
        <v>0</v>
      </c>
      <c r="AA149" s="1829">
        <f>IFERROR(VLOOKUP($A149,'2020'!$B$2:$K$170,5,FALSE),0)</f>
        <v>0</v>
      </c>
      <c r="AB149" s="1829">
        <f>IFERROR(VLOOKUP($A149,'2020'!$B$2:$K$170,8,FALSE),0)</f>
        <v>0</v>
      </c>
      <c r="AC149" s="1740">
        <f>IFERROR(VLOOKUP($A149,'2020'!$B$2:$K$170,10,FALSE),0)</f>
        <v>0</v>
      </c>
      <c r="AD149" s="1700">
        <f>IFERROR(VLOOKUP($A149,'2019'!$B$2:$K$170,3,FALSE),0)</f>
        <v>0</v>
      </c>
      <c r="AE149" s="1823">
        <f>IFERROR(VLOOKUP($A149,'2019'!$B$2:$K$170,4,FALSE),0)</f>
        <v>0</v>
      </c>
      <c r="AF149" s="1823">
        <f>IFERROR(VLOOKUP($A149,'2019'!$B$2:$K$170,5,FALSE),0)</f>
        <v>0</v>
      </c>
      <c r="AG149" s="1823">
        <f>IFERROR(VLOOKUP($A149,'2019'!$B$2:$K$170,8,FALSE),0)</f>
        <v>0</v>
      </c>
      <c r="AH149" s="1740">
        <f>IFERROR(VLOOKUP($A149,'2019'!$B$2:$K$170,10,FALSE),0)</f>
        <v>0</v>
      </c>
      <c r="AI149" s="1700">
        <f>IFERROR(VLOOKUP($A149,'2018'!$B$2:$K$170,3,FALSE),0)</f>
        <v>0</v>
      </c>
      <c r="AJ149" s="1821">
        <f>IFERROR(VLOOKUP($A149,'2018'!$B$2:$K$170,4,FALSE),0)</f>
        <v>0</v>
      </c>
      <c r="AK149" s="1821">
        <f>IFERROR(VLOOKUP($A149,'2018'!$B$2:$K$170,5,FALSE),0)</f>
        <v>0</v>
      </c>
      <c r="AL149" s="1821">
        <f>IFERROR(VLOOKUP($A149,'2018'!$B$2:$K$170,8,FALSE),0)</f>
        <v>0</v>
      </c>
      <c r="AM149" s="1740">
        <f>IFERROR(VLOOKUP($A149,'2018'!$B$2:$K$170,10,FALSE),0)</f>
        <v>0</v>
      </c>
      <c r="AN149" s="1700">
        <f>IFERROR(VLOOKUP($A149,'2017'!$B$2:$J$163,2,FALSE),0)</f>
        <v>39</v>
      </c>
      <c r="AO149" s="1815">
        <f>IFERROR(VLOOKUP($A149,'2017'!$B$2:$J$163,3,FALSE),0)</f>
        <v>7</v>
      </c>
      <c r="AP149" s="1815">
        <f>IFERROR(VLOOKUP($A149,'2017'!$B$2:$J$163,4,FALSE),0)</f>
        <v>17</v>
      </c>
      <c r="AQ149" s="1815">
        <f>IFERROR(VLOOKUP($A149,'2017'!$B$2:$J$163,7,FALSE),0)</f>
        <v>0</v>
      </c>
      <c r="AR149" s="1740">
        <f>IFERROR(VLOOKUP($A149,'2017'!$B$2:$J$163,9,FALSE),0)</f>
        <v>0.4358974358974359</v>
      </c>
      <c r="AS149" s="1700">
        <f>IFERROR(VLOOKUP($A149,'2016'!$B$2:$K$165,3,FALSE),0)</f>
        <v>64</v>
      </c>
      <c r="AT149" s="1796">
        <f>IFERROR(VLOOKUP($A149,'2016'!$B$2:$K$165,4,FALSE),0)</f>
        <v>20</v>
      </c>
      <c r="AU149" s="1796">
        <f>IFERROR(VLOOKUP($A149,'2016'!$B$2:$K$165,5,FALSE),0)</f>
        <v>30</v>
      </c>
      <c r="AV149" s="1796">
        <f>IFERROR(VLOOKUP($A149,'2016'!$B$2:$K$165,8,FALSE),0)</f>
        <v>0</v>
      </c>
      <c r="AW149" s="1740">
        <f>IFERROR(VLOOKUP($A149,'2016'!$B$2:$K$165,10,FALSE),0)</f>
        <v>0.46899999999999997</v>
      </c>
      <c r="AX149" s="1700">
        <f>IFERROR(VLOOKUP($A149,'2015'!$B$2:$K$165,3,FALSE),0)</f>
        <v>49</v>
      </c>
      <c r="AY149" s="1695">
        <f>IFERROR(VLOOKUP($A149,'2015'!$B$2:$K$165,4,FALSE),0)</f>
        <v>6</v>
      </c>
      <c r="AZ149" s="1695">
        <f>IFERROR(VLOOKUP($A149,'2015'!$B$2:$K$165,5,FALSE),0)</f>
        <v>22</v>
      </c>
      <c r="BA149" s="1695">
        <f>IFERROR(VLOOKUP($A149,'2015'!$B$2:$K$165,8,FALSE),0)</f>
        <v>1</v>
      </c>
      <c r="BB149" s="1740">
        <f>IFERROR(VLOOKUP($A149,'2015'!$B$2:$K$165,10,FALSE),0)</f>
        <v>0.44897959183673469</v>
      </c>
      <c r="BC149" s="1700">
        <f>IFERROR(VLOOKUP($A149,'2014'!$B$2:$K$157,3,FALSE),0)</f>
        <v>0</v>
      </c>
      <c r="BD149" s="1691">
        <f>IFERROR(VLOOKUP($A149,'2014'!$B$2:$K$157,4,FALSE),0)</f>
        <v>0</v>
      </c>
      <c r="BE149" s="1691">
        <f>IFERROR(VLOOKUP($A149,'2014'!$B$2:$K$157,5,FALSE),0)</f>
        <v>0</v>
      </c>
      <c r="BF149" s="1691">
        <f>IFERROR(VLOOKUP($A149,'2014'!$B$2:$K$157,8,FALSE),0)</f>
        <v>0</v>
      </c>
      <c r="BG149" s="1740">
        <f>IFERROR(VLOOKUP($A149,'2014'!$B$2:$K$157,10,FALSE),0)</f>
        <v>0</v>
      </c>
      <c r="BH149" s="1700">
        <f>IFERROR(VLOOKUP($A149,'2013'!$D$4:$I$249,2,FALSE),0)</f>
        <v>0</v>
      </c>
      <c r="BI149" s="1691">
        <f>IFERROR(VLOOKUP($A149,'2013'!$D$4:$I$249,3,FALSE),0)</f>
        <v>0</v>
      </c>
      <c r="BJ149" s="1691">
        <f>IFERROR(VLOOKUP($A149,'2013'!$D$4:$I$249,4,FALSE),0)</f>
        <v>0</v>
      </c>
      <c r="BK149" s="1691">
        <f>IFERROR(VLOOKUP($A149,'2013'!$D$4:$I$249,5,FALSE),0)</f>
        <v>0</v>
      </c>
      <c r="BL149" s="1740">
        <f>IFERROR(VLOOKUP($A149,'2013'!$D$4:$I$249,6,FALSE),0)</f>
        <v>0</v>
      </c>
      <c r="BM149" s="1737">
        <f>IFERROR(VLOOKUP($A149,'2012'!$D$3:$O$172,2,FALSE),0)</f>
        <v>571</v>
      </c>
      <c r="BN149" s="1691">
        <f>IFERROR(VLOOKUP($A149,'2012'!$D$3:$O$172,3,FALSE),0)</f>
        <v>312</v>
      </c>
      <c r="BO149" s="1743">
        <f>IFERROR(VLOOKUP($A149,'2012'!$D$3:$O$172,4,FALSE),0)</f>
        <v>22</v>
      </c>
      <c r="BP149" s="1700">
        <f>IFERROR(VLOOKUP($A149,'2012'!$D$3:$O$172,5,FALSE),0)</f>
        <v>58</v>
      </c>
      <c r="BQ149" s="1691">
        <f>IFERROR(VLOOKUP($A149,'2012'!$D$3:$O$172,6,FALSE),0)</f>
        <v>14</v>
      </c>
      <c r="BR149" s="1691">
        <f>IFERROR(VLOOKUP($A149,'2012'!$D$3:$O$172,7,FALSE),0)</f>
        <v>24</v>
      </c>
      <c r="BS149" s="1691">
        <f>IFERROR(VLOOKUP($A149,'2012'!$D$3:$O$172,8,FALSE),0)</f>
        <v>1</v>
      </c>
      <c r="BT149" s="1740">
        <f>IFERROR(VLOOKUP($A149,'2012'!$D$3:$O$172,9,FALSE),0)</f>
        <v>0.41379310344827586</v>
      </c>
      <c r="BU149" s="1737">
        <f>IFERROR(VLOOKUP($A149,'2012'!$D$3:$O$172,10,FALSE),0)</f>
        <v>514</v>
      </c>
      <c r="BV149" s="1691">
        <f>IFERROR(VLOOKUP($A149,'2012'!$D$3:$O$172,11,FALSE),0)</f>
        <v>289</v>
      </c>
      <c r="BW149" s="1743">
        <f>IFERROR(VLOOKUP($A149,'2012'!$D$3:$O$172,12,FALSE),0)</f>
        <v>21</v>
      </c>
      <c r="BX149" s="1700">
        <f>IFERROR(VLOOKUP($A149,'2011'!$D$4:$I$251,2,FALSE),0)</f>
        <v>0</v>
      </c>
      <c r="BY149" s="1691">
        <f>IFERROR(VLOOKUP($A149,'2011'!$D$4:$I$251,3,FALSE),0)</f>
        <v>0</v>
      </c>
      <c r="BZ149" s="1691">
        <f>IFERROR(VLOOKUP($A149,'2011'!$D$4:$I$251,4,FALSE),0)</f>
        <v>0</v>
      </c>
      <c r="CA149" s="1691">
        <f>IFERROR(VLOOKUP($A149,'2011'!$D$4:$I$251,5,FALSE),0)</f>
        <v>0</v>
      </c>
      <c r="CB149" s="1740">
        <f>IFERROR(VLOOKUP($A149,'2011'!$D$4:$I$251,6,FALSE),0)</f>
        <v>0</v>
      </c>
      <c r="CC149" s="1700">
        <f>IFERROR(VLOOKUP($A149,'2010'!$C$3:$H$234,2,FALSE),0)</f>
        <v>0</v>
      </c>
      <c r="CD149" s="1691">
        <f>IFERROR(VLOOKUP($A149,'2010'!$C$3:$H$234,3,FALSE),0)</f>
        <v>0</v>
      </c>
      <c r="CE149" s="1691">
        <f>IFERROR(VLOOKUP($A149,'2010'!$C$3:$H$234,4,FALSE),0)</f>
        <v>0</v>
      </c>
      <c r="CF149" s="1691">
        <f>IFERROR(VLOOKUP($A149,'2010'!$C$3:$H$234,5,FALSE),0)</f>
        <v>0</v>
      </c>
      <c r="CG149" s="1740">
        <f>IFERROR(VLOOKUP($A149,'2010'!$C$3:$H$234,6,FALSE),0)</f>
        <v>0</v>
      </c>
      <c r="CH149" s="1700">
        <f>IFERROR(VLOOKUP($A149,'2009'!$C$3:$H$242,2,FALSE),0)</f>
        <v>0</v>
      </c>
      <c r="CI149" s="1691">
        <f>IFERROR(VLOOKUP($A149,'2009'!$C$3:$H$242,3,FALSE),0)</f>
        <v>0</v>
      </c>
      <c r="CJ149" s="1691">
        <f>IFERROR(VLOOKUP($A149,'2009'!$C$3:$H$242,4,FALSE),0)</f>
        <v>0</v>
      </c>
      <c r="CK149" s="1691">
        <f>IFERROR(VLOOKUP($A149,'2009'!$C$3:$H$242,5,FALSE),0)</f>
        <v>0</v>
      </c>
      <c r="CL149" s="1740">
        <f>IFERROR(VLOOKUP($A149,'2009'!$C$3:$H$242,6,FALSE),0)</f>
        <v>0</v>
      </c>
      <c r="CM149" s="1700">
        <f>IFERROR(VLOOKUP($A149,'2008'!$C$3:$H$229,2,FALSE),0)</f>
        <v>0</v>
      </c>
      <c r="CN149" s="1691">
        <f>IFERROR(VLOOKUP($A149,'2008'!$C$3:$H$229,3,FALSE),0)</f>
        <v>0</v>
      </c>
      <c r="CO149" s="1691">
        <f>IFERROR(VLOOKUP($A149,'2008'!$C$3:$H$229,4,FALSE),0)</f>
        <v>0</v>
      </c>
      <c r="CP149" s="1691">
        <f>IFERROR(VLOOKUP($A149,'2008'!$C$3:$H$229,5,FALSE),0)</f>
        <v>0</v>
      </c>
      <c r="CQ149" s="1740">
        <f>IFERROR(VLOOKUP($A149,'2008'!$C$3:$H$229,6,FALSE),0)</f>
        <v>0</v>
      </c>
      <c r="CR149" s="1700">
        <f>IFERROR(VLOOKUP($A149,'2007'!$C$3:$M$238,7,FALSE),0)</f>
        <v>0</v>
      </c>
      <c r="CS149" s="1691">
        <f>IFERROR(VLOOKUP($A149,'2007'!$C$3:$M$238,8,FALSE),0)</f>
        <v>0</v>
      </c>
      <c r="CT149" s="1691">
        <f>IFERROR(VLOOKUP($A149,'2007'!$C$3:$M$238,9,FALSE),0)</f>
        <v>0</v>
      </c>
      <c r="CU149" s="1691">
        <f>IFERROR(VLOOKUP($A149,'2007'!$C$3:$M$238,10,FALSE),0)</f>
        <v>0</v>
      </c>
      <c r="CV149" s="1740">
        <f>IFERROR(VLOOKUP($A149,'2007'!$C$3:$M$238,11,FALSE),0)</f>
        <v>0</v>
      </c>
      <c r="CW149" s="1700">
        <f>IFERROR(VLOOKUP($A149,'2006'!$A$2:$F$200,2,FALSE),0)</f>
        <v>0</v>
      </c>
      <c r="CX149" s="1691">
        <f>IFERROR(VLOOKUP($A149,'2006'!$A$2:$F$200,4,FALSE),0)</f>
        <v>0</v>
      </c>
      <c r="CY149" s="1691">
        <f>IFERROR(VLOOKUP($A149,'2006'!$A$2:$F$200,5,FALSE),0)</f>
        <v>0</v>
      </c>
      <c r="CZ149" s="1740">
        <f>IFERROR(VLOOKUP($A149,'2006'!$A$2:$F$200,6,FALSE),0)</f>
        <v>0</v>
      </c>
      <c r="DA149" s="1700">
        <f>IFERROR(VLOOKUP($A149,'2005'!$C$3:$M$205,8,FALSE),0)</f>
        <v>73</v>
      </c>
      <c r="DB149" s="1691">
        <f>IFERROR(VLOOKUP($A149,'2005'!$C$3:$M$205,9,FALSE),0)</f>
        <v>41</v>
      </c>
      <c r="DC149" s="1691">
        <f>IFERROR(VLOOKUP($A149,'2005'!$C$3:$M$205,10,FALSE),0)</f>
        <v>2</v>
      </c>
      <c r="DD149" s="1740">
        <f>IFERROR(VLOOKUP($A149,'2005'!$C$3:$M$205,11,FALSE),0)</f>
        <v>0.56164383561643838</v>
      </c>
      <c r="DE149" s="1700">
        <f>IFERROR(VLOOKUP($A149,'2004'!$C$3:$M$213,8,FALSE),0)</f>
        <v>68</v>
      </c>
      <c r="DF149" s="1691">
        <f>IFERROR(VLOOKUP($A149,'2004'!$C$3:$M$213,9,FALSE),0)</f>
        <v>38</v>
      </c>
      <c r="DG149" s="1691">
        <f>IFERROR(VLOOKUP($A149,'2004'!$C$3:$M$213,10,FALSE),0)</f>
        <v>1</v>
      </c>
      <c r="DH149" s="1740">
        <f>IFERROR(VLOOKUP($A149,'2004'!$C$3:$M$213,11,FALSE),0)</f>
        <v>0.55882352941176472</v>
      </c>
      <c r="DI149" s="1700">
        <f>IFERROR(VLOOKUP($A149,'2003'!$C$3:$Q$214,12,FALSE),0)</f>
        <v>66</v>
      </c>
      <c r="DJ149" s="1691">
        <f>IFERROR(VLOOKUP($A149,'2003'!$C$3:$Q$214,13,FALSE),0)</f>
        <v>33</v>
      </c>
      <c r="DK149" s="1691">
        <f>IFERROR(VLOOKUP($A149,'2003'!$C$3:$Q$214,14,FALSE),0)</f>
        <v>3</v>
      </c>
      <c r="DL149" s="1740">
        <f>IFERROR(VLOOKUP($A149,'2003'!$C$3:$Q$214,15,FALSE),0)</f>
        <v>0.5</v>
      </c>
      <c r="DM149" s="1700">
        <f>IFERROR(VLOOKUP($A149,'2002'!$D$3:$R$214,12,FALSE),0)</f>
        <v>59</v>
      </c>
      <c r="DN149" s="1691">
        <f>IFERROR(VLOOKUP($A149,'2002'!$D$3:$R$214,13,FALSE),0)</f>
        <v>30</v>
      </c>
      <c r="DO149" s="1691">
        <f>IFERROR(VLOOKUP($A149,'2002'!$D$3:$R$214,14,FALSE),0)</f>
        <v>2</v>
      </c>
      <c r="DP149" s="1788">
        <f>IFERROR(VLOOKUP($A149,'2002'!$D$3:$R$214,15,FALSE),0)</f>
        <v>0.50847457627118642</v>
      </c>
      <c r="DQ149" s="1700">
        <f>IFERROR(VLOOKUP($A149,'Pre 2002'!$C$3:$CK$382,84,FALSE),0)</f>
        <v>279</v>
      </c>
      <c r="DR149" s="1695">
        <f>IFERROR(VLOOKUP($A149,'Pre 2002'!$C$3:$CK$382,85,FALSE),0)</f>
        <v>150</v>
      </c>
      <c r="DS149" s="1695">
        <f>IFERROR(VLOOKUP($A149,'Pre 2002'!$C$3:$CK$382,86,FALSE),0)</f>
        <v>13</v>
      </c>
      <c r="DT149" s="1790">
        <f>IFERROR(VLOOKUP($A149,'Pre 2002'!$C$3:$CK$382,87,FALSE),0)</f>
        <v>0.5376344086021505</v>
      </c>
      <c r="DU149" s="1741">
        <f>IFERROR(VLOOKUP(A149,'Pre 2002'!$C$3:$CG$382,83,FALSE),0)</f>
        <v>4</v>
      </c>
      <c r="DV149" s="1728"/>
      <c r="DY149" s="1731"/>
    </row>
    <row r="150" spans="1:129">
      <c r="A150" s="1778" t="s">
        <v>1208</v>
      </c>
      <c r="B150" s="1562">
        <f t="shared" si="54"/>
        <v>610</v>
      </c>
      <c r="C150" s="1562">
        <f t="shared" si="55"/>
        <v>402</v>
      </c>
      <c r="D150" s="1562">
        <f t="shared" si="56"/>
        <v>22</v>
      </c>
      <c r="E150" s="1563">
        <f t="shared" si="57"/>
        <v>0.65901639344262297</v>
      </c>
      <c r="F150" s="1786">
        <f t="shared" si="58"/>
        <v>10</v>
      </c>
      <c r="G150" s="1595" t="s">
        <v>2159</v>
      </c>
      <c r="H150" s="1567">
        <f t="shared" si="59"/>
        <v>10</v>
      </c>
      <c r="I150" s="1734">
        <f t="shared" si="60"/>
        <v>610</v>
      </c>
      <c r="J150" s="1734">
        <f t="shared" si="61"/>
        <v>402</v>
      </c>
      <c r="K150" s="1734">
        <f t="shared" si="62"/>
        <v>22</v>
      </c>
      <c r="L150" s="1806">
        <f t="shared" si="63"/>
        <v>0.65901639344262297</v>
      </c>
      <c r="M150" s="1751"/>
      <c r="N150" s="1751"/>
      <c r="O150" s="1700">
        <f>IFERROR(VLOOKUP($A150,'2022'!$B$2:$K$174,3,FALSE),0)</f>
        <v>0</v>
      </c>
      <c r="P150" s="1858">
        <f>IFERROR(VLOOKUP($A150,'2022'!$B$2:$K$174,4,FALSE),0)</f>
        <v>0</v>
      </c>
      <c r="Q150" s="1858">
        <f>IFERROR(VLOOKUP($A150,'2022'!$B$2:$K$174,5,FALSE),0)</f>
        <v>0</v>
      </c>
      <c r="R150" s="1858">
        <f>IFERROR(VLOOKUP($A150,'2022'!$B$2:$K$174,8,FALSE),0)</f>
        <v>0</v>
      </c>
      <c r="S150" s="1740">
        <f>IFERROR(VLOOKUP($A150,'2022'!$B$2:$K$174,10,FALSE),0)</f>
        <v>0</v>
      </c>
      <c r="T150" s="1700">
        <f>IFERROR(VLOOKUP($A150,'2021'!$B$2:$K$174,3,FALSE),0)</f>
        <v>0</v>
      </c>
      <c r="U150" s="1843">
        <f>IFERROR(VLOOKUP($A150,'2021'!$B$2:$K$174,4,FALSE),0)</f>
        <v>0</v>
      </c>
      <c r="V150" s="1843">
        <f>IFERROR(VLOOKUP($A150,'2021'!$B$2:$K$174,5,FALSE),0)</f>
        <v>0</v>
      </c>
      <c r="W150" s="1843">
        <f>IFERROR(VLOOKUP($A150,'2021'!$B$2:$K$174,8,FALSE),0)</f>
        <v>0</v>
      </c>
      <c r="X150" s="1740">
        <f>IFERROR(VLOOKUP($A150,'2021'!$B$2:$K$174,10,FALSE),0)</f>
        <v>0</v>
      </c>
      <c r="Y150" s="1700">
        <f>IFERROR(VLOOKUP($A150,'2020'!$B$2:$K$170,3,FALSE),0)</f>
        <v>0</v>
      </c>
      <c r="Z150" s="1829">
        <f>IFERROR(VLOOKUP($A150,'2020'!$B$2:$K$170,4,FALSE),0)</f>
        <v>0</v>
      </c>
      <c r="AA150" s="1829">
        <f>IFERROR(VLOOKUP($A150,'2020'!$B$2:$K$170,5,FALSE),0)</f>
        <v>0</v>
      </c>
      <c r="AB150" s="1829">
        <f>IFERROR(VLOOKUP($A150,'2020'!$B$2:$K$170,8,FALSE),0)</f>
        <v>0</v>
      </c>
      <c r="AC150" s="1740">
        <f>IFERROR(VLOOKUP($A150,'2020'!$B$2:$K$170,10,FALSE),0)</f>
        <v>0</v>
      </c>
      <c r="AD150" s="1700">
        <f>IFERROR(VLOOKUP($A150,'2019'!$B$2:$K$170,3,FALSE),0)</f>
        <v>0</v>
      </c>
      <c r="AE150" s="1823">
        <f>IFERROR(VLOOKUP($A150,'2019'!$B$2:$K$170,4,FALSE),0)</f>
        <v>0</v>
      </c>
      <c r="AF150" s="1823">
        <f>IFERROR(VLOOKUP($A150,'2019'!$B$2:$K$170,5,FALSE),0)</f>
        <v>0</v>
      </c>
      <c r="AG150" s="1823">
        <f>IFERROR(VLOOKUP($A150,'2019'!$B$2:$K$170,8,FALSE),0)</f>
        <v>0</v>
      </c>
      <c r="AH150" s="1740">
        <f>IFERROR(VLOOKUP($A150,'2019'!$B$2:$K$170,10,FALSE),0)</f>
        <v>0</v>
      </c>
      <c r="AI150" s="1700">
        <f>IFERROR(VLOOKUP($A150,'2018'!$B$2:$K$170,3,FALSE),0)</f>
        <v>0</v>
      </c>
      <c r="AJ150" s="1821">
        <f>IFERROR(VLOOKUP($A150,'2018'!$B$2:$K$170,4,FALSE),0)</f>
        <v>0</v>
      </c>
      <c r="AK150" s="1821">
        <f>IFERROR(VLOOKUP($A150,'2018'!$B$2:$K$170,5,FALSE),0)</f>
        <v>0</v>
      </c>
      <c r="AL150" s="1821">
        <f>IFERROR(VLOOKUP($A150,'2018'!$B$2:$K$170,8,FALSE),0)</f>
        <v>0</v>
      </c>
      <c r="AM150" s="1740">
        <f>IFERROR(VLOOKUP($A150,'2018'!$B$2:$K$170,10,FALSE),0)</f>
        <v>0</v>
      </c>
      <c r="AN150" s="1700">
        <f>IFERROR(VLOOKUP($A150,'2017'!$B$2:$J$163,2,FALSE),0)</f>
        <v>0</v>
      </c>
      <c r="AO150" s="1815">
        <f>IFERROR(VLOOKUP($A150,'2017'!$B$2:$J$163,3,FALSE),0)</f>
        <v>0</v>
      </c>
      <c r="AP150" s="1815">
        <f>IFERROR(VLOOKUP($A150,'2017'!$B$2:$J$163,4,FALSE),0)</f>
        <v>0</v>
      </c>
      <c r="AQ150" s="1815">
        <f>IFERROR(VLOOKUP($A150,'2017'!$B$2:$J$163,7,FALSE),0)</f>
        <v>0</v>
      </c>
      <c r="AR150" s="1740">
        <f>IFERROR(VLOOKUP($A150,'2017'!$B$2:$J$163,9,FALSE),0)</f>
        <v>0</v>
      </c>
      <c r="AS150" s="1700">
        <f>IFERROR(VLOOKUP($A150,'2016'!$B$2:$K$165,3,FALSE),0)</f>
        <v>0</v>
      </c>
      <c r="AT150" s="1796">
        <f>IFERROR(VLOOKUP($A150,'2016'!$B$2:$K$165,4,FALSE),0)</f>
        <v>0</v>
      </c>
      <c r="AU150" s="1796">
        <f>IFERROR(VLOOKUP($A150,'2016'!$B$2:$K$165,5,FALSE),0)</f>
        <v>0</v>
      </c>
      <c r="AV150" s="1796">
        <f>IFERROR(VLOOKUP($A150,'2016'!$B$2:$K$165,8,FALSE),0)</f>
        <v>0</v>
      </c>
      <c r="AW150" s="1740">
        <f>IFERROR(VLOOKUP($A150,'2016'!$B$2:$K$165,10,FALSE),0)</f>
        <v>0</v>
      </c>
      <c r="AX150" s="1700">
        <f>IFERROR(VLOOKUP($A150,'2015'!$B$2:$K$165,3,FALSE),0)</f>
        <v>0</v>
      </c>
      <c r="AY150" s="1695">
        <f>IFERROR(VLOOKUP($A150,'2015'!$B$2:$K$165,4,FALSE),0)</f>
        <v>0</v>
      </c>
      <c r="AZ150" s="1695">
        <f>IFERROR(VLOOKUP($A150,'2015'!$B$2:$K$165,5,FALSE),0)</f>
        <v>0</v>
      </c>
      <c r="BA150" s="1695">
        <f>IFERROR(VLOOKUP($A150,'2015'!$B$2:$K$165,8,FALSE),0)</f>
        <v>0</v>
      </c>
      <c r="BB150" s="1740">
        <f>IFERROR(VLOOKUP($A150,'2015'!$B$2:$K$165,10,FALSE),0)</f>
        <v>0</v>
      </c>
      <c r="BC150" s="1700">
        <f>IFERROR(VLOOKUP($A150,'2014'!$B$2:$K$157,3,FALSE),0)</f>
        <v>0</v>
      </c>
      <c r="BD150" s="1691">
        <f>IFERROR(VLOOKUP($A150,'2014'!$B$2:$K$157,4,FALSE),0)</f>
        <v>0</v>
      </c>
      <c r="BE150" s="1691">
        <f>IFERROR(VLOOKUP($A150,'2014'!$B$2:$K$157,5,FALSE),0)</f>
        <v>0</v>
      </c>
      <c r="BF150" s="1691">
        <f>IFERROR(VLOOKUP($A150,'2014'!$B$2:$K$157,8,FALSE),0)</f>
        <v>0</v>
      </c>
      <c r="BG150" s="1740">
        <f>IFERROR(VLOOKUP($A150,'2014'!$B$2:$K$157,10,FALSE),0)</f>
        <v>0</v>
      </c>
      <c r="BH150" s="1700">
        <f>IFERROR(VLOOKUP($A150,'2013'!$D$4:$I$249,2,FALSE),0)</f>
        <v>0</v>
      </c>
      <c r="BI150" s="1691">
        <f>IFERROR(VLOOKUP($A150,'2013'!$D$4:$I$249,3,FALSE),0)</f>
        <v>0</v>
      </c>
      <c r="BJ150" s="1691">
        <f>IFERROR(VLOOKUP($A150,'2013'!$D$4:$I$249,4,FALSE),0)</f>
        <v>0</v>
      </c>
      <c r="BK150" s="1691">
        <f>IFERROR(VLOOKUP($A150,'2013'!$D$4:$I$249,5,FALSE),0)</f>
        <v>0</v>
      </c>
      <c r="BL150" s="1740">
        <f>IFERROR(VLOOKUP($A150,'2013'!$D$4:$I$249,6,FALSE),0)</f>
        <v>0</v>
      </c>
      <c r="BM150" s="1737">
        <f>IFERROR(VLOOKUP($A150,'2012'!$D$3:$O$172,2,FALSE),0)</f>
        <v>0</v>
      </c>
      <c r="BN150" s="1691">
        <f>IFERROR(VLOOKUP($A150,'2012'!$D$3:$O$172,3,FALSE),0)</f>
        <v>0</v>
      </c>
      <c r="BO150" s="1743">
        <f>IFERROR(VLOOKUP($A150,'2012'!$D$3:$O$172,4,FALSE),0)</f>
        <v>0</v>
      </c>
      <c r="BP150" s="1700">
        <f>IFERROR(VLOOKUP($A150,'2012'!$D$3:$O$172,5,FALSE),0)</f>
        <v>0</v>
      </c>
      <c r="BQ150" s="1691">
        <f>IFERROR(VLOOKUP($A150,'2012'!$D$3:$O$172,6,FALSE),0)</f>
        <v>0</v>
      </c>
      <c r="BR150" s="1691">
        <f>IFERROR(VLOOKUP($A150,'2012'!$D$3:$O$172,7,FALSE),0)</f>
        <v>0</v>
      </c>
      <c r="BS150" s="1691">
        <f>IFERROR(VLOOKUP($A150,'2012'!$D$3:$O$172,8,FALSE),0)</f>
        <v>0</v>
      </c>
      <c r="BT150" s="1740">
        <f>IFERROR(VLOOKUP($A150,'2012'!$D$3:$O$172,9,FALSE),0)</f>
        <v>0</v>
      </c>
      <c r="BX150" s="1700">
        <f>IFERROR(VLOOKUP($A150,'2011'!$D$4:$I$251,2,FALSE),0)</f>
        <v>0</v>
      </c>
      <c r="BY150" s="1691">
        <f>IFERROR(VLOOKUP($A150,'2011'!$D$4:$I$251,3,FALSE),0)</f>
        <v>0</v>
      </c>
      <c r="BZ150" s="1691">
        <f>IFERROR(VLOOKUP($A150,'2011'!$D$4:$I$251,4,FALSE),0)</f>
        <v>0</v>
      </c>
      <c r="CA150" s="1691">
        <f>IFERROR(VLOOKUP($A150,'2011'!$D$4:$I$251,5,FALSE),0)</f>
        <v>0</v>
      </c>
      <c r="CB150" s="1740">
        <f>IFERROR(VLOOKUP($A150,'2011'!$D$4:$I$251,6,FALSE),0)</f>
        <v>0</v>
      </c>
      <c r="CC150" s="1700">
        <f>IFERROR(VLOOKUP($A150,'2010'!$C$3:$H$234,2,FALSE),0)</f>
        <v>0</v>
      </c>
      <c r="CD150" s="1691">
        <f>IFERROR(VLOOKUP($A150,'2010'!$C$3:$H$234,3,FALSE),0)</f>
        <v>0</v>
      </c>
      <c r="CE150" s="1691">
        <f>IFERROR(VLOOKUP($A150,'2010'!$C$3:$H$234,4,FALSE),0)</f>
        <v>0</v>
      </c>
      <c r="CF150" s="1691">
        <f>IFERROR(VLOOKUP($A150,'2010'!$C$3:$H$234,5,FALSE),0)</f>
        <v>0</v>
      </c>
      <c r="CG150" s="1740">
        <f>IFERROR(VLOOKUP($A150,'2010'!$C$3:$H$234,6,FALSE),0)</f>
        <v>0</v>
      </c>
      <c r="CH150" s="1700">
        <f>IFERROR(VLOOKUP($A150,'2009'!$C$3:$H$242,2,FALSE),0)</f>
        <v>0</v>
      </c>
      <c r="CI150" s="1691">
        <f>IFERROR(VLOOKUP($A150,'2009'!$C$3:$H$242,3,FALSE),0)</f>
        <v>0</v>
      </c>
      <c r="CJ150" s="1691">
        <f>IFERROR(VLOOKUP($A150,'2009'!$C$3:$H$242,4,FALSE),0)</f>
        <v>0</v>
      </c>
      <c r="CK150" s="1691">
        <f>IFERROR(VLOOKUP($A150,'2009'!$C$3:$H$242,5,FALSE),0)</f>
        <v>0</v>
      </c>
      <c r="CL150" s="1740">
        <f>IFERROR(VLOOKUP($A150,'2009'!$C$3:$H$242,6,FALSE),0)</f>
        <v>0</v>
      </c>
      <c r="CM150" s="1700">
        <f>IFERROR(VLOOKUP($A150,'2008'!$C$3:$H$229,2,FALSE),0)</f>
        <v>0</v>
      </c>
      <c r="CN150" s="1691">
        <f>IFERROR(VLOOKUP($A150,'2008'!$C$3:$H$229,3,FALSE),0)</f>
        <v>0</v>
      </c>
      <c r="CO150" s="1691">
        <f>IFERROR(VLOOKUP($A150,'2008'!$C$3:$H$229,4,FALSE),0)</f>
        <v>0</v>
      </c>
      <c r="CP150" s="1691">
        <f>IFERROR(VLOOKUP($A150,'2008'!$C$3:$H$229,5,FALSE),0)</f>
        <v>0</v>
      </c>
      <c r="CQ150" s="1740">
        <f>IFERROR(VLOOKUP($A150,'2008'!$C$3:$H$229,6,FALSE),0)</f>
        <v>0</v>
      </c>
      <c r="CR150" s="1700">
        <f>IFERROR(VLOOKUP($A150,'2007'!$C$3:$M$238,7,FALSE),0)</f>
        <v>87</v>
      </c>
      <c r="CS150" s="1691">
        <f>IFERROR(VLOOKUP($A150,'2007'!$C$3:$M$238,8,FALSE),0)</f>
        <v>26</v>
      </c>
      <c r="CT150" s="1691">
        <f>IFERROR(VLOOKUP($A150,'2007'!$C$3:$M$238,9,FALSE),0)</f>
        <v>52</v>
      </c>
      <c r="CU150" s="1691">
        <f>IFERROR(VLOOKUP($A150,'2007'!$C$3:$M$238,10,FALSE),0)</f>
        <v>1</v>
      </c>
      <c r="CV150" s="1740">
        <f>IFERROR(VLOOKUP($A150,'2007'!$C$3:$M$238,11,FALSE),0)</f>
        <v>0.5977011494252874</v>
      </c>
      <c r="CW150" s="1700">
        <f>IFERROR(VLOOKUP($A150,'2006'!$A$2:$F$200,2,FALSE),0)</f>
        <v>0</v>
      </c>
      <c r="CX150" s="1691">
        <f>IFERROR(VLOOKUP($A150,'2006'!$A$2:$F$200,4,FALSE),0)</f>
        <v>0</v>
      </c>
      <c r="CY150" s="1691">
        <f>IFERROR(VLOOKUP($A150,'2006'!$A$2:$F$200,5,FALSE),0)</f>
        <v>0</v>
      </c>
      <c r="CZ150" s="1740">
        <f>IFERROR(VLOOKUP($A150,'2006'!$A$2:$F$200,6,FALSE),0)</f>
        <v>0</v>
      </c>
      <c r="DA150" s="1700">
        <f>IFERROR(VLOOKUP($A150,'2005'!$C$3:$M$205,8,FALSE),0)</f>
        <v>45</v>
      </c>
      <c r="DB150" s="1691">
        <f>IFERROR(VLOOKUP($A150,'2005'!$C$3:$M$205,9,FALSE),0)</f>
        <v>26</v>
      </c>
      <c r="DC150" s="1691">
        <f>IFERROR(VLOOKUP($A150,'2005'!$C$3:$M$205,10,FALSE),0)</f>
        <v>1</v>
      </c>
      <c r="DD150" s="1740">
        <f>IFERROR(VLOOKUP($A150,'2005'!$C$3:$M$205,11,FALSE),0)</f>
        <v>0.57777777777777772</v>
      </c>
      <c r="DE150" s="1700">
        <f>IFERROR(VLOOKUP($A150,'2004'!$C$3:$M$213,8,FALSE),0)</f>
        <v>53</v>
      </c>
      <c r="DF150" s="1691">
        <f>IFERROR(VLOOKUP($A150,'2004'!$C$3:$M$213,9,FALSE),0)</f>
        <v>31</v>
      </c>
      <c r="DG150" s="1691">
        <f>IFERROR(VLOOKUP($A150,'2004'!$C$3:$M$213,10,FALSE),0)</f>
        <v>0</v>
      </c>
      <c r="DH150" s="1740">
        <f>IFERROR(VLOOKUP($A150,'2004'!$C$3:$M$213,11,FALSE),0)</f>
        <v>0.58490566037735847</v>
      </c>
      <c r="DI150" s="1700">
        <f>IFERROR(VLOOKUP($A150,'2003'!$C$3:$Q$214,12,FALSE),0)</f>
        <v>53</v>
      </c>
      <c r="DJ150" s="1691">
        <f>IFERROR(VLOOKUP($A150,'2003'!$C$3:$Q$214,13,FALSE),0)</f>
        <v>32</v>
      </c>
      <c r="DK150" s="1691">
        <f>IFERROR(VLOOKUP($A150,'2003'!$C$3:$Q$214,14,FALSE),0)</f>
        <v>1</v>
      </c>
      <c r="DL150" s="1740">
        <f>IFERROR(VLOOKUP($A150,'2003'!$C$3:$Q$214,15,FALSE),0)</f>
        <v>0.60377358490566035</v>
      </c>
      <c r="DM150" s="1700">
        <f>IFERROR(VLOOKUP($A150,'2002'!$D$3:$R$214,12,FALSE),0)</f>
        <v>61</v>
      </c>
      <c r="DN150" s="1691">
        <f>IFERROR(VLOOKUP($A150,'2002'!$D$3:$R$214,13,FALSE),0)</f>
        <v>47</v>
      </c>
      <c r="DO150" s="1691">
        <f>IFERROR(VLOOKUP($A150,'2002'!$D$3:$R$214,14,FALSE),0)</f>
        <v>1</v>
      </c>
      <c r="DP150" s="1788">
        <f>IFERROR(VLOOKUP($A150,'2002'!$D$3:$R$214,15,FALSE),0)</f>
        <v>0.77049180327868849</v>
      </c>
      <c r="DQ150" s="1700">
        <f>IFERROR(VLOOKUP($A150,'Pre 2002'!$C$3:$CK$382,84,FALSE),0)</f>
        <v>311</v>
      </c>
      <c r="DR150" s="1695">
        <f>IFERROR(VLOOKUP($A150,'Pre 2002'!$C$3:$CK$382,85,FALSE),0)</f>
        <v>214</v>
      </c>
      <c r="DS150" s="1695">
        <f>IFERROR(VLOOKUP($A150,'Pre 2002'!$C$3:$CK$382,86,FALSE),0)</f>
        <v>18</v>
      </c>
      <c r="DT150" s="1790">
        <f>IFERROR(VLOOKUP($A150,'Pre 2002'!$C$3:$CK$382,87,FALSE),0)</f>
        <v>0.68810289389067525</v>
      </c>
      <c r="DU150" s="1741">
        <f>IFERROR(VLOOKUP(A150,'Pre 2002'!$C$3:$CG$382,83,FALSE),0)</f>
        <v>5</v>
      </c>
      <c r="DV150" s="1726"/>
      <c r="DY150" s="1731"/>
    </row>
    <row r="151" spans="1:129">
      <c r="A151" s="1778" t="s">
        <v>1329</v>
      </c>
      <c r="B151" s="1562">
        <f t="shared" si="54"/>
        <v>241</v>
      </c>
      <c r="C151" s="1562">
        <f t="shared" si="55"/>
        <v>157</v>
      </c>
      <c r="D151" s="1562">
        <f t="shared" si="56"/>
        <v>22</v>
      </c>
      <c r="E151" s="1563">
        <f t="shared" si="57"/>
        <v>0.65145228215767637</v>
      </c>
      <c r="F151" s="1786">
        <f t="shared" si="58"/>
        <v>3</v>
      </c>
      <c r="G151" s="1595">
        <v>2010</v>
      </c>
      <c r="H151" s="1567">
        <f t="shared" si="59"/>
        <v>3</v>
      </c>
      <c r="I151" s="1734">
        <f t="shared" si="60"/>
        <v>241</v>
      </c>
      <c r="J151" s="1734">
        <f t="shared" si="61"/>
        <v>157</v>
      </c>
      <c r="K151" s="1734">
        <f t="shared" si="62"/>
        <v>22</v>
      </c>
      <c r="L151" s="1806">
        <f t="shared" si="63"/>
        <v>0.65145228215767637</v>
      </c>
      <c r="M151" s="1751"/>
      <c r="N151" s="1751"/>
      <c r="O151" s="1700">
        <f>IFERROR(VLOOKUP($A151,'2022'!$B$2:$K$174,3,FALSE),0)</f>
        <v>0</v>
      </c>
      <c r="P151" s="1858">
        <f>IFERROR(VLOOKUP($A151,'2022'!$B$2:$K$174,4,FALSE),0)</f>
        <v>0</v>
      </c>
      <c r="Q151" s="1858">
        <f>IFERROR(VLOOKUP($A151,'2022'!$B$2:$K$174,5,FALSE),0)</f>
        <v>0</v>
      </c>
      <c r="R151" s="1858">
        <f>IFERROR(VLOOKUP($A151,'2022'!$B$2:$K$174,8,FALSE),0)</f>
        <v>0</v>
      </c>
      <c r="S151" s="1740">
        <f>IFERROR(VLOOKUP($A151,'2022'!$B$2:$K$174,10,FALSE),0)</f>
        <v>0</v>
      </c>
      <c r="T151" s="1700">
        <f>IFERROR(VLOOKUP($A151,'2021'!$B$2:$K$174,3,FALSE),0)</f>
        <v>0</v>
      </c>
      <c r="U151" s="1843">
        <f>IFERROR(VLOOKUP($A151,'2021'!$B$2:$K$174,4,FALSE),0)</f>
        <v>0</v>
      </c>
      <c r="V151" s="1843">
        <f>IFERROR(VLOOKUP($A151,'2021'!$B$2:$K$174,5,FALSE),0)</f>
        <v>0</v>
      </c>
      <c r="W151" s="1843">
        <f>IFERROR(VLOOKUP($A151,'2021'!$B$2:$K$174,8,FALSE),0)</f>
        <v>0</v>
      </c>
      <c r="X151" s="1740">
        <f>IFERROR(VLOOKUP($A151,'2021'!$B$2:$K$174,10,FALSE),0)</f>
        <v>0</v>
      </c>
      <c r="Y151" s="1700">
        <f>IFERROR(VLOOKUP($A151,'2020'!$B$2:$K$170,3,FALSE),0)</f>
        <v>0</v>
      </c>
      <c r="Z151" s="1829">
        <f>IFERROR(VLOOKUP($A151,'2020'!$B$2:$K$170,4,FALSE),0)</f>
        <v>0</v>
      </c>
      <c r="AA151" s="1829">
        <f>IFERROR(VLOOKUP($A151,'2020'!$B$2:$K$170,5,FALSE),0)</f>
        <v>0</v>
      </c>
      <c r="AB151" s="1829">
        <f>IFERROR(VLOOKUP($A151,'2020'!$B$2:$K$170,8,FALSE),0)</f>
        <v>0</v>
      </c>
      <c r="AC151" s="1740">
        <f>IFERROR(VLOOKUP($A151,'2020'!$B$2:$K$170,10,FALSE),0)</f>
        <v>0</v>
      </c>
      <c r="AD151" s="1700">
        <f>IFERROR(VLOOKUP($A151,'2019'!$B$2:$K$170,3,FALSE),0)</f>
        <v>0</v>
      </c>
      <c r="AE151" s="1823">
        <f>IFERROR(VLOOKUP($A151,'2019'!$B$2:$K$170,4,FALSE),0)</f>
        <v>0</v>
      </c>
      <c r="AF151" s="1823">
        <f>IFERROR(VLOOKUP($A151,'2019'!$B$2:$K$170,5,FALSE),0)</f>
        <v>0</v>
      </c>
      <c r="AG151" s="1823">
        <f>IFERROR(VLOOKUP($A151,'2019'!$B$2:$K$170,8,FALSE),0)</f>
        <v>0</v>
      </c>
      <c r="AH151" s="1740">
        <f>IFERROR(VLOOKUP($A151,'2019'!$B$2:$K$170,10,FALSE),0)</f>
        <v>0</v>
      </c>
      <c r="AI151" s="1700">
        <f>IFERROR(VLOOKUP($A151,'2018'!$B$2:$K$170,3,FALSE),0)</f>
        <v>0</v>
      </c>
      <c r="AJ151" s="1821">
        <f>IFERROR(VLOOKUP($A151,'2018'!$B$2:$K$170,4,FALSE),0)</f>
        <v>0</v>
      </c>
      <c r="AK151" s="1821">
        <f>IFERROR(VLOOKUP($A151,'2018'!$B$2:$K$170,5,FALSE),0)</f>
        <v>0</v>
      </c>
      <c r="AL151" s="1821">
        <f>IFERROR(VLOOKUP($A151,'2018'!$B$2:$K$170,8,FALSE),0)</f>
        <v>0</v>
      </c>
      <c r="AM151" s="1740">
        <f>IFERROR(VLOOKUP($A151,'2018'!$B$2:$K$170,10,FALSE),0)</f>
        <v>0</v>
      </c>
      <c r="AN151" s="1700">
        <f>IFERROR(VLOOKUP($A151,'2017'!$B$2:$J$163,2,FALSE),0)</f>
        <v>0</v>
      </c>
      <c r="AO151" s="1815">
        <f>IFERROR(VLOOKUP($A151,'2017'!$B$2:$J$163,3,FALSE),0)</f>
        <v>0</v>
      </c>
      <c r="AP151" s="1815">
        <f>IFERROR(VLOOKUP($A151,'2017'!$B$2:$J$163,4,FALSE),0)</f>
        <v>0</v>
      </c>
      <c r="AQ151" s="1815">
        <f>IFERROR(VLOOKUP($A151,'2017'!$B$2:$J$163,7,FALSE),0)</f>
        <v>0</v>
      </c>
      <c r="AR151" s="1740">
        <f>IFERROR(VLOOKUP($A151,'2017'!$B$2:$J$163,9,FALSE),0)</f>
        <v>0</v>
      </c>
      <c r="AS151" s="1700">
        <f>IFERROR(VLOOKUP($A151,'2016'!$B$2:$K$165,3,FALSE),0)</f>
        <v>0</v>
      </c>
      <c r="AT151" s="1796">
        <f>IFERROR(VLOOKUP($A151,'2016'!$B$2:$K$165,4,FALSE),0)</f>
        <v>0</v>
      </c>
      <c r="AU151" s="1796">
        <f>IFERROR(VLOOKUP($A151,'2016'!$B$2:$K$165,5,FALSE),0)</f>
        <v>0</v>
      </c>
      <c r="AV151" s="1796">
        <f>IFERROR(VLOOKUP($A151,'2016'!$B$2:$K$165,8,FALSE),0)</f>
        <v>0</v>
      </c>
      <c r="AW151" s="1740">
        <f>IFERROR(VLOOKUP($A151,'2016'!$B$2:$K$165,10,FALSE),0)</f>
        <v>0</v>
      </c>
      <c r="AX151" s="1700">
        <f>IFERROR(VLOOKUP($A151,'2015'!$B$2:$K$165,3,FALSE),0)</f>
        <v>0</v>
      </c>
      <c r="AY151" s="1695">
        <f>IFERROR(VLOOKUP($A151,'2015'!$B$2:$K$165,4,FALSE),0)</f>
        <v>0</v>
      </c>
      <c r="AZ151" s="1695">
        <f>IFERROR(VLOOKUP($A151,'2015'!$B$2:$K$165,5,FALSE),0)</f>
        <v>0</v>
      </c>
      <c r="BA151" s="1695">
        <f>IFERROR(VLOOKUP($A151,'2015'!$B$2:$K$165,8,FALSE),0)</f>
        <v>0</v>
      </c>
      <c r="BB151" s="1740">
        <f>IFERROR(VLOOKUP($A151,'2015'!$B$2:$K$165,10,FALSE),0)</f>
        <v>0</v>
      </c>
      <c r="BC151" s="1700">
        <f>IFERROR(VLOOKUP($A151,'2014'!$B$2:$K$157,3,FALSE),0)</f>
        <v>0</v>
      </c>
      <c r="BD151" s="1691">
        <f>IFERROR(VLOOKUP($A151,'2014'!$B$2:$K$157,4,FALSE),0)</f>
        <v>0</v>
      </c>
      <c r="BE151" s="1691">
        <f>IFERROR(VLOOKUP($A151,'2014'!$B$2:$K$157,5,FALSE),0)</f>
        <v>0</v>
      </c>
      <c r="BF151" s="1691">
        <f>IFERROR(VLOOKUP($A151,'2014'!$B$2:$K$157,8,FALSE),0)</f>
        <v>0</v>
      </c>
      <c r="BG151" s="1740">
        <f>IFERROR(VLOOKUP($A151,'2014'!$B$2:$K$157,10,FALSE),0)</f>
        <v>0</v>
      </c>
      <c r="BH151" s="1700">
        <f>IFERROR(VLOOKUP($A151,'2013'!$D$4:$I$249,2,FALSE),0)</f>
        <v>77</v>
      </c>
      <c r="BI151" s="1691">
        <f>IFERROR(VLOOKUP($A151,'2013'!$D$4:$I$249,3,FALSE),0)</f>
        <v>32</v>
      </c>
      <c r="BJ151" s="1691">
        <f>IFERROR(VLOOKUP($A151,'2013'!$D$4:$I$249,4,FALSE),0)</f>
        <v>50</v>
      </c>
      <c r="BK151" s="1691">
        <f>IFERROR(VLOOKUP($A151,'2013'!$D$4:$I$249,5,FALSE),0)</f>
        <v>8</v>
      </c>
      <c r="BL151" s="1740">
        <f>IFERROR(VLOOKUP($A151,'2013'!$D$4:$I$249,6,FALSE),0)</f>
        <v>0.64935064935064934</v>
      </c>
      <c r="BM151" s="1737">
        <f>IFERROR(VLOOKUP($A151,'2012'!$D$3:$O$172,2,FALSE),0)</f>
        <v>0</v>
      </c>
      <c r="BN151" s="1691">
        <f>IFERROR(VLOOKUP($A151,'2012'!$D$3:$O$172,3,FALSE),0)</f>
        <v>0</v>
      </c>
      <c r="BO151" s="1743">
        <f>IFERROR(VLOOKUP($A151,'2012'!$D$3:$O$172,4,FALSE),0)</f>
        <v>0</v>
      </c>
      <c r="BP151" s="1700">
        <f>IFERROR(VLOOKUP($A151,'2012'!$D$3:$O$172,5,FALSE),0)</f>
        <v>0</v>
      </c>
      <c r="BQ151" s="1691">
        <f>IFERROR(VLOOKUP($A151,'2012'!$D$3:$O$172,6,FALSE),0)</f>
        <v>0</v>
      </c>
      <c r="BR151" s="1691">
        <f>IFERROR(VLOOKUP($A151,'2012'!$D$3:$O$172,7,FALSE),0)</f>
        <v>0</v>
      </c>
      <c r="BS151" s="1691">
        <f>IFERROR(VLOOKUP($A151,'2012'!$D$3:$O$172,8,FALSE),0)</f>
        <v>0</v>
      </c>
      <c r="BT151" s="1740">
        <f>IFERROR(VLOOKUP($A151,'2012'!$D$3:$O$172,9,FALSE),0)</f>
        <v>0</v>
      </c>
      <c r="BU151" s="1737">
        <f>IFERROR(VLOOKUP($A151,'2012'!$D$3:$O$172,10,FALSE),0)</f>
        <v>0</v>
      </c>
      <c r="BV151" s="1691">
        <f>IFERROR(VLOOKUP($A151,'2012'!$D$3:$O$172,11,FALSE),0)</f>
        <v>0</v>
      </c>
      <c r="BW151" s="1743">
        <f>IFERROR(VLOOKUP($A151,'2012'!$D$3:$O$172,12,FALSE),0)</f>
        <v>0</v>
      </c>
      <c r="BX151" s="1700">
        <f>IFERROR(VLOOKUP($A151,'2011'!$D$4:$I$251,2,FALSE),0)</f>
        <v>81</v>
      </c>
      <c r="BY151" s="1691">
        <f>IFERROR(VLOOKUP($A151,'2011'!$D$4:$I$251,3,FALSE),0)</f>
        <v>46</v>
      </c>
      <c r="BZ151" s="1691">
        <f>IFERROR(VLOOKUP($A151,'2011'!$D$4:$I$251,4,FALSE),0)</f>
        <v>59</v>
      </c>
      <c r="CA151" s="1691">
        <f>IFERROR(VLOOKUP($A151,'2011'!$D$4:$I$251,5,FALSE),0)</f>
        <v>8</v>
      </c>
      <c r="CB151" s="1740">
        <f>IFERROR(VLOOKUP($A151,'2011'!$D$4:$I$251,6,FALSE),0)</f>
        <v>0.72839506172839508</v>
      </c>
      <c r="CC151" s="1700">
        <f>IFERROR(VLOOKUP($A151,'2010'!$C$3:$H$234,2,FALSE),0)</f>
        <v>83</v>
      </c>
      <c r="CD151" s="1691">
        <f>IFERROR(VLOOKUP($A151,'2010'!$C$3:$H$234,3,FALSE),0)</f>
        <v>29</v>
      </c>
      <c r="CE151" s="1691">
        <f>IFERROR(VLOOKUP($A151,'2010'!$C$3:$H$234,4,FALSE),0)</f>
        <v>48</v>
      </c>
      <c r="CF151" s="1691">
        <f>IFERROR(VLOOKUP($A151,'2010'!$C$3:$H$234,5,FALSE),0)</f>
        <v>6</v>
      </c>
      <c r="CG151" s="1740">
        <f>IFERROR(VLOOKUP($A151,'2010'!$C$3:$H$234,6,FALSE),0)</f>
        <v>0.57831325301204817</v>
      </c>
      <c r="CH151" s="1700">
        <f>IFERROR(VLOOKUP($A151,'2009'!$C$3:$H$242,2,FALSE),0)</f>
        <v>0</v>
      </c>
      <c r="CI151" s="1691">
        <f>IFERROR(VLOOKUP($A151,'2009'!$C$3:$H$242,3,FALSE),0)</f>
        <v>0</v>
      </c>
      <c r="CJ151" s="1691">
        <f>IFERROR(VLOOKUP($A151,'2009'!$C$3:$H$242,4,FALSE),0)</f>
        <v>0</v>
      </c>
      <c r="CK151" s="1691">
        <f>IFERROR(VLOOKUP($A151,'2009'!$C$3:$H$242,5,FALSE),0)</f>
        <v>0</v>
      </c>
      <c r="CL151" s="1740">
        <f>IFERROR(VLOOKUP($A151,'2009'!$C$3:$H$242,6,FALSE),0)</f>
        <v>0</v>
      </c>
      <c r="CM151" s="1700">
        <f>IFERROR(VLOOKUP($A151,'2008'!$C$3:$H$229,2,FALSE),0)</f>
        <v>0</v>
      </c>
      <c r="CN151" s="1691">
        <f>IFERROR(VLOOKUP($A151,'2008'!$C$3:$H$229,3,FALSE),0)</f>
        <v>0</v>
      </c>
      <c r="CO151" s="1691">
        <f>IFERROR(VLOOKUP($A151,'2008'!$C$3:$H$229,4,FALSE),0)</f>
        <v>0</v>
      </c>
      <c r="CP151" s="1691">
        <f>IFERROR(VLOOKUP($A151,'2008'!$C$3:$H$229,5,FALSE),0)</f>
        <v>0</v>
      </c>
      <c r="CQ151" s="1740">
        <f>IFERROR(VLOOKUP($A151,'2008'!$C$3:$H$229,6,FALSE),0)</f>
        <v>0</v>
      </c>
      <c r="CR151" s="1700">
        <f>IFERROR(VLOOKUP($A151,'2007'!$C$3:$M$238,7,FALSE),0)</f>
        <v>0</v>
      </c>
      <c r="CS151" s="1691">
        <f>IFERROR(VLOOKUP($A151,'2007'!$C$3:$M$238,8,FALSE),0)</f>
        <v>0</v>
      </c>
      <c r="CT151" s="1691">
        <f>IFERROR(VLOOKUP($A151,'2007'!$C$3:$M$238,9,FALSE),0)</f>
        <v>0</v>
      </c>
      <c r="CU151" s="1691">
        <f>IFERROR(VLOOKUP($A151,'2007'!$C$3:$M$238,10,FALSE),0)</f>
        <v>0</v>
      </c>
      <c r="CV151" s="1740">
        <f>IFERROR(VLOOKUP($A151,'2007'!$C$3:$M$238,11,FALSE),0)</f>
        <v>0</v>
      </c>
      <c r="CW151" s="1700">
        <f>IFERROR(VLOOKUP($A151,'2006'!$A$2:$F$200,2,FALSE),0)</f>
        <v>0</v>
      </c>
      <c r="CX151" s="1691">
        <f>IFERROR(VLOOKUP($A151,'2006'!$A$2:$F$200,4,FALSE),0)</f>
        <v>0</v>
      </c>
      <c r="CY151" s="1691">
        <f>IFERROR(VLOOKUP($A151,'2006'!$A$2:$F$200,5,FALSE),0)</f>
        <v>0</v>
      </c>
      <c r="CZ151" s="1740">
        <f>IFERROR(VLOOKUP($A151,'2006'!$A$2:$F$200,6,FALSE),0)</f>
        <v>0</v>
      </c>
      <c r="DA151" s="1700">
        <f>IFERROR(VLOOKUP($A151,'2005'!$C$3:$M$205,8,FALSE),0)</f>
        <v>0</v>
      </c>
      <c r="DB151" s="1691">
        <f>IFERROR(VLOOKUP($A151,'2005'!$C$3:$M$205,9,FALSE),0)</f>
        <v>0</v>
      </c>
      <c r="DC151" s="1691">
        <f>IFERROR(VLOOKUP($A151,'2005'!$C$3:$M$205,10,FALSE),0)</f>
        <v>0</v>
      </c>
      <c r="DD151" s="1740">
        <f>IFERROR(VLOOKUP($A151,'2005'!$C$3:$M$205,11,FALSE),0)</f>
        <v>0</v>
      </c>
      <c r="DE151" s="1700">
        <f>IFERROR(VLOOKUP($A151,'2004'!$C$3:$M$213,8,FALSE),0)</f>
        <v>0</v>
      </c>
      <c r="DF151" s="1691">
        <f>IFERROR(VLOOKUP($A151,'2004'!$C$3:$M$213,9,FALSE),0)</f>
        <v>0</v>
      </c>
      <c r="DG151" s="1691">
        <f>IFERROR(VLOOKUP($A151,'2004'!$C$3:$M$213,10,FALSE),0)</f>
        <v>0</v>
      </c>
      <c r="DH151" s="1740">
        <f>IFERROR(VLOOKUP($A151,'2004'!$C$3:$M$213,11,FALSE),0)</f>
        <v>0</v>
      </c>
      <c r="DI151" s="1700">
        <f>IFERROR(VLOOKUP($A151,'2003'!$C$3:$Q$214,12,FALSE),0)</f>
        <v>0</v>
      </c>
      <c r="DJ151" s="1691">
        <f>IFERROR(VLOOKUP($A151,'2003'!$C$3:$Q$214,13,FALSE),0)</f>
        <v>0</v>
      </c>
      <c r="DK151" s="1691">
        <f>IFERROR(VLOOKUP($A151,'2003'!$C$3:$Q$214,14,FALSE),0)</f>
        <v>0</v>
      </c>
      <c r="DL151" s="1740">
        <f>IFERROR(VLOOKUP($A151,'2003'!$C$3:$Q$214,15,FALSE),0)</f>
        <v>0</v>
      </c>
      <c r="DM151" s="1700">
        <f>IFERROR(VLOOKUP($A151,'2002'!$D$3:$R$214,12,FALSE),0)</f>
        <v>0</v>
      </c>
      <c r="DN151" s="1691">
        <f>IFERROR(VLOOKUP($A151,'2002'!$D$3:$R$214,13,FALSE),0)</f>
        <v>0</v>
      </c>
      <c r="DO151" s="1691">
        <f>IFERROR(VLOOKUP($A151,'2002'!$D$3:$R$214,14,FALSE),0)</f>
        <v>0</v>
      </c>
      <c r="DP151" s="1788">
        <f>IFERROR(VLOOKUP($A151,'2002'!$D$3:$R$214,15,FALSE),0)</f>
        <v>0</v>
      </c>
      <c r="DQ151" s="1700">
        <f>IFERROR(VLOOKUP($A151,'Pre 2002'!$C$3:$CK$382,84,FALSE),0)</f>
        <v>0</v>
      </c>
      <c r="DR151" s="1695">
        <f>IFERROR(VLOOKUP($A151,'Pre 2002'!$C$3:$CK$382,85,FALSE),0)</f>
        <v>0</v>
      </c>
      <c r="DS151" s="1695">
        <f>IFERROR(VLOOKUP($A151,'Pre 2002'!$C$3:$CK$382,86,FALSE),0)</f>
        <v>0</v>
      </c>
      <c r="DT151" s="1790">
        <f>IFERROR(VLOOKUP($A151,'Pre 2002'!$C$3:$CK$382,87,FALSE),0)</f>
        <v>0</v>
      </c>
      <c r="DU151" s="1741">
        <f>IFERROR(VLOOKUP(A151,'Pre 2002'!$C$3:$CG$382,83,FALSE),0)</f>
        <v>0</v>
      </c>
      <c r="DV151" s="1722"/>
      <c r="DY151" s="1731"/>
    </row>
    <row r="152" spans="1:129">
      <c r="A152" s="1778" t="s">
        <v>1971</v>
      </c>
      <c r="B152" s="1562">
        <f t="shared" si="54"/>
        <v>1888</v>
      </c>
      <c r="C152" s="1562">
        <f t="shared" si="55"/>
        <v>1083</v>
      </c>
      <c r="D152" s="1562">
        <f t="shared" si="56"/>
        <v>22</v>
      </c>
      <c r="E152" s="1563">
        <f t="shared" si="57"/>
        <v>0.5736228813559322</v>
      </c>
      <c r="F152" s="1786">
        <f t="shared" si="58"/>
        <v>29</v>
      </c>
      <c r="G152" s="1595" t="s">
        <v>2159</v>
      </c>
      <c r="H152" s="1567">
        <f t="shared" si="59"/>
        <v>29</v>
      </c>
      <c r="I152" s="1734">
        <f t="shared" si="60"/>
        <v>1888</v>
      </c>
      <c r="J152" s="1734">
        <f t="shared" si="61"/>
        <v>1083</v>
      </c>
      <c r="K152" s="1734">
        <f t="shared" si="62"/>
        <v>22</v>
      </c>
      <c r="L152" s="1806">
        <f t="shared" si="63"/>
        <v>0.5736228813559322</v>
      </c>
      <c r="M152" s="1751"/>
      <c r="N152" s="1751"/>
      <c r="O152" s="1700">
        <f>IFERROR(VLOOKUP($A152,'2022'!$B$2:$K$174,3,FALSE),0)</f>
        <v>0</v>
      </c>
      <c r="P152" s="1858">
        <f>IFERROR(VLOOKUP($A152,'2022'!$B$2:$K$174,4,FALSE),0)</f>
        <v>0</v>
      </c>
      <c r="Q152" s="1858">
        <f>IFERROR(VLOOKUP($A152,'2022'!$B$2:$K$174,5,FALSE),0)</f>
        <v>0</v>
      </c>
      <c r="R152" s="1858">
        <f>IFERROR(VLOOKUP($A152,'2022'!$B$2:$K$174,8,FALSE),0)</f>
        <v>0</v>
      </c>
      <c r="S152" s="1740">
        <f>IFERROR(VLOOKUP($A152,'2022'!$B$2:$K$174,10,FALSE),0)</f>
        <v>0</v>
      </c>
      <c r="T152" s="1700">
        <f>IFERROR(VLOOKUP($A152,'2021'!$B$2:$K$174,3,FALSE),0)</f>
        <v>0</v>
      </c>
      <c r="U152" s="1843">
        <f>IFERROR(VLOOKUP($A152,'2021'!$B$2:$K$174,4,FALSE),0)</f>
        <v>0</v>
      </c>
      <c r="V152" s="1843">
        <f>IFERROR(VLOOKUP($A152,'2021'!$B$2:$K$174,5,FALSE),0)</f>
        <v>0</v>
      </c>
      <c r="W152" s="1843">
        <f>IFERROR(VLOOKUP($A152,'2021'!$B$2:$K$174,8,FALSE),0)</f>
        <v>0</v>
      </c>
      <c r="X152" s="1740">
        <f>IFERROR(VLOOKUP($A152,'2021'!$B$2:$K$174,10,FALSE),0)</f>
        <v>0</v>
      </c>
      <c r="Y152" s="1700">
        <f>IFERROR(VLOOKUP($A152,'2020'!$B$2:$K$170,3,FALSE),0)</f>
        <v>0</v>
      </c>
      <c r="Z152" s="1829">
        <f>IFERROR(VLOOKUP($A152,'2020'!$B$2:$K$170,4,FALSE),0)</f>
        <v>0</v>
      </c>
      <c r="AA152" s="1829">
        <f>IFERROR(VLOOKUP($A152,'2020'!$B$2:$K$170,5,FALSE),0)</f>
        <v>0</v>
      </c>
      <c r="AB152" s="1829">
        <f>IFERROR(VLOOKUP($A152,'2020'!$B$2:$K$170,8,FALSE),0)</f>
        <v>0</v>
      </c>
      <c r="AC152" s="1740">
        <f>IFERROR(VLOOKUP($A152,'2020'!$B$2:$K$170,10,FALSE),0)</f>
        <v>0</v>
      </c>
      <c r="AD152" s="1700">
        <f>IFERROR(VLOOKUP($A152,'2019'!$B$2:$K$170,3,FALSE),0)</f>
        <v>0</v>
      </c>
      <c r="AE152" s="1823">
        <f>IFERROR(VLOOKUP($A152,'2019'!$B$2:$K$170,4,FALSE),0)</f>
        <v>0</v>
      </c>
      <c r="AF152" s="1823">
        <f>IFERROR(VLOOKUP($A152,'2019'!$B$2:$K$170,5,FALSE),0)</f>
        <v>0</v>
      </c>
      <c r="AG152" s="1823">
        <f>IFERROR(VLOOKUP($A152,'2019'!$B$2:$K$170,8,FALSE),0)</f>
        <v>0</v>
      </c>
      <c r="AH152" s="1740">
        <f>IFERROR(VLOOKUP($A152,'2019'!$B$2:$K$170,10,FALSE),0)</f>
        <v>0</v>
      </c>
      <c r="AI152" s="1700">
        <f>IFERROR(VLOOKUP($A152,'2018'!$B$2:$K$170,3,FALSE),0)</f>
        <v>0</v>
      </c>
      <c r="AJ152" s="1821">
        <f>IFERROR(VLOOKUP($A152,'2018'!$B$2:$K$170,4,FALSE),0)</f>
        <v>0</v>
      </c>
      <c r="AK152" s="1821">
        <f>IFERROR(VLOOKUP($A152,'2018'!$B$2:$K$170,5,FALSE),0)</f>
        <v>0</v>
      </c>
      <c r="AL152" s="1821">
        <f>IFERROR(VLOOKUP($A152,'2018'!$B$2:$K$170,8,FALSE),0)</f>
        <v>0</v>
      </c>
      <c r="AM152" s="1740">
        <f>IFERROR(VLOOKUP($A152,'2018'!$B$2:$K$170,10,FALSE),0)</f>
        <v>0</v>
      </c>
      <c r="AN152" s="1700">
        <f>IFERROR(VLOOKUP($A152,'2017'!$B$2:$J$163,2,FALSE),0)</f>
        <v>0</v>
      </c>
      <c r="AO152" s="1815">
        <f>IFERROR(VLOOKUP($A152,'2017'!$B$2:$J$163,3,FALSE),0)</f>
        <v>0</v>
      </c>
      <c r="AP152" s="1815">
        <f>IFERROR(VLOOKUP($A152,'2017'!$B$2:$J$163,4,FALSE),0)</f>
        <v>0</v>
      </c>
      <c r="AQ152" s="1815">
        <f>IFERROR(VLOOKUP($A152,'2017'!$B$2:$J$163,7,FALSE),0)</f>
        <v>0</v>
      </c>
      <c r="AR152" s="1740">
        <f>IFERROR(VLOOKUP($A152,'2017'!$B$2:$J$163,9,FALSE),0)</f>
        <v>0</v>
      </c>
      <c r="AS152" s="1700">
        <f>IFERROR(VLOOKUP($A152,'2016'!$B$2:$K$165,3,FALSE),0)</f>
        <v>0</v>
      </c>
      <c r="AT152" s="1796">
        <f>IFERROR(VLOOKUP($A152,'2016'!$B$2:$K$165,4,FALSE),0)</f>
        <v>0</v>
      </c>
      <c r="AU152" s="1796">
        <f>IFERROR(VLOOKUP($A152,'2016'!$B$2:$K$165,5,FALSE),0)</f>
        <v>0</v>
      </c>
      <c r="AV152" s="1796">
        <f>IFERROR(VLOOKUP($A152,'2016'!$B$2:$K$165,8,FALSE),0)</f>
        <v>0</v>
      </c>
      <c r="AW152" s="1740">
        <f>IFERROR(VLOOKUP($A152,'2016'!$B$2:$K$165,10,FALSE),0)</f>
        <v>0</v>
      </c>
      <c r="AX152" s="1700">
        <f>IFERROR(VLOOKUP($A152,'2015'!$B$2:$K$165,3,FALSE),0)</f>
        <v>0</v>
      </c>
      <c r="AY152" s="1695">
        <f>IFERROR(VLOOKUP($A152,'2015'!$B$2:$K$165,4,FALSE),0)</f>
        <v>0</v>
      </c>
      <c r="AZ152" s="1695">
        <f>IFERROR(VLOOKUP($A152,'2015'!$B$2:$K$165,5,FALSE),0)</f>
        <v>0</v>
      </c>
      <c r="BA152" s="1695">
        <f>IFERROR(VLOOKUP($A152,'2015'!$B$2:$K$165,8,FALSE),0)</f>
        <v>0</v>
      </c>
      <c r="BB152" s="1740">
        <f>IFERROR(VLOOKUP($A152,'2015'!$B$2:$K$165,10,FALSE),0)</f>
        <v>0</v>
      </c>
      <c r="BC152" s="1700">
        <f>IFERROR(VLOOKUP($A152,'2014'!$B$2:$K$157,3,FALSE),0)</f>
        <v>0</v>
      </c>
      <c r="BD152" s="1691">
        <f>IFERROR(VLOOKUP($A152,'2014'!$B$2:$K$157,4,FALSE),0)</f>
        <v>0</v>
      </c>
      <c r="BE152" s="1691">
        <f>IFERROR(VLOOKUP($A152,'2014'!$B$2:$K$157,5,FALSE),0)</f>
        <v>0</v>
      </c>
      <c r="BF152" s="1691">
        <f>IFERROR(VLOOKUP($A152,'2014'!$B$2:$K$157,8,FALSE),0)</f>
        <v>0</v>
      </c>
      <c r="BG152" s="1740">
        <f>IFERROR(VLOOKUP($A152,'2014'!$B$2:$K$157,10,FALSE),0)</f>
        <v>0</v>
      </c>
      <c r="BH152" s="1700">
        <f>IFERROR(VLOOKUP($A152,'2013'!$D$4:$I$249,2,FALSE),0)</f>
        <v>0</v>
      </c>
      <c r="BI152" s="1691">
        <f>IFERROR(VLOOKUP($A152,'2013'!$D$4:$I$249,3,FALSE),0)</f>
        <v>0</v>
      </c>
      <c r="BJ152" s="1691">
        <f>IFERROR(VLOOKUP($A152,'2013'!$D$4:$I$249,4,FALSE),0)</f>
        <v>0</v>
      </c>
      <c r="BK152" s="1691">
        <f>IFERROR(VLOOKUP($A152,'2013'!$D$4:$I$249,5,FALSE),0)</f>
        <v>0</v>
      </c>
      <c r="BL152" s="1740">
        <f>IFERROR(VLOOKUP($A152,'2013'!$D$4:$I$249,6,FALSE),0)</f>
        <v>0</v>
      </c>
      <c r="BM152" s="1737">
        <f>IFERROR(VLOOKUP($A152,'2012'!$D$3:$O$172,2,FALSE),0)</f>
        <v>0</v>
      </c>
      <c r="BN152" s="1691">
        <f>IFERROR(VLOOKUP($A152,'2012'!$D$3:$O$172,3,FALSE),0)</f>
        <v>0</v>
      </c>
      <c r="BO152" s="1743">
        <f>IFERROR(VLOOKUP($A152,'2012'!$D$3:$O$172,4,FALSE),0)</f>
        <v>0</v>
      </c>
      <c r="BP152" s="1700">
        <f>IFERROR(VLOOKUP($A152,'2012'!$D$3:$O$172,5,FALSE),0)</f>
        <v>0</v>
      </c>
      <c r="BQ152" s="1691">
        <f>IFERROR(VLOOKUP($A152,'2012'!$D$3:$O$172,6,FALSE),0)</f>
        <v>0</v>
      </c>
      <c r="BR152" s="1691">
        <f>IFERROR(VLOOKUP($A152,'2012'!$D$3:$O$172,7,FALSE),0)</f>
        <v>0</v>
      </c>
      <c r="BS152" s="1691">
        <f>IFERROR(VLOOKUP($A152,'2012'!$D$3:$O$172,8,FALSE),0)</f>
        <v>0</v>
      </c>
      <c r="BT152" s="1740">
        <f>IFERROR(VLOOKUP($A152,'2012'!$D$3:$O$172,9,FALSE),0)</f>
        <v>0</v>
      </c>
      <c r="BX152" s="1700">
        <f>IFERROR(VLOOKUP($A152,'2011'!$D$4:$I$251,2,FALSE),0)</f>
        <v>0</v>
      </c>
      <c r="BY152" s="1691">
        <f>IFERROR(VLOOKUP($A152,'2011'!$D$4:$I$251,3,FALSE),0)</f>
        <v>0</v>
      </c>
      <c r="BZ152" s="1691">
        <f>IFERROR(VLOOKUP($A152,'2011'!$D$4:$I$251,4,FALSE),0)</f>
        <v>0</v>
      </c>
      <c r="CA152" s="1691">
        <f>IFERROR(VLOOKUP($A152,'2011'!$D$4:$I$251,5,FALSE),0)</f>
        <v>0</v>
      </c>
      <c r="CB152" s="1740">
        <f>IFERROR(VLOOKUP($A152,'2011'!$D$4:$I$251,6,FALSE),0)</f>
        <v>0</v>
      </c>
      <c r="CC152" s="1700">
        <f>IFERROR(VLOOKUP($A152,'2010'!$C$3:$H$234,2,FALSE),0)</f>
        <v>0</v>
      </c>
      <c r="CD152" s="1691">
        <f>IFERROR(VLOOKUP($A152,'2010'!$C$3:$H$234,3,FALSE),0)</f>
        <v>0</v>
      </c>
      <c r="CE152" s="1691">
        <f>IFERROR(VLOOKUP($A152,'2010'!$C$3:$H$234,4,FALSE),0)</f>
        <v>0</v>
      </c>
      <c r="CF152" s="1691">
        <f>IFERROR(VLOOKUP($A152,'2010'!$C$3:$H$234,5,FALSE),0)</f>
        <v>0</v>
      </c>
      <c r="CG152" s="1740">
        <f>IFERROR(VLOOKUP($A152,'2010'!$C$3:$H$234,6,FALSE),0)</f>
        <v>0</v>
      </c>
      <c r="CH152" s="1700">
        <f>IFERROR(VLOOKUP($A152,'2009'!$C$3:$H$242,2,FALSE),0)</f>
        <v>0</v>
      </c>
      <c r="CI152" s="1691">
        <f>IFERROR(VLOOKUP($A152,'2009'!$C$3:$H$242,3,FALSE),0)</f>
        <v>0</v>
      </c>
      <c r="CJ152" s="1691">
        <f>IFERROR(VLOOKUP($A152,'2009'!$C$3:$H$242,4,FALSE),0)</f>
        <v>0</v>
      </c>
      <c r="CK152" s="1691">
        <f>IFERROR(VLOOKUP($A152,'2009'!$C$3:$H$242,5,FALSE),0)</f>
        <v>0</v>
      </c>
      <c r="CL152" s="1740">
        <f>IFERROR(VLOOKUP($A152,'2009'!$C$3:$H$242,6,FALSE),0)</f>
        <v>0</v>
      </c>
      <c r="CM152" s="1700">
        <f>IFERROR(VLOOKUP($A152,'2008'!$C$3:$H$229,2,FALSE),0)</f>
        <v>0</v>
      </c>
      <c r="CN152" s="1691">
        <f>IFERROR(VLOOKUP($A152,'2008'!$C$3:$H$229,3,FALSE),0)</f>
        <v>0</v>
      </c>
      <c r="CO152" s="1691">
        <f>IFERROR(VLOOKUP($A152,'2008'!$C$3:$H$229,4,FALSE),0)</f>
        <v>0</v>
      </c>
      <c r="CP152" s="1691">
        <f>IFERROR(VLOOKUP($A152,'2008'!$C$3:$H$229,5,FALSE),0)</f>
        <v>0</v>
      </c>
      <c r="CQ152" s="1740">
        <f>IFERROR(VLOOKUP($A152,'2008'!$C$3:$H$229,6,FALSE),0)</f>
        <v>0</v>
      </c>
      <c r="CR152" s="1700">
        <f>IFERROR(VLOOKUP($A152,'2007'!$C$3:$M$238,7,FALSE),0)</f>
        <v>0</v>
      </c>
      <c r="CS152" s="1691">
        <f>IFERROR(VLOOKUP($A152,'2007'!$C$3:$M$238,8,FALSE),0)</f>
        <v>0</v>
      </c>
      <c r="CT152" s="1691">
        <f>IFERROR(VLOOKUP($A152,'2007'!$C$3:$M$238,9,FALSE),0)</f>
        <v>0</v>
      </c>
      <c r="CU152" s="1691">
        <f>IFERROR(VLOOKUP($A152,'2007'!$C$3:$M$238,10,FALSE),0)</f>
        <v>0</v>
      </c>
      <c r="CV152" s="1740">
        <f>IFERROR(VLOOKUP($A152,'2007'!$C$3:$M$238,11,FALSE),0)</f>
        <v>0</v>
      </c>
      <c r="CW152" s="1700">
        <f>IFERROR(VLOOKUP($A152,'2006'!$A$2:$F$200,2,FALSE),0)</f>
        <v>0</v>
      </c>
      <c r="CX152" s="1691">
        <f>IFERROR(VLOOKUP($A152,'2006'!$A$2:$F$200,4,FALSE),0)</f>
        <v>0</v>
      </c>
      <c r="CY152" s="1691">
        <f>IFERROR(VLOOKUP($A152,'2006'!$A$2:$F$200,5,FALSE),0)</f>
        <v>0</v>
      </c>
      <c r="CZ152" s="1740">
        <f>IFERROR(VLOOKUP($A152,'2006'!$A$2:$F$200,6,FALSE),0)</f>
        <v>0</v>
      </c>
      <c r="DA152" s="1700">
        <f>IFERROR(VLOOKUP($A152,'2005'!$C$3:$M$205,8,FALSE),0)</f>
        <v>0</v>
      </c>
      <c r="DB152" s="1691">
        <f>IFERROR(VLOOKUP($A152,'2005'!$C$3:$M$205,9,FALSE),0)</f>
        <v>0</v>
      </c>
      <c r="DC152" s="1691">
        <f>IFERROR(VLOOKUP($A152,'2005'!$C$3:$M$205,10,FALSE),0)</f>
        <v>0</v>
      </c>
      <c r="DD152" s="1740">
        <f>IFERROR(VLOOKUP($A152,'2005'!$C$3:$M$205,11,FALSE),0)</f>
        <v>0</v>
      </c>
      <c r="DE152" s="1700">
        <f>IFERROR(VLOOKUP($A152,'2004'!$C$3:$M$213,8,FALSE),0)</f>
        <v>0</v>
      </c>
      <c r="DF152" s="1691">
        <f>IFERROR(VLOOKUP($A152,'2004'!$C$3:$M$213,9,FALSE),0)</f>
        <v>0</v>
      </c>
      <c r="DG152" s="1691">
        <f>IFERROR(VLOOKUP($A152,'2004'!$C$3:$M$213,10,FALSE),0)</f>
        <v>0</v>
      </c>
      <c r="DH152" s="1740">
        <f>IFERROR(VLOOKUP($A152,'2004'!$C$3:$M$213,11,FALSE),0)</f>
        <v>0</v>
      </c>
      <c r="DI152" s="1700">
        <f>IFERROR(VLOOKUP($A152,'2003'!$C$3:$Q$214,12,FALSE),0)</f>
        <v>0</v>
      </c>
      <c r="DJ152" s="1691">
        <f>IFERROR(VLOOKUP($A152,'2003'!$C$3:$Q$214,13,FALSE),0)</f>
        <v>0</v>
      </c>
      <c r="DK152" s="1691">
        <f>IFERROR(VLOOKUP($A152,'2003'!$C$3:$Q$214,14,FALSE),0)</f>
        <v>0</v>
      </c>
      <c r="DL152" s="1740">
        <f>IFERROR(VLOOKUP($A152,'2003'!$C$3:$Q$214,15,FALSE),0)</f>
        <v>0</v>
      </c>
      <c r="DM152" s="1700">
        <f>IFERROR(VLOOKUP($A152,'2002'!$D$3:$R$214,12,FALSE),0)</f>
        <v>0</v>
      </c>
      <c r="DN152" s="1691">
        <f>IFERROR(VLOOKUP($A152,'2002'!$D$3:$R$214,13,FALSE),0)</f>
        <v>0</v>
      </c>
      <c r="DO152" s="1691">
        <f>IFERROR(VLOOKUP($A152,'2002'!$D$3:$R$214,14,FALSE),0)</f>
        <v>0</v>
      </c>
      <c r="DP152" s="1788">
        <f>IFERROR(VLOOKUP($A152,'2002'!$D$3:$R$214,15,FALSE),0)</f>
        <v>0</v>
      </c>
      <c r="DQ152" s="1700">
        <f>IFERROR(VLOOKUP($A152,'Pre 2002'!$C$3:$CK$382,84,FALSE),0)</f>
        <v>1888</v>
      </c>
      <c r="DR152" s="1695">
        <f>IFERROR(VLOOKUP($A152,'Pre 2002'!$C$3:$CK$382,85,FALSE),0)</f>
        <v>1083</v>
      </c>
      <c r="DS152" s="1695">
        <f>IFERROR(VLOOKUP($A152,'Pre 2002'!$C$3:$CK$382,86,FALSE),0)</f>
        <v>22</v>
      </c>
      <c r="DT152" s="1790">
        <f>IFERROR(VLOOKUP($A152,'Pre 2002'!$C$3:$CK$382,87,FALSE),0)</f>
        <v>0.5736228813559322</v>
      </c>
      <c r="DU152" s="1741">
        <f>IFERROR(VLOOKUP(A152,'Pre 2002'!$C$3:$CG$382,83,FALSE),0)</f>
        <v>29</v>
      </c>
      <c r="DV152" s="1725"/>
      <c r="DY152" s="1731"/>
    </row>
    <row r="153" spans="1:129">
      <c r="A153" s="1778" t="s">
        <v>1288</v>
      </c>
      <c r="B153" s="1562">
        <f t="shared" si="54"/>
        <v>579</v>
      </c>
      <c r="C153" s="1562">
        <f t="shared" si="55"/>
        <v>327</v>
      </c>
      <c r="D153" s="1562">
        <f t="shared" si="56"/>
        <v>22</v>
      </c>
      <c r="E153" s="1563">
        <f t="shared" si="57"/>
        <v>0.56476683937823835</v>
      </c>
      <c r="F153" s="1786">
        <f t="shared" si="58"/>
        <v>11</v>
      </c>
      <c r="G153" s="1595" t="s">
        <v>2159</v>
      </c>
      <c r="H153" s="1567">
        <f t="shared" si="59"/>
        <v>11</v>
      </c>
      <c r="I153" s="1734">
        <f t="shared" si="60"/>
        <v>579</v>
      </c>
      <c r="J153" s="1734">
        <f t="shared" si="61"/>
        <v>327</v>
      </c>
      <c r="K153" s="1734">
        <f t="shared" si="62"/>
        <v>22</v>
      </c>
      <c r="L153" s="1806">
        <f t="shared" si="63"/>
        <v>0.56476683937823835</v>
      </c>
      <c r="M153" s="1751"/>
      <c r="N153" s="1751"/>
      <c r="O153" s="1700">
        <f>IFERROR(VLOOKUP($A153,'2022'!$B$2:$K$174,3,FALSE),0)</f>
        <v>0</v>
      </c>
      <c r="P153" s="1858">
        <f>IFERROR(VLOOKUP($A153,'2022'!$B$2:$K$174,4,FALSE),0)</f>
        <v>0</v>
      </c>
      <c r="Q153" s="1858">
        <f>IFERROR(VLOOKUP($A153,'2022'!$B$2:$K$174,5,FALSE),0)</f>
        <v>0</v>
      </c>
      <c r="R153" s="1858">
        <f>IFERROR(VLOOKUP($A153,'2022'!$B$2:$K$174,8,FALSE),0)</f>
        <v>0</v>
      </c>
      <c r="S153" s="1740">
        <f>IFERROR(VLOOKUP($A153,'2022'!$B$2:$K$174,10,FALSE),0)</f>
        <v>0</v>
      </c>
      <c r="T153" s="1700">
        <f>IFERROR(VLOOKUP($A153,'2021'!$B$2:$K$174,3,FALSE),0)</f>
        <v>0</v>
      </c>
      <c r="U153" s="1843">
        <f>IFERROR(VLOOKUP($A153,'2021'!$B$2:$K$174,4,FALSE),0)</f>
        <v>0</v>
      </c>
      <c r="V153" s="1843">
        <f>IFERROR(VLOOKUP($A153,'2021'!$B$2:$K$174,5,FALSE),0)</f>
        <v>0</v>
      </c>
      <c r="W153" s="1843">
        <f>IFERROR(VLOOKUP($A153,'2021'!$B$2:$K$174,8,FALSE),0)</f>
        <v>0</v>
      </c>
      <c r="X153" s="1740">
        <f>IFERROR(VLOOKUP($A153,'2021'!$B$2:$K$174,10,FALSE),0)</f>
        <v>0</v>
      </c>
      <c r="Y153" s="1700">
        <f>IFERROR(VLOOKUP($A153,'2020'!$B$2:$K$170,3,FALSE),0)</f>
        <v>0</v>
      </c>
      <c r="Z153" s="1829">
        <f>IFERROR(VLOOKUP($A153,'2020'!$B$2:$K$170,4,FALSE),0)</f>
        <v>0</v>
      </c>
      <c r="AA153" s="1829">
        <f>IFERROR(VLOOKUP($A153,'2020'!$B$2:$K$170,5,FALSE),0)</f>
        <v>0</v>
      </c>
      <c r="AB153" s="1829">
        <f>IFERROR(VLOOKUP($A153,'2020'!$B$2:$K$170,8,FALSE),0)</f>
        <v>0</v>
      </c>
      <c r="AC153" s="1740">
        <f>IFERROR(VLOOKUP($A153,'2020'!$B$2:$K$170,10,FALSE),0)</f>
        <v>0</v>
      </c>
      <c r="AD153" s="1700">
        <f>IFERROR(VLOOKUP($A153,'2019'!$B$2:$K$170,3,FALSE),0)</f>
        <v>0</v>
      </c>
      <c r="AE153" s="1823">
        <f>IFERROR(VLOOKUP($A153,'2019'!$B$2:$K$170,4,FALSE),0)</f>
        <v>0</v>
      </c>
      <c r="AF153" s="1823">
        <f>IFERROR(VLOOKUP($A153,'2019'!$B$2:$K$170,5,FALSE),0)</f>
        <v>0</v>
      </c>
      <c r="AG153" s="1823">
        <f>IFERROR(VLOOKUP($A153,'2019'!$B$2:$K$170,8,FALSE),0)</f>
        <v>0</v>
      </c>
      <c r="AH153" s="1740">
        <f>IFERROR(VLOOKUP($A153,'2019'!$B$2:$K$170,10,FALSE),0)</f>
        <v>0</v>
      </c>
      <c r="AI153" s="1700">
        <f>IFERROR(VLOOKUP($A153,'2018'!$B$2:$K$170,3,FALSE),0)</f>
        <v>0</v>
      </c>
      <c r="AJ153" s="1821">
        <f>IFERROR(VLOOKUP($A153,'2018'!$B$2:$K$170,4,FALSE),0)</f>
        <v>0</v>
      </c>
      <c r="AK153" s="1821">
        <f>IFERROR(VLOOKUP($A153,'2018'!$B$2:$K$170,5,FALSE),0)</f>
        <v>0</v>
      </c>
      <c r="AL153" s="1821">
        <f>IFERROR(VLOOKUP($A153,'2018'!$B$2:$K$170,8,FALSE),0)</f>
        <v>0</v>
      </c>
      <c r="AM153" s="1740">
        <f>IFERROR(VLOOKUP($A153,'2018'!$B$2:$K$170,10,FALSE),0)</f>
        <v>0</v>
      </c>
      <c r="AN153" s="1700">
        <f>IFERROR(VLOOKUP($A153,'2017'!$B$2:$J$163,2,FALSE),0)</f>
        <v>0</v>
      </c>
      <c r="AO153" s="1815">
        <f>IFERROR(VLOOKUP($A153,'2017'!$B$2:$J$163,3,FALSE),0)</f>
        <v>0</v>
      </c>
      <c r="AP153" s="1815">
        <f>IFERROR(VLOOKUP($A153,'2017'!$B$2:$J$163,4,FALSE),0)</f>
        <v>0</v>
      </c>
      <c r="AQ153" s="1815">
        <f>IFERROR(VLOOKUP($A153,'2017'!$B$2:$J$163,7,FALSE),0)</f>
        <v>0</v>
      </c>
      <c r="AR153" s="1740">
        <f>IFERROR(VLOOKUP($A153,'2017'!$B$2:$J$163,9,FALSE),0)</f>
        <v>0</v>
      </c>
      <c r="AS153" s="1700">
        <f>IFERROR(VLOOKUP($A153,'2016'!$B$2:$K$165,3,FALSE),0)</f>
        <v>0</v>
      </c>
      <c r="AT153" s="1796">
        <f>IFERROR(VLOOKUP($A153,'2016'!$B$2:$K$165,4,FALSE),0)</f>
        <v>0</v>
      </c>
      <c r="AU153" s="1796">
        <f>IFERROR(VLOOKUP($A153,'2016'!$B$2:$K$165,5,FALSE),0)</f>
        <v>0</v>
      </c>
      <c r="AV153" s="1796">
        <f>IFERROR(VLOOKUP($A153,'2016'!$B$2:$K$165,8,FALSE),0)</f>
        <v>0</v>
      </c>
      <c r="AW153" s="1740">
        <f>IFERROR(VLOOKUP($A153,'2016'!$B$2:$K$165,10,FALSE),0)</f>
        <v>0</v>
      </c>
      <c r="AX153" s="1700">
        <f>IFERROR(VLOOKUP($A153,'2015'!$B$2:$K$165,3,FALSE),0)</f>
        <v>0</v>
      </c>
      <c r="AY153" s="1695">
        <f>IFERROR(VLOOKUP($A153,'2015'!$B$2:$K$165,4,FALSE),0)</f>
        <v>0</v>
      </c>
      <c r="AZ153" s="1695">
        <f>IFERROR(VLOOKUP($A153,'2015'!$B$2:$K$165,5,FALSE),0)</f>
        <v>0</v>
      </c>
      <c r="BA153" s="1695">
        <f>IFERROR(VLOOKUP($A153,'2015'!$B$2:$K$165,8,FALSE),0)</f>
        <v>0</v>
      </c>
      <c r="BB153" s="1740">
        <f>IFERROR(VLOOKUP($A153,'2015'!$B$2:$K$165,10,FALSE),0)</f>
        <v>0</v>
      </c>
      <c r="BC153" s="1700">
        <f>IFERROR(VLOOKUP($A153,'2014'!$B$2:$K$157,3,FALSE),0)</f>
        <v>0</v>
      </c>
      <c r="BD153" s="1691">
        <f>IFERROR(VLOOKUP($A153,'2014'!$B$2:$K$157,4,FALSE),0)</f>
        <v>0</v>
      </c>
      <c r="BE153" s="1691">
        <f>IFERROR(VLOOKUP($A153,'2014'!$B$2:$K$157,5,FALSE),0)</f>
        <v>0</v>
      </c>
      <c r="BF153" s="1691">
        <f>IFERROR(VLOOKUP($A153,'2014'!$B$2:$K$157,8,FALSE),0)</f>
        <v>0</v>
      </c>
      <c r="BG153" s="1740">
        <f>IFERROR(VLOOKUP($A153,'2014'!$B$2:$K$157,10,FALSE),0)</f>
        <v>0</v>
      </c>
      <c r="BH153" s="1700">
        <f>IFERROR(VLOOKUP($A153,'2013'!$D$4:$I$249,2,FALSE),0)</f>
        <v>0</v>
      </c>
      <c r="BI153" s="1691">
        <f>IFERROR(VLOOKUP($A153,'2013'!$D$4:$I$249,3,FALSE),0)</f>
        <v>0</v>
      </c>
      <c r="BJ153" s="1691">
        <f>IFERROR(VLOOKUP($A153,'2013'!$D$4:$I$249,4,FALSE),0)</f>
        <v>0</v>
      </c>
      <c r="BK153" s="1691">
        <f>IFERROR(VLOOKUP($A153,'2013'!$D$4:$I$249,5,FALSE),0)</f>
        <v>0</v>
      </c>
      <c r="BL153" s="1740">
        <f>IFERROR(VLOOKUP($A153,'2013'!$D$4:$I$249,6,FALSE),0)</f>
        <v>0</v>
      </c>
      <c r="BM153" s="1737">
        <f>IFERROR(VLOOKUP($A153,'2012'!$D$3:$O$172,2,FALSE),0)</f>
        <v>0</v>
      </c>
      <c r="BN153" s="1691">
        <f>IFERROR(VLOOKUP($A153,'2012'!$D$3:$O$172,3,FALSE),0)</f>
        <v>0</v>
      </c>
      <c r="BO153" s="1743">
        <f>IFERROR(VLOOKUP($A153,'2012'!$D$3:$O$172,4,FALSE),0)</f>
        <v>0</v>
      </c>
      <c r="BP153" s="1700">
        <f>IFERROR(VLOOKUP($A153,'2012'!$D$3:$O$172,5,FALSE),0)</f>
        <v>0</v>
      </c>
      <c r="BQ153" s="1691">
        <f>IFERROR(VLOOKUP($A153,'2012'!$D$3:$O$172,6,FALSE),0)</f>
        <v>0</v>
      </c>
      <c r="BR153" s="1691">
        <f>IFERROR(VLOOKUP($A153,'2012'!$D$3:$O$172,7,FALSE),0)</f>
        <v>0</v>
      </c>
      <c r="BS153" s="1691">
        <f>IFERROR(VLOOKUP($A153,'2012'!$D$3:$O$172,8,FALSE),0)</f>
        <v>0</v>
      </c>
      <c r="BT153" s="1740">
        <f>IFERROR(VLOOKUP($A153,'2012'!$D$3:$O$172,9,FALSE),0)</f>
        <v>0</v>
      </c>
      <c r="BX153" s="1700">
        <f>IFERROR(VLOOKUP($A153,'2011'!$D$4:$I$251,2,FALSE),0)</f>
        <v>0</v>
      </c>
      <c r="BY153" s="1691">
        <f>IFERROR(VLOOKUP($A153,'2011'!$D$4:$I$251,3,FALSE),0)</f>
        <v>0</v>
      </c>
      <c r="BZ153" s="1691">
        <f>IFERROR(VLOOKUP($A153,'2011'!$D$4:$I$251,4,FALSE),0)</f>
        <v>0</v>
      </c>
      <c r="CA153" s="1691">
        <f>IFERROR(VLOOKUP($A153,'2011'!$D$4:$I$251,5,FALSE),0)</f>
        <v>0</v>
      </c>
      <c r="CB153" s="1740">
        <f>IFERROR(VLOOKUP($A153,'2011'!$D$4:$I$251,6,FALSE),0)</f>
        <v>0</v>
      </c>
      <c r="CC153" s="1700">
        <f>IFERROR(VLOOKUP($A153,'2010'!$C$3:$H$234,2,FALSE),0)</f>
        <v>0</v>
      </c>
      <c r="CD153" s="1691">
        <f>IFERROR(VLOOKUP($A153,'2010'!$C$3:$H$234,3,FALSE),0)</f>
        <v>0</v>
      </c>
      <c r="CE153" s="1691">
        <f>IFERROR(VLOOKUP($A153,'2010'!$C$3:$H$234,4,FALSE),0)</f>
        <v>0</v>
      </c>
      <c r="CF153" s="1691">
        <f>IFERROR(VLOOKUP($A153,'2010'!$C$3:$H$234,5,FALSE),0)</f>
        <v>0</v>
      </c>
      <c r="CG153" s="1740">
        <f>IFERROR(VLOOKUP($A153,'2010'!$C$3:$H$234,6,FALSE),0)</f>
        <v>0</v>
      </c>
      <c r="CH153" s="1700">
        <f>IFERROR(VLOOKUP($A153,'2009'!$C$3:$H$242,2,FALSE),0)</f>
        <v>0</v>
      </c>
      <c r="CI153" s="1691">
        <f>IFERROR(VLOOKUP($A153,'2009'!$C$3:$H$242,3,FALSE),0)</f>
        <v>0</v>
      </c>
      <c r="CJ153" s="1691">
        <f>IFERROR(VLOOKUP($A153,'2009'!$C$3:$H$242,4,FALSE),0)</f>
        <v>0</v>
      </c>
      <c r="CK153" s="1691">
        <f>IFERROR(VLOOKUP($A153,'2009'!$C$3:$H$242,5,FALSE),0)</f>
        <v>0</v>
      </c>
      <c r="CL153" s="1740">
        <f>IFERROR(VLOOKUP($A153,'2009'!$C$3:$H$242,6,FALSE),0)</f>
        <v>0</v>
      </c>
      <c r="CM153" s="1700">
        <f>IFERROR(VLOOKUP($A153,'2008'!$C$3:$H$229,2,FALSE),0)</f>
        <v>26</v>
      </c>
      <c r="CN153" s="1691">
        <f>IFERROR(VLOOKUP($A153,'2008'!$C$3:$H$229,3,FALSE),0)</f>
        <v>5</v>
      </c>
      <c r="CO153" s="1691">
        <f>IFERROR(VLOOKUP($A153,'2008'!$C$3:$H$229,4,FALSE),0)</f>
        <v>9</v>
      </c>
      <c r="CP153" s="1691">
        <f>IFERROR(VLOOKUP($A153,'2008'!$C$3:$H$229,5,FALSE),0)</f>
        <v>0</v>
      </c>
      <c r="CQ153" s="1740">
        <f>IFERROR(VLOOKUP($A153,'2008'!$C$3:$H$229,6,FALSE),0)</f>
        <v>0.34615384615384615</v>
      </c>
      <c r="CR153" s="1700">
        <f>IFERROR(VLOOKUP($A153,'2007'!$C$3:$M$238,7,FALSE),0)</f>
        <v>0</v>
      </c>
      <c r="CS153" s="1691">
        <f>IFERROR(VLOOKUP($A153,'2007'!$C$3:$M$238,8,FALSE),0)</f>
        <v>0</v>
      </c>
      <c r="CT153" s="1691">
        <f>IFERROR(VLOOKUP($A153,'2007'!$C$3:$M$238,9,FALSE),0)</f>
        <v>0</v>
      </c>
      <c r="CU153" s="1691">
        <f>IFERROR(VLOOKUP($A153,'2007'!$C$3:$M$238,10,FALSE),0)</f>
        <v>0</v>
      </c>
      <c r="CV153" s="1740">
        <f>IFERROR(VLOOKUP($A153,'2007'!$C$3:$M$238,11,FALSE),0)</f>
        <v>0</v>
      </c>
      <c r="CW153" s="1700">
        <f>IFERROR(VLOOKUP($A153,'2006'!$A$2:$F$200,2,FALSE),0)</f>
        <v>0</v>
      </c>
      <c r="CX153" s="1691">
        <f>IFERROR(VLOOKUP($A153,'2006'!$A$2:$F$200,4,FALSE),0)</f>
        <v>0</v>
      </c>
      <c r="CY153" s="1691">
        <f>IFERROR(VLOOKUP($A153,'2006'!$A$2:$F$200,5,FALSE),0)</f>
        <v>0</v>
      </c>
      <c r="CZ153" s="1740" t="str">
        <f>IFERROR(VLOOKUP($A153,'2006'!$A$2:$F$200,6,FALSE),0)</f>
        <v>---</v>
      </c>
      <c r="DA153" s="1700">
        <f>IFERROR(VLOOKUP($A153,'2005'!$C$3:$M$205,8,FALSE),0)</f>
        <v>0</v>
      </c>
      <c r="DB153" s="1691">
        <f>IFERROR(VLOOKUP($A153,'2005'!$C$3:$M$205,9,FALSE),0)</f>
        <v>0</v>
      </c>
      <c r="DC153" s="1691">
        <f>IFERROR(VLOOKUP($A153,'2005'!$C$3:$M$205,10,FALSE),0)</f>
        <v>0</v>
      </c>
      <c r="DD153" s="1740">
        <f>IFERROR(VLOOKUP($A153,'2005'!$C$3:$M$205,11,FALSE),0)</f>
        <v>0</v>
      </c>
      <c r="DE153" s="1700">
        <f>IFERROR(VLOOKUP($A153,'2004'!$C$3:$M$213,8,FALSE),0)</f>
        <v>20</v>
      </c>
      <c r="DF153" s="1691">
        <f>IFERROR(VLOOKUP($A153,'2004'!$C$3:$M$213,9,FALSE),0)</f>
        <v>9</v>
      </c>
      <c r="DG153" s="1691">
        <f>IFERROR(VLOOKUP($A153,'2004'!$C$3:$M$213,10,FALSE),0)</f>
        <v>0</v>
      </c>
      <c r="DH153" s="1740">
        <f>IFERROR(VLOOKUP($A153,'2004'!$C$3:$M$213,11,FALSE),0)</f>
        <v>0.45</v>
      </c>
      <c r="DI153" s="1700">
        <f>IFERROR(VLOOKUP($A153,'2003'!$C$3:$Q$214,12,FALSE),0)</f>
        <v>62</v>
      </c>
      <c r="DJ153" s="1691">
        <f>IFERROR(VLOOKUP($A153,'2003'!$C$3:$Q$214,13,FALSE),0)</f>
        <v>36</v>
      </c>
      <c r="DK153" s="1691">
        <f>IFERROR(VLOOKUP($A153,'2003'!$C$3:$Q$214,14,FALSE),0)</f>
        <v>0</v>
      </c>
      <c r="DL153" s="1740">
        <f>IFERROR(VLOOKUP($A153,'2003'!$C$3:$Q$214,15,FALSE),0)</f>
        <v>0.58064516129032262</v>
      </c>
      <c r="DM153" s="1700">
        <f>IFERROR(VLOOKUP($A153,'2002'!$D$3:$R$214,12,FALSE),0)</f>
        <v>49</v>
      </c>
      <c r="DN153" s="1691">
        <f>IFERROR(VLOOKUP($A153,'2002'!$D$3:$R$214,13,FALSE),0)</f>
        <v>25</v>
      </c>
      <c r="DO153" s="1691">
        <f>IFERROR(VLOOKUP($A153,'2002'!$D$3:$R$214,14,FALSE),0)</f>
        <v>0</v>
      </c>
      <c r="DP153" s="1788">
        <f>IFERROR(VLOOKUP($A153,'2002'!$D$3:$R$214,15,FALSE),0)</f>
        <v>0.51020408163265307</v>
      </c>
      <c r="DQ153" s="1700">
        <f>IFERROR(VLOOKUP($A153,'Pre 2002'!$C$3:$CK$382,84,FALSE),0)</f>
        <v>422</v>
      </c>
      <c r="DR153" s="1695">
        <f>IFERROR(VLOOKUP($A153,'Pre 2002'!$C$3:$CK$382,85,FALSE),0)</f>
        <v>248</v>
      </c>
      <c r="DS153" s="1695">
        <f>IFERROR(VLOOKUP($A153,'Pre 2002'!$C$3:$CK$382,86,FALSE),0)</f>
        <v>22</v>
      </c>
      <c r="DT153" s="1790">
        <f>IFERROR(VLOOKUP($A153,'Pre 2002'!$C$3:$CK$382,87,FALSE),0)</f>
        <v>0.58767772511848337</v>
      </c>
      <c r="DU153" s="1741">
        <f>IFERROR(VLOOKUP(A153,'Pre 2002'!$C$3:$CG$382,83,FALSE),0)</f>
        <v>7</v>
      </c>
      <c r="DV153" s="1725"/>
      <c r="DY153" s="1731"/>
    </row>
    <row r="154" spans="1:129">
      <c r="A154" s="1778" t="s">
        <v>1893</v>
      </c>
      <c r="B154" s="1562">
        <f t="shared" si="54"/>
        <v>1209</v>
      </c>
      <c r="C154" s="1562">
        <f t="shared" si="55"/>
        <v>537</v>
      </c>
      <c r="D154" s="1562">
        <f t="shared" si="56"/>
        <v>22</v>
      </c>
      <c r="E154" s="1563">
        <f t="shared" si="57"/>
        <v>0.44416873449131511</v>
      </c>
      <c r="F154" s="1786">
        <f t="shared" si="58"/>
        <v>28</v>
      </c>
      <c r="G154" s="1595" t="s">
        <v>2159</v>
      </c>
      <c r="H154" s="1567">
        <f t="shared" si="59"/>
        <v>28</v>
      </c>
      <c r="I154" s="1734">
        <f t="shared" si="60"/>
        <v>1209</v>
      </c>
      <c r="J154" s="1734">
        <f t="shared" si="61"/>
        <v>537</v>
      </c>
      <c r="K154" s="1734">
        <f t="shared" si="62"/>
        <v>22</v>
      </c>
      <c r="L154" s="1806">
        <f t="shared" si="63"/>
        <v>0.44416873449131511</v>
      </c>
      <c r="M154" s="1751"/>
      <c r="N154" s="1751"/>
      <c r="O154" s="1700">
        <f>IFERROR(VLOOKUP($A154,'2022'!$B$2:$K$174,3,FALSE),0)</f>
        <v>0</v>
      </c>
      <c r="P154" s="1858">
        <f>IFERROR(VLOOKUP($A154,'2022'!$B$2:$K$174,4,FALSE),0)</f>
        <v>0</v>
      </c>
      <c r="Q154" s="1858">
        <f>IFERROR(VLOOKUP($A154,'2022'!$B$2:$K$174,5,FALSE),0)</f>
        <v>0</v>
      </c>
      <c r="R154" s="1858">
        <f>IFERROR(VLOOKUP($A154,'2022'!$B$2:$K$174,8,FALSE),0)</f>
        <v>0</v>
      </c>
      <c r="S154" s="1740">
        <f>IFERROR(VLOOKUP($A154,'2022'!$B$2:$K$174,10,FALSE),0)</f>
        <v>0</v>
      </c>
      <c r="T154" s="1700">
        <f>IFERROR(VLOOKUP($A154,'2021'!$B$2:$K$174,3,FALSE),0)</f>
        <v>0</v>
      </c>
      <c r="U154" s="1843">
        <f>IFERROR(VLOOKUP($A154,'2021'!$B$2:$K$174,4,FALSE),0)</f>
        <v>0</v>
      </c>
      <c r="V154" s="1843">
        <f>IFERROR(VLOOKUP($A154,'2021'!$B$2:$K$174,5,FALSE),0)</f>
        <v>0</v>
      </c>
      <c r="W154" s="1843">
        <f>IFERROR(VLOOKUP($A154,'2021'!$B$2:$K$174,8,FALSE),0)</f>
        <v>0</v>
      </c>
      <c r="X154" s="1740">
        <f>IFERROR(VLOOKUP($A154,'2021'!$B$2:$K$174,10,FALSE),0)</f>
        <v>0</v>
      </c>
      <c r="Y154" s="1700">
        <f>IFERROR(VLOOKUP($A154,'2020'!$B$2:$K$170,3,FALSE),0)</f>
        <v>0</v>
      </c>
      <c r="Z154" s="1829">
        <f>IFERROR(VLOOKUP($A154,'2020'!$B$2:$K$170,4,FALSE),0)</f>
        <v>0</v>
      </c>
      <c r="AA154" s="1829">
        <f>IFERROR(VLOOKUP($A154,'2020'!$B$2:$K$170,5,FALSE),0)</f>
        <v>0</v>
      </c>
      <c r="AB154" s="1829">
        <f>IFERROR(VLOOKUP($A154,'2020'!$B$2:$K$170,8,FALSE),0)</f>
        <v>0</v>
      </c>
      <c r="AC154" s="1740">
        <f>IFERROR(VLOOKUP($A154,'2020'!$B$2:$K$170,10,FALSE),0)</f>
        <v>0</v>
      </c>
      <c r="AD154" s="1700">
        <f>IFERROR(VLOOKUP($A154,'2019'!$B$2:$K$170,3,FALSE),0)</f>
        <v>0</v>
      </c>
      <c r="AE154" s="1823">
        <f>IFERROR(VLOOKUP($A154,'2019'!$B$2:$K$170,4,FALSE),0)</f>
        <v>0</v>
      </c>
      <c r="AF154" s="1823">
        <f>IFERROR(VLOOKUP($A154,'2019'!$B$2:$K$170,5,FALSE),0)</f>
        <v>0</v>
      </c>
      <c r="AG154" s="1823">
        <f>IFERROR(VLOOKUP($A154,'2019'!$B$2:$K$170,8,FALSE),0)</f>
        <v>0</v>
      </c>
      <c r="AH154" s="1740">
        <f>IFERROR(VLOOKUP($A154,'2019'!$B$2:$K$170,10,FALSE),0)</f>
        <v>0</v>
      </c>
      <c r="AI154" s="1700">
        <f>IFERROR(VLOOKUP($A154,'2018'!$B$2:$K$170,3,FALSE),0)</f>
        <v>0</v>
      </c>
      <c r="AJ154" s="1821">
        <f>IFERROR(VLOOKUP($A154,'2018'!$B$2:$K$170,4,FALSE),0)</f>
        <v>0</v>
      </c>
      <c r="AK154" s="1821">
        <f>IFERROR(VLOOKUP($A154,'2018'!$B$2:$K$170,5,FALSE),0)</f>
        <v>0</v>
      </c>
      <c r="AL154" s="1821">
        <f>IFERROR(VLOOKUP($A154,'2018'!$B$2:$K$170,8,FALSE),0)</f>
        <v>0</v>
      </c>
      <c r="AM154" s="1740">
        <f>IFERROR(VLOOKUP($A154,'2018'!$B$2:$K$170,10,FALSE),0)</f>
        <v>0</v>
      </c>
      <c r="AN154" s="1700">
        <f>IFERROR(VLOOKUP($A154,'2017'!$B$2:$J$163,2,FALSE),0)</f>
        <v>0</v>
      </c>
      <c r="AO154" s="1815">
        <f>IFERROR(VLOOKUP($A154,'2017'!$B$2:$J$163,3,FALSE),0)</f>
        <v>0</v>
      </c>
      <c r="AP154" s="1815">
        <f>IFERROR(VLOOKUP($A154,'2017'!$B$2:$J$163,4,FALSE),0)</f>
        <v>0</v>
      </c>
      <c r="AQ154" s="1815">
        <f>IFERROR(VLOOKUP($A154,'2017'!$B$2:$J$163,7,FALSE),0)</f>
        <v>0</v>
      </c>
      <c r="AR154" s="1740">
        <f>IFERROR(VLOOKUP($A154,'2017'!$B$2:$J$163,9,FALSE),0)</f>
        <v>0</v>
      </c>
      <c r="AS154" s="1700">
        <f>IFERROR(VLOOKUP($A154,'2016'!$B$2:$K$165,3,FALSE),0)</f>
        <v>0</v>
      </c>
      <c r="AT154" s="1796">
        <f>IFERROR(VLOOKUP($A154,'2016'!$B$2:$K$165,4,FALSE),0)</f>
        <v>0</v>
      </c>
      <c r="AU154" s="1796">
        <f>IFERROR(VLOOKUP($A154,'2016'!$B$2:$K$165,5,FALSE),0)</f>
        <v>0</v>
      </c>
      <c r="AV154" s="1796">
        <f>IFERROR(VLOOKUP($A154,'2016'!$B$2:$K$165,8,FALSE),0)</f>
        <v>0</v>
      </c>
      <c r="AW154" s="1740">
        <f>IFERROR(VLOOKUP($A154,'2016'!$B$2:$K$165,10,FALSE),0)</f>
        <v>0</v>
      </c>
      <c r="AX154" s="1700">
        <f>IFERROR(VLOOKUP($A154,'2015'!$B$2:$K$165,3,FALSE),0)</f>
        <v>0</v>
      </c>
      <c r="AY154" s="1695">
        <f>IFERROR(VLOOKUP($A154,'2015'!$B$2:$K$165,4,FALSE),0)</f>
        <v>0</v>
      </c>
      <c r="AZ154" s="1695">
        <f>IFERROR(VLOOKUP($A154,'2015'!$B$2:$K$165,5,FALSE),0)</f>
        <v>0</v>
      </c>
      <c r="BA154" s="1695">
        <f>IFERROR(VLOOKUP($A154,'2015'!$B$2:$K$165,8,FALSE),0)</f>
        <v>0</v>
      </c>
      <c r="BB154" s="1740">
        <f>IFERROR(VLOOKUP($A154,'2015'!$B$2:$K$165,10,FALSE),0)</f>
        <v>0</v>
      </c>
      <c r="BC154" s="1700">
        <f>IFERROR(VLOOKUP($A154,'2014'!$B$2:$K$157,3,FALSE),0)</f>
        <v>0</v>
      </c>
      <c r="BD154" s="1691">
        <f>IFERROR(VLOOKUP($A154,'2014'!$B$2:$K$157,4,FALSE),0)</f>
        <v>0</v>
      </c>
      <c r="BE154" s="1691">
        <f>IFERROR(VLOOKUP($A154,'2014'!$B$2:$K$157,5,FALSE),0)</f>
        <v>0</v>
      </c>
      <c r="BF154" s="1691">
        <f>IFERROR(VLOOKUP($A154,'2014'!$B$2:$K$157,8,FALSE),0)</f>
        <v>0</v>
      </c>
      <c r="BG154" s="1740">
        <f>IFERROR(VLOOKUP($A154,'2014'!$B$2:$K$157,10,FALSE),0)</f>
        <v>0</v>
      </c>
      <c r="BH154" s="1700">
        <f>IFERROR(VLOOKUP($A154,'2013'!$D$4:$I$249,2,FALSE),0)</f>
        <v>0</v>
      </c>
      <c r="BI154" s="1691">
        <f>IFERROR(VLOOKUP($A154,'2013'!$D$4:$I$249,3,FALSE),0)</f>
        <v>0</v>
      </c>
      <c r="BJ154" s="1691">
        <f>IFERROR(VLOOKUP($A154,'2013'!$D$4:$I$249,4,FALSE),0)</f>
        <v>0</v>
      </c>
      <c r="BK154" s="1691">
        <f>IFERROR(VLOOKUP($A154,'2013'!$D$4:$I$249,5,FALSE),0)</f>
        <v>0</v>
      </c>
      <c r="BL154" s="1740">
        <f>IFERROR(VLOOKUP($A154,'2013'!$D$4:$I$249,6,FALSE),0)</f>
        <v>0</v>
      </c>
      <c r="BM154" s="1737">
        <f>IFERROR(VLOOKUP($A154,'2012'!$D$3:$O$172,2,FALSE),0)</f>
        <v>0</v>
      </c>
      <c r="BN154" s="1691">
        <f>IFERROR(VLOOKUP($A154,'2012'!$D$3:$O$172,3,FALSE),0)</f>
        <v>0</v>
      </c>
      <c r="BO154" s="1743">
        <f>IFERROR(VLOOKUP($A154,'2012'!$D$3:$O$172,4,FALSE),0)</f>
        <v>0</v>
      </c>
      <c r="BP154" s="1700">
        <f>IFERROR(VLOOKUP($A154,'2012'!$D$3:$O$172,5,FALSE),0)</f>
        <v>0</v>
      </c>
      <c r="BQ154" s="1691">
        <f>IFERROR(VLOOKUP($A154,'2012'!$D$3:$O$172,6,FALSE),0)</f>
        <v>0</v>
      </c>
      <c r="BR154" s="1691">
        <f>IFERROR(VLOOKUP($A154,'2012'!$D$3:$O$172,7,FALSE),0)</f>
        <v>0</v>
      </c>
      <c r="BS154" s="1691">
        <f>IFERROR(VLOOKUP($A154,'2012'!$D$3:$O$172,8,FALSE),0)</f>
        <v>0</v>
      </c>
      <c r="BT154" s="1740">
        <f>IFERROR(VLOOKUP($A154,'2012'!$D$3:$O$172,9,FALSE),0)</f>
        <v>0</v>
      </c>
      <c r="BX154" s="1700">
        <f>IFERROR(VLOOKUP($A154,'2011'!$D$4:$I$251,2,FALSE),0)</f>
        <v>0</v>
      </c>
      <c r="BY154" s="1691">
        <f>IFERROR(VLOOKUP($A154,'2011'!$D$4:$I$251,3,FALSE),0)</f>
        <v>0</v>
      </c>
      <c r="BZ154" s="1691">
        <f>IFERROR(VLOOKUP($A154,'2011'!$D$4:$I$251,4,FALSE),0)</f>
        <v>0</v>
      </c>
      <c r="CA154" s="1691">
        <f>IFERROR(VLOOKUP($A154,'2011'!$D$4:$I$251,5,FALSE),0)</f>
        <v>0</v>
      </c>
      <c r="CB154" s="1740">
        <f>IFERROR(VLOOKUP($A154,'2011'!$D$4:$I$251,6,FALSE),0)</f>
        <v>0</v>
      </c>
      <c r="CC154" s="1700">
        <f>IFERROR(VLOOKUP($A154,'2010'!$C$3:$H$234,2,FALSE),0)</f>
        <v>0</v>
      </c>
      <c r="CD154" s="1691">
        <f>IFERROR(VLOOKUP($A154,'2010'!$C$3:$H$234,3,FALSE),0)</f>
        <v>0</v>
      </c>
      <c r="CE154" s="1691">
        <f>IFERROR(VLOOKUP($A154,'2010'!$C$3:$H$234,4,FALSE),0)</f>
        <v>0</v>
      </c>
      <c r="CF154" s="1691">
        <f>IFERROR(VLOOKUP($A154,'2010'!$C$3:$H$234,5,FALSE),0)</f>
        <v>0</v>
      </c>
      <c r="CG154" s="1740">
        <f>IFERROR(VLOOKUP($A154,'2010'!$C$3:$H$234,6,FALSE),0)</f>
        <v>0</v>
      </c>
      <c r="CH154" s="1700">
        <f>IFERROR(VLOOKUP($A154,'2009'!$C$3:$H$242,2,FALSE),0)</f>
        <v>0</v>
      </c>
      <c r="CI154" s="1691">
        <f>IFERROR(VLOOKUP($A154,'2009'!$C$3:$H$242,3,FALSE),0)</f>
        <v>0</v>
      </c>
      <c r="CJ154" s="1691">
        <f>IFERROR(VLOOKUP($A154,'2009'!$C$3:$H$242,4,FALSE),0)</f>
        <v>0</v>
      </c>
      <c r="CK154" s="1691">
        <f>IFERROR(VLOOKUP($A154,'2009'!$C$3:$H$242,5,FALSE),0)</f>
        <v>0</v>
      </c>
      <c r="CL154" s="1740">
        <f>IFERROR(VLOOKUP($A154,'2009'!$C$3:$H$242,6,FALSE),0)</f>
        <v>0</v>
      </c>
      <c r="CM154" s="1700">
        <f>IFERROR(VLOOKUP($A154,'2008'!$C$3:$H$229,2,FALSE),0)</f>
        <v>0</v>
      </c>
      <c r="CN154" s="1691">
        <f>IFERROR(VLOOKUP($A154,'2008'!$C$3:$H$229,3,FALSE),0)</f>
        <v>0</v>
      </c>
      <c r="CO154" s="1691">
        <f>IFERROR(VLOOKUP($A154,'2008'!$C$3:$H$229,4,FALSE),0)</f>
        <v>0</v>
      </c>
      <c r="CP154" s="1691">
        <f>IFERROR(VLOOKUP($A154,'2008'!$C$3:$H$229,5,FALSE),0)</f>
        <v>0</v>
      </c>
      <c r="CQ154" s="1740">
        <f>IFERROR(VLOOKUP($A154,'2008'!$C$3:$H$229,6,FALSE),0)</f>
        <v>0</v>
      </c>
      <c r="CR154" s="1700">
        <f>IFERROR(VLOOKUP($A154,'2007'!$C$3:$M$238,7,FALSE),0)</f>
        <v>0</v>
      </c>
      <c r="CS154" s="1691">
        <f>IFERROR(VLOOKUP($A154,'2007'!$C$3:$M$238,8,FALSE),0)</f>
        <v>0</v>
      </c>
      <c r="CT154" s="1691">
        <f>IFERROR(VLOOKUP($A154,'2007'!$C$3:$M$238,9,FALSE),0)</f>
        <v>0</v>
      </c>
      <c r="CU154" s="1691">
        <f>IFERROR(VLOOKUP($A154,'2007'!$C$3:$M$238,10,FALSE),0)</f>
        <v>0</v>
      </c>
      <c r="CV154" s="1740">
        <f>IFERROR(VLOOKUP($A154,'2007'!$C$3:$M$238,11,FALSE),0)</f>
        <v>0</v>
      </c>
      <c r="CW154" s="1700">
        <f>IFERROR(VLOOKUP($A154,'2006'!$A$2:$F$200,2,FALSE),0)</f>
        <v>0</v>
      </c>
      <c r="CX154" s="1691">
        <f>IFERROR(VLOOKUP($A154,'2006'!$A$2:$F$200,4,FALSE),0)</f>
        <v>0</v>
      </c>
      <c r="CY154" s="1691">
        <f>IFERROR(VLOOKUP($A154,'2006'!$A$2:$F$200,5,FALSE),0)</f>
        <v>0</v>
      </c>
      <c r="CZ154" s="1740">
        <f>IFERROR(VLOOKUP($A154,'2006'!$A$2:$F$200,6,FALSE),0)</f>
        <v>0</v>
      </c>
      <c r="DA154" s="1700">
        <f>IFERROR(VLOOKUP($A154,'2005'!$C$3:$M$205,8,FALSE),0)</f>
        <v>0</v>
      </c>
      <c r="DB154" s="1691">
        <f>IFERROR(VLOOKUP($A154,'2005'!$C$3:$M$205,9,FALSE),0)</f>
        <v>0</v>
      </c>
      <c r="DC154" s="1691">
        <f>IFERROR(VLOOKUP($A154,'2005'!$C$3:$M$205,10,FALSE),0)</f>
        <v>0</v>
      </c>
      <c r="DD154" s="1740">
        <f>IFERROR(VLOOKUP($A154,'2005'!$C$3:$M$205,11,FALSE),0)</f>
        <v>0</v>
      </c>
      <c r="DE154" s="1700">
        <f>IFERROR(VLOOKUP($A154,'2004'!$C$3:$M$213,8,FALSE),0)</f>
        <v>0</v>
      </c>
      <c r="DF154" s="1691">
        <f>IFERROR(VLOOKUP($A154,'2004'!$C$3:$M$213,9,FALSE),0)</f>
        <v>0</v>
      </c>
      <c r="DG154" s="1691">
        <f>IFERROR(VLOOKUP($A154,'2004'!$C$3:$M$213,10,FALSE),0)</f>
        <v>0</v>
      </c>
      <c r="DH154" s="1740">
        <f>IFERROR(VLOOKUP($A154,'2004'!$C$3:$M$213,11,FALSE),0)</f>
        <v>0</v>
      </c>
      <c r="DI154" s="1700">
        <f>IFERROR(VLOOKUP($A154,'2003'!$C$3:$Q$214,12,FALSE),0)</f>
        <v>0</v>
      </c>
      <c r="DJ154" s="1691">
        <f>IFERROR(VLOOKUP($A154,'2003'!$C$3:$Q$214,13,FALSE),0)</f>
        <v>0</v>
      </c>
      <c r="DK154" s="1691">
        <f>IFERROR(VLOOKUP($A154,'2003'!$C$3:$Q$214,14,FALSE),0)</f>
        <v>0</v>
      </c>
      <c r="DL154" s="1740">
        <f>IFERROR(VLOOKUP($A154,'2003'!$C$3:$Q$214,15,FALSE),0)</f>
        <v>0</v>
      </c>
      <c r="DM154" s="1700">
        <f>IFERROR(VLOOKUP($A154,'2002'!$D$3:$R$214,12,FALSE),0)</f>
        <v>0</v>
      </c>
      <c r="DN154" s="1691">
        <f>IFERROR(VLOOKUP($A154,'2002'!$D$3:$R$214,13,FALSE),0)</f>
        <v>0</v>
      </c>
      <c r="DO154" s="1691">
        <f>IFERROR(VLOOKUP($A154,'2002'!$D$3:$R$214,14,FALSE),0)</f>
        <v>0</v>
      </c>
      <c r="DP154" s="1788">
        <f>IFERROR(VLOOKUP($A154,'2002'!$D$3:$R$214,15,FALSE),0)</f>
        <v>0</v>
      </c>
      <c r="DQ154" s="1700">
        <f>IFERROR(VLOOKUP($A154,'Pre 2002'!$C$3:$CK$382,84,FALSE),0)</f>
        <v>1209</v>
      </c>
      <c r="DR154" s="1695">
        <f>IFERROR(VLOOKUP($A154,'Pre 2002'!$C$3:$CK$382,85,FALSE),0)</f>
        <v>537</v>
      </c>
      <c r="DS154" s="1695">
        <f>IFERROR(VLOOKUP($A154,'Pre 2002'!$C$3:$CK$382,86,FALSE),0)</f>
        <v>22</v>
      </c>
      <c r="DT154" s="1790">
        <f>IFERROR(VLOOKUP($A154,'Pre 2002'!$C$3:$CK$382,87,FALSE),0)</f>
        <v>0.44416873449131511</v>
      </c>
      <c r="DU154" s="1741">
        <f>IFERROR(VLOOKUP(A154,'Pre 2002'!$C$3:$CG$382,83,FALSE),0)</f>
        <v>28</v>
      </c>
      <c r="DV154" s="1722"/>
      <c r="DY154" s="1731"/>
    </row>
    <row r="155" spans="1:129">
      <c r="A155" s="1778" t="s">
        <v>225</v>
      </c>
      <c r="B155" s="1562">
        <f t="shared" si="54"/>
        <v>260</v>
      </c>
      <c r="C155" s="1562">
        <f t="shared" si="55"/>
        <v>158</v>
      </c>
      <c r="D155" s="1562">
        <f t="shared" si="56"/>
        <v>21</v>
      </c>
      <c r="E155" s="1563">
        <f t="shared" si="57"/>
        <v>0.60769230769230764</v>
      </c>
      <c r="F155" s="1786">
        <f t="shared" si="58"/>
        <v>5</v>
      </c>
      <c r="G155" s="1595">
        <v>2007</v>
      </c>
      <c r="H155" s="1567">
        <f t="shared" si="59"/>
        <v>5</v>
      </c>
      <c r="I155" s="1734">
        <f t="shared" si="60"/>
        <v>260</v>
      </c>
      <c r="J155" s="1734">
        <f t="shared" si="61"/>
        <v>158</v>
      </c>
      <c r="K155" s="1734">
        <f t="shared" si="62"/>
        <v>21</v>
      </c>
      <c r="L155" s="1806">
        <f t="shared" si="63"/>
        <v>0.60769230769230764</v>
      </c>
      <c r="M155" s="1856" t="s">
        <v>84</v>
      </c>
      <c r="N155" s="1752">
        <v>1</v>
      </c>
      <c r="O155" s="1700">
        <f>IFERROR(VLOOKUP($A155,'2022'!$B$2:$K$174,3,FALSE),0)</f>
        <v>0</v>
      </c>
      <c r="P155" s="1858">
        <f>IFERROR(VLOOKUP($A155,'2022'!$B$2:$K$174,4,FALSE),0)</f>
        <v>0</v>
      </c>
      <c r="Q155" s="1858">
        <f>IFERROR(VLOOKUP($A155,'2022'!$B$2:$K$174,5,FALSE),0)</f>
        <v>0</v>
      </c>
      <c r="R155" s="1858">
        <f>IFERROR(VLOOKUP($A155,'2022'!$B$2:$K$174,8,FALSE),0)</f>
        <v>0</v>
      </c>
      <c r="S155" s="1740">
        <f>IFERROR(VLOOKUP($A155,'2022'!$B$2:$K$174,10,FALSE),0)</f>
        <v>0</v>
      </c>
      <c r="T155" s="1700">
        <f>IFERROR(VLOOKUP($A155,'2021'!$B$2:$K$174,3,FALSE),0)</f>
        <v>0</v>
      </c>
      <c r="U155" s="1843">
        <f>IFERROR(VLOOKUP($A155,'2021'!$B$2:$K$174,4,FALSE),0)</f>
        <v>0</v>
      </c>
      <c r="V155" s="1843">
        <f>IFERROR(VLOOKUP($A155,'2021'!$B$2:$K$174,5,FALSE),0)</f>
        <v>0</v>
      </c>
      <c r="W155" s="1843">
        <f>IFERROR(VLOOKUP($A155,'2021'!$B$2:$K$174,8,FALSE),0)</f>
        <v>0</v>
      </c>
      <c r="X155" s="1740">
        <f>IFERROR(VLOOKUP($A155,'2021'!$B$2:$K$174,10,FALSE),0)</f>
        <v>0</v>
      </c>
      <c r="Y155" s="1700">
        <f>IFERROR(VLOOKUP($A155,'2020'!$B$2:$K$170,3,FALSE),0)</f>
        <v>0</v>
      </c>
      <c r="Z155" s="1829">
        <f>IFERROR(VLOOKUP($A155,'2020'!$B$2:$K$170,4,FALSE),0)</f>
        <v>0</v>
      </c>
      <c r="AA155" s="1829">
        <f>IFERROR(VLOOKUP($A155,'2020'!$B$2:$K$170,5,FALSE),0)</f>
        <v>0</v>
      </c>
      <c r="AB155" s="1829">
        <f>IFERROR(VLOOKUP($A155,'2020'!$B$2:$K$170,8,FALSE),0)</f>
        <v>0</v>
      </c>
      <c r="AC155" s="1740">
        <f>IFERROR(VLOOKUP($A155,'2020'!$B$2:$K$170,10,FALSE),0)</f>
        <v>0</v>
      </c>
      <c r="AD155" s="1700">
        <f>IFERROR(VLOOKUP($A155,'2019'!$B$2:$K$170,3,FALSE),0)</f>
        <v>0</v>
      </c>
      <c r="AE155" s="1823">
        <f>IFERROR(VLOOKUP($A155,'2019'!$B$2:$K$170,4,FALSE),0)</f>
        <v>0</v>
      </c>
      <c r="AF155" s="1823">
        <f>IFERROR(VLOOKUP($A155,'2019'!$B$2:$K$170,5,FALSE),0)</f>
        <v>0</v>
      </c>
      <c r="AG155" s="1823">
        <f>IFERROR(VLOOKUP($A155,'2019'!$B$2:$K$170,8,FALSE),0)</f>
        <v>0</v>
      </c>
      <c r="AH155" s="1740">
        <f>IFERROR(VLOOKUP($A155,'2019'!$B$2:$K$170,10,FALSE),0)</f>
        <v>0</v>
      </c>
      <c r="AI155" s="1700">
        <f>IFERROR(VLOOKUP($A155,'2018'!$B$2:$K$170,3,FALSE),0)</f>
        <v>0</v>
      </c>
      <c r="AJ155" s="1821">
        <f>IFERROR(VLOOKUP($A155,'2018'!$B$2:$K$170,4,FALSE),0)</f>
        <v>0</v>
      </c>
      <c r="AK155" s="1821">
        <f>IFERROR(VLOOKUP($A155,'2018'!$B$2:$K$170,5,FALSE),0)</f>
        <v>0</v>
      </c>
      <c r="AL155" s="1821">
        <f>IFERROR(VLOOKUP($A155,'2018'!$B$2:$K$170,8,FALSE),0)</f>
        <v>0</v>
      </c>
      <c r="AM155" s="1740">
        <f>IFERROR(VLOOKUP($A155,'2018'!$B$2:$K$170,10,FALSE),0)</f>
        <v>0</v>
      </c>
      <c r="AN155" s="1700">
        <f>IFERROR(VLOOKUP($A155,'2017'!$B$2:$J$163,2,FALSE),0)</f>
        <v>0</v>
      </c>
      <c r="AO155" s="1815">
        <f>IFERROR(VLOOKUP($A155,'2017'!$B$2:$J$163,3,FALSE),0)</f>
        <v>0</v>
      </c>
      <c r="AP155" s="1815">
        <f>IFERROR(VLOOKUP($A155,'2017'!$B$2:$J$163,4,FALSE),0)</f>
        <v>0</v>
      </c>
      <c r="AQ155" s="1815">
        <f>IFERROR(VLOOKUP($A155,'2017'!$B$2:$J$163,7,FALSE),0)</f>
        <v>0</v>
      </c>
      <c r="AR155" s="1740">
        <f>IFERROR(VLOOKUP($A155,'2017'!$B$2:$J$163,9,FALSE),0)</f>
        <v>0</v>
      </c>
      <c r="AS155" s="1700">
        <f>IFERROR(VLOOKUP($A155,'2016'!$B$2:$K$165,3,FALSE),0)</f>
        <v>0</v>
      </c>
      <c r="AT155" s="1796">
        <f>IFERROR(VLOOKUP($A155,'2016'!$B$2:$K$165,4,FALSE),0)</f>
        <v>0</v>
      </c>
      <c r="AU155" s="1796">
        <f>IFERROR(VLOOKUP($A155,'2016'!$B$2:$K$165,5,FALSE),0)</f>
        <v>0</v>
      </c>
      <c r="AV155" s="1796">
        <f>IFERROR(VLOOKUP($A155,'2016'!$B$2:$K$165,8,FALSE),0)</f>
        <v>0</v>
      </c>
      <c r="AW155" s="1740">
        <f>IFERROR(VLOOKUP($A155,'2016'!$B$2:$K$165,10,FALSE),0)</f>
        <v>0</v>
      </c>
      <c r="AX155" s="1700">
        <f>IFERROR(VLOOKUP($A155,'2015'!$B$2:$K$165,3,FALSE),0)</f>
        <v>0</v>
      </c>
      <c r="AY155" s="1695">
        <f>IFERROR(VLOOKUP($A155,'2015'!$B$2:$K$165,4,FALSE),0)</f>
        <v>0</v>
      </c>
      <c r="AZ155" s="1695">
        <f>IFERROR(VLOOKUP($A155,'2015'!$B$2:$K$165,5,FALSE),0)</f>
        <v>0</v>
      </c>
      <c r="BA155" s="1695">
        <f>IFERROR(VLOOKUP($A155,'2015'!$B$2:$K$165,8,FALSE),0)</f>
        <v>0</v>
      </c>
      <c r="BB155" s="1740">
        <f>IFERROR(VLOOKUP($A155,'2015'!$B$2:$K$165,10,FALSE),0)</f>
        <v>0</v>
      </c>
      <c r="BC155" s="1700">
        <f>IFERROR(VLOOKUP($A155,'2014'!$B$2:$K$157,3,FALSE),0)</f>
        <v>52</v>
      </c>
      <c r="BD155" s="1691">
        <f>IFERROR(VLOOKUP($A155,'2014'!$B$2:$K$157,4,FALSE),0)</f>
        <v>24</v>
      </c>
      <c r="BE155" s="1691">
        <f>IFERROR(VLOOKUP($A155,'2014'!$B$2:$K$157,5,FALSE),0)</f>
        <v>29</v>
      </c>
      <c r="BF155" s="1691">
        <f>IFERROR(VLOOKUP($A155,'2014'!$B$2:$K$157,8,FALSE),0)</f>
        <v>1</v>
      </c>
      <c r="BG155" s="1740">
        <f>IFERROR(VLOOKUP($A155,'2014'!$B$2:$K$157,10,FALSE),0)</f>
        <v>0.55769230769230771</v>
      </c>
      <c r="BH155" s="1700">
        <f>IFERROR(VLOOKUP($A155,'2013'!$D$4:$I$249,2,FALSE),0)</f>
        <v>0</v>
      </c>
      <c r="BI155" s="1691">
        <f>IFERROR(VLOOKUP($A155,'2013'!$D$4:$I$249,3,FALSE),0)</f>
        <v>0</v>
      </c>
      <c r="BJ155" s="1691">
        <f>IFERROR(VLOOKUP($A155,'2013'!$D$4:$I$249,4,FALSE),0)</f>
        <v>0</v>
      </c>
      <c r="BK155" s="1691">
        <f>IFERROR(VLOOKUP($A155,'2013'!$D$4:$I$249,5,FALSE),0)</f>
        <v>0</v>
      </c>
      <c r="BL155" s="1740">
        <f>IFERROR(VLOOKUP($A155,'2013'!$D$4:$I$249,6,FALSE),0)</f>
        <v>0</v>
      </c>
      <c r="BM155" s="1737">
        <f>IFERROR(VLOOKUP($A155,'2012'!$D$3:$O$172,2,FALSE),0)</f>
        <v>0</v>
      </c>
      <c r="BN155" s="1691">
        <f>IFERROR(VLOOKUP($A155,'2012'!$D$3:$O$172,3,FALSE),0)</f>
        <v>0</v>
      </c>
      <c r="BO155" s="1743">
        <f>IFERROR(VLOOKUP($A155,'2012'!$D$3:$O$172,4,FALSE),0)</f>
        <v>0</v>
      </c>
      <c r="BP155" s="1700">
        <f>IFERROR(VLOOKUP($A155,'2012'!$D$3:$O$172,5,FALSE),0)</f>
        <v>0</v>
      </c>
      <c r="BQ155" s="1691">
        <f>IFERROR(VLOOKUP($A155,'2012'!$D$3:$O$172,6,FALSE),0)</f>
        <v>0</v>
      </c>
      <c r="BR155" s="1691">
        <f>IFERROR(VLOOKUP($A155,'2012'!$D$3:$O$172,7,FALSE),0)</f>
        <v>0</v>
      </c>
      <c r="BS155" s="1691">
        <f>IFERROR(VLOOKUP($A155,'2012'!$D$3:$O$172,8,FALSE),0)</f>
        <v>0</v>
      </c>
      <c r="BT155" s="1740">
        <f>IFERROR(VLOOKUP($A155,'2012'!$D$3:$O$172,9,FALSE),0)</f>
        <v>0</v>
      </c>
      <c r="BU155" s="1737">
        <f>IFERROR(VLOOKUP($A155,'2012'!$D$3:$O$172,10,FALSE),0)</f>
        <v>0</v>
      </c>
      <c r="BV155" s="1691">
        <f>IFERROR(VLOOKUP($A155,'2012'!$D$3:$O$172,11,FALSE),0)</f>
        <v>0</v>
      </c>
      <c r="BW155" s="1743">
        <f>IFERROR(VLOOKUP($A155,'2012'!$D$3:$O$172,12,FALSE),0)</f>
        <v>0</v>
      </c>
      <c r="BX155" s="1700">
        <f>IFERROR(VLOOKUP($A155,'2011'!$D$4:$I$251,2,FALSE),0)</f>
        <v>0</v>
      </c>
      <c r="BY155" s="1691">
        <f>IFERROR(VLOOKUP($A155,'2011'!$D$4:$I$251,3,FALSE),0)</f>
        <v>0</v>
      </c>
      <c r="BZ155" s="1691">
        <f>IFERROR(VLOOKUP($A155,'2011'!$D$4:$I$251,4,FALSE),0)</f>
        <v>0</v>
      </c>
      <c r="CA155" s="1691">
        <f>IFERROR(VLOOKUP($A155,'2011'!$D$4:$I$251,5,FALSE),0)</f>
        <v>0</v>
      </c>
      <c r="CB155" s="1740">
        <f>IFERROR(VLOOKUP($A155,'2011'!$D$4:$I$251,6,FALSE),0)</f>
        <v>0</v>
      </c>
      <c r="CC155" s="1700">
        <f>IFERROR(VLOOKUP($A155,'2010'!$C$3:$H$234,2,FALSE),0)</f>
        <v>0</v>
      </c>
      <c r="CD155" s="1691">
        <f>IFERROR(VLOOKUP($A155,'2010'!$C$3:$H$234,3,FALSE),0)</f>
        <v>0</v>
      </c>
      <c r="CE155" s="1691">
        <f>IFERROR(VLOOKUP($A155,'2010'!$C$3:$H$234,4,FALSE),0)</f>
        <v>0</v>
      </c>
      <c r="CF155" s="1691">
        <f>IFERROR(VLOOKUP($A155,'2010'!$C$3:$H$234,5,FALSE),0)</f>
        <v>0</v>
      </c>
      <c r="CG155" s="1740">
        <f>IFERROR(VLOOKUP($A155,'2010'!$C$3:$H$234,6,FALSE),0)</f>
        <v>0</v>
      </c>
      <c r="CH155" s="1700">
        <f>IFERROR(VLOOKUP($A155,'2009'!$C$3:$H$242,2,FALSE),0)</f>
        <v>55</v>
      </c>
      <c r="CI155" s="1691">
        <f>IFERROR(VLOOKUP($A155,'2009'!$C$3:$H$242,3,FALSE),0)</f>
        <v>21</v>
      </c>
      <c r="CJ155" s="1691">
        <f>IFERROR(VLOOKUP($A155,'2009'!$C$3:$H$242,4,FALSE),0)</f>
        <v>38</v>
      </c>
      <c r="CK155" s="1691">
        <f>IFERROR(VLOOKUP($A155,'2009'!$C$3:$H$242,5,FALSE),0)</f>
        <v>5</v>
      </c>
      <c r="CL155" s="1740">
        <f>IFERROR(VLOOKUP($A155,'2009'!$C$3:$H$242,6,FALSE),0)</f>
        <v>0.69090909090909092</v>
      </c>
      <c r="CM155" s="1700">
        <f>IFERROR(VLOOKUP($A155,'2008'!$C$3:$H$229,2,FALSE),0)</f>
        <v>83</v>
      </c>
      <c r="CN155" s="1691">
        <f>IFERROR(VLOOKUP($A155,'2008'!$C$3:$H$229,3,FALSE),0)</f>
        <v>41</v>
      </c>
      <c r="CO155" s="1691">
        <f>IFERROR(VLOOKUP($A155,'2008'!$C$3:$H$229,4,FALSE),0)</f>
        <v>58</v>
      </c>
      <c r="CP155" s="1691">
        <f>IFERROR(VLOOKUP($A155,'2008'!$C$3:$H$229,5,FALSE),0)</f>
        <v>12</v>
      </c>
      <c r="CQ155" s="1740">
        <f>IFERROR(VLOOKUP($A155,'2008'!$C$3:$H$229,6,FALSE),0)</f>
        <v>0.6987951807228916</v>
      </c>
      <c r="CR155" s="1700">
        <f>IFERROR(VLOOKUP($A155,'2007'!$C$3:$M$238,7,FALSE),0)</f>
        <v>62</v>
      </c>
      <c r="CS155" s="1691">
        <f>IFERROR(VLOOKUP($A155,'2007'!$C$3:$M$238,8,FALSE),0)</f>
        <v>24</v>
      </c>
      <c r="CT155" s="1691">
        <f>IFERROR(VLOOKUP($A155,'2007'!$C$3:$M$238,9,FALSE),0)</f>
        <v>29</v>
      </c>
      <c r="CU155" s="1691">
        <f>IFERROR(VLOOKUP($A155,'2007'!$C$3:$M$238,10,FALSE),0)</f>
        <v>3</v>
      </c>
      <c r="CV155" s="1740">
        <f>IFERROR(VLOOKUP($A155,'2007'!$C$3:$M$238,11,FALSE),0)</f>
        <v>0.46774193548387094</v>
      </c>
      <c r="CW155" s="1700">
        <f>IFERROR(VLOOKUP($A155,'2006'!$A$2:$F$200,2,FALSE),0)</f>
        <v>8</v>
      </c>
      <c r="CX155" s="1691">
        <f>IFERROR(VLOOKUP($A155,'2006'!$A$2:$F$200,4,FALSE),0)</f>
        <v>4</v>
      </c>
      <c r="CY155" s="1691">
        <f>IFERROR(VLOOKUP($A155,'2006'!$A$2:$F$200,5,FALSE),0)</f>
        <v>0</v>
      </c>
      <c r="CZ155" s="1740">
        <f>IFERROR(VLOOKUP($A155,'2006'!$A$2:$F$200,6,FALSE),0)</f>
        <v>0.5</v>
      </c>
      <c r="DA155" s="1700">
        <f>IFERROR(VLOOKUP($A155,'2005'!$C$3:$M$205,8,FALSE),0)</f>
        <v>0</v>
      </c>
      <c r="DB155" s="1691">
        <f>IFERROR(VLOOKUP($A155,'2005'!$C$3:$M$205,9,FALSE),0)</f>
        <v>0</v>
      </c>
      <c r="DC155" s="1691">
        <f>IFERROR(VLOOKUP($A155,'2005'!$C$3:$M$205,10,FALSE),0)</f>
        <v>0</v>
      </c>
      <c r="DD155" s="1740">
        <f>IFERROR(VLOOKUP($A155,'2005'!$C$3:$M$205,11,FALSE),0)</f>
        <v>0</v>
      </c>
      <c r="DE155" s="1700">
        <f>IFERROR(VLOOKUP($A155,'2004'!$C$3:$M$213,8,FALSE),0)</f>
        <v>0</v>
      </c>
      <c r="DF155" s="1691">
        <f>IFERROR(VLOOKUP($A155,'2004'!$C$3:$M$213,9,FALSE),0)</f>
        <v>0</v>
      </c>
      <c r="DG155" s="1691">
        <f>IFERROR(VLOOKUP($A155,'2004'!$C$3:$M$213,10,FALSE),0)</f>
        <v>0</v>
      </c>
      <c r="DH155" s="1740">
        <f>IFERROR(VLOOKUP($A155,'2004'!$C$3:$M$213,11,FALSE),0)</f>
        <v>0</v>
      </c>
      <c r="DI155" s="1700">
        <f>IFERROR(VLOOKUP($A155,'2003'!$C$3:$Q$214,12,FALSE),0)</f>
        <v>0</v>
      </c>
      <c r="DJ155" s="1691">
        <f>IFERROR(VLOOKUP($A155,'2003'!$C$3:$Q$214,13,FALSE),0)</f>
        <v>0</v>
      </c>
      <c r="DK155" s="1691">
        <f>IFERROR(VLOOKUP($A155,'2003'!$C$3:$Q$214,14,FALSE),0)</f>
        <v>0</v>
      </c>
      <c r="DL155" s="1740">
        <f>IFERROR(VLOOKUP($A155,'2003'!$C$3:$Q$214,15,FALSE),0)</f>
        <v>0</v>
      </c>
      <c r="DM155" s="1700">
        <f>IFERROR(VLOOKUP($A155,'2002'!$D$3:$R$214,12,FALSE),0)</f>
        <v>0</v>
      </c>
      <c r="DN155" s="1691">
        <f>IFERROR(VLOOKUP($A155,'2002'!$D$3:$R$214,13,FALSE),0)</f>
        <v>0</v>
      </c>
      <c r="DO155" s="1691">
        <f>IFERROR(VLOOKUP($A155,'2002'!$D$3:$R$214,14,FALSE),0)</f>
        <v>0</v>
      </c>
      <c r="DP155" s="1788">
        <f>IFERROR(VLOOKUP($A155,'2002'!$D$3:$R$214,15,FALSE),0)</f>
        <v>0</v>
      </c>
      <c r="DQ155" s="1700">
        <f>IFERROR(VLOOKUP($A155,'Pre 2002'!$C$3:$CK$382,84,FALSE),0)</f>
        <v>0</v>
      </c>
      <c r="DR155" s="1695">
        <f>IFERROR(VLOOKUP($A155,'Pre 2002'!$C$3:$CK$382,85,FALSE),0)</f>
        <v>0</v>
      </c>
      <c r="DS155" s="1695">
        <f>IFERROR(VLOOKUP($A155,'Pre 2002'!$C$3:$CK$382,86,FALSE),0)</f>
        <v>0</v>
      </c>
      <c r="DT155" s="1790">
        <f>IFERROR(VLOOKUP($A155,'Pre 2002'!$C$3:$CK$382,87,FALSE),0)</f>
        <v>0</v>
      </c>
      <c r="DU155" s="1741">
        <f>IFERROR(VLOOKUP(A155,'Pre 2002'!$C$3:$CG$382,83,FALSE),0)</f>
        <v>0</v>
      </c>
      <c r="DV155" s="1725"/>
      <c r="DY155" s="1731"/>
    </row>
    <row r="156" spans="1:129">
      <c r="A156" s="1721" t="s">
        <v>1918</v>
      </c>
      <c r="B156" s="1562">
        <f t="shared" si="54"/>
        <v>512</v>
      </c>
      <c r="C156" s="1562">
        <f t="shared" si="55"/>
        <v>277</v>
      </c>
      <c r="D156" s="1562">
        <f t="shared" si="56"/>
        <v>21</v>
      </c>
      <c r="E156" s="1563">
        <f t="shared" si="57"/>
        <v>0.541015625</v>
      </c>
      <c r="F156" s="1786">
        <f t="shared" si="58"/>
        <v>9</v>
      </c>
      <c r="G156" s="1595" t="s">
        <v>2159</v>
      </c>
      <c r="H156" s="1567">
        <f t="shared" si="59"/>
        <v>9</v>
      </c>
      <c r="I156" s="1734">
        <f t="shared" si="60"/>
        <v>512</v>
      </c>
      <c r="J156" s="1734">
        <f t="shared" si="61"/>
        <v>277</v>
      </c>
      <c r="K156" s="1734">
        <f t="shared" si="62"/>
        <v>21</v>
      </c>
      <c r="L156" s="1806">
        <f t="shared" si="63"/>
        <v>0.541015625</v>
      </c>
      <c r="M156" s="1751"/>
      <c r="N156" s="1751"/>
      <c r="O156" s="1700">
        <f>IFERROR(VLOOKUP($A156,'2022'!$B$2:$K$174,3,FALSE),0)</f>
        <v>0</v>
      </c>
      <c r="P156" s="1858">
        <f>IFERROR(VLOOKUP($A156,'2022'!$B$2:$K$174,4,FALSE),0)</f>
        <v>0</v>
      </c>
      <c r="Q156" s="1858">
        <f>IFERROR(VLOOKUP($A156,'2022'!$B$2:$K$174,5,FALSE),0)</f>
        <v>0</v>
      </c>
      <c r="R156" s="1858">
        <f>IFERROR(VLOOKUP($A156,'2022'!$B$2:$K$174,8,FALSE),0)</f>
        <v>0</v>
      </c>
      <c r="S156" s="1740">
        <f>IFERROR(VLOOKUP($A156,'2022'!$B$2:$K$174,10,FALSE),0)</f>
        <v>0</v>
      </c>
      <c r="T156" s="1700">
        <f>IFERROR(VLOOKUP($A156,'2021'!$B$2:$K$174,3,FALSE),0)</f>
        <v>0</v>
      </c>
      <c r="U156" s="1843">
        <f>IFERROR(VLOOKUP($A156,'2021'!$B$2:$K$174,4,FALSE),0)</f>
        <v>0</v>
      </c>
      <c r="V156" s="1843">
        <f>IFERROR(VLOOKUP($A156,'2021'!$B$2:$K$174,5,FALSE),0)</f>
        <v>0</v>
      </c>
      <c r="W156" s="1843">
        <f>IFERROR(VLOOKUP($A156,'2021'!$B$2:$K$174,8,FALSE),0)</f>
        <v>0</v>
      </c>
      <c r="X156" s="1740">
        <f>IFERROR(VLOOKUP($A156,'2021'!$B$2:$K$174,10,FALSE),0)</f>
        <v>0</v>
      </c>
      <c r="Y156" s="1700">
        <f>IFERROR(VLOOKUP($A156,'2020'!$B$2:$K$170,3,FALSE),0)</f>
        <v>0</v>
      </c>
      <c r="Z156" s="1829">
        <f>IFERROR(VLOOKUP($A156,'2020'!$B$2:$K$170,4,FALSE),0)</f>
        <v>0</v>
      </c>
      <c r="AA156" s="1829">
        <f>IFERROR(VLOOKUP($A156,'2020'!$B$2:$K$170,5,FALSE),0)</f>
        <v>0</v>
      </c>
      <c r="AB156" s="1829">
        <f>IFERROR(VLOOKUP($A156,'2020'!$B$2:$K$170,8,FALSE),0)</f>
        <v>0</v>
      </c>
      <c r="AC156" s="1740">
        <f>IFERROR(VLOOKUP($A156,'2020'!$B$2:$K$170,10,FALSE),0)</f>
        <v>0</v>
      </c>
      <c r="AD156" s="1700">
        <f>IFERROR(VLOOKUP($A156,'2019'!$B$2:$K$170,3,FALSE),0)</f>
        <v>0</v>
      </c>
      <c r="AE156" s="1823">
        <f>IFERROR(VLOOKUP($A156,'2019'!$B$2:$K$170,4,FALSE),0)</f>
        <v>0</v>
      </c>
      <c r="AF156" s="1823">
        <f>IFERROR(VLOOKUP($A156,'2019'!$B$2:$K$170,5,FALSE),0)</f>
        <v>0</v>
      </c>
      <c r="AG156" s="1823">
        <f>IFERROR(VLOOKUP($A156,'2019'!$B$2:$K$170,8,FALSE),0)</f>
        <v>0</v>
      </c>
      <c r="AH156" s="1740">
        <f>IFERROR(VLOOKUP($A156,'2019'!$B$2:$K$170,10,FALSE),0)</f>
        <v>0</v>
      </c>
      <c r="AI156" s="1700">
        <f>IFERROR(VLOOKUP($A156,'2018'!$B$2:$K$170,3,FALSE),0)</f>
        <v>0</v>
      </c>
      <c r="AJ156" s="1821">
        <f>IFERROR(VLOOKUP($A156,'2018'!$B$2:$K$170,4,FALSE),0)</f>
        <v>0</v>
      </c>
      <c r="AK156" s="1821">
        <f>IFERROR(VLOOKUP($A156,'2018'!$B$2:$K$170,5,FALSE),0)</f>
        <v>0</v>
      </c>
      <c r="AL156" s="1821">
        <f>IFERROR(VLOOKUP($A156,'2018'!$B$2:$K$170,8,FALSE),0)</f>
        <v>0</v>
      </c>
      <c r="AM156" s="1740">
        <f>IFERROR(VLOOKUP($A156,'2018'!$B$2:$K$170,10,FALSE),0)</f>
        <v>0</v>
      </c>
      <c r="AN156" s="1700">
        <f>IFERROR(VLOOKUP($A156,'2017'!$B$2:$J$163,2,FALSE),0)</f>
        <v>0</v>
      </c>
      <c r="AO156" s="1815">
        <f>IFERROR(VLOOKUP($A156,'2017'!$B$2:$J$163,3,FALSE),0)</f>
        <v>0</v>
      </c>
      <c r="AP156" s="1815">
        <f>IFERROR(VLOOKUP($A156,'2017'!$B$2:$J$163,4,FALSE),0)</f>
        <v>0</v>
      </c>
      <c r="AQ156" s="1815">
        <f>IFERROR(VLOOKUP($A156,'2017'!$B$2:$J$163,7,FALSE),0)</f>
        <v>0</v>
      </c>
      <c r="AR156" s="1740">
        <f>IFERROR(VLOOKUP($A156,'2017'!$B$2:$J$163,9,FALSE),0)</f>
        <v>0</v>
      </c>
      <c r="AS156" s="1700">
        <f>IFERROR(VLOOKUP($A156,'2016'!$B$2:$K$165,3,FALSE),0)</f>
        <v>0</v>
      </c>
      <c r="AT156" s="1796">
        <f>IFERROR(VLOOKUP($A156,'2016'!$B$2:$K$165,4,FALSE),0)</f>
        <v>0</v>
      </c>
      <c r="AU156" s="1796">
        <f>IFERROR(VLOOKUP($A156,'2016'!$B$2:$K$165,5,FALSE),0)</f>
        <v>0</v>
      </c>
      <c r="AV156" s="1796">
        <f>IFERROR(VLOOKUP($A156,'2016'!$B$2:$K$165,8,FALSE),0)</f>
        <v>0</v>
      </c>
      <c r="AW156" s="1740">
        <f>IFERROR(VLOOKUP($A156,'2016'!$B$2:$K$165,10,FALSE),0)</f>
        <v>0</v>
      </c>
      <c r="AX156" s="1700">
        <f>IFERROR(VLOOKUP($A156,'2015'!$B$2:$K$165,3,FALSE),0)</f>
        <v>0</v>
      </c>
      <c r="AY156" s="1695">
        <f>IFERROR(VLOOKUP($A156,'2015'!$B$2:$K$165,4,FALSE),0)</f>
        <v>0</v>
      </c>
      <c r="AZ156" s="1695">
        <f>IFERROR(VLOOKUP($A156,'2015'!$B$2:$K$165,5,FALSE),0)</f>
        <v>0</v>
      </c>
      <c r="BA156" s="1695">
        <f>IFERROR(VLOOKUP($A156,'2015'!$B$2:$K$165,8,FALSE),0)</f>
        <v>0</v>
      </c>
      <c r="BB156" s="1740">
        <f>IFERROR(VLOOKUP($A156,'2015'!$B$2:$K$165,10,FALSE),0)</f>
        <v>0</v>
      </c>
      <c r="BC156" s="1700">
        <f>IFERROR(VLOOKUP($A156,'2014'!$B$2:$K$157,3,FALSE),0)</f>
        <v>0</v>
      </c>
      <c r="BD156" s="1691">
        <f>IFERROR(VLOOKUP($A156,'2014'!$B$2:$K$157,4,FALSE),0)</f>
        <v>0</v>
      </c>
      <c r="BE156" s="1691">
        <f>IFERROR(VLOOKUP($A156,'2014'!$B$2:$K$157,5,FALSE),0)</f>
        <v>0</v>
      </c>
      <c r="BF156" s="1691">
        <f>IFERROR(VLOOKUP($A156,'2014'!$B$2:$K$157,8,FALSE),0)</f>
        <v>0</v>
      </c>
      <c r="BG156" s="1740">
        <f>IFERROR(VLOOKUP($A156,'2014'!$B$2:$K$157,10,FALSE),0)</f>
        <v>0</v>
      </c>
      <c r="BH156" s="1700">
        <f>IFERROR(VLOOKUP($A156,'2013'!$D$4:$I$249,2,FALSE),0)</f>
        <v>0</v>
      </c>
      <c r="BI156" s="1691">
        <f>IFERROR(VLOOKUP($A156,'2013'!$D$4:$I$249,3,FALSE),0)</f>
        <v>0</v>
      </c>
      <c r="BJ156" s="1691">
        <f>IFERROR(VLOOKUP($A156,'2013'!$D$4:$I$249,4,FALSE),0)</f>
        <v>0</v>
      </c>
      <c r="BK156" s="1691">
        <f>IFERROR(VLOOKUP($A156,'2013'!$D$4:$I$249,5,FALSE),0)</f>
        <v>0</v>
      </c>
      <c r="BL156" s="1740">
        <f>IFERROR(VLOOKUP($A156,'2013'!$D$4:$I$249,6,FALSE),0)</f>
        <v>0</v>
      </c>
      <c r="BM156" s="1737">
        <f>IFERROR(VLOOKUP($A156,'2012'!$D$3:$O$172,2,FALSE),0)</f>
        <v>0</v>
      </c>
      <c r="BN156" s="1691">
        <f>IFERROR(VLOOKUP($A156,'2012'!$D$3:$O$172,3,FALSE),0)</f>
        <v>0</v>
      </c>
      <c r="BO156" s="1743">
        <f>IFERROR(VLOOKUP($A156,'2012'!$D$3:$O$172,4,FALSE),0)</f>
        <v>0</v>
      </c>
      <c r="BP156" s="1700">
        <f>IFERROR(VLOOKUP($A156,'2012'!$D$3:$O$172,5,FALSE),0)</f>
        <v>0</v>
      </c>
      <c r="BQ156" s="1691">
        <f>IFERROR(VLOOKUP($A156,'2012'!$D$3:$O$172,6,FALSE),0)</f>
        <v>0</v>
      </c>
      <c r="BR156" s="1691">
        <f>IFERROR(VLOOKUP($A156,'2012'!$D$3:$O$172,7,FALSE),0)</f>
        <v>0</v>
      </c>
      <c r="BS156" s="1691">
        <f>IFERROR(VLOOKUP($A156,'2012'!$D$3:$O$172,8,FALSE),0)</f>
        <v>0</v>
      </c>
      <c r="BT156" s="1740">
        <f>IFERROR(VLOOKUP($A156,'2012'!$D$3:$O$172,9,FALSE),0)</f>
        <v>0</v>
      </c>
      <c r="BX156" s="1700">
        <f>IFERROR(VLOOKUP($A156,'2011'!$D$4:$I$251,2,FALSE),0)</f>
        <v>0</v>
      </c>
      <c r="BY156" s="1691">
        <f>IFERROR(VLOOKUP($A156,'2011'!$D$4:$I$251,3,FALSE),0)</f>
        <v>0</v>
      </c>
      <c r="BZ156" s="1691">
        <f>IFERROR(VLOOKUP($A156,'2011'!$D$4:$I$251,4,FALSE),0)</f>
        <v>0</v>
      </c>
      <c r="CA156" s="1691">
        <f>IFERROR(VLOOKUP($A156,'2011'!$D$4:$I$251,5,FALSE),0)</f>
        <v>0</v>
      </c>
      <c r="CB156" s="1740">
        <f>IFERROR(VLOOKUP($A156,'2011'!$D$4:$I$251,6,FALSE),0)</f>
        <v>0</v>
      </c>
      <c r="CC156" s="1700">
        <f>IFERROR(VLOOKUP($A156,'2010'!$C$3:$H$234,2,FALSE),0)</f>
        <v>0</v>
      </c>
      <c r="CD156" s="1691">
        <f>IFERROR(VLOOKUP($A156,'2010'!$C$3:$H$234,3,FALSE),0)</f>
        <v>0</v>
      </c>
      <c r="CE156" s="1691">
        <f>IFERROR(VLOOKUP($A156,'2010'!$C$3:$H$234,4,FALSE),0)</f>
        <v>0</v>
      </c>
      <c r="CF156" s="1691">
        <f>IFERROR(VLOOKUP($A156,'2010'!$C$3:$H$234,5,FALSE),0)</f>
        <v>0</v>
      </c>
      <c r="CG156" s="1740">
        <f>IFERROR(VLOOKUP($A156,'2010'!$C$3:$H$234,6,FALSE),0)</f>
        <v>0</v>
      </c>
      <c r="CH156" s="1700">
        <f>IFERROR(VLOOKUP($A156,'2009'!$C$3:$H$242,2,FALSE),0)</f>
        <v>0</v>
      </c>
      <c r="CI156" s="1691">
        <f>IFERROR(VLOOKUP($A156,'2009'!$C$3:$H$242,3,FALSE),0)</f>
        <v>0</v>
      </c>
      <c r="CJ156" s="1691">
        <f>IFERROR(VLOOKUP($A156,'2009'!$C$3:$H$242,4,FALSE),0)</f>
        <v>0</v>
      </c>
      <c r="CK156" s="1691">
        <f>IFERROR(VLOOKUP($A156,'2009'!$C$3:$H$242,5,FALSE),0)</f>
        <v>0</v>
      </c>
      <c r="CL156" s="1740">
        <f>IFERROR(VLOOKUP($A156,'2009'!$C$3:$H$242,6,FALSE),0)</f>
        <v>0</v>
      </c>
      <c r="CM156" s="1700">
        <f>IFERROR(VLOOKUP($A156,'2008'!$C$3:$H$229,2,FALSE),0)</f>
        <v>0</v>
      </c>
      <c r="CN156" s="1691">
        <f>IFERROR(VLOOKUP($A156,'2008'!$C$3:$H$229,3,FALSE),0)</f>
        <v>0</v>
      </c>
      <c r="CO156" s="1691">
        <f>IFERROR(VLOOKUP($A156,'2008'!$C$3:$H$229,4,FALSE),0)</f>
        <v>0</v>
      </c>
      <c r="CP156" s="1691">
        <f>IFERROR(VLOOKUP($A156,'2008'!$C$3:$H$229,5,FALSE),0)</f>
        <v>0</v>
      </c>
      <c r="CQ156" s="1740">
        <f>IFERROR(VLOOKUP($A156,'2008'!$C$3:$H$229,6,FALSE),0)</f>
        <v>0</v>
      </c>
      <c r="CR156" s="1700">
        <f>IFERROR(VLOOKUP($A156,'2007'!$C$3:$M$238,7,FALSE),0)</f>
        <v>0</v>
      </c>
      <c r="CS156" s="1691">
        <f>IFERROR(VLOOKUP($A156,'2007'!$C$3:$M$238,8,FALSE),0)</f>
        <v>0</v>
      </c>
      <c r="CT156" s="1691">
        <f>IFERROR(VLOOKUP($A156,'2007'!$C$3:$M$238,9,FALSE),0)</f>
        <v>0</v>
      </c>
      <c r="CU156" s="1691">
        <f>IFERROR(VLOOKUP($A156,'2007'!$C$3:$M$238,10,FALSE),0)</f>
        <v>0</v>
      </c>
      <c r="CV156" s="1740">
        <f>IFERROR(VLOOKUP($A156,'2007'!$C$3:$M$238,11,FALSE),0)</f>
        <v>0</v>
      </c>
      <c r="CW156" s="1700">
        <f>IFERROR(VLOOKUP($A156,'2006'!$A$2:$F$200,2,FALSE),0)</f>
        <v>0</v>
      </c>
      <c r="CX156" s="1691">
        <f>IFERROR(VLOOKUP($A156,'2006'!$A$2:$F$200,4,FALSE),0)</f>
        <v>0</v>
      </c>
      <c r="CY156" s="1691">
        <f>IFERROR(VLOOKUP($A156,'2006'!$A$2:$F$200,5,FALSE),0)</f>
        <v>0</v>
      </c>
      <c r="CZ156" s="1740">
        <f>IFERROR(VLOOKUP($A156,'2006'!$A$2:$F$200,6,FALSE),0)</f>
        <v>0</v>
      </c>
      <c r="DA156" s="1700">
        <f>IFERROR(VLOOKUP($A156,'2005'!$C$3:$M$205,8,FALSE),0)</f>
        <v>0</v>
      </c>
      <c r="DB156" s="1691">
        <f>IFERROR(VLOOKUP($A156,'2005'!$C$3:$M$205,9,FALSE),0)</f>
        <v>0</v>
      </c>
      <c r="DC156" s="1691">
        <f>IFERROR(VLOOKUP($A156,'2005'!$C$3:$M$205,10,FALSE),0)</f>
        <v>0</v>
      </c>
      <c r="DD156" s="1740">
        <f>IFERROR(VLOOKUP($A156,'2005'!$C$3:$M$205,11,FALSE),0)</f>
        <v>0</v>
      </c>
      <c r="DE156" s="1700">
        <f>IFERROR(VLOOKUP($A156,'2004'!$C$3:$M$213,8,FALSE),0)</f>
        <v>0</v>
      </c>
      <c r="DF156" s="1691">
        <f>IFERROR(VLOOKUP($A156,'2004'!$C$3:$M$213,9,FALSE),0)</f>
        <v>0</v>
      </c>
      <c r="DG156" s="1691">
        <f>IFERROR(VLOOKUP($A156,'2004'!$C$3:$M$213,10,FALSE),0)</f>
        <v>0</v>
      </c>
      <c r="DH156" s="1740">
        <f>IFERROR(VLOOKUP($A156,'2004'!$C$3:$M$213,11,FALSE),0)</f>
        <v>0</v>
      </c>
      <c r="DI156" s="1700">
        <f>IFERROR(VLOOKUP($A156,'2003'!$C$3:$Q$214,12,FALSE),0)</f>
        <v>56</v>
      </c>
      <c r="DJ156" s="1691">
        <f>IFERROR(VLOOKUP($A156,'2003'!$C$3:$Q$214,13,FALSE),0)</f>
        <v>32</v>
      </c>
      <c r="DK156" s="1691">
        <f>IFERROR(VLOOKUP($A156,'2003'!$C$3:$Q$214,14,FALSE),0)</f>
        <v>3</v>
      </c>
      <c r="DL156" s="1740">
        <f>IFERROR(VLOOKUP($A156,'2003'!$C$3:$Q$214,15,FALSE),0)</f>
        <v>0.5714285714285714</v>
      </c>
      <c r="DM156" s="1700">
        <f>IFERROR(VLOOKUP($A156,'2002'!$D$3:$R$214,12,FALSE),0)</f>
        <v>69</v>
      </c>
      <c r="DN156" s="1691">
        <f>IFERROR(VLOOKUP($A156,'2002'!$D$3:$R$214,13,FALSE),0)</f>
        <v>40</v>
      </c>
      <c r="DO156" s="1691">
        <f>IFERROR(VLOOKUP($A156,'2002'!$D$3:$R$214,14,FALSE),0)</f>
        <v>5</v>
      </c>
      <c r="DP156" s="1788">
        <f>IFERROR(VLOOKUP($A156,'2002'!$D$3:$R$214,15,FALSE),0)</f>
        <v>0.57971014492753625</v>
      </c>
      <c r="DQ156" s="1700">
        <f>IFERROR(VLOOKUP($A156,'Pre 2002'!$C$3:$CK$382,84,FALSE),0)</f>
        <v>387</v>
      </c>
      <c r="DR156" s="1695">
        <f>IFERROR(VLOOKUP($A156,'Pre 2002'!$C$3:$CK$382,85,FALSE),0)</f>
        <v>205</v>
      </c>
      <c r="DS156" s="1695">
        <f>IFERROR(VLOOKUP($A156,'Pre 2002'!$C$3:$CK$382,86,FALSE),0)</f>
        <v>13</v>
      </c>
      <c r="DT156" s="1790">
        <f>IFERROR(VLOOKUP($A156,'Pre 2002'!$C$3:$CK$382,87,FALSE),0)</f>
        <v>0.52971576227390182</v>
      </c>
      <c r="DU156" s="1741">
        <f>IFERROR(VLOOKUP(A156,'Pre 2002'!$C$3:$CG$382,83,FALSE),0)</f>
        <v>7</v>
      </c>
      <c r="DV156" s="1725"/>
      <c r="DY156" s="1731"/>
    </row>
    <row r="157" spans="1:129">
      <c r="A157" s="1874" t="s">
        <v>2261</v>
      </c>
      <c r="B157" s="1562">
        <f t="shared" si="54"/>
        <v>413</v>
      </c>
      <c r="C157" s="1562">
        <f t="shared" si="55"/>
        <v>261</v>
      </c>
      <c r="D157" s="1562">
        <f t="shared" si="56"/>
        <v>20</v>
      </c>
      <c r="E157" s="1563">
        <f t="shared" si="57"/>
        <v>0.63196125907990319</v>
      </c>
      <c r="F157" s="1786">
        <f t="shared" si="58"/>
        <v>5</v>
      </c>
      <c r="G157" s="1595">
        <v>2018</v>
      </c>
      <c r="H157" s="1817"/>
      <c r="I157" s="1734"/>
      <c r="J157" s="1734"/>
      <c r="K157" s="1734"/>
      <c r="L157" s="1734"/>
      <c r="M157" s="1751"/>
      <c r="N157" s="1751"/>
      <c r="O157" s="1700">
        <f>IFERROR(VLOOKUP($A157,'2022'!$B$2:$K$174,3,FALSE),0)</f>
        <v>83</v>
      </c>
      <c r="P157" s="1858">
        <f>IFERROR(VLOOKUP($A157,'2022'!$B$2:$K$174,4,FALSE),0)</f>
        <v>42</v>
      </c>
      <c r="Q157" s="1858">
        <f>IFERROR(VLOOKUP($A157,'2022'!$B$2:$K$174,5,FALSE),0)</f>
        <v>46</v>
      </c>
      <c r="R157" s="1858">
        <f>IFERROR(VLOOKUP($A157,'2022'!$B$2:$K$174,8,FALSE),0)</f>
        <v>3</v>
      </c>
      <c r="S157" s="1740">
        <f>IFERROR(VLOOKUP($A157,'2022'!$B$2:$K$174,10,FALSE),0)</f>
        <v>0.55400000000000005</v>
      </c>
      <c r="T157" s="1700">
        <f>IFERROR(VLOOKUP($A157,'2021'!$B$2:$K$174,3,FALSE),0)</f>
        <v>81</v>
      </c>
      <c r="U157" s="1843">
        <f>IFERROR(VLOOKUP($A157,'2021'!$B$2:$K$174,4,FALSE),0)</f>
        <v>35</v>
      </c>
      <c r="V157" s="1843">
        <f>IFERROR(VLOOKUP($A157,'2021'!$B$2:$K$174,5,FALSE),0)</f>
        <v>49</v>
      </c>
      <c r="W157" s="1843">
        <f>IFERROR(VLOOKUP($A157,'2021'!$B$2:$K$174,8,FALSE),0)</f>
        <v>5</v>
      </c>
      <c r="X157" s="1740">
        <f>IFERROR(VLOOKUP($A157,'2021'!$B$2:$K$174,10,FALSE),0)</f>
        <v>0.60499999999999998</v>
      </c>
      <c r="Y157" s="1700">
        <f>IFERROR(VLOOKUP($A157,'2020'!$B$2:$K$170,3,FALSE),0)</f>
        <v>89</v>
      </c>
      <c r="Z157" s="1829">
        <f>IFERROR(VLOOKUP($A157,'2020'!$B$2:$K$170,4,FALSE),0)</f>
        <v>60</v>
      </c>
      <c r="AA157" s="1829">
        <f>IFERROR(VLOOKUP($A157,'2020'!$B$2:$K$170,5,FALSE),0)</f>
        <v>59</v>
      </c>
      <c r="AB157" s="1829">
        <f>IFERROR(VLOOKUP($A157,'2020'!$B$2:$K$170,8,FALSE),0)</f>
        <v>9</v>
      </c>
      <c r="AC157" s="1740">
        <f>IFERROR(VLOOKUP($A157,'2020'!$B$2:$K$170,10,FALSE),0)</f>
        <v>0.66300000000000003</v>
      </c>
      <c r="AD157" s="1700">
        <f>IFERROR(VLOOKUP($A157,'2019'!$B$2:$K$170,3,FALSE),0)</f>
        <v>83</v>
      </c>
      <c r="AE157" s="1823">
        <f>IFERROR(VLOOKUP($A157,'2019'!$B$2:$K$170,4,FALSE),0)</f>
        <v>44</v>
      </c>
      <c r="AF157" s="1823">
        <f>IFERROR(VLOOKUP($A157,'2019'!$B$2:$K$170,5,FALSE),0)</f>
        <v>57</v>
      </c>
      <c r="AG157" s="1823">
        <f>IFERROR(VLOOKUP($A157,'2019'!$B$2:$K$170,8,FALSE),0)</f>
        <v>2</v>
      </c>
      <c r="AH157" s="1740">
        <f>IFERROR(VLOOKUP($A157,'2019'!$B$2:$K$170,10,FALSE),0)</f>
        <v>0.68700000000000006</v>
      </c>
      <c r="AI157" s="1700">
        <f>IFERROR(VLOOKUP($A157,'2018'!$B$2:$K$170,3,FALSE),0)</f>
        <v>77</v>
      </c>
      <c r="AJ157" s="1821">
        <f>IFERROR(VLOOKUP($A157,'2018'!$B$2:$K$170,4,FALSE),0)</f>
        <v>36</v>
      </c>
      <c r="AK157" s="1821">
        <f>IFERROR(VLOOKUP($A157,'2018'!$B$2:$K$170,5,FALSE),0)</f>
        <v>50</v>
      </c>
      <c r="AL157" s="1821">
        <f>IFERROR(VLOOKUP($A157,'2018'!$B$2:$K$170,8,FALSE),0)</f>
        <v>1</v>
      </c>
      <c r="AM157" s="1740">
        <f>IFERROR(VLOOKUP($A157,'2018'!$B$2:$K$170,10,FALSE),0)</f>
        <v>0.64900000000000002</v>
      </c>
      <c r="DT157" s="1858"/>
      <c r="DV157" s="1722"/>
      <c r="DY157" s="1731"/>
    </row>
    <row r="158" spans="1:129">
      <c r="A158" s="1778" t="s">
        <v>258</v>
      </c>
      <c r="B158" s="1562">
        <f t="shared" si="54"/>
        <v>491</v>
      </c>
      <c r="C158" s="1562">
        <f t="shared" si="55"/>
        <v>289</v>
      </c>
      <c r="D158" s="1562">
        <f t="shared" si="56"/>
        <v>20</v>
      </c>
      <c r="E158" s="1563">
        <f t="shared" si="57"/>
        <v>0.58859470468431774</v>
      </c>
      <c r="F158" s="1786">
        <f t="shared" si="58"/>
        <v>7</v>
      </c>
      <c r="G158" s="1595">
        <v>2013</v>
      </c>
      <c r="H158" s="1567">
        <f t="shared" ref="H158:H167" si="64">IF(BC158&gt;0,1,0)+IF(BH158&gt;0,1,0)+IF(BP158&gt;0,1,0)+IF(BX158&gt;0,1,0)+IF(CC158&gt;0,1,0)+IF(CH158&gt;0,1,0)+IF(CM158&gt;0,1,0)+IF(CR158&gt;0,1,0)+IF(CW158&gt;0,1,0)+IF(DA158&gt;0,1,0)+IF(DE158&gt;0,1,0)+IF(DI158&gt;0,1,0)+IF(DM158&gt;0,1,0)+DU158</f>
        <v>2</v>
      </c>
      <c r="I158" s="1734">
        <f t="shared" ref="I158:I167" si="65">SUM(BC158,BH158,BP158,BX158,CC158,CH158,CM158,CR158,CW158,DA158,DE158,DI158,DM158,DQ158)</f>
        <v>136</v>
      </c>
      <c r="J158" s="1734">
        <f t="shared" ref="J158:J167" si="66">SUM(BE158,BJ158,BR158,BZ158,CE158,CJ158,CO158,CT158,CX158,DB158,DF158,DJ158,DN158,DR158)</f>
        <v>84</v>
      </c>
      <c r="K158" s="1734">
        <f t="shared" ref="K158:K167" si="67">SUM(BF158,BK158,BS158,CA158,CF158,CK158,CP158,CU158,CY158,DC158,DG158,DK158,DO158,DS158)</f>
        <v>5</v>
      </c>
      <c r="L158" s="1806">
        <f t="shared" ref="L158:L167" si="68">IF(I158=0,0,J158/I158)</f>
        <v>0.61764705882352944</v>
      </c>
      <c r="M158" s="1750">
        <v>13</v>
      </c>
      <c r="N158" s="1750">
        <v>0</v>
      </c>
      <c r="O158" s="1700">
        <f>IFERROR(VLOOKUP($A158,'2022'!$B$2:$K$174,3,FALSE),0)</f>
        <v>0</v>
      </c>
      <c r="P158" s="1858">
        <f>IFERROR(VLOOKUP($A158,'2022'!$B$2:$K$174,4,FALSE),0)</f>
        <v>0</v>
      </c>
      <c r="Q158" s="1858">
        <f>IFERROR(VLOOKUP($A158,'2022'!$B$2:$K$174,5,FALSE),0)</f>
        <v>0</v>
      </c>
      <c r="R158" s="1858">
        <f>IFERROR(VLOOKUP($A158,'2022'!$B$2:$K$174,8,FALSE),0)</f>
        <v>0</v>
      </c>
      <c r="S158" s="1740">
        <f>IFERROR(VLOOKUP($A158,'2022'!$B$2:$K$174,10,FALSE),0)</f>
        <v>0</v>
      </c>
      <c r="T158" s="1700">
        <f>IFERROR(VLOOKUP($A158,'2021'!$B$2:$K$174,3,FALSE),0)</f>
        <v>0</v>
      </c>
      <c r="U158" s="1843">
        <f>IFERROR(VLOOKUP($A158,'2021'!$B$2:$K$174,4,FALSE),0)</f>
        <v>0</v>
      </c>
      <c r="V158" s="1843">
        <f>IFERROR(VLOOKUP($A158,'2021'!$B$2:$K$174,5,FALSE),0)</f>
        <v>0</v>
      </c>
      <c r="W158" s="1843">
        <f>IFERROR(VLOOKUP($A158,'2021'!$B$2:$K$174,8,FALSE),0)</f>
        <v>0</v>
      </c>
      <c r="X158" s="1740">
        <f>IFERROR(VLOOKUP($A158,'2021'!$B$2:$K$174,10,FALSE),0)</f>
        <v>0</v>
      </c>
      <c r="Y158" s="1700">
        <f>IFERROR(VLOOKUP($A158,'2020'!$B$2:$K$170,3,FALSE),0)</f>
        <v>0</v>
      </c>
      <c r="Z158" s="1829">
        <f>IFERROR(VLOOKUP($A158,'2020'!$B$2:$K$170,4,FALSE),0)</f>
        <v>0</v>
      </c>
      <c r="AA158" s="1829">
        <f>IFERROR(VLOOKUP($A158,'2020'!$B$2:$K$170,5,FALSE),0)</f>
        <v>0</v>
      </c>
      <c r="AB158" s="1829">
        <f>IFERROR(VLOOKUP($A158,'2020'!$B$2:$K$170,8,FALSE),0)</f>
        <v>0</v>
      </c>
      <c r="AC158" s="1740">
        <f>IFERROR(VLOOKUP($A158,'2020'!$B$2:$K$170,10,FALSE),0)</f>
        <v>0</v>
      </c>
      <c r="AD158" s="1700">
        <f>IFERROR(VLOOKUP($A158,'2019'!$B$2:$K$170,3,FALSE),0)</f>
        <v>67</v>
      </c>
      <c r="AE158" s="1823">
        <f>IFERROR(VLOOKUP($A158,'2019'!$B$2:$K$170,4,FALSE),0)</f>
        <v>26</v>
      </c>
      <c r="AF158" s="1823">
        <f>IFERROR(VLOOKUP($A158,'2019'!$B$2:$K$170,5,FALSE),0)</f>
        <v>41</v>
      </c>
      <c r="AG158" s="1823">
        <f>IFERROR(VLOOKUP($A158,'2019'!$B$2:$K$170,8,FALSE),0)</f>
        <v>1</v>
      </c>
      <c r="AH158" s="1740">
        <f>IFERROR(VLOOKUP($A158,'2019'!$B$2:$K$170,10,FALSE),0)</f>
        <v>0.61199999999999999</v>
      </c>
      <c r="AI158" s="1700">
        <f>IFERROR(VLOOKUP($A158,'2018'!$B$2:$K$170,3,FALSE),0)</f>
        <v>70</v>
      </c>
      <c r="AJ158" s="1821">
        <f>IFERROR(VLOOKUP($A158,'2018'!$B$2:$K$170,4,FALSE),0)</f>
        <v>25</v>
      </c>
      <c r="AK158" s="1821">
        <f>IFERROR(VLOOKUP($A158,'2018'!$B$2:$K$170,5,FALSE),0)</f>
        <v>36</v>
      </c>
      <c r="AL158" s="1821">
        <f>IFERROR(VLOOKUP($A158,'2018'!$B$2:$K$170,8,FALSE),0)</f>
        <v>5</v>
      </c>
      <c r="AM158" s="1740">
        <f>IFERROR(VLOOKUP($A158,'2018'!$B$2:$K$170,10,FALSE),0)</f>
        <v>0.51400000000000001</v>
      </c>
      <c r="AN158" s="1700">
        <f>IFERROR(VLOOKUP($A158,'2017'!$B$2:$J$163,2,FALSE),0)</f>
        <v>58</v>
      </c>
      <c r="AO158" s="1815">
        <f>IFERROR(VLOOKUP($A158,'2017'!$B$2:$J$163,3,FALSE),0)</f>
        <v>16</v>
      </c>
      <c r="AP158" s="1815">
        <f>IFERROR(VLOOKUP($A158,'2017'!$B$2:$J$163,4,FALSE),0)</f>
        <v>24</v>
      </c>
      <c r="AQ158" s="1815">
        <f>IFERROR(VLOOKUP($A158,'2017'!$B$2:$J$163,7,FALSE),0)</f>
        <v>0</v>
      </c>
      <c r="AR158" s="1740">
        <f>IFERROR(VLOOKUP($A158,'2017'!$B$2:$J$163,9,FALSE),0)</f>
        <v>0.41379310344827586</v>
      </c>
      <c r="AS158" s="1700">
        <f>IFERROR(VLOOKUP($A158,'2016'!$B$2:$K$165,3,FALSE),0)</f>
        <v>78</v>
      </c>
      <c r="AT158" s="1796">
        <f>IFERROR(VLOOKUP($A158,'2016'!$B$2:$K$165,4,FALSE),0)</f>
        <v>38</v>
      </c>
      <c r="AU158" s="1796">
        <f>IFERROR(VLOOKUP($A158,'2016'!$B$2:$K$165,5,FALSE),0)</f>
        <v>50</v>
      </c>
      <c r="AV158" s="1796">
        <f>IFERROR(VLOOKUP($A158,'2016'!$B$2:$K$165,8,FALSE),0)</f>
        <v>7</v>
      </c>
      <c r="AW158" s="1740">
        <f>IFERROR(VLOOKUP($A158,'2016'!$B$2:$K$165,10,FALSE),0)</f>
        <v>0.64100000000000001</v>
      </c>
      <c r="AX158" s="1700">
        <f>IFERROR(VLOOKUP($A158,'2015'!$B$2:$K$165,3,FALSE),0)</f>
        <v>82</v>
      </c>
      <c r="AY158" s="1695">
        <f>IFERROR(VLOOKUP($A158,'2015'!$B$2:$K$165,4,FALSE),0)</f>
        <v>36</v>
      </c>
      <c r="AZ158" s="1695">
        <f>IFERROR(VLOOKUP($A158,'2015'!$B$2:$K$165,5,FALSE),0)</f>
        <v>54</v>
      </c>
      <c r="BA158" s="1695">
        <f>IFERROR(VLOOKUP($A158,'2015'!$B$2:$K$165,8,FALSE),0)</f>
        <v>2</v>
      </c>
      <c r="BB158" s="1740">
        <f>IFERROR(VLOOKUP($A158,'2015'!$B$2:$K$165,10,FALSE),0)</f>
        <v>0.65853658536585369</v>
      </c>
      <c r="BC158" s="1700">
        <f>IFERROR(VLOOKUP($A158,'2014'!$B$2:$K$157,3,FALSE),0)</f>
        <v>65</v>
      </c>
      <c r="BD158" s="1691">
        <f>IFERROR(VLOOKUP($A158,'2014'!$B$2:$K$157,4,FALSE),0)</f>
        <v>35</v>
      </c>
      <c r="BE158" s="1691">
        <f>IFERROR(VLOOKUP($A158,'2014'!$B$2:$K$157,5,FALSE),0)</f>
        <v>42</v>
      </c>
      <c r="BF158" s="1691">
        <f>IFERROR(VLOOKUP($A158,'2014'!$B$2:$K$157,8,FALSE),0)</f>
        <v>4</v>
      </c>
      <c r="BG158" s="1740">
        <f>IFERROR(VLOOKUP($A158,'2014'!$B$2:$K$157,10,FALSE),0)</f>
        <v>0.64615384615384619</v>
      </c>
      <c r="BH158" s="1700">
        <f>IFERROR(VLOOKUP($A158,'2013'!$D$4:$I$249,2,FALSE),0)</f>
        <v>71</v>
      </c>
      <c r="BI158" s="1691">
        <f>IFERROR(VLOOKUP($A158,'2013'!$D$4:$I$249,3,FALSE),0)</f>
        <v>32</v>
      </c>
      <c r="BJ158" s="1691">
        <f>IFERROR(VLOOKUP($A158,'2013'!$D$4:$I$249,4,FALSE),0)</f>
        <v>42</v>
      </c>
      <c r="BK158" s="1691">
        <f>IFERROR(VLOOKUP($A158,'2013'!$D$4:$I$249,5,FALSE),0)</f>
        <v>1</v>
      </c>
      <c r="BL158" s="1740">
        <f>IFERROR(VLOOKUP($A158,'2013'!$D$4:$I$249,6,FALSE),0)</f>
        <v>0.59154929577464788</v>
      </c>
      <c r="BM158" s="1737">
        <f>IFERROR(VLOOKUP($A158,'2012'!$D$3:$O$172,2,FALSE),0)</f>
        <v>0</v>
      </c>
      <c r="BN158" s="1691">
        <f>IFERROR(VLOOKUP($A158,'2012'!$D$3:$O$172,3,FALSE),0)</f>
        <v>0</v>
      </c>
      <c r="BO158" s="1743">
        <f>IFERROR(VLOOKUP($A158,'2012'!$D$3:$O$172,4,FALSE),0)</f>
        <v>0</v>
      </c>
      <c r="BP158" s="1700">
        <f>IFERROR(VLOOKUP($A158,'2012'!$D$3:$O$172,5,FALSE),0)</f>
        <v>0</v>
      </c>
      <c r="BQ158" s="1691">
        <f>IFERROR(VLOOKUP($A158,'2012'!$D$3:$O$172,6,FALSE),0)</f>
        <v>0</v>
      </c>
      <c r="BR158" s="1691">
        <f>IFERROR(VLOOKUP($A158,'2012'!$D$3:$O$172,7,FALSE),0)</f>
        <v>0</v>
      </c>
      <c r="BS158" s="1691">
        <f>IFERROR(VLOOKUP($A158,'2012'!$D$3:$O$172,8,FALSE),0)</f>
        <v>0</v>
      </c>
      <c r="BT158" s="1740">
        <f>IFERROR(VLOOKUP($A158,'2012'!$D$3:$O$172,9,FALSE),0)</f>
        <v>0</v>
      </c>
      <c r="BU158" s="1737">
        <f>IFERROR(VLOOKUP($A158,'2012'!$D$3:$O$172,10,FALSE),0)</f>
        <v>0</v>
      </c>
      <c r="BV158" s="1691">
        <f>IFERROR(VLOOKUP($A158,'2012'!$D$3:$O$172,11,FALSE),0)</f>
        <v>0</v>
      </c>
      <c r="BW158" s="1743">
        <f>IFERROR(VLOOKUP($A158,'2012'!$D$3:$O$172,12,FALSE),0)</f>
        <v>0</v>
      </c>
      <c r="BX158" s="1700">
        <f>IFERROR(VLOOKUP($A158,'2011'!$D$4:$I$251,2,FALSE),0)</f>
        <v>0</v>
      </c>
      <c r="BY158" s="1691">
        <f>IFERROR(VLOOKUP($A158,'2011'!$D$4:$I$251,3,FALSE),0)</f>
        <v>0</v>
      </c>
      <c r="BZ158" s="1691">
        <f>IFERROR(VLOOKUP($A158,'2011'!$D$4:$I$251,4,FALSE),0)</f>
        <v>0</v>
      </c>
      <c r="CA158" s="1691">
        <f>IFERROR(VLOOKUP($A158,'2011'!$D$4:$I$251,5,FALSE),0)</f>
        <v>0</v>
      </c>
      <c r="CB158" s="1740">
        <f>IFERROR(VLOOKUP($A158,'2011'!$D$4:$I$251,6,FALSE),0)</f>
        <v>0</v>
      </c>
      <c r="CC158" s="1700">
        <f>IFERROR(VLOOKUP($A158,'2010'!$C$3:$H$234,2,FALSE),0)</f>
        <v>0</v>
      </c>
      <c r="CD158" s="1691">
        <f>IFERROR(VLOOKUP($A158,'2010'!$C$3:$H$234,3,FALSE),0)</f>
        <v>0</v>
      </c>
      <c r="CE158" s="1691">
        <f>IFERROR(VLOOKUP($A158,'2010'!$C$3:$H$234,4,FALSE),0)</f>
        <v>0</v>
      </c>
      <c r="CF158" s="1691">
        <f>IFERROR(VLOOKUP($A158,'2010'!$C$3:$H$234,5,FALSE),0)</f>
        <v>0</v>
      </c>
      <c r="CG158" s="1740">
        <f>IFERROR(VLOOKUP($A158,'2010'!$C$3:$H$234,6,FALSE),0)</f>
        <v>0</v>
      </c>
      <c r="CH158" s="1700">
        <f>IFERROR(VLOOKUP($A158,'2009'!$C$3:$H$242,2,FALSE),0)</f>
        <v>0</v>
      </c>
      <c r="CI158" s="1691">
        <f>IFERROR(VLOOKUP($A158,'2009'!$C$3:$H$242,3,FALSE),0)</f>
        <v>0</v>
      </c>
      <c r="CJ158" s="1691">
        <f>IFERROR(VLOOKUP($A158,'2009'!$C$3:$H$242,4,FALSE),0)</f>
        <v>0</v>
      </c>
      <c r="CK158" s="1691">
        <f>IFERROR(VLOOKUP($A158,'2009'!$C$3:$H$242,5,FALSE),0)</f>
        <v>0</v>
      </c>
      <c r="CL158" s="1740">
        <f>IFERROR(VLOOKUP($A158,'2009'!$C$3:$H$242,6,FALSE),0)</f>
        <v>0</v>
      </c>
      <c r="CM158" s="1700">
        <f>IFERROR(VLOOKUP($A158,'2008'!$C$3:$H$229,2,FALSE),0)</f>
        <v>0</v>
      </c>
      <c r="CN158" s="1691">
        <f>IFERROR(VLOOKUP($A158,'2008'!$C$3:$H$229,3,FALSE),0)</f>
        <v>0</v>
      </c>
      <c r="CO158" s="1691">
        <f>IFERROR(VLOOKUP($A158,'2008'!$C$3:$H$229,4,FALSE),0)</f>
        <v>0</v>
      </c>
      <c r="CP158" s="1691">
        <f>IFERROR(VLOOKUP($A158,'2008'!$C$3:$H$229,5,FALSE),0)</f>
        <v>0</v>
      </c>
      <c r="CQ158" s="1740">
        <f>IFERROR(VLOOKUP($A158,'2008'!$C$3:$H$229,6,FALSE),0)</f>
        <v>0</v>
      </c>
      <c r="CR158" s="1700">
        <f>IFERROR(VLOOKUP($A158,'2007'!$C$3:$M$238,7,FALSE),0)</f>
        <v>0</v>
      </c>
      <c r="CS158" s="1691">
        <f>IFERROR(VLOOKUP($A158,'2007'!$C$3:$M$238,8,FALSE),0)</f>
        <v>0</v>
      </c>
      <c r="CT158" s="1691">
        <f>IFERROR(VLOOKUP($A158,'2007'!$C$3:$M$238,9,FALSE),0)</f>
        <v>0</v>
      </c>
      <c r="CU158" s="1691">
        <f>IFERROR(VLOOKUP($A158,'2007'!$C$3:$M$238,10,FALSE),0)</f>
        <v>0</v>
      </c>
      <c r="CV158" s="1740">
        <f>IFERROR(VLOOKUP($A158,'2007'!$C$3:$M$238,11,FALSE),0)</f>
        <v>0</v>
      </c>
      <c r="CW158" s="1700">
        <f>IFERROR(VLOOKUP($A158,'2006'!$A$2:$F$200,2,FALSE),0)</f>
        <v>0</v>
      </c>
      <c r="CX158" s="1691">
        <f>IFERROR(VLOOKUP($A158,'2006'!$A$2:$F$200,4,FALSE),0)</f>
        <v>0</v>
      </c>
      <c r="CY158" s="1691">
        <f>IFERROR(VLOOKUP($A158,'2006'!$A$2:$F$200,5,FALSE),0)</f>
        <v>0</v>
      </c>
      <c r="CZ158" s="1740">
        <f>IFERROR(VLOOKUP($A158,'2006'!$A$2:$F$200,6,FALSE),0)</f>
        <v>0</v>
      </c>
      <c r="DA158" s="1700">
        <f>IFERROR(VLOOKUP($A158,'2005'!$C$3:$M$205,8,FALSE),0)</f>
        <v>0</v>
      </c>
      <c r="DB158" s="1691">
        <f>IFERROR(VLOOKUP($A158,'2005'!$C$3:$M$205,9,FALSE),0)</f>
        <v>0</v>
      </c>
      <c r="DC158" s="1691">
        <f>IFERROR(VLOOKUP($A158,'2005'!$C$3:$M$205,10,FALSE),0)</f>
        <v>0</v>
      </c>
      <c r="DD158" s="1740">
        <f>IFERROR(VLOOKUP($A158,'2005'!$C$3:$M$205,11,FALSE),0)</f>
        <v>0</v>
      </c>
      <c r="DE158" s="1700">
        <f>IFERROR(VLOOKUP($A158,'2004'!$C$3:$M$213,8,FALSE),0)</f>
        <v>0</v>
      </c>
      <c r="DF158" s="1691">
        <f>IFERROR(VLOOKUP($A158,'2004'!$C$3:$M$213,9,FALSE),0)</f>
        <v>0</v>
      </c>
      <c r="DG158" s="1691">
        <f>IFERROR(VLOOKUP($A158,'2004'!$C$3:$M$213,10,FALSE),0)</f>
        <v>0</v>
      </c>
      <c r="DH158" s="1740">
        <f>IFERROR(VLOOKUP($A158,'2004'!$C$3:$M$213,11,FALSE),0)</f>
        <v>0</v>
      </c>
      <c r="DI158" s="1700">
        <f>IFERROR(VLOOKUP($A158,'2003'!$C$3:$Q$214,12,FALSE),0)</f>
        <v>0</v>
      </c>
      <c r="DJ158" s="1691">
        <f>IFERROR(VLOOKUP($A158,'2003'!$C$3:$Q$214,13,FALSE),0)</f>
        <v>0</v>
      </c>
      <c r="DK158" s="1691">
        <f>IFERROR(VLOOKUP($A158,'2003'!$C$3:$Q$214,14,FALSE),0)</f>
        <v>0</v>
      </c>
      <c r="DL158" s="1740">
        <f>IFERROR(VLOOKUP($A158,'2003'!$C$3:$Q$214,15,FALSE),0)</f>
        <v>0</v>
      </c>
      <c r="DM158" s="1700">
        <f>IFERROR(VLOOKUP($A158,'2002'!$D$3:$R$214,12,FALSE),0)</f>
        <v>0</v>
      </c>
      <c r="DN158" s="1691">
        <f>IFERROR(VLOOKUP($A158,'2002'!$D$3:$R$214,13,FALSE),0)</f>
        <v>0</v>
      </c>
      <c r="DO158" s="1691">
        <f>IFERROR(VLOOKUP($A158,'2002'!$D$3:$R$214,14,FALSE),0)</f>
        <v>0</v>
      </c>
      <c r="DP158" s="1788">
        <f>IFERROR(VLOOKUP($A158,'2002'!$D$3:$R$214,15,FALSE),0)</f>
        <v>0</v>
      </c>
      <c r="DQ158" s="1700">
        <f>IFERROR(VLOOKUP($A158,'Pre 2002'!$C$3:$CK$382,84,FALSE),0)</f>
        <v>0</v>
      </c>
      <c r="DR158" s="1695">
        <f>IFERROR(VLOOKUP($A158,'Pre 2002'!$C$3:$CK$382,85,FALSE),0)</f>
        <v>0</v>
      </c>
      <c r="DS158" s="1695">
        <f>IFERROR(VLOOKUP($A158,'Pre 2002'!$C$3:$CK$382,86,FALSE),0)</f>
        <v>0</v>
      </c>
      <c r="DT158" s="1790">
        <f>IFERROR(VLOOKUP($A158,'Pre 2002'!$C$3:$CK$382,87,FALSE),0)</f>
        <v>0</v>
      </c>
      <c r="DU158" s="1741">
        <f>IFERROR(VLOOKUP(A158,'Pre 2002'!$C$3:$CG$382,83,FALSE),0)</f>
        <v>0</v>
      </c>
      <c r="DV158" s="1785"/>
      <c r="DY158" s="1731"/>
    </row>
    <row r="159" spans="1:129">
      <c r="A159" s="1778" t="s">
        <v>1256</v>
      </c>
      <c r="B159" s="1562">
        <f t="shared" si="54"/>
        <v>754</v>
      </c>
      <c r="C159" s="1562">
        <f t="shared" si="55"/>
        <v>437</v>
      </c>
      <c r="D159" s="1562">
        <f t="shared" si="56"/>
        <v>20</v>
      </c>
      <c r="E159" s="1563">
        <f t="shared" si="57"/>
        <v>0.57957559681697612</v>
      </c>
      <c r="F159" s="1786">
        <f t="shared" si="58"/>
        <v>12</v>
      </c>
      <c r="G159" s="1595" t="s">
        <v>2159</v>
      </c>
      <c r="H159" s="1567">
        <f t="shared" si="64"/>
        <v>12</v>
      </c>
      <c r="I159" s="1734">
        <f t="shared" si="65"/>
        <v>754</v>
      </c>
      <c r="J159" s="1734">
        <f t="shared" si="66"/>
        <v>437</v>
      </c>
      <c r="K159" s="1734">
        <f t="shared" si="67"/>
        <v>20</v>
      </c>
      <c r="L159" s="1806">
        <f t="shared" si="68"/>
        <v>0.57957559681697612</v>
      </c>
      <c r="M159" s="1751"/>
      <c r="N159" s="1751"/>
      <c r="O159" s="1700">
        <f>IFERROR(VLOOKUP($A159,'2022'!$B$2:$K$174,3,FALSE),0)</f>
        <v>0</v>
      </c>
      <c r="P159" s="1858">
        <f>IFERROR(VLOOKUP($A159,'2022'!$B$2:$K$174,4,FALSE),0)</f>
        <v>0</v>
      </c>
      <c r="Q159" s="1858">
        <f>IFERROR(VLOOKUP($A159,'2022'!$B$2:$K$174,5,FALSE),0)</f>
        <v>0</v>
      </c>
      <c r="R159" s="1858">
        <f>IFERROR(VLOOKUP($A159,'2022'!$B$2:$K$174,8,FALSE),0)</f>
        <v>0</v>
      </c>
      <c r="S159" s="1740">
        <f>IFERROR(VLOOKUP($A159,'2022'!$B$2:$K$174,10,FALSE),0)</f>
        <v>0</v>
      </c>
      <c r="T159" s="1700">
        <f>IFERROR(VLOOKUP($A159,'2021'!$B$2:$K$174,3,FALSE),0)</f>
        <v>0</v>
      </c>
      <c r="U159" s="1843">
        <f>IFERROR(VLOOKUP($A159,'2021'!$B$2:$K$174,4,FALSE),0)</f>
        <v>0</v>
      </c>
      <c r="V159" s="1843">
        <f>IFERROR(VLOOKUP($A159,'2021'!$B$2:$K$174,5,FALSE),0)</f>
        <v>0</v>
      </c>
      <c r="W159" s="1843">
        <f>IFERROR(VLOOKUP($A159,'2021'!$B$2:$K$174,8,FALSE),0)</f>
        <v>0</v>
      </c>
      <c r="X159" s="1740">
        <f>IFERROR(VLOOKUP($A159,'2021'!$B$2:$K$174,10,FALSE),0)</f>
        <v>0</v>
      </c>
      <c r="Y159" s="1700">
        <f>IFERROR(VLOOKUP($A159,'2020'!$B$2:$K$170,3,FALSE),0)</f>
        <v>0</v>
      </c>
      <c r="Z159" s="1829">
        <f>IFERROR(VLOOKUP($A159,'2020'!$B$2:$K$170,4,FALSE),0)</f>
        <v>0</v>
      </c>
      <c r="AA159" s="1829">
        <f>IFERROR(VLOOKUP($A159,'2020'!$B$2:$K$170,5,FALSE),0)</f>
        <v>0</v>
      </c>
      <c r="AB159" s="1829">
        <f>IFERROR(VLOOKUP($A159,'2020'!$B$2:$K$170,8,FALSE),0)</f>
        <v>0</v>
      </c>
      <c r="AC159" s="1740">
        <f>IFERROR(VLOOKUP($A159,'2020'!$B$2:$K$170,10,FALSE),0)</f>
        <v>0</v>
      </c>
      <c r="AD159" s="1700">
        <f>IFERROR(VLOOKUP($A159,'2019'!$B$2:$K$170,3,FALSE),0)</f>
        <v>0</v>
      </c>
      <c r="AE159" s="1823">
        <f>IFERROR(VLOOKUP($A159,'2019'!$B$2:$K$170,4,FALSE),0)</f>
        <v>0</v>
      </c>
      <c r="AF159" s="1823">
        <f>IFERROR(VLOOKUP($A159,'2019'!$B$2:$K$170,5,FALSE),0)</f>
        <v>0</v>
      </c>
      <c r="AG159" s="1823">
        <f>IFERROR(VLOOKUP($A159,'2019'!$B$2:$K$170,8,FALSE),0)</f>
        <v>0</v>
      </c>
      <c r="AH159" s="1740">
        <f>IFERROR(VLOOKUP($A159,'2019'!$B$2:$K$170,10,FALSE),0)</f>
        <v>0</v>
      </c>
      <c r="AI159" s="1700">
        <f>IFERROR(VLOOKUP($A159,'2018'!$B$2:$K$170,3,FALSE),0)</f>
        <v>0</v>
      </c>
      <c r="AJ159" s="1821">
        <f>IFERROR(VLOOKUP($A159,'2018'!$B$2:$K$170,4,FALSE),0)</f>
        <v>0</v>
      </c>
      <c r="AK159" s="1821">
        <f>IFERROR(VLOOKUP($A159,'2018'!$B$2:$K$170,5,FALSE),0)</f>
        <v>0</v>
      </c>
      <c r="AL159" s="1821">
        <f>IFERROR(VLOOKUP($A159,'2018'!$B$2:$K$170,8,FALSE),0)</f>
        <v>0</v>
      </c>
      <c r="AM159" s="1740">
        <f>IFERROR(VLOOKUP($A159,'2018'!$B$2:$K$170,10,FALSE),0)</f>
        <v>0</v>
      </c>
      <c r="AN159" s="1700">
        <f>IFERROR(VLOOKUP($A159,'2017'!$B$2:$J$163,2,FALSE),0)</f>
        <v>0</v>
      </c>
      <c r="AO159" s="1815">
        <f>IFERROR(VLOOKUP($A159,'2017'!$B$2:$J$163,3,FALSE),0)</f>
        <v>0</v>
      </c>
      <c r="AP159" s="1815">
        <f>IFERROR(VLOOKUP($A159,'2017'!$B$2:$J$163,4,FALSE),0)</f>
        <v>0</v>
      </c>
      <c r="AQ159" s="1815">
        <f>IFERROR(VLOOKUP($A159,'2017'!$B$2:$J$163,7,FALSE),0)</f>
        <v>0</v>
      </c>
      <c r="AR159" s="1740">
        <f>IFERROR(VLOOKUP($A159,'2017'!$B$2:$J$163,9,FALSE),0)</f>
        <v>0</v>
      </c>
      <c r="AS159" s="1700">
        <f>IFERROR(VLOOKUP($A159,'2016'!$B$2:$K$165,3,FALSE),0)</f>
        <v>0</v>
      </c>
      <c r="AT159" s="1796">
        <f>IFERROR(VLOOKUP($A159,'2016'!$B$2:$K$165,4,FALSE),0)</f>
        <v>0</v>
      </c>
      <c r="AU159" s="1796">
        <f>IFERROR(VLOOKUP($A159,'2016'!$B$2:$K$165,5,FALSE),0)</f>
        <v>0</v>
      </c>
      <c r="AV159" s="1796">
        <f>IFERROR(VLOOKUP($A159,'2016'!$B$2:$K$165,8,FALSE),0)</f>
        <v>0</v>
      </c>
      <c r="AW159" s="1740">
        <f>IFERROR(VLOOKUP($A159,'2016'!$B$2:$K$165,10,FALSE),0)</f>
        <v>0</v>
      </c>
      <c r="AX159" s="1700">
        <f>IFERROR(VLOOKUP($A159,'2015'!$B$2:$K$165,3,FALSE),0)</f>
        <v>0</v>
      </c>
      <c r="AY159" s="1695">
        <f>IFERROR(VLOOKUP($A159,'2015'!$B$2:$K$165,4,FALSE),0)</f>
        <v>0</v>
      </c>
      <c r="AZ159" s="1695">
        <f>IFERROR(VLOOKUP($A159,'2015'!$B$2:$K$165,5,FALSE),0)</f>
        <v>0</v>
      </c>
      <c r="BA159" s="1695">
        <f>IFERROR(VLOOKUP($A159,'2015'!$B$2:$K$165,8,FALSE),0)</f>
        <v>0</v>
      </c>
      <c r="BB159" s="1740">
        <f>IFERROR(VLOOKUP($A159,'2015'!$B$2:$K$165,10,FALSE),0)</f>
        <v>0</v>
      </c>
      <c r="BC159" s="1700">
        <f>IFERROR(VLOOKUP($A159,'2014'!$B$2:$K$157,3,FALSE),0)</f>
        <v>0</v>
      </c>
      <c r="BD159" s="1691">
        <f>IFERROR(VLOOKUP($A159,'2014'!$B$2:$K$157,4,FALSE),0)</f>
        <v>0</v>
      </c>
      <c r="BE159" s="1691">
        <f>IFERROR(VLOOKUP($A159,'2014'!$B$2:$K$157,5,FALSE),0)</f>
        <v>0</v>
      </c>
      <c r="BF159" s="1691">
        <f>IFERROR(VLOOKUP($A159,'2014'!$B$2:$K$157,8,FALSE),0)</f>
        <v>0</v>
      </c>
      <c r="BG159" s="1740">
        <f>IFERROR(VLOOKUP($A159,'2014'!$B$2:$K$157,10,FALSE),0)</f>
        <v>0</v>
      </c>
      <c r="BH159" s="1700">
        <f>IFERROR(VLOOKUP($A159,'2013'!$D$4:$I$249,2,FALSE),0)</f>
        <v>0</v>
      </c>
      <c r="BI159" s="1691">
        <f>IFERROR(VLOOKUP($A159,'2013'!$D$4:$I$249,3,FALSE),0)</f>
        <v>0</v>
      </c>
      <c r="BJ159" s="1691">
        <f>IFERROR(VLOOKUP($A159,'2013'!$D$4:$I$249,4,FALSE),0)</f>
        <v>0</v>
      </c>
      <c r="BK159" s="1691">
        <f>IFERROR(VLOOKUP($A159,'2013'!$D$4:$I$249,5,FALSE),0)</f>
        <v>0</v>
      </c>
      <c r="BL159" s="1740">
        <f>IFERROR(VLOOKUP($A159,'2013'!$D$4:$I$249,6,FALSE),0)</f>
        <v>0</v>
      </c>
      <c r="BM159" s="1737">
        <f>IFERROR(VLOOKUP($A159,'2012'!$D$3:$O$172,2,FALSE),0)</f>
        <v>0</v>
      </c>
      <c r="BN159" s="1691">
        <f>IFERROR(VLOOKUP($A159,'2012'!$D$3:$O$172,3,FALSE),0)</f>
        <v>0</v>
      </c>
      <c r="BO159" s="1743">
        <f>IFERROR(VLOOKUP($A159,'2012'!$D$3:$O$172,4,FALSE),0)</f>
        <v>0</v>
      </c>
      <c r="BP159" s="1700">
        <f>IFERROR(VLOOKUP($A159,'2012'!$D$3:$O$172,5,FALSE),0)</f>
        <v>0</v>
      </c>
      <c r="BQ159" s="1691">
        <f>IFERROR(VLOOKUP($A159,'2012'!$D$3:$O$172,6,FALSE),0)</f>
        <v>0</v>
      </c>
      <c r="BR159" s="1691">
        <f>IFERROR(VLOOKUP($A159,'2012'!$D$3:$O$172,7,FALSE),0)</f>
        <v>0</v>
      </c>
      <c r="BS159" s="1691">
        <f>IFERROR(VLOOKUP($A159,'2012'!$D$3:$O$172,8,FALSE),0)</f>
        <v>0</v>
      </c>
      <c r="BT159" s="1740">
        <f>IFERROR(VLOOKUP($A159,'2012'!$D$3:$O$172,9,FALSE),0)</f>
        <v>0</v>
      </c>
      <c r="BX159" s="1700">
        <f>IFERROR(VLOOKUP($A159,'2011'!$D$4:$I$251,2,FALSE),0)</f>
        <v>0</v>
      </c>
      <c r="BY159" s="1691">
        <f>IFERROR(VLOOKUP($A159,'2011'!$D$4:$I$251,3,FALSE),0)</f>
        <v>0</v>
      </c>
      <c r="BZ159" s="1691">
        <f>IFERROR(VLOOKUP($A159,'2011'!$D$4:$I$251,4,FALSE),0)</f>
        <v>0</v>
      </c>
      <c r="CA159" s="1691">
        <f>IFERROR(VLOOKUP($A159,'2011'!$D$4:$I$251,5,FALSE),0)</f>
        <v>0</v>
      </c>
      <c r="CB159" s="1740">
        <f>IFERROR(VLOOKUP($A159,'2011'!$D$4:$I$251,6,FALSE),0)</f>
        <v>0</v>
      </c>
      <c r="CC159" s="1700">
        <f>IFERROR(VLOOKUP($A159,'2010'!$C$3:$H$234,2,FALSE),0)</f>
        <v>0</v>
      </c>
      <c r="CD159" s="1691">
        <f>IFERROR(VLOOKUP($A159,'2010'!$C$3:$H$234,3,FALSE),0)</f>
        <v>0</v>
      </c>
      <c r="CE159" s="1691">
        <f>IFERROR(VLOOKUP($A159,'2010'!$C$3:$H$234,4,FALSE),0)</f>
        <v>0</v>
      </c>
      <c r="CF159" s="1691">
        <f>IFERROR(VLOOKUP($A159,'2010'!$C$3:$H$234,5,FALSE),0)</f>
        <v>0</v>
      </c>
      <c r="CG159" s="1740">
        <f>IFERROR(VLOOKUP($A159,'2010'!$C$3:$H$234,6,FALSE),0)</f>
        <v>0</v>
      </c>
      <c r="CH159" s="1700">
        <f>IFERROR(VLOOKUP($A159,'2009'!$C$3:$H$242,2,FALSE),0)</f>
        <v>0</v>
      </c>
      <c r="CI159" s="1691">
        <f>IFERROR(VLOOKUP($A159,'2009'!$C$3:$H$242,3,FALSE),0)</f>
        <v>0</v>
      </c>
      <c r="CJ159" s="1691">
        <f>IFERROR(VLOOKUP($A159,'2009'!$C$3:$H$242,4,FALSE),0)</f>
        <v>0</v>
      </c>
      <c r="CK159" s="1691">
        <f>IFERROR(VLOOKUP($A159,'2009'!$C$3:$H$242,5,FALSE),0)</f>
        <v>0</v>
      </c>
      <c r="CL159" s="1740">
        <f>IFERROR(VLOOKUP($A159,'2009'!$C$3:$H$242,6,FALSE),0)</f>
        <v>0</v>
      </c>
      <c r="CM159" s="1700">
        <f>IFERROR(VLOOKUP($A159,'2008'!$C$3:$H$229,2,FALSE),0)</f>
        <v>0</v>
      </c>
      <c r="CN159" s="1691">
        <f>IFERROR(VLOOKUP($A159,'2008'!$C$3:$H$229,3,FALSE),0)</f>
        <v>0</v>
      </c>
      <c r="CO159" s="1691">
        <f>IFERROR(VLOOKUP($A159,'2008'!$C$3:$H$229,4,FALSE),0)</f>
        <v>0</v>
      </c>
      <c r="CP159" s="1691">
        <f>IFERROR(VLOOKUP($A159,'2008'!$C$3:$H$229,5,FALSE),0)</f>
        <v>0</v>
      </c>
      <c r="CQ159" s="1740">
        <f>IFERROR(VLOOKUP($A159,'2008'!$C$3:$H$229,6,FALSE),0)</f>
        <v>0</v>
      </c>
      <c r="CR159" s="1700">
        <f>IFERROR(VLOOKUP($A159,'2007'!$C$3:$M$238,7,FALSE),0)</f>
        <v>66</v>
      </c>
      <c r="CS159" s="1691">
        <f>IFERROR(VLOOKUP($A159,'2007'!$C$3:$M$238,8,FALSE),0)</f>
        <v>22</v>
      </c>
      <c r="CT159" s="1691">
        <f>IFERROR(VLOOKUP($A159,'2007'!$C$3:$M$238,9,FALSE),0)</f>
        <v>34</v>
      </c>
      <c r="CU159" s="1691">
        <f>IFERROR(VLOOKUP($A159,'2007'!$C$3:$M$238,10,FALSE),0)</f>
        <v>3</v>
      </c>
      <c r="CV159" s="1740">
        <f>IFERROR(VLOOKUP($A159,'2007'!$C$3:$M$238,11,FALSE),0)</f>
        <v>0.51515151515151514</v>
      </c>
      <c r="CW159" s="1700">
        <f>IFERROR(VLOOKUP($A159,'2006'!$A$2:$F$200,2,FALSE),0)</f>
        <v>0</v>
      </c>
      <c r="CX159" s="1691">
        <f>IFERROR(VLOOKUP($A159,'2006'!$A$2:$F$200,4,FALSE),0)</f>
        <v>0</v>
      </c>
      <c r="CY159" s="1691">
        <f>IFERROR(VLOOKUP($A159,'2006'!$A$2:$F$200,5,FALSE),0)</f>
        <v>0</v>
      </c>
      <c r="CZ159" s="1740" t="str">
        <f>IFERROR(VLOOKUP($A159,'2006'!$A$2:$F$200,6,FALSE),0)</f>
        <v>---</v>
      </c>
      <c r="DA159" s="1700">
        <f>IFERROR(VLOOKUP($A159,'2005'!$C$3:$M$205,8,FALSE),0)</f>
        <v>0</v>
      </c>
      <c r="DB159" s="1691">
        <f>IFERROR(VLOOKUP($A159,'2005'!$C$3:$M$205,9,FALSE),0)</f>
        <v>0</v>
      </c>
      <c r="DC159" s="1691">
        <f>IFERROR(VLOOKUP($A159,'2005'!$C$3:$M$205,10,FALSE),0)</f>
        <v>0</v>
      </c>
      <c r="DD159" s="1740">
        <f>IFERROR(VLOOKUP($A159,'2005'!$C$3:$M$205,11,FALSE),0)</f>
        <v>0</v>
      </c>
      <c r="DE159" s="1700">
        <f>IFERROR(VLOOKUP($A159,'2004'!$C$3:$M$213,8,FALSE),0)</f>
        <v>0</v>
      </c>
      <c r="DF159" s="1691">
        <f>IFERROR(VLOOKUP($A159,'2004'!$C$3:$M$213,9,FALSE),0)</f>
        <v>0</v>
      </c>
      <c r="DG159" s="1691">
        <f>IFERROR(VLOOKUP($A159,'2004'!$C$3:$M$213,10,FALSE),0)</f>
        <v>0</v>
      </c>
      <c r="DH159" s="1740">
        <f>IFERROR(VLOOKUP($A159,'2004'!$C$3:$M$213,11,FALSE),0)</f>
        <v>0</v>
      </c>
      <c r="DI159" s="1700">
        <f>IFERROR(VLOOKUP($A159,'2003'!$C$3:$Q$214,12,FALSE),0)</f>
        <v>0</v>
      </c>
      <c r="DJ159" s="1691">
        <f>IFERROR(VLOOKUP($A159,'2003'!$C$3:$Q$214,13,FALSE),0)</f>
        <v>0</v>
      </c>
      <c r="DK159" s="1691">
        <f>IFERROR(VLOOKUP($A159,'2003'!$C$3:$Q$214,14,FALSE),0)</f>
        <v>0</v>
      </c>
      <c r="DL159" s="1740">
        <f>IFERROR(VLOOKUP($A159,'2003'!$C$3:$Q$214,15,FALSE),0)</f>
        <v>0</v>
      </c>
      <c r="DM159" s="1700">
        <f>IFERROR(VLOOKUP($A159,'2002'!$D$3:$R$214,12,FALSE),0)</f>
        <v>52</v>
      </c>
      <c r="DN159" s="1691">
        <f>IFERROR(VLOOKUP($A159,'2002'!$D$3:$R$214,13,FALSE),0)</f>
        <v>26</v>
      </c>
      <c r="DO159" s="1691">
        <f>IFERROR(VLOOKUP($A159,'2002'!$D$3:$R$214,14,FALSE),0)</f>
        <v>0</v>
      </c>
      <c r="DP159" s="1788">
        <f>IFERROR(VLOOKUP($A159,'2002'!$D$3:$R$214,15,FALSE),0)</f>
        <v>0.5</v>
      </c>
      <c r="DQ159" s="1700">
        <f>IFERROR(VLOOKUP($A159,'Pre 2002'!$C$3:$CK$382,84,FALSE),0)</f>
        <v>636</v>
      </c>
      <c r="DR159" s="1695">
        <f>IFERROR(VLOOKUP($A159,'Pre 2002'!$C$3:$CK$382,85,FALSE),0)</f>
        <v>377</v>
      </c>
      <c r="DS159" s="1695">
        <f>IFERROR(VLOOKUP($A159,'Pre 2002'!$C$3:$CK$382,86,FALSE),0)</f>
        <v>17</v>
      </c>
      <c r="DT159" s="1790">
        <f>IFERROR(VLOOKUP($A159,'Pre 2002'!$C$3:$CK$382,87,FALSE),0)</f>
        <v>0.59276729559748431</v>
      </c>
      <c r="DU159" s="1741">
        <f>IFERROR(VLOOKUP(A159,'Pre 2002'!$C$3:$CG$382,83,FALSE),0)</f>
        <v>10</v>
      </c>
      <c r="DY159" s="1731"/>
    </row>
    <row r="160" spans="1:129">
      <c r="A160" s="1778" t="s">
        <v>1119</v>
      </c>
      <c r="B160" s="1562">
        <f t="shared" si="54"/>
        <v>867</v>
      </c>
      <c r="C160" s="1562">
        <f t="shared" si="55"/>
        <v>461</v>
      </c>
      <c r="D160" s="1562">
        <f t="shared" si="56"/>
        <v>20</v>
      </c>
      <c r="E160" s="1563">
        <f t="shared" si="57"/>
        <v>0.53171856978085352</v>
      </c>
      <c r="F160" s="1786">
        <f t="shared" si="58"/>
        <v>14</v>
      </c>
      <c r="G160" s="1595" t="s">
        <v>2159</v>
      </c>
      <c r="H160" s="1567">
        <f t="shared" si="64"/>
        <v>14</v>
      </c>
      <c r="I160" s="1734">
        <f t="shared" si="65"/>
        <v>867</v>
      </c>
      <c r="J160" s="1734">
        <f t="shared" si="66"/>
        <v>461</v>
      </c>
      <c r="K160" s="1734">
        <f t="shared" si="67"/>
        <v>20</v>
      </c>
      <c r="L160" s="1806">
        <f t="shared" si="68"/>
        <v>0.53171856978085352</v>
      </c>
      <c r="M160" s="1751"/>
      <c r="N160" s="1751"/>
      <c r="O160" s="1700">
        <f>IFERROR(VLOOKUP($A160,'2022'!$B$2:$K$174,3,FALSE),0)</f>
        <v>0</v>
      </c>
      <c r="P160" s="1858">
        <f>IFERROR(VLOOKUP($A160,'2022'!$B$2:$K$174,4,FALSE),0)</f>
        <v>0</v>
      </c>
      <c r="Q160" s="1858">
        <f>IFERROR(VLOOKUP($A160,'2022'!$B$2:$K$174,5,FALSE),0)</f>
        <v>0</v>
      </c>
      <c r="R160" s="1858">
        <f>IFERROR(VLOOKUP($A160,'2022'!$B$2:$K$174,8,FALSE),0)</f>
        <v>0</v>
      </c>
      <c r="S160" s="1740">
        <f>IFERROR(VLOOKUP($A160,'2022'!$B$2:$K$174,10,FALSE),0)</f>
        <v>0</v>
      </c>
      <c r="T160" s="1700">
        <f>IFERROR(VLOOKUP($A160,'2021'!$B$2:$K$174,3,FALSE),0)</f>
        <v>0</v>
      </c>
      <c r="U160" s="1843">
        <f>IFERROR(VLOOKUP($A160,'2021'!$B$2:$K$174,4,FALSE),0)</f>
        <v>0</v>
      </c>
      <c r="V160" s="1843">
        <f>IFERROR(VLOOKUP($A160,'2021'!$B$2:$K$174,5,FALSE),0)</f>
        <v>0</v>
      </c>
      <c r="W160" s="1843">
        <f>IFERROR(VLOOKUP($A160,'2021'!$B$2:$K$174,8,FALSE),0)</f>
        <v>0</v>
      </c>
      <c r="X160" s="1740">
        <f>IFERROR(VLOOKUP($A160,'2021'!$B$2:$K$174,10,FALSE),0)</f>
        <v>0</v>
      </c>
      <c r="Y160" s="1700">
        <f>IFERROR(VLOOKUP($A160,'2020'!$B$2:$K$170,3,FALSE),0)</f>
        <v>0</v>
      </c>
      <c r="Z160" s="1829">
        <f>IFERROR(VLOOKUP($A160,'2020'!$B$2:$K$170,4,FALSE),0)</f>
        <v>0</v>
      </c>
      <c r="AA160" s="1829">
        <f>IFERROR(VLOOKUP($A160,'2020'!$B$2:$K$170,5,FALSE),0)</f>
        <v>0</v>
      </c>
      <c r="AB160" s="1829">
        <f>IFERROR(VLOOKUP($A160,'2020'!$B$2:$K$170,8,FALSE),0)</f>
        <v>0</v>
      </c>
      <c r="AC160" s="1740">
        <f>IFERROR(VLOOKUP($A160,'2020'!$B$2:$K$170,10,FALSE),0)</f>
        <v>0</v>
      </c>
      <c r="AD160" s="1700">
        <f>IFERROR(VLOOKUP($A160,'2019'!$B$2:$K$170,3,FALSE),0)</f>
        <v>0</v>
      </c>
      <c r="AE160" s="1823">
        <f>IFERROR(VLOOKUP($A160,'2019'!$B$2:$K$170,4,FALSE),0)</f>
        <v>0</v>
      </c>
      <c r="AF160" s="1823">
        <f>IFERROR(VLOOKUP($A160,'2019'!$B$2:$K$170,5,FALSE),0)</f>
        <v>0</v>
      </c>
      <c r="AG160" s="1823">
        <f>IFERROR(VLOOKUP($A160,'2019'!$B$2:$K$170,8,FALSE),0)</f>
        <v>0</v>
      </c>
      <c r="AH160" s="1740">
        <f>IFERROR(VLOOKUP($A160,'2019'!$B$2:$K$170,10,FALSE),0)</f>
        <v>0</v>
      </c>
      <c r="AI160" s="1700">
        <f>IFERROR(VLOOKUP($A160,'2018'!$B$2:$K$170,3,FALSE),0)</f>
        <v>0</v>
      </c>
      <c r="AJ160" s="1821">
        <f>IFERROR(VLOOKUP($A160,'2018'!$B$2:$K$170,4,FALSE),0)</f>
        <v>0</v>
      </c>
      <c r="AK160" s="1821">
        <f>IFERROR(VLOOKUP($A160,'2018'!$B$2:$K$170,5,FALSE),0)</f>
        <v>0</v>
      </c>
      <c r="AL160" s="1821">
        <f>IFERROR(VLOOKUP($A160,'2018'!$B$2:$K$170,8,FALSE),0)</f>
        <v>0</v>
      </c>
      <c r="AM160" s="1740">
        <f>IFERROR(VLOOKUP($A160,'2018'!$B$2:$K$170,10,FALSE),0)</f>
        <v>0</v>
      </c>
      <c r="AN160" s="1700">
        <f>IFERROR(VLOOKUP($A160,'2017'!$B$2:$J$163,2,FALSE),0)</f>
        <v>0</v>
      </c>
      <c r="AO160" s="1815">
        <f>IFERROR(VLOOKUP($A160,'2017'!$B$2:$J$163,3,FALSE),0)</f>
        <v>0</v>
      </c>
      <c r="AP160" s="1815">
        <f>IFERROR(VLOOKUP($A160,'2017'!$B$2:$J$163,4,FALSE),0)</f>
        <v>0</v>
      </c>
      <c r="AQ160" s="1815">
        <f>IFERROR(VLOOKUP($A160,'2017'!$B$2:$J$163,7,FALSE),0)</f>
        <v>0</v>
      </c>
      <c r="AR160" s="1740">
        <f>IFERROR(VLOOKUP($A160,'2017'!$B$2:$J$163,9,FALSE),0)</f>
        <v>0</v>
      </c>
      <c r="AS160" s="1700">
        <f>IFERROR(VLOOKUP($A160,'2016'!$B$2:$K$165,3,FALSE),0)</f>
        <v>0</v>
      </c>
      <c r="AT160" s="1796">
        <f>IFERROR(VLOOKUP($A160,'2016'!$B$2:$K$165,4,FALSE),0)</f>
        <v>0</v>
      </c>
      <c r="AU160" s="1796">
        <f>IFERROR(VLOOKUP($A160,'2016'!$B$2:$K$165,5,FALSE),0)</f>
        <v>0</v>
      </c>
      <c r="AV160" s="1796">
        <f>IFERROR(VLOOKUP($A160,'2016'!$B$2:$K$165,8,FALSE),0)</f>
        <v>0</v>
      </c>
      <c r="AW160" s="1740">
        <f>IFERROR(VLOOKUP($A160,'2016'!$B$2:$K$165,10,FALSE),0)</f>
        <v>0</v>
      </c>
      <c r="AX160" s="1700">
        <f>IFERROR(VLOOKUP($A160,'2015'!$B$2:$K$165,3,FALSE),0)</f>
        <v>0</v>
      </c>
      <c r="AY160" s="1695">
        <f>IFERROR(VLOOKUP($A160,'2015'!$B$2:$K$165,4,FALSE),0)</f>
        <v>0</v>
      </c>
      <c r="AZ160" s="1695">
        <f>IFERROR(VLOOKUP($A160,'2015'!$B$2:$K$165,5,FALSE),0)</f>
        <v>0</v>
      </c>
      <c r="BA160" s="1695">
        <f>IFERROR(VLOOKUP($A160,'2015'!$B$2:$K$165,8,FALSE),0)</f>
        <v>0</v>
      </c>
      <c r="BB160" s="1740">
        <f>IFERROR(VLOOKUP($A160,'2015'!$B$2:$K$165,10,FALSE),0)</f>
        <v>0</v>
      </c>
      <c r="BC160" s="1700">
        <f>IFERROR(VLOOKUP($A160,'2014'!$B$2:$K$157,3,FALSE),0)</f>
        <v>0</v>
      </c>
      <c r="BD160" s="1691">
        <f>IFERROR(VLOOKUP($A160,'2014'!$B$2:$K$157,4,FALSE),0)</f>
        <v>0</v>
      </c>
      <c r="BE160" s="1691">
        <f>IFERROR(VLOOKUP($A160,'2014'!$B$2:$K$157,5,FALSE),0)</f>
        <v>0</v>
      </c>
      <c r="BF160" s="1691">
        <f>IFERROR(VLOOKUP($A160,'2014'!$B$2:$K$157,8,FALSE),0)</f>
        <v>0</v>
      </c>
      <c r="BG160" s="1740">
        <f>IFERROR(VLOOKUP($A160,'2014'!$B$2:$K$157,10,FALSE),0)</f>
        <v>0</v>
      </c>
      <c r="BH160" s="1700">
        <f>IFERROR(VLOOKUP($A160,'2013'!$D$4:$I$249,2,FALSE),0)</f>
        <v>0</v>
      </c>
      <c r="BI160" s="1691">
        <f>IFERROR(VLOOKUP($A160,'2013'!$D$4:$I$249,3,FALSE),0)</f>
        <v>0</v>
      </c>
      <c r="BJ160" s="1691">
        <f>IFERROR(VLOOKUP($A160,'2013'!$D$4:$I$249,4,FALSE),0)</f>
        <v>0</v>
      </c>
      <c r="BK160" s="1691">
        <f>IFERROR(VLOOKUP($A160,'2013'!$D$4:$I$249,5,FALSE),0)</f>
        <v>0</v>
      </c>
      <c r="BL160" s="1740">
        <f>IFERROR(VLOOKUP($A160,'2013'!$D$4:$I$249,6,FALSE),0)</f>
        <v>0</v>
      </c>
      <c r="BM160" s="1737">
        <f>IFERROR(VLOOKUP($A160,'2012'!$D$3:$O$172,2,FALSE),0)</f>
        <v>0</v>
      </c>
      <c r="BN160" s="1691">
        <f>IFERROR(VLOOKUP($A160,'2012'!$D$3:$O$172,3,FALSE),0)</f>
        <v>0</v>
      </c>
      <c r="BO160" s="1743">
        <f>IFERROR(VLOOKUP($A160,'2012'!$D$3:$O$172,4,FALSE),0)</f>
        <v>0</v>
      </c>
      <c r="BP160" s="1700">
        <f>IFERROR(VLOOKUP($A160,'2012'!$D$3:$O$172,5,FALSE),0)</f>
        <v>0</v>
      </c>
      <c r="BQ160" s="1691">
        <f>IFERROR(VLOOKUP($A160,'2012'!$D$3:$O$172,6,FALSE),0)</f>
        <v>0</v>
      </c>
      <c r="BR160" s="1691">
        <f>IFERROR(VLOOKUP($A160,'2012'!$D$3:$O$172,7,FALSE),0)</f>
        <v>0</v>
      </c>
      <c r="BS160" s="1691">
        <f>IFERROR(VLOOKUP($A160,'2012'!$D$3:$O$172,8,FALSE),0)</f>
        <v>0</v>
      </c>
      <c r="BT160" s="1740">
        <f>IFERROR(VLOOKUP($A160,'2012'!$D$3:$O$172,9,FALSE),0)</f>
        <v>0</v>
      </c>
      <c r="BX160" s="1700">
        <f>IFERROR(VLOOKUP($A160,'2011'!$D$4:$I$251,2,FALSE),0)</f>
        <v>0</v>
      </c>
      <c r="BY160" s="1691">
        <f>IFERROR(VLOOKUP($A160,'2011'!$D$4:$I$251,3,FALSE),0)</f>
        <v>0</v>
      </c>
      <c r="BZ160" s="1691">
        <f>IFERROR(VLOOKUP($A160,'2011'!$D$4:$I$251,4,FALSE),0)</f>
        <v>0</v>
      </c>
      <c r="CA160" s="1691">
        <f>IFERROR(VLOOKUP($A160,'2011'!$D$4:$I$251,5,FALSE),0)</f>
        <v>0</v>
      </c>
      <c r="CB160" s="1740">
        <f>IFERROR(VLOOKUP($A160,'2011'!$D$4:$I$251,6,FALSE),0)</f>
        <v>0</v>
      </c>
      <c r="CC160" s="1700">
        <f>IFERROR(VLOOKUP($A160,'2010'!$C$3:$H$234,2,FALSE),0)</f>
        <v>45</v>
      </c>
      <c r="CD160" s="1691">
        <f>IFERROR(VLOOKUP($A160,'2010'!$C$3:$H$234,3,FALSE),0)</f>
        <v>12</v>
      </c>
      <c r="CE160" s="1691">
        <f>IFERROR(VLOOKUP($A160,'2010'!$C$3:$H$234,4,FALSE),0)</f>
        <v>18</v>
      </c>
      <c r="CF160" s="1691">
        <f>IFERROR(VLOOKUP($A160,'2010'!$C$3:$H$234,5,FALSE),0)</f>
        <v>2</v>
      </c>
      <c r="CG160" s="1740">
        <f>IFERROR(VLOOKUP($A160,'2010'!$C$3:$H$234,6,FALSE),0)</f>
        <v>0.4</v>
      </c>
      <c r="CH160" s="1700">
        <f>IFERROR(VLOOKUP($A160,'2009'!$C$3:$H$242,2,FALSE),0)</f>
        <v>52</v>
      </c>
      <c r="CI160" s="1691">
        <f>IFERROR(VLOOKUP($A160,'2009'!$C$3:$H$242,3,FALSE),0)</f>
        <v>10</v>
      </c>
      <c r="CJ160" s="1691">
        <f>IFERROR(VLOOKUP($A160,'2009'!$C$3:$H$242,4,FALSE),0)</f>
        <v>21</v>
      </c>
      <c r="CK160" s="1691">
        <f>IFERROR(VLOOKUP($A160,'2009'!$C$3:$H$242,5,FALSE),0)</f>
        <v>0</v>
      </c>
      <c r="CL160" s="1740">
        <f>IFERROR(VLOOKUP($A160,'2009'!$C$3:$H$242,6,FALSE),0)</f>
        <v>0.40384615384615385</v>
      </c>
      <c r="CM160" s="1700">
        <f>IFERROR(VLOOKUP($A160,'2008'!$C$3:$H$229,2,FALSE),0)</f>
        <v>62</v>
      </c>
      <c r="CN160" s="1691">
        <f>IFERROR(VLOOKUP($A160,'2008'!$C$3:$H$229,3,FALSE),0)</f>
        <v>18</v>
      </c>
      <c r="CO160" s="1691">
        <f>IFERROR(VLOOKUP($A160,'2008'!$C$3:$H$229,4,FALSE),0)</f>
        <v>30</v>
      </c>
      <c r="CP160" s="1691">
        <f>IFERROR(VLOOKUP($A160,'2008'!$C$3:$H$229,5,FALSE),0)</f>
        <v>1</v>
      </c>
      <c r="CQ160" s="1740">
        <f>IFERROR(VLOOKUP($A160,'2008'!$C$3:$H$229,6,FALSE),0)</f>
        <v>0.4838709677419355</v>
      </c>
      <c r="CR160" s="1700">
        <f>IFERROR(VLOOKUP($A160,'2007'!$C$3:$M$238,7,FALSE),0)</f>
        <v>60</v>
      </c>
      <c r="CS160" s="1691">
        <f>IFERROR(VLOOKUP($A160,'2007'!$C$3:$M$238,8,FALSE),0)</f>
        <v>25</v>
      </c>
      <c r="CT160" s="1691">
        <f>IFERROR(VLOOKUP($A160,'2007'!$C$3:$M$238,9,FALSE),0)</f>
        <v>35</v>
      </c>
      <c r="CU160" s="1691">
        <f>IFERROR(VLOOKUP($A160,'2007'!$C$3:$M$238,10,FALSE),0)</f>
        <v>4</v>
      </c>
      <c r="CV160" s="1740">
        <f>IFERROR(VLOOKUP($A160,'2007'!$C$3:$M$238,11,FALSE),0)</f>
        <v>0.58333333333333337</v>
      </c>
      <c r="CW160" s="1700">
        <f>IFERROR(VLOOKUP($A160,'2006'!$A$2:$F$200,2,FALSE),0)</f>
        <v>71</v>
      </c>
      <c r="CX160" s="1691">
        <f>IFERROR(VLOOKUP($A160,'2006'!$A$2:$F$200,4,FALSE),0)</f>
        <v>41</v>
      </c>
      <c r="CY160" s="1691">
        <f>IFERROR(VLOOKUP($A160,'2006'!$A$2:$F$200,5,FALSE),0)</f>
        <v>1</v>
      </c>
      <c r="CZ160" s="1740">
        <f>IFERROR(VLOOKUP($A160,'2006'!$A$2:$F$200,6,FALSE),0)</f>
        <v>0.57746478873239437</v>
      </c>
      <c r="DA160" s="1700">
        <f>IFERROR(VLOOKUP($A160,'2005'!$C$3:$M$205,8,FALSE),0)</f>
        <v>76</v>
      </c>
      <c r="DB160" s="1691">
        <f>IFERROR(VLOOKUP($A160,'2005'!$C$3:$M$205,9,FALSE),0)</f>
        <v>42</v>
      </c>
      <c r="DC160" s="1691">
        <f>IFERROR(VLOOKUP($A160,'2005'!$C$3:$M$205,10,FALSE),0)</f>
        <v>3</v>
      </c>
      <c r="DD160" s="1740">
        <f>IFERROR(VLOOKUP($A160,'2005'!$C$3:$M$205,11,FALSE),0)</f>
        <v>0.55263157894736847</v>
      </c>
      <c r="DE160" s="1700">
        <f>IFERROR(VLOOKUP($A160,'2004'!$C$3:$M$213,8,FALSE),0)</f>
        <v>74</v>
      </c>
      <c r="DF160" s="1691">
        <f>IFERROR(VLOOKUP($A160,'2004'!$C$3:$M$213,9,FALSE),0)</f>
        <v>39</v>
      </c>
      <c r="DG160" s="1691">
        <f>IFERROR(VLOOKUP($A160,'2004'!$C$3:$M$213,10,FALSE),0)</f>
        <v>0</v>
      </c>
      <c r="DH160" s="1740">
        <f>IFERROR(VLOOKUP($A160,'2004'!$C$3:$M$213,11,FALSE),0)</f>
        <v>0.52702702702702697</v>
      </c>
      <c r="DI160" s="1700">
        <f>IFERROR(VLOOKUP($A160,'2003'!$C$3:$Q$214,12,FALSE),0)</f>
        <v>50</v>
      </c>
      <c r="DJ160" s="1691">
        <f>IFERROR(VLOOKUP($A160,'2003'!$C$3:$Q$214,13,FALSE),0)</f>
        <v>23</v>
      </c>
      <c r="DK160" s="1691">
        <f>IFERROR(VLOOKUP($A160,'2003'!$C$3:$Q$214,14,FALSE),0)</f>
        <v>1</v>
      </c>
      <c r="DL160" s="1740">
        <f>IFERROR(VLOOKUP($A160,'2003'!$C$3:$Q$214,15,FALSE),0)</f>
        <v>0.46</v>
      </c>
      <c r="DM160" s="1700">
        <f>IFERROR(VLOOKUP($A160,'2002'!$D$3:$R$214,12,FALSE),0)</f>
        <v>65</v>
      </c>
      <c r="DN160" s="1691">
        <f>IFERROR(VLOOKUP($A160,'2002'!$D$3:$R$214,13,FALSE),0)</f>
        <v>34</v>
      </c>
      <c r="DO160" s="1691">
        <f>IFERROR(VLOOKUP($A160,'2002'!$D$3:$R$214,14,FALSE),0)</f>
        <v>1</v>
      </c>
      <c r="DP160" s="1788">
        <f>IFERROR(VLOOKUP($A160,'2002'!$D$3:$R$214,15,FALSE),0)</f>
        <v>0.52307692307692311</v>
      </c>
      <c r="DQ160" s="1700">
        <f>IFERROR(VLOOKUP($A160,'Pre 2002'!$C$3:$CK$382,84,FALSE),0)</f>
        <v>312</v>
      </c>
      <c r="DR160" s="1695">
        <f>IFERROR(VLOOKUP($A160,'Pre 2002'!$C$3:$CK$382,85,FALSE),0)</f>
        <v>178</v>
      </c>
      <c r="DS160" s="1695">
        <f>IFERROR(VLOOKUP($A160,'Pre 2002'!$C$3:$CK$382,86,FALSE),0)</f>
        <v>7</v>
      </c>
      <c r="DT160" s="1790">
        <f>IFERROR(VLOOKUP($A160,'Pre 2002'!$C$3:$CK$382,87,FALSE),0)</f>
        <v>0.57051282051282048</v>
      </c>
      <c r="DU160" s="1741">
        <f>IFERROR(VLOOKUP(A160,'Pre 2002'!$C$3:$CG$382,83,FALSE),0)</f>
        <v>5</v>
      </c>
      <c r="DY160" s="1731"/>
    </row>
    <row r="161" spans="1:129">
      <c r="A161" s="1778" t="s">
        <v>135</v>
      </c>
      <c r="B161" s="1562">
        <f t="shared" si="54"/>
        <v>451</v>
      </c>
      <c r="C161" s="1562">
        <f t="shared" si="55"/>
        <v>239</v>
      </c>
      <c r="D161" s="1562">
        <f t="shared" si="56"/>
        <v>20</v>
      </c>
      <c r="E161" s="1563">
        <f t="shared" si="57"/>
        <v>0.52993348115299332</v>
      </c>
      <c r="F161" s="1786">
        <f t="shared" si="58"/>
        <v>7</v>
      </c>
      <c r="G161" s="1595">
        <v>2011</v>
      </c>
      <c r="H161" s="1567">
        <f t="shared" si="64"/>
        <v>4</v>
      </c>
      <c r="I161" s="1734">
        <f t="shared" si="65"/>
        <v>243</v>
      </c>
      <c r="J161" s="1734">
        <f t="shared" si="66"/>
        <v>130</v>
      </c>
      <c r="K161" s="1734">
        <f t="shared" si="67"/>
        <v>14</v>
      </c>
      <c r="L161" s="1806">
        <f t="shared" si="68"/>
        <v>0.53497942386831276</v>
      </c>
      <c r="M161" s="1752">
        <v>11</v>
      </c>
      <c r="N161" s="1752">
        <v>1</v>
      </c>
      <c r="O161" s="1700">
        <f>IFERROR(VLOOKUP($A161,'2022'!$B$2:$K$174,3,FALSE),0)</f>
        <v>0</v>
      </c>
      <c r="P161" s="1858">
        <f>IFERROR(VLOOKUP($A161,'2022'!$B$2:$K$174,4,FALSE),0)</f>
        <v>0</v>
      </c>
      <c r="Q161" s="1858">
        <f>IFERROR(VLOOKUP($A161,'2022'!$B$2:$K$174,5,FALSE),0)</f>
        <v>0</v>
      </c>
      <c r="R161" s="1858">
        <f>IFERROR(VLOOKUP($A161,'2022'!$B$2:$K$174,8,FALSE),0)</f>
        <v>0</v>
      </c>
      <c r="S161" s="1740">
        <f>IFERROR(VLOOKUP($A161,'2022'!$B$2:$K$174,10,FALSE),0)</f>
        <v>0</v>
      </c>
      <c r="T161" s="1700">
        <f>IFERROR(VLOOKUP($A161,'2021'!$B$2:$K$174,3,FALSE),0)</f>
        <v>0</v>
      </c>
      <c r="U161" s="1843">
        <f>IFERROR(VLOOKUP($A161,'2021'!$B$2:$K$174,4,FALSE),0)</f>
        <v>0</v>
      </c>
      <c r="V161" s="1843">
        <f>IFERROR(VLOOKUP($A161,'2021'!$B$2:$K$174,5,FALSE),0)</f>
        <v>0</v>
      </c>
      <c r="W161" s="1843">
        <f>IFERROR(VLOOKUP($A161,'2021'!$B$2:$K$174,8,FALSE),0)</f>
        <v>0</v>
      </c>
      <c r="X161" s="1740">
        <f>IFERROR(VLOOKUP($A161,'2021'!$B$2:$K$174,10,FALSE),0)</f>
        <v>0</v>
      </c>
      <c r="Y161" s="1700">
        <f>IFERROR(VLOOKUP($A161,'2020'!$B$2:$K$170,3,FALSE),0)</f>
        <v>0</v>
      </c>
      <c r="Z161" s="1829">
        <f>IFERROR(VLOOKUP($A161,'2020'!$B$2:$K$170,4,FALSE),0)</f>
        <v>0</v>
      </c>
      <c r="AA161" s="1829">
        <f>IFERROR(VLOOKUP($A161,'2020'!$B$2:$K$170,5,FALSE),0)</f>
        <v>0</v>
      </c>
      <c r="AB161" s="1829">
        <f>IFERROR(VLOOKUP($A161,'2020'!$B$2:$K$170,8,FALSE),0)</f>
        <v>0</v>
      </c>
      <c r="AC161" s="1740">
        <f>IFERROR(VLOOKUP($A161,'2020'!$B$2:$K$170,10,FALSE),0)</f>
        <v>0</v>
      </c>
      <c r="AD161" s="1700">
        <f>IFERROR(VLOOKUP($A161,'2019'!$B$2:$K$170,3,FALSE),0)</f>
        <v>0</v>
      </c>
      <c r="AE161" s="1823">
        <f>IFERROR(VLOOKUP($A161,'2019'!$B$2:$K$170,4,FALSE),0)</f>
        <v>0</v>
      </c>
      <c r="AF161" s="1823">
        <f>IFERROR(VLOOKUP($A161,'2019'!$B$2:$K$170,5,FALSE),0)</f>
        <v>0</v>
      </c>
      <c r="AG161" s="1823">
        <f>IFERROR(VLOOKUP($A161,'2019'!$B$2:$K$170,8,FALSE),0)</f>
        <v>0</v>
      </c>
      <c r="AH161" s="1740">
        <f>IFERROR(VLOOKUP($A161,'2019'!$B$2:$K$170,10,FALSE),0)</f>
        <v>0</v>
      </c>
      <c r="AI161" s="1700">
        <f>IFERROR(VLOOKUP($A161,'2018'!$B$2:$K$170,3,FALSE),0)</f>
        <v>0</v>
      </c>
      <c r="AJ161" s="1821">
        <f>IFERROR(VLOOKUP($A161,'2018'!$B$2:$K$170,4,FALSE),0)</f>
        <v>0</v>
      </c>
      <c r="AK161" s="1821">
        <f>IFERROR(VLOOKUP($A161,'2018'!$B$2:$K$170,5,FALSE),0)</f>
        <v>0</v>
      </c>
      <c r="AL161" s="1821">
        <f>IFERROR(VLOOKUP($A161,'2018'!$B$2:$K$170,8,FALSE),0)</f>
        <v>0</v>
      </c>
      <c r="AM161" s="1740">
        <f>IFERROR(VLOOKUP($A161,'2018'!$B$2:$K$170,10,FALSE),0)</f>
        <v>0</v>
      </c>
      <c r="AN161" s="1700">
        <f>IFERROR(VLOOKUP($A161,'2017'!$B$2:$J$163,2,FALSE),0)</f>
        <v>63</v>
      </c>
      <c r="AO161" s="1815">
        <f>IFERROR(VLOOKUP($A161,'2017'!$B$2:$J$163,3,FALSE),0)</f>
        <v>15</v>
      </c>
      <c r="AP161" s="1815">
        <f>IFERROR(VLOOKUP($A161,'2017'!$B$2:$J$163,4,FALSE),0)</f>
        <v>32</v>
      </c>
      <c r="AQ161" s="1815">
        <f>IFERROR(VLOOKUP($A161,'2017'!$B$2:$J$163,7,FALSE),0)</f>
        <v>0</v>
      </c>
      <c r="AR161" s="1740">
        <f>IFERROR(VLOOKUP($A161,'2017'!$B$2:$J$163,9,FALSE),0)</f>
        <v>0.50793650793650791</v>
      </c>
      <c r="AS161" s="1700">
        <f>IFERROR(VLOOKUP($A161,'2016'!$B$2:$K$165,3,FALSE),0)</f>
        <v>77</v>
      </c>
      <c r="AT161" s="1796">
        <f>IFERROR(VLOOKUP($A161,'2016'!$B$2:$K$165,4,FALSE),0)</f>
        <v>29</v>
      </c>
      <c r="AU161" s="1796">
        <f>IFERROR(VLOOKUP($A161,'2016'!$B$2:$K$165,5,FALSE),0)</f>
        <v>42</v>
      </c>
      <c r="AV161" s="1796">
        <f>IFERROR(VLOOKUP($A161,'2016'!$B$2:$K$165,8,FALSE),0)</f>
        <v>2</v>
      </c>
      <c r="AW161" s="1740">
        <f>IFERROR(VLOOKUP($A161,'2016'!$B$2:$K$165,10,FALSE),0)</f>
        <v>0.54500000000000004</v>
      </c>
      <c r="AX161" s="1700">
        <f>IFERROR(VLOOKUP($A161,'2015'!$B$2:$K$165,3,FALSE),0)</f>
        <v>68</v>
      </c>
      <c r="AY161" s="1695">
        <f>IFERROR(VLOOKUP($A161,'2015'!$B$2:$K$165,4,FALSE),0)</f>
        <v>25</v>
      </c>
      <c r="AZ161" s="1695">
        <f>IFERROR(VLOOKUP($A161,'2015'!$B$2:$K$165,5,FALSE),0)</f>
        <v>35</v>
      </c>
      <c r="BA161" s="1695">
        <f>IFERROR(VLOOKUP($A161,'2015'!$B$2:$K$165,8,FALSE),0)</f>
        <v>4</v>
      </c>
      <c r="BB161" s="1740">
        <f>IFERROR(VLOOKUP($A161,'2015'!$B$2:$K$165,10,FALSE),0)</f>
        <v>0.51470588235294112</v>
      </c>
      <c r="BC161" s="1700">
        <f>IFERROR(VLOOKUP($A161,'2014'!$B$2:$K$157,3,FALSE),0)</f>
        <v>66</v>
      </c>
      <c r="BD161" s="1691">
        <f>IFERROR(VLOOKUP($A161,'2014'!$B$2:$K$157,4,FALSE),0)</f>
        <v>20</v>
      </c>
      <c r="BE161" s="1691">
        <f>IFERROR(VLOOKUP($A161,'2014'!$B$2:$K$157,5,FALSE),0)</f>
        <v>34</v>
      </c>
      <c r="BF161" s="1691">
        <f>IFERROR(VLOOKUP($A161,'2014'!$B$2:$K$157,8,FALSE),0)</f>
        <v>2</v>
      </c>
      <c r="BG161" s="1740">
        <f>IFERROR(VLOOKUP($A161,'2014'!$B$2:$K$157,10,FALSE),0)</f>
        <v>0.51515151515151514</v>
      </c>
      <c r="BH161" s="1700">
        <f>IFERROR(VLOOKUP($A161,'2013'!$D$4:$I$249,2,FALSE),0)</f>
        <v>67</v>
      </c>
      <c r="BI161" s="1691">
        <f>IFERROR(VLOOKUP($A161,'2013'!$D$4:$I$249,3,FALSE),0)</f>
        <v>32</v>
      </c>
      <c r="BJ161" s="1691">
        <f>IFERROR(VLOOKUP($A161,'2013'!$D$4:$I$249,4,FALSE),0)</f>
        <v>42</v>
      </c>
      <c r="BK161" s="1691">
        <f>IFERROR(VLOOKUP($A161,'2013'!$D$4:$I$249,5,FALSE),0)</f>
        <v>7</v>
      </c>
      <c r="BL161" s="1740">
        <f>IFERROR(VLOOKUP($A161,'2013'!$D$4:$I$249,6,FALSE),0)</f>
        <v>0.62686567164179108</v>
      </c>
      <c r="BM161" s="1737">
        <f>IFERROR(VLOOKUP($A161,'2012'!$D$3:$O$172,2,FALSE),0)</f>
        <v>110</v>
      </c>
      <c r="BN161" s="1691">
        <f>IFERROR(VLOOKUP($A161,'2012'!$D$3:$O$172,3,FALSE),0)</f>
        <v>54</v>
      </c>
      <c r="BO161" s="1743">
        <f>IFERROR(VLOOKUP($A161,'2012'!$D$3:$O$172,4,FALSE),0)</f>
        <v>5</v>
      </c>
      <c r="BP161" s="1700">
        <f>IFERROR(VLOOKUP($A161,'2012'!$D$3:$O$172,5,FALSE),0)</f>
        <v>50</v>
      </c>
      <c r="BQ161" s="1691">
        <f>IFERROR(VLOOKUP($A161,'2012'!$D$3:$O$172,6,FALSE),0)</f>
        <v>19</v>
      </c>
      <c r="BR161" s="1691">
        <f>IFERROR(VLOOKUP($A161,'2012'!$D$3:$O$172,7,FALSE),0)</f>
        <v>24</v>
      </c>
      <c r="BS161" s="1691">
        <f>IFERROR(VLOOKUP($A161,'2012'!$D$3:$O$172,8,FALSE),0)</f>
        <v>2</v>
      </c>
      <c r="BT161" s="1740">
        <f>IFERROR(VLOOKUP($A161,'2012'!$D$3:$O$172,9,FALSE),0)</f>
        <v>0.48</v>
      </c>
      <c r="BU161" s="1737">
        <f>IFERROR(VLOOKUP($A161,'2012'!$D$3:$O$172,10,FALSE),0)</f>
        <v>60</v>
      </c>
      <c r="BV161" s="1691">
        <f>IFERROR(VLOOKUP($A161,'2012'!$D$3:$O$172,11,FALSE),0)</f>
        <v>30</v>
      </c>
      <c r="BW161" s="1743">
        <f>IFERROR(VLOOKUP($A161,'2012'!$D$3:$O$172,12,FALSE),0)</f>
        <v>3</v>
      </c>
      <c r="BX161" s="1700">
        <f>IFERROR(VLOOKUP($A161,'2011'!$D$4:$I$251,2,FALSE),0)</f>
        <v>60</v>
      </c>
      <c r="BY161" s="1691">
        <f>IFERROR(VLOOKUP($A161,'2011'!$D$4:$I$251,3,FALSE),0)</f>
        <v>22</v>
      </c>
      <c r="BZ161" s="1691">
        <f>IFERROR(VLOOKUP($A161,'2011'!$D$4:$I$251,4,FALSE),0)</f>
        <v>30</v>
      </c>
      <c r="CA161" s="1691">
        <f>IFERROR(VLOOKUP($A161,'2011'!$D$4:$I$251,5,FALSE),0)</f>
        <v>3</v>
      </c>
      <c r="CB161" s="1740">
        <f>IFERROR(VLOOKUP($A161,'2011'!$D$4:$I$251,6,FALSE),0)</f>
        <v>0.5</v>
      </c>
      <c r="CC161" s="1700">
        <f>IFERROR(VLOOKUP($A161,'2010'!$C$3:$H$234,2,FALSE),0)</f>
        <v>0</v>
      </c>
      <c r="CD161" s="1691">
        <f>IFERROR(VLOOKUP($A161,'2010'!$C$3:$H$234,3,FALSE),0)</f>
        <v>0</v>
      </c>
      <c r="CE161" s="1691">
        <f>IFERROR(VLOOKUP($A161,'2010'!$C$3:$H$234,4,FALSE),0)</f>
        <v>0</v>
      </c>
      <c r="CF161" s="1691">
        <f>IFERROR(VLOOKUP($A161,'2010'!$C$3:$H$234,5,FALSE),0)</f>
        <v>0</v>
      </c>
      <c r="CG161" s="1740">
        <f>IFERROR(VLOOKUP($A161,'2010'!$C$3:$H$234,6,FALSE),0)</f>
        <v>0</v>
      </c>
      <c r="CH161" s="1700">
        <f>IFERROR(VLOOKUP($A161,'2009'!$C$3:$H$242,2,FALSE),0)</f>
        <v>0</v>
      </c>
      <c r="CI161" s="1691">
        <f>IFERROR(VLOOKUP($A161,'2009'!$C$3:$H$242,3,FALSE),0)</f>
        <v>0</v>
      </c>
      <c r="CJ161" s="1691">
        <f>IFERROR(VLOOKUP($A161,'2009'!$C$3:$H$242,4,FALSE),0)</f>
        <v>0</v>
      </c>
      <c r="CK161" s="1691">
        <f>IFERROR(VLOOKUP($A161,'2009'!$C$3:$H$242,5,FALSE),0)</f>
        <v>0</v>
      </c>
      <c r="CL161" s="1740">
        <f>IFERROR(VLOOKUP($A161,'2009'!$C$3:$H$242,6,FALSE),0)</f>
        <v>0</v>
      </c>
      <c r="CM161" s="1700">
        <f>IFERROR(VLOOKUP($A161,'2008'!$C$3:$H$229,2,FALSE),0)</f>
        <v>0</v>
      </c>
      <c r="CN161" s="1691">
        <f>IFERROR(VLOOKUP($A161,'2008'!$C$3:$H$229,3,FALSE),0)</f>
        <v>0</v>
      </c>
      <c r="CO161" s="1691">
        <f>IFERROR(VLOOKUP($A161,'2008'!$C$3:$H$229,4,FALSE),0)</f>
        <v>0</v>
      </c>
      <c r="CP161" s="1691">
        <f>IFERROR(VLOOKUP($A161,'2008'!$C$3:$H$229,5,FALSE),0)</f>
        <v>0</v>
      </c>
      <c r="CQ161" s="1740">
        <f>IFERROR(VLOOKUP($A161,'2008'!$C$3:$H$229,6,FALSE),0)</f>
        <v>0</v>
      </c>
      <c r="CR161" s="1700">
        <f>IFERROR(VLOOKUP($A161,'2007'!$C$3:$M$238,7,FALSE),0)</f>
        <v>0</v>
      </c>
      <c r="CS161" s="1691">
        <f>IFERROR(VLOOKUP($A161,'2007'!$C$3:$M$238,8,FALSE),0)</f>
        <v>0</v>
      </c>
      <c r="CT161" s="1691">
        <f>IFERROR(VLOOKUP($A161,'2007'!$C$3:$M$238,9,FALSE),0)</f>
        <v>0</v>
      </c>
      <c r="CU161" s="1691">
        <f>IFERROR(VLOOKUP($A161,'2007'!$C$3:$M$238,10,FALSE),0)</f>
        <v>0</v>
      </c>
      <c r="CV161" s="1740">
        <f>IFERROR(VLOOKUP($A161,'2007'!$C$3:$M$238,11,FALSE),0)</f>
        <v>0</v>
      </c>
      <c r="CW161" s="1700">
        <f>IFERROR(VLOOKUP($A161,'2006'!$A$2:$F$200,2,FALSE),0)</f>
        <v>0</v>
      </c>
      <c r="CX161" s="1691">
        <f>IFERROR(VLOOKUP($A161,'2006'!$A$2:$F$200,4,FALSE),0)</f>
        <v>0</v>
      </c>
      <c r="CY161" s="1691">
        <f>IFERROR(VLOOKUP($A161,'2006'!$A$2:$F$200,5,FALSE),0)</f>
        <v>0</v>
      </c>
      <c r="CZ161" s="1740">
        <f>IFERROR(VLOOKUP($A161,'2006'!$A$2:$F$200,6,FALSE),0)</f>
        <v>0</v>
      </c>
      <c r="DA161" s="1700">
        <f>IFERROR(VLOOKUP($A161,'2005'!$C$3:$M$205,8,FALSE),0)</f>
        <v>0</v>
      </c>
      <c r="DB161" s="1691">
        <f>IFERROR(VLOOKUP($A161,'2005'!$C$3:$M$205,9,FALSE),0)</f>
        <v>0</v>
      </c>
      <c r="DC161" s="1691">
        <f>IFERROR(VLOOKUP($A161,'2005'!$C$3:$M$205,10,FALSE),0)</f>
        <v>0</v>
      </c>
      <c r="DD161" s="1740">
        <f>IFERROR(VLOOKUP($A161,'2005'!$C$3:$M$205,11,FALSE),0)</f>
        <v>0</v>
      </c>
      <c r="DE161" s="1700">
        <f>IFERROR(VLOOKUP($A161,'2004'!$C$3:$M$213,8,FALSE),0)</f>
        <v>0</v>
      </c>
      <c r="DF161" s="1691">
        <f>IFERROR(VLOOKUP($A161,'2004'!$C$3:$M$213,9,FALSE),0)</f>
        <v>0</v>
      </c>
      <c r="DG161" s="1691">
        <f>IFERROR(VLOOKUP($A161,'2004'!$C$3:$M$213,10,FALSE),0)</f>
        <v>0</v>
      </c>
      <c r="DH161" s="1740">
        <f>IFERROR(VLOOKUP($A161,'2004'!$C$3:$M$213,11,FALSE),0)</f>
        <v>0</v>
      </c>
      <c r="DI161" s="1700">
        <f>IFERROR(VLOOKUP($A161,'2003'!$C$3:$Q$214,12,FALSE),0)</f>
        <v>0</v>
      </c>
      <c r="DJ161" s="1691">
        <f>IFERROR(VLOOKUP($A161,'2003'!$C$3:$Q$214,13,FALSE),0)</f>
        <v>0</v>
      </c>
      <c r="DK161" s="1691">
        <f>IFERROR(VLOOKUP($A161,'2003'!$C$3:$Q$214,14,FALSE),0)</f>
        <v>0</v>
      </c>
      <c r="DL161" s="1740">
        <f>IFERROR(VLOOKUP($A161,'2003'!$C$3:$Q$214,15,FALSE),0)</f>
        <v>0</v>
      </c>
      <c r="DM161" s="1700">
        <f>IFERROR(VLOOKUP($A161,'2002'!$D$3:$R$214,12,FALSE),0)</f>
        <v>0</v>
      </c>
      <c r="DN161" s="1691">
        <f>IFERROR(VLOOKUP($A161,'2002'!$D$3:$R$214,13,FALSE),0)</f>
        <v>0</v>
      </c>
      <c r="DO161" s="1691">
        <f>IFERROR(VLOOKUP($A161,'2002'!$D$3:$R$214,14,FALSE),0)</f>
        <v>0</v>
      </c>
      <c r="DP161" s="1788">
        <f>IFERROR(VLOOKUP($A161,'2002'!$D$3:$R$214,15,FALSE),0)</f>
        <v>0</v>
      </c>
      <c r="DQ161" s="1700">
        <f>IFERROR(VLOOKUP($A161,'Pre 2002'!$C$3:$CK$382,84,FALSE),0)</f>
        <v>0</v>
      </c>
      <c r="DR161" s="1695">
        <f>IFERROR(VLOOKUP($A161,'Pre 2002'!$C$3:$CK$382,85,FALSE),0)</f>
        <v>0</v>
      </c>
      <c r="DS161" s="1695">
        <f>IFERROR(VLOOKUP($A161,'Pre 2002'!$C$3:$CK$382,86,FALSE),0)</f>
        <v>0</v>
      </c>
      <c r="DT161" s="1790">
        <f>IFERROR(VLOOKUP($A161,'Pre 2002'!$C$3:$CK$382,87,FALSE),0)</f>
        <v>0</v>
      </c>
      <c r="DU161" s="1741">
        <f>IFERROR(VLOOKUP(A161,'Pre 2002'!$C$3:$CG$382,83,FALSE),0)</f>
        <v>0</v>
      </c>
      <c r="DY161" s="1731"/>
    </row>
    <row r="162" spans="1:129">
      <c r="A162" s="1778" t="s">
        <v>213</v>
      </c>
      <c r="B162" s="1562">
        <f t="shared" si="54"/>
        <v>504</v>
      </c>
      <c r="C162" s="1562">
        <f t="shared" si="55"/>
        <v>265</v>
      </c>
      <c r="D162" s="1562">
        <f t="shared" si="56"/>
        <v>20</v>
      </c>
      <c r="E162" s="1563">
        <f t="shared" si="57"/>
        <v>0.52579365079365081</v>
      </c>
      <c r="F162" s="1786">
        <f t="shared" si="58"/>
        <v>9</v>
      </c>
      <c r="G162" s="1595" t="s">
        <v>80</v>
      </c>
      <c r="H162" s="1567">
        <f t="shared" si="64"/>
        <v>8</v>
      </c>
      <c r="I162" s="1734">
        <f t="shared" si="65"/>
        <v>457</v>
      </c>
      <c r="J162" s="1734">
        <f t="shared" si="66"/>
        <v>242</v>
      </c>
      <c r="K162" s="1734">
        <f t="shared" si="67"/>
        <v>20</v>
      </c>
      <c r="L162" s="1806">
        <f t="shared" si="68"/>
        <v>0.52954048140043763</v>
      </c>
      <c r="M162" s="1752" t="s">
        <v>80</v>
      </c>
      <c r="N162" s="1752" t="s">
        <v>80</v>
      </c>
      <c r="O162" s="1700">
        <f>IFERROR(VLOOKUP($A162,'2022'!$B$2:$K$174,3,FALSE),0)</f>
        <v>0</v>
      </c>
      <c r="P162" s="1858">
        <f>IFERROR(VLOOKUP($A162,'2022'!$B$2:$K$174,4,FALSE),0)</f>
        <v>0</v>
      </c>
      <c r="Q162" s="1858">
        <f>IFERROR(VLOOKUP($A162,'2022'!$B$2:$K$174,5,FALSE),0)</f>
        <v>0</v>
      </c>
      <c r="R162" s="1858">
        <f>IFERROR(VLOOKUP($A162,'2022'!$B$2:$K$174,8,FALSE),0)</f>
        <v>0</v>
      </c>
      <c r="S162" s="1740">
        <f>IFERROR(VLOOKUP($A162,'2022'!$B$2:$K$174,10,FALSE),0)</f>
        <v>0</v>
      </c>
      <c r="T162" s="1700">
        <f>IFERROR(VLOOKUP($A162,'2021'!$B$2:$K$174,3,FALSE),0)</f>
        <v>0</v>
      </c>
      <c r="U162" s="1843">
        <f>IFERROR(VLOOKUP($A162,'2021'!$B$2:$K$174,4,FALSE),0)</f>
        <v>0</v>
      </c>
      <c r="V162" s="1843">
        <f>IFERROR(VLOOKUP($A162,'2021'!$B$2:$K$174,5,FALSE),0)</f>
        <v>0</v>
      </c>
      <c r="W162" s="1843">
        <f>IFERROR(VLOOKUP($A162,'2021'!$B$2:$K$174,8,FALSE),0)</f>
        <v>0</v>
      </c>
      <c r="X162" s="1740">
        <f>IFERROR(VLOOKUP($A162,'2021'!$B$2:$K$174,10,FALSE),0)</f>
        <v>0</v>
      </c>
      <c r="Y162" s="1700">
        <f>IFERROR(VLOOKUP($A162,'2020'!$B$2:$K$170,3,FALSE),0)</f>
        <v>0</v>
      </c>
      <c r="Z162" s="1829">
        <f>IFERROR(VLOOKUP($A162,'2020'!$B$2:$K$170,4,FALSE),0)</f>
        <v>0</v>
      </c>
      <c r="AA162" s="1829">
        <f>IFERROR(VLOOKUP($A162,'2020'!$B$2:$K$170,5,FALSE),0)</f>
        <v>0</v>
      </c>
      <c r="AB162" s="1829">
        <f>IFERROR(VLOOKUP($A162,'2020'!$B$2:$K$170,8,FALSE),0)</f>
        <v>0</v>
      </c>
      <c r="AC162" s="1740">
        <f>IFERROR(VLOOKUP($A162,'2020'!$B$2:$K$170,10,FALSE),0)</f>
        <v>0</v>
      </c>
      <c r="AD162" s="1700">
        <f>IFERROR(VLOOKUP($A162,'2019'!$B$2:$K$170,3,FALSE),0)</f>
        <v>0</v>
      </c>
      <c r="AE162" s="1823">
        <f>IFERROR(VLOOKUP($A162,'2019'!$B$2:$K$170,4,FALSE),0)</f>
        <v>0</v>
      </c>
      <c r="AF162" s="1823">
        <f>IFERROR(VLOOKUP($A162,'2019'!$B$2:$K$170,5,FALSE),0)</f>
        <v>0</v>
      </c>
      <c r="AG162" s="1823">
        <f>IFERROR(VLOOKUP($A162,'2019'!$B$2:$K$170,8,FALSE),0)</f>
        <v>0</v>
      </c>
      <c r="AH162" s="1740">
        <f>IFERROR(VLOOKUP($A162,'2019'!$B$2:$K$170,10,FALSE),0)</f>
        <v>0</v>
      </c>
      <c r="AI162" s="1700">
        <f>IFERROR(VLOOKUP($A162,'2018'!$B$2:$K$170,3,FALSE),0)</f>
        <v>0</v>
      </c>
      <c r="AJ162" s="1821">
        <f>IFERROR(VLOOKUP($A162,'2018'!$B$2:$K$170,4,FALSE),0)</f>
        <v>0</v>
      </c>
      <c r="AK162" s="1821">
        <f>IFERROR(VLOOKUP($A162,'2018'!$B$2:$K$170,5,FALSE),0)</f>
        <v>0</v>
      </c>
      <c r="AL162" s="1821">
        <f>IFERROR(VLOOKUP($A162,'2018'!$B$2:$K$170,8,FALSE),0)</f>
        <v>0</v>
      </c>
      <c r="AM162" s="1740">
        <f>IFERROR(VLOOKUP($A162,'2018'!$B$2:$K$170,10,FALSE),0)</f>
        <v>0</v>
      </c>
      <c r="AN162" s="1700">
        <f>IFERROR(VLOOKUP($A162,'2017'!$B$2:$J$163,2,FALSE),0)</f>
        <v>0</v>
      </c>
      <c r="AO162" s="1815">
        <f>IFERROR(VLOOKUP($A162,'2017'!$B$2:$J$163,3,FALSE),0)</f>
        <v>0</v>
      </c>
      <c r="AP162" s="1815">
        <f>IFERROR(VLOOKUP($A162,'2017'!$B$2:$J$163,4,FALSE),0)</f>
        <v>0</v>
      </c>
      <c r="AQ162" s="1815">
        <f>IFERROR(VLOOKUP($A162,'2017'!$B$2:$J$163,7,FALSE),0)</f>
        <v>0</v>
      </c>
      <c r="AR162" s="1740">
        <f>IFERROR(VLOOKUP($A162,'2017'!$B$2:$J$163,9,FALSE),0)</f>
        <v>0</v>
      </c>
      <c r="AS162" s="1700">
        <f>IFERROR(VLOOKUP($A162,'2016'!$B$2:$K$165,3,FALSE),0)</f>
        <v>0</v>
      </c>
      <c r="AT162" s="1796">
        <f>IFERROR(VLOOKUP($A162,'2016'!$B$2:$K$165,4,FALSE),0)</f>
        <v>0</v>
      </c>
      <c r="AU162" s="1796">
        <f>IFERROR(VLOOKUP($A162,'2016'!$B$2:$K$165,5,FALSE),0)</f>
        <v>0</v>
      </c>
      <c r="AV162" s="1796">
        <f>IFERROR(VLOOKUP($A162,'2016'!$B$2:$K$165,8,FALSE),0)</f>
        <v>0</v>
      </c>
      <c r="AW162" s="1740">
        <f>IFERROR(VLOOKUP($A162,'2016'!$B$2:$K$165,10,FALSE),0)</f>
        <v>0</v>
      </c>
      <c r="AX162" s="1700">
        <f>IFERROR(VLOOKUP($A162,'2015'!$B$2:$K$165,3,FALSE),0)</f>
        <v>47</v>
      </c>
      <c r="AY162" s="1695">
        <f>IFERROR(VLOOKUP($A162,'2015'!$B$2:$K$165,4,FALSE),0)</f>
        <v>9</v>
      </c>
      <c r="AZ162" s="1695">
        <f>IFERROR(VLOOKUP($A162,'2015'!$B$2:$K$165,5,FALSE),0)</f>
        <v>23</v>
      </c>
      <c r="BA162" s="1695">
        <f>IFERROR(VLOOKUP($A162,'2015'!$B$2:$K$165,8,FALSE),0)</f>
        <v>0</v>
      </c>
      <c r="BB162" s="1740">
        <f>IFERROR(VLOOKUP($A162,'2015'!$B$2:$K$165,10,FALSE),0)</f>
        <v>0.48936170212765956</v>
      </c>
      <c r="BC162" s="1700">
        <f>IFERROR(VLOOKUP($A162,'2014'!$B$2:$K$157,3,FALSE),0)</f>
        <v>56</v>
      </c>
      <c r="BD162" s="1691">
        <f>IFERROR(VLOOKUP($A162,'2014'!$B$2:$K$157,4,FALSE),0)</f>
        <v>14</v>
      </c>
      <c r="BE162" s="1691">
        <f>IFERROR(VLOOKUP($A162,'2014'!$B$2:$K$157,5,FALSE),0)</f>
        <v>31</v>
      </c>
      <c r="BF162" s="1691">
        <f>IFERROR(VLOOKUP($A162,'2014'!$B$2:$K$157,8,FALSE),0)</f>
        <v>0</v>
      </c>
      <c r="BG162" s="1740">
        <f>IFERROR(VLOOKUP($A162,'2014'!$B$2:$K$157,10,FALSE),0)</f>
        <v>0.5535714285714286</v>
      </c>
      <c r="BH162" s="1700">
        <f>IFERROR(VLOOKUP($A162,'2013'!$D$4:$I$249,2,FALSE),0)</f>
        <v>0</v>
      </c>
      <c r="BI162" s="1691">
        <f>IFERROR(VLOOKUP($A162,'2013'!$D$4:$I$249,3,FALSE),0)</f>
        <v>0</v>
      </c>
      <c r="BJ162" s="1691">
        <f>IFERROR(VLOOKUP($A162,'2013'!$D$4:$I$249,4,FALSE),0)</f>
        <v>0</v>
      </c>
      <c r="BK162" s="1691">
        <f>IFERROR(VLOOKUP($A162,'2013'!$D$4:$I$249,5,FALSE),0)</f>
        <v>0</v>
      </c>
      <c r="BL162" s="1740">
        <f>IFERROR(VLOOKUP($A162,'2013'!$D$4:$I$249,6,FALSE),0)</f>
        <v>0</v>
      </c>
      <c r="BM162" s="1737">
        <f>IFERROR(VLOOKUP($A162,'2012'!$D$3:$O$172,2,FALSE),0)</f>
        <v>0</v>
      </c>
      <c r="BN162" s="1691">
        <f>IFERROR(VLOOKUP($A162,'2012'!$D$3:$O$172,3,FALSE),0)</f>
        <v>0</v>
      </c>
      <c r="BO162" s="1743">
        <f>IFERROR(VLOOKUP($A162,'2012'!$D$3:$O$172,4,FALSE),0)</f>
        <v>0</v>
      </c>
      <c r="BP162" s="1700">
        <f>IFERROR(VLOOKUP($A162,'2012'!$D$3:$O$172,5,FALSE),0)</f>
        <v>0</v>
      </c>
      <c r="BQ162" s="1691">
        <f>IFERROR(VLOOKUP($A162,'2012'!$D$3:$O$172,6,FALSE),0)</f>
        <v>0</v>
      </c>
      <c r="BR162" s="1691">
        <f>IFERROR(VLOOKUP($A162,'2012'!$D$3:$O$172,7,FALSE),0)</f>
        <v>0</v>
      </c>
      <c r="BS162" s="1691">
        <f>IFERROR(VLOOKUP($A162,'2012'!$D$3:$O$172,8,FALSE),0)</f>
        <v>0</v>
      </c>
      <c r="BT162" s="1740">
        <f>IFERROR(VLOOKUP($A162,'2012'!$D$3:$O$172,9,FALSE),0)</f>
        <v>0</v>
      </c>
      <c r="BU162" s="1737">
        <f>IFERROR(VLOOKUP($A162,'2012'!$D$3:$O$172,10,FALSE),0)</f>
        <v>0</v>
      </c>
      <c r="BV162" s="1691">
        <f>IFERROR(VLOOKUP($A162,'2012'!$D$3:$O$172,11,FALSE),0)</f>
        <v>0</v>
      </c>
      <c r="BW162" s="1743">
        <f>IFERROR(VLOOKUP($A162,'2012'!$D$3:$O$172,12,FALSE),0)</f>
        <v>0</v>
      </c>
      <c r="BX162" s="1700">
        <f>IFERROR(VLOOKUP($A162,'2011'!$D$4:$I$251,2,FALSE),0)</f>
        <v>0</v>
      </c>
      <c r="BY162" s="1691">
        <f>IFERROR(VLOOKUP($A162,'2011'!$D$4:$I$251,3,FALSE),0)</f>
        <v>0</v>
      </c>
      <c r="BZ162" s="1691">
        <f>IFERROR(VLOOKUP($A162,'2011'!$D$4:$I$251,4,FALSE),0)</f>
        <v>0</v>
      </c>
      <c r="CA162" s="1691">
        <f>IFERROR(VLOOKUP($A162,'2011'!$D$4:$I$251,5,FALSE),0)</f>
        <v>0</v>
      </c>
      <c r="CB162" s="1740">
        <f>IFERROR(VLOOKUP($A162,'2011'!$D$4:$I$251,6,FALSE),0)</f>
        <v>0</v>
      </c>
      <c r="CC162" s="1700">
        <f>IFERROR(VLOOKUP($A162,'2010'!$C$3:$H$234,2,FALSE),0)</f>
        <v>0</v>
      </c>
      <c r="CD162" s="1691">
        <f>IFERROR(VLOOKUP($A162,'2010'!$C$3:$H$234,3,FALSE),0)</f>
        <v>0</v>
      </c>
      <c r="CE162" s="1691">
        <f>IFERROR(VLOOKUP($A162,'2010'!$C$3:$H$234,4,FALSE),0)</f>
        <v>0</v>
      </c>
      <c r="CF162" s="1691">
        <f>IFERROR(VLOOKUP($A162,'2010'!$C$3:$H$234,5,FALSE),0)</f>
        <v>0</v>
      </c>
      <c r="CG162" s="1740">
        <f>IFERROR(VLOOKUP($A162,'2010'!$C$3:$H$234,6,FALSE),0)</f>
        <v>0</v>
      </c>
      <c r="CH162" s="1700">
        <f>IFERROR(VLOOKUP($A162,'2009'!$C$3:$H$242,2,FALSE),0)</f>
        <v>0</v>
      </c>
      <c r="CI162" s="1691">
        <f>IFERROR(VLOOKUP($A162,'2009'!$C$3:$H$242,3,FALSE),0)</f>
        <v>0</v>
      </c>
      <c r="CJ162" s="1691">
        <f>IFERROR(VLOOKUP($A162,'2009'!$C$3:$H$242,4,FALSE),0)</f>
        <v>0</v>
      </c>
      <c r="CK162" s="1691">
        <f>IFERROR(VLOOKUP($A162,'2009'!$C$3:$H$242,5,FALSE),0)</f>
        <v>0</v>
      </c>
      <c r="CL162" s="1740">
        <f>IFERROR(VLOOKUP($A162,'2009'!$C$3:$H$242,6,FALSE),0)</f>
        <v>0</v>
      </c>
      <c r="CM162" s="1700">
        <f>IFERROR(VLOOKUP($A162,'2008'!$C$3:$H$229,2,FALSE),0)</f>
        <v>0</v>
      </c>
      <c r="CN162" s="1691">
        <f>IFERROR(VLOOKUP($A162,'2008'!$C$3:$H$229,3,FALSE),0)</f>
        <v>0</v>
      </c>
      <c r="CO162" s="1691">
        <f>IFERROR(VLOOKUP($A162,'2008'!$C$3:$H$229,4,FALSE),0)</f>
        <v>0</v>
      </c>
      <c r="CP162" s="1691">
        <f>IFERROR(VLOOKUP($A162,'2008'!$C$3:$H$229,5,FALSE),0)</f>
        <v>0</v>
      </c>
      <c r="CQ162" s="1740">
        <f>IFERROR(VLOOKUP($A162,'2008'!$C$3:$H$229,6,FALSE),0)</f>
        <v>0</v>
      </c>
      <c r="CR162" s="1700">
        <f>IFERROR(VLOOKUP($A162,'2007'!$C$3:$M$238,7,FALSE),0)</f>
        <v>0</v>
      </c>
      <c r="CS162" s="1691">
        <f>IFERROR(VLOOKUP($A162,'2007'!$C$3:$M$238,8,FALSE),0)</f>
        <v>0</v>
      </c>
      <c r="CT162" s="1691">
        <f>IFERROR(VLOOKUP($A162,'2007'!$C$3:$M$238,9,FALSE),0)</f>
        <v>0</v>
      </c>
      <c r="CU162" s="1691">
        <f>IFERROR(VLOOKUP($A162,'2007'!$C$3:$M$238,10,FALSE),0)</f>
        <v>0</v>
      </c>
      <c r="CV162" s="1740">
        <f>IFERROR(VLOOKUP($A162,'2007'!$C$3:$M$238,11,FALSE),0)</f>
        <v>0</v>
      </c>
      <c r="CW162" s="1700">
        <f>IFERROR(VLOOKUP($A162,'2006'!$A$2:$F$200,2,FALSE),0)</f>
        <v>0</v>
      </c>
      <c r="CX162" s="1691">
        <f>IFERROR(VLOOKUP($A162,'2006'!$A$2:$F$200,4,FALSE),0)</f>
        <v>0</v>
      </c>
      <c r="CY162" s="1691">
        <f>IFERROR(VLOOKUP($A162,'2006'!$A$2:$F$200,5,FALSE),0)</f>
        <v>0</v>
      </c>
      <c r="CZ162" s="1740">
        <f>IFERROR(VLOOKUP($A162,'2006'!$A$2:$F$200,6,FALSE),0)</f>
        <v>0</v>
      </c>
      <c r="DA162" s="1700">
        <f>IFERROR(VLOOKUP($A162,'2005'!$C$3:$M$205,8,FALSE),0)</f>
        <v>73</v>
      </c>
      <c r="DB162" s="1691">
        <f>IFERROR(VLOOKUP($A162,'2005'!$C$3:$M$205,9,FALSE),0)</f>
        <v>40</v>
      </c>
      <c r="DC162" s="1691">
        <f>IFERROR(VLOOKUP($A162,'2005'!$C$3:$M$205,10,FALSE),0)</f>
        <v>4</v>
      </c>
      <c r="DD162" s="1740">
        <f>IFERROR(VLOOKUP($A162,'2005'!$C$3:$M$205,11,FALSE),0)</f>
        <v>0.54794520547945202</v>
      </c>
      <c r="DE162" s="1700">
        <f>IFERROR(VLOOKUP($A162,'2004'!$C$3:$M$213,8,FALSE),0)</f>
        <v>62</v>
      </c>
      <c r="DF162" s="1691">
        <f>IFERROR(VLOOKUP($A162,'2004'!$C$3:$M$213,9,FALSE),0)</f>
        <v>26</v>
      </c>
      <c r="DG162" s="1691">
        <f>IFERROR(VLOOKUP($A162,'2004'!$C$3:$M$213,10,FALSE),0)</f>
        <v>3</v>
      </c>
      <c r="DH162" s="1740">
        <f>IFERROR(VLOOKUP($A162,'2004'!$C$3:$M$213,11,FALSE),0)</f>
        <v>0.41935483870967744</v>
      </c>
      <c r="DI162" s="1700">
        <f>IFERROR(VLOOKUP($A162,'2003'!$C$3:$Q$214,12,FALSE),0)</f>
        <v>69</v>
      </c>
      <c r="DJ162" s="1691">
        <f>IFERROR(VLOOKUP($A162,'2003'!$C$3:$Q$214,13,FALSE),0)</f>
        <v>38</v>
      </c>
      <c r="DK162" s="1691">
        <f>IFERROR(VLOOKUP($A162,'2003'!$C$3:$Q$214,14,FALSE),0)</f>
        <v>1</v>
      </c>
      <c r="DL162" s="1740">
        <f>IFERROR(VLOOKUP($A162,'2003'!$C$3:$Q$214,15,FALSE),0)</f>
        <v>0.55072463768115942</v>
      </c>
      <c r="DM162" s="1700">
        <f>IFERROR(VLOOKUP($A162,'2002'!$D$3:$R$214,12,FALSE),0)</f>
        <v>62</v>
      </c>
      <c r="DN162" s="1691">
        <f>IFERROR(VLOOKUP($A162,'2002'!$D$3:$R$214,13,FALSE),0)</f>
        <v>37</v>
      </c>
      <c r="DO162" s="1691">
        <f>IFERROR(VLOOKUP($A162,'2002'!$D$3:$R$214,14,FALSE),0)</f>
        <v>3</v>
      </c>
      <c r="DP162" s="1788">
        <f>IFERROR(VLOOKUP($A162,'2002'!$D$3:$R$214,15,FALSE),0)</f>
        <v>0.59677419354838712</v>
      </c>
      <c r="DQ162" s="1700">
        <f>IFERROR(VLOOKUP($A162,'Pre 2002'!$C$3:$CK$382,84,FALSE),0)</f>
        <v>135</v>
      </c>
      <c r="DR162" s="1695">
        <f>IFERROR(VLOOKUP($A162,'Pre 2002'!$C$3:$CK$382,85,FALSE),0)</f>
        <v>70</v>
      </c>
      <c r="DS162" s="1695">
        <f>IFERROR(VLOOKUP($A162,'Pre 2002'!$C$3:$CK$382,86,FALSE),0)</f>
        <v>9</v>
      </c>
      <c r="DT162" s="1790">
        <f>IFERROR(VLOOKUP($A162,'Pre 2002'!$C$3:$CK$382,87,FALSE),0)</f>
        <v>0.51851851851851849</v>
      </c>
      <c r="DU162" s="1741">
        <f>IFERROR(VLOOKUP(A162,'Pre 2002'!$C$3:$CG$382,83,FALSE),0)</f>
        <v>3</v>
      </c>
      <c r="DY162" s="1731"/>
    </row>
    <row r="163" spans="1:129">
      <c r="A163" s="1778" t="s">
        <v>2028</v>
      </c>
      <c r="B163" s="1562">
        <f t="shared" si="54"/>
        <v>1551</v>
      </c>
      <c r="C163" s="1562">
        <f t="shared" si="55"/>
        <v>814</v>
      </c>
      <c r="D163" s="1562">
        <f t="shared" si="56"/>
        <v>20</v>
      </c>
      <c r="E163" s="1563">
        <f t="shared" si="57"/>
        <v>0.52482269503546097</v>
      </c>
      <c r="F163" s="1786">
        <f t="shared" si="58"/>
        <v>29</v>
      </c>
      <c r="G163" s="1595" t="s">
        <v>2159</v>
      </c>
      <c r="H163" s="1567">
        <f t="shared" si="64"/>
        <v>29</v>
      </c>
      <c r="I163" s="1734">
        <f t="shared" si="65"/>
        <v>1551</v>
      </c>
      <c r="J163" s="1734">
        <f t="shared" si="66"/>
        <v>814</v>
      </c>
      <c r="K163" s="1734">
        <f t="shared" si="67"/>
        <v>20</v>
      </c>
      <c r="L163" s="1806">
        <f t="shared" si="68"/>
        <v>0.52482269503546097</v>
      </c>
      <c r="M163" s="1751"/>
      <c r="N163" s="1751"/>
      <c r="O163" s="1700">
        <f>IFERROR(VLOOKUP($A163,'2022'!$B$2:$K$174,3,FALSE),0)</f>
        <v>0</v>
      </c>
      <c r="P163" s="1858">
        <f>IFERROR(VLOOKUP($A163,'2022'!$B$2:$K$174,4,FALSE),0)</f>
        <v>0</v>
      </c>
      <c r="Q163" s="1858">
        <f>IFERROR(VLOOKUP($A163,'2022'!$B$2:$K$174,5,FALSE),0)</f>
        <v>0</v>
      </c>
      <c r="R163" s="1858">
        <f>IFERROR(VLOOKUP($A163,'2022'!$B$2:$K$174,8,FALSE),0)</f>
        <v>0</v>
      </c>
      <c r="S163" s="1740">
        <f>IFERROR(VLOOKUP($A163,'2022'!$B$2:$K$174,10,FALSE),0)</f>
        <v>0</v>
      </c>
      <c r="T163" s="1700">
        <f>IFERROR(VLOOKUP($A163,'2021'!$B$2:$K$174,3,FALSE),0)</f>
        <v>0</v>
      </c>
      <c r="U163" s="1843">
        <f>IFERROR(VLOOKUP($A163,'2021'!$B$2:$K$174,4,FALSE),0)</f>
        <v>0</v>
      </c>
      <c r="V163" s="1843">
        <f>IFERROR(VLOOKUP($A163,'2021'!$B$2:$K$174,5,FALSE),0)</f>
        <v>0</v>
      </c>
      <c r="W163" s="1843">
        <f>IFERROR(VLOOKUP($A163,'2021'!$B$2:$K$174,8,FALSE),0)</f>
        <v>0</v>
      </c>
      <c r="X163" s="1740">
        <f>IFERROR(VLOOKUP($A163,'2021'!$B$2:$K$174,10,FALSE),0)</f>
        <v>0</v>
      </c>
      <c r="Y163" s="1700">
        <f>IFERROR(VLOOKUP($A163,'2020'!$B$2:$K$170,3,FALSE),0)</f>
        <v>0</v>
      </c>
      <c r="Z163" s="1829">
        <f>IFERROR(VLOOKUP($A163,'2020'!$B$2:$K$170,4,FALSE),0)</f>
        <v>0</v>
      </c>
      <c r="AA163" s="1829">
        <f>IFERROR(VLOOKUP($A163,'2020'!$B$2:$K$170,5,FALSE),0)</f>
        <v>0</v>
      </c>
      <c r="AB163" s="1829">
        <f>IFERROR(VLOOKUP($A163,'2020'!$B$2:$K$170,8,FALSE),0)</f>
        <v>0</v>
      </c>
      <c r="AC163" s="1740">
        <f>IFERROR(VLOOKUP($A163,'2020'!$B$2:$K$170,10,FALSE),0)</f>
        <v>0</v>
      </c>
      <c r="AD163" s="1700">
        <f>IFERROR(VLOOKUP($A163,'2019'!$B$2:$K$170,3,FALSE),0)</f>
        <v>0</v>
      </c>
      <c r="AE163" s="1823">
        <f>IFERROR(VLOOKUP($A163,'2019'!$B$2:$K$170,4,FALSE),0)</f>
        <v>0</v>
      </c>
      <c r="AF163" s="1823">
        <f>IFERROR(VLOOKUP($A163,'2019'!$B$2:$K$170,5,FALSE),0)</f>
        <v>0</v>
      </c>
      <c r="AG163" s="1823">
        <f>IFERROR(VLOOKUP($A163,'2019'!$B$2:$K$170,8,FALSE),0)</f>
        <v>0</v>
      </c>
      <c r="AH163" s="1740">
        <f>IFERROR(VLOOKUP($A163,'2019'!$B$2:$K$170,10,FALSE),0)</f>
        <v>0</v>
      </c>
      <c r="AI163" s="1700">
        <f>IFERROR(VLOOKUP($A163,'2018'!$B$2:$K$170,3,FALSE),0)</f>
        <v>0</v>
      </c>
      <c r="AJ163" s="1821">
        <f>IFERROR(VLOOKUP($A163,'2018'!$B$2:$K$170,4,FALSE),0)</f>
        <v>0</v>
      </c>
      <c r="AK163" s="1821">
        <f>IFERROR(VLOOKUP($A163,'2018'!$B$2:$K$170,5,FALSE),0)</f>
        <v>0</v>
      </c>
      <c r="AL163" s="1821">
        <f>IFERROR(VLOOKUP($A163,'2018'!$B$2:$K$170,8,FALSE),0)</f>
        <v>0</v>
      </c>
      <c r="AM163" s="1740">
        <f>IFERROR(VLOOKUP($A163,'2018'!$B$2:$K$170,10,FALSE),0)</f>
        <v>0</v>
      </c>
      <c r="AN163" s="1700">
        <f>IFERROR(VLOOKUP($A163,'2017'!$B$2:$J$163,2,FALSE),0)</f>
        <v>0</v>
      </c>
      <c r="AO163" s="1815">
        <f>IFERROR(VLOOKUP($A163,'2017'!$B$2:$J$163,3,FALSE),0)</f>
        <v>0</v>
      </c>
      <c r="AP163" s="1815">
        <f>IFERROR(VLOOKUP($A163,'2017'!$B$2:$J$163,4,FALSE),0)</f>
        <v>0</v>
      </c>
      <c r="AQ163" s="1815">
        <f>IFERROR(VLOOKUP($A163,'2017'!$B$2:$J$163,7,FALSE),0)</f>
        <v>0</v>
      </c>
      <c r="AR163" s="1740">
        <f>IFERROR(VLOOKUP($A163,'2017'!$B$2:$J$163,9,FALSE),0)</f>
        <v>0</v>
      </c>
      <c r="AS163" s="1700">
        <f>IFERROR(VLOOKUP($A163,'2016'!$B$2:$K$165,3,FALSE),0)</f>
        <v>0</v>
      </c>
      <c r="AT163" s="1796">
        <f>IFERROR(VLOOKUP($A163,'2016'!$B$2:$K$165,4,FALSE),0)</f>
        <v>0</v>
      </c>
      <c r="AU163" s="1796">
        <f>IFERROR(VLOOKUP($A163,'2016'!$B$2:$K$165,5,FALSE),0)</f>
        <v>0</v>
      </c>
      <c r="AV163" s="1796">
        <f>IFERROR(VLOOKUP($A163,'2016'!$B$2:$K$165,8,FALSE),0)</f>
        <v>0</v>
      </c>
      <c r="AW163" s="1740">
        <f>IFERROR(VLOOKUP($A163,'2016'!$B$2:$K$165,10,FALSE),0)</f>
        <v>0</v>
      </c>
      <c r="AX163" s="1700">
        <f>IFERROR(VLOOKUP($A163,'2015'!$B$2:$K$165,3,FALSE),0)</f>
        <v>0</v>
      </c>
      <c r="AY163" s="1695">
        <f>IFERROR(VLOOKUP($A163,'2015'!$B$2:$K$165,4,FALSE),0)</f>
        <v>0</v>
      </c>
      <c r="AZ163" s="1695">
        <f>IFERROR(VLOOKUP($A163,'2015'!$B$2:$K$165,5,FALSE),0)</f>
        <v>0</v>
      </c>
      <c r="BA163" s="1695">
        <f>IFERROR(VLOOKUP($A163,'2015'!$B$2:$K$165,8,FALSE),0)</f>
        <v>0</v>
      </c>
      <c r="BB163" s="1740">
        <f>IFERROR(VLOOKUP($A163,'2015'!$B$2:$K$165,10,FALSE),0)</f>
        <v>0</v>
      </c>
      <c r="BC163" s="1700">
        <f>IFERROR(VLOOKUP($A163,'2014'!$B$2:$K$157,3,FALSE),0)</f>
        <v>0</v>
      </c>
      <c r="BD163" s="1691">
        <f>IFERROR(VLOOKUP($A163,'2014'!$B$2:$K$157,4,FALSE),0)</f>
        <v>0</v>
      </c>
      <c r="BE163" s="1691">
        <f>IFERROR(VLOOKUP($A163,'2014'!$B$2:$K$157,5,FALSE),0)</f>
        <v>0</v>
      </c>
      <c r="BF163" s="1691">
        <f>IFERROR(VLOOKUP($A163,'2014'!$B$2:$K$157,8,FALSE),0)</f>
        <v>0</v>
      </c>
      <c r="BG163" s="1740">
        <f>IFERROR(VLOOKUP($A163,'2014'!$B$2:$K$157,10,FALSE),0)</f>
        <v>0</v>
      </c>
      <c r="BH163" s="1700">
        <f>IFERROR(VLOOKUP($A163,'2013'!$D$4:$I$249,2,FALSE),0)</f>
        <v>0</v>
      </c>
      <c r="BI163" s="1691">
        <f>IFERROR(VLOOKUP($A163,'2013'!$D$4:$I$249,3,FALSE),0)</f>
        <v>0</v>
      </c>
      <c r="BJ163" s="1691">
        <f>IFERROR(VLOOKUP($A163,'2013'!$D$4:$I$249,4,FALSE),0)</f>
        <v>0</v>
      </c>
      <c r="BK163" s="1691">
        <f>IFERROR(VLOOKUP($A163,'2013'!$D$4:$I$249,5,FALSE),0)</f>
        <v>0</v>
      </c>
      <c r="BL163" s="1740">
        <f>IFERROR(VLOOKUP($A163,'2013'!$D$4:$I$249,6,FALSE),0)</f>
        <v>0</v>
      </c>
      <c r="BM163" s="1737">
        <f>IFERROR(VLOOKUP($A163,'2012'!$D$3:$O$172,2,FALSE),0)</f>
        <v>0</v>
      </c>
      <c r="BN163" s="1691">
        <f>IFERROR(VLOOKUP($A163,'2012'!$D$3:$O$172,3,FALSE),0)</f>
        <v>0</v>
      </c>
      <c r="BO163" s="1743">
        <f>IFERROR(VLOOKUP($A163,'2012'!$D$3:$O$172,4,FALSE),0)</f>
        <v>0</v>
      </c>
      <c r="BP163" s="1700">
        <f>IFERROR(VLOOKUP($A163,'2012'!$D$3:$O$172,5,FALSE),0)</f>
        <v>0</v>
      </c>
      <c r="BQ163" s="1691">
        <f>IFERROR(VLOOKUP($A163,'2012'!$D$3:$O$172,6,FALSE),0)</f>
        <v>0</v>
      </c>
      <c r="BR163" s="1691">
        <f>IFERROR(VLOOKUP($A163,'2012'!$D$3:$O$172,7,FALSE),0)</f>
        <v>0</v>
      </c>
      <c r="BS163" s="1691">
        <f>IFERROR(VLOOKUP($A163,'2012'!$D$3:$O$172,8,FALSE),0)</f>
        <v>0</v>
      </c>
      <c r="BT163" s="1740">
        <f>IFERROR(VLOOKUP($A163,'2012'!$D$3:$O$172,9,FALSE),0)</f>
        <v>0</v>
      </c>
      <c r="BX163" s="1700">
        <f>IFERROR(VLOOKUP($A163,'2011'!$D$4:$I$251,2,FALSE),0)</f>
        <v>0</v>
      </c>
      <c r="BY163" s="1691">
        <f>IFERROR(VLOOKUP($A163,'2011'!$D$4:$I$251,3,FALSE),0)</f>
        <v>0</v>
      </c>
      <c r="BZ163" s="1691">
        <f>IFERROR(VLOOKUP($A163,'2011'!$D$4:$I$251,4,FALSE),0)</f>
        <v>0</v>
      </c>
      <c r="CA163" s="1691">
        <f>IFERROR(VLOOKUP($A163,'2011'!$D$4:$I$251,5,FALSE),0)</f>
        <v>0</v>
      </c>
      <c r="CB163" s="1740">
        <f>IFERROR(VLOOKUP($A163,'2011'!$D$4:$I$251,6,FALSE),0)</f>
        <v>0</v>
      </c>
      <c r="CC163" s="1700">
        <f>IFERROR(VLOOKUP($A163,'2010'!$C$3:$H$234,2,FALSE),0)</f>
        <v>0</v>
      </c>
      <c r="CD163" s="1691">
        <f>IFERROR(VLOOKUP($A163,'2010'!$C$3:$H$234,3,FALSE),0)</f>
        <v>0</v>
      </c>
      <c r="CE163" s="1691">
        <f>IFERROR(VLOOKUP($A163,'2010'!$C$3:$H$234,4,FALSE),0)</f>
        <v>0</v>
      </c>
      <c r="CF163" s="1691">
        <f>IFERROR(VLOOKUP($A163,'2010'!$C$3:$H$234,5,FALSE),0)</f>
        <v>0</v>
      </c>
      <c r="CG163" s="1740">
        <f>IFERROR(VLOOKUP($A163,'2010'!$C$3:$H$234,6,FALSE),0)</f>
        <v>0</v>
      </c>
      <c r="CH163" s="1700">
        <f>IFERROR(VLOOKUP($A163,'2009'!$C$3:$H$242,2,FALSE),0)</f>
        <v>0</v>
      </c>
      <c r="CI163" s="1691">
        <f>IFERROR(VLOOKUP($A163,'2009'!$C$3:$H$242,3,FALSE),0)</f>
        <v>0</v>
      </c>
      <c r="CJ163" s="1691">
        <f>IFERROR(VLOOKUP($A163,'2009'!$C$3:$H$242,4,FALSE),0)</f>
        <v>0</v>
      </c>
      <c r="CK163" s="1691">
        <f>IFERROR(VLOOKUP($A163,'2009'!$C$3:$H$242,5,FALSE),0)</f>
        <v>0</v>
      </c>
      <c r="CL163" s="1740">
        <f>IFERROR(VLOOKUP($A163,'2009'!$C$3:$H$242,6,FALSE),0)</f>
        <v>0</v>
      </c>
      <c r="CM163" s="1700">
        <f>IFERROR(VLOOKUP($A163,'2008'!$C$3:$H$229,2,FALSE),0)</f>
        <v>0</v>
      </c>
      <c r="CN163" s="1691">
        <f>IFERROR(VLOOKUP($A163,'2008'!$C$3:$H$229,3,FALSE),0)</f>
        <v>0</v>
      </c>
      <c r="CO163" s="1691">
        <f>IFERROR(VLOOKUP($A163,'2008'!$C$3:$H$229,4,FALSE),0)</f>
        <v>0</v>
      </c>
      <c r="CP163" s="1691">
        <f>IFERROR(VLOOKUP($A163,'2008'!$C$3:$H$229,5,FALSE),0)</f>
        <v>0</v>
      </c>
      <c r="CQ163" s="1740">
        <f>IFERROR(VLOOKUP($A163,'2008'!$C$3:$H$229,6,FALSE),0)</f>
        <v>0</v>
      </c>
      <c r="CR163" s="1700">
        <f>IFERROR(VLOOKUP($A163,'2007'!$C$3:$M$238,7,FALSE),0)</f>
        <v>0</v>
      </c>
      <c r="CS163" s="1691">
        <f>IFERROR(VLOOKUP($A163,'2007'!$C$3:$M$238,8,FALSE),0)</f>
        <v>0</v>
      </c>
      <c r="CT163" s="1691">
        <f>IFERROR(VLOOKUP($A163,'2007'!$C$3:$M$238,9,FALSE),0)</f>
        <v>0</v>
      </c>
      <c r="CU163" s="1691">
        <f>IFERROR(VLOOKUP($A163,'2007'!$C$3:$M$238,10,FALSE),0)</f>
        <v>0</v>
      </c>
      <c r="CV163" s="1740">
        <f>IFERROR(VLOOKUP($A163,'2007'!$C$3:$M$238,11,FALSE),0)</f>
        <v>0</v>
      </c>
      <c r="CW163" s="1700">
        <f>IFERROR(VLOOKUP($A163,'2006'!$A$2:$F$200,2,FALSE),0)</f>
        <v>0</v>
      </c>
      <c r="CX163" s="1691">
        <f>IFERROR(VLOOKUP($A163,'2006'!$A$2:$F$200,4,FALSE),0)</f>
        <v>0</v>
      </c>
      <c r="CY163" s="1691">
        <f>IFERROR(VLOOKUP($A163,'2006'!$A$2:$F$200,5,FALSE),0)</f>
        <v>0</v>
      </c>
      <c r="CZ163" s="1740">
        <f>IFERROR(VLOOKUP($A163,'2006'!$A$2:$F$200,6,FALSE),0)</f>
        <v>0</v>
      </c>
      <c r="DA163" s="1700">
        <f>IFERROR(VLOOKUP($A163,'2005'!$C$3:$M$205,8,FALSE),0)</f>
        <v>0</v>
      </c>
      <c r="DB163" s="1691">
        <f>IFERROR(VLOOKUP($A163,'2005'!$C$3:$M$205,9,FALSE),0)</f>
        <v>0</v>
      </c>
      <c r="DC163" s="1691">
        <f>IFERROR(VLOOKUP($A163,'2005'!$C$3:$M$205,10,FALSE),0)</f>
        <v>0</v>
      </c>
      <c r="DD163" s="1740">
        <f>IFERROR(VLOOKUP($A163,'2005'!$C$3:$M$205,11,FALSE),0)</f>
        <v>0</v>
      </c>
      <c r="DE163" s="1700">
        <f>IFERROR(VLOOKUP($A163,'2004'!$C$3:$M$213,8,FALSE),0)</f>
        <v>0</v>
      </c>
      <c r="DF163" s="1691">
        <f>IFERROR(VLOOKUP($A163,'2004'!$C$3:$M$213,9,FALSE),0)</f>
        <v>0</v>
      </c>
      <c r="DG163" s="1691">
        <f>IFERROR(VLOOKUP($A163,'2004'!$C$3:$M$213,10,FALSE),0)</f>
        <v>0</v>
      </c>
      <c r="DH163" s="1740">
        <f>IFERROR(VLOOKUP($A163,'2004'!$C$3:$M$213,11,FALSE),0)</f>
        <v>0</v>
      </c>
      <c r="DI163" s="1700">
        <f>IFERROR(VLOOKUP($A163,'2003'!$C$3:$Q$214,12,FALSE),0)</f>
        <v>0</v>
      </c>
      <c r="DJ163" s="1691">
        <f>IFERROR(VLOOKUP($A163,'2003'!$C$3:$Q$214,13,FALSE),0)</f>
        <v>0</v>
      </c>
      <c r="DK163" s="1691">
        <f>IFERROR(VLOOKUP($A163,'2003'!$C$3:$Q$214,14,FALSE),0)</f>
        <v>0</v>
      </c>
      <c r="DL163" s="1740">
        <f>IFERROR(VLOOKUP($A163,'2003'!$C$3:$Q$214,15,FALSE),0)</f>
        <v>0</v>
      </c>
      <c r="DM163" s="1700">
        <f>IFERROR(VLOOKUP($A163,'2002'!$D$3:$R$214,12,FALSE),0)</f>
        <v>0</v>
      </c>
      <c r="DN163" s="1691">
        <f>IFERROR(VLOOKUP($A163,'2002'!$D$3:$R$214,13,FALSE),0)</f>
        <v>0</v>
      </c>
      <c r="DO163" s="1691">
        <f>IFERROR(VLOOKUP($A163,'2002'!$D$3:$R$214,14,FALSE),0)</f>
        <v>0</v>
      </c>
      <c r="DP163" s="1788">
        <f>IFERROR(VLOOKUP($A163,'2002'!$D$3:$R$214,15,FALSE),0)</f>
        <v>0</v>
      </c>
      <c r="DQ163" s="1700">
        <f>IFERROR(VLOOKUP($A163,'Pre 2002'!$C$3:$CK$382,84,FALSE),0)</f>
        <v>1551</v>
      </c>
      <c r="DR163" s="1695">
        <f>IFERROR(VLOOKUP($A163,'Pre 2002'!$C$3:$CK$382,85,FALSE),0)</f>
        <v>814</v>
      </c>
      <c r="DS163" s="1695">
        <f>IFERROR(VLOOKUP($A163,'Pre 2002'!$C$3:$CK$382,86,FALSE),0)</f>
        <v>20</v>
      </c>
      <c r="DT163" s="1790">
        <f>IFERROR(VLOOKUP($A163,'Pre 2002'!$C$3:$CK$382,87,FALSE),0)</f>
        <v>0.52482269503546097</v>
      </c>
      <c r="DU163" s="1741">
        <f>IFERROR(VLOOKUP(A163,'Pre 2002'!$C$3:$CG$382,83,FALSE),0)</f>
        <v>29</v>
      </c>
      <c r="DY163" s="1731"/>
    </row>
    <row r="164" spans="1:129">
      <c r="A164" s="1778" t="s">
        <v>1929</v>
      </c>
      <c r="B164" s="1562">
        <f t="shared" si="54"/>
        <v>1190</v>
      </c>
      <c r="C164" s="1562">
        <f t="shared" si="55"/>
        <v>603</v>
      </c>
      <c r="D164" s="1562">
        <f t="shared" si="56"/>
        <v>20</v>
      </c>
      <c r="E164" s="1563">
        <f t="shared" si="57"/>
        <v>0.50672268907563023</v>
      </c>
      <c r="F164" s="1786">
        <f t="shared" si="58"/>
        <v>21</v>
      </c>
      <c r="G164" s="1595" t="s">
        <v>2159</v>
      </c>
      <c r="H164" s="1567">
        <f t="shared" si="64"/>
        <v>21</v>
      </c>
      <c r="I164" s="1734">
        <f t="shared" si="65"/>
        <v>1190</v>
      </c>
      <c r="J164" s="1734">
        <f t="shared" si="66"/>
        <v>603</v>
      </c>
      <c r="K164" s="1734">
        <f t="shared" si="67"/>
        <v>20</v>
      </c>
      <c r="L164" s="1806">
        <f t="shared" si="68"/>
        <v>0.50672268907563023</v>
      </c>
      <c r="M164" s="1751"/>
      <c r="N164" s="1751"/>
      <c r="O164" s="1700">
        <f>IFERROR(VLOOKUP($A164,'2022'!$B$2:$K$174,3,FALSE),0)</f>
        <v>0</v>
      </c>
      <c r="P164" s="1858">
        <f>IFERROR(VLOOKUP($A164,'2022'!$B$2:$K$174,4,FALSE),0)</f>
        <v>0</v>
      </c>
      <c r="Q164" s="1858">
        <f>IFERROR(VLOOKUP($A164,'2022'!$B$2:$K$174,5,FALSE),0)</f>
        <v>0</v>
      </c>
      <c r="R164" s="1858">
        <f>IFERROR(VLOOKUP($A164,'2022'!$B$2:$K$174,8,FALSE),0)</f>
        <v>0</v>
      </c>
      <c r="S164" s="1740">
        <f>IFERROR(VLOOKUP($A164,'2022'!$B$2:$K$174,10,FALSE),0)</f>
        <v>0</v>
      </c>
      <c r="T164" s="1700">
        <f>IFERROR(VLOOKUP($A164,'2021'!$B$2:$K$174,3,FALSE),0)</f>
        <v>0</v>
      </c>
      <c r="U164" s="1843">
        <f>IFERROR(VLOOKUP($A164,'2021'!$B$2:$K$174,4,FALSE),0)</f>
        <v>0</v>
      </c>
      <c r="V164" s="1843">
        <f>IFERROR(VLOOKUP($A164,'2021'!$B$2:$K$174,5,FALSE),0)</f>
        <v>0</v>
      </c>
      <c r="W164" s="1843">
        <f>IFERROR(VLOOKUP($A164,'2021'!$B$2:$K$174,8,FALSE),0)</f>
        <v>0</v>
      </c>
      <c r="X164" s="1740">
        <f>IFERROR(VLOOKUP($A164,'2021'!$B$2:$K$174,10,FALSE),0)</f>
        <v>0</v>
      </c>
      <c r="Y164" s="1700">
        <f>IFERROR(VLOOKUP($A164,'2020'!$B$2:$K$170,3,FALSE),0)</f>
        <v>0</v>
      </c>
      <c r="Z164" s="1829">
        <f>IFERROR(VLOOKUP($A164,'2020'!$B$2:$K$170,4,FALSE),0)</f>
        <v>0</v>
      </c>
      <c r="AA164" s="1829">
        <f>IFERROR(VLOOKUP($A164,'2020'!$B$2:$K$170,5,FALSE),0)</f>
        <v>0</v>
      </c>
      <c r="AB164" s="1829">
        <f>IFERROR(VLOOKUP($A164,'2020'!$B$2:$K$170,8,FALSE),0)</f>
        <v>0</v>
      </c>
      <c r="AC164" s="1740">
        <f>IFERROR(VLOOKUP($A164,'2020'!$B$2:$K$170,10,FALSE),0)</f>
        <v>0</v>
      </c>
      <c r="AD164" s="1700">
        <f>IFERROR(VLOOKUP($A164,'2019'!$B$2:$K$170,3,FALSE),0)</f>
        <v>0</v>
      </c>
      <c r="AE164" s="1823">
        <f>IFERROR(VLOOKUP($A164,'2019'!$B$2:$K$170,4,FALSE),0)</f>
        <v>0</v>
      </c>
      <c r="AF164" s="1823">
        <f>IFERROR(VLOOKUP($A164,'2019'!$B$2:$K$170,5,FALSE),0)</f>
        <v>0</v>
      </c>
      <c r="AG164" s="1823">
        <f>IFERROR(VLOOKUP($A164,'2019'!$B$2:$K$170,8,FALSE),0)</f>
        <v>0</v>
      </c>
      <c r="AH164" s="1740">
        <f>IFERROR(VLOOKUP($A164,'2019'!$B$2:$K$170,10,FALSE),0)</f>
        <v>0</v>
      </c>
      <c r="AI164" s="1700">
        <f>IFERROR(VLOOKUP($A164,'2018'!$B$2:$K$170,3,FALSE),0)</f>
        <v>0</v>
      </c>
      <c r="AJ164" s="1821">
        <f>IFERROR(VLOOKUP($A164,'2018'!$B$2:$K$170,4,FALSE),0)</f>
        <v>0</v>
      </c>
      <c r="AK164" s="1821">
        <f>IFERROR(VLOOKUP($A164,'2018'!$B$2:$K$170,5,FALSE),0)</f>
        <v>0</v>
      </c>
      <c r="AL164" s="1821">
        <f>IFERROR(VLOOKUP($A164,'2018'!$B$2:$K$170,8,FALSE),0)</f>
        <v>0</v>
      </c>
      <c r="AM164" s="1740">
        <f>IFERROR(VLOOKUP($A164,'2018'!$B$2:$K$170,10,FALSE),0)</f>
        <v>0</v>
      </c>
      <c r="AN164" s="1700">
        <f>IFERROR(VLOOKUP($A164,'2017'!$B$2:$J$163,2,FALSE),0)</f>
        <v>0</v>
      </c>
      <c r="AO164" s="1815">
        <f>IFERROR(VLOOKUP($A164,'2017'!$B$2:$J$163,3,FALSE),0)</f>
        <v>0</v>
      </c>
      <c r="AP164" s="1815">
        <f>IFERROR(VLOOKUP($A164,'2017'!$B$2:$J$163,4,FALSE),0)</f>
        <v>0</v>
      </c>
      <c r="AQ164" s="1815">
        <f>IFERROR(VLOOKUP($A164,'2017'!$B$2:$J$163,7,FALSE),0)</f>
        <v>0</v>
      </c>
      <c r="AR164" s="1740">
        <f>IFERROR(VLOOKUP($A164,'2017'!$B$2:$J$163,9,FALSE),0)</f>
        <v>0</v>
      </c>
      <c r="AS164" s="1700">
        <f>IFERROR(VLOOKUP($A164,'2016'!$B$2:$K$165,3,FALSE),0)</f>
        <v>0</v>
      </c>
      <c r="AT164" s="1796">
        <f>IFERROR(VLOOKUP($A164,'2016'!$B$2:$K$165,4,FALSE),0)</f>
        <v>0</v>
      </c>
      <c r="AU164" s="1796">
        <f>IFERROR(VLOOKUP($A164,'2016'!$B$2:$K$165,5,FALSE),0)</f>
        <v>0</v>
      </c>
      <c r="AV164" s="1796">
        <f>IFERROR(VLOOKUP($A164,'2016'!$B$2:$K$165,8,FALSE),0)</f>
        <v>0</v>
      </c>
      <c r="AW164" s="1740">
        <f>IFERROR(VLOOKUP($A164,'2016'!$B$2:$K$165,10,FALSE),0)</f>
        <v>0</v>
      </c>
      <c r="AX164" s="1700">
        <f>IFERROR(VLOOKUP($A164,'2015'!$B$2:$K$165,3,FALSE),0)</f>
        <v>0</v>
      </c>
      <c r="AY164" s="1695">
        <f>IFERROR(VLOOKUP($A164,'2015'!$B$2:$K$165,4,FALSE),0)</f>
        <v>0</v>
      </c>
      <c r="AZ164" s="1695">
        <f>IFERROR(VLOOKUP($A164,'2015'!$B$2:$K$165,5,FALSE),0)</f>
        <v>0</v>
      </c>
      <c r="BA164" s="1695">
        <f>IFERROR(VLOOKUP($A164,'2015'!$B$2:$K$165,8,FALSE),0)</f>
        <v>0</v>
      </c>
      <c r="BB164" s="1740">
        <f>IFERROR(VLOOKUP($A164,'2015'!$B$2:$K$165,10,FALSE),0)</f>
        <v>0</v>
      </c>
      <c r="BC164" s="1700">
        <f>IFERROR(VLOOKUP($A164,'2014'!$B$2:$K$157,3,FALSE),0)</f>
        <v>0</v>
      </c>
      <c r="BD164" s="1691">
        <f>IFERROR(VLOOKUP($A164,'2014'!$B$2:$K$157,4,FALSE),0)</f>
        <v>0</v>
      </c>
      <c r="BE164" s="1691">
        <f>IFERROR(VLOOKUP($A164,'2014'!$B$2:$K$157,5,FALSE),0)</f>
        <v>0</v>
      </c>
      <c r="BF164" s="1691">
        <f>IFERROR(VLOOKUP($A164,'2014'!$B$2:$K$157,8,FALSE),0)</f>
        <v>0</v>
      </c>
      <c r="BG164" s="1740">
        <f>IFERROR(VLOOKUP($A164,'2014'!$B$2:$K$157,10,FALSE),0)</f>
        <v>0</v>
      </c>
      <c r="BH164" s="1700">
        <f>IFERROR(VLOOKUP($A164,'2013'!$D$4:$I$249,2,FALSE),0)</f>
        <v>0</v>
      </c>
      <c r="BI164" s="1691">
        <f>IFERROR(VLOOKUP($A164,'2013'!$D$4:$I$249,3,FALSE),0)</f>
        <v>0</v>
      </c>
      <c r="BJ164" s="1691">
        <f>IFERROR(VLOOKUP($A164,'2013'!$D$4:$I$249,4,FALSE),0)</f>
        <v>0</v>
      </c>
      <c r="BK164" s="1691">
        <f>IFERROR(VLOOKUP($A164,'2013'!$D$4:$I$249,5,FALSE),0)</f>
        <v>0</v>
      </c>
      <c r="BL164" s="1740">
        <f>IFERROR(VLOOKUP($A164,'2013'!$D$4:$I$249,6,FALSE),0)</f>
        <v>0</v>
      </c>
      <c r="BM164" s="1737">
        <f>IFERROR(VLOOKUP($A164,'2012'!$D$3:$O$172,2,FALSE),0)</f>
        <v>0</v>
      </c>
      <c r="BN164" s="1691">
        <f>IFERROR(VLOOKUP($A164,'2012'!$D$3:$O$172,3,FALSE),0)</f>
        <v>0</v>
      </c>
      <c r="BO164" s="1743">
        <f>IFERROR(VLOOKUP($A164,'2012'!$D$3:$O$172,4,FALSE),0)</f>
        <v>0</v>
      </c>
      <c r="BP164" s="1700">
        <f>IFERROR(VLOOKUP($A164,'2012'!$D$3:$O$172,5,FALSE),0)</f>
        <v>0</v>
      </c>
      <c r="BQ164" s="1691">
        <f>IFERROR(VLOOKUP($A164,'2012'!$D$3:$O$172,6,FALSE),0)</f>
        <v>0</v>
      </c>
      <c r="BR164" s="1691">
        <f>IFERROR(VLOOKUP($A164,'2012'!$D$3:$O$172,7,FALSE),0)</f>
        <v>0</v>
      </c>
      <c r="BS164" s="1691">
        <f>IFERROR(VLOOKUP($A164,'2012'!$D$3:$O$172,8,FALSE),0)</f>
        <v>0</v>
      </c>
      <c r="BT164" s="1740">
        <f>IFERROR(VLOOKUP($A164,'2012'!$D$3:$O$172,9,FALSE),0)</f>
        <v>0</v>
      </c>
      <c r="BX164" s="1700">
        <f>IFERROR(VLOOKUP($A164,'2011'!$D$4:$I$251,2,FALSE),0)</f>
        <v>0</v>
      </c>
      <c r="BY164" s="1691">
        <f>IFERROR(VLOOKUP($A164,'2011'!$D$4:$I$251,3,FALSE),0)</f>
        <v>0</v>
      </c>
      <c r="BZ164" s="1691">
        <f>IFERROR(VLOOKUP($A164,'2011'!$D$4:$I$251,4,FALSE),0)</f>
        <v>0</v>
      </c>
      <c r="CA164" s="1691">
        <f>IFERROR(VLOOKUP($A164,'2011'!$D$4:$I$251,5,FALSE),0)</f>
        <v>0</v>
      </c>
      <c r="CB164" s="1740">
        <f>IFERROR(VLOOKUP($A164,'2011'!$D$4:$I$251,6,FALSE),0)</f>
        <v>0</v>
      </c>
      <c r="CC164" s="1700">
        <f>IFERROR(VLOOKUP($A164,'2010'!$C$3:$H$234,2,FALSE),0)</f>
        <v>0</v>
      </c>
      <c r="CD164" s="1691">
        <f>IFERROR(VLOOKUP($A164,'2010'!$C$3:$H$234,3,FALSE),0)</f>
        <v>0</v>
      </c>
      <c r="CE164" s="1691">
        <f>IFERROR(VLOOKUP($A164,'2010'!$C$3:$H$234,4,FALSE),0)</f>
        <v>0</v>
      </c>
      <c r="CF164" s="1691">
        <f>IFERROR(VLOOKUP($A164,'2010'!$C$3:$H$234,5,FALSE),0)</f>
        <v>0</v>
      </c>
      <c r="CG164" s="1740">
        <f>IFERROR(VLOOKUP($A164,'2010'!$C$3:$H$234,6,FALSE),0)</f>
        <v>0</v>
      </c>
      <c r="CH164" s="1700">
        <f>IFERROR(VLOOKUP($A164,'2009'!$C$3:$H$242,2,FALSE),0)</f>
        <v>0</v>
      </c>
      <c r="CI164" s="1691">
        <f>IFERROR(VLOOKUP($A164,'2009'!$C$3:$H$242,3,FALSE),0)</f>
        <v>0</v>
      </c>
      <c r="CJ164" s="1691">
        <f>IFERROR(VLOOKUP($A164,'2009'!$C$3:$H$242,4,FALSE),0)</f>
        <v>0</v>
      </c>
      <c r="CK164" s="1691">
        <f>IFERROR(VLOOKUP($A164,'2009'!$C$3:$H$242,5,FALSE),0)</f>
        <v>0</v>
      </c>
      <c r="CL164" s="1740">
        <f>IFERROR(VLOOKUP($A164,'2009'!$C$3:$H$242,6,FALSE),0)</f>
        <v>0</v>
      </c>
      <c r="CM164" s="1700">
        <f>IFERROR(VLOOKUP($A164,'2008'!$C$3:$H$229,2,FALSE),0)</f>
        <v>0</v>
      </c>
      <c r="CN164" s="1691">
        <f>IFERROR(VLOOKUP($A164,'2008'!$C$3:$H$229,3,FALSE),0)</f>
        <v>0</v>
      </c>
      <c r="CO164" s="1691">
        <f>IFERROR(VLOOKUP($A164,'2008'!$C$3:$H$229,4,FALSE),0)</f>
        <v>0</v>
      </c>
      <c r="CP164" s="1691">
        <f>IFERROR(VLOOKUP($A164,'2008'!$C$3:$H$229,5,FALSE),0)</f>
        <v>0</v>
      </c>
      <c r="CQ164" s="1740">
        <f>IFERROR(VLOOKUP($A164,'2008'!$C$3:$H$229,6,FALSE),0)</f>
        <v>0</v>
      </c>
      <c r="CR164" s="1700">
        <f>IFERROR(VLOOKUP($A164,'2007'!$C$3:$M$238,7,FALSE),0)</f>
        <v>0</v>
      </c>
      <c r="CS164" s="1691">
        <f>IFERROR(VLOOKUP($A164,'2007'!$C$3:$M$238,8,FALSE),0)</f>
        <v>0</v>
      </c>
      <c r="CT164" s="1691">
        <f>IFERROR(VLOOKUP($A164,'2007'!$C$3:$M$238,9,FALSE),0)</f>
        <v>0</v>
      </c>
      <c r="CU164" s="1691">
        <f>IFERROR(VLOOKUP($A164,'2007'!$C$3:$M$238,10,FALSE),0)</f>
        <v>0</v>
      </c>
      <c r="CV164" s="1740">
        <f>IFERROR(VLOOKUP($A164,'2007'!$C$3:$M$238,11,FALSE),0)</f>
        <v>0</v>
      </c>
      <c r="CW164" s="1700">
        <f>IFERROR(VLOOKUP($A164,'2006'!$A$2:$F$200,2,FALSE),0)</f>
        <v>0</v>
      </c>
      <c r="CX164" s="1691">
        <f>IFERROR(VLOOKUP($A164,'2006'!$A$2:$F$200,4,FALSE),0)</f>
        <v>0</v>
      </c>
      <c r="CY164" s="1691">
        <f>IFERROR(VLOOKUP($A164,'2006'!$A$2:$F$200,5,FALSE),0)</f>
        <v>0</v>
      </c>
      <c r="CZ164" s="1740">
        <f>IFERROR(VLOOKUP($A164,'2006'!$A$2:$F$200,6,FALSE),0)</f>
        <v>0</v>
      </c>
      <c r="DA164" s="1700">
        <f>IFERROR(VLOOKUP($A164,'2005'!$C$3:$M$205,8,FALSE),0)</f>
        <v>0</v>
      </c>
      <c r="DB164" s="1691">
        <f>IFERROR(VLOOKUP($A164,'2005'!$C$3:$M$205,9,FALSE),0)</f>
        <v>0</v>
      </c>
      <c r="DC164" s="1691">
        <f>IFERROR(VLOOKUP($A164,'2005'!$C$3:$M$205,10,FALSE),0)</f>
        <v>0</v>
      </c>
      <c r="DD164" s="1740">
        <f>IFERROR(VLOOKUP($A164,'2005'!$C$3:$M$205,11,FALSE),0)</f>
        <v>0</v>
      </c>
      <c r="DE164" s="1700">
        <f>IFERROR(VLOOKUP($A164,'2004'!$C$3:$M$213,8,FALSE),0)</f>
        <v>0</v>
      </c>
      <c r="DF164" s="1691">
        <f>IFERROR(VLOOKUP($A164,'2004'!$C$3:$M$213,9,FALSE),0)</f>
        <v>0</v>
      </c>
      <c r="DG164" s="1691">
        <f>IFERROR(VLOOKUP($A164,'2004'!$C$3:$M$213,10,FALSE),0)</f>
        <v>0</v>
      </c>
      <c r="DH164" s="1740">
        <f>IFERROR(VLOOKUP($A164,'2004'!$C$3:$M$213,11,FALSE),0)</f>
        <v>0</v>
      </c>
      <c r="DI164" s="1700">
        <f>IFERROR(VLOOKUP($A164,'2003'!$C$3:$Q$214,12,FALSE),0)</f>
        <v>0</v>
      </c>
      <c r="DJ164" s="1691">
        <f>IFERROR(VLOOKUP($A164,'2003'!$C$3:$Q$214,13,FALSE),0)</f>
        <v>0</v>
      </c>
      <c r="DK164" s="1691">
        <f>IFERROR(VLOOKUP($A164,'2003'!$C$3:$Q$214,14,FALSE),0)</f>
        <v>0</v>
      </c>
      <c r="DL164" s="1740">
        <f>IFERROR(VLOOKUP($A164,'2003'!$C$3:$Q$214,15,FALSE),0)</f>
        <v>0</v>
      </c>
      <c r="DM164" s="1700">
        <f>IFERROR(VLOOKUP($A164,'2002'!$D$3:$R$214,12,FALSE),0)</f>
        <v>0</v>
      </c>
      <c r="DN164" s="1691">
        <f>IFERROR(VLOOKUP($A164,'2002'!$D$3:$R$214,13,FALSE),0)</f>
        <v>0</v>
      </c>
      <c r="DO164" s="1691">
        <f>IFERROR(VLOOKUP($A164,'2002'!$D$3:$R$214,14,FALSE),0)</f>
        <v>0</v>
      </c>
      <c r="DP164" s="1788">
        <f>IFERROR(VLOOKUP($A164,'2002'!$D$3:$R$214,15,FALSE),0)</f>
        <v>0</v>
      </c>
      <c r="DQ164" s="1700">
        <f>IFERROR(VLOOKUP($A164,'Pre 2002'!$C$3:$CK$382,84,FALSE),0)</f>
        <v>1190</v>
      </c>
      <c r="DR164" s="1695">
        <f>IFERROR(VLOOKUP($A164,'Pre 2002'!$C$3:$CK$382,85,FALSE),0)</f>
        <v>603</v>
      </c>
      <c r="DS164" s="1695">
        <f>IFERROR(VLOOKUP($A164,'Pre 2002'!$C$3:$CK$382,86,FALSE),0)</f>
        <v>20</v>
      </c>
      <c r="DT164" s="1790">
        <f>IFERROR(VLOOKUP($A164,'Pre 2002'!$C$3:$CK$382,87,FALSE),0)</f>
        <v>0.50672268907563023</v>
      </c>
      <c r="DU164" s="1741">
        <f>IFERROR(VLOOKUP(A164,'Pre 2002'!$C$3:$CG$382,83,FALSE),0)</f>
        <v>21</v>
      </c>
      <c r="DY164" s="1731"/>
    </row>
    <row r="165" spans="1:129">
      <c r="A165" s="1778" t="s">
        <v>1849</v>
      </c>
      <c r="B165" s="1562">
        <f t="shared" si="54"/>
        <v>1179</v>
      </c>
      <c r="C165" s="1562">
        <f t="shared" si="55"/>
        <v>564</v>
      </c>
      <c r="D165" s="1562">
        <f t="shared" si="56"/>
        <v>20</v>
      </c>
      <c r="E165" s="1563">
        <f t="shared" si="57"/>
        <v>0.47837150127226463</v>
      </c>
      <c r="F165" s="1786">
        <f t="shared" si="58"/>
        <v>24</v>
      </c>
      <c r="G165" s="1595" t="s">
        <v>2159</v>
      </c>
      <c r="H165" s="1567">
        <f t="shared" si="64"/>
        <v>24</v>
      </c>
      <c r="I165" s="1734">
        <f t="shared" si="65"/>
        <v>1179</v>
      </c>
      <c r="J165" s="1734">
        <f t="shared" si="66"/>
        <v>564</v>
      </c>
      <c r="K165" s="1734">
        <f t="shared" si="67"/>
        <v>20</v>
      </c>
      <c r="L165" s="1806">
        <f t="shared" si="68"/>
        <v>0.47837150127226463</v>
      </c>
      <c r="M165" s="1751"/>
      <c r="N165" s="1751"/>
      <c r="O165" s="1700">
        <f>IFERROR(VLOOKUP($A165,'2022'!$B$2:$K$174,3,FALSE),0)</f>
        <v>0</v>
      </c>
      <c r="P165" s="1858">
        <f>IFERROR(VLOOKUP($A165,'2022'!$B$2:$K$174,4,FALSE),0)</f>
        <v>0</v>
      </c>
      <c r="Q165" s="1858">
        <f>IFERROR(VLOOKUP($A165,'2022'!$B$2:$K$174,5,FALSE),0)</f>
        <v>0</v>
      </c>
      <c r="R165" s="1858">
        <f>IFERROR(VLOOKUP($A165,'2022'!$B$2:$K$174,8,FALSE),0)</f>
        <v>0</v>
      </c>
      <c r="S165" s="1740">
        <f>IFERROR(VLOOKUP($A165,'2022'!$B$2:$K$174,10,FALSE),0)</f>
        <v>0</v>
      </c>
      <c r="T165" s="1700">
        <f>IFERROR(VLOOKUP($A165,'2021'!$B$2:$K$174,3,FALSE),0)</f>
        <v>0</v>
      </c>
      <c r="U165" s="1843">
        <f>IFERROR(VLOOKUP($A165,'2021'!$B$2:$K$174,4,FALSE),0)</f>
        <v>0</v>
      </c>
      <c r="V165" s="1843">
        <f>IFERROR(VLOOKUP($A165,'2021'!$B$2:$K$174,5,FALSE),0)</f>
        <v>0</v>
      </c>
      <c r="W165" s="1843">
        <f>IFERROR(VLOOKUP($A165,'2021'!$B$2:$K$174,8,FALSE),0)</f>
        <v>0</v>
      </c>
      <c r="X165" s="1740">
        <f>IFERROR(VLOOKUP($A165,'2021'!$B$2:$K$174,10,FALSE),0)</f>
        <v>0</v>
      </c>
      <c r="Y165" s="1700">
        <f>IFERROR(VLOOKUP($A165,'2020'!$B$2:$K$170,3,FALSE),0)</f>
        <v>0</v>
      </c>
      <c r="Z165" s="1829">
        <f>IFERROR(VLOOKUP($A165,'2020'!$B$2:$K$170,4,FALSE),0)</f>
        <v>0</v>
      </c>
      <c r="AA165" s="1829">
        <f>IFERROR(VLOOKUP($A165,'2020'!$B$2:$K$170,5,FALSE),0)</f>
        <v>0</v>
      </c>
      <c r="AB165" s="1829">
        <f>IFERROR(VLOOKUP($A165,'2020'!$B$2:$K$170,8,FALSE),0)</f>
        <v>0</v>
      </c>
      <c r="AC165" s="1740">
        <f>IFERROR(VLOOKUP($A165,'2020'!$B$2:$K$170,10,FALSE),0)</f>
        <v>0</v>
      </c>
      <c r="AD165" s="1700">
        <f>IFERROR(VLOOKUP($A165,'2019'!$B$2:$K$170,3,FALSE),0)</f>
        <v>0</v>
      </c>
      <c r="AE165" s="1823">
        <f>IFERROR(VLOOKUP($A165,'2019'!$B$2:$K$170,4,FALSE),0)</f>
        <v>0</v>
      </c>
      <c r="AF165" s="1823">
        <f>IFERROR(VLOOKUP($A165,'2019'!$B$2:$K$170,5,FALSE),0)</f>
        <v>0</v>
      </c>
      <c r="AG165" s="1823">
        <f>IFERROR(VLOOKUP($A165,'2019'!$B$2:$K$170,8,FALSE),0)</f>
        <v>0</v>
      </c>
      <c r="AH165" s="1740">
        <f>IFERROR(VLOOKUP($A165,'2019'!$B$2:$K$170,10,FALSE),0)</f>
        <v>0</v>
      </c>
      <c r="AI165" s="1700">
        <f>IFERROR(VLOOKUP($A165,'2018'!$B$2:$K$170,3,FALSE),0)</f>
        <v>0</v>
      </c>
      <c r="AJ165" s="1821">
        <f>IFERROR(VLOOKUP($A165,'2018'!$B$2:$K$170,4,FALSE),0)</f>
        <v>0</v>
      </c>
      <c r="AK165" s="1821">
        <f>IFERROR(VLOOKUP($A165,'2018'!$B$2:$K$170,5,FALSE),0)</f>
        <v>0</v>
      </c>
      <c r="AL165" s="1821">
        <f>IFERROR(VLOOKUP($A165,'2018'!$B$2:$K$170,8,FALSE),0)</f>
        <v>0</v>
      </c>
      <c r="AM165" s="1740">
        <f>IFERROR(VLOOKUP($A165,'2018'!$B$2:$K$170,10,FALSE),0)</f>
        <v>0</v>
      </c>
      <c r="AN165" s="1700">
        <f>IFERROR(VLOOKUP($A165,'2017'!$B$2:$J$163,2,FALSE),0)</f>
        <v>0</v>
      </c>
      <c r="AO165" s="1815">
        <f>IFERROR(VLOOKUP($A165,'2017'!$B$2:$J$163,3,FALSE),0)</f>
        <v>0</v>
      </c>
      <c r="AP165" s="1815">
        <f>IFERROR(VLOOKUP($A165,'2017'!$B$2:$J$163,4,FALSE),0)</f>
        <v>0</v>
      </c>
      <c r="AQ165" s="1815">
        <f>IFERROR(VLOOKUP($A165,'2017'!$B$2:$J$163,7,FALSE),0)</f>
        <v>0</v>
      </c>
      <c r="AR165" s="1740">
        <f>IFERROR(VLOOKUP($A165,'2017'!$B$2:$J$163,9,FALSE),0)</f>
        <v>0</v>
      </c>
      <c r="AS165" s="1700">
        <f>IFERROR(VLOOKUP($A165,'2016'!$B$2:$K$165,3,FALSE),0)</f>
        <v>0</v>
      </c>
      <c r="AT165" s="1796">
        <f>IFERROR(VLOOKUP($A165,'2016'!$B$2:$K$165,4,FALSE),0)</f>
        <v>0</v>
      </c>
      <c r="AU165" s="1796">
        <f>IFERROR(VLOOKUP($A165,'2016'!$B$2:$K$165,5,FALSE),0)</f>
        <v>0</v>
      </c>
      <c r="AV165" s="1796">
        <f>IFERROR(VLOOKUP($A165,'2016'!$B$2:$K$165,8,FALSE),0)</f>
        <v>0</v>
      </c>
      <c r="AW165" s="1740">
        <f>IFERROR(VLOOKUP($A165,'2016'!$B$2:$K$165,10,FALSE),0)</f>
        <v>0</v>
      </c>
      <c r="AX165" s="1700">
        <f>IFERROR(VLOOKUP($A165,'2015'!$B$2:$K$165,3,FALSE),0)</f>
        <v>0</v>
      </c>
      <c r="AY165" s="1695">
        <f>IFERROR(VLOOKUP($A165,'2015'!$B$2:$K$165,4,FALSE),0)</f>
        <v>0</v>
      </c>
      <c r="AZ165" s="1695">
        <f>IFERROR(VLOOKUP($A165,'2015'!$B$2:$K$165,5,FALSE),0)</f>
        <v>0</v>
      </c>
      <c r="BA165" s="1695">
        <f>IFERROR(VLOOKUP($A165,'2015'!$B$2:$K$165,8,FALSE),0)</f>
        <v>0</v>
      </c>
      <c r="BB165" s="1740">
        <f>IFERROR(VLOOKUP($A165,'2015'!$B$2:$K$165,10,FALSE),0)</f>
        <v>0</v>
      </c>
      <c r="BC165" s="1700">
        <f>IFERROR(VLOOKUP($A165,'2014'!$B$2:$K$157,3,FALSE),0)</f>
        <v>0</v>
      </c>
      <c r="BD165" s="1691">
        <f>IFERROR(VLOOKUP($A165,'2014'!$B$2:$K$157,4,FALSE),0)</f>
        <v>0</v>
      </c>
      <c r="BE165" s="1691">
        <f>IFERROR(VLOOKUP($A165,'2014'!$B$2:$K$157,5,FALSE),0)</f>
        <v>0</v>
      </c>
      <c r="BF165" s="1691">
        <f>IFERROR(VLOOKUP($A165,'2014'!$B$2:$K$157,8,FALSE),0)</f>
        <v>0</v>
      </c>
      <c r="BG165" s="1740">
        <f>IFERROR(VLOOKUP($A165,'2014'!$B$2:$K$157,10,FALSE),0)</f>
        <v>0</v>
      </c>
      <c r="BH165" s="1700">
        <f>IFERROR(VLOOKUP($A165,'2013'!$D$4:$I$249,2,FALSE),0)</f>
        <v>0</v>
      </c>
      <c r="BI165" s="1691">
        <f>IFERROR(VLOOKUP($A165,'2013'!$D$4:$I$249,3,FALSE),0)</f>
        <v>0</v>
      </c>
      <c r="BJ165" s="1691">
        <f>IFERROR(VLOOKUP($A165,'2013'!$D$4:$I$249,4,FALSE),0)</f>
        <v>0</v>
      </c>
      <c r="BK165" s="1691">
        <f>IFERROR(VLOOKUP($A165,'2013'!$D$4:$I$249,5,FALSE),0)</f>
        <v>0</v>
      </c>
      <c r="BL165" s="1740">
        <f>IFERROR(VLOOKUP($A165,'2013'!$D$4:$I$249,6,FALSE),0)</f>
        <v>0</v>
      </c>
      <c r="BM165" s="1737">
        <f>IFERROR(VLOOKUP($A165,'2012'!$D$3:$O$172,2,FALSE),0)</f>
        <v>0</v>
      </c>
      <c r="BN165" s="1691">
        <f>IFERROR(VLOOKUP($A165,'2012'!$D$3:$O$172,3,FALSE),0)</f>
        <v>0</v>
      </c>
      <c r="BO165" s="1743">
        <f>IFERROR(VLOOKUP($A165,'2012'!$D$3:$O$172,4,FALSE),0)</f>
        <v>0</v>
      </c>
      <c r="BP165" s="1700">
        <f>IFERROR(VLOOKUP($A165,'2012'!$D$3:$O$172,5,FALSE),0)</f>
        <v>0</v>
      </c>
      <c r="BQ165" s="1691">
        <f>IFERROR(VLOOKUP($A165,'2012'!$D$3:$O$172,6,FALSE),0)</f>
        <v>0</v>
      </c>
      <c r="BR165" s="1691">
        <f>IFERROR(VLOOKUP($A165,'2012'!$D$3:$O$172,7,FALSE),0)</f>
        <v>0</v>
      </c>
      <c r="BS165" s="1691">
        <f>IFERROR(VLOOKUP($A165,'2012'!$D$3:$O$172,8,FALSE),0)</f>
        <v>0</v>
      </c>
      <c r="BT165" s="1740">
        <f>IFERROR(VLOOKUP($A165,'2012'!$D$3:$O$172,9,FALSE),0)</f>
        <v>0</v>
      </c>
      <c r="BX165" s="1700">
        <f>IFERROR(VLOOKUP($A165,'2011'!$D$4:$I$251,2,FALSE),0)</f>
        <v>0</v>
      </c>
      <c r="BY165" s="1691">
        <f>IFERROR(VLOOKUP($A165,'2011'!$D$4:$I$251,3,FALSE),0)</f>
        <v>0</v>
      </c>
      <c r="BZ165" s="1691">
        <f>IFERROR(VLOOKUP($A165,'2011'!$D$4:$I$251,4,FALSE),0)</f>
        <v>0</v>
      </c>
      <c r="CA165" s="1691">
        <f>IFERROR(VLOOKUP($A165,'2011'!$D$4:$I$251,5,FALSE),0)</f>
        <v>0</v>
      </c>
      <c r="CB165" s="1740">
        <f>IFERROR(VLOOKUP($A165,'2011'!$D$4:$I$251,6,FALSE),0)</f>
        <v>0</v>
      </c>
      <c r="CC165" s="1700">
        <f>IFERROR(VLOOKUP($A165,'2010'!$C$3:$H$234,2,FALSE),0)</f>
        <v>0</v>
      </c>
      <c r="CD165" s="1691">
        <f>IFERROR(VLOOKUP($A165,'2010'!$C$3:$H$234,3,FALSE),0)</f>
        <v>0</v>
      </c>
      <c r="CE165" s="1691">
        <f>IFERROR(VLOOKUP($A165,'2010'!$C$3:$H$234,4,FALSE),0)</f>
        <v>0</v>
      </c>
      <c r="CF165" s="1691">
        <f>IFERROR(VLOOKUP($A165,'2010'!$C$3:$H$234,5,FALSE),0)</f>
        <v>0</v>
      </c>
      <c r="CG165" s="1740">
        <f>IFERROR(VLOOKUP($A165,'2010'!$C$3:$H$234,6,FALSE),0)</f>
        <v>0</v>
      </c>
      <c r="CH165" s="1700">
        <f>IFERROR(VLOOKUP($A165,'2009'!$C$3:$H$242,2,FALSE),0)</f>
        <v>0</v>
      </c>
      <c r="CI165" s="1691">
        <f>IFERROR(VLOOKUP($A165,'2009'!$C$3:$H$242,3,FALSE),0)</f>
        <v>0</v>
      </c>
      <c r="CJ165" s="1691">
        <f>IFERROR(VLOOKUP($A165,'2009'!$C$3:$H$242,4,FALSE),0)</f>
        <v>0</v>
      </c>
      <c r="CK165" s="1691">
        <f>IFERROR(VLOOKUP($A165,'2009'!$C$3:$H$242,5,FALSE),0)</f>
        <v>0</v>
      </c>
      <c r="CL165" s="1740">
        <f>IFERROR(VLOOKUP($A165,'2009'!$C$3:$H$242,6,FALSE),0)</f>
        <v>0</v>
      </c>
      <c r="CM165" s="1700">
        <f>IFERROR(VLOOKUP($A165,'2008'!$C$3:$H$229,2,FALSE),0)</f>
        <v>0</v>
      </c>
      <c r="CN165" s="1691">
        <f>IFERROR(VLOOKUP($A165,'2008'!$C$3:$H$229,3,FALSE),0)</f>
        <v>0</v>
      </c>
      <c r="CO165" s="1691">
        <f>IFERROR(VLOOKUP($A165,'2008'!$C$3:$H$229,4,FALSE),0)</f>
        <v>0</v>
      </c>
      <c r="CP165" s="1691">
        <f>IFERROR(VLOOKUP($A165,'2008'!$C$3:$H$229,5,FALSE),0)</f>
        <v>0</v>
      </c>
      <c r="CQ165" s="1740">
        <f>IFERROR(VLOOKUP($A165,'2008'!$C$3:$H$229,6,FALSE),0)</f>
        <v>0</v>
      </c>
      <c r="CR165" s="1700">
        <f>IFERROR(VLOOKUP($A165,'2007'!$C$3:$M$238,7,FALSE),0)</f>
        <v>0</v>
      </c>
      <c r="CS165" s="1691">
        <f>IFERROR(VLOOKUP($A165,'2007'!$C$3:$M$238,8,FALSE),0)</f>
        <v>0</v>
      </c>
      <c r="CT165" s="1691">
        <f>IFERROR(VLOOKUP($A165,'2007'!$C$3:$M$238,9,FALSE),0)</f>
        <v>0</v>
      </c>
      <c r="CU165" s="1691">
        <f>IFERROR(VLOOKUP($A165,'2007'!$C$3:$M$238,10,FALSE),0)</f>
        <v>0</v>
      </c>
      <c r="CV165" s="1740">
        <f>IFERROR(VLOOKUP($A165,'2007'!$C$3:$M$238,11,FALSE),0)</f>
        <v>0</v>
      </c>
      <c r="CW165" s="1700">
        <f>IFERROR(VLOOKUP($A165,'2006'!$A$2:$F$200,2,FALSE),0)</f>
        <v>0</v>
      </c>
      <c r="CX165" s="1691">
        <f>IFERROR(VLOOKUP($A165,'2006'!$A$2:$F$200,4,FALSE),0)</f>
        <v>0</v>
      </c>
      <c r="CY165" s="1691">
        <f>IFERROR(VLOOKUP($A165,'2006'!$A$2:$F$200,5,FALSE),0)</f>
        <v>0</v>
      </c>
      <c r="CZ165" s="1740">
        <f>IFERROR(VLOOKUP($A165,'2006'!$A$2:$F$200,6,FALSE),0)</f>
        <v>0</v>
      </c>
      <c r="DA165" s="1700">
        <f>IFERROR(VLOOKUP($A165,'2005'!$C$3:$M$205,8,FALSE),0)</f>
        <v>0</v>
      </c>
      <c r="DB165" s="1691">
        <f>IFERROR(VLOOKUP($A165,'2005'!$C$3:$M$205,9,FALSE),0)</f>
        <v>0</v>
      </c>
      <c r="DC165" s="1691">
        <f>IFERROR(VLOOKUP($A165,'2005'!$C$3:$M$205,10,FALSE),0)</f>
        <v>0</v>
      </c>
      <c r="DD165" s="1740">
        <f>IFERROR(VLOOKUP($A165,'2005'!$C$3:$M$205,11,FALSE),0)</f>
        <v>0</v>
      </c>
      <c r="DE165" s="1700">
        <f>IFERROR(VLOOKUP($A165,'2004'!$C$3:$M$213,8,FALSE),0)</f>
        <v>0</v>
      </c>
      <c r="DF165" s="1691">
        <f>IFERROR(VLOOKUP($A165,'2004'!$C$3:$M$213,9,FALSE),0)</f>
        <v>0</v>
      </c>
      <c r="DG165" s="1691">
        <f>IFERROR(VLOOKUP($A165,'2004'!$C$3:$M$213,10,FALSE),0)</f>
        <v>0</v>
      </c>
      <c r="DH165" s="1740">
        <f>IFERROR(VLOOKUP($A165,'2004'!$C$3:$M$213,11,FALSE),0)</f>
        <v>0</v>
      </c>
      <c r="DI165" s="1700">
        <f>IFERROR(VLOOKUP($A165,'2003'!$C$3:$Q$214,12,FALSE),0)</f>
        <v>0</v>
      </c>
      <c r="DJ165" s="1691">
        <f>IFERROR(VLOOKUP($A165,'2003'!$C$3:$Q$214,13,FALSE),0)</f>
        <v>0</v>
      </c>
      <c r="DK165" s="1691">
        <f>IFERROR(VLOOKUP($A165,'2003'!$C$3:$Q$214,14,FALSE),0)</f>
        <v>0</v>
      </c>
      <c r="DL165" s="1740">
        <f>IFERROR(VLOOKUP($A165,'2003'!$C$3:$Q$214,15,FALSE),0)</f>
        <v>0</v>
      </c>
      <c r="DM165" s="1700">
        <f>IFERROR(VLOOKUP($A165,'2002'!$D$3:$R$214,12,FALSE),0)</f>
        <v>0</v>
      </c>
      <c r="DN165" s="1691">
        <f>IFERROR(VLOOKUP($A165,'2002'!$D$3:$R$214,13,FALSE),0)</f>
        <v>0</v>
      </c>
      <c r="DO165" s="1691">
        <f>IFERROR(VLOOKUP($A165,'2002'!$D$3:$R$214,14,FALSE),0)</f>
        <v>0</v>
      </c>
      <c r="DP165" s="1788">
        <f>IFERROR(VLOOKUP($A165,'2002'!$D$3:$R$214,15,FALSE),0)</f>
        <v>0</v>
      </c>
      <c r="DQ165" s="1700">
        <f>IFERROR(VLOOKUP($A165,'Pre 2002'!$C$3:$CK$382,84,FALSE),0)</f>
        <v>1179</v>
      </c>
      <c r="DR165" s="1695">
        <f>IFERROR(VLOOKUP($A165,'Pre 2002'!$C$3:$CK$382,85,FALSE),0)</f>
        <v>564</v>
      </c>
      <c r="DS165" s="1695">
        <f>IFERROR(VLOOKUP($A165,'Pre 2002'!$C$3:$CK$382,86,FALSE),0)</f>
        <v>20</v>
      </c>
      <c r="DT165" s="1790">
        <f>IFERROR(VLOOKUP($A165,'Pre 2002'!$C$3:$CK$382,87,FALSE),0)</f>
        <v>0.47837150127226463</v>
      </c>
      <c r="DU165" s="1741">
        <f>IFERROR(VLOOKUP(A165,'Pre 2002'!$C$3:$CG$382,83,FALSE),0)</f>
        <v>24</v>
      </c>
      <c r="DY165" s="1731"/>
    </row>
    <row r="166" spans="1:129">
      <c r="A166" s="1778" t="s">
        <v>2072</v>
      </c>
      <c r="B166" s="1562">
        <f t="shared" si="54"/>
        <v>1018</v>
      </c>
      <c r="C166" s="1562">
        <f t="shared" si="55"/>
        <v>658</v>
      </c>
      <c r="D166" s="1562">
        <f t="shared" si="56"/>
        <v>19</v>
      </c>
      <c r="E166" s="1563">
        <f t="shared" si="57"/>
        <v>0.64636542239685657</v>
      </c>
      <c r="F166" s="1786">
        <f t="shared" si="58"/>
        <v>17</v>
      </c>
      <c r="G166" s="1595" t="s">
        <v>2159</v>
      </c>
      <c r="H166" s="1567">
        <f t="shared" si="64"/>
        <v>13</v>
      </c>
      <c r="I166" s="1734">
        <f t="shared" si="65"/>
        <v>764</v>
      </c>
      <c r="J166" s="1734">
        <f t="shared" si="66"/>
        <v>510</v>
      </c>
      <c r="K166" s="1734">
        <f t="shared" si="67"/>
        <v>17</v>
      </c>
      <c r="L166" s="1806">
        <f t="shared" si="68"/>
        <v>0.66753926701570676</v>
      </c>
      <c r="M166" s="1751"/>
      <c r="N166" s="1751"/>
      <c r="O166" s="1700">
        <f>IFERROR(VLOOKUP($A166,'2022'!$B$2:$K$174,3,FALSE),0)</f>
        <v>62</v>
      </c>
      <c r="P166" s="1858">
        <f>IFERROR(VLOOKUP($A166,'2022'!$B$2:$K$174,4,FALSE),0)</f>
        <v>22</v>
      </c>
      <c r="Q166" s="1858">
        <f>IFERROR(VLOOKUP($A166,'2022'!$B$2:$K$174,5,FALSE),0)</f>
        <v>33</v>
      </c>
      <c r="R166" s="1858">
        <f>IFERROR(VLOOKUP($A166,'2022'!$B$2:$K$174,8,FALSE),0)</f>
        <v>1</v>
      </c>
      <c r="S166" s="1740">
        <f>IFERROR(VLOOKUP($A166,'2022'!$B$2:$K$174,10,FALSE),0)</f>
        <v>0.53200000000000003</v>
      </c>
      <c r="T166" s="1700">
        <f>IFERROR(VLOOKUP($A166,'2021'!$B$2:$K$174,3,FALSE),0)</f>
        <v>71</v>
      </c>
      <c r="U166" s="1843">
        <f>IFERROR(VLOOKUP($A166,'2021'!$B$2:$K$174,4,FALSE),0)</f>
        <v>18</v>
      </c>
      <c r="V166" s="1843">
        <f>IFERROR(VLOOKUP($A166,'2021'!$B$2:$K$174,5,FALSE),0)</f>
        <v>38</v>
      </c>
      <c r="W166" s="1843">
        <f>IFERROR(VLOOKUP($A166,'2021'!$B$2:$K$174,8,FALSE),0)</f>
        <v>0</v>
      </c>
      <c r="X166" s="1740">
        <f>IFERROR(VLOOKUP($A166,'2021'!$B$2:$K$174,10,FALSE),0)</f>
        <v>0.53500000000000003</v>
      </c>
      <c r="Y166" s="1700">
        <f>IFERROR(VLOOKUP($A166,'2020'!$B$2:$K$170,3,FALSE),0)</f>
        <v>92</v>
      </c>
      <c r="Z166" s="1829">
        <f>IFERROR(VLOOKUP($A166,'2020'!$B$2:$K$170,4,FALSE),0)</f>
        <v>60</v>
      </c>
      <c r="AA166" s="1829">
        <f>IFERROR(VLOOKUP($A166,'2020'!$B$2:$K$170,5,FALSE),0)</f>
        <v>60</v>
      </c>
      <c r="AB166" s="1829">
        <f>IFERROR(VLOOKUP($A166,'2020'!$B$2:$K$170,8,FALSE),0)</f>
        <v>0</v>
      </c>
      <c r="AC166" s="1740">
        <f>IFERROR(VLOOKUP($A166,'2020'!$B$2:$K$170,10,FALSE),0)</f>
        <v>0.65200000000000002</v>
      </c>
      <c r="AD166" s="1700">
        <f>IFERROR(VLOOKUP($A166,'2019'!$B$2:$K$170,3,FALSE),0)</f>
        <v>29</v>
      </c>
      <c r="AE166" s="1823">
        <f>IFERROR(VLOOKUP($A166,'2019'!$B$2:$K$170,4,FALSE),0)</f>
        <v>11</v>
      </c>
      <c r="AF166" s="1823">
        <f>IFERROR(VLOOKUP($A166,'2019'!$B$2:$K$170,5,FALSE),0)</f>
        <v>17</v>
      </c>
      <c r="AG166" s="1823">
        <f>IFERROR(VLOOKUP($A166,'2019'!$B$2:$K$170,8,FALSE),0)</f>
        <v>1</v>
      </c>
      <c r="AH166" s="1740">
        <f>IFERROR(VLOOKUP($A166,'2019'!$B$2:$K$170,10,FALSE),0)</f>
        <v>0.58599999999999997</v>
      </c>
      <c r="AI166" s="1700">
        <f>IFERROR(VLOOKUP($A166,'2018'!$B$2:$K$170,3,FALSE),0)</f>
        <v>0</v>
      </c>
      <c r="AJ166" s="1821">
        <f>IFERROR(VLOOKUP($A166,'2018'!$B$2:$K$170,4,FALSE),0)</f>
        <v>0</v>
      </c>
      <c r="AK166" s="1821">
        <f>IFERROR(VLOOKUP($A166,'2018'!$B$2:$K$170,5,FALSE),0)</f>
        <v>0</v>
      </c>
      <c r="AL166" s="1821">
        <f>IFERROR(VLOOKUP($A166,'2018'!$B$2:$K$170,8,FALSE),0)</f>
        <v>0</v>
      </c>
      <c r="AM166" s="1740">
        <f>IFERROR(VLOOKUP($A166,'2018'!$B$2:$K$170,10,FALSE),0)</f>
        <v>0</v>
      </c>
      <c r="AN166" s="1700">
        <f>IFERROR(VLOOKUP($A166,'2017'!$B$2:$J$163,2,FALSE),0)</f>
        <v>0</v>
      </c>
      <c r="AO166" s="1815">
        <f>IFERROR(VLOOKUP($A166,'2017'!$B$2:$J$163,3,FALSE),0)</f>
        <v>0</v>
      </c>
      <c r="AP166" s="1815">
        <f>IFERROR(VLOOKUP($A166,'2017'!$B$2:$J$163,4,FALSE),0)</f>
        <v>0</v>
      </c>
      <c r="AQ166" s="1815">
        <f>IFERROR(VLOOKUP($A166,'2017'!$B$2:$J$163,7,FALSE),0)</f>
        <v>0</v>
      </c>
      <c r="AR166" s="1740">
        <f>IFERROR(VLOOKUP($A166,'2017'!$B$2:$J$163,9,FALSE),0)</f>
        <v>0</v>
      </c>
      <c r="AS166" s="1700">
        <f>IFERROR(VLOOKUP($A166,'2016'!$B$2:$K$165,3,FALSE),0)</f>
        <v>0</v>
      </c>
      <c r="AT166" s="1796">
        <f>IFERROR(VLOOKUP($A166,'2016'!$B$2:$K$165,4,FALSE),0)</f>
        <v>0</v>
      </c>
      <c r="AU166" s="1796">
        <f>IFERROR(VLOOKUP($A166,'2016'!$B$2:$K$165,5,FALSE),0)</f>
        <v>0</v>
      </c>
      <c r="AV166" s="1796">
        <f>IFERROR(VLOOKUP($A166,'2016'!$B$2:$K$165,8,FALSE),0)</f>
        <v>0</v>
      </c>
      <c r="AW166" s="1740">
        <f>IFERROR(VLOOKUP($A166,'2016'!$B$2:$K$165,10,FALSE),0)</f>
        <v>0</v>
      </c>
      <c r="AX166" s="1700">
        <f>IFERROR(VLOOKUP($A166,'2015'!$B$2:$K$165,3,FALSE),0)</f>
        <v>0</v>
      </c>
      <c r="AY166" s="1695">
        <f>IFERROR(VLOOKUP($A166,'2015'!$B$2:$K$165,4,FALSE),0)</f>
        <v>0</v>
      </c>
      <c r="AZ166" s="1695">
        <f>IFERROR(VLOOKUP($A166,'2015'!$B$2:$K$165,5,FALSE),0)</f>
        <v>0</v>
      </c>
      <c r="BA166" s="1695">
        <f>IFERROR(VLOOKUP($A166,'2015'!$B$2:$K$165,8,FALSE),0)</f>
        <v>0</v>
      </c>
      <c r="BB166" s="1740">
        <f>IFERROR(VLOOKUP($A166,'2015'!$B$2:$K$165,10,FALSE),0)</f>
        <v>0</v>
      </c>
      <c r="BC166" s="1700">
        <f>IFERROR(VLOOKUP($A166,'2014'!$B$2:$K$157,3,FALSE),0)</f>
        <v>0</v>
      </c>
      <c r="BD166" s="1691">
        <f>IFERROR(VLOOKUP($A166,'2014'!$B$2:$K$157,4,FALSE),0)</f>
        <v>0</v>
      </c>
      <c r="BE166" s="1691">
        <f>IFERROR(VLOOKUP($A166,'2014'!$B$2:$K$157,5,FALSE),0)</f>
        <v>0</v>
      </c>
      <c r="BF166" s="1691">
        <f>IFERROR(VLOOKUP($A166,'2014'!$B$2:$K$157,8,FALSE),0)</f>
        <v>0</v>
      </c>
      <c r="BG166" s="1740">
        <f>IFERROR(VLOOKUP($A166,'2014'!$B$2:$K$157,10,FALSE),0)</f>
        <v>0</v>
      </c>
      <c r="BH166" s="1700">
        <f>IFERROR(VLOOKUP($A166,'2013'!$D$4:$I$249,2,FALSE),0)</f>
        <v>0</v>
      </c>
      <c r="BI166" s="1691">
        <f>IFERROR(VLOOKUP($A166,'2013'!$D$4:$I$249,3,FALSE),0)</f>
        <v>0</v>
      </c>
      <c r="BJ166" s="1691">
        <f>IFERROR(VLOOKUP($A166,'2013'!$D$4:$I$249,4,FALSE),0)</f>
        <v>0</v>
      </c>
      <c r="BK166" s="1691">
        <f>IFERROR(VLOOKUP($A166,'2013'!$D$4:$I$249,5,FALSE),0)</f>
        <v>0</v>
      </c>
      <c r="BL166" s="1740">
        <f>IFERROR(VLOOKUP($A166,'2013'!$D$4:$I$249,6,FALSE),0)</f>
        <v>0</v>
      </c>
      <c r="BM166" s="1737">
        <f>IFERROR(VLOOKUP($A166,'2012'!$D$3:$O$172,2,FALSE),0)</f>
        <v>0</v>
      </c>
      <c r="BN166" s="1691">
        <f>IFERROR(VLOOKUP($A166,'2012'!$D$3:$O$172,3,FALSE),0)</f>
        <v>0</v>
      </c>
      <c r="BO166" s="1743">
        <f>IFERROR(VLOOKUP($A166,'2012'!$D$3:$O$172,4,FALSE),0)</f>
        <v>0</v>
      </c>
      <c r="BP166" s="1700">
        <f>IFERROR(VLOOKUP($A166,'2012'!$D$3:$O$172,5,FALSE),0)</f>
        <v>0</v>
      </c>
      <c r="BQ166" s="1691">
        <f>IFERROR(VLOOKUP($A166,'2012'!$D$3:$O$172,6,FALSE),0)</f>
        <v>0</v>
      </c>
      <c r="BR166" s="1691">
        <f>IFERROR(VLOOKUP($A166,'2012'!$D$3:$O$172,7,FALSE),0)</f>
        <v>0</v>
      </c>
      <c r="BS166" s="1691">
        <f>IFERROR(VLOOKUP($A166,'2012'!$D$3:$O$172,8,FALSE),0)</f>
        <v>0</v>
      </c>
      <c r="BT166" s="1740">
        <f>IFERROR(VLOOKUP($A166,'2012'!$D$3:$O$172,9,FALSE),0)</f>
        <v>0</v>
      </c>
      <c r="BX166" s="1700">
        <f>IFERROR(VLOOKUP($A166,'2011'!$D$4:$I$251,2,FALSE),0)</f>
        <v>0</v>
      </c>
      <c r="BY166" s="1691">
        <f>IFERROR(VLOOKUP($A166,'2011'!$D$4:$I$251,3,FALSE),0)</f>
        <v>0</v>
      </c>
      <c r="BZ166" s="1691">
        <f>IFERROR(VLOOKUP($A166,'2011'!$D$4:$I$251,4,FALSE),0)</f>
        <v>0</v>
      </c>
      <c r="CA166" s="1691">
        <f>IFERROR(VLOOKUP($A166,'2011'!$D$4:$I$251,5,FALSE),0)</f>
        <v>0</v>
      </c>
      <c r="CB166" s="1740">
        <f>IFERROR(VLOOKUP($A166,'2011'!$D$4:$I$251,6,FALSE),0)</f>
        <v>0</v>
      </c>
      <c r="CC166" s="1700">
        <f>IFERROR(VLOOKUP($A166,'2010'!$C$3:$H$234,2,FALSE),0)</f>
        <v>0</v>
      </c>
      <c r="CD166" s="1691">
        <f>IFERROR(VLOOKUP($A166,'2010'!$C$3:$H$234,3,FALSE),0)</f>
        <v>0</v>
      </c>
      <c r="CE166" s="1691">
        <f>IFERROR(VLOOKUP($A166,'2010'!$C$3:$H$234,4,FALSE),0)</f>
        <v>0</v>
      </c>
      <c r="CF166" s="1691">
        <f>IFERROR(VLOOKUP($A166,'2010'!$C$3:$H$234,5,FALSE),0)</f>
        <v>0</v>
      </c>
      <c r="CG166" s="1740">
        <f>IFERROR(VLOOKUP($A166,'2010'!$C$3:$H$234,6,FALSE),0)</f>
        <v>0</v>
      </c>
      <c r="CH166" s="1700">
        <f>IFERROR(VLOOKUP($A166,'2009'!$C$3:$H$242,2,FALSE),0)</f>
        <v>0</v>
      </c>
      <c r="CI166" s="1691">
        <f>IFERROR(VLOOKUP($A166,'2009'!$C$3:$H$242,3,FALSE),0)</f>
        <v>0</v>
      </c>
      <c r="CJ166" s="1691">
        <f>IFERROR(VLOOKUP($A166,'2009'!$C$3:$H$242,4,FALSE),0)</f>
        <v>0</v>
      </c>
      <c r="CK166" s="1691">
        <f>IFERROR(VLOOKUP($A166,'2009'!$C$3:$H$242,5,FALSE),0)</f>
        <v>0</v>
      </c>
      <c r="CL166" s="1740">
        <f>IFERROR(VLOOKUP($A166,'2009'!$C$3:$H$242,6,FALSE),0)</f>
        <v>0</v>
      </c>
      <c r="CM166" s="1700">
        <f>IFERROR(VLOOKUP($A166,'2008'!$C$3:$H$229,2,FALSE),0)</f>
        <v>0</v>
      </c>
      <c r="CN166" s="1691">
        <f>IFERROR(VLOOKUP($A166,'2008'!$C$3:$H$229,3,FALSE),0)</f>
        <v>0</v>
      </c>
      <c r="CO166" s="1691">
        <f>IFERROR(VLOOKUP($A166,'2008'!$C$3:$H$229,4,FALSE),0)</f>
        <v>0</v>
      </c>
      <c r="CP166" s="1691">
        <f>IFERROR(VLOOKUP($A166,'2008'!$C$3:$H$229,5,FALSE),0)</f>
        <v>0</v>
      </c>
      <c r="CQ166" s="1740">
        <f>IFERROR(VLOOKUP($A166,'2008'!$C$3:$H$229,6,FALSE),0)</f>
        <v>0</v>
      </c>
      <c r="CR166" s="1700">
        <f>IFERROR(VLOOKUP($A166,'2007'!$C$3:$M$238,7,FALSE),0)</f>
        <v>0</v>
      </c>
      <c r="CS166" s="1691">
        <f>IFERROR(VLOOKUP($A166,'2007'!$C$3:$M$238,8,FALSE),0)</f>
        <v>0</v>
      </c>
      <c r="CT166" s="1691">
        <f>IFERROR(VLOOKUP($A166,'2007'!$C$3:$M$238,9,FALSE),0)</f>
        <v>0</v>
      </c>
      <c r="CU166" s="1691">
        <f>IFERROR(VLOOKUP($A166,'2007'!$C$3:$M$238,10,FALSE),0)</f>
        <v>0</v>
      </c>
      <c r="CV166" s="1740">
        <f>IFERROR(VLOOKUP($A166,'2007'!$C$3:$M$238,11,FALSE),0)</f>
        <v>0</v>
      </c>
      <c r="CW166" s="1700">
        <f>IFERROR(VLOOKUP($A166,'2006'!$A$2:$F$200,2,FALSE),0)</f>
        <v>0</v>
      </c>
      <c r="CX166" s="1691">
        <f>IFERROR(VLOOKUP($A166,'2006'!$A$2:$F$200,4,FALSE),0)</f>
        <v>0</v>
      </c>
      <c r="CY166" s="1691">
        <f>IFERROR(VLOOKUP($A166,'2006'!$A$2:$F$200,5,FALSE),0)</f>
        <v>0</v>
      </c>
      <c r="CZ166" s="1740">
        <f>IFERROR(VLOOKUP($A166,'2006'!$A$2:$F$200,6,FALSE),0)</f>
        <v>0</v>
      </c>
      <c r="DA166" s="1700">
        <f>IFERROR(VLOOKUP($A166,'2005'!$C$3:$M$205,8,FALSE),0)</f>
        <v>0</v>
      </c>
      <c r="DB166" s="1691">
        <f>IFERROR(VLOOKUP($A166,'2005'!$C$3:$M$205,9,FALSE),0)</f>
        <v>0</v>
      </c>
      <c r="DC166" s="1691">
        <f>IFERROR(VLOOKUP($A166,'2005'!$C$3:$M$205,10,FALSE),0)</f>
        <v>0</v>
      </c>
      <c r="DD166" s="1740">
        <f>IFERROR(VLOOKUP($A166,'2005'!$C$3:$M$205,11,FALSE),0)</f>
        <v>0</v>
      </c>
      <c r="DE166" s="1700">
        <f>IFERROR(VLOOKUP($A166,'2004'!$C$3:$M$213,8,FALSE),0)</f>
        <v>0</v>
      </c>
      <c r="DF166" s="1691">
        <f>IFERROR(VLOOKUP($A166,'2004'!$C$3:$M$213,9,FALSE),0)</f>
        <v>0</v>
      </c>
      <c r="DG166" s="1691">
        <f>IFERROR(VLOOKUP($A166,'2004'!$C$3:$M$213,10,FALSE),0)</f>
        <v>0</v>
      </c>
      <c r="DH166" s="1740">
        <f>IFERROR(VLOOKUP($A166,'2004'!$C$3:$M$213,11,FALSE),0)</f>
        <v>0</v>
      </c>
      <c r="DI166" s="1700">
        <f>IFERROR(VLOOKUP($A166,'2003'!$C$3:$Q$214,12,FALSE),0)</f>
        <v>0</v>
      </c>
      <c r="DJ166" s="1691">
        <f>IFERROR(VLOOKUP($A166,'2003'!$C$3:$Q$214,13,FALSE),0)</f>
        <v>0</v>
      </c>
      <c r="DK166" s="1691">
        <f>IFERROR(VLOOKUP($A166,'2003'!$C$3:$Q$214,14,FALSE),0)</f>
        <v>0</v>
      </c>
      <c r="DL166" s="1740">
        <f>IFERROR(VLOOKUP($A166,'2003'!$C$3:$Q$214,15,FALSE),0)</f>
        <v>0</v>
      </c>
      <c r="DM166" s="1700">
        <f>IFERROR(VLOOKUP($A166,'2002'!$D$3:$R$214,12,FALSE),0)</f>
        <v>57</v>
      </c>
      <c r="DN166" s="1691">
        <f>IFERROR(VLOOKUP($A166,'2002'!$D$3:$R$214,13,FALSE),0)</f>
        <v>41</v>
      </c>
      <c r="DO166" s="1691">
        <f>IFERROR(VLOOKUP($A166,'2002'!$D$3:$R$214,14,FALSE),0)</f>
        <v>2</v>
      </c>
      <c r="DP166" s="1788">
        <f>IFERROR(VLOOKUP($A166,'2002'!$D$3:$R$214,15,FALSE),0)</f>
        <v>0.7192982456140351</v>
      </c>
      <c r="DQ166" s="1700">
        <f>IFERROR(VLOOKUP($A166,'Pre 2002'!$C$3:$CK$382,84,FALSE),0)</f>
        <v>707</v>
      </c>
      <c r="DR166" s="1695">
        <f>IFERROR(VLOOKUP($A166,'Pre 2002'!$C$3:$CK$382,85,FALSE),0)</f>
        <v>469</v>
      </c>
      <c r="DS166" s="1695">
        <f>IFERROR(VLOOKUP($A166,'Pre 2002'!$C$3:$CK$382,86,FALSE),0)</f>
        <v>15</v>
      </c>
      <c r="DT166" s="1790">
        <f>IFERROR(VLOOKUP($A166,'Pre 2002'!$C$3:$CK$382,87,FALSE),0)</f>
        <v>0.6633663366336634</v>
      </c>
      <c r="DU166" s="1741">
        <f>IFERROR(VLOOKUP(A166,'Pre 2002'!$C$3:$CG$382,83,FALSE),0)</f>
        <v>12</v>
      </c>
      <c r="DY166" s="1731"/>
    </row>
    <row r="167" spans="1:129">
      <c r="A167" s="1778" t="s">
        <v>2063</v>
      </c>
      <c r="B167" s="1562">
        <f t="shared" si="54"/>
        <v>608</v>
      </c>
      <c r="C167" s="1562">
        <f t="shared" si="55"/>
        <v>362</v>
      </c>
      <c r="D167" s="1562">
        <f t="shared" si="56"/>
        <v>19</v>
      </c>
      <c r="E167" s="1563">
        <f t="shared" si="57"/>
        <v>0.59539473684210531</v>
      </c>
      <c r="F167" s="1786">
        <f t="shared" si="58"/>
        <v>10</v>
      </c>
      <c r="G167" s="1595" t="s">
        <v>2159</v>
      </c>
      <c r="H167" s="1567">
        <f t="shared" si="64"/>
        <v>10</v>
      </c>
      <c r="I167" s="1734">
        <f t="shared" si="65"/>
        <v>608</v>
      </c>
      <c r="J167" s="1734">
        <f t="shared" si="66"/>
        <v>362</v>
      </c>
      <c r="K167" s="1734">
        <f t="shared" si="67"/>
        <v>19</v>
      </c>
      <c r="L167" s="1806">
        <f t="shared" si="68"/>
        <v>0.59539473684210531</v>
      </c>
      <c r="M167" s="1751"/>
      <c r="N167" s="1751"/>
      <c r="O167" s="1700">
        <f>IFERROR(VLOOKUP($A167,'2022'!$B$2:$K$174,3,FALSE),0)</f>
        <v>0</v>
      </c>
      <c r="P167" s="1858">
        <f>IFERROR(VLOOKUP($A167,'2022'!$B$2:$K$174,4,FALSE),0)</f>
        <v>0</v>
      </c>
      <c r="Q167" s="1858">
        <f>IFERROR(VLOOKUP($A167,'2022'!$B$2:$K$174,5,FALSE),0)</f>
        <v>0</v>
      </c>
      <c r="R167" s="1858">
        <f>IFERROR(VLOOKUP($A167,'2022'!$B$2:$K$174,8,FALSE),0)</f>
        <v>0</v>
      </c>
      <c r="S167" s="1740">
        <f>IFERROR(VLOOKUP($A167,'2022'!$B$2:$K$174,10,FALSE),0)</f>
        <v>0</v>
      </c>
      <c r="T167" s="1700">
        <f>IFERROR(VLOOKUP($A167,'2021'!$B$2:$K$174,3,FALSE),0)</f>
        <v>0</v>
      </c>
      <c r="U167" s="1843">
        <f>IFERROR(VLOOKUP($A167,'2021'!$B$2:$K$174,4,FALSE),0)</f>
        <v>0</v>
      </c>
      <c r="V167" s="1843">
        <f>IFERROR(VLOOKUP($A167,'2021'!$B$2:$K$174,5,FALSE),0)</f>
        <v>0</v>
      </c>
      <c r="W167" s="1843">
        <f>IFERROR(VLOOKUP($A167,'2021'!$B$2:$K$174,8,FALSE),0)</f>
        <v>0</v>
      </c>
      <c r="X167" s="1740">
        <f>IFERROR(VLOOKUP($A167,'2021'!$B$2:$K$174,10,FALSE),0)</f>
        <v>0</v>
      </c>
      <c r="Y167" s="1700">
        <f>IFERROR(VLOOKUP($A167,'2020'!$B$2:$K$170,3,FALSE),0)</f>
        <v>0</v>
      </c>
      <c r="Z167" s="1829">
        <f>IFERROR(VLOOKUP($A167,'2020'!$B$2:$K$170,4,FALSE),0)</f>
        <v>0</v>
      </c>
      <c r="AA167" s="1829">
        <f>IFERROR(VLOOKUP($A167,'2020'!$B$2:$K$170,5,FALSE),0)</f>
        <v>0</v>
      </c>
      <c r="AB167" s="1829">
        <f>IFERROR(VLOOKUP($A167,'2020'!$B$2:$K$170,8,FALSE),0)</f>
        <v>0</v>
      </c>
      <c r="AC167" s="1740">
        <f>IFERROR(VLOOKUP($A167,'2020'!$B$2:$K$170,10,FALSE),0)</f>
        <v>0</v>
      </c>
      <c r="AD167" s="1700">
        <f>IFERROR(VLOOKUP($A167,'2019'!$B$2:$K$170,3,FALSE),0)</f>
        <v>0</v>
      </c>
      <c r="AE167" s="1823">
        <f>IFERROR(VLOOKUP($A167,'2019'!$B$2:$K$170,4,FALSE),0)</f>
        <v>0</v>
      </c>
      <c r="AF167" s="1823">
        <f>IFERROR(VLOOKUP($A167,'2019'!$B$2:$K$170,5,FALSE),0)</f>
        <v>0</v>
      </c>
      <c r="AG167" s="1823">
        <f>IFERROR(VLOOKUP($A167,'2019'!$B$2:$K$170,8,FALSE),0)</f>
        <v>0</v>
      </c>
      <c r="AH167" s="1740">
        <f>IFERROR(VLOOKUP($A167,'2019'!$B$2:$K$170,10,FALSE),0)</f>
        <v>0</v>
      </c>
      <c r="AI167" s="1700">
        <f>IFERROR(VLOOKUP($A167,'2018'!$B$2:$K$170,3,FALSE),0)</f>
        <v>0</v>
      </c>
      <c r="AJ167" s="1821">
        <f>IFERROR(VLOOKUP($A167,'2018'!$B$2:$K$170,4,FALSE),0)</f>
        <v>0</v>
      </c>
      <c r="AK167" s="1821">
        <f>IFERROR(VLOOKUP($A167,'2018'!$B$2:$K$170,5,FALSE),0)</f>
        <v>0</v>
      </c>
      <c r="AL167" s="1821">
        <f>IFERROR(VLOOKUP($A167,'2018'!$B$2:$K$170,8,FALSE),0)</f>
        <v>0</v>
      </c>
      <c r="AM167" s="1740">
        <f>IFERROR(VLOOKUP($A167,'2018'!$B$2:$K$170,10,FALSE),0)</f>
        <v>0</v>
      </c>
      <c r="AN167" s="1700">
        <f>IFERROR(VLOOKUP($A167,'2017'!$B$2:$J$163,2,FALSE),0)</f>
        <v>0</v>
      </c>
      <c r="AO167" s="1815">
        <f>IFERROR(VLOOKUP($A167,'2017'!$B$2:$J$163,3,FALSE),0)</f>
        <v>0</v>
      </c>
      <c r="AP167" s="1815">
        <f>IFERROR(VLOOKUP($A167,'2017'!$B$2:$J$163,4,FALSE),0)</f>
        <v>0</v>
      </c>
      <c r="AQ167" s="1815">
        <f>IFERROR(VLOOKUP($A167,'2017'!$B$2:$J$163,7,FALSE),0)</f>
        <v>0</v>
      </c>
      <c r="AR167" s="1740">
        <f>IFERROR(VLOOKUP($A167,'2017'!$B$2:$J$163,9,FALSE),0)</f>
        <v>0</v>
      </c>
      <c r="AS167" s="1700">
        <f>IFERROR(VLOOKUP($A167,'2016'!$B$2:$K$165,3,FALSE),0)</f>
        <v>0</v>
      </c>
      <c r="AT167" s="1796">
        <f>IFERROR(VLOOKUP($A167,'2016'!$B$2:$K$165,4,FALSE),0)</f>
        <v>0</v>
      </c>
      <c r="AU167" s="1796">
        <f>IFERROR(VLOOKUP($A167,'2016'!$B$2:$K$165,5,FALSE),0)</f>
        <v>0</v>
      </c>
      <c r="AV167" s="1796">
        <f>IFERROR(VLOOKUP($A167,'2016'!$B$2:$K$165,8,FALSE),0)</f>
        <v>0</v>
      </c>
      <c r="AW167" s="1740">
        <f>IFERROR(VLOOKUP($A167,'2016'!$B$2:$K$165,10,FALSE),0)</f>
        <v>0</v>
      </c>
      <c r="AX167" s="1700">
        <f>IFERROR(VLOOKUP($A167,'2015'!$B$2:$K$165,3,FALSE),0)</f>
        <v>0</v>
      </c>
      <c r="AY167" s="1695">
        <f>IFERROR(VLOOKUP($A167,'2015'!$B$2:$K$165,4,FALSE),0)</f>
        <v>0</v>
      </c>
      <c r="AZ167" s="1695">
        <f>IFERROR(VLOOKUP($A167,'2015'!$B$2:$K$165,5,FALSE),0)</f>
        <v>0</v>
      </c>
      <c r="BA167" s="1695">
        <f>IFERROR(VLOOKUP($A167,'2015'!$B$2:$K$165,8,FALSE),0)</f>
        <v>0</v>
      </c>
      <c r="BB167" s="1740">
        <f>IFERROR(VLOOKUP($A167,'2015'!$B$2:$K$165,10,FALSE),0)</f>
        <v>0</v>
      </c>
      <c r="BC167" s="1700">
        <f>IFERROR(VLOOKUP($A167,'2014'!$B$2:$K$157,3,FALSE),0)</f>
        <v>0</v>
      </c>
      <c r="BD167" s="1691">
        <f>IFERROR(VLOOKUP($A167,'2014'!$B$2:$K$157,4,FALSE),0)</f>
        <v>0</v>
      </c>
      <c r="BE167" s="1691">
        <f>IFERROR(VLOOKUP($A167,'2014'!$B$2:$K$157,5,FALSE),0)</f>
        <v>0</v>
      </c>
      <c r="BF167" s="1691">
        <f>IFERROR(VLOOKUP($A167,'2014'!$B$2:$K$157,8,FALSE),0)</f>
        <v>0</v>
      </c>
      <c r="BG167" s="1740">
        <f>IFERROR(VLOOKUP($A167,'2014'!$B$2:$K$157,10,FALSE),0)</f>
        <v>0</v>
      </c>
      <c r="BH167" s="1700">
        <f>IFERROR(VLOOKUP($A167,'2013'!$D$4:$I$249,2,FALSE),0)</f>
        <v>0</v>
      </c>
      <c r="BI167" s="1691">
        <f>IFERROR(VLOOKUP($A167,'2013'!$D$4:$I$249,3,FALSE),0)</f>
        <v>0</v>
      </c>
      <c r="BJ167" s="1691">
        <f>IFERROR(VLOOKUP($A167,'2013'!$D$4:$I$249,4,FALSE),0)</f>
        <v>0</v>
      </c>
      <c r="BK167" s="1691">
        <f>IFERROR(VLOOKUP($A167,'2013'!$D$4:$I$249,5,FALSE),0)</f>
        <v>0</v>
      </c>
      <c r="BL167" s="1740">
        <f>IFERROR(VLOOKUP($A167,'2013'!$D$4:$I$249,6,FALSE),0)</f>
        <v>0</v>
      </c>
      <c r="BM167" s="1737">
        <f>IFERROR(VLOOKUP($A167,'2012'!$D$3:$O$172,2,FALSE),0)</f>
        <v>0</v>
      </c>
      <c r="BN167" s="1691">
        <f>IFERROR(VLOOKUP($A167,'2012'!$D$3:$O$172,3,FALSE),0)</f>
        <v>0</v>
      </c>
      <c r="BO167" s="1743">
        <f>IFERROR(VLOOKUP($A167,'2012'!$D$3:$O$172,4,FALSE),0)</f>
        <v>0</v>
      </c>
      <c r="BP167" s="1700">
        <f>IFERROR(VLOOKUP($A167,'2012'!$D$3:$O$172,5,FALSE),0)</f>
        <v>0</v>
      </c>
      <c r="BQ167" s="1691">
        <f>IFERROR(VLOOKUP($A167,'2012'!$D$3:$O$172,6,FALSE),0)</f>
        <v>0</v>
      </c>
      <c r="BR167" s="1691">
        <f>IFERROR(VLOOKUP($A167,'2012'!$D$3:$O$172,7,FALSE),0)</f>
        <v>0</v>
      </c>
      <c r="BS167" s="1691">
        <f>IFERROR(VLOOKUP($A167,'2012'!$D$3:$O$172,8,FALSE),0)</f>
        <v>0</v>
      </c>
      <c r="BT167" s="1740">
        <f>IFERROR(VLOOKUP($A167,'2012'!$D$3:$O$172,9,FALSE),0)</f>
        <v>0</v>
      </c>
      <c r="BX167" s="1700">
        <f>IFERROR(VLOOKUP($A167,'2011'!$D$4:$I$251,2,FALSE),0)</f>
        <v>0</v>
      </c>
      <c r="BY167" s="1691">
        <f>IFERROR(VLOOKUP($A167,'2011'!$D$4:$I$251,3,FALSE),0)</f>
        <v>0</v>
      </c>
      <c r="BZ167" s="1691">
        <f>IFERROR(VLOOKUP($A167,'2011'!$D$4:$I$251,4,FALSE),0)</f>
        <v>0</v>
      </c>
      <c r="CA167" s="1691">
        <f>IFERROR(VLOOKUP($A167,'2011'!$D$4:$I$251,5,FALSE),0)</f>
        <v>0</v>
      </c>
      <c r="CB167" s="1740">
        <f>IFERROR(VLOOKUP($A167,'2011'!$D$4:$I$251,6,FALSE),0)</f>
        <v>0</v>
      </c>
      <c r="CC167" s="1700">
        <f>IFERROR(VLOOKUP($A167,'2010'!$C$3:$H$234,2,FALSE),0)</f>
        <v>0</v>
      </c>
      <c r="CD167" s="1691">
        <f>IFERROR(VLOOKUP($A167,'2010'!$C$3:$H$234,3,FALSE),0)</f>
        <v>0</v>
      </c>
      <c r="CE167" s="1691">
        <f>IFERROR(VLOOKUP($A167,'2010'!$C$3:$H$234,4,FALSE),0)</f>
        <v>0</v>
      </c>
      <c r="CF167" s="1691">
        <f>IFERROR(VLOOKUP($A167,'2010'!$C$3:$H$234,5,FALSE),0)</f>
        <v>0</v>
      </c>
      <c r="CG167" s="1740">
        <f>IFERROR(VLOOKUP($A167,'2010'!$C$3:$H$234,6,FALSE),0)</f>
        <v>0</v>
      </c>
      <c r="CH167" s="1700">
        <f>IFERROR(VLOOKUP($A167,'2009'!$C$3:$H$242,2,FALSE),0)</f>
        <v>0</v>
      </c>
      <c r="CI167" s="1691">
        <f>IFERROR(VLOOKUP($A167,'2009'!$C$3:$H$242,3,FALSE),0)</f>
        <v>0</v>
      </c>
      <c r="CJ167" s="1691">
        <f>IFERROR(VLOOKUP($A167,'2009'!$C$3:$H$242,4,FALSE),0)</f>
        <v>0</v>
      </c>
      <c r="CK167" s="1691">
        <f>IFERROR(VLOOKUP($A167,'2009'!$C$3:$H$242,5,FALSE),0)</f>
        <v>0</v>
      </c>
      <c r="CL167" s="1740">
        <f>IFERROR(VLOOKUP($A167,'2009'!$C$3:$H$242,6,FALSE),0)</f>
        <v>0</v>
      </c>
      <c r="CM167" s="1700">
        <f>IFERROR(VLOOKUP($A167,'2008'!$C$3:$H$229,2,FALSE),0)</f>
        <v>0</v>
      </c>
      <c r="CN167" s="1691">
        <f>IFERROR(VLOOKUP($A167,'2008'!$C$3:$H$229,3,FALSE),0)</f>
        <v>0</v>
      </c>
      <c r="CO167" s="1691">
        <f>IFERROR(VLOOKUP($A167,'2008'!$C$3:$H$229,4,FALSE),0)</f>
        <v>0</v>
      </c>
      <c r="CP167" s="1691">
        <f>IFERROR(VLOOKUP($A167,'2008'!$C$3:$H$229,5,FALSE),0)</f>
        <v>0</v>
      </c>
      <c r="CQ167" s="1740">
        <f>IFERROR(VLOOKUP($A167,'2008'!$C$3:$H$229,6,FALSE),0)</f>
        <v>0</v>
      </c>
      <c r="CR167" s="1700">
        <f>IFERROR(VLOOKUP($A167,'2007'!$C$3:$M$238,7,FALSE),0)</f>
        <v>0</v>
      </c>
      <c r="CS167" s="1691">
        <f>IFERROR(VLOOKUP($A167,'2007'!$C$3:$M$238,8,FALSE),0)</f>
        <v>0</v>
      </c>
      <c r="CT167" s="1691">
        <f>IFERROR(VLOOKUP($A167,'2007'!$C$3:$M$238,9,FALSE),0)</f>
        <v>0</v>
      </c>
      <c r="CU167" s="1691">
        <f>IFERROR(VLOOKUP($A167,'2007'!$C$3:$M$238,10,FALSE),0)</f>
        <v>0</v>
      </c>
      <c r="CV167" s="1740">
        <f>IFERROR(VLOOKUP($A167,'2007'!$C$3:$M$238,11,FALSE),0)</f>
        <v>0</v>
      </c>
      <c r="CW167" s="1700">
        <f>IFERROR(VLOOKUP($A167,'2006'!$A$2:$F$200,2,FALSE),0)</f>
        <v>0</v>
      </c>
      <c r="CX167" s="1691">
        <f>IFERROR(VLOOKUP($A167,'2006'!$A$2:$F$200,4,FALSE),0)</f>
        <v>0</v>
      </c>
      <c r="CY167" s="1691">
        <f>IFERROR(VLOOKUP($A167,'2006'!$A$2:$F$200,5,FALSE),0)</f>
        <v>0</v>
      </c>
      <c r="CZ167" s="1740">
        <f>IFERROR(VLOOKUP($A167,'2006'!$A$2:$F$200,6,FALSE),0)</f>
        <v>0</v>
      </c>
      <c r="DA167" s="1700">
        <f>IFERROR(VLOOKUP($A167,'2005'!$C$3:$M$205,8,FALSE),0)</f>
        <v>0</v>
      </c>
      <c r="DB167" s="1691">
        <f>IFERROR(VLOOKUP($A167,'2005'!$C$3:$M$205,9,FALSE),0)</f>
        <v>0</v>
      </c>
      <c r="DC167" s="1691">
        <f>IFERROR(VLOOKUP($A167,'2005'!$C$3:$M$205,10,FALSE),0)</f>
        <v>0</v>
      </c>
      <c r="DD167" s="1740">
        <f>IFERROR(VLOOKUP($A167,'2005'!$C$3:$M$205,11,FALSE),0)</f>
        <v>0</v>
      </c>
      <c r="DE167" s="1700">
        <f>IFERROR(VLOOKUP($A167,'2004'!$C$3:$M$213,8,FALSE),0)</f>
        <v>0</v>
      </c>
      <c r="DF167" s="1691">
        <f>IFERROR(VLOOKUP($A167,'2004'!$C$3:$M$213,9,FALSE),0)</f>
        <v>0</v>
      </c>
      <c r="DG167" s="1691">
        <f>IFERROR(VLOOKUP($A167,'2004'!$C$3:$M$213,10,FALSE),0)</f>
        <v>0</v>
      </c>
      <c r="DH167" s="1740">
        <f>IFERROR(VLOOKUP($A167,'2004'!$C$3:$M$213,11,FALSE),0)</f>
        <v>0</v>
      </c>
      <c r="DI167" s="1700">
        <f>IFERROR(VLOOKUP($A167,'2003'!$C$3:$Q$214,12,FALSE),0)</f>
        <v>0</v>
      </c>
      <c r="DJ167" s="1691">
        <f>IFERROR(VLOOKUP($A167,'2003'!$C$3:$Q$214,13,FALSE),0)</f>
        <v>0</v>
      </c>
      <c r="DK167" s="1691">
        <f>IFERROR(VLOOKUP($A167,'2003'!$C$3:$Q$214,14,FALSE),0)</f>
        <v>0</v>
      </c>
      <c r="DL167" s="1740">
        <f>IFERROR(VLOOKUP($A167,'2003'!$C$3:$Q$214,15,FALSE),0)</f>
        <v>0</v>
      </c>
      <c r="DM167" s="1700">
        <f>IFERROR(VLOOKUP($A167,'2002'!$D$3:$R$214,12,FALSE),0)</f>
        <v>0</v>
      </c>
      <c r="DN167" s="1691">
        <f>IFERROR(VLOOKUP($A167,'2002'!$D$3:$R$214,13,FALSE),0)</f>
        <v>0</v>
      </c>
      <c r="DO167" s="1691">
        <f>IFERROR(VLOOKUP($A167,'2002'!$D$3:$R$214,14,FALSE),0)</f>
        <v>0</v>
      </c>
      <c r="DP167" s="1788">
        <f>IFERROR(VLOOKUP($A167,'2002'!$D$3:$R$214,15,FALSE),0)</f>
        <v>0</v>
      </c>
      <c r="DQ167" s="1700">
        <f>IFERROR(VLOOKUP($A167,'Pre 2002'!$C$3:$CK$382,84,FALSE),0)</f>
        <v>608</v>
      </c>
      <c r="DR167" s="1695">
        <f>IFERROR(VLOOKUP($A167,'Pre 2002'!$C$3:$CK$382,85,FALSE),0)</f>
        <v>362</v>
      </c>
      <c r="DS167" s="1695">
        <f>IFERROR(VLOOKUP($A167,'Pre 2002'!$C$3:$CK$382,86,FALSE),0)</f>
        <v>19</v>
      </c>
      <c r="DT167" s="1790">
        <f>IFERROR(VLOOKUP($A167,'Pre 2002'!$C$3:$CK$382,87,FALSE),0)</f>
        <v>0.59539473684210531</v>
      </c>
      <c r="DU167" s="1741">
        <f>IFERROR(VLOOKUP(A167,'Pre 2002'!$C$3:$CG$382,83,FALSE),0)</f>
        <v>10</v>
      </c>
      <c r="DY167" s="1731"/>
    </row>
    <row r="168" spans="1:129">
      <c r="A168" s="1779" t="s">
        <v>2235</v>
      </c>
      <c r="B168" s="1562">
        <f t="shared" si="54"/>
        <v>193</v>
      </c>
      <c r="C168" s="1562">
        <f t="shared" si="55"/>
        <v>114</v>
      </c>
      <c r="D168" s="1562">
        <f t="shared" si="56"/>
        <v>19</v>
      </c>
      <c r="E168" s="1563">
        <f t="shared" si="57"/>
        <v>0.59067357512953367</v>
      </c>
      <c r="F168" s="1786">
        <f t="shared" si="58"/>
        <v>3</v>
      </c>
      <c r="G168" s="1595">
        <v>2017</v>
      </c>
      <c r="H168" s="1817"/>
      <c r="I168" s="1734"/>
      <c r="J168" s="1734"/>
      <c r="K168" s="1734"/>
      <c r="L168" s="1734"/>
      <c r="M168" s="1751"/>
      <c r="N168" s="1751"/>
      <c r="O168" s="1700">
        <f>IFERROR(VLOOKUP($A168,'2022'!$B$2:$K$174,3,FALSE),0)</f>
        <v>0</v>
      </c>
      <c r="P168" s="1858">
        <f>IFERROR(VLOOKUP($A168,'2022'!$B$2:$K$174,4,FALSE),0)</f>
        <v>0</v>
      </c>
      <c r="Q168" s="1858">
        <f>IFERROR(VLOOKUP($A168,'2022'!$B$2:$K$174,5,FALSE),0)</f>
        <v>0</v>
      </c>
      <c r="R168" s="1858">
        <f>IFERROR(VLOOKUP($A168,'2022'!$B$2:$K$174,8,FALSE),0)</f>
        <v>0</v>
      </c>
      <c r="S168" s="1740">
        <f>IFERROR(VLOOKUP($A168,'2022'!$B$2:$K$174,10,FALSE),0)</f>
        <v>0</v>
      </c>
      <c r="T168" s="1700">
        <f>IFERROR(VLOOKUP($A168,'2021'!$B$2:$K$174,3,FALSE),0)</f>
        <v>0</v>
      </c>
      <c r="U168" s="1843">
        <f>IFERROR(VLOOKUP($A168,'2021'!$B$2:$K$174,4,FALSE),0)</f>
        <v>0</v>
      </c>
      <c r="V168" s="1843">
        <f>IFERROR(VLOOKUP($A168,'2021'!$B$2:$K$174,5,FALSE),0)</f>
        <v>0</v>
      </c>
      <c r="W168" s="1843">
        <f>IFERROR(VLOOKUP($A168,'2021'!$B$2:$K$174,8,FALSE),0)</f>
        <v>0</v>
      </c>
      <c r="X168" s="1740">
        <f>IFERROR(VLOOKUP($A168,'2021'!$B$2:$K$174,10,FALSE),0)</f>
        <v>0</v>
      </c>
      <c r="Y168" s="1700">
        <f>IFERROR(VLOOKUP($A168,'2020'!$B$2:$K$170,3,FALSE),0)</f>
        <v>0</v>
      </c>
      <c r="Z168" s="1829">
        <f>IFERROR(VLOOKUP($A168,'2020'!$B$2:$K$170,4,FALSE),0)</f>
        <v>0</v>
      </c>
      <c r="AA168" s="1829">
        <f>IFERROR(VLOOKUP($A168,'2020'!$B$2:$K$170,5,FALSE),0)</f>
        <v>0</v>
      </c>
      <c r="AB168" s="1829">
        <f>IFERROR(VLOOKUP($A168,'2020'!$B$2:$K$170,8,FALSE),0)</f>
        <v>0</v>
      </c>
      <c r="AC168" s="1740">
        <f>IFERROR(VLOOKUP($A168,'2020'!$B$2:$K$170,10,FALSE),0)</f>
        <v>0</v>
      </c>
      <c r="AD168" s="1700">
        <f>IFERROR(VLOOKUP($A168,'2019'!$B$2:$K$170,3,FALSE),0)</f>
        <v>61</v>
      </c>
      <c r="AE168" s="1823">
        <f>IFERROR(VLOOKUP($A168,'2019'!$B$2:$K$170,4,FALSE),0)</f>
        <v>27</v>
      </c>
      <c r="AF168" s="1823">
        <f>IFERROR(VLOOKUP($A168,'2019'!$B$2:$K$170,5,FALSE),0)</f>
        <v>32</v>
      </c>
      <c r="AG168" s="1823">
        <f>IFERROR(VLOOKUP($A168,'2019'!$B$2:$K$170,8,FALSE),0)</f>
        <v>4</v>
      </c>
      <c r="AH168" s="1740">
        <f>IFERROR(VLOOKUP($A168,'2019'!$B$2:$K$170,10,FALSE),0)</f>
        <v>0.52500000000000002</v>
      </c>
      <c r="AI168" s="1700">
        <f>IFERROR(VLOOKUP($A168,'2018'!$B$2:$K$170,3,FALSE),0)</f>
        <v>75</v>
      </c>
      <c r="AJ168" s="1821">
        <f>IFERROR(VLOOKUP($A168,'2018'!$B$2:$K$170,4,FALSE),0)</f>
        <v>36</v>
      </c>
      <c r="AK168" s="1821">
        <f>IFERROR(VLOOKUP($A168,'2018'!$B$2:$K$170,5,FALSE),0)</f>
        <v>54</v>
      </c>
      <c r="AL168" s="1821">
        <f>IFERROR(VLOOKUP($A168,'2018'!$B$2:$K$170,8,FALSE),0)</f>
        <v>14</v>
      </c>
      <c r="AM168" s="1740">
        <f>IFERROR(VLOOKUP($A168,'2018'!$B$2:$K$170,10,FALSE),0)</f>
        <v>0.72</v>
      </c>
      <c r="AN168" s="1700">
        <f>IFERROR(VLOOKUP($A168,'2017'!$B$2:$J$163,2,FALSE),0)</f>
        <v>57</v>
      </c>
      <c r="AO168" s="1815">
        <f>IFERROR(VLOOKUP($A168,'2017'!$B$2:$J$163,3,FALSE),0)</f>
        <v>18</v>
      </c>
      <c r="AP168" s="1815">
        <f>IFERROR(VLOOKUP($A168,'2017'!$B$2:$J$163,4,FALSE),0)</f>
        <v>28</v>
      </c>
      <c r="AQ168" s="1815">
        <f>IFERROR(VLOOKUP($A168,'2017'!$B$2:$J$163,7,FALSE),0)</f>
        <v>1</v>
      </c>
      <c r="AR168" s="1740">
        <f>IFERROR(VLOOKUP($A168,'2017'!$B$2:$J$163,9,FALSE),0)</f>
        <v>0.49122807017543857</v>
      </c>
      <c r="AS168" s="1700">
        <f>IFERROR(VLOOKUP($A168,'2016'!$B$2:$K$165,3,FALSE),0)</f>
        <v>0</v>
      </c>
      <c r="AT168" s="1796">
        <f>IFERROR(VLOOKUP($A168,'2016'!$B$2:$K$165,4,FALSE),0)</f>
        <v>0</v>
      </c>
      <c r="AU168" s="1796">
        <f>IFERROR(VLOOKUP($A168,'2016'!$B$2:$K$165,5,FALSE),0)</f>
        <v>0</v>
      </c>
      <c r="AV168" s="1796">
        <f>IFERROR(VLOOKUP($A168,'2016'!$B$2:$K$165,8,FALSE),0)</f>
        <v>0</v>
      </c>
      <c r="AW168" s="1740">
        <f>IFERROR(VLOOKUP($A168,'2016'!$B$2:$K$165,10,FALSE),0)</f>
        <v>0</v>
      </c>
      <c r="AX168" s="1700">
        <f>IFERROR(VLOOKUP($A168,'2015'!$B$2:$K$165,3,FALSE),0)</f>
        <v>0</v>
      </c>
      <c r="AY168" s="1695">
        <f>IFERROR(VLOOKUP($A168,'2015'!$B$2:$K$165,4,FALSE),0)</f>
        <v>0</v>
      </c>
      <c r="AZ168" s="1695">
        <f>IFERROR(VLOOKUP($A168,'2015'!$B$2:$K$165,5,FALSE),0)</f>
        <v>0</v>
      </c>
      <c r="BA168" s="1695">
        <f>IFERROR(VLOOKUP($A168,'2015'!$B$2:$K$165,8,FALSE),0)</f>
        <v>0</v>
      </c>
      <c r="BB168" s="1740">
        <f>IFERROR(VLOOKUP($A168,'2015'!$B$2:$K$165,10,FALSE),0)</f>
        <v>0</v>
      </c>
      <c r="BC168" s="1700">
        <f>IFERROR(VLOOKUP($A168,'2014'!$B$2:$K$157,3,FALSE),0)</f>
        <v>0</v>
      </c>
      <c r="BD168" s="1691">
        <f>IFERROR(VLOOKUP($A168,'2014'!$B$2:$K$157,4,FALSE),0)</f>
        <v>0</v>
      </c>
      <c r="BE168" s="1691">
        <f>IFERROR(VLOOKUP($A168,'2014'!$B$2:$K$157,5,FALSE),0)</f>
        <v>0</v>
      </c>
      <c r="BF168" s="1691">
        <f>IFERROR(VLOOKUP($A168,'2014'!$B$2:$K$157,8,FALSE),0)</f>
        <v>0</v>
      </c>
      <c r="BG168" s="1740">
        <f>IFERROR(VLOOKUP($A168,'2014'!$B$2:$K$157,10,FALSE),0)</f>
        <v>0</v>
      </c>
      <c r="BH168" s="1700">
        <f>IFERROR(VLOOKUP($A168,'2013'!$D$4:$I$249,2,FALSE),0)</f>
        <v>0</v>
      </c>
      <c r="BI168" s="1691">
        <f>IFERROR(VLOOKUP($A168,'2013'!$D$4:$I$249,3,FALSE),0)</f>
        <v>0</v>
      </c>
      <c r="BJ168" s="1691">
        <f>IFERROR(VLOOKUP($A168,'2013'!$D$4:$I$249,4,FALSE),0)</f>
        <v>0</v>
      </c>
      <c r="BK168" s="1691">
        <f>IFERROR(VLOOKUP($A168,'2013'!$D$4:$I$249,5,FALSE),0)</f>
        <v>0</v>
      </c>
      <c r="BL168" s="1740">
        <f>IFERROR(VLOOKUP($A168,'2013'!$D$4:$I$249,6,FALSE),0)</f>
        <v>0</v>
      </c>
      <c r="BM168" s="1737">
        <f>IFERROR(VLOOKUP($A168,'2012'!$D$3:$O$172,2,FALSE),0)</f>
        <v>0</v>
      </c>
      <c r="BN168" s="1691">
        <f>IFERROR(VLOOKUP($A168,'2012'!$D$3:$O$172,3,FALSE),0)</f>
        <v>0</v>
      </c>
      <c r="BO168" s="1743">
        <f>IFERROR(VLOOKUP($A168,'2012'!$D$3:$O$172,4,FALSE),0)</f>
        <v>0</v>
      </c>
      <c r="BP168" s="1700">
        <f>IFERROR(VLOOKUP($A168,'2012'!$D$3:$O$172,5,FALSE),0)</f>
        <v>0</v>
      </c>
      <c r="BQ168" s="1691">
        <f>IFERROR(VLOOKUP($A168,'2012'!$D$3:$O$172,6,FALSE),0)</f>
        <v>0</v>
      </c>
      <c r="BR168" s="1691">
        <f>IFERROR(VLOOKUP($A168,'2012'!$D$3:$O$172,7,FALSE),0)</f>
        <v>0</v>
      </c>
      <c r="BS168" s="1691">
        <f>IFERROR(VLOOKUP($A168,'2012'!$D$3:$O$172,8,FALSE),0)</f>
        <v>0</v>
      </c>
      <c r="BT168" s="1740">
        <f>IFERROR(VLOOKUP($A168,'2012'!$D$3:$O$172,9,FALSE),0)</f>
        <v>0</v>
      </c>
      <c r="BX168" s="1700">
        <f>IFERROR(VLOOKUP($A168,'2011'!$D$4:$I$251,2,FALSE),0)</f>
        <v>0</v>
      </c>
      <c r="BY168" s="1691">
        <f>IFERROR(VLOOKUP($A168,'2011'!$D$4:$I$251,3,FALSE),0)</f>
        <v>0</v>
      </c>
      <c r="BZ168" s="1691">
        <f>IFERROR(VLOOKUP($A168,'2011'!$D$4:$I$251,4,FALSE),0)</f>
        <v>0</v>
      </c>
      <c r="CA168" s="1691">
        <f>IFERROR(VLOOKUP($A168,'2011'!$D$4:$I$251,5,FALSE),0)</f>
        <v>0</v>
      </c>
      <c r="CB168" s="1740">
        <f>IFERROR(VLOOKUP($A168,'2011'!$D$4:$I$251,6,FALSE),0)</f>
        <v>0</v>
      </c>
      <c r="CC168" s="1700">
        <f>IFERROR(VLOOKUP($A168,'2010'!$C$3:$H$234,2,FALSE),0)</f>
        <v>0</v>
      </c>
      <c r="CD168" s="1691">
        <f>IFERROR(VLOOKUP($A168,'2010'!$C$3:$H$234,3,FALSE),0)</f>
        <v>0</v>
      </c>
      <c r="CE168" s="1691">
        <f>IFERROR(VLOOKUP($A168,'2010'!$C$3:$H$234,4,FALSE),0)</f>
        <v>0</v>
      </c>
      <c r="CF168" s="1691">
        <f>IFERROR(VLOOKUP($A168,'2010'!$C$3:$H$234,5,FALSE),0)</f>
        <v>0</v>
      </c>
      <c r="CG168" s="1740">
        <f>IFERROR(VLOOKUP($A168,'2010'!$C$3:$H$234,6,FALSE),0)</f>
        <v>0</v>
      </c>
      <c r="CH168" s="1700">
        <f>IFERROR(VLOOKUP($A168,'2009'!$C$3:$H$242,2,FALSE),0)</f>
        <v>0</v>
      </c>
      <c r="CI168" s="1691">
        <f>IFERROR(VLOOKUP($A168,'2009'!$C$3:$H$242,3,FALSE),0)</f>
        <v>0</v>
      </c>
      <c r="CJ168" s="1691">
        <f>IFERROR(VLOOKUP($A168,'2009'!$C$3:$H$242,4,FALSE),0)</f>
        <v>0</v>
      </c>
      <c r="CK168" s="1691">
        <f>IFERROR(VLOOKUP($A168,'2009'!$C$3:$H$242,5,FALSE),0)</f>
        <v>0</v>
      </c>
      <c r="CL168" s="1740">
        <f>IFERROR(VLOOKUP($A168,'2009'!$C$3:$H$242,6,FALSE),0)</f>
        <v>0</v>
      </c>
      <c r="CM168" s="1700">
        <f>IFERROR(VLOOKUP($A168,'2008'!$C$3:$H$229,2,FALSE),0)</f>
        <v>0</v>
      </c>
      <c r="CN168" s="1691">
        <f>IFERROR(VLOOKUP($A168,'2008'!$C$3:$H$229,3,FALSE),0)</f>
        <v>0</v>
      </c>
      <c r="CO168" s="1691">
        <f>IFERROR(VLOOKUP($A168,'2008'!$C$3:$H$229,4,FALSE),0)</f>
        <v>0</v>
      </c>
      <c r="CP168" s="1691">
        <f>IFERROR(VLOOKUP($A168,'2008'!$C$3:$H$229,5,FALSE),0)</f>
        <v>0</v>
      </c>
      <c r="CQ168" s="1740">
        <f>IFERROR(VLOOKUP($A168,'2008'!$C$3:$H$229,6,FALSE),0)</f>
        <v>0</v>
      </c>
      <c r="CR168" s="1700">
        <f>IFERROR(VLOOKUP($A168,'2007'!$C$3:$M$238,7,FALSE),0)</f>
        <v>0</v>
      </c>
      <c r="CS168" s="1691">
        <f>IFERROR(VLOOKUP($A168,'2007'!$C$3:$M$238,8,FALSE),0)</f>
        <v>0</v>
      </c>
      <c r="CT168" s="1691">
        <f>IFERROR(VLOOKUP($A168,'2007'!$C$3:$M$238,9,FALSE),0)</f>
        <v>0</v>
      </c>
      <c r="CU168" s="1691">
        <f>IFERROR(VLOOKUP($A168,'2007'!$C$3:$M$238,10,FALSE),0)</f>
        <v>0</v>
      </c>
      <c r="CV168" s="1740">
        <f>IFERROR(VLOOKUP($A168,'2007'!$C$3:$M$238,11,FALSE),0)</f>
        <v>0</v>
      </c>
      <c r="CW168" s="1700">
        <f>IFERROR(VLOOKUP($A168,'2006'!$A$2:$F$200,2,FALSE),0)</f>
        <v>0</v>
      </c>
      <c r="CX168" s="1691">
        <f>IFERROR(VLOOKUP($A168,'2006'!$A$2:$F$200,4,FALSE),0)</f>
        <v>0</v>
      </c>
      <c r="CY168" s="1691">
        <f>IFERROR(VLOOKUP($A168,'2006'!$A$2:$F$200,5,FALSE),0)</f>
        <v>0</v>
      </c>
      <c r="CZ168" s="1740">
        <f>IFERROR(VLOOKUP($A168,'2006'!$A$2:$F$200,6,FALSE),0)</f>
        <v>0</v>
      </c>
      <c r="DA168" s="1700">
        <f>IFERROR(VLOOKUP($A168,'2005'!$C$3:$M$205,8,FALSE),0)</f>
        <v>0</v>
      </c>
      <c r="DB168" s="1691">
        <f>IFERROR(VLOOKUP($A168,'2005'!$C$3:$M$205,9,FALSE),0)</f>
        <v>0</v>
      </c>
      <c r="DC168" s="1691">
        <f>IFERROR(VLOOKUP($A168,'2005'!$C$3:$M$205,10,FALSE),0)</f>
        <v>0</v>
      </c>
      <c r="DD168" s="1740">
        <f>IFERROR(VLOOKUP($A168,'2005'!$C$3:$M$205,11,FALSE),0)</f>
        <v>0</v>
      </c>
      <c r="DE168" s="1700">
        <f>IFERROR(VLOOKUP($A168,'2004'!$C$3:$M$213,8,FALSE),0)</f>
        <v>0</v>
      </c>
      <c r="DF168" s="1691">
        <f>IFERROR(VLOOKUP($A168,'2004'!$C$3:$M$213,9,FALSE),0)</f>
        <v>0</v>
      </c>
      <c r="DG168" s="1691">
        <f>IFERROR(VLOOKUP($A168,'2004'!$C$3:$M$213,10,FALSE),0)</f>
        <v>0</v>
      </c>
      <c r="DH168" s="1740">
        <f>IFERROR(VLOOKUP($A168,'2004'!$C$3:$M$213,11,FALSE),0)</f>
        <v>0</v>
      </c>
      <c r="DI168" s="1700">
        <f>IFERROR(VLOOKUP($A168,'2003'!$C$3:$Q$214,12,FALSE),0)</f>
        <v>0</v>
      </c>
      <c r="DJ168" s="1691">
        <f>IFERROR(VLOOKUP($A168,'2003'!$C$3:$Q$214,13,FALSE),0)</f>
        <v>0</v>
      </c>
      <c r="DK168" s="1691">
        <f>IFERROR(VLOOKUP($A168,'2003'!$C$3:$Q$214,14,FALSE),0)</f>
        <v>0</v>
      </c>
      <c r="DL168" s="1740">
        <f>IFERROR(VLOOKUP($A168,'2003'!$C$3:$Q$214,15,FALSE),0)</f>
        <v>0</v>
      </c>
      <c r="DM168" s="1700">
        <f>IFERROR(VLOOKUP($A168,'2002'!$D$3:$R$214,12,FALSE),0)</f>
        <v>0</v>
      </c>
      <c r="DN168" s="1691">
        <f>IFERROR(VLOOKUP($A168,'2002'!$D$3:$R$214,13,FALSE),0)</f>
        <v>0</v>
      </c>
      <c r="DO168" s="1691">
        <f>IFERROR(VLOOKUP($A168,'2002'!$D$3:$R$214,14,FALSE),0)</f>
        <v>0</v>
      </c>
      <c r="DP168" s="1788">
        <f>IFERROR(VLOOKUP($A168,'2002'!$D$3:$R$214,15,FALSE),0)</f>
        <v>0</v>
      </c>
      <c r="DQ168" s="1700">
        <f>IFERROR(VLOOKUP($A168,'Pre 2002'!$C$3:$CK$382,84,FALSE),0)</f>
        <v>0</v>
      </c>
      <c r="DR168" s="1695">
        <f>IFERROR(VLOOKUP($A168,'Pre 2002'!$C$3:$CK$382,85,FALSE),0)</f>
        <v>0</v>
      </c>
      <c r="DS168" s="1695">
        <f>IFERROR(VLOOKUP($A168,'Pre 2002'!$C$3:$CK$382,86,FALSE),0)</f>
        <v>0</v>
      </c>
      <c r="DT168" s="1790">
        <f>IFERROR(VLOOKUP($A168,'Pre 2002'!$C$3:$CK$382,87,FALSE),0)</f>
        <v>0</v>
      </c>
      <c r="DU168" s="1741">
        <f>IFERROR(VLOOKUP(A168,'Pre 2002'!$C$3:$CG$382,83,FALSE),0)</f>
        <v>0</v>
      </c>
      <c r="DY168" s="1731"/>
    </row>
    <row r="169" spans="1:129">
      <c r="A169" s="1778" t="s">
        <v>1271</v>
      </c>
      <c r="B169" s="1562">
        <f t="shared" si="54"/>
        <v>319</v>
      </c>
      <c r="C169" s="1562">
        <f t="shared" si="55"/>
        <v>188</v>
      </c>
      <c r="D169" s="1562">
        <f t="shared" si="56"/>
        <v>19</v>
      </c>
      <c r="E169" s="1563">
        <f t="shared" si="57"/>
        <v>0.58934169278996862</v>
      </c>
      <c r="F169" s="1786">
        <f t="shared" si="58"/>
        <v>5</v>
      </c>
      <c r="G169" s="1595">
        <v>2008</v>
      </c>
      <c r="H169" s="1567">
        <f>IF(BC169&gt;0,1,0)+IF(BH169&gt;0,1,0)+IF(BP169&gt;0,1,0)+IF(BX169&gt;0,1,0)+IF(CC169&gt;0,1,0)+IF(CH169&gt;0,1,0)+IF(CM169&gt;0,1,0)+IF(CR169&gt;0,1,0)+IF(CW169&gt;0,1,0)+IF(DA169&gt;0,1,0)+IF(DE169&gt;0,1,0)+IF(DI169&gt;0,1,0)+IF(DM169&gt;0,1,0)+DU169</f>
        <v>5</v>
      </c>
      <c r="I169" s="1734">
        <f>SUM(BC169,BH169,BP169,BX169,CC169,CH169,CM169,CR169,CW169,DA169,DE169,DI169,DM169,DQ169)</f>
        <v>319</v>
      </c>
      <c r="J169" s="1734">
        <f t="shared" ref="J169:K173" si="69">SUM(BE169,BJ169,BR169,BZ169,CE169,CJ169,CO169,CT169,CX169,DB169,DF169,DJ169,DN169,DR169)</f>
        <v>188</v>
      </c>
      <c r="K169" s="1734">
        <f t="shared" si="69"/>
        <v>19</v>
      </c>
      <c r="L169" s="1806">
        <f>IF(I169=0,0,J169/I169)</f>
        <v>0.58934169278996862</v>
      </c>
      <c r="M169" s="1751"/>
      <c r="N169" s="1751"/>
      <c r="O169" s="1700">
        <f>IFERROR(VLOOKUP($A169,'2022'!$B$2:$K$174,3,FALSE),0)</f>
        <v>0</v>
      </c>
      <c r="P169" s="1858">
        <f>IFERROR(VLOOKUP($A169,'2022'!$B$2:$K$174,4,FALSE),0)</f>
        <v>0</v>
      </c>
      <c r="Q169" s="1858">
        <f>IFERROR(VLOOKUP($A169,'2022'!$B$2:$K$174,5,FALSE),0)</f>
        <v>0</v>
      </c>
      <c r="R169" s="1858">
        <f>IFERROR(VLOOKUP($A169,'2022'!$B$2:$K$174,8,FALSE),0)</f>
        <v>0</v>
      </c>
      <c r="S169" s="1740">
        <f>IFERROR(VLOOKUP($A169,'2022'!$B$2:$K$174,10,FALSE),0)</f>
        <v>0</v>
      </c>
      <c r="T169" s="1700">
        <f>IFERROR(VLOOKUP($A169,'2021'!$B$2:$K$174,3,FALSE),0)</f>
        <v>0</v>
      </c>
      <c r="U169" s="1843">
        <f>IFERROR(VLOOKUP($A169,'2021'!$B$2:$K$174,4,FALSE),0)</f>
        <v>0</v>
      </c>
      <c r="V169" s="1843">
        <f>IFERROR(VLOOKUP($A169,'2021'!$B$2:$K$174,5,FALSE),0)</f>
        <v>0</v>
      </c>
      <c r="W169" s="1843">
        <f>IFERROR(VLOOKUP($A169,'2021'!$B$2:$K$174,8,FALSE),0)</f>
        <v>0</v>
      </c>
      <c r="X169" s="1740">
        <f>IFERROR(VLOOKUP($A169,'2021'!$B$2:$K$174,10,FALSE),0)</f>
        <v>0</v>
      </c>
      <c r="Y169" s="1700">
        <f>IFERROR(VLOOKUP($A169,'2020'!$B$2:$K$170,3,FALSE),0)</f>
        <v>0</v>
      </c>
      <c r="Z169" s="1829">
        <f>IFERROR(VLOOKUP($A169,'2020'!$B$2:$K$170,4,FALSE),0)</f>
        <v>0</v>
      </c>
      <c r="AA169" s="1829">
        <f>IFERROR(VLOOKUP($A169,'2020'!$B$2:$K$170,5,FALSE),0)</f>
        <v>0</v>
      </c>
      <c r="AB169" s="1829">
        <f>IFERROR(VLOOKUP($A169,'2020'!$B$2:$K$170,8,FALSE),0)</f>
        <v>0</v>
      </c>
      <c r="AC169" s="1740">
        <f>IFERROR(VLOOKUP($A169,'2020'!$B$2:$K$170,10,FALSE),0)</f>
        <v>0</v>
      </c>
      <c r="AD169" s="1700">
        <f>IFERROR(VLOOKUP($A169,'2019'!$B$2:$K$170,3,FALSE),0)</f>
        <v>0</v>
      </c>
      <c r="AE169" s="1823">
        <f>IFERROR(VLOOKUP($A169,'2019'!$B$2:$K$170,4,FALSE),0)</f>
        <v>0</v>
      </c>
      <c r="AF169" s="1823">
        <f>IFERROR(VLOOKUP($A169,'2019'!$B$2:$K$170,5,FALSE),0)</f>
        <v>0</v>
      </c>
      <c r="AG169" s="1823">
        <f>IFERROR(VLOOKUP($A169,'2019'!$B$2:$K$170,8,FALSE),0)</f>
        <v>0</v>
      </c>
      <c r="AH169" s="1740">
        <f>IFERROR(VLOOKUP($A169,'2019'!$B$2:$K$170,10,FALSE),0)</f>
        <v>0</v>
      </c>
      <c r="AI169" s="1700">
        <f>IFERROR(VLOOKUP($A169,'2018'!$B$2:$K$170,3,FALSE),0)</f>
        <v>0</v>
      </c>
      <c r="AJ169" s="1821">
        <f>IFERROR(VLOOKUP($A169,'2018'!$B$2:$K$170,4,FALSE),0)</f>
        <v>0</v>
      </c>
      <c r="AK169" s="1821">
        <f>IFERROR(VLOOKUP($A169,'2018'!$B$2:$K$170,5,FALSE),0)</f>
        <v>0</v>
      </c>
      <c r="AL169" s="1821">
        <f>IFERROR(VLOOKUP($A169,'2018'!$B$2:$K$170,8,FALSE),0)</f>
        <v>0</v>
      </c>
      <c r="AM169" s="1740">
        <f>IFERROR(VLOOKUP($A169,'2018'!$B$2:$K$170,10,FALSE),0)</f>
        <v>0</v>
      </c>
      <c r="AN169" s="1700">
        <f>IFERROR(VLOOKUP($A169,'2017'!$B$2:$J$163,2,FALSE),0)</f>
        <v>0</v>
      </c>
      <c r="AO169" s="1815">
        <f>IFERROR(VLOOKUP($A169,'2017'!$B$2:$J$163,3,FALSE),0)</f>
        <v>0</v>
      </c>
      <c r="AP169" s="1815">
        <f>IFERROR(VLOOKUP($A169,'2017'!$B$2:$J$163,4,FALSE),0)</f>
        <v>0</v>
      </c>
      <c r="AQ169" s="1815">
        <f>IFERROR(VLOOKUP($A169,'2017'!$B$2:$J$163,7,FALSE),0)</f>
        <v>0</v>
      </c>
      <c r="AR169" s="1740">
        <f>IFERROR(VLOOKUP($A169,'2017'!$B$2:$J$163,9,FALSE),0)</f>
        <v>0</v>
      </c>
      <c r="AS169" s="1700">
        <f>IFERROR(VLOOKUP($A169,'2016'!$B$2:$K$165,3,FALSE),0)</f>
        <v>0</v>
      </c>
      <c r="AT169" s="1796">
        <f>IFERROR(VLOOKUP($A169,'2016'!$B$2:$K$165,4,FALSE),0)</f>
        <v>0</v>
      </c>
      <c r="AU169" s="1796">
        <f>IFERROR(VLOOKUP($A169,'2016'!$B$2:$K$165,5,FALSE),0)</f>
        <v>0</v>
      </c>
      <c r="AV169" s="1796">
        <f>IFERROR(VLOOKUP($A169,'2016'!$B$2:$K$165,8,FALSE),0)</f>
        <v>0</v>
      </c>
      <c r="AW169" s="1740">
        <f>IFERROR(VLOOKUP($A169,'2016'!$B$2:$K$165,10,FALSE),0)</f>
        <v>0</v>
      </c>
      <c r="AX169" s="1700">
        <f>IFERROR(VLOOKUP($A169,'2015'!$B$2:$K$165,3,FALSE),0)</f>
        <v>0</v>
      </c>
      <c r="AY169" s="1695">
        <f>IFERROR(VLOOKUP($A169,'2015'!$B$2:$K$165,4,FALSE),0)</f>
        <v>0</v>
      </c>
      <c r="AZ169" s="1695">
        <f>IFERROR(VLOOKUP($A169,'2015'!$B$2:$K$165,5,FALSE),0)</f>
        <v>0</v>
      </c>
      <c r="BA169" s="1695">
        <f>IFERROR(VLOOKUP($A169,'2015'!$B$2:$K$165,8,FALSE),0)</f>
        <v>0</v>
      </c>
      <c r="BB169" s="1740">
        <f>IFERROR(VLOOKUP($A169,'2015'!$B$2:$K$165,10,FALSE),0)</f>
        <v>0</v>
      </c>
      <c r="BC169" s="1700">
        <f>IFERROR(VLOOKUP($A169,'2014'!$B$2:$K$157,3,FALSE),0)</f>
        <v>0</v>
      </c>
      <c r="BD169" s="1691">
        <f>IFERROR(VLOOKUP($A169,'2014'!$B$2:$K$157,4,FALSE),0)</f>
        <v>0</v>
      </c>
      <c r="BE169" s="1691">
        <f>IFERROR(VLOOKUP($A169,'2014'!$B$2:$K$157,5,FALSE),0)</f>
        <v>0</v>
      </c>
      <c r="BF169" s="1691">
        <f>IFERROR(VLOOKUP($A169,'2014'!$B$2:$K$157,8,FALSE),0)</f>
        <v>0</v>
      </c>
      <c r="BG169" s="1740">
        <f>IFERROR(VLOOKUP($A169,'2014'!$B$2:$K$157,10,FALSE),0)</f>
        <v>0</v>
      </c>
      <c r="BH169" s="1700">
        <f>IFERROR(VLOOKUP($A169,'2013'!$D$4:$I$249,2,FALSE),0)</f>
        <v>0</v>
      </c>
      <c r="BI169" s="1691">
        <f>IFERROR(VLOOKUP($A169,'2013'!$D$4:$I$249,3,FALSE),0)</f>
        <v>0</v>
      </c>
      <c r="BJ169" s="1691">
        <f>IFERROR(VLOOKUP($A169,'2013'!$D$4:$I$249,4,FALSE),0)</f>
        <v>0</v>
      </c>
      <c r="BK169" s="1691">
        <f>IFERROR(VLOOKUP($A169,'2013'!$D$4:$I$249,5,FALSE),0)</f>
        <v>0</v>
      </c>
      <c r="BL169" s="1740">
        <f>IFERROR(VLOOKUP($A169,'2013'!$D$4:$I$249,6,FALSE),0)</f>
        <v>0</v>
      </c>
      <c r="BM169" s="1737">
        <f>IFERROR(VLOOKUP($A169,'2012'!$D$3:$O$172,2,FALSE),0)</f>
        <v>319</v>
      </c>
      <c r="BN169" s="1691">
        <f>IFERROR(VLOOKUP($A169,'2012'!$D$3:$O$172,3,FALSE),0)</f>
        <v>188</v>
      </c>
      <c r="BO169" s="1743">
        <f>IFERROR(VLOOKUP($A169,'2012'!$D$3:$O$172,4,FALSE),0)</f>
        <v>19</v>
      </c>
      <c r="BP169" s="1700">
        <f>IFERROR(VLOOKUP($A169,'2012'!$D$3:$O$172,5,FALSE),0)</f>
        <v>71</v>
      </c>
      <c r="BQ169" s="1691">
        <f>IFERROR(VLOOKUP($A169,'2012'!$D$3:$O$172,6,FALSE),0)</f>
        <v>32</v>
      </c>
      <c r="BR169" s="1691">
        <f>IFERROR(VLOOKUP($A169,'2012'!$D$3:$O$172,7,FALSE),0)</f>
        <v>44</v>
      </c>
      <c r="BS169" s="1691">
        <f>IFERROR(VLOOKUP($A169,'2012'!$D$3:$O$172,8,FALSE),0)</f>
        <v>3</v>
      </c>
      <c r="BT169" s="1740">
        <f>IFERROR(VLOOKUP($A169,'2012'!$D$3:$O$172,9,FALSE),0)</f>
        <v>0.61971830985915488</v>
      </c>
      <c r="BU169" s="1737">
        <f>IFERROR(VLOOKUP($A169,'2012'!$D$3:$O$172,10,FALSE),0)</f>
        <v>248</v>
      </c>
      <c r="BV169" s="1691">
        <f>IFERROR(VLOOKUP($A169,'2012'!$D$3:$O$172,11,FALSE),0)</f>
        <v>144</v>
      </c>
      <c r="BW169" s="1743">
        <f>IFERROR(VLOOKUP($A169,'2012'!$D$3:$O$172,12,FALSE),0)</f>
        <v>16</v>
      </c>
      <c r="BX169" s="1700">
        <f>IFERROR(VLOOKUP($A169,'2011'!$D$4:$I$251,2,FALSE),0)</f>
        <v>84</v>
      </c>
      <c r="BY169" s="1691">
        <f>IFERROR(VLOOKUP($A169,'2011'!$D$4:$I$251,3,FALSE),0)</f>
        <v>38</v>
      </c>
      <c r="BZ169" s="1691">
        <f>IFERROR(VLOOKUP($A169,'2011'!$D$4:$I$251,4,FALSE),0)</f>
        <v>51</v>
      </c>
      <c r="CA169" s="1691">
        <f>IFERROR(VLOOKUP($A169,'2011'!$D$4:$I$251,5,FALSE),0)</f>
        <v>5</v>
      </c>
      <c r="CB169" s="1740">
        <f>IFERROR(VLOOKUP($A169,'2011'!$D$4:$I$251,6,FALSE),0)</f>
        <v>0.6071428571428571</v>
      </c>
      <c r="CC169" s="1700">
        <f>IFERROR(VLOOKUP($A169,'2010'!$C$3:$H$234,2,FALSE),0)</f>
        <v>80</v>
      </c>
      <c r="CD169" s="1691">
        <f>IFERROR(VLOOKUP($A169,'2010'!$C$3:$H$234,3,FALSE),0)</f>
        <v>39</v>
      </c>
      <c r="CE169" s="1691">
        <f>IFERROR(VLOOKUP($A169,'2010'!$C$3:$H$234,4,FALSE),0)</f>
        <v>46</v>
      </c>
      <c r="CF169" s="1691">
        <f>IFERROR(VLOOKUP($A169,'2010'!$C$3:$H$234,5,FALSE),0)</f>
        <v>10</v>
      </c>
      <c r="CG169" s="1740">
        <f>IFERROR(VLOOKUP($A169,'2010'!$C$3:$H$234,6,FALSE),0)</f>
        <v>0.57499999999999996</v>
      </c>
      <c r="CH169" s="1700">
        <f>IFERROR(VLOOKUP($A169,'2009'!$C$3:$H$242,2,FALSE),0)</f>
        <v>61</v>
      </c>
      <c r="CI169" s="1691">
        <f>IFERROR(VLOOKUP($A169,'2009'!$C$3:$H$242,3,FALSE),0)</f>
        <v>19</v>
      </c>
      <c r="CJ169" s="1691">
        <f>IFERROR(VLOOKUP($A169,'2009'!$C$3:$H$242,4,FALSE),0)</f>
        <v>36</v>
      </c>
      <c r="CK169" s="1691">
        <f>IFERROR(VLOOKUP($A169,'2009'!$C$3:$H$242,5,FALSE),0)</f>
        <v>0</v>
      </c>
      <c r="CL169" s="1740">
        <f>IFERROR(VLOOKUP($A169,'2009'!$C$3:$H$242,6,FALSE),0)</f>
        <v>0.5901639344262295</v>
      </c>
      <c r="CM169" s="1700">
        <f>IFERROR(VLOOKUP($A169,'2008'!$C$3:$H$229,2,FALSE),0)</f>
        <v>23</v>
      </c>
      <c r="CN169" s="1691">
        <f>IFERROR(VLOOKUP($A169,'2008'!$C$3:$H$229,3,FALSE),0)</f>
        <v>10</v>
      </c>
      <c r="CO169" s="1691">
        <f>IFERROR(VLOOKUP($A169,'2008'!$C$3:$H$229,4,FALSE),0)</f>
        <v>11</v>
      </c>
      <c r="CP169" s="1691">
        <f>IFERROR(VLOOKUP($A169,'2008'!$C$3:$H$229,5,FALSE),0)</f>
        <v>1</v>
      </c>
      <c r="CQ169" s="1740">
        <f>IFERROR(VLOOKUP($A169,'2008'!$C$3:$H$229,6,FALSE),0)</f>
        <v>0.47826086956521741</v>
      </c>
      <c r="CR169" s="1700">
        <f>IFERROR(VLOOKUP($A169,'2007'!$C$3:$M$238,7,FALSE),0)</f>
        <v>0</v>
      </c>
      <c r="CS169" s="1691">
        <f>IFERROR(VLOOKUP($A169,'2007'!$C$3:$M$238,8,FALSE),0)</f>
        <v>0</v>
      </c>
      <c r="CT169" s="1691">
        <f>IFERROR(VLOOKUP($A169,'2007'!$C$3:$M$238,9,FALSE),0)</f>
        <v>0</v>
      </c>
      <c r="CU169" s="1691">
        <f>IFERROR(VLOOKUP($A169,'2007'!$C$3:$M$238,10,FALSE),0)</f>
        <v>0</v>
      </c>
      <c r="CV169" s="1740">
        <f>IFERROR(VLOOKUP($A169,'2007'!$C$3:$M$238,11,FALSE),0)</f>
        <v>0</v>
      </c>
      <c r="CW169" s="1700">
        <f>IFERROR(VLOOKUP($A169,'2006'!$A$2:$F$200,2,FALSE),0)</f>
        <v>0</v>
      </c>
      <c r="CX169" s="1691">
        <f>IFERROR(VLOOKUP($A169,'2006'!$A$2:$F$200,4,FALSE),0)</f>
        <v>0</v>
      </c>
      <c r="CY169" s="1691">
        <f>IFERROR(VLOOKUP($A169,'2006'!$A$2:$F$200,5,FALSE),0)</f>
        <v>0</v>
      </c>
      <c r="CZ169" s="1740">
        <f>IFERROR(VLOOKUP($A169,'2006'!$A$2:$F$200,6,FALSE),0)</f>
        <v>0</v>
      </c>
      <c r="DA169" s="1700">
        <f>IFERROR(VLOOKUP($A169,'2005'!$C$3:$M$205,8,FALSE),0)</f>
        <v>0</v>
      </c>
      <c r="DB169" s="1691">
        <f>IFERROR(VLOOKUP($A169,'2005'!$C$3:$M$205,9,FALSE),0)</f>
        <v>0</v>
      </c>
      <c r="DC169" s="1691">
        <f>IFERROR(VLOOKUP($A169,'2005'!$C$3:$M$205,10,FALSE),0)</f>
        <v>0</v>
      </c>
      <c r="DD169" s="1740">
        <f>IFERROR(VLOOKUP($A169,'2005'!$C$3:$M$205,11,FALSE),0)</f>
        <v>0</v>
      </c>
      <c r="DE169" s="1700">
        <f>IFERROR(VLOOKUP($A169,'2004'!$C$3:$M$213,8,FALSE),0)</f>
        <v>0</v>
      </c>
      <c r="DF169" s="1691">
        <f>IFERROR(VLOOKUP($A169,'2004'!$C$3:$M$213,9,FALSE),0)</f>
        <v>0</v>
      </c>
      <c r="DG169" s="1691">
        <f>IFERROR(VLOOKUP($A169,'2004'!$C$3:$M$213,10,FALSE),0)</f>
        <v>0</v>
      </c>
      <c r="DH169" s="1740">
        <f>IFERROR(VLOOKUP($A169,'2004'!$C$3:$M$213,11,FALSE),0)</f>
        <v>0</v>
      </c>
      <c r="DI169" s="1700">
        <f>IFERROR(VLOOKUP($A169,'2003'!$C$3:$Q$214,12,FALSE),0)</f>
        <v>0</v>
      </c>
      <c r="DJ169" s="1691">
        <f>IFERROR(VLOOKUP($A169,'2003'!$C$3:$Q$214,13,FALSE),0)</f>
        <v>0</v>
      </c>
      <c r="DK169" s="1691">
        <f>IFERROR(VLOOKUP($A169,'2003'!$C$3:$Q$214,14,FALSE),0)</f>
        <v>0</v>
      </c>
      <c r="DL169" s="1740">
        <f>IFERROR(VLOOKUP($A169,'2003'!$C$3:$Q$214,15,FALSE),0)</f>
        <v>0</v>
      </c>
      <c r="DM169" s="1700">
        <f>IFERROR(VLOOKUP($A169,'2002'!$D$3:$R$214,12,FALSE),0)</f>
        <v>0</v>
      </c>
      <c r="DN169" s="1691">
        <f>IFERROR(VLOOKUP($A169,'2002'!$D$3:$R$214,13,FALSE),0)</f>
        <v>0</v>
      </c>
      <c r="DO169" s="1691">
        <f>IFERROR(VLOOKUP($A169,'2002'!$D$3:$R$214,14,FALSE),0)</f>
        <v>0</v>
      </c>
      <c r="DP169" s="1788">
        <f>IFERROR(VLOOKUP($A169,'2002'!$D$3:$R$214,15,FALSE),0)</f>
        <v>0</v>
      </c>
      <c r="DQ169" s="1700">
        <f>IFERROR(VLOOKUP($A169,'Pre 2002'!$C$3:$CK$382,84,FALSE),0)</f>
        <v>0</v>
      </c>
      <c r="DR169" s="1695">
        <f>IFERROR(VLOOKUP($A169,'Pre 2002'!$C$3:$CK$382,85,FALSE),0)</f>
        <v>0</v>
      </c>
      <c r="DS169" s="1695">
        <f>IFERROR(VLOOKUP($A169,'Pre 2002'!$C$3:$CK$382,86,FALSE),0)</f>
        <v>0</v>
      </c>
      <c r="DT169" s="1790">
        <f>IFERROR(VLOOKUP($A169,'Pre 2002'!$C$3:$CK$382,87,FALSE),0)</f>
        <v>0</v>
      </c>
      <c r="DU169" s="1741">
        <f>IFERROR(VLOOKUP(A169,'Pre 2002'!$C$3:$CG$382,83,FALSE),0)</f>
        <v>0</v>
      </c>
      <c r="DY169" s="1731"/>
    </row>
    <row r="170" spans="1:129">
      <c r="A170" s="1783" t="s">
        <v>2107</v>
      </c>
      <c r="B170" s="1562">
        <f t="shared" si="54"/>
        <v>1138</v>
      </c>
      <c r="C170" s="1562">
        <f t="shared" si="55"/>
        <v>639</v>
      </c>
      <c r="D170" s="1562">
        <f t="shared" si="56"/>
        <v>19</v>
      </c>
      <c r="E170" s="1563">
        <f t="shared" si="57"/>
        <v>0.56151142355008787</v>
      </c>
      <c r="F170" s="1786">
        <f t="shared" si="58"/>
        <v>17</v>
      </c>
      <c r="G170" s="1595">
        <v>2006</v>
      </c>
      <c r="H170" s="1567">
        <f>IF(BC170&gt;0,1,0)+IF(BH170&gt;0,1,0)+IF(BP170&gt;0,1,0)+IF(BX170&gt;0,1,0)+IF(CC170&gt;0,1,0)+IF(CH170&gt;0,1,0)+IF(CM170&gt;0,1,0)+IF(CR170&gt;0,1,0)+IF(CW170&gt;0,1,0)+IF(DA170&gt;0,1,0)+IF(DE170&gt;0,1,0)+IF(DI170&gt;0,1,0)+IF(DM170&gt;0,1,0)+DU170</f>
        <v>9</v>
      </c>
      <c r="I170" s="1734">
        <f>SUM(BC170,BH170,BP170,BX170,CC170,CH170,CM170,CR170,CW170,DA170,DE170,DI170,DM170,DQ170)</f>
        <v>542</v>
      </c>
      <c r="J170" s="1734">
        <f t="shared" si="69"/>
        <v>290</v>
      </c>
      <c r="K170" s="1734">
        <f t="shared" si="69"/>
        <v>2</v>
      </c>
      <c r="L170" s="1806">
        <f>IF(I170=0,0,J170/I170)</f>
        <v>0.5350553505535055</v>
      </c>
      <c r="M170" s="1752" t="s">
        <v>2</v>
      </c>
      <c r="N170" s="1752">
        <v>1</v>
      </c>
      <c r="O170" s="1700">
        <f>IFERROR(VLOOKUP($A170,'2022'!$B$2:$K$174,3,FALSE),0)</f>
        <v>81</v>
      </c>
      <c r="P170" s="1858">
        <f>IFERROR(VLOOKUP($A170,'2022'!$B$2:$K$174,4,FALSE),0)</f>
        <v>24</v>
      </c>
      <c r="Q170" s="1858">
        <f>IFERROR(VLOOKUP($A170,'2022'!$B$2:$K$174,5,FALSE),0)</f>
        <v>51</v>
      </c>
      <c r="R170" s="1858">
        <f>IFERROR(VLOOKUP($A170,'2022'!$B$2:$K$174,8,FALSE),0)</f>
        <v>1</v>
      </c>
      <c r="S170" s="1740">
        <f>IFERROR(VLOOKUP($A170,'2022'!$B$2:$K$174,10,FALSE),0)</f>
        <v>0.63</v>
      </c>
      <c r="T170" s="1700">
        <f>IFERROR(VLOOKUP($A170,'2021'!$B$2:$K$174,3,FALSE),0)</f>
        <v>76</v>
      </c>
      <c r="U170" s="1843">
        <f>IFERROR(VLOOKUP($A170,'2021'!$B$2:$K$174,4,FALSE),0)</f>
        <v>34</v>
      </c>
      <c r="V170" s="1843">
        <f>IFERROR(VLOOKUP($A170,'2021'!$B$2:$K$174,5,FALSE),0)</f>
        <v>44</v>
      </c>
      <c r="W170" s="1843">
        <f>IFERROR(VLOOKUP($A170,'2021'!$B$2:$K$174,8,FALSE),0)</f>
        <v>3</v>
      </c>
      <c r="X170" s="1740">
        <f>IFERROR(VLOOKUP($A170,'2021'!$B$2:$K$174,10,FALSE),0)</f>
        <v>0.57899999999999996</v>
      </c>
      <c r="Y170" s="1700">
        <f>IFERROR(VLOOKUP($A170,'2020'!$B$2:$K$170,3,FALSE),0)</f>
        <v>77</v>
      </c>
      <c r="Z170" s="1829">
        <f>IFERROR(VLOOKUP($A170,'2020'!$B$2:$K$170,4,FALSE),0)</f>
        <v>24</v>
      </c>
      <c r="AA170" s="1829">
        <f>IFERROR(VLOOKUP($A170,'2020'!$B$2:$K$170,5,FALSE),0)</f>
        <v>44</v>
      </c>
      <c r="AB170" s="1829">
        <f>IFERROR(VLOOKUP($A170,'2020'!$B$2:$K$170,8,FALSE),0)</f>
        <v>4</v>
      </c>
      <c r="AC170" s="1740">
        <f>IFERROR(VLOOKUP($A170,'2020'!$B$2:$K$170,10,FALSE),0)</f>
        <v>0.57099999999999995</v>
      </c>
      <c r="AD170" s="1700">
        <f>IFERROR(VLOOKUP($A170,'2019'!$B$2:$K$170,3,FALSE),0)</f>
        <v>79</v>
      </c>
      <c r="AE170" s="1823">
        <f>IFERROR(VLOOKUP($A170,'2019'!$B$2:$K$170,4,FALSE),0)</f>
        <v>27</v>
      </c>
      <c r="AF170" s="1823">
        <f>IFERROR(VLOOKUP($A170,'2019'!$B$2:$K$170,5,FALSE),0)</f>
        <v>44</v>
      </c>
      <c r="AG170" s="1823">
        <f>IFERROR(VLOOKUP($A170,'2019'!$B$2:$K$170,8,FALSE),0)</f>
        <v>2</v>
      </c>
      <c r="AH170" s="1740">
        <f>IFERROR(VLOOKUP($A170,'2019'!$B$2:$K$170,10,FALSE),0)</f>
        <v>0.55700000000000005</v>
      </c>
      <c r="AI170" s="1700">
        <f>IFERROR(VLOOKUP($A170,'2018'!$B$2:$K$170,3,FALSE),0)</f>
        <v>76</v>
      </c>
      <c r="AJ170" s="1821">
        <f>IFERROR(VLOOKUP($A170,'2018'!$B$2:$K$170,4,FALSE),0)</f>
        <v>25</v>
      </c>
      <c r="AK170" s="1821">
        <f>IFERROR(VLOOKUP($A170,'2018'!$B$2:$K$170,5,FALSE),0)</f>
        <v>45</v>
      </c>
      <c r="AL170" s="1821">
        <f>IFERROR(VLOOKUP($A170,'2018'!$B$2:$K$170,8,FALSE),0)</f>
        <v>2</v>
      </c>
      <c r="AM170" s="1740">
        <f>IFERROR(VLOOKUP($A170,'2018'!$B$2:$K$170,10,FALSE),0)</f>
        <v>0.59199999999999997</v>
      </c>
      <c r="AN170" s="1700">
        <f>IFERROR(VLOOKUP($A170,'2017'!$B$2:$J$163,2,FALSE),0)</f>
        <v>69</v>
      </c>
      <c r="AO170" s="1815">
        <f>IFERROR(VLOOKUP($A170,'2017'!$B$2:$J$163,3,FALSE),0)</f>
        <v>26</v>
      </c>
      <c r="AP170" s="1815">
        <f>IFERROR(VLOOKUP($A170,'2017'!$B$2:$J$163,4,FALSE),0)</f>
        <v>41</v>
      </c>
      <c r="AQ170" s="1815">
        <f>IFERROR(VLOOKUP($A170,'2017'!$B$2:$J$163,7,FALSE),0)</f>
        <v>2</v>
      </c>
      <c r="AR170" s="1740">
        <f>IFERROR(VLOOKUP($A170,'2017'!$B$2:$J$163,9,FALSE),0)</f>
        <v>0.59420289855072461</v>
      </c>
      <c r="AS170" s="1700">
        <f>IFERROR(VLOOKUP($A170,'2016'!$B$2:$K$165,3,FALSE),0)</f>
        <v>75</v>
      </c>
      <c r="AT170" s="1796">
        <f>IFERROR(VLOOKUP($A170,'2016'!$B$2:$K$165,4,FALSE),0)</f>
        <v>33</v>
      </c>
      <c r="AU170" s="1796">
        <f>IFERROR(VLOOKUP($A170,'2016'!$B$2:$K$165,5,FALSE),0)</f>
        <v>49</v>
      </c>
      <c r="AV170" s="1796">
        <f>IFERROR(VLOOKUP($A170,'2016'!$B$2:$K$165,8,FALSE),0)</f>
        <v>3</v>
      </c>
      <c r="AW170" s="1740">
        <f>IFERROR(VLOOKUP($A170,'2016'!$B$2:$K$165,10,FALSE),0)</f>
        <v>0.65300000000000002</v>
      </c>
      <c r="AX170" s="1700">
        <f>IFERROR(VLOOKUP($A170,'2015'!$B$2:$K$165,3,FALSE),0)</f>
        <v>63</v>
      </c>
      <c r="AY170" s="1695">
        <f>IFERROR(VLOOKUP($A170,'2015'!$B$2:$K$165,4,FALSE),0)</f>
        <v>14</v>
      </c>
      <c r="AZ170" s="1695">
        <f>IFERROR(VLOOKUP($A170,'2015'!$B$2:$K$165,5,FALSE),0)</f>
        <v>31</v>
      </c>
      <c r="BA170" s="1695">
        <f>IFERROR(VLOOKUP($A170,'2015'!$B$2:$K$165,8,FALSE),0)</f>
        <v>0</v>
      </c>
      <c r="BB170" s="1740">
        <f>IFERROR(VLOOKUP($A170,'2015'!$B$2:$K$165,10,FALSE),0)</f>
        <v>0.49206349206349204</v>
      </c>
      <c r="BC170" s="1700">
        <f>IFERROR(VLOOKUP($A170,'2014'!$B$2:$K$157,3,FALSE),0)</f>
        <v>80</v>
      </c>
      <c r="BD170" s="1691">
        <f>IFERROR(VLOOKUP($A170,'2014'!$B$2:$K$157,4,FALSE),0)</f>
        <v>29</v>
      </c>
      <c r="BE170" s="1691">
        <f>IFERROR(VLOOKUP($A170,'2014'!$B$2:$K$157,5,FALSE),0)</f>
        <v>49</v>
      </c>
      <c r="BF170" s="1691">
        <f>IFERROR(VLOOKUP($A170,'2014'!$B$2:$K$157,8,FALSE),0)</f>
        <v>0</v>
      </c>
      <c r="BG170" s="1740">
        <f>IFERROR(VLOOKUP($A170,'2014'!$B$2:$K$157,10,FALSE),0)</f>
        <v>0.61250000000000004</v>
      </c>
      <c r="BH170" s="1700">
        <f>IFERROR(VLOOKUP($A170,'2013'!$D$4:$I$249,2,FALSE),0)</f>
        <v>57</v>
      </c>
      <c r="BI170" s="1691">
        <f>IFERROR(VLOOKUP($A170,'2013'!$D$4:$I$249,3,FALSE),0)</f>
        <v>21</v>
      </c>
      <c r="BJ170" s="1691">
        <f>IFERROR(VLOOKUP($A170,'2013'!$D$4:$I$249,4,FALSE),0)</f>
        <v>28</v>
      </c>
      <c r="BK170" s="1691">
        <f>IFERROR(VLOOKUP($A170,'2013'!$D$4:$I$249,5,FALSE),0)</f>
        <v>0</v>
      </c>
      <c r="BL170" s="1740">
        <f>IFERROR(VLOOKUP($A170,'2013'!$D$4:$I$249,6,FALSE),0)</f>
        <v>0.49122807017543857</v>
      </c>
      <c r="BM170" s="1737">
        <f>IFERROR(VLOOKUP($A170,'2012'!$D$3:$O$172,2,FALSE),0)</f>
        <v>405</v>
      </c>
      <c r="BN170" s="1691">
        <f>IFERROR(VLOOKUP($A170,'2012'!$D$3:$O$172,3,FALSE),0)</f>
        <v>213</v>
      </c>
      <c r="BO170" s="1743">
        <f>IFERROR(VLOOKUP($A170,'2012'!$D$3:$O$172,4,FALSE),0)</f>
        <v>2</v>
      </c>
      <c r="BP170" s="1700">
        <f>IFERROR(VLOOKUP($A170,'2012'!$D$3:$O$172,5,FALSE),0)</f>
        <v>59</v>
      </c>
      <c r="BQ170" s="1691">
        <f>IFERROR(VLOOKUP($A170,'2012'!$D$3:$O$172,6,FALSE),0)</f>
        <v>21</v>
      </c>
      <c r="BR170" s="1691">
        <f>IFERROR(VLOOKUP($A170,'2012'!$D$3:$O$172,7,FALSE),0)</f>
        <v>29</v>
      </c>
      <c r="BS170" s="1691">
        <f>IFERROR(VLOOKUP($A170,'2012'!$D$3:$O$172,8,FALSE),0)</f>
        <v>0</v>
      </c>
      <c r="BT170" s="1740">
        <f>IFERROR(VLOOKUP($A170,'2012'!$D$3:$O$172,9,FALSE),0)</f>
        <v>0.49152542372881358</v>
      </c>
      <c r="BU170" s="1737">
        <f>IFERROR(VLOOKUP($A170,'2012'!$D$3:$O$172,10,FALSE),0)</f>
        <v>346</v>
      </c>
      <c r="BV170" s="1691">
        <f>IFERROR(VLOOKUP($A170,'2012'!$D$3:$O$172,11,FALSE),0)</f>
        <v>184</v>
      </c>
      <c r="BW170" s="1743">
        <f>IFERROR(VLOOKUP($A170,'2012'!$D$3:$O$172,12,FALSE),0)</f>
        <v>2</v>
      </c>
      <c r="BX170" s="1700">
        <f>IFERROR(VLOOKUP($A170,'2011'!$D$4:$I$251,2,FALSE),0)</f>
        <v>69</v>
      </c>
      <c r="BY170" s="1691">
        <f>IFERROR(VLOOKUP($A170,'2011'!$D$4:$I$251,3,FALSE),0)</f>
        <v>15</v>
      </c>
      <c r="BZ170" s="1691">
        <f>IFERROR(VLOOKUP($A170,'2011'!$D$4:$I$251,4,FALSE),0)</f>
        <v>37</v>
      </c>
      <c r="CA170" s="1691">
        <f>IFERROR(VLOOKUP($A170,'2011'!$D$4:$I$251,5,FALSE),0)</f>
        <v>0</v>
      </c>
      <c r="CB170" s="1740">
        <f>IFERROR(VLOOKUP($A170,'2011'!$D$4:$I$251,6,FALSE),0)</f>
        <v>0.53623188405797106</v>
      </c>
      <c r="CC170" s="1700">
        <f>IFERROR(VLOOKUP($A170,'2010'!$C$3:$H$234,2,FALSE),0)</f>
        <v>63</v>
      </c>
      <c r="CD170" s="1691">
        <f>IFERROR(VLOOKUP($A170,'2010'!$C$3:$H$234,3,FALSE),0)</f>
        <v>18</v>
      </c>
      <c r="CE170" s="1691">
        <f>IFERROR(VLOOKUP($A170,'2010'!$C$3:$H$234,4,FALSE),0)</f>
        <v>32</v>
      </c>
      <c r="CF170" s="1691">
        <f>IFERROR(VLOOKUP($A170,'2010'!$C$3:$H$234,5,FALSE),0)</f>
        <v>1</v>
      </c>
      <c r="CG170" s="1740">
        <f>IFERROR(VLOOKUP($A170,'2010'!$C$3:$H$234,6,FALSE),0)</f>
        <v>0.50793650793650791</v>
      </c>
      <c r="CH170" s="1700">
        <f>IFERROR(VLOOKUP($A170,'2009'!$C$3:$H$242,2,FALSE),0)</f>
        <v>62</v>
      </c>
      <c r="CI170" s="1691">
        <f>IFERROR(VLOOKUP($A170,'2009'!$C$3:$H$242,3,FALSE),0)</f>
        <v>26</v>
      </c>
      <c r="CJ170" s="1691">
        <f>IFERROR(VLOOKUP($A170,'2009'!$C$3:$H$242,4,FALSE),0)</f>
        <v>35</v>
      </c>
      <c r="CK170" s="1691">
        <f>IFERROR(VLOOKUP($A170,'2009'!$C$3:$H$242,5,FALSE),0)</f>
        <v>1</v>
      </c>
      <c r="CL170" s="1740">
        <f>IFERROR(VLOOKUP($A170,'2009'!$C$3:$H$242,6,FALSE),0)</f>
        <v>0.56451612903225812</v>
      </c>
      <c r="CM170" s="1700">
        <f>IFERROR(VLOOKUP($A170,'2008'!$C$3:$H$229,2,FALSE),0)</f>
        <v>69</v>
      </c>
      <c r="CN170" s="1691">
        <f>IFERROR(VLOOKUP($A170,'2008'!$C$3:$H$229,3,FALSE),0)</f>
        <v>21</v>
      </c>
      <c r="CO170" s="1691">
        <f>IFERROR(VLOOKUP($A170,'2008'!$C$3:$H$229,4,FALSE),0)</f>
        <v>39</v>
      </c>
      <c r="CP170" s="1691">
        <f>IFERROR(VLOOKUP($A170,'2008'!$C$3:$H$229,5,FALSE),0)</f>
        <v>0</v>
      </c>
      <c r="CQ170" s="1740">
        <f>IFERROR(VLOOKUP($A170,'2008'!$C$3:$H$229,6,FALSE),0)</f>
        <v>0.56521739130434778</v>
      </c>
      <c r="CR170" s="1700">
        <f>IFERROR(VLOOKUP($A170,'2007'!$C$3:$M$238,7,FALSE),0)</f>
        <v>55</v>
      </c>
      <c r="CS170" s="1691">
        <f>IFERROR(VLOOKUP($A170,'2007'!$C$3:$M$238,8,FALSE),0)</f>
        <v>14</v>
      </c>
      <c r="CT170" s="1691">
        <f>IFERROR(VLOOKUP($A170,'2007'!$C$3:$M$238,9,FALSE),0)</f>
        <v>26</v>
      </c>
      <c r="CU170" s="1691">
        <f>IFERROR(VLOOKUP($A170,'2007'!$C$3:$M$238,10,FALSE),0)</f>
        <v>0</v>
      </c>
      <c r="CV170" s="1740">
        <f>IFERROR(VLOOKUP($A170,'2007'!$C$3:$M$238,11,FALSE),0)</f>
        <v>0.47272727272727272</v>
      </c>
      <c r="CW170" s="1700">
        <f>IFERROR(VLOOKUP($A170,'2006'!$A$2:$F$200,2,FALSE),0)</f>
        <v>28</v>
      </c>
      <c r="CX170" s="1691">
        <f>IFERROR(VLOOKUP($A170,'2006'!$A$2:$F$200,4,FALSE),0)</f>
        <v>15</v>
      </c>
      <c r="CY170" s="1691">
        <f>IFERROR(VLOOKUP($A170,'2006'!$A$2:$F$200,5,FALSE),0)</f>
        <v>0</v>
      </c>
      <c r="CZ170" s="1740">
        <f>IFERROR(VLOOKUP($A170,'2006'!$A$2:$F$200,6,FALSE),0)</f>
        <v>0.5357142857142857</v>
      </c>
      <c r="DA170" s="1700">
        <f>IFERROR(VLOOKUP($A170,'2005'!$C$3:$M$205,8,FALSE),0)</f>
        <v>0</v>
      </c>
      <c r="DB170" s="1691">
        <f>IFERROR(VLOOKUP($A170,'2005'!$C$3:$M$205,9,FALSE),0)</f>
        <v>0</v>
      </c>
      <c r="DC170" s="1691">
        <f>IFERROR(VLOOKUP($A170,'2005'!$C$3:$M$205,10,FALSE),0)</f>
        <v>0</v>
      </c>
      <c r="DD170" s="1740">
        <f>IFERROR(VLOOKUP($A170,'2005'!$C$3:$M$205,11,FALSE),0)</f>
        <v>0</v>
      </c>
      <c r="DE170" s="1700">
        <f>IFERROR(VLOOKUP($A170,'2004'!$C$3:$M$213,8,FALSE),0)</f>
        <v>0</v>
      </c>
      <c r="DF170" s="1691">
        <f>IFERROR(VLOOKUP($A170,'2004'!$C$3:$M$213,9,FALSE),0)</f>
        <v>0</v>
      </c>
      <c r="DG170" s="1691">
        <f>IFERROR(VLOOKUP($A170,'2004'!$C$3:$M$213,10,FALSE),0)</f>
        <v>0</v>
      </c>
      <c r="DH170" s="1740">
        <f>IFERROR(VLOOKUP($A170,'2004'!$C$3:$M$213,11,FALSE),0)</f>
        <v>0</v>
      </c>
      <c r="DI170" s="1700">
        <f>IFERROR(VLOOKUP($A170,'2003'!$C$3:$Q$214,12,FALSE),0)</f>
        <v>0</v>
      </c>
      <c r="DJ170" s="1691">
        <f>IFERROR(VLOOKUP($A170,'2003'!$C$3:$Q$214,13,FALSE),0)</f>
        <v>0</v>
      </c>
      <c r="DK170" s="1691">
        <f>IFERROR(VLOOKUP($A170,'2003'!$C$3:$Q$214,14,FALSE),0)</f>
        <v>0</v>
      </c>
      <c r="DL170" s="1740">
        <f>IFERROR(VLOOKUP($A170,'2003'!$C$3:$Q$214,15,FALSE),0)</f>
        <v>0</v>
      </c>
      <c r="DM170" s="1700">
        <f>IFERROR(VLOOKUP($A170,'2002'!$D$3:$R$214,12,FALSE),0)</f>
        <v>0</v>
      </c>
      <c r="DN170" s="1691">
        <f>IFERROR(VLOOKUP($A170,'2002'!$D$3:$R$214,13,FALSE),0)</f>
        <v>0</v>
      </c>
      <c r="DO170" s="1691">
        <f>IFERROR(VLOOKUP($A170,'2002'!$D$3:$R$214,14,FALSE),0)</f>
        <v>0</v>
      </c>
      <c r="DP170" s="1788">
        <f>IFERROR(VLOOKUP($A170,'2002'!$D$3:$R$214,15,FALSE),0)</f>
        <v>0</v>
      </c>
      <c r="DQ170" s="1700">
        <f>IFERROR(VLOOKUP($A170,'Pre 2002'!$C$3:$CK$382,84,FALSE),0)</f>
        <v>0</v>
      </c>
      <c r="DR170" s="1695">
        <f>IFERROR(VLOOKUP($A170,'Pre 2002'!$C$3:$CK$382,85,FALSE),0)</f>
        <v>0</v>
      </c>
      <c r="DS170" s="1695">
        <f>IFERROR(VLOOKUP($A170,'Pre 2002'!$C$3:$CK$382,86,FALSE),0)</f>
        <v>0</v>
      </c>
      <c r="DT170" s="1790">
        <f>IFERROR(VLOOKUP($A170,'Pre 2002'!$C$3:$CK$382,87,FALSE),0)</f>
        <v>0</v>
      </c>
      <c r="DU170" s="1741">
        <f>IFERROR(VLOOKUP(A170,'Pre 2002'!$C$3:$CG$382,83,FALSE),0)</f>
        <v>0</v>
      </c>
      <c r="DY170" s="1731"/>
    </row>
    <row r="171" spans="1:129">
      <c r="A171" s="1778" t="s">
        <v>1883</v>
      </c>
      <c r="B171" s="1562">
        <f t="shared" si="54"/>
        <v>232</v>
      </c>
      <c r="C171" s="1562">
        <f t="shared" si="55"/>
        <v>126</v>
      </c>
      <c r="D171" s="1562">
        <f t="shared" si="56"/>
        <v>19</v>
      </c>
      <c r="E171" s="1563">
        <f t="shared" si="57"/>
        <v>0.5431034482758621</v>
      </c>
      <c r="F171" s="1786">
        <f t="shared" si="58"/>
        <v>4</v>
      </c>
      <c r="G171" s="1595" t="s">
        <v>2159</v>
      </c>
      <c r="H171" s="1567">
        <f>IF(BC171&gt;0,1,0)+IF(BH171&gt;0,1,0)+IF(BP171&gt;0,1,0)+IF(BX171&gt;0,1,0)+IF(CC171&gt;0,1,0)+IF(CH171&gt;0,1,0)+IF(CM171&gt;0,1,0)+IF(CR171&gt;0,1,0)+IF(CW171&gt;0,1,0)+IF(DA171&gt;0,1,0)+IF(DE171&gt;0,1,0)+IF(DI171&gt;0,1,0)+IF(DM171&gt;0,1,0)+DU171</f>
        <v>4</v>
      </c>
      <c r="I171" s="1734">
        <f>SUM(BC171,BH171,BP171,BX171,CC171,CH171,CM171,CR171,CW171,DA171,DE171,DI171,DM171,DQ171)</f>
        <v>232</v>
      </c>
      <c r="J171" s="1734">
        <f t="shared" si="69"/>
        <v>126</v>
      </c>
      <c r="K171" s="1734">
        <f t="shared" si="69"/>
        <v>19</v>
      </c>
      <c r="L171" s="1806">
        <f>IF(I171=0,0,J171/I171)</f>
        <v>0.5431034482758621</v>
      </c>
      <c r="M171" s="1751"/>
      <c r="N171" s="1751"/>
      <c r="O171" s="1700">
        <f>IFERROR(VLOOKUP($A171,'2022'!$B$2:$K$174,3,FALSE),0)</f>
        <v>0</v>
      </c>
      <c r="P171" s="1858">
        <f>IFERROR(VLOOKUP($A171,'2022'!$B$2:$K$174,4,FALSE),0)</f>
        <v>0</v>
      </c>
      <c r="Q171" s="1858">
        <f>IFERROR(VLOOKUP($A171,'2022'!$B$2:$K$174,5,FALSE),0)</f>
        <v>0</v>
      </c>
      <c r="R171" s="1858">
        <f>IFERROR(VLOOKUP($A171,'2022'!$B$2:$K$174,8,FALSE),0)</f>
        <v>0</v>
      </c>
      <c r="S171" s="1740">
        <f>IFERROR(VLOOKUP($A171,'2022'!$B$2:$K$174,10,FALSE),0)</f>
        <v>0</v>
      </c>
      <c r="T171" s="1700">
        <f>IFERROR(VLOOKUP($A171,'2021'!$B$2:$K$174,3,FALSE),0)</f>
        <v>0</v>
      </c>
      <c r="U171" s="1843">
        <f>IFERROR(VLOOKUP($A171,'2021'!$B$2:$K$174,4,FALSE),0)</f>
        <v>0</v>
      </c>
      <c r="V171" s="1843">
        <f>IFERROR(VLOOKUP($A171,'2021'!$B$2:$K$174,5,FALSE),0)</f>
        <v>0</v>
      </c>
      <c r="W171" s="1843">
        <f>IFERROR(VLOOKUP($A171,'2021'!$B$2:$K$174,8,FALSE),0)</f>
        <v>0</v>
      </c>
      <c r="X171" s="1740">
        <f>IFERROR(VLOOKUP($A171,'2021'!$B$2:$K$174,10,FALSE),0)</f>
        <v>0</v>
      </c>
      <c r="Y171" s="1700">
        <f>IFERROR(VLOOKUP($A171,'2020'!$B$2:$K$170,3,FALSE),0)</f>
        <v>0</v>
      </c>
      <c r="Z171" s="1829">
        <f>IFERROR(VLOOKUP($A171,'2020'!$B$2:$K$170,4,FALSE),0)</f>
        <v>0</v>
      </c>
      <c r="AA171" s="1829">
        <f>IFERROR(VLOOKUP($A171,'2020'!$B$2:$K$170,5,FALSE),0)</f>
        <v>0</v>
      </c>
      <c r="AB171" s="1829">
        <f>IFERROR(VLOOKUP($A171,'2020'!$B$2:$K$170,8,FALSE),0)</f>
        <v>0</v>
      </c>
      <c r="AC171" s="1740">
        <f>IFERROR(VLOOKUP($A171,'2020'!$B$2:$K$170,10,FALSE),0)</f>
        <v>0</v>
      </c>
      <c r="AD171" s="1700">
        <f>IFERROR(VLOOKUP($A171,'2019'!$B$2:$K$170,3,FALSE),0)</f>
        <v>0</v>
      </c>
      <c r="AE171" s="1823">
        <f>IFERROR(VLOOKUP($A171,'2019'!$B$2:$K$170,4,FALSE),0)</f>
        <v>0</v>
      </c>
      <c r="AF171" s="1823">
        <f>IFERROR(VLOOKUP($A171,'2019'!$B$2:$K$170,5,FALSE),0)</f>
        <v>0</v>
      </c>
      <c r="AG171" s="1823">
        <f>IFERROR(VLOOKUP($A171,'2019'!$B$2:$K$170,8,FALSE),0)</f>
        <v>0</v>
      </c>
      <c r="AH171" s="1740">
        <f>IFERROR(VLOOKUP($A171,'2019'!$B$2:$K$170,10,FALSE),0)</f>
        <v>0</v>
      </c>
      <c r="AI171" s="1700">
        <f>IFERROR(VLOOKUP($A171,'2018'!$B$2:$K$170,3,FALSE),0)</f>
        <v>0</v>
      </c>
      <c r="AJ171" s="1821">
        <f>IFERROR(VLOOKUP($A171,'2018'!$B$2:$K$170,4,FALSE),0)</f>
        <v>0</v>
      </c>
      <c r="AK171" s="1821">
        <f>IFERROR(VLOOKUP($A171,'2018'!$B$2:$K$170,5,FALSE),0)</f>
        <v>0</v>
      </c>
      <c r="AL171" s="1821">
        <f>IFERROR(VLOOKUP($A171,'2018'!$B$2:$K$170,8,FALSE),0)</f>
        <v>0</v>
      </c>
      <c r="AM171" s="1740">
        <f>IFERROR(VLOOKUP($A171,'2018'!$B$2:$K$170,10,FALSE),0)</f>
        <v>0</v>
      </c>
      <c r="AN171" s="1700">
        <f>IFERROR(VLOOKUP($A171,'2017'!$B$2:$J$163,2,FALSE),0)</f>
        <v>0</v>
      </c>
      <c r="AO171" s="1815">
        <f>IFERROR(VLOOKUP($A171,'2017'!$B$2:$J$163,3,FALSE),0)</f>
        <v>0</v>
      </c>
      <c r="AP171" s="1815">
        <f>IFERROR(VLOOKUP($A171,'2017'!$B$2:$J$163,4,FALSE),0)</f>
        <v>0</v>
      </c>
      <c r="AQ171" s="1815">
        <f>IFERROR(VLOOKUP($A171,'2017'!$B$2:$J$163,7,FALSE),0)</f>
        <v>0</v>
      </c>
      <c r="AR171" s="1740">
        <f>IFERROR(VLOOKUP($A171,'2017'!$B$2:$J$163,9,FALSE),0)</f>
        <v>0</v>
      </c>
      <c r="AS171" s="1700">
        <f>IFERROR(VLOOKUP($A171,'2016'!$B$2:$K$165,3,FALSE),0)</f>
        <v>0</v>
      </c>
      <c r="AT171" s="1796">
        <f>IFERROR(VLOOKUP($A171,'2016'!$B$2:$K$165,4,FALSE),0)</f>
        <v>0</v>
      </c>
      <c r="AU171" s="1796">
        <f>IFERROR(VLOOKUP($A171,'2016'!$B$2:$K$165,5,FALSE),0)</f>
        <v>0</v>
      </c>
      <c r="AV171" s="1796">
        <f>IFERROR(VLOOKUP($A171,'2016'!$B$2:$K$165,8,FALSE),0)</f>
        <v>0</v>
      </c>
      <c r="AW171" s="1740">
        <f>IFERROR(VLOOKUP($A171,'2016'!$B$2:$K$165,10,FALSE),0)</f>
        <v>0</v>
      </c>
      <c r="AX171" s="1700">
        <f>IFERROR(VLOOKUP($A171,'2015'!$B$2:$K$165,3,FALSE),0)</f>
        <v>0</v>
      </c>
      <c r="AY171" s="1695">
        <f>IFERROR(VLOOKUP($A171,'2015'!$B$2:$K$165,4,FALSE),0)</f>
        <v>0</v>
      </c>
      <c r="AZ171" s="1695">
        <f>IFERROR(VLOOKUP($A171,'2015'!$B$2:$K$165,5,FALSE),0)</f>
        <v>0</v>
      </c>
      <c r="BA171" s="1695">
        <f>IFERROR(VLOOKUP($A171,'2015'!$B$2:$K$165,8,FALSE),0)</f>
        <v>0</v>
      </c>
      <c r="BB171" s="1740">
        <f>IFERROR(VLOOKUP($A171,'2015'!$B$2:$K$165,10,FALSE),0)</f>
        <v>0</v>
      </c>
      <c r="BC171" s="1700">
        <f>IFERROR(VLOOKUP($A171,'2014'!$B$2:$K$157,3,FALSE),0)</f>
        <v>0</v>
      </c>
      <c r="BD171" s="1691">
        <f>IFERROR(VLOOKUP($A171,'2014'!$B$2:$K$157,4,FALSE),0)</f>
        <v>0</v>
      </c>
      <c r="BE171" s="1691">
        <f>IFERROR(VLOOKUP($A171,'2014'!$B$2:$K$157,5,FALSE),0)</f>
        <v>0</v>
      </c>
      <c r="BF171" s="1691">
        <f>IFERROR(VLOOKUP($A171,'2014'!$B$2:$K$157,8,FALSE),0)</f>
        <v>0</v>
      </c>
      <c r="BG171" s="1740">
        <f>IFERROR(VLOOKUP($A171,'2014'!$B$2:$K$157,10,FALSE),0)</f>
        <v>0</v>
      </c>
      <c r="BH171" s="1700">
        <f>IFERROR(VLOOKUP($A171,'2013'!$D$4:$I$249,2,FALSE),0)</f>
        <v>0</v>
      </c>
      <c r="BI171" s="1691">
        <f>IFERROR(VLOOKUP($A171,'2013'!$D$4:$I$249,3,FALSE),0)</f>
        <v>0</v>
      </c>
      <c r="BJ171" s="1691">
        <f>IFERROR(VLOOKUP($A171,'2013'!$D$4:$I$249,4,FALSE),0)</f>
        <v>0</v>
      </c>
      <c r="BK171" s="1691">
        <f>IFERROR(VLOOKUP($A171,'2013'!$D$4:$I$249,5,FALSE),0)</f>
        <v>0</v>
      </c>
      <c r="BL171" s="1740">
        <f>IFERROR(VLOOKUP($A171,'2013'!$D$4:$I$249,6,FALSE),0)</f>
        <v>0</v>
      </c>
      <c r="BM171" s="1737">
        <f>IFERROR(VLOOKUP($A171,'2012'!$D$3:$O$172,2,FALSE),0)</f>
        <v>0</v>
      </c>
      <c r="BN171" s="1691">
        <f>IFERROR(VLOOKUP($A171,'2012'!$D$3:$O$172,3,FALSE),0)</f>
        <v>0</v>
      </c>
      <c r="BO171" s="1743">
        <f>IFERROR(VLOOKUP($A171,'2012'!$D$3:$O$172,4,FALSE),0)</f>
        <v>0</v>
      </c>
      <c r="BP171" s="1700">
        <f>IFERROR(VLOOKUP($A171,'2012'!$D$3:$O$172,5,FALSE),0)</f>
        <v>0</v>
      </c>
      <c r="BQ171" s="1691">
        <f>IFERROR(VLOOKUP($A171,'2012'!$D$3:$O$172,6,FALSE),0)</f>
        <v>0</v>
      </c>
      <c r="BR171" s="1691">
        <f>IFERROR(VLOOKUP($A171,'2012'!$D$3:$O$172,7,FALSE),0)</f>
        <v>0</v>
      </c>
      <c r="BS171" s="1691">
        <f>IFERROR(VLOOKUP($A171,'2012'!$D$3:$O$172,8,FALSE),0)</f>
        <v>0</v>
      </c>
      <c r="BT171" s="1740">
        <f>IFERROR(VLOOKUP($A171,'2012'!$D$3:$O$172,9,FALSE),0)</f>
        <v>0</v>
      </c>
      <c r="BX171" s="1700">
        <f>IFERROR(VLOOKUP($A171,'2011'!$D$4:$I$251,2,FALSE),0)</f>
        <v>0</v>
      </c>
      <c r="BY171" s="1691">
        <f>IFERROR(VLOOKUP($A171,'2011'!$D$4:$I$251,3,FALSE),0)</f>
        <v>0</v>
      </c>
      <c r="BZ171" s="1691">
        <f>IFERROR(VLOOKUP($A171,'2011'!$D$4:$I$251,4,FALSE),0)</f>
        <v>0</v>
      </c>
      <c r="CA171" s="1691">
        <f>IFERROR(VLOOKUP($A171,'2011'!$D$4:$I$251,5,FALSE),0)</f>
        <v>0</v>
      </c>
      <c r="CB171" s="1740">
        <f>IFERROR(VLOOKUP($A171,'2011'!$D$4:$I$251,6,FALSE),0)</f>
        <v>0</v>
      </c>
      <c r="CC171" s="1700">
        <f>IFERROR(VLOOKUP($A171,'2010'!$C$3:$H$234,2,FALSE),0)</f>
        <v>0</v>
      </c>
      <c r="CD171" s="1691">
        <f>IFERROR(VLOOKUP($A171,'2010'!$C$3:$H$234,3,FALSE),0)</f>
        <v>0</v>
      </c>
      <c r="CE171" s="1691">
        <f>IFERROR(VLOOKUP($A171,'2010'!$C$3:$H$234,4,FALSE),0)</f>
        <v>0</v>
      </c>
      <c r="CF171" s="1691">
        <f>IFERROR(VLOOKUP($A171,'2010'!$C$3:$H$234,5,FALSE),0)</f>
        <v>0</v>
      </c>
      <c r="CG171" s="1740">
        <f>IFERROR(VLOOKUP($A171,'2010'!$C$3:$H$234,6,FALSE),0)</f>
        <v>0</v>
      </c>
      <c r="CH171" s="1700">
        <f>IFERROR(VLOOKUP($A171,'2009'!$C$3:$H$242,2,FALSE),0)</f>
        <v>0</v>
      </c>
      <c r="CI171" s="1691">
        <f>IFERROR(VLOOKUP($A171,'2009'!$C$3:$H$242,3,FALSE),0)</f>
        <v>0</v>
      </c>
      <c r="CJ171" s="1691">
        <f>IFERROR(VLOOKUP($A171,'2009'!$C$3:$H$242,4,FALSE),0)</f>
        <v>0</v>
      </c>
      <c r="CK171" s="1691">
        <f>IFERROR(VLOOKUP($A171,'2009'!$C$3:$H$242,5,FALSE),0)</f>
        <v>0</v>
      </c>
      <c r="CL171" s="1740">
        <f>IFERROR(VLOOKUP($A171,'2009'!$C$3:$H$242,6,FALSE),0)</f>
        <v>0</v>
      </c>
      <c r="CM171" s="1700">
        <f>IFERROR(VLOOKUP($A171,'2008'!$C$3:$H$229,2,FALSE),0)</f>
        <v>0</v>
      </c>
      <c r="CN171" s="1691">
        <f>IFERROR(VLOOKUP($A171,'2008'!$C$3:$H$229,3,FALSE),0)</f>
        <v>0</v>
      </c>
      <c r="CO171" s="1691">
        <f>IFERROR(VLOOKUP($A171,'2008'!$C$3:$H$229,4,FALSE),0)</f>
        <v>0</v>
      </c>
      <c r="CP171" s="1691">
        <f>IFERROR(VLOOKUP($A171,'2008'!$C$3:$H$229,5,FALSE),0)</f>
        <v>0</v>
      </c>
      <c r="CQ171" s="1740">
        <f>IFERROR(VLOOKUP($A171,'2008'!$C$3:$H$229,6,FALSE),0)</f>
        <v>0</v>
      </c>
      <c r="CR171" s="1700">
        <f>IFERROR(VLOOKUP($A171,'2007'!$C$3:$M$238,7,FALSE),0)</f>
        <v>0</v>
      </c>
      <c r="CS171" s="1691">
        <f>IFERROR(VLOOKUP($A171,'2007'!$C$3:$M$238,8,FALSE),0)</f>
        <v>0</v>
      </c>
      <c r="CT171" s="1691">
        <f>IFERROR(VLOOKUP($A171,'2007'!$C$3:$M$238,9,FALSE),0)</f>
        <v>0</v>
      </c>
      <c r="CU171" s="1691">
        <f>IFERROR(VLOOKUP($A171,'2007'!$C$3:$M$238,10,FALSE),0)</f>
        <v>0</v>
      </c>
      <c r="CV171" s="1740">
        <f>IFERROR(VLOOKUP($A171,'2007'!$C$3:$M$238,11,FALSE),0)</f>
        <v>0</v>
      </c>
      <c r="CW171" s="1700">
        <f>IFERROR(VLOOKUP($A171,'2006'!$A$2:$F$200,2,FALSE),0)</f>
        <v>0</v>
      </c>
      <c r="CX171" s="1691">
        <f>IFERROR(VLOOKUP($A171,'2006'!$A$2:$F$200,4,FALSE),0)</f>
        <v>0</v>
      </c>
      <c r="CY171" s="1691">
        <f>IFERROR(VLOOKUP($A171,'2006'!$A$2:$F$200,5,FALSE),0)</f>
        <v>0</v>
      </c>
      <c r="CZ171" s="1740">
        <f>IFERROR(VLOOKUP($A171,'2006'!$A$2:$F$200,6,FALSE),0)</f>
        <v>0</v>
      </c>
      <c r="DA171" s="1700">
        <f>IFERROR(VLOOKUP($A171,'2005'!$C$3:$M$205,8,FALSE),0)</f>
        <v>0</v>
      </c>
      <c r="DB171" s="1691">
        <f>IFERROR(VLOOKUP($A171,'2005'!$C$3:$M$205,9,FALSE),0)</f>
        <v>0</v>
      </c>
      <c r="DC171" s="1691">
        <f>IFERROR(VLOOKUP($A171,'2005'!$C$3:$M$205,10,FALSE),0)</f>
        <v>0</v>
      </c>
      <c r="DD171" s="1740">
        <f>IFERROR(VLOOKUP($A171,'2005'!$C$3:$M$205,11,FALSE),0)</f>
        <v>0</v>
      </c>
      <c r="DE171" s="1700">
        <f>IFERROR(VLOOKUP($A171,'2004'!$C$3:$M$213,8,FALSE),0)</f>
        <v>0</v>
      </c>
      <c r="DF171" s="1691">
        <f>IFERROR(VLOOKUP($A171,'2004'!$C$3:$M$213,9,FALSE),0)</f>
        <v>0</v>
      </c>
      <c r="DG171" s="1691">
        <f>IFERROR(VLOOKUP($A171,'2004'!$C$3:$M$213,10,FALSE),0)</f>
        <v>0</v>
      </c>
      <c r="DH171" s="1740">
        <f>IFERROR(VLOOKUP($A171,'2004'!$C$3:$M$213,11,FALSE),0)</f>
        <v>0</v>
      </c>
      <c r="DI171" s="1700">
        <f>IFERROR(VLOOKUP($A171,'2003'!$C$3:$Q$214,12,FALSE),0)</f>
        <v>0</v>
      </c>
      <c r="DJ171" s="1691">
        <f>IFERROR(VLOOKUP($A171,'2003'!$C$3:$Q$214,13,FALSE),0)</f>
        <v>0</v>
      </c>
      <c r="DK171" s="1691">
        <f>IFERROR(VLOOKUP($A171,'2003'!$C$3:$Q$214,14,FALSE),0)</f>
        <v>0</v>
      </c>
      <c r="DL171" s="1740">
        <f>IFERROR(VLOOKUP($A171,'2003'!$C$3:$Q$214,15,FALSE),0)</f>
        <v>0</v>
      </c>
      <c r="DM171" s="1700">
        <f>IFERROR(VLOOKUP($A171,'2002'!$D$3:$R$214,12,FALSE),0)</f>
        <v>0</v>
      </c>
      <c r="DN171" s="1691">
        <f>IFERROR(VLOOKUP($A171,'2002'!$D$3:$R$214,13,FALSE),0)</f>
        <v>0</v>
      </c>
      <c r="DO171" s="1691">
        <f>IFERROR(VLOOKUP($A171,'2002'!$D$3:$R$214,14,FALSE),0)</f>
        <v>0</v>
      </c>
      <c r="DP171" s="1788">
        <f>IFERROR(VLOOKUP($A171,'2002'!$D$3:$R$214,15,FALSE),0)</f>
        <v>0</v>
      </c>
      <c r="DQ171" s="1700">
        <f>IFERROR(VLOOKUP($A171,'Pre 2002'!$C$3:$CK$382,84,FALSE),0)</f>
        <v>232</v>
      </c>
      <c r="DR171" s="1695">
        <f>IFERROR(VLOOKUP($A171,'Pre 2002'!$C$3:$CK$382,85,FALSE),0)</f>
        <v>126</v>
      </c>
      <c r="DS171" s="1695">
        <f>IFERROR(VLOOKUP($A171,'Pre 2002'!$C$3:$CK$382,86,FALSE),0)</f>
        <v>19</v>
      </c>
      <c r="DT171" s="1790">
        <f>IFERROR(VLOOKUP($A171,'Pre 2002'!$C$3:$CK$382,87,FALSE),0)</f>
        <v>0.5431034482758621</v>
      </c>
      <c r="DU171" s="1741">
        <f>IFERROR(VLOOKUP(A171,'Pre 2002'!$C$3:$CG$382,83,FALSE),0)</f>
        <v>4</v>
      </c>
      <c r="DY171" s="1731"/>
    </row>
    <row r="172" spans="1:129">
      <c r="A172" s="1778" t="s">
        <v>1933</v>
      </c>
      <c r="B172" s="1562">
        <f t="shared" si="54"/>
        <v>1037</v>
      </c>
      <c r="C172" s="1562">
        <f t="shared" si="55"/>
        <v>530</v>
      </c>
      <c r="D172" s="1562">
        <f t="shared" si="56"/>
        <v>19</v>
      </c>
      <c r="E172" s="1563">
        <f t="shared" si="57"/>
        <v>0.5110896817743491</v>
      </c>
      <c r="F172" s="1786">
        <f t="shared" si="58"/>
        <v>20</v>
      </c>
      <c r="G172" s="1595" t="s">
        <v>2159</v>
      </c>
      <c r="H172" s="1567">
        <f>IF(BC172&gt;0,1,0)+IF(BH172&gt;0,1,0)+IF(BP172&gt;0,1,0)+IF(BX172&gt;0,1,0)+IF(CC172&gt;0,1,0)+IF(CH172&gt;0,1,0)+IF(CM172&gt;0,1,0)+IF(CR172&gt;0,1,0)+IF(CW172&gt;0,1,0)+IF(DA172&gt;0,1,0)+IF(DE172&gt;0,1,0)+IF(DI172&gt;0,1,0)+IF(DM172&gt;0,1,0)+DU172</f>
        <v>20</v>
      </c>
      <c r="I172" s="1734">
        <f>SUM(BC172,BH172,BP172,BX172,CC172,CH172,CM172,CR172,CW172,DA172,DE172,DI172,DM172,DQ172)</f>
        <v>1037</v>
      </c>
      <c r="J172" s="1734">
        <f t="shared" si="69"/>
        <v>530</v>
      </c>
      <c r="K172" s="1734">
        <f t="shared" si="69"/>
        <v>19</v>
      </c>
      <c r="L172" s="1806">
        <f>IF(I172=0,0,J172/I172)</f>
        <v>0.5110896817743491</v>
      </c>
      <c r="M172" s="1751"/>
      <c r="N172" s="1751"/>
      <c r="O172" s="1700">
        <f>IFERROR(VLOOKUP($A172,'2022'!$B$2:$K$174,3,FALSE),0)</f>
        <v>0</v>
      </c>
      <c r="P172" s="1858">
        <f>IFERROR(VLOOKUP($A172,'2022'!$B$2:$K$174,4,FALSE),0)</f>
        <v>0</v>
      </c>
      <c r="Q172" s="1858">
        <f>IFERROR(VLOOKUP($A172,'2022'!$B$2:$K$174,5,FALSE),0)</f>
        <v>0</v>
      </c>
      <c r="R172" s="1858">
        <f>IFERROR(VLOOKUP($A172,'2022'!$B$2:$K$174,8,FALSE),0)</f>
        <v>0</v>
      </c>
      <c r="S172" s="1740">
        <f>IFERROR(VLOOKUP($A172,'2022'!$B$2:$K$174,10,FALSE),0)</f>
        <v>0</v>
      </c>
      <c r="T172" s="1700">
        <f>IFERROR(VLOOKUP($A172,'2021'!$B$2:$K$174,3,FALSE),0)</f>
        <v>0</v>
      </c>
      <c r="U172" s="1843">
        <f>IFERROR(VLOOKUP($A172,'2021'!$B$2:$K$174,4,FALSE),0)</f>
        <v>0</v>
      </c>
      <c r="V172" s="1843">
        <f>IFERROR(VLOOKUP($A172,'2021'!$B$2:$K$174,5,FALSE),0)</f>
        <v>0</v>
      </c>
      <c r="W172" s="1843">
        <f>IFERROR(VLOOKUP($A172,'2021'!$B$2:$K$174,8,FALSE),0)</f>
        <v>0</v>
      </c>
      <c r="X172" s="1740">
        <f>IFERROR(VLOOKUP($A172,'2021'!$B$2:$K$174,10,FALSE),0)</f>
        <v>0</v>
      </c>
      <c r="Y172" s="1700">
        <f>IFERROR(VLOOKUP($A172,'2020'!$B$2:$K$170,3,FALSE),0)</f>
        <v>0</v>
      </c>
      <c r="Z172" s="1829">
        <f>IFERROR(VLOOKUP($A172,'2020'!$B$2:$K$170,4,FALSE),0)</f>
        <v>0</v>
      </c>
      <c r="AA172" s="1829">
        <f>IFERROR(VLOOKUP($A172,'2020'!$B$2:$K$170,5,FALSE),0)</f>
        <v>0</v>
      </c>
      <c r="AB172" s="1829">
        <f>IFERROR(VLOOKUP($A172,'2020'!$B$2:$K$170,8,FALSE),0)</f>
        <v>0</v>
      </c>
      <c r="AC172" s="1740">
        <f>IFERROR(VLOOKUP($A172,'2020'!$B$2:$K$170,10,FALSE),0)</f>
        <v>0</v>
      </c>
      <c r="AD172" s="1700">
        <f>IFERROR(VLOOKUP($A172,'2019'!$B$2:$K$170,3,FALSE),0)</f>
        <v>0</v>
      </c>
      <c r="AE172" s="1823">
        <f>IFERROR(VLOOKUP($A172,'2019'!$B$2:$K$170,4,FALSE),0)</f>
        <v>0</v>
      </c>
      <c r="AF172" s="1823">
        <f>IFERROR(VLOOKUP($A172,'2019'!$B$2:$K$170,5,FALSE),0)</f>
        <v>0</v>
      </c>
      <c r="AG172" s="1823">
        <f>IFERROR(VLOOKUP($A172,'2019'!$B$2:$K$170,8,FALSE),0)</f>
        <v>0</v>
      </c>
      <c r="AH172" s="1740">
        <f>IFERROR(VLOOKUP($A172,'2019'!$B$2:$K$170,10,FALSE),0)</f>
        <v>0</v>
      </c>
      <c r="AI172" s="1700">
        <f>IFERROR(VLOOKUP($A172,'2018'!$B$2:$K$170,3,FALSE),0)</f>
        <v>0</v>
      </c>
      <c r="AJ172" s="1821">
        <f>IFERROR(VLOOKUP($A172,'2018'!$B$2:$K$170,4,FALSE),0)</f>
        <v>0</v>
      </c>
      <c r="AK172" s="1821">
        <f>IFERROR(VLOOKUP($A172,'2018'!$B$2:$K$170,5,FALSE),0)</f>
        <v>0</v>
      </c>
      <c r="AL172" s="1821">
        <f>IFERROR(VLOOKUP($A172,'2018'!$B$2:$K$170,8,FALSE),0)</f>
        <v>0</v>
      </c>
      <c r="AM172" s="1740">
        <f>IFERROR(VLOOKUP($A172,'2018'!$B$2:$K$170,10,FALSE),0)</f>
        <v>0</v>
      </c>
      <c r="AN172" s="1700">
        <f>IFERROR(VLOOKUP($A172,'2017'!$B$2:$J$163,2,FALSE),0)</f>
        <v>0</v>
      </c>
      <c r="AO172" s="1815">
        <f>IFERROR(VLOOKUP($A172,'2017'!$B$2:$J$163,3,FALSE),0)</f>
        <v>0</v>
      </c>
      <c r="AP172" s="1815">
        <f>IFERROR(VLOOKUP($A172,'2017'!$B$2:$J$163,4,FALSE),0)</f>
        <v>0</v>
      </c>
      <c r="AQ172" s="1815">
        <f>IFERROR(VLOOKUP($A172,'2017'!$B$2:$J$163,7,FALSE),0)</f>
        <v>0</v>
      </c>
      <c r="AR172" s="1740">
        <f>IFERROR(VLOOKUP($A172,'2017'!$B$2:$J$163,9,FALSE),0)</f>
        <v>0</v>
      </c>
      <c r="AS172" s="1700">
        <f>IFERROR(VLOOKUP($A172,'2016'!$B$2:$K$165,3,FALSE),0)</f>
        <v>0</v>
      </c>
      <c r="AT172" s="1796">
        <f>IFERROR(VLOOKUP($A172,'2016'!$B$2:$K$165,4,FALSE),0)</f>
        <v>0</v>
      </c>
      <c r="AU172" s="1796">
        <f>IFERROR(VLOOKUP($A172,'2016'!$B$2:$K$165,5,FALSE),0)</f>
        <v>0</v>
      </c>
      <c r="AV172" s="1796">
        <f>IFERROR(VLOOKUP($A172,'2016'!$B$2:$K$165,8,FALSE),0)</f>
        <v>0</v>
      </c>
      <c r="AW172" s="1740">
        <f>IFERROR(VLOOKUP($A172,'2016'!$B$2:$K$165,10,FALSE),0)</f>
        <v>0</v>
      </c>
      <c r="AX172" s="1700">
        <f>IFERROR(VLOOKUP($A172,'2015'!$B$2:$K$165,3,FALSE),0)</f>
        <v>0</v>
      </c>
      <c r="AY172" s="1695">
        <f>IFERROR(VLOOKUP($A172,'2015'!$B$2:$K$165,4,FALSE),0)</f>
        <v>0</v>
      </c>
      <c r="AZ172" s="1695">
        <f>IFERROR(VLOOKUP($A172,'2015'!$B$2:$K$165,5,FALSE),0)</f>
        <v>0</v>
      </c>
      <c r="BA172" s="1695">
        <f>IFERROR(VLOOKUP($A172,'2015'!$B$2:$K$165,8,FALSE),0)</f>
        <v>0</v>
      </c>
      <c r="BB172" s="1740">
        <f>IFERROR(VLOOKUP($A172,'2015'!$B$2:$K$165,10,FALSE),0)</f>
        <v>0</v>
      </c>
      <c r="BC172" s="1700">
        <f>IFERROR(VLOOKUP($A172,'2014'!$B$2:$K$157,3,FALSE),0)</f>
        <v>0</v>
      </c>
      <c r="BD172" s="1691">
        <f>IFERROR(VLOOKUP($A172,'2014'!$B$2:$K$157,4,FALSE),0)</f>
        <v>0</v>
      </c>
      <c r="BE172" s="1691">
        <f>IFERROR(VLOOKUP($A172,'2014'!$B$2:$K$157,5,FALSE),0)</f>
        <v>0</v>
      </c>
      <c r="BF172" s="1691">
        <f>IFERROR(VLOOKUP($A172,'2014'!$B$2:$K$157,8,FALSE),0)</f>
        <v>0</v>
      </c>
      <c r="BG172" s="1740">
        <f>IFERROR(VLOOKUP($A172,'2014'!$B$2:$K$157,10,FALSE),0)</f>
        <v>0</v>
      </c>
      <c r="BH172" s="1700">
        <f>IFERROR(VLOOKUP($A172,'2013'!$D$4:$I$249,2,FALSE),0)</f>
        <v>0</v>
      </c>
      <c r="BI172" s="1691">
        <f>IFERROR(VLOOKUP($A172,'2013'!$D$4:$I$249,3,FALSE),0)</f>
        <v>0</v>
      </c>
      <c r="BJ172" s="1691">
        <f>IFERROR(VLOOKUP($A172,'2013'!$D$4:$I$249,4,FALSE),0)</f>
        <v>0</v>
      </c>
      <c r="BK172" s="1691">
        <f>IFERROR(VLOOKUP($A172,'2013'!$D$4:$I$249,5,FALSE),0)</f>
        <v>0</v>
      </c>
      <c r="BL172" s="1740">
        <f>IFERROR(VLOOKUP($A172,'2013'!$D$4:$I$249,6,FALSE),0)</f>
        <v>0</v>
      </c>
      <c r="BM172" s="1737">
        <f>IFERROR(VLOOKUP($A172,'2012'!$D$3:$O$172,2,FALSE),0)</f>
        <v>0</v>
      </c>
      <c r="BN172" s="1691">
        <f>IFERROR(VLOOKUP($A172,'2012'!$D$3:$O$172,3,FALSE),0)</f>
        <v>0</v>
      </c>
      <c r="BO172" s="1743">
        <f>IFERROR(VLOOKUP($A172,'2012'!$D$3:$O$172,4,FALSE),0)</f>
        <v>0</v>
      </c>
      <c r="BP172" s="1700">
        <f>IFERROR(VLOOKUP($A172,'2012'!$D$3:$O$172,5,FALSE),0)</f>
        <v>0</v>
      </c>
      <c r="BQ172" s="1691">
        <f>IFERROR(VLOOKUP($A172,'2012'!$D$3:$O$172,6,FALSE),0)</f>
        <v>0</v>
      </c>
      <c r="BR172" s="1691">
        <f>IFERROR(VLOOKUP($A172,'2012'!$D$3:$O$172,7,FALSE),0)</f>
        <v>0</v>
      </c>
      <c r="BS172" s="1691">
        <f>IFERROR(VLOOKUP($A172,'2012'!$D$3:$O$172,8,FALSE),0)</f>
        <v>0</v>
      </c>
      <c r="BT172" s="1740">
        <f>IFERROR(VLOOKUP($A172,'2012'!$D$3:$O$172,9,FALSE),0)</f>
        <v>0</v>
      </c>
      <c r="BX172" s="1700">
        <f>IFERROR(VLOOKUP($A172,'2011'!$D$4:$I$251,2,FALSE),0)</f>
        <v>0</v>
      </c>
      <c r="BY172" s="1691">
        <f>IFERROR(VLOOKUP($A172,'2011'!$D$4:$I$251,3,FALSE),0)</f>
        <v>0</v>
      </c>
      <c r="BZ172" s="1691">
        <f>IFERROR(VLOOKUP($A172,'2011'!$D$4:$I$251,4,FALSE),0)</f>
        <v>0</v>
      </c>
      <c r="CA172" s="1691">
        <f>IFERROR(VLOOKUP($A172,'2011'!$D$4:$I$251,5,FALSE),0)</f>
        <v>0</v>
      </c>
      <c r="CB172" s="1740">
        <f>IFERROR(VLOOKUP($A172,'2011'!$D$4:$I$251,6,FALSE),0)</f>
        <v>0</v>
      </c>
      <c r="CC172" s="1700">
        <f>IFERROR(VLOOKUP($A172,'2010'!$C$3:$H$234,2,FALSE),0)</f>
        <v>0</v>
      </c>
      <c r="CD172" s="1691">
        <f>IFERROR(VLOOKUP($A172,'2010'!$C$3:$H$234,3,FALSE),0)</f>
        <v>0</v>
      </c>
      <c r="CE172" s="1691">
        <f>IFERROR(VLOOKUP($A172,'2010'!$C$3:$H$234,4,FALSE),0)</f>
        <v>0</v>
      </c>
      <c r="CF172" s="1691">
        <f>IFERROR(VLOOKUP($A172,'2010'!$C$3:$H$234,5,FALSE),0)</f>
        <v>0</v>
      </c>
      <c r="CG172" s="1740">
        <f>IFERROR(VLOOKUP($A172,'2010'!$C$3:$H$234,6,FALSE),0)</f>
        <v>0</v>
      </c>
      <c r="CH172" s="1700">
        <f>IFERROR(VLOOKUP($A172,'2009'!$C$3:$H$242,2,FALSE),0)</f>
        <v>0</v>
      </c>
      <c r="CI172" s="1691">
        <f>IFERROR(VLOOKUP($A172,'2009'!$C$3:$H$242,3,FALSE),0)</f>
        <v>0</v>
      </c>
      <c r="CJ172" s="1691">
        <f>IFERROR(VLOOKUP($A172,'2009'!$C$3:$H$242,4,FALSE),0)</f>
        <v>0</v>
      </c>
      <c r="CK172" s="1691">
        <f>IFERROR(VLOOKUP($A172,'2009'!$C$3:$H$242,5,FALSE),0)</f>
        <v>0</v>
      </c>
      <c r="CL172" s="1740">
        <f>IFERROR(VLOOKUP($A172,'2009'!$C$3:$H$242,6,FALSE),0)</f>
        <v>0</v>
      </c>
      <c r="CM172" s="1700">
        <f>IFERROR(VLOOKUP($A172,'2008'!$C$3:$H$229,2,FALSE),0)</f>
        <v>0</v>
      </c>
      <c r="CN172" s="1691">
        <f>IFERROR(VLOOKUP($A172,'2008'!$C$3:$H$229,3,FALSE),0)</f>
        <v>0</v>
      </c>
      <c r="CO172" s="1691">
        <f>IFERROR(VLOOKUP($A172,'2008'!$C$3:$H$229,4,FALSE),0)</f>
        <v>0</v>
      </c>
      <c r="CP172" s="1691">
        <f>IFERROR(VLOOKUP($A172,'2008'!$C$3:$H$229,5,FALSE),0)</f>
        <v>0</v>
      </c>
      <c r="CQ172" s="1740">
        <f>IFERROR(VLOOKUP($A172,'2008'!$C$3:$H$229,6,FALSE),0)</f>
        <v>0</v>
      </c>
      <c r="CR172" s="1700">
        <f>IFERROR(VLOOKUP($A172,'2007'!$C$3:$M$238,7,FALSE),0)</f>
        <v>0</v>
      </c>
      <c r="CS172" s="1691">
        <f>IFERROR(VLOOKUP($A172,'2007'!$C$3:$M$238,8,FALSE),0)</f>
        <v>0</v>
      </c>
      <c r="CT172" s="1691">
        <f>IFERROR(VLOOKUP($A172,'2007'!$C$3:$M$238,9,FALSE),0)</f>
        <v>0</v>
      </c>
      <c r="CU172" s="1691">
        <f>IFERROR(VLOOKUP($A172,'2007'!$C$3:$M$238,10,FALSE),0)</f>
        <v>0</v>
      </c>
      <c r="CV172" s="1740">
        <f>IFERROR(VLOOKUP($A172,'2007'!$C$3:$M$238,11,FALSE),0)</f>
        <v>0</v>
      </c>
      <c r="CW172" s="1700">
        <f>IFERROR(VLOOKUP($A172,'2006'!$A$2:$F$200,2,FALSE),0)</f>
        <v>0</v>
      </c>
      <c r="CX172" s="1691">
        <f>IFERROR(VLOOKUP($A172,'2006'!$A$2:$F$200,4,FALSE),0)</f>
        <v>0</v>
      </c>
      <c r="CY172" s="1691">
        <f>IFERROR(VLOOKUP($A172,'2006'!$A$2:$F$200,5,FALSE),0)</f>
        <v>0</v>
      </c>
      <c r="CZ172" s="1740">
        <f>IFERROR(VLOOKUP($A172,'2006'!$A$2:$F$200,6,FALSE),0)</f>
        <v>0</v>
      </c>
      <c r="DA172" s="1700">
        <f>IFERROR(VLOOKUP($A172,'2005'!$C$3:$M$205,8,FALSE),0)</f>
        <v>0</v>
      </c>
      <c r="DB172" s="1691">
        <f>IFERROR(VLOOKUP($A172,'2005'!$C$3:$M$205,9,FALSE),0)</f>
        <v>0</v>
      </c>
      <c r="DC172" s="1691">
        <f>IFERROR(VLOOKUP($A172,'2005'!$C$3:$M$205,10,FALSE),0)</f>
        <v>0</v>
      </c>
      <c r="DD172" s="1740">
        <f>IFERROR(VLOOKUP($A172,'2005'!$C$3:$M$205,11,FALSE),0)</f>
        <v>0</v>
      </c>
      <c r="DE172" s="1700">
        <f>IFERROR(VLOOKUP($A172,'2004'!$C$3:$M$213,8,FALSE),0)</f>
        <v>0</v>
      </c>
      <c r="DF172" s="1691">
        <f>IFERROR(VLOOKUP($A172,'2004'!$C$3:$M$213,9,FALSE),0)</f>
        <v>0</v>
      </c>
      <c r="DG172" s="1691">
        <f>IFERROR(VLOOKUP($A172,'2004'!$C$3:$M$213,10,FALSE),0)</f>
        <v>0</v>
      </c>
      <c r="DH172" s="1740">
        <f>IFERROR(VLOOKUP($A172,'2004'!$C$3:$M$213,11,FALSE),0)</f>
        <v>0</v>
      </c>
      <c r="DI172" s="1700">
        <f>IFERROR(VLOOKUP($A172,'2003'!$C$3:$Q$214,12,FALSE),0)</f>
        <v>0</v>
      </c>
      <c r="DJ172" s="1691">
        <f>IFERROR(VLOOKUP($A172,'2003'!$C$3:$Q$214,13,FALSE),0)</f>
        <v>0</v>
      </c>
      <c r="DK172" s="1691">
        <f>IFERROR(VLOOKUP($A172,'2003'!$C$3:$Q$214,14,FALSE),0)</f>
        <v>0</v>
      </c>
      <c r="DL172" s="1740">
        <f>IFERROR(VLOOKUP($A172,'2003'!$C$3:$Q$214,15,FALSE),0)</f>
        <v>0</v>
      </c>
      <c r="DM172" s="1700">
        <f>IFERROR(VLOOKUP($A172,'2002'!$D$3:$R$214,12,FALSE),0)</f>
        <v>0</v>
      </c>
      <c r="DN172" s="1691">
        <f>IFERROR(VLOOKUP($A172,'2002'!$D$3:$R$214,13,FALSE),0)</f>
        <v>0</v>
      </c>
      <c r="DO172" s="1691">
        <f>IFERROR(VLOOKUP($A172,'2002'!$D$3:$R$214,14,FALSE),0)</f>
        <v>0</v>
      </c>
      <c r="DP172" s="1788">
        <f>IFERROR(VLOOKUP($A172,'2002'!$D$3:$R$214,15,FALSE),0)</f>
        <v>0</v>
      </c>
      <c r="DQ172" s="1700">
        <f>IFERROR(VLOOKUP($A172,'Pre 2002'!$C$3:$CK$382,84,FALSE),0)</f>
        <v>1037</v>
      </c>
      <c r="DR172" s="1695">
        <f>IFERROR(VLOOKUP($A172,'Pre 2002'!$C$3:$CK$382,85,FALSE),0)</f>
        <v>530</v>
      </c>
      <c r="DS172" s="1695">
        <f>IFERROR(VLOOKUP($A172,'Pre 2002'!$C$3:$CK$382,86,FALSE),0)</f>
        <v>19</v>
      </c>
      <c r="DT172" s="1790">
        <f>IFERROR(VLOOKUP($A172,'Pre 2002'!$C$3:$CK$382,87,FALSE),0)</f>
        <v>0.5110896817743491</v>
      </c>
      <c r="DU172" s="1741">
        <f>IFERROR(VLOOKUP(A172,'Pre 2002'!$C$3:$CG$382,83,FALSE),0)</f>
        <v>20</v>
      </c>
      <c r="DY172" s="1731"/>
    </row>
    <row r="173" spans="1:129">
      <c r="A173" s="1778" t="s">
        <v>2000</v>
      </c>
      <c r="B173" s="1562">
        <f t="shared" si="54"/>
        <v>1106</v>
      </c>
      <c r="C173" s="1562">
        <f t="shared" si="55"/>
        <v>550</v>
      </c>
      <c r="D173" s="1562">
        <f t="shared" si="56"/>
        <v>19</v>
      </c>
      <c r="E173" s="1563">
        <f t="shared" si="57"/>
        <v>0.49728752260397829</v>
      </c>
      <c r="F173" s="1786">
        <f t="shared" si="58"/>
        <v>18</v>
      </c>
      <c r="G173" s="1595" t="s">
        <v>2159</v>
      </c>
      <c r="H173" s="1567">
        <f>IF(BC173&gt;0,1,0)+IF(BH173&gt;0,1,0)+IF(BP173&gt;0,1,0)+IF(BX173&gt;0,1,0)+IF(CC173&gt;0,1,0)+IF(CH173&gt;0,1,0)+IF(CM173&gt;0,1,0)+IF(CR173&gt;0,1,0)+IF(CW173&gt;0,1,0)+IF(DA173&gt;0,1,0)+IF(DE173&gt;0,1,0)+IF(DI173&gt;0,1,0)+IF(DM173&gt;0,1,0)+DU173</f>
        <v>18</v>
      </c>
      <c r="I173" s="1734">
        <f>SUM(BC173,BH173,BP173,BX173,CC173,CH173,CM173,CR173,CW173,DA173,DE173,DI173,DM173,DQ173)</f>
        <v>1106</v>
      </c>
      <c r="J173" s="1734">
        <f t="shared" si="69"/>
        <v>550</v>
      </c>
      <c r="K173" s="1734">
        <f t="shared" si="69"/>
        <v>19</v>
      </c>
      <c r="L173" s="1806">
        <f>IF(I173=0,0,J173/I173)</f>
        <v>0.49728752260397829</v>
      </c>
      <c r="M173" s="1751"/>
      <c r="N173" s="1751"/>
      <c r="O173" s="1700">
        <f>IFERROR(VLOOKUP($A173,'2022'!$B$2:$K$174,3,FALSE),0)</f>
        <v>0</v>
      </c>
      <c r="P173" s="1858">
        <f>IFERROR(VLOOKUP($A173,'2022'!$B$2:$K$174,4,FALSE),0)</f>
        <v>0</v>
      </c>
      <c r="Q173" s="1858">
        <f>IFERROR(VLOOKUP($A173,'2022'!$B$2:$K$174,5,FALSE),0)</f>
        <v>0</v>
      </c>
      <c r="R173" s="1858">
        <f>IFERROR(VLOOKUP($A173,'2022'!$B$2:$K$174,8,FALSE),0)</f>
        <v>0</v>
      </c>
      <c r="S173" s="1740">
        <f>IFERROR(VLOOKUP($A173,'2022'!$B$2:$K$174,10,FALSE),0)</f>
        <v>0</v>
      </c>
      <c r="T173" s="1700">
        <f>IFERROR(VLOOKUP($A173,'2021'!$B$2:$K$174,3,FALSE),0)</f>
        <v>0</v>
      </c>
      <c r="U173" s="1843">
        <f>IFERROR(VLOOKUP($A173,'2021'!$B$2:$K$174,4,FALSE),0)</f>
        <v>0</v>
      </c>
      <c r="V173" s="1843">
        <f>IFERROR(VLOOKUP($A173,'2021'!$B$2:$K$174,5,FALSE),0)</f>
        <v>0</v>
      </c>
      <c r="W173" s="1843">
        <f>IFERROR(VLOOKUP($A173,'2021'!$B$2:$K$174,8,FALSE),0)</f>
        <v>0</v>
      </c>
      <c r="X173" s="1740">
        <f>IFERROR(VLOOKUP($A173,'2021'!$B$2:$K$174,10,FALSE),0)</f>
        <v>0</v>
      </c>
      <c r="Y173" s="1700">
        <f>IFERROR(VLOOKUP($A173,'2020'!$B$2:$K$170,3,FALSE),0)</f>
        <v>0</v>
      </c>
      <c r="Z173" s="1829">
        <f>IFERROR(VLOOKUP($A173,'2020'!$B$2:$K$170,4,FALSE),0)</f>
        <v>0</v>
      </c>
      <c r="AA173" s="1829">
        <f>IFERROR(VLOOKUP($A173,'2020'!$B$2:$K$170,5,FALSE),0)</f>
        <v>0</v>
      </c>
      <c r="AB173" s="1829">
        <f>IFERROR(VLOOKUP($A173,'2020'!$B$2:$K$170,8,FALSE),0)</f>
        <v>0</v>
      </c>
      <c r="AC173" s="1740">
        <f>IFERROR(VLOOKUP($A173,'2020'!$B$2:$K$170,10,FALSE),0)</f>
        <v>0</v>
      </c>
      <c r="AD173" s="1700">
        <f>IFERROR(VLOOKUP($A173,'2019'!$B$2:$K$170,3,FALSE),0)</f>
        <v>0</v>
      </c>
      <c r="AE173" s="1823">
        <f>IFERROR(VLOOKUP($A173,'2019'!$B$2:$K$170,4,FALSE),0)</f>
        <v>0</v>
      </c>
      <c r="AF173" s="1823">
        <f>IFERROR(VLOOKUP($A173,'2019'!$B$2:$K$170,5,FALSE),0)</f>
        <v>0</v>
      </c>
      <c r="AG173" s="1823">
        <f>IFERROR(VLOOKUP($A173,'2019'!$B$2:$K$170,8,FALSE),0)</f>
        <v>0</v>
      </c>
      <c r="AH173" s="1740">
        <f>IFERROR(VLOOKUP($A173,'2019'!$B$2:$K$170,10,FALSE),0)</f>
        <v>0</v>
      </c>
      <c r="AI173" s="1700">
        <f>IFERROR(VLOOKUP($A173,'2018'!$B$2:$K$170,3,FALSE),0)</f>
        <v>0</v>
      </c>
      <c r="AJ173" s="1821">
        <f>IFERROR(VLOOKUP($A173,'2018'!$B$2:$K$170,4,FALSE),0)</f>
        <v>0</v>
      </c>
      <c r="AK173" s="1821">
        <f>IFERROR(VLOOKUP($A173,'2018'!$B$2:$K$170,5,FALSE),0)</f>
        <v>0</v>
      </c>
      <c r="AL173" s="1821">
        <f>IFERROR(VLOOKUP($A173,'2018'!$B$2:$K$170,8,FALSE),0)</f>
        <v>0</v>
      </c>
      <c r="AM173" s="1740">
        <f>IFERROR(VLOOKUP($A173,'2018'!$B$2:$K$170,10,FALSE),0)</f>
        <v>0</v>
      </c>
      <c r="AN173" s="1700">
        <f>IFERROR(VLOOKUP($A173,'2017'!$B$2:$J$163,2,FALSE),0)</f>
        <v>0</v>
      </c>
      <c r="AO173" s="1815">
        <f>IFERROR(VLOOKUP($A173,'2017'!$B$2:$J$163,3,FALSE),0)</f>
        <v>0</v>
      </c>
      <c r="AP173" s="1815">
        <f>IFERROR(VLOOKUP($A173,'2017'!$B$2:$J$163,4,FALSE),0)</f>
        <v>0</v>
      </c>
      <c r="AQ173" s="1815">
        <f>IFERROR(VLOOKUP($A173,'2017'!$B$2:$J$163,7,FALSE),0)</f>
        <v>0</v>
      </c>
      <c r="AR173" s="1740">
        <f>IFERROR(VLOOKUP($A173,'2017'!$B$2:$J$163,9,FALSE),0)</f>
        <v>0</v>
      </c>
      <c r="AS173" s="1700">
        <f>IFERROR(VLOOKUP($A173,'2016'!$B$2:$K$165,3,FALSE),0)</f>
        <v>0</v>
      </c>
      <c r="AT173" s="1796">
        <f>IFERROR(VLOOKUP($A173,'2016'!$B$2:$K$165,4,FALSE),0)</f>
        <v>0</v>
      </c>
      <c r="AU173" s="1796">
        <f>IFERROR(VLOOKUP($A173,'2016'!$B$2:$K$165,5,FALSE),0)</f>
        <v>0</v>
      </c>
      <c r="AV173" s="1796">
        <f>IFERROR(VLOOKUP($A173,'2016'!$B$2:$K$165,8,FALSE),0)</f>
        <v>0</v>
      </c>
      <c r="AW173" s="1740">
        <f>IFERROR(VLOOKUP($A173,'2016'!$B$2:$K$165,10,FALSE),0)</f>
        <v>0</v>
      </c>
      <c r="AX173" s="1700">
        <f>IFERROR(VLOOKUP($A173,'2015'!$B$2:$K$165,3,FALSE),0)</f>
        <v>0</v>
      </c>
      <c r="AY173" s="1695">
        <f>IFERROR(VLOOKUP($A173,'2015'!$B$2:$K$165,4,FALSE),0)</f>
        <v>0</v>
      </c>
      <c r="AZ173" s="1695">
        <f>IFERROR(VLOOKUP($A173,'2015'!$B$2:$K$165,5,FALSE),0)</f>
        <v>0</v>
      </c>
      <c r="BA173" s="1695">
        <f>IFERROR(VLOOKUP($A173,'2015'!$B$2:$K$165,8,FALSE),0)</f>
        <v>0</v>
      </c>
      <c r="BB173" s="1740">
        <f>IFERROR(VLOOKUP($A173,'2015'!$B$2:$K$165,10,FALSE),0)</f>
        <v>0</v>
      </c>
      <c r="BC173" s="1700">
        <f>IFERROR(VLOOKUP($A173,'2014'!$B$2:$K$157,3,FALSE),0)</f>
        <v>0</v>
      </c>
      <c r="BD173" s="1691">
        <f>IFERROR(VLOOKUP($A173,'2014'!$B$2:$K$157,4,FALSE),0)</f>
        <v>0</v>
      </c>
      <c r="BE173" s="1691">
        <f>IFERROR(VLOOKUP($A173,'2014'!$B$2:$K$157,5,FALSE),0)</f>
        <v>0</v>
      </c>
      <c r="BF173" s="1691">
        <f>IFERROR(VLOOKUP($A173,'2014'!$B$2:$K$157,8,FALSE),0)</f>
        <v>0</v>
      </c>
      <c r="BG173" s="1740">
        <f>IFERROR(VLOOKUP($A173,'2014'!$B$2:$K$157,10,FALSE),0)</f>
        <v>0</v>
      </c>
      <c r="BH173" s="1700">
        <f>IFERROR(VLOOKUP($A173,'2013'!$D$4:$I$249,2,FALSE),0)</f>
        <v>0</v>
      </c>
      <c r="BI173" s="1691">
        <f>IFERROR(VLOOKUP($A173,'2013'!$D$4:$I$249,3,FALSE),0)</f>
        <v>0</v>
      </c>
      <c r="BJ173" s="1691">
        <f>IFERROR(VLOOKUP($A173,'2013'!$D$4:$I$249,4,FALSE),0)</f>
        <v>0</v>
      </c>
      <c r="BK173" s="1691">
        <f>IFERROR(VLOOKUP($A173,'2013'!$D$4:$I$249,5,FALSE),0)</f>
        <v>0</v>
      </c>
      <c r="BL173" s="1740">
        <f>IFERROR(VLOOKUP($A173,'2013'!$D$4:$I$249,6,FALSE),0)</f>
        <v>0</v>
      </c>
      <c r="BM173" s="1737">
        <f>IFERROR(VLOOKUP($A173,'2012'!$D$3:$O$172,2,FALSE),0)</f>
        <v>0</v>
      </c>
      <c r="BN173" s="1691">
        <f>IFERROR(VLOOKUP($A173,'2012'!$D$3:$O$172,3,FALSE),0)</f>
        <v>0</v>
      </c>
      <c r="BO173" s="1743">
        <f>IFERROR(VLOOKUP($A173,'2012'!$D$3:$O$172,4,FALSE),0)</f>
        <v>0</v>
      </c>
      <c r="BP173" s="1700">
        <f>IFERROR(VLOOKUP($A173,'2012'!$D$3:$O$172,5,FALSE),0)</f>
        <v>0</v>
      </c>
      <c r="BQ173" s="1691">
        <f>IFERROR(VLOOKUP($A173,'2012'!$D$3:$O$172,6,FALSE),0)</f>
        <v>0</v>
      </c>
      <c r="BR173" s="1691">
        <f>IFERROR(VLOOKUP($A173,'2012'!$D$3:$O$172,7,FALSE),0)</f>
        <v>0</v>
      </c>
      <c r="BS173" s="1691">
        <f>IFERROR(VLOOKUP($A173,'2012'!$D$3:$O$172,8,FALSE),0)</f>
        <v>0</v>
      </c>
      <c r="BT173" s="1740">
        <f>IFERROR(VLOOKUP($A173,'2012'!$D$3:$O$172,9,FALSE),0)</f>
        <v>0</v>
      </c>
      <c r="BX173" s="1700">
        <f>IFERROR(VLOOKUP($A173,'2011'!$D$4:$I$251,2,FALSE),0)</f>
        <v>0</v>
      </c>
      <c r="BY173" s="1691">
        <f>IFERROR(VLOOKUP($A173,'2011'!$D$4:$I$251,3,FALSE),0)</f>
        <v>0</v>
      </c>
      <c r="BZ173" s="1691">
        <f>IFERROR(VLOOKUP($A173,'2011'!$D$4:$I$251,4,FALSE),0)</f>
        <v>0</v>
      </c>
      <c r="CA173" s="1691">
        <f>IFERROR(VLOOKUP($A173,'2011'!$D$4:$I$251,5,FALSE),0)</f>
        <v>0</v>
      </c>
      <c r="CB173" s="1740">
        <f>IFERROR(VLOOKUP($A173,'2011'!$D$4:$I$251,6,FALSE),0)</f>
        <v>0</v>
      </c>
      <c r="CC173" s="1700">
        <f>IFERROR(VLOOKUP($A173,'2010'!$C$3:$H$234,2,FALSE),0)</f>
        <v>0</v>
      </c>
      <c r="CD173" s="1691">
        <f>IFERROR(VLOOKUP($A173,'2010'!$C$3:$H$234,3,FALSE),0)</f>
        <v>0</v>
      </c>
      <c r="CE173" s="1691">
        <f>IFERROR(VLOOKUP($A173,'2010'!$C$3:$H$234,4,FALSE),0)</f>
        <v>0</v>
      </c>
      <c r="CF173" s="1691">
        <f>IFERROR(VLOOKUP($A173,'2010'!$C$3:$H$234,5,FALSE),0)</f>
        <v>0</v>
      </c>
      <c r="CG173" s="1740">
        <f>IFERROR(VLOOKUP($A173,'2010'!$C$3:$H$234,6,FALSE),0)</f>
        <v>0</v>
      </c>
      <c r="CH173" s="1700">
        <f>IFERROR(VLOOKUP($A173,'2009'!$C$3:$H$242,2,FALSE),0)</f>
        <v>0</v>
      </c>
      <c r="CI173" s="1691">
        <f>IFERROR(VLOOKUP($A173,'2009'!$C$3:$H$242,3,FALSE),0)</f>
        <v>0</v>
      </c>
      <c r="CJ173" s="1691">
        <f>IFERROR(VLOOKUP($A173,'2009'!$C$3:$H$242,4,FALSE),0)</f>
        <v>0</v>
      </c>
      <c r="CK173" s="1691">
        <f>IFERROR(VLOOKUP($A173,'2009'!$C$3:$H$242,5,FALSE),0)</f>
        <v>0</v>
      </c>
      <c r="CL173" s="1740">
        <f>IFERROR(VLOOKUP($A173,'2009'!$C$3:$H$242,6,FALSE),0)</f>
        <v>0</v>
      </c>
      <c r="CM173" s="1700">
        <f>IFERROR(VLOOKUP($A173,'2008'!$C$3:$H$229,2,FALSE),0)</f>
        <v>0</v>
      </c>
      <c r="CN173" s="1691">
        <f>IFERROR(VLOOKUP($A173,'2008'!$C$3:$H$229,3,FALSE),0)</f>
        <v>0</v>
      </c>
      <c r="CO173" s="1691">
        <f>IFERROR(VLOOKUP($A173,'2008'!$C$3:$H$229,4,FALSE),0)</f>
        <v>0</v>
      </c>
      <c r="CP173" s="1691">
        <f>IFERROR(VLOOKUP($A173,'2008'!$C$3:$H$229,5,FALSE),0)</f>
        <v>0</v>
      </c>
      <c r="CQ173" s="1740">
        <f>IFERROR(VLOOKUP($A173,'2008'!$C$3:$H$229,6,FALSE),0)</f>
        <v>0</v>
      </c>
      <c r="CR173" s="1700">
        <f>IFERROR(VLOOKUP($A173,'2007'!$C$3:$M$238,7,FALSE),0)</f>
        <v>0</v>
      </c>
      <c r="CS173" s="1691">
        <f>IFERROR(VLOOKUP($A173,'2007'!$C$3:$M$238,8,FALSE),0)</f>
        <v>0</v>
      </c>
      <c r="CT173" s="1691">
        <f>IFERROR(VLOOKUP($A173,'2007'!$C$3:$M$238,9,FALSE),0)</f>
        <v>0</v>
      </c>
      <c r="CU173" s="1691">
        <f>IFERROR(VLOOKUP($A173,'2007'!$C$3:$M$238,10,FALSE),0)</f>
        <v>0</v>
      </c>
      <c r="CV173" s="1740">
        <f>IFERROR(VLOOKUP($A173,'2007'!$C$3:$M$238,11,FALSE),0)</f>
        <v>0</v>
      </c>
      <c r="CW173" s="1700">
        <f>IFERROR(VLOOKUP($A173,'2006'!$A$2:$F$200,2,FALSE),0)</f>
        <v>0</v>
      </c>
      <c r="CX173" s="1691">
        <f>IFERROR(VLOOKUP($A173,'2006'!$A$2:$F$200,4,FALSE),0)</f>
        <v>0</v>
      </c>
      <c r="CY173" s="1691">
        <f>IFERROR(VLOOKUP($A173,'2006'!$A$2:$F$200,5,FALSE),0)</f>
        <v>0</v>
      </c>
      <c r="CZ173" s="1740">
        <f>IFERROR(VLOOKUP($A173,'2006'!$A$2:$F$200,6,FALSE),0)</f>
        <v>0</v>
      </c>
      <c r="DA173" s="1700">
        <f>IFERROR(VLOOKUP($A173,'2005'!$C$3:$M$205,8,FALSE),0)</f>
        <v>0</v>
      </c>
      <c r="DB173" s="1691">
        <f>IFERROR(VLOOKUP($A173,'2005'!$C$3:$M$205,9,FALSE),0)</f>
        <v>0</v>
      </c>
      <c r="DC173" s="1691">
        <f>IFERROR(VLOOKUP($A173,'2005'!$C$3:$M$205,10,FALSE),0)</f>
        <v>0</v>
      </c>
      <c r="DD173" s="1740">
        <f>IFERROR(VLOOKUP($A173,'2005'!$C$3:$M$205,11,FALSE),0)</f>
        <v>0</v>
      </c>
      <c r="DE173" s="1700">
        <f>IFERROR(VLOOKUP($A173,'2004'!$C$3:$M$213,8,FALSE),0)</f>
        <v>0</v>
      </c>
      <c r="DF173" s="1691">
        <f>IFERROR(VLOOKUP($A173,'2004'!$C$3:$M$213,9,FALSE),0)</f>
        <v>0</v>
      </c>
      <c r="DG173" s="1691">
        <f>IFERROR(VLOOKUP($A173,'2004'!$C$3:$M$213,10,FALSE),0)</f>
        <v>0</v>
      </c>
      <c r="DH173" s="1740">
        <f>IFERROR(VLOOKUP($A173,'2004'!$C$3:$M$213,11,FALSE),0)</f>
        <v>0</v>
      </c>
      <c r="DI173" s="1700">
        <f>IFERROR(VLOOKUP($A173,'2003'!$C$3:$Q$214,12,FALSE),0)</f>
        <v>0</v>
      </c>
      <c r="DJ173" s="1691">
        <f>IFERROR(VLOOKUP($A173,'2003'!$C$3:$Q$214,13,FALSE),0)</f>
        <v>0</v>
      </c>
      <c r="DK173" s="1691">
        <f>IFERROR(VLOOKUP($A173,'2003'!$C$3:$Q$214,14,FALSE),0)</f>
        <v>0</v>
      </c>
      <c r="DL173" s="1740">
        <f>IFERROR(VLOOKUP($A173,'2003'!$C$3:$Q$214,15,FALSE),0)</f>
        <v>0</v>
      </c>
      <c r="DM173" s="1700">
        <f>IFERROR(VLOOKUP($A173,'2002'!$D$3:$R$214,12,FALSE),0)</f>
        <v>0</v>
      </c>
      <c r="DN173" s="1691">
        <f>IFERROR(VLOOKUP($A173,'2002'!$D$3:$R$214,13,FALSE),0)</f>
        <v>0</v>
      </c>
      <c r="DO173" s="1691">
        <f>IFERROR(VLOOKUP($A173,'2002'!$D$3:$R$214,14,FALSE),0)</f>
        <v>0</v>
      </c>
      <c r="DP173" s="1788">
        <f>IFERROR(VLOOKUP($A173,'2002'!$D$3:$R$214,15,FALSE),0)</f>
        <v>0</v>
      </c>
      <c r="DQ173" s="1700">
        <f>IFERROR(VLOOKUP($A173,'Pre 2002'!$C$3:$CK$382,84,FALSE),0)</f>
        <v>1106</v>
      </c>
      <c r="DR173" s="1695">
        <f>IFERROR(VLOOKUP($A173,'Pre 2002'!$C$3:$CK$382,85,FALSE),0)</f>
        <v>550</v>
      </c>
      <c r="DS173" s="1695">
        <f>IFERROR(VLOOKUP($A173,'Pre 2002'!$C$3:$CK$382,86,FALSE),0)</f>
        <v>19</v>
      </c>
      <c r="DT173" s="1790">
        <f>IFERROR(VLOOKUP($A173,'Pre 2002'!$C$3:$CK$382,87,FALSE),0)</f>
        <v>0.49728752260397829</v>
      </c>
      <c r="DU173" s="1741">
        <f>IFERROR(VLOOKUP(A173,'Pre 2002'!$C$3:$CG$382,83,FALSE),0)</f>
        <v>18</v>
      </c>
      <c r="DY173" s="1731"/>
    </row>
    <row r="174" spans="1:129">
      <c r="A174" s="1779" t="s">
        <v>2227</v>
      </c>
      <c r="B174" s="1562">
        <f t="shared" si="54"/>
        <v>381</v>
      </c>
      <c r="C174" s="1562">
        <f t="shared" si="55"/>
        <v>235</v>
      </c>
      <c r="D174" s="1562">
        <f t="shared" si="56"/>
        <v>18</v>
      </c>
      <c r="E174" s="1563">
        <f t="shared" si="57"/>
        <v>0.61679790026246717</v>
      </c>
      <c r="F174" s="1786">
        <f t="shared" si="58"/>
        <v>6</v>
      </c>
      <c r="G174" s="1595">
        <v>2017</v>
      </c>
      <c r="H174" s="1817"/>
      <c r="I174" s="1734"/>
      <c r="J174" s="1734"/>
      <c r="K174" s="1734"/>
      <c r="L174" s="1734"/>
      <c r="M174" s="1751"/>
      <c r="N174" s="1751"/>
      <c r="O174" s="1700">
        <f>IFERROR(VLOOKUP($A174,'2022'!$B$2:$K$174,3,FALSE),0)</f>
        <v>76</v>
      </c>
      <c r="P174" s="1858">
        <f>IFERROR(VLOOKUP($A174,'2022'!$B$2:$K$174,4,FALSE),0)</f>
        <v>41</v>
      </c>
      <c r="Q174" s="1858">
        <f>IFERROR(VLOOKUP($A174,'2022'!$B$2:$K$174,5,FALSE),0)</f>
        <v>50</v>
      </c>
      <c r="R174" s="1858">
        <f>IFERROR(VLOOKUP($A174,'2022'!$B$2:$K$174,8,FALSE),0)</f>
        <v>8</v>
      </c>
      <c r="S174" s="1740">
        <f>IFERROR(VLOOKUP($A174,'2022'!$B$2:$K$174,10,FALSE),0)</f>
        <v>0.65800000000000003</v>
      </c>
      <c r="T174" s="1700">
        <f>IFERROR(VLOOKUP($A174,'2021'!$B$2:$K$174,3,FALSE),0)</f>
        <v>6</v>
      </c>
      <c r="U174" s="1843">
        <f>IFERROR(VLOOKUP($A174,'2021'!$B$2:$K$174,4,FALSE),0)</f>
        <v>6</v>
      </c>
      <c r="V174" s="1843">
        <f>IFERROR(VLOOKUP($A174,'2021'!$B$2:$K$174,5,FALSE),0)</f>
        <v>6</v>
      </c>
      <c r="W174" s="1843">
        <f>IFERROR(VLOOKUP($A174,'2021'!$B$2:$K$174,8,FALSE),0)</f>
        <v>2</v>
      </c>
      <c r="X174" s="1740">
        <f>IFERROR(VLOOKUP($A174,'2021'!$B$2:$K$174,10,FALSE),0)</f>
        <v>1</v>
      </c>
      <c r="Y174" s="1700">
        <f>IFERROR(VLOOKUP($A174,'2020'!$B$2:$K$170,3,FALSE),0)</f>
        <v>60</v>
      </c>
      <c r="Z174" s="1829">
        <f>IFERROR(VLOOKUP($A174,'2020'!$B$2:$K$170,4,FALSE),0)</f>
        <v>25</v>
      </c>
      <c r="AA174" s="1829">
        <f>IFERROR(VLOOKUP($A174,'2020'!$B$2:$K$170,5,FALSE),0)</f>
        <v>36</v>
      </c>
      <c r="AB174" s="1829">
        <f>IFERROR(VLOOKUP($A174,'2020'!$B$2:$K$170,8,FALSE),0)</f>
        <v>2</v>
      </c>
      <c r="AC174" s="1740">
        <f>IFERROR(VLOOKUP($A174,'2020'!$B$2:$K$170,10,FALSE),0)</f>
        <v>0.6</v>
      </c>
      <c r="AD174" s="1700">
        <f>IFERROR(VLOOKUP($A174,'2019'!$B$2:$K$170,3,FALSE),0)</f>
        <v>77</v>
      </c>
      <c r="AE174" s="1823">
        <f>IFERROR(VLOOKUP($A174,'2019'!$B$2:$K$170,4,FALSE),0)</f>
        <v>30</v>
      </c>
      <c r="AF174" s="1823">
        <f>IFERROR(VLOOKUP($A174,'2019'!$B$2:$K$170,5,FALSE),0)</f>
        <v>44</v>
      </c>
      <c r="AG174" s="1823">
        <f>IFERROR(VLOOKUP($A174,'2019'!$B$2:$K$170,8,FALSE),0)</f>
        <v>3</v>
      </c>
      <c r="AH174" s="1740">
        <f>IFERROR(VLOOKUP($A174,'2019'!$B$2:$K$170,10,FALSE),0)</f>
        <v>0.57099999999999995</v>
      </c>
      <c r="AI174" s="1700">
        <f>IFERROR(VLOOKUP($A174,'2018'!$B$2:$K$170,3,FALSE),0)</f>
        <v>77</v>
      </c>
      <c r="AJ174" s="1821">
        <f>IFERROR(VLOOKUP($A174,'2018'!$B$2:$K$170,4,FALSE),0)</f>
        <v>32</v>
      </c>
      <c r="AK174" s="1821">
        <f>IFERROR(VLOOKUP($A174,'2018'!$B$2:$K$170,5,FALSE),0)</f>
        <v>46</v>
      </c>
      <c r="AL174" s="1821">
        <f>IFERROR(VLOOKUP($A174,'2018'!$B$2:$K$170,8,FALSE),0)</f>
        <v>0</v>
      </c>
      <c r="AM174" s="1740">
        <f>IFERROR(VLOOKUP($A174,'2018'!$B$2:$K$170,10,FALSE),0)</f>
        <v>0.59699999999999998</v>
      </c>
      <c r="AN174" s="1700">
        <f>IFERROR(VLOOKUP($A174,'2017'!$B$2:$J$163,2,FALSE),0)</f>
        <v>85</v>
      </c>
      <c r="AO174" s="1815">
        <f>IFERROR(VLOOKUP($A174,'2017'!$B$2:$J$163,3,FALSE),0)</f>
        <v>34</v>
      </c>
      <c r="AP174" s="1815">
        <f>IFERROR(VLOOKUP($A174,'2017'!$B$2:$J$163,4,FALSE),0)</f>
        <v>53</v>
      </c>
      <c r="AQ174" s="1815">
        <f>IFERROR(VLOOKUP($A174,'2017'!$B$2:$J$163,7,FALSE),0)</f>
        <v>3</v>
      </c>
      <c r="AR174" s="1740">
        <f>IFERROR(VLOOKUP($A174,'2017'!$B$2:$J$163,9,FALSE),0)</f>
        <v>0.62352941176470589</v>
      </c>
      <c r="AS174" s="1700">
        <f>IFERROR(VLOOKUP($A174,'2016'!$B$2:$K$165,3,FALSE),0)</f>
        <v>0</v>
      </c>
      <c r="AT174" s="1796">
        <f>IFERROR(VLOOKUP($A174,'2016'!$B$2:$K$165,4,FALSE),0)</f>
        <v>0</v>
      </c>
      <c r="AU174" s="1796">
        <f>IFERROR(VLOOKUP($A174,'2016'!$B$2:$K$165,5,FALSE),0)</f>
        <v>0</v>
      </c>
      <c r="AV174" s="1796">
        <f>IFERROR(VLOOKUP($A174,'2016'!$B$2:$K$165,8,FALSE),0)</f>
        <v>0</v>
      </c>
      <c r="AW174" s="1740">
        <f>IFERROR(VLOOKUP($A174,'2016'!$B$2:$K$165,10,FALSE),0)</f>
        <v>0</v>
      </c>
      <c r="AX174" s="1700">
        <f>IFERROR(VLOOKUP($A174,'2015'!$B$2:$K$165,3,FALSE),0)</f>
        <v>0</v>
      </c>
      <c r="AY174" s="1695">
        <f>IFERROR(VLOOKUP($A174,'2015'!$B$2:$K$165,4,FALSE),0)</f>
        <v>0</v>
      </c>
      <c r="AZ174" s="1695">
        <f>IFERROR(VLOOKUP($A174,'2015'!$B$2:$K$165,5,FALSE),0)</f>
        <v>0</v>
      </c>
      <c r="BA174" s="1695">
        <f>IFERROR(VLOOKUP($A174,'2015'!$B$2:$K$165,8,FALSE),0)</f>
        <v>0</v>
      </c>
      <c r="BB174" s="1740">
        <f>IFERROR(VLOOKUP($A174,'2015'!$B$2:$K$165,10,FALSE),0)</f>
        <v>0</v>
      </c>
      <c r="BC174" s="1700">
        <f>IFERROR(VLOOKUP($A174,'2014'!$B$2:$K$157,3,FALSE),0)</f>
        <v>0</v>
      </c>
      <c r="BD174" s="1691">
        <f>IFERROR(VLOOKUP($A174,'2014'!$B$2:$K$157,4,FALSE),0)</f>
        <v>0</v>
      </c>
      <c r="BE174" s="1691">
        <f>IFERROR(VLOOKUP($A174,'2014'!$B$2:$K$157,5,FALSE),0)</f>
        <v>0</v>
      </c>
      <c r="BF174" s="1691">
        <f>IFERROR(VLOOKUP($A174,'2014'!$B$2:$K$157,8,FALSE),0)</f>
        <v>0</v>
      </c>
      <c r="BG174" s="1740">
        <f>IFERROR(VLOOKUP($A174,'2014'!$B$2:$K$157,10,FALSE),0)</f>
        <v>0</v>
      </c>
      <c r="BH174" s="1700">
        <f>IFERROR(VLOOKUP($A174,'2013'!$D$4:$I$249,2,FALSE),0)</f>
        <v>0</v>
      </c>
      <c r="BI174" s="1691">
        <f>IFERROR(VLOOKUP($A174,'2013'!$D$4:$I$249,3,FALSE),0)</f>
        <v>0</v>
      </c>
      <c r="BJ174" s="1691">
        <f>IFERROR(VLOOKUP($A174,'2013'!$D$4:$I$249,4,FALSE),0)</f>
        <v>0</v>
      </c>
      <c r="BK174" s="1691">
        <f>IFERROR(VLOOKUP($A174,'2013'!$D$4:$I$249,5,FALSE),0)</f>
        <v>0</v>
      </c>
      <c r="BL174" s="1740">
        <f>IFERROR(VLOOKUP($A174,'2013'!$D$4:$I$249,6,FALSE),0)</f>
        <v>0</v>
      </c>
      <c r="BM174" s="1737">
        <f>IFERROR(VLOOKUP($A174,'2012'!$D$3:$O$172,2,FALSE),0)</f>
        <v>0</v>
      </c>
      <c r="BN174" s="1691">
        <f>IFERROR(VLOOKUP($A174,'2012'!$D$3:$O$172,3,FALSE),0)</f>
        <v>0</v>
      </c>
      <c r="BO174" s="1743">
        <f>IFERROR(VLOOKUP($A174,'2012'!$D$3:$O$172,4,FALSE),0)</f>
        <v>0</v>
      </c>
      <c r="BP174" s="1700">
        <f>IFERROR(VLOOKUP($A174,'2012'!$D$3:$O$172,5,FALSE),0)</f>
        <v>0</v>
      </c>
      <c r="BQ174" s="1691">
        <f>IFERROR(VLOOKUP($A174,'2012'!$D$3:$O$172,6,FALSE),0)</f>
        <v>0</v>
      </c>
      <c r="BR174" s="1691">
        <f>IFERROR(VLOOKUP($A174,'2012'!$D$3:$O$172,7,FALSE),0)</f>
        <v>0</v>
      </c>
      <c r="BS174" s="1691">
        <f>IFERROR(VLOOKUP($A174,'2012'!$D$3:$O$172,8,FALSE),0)</f>
        <v>0</v>
      </c>
      <c r="BT174" s="1740">
        <f>IFERROR(VLOOKUP($A174,'2012'!$D$3:$O$172,9,FALSE),0)</f>
        <v>0</v>
      </c>
      <c r="BX174" s="1700">
        <f>IFERROR(VLOOKUP($A174,'2011'!$D$4:$I$251,2,FALSE),0)</f>
        <v>0</v>
      </c>
      <c r="BY174" s="1691">
        <f>IFERROR(VLOOKUP($A174,'2011'!$D$4:$I$251,3,FALSE),0)</f>
        <v>0</v>
      </c>
      <c r="BZ174" s="1691">
        <f>IFERROR(VLOOKUP($A174,'2011'!$D$4:$I$251,4,FALSE),0)</f>
        <v>0</v>
      </c>
      <c r="CA174" s="1691">
        <f>IFERROR(VLOOKUP($A174,'2011'!$D$4:$I$251,5,FALSE),0)</f>
        <v>0</v>
      </c>
      <c r="CB174" s="1740">
        <f>IFERROR(VLOOKUP($A174,'2011'!$D$4:$I$251,6,FALSE),0)</f>
        <v>0</v>
      </c>
      <c r="CC174" s="1700">
        <f>IFERROR(VLOOKUP($A174,'2010'!$C$3:$H$234,2,FALSE),0)</f>
        <v>0</v>
      </c>
      <c r="CD174" s="1691">
        <f>IFERROR(VLOOKUP($A174,'2010'!$C$3:$H$234,3,FALSE),0)</f>
        <v>0</v>
      </c>
      <c r="CE174" s="1691">
        <f>IFERROR(VLOOKUP($A174,'2010'!$C$3:$H$234,4,FALSE),0)</f>
        <v>0</v>
      </c>
      <c r="CF174" s="1691">
        <f>IFERROR(VLOOKUP($A174,'2010'!$C$3:$H$234,5,FALSE),0)</f>
        <v>0</v>
      </c>
      <c r="CG174" s="1740">
        <f>IFERROR(VLOOKUP($A174,'2010'!$C$3:$H$234,6,FALSE),0)</f>
        <v>0</v>
      </c>
      <c r="CH174" s="1700">
        <f>IFERROR(VLOOKUP($A174,'2009'!$C$3:$H$242,2,FALSE),0)</f>
        <v>0</v>
      </c>
      <c r="CI174" s="1691">
        <f>IFERROR(VLOOKUP($A174,'2009'!$C$3:$H$242,3,FALSE),0)</f>
        <v>0</v>
      </c>
      <c r="CJ174" s="1691">
        <f>IFERROR(VLOOKUP($A174,'2009'!$C$3:$H$242,4,FALSE),0)</f>
        <v>0</v>
      </c>
      <c r="CK174" s="1691">
        <f>IFERROR(VLOOKUP($A174,'2009'!$C$3:$H$242,5,FALSE),0)</f>
        <v>0</v>
      </c>
      <c r="CL174" s="1740">
        <f>IFERROR(VLOOKUP($A174,'2009'!$C$3:$H$242,6,FALSE),0)</f>
        <v>0</v>
      </c>
      <c r="CM174" s="1700">
        <f>IFERROR(VLOOKUP($A174,'2008'!$C$3:$H$229,2,FALSE),0)</f>
        <v>0</v>
      </c>
      <c r="CN174" s="1691">
        <f>IFERROR(VLOOKUP($A174,'2008'!$C$3:$H$229,3,FALSE),0)</f>
        <v>0</v>
      </c>
      <c r="CO174" s="1691">
        <f>IFERROR(VLOOKUP($A174,'2008'!$C$3:$H$229,4,FALSE),0)</f>
        <v>0</v>
      </c>
      <c r="CP174" s="1691">
        <f>IFERROR(VLOOKUP($A174,'2008'!$C$3:$H$229,5,FALSE),0)</f>
        <v>0</v>
      </c>
      <c r="CQ174" s="1740">
        <f>IFERROR(VLOOKUP($A174,'2008'!$C$3:$H$229,6,FALSE),0)</f>
        <v>0</v>
      </c>
      <c r="CR174" s="1700">
        <f>IFERROR(VLOOKUP($A174,'2007'!$C$3:$M$238,7,FALSE),0)</f>
        <v>0</v>
      </c>
      <c r="CS174" s="1691">
        <f>IFERROR(VLOOKUP($A174,'2007'!$C$3:$M$238,8,FALSE),0)</f>
        <v>0</v>
      </c>
      <c r="CT174" s="1691">
        <f>IFERROR(VLOOKUP($A174,'2007'!$C$3:$M$238,9,FALSE),0)</f>
        <v>0</v>
      </c>
      <c r="CU174" s="1691">
        <f>IFERROR(VLOOKUP($A174,'2007'!$C$3:$M$238,10,FALSE),0)</f>
        <v>0</v>
      </c>
      <c r="CV174" s="1740">
        <f>IFERROR(VLOOKUP($A174,'2007'!$C$3:$M$238,11,FALSE),0)</f>
        <v>0</v>
      </c>
      <c r="CW174" s="1700">
        <f>IFERROR(VLOOKUP($A174,'2006'!$A$2:$F$200,2,FALSE),0)</f>
        <v>0</v>
      </c>
      <c r="CX174" s="1691">
        <f>IFERROR(VLOOKUP($A174,'2006'!$A$2:$F$200,4,FALSE),0)</f>
        <v>0</v>
      </c>
      <c r="CY174" s="1691">
        <f>IFERROR(VLOOKUP($A174,'2006'!$A$2:$F$200,5,FALSE),0)</f>
        <v>0</v>
      </c>
      <c r="CZ174" s="1740">
        <f>IFERROR(VLOOKUP($A174,'2006'!$A$2:$F$200,6,FALSE),0)</f>
        <v>0</v>
      </c>
      <c r="DA174" s="1700">
        <f>IFERROR(VLOOKUP($A174,'2005'!$C$3:$M$205,8,FALSE),0)</f>
        <v>0</v>
      </c>
      <c r="DB174" s="1691">
        <f>IFERROR(VLOOKUP($A174,'2005'!$C$3:$M$205,9,FALSE),0)</f>
        <v>0</v>
      </c>
      <c r="DC174" s="1691">
        <f>IFERROR(VLOOKUP($A174,'2005'!$C$3:$M$205,10,FALSE),0)</f>
        <v>0</v>
      </c>
      <c r="DD174" s="1740">
        <f>IFERROR(VLOOKUP($A174,'2005'!$C$3:$M$205,11,FALSE),0)</f>
        <v>0</v>
      </c>
      <c r="DE174" s="1700">
        <f>IFERROR(VLOOKUP($A174,'2004'!$C$3:$M$213,8,FALSE),0)</f>
        <v>0</v>
      </c>
      <c r="DF174" s="1691">
        <f>IFERROR(VLOOKUP($A174,'2004'!$C$3:$M$213,9,FALSE),0)</f>
        <v>0</v>
      </c>
      <c r="DG174" s="1691">
        <f>IFERROR(VLOOKUP($A174,'2004'!$C$3:$M$213,10,FALSE),0)</f>
        <v>0</v>
      </c>
      <c r="DH174" s="1740">
        <f>IFERROR(VLOOKUP($A174,'2004'!$C$3:$M$213,11,FALSE),0)</f>
        <v>0</v>
      </c>
      <c r="DI174" s="1700">
        <f>IFERROR(VLOOKUP($A174,'2003'!$C$3:$Q$214,12,FALSE),0)</f>
        <v>0</v>
      </c>
      <c r="DJ174" s="1691">
        <f>IFERROR(VLOOKUP($A174,'2003'!$C$3:$Q$214,13,FALSE),0)</f>
        <v>0</v>
      </c>
      <c r="DK174" s="1691">
        <f>IFERROR(VLOOKUP($A174,'2003'!$C$3:$Q$214,14,FALSE),0)</f>
        <v>0</v>
      </c>
      <c r="DL174" s="1740">
        <f>IFERROR(VLOOKUP($A174,'2003'!$C$3:$Q$214,15,FALSE),0)</f>
        <v>0</v>
      </c>
      <c r="DM174" s="1700">
        <f>IFERROR(VLOOKUP($A174,'2002'!$D$3:$R$214,12,FALSE),0)</f>
        <v>0</v>
      </c>
      <c r="DN174" s="1691">
        <f>IFERROR(VLOOKUP($A174,'2002'!$D$3:$R$214,13,FALSE),0)</f>
        <v>0</v>
      </c>
      <c r="DO174" s="1691">
        <f>IFERROR(VLOOKUP($A174,'2002'!$D$3:$R$214,14,FALSE),0)</f>
        <v>0</v>
      </c>
      <c r="DP174" s="1788">
        <f>IFERROR(VLOOKUP($A174,'2002'!$D$3:$R$214,15,FALSE),0)</f>
        <v>0</v>
      </c>
      <c r="DQ174" s="1700">
        <f>IFERROR(VLOOKUP($A174,'Pre 2002'!$C$3:$CK$382,84,FALSE),0)</f>
        <v>0</v>
      </c>
      <c r="DR174" s="1695">
        <f>IFERROR(VLOOKUP($A174,'Pre 2002'!$C$3:$CK$382,85,FALSE),0)</f>
        <v>0</v>
      </c>
      <c r="DS174" s="1695">
        <f>IFERROR(VLOOKUP($A174,'Pre 2002'!$C$3:$CK$382,86,FALSE),0)</f>
        <v>0</v>
      </c>
      <c r="DT174" s="1790">
        <f>IFERROR(VLOOKUP($A174,'Pre 2002'!$C$3:$CK$382,87,FALSE),0)</f>
        <v>0</v>
      </c>
      <c r="DU174" s="1741">
        <f>IFERROR(VLOOKUP(A174,'Pre 2002'!$C$3:$CG$382,83,FALSE),0)</f>
        <v>0</v>
      </c>
      <c r="DY174" s="1731"/>
    </row>
    <row r="175" spans="1:129">
      <c r="A175" s="1778" t="s">
        <v>179</v>
      </c>
      <c r="B175" s="1562">
        <f t="shared" si="54"/>
        <v>933</v>
      </c>
      <c r="C175" s="1562">
        <f t="shared" si="55"/>
        <v>566</v>
      </c>
      <c r="D175" s="1562">
        <f t="shared" si="56"/>
        <v>18</v>
      </c>
      <c r="E175" s="1563">
        <f t="shared" si="57"/>
        <v>0.60664523043944263</v>
      </c>
      <c r="F175" s="1786">
        <f t="shared" si="58"/>
        <v>13</v>
      </c>
      <c r="G175" s="1595">
        <v>2010</v>
      </c>
      <c r="H175" s="1567">
        <f t="shared" ref="H175:H190" si="70">IF(BC175&gt;0,1,0)+IF(BH175&gt;0,1,0)+IF(BP175&gt;0,1,0)+IF(BX175&gt;0,1,0)+IF(CC175&gt;0,1,0)+IF(CH175&gt;0,1,0)+IF(CM175&gt;0,1,0)+IF(CR175&gt;0,1,0)+IF(CW175&gt;0,1,0)+IF(DA175&gt;0,1,0)+IF(DE175&gt;0,1,0)+IF(DI175&gt;0,1,0)+IF(DM175&gt;0,1,0)+DU175</f>
        <v>5</v>
      </c>
      <c r="I175" s="1734">
        <f t="shared" ref="I175:I190" si="71">SUM(BC175,BH175,BP175,BX175,CC175,CH175,CM175,CR175,CW175,DA175,DE175,DI175,DM175,DQ175)</f>
        <v>358</v>
      </c>
      <c r="J175" s="1734">
        <f t="shared" ref="J175:J190" si="72">SUM(BE175,BJ175,BR175,BZ175,CE175,CJ175,CO175,CT175,CX175,DB175,DF175,DJ175,DN175,DR175)</f>
        <v>199</v>
      </c>
      <c r="K175" s="1734">
        <f t="shared" ref="K175:K190" si="73">SUM(BF175,BK175,BS175,CA175,CF175,CK175,CP175,CU175,CY175,DC175,DG175,DK175,DO175,DS175)</f>
        <v>6</v>
      </c>
      <c r="L175" s="1806">
        <f t="shared" ref="L175:L190" si="74">IF(I175=0,0,J175/I175)</f>
        <v>0.55586592178770955</v>
      </c>
      <c r="M175" s="1752">
        <v>10</v>
      </c>
      <c r="N175" s="1752">
        <v>0</v>
      </c>
      <c r="O175" s="1700">
        <f>IFERROR(VLOOKUP($A175,'2022'!$B$2:$K$174,3,FALSE),0)</f>
        <v>75</v>
      </c>
      <c r="P175" s="1858">
        <f>IFERROR(VLOOKUP($A175,'2022'!$B$2:$K$174,4,FALSE),0)</f>
        <v>45</v>
      </c>
      <c r="Q175" s="1858">
        <f>IFERROR(VLOOKUP($A175,'2022'!$B$2:$K$174,5,FALSE),0)</f>
        <v>52</v>
      </c>
      <c r="R175" s="1858">
        <f>IFERROR(VLOOKUP($A175,'2022'!$B$2:$K$174,8,FALSE),0)</f>
        <v>0</v>
      </c>
      <c r="S175" s="1740">
        <f>IFERROR(VLOOKUP($A175,'2022'!$B$2:$K$174,10,FALSE),0)</f>
        <v>0.69299999999999995</v>
      </c>
      <c r="T175" s="1700">
        <f>IFERROR(VLOOKUP($A175,'2021'!$B$2:$K$174,3,FALSE),0)</f>
        <v>83</v>
      </c>
      <c r="U175" s="1843">
        <f>IFERROR(VLOOKUP($A175,'2021'!$B$2:$K$174,4,FALSE),0)</f>
        <v>40</v>
      </c>
      <c r="V175" s="1843">
        <f>IFERROR(VLOOKUP($A175,'2021'!$B$2:$K$174,5,FALSE),0)</f>
        <v>59</v>
      </c>
      <c r="W175" s="1843">
        <f>IFERROR(VLOOKUP($A175,'2021'!$B$2:$K$174,8,FALSE),0)</f>
        <v>1</v>
      </c>
      <c r="X175" s="1740">
        <f>IFERROR(VLOOKUP($A175,'2021'!$B$2:$K$174,10,FALSE),0)</f>
        <v>0.71099999999999997</v>
      </c>
      <c r="Y175" s="1700">
        <f>IFERROR(VLOOKUP($A175,'2020'!$B$2:$K$170,3,FALSE),0)</f>
        <v>66</v>
      </c>
      <c r="Z175" s="1829">
        <f>IFERROR(VLOOKUP($A175,'2020'!$B$2:$K$170,4,FALSE),0)</f>
        <v>30</v>
      </c>
      <c r="AA175" s="1829">
        <f>IFERROR(VLOOKUP($A175,'2020'!$B$2:$K$170,5,FALSE),0)</f>
        <v>33</v>
      </c>
      <c r="AB175" s="1829">
        <f>IFERROR(VLOOKUP($A175,'2020'!$B$2:$K$170,8,FALSE),0)</f>
        <v>1</v>
      </c>
      <c r="AC175" s="1740">
        <f>IFERROR(VLOOKUP($A175,'2020'!$B$2:$K$170,10,FALSE),0)</f>
        <v>0.5</v>
      </c>
      <c r="AD175" s="1700">
        <f>IFERROR(VLOOKUP($A175,'2019'!$B$2:$K$170,3,FALSE),0)</f>
        <v>65</v>
      </c>
      <c r="AE175" s="1823">
        <f>IFERROR(VLOOKUP($A175,'2019'!$B$2:$K$170,4,FALSE),0)</f>
        <v>33</v>
      </c>
      <c r="AF175" s="1823">
        <f>IFERROR(VLOOKUP($A175,'2019'!$B$2:$K$170,5,FALSE),0)</f>
        <v>39</v>
      </c>
      <c r="AG175" s="1823">
        <f>IFERROR(VLOOKUP($A175,'2019'!$B$2:$K$170,8,FALSE),0)</f>
        <v>1</v>
      </c>
      <c r="AH175" s="1740">
        <f>IFERROR(VLOOKUP($A175,'2019'!$B$2:$K$170,10,FALSE),0)</f>
        <v>0.6</v>
      </c>
      <c r="AI175" s="1700">
        <f>IFERROR(VLOOKUP($A175,'2018'!$B$2:$K$170,3,FALSE),0)</f>
        <v>78</v>
      </c>
      <c r="AJ175" s="1821">
        <f>IFERROR(VLOOKUP($A175,'2018'!$B$2:$K$170,4,FALSE),0)</f>
        <v>45</v>
      </c>
      <c r="AK175" s="1821">
        <f>IFERROR(VLOOKUP($A175,'2018'!$B$2:$K$170,5,FALSE),0)</f>
        <v>53</v>
      </c>
      <c r="AL175" s="1821">
        <f>IFERROR(VLOOKUP($A175,'2018'!$B$2:$K$170,8,FALSE),0)</f>
        <v>3</v>
      </c>
      <c r="AM175" s="1740">
        <f>IFERROR(VLOOKUP($A175,'2018'!$B$2:$K$170,10,FALSE),0)</f>
        <v>0.67900000000000005</v>
      </c>
      <c r="AN175" s="1700">
        <f>IFERROR(VLOOKUP($A175,'2017'!$B$2:$J$163,2,FALSE),0)</f>
        <v>70</v>
      </c>
      <c r="AO175" s="1815">
        <f>IFERROR(VLOOKUP($A175,'2017'!$B$2:$J$163,3,FALSE),0)</f>
        <v>30</v>
      </c>
      <c r="AP175" s="1815">
        <f>IFERROR(VLOOKUP($A175,'2017'!$B$2:$J$163,4,FALSE),0)</f>
        <v>40</v>
      </c>
      <c r="AQ175" s="1815">
        <f>IFERROR(VLOOKUP($A175,'2017'!$B$2:$J$163,7,FALSE),0)</f>
        <v>0</v>
      </c>
      <c r="AR175" s="1740">
        <f>IFERROR(VLOOKUP($A175,'2017'!$B$2:$J$163,9,FALSE),0)</f>
        <v>0.5714285714285714</v>
      </c>
      <c r="AS175" s="1700">
        <f>IFERROR(VLOOKUP($A175,'2016'!$B$2:$K$165,3,FALSE),0)</f>
        <v>71</v>
      </c>
      <c r="AT175" s="1796">
        <f>IFERROR(VLOOKUP($A175,'2016'!$B$2:$K$165,4,FALSE),0)</f>
        <v>42</v>
      </c>
      <c r="AU175" s="1796">
        <f>IFERROR(VLOOKUP($A175,'2016'!$B$2:$K$165,5,FALSE),0)</f>
        <v>47</v>
      </c>
      <c r="AV175" s="1796">
        <f>IFERROR(VLOOKUP($A175,'2016'!$B$2:$K$165,8,FALSE),0)</f>
        <v>3</v>
      </c>
      <c r="AW175" s="1740">
        <f>IFERROR(VLOOKUP($A175,'2016'!$B$2:$K$165,10,FALSE),0)</f>
        <v>0.66200000000000003</v>
      </c>
      <c r="AX175" s="1700">
        <f>IFERROR(VLOOKUP($A175,'2015'!$B$2:$K$165,3,FALSE),0)</f>
        <v>67</v>
      </c>
      <c r="AY175" s="1695">
        <f>IFERROR(VLOOKUP($A175,'2015'!$B$2:$K$165,4,FALSE),0)</f>
        <v>28</v>
      </c>
      <c r="AZ175" s="1695">
        <f>IFERROR(VLOOKUP($A175,'2015'!$B$2:$K$165,5,FALSE),0)</f>
        <v>44</v>
      </c>
      <c r="BA175" s="1695">
        <f>IFERROR(VLOOKUP($A175,'2015'!$B$2:$K$165,8,FALSE),0)</f>
        <v>3</v>
      </c>
      <c r="BB175" s="1740">
        <f>IFERROR(VLOOKUP($A175,'2015'!$B$2:$K$165,10,FALSE),0)</f>
        <v>0.65671641791044777</v>
      </c>
      <c r="BC175" s="1700">
        <f>IFERROR(VLOOKUP($A175,'2014'!$B$2:$K$157,3,FALSE),0)</f>
        <v>71</v>
      </c>
      <c r="BD175" s="1691">
        <f>IFERROR(VLOOKUP($A175,'2014'!$B$2:$K$157,4,FALSE),0)</f>
        <v>37</v>
      </c>
      <c r="BE175" s="1691">
        <f>IFERROR(VLOOKUP($A175,'2014'!$B$2:$K$157,5,FALSE),0)</f>
        <v>43</v>
      </c>
      <c r="BF175" s="1691">
        <f>IFERROR(VLOOKUP($A175,'2014'!$B$2:$K$157,8,FALSE),0)</f>
        <v>0</v>
      </c>
      <c r="BG175" s="1740">
        <f>IFERROR(VLOOKUP($A175,'2014'!$B$2:$K$157,10,FALSE),0)</f>
        <v>0.60563380281690138</v>
      </c>
      <c r="BH175" s="1700">
        <f>IFERROR(VLOOKUP($A175,'2013'!$D$4:$I$249,2,FALSE),0)</f>
        <v>68</v>
      </c>
      <c r="BI175" s="1691">
        <f>IFERROR(VLOOKUP($A175,'2013'!$D$4:$I$249,3,FALSE),0)</f>
        <v>20</v>
      </c>
      <c r="BJ175" s="1691">
        <f>IFERROR(VLOOKUP($A175,'2013'!$D$4:$I$249,4,FALSE),0)</f>
        <v>28</v>
      </c>
      <c r="BK175" s="1691">
        <f>IFERROR(VLOOKUP($A175,'2013'!$D$4:$I$249,5,FALSE),0)</f>
        <v>1</v>
      </c>
      <c r="BL175" s="1740">
        <f>IFERROR(VLOOKUP($A175,'2013'!$D$4:$I$249,6,FALSE),0)</f>
        <v>0.41176470588235292</v>
      </c>
      <c r="BM175" s="1737">
        <f>IFERROR(VLOOKUP($A175,'2012'!$D$3:$O$172,2,FALSE),0)</f>
        <v>219</v>
      </c>
      <c r="BN175" s="1691">
        <f>IFERROR(VLOOKUP($A175,'2012'!$D$3:$O$172,3,FALSE),0)</f>
        <v>128</v>
      </c>
      <c r="BO175" s="1743">
        <f>IFERROR(VLOOKUP($A175,'2012'!$D$3:$O$172,4,FALSE),0)</f>
        <v>5</v>
      </c>
      <c r="BP175" s="1700">
        <f>IFERROR(VLOOKUP($A175,'2012'!$D$3:$O$172,5,FALSE),0)</f>
        <v>76</v>
      </c>
      <c r="BQ175" s="1691">
        <f>IFERROR(VLOOKUP($A175,'2012'!$D$3:$O$172,6,FALSE),0)</f>
        <v>34</v>
      </c>
      <c r="BR175" s="1691">
        <f>IFERROR(VLOOKUP($A175,'2012'!$D$3:$O$172,7,FALSE),0)</f>
        <v>44</v>
      </c>
      <c r="BS175" s="1691">
        <f>IFERROR(VLOOKUP($A175,'2012'!$D$3:$O$172,8,FALSE),0)</f>
        <v>2</v>
      </c>
      <c r="BT175" s="1740">
        <f>IFERROR(VLOOKUP($A175,'2012'!$D$3:$O$172,9,FALSE),0)</f>
        <v>0.57894736842105265</v>
      </c>
      <c r="BU175" s="1737">
        <f>IFERROR(VLOOKUP($A175,'2012'!$D$3:$O$172,10,FALSE),0)</f>
        <v>143</v>
      </c>
      <c r="BV175" s="1691">
        <f>IFERROR(VLOOKUP($A175,'2012'!$D$3:$O$172,11,FALSE),0)</f>
        <v>84</v>
      </c>
      <c r="BW175" s="1743">
        <f>IFERROR(VLOOKUP($A175,'2012'!$D$3:$O$172,12,FALSE),0)</f>
        <v>3</v>
      </c>
      <c r="BX175" s="1700">
        <f>IFERROR(VLOOKUP($A175,'2011'!$D$4:$I$251,2,FALSE),0)</f>
        <v>89</v>
      </c>
      <c r="BY175" s="1691">
        <f>IFERROR(VLOOKUP($A175,'2011'!$D$4:$I$251,3,FALSE),0)</f>
        <v>38</v>
      </c>
      <c r="BZ175" s="1691">
        <f>IFERROR(VLOOKUP($A175,'2011'!$D$4:$I$251,4,FALSE),0)</f>
        <v>58</v>
      </c>
      <c r="CA175" s="1691">
        <f>IFERROR(VLOOKUP($A175,'2011'!$D$4:$I$251,5,FALSE),0)</f>
        <v>2</v>
      </c>
      <c r="CB175" s="1740">
        <f>IFERROR(VLOOKUP($A175,'2011'!$D$4:$I$251,6,FALSE),0)</f>
        <v>0.651685393258427</v>
      </c>
      <c r="CC175" s="1700">
        <f>IFERROR(VLOOKUP($A175,'2010'!$C$3:$H$234,2,FALSE),0)</f>
        <v>54</v>
      </c>
      <c r="CD175" s="1691">
        <f>IFERROR(VLOOKUP($A175,'2010'!$C$3:$H$234,3,FALSE),0)</f>
        <v>15</v>
      </c>
      <c r="CE175" s="1691">
        <f>IFERROR(VLOOKUP($A175,'2010'!$C$3:$H$234,4,FALSE),0)</f>
        <v>26</v>
      </c>
      <c r="CF175" s="1691">
        <f>IFERROR(VLOOKUP($A175,'2010'!$C$3:$H$234,5,FALSE),0)</f>
        <v>1</v>
      </c>
      <c r="CG175" s="1740">
        <f>IFERROR(VLOOKUP($A175,'2010'!$C$3:$H$234,6,FALSE),0)</f>
        <v>0.48148148148148145</v>
      </c>
      <c r="CH175" s="1700">
        <f>IFERROR(VLOOKUP($A175,'2009'!$C$3:$H$242,2,FALSE),0)</f>
        <v>0</v>
      </c>
      <c r="CI175" s="1691">
        <f>IFERROR(VLOOKUP($A175,'2009'!$C$3:$H$242,3,FALSE),0)</f>
        <v>0</v>
      </c>
      <c r="CJ175" s="1691">
        <f>IFERROR(VLOOKUP($A175,'2009'!$C$3:$H$242,4,FALSE),0)</f>
        <v>0</v>
      </c>
      <c r="CK175" s="1691">
        <f>IFERROR(VLOOKUP($A175,'2009'!$C$3:$H$242,5,FALSE),0)</f>
        <v>0</v>
      </c>
      <c r="CL175" s="1740">
        <f>IFERROR(VLOOKUP($A175,'2009'!$C$3:$H$242,6,FALSE),0)</f>
        <v>0</v>
      </c>
      <c r="CM175" s="1700">
        <f>IFERROR(VLOOKUP($A175,'2008'!$C$3:$H$229,2,FALSE),0)</f>
        <v>0</v>
      </c>
      <c r="CN175" s="1691">
        <f>IFERROR(VLOOKUP($A175,'2008'!$C$3:$H$229,3,FALSE),0)</f>
        <v>0</v>
      </c>
      <c r="CO175" s="1691">
        <f>IFERROR(VLOOKUP($A175,'2008'!$C$3:$H$229,4,FALSE),0)</f>
        <v>0</v>
      </c>
      <c r="CP175" s="1691">
        <f>IFERROR(VLOOKUP($A175,'2008'!$C$3:$H$229,5,FALSE),0)</f>
        <v>0</v>
      </c>
      <c r="CQ175" s="1740">
        <f>IFERROR(VLOOKUP($A175,'2008'!$C$3:$H$229,6,FALSE),0)</f>
        <v>0</v>
      </c>
      <c r="CR175" s="1700">
        <f>IFERROR(VLOOKUP($A175,'2007'!$C$3:$M$238,7,FALSE),0)</f>
        <v>0</v>
      </c>
      <c r="CS175" s="1691">
        <f>IFERROR(VLOOKUP($A175,'2007'!$C$3:$M$238,8,FALSE),0)</f>
        <v>0</v>
      </c>
      <c r="CT175" s="1691">
        <f>IFERROR(VLOOKUP($A175,'2007'!$C$3:$M$238,9,FALSE),0)</f>
        <v>0</v>
      </c>
      <c r="CU175" s="1691">
        <f>IFERROR(VLOOKUP($A175,'2007'!$C$3:$M$238,10,FALSE),0)</f>
        <v>0</v>
      </c>
      <c r="CV175" s="1740">
        <f>IFERROR(VLOOKUP($A175,'2007'!$C$3:$M$238,11,FALSE),0)</f>
        <v>0</v>
      </c>
      <c r="CW175" s="1700">
        <f>IFERROR(VLOOKUP($A175,'2006'!$A$2:$F$200,2,FALSE),0)</f>
        <v>0</v>
      </c>
      <c r="CX175" s="1691">
        <f>IFERROR(VLOOKUP($A175,'2006'!$A$2:$F$200,4,FALSE),0)</f>
        <v>0</v>
      </c>
      <c r="CY175" s="1691">
        <f>IFERROR(VLOOKUP($A175,'2006'!$A$2:$F$200,5,FALSE),0)</f>
        <v>0</v>
      </c>
      <c r="CZ175" s="1740">
        <f>IFERROR(VLOOKUP($A175,'2006'!$A$2:$F$200,6,FALSE),0)</f>
        <v>0</v>
      </c>
      <c r="DA175" s="1700">
        <f>IFERROR(VLOOKUP($A175,'2005'!$C$3:$M$205,8,FALSE),0)</f>
        <v>0</v>
      </c>
      <c r="DB175" s="1691">
        <f>IFERROR(VLOOKUP($A175,'2005'!$C$3:$M$205,9,FALSE),0)</f>
        <v>0</v>
      </c>
      <c r="DC175" s="1691">
        <f>IFERROR(VLOOKUP($A175,'2005'!$C$3:$M$205,10,FALSE),0)</f>
        <v>0</v>
      </c>
      <c r="DD175" s="1740">
        <f>IFERROR(VLOOKUP($A175,'2005'!$C$3:$M$205,11,FALSE),0)</f>
        <v>0</v>
      </c>
      <c r="DE175" s="1700">
        <f>IFERROR(VLOOKUP($A175,'2004'!$C$3:$M$213,8,FALSE),0)</f>
        <v>0</v>
      </c>
      <c r="DF175" s="1691">
        <f>IFERROR(VLOOKUP($A175,'2004'!$C$3:$M$213,9,FALSE),0)</f>
        <v>0</v>
      </c>
      <c r="DG175" s="1691">
        <f>IFERROR(VLOOKUP($A175,'2004'!$C$3:$M$213,10,FALSE),0)</f>
        <v>0</v>
      </c>
      <c r="DH175" s="1740">
        <f>IFERROR(VLOOKUP($A175,'2004'!$C$3:$M$213,11,FALSE),0)</f>
        <v>0</v>
      </c>
      <c r="DI175" s="1700">
        <f>IFERROR(VLOOKUP($A175,'2003'!$C$3:$Q$214,12,FALSE),0)</f>
        <v>0</v>
      </c>
      <c r="DJ175" s="1691">
        <f>IFERROR(VLOOKUP($A175,'2003'!$C$3:$Q$214,13,FALSE),0)</f>
        <v>0</v>
      </c>
      <c r="DK175" s="1691">
        <f>IFERROR(VLOOKUP($A175,'2003'!$C$3:$Q$214,14,FALSE),0)</f>
        <v>0</v>
      </c>
      <c r="DL175" s="1740">
        <f>IFERROR(VLOOKUP($A175,'2003'!$C$3:$Q$214,15,FALSE),0)</f>
        <v>0</v>
      </c>
      <c r="DM175" s="1700">
        <f>IFERROR(VLOOKUP($A175,'2002'!$D$3:$R$214,12,FALSE),0)</f>
        <v>0</v>
      </c>
      <c r="DN175" s="1691">
        <f>IFERROR(VLOOKUP($A175,'2002'!$D$3:$R$214,13,FALSE),0)</f>
        <v>0</v>
      </c>
      <c r="DO175" s="1691">
        <f>IFERROR(VLOOKUP($A175,'2002'!$D$3:$R$214,14,FALSE),0)</f>
        <v>0</v>
      </c>
      <c r="DP175" s="1788">
        <f>IFERROR(VLOOKUP($A175,'2002'!$D$3:$R$214,15,FALSE),0)</f>
        <v>0</v>
      </c>
      <c r="DQ175" s="1700">
        <f>IFERROR(VLOOKUP($A175,'Pre 2002'!$C$3:$CK$382,84,FALSE),0)</f>
        <v>0</v>
      </c>
      <c r="DR175" s="1695">
        <f>IFERROR(VLOOKUP($A175,'Pre 2002'!$C$3:$CK$382,85,FALSE),0)</f>
        <v>0</v>
      </c>
      <c r="DS175" s="1695">
        <f>IFERROR(VLOOKUP($A175,'Pre 2002'!$C$3:$CK$382,86,FALSE),0)</f>
        <v>0</v>
      </c>
      <c r="DT175" s="1790">
        <f>IFERROR(VLOOKUP($A175,'Pre 2002'!$C$3:$CK$382,87,FALSE),0)</f>
        <v>0</v>
      </c>
      <c r="DU175" s="1741">
        <f>IFERROR(VLOOKUP(A175,'Pre 2002'!$C$3:$CG$382,83,FALSE),0)</f>
        <v>0</v>
      </c>
      <c r="DY175" s="1731"/>
    </row>
    <row r="176" spans="1:129">
      <c r="A176" s="1778" t="s">
        <v>114</v>
      </c>
      <c r="B176" s="1562">
        <f t="shared" si="54"/>
        <v>957</v>
      </c>
      <c r="C176" s="1562">
        <f t="shared" si="55"/>
        <v>551</v>
      </c>
      <c r="D176" s="1562">
        <f t="shared" si="56"/>
        <v>18</v>
      </c>
      <c r="E176" s="1563">
        <f t="shared" si="57"/>
        <v>0.5757575757575758</v>
      </c>
      <c r="F176" s="1786">
        <f t="shared" si="58"/>
        <v>14</v>
      </c>
      <c r="G176" s="1595">
        <v>2003</v>
      </c>
      <c r="H176" s="1567">
        <f t="shared" si="70"/>
        <v>12</v>
      </c>
      <c r="I176" s="1734">
        <f t="shared" si="71"/>
        <v>845</v>
      </c>
      <c r="J176" s="1734">
        <f t="shared" si="72"/>
        <v>496</v>
      </c>
      <c r="K176" s="1734">
        <f t="shared" si="73"/>
        <v>18</v>
      </c>
      <c r="L176" s="1806">
        <f t="shared" si="74"/>
        <v>0.58698224852071001</v>
      </c>
      <c r="M176" s="1752" t="s">
        <v>14</v>
      </c>
      <c r="N176" s="1752">
        <v>0</v>
      </c>
      <c r="O176" s="1700">
        <f>IFERROR(VLOOKUP($A176,'2022'!$B$2:$K$174,3,FALSE),0)</f>
        <v>0</v>
      </c>
      <c r="P176" s="1858">
        <f>IFERROR(VLOOKUP($A176,'2022'!$B$2:$K$174,4,FALSE),0)</f>
        <v>0</v>
      </c>
      <c r="Q176" s="1858">
        <f>IFERROR(VLOOKUP($A176,'2022'!$B$2:$K$174,5,FALSE),0)</f>
        <v>0</v>
      </c>
      <c r="R176" s="1858">
        <f>IFERROR(VLOOKUP($A176,'2022'!$B$2:$K$174,8,FALSE),0)</f>
        <v>0</v>
      </c>
      <c r="S176" s="1740">
        <f>IFERROR(VLOOKUP($A176,'2022'!$B$2:$K$174,10,FALSE),0)</f>
        <v>0</v>
      </c>
      <c r="T176" s="1700">
        <f>IFERROR(VLOOKUP($A176,'2021'!$B$2:$K$174,3,FALSE),0)</f>
        <v>0</v>
      </c>
      <c r="U176" s="1843">
        <f>IFERROR(VLOOKUP($A176,'2021'!$B$2:$K$174,4,FALSE),0)</f>
        <v>0</v>
      </c>
      <c r="V176" s="1843">
        <f>IFERROR(VLOOKUP($A176,'2021'!$B$2:$K$174,5,FALSE),0)</f>
        <v>0</v>
      </c>
      <c r="W176" s="1843">
        <f>IFERROR(VLOOKUP($A176,'2021'!$B$2:$K$174,8,FALSE),0)</f>
        <v>0</v>
      </c>
      <c r="X176" s="1740">
        <f>IFERROR(VLOOKUP($A176,'2021'!$B$2:$K$174,10,FALSE),0)</f>
        <v>0</v>
      </c>
      <c r="Y176" s="1700">
        <f>IFERROR(VLOOKUP($A176,'2020'!$B$2:$K$170,3,FALSE),0)</f>
        <v>0</v>
      </c>
      <c r="Z176" s="1829">
        <f>IFERROR(VLOOKUP($A176,'2020'!$B$2:$K$170,4,FALSE),0)</f>
        <v>0</v>
      </c>
      <c r="AA176" s="1829">
        <f>IFERROR(VLOOKUP($A176,'2020'!$B$2:$K$170,5,FALSE),0)</f>
        <v>0</v>
      </c>
      <c r="AB176" s="1829">
        <f>IFERROR(VLOOKUP($A176,'2020'!$B$2:$K$170,8,FALSE),0)</f>
        <v>0</v>
      </c>
      <c r="AC176" s="1740">
        <f>IFERROR(VLOOKUP($A176,'2020'!$B$2:$K$170,10,FALSE),0)</f>
        <v>0</v>
      </c>
      <c r="AD176" s="1700">
        <f>IFERROR(VLOOKUP($A176,'2019'!$B$2:$K$170,3,FALSE),0)</f>
        <v>0</v>
      </c>
      <c r="AE176" s="1823">
        <f>IFERROR(VLOOKUP($A176,'2019'!$B$2:$K$170,4,FALSE),0)</f>
        <v>0</v>
      </c>
      <c r="AF176" s="1823">
        <f>IFERROR(VLOOKUP($A176,'2019'!$B$2:$K$170,5,FALSE),0)</f>
        <v>0</v>
      </c>
      <c r="AG176" s="1823">
        <f>IFERROR(VLOOKUP($A176,'2019'!$B$2:$K$170,8,FALSE),0)</f>
        <v>0</v>
      </c>
      <c r="AH176" s="1740">
        <f>IFERROR(VLOOKUP($A176,'2019'!$B$2:$K$170,10,FALSE),0)</f>
        <v>0</v>
      </c>
      <c r="AI176" s="1700">
        <f>IFERROR(VLOOKUP($A176,'2018'!$B$2:$K$170,3,FALSE),0)</f>
        <v>0</v>
      </c>
      <c r="AJ176" s="1821">
        <f>IFERROR(VLOOKUP($A176,'2018'!$B$2:$K$170,4,FALSE),0)</f>
        <v>0</v>
      </c>
      <c r="AK176" s="1821">
        <f>IFERROR(VLOOKUP($A176,'2018'!$B$2:$K$170,5,FALSE),0)</f>
        <v>0</v>
      </c>
      <c r="AL176" s="1821">
        <f>IFERROR(VLOOKUP($A176,'2018'!$B$2:$K$170,8,FALSE),0)</f>
        <v>0</v>
      </c>
      <c r="AM176" s="1740">
        <f>IFERROR(VLOOKUP($A176,'2018'!$B$2:$K$170,10,FALSE),0)</f>
        <v>0</v>
      </c>
      <c r="AN176" s="1700">
        <f>IFERROR(VLOOKUP($A176,'2017'!$B$2:$J$163,2,FALSE),0)</f>
        <v>0</v>
      </c>
      <c r="AO176" s="1815">
        <f>IFERROR(VLOOKUP($A176,'2017'!$B$2:$J$163,3,FALSE),0)</f>
        <v>0</v>
      </c>
      <c r="AP176" s="1815">
        <f>IFERROR(VLOOKUP($A176,'2017'!$B$2:$J$163,4,FALSE),0)</f>
        <v>0</v>
      </c>
      <c r="AQ176" s="1815">
        <f>IFERROR(VLOOKUP($A176,'2017'!$B$2:$J$163,7,FALSE),0)</f>
        <v>0</v>
      </c>
      <c r="AR176" s="1740">
        <f>IFERROR(VLOOKUP($A176,'2017'!$B$2:$J$163,9,FALSE),0)</f>
        <v>0</v>
      </c>
      <c r="AS176" s="1700">
        <f>IFERROR(VLOOKUP($A176,'2016'!$B$2:$K$165,3,FALSE),0)</f>
        <v>50</v>
      </c>
      <c r="AT176" s="1796">
        <f>IFERROR(VLOOKUP($A176,'2016'!$B$2:$K$165,4,FALSE),0)</f>
        <v>9</v>
      </c>
      <c r="AU176" s="1796">
        <f>IFERROR(VLOOKUP($A176,'2016'!$B$2:$K$165,5,FALSE),0)</f>
        <v>24</v>
      </c>
      <c r="AV176" s="1796">
        <f>IFERROR(VLOOKUP($A176,'2016'!$B$2:$K$165,8,FALSE),0)</f>
        <v>0</v>
      </c>
      <c r="AW176" s="1740">
        <f>IFERROR(VLOOKUP($A176,'2016'!$B$2:$K$165,10,FALSE),0)</f>
        <v>0.48</v>
      </c>
      <c r="AX176" s="1700">
        <f>IFERROR(VLOOKUP($A176,'2015'!$B$2:$K$165,3,FALSE),0)</f>
        <v>62</v>
      </c>
      <c r="AY176" s="1695">
        <f>IFERROR(VLOOKUP($A176,'2015'!$B$2:$K$165,4,FALSE),0)</f>
        <v>19</v>
      </c>
      <c r="AZ176" s="1695">
        <f>IFERROR(VLOOKUP($A176,'2015'!$B$2:$K$165,5,FALSE),0)</f>
        <v>31</v>
      </c>
      <c r="BA176" s="1695">
        <f>IFERROR(VLOOKUP($A176,'2015'!$B$2:$K$165,8,FALSE),0)</f>
        <v>0</v>
      </c>
      <c r="BB176" s="1740">
        <f>IFERROR(VLOOKUP($A176,'2015'!$B$2:$K$165,10,FALSE),0)</f>
        <v>0.5</v>
      </c>
      <c r="BC176" s="1700">
        <f>IFERROR(VLOOKUP($A176,'2014'!$B$2:$K$157,3,FALSE),0)</f>
        <v>73</v>
      </c>
      <c r="BD176" s="1691">
        <f>IFERROR(VLOOKUP($A176,'2014'!$B$2:$K$157,4,FALSE),0)</f>
        <v>22</v>
      </c>
      <c r="BE176" s="1691">
        <f>IFERROR(VLOOKUP($A176,'2014'!$B$2:$K$157,5,FALSE),0)</f>
        <v>42</v>
      </c>
      <c r="BF176" s="1691">
        <f>IFERROR(VLOOKUP($A176,'2014'!$B$2:$K$157,8,FALSE),0)</f>
        <v>0</v>
      </c>
      <c r="BG176" s="1740">
        <f>IFERROR(VLOOKUP($A176,'2014'!$B$2:$K$157,10,FALSE),0)</f>
        <v>0.57534246575342463</v>
      </c>
      <c r="BH176" s="1700">
        <f>IFERROR(VLOOKUP($A176,'2013'!$D$4:$I$249,2,FALSE),0)</f>
        <v>57</v>
      </c>
      <c r="BI176" s="1691">
        <f>IFERROR(VLOOKUP($A176,'2013'!$D$4:$I$249,3,FALSE),0)</f>
        <v>17</v>
      </c>
      <c r="BJ176" s="1691">
        <f>IFERROR(VLOOKUP($A176,'2013'!$D$4:$I$249,4,FALSE),0)</f>
        <v>34</v>
      </c>
      <c r="BK176" s="1691">
        <f>IFERROR(VLOOKUP($A176,'2013'!$D$4:$I$249,5,FALSE),0)</f>
        <v>0</v>
      </c>
      <c r="BL176" s="1740">
        <f>IFERROR(VLOOKUP($A176,'2013'!$D$4:$I$249,6,FALSE),0)</f>
        <v>0.59649122807017541</v>
      </c>
      <c r="BM176" s="1737">
        <f>IFERROR(VLOOKUP($A176,'2012'!$D$3:$O$172,2,FALSE),0)</f>
        <v>715</v>
      </c>
      <c r="BN176" s="1691">
        <f>IFERROR(VLOOKUP($A176,'2012'!$D$3:$O$172,3,FALSE),0)</f>
        <v>420</v>
      </c>
      <c r="BO176" s="1743">
        <f>IFERROR(VLOOKUP($A176,'2012'!$D$3:$O$172,4,FALSE),0)</f>
        <v>18</v>
      </c>
      <c r="BP176" s="1700">
        <f>IFERROR(VLOOKUP($A176,'2012'!$D$3:$O$172,5,FALSE),0)</f>
        <v>79</v>
      </c>
      <c r="BQ176" s="1691">
        <f>IFERROR(VLOOKUP($A176,'2012'!$D$3:$O$172,6,FALSE),0)</f>
        <v>30</v>
      </c>
      <c r="BR176" s="1691">
        <f>IFERROR(VLOOKUP($A176,'2012'!$D$3:$O$172,7,FALSE),0)</f>
        <v>42</v>
      </c>
      <c r="BS176" s="1691">
        <f>IFERROR(VLOOKUP($A176,'2012'!$D$3:$O$172,8,FALSE),0)</f>
        <v>1</v>
      </c>
      <c r="BT176" s="1740">
        <f>IFERROR(VLOOKUP($A176,'2012'!$D$3:$O$172,9,FALSE),0)</f>
        <v>0.53164556962025311</v>
      </c>
      <c r="BU176" s="1737">
        <f>IFERROR(VLOOKUP($A176,'2012'!$D$3:$O$172,10,FALSE),0)</f>
        <v>636</v>
      </c>
      <c r="BV176" s="1691">
        <f>IFERROR(VLOOKUP($A176,'2012'!$D$3:$O$172,11,FALSE),0)</f>
        <v>378</v>
      </c>
      <c r="BW176" s="1743">
        <f>IFERROR(VLOOKUP($A176,'2012'!$D$3:$O$172,12,FALSE),0)</f>
        <v>17</v>
      </c>
      <c r="BX176" s="1700">
        <f>IFERROR(VLOOKUP($A176,'2011'!$D$4:$I$251,2,FALSE),0)</f>
        <v>82</v>
      </c>
      <c r="BY176" s="1691">
        <f>IFERROR(VLOOKUP($A176,'2011'!$D$4:$I$251,3,FALSE),0)</f>
        <v>38</v>
      </c>
      <c r="BZ176" s="1691">
        <f>IFERROR(VLOOKUP($A176,'2011'!$D$4:$I$251,4,FALSE),0)</f>
        <v>58</v>
      </c>
      <c r="CA176" s="1691">
        <f>IFERROR(VLOOKUP($A176,'2011'!$D$4:$I$251,5,FALSE),0)</f>
        <v>3</v>
      </c>
      <c r="CB176" s="1740">
        <f>IFERROR(VLOOKUP($A176,'2011'!$D$4:$I$251,6,FALSE),0)</f>
        <v>0.70731707317073167</v>
      </c>
      <c r="CC176" s="1700">
        <f>IFERROR(VLOOKUP($A176,'2010'!$C$3:$H$234,2,FALSE),0)</f>
        <v>86</v>
      </c>
      <c r="CD176" s="1691">
        <f>IFERROR(VLOOKUP($A176,'2010'!$C$3:$H$234,3,FALSE),0)</f>
        <v>32</v>
      </c>
      <c r="CE176" s="1691">
        <f>IFERROR(VLOOKUP($A176,'2010'!$C$3:$H$234,4,FALSE),0)</f>
        <v>53</v>
      </c>
      <c r="CF176" s="1691">
        <f>IFERROR(VLOOKUP($A176,'2010'!$C$3:$H$234,5,FALSE),0)</f>
        <v>1</v>
      </c>
      <c r="CG176" s="1740">
        <f>IFERROR(VLOOKUP($A176,'2010'!$C$3:$H$234,6,FALSE),0)</f>
        <v>0.61627906976744184</v>
      </c>
      <c r="CH176" s="1700">
        <f>IFERROR(VLOOKUP($A176,'2009'!$C$3:$H$242,2,FALSE),0)</f>
        <v>79</v>
      </c>
      <c r="CI176" s="1691">
        <f>IFERROR(VLOOKUP($A176,'2009'!$C$3:$H$242,3,FALSE),0)</f>
        <v>31</v>
      </c>
      <c r="CJ176" s="1691">
        <f>IFERROR(VLOOKUP($A176,'2009'!$C$3:$H$242,4,FALSE),0)</f>
        <v>45</v>
      </c>
      <c r="CK176" s="1691">
        <f>IFERROR(VLOOKUP($A176,'2009'!$C$3:$H$242,5,FALSE),0)</f>
        <v>4</v>
      </c>
      <c r="CL176" s="1740">
        <f>IFERROR(VLOOKUP($A176,'2009'!$C$3:$H$242,6,FALSE),0)</f>
        <v>0.569620253164557</v>
      </c>
      <c r="CM176" s="1700">
        <f>IFERROR(VLOOKUP($A176,'2008'!$C$3:$H$229,2,FALSE),0)</f>
        <v>88</v>
      </c>
      <c r="CN176" s="1691">
        <f>IFERROR(VLOOKUP($A176,'2008'!$C$3:$H$229,3,FALSE),0)</f>
        <v>43</v>
      </c>
      <c r="CO176" s="1691">
        <f>IFERROR(VLOOKUP($A176,'2008'!$C$3:$H$229,4,FALSE),0)</f>
        <v>44</v>
      </c>
      <c r="CP176" s="1691">
        <f>IFERROR(VLOOKUP($A176,'2008'!$C$3:$H$229,5,FALSE),0)</f>
        <v>2</v>
      </c>
      <c r="CQ176" s="1740">
        <f>IFERROR(VLOOKUP($A176,'2008'!$C$3:$H$229,6,FALSE),0)</f>
        <v>0.5</v>
      </c>
      <c r="CR176" s="1700">
        <f>IFERROR(VLOOKUP($A176,'2007'!$C$3:$M$238,7,FALSE),0)</f>
        <v>75</v>
      </c>
      <c r="CS176" s="1691">
        <f>IFERROR(VLOOKUP($A176,'2007'!$C$3:$M$238,8,FALSE),0)</f>
        <v>39</v>
      </c>
      <c r="CT176" s="1691">
        <f>IFERROR(VLOOKUP($A176,'2007'!$C$3:$M$238,9,FALSE),0)</f>
        <v>45</v>
      </c>
      <c r="CU176" s="1691">
        <f>IFERROR(VLOOKUP($A176,'2007'!$C$3:$M$238,10,FALSE),0)</f>
        <v>2</v>
      </c>
      <c r="CV176" s="1740">
        <f>IFERROR(VLOOKUP($A176,'2007'!$C$3:$M$238,11,FALSE),0)</f>
        <v>0.6</v>
      </c>
      <c r="CW176" s="1700">
        <f>IFERROR(VLOOKUP($A176,'2006'!$A$2:$F$200,2,FALSE),0)</f>
        <v>71</v>
      </c>
      <c r="CX176" s="1691">
        <f>IFERROR(VLOOKUP($A176,'2006'!$A$2:$F$200,4,FALSE),0)</f>
        <v>40</v>
      </c>
      <c r="CY176" s="1691">
        <f>IFERROR(VLOOKUP($A176,'2006'!$A$2:$F$200,5,FALSE),0)</f>
        <v>1</v>
      </c>
      <c r="CZ176" s="1740">
        <f>IFERROR(VLOOKUP($A176,'2006'!$A$2:$F$200,6,FALSE),0)</f>
        <v>0.56338028169014087</v>
      </c>
      <c r="DA176" s="1700">
        <f>IFERROR(VLOOKUP($A176,'2005'!$C$3:$M$205,8,FALSE),0)</f>
        <v>56</v>
      </c>
      <c r="DB176" s="1691">
        <f>IFERROR(VLOOKUP($A176,'2005'!$C$3:$M$205,9,FALSE),0)</f>
        <v>34</v>
      </c>
      <c r="DC176" s="1691">
        <f>IFERROR(VLOOKUP($A176,'2005'!$C$3:$M$205,10,FALSE),0)</f>
        <v>0</v>
      </c>
      <c r="DD176" s="1740">
        <f>IFERROR(VLOOKUP($A176,'2005'!$C$3:$M$205,11,FALSE),0)</f>
        <v>0.6071428571428571</v>
      </c>
      <c r="DE176" s="1700">
        <f>IFERROR(VLOOKUP($A176,'2004'!$C$3:$M$213,8,FALSE),0)</f>
        <v>24</v>
      </c>
      <c r="DF176" s="1691">
        <f>IFERROR(VLOOKUP($A176,'2004'!$C$3:$M$213,9,FALSE),0)</f>
        <v>14</v>
      </c>
      <c r="DG176" s="1691">
        <f>IFERROR(VLOOKUP($A176,'2004'!$C$3:$M$213,10,FALSE),0)</f>
        <v>0</v>
      </c>
      <c r="DH176" s="1740">
        <f>IFERROR(VLOOKUP($A176,'2004'!$C$3:$M$213,11,FALSE),0)</f>
        <v>0.58333333333333337</v>
      </c>
      <c r="DI176" s="1700">
        <f>IFERROR(VLOOKUP($A176,'2003'!$C$3:$Q$214,12,FALSE),0)</f>
        <v>75</v>
      </c>
      <c r="DJ176" s="1691">
        <f>IFERROR(VLOOKUP($A176,'2003'!$C$3:$Q$214,13,FALSE),0)</f>
        <v>45</v>
      </c>
      <c r="DK176" s="1691">
        <f>IFERROR(VLOOKUP($A176,'2003'!$C$3:$Q$214,14,FALSE),0)</f>
        <v>4</v>
      </c>
      <c r="DL176" s="1740">
        <f>IFERROR(VLOOKUP($A176,'2003'!$C$3:$Q$214,15,FALSE),0)</f>
        <v>0.6</v>
      </c>
      <c r="DM176" s="1700">
        <f>IFERROR(VLOOKUP($A176,'2002'!$D$3:$R$214,12,FALSE),0)</f>
        <v>0</v>
      </c>
      <c r="DN176" s="1691">
        <f>IFERROR(VLOOKUP($A176,'2002'!$D$3:$R$214,13,FALSE),0)</f>
        <v>0</v>
      </c>
      <c r="DO176" s="1691">
        <f>IFERROR(VLOOKUP($A176,'2002'!$D$3:$R$214,14,FALSE),0)</f>
        <v>0</v>
      </c>
      <c r="DP176" s="1788">
        <f>IFERROR(VLOOKUP($A176,'2002'!$D$3:$R$214,15,FALSE),0)</f>
        <v>0</v>
      </c>
      <c r="DQ176" s="1700">
        <f>IFERROR(VLOOKUP($A176,'Pre 2002'!$C$3:$CK$382,84,FALSE),0)</f>
        <v>0</v>
      </c>
      <c r="DR176" s="1695">
        <f>IFERROR(VLOOKUP($A176,'Pre 2002'!$C$3:$CK$382,85,FALSE),0)</f>
        <v>0</v>
      </c>
      <c r="DS176" s="1695">
        <f>IFERROR(VLOOKUP($A176,'Pre 2002'!$C$3:$CK$382,86,FALSE),0)</f>
        <v>0</v>
      </c>
      <c r="DT176" s="1790">
        <f>IFERROR(VLOOKUP($A176,'Pre 2002'!$C$3:$CK$382,87,FALSE),0)</f>
        <v>0</v>
      </c>
      <c r="DU176" s="1741">
        <f>IFERROR(VLOOKUP(A176,'Pre 2002'!$C$3:$CG$382,83,FALSE),0)</f>
        <v>0</v>
      </c>
      <c r="DY176" s="1731"/>
    </row>
    <row r="177" spans="1:129">
      <c r="A177" s="1778" t="s">
        <v>1298</v>
      </c>
      <c r="B177" s="1562">
        <f t="shared" si="54"/>
        <v>183</v>
      </c>
      <c r="C177" s="1562">
        <f t="shared" si="55"/>
        <v>104</v>
      </c>
      <c r="D177" s="1562">
        <f t="shared" si="56"/>
        <v>18</v>
      </c>
      <c r="E177" s="1563">
        <f t="shared" si="57"/>
        <v>0.56830601092896171</v>
      </c>
      <c r="F177" s="1786">
        <f t="shared" si="58"/>
        <v>3</v>
      </c>
      <c r="G177" s="1595" t="s">
        <v>2159</v>
      </c>
      <c r="H177" s="1567">
        <f t="shared" si="70"/>
        <v>3</v>
      </c>
      <c r="I177" s="1734">
        <f t="shared" si="71"/>
        <v>183</v>
      </c>
      <c r="J177" s="1734">
        <f t="shared" si="72"/>
        <v>104</v>
      </c>
      <c r="K177" s="1734">
        <f t="shared" si="73"/>
        <v>18</v>
      </c>
      <c r="L177" s="1806">
        <f t="shared" si="74"/>
        <v>0.56830601092896171</v>
      </c>
      <c r="M177" s="1751"/>
      <c r="N177" s="1751"/>
      <c r="O177" s="1700">
        <f>IFERROR(VLOOKUP($A177,'2022'!$B$2:$K$174,3,FALSE),0)</f>
        <v>0</v>
      </c>
      <c r="P177" s="1858">
        <f>IFERROR(VLOOKUP($A177,'2022'!$B$2:$K$174,4,FALSE),0)</f>
        <v>0</v>
      </c>
      <c r="Q177" s="1858">
        <f>IFERROR(VLOOKUP($A177,'2022'!$B$2:$K$174,5,FALSE),0)</f>
        <v>0</v>
      </c>
      <c r="R177" s="1858">
        <f>IFERROR(VLOOKUP($A177,'2022'!$B$2:$K$174,8,FALSE),0)</f>
        <v>0</v>
      </c>
      <c r="S177" s="1740">
        <f>IFERROR(VLOOKUP($A177,'2022'!$B$2:$K$174,10,FALSE),0)</f>
        <v>0</v>
      </c>
      <c r="T177" s="1700">
        <f>IFERROR(VLOOKUP($A177,'2021'!$B$2:$K$174,3,FALSE),0)</f>
        <v>0</v>
      </c>
      <c r="U177" s="1843">
        <f>IFERROR(VLOOKUP($A177,'2021'!$B$2:$K$174,4,FALSE),0)</f>
        <v>0</v>
      </c>
      <c r="V177" s="1843">
        <f>IFERROR(VLOOKUP($A177,'2021'!$B$2:$K$174,5,FALSE),0)</f>
        <v>0</v>
      </c>
      <c r="W177" s="1843">
        <f>IFERROR(VLOOKUP($A177,'2021'!$B$2:$K$174,8,FALSE),0)</f>
        <v>0</v>
      </c>
      <c r="X177" s="1740">
        <f>IFERROR(VLOOKUP($A177,'2021'!$B$2:$K$174,10,FALSE),0)</f>
        <v>0</v>
      </c>
      <c r="Y177" s="1700">
        <f>IFERROR(VLOOKUP($A177,'2020'!$B$2:$K$170,3,FALSE),0)</f>
        <v>0</v>
      </c>
      <c r="Z177" s="1829">
        <f>IFERROR(VLOOKUP($A177,'2020'!$B$2:$K$170,4,FALSE),0)</f>
        <v>0</v>
      </c>
      <c r="AA177" s="1829">
        <f>IFERROR(VLOOKUP($A177,'2020'!$B$2:$K$170,5,FALSE),0)</f>
        <v>0</v>
      </c>
      <c r="AB177" s="1829">
        <f>IFERROR(VLOOKUP($A177,'2020'!$B$2:$K$170,8,FALSE),0)</f>
        <v>0</v>
      </c>
      <c r="AC177" s="1740">
        <f>IFERROR(VLOOKUP($A177,'2020'!$B$2:$K$170,10,FALSE),0)</f>
        <v>0</v>
      </c>
      <c r="AD177" s="1700">
        <f>IFERROR(VLOOKUP($A177,'2019'!$B$2:$K$170,3,FALSE),0)</f>
        <v>0</v>
      </c>
      <c r="AE177" s="1823">
        <f>IFERROR(VLOOKUP($A177,'2019'!$B$2:$K$170,4,FALSE),0)</f>
        <v>0</v>
      </c>
      <c r="AF177" s="1823">
        <f>IFERROR(VLOOKUP($A177,'2019'!$B$2:$K$170,5,FALSE),0)</f>
        <v>0</v>
      </c>
      <c r="AG177" s="1823">
        <f>IFERROR(VLOOKUP($A177,'2019'!$B$2:$K$170,8,FALSE),0)</f>
        <v>0</v>
      </c>
      <c r="AH177" s="1740">
        <f>IFERROR(VLOOKUP($A177,'2019'!$B$2:$K$170,10,FALSE),0)</f>
        <v>0</v>
      </c>
      <c r="AI177" s="1700">
        <f>IFERROR(VLOOKUP($A177,'2018'!$B$2:$K$170,3,FALSE),0)</f>
        <v>0</v>
      </c>
      <c r="AJ177" s="1821">
        <f>IFERROR(VLOOKUP($A177,'2018'!$B$2:$K$170,4,FALSE),0)</f>
        <v>0</v>
      </c>
      <c r="AK177" s="1821">
        <f>IFERROR(VLOOKUP($A177,'2018'!$B$2:$K$170,5,FALSE),0)</f>
        <v>0</v>
      </c>
      <c r="AL177" s="1821">
        <f>IFERROR(VLOOKUP($A177,'2018'!$B$2:$K$170,8,FALSE),0)</f>
        <v>0</v>
      </c>
      <c r="AM177" s="1740">
        <f>IFERROR(VLOOKUP($A177,'2018'!$B$2:$K$170,10,FALSE),0)</f>
        <v>0</v>
      </c>
      <c r="AN177" s="1700">
        <f>IFERROR(VLOOKUP($A177,'2017'!$B$2:$J$163,2,FALSE),0)</f>
        <v>0</v>
      </c>
      <c r="AO177" s="1815">
        <f>IFERROR(VLOOKUP($A177,'2017'!$B$2:$J$163,3,FALSE),0)</f>
        <v>0</v>
      </c>
      <c r="AP177" s="1815">
        <f>IFERROR(VLOOKUP($A177,'2017'!$B$2:$J$163,4,FALSE),0)</f>
        <v>0</v>
      </c>
      <c r="AQ177" s="1815">
        <f>IFERROR(VLOOKUP($A177,'2017'!$B$2:$J$163,7,FALSE),0)</f>
        <v>0</v>
      </c>
      <c r="AR177" s="1740">
        <f>IFERROR(VLOOKUP($A177,'2017'!$B$2:$J$163,9,FALSE),0)</f>
        <v>0</v>
      </c>
      <c r="AS177" s="1700">
        <f>IFERROR(VLOOKUP($A177,'2016'!$B$2:$K$165,3,FALSE),0)</f>
        <v>0</v>
      </c>
      <c r="AT177" s="1796">
        <f>IFERROR(VLOOKUP($A177,'2016'!$B$2:$K$165,4,FALSE),0)</f>
        <v>0</v>
      </c>
      <c r="AU177" s="1796">
        <f>IFERROR(VLOOKUP($A177,'2016'!$B$2:$K$165,5,FALSE),0)</f>
        <v>0</v>
      </c>
      <c r="AV177" s="1796">
        <f>IFERROR(VLOOKUP($A177,'2016'!$B$2:$K$165,8,FALSE),0)</f>
        <v>0</v>
      </c>
      <c r="AW177" s="1740">
        <f>IFERROR(VLOOKUP($A177,'2016'!$B$2:$K$165,10,FALSE),0)</f>
        <v>0</v>
      </c>
      <c r="AX177" s="1700">
        <f>IFERROR(VLOOKUP($A177,'2015'!$B$2:$K$165,3,FALSE),0)</f>
        <v>0</v>
      </c>
      <c r="AY177" s="1695">
        <f>IFERROR(VLOOKUP($A177,'2015'!$B$2:$K$165,4,FALSE),0)</f>
        <v>0</v>
      </c>
      <c r="AZ177" s="1695">
        <f>IFERROR(VLOOKUP($A177,'2015'!$B$2:$K$165,5,FALSE),0)</f>
        <v>0</v>
      </c>
      <c r="BA177" s="1695">
        <f>IFERROR(VLOOKUP($A177,'2015'!$B$2:$K$165,8,FALSE),0)</f>
        <v>0</v>
      </c>
      <c r="BB177" s="1740">
        <f>IFERROR(VLOOKUP($A177,'2015'!$B$2:$K$165,10,FALSE),0)</f>
        <v>0</v>
      </c>
      <c r="BC177" s="1700">
        <f>IFERROR(VLOOKUP($A177,'2014'!$B$2:$K$157,3,FALSE),0)</f>
        <v>0</v>
      </c>
      <c r="BD177" s="1691">
        <f>IFERROR(VLOOKUP($A177,'2014'!$B$2:$K$157,4,FALSE),0)</f>
        <v>0</v>
      </c>
      <c r="BE177" s="1691">
        <f>IFERROR(VLOOKUP($A177,'2014'!$B$2:$K$157,5,FALSE),0)</f>
        <v>0</v>
      </c>
      <c r="BF177" s="1691">
        <f>IFERROR(VLOOKUP($A177,'2014'!$B$2:$K$157,8,FALSE),0)</f>
        <v>0</v>
      </c>
      <c r="BG177" s="1740">
        <f>IFERROR(VLOOKUP($A177,'2014'!$B$2:$K$157,10,FALSE),0)</f>
        <v>0</v>
      </c>
      <c r="BH177" s="1700">
        <f>IFERROR(VLOOKUP($A177,'2013'!$D$4:$I$249,2,FALSE),0)</f>
        <v>0</v>
      </c>
      <c r="BI177" s="1691">
        <f>IFERROR(VLOOKUP($A177,'2013'!$D$4:$I$249,3,FALSE),0)</f>
        <v>0</v>
      </c>
      <c r="BJ177" s="1691">
        <f>IFERROR(VLOOKUP($A177,'2013'!$D$4:$I$249,4,FALSE),0)</f>
        <v>0</v>
      </c>
      <c r="BK177" s="1691">
        <f>IFERROR(VLOOKUP($A177,'2013'!$D$4:$I$249,5,FALSE),0)</f>
        <v>0</v>
      </c>
      <c r="BL177" s="1740">
        <f>IFERROR(VLOOKUP($A177,'2013'!$D$4:$I$249,6,FALSE),0)</f>
        <v>0</v>
      </c>
      <c r="BM177" s="1737">
        <f>IFERROR(VLOOKUP($A177,'2012'!$D$3:$O$172,2,FALSE),0)</f>
        <v>0</v>
      </c>
      <c r="BN177" s="1691">
        <f>IFERROR(VLOOKUP($A177,'2012'!$D$3:$O$172,3,FALSE),0)</f>
        <v>0</v>
      </c>
      <c r="BO177" s="1743">
        <f>IFERROR(VLOOKUP($A177,'2012'!$D$3:$O$172,4,FALSE),0)</f>
        <v>0</v>
      </c>
      <c r="BP177" s="1700">
        <f>IFERROR(VLOOKUP($A177,'2012'!$D$3:$O$172,5,FALSE),0)</f>
        <v>0</v>
      </c>
      <c r="BQ177" s="1691">
        <f>IFERROR(VLOOKUP($A177,'2012'!$D$3:$O$172,6,FALSE),0)</f>
        <v>0</v>
      </c>
      <c r="BR177" s="1691">
        <f>IFERROR(VLOOKUP($A177,'2012'!$D$3:$O$172,7,FALSE),0)</f>
        <v>0</v>
      </c>
      <c r="BS177" s="1691">
        <f>IFERROR(VLOOKUP($A177,'2012'!$D$3:$O$172,8,FALSE),0)</f>
        <v>0</v>
      </c>
      <c r="BT177" s="1740">
        <f>IFERROR(VLOOKUP($A177,'2012'!$D$3:$O$172,9,FALSE),0)</f>
        <v>0</v>
      </c>
      <c r="BX177" s="1700">
        <f>IFERROR(VLOOKUP($A177,'2011'!$D$4:$I$251,2,FALSE),0)</f>
        <v>0</v>
      </c>
      <c r="BY177" s="1691">
        <f>IFERROR(VLOOKUP($A177,'2011'!$D$4:$I$251,3,FALSE),0)</f>
        <v>0</v>
      </c>
      <c r="BZ177" s="1691">
        <f>IFERROR(VLOOKUP($A177,'2011'!$D$4:$I$251,4,FALSE),0)</f>
        <v>0</v>
      </c>
      <c r="CA177" s="1691">
        <f>IFERROR(VLOOKUP($A177,'2011'!$D$4:$I$251,5,FALSE),0)</f>
        <v>0</v>
      </c>
      <c r="CB177" s="1740">
        <f>IFERROR(VLOOKUP($A177,'2011'!$D$4:$I$251,6,FALSE),0)</f>
        <v>0</v>
      </c>
      <c r="CC177" s="1700">
        <f>IFERROR(VLOOKUP($A177,'2010'!$C$3:$H$234,2,FALSE),0)</f>
        <v>60</v>
      </c>
      <c r="CD177" s="1691">
        <f>IFERROR(VLOOKUP($A177,'2010'!$C$3:$H$234,3,FALSE),0)</f>
        <v>32</v>
      </c>
      <c r="CE177" s="1691">
        <f>IFERROR(VLOOKUP($A177,'2010'!$C$3:$H$234,4,FALSE),0)</f>
        <v>35</v>
      </c>
      <c r="CF177" s="1691">
        <f>IFERROR(VLOOKUP($A177,'2010'!$C$3:$H$234,5,FALSE),0)</f>
        <v>5</v>
      </c>
      <c r="CG177" s="1740">
        <f>IFERROR(VLOOKUP($A177,'2010'!$C$3:$H$234,6,FALSE),0)</f>
        <v>0.58333333333333337</v>
      </c>
      <c r="CH177" s="1700">
        <f>IFERROR(VLOOKUP($A177,'2009'!$C$3:$H$242,2,FALSE),0)</f>
        <v>62</v>
      </c>
      <c r="CI177" s="1691">
        <f>IFERROR(VLOOKUP($A177,'2009'!$C$3:$H$242,3,FALSE),0)</f>
        <v>26</v>
      </c>
      <c r="CJ177" s="1691">
        <f>IFERROR(VLOOKUP($A177,'2009'!$C$3:$H$242,4,FALSE),0)</f>
        <v>36</v>
      </c>
      <c r="CK177" s="1691">
        <f>IFERROR(VLOOKUP($A177,'2009'!$C$3:$H$242,5,FALSE),0)</f>
        <v>4</v>
      </c>
      <c r="CL177" s="1740">
        <f>IFERROR(VLOOKUP($A177,'2009'!$C$3:$H$242,6,FALSE),0)</f>
        <v>0.58064516129032262</v>
      </c>
      <c r="CM177" s="1700">
        <f>IFERROR(VLOOKUP($A177,'2008'!$C$3:$H$229,2,FALSE),0)</f>
        <v>61</v>
      </c>
      <c r="CN177" s="1691">
        <f>IFERROR(VLOOKUP($A177,'2008'!$C$3:$H$229,3,FALSE),0)</f>
        <v>24</v>
      </c>
      <c r="CO177" s="1691">
        <f>IFERROR(VLOOKUP($A177,'2008'!$C$3:$H$229,4,FALSE),0)</f>
        <v>33</v>
      </c>
      <c r="CP177" s="1691">
        <f>IFERROR(VLOOKUP($A177,'2008'!$C$3:$H$229,5,FALSE),0)</f>
        <v>9</v>
      </c>
      <c r="CQ177" s="1740">
        <f>IFERROR(VLOOKUP($A177,'2008'!$C$3:$H$229,6,FALSE),0)</f>
        <v>0.54098360655737709</v>
      </c>
      <c r="CR177" s="1700">
        <f>IFERROR(VLOOKUP($A177,'2007'!$C$3:$M$238,7,FALSE),0)</f>
        <v>0</v>
      </c>
      <c r="CS177" s="1691">
        <f>IFERROR(VLOOKUP($A177,'2007'!$C$3:$M$238,8,FALSE),0)</f>
        <v>0</v>
      </c>
      <c r="CT177" s="1691">
        <f>IFERROR(VLOOKUP($A177,'2007'!$C$3:$M$238,9,FALSE),0)</f>
        <v>0</v>
      </c>
      <c r="CU177" s="1691">
        <f>IFERROR(VLOOKUP($A177,'2007'!$C$3:$M$238,10,FALSE),0)</f>
        <v>0</v>
      </c>
      <c r="CV177" s="1740">
        <f>IFERROR(VLOOKUP($A177,'2007'!$C$3:$M$238,11,FALSE),0)</f>
        <v>0</v>
      </c>
      <c r="CW177" s="1700">
        <f>IFERROR(VLOOKUP($A177,'2006'!$A$2:$F$200,2,FALSE),0)</f>
        <v>0</v>
      </c>
      <c r="CX177" s="1691">
        <f>IFERROR(VLOOKUP($A177,'2006'!$A$2:$F$200,4,FALSE),0)</f>
        <v>0</v>
      </c>
      <c r="CY177" s="1691">
        <f>IFERROR(VLOOKUP($A177,'2006'!$A$2:$F$200,5,FALSE),0)</f>
        <v>0</v>
      </c>
      <c r="CZ177" s="1740">
        <f>IFERROR(VLOOKUP($A177,'2006'!$A$2:$F$200,6,FALSE),0)</f>
        <v>0</v>
      </c>
      <c r="DA177" s="1700">
        <f>IFERROR(VLOOKUP($A177,'2005'!$C$3:$M$205,8,FALSE),0)</f>
        <v>0</v>
      </c>
      <c r="DB177" s="1691">
        <f>IFERROR(VLOOKUP($A177,'2005'!$C$3:$M$205,9,FALSE),0)</f>
        <v>0</v>
      </c>
      <c r="DC177" s="1691">
        <f>IFERROR(VLOOKUP($A177,'2005'!$C$3:$M$205,10,FALSE),0)</f>
        <v>0</v>
      </c>
      <c r="DD177" s="1740">
        <f>IFERROR(VLOOKUP($A177,'2005'!$C$3:$M$205,11,FALSE),0)</f>
        <v>0</v>
      </c>
      <c r="DE177" s="1700">
        <f>IFERROR(VLOOKUP($A177,'2004'!$C$3:$M$213,8,FALSE),0)</f>
        <v>0</v>
      </c>
      <c r="DF177" s="1691">
        <f>IFERROR(VLOOKUP($A177,'2004'!$C$3:$M$213,9,FALSE),0)</f>
        <v>0</v>
      </c>
      <c r="DG177" s="1691">
        <f>IFERROR(VLOOKUP($A177,'2004'!$C$3:$M$213,10,FALSE),0)</f>
        <v>0</v>
      </c>
      <c r="DH177" s="1740">
        <f>IFERROR(VLOOKUP($A177,'2004'!$C$3:$M$213,11,FALSE),0)</f>
        <v>0</v>
      </c>
      <c r="DI177" s="1700">
        <f>IFERROR(VLOOKUP($A177,'2003'!$C$3:$Q$214,12,FALSE),0)</f>
        <v>0</v>
      </c>
      <c r="DJ177" s="1691">
        <f>IFERROR(VLOOKUP($A177,'2003'!$C$3:$Q$214,13,FALSE),0)</f>
        <v>0</v>
      </c>
      <c r="DK177" s="1691">
        <f>IFERROR(VLOOKUP($A177,'2003'!$C$3:$Q$214,14,FALSE),0)</f>
        <v>0</v>
      </c>
      <c r="DL177" s="1740">
        <f>IFERROR(VLOOKUP($A177,'2003'!$C$3:$Q$214,15,FALSE),0)</f>
        <v>0</v>
      </c>
      <c r="DM177" s="1700">
        <f>IFERROR(VLOOKUP($A177,'2002'!$D$3:$R$214,12,FALSE),0)</f>
        <v>0</v>
      </c>
      <c r="DN177" s="1691">
        <f>IFERROR(VLOOKUP($A177,'2002'!$D$3:$R$214,13,FALSE),0)</f>
        <v>0</v>
      </c>
      <c r="DO177" s="1691">
        <f>IFERROR(VLOOKUP($A177,'2002'!$D$3:$R$214,14,FALSE),0)</f>
        <v>0</v>
      </c>
      <c r="DP177" s="1788">
        <f>IFERROR(VLOOKUP($A177,'2002'!$D$3:$R$214,15,FALSE),0)</f>
        <v>0</v>
      </c>
      <c r="DQ177" s="1700">
        <f>IFERROR(VLOOKUP($A177,'Pre 2002'!$C$3:$CK$382,84,FALSE),0)</f>
        <v>0</v>
      </c>
      <c r="DR177" s="1695">
        <f>IFERROR(VLOOKUP($A177,'Pre 2002'!$C$3:$CK$382,85,FALSE),0)</f>
        <v>0</v>
      </c>
      <c r="DS177" s="1695">
        <f>IFERROR(VLOOKUP($A177,'Pre 2002'!$C$3:$CK$382,86,FALSE),0)</f>
        <v>0</v>
      </c>
      <c r="DT177" s="1790">
        <f>IFERROR(VLOOKUP($A177,'Pre 2002'!$C$3:$CK$382,87,FALSE),0)</f>
        <v>0</v>
      </c>
      <c r="DU177" s="1741">
        <f>IFERROR(VLOOKUP(A177,'Pre 2002'!$C$3:$CG$382,83,FALSE),0)</f>
        <v>0</v>
      </c>
      <c r="DY177" s="1731"/>
    </row>
    <row r="178" spans="1:129">
      <c r="A178" s="1778" t="s">
        <v>1872</v>
      </c>
      <c r="B178" s="1562">
        <f t="shared" si="54"/>
        <v>1026</v>
      </c>
      <c r="C178" s="1562">
        <f t="shared" si="55"/>
        <v>569</v>
      </c>
      <c r="D178" s="1562">
        <f t="shared" si="56"/>
        <v>18</v>
      </c>
      <c r="E178" s="1563">
        <f t="shared" si="57"/>
        <v>0.55458089668615984</v>
      </c>
      <c r="F178" s="1786">
        <f t="shared" si="58"/>
        <v>18</v>
      </c>
      <c r="G178" s="1595" t="s">
        <v>2159</v>
      </c>
      <c r="H178" s="1567">
        <f t="shared" si="70"/>
        <v>18</v>
      </c>
      <c r="I178" s="1734">
        <f t="shared" si="71"/>
        <v>1026</v>
      </c>
      <c r="J178" s="1734">
        <f t="shared" si="72"/>
        <v>569</v>
      </c>
      <c r="K178" s="1734">
        <f t="shared" si="73"/>
        <v>18</v>
      </c>
      <c r="L178" s="1806">
        <f t="shared" si="74"/>
        <v>0.55458089668615984</v>
      </c>
      <c r="M178" s="1751"/>
      <c r="N178" s="1751"/>
      <c r="O178" s="1700">
        <f>IFERROR(VLOOKUP($A178,'2022'!$B$2:$K$174,3,FALSE),0)</f>
        <v>0</v>
      </c>
      <c r="P178" s="1858">
        <f>IFERROR(VLOOKUP($A178,'2022'!$B$2:$K$174,4,FALSE),0)</f>
        <v>0</v>
      </c>
      <c r="Q178" s="1858">
        <f>IFERROR(VLOOKUP($A178,'2022'!$B$2:$K$174,5,FALSE),0)</f>
        <v>0</v>
      </c>
      <c r="R178" s="1858">
        <f>IFERROR(VLOOKUP($A178,'2022'!$B$2:$K$174,8,FALSE),0)</f>
        <v>0</v>
      </c>
      <c r="S178" s="1740">
        <f>IFERROR(VLOOKUP($A178,'2022'!$B$2:$K$174,10,FALSE),0)</f>
        <v>0</v>
      </c>
      <c r="T178" s="1700">
        <f>IFERROR(VLOOKUP($A178,'2021'!$B$2:$K$174,3,FALSE),0)</f>
        <v>0</v>
      </c>
      <c r="U178" s="1843">
        <f>IFERROR(VLOOKUP($A178,'2021'!$B$2:$K$174,4,FALSE),0)</f>
        <v>0</v>
      </c>
      <c r="V178" s="1843">
        <f>IFERROR(VLOOKUP($A178,'2021'!$B$2:$K$174,5,FALSE),0)</f>
        <v>0</v>
      </c>
      <c r="W178" s="1843">
        <f>IFERROR(VLOOKUP($A178,'2021'!$B$2:$K$174,8,FALSE),0)</f>
        <v>0</v>
      </c>
      <c r="X178" s="1740">
        <f>IFERROR(VLOOKUP($A178,'2021'!$B$2:$K$174,10,FALSE),0)</f>
        <v>0</v>
      </c>
      <c r="Y178" s="1700">
        <f>IFERROR(VLOOKUP($A178,'2020'!$B$2:$K$170,3,FALSE),0)</f>
        <v>0</v>
      </c>
      <c r="Z178" s="1829">
        <f>IFERROR(VLOOKUP($A178,'2020'!$B$2:$K$170,4,FALSE),0)</f>
        <v>0</v>
      </c>
      <c r="AA178" s="1829">
        <f>IFERROR(VLOOKUP($A178,'2020'!$B$2:$K$170,5,FALSE),0)</f>
        <v>0</v>
      </c>
      <c r="AB178" s="1829">
        <f>IFERROR(VLOOKUP($A178,'2020'!$B$2:$K$170,8,FALSE),0)</f>
        <v>0</v>
      </c>
      <c r="AC178" s="1740">
        <f>IFERROR(VLOOKUP($A178,'2020'!$B$2:$K$170,10,FALSE),0)</f>
        <v>0</v>
      </c>
      <c r="AD178" s="1700">
        <f>IFERROR(VLOOKUP($A178,'2019'!$B$2:$K$170,3,FALSE),0)</f>
        <v>0</v>
      </c>
      <c r="AE178" s="1823">
        <f>IFERROR(VLOOKUP($A178,'2019'!$B$2:$K$170,4,FALSE),0)</f>
        <v>0</v>
      </c>
      <c r="AF178" s="1823">
        <f>IFERROR(VLOOKUP($A178,'2019'!$B$2:$K$170,5,FALSE),0)</f>
        <v>0</v>
      </c>
      <c r="AG178" s="1823">
        <f>IFERROR(VLOOKUP($A178,'2019'!$B$2:$K$170,8,FALSE),0)</f>
        <v>0</v>
      </c>
      <c r="AH178" s="1740">
        <f>IFERROR(VLOOKUP($A178,'2019'!$B$2:$K$170,10,FALSE),0)</f>
        <v>0</v>
      </c>
      <c r="AI178" s="1700">
        <f>IFERROR(VLOOKUP($A178,'2018'!$B$2:$K$170,3,FALSE),0)</f>
        <v>0</v>
      </c>
      <c r="AJ178" s="1821">
        <f>IFERROR(VLOOKUP($A178,'2018'!$B$2:$K$170,4,FALSE),0)</f>
        <v>0</v>
      </c>
      <c r="AK178" s="1821">
        <f>IFERROR(VLOOKUP($A178,'2018'!$B$2:$K$170,5,FALSE),0)</f>
        <v>0</v>
      </c>
      <c r="AL178" s="1821">
        <f>IFERROR(VLOOKUP($A178,'2018'!$B$2:$K$170,8,FALSE),0)</f>
        <v>0</v>
      </c>
      <c r="AM178" s="1740">
        <f>IFERROR(VLOOKUP($A178,'2018'!$B$2:$K$170,10,FALSE),0)</f>
        <v>0</v>
      </c>
      <c r="AN178" s="1700">
        <f>IFERROR(VLOOKUP($A178,'2017'!$B$2:$J$163,2,FALSE),0)</f>
        <v>0</v>
      </c>
      <c r="AO178" s="1815">
        <f>IFERROR(VLOOKUP($A178,'2017'!$B$2:$J$163,3,FALSE),0)</f>
        <v>0</v>
      </c>
      <c r="AP178" s="1815">
        <f>IFERROR(VLOOKUP($A178,'2017'!$B$2:$J$163,4,FALSE),0)</f>
        <v>0</v>
      </c>
      <c r="AQ178" s="1815">
        <f>IFERROR(VLOOKUP($A178,'2017'!$B$2:$J$163,7,FALSE),0)</f>
        <v>0</v>
      </c>
      <c r="AR178" s="1740">
        <f>IFERROR(VLOOKUP($A178,'2017'!$B$2:$J$163,9,FALSE),0)</f>
        <v>0</v>
      </c>
      <c r="AS178" s="1700">
        <f>IFERROR(VLOOKUP($A178,'2016'!$B$2:$K$165,3,FALSE),0)</f>
        <v>0</v>
      </c>
      <c r="AT178" s="1796">
        <f>IFERROR(VLOOKUP($A178,'2016'!$B$2:$K$165,4,FALSE),0)</f>
        <v>0</v>
      </c>
      <c r="AU178" s="1796">
        <f>IFERROR(VLOOKUP($A178,'2016'!$B$2:$K$165,5,FALSE),0)</f>
        <v>0</v>
      </c>
      <c r="AV178" s="1796">
        <f>IFERROR(VLOOKUP($A178,'2016'!$B$2:$K$165,8,FALSE),0)</f>
        <v>0</v>
      </c>
      <c r="AW178" s="1740">
        <f>IFERROR(VLOOKUP($A178,'2016'!$B$2:$K$165,10,FALSE),0)</f>
        <v>0</v>
      </c>
      <c r="AX178" s="1700">
        <f>IFERROR(VLOOKUP($A178,'2015'!$B$2:$K$165,3,FALSE),0)</f>
        <v>0</v>
      </c>
      <c r="AY178" s="1695">
        <f>IFERROR(VLOOKUP($A178,'2015'!$B$2:$K$165,4,FALSE),0)</f>
        <v>0</v>
      </c>
      <c r="AZ178" s="1695">
        <f>IFERROR(VLOOKUP($A178,'2015'!$B$2:$K$165,5,FALSE),0)</f>
        <v>0</v>
      </c>
      <c r="BA178" s="1695">
        <f>IFERROR(VLOOKUP($A178,'2015'!$B$2:$K$165,8,FALSE),0)</f>
        <v>0</v>
      </c>
      <c r="BB178" s="1740">
        <f>IFERROR(VLOOKUP($A178,'2015'!$B$2:$K$165,10,FALSE),0)</f>
        <v>0</v>
      </c>
      <c r="BC178" s="1700">
        <f>IFERROR(VLOOKUP($A178,'2014'!$B$2:$K$157,3,FALSE),0)</f>
        <v>0</v>
      </c>
      <c r="BD178" s="1691">
        <f>IFERROR(VLOOKUP($A178,'2014'!$B$2:$K$157,4,FALSE),0)</f>
        <v>0</v>
      </c>
      <c r="BE178" s="1691">
        <f>IFERROR(VLOOKUP($A178,'2014'!$B$2:$K$157,5,FALSE),0)</f>
        <v>0</v>
      </c>
      <c r="BF178" s="1691">
        <f>IFERROR(VLOOKUP($A178,'2014'!$B$2:$K$157,8,FALSE),0)</f>
        <v>0</v>
      </c>
      <c r="BG178" s="1740">
        <f>IFERROR(VLOOKUP($A178,'2014'!$B$2:$K$157,10,FALSE),0)</f>
        <v>0</v>
      </c>
      <c r="BH178" s="1700">
        <f>IFERROR(VLOOKUP($A178,'2013'!$D$4:$I$249,2,FALSE),0)</f>
        <v>0</v>
      </c>
      <c r="BI178" s="1691">
        <f>IFERROR(VLOOKUP($A178,'2013'!$D$4:$I$249,3,FALSE),0)</f>
        <v>0</v>
      </c>
      <c r="BJ178" s="1691">
        <f>IFERROR(VLOOKUP($A178,'2013'!$D$4:$I$249,4,FALSE),0)</f>
        <v>0</v>
      </c>
      <c r="BK178" s="1691">
        <f>IFERROR(VLOOKUP($A178,'2013'!$D$4:$I$249,5,FALSE),0)</f>
        <v>0</v>
      </c>
      <c r="BL178" s="1740">
        <f>IFERROR(VLOOKUP($A178,'2013'!$D$4:$I$249,6,FALSE),0)</f>
        <v>0</v>
      </c>
      <c r="BM178" s="1737">
        <f>IFERROR(VLOOKUP($A178,'2012'!$D$3:$O$172,2,FALSE),0)</f>
        <v>0</v>
      </c>
      <c r="BN178" s="1691">
        <f>IFERROR(VLOOKUP($A178,'2012'!$D$3:$O$172,3,FALSE),0)</f>
        <v>0</v>
      </c>
      <c r="BO178" s="1743">
        <f>IFERROR(VLOOKUP($A178,'2012'!$D$3:$O$172,4,FALSE),0)</f>
        <v>0</v>
      </c>
      <c r="BP178" s="1700">
        <f>IFERROR(VLOOKUP($A178,'2012'!$D$3:$O$172,5,FALSE),0)</f>
        <v>0</v>
      </c>
      <c r="BQ178" s="1691">
        <f>IFERROR(VLOOKUP($A178,'2012'!$D$3:$O$172,6,FALSE),0)</f>
        <v>0</v>
      </c>
      <c r="BR178" s="1691">
        <f>IFERROR(VLOOKUP($A178,'2012'!$D$3:$O$172,7,FALSE),0)</f>
        <v>0</v>
      </c>
      <c r="BS178" s="1691">
        <f>IFERROR(VLOOKUP($A178,'2012'!$D$3:$O$172,8,FALSE),0)</f>
        <v>0</v>
      </c>
      <c r="BT178" s="1740">
        <f>IFERROR(VLOOKUP($A178,'2012'!$D$3:$O$172,9,FALSE),0)</f>
        <v>0</v>
      </c>
      <c r="BX178" s="1700">
        <f>IFERROR(VLOOKUP($A178,'2011'!$D$4:$I$251,2,FALSE),0)</f>
        <v>0</v>
      </c>
      <c r="BY178" s="1691">
        <f>IFERROR(VLOOKUP($A178,'2011'!$D$4:$I$251,3,FALSE),0)</f>
        <v>0</v>
      </c>
      <c r="BZ178" s="1691">
        <f>IFERROR(VLOOKUP($A178,'2011'!$D$4:$I$251,4,FALSE),0)</f>
        <v>0</v>
      </c>
      <c r="CA178" s="1691">
        <f>IFERROR(VLOOKUP($A178,'2011'!$D$4:$I$251,5,FALSE),0)</f>
        <v>0</v>
      </c>
      <c r="CB178" s="1740">
        <f>IFERROR(VLOOKUP($A178,'2011'!$D$4:$I$251,6,FALSE),0)</f>
        <v>0</v>
      </c>
      <c r="CC178" s="1700">
        <f>IFERROR(VLOOKUP($A178,'2010'!$C$3:$H$234,2,FALSE),0)</f>
        <v>0</v>
      </c>
      <c r="CD178" s="1691">
        <f>IFERROR(VLOOKUP($A178,'2010'!$C$3:$H$234,3,FALSE),0)</f>
        <v>0</v>
      </c>
      <c r="CE178" s="1691">
        <f>IFERROR(VLOOKUP($A178,'2010'!$C$3:$H$234,4,FALSE),0)</f>
        <v>0</v>
      </c>
      <c r="CF178" s="1691">
        <f>IFERROR(VLOOKUP($A178,'2010'!$C$3:$H$234,5,FALSE),0)</f>
        <v>0</v>
      </c>
      <c r="CG178" s="1740">
        <f>IFERROR(VLOOKUP($A178,'2010'!$C$3:$H$234,6,FALSE),0)</f>
        <v>0</v>
      </c>
      <c r="CH178" s="1700">
        <f>IFERROR(VLOOKUP($A178,'2009'!$C$3:$H$242,2,FALSE),0)</f>
        <v>0</v>
      </c>
      <c r="CI178" s="1691">
        <f>IFERROR(VLOOKUP($A178,'2009'!$C$3:$H$242,3,FALSE),0)</f>
        <v>0</v>
      </c>
      <c r="CJ178" s="1691">
        <f>IFERROR(VLOOKUP($A178,'2009'!$C$3:$H$242,4,FALSE),0)</f>
        <v>0</v>
      </c>
      <c r="CK178" s="1691">
        <f>IFERROR(VLOOKUP($A178,'2009'!$C$3:$H$242,5,FALSE),0)</f>
        <v>0</v>
      </c>
      <c r="CL178" s="1740">
        <f>IFERROR(VLOOKUP($A178,'2009'!$C$3:$H$242,6,FALSE),0)</f>
        <v>0</v>
      </c>
      <c r="CM178" s="1700">
        <f>IFERROR(VLOOKUP($A178,'2008'!$C$3:$H$229,2,FALSE),0)</f>
        <v>0</v>
      </c>
      <c r="CN178" s="1691">
        <f>IFERROR(VLOOKUP($A178,'2008'!$C$3:$H$229,3,FALSE),0)</f>
        <v>0</v>
      </c>
      <c r="CO178" s="1691">
        <f>IFERROR(VLOOKUP($A178,'2008'!$C$3:$H$229,4,FALSE),0)</f>
        <v>0</v>
      </c>
      <c r="CP178" s="1691">
        <f>IFERROR(VLOOKUP($A178,'2008'!$C$3:$H$229,5,FALSE),0)</f>
        <v>0</v>
      </c>
      <c r="CQ178" s="1740">
        <f>IFERROR(VLOOKUP($A178,'2008'!$C$3:$H$229,6,FALSE),0)</f>
        <v>0</v>
      </c>
      <c r="CR178" s="1700">
        <f>IFERROR(VLOOKUP($A178,'2007'!$C$3:$M$238,7,FALSE),0)</f>
        <v>0</v>
      </c>
      <c r="CS178" s="1691">
        <f>IFERROR(VLOOKUP($A178,'2007'!$C$3:$M$238,8,FALSE),0)</f>
        <v>0</v>
      </c>
      <c r="CT178" s="1691">
        <f>IFERROR(VLOOKUP($A178,'2007'!$C$3:$M$238,9,FALSE),0)</f>
        <v>0</v>
      </c>
      <c r="CU178" s="1691">
        <f>IFERROR(VLOOKUP($A178,'2007'!$C$3:$M$238,10,FALSE),0)</f>
        <v>0</v>
      </c>
      <c r="CV178" s="1740">
        <f>IFERROR(VLOOKUP($A178,'2007'!$C$3:$M$238,11,FALSE),0)</f>
        <v>0</v>
      </c>
      <c r="CW178" s="1700">
        <f>IFERROR(VLOOKUP($A178,'2006'!$A$2:$F$200,2,FALSE),0)</f>
        <v>0</v>
      </c>
      <c r="CX178" s="1691">
        <f>IFERROR(VLOOKUP($A178,'2006'!$A$2:$F$200,4,FALSE),0)</f>
        <v>0</v>
      </c>
      <c r="CY178" s="1691">
        <f>IFERROR(VLOOKUP($A178,'2006'!$A$2:$F$200,5,FALSE),0)</f>
        <v>0</v>
      </c>
      <c r="CZ178" s="1740">
        <f>IFERROR(VLOOKUP($A178,'2006'!$A$2:$F$200,6,FALSE),0)</f>
        <v>0</v>
      </c>
      <c r="DA178" s="1700">
        <f>IFERROR(VLOOKUP($A178,'2005'!$C$3:$M$205,8,FALSE),0)</f>
        <v>0</v>
      </c>
      <c r="DB178" s="1691">
        <f>IFERROR(VLOOKUP($A178,'2005'!$C$3:$M$205,9,FALSE),0)</f>
        <v>0</v>
      </c>
      <c r="DC178" s="1691">
        <f>IFERROR(VLOOKUP($A178,'2005'!$C$3:$M$205,10,FALSE),0)</f>
        <v>0</v>
      </c>
      <c r="DD178" s="1740">
        <f>IFERROR(VLOOKUP($A178,'2005'!$C$3:$M$205,11,FALSE),0)</f>
        <v>0</v>
      </c>
      <c r="DE178" s="1700">
        <f>IFERROR(VLOOKUP($A178,'2004'!$C$3:$M$213,8,FALSE),0)</f>
        <v>0</v>
      </c>
      <c r="DF178" s="1691">
        <f>IFERROR(VLOOKUP($A178,'2004'!$C$3:$M$213,9,FALSE),0)</f>
        <v>0</v>
      </c>
      <c r="DG178" s="1691">
        <f>IFERROR(VLOOKUP($A178,'2004'!$C$3:$M$213,10,FALSE),0)</f>
        <v>0</v>
      </c>
      <c r="DH178" s="1740">
        <f>IFERROR(VLOOKUP($A178,'2004'!$C$3:$M$213,11,FALSE),0)</f>
        <v>0</v>
      </c>
      <c r="DI178" s="1700">
        <f>IFERROR(VLOOKUP($A178,'2003'!$C$3:$Q$214,12,FALSE),0)</f>
        <v>0</v>
      </c>
      <c r="DJ178" s="1691">
        <f>IFERROR(VLOOKUP($A178,'2003'!$C$3:$Q$214,13,FALSE),0)</f>
        <v>0</v>
      </c>
      <c r="DK178" s="1691">
        <f>IFERROR(VLOOKUP($A178,'2003'!$C$3:$Q$214,14,FALSE),0)</f>
        <v>0</v>
      </c>
      <c r="DL178" s="1740">
        <f>IFERROR(VLOOKUP($A178,'2003'!$C$3:$Q$214,15,FALSE),0)</f>
        <v>0</v>
      </c>
      <c r="DM178" s="1700">
        <f>IFERROR(VLOOKUP($A178,'2002'!$D$3:$R$214,12,FALSE),0)</f>
        <v>0</v>
      </c>
      <c r="DN178" s="1691">
        <f>IFERROR(VLOOKUP($A178,'2002'!$D$3:$R$214,13,FALSE),0)</f>
        <v>0</v>
      </c>
      <c r="DO178" s="1691">
        <f>IFERROR(VLOOKUP($A178,'2002'!$D$3:$R$214,14,FALSE),0)</f>
        <v>0</v>
      </c>
      <c r="DP178" s="1788">
        <f>IFERROR(VLOOKUP($A178,'2002'!$D$3:$R$214,15,FALSE),0)</f>
        <v>0</v>
      </c>
      <c r="DQ178" s="1700">
        <f>IFERROR(VLOOKUP($A178,'Pre 2002'!$C$3:$CK$382,84,FALSE),0)</f>
        <v>1026</v>
      </c>
      <c r="DR178" s="1695">
        <f>IFERROR(VLOOKUP($A178,'Pre 2002'!$C$3:$CK$382,85,FALSE),0)</f>
        <v>569</v>
      </c>
      <c r="DS178" s="1695">
        <f>IFERROR(VLOOKUP($A178,'Pre 2002'!$C$3:$CK$382,86,FALSE),0)</f>
        <v>18</v>
      </c>
      <c r="DT178" s="1790">
        <f>IFERROR(VLOOKUP($A178,'Pre 2002'!$C$3:$CK$382,87,FALSE),0)</f>
        <v>0.55458089668615984</v>
      </c>
      <c r="DU178" s="1741">
        <f>IFERROR(VLOOKUP(A178,'Pre 2002'!$C$3:$CG$382,83,FALSE),0)</f>
        <v>18</v>
      </c>
      <c r="DY178" s="1731"/>
    </row>
    <row r="179" spans="1:129">
      <c r="A179" s="1778" t="s">
        <v>1148</v>
      </c>
      <c r="B179" s="1562">
        <f t="shared" si="54"/>
        <v>1223</v>
      </c>
      <c r="C179" s="1562">
        <f t="shared" si="55"/>
        <v>623</v>
      </c>
      <c r="D179" s="1562">
        <f t="shared" si="56"/>
        <v>18</v>
      </c>
      <c r="E179" s="1563">
        <f t="shared" si="57"/>
        <v>0.509403107113655</v>
      </c>
      <c r="F179" s="1786">
        <f t="shared" si="58"/>
        <v>26</v>
      </c>
      <c r="G179" s="1595">
        <v>1985</v>
      </c>
      <c r="H179" s="1567">
        <f t="shared" si="70"/>
        <v>26</v>
      </c>
      <c r="I179" s="1734">
        <f t="shared" si="71"/>
        <v>1223</v>
      </c>
      <c r="J179" s="1734">
        <f t="shared" si="72"/>
        <v>623</v>
      </c>
      <c r="K179" s="1734">
        <f t="shared" si="73"/>
        <v>18</v>
      </c>
      <c r="L179" s="1806">
        <f t="shared" si="74"/>
        <v>0.509403107113655</v>
      </c>
      <c r="M179" s="1751"/>
      <c r="N179" s="1751"/>
      <c r="O179" s="1700">
        <f>IFERROR(VLOOKUP($A179,'2022'!$B$2:$K$174,3,FALSE),0)</f>
        <v>0</v>
      </c>
      <c r="P179" s="1858">
        <f>IFERROR(VLOOKUP($A179,'2022'!$B$2:$K$174,4,FALSE),0)</f>
        <v>0</v>
      </c>
      <c r="Q179" s="1858">
        <f>IFERROR(VLOOKUP($A179,'2022'!$B$2:$K$174,5,FALSE),0)</f>
        <v>0</v>
      </c>
      <c r="R179" s="1858">
        <f>IFERROR(VLOOKUP($A179,'2022'!$B$2:$K$174,8,FALSE),0)</f>
        <v>0</v>
      </c>
      <c r="S179" s="1740">
        <f>IFERROR(VLOOKUP($A179,'2022'!$B$2:$K$174,10,FALSE),0)</f>
        <v>0</v>
      </c>
      <c r="T179" s="1700">
        <f>IFERROR(VLOOKUP($A179,'2021'!$B$2:$K$174,3,FALSE),0)</f>
        <v>0</v>
      </c>
      <c r="U179" s="1843">
        <f>IFERROR(VLOOKUP($A179,'2021'!$B$2:$K$174,4,FALSE),0)</f>
        <v>0</v>
      </c>
      <c r="V179" s="1843">
        <f>IFERROR(VLOOKUP($A179,'2021'!$B$2:$K$174,5,FALSE),0)</f>
        <v>0</v>
      </c>
      <c r="W179" s="1843">
        <f>IFERROR(VLOOKUP($A179,'2021'!$B$2:$K$174,8,FALSE),0)</f>
        <v>0</v>
      </c>
      <c r="X179" s="1740">
        <f>IFERROR(VLOOKUP($A179,'2021'!$B$2:$K$174,10,FALSE),0)</f>
        <v>0</v>
      </c>
      <c r="Y179" s="1700">
        <f>IFERROR(VLOOKUP($A179,'2020'!$B$2:$K$170,3,FALSE),0)</f>
        <v>0</v>
      </c>
      <c r="Z179" s="1829">
        <f>IFERROR(VLOOKUP($A179,'2020'!$B$2:$K$170,4,FALSE),0)</f>
        <v>0</v>
      </c>
      <c r="AA179" s="1829">
        <f>IFERROR(VLOOKUP($A179,'2020'!$B$2:$K$170,5,FALSE),0)</f>
        <v>0</v>
      </c>
      <c r="AB179" s="1829">
        <f>IFERROR(VLOOKUP($A179,'2020'!$B$2:$K$170,8,FALSE),0)</f>
        <v>0</v>
      </c>
      <c r="AC179" s="1740">
        <f>IFERROR(VLOOKUP($A179,'2020'!$B$2:$K$170,10,FALSE),0)</f>
        <v>0</v>
      </c>
      <c r="AD179" s="1700">
        <f>IFERROR(VLOOKUP($A179,'2019'!$B$2:$K$170,3,FALSE),0)</f>
        <v>0</v>
      </c>
      <c r="AE179" s="1823">
        <f>IFERROR(VLOOKUP($A179,'2019'!$B$2:$K$170,4,FALSE),0)</f>
        <v>0</v>
      </c>
      <c r="AF179" s="1823">
        <f>IFERROR(VLOOKUP($A179,'2019'!$B$2:$K$170,5,FALSE),0)</f>
        <v>0</v>
      </c>
      <c r="AG179" s="1823">
        <f>IFERROR(VLOOKUP($A179,'2019'!$B$2:$K$170,8,FALSE),0)</f>
        <v>0</v>
      </c>
      <c r="AH179" s="1740">
        <f>IFERROR(VLOOKUP($A179,'2019'!$B$2:$K$170,10,FALSE),0)</f>
        <v>0</v>
      </c>
      <c r="AI179" s="1700">
        <f>IFERROR(VLOOKUP($A179,'2018'!$B$2:$K$170,3,FALSE),0)</f>
        <v>0</v>
      </c>
      <c r="AJ179" s="1821">
        <f>IFERROR(VLOOKUP($A179,'2018'!$B$2:$K$170,4,FALSE),0)</f>
        <v>0</v>
      </c>
      <c r="AK179" s="1821">
        <f>IFERROR(VLOOKUP($A179,'2018'!$B$2:$K$170,5,FALSE),0)</f>
        <v>0</v>
      </c>
      <c r="AL179" s="1821">
        <f>IFERROR(VLOOKUP($A179,'2018'!$B$2:$K$170,8,FALSE),0)</f>
        <v>0</v>
      </c>
      <c r="AM179" s="1740">
        <f>IFERROR(VLOOKUP($A179,'2018'!$B$2:$K$170,10,FALSE),0)</f>
        <v>0</v>
      </c>
      <c r="AN179" s="1700">
        <f>IFERROR(VLOOKUP($A179,'2017'!$B$2:$J$163,2,FALSE),0)</f>
        <v>0</v>
      </c>
      <c r="AO179" s="1815">
        <f>IFERROR(VLOOKUP($A179,'2017'!$B$2:$J$163,3,FALSE),0)</f>
        <v>0</v>
      </c>
      <c r="AP179" s="1815">
        <f>IFERROR(VLOOKUP($A179,'2017'!$B$2:$J$163,4,FALSE),0)</f>
        <v>0</v>
      </c>
      <c r="AQ179" s="1815">
        <f>IFERROR(VLOOKUP($A179,'2017'!$B$2:$J$163,7,FALSE),0)</f>
        <v>0</v>
      </c>
      <c r="AR179" s="1740">
        <f>IFERROR(VLOOKUP($A179,'2017'!$B$2:$J$163,9,FALSE),0)</f>
        <v>0</v>
      </c>
      <c r="AS179" s="1700">
        <f>IFERROR(VLOOKUP($A179,'2016'!$B$2:$K$165,3,FALSE),0)</f>
        <v>0</v>
      </c>
      <c r="AT179" s="1796">
        <f>IFERROR(VLOOKUP($A179,'2016'!$B$2:$K$165,4,FALSE),0)</f>
        <v>0</v>
      </c>
      <c r="AU179" s="1796">
        <f>IFERROR(VLOOKUP($A179,'2016'!$B$2:$K$165,5,FALSE),0)</f>
        <v>0</v>
      </c>
      <c r="AV179" s="1796">
        <f>IFERROR(VLOOKUP($A179,'2016'!$B$2:$K$165,8,FALSE),0)</f>
        <v>0</v>
      </c>
      <c r="AW179" s="1740">
        <f>IFERROR(VLOOKUP($A179,'2016'!$B$2:$K$165,10,FALSE),0)</f>
        <v>0</v>
      </c>
      <c r="AX179" s="1700">
        <f>IFERROR(VLOOKUP($A179,'2015'!$B$2:$K$165,3,FALSE),0)</f>
        <v>0</v>
      </c>
      <c r="AY179" s="1695">
        <f>IFERROR(VLOOKUP($A179,'2015'!$B$2:$K$165,4,FALSE),0)</f>
        <v>0</v>
      </c>
      <c r="AZ179" s="1695">
        <f>IFERROR(VLOOKUP($A179,'2015'!$B$2:$K$165,5,FALSE),0)</f>
        <v>0</v>
      </c>
      <c r="BA179" s="1695">
        <f>IFERROR(VLOOKUP($A179,'2015'!$B$2:$K$165,8,FALSE),0)</f>
        <v>0</v>
      </c>
      <c r="BB179" s="1740">
        <f>IFERROR(VLOOKUP($A179,'2015'!$B$2:$K$165,10,FALSE),0)</f>
        <v>0</v>
      </c>
      <c r="BC179" s="1700">
        <f>IFERROR(VLOOKUP($A179,'2014'!$B$2:$K$157,3,FALSE),0)</f>
        <v>0</v>
      </c>
      <c r="BD179" s="1691">
        <f>IFERROR(VLOOKUP($A179,'2014'!$B$2:$K$157,4,FALSE),0)</f>
        <v>0</v>
      </c>
      <c r="BE179" s="1691">
        <f>IFERROR(VLOOKUP($A179,'2014'!$B$2:$K$157,5,FALSE),0)</f>
        <v>0</v>
      </c>
      <c r="BF179" s="1691">
        <f>IFERROR(VLOOKUP($A179,'2014'!$B$2:$K$157,8,FALSE),0)</f>
        <v>0</v>
      </c>
      <c r="BG179" s="1740">
        <f>IFERROR(VLOOKUP($A179,'2014'!$B$2:$K$157,10,FALSE),0)</f>
        <v>0</v>
      </c>
      <c r="BH179" s="1700">
        <f>IFERROR(VLOOKUP($A179,'2013'!$D$4:$I$249,2,FALSE),0)</f>
        <v>0</v>
      </c>
      <c r="BI179" s="1691">
        <f>IFERROR(VLOOKUP($A179,'2013'!$D$4:$I$249,3,FALSE),0)</f>
        <v>0</v>
      </c>
      <c r="BJ179" s="1691">
        <f>IFERROR(VLOOKUP($A179,'2013'!$D$4:$I$249,4,FALSE),0)</f>
        <v>0</v>
      </c>
      <c r="BK179" s="1691">
        <f>IFERROR(VLOOKUP($A179,'2013'!$D$4:$I$249,5,FALSE),0)</f>
        <v>0</v>
      </c>
      <c r="BL179" s="1740">
        <f>IFERROR(VLOOKUP($A179,'2013'!$D$4:$I$249,6,FALSE),0)</f>
        <v>0</v>
      </c>
      <c r="BM179" s="1737">
        <f>IFERROR(VLOOKUP($A179,'2012'!$D$3:$O$172,2,FALSE),0)</f>
        <v>0</v>
      </c>
      <c r="BN179" s="1691">
        <f>IFERROR(VLOOKUP($A179,'2012'!$D$3:$O$172,3,FALSE),0)</f>
        <v>0</v>
      </c>
      <c r="BO179" s="1743">
        <f>IFERROR(VLOOKUP($A179,'2012'!$D$3:$O$172,4,FALSE),0)</f>
        <v>0</v>
      </c>
      <c r="BP179" s="1700">
        <f>IFERROR(VLOOKUP($A179,'2012'!$D$3:$O$172,5,FALSE),0)</f>
        <v>0</v>
      </c>
      <c r="BQ179" s="1691">
        <f>IFERROR(VLOOKUP($A179,'2012'!$D$3:$O$172,6,FALSE),0)</f>
        <v>0</v>
      </c>
      <c r="BR179" s="1691">
        <f>IFERROR(VLOOKUP($A179,'2012'!$D$3:$O$172,7,FALSE),0)</f>
        <v>0</v>
      </c>
      <c r="BS179" s="1691">
        <f>IFERROR(VLOOKUP($A179,'2012'!$D$3:$O$172,8,FALSE),0)</f>
        <v>0</v>
      </c>
      <c r="BT179" s="1740">
        <f>IFERROR(VLOOKUP($A179,'2012'!$D$3:$O$172,9,FALSE),0)</f>
        <v>0</v>
      </c>
      <c r="BX179" s="1700">
        <f>IFERROR(VLOOKUP($A179,'2011'!$D$4:$I$251,2,FALSE),0)</f>
        <v>36</v>
      </c>
      <c r="BY179" s="1691">
        <f>IFERROR(VLOOKUP($A179,'2011'!$D$4:$I$251,3,FALSE),0)</f>
        <v>7</v>
      </c>
      <c r="BZ179" s="1691">
        <f>IFERROR(VLOOKUP($A179,'2011'!$D$4:$I$251,4,FALSE),0)</f>
        <v>13</v>
      </c>
      <c r="CA179" s="1691">
        <f>IFERROR(VLOOKUP($A179,'2011'!$D$4:$I$251,5,FALSE),0)</f>
        <v>0</v>
      </c>
      <c r="CB179" s="1740">
        <f>IFERROR(VLOOKUP($A179,'2011'!$D$4:$I$251,6,FALSE),0)</f>
        <v>0.3611111111111111</v>
      </c>
      <c r="CC179" s="1700">
        <f>IFERROR(VLOOKUP($A179,'2010'!$C$3:$H$234,2,FALSE),0)</f>
        <v>42</v>
      </c>
      <c r="CD179" s="1691">
        <f>IFERROR(VLOOKUP($A179,'2010'!$C$3:$H$234,3,FALSE),0)</f>
        <v>14</v>
      </c>
      <c r="CE179" s="1691">
        <f>IFERROR(VLOOKUP($A179,'2010'!$C$3:$H$234,4,FALSE),0)</f>
        <v>24</v>
      </c>
      <c r="CF179" s="1691">
        <f>IFERROR(VLOOKUP($A179,'2010'!$C$3:$H$234,5,FALSE),0)</f>
        <v>0</v>
      </c>
      <c r="CG179" s="1740">
        <f>IFERROR(VLOOKUP($A179,'2010'!$C$3:$H$234,6,FALSE),0)</f>
        <v>0.5714285714285714</v>
      </c>
      <c r="CH179" s="1700">
        <f>IFERROR(VLOOKUP($A179,'2009'!$C$3:$H$242,2,FALSE),0)</f>
        <v>50</v>
      </c>
      <c r="CI179" s="1691">
        <f>IFERROR(VLOOKUP($A179,'2009'!$C$3:$H$242,3,FALSE),0)</f>
        <v>10</v>
      </c>
      <c r="CJ179" s="1691">
        <f>IFERROR(VLOOKUP($A179,'2009'!$C$3:$H$242,4,FALSE),0)</f>
        <v>19</v>
      </c>
      <c r="CK179" s="1691">
        <f>IFERROR(VLOOKUP($A179,'2009'!$C$3:$H$242,5,FALSE),0)</f>
        <v>1</v>
      </c>
      <c r="CL179" s="1740">
        <f>IFERROR(VLOOKUP($A179,'2009'!$C$3:$H$242,6,FALSE),0)</f>
        <v>0.38</v>
      </c>
      <c r="CM179" s="1700">
        <f>IFERROR(VLOOKUP($A179,'2008'!$C$3:$H$229,2,FALSE),0)</f>
        <v>57</v>
      </c>
      <c r="CN179" s="1691">
        <f>IFERROR(VLOOKUP($A179,'2008'!$C$3:$H$229,3,FALSE),0)</f>
        <v>18</v>
      </c>
      <c r="CO179" s="1691">
        <f>IFERROR(VLOOKUP($A179,'2008'!$C$3:$H$229,4,FALSE),0)</f>
        <v>26</v>
      </c>
      <c r="CP179" s="1691">
        <f>IFERROR(VLOOKUP($A179,'2008'!$C$3:$H$229,5,FALSE),0)</f>
        <v>0</v>
      </c>
      <c r="CQ179" s="1740">
        <f>IFERROR(VLOOKUP($A179,'2008'!$C$3:$H$229,6,FALSE),0)</f>
        <v>0.45614035087719296</v>
      </c>
      <c r="CR179" s="1700">
        <f>IFERROR(VLOOKUP($A179,'2007'!$C$3:$M$238,7,FALSE),0)</f>
        <v>51</v>
      </c>
      <c r="CS179" s="1691">
        <f>IFERROR(VLOOKUP($A179,'2007'!$C$3:$M$238,8,FALSE),0)</f>
        <v>21</v>
      </c>
      <c r="CT179" s="1691">
        <f>IFERROR(VLOOKUP($A179,'2007'!$C$3:$M$238,9,FALSE),0)</f>
        <v>34</v>
      </c>
      <c r="CU179" s="1691">
        <f>IFERROR(VLOOKUP($A179,'2007'!$C$3:$M$238,10,FALSE),0)</f>
        <v>2</v>
      </c>
      <c r="CV179" s="1740">
        <f>IFERROR(VLOOKUP($A179,'2007'!$C$3:$M$238,11,FALSE),0)</f>
        <v>0.66666666666666663</v>
      </c>
      <c r="CW179" s="1700">
        <f>IFERROR(VLOOKUP($A179,'2006'!$A$2:$F$200,2,FALSE),0)</f>
        <v>35</v>
      </c>
      <c r="CX179" s="1691">
        <f>IFERROR(VLOOKUP($A179,'2006'!$A$2:$F$200,4,FALSE),0)</f>
        <v>20</v>
      </c>
      <c r="CY179" s="1691">
        <f>IFERROR(VLOOKUP($A179,'2006'!$A$2:$F$200,5,FALSE),0)</f>
        <v>0</v>
      </c>
      <c r="CZ179" s="1740">
        <f>IFERROR(VLOOKUP($A179,'2006'!$A$2:$F$200,6,FALSE),0)</f>
        <v>0.5714285714285714</v>
      </c>
      <c r="DA179" s="1700">
        <f>IFERROR(VLOOKUP($A179,'2005'!$C$3:$M$205,8,FALSE),0)</f>
        <v>42</v>
      </c>
      <c r="DB179" s="1691">
        <f>IFERROR(VLOOKUP($A179,'2005'!$C$3:$M$205,9,FALSE),0)</f>
        <v>23</v>
      </c>
      <c r="DC179" s="1691">
        <f>IFERROR(VLOOKUP($A179,'2005'!$C$3:$M$205,10,FALSE),0)</f>
        <v>0</v>
      </c>
      <c r="DD179" s="1740">
        <f>IFERROR(VLOOKUP($A179,'2005'!$C$3:$M$205,11,FALSE),0)</f>
        <v>0.54761904761904767</v>
      </c>
      <c r="DE179" s="1700">
        <f>IFERROR(VLOOKUP($A179,'2004'!$C$3:$M$213,8,FALSE),0)</f>
        <v>54</v>
      </c>
      <c r="DF179" s="1691">
        <f>IFERROR(VLOOKUP($A179,'2004'!$C$3:$M$213,9,FALSE),0)</f>
        <v>32</v>
      </c>
      <c r="DG179" s="1691">
        <f>IFERROR(VLOOKUP($A179,'2004'!$C$3:$M$213,10,FALSE),0)</f>
        <v>0</v>
      </c>
      <c r="DH179" s="1740">
        <f>IFERROR(VLOOKUP($A179,'2004'!$C$3:$M$213,11,FALSE),0)</f>
        <v>0.59259259259259256</v>
      </c>
      <c r="DI179" s="1700">
        <f>IFERROR(VLOOKUP($A179,'2003'!$C$3:$Q$214,12,FALSE),0)</f>
        <v>43</v>
      </c>
      <c r="DJ179" s="1691">
        <f>IFERROR(VLOOKUP($A179,'2003'!$C$3:$Q$214,13,FALSE),0)</f>
        <v>26</v>
      </c>
      <c r="DK179" s="1691">
        <f>IFERROR(VLOOKUP($A179,'2003'!$C$3:$Q$214,14,FALSE),0)</f>
        <v>0</v>
      </c>
      <c r="DL179" s="1740">
        <f>IFERROR(VLOOKUP($A179,'2003'!$C$3:$Q$214,15,FALSE),0)</f>
        <v>0.60465116279069764</v>
      </c>
      <c r="DM179" s="1700">
        <f>IFERROR(VLOOKUP($A179,'2002'!$D$3:$R$214,12,FALSE),0)</f>
        <v>39</v>
      </c>
      <c r="DN179" s="1691">
        <f>IFERROR(VLOOKUP($A179,'2002'!$D$3:$R$214,13,FALSE),0)</f>
        <v>19</v>
      </c>
      <c r="DO179" s="1691">
        <f>IFERROR(VLOOKUP($A179,'2002'!$D$3:$R$214,14,FALSE),0)</f>
        <v>0</v>
      </c>
      <c r="DP179" s="1788">
        <f>IFERROR(VLOOKUP($A179,'2002'!$D$3:$R$214,15,FALSE),0)</f>
        <v>0.48717948717948717</v>
      </c>
      <c r="DQ179" s="1700">
        <f>IFERROR(VLOOKUP($A179,'Pre 2002'!$C$3:$CK$382,84,FALSE),0)</f>
        <v>774</v>
      </c>
      <c r="DR179" s="1695">
        <f>IFERROR(VLOOKUP($A179,'Pre 2002'!$C$3:$CK$382,85,FALSE),0)</f>
        <v>387</v>
      </c>
      <c r="DS179" s="1695">
        <f>IFERROR(VLOOKUP($A179,'Pre 2002'!$C$3:$CK$382,86,FALSE),0)</f>
        <v>15</v>
      </c>
      <c r="DT179" s="1790">
        <f>IFERROR(VLOOKUP($A179,'Pre 2002'!$C$3:$CK$382,87,FALSE),0)</f>
        <v>0.5</v>
      </c>
      <c r="DU179" s="1741">
        <f>IFERROR(VLOOKUP(A179,'Pre 2002'!$C$3:$CG$382,83,FALSE),0)</f>
        <v>16</v>
      </c>
      <c r="DY179" s="1731"/>
    </row>
    <row r="180" spans="1:129">
      <c r="A180" s="1778" t="s">
        <v>1860</v>
      </c>
      <c r="B180" s="1562">
        <f t="shared" si="54"/>
        <v>180</v>
      </c>
      <c r="C180" s="1562">
        <f t="shared" si="55"/>
        <v>113</v>
      </c>
      <c r="D180" s="1562">
        <f t="shared" si="56"/>
        <v>17</v>
      </c>
      <c r="E180" s="1563">
        <f t="shared" si="57"/>
        <v>0.62777777777777777</v>
      </c>
      <c r="F180" s="1786">
        <f t="shared" si="58"/>
        <v>3</v>
      </c>
      <c r="G180" s="1595" t="s">
        <v>2159</v>
      </c>
      <c r="H180" s="1567">
        <f t="shared" si="70"/>
        <v>3</v>
      </c>
      <c r="I180" s="1734">
        <f t="shared" si="71"/>
        <v>180</v>
      </c>
      <c r="J180" s="1734">
        <f t="shared" si="72"/>
        <v>113</v>
      </c>
      <c r="K180" s="1734">
        <f t="shared" si="73"/>
        <v>17</v>
      </c>
      <c r="L180" s="1806">
        <f t="shared" si="74"/>
        <v>0.62777777777777777</v>
      </c>
      <c r="M180" s="1751"/>
      <c r="N180" s="1751"/>
      <c r="O180" s="1700">
        <f>IFERROR(VLOOKUP($A180,'2022'!$B$2:$K$174,3,FALSE),0)</f>
        <v>0</v>
      </c>
      <c r="P180" s="1858">
        <f>IFERROR(VLOOKUP($A180,'2022'!$B$2:$K$174,4,FALSE),0)</f>
        <v>0</v>
      </c>
      <c r="Q180" s="1858">
        <f>IFERROR(VLOOKUP($A180,'2022'!$B$2:$K$174,5,FALSE),0)</f>
        <v>0</v>
      </c>
      <c r="R180" s="1858">
        <f>IFERROR(VLOOKUP($A180,'2022'!$B$2:$K$174,8,FALSE),0)</f>
        <v>0</v>
      </c>
      <c r="S180" s="1740">
        <f>IFERROR(VLOOKUP($A180,'2022'!$B$2:$K$174,10,FALSE),0)</f>
        <v>0</v>
      </c>
      <c r="T180" s="1700">
        <f>IFERROR(VLOOKUP($A180,'2021'!$B$2:$K$174,3,FALSE),0)</f>
        <v>0</v>
      </c>
      <c r="U180" s="1843">
        <f>IFERROR(VLOOKUP($A180,'2021'!$B$2:$K$174,4,FALSE),0)</f>
        <v>0</v>
      </c>
      <c r="V180" s="1843">
        <f>IFERROR(VLOOKUP($A180,'2021'!$B$2:$K$174,5,FALSE),0)</f>
        <v>0</v>
      </c>
      <c r="W180" s="1843">
        <f>IFERROR(VLOOKUP($A180,'2021'!$B$2:$K$174,8,FALSE),0)</f>
        <v>0</v>
      </c>
      <c r="X180" s="1740">
        <f>IFERROR(VLOOKUP($A180,'2021'!$B$2:$K$174,10,FALSE),0)</f>
        <v>0</v>
      </c>
      <c r="Y180" s="1700">
        <f>IFERROR(VLOOKUP($A180,'2020'!$B$2:$K$170,3,FALSE),0)</f>
        <v>0</v>
      </c>
      <c r="Z180" s="1829">
        <f>IFERROR(VLOOKUP($A180,'2020'!$B$2:$K$170,4,FALSE),0)</f>
        <v>0</v>
      </c>
      <c r="AA180" s="1829">
        <f>IFERROR(VLOOKUP($A180,'2020'!$B$2:$K$170,5,FALSE),0)</f>
        <v>0</v>
      </c>
      <c r="AB180" s="1829">
        <f>IFERROR(VLOOKUP($A180,'2020'!$B$2:$K$170,8,FALSE),0)</f>
        <v>0</v>
      </c>
      <c r="AC180" s="1740">
        <f>IFERROR(VLOOKUP($A180,'2020'!$B$2:$K$170,10,FALSE),0)</f>
        <v>0</v>
      </c>
      <c r="AD180" s="1700">
        <f>IFERROR(VLOOKUP($A180,'2019'!$B$2:$K$170,3,FALSE),0)</f>
        <v>0</v>
      </c>
      <c r="AE180" s="1823">
        <f>IFERROR(VLOOKUP($A180,'2019'!$B$2:$K$170,4,FALSE),0)</f>
        <v>0</v>
      </c>
      <c r="AF180" s="1823">
        <f>IFERROR(VLOOKUP($A180,'2019'!$B$2:$K$170,5,FALSE),0)</f>
        <v>0</v>
      </c>
      <c r="AG180" s="1823">
        <f>IFERROR(VLOOKUP($A180,'2019'!$B$2:$K$170,8,FALSE),0)</f>
        <v>0</v>
      </c>
      <c r="AH180" s="1740">
        <f>IFERROR(VLOOKUP($A180,'2019'!$B$2:$K$170,10,FALSE),0)</f>
        <v>0</v>
      </c>
      <c r="AI180" s="1700">
        <f>IFERROR(VLOOKUP($A180,'2018'!$B$2:$K$170,3,FALSE),0)</f>
        <v>0</v>
      </c>
      <c r="AJ180" s="1821">
        <f>IFERROR(VLOOKUP($A180,'2018'!$B$2:$K$170,4,FALSE),0)</f>
        <v>0</v>
      </c>
      <c r="AK180" s="1821">
        <f>IFERROR(VLOOKUP($A180,'2018'!$B$2:$K$170,5,FALSE),0)</f>
        <v>0</v>
      </c>
      <c r="AL180" s="1821">
        <f>IFERROR(VLOOKUP($A180,'2018'!$B$2:$K$170,8,FALSE),0)</f>
        <v>0</v>
      </c>
      <c r="AM180" s="1740">
        <f>IFERROR(VLOOKUP($A180,'2018'!$B$2:$K$170,10,FALSE),0)</f>
        <v>0</v>
      </c>
      <c r="AN180" s="1700">
        <f>IFERROR(VLOOKUP($A180,'2017'!$B$2:$J$163,2,FALSE),0)</f>
        <v>0</v>
      </c>
      <c r="AO180" s="1815">
        <f>IFERROR(VLOOKUP($A180,'2017'!$B$2:$J$163,3,FALSE),0)</f>
        <v>0</v>
      </c>
      <c r="AP180" s="1815">
        <f>IFERROR(VLOOKUP($A180,'2017'!$B$2:$J$163,4,FALSE),0)</f>
        <v>0</v>
      </c>
      <c r="AQ180" s="1815">
        <f>IFERROR(VLOOKUP($A180,'2017'!$B$2:$J$163,7,FALSE),0)</f>
        <v>0</v>
      </c>
      <c r="AR180" s="1740">
        <f>IFERROR(VLOOKUP($A180,'2017'!$B$2:$J$163,9,FALSE),0)</f>
        <v>0</v>
      </c>
      <c r="AS180" s="1700">
        <f>IFERROR(VLOOKUP($A180,'2016'!$B$2:$K$165,3,FALSE),0)</f>
        <v>0</v>
      </c>
      <c r="AT180" s="1796">
        <f>IFERROR(VLOOKUP($A180,'2016'!$B$2:$K$165,4,FALSE),0)</f>
        <v>0</v>
      </c>
      <c r="AU180" s="1796">
        <f>IFERROR(VLOOKUP($A180,'2016'!$B$2:$K$165,5,FALSE),0)</f>
        <v>0</v>
      </c>
      <c r="AV180" s="1796">
        <f>IFERROR(VLOOKUP($A180,'2016'!$B$2:$K$165,8,FALSE),0)</f>
        <v>0</v>
      </c>
      <c r="AW180" s="1740">
        <f>IFERROR(VLOOKUP($A180,'2016'!$B$2:$K$165,10,FALSE),0)</f>
        <v>0</v>
      </c>
      <c r="AX180" s="1700">
        <f>IFERROR(VLOOKUP($A180,'2015'!$B$2:$K$165,3,FALSE),0)</f>
        <v>0</v>
      </c>
      <c r="AY180" s="1695">
        <f>IFERROR(VLOOKUP($A180,'2015'!$B$2:$K$165,4,FALSE),0)</f>
        <v>0</v>
      </c>
      <c r="AZ180" s="1695">
        <f>IFERROR(VLOOKUP($A180,'2015'!$B$2:$K$165,5,FALSE),0)</f>
        <v>0</v>
      </c>
      <c r="BA180" s="1695">
        <f>IFERROR(VLOOKUP($A180,'2015'!$B$2:$K$165,8,FALSE),0)</f>
        <v>0</v>
      </c>
      <c r="BB180" s="1740">
        <f>IFERROR(VLOOKUP($A180,'2015'!$B$2:$K$165,10,FALSE),0)</f>
        <v>0</v>
      </c>
      <c r="BC180" s="1700">
        <f>IFERROR(VLOOKUP($A180,'2014'!$B$2:$K$157,3,FALSE),0)</f>
        <v>0</v>
      </c>
      <c r="BD180" s="1691">
        <f>IFERROR(VLOOKUP($A180,'2014'!$B$2:$K$157,4,FALSE),0)</f>
        <v>0</v>
      </c>
      <c r="BE180" s="1691">
        <f>IFERROR(VLOOKUP($A180,'2014'!$B$2:$K$157,5,FALSE),0)</f>
        <v>0</v>
      </c>
      <c r="BF180" s="1691">
        <f>IFERROR(VLOOKUP($A180,'2014'!$B$2:$K$157,8,FALSE),0)</f>
        <v>0</v>
      </c>
      <c r="BG180" s="1740">
        <f>IFERROR(VLOOKUP($A180,'2014'!$B$2:$K$157,10,FALSE),0)</f>
        <v>0</v>
      </c>
      <c r="BH180" s="1700">
        <f>IFERROR(VLOOKUP($A180,'2013'!$D$4:$I$249,2,FALSE),0)</f>
        <v>0</v>
      </c>
      <c r="BI180" s="1691">
        <f>IFERROR(VLOOKUP($A180,'2013'!$D$4:$I$249,3,FALSE),0)</f>
        <v>0</v>
      </c>
      <c r="BJ180" s="1691">
        <f>IFERROR(VLOOKUP($A180,'2013'!$D$4:$I$249,4,FALSE),0)</f>
        <v>0</v>
      </c>
      <c r="BK180" s="1691">
        <f>IFERROR(VLOOKUP($A180,'2013'!$D$4:$I$249,5,FALSE),0)</f>
        <v>0</v>
      </c>
      <c r="BL180" s="1740">
        <f>IFERROR(VLOOKUP($A180,'2013'!$D$4:$I$249,6,FALSE),0)</f>
        <v>0</v>
      </c>
      <c r="BM180" s="1737">
        <f>IFERROR(VLOOKUP($A180,'2012'!$D$3:$O$172,2,FALSE),0)</f>
        <v>0</v>
      </c>
      <c r="BN180" s="1691">
        <f>IFERROR(VLOOKUP($A180,'2012'!$D$3:$O$172,3,FALSE),0)</f>
        <v>0</v>
      </c>
      <c r="BO180" s="1743">
        <f>IFERROR(VLOOKUP($A180,'2012'!$D$3:$O$172,4,FALSE),0)</f>
        <v>0</v>
      </c>
      <c r="BP180" s="1700">
        <f>IFERROR(VLOOKUP($A180,'2012'!$D$3:$O$172,5,FALSE),0)</f>
        <v>0</v>
      </c>
      <c r="BQ180" s="1691">
        <f>IFERROR(VLOOKUP($A180,'2012'!$D$3:$O$172,6,FALSE),0)</f>
        <v>0</v>
      </c>
      <c r="BR180" s="1691">
        <f>IFERROR(VLOOKUP($A180,'2012'!$D$3:$O$172,7,FALSE),0)</f>
        <v>0</v>
      </c>
      <c r="BS180" s="1691">
        <f>IFERROR(VLOOKUP($A180,'2012'!$D$3:$O$172,8,FALSE),0)</f>
        <v>0</v>
      </c>
      <c r="BT180" s="1740">
        <f>IFERROR(VLOOKUP($A180,'2012'!$D$3:$O$172,9,FALSE),0)</f>
        <v>0</v>
      </c>
      <c r="BX180" s="1700">
        <f>IFERROR(VLOOKUP($A180,'2011'!$D$4:$I$251,2,FALSE),0)</f>
        <v>0</v>
      </c>
      <c r="BY180" s="1691">
        <f>IFERROR(VLOOKUP($A180,'2011'!$D$4:$I$251,3,FALSE),0)</f>
        <v>0</v>
      </c>
      <c r="BZ180" s="1691">
        <f>IFERROR(VLOOKUP($A180,'2011'!$D$4:$I$251,4,FALSE),0)</f>
        <v>0</v>
      </c>
      <c r="CA180" s="1691">
        <f>IFERROR(VLOOKUP($A180,'2011'!$D$4:$I$251,5,FALSE),0)</f>
        <v>0</v>
      </c>
      <c r="CB180" s="1740">
        <f>IFERROR(VLOOKUP($A180,'2011'!$D$4:$I$251,6,FALSE),0)</f>
        <v>0</v>
      </c>
      <c r="CC180" s="1700">
        <f>IFERROR(VLOOKUP($A180,'2010'!$C$3:$H$234,2,FALSE),0)</f>
        <v>0</v>
      </c>
      <c r="CD180" s="1691">
        <f>IFERROR(VLOOKUP($A180,'2010'!$C$3:$H$234,3,FALSE),0)</f>
        <v>0</v>
      </c>
      <c r="CE180" s="1691">
        <f>IFERROR(VLOOKUP($A180,'2010'!$C$3:$H$234,4,FALSE),0)</f>
        <v>0</v>
      </c>
      <c r="CF180" s="1691">
        <f>IFERROR(VLOOKUP($A180,'2010'!$C$3:$H$234,5,FALSE),0)</f>
        <v>0</v>
      </c>
      <c r="CG180" s="1740">
        <f>IFERROR(VLOOKUP($A180,'2010'!$C$3:$H$234,6,FALSE),0)</f>
        <v>0</v>
      </c>
      <c r="CH180" s="1700">
        <f>IFERROR(VLOOKUP($A180,'2009'!$C$3:$H$242,2,FALSE),0)</f>
        <v>0</v>
      </c>
      <c r="CI180" s="1691">
        <f>IFERROR(VLOOKUP($A180,'2009'!$C$3:$H$242,3,FALSE),0)</f>
        <v>0</v>
      </c>
      <c r="CJ180" s="1691">
        <f>IFERROR(VLOOKUP($A180,'2009'!$C$3:$H$242,4,FALSE),0)</f>
        <v>0</v>
      </c>
      <c r="CK180" s="1691">
        <f>IFERROR(VLOOKUP($A180,'2009'!$C$3:$H$242,5,FALSE),0)</f>
        <v>0</v>
      </c>
      <c r="CL180" s="1740">
        <f>IFERROR(VLOOKUP($A180,'2009'!$C$3:$H$242,6,FALSE),0)</f>
        <v>0</v>
      </c>
      <c r="CM180" s="1700">
        <f>IFERROR(VLOOKUP($A180,'2008'!$C$3:$H$229,2,FALSE),0)</f>
        <v>0</v>
      </c>
      <c r="CN180" s="1691">
        <f>IFERROR(VLOOKUP($A180,'2008'!$C$3:$H$229,3,FALSE),0)</f>
        <v>0</v>
      </c>
      <c r="CO180" s="1691">
        <f>IFERROR(VLOOKUP($A180,'2008'!$C$3:$H$229,4,FALSE),0)</f>
        <v>0</v>
      </c>
      <c r="CP180" s="1691">
        <f>IFERROR(VLOOKUP($A180,'2008'!$C$3:$H$229,5,FALSE),0)</f>
        <v>0</v>
      </c>
      <c r="CQ180" s="1740">
        <f>IFERROR(VLOOKUP($A180,'2008'!$C$3:$H$229,6,FALSE),0)</f>
        <v>0</v>
      </c>
      <c r="CR180" s="1700">
        <f>IFERROR(VLOOKUP($A180,'2007'!$C$3:$M$238,7,FALSE),0)</f>
        <v>0</v>
      </c>
      <c r="CS180" s="1691">
        <f>IFERROR(VLOOKUP($A180,'2007'!$C$3:$M$238,8,FALSE),0)</f>
        <v>0</v>
      </c>
      <c r="CT180" s="1691">
        <f>IFERROR(VLOOKUP($A180,'2007'!$C$3:$M$238,9,FALSE),0)</f>
        <v>0</v>
      </c>
      <c r="CU180" s="1691">
        <f>IFERROR(VLOOKUP($A180,'2007'!$C$3:$M$238,10,FALSE),0)</f>
        <v>0</v>
      </c>
      <c r="CV180" s="1740">
        <f>IFERROR(VLOOKUP($A180,'2007'!$C$3:$M$238,11,FALSE),0)</f>
        <v>0</v>
      </c>
      <c r="CW180" s="1700">
        <f>IFERROR(VLOOKUP($A180,'2006'!$A$2:$F$200,2,FALSE),0)</f>
        <v>0</v>
      </c>
      <c r="CX180" s="1691">
        <f>IFERROR(VLOOKUP($A180,'2006'!$A$2:$F$200,4,FALSE),0)</f>
        <v>0</v>
      </c>
      <c r="CY180" s="1691">
        <f>IFERROR(VLOOKUP($A180,'2006'!$A$2:$F$200,5,FALSE),0)</f>
        <v>0</v>
      </c>
      <c r="CZ180" s="1740">
        <f>IFERROR(VLOOKUP($A180,'2006'!$A$2:$F$200,6,FALSE),0)</f>
        <v>0</v>
      </c>
      <c r="DA180" s="1700">
        <f>IFERROR(VLOOKUP($A180,'2005'!$C$3:$M$205,8,FALSE),0)</f>
        <v>0</v>
      </c>
      <c r="DB180" s="1691">
        <f>IFERROR(VLOOKUP($A180,'2005'!$C$3:$M$205,9,FALSE),0)</f>
        <v>0</v>
      </c>
      <c r="DC180" s="1691">
        <f>IFERROR(VLOOKUP($A180,'2005'!$C$3:$M$205,10,FALSE),0)</f>
        <v>0</v>
      </c>
      <c r="DD180" s="1740">
        <f>IFERROR(VLOOKUP($A180,'2005'!$C$3:$M$205,11,FALSE),0)</f>
        <v>0</v>
      </c>
      <c r="DE180" s="1700">
        <f>IFERROR(VLOOKUP($A180,'2004'!$C$3:$M$213,8,FALSE),0)</f>
        <v>0</v>
      </c>
      <c r="DF180" s="1691">
        <f>IFERROR(VLOOKUP($A180,'2004'!$C$3:$M$213,9,FALSE),0)</f>
        <v>0</v>
      </c>
      <c r="DG180" s="1691">
        <f>IFERROR(VLOOKUP($A180,'2004'!$C$3:$M$213,10,FALSE),0)</f>
        <v>0</v>
      </c>
      <c r="DH180" s="1740">
        <f>IFERROR(VLOOKUP($A180,'2004'!$C$3:$M$213,11,FALSE),0)</f>
        <v>0</v>
      </c>
      <c r="DI180" s="1700">
        <f>IFERROR(VLOOKUP($A180,'2003'!$C$3:$Q$214,12,FALSE),0)</f>
        <v>0</v>
      </c>
      <c r="DJ180" s="1691">
        <f>IFERROR(VLOOKUP($A180,'2003'!$C$3:$Q$214,13,FALSE),0)</f>
        <v>0</v>
      </c>
      <c r="DK180" s="1691">
        <f>IFERROR(VLOOKUP($A180,'2003'!$C$3:$Q$214,14,FALSE),0)</f>
        <v>0</v>
      </c>
      <c r="DL180" s="1740">
        <f>IFERROR(VLOOKUP($A180,'2003'!$C$3:$Q$214,15,FALSE),0)</f>
        <v>0</v>
      </c>
      <c r="DM180" s="1700">
        <f>IFERROR(VLOOKUP($A180,'2002'!$D$3:$R$214,12,FALSE),0)</f>
        <v>0</v>
      </c>
      <c r="DN180" s="1691">
        <f>IFERROR(VLOOKUP($A180,'2002'!$D$3:$R$214,13,FALSE),0)</f>
        <v>0</v>
      </c>
      <c r="DO180" s="1691">
        <f>IFERROR(VLOOKUP($A180,'2002'!$D$3:$R$214,14,FALSE),0)</f>
        <v>0</v>
      </c>
      <c r="DP180" s="1788">
        <f>IFERROR(VLOOKUP($A180,'2002'!$D$3:$R$214,15,FALSE),0)</f>
        <v>0</v>
      </c>
      <c r="DQ180" s="1700">
        <f>IFERROR(VLOOKUP($A180,'Pre 2002'!$C$3:$CK$382,84,FALSE),0)</f>
        <v>180</v>
      </c>
      <c r="DR180" s="1695">
        <f>IFERROR(VLOOKUP($A180,'Pre 2002'!$C$3:$CK$382,85,FALSE),0)</f>
        <v>113</v>
      </c>
      <c r="DS180" s="1695">
        <f>IFERROR(VLOOKUP($A180,'Pre 2002'!$C$3:$CK$382,86,FALSE),0)</f>
        <v>17</v>
      </c>
      <c r="DT180" s="1790">
        <f>IFERROR(VLOOKUP($A180,'Pre 2002'!$C$3:$CK$382,87,FALSE),0)</f>
        <v>0.62777777777777777</v>
      </c>
      <c r="DU180" s="1741">
        <f>IFERROR(VLOOKUP(A180,'Pre 2002'!$C$3:$CG$382,83,FALSE),0)</f>
        <v>3</v>
      </c>
      <c r="DY180" s="1731"/>
    </row>
    <row r="181" spans="1:129">
      <c r="A181" s="1778" t="s">
        <v>1150</v>
      </c>
      <c r="B181" s="1562">
        <f t="shared" si="54"/>
        <v>984</v>
      </c>
      <c r="C181" s="1562">
        <f t="shared" si="55"/>
        <v>578</v>
      </c>
      <c r="D181" s="1562">
        <f t="shared" si="56"/>
        <v>17</v>
      </c>
      <c r="E181" s="1563">
        <f t="shared" si="57"/>
        <v>0.58739837398373984</v>
      </c>
      <c r="F181" s="1786">
        <f t="shared" si="58"/>
        <v>19</v>
      </c>
      <c r="G181" s="1595" t="s">
        <v>2159</v>
      </c>
      <c r="H181" s="1567">
        <f t="shared" si="70"/>
        <v>19</v>
      </c>
      <c r="I181" s="1734">
        <f t="shared" si="71"/>
        <v>984</v>
      </c>
      <c r="J181" s="1734">
        <f t="shared" si="72"/>
        <v>578</v>
      </c>
      <c r="K181" s="1734">
        <f t="shared" si="73"/>
        <v>17</v>
      </c>
      <c r="L181" s="1806">
        <f t="shared" si="74"/>
        <v>0.58739837398373984</v>
      </c>
      <c r="M181" s="1751"/>
      <c r="N181" s="1751"/>
      <c r="O181" s="1700">
        <f>IFERROR(VLOOKUP($A181,'2022'!$B$2:$K$174,3,FALSE),0)</f>
        <v>0</v>
      </c>
      <c r="P181" s="1858">
        <f>IFERROR(VLOOKUP($A181,'2022'!$B$2:$K$174,4,FALSE),0)</f>
        <v>0</v>
      </c>
      <c r="Q181" s="1858">
        <f>IFERROR(VLOOKUP($A181,'2022'!$B$2:$K$174,5,FALSE),0)</f>
        <v>0</v>
      </c>
      <c r="R181" s="1858">
        <f>IFERROR(VLOOKUP($A181,'2022'!$B$2:$K$174,8,FALSE),0)</f>
        <v>0</v>
      </c>
      <c r="S181" s="1740">
        <f>IFERROR(VLOOKUP($A181,'2022'!$B$2:$K$174,10,FALSE),0)</f>
        <v>0</v>
      </c>
      <c r="T181" s="1700">
        <f>IFERROR(VLOOKUP($A181,'2021'!$B$2:$K$174,3,FALSE),0)</f>
        <v>0</v>
      </c>
      <c r="U181" s="1843">
        <f>IFERROR(VLOOKUP($A181,'2021'!$B$2:$K$174,4,FALSE),0)</f>
        <v>0</v>
      </c>
      <c r="V181" s="1843">
        <f>IFERROR(VLOOKUP($A181,'2021'!$B$2:$K$174,5,FALSE),0)</f>
        <v>0</v>
      </c>
      <c r="W181" s="1843">
        <f>IFERROR(VLOOKUP($A181,'2021'!$B$2:$K$174,8,FALSE),0)</f>
        <v>0</v>
      </c>
      <c r="X181" s="1740">
        <f>IFERROR(VLOOKUP($A181,'2021'!$B$2:$K$174,10,FALSE),0)</f>
        <v>0</v>
      </c>
      <c r="Y181" s="1700">
        <f>IFERROR(VLOOKUP($A181,'2020'!$B$2:$K$170,3,FALSE),0)</f>
        <v>0</v>
      </c>
      <c r="Z181" s="1829">
        <f>IFERROR(VLOOKUP($A181,'2020'!$B$2:$K$170,4,FALSE),0)</f>
        <v>0</v>
      </c>
      <c r="AA181" s="1829">
        <f>IFERROR(VLOOKUP($A181,'2020'!$B$2:$K$170,5,FALSE),0)</f>
        <v>0</v>
      </c>
      <c r="AB181" s="1829">
        <f>IFERROR(VLOOKUP($A181,'2020'!$B$2:$K$170,8,FALSE),0)</f>
        <v>0</v>
      </c>
      <c r="AC181" s="1740">
        <f>IFERROR(VLOOKUP($A181,'2020'!$B$2:$K$170,10,FALSE),0)</f>
        <v>0</v>
      </c>
      <c r="AD181" s="1700">
        <f>IFERROR(VLOOKUP($A181,'2019'!$B$2:$K$170,3,FALSE),0)</f>
        <v>0</v>
      </c>
      <c r="AE181" s="1823">
        <f>IFERROR(VLOOKUP($A181,'2019'!$B$2:$K$170,4,FALSE),0)</f>
        <v>0</v>
      </c>
      <c r="AF181" s="1823">
        <f>IFERROR(VLOOKUP($A181,'2019'!$B$2:$K$170,5,FALSE),0)</f>
        <v>0</v>
      </c>
      <c r="AG181" s="1823">
        <f>IFERROR(VLOOKUP($A181,'2019'!$B$2:$K$170,8,FALSE),0)</f>
        <v>0</v>
      </c>
      <c r="AH181" s="1740">
        <f>IFERROR(VLOOKUP($A181,'2019'!$B$2:$K$170,10,FALSE),0)</f>
        <v>0</v>
      </c>
      <c r="AI181" s="1700">
        <f>IFERROR(VLOOKUP($A181,'2018'!$B$2:$K$170,3,FALSE),0)</f>
        <v>0</v>
      </c>
      <c r="AJ181" s="1821">
        <f>IFERROR(VLOOKUP($A181,'2018'!$B$2:$K$170,4,FALSE),0)</f>
        <v>0</v>
      </c>
      <c r="AK181" s="1821">
        <f>IFERROR(VLOOKUP($A181,'2018'!$B$2:$K$170,5,FALSE),0)</f>
        <v>0</v>
      </c>
      <c r="AL181" s="1821">
        <f>IFERROR(VLOOKUP($A181,'2018'!$B$2:$K$170,8,FALSE),0)</f>
        <v>0</v>
      </c>
      <c r="AM181" s="1740">
        <f>IFERROR(VLOOKUP($A181,'2018'!$B$2:$K$170,10,FALSE),0)</f>
        <v>0</v>
      </c>
      <c r="AN181" s="1700">
        <f>IFERROR(VLOOKUP($A181,'2017'!$B$2:$J$163,2,FALSE),0)</f>
        <v>0</v>
      </c>
      <c r="AO181" s="1815">
        <f>IFERROR(VLOOKUP($A181,'2017'!$B$2:$J$163,3,FALSE),0)</f>
        <v>0</v>
      </c>
      <c r="AP181" s="1815">
        <f>IFERROR(VLOOKUP($A181,'2017'!$B$2:$J$163,4,FALSE),0)</f>
        <v>0</v>
      </c>
      <c r="AQ181" s="1815">
        <f>IFERROR(VLOOKUP($A181,'2017'!$B$2:$J$163,7,FALSE),0)</f>
        <v>0</v>
      </c>
      <c r="AR181" s="1740">
        <f>IFERROR(VLOOKUP($A181,'2017'!$B$2:$J$163,9,FALSE),0)</f>
        <v>0</v>
      </c>
      <c r="AS181" s="1700">
        <f>IFERROR(VLOOKUP($A181,'2016'!$B$2:$K$165,3,FALSE),0)</f>
        <v>0</v>
      </c>
      <c r="AT181" s="1796">
        <f>IFERROR(VLOOKUP($A181,'2016'!$B$2:$K$165,4,FALSE),0)</f>
        <v>0</v>
      </c>
      <c r="AU181" s="1796">
        <f>IFERROR(VLOOKUP($A181,'2016'!$B$2:$K$165,5,FALSE),0)</f>
        <v>0</v>
      </c>
      <c r="AV181" s="1796">
        <f>IFERROR(VLOOKUP($A181,'2016'!$B$2:$K$165,8,FALSE),0)</f>
        <v>0</v>
      </c>
      <c r="AW181" s="1740">
        <f>IFERROR(VLOOKUP($A181,'2016'!$B$2:$K$165,10,FALSE),0)</f>
        <v>0</v>
      </c>
      <c r="AX181" s="1700">
        <f>IFERROR(VLOOKUP($A181,'2015'!$B$2:$K$165,3,FALSE),0)</f>
        <v>0</v>
      </c>
      <c r="AY181" s="1695">
        <f>IFERROR(VLOOKUP($A181,'2015'!$B$2:$K$165,4,FALSE),0)</f>
        <v>0</v>
      </c>
      <c r="AZ181" s="1695">
        <f>IFERROR(VLOOKUP($A181,'2015'!$B$2:$K$165,5,FALSE),0)</f>
        <v>0</v>
      </c>
      <c r="BA181" s="1695">
        <f>IFERROR(VLOOKUP($A181,'2015'!$B$2:$K$165,8,FALSE),0)</f>
        <v>0</v>
      </c>
      <c r="BB181" s="1740">
        <f>IFERROR(VLOOKUP($A181,'2015'!$B$2:$K$165,10,FALSE),0)</f>
        <v>0</v>
      </c>
      <c r="BC181" s="1700">
        <f>IFERROR(VLOOKUP($A181,'2014'!$B$2:$K$157,3,FALSE),0)</f>
        <v>0</v>
      </c>
      <c r="BD181" s="1691">
        <f>IFERROR(VLOOKUP($A181,'2014'!$B$2:$K$157,4,FALSE),0)</f>
        <v>0</v>
      </c>
      <c r="BE181" s="1691">
        <f>IFERROR(VLOOKUP($A181,'2014'!$B$2:$K$157,5,FALSE),0)</f>
        <v>0</v>
      </c>
      <c r="BF181" s="1691">
        <f>IFERROR(VLOOKUP($A181,'2014'!$B$2:$K$157,8,FALSE),0)</f>
        <v>0</v>
      </c>
      <c r="BG181" s="1740">
        <f>IFERROR(VLOOKUP($A181,'2014'!$B$2:$K$157,10,FALSE),0)</f>
        <v>0</v>
      </c>
      <c r="BH181" s="1700">
        <f>IFERROR(VLOOKUP($A181,'2013'!$D$4:$I$249,2,FALSE),0)</f>
        <v>0</v>
      </c>
      <c r="BI181" s="1691">
        <f>IFERROR(VLOOKUP($A181,'2013'!$D$4:$I$249,3,FALSE),0)</f>
        <v>0</v>
      </c>
      <c r="BJ181" s="1691">
        <f>IFERROR(VLOOKUP($A181,'2013'!$D$4:$I$249,4,FALSE),0)</f>
        <v>0</v>
      </c>
      <c r="BK181" s="1691">
        <f>IFERROR(VLOOKUP($A181,'2013'!$D$4:$I$249,5,FALSE),0)</f>
        <v>0</v>
      </c>
      <c r="BL181" s="1740">
        <f>IFERROR(VLOOKUP($A181,'2013'!$D$4:$I$249,6,FALSE),0)</f>
        <v>0</v>
      </c>
      <c r="BM181" s="1737">
        <f>IFERROR(VLOOKUP($A181,'2012'!$D$3:$O$172,2,FALSE),0)</f>
        <v>0</v>
      </c>
      <c r="BN181" s="1691">
        <f>IFERROR(VLOOKUP($A181,'2012'!$D$3:$O$172,3,FALSE),0)</f>
        <v>0</v>
      </c>
      <c r="BO181" s="1743">
        <f>IFERROR(VLOOKUP($A181,'2012'!$D$3:$O$172,4,FALSE),0)</f>
        <v>0</v>
      </c>
      <c r="BP181" s="1700">
        <f>IFERROR(VLOOKUP($A181,'2012'!$D$3:$O$172,5,FALSE),0)</f>
        <v>0</v>
      </c>
      <c r="BQ181" s="1691">
        <f>IFERROR(VLOOKUP($A181,'2012'!$D$3:$O$172,6,FALSE),0)</f>
        <v>0</v>
      </c>
      <c r="BR181" s="1691">
        <f>IFERROR(VLOOKUP($A181,'2012'!$D$3:$O$172,7,FALSE),0)</f>
        <v>0</v>
      </c>
      <c r="BS181" s="1691">
        <f>IFERROR(VLOOKUP($A181,'2012'!$D$3:$O$172,8,FALSE),0)</f>
        <v>0</v>
      </c>
      <c r="BT181" s="1740">
        <f>IFERROR(VLOOKUP($A181,'2012'!$D$3:$O$172,9,FALSE),0)</f>
        <v>0</v>
      </c>
      <c r="BX181" s="1700">
        <f>IFERROR(VLOOKUP($A181,'2011'!$D$4:$I$251,2,FALSE),0)</f>
        <v>0</v>
      </c>
      <c r="BY181" s="1691">
        <f>IFERROR(VLOOKUP($A181,'2011'!$D$4:$I$251,3,FALSE),0)</f>
        <v>0</v>
      </c>
      <c r="BZ181" s="1691">
        <f>IFERROR(VLOOKUP($A181,'2011'!$D$4:$I$251,4,FALSE),0)</f>
        <v>0</v>
      </c>
      <c r="CA181" s="1691">
        <f>IFERROR(VLOOKUP($A181,'2011'!$D$4:$I$251,5,FALSE),0)</f>
        <v>0</v>
      </c>
      <c r="CB181" s="1740">
        <f>IFERROR(VLOOKUP($A181,'2011'!$D$4:$I$251,6,FALSE),0)</f>
        <v>0</v>
      </c>
      <c r="CC181" s="1700">
        <f>IFERROR(VLOOKUP($A181,'2010'!$C$3:$H$234,2,FALSE),0)</f>
        <v>6</v>
      </c>
      <c r="CD181" s="1691">
        <f>IFERROR(VLOOKUP($A181,'2010'!$C$3:$H$234,3,FALSE),0)</f>
        <v>0</v>
      </c>
      <c r="CE181" s="1691">
        <f>IFERROR(VLOOKUP($A181,'2010'!$C$3:$H$234,4,FALSE),0)</f>
        <v>1</v>
      </c>
      <c r="CF181" s="1691">
        <f>IFERROR(VLOOKUP($A181,'2010'!$C$3:$H$234,5,FALSE),0)</f>
        <v>0</v>
      </c>
      <c r="CG181" s="1740">
        <f>IFERROR(VLOOKUP($A181,'2010'!$C$3:$H$234,6,FALSE),0)</f>
        <v>0.16666666666666666</v>
      </c>
      <c r="CH181" s="1700">
        <f>IFERROR(VLOOKUP($A181,'2009'!$C$3:$H$242,2,FALSE),0)</f>
        <v>68</v>
      </c>
      <c r="CI181" s="1691">
        <f>IFERROR(VLOOKUP($A181,'2009'!$C$3:$H$242,3,FALSE),0)</f>
        <v>30</v>
      </c>
      <c r="CJ181" s="1691">
        <f>IFERROR(VLOOKUP($A181,'2009'!$C$3:$H$242,4,FALSE),0)</f>
        <v>36</v>
      </c>
      <c r="CK181" s="1691">
        <f>IFERROR(VLOOKUP($A181,'2009'!$C$3:$H$242,5,FALSE),0)</f>
        <v>1</v>
      </c>
      <c r="CL181" s="1740">
        <f>IFERROR(VLOOKUP($A181,'2009'!$C$3:$H$242,6,FALSE),0)</f>
        <v>0.52941176470588236</v>
      </c>
      <c r="CM181" s="1700">
        <f>IFERROR(VLOOKUP($A181,'2008'!$C$3:$H$229,2,FALSE),0)</f>
        <v>0</v>
      </c>
      <c r="CN181" s="1691">
        <f>IFERROR(VLOOKUP($A181,'2008'!$C$3:$H$229,3,FALSE),0)</f>
        <v>0</v>
      </c>
      <c r="CO181" s="1691">
        <f>IFERROR(VLOOKUP($A181,'2008'!$C$3:$H$229,4,FALSE),0)</f>
        <v>0</v>
      </c>
      <c r="CP181" s="1691">
        <f>IFERROR(VLOOKUP($A181,'2008'!$C$3:$H$229,5,FALSE),0)</f>
        <v>0</v>
      </c>
      <c r="CQ181" s="1740">
        <f>IFERROR(VLOOKUP($A181,'2008'!$C$3:$H$229,6,FALSE),0)</f>
        <v>0</v>
      </c>
      <c r="CR181" s="1700">
        <f>IFERROR(VLOOKUP($A181,'2007'!$C$3:$M$238,7,FALSE),0)</f>
        <v>65</v>
      </c>
      <c r="CS181" s="1691">
        <f>IFERROR(VLOOKUP($A181,'2007'!$C$3:$M$238,8,FALSE),0)</f>
        <v>30</v>
      </c>
      <c r="CT181" s="1691">
        <f>IFERROR(VLOOKUP($A181,'2007'!$C$3:$M$238,9,FALSE),0)</f>
        <v>37</v>
      </c>
      <c r="CU181" s="1691">
        <f>IFERROR(VLOOKUP($A181,'2007'!$C$3:$M$238,10,FALSE),0)</f>
        <v>1</v>
      </c>
      <c r="CV181" s="1740">
        <f>IFERROR(VLOOKUP($A181,'2007'!$C$3:$M$238,11,FALSE),0)</f>
        <v>0.56923076923076921</v>
      </c>
      <c r="CW181" s="1700">
        <f>IFERROR(VLOOKUP($A181,'2006'!$A$2:$F$200,2,FALSE),0)</f>
        <v>58</v>
      </c>
      <c r="CX181" s="1691">
        <f>IFERROR(VLOOKUP($A181,'2006'!$A$2:$F$200,4,FALSE),0)</f>
        <v>36</v>
      </c>
      <c r="CY181" s="1691">
        <f>IFERROR(VLOOKUP($A181,'2006'!$A$2:$F$200,5,FALSE),0)</f>
        <v>0</v>
      </c>
      <c r="CZ181" s="1740">
        <f>IFERROR(VLOOKUP($A181,'2006'!$A$2:$F$200,6,FALSE),0)</f>
        <v>0.62068965517241381</v>
      </c>
      <c r="DA181" s="1700">
        <f>IFERROR(VLOOKUP($A181,'2005'!$C$3:$M$205,8,FALSE),0)</f>
        <v>0</v>
      </c>
      <c r="DB181" s="1691">
        <f>IFERROR(VLOOKUP($A181,'2005'!$C$3:$M$205,9,FALSE),0)</f>
        <v>0</v>
      </c>
      <c r="DC181" s="1691">
        <f>IFERROR(VLOOKUP($A181,'2005'!$C$3:$M$205,10,FALSE),0)</f>
        <v>0</v>
      </c>
      <c r="DD181" s="1740">
        <f>IFERROR(VLOOKUP($A181,'2005'!$C$3:$M$205,11,FALSE),0)</f>
        <v>0</v>
      </c>
      <c r="DE181" s="1700">
        <f>IFERROR(VLOOKUP($A181,'2004'!$C$3:$M$213,8,FALSE),0)</f>
        <v>68</v>
      </c>
      <c r="DF181" s="1691">
        <f>IFERROR(VLOOKUP($A181,'2004'!$C$3:$M$213,9,FALSE),0)</f>
        <v>53</v>
      </c>
      <c r="DG181" s="1691">
        <f>IFERROR(VLOOKUP($A181,'2004'!$C$3:$M$213,10,FALSE),0)</f>
        <v>1</v>
      </c>
      <c r="DH181" s="1740">
        <f>IFERROR(VLOOKUP($A181,'2004'!$C$3:$M$213,11,FALSE),0)</f>
        <v>0.77941176470588236</v>
      </c>
      <c r="DI181" s="1700">
        <f>IFERROR(VLOOKUP($A181,'2003'!$C$3:$Q$214,12,FALSE),0)</f>
        <v>21</v>
      </c>
      <c r="DJ181" s="1691">
        <f>IFERROR(VLOOKUP($A181,'2003'!$C$3:$Q$214,13,FALSE),0)</f>
        <v>15</v>
      </c>
      <c r="DK181" s="1691">
        <f>IFERROR(VLOOKUP($A181,'2003'!$C$3:$Q$214,14,FALSE),0)</f>
        <v>1</v>
      </c>
      <c r="DL181" s="1740">
        <f>IFERROR(VLOOKUP($A181,'2003'!$C$3:$Q$214,15,FALSE),0)</f>
        <v>0.7142857142857143</v>
      </c>
      <c r="DM181" s="1700">
        <f>IFERROR(VLOOKUP($A181,'2002'!$D$3:$R$214,12,FALSE),0)</f>
        <v>71</v>
      </c>
      <c r="DN181" s="1691">
        <f>IFERROR(VLOOKUP($A181,'2002'!$D$3:$R$214,13,FALSE),0)</f>
        <v>45</v>
      </c>
      <c r="DO181" s="1691">
        <f>IFERROR(VLOOKUP($A181,'2002'!$D$3:$R$214,14,FALSE),0)</f>
        <v>1</v>
      </c>
      <c r="DP181" s="1788">
        <f>IFERROR(VLOOKUP($A181,'2002'!$D$3:$R$214,15,FALSE),0)</f>
        <v>0.63380281690140849</v>
      </c>
      <c r="DQ181" s="1700">
        <f>IFERROR(VLOOKUP($A181,'Pre 2002'!$C$3:$CK$382,84,FALSE),0)</f>
        <v>627</v>
      </c>
      <c r="DR181" s="1695">
        <f>IFERROR(VLOOKUP($A181,'Pre 2002'!$C$3:$CK$382,85,FALSE),0)</f>
        <v>355</v>
      </c>
      <c r="DS181" s="1695">
        <f>IFERROR(VLOOKUP($A181,'Pre 2002'!$C$3:$CK$382,86,FALSE),0)</f>
        <v>12</v>
      </c>
      <c r="DT181" s="1790">
        <f>IFERROR(VLOOKUP($A181,'Pre 2002'!$C$3:$CK$382,87,FALSE),0)</f>
        <v>0.56618819776714513</v>
      </c>
      <c r="DU181" s="1741">
        <f>IFERROR(VLOOKUP(A181,'Pre 2002'!$C$3:$CG$382,83,FALSE),0)</f>
        <v>12</v>
      </c>
      <c r="DY181" s="1731"/>
    </row>
    <row r="182" spans="1:129">
      <c r="A182" s="1780" t="s">
        <v>153</v>
      </c>
      <c r="B182" s="1562">
        <f t="shared" si="54"/>
        <v>1292</v>
      </c>
      <c r="C182" s="1562">
        <f t="shared" si="55"/>
        <v>710</v>
      </c>
      <c r="D182" s="1562">
        <f t="shared" si="56"/>
        <v>17</v>
      </c>
      <c r="E182" s="1563">
        <f t="shared" si="57"/>
        <v>0.5495356037151703</v>
      </c>
      <c r="F182" s="1786">
        <f t="shared" si="58"/>
        <v>21</v>
      </c>
      <c r="G182" s="1595">
        <v>1997</v>
      </c>
      <c r="H182" s="1567">
        <f t="shared" si="70"/>
        <v>19</v>
      </c>
      <c r="I182" s="1734">
        <f t="shared" si="71"/>
        <v>1160</v>
      </c>
      <c r="J182" s="1734">
        <f t="shared" si="72"/>
        <v>648</v>
      </c>
      <c r="K182" s="1734">
        <f t="shared" si="73"/>
        <v>16</v>
      </c>
      <c r="L182" s="1806">
        <f t="shared" si="74"/>
        <v>0.55862068965517242</v>
      </c>
      <c r="M182" s="1752">
        <v>97</v>
      </c>
      <c r="N182" s="1752">
        <v>4</v>
      </c>
      <c r="O182" s="1700">
        <f>IFERROR(VLOOKUP($A182,'2022'!$B$2:$K$174,3,FALSE),0)</f>
        <v>0</v>
      </c>
      <c r="P182" s="1858">
        <f>IFERROR(VLOOKUP($A182,'2022'!$B$2:$K$174,4,FALSE),0)</f>
        <v>0</v>
      </c>
      <c r="Q182" s="1858">
        <f>IFERROR(VLOOKUP($A182,'2022'!$B$2:$K$174,5,FALSE),0)</f>
        <v>0</v>
      </c>
      <c r="R182" s="1858">
        <f>IFERROR(VLOOKUP($A182,'2022'!$B$2:$K$174,8,FALSE),0)</f>
        <v>0</v>
      </c>
      <c r="S182" s="1740">
        <f>IFERROR(VLOOKUP($A182,'2022'!$B$2:$K$174,10,FALSE),0)</f>
        <v>0</v>
      </c>
      <c r="T182" s="1700">
        <f>IFERROR(VLOOKUP($A182,'2021'!$B$2:$K$174,3,FALSE),0)</f>
        <v>0</v>
      </c>
      <c r="U182" s="1843">
        <f>IFERROR(VLOOKUP($A182,'2021'!$B$2:$K$174,4,FALSE),0)</f>
        <v>0</v>
      </c>
      <c r="V182" s="1843">
        <f>IFERROR(VLOOKUP($A182,'2021'!$B$2:$K$174,5,FALSE),0)</f>
        <v>0</v>
      </c>
      <c r="W182" s="1843">
        <f>IFERROR(VLOOKUP($A182,'2021'!$B$2:$K$174,8,FALSE),0)</f>
        <v>0</v>
      </c>
      <c r="X182" s="1740">
        <f>IFERROR(VLOOKUP($A182,'2021'!$B$2:$K$174,10,FALSE),0)</f>
        <v>0</v>
      </c>
      <c r="Y182" s="1700">
        <f>IFERROR(VLOOKUP($A182,'2020'!$B$2:$K$170,3,FALSE),0)</f>
        <v>0</v>
      </c>
      <c r="Z182" s="1829">
        <f>IFERROR(VLOOKUP($A182,'2020'!$B$2:$K$170,4,FALSE),0)</f>
        <v>0</v>
      </c>
      <c r="AA182" s="1829">
        <f>IFERROR(VLOOKUP($A182,'2020'!$B$2:$K$170,5,FALSE),0)</f>
        <v>0</v>
      </c>
      <c r="AB182" s="1829">
        <f>IFERROR(VLOOKUP($A182,'2020'!$B$2:$K$170,8,FALSE),0)</f>
        <v>0</v>
      </c>
      <c r="AC182" s="1740">
        <f>IFERROR(VLOOKUP($A182,'2020'!$B$2:$K$170,10,FALSE),0)</f>
        <v>0</v>
      </c>
      <c r="AD182" s="1700">
        <f>IFERROR(VLOOKUP($A182,'2019'!$B$2:$K$170,3,FALSE),0)</f>
        <v>0</v>
      </c>
      <c r="AE182" s="1823">
        <f>IFERROR(VLOOKUP($A182,'2019'!$B$2:$K$170,4,FALSE),0)</f>
        <v>0</v>
      </c>
      <c r="AF182" s="1823">
        <f>IFERROR(VLOOKUP($A182,'2019'!$B$2:$K$170,5,FALSE),0)</f>
        <v>0</v>
      </c>
      <c r="AG182" s="1823">
        <f>IFERROR(VLOOKUP($A182,'2019'!$B$2:$K$170,8,FALSE),0)</f>
        <v>0</v>
      </c>
      <c r="AH182" s="1740">
        <f>IFERROR(VLOOKUP($A182,'2019'!$B$2:$K$170,10,FALSE),0)</f>
        <v>0</v>
      </c>
      <c r="AI182" s="1700">
        <f>IFERROR(VLOOKUP($A182,'2018'!$B$2:$K$170,3,FALSE),0)</f>
        <v>0</v>
      </c>
      <c r="AJ182" s="1821">
        <f>IFERROR(VLOOKUP($A182,'2018'!$B$2:$K$170,4,FALSE),0)</f>
        <v>0</v>
      </c>
      <c r="AK182" s="1821">
        <f>IFERROR(VLOOKUP($A182,'2018'!$B$2:$K$170,5,FALSE),0)</f>
        <v>0</v>
      </c>
      <c r="AL182" s="1821">
        <f>IFERROR(VLOOKUP($A182,'2018'!$B$2:$K$170,8,FALSE),0)</f>
        <v>0</v>
      </c>
      <c r="AM182" s="1740">
        <f>IFERROR(VLOOKUP($A182,'2018'!$B$2:$K$170,10,FALSE),0)</f>
        <v>0</v>
      </c>
      <c r="AN182" s="1700">
        <f>IFERROR(VLOOKUP($A182,'2017'!$B$2:$J$163,2,FALSE),0)</f>
        <v>0</v>
      </c>
      <c r="AO182" s="1815">
        <f>IFERROR(VLOOKUP($A182,'2017'!$B$2:$J$163,3,FALSE),0)</f>
        <v>0</v>
      </c>
      <c r="AP182" s="1815">
        <f>IFERROR(VLOOKUP($A182,'2017'!$B$2:$J$163,4,FALSE),0)</f>
        <v>0</v>
      </c>
      <c r="AQ182" s="1815">
        <f>IFERROR(VLOOKUP($A182,'2017'!$B$2:$J$163,7,FALSE),0)</f>
        <v>0</v>
      </c>
      <c r="AR182" s="1740">
        <f>IFERROR(VLOOKUP($A182,'2017'!$B$2:$J$163,9,FALSE),0)</f>
        <v>0</v>
      </c>
      <c r="AS182" s="1700">
        <f>IFERROR(VLOOKUP($A182,'2016'!$B$2:$K$165,3,FALSE),0)</f>
        <v>55</v>
      </c>
      <c r="AT182" s="1796">
        <f>IFERROR(VLOOKUP($A182,'2016'!$B$2:$K$165,4,FALSE),0)</f>
        <v>17</v>
      </c>
      <c r="AU182" s="1796">
        <f>IFERROR(VLOOKUP($A182,'2016'!$B$2:$K$165,5,FALSE),0)</f>
        <v>23</v>
      </c>
      <c r="AV182" s="1796">
        <f>IFERROR(VLOOKUP($A182,'2016'!$B$2:$K$165,8,FALSE),0)</f>
        <v>0</v>
      </c>
      <c r="AW182" s="1740">
        <f>IFERROR(VLOOKUP($A182,'2016'!$B$2:$K$165,10,FALSE),0)</f>
        <v>0.41799999999999998</v>
      </c>
      <c r="AX182" s="1700">
        <f>IFERROR(VLOOKUP($A182,'2015'!$B$2:$K$165,3,FALSE),0)</f>
        <v>77</v>
      </c>
      <c r="AY182" s="1695">
        <f>IFERROR(VLOOKUP($A182,'2015'!$B$2:$K$165,4,FALSE),0)</f>
        <v>23</v>
      </c>
      <c r="AZ182" s="1695">
        <f>IFERROR(VLOOKUP($A182,'2015'!$B$2:$K$165,5,FALSE),0)</f>
        <v>39</v>
      </c>
      <c r="BA182" s="1695">
        <f>IFERROR(VLOOKUP($A182,'2015'!$B$2:$K$165,8,FALSE),0)</f>
        <v>1</v>
      </c>
      <c r="BB182" s="1740">
        <f>IFERROR(VLOOKUP($A182,'2015'!$B$2:$K$165,10,FALSE),0)</f>
        <v>0.50649350649350644</v>
      </c>
      <c r="BC182" s="1700">
        <f>IFERROR(VLOOKUP($A182,'2014'!$B$2:$K$157,3,FALSE),0)</f>
        <v>54</v>
      </c>
      <c r="BD182" s="1691">
        <f>IFERROR(VLOOKUP($A182,'2014'!$B$2:$K$157,4,FALSE),0)</f>
        <v>12</v>
      </c>
      <c r="BE182" s="1691">
        <f>IFERROR(VLOOKUP($A182,'2014'!$B$2:$K$157,5,FALSE),0)</f>
        <v>28</v>
      </c>
      <c r="BF182" s="1691">
        <f>IFERROR(VLOOKUP($A182,'2014'!$B$2:$K$157,8,FALSE),0)</f>
        <v>0</v>
      </c>
      <c r="BG182" s="1740">
        <f>IFERROR(VLOOKUP($A182,'2014'!$B$2:$K$157,10,FALSE),0)</f>
        <v>0.51851851851851849</v>
      </c>
      <c r="BH182" s="1700">
        <f>IFERROR(VLOOKUP($A182,'2013'!$D$4:$I$249,2,FALSE),0)</f>
        <v>31</v>
      </c>
      <c r="BI182" s="1691">
        <f>IFERROR(VLOOKUP($A182,'2013'!$D$4:$I$249,3,FALSE),0)</f>
        <v>9</v>
      </c>
      <c r="BJ182" s="1691">
        <f>IFERROR(VLOOKUP($A182,'2013'!$D$4:$I$249,4,FALSE),0)</f>
        <v>15</v>
      </c>
      <c r="BK182" s="1691">
        <f>IFERROR(VLOOKUP($A182,'2013'!$D$4:$I$249,5,FALSE),0)</f>
        <v>0</v>
      </c>
      <c r="BL182" s="1740">
        <f>IFERROR(VLOOKUP($A182,'2013'!$D$4:$I$249,6,FALSE),0)</f>
        <v>0.4838709677419355</v>
      </c>
      <c r="BM182" s="1737">
        <f>IFERROR(VLOOKUP($A182,'2012'!$D$3:$O$172,2,FALSE),0)</f>
        <v>1075</v>
      </c>
      <c r="BN182" s="1691">
        <f>IFERROR(VLOOKUP($A182,'2012'!$D$3:$O$172,3,FALSE),0)</f>
        <v>605</v>
      </c>
      <c r="BO182" s="1743">
        <f>IFERROR(VLOOKUP($A182,'2012'!$D$3:$O$172,4,FALSE),0)</f>
        <v>16</v>
      </c>
      <c r="BP182" s="1700">
        <f>IFERROR(VLOOKUP($A182,'2012'!$D$3:$O$172,5,FALSE),0)</f>
        <v>62</v>
      </c>
      <c r="BQ182" s="1691">
        <f>IFERROR(VLOOKUP($A182,'2012'!$D$3:$O$172,6,FALSE),0)</f>
        <v>21</v>
      </c>
      <c r="BR182" s="1691">
        <f>IFERROR(VLOOKUP($A182,'2012'!$D$3:$O$172,7,FALSE),0)</f>
        <v>32</v>
      </c>
      <c r="BS182" s="1691">
        <f>IFERROR(VLOOKUP($A182,'2012'!$D$3:$O$172,8,FALSE),0)</f>
        <v>0</v>
      </c>
      <c r="BT182" s="1740">
        <f>IFERROR(VLOOKUP($A182,'2012'!$D$3:$O$172,9,FALSE),0)</f>
        <v>0.5161290322580645</v>
      </c>
      <c r="BU182" s="1737">
        <f>IFERROR(VLOOKUP($A182,'2012'!$D$3:$O$172,10,FALSE),0)</f>
        <v>1013</v>
      </c>
      <c r="BV182" s="1691">
        <f>IFERROR(VLOOKUP($A182,'2012'!$D$3:$O$172,11,FALSE),0)</f>
        <v>573</v>
      </c>
      <c r="BW182" s="1743">
        <f>IFERROR(VLOOKUP($A182,'2012'!$D$3:$O$172,12,FALSE),0)</f>
        <v>16</v>
      </c>
      <c r="BX182" s="1700">
        <f>IFERROR(VLOOKUP($A182,'2011'!$D$4:$I$251,2,FALSE),0)</f>
        <v>48</v>
      </c>
      <c r="BY182" s="1691">
        <f>IFERROR(VLOOKUP($A182,'2011'!$D$4:$I$251,3,FALSE),0)</f>
        <v>17</v>
      </c>
      <c r="BZ182" s="1691">
        <f>IFERROR(VLOOKUP($A182,'2011'!$D$4:$I$251,4,FALSE),0)</f>
        <v>31</v>
      </c>
      <c r="CA182" s="1691">
        <f>IFERROR(VLOOKUP($A182,'2011'!$D$4:$I$251,5,FALSE),0)</f>
        <v>2</v>
      </c>
      <c r="CB182" s="1740">
        <f>IFERROR(VLOOKUP($A182,'2011'!$D$4:$I$251,6,FALSE),0)</f>
        <v>0.64583333333333337</v>
      </c>
      <c r="CC182" s="1700">
        <f>IFERROR(VLOOKUP($A182,'2010'!$C$3:$H$234,2,FALSE),0)</f>
        <v>0</v>
      </c>
      <c r="CD182" s="1691">
        <f>IFERROR(VLOOKUP($A182,'2010'!$C$3:$H$234,3,FALSE),0)</f>
        <v>0</v>
      </c>
      <c r="CE182" s="1691">
        <f>IFERROR(VLOOKUP($A182,'2010'!$C$3:$H$234,4,FALSE),0)</f>
        <v>0</v>
      </c>
      <c r="CF182" s="1691">
        <f>IFERROR(VLOOKUP($A182,'2010'!$C$3:$H$234,5,FALSE),0)</f>
        <v>0</v>
      </c>
      <c r="CG182" s="1740">
        <f>IFERROR(VLOOKUP($A182,'2010'!$C$3:$H$234,6,FALSE),0)</f>
        <v>0</v>
      </c>
      <c r="CH182" s="1700">
        <f>IFERROR(VLOOKUP($A182,'2009'!$C$3:$H$242,2,FALSE),0)</f>
        <v>0</v>
      </c>
      <c r="CI182" s="1691">
        <f>IFERROR(VLOOKUP($A182,'2009'!$C$3:$H$242,3,FALSE),0)</f>
        <v>0</v>
      </c>
      <c r="CJ182" s="1691">
        <f>IFERROR(VLOOKUP($A182,'2009'!$C$3:$H$242,4,FALSE),0)</f>
        <v>0</v>
      </c>
      <c r="CK182" s="1691">
        <f>IFERROR(VLOOKUP($A182,'2009'!$C$3:$H$242,5,FALSE),0)</f>
        <v>0</v>
      </c>
      <c r="CL182" s="1740">
        <f>IFERROR(VLOOKUP($A182,'2009'!$C$3:$H$242,6,FALSE),0)</f>
        <v>0</v>
      </c>
      <c r="CM182" s="1700">
        <f>IFERROR(VLOOKUP($A182,'2008'!$C$3:$H$229,2,FALSE),0)</f>
        <v>0</v>
      </c>
      <c r="CN182" s="1691">
        <f>IFERROR(VLOOKUP($A182,'2008'!$C$3:$H$229,3,FALSE),0)</f>
        <v>0</v>
      </c>
      <c r="CO182" s="1691">
        <f>IFERROR(VLOOKUP($A182,'2008'!$C$3:$H$229,4,FALSE),0)</f>
        <v>0</v>
      </c>
      <c r="CP182" s="1691">
        <f>IFERROR(VLOOKUP($A182,'2008'!$C$3:$H$229,5,FALSE),0)</f>
        <v>0</v>
      </c>
      <c r="CQ182" s="1740">
        <f>IFERROR(VLOOKUP($A182,'2008'!$C$3:$H$229,6,FALSE),0)</f>
        <v>0</v>
      </c>
      <c r="CR182" s="1700">
        <f>IFERROR(VLOOKUP($A182,'2007'!$C$3:$M$238,7,FALSE),0)</f>
        <v>0</v>
      </c>
      <c r="CS182" s="1691">
        <f>IFERROR(VLOOKUP($A182,'2007'!$C$3:$M$238,8,FALSE),0)</f>
        <v>0</v>
      </c>
      <c r="CT182" s="1691">
        <f>IFERROR(VLOOKUP($A182,'2007'!$C$3:$M$238,9,FALSE),0)</f>
        <v>0</v>
      </c>
      <c r="CU182" s="1691">
        <f>IFERROR(VLOOKUP($A182,'2007'!$C$3:$M$238,10,FALSE),0)</f>
        <v>0</v>
      </c>
      <c r="CV182" s="1740">
        <f>IFERROR(VLOOKUP($A182,'2007'!$C$3:$M$238,11,FALSE),0)</f>
        <v>0</v>
      </c>
      <c r="CW182" s="1700">
        <f>IFERROR(VLOOKUP($A182,'2006'!$A$2:$F$200,2,FALSE),0)</f>
        <v>70</v>
      </c>
      <c r="CX182" s="1691">
        <f>IFERROR(VLOOKUP($A182,'2006'!$A$2:$F$200,4,FALSE),0)</f>
        <v>43</v>
      </c>
      <c r="CY182" s="1691">
        <f>IFERROR(VLOOKUP($A182,'2006'!$A$2:$F$200,5,FALSE),0)</f>
        <v>0</v>
      </c>
      <c r="CZ182" s="1740">
        <f>IFERROR(VLOOKUP($A182,'2006'!$A$2:$F$200,6,FALSE),0)</f>
        <v>0.61428571428571432</v>
      </c>
      <c r="DA182" s="1700">
        <f>IFERROR(VLOOKUP($A182,'2005'!$C$3:$M$205,8,FALSE),0)</f>
        <v>65</v>
      </c>
      <c r="DB182" s="1691">
        <f>IFERROR(VLOOKUP($A182,'2005'!$C$3:$M$205,9,FALSE),0)</f>
        <v>35</v>
      </c>
      <c r="DC182" s="1691">
        <f>IFERROR(VLOOKUP($A182,'2005'!$C$3:$M$205,10,FALSE),0)</f>
        <v>1</v>
      </c>
      <c r="DD182" s="1740">
        <f>IFERROR(VLOOKUP($A182,'2005'!$C$3:$M$205,11,FALSE),0)</f>
        <v>0.53846153846153844</v>
      </c>
      <c r="DE182" s="1700">
        <f>IFERROR(VLOOKUP($A182,'2004'!$C$3:$M$213,8,FALSE),0)</f>
        <v>51</v>
      </c>
      <c r="DF182" s="1691">
        <f>IFERROR(VLOOKUP($A182,'2004'!$C$3:$M$213,9,FALSE),0)</f>
        <v>29</v>
      </c>
      <c r="DG182" s="1691">
        <f>IFERROR(VLOOKUP($A182,'2004'!$C$3:$M$213,10,FALSE),0)</f>
        <v>1</v>
      </c>
      <c r="DH182" s="1740">
        <f>IFERROR(VLOOKUP($A182,'2004'!$C$3:$M$213,11,FALSE),0)</f>
        <v>0.56862745098039214</v>
      </c>
      <c r="DI182" s="1700">
        <f>IFERROR(VLOOKUP($A182,'2003'!$C$3:$Q$214,12,FALSE),0)</f>
        <v>66</v>
      </c>
      <c r="DJ182" s="1691">
        <f>IFERROR(VLOOKUP($A182,'2003'!$C$3:$Q$214,13,FALSE),0)</f>
        <v>39</v>
      </c>
      <c r="DK182" s="1691">
        <f>IFERROR(VLOOKUP($A182,'2003'!$C$3:$Q$214,14,FALSE),0)</f>
        <v>0</v>
      </c>
      <c r="DL182" s="1740">
        <f>IFERROR(VLOOKUP($A182,'2003'!$C$3:$Q$214,15,FALSE),0)</f>
        <v>0.59090909090909094</v>
      </c>
      <c r="DM182" s="1700">
        <f>IFERROR(VLOOKUP($A182,'2002'!$D$3:$R$214,12,FALSE),0)</f>
        <v>79</v>
      </c>
      <c r="DN182" s="1691">
        <f>IFERROR(VLOOKUP($A182,'2002'!$D$3:$R$214,13,FALSE),0)</f>
        <v>46</v>
      </c>
      <c r="DO182" s="1691">
        <f>IFERROR(VLOOKUP($A182,'2002'!$D$3:$R$214,14,FALSE),0)</f>
        <v>1</v>
      </c>
      <c r="DP182" s="1788">
        <f>IFERROR(VLOOKUP($A182,'2002'!$D$3:$R$214,15,FALSE),0)</f>
        <v>0.58227848101265822</v>
      </c>
      <c r="DQ182" s="1700">
        <f>IFERROR(VLOOKUP($A182,'Pre 2002'!$C$3:$CK$382,84,FALSE),0)</f>
        <v>634</v>
      </c>
      <c r="DR182" s="1695">
        <f>IFERROR(VLOOKUP($A182,'Pre 2002'!$C$3:$CK$382,85,FALSE),0)</f>
        <v>350</v>
      </c>
      <c r="DS182" s="1695">
        <f>IFERROR(VLOOKUP($A182,'Pre 2002'!$C$3:$CK$382,86,FALSE),0)</f>
        <v>11</v>
      </c>
      <c r="DT182" s="1790">
        <f>IFERROR(VLOOKUP($A182,'Pre 2002'!$C$3:$CK$382,87,FALSE),0)</f>
        <v>0.55205047318611988</v>
      </c>
      <c r="DU182" s="1741">
        <f>IFERROR(VLOOKUP(A182,'Pre 2002'!$C$3:$CG$382,83,FALSE),0)</f>
        <v>10</v>
      </c>
      <c r="DY182" s="1731"/>
    </row>
    <row r="183" spans="1:129">
      <c r="A183" s="1778" t="s">
        <v>2006</v>
      </c>
      <c r="B183" s="1562">
        <f t="shared" si="54"/>
        <v>490</v>
      </c>
      <c r="C183" s="1562">
        <f t="shared" si="55"/>
        <v>268</v>
      </c>
      <c r="D183" s="1562">
        <f t="shared" si="56"/>
        <v>17</v>
      </c>
      <c r="E183" s="1563">
        <f t="shared" si="57"/>
        <v>0.54693877551020409</v>
      </c>
      <c r="F183" s="1786">
        <f t="shared" si="58"/>
        <v>11</v>
      </c>
      <c r="G183" s="1595" t="s">
        <v>2159</v>
      </c>
      <c r="H183" s="1567">
        <f t="shared" si="70"/>
        <v>11</v>
      </c>
      <c r="I183" s="1734">
        <f t="shared" si="71"/>
        <v>490</v>
      </c>
      <c r="J183" s="1734">
        <f t="shared" si="72"/>
        <v>268</v>
      </c>
      <c r="K183" s="1734">
        <f t="shared" si="73"/>
        <v>17</v>
      </c>
      <c r="L183" s="1806">
        <f t="shared" si="74"/>
        <v>0.54693877551020409</v>
      </c>
      <c r="O183" s="1700">
        <f>IFERROR(VLOOKUP($A183,'2022'!$B$2:$K$174,3,FALSE),0)</f>
        <v>0</v>
      </c>
      <c r="P183" s="1858">
        <f>IFERROR(VLOOKUP($A183,'2022'!$B$2:$K$174,4,FALSE),0)</f>
        <v>0</v>
      </c>
      <c r="Q183" s="1858">
        <f>IFERROR(VLOOKUP($A183,'2022'!$B$2:$K$174,5,FALSE),0)</f>
        <v>0</v>
      </c>
      <c r="R183" s="1858">
        <f>IFERROR(VLOOKUP($A183,'2022'!$B$2:$K$174,8,FALSE),0)</f>
        <v>0</v>
      </c>
      <c r="S183" s="1740">
        <f>IFERROR(VLOOKUP($A183,'2022'!$B$2:$K$174,10,FALSE),0)</f>
        <v>0</v>
      </c>
      <c r="T183" s="1700">
        <f>IFERROR(VLOOKUP($A183,'2021'!$B$2:$K$174,3,FALSE),0)</f>
        <v>0</v>
      </c>
      <c r="U183" s="1843">
        <f>IFERROR(VLOOKUP($A183,'2021'!$B$2:$K$174,4,FALSE),0)</f>
        <v>0</v>
      </c>
      <c r="V183" s="1843">
        <f>IFERROR(VLOOKUP($A183,'2021'!$B$2:$K$174,5,FALSE),0)</f>
        <v>0</v>
      </c>
      <c r="W183" s="1843">
        <f>IFERROR(VLOOKUP($A183,'2021'!$B$2:$K$174,8,FALSE),0)</f>
        <v>0</v>
      </c>
      <c r="X183" s="1740">
        <f>IFERROR(VLOOKUP($A183,'2021'!$B$2:$K$174,10,FALSE),0)</f>
        <v>0</v>
      </c>
      <c r="Y183" s="1700">
        <f>IFERROR(VLOOKUP($A183,'2020'!$B$2:$K$170,3,FALSE),0)</f>
        <v>0</v>
      </c>
      <c r="Z183" s="1829">
        <f>IFERROR(VLOOKUP($A183,'2020'!$B$2:$K$170,4,FALSE),0)</f>
        <v>0</v>
      </c>
      <c r="AA183" s="1829">
        <f>IFERROR(VLOOKUP($A183,'2020'!$B$2:$K$170,5,FALSE),0)</f>
        <v>0</v>
      </c>
      <c r="AB183" s="1829">
        <f>IFERROR(VLOOKUP($A183,'2020'!$B$2:$K$170,8,FALSE),0)</f>
        <v>0</v>
      </c>
      <c r="AC183" s="1740">
        <f>IFERROR(VLOOKUP($A183,'2020'!$B$2:$K$170,10,FALSE),0)</f>
        <v>0</v>
      </c>
      <c r="AD183" s="1700">
        <f>IFERROR(VLOOKUP($A183,'2019'!$B$2:$K$170,3,FALSE),0)</f>
        <v>0</v>
      </c>
      <c r="AE183" s="1823">
        <f>IFERROR(VLOOKUP($A183,'2019'!$B$2:$K$170,4,FALSE),0)</f>
        <v>0</v>
      </c>
      <c r="AF183" s="1823">
        <f>IFERROR(VLOOKUP($A183,'2019'!$B$2:$K$170,5,FALSE),0)</f>
        <v>0</v>
      </c>
      <c r="AG183" s="1823">
        <f>IFERROR(VLOOKUP($A183,'2019'!$B$2:$K$170,8,FALSE),0)</f>
        <v>0</v>
      </c>
      <c r="AH183" s="1740">
        <f>IFERROR(VLOOKUP($A183,'2019'!$B$2:$K$170,10,FALSE),0)</f>
        <v>0</v>
      </c>
      <c r="AI183" s="1700">
        <f>IFERROR(VLOOKUP($A183,'2018'!$B$2:$K$170,3,FALSE),0)</f>
        <v>0</v>
      </c>
      <c r="AJ183" s="1821">
        <f>IFERROR(VLOOKUP($A183,'2018'!$B$2:$K$170,4,FALSE),0)</f>
        <v>0</v>
      </c>
      <c r="AK183" s="1821">
        <f>IFERROR(VLOOKUP($A183,'2018'!$B$2:$K$170,5,FALSE),0)</f>
        <v>0</v>
      </c>
      <c r="AL183" s="1821">
        <f>IFERROR(VLOOKUP($A183,'2018'!$B$2:$K$170,8,FALSE),0)</f>
        <v>0</v>
      </c>
      <c r="AM183" s="1740">
        <f>IFERROR(VLOOKUP($A183,'2018'!$B$2:$K$170,10,FALSE),0)</f>
        <v>0</v>
      </c>
      <c r="AN183" s="1700">
        <f>IFERROR(VLOOKUP($A183,'2017'!$B$2:$J$163,2,FALSE),0)</f>
        <v>0</v>
      </c>
      <c r="AO183" s="1815">
        <f>IFERROR(VLOOKUP($A183,'2017'!$B$2:$J$163,3,FALSE),0)</f>
        <v>0</v>
      </c>
      <c r="AP183" s="1815">
        <f>IFERROR(VLOOKUP($A183,'2017'!$B$2:$J$163,4,FALSE),0)</f>
        <v>0</v>
      </c>
      <c r="AQ183" s="1815">
        <f>IFERROR(VLOOKUP($A183,'2017'!$B$2:$J$163,7,FALSE),0)</f>
        <v>0</v>
      </c>
      <c r="AR183" s="1740">
        <f>IFERROR(VLOOKUP($A183,'2017'!$B$2:$J$163,9,FALSE),0)</f>
        <v>0</v>
      </c>
      <c r="AS183" s="1700">
        <f>IFERROR(VLOOKUP($A183,'2016'!$B$2:$K$165,3,FALSE),0)</f>
        <v>0</v>
      </c>
      <c r="AT183" s="1796">
        <f>IFERROR(VLOOKUP($A183,'2016'!$B$2:$K$165,4,FALSE),0)</f>
        <v>0</v>
      </c>
      <c r="AU183" s="1796">
        <f>IFERROR(VLOOKUP($A183,'2016'!$B$2:$K$165,5,FALSE),0)</f>
        <v>0</v>
      </c>
      <c r="AV183" s="1796">
        <f>IFERROR(VLOOKUP($A183,'2016'!$B$2:$K$165,8,FALSE),0)</f>
        <v>0</v>
      </c>
      <c r="AW183" s="1740">
        <f>IFERROR(VLOOKUP($A183,'2016'!$B$2:$K$165,10,FALSE),0)</f>
        <v>0</v>
      </c>
      <c r="AX183" s="1700">
        <f>IFERROR(VLOOKUP($A183,'2015'!$B$2:$K$165,3,FALSE),0)</f>
        <v>0</v>
      </c>
      <c r="AY183" s="1695">
        <f>IFERROR(VLOOKUP($A183,'2015'!$B$2:$K$165,4,FALSE),0)</f>
        <v>0</v>
      </c>
      <c r="AZ183" s="1695">
        <f>IFERROR(VLOOKUP($A183,'2015'!$B$2:$K$165,5,FALSE),0)</f>
        <v>0</v>
      </c>
      <c r="BA183" s="1695">
        <f>IFERROR(VLOOKUP($A183,'2015'!$B$2:$K$165,8,FALSE),0)</f>
        <v>0</v>
      </c>
      <c r="BB183" s="1740">
        <f>IFERROR(VLOOKUP($A183,'2015'!$B$2:$K$165,10,FALSE),0)</f>
        <v>0</v>
      </c>
      <c r="BC183" s="1700">
        <f>IFERROR(VLOOKUP($A183,'2014'!$B$2:$K$157,3,FALSE),0)</f>
        <v>0</v>
      </c>
      <c r="BD183" s="1691">
        <f>IFERROR(VLOOKUP($A183,'2014'!$B$2:$K$157,4,FALSE),0)</f>
        <v>0</v>
      </c>
      <c r="BE183" s="1691">
        <f>IFERROR(VLOOKUP($A183,'2014'!$B$2:$K$157,5,FALSE),0)</f>
        <v>0</v>
      </c>
      <c r="BF183" s="1691">
        <f>IFERROR(VLOOKUP($A183,'2014'!$B$2:$K$157,8,FALSE),0)</f>
        <v>0</v>
      </c>
      <c r="BG183" s="1740">
        <f>IFERROR(VLOOKUP($A183,'2014'!$B$2:$K$157,10,FALSE),0)</f>
        <v>0</v>
      </c>
      <c r="BH183" s="1700">
        <f>IFERROR(VLOOKUP($A183,'2013'!$D$4:$I$249,2,FALSE),0)</f>
        <v>0</v>
      </c>
      <c r="BI183" s="1691">
        <f>IFERROR(VLOOKUP($A183,'2013'!$D$4:$I$249,3,FALSE),0)</f>
        <v>0</v>
      </c>
      <c r="BJ183" s="1691">
        <f>IFERROR(VLOOKUP($A183,'2013'!$D$4:$I$249,4,FALSE),0)</f>
        <v>0</v>
      </c>
      <c r="BK183" s="1691">
        <f>IFERROR(VLOOKUP($A183,'2013'!$D$4:$I$249,5,FALSE),0)</f>
        <v>0</v>
      </c>
      <c r="BL183" s="1740">
        <f>IFERROR(VLOOKUP($A183,'2013'!$D$4:$I$249,6,FALSE),0)</f>
        <v>0</v>
      </c>
      <c r="BM183" s="1737">
        <f>IFERROR(VLOOKUP($A183,'2012'!$D$3:$O$172,2,FALSE),0)</f>
        <v>0</v>
      </c>
      <c r="BN183" s="1691">
        <f>IFERROR(VLOOKUP($A183,'2012'!$D$3:$O$172,3,FALSE),0)</f>
        <v>0</v>
      </c>
      <c r="BO183" s="1743">
        <f>IFERROR(VLOOKUP($A183,'2012'!$D$3:$O$172,4,FALSE),0)</f>
        <v>0</v>
      </c>
      <c r="BP183" s="1700">
        <f>IFERROR(VLOOKUP($A183,'2012'!$D$3:$O$172,5,FALSE),0)</f>
        <v>0</v>
      </c>
      <c r="BQ183" s="1691">
        <f>IFERROR(VLOOKUP($A183,'2012'!$D$3:$O$172,6,FALSE),0)</f>
        <v>0</v>
      </c>
      <c r="BR183" s="1691">
        <f>IFERROR(VLOOKUP($A183,'2012'!$D$3:$O$172,7,FALSE),0)</f>
        <v>0</v>
      </c>
      <c r="BS183" s="1691">
        <f>IFERROR(VLOOKUP($A183,'2012'!$D$3:$O$172,8,FALSE),0)</f>
        <v>0</v>
      </c>
      <c r="BT183" s="1740">
        <f>IFERROR(VLOOKUP($A183,'2012'!$D$3:$O$172,9,FALSE),0)</f>
        <v>0</v>
      </c>
      <c r="BX183" s="1700">
        <f>IFERROR(VLOOKUP($A183,'2011'!$D$4:$I$251,2,FALSE),0)</f>
        <v>0</v>
      </c>
      <c r="BY183" s="1691">
        <f>IFERROR(VLOOKUP($A183,'2011'!$D$4:$I$251,3,FALSE),0)</f>
        <v>0</v>
      </c>
      <c r="BZ183" s="1691">
        <f>IFERROR(VLOOKUP($A183,'2011'!$D$4:$I$251,4,FALSE),0)</f>
        <v>0</v>
      </c>
      <c r="CA183" s="1691">
        <f>IFERROR(VLOOKUP($A183,'2011'!$D$4:$I$251,5,FALSE),0)</f>
        <v>0</v>
      </c>
      <c r="CB183" s="1740">
        <f>IFERROR(VLOOKUP($A183,'2011'!$D$4:$I$251,6,FALSE),0)</f>
        <v>0</v>
      </c>
      <c r="CC183" s="1700">
        <f>IFERROR(VLOOKUP($A183,'2010'!$C$3:$H$234,2,FALSE),0)</f>
        <v>0</v>
      </c>
      <c r="CD183" s="1691">
        <f>IFERROR(VLOOKUP($A183,'2010'!$C$3:$H$234,3,FALSE),0)</f>
        <v>0</v>
      </c>
      <c r="CE183" s="1691">
        <f>IFERROR(VLOOKUP($A183,'2010'!$C$3:$H$234,4,FALSE),0)</f>
        <v>0</v>
      </c>
      <c r="CF183" s="1691">
        <f>IFERROR(VLOOKUP($A183,'2010'!$C$3:$H$234,5,FALSE),0)</f>
        <v>0</v>
      </c>
      <c r="CG183" s="1740">
        <f>IFERROR(VLOOKUP($A183,'2010'!$C$3:$H$234,6,FALSE),0)</f>
        <v>0</v>
      </c>
      <c r="CH183" s="1700">
        <f>IFERROR(VLOOKUP($A183,'2009'!$C$3:$H$242,2,FALSE),0)</f>
        <v>0</v>
      </c>
      <c r="CI183" s="1691">
        <f>IFERROR(VLOOKUP($A183,'2009'!$C$3:$H$242,3,FALSE),0)</f>
        <v>0</v>
      </c>
      <c r="CJ183" s="1691">
        <f>IFERROR(VLOOKUP($A183,'2009'!$C$3:$H$242,4,FALSE),0)</f>
        <v>0</v>
      </c>
      <c r="CK183" s="1691">
        <f>IFERROR(VLOOKUP($A183,'2009'!$C$3:$H$242,5,FALSE),0)</f>
        <v>0</v>
      </c>
      <c r="CL183" s="1740">
        <f>IFERROR(VLOOKUP($A183,'2009'!$C$3:$H$242,6,FALSE),0)</f>
        <v>0</v>
      </c>
      <c r="CM183" s="1700">
        <f>IFERROR(VLOOKUP($A183,'2008'!$C$3:$H$229,2,FALSE),0)</f>
        <v>0</v>
      </c>
      <c r="CN183" s="1691">
        <f>IFERROR(VLOOKUP($A183,'2008'!$C$3:$H$229,3,FALSE),0)</f>
        <v>0</v>
      </c>
      <c r="CO183" s="1691">
        <f>IFERROR(VLOOKUP($A183,'2008'!$C$3:$H$229,4,FALSE),0)</f>
        <v>0</v>
      </c>
      <c r="CP183" s="1691">
        <f>IFERROR(VLOOKUP($A183,'2008'!$C$3:$H$229,5,FALSE),0)</f>
        <v>0</v>
      </c>
      <c r="CQ183" s="1740">
        <f>IFERROR(VLOOKUP($A183,'2008'!$C$3:$H$229,6,FALSE),0)</f>
        <v>0</v>
      </c>
      <c r="CR183" s="1700">
        <f>IFERROR(VLOOKUP($A183,'2007'!$C$3:$M$238,7,FALSE),0)</f>
        <v>0</v>
      </c>
      <c r="CS183" s="1691">
        <f>IFERROR(VLOOKUP($A183,'2007'!$C$3:$M$238,8,FALSE),0)</f>
        <v>0</v>
      </c>
      <c r="CT183" s="1691">
        <f>IFERROR(VLOOKUP($A183,'2007'!$C$3:$M$238,9,FALSE),0)</f>
        <v>0</v>
      </c>
      <c r="CU183" s="1691">
        <f>IFERROR(VLOOKUP($A183,'2007'!$C$3:$M$238,10,FALSE),0)</f>
        <v>0</v>
      </c>
      <c r="CV183" s="1740">
        <f>IFERROR(VLOOKUP($A183,'2007'!$C$3:$M$238,11,FALSE),0)</f>
        <v>0</v>
      </c>
      <c r="CW183" s="1700">
        <f>IFERROR(VLOOKUP($A183,'2006'!$A$2:$F$200,2,FALSE),0)</f>
        <v>0</v>
      </c>
      <c r="CX183" s="1691">
        <f>IFERROR(VLOOKUP($A183,'2006'!$A$2:$F$200,4,FALSE),0)</f>
        <v>0</v>
      </c>
      <c r="CY183" s="1691">
        <f>IFERROR(VLOOKUP($A183,'2006'!$A$2:$F$200,5,FALSE),0)</f>
        <v>0</v>
      </c>
      <c r="CZ183" s="1740">
        <f>IFERROR(VLOOKUP($A183,'2006'!$A$2:$F$200,6,FALSE),0)</f>
        <v>0</v>
      </c>
      <c r="DA183" s="1700">
        <f>IFERROR(VLOOKUP($A183,'2005'!$C$3:$M$205,8,FALSE),0)</f>
        <v>0</v>
      </c>
      <c r="DB183" s="1691">
        <f>IFERROR(VLOOKUP($A183,'2005'!$C$3:$M$205,9,FALSE),0)</f>
        <v>0</v>
      </c>
      <c r="DC183" s="1691">
        <f>IFERROR(VLOOKUP($A183,'2005'!$C$3:$M$205,10,FALSE),0)</f>
        <v>0</v>
      </c>
      <c r="DD183" s="1740">
        <f>IFERROR(VLOOKUP($A183,'2005'!$C$3:$M$205,11,FALSE),0)</f>
        <v>0</v>
      </c>
      <c r="DE183" s="1700">
        <f>IFERROR(VLOOKUP($A183,'2004'!$C$3:$M$213,8,FALSE),0)</f>
        <v>0</v>
      </c>
      <c r="DF183" s="1691">
        <f>IFERROR(VLOOKUP($A183,'2004'!$C$3:$M$213,9,FALSE),0)</f>
        <v>0</v>
      </c>
      <c r="DG183" s="1691">
        <f>IFERROR(VLOOKUP($A183,'2004'!$C$3:$M$213,10,FALSE),0)</f>
        <v>0</v>
      </c>
      <c r="DH183" s="1740">
        <f>IFERROR(VLOOKUP($A183,'2004'!$C$3:$M$213,11,FALSE),0)</f>
        <v>0</v>
      </c>
      <c r="DI183" s="1700">
        <f>IFERROR(VLOOKUP($A183,'2003'!$C$3:$Q$214,12,FALSE),0)</f>
        <v>0</v>
      </c>
      <c r="DJ183" s="1691">
        <f>IFERROR(VLOOKUP($A183,'2003'!$C$3:$Q$214,13,FALSE),0)</f>
        <v>0</v>
      </c>
      <c r="DK183" s="1691">
        <f>IFERROR(VLOOKUP($A183,'2003'!$C$3:$Q$214,14,FALSE),0)</f>
        <v>0</v>
      </c>
      <c r="DL183" s="1740">
        <f>IFERROR(VLOOKUP($A183,'2003'!$C$3:$Q$214,15,FALSE),0)</f>
        <v>0</v>
      </c>
      <c r="DM183" s="1700">
        <f>IFERROR(VLOOKUP($A183,'2002'!$D$3:$R$214,12,FALSE),0)</f>
        <v>0</v>
      </c>
      <c r="DN183" s="1691">
        <f>IFERROR(VLOOKUP($A183,'2002'!$D$3:$R$214,13,FALSE),0)</f>
        <v>0</v>
      </c>
      <c r="DO183" s="1691">
        <f>IFERROR(VLOOKUP($A183,'2002'!$D$3:$R$214,14,FALSE),0)</f>
        <v>0</v>
      </c>
      <c r="DP183" s="1788">
        <f>IFERROR(VLOOKUP($A183,'2002'!$D$3:$R$214,15,FALSE),0)</f>
        <v>0</v>
      </c>
      <c r="DQ183" s="1700">
        <f>IFERROR(VLOOKUP($A183,'Pre 2002'!$C$3:$CK$382,84,FALSE),0)</f>
        <v>490</v>
      </c>
      <c r="DR183" s="1695">
        <f>IFERROR(VLOOKUP($A183,'Pre 2002'!$C$3:$CK$382,85,FALSE),0)</f>
        <v>268</v>
      </c>
      <c r="DS183" s="1695">
        <f>IFERROR(VLOOKUP($A183,'Pre 2002'!$C$3:$CK$382,86,FALSE),0)</f>
        <v>17</v>
      </c>
      <c r="DT183" s="1790">
        <f>IFERROR(VLOOKUP($A183,'Pre 2002'!$C$3:$CK$382,87,FALSE),0)</f>
        <v>0.54693877551020409</v>
      </c>
      <c r="DU183" s="1741">
        <f>IFERROR(VLOOKUP(A183,'Pre 2002'!$C$3:$CG$382,83,FALSE),0)</f>
        <v>11</v>
      </c>
      <c r="DY183" s="1731"/>
    </row>
    <row r="184" spans="1:129">
      <c r="A184" s="1778" t="s">
        <v>1671</v>
      </c>
      <c r="B184" s="1562">
        <f t="shared" si="54"/>
        <v>335</v>
      </c>
      <c r="C184" s="1562">
        <f t="shared" si="55"/>
        <v>183</v>
      </c>
      <c r="D184" s="1562">
        <f t="shared" si="56"/>
        <v>17</v>
      </c>
      <c r="E184" s="1563">
        <f t="shared" si="57"/>
        <v>0.54626865671641789</v>
      </c>
      <c r="F184" s="1786">
        <f t="shared" si="58"/>
        <v>5</v>
      </c>
      <c r="G184" s="1595">
        <v>2013</v>
      </c>
      <c r="H184" s="1567">
        <f t="shared" si="70"/>
        <v>1</v>
      </c>
      <c r="I184" s="1734">
        <f t="shared" si="71"/>
        <v>43</v>
      </c>
      <c r="J184" s="1734">
        <f t="shared" si="72"/>
        <v>16</v>
      </c>
      <c r="K184" s="1734">
        <f t="shared" si="73"/>
        <v>0</v>
      </c>
      <c r="L184" s="1806">
        <f t="shared" si="74"/>
        <v>0.37209302325581395</v>
      </c>
      <c r="O184" s="1700">
        <f>IFERROR(VLOOKUP($A184,'2022'!$B$2:$K$174,3,FALSE),0)</f>
        <v>0</v>
      </c>
      <c r="P184" s="1858">
        <f>IFERROR(VLOOKUP($A184,'2022'!$B$2:$K$174,4,FALSE),0)</f>
        <v>0</v>
      </c>
      <c r="Q184" s="1858">
        <f>IFERROR(VLOOKUP($A184,'2022'!$B$2:$K$174,5,FALSE),0)</f>
        <v>0</v>
      </c>
      <c r="R184" s="1858">
        <f>IFERROR(VLOOKUP($A184,'2022'!$B$2:$K$174,8,FALSE),0)</f>
        <v>0</v>
      </c>
      <c r="S184" s="1740">
        <f>IFERROR(VLOOKUP($A184,'2022'!$B$2:$K$174,10,FALSE),0)</f>
        <v>0</v>
      </c>
      <c r="T184" s="1700">
        <f>IFERROR(VLOOKUP($A184,'2021'!$B$2:$K$174,3,FALSE),0)</f>
        <v>0</v>
      </c>
      <c r="U184" s="1843">
        <f>IFERROR(VLOOKUP($A184,'2021'!$B$2:$K$174,4,FALSE),0)</f>
        <v>0</v>
      </c>
      <c r="V184" s="1843">
        <f>IFERROR(VLOOKUP($A184,'2021'!$B$2:$K$174,5,FALSE),0)</f>
        <v>0</v>
      </c>
      <c r="W184" s="1843">
        <f>IFERROR(VLOOKUP($A184,'2021'!$B$2:$K$174,8,FALSE),0)</f>
        <v>0</v>
      </c>
      <c r="X184" s="1740">
        <f>IFERROR(VLOOKUP($A184,'2021'!$B$2:$K$174,10,FALSE),0)</f>
        <v>0</v>
      </c>
      <c r="Y184" s="1700">
        <f>IFERROR(VLOOKUP($A184,'2020'!$B$2:$K$170,3,FALSE),0)</f>
        <v>67</v>
      </c>
      <c r="Z184" s="1829">
        <f>IFERROR(VLOOKUP($A184,'2020'!$B$2:$K$170,4,FALSE),0)</f>
        <v>30</v>
      </c>
      <c r="AA184" s="1829">
        <f>IFERROR(VLOOKUP($A184,'2020'!$B$2:$K$170,5,FALSE),0)</f>
        <v>38</v>
      </c>
      <c r="AB184" s="1829">
        <f>IFERROR(VLOOKUP($A184,'2020'!$B$2:$K$170,8,FALSE),0)</f>
        <v>3</v>
      </c>
      <c r="AC184" s="1740">
        <f>IFERROR(VLOOKUP($A184,'2020'!$B$2:$K$170,10,FALSE),0)</f>
        <v>0.56699999999999995</v>
      </c>
      <c r="AD184" s="1700">
        <f>IFERROR(VLOOKUP($A184,'2019'!$B$2:$K$170,3,FALSE),0)</f>
        <v>81</v>
      </c>
      <c r="AE184" s="1823">
        <f>IFERROR(VLOOKUP($A184,'2019'!$B$2:$K$170,4,FALSE),0)</f>
        <v>32</v>
      </c>
      <c r="AF184" s="1823">
        <f>IFERROR(VLOOKUP($A184,'2019'!$B$2:$K$170,5,FALSE),0)</f>
        <v>48</v>
      </c>
      <c r="AG184" s="1823">
        <f>IFERROR(VLOOKUP($A184,'2019'!$B$2:$K$170,8,FALSE),0)</f>
        <v>8</v>
      </c>
      <c r="AH184" s="1740">
        <f>IFERROR(VLOOKUP($A184,'2019'!$B$2:$K$170,10,FALSE),0)</f>
        <v>0.59299999999999997</v>
      </c>
      <c r="AI184" s="1700">
        <f>IFERROR(VLOOKUP($A184,'2018'!$B$2:$K$170,3,FALSE),0)</f>
        <v>79</v>
      </c>
      <c r="AJ184" s="1821">
        <f>IFERROR(VLOOKUP($A184,'2018'!$B$2:$K$170,4,FALSE),0)</f>
        <v>39</v>
      </c>
      <c r="AK184" s="1821">
        <f>IFERROR(VLOOKUP($A184,'2018'!$B$2:$K$170,5,FALSE),0)</f>
        <v>51</v>
      </c>
      <c r="AL184" s="1821">
        <f>IFERROR(VLOOKUP($A184,'2018'!$B$2:$K$170,8,FALSE),0)</f>
        <v>5</v>
      </c>
      <c r="AM184" s="1740">
        <f>IFERROR(VLOOKUP($A184,'2018'!$B$2:$K$170,10,FALSE),0)</f>
        <v>0.64600000000000002</v>
      </c>
      <c r="AN184" s="1700">
        <f>IFERROR(VLOOKUP($A184,'2017'!$B$2:$J$163,2,FALSE),0)</f>
        <v>65</v>
      </c>
      <c r="AO184" s="1815">
        <f>IFERROR(VLOOKUP($A184,'2017'!$B$2:$J$163,3,FALSE),0)</f>
        <v>17</v>
      </c>
      <c r="AP184" s="1815">
        <f>IFERROR(VLOOKUP($A184,'2017'!$B$2:$J$163,4,FALSE),0)</f>
        <v>30</v>
      </c>
      <c r="AQ184" s="1815">
        <f>IFERROR(VLOOKUP($A184,'2017'!$B$2:$J$163,7,FALSE),0)</f>
        <v>1</v>
      </c>
      <c r="AR184" s="1740">
        <f>IFERROR(VLOOKUP($A184,'2017'!$B$2:$J$163,9,FALSE),0)</f>
        <v>0.46153846153846156</v>
      </c>
      <c r="AS184" s="1700">
        <f>IFERROR(VLOOKUP($A184,'2016'!$B$2:$K$165,3,FALSE),0)</f>
        <v>0</v>
      </c>
      <c r="AT184" s="1796">
        <f>IFERROR(VLOOKUP($A184,'2016'!$B$2:$K$165,4,FALSE),0)</f>
        <v>0</v>
      </c>
      <c r="AU184" s="1796">
        <f>IFERROR(VLOOKUP($A184,'2016'!$B$2:$K$165,5,FALSE),0)</f>
        <v>0</v>
      </c>
      <c r="AV184" s="1796">
        <f>IFERROR(VLOOKUP($A184,'2016'!$B$2:$K$165,8,FALSE),0)</f>
        <v>0</v>
      </c>
      <c r="AW184" s="1740">
        <f>IFERROR(VLOOKUP($A184,'2016'!$B$2:$K$165,10,FALSE),0)</f>
        <v>0</v>
      </c>
      <c r="AX184" s="1700">
        <f>IFERROR(VLOOKUP($A184,'2015'!$B$2:$K$165,3,FALSE),0)</f>
        <v>0</v>
      </c>
      <c r="AY184" s="1695">
        <f>IFERROR(VLOOKUP($A184,'2015'!$B$2:$K$165,4,FALSE),0)</f>
        <v>0</v>
      </c>
      <c r="AZ184" s="1695">
        <f>IFERROR(VLOOKUP($A184,'2015'!$B$2:$K$165,5,FALSE),0)</f>
        <v>0</v>
      </c>
      <c r="BA184" s="1695">
        <f>IFERROR(VLOOKUP($A184,'2015'!$B$2:$K$165,8,FALSE),0)</f>
        <v>0</v>
      </c>
      <c r="BB184" s="1740">
        <f>IFERROR(VLOOKUP($A184,'2015'!$B$2:$K$165,10,FALSE),0)</f>
        <v>0</v>
      </c>
      <c r="BC184" s="1700">
        <f>IFERROR(VLOOKUP($A184,'2014'!$B$2:$K$157,3,FALSE),0)</f>
        <v>0</v>
      </c>
      <c r="BD184" s="1691">
        <f>IFERROR(VLOOKUP($A184,'2014'!$B$2:$K$157,4,FALSE),0)</f>
        <v>0</v>
      </c>
      <c r="BE184" s="1691">
        <f>IFERROR(VLOOKUP($A184,'2014'!$B$2:$K$157,5,FALSE),0)</f>
        <v>0</v>
      </c>
      <c r="BF184" s="1691">
        <f>IFERROR(VLOOKUP($A184,'2014'!$B$2:$K$157,8,FALSE),0)</f>
        <v>0</v>
      </c>
      <c r="BG184" s="1740">
        <f>IFERROR(VLOOKUP($A184,'2014'!$B$2:$K$157,10,FALSE),0)</f>
        <v>0</v>
      </c>
      <c r="BH184" s="1700">
        <f>IFERROR(VLOOKUP($A184,'2013'!$D$4:$I$249,2,FALSE),0)</f>
        <v>43</v>
      </c>
      <c r="BI184" s="1691">
        <f>IFERROR(VLOOKUP($A184,'2013'!$D$4:$I$249,3,FALSE),0)</f>
        <v>7</v>
      </c>
      <c r="BJ184" s="1691">
        <f>IFERROR(VLOOKUP($A184,'2013'!$D$4:$I$249,4,FALSE),0)</f>
        <v>16</v>
      </c>
      <c r="BK184" s="1691">
        <f>IFERROR(VLOOKUP($A184,'2013'!$D$4:$I$249,5,FALSE),0)</f>
        <v>0</v>
      </c>
      <c r="BL184" s="1740">
        <f>IFERROR(VLOOKUP($A184,'2013'!$D$4:$I$249,6,FALSE),0)</f>
        <v>0.37209302325581395</v>
      </c>
      <c r="BM184" s="1737">
        <f>IFERROR(VLOOKUP($A184,'2012'!$D$3:$O$172,2,FALSE),0)</f>
        <v>0</v>
      </c>
      <c r="BN184" s="1691">
        <f>IFERROR(VLOOKUP($A184,'2012'!$D$3:$O$172,3,FALSE),0)</f>
        <v>0</v>
      </c>
      <c r="BO184" s="1743">
        <f>IFERROR(VLOOKUP($A184,'2012'!$D$3:$O$172,4,FALSE),0)</f>
        <v>0</v>
      </c>
      <c r="BP184" s="1700">
        <f>IFERROR(VLOOKUP($A184,'2012'!$D$3:$O$172,5,FALSE),0)</f>
        <v>0</v>
      </c>
      <c r="BQ184" s="1691">
        <f>IFERROR(VLOOKUP($A184,'2012'!$D$3:$O$172,6,FALSE),0)</f>
        <v>0</v>
      </c>
      <c r="BR184" s="1691">
        <f>IFERROR(VLOOKUP($A184,'2012'!$D$3:$O$172,7,FALSE),0)</f>
        <v>0</v>
      </c>
      <c r="BS184" s="1691">
        <f>IFERROR(VLOOKUP($A184,'2012'!$D$3:$O$172,8,FALSE),0)</f>
        <v>0</v>
      </c>
      <c r="BT184" s="1740">
        <f>IFERROR(VLOOKUP($A184,'2012'!$D$3:$O$172,9,FALSE),0)</f>
        <v>0</v>
      </c>
      <c r="BU184" s="1737">
        <f>IFERROR(VLOOKUP($A184,'2012'!$D$3:$O$172,10,FALSE),0)</f>
        <v>0</v>
      </c>
      <c r="BV184" s="1691">
        <f>IFERROR(VLOOKUP($A184,'2012'!$D$3:$O$172,11,FALSE),0)</f>
        <v>0</v>
      </c>
      <c r="BW184" s="1743">
        <f>IFERROR(VLOOKUP($A184,'2012'!$D$3:$O$172,12,FALSE),0)</f>
        <v>0</v>
      </c>
      <c r="BX184" s="1700">
        <f>IFERROR(VLOOKUP($A184,'2011'!$D$4:$I$251,2,FALSE),0)</f>
        <v>0</v>
      </c>
      <c r="BY184" s="1691">
        <f>IFERROR(VLOOKUP($A184,'2011'!$D$4:$I$251,3,FALSE),0)</f>
        <v>0</v>
      </c>
      <c r="BZ184" s="1691">
        <f>IFERROR(VLOOKUP($A184,'2011'!$D$4:$I$251,4,FALSE),0)</f>
        <v>0</v>
      </c>
      <c r="CA184" s="1691">
        <f>IFERROR(VLOOKUP($A184,'2011'!$D$4:$I$251,5,FALSE),0)</f>
        <v>0</v>
      </c>
      <c r="CB184" s="1740">
        <f>IFERROR(VLOOKUP($A184,'2011'!$D$4:$I$251,6,FALSE),0)</f>
        <v>0</v>
      </c>
      <c r="CC184" s="1700">
        <f>IFERROR(VLOOKUP($A184,'2010'!$C$3:$H$234,2,FALSE),0)</f>
        <v>0</v>
      </c>
      <c r="CD184" s="1691">
        <f>IFERROR(VLOOKUP($A184,'2010'!$C$3:$H$234,3,FALSE),0)</f>
        <v>0</v>
      </c>
      <c r="CE184" s="1691">
        <f>IFERROR(VLOOKUP($A184,'2010'!$C$3:$H$234,4,FALSE),0)</f>
        <v>0</v>
      </c>
      <c r="CF184" s="1691">
        <f>IFERROR(VLOOKUP($A184,'2010'!$C$3:$H$234,5,FALSE),0)</f>
        <v>0</v>
      </c>
      <c r="CG184" s="1740">
        <f>IFERROR(VLOOKUP($A184,'2010'!$C$3:$H$234,6,FALSE),0)</f>
        <v>0</v>
      </c>
      <c r="CH184" s="1700">
        <f>IFERROR(VLOOKUP($A184,'2009'!$C$3:$H$242,2,FALSE),0)</f>
        <v>0</v>
      </c>
      <c r="CI184" s="1691">
        <f>IFERROR(VLOOKUP($A184,'2009'!$C$3:$H$242,3,FALSE),0)</f>
        <v>0</v>
      </c>
      <c r="CJ184" s="1691">
        <f>IFERROR(VLOOKUP($A184,'2009'!$C$3:$H$242,4,FALSE),0)</f>
        <v>0</v>
      </c>
      <c r="CK184" s="1691">
        <f>IFERROR(VLOOKUP($A184,'2009'!$C$3:$H$242,5,FALSE),0)</f>
        <v>0</v>
      </c>
      <c r="CL184" s="1740">
        <f>IFERROR(VLOOKUP($A184,'2009'!$C$3:$H$242,6,FALSE),0)</f>
        <v>0</v>
      </c>
      <c r="CM184" s="1700">
        <f>IFERROR(VLOOKUP($A184,'2008'!$C$3:$H$229,2,FALSE),0)</f>
        <v>0</v>
      </c>
      <c r="CN184" s="1691">
        <f>IFERROR(VLOOKUP($A184,'2008'!$C$3:$H$229,3,FALSE),0)</f>
        <v>0</v>
      </c>
      <c r="CO184" s="1691">
        <f>IFERROR(VLOOKUP($A184,'2008'!$C$3:$H$229,4,FALSE),0)</f>
        <v>0</v>
      </c>
      <c r="CP184" s="1691">
        <f>IFERROR(VLOOKUP($A184,'2008'!$C$3:$H$229,5,FALSE),0)</f>
        <v>0</v>
      </c>
      <c r="CQ184" s="1740">
        <f>IFERROR(VLOOKUP($A184,'2008'!$C$3:$H$229,6,FALSE),0)</f>
        <v>0</v>
      </c>
      <c r="CR184" s="1700">
        <f>IFERROR(VLOOKUP($A184,'2007'!$C$3:$M$238,7,FALSE),0)</f>
        <v>0</v>
      </c>
      <c r="CS184" s="1691">
        <f>IFERROR(VLOOKUP($A184,'2007'!$C$3:$M$238,8,FALSE),0)</f>
        <v>0</v>
      </c>
      <c r="CT184" s="1691">
        <f>IFERROR(VLOOKUP($A184,'2007'!$C$3:$M$238,9,FALSE),0)</f>
        <v>0</v>
      </c>
      <c r="CU184" s="1691">
        <f>IFERROR(VLOOKUP($A184,'2007'!$C$3:$M$238,10,FALSE),0)</f>
        <v>0</v>
      </c>
      <c r="CV184" s="1740">
        <f>IFERROR(VLOOKUP($A184,'2007'!$C$3:$M$238,11,FALSE),0)</f>
        <v>0</v>
      </c>
      <c r="CW184" s="1700">
        <f>IFERROR(VLOOKUP($A184,'2006'!$A$2:$F$200,2,FALSE),0)</f>
        <v>0</v>
      </c>
      <c r="CX184" s="1691">
        <f>IFERROR(VLOOKUP($A184,'2006'!$A$2:$F$200,4,FALSE),0)</f>
        <v>0</v>
      </c>
      <c r="CY184" s="1691">
        <f>IFERROR(VLOOKUP($A184,'2006'!$A$2:$F$200,5,FALSE),0)</f>
        <v>0</v>
      </c>
      <c r="CZ184" s="1740">
        <f>IFERROR(VLOOKUP($A184,'2006'!$A$2:$F$200,6,FALSE),0)</f>
        <v>0</v>
      </c>
      <c r="DA184" s="1700">
        <f>IFERROR(VLOOKUP($A184,'2005'!$C$3:$M$205,8,FALSE),0)</f>
        <v>0</v>
      </c>
      <c r="DB184" s="1691">
        <f>IFERROR(VLOOKUP($A184,'2005'!$C$3:$M$205,9,FALSE),0)</f>
        <v>0</v>
      </c>
      <c r="DC184" s="1691">
        <f>IFERROR(VLOOKUP($A184,'2005'!$C$3:$M$205,10,FALSE),0)</f>
        <v>0</v>
      </c>
      <c r="DD184" s="1740">
        <f>IFERROR(VLOOKUP($A184,'2005'!$C$3:$M$205,11,FALSE),0)</f>
        <v>0</v>
      </c>
      <c r="DE184" s="1700">
        <f>IFERROR(VLOOKUP($A184,'2004'!$C$3:$M$213,8,FALSE),0)</f>
        <v>0</v>
      </c>
      <c r="DF184" s="1691">
        <f>IFERROR(VLOOKUP($A184,'2004'!$C$3:$M$213,9,FALSE),0)</f>
        <v>0</v>
      </c>
      <c r="DG184" s="1691">
        <f>IFERROR(VLOOKUP($A184,'2004'!$C$3:$M$213,10,FALSE),0)</f>
        <v>0</v>
      </c>
      <c r="DH184" s="1740">
        <f>IFERROR(VLOOKUP($A184,'2004'!$C$3:$M$213,11,FALSE),0)</f>
        <v>0</v>
      </c>
      <c r="DI184" s="1700">
        <f>IFERROR(VLOOKUP($A184,'2003'!$C$3:$Q$214,12,FALSE),0)</f>
        <v>0</v>
      </c>
      <c r="DJ184" s="1691">
        <f>IFERROR(VLOOKUP($A184,'2003'!$C$3:$Q$214,13,FALSE),0)</f>
        <v>0</v>
      </c>
      <c r="DK184" s="1691">
        <f>IFERROR(VLOOKUP($A184,'2003'!$C$3:$Q$214,14,FALSE),0)</f>
        <v>0</v>
      </c>
      <c r="DL184" s="1740">
        <f>IFERROR(VLOOKUP($A184,'2003'!$C$3:$Q$214,15,FALSE),0)</f>
        <v>0</v>
      </c>
      <c r="DM184" s="1700">
        <f>IFERROR(VLOOKUP($A184,'2002'!$D$3:$R$214,12,FALSE),0)</f>
        <v>0</v>
      </c>
      <c r="DN184" s="1691">
        <f>IFERROR(VLOOKUP($A184,'2002'!$D$3:$R$214,13,FALSE),0)</f>
        <v>0</v>
      </c>
      <c r="DO184" s="1691">
        <f>IFERROR(VLOOKUP($A184,'2002'!$D$3:$R$214,14,FALSE),0)</f>
        <v>0</v>
      </c>
      <c r="DP184" s="1788">
        <f>IFERROR(VLOOKUP($A184,'2002'!$D$3:$R$214,15,FALSE),0)</f>
        <v>0</v>
      </c>
      <c r="DQ184" s="1700">
        <f>IFERROR(VLOOKUP($A184,'Pre 2002'!$C$3:$CK$382,84,FALSE),0)</f>
        <v>0</v>
      </c>
      <c r="DR184" s="1695">
        <f>IFERROR(VLOOKUP($A184,'Pre 2002'!$C$3:$CK$382,85,FALSE),0)</f>
        <v>0</v>
      </c>
      <c r="DS184" s="1695">
        <f>IFERROR(VLOOKUP($A184,'Pre 2002'!$C$3:$CK$382,86,FALSE),0)</f>
        <v>0</v>
      </c>
      <c r="DT184" s="1790">
        <f>IFERROR(VLOOKUP($A184,'Pre 2002'!$C$3:$CK$382,87,FALSE),0)</f>
        <v>0</v>
      </c>
      <c r="DU184" s="1741">
        <f>IFERROR(VLOOKUP(A184,'Pre 2002'!$C$3:$CG$382,83,FALSE),0)</f>
        <v>0</v>
      </c>
      <c r="DY184" s="1731"/>
    </row>
    <row r="185" spans="1:129">
      <c r="A185" s="1778" t="s">
        <v>1689</v>
      </c>
      <c r="B185" s="1562">
        <f t="shared" si="54"/>
        <v>1112</v>
      </c>
      <c r="C185" s="1562">
        <f t="shared" si="55"/>
        <v>596</v>
      </c>
      <c r="D185" s="1562">
        <f t="shared" si="56"/>
        <v>17</v>
      </c>
      <c r="E185" s="1563">
        <f t="shared" si="57"/>
        <v>0.53597122302158273</v>
      </c>
      <c r="F185" s="1786">
        <f t="shared" si="58"/>
        <v>18</v>
      </c>
      <c r="G185" s="1595">
        <v>2002</v>
      </c>
      <c r="H185" s="1567">
        <f t="shared" si="70"/>
        <v>11</v>
      </c>
      <c r="I185" s="1734">
        <f t="shared" si="71"/>
        <v>739</v>
      </c>
      <c r="J185" s="1734">
        <f t="shared" si="72"/>
        <v>418</v>
      </c>
      <c r="K185" s="1734">
        <f t="shared" si="73"/>
        <v>17</v>
      </c>
      <c r="L185" s="1806">
        <f t="shared" si="74"/>
        <v>0.56562922868741539</v>
      </c>
      <c r="M185" s="1751"/>
      <c r="N185" s="1751"/>
      <c r="O185" s="1700">
        <f>IFERROR(VLOOKUP($A185,'2022'!$B$2:$K$174,3,FALSE),0)</f>
        <v>60</v>
      </c>
      <c r="P185" s="1858">
        <f>IFERROR(VLOOKUP($A185,'2022'!$B$2:$K$174,4,FALSE),0)</f>
        <v>19</v>
      </c>
      <c r="Q185" s="1858">
        <f>IFERROR(VLOOKUP($A185,'2022'!$B$2:$K$174,5,FALSE),0)</f>
        <v>34</v>
      </c>
      <c r="R185" s="1858">
        <f>IFERROR(VLOOKUP($A185,'2022'!$B$2:$K$174,8,FALSE),0)</f>
        <v>0</v>
      </c>
      <c r="S185" s="1740">
        <f>IFERROR(VLOOKUP($A185,'2022'!$B$2:$K$174,10,FALSE),0)</f>
        <v>0.56699999999999995</v>
      </c>
      <c r="T185" s="1700">
        <f>IFERROR(VLOOKUP($A185,'2021'!$B$2:$K$174,3,FALSE),0)</f>
        <v>51</v>
      </c>
      <c r="U185" s="1843">
        <f>IFERROR(VLOOKUP($A185,'2021'!$B$2:$K$174,4,FALSE),0)</f>
        <v>12</v>
      </c>
      <c r="V185" s="1843">
        <f>IFERROR(VLOOKUP($A185,'2021'!$B$2:$K$174,5,FALSE),0)</f>
        <v>23</v>
      </c>
      <c r="W185" s="1843">
        <f>IFERROR(VLOOKUP($A185,'2021'!$B$2:$K$174,8,FALSE),0)</f>
        <v>0</v>
      </c>
      <c r="X185" s="1740">
        <f>IFERROR(VLOOKUP($A185,'2021'!$B$2:$K$174,10,FALSE),0)</f>
        <v>0.45100000000000001</v>
      </c>
      <c r="Y185" s="1700">
        <f>IFERROR(VLOOKUP($A185,'2020'!$B$2:$K$170,3,FALSE),0)</f>
        <v>71</v>
      </c>
      <c r="Z185" s="1829">
        <f>IFERROR(VLOOKUP($A185,'2020'!$B$2:$K$170,4,FALSE),0)</f>
        <v>15</v>
      </c>
      <c r="AA185" s="1829">
        <f>IFERROR(VLOOKUP($A185,'2020'!$B$2:$K$170,5,FALSE),0)</f>
        <v>30</v>
      </c>
      <c r="AB185" s="1829">
        <f>IFERROR(VLOOKUP($A185,'2020'!$B$2:$K$170,8,FALSE),0)</f>
        <v>0</v>
      </c>
      <c r="AC185" s="1740">
        <f>IFERROR(VLOOKUP($A185,'2020'!$B$2:$K$170,10,FALSE),0)</f>
        <v>0.42299999999999999</v>
      </c>
      <c r="AD185" s="1700">
        <f>IFERROR(VLOOKUP($A185,'2019'!$B$2:$K$170,3,FALSE),0)</f>
        <v>0</v>
      </c>
      <c r="AE185" s="1823">
        <f>IFERROR(VLOOKUP($A185,'2019'!$B$2:$K$170,4,FALSE),0)</f>
        <v>0</v>
      </c>
      <c r="AF185" s="1823">
        <f>IFERROR(VLOOKUP($A185,'2019'!$B$2:$K$170,5,FALSE),0)</f>
        <v>0</v>
      </c>
      <c r="AG185" s="1823">
        <f>IFERROR(VLOOKUP($A185,'2019'!$B$2:$K$170,8,FALSE),0)</f>
        <v>0</v>
      </c>
      <c r="AH185" s="1740">
        <f>IFERROR(VLOOKUP($A185,'2019'!$B$2:$K$170,10,FALSE),0)</f>
        <v>0</v>
      </c>
      <c r="AI185" s="1700">
        <f>IFERROR(VLOOKUP($A185,'2018'!$B$2:$K$170,3,FALSE),0)</f>
        <v>43</v>
      </c>
      <c r="AJ185" s="1821">
        <f>IFERROR(VLOOKUP($A185,'2018'!$B$2:$K$170,4,FALSE),0)</f>
        <v>13</v>
      </c>
      <c r="AK185" s="1821">
        <f>IFERROR(VLOOKUP($A185,'2018'!$B$2:$K$170,5,FALSE),0)</f>
        <v>19</v>
      </c>
      <c r="AL185" s="1821">
        <f>IFERROR(VLOOKUP($A185,'2018'!$B$2:$K$170,8,FALSE),0)</f>
        <v>0</v>
      </c>
      <c r="AM185" s="1740">
        <f>IFERROR(VLOOKUP($A185,'2018'!$B$2:$K$170,10,FALSE),0)</f>
        <v>0.442</v>
      </c>
      <c r="AN185" s="1700">
        <f>IFERROR(VLOOKUP($A185,'2017'!$B$2:$J$163,2,FALSE),0)</f>
        <v>48</v>
      </c>
      <c r="AO185" s="1815">
        <f>IFERROR(VLOOKUP($A185,'2017'!$B$2:$J$163,3,FALSE),0)</f>
        <v>15</v>
      </c>
      <c r="AP185" s="1815">
        <f>IFERROR(VLOOKUP($A185,'2017'!$B$2:$J$163,4,FALSE),0)</f>
        <v>21</v>
      </c>
      <c r="AQ185" s="1815">
        <f>IFERROR(VLOOKUP($A185,'2017'!$B$2:$J$163,7,FALSE),0)</f>
        <v>0</v>
      </c>
      <c r="AR185" s="1740">
        <f>IFERROR(VLOOKUP($A185,'2017'!$B$2:$J$163,9,FALSE),0)</f>
        <v>0.4375</v>
      </c>
      <c r="AS185" s="1700">
        <f>IFERROR(VLOOKUP($A185,'2016'!$B$2:$K$165,3,FALSE),0)</f>
        <v>43</v>
      </c>
      <c r="AT185" s="1796">
        <f>IFERROR(VLOOKUP($A185,'2016'!$B$2:$K$165,4,FALSE),0)</f>
        <v>12</v>
      </c>
      <c r="AU185" s="1796">
        <f>IFERROR(VLOOKUP($A185,'2016'!$B$2:$K$165,5,FALSE),0)</f>
        <v>23</v>
      </c>
      <c r="AV185" s="1796">
        <f>IFERROR(VLOOKUP($A185,'2016'!$B$2:$K$165,8,FALSE),0)</f>
        <v>0</v>
      </c>
      <c r="AW185" s="1740">
        <f>IFERROR(VLOOKUP($A185,'2016'!$B$2:$K$165,10,FALSE),0)</f>
        <v>0.53500000000000003</v>
      </c>
      <c r="AX185" s="1700">
        <f>IFERROR(VLOOKUP($A185,'2015'!$B$2:$K$165,3,FALSE),0)</f>
        <v>57</v>
      </c>
      <c r="AY185" s="1695">
        <f>IFERROR(VLOOKUP($A185,'2015'!$B$2:$K$165,4,FALSE),0)</f>
        <v>14</v>
      </c>
      <c r="AZ185" s="1695">
        <f>IFERROR(VLOOKUP($A185,'2015'!$B$2:$K$165,5,FALSE),0)</f>
        <v>28</v>
      </c>
      <c r="BA185" s="1695">
        <f>IFERROR(VLOOKUP($A185,'2015'!$B$2:$K$165,8,FALSE),0)</f>
        <v>0</v>
      </c>
      <c r="BB185" s="1740">
        <f>IFERROR(VLOOKUP($A185,'2015'!$B$2:$K$165,10,FALSE),0)</f>
        <v>0.49122807017543857</v>
      </c>
      <c r="BC185" s="1700">
        <f>IFERROR(VLOOKUP($A185,'2014'!$B$2:$K$157,3,FALSE),0)</f>
        <v>0</v>
      </c>
      <c r="BD185" s="1691">
        <f>IFERROR(VLOOKUP($A185,'2014'!$B$2:$K$157,4,FALSE),0)</f>
        <v>0</v>
      </c>
      <c r="BE185" s="1691">
        <f>IFERROR(VLOOKUP($A185,'2014'!$B$2:$K$157,5,FALSE),0)</f>
        <v>0</v>
      </c>
      <c r="BF185" s="1691">
        <f>IFERROR(VLOOKUP($A185,'2014'!$B$2:$K$157,8,FALSE),0)</f>
        <v>0</v>
      </c>
      <c r="BG185" s="1740">
        <f>IFERROR(VLOOKUP($A185,'2014'!$B$2:$K$157,10,FALSE),0)</f>
        <v>0</v>
      </c>
      <c r="BH185" s="1700">
        <f>IFERROR(VLOOKUP($A185,'2013'!$D$4:$I$249,2,FALSE),0)</f>
        <v>0</v>
      </c>
      <c r="BI185" s="1691">
        <f>IFERROR(VLOOKUP($A185,'2013'!$D$4:$I$249,3,FALSE),0)</f>
        <v>0</v>
      </c>
      <c r="BJ185" s="1691">
        <f>IFERROR(VLOOKUP($A185,'2013'!$D$4:$I$249,4,FALSE),0)</f>
        <v>0</v>
      </c>
      <c r="BK185" s="1691">
        <f>IFERROR(VLOOKUP($A185,'2013'!$D$4:$I$249,5,FALSE),0)</f>
        <v>0</v>
      </c>
      <c r="BL185" s="1740">
        <f>IFERROR(VLOOKUP($A185,'2013'!$D$4:$I$249,6,FALSE),0)</f>
        <v>0</v>
      </c>
      <c r="BM185" s="1737">
        <f>IFERROR(VLOOKUP($A185,'2012'!$D$3:$O$172,2,FALSE),0)</f>
        <v>739</v>
      </c>
      <c r="BN185" s="1691">
        <f>IFERROR(VLOOKUP($A185,'2012'!$D$3:$O$172,3,FALSE),0)</f>
        <v>418</v>
      </c>
      <c r="BO185" s="1743">
        <f>IFERROR(VLOOKUP($A185,'2012'!$D$3:$O$172,4,FALSE),0)</f>
        <v>17</v>
      </c>
      <c r="BP185" s="1700">
        <f>IFERROR(VLOOKUP($A185,'2012'!$D$3:$O$172,5,FALSE),0)</f>
        <v>66</v>
      </c>
      <c r="BQ185" s="1691">
        <f>IFERROR(VLOOKUP($A185,'2012'!$D$3:$O$172,6,FALSE),0)</f>
        <v>23</v>
      </c>
      <c r="BR185" s="1691">
        <f>IFERROR(VLOOKUP($A185,'2012'!$D$3:$O$172,7,FALSE),0)</f>
        <v>38</v>
      </c>
      <c r="BS185" s="1691">
        <f>IFERROR(VLOOKUP($A185,'2012'!$D$3:$O$172,8,FALSE),0)</f>
        <v>0</v>
      </c>
      <c r="BT185" s="1740">
        <f>IFERROR(VLOOKUP($A185,'2012'!$D$3:$O$172,9,FALSE),0)</f>
        <v>0.5757575757575758</v>
      </c>
      <c r="BU185" s="1737">
        <f>IFERROR(VLOOKUP($A185,'2012'!$D$3:$O$172,10,FALSE),0)</f>
        <v>673</v>
      </c>
      <c r="BV185" s="1691">
        <f>IFERROR(VLOOKUP($A185,'2012'!$D$3:$O$172,11,FALSE),0)</f>
        <v>380</v>
      </c>
      <c r="BW185" s="1743">
        <f>IFERROR(VLOOKUP($A185,'2012'!$D$3:$O$172,12,FALSE),0)</f>
        <v>17</v>
      </c>
      <c r="BX185" s="1700">
        <f>IFERROR(VLOOKUP($A185,'2011'!$D$4:$I$251,2,FALSE),0)</f>
        <v>69</v>
      </c>
      <c r="BY185" s="1691">
        <f>IFERROR(VLOOKUP($A185,'2011'!$D$4:$I$251,3,FALSE),0)</f>
        <v>13</v>
      </c>
      <c r="BZ185" s="1691">
        <f>IFERROR(VLOOKUP($A185,'2011'!$D$4:$I$251,4,FALSE),0)</f>
        <v>35</v>
      </c>
      <c r="CA185" s="1691">
        <f>IFERROR(VLOOKUP($A185,'2011'!$D$4:$I$251,5,FALSE),0)</f>
        <v>0</v>
      </c>
      <c r="CB185" s="1740">
        <f>IFERROR(VLOOKUP($A185,'2011'!$D$4:$I$251,6,FALSE),0)</f>
        <v>0.50724637681159424</v>
      </c>
      <c r="CC185" s="1700">
        <f>IFERROR(VLOOKUP($A185,'2010'!$C$3:$H$234,2,FALSE),0)</f>
        <v>71</v>
      </c>
      <c r="CD185" s="1691">
        <f>IFERROR(VLOOKUP($A185,'2010'!$C$3:$H$234,3,FALSE),0)</f>
        <v>23</v>
      </c>
      <c r="CE185" s="1691">
        <f>IFERROR(VLOOKUP($A185,'2010'!$C$3:$H$234,4,FALSE),0)</f>
        <v>46</v>
      </c>
      <c r="CF185" s="1691">
        <f>IFERROR(VLOOKUP($A185,'2010'!$C$3:$H$234,5,FALSE),0)</f>
        <v>2</v>
      </c>
      <c r="CG185" s="1740">
        <f>IFERROR(VLOOKUP($A185,'2010'!$C$3:$H$234,6,FALSE),0)</f>
        <v>0.647887323943662</v>
      </c>
      <c r="CH185" s="1700">
        <f>IFERROR(VLOOKUP($A185,'2009'!$C$3:$H$242,2,FALSE),0)</f>
        <v>78</v>
      </c>
      <c r="CI185" s="1691">
        <f>IFERROR(VLOOKUP($A185,'2009'!$C$3:$H$242,3,FALSE),0)</f>
        <v>15</v>
      </c>
      <c r="CJ185" s="1691">
        <f>IFERROR(VLOOKUP($A185,'2009'!$C$3:$H$242,4,FALSE),0)</f>
        <v>43</v>
      </c>
      <c r="CK185" s="1691">
        <f>IFERROR(VLOOKUP($A185,'2009'!$C$3:$H$242,5,FALSE),0)</f>
        <v>0</v>
      </c>
      <c r="CL185" s="1740">
        <f>IFERROR(VLOOKUP($A185,'2009'!$C$3:$H$242,6,FALSE),0)</f>
        <v>0.55128205128205132</v>
      </c>
      <c r="CM185" s="1700">
        <f>IFERROR(VLOOKUP($A185,'2008'!$C$3:$H$229,2,FALSE),0)</f>
        <v>75</v>
      </c>
      <c r="CN185" s="1691">
        <f>IFERROR(VLOOKUP($A185,'2008'!$C$3:$H$229,3,FALSE),0)</f>
        <v>25</v>
      </c>
      <c r="CO185" s="1691">
        <f>IFERROR(VLOOKUP($A185,'2008'!$C$3:$H$229,4,FALSE),0)</f>
        <v>45</v>
      </c>
      <c r="CP185" s="1691">
        <f>IFERROR(VLOOKUP($A185,'2008'!$C$3:$H$229,5,FALSE),0)</f>
        <v>4</v>
      </c>
      <c r="CQ185" s="1740">
        <f>IFERROR(VLOOKUP($A185,'2008'!$C$3:$H$229,6,FALSE),0)</f>
        <v>0.6</v>
      </c>
      <c r="CR185" s="1700">
        <f>IFERROR(VLOOKUP($A185,'2007'!$C$3:$M$238,7,FALSE),0)</f>
        <v>65</v>
      </c>
      <c r="CS185" s="1691">
        <f>IFERROR(VLOOKUP($A185,'2007'!$C$3:$M$238,8,FALSE),0)</f>
        <v>22</v>
      </c>
      <c r="CT185" s="1691">
        <f>IFERROR(VLOOKUP($A185,'2007'!$C$3:$M$238,9,FALSE),0)</f>
        <v>36</v>
      </c>
      <c r="CU185" s="1691">
        <f>IFERROR(VLOOKUP($A185,'2007'!$C$3:$M$238,10,FALSE),0)</f>
        <v>1</v>
      </c>
      <c r="CV185" s="1740">
        <f>IFERROR(VLOOKUP($A185,'2007'!$C$3:$M$238,11,FALSE),0)</f>
        <v>0.55384615384615388</v>
      </c>
      <c r="CW185" s="1700">
        <f>IFERROR(VLOOKUP($A185,'2006'!$A$2:$F$200,2,FALSE),0)</f>
        <v>54</v>
      </c>
      <c r="CX185" s="1691">
        <f>IFERROR(VLOOKUP($A185,'2006'!$A$2:$F$200,4,FALSE),0)</f>
        <v>26</v>
      </c>
      <c r="CY185" s="1691">
        <f>IFERROR(VLOOKUP($A185,'2006'!$A$2:$F$200,5,FALSE),0)</f>
        <v>2</v>
      </c>
      <c r="CZ185" s="1740">
        <f>IFERROR(VLOOKUP($A185,'2006'!$A$2:$F$200,6,FALSE),0)</f>
        <v>0.48148148148148145</v>
      </c>
      <c r="DA185" s="1700">
        <f>IFERROR(VLOOKUP($A185,'2005'!$C$3:$M$205,8,FALSE),0)</f>
        <v>67</v>
      </c>
      <c r="DB185" s="1691">
        <f>IFERROR(VLOOKUP($A185,'2005'!$C$3:$M$205,9,FALSE),0)</f>
        <v>37</v>
      </c>
      <c r="DC185" s="1691">
        <f>IFERROR(VLOOKUP($A185,'2005'!$C$3:$M$205,10,FALSE),0)</f>
        <v>2</v>
      </c>
      <c r="DD185" s="1740">
        <f>IFERROR(VLOOKUP($A185,'2005'!$C$3:$M$205,11,FALSE),0)</f>
        <v>0.55223880597014929</v>
      </c>
      <c r="DE185" s="1700">
        <f>IFERROR(VLOOKUP($A185,'2004'!$C$3:$M$213,8,FALSE),0)</f>
        <v>68</v>
      </c>
      <c r="DF185" s="1691">
        <f>IFERROR(VLOOKUP($A185,'2004'!$C$3:$M$213,9,FALSE),0)</f>
        <v>38</v>
      </c>
      <c r="DG185" s="1691">
        <f>IFERROR(VLOOKUP($A185,'2004'!$C$3:$M$213,10,FALSE),0)</f>
        <v>1</v>
      </c>
      <c r="DH185" s="1740">
        <f>IFERROR(VLOOKUP($A185,'2004'!$C$3:$M$213,11,FALSE),0)</f>
        <v>0.55882352941176472</v>
      </c>
      <c r="DI185" s="1700">
        <f>IFERROR(VLOOKUP($A185,'2003'!$C$3:$Q$214,12,FALSE),0)</f>
        <v>73</v>
      </c>
      <c r="DJ185" s="1691">
        <f>IFERROR(VLOOKUP($A185,'2003'!$C$3:$Q$214,13,FALSE),0)</f>
        <v>42</v>
      </c>
      <c r="DK185" s="1691">
        <f>IFERROR(VLOOKUP($A185,'2003'!$C$3:$Q$214,14,FALSE),0)</f>
        <v>5</v>
      </c>
      <c r="DL185" s="1740">
        <f>IFERROR(VLOOKUP($A185,'2003'!$C$3:$Q$214,15,FALSE),0)</f>
        <v>0.57534246575342463</v>
      </c>
      <c r="DM185" s="1700">
        <f>IFERROR(VLOOKUP($A185,'2002'!$D$3:$R$214,12,FALSE),0)</f>
        <v>53</v>
      </c>
      <c r="DN185" s="1691">
        <f>IFERROR(VLOOKUP($A185,'2002'!$D$3:$R$214,13,FALSE),0)</f>
        <v>32</v>
      </c>
      <c r="DO185" s="1691">
        <f>IFERROR(VLOOKUP($A185,'2002'!$D$3:$R$214,14,FALSE),0)</f>
        <v>0</v>
      </c>
      <c r="DP185" s="1788">
        <f>IFERROR(VLOOKUP($A185,'2002'!$D$3:$R$214,15,FALSE),0)</f>
        <v>0.60377358490566035</v>
      </c>
      <c r="DQ185" s="1700">
        <f>IFERROR(VLOOKUP($A185,'Pre 2002'!$C$3:$CK$382,84,FALSE),0)</f>
        <v>0</v>
      </c>
      <c r="DR185" s="1695">
        <f>IFERROR(VLOOKUP($A185,'Pre 2002'!$C$3:$CK$382,85,FALSE),0)</f>
        <v>0</v>
      </c>
      <c r="DS185" s="1695">
        <f>IFERROR(VLOOKUP($A185,'Pre 2002'!$C$3:$CK$382,86,FALSE),0)</f>
        <v>0</v>
      </c>
      <c r="DT185" s="1790">
        <f>IFERROR(VLOOKUP($A185,'Pre 2002'!$C$3:$CK$382,87,FALSE),0)</f>
        <v>0</v>
      </c>
      <c r="DU185" s="1741">
        <f>IFERROR(VLOOKUP(A185,'Pre 2002'!$C$3:$CG$382,83,FALSE),0)</f>
        <v>0</v>
      </c>
      <c r="DY185" s="1731"/>
    </row>
    <row r="186" spans="1:129">
      <c r="A186" s="1778" t="s">
        <v>1191</v>
      </c>
      <c r="B186" s="1562">
        <f t="shared" si="54"/>
        <v>480</v>
      </c>
      <c r="C186" s="1562">
        <f t="shared" si="55"/>
        <v>247</v>
      </c>
      <c r="D186" s="1562">
        <f t="shared" si="56"/>
        <v>17</v>
      </c>
      <c r="E186" s="1563">
        <f t="shared" si="57"/>
        <v>0.51458333333333328</v>
      </c>
      <c r="F186" s="1786">
        <f t="shared" si="58"/>
        <v>11</v>
      </c>
      <c r="G186" s="1595" t="s">
        <v>2159</v>
      </c>
      <c r="H186" s="1567">
        <f t="shared" si="70"/>
        <v>11</v>
      </c>
      <c r="I186" s="1734">
        <f t="shared" si="71"/>
        <v>480</v>
      </c>
      <c r="J186" s="1734">
        <f t="shared" si="72"/>
        <v>247</v>
      </c>
      <c r="K186" s="1734">
        <f t="shared" si="73"/>
        <v>17</v>
      </c>
      <c r="L186" s="1806">
        <f t="shared" si="74"/>
        <v>0.51458333333333328</v>
      </c>
      <c r="O186" s="1700">
        <f>IFERROR(VLOOKUP($A186,'2022'!$B$2:$K$174,3,FALSE),0)</f>
        <v>0</v>
      </c>
      <c r="P186" s="1858">
        <f>IFERROR(VLOOKUP($A186,'2022'!$B$2:$K$174,4,FALSE),0)</f>
        <v>0</v>
      </c>
      <c r="Q186" s="1858">
        <f>IFERROR(VLOOKUP($A186,'2022'!$B$2:$K$174,5,FALSE),0)</f>
        <v>0</v>
      </c>
      <c r="R186" s="1858">
        <f>IFERROR(VLOOKUP($A186,'2022'!$B$2:$K$174,8,FALSE),0)</f>
        <v>0</v>
      </c>
      <c r="S186" s="1740">
        <f>IFERROR(VLOOKUP($A186,'2022'!$B$2:$K$174,10,FALSE),0)</f>
        <v>0</v>
      </c>
      <c r="T186" s="1700">
        <f>IFERROR(VLOOKUP($A186,'2021'!$B$2:$K$174,3,FALSE),0)</f>
        <v>0</v>
      </c>
      <c r="U186" s="1843">
        <f>IFERROR(VLOOKUP($A186,'2021'!$B$2:$K$174,4,FALSE),0)</f>
        <v>0</v>
      </c>
      <c r="V186" s="1843">
        <f>IFERROR(VLOOKUP($A186,'2021'!$B$2:$K$174,5,FALSE),0)</f>
        <v>0</v>
      </c>
      <c r="W186" s="1843">
        <f>IFERROR(VLOOKUP($A186,'2021'!$B$2:$K$174,8,FALSE),0)</f>
        <v>0</v>
      </c>
      <c r="X186" s="1740">
        <f>IFERROR(VLOOKUP($A186,'2021'!$B$2:$K$174,10,FALSE),0)</f>
        <v>0</v>
      </c>
      <c r="Y186" s="1700">
        <f>IFERROR(VLOOKUP($A186,'2020'!$B$2:$K$170,3,FALSE),0)</f>
        <v>0</v>
      </c>
      <c r="Z186" s="1829">
        <f>IFERROR(VLOOKUP($A186,'2020'!$B$2:$K$170,4,FALSE),0)</f>
        <v>0</v>
      </c>
      <c r="AA186" s="1829">
        <f>IFERROR(VLOOKUP($A186,'2020'!$B$2:$K$170,5,FALSE),0)</f>
        <v>0</v>
      </c>
      <c r="AB186" s="1829">
        <f>IFERROR(VLOOKUP($A186,'2020'!$B$2:$K$170,8,FALSE),0)</f>
        <v>0</v>
      </c>
      <c r="AC186" s="1740">
        <f>IFERROR(VLOOKUP($A186,'2020'!$B$2:$K$170,10,FALSE),0)</f>
        <v>0</v>
      </c>
      <c r="AD186" s="1700">
        <f>IFERROR(VLOOKUP($A186,'2019'!$B$2:$K$170,3,FALSE),0)</f>
        <v>0</v>
      </c>
      <c r="AE186" s="1823">
        <f>IFERROR(VLOOKUP($A186,'2019'!$B$2:$K$170,4,FALSE),0)</f>
        <v>0</v>
      </c>
      <c r="AF186" s="1823">
        <f>IFERROR(VLOOKUP($A186,'2019'!$B$2:$K$170,5,FALSE),0)</f>
        <v>0</v>
      </c>
      <c r="AG186" s="1823">
        <f>IFERROR(VLOOKUP($A186,'2019'!$B$2:$K$170,8,FALSE),0)</f>
        <v>0</v>
      </c>
      <c r="AH186" s="1740">
        <f>IFERROR(VLOOKUP($A186,'2019'!$B$2:$K$170,10,FALSE),0)</f>
        <v>0</v>
      </c>
      <c r="AI186" s="1700">
        <f>IFERROR(VLOOKUP($A186,'2018'!$B$2:$K$170,3,FALSE),0)</f>
        <v>0</v>
      </c>
      <c r="AJ186" s="1821">
        <f>IFERROR(VLOOKUP($A186,'2018'!$B$2:$K$170,4,FALSE),0)</f>
        <v>0</v>
      </c>
      <c r="AK186" s="1821">
        <f>IFERROR(VLOOKUP($A186,'2018'!$B$2:$K$170,5,FALSE),0)</f>
        <v>0</v>
      </c>
      <c r="AL186" s="1821">
        <f>IFERROR(VLOOKUP($A186,'2018'!$B$2:$K$170,8,FALSE),0)</f>
        <v>0</v>
      </c>
      <c r="AM186" s="1740">
        <f>IFERROR(VLOOKUP($A186,'2018'!$B$2:$K$170,10,FALSE),0)</f>
        <v>0</v>
      </c>
      <c r="AN186" s="1700">
        <f>IFERROR(VLOOKUP($A186,'2017'!$B$2:$J$163,2,FALSE),0)</f>
        <v>0</v>
      </c>
      <c r="AO186" s="1815">
        <f>IFERROR(VLOOKUP($A186,'2017'!$B$2:$J$163,3,FALSE),0)</f>
        <v>0</v>
      </c>
      <c r="AP186" s="1815">
        <f>IFERROR(VLOOKUP($A186,'2017'!$B$2:$J$163,4,FALSE),0)</f>
        <v>0</v>
      </c>
      <c r="AQ186" s="1815">
        <f>IFERROR(VLOOKUP($A186,'2017'!$B$2:$J$163,7,FALSE),0)</f>
        <v>0</v>
      </c>
      <c r="AR186" s="1740">
        <f>IFERROR(VLOOKUP($A186,'2017'!$B$2:$J$163,9,FALSE),0)</f>
        <v>0</v>
      </c>
      <c r="AS186" s="1700">
        <f>IFERROR(VLOOKUP($A186,'2016'!$B$2:$K$165,3,FALSE),0)</f>
        <v>0</v>
      </c>
      <c r="AT186" s="1796">
        <f>IFERROR(VLOOKUP($A186,'2016'!$B$2:$K$165,4,FALSE),0)</f>
        <v>0</v>
      </c>
      <c r="AU186" s="1796">
        <f>IFERROR(VLOOKUP($A186,'2016'!$B$2:$K$165,5,FALSE),0)</f>
        <v>0</v>
      </c>
      <c r="AV186" s="1796">
        <f>IFERROR(VLOOKUP($A186,'2016'!$B$2:$K$165,8,FALSE),0)</f>
        <v>0</v>
      </c>
      <c r="AW186" s="1740">
        <f>IFERROR(VLOOKUP($A186,'2016'!$B$2:$K$165,10,FALSE),0)</f>
        <v>0</v>
      </c>
      <c r="AX186" s="1700">
        <f>IFERROR(VLOOKUP($A186,'2015'!$B$2:$K$165,3,FALSE),0)</f>
        <v>0</v>
      </c>
      <c r="AY186" s="1695">
        <f>IFERROR(VLOOKUP($A186,'2015'!$B$2:$K$165,4,FALSE),0)</f>
        <v>0</v>
      </c>
      <c r="AZ186" s="1695">
        <f>IFERROR(VLOOKUP($A186,'2015'!$B$2:$K$165,5,FALSE),0)</f>
        <v>0</v>
      </c>
      <c r="BA186" s="1695">
        <f>IFERROR(VLOOKUP($A186,'2015'!$B$2:$K$165,8,FALSE),0)</f>
        <v>0</v>
      </c>
      <c r="BB186" s="1740">
        <f>IFERROR(VLOOKUP($A186,'2015'!$B$2:$K$165,10,FALSE),0)</f>
        <v>0</v>
      </c>
      <c r="BC186" s="1700">
        <f>IFERROR(VLOOKUP($A186,'2014'!$B$2:$K$157,3,FALSE),0)</f>
        <v>0</v>
      </c>
      <c r="BD186" s="1691">
        <f>IFERROR(VLOOKUP($A186,'2014'!$B$2:$K$157,4,FALSE),0)</f>
        <v>0</v>
      </c>
      <c r="BE186" s="1691">
        <f>IFERROR(VLOOKUP($A186,'2014'!$B$2:$K$157,5,FALSE),0)</f>
        <v>0</v>
      </c>
      <c r="BF186" s="1691">
        <f>IFERROR(VLOOKUP($A186,'2014'!$B$2:$K$157,8,FALSE),0)</f>
        <v>0</v>
      </c>
      <c r="BG186" s="1740">
        <f>IFERROR(VLOOKUP($A186,'2014'!$B$2:$K$157,10,FALSE),0)</f>
        <v>0</v>
      </c>
      <c r="BH186" s="1700">
        <f>IFERROR(VLOOKUP($A186,'2013'!$D$4:$I$249,2,FALSE),0)</f>
        <v>0</v>
      </c>
      <c r="BI186" s="1691">
        <f>IFERROR(VLOOKUP($A186,'2013'!$D$4:$I$249,3,FALSE),0)</f>
        <v>0</v>
      </c>
      <c r="BJ186" s="1691">
        <f>IFERROR(VLOOKUP($A186,'2013'!$D$4:$I$249,4,FALSE),0)</f>
        <v>0</v>
      </c>
      <c r="BK186" s="1691">
        <f>IFERROR(VLOOKUP($A186,'2013'!$D$4:$I$249,5,FALSE),0)</f>
        <v>0</v>
      </c>
      <c r="BL186" s="1740">
        <f>IFERROR(VLOOKUP($A186,'2013'!$D$4:$I$249,6,FALSE),0)</f>
        <v>0</v>
      </c>
      <c r="BM186" s="1737">
        <f>IFERROR(VLOOKUP($A186,'2012'!$D$3:$O$172,2,FALSE),0)</f>
        <v>0</v>
      </c>
      <c r="BN186" s="1691">
        <f>IFERROR(VLOOKUP($A186,'2012'!$D$3:$O$172,3,FALSE),0)</f>
        <v>0</v>
      </c>
      <c r="BO186" s="1743">
        <f>IFERROR(VLOOKUP($A186,'2012'!$D$3:$O$172,4,FALSE),0)</f>
        <v>0</v>
      </c>
      <c r="BP186" s="1700">
        <f>IFERROR(VLOOKUP($A186,'2012'!$D$3:$O$172,5,FALSE),0)</f>
        <v>0</v>
      </c>
      <c r="BQ186" s="1691">
        <f>IFERROR(VLOOKUP($A186,'2012'!$D$3:$O$172,6,FALSE),0)</f>
        <v>0</v>
      </c>
      <c r="BR186" s="1691">
        <f>IFERROR(VLOOKUP($A186,'2012'!$D$3:$O$172,7,FALSE),0)</f>
        <v>0</v>
      </c>
      <c r="BS186" s="1691">
        <f>IFERROR(VLOOKUP($A186,'2012'!$D$3:$O$172,8,FALSE),0)</f>
        <v>0</v>
      </c>
      <c r="BT186" s="1740">
        <f>IFERROR(VLOOKUP($A186,'2012'!$D$3:$O$172,9,FALSE),0)</f>
        <v>0</v>
      </c>
      <c r="BX186" s="1700">
        <f>IFERROR(VLOOKUP($A186,'2011'!$D$4:$I$251,2,FALSE),0)</f>
        <v>0</v>
      </c>
      <c r="BY186" s="1691">
        <f>IFERROR(VLOOKUP($A186,'2011'!$D$4:$I$251,3,FALSE),0)</f>
        <v>0</v>
      </c>
      <c r="BZ186" s="1691">
        <f>IFERROR(VLOOKUP($A186,'2011'!$D$4:$I$251,4,FALSE),0)</f>
        <v>0</v>
      </c>
      <c r="CA186" s="1691">
        <f>IFERROR(VLOOKUP($A186,'2011'!$D$4:$I$251,5,FALSE),0)</f>
        <v>0</v>
      </c>
      <c r="CB186" s="1740">
        <f>IFERROR(VLOOKUP($A186,'2011'!$D$4:$I$251,6,FALSE),0)</f>
        <v>0</v>
      </c>
      <c r="CC186" s="1700">
        <f>IFERROR(VLOOKUP($A186,'2010'!$C$3:$H$234,2,FALSE),0)</f>
        <v>0</v>
      </c>
      <c r="CD186" s="1691">
        <f>IFERROR(VLOOKUP($A186,'2010'!$C$3:$H$234,3,FALSE),0)</f>
        <v>0</v>
      </c>
      <c r="CE186" s="1691">
        <f>IFERROR(VLOOKUP($A186,'2010'!$C$3:$H$234,4,FALSE),0)</f>
        <v>0</v>
      </c>
      <c r="CF186" s="1691">
        <f>IFERROR(VLOOKUP($A186,'2010'!$C$3:$H$234,5,FALSE),0)</f>
        <v>0</v>
      </c>
      <c r="CG186" s="1740">
        <f>IFERROR(VLOOKUP($A186,'2010'!$C$3:$H$234,6,FALSE),0)</f>
        <v>0</v>
      </c>
      <c r="CH186" s="1700">
        <f>IFERROR(VLOOKUP($A186,'2009'!$C$3:$H$242,2,FALSE),0)</f>
        <v>0</v>
      </c>
      <c r="CI186" s="1691">
        <f>IFERROR(VLOOKUP($A186,'2009'!$C$3:$H$242,3,FALSE),0)</f>
        <v>0</v>
      </c>
      <c r="CJ186" s="1691">
        <f>IFERROR(VLOOKUP($A186,'2009'!$C$3:$H$242,4,FALSE),0)</f>
        <v>0</v>
      </c>
      <c r="CK186" s="1691">
        <f>IFERROR(VLOOKUP($A186,'2009'!$C$3:$H$242,5,FALSE),0)</f>
        <v>0</v>
      </c>
      <c r="CL186" s="1740">
        <f>IFERROR(VLOOKUP($A186,'2009'!$C$3:$H$242,6,FALSE),0)</f>
        <v>0</v>
      </c>
      <c r="CM186" s="1700">
        <f>IFERROR(VLOOKUP($A186,'2008'!$C$3:$H$229,2,FALSE),0)</f>
        <v>0</v>
      </c>
      <c r="CN186" s="1691">
        <f>IFERROR(VLOOKUP($A186,'2008'!$C$3:$H$229,3,FALSE),0)</f>
        <v>0</v>
      </c>
      <c r="CO186" s="1691">
        <f>IFERROR(VLOOKUP($A186,'2008'!$C$3:$H$229,4,FALSE),0)</f>
        <v>0</v>
      </c>
      <c r="CP186" s="1691">
        <f>IFERROR(VLOOKUP($A186,'2008'!$C$3:$H$229,5,FALSE),0)</f>
        <v>0</v>
      </c>
      <c r="CQ186" s="1740">
        <f>IFERROR(VLOOKUP($A186,'2008'!$C$3:$H$229,6,FALSE),0)</f>
        <v>0</v>
      </c>
      <c r="CR186" s="1700">
        <f>IFERROR(VLOOKUP($A186,'2007'!$C$3:$M$238,7,FALSE),0)</f>
        <v>59</v>
      </c>
      <c r="CS186" s="1691">
        <f>IFERROR(VLOOKUP($A186,'2007'!$C$3:$M$238,8,FALSE),0)</f>
        <v>18</v>
      </c>
      <c r="CT186" s="1691">
        <f>IFERROR(VLOOKUP($A186,'2007'!$C$3:$M$238,9,FALSE),0)</f>
        <v>26</v>
      </c>
      <c r="CU186" s="1691">
        <f>IFERROR(VLOOKUP($A186,'2007'!$C$3:$M$238,10,FALSE),0)</f>
        <v>1</v>
      </c>
      <c r="CV186" s="1740">
        <f>IFERROR(VLOOKUP($A186,'2007'!$C$3:$M$238,11,FALSE),0)</f>
        <v>0.44067796610169491</v>
      </c>
      <c r="CW186" s="1700">
        <f>IFERROR(VLOOKUP($A186,'2006'!$A$2:$F$200,2,FALSE),0)</f>
        <v>49</v>
      </c>
      <c r="CX186" s="1691">
        <f>IFERROR(VLOOKUP($A186,'2006'!$A$2:$F$200,4,FALSE),0)</f>
        <v>17</v>
      </c>
      <c r="CY186" s="1691">
        <f>IFERROR(VLOOKUP($A186,'2006'!$A$2:$F$200,5,FALSE),0)</f>
        <v>0</v>
      </c>
      <c r="CZ186" s="1740">
        <f>IFERROR(VLOOKUP($A186,'2006'!$A$2:$F$200,6,FALSE),0)</f>
        <v>0.34693877551020408</v>
      </c>
      <c r="DA186" s="1700">
        <f>IFERROR(VLOOKUP($A186,'2005'!$C$3:$M$205,8,FALSE),0)</f>
        <v>75</v>
      </c>
      <c r="DB186" s="1691">
        <f>IFERROR(VLOOKUP($A186,'2005'!$C$3:$M$205,9,FALSE),0)</f>
        <v>47</v>
      </c>
      <c r="DC186" s="1691">
        <f>IFERROR(VLOOKUP($A186,'2005'!$C$3:$M$205,10,FALSE),0)</f>
        <v>8</v>
      </c>
      <c r="DD186" s="1740">
        <f>IFERROR(VLOOKUP($A186,'2005'!$C$3:$M$205,11,FALSE),0)</f>
        <v>0.62666666666666671</v>
      </c>
      <c r="DE186" s="1700">
        <f>IFERROR(VLOOKUP($A186,'2004'!$C$3:$M$213,8,FALSE),0)</f>
        <v>46</v>
      </c>
      <c r="DF186" s="1691">
        <f>IFERROR(VLOOKUP($A186,'2004'!$C$3:$M$213,9,FALSE),0)</f>
        <v>25</v>
      </c>
      <c r="DG186" s="1691">
        <f>IFERROR(VLOOKUP($A186,'2004'!$C$3:$M$213,10,FALSE),0)</f>
        <v>1</v>
      </c>
      <c r="DH186" s="1740">
        <f>IFERROR(VLOOKUP($A186,'2004'!$C$3:$M$213,11,FALSE),0)</f>
        <v>0.54347826086956519</v>
      </c>
      <c r="DI186" s="1700">
        <f>IFERROR(VLOOKUP($A186,'2003'!$C$3:$Q$214,12,FALSE),0)</f>
        <v>73</v>
      </c>
      <c r="DJ186" s="1691">
        <f>IFERROR(VLOOKUP($A186,'2003'!$C$3:$Q$214,13,FALSE),0)</f>
        <v>43</v>
      </c>
      <c r="DK186" s="1691">
        <f>IFERROR(VLOOKUP($A186,'2003'!$C$3:$Q$214,14,FALSE),0)</f>
        <v>2</v>
      </c>
      <c r="DL186" s="1740">
        <f>IFERROR(VLOOKUP($A186,'2003'!$C$3:$Q$214,15,FALSE),0)</f>
        <v>0.58904109589041098</v>
      </c>
      <c r="DM186" s="1700">
        <f>IFERROR(VLOOKUP($A186,'2002'!$D$3:$R$214,12,FALSE),0)</f>
        <v>0</v>
      </c>
      <c r="DN186" s="1691">
        <f>IFERROR(VLOOKUP($A186,'2002'!$D$3:$R$214,13,FALSE),0)</f>
        <v>0</v>
      </c>
      <c r="DO186" s="1691">
        <f>IFERROR(VLOOKUP($A186,'2002'!$D$3:$R$214,14,FALSE),0)</f>
        <v>0</v>
      </c>
      <c r="DP186" s="1788">
        <f>IFERROR(VLOOKUP($A186,'2002'!$D$3:$R$214,15,FALSE),0)</f>
        <v>0</v>
      </c>
      <c r="DQ186" s="1700">
        <f>IFERROR(VLOOKUP($A186,'Pre 2002'!$C$3:$CK$382,84,FALSE),0)</f>
        <v>178</v>
      </c>
      <c r="DR186" s="1695">
        <f>IFERROR(VLOOKUP($A186,'Pre 2002'!$C$3:$CK$382,85,FALSE),0)</f>
        <v>89</v>
      </c>
      <c r="DS186" s="1695">
        <f>IFERROR(VLOOKUP($A186,'Pre 2002'!$C$3:$CK$382,86,FALSE),0)</f>
        <v>5</v>
      </c>
      <c r="DT186" s="1790">
        <f>IFERROR(VLOOKUP($A186,'Pre 2002'!$C$3:$CK$382,87,FALSE),0)</f>
        <v>0.5</v>
      </c>
      <c r="DU186" s="1741">
        <f>IFERROR(VLOOKUP(A186,'Pre 2002'!$C$3:$CG$382,83,FALSE),0)</f>
        <v>6</v>
      </c>
      <c r="DY186" s="1731"/>
    </row>
    <row r="187" spans="1:129">
      <c r="A187" s="1778" t="s">
        <v>1216</v>
      </c>
      <c r="B187" s="1562">
        <f t="shared" si="54"/>
        <v>1773</v>
      </c>
      <c r="C187" s="1562">
        <f t="shared" si="55"/>
        <v>876</v>
      </c>
      <c r="D187" s="1562">
        <f t="shared" si="56"/>
        <v>17</v>
      </c>
      <c r="E187" s="1563">
        <f t="shared" si="57"/>
        <v>0.49407783417935702</v>
      </c>
      <c r="F187" s="1786">
        <f t="shared" si="58"/>
        <v>36</v>
      </c>
      <c r="G187" s="1595">
        <v>1977</v>
      </c>
      <c r="H187" s="1567">
        <f t="shared" si="70"/>
        <v>36</v>
      </c>
      <c r="I187" s="1734">
        <f t="shared" si="71"/>
        <v>1773</v>
      </c>
      <c r="J187" s="1734">
        <f t="shared" si="72"/>
        <v>876</v>
      </c>
      <c r="K187" s="1734">
        <f t="shared" si="73"/>
        <v>17</v>
      </c>
      <c r="L187" s="1806">
        <f t="shared" si="74"/>
        <v>0.49407783417935702</v>
      </c>
      <c r="M187" s="1751"/>
      <c r="N187" s="1751"/>
      <c r="O187" s="1700">
        <f>IFERROR(VLOOKUP($A187,'2022'!$B$2:$K$174,3,FALSE),0)</f>
        <v>0</v>
      </c>
      <c r="P187" s="1858">
        <f>IFERROR(VLOOKUP($A187,'2022'!$B$2:$K$174,4,FALSE),0)</f>
        <v>0</v>
      </c>
      <c r="Q187" s="1858">
        <f>IFERROR(VLOOKUP($A187,'2022'!$B$2:$K$174,5,FALSE),0)</f>
        <v>0</v>
      </c>
      <c r="R187" s="1858">
        <f>IFERROR(VLOOKUP($A187,'2022'!$B$2:$K$174,8,FALSE),0)</f>
        <v>0</v>
      </c>
      <c r="S187" s="1740">
        <f>IFERROR(VLOOKUP($A187,'2022'!$B$2:$K$174,10,FALSE),0)</f>
        <v>0</v>
      </c>
      <c r="T187" s="1700">
        <f>IFERROR(VLOOKUP($A187,'2021'!$B$2:$K$174,3,FALSE),0)</f>
        <v>0</v>
      </c>
      <c r="U187" s="1843">
        <f>IFERROR(VLOOKUP($A187,'2021'!$B$2:$K$174,4,FALSE),0)</f>
        <v>0</v>
      </c>
      <c r="V187" s="1843">
        <f>IFERROR(VLOOKUP($A187,'2021'!$B$2:$K$174,5,FALSE),0)</f>
        <v>0</v>
      </c>
      <c r="W187" s="1843">
        <f>IFERROR(VLOOKUP($A187,'2021'!$B$2:$K$174,8,FALSE),0)</f>
        <v>0</v>
      </c>
      <c r="X187" s="1740">
        <f>IFERROR(VLOOKUP($A187,'2021'!$B$2:$K$174,10,FALSE),0)</f>
        <v>0</v>
      </c>
      <c r="Y187" s="1700">
        <f>IFERROR(VLOOKUP($A187,'2020'!$B$2:$K$170,3,FALSE),0)</f>
        <v>0</v>
      </c>
      <c r="Z187" s="1829">
        <f>IFERROR(VLOOKUP($A187,'2020'!$B$2:$K$170,4,FALSE),0)</f>
        <v>0</v>
      </c>
      <c r="AA187" s="1829">
        <f>IFERROR(VLOOKUP($A187,'2020'!$B$2:$K$170,5,FALSE),0)</f>
        <v>0</v>
      </c>
      <c r="AB187" s="1829">
        <f>IFERROR(VLOOKUP($A187,'2020'!$B$2:$K$170,8,FALSE),0)</f>
        <v>0</v>
      </c>
      <c r="AC187" s="1740">
        <f>IFERROR(VLOOKUP($A187,'2020'!$B$2:$K$170,10,FALSE),0)</f>
        <v>0</v>
      </c>
      <c r="AD187" s="1700">
        <f>IFERROR(VLOOKUP($A187,'2019'!$B$2:$K$170,3,FALSE),0)</f>
        <v>0</v>
      </c>
      <c r="AE187" s="1823">
        <f>IFERROR(VLOOKUP($A187,'2019'!$B$2:$K$170,4,FALSE),0)</f>
        <v>0</v>
      </c>
      <c r="AF187" s="1823">
        <f>IFERROR(VLOOKUP($A187,'2019'!$B$2:$K$170,5,FALSE),0)</f>
        <v>0</v>
      </c>
      <c r="AG187" s="1823">
        <f>IFERROR(VLOOKUP($A187,'2019'!$B$2:$K$170,8,FALSE),0)</f>
        <v>0</v>
      </c>
      <c r="AH187" s="1740">
        <f>IFERROR(VLOOKUP($A187,'2019'!$B$2:$K$170,10,FALSE),0)</f>
        <v>0</v>
      </c>
      <c r="AI187" s="1700">
        <f>IFERROR(VLOOKUP($A187,'2018'!$B$2:$K$170,3,FALSE),0)</f>
        <v>0</v>
      </c>
      <c r="AJ187" s="1821">
        <f>IFERROR(VLOOKUP($A187,'2018'!$B$2:$K$170,4,FALSE),0)</f>
        <v>0</v>
      </c>
      <c r="AK187" s="1821">
        <f>IFERROR(VLOOKUP($A187,'2018'!$B$2:$K$170,5,FALSE),0)</f>
        <v>0</v>
      </c>
      <c r="AL187" s="1821">
        <f>IFERROR(VLOOKUP($A187,'2018'!$B$2:$K$170,8,FALSE),0)</f>
        <v>0</v>
      </c>
      <c r="AM187" s="1740">
        <f>IFERROR(VLOOKUP($A187,'2018'!$B$2:$K$170,10,FALSE),0)</f>
        <v>0</v>
      </c>
      <c r="AN187" s="1700">
        <f>IFERROR(VLOOKUP($A187,'2017'!$B$2:$J$163,2,FALSE),0)</f>
        <v>0</v>
      </c>
      <c r="AO187" s="1815">
        <f>IFERROR(VLOOKUP($A187,'2017'!$B$2:$J$163,3,FALSE),0)</f>
        <v>0</v>
      </c>
      <c r="AP187" s="1815">
        <f>IFERROR(VLOOKUP($A187,'2017'!$B$2:$J$163,4,FALSE),0)</f>
        <v>0</v>
      </c>
      <c r="AQ187" s="1815">
        <f>IFERROR(VLOOKUP($A187,'2017'!$B$2:$J$163,7,FALSE),0)</f>
        <v>0</v>
      </c>
      <c r="AR187" s="1740">
        <f>IFERROR(VLOOKUP($A187,'2017'!$B$2:$J$163,9,FALSE),0)</f>
        <v>0</v>
      </c>
      <c r="AS187" s="1700">
        <f>IFERROR(VLOOKUP($A187,'2016'!$B$2:$K$165,3,FALSE),0)</f>
        <v>0</v>
      </c>
      <c r="AT187" s="1796">
        <f>IFERROR(VLOOKUP($A187,'2016'!$B$2:$K$165,4,FALSE),0)</f>
        <v>0</v>
      </c>
      <c r="AU187" s="1796">
        <f>IFERROR(VLOOKUP($A187,'2016'!$B$2:$K$165,5,FALSE),0)</f>
        <v>0</v>
      </c>
      <c r="AV187" s="1796">
        <f>IFERROR(VLOOKUP($A187,'2016'!$B$2:$K$165,8,FALSE),0)</f>
        <v>0</v>
      </c>
      <c r="AW187" s="1740">
        <f>IFERROR(VLOOKUP($A187,'2016'!$B$2:$K$165,10,FALSE),0)</f>
        <v>0</v>
      </c>
      <c r="AX187" s="1700">
        <f>IFERROR(VLOOKUP($A187,'2015'!$B$2:$K$165,3,FALSE),0)</f>
        <v>0</v>
      </c>
      <c r="AY187" s="1695">
        <f>IFERROR(VLOOKUP($A187,'2015'!$B$2:$K$165,4,FALSE),0)</f>
        <v>0</v>
      </c>
      <c r="AZ187" s="1695">
        <f>IFERROR(VLOOKUP($A187,'2015'!$B$2:$K$165,5,FALSE),0)</f>
        <v>0</v>
      </c>
      <c r="BA187" s="1695">
        <f>IFERROR(VLOOKUP($A187,'2015'!$B$2:$K$165,8,FALSE),0)</f>
        <v>0</v>
      </c>
      <c r="BB187" s="1740">
        <f>IFERROR(VLOOKUP($A187,'2015'!$B$2:$K$165,10,FALSE),0)</f>
        <v>0</v>
      </c>
      <c r="BC187" s="1700">
        <f>IFERROR(VLOOKUP($A187,'2014'!$B$2:$K$157,3,FALSE),0)</f>
        <v>0</v>
      </c>
      <c r="BD187" s="1691">
        <f>IFERROR(VLOOKUP($A187,'2014'!$B$2:$K$157,4,FALSE),0)</f>
        <v>0</v>
      </c>
      <c r="BE187" s="1691">
        <f>IFERROR(VLOOKUP($A187,'2014'!$B$2:$K$157,5,FALSE),0)</f>
        <v>0</v>
      </c>
      <c r="BF187" s="1691">
        <f>IFERROR(VLOOKUP($A187,'2014'!$B$2:$K$157,8,FALSE),0)</f>
        <v>0</v>
      </c>
      <c r="BG187" s="1740">
        <f>IFERROR(VLOOKUP($A187,'2014'!$B$2:$K$157,10,FALSE),0)</f>
        <v>0</v>
      </c>
      <c r="BH187" s="1700">
        <f>IFERROR(VLOOKUP($A187,'2013'!$D$4:$I$249,2,FALSE),0)</f>
        <v>0</v>
      </c>
      <c r="BI187" s="1691">
        <f>IFERROR(VLOOKUP($A187,'2013'!$D$4:$I$249,3,FALSE),0)</f>
        <v>0</v>
      </c>
      <c r="BJ187" s="1691">
        <f>IFERROR(VLOOKUP($A187,'2013'!$D$4:$I$249,4,FALSE),0)</f>
        <v>0</v>
      </c>
      <c r="BK187" s="1691">
        <f>IFERROR(VLOOKUP($A187,'2013'!$D$4:$I$249,5,FALSE),0)</f>
        <v>0</v>
      </c>
      <c r="BL187" s="1740">
        <f>IFERROR(VLOOKUP($A187,'2013'!$D$4:$I$249,6,FALSE),0)</f>
        <v>0</v>
      </c>
      <c r="BM187" s="1737">
        <f>IFERROR(VLOOKUP($A187,'2012'!$D$3:$O$172,2,FALSE),0)</f>
        <v>1773</v>
      </c>
      <c r="BN187" s="1691">
        <f>IFERROR(VLOOKUP($A187,'2012'!$D$3:$O$172,3,FALSE),0)</f>
        <v>873</v>
      </c>
      <c r="BO187" s="1743">
        <f>IFERROR(VLOOKUP($A187,'2012'!$D$3:$O$172,4,FALSE),0)</f>
        <v>17</v>
      </c>
      <c r="BP187" s="1700">
        <f>IFERROR(VLOOKUP($A187,'2012'!$D$3:$O$172,5,FALSE),0)</f>
        <v>15</v>
      </c>
      <c r="BQ187" s="1691">
        <f>IFERROR(VLOOKUP($A187,'2012'!$D$3:$O$172,6,FALSE),0)</f>
        <v>4</v>
      </c>
      <c r="BR187" s="1691">
        <f>IFERROR(VLOOKUP($A187,'2012'!$D$3:$O$172,7,FALSE),0)</f>
        <v>5</v>
      </c>
      <c r="BS187" s="1691">
        <f>IFERROR(VLOOKUP($A187,'2012'!$D$3:$O$172,8,FALSE),0)</f>
        <v>0</v>
      </c>
      <c r="BT187" s="1740">
        <f>IFERROR(VLOOKUP($A187,'2012'!$D$3:$O$172,9,FALSE),0)</f>
        <v>0.33333333333333331</v>
      </c>
      <c r="BU187" s="1737">
        <f>IFERROR(VLOOKUP($A187,'2012'!$D$3:$O$172,10,FALSE),0)</f>
        <v>1758</v>
      </c>
      <c r="BV187" s="1691">
        <f>IFERROR(VLOOKUP($A187,'2012'!$D$3:$O$172,11,FALSE),0)</f>
        <v>868</v>
      </c>
      <c r="BW187" s="1743">
        <f>IFERROR(VLOOKUP($A187,'2012'!$D$3:$O$172,12,FALSE),0)</f>
        <v>17</v>
      </c>
      <c r="BX187" s="1700">
        <f>IFERROR(VLOOKUP($A187,'2011'!$D$4:$I$251,2,FALSE),0)</f>
        <v>14</v>
      </c>
      <c r="BY187" s="1691">
        <f>IFERROR(VLOOKUP($A187,'2011'!$D$4:$I$251,3,FALSE),0)</f>
        <v>4</v>
      </c>
      <c r="BZ187" s="1691">
        <f>IFERROR(VLOOKUP($A187,'2011'!$D$4:$I$251,4,FALSE),0)</f>
        <v>7</v>
      </c>
      <c r="CA187" s="1691">
        <f>IFERROR(VLOOKUP($A187,'2011'!$D$4:$I$251,5,FALSE),0)</f>
        <v>0</v>
      </c>
      <c r="CB187" s="1740">
        <f>IFERROR(VLOOKUP($A187,'2011'!$D$4:$I$251,6,FALSE),0)</f>
        <v>0.5</v>
      </c>
      <c r="CC187" s="1700">
        <f>IFERROR(VLOOKUP($A187,'2010'!$C$3:$H$234,2,FALSE),0)</f>
        <v>30</v>
      </c>
      <c r="CD187" s="1691">
        <f>IFERROR(VLOOKUP($A187,'2010'!$C$3:$H$234,3,FALSE),0)</f>
        <v>2</v>
      </c>
      <c r="CE187" s="1691">
        <f>IFERROR(VLOOKUP($A187,'2010'!$C$3:$H$234,4,FALSE),0)</f>
        <v>15</v>
      </c>
      <c r="CF187" s="1691">
        <f>IFERROR(VLOOKUP($A187,'2010'!$C$3:$H$234,5,FALSE),0)</f>
        <v>0</v>
      </c>
      <c r="CG187" s="1740">
        <f>IFERROR(VLOOKUP($A187,'2010'!$C$3:$H$234,6,FALSE),0)</f>
        <v>0.5</v>
      </c>
      <c r="CH187" s="1700">
        <f>IFERROR(VLOOKUP($A187,'2009'!$C$3:$H$242,2,FALSE),0)</f>
        <v>34</v>
      </c>
      <c r="CI187" s="1691">
        <f>IFERROR(VLOOKUP($A187,'2009'!$C$3:$H$242,3,FALSE),0)</f>
        <v>8</v>
      </c>
      <c r="CJ187" s="1691">
        <f>IFERROR(VLOOKUP($A187,'2009'!$C$3:$H$242,4,FALSE),0)</f>
        <v>11</v>
      </c>
      <c r="CK187" s="1691">
        <f>IFERROR(VLOOKUP($A187,'2009'!$C$3:$H$242,5,FALSE),0)</f>
        <v>0</v>
      </c>
      <c r="CL187" s="1740">
        <f>IFERROR(VLOOKUP($A187,'2009'!$C$3:$H$242,6,FALSE),0)</f>
        <v>0.3235294117647059</v>
      </c>
      <c r="CM187" s="1700">
        <f>IFERROR(VLOOKUP($A187,'2008'!$C$3:$H$229,2,FALSE),0)</f>
        <v>46</v>
      </c>
      <c r="CN187" s="1691">
        <f>IFERROR(VLOOKUP($A187,'2008'!$C$3:$H$229,3,FALSE),0)</f>
        <v>9</v>
      </c>
      <c r="CO187" s="1691">
        <f>IFERROR(VLOOKUP($A187,'2008'!$C$3:$H$229,4,FALSE),0)</f>
        <v>22</v>
      </c>
      <c r="CP187" s="1691">
        <f>IFERROR(VLOOKUP($A187,'2008'!$C$3:$H$229,5,FALSE),0)</f>
        <v>0</v>
      </c>
      <c r="CQ187" s="1740">
        <f>IFERROR(VLOOKUP($A187,'2008'!$C$3:$H$229,6,FALSE),0)</f>
        <v>0.47826086956521741</v>
      </c>
      <c r="CR187" s="1700">
        <f>IFERROR(VLOOKUP($A187,'2007'!$C$3:$M$238,7,FALSE),0)</f>
        <v>31</v>
      </c>
      <c r="CS187" s="1691">
        <f>IFERROR(VLOOKUP($A187,'2007'!$C$3:$M$238,8,FALSE),0)</f>
        <v>8</v>
      </c>
      <c r="CT187" s="1691">
        <f>IFERROR(VLOOKUP($A187,'2007'!$C$3:$M$238,9,FALSE),0)</f>
        <v>13</v>
      </c>
      <c r="CU187" s="1691">
        <f>IFERROR(VLOOKUP($A187,'2007'!$C$3:$M$238,10,FALSE),0)</f>
        <v>0</v>
      </c>
      <c r="CV187" s="1740">
        <f>IFERROR(VLOOKUP($A187,'2007'!$C$3:$M$238,11,FALSE),0)</f>
        <v>0.41935483870967744</v>
      </c>
      <c r="CW187" s="1700">
        <f>IFERROR(VLOOKUP($A187,'2006'!$A$2:$F$200,2,FALSE),0)</f>
        <v>42</v>
      </c>
      <c r="CX187" s="1691">
        <f>IFERROR(VLOOKUP($A187,'2006'!$A$2:$F$200,4,FALSE),0)</f>
        <v>23</v>
      </c>
      <c r="CY187" s="1691">
        <f>IFERROR(VLOOKUP($A187,'2006'!$A$2:$F$200,5,FALSE),0)</f>
        <v>0</v>
      </c>
      <c r="CZ187" s="1740">
        <f>IFERROR(VLOOKUP($A187,'2006'!$A$2:$F$200,6,FALSE),0)</f>
        <v>0.54761904761904767</v>
      </c>
      <c r="DA187" s="1700">
        <f>IFERROR(VLOOKUP($A187,'2005'!$C$3:$M$205,8,FALSE),0)</f>
        <v>56</v>
      </c>
      <c r="DB187" s="1691">
        <f>IFERROR(VLOOKUP($A187,'2005'!$C$3:$M$205,9,FALSE),0)</f>
        <v>26</v>
      </c>
      <c r="DC187" s="1691">
        <f>IFERROR(VLOOKUP($A187,'2005'!$C$3:$M$205,10,FALSE),0)</f>
        <v>0</v>
      </c>
      <c r="DD187" s="1740">
        <f>IFERROR(VLOOKUP($A187,'2005'!$C$3:$M$205,11,FALSE),0)</f>
        <v>0.4642857142857143</v>
      </c>
      <c r="DE187" s="1700">
        <f>IFERROR(VLOOKUP($A187,'2004'!$C$3:$M$213,8,FALSE),0)</f>
        <v>43</v>
      </c>
      <c r="DF187" s="1691">
        <f>IFERROR(VLOOKUP($A187,'2004'!$C$3:$M$213,9,FALSE),0)</f>
        <v>21</v>
      </c>
      <c r="DG187" s="1691">
        <f>IFERROR(VLOOKUP($A187,'2004'!$C$3:$M$213,10,FALSE),0)</f>
        <v>0</v>
      </c>
      <c r="DH187" s="1740">
        <f>IFERROR(VLOOKUP($A187,'2004'!$C$3:$M$213,11,FALSE),0)</f>
        <v>0.48837209302325579</v>
      </c>
      <c r="DI187" s="1700">
        <f>IFERROR(VLOOKUP($A187,'2003'!$C$3:$Q$214,12,FALSE),0)</f>
        <v>39</v>
      </c>
      <c r="DJ187" s="1691">
        <f>IFERROR(VLOOKUP($A187,'2003'!$C$3:$Q$214,13,FALSE),0)</f>
        <v>17</v>
      </c>
      <c r="DK187" s="1691">
        <f>IFERROR(VLOOKUP($A187,'2003'!$C$3:$Q$214,14,FALSE),0)</f>
        <v>0</v>
      </c>
      <c r="DL187" s="1740">
        <f>IFERROR(VLOOKUP($A187,'2003'!$C$3:$Q$214,15,FALSE),0)</f>
        <v>0.4358974358974359</v>
      </c>
      <c r="DM187" s="1700">
        <f>IFERROR(VLOOKUP($A187,'2002'!$D$3:$R$214,12,FALSE),0)</f>
        <v>56</v>
      </c>
      <c r="DN187" s="1691">
        <f>IFERROR(VLOOKUP($A187,'2002'!$D$3:$R$214,13,FALSE),0)</f>
        <v>34</v>
      </c>
      <c r="DO187" s="1691">
        <f>IFERROR(VLOOKUP($A187,'2002'!$D$3:$R$214,14,FALSE),0)</f>
        <v>0</v>
      </c>
      <c r="DP187" s="1788">
        <f>IFERROR(VLOOKUP($A187,'2002'!$D$3:$R$214,15,FALSE),0)</f>
        <v>0.6071428571428571</v>
      </c>
      <c r="DQ187" s="1700">
        <f>IFERROR(VLOOKUP($A187,'Pre 2002'!$C$3:$CK$382,84,FALSE),0)</f>
        <v>1367</v>
      </c>
      <c r="DR187" s="1695">
        <f>IFERROR(VLOOKUP($A187,'Pre 2002'!$C$3:$CK$382,85,FALSE),0)</f>
        <v>682</v>
      </c>
      <c r="DS187" s="1695">
        <f>IFERROR(VLOOKUP($A187,'Pre 2002'!$C$3:$CK$382,86,FALSE),0)</f>
        <v>17</v>
      </c>
      <c r="DT187" s="1790">
        <f>IFERROR(VLOOKUP($A187,'Pre 2002'!$C$3:$CK$382,87,FALSE),0)</f>
        <v>0.49890270665691294</v>
      </c>
      <c r="DU187" s="1741">
        <f>IFERROR(VLOOKUP(A187,'Pre 2002'!$C$3:$CG$382,83,FALSE),0)</f>
        <v>25</v>
      </c>
      <c r="DY187" s="1731"/>
    </row>
    <row r="188" spans="1:129">
      <c r="A188" s="1778" t="s">
        <v>1936</v>
      </c>
      <c r="B188" s="1562">
        <f t="shared" si="54"/>
        <v>926</v>
      </c>
      <c r="C188" s="1562">
        <f t="shared" si="55"/>
        <v>435</v>
      </c>
      <c r="D188" s="1562">
        <f t="shared" si="56"/>
        <v>17</v>
      </c>
      <c r="E188" s="1563">
        <f t="shared" si="57"/>
        <v>0.46976241900647947</v>
      </c>
      <c r="F188" s="1786">
        <f t="shared" si="58"/>
        <v>18</v>
      </c>
      <c r="G188" s="1595" t="s">
        <v>2159</v>
      </c>
      <c r="H188" s="1567">
        <f t="shared" si="70"/>
        <v>18</v>
      </c>
      <c r="I188" s="1734">
        <f t="shared" si="71"/>
        <v>926</v>
      </c>
      <c r="J188" s="1734">
        <f t="shared" si="72"/>
        <v>435</v>
      </c>
      <c r="K188" s="1734">
        <f t="shared" si="73"/>
        <v>17</v>
      </c>
      <c r="L188" s="1806">
        <f t="shared" si="74"/>
        <v>0.46976241900647947</v>
      </c>
      <c r="M188" s="1751"/>
      <c r="N188" s="1751"/>
      <c r="O188" s="1700">
        <f>IFERROR(VLOOKUP($A188,'2022'!$B$2:$K$174,3,FALSE),0)</f>
        <v>0</v>
      </c>
      <c r="P188" s="1858">
        <f>IFERROR(VLOOKUP($A188,'2022'!$B$2:$K$174,4,FALSE),0)</f>
        <v>0</v>
      </c>
      <c r="Q188" s="1858">
        <f>IFERROR(VLOOKUP($A188,'2022'!$B$2:$K$174,5,FALSE),0)</f>
        <v>0</v>
      </c>
      <c r="R188" s="1858">
        <f>IFERROR(VLOOKUP($A188,'2022'!$B$2:$K$174,8,FALSE),0)</f>
        <v>0</v>
      </c>
      <c r="S188" s="1740">
        <f>IFERROR(VLOOKUP($A188,'2022'!$B$2:$K$174,10,FALSE),0)</f>
        <v>0</v>
      </c>
      <c r="T188" s="1700">
        <f>IFERROR(VLOOKUP($A188,'2021'!$B$2:$K$174,3,FALSE),0)</f>
        <v>0</v>
      </c>
      <c r="U188" s="1843">
        <f>IFERROR(VLOOKUP($A188,'2021'!$B$2:$K$174,4,FALSE),0)</f>
        <v>0</v>
      </c>
      <c r="V188" s="1843">
        <f>IFERROR(VLOOKUP($A188,'2021'!$B$2:$K$174,5,FALSE),0)</f>
        <v>0</v>
      </c>
      <c r="W188" s="1843">
        <f>IFERROR(VLOOKUP($A188,'2021'!$B$2:$K$174,8,FALSE),0)</f>
        <v>0</v>
      </c>
      <c r="X188" s="1740">
        <f>IFERROR(VLOOKUP($A188,'2021'!$B$2:$K$174,10,FALSE),0)</f>
        <v>0</v>
      </c>
      <c r="Y188" s="1700">
        <f>IFERROR(VLOOKUP($A188,'2020'!$B$2:$K$170,3,FALSE),0)</f>
        <v>0</v>
      </c>
      <c r="Z188" s="1829">
        <f>IFERROR(VLOOKUP($A188,'2020'!$B$2:$K$170,4,FALSE),0)</f>
        <v>0</v>
      </c>
      <c r="AA188" s="1829">
        <f>IFERROR(VLOOKUP($A188,'2020'!$B$2:$K$170,5,FALSE),0)</f>
        <v>0</v>
      </c>
      <c r="AB188" s="1829">
        <f>IFERROR(VLOOKUP($A188,'2020'!$B$2:$K$170,8,FALSE),0)</f>
        <v>0</v>
      </c>
      <c r="AC188" s="1740">
        <f>IFERROR(VLOOKUP($A188,'2020'!$B$2:$K$170,10,FALSE),0)</f>
        <v>0</v>
      </c>
      <c r="AD188" s="1700">
        <f>IFERROR(VLOOKUP($A188,'2019'!$B$2:$K$170,3,FALSE),0)</f>
        <v>0</v>
      </c>
      <c r="AE188" s="1823">
        <f>IFERROR(VLOOKUP($A188,'2019'!$B$2:$K$170,4,FALSE),0)</f>
        <v>0</v>
      </c>
      <c r="AF188" s="1823">
        <f>IFERROR(VLOOKUP($A188,'2019'!$B$2:$K$170,5,FALSE),0)</f>
        <v>0</v>
      </c>
      <c r="AG188" s="1823">
        <f>IFERROR(VLOOKUP($A188,'2019'!$B$2:$K$170,8,FALSE),0)</f>
        <v>0</v>
      </c>
      <c r="AH188" s="1740">
        <f>IFERROR(VLOOKUP($A188,'2019'!$B$2:$K$170,10,FALSE),0)</f>
        <v>0</v>
      </c>
      <c r="AI188" s="1700">
        <f>IFERROR(VLOOKUP($A188,'2018'!$B$2:$K$170,3,FALSE),0)</f>
        <v>0</v>
      </c>
      <c r="AJ188" s="1821">
        <f>IFERROR(VLOOKUP($A188,'2018'!$B$2:$K$170,4,FALSE),0)</f>
        <v>0</v>
      </c>
      <c r="AK188" s="1821">
        <f>IFERROR(VLOOKUP($A188,'2018'!$B$2:$K$170,5,FALSE),0)</f>
        <v>0</v>
      </c>
      <c r="AL188" s="1821">
        <f>IFERROR(VLOOKUP($A188,'2018'!$B$2:$K$170,8,FALSE),0)</f>
        <v>0</v>
      </c>
      <c r="AM188" s="1740">
        <f>IFERROR(VLOOKUP($A188,'2018'!$B$2:$K$170,10,FALSE),0)</f>
        <v>0</v>
      </c>
      <c r="AN188" s="1700">
        <f>IFERROR(VLOOKUP($A188,'2017'!$B$2:$J$163,2,FALSE),0)</f>
        <v>0</v>
      </c>
      <c r="AO188" s="1815">
        <f>IFERROR(VLOOKUP($A188,'2017'!$B$2:$J$163,3,FALSE),0)</f>
        <v>0</v>
      </c>
      <c r="AP188" s="1815">
        <f>IFERROR(VLOOKUP($A188,'2017'!$B$2:$J$163,4,FALSE),0)</f>
        <v>0</v>
      </c>
      <c r="AQ188" s="1815">
        <f>IFERROR(VLOOKUP($A188,'2017'!$B$2:$J$163,7,FALSE),0)</f>
        <v>0</v>
      </c>
      <c r="AR188" s="1740">
        <f>IFERROR(VLOOKUP($A188,'2017'!$B$2:$J$163,9,FALSE),0)</f>
        <v>0</v>
      </c>
      <c r="AS188" s="1700">
        <f>IFERROR(VLOOKUP($A188,'2016'!$B$2:$K$165,3,FALSE),0)</f>
        <v>0</v>
      </c>
      <c r="AT188" s="1796">
        <f>IFERROR(VLOOKUP($A188,'2016'!$B$2:$K$165,4,FALSE),0)</f>
        <v>0</v>
      </c>
      <c r="AU188" s="1796">
        <f>IFERROR(VLOOKUP($A188,'2016'!$B$2:$K$165,5,FALSE),0)</f>
        <v>0</v>
      </c>
      <c r="AV188" s="1796">
        <f>IFERROR(VLOOKUP($A188,'2016'!$B$2:$K$165,8,FALSE),0)</f>
        <v>0</v>
      </c>
      <c r="AW188" s="1740">
        <f>IFERROR(VLOOKUP($A188,'2016'!$B$2:$K$165,10,FALSE),0)</f>
        <v>0</v>
      </c>
      <c r="AX188" s="1700">
        <f>IFERROR(VLOOKUP($A188,'2015'!$B$2:$K$165,3,FALSE),0)</f>
        <v>0</v>
      </c>
      <c r="AY188" s="1695">
        <f>IFERROR(VLOOKUP($A188,'2015'!$B$2:$K$165,4,FALSE),0)</f>
        <v>0</v>
      </c>
      <c r="AZ188" s="1695">
        <f>IFERROR(VLOOKUP($A188,'2015'!$B$2:$K$165,5,FALSE),0)</f>
        <v>0</v>
      </c>
      <c r="BA188" s="1695">
        <f>IFERROR(VLOOKUP($A188,'2015'!$B$2:$K$165,8,FALSE),0)</f>
        <v>0</v>
      </c>
      <c r="BB188" s="1740">
        <f>IFERROR(VLOOKUP($A188,'2015'!$B$2:$K$165,10,FALSE),0)</f>
        <v>0</v>
      </c>
      <c r="BC188" s="1700">
        <f>IFERROR(VLOOKUP($A188,'2014'!$B$2:$K$157,3,FALSE),0)</f>
        <v>0</v>
      </c>
      <c r="BD188" s="1691">
        <f>IFERROR(VLOOKUP($A188,'2014'!$B$2:$K$157,4,FALSE),0)</f>
        <v>0</v>
      </c>
      <c r="BE188" s="1691">
        <f>IFERROR(VLOOKUP($A188,'2014'!$B$2:$K$157,5,FALSE),0)</f>
        <v>0</v>
      </c>
      <c r="BF188" s="1691">
        <f>IFERROR(VLOOKUP($A188,'2014'!$B$2:$K$157,8,FALSE),0)</f>
        <v>0</v>
      </c>
      <c r="BG188" s="1740">
        <f>IFERROR(VLOOKUP($A188,'2014'!$B$2:$K$157,10,FALSE),0)</f>
        <v>0</v>
      </c>
      <c r="BH188" s="1700">
        <f>IFERROR(VLOOKUP($A188,'2013'!$D$4:$I$249,2,FALSE),0)</f>
        <v>0</v>
      </c>
      <c r="BI188" s="1691">
        <f>IFERROR(VLOOKUP($A188,'2013'!$D$4:$I$249,3,FALSE),0)</f>
        <v>0</v>
      </c>
      <c r="BJ188" s="1691">
        <f>IFERROR(VLOOKUP($A188,'2013'!$D$4:$I$249,4,FALSE),0)</f>
        <v>0</v>
      </c>
      <c r="BK188" s="1691">
        <f>IFERROR(VLOOKUP($A188,'2013'!$D$4:$I$249,5,FALSE),0)</f>
        <v>0</v>
      </c>
      <c r="BL188" s="1740">
        <f>IFERROR(VLOOKUP($A188,'2013'!$D$4:$I$249,6,FALSE),0)</f>
        <v>0</v>
      </c>
      <c r="BM188" s="1737">
        <f>IFERROR(VLOOKUP($A188,'2012'!$D$3:$O$172,2,FALSE),0)</f>
        <v>0</v>
      </c>
      <c r="BN188" s="1691">
        <f>IFERROR(VLOOKUP($A188,'2012'!$D$3:$O$172,3,FALSE),0)</f>
        <v>0</v>
      </c>
      <c r="BO188" s="1743">
        <f>IFERROR(VLOOKUP($A188,'2012'!$D$3:$O$172,4,FALSE),0)</f>
        <v>0</v>
      </c>
      <c r="BP188" s="1700">
        <f>IFERROR(VLOOKUP($A188,'2012'!$D$3:$O$172,5,FALSE),0)</f>
        <v>0</v>
      </c>
      <c r="BQ188" s="1691">
        <f>IFERROR(VLOOKUP($A188,'2012'!$D$3:$O$172,6,FALSE),0)</f>
        <v>0</v>
      </c>
      <c r="BR188" s="1691">
        <f>IFERROR(VLOOKUP($A188,'2012'!$D$3:$O$172,7,FALSE),0)</f>
        <v>0</v>
      </c>
      <c r="BS188" s="1691">
        <f>IFERROR(VLOOKUP($A188,'2012'!$D$3:$O$172,8,FALSE),0)</f>
        <v>0</v>
      </c>
      <c r="BT188" s="1740">
        <f>IFERROR(VLOOKUP($A188,'2012'!$D$3:$O$172,9,FALSE),0)</f>
        <v>0</v>
      </c>
      <c r="BX188" s="1700">
        <f>IFERROR(VLOOKUP($A188,'2011'!$D$4:$I$251,2,FALSE),0)</f>
        <v>0</v>
      </c>
      <c r="BY188" s="1691">
        <f>IFERROR(VLOOKUP($A188,'2011'!$D$4:$I$251,3,FALSE),0)</f>
        <v>0</v>
      </c>
      <c r="BZ188" s="1691">
        <f>IFERROR(VLOOKUP($A188,'2011'!$D$4:$I$251,4,FALSE),0)</f>
        <v>0</v>
      </c>
      <c r="CA188" s="1691">
        <f>IFERROR(VLOOKUP($A188,'2011'!$D$4:$I$251,5,FALSE),0)</f>
        <v>0</v>
      </c>
      <c r="CB188" s="1740">
        <f>IFERROR(VLOOKUP($A188,'2011'!$D$4:$I$251,6,FALSE),0)</f>
        <v>0</v>
      </c>
      <c r="CC188" s="1700">
        <f>IFERROR(VLOOKUP($A188,'2010'!$C$3:$H$234,2,FALSE),0)</f>
        <v>0</v>
      </c>
      <c r="CD188" s="1691">
        <f>IFERROR(VLOOKUP($A188,'2010'!$C$3:$H$234,3,FALSE),0)</f>
        <v>0</v>
      </c>
      <c r="CE188" s="1691">
        <f>IFERROR(VLOOKUP($A188,'2010'!$C$3:$H$234,4,FALSE),0)</f>
        <v>0</v>
      </c>
      <c r="CF188" s="1691">
        <f>IFERROR(VLOOKUP($A188,'2010'!$C$3:$H$234,5,FALSE),0)</f>
        <v>0</v>
      </c>
      <c r="CG188" s="1740">
        <f>IFERROR(VLOOKUP($A188,'2010'!$C$3:$H$234,6,FALSE),0)</f>
        <v>0</v>
      </c>
      <c r="CH188" s="1700">
        <f>IFERROR(VLOOKUP($A188,'2009'!$C$3:$H$242,2,FALSE),0)</f>
        <v>0</v>
      </c>
      <c r="CI188" s="1691">
        <f>IFERROR(VLOOKUP($A188,'2009'!$C$3:$H$242,3,FALSE),0)</f>
        <v>0</v>
      </c>
      <c r="CJ188" s="1691">
        <f>IFERROR(VLOOKUP($A188,'2009'!$C$3:$H$242,4,FALSE),0)</f>
        <v>0</v>
      </c>
      <c r="CK188" s="1691">
        <f>IFERROR(VLOOKUP($A188,'2009'!$C$3:$H$242,5,FALSE),0)</f>
        <v>0</v>
      </c>
      <c r="CL188" s="1740">
        <f>IFERROR(VLOOKUP($A188,'2009'!$C$3:$H$242,6,FALSE),0)</f>
        <v>0</v>
      </c>
      <c r="CM188" s="1700">
        <f>IFERROR(VLOOKUP($A188,'2008'!$C$3:$H$229,2,FALSE),0)</f>
        <v>0</v>
      </c>
      <c r="CN188" s="1691">
        <f>IFERROR(VLOOKUP($A188,'2008'!$C$3:$H$229,3,FALSE),0)</f>
        <v>0</v>
      </c>
      <c r="CO188" s="1691">
        <f>IFERROR(VLOOKUP($A188,'2008'!$C$3:$H$229,4,FALSE),0)</f>
        <v>0</v>
      </c>
      <c r="CP188" s="1691">
        <f>IFERROR(VLOOKUP($A188,'2008'!$C$3:$H$229,5,FALSE),0)</f>
        <v>0</v>
      </c>
      <c r="CQ188" s="1740">
        <f>IFERROR(VLOOKUP($A188,'2008'!$C$3:$H$229,6,FALSE),0)</f>
        <v>0</v>
      </c>
      <c r="CR188" s="1700">
        <f>IFERROR(VLOOKUP($A188,'2007'!$C$3:$M$238,7,FALSE),0)</f>
        <v>0</v>
      </c>
      <c r="CS188" s="1691">
        <f>IFERROR(VLOOKUP($A188,'2007'!$C$3:$M$238,8,FALSE),0)</f>
        <v>0</v>
      </c>
      <c r="CT188" s="1691">
        <f>IFERROR(VLOOKUP($A188,'2007'!$C$3:$M$238,9,FALSE),0)</f>
        <v>0</v>
      </c>
      <c r="CU188" s="1691">
        <f>IFERROR(VLOOKUP($A188,'2007'!$C$3:$M$238,10,FALSE),0)</f>
        <v>0</v>
      </c>
      <c r="CV188" s="1740">
        <f>IFERROR(VLOOKUP($A188,'2007'!$C$3:$M$238,11,FALSE),0)</f>
        <v>0</v>
      </c>
      <c r="CW188" s="1700">
        <f>IFERROR(VLOOKUP($A188,'2006'!$A$2:$F$200,2,FALSE),0)</f>
        <v>0</v>
      </c>
      <c r="CX188" s="1691">
        <f>IFERROR(VLOOKUP($A188,'2006'!$A$2:$F$200,4,FALSE),0)</f>
        <v>0</v>
      </c>
      <c r="CY188" s="1691">
        <f>IFERROR(VLOOKUP($A188,'2006'!$A$2:$F$200,5,FALSE),0)</f>
        <v>0</v>
      </c>
      <c r="CZ188" s="1740">
        <f>IFERROR(VLOOKUP($A188,'2006'!$A$2:$F$200,6,FALSE),0)</f>
        <v>0</v>
      </c>
      <c r="DA188" s="1700">
        <f>IFERROR(VLOOKUP($A188,'2005'!$C$3:$M$205,8,FALSE),0)</f>
        <v>0</v>
      </c>
      <c r="DB188" s="1691">
        <f>IFERROR(VLOOKUP($A188,'2005'!$C$3:$M$205,9,FALSE),0)</f>
        <v>0</v>
      </c>
      <c r="DC188" s="1691">
        <f>IFERROR(VLOOKUP($A188,'2005'!$C$3:$M$205,10,FALSE),0)</f>
        <v>0</v>
      </c>
      <c r="DD188" s="1740">
        <f>IFERROR(VLOOKUP($A188,'2005'!$C$3:$M$205,11,FALSE),0)</f>
        <v>0</v>
      </c>
      <c r="DE188" s="1700">
        <f>IFERROR(VLOOKUP($A188,'2004'!$C$3:$M$213,8,FALSE),0)</f>
        <v>0</v>
      </c>
      <c r="DF188" s="1691">
        <f>IFERROR(VLOOKUP($A188,'2004'!$C$3:$M$213,9,FALSE),0)</f>
        <v>0</v>
      </c>
      <c r="DG188" s="1691">
        <f>IFERROR(VLOOKUP($A188,'2004'!$C$3:$M$213,10,FALSE),0)</f>
        <v>0</v>
      </c>
      <c r="DH188" s="1740">
        <f>IFERROR(VLOOKUP($A188,'2004'!$C$3:$M$213,11,FALSE),0)</f>
        <v>0</v>
      </c>
      <c r="DI188" s="1700">
        <f>IFERROR(VLOOKUP($A188,'2003'!$C$3:$Q$214,12,FALSE),0)</f>
        <v>0</v>
      </c>
      <c r="DJ188" s="1691">
        <f>IFERROR(VLOOKUP($A188,'2003'!$C$3:$Q$214,13,FALSE),0)</f>
        <v>0</v>
      </c>
      <c r="DK188" s="1691">
        <f>IFERROR(VLOOKUP($A188,'2003'!$C$3:$Q$214,14,FALSE),0)</f>
        <v>0</v>
      </c>
      <c r="DL188" s="1740">
        <f>IFERROR(VLOOKUP($A188,'2003'!$C$3:$Q$214,15,FALSE),0)</f>
        <v>0</v>
      </c>
      <c r="DM188" s="1700">
        <f>IFERROR(VLOOKUP($A188,'2002'!$D$3:$R$214,12,FALSE),0)</f>
        <v>0</v>
      </c>
      <c r="DN188" s="1691">
        <f>IFERROR(VLOOKUP($A188,'2002'!$D$3:$R$214,13,FALSE),0)</f>
        <v>0</v>
      </c>
      <c r="DO188" s="1691">
        <f>IFERROR(VLOOKUP($A188,'2002'!$D$3:$R$214,14,FALSE),0)</f>
        <v>0</v>
      </c>
      <c r="DP188" s="1788">
        <f>IFERROR(VLOOKUP($A188,'2002'!$D$3:$R$214,15,FALSE),0)</f>
        <v>0</v>
      </c>
      <c r="DQ188" s="1700">
        <f>IFERROR(VLOOKUP($A188,'Pre 2002'!$C$3:$CK$382,84,FALSE),0)</f>
        <v>926</v>
      </c>
      <c r="DR188" s="1695">
        <f>IFERROR(VLOOKUP($A188,'Pre 2002'!$C$3:$CK$382,85,FALSE),0)</f>
        <v>435</v>
      </c>
      <c r="DS188" s="1695">
        <f>IFERROR(VLOOKUP($A188,'Pre 2002'!$C$3:$CK$382,86,FALSE),0)</f>
        <v>17</v>
      </c>
      <c r="DT188" s="1790">
        <f>IFERROR(VLOOKUP($A188,'Pre 2002'!$C$3:$CK$382,87,FALSE),0)</f>
        <v>0.46976241900647947</v>
      </c>
      <c r="DU188" s="1741">
        <f>IFERROR(VLOOKUP(A188,'Pre 2002'!$C$3:$CG$382,83,FALSE),0)</f>
        <v>18</v>
      </c>
      <c r="DY188" s="1731"/>
    </row>
    <row r="189" spans="1:129">
      <c r="A189" s="1778" t="s">
        <v>1847</v>
      </c>
      <c r="B189" s="1562">
        <f t="shared" si="54"/>
        <v>1118</v>
      </c>
      <c r="C189" s="1562">
        <f t="shared" si="55"/>
        <v>508</v>
      </c>
      <c r="D189" s="1562">
        <f t="shared" si="56"/>
        <v>17</v>
      </c>
      <c r="E189" s="1563">
        <f t="shared" si="57"/>
        <v>0.45438282647584971</v>
      </c>
      <c r="F189" s="1786">
        <f t="shared" si="58"/>
        <v>24</v>
      </c>
      <c r="G189" s="1595" t="s">
        <v>2159</v>
      </c>
      <c r="H189" s="1567">
        <f t="shared" si="70"/>
        <v>24</v>
      </c>
      <c r="I189" s="1734">
        <f t="shared" si="71"/>
        <v>1118</v>
      </c>
      <c r="J189" s="1734">
        <f t="shared" si="72"/>
        <v>508</v>
      </c>
      <c r="K189" s="1734">
        <f t="shared" si="73"/>
        <v>17</v>
      </c>
      <c r="L189" s="1806">
        <f t="shared" si="74"/>
        <v>0.45438282647584971</v>
      </c>
      <c r="M189" s="1751"/>
      <c r="N189" s="1751"/>
      <c r="O189" s="1700">
        <f>IFERROR(VLOOKUP($A189,'2022'!$B$2:$K$174,3,FALSE),0)</f>
        <v>0</v>
      </c>
      <c r="P189" s="1858">
        <f>IFERROR(VLOOKUP($A189,'2022'!$B$2:$K$174,4,FALSE),0)</f>
        <v>0</v>
      </c>
      <c r="Q189" s="1858">
        <f>IFERROR(VLOOKUP($A189,'2022'!$B$2:$K$174,5,FALSE),0)</f>
        <v>0</v>
      </c>
      <c r="R189" s="1858">
        <f>IFERROR(VLOOKUP($A189,'2022'!$B$2:$K$174,8,FALSE),0)</f>
        <v>0</v>
      </c>
      <c r="S189" s="1740">
        <f>IFERROR(VLOOKUP($A189,'2022'!$B$2:$K$174,10,FALSE),0)</f>
        <v>0</v>
      </c>
      <c r="T189" s="1700">
        <f>IFERROR(VLOOKUP($A189,'2021'!$B$2:$K$174,3,FALSE),0)</f>
        <v>0</v>
      </c>
      <c r="U189" s="1843">
        <f>IFERROR(VLOOKUP($A189,'2021'!$B$2:$K$174,4,FALSE),0)</f>
        <v>0</v>
      </c>
      <c r="V189" s="1843">
        <f>IFERROR(VLOOKUP($A189,'2021'!$B$2:$K$174,5,FALSE),0)</f>
        <v>0</v>
      </c>
      <c r="W189" s="1843">
        <f>IFERROR(VLOOKUP($A189,'2021'!$B$2:$K$174,8,FALSE),0)</f>
        <v>0</v>
      </c>
      <c r="X189" s="1740">
        <f>IFERROR(VLOOKUP($A189,'2021'!$B$2:$K$174,10,FALSE),0)</f>
        <v>0</v>
      </c>
      <c r="Y189" s="1700">
        <f>IFERROR(VLOOKUP($A189,'2020'!$B$2:$K$170,3,FALSE),0)</f>
        <v>0</v>
      </c>
      <c r="Z189" s="1829">
        <f>IFERROR(VLOOKUP($A189,'2020'!$B$2:$K$170,4,FALSE),0)</f>
        <v>0</v>
      </c>
      <c r="AA189" s="1829">
        <f>IFERROR(VLOOKUP($A189,'2020'!$B$2:$K$170,5,FALSE),0)</f>
        <v>0</v>
      </c>
      <c r="AB189" s="1829">
        <f>IFERROR(VLOOKUP($A189,'2020'!$B$2:$K$170,8,FALSE),0)</f>
        <v>0</v>
      </c>
      <c r="AC189" s="1740">
        <f>IFERROR(VLOOKUP($A189,'2020'!$B$2:$K$170,10,FALSE),0)</f>
        <v>0</v>
      </c>
      <c r="AD189" s="1700">
        <f>IFERROR(VLOOKUP($A189,'2019'!$B$2:$K$170,3,FALSE),0)</f>
        <v>0</v>
      </c>
      <c r="AE189" s="1823">
        <f>IFERROR(VLOOKUP($A189,'2019'!$B$2:$K$170,4,FALSE),0)</f>
        <v>0</v>
      </c>
      <c r="AF189" s="1823">
        <f>IFERROR(VLOOKUP($A189,'2019'!$B$2:$K$170,5,FALSE),0)</f>
        <v>0</v>
      </c>
      <c r="AG189" s="1823">
        <f>IFERROR(VLOOKUP($A189,'2019'!$B$2:$K$170,8,FALSE),0)</f>
        <v>0</v>
      </c>
      <c r="AH189" s="1740">
        <f>IFERROR(VLOOKUP($A189,'2019'!$B$2:$K$170,10,FALSE),0)</f>
        <v>0</v>
      </c>
      <c r="AI189" s="1700">
        <f>IFERROR(VLOOKUP($A189,'2018'!$B$2:$K$170,3,FALSE),0)</f>
        <v>0</v>
      </c>
      <c r="AJ189" s="1821">
        <f>IFERROR(VLOOKUP($A189,'2018'!$B$2:$K$170,4,FALSE),0)</f>
        <v>0</v>
      </c>
      <c r="AK189" s="1821">
        <f>IFERROR(VLOOKUP($A189,'2018'!$B$2:$K$170,5,FALSE),0)</f>
        <v>0</v>
      </c>
      <c r="AL189" s="1821">
        <f>IFERROR(VLOOKUP($A189,'2018'!$B$2:$K$170,8,FALSE),0)</f>
        <v>0</v>
      </c>
      <c r="AM189" s="1740">
        <f>IFERROR(VLOOKUP($A189,'2018'!$B$2:$K$170,10,FALSE),0)</f>
        <v>0</v>
      </c>
      <c r="AN189" s="1700">
        <f>IFERROR(VLOOKUP($A189,'2017'!$B$2:$J$163,2,FALSE),0)</f>
        <v>0</v>
      </c>
      <c r="AO189" s="1815">
        <f>IFERROR(VLOOKUP($A189,'2017'!$B$2:$J$163,3,FALSE),0)</f>
        <v>0</v>
      </c>
      <c r="AP189" s="1815">
        <f>IFERROR(VLOOKUP($A189,'2017'!$B$2:$J$163,4,FALSE),0)</f>
        <v>0</v>
      </c>
      <c r="AQ189" s="1815">
        <f>IFERROR(VLOOKUP($A189,'2017'!$B$2:$J$163,7,FALSE),0)</f>
        <v>0</v>
      </c>
      <c r="AR189" s="1740">
        <f>IFERROR(VLOOKUP($A189,'2017'!$B$2:$J$163,9,FALSE),0)</f>
        <v>0</v>
      </c>
      <c r="AS189" s="1700">
        <f>IFERROR(VLOOKUP($A189,'2016'!$B$2:$K$165,3,FALSE),0)</f>
        <v>0</v>
      </c>
      <c r="AT189" s="1796">
        <f>IFERROR(VLOOKUP($A189,'2016'!$B$2:$K$165,4,FALSE),0)</f>
        <v>0</v>
      </c>
      <c r="AU189" s="1796">
        <f>IFERROR(VLOOKUP($A189,'2016'!$B$2:$K$165,5,FALSE),0)</f>
        <v>0</v>
      </c>
      <c r="AV189" s="1796">
        <f>IFERROR(VLOOKUP($A189,'2016'!$B$2:$K$165,8,FALSE),0)</f>
        <v>0</v>
      </c>
      <c r="AW189" s="1740">
        <f>IFERROR(VLOOKUP($A189,'2016'!$B$2:$K$165,10,FALSE),0)</f>
        <v>0</v>
      </c>
      <c r="AX189" s="1700">
        <f>IFERROR(VLOOKUP($A189,'2015'!$B$2:$K$165,3,FALSE),0)</f>
        <v>0</v>
      </c>
      <c r="AY189" s="1695">
        <f>IFERROR(VLOOKUP($A189,'2015'!$B$2:$K$165,4,FALSE),0)</f>
        <v>0</v>
      </c>
      <c r="AZ189" s="1695">
        <f>IFERROR(VLOOKUP($A189,'2015'!$B$2:$K$165,5,FALSE),0)</f>
        <v>0</v>
      </c>
      <c r="BA189" s="1695">
        <f>IFERROR(VLOOKUP($A189,'2015'!$B$2:$K$165,8,FALSE),0)</f>
        <v>0</v>
      </c>
      <c r="BB189" s="1740">
        <f>IFERROR(VLOOKUP($A189,'2015'!$B$2:$K$165,10,FALSE),0)</f>
        <v>0</v>
      </c>
      <c r="BC189" s="1700">
        <f>IFERROR(VLOOKUP($A189,'2014'!$B$2:$K$157,3,FALSE),0)</f>
        <v>0</v>
      </c>
      <c r="BD189" s="1691">
        <f>IFERROR(VLOOKUP($A189,'2014'!$B$2:$K$157,4,FALSE),0)</f>
        <v>0</v>
      </c>
      <c r="BE189" s="1691">
        <f>IFERROR(VLOOKUP($A189,'2014'!$B$2:$K$157,5,FALSE),0)</f>
        <v>0</v>
      </c>
      <c r="BF189" s="1691">
        <f>IFERROR(VLOOKUP($A189,'2014'!$B$2:$K$157,8,FALSE),0)</f>
        <v>0</v>
      </c>
      <c r="BG189" s="1740">
        <f>IFERROR(VLOOKUP($A189,'2014'!$B$2:$K$157,10,FALSE),0)</f>
        <v>0</v>
      </c>
      <c r="BH189" s="1700">
        <f>IFERROR(VLOOKUP($A189,'2013'!$D$4:$I$249,2,FALSE),0)</f>
        <v>0</v>
      </c>
      <c r="BI189" s="1691">
        <f>IFERROR(VLOOKUP($A189,'2013'!$D$4:$I$249,3,FALSE),0)</f>
        <v>0</v>
      </c>
      <c r="BJ189" s="1691">
        <f>IFERROR(VLOOKUP($A189,'2013'!$D$4:$I$249,4,FALSE),0)</f>
        <v>0</v>
      </c>
      <c r="BK189" s="1691">
        <f>IFERROR(VLOOKUP($A189,'2013'!$D$4:$I$249,5,FALSE),0)</f>
        <v>0</v>
      </c>
      <c r="BL189" s="1740">
        <f>IFERROR(VLOOKUP($A189,'2013'!$D$4:$I$249,6,FALSE),0)</f>
        <v>0</v>
      </c>
      <c r="BM189" s="1737">
        <f>IFERROR(VLOOKUP($A189,'2012'!$D$3:$O$172,2,FALSE),0)</f>
        <v>0</v>
      </c>
      <c r="BN189" s="1691">
        <f>IFERROR(VLOOKUP($A189,'2012'!$D$3:$O$172,3,FALSE),0)</f>
        <v>0</v>
      </c>
      <c r="BO189" s="1743">
        <f>IFERROR(VLOOKUP($A189,'2012'!$D$3:$O$172,4,FALSE),0)</f>
        <v>0</v>
      </c>
      <c r="BP189" s="1700">
        <f>IFERROR(VLOOKUP($A189,'2012'!$D$3:$O$172,5,FALSE),0)</f>
        <v>0</v>
      </c>
      <c r="BQ189" s="1691">
        <f>IFERROR(VLOOKUP($A189,'2012'!$D$3:$O$172,6,FALSE),0)</f>
        <v>0</v>
      </c>
      <c r="BR189" s="1691">
        <f>IFERROR(VLOOKUP($A189,'2012'!$D$3:$O$172,7,FALSE),0)</f>
        <v>0</v>
      </c>
      <c r="BS189" s="1691">
        <f>IFERROR(VLOOKUP($A189,'2012'!$D$3:$O$172,8,FALSE),0)</f>
        <v>0</v>
      </c>
      <c r="BT189" s="1740">
        <f>IFERROR(VLOOKUP($A189,'2012'!$D$3:$O$172,9,FALSE),0)</f>
        <v>0</v>
      </c>
      <c r="BX189" s="1700">
        <f>IFERROR(VLOOKUP($A189,'2011'!$D$4:$I$251,2,FALSE),0)</f>
        <v>0</v>
      </c>
      <c r="BY189" s="1691">
        <f>IFERROR(VLOOKUP($A189,'2011'!$D$4:$I$251,3,FALSE),0)</f>
        <v>0</v>
      </c>
      <c r="BZ189" s="1691">
        <f>IFERROR(VLOOKUP($A189,'2011'!$D$4:$I$251,4,FALSE),0)</f>
        <v>0</v>
      </c>
      <c r="CA189" s="1691">
        <f>IFERROR(VLOOKUP($A189,'2011'!$D$4:$I$251,5,FALSE),0)</f>
        <v>0</v>
      </c>
      <c r="CB189" s="1740">
        <f>IFERROR(VLOOKUP($A189,'2011'!$D$4:$I$251,6,FALSE),0)</f>
        <v>0</v>
      </c>
      <c r="CC189" s="1700">
        <f>IFERROR(VLOOKUP($A189,'2010'!$C$3:$H$234,2,FALSE),0)</f>
        <v>0</v>
      </c>
      <c r="CD189" s="1691">
        <f>IFERROR(VLOOKUP($A189,'2010'!$C$3:$H$234,3,FALSE),0)</f>
        <v>0</v>
      </c>
      <c r="CE189" s="1691">
        <f>IFERROR(VLOOKUP($A189,'2010'!$C$3:$H$234,4,FALSE),0)</f>
        <v>0</v>
      </c>
      <c r="CF189" s="1691">
        <f>IFERROR(VLOOKUP($A189,'2010'!$C$3:$H$234,5,FALSE),0)</f>
        <v>0</v>
      </c>
      <c r="CG189" s="1740">
        <f>IFERROR(VLOOKUP($A189,'2010'!$C$3:$H$234,6,FALSE),0)</f>
        <v>0</v>
      </c>
      <c r="CH189" s="1700">
        <f>IFERROR(VLOOKUP($A189,'2009'!$C$3:$H$242,2,FALSE),0)</f>
        <v>0</v>
      </c>
      <c r="CI189" s="1691">
        <f>IFERROR(VLOOKUP($A189,'2009'!$C$3:$H$242,3,FALSE),0)</f>
        <v>0</v>
      </c>
      <c r="CJ189" s="1691">
        <f>IFERROR(VLOOKUP($A189,'2009'!$C$3:$H$242,4,FALSE),0)</f>
        <v>0</v>
      </c>
      <c r="CK189" s="1691">
        <f>IFERROR(VLOOKUP($A189,'2009'!$C$3:$H$242,5,FALSE),0)</f>
        <v>0</v>
      </c>
      <c r="CL189" s="1740">
        <f>IFERROR(VLOOKUP($A189,'2009'!$C$3:$H$242,6,FALSE),0)</f>
        <v>0</v>
      </c>
      <c r="CM189" s="1700">
        <f>IFERROR(VLOOKUP($A189,'2008'!$C$3:$H$229,2,FALSE),0)</f>
        <v>0</v>
      </c>
      <c r="CN189" s="1691">
        <f>IFERROR(VLOOKUP($A189,'2008'!$C$3:$H$229,3,FALSE),0)</f>
        <v>0</v>
      </c>
      <c r="CO189" s="1691">
        <f>IFERROR(VLOOKUP($A189,'2008'!$C$3:$H$229,4,FALSE),0)</f>
        <v>0</v>
      </c>
      <c r="CP189" s="1691">
        <f>IFERROR(VLOOKUP($A189,'2008'!$C$3:$H$229,5,FALSE),0)</f>
        <v>0</v>
      </c>
      <c r="CQ189" s="1740">
        <f>IFERROR(VLOOKUP($A189,'2008'!$C$3:$H$229,6,FALSE),0)</f>
        <v>0</v>
      </c>
      <c r="CR189" s="1700">
        <f>IFERROR(VLOOKUP($A189,'2007'!$C$3:$M$238,7,FALSE),0)</f>
        <v>0</v>
      </c>
      <c r="CS189" s="1691">
        <f>IFERROR(VLOOKUP($A189,'2007'!$C$3:$M$238,8,FALSE),0)</f>
        <v>0</v>
      </c>
      <c r="CT189" s="1691">
        <f>IFERROR(VLOOKUP($A189,'2007'!$C$3:$M$238,9,FALSE),0)</f>
        <v>0</v>
      </c>
      <c r="CU189" s="1691">
        <f>IFERROR(VLOOKUP($A189,'2007'!$C$3:$M$238,10,FALSE),0)</f>
        <v>0</v>
      </c>
      <c r="CV189" s="1740">
        <f>IFERROR(VLOOKUP($A189,'2007'!$C$3:$M$238,11,FALSE),0)</f>
        <v>0</v>
      </c>
      <c r="CW189" s="1700">
        <f>IFERROR(VLOOKUP($A189,'2006'!$A$2:$F$200,2,FALSE),0)</f>
        <v>0</v>
      </c>
      <c r="CX189" s="1691">
        <f>IFERROR(VLOOKUP($A189,'2006'!$A$2:$F$200,4,FALSE),0)</f>
        <v>0</v>
      </c>
      <c r="CY189" s="1691">
        <f>IFERROR(VLOOKUP($A189,'2006'!$A$2:$F$200,5,FALSE),0)</f>
        <v>0</v>
      </c>
      <c r="CZ189" s="1740">
        <f>IFERROR(VLOOKUP($A189,'2006'!$A$2:$F$200,6,FALSE),0)</f>
        <v>0</v>
      </c>
      <c r="DA189" s="1700">
        <f>IFERROR(VLOOKUP($A189,'2005'!$C$3:$M$205,8,FALSE),0)</f>
        <v>0</v>
      </c>
      <c r="DB189" s="1691">
        <f>IFERROR(VLOOKUP($A189,'2005'!$C$3:$M$205,9,FALSE),0)</f>
        <v>0</v>
      </c>
      <c r="DC189" s="1691">
        <f>IFERROR(VLOOKUP($A189,'2005'!$C$3:$M$205,10,FALSE),0)</f>
        <v>0</v>
      </c>
      <c r="DD189" s="1740">
        <f>IFERROR(VLOOKUP($A189,'2005'!$C$3:$M$205,11,FALSE),0)</f>
        <v>0</v>
      </c>
      <c r="DE189" s="1700">
        <f>IFERROR(VLOOKUP($A189,'2004'!$C$3:$M$213,8,FALSE),0)</f>
        <v>0</v>
      </c>
      <c r="DF189" s="1691">
        <f>IFERROR(VLOOKUP($A189,'2004'!$C$3:$M$213,9,FALSE),0)</f>
        <v>0</v>
      </c>
      <c r="DG189" s="1691">
        <f>IFERROR(VLOOKUP($A189,'2004'!$C$3:$M$213,10,FALSE),0)</f>
        <v>0</v>
      </c>
      <c r="DH189" s="1740">
        <f>IFERROR(VLOOKUP($A189,'2004'!$C$3:$M$213,11,FALSE),0)</f>
        <v>0</v>
      </c>
      <c r="DI189" s="1700">
        <f>IFERROR(VLOOKUP($A189,'2003'!$C$3:$Q$214,12,FALSE),0)</f>
        <v>0</v>
      </c>
      <c r="DJ189" s="1691">
        <f>IFERROR(VLOOKUP($A189,'2003'!$C$3:$Q$214,13,FALSE),0)</f>
        <v>0</v>
      </c>
      <c r="DK189" s="1691">
        <f>IFERROR(VLOOKUP($A189,'2003'!$C$3:$Q$214,14,FALSE),0)</f>
        <v>0</v>
      </c>
      <c r="DL189" s="1740">
        <f>IFERROR(VLOOKUP($A189,'2003'!$C$3:$Q$214,15,FALSE),0)</f>
        <v>0</v>
      </c>
      <c r="DM189" s="1700">
        <f>IFERROR(VLOOKUP($A189,'2002'!$D$3:$R$214,12,FALSE),0)</f>
        <v>0</v>
      </c>
      <c r="DN189" s="1691">
        <f>IFERROR(VLOOKUP($A189,'2002'!$D$3:$R$214,13,FALSE),0)</f>
        <v>0</v>
      </c>
      <c r="DO189" s="1691">
        <f>IFERROR(VLOOKUP($A189,'2002'!$D$3:$R$214,14,FALSE),0)</f>
        <v>0</v>
      </c>
      <c r="DP189" s="1788">
        <f>IFERROR(VLOOKUP($A189,'2002'!$D$3:$R$214,15,FALSE),0)</f>
        <v>0</v>
      </c>
      <c r="DQ189" s="1700">
        <f>IFERROR(VLOOKUP($A189,'Pre 2002'!$C$3:$CK$382,84,FALSE),0)</f>
        <v>1118</v>
      </c>
      <c r="DR189" s="1695">
        <f>IFERROR(VLOOKUP($A189,'Pre 2002'!$C$3:$CK$382,85,FALSE),0)</f>
        <v>508</v>
      </c>
      <c r="DS189" s="1695">
        <f>IFERROR(VLOOKUP($A189,'Pre 2002'!$C$3:$CK$382,86,FALSE),0)</f>
        <v>17</v>
      </c>
      <c r="DT189" s="1790">
        <f>IFERROR(VLOOKUP($A189,'Pre 2002'!$C$3:$CK$382,87,FALSE),0)</f>
        <v>0.45438282647584971</v>
      </c>
      <c r="DU189" s="1741">
        <f>IFERROR(VLOOKUP(A189,'Pre 2002'!$C$3:$CG$382,83,FALSE),0)</f>
        <v>24</v>
      </c>
      <c r="DY189" s="1731"/>
    </row>
    <row r="190" spans="1:129">
      <c r="A190" s="1778" t="s">
        <v>1089</v>
      </c>
      <c r="B190" s="1562">
        <f t="shared" si="54"/>
        <v>250</v>
      </c>
      <c r="C190" s="1562">
        <f t="shared" si="55"/>
        <v>157</v>
      </c>
      <c r="D190" s="1562">
        <f t="shared" si="56"/>
        <v>16</v>
      </c>
      <c r="E190" s="1563">
        <f t="shared" si="57"/>
        <v>0.628</v>
      </c>
      <c r="F190" s="1786">
        <f t="shared" si="58"/>
        <v>4</v>
      </c>
      <c r="G190" s="1595" t="s">
        <v>2159</v>
      </c>
      <c r="H190" s="1567">
        <f t="shared" si="70"/>
        <v>4</v>
      </c>
      <c r="I190" s="1734">
        <f t="shared" si="71"/>
        <v>250</v>
      </c>
      <c r="J190" s="1734">
        <f t="shared" si="72"/>
        <v>157</v>
      </c>
      <c r="K190" s="1734">
        <f t="shared" si="73"/>
        <v>16</v>
      </c>
      <c r="L190" s="1806">
        <f t="shared" si="74"/>
        <v>0.628</v>
      </c>
      <c r="M190" s="1751"/>
      <c r="N190" s="1751"/>
      <c r="O190" s="1700">
        <f>IFERROR(VLOOKUP($A190,'2022'!$B$2:$K$174,3,FALSE),0)</f>
        <v>0</v>
      </c>
      <c r="P190" s="1858">
        <f>IFERROR(VLOOKUP($A190,'2022'!$B$2:$K$174,4,FALSE),0)</f>
        <v>0</v>
      </c>
      <c r="Q190" s="1858">
        <f>IFERROR(VLOOKUP($A190,'2022'!$B$2:$K$174,5,FALSE),0)</f>
        <v>0</v>
      </c>
      <c r="R190" s="1858">
        <f>IFERROR(VLOOKUP($A190,'2022'!$B$2:$K$174,8,FALSE),0)</f>
        <v>0</v>
      </c>
      <c r="S190" s="1740">
        <f>IFERROR(VLOOKUP($A190,'2022'!$B$2:$K$174,10,FALSE),0)</f>
        <v>0</v>
      </c>
      <c r="T190" s="1700">
        <f>IFERROR(VLOOKUP($A190,'2021'!$B$2:$K$174,3,FALSE),0)</f>
        <v>0</v>
      </c>
      <c r="U190" s="1843">
        <f>IFERROR(VLOOKUP($A190,'2021'!$B$2:$K$174,4,FALSE),0)</f>
        <v>0</v>
      </c>
      <c r="V190" s="1843">
        <f>IFERROR(VLOOKUP($A190,'2021'!$B$2:$K$174,5,FALSE),0)</f>
        <v>0</v>
      </c>
      <c r="W190" s="1843">
        <f>IFERROR(VLOOKUP($A190,'2021'!$B$2:$K$174,8,FALSE),0)</f>
        <v>0</v>
      </c>
      <c r="X190" s="1740">
        <f>IFERROR(VLOOKUP($A190,'2021'!$B$2:$K$174,10,FALSE),0)</f>
        <v>0</v>
      </c>
      <c r="Y190" s="1700">
        <f>IFERROR(VLOOKUP($A190,'2020'!$B$2:$K$170,3,FALSE),0)</f>
        <v>0</v>
      </c>
      <c r="Z190" s="1829">
        <f>IFERROR(VLOOKUP($A190,'2020'!$B$2:$K$170,4,FALSE),0)</f>
        <v>0</v>
      </c>
      <c r="AA190" s="1829">
        <f>IFERROR(VLOOKUP($A190,'2020'!$B$2:$K$170,5,FALSE),0)</f>
        <v>0</v>
      </c>
      <c r="AB190" s="1829">
        <f>IFERROR(VLOOKUP($A190,'2020'!$B$2:$K$170,8,FALSE),0)</f>
        <v>0</v>
      </c>
      <c r="AC190" s="1740">
        <f>IFERROR(VLOOKUP($A190,'2020'!$B$2:$K$170,10,FALSE),0)</f>
        <v>0</v>
      </c>
      <c r="AD190" s="1700">
        <f>IFERROR(VLOOKUP($A190,'2019'!$B$2:$K$170,3,FALSE),0)</f>
        <v>0</v>
      </c>
      <c r="AE190" s="1823">
        <f>IFERROR(VLOOKUP($A190,'2019'!$B$2:$K$170,4,FALSE),0)</f>
        <v>0</v>
      </c>
      <c r="AF190" s="1823">
        <f>IFERROR(VLOOKUP($A190,'2019'!$B$2:$K$170,5,FALSE),0)</f>
        <v>0</v>
      </c>
      <c r="AG190" s="1823">
        <f>IFERROR(VLOOKUP($A190,'2019'!$B$2:$K$170,8,FALSE),0)</f>
        <v>0</v>
      </c>
      <c r="AH190" s="1740">
        <f>IFERROR(VLOOKUP($A190,'2019'!$B$2:$K$170,10,FALSE),0)</f>
        <v>0</v>
      </c>
      <c r="AI190" s="1700">
        <f>IFERROR(VLOOKUP($A190,'2018'!$B$2:$K$170,3,FALSE),0)</f>
        <v>0</v>
      </c>
      <c r="AJ190" s="1821">
        <f>IFERROR(VLOOKUP($A190,'2018'!$B$2:$K$170,4,FALSE),0)</f>
        <v>0</v>
      </c>
      <c r="AK190" s="1821">
        <f>IFERROR(VLOOKUP($A190,'2018'!$B$2:$K$170,5,FALSE),0)</f>
        <v>0</v>
      </c>
      <c r="AL190" s="1821">
        <f>IFERROR(VLOOKUP($A190,'2018'!$B$2:$K$170,8,FALSE),0)</f>
        <v>0</v>
      </c>
      <c r="AM190" s="1740">
        <f>IFERROR(VLOOKUP($A190,'2018'!$B$2:$K$170,10,FALSE),0)</f>
        <v>0</v>
      </c>
      <c r="AN190" s="1700">
        <f>IFERROR(VLOOKUP($A190,'2017'!$B$2:$J$163,2,FALSE),0)</f>
        <v>0</v>
      </c>
      <c r="AO190" s="1815">
        <f>IFERROR(VLOOKUP($A190,'2017'!$B$2:$J$163,3,FALSE),0)</f>
        <v>0</v>
      </c>
      <c r="AP190" s="1815">
        <f>IFERROR(VLOOKUP($A190,'2017'!$B$2:$J$163,4,FALSE),0)</f>
        <v>0</v>
      </c>
      <c r="AQ190" s="1815">
        <f>IFERROR(VLOOKUP($A190,'2017'!$B$2:$J$163,7,FALSE),0)</f>
        <v>0</v>
      </c>
      <c r="AR190" s="1740">
        <f>IFERROR(VLOOKUP($A190,'2017'!$B$2:$J$163,9,FALSE),0)</f>
        <v>0</v>
      </c>
      <c r="AS190" s="1700">
        <f>IFERROR(VLOOKUP($A190,'2016'!$B$2:$K$165,3,FALSE),0)</f>
        <v>0</v>
      </c>
      <c r="AT190" s="1796">
        <f>IFERROR(VLOOKUP($A190,'2016'!$B$2:$K$165,4,FALSE),0)</f>
        <v>0</v>
      </c>
      <c r="AU190" s="1796">
        <f>IFERROR(VLOOKUP($A190,'2016'!$B$2:$K$165,5,FALSE),0)</f>
        <v>0</v>
      </c>
      <c r="AV190" s="1796">
        <f>IFERROR(VLOOKUP($A190,'2016'!$B$2:$K$165,8,FALSE),0)</f>
        <v>0</v>
      </c>
      <c r="AW190" s="1740">
        <f>IFERROR(VLOOKUP($A190,'2016'!$B$2:$K$165,10,FALSE),0)</f>
        <v>0</v>
      </c>
      <c r="AX190" s="1700">
        <f>IFERROR(VLOOKUP($A190,'2015'!$B$2:$K$165,3,FALSE),0)</f>
        <v>0</v>
      </c>
      <c r="AY190" s="1695">
        <f>IFERROR(VLOOKUP($A190,'2015'!$B$2:$K$165,4,FALSE),0)</f>
        <v>0</v>
      </c>
      <c r="AZ190" s="1695">
        <f>IFERROR(VLOOKUP($A190,'2015'!$B$2:$K$165,5,FALSE),0)</f>
        <v>0</v>
      </c>
      <c r="BA190" s="1695">
        <f>IFERROR(VLOOKUP($A190,'2015'!$B$2:$K$165,8,FALSE),0)</f>
        <v>0</v>
      </c>
      <c r="BB190" s="1740">
        <f>IFERROR(VLOOKUP($A190,'2015'!$B$2:$K$165,10,FALSE),0)</f>
        <v>0</v>
      </c>
      <c r="BC190" s="1700">
        <f>IFERROR(VLOOKUP($A190,'2014'!$B$2:$K$157,3,FALSE),0)</f>
        <v>0</v>
      </c>
      <c r="BD190" s="1691">
        <f>IFERROR(VLOOKUP($A190,'2014'!$B$2:$K$157,4,FALSE),0)</f>
        <v>0</v>
      </c>
      <c r="BE190" s="1691">
        <f>IFERROR(VLOOKUP($A190,'2014'!$B$2:$K$157,5,FALSE),0)</f>
        <v>0</v>
      </c>
      <c r="BF190" s="1691">
        <f>IFERROR(VLOOKUP($A190,'2014'!$B$2:$K$157,8,FALSE),0)</f>
        <v>0</v>
      </c>
      <c r="BG190" s="1740">
        <f>IFERROR(VLOOKUP($A190,'2014'!$B$2:$K$157,10,FALSE),0)</f>
        <v>0</v>
      </c>
      <c r="BH190" s="1700">
        <f>IFERROR(VLOOKUP($A190,'2013'!$D$4:$I$249,2,FALSE),0)</f>
        <v>0</v>
      </c>
      <c r="BI190" s="1691">
        <f>IFERROR(VLOOKUP($A190,'2013'!$D$4:$I$249,3,FALSE),0)</f>
        <v>0</v>
      </c>
      <c r="BJ190" s="1691">
        <f>IFERROR(VLOOKUP($A190,'2013'!$D$4:$I$249,4,FALSE),0)</f>
        <v>0</v>
      </c>
      <c r="BK190" s="1691">
        <f>IFERROR(VLOOKUP($A190,'2013'!$D$4:$I$249,5,FALSE),0)</f>
        <v>0</v>
      </c>
      <c r="BL190" s="1740">
        <f>IFERROR(VLOOKUP($A190,'2013'!$D$4:$I$249,6,FALSE),0)</f>
        <v>0</v>
      </c>
      <c r="BM190" s="1737">
        <f>IFERROR(VLOOKUP($A190,'2012'!$D$3:$O$172,2,FALSE),0)</f>
        <v>0</v>
      </c>
      <c r="BN190" s="1691">
        <f>IFERROR(VLOOKUP($A190,'2012'!$D$3:$O$172,3,FALSE),0)</f>
        <v>0</v>
      </c>
      <c r="BO190" s="1743">
        <f>IFERROR(VLOOKUP($A190,'2012'!$D$3:$O$172,4,FALSE),0)</f>
        <v>0</v>
      </c>
      <c r="BP190" s="1700">
        <f>IFERROR(VLOOKUP($A190,'2012'!$D$3:$O$172,5,FALSE),0)</f>
        <v>0</v>
      </c>
      <c r="BQ190" s="1691">
        <f>IFERROR(VLOOKUP($A190,'2012'!$D$3:$O$172,6,FALSE),0)</f>
        <v>0</v>
      </c>
      <c r="BR190" s="1691">
        <f>IFERROR(VLOOKUP($A190,'2012'!$D$3:$O$172,7,FALSE),0)</f>
        <v>0</v>
      </c>
      <c r="BS190" s="1691">
        <f>IFERROR(VLOOKUP($A190,'2012'!$D$3:$O$172,8,FALSE),0)</f>
        <v>0</v>
      </c>
      <c r="BT190" s="1740">
        <f>IFERROR(VLOOKUP($A190,'2012'!$D$3:$O$172,9,FALSE),0)</f>
        <v>0</v>
      </c>
      <c r="BX190" s="1700">
        <f>IFERROR(VLOOKUP($A190,'2011'!$D$4:$I$251,2,FALSE),0)</f>
        <v>0</v>
      </c>
      <c r="BY190" s="1691">
        <f>IFERROR(VLOOKUP($A190,'2011'!$D$4:$I$251,3,FALSE),0)</f>
        <v>0</v>
      </c>
      <c r="BZ190" s="1691">
        <f>IFERROR(VLOOKUP($A190,'2011'!$D$4:$I$251,4,FALSE),0)</f>
        <v>0</v>
      </c>
      <c r="CA190" s="1691">
        <f>IFERROR(VLOOKUP($A190,'2011'!$D$4:$I$251,5,FALSE),0)</f>
        <v>0</v>
      </c>
      <c r="CB190" s="1740">
        <f>IFERROR(VLOOKUP($A190,'2011'!$D$4:$I$251,6,FALSE),0)</f>
        <v>0</v>
      </c>
      <c r="CC190" s="1700">
        <f>IFERROR(VLOOKUP($A190,'2010'!$C$3:$H$234,2,FALSE),0)</f>
        <v>0</v>
      </c>
      <c r="CD190" s="1691">
        <f>IFERROR(VLOOKUP($A190,'2010'!$C$3:$H$234,3,FALSE),0)</f>
        <v>0</v>
      </c>
      <c r="CE190" s="1691">
        <f>IFERROR(VLOOKUP($A190,'2010'!$C$3:$H$234,4,FALSE),0)</f>
        <v>0</v>
      </c>
      <c r="CF190" s="1691">
        <f>IFERROR(VLOOKUP($A190,'2010'!$C$3:$H$234,5,FALSE),0)</f>
        <v>0</v>
      </c>
      <c r="CG190" s="1740">
        <f>IFERROR(VLOOKUP($A190,'2010'!$C$3:$H$234,6,FALSE),0)</f>
        <v>0</v>
      </c>
      <c r="CH190" s="1700">
        <f>IFERROR(VLOOKUP($A190,'2009'!$C$3:$H$242,2,FALSE),0)</f>
        <v>0</v>
      </c>
      <c r="CI190" s="1691">
        <f>IFERROR(VLOOKUP($A190,'2009'!$C$3:$H$242,3,FALSE),0)</f>
        <v>0</v>
      </c>
      <c r="CJ190" s="1691">
        <f>IFERROR(VLOOKUP($A190,'2009'!$C$3:$H$242,4,FALSE),0)</f>
        <v>0</v>
      </c>
      <c r="CK190" s="1691">
        <f>IFERROR(VLOOKUP($A190,'2009'!$C$3:$H$242,5,FALSE),0)</f>
        <v>0</v>
      </c>
      <c r="CL190" s="1740">
        <f>IFERROR(VLOOKUP($A190,'2009'!$C$3:$H$242,6,FALSE),0)</f>
        <v>0</v>
      </c>
      <c r="CM190" s="1700">
        <f>IFERROR(VLOOKUP($A190,'2008'!$C$3:$H$229,2,FALSE),0)</f>
        <v>0</v>
      </c>
      <c r="CN190" s="1691">
        <f>IFERROR(VLOOKUP($A190,'2008'!$C$3:$H$229,3,FALSE),0)</f>
        <v>0</v>
      </c>
      <c r="CO190" s="1691">
        <f>IFERROR(VLOOKUP($A190,'2008'!$C$3:$H$229,4,FALSE),0)</f>
        <v>0</v>
      </c>
      <c r="CP190" s="1691">
        <f>IFERROR(VLOOKUP($A190,'2008'!$C$3:$H$229,5,FALSE),0)</f>
        <v>0</v>
      </c>
      <c r="CQ190" s="1740">
        <f>IFERROR(VLOOKUP($A190,'2008'!$C$3:$H$229,6,FALSE),0)</f>
        <v>0</v>
      </c>
      <c r="CR190" s="1700">
        <f>IFERROR(VLOOKUP($A190,'2007'!$C$3:$M$238,7,FALSE),0)</f>
        <v>0</v>
      </c>
      <c r="CS190" s="1691">
        <f>IFERROR(VLOOKUP($A190,'2007'!$C$3:$M$238,8,FALSE),0)</f>
        <v>0</v>
      </c>
      <c r="CT190" s="1691">
        <f>IFERROR(VLOOKUP($A190,'2007'!$C$3:$M$238,9,FALSE),0)</f>
        <v>0</v>
      </c>
      <c r="CU190" s="1691">
        <f>IFERROR(VLOOKUP($A190,'2007'!$C$3:$M$238,10,FALSE),0)</f>
        <v>0</v>
      </c>
      <c r="CV190" s="1740">
        <f>IFERROR(VLOOKUP($A190,'2007'!$C$3:$M$238,11,FALSE),0)</f>
        <v>0</v>
      </c>
      <c r="CW190" s="1700">
        <f>IFERROR(VLOOKUP($A190,'2006'!$A$2:$F$200,2,FALSE),0)</f>
        <v>0</v>
      </c>
      <c r="CX190" s="1691">
        <f>IFERROR(VLOOKUP($A190,'2006'!$A$2:$F$200,4,FALSE),0)</f>
        <v>0</v>
      </c>
      <c r="CY190" s="1691">
        <f>IFERROR(VLOOKUP($A190,'2006'!$A$2:$F$200,5,FALSE),0)</f>
        <v>0</v>
      </c>
      <c r="CZ190" s="1740">
        <f>IFERROR(VLOOKUP($A190,'2006'!$A$2:$F$200,6,FALSE),0)</f>
        <v>0</v>
      </c>
      <c r="DA190" s="1700">
        <f>IFERROR(VLOOKUP($A190,'2005'!$C$3:$M$205,8,FALSE),0)</f>
        <v>0</v>
      </c>
      <c r="DB190" s="1691">
        <f>IFERROR(VLOOKUP($A190,'2005'!$C$3:$M$205,9,FALSE),0)</f>
        <v>0</v>
      </c>
      <c r="DC190" s="1691">
        <f>IFERROR(VLOOKUP($A190,'2005'!$C$3:$M$205,10,FALSE),0)</f>
        <v>0</v>
      </c>
      <c r="DD190" s="1740">
        <f>IFERROR(VLOOKUP($A190,'2005'!$C$3:$M$205,11,FALSE),0)</f>
        <v>0</v>
      </c>
      <c r="DE190" s="1700">
        <f>IFERROR(VLOOKUP($A190,'2004'!$C$3:$M$213,8,FALSE),0)</f>
        <v>0</v>
      </c>
      <c r="DF190" s="1691">
        <f>IFERROR(VLOOKUP($A190,'2004'!$C$3:$M$213,9,FALSE),0)</f>
        <v>0</v>
      </c>
      <c r="DG190" s="1691">
        <f>IFERROR(VLOOKUP($A190,'2004'!$C$3:$M$213,10,FALSE),0)</f>
        <v>0</v>
      </c>
      <c r="DH190" s="1740">
        <f>IFERROR(VLOOKUP($A190,'2004'!$C$3:$M$213,11,FALSE),0)</f>
        <v>0</v>
      </c>
      <c r="DI190" s="1700">
        <f>IFERROR(VLOOKUP($A190,'2003'!$C$3:$Q$214,12,FALSE),0)</f>
        <v>0</v>
      </c>
      <c r="DJ190" s="1691">
        <f>IFERROR(VLOOKUP($A190,'2003'!$C$3:$Q$214,13,FALSE),0)</f>
        <v>0</v>
      </c>
      <c r="DK190" s="1691">
        <f>IFERROR(VLOOKUP($A190,'2003'!$C$3:$Q$214,14,FALSE),0)</f>
        <v>0</v>
      </c>
      <c r="DL190" s="1740">
        <f>IFERROR(VLOOKUP($A190,'2003'!$C$3:$Q$214,15,FALSE),0)</f>
        <v>0</v>
      </c>
      <c r="DM190" s="1700">
        <f>IFERROR(VLOOKUP($A190,'2002'!$D$3:$R$214,12,FALSE),0)</f>
        <v>0</v>
      </c>
      <c r="DN190" s="1691">
        <f>IFERROR(VLOOKUP($A190,'2002'!$D$3:$R$214,13,FALSE),0)</f>
        <v>0</v>
      </c>
      <c r="DO190" s="1691">
        <f>IFERROR(VLOOKUP($A190,'2002'!$D$3:$R$214,14,FALSE),0)</f>
        <v>0</v>
      </c>
      <c r="DP190" s="1788">
        <f>IFERROR(VLOOKUP($A190,'2002'!$D$3:$R$214,15,FALSE),0)</f>
        <v>0</v>
      </c>
      <c r="DQ190" s="1700">
        <f>IFERROR(VLOOKUP($A190,'Pre 2002'!$C$3:$CK$382,84,FALSE),0)</f>
        <v>250</v>
      </c>
      <c r="DR190" s="1695">
        <f>IFERROR(VLOOKUP($A190,'Pre 2002'!$C$3:$CK$382,85,FALSE),0)</f>
        <v>157</v>
      </c>
      <c r="DS190" s="1695">
        <f>IFERROR(VLOOKUP($A190,'Pre 2002'!$C$3:$CK$382,86,FALSE),0)</f>
        <v>16</v>
      </c>
      <c r="DT190" s="1790">
        <f>IFERROR(VLOOKUP($A190,'Pre 2002'!$C$3:$CK$382,87,FALSE),0)</f>
        <v>0.628</v>
      </c>
      <c r="DU190" s="1741">
        <f>IFERROR(VLOOKUP(A190,'Pre 2002'!$C$3:$CG$382,83,FALSE),0)</f>
        <v>4</v>
      </c>
      <c r="DY190" s="1731"/>
    </row>
    <row r="191" spans="1:129">
      <c r="A191" s="1779" t="s">
        <v>2234</v>
      </c>
      <c r="B191" s="1562">
        <f t="shared" si="54"/>
        <v>226</v>
      </c>
      <c r="C191" s="1562">
        <f t="shared" si="55"/>
        <v>138</v>
      </c>
      <c r="D191" s="1562">
        <f t="shared" si="56"/>
        <v>16</v>
      </c>
      <c r="E191" s="1563">
        <f t="shared" si="57"/>
        <v>0.61061946902654862</v>
      </c>
      <c r="F191" s="1786">
        <f t="shared" si="58"/>
        <v>4</v>
      </c>
      <c r="G191" s="1595">
        <v>2017</v>
      </c>
      <c r="H191" s="1817"/>
      <c r="I191" s="1734"/>
      <c r="J191" s="1734"/>
      <c r="K191" s="1734"/>
      <c r="L191" s="1734"/>
      <c r="M191" s="1751"/>
      <c r="N191" s="1751"/>
      <c r="O191" s="1700">
        <f>IFERROR(VLOOKUP($A191,'2022'!$B$2:$K$174,3,FALSE),0)</f>
        <v>0</v>
      </c>
      <c r="P191" s="1858">
        <f>IFERROR(VLOOKUP($A191,'2022'!$B$2:$K$174,4,FALSE),0)</f>
        <v>0</v>
      </c>
      <c r="Q191" s="1858">
        <f>IFERROR(VLOOKUP($A191,'2022'!$B$2:$K$174,5,FALSE),0)</f>
        <v>0</v>
      </c>
      <c r="R191" s="1858">
        <f>IFERROR(VLOOKUP($A191,'2022'!$B$2:$K$174,8,FALSE),0)</f>
        <v>0</v>
      </c>
      <c r="S191" s="1740">
        <f>IFERROR(VLOOKUP($A191,'2022'!$B$2:$K$174,10,FALSE),0)</f>
        <v>0</v>
      </c>
      <c r="T191" s="1700">
        <f>IFERROR(VLOOKUP($A191,'2021'!$B$2:$K$174,3,FALSE),0)</f>
        <v>0</v>
      </c>
      <c r="U191" s="1843">
        <f>IFERROR(VLOOKUP($A191,'2021'!$B$2:$K$174,4,FALSE),0)</f>
        <v>0</v>
      </c>
      <c r="V191" s="1843">
        <f>IFERROR(VLOOKUP($A191,'2021'!$B$2:$K$174,5,FALSE),0)</f>
        <v>0</v>
      </c>
      <c r="W191" s="1843">
        <f>IFERROR(VLOOKUP($A191,'2021'!$B$2:$K$174,8,FALSE),0)</f>
        <v>0</v>
      </c>
      <c r="X191" s="1740">
        <f>IFERROR(VLOOKUP($A191,'2021'!$B$2:$K$174,10,FALSE),0)</f>
        <v>0</v>
      </c>
      <c r="Y191" s="1700">
        <f>IFERROR(VLOOKUP($A191,'2020'!$B$2:$K$170,3,FALSE),0)</f>
        <v>56</v>
      </c>
      <c r="Z191" s="1829">
        <f>IFERROR(VLOOKUP($A191,'2020'!$B$2:$K$170,4,FALSE),0)</f>
        <v>18</v>
      </c>
      <c r="AA191" s="1829">
        <f>IFERROR(VLOOKUP($A191,'2020'!$B$2:$K$170,5,FALSE),0)</f>
        <v>34</v>
      </c>
      <c r="AB191" s="1829">
        <f>IFERROR(VLOOKUP($A191,'2020'!$B$2:$K$170,8,FALSE),0)</f>
        <v>9</v>
      </c>
      <c r="AC191" s="1740">
        <f>IFERROR(VLOOKUP($A191,'2020'!$B$2:$K$170,10,FALSE),0)</f>
        <v>0.60699999999999998</v>
      </c>
      <c r="AD191" s="1700">
        <f>IFERROR(VLOOKUP($A191,'2019'!$B$2:$K$170,3,FALSE),0)</f>
        <v>59</v>
      </c>
      <c r="AE191" s="1823">
        <f>IFERROR(VLOOKUP($A191,'2019'!$B$2:$K$170,4,FALSE),0)</f>
        <v>24</v>
      </c>
      <c r="AF191" s="1823">
        <f>IFERROR(VLOOKUP($A191,'2019'!$B$2:$K$170,5,FALSE),0)</f>
        <v>35</v>
      </c>
      <c r="AG191" s="1823">
        <f>IFERROR(VLOOKUP($A191,'2019'!$B$2:$K$170,8,FALSE),0)</f>
        <v>6</v>
      </c>
      <c r="AH191" s="1740">
        <f>IFERROR(VLOOKUP($A191,'2019'!$B$2:$K$170,10,FALSE),0)</f>
        <v>0.59299999999999997</v>
      </c>
      <c r="AI191" s="1700">
        <f>IFERROR(VLOOKUP($A191,'2018'!$B$2:$K$170,3,FALSE),0)</f>
        <v>68</v>
      </c>
      <c r="AJ191" s="1821">
        <f>IFERROR(VLOOKUP($A191,'2018'!$B$2:$K$170,4,FALSE),0)</f>
        <v>36</v>
      </c>
      <c r="AK191" s="1821">
        <f>IFERROR(VLOOKUP($A191,'2018'!$B$2:$K$170,5,FALSE),0)</f>
        <v>42</v>
      </c>
      <c r="AL191" s="1821">
        <f>IFERROR(VLOOKUP($A191,'2018'!$B$2:$K$170,8,FALSE),0)</f>
        <v>1</v>
      </c>
      <c r="AM191" s="1740">
        <f>IFERROR(VLOOKUP($A191,'2018'!$B$2:$K$170,10,FALSE),0)</f>
        <v>0.61799999999999999</v>
      </c>
      <c r="AN191" s="1700">
        <f>IFERROR(VLOOKUP($A191,'2017'!$B$2:$J$163,2,FALSE),0)</f>
        <v>43</v>
      </c>
      <c r="AO191" s="1815">
        <f>IFERROR(VLOOKUP($A191,'2017'!$B$2:$J$163,3,FALSE),0)</f>
        <v>11</v>
      </c>
      <c r="AP191" s="1815">
        <f>IFERROR(VLOOKUP($A191,'2017'!$B$2:$J$163,4,FALSE),0)</f>
        <v>27</v>
      </c>
      <c r="AQ191" s="1815">
        <f>IFERROR(VLOOKUP($A191,'2017'!$B$2:$J$163,7,FALSE),0)</f>
        <v>0</v>
      </c>
      <c r="AR191" s="1740">
        <f>IFERROR(VLOOKUP($A191,'2017'!$B$2:$J$163,9,FALSE),0)</f>
        <v>0.62790697674418605</v>
      </c>
      <c r="AS191" s="1700">
        <f>IFERROR(VLOOKUP($A191,'2016'!$B$2:$K$165,3,FALSE),0)</f>
        <v>0</v>
      </c>
      <c r="AT191" s="1796">
        <f>IFERROR(VLOOKUP($A191,'2016'!$B$2:$K$165,4,FALSE),0)</f>
        <v>0</v>
      </c>
      <c r="AU191" s="1796">
        <f>IFERROR(VLOOKUP($A191,'2016'!$B$2:$K$165,5,FALSE),0)</f>
        <v>0</v>
      </c>
      <c r="AV191" s="1796">
        <f>IFERROR(VLOOKUP($A191,'2016'!$B$2:$K$165,8,FALSE),0)</f>
        <v>0</v>
      </c>
      <c r="AW191" s="1740">
        <f>IFERROR(VLOOKUP($A191,'2016'!$B$2:$K$165,10,FALSE),0)</f>
        <v>0</v>
      </c>
      <c r="AX191" s="1700">
        <f>IFERROR(VLOOKUP($A191,'2015'!$B$2:$K$165,3,FALSE),0)</f>
        <v>0</v>
      </c>
      <c r="AY191" s="1695">
        <f>IFERROR(VLOOKUP($A191,'2015'!$B$2:$K$165,4,FALSE),0)</f>
        <v>0</v>
      </c>
      <c r="AZ191" s="1695">
        <f>IFERROR(VLOOKUP($A191,'2015'!$B$2:$K$165,5,FALSE),0)</f>
        <v>0</v>
      </c>
      <c r="BA191" s="1695">
        <f>IFERROR(VLOOKUP($A191,'2015'!$B$2:$K$165,8,FALSE),0)</f>
        <v>0</v>
      </c>
      <c r="BB191" s="1740">
        <f>IFERROR(VLOOKUP($A191,'2015'!$B$2:$K$165,10,FALSE),0)</f>
        <v>0</v>
      </c>
      <c r="BC191" s="1700">
        <f>IFERROR(VLOOKUP($A191,'2014'!$B$2:$K$157,3,FALSE),0)</f>
        <v>0</v>
      </c>
      <c r="BD191" s="1691">
        <f>IFERROR(VLOOKUP($A191,'2014'!$B$2:$K$157,4,FALSE),0)</f>
        <v>0</v>
      </c>
      <c r="BE191" s="1691">
        <f>IFERROR(VLOOKUP($A191,'2014'!$B$2:$K$157,5,FALSE),0)</f>
        <v>0</v>
      </c>
      <c r="BF191" s="1691">
        <f>IFERROR(VLOOKUP($A191,'2014'!$B$2:$K$157,8,FALSE),0)</f>
        <v>0</v>
      </c>
      <c r="BG191" s="1740">
        <f>IFERROR(VLOOKUP($A191,'2014'!$B$2:$K$157,10,FALSE),0)</f>
        <v>0</v>
      </c>
      <c r="BH191" s="1700">
        <f>IFERROR(VLOOKUP($A191,'2013'!$D$4:$I$249,2,FALSE),0)</f>
        <v>0</v>
      </c>
      <c r="BI191" s="1691">
        <f>IFERROR(VLOOKUP($A191,'2013'!$D$4:$I$249,3,FALSE),0)</f>
        <v>0</v>
      </c>
      <c r="BJ191" s="1691">
        <f>IFERROR(VLOOKUP($A191,'2013'!$D$4:$I$249,4,FALSE),0)</f>
        <v>0</v>
      </c>
      <c r="BK191" s="1691">
        <f>IFERROR(VLOOKUP($A191,'2013'!$D$4:$I$249,5,FALSE),0)</f>
        <v>0</v>
      </c>
      <c r="BL191" s="1740">
        <f>IFERROR(VLOOKUP($A191,'2013'!$D$4:$I$249,6,FALSE),0)</f>
        <v>0</v>
      </c>
      <c r="BM191" s="1737">
        <f>IFERROR(VLOOKUP($A191,'2012'!$D$3:$O$172,2,FALSE),0)</f>
        <v>0</v>
      </c>
      <c r="BN191" s="1691">
        <f>IFERROR(VLOOKUP($A191,'2012'!$D$3:$O$172,3,FALSE),0)</f>
        <v>0</v>
      </c>
      <c r="BO191" s="1743">
        <f>IFERROR(VLOOKUP($A191,'2012'!$D$3:$O$172,4,FALSE),0)</f>
        <v>0</v>
      </c>
      <c r="BP191" s="1700">
        <f>IFERROR(VLOOKUP($A191,'2012'!$D$3:$O$172,5,FALSE),0)</f>
        <v>0</v>
      </c>
      <c r="BQ191" s="1691">
        <f>IFERROR(VLOOKUP($A191,'2012'!$D$3:$O$172,6,FALSE),0)</f>
        <v>0</v>
      </c>
      <c r="BR191" s="1691">
        <f>IFERROR(VLOOKUP($A191,'2012'!$D$3:$O$172,7,FALSE),0)</f>
        <v>0</v>
      </c>
      <c r="BS191" s="1691">
        <f>IFERROR(VLOOKUP($A191,'2012'!$D$3:$O$172,8,FALSE),0)</f>
        <v>0</v>
      </c>
      <c r="BT191" s="1740">
        <f>IFERROR(VLOOKUP($A191,'2012'!$D$3:$O$172,9,FALSE),0)</f>
        <v>0</v>
      </c>
      <c r="BX191" s="1700">
        <f>IFERROR(VLOOKUP($A191,'2011'!$D$4:$I$251,2,FALSE),0)</f>
        <v>0</v>
      </c>
      <c r="BY191" s="1691">
        <f>IFERROR(VLOOKUP($A191,'2011'!$D$4:$I$251,3,FALSE),0)</f>
        <v>0</v>
      </c>
      <c r="BZ191" s="1691">
        <f>IFERROR(VLOOKUP($A191,'2011'!$D$4:$I$251,4,FALSE),0)</f>
        <v>0</v>
      </c>
      <c r="CA191" s="1691">
        <f>IFERROR(VLOOKUP($A191,'2011'!$D$4:$I$251,5,FALSE),0)</f>
        <v>0</v>
      </c>
      <c r="CB191" s="1740">
        <f>IFERROR(VLOOKUP($A191,'2011'!$D$4:$I$251,6,FALSE),0)</f>
        <v>0</v>
      </c>
      <c r="CC191" s="1700">
        <f>IFERROR(VLOOKUP($A191,'2010'!$C$3:$H$234,2,FALSE),0)</f>
        <v>0</v>
      </c>
      <c r="CD191" s="1691">
        <f>IFERROR(VLOOKUP($A191,'2010'!$C$3:$H$234,3,FALSE),0)</f>
        <v>0</v>
      </c>
      <c r="CE191" s="1691">
        <f>IFERROR(VLOOKUP($A191,'2010'!$C$3:$H$234,4,FALSE),0)</f>
        <v>0</v>
      </c>
      <c r="CF191" s="1691">
        <f>IFERROR(VLOOKUP($A191,'2010'!$C$3:$H$234,5,FALSE),0)</f>
        <v>0</v>
      </c>
      <c r="CG191" s="1740">
        <f>IFERROR(VLOOKUP($A191,'2010'!$C$3:$H$234,6,FALSE),0)</f>
        <v>0</v>
      </c>
      <c r="CH191" s="1700">
        <f>IFERROR(VLOOKUP($A191,'2009'!$C$3:$H$242,2,FALSE),0)</f>
        <v>0</v>
      </c>
      <c r="CI191" s="1691">
        <f>IFERROR(VLOOKUP($A191,'2009'!$C$3:$H$242,3,FALSE),0)</f>
        <v>0</v>
      </c>
      <c r="CJ191" s="1691">
        <f>IFERROR(VLOOKUP($A191,'2009'!$C$3:$H$242,4,FALSE),0)</f>
        <v>0</v>
      </c>
      <c r="CK191" s="1691">
        <f>IFERROR(VLOOKUP($A191,'2009'!$C$3:$H$242,5,FALSE),0)</f>
        <v>0</v>
      </c>
      <c r="CL191" s="1740">
        <f>IFERROR(VLOOKUP($A191,'2009'!$C$3:$H$242,6,FALSE),0)</f>
        <v>0</v>
      </c>
      <c r="CM191" s="1700">
        <f>IFERROR(VLOOKUP($A191,'2008'!$C$3:$H$229,2,FALSE),0)</f>
        <v>0</v>
      </c>
      <c r="CN191" s="1691">
        <f>IFERROR(VLOOKUP($A191,'2008'!$C$3:$H$229,3,FALSE),0)</f>
        <v>0</v>
      </c>
      <c r="CO191" s="1691">
        <f>IFERROR(VLOOKUP($A191,'2008'!$C$3:$H$229,4,FALSE),0)</f>
        <v>0</v>
      </c>
      <c r="CP191" s="1691">
        <f>IFERROR(VLOOKUP($A191,'2008'!$C$3:$H$229,5,FALSE),0)</f>
        <v>0</v>
      </c>
      <c r="CQ191" s="1740">
        <f>IFERROR(VLOOKUP($A191,'2008'!$C$3:$H$229,6,FALSE),0)</f>
        <v>0</v>
      </c>
      <c r="CR191" s="1700">
        <f>IFERROR(VLOOKUP($A191,'2007'!$C$3:$M$238,7,FALSE),0)</f>
        <v>0</v>
      </c>
      <c r="CS191" s="1691">
        <f>IFERROR(VLOOKUP($A191,'2007'!$C$3:$M$238,8,FALSE),0)</f>
        <v>0</v>
      </c>
      <c r="CT191" s="1691">
        <f>IFERROR(VLOOKUP($A191,'2007'!$C$3:$M$238,9,FALSE),0)</f>
        <v>0</v>
      </c>
      <c r="CU191" s="1691">
        <f>IFERROR(VLOOKUP($A191,'2007'!$C$3:$M$238,10,FALSE),0)</f>
        <v>0</v>
      </c>
      <c r="CV191" s="1740">
        <f>IFERROR(VLOOKUP($A191,'2007'!$C$3:$M$238,11,FALSE),0)</f>
        <v>0</v>
      </c>
      <c r="CW191" s="1700">
        <f>IFERROR(VLOOKUP($A191,'2006'!$A$2:$F$200,2,FALSE),0)</f>
        <v>0</v>
      </c>
      <c r="CX191" s="1691">
        <f>IFERROR(VLOOKUP($A191,'2006'!$A$2:$F$200,4,FALSE),0)</f>
        <v>0</v>
      </c>
      <c r="CY191" s="1691">
        <f>IFERROR(VLOOKUP($A191,'2006'!$A$2:$F$200,5,FALSE),0)</f>
        <v>0</v>
      </c>
      <c r="CZ191" s="1740">
        <f>IFERROR(VLOOKUP($A191,'2006'!$A$2:$F$200,6,FALSE),0)</f>
        <v>0</v>
      </c>
      <c r="DA191" s="1700">
        <f>IFERROR(VLOOKUP($A191,'2005'!$C$3:$M$205,8,FALSE),0)</f>
        <v>0</v>
      </c>
      <c r="DB191" s="1691">
        <f>IFERROR(VLOOKUP($A191,'2005'!$C$3:$M$205,9,FALSE),0)</f>
        <v>0</v>
      </c>
      <c r="DC191" s="1691">
        <f>IFERROR(VLOOKUP($A191,'2005'!$C$3:$M$205,10,FALSE),0)</f>
        <v>0</v>
      </c>
      <c r="DD191" s="1740">
        <f>IFERROR(VLOOKUP($A191,'2005'!$C$3:$M$205,11,FALSE),0)</f>
        <v>0</v>
      </c>
      <c r="DE191" s="1700">
        <f>IFERROR(VLOOKUP($A191,'2004'!$C$3:$M$213,8,FALSE),0)</f>
        <v>0</v>
      </c>
      <c r="DF191" s="1691">
        <f>IFERROR(VLOOKUP($A191,'2004'!$C$3:$M$213,9,FALSE),0)</f>
        <v>0</v>
      </c>
      <c r="DG191" s="1691">
        <f>IFERROR(VLOOKUP($A191,'2004'!$C$3:$M$213,10,FALSE),0)</f>
        <v>0</v>
      </c>
      <c r="DH191" s="1740">
        <f>IFERROR(VLOOKUP($A191,'2004'!$C$3:$M$213,11,FALSE),0)</f>
        <v>0</v>
      </c>
      <c r="DI191" s="1700">
        <f>IFERROR(VLOOKUP($A191,'2003'!$C$3:$Q$214,12,FALSE),0)</f>
        <v>0</v>
      </c>
      <c r="DJ191" s="1691">
        <f>IFERROR(VLOOKUP($A191,'2003'!$C$3:$Q$214,13,FALSE),0)</f>
        <v>0</v>
      </c>
      <c r="DK191" s="1691">
        <f>IFERROR(VLOOKUP($A191,'2003'!$C$3:$Q$214,14,FALSE),0)</f>
        <v>0</v>
      </c>
      <c r="DL191" s="1740">
        <f>IFERROR(VLOOKUP($A191,'2003'!$C$3:$Q$214,15,FALSE),0)</f>
        <v>0</v>
      </c>
      <c r="DM191" s="1700">
        <f>IFERROR(VLOOKUP($A191,'2002'!$D$3:$R$214,12,FALSE),0)</f>
        <v>0</v>
      </c>
      <c r="DN191" s="1691">
        <f>IFERROR(VLOOKUP($A191,'2002'!$D$3:$R$214,13,FALSE),0)</f>
        <v>0</v>
      </c>
      <c r="DO191" s="1691">
        <f>IFERROR(VLOOKUP($A191,'2002'!$D$3:$R$214,14,FALSE),0)</f>
        <v>0</v>
      </c>
      <c r="DP191" s="1788">
        <f>IFERROR(VLOOKUP($A191,'2002'!$D$3:$R$214,15,FALSE),0)</f>
        <v>0</v>
      </c>
      <c r="DQ191" s="1700">
        <f>IFERROR(VLOOKUP($A191,'Pre 2002'!$C$3:$CK$382,84,FALSE),0)</f>
        <v>0</v>
      </c>
      <c r="DR191" s="1695">
        <f>IFERROR(VLOOKUP($A191,'Pre 2002'!$C$3:$CK$382,85,FALSE),0)</f>
        <v>0</v>
      </c>
      <c r="DS191" s="1695">
        <f>IFERROR(VLOOKUP($A191,'Pre 2002'!$C$3:$CK$382,86,FALSE),0)</f>
        <v>0</v>
      </c>
      <c r="DT191" s="1790">
        <f>IFERROR(VLOOKUP($A191,'Pre 2002'!$C$3:$CK$382,87,FALSE),0)</f>
        <v>0</v>
      </c>
      <c r="DU191" s="1741">
        <f>IFERROR(VLOOKUP(A191,'Pre 2002'!$C$3:$CG$382,83,FALSE),0)</f>
        <v>0</v>
      </c>
      <c r="DY191" s="1731"/>
    </row>
    <row r="192" spans="1:129">
      <c r="A192" s="1779" t="s">
        <v>2176</v>
      </c>
      <c r="B192" s="1562">
        <f t="shared" si="54"/>
        <v>678</v>
      </c>
      <c r="C192" s="1562">
        <f t="shared" si="55"/>
        <v>409</v>
      </c>
      <c r="D192" s="1562">
        <f t="shared" si="56"/>
        <v>16</v>
      </c>
      <c r="E192" s="1563">
        <f t="shared" si="57"/>
        <v>0.60324483775811211</v>
      </c>
      <c r="F192" s="1786">
        <f t="shared" si="58"/>
        <v>8</v>
      </c>
      <c r="G192" s="1595">
        <v>2015</v>
      </c>
      <c r="H192" s="1567">
        <f>IF(BC192&gt;0,1,0)+IF(BH192&gt;0,1,0)+IF(BP192&gt;0,1,0)+IF(BX192&gt;0,1,0)+IF(CC192&gt;0,1,0)+IF(CH192&gt;0,1,0)+IF(CM192&gt;0,1,0)+IF(CR192&gt;0,1,0)+IF(CW192&gt;0,1,0)+IF(DA192&gt;0,1,0)+IF(DE192&gt;0,1,0)+IF(DI192&gt;0,1,0)+IF(DM192&gt;0,1,0)+DU192</f>
        <v>0</v>
      </c>
      <c r="I192" s="1734">
        <f>SUM(BC192,BH192,BP192,BX192,CC192,CH192,CM192,CR192,CW192,DA192,DE192,DI192,DM192,DQ192)</f>
        <v>0</v>
      </c>
      <c r="J192" s="1734">
        <f>SUM(BE192,BJ192,BR192,BZ192,CE192,CJ192,CO192,CT192,CX192,DB192,DF192,DJ192,DN192,DR192)</f>
        <v>0</v>
      </c>
      <c r="K192" s="1734">
        <f>SUM(BF192,BK192,BS192,CA192,CF192,CK192,CP192,CU192,CY192,DC192,DG192,DK192,DO192,DS192)</f>
        <v>0</v>
      </c>
      <c r="L192" s="1806">
        <f>IF(I192=0,0,J192/I192)</f>
        <v>0</v>
      </c>
      <c r="M192" s="1751"/>
      <c r="N192" s="1751"/>
      <c r="O192" s="1700">
        <f>IFERROR(VLOOKUP($A192,'2022'!$B$2:$K$174,3,FALSE),0)</f>
        <v>82</v>
      </c>
      <c r="P192" s="1858">
        <f>IFERROR(VLOOKUP($A192,'2022'!$B$2:$K$174,4,FALSE),0)</f>
        <v>43</v>
      </c>
      <c r="Q192" s="1858">
        <f>IFERROR(VLOOKUP($A192,'2022'!$B$2:$K$174,5,FALSE),0)</f>
        <v>52</v>
      </c>
      <c r="R192" s="1858">
        <f>IFERROR(VLOOKUP($A192,'2022'!$B$2:$K$174,8,FALSE),0)</f>
        <v>1</v>
      </c>
      <c r="S192" s="1740">
        <f>IFERROR(VLOOKUP($A192,'2022'!$B$2:$K$174,10,FALSE),0)</f>
        <v>0.63400000000000001</v>
      </c>
      <c r="T192" s="1700">
        <f>IFERROR(VLOOKUP($A192,'2021'!$B$2:$K$174,3,FALSE),0)</f>
        <v>83</v>
      </c>
      <c r="U192" s="1843">
        <f>IFERROR(VLOOKUP($A192,'2021'!$B$2:$K$174,4,FALSE),0)</f>
        <v>28</v>
      </c>
      <c r="V192" s="1843">
        <f>IFERROR(VLOOKUP($A192,'2021'!$B$2:$K$174,5,FALSE),0)</f>
        <v>51</v>
      </c>
      <c r="W192" s="1843">
        <f>IFERROR(VLOOKUP($A192,'2021'!$B$2:$K$174,8,FALSE),0)</f>
        <v>5</v>
      </c>
      <c r="X192" s="1740">
        <f>IFERROR(VLOOKUP($A192,'2021'!$B$2:$K$174,10,FALSE),0)</f>
        <v>0.61399999999999999</v>
      </c>
      <c r="Y192" s="1700">
        <f>IFERROR(VLOOKUP($A192,'2020'!$B$2:$K$170,3,FALSE),0)</f>
        <v>81</v>
      </c>
      <c r="Z192" s="1829">
        <f>IFERROR(VLOOKUP($A192,'2020'!$B$2:$K$170,4,FALSE),0)</f>
        <v>25</v>
      </c>
      <c r="AA192" s="1829">
        <f>IFERROR(VLOOKUP($A192,'2020'!$B$2:$K$170,5,FALSE),0)</f>
        <v>43</v>
      </c>
      <c r="AB192" s="1829">
        <f>IFERROR(VLOOKUP($A192,'2020'!$B$2:$K$170,8,FALSE),0)</f>
        <v>1</v>
      </c>
      <c r="AC192" s="1740">
        <f>IFERROR(VLOOKUP($A192,'2020'!$B$2:$K$170,10,FALSE),0)</f>
        <v>0.53100000000000003</v>
      </c>
      <c r="AD192" s="1700">
        <f>IFERROR(VLOOKUP($A192,'2019'!$B$2:$K$170,3,FALSE),0)</f>
        <v>92</v>
      </c>
      <c r="AE192" s="1823">
        <f>IFERROR(VLOOKUP($A192,'2019'!$B$2:$K$170,4,FALSE),0)</f>
        <v>54</v>
      </c>
      <c r="AF192" s="1823">
        <f>IFERROR(VLOOKUP($A192,'2019'!$B$2:$K$170,5,FALSE),0)</f>
        <v>62</v>
      </c>
      <c r="AG192" s="1823">
        <f>IFERROR(VLOOKUP($A192,'2019'!$B$2:$K$170,8,FALSE),0)</f>
        <v>5</v>
      </c>
      <c r="AH192" s="1740">
        <f>IFERROR(VLOOKUP($A192,'2019'!$B$2:$K$170,10,FALSE),0)</f>
        <v>0.67400000000000004</v>
      </c>
      <c r="AI192" s="1700">
        <f>IFERROR(VLOOKUP($A192,'2018'!$B$2:$K$170,3,FALSE),0)</f>
        <v>93</v>
      </c>
      <c r="AJ192" s="1821">
        <f>IFERROR(VLOOKUP($A192,'2018'!$B$2:$K$170,4,FALSE),0)</f>
        <v>33</v>
      </c>
      <c r="AK192" s="1821">
        <f>IFERROR(VLOOKUP($A192,'2018'!$B$2:$K$170,5,FALSE),0)</f>
        <v>54</v>
      </c>
      <c r="AL192" s="1821">
        <f>IFERROR(VLOOKUP($A192,'2018'!$B$2:$K$170,8,FALSE),0)</f>
        <v>0</v>
      </c>
      <c r="AM192" s="1740">
        <f>IFERROR(VLOOKUP($A192,'2018'!$B$2:$K$170,10,FALSE),0)</f>
        <v>0.58099999999999996</v>
      </c>
      <c r="AN192" s="1700">
        <f>IFERROR(VLOOKUP($A192,'2017'!$B$2:$J$163,2,FALSE),0)</f>
        <v>76</v>
      </c>
      <c r="AO192" s="1815">
        <f>IFERROR(VLOOKUP($A192,'2017'!$B$2:$J$163,3,FALSE),0)</f>
        <v>33</v>
      </c>
      <c r="AP192" s="1815">
        <f>IFERROR(VLOOKUP($A192,'2017'!$B$2:$J$163,4,FALSE),0)</f>
        <v>46</v>
      </c>
      <c r="AQ192" s="1815">
        <f>IFERROR(VLOOKUP($A192,'2017'!$B$2:$J$163,7,FALSE),0)</f>
        <v>1</v>
      </c>
      <c r="AR192" s="1740">
        <f>IFERROR(VLOOKUP($A192,'2017'!$B$2:$J$163,9,FALSE),0)</f>
        <v>0.60526315789473684</v>
      </c>
      <c r="AS192" s="1700">
        <f>IFERROR(VLOOKUP($A192,'2016'!$B$2:$K$165,3,FALSE),0)</f>
        <v>83</v>
      </c>
      <c r="AT192" s="1796">
        <f>IFERROR(VLOOKUP($A192,'2016'!$B$2:$K$165,4,FALSE),0)</f>
        <v>28</v>
      </c>
      <c r="AU192" s="1796">
        <f>IFERROR(VLOOKUP($A192,'2016'!$B$2:$K$165,5,FALSE),0)</f>
        <v>48</v>
      </c>
      <c r="AV192" s="1796">
        <f>IFERROR(VLOOKUP($A192,'2016'!$B$2:$K$165,8,FALSE),0)</f>
        <v>2</v>
      </c>
      <c r="AW192" s="1740">
        <f>IFERROR(VLOOKUP($A192,'2016'!$B$2:$K$165,10,FALSE),0)</f>
        <v>0.57799999999999996</v>
      </c>
      <c r="AX192" s="1700">
        <f>IFERROR(VLOOKUP($A192,'2015'!$B$2:$K$165,3,FALSE),0)</f>
        <v>88</v>
      </c>
      <c r="AY192" s="1695">
        <f>IFERROR(VLOOKUP($A192,'2015'!$B$2:$K$165,4,FALSE),0)</f>
        <v>40</v>
      </c>
      <c r="AZ192" s="1695">
        <f>IFERROR(VLOOKUP($A192,'2015'!$B$2:$K$165,5,FALSE),0)</f>
        <v>53</v>
      </c>
      <c r="BA192" s="1695">
        <f>IFERROR(VLOOKUP($A192,'2015'!$B$2:$K$165,8,FALSE),0)</f>
        <v>1</v>
      </c>
      <c r="BB192" s="1740">
        <f>IFERROR(VLOOKUP($A192,'2015'!$B$2:$K$165,10,FALSE),0)</f>
        <v>0.60227272727272729</v>
      </c>
      <c r="BC192" s="1700">
        <f>IFERROR(VLOOKUP($A192,'2014'!$B$2:$K$157,3,FALSE),0)</f>
        <v>0</v>
      </c>
      <c r="BD192" s="1691">
        <f>IFERROR(VLOOKUP($A192,'2014'!$B$2:$K$157,4,FALSE),0)</f>
        <v>0</v>
      </c>
      <c r="BE192" s="1691">
        <f>IFERROR(VLOOKUP($A192,'2014'!$B$2:$K$157,5,FALSE),0)</f>
        <v>0</v>
      </c>
      <c r="BF192" s="1691">
        <f>IFERROR(VLOOKUP($A192,'2014'!$B$2:$K$157,8,FALSE),0)</f>
        <v>0</v>
      </c>
      <c r="BG192" s="1740">
        <f>IFERROR(VLOOKUP($A192,'2014'!$B$2:$K$157,10,FALSE),0)</f>
        <v>0</v>
      </c>
      <c r="BH192" s="1700">
        <f>IFERROR(VLOOKUP($A192,'2013'!$D$4:$I$249,2,FALSE),0)</f>
        <v>0</v>
      </c>
      <c r="BI192" s="1691">
        <f>IFERROR(VLOOKUP($A192,'2013'!$D$4:$I$249,3,FALSE),0)</f>
        <v>0</v>
      </c>
      <c r="BJ192" s="1691">
        <f>IFERROR(VLOOKUP($A192,'2013'!$D$4:$I$249,4,FALSE),0)</f>
        <v>0</v>
      </c>
      <c r="BK192" s="1691">
        <f>IFERROR(VLOOKUP($A192,'2013'!$D$4:$I$249,5,FALSE),0)</f>
        <v>0</v>
      </c>
      <c r="BL192" s="1740">
        <f>IFERROR(VLOOKUP($A192,'2013'!$D$4:$I$249,6,FALSE),0)</f>
        <v>0</v>
      </c>
      <c r="BM192" s="1737">
        <f>IFERROR(VLOOKUP($A192,'2012'!$D$3:$O$172,2,FALSE),0)</f>
        <v>0</v>
      </c>
      <c r="BN192" s="1691">
        <f>IFERROR(VLOOKUP($A192,'2012'!$D$3:$O$172,3,FALSE),0)</f>
        <v>0</v>
      </c>
      <c r="BO192" s="1743">
        <f>IFERROR(VLOOKUP($A192,'2012'!$D$3:$O$172,4,FALSE),0)</f>
        <v>0</v>
      </c>
      <c r="BP192" s="1700">
        <f>IFERROR(VLOOKUP($A192,'2012'!$D$3:$O$172,5,FALSE),0)</f>
        <v>0</v>
      </c>
      <c r="BQ192" s="1691">
        <f>IFERROR(VLOOKUP($A192,'2012'!$D$3:$O$172,6,FALSE),0)</f>
        <v>0</v>
      </c>
      <c r="BR192" s="1691">
        <f>IFERROR(VLOOKUP($A192,'2012'!$D$3:$O$172,7,FALSE),0)</f>
        <v>0</v>
      </c>
      <c r="BS192" s="1691">
        <f>IFERROR(VLOOKUP($A192,'2012'!$D$3:$O$172,8,FALSE),0)</f>
        <v>0</v>
      </c>
      <c r="BT192" s="1740">
        <f>IFERROR(VLOOKUP($A192,'2012'!$D$3:$O$172,9,FALSE),0)</f>
        <v>0</v>
      </c>
      <c r="BX192" s="1700">
        <f>IFERROR(VLOOKUP($A192,'2011'!$D$4:$I$251,2,FALSE),0)</f>
        <v>0</v>
      </c>
      <c r="BY192" s="1691">
        <f>IFERROR(VLOOKUP($A192,'2011'!$D$4:$I$251,3,FALSE),0)</f>
        <v>0</v>
      </c>
      <c r="BZ192" s="1691">
        <f>IFERROR(VLOOKUP($A192,'2011'!$D$4:$I$251,4,FALSE),0)</f>
        <v>0</v>
      </c>
      <c r="CA192" s="1691">
        <f>IFERROR(VLOOKUP($A192,'2011'!$D$4:$I$251,5,FALSE),0)</f>
        <v>0</v>
      </c>
      <c r="CB192" s="1740">
        <f>IFERROR(VLOOKUP($A192,'2011'!$D$4:$I$251,6,FALSE),0)</f>
        <v>0</v>
      </c>
      <c r="CC192" s="1700">
        <f>IFERROR(VLOOKUP($A192,'2010'!$C$3:$H$234,2,FALSE),0)</f>
        <v>0</v>
      </c>
      <c r="CD192" s="1691">
        <f>IFERROR(VLOOKUP($A192,'2010'!$C$3:$H$234,3,FALSE),0)</f>
        <v>0</v>
      </c>
      <c r="CE192" s="1691">
        <f>IFERROR(VLOOKUP($A192,'2010'!$C$3:$H$234,4,FALSE),0)</f>
        <v>0</v>
      </c>
      <c r="CF192" s="1691">
        <f>IFERROR(VLOOKUP($A192,'2010'!$C$3:$H$234,5,FALSE),0)</f>
        <v>0</v>
      </c>
      <c r="CG192" s="1740">
        <f>IFERROR(VLOOKUP($A192,'2010'!$C$3:$H$234,6,FALSE),0)</f>
        <v>0</v>
      </c>
      <c r="CH192" s="1700">
        <f>IFERROR(VLOOKUP($A192,'2009'!$C$3:$H$242,2,FALSE),0)</f>
        <v>0</v>
      </c>
      <c r="CI192" s="1691">
        <f>IFERROR(VLOOKUP($A192,'2009'!$C$3:$H$242,3,FALSE),0)</f>
        <v>0</v>
      </c>
      <c r="CJ192" s="1691">
        <f>IFERROR(VLOOKUP($A192,'2009'!$C$3:$H$242,4,FALSE),0)</f>
        <v>0</v>
      </c>
      <c r="CK192" s="1691">
        <f>IFERROR(VLOOKUP($A192,'2009'!$C$3:$H$242,5,FALSE),0)</f>
        <v>0</v>
      </c>
      <c r="CL192" s="1740">
        <f>IFERROR(VLOOKUP($A192,'2009'!$C$3:$H$242,6,FALSE),0)</f>
        <v>0</v>
      </c>
      <c r="CM192" s="1700">
        <f>IFERROR(VLOOKUP($A192,'2008'!$C$3:$H$229,2,FALSE),0)</f>
        <v>0</v>
      </c>
      <c r="CN192" s="1691">
        <f>IFERROR(VLOOKUP($A192,'2008'!$C$3:$H$229,3,FALSE),0)</f>
        <v>0</v>
      </c>
      <c r="CO192" s="1691">
        <f>IFERROR(VLOOKUP($A192,'2008'!$C$3:$H$229,4,FALSE),0)</f>
        <v>0</v>
      </c>
      <c r="CP192" s="1691">
        <f>IFERROR(VLOOKUP($A192,'2008'!$C$3:$H$229,5,FALSE),0)</f>
        <v>0</v>
      </c>
      <c r="CQ192" s="1740">
        <f>IFERROR(VLOOKUP($A192,'2008'!$C$3:$H$229,6,FALSE),0)</f>
        <v>0</v>
      </c>
      <c r="CR192" s="1700">
        <f>IFERROR(VLOOKUP($A192,'2007'!$C$3:$M$238,7,FALSE),0)</f>
        <v>0</v>
      </c>
      <c r="CS192" s="1691">
        <f>IFERROR(VLOOKUP($A192,'2007'!$C$3:$M$238,8,FALSE),0)</f>
        <v>0</v>
      </c>
      <c r="CT192" s="1691">
        <f>IFERROR(VLOOKUP($A192,'2007'!$C$3:$M$238,9,FALSE),0)</f>
        <v>0</v>
      </c>
      <c r="CU192" s="1691">
        <f>IFERROR(VLOOKUP($A192,'2007'!$C$3:$M$238,10,FALSE),0)</f>
        <v>0</v>
      </c>
      <c r="CV192" s="1740">
        <f>IFERROR(VLOOKUP($A192,'2007'!$C$3:$M$238,11,FALSE),0)</f>
        <v>0</v>
      </c>
      <c r="CW192" s="1700">
        <f>IFERROR(VLOOKUP($A192,'2006'!$A$2:$F$200,2,FALSE),0)</f>
        <v>0</v>
      </c>
      <c r="CX192" s="1691">
        <f>IFERROR(VLOOKUP($A192,'2006'!$A$2:$F$200,4,FALSE),0)</f>
        <v>0</v>
      </c>
      <c r="CY192" s="1691">
        <f>IFERROR(VLOOKUP($A192,'2006'!$A$2:$F$200,5,FALSE),0)</f>
        <v>0</v>
      </c>
      <c r="CZ192" s="1740">
        <f>IFERROR(VLOOKUP($A192,'2006'!$A$2:$F$200,6,FALSE),0)</f>
        <v>0</v>
      </c>
      <c r="DA192" s="1700">
        <f>IFERROR(VLOOKUP($A192,'2005'!$C$3:$M$205,8,FALSE),0)</f>
        <v>0</v>
      </c>
      <c r="DB192" s="1691">
        <f>IFERROR(VLOOKUP($A192,'2005'!$C$3:$M$205,9,FALSE),0)</f>
        <v>0</v>
      </c>
      <c r="DC192" s="1691">
        <f>IFERROR(VLOOKUP($A192,'2005'!$C$3:$M$205,10,FALSE),0)</f>
        <v>0</v>
      </c>
      <c r="DD192" s="1740">
        <f>IFERROR(VLOOKUP($A192,'2005'!$C$3:$M$205,11,FALSE),0)</f>
        <v>0</v>
      </c>
      <c r="DE192" s="1700">
        <f>IFERROR(VLOOKUP($A192,'2004'!$C$3:$M$213,8,FALSE),0)</f>
        <v>0</v>
      </c>
      <c r="DF192" s="1691">
        <f>IFERROR(VLOOKUP($A192,'2004'!$C$3:$M$213,9,FALSE),0)</f>
        <v>0</v>
      </c>
      <c r="DG192" s="1691">
        <f>IFERROR(VLOOKUP($A192,'2004'!$C$3:$M$213,10,FALSE),0)</f>
        <v>0</v>
      </c>
      <c r="DH192" s="1740">
        <f>IFERROR(VLOOKUP($A192,'2004'!$C$3:$M$213,11,FALSE),0)</f>
        <v>0</v>
      </c>
      <c r="DI192" s="1700">
        <f>IFERROR(VLOOKUP($A192,'2003'!$C$3:$Q$214,12,FALSE),0)</f>
        <v>0</v>
      </c>
      <c r="DJ192" s="1691">
        <f>IFERROR(VLOOKUP($A192,'2003'!$C$3:$Q$214,13,FALSE),0)</f>
        <v>0</v>
      </c>
      <c r="DK192" s="1691">
        <f>IFERROR(VLOOKUP($A192,'2003'!$C$3:$Q$214,14,FALSE),0)</f>
        <v>0</v>
      </c>
      <c r="DL192" s="1740">
        <f>IFERROR(VLOOKUP($A192,'2003'!$C$3:$Q$214,15,FALSE),0)</f>
        <v>0</v>
      </c>
      <c r="DM192" s="1700">
        <f>IFERROR(VLOOKUP($A192,'2002'!$D$3:$R$214,12,FALSE),0)</f>
        <v>0</v>
      </c>
      <c r="DN192" s="1691">
        <f>IFERROR(VLOOKUP($A192,'2002'!$D$3:$R$214,13,FALSE),0)</f>
        <v>0</v>
      </c>
      <c r="DO192" s="1691">
        <f>IFERROR(VLOOKUP($A192,'2002'!$D$3:$R$214,14,FALSE),0)</f>
        <v>0</v>
      </c>
      <c r="DP192" s="1788">
        <f>IFERROR(VLOOKUP($A192,'2002'!$D$3:$R$214,15,FALSE),0)</f>
        <v>0</v>
      </c>
      <c r="DQ192" s="1700">
        <f>IFERROR(VLOOKUP($A192,'Pre 2002'!$C$3:$CK$382,84,FALSE),0)</f>
        <v>0</v>
      </c>
      <c r="DR192" s="1695">
        <f>IFERROR(VLOOKUP($A192,'Pre 2002'!$C$3:$CK$382,85,FALSE),0)</f>
        <v>0</v>
      </c>
      <c r="DS192" s="1695">
        <f>IFERROR(VLOOKUP($A192,'Pre 2002'!$C$3:$CK$382,86,FALSE),0)</f>
        <v>0</v>
      </c>
      <c r="DT192" s="1790">
        <f>IFERROR(VLOOKUP($A192,'Pre 2002'!$C$3:$CK$382,87,FALSE),0)</f>
        <v>0</v>
      </c>
      <c r="DU192" s="1741">
        <f>IFERROR(VLOOKUP(A192,'Pre 2002'!$C$3:$CG$382,83,FALSE),0)</f>
        <v>0</v>
      </c>
      <c r="DY192" s="1731"/>
    </row>
    <row r="193" spans="1:129">
      <c r="A193" s="1779" t="s">
        <v>2267</v>
      </c>
      <c r="B193" s="1562">
        <f t="shared" si="54"/>
        <v>328</v>
      </c>
      <c r="C193" s="1562">
        <f t="shared" si="55"/>
        <v>196</v>
      </c>
      <c r="D193" s="1562">
        <f t="shared" si="56"/>
        <v>16</v>
      </c>
      <c r="E193" s="1563">
        <f t="shared" si="57"/>
        <v>0.59756097560975607</v>
      </c>
      <c r="F193" s="1786">
        <f t="shared" si="58"/>
        <v>5</v>
      </c>
      <c r="G193" s="1595">
        <v>2018</v>
      </c>
      <c r="H193" s="1817"/>
      <c r="I193" s="1734"/>
      <c r="J193" s="1734"/>
      <c r="K193" s="1734"/>
      <c r="L193" s="1734"/>
      <c r="M193" s="1751"/>
      <c r="N193" s="1751"/>
      <c r="O193" s="1700">
        <f>IFERROR(VLOOKUP($A193,'2022'!$B$2:$K$174,3,FALSE),0)</f>
        <v>73</v>
      </c>
      <c r="P193" s="1858">
        <f>IFERROR(VLOOKUP($A193,'2022'!$B$2:$K$174,4,FALSE),0)</f>
        <v>44</v>
      </c>
      <c r="Q193" s="1858">
        <f>IFERROR(VLOOKUP($A193,'2022'!$B$2:$K$174,5,FALSE),0)</f>
        <v>45</v>
      </c>
      <c r="R193" s="1858">
        <f>IFERROR(VLOOKUP($A193,'2022'!$B$2:$K$174,8,FALSE),0)</f>
        <v>3</v>
      </c>
      <c r="S193" s="1740">
        <f>IFERROR(VLOOKUP($A193,'2022'!$B$2:$K$174,10,FALSE),0)</f>
        <v>0.61599999999999999</v>
      </c>
      <c r="T193" s="1700">
        <f>IFERROR(VLOOKUP($A193,'2021'!$B$2:$K$174,3,FALSE),0)</f>
        <v>69</v>
      </c>
      <c r="U193" s="1843">
        <f>IFERROR(VLOOKUP($A193,'2021'!$B$2:$K$174,4,FALSE),0)</f>
        <v>28</v>
      </c>
      <c r="V193" s="1843">
        <f>IFERROR(VLOOKUP($A193,'2021'!$B$2:$K$174,5,FALSE),0)</f>
        <v>38</v>
      </c>
      <c r="W193" s="1843">
        <f>IFERROR(VLOOKUP($A193,'2021'!$B$2:$K$174,8,FALSE),0)</f>
        <v>3</v>
      </c>
      <c r="X193" s="1740">
        <f>IFERROR(VLOOKUP($A193,'2021'!$B$2:$K$174,10,FALSE),0)</f>
        <v>0.55100000000000005</v>
      </c>
      <c r="Y193" s="1700">
        <f>IFERROR(VLOOKUP($A193,'2020'!$B$2:$K$170,3,FALSE),0)</f>
        <v>68</v>
      </c>
      <c r="Z193" s="1829">
        <f>IFERROR(VLOOKUP($A193,'2020'!$B$2:$K$170,4,FALSE),0)</f>
        <v>36</v>
      </c>
      <c r="AA193" s="1829">
        <f>IFERROR(VLOOKUP($A193,'2020'!$B$2:$K$170,5,FALSE),0)</f>
        <v>43</v>
      </c>
      <c r="AB193" s="1829">
        <f>IFERROR(VLOOKUP($A193,'2020'!$B$2:$K$170,8,FALSE),0)</f>
        <v>4</v>
      </c>
      <c r="AC193" s="1740">
        <f>IFERROR(VLOOKUP($A193,'2020'!$B$2:$K$170,10,FALSE),0)</f>
        <v>0.63200000000000001</v>
      </c>
      <c r="AD193" s="1700">
        <f>IFERROR(VLOOKUP($A193,'2019'!$B$2:$K$170,3,FALSE),0)</f>
        <v>57</v>
      </c>
      <c r="AE193" s="1823">
        <f>IFERROR(VLOOKUP($A193,'2019'!$B$2:$K$170,4,FALSE),0)</f>
        <v>32</v>
      </c>
      <c r="AF193" s="1823">
        <f>IFERROR(VLOOKUP($A193,'2019'!$B$2:$K$170,5,FALSE),0)</f>
        <v>36</v>
      </c>
      <c r="AG193" s="1823">
        <f>IFERROR(VLOOKUP($A193,'2019'!$B$2:$K$170,8,FALSE),0)</f>
        <v>5</v>
      </c>
      <c r="AH193" s="1740">
        <f>IFERROR(VLOOKUP($A193,'2019'!$B$2:$K$170,10,FALSE),0)</f>
        <v>0.63200000000000001</v>
      </c>
      <c r="AI193" s="1700">
        <f>IFERROR(VLOOKUP($A193,'2018'!$B$2:$K$170,3,FALSE),0)</f>
        <v>61</v>
      </c>
      <c r="AJ193" s="1821">
        <f>IFERROR(VLOOKUP($A193,'2018'!$B$2:$K$170,4,FALSE),0)</f>
        <v>19</v>
      </c>
      <c r="AK193" s="1821">
        <f>IFERROR(VLOOKUP($A193,'2018'!$B$2:$K$170,5,FALSE),0)</f>
        <v>34</v>
      </c>
      <c r="AL193" s="1821">
        <f>IFERROR(VLOOKUP($A193,'2018'!$B$2:$K$170,8,FALSE),0)</f>
        <v>1</v>
      </c>
      <c r="AM193" s="1740">
        <f>IFERROR(VLOOKUP($A193,'2018'!$B$2:$K$170,10,FALSE),0)</f>
        <v>0.55700000000000005</v>
      </c>
      <c r="DT193" s="1858"/>
      <c r="DY193" s="1731"/>
    </row>
    <row r="194" spans="1:129">
      <c r="A194" s="1778" t="s">
        <v>1845</v>
      </c>
      <c r="B194" s="1562">
        <f t="shared" si="54"/>
        <v>255</v>
      </c>
      <c r="C194" s="1562">
        <f t="shared" si="55"/>
        <v>142</v>
      </c>
      <c r="D194" s="1562">
        <f t="shared" si="56"/>
        <v>16</v>
      </c>
      <c r="E194" s="1563">
        <f t="shared" si="57"/>
        <v>0.55686274509803924</v>
      </c>
      <c r="F194" s="1786">
        <f t="shared" si="58"/>
        <v>5</v>
      </c>
      <c r="G194" s="1595" t="s">
        <v>2159</v>
      </c>
      <c r="H194" s="1567">
        <f t="shared" ref="H194:H199" si="75">IF(BC194&gt;0,1,0)+IF(BH194&gt;0,1,0)+IF(BP194&gt;0,1,0)+IF(BX194&gt;0,1,0)+IF(CC194&gt;0,1,0)+IF(CH194&gt;0,1,0)+IF(CM194&gt;0,1,0)+IF(CR194&gt;0,1,0)+IF(CW194&gt;0,1,0)+IF(DA194&gt;0,1,0)+IF(DE194&gt;0,1,0)+IF(DI194&gt;0,1,0)+IF(DM194&gt;0,1,0)+DU194</f>
        <v>5</v>
      </c>
      <c r="I194" s="1734">
        <f t="shared" ref="I194:I199" si="76">SUM(BC194,BH194,BP194,BX194,CC194,CH194,CM194,CR194,CW194,DA194,DE194,DI194,DM194,DQ194)</f>
        <v>255</v>
      </c>
      <c r="J194" s="1734">
        <f t="shared" ref="J194:K199" si="77">SUM(BE194,BJ194,BR194,BZ194,CE194,CJ194,CO194,CT194,CX194,DB194,DF194,DJ194,DN194,DR194)</f>
        <v>142</v>
      </c>
      <c r="K194" s="1734">
        <f t="shared" si="77"/>
        <v>16</v>
      </c>
      <c r="L194" s="1806">
        <f t="shared" ref="L194:L199" si="78">IF(I194=0,0,J194/I194)</f>
        <v>0.55686274509803924</v>
      </c>
      <c r="O194" s="1700">
        <f>IFERROR(VLOOKUP($A194,'2022'!$B$2:$K$174,3,FALSE),0)</f>
        <v>0</v>
      </c>
      <c r="P194" s="1858">
        <f>IFERROR(VLOOKUP($A194,'2022'!$B$2:$K$174,4,FALSE),0)</f>
        <v>0</v>
      </c>
      <c r="Q194" s="1858">
        <f>IFERROR(VLOOKUP($A194,'2022'!$B$2:$K$174,5,FALSE),0)</f>
        <v>0</v>
      </c>
      <c r="R194" s="1858">
        <f>IFERROR(VLOOKUP($A194,'2022'!$B$2:$K$174,8,FALSE),0)</f>
        <v>0</v>
      </c>
      <c r="S194" s="1740">
        <f>IFERROR(VLOOKUP($A194,'2022'!$B$2:$K$174,10,FALSE),0)</f>
        <v>0</v>
      </c>
      <c r="T194" s="1700">
        <f>IFERROR(VLOOKUP($A194,'2021'!$B$2:$K$174,3,FALSE),0)</f>
        <v>0</v>
      </c>
      <c r="U194" s="1843">
        <f>IFERROR(VLOOKUP($A194,'2021'!$B$2:$K$174,4,FALSE),0)</f>
        <v>0</v>
      </c>
      <c r="V194" s="1843">
        <f>IFERROR(VLOOKUP($A194,'2021'!$B$2:$K$174,5,FALSE),0)</f>
        <v>0</v>
      </c>
      <c r="W194" s="1843">
        <f>IFERROR(VLOOKUP($A194,'2021'!$B$2:$K$174,8,FALSE),0)</f>
        <v>0</v>
      </c>
      <c r="X194" s="1740">
        <f>IFERROR(VLOOKUP($A194,'2021'!$B$2:$K$174,10,FALSE),0)</f>
        <v>0</v>
      </c>
      <c r="Y194" s="1700">
        <f>IFERROR(VLOOKUP($A194,'2020'!$B$2:$K$170,3,FALSE),0)</f>
        <v>0</v>
      </c>
      <c r="Z194" s="1829">
        <f>IFERROR(VLOOKUP($A194,'2020'!$B$2:$K$170,4,FALSE),0)</f>
        <v>0</v>
      </c>
      <c r="AA194" s="1829">
        <f>IFERROR(VLOOKUP($A194,'2020'!$B$2:$K$170,5,FALSE),0)</f>
        <v>0</v>
      </c>
      <c r="AB194" s="1829">
        <f>IFERROR(VLOOKUP($A194,'2020'!$B$2:$K$170,8,FALSE),0)</f>
        <v>0</v>
      </c>
      <c r="AC194" s="1740">
        <f>IFERROR(VLOOKUP($A194,'2020'!$B$2:$K$170,10,FALSE),0)</f>
        <v>0</v>
      </c>
      <c r="AD194" s="1700">
        <f>IFERROR(VLOOKUP($A194,'2019'!$B$2:$K$170,3,FALSE),0)</f>
        <v>0</v>
      </c>
      <c r="AE194" s="1823">
        <f>IFERROR(VLOOKUP($A194,'2019'!$B$2:$K$170,4,FALSE),0)</f>
        <v>0</v>
      </c>
      <c r="AF194" s="1823">
        <f>IFERROR(VLOOKUP($A194,'2019'!$B$2:$K$170,5,FALSE),0)</f>
        <v>0</v>
      </c>
      <c r="AG194" s="1823">
        <f>IFERROR(VLOOKUP($A194,'2019'!$B$2:$K$170,8,FALSE),0)</f>
        <v>0</v>
      </c>
      <c r="AH194" s="1740">
        <f>IFERROR(VLOOKUP($A194,'2019'!$B$2:$K$170,10,FALSE),0)</f>
        <v>0</v>
      </c>
      <c r="AI194" s="1700">
        <f>IFERROR(VLOOKUP($A194,'2018'!$B$2:$K$170,3,FALSE),0)</f>
        <v>0</v>
      </c>
      <c r="AJ194" s="1821">
        <f>IFERROR(VLOOKUP($A194,'2018'!$B$2:$K$170,4,FALSE),0)</f>
        <v>0</v>
      </c>
      <c r="AK194" s="1821">
        <f>IFERROR(VLOOKUP($A194,'2018'!$B$2:$K$170,5,FALSE),0)</f>
        <v>0</v>
      </c>
      <c r="AL194" s="1821">
        <f>IFERROR(VLOOKUP($A194,'2018'!$B$2:$K$170,8,FALSE),0)</f>
        <v>0</v>
      </c>
      <c r="AM194" s="1740">
        <f>IFERROR(VLOOKUP($A194,'2018'!$B$2:$K$170,10,FALSE),0)</f>
        <v>0</v>
      </c>
      <c r="AN194" s="1700">
        <f>IFERROR(VLOOKUP($A194,'2017'!$B$2:$J$163,2,FALSE),0)</f>
        <v>0</v>
      </c>
      <c r="AO194" s="1815">
        <f>IFERROR(VLOOKUP($A194,'2017'!$B$2:$J$163,3,FALSE),0)</f>
        <v>0</v>
      </c>
      <c r="AP194" s="1815">
        <f>IFERROR(VLOOKUP($A194,'2017'!$B$2:$J$163,4,FALSE),0)</f>
        <v>0</v>
      </c>
      <c r="AQ194" s="1815">
        <f>IFERROR(VLOOKUP($A194,'2017'!$B$2:$J$163,7,FALSE),0)</f>
        <v>0</v>
      </c>
      <c r="AR194" s="1740">
        <f>IFERROR(VLOOKUP($A194,'2017'!$B$2:$J$163,9,FALSE),0)</f>
        <v>0</v>
      </c>
      <c r="AS194" s="1700">
        <f>IFERROR(VLOOKUP($A194,'2016'!$B$2:$K$165,3,FALSE),0)</f>
        <v>0</v>
      </c>
      <c r="AT194" s="1796">
        <f>IFERROR(VLOOKUP($A194,'2016'!$B$2:$K$165,4,FALSE),0)</f>
        <v>0</v>
      </c>
      <c r="AU194" s="1796">
        <f>IFERROR(VLOOKUP($A194,'2016'!$B$2:$K$165,5,FALSE),0)</f>
        <v>0</v>
      </c>
      <c r="AV194" s="1796">
        <f>IFERROR(VLOOKUP($A194,'2016'!$B$2:$K$165,8,FALSE),0)</f>
        <v>0</v>
      </c>
      <c r="AW194" s="1740">
        <f>IFERROR(VLOOKUP($A194,'2016'!$B$2:$K$165,10,FALSE),0)</f>
        <v>0</v>
      </c>
      <c r="AX194" s="1700">
        <f>IFERROR(VLOOKUP($A194,'2015'!$B$2:$K$165,3,FALSE),0)</f>
        <v>0</v>
      </c>
      <c r="AY194" s="1695">
        <f>IFERROR(VLOOKUP($A194,'2015'!$B$2:$K$165,4,FALSE),0)</f>
        <v>0</v>
      </c>
      <c r="AZ194" s="1695">
        <f>IFERROR(VLOOKUP($A194,'2015'!$B$2:$K$165,5,FALSE),0)</f>
        <v>0</v>
      </c>
      <c r="BA194" s="1695">
        <f>IFERROR(VLOOKUP($A194,'2015'!$B$2:$K$165,8,FALSE),0)</f>
        <v>0</v>
      </c>
      <c r="BB194" s="1740">
        <f>IFERROR(VLOOKUP($A194,'2015'!$B$2:$K$165,10,FALSE),0)</f>
        <v>0</v>
      </c>
      <c r="BC194" s="1700">
        <f>IFERROR(VLOOKUP($A194,'2014'!$B$2:$K$157,3,FALSE),0)</f>
        <v>0</v>
      </c>
      <c r="BD194" s="1691">
        <f>IFERROR(VLOOKUP($A194,'2014'!$B$2:$K$157,4,FALSE),0)</f>
        <v>0</v>
      </c>
      <c r="BE194" s="1691">
        <f>IFERROR(VLOOKUP($A194,'2014'!$B$2:$K$157,5,FALSE),0)</f>
        <v>0</v>
      </c>
      <c r="BF194" s="1691">
        <f>IFERROR(VLOOKUP($A194,'2014'!$B$2:$K$157,8,FALSE),0)</f>
        <v>0</v>
      </c>
      <c r="BG194" s="1740">
        <f>IFERROR(VLOOKUP($A194,'2014'!$B$2:$K$157,10,FALSE),0)</f>
        <v>0</v>
      </c>
      <c r="BH194" s="1700">
        <f>IFERROR(VLOOKUP($A194,'2013'!$D$4:$I$249,2,FALSE),0)</f>
        <v>0</v>
      </c>
      <c r="BI194" s="1691">
        <f>IFERROR(VLOOKUP($A194,'2013'!$D$4:$I$249,3,FALSE),0)</f>
        <v>0</v>
      </c>
      <c r="BJ194" s="1691">
        <f>IFERROR(VLOOKUP($A194,'2013'!$D$4:$I$249,4,FALSE),0)</f>
        <v>0</v>
      </c>
      <c r="BK194" s="1691">
        <f>IFERROR(VLOOKUP($A194,'2013'!$D$4:$I$249,5,FALSE),0)</f>
        <v>0</v>
      </c>
      <c r="BL194" s="1740">
        <f>IFERROR(VLOOKUP($A194,'2013'!$D$4:$I$249,6,FALSE),0)</f>
        <v>0</v>
      </c>
      <c r="BM194" s="1737">
        <f>IFERROR(VLOOKUP($A194,'2012'!$D$3:$O$172,2,FALSE),0)</f>
        <v>0</v>
      </c>
      <c r="BN194" s="1691">
        <f>IFERROR(VLOOKUP($A194,'2012'!$D$3:$O$172,3,FALSE),0)</f>
        <v>0</v>
      </c>
      <c r="BO194" s="1743">
        <f>IFERROR(VLOOKUP($A194,'2012'!$D$3:$O$172,4,FALSE),0)</f>
        <v>0</v>
      </c>
      <c r="BP194" s="1700">
        <f>IFERROR(VLOOKUP($A194,'2012'!$D$3:$O$172,5,FALSE),0)</f>
        <v>0</v>
      </c>
      <c r="BQ194" s="1691">
        <f>IFERROR(VLOOKUP($A194,'2012'!$D$3:$O$172,6,FALSE),0)</f>
        <v>0</v>
      </c>
      <c r="BR194" s="1691">
        <f>IFERROR(VLOOKUP($A194,'2012'!$D$3:$O$172,7,FALSE),0)</f>
        <v>0</v>
      </c>
      <c r="BS194" s="1691">
        <f>IFERROR(VLOOKUP($A194,'2012'!$D$3:$O$172,8,FALSE),0)</f>
        <v>0</v>
      </c>
      <c r="BT194" s="1740">
        <f>IFERROR(VLOOKUP($A194,'2012'!$D$3:$O$172,9,FALSE),0)</f>
        <v>0</v>
      </c>
      <c r="BX194" s="1700">
        <f>IFERROR(VLOOKUP($A194,'2011'!$D$4:$I$251,2,FALSE),0)</f>
        <v>0</v>
      </c>
      <c r="BY194" s="1691">
        <f>IFERROR(VLOOKUP($A194,'2011'!$D$4:$I$251,3,FALSE),0)</f>
        <v>0</v>
      </c>
      <c r="BZ194" s="1691">
        <f>IFERROR(VLOOKUP($A194,'2011'!$D$4:$I$251,4,FALSE),0)</f>
        <v>0</v>
      </c>
      <c r="CA194" s="1691">
        <f>IFERROR(VLOOKUP($A194,'2011'!$D$4:$I$251,5,FALSE),0)</f>
        <v>0</v>
      </c>
      <c r="CB194" s="1740">
        <f>IFERROR(VLOOKUP($A194,'2011'!$D$4:$I$251,6,FALSE),0)</f>
        <v>0</v>
      </c>
      <c r="CC194" s="1700">
        <f>IFERROR(VLOOKUP($A194,'2010'!$C$3:$H$234,2,FALSE),0)</f>
        <v>0</v>
      </c>
      <c r="CD194" s="1691">
        <f>IFERROR(VLOOKUP($A194,'2010'!$C$3:$H$234,3,FALSE),0)</f>
        <v>0</v>
      </c>
      <c r="CE194" s="1691">
        <f>IFERROR(VLOOKUP($A194,'2010'!$C$3:$H$234,4,FALSE),0)</f>
        <v>0</v>
      </c>
      <c r="CF194" s="1691">
        <f>IFERROR(VLOOKUP($A194,'2010'!$C$3:$H$234,5,FALSE),0)</f>
        <v>0</v>
      </c>
      <c r="CG194" s="1740">
        <f>IFERROR(VLOOKUP($A194,'2010'!$C$3:$H$234,6,FALSE),0)</f>
        <v>0</v>
      </c>
      <c r="CH194" s="1700">
        <f>IFERROR(VLOOKUP($A194,'2009'!$C$3:$H$242,2,FALSE),0)</f>
        <v>0</v>
      </c>
      <c r="CI194" s="1691">
        <f>IFERROR(VLOOKUP($A194,'2009'!$C$3:$H$242,3,FALSE),0)</f>
        <v>0</v>
      </c>
      <c r="CJ194" s="1691">
        <f>IFERROR(VLOOKUP($A194,'2009'!$C$3:$H$242,4,FALSE),0)</f>
        <v>0</v>
      </c>
      <c r="CK194" s="1691">
        <f>IFERROR(VLOOKUP($A194,'2009'!$C$3:$H$242,5,FALSE),0)</f>
        <v>0</v>
      </c>
      <c r="CL194" s="1740">
        <f>IFERROR(VLOOKUP($A194,'2009'!$C$3:$H$242,6,FALSE),0)</f>
        <v>0</v>
      </c>
      <c r="CM194" s="1700">
        <f>IFERROR(VLOOKUP($A194,'2008'!$C$3:$H$229,2,FALSE),0)</f>
        <v>0</v>
      </c>
      <c r="CN194" s="1691">
        <f>IFERROR(VLOOKUP($A194,'2008'!$C$3:$H$229,3,FALSE),0)</f>
        <v>0</v>
      </c>
      <c r="CO194" s="1691">
        <f>IFERROR(VLOOKUP($A194,'2008'!$C$3:$H$229,4,FALSE),0)</f>
        <v>0</v>
      </c>
      <c r="CP194" s="1691">
        <f>IFERROR(VLOOKUP($A194,'2008'!$C$3:$H$229,5,FALSE),0)</f>
        <v>0</v>
      </c>
      <c r="CQ194" s="1740">
        <f>IFERROR(VLOOKUP($A194,'2008'!$C$3:$H$229,6,FALSE),0)</f>
        <v>0</v>
      </c>
      <c r="CR194" s="1700">
        <f>IFERROR(VLOOKUP($A194,'2007'!$C$3:$M$238,7,FALSE),0)</f>
        <v>0</v>
      </c>
      <c r="CS194" s="1691">
        <f>IFERROR(VLOOKUP($A194,'2007'!$C$3:$M$238,8,FALSE),0)</f>
        <v>0</v>
      </c>
      <c r="CT194" s="1691">
        <f>IFERROR(VLOOKUP($A194,'2007'!$C$3:$M$238,9,FALSE),0)</f>
        <v>0</v>
      </c>
      <c r="CU194" s="1691">
        <f>IFERROR(VLOOKUP($A194,'2007'!$C$3:$M$238,10,FALSE),0)</f>
        <v>0</v>
      </c>
      <c r="CV194" s="1740">
        <f>IFERROR(VLOOKUP($A194,'2007'!$C$3:$M$238,11,FALSE),0)</f>
        <v>0</v>
      </c>
      <c r="CW194" s="1700">
        <f>IFERROR(VLOOKUP($A194,'2006'!$A$2:$F$200,2,FALSE),0)</f>
        <v>0</v>
      </c>
      <c r="CX194" s="1691">
        <f>IFERROR(VLOOKUP($A194,'2006'!$A$2:$F$200,4,FALSE),0)</f>
        <v>0</v>
      </c>
      <c r="CY194" s="1691">
        <f>IFERROR(VLOOKUP($A194,'2006'!$A$2:$F$200,5,FALSE),0)</f>
        <v>0</v>
      </c>
      <c r="CZ194" s="1740">
        <f>IFERROR(VLOOKUP($A194,'2006'!$A$2:$F$200,6,FALSE),0)</f>
        <v>0</v>
      </c>
      <c r="DA194" s="1700">
        <f>IFERROR(VLOOKUP($A194,'2005'!$C$3:$M$205,8,FALSE),0)</f>
        <v>0</v>
      </c>
      <c r="DB194" s="1691">
        <f>IFERROR(VLOOKUP($A194,'2005'!$C$3:$M$205,9,FALSE),0)</f>
        <v>0</v>
      </c>
      <c r="DC194" s="1691">
        <f>IFERROR(VLOOKUP($A194,'2005'!$C$3:$M$205,10,FALSE),0)</f>
        <v>0</v>
      </c>
      <c r="DD194" s="1740">
        <f>IFERROR(VLOOKUP($A194,'2005'!$C$3:$M$205,11,FALSE),0)</f>
        <v>0</v>
      </c>
      <c r="DE194" s="1700">
        <f>IFERROR(VLOOKUP($A194,'2004'!$C$3:$M$213,8,FALSE),0)</f>
        <v>0</v>
      </c>
      <c r="DF194" s="1691">
        <f>IFERROR(VLOOKUP($A194,'2004'!$C$3:$M$213,9,FALSE),0)</f>
        <v>0</v>
      </c>
      <c r="DG194" s="1691">
        <f>IFERROR(VLOOKUP($A194,'2004'!$C$3:$M$213,10,FALSE),0)</f>
        <v>0</v>
      </c>
      <c r="DH194" s="1740">
        <f>IFERROR(VLOOKUP($A194,'2004'!$C$3:$M$213,11,FALSE),0)</f>
        <v>0</v>
      </c>
      <c r="DI194" s="1700">
        <f>IFERROR(VLOOKUP($A194,'2003'!$C$3:$Q$214,12,FALSE),0)</f>
        <v>15</v>
      </c>
      <c r="DJ194" s="1691">
        <f>IFERROR(VLOOKUP($A194,'2003'!$C$3:$Q$214,13,FALSE),0)</f>
        <v>3</v>
      </c>
      <c r="DK194" s="1691">
        <f>IFERROR(VLOOKUP($A194,'2003'!$C$3:$Q$214,14,FALSE),0)</f>
        <v>0</v>
      </c>
      <c r="DL194" s="1740">
        <f>IFERROR(VLOOKUP($A194,'2003'!$C$3:$Q$214,15,FALSE),0)</f>
        <v>0.2</v>
      </c>
      <c r="DM194" s="1700">
        <f>IFERROR(VLOOKUP($A194,'2002'!$D$3:$R$214,12,FALSE),0)</f>
        <v>64</v>
      </c>
      <c r="DN194" s="1691">
        <f>IFERROR(VLOOKUP($A194,'2002'!$D$3:$R$214,13,FALSE),0)</f>
        <v>33</v>
      </c>
      <c r="DO194" s="1691">
        <f>IFERROR(VLOOKUP($A194,'2002'!$D$3:$R$214,14,FALSE),0)</f>
        <v>2</v>
      </c>
      <c r="DP194" s="1788">
        <f>IFERROR(VLOOKUP($A194,'2002'!$D$3:$R$214,15,FALSE),0)</f>
        <v>0.515625</v>
      </c>
      <c r="DQ194" s="1700">
        <f>IFERROR(VLOOKUP($A194,'Pre 2002'!$C$3:$CK$382,84,FALSE),0)</f>
        <v>176</v>
      </c>
      <c r="DR194" s="1695">
        <f>IFERROR(VLOOKUP($A194,'Pre 2002'!$C$3:$CK$382,85,FALSE),0)</f>
        <v>106</v>
      </c>
      <c r="DS194" s="1695">
        <f>IFERROR(VLOOKUP($A194,'Pre 2002'!$C$3:$CK$382,86,FALSE),0)</f>
        <v>14</v>
      </c>
      <c r="DT194" s="1790">
        <f>IFERROR(VLOOKUP($A194,'Pre 2002'!$C$3:$CK$382,87,FALSE),0)</f>
        <v>0.60227272727272729</v>
      </c>
      <c r="DU194" s="1741">
        <f>IFERROR(VLOOKUP(A194,'Pre 2002'!$C$3:$CG$382,83,FALSE),0)</f>
        <v>3</v>
      </c>
      <c r="DY194" s="1731"/>
    </row>
    <row r="195" spans="1:129" ht="13.8">
      <c r="A195" s="1783" t="s">
        <v>2166</v>
      </c>
      <c r="B195" s="1562">
        <f t="shared" ref="B195:B258" si="79">SUM(O195,T195,Y195,AD195,AI195,AN195,AS195,AX195,BC195,BH195,BP195,BX195,CC195,CH195,CM195,CR195,CW195,DA195,DE195,DI195,DM195,DQ195)</f>
        <v>214</v>
      </c>
      <c r="C195" s="1562">
        <f t="shared" ref="C195:C258" si="80">SUM(Q195,V195,AA195,AF195,AK195,AP195,AU195,AZ195,BE195,BJ195,BR195,BZ195,CE195,CJ195,CO195,CT195,CX195,DB195,DF195,DJ195,DN195,DR195)</f>
        <v>118</v>
      </c>
      <c r="D195" s="1562">
        <f t="shared" ref="D195:D258" si="81">SUM(R195,W195,AB195,AG195,AL195,AQ195,AV195,BA195,BF195,BK195,BS195,CA195,CF195,CK195,CP195,CU195,CY195,DC195,DG195,DK195,DO195,DS195)</f>
        <v>16</v>
      </c>
      <c r="E195" s="1563">
        <f t="shared" ref="E195:E258" si="82">IF(B195=0,0,C195/B195)</f>
        <v>0.55140186915887845</v>
      </c>
      <c r="F195" s="1786">
        <f t="shared" ref="F195:F258" si="83">IF(O195&gt;0,1,0)+IF(T195&gt;0,1,0)+IF(Y195&gt;0,1,0)+IF(AD195&gt;0,1,0)+IF(AI195&gt;0,1,0)+IF(AN195&gt;0,1,0)+IF(AS195&gt;0,1,0)+IF(AX195&gt;0,1,0)+IF(BC195&gt;0,1,0)+IF(BH195&gt;0,1,0)+IF(BP195&gt;0,1,0)+IF(BX195&gt;0,1,0)+IF(CC195&gt;0,1,0)+IF(CH195&gt;0,1,0)+IF(CM195&gt;0,1,0)+IF(CR195&gt;0,1,0)+IF(CW195&gt;0,1,0)+IF(DA195&gt;0,1,0)+IF(DE195&gt;0,1,0)+IF(DI195&gt;0,1,0)+IF(DM195&gt;0,1,0)+DU195</f>
        <v>4</v>
      </c>
      <c r="G195" s="1595">
        <v>2013</v>
      </c>
      <c r="H195" s="1567">
        <f t="shared" si="75"/>
        <v>2</v>
      </c>
      <c r="I195" s="1734">
        <f t="shared" si="76"/>
        <v>90</v>
      </c>
      <c r="J195" s="1734">
        <f t="shared" si="77"/>
        <v>50</v>
      </c>
      <c r="K195" s="1734">
        <f t="shared" si="77"/>
        <v>11</v>
      </c>
      <c r="L195" s="1806">
        <f t="shared" si="78"/>
        <v>0.55555555555555558</v>
      </c>
      <c r="M195" s="1752">
        <v>13</v>
      </c>
      <c r="N195" s="1813">
        <v>0</v>
      </c>
      <c r="O195" s="1700">
        <f>IFERROR(VLOOKUP($A195,'2022'!$B$2:$K$174,3,FALSE),0)</f>
        <v>0</v>
      </c>
      <c r="P195" s="1858">
        <f>IFERROR(VLOOKUP($A195,'2022'!$B$2:$K$174,4,FALSE),0)</f>
        <v>0</v>
      </c>
      <c r="Q195" s="1858">
        <f>IFERROR(VLOOKUP($A195,'2022'!$B$2:$K$174,5,FALSE),0)</f>
        <v>0</v>
      </c>
      <c r="R195" s="1858">
        <f>IFERROR(VLOOKUP($A195,'2022'!$B$2:$K$174,8,FALSE),0)</f>
        <v>0</v>
      </c>
      <c r="S195" s="1740">
        <f>IFERROR(VLOOKUP($A195,'2022'!$B$2:$K$174,10,FALSE),0)</f>
        <v>0</v>
      </c>
      <c r="T195" s="1700">
        <f>IFERROR(VLOOKUP($A195,'2021'!$B$2:$K$174,3,FALSE),0)</f>
        <v>0</v>
      </c>
      <c r="U195" s="1843">
        <f>IFERROR(VLOOKUP($A195,'2021'!$B$2:$K$174,4,FALSE),0)</f>
        <v>0</v>
      </c>
      <c r="V195" s="1843">
        <f>IFERROR(VLOOKUP($A195,'2021'!$B$2:$K$174,5,FALSE),0)</f>
        <v>0</v>
      </c>
      <c r="W195" s="1843">
        <f>IFERROR(VLOOKUP($A195,'2021'!$B$2:$K$174,8,FALSE),0)</f>
        <v>0</v>
      </c>
      <c r="X195" s="1740">
        <f>IFERROR(VLOOKUP($A195,'2021'!$B$2:$K$174,10,FALSE),0)</f>
        <v>0</v>
      </c>
      <c r="Y195" s="1700">
        <f>IFERROR(VLOOKUP($A195,'2020'!$B$2:$K$170,3,FALSE),0)</f>
        <v>0</v>
      </c>
      <c r="Z195" s="1829">
        <f>IFERROR(VLOOKUP($A195,'2020'!$B$2:$K$170,4,FALSE),0)</f>
        <v>0</v>
      </c>
      <c r="AA195" s="1829">
        <f>IFERROR(VLOOKUP($A195,'2020'!$B$2:$K$170,5,FALSE),0)</f>
        <v>0</v>
      </c>
      <c r="AB195" s="1829">
        <f>IFERROR(VLOOKUP($A195,'2020'!$B$2:$K$170,8,FALSE),0)</f>
        <v>0</v>
      </c>
      <c r="AC195" s="1740">
        <f>IFERROR(VLOOKUP($A195,'2020'!$B$2:$K$170,10,FALSE),0)</f>
        <v>0</v>
      </c>
      <c r="AD195" s="1700">
        <f>IFERROR(VLOOKUP($A195,'2019'!$B$2:$K$170,3,FALSE),0)</f>
        <v>0</v>
      </c>
      <c r="AE195" s="1823">
        <f>IFERROR(VLOOKUP($A195,'2019'!$B$2:$K$170,4,FALSE),0)</f>
        <v>0</v>
      </c>
      <c r="AF195" s="1823">
        <f>IFERROR(VLOOKUP($A195,'2019'!$B$2:$K$170,5,FALSE),0)</f>
        <v>0</v>
      </c>
      <c r="AG195" s="1823">
        <f>IFERROR(VLOOKUP($A195,'2019'!$B$2:$K$170,8,FALSE),0)</f>
        <v>0</v>
      </c>
      <c r="AH195" s="1740">
        <f>IFERROR(VLOOKUP($A195,'2019'!$B$2:$K$170,10,FALSE),0)</f>
        <v>0</v>
      </c>
      <c r="AI195" s="1700">
        <f>IFERROR(VLOOKUP($A195,'2018'!$B$2:$K$170,3,FALSE),0)</f>
        <v>0</v>
      </c>
      <c r="AJ195" s="1821">
        <f>IFERROR(VLOOKUP($A195,'2018'!$B$2:$K$170,4,FALSE),0)</f>
        <v>0</v>
      </c>
      <c r="AK195" s="1821">
        <f>IFERROR(VLOOKUP($A195,'2018'!$B$2:$K$170,5,FALSE),0)</f>
        <v>0</v>
      </c>
      <c r="AL195" s="1821">
        <f>IFERROR(VLOOKUP($A195,'2018'!$B$2:$K$170,8,FALSE),0)</f>
        <v>0</v>
      </c>
      <c r="AM195" s="1740">
        <f>IFERROR(VLOOKUP($A195,'2018'!$B$2:$K$170,10,FALSE),0)</f>
        <v>0</v>
      </c>
      <c r="AN195" s="1700">
        <f>IFERROR(VLOOKUP($A195,'2017'!$B$2:$J$163,2,FALSE),0)</f>
        <v>0</v>
      </c>
      <c r="AO195" s="1815">
        <f>IFERROR(VLOOKUP($A195,'2017'!$B$2:$J$163,3,FALSE),0)</f>
        <v>0</v>
      </c>
      <c r="AP195" s="1815">
        <f>IFERROR(VLOOKUP($A195,'2017'!$B$2:$J$163,4,FALSE),0)</f>
        <v>0</v>
      </c>
      <c r="AQ195" s="1815">
        <f>IFERROR(VLOOKUP($A195,'2017'!$B$2:$J$163,7,FALSE),0)</f>
        <v>0</v>
      </c>
      <c r="AR195" s="1740">
        <f>IFERROR(VLOOKUP($A195,'2017'!$B$2:$J$163,9,FALSE),0)</f>
        <v>0</v>
      </c>
      <c r="AS195" s="1700">
        <f>IFERROR(VLOOKUP($A195,'2016'!$B$2:$K$165,3,FALSE),0)</f>
        <v>67</v>
      </c>
      <c r="AT195" s="1796">
        <f>IFERROR(VLOOKUP($A195,'2016'!$B$2:$K$165,4,FALSE),0)</f>
        <v>20</v>
      </c>
      <c r="AU195" s="1796">
        <f>IFERROR(VLOOKUP($A195,'2016'!$B$2:$K$165,5,FALSE),0)</f>
        <v>34</v>
      </c>
      <c r="AV195" s="1796">
        <f>IFERROR(VLOOKUP($A195,'2016'!$B$2:$K$165,8,FALSE),0)</f>
        <v>1</v>
      </c>
      <c r="AW195" s="1740">
        <f>IFERROR(VLOOKUP($A195,'2016'!$B$2:$K$165,10,FALSE),0)</f>
        <v>0.50700000000000001</v>
      </c>
      <c r="AX195" s="1700">
        <f>IFERROR(VLOOKUP($A195,'2015'!$B$2:$K$165,3,FALSE),0)</f>
        <v>57</v>
      </c>
      <c r="AY195" s="1695">
        <f>IFERROR(VLOOKUP($A195,'2015'!$B$2:$K$165,4,FALSE),0)</f>
        <v>24</v>
      </c>
      <c r="AZ195" s="1695">
        <f>IFERROR(VLOOKUP($A195,'2015'!$B$2:$K$165,5,FALSE),0)</f>
        <v>34</v>
      </c>
      <c r="BA195" s="1695">
        <f>IFERROR(VLOOKUP($A195,'2015'!$B$2:$K$165,8,FALSE),0)</f>
        <v>4</v>
      </c>
      <c r="BB195" s="1740">
        <f>IFERROR(VLOOKUP($A195,'2015'!$B$2:$K$165,10,FALSE),0)</f>
        <v>0.59649122807017541</v>
      </c>
      <c r="BC195" s="1700">
        <f>IFERROR(VLOOKUP($A195,'2014'!$B$2:$K$157,3,FALSE),0)</f>
        <v>59</v>
      </c>
      <c r="BD195" s="1691">
        <f>IFERROR(VLOOKUP($A195,'2014'!$B$2:$K$157,4,FALSE),0)</f>
        <v>25</v>
      </c>
      <c r="BE195" s="1691">
        <f>IFERROR(VLOOKUP($A195,'2014'!$B$2:$K$157,5,FALSE),0)</f>
        <v>35</v>
      </c>
      <c r="BF195" s="1691">
        <f>IFERROR(VLOOKUP($A195,'2014'!$B$2:$K$157,8,FALSE),0)</f>
        <v>10</v>
      </c>
      <c r="BG195" s="1740">
        <f>IFERROR(VLOOKUP($A195,'2014'!$B$2:$K$157,10,FALSE),0)</f>
        <v>0.59322033898305082</v>
      </c>
      <c r="BH195" s="1700">
        <f>IFERROR(VLOOKUP($A195,'2013'!$D$4:$I$249,2,FALSE),0)</f>
        <v>31</v>
      </c>
      <c r="BI195" s="1691">
        <f>IFERROR(VLOOKUP($A195,'2013'!$D$4:$I$249,3,FALSE),0)</f>
        <v>8</v>
      </c>
      <c r="BJ195" s="1691">
        <f>IFERROR(VLOOKUP($A195,'2013'!$D$4:$I$249,4,FALSE),0)</f>
        <v>15</v>
      </c>
      <c r="BK195" s="1691">
        <f>IFERROR(VLOOKUP($A195,'2013'!$D$4:$I$249,5,FALSE),0)</f>
        <v>1</v>
      </c>
      <c r="BL195" s="1740">
        <f>IFERROR(VLOOKUP($A195,'2013'!$D$4:$I$249,6,FALSE),0)</f>
        <v>0.4838709677419355</v>
      </c>
      <c r="BM195" s="1737">
        <f>IFERROR(VLOOKUP($A195,'2012'!$D$3:$O$172,2,FALSE),0)</f>
        <v>0</v>
      </c>
      <c r="BN195" s="1691">
        <f>IFERROR(VLOOKUP($A195,'2012'!$D$3:$O$172,3,FALSE),0)</f>
        <v>0</v>
      </c>
      <c r="BO195" s="1743">
        <f>IFERROR(VLOOKUP($A195,'2012'!$D$3:$O$172,4,FALSE),0)</f>
        <v>0</v>
      </c>
      <c r="BP195" s="1700">
        <f>IFERROR(VLOOKUP($A195,'2012'!$D$3:$O$172,5,FALSE),0)</f>
        <v>0</v>
      </c>
      <c r="BQ195" s="1691">
        <f>IFERROR(VLOOKUP($A195,'2012'!$D$3:$O$172,6,FALSE),0)</f>
        <v>0</v>
      </c>
      <c r="BR195" s="1691">
        <f>IFERROR(VLOOKUP($A195,'2012'!$D$3:$O$172,7,FALSE),0)</f>
        <v>0</v>
      </c>
      <c r="BS195" s="1691">
        <f>IFERROR(VLOOKUP($A195,'2012'!$D$3:$O$172,8,FALSE),0)</f>
        <v>0</v>
      </c>
      <c r="BT195" s="1740">
        <f>IFERROR(VLOOKUP($A195,'2012'!$D$3:$O$172,9,FALSE),0)</f>
        <v>0</v>
      </c>
      <c r="BU195" s="1737">
        <f>IFERROR(VLOOKUP($A195,'2012'!$D$3:$O$172,10,FALSE),0)</f>
        <v>0</v>
      </c>
      <c r="BV195" s="1691">
        <f>IFERROR(VLOOKUP($A195,'2012'!$D$3:$O$172,11,FALSE),0)</f>
        <v>0</v>
      </c>
      <c r="BW195" s="1743">
        <f>IFERROR(VLOOKUP($A195,'2012'!$D$3:$O$172,12,FALSE),0)</f>
        <v>0</v>
      </c>
      <c r="BX195" s="1700">
        <f>IFERROR(VLOOKUP($A195,'2011'!$D$4:$I$251,2,FALSE),0)</f>
        <v>0</v>
      </c>
      <c r="BY195" s="1691">
        <f>IFERROR(VLOOKUP($A195,'2011'!$D$4:$I$251,3,FALSE),0)</f>
        <v>0</v>
      </c>
      <c r="BZ195" s="1691">
        <f>IFERROR(VLOOKUP($A195,'2011'!$D$4:$I$251,4,FALSE),0)</f>
        <v>0</v>
      </c>
      <c r="CA195" s="1691">
        <f>IFERROR(VLOOKUP($A195,'2011'!$D$4:$I$251,5,FALSE),0)</f>
        <v>0</v>
      </c>
      <c r="CB195" s="1740">
        <f>IFERROR(VLOOKUP($A195,'2011'!$D$4:$I$251,6,FALSE),0)</f>
        <v>0</v>
      </c>
      <c r="CC195" s="1700">
        <f>IFERROR(VLOOKUP($A195,'2010'!$C$3:$H$234,2,FALSE),0)</f>
        <v>0</v>
      </c>
      <c r="CD195" s="1691">
        <f>IFERROR(VLOOKUP($A195,'2010'!$C$3:$H$234,3,FALSE),0)</f>
        <v>0</v>
      </c>
      <c r="CE195" s="1691">
        <f>IFERROR(VLOOKUP($A195,'2010'!$C$3:$H$234,4,FALSE),0)</f>
        <v>0</v>
      </c>
      <c r="CF195" s="1691">
        <f>IFERROR(VLOOKUP($A195,'2010'!$C$3:$H$234,5,FALSE),0)</f>
        <v>0</v>
      </c>
      <c r="CG195" s="1740">
        <f>IFERROR(VLOOKUP($A195,'2010'!$C$3:$H$234,6,FALSE),0)</f>
        <v>0</v>
      </c>
      <c r="CH195" s="1700">
        <f>IFERROR(VLOOKUP($A195,'2009'!$C$3:$H$242,2,FALSE),0)</f>
        <v>0</v>
      </c>
      <c r="CI195" s="1691">
        <f>IFERROR(VLOOKUP($A195,'2009'!$C$3:$H$242,3,FALSE),0)</f>
        <v>0</v>
      </c>
      <c r="CJ195" s="1691">
        <f>IFERROR(VLOOKUP($A195,'2009'!$C$3:$H$242,4,FALSE),0)</f>
        <v>0</v>
      </c>
      <c r="CK195" s="1691">
        <f>IFERROR(VLOOKUP($A195,'2009'!$C$3:$H$242,5,FALSE),0)</f>
        <v>0</v>
      </c>
      <c r="CL195" s="1740">
        <f>IFERROR(VLOOKUP($A195,'2009'!$C$3:$H$242,6,FALSE),0)</f>
        <v>0</v>
      </c>
      <c r="CM195" s="1700">
        <f>IFERROR(VLOOKUP($A195,'2008'!$C$3:$H$229,2,FALSE),0)</f>
        <v>0</v>
      </c>
      <c r="CN195" s="1691">
        <f>IFERROR(VLOOKUP($A195,'2008'!$C$3:$H$229,3,FALSE),0)</f>
        <v>0</v>
      </c>
      <c r="CO195" s="1691">
        <f>IFERROR(VLOOKUP($A195,'2008'!$C$3:$H$229,4,FALSE),0)</f>
        <v>0</v>
      </c>
      <c r="CP195" s="1691">
        <f>IFERROR(VLOOKUP($A195,'2008'!$C$3:$H$229,5,FALSE),0)</f>
        <v>0</v>
      </c>
      <c r="CQ195" s="1740">
        <f>IFERROR(VLOOKUP($A195,'2008'!$C$3:$H$229,6,FALSE),0)</f>
        <v>0</v>
      </c>
      <c r="CR195" s="1700">
        <f>IFERROR(VLOOKUP($A195,'2007'!$C$3:$M$238,7,FALSE),0)</f>
        <v>0</v>
      </c>
      <c r="CS195" s="1691">
        <f>IFERROR(VLOOKUP($A195,'2007'!$C$3:$M$238,8,FALSE),0)</f>
        <v>0</v>
      </c>
      <c r="CT195" s="1691">
        <f>IFERROR(VLOOKUP($A195,'2007'!$C$3:$M$238,9,FALSE),0)</f>
        <v>0</v>
      </c>
      <c r="CU195" s="1691">
        <f>IFERROR(VLOOKUP($A195,'2007'!$C$3:$M$238,10,FALSE),0)</f>
        <v>0</v>
      </c>
      <c r="CV195" s="1740">
        <f>IFERROR(VLOOKUP($A195,'2007'!$C$3:$M$238,11,FALSE),0)</f>
        <v>0</v>
      </c>
      <c r="CW195" s="1700">
        <f>IFERROR(VLOOKUP($A195,'2006'!$A$2:$F$200,2,FALSE),0)</f>
        <v>0</v>
      </c>
      <c r="CX195" s="1691">
        <f>IFERROR(VLOOKUP($A195,'2006'!$A$2:$F$200,4,FALSE),0)</f>
        <v>0</v>
      </c>
      <c r="CY195" s="1691">
        <f>IFERROR(VLOOKUP($A195,'2006'!$A$2:$F$200,5,FALSE),0)</f>
        <v>0</v>
      </c>
      <c r="CZ195" s="1740">
        <f>IFERROR(VLOOKUP($A195,'2006'!$A$2:$F$200,6,FALSE),0)</f>
        <v>0</v>
      </c>
      <c r="DA195" s="1700">
        <f>IFERROR(VLOOKUP($A195,'2005'!$C$3:$M$205,8,FALSE),0)</f>
        <v>0</v>
      </c>
      <c r="DB195" s="1691">
        <f>IFERROR(VLOOKUP($A195,'2005'!$C$3:$M$205,9,FALSE),0)</f>
        <v>0</v>
      </c>
      <c r="DC195" s="1691">
        <f>IFERROR(VLOOKUP($A195,'2005'!$C$3:$M$205,10,FALSE),0)</f>
        <v>0</v>
      </c>
      <c r="DD195" s="1740">
        <f>IFERROR(VLOOKUP($A195,'2005'!$C$3:$M$205,11,FALSE),0)</f>
        <v>0</v>
      </c>
      <c r="DE195" s="1700">
        <f>IFERROR(VLOOKUP($A195,'2004'!$C$3:$M$213,8,FALSE),0)</f>
        <v>0</v>
      </c>
      <c r="DF195" s="1691">
        <f>IFERROR(VLOOKUP($A195,'2004'!$C$3:$M$213,9,FALSE),0)</f>
        <v>0</v>
      </c>
      <c r="DG195" s="1691">
        <f>IFERROR(VLOOKUP($A195,'2004'!$C$3:$M$213,10,FALSE),0)</f>
        <v>0</v>
      </c>
      <c r="DH195" s="1740">
        <f>IFERROR(VLOOKUP($A195,'2004'!$C$3:$M$213,11,FALSE),0)</f>
        <v>0</v>
      </c>
      <c r="DI195" s="1700">
        <f>IFERROR(VLOOKUP($A195,'2003'!$C$3:$Q$214,12,FALSE),0)</f>
        <v>0</v>
      </c>
      <c r="DJ195" s="1691">
        <f>IFERROR(VLOOKUP($A195,'2003'!$C$3:$Q$214,13,FALSE),0)</f>
        <v>0</v>
      </c>
      <c r="DK195" s="1691">
        <f>IFERROR(VLOOKUP($A195,'2003'!$C$3:$Q$214,14,FALSE),0)</f>
        <v>0</v>
      </c>
      <c r="DL195" s="1740">
        <f>IFERROR(VLOOKUP($A195,'2003'!$C$3:$Q$214,15,FALSE),0)</f>
        <v>0</v>
      </c>
      <c r="DM195" s="1700">
        <f>IFERROR(VLOOKUP($A195,'2002'!$D$3:$R$214,12,FALSE),0)</f>
        <v>0</v>
      </c>
      <c r="DN195" s="1691">
        <f>IFERROR(VLOOKUP($A195,'2002'!$D$3:$R$214,13,FALSE),0)</f>
        <v>0</v>
      </c>
      <c r="DO195" s="1691">
        <f>IFERROR(VLOOKUP($A195,'2002'!$D$3:$R$214,14,FALSE),0)</f>
        <v>0</v>
      </c>
      <c r="DP195" s="1788">
        <f>IFERROR(VLOOKUP($A195,'2002'!$D$3:$R$214,15,FALSE),0)</f>
        <v>0</v>
      </c>
      <c r="DQ195" s="1700">
        <f>IFERROR(VLOOKUP($A195,'Pre 2002'!$C$3:$CK$382,84,FALSE),0)</f>
        <v>0</v>
      </c>
      <c r="DR195" s="1695">
        <f>IFERROR(VLOOKUP($A195,'Pre 2002'!$C$3:$CK$382,85,FALSE),0)</f>
        <v>0</v>
      </c>
      <c r="DS195" s="1695">
        <f>IFERROR(VLOOKUP($A195,'Pre 2002'!$C$3:$CK$382,86,FALSE),0)</f>
        <v>0</v>
      </c>
      <c r="DT195" s="1790">
        <f>IFERROR(VLOOKUP($A195,'Pre 2002'!$C$3:$CK$382,87,FALSE),0)</f>
        <v>0</v>
      </c>
      <c r="DU195" s="1741">
        <f>IFERROR(VLOOKUP(A195,'Pre 2002'!$C$3:$CG$382,83,FALSE),0)</f>
        <v>0</v>
      </c>
      <c r="DY195" s="1731"/>
    </row>
    <row r="196" spans="1:129">
      <c r="A196" s="1778" t="s">
        <v>42</v>
      </c>
      <c r="B196" s="1562">
        <f t="shared" si="79"/>
        <v>714</v>
      </c>
      <c r="C196" s="1562">
        <f t="shared" si="80"/>
        <v>389</v>
      </c>
      <c r="D196" s="1562">
        <f t="shared" si="81"/>
        <v>16</v>
      </c>
      <c r="E196" s="1563">
        <f t="shared" si="82"/>
        <v>0.5448179271708683</v>
      </c>
      <c r="F196" s="1786">
        <f t="shared" si="83"/>
        <v>10</v>
      </c>
      <c r="G196" s="1595">
        <v>2013</v>
      </c>
      <c r="H196" s="1567">
        <f t="shared" si="75"/>
        <v>2</v>
      </c>
      <c r="I196" s="1734">
        <f t="shared" si="76"/>
        <v>160</v>
      </c>
      <c r="J196" s="1734">
        <f t="shared" si="77"/>
        <v>84</v>
      </c>
      <c r="K196" s="1734">
        <f t="shared" si="77"/>
        <v>4</v>
      </c>
      <c r="L196" s="1806">
        <f t="shared" si="78"/>
        <v>0.52500000000000002</v>
      </c>
      <c r="M196" s="1752">
        <v>13</v>
      </c>
      <c r="N196" s="1752">
        <v>0</v>
      </c>
      <c r="O196" s="1700">
        <f>IFERROR(VLOOKUP($A196,'2022'!$B$2:$K$174,3,FALSE),0)</f>
        <v>59</v>
      </c>
      <c r="P196" s="1858">
        <f>IFERROR(VLOOKUP($A196,'2022'!$B$2:$K$174,4,FALSE),0)</f>
        <v>16</v>
      </c>
      <c r="Q196" s="1858">
        <f>IFERROR(VLOOKUP($A196,'2022'!$B$2:$K$174,5,FALSE),0)</f>
        <v>34</v>
      </c>
      <c r="R196" s="1858">
        <f>IFERROR(VLOOKUP($A196,'2022'!$B$2:$K$174,8,FALSE),0)</f>
        <v>0</v>
      </c>
      <c r="S196" s="1740">
        <f>IFERROR(VLOOKUP($A196,'2022'!$B$2:$K$174,10,FALSE),0)</f>
        <v>0.57599999999999996</v>
      </c>
      <c r="T196" s="1700">
        <f>IFERROR(VLOOKUP($A196,'2021'!$B$2:$K$174,3,FALSE),0)</f>
        <v>74</v>
      </c>
      <c r="U196" s="1843">
        <f>IFERROR(VLOOKUP($A196,'2021'!$B$2:$K$174,4,FALSE),0)</f>
        <v>15</v>
      </c>
      <c r="V196" s="1843">
        <f>IFERROR(VLOOKUP($A196,'2021'!$B$2:$K$174,5,FALSE),0)</f>
        <v>38</v>
      </c>
      <c r="W196" s="1843">
        <f>IFERROR(VLOOKUP($A196,'2021'!$B$2:$K$174,8,FALSE),0)</f>
        <v>1</v>
      </c>
      <c r="X196" s="1740">
        <f>IFERROR(VLOOKUP($A196,'2021'!$B$2:$K$174,10,FALSE),0)</f>
        <v>0.51400000000000001</v>
      </c>
      <c r="Y196" s="1700">
        <f>IFERROR(VLOOKUP($A196,'2020'!$B$2:$K$170,3,FALSE),0)</f>
        <v>47</v>
      </c>
      <c r="Z196" s="1829">
        <f>IFERROR(VLOOKUP($A196,'2020'!$B$2:$K$170,4,FALSE),0)</f>
        <v>18</v>
      </c>
      <c r="AA196" s="1829">
        <f>IFERROR(VLOOKUP($A196,'2020'!$B$2:$K$170,5,FALSE),0)</f>
        <v>21</v>
      </c>
      <c r="AB196" s="1829">
        <f>IFERROR(VLOOKUP($A196,'2020'!$B$2:$K$170,8,FALSE),0)</f>
        <v>2</v>
      </c>
      <c r="AC196" s="1740">
        <f>IFERROR(VLOOKUP($A196,'2020'!$B$2:$K$170,10,FALSE),0)</f>
        <v>0.44700000000000001</v>
      </c>
      <c r="AD196" s="1700">
        <f>IFERROR(VLOOKUP($A196,'2019'!$B$2:$K$170,3,FALSE),0)</f>
        <v>65</v>
      </c>
      <c r="AE196" s="1823">
        <f>IFERROR(VLOOKUP($A196,'2019'!$B$2:$K$170,4,FALSE),0)</f>
        <v>25</v>
      </c>
      <c r="AF196" s="1823">
        <f>IFERROR(VLOOKUP($A196,'2019'!$B$2:$K$170,5,FALSE),0)</f>
        <v>35</v>
      </c>
      <c r="AG196" s="1823">
        <f>IFERROR(VLOOKUP($A196,'2019'!$B$2:$K$170,8,FALSE),0)</f>
        <v>2</v>
      </c>
      <c r="AH196" s="1740">
        <f>IFERROR(VLOOKUP($A196,'2019'!$B$2:$K$170,10,FALSE),0)</f>
        <v>0.53800000000000003</v>
      </c>
      <c r="AI196" s="1700">
        <f>IFERROR(VLOOKUP($A196,'2018'!$B$2:$K$170,3,FALSE),0)</f>
        <v>86</v>
      </c>
      <c r="AJ196" s="1821">
        <f>IFERROR(VLOOKUP($A196,'2018'!$B$2:$K$170,4,FALSE),0)</f>
        <v>39</v>
      </c>
      <c r="AK196" s="1821">
        <f>IFERROR(VLOOKUP($A196,'2018'!$B$2:$K$170,5,FALSE),0)</f>
        <v>50</v>
      </c>
      <c r="AL196" s="1821">
        <f>IFERROR(VLOOKUP($A196,'2018'!$B$2:$K$170,8,FALSE),0)</f>
        <v>3</v>
      </c>
      <c r="AM196" s="1740">
        <f>IFERROR(VLOOKUP($A196,'2018'!$B$2:$K$170,10,FALSE),0)</f>
        <v>0.58099999999999996</v>
      </c>
      <c r="AN196" s="1700">
        <f>IFERROR(VLOOKUP($A196,'2017'!$B$2:$J$163,2,FALSE),0)</f>
        <v>78</v>
      </c>
      <c r="AO196" s="1815">
        <f>IFERROR(VLOOKUP($A196,'2017'!$B$2:$J$163,3,FALSE),0)</f>
        <v>30</v>
      </c>
      <c r="AP196" s="1815">
        <f>IFERROR(VLOOKUP($A196,'2017'!$B$2:$J$163,4,FALSE),0)</f>
        <v>47</v>
      </c>
      <c r="AQ196" s="1815">
        <f>IFERROR(VLOOKUP($A196,'2017'!$B$2:$J$163,7,FALSE),0)</f>
        <v>1</v>
      </c>
      <c r="AR196" s="1740">
        <f>IFERROR(VLOOKUP($A196,'2017'!$B$2:$J$163,9,FALSE),0)</f>
        <v>0.60256410256410253</v>
      </c>
      <c r="AS196" s="1700">
        <f>IFERROR(VLOOKUP($A196,'2016'!$B$2:$K$165,3,FALSE),0)</f>
        <v>71</v>
      </c>
      <c r="AT196" s="1796">
        <f>IFERROR(VLOOKUP($A196,'2016'!$B$2:$K$165,4,FALSE),0)</f>
        <v>34</v>
      </c>
      <c r="AU196" s="1796">
        <f>IFERROR(VLOOKUP($A196,'2016'!$B$2:$K$165,5,FALSE),0)</f>
        <v>39</v>
      </c>
      <c r="AV196" s="1796">
        <f>IFERROR(VLOOKUP($A196,'2016'!$B$2:$K$165,8,FALSE),0)</f>
        <v>3</v>
      </c>
      <c r="AW196" s="1740">
        <f>IFERROR(VLOOKUP($A196,'2016'!$B$2:$K$165,10,FALSE),0)</f>
        <v>0.54900000000000004</v>
      </c>
      <c r="AX196" s="1700">
        <f>IFERROR(VLOOKUP($A196,'2015'!$B$2:$K$165,3,FALSE),0)</f>
        <v>74</v>
      </c>
      <c r="AY196" s="1695">
        <f>IFERROR(VLOOKUP($A196,'2015'!$B$2:$K$165,4,FALSE),0)</f>
        <v>24</v>
      </c>
      <c r="AZ196" s="1695">
        <f>IFERROR(VLOOKUP($A196,'2015'!$B$2:$K$165,5,FALSE),0)</f>
        <v>41</v>
      </c>
      <c r="BA196" s="1695">
        <f>IFERROR(VLOOKUP($A196,'2015'!$B$2:$K$165,8,FALSE),0)</f>
        <v>0</v>
      </c>
      <c r="BB196" s="1740">
        <f>IFERROR(VLOOKUP($A196,'2015'!$B$2:$K$165,10,FALSE),0)</f>
        <v>0.55405405405405406</v>
      </c>
      <c r="BC196" s="1700">
        <f>IFERROR(VLOOKUP($A196,'2014'!$B$2:$K$157,3,FALSE),0)</f>
        <v>82</v>
      </c>
      <c r="BD196" s="1691">
        <f>IFERROR(VLOOKUP($A196,'2014'!$B$2:$K$157,4,FALSE),0)</f>
        <v>32</v>
      </c>
      <c r="BE196" s="1691">
        <f>IFERROR(VLOOKUP($A196,'2014'!$B$2:$K$157,5,FALSE),0)</f>
        <v>50</v>
      </c>
      <c r="BF196" s="1691">
        <f>IFERROR(VLOOKUP($A196,'2014'!$B$2:$K$157,8,FALSE),0)</f>
        <v>4</v>
      </c>
      <c r="BG196" s="1740">
        <f>IFERROR(VLOOKUP($A196,'2014'!$B$2:$K$157,10,FALSE),0)</f>
        <v>0.6097560975609756</v>
      </c>
      <c r="BH196" s="1700">
        <f>IFERROR(VLOOKUP($A196,'2013'!$D$4:$I$249,2,FALSE),0)</f>
        <v>78</v>
      </c>
      <c r="BI196" s="1691">
        <f>IFERROR(VLOOKUP($A196,'2013'!$D$4:$I$249,3,FALSE),0)</f>
        <v>23</v>
      </c>
      <c r="BJ196" s="1691">
        <f>IFERROR(VLOOKUP($A196,'2013'!$D$4:$I$249,4,FALSE),0)</f>
        <v>34</v>
      </c>
      <c r="BK196" s="1691">
        <f>IFERROR(VLOOKUP($A196,'2013'!$D$4:$I$249,5,FALSE),0)</f>
        <v>0</v>
      </c>
      <c r="BL196" s="1740">
        <f>IFERROR(VLOOKUP($A196,'2013'!$D$4:$I$249,6,FALSE),0)</f>
        <v>0.4358974358974359</v>
      </c>
      <c r="BM196" s="1737">
        <f>IFERROR(VLOOKUP($A196,'2012'!$D$3:$O$172,2,FALSE),0)</f>
        <v>0</v>
      </c>
      <c r="BN196" s="1691">
        <f>IFERROR(VLOOKUP($A196,'2012'!$D$3:$O$172,3,FALSE),0)</f>
        <v>0</v>
      </c>
      <c r="BO196" s="1743">
        <f>IFERROR(VLOOKUP($A196,'2012'!$D$3:$O$172,4,FALSE),0)</f>
        <v>0</v>
      </c>
      <c r="BP196" s="1700">
        <f>IFERROR(VLOOKUP($A196,'2012'!$D$3:$O$172,5,FALSE),0)</f>
        <v>0</v>
      </c>
      <c r="BQ196" s="1691">
        <f>IFERROR(VLOOKUP($A196,'2012'!$D$3:$O$172,6,FALSE),0)</f>
        <v>0</v>
      </c>
      <c r="BR196" s="1691">
        <f>IFERROR(VLOOKUP($A196,'2012'!$D$3:$O$172,7,FALSE),0)</f>
        <v>0</v>
      </c>
      <c r="BS196" s="1691">
        <f>IFERROR(VLOOKUP($A196,'2012'!$D$3:$O$172,8,FALSE),0)</f>
        <v>0</v>
      </c>
      <c r="BT196" s="1740">
        <f>IFERROR(VLOOKUP($A196,'2012'!$D$3:$O$172,9,FALSE),0)</f>
        <v>0</v>
      </c>
      <c r="BU196" s="1737">
        <f>IFERROR(VLOOKUP($A196,'2012'!$D$3:$O$172,10,FALSE),0)</f>
        <v>0</v>
      </c>
      <c r="BV196" s="1691">
        <f>IFERROR(VLOOKUP($A196,'2012'!$D$3:$O$172,11,FALSE),0)</f>
        <v>0</v>
      </c>
      <c r="BW196" s="1743">
        <f>IFERROR(VLOOKUP($A196,'2012'!$D$3:$O$172,12,FALSE),0)</f>
        <v>0</v>
      </c>
      <c r="BX196" s="1700">
        <f>IFERROR(VLOOKUP($A196,'2011'!$D$4:$I$251,2,FALSE),0)</f>
        <v>0</v>
      </c>
      <c r="BY196" s="1691">
        <f>IFERROR(VLOOKUP($A196,'2011'!$D$4:$I$251,3,FALSE),0)</f>
        <v>0</v>
      </c>
      <c r="BZ196" s="1691">
        <f>IFERROR(VLOOKUP($A196,'2011'!$D$4:$I$251,4,FALSE),0)</f>
        <v>0</v>
      </c>
      <c r="CA196" s="1691">
        <f>IFERROR(VLOOKUP($A196,'2011'!$D$4:$I$251,5,FALSE),0)</f>
        <v>0</v>
      </c>
      <c r="CB196" s="1740">
        <f>IFERROR(VLOOKUP($A196,'2011'!$D$4:$I$251,6,FALSE),0)</f>
        <v>0</v>
      </c>
      <c r="CC196" s="1700">
        <f>IFERROR(VLOOKUP($A196,'2010'!$C$3:$H$234,2,FALSE),0)</f>
        <v>0</v>
      </c>
      <c r="CD196" s="1691">
        <f>IFERROR(VLOOKUP($A196,'2010'!$C$3:$H$234,3,FALSE),0)</f>
        <v>0</v>
      </c>
      <c r="CE196" s="1691">
        <f>IFERROR(VLOOKUP($A196,'2010'!$C$3:$H$234,4,FALSE),0)</f>
        <v>0</v>
      </c>
      <c r="CF196" s="1691">
        <f>IFERROR(VLOOKUP($A196,'2010'!$C$3:$H$234,5,FALSE),0)</f>
        <v>0</v>
      </c>
      <c r="CG196" s="1740">
        <f>IFERROR(VLOOKUP($A196,'2010'!$C$3:$H$234,6,FALSE),0)</f>
        <v>0</v>
      </c>
      <c r="CH196" s="1700">
        <f>IFERROR(VLOOKUP($A196,'2009'!$C$3:$H$242,2,FALSE),0)</f>
        <v>0</v>
      </c>
      <c r="CI196" s="1691">
        <f>IFERROR(VLOOKUP($A196,'2009'!$C$3:$H$242,3,FALSE),0)</f>
        <v>0</v>
      </c>
      <c r="CJ196" s="1691">
        <f>IFERROR(VLOOKUP($A196,'2009'!$C$3:$H$242,4,FALSE),0)</f>
        <v>0</v>
      </c>
      <c r="CK196" s="1691">
        <f>IFERROR(VLOOKUP($A196,'2009'!$C$3:$H$242,5,FALSE),0)</f>
        <v>0</v>
      </c>
      <c r="CL196" s="1740">
        <f>IFERROR(VLOOKUP($A196,'2009'!$C$3:$H$242,6,FALSE),0)</f>
        <v>0</v>
      </c>
      <c r="CM196" s="1700">
        <f>IFERROR(VLOOKUP($A196,'2008'!$C$3:$H$229,2,FALSE),0)</f>
        <v>0</v>
      </c>
      <c r="CN196" s="1691">
        <f>IFERROR(VLOOKUP($A196,'2008'!$C$3:$H$229,3,FALSE),0)</f>
        <v>0</v>
      </c>
      <c r="CO196" s="1691">
        <f>IFERROR(VLOOKUP($A196,'2008'!$C$3:$H$229,4,FALSE),0)</f>
        <v>0</v>
      </c>
      <c r="CP196" s="1691">
        <f>IFERROR(VLOOKUP($A196,'2008'!$C$3:$H$229,5,FALSE),0)</f>
        <v>0</v>
      </c>
      <c r="CQ196" s="1740">
        <f>IFERROR(VLOOKUP($A196,'2008'!$C$3:$H$229,6,FALSE),0)</f>
        <v>0</v>
      </c>
      <c r="CR196" s="1700">
        <f>IFERROR(VLOOKUP($A196,'2007'!$C$3:$M$238,7,FALSE),0)</f>
        <v>0</v>
      </c>
      <c r="CS196" s="1691">
        <f>IFERROR(VLOOKUP($A196,'2007'!$C$3:$M$238,8,FALSE),0)</f>
        <v>0</v>
      </c>
      <c r="CT196" s="1691">
        <f>IFERROR(VLOOKUP($A196,'2007'!$C$3:$M$238,9,FALSE),0)</f>
        <v>0</v>
      </c>
      <c r="CU196" s="1691">
        <f>IFERROR(VLOOKUP($A196,'2007'!$C$3:$M$238,10,FALSE),0)</f>
        <v>0</v>
      </c>
      <c r="CV196" s="1740">
        <f>IFERROR(VLOOKUP($A196,'2007'!$C$3:$M$238,11,FALSE),0)</f>
        <v>0</v>
      </c>
      <c r="CW196" s="1700">
        <f>IFERROR(VLOOKUP($A196,'2006'!$A$2:$F$200,2,FALSE),0)</f>
        <v>0</v>
      </c>
      <c r="CX196" s="1691">
        <f>IFERROR(VLOOKUP($A196,'2006'!$A$2:$F$200,4,FALSE),0)</f>
        <v>0</v>
      </c>
      <c r="CY196" s="1691">
        <f>IFERROR(VLOOKUP($A196,'2006'!$A$2:$F$200,5,FALSE),0)</f>
        <v>0</v>
      </c>
      <c r="CZ196" s="1740">
        <f>IFERROR(VLOOKUP($A196,'2006'!$A$2:$F$200,6,FALSE),0)</f>
        <v>0</v>
      </c>
      <c r="DA196" s="1700">
        <f>IFERROR(VLOOKUP($A196,'2005'!$C$3:$M$205,8,FALSE),0)</f>
        <v>0</v>
      </c>
      <c r="DB196" s="1691">
        <f>IFERROR(VLOOKUP($A196,'2005'!$C$3:$M$205,9,FALSE),0)</f>
        <v>0</v>
      </c>
      <c r="DC196" s="1691">
        <f>IFERROR(VLOOKUP($A196,'2005'!$C$3:$M$205,10,FALSE),0)</f>
        <v>0</v>
      </c>
      <c r="DD196" s="1740">
        <f>IFERROR(VLOOKUP($A196,'2005'!$C$3:$M$205,11,FALSE),0)</f>
        <v>0</v>
      </c>
      <c r="DE196" s="1700">
        <f>IFERROR(VLOOKUP($A196,'2004'!$C$3:$M$213,8,FALSE),0)</f>
        <v>0</v>
      </c>
      <c r="DF196" s="1691">
        <f>IFERROR(VLOOKUP($A196,'2004'!$C$3:$M$213,9,FALSE),0)</f>
        <v>0</v>
      </c>
      <c r="DG196" s="1691">
        <f>IFERROR(VLOOKUP($A196,'2004'!$C$3:$M$213,10,FALSE),0)</f>
        <v>0</v>
      </c>
      <c r="DH196" s="1740">
        <f>IFERROR(VLOOKUP($A196,'2004'!$C$3:$M$213,11,FALSE),0)</f>
        <v>0</v>
      </c>
      <c r="DI196" s="1700">
        <f>IFERROR(VLOOKUP($A196,'2003'!$C$3:$Q$214,12,FALSE),0)</f>
        <v>0</v>
      </c>
      <c r="DJ196" s="1691">
        <f>IFERROR(VLOOKUP($A196,'2003'!$C$3:$Q$214,13,FALSE),0)</f>
        <v>0</v>
      </c>
      <c r="DK196" s="1691">
        <f>IFERROR(VLOOKUP($A196,'2003'!$C$3:$Q$214,14,FALSE),0)</f>
        <v>0</v>
      </c>
      <c r="DL196" s="1740">
        <f>IFERROR(VLOOKUP($A196,'2003'!$C$3:$Q$214,15,FALSE),0)</f>
        <v>0</v>
      </c>
      <c r="DM196" s="1700">
        <f>IFERROR(VLOOKUP($A196,'2002'!$D$3:$R$214,12,FALSE),0)</f>
        <v>0</v>
      </c>
      <c r="DN196" s="1691">
        <f>IFERROR(VLOOKUP($A196,'2002'!$D$3:$R$214,13,FALSE),0)</f>
        <v>0</v>
      </c>
      <c r="DO196" s="1691">
        <f>IFERROR(VLOOKUP($A196,'2002'!$D$3:$R$214,14,FALSE),0)</f>
        <v>0</v>
      </c>
      <c r="DP196" s="1788">
        <f>IFERROR(VLOOKUP($A196,'2002'!$D$3:$R$214,15,FALSE),0)</f>
        <v>0</v>
      </c>
      <c r="DQ196" s="1700">
        <f>IFERROR(VLOOKUP($A196,'Pre 2002'!$C$3:$CK$382,84,FALSE),0)</f>
        <v>0</v>
      </c>
      <c r="DR196" s="1695">
        <f>IFERROR(VLOOKUP($A196,'Pre 2002'!$C$3:$CK$382,85,FALSE),0)</f>
        <v>0</v>
      </c>
      <c r="DS196" s="1695">
        <f>IFERROR(VLOOKUP($A196,'Pre 2002'!$C$3:$CK$382,86,FALSE),0)</f>
        <v>0</v>
      </c>
      <c r="DT196" s="1790">
        <f>IFERROR(VLOOKUP($A196,'Pre 2002'!$C$3:$CK$382,87,FALSE),0)</f>
        <v>0</v>
      </c>
      <c r="DU196" s="1741">
        <f>IFERROR(VLOOKUP(A196,'Pre 2002'!$C$3:$CG$382,83,FALSE),0)</f>
        <v>0</v>
      </c>
      <c r="DY196" s="1731"/>
    </row>
    <row r="197" spans="1:129">
      <c r="A197" s="1778" t="s">
        <v>2026</v>
      </c>
      <c r="B197" s="1562">
        <f t="shared" si="79"/>
        <v>1157</v>
      </c>
      <c r="C197" s="1562">
        <f t="shared" si="80"/>
        <v>600</v>
      </c>
      <c r="D197" s="1562">
        <f t="shared" si="81"/>
        <v>16</v>
      </c>
      <c r="E197" s="1563">
        <f t="shared" si="82"/>
        <v>0.51858254105445112</v>
      </c>
      <c r="F197" s="1786">
        <f t="shared" si="83"/>
        <v>22</v>
      </c>
      <c r="G197" s="1595" t="s">
        <v>2159</v>
      </c>
      <c r="H197" s="1567">
        <f t="shared" si="75"/>
        <v>22</v>
      </c>
      <c r="I197" s="1734">
        <f t="shared" si="76"/>
        <v>1157</v>
      </c>
      <c r="J197" s="1734">
        <f t="shared" si="77"/>
        <v>600</v>
      </c>
      <c r="K197" s="1734">
        <f t="shared" si="77"/>
        <v>16</v>
      </c>
      <c r="L197" s="1806">
        <f t="shared" si="78"/>
        <v>0.51858254105445112</v>
      </c>
      <c r="M197" s="1751"/>
      <c r="N197" s="1751"/>
      <c r="O197" s="1700">
        <f>IFERROR(VLOOKUP($A197,'2022'!$B$2:$K$174,3,FALSE),0)</f>
        <v>0</v>
      </c>
      <c r="P197" s="1858">
        <f>IFERROR(VLOOKUP($A197,'2022'!$B$2:$K$174,4,FALSE),0)</f>
        <v>0</v>
      </c>
      <c r="Q197" s="1858">
        <f>IFERROR(VLOOKUP($A197,'2022'!$B$2:$K$174,5,FALSE),0)</f>
        <v>0</v>
      </c>
      <c r="R197" s="1858">
        <f>IFERROR(VLOOKUP($A197,'2022'!$B$2:$K$174,8,FALSE),0)</f>
        <v>0</v>
      </c>
      <c r="S197" s="1740">
        <f>IFERROR(VLOOKUP($A197,'2022'!$B$2:$K$174,10,FALSE),0)</f>
        <v>0</v>
      </c>
      <c r="T197" s="1700">
        <f>IFERROR(VLOOKUP($A197,'2021'!$B$2:$K$174,3,FALSE),0)</f>
        <v>0</v>
      </c>
      <c r="U197" s="1843">
        <f>IFERROR(VLOOKUP($A197,'2021'!$B$2:$K$174,4,FALSE),0)</f>
        <v>0</v>
      </c>
      <c r="V197" s="1843">
        <f>IFERROR(VLOOKUP($A197,'2021'!$B$2:$K$174,5,FALSE),0)</f>
        <v>0</v>
      </c>
      <c r="W197" s="1843">
        <f>IFERROR(VLOOKUP($A197,'2021'!$B$2:$K$174,8,FALSE),0)</f>
        <v>0</v>
      </c>
      <c r="X197" s="1740">
        <f>IFERROR(VLOOKUP($A197,'2021'!$B$2:$K$174,10,FALSE),0)</f>
        <v>0</v>
      </c>
      <c r="Y197" s="1700">
        <f>IFERROR(VLOOKUP($A197,'2020'!$B$2:$K$170,3,FALSE),0)</f>
        <v>0</v>
      </c>
      <c r="Z197" s="1829">
        <f>IFERROR(VLOOKUP($A197,'2020'!$B$2:$K$170,4,FALSE),0)</f>
        <v>0</v>
      </c>
      <c r="AA197" s="1829">
        <f>IFERROR(VLOOKUP($A197,'2020'!$B$2:$K$170,5,FALSE),0)</f>
        <v>0</v>
      </c>
      <c r="AB197" s="1829">
        <f>IFERROR(VLOOKUP($A197,'2020'!$B$2:$K$170,8,FALSE),0)</f>
        <v>0</v>
      </c>
      <c r="AC197" s="1740">
        <f>IFERROR(VLOOKUP($A197,'2020'!$B$2:$K$170,10,FALSE),0)</f>
        <v>0</v>
      </c>
      <c r="AD197" s="1700">
        <f>IFERROR(VLOOKUP($A197,'2019'!$B$2:$K$170,3,FALSE),0)</f>
        <v>0</v>
      </c>
      <c r="AE197" s="1823">
        <f>IFERROR(VLOOKUP($A197,'2019'!$B$2:$K$170,4,FALSE),0)</f>
        <v>0</v>
      </c>
      <c r="AF197" s="1823">
        <f>IFERROR(VLOOKUP($A197,'2019'!$B$2:$K$170,5,FALSE),0)</f>
        <v>0</v>
      </c>
      <c r="AG197" s="1823">
        <f>IFERROR(VLOOKUP($A197,'2019'!$B$2:$K$170,8,FALSE),0)</f>
        <v>0</v>
      </c>
      <c r="AH197" s="1740">
        <f>IFERROR(VLOOKUP($A197,'2019'!$B$2:$K$170,10,FALSE),0)</f>
        <v>0</v>
      </c>
      <c r="AI197" s="1700">
        <f>IFERROR(VLOOKUP($A197,'2018'!$B$2:$K$170,3,FALSE),0)</f>
        <v>0</v>
      </c>
      <c r="AJ197" s="1821">
        <f>IFERROR(VLOOKUP($A197,'2018'!$B$2:$K$170,4,FALSE),0)</f>
        <v>0</v>
      </c>
      <c r="AK197" s="1821">
        <f>IFERROR(VLOOKUP($A197,'2018'!$B$2:$K$170,5,FALSE),0)</f>
        <v>0</v>
      </c>
      <c r="AL197" s="1821">
        <f>IFERROR(VLOOKUP($A197,'2018'!$B$2:$K$170,8,FALSE),0)</f>
        <v>0</v>
      </c>
      <c r="AM197" s="1740">
        <f>IFERROR(VLOOKUP($A197,'2018'!$B$2:$K$170,10,FALSE),0)</f>
        <v>0</v>
      </c>
      <c r="AN197" s="1700">
        <f>IFERROR(VLOOKUP($A197,'2017'!$B$2:$J$163,2,FALSE),0)</f>
        <v>0</v>
      </c>
      <c r="AO197" s="1815">
        <f>IFERROR(VLOOKUP($A197,'2017'!$B$2:$J$163,3,FALSE),0)</f>
        <v>0</v>
      </c>
      <c r="AP197" s="1815">
        <f>IFERROR(VLOOKUP($A197,'2017'!$B$2:$J$163,4,FALSE),0)</f>
        <v>0</v>
      </c>
      <c r="AQ197" s="1815">
        <f>IFERROR(VLOOKUP($A197,'2017'!$B$2:$J$163,7,FALSE),0)</f>
        <v>0</v>
      </c>
      <c r="AR197" s="1740">
        <f>IFERROR(VLOOKUP($A197,'2017'!$B$2:$J$163,9,FALSE),0)</f>
        <v>0</v>
      </c>
      <c r="AS197" s="1700">
        <f>IFERROR(VLOOKUP($A197,'2016'!$B$2:$K$165,3,FALSE),0)</f>
        <v>0</v>
      </c>
      <c r="AT197" s="1796">
        <f>IFERROR(VLOOKUP($A197,'2016'!$B$2:$K$165,4,FALSE),0)</f>
        <v>0</v>
      </c>
      <c r="AU197" s="1796">
        <f>IFERROR(VLOOKUP($A197,'2016'!$B$2:$K$165,5,FALSE),0)</f>
        <v>0</v>
      </c>
      <c r="AV197" s="1796">
        <f>IFERROR(VLOOKUP($A197,'2016'!$B$2:$K$165,8,FALSE),0)</f>
        <v>0</v>
      </c>
      <c r="AW197" s="1740">
        <f>IFERROR(VLOOKUP($A197,'2016'!$B$2:$K$165,10,FALSE),0)</f>
        <v>0</v>
      </c>
      <c r="AX197" s="1700">
        <f>IFERROR(VLOOKUP($A197,'2015'!$B$2:$K$165,3,FALSE),0)</f>
        <v>0</v>
      </c>
      <c r="AY197" s="1695">
        <f>IFERROR(VLOOKUP($A197,'2015'!$B$2:$K$165,4,FALSE),0)</f>
        <v>0</v>
      </c>
      <c r="AZ197" s="1695">
        <f>IFERROR(VLOOKUP($A197,'2015'!$B$2:$K$165,5,FALSE),0)</f>
        <v>0</v>
      </c>
      <c r="BA197" s="1695">
        <f>IFERROR(VLOOKUP($A197,'2015'!$B$2:$K$165,8,FALSE),0)</f>
        <v>0</v>
      </c>
      <c r="BB197" s="1740">
        <f>IFERROR(VLOOKUP($A197,'2015'!$B$2:$K$165,10,FALSE),0)</f>
        <v>0</v>
      </c>
      <c r="BC197" s="1700">
        <f>IFERROR(VLOOKUP($A197,'2014'!$B$2:$K$157,3,FALSE),0)</f>
        <v>0</v>
      </c>
      <c r="BD197" s="1691">
        <f>IFERROR(VLOOKUP($A197,'2014'!$B$2:$K$157,4,FALSE),0)</f>
        <v>0</v>
      </c>
      <c r="BE197" s="1691">
        <f>IFERROR(VLOOKUP($A197,'2014'!$B$2:$K$157,5,FALSE),0)</f>
        <v>0</v>
      </c>
      <c r="BF197" s="1691">
        <f>IFERROR(VLOOKUP($A197,'2014'!$B$2:$K$157,8,FALSE),0)</f>
        <v>0</v>
      </c>
      <c r="BG197" s="1740">
        <f>IFERROR(VLOOKUP($A197,'2014'!$B$2:$K$157,10,FALSE),0)</f>
        <v>0</v>
      </c>
      <c r="BH197" s="1700">
        <f>IFERROR(VLOOKUP($A197,'2013'!$D$4:$I$249,2,FALSE),0)</f>
        <v>0</v>
      </c>
      <c r="BI197" s="1691">
        <f>IFERROR(VLOOKUP($A197,'2013'!$D$4:$I$249,3,FALSE),0)</f>
        <v>0</v>
      </c>
      <c r="BJ197" s="1691">
        <f>IFERROR(VLOOKUP($A197,'2013'!$D$4:$I$249,4,FALSE),0)</f>
        <v>0</v>
      </c>
      <c r="BK197" s="1691">
        <f>IFERROR(VLOOKUP($A197,'2013'!$D$4:$I$249,5,FALSE),0)</f>
        <v>0</v>
      </c>
      <c r="BL197" s="1740">
        <f>IFERROR(VLOOKUP($A197,'2013'!$D$4:$I$249,6,FALSE),0)</f>
        <v>0</v>
      </c>
      <c r="BM197" s="1737">
        <f>IFERROR(VLOOKUP($A197,'2012'!$D$3:$O$172,2,FALSE),0)</f>
        <v>0</v>
      </c>
      <c r="BN197" s="1691">
        <f>IFERROR(VLOOKUP($A197,'2012'!$D$3:$O$172,3,FALSE),0)</f>
        <v>0</v>
      </c>
      <c r="BO197" s="1743">
        <f>IFERROR(VLOOKUP($A197,'2012'!$D$3:$O$172,4,FALSE),0)</f>
        <v>0</v>
      </c>
      <c r="BP197" s="1700">
        <f>IFERROR(VLOOKUP($A197,'2012'!$D$3:$O$172,5,FALSE),0)</f>
        <v>0</v>
      </c>
      <c r="BQ197" s="1691">
        <f>IFERROR(VLOOKUP($A197,'2012'!$D$3:$O$172,6,FALSE),0)</f>
        <v>0</v>
      </c>
      <c r="BR197" s="1691">
        <f>IFERROR(VLOOKUP($A197,'2012'!$D$3:$O$172,7,FALSE),0)</f>
        <v>0</v>
      </c>
      <c r="BS197" s="1691">
        <f>IFERROR(VLOOKUP($A197,'2012'!$D$3:$O$172,8,FALSE),0)</f>
        <v>0</v>
      </c>
      <c r="BT197" s="1740">
        <f>IFERROR(VLOOKUP($A197,'2012'!$D$3:$O$172,9,FALSE),0)</f>
        <v>0</v>
      </c>
      <c r="BX197" s="1700">
        <f>IFERROR(VLOOKUP($A197,'2011'!$D$4:$I$251,2,FALSE),0)</f>
        <v>0</v>
      </c>
      <c r="BY197" s="1691">
        <f>IFERROR(VLOOKUP($A197,'2011'!$D$4:$I$251,3,FALSE),0)</f>
        <v>0</v>
      </c>
      <c r="BZ197" s="1691">
        <f>IFERROR(VLOOKUP($A197,'2011'!$D$4:$I$251,4,FALSE),0)</f>
        <v>0</v>
      </c>
      <c r="CA197" s="1691">
        <f>IFERROR(VLOOKUP($A197,'2011'!$D$4:$I$251,5,FALSE),0)</f>
        <v>0</v>
      </c>
      <c r="CB197" s="1740">
        <f>IFERROR(VLOOKUP($A197,'2011'!$D$4:$I$251,6,FALSE),0)</f>
        <v>0</v>
      </c>
      <c r="CC197" s="1700">
        <f>IFERROR(VLOOKUP($A197,'2010'!$C$3:$H$234,2,FALSE),0)</f>
        <v>0</v>
      </c>
      <c r="CD197" s="1691">
        <f>IFERROR(VLOOKUP($A197,'2010'!$C$3:$H$234,3,FALSE),0)</f>
        <v>0</v>
      </c>
      <c r="CE197" s="1691">
        <f>IFERROR(VLOOKUP($A197,'2010'!$C$3:$H$234,4,FALSE),0)</f>
        <v>0</v>
      </c>
      <c r="CF197" s="1691">
        <f>IFERROR(VLOOKUP($A197,'2010'!$C$3:$H$234,5,FALSE),0)</f>
        <v>0</v>
      </c>
      <c r="CG197" s="1740">
        <f>IFERROR(VLOOKUP($A197,'2010'!$C$3:$H$234,6,FALSE),0)</f>
        <v>0</v>
      </c>
      <c r="CH197" s="1700">
        <f>IFERROR(VLOOKUP($A197,'2009'!$C$3:$H$242,2,FALSE),0)</f>
        <v>0</v>
      </c>
      <c r="CI197" s="1691">
        <f>IFERROR(VLOOKUP($A197,'2009'!$C$3:$H$242,3,FALSE),0)</f>
        <v>0</v>
      </c>
      <c r="CJ197" s="1691">
        <f>IFERROR(VLOOKUP($A197,'2009'!$C$3:$H$242,4,FALSE),0)</f>
        <v>0</v>
      </c>
      <c r="CK197" s="1691">
        <f>IFERROR(VLOOKUP($A197,'2009'!$C$3:$H$242,5,FALSE),0)</f>
        <v>0</v>
      </c>
      <c r="CL197" s="1740">
        <f>IFERROR(VLOOKUP($A197,'2009'!$C$3:$H$242,6,FALSE),0)</f>
        <v>0</v>
      </c>
      <c r="CM197" s="1700">
        <f>IFERROR(VLOOKUP($A197,'2008'!$C$3:$H$229,2,FALSE),0)</f>
        <v>0</v>
      </c>
      <c r="CN197" s="1691">
        <f>IFERROR(VLOOKUP($A197,'2008'!$C$3:$H$229,3,FALSE),0)</f>
        <v>0</v>
      </c>
      <c r="CO197" s="1691">
        <f>IFERROR(VLOOKUP($A197,'2008'!$C$3:$H$229,4,FALSE),0)</f>
        <v>0</v>
      </c>
      <c r="CP197" s="1691">
        <f>IFERROR(VLOOKUP($A197,'2008'!$C$3:$H$229,5,FALSE),0)</f>
        <v>0</v>
      </c>
      <c r="CQ197" s="1740">
        <f>IFERROR(VLOOKUP($A197,'2008'!$C$3:$H$229,6,FALSE),0)</f>
        <v>0</v>
      </c>
      <c r="CR197" s="1700">
        <f>IFERROR(VLOOKUP($A197,'2007'!$C$3:$M$238,7,FALSE),0)</f>
        <v>0</v>
      </c>
      <c r="CS197" s="1691">
        <f>IFERROR(VLOOKUP($A197,'2007'!$C$3:$M$238,8,FALSE),0)</f>
        <v>0</v>
      </c>
      <c r="CT197" s="1691">
        <f>IFERROR(VLOOKUP($A197,'2007'!$C$3:$M$238,9,FALSE),0)</f>
        <v>0</v>
      </c>
      <c r="CU197" s="1691">
        <f>IFERROR(VLOOKUP($A197,'2007'!$C$3:$M$238,10,FALSE),0)</f>
        <v>0</v>
      </c>
      <c r="CV197" s="1740">
        <f>IFERROR(VLOOKUP($A197,'2007'!$C$3:$M$238,11,FALSE),0)</f>
        <v>0</v>
      </c>
      <c r="CW197" s="1700">
        <f>IFERROR(VLOOKUP($A197,'2006'!$A$2:$F$200,2,FALSE),0)</f>
        <v>0</v>
      </c>
      <c r="CX197" s="1691">
        <f>IFERROR(VLOOKUP($A197,'2006'!$A$2:$F$200,4,FALSE),0)</f>
        <v>0</v>
      </c>
      <c r="CY197" s="1691">
        <f>IFERROR(VLOOKUP($A197,'2006'!$A$2:$F$200,5,FALSE),0)</f>
        <v>0</v>
      </c>
      <c r="CZ197" s="1740">
        <f>IFERROR(VLOOKUP($A197,'2006'!$A$2:$F$200,6,FALSE),0)</f>
        <v>0</v>
      </c>
      <c r="DA197" s="1700">
        <f>IFERROR(VLOOKUP($A197,'2005'!$C$3:$M$205,8,FALSE),0)</f>
        <v>0</v>
      </c>
      <c r="DB197" s="1691">
        <f>IFERROR(VLOOKUP($A197,'2005'!$C$3:$M$205,9,FALSE),0)</f>
        <v>0</v>
      </c>
      <c r="DC197" s="1691">
        <f>IFERROR(VLOOKUP($A197,'2005'!$C$3:$M$205,10,FALSE),0)</f>
        <v>0</v>
      </c>
      <c r="DD197" s="1740">
        <f>IFERROR(VLOOKUP($A197,'2005'!$C$3:$M$205,11,FALSE),0)</f>
        <v>0</v>
      </c>
      <c r="DE197" s="1700">
        <f>IFERROR(VLOOKUP($A197,'2004'!$C$3:$M$213,8,FALSE),0)</f>
        <v>0</v>
      </c>
      <c r="DF197" s="1691">
        <f>IFERROR(VLOOKUP($A197,'2004'!$C$3:$M$213,9,FALSE),0)</f>
        <v>0</v>
      </c>
      <c r="DG197" s="1691">
        <f>IFERROR(VLOOKUP($A197,'2004'!$C$3:$M$213,10,FALSE),0)</f>
        <v>0</v>
      </c>
      <c r="DH197" s="1740">
        <f>IFERROR(VLOOKUP($A197,'2004'!$C$3:$M$213,11,FALSE),0)</f>
        <v>0</v>
      </c>
      <c r="DI197" s="1700">
        <f>IFERROR(VLOOKUP($A197,'2003'!$C$3:$Q$214,12,FALSE),0)</f>
        <v>0</v>
      </c>
      <c r="DJ197" s="1691">
        <f>IFERROR(VLOOKUP($A197,'2003'!$C$3:$Q$214,13,FALSE),0)</f>
        <v>0</v>
      </c>
      <c r="DK197" s="1691">
        <f>IFERROR(VLOOKUP($A197,'2003'!$C$3:$Q$214,14,FALSE),0)</f>
        <v>0</v>
      </c>
      <c r="DL197" s="1740">
        <f>IFERROR(VLOOKUP($A197,'2003'!$C$3:$Q$214,15,FALSE),0)</f>
        <v>0</v>
      </c>
      <c r="DM197" s="1700">
        <f>IFERROR(VLOOKUP($A197,'2002'!$D$3:$R$214,12,FALSE),0)</f>
        <v>0</v>
      </c>
      <c r="DN197" s="1691">
        <f>IFERROR(VLOOKUP($A197,'2002'!$D$3:$R$214,13,FALSE),0)</f>
        <v>0</v>
      </c>
      <c r="DO197" s="1691">
        <f>IFERROR(VLOOKUP($A197,'2002'!$D$3:$R$214,14,FALSE),0)</f>
        <v>0</v>
      </c>
      <c r="DP197" s="1788">
        <f>IFERROR(VLOOKUP($A197,'2002'!$D$3:$R$214,15,FALSE),0)</f>
        <v>0</v>
      </c>
      <c r="DQ197" s="1700">
        <f>IFERROR(VLOOKUP($A197,'Pre 2002'!$C$3:$CK$382,84,FALSE),0)</f>
        <v>1157</v>
      </c>
      <c r="DR197" s="1695">
        <f>IFERROR(VLOOKUP($A197,'Pre 2002'!$C$3:$CK$382,85,FALSE),0)</f>
        <v>600</v>
      </c>
      <c r="DS197" s="1695">
        <f>IFERROR(VLOOKUP($A197,'Pre 2002'!$C$3:$CK$382,86,FALSE),0)</f>
        <v>16</v>
      </c>
      <c r="DT197" s="1790">
        <f>IFERROR(VLOOKUP($A197,'Pre 2002'!$C$3:$CK$382,87,FALSE),0)</f>
        <v>0.51858254105445112</v>
      </c>
      <c r="DU197" s="1741">
        <f>IFERROR(VLOOKUP(A197,'Pre 2002'!$C$3:$CG$382,83,FALSE),0)</f>
        <v>22</v>
      </c>
      <c r="DY197" s="1731"/>
    </row>
    <row r="198" spans="1:129">
      <c r="A198" s="1780" t="s">
        <v>1155</v>
      </c>
      <c r="B198" s="1562">
        <f t="shared" si="79"/>
        <v>1614</v>
      </c>
      <c r="C198" s="1562">
        <f t="shared" si="80"/>
        <v>780</v>
      </c>
      <c r="D198" s="1562">
        <f t="shared" si="81"/>
        <v>16</v>
      </c>
      <c r="E198" s="1563">
        <f t="shared" si="82"/>
        <v>0.48327137546468402</v>
      </c>
      <c r="F198" s="1786">
        <f t="shared" si="83"/>
        <v>39</v>
      </c>
      <c r="G198" s="1595">
        <v>1982</v>
      </c>
      <c r="H198" s="1567">
        <f t="shared" si="75"/>
        <v>32</v>
      </c>
      <c r="I198" s="1734">
        <f t="shared" si="76"/>
        <v>1323</v>
      </c>
      <c r="J198" s="1734">
        <f t="shared" si="77"/>
        <v>665</v>
      </c>
      <c r="K198" s="1734">
        <f t="shared" si="77"/>
        <v>16</v>
      </c>
      <c r="L198" s="1806">
        <f t="shared" si="78"/>
        <v>0.50264550264550267</v>
      </c>
      <c r="M198" s="1751"/>
      <c r="N198" s="1751"/>
      <c r="O198" s="1700">
        <f>IFERROR(VLOOKUP($A198,'2022'!$B$2:$K$174,3,FALSE),0)</f>
        <v>44</v>
      </c>
      <c r="P198" s="1858">
        <f>IFERROR(VLOOKUP($A198,'2022'!$B$2:$K$174,4,FALSE),0)</f>
        <v>10</v>
      </c>
      <c r="Q198" s="1858">
        <f>IFERROR(VLOOKUP($A198,'2022'!$B$2:$K$174,5,FALSE),0)</f>
        <v>14</v>
      </c>
      <c r="R198" s="1858">
        <f>IFERROR(VLOOKUP($A198,'2022'!$B$2:$K$174,8,FALSE),0)</f>
        <v>0</v>
      </c>
      <c r="S198" s="1740">
        <f>IFERROR(VLOOKUP($A198,'2022'!$B$2:$K$174,10,FALSE),0)</f>
        <v>0.318</v>
      </c>
      <c r="T198" s="1700">
        <f>IFERROR(VLOOKUP($A198,'2021'!$B$2:$K$174,3,FALSE),0)</f>
        <v>38</v>
      </c>
      <c r="U198" s="1843">
        <f>IFERROR(VLOOKUP($A198,'2021'!$B$2:$K$174,4,FALSE),0)</f>
        <v>15</v>
      </c>
      <c r="V198" s="1843">
        <f>IFERROR(VLOOKUP($A198,'2021'!$B$2:$K$174,5,FALSE),0)</f>
        <v>17</v>
      </c>
      <c r="W198" s="1843">
        <f>IFERROR(VLOOKUP($A198,'2021'!$B$2:$K$174,8,FALSE),0)</f>
        <v>0</v>
      </c>
      <c r="X198" s="1740">
        <f>IFERROR(VLOOKUP($A198,'2021'!$B$2:$K$174,10,FALSE),0)</f>
        <v>0.44700000000000001</v>
      </c>
      <c r="Y198" s="1700">
        <f>IFERROR(VLOOKUP($A198,'2020'!$B$2:$K$170,3,FALSE),0)</f>
        <v>44</v>
      </c>
      <c r="Z198" s="1829">
        <f>IFERROR(VLOOKUP($A198,'2020'!$B$2:$K$170,4,FALSE),0)</f>
        <v>15</v>
      </c>
      <c r="AA198" s="1829">
        <f>IFERROR(VLOOKUP($A198,'2020'!$B$2:$K$170,5,FALSE),0)</f>
        <v>21</v>
      </c>
      <c r="AB198" s="1829">
        <f>IFERROR(VLOOKUP($A198,'2020'!$B$2:$K$170,8,FALSE),0)</f>
        <v>0</v>
      </c>
      <c r="AC198" s="1740">
        <f>IFERROR(VLOOKUP($A198,'2020'!$B$2:$K$170,10,FALSE),0)</f>
        <v>0.47699999999999998</v>
      </c>
      <c r="AD198" s="1700">
        <f>IFERROR(VLOOKUP($A198,'2019'!$B$2:$K$170,3,FALSE),0)</f>
        <v>42</v>
      </c>
      <c r="AE198" s="1823">
        <f>IFERROR(VLOOKUP($A198,'2019'!$B$2:$K$170,4,FALSE),0)</f>
        <v>10</v>
      </c>
      <c r="AF198" s="1823">
        <f>IFERROR(VLOOKUP($A198,'2019'!$B$2:$K$170,5,FALSE),0)</f>
        <v>14</v>
      </c>
      <c r="AG198" s="1823">
        <f>IFERROR(VLOOKUP($A198,'2019'!$B$2:$K$170,8,FALSE),0)</f>
        <v>0</v>
      </c>
      <c r="AH198" s="1740">
        <f>IFERROR(VLOOKUP($A198,'2019'!$B$2:$K$170,10,FALSE),0)</f>
        <v>0.33300000000000002</v>
      </c>
      <c r="AI198" s="1700">
        <f>IFERROR(VLOOKUP($A198,'2018'!$B$2:$K$170,3,FALSE),0)</f>
        <v>57</v>
      </c>
      <c r="AJ198" s="1821">
        <f>IFERROR(VLOOKUP($A198,'2018'!$B$2:$K$170,4,FALSE),0)</f>
        <v>7</v>
      </c>
      <c r="AK198" s="1821">
        <f>IFERROR(VLOOKUP($A198,'2018'!$B$2:$K$170,5,FALSE),0)</f>
        <v>21</v>
      </c>
      <c r="AL198" s="1821">
        <f>IFERROR(VLOOKUP($A198,'2018'!$B$2:$K$170,8,FALSE),0)</f>
        <v>0</v>
      </c>
      <c r="AM198" s="1740">
        <f>IFERROR(VLOOKUP($A198,'2018'!$B$2:$K$170,10,FALSE),0)</f>
        <v>0.36799999999999999</v>
      </c>
      <c r="AN198" s="1700">
        <f>IFERROR(VLOOKUP($A198,'2017'!$B$2:$J$163,2,FALSE),0)</f>
        <v>37</v>
      </c>
      <c r="AO198" s="1815">
        <f>IFERROR(VLOOKUP($A198,'2017'!$B$2:$J$163,3,FALSE),0)</f>
        <v>15</v>
      </c>
      <c r="AP198" s="1815">
        <f>IFERROR(VLOOKUP($A198,'2017'!$B$2:$J$163,4,FALSE),0)</f>
        <v>18</v>
      </c>
      <c r="AQ198" s="1815">
        <f>IFERROR(VLOOKUP($A198,'2017'!$B$2:$J$163,7,FALSE),0)</f>
        <v>0</v>
      </c>
      <c r="AR198" s="1740">
        <f>IFERROR(VLOOKUP($A198,'2017'!$B$2:$J$163,9,FALSE),0)</f>
        <v>0.48648648648648651</v>
      </c>
      <c r="AS198" s="1700">
        <f>IFERROR(VLOOKUP($A198,'2016'!$B$2:$K$165,3,FALSE),0)</f>
        <v>0</v>
      </c>
      <c r="AT198" s="1796">
        <f>IFERROR(VLOOKUP($A198,'2016'!$B$2:$K$165,4,FALSE),0)</f>
        <v>0</v>
      </c>
      <c r="AU198" s="1796">
        <f>IFERROR(VLOOKUP($A198,'2016'!$B$2:$K$165,5,FALSE),0)</f>
        <v>0</v>
      </c>
      <c r="AV198" s="1796">
        <f>IFERROR(VLOOKUP($A198,'2016'!$B$2:$K$165,8,FALSE),0)</f>
        <v>0</v>
      </c>
      <c r="AW198" s="1740">
        <f>IFERROR(VLOOKUP($A198,'2016'!$B$2:$K$165,10,FALSE),0)</f>
        <v>0</v>
      </c>
      <c r="AX198" s="1700">
        <f>IFERROR(VLOOKUP($A198,'2015'!$B$2:$K$165,3,FALSE),0)</f>
        <v>29</v>
      </c>
      <c r="AY198" s="1695">
        <f>IFERROR(VLOOKUP($A198,'2015'!$B$2:$K$165,4,FALSE),0)</f>
        <v>7</v>
      </c>
      <c r="AZ198" s="1695">
        <f>IFERROR(VLOOKUP($A198,'2015'!$B$2:$K$165,5,FALSE),0)</f>
        <v>10</v>
      </c>
      <c r="BA198" s="1695">
        <f>IFERROR(VLOOKUP($A198,'2015'!$B$2:$K$165,8,FALSE),0)</f>
        <v>0</v>
      </c>
      <c r="BB198" s="1740">
        <f>IFERROR(VLOOKUP($A198,'2015'!$B$2:$K$165,10,FALSE),0)</f>
        <v>0.34482758620689657</v>
      </c>
      <c r="BC198" s="1700">
        <f>IFERROR(VLOOKUP($A198,'2014'!$B$2:$K$157,3,FALSE),0)</f>
        <v>0</v>
      </c>
      <c r="BD198" s="1691">
        <f>IFERROR(VLOOKUP($A198,'2014'!$B$2:$K$157,4,FALSE),0)</f>
        <v>0</v>
      </c>
      <c r="BE198" s="1691">
        <f>IFERROR(VLOOKUP($A198,'2014'!$B$2:$K$157,5,FALSE),0)</f>
        <v>0</v>
      </c>
      <c r="BF198" s="1691">
        <f>IFERROR(VLOOKUP($A198,'2014'!$B$2:$K$157,8,FALSE),0)</f>
        <v>0</v>
      </c>
      <c r="BG198" s="1740">
        <f>IFERROR(VLOOKUP($A198,'2014'!$B$2:$K$157,10,FALSE),0)</f>
        <v>0</v>
      </c>
      <c r="BH198" s="1700">
        <f>IFERROR(VLOOKUP($A198,'2013'!$D$4:$I$249,2,FALSE),0)</f>
        <v>0</v>
      </c>
      <c r="BI198" s="1691">
        <f>IFERROR(VLOOKUP($A198,'2013'!$D$4:$I$249,3,FALSE),0)</f>
        <v>0</v>
      </c>
      <c r="BJ198" s="1691">
        <f>IFERROR(VLOOKUP($A198,'2013'!$D$4:$I$249,4,FALSE),0)</f>
        <v>0</v>
      </c>
      <c r="BK198" s="1691">
        <f>IFERROR(VLOOKUP($A198,'2013'!$D$4:$I$249,5,FALSE),0)</f>
        <v>0</v>
      </c>
      <c r="BL198" s="1740">
        <f>IFERROR(VLOOKUP($A198,'2013'!$D$4:$I$249,6,FALSE),0)</f>
        <v>0</v>
      </c>
      <c r="BM198" s="1737">
        <f>IFERROR(VLOOKUP($A198,'2012'!$D$3:$O$172,2,FALSE),0)</f>
        <v>0</v>
      </c>
      <c r="BN198" s="1691">
        <f>IFERROR(VLOOKUP($A198,'2012'!$D$3:$O$172,3,FALSE),0)</f>
        <v>0</v>
      </c>
      <c r="BO198" s="1743">
        <f>IFERROR(VLOOKUP($A198,'2012'!$D$3:$O$172,4,FALSE),0)</f>
        <v>0</v>
      </c>
      <c r="BP198" s="1700">
        <f>IFERROR(VLOOKUP($A198,'2012'!$D$3:$O$172,5,FALSE),0)</f>
        <v>0</v>
      </c>
      <c r="BQ198" s="1691">
        <f>IFERROR(VLOOKUP($A198,'2012'!$D$3:$O$172,6,FALSE),0)</f>
        <v>0</v>
      </c>
      <c r="BR198" s="1691">
        <f>IFERROR(VLOOKUP($A198,'2012'!$D$3:$O$172,7,FALSE),0)</f>
        <v>0</v>
      </c>
      <c r="BS198" s="1691">
        <f>IFERROR(VLOOKUP($A198,'2012'!$D$3:$O$172,8,FALSE),0)</f>
        <v>0</v>
      </c>
      <c r="BT198" s="1740">
        <f>IFERROR(VLOOKUP($A198,'2012'!$D$3:$O$172,9,FALSE),0)</f>
        <v>0</v>
      </c>
      <c r="BX198" s="1700">
        <f>IFERROR(VLOOKUP($A198,'2011'!$D$4:$I$251,2,FALSE),0)</f>
        <v>3</v>
      </c>
      <c r="BY198" s="1691">
        <f>IFERROR(VLOOKUP($A198,'2011'!$D$4:$I$251,3,FALSE),0)</f>
        <v>0</v>
      </c>
      <c r="BZ198" s="1691">
        <f>IFERROR(VLOOKUP($A198,'2011'!$D$4:$I$251,4,FALSE),0)</f>
        <v>0</v>
      </c>
      <c r="CA198" s="1691">
        <f>IFERROR(VLOOKUP($A198,'2011'!$D$4:$I$251,5,FALSE),0)</f>
        <v>0</v>
      </c>
      <c r="CB198" s="1740">
        <f>IFERROR(VLOOKUP($A198,'2011'!$D$4:$I$251,6,FALSE),0)</f>
        <v>0</v>
      </c>
      <c r="CC198" s="1700">
        <f>IFERROR(VLOOKUP($A198,'2010'!$C$3:$H$234,2,FALSE),0)</f>
        <v>32</v>
      </c>
      <c r="CD198" s="1691">
        <f>IFERROR(VLOOKUP($A198,'2010'!$C$3:$H$234,3,FALSE),0)</f>
        <v>9</v>
      </c>
      <c r="CE198" s="1691">
        <f>IFERROR(VLOOKUP($A198,'2010'!$C$3:$H$234,4,FALSE),0)</f>
        <v>17</v>
      </c>
      <c r="CF198" s="1691">
        <f>IFERROR(VLOOKUP($A198,'2010'!$C$3:$H$234,5,FALSE),0)</f>
        <v>0</v>
      </c>
      <c r="CG198" s="1740">
        <f>IFERROR(VLOOKUP($A198,'2010'!$C$3:$H$234,6,FALSE),0)</f>
        <v>0.53125</v>
      </c>
      <c r="CH198" s="1700">
        <f>IFERROR(VLOOKUP($A198,'2009'!$C$3:$H$242,2,FALSE),0)</f>
        <v>51</v>
      </c>
      <c r="CI198" s="1691">
        <f>IFERROR(VLOOKUP($A198,'2009'!$C$3:$H$242,3,FALSE),0)</f>
        <v>14</v>
      </c>
      <c r="CJ198" s="1691">
        <f>IFERROR(VLOOKUP($A198,'2009'!$C$3:$H$242,4,FALSE),0)</f>
        <v>23</v>
      </c>
      <c r="CK198" s="1691">
        <f>IFERROR(VLOOKUP($A198,'2009'!$C$3:$H$242,5,FALSE),0)</f>
        <v>0</v>
      </c>
      <c r="CL198" s="1740">
        <f>IFERROR(VLOOKUP($A198,'2009'!$C$3:$H$242,6,FALSE),0)</f>
        <v>0.45098039215686275</v>
      </c>
      <c r="CM198" s="1700">
        <f>IFERROR(VLOOKUP($A198,'2008'!$C$3:$H$229,2,FALSE),0)</f>
        <v>45</v>
      </c>
      <c r="CN198" s="1691">
        <f>IFERROR(VLOOKUP($A198,'2008'!$C$3:$H$229,3,FALSE),0)</f>
        <v>12</v>
      </c>
      <c r="CO198" s="1691">
        <f>IFERROR(VLOOKUP($A198,'2008'!$C$3:$H$229,4,FALSE),0)</f>
        <v>22</v>
      </c>
      <c r="CP198" s="1691">
        <f>IFERROR(VLOOKUP($A198,'2008'!$C$3:$H$229,5,FALSE),0)</f>
        <v>0</v>
      </c>
      <c r="CQ198" s="1740">
        <f>IFERROR(VLOOKUP($A198,'2008'!$C$3:$H$229,6,FALSE),0)</f>
        <v>0.48888888888888887</v>
      </c>
      <c r="CR198" s="1700">
        <f>IFERROR(VLOOKUP($A198,'2007'!$C$3:$M$238,7,FALSE),0)</f>
        <v>26</v>
      </c>
      <c r="CS198" s="1691">
        <f>IFERROR(VLOOKUP($A198,'2007'!$C$3:$M$238,8,FALSE),0)</f>
        <v>8</v>
      </c>
      <c r="CT198" s="1691">
        <f>IFERROR(VLOOKUP($A198,'2007'!$C$3:$M$238,9,FALSE),0)</f>
        <v>14</v>
      </c>
      <c r="CU198" s="1691">
        <f>IFERROR(VLOOKUP($A198,'2007'!$C$3:$M$238,10,FALSE),0)</f>
        <v>0</v>
      </c>
      <c r="CV198" s="1740">
        <f>IFERROR(VLOOKUP($A198,'2007'!$C$3:$M$238,11,FALSE),0)</f>
        <v>0.53846153846153844</v>
      </c>
      <c r="CW198" s="1700">
        <f>IFERROR(VLOOKUP($A198,'2006'!$A$2:$F$200,2,FALSE),0)</f>
        <v>33</v>
      </c>
      <c r="CX198" s="1691">
        <f>IFERROR(VLOOKUP($A198,'2006'!$A$2:$F$200,4,FALSE),0)</f>
        <v>20</v>
      </c>
      <c r="CY198" s="1691">
        <f>IFERROR(VLOOKUP($A198,'2006'!$A$2:$F$200,5,FALSE),0)</f>
        <v>0</v>
      </c>
      <c r="CZ198" s="1740">
        <f>IFERROR(VLOOKUP($A198,'2006'!$A$2:$F$200,6,FALSE),0)</f>
        <v>0.60606060606060608</v>
      </c>
      <c r="DA198" s="1700">
        <f>IFERROR(VLOOKUP($A198,'2005'!$C$3:$M$205,8,FALSE),0)</f>
        <v>18</v>
      </c>
      <c r="DB198" s="1691">
        <f>IFERROR(VLOOKUP($A198,'2005'!$C$3:$M$205,9,FALSE),0)</f>
        <v>10</v>
      </c>
      <c r="DC198" s="1691">
        <f>IFERROR(VLOOKUP($A198,'2005'!$C$3:$M$205,10,FALSE),0)</f>
        <v>0</v>
      </c>
      <c r="DD198" s="1740">
        <f>IFERROR(VLOOKUP($A198,'2005'!$C$3:$M$205,11,FALSE),0)</f>
        <v>0.55555555555555558</v>
      </c>
      <c r="DE198" s="1700">
        <f>IFERROR(VLOOKUP($A198,'2004'!$C$3:$M$213,8,FALSE),0)</f>
        <v>16</v>
      </c>
      <c r="DF198" s="1691">
        <f>IFERROR(VLOOKUP($A198,'2004'!$C$3:$M$213,9,FALSE),0)</f>
        <v>9</v>
      </c>
      <c r="DG198" s="1691">
        <f>IFERROR(VLOOKUP($A198,'2004'!$C$3:$M$213,10,FALSE),0)</f>
        <v>0</v>
      </c>
      <c r="DH198" s="1740">
        <f>IFERROR(VLOOKUP($A198,'2004'!$C$3:$M$213,11,FALSE),0)</f>
        <v>0.5625</v>
      </c>
      <c r="DI198" s="1700">
        <f>IFERROR(VLOOKUP($A198,'2003'!$C$3:$Q$214,12,FALSE),0)</f>
        <v>18</v>
      </c>
      <c r="DJ198" s="1691">
        <f>IFERROR(VLOOKUP($A198,'2003'!$C$3:$Q$214,13,FALSE),0)</f>
        <v>9</v>
      </c>
      <c r="DK198" s="1691">
        <f>IFERROR(VLOOKUP($A198,'2003'!$C$3:$Q$214,14,FALSE),0)</f>
        <v>0</v>
      </c>
      <c r="DL198" s="1740">
        <f>IFERROR(VLOOKUP($A198,'2003'!$C$3:$Q$214,15,FALSE),0)</f>
        <v>0.5</v>
      </c>
      <c r="DM198" s="1700">
        <f>IFERROR(VLOOKUP($A198,'2002'!$D$3:$R$214,12,FALSE),0)</f>
        <v>44</v>
      </c>
      <c r="DN198" s="1691">
        <f>IFERROR(VLOOKUP($A198,'2002'!$D$3:$R$214,13,FALSE),0)</f>
        <v>20</v>
      </c>
      <c r="DO198" s="1691">
        <f>IFERROR(VLOOKUP($A198,'2002'!$D$3:$R$214,14,FALSE),0)</f>
        <v>0</v>
      </c>
      <c r="DP198" s="1788">
        <f>IFERROR(VLOOKUP($A198,'2002'!$D$3:$R$214,15,FALSE),0)</f>
        <v>0.45454545454545453</v>
      </c>
      <c r="DQ198" s="1700">
        <f>IFERROR(VLOOKUP($A198,'Pre 2002'!$C$3:$CK$382,84,FALSE),0)</f>
        <v>1037</v>
      </c>
      <c r="DR198" s="1695">
        <f>IFERROR(VLOOKUP($A198,'Pre 2002'!$C$3:$CK$382,85,FALSE),0)</f>
        <v>521</v>
      </c>
      <c r="DS198" s="1695">
        <f>IFERROR(VLOOKUP($A198,'Pre 2002'!$C$3:$CK$382,86,FALSE),0)</f>
        <v>16</v>
      </c>
      <c r="DT198" s="1790">
        <f>IFERROR(VLOOKUP($A198,'Pre 2002'!$C$3:$CK$382,87,FALSE),0)</f>
        <v>0.50241080038572805</v>
      </c>
      <c r="DU198" s="1741">
        <f>IFERROR(VLOOKUP(A198,'Pre 2002'!$C$3:$CG$382,83,FALSE),0)</f>
        <v>22</v>
      </c>
      <c r="DY198" s="1731"/>
    </row>
    <row r="199" spans="1:129">
      <c r="A199" s="1778" t="s">
        <v>1959</v>
      </c>
      <c r="B199" s="1562">
        <f t="shared" si="79"/>
        <v>1063</v>
      </c>
      <c r="C199" s="1562">
        <f t="shared" si="80"/>
        <v>505</v>
      </c>
      <c r="D199" s="1562">
        <f t="shared" si="81"/>
        <v>16</v>
      </c>
      <c r="E199" s="1563">
        <f t="shared" si="82"/>
        <v>0.47507055503292567</v>
      </c>
      <c r="F199" s="1786">
        <f t="shared" si="83"/>
        <v>18</v>
      </c>
      <c r="G199" s="1595" t="s">
        <v>2159</v>
      </c>
      <c r="H199" s="1567">
        <f t="shared" si="75"/>
        <v>18</v>
      </c>
      <c r="I199" s="1734">
        <f t="shared" si="76"/>
        <v>1063</v>
      </c>
      <c r="J199" s="1734">
        <f t="shared" si="77"/>
        <v>505</v>
      </c>
      <c r="K199" s="1734">
        <f t="shared" si="77"/>
        <v>16</v>
      </c>
      <c r="L199" s="1806">
        <f t="shared" si="78"/>
        <v>0.47507055503292567</v>
      </c>
      <c r="M199" s="1751"/>
      <c r="N199" s="1751"/>
      <c r="O199" s="1700">
        <f>IFERROR(VLOOKUP($A199,'2022'!$B$2:$K$174,3,FALSE),0)</f>
        <v>0</v>
      </c>
      <c r="P199" s="1858">
        <f>IFERROR(VLOOKUP($A199,'2022'!$B$2:$K$174,4,FALSE),0)</f>
        <v>0</v>
      </c>
      <c r="Q199" s="1858">
        <f>IFERROR(VLOOKUP($A199,'2022'!$B$2:$K$174,5,FALSE),0)</f>
        <v>0</v>
      </c>
      <c r="R199" s="1858">
        <f>IFERROR(VLOOKUP($A199,'2022'!$B$2:$K$174,8,FALSE),0)</f>
        <v>0</v>
      </c>
      <c r="S199" s="1740">
        <f>IFERROR(VLOOKUP($A199,'2022'!$B$2:$K$174,10,FALSE),0)</f>
        <v>0</v>
      </c>
      <c r="T199" s="1700">
        <f>IFERROR(VLOOKUP($A199,'2021'!$B$2:$K$174,3,FALSE),0)</f>
        <v>0</v>
      </c>
      <c r="U199" s="1843">
        <f>IFERROR(VLOOKUP($A199,'2021'!$B$2:$K$174,4,FALSE),0)</f>
        <v>0</v>
      </c>
      <c r="V199" s="1843">
        <f>IFERROR(VLOOKUP($A199,'2021'!$B$2:$K$174,5,FALSE),0)</f>
        <v>0</v>
      </c>
      <c r="W199" s="1843">
        <f>IFERROR(VLOOKUP($A199,'2021'!$B$2:$K$174,8,FALSE),0)</f>
        <v>0</v>
      </c>
      <c r="X199" s="1740">
        <f>IFERROR(VLOOKUP($A199,'2021'!$B$2:$K$174,10,FALSE),0)</f>
        <v>0</v>
      </c>
      <c r="Y199" s="1700">
        <f>IFERROR(VLOOKUP($A199,'2020'!$B$2:$K$170,3,FALSE),0)</f>
        <v>0</v>
      </c>
      <c r="Z199" s="1829">
        <f>IFERROR(VLOOKUP($A199,'2020'!$B$2:$K$170,4,FALSE),0)</f>
        <v>0</v>
      </c>
      <c r="AA199" s="1829">
        <f>IFERROR(VLOOKUP($A199,'2020'!$B$2:$K$170,5,FALSE),0)</f>
        <v>0</v>
      </c>
      <c r="AB199" s="1829">
        <f>IFERROR(VLOOKUP($A199,'2020'!$B$2:$K$170,8,FALSE),0)</f>
        <v>0</v>
      </c>
      <c r="AC199" s="1740">
        <f>IFERROR(VLOOKUP($A199,'2020'!$B$2:$K$170,10,FALSE),0)</f>
        <v>0</v>
      </c>
      <c r="AD199" s="1700">
        <f>IFERROR(VLOOKUP($A199,'2019'!$B$2:$K$170,3,FALSE),0)</f>
        <v>0</v>
      </c>
      <c r="AE199" s="1823">
        <f>IFERROR(VLOOKUP($A199,'2019'!$B$2:$K$170,4,FALSE),0)</f>
        <v>0</v>
      </c>
      <c r="AF199" s="1823">
        <f>IFERROR(VLOOKUP($A199,'2019'!$B$2:$K$170,5,FALSE),0)</f>
        <v>0</v>
      </c>
      <c r="AG199" s="1823">
        <f>IFERROR(VLOOKUP($A199,'2019'!$B$2:$K$170,8,FALSE),0)</f>
        <v>0</v>
      </c>
      <c r="AH199" s="1740">
        <f>IFERROR(VLOOKUP($A199,'2019'!$B$2:$K$170,10,FALSE),0)</f>
        <v>0</v>
      </c>
      <c r="AI199" s="1700">
        <f>IFERROR(VLOOKUP($A199,'2018'!$B$2:$K$170,3,FALSE),0)</f>
        <v>0</v>
      </c>
      <c r="AJ199" s="1821">
        <f>IFERROR(VLOOKUP($A199,'2018'!$B$2:$K$170,4,FALSE),0)</f>
        <v>0</v>
      </c>
      <c r="AK199" s="1821">
        <f>IFERROR(VLOOKUP($A199,'2018'!$B$2:$K$170,5,FALSE),0)</f>
        <v>0</v>
      </c>
      <c r="AL199" s="1821">
        <f>IFERROR(VLOOKUP($A199,'2018'!$B$2:$K$170,8,FALSE),0)</f>
        <v>0</v>
      </c>
      <c r="AM199" s="1740">
        <f>IFERROR(VLOOKUP($A199,'2018'!$B$2:$K$170,10,FALSE),0)</f>
        <v>0</v>
      </c>
      <c r="AN199" s="1700">
        <f>IFERROR(VLOOKUP($A199,'2017'!$B$2:$J$163,2,FALSE),0)</f>
        <v>0</v>
      </c>
      <c r="AO199" s="1815">
        <f>IFERROR(VLOOKUP($A199,'2017'!$B$2:$J$163,3,FALSE),0)</f>
        <v>0</v>
      </c>
      <c r="AP199" s="1815">
        <f>IFERROR(VLOOKUP($A199,'2017'!$B$2:$J$163,4,FALSE),0)</f>
        <v>0</v>
      </c>
      <c r="AQ199" s="1815">
        <f>IFERROR(VLOOKUP($A199,'2017'!$B$2:$J$163,7,FALSE),0)</f>
        <v>0</v>
      </c>
      <c r="AR199" s="1740">
        <f>IFERROR(VLOOKUP($A199,'2017'!$B$2:$J$163,9,FALSE),0)</f>
        <v>0</v>
      </c>
      <c r="AS199" s="1700">
        <f>IFERROR(VLOOKUP($A199,'2016'!$B$2:$K$165,3,FALSE),0)</f>
        <v>0</v>
      </c>
      <c r="AT199" s="1796">
        <f>IFERROR(VLOOKUP($A199,'2016'!$B$2:$K$165,4,FALSE),0)</f>
        <v>0</v>
      </c>
      <c r="AU199" s="1796">
        <f>IFERROR(VLOOKUP($A199,'2016'!$B$2:$K$165,5,FALSE),0)</f>
        <v>0</v>
      </c>
      <c r="AV199" s="1796">
        <f>IFERROR(VLOOKUP($A199,'2016'!$B$2:$K$165,8,FALSE),0)</f>
        <v>0</v>
      </c>
      <c r="AW199" s="1740">
        <f>IFERROR(VLOOKUP($A199,'2016'!$B$2:$K$165,10,FALSE),0)</f>
        <v>0</v>
      </c>
      <c r="AX199" s="1700">
        <f>IFERROR(VLOOKUP($A199,'2015'!$B$2:$K$165,3,FALSE),0)</f>
        <v>0</v>
      </c>
      <c r="AY199" s="1695">
        <f>IFERROR(VLOOKUP($A199,'2015'!$B$2:$K$165,4,FALSE),0)</f>
        <v>0</v>
      </c>
      <c r="AZ199" s="1695">
        <f>IFERROR(VLOOKUP($A199,'2015'!$B$2:$K$165,5,FALSE),0)</f>
        <v>0</v>
      </c>
      <c r="BA199" s="1695">
        <f>IFERROR(VLOOKUP($A199,'2015'!$B$2:$K$165,8,FALSE),0)</f>
        <v>0</v>
      </c>
      <c r="BB199" s="1740">
        <f>IFERROR(VLOOKUP($A199,'2015'!$B$2:$K$165,10,FALSE),0)</f>
        <v>0</v>
      </c>
      <c r="BC199" s="1700">
        <f>IFERROR(VLOOKUP($A199,'2014'!$B$2:$K$157,3,FALSE),0)</f>
        <v>0</v>
      </c>
      <c r="BD199" s="1691">
        <f>IFERROR(VLOOKUP($A199,'2014'!$B$2:$K$157,4,FALSE),0)</f>
        <v>0</v>
      </c>
      <c r="BE199" s="1691">
        <f>IFERROR(VLOOKUP($A199,'2014'!$B$2:$K$157,5,FALSE),0)</f>
        <v>0</v>
      </c>
      <c r="BF199" s="1691">
        <f>IFERROR(VLOOKUP($A199,'2014'!$B$2:$K$157,8,FALSE),0)</f>
        <v>0</v>
      </c>
      <c r="BG199" s="1740">
        <f>IFERROR(VLOOKUP($A199,'2014'!$B$2:$K$157,10,FALSE),0)</f>
        <v>0</v>
      </c>
      <c r="BH199" s="1700">
        <f>IFERROR(VLOOKUP($A199,'2013'!$D$4:$I$249,2,FALSE),0)</f>
        <v>0</v>
      </c>
      <c r="BI199" s="1691">
        <f>IFERROR(VLOOKUP($A199,'2013'!$D$4:$I$249,3,FALSE),0)</f>
        <v>0</v>
      </c>
      <c r="BJ199" s="1691">
        <f>IFERROR(VLOOKUP($A199,'2013'!$D$4:$I$249,4,FALSE),0)</f>
        <v>0</v>
      </c>
      <c r="BK199" s="1691">
        <f>IFERROR(VLOOKUP($A199,'2013'!$D$4:$I$249,5,FALSE),0)</f>
        <v>0</v>
      </c>
      <c r="BL199" s="1740">
        <f>IFERROR(VLOOKUP($A199,'2013'!$D$4:$I$249,6,FALSE),0)</f>
        <v>0</v>
      </c>
      <c r="BM199" s="1737">
        <f>IFERROR(VLOOKUP($A199,'2012'!$D$3:$O$172,2,FALSE),0)</f>
        <v>0</v>
      </c>
      <c r="BN199" s="1691">
        <f>IFERROR(VLOOKUP($A199,'2012'!$D$3:$O$172,3,FALSE),0)</f>
        <v>0</v>
      </c>
      <c r="BO199" s="1743">
        <f>IFERROR(VLOOKUP($A199,'2012'!$D$3:$O$172,4,FALSE),0)</f>
        <v>0</v>
      </c>
      <c r="BP199" s="1700">
        <f>IFERROR(VLOOKUP($A199,'2012'!$D$3:$O$172,5,FALSE),0)</f>
        <v>0</v>
      </c>
      <c r="BQ199" s="1691">
        <f>IFERROR(VLOOKUP($A199,'2012'!$D$3:$O$172,6,FALSE),0)</f>
        <v>0</v>
      </c>
      <c r="BR199" s="1691">
        <f>IFERROR(VLOOKUP($A199,'2012'!$D$3:$O$172,7,FALSE),0)</f>
        <v>0</v>
      </c>
      <c r="BS199" s="1691">
        <f>IFERROR(VLOOKUP($A199,'2012'!$D$3:$O$172,8,FALSE),0)</f>
        <v>0</v>
      </c>
      <c r="BT199" s="1740">
        <f>IFERROR(VLOOKUP($A199,'2012'!$D$3:$O$172,9,FALSE),0)</f>
        <v>0</v>
      </c>
      <c r="BX199" s="1700">
        <f>IFERROR(VLOOKUP($A199,'2011'!$D$4:$I$251,2,FALSE),0)</f>
        <v>0</v>
      </c>
      <c r="BY199" s="1691">
        <f>IFERROR(VLOOKUP($A199,'2011'!$D$4:$I$251,3,FALSE),0)</f>
        <v>0</v>
      </c>
      <c r="BZ199" s="1691">
        <f>IFERROR(VLOOKUP($A199,'2011'!$D$4:$I$251,4,FALSE),0)</f>
        <v>0</v>
      </c>
      <c r="CA199" s="1691">
        <f>IFERROR(VLOOKUP($A199,'2011'!$D$4:$I$251,5,FALSE),0)</f>
        <v>0</v>
      </c>
      <c r="CB199" s="1740">
        <f>IFERROR(VLOOKUP($A199,'2011'!$D$4:$I$251,6,FALSE),0)</f>
        <v>0</v>
      </c>
      <c r="CC199" s="1700">
        <f>IFERROR(VLOOKUP($A199,'2010'!$C$3:$H$234,2,FALSE),0)</f>
        <v>0</v>
      </c>
      <c r="CD199" s="1691">
        <f>IFERROR(VLOOKUP($A199,'2010'!$C$3:$H$234,3,FALSE),0)</f>
        <v>0</v>
      </c>
      <c r="CE199" s="1691">
        <f>IFERROR(VLOOKUP($A199,'2010'!$C$3:$H$234,4,FALSE),0)</f>
        <v>0</v>
      </c>
      <c r="CF199" s="1691">
        <f>IFERROR(VLOOKUP($A199,'2010'!$C$3:$H$234,5,FALSE),0)</f>
        <v>0</v>
      </c>
      <c r="CG199" s="1740">
        <f>IFERROR(VLOOKUP($A199,'2010'!$C$3:$H$234,6,FALSE),0)</f>
        <v>0</v>
      </c>
      <c r="CH199" s="1700">
        <f>IFERROR(VLOOKUP($A199,'2009'!$C$3:$H$242,2,FALSE),0)</f>
        <v>0</v>
      </c>
      <c r="CI199" s="1691">
        <f>IFERROR(VLOOKUP($A199,'2009'!$C$3:$H$242,3,FALSE),0)</f>
        <v>0</v>
      </c>
      <c r="CJ199" s="1691">
        <f>IFERROR(VLOOKUP($A199,'2009'!$C$3:$H$242,4,FALSE),0)</f>
        <v>0</v>
      </c>
      <c r="CK199" s="1691">
        <f>IFERROR(VLOOKUP($A199,'2009'!$C$3:$H$242,5,FALSE),0)</f>
        <v>0</v>
      </c>
      <c r="CL199" s="1740">
        <f>IFERROR(VLOOKUP($A199,'2009'!$C$3:$H$242,6,FALSE),0)</f>
        <v>0</v>
      </c>
      <c r="CM199" s="1700">
        <f>IFERROR(VLOOKUP($A199,'2008'!$C$3:$H$229,2,FALSE),0)</f>
        <v>0</v>
      </c>
      <c r="CN199" s="1691">
        <f>IFERROR(VLOOKUP($A199,'2008'!$C$3:$H$229,3,FALSE),0)</f>
        <v>0</v>
      </c>
      <c r="CO199" s="1691">
        <f>IFERROR(VLOOKUP($A199,'2008'!$C$3:$H$229,4,FALSE),0)</f>
        <v>0</v>
      </c>
      <c r="CP199" s="1691">
        <f>IFERROR(VLOOKUP($A199,'2008'!$C$3:$H$229,5,FALSE),0)</f>
        <v>0</v>
      </c>
      <c r="CQ199" s="1740">
        <f>IFERROR(VLOOKUP($A199,'2008'!$C$3:$H$229,6,FALSE),0)</f>
        <v>0</v>
      </c>
      <c r="CR199" s="1700">
        <f>IFERROR(VLOOKUP($A199,'2007'!$C$3:$M$238,7,FALSE),0)</f>
        <v>0</v>
      </c>
      <c r="CS199" s="1691">
        <f>IFERROR(VLOOKUP($A199,'2007'!$C$3:$M$238,8,FALSE),0)</f>
        <v>0</v>
      </c>
      <c r="CT199" s="1691">
        <f>IFERROR(VLOOKUP($A199,'2007'!$C$3:$M$238,9,FALSE),0)</f>
        <v>0</v>
      </c>
      <c r="CU199" s="1691">
        <f>IFERROR(VLOOKUP($A199,'2007'!$C$3:$M$238,10,FALSE),0)</f>
        <v>0</v>
      </c>
      <c r="CV199" s="1740">
        <f>IFERROR(VLOOKUP($A199,'2007'!$C$3:$M$238,11,FALSE),0)</f>
        <v>0</v>
      </c>
      <c r="CW199" s="1700">
        <f>IFERROR(VLOOKUP($A199,'2006'!$A$2:$F$200,2,FALSE),0)</f>
        <v>0</v>
      </c>
      <c r="CX199" s="1691">
        <f>IFERROR(VLOOKUP($A199,'2006'!$A$2:$F$200,4,FALSE),0)</f>
        <v>0</v>
      </c>
      <c r="CY199" s="1691">
        <f>IFERROR(VLOOKUP($A199,'2006'!$A$2:$F$200,5,FALSE),0)</f>
        <v>0</v>
      </c>
      <c r="CZ199" s="1740">
        <f>IFERROR(VLOOKUP($A199,'2006'!$A$2:$F$200,6,FALSE),0)</f>
        <v>0</v>
      </c>
      <c r="DA199" s="1700">
        <f>IFERROR(VLOOKUP($A199,'2005'!$C$3:$M$205,8,FALSE),0)</f>
        <v>0</v>
      </c>
      <c r="DB199" s="1691">
        <f>IFERROR(VLOOKUP($A199,'2005'!$C$3:$M$205,9,FALSE),0)</f>
        <v>0</v>
      </c>
      <c r="DC199" s="1691">
        <f>IFERROR(VLOOKUP($A199,'2005'!$C$3:$M$205,10,FALSE),0)</f>
        <v>0</v>
      </c>
      <c r="DD199" s="1740">
        <f>IFERROR(VLOOKUP($A199,'2005'!$C$3:$M$205,11,FALSE),0)</f>
        <v>0</v>
      </c>
      <c r="DE199" s="1700">
        <f>IFERROR(VLOOKUP($A199,'2004'!$C$3:$M$213,8,FALSE),0)</f>
        <v>0</v>
      </c>
      <c r="DF199" s="1691">
        <f>IFERROR(VLOOKUP($A199,'2004'!$C$3:$M$213,9,FALSE),0)</f>
        <v>0</v>
      </c>
      <c r="DG199" s="1691">
        <f>IFERROR(VLOOKUP($A199,'2004'!$C$3:$M$213,10,FALSE),0)</f>
        <v>0</v>
      </c>
      <c r="DH199" s="1740">
        <f>IFERROR(VLOOKUP($A199,'2004'!$C$3:$M$213,11,FALSE),0)</f>
        <v>0</v>
      </c>
      <c r="DI199" s="1700">
        <f>IFERROR(VLOOKUP($A199,'2003'!$C$3:$Q$214,12,FALSE),0)</f>
        <v>0</v>
      </c>
      <c r="DJ199" s="1691">
        <f>IFERROR(VLOOKUP($A199,'2003'!$C$3:$Q$214,13,FALSE),0)</f>
        <v>0</v>
      </c>
      <c r="DK199" s="1691">
        <f>IFERROR(VLOOKUP($A199,'2003'!$C$3:$Q$214,14,FALSE),0)</f>
        <v>0</v>
      </c>
      <c r="DL199" s="1740">
        <f>IFERROR(VLOOKUP($A199,'2003'!$C$3:$Q$214,15,FALSE),0)</f>
        <v>0</v>
      </c>
      <c r="DM199" s="1700">
        <f>IFERROR(VLOOKUP($A199,'2002'!$D$3:$R$214,12,FALSE),0)</f>
        <v>0</v>
      </c>
      <c r="DN199" s="1691">
        <f>IFERROR(VLOOKUP($A199,'2002'!$D$3:$R$214,13,FALSE),0)</f>
        <v>0</v>
      </c>
      <c r="DO199" s="1691">
        <f>IFERROR(VLOOKUP($A199,'2002'!$D$3:$R$214,14,FALSE),0)</f>
        <v>0</v>
      </c>
      <c r="DP199" s="1788">
        <f>IFERROR(VLOOKUP($A199,'2002'!$D$3:$R$214,15,FALSE),0)</f>
        <v>0</v>
      </c>
      <c r="DQ199" s="1700">
        <f>IFERROR(VLOOKUP($A199,'Pre 2002'!$C$3:$CK$382,84,FALSE),0)</f>
        <v>1063</v>
      </c>
      <c r="DR199" s="1695">
        <f>IFERROR(VLOOKUP($A199,'Pre 2002'!$C$3:$CK$382,85,FALSE),0)</f>
        <v>505</v>
      </c>
      <c r="DS199" s="1695">
        <f>IFERROR(VLOOKUP($A199,'Pre 2002'!$C$3:$CK$382,86,FALSE),0)</f>
        <v>16</v>
      </c>
      <c r="DT199" s="1790">
        <f>IFERROR(VLOOKUP($A199,'Pre 2002'!$C$3:$CK$382,87,FALSE),0)</f>
        <v>0.47507055503292567</v>
      </c>
      <c r="DU199" s="1741">
        <f>IFERROR(VLOOKUP(A199,'Pre 2002'!$C$3:$CG$382,83,FALSE),0)</f>
        <v>18</v>
      </c>
      <c r="DY199" s="1731"/>
    </row>
    <row r="200" spans="1:129">
      <c r="A200" s="1779" t="s">
        <v>2288</v>
      </c>
      <c r="B200" s="1562">
        <f t="shared" si="79"/>
        <v>130</v>
      </c>
      <c r="C200" s="1562">
        <f t="shared" si="80"/>
        <v>93</v>
      </c>
      <c r="D200" s="1562">
        <f t="shared" si="81"/>
        <v>15</v>
      </c>
      <c r="E200" s="1563">
        <f t="shared" si="82"/>
        <v>0.7153846153846154</v>
      </c>
      <c r="F200" s="1786">
        <f t="shared" si="83"/>
        <v>2</v>
      </c>
      <c r="G200" s="1595">
        <v>2019</v>
      </c>
      <c r="H200" s="1817"/>
      <c r="I200" s="1734"/>
      <c r="J200" s="1734"/>
      <c r="K200" s="1734"/>
      <c r="L200" s="1734"/>
      <c r="M200" s="1751"/>
      <c r="N200" s="1751"/>
      <c r="O200" s="1700">
        <f>IFERROR(VLOOKUP($A200,'2022'!$B$2:$K$174,3,FALSE),0)</f>
        <v>0</v>
      </c>
      <c r="P200" s="1858">
        <f>IFERROR(VLOOKUP($A200,'2022'!$B$2:$K$174,4,FALSE),0)</f>
        <v>0</v>
      </c>
      <c r="Q200" s="1858">
        <f>IFERROR(VLOOKUP($A200,'2022'!$B$2:$K$174,5,FALSE),0)</f>
        <v>0</v>
      </c>
      <c r="R200" s="1858">
        <f>IFERROR(VLOOKUP($A200,'2022'!$B$2:$K$174,8,FALSE),0)</f>
        <v>0</v>
      </c>
      <c r="S200" s="1740">
        <f>IFERROR(VLOOKUP($A200,'2022'!$B$2:$K$174,10,FALSE),0)</f>
        <v>0</v>
      </c>
      <c r="T200" s="1700">
        <f>IFERROR(VLOOKUP($A200,'2021'!$B$2:$K$174,3,FALSE),0)</f>
        <v>0</v>
      </c>
      <c r="U200" s="1843">
        <f>IFERROR(VLOOKUP($A200,'2021'!$B$2:$K$174,4,FALSE),0)</f>
        <v>0</v>
      </c>
      <c r="V200" s="1843">
        <f>IFERROR(VLOOKUP($A200,'2021'!$B$2:$K$174,5,FALSE),0)</f>
        <v>0</v>
      </c>
      <c r="W200" s="1843">
        <f>IFERROR(VLOOKUP($A200,'2021'!$B$2:$K$174,8,FALSE),0)</f>
        <v>0</v>
      </c>
      <c r="X200" s="1740">
        <f>IFERROR(VLOOKUP($A200,'2021'!$B$2:$K$174,10,FALSE),0)</f>
        <v>0</v>
      </c>
      <c r="Y200" s="1700">
        <f>IFERROR(VLOOKUP($A200,'2020'!$B$2:$K$170,3,FALSE),0)</f>
        <v>45</v>
      </c>
      <c r="Z200" s="1829">
        <f>IFERROR(VLOOKUP($A200,'2020'!$B$2:$K$170,4,FALSE),0)</f>
        <v>24</v>
      </c>
      <c r="AA200" s="1829">
        <f>IFERROR(VLOOKUP($A200,'2020'!$B$2:$K$170,5,FALSE),0)</f>
        <v>33</v>
      </c>
      <c r="AB200" s="1829">
        <f>IFERROR(VLOOKUP($A200,'2020'!$B$2:$K$170,8,FALSE),0)</f>
        <v>10</v>
      </c>
      <c r="AC200" s="1740">
        <f>IFERROR(VLOOKUP($A200,'2020'!$B$2:$K$170,10,FALSE),0)</f>
        <v>0.73299999999999998</v>
      </c>
      <c r="AD200" s="1700">
        <f>IFERROR(VLOOKUP($A200,'2019'!$B$2:$K$170,3,FALSE),0)</f>
        <v>85</v>
      </c>
      <c r="AE200" s="1823">
        <f>IFERROR(VLOOKUP($A200,'2019'!$B$2:$K$170,4,FALSE),0)</f>
        <v>49</v>
      </c>
      <c r="AF200" s="1823">
        <f>IFERROR(VLOOKUP($A200,'2019'!$B$2:$K$170,5,FALSE),0)</f>
        <v>60</v>
      </c>
      <c r="AG200" s="1823">
        <f>IFERROR(VLOOKUP($A200,'2019'!$B$2:$K$170,8,FALSE),0)</f>
        <v>5</v>
      </c>
      <c r="AH200" s="1740">
        <f>IFERROR(VLOOKUP($A200,'2019'!$B$2:$K$170,10,FALSE),0)</f>
        <v>0.70599999999999996</v>
      </c>
      <c r="DT200" s="1858"/>
      <c r="DY200" s="1731"/>
    </row>
    <row r="201" spans="1:129">
      <c r="A201" s="1778" t="s">
        <v>159</v>
      </c>
      <c r="B201" s="1562">
        <f t="shared" si="79"/>
        <v>1104</v>
      </c>
      <c r="C201" s="1562">
        <f t="shared" si="80"/>
        <v>765</v>
      </c>
      <c r="D201" s="1562">
        <f t="shared" si="81"/>
        <v>15</v>
      </c>
      <c r="E201" s="1563">
        <f t="shared" si="82"/>
        <v>0.69293478260869568</v>
      </c>
      <c r="F201" s="1786">
        <f t="shared" si="83"/>
        <v>18</v>
      </c>
      <c r="G201" s="1595" t="s">
        <v>80</v>
      </c>
      <c r="H201" s="1567">
        <f t="shared" ref="H201:H229" si="84">IF(BC201&gt;0,1,0)+IF(BH201&gt;0,1,0)+IF(BP201&gt;0,1,0)+IF(BX201&gt;0,1,0)+IF(CC201&gt;0,1,0)+IF(CH201&gt;0,1,0)+IF(CM201&gt;0,1,0)+IF(CR201&gt;0,1,0)+IF(CW201&gt;0,1,0)+IF(DA201&gt;0,1,0)+IF(DE201&gt;0,1,0)+IF(DI201&gt;0,1,0)+IF(DM201&gt;0,1,0)+DU201</f>
        <v>17</v>
      </c>
      <c r="I201" s="1734">
        <f t="shared" ref="I201:I229" si="85">SUM(BC201,BH201,BP201,BX201,CC201,CH201,CM201,CR201,CW201,DA201,DE201,DI201,DM201,DQ201)</f>
        <v>1087</v>
      </c>
      <c r="J201" s="1734">
        <f t="shared" ref="J201:J229" si="86">SUM(BE201,BJ201,BR201,BZ201,CE201,CJ201,CO201,CT201,CX201,DB201,DF201,DJ201,DN201,DR201)</f>
        <v>756</v>
      </c>
      <c r="K201" s="1734">
        <f t="shared" ref="K201:K229" si="87">SUM(BF201,BK201,BS201,CA201,CF201,CK201,CP201,CU201,CY201,DC201,DG201,DK201,DO201,DS201)</f>
        <v>15</v>
      </c>
      <c r="L201" s="1806">
        <f t="shared" ref="L201:L229" si="88">IF(I201=0,0,J201/I201)</f>
        <v>0.69549218031278748</v>
      </c>
      <c r="M201" s="1752" t="s">
        <v>80</v>
      </c>
      <c r="N201" s="1752">
        <v>4</v>
      </c>
      <c r="O201" s="1700">
        <f>IFERROR(VLOOKUP($A201,'2022'!$B$2:$K$174,3,FALSE),0)</f>
        <v>0</v>
      </c>
      <c r="P201" s="1858">
        <f>IFERROR(VLOOKUP($A201,'2022'!$B$2:$K$174,4,FALSE),0)</f>
        <v>0</v>
      </c>
      <c r="Q201" s="1858">
        <f>IFERROR(VLOOKUP($A201,'2022'!$B$2:$K$174,5,FALSE),0)</f>
        <v>0</v>
      </c>
      <c r="R201" s="1858">
        <f>IFERROR(VLOOKUP($A201,'2022'!$B$2:$K$174,8,FALSE),0)</f>
        <v>0</v>
      </c>
      <c r="S201" s="1740">
        <f>IFERROR(VLOOKUP($A201,'2022'!$B$2:$K$174,10,FALSE),0)</f>
        <v>0</v>
      </c>
      <c r="T201" s="1700">
        <f>IFERROR(VLOOKUP($A201,'2021'!$B$2:$K$174,3,FALSE),0)</f>
        <v>0</v>
      </c>
      <c r="U201" s="1843">
        <f>IFERROR(VLOOKUP($A201,'2021'!$B$2:$K$174,4,FALSE),0)</f>
        <v>0</v>
      </c>
      <c r="V201" s="1843">
        <f>IFERROR(VLOOKUP($A201,'2021'!$B$2:$K$174,5,FALSE),0)</f>
        <v>0</v>
      </c>
      <c r="W201" s="1843">
        <f>IFERROR(VLOOKUP($A201,'2021'!$B$2:$K$174,8,FALSE),0)</f>
        <v>0</v>
      </c>
      <c r="X201" s="1740">
        <f>IFERROR(VLOOKUP($A201,'2021'!$B$2:$K$174,10,FALSE),0)</f>
        <v>0</v>
      </c>
      <c r="Y201" s="1700">
        <f>IFERROR(VLOOKUP($A201,'2020'!$B$2:$K$170,3,FALSE),0)</f>
        <v>0</v>
      </c>
      <c r="Z201" s="1829">
        <f>IFERROR(VLOOKUP($A201,'2020'!$B$2:$K$170,4,FALSE),0)</f>
        <v>0</v>
      </c>
      <c r="AA201" s="1829">
        <f>IFERROR(VLOOKUP($A201,'2020'!$B$2:$K$170,5,FALSE),0)</f>
        <v>0</v>
      </c>
      <c r="AB201" s="1829">
        <f>IFERROR(VLOOKUP($A201,'2020'!$B$2:$K$170,8,FALSE),0)</f>
        <v>0</v>
      </c>
      <c r="AC201" s="1740">
        <f>IFERROR(VLOOKUP($A201,'2020'!$B$2:$K$170,10,FALSE),0)</f>
        <v>0</v>
      </c>
      <c r="AD201" s="1700">
        <f>IFERROR(VLOOKUP($A201,'2019'!$B$2:$K$170,3,FALSE),0)</f>
        <v>0</v>
      </c>
      <c r="AE201" s="1823">
        <f>IFERROR(VLOOKUP($A201,'2019'!$B$2:$K$170,4,FALSE),0)</f>
        <v>0</v>
      </c>
      <c r="AF201" s="1823">
        <f>IFERROR(VLOOKUP($A201,'2019'!$B$2:$K$170,5,FALSE),0)</f>
        <v>0</v>
      </c>
      <c r="AG201" s="1823">
        <f>IFERROR(VLOOKUP($A201,'2019'!$B$2:$K$170,8,FALSE),0)</f>
        <v>0</v>
      </c>
      <c r="AH201" s="1740">
        <f>IFERROR(VLOOKUP($A201,'2019'!$B$2:$K$170,10,FALSE),0)</f>
        <v>0</v>
      </c>
      <c r="AI201" s="1700">
        <f>IFERROR(VLOOKUP($A201,'2018'!$B$2:$K$170,3,FALSE),0)</f>
        <v>0</v>
      </c>
      <c r="AJ201" s="1821">
        <f>IFERROR(VLOOKUP($A201,'2018'!$B$2:$K$170,4,FALSE),0)</f>
        <v>0</v>
      </c>
      <c r="AK201" s="1821">
        <f>IFERROR(VLOOKUP($A201,'2018'!$B$2:$K$170,5,FALSE),0)</f>
        <v>0</v>
      </c>
      <c r="AL201" s="1821">
        <f>IFERROR(VLOOKUP($A201,'2018'!$B$2:$K$170,8,FALSE),0)</f>
        <v>0</v>
      </c>
      <c r="AM201" s="1740">
        <f>IFERROR(VLOOKUP($A201,'2018'!$B$2:$K$170,10,FALSE),0)</f>
        <v>0</v>
      </c>
      <c r="AN201" s="1700">
        <f>IFERROR(VLOOKUP($A201,'2017'!$B$2:$J$163,2,FALSE),0)</f>
        <v>0</v>
      </c>
      <c r="AO201" s="1815">
        <f>IFERROR(VLOOKUP($A201,'2017'!$B$2:$J$163,3,FALSE),0)</f>
        <v>0</v>
      </c>
      <c r="AP201" s="1815">
        <f>IFERROR(VLOOKUP($A201,'2017'!$B$2:$J$163,4,FALSE),0)</f>
        <v>0</v>
      </c>
      <c r="AQ201" s="1815">
        <f>IFERROR(VLOOKUP($A201,'2017'!$B$2:$J$163,7,FALSE),0)</f>
        <v>0</v>
      </c>
      <c r="AR201" s="1740">
        <f>IFERROR(VLOOKUP($A201,'2017'!$B$2:$J$163,9,FALSE),0)</f>
        <v>0</v>
      </c>
      <c r="AS201" s="1700">
        <f>IFERROR(VLOOKUP($A201,'2016'!$B$2:$K$165,3,FALSE),0)</f>
        <v>0</v>
      </c>
      <c r="AT201" s="1796">
        <f>IFERROR(VLOOKUP($A201,'2016'!$B$2:$K$165,4,FALSE),0)</f>
        <v>0</v>
      </c>
      <c r="AU201" s="1796">
        <f>IFERROR(VLOOKUP($A201,'2016'!$B$2:$K$165,5,FALSE),0)</f>
        <v>0</v>
      </c>
      <c r="AV201" s="1796">
        <f>IFERROR(VLOOKUP($A201,'2016'!$B$2:$K$165,8,FALSE),0)</f>
        <v>0</v>
      </c>
      <c r="AW201" s="1740">
        <f>IFERROR(VLOOKUP($A201,'2016'!$B$2:$K$165,10,FALSE),0)</f>
        <v>0</v>
      </c>
      <c r="AX201" s="1700">
        <f>IFERROR(VLOOKUP($A201,'2015'!$B$2:$K$165,3,FALSE),0)</f>
        <v>17</v>
      </c>
      <c r="AY201" s="1695">
        <f>IFERROR(VLOOKUP($A201,'2015'!$B$2:$K$165,4,FALSE),0)</f>
        <v>10</v>
      </c>
      <c r="AZ201" s="1695">
        <f>IFERROR(VLOOKUP($A201,'2015'!$B$2:$K$165,5,FALSE),0)</f>
        <v>9</v>
      </c>
      <c r="BA201" s="1695">
        <f>IFERROR(VLOOKUP($A201,'2015'!$B$2:$K$165,8,FALSE),0)</f>
        <v>0</v>
      </c>
      <c r="BB201" s="1740">
        <f>IFERROR(VLOOKUP($A201,'2015'!$B$2:$K$165,10,FALSE),0)</f>
        <v>0.52941176470588236</v>
      </c>
      <c r="BC201" s="1700">
        <f>IFERROR(VLOOKUP($A201,'2014'!$B$2:$K$157,3,FALSE),0)</f>
        <v>71</v>
      </c>
      <c r="BD201" s="1691">
        <f>IFERROR(VLOOKUP($A201,'2014'!$B$2:$K$157,4,FALSE),0)</f>
        <v>26</v>
      </c>
      <c r="BE201" s="1691">
        <f>IFERROR(VLOOKUP($A201,'2014'!$B$2:$K$157,5,FALSE),0)</f>
        <v>42</v>
      </c>
      <c r="BF201" s="1691">
        <f>IFERROR(VLOOKUP($A201,'2014'!$B$2:$K$157,8,FALSE),0)</f>
        <v>0</v>
      </c>
      <c r="BG201" s="1740">
        <f>IFERROR(VLOOKUP($A201,'2014'!$B$2:$K$157,10,FALSE),0)</f>
        <v>0.59154929577464788</v>
      </c>
      <c r="BH201" s="1700">
        <f>IFERROR(VLOOKUP($A201,'2013'!$D$4:$I$249,2,FALSE),0)</f>
        <v>47</v>
      </c>
      <c r="BI201" s="1691">
        <f>IFERROR(VLOOKUP($A201,'2013'!$D$4:$I$249,3,FALSE),0)</f>
        <v>23</v>
      </c>
      <c r="BJ201" s="1691">
        <f>IFERROR(VLOOKUP($A201,'2013'!$D$4:$I$249,4,FALSE),0)</f>
        <v>27</v>
      </c>
      <c r="BK201" s="1691">
        <f>IFERROR(VLOOKUP($A201,'2013'!$D$4:$I$249,5,FALSE),0)</f>
        <v>0</v>
      </c>
      <c r="BL201" s="1740">
        <f>IFERROR(VLOOKUP($A201,'2013'!$D$4:$I$249,6,FALSE),0)</f>
        <v>0.57446808510638303</v>
      </c>
      <c r="BM201" s="1737">
        <f>IFERROR(VLOOKUP($A201,'2012'!$D$3:$O$172,2,FALSE),0)</f>
        <v>960</v>
      </c>
      <c r="BN201" s="1691">
        <f>IFERROR(VLOOKUP($A201,'2012'!$D$3:$O$172,3,FALSE),0)</f>
        <v>681</v>
      </c>
      <c r="BO201" s="1743">
        <f>IFERROR(VLOOKUP($A201,'2012'!$D$3:$O$172,4,FALSE),0)</f>
        <v>15</v>
      </c>
      <c r="BP201" s="1700">
        <f>IFERROR(VLOOKUP($A201,'2012'!$D$3:$O$172,5,FALSE),0)</f>
        <v>52</v>
      </c>
      <c r="BQ201" s="1691">
        <f>IFERROR(VLOOKUP($A201,'2012'!$D$3:$O$172,6,FALSE),0)</f>
        <v>19</v>
      </c>
      <c r="BR201" s="1691">
        <f>IFERROR(VLOOKUP($A201,'2012'!$D$3:$O$172,7,FALSE),0)</f>
        <v>29</v>
      </c>
      <c r="BS201" s="1691">
        <f>IFERROR(VLOOKUP($A201,'2012'!$D$3:$O$172,8,FALSE),0)</f>
        <v>0</v>
      </c>
      <c r="BT201" s="1740">
        <f>IFERROR(VLOOKUP($A201,'2012'!$D$3:$O$172,9,FALSE),0)</f>
        <v>0.55769230769230771</v>
      </c>
      <c r="BU201" s="1737">
        <f>IFERROR(VLOOKUP($A201,'2012'!$D$3:$O$172,10,FALSE),0)</f>
        <v>908</v>
      </c>
      <c r="BV201" s="1691">
        <f>IFERROR(VLOOKUP($A201,'2012'!$D$3:$O$172,11,FALSE),0)</f>
        <v>652</v>
      </c>
      <c r="BW201" s="1743">
        <f>IFERROR(VLOOKUP($A201,'2012'!$D$3:$O$172,12,FALSE),0)</f>
        <v>15</v>
      </c>
      <c r="BX201" s="1700">
        <f>IFERROR(VLOOKUP($A201,'2011'!$D$4:$I$251,2,FALSE),0)</f>
        <v>79</v>
      </c>
      <c r="BY201" s="1691">
        <f>IFERROR(VLOOKUP($A201,'2011'!$D$4:$I$251,3,FALSE),0)</f>
        <v>38</v>
      </c>
      <c r="BZ201" s="1691">
        <f>IFERROR(VLOOKUP($A201,'2011'!$D$4:$I$251,4,FALSE),0)</f>
        <v>59</v>
      </c>
      <c r="CA201" s="1691">
        <f>IFERROR(VLOOKUP($A201,'2011'!$D$4:$I$251,5,FALSE),0)</f>
        <v>0</v>
      </c>
      <c r="CB201" s="1740">
        <f>IFERROR(VLOOKUP($A201,'2011'!$D$4:$I$251,6,FALSE),0)</f>
        <v>0.74683544303797467</v>
      </c>
      <c r="CC201" s="1700">
        <f>IFERROR(VLOOKUP($A201,'2010'!$C$3:$H$234,2,FALSE),0)</f>
        <v>85</v>
      </c>
      <c r="CD201" s="1691">
        <f>IFERROR(VLOOKUP($A201,'2010'!$C$3:$H$234,3,FALSE),0)</f>
        <v>38</v>
      </c>
      <c r="CE201" s="1691">
        <f>IFERROR(VLOOKUP($A201,'2010'!$C$3:$H$234,4,FALSE),0)</f>
        <v>60</v>
      </c>
      <c r="CF201" s="1691">
        <f>IFERROR(VLOOKUP($A201,'2010'!$C$3:$H$234,5,FALSE),0)</f>
        <v>2</v>
      </c>
      <c r="CG201" s="1740">
        <f>IFERROR(VLOOKUP($A201,'2010'!$C$3:$H$234,6,FALSE),0)</f>
        <v>0.70588235294117652</v>
      </c>
      <c r="CH201" s="1700">
        <f>IFERROR(VLOOKUP($A201,'2009'!$C$3:$H$242,2,FALSE),0)</f>
        <v>0</v>
      </c>
      <c r="CI201" s="1691">
        <f>IFERROR(VLOOKUP($A201,'2009'!$C$3:$H$242,3,FALSE),0)</f>
        <v>0</v>
      </c>
      <c r="CJ201" s="1691">
        <f>IFERROR(VLOOKUP($A201,'2009'!$C$3:$H$242,4,FALSE),0)</f>
        <v>0</v>
      </c>
      <c r="CK201" s="1691">
        <f>IFERROR(VLOOKUP($A201,'2009'!$C$3:$H$242,5,FALSE),0)</f>
        <v>0</v>
      </c>
      <c r="CL201" s="1740">
        <f>IFERROR(VLOOKUP($A201,'2009'!$C$3:$H$242,6,FALSE),0)</f>
        <v>0</v>
      </c>
      <c r="CM201" s="1700">
        <f>IFERROR(VLOOKUP($A201,'2008'!$C$3:$H$229,2,FALSE),0)</f>
        <v>0</v>
      </c>
      <c r="CN201" s="1691">
        <f>IFERROR(VLOOKUP($A201,'2008'!$C$3:$H$229,3,FALSE),0)</f>
        <v>0</v>
      </c>
      <c r="CO201" s="1691">
        <f>IFERROR(VLOOKUP($A201,'2008'!$C$3:$H$229,4,FALSE),0)</f>
        <v>0</v>
      </c>
      <c r="CP201" s="1691">
        <f>IFERROR(VLOOKUP($A201,'2008'!$C$3:$H$229,5,FALSE),0)</f>
        <v>0</v>
      </c>
      <c r="CQ201" s="1740">
        <f>IFERROR(VLOOKUP($A201,'2008'!$C$3:$H$229,6,FALSE),0)</f>
        <v>0</v>
      </c>
      <c r="CR201" s="1700">
        <f>IFERROR(VLOOKUP($A201,'2007'!$C$3:$M$238,7,FALSE),0)</f>
        <v>0</v>
      </c>
      <c r="CS201" s="1691">
        <f>IFERROR(VLOOKUP($A201,'2007'!$C$3:$M$238,8,FALSE),0)</f>
        <v>0</v>
      </c>
      <c r="CT201" s="1691">
        <f>IFERROR(VLOOKUP($A201,'2007'!$C$3:$M$238,9,FALSE),0)</f>
        <v>0</v>
      </c>
      <c r="CU201" s="1691">
        <f>IFERROR(VLOOKUP($A201,'2007'!$C$3:$M$238,10,FALSE),0)</f>
        <v>0</v>
      </c>
      <c r="CV201" s="1740">
        <f>IFERROR(VLOOKUP($A201,'2007'!$C$3:$M$238,11,FALSE),0)</f>
        <v>0</v>
      </c>
      <c r="CW201" s="1700">
        <f>IFERROR(VLOOKUP($A201,'2006'!$A$2:$F$200,2,FALSE),0)</f>
        <v>0</v>
      </c>
      <c r="CX201" s="1691">
        <f>IFERROR(VLOOKUP($A201,'2006'!$A$2:$F$200,4,FALSE),0)</f>
        <v>0</v>
      </c>
      <c r="CY201" s="1691">
        <f>IFERROR(VLOOKUP($A201,'2006'!$A$2:$F$200,5,FALSE),0)</f>
        <v>0</v>
      </c>
      <c r="CZ201" s="1740">
        <f>IFERROR(VLOOKUP($A201,'2006'!$A$2:$F$200,6,FALSE),0)</f>
        <v>0</v>
      </c>
      <c r="DA201" s="1700">
        <f>IFERROR(VLOOKUP($A201,'2005'!$C$3:$M$205,8,FALSE),0)</f>
        <v>0</v>
      </c>
      <c r="DB201" s="1691">
        <f>IFERROR(VLOOKUP($A201,'2005'!$C$3:$M$205,9,FALSE),0)</f>
        <v>0</v>
      </c>
      <c r="DC201" s="1691">
        <f>IFERROR(VLOOKUP($A201,'2005'!$C$3:$M$205,10,FALSE),0)</f>
        <v>0</v>
      </c>
      <c r="DD201" s="1740">
        <f>IFERROR(VLOOKUP($A201,'2005'!$C$3:$M$205,11,FALSE),0)</f>
        <v>0</v>
      </c>
      <c r="DE201" s="1700">
        <f>IFERROR(VLOOKUP($A201,'2004'!$C$3:$M$213,8,FALSE),0)</f>
        <v>0</v>
      </c>
      <c r="DF201" s="1691">
        <f>IFERROR(VLOOKUP($A201,'2004'!$C$3:$M$213,9,FALSE),0)</f>
        <v>0</v>
      </c>
      <c r="DG201" s="1691">
        <f>IFERROR(VLOOKUP($A201,'2004'!$C$3:$M$213,10,FALSE),0)</f>
        <v>0</v>
      </c>
      <c r="DH201" s="1740">
        <f>IFERROR(VLOOKUP($A201,'2004'!$C$3:$M$213,11,FALSE),0)</f>
        <v>0</v>
      </c>
      <c r="DI201" s="1700">
        <f>IFERROR(VLOOKUP($A201,'2003'!$C$3:$Q$214,12,FALSE),0)</f>
        <v>59</v>
      </c>
      <c r="DJ201" s="1691">
        <f>IFERROR(VLOOKUP($A201,'2003'!$C$3:$Q$214,13,FALSE),0)</f>
        <v>44</v>
      </c>
      <c r="DK201" s="1691">
        <f>IFERROR(VLOOKUP($A201,'2003'!$C$3:$Q$214,14,FALSE),0)</f>
        <v>0</v>
      </c>
      <c r="DL201" s="1740">
        <f>IFERROR(VLOOKUP($A201,'2003'!$C$3:$Q$214,15,FALSE),0)</f>
        <v>0.74576271186440679</v>
      </c>
      <c r="DM201" s="1700">
        <f>IFERROR(VLOOKUP($A201,'2002'!$D$3:$R$214,12,FALSE),0)</f>
        <v>64</v>
      </c>
      <c r="DN201" s="1691">
        <f>IFERROR(VLOOKUP($A201,'2002'!$D$3:$R$214,13,FALSE),0)</f>
        <v>45</v>
      </c>
      <c r="DO201" s="1691">
        <f>IFERROR(VLOOKUP($A201,'2002'!$D$3:$R$214,14,FALSE),0)</f>
        <v>2</v>
      </c>
      <c r="DP201" s="1788">
        <f>IFERROR(VLOOKUP($A201,'2002'!$D$3:$R$214,15,FALSE),0)</f>
        <v>0.703125</v>
      </c>
      <c r="DQ201" s="1700">
        <f>IFERROR(VLOOKUP($A201,'Pre 2002'!$C$3:$CK$382,84,FALSE),0)</f>
        <v>630</v>
      </c>
      <c r="DR201" s="1695">
        <f>IFERROR(VLOOKUP($A201,'Pre 2002'!$C$3:$CK$382,85,FALSE),0)</f>
        <v>450</v>
      </c>
      <c r="DS201" s="1695">
        <f>IFERROR(VLOOKUP($A201,'Pre 2002'!$C$3:$CK$382,86,FALSE),0)</f>
        <v>11</v>
      </c>
      <c r="DT201" s="1790">
        <f>IFERROR(VLOOKUP($A201,'Pre 2002'!$C$3:$CK$382,87,FALSE),0)</f>
        <v>0.7142857142857143</v>
      </c>
      <c r="DU201" s="1741">
        <f>IFERROR(VLOOKUP(A201,'Pre 2002'!$C$3:$CG$382,83,FALSE),0)</f>
        <v>10</v>
      </c>
      <c r="DY201" s="1731"/>
    </row>
    <row r="202" spans="1:129">
      <c r="A202" s="1778" t="s">
        <v>53</v>
      </c>
      <c r="B202" s="1562">
        <f t="shared" si="79"/>
        <v>292</v>
      </c>
      <c r="C202" s="1562">
        <f t="shared" si="80"/>
        <v>173</v>
      </c>
      <c r="D202" s="1562">
        <f t="shared" si="81"/>
        <v>15</v>
      </c>
      <c r="E202" s="1563">
        <f t="shared" si="82"/>
        <v>0.59246575342465757</v>
      </c>
      <c r="F202" s="1786">
        <f t="shared" si="83"/>
        <v>4</v>
      </c>
      <c r="G202" s="1595">
        <v>2012</v>
      </c>
      <c r="H202" s="1567">
        <f t="shared" si="84"/>
        <v>3</v>
      </c>
      <c r="I202" s="1734">
        <f t="shared" si="85"/>
        <v>226</v>
      </c>
      <c r="J202" s="1734">
        <f t="shared" si="86"/>
        <v>137</v>
      </c>
      <c r="K202" s="1734">
        <f t="shared" si="87"/>
        <v>12</v>
      </c>
      <c r="L202" s="1806">
        <f t="shared" si="88"/>
        <v>0.60619469026548678</v>
      </c>
      <c r="M202" s="1752">
        <v>12</v>
      </c>
      <c r="N202" s="1752">
        <v>1</v>
      </c>
      <c r="O202" s="1700">
        <f>IFERROR(VLOOKUP($A202,'2022'!$B$2:$K$174,3,FALSE),0)</f>
        <v>0</v>
      </c>
      <c r="P202" s="1858">
        <f>IFERROR(VLOOKUP($A202,'2022'!$B$2:$K$174,4,FALSE),0)</f>
        <v>0</v>
      </c>
      <c r="Q202" s="1858">
        <f>IFERROR(VLOOKUP($A202,'2022'!$B$2:$K$174,5,FALSE),0)</f>
        <v>0</v>
      </c>
      <c r="R202" s="1858">
        <f>IFERROR(VLOOKUP($A202,'2022'!$B$2:$K$174,8,FALSE),0)</f>
        <v>0</v>
      </c>
      <c r="S202" s="1740">
        <f>IFERROR(VLOOKUP($A202,'2022'!$B$2:$K$174,10,FALSE),0)</f>
        <v>0</v>
      </c>
      <c r="T202" s="1700">
        <f>IFERROR(VLOOKUP($A202,'2021'!$B$2:$K$174,3,FALSE),0)</f>
        <v>0</v>
      </c>
      <c r="U202" s="1843">
        <f>IFERROR(VLOOKUP($A202,'2021'!$B$2:$K$174,4,FALSE),0)</f>
        <v>0</v>
      </c>
      <c r="V202" s="1843">
        <f>IFERROR(VLOOKUP($A202,'2021'!$B$2:$K$174,5,FALSE),0)</f>
        <v>0</v>
      </c>
      <c r="W202" s="1843">
        <f>IFERROR(VLOOKUP($A202,'2021'!$B$2:$K$174,8,FALSE),0)</f>
        <v>0</v>
      </c>
      <c r="X202" s="1740">
        <f>IFERROR(VLOOKUP($A202,'2021'!$B$2:$K$174,10,FALSE),0)</f>
        <v>0</v>
      </c>
      <c r="Y202" s="1700">
        <f>IFERROR(VLOOKUP($A202,'2020'!$B$2:$K$170,3,FALSE),0)</f>
        <v>0</v>
      </c>
      <c r="Z202" s="1829">
        <f>IFERROR(VLOOKUP($A202,'2020'!$B$2:$K$170,4,FALSE),0)</f>
        <v>0</v>
      </c>
      <c r="AA202" s="1829">
        <f>IFERROR(VLOOKUP($A202,'2020'!$B$2:$K$170,5,FALSE),0)</f>
        <v>0</v>
      </c>
      <c r="AB202" s="1829">
        <f>IFERROR(VLOOKUP($A202,'2020'!$B$2:$K$170,8,FALSE),0)</f>
        <v>0</v>
      </c>
      <c r="AC202" s="1740">
        <f>IFERROR(VLOOKUP($A202,'2020'!$B$2:$K$170,10,FALSE),0)</f>
        <v>0</v>
      </c>
      <c r="AD202" s="1700">
        <f>IFERROR(VLOOKUP($A202,'2019'!$B$2:$K$170,3,FALSE),0)</f>
        <v>0</v>
      </c>
      <c r="AE202" s="1823">
        <f>IFERROR(VLOOKUP($A202,'2019'!$B$2:$K$170,4,FALSE),0)</f>
        <v>0</v>
      </c>
      <c r="AF202" s="1823">
        <f>IFERROR(VLOOKUP($A202,'2019'!$B$2:$K$170,5,FALSE),0)</f>
        <v>0</v>
      </c>
      <c r="AG202" s="1823">
        <f>IFERROR(VLOOKUP($A202,'2019'!$B$2:$K$170,8,FALSE),0)</f>
        <v>0</v>
      </c>
      <c r="AH202" s="1740">
        <f>IFERROR(VLOOKUP($A202,'2019'!$B$2:$K$170,10,FALSE),0)</f>
        <v>0</v>
      </c>
      <c r="AI202" s="1700">
        <f>IFERROR(VLOOKUP($A202,'2018'!$B$2:$K$170,3,FALSE),0)</f>
        <v>0</v>
      </c>
      <c r="AJ202" s="1821">
        <f>IFERROR(VLOOKUP($A202,'2018'!$B$2:$K$170,4,FALSE),0)</f>
        <v>0</v>
      </c>
      <c r="AK202" s="1821">
        <f>IFERROR(VLOOKUP($A202,'2018'!$B$2:$K$170,5,FALSE),0)</f>
        <v>0</v>
      </c>
      <c r="AL202" s="1821">
        <f>IFERROR(VLOOKUP($A202,'2018'!$B$2:$K$170,8,FALSE),0)</f>
        <v>0</v>
      </c>
      <c r="AM202" s="1740">
        <f>IFERROR(VLOOKUP($A202,'2018'!$B$2:$K$170,10,FALSE),0)</f>
        <v>0</v>
      </c>
      <c r="AN202" s="1700">
        <f>IFERROR(VLOOKUP($A202,'2017'!$B$2:$J$163,2,FALSE),0)</f>
        <v>0</v>
      </c>
      <c r="AO202" s="1815">
        <f>IFERROR(VLOOKUP($A202,'2017'!$B$2:$J$163,3,FALSE),0)</f>
        <v>0</v>
      </c>
      <c r="AP202" s="1815">
        <f>IFERROR(VLOOKUP($A202,'2017'!$B$2:$J$163,4,FALSE),0)</f>
        <v>0</v>
      </c>
      <c r="AQ202" s="1815">
        <f>IFERROR(VLOOKUP($A202,'2017'!$B$2:$J$163,7,FALSE),0)</f>
        <v>0</v>
      </c>
      <c r="AR202" s="1740">
        <f>IFERROR(VLOOKUP($A202,'2017'!$B$2:$J$163,9,FALSE),0)</f>
        <v>0</v>
      </c>
      <c r="AS202" s="1700">
        <f>IFERROR(VLOOKUP($A202,'2016'!$B$2:$K$165,3,FALSE),0)</f>
        <v>0</v>
      </c>
      <c r="AT202" s="1796">
        <f>IFERROR(VLOOKUP($A202,'2016'!$B$2:$K$165,4,FALSE),0)</f>
        <v>0</v>
      </c>
      <c r="AU202" s="1796">
        <f>IFERROR(VLOOKUP($A202,'2016'!$B$2:$K$165,5,FALSE),0)</f>
        <v>0</v>
      </c>
      <c r="AV202" s="1796">
        <f>IFERROR(VLOOKUP($A202,'2016'!$B$2:$K$165,8,FALSE),0)</f>
        <v>0</v>
      </c>
      <c r="AW202" s="1740">
        <f>IFERROR(VLOOKUP($A202,'2016'!$B$2:$K$165,10,FALSE),0)</f>
        <v>0</v>
      </c>
      <c r="AX202" s="1700">
        <f>IFERROR(VLOOKUP($A202,'2015'!$B$2:$K$165,3,FALSE),0)</f>
        <v>66</v>
      </c>
      <c r="AY202" s="1695">
        <f>IFERROR(VLOOKUP($A202,'2015'!$B$2:$K$165,4,FALSE),0)</f>
        <v>27</v>
      </c>
      <c r="AZ202" s="1695">
        <f>IFERROR(VLOOKUP($A202,'2015'!$B$2:$K$165,5,FALSE),0)</f>
        <v>36</v>
      </c>
      <c r="BA202" s="1695">
        <f>IFERROR(VLOOKUP($A202,'2015'!$B$2:$K$165,8,FALSE),0)</f>
        <v>3</v>
      </c>
      <c r="BB202" s="1740">
        <f>IFERROR(VLOOKUP($A202,'2015'!$B$2:$K$165,10,FALSE),0)</f>
        <v>0.54545454545454541</v>
      </c>
      <c r="BC202" s="1700">
        <f>IFERROR(VLOOKUP($A202,'2014'!$B$2:$K$157,3,FALSE),0)</f>
        <v>60</v>
      </c>
      <c r="BD202" s="1691">
        <f>IFERROR(VLOOKUP($A202,'2014'!$B$2:$K$157,4,FALSE),0)</f>
        <v>29</v>
      </c>
      <c r="BE202" s="1691">
        <f>IFERROR(VLOOKUP($A202,'2014'!$B$2:$K$157,5,FALSE),0)</f>
        <v>33</v>
      </c>
      <c r="BF202" s="1691">
        <f>IFERROR(VLOOKUP($A202,'2014'!$B$2:$K$157,8,FALSE),0)</f>
        <v>3</v>
      </c>
      <c r="BG202" s="1740">
        <f>IFERROR(VLOOKUP($A202,'2014'!$B$2:$K$157,10,FALSE),0)</f>
        <v>0.55000000000000004</v>
      </c>
      <c r="BH202" s="1700">
        <f>IFERROR(VLOOKUP($A202,'2013'!$D$4:$I$249,2,FALSE),0)</f>
        <v>88</v>
      </c>
      <c r="BI202" s="1691">
        <f>IFERROR(VLOOKUP($A202,'2013'!$D$4:$I$249,3,FALSE),0)</f>
        <v>43</v>
      </c>
      <c r="BJ202" s="1691">
        <f>IFERROR(VLOOKUP($A202,'2013'!$D$4:$I$249,4,FALSE),0)</f>
        <v>55</v>
      </c>
      <c r="BK202" s="1691">
        <f>IFERROR(VLOOKUP($A202,'2013'!$D$4:$I$249,5,FALSE),0)</f>
        <v>4</v>
      </c>
      <c r="BL202" s="1740">
        <f>IFERROR(VLOOKUP($A202,'2013'!$D$4:$I$249,6,FALSE),0)</f>
        <v>0.625</v>
      </c>
      <c r="BM202" s="1737">
        <f>IFERROR(VLOOKUP($A202,'2012'!$D$3:$O$172,2,FALSE),0)</f>
        <v>79</v>
      </c>
      <c r="BN202" s="1691">
        <f>IFERROR(VLOOKUP($A202,'2012'!$D$3:$O$172,3,FALSE),0)</f>
        <v>49</v>
      </c>
      <c r="BO202" s="1743">
        <f>IFERROR(VLOOKUP($A202,'2012'!$D$3:$O$172,4,FALSE),0)</f>
        <v>5</v>
      </c>
      <c r="BP202" s="1700">
        <f>IFERROR(VLOOKUP($A202,'2012'!$D$3:$O$172,5,FALSE),0)</f>
        <v>78</v>
      </c>
      <c r="BQ202" s="1691">
        <f>IFERROR(VLOOKUP($A202,'2012'!$D$3:$O$172,6,FALSE),0)</f>
        <v>38</v>
      </c>
      <c r="BR202" s="1691">
        <f>IFERROR(VLOOKUP($A202,'2012'!$D$3:$O$172,7,FALSE),0)</f>
        <v>49</v>
      </c>
      <c r="BS202" s="1691">
        <f>IFERROR(VLOOKUP($A202,'2012'!$D$3:$O$172,8,FALSE),0)</f>
        <v>5</v>
      </c>
      <c r="BT202" s="1740">
        <f>IFERROR(VLOOKUP($A202,'2012'!$D$3:$O$172,9,FALSE),0)</f>
        <v>0.62820512820512819</v>
      </c>
      <c r="BU202" s="1737">
        <f>IFERROR(VLOOKUP($A202,'2012'!$D$3:$O$172,10,FALSE),0)</f>
        <v>1</v>
      </c>
      <c r="BV202" s="1691">
        <f>IFERROR(VLOOKUP($A202,'2012'!$D$3:$O$172,11,FALSE),0)</f>
        <v>0</v>
      </c>
      <c r="BW202" s="1743">
        <f>IFERROR(VLOOKUP($A202,'2012'!$D$3:$O$172,12,FALSE),0)</f>
        <v>0</v>
      </c>
      <c r="BX202" s="1700">
        <f>IFERROR(VLOOKUP($A202,'2011'!$D$4:$I$251,2,FALSE),0)</f>
        <v>0</v>
      </c>
      <c r="BY202" s="1691">
        <f>IFERROR(VLOOKUP($A202,'2011'!$D$4:$I$251,3,FALSE),0)</f>
        <v>0</v>
      </c>
      <c r="BZ202" s="1691">
        <f>IFERROR(VLOOKUP($A202,'2011'!$D$4:$I$251,4,FALSE),0)</f>
        <v>0</v>
      </c>
      <c r="CA202" s="1691">
        <f>IFERROR(VLOOKUP($A202,'2011'!$D$4:$I$251,5,FALSE),0)</f>
        <v>0</v>
      </c>
      <c r="CB202" s="1740">
        <f>IFERROR(VLOOKUP($A202,'2011'!$D$4:$I$251,6,FALSE),0)</f>
        <v>0</v>
      </c>
      <c r="CC202" s="1700">
        <f>IFERROR(VLOOKUP($A202,'2010'!$C$3:$H$234,2,FALSE),0)</f>
        <v>0</v>
      </c>
      <c r="CD202" s="1691">
        <f>IFERROR(VLOOKUP($A202,'2010'!$C$3:$H$234,3,FALSE),0)</f>
        <v>0</v>
      </c>
      <c r="CE202" s="1691">
        <f>IFERROR(VLOOKUP($A202,'2010'!$C$3:$H$234,4,FALSE),0)</f>
        <v>0</v>
      </c>
      <c r="CF202" s="1691">
        <f>IFERROR(VLOOKUP($A202,'2010'!$C$3:$H$234,5,FALSE),0)</f>
        <v>0</v>
      </c>
      <c r="CG202" s="1740">
        <f>IFERROR(VLOOKUP($A202,'2010'!$C$3:$H$234,6,FALSE),0)</f>
        <v>0</v>
      </c>
      <c r="CH202" s="1700">
        <f>IFERROR(VLOOKUP($A202,'2009'!$C$3:$H$242,2,FALSE),0)</f>
        <v>0</v>
      </c>
      <c r="CI202" s="1691">
        <f>IFERROR(VLOOKUP($A202,'2009'!$C$3:$H$242,3,FALSE),0)</f>
        <v>0</v>
      </c>
      <c r="CJ202" s="1691">
        <f>IFERROR(VLOOKUP($A202,'2009'!$C$3:$H$242,4,FALSE),0)</f>
        <v>0</v>
      </c>
      <c r="CK202" s="1691">
        <f>IFERROR(VLOOKUP($A202,'2009'!$C$3:$H$242,5,FALSE),0)</f>
        <v>0</v>
      </c>
      <c r="CL202" s="1740">
        <f>IFERROR(VLOOKUP($A202,'2009'!$C$3:$H$242,6,FALSE),0)</f>
        <v>0</v>
      </c>
      <c r="CM202" s="1700">
        <f>IFERROR(VLOOKUP($A202,'2008'!$C$3:$H$229,2,FALSE),0)</f>
        <v>0</v>
      </c>
      <c r="CN202" s="1691">
        <f>IFERROR(VLOOKUP($A202,'2008'!$C$3:$H$229,3,FALSE),0)</f>
        <v>0</v>
      </c>
      <c r="CO202" s="1691">
        <f>IFERROR(VLOOKUP($A202,'2008'!$C$3:$H$229,4,FALSE),0)</f>
        <v>0</v>
      </c>
      <c r="CP202" s="1691">
        <f>IFERROR(VLOOKUP($A202,'2008'!$C$3:$H$229,5,FALSE),0)</f>
        <v>0</v>
      </c>
      <c r="CQ202" s="1740">
        <f>IFERROR(VLOOKUP($A202,'2008'!$C$3:$H$229,6,FALSE),0)</f>
        <v>0</v>
      </c>
      <c r="CR202" s="1700">
        <f>IFERROR(VLOOKUP($A202,'2007'!$C$3:$M$238,7,FALSE),0)</f>
        <v>0</v>
      </c>
      <c r="CS202" s="1691">
        <f>IFERROR(VLOOKUP($A202,'2007'!$C$3:$M$238,8,FALSE),0)</f>
        <v>0</v>
      </c>
      <c r="CT202" s="1691">
        <f>IFERROR(VLOOKUP($A202,'2007'!$C$3:$M$238,9,FALSE),0)</f>
        <v>0</v>
      </c>
      <c r="CU202" s="1691">
        <f>IFERROR(VLOOKUP($A202,'2007'!$C$3:$M$238,10,FALSE),0)</f>
        <v>0</v>
      </c>
      <c r="CV202" s="1740">
        <f>IFERROR(VLOOKUP($A202,'2007'!$C$3:$M$238,11,FALSE),0)</f>
        <v>0</v>
      </c>
      <c r="CW202" s="1700">
        <f>IFERROR(VLOOKUP($A202,'2006'!$A$2:$F$200,2,FALSE),0)</f>
        <v>0</v>
      </c>
      <c r="CX202" s="1691">
        <f>IFERROR(VLOOKUP($A202,'2006'!$A$2:$F$200,4,FALSE),0)</f>
        <v>0</v>
      </c>
      <c r="CY202" s="1691">
        <f>IFERROR(VLOOKUP($A202,'2006'!$A$2:$F$200,5,FALSE),0)</f>
        <v>0</v>
      </c>
      <c r="CZ202" s="1740">
        <f>IFERROR(VLOOKUP($A202,'2006'!$A$2:$F$200,6,FALSE),0)</f>
        <v>0</v>
      </c>
      <c r="DA202" s="1700">
        <f>IFERROR(VLOOKUP($A202,'2005'!$C$3:$M$205,8,FALSE),0)</f>
        <v>0</v>
      </c>
      <c r="DB202" s="1691">
        <f>IFERROR(VLOOKUP($A202,'2005'!$C$3:$M$205,9,FALSE),0)</f>
        <v>0</v>
      </c>
      <c r="DC202" s="1691">
        <f>IFERROR(VLOOKUP($A202,'2005'!$C$3:$M$205,10,FALSE),0)</f>
        <v>0</v>
      </c>
      <c r="DD202" s="1740">
        <f>IFERROR(VLOOKUP($A202,'2005'!$C$3:$M$205,11,FALSE),0)</f>
        <v>0</v>
      </c>
      <c r="DE202" s="1700">
        <f>IFERROR(VLOOKUP($A202,'2004'!$C$3:$M$213,8,FALSE),0)</f>
        <v>0</v>
      </c>
      <c r="DF202" s="1691">
        <f>IFERROR(VLOOKUP($A202,'2004'!$C$3:$M$213,9,FALSE),0)</f>
        <v>0</v>
      </c>
      <c r="DG202" s="1691">
        <f>IFERROR(VLOOKUP($A202,'2004'!$C$3:$M$213,10,FALSE),0)</f>
        <v>0</v>
      </c>
      <c r="DH202" s="1740">
        <f>IFERROR(VLOOKUP($A202,'2004'!$C$3:$M$213,11,FALSE),0)</f>
        <v>0</v>
      </c>
      <c r="DI202" s="1700">
        <f>IFERROR(VLOOKUP($A202,'2003'!$C$3:$Q$214,12,FALSE),0)</f>
        <v>0</v>
      </c>
      <c r="DJ202" s="1691">
        <f>IFERROR(VLOOKUP($A202,'2003'!$C$3:$Q$214,13,FALSE),0)</f>
        <v>0</v>
      </c>
      <c r="DK202" s="1691">
        <f>IFERROR(VLOOKUP($A202,'2003'!$C$3:$Q$214,14,FALSE),0)</f>
        <v>0</v>
      </c>
      <c r="DL202" s="1740">
        <f>IFERROR(VLOOKUP($A202,'2003'!$C$3:$Q$214,15,FALSE),0)</f>
        <v>0</v>
      </c>
      <c r="DM202" s="1700">
        <f>IFERROR(VLOOKUP($A202,'2002'!$D$3:$R$214,12,FALSE),0)</f>
        <v>0</v>
      </c>
      <c r="DN202" s="1691">
        <f>IFERROR(VLOOKUP($A202,'2002'!$D$3:$R$214,13,FALSE),0)</f>
        <v>0</v>
      </c>
      <c r="DO202" s="1691">
        <f>IFERROR(VLOOKUP($A202,'2002'!$D$3:$R$214,14,FALSE),0)</f>
        <v>0</v>
      </c>
      <c r="DP202" s="1788">
        <f>IFERROR(VLOOKUP($A202,'2002'!$D$3:$R$214,15,FALSE),0)</f>
        <v>0</v>
      </c>
      <c r="DQ202" s="1700">
        <f>IFERROR(VLOOKUP($A202,'Pre 2002'!$C$3:$CK$382,84,FALSE),0)</f>
        <v>0</v>
      </c>
      <c r="DR202" s="1695">
        <f>IFERROR(VLOOKUP($A202,'Pre 2002'!$C$3:$CK$382,85,FALSE),0)</f>
        <v>0</v>
      </c>
      <c r="DS202" s="1695">
        <f>IFERROR(VLOOKUP($A202,'Pre 2002'!$C$3:$CK$382,86,FALSE),0)</f>
        <v>0</v>
      </c>
      <c r="DT202" s="1790">
        <f>IFERROR(VLOOKUP($A202,'Pre 2002'!$C$3:$CK$382,87,FALSE),0)</f>
        <v>0</v>
      </c>
      <c r="DU202" s="1741">
        <f>IFERROR(VLOOKUP(A202,'Pre 2002'!$C$3:$CG$382,83,FALSE),0)</f>
        <v>0</v>
      </c>
      <c r="DY202" s="1731"/>
    </row>
    <row r="203" spans="1:129">
      <c r="A203" s="1778" t="s">
        <v>2047</v>
      </c>
      <c r="B203" s="1562">
        <f t="shared" si="79"/>
        <v>1047</v>
      </c>
      <c r="C203" s="1562">
        <f t="shared" si="80"/>
        <v>605</v>
      </c>
      <c r="D203" s="1562">
        <f t="shared" si="81"/>
        <v>15</v>
      </c>
      <c r="E203" s="1563">
        <f t="shared" si="82"/>
        <v>0.57784145176695323</v>
      </c>
      <c r="F203" s="1786">
        <f t="shared" si="83"/>
        <v>17</v>
      </c>
      <c r="G203" s="1595" t="s">
        <v>2159</v>
      </c>
      <c r="H203" s="1567">
        <f t="shared" si="84"/>
        <v>17</v>
      </c>
      <c r="I203" s="1734">
        <f t="shared" si="85"/>
        <v>1047</v>
      </c>
      <c r="J203" s="1734">
        <f t="shared" si="86"/>
        <v>605</v>
      </c>
      <c r="K203" s="1734">
        <f t="shared" si="87"/>
        <v>15</v>
      </c>
      <c r="L203" s="1806">
        <f t="shared" si="88"/>
        <v>0.57784145176695323</v>
      </c>
      <c r="M203" s="1751"/>
      <c r="N203" s="1751"/>
      <c r="O203" s="1700">
        <f>IFERROR(VLOOKUP($A203,'2022'!$B$2:$K$174,3,FALSE),0)</f>
        <v>0</v>
      </c>
      <c r="P203" s="1858">
        <f>IFERROR(VLOOKUP($A203,'2022'!$B$2:$K$174,4,FALSE),0)</f>
        <v>0</v>
      </c>
      <c r="Q203" s="1858">
        <f>IFERROR(VLOOKUP($A203,'2022'!$B$2:$K$174,5,FALSE),0)</f>
        <v>0</v>
      </c>
      <c r="R203" s="1858">
        <f>IFERROR(VLOOKUP($A203,'2022'!$B$2:$K$174,8,FALSE),0)</f>
        <v>0</v>
      </c>
      <c r="S203" s="1740">
        <f>IFERROR(VLOOKUP($A203,'2022'!$B$2:$K$174,10,FALSE),0)</f>
        <v>0</v>
      </c>
      <c r="T203" s="1700">
        <f>IFERROR(VLOOKUP($A203,'2021'!$B$2:$K$174,3,FALSE),0)</f>
        <v>0</v>
      </c>
      <c r="U203" s="1843">
        <f>IFERROR(VLOOKUP($A203,'2021'!$B$2:$K$174,4,FALSE),0)</f>
        <v>0</v>
      </c>
      <c r="V203" s="1843">
        <f>IFERROR(VLOOKUP($A203,'2021'!$B$2:$K$174,5,FALSE),0)</f>
        <v>0</v>
      </c>
      <c r="W203" s="1843">
        <f>IFERROR(VLOOKUP($A203,'2021'!$B$2:$K$174,8,FALSE),0)</f>
        <v>0</v>
      </c>
      <c r="X203" s="1740">
        <f>IFERROR(VLOOKUP($A203,'2021'!$B$2:$K$174,10,FALSE),0)</f>
        <v>0</v>
      </c>
      <c r="Y203" s="1700">
        <f>IFERROR(VLOOKUP($A203,'2020'!$B$2:$K$170,3,FALSE),0)</f>
        <v>0</v>
      </c>
      <c r="Z203" s="1829">
        <f>IFERROR(VLOOKUP($A203,'2020'!$B$2:$K$170,4,FALSE),0)</f>
        <v>0</v>
      </c>
      <c r="AA203" s="1829">
        <f>IFERROR(VLOOKUP($A203,'2020'!$B$2:$K$170,5,FALSE),0)</f>
        <v>0</v>
      </c>
      <c r="AB203" s="1829">
        <f>IFERROR(VLOOKUP($A203,'2020'!$B$2:$K$170,8,FALSE),0)</f>
        <v>0</v>
      </c>
      <c r="AC203" s="1740">
        <f>IFERROR(VLOOKUP($A203,'2020'!$B$2:$K$170,10,FALSE),0)</f>
        <v>0</v>
      </c>
      <c r="AD203" s="1700">
        <f>IFERROR(VLOOKUP($A203,'2019'!$B$2:$K$170,3,FALSE),0)</f>
        <v>0</v>
      </c>
      <c r="AE203" s="1823">
        <f>IFERROR(VLOOKUP($A203,'2019'!$B$2:$K$170,4,FALSE),0)</f>
        <v>0</v>
      </c>
      <c r="AF203" s="1823">
        <f>IFERROR(VLOOKUP($A203,'2019'!$B$2:$K$170,5,FALSE),0)</f>
        <v>0</v>
      </c>
      <c r="AG203" s="1823">
        <f>IFERROR(VLOOKUP($A203,'2019'!$B$2:$K$170,8,FALSE),0)</f>
        <v>0</v>
      </c>
      <c r="AH203" s="1740">
        <f>IFERROR(VLOOKUP($A203,'2019'!$B$2:$K$170,10,FALSE),0)</f>
        <v>0</v>
      </c>
      <c r="AI203" s="1700">
        <f>IFERROR(VLOOKUP($A203,'2018'!$B$2:$K$170,3,FALSE),0)</f>
        <v>0</v>
      </c>
      <c r="AJ203" s="1821">
        <f>IFERROR(VLOOKUP($A203,'2018'!$B$2:$K$170,4,FALSE),0)</f>
        <v>0</v>
      </c>
      <c r="AK203" s="1821">
        <f>IFERROR(VLOOKUP($A203,'2018'!$B$2:$K$170,5,FALSE),0)</f>
        <v>0</v>
      </c>
      <c r="AL203" s="1821">
        <f>IFERROR(VLOOKUP($A203,'2018'!$B$2:$K$170,8,FALSE),0)</f>
        <v>0</v>
      </c>
      <c r="AM203" s="1740">
        <f>IFERROR(VLOOKUP($A203,'2018'!$B$2:$K$170,10,FALSE),0)</f>
        <v>0</v>
      </c>
      <c r="AN203" s="1700">
        <f>IFERROR(VLOOKUP($A203,'2017'!$B$2:$J$163,2,FALSE),0)</f>
        <v>0</v>
      </c>
      <c r="AO203" s="1815">
        <f>IFERROR(VLOOKUP($A203,'2017'!$B$2:$J$163,3,FALSE),0)</f>
        <v>0</v>
      </c>
      <c r="AP203" s="1815">
        <f>IFERROR(VLOOKUP($A203,'2017'!$B$2:$J$163,4,FALSE),0)</f>
        <v>0</v>
      </c>
      <c r="AQ203" s="1815">
        <f>IFERROR(VLOOKUP($A203,'2017'!$B$2:$J$163,7,FALSE),0)</f>
        <v>0</v>
      </c>
      <c r="AR203" s="1740">
        <f>IFERROR(VLOOKUP($A203,'2017'!$B$2:$J$163,9,FALSE),0)</f>
        <v>0</v>
      </c>
      <c r="AS203" s="1700">
        <f>IFERROR(VLOOKUP($A203,'2016'!$B$2:$K$165,3,FALSE),0)</f>
        <v>0</v>
      </c>
      <c r="AT203" s="1796">
        <f>IFERROR(VLOOKUP($A203,'2016'!$B$2:$K$165,4,FALSE),0)</f>
        <v>0</v>
      </c>
      <c r="AU203" s="1796">
        <f>IFERROR(VLOOKUP($A203,'2016'!$B$2:$K$165,5,FALSE),0)</f>
        <v>0</v>
      </c>
      <c r="AV203" s="1796">
        <f>IFERROR(VLOOKUP($A203,'2016'!$B$2:$K$165,8,FALSE),0)</f>
        <v>0</v>
      </c>
      <c r="AW203" s="1740">
        <f>IFERROR(VLOOKUP($A203,'2016'!$B$2:$K$165,10,FALSE),0)</f>
        <v>0</v>
      </c>
      <c r="AX203" s="1700">
        <f>IFERROR(VLOOKUP($A203,'2015'!$B$2:$K$165,3,FALSE),0)</f>
        <v>0</v>
      </c>
      <c r="AY203" s="1695">
        <f>IFERROR(VLOOKUP($A203,'2015'!$B$2:$K$165,4,FALSE),0)</f>
        <v>0</v>
      </c>
      <c r="AZ203" s="1695">
        <f>IFERROR(VLOOKUP($A203,'2015'!$B$2:$K$165,5,FALSE),0)</f>
        <v>0</v>
      </c>
      <c r="BA203" s="1695">
        <f>IFERROR(VLOOKUP($A203,'2015'!$B$2:$K$165,8,FALSE),0)</f>
        <v>0</v>
      </c>
      <c r="BB203" s="1740">
        <f>IFERROR(VLOOKUP($A203,'2015'!$B$2:$K$165,10,FALSE),0)</f>
        <v>0</v>
      </c>
      <c r="BC203" s="1700">
        <f>IFERROR(VLOOKUP($A203,'2014'!$B$2:$K$157,3,FALSE),0)</f>
        <v>0</v>
      </c>
      <c r="BD203" s="1691">
        <f>IFERROR(VLOOKUP($A203,'2014'!$B$2:$K$157,4,FALSE),0)</f>
        <v>0</v>
      </c>
      <c r="BE203" s="1691">
        <f>IFERROR(VLOOKUP($A203,'2014'!$B$2:$K$157,5,FALSE),0)</f>
        <v>0</v>
      </c>
      <c r="BF203" s="1691">
        <f>IFERROR(VLOOKUP($A203,'2014'!$B$2:$K$157,8,FALSE),0)</f>
        <v>0</v>
      </c>
      <c r="BG203" s="1740">
        <f>IFERROR(VLOOKUP($A203,'2014'!$B$2:$K$157,10,FALSE),0)</f>
        <v>0</v>
      </c>
      <c r="BH203" s="1700">
        <f>IFERROR(VLOOKUP($A203,'2013'!$D$4:$I$249,2,FALSE),0)</f>
        <v>0</v>
      </c>
      <c r="BI203" s="1691">
        <f>IFERROR(VLOOKUP($A203,'2013'!$D$4:$I$249,3,FALSE),0)</f>
        <v>0</v>
      </c>
      <c r="BJ203" s="1691">
        <f>IFERROR(VLOOKUP($A203,'2013'!$D$4:$I$249,4,FALSE),0)</f>
        <v>0</v>
      </c>
      <c r="BK203" s="1691">
        <f>IFERROR(VLOOKUP($A203,'2013'!$D$4:$I$249,5,FALSE),0)</f>
        <v>0</v>
      </c>
      <c r="BL203" s="1740">
        <f>IFERROR(VLOOKUP($A203,'2013'!$D$4:$I$249,6,FALSE),0)</f>
        <v>0</v>
      </c>
      <c r="BM203" s="1737">
        <f>IFERROR(VLOOKUP($A203,'2012'!$D$3:$O$172,2,FALSE),0)</f>
        <v>0</v>
      </c>
      <c r="BN203" s="1691">
        <f>IFERROR(VLOOKUP($A203,'2012'!$D$3:$O$172,3,FALSE),0)</f>
        <v>0</v>
      </c>
      <c r="BO203" s="1743">
        <f>IFERROR(VLOOKUP($A203,'2012'!$D$3:$O$172,4,FALSE),0)</f>
        <v>0</v>
      </c>
      <c r="BP203" s="1700">
        <f>IFERROR(VLOOKUP($A203,'2012'!$D$3:$O$172,5,FALSE),0)</f>
        <v>0</v>
      </c>
      <c r="BQ203" s="1691">
        <f>IFERROR(VLOOKUP($A203,'2012'!$D$3:$O$172,6,FALSE),0)</f>
        <v>0</v>
      </c>
      <c r="BR203" s="1691">
        <f>IFERROR(VLOOKUP($A203,'2012'!$D$3:$O$172,7,FALSE),0)</f>
        <v>0</v>
      </c>
      <c r="BS203" s="1691">
        <f>IFERROR(VLOOKUP($A203,'2012'!$D$3:$O$172,8,FALSE),0)</f>
        <v>0</v>
      </c>
      <c r="BT203" s="1740">
        <f>IFERROR(VLOOKUP($A203,'2012'!$D$3:$O$172,9,FALSE),0)</f>
        <v>0</v>
      </c>
      <c r="BX203" s="1700">
        <f>IFERROR(VLOOKUP($A203,'2011'!$D$4:$I$251,2,FALSE),0)</f>
        <v>0</v>
      </c>
      <c r="BY203" s="1691">
        <f>IFERROR(VLOOKUP($A203,'2011'!$D$4:$I$251,3,FALSE),0)</f>
        <v>0</v>
      </c>
      <c r="BZ203" s="1691">
        <f>IFERROR(VLOOKUP($A203,'2011'!$D$4:$I$251,4,FALSE),0)</f>
        <v>0</v>
      </c>
      <c r="CA203" s="1691">
        <f>IFERROR(VLOOKUP($A203,'2011'!$D$4:$I$251,5,FALSE),0)</f>
        <v>0</v>
      </c>
      <c r="CB203" s="1740">
        <f>IFERROR(VLOOKUP($A203,'2011'!$D$4:$I$251,6,FALSE),0)</f>
        <v>0</v>
      </c>
      <c r="CC203" s="1700">
        <f>IFERROR(VLOOKUP($A203,'2010'!$C$3:$H$234,2,FALSE),0)</f>
        <v>0</v>
      </c>
      <c r="CD203" s="1691">
        <f>IFERROR(VLOOKUP($A203,'2010'!$C$3:$H$234,3,FALSE),0)</f>
        <v>0</v>
      </c>
      <c r="CE203" s="1691">
        <f>IFERROR(VLOOKUP($A203,'2010'!$C$3:$H$234,4,FALSE),0)</f>
        <v>0</v>
      </c>
      <c r="CF203" s="1691">
        <f>IFERROR(VLOOKUP($A203,'2010'!$C$3:$H$234,5,FALSE),0)</f>
        <v>0</v>
      </c>
      <c r="CG203" s="1740">
        <f>IFERROR(VLOOKUP($A203,'2010'!$C$3:$H$234,6,FALSE),0)</f>
        <v>0</v>
      </c>
      <c r="CH203" s="1700">
        <f>IFERROR(VLOOKUP($A203,'2009'!$C$3:$H$242,2,FALSE),0)</f>
        <v>0</v>
      </c>
      <c r="CI203" s="1691">
        <f>IFERROR(VLOOKUP($A203,'2009'!$C$3:$H$242,3,FALSE),0)</f>
        <v>0</v>
      </c>
      <c r="CJ203" s="1691">
        <f>IFERROR(VLOOKUP($A203,'2009'!$C$3:$H$242,4,FALSE),0)</f>
        <v>0</v>
      </c>
      <c r="CK203" s="1691">
        <f>IFERROR(VLOOKUP($A203,'2009'!$C$3:$H$242,5,FALSE),0)</f>
        <v>0</v>
      </c>
      <c r="CL203" s="1740">
        <f>IFERROR(VLOOKUP($A203,'2009'!$C$3:$H$242,6,FALSE),0)</f>
        <v>0</v>
      </c>
      <c r="CM203" s="1700">
        <f>IFERROR(VLOOKUP($A203,'2008'!$C$3:$H$229,2,FALSE),0)</f>
        <v>0</v>
      </c>
      <c r="CN203" s="1691">
        <f>IFERROR(VLOOKUP($A203,'2008'!$C$3:$H$229,3,FALSE),0)</f>
        <v>0</v>
      </c>
      <c r="CO203" s="1691">
        <f>IFERROR(VLOOKUP($A203,'2008'!$C$3:$H$229,4,FALSE),0)</f>
        <v>0</v>
      </c>
      <c r="CP203" s="1691">
        <f>IFERROR(VLOOKUP($A203,'2008'!$C$3:$H$229,5,FALSE),0)</f>
        <v>0</v>
      </c>
      <c r="CQ203" s="1740">
        <f>IFERROR(VLOOKUP($A203,'2008'!$C$3:$H$229,6,FALSE),0)</f>
        <v>0</v>
      </c>
      <c r="CR203" s="1700">
        <f>IFERROR(VLOOKUP($A203,'2007'!$C$3:$M$238,7,FALSE),0)</f>
        <v>0</v>
      </c>
      <c r="CS203" s="1691">
        <f>IFERROR(VLOOKUP($A203,'2007'!$C$3:$M$238,8,FALSE),0)</f>
        <v>0</v>
      </c>
      <c r="CT203" s="1691">
        <f>IFERROR(VLOOKUP($A203,'2007'!$C$3:$M$238,9,FALSE),0)</f>
        <v>0</v>
      </c>
      <c r="CU203" s="1691">
        <f>IFERROR(VLOOKUP($A203,'2007'!$C$3:$M$238,10,FALSE),0)</f>
        <v>0</v>
      </c>
      <c r="CV203" s="1740">
        <f>IFERROR(VLOOKUP($A203,'2007'!$C$3:$M$238,11,FALSE),0)</f>
        <v>0</v>
      </c>
      <c r="CW203" s="1700">
        <f>IFERROR(VLOOKUP($A203,'2006'!$A$2:$F$200,2,FALSE),0)</f>
        <v>0</v>
      </c>
      <c r="CX203" s="1691">
        <f>IFERROR(VLOOKUP($A203,'2006'!$A$2:$F$200,4,FALSE),0)</f>
        <v>0</v>
      </c>
      <c r="CY203" s="1691">
        <f>IFERROR(VLOOKUP($A203,'2006'!$A$2:$F$200,5,FALSE),0)</f>
        <v>0</v>
      </c>
      <c r="CZ203" s="1740">
        <f>IFERROR(VLOOKUP($A203,'2006'!$A$2:$F$200,6,FALSE),0)</f>
        <v>0</v>
      </c>
      <c r="DA203" s="1700">
        <f>IFERROR(VLOOKUP($A203,'2005'!$C$3:$M$205,8,FALSE),0)</f>
        <v>0</v>
      </c>
      <c r="DB203" s="1691">
        <f>IFERROR(VLOOKUP($A203,'2005'!$C$3:$M$205,9,FALSE),0)</f>
        <v>0</v>
      </c>
      <c r="DC203" s="1691">
        <f>IFERROR(VLOOKUP($A203,'2005'!$C$3:$M$205,10,FALSE),0)</f>
        <v>0</v>
      </c>
      <c r="DD203" s="1740">
        <f>IFERROR(VLOOKUP($A203,'2005'!$C$3:$M$205,11,FALSE),0)</f>
        <v>0</v>
      </c>
      <c r="DE203" s="1700">
        <f>IFERROR(VLOOKUP($A203,'2004'!$C$3:$M$213,8,FALSE),0)</f>
        <v>0</v>
      </c>
      <c r="DF203" s="1691">
        <f>IFERROR(VLOOKUP($A203,'2004'!$C$3:$M$213,9,FALSE),0)</f>
        <v>0</v>
      </c>
      <c r="DG203" s="1691">
        <f>IFERROR(VLOOKUP($A203,'2004'!$C$3:$M$213,10,FALSE),0)</f>
        <v>0</v>
      </c>
      <c r="DH203" s="1740">
        <f>IFERROR(VLOOKUP($A203,'2004'!$C$3:$M$213,11,FALSE),0)</f>
        <v>0</v>
      </c>
      <c r="DI203" s="1700">
        <f>IFERROR(VLOOKUP($A203,'2003'!$C$3:$Q$214,12,FALSE),0)</f>
        <v>0</v>
      </c>
      <c r="DJ203" s="1691">
        <f>IFERROR(VLOOKUP($A203,'2003'!$C$3:$Q$214,13,FALSE),0)</f>
        <v>0</v>
      </c>
      <c r="DK203" s="1691">
        <f>IFERROR(VLOOKUP($A203,'2003'!$C$3:$Q$214,14,FALSE),0)</f>
        <v>0</v>
      </c>
      <c r="DL203" s="1740">
        <f>IFERROR(VLOOKUP($A203,'2003'!$C$3:$Q$214,15,FALSE),0)</f>
        <v>0</v>
      </c>
      <c r="DM203" s="1700">
        <f>IFERROR(VLOOKUP($A203,'2002'!$D$3:$R$214,12,FALSE),0)</f>
        <v>0</v>
      </c>
      <c r="DN203" s="1691">
        <f>IFERROR(VLOOKUP($A203,'2002'!$D$3:$R$214,13,FALSE),0)</f>
        <v>0</v>
      </c>
      <c r="DO203" s="1691">
        <f>IFERROR(VLOOKUP($A203,'2002'!$D$3:$R$214,14,FALSE),0)</f>
        <v>0</v>
      </c>
      <c r="DP203" s="1788">
        <f>IFERROR(VLOOKUP($A203,'2002'!$D$3:$R$214,15,FALSE),0)</f>
        <v>0</v>
      </c>
      <c r="DQ203" s="1700">
        <f>IFERROR(VLOOKUP($A203,'Pre 2002'!$C$3:$CK$382,84,FALSE),0)</f>
        <v>1047</v>
      </c>
      <c r="DR203" s="1695">
        <f>IFERROR(VLOOKUP($A203,'Pre 2002'!$C$3:$CK$382,85,FALSE),0)</f>
        <v>605</v>
      </c>
      <c r="DS203" s="1695">
        <f>IFERROR(VLOOKUP($A203,'Pre 2002'!$C$3:$CK$382,86,FALSE),0)</f>
        <v>15</v>
      </c>
      <c r="DT203" s="1790">
        <f>IFERROR(VLOOKUP($A203,'Pre 2002'!$C$3:$CK$382,87,FALSE),0)</f>
        <v>0.57784145176695323</v>
      </c>
      <c r="DU203" s="1741">
        <f>IFERROR(VLOOKUP(A203,'Pre 2002'!$C$3:$CG$382,83,FALSE),0)</f>
        <v>17</v>
      </c>
      <c r="DY203" s="1731"/>
    </row>
    <row r="204" spans="1:129">
      <c r="A204" s="1779" t="s">
        <v>2346</v>
      </c>
      <c r="B204" s="1562">
        <f t="shared" si="79"/>
        <v>151</v>
      </c>
      <c r="C204" s="1562">
        <f t="shared" si="80"/>
        <v>87</v>
      </c>
      <c r="D204" s="1562">
        <f t="shared" si="81"/>
        <v>15</v>
      </c>
      <c r="E204" s="1563">
        <f t="shared" si="82"/>
        <v>0.57615894039735094</v>
      </c>
      <c r="F204" s="1786">
        <f t="shared" si="83"/>
        <v>2</v>
      </c>
      <c r="G204" s="1595">
        <v>2021</v>
      </c>
      <c r="H204" s="1567">
        <f t="shared" si="84"/>
        <v>0</v>
      </c>
      <c r="I204" s="1734">
        <f t="shared" si="85"/>
        <v>0</v>
      </c>
      <c r="J204" s="1734">
        <f t="shared" si="86"/>
        <v>0</v>
      </c>
      <c r="K204" s="1734">
        <f t="shared" si="87"/>
        <v>0</v>
      </c>
      <c r="L204" s="1806">
        <f t="shared" si="88"/>
        <v>0</v>
      </c>
      <c r="M204" s="1751"/>
      <c r="N204" s="1751"/>
      <c r="O204" s="1700">
        <f>IFERROR(VLOOKUP($A204,'2022'!$B$2:$K$174,3,FALSE),0)</f>
        <v>70</v>
      </c>
      <c r="P204" s="1858">
        <f>IFERROR(VLOOKUP($A204,'2022'!$B$2:$K$174,4,FALSE),0)</f>
        <v>22</v>
      </c>
      <c r="Q204" s="1858">
        <f>IFERROR(VLOOKUP($A204,'2022'!$B$2:$K$174,5,FALSE),0)</f>
        <v>37</v>
      </c>
      <c r="R204" s="1858">
        <f>IFERROR(VLOOKUP($A204,'2022'!$B$2:$K$174,8,FALSE),0)</f>
        <v>3</v>
      </c>
      <c r="S204" s="1740">
        <f>IFERROR(VLOOKUP($A204,'2022'!$B$2:$K$174,10,FALSE),0)</f>
        <v>0.52900000000000003</v>
      </c>
      <c r="T204" s="1700">
        <f>IFERROR(VLOOKUP($A204,'2021'!$B$2:$K$174,3,FALSE),0)</f>
        <v>81</v>
      </c>
      <c r="U204" s="1843">
        <f>IFERROR(VLOOKUP($A204,'2021'!$B$2:$K$174,4,FALSE),0)</f>
        <v>40</v>
      </c>
      <c r="V204" s="1843">
        <f>IFERROR(VLOOKUP($A204,'2021'!$B$2:$K$174,5,FALSE),0)</f>
        <v>50</v>
      </c>
      <c r="W204" s="1843">
        <f>IFERROR(VLOOKUP($A204,'2021'!$B$2:$K$174,8,FALSE),0)</f>
        <v>12</v>
      </c>
      <c r="X204" s="1740">
        <f>IFERROR(VLOOKUP($A204,'2021'!$B$2:$K$174,10,FALSE),0)</f>
        <v>0.61699999999999999</v>
      </c>
      <c r="Y204" s="1700">
        <f>IFERROR(VLOOKUP($A204,'2020'!$B$2:$K$170,3,FALSE),0)</f>
        <v>0</v>
      </c>
      <c r="Z204" s="1829">
        <f>IFERROR(VLOOKUP($A204,'2020'!$B$2:$K$170,4,FALSE),0)</f>
        <v>0</v>
      </c>
      <c r="AA204" s="1829">
        <f>IFERROR(VLOOKUP($A204,'2020'!$B$2:$K$170,5,FALSE),0)</f>
        <v>0</v>
      </c>
      <c r="AB204" s="1829">
        <f>IFERROR(VLOOKUP($A204,'2020'!$B$2:$K$170,8,FALSE),0)</f>
        <v>0</v>
      </c>
      <c r="AC204" s="1740">
        <f>IFERROR(VLOOKUP($A204,'2020'!$B$2:$K$170,10,FALSE),0)</f>
        <v>0</v>
      </c>
      <c r="AD204" s="1700">
        <f>IFERROR(VLOOKUP($A204,'2019'!$B$2:$K$170,3,FALSE),0)</f>
        <v>0</v>
      </c>
      <c r="AE204" s="1823">
        <f>IFERROR(VLOOKUP($A204,'2019'!$B$2:$K$170,4,FALSE),0)</f>
        <v>0</v>
      </c>
      <c r="AF204" s="1823">
        <f>IFERROR(VLOOKUP($A204,'2019'!$B$2:$K$170,5,FALSE),0)</f>
        <v>0</v>
      </c>
      <c r="AG204" s="1823">
        <f>IFERROR(VLOOKUP($A204,'2019'!$B$2:$K$170,8,FALSE),0)</f>
        <v>0</v>
      </c>
      <c r="AH204" s="1740">
        <f>IFERROR(VLOOKUP($A204,'2019'!$B$2:$K$170,10,FALSE),0)</f>
        <v>0</v>
      </c>
      <c r="AI204" s="1700">
        <f>IFERROR(VLOOKUP($A204,'2018'!$B$2:$K$170,3,FALSE),0)</f>
        <v>0</v>
      </c>
      <c r="AJ204" s="1821">
        <f>IFERROR(VLOOKUP($A204,'2018'!$B$2:$K$170,4,FALSE),0)</f>
        <v>0</v>
      </c>
      <c r="AK204" s="1821">
        <f>IFERROR(VLOOKUP($A204,'2018'!$B$2:$K$170,5,FALSE),0)</f>
        <v>0</v>
      </c>
      <c r="AL204" s="1821">
        <f>IFERROR(VLOOKUP($A204,'2018'!$B$2:$K$170,8,FALSE),0)</f>
        <v>0</v>
      </c>
      <c r="AM204" s="1740">
        <f>IFERROR(VLOOKUP($A204,'2018'!$B$2:$K$170,10,FALSE),0)</f>
        <v>0</v>
      </c>
      <c r="AN204" s="1700">
        <f>IFERROR(VLOOKUP($A204,'2017'!$B$2:$J$163,2,FALSE),0)</f>
        <v>0</v>
      </c>
      <c r="AO204" s="1815">
        <f>IFERROR(VLOOKUP($A204,'2017'!$B$2:$J$163,3,FALSE),0)</f>
        <v>0</v>
      </c>
      <c r="AP204" s="1815">
        <f>IFERROR(VLOOKUP($A204,'2017'!$B$2:$J$163,4,FALSE),0)</f>
        <v>0</v>
      </c>
      <c r="AQ204" s="1815">
        <f>IFERROR(VLOOKUP($A204,'2017'!$B$2:$J$163,7,FALSE),0)</f>
        <v>0</v>
      </c>
      <c r="AR204" s="1740">
        <f>IFERROR(VLOOKUP($A204,'2017'!$B$2:$J$163,9,FALSE),0)</f>
        <v>0</v>
      </c>
      <c r="AS204" s="1700">
        <f>IFERROR(VLOOKUP($A204,'2016'!$B$2:$K$165,3,FALSE),0)</f>
        <v>0</v>
      </c>
      <c r="AT204" s="1796">
        <f>IFERROR(VLOOKUP($A204,'2016'!$B$2:$K$165,4,FALSE),0)</f>
        <v>0</v>
      </c>
      <c r="AU204" s="1796">
        <f>IFERROR(VLOOKUP($A204,'2016'!$B$2:$K$165,5,FALSE),0)</f>
        <v>0</v>
      </c>
      <c r="AV204" s="1796">
        <f>IFERROR(VLOOKUP($A204,'2016'!$B$2:$K$165,8,FALSE),0)</f>
        <v>0</v>
      </c>
      <c r="AW204" s="1740">
        <f>IFERROR(VLOOKUP($A204,'2016'!$B$2:$K$165,10,FALSE),0)</f>
        <v>0</v>
      </c>
      <c r="AX204" s="1700">
        <f>IFERROR(VLOOKUP($A204,'2015'!$B$2:$K$165,3,FALSE),0)</f>
        <v>0</v>
      </c>
      <c r="AY204" s="1695">
        <f>IFERROR(VLOOKUP($A204,'2015'!$B$2:$K$165,4,FALSE),0)</f>
        <v>0</v>
      </c>
      <c r="AZ204" s="1695">
        <f>IFERROR(VLOOKUP($A204,'2015'!$B$2:$K$165,5,FALSE),0)</f>
        <v>0</v>
      </c>
      <c r="BA204" s="1695">
        <f>IFERROR(VLOOKUP($A204,'2015'!$B$2:$K$165,8,FALSE),0)</f>
        <v>0</v>
      </c>
      <c r="BB204" s="1740">
        <f>IFERROR(VLOOKUP($A204,'2015'!$B$2:$K$165,10,FALSE),0)</f>
        <v>0</v>
      </c>
      <c r="BC204" s="1700">
        <f>IFERROR(VLOOKUP($A204,'2014'!$B$2:$K$157,3,FALSE),0)</f>
        <v>0</v>
      </c>
      <c r="BD204" s="1691">
        <f>IFERROR(VLOOKUP($A204,'2014'!$B$2:$K$157,4,FALSE),0)</f>
        <v>0</v>
      </c>
      <c r="BE204" s="1691">
        <f>IFERROR(VLOOKUP($A204,'2014'!$B$2:$K$157,5,FALSE),0)</f>
        <v>0</v>
      </c>
      <c r="BF204" s="1691">
        <f>IFERROR(VLOOKUP($A204,'2014'!$B$2:$K$157,8,FALSE),0)</f>
        <v>0</v>
      </c>
      <c r="BG204" s="1740">
        <f>IFERROR(VLOOKUP($A204,'2014'!$B$2:$K$157,10,FALSE),0)</f>
        <v>0</v>
      </c>
      <c r="BH204" s="1700">
        <f>IFERROR(VLOOKUP($A204,'2013'!$D$4:$I$249,2,FALSE),0)</f>
        <v>0</v>
      </c>
      <c r="BI204" s="1691">
        <f>IFERROR(VLOOKUP($A204,'2013'!$D$4:$I$249,3,FALSE),0)</f>
        <v>0</v>
      </c>
      <c r="BJ204" s="1691">
        <f>IFERROR(VLOOKUP($A204,'2013'!$D$4:$I$249,4,FALSE),0)</f>
        <v>0</v>
      </c>
      <c r="BK204" s="1691">
        <f>IFERROR(VLOOKUP($A204,'2013'!$D$4:$I$249,5,FALSE),0)</f>
        <v>0</v>
      </c>
      <c r="BL204" s="1740">
        <f>IFERROR(VLOOKUP($A204,'2013'!$D$4:$I$249,6,FALSE),0)</f>
        <v>0</v>
      </c>
      <c r="BM204" s="1737">
        <f>IFERROR(VLOOKUP($A204,'2012'!$D$3:$O$172,2,FALSE),0)</f>
        <v>0</v>
      </c>
      <c r="BN204" s="1691">
        <f>IFERROR(VLOOKUP($A204,'2012'!$D$3:$O$172,3,FALSE),0)</f>
        <v>0</v>
      </c>
      <c r="BO204" s="1743">
        <f>IFERROR(VLOOKUP($A204,'2012'!$D$3:$O$172,4,FALSE),0)</f>
        <v>0</v>
      </c>
      <c r="BP204" s="1700">
        <f>IFERROR(VLOOKUP($A204,'2012'!$D$3:$O$172,5,FALSE),0)</f>
        <v>0</v>
      </c>
      <c r="BQ204" s="1691">
        <f>IFERROR(VLOOKUP($A204,'2012'!$D$3:$O$172,6,FALSE),0)</f>
        <v>0</v>
      </c>
      <c r="BR204" s="1691">
        <f>IFERROR(VLOOKUP($A204,'2012'!$D$3:$O$172,7,FALSE),0)</f>
        <v>0</v>
      </c>
      <c r="BS204" s="1691">
        <f>IFERROR(VLOOKUP($A204,'2012'!$D$3:$O$172,8,FALSE),0)</f>
        <v>0</v>
      </c>
      <c r="BT204" s="1740">
        <f>IFERROR(VLOOKUP($A204,'2012'!$D$3:$O$172,9,FALSE),0)</f>
        <v>0</v>
      </c>
      <c r="BX204" s="1700">
        <f>IFERROR(VLOOKUP($A204,'2011'!$D$4:$I$251,2,FALSE),0)</f>
        <v>0</v>
      </c>
      <c r="BY204" s="1691">
        <f>IFERROR(VLOOKUP($A204,'2011'!$D$4:$I$251,3,FALSE),0)</f>
        <v>0</v>
      </c>
      <c r="BZ204" s="1691">
        <f>IFERROR(VLOOKUP($A204,'2011'!$D$4:$I$251,4,FALSE),0)</f>
        <v>0</v>
      </c>
      <c r="CA204" s="1691">
        <f>IFERROR(VLOOKUP($A204,'2011'!$D$4:$I$251,5,FALSE),0)</f>
        <v>0</v>
      </c>
      <c r="CB204" s="1740">
        <f>IFERROR(VLOOKUP($A204,'2011'!$D$4:$I$251,6,FALSE),0)</f>
        <v>0</v>
      </c>
      <c r="CC204" s="1700">
        <f>IFERROR(VLOOKUP($A204,'2010'!$C$3:$H$234,2,FALSE),0)</f>
        <v>0</v>
      </c>
      <c r="CD204" s="1691">
        <f>IFERROR(VLOOKUP($A204,'2010'!$C$3:$H$234,3,FALSE),0)</f>
        <v>0</v>
      </c>
      <c r="CE204" s="1691">
        <f>IFERROR(VLOOKUP($A204,'2010'!$C$3:$H$234,4,FALSE),0)</f>
        <v>0</v>
      </c>
      <c r="CF204" s="1691">
        <f>IFERROR(VLOOKUP($A204,'2010'!$C$3:$H$234,5,FALSE),0)</f>
        <v>0</v>
      </c>
      <c r="CG204" s="1740">
        <f>IFERROR(VLOOKUP($A204,'2010'!$C$3:$H$234,6,FALSE),0)</f>
        <v>0</v>
      </c>
      <c r="CH204" s="1700">
        <f>IFERROR(VLOOKUP($A204,'2009'!$C$3:$H$242,2,FALSE),0)</f>
        <v>0</v>
      </c>
      <c r="CI204" s="1691">
        <f>IFERROR(VLOOKUP($A204,'2009'!$C$3:$H$242,3,FALSE),0)</f>
        <v>0</v>
      </c>
      <c r="CJ204" s="1691">
        <f>IFERROR(VLOOKUP($A204,'2009'!$C$3:$H$242,4,FALSE),0)</f>
        <v>0</v>
      </c>
      <c r="CK204" s="1691">
        <f>IFERROR(VLOOKUP($A204,'2009'!$C$3:$H$242,5,FALSE),0)</f>
        <v>0</v>
      </c>
      <c r="CL204" s="1740">
        <f>IFERROR(VLOOKUP($A204,'2009'!$C$3:$H$242,6,FALSE),0)</f>
        <v>0</v>
      </c>
      <c r="CM204" s="1700">
        <f>IFERROR(VLOOKUP($A204,'2008'!$C$3:$H$229,2,FALSE),0)</f>
        <v>0</v>
      </c>
      <c r="CN204" s="1691">
        <f>IFERROR(VLOOKUP($A204,'2008'!$C$3:$H$229,3,FALSE),0)</f>
        <v>0</v>
      </c>
      <c r="CO204" s="1691">
        <f>IFERROR(VLOOKUP($A204,'2008'!$C$3:$H$229,4,FALSE),0)</f>
        <v>0</v>
      </c>
      <c r="CP204" s="1691">
        <f>IFERROR(VLOOKUP($A204,'2008'!$C$3:$H$229,5,FALSE),0)</f>
        <v>0</v>
      </c>
      <c r="CQ204" s="1740">
        <f>IFERROR(VLOOKUP($A204,'2008'!$C$3:$H$229,6,FALSE),0)</f>
        <v>0</v>
      </c>
      <c r="CR204" s="1700">
        <f>IFERROR(VLOOKUP($A204,'2007'!$C$3:$M$238,7,FALSE),0)</f>
        <v>0</v>
      </c>
      <c r="CS204" s="1691">
        <f>IFERROR(VLOOKUP($A204,'2007'!$C$3:$M$238,8,FALSE),0)</f>
        <v>0</v>
      </c>
      <c r="CT204" s="1691">
        <f>IFERROR(VLOOKUP($A204,'2007'!$C$3:$M$238,9,FALSE),0)</f>
        <v>0</v>
      </c>
      <c r="CU204" s="1691">
        <f>IFERROR(VLOOKUP($A204,'2007'!$C$3:$M$238,10,FALSE),0)</f>
        <v>0</v>
      </c>
      <c r="CV204" s="1740">
        <f>IFERROR(VLOOKUP($A204,'2007'!$C$3:$M$238,11,FALSE),0)</f>
        <v>0</v>
      </c>
      <c r="CW204" s="1700">
        <f>IFERROR(VLOOKUP($A204,'2006'!$A$2:$F$200,2,FALSE),0)</f>
        <v>0</v>
      </c>
      <c r="CX204" s="1691">
        <f>IFERROR(VLOOKUP($A204,'2006'!$A$2:$F$200,4,FALSE),0)</f>
        <v>0</v>
      </c>
      <c r="CY204" s="1691">
        <f>IFERROR(VLOOKUP($A204,'2006'!$A$2:$F$200,5,FALSE),0)</f>
        <v>0</v>
      </c>
      <c r="CZ204" s="1740">
        <f>IFERROR(VLOOKUP($A204,'2006'!$A$2:$F$200,6,FALSE),0)</f>
        <v>0</v>
      </c>
      <c r="DA204" s="1700">
        <f>IFERROR(VLOOKUP($A204,'2005'!$C$3:$M$205,8,FALSE),0)</f>
        <v>0</v>
      </c>
      <c r="DB204" s="1691">
        <f>IFERROR(VLOOKUP($A204,'2005'!$C$3:$M$205,9,FALSE),0)</f>
        <v>0</v>
      </c>
      <c r="DC204" s="1691">
        <f>IFERROR(VLOOKUP($A204,'2005'!$C$3:$M$205,10,FALSE),0)</f>
        <v>0</v>
      </c>
      <c r="DD204" s="1740">
        <f>IFERROR(VLOOKUP($A204,'2005'!$C$3:$M$205,11,FALSE),0)</f>
        <v>0</v>
      </c>
      <c r="DE204" s="1700">
        <f>IFERROR(VLOOKUP($A204,'2004'!$C$3:$M$213,8,FALSE),0)</f>
        <v>0</v>
      </c>
      <c r="DF204" s="1691">
        <f>IFERROR(VLOOKUP($A204,'2004'!$C$3:$M$213,9,FALSE),0)</f>
        <v>0</v>
      </c>
      <c r="DG204" s="1691">
        <f>IFERROR(VLOOKUP($A204,'2004'!$C$3:$M$213,10,FALSE),0)</f>
        <v>0</v>
      </c>
      <c r="DH204" s="1740">
        <f>IFERROR(VLOOKUP($A204,'2004'!$C$3:$M$213,11,FALSE),0)</f>
        <v>0</v>
      </c>
      <c r="DI204" s="1700">
        <f>IFERROR(VLOOKUP($A204,'2003'!$C$3:$Q$214,12,FALSE),0)</f>
        <v>0</v>
      </c>
      <c r="DJ204" s="1691">
        <f>IFERROR(VLOOKUP($A204,'2003'!$C$3:$Q$214,13,FALSE),0)</f>
        <v>0</v>
      </c>
      <c r="DK204" s="1691">
        <f>IFERROR(VLOOKUP($A204,'2003'!$C$3:$Q$214,14,FALSE),0)</f>
        <v>0</v>
      </c>
      <c r="DL204" s="1740">
        <f>IFERROR(VLOOKUP($A204,'2003'!$C$3:$Q$214,15,FALSE),0)</f>
        <v>0</v>
      </c>
      <c r="DM204" s="1700">
        <f>IFERROR(VLOOKUP($A204,'2002'!$D$3:$R$214,12,FALSE),0)</f>
        <v>0</v>
      </c>
      <c r="DN204" s="1691">
        <f>IFERROR(VLOOKUP($A204,'2002'!$D$3:$R$214,13,FALSE),0)</f>
        <v>0</v>
      </c>
      <c r="DO204" s="1691">
        <f>IFERROR(VLOOKUP($A204,'2002'!$D$3:$R$214,14,FALSE),0)</f>
        <v>0</v>
      </c>
      <c r="DP204" s="1788">
        <f>IFERROR(VLOOKUP($A204,'2002'!$D$3:$R$214,15,FALSE),0)</f>
        <v>0</v>
      </c>
      <c r="DQ204" s="1700">
        <f>IFERROR(VLOOKUP($A204,'Pre 2002'!$C$3:$CK$382,84,FALSE),0)</f>
        <v>0</v>
      </c>
      <c r="DR204" s="1695">
        <f>IFERROR(VLOOKUP($A204,'Pre 2002'!$C$3:$CK$382,85,FALSE),0)</f>
        <v>0</v>
      </c>
      <c r="DS204" s="1695">
        <f>IFERROR(VLOOKUP($A204,'Pre 2002'!$C$3:$CK$382,86,FALSE),0)</f>
        <v>0</v>
      </c>
      <c r="DT204" s="1790">
        <f>IFERROR(VLOOKUP($A204,'Pre 2002'!$C$3:$CK$382,87,FALSE),0)</f>
        <v>0</v>
      </c>
      <c r="DU204" s="1741">
        <f>IFERROR(VLOOKUP(A204,'Pre 2002'!$C$3:$CG$382,83,FALSE),0)</f>
        <v>0</v>
      </c>
      <c r="DY204" s="1731"/>
    </row>
    <row r="205" spans="1:129">
      <c r="A205" s="1778" t="s">
        <v>1192</v>
      </c>
      <c r="B205" s="1562">
        <f t="shared" si="79"/>
        <v>186</v>
      </c>
      <c r="C205" s="1562">
        <f t="shared" si="80"/>
        <v>104</v>
      </c>
      <c r="D205" s="1562">
        <f t="shared" si="81"/>
        <v>15</v>
      </c>
      <c r="E205" s="1563">
        <f t="shared" si="82"/>
        <v>0.55913978494623651</v>
      </c>
      <c r="F205" s="1786">
        <f t="shared" si="83"/>
        <v>4</v>
      </c>
      <c r="G205" s="1595" t="s">
        <v>2159</v>
      </c>
      <c r="H205" s="1567">
        <f t="shared" si="84"/>
        <v>4</v>
      </c>
      <c r="I205" s="1734">
        <f t="shared" si="85"/>
        <v>186</v>
      </c>
      <c r="J205" s="1734">
        <f t="shared" si="86"/>
        <v>104</v>
      </c>
      <c r="K205" s="1734">
        <f t="shared" si="87"/>
        <v>15</v>
      </c>
      <c r="L205" s="1806">
        <f t="shared" si="88"/>
        <v>0.55913978494623651</v>
      </c>
      <c r="O205" s="1700">
        <f>IFERROR(VLOOKUP($A205,'2022'!$B$2:$K$174,3,FALSE),0)</f>
        <v>0</v>
      </c>
      <c r="P205" s="1858">
        <f>IFERROR(VLOOKUP($A205,'2022'!$B$2:$K$174,4,FALSE),0)</f>
        <v>0</v>
      </c>
      <c r="Q205" s="1858">
        <f>IFERROR(VLOOKUP($A205,'2022'!$B$2:$K$174,5,FALSE),0)</f>
        <v>0</v>
      </c>
      <c r="R205" s="1858">
        <f>IFERROR(VLOOKUP($A205,'2022'!$B$2:$K$174,8,FALSE),0)</f>
        <v>0</v>
      </c>
      <c r="S205" s="1740">
        <f>IFERROR(VLOOKUP($A205,'2022'!$B$2:$K$174,10,FALSE),0)</f>
        <v>0</v>
      </c>
      <c r="T205" s="1700">
        <f>IFERROR(VLOOKUP($A205,'2021'!$B$2:$K$174,3,FALSE),0)</f>
        <v>0</v>
      </c>
      <c r="U205" s="1843">
        <f>IFERROR(VLOOKUP($A205,'2021'!$B$2:$K$174,4,FALSE),0)</f>
        <v>0</v>
      </c>
      <c r="V205" s="1843">
        <f>IFERROR(VLOOKUP($A205,'2021'!$B$2:$K$174,5,FALSE),0)</f>
        <v>0</v>
      </c>
      <c r="W205" s="1843">
        <f>IFERROR(VLOOKUP($A205,'2021'!$B$2:$K$174,8,FALSE),0)</f>
        <v>0</v>
      </c>
      <c r="X205" s="1740">
        <f>IFERROR(VLOOKUP($A205,'2021'!$B$2:$K$174,10,FALSE),0)</f>
        <v>0</v>
      </c>
      <c r="Y205" s="1700">
        <f>IFERROR(VLOOKUP($A205,'2020'!$B$2:$K$170,3,FALSE),0)</f>
        <v>0</v>
      </c>
      <c r="Z205" s="1829">
        <f>IFERROR(VLOOKUP($A205,'2020'!$B$2:$K$170,4,FALSE),0)</f>
        <v>0</v>
      </c>
      <c r="AA205" s="1829">
        <f>IFERROR(VLOOKUP($A205,'2020'!$B$2:$K$170,5,FALSE),0)</f>
        <v>0</v>
      </c>
      <c r="AB205" s="1829">
        <f>IFERROR(VLOOKUP($A205,'2020'!$B$2:$K$170,8,FALSE),0)</f>
        <v>0</v>
      </c>
      <c r="AC205" s="1740">
        <f>IFERROR(VLOOKUP($A205,'2020'!$B$2:$K$170,10,FALSE),0)</f>
        <v>0</v>
      </c>
      <c r="AD205" s="1700">
        <f>IFERROR(VLOOKUP($A205,'2019'!$B$2:$K$170,3,FALSE),0)</f>
        <v>0</v>
      </c>
      <c r="AE205" s="1823">
        <f>IFERROR(VLOOKUP($A205,'2019'!$B$2:$K$170,4,FALSE),0)</f>
        <v>0</v>
      </c>
      <c r="AF205" s="1823">
        <f>IFERROR(VLOOKUP($A205,'2019'!$B$2:$K$170,5,FALSE),0)</f>
        <v>0</v>
      </c>
      <c r="AG205" s="1823">
        <f>IFERROR(VLOOKUP($A205,'2019'!$B$2:$K$170,8,FALSE),0)</f>
        <v>0</v>
      </c>
      <c r="AH205" s="1740">
        <f>IFERROR(VLOOKUP($A205,'2019'!$B$2:$K$170,10,FALSE),0)</f>
        <v>0</v>
      </c>
      <c r="AI205" s="1700">
        <f>IFERROR(VLOOKUP($A205,'2018'!$B$2:$K$170,3,FALSE),0)</f>
        <v>0</v>
      </c>
      <c r="AJ205" s="1821">
        <f>IFERROR(VLOOKUP($A205,'2018'!$B$2:$K$170,4,FALSE),0)</f>
        <v>0</v>
      </c>
      <c r="AK205" s="1821">
        <f>IFERROR(VLOOKUP($A205,'2018'!$B$2:$K$170,5,FALSE),0)</f>
        <v>0</v>
      </c>
      <c r="AL205" s="1821">
        <f>IFERROR(VLOOKUP($A205,'2018'!$B$2:$K$170,8,FALSE),0)</f>
        <v>0</v>
      </c>
      <c r="AM205" s="1740">
        <f>IFERROR(VLOOKUP($A205,'2018'!$B$2:$K$170,10,FALSE),0)</f>
        <v>0</v>
      </c>
      <c r="AN205" s="1700">
        <f>IFERROR(VLOOKUP($A205,'2017'!$B$2:$J$163,2,FALSE),0)</f>
        <v>0</v>
      </c>
      <c r="AO205" s="1815">
        <f>IFERROR(VLOOKUP($A205,'2017'!$B$2:$J$163,3,FALSE),0)</f>
        <v>0</v>
      </c>
      <c r="AP205" s="1815">
        <f>IFERROR(VLOOKUP($A205,'2017'!$B$2:$J$163,4,FALSE),0)</f>
        <v>0</v>
      </c>
      <c r="AQ205" s="1815">
        <f>IFERROR(VLOOKUP($A205,'2017'!$B$2:$J$163,7,FALSE),0)</f>
        <v>0</v>
      </c>
      <c r="AR205" s="1740">
        <f>IFERROR(VLOOKUP($A205,'2017'!$B$2:$J$163,9,FALSE),0)</f>
        <v>0</v>
      </c>
      <c r="AS205" s="1700">
        <f>IFERROR(VLOOKUP($A205,'2016'!$B$2:$K$165,3,FALSE),0)</f>
        <v>0</v>
      </c>
      <c r="AT205" s="1796">
        <f>IFERROR(VLOOKUP($A205,'2016'!$B$2:$K$165,4,FALSE),0)</f>
        <v>0</v>
      </c>
      <c r="AU205" s="1796">
        <f>IFERROR(VLOOKUP($A205,'2016'!$B$2:$K$165,5,FALSE),0)</f>
        <v>0</v>
      </c>
      <c r="AV205" s="1796">
        <f>IFERROR(VLOOKUP($A205,'2016'!$B$2:$K$165,8,FALSE),0)</f>
        <v>0</v>
      </c>
      <c r="AW205" s="1740">
        <f>IFERROR(VLOOKUP($A205,'2016'!$B$2:$K$165,10,FALSE),0)</f>
        <v>0</v>
      </c>
      <c r="AX205" s="1700">
        <f>IFERROR(VLOOKUP($A205,'2015'!$B$2:$K$165,3,FALSE),0)</f>
        <v>0</v>
      </c>
      <c r="AY205" s="1695">
        <f>IFERROR(VLOOKUP($A205,'2015'!$B$2:$K$165,4,FALSE),0)</f>
        <v>0</v>
      </c>
      <c r="AZ205" s="1695">
        <f>IFERROR(VLOOKUP($A205,'2015'!$B$2:$K$165,5,FALSE),0)</f>
        <v>0</v>
      </c>
      <c r="BA205" s="1695">
        <f>IFERROR(VLOOKUP($A205,'2015'!$B$2:$K$165,8,FALSE),0)</f>
        <v>0</v>
      </c>
      <c r="BB205" s="1740">
        <f>IFERROR(VLOOKUP($A205,'2015'!$B$2:$K$165,10,FALSE),0)</f>
        <v>0</v>
      </c>
      <c r="BC205" s="1700">
        <f>IFERROR(VLOOKUP($A205,'2014'!$B$2:$K$157,3,FALSE),0)</f>
        <v>0</v>
      </c>
      <c r="BD205" s="1691">
        <f>IFERROR(VLOOKUP($A205,'2014'!$B$2:$K$157,4,FALSE),0)</f>
        <v>0</v>
      </c>
      <c r="BE205" s="1691">
        <f>IFERROR(VLOOKUP($A205,'2014'!$B$2:$K$157,5,FALSE),0)</f>
        <v>0</v>
      </c>
      <c r="BF205" s="1691">
        <f>IFERROR(VLOOKUP($A205,'2014'!$B$2:$K$157,8,FALSE),0)</f>
        <v>0</v>
      </c>
      <c r="BG205" s="1740">
        <f>IFERROR(VLOOKUP($A205,'2014'!$B$2:$K$157,10,FALSE),0)</f>
        <v>0</v>
      </c>
      <c r="BH205" s="1700">
        <f>IFERROR(VLOOKUP($A205,'2013'!$D$4:$I$249,2,FALSE),0)</f>
        <v>0</v>
      </c>
      <c r="BI205" s="1691">
        <f>IFERROR(VLOOKUP($A205,'2013'!$D$4:$I$249,3,FALSE),0)</f>
        <v>0</v>
      </c>
      <c r="BJ205" s="1691">
        <f>IFERROR(VLOOKUP($A205,'2013'!$D$4:$I$249,4,FALSE),0)</f>
        <v>0</v>
      </c>
      <c r="BK205" s="1691">
        <f>IFERROR(VLOOKUP($A205,'2013'!$D$4:$I$249,5,FALSE),0)</f>
        <v>0</v>
      </c>
      <c r="BL205" s="1740">
        <f>IFERROR(VLOOKUP($A205,'2013'!$D$4:$I$249,6,FALSE),0)</f>
        <v>0</v>
      </c>
      <c r="BM205" s="1737">
        <f>IFERROR(VLOOKUP($A205,'2012'!$D$3:$O$172,2,FALSE),0)</f>
        <v>0</v>
      </c>
      <c r="BN205" s="1691">
        <f>IFERROR(VLOOKUP($A205,'2012'!$D$3:$O$172,3,FALSE),0)</f>
        <v>0</v>
      </c>
      <c r="BO205" s="1743">
        <f>IFERROR(VLOOKUP($A205,'2012'!$D$3:$O$172,4,FALSE),0)</f>
        <v>0</v>
      </c>
      <c r="BP205" s="1700">
        <f>IFERROR(VLOOKUP($A205,'2012'!$D$3:$O$172,5,FALSE),0)</f>
        <v>0</v>
      </c>
      <c r="BQ205" s="1691">
        <f>IFERROR(VLOOKUP($A205,'2012'!$D$3:$O$172,6,FALSE),0)</f>
        <v>0</v>
      </c>
      <c r="BR205" s="1691">
        <f>IFERROR(VLOOKUP($A205,'2012'!$D$3:$O$172,7,FALSE),0)</f>
        <v>0</v>
      </c>
      <c r="BS205" s="1691">
        <f>IFERROR(VLOOKUP($A205,'2012'!$D$3:$O$172,8,FALSE),0)</f>
        <v>0</v>
      </c>
      <c r="BT205" s="1740">
        <f>IFERROR(VLOOKUP($A205,'2012'!$D$3:$O$172,9,FALSE),0)</f>
        <v>0</v>
      </c>
      <c r="BX205" s="1700">
        <f>IFERROR(VLOOKUP($A205,'2011'!$D$4:$I$251,2,FALSE),0)</f>
        <v>0</v>
      </c>
      <c r="BY205" s="1691">
        <f>IFERROR(VLOOKUP($A205,'2011'!$D$4:$I$251,3,FALSE),0)</f>
        <v>0</v>
      </c>
      <c r="BZ205" s="1691">
        <f>IFERROR(VLOOKUP($A205,'2011'!$D$4:$I$251,4,FALSE),0)</f>
        <v>0</v>
      </c>
      <c r="CA205" s="1691">
        <f>IFERROR(VLOOKUP($A205,'2011'!$D$4:$I$251,5,FALSE),0)</f>
        <v>0</v>
      </c>
      <c r="CB205" s="1740">
        <f>IFERROR(VLOOKUP($A205,'2011'!$D$4:$I$251,6,FALSE),0)</f>
        <v>0</v>
      </c>
      <c r="CC205" s="1700">
        <f>IFERROR(VLOOKUP($A205,'2010'!$C$3:$H$234,2,FALSE),0)</f>
        <v>0</v>
      </c>
      <c r="CD205" s="1691">
        <f>IFERROR(VLOOKUP($A205,'2010'!$C$3:$H$234,3,FALSE),0)</f>
        <v>0</v>
      </c>
      <c r="CE205" s="1691">
        <f>IFERROR(VLOOKUP($A205,'2010'!$C$3:$H$234,4,FALSE),0)</f>
        <v>0</v>
      </c>
      <c r="CF205" s="1691">
        <f>IFERROR(VLOOKUP($A205,'2010'!$C$3:$H$234,5,FALSE),0)</f>
        <v>0</v>
      </c>
      <c r="CG205" s="1740">
        <f>IFERROR(VLOOKUP($A205,'2010'!$C$3:$H$234,6,FALSE),0)</f>
        <v>0</v>
      </c>
      <c r="CH205" s="1700">
        <f>IFERROR(VLOOKUP($A205,'2009'!$C$3:$H$242,2,FALSE),0)</f>
        <v>0</v>
      </c>
      <c r="CI205" s="1691">
        <f>IFERROR(VLOOKUP($A205,'2009'!$C$3:$H$242,3,FALSE),0)</f>
        <v>0</v>
      </c>
      <c r="CJ205" s="1691">
        <f>IFERROR(VLOOKUP($A205,'2009'!$C$3:$H$242,4,FALSE),0)</f>
        <v>0</v>
      </c>
      <c r="CK205" s="1691">
        <f>IFERROR(VLOOKUP($A205,'2009'!$C$3:$H$242,5,FALSE),0)</f>
        <v>0</v>
      </c>
      <c r="CL205" s="1740">
        <f>IFERROR(VLOOKUP($A205,'2009'!$C$3:$H$242,6,FALSE),0)</f>
        <v>0</v>
      </c>
      <c r="CM205" s="1700">
        <f>IFERROR(VLOOKUP($A205,'2008'!$C$3:$H$229,2,FALSE),0)</f>
        <v>0</v>
      </c>
      <c r="CN205" s="1691">
        <f>IFERROR(VLOOKUP($A205,'2008'!$C$3:$H$229,3,FALSE),0)</f>
        <v>0</v>
      </c>
      <c r="CO205" s="1691">
        <f>IFERROR(VLOOKUP($A205,'2008'!$C$3:$H$229,4,FALSE),0)</f>
        <v>0</v>
      </c>
      <c r="CP205" s="1691">
        <f>IFERROR(VLOOKUP($A205,'2008'!$C$3:$H$229,5,FALSE),0)</f>
        <v>0</v>
      </c>
      <c r="CQ205" s="1740">
        <f>IFERROR(VLOOKUP($A205,'2008'!$C$3:$H$229,6,FALSE),0)</f>
        <v>0</v>
      </c>
      <c r="CR205" s="1700">
        <f>IFERROR(VLOOKUP($A205,'2007'!$C$3:$M$238,7,FALSE),0)</f>
        <v>0</v>
      </c>
      <c r="CS205" s="1691">
        <f>IFERROR(VLOOKUP($A205,'2007'!$C$3:$M$238,8,FALSE),0)</f>
        <v>0</v>
      </c>
      <c r="CT205" s="1691">
        <f>IFERROR(VLOOKUP($A205,'2007'!$C$3:$M$238,9,FALSE),0)</f>
        <v>0</v>
      </c>
      <c r="CU205" s="1691">
        <f>IFERROR(VLOOKUP($A205,'2007'!$C$3:$M$238,10,FALSE),0)</f>
        <v>0</v>
      </c>
      <c r="CV205" s="1740">
        <f>IFERROR(VLOOKUP($A205,'2007'!$C$3:$M$238,11,FALSE),0)</f>
        <v>0</v>
      </c>
      <c r="CW205" s="1700">
        <f>IFERROR(VLOOKUP($A205,'2006'!$A$2:$F$200,2,FALSE),0)</f>
        <v>0</v>
      </c>
      <c r="CX205" s="1691">
        <f>IFERROR(VLOOKUP($A205,'2006'!$A$2:$F$200,4,FALSE),0)</f>
        <v>0</v>
      </c>
      <c r="CY205" s="1691">
        <f>IFERROR(VLOOKUP($A205,'2006'!$A$2:$F$200,5,FALSE),0)</f>
        <v>0</v>
      </c>
      <c r="CZ205" s="1740">
        <f>IFERROR(VLOOKUP($A205,'2006'!$A$2:$F$200,6,FALSE),0)</f>
        <v>0</v>
      </c>
      <c r="DA205" s="1700">
        <f>IFERROR(VLOOKUP($A205,'2005'!$C$3:$M$205,8,FALSE),0)</f>
        <v>41</v>
      </c>
      <c r="DB205" s="1691">
        <f>IFERROR(VLOOKUP($A205,'2005'!$C$3:$M$205,9,FALSE),0)</f>
        <v>25</v>
      </c>
      <c r="DC205" s="1691">
        <f>IFERROR(VLOOKUP($A205,'2005'!$C$3:$M$205,10,FALSE),0)</f>
        <v>0</v>
      </c>
      <c r="DD205" s="1740">
        <f>IFERROR(VLOOKUP($A205,'2005'!$C$3:$M$205,11,FALSE),0)</f>
        <v>0.6097560975609756</v>
      </c>
      <c r="DE205" s="1700">
        <f>IFERROR(VLOOKUP($A205,'2004'!$C$3:$M$213,8,FALSE),0)</f>
        <v>0</v>
      </c>
      <c r="DF205" s="1691">
        <f>IFERROR(VLOOKUP($A205,'2004'!$C$3:$M$213,9,FALSE),0)</f>
        <v>0</v>
      </c>
      <c r="DG205" s="1691">
        <f>IFERROR(VLOOKUP($A205,'2004'!$C$3:$M$213,10,FALSE),0)</f>
        <v>0</v>
      </c>
      <c r="DH205" s="1740">
        <f>IFERROR(VLOOKUP($A205,'2004'!$C$3:$M$213,11,FALSE),0)</f>
        <v>0</v>
      </c>
      <c r="DI205" s="1700">
        <f>IFERROR(VLOOKUP($A205,'2003'!$C$3:$Q$214,12,FALSE),0)</f>
        <v>0</v>
      </c>
      <c r="DJ205" s="1691">
        <f>IFERROR(VLOOKUP($A205,'2003'!$C$3:$Q$214,13,FALSE),0)</f>
        <v>0</v>
      </c>
      <c r="DK205" s="1691">
        <f>IFERROR(VLOOKUP($A205,'2003'!$C$3:$Q$214,14,FALSE),0)</f>
        <v>0</v>
      </c>
      <c r="DL205" s="1740">
        <f>IFERROR(VLOOKUP($A205,'2003'!$C$3:$Q$214,15,FALSE),0)</f>
        <v>0</v>
      </c>
      <c r="DM205" s="1700">
        <f>IFERROR(VLOOKUP($A205,'2002'!$D$3:$R$214,12,FALSE),0)</f>
        <v>0</v>
      </c>
      <c r="DN205" s="1691">
        <f>IFERROR(VLOOKUP($A205,'2002'!$D$3:$R$214,13,FALSE),0)</f>
        <v>0</v>
      </c>
      <c r="DO205" s="1691">
        <f>IFERROR(VLOOKUP($A205,'2002'!$D$3:$R$214,14,FALSE),0)</f>
        <v>0</v>
      </c>
      <c r="DP205" s="1788">
        <f>IFERROR(VLOOKUP($A205,'2002'!$D$3:$R$214,15,FALSE),0)</f>
        <v>0</v>
      </c>
      <c r="DQ205" s="1700">
        <f>IFERROR(VLOOKUP($A205,'Pre 2002'!$C$3:$CK$382,84,FALSE),0)</f>
        <v>145</v>
      </c>
      <c r="DR205" s="1695">
        <f>IFERROR(VLOOKUP($A205,'Pre 2002'!$C$3:$CK$382,85,FALSE),0)</f>
        <v>79</v>
      </c>
      <c r="DS205" s="1695">
        <f>IFERROR(VLOOKUP($A205,'Pre 2002'!$C$3:$CK$382,86,FALSE),0)</f>
        <v>15</v>
      </c>
      <c r="DT205" s="1790">
        <f>IFERROR(VLOOKUP($A205,'Pre 2002'!$C$3:$CK$382,87,FALSE),0)</f>
        <v>0.54482758620689653</v>
      </c>
      <c r="DU205" s="1741">
        <f>IFERROR(VLOOKUP(A205,'Pre 2002'!$C$3:$CG$382,83,FALSE),0)</f>
        <v>3</v>
      </c>
      <c r="DY205" s="1731"/>
    </row>
    <row r="206" spans="1:129">
      <c r="A206" s="1779" t="s">
        <v>2347</v>
      </c>
      <c r="B206" s="1562">
        <f t="shared" si="79"/>
        <v>154</v>
      </c>
      <c r="C206" s="1562">
        <f t="shared" si="80"/>
        <v>83</v>
      </c>
      <c r="D206" s="1562">
        <f t="shared" si="81"/>
        <v>15</v>
      </c>
      <c r="E206" s="1563">
        <f t="shared" si="82"/>
        <v>0.53896103896103897</v>
      </c>
      <c r="F206" s="1786">
        <f t="shared" si="83"/>
        <v>2</v>
      </c>
      <c r="G206" s="1595">
        <v>2021</v>
      </c>
      <c r="H206" s="1567">
        <f t="shared" si="84"/>
        <v>0</v>
      </c>
      <c r="I206" s="1734">
        <f t="shared" si="85"/>
        <v>0</v>
      </c>
      <c r="J206" s="1734">
        <f t="shared" si="86"/>
        <v>0</v>
      </c>
      <c r="K206" s="1734">
        <f t="shared" si="87"/>
        <v>0</v>
      </c>
      <c r="L206" s="1806">
        <f t="shared" si="88"/>
        <v>0</v>
      </c>
      <c r="O206" s="1700">
        <f>IFERROR(VLOOKUP($A206,'2022'!$B$2:$K$174,3,FALSE),0)</f>
        <v>80</v>
      </c>
      <c r="P206" s="1858">
        <f>IFERROR(VLOOKUP($A206,'2022'!$B$2:$K$174,4,FALSE),0)</f>
        <v>32</v>
      </c>
      <c r="Q206" s="1858">
        <f>IFERROR(VLOOKUP($A206,'2022'!$B$2:$K$174,5,FALSE),0)</f>
        <v>41</v>
      </c>
      <c r="R206" s="1858">
        <f>IFERROR(VLOOKUP($A206,'2022'!$B$2:$K$174,8,FALSE),0)</f>
        <v>6</v>
      </c>
      <c r="S206" s="1740">
        <f>IFERROR(VLOOKUP($A206,'2022'!$B$2:$K$174,10,FALSE),0)</f>
        <v>0.51300000000000001</v>
      </c>
      <c r="T206" s="1700">
        <f>IFERROR(VLOOKUP($A206,'2021'!$B$2:$K$174,3,FALSE),0)</f>
        <v>74</v>
      </c>
      <c r="U206" s="1843">
        <f>IFERROR(VLOOKUP($A206,'2021'!$B$2:$K$174,4,FALSE),0)</f>
        <v>28</v>
      </c>
      <c r="V206" s="1843">
        <f>IFERROR(VLOOKUP($A206,'2021'!$B$2:$K$174,5,FALSE),0)</f>
        <v>42</v>
      </c>
      <c r="W206" s="1843">
        <f>IFERROR(VLOOKUP($A206,'2021'!$B$2:$K$174,8,FALSE),0)</f>
        <v>9</v>
      </c>
      <c r="X206" s="1740">
        <f>IFERROR(VLOOKUP($A206,'2021'!$B$2:$K$174,10,FALSE),0)</f>
        <v>0.56799999999999995</v>
      </c>
      <c r="Y206" s="1700">
        <f>IFERROR(VLOOKUP($A206,'2020'!$B$2:$K$170,3,FALSE),0)</f>
        <v>0</v>
      </c>
      <c r="Z206" s="1829">
        <f>IFERROR(VLOOKUP($A206,'2020'!$B$2:$K$170,4,FALSE),0)</f>
        <v>0</v>
      </c>
      <c r="AA206" s="1829">
        <f>IFERROR(VLOOKUP($A206,'2020'!$B$2:$K$170,5,FALSE),0)</f>
        <v>0</v>
      </c>
      <c r="AB206" s="1829">
        <f>IFERROR(VLOOKUP($A206,'2020'!$B$2:$K$170,8,FALSE),0)</f>
        <v>0</v>
      </c>
      <c r="AC206" s="1740">
        <f>IFERROR(VLOOKUP($A206,'2020'!$B$2:$K$170,10,FALSE),0)</f>
        <v>0</v>
      </c>
      <c r="AD206" s="1700">
        <f>IFERROR(VLOOKUP($A206,'2019'!$B$2:$K$170,3,FALSE),0)</f>
        <v>0</v>
      </c>
      <c r="AE206" s="1823">
        <f>IFERROR(VLOOKUP($A206,'2019'!$B$2:$K$170,4,FALSE),0)</f>
        <v>0</v>
      </c>
      <c r="AF206" s="1823">
        <f>IFERROR(VLOOKUP($A206,'2019'!$B$2:$K$170,5,FALSE),0)</f>
        <v>0</v>
      </c>
      <c r="AG206" s="1823">
        <f>IFERROR(VLOOKUP($A206,'2019'!$B$2:$K$170,8,FALSE),0)</f>
        <v>0</v>
      </c>
      <c r="AH206" s="1740">
        <f>IFERROR(VLOOKUP($A206,'2019'!$B$2:$K$170,10,FALSE),0)</f>
        <v>0</v>
      </c>
      <c r="AI206" s="1700">
        <f>IFERROR(VLOOKUP($A206,'2018'!$B$2:$K$170,3,FALSE),0)</f>
        <v>0</v>
      </c>
      <c r="AJ206" s="1821">
        <f>IFERROR(VLOOKUP($A206,'2018'!$B$2:$K$170,4,FALSE),0)</f>
        <v>0</v>
      </c>
      <c r="AK206" s="1821">
        <f>IFERROR(VLOOKUP($A206,'2018'!$B$2:$K$170,5,FALSE),0)</f>
        <v>0</v>
      </c>
      <c r="AL206" s="1821">
        <f>IFERROR(VLOOKUP($A206,'2018'!$B$2:$K$170,8,FALSE),0)</f>
        <v>0</v>
      </c>
      <c r="AM206" s="1740">
        <f>IFERROR(VLOOKUP($A206,'2018'!$B$2:$K$170,10,FALSE),0)</f>
        <v>0</v>
      </c>
      <c r="AN206" s="1700">
        <f>IFERROR(VLOOKUP($A206,'2017'!$B$2:$J$163,2,FALSE),0)</f>
        <v>0</v>
      </c>
      <c r="AO206" s="1815">
        <f>IFERROR(VLOOKUP($A206,'2017'!$B$2:$J$163,3,FALSE),0)</f>
        <v>0</v>
      </c>
      <c r="AP206" s="1815">
        <f>IFERROR(VLOOKUP($A206,'2017'!$B$2:$J$163,4,FALSE),0)</f>
        <v>0</v>
      </c>
      <c r="AQ206" s="1815">
        <f>IFERROR(VLOOKUP($A206,'2017'!$B$2:$J$163,7,FALSE),0)</f>
        <v>0</v>
      </c>
      <c r="AR206" s="1740">
        <f>IFERROR(VLOOKUP($A206,'2017'!$B$2:$J$163,9,FALSE),0)</f>
        <v>0</v>
      </c>
      <c r="AS206" s="1700">
        <f>IFERROR(VLOOKUP($A206,'2016'!$B$2:$K$165,3,FALSE),0)</f>
        <v>0</v>
      </c>
      <c r="AT206" s="1796">
        <f>IFERROR(VLOOKUP($A206,'2016'!$B$2:$K$165,4,FALSE),0)</f>
        <v>0</v>
      </c>
      <c r="AU206" s="1796">
        <f>IFERROR(VLOOKUP($A206,'2016'!$B$2:$K$165,5,FALSE),0)</f>
        <v>0</v>
      </c>
      <c r="AV206" s="1796">
        <f>IFERROR(VLOOKUP($A206,'2016'!$B$2:$K$165,8,FALSE),0)</f>
        <v>0</v>
      </c>
      <c r="AW206" s="1740">
        <f>IFERROR(VLOOKUP($A206,'2016'!$B$2:$K$165,10,FALSE),0)</f>
        <v>0</v>
      </c>
      <c r="AX206" s="1700">
        <f>IFERROR(VLOOKUP($A206,'2015'!$B$2:$K$165,3,FALSE),0)</f>
        <v>0</v>
      </c>
      <c r="AY206" s="1695">
        <f>IFERROR(VLOOKUP($A206,'2015'!$B$2:$K$165,4,FALSE),0)</f>
        <v>0</v>
      </c>
      <c r="AZ206" s="1695">
        <f>IFERROR(VLOOKUP($A206,'2015'!$B$2:$K$165,5,FALSE),0)</f>
        <v>0</v>
      </c>
      <c r="BA206" s="1695">
        <f>IFERROR(VLOOKUP($A206,'2015'!$B$2:$K$165,8,FALSE),0)</f>
        <v>0</v>
      </c>
      <c r="BB206" s="1740">
        <f>IFERROR(VLOOKUP($A206,'2015'!$B$2:$K$165,10,FALSE),0)</f>
        <v>0</v>
      </c>
      <c r="BC206" s="1700">
        <f>IFERROR(VLOOKUP($A206,'2014'!$B$2:$K$157,3,FALSE),0)</f>
        <v>0</v>
      </c>
      <c r="BD206" s="1691">
        <f>IFERROR(VLOOKUP($A206,'2014'!$B$2:$K$157,4,FALSE),0)</f>
        <v>0</v>
      </c>
      <c r="BE206" s="1691">
        <f>IFERROR(VLOOKUP($A206,'2014'!$B$2:$K$157,5,FALSE),0)</f>
        <v>0</v>
      </c>
      <c r="BF206" s="1691">
        <f>IFERROR(VLOOKUP($A206,'2014'!$B$2:$K$157,8,FALSE),0)</f>
        <v>0</v>
      </c>
      <c r="BG206" s="1740">
        <f>IFERROR(VLOOKUP($A206,'2014'!$B$2:$K$157,10,FALSE),0)</f>
        <v>0</v>
      </c>
      <c r="BH206" s="1700">
        <f>IFERROR(VLOOKUP($A206,'2013'!$D$4:$I$249,2,FALSE),0)</f>
        <v>0</v>
      </c>
      <c r="BI206" s="1691">
        <f>IFERROR(VLOOKUP($A206,'2013'!$D$4:$I$249,3,FALSE),0)</f>
        <v>0</v>
      </c>
      <c r="BJ206" s="1691">
        <f>IFERROR(VLOOKUP($A206,'2013'!$D$4:$I$249,4,FALSE),0)</f>
        <v>0</v>
      </c>
      <c r="BK206" s="1691">
        <f>IFERROR(VLOOKUP($A206,'2013'!$D$4:$I$249,5,FALSE),0)</f>
        <v>0</v>
      </c>
      <c r="BL206" s="1740">
        <f>IFERROR(VLOOKUP($A206,'2013'!$D$4:$I$249,6,FALSE),0)</f>
        <v>0</v>
      </c>
      <c r="BM206" s="1737">
        <f>IFERROR(VLOOKUP($A206,'2012'!$D$3:$O$172,2,FALSE),0)</f>
        <v>0</v>
      </c>
      <c r="BN206" s="1691">
        <f>IFERROR(VLOOKUP($A206,'2012'!$D$3:$O$172,3,FALSE),0)</f>
        <v>0</v>
      </c>
      <c r="BO206" s="1743">
        <f>IFERROR(VLOOKUP($A206,'2012'!$D$3:$O$172,4,FALSE),0)</f>
        <v>0</v>
      </c>
      <c r="BP206" s="1700">
        <f>IFERROR(VLOOKUP($A206,'2012'!$D$3:$O$172,5,FALSE),0)</f>
        <v>0</v>
      </c>
      <c r="BQ206" s="1691">
        <f>IFERROR(VLOOKUP($A206,'2012'!$D$3:$O$172,6,FALSE),0)</f>
        <v>0</v>
      </c>
      <c r="BR206" s="1691">
        <f>IFERROR(VLOOKUP($A206,'2012'!$D$3:$O$172,7,FALSE),0)</f>
        <v>0</v>
      </c>
      <c r="BS206" s="1691">
        <f>IFERROR(VLOOKUP($A206,'2012'!$D$3:$O$172,8,FALSE),0)</f>
        <v>0</v>
      </c>
      <c r="BT206" s="1740">
        <f>IFERROR(VLOOKUP($A206,'2012'!$D$3:$O$172,9,FALSE),0)</f>
        <v>0</v>
      </c>
      <c r="BX206" s="1700">
        <f>IFERROR(VLOOKUP($A206,'2011'!$D$4:$I$251,2,FALSE),0)</f>
        <v>0</v>
      </c>
      <c r="BY206" s="1691">
        <f>IFERROR(VLOOKUP($A206,'2011'!$D$4:$I$251,3,FALSE),0)</f>
        <v>0</v>
      </c>
      <c r="BZ206" s="1691">
        <f>IFERROR(VLOOKUP($A206,'2011'!$D$4:$I$251,4,FALSE),0)</f>
        <v>0</v>
      </c>
      <c r="CA206" s="1691">
        <f>IFERROR(VLOOKUP($A206,'2011'!$D$4:$I$251,5,FALSE),0)</f>
        <v>0</v>
      </c>
      <c r="CB206" s="1740">
        <f>IFERROR(VLOOKUP($A206,'2011'!$D$4:$I$251,6,FALSE),0)</f>
        <v>0</v>
      </c>
      <c r="CC206" s="1700">
        <f>IFERROR(VLOOKUP($A206,'2010'!$C$3:$H$234,2,FALSE),0)</f>
        <v>0</v>
      </c>
      <c r="CD206" s="1691">
        <f>IFERROR(VLOOKUP($A206,'2010'!$C$3:$H$234,3,FALSE),0)</f>
        <v>0</v>
      </c>
      <c r="CE206" s="1691">
        <f>IFERROR(VLOOKUP($A206,'2010'!$C$3:$H$234,4,FALSE),0)</f>
        <v>0</v>
      </c>
      <c r="CF206" s="1691">
        <f>IFERROR(VLOOKUP($A206,'2010'!$C$3:$H$234,5,FALSE),0)</f>
        <v>0</v>
      </c>
      <c r="CG206" s="1740">
        <f>IFERROR(VLOOKUP($A206,'2010'!$C$3:$H$234,6,FALSE),0)</f>
        <v>0</v>
      </c>
      <c r="CH206" s="1700">
        <f>IFERROR(VLOOKUP($A206,'2009'!$C$3:$H$242,2,FALSE),0)</f>
        <v>0</v>
      </c>
      <c r="CI206" s="1691">
        <f>IFERROR(VLOOKUP($A206,'2009'!$C$3:$H$242,3,FALSE),0)</f>
        <v>0</v>
      </c>
      <c r="CJ206" s="1691">
        <f>IFERROR(VLOOKUP($A206,'2009'!$C$3:$H$242,4,FALSE),0)</f>
        <v>0</v>
      </c>
      <c r="CK206" s="1691">
        <f>IFERROR(VLOOKUP($A206,'2009'!$C$3:$H$242,5,FALSE),0)</f>
        <v>0</v>
      </c>
      <c r="CL206" s="1740">
        <f>IFERROR(VLOOKUP($A206,'2009'!$C$3:$H$242,6,FALSE),0)</f>
        <v>0</v>
      </c>
      <c r="CM206" s="1700">
        <f>IFERROR(VLOOKUP($A206,'2008'!$C$3:$H$229,2,FALSE),0)</f>
        <v>0</v>
      </c>
      <c r="CN206" s="1691">
        <f>IFERROR(VLOOKUP($A206,'2008'!$C$3:$H$229,3,FALSE),0)</f>
        <v>0</v>
      </c>
      <c r="CO206" s="1691">
        <f>IFERROR(VLOOKUP($A206,'2008'!$C$3:$H$229,4,FALSE),0)</f>
        <v>0</v>
      </c>
      <c r="CP206" s="1691">
        <f>IFERROR(VLOOKUP($A206,'2008'!$C$3:$H$229,5,FALSE),0)</f>
        <v>0</v>
      </c>
      <c r="CQ206" s="1740">
        <f>IFERROR(VLOOKUP($A206,'2008'!$C$3:$H$229,6,FALSE),0)</f>
        <v>0</v>
      </c>
      <c r="CR206" s="1700">
        <f>IFERROR(VLOOKUP($A206,'2007'!$C$3:$M$238,7,FALSE),0)</f>
        <v>0</v>
      </c>
      <c r="CS206" s="1691">
        <f>IFERROR(VLOOKUP($A206,'2007'!$C$3:$M$238,8,FALSE),0)</f>
        <v>0</v>
      </c>
      <c r="CT206" s="1691">
        <f>IFERROR(VLOOKUP($A206,'2007'!$C$3:$M$238,9,FALSE),0)</f>
        <v>0</v>
      </c>
      <c r="CU206" s="1691">
        <f>IFERROR(VLOOKUP($A206,'2007'!$C$3:$M$238,10,FALSE),0)</f>
        <v>0</v>
      </c>
      <c r="CV206" s="1740">
        <f>IFERROR(VLOOKUP($A206,'2007'!$C$3:$M$238,11,FALSE),0)</f>
        <v>0</v>
      </c>
      <c r="CW206" s="1700">
        <f>IFERROR(VLOOKUP($A206,'2006'!$A$2:$F$200,2,FALSE),0)</f>
        <v>0</v>
      </c>
      <c r="CX206" s="1691">
        <f>IFERROR(VLOOKUP($A206,'2006'!$A$2:$F$200,4,FALSE),0)</f>
        <v>0</v>
      </c>
      <c r="CY206" s="1691">
        <f>IFERROR(VLOOKUP($A206,'2006'!$A$2:$F$200,5,FALSE),0)</f>
        <v>0</v>
      </c>
      <c r="CZ206" s="1740">
        <f>IFERROR(VLOOKUP($A206,'2006'!$A$2:$F$200,6,FALSE),0)</f>
        <v>0</v>
      </c>
      <c r="DA206" s="1700">
        <f>IFERROR(VLOOKUP($A206,'2005'!$C$3:$M$205,8,FALSE),0)</f>
        <v>0</v>
      </c>
      <c r="DB206" s="1691">
        <f>IFERROR(VLOOKUP($A206,'2005'!$C$3:$M$205,9,FALSE),0)</f>
        <v>0</v>
      </c>
      <c r="DC206" s="1691">
        <f>IFERROR(VLOOKUP($A206,'2005'!$C$3:$M$205,10,FALSE),0)</f>
        <v>0</v>
      </c>
      <c r="DD206" s="1740">
        <f>IFERROR(VLOOKUP($A206,'2005'!$C$3:$M$205,11,FALSE),0)</f>
        <v>0</v>
      </c>
      <c r="DE206" s="1700">
        <f>IFERROR(VLOOKUP($A206,'2004'!$C$3:$M$213,8,FALSE),0)</f>
        <v>0</v>
      </c>
      <c r="DF206" s="1691">
        <f>IFERROR(VLOOKUP($A206,'2004'!$C$3:$M$213,9,FALSE),0)</f>
        <v>0</v>
      </c>
      <c r="DG206" s="1691">
        <f>IFERROR(VLOOKUP($A206,'2004'!$C$3:$M$213,10,FALSE),0)</f>
        <v>0</v>
      </c>
      <c r="DH206" s="1740">
        <f>IFERROR(VLOOKUP($A206,'2004'!$C$3:$M$213,11,FALSE),0)</f>
        <v>0</v>
      </c>
      <c r="DI206" s="1700">
        <f>IFERROR(VLOOKUP($A206,'2003'!$C$3:$Q$214,12,FALSE),0)</f>
        <v>0</v>
      </c>
      <c r="DJ206" s="1691">
        <f>IFERROR(VLOOKUP($A206,'2003'!$C$3:$Q$214,13,FALSE),0)</f>
        <v>0</v>
      </c>
      <c r="DK206" s="1691">
        <f>IFERROR(VLOOKUP($A206,'2003'!$C$3:$Q$214,14,FALSE),0)</f>
        <v>0</v>
      </c>
      <c r="DL206" s="1740">
        <f>IFERROR(VLOOKUP($A206,'2003'!$C$3:$Q$214,15,FALSE),0)</f>
        <v>0</v>
      </c>
      <c r="DM206" s="1700">
        <f>IFERROR(VLOOKUP($A206,'2002'!$D$3:$R$214,12,FALSE),0)</f>
        <v>0</v>
      </c>
      <c r="DN206" s="1691">
        <f>IFERROR(VLOOKUP($A206,'2002'!$D$3:$R$214,13,FALSE),0)</f>
        <v>0</v>
      </c>
      <c r="DO206" s="1691">
        <f>IFERROR(VLOOKUP($A206,'2002'!$D$3:$R$214,14,FALSE),0)</f>
        <v>0</v>
      </c>
      <c r="DP206" s="1788">
        <f>IFERROR(VLOOKUP($A206,'2002'!$D$3:$R$214,15,FALSE),0)</f>
        <v>0</v>
      </c>
      <c r="DQ206" s="1700">
        <f>IFERROR(VLOOKUP($A206,'Pre 2002'!$C$3:$CK$382,84,FALSE),0)</f>
        <v>0</v>
      </c>
      <c r="DR206" s="1695">
        <f>IFERROR(VLOOKUP($A206,'Pre 2002'!$C$3:$CK$382,85,FALSE),0)</f>
        <v>0</v>
      </c>
      <c r="DS206" s="1695">
        <f>IFERROR(VLOOKUP($A206,'Pre 2002'!$C$3:$CK$382,86,FALSE),0)</f>
        <v>0</v>
      </c>
      <c r="DT206" s="1790">
        <f>IFERROR(VLOOKUP($A206,'Pre 2002'!$C$3:$CK$382,87,FALSE),0)</f>
        <v>0</v>
      </c>
      <c r="DU206" s="1741">
        <f>IFERROR(VLOOKUP(A206,'Pre 2002'!$C$3:$CG$382,83,FALSE),0)</f>
        <v>0</v>
      </c>
      <c r="DY206" s="1731"/>
    </row>
    <row r="207" spans="1:129">
      <c r="A207" s="1778" t="s">
        <v>1944</v>
      </c>
      <c r="B207" s="1562">
        <f t="shared" si="79"/>
        <v>606</v>
      </c>
      <c r="C207" s="1562">
        <f t="shared" si="80"/>
        <v>326</v>
      </c>
      <c r="D207" s="1562">
        <f t="shared" si="81"/>
        <v>15</v>
      </c>
      <c r="E207" s="1563">
        <f t="shared" si="82"/>
        <v>0.53795379537953791</v>
      </c>
      <c r="F207" s="1786">
        <f t="shared" si="83"/>
        <v>12</v>
      </c>
      <c r="G207" s="1595" t="s">
        <v>2159</v>
      </c>
      <c r="H207" s="1567">
        <f t="shared" si="84"/>
        <v>12</v>
      </c>
      <c r="I207" s="1734">
        <f t="shared" si="85"/>
        <v>606</v>
      </c>
      <c r="J207" s="1734">
        <f t="shared" si="86"/>
        <v>326</v>
      </c>
      <c r="K207" s="1734">
        <f t="shared" si="87"/>
        <v>15</v>
      </c>
      <c r="L207" s="1806">
        <f t="shared" si="88"/>
        <v>0.53795379537953791</v>
      </c>
      <c r="O207" s="1700">
        <f>IFERROR(VLOOKUP($A207,'2022'!$B$2:$K$174,3,FALSE),0)</f>
        <v>0</v>
      </c>
      <c r="P207" s="1858">
        <f>IFERROR(VLOOKUP($A207,'2022'!$B$2:$K$174,4,FALSE),0)</f>
        <v>0</v>
      </c>
      <c r="Q207" s="1858">
        <f>IFERROR(VLOOKUP($A207,'2022'!$B$2:$K$174,5,FALSE),0)</f>
        <v>0</v>
      </c>
      <c r="R207" s="1858">
        <f>IFERROR(VLOOKUP($A207,'2022'!$B$2:$K$174,8,FALSE),0)</f>
        <v>0</v>
      </c>
      <c r="S207" s="1740">
        <f>IFERROR(VLOOKUP($A207,'2022'!$B$2:$K$174,10,FALSE),0)</f>
        <v>0</v>
      </c>
      <c r="T207" s="1700">
        <f>IFERROR(VLOOKUP($A207,'2021'!$B$2:$K$174,3,FALSE),0)</f>
        <v>0</v>
      </c>
      <c r="U207" s="1843">
        <f>IFERROR(VLOOKUP($A207,'2021'!$B$2:$K$174,4,FALSE),0)</f>
        <v>0</v>
      </c>
      <c r="V207" s="1843">
        <f>IFERROR(VLOOKUP($A207,'2021'!$B$2:$K$174,5,FALSE),0)</f>
        <v>0</v>
      </c>
      <c r="W207" s="1843">
        <f>IFERROR(VLOOKUP($A207,'2021'!$B$2:$K$174,8,FALSE),0)</f>
        <v>0</v>
      </c>
      <c r="X207" s="1740">
        <f>IFERROR(VLOOKUP($A207,'2021'!$B$2:$K$174,10,FALSE),0)</f>
        <v>0</v>
      </c>
      <c r="Y207" s="1700">
        <f>IFERROR(VLOOKUP($A207,'2020'!$B$2:$K$170,3,FALSE),0)</f>
        <v>0</v>
      </c>
      <c r="Z207" s="1829">
        <f>IFERROR(VLOOKUP($A207,'2020'!$B$2:$K$170,4,FALSE),0)</f>
        <v>0</v>
      </c>
      <c r="AA207" s="1829">
        <f>IFERROR(VLOOKUP($A207,'2020'!$B$2:$K$170,5,FALSE),0)</f>
        <v>0</v>
      </c>
      <c r="AB207" s="1829">
        <f>IFERROR(VLOOKUP($A207,'2020'!$B$2:$K$170,8,FALSE),0)</f>
        <v>0</v>
      </c>
      <c r="AC207" s="1740">
        <f>IFERROR(VLOOKUP($A207,'2020'!$B$2:$K$170,10,FALSE),0)</f>
        <v>0</v>
      </c>
      <c r="AD207" s="1700">
        <f>IFERROR(VLOOKUP($A207,'2019'!$B$2:$K$170,3,FALSE),0)</f>
        <v>0</v>
      </c>
      <c r="AE207" s="1823">
        <f>IFERROR(VLOOKUP($A207,'2019'!$B$2:$K$170,4,FALSE),0)</f>
        <v>0</v>
      </c>
      <c r="AF207" s="1823">
        <f>IFERROR(VLOOKUP($A207,'2019'!$B$2:$K$170,5,FALSE),0)</f>
        <v>0</v>
      </c>
      <c r="AG207" s="1823">
        <f>IFERROR(VLOOKUP($A207,'2019'!$B$2:$K$170,8,FALSE),0)</f>
        <v>0</v>
      </c>
      <c r="AH207" s="1740">
        <f>IFERROR(VLOOKUP($A207,'2019'!$B$2:$K$170,10,FALSE),0)</f>
        <v>0</v>
      </c>
      <c r="AI207" s="1700">
        <f>IFERROR(VLOOKUP($A207,'2018'!$B$2:$K$170,3,FALSE),0)</f>
        <v>0</v>
      </c>
      <c r="AJ207" s="1821">
        <f>IFERROR(VLOOKUP($A207,'2018'!$B$2:$K$170,4,FALSE),0)</f>
        <v>0</v>
      </c>
      <c r="AK207" s="1821">
        <f>IFERROR(VLOOKUP($A207,'2018'!$B$2:$K$170,5,FALSE),0)</f>
        <v>0</v>
      </c>
      <c r="AL207" s="1821">
        <f>IFERROR(VLOOKUP($A207,'2018'!$B$2:$K$170,8,FALSE),0)</f>
        <v>0</v>
      </c>
      <c r="AM207" s="1740">
        <f>IFERROR(VLOOKUP($A207,'2018'!$B$2:$K$170,10,FALSE),0)</f>
        <v>0</v>
      </c>
      <c r="AN207" s="1700">
        <f>IFERROR(VLOOKUP($A207,'2017'!$B$2:$J$163,2,FALSE),0)</f>
        <v>0</v>
      </c>
      <c r="AO207" s="1815">
        <f>IFERROR(VLOOKUP($A207,'2017'!$B$2:$J$163,3,FALSE),0)</f>
        <v>0</v>
      </c>
      <c r="AP207" s="1815">
        <f>IFERROR(VLOOKUP($A207,'2017'!$B$2:$J$163,4,FALSE),0)</f>
        <v>0</v>
      </c>
      <c r="AQ207" s="1815">
        <f>IFERROR(VLOOKUP($A207,'2017'!$B$2:$J$163,7,FALSE),0)</f>
        <v>0</v>
      </c>
      <c r="AR207" s="1740">
        <f>IFERROR(VLOOKUP($A207,'2017'!$B$2:$J$163,9,FALSE),0)</f>
        <v>0</v>
      </c>
      <c r="AS207" s="1700">
        <f>IFERROR(VLOOKUP($A207,'2016'!$B$2:$K$165,3,FALSE),0)</f>
        <v>0</v>
      </c>
      <c r="AT207" s="1796">
        <f>IFERROR(VLOOKUP($A207,'2016'!$B$2:$K$165,4,FALSE),0)</f>
        <v>0</v>
      </c>
      <c r="AU207" s="1796">
        <f>IFERROR(VLOOKUP($A207,'2016'!$B$2:$K$165,5,FALSE),0)</f>
        <v>0</v>
      </c>
      <c r="AV207" s="1796">
        <f>IFERROR(VLOOKUP($A207,'2016'!$B$2:$K$165,8,FALSE),0)</f>
        <v>0</v>
      </c>
      <c r="AW207" s="1740">
        <f>IFERROR(VLOOKUP($A207,'2016'!$B$2:$K$165,10,FALSE),0)</f>
        <v>0</v>
      </c>
      <c r="AX207" s="1700">
        <f>IFERROR(VLOOKUP($A207,'2015'!$B$2:$K$165,3,FALSE),0)</f>
        <v>0</v>
      </c>
      <c r="AY207" s="1695">
        <f>IFERROR(VLOOKUP($A207,'2015'!$B$2:$K$165,4,FALSE),0)</f>
        <v>0</v>
      </c>
      <c r="AZ207" s="1695">
        <f>IFERROR(VLOOKUP($A207,'2015'!$B$2:$K$165,5,FALSE),0)</f>
        <v>0</v>
      </c>
      <c r="BA207" s="1695">
        <f>IFERROR(VLOOKUP($A207,'2015'!$B$2:$K$165,8,FALSE),0)</f>
        <v>0</v>
      </c>
      <c r="BB207" s="1740">
        <f>IFERROR(VLOOKUP($A207,'2015'!$B$2:$K$165,10,FALSE),0)</f>
        <v>0</v>
      </c>
      <c r="BC207" s="1700">
        <f>IFERROR(VLOOKUP($A207,'2014'!$B$2:$K$157,3,FALSE),0)</f>
        <v>0</v>
      </c>
      <c r="BD207" s="1691">
        <f>IFERROR(VLOOKUP($A207,'2014'!$B$2:$K$157,4,FALSE),0)</f>
        <v>0</v>
      </c>
      <c r="BE207" s="1691">
        <f>IFERROR(VLOOKUP($A207,'2014'!$B$2:$K$157,5,FALSE),0)</f>
        <v>0</v>
      </c>
      <c r="BF207" s="1691">
        <f>IFERROR(VLOOKUP($A207,'2014'!$B$2:$K$157,8,FALSE),0)</f>
        <v>0</v>
      </c>
      <c r="BG207" s="1740">
        <f>IFERROR(VLOOKUP($A207,'2014'!$B$2:$K$157,10,FALSE),0)</f>
        <v>0</v>
      </c>
      <c r="BH207" s="1700">
        <f>IFERROR(VLOOKUP($A207,'2013'!$D$4:$I$249,2,FALSE),0)</f>
        <v>0</v>
      </c>
      <c r="BI207" s="1691">
        <f>IFERROR(VLOOKUP($A207,'2013'!$D$4:$I$249,3,FALSE),0)</f>
        <v>0</v>
      </c>
      <c r="BJ207" s="1691">
        <f>IFERROR(VLOOKUP($A207,'2013'!$D$4:$I$249,4,FALSE),0)</f>
        <v>0</v>
      </c>
      <c r="BK207" s="1691">
        <f>IFERROR(VLOOKUP($A207,'2013'!$D$4:$I$249,5,FALSE),0)</f>
        <v>0</v>
      </c>
      <c r="BL207" s="1740">
        <f>IFERROR(VLOOKUP($A207,'2013'!$D$4:$I$249,6,FALSE),0)</f>
        <v>0</v>
      </c>
      <c r="BM207" s="1737">
        <f>IFERROR(VLOOKUP($A207,'2012'!$D$3:$O$172,2,FALSE),0)</f>
        <v>0</v>
      </c>
      <c r="BN207" s="1691">
        <f>IFERROR(VLOOKUP($A207,'2012'!$D$3:$O$172,3,FALSE),0)</f>
        <v>0</v>
      </c>
      <c r="BO207" s="1743">
        <f>IFERROR(VLOOKUP($A207,'2012'!$D$3:$O$172,4,FALSE),0)</f>
        <v>0</v>
      </c>
      <c r="BP207" s="1700">
        <f>IFERROR(VLOOKUP($A207,'2012'!$D$3:$O$172,5,FALSE),0)</f>
        <v>0</v>
      </c>
      <c r="BQ207" s="1691">
        <f>IFERROR(VLOOKUP($A207,'2012'!$D$3:$O$172,6,FALSE),0)</f>
        <v>0</v>
      </c>
      <c r="BR207" s="1691">
        <f>IFERROR(VLOOKUP($A207,'2012'!$D$3:$O$172,7,FALSE),0)</f>
        <v>0</v>
      </c>
      <c r="BS207" s="1691">
        <f>IFERROR(VLOOKUP($A207,'2012'!$D$3:$O$172,8,FALSE),0)</f>
        <v>0</v>
      </c>
      <c r="BT207" s="1740">
        <f>IFERROR(VLOOKUP($A207,'2012'!$D$3:$O$172,9,FALSE),0)</f>
        <v>0</v>
      </c>
      <c r="BX207" s="1700">
        <f>IFERROR(VLOOKUP($A207,'2011'!$D$4:$I$251,2,FALSE),0)</f>
        <v>0</v>
      </c>
      <c r="BY207" s="1691">
        <f>IFERROR(VLOOKUP($A207,'2011'!$D$4:$I$251,3,FALSE),0)</f>
        <v>0</v>
      </c>
      <c r="BZ207" s="1691">
        <f>IFERROR(VLOOKUP($A207,'2011'!$D$4:$I$251,4,FALSE),0)</f>
        <v>0</v>
      </c>
      <c r="CA207" s="1691">
        <f>IFERROR(VLOOKUP($A207,'2011'!$D$4:$I$251,5,FALSE),0)</f>
        <v>0</v>
      </c>
      <c r="CB207" s="1740">
        <f>IFERROR(VLOOKUP($A207,'2011'!$D$4:$I$251,6,FALSE),0)</f>
        <v>0</v>
      </c>
      <c r="CC207" s="1700">
        <f>IFERROR(VLOOKUP($A207,'2010'!$C$3:$H$234,2,FALSE),0)</f>
        <v>0</v>
      </c>
      <c r="CD207" s="1691">
        <f>IFERROR(VLOOKUP($A207,'2010'!$C$3:$H$234,3,FALSE),0)</f>
        <v>0</v>
      </c>
      <c r="CE207" s="1691">
        <f>IFERROR(VLOOKUP($A207,'2010'!$C$3:$H$234,4,FALSE),0)</f>
        <v>0</v>
      </c>
      <c r="CF207" s="1691">
        <f>IFERROR(VLOOKUP($A207,'2010'!$C$3:$H$234,5,FALSE),0)</f>
        <v>0</v>
      </c>
      <c r="CG207" s="1740">
        <f>IFERROR(VLOOKUP($A207,'2010'!$C$3:$H$234,6,FALSE),0)</f>
        <v>0</v>
      </c>
      <c r="CH207" s="1700">
        <f>IFERROR(VLOOKUP($A207,'2009'!$C$3:$H$242,2,FALSE),0)</f>
        <v>0</v>
      </c>
      <c r="CI207" s="1691">
        <f>IFERROR(VLOOKUP($A207,'2009'!$C$3:$H$242,3,FALSE),0)</f>
        <v>0</v>
      </c>
      <c r="CJ207" s="1691">
        <f>IFERROR(VLOOKUP($A207,'2009'!$C$3:$H$242,4,FALSE),0)</f>
        <v>0</v>
      </c>
      <c r="CK207" s="1691">
        <f>IFERROR(VLOOKUP($A207,'2009'!$C$3:$H$242,5,FALSE),0)</f>
        <v>0</v>
      </c>
      <c r="CL207" s="1740">
        <f>IFERROR(VLOOKUP($A207,'2009'!$C$3:$H$242,6,FALSE),0)</f>
        <v>0</v>
      </c>
      <c r="CM207" s="1700">
        <f>IFERROR(VLOOKUP($A207,'2008'!$C$3:$H$229,2,FALSE),0)</f>
        <v>0</v>
      </c>
      <c r="CN207" s="1691">
        <f>IFERROR(VLOOKUP($A207,'2008'!$C$3:$H$229,3,FALSE),0)</f>
        <v>0</v>
      </c>
      <c r="CO207" s="1691">
        <f>IFERROR(VLOOKUP($A207,'2008'!$C$3:$H$229,4,FALSE),0)</f>
        <v>0</v>
      </c>
      <c r="CP207" s="1691">
        <f>IFERROR(VLOOKUP($A207,'2008'!$C$3:$H$229,5,FALSE),0)</f>
        <v>0</v>
      </c>
      <c r="CQ207" s="1740">
        <f>IFERROR(VLOOKUP($A207,'2008'!$C$3:$H$229,6,FALSE),0)</f>
        <v>0</v>
      </c>
      <c r="CR207" s="1700">
        <f>IFERROR(VLOOKUP($A207,'2007'!$C$3:$M$238,7,FALSE),0)</f>
        <v>0</v>
      </c>
      <c r="CS207" s="1691">
        <f>IFERROR(VLOOKUP($A207,'2007'!$C$3:$M$238,8,FALSE),0)</f>
        <v>0</v>
      </c>
      <c r="CT207" s="1691">
        <f>IFERROR(VLOOKUP($A207,'2007'!$C$3:$M$238,9,FALSE),0)</f>
        <v>0</v>
      </c>
      <c r="CU207" s="1691">
        <f>IFERROR(VLOOKUP($A207,'2007'!$C$3:$M$238,10,FALSE),0)</f>
        <v>0</v>
      </c>
      <c r="CV207" s="1740">
        <f>IFERROR(VLOOKUP($A207,'2007'!$C$3:$M$238,11,FALSE),0)</f>
        <v>0</v>
      </c>
      <c r="CW207" s="1700">
        <f>IFERROR(VLOOKUP($A207,'2006'!$A$2:$F$200,2,FALSE),0)</f>
        <v>0</v>
      </c>
      <c r="CX207" s="1691">
        <f>IFERROR(VLOOKUP($A207,'2006'!$A$2:$F$200,4,FALSE),0)</f>
        <v>0</v>
      </c>
      <c r="CY207" s="1691">
        <f>IFERROR(VLOOKUP($A207,'2006'!$A$2:$F$200,5,FALSE),0)</f>
        <v>0</v>
      </c>
      <c r="CZ207" s="1740">
        <f>IFERROR(VLOOKUP($A207,'2006'!$A$2:$F$200,6,FALSE),0)</f>
        <v>0</v>
      </c>
      <c r="DA207" s="1700">
        <f>IFERROR(VLOOKUP($A207,'2005'!$C$3:$M$205,8,FALSE),0)</f>
        <v>0</v>
      </c>
      <c r="DB207" s="1691">
        <f>IFERROR(VLOOKUP($A207,'2005'!$C$3:$M$205,9,FALSE),0)</f>
        <v>0</v>
      </c>
      <c r="DC207" s="1691">
        <f>IFERROR(VLOOKUP($A207,'2005'!$C$3:$M$205,10,FALSE),0)</f>
        <v>0</v>
      </c>
      <c r="DD207" s="1740">
        <f>IFERROR(VLOOKUP($A207,'2005'!$C$3:$M$205,11,FALSE),0)</f>
        <v>0</v>
      </c>
      <c r="DE207" s="1700">
        <f>IFERROR(VLOOKUP($A207,'2004'!$C$3:$M$213,8,FALSE),0)</f>
        <v>57</v>
      </c>
      <c r="DF207" s="1691">
        <f>IFERROR(VLOOKUP($A207,'2004'!$C$3:$M$213,9,FALSE),0)</f>
        <v>31</v>
      </c>
      <c r="DG207" s="1691">
        <f>IFERROR(VLOOKUP($A207,'2004'!$C$3:$M$213,10,FALSE),0)</f>
        <v>2</v>
      </c>
      <c r="DH207" s="1740">
        <f>IFERROR(VLOOKUP($A207,'2004'!$C$3:$M$213,11,FALSE),0)</f>
        <v>0.54385964912280704</v>
      </c>
      <c r="DI207" s="1700">
        <f>IFERROR(VLOOKUP($A207,'2003'!$C$3:$Q$214,12,FALSE),0)</f>
        <v>65</v>
      </c>
      <c r="DJ207" s="1691">
        <f>IFERROR(VLOOKUP($A207,'2003'!$C$3:$Q$214,13,FALSE),0)</f>
        <v>49</v>
      </c>
      <c r="DK207" s="1691">
        <f>IFERROR(VLOOKUP($A207,'2003'!$C$3:$Q$214,14,FALSE),0)</f>
        <v>2</v>
      </c>
      <c r="DL207" s="1740">
        <f>IFERROR(VLOOKUP($A207,'2003'!$C$3:$Q$214,15,FALSE),0)</f>
        <v>0.75384615384615383</v>
      </c>
      <c r="DM207" s="1700">
        <f>IFERROR(VLOOKUP($A207,'2002'!$D$3:$R$214,12,FALSE),0)</f>
        <v>41</v>
      </c>
      <c r="DN207" s="1691">
        <f>IFERROR(VLOOKUP($A207,'2002'!$D$3:$R$214,13,FALSE),0)</f>
        <v>20</v>
      </c>
      <c r="DO207" s="1691">
        <f>IFERROR(VLOOKUP($A207,'2002'!$D$3:$R$214,14,FALSE),0)</f>
        <v>2</v>
      </c>
      <c r="DP207" s="1788">
        <f>IFERROR(VLOOKUP($A207,'2002'!$D$3:$R$214,15,FALSE),0)</f>
        <v>0.48780487804878048</v>
      </c>
      <c r="DQ207" s="1700">
        <f>IFERROR(VLOOKUP($A207,'Pre 2002'!$C$3:$CK$382,84,FALSE),0)</f>
        <v>443</v>
      </c>
      <c r="DR207" s="1695">
        <f>IFERROR(VLOOKUP($A207,'Pre 2002'!$C$3:$CK$382,85,FALSE),0)</f>
        <v>226</v>
      </c>
      <c r="DS207" s="1695">
        <f>IFERROR(VLOOKUP($A207,'Pre 2002'!$C$3:$CK$382,86,FALSE),0)</f>
        <v>9</v>
      </c>
      <c r="DT207" s="1790">
        <f>IFERROR(VLOOKUP($A207,'Pre 2002'!$C$3:$CK$382,87,FALSE),0)</f>
        <v>0.51015801354401802</v>
      </c>
      <c r="DU207" s="1741">
        <f>IFERROR(VLOOKUP(A207,'Pre 2002'!$C$3:$CG$382,83,FALSE),0)</f>
        <v>9</v>
      </c>
      <c r="DY207" s="1731"/>
    </row>
    <row r="208" spans="1:129">
      <c r="A208" s="1778" t="s">
        <v>1214</v>
      </c>
      <c r="B208" s="1562">
        <f t="shared" si="79"/>
        <v>703</v>
      </c>
      <c r="C208" s="1562">
        <f t="shared" si="80"/>
        <v>350</v>
      </c>
      <c r="D208" s="1562">
        <f t="shared" si="81"/>
        <v>15</v>
      </c>
      <c r="E208" s="1563">
        <f t="shared" si="82"/>
        <v>0.49786628733997157</v>
      </c>
      <c r="F208" s="1786">
        <f t="shared" si="83"/>
        <v>16</v>
      </c>
      <c r="G208" s="1595">
        <v>1995</v>
      </c>
      <c r="H208" s="1567">
        <f t="shared" si="84"/>
        <v>15</v>
      </c>
      <c r="I208" s="1734">
        <f t="shared" si="85"/>
        <v>692</v>
      </c>
      <c r="J208" s="1734">
        <f t="shared" si="86"/>
        <v>346</v>
      </c>
      <c r="K208" s="1734">
        <f t="shared" si="87"/>
        <v>15</v>
      </c>
      <c r="L208" s="1806">
        <f t="shared" si="88"/>
        <v>0.5</v>
      </c>
      <c r="M208" s="1751"/>
      <c r="N208" s="1751"/>
      <c r="O208" s="1700">
        <f>IFERROR(VLOOKUP($A208,'2022'!$B$2:$K$174,3,FALSE),0)</f>
        <v>0</v>
      </c>
      <c r="P208" s="1858">
        <f>IFERROR(VLOOKUP($A208,'2022'!$B$2:$K$174,4,FALSE),0)</f>
        <v>0</v>
      </c>
      <c r="Q208" s="1858">
        <f>IFERROR(VLOOKUP($A208,'2022'!$B$2:$K$174,5,FALSE),0)</f>
        <v>0</v>
      </c>
      <c r="R208" s="1858">
        <f>IFERROR(VLOOKUP($A208,'2022'!$B$2:$K$174,8,FALSE),0)</f>
        <v>0</v>
      </c>
      <c r="S208" s="1740">
        <f>IFERROR(VLOOKUP($A208,'2022'!$B$2:$K$174,10,FALSE),0)</f>
        <v>0</v>
      </c>
      <c r="T208" s="1700">
        <f>IFERROR(VLOOKUP($A208,'2021'!$B$2:$K$174,3,FALSE),0)</f>
        <v>0</v>
      </c>
      <c r="U208" s="1843">
        <f>IFERROR(VLOOKUP($A208,'2021'!$B$2:$K$174,4,FALSE),0)</f>
        <v>0</v>
      </c>
      <c r="V208" s="1843">
        <f>IFERROR(VLOOKUP($A208,'2021'!$B$2:$K$174,5,FALSE),0)</f>
        <v>0</v>
      </c>
      <c r="W208" s="1843">
        <f>IFERROR(VLOOKUP($A208,'2021'!$B$2:$K$174,8,FALSE),0)</f>
        <v>0</v>
      </c>
      <c r="X208" s="1740">
        <f>IFERROR(VLOOKUP($A208,'2021'!$B$2:$K$174,10,FALSE),0)</f>
        <v>0</v>
      </c>
      <c r="Y208" s="1700">
        <f>IFERROR(VLOOKUP($A208,'2020'!$B$2:$K$170,3,FALSE),0)</f>
        <v>0</v>
      </c>
      <c r="Z208" s="1829">
        <f>IFERROR(VLOOKUP($A208,'2020'!$B$2:$K$170,4,FALSE),0)</f>
        <v>0</v>
      </c>
      <c r="AA208" s="1829">
        <f>IFERROR(VLOOKUP($A208,'2020'!$B$2:$K$170,5,FALSE),0)</f>
        <v>0</v>
      </c>
      <c r="AB208" s="1829">
        <f>IFERROR(VLOOKUP($A208,'2020'!$B$2:$K$170,8,FALSE),0)</f>
        <v>0</v>
      </c>
      <c r="AC208" s="1740">
        <f>IFERROR(VLOOKUP($A208,'2020'!$B$2:$K$170,10,FALSE),0)</f>
        <v>0</v>
      </c>
      <c r="AD208" s="1700">
        <f>IFERROR(VLOOKUP($A208,'2019'!$B$2:$K$170,3,FALSE),0)</f>
        <v>0</v>
      </c>
      <c r="AE208" s="1823">
        <f>IFERROR(VLOOKUP($A208,'2019'!$B$2:$K$170,4,FALSE),0)</f>
        <v>0</v>
      </c>
      <c r="AF208" s="1823">
        <f>IFERROR(VLOOKUP($A208,'2019'!$B$2:$K$170,5,FALSE),0)</f>
        <v>0</v>
      </c>
      <c r="AG208" s="1823">
        <f>IFERROR(VLOOKUP($A208,'2019'!$B$2:$K$170,8,FALSE),0)</f>
        <v>0</v>
      </c>
      <c r="AH208" s="1740">
        <f>IFERROR(VLOOKUP($A208,'2019'!$B$2:$K$170,10,FALSE),0)</f>
        <v>0</v>
      </c>
      <c r="AI208" s="1700">
        <f>IFERROR(VLOOKUP($A208,'2018'!$B$2:$K$170,3,FALSE),0)</f>
        <v>0</v>
      </c>
      <c r="AJ208" s="1821">
        <f>IFERROR(VLOOKUP($A208,'2018'!$B$2:$K$170,4,FALSE),0)</f>
        <v>0</v>
      </c>
      <c r="AK208" s="1821">
        <f>IFERROR(VLOOKUP($A208,'2018'!$B$2:$K$170,5,FALSE),0)</f>
        <v>0</v>
      </c>
      <c r="AL208" s="1821">
        <f>IFERROR(VLOOKUP($A208,'2018'!$B$2:$K$170,8,FALSE),0)</f>
        <v>0</v>
      </c>
      <c r="AM208" s="1740">
        <f>IFERROR(VLOOKUP($A208,'2018'!$B$2:$K$170,10,FALSE),0)</f>
        <v>0</v>
      </c>
      <c r="AN208" s="1700">
        <f>IFERROR(VLOOKUP($A208,'2017'!$B$2:$J$163,2,FALSE),0)</f>
        <v>0</v>
      </c>
      <c r="AO208" s="1815">
        <f>IFERROR(VLOOKUP($A208,'2017'!$B$2:$J$163,3,FALSE),0)</f>
        <v>0</v>
      </c>
      <c r="AP208" s="1815">
        <f>IFERROR(VLOOKUP($A208,'2017'!$B$2:$J$163,4,FALSE),0)</f>
        <v>0</v>
      </c>
      <c r="AQ208" s="1815">
        <f>IFERROR(VLOOKUP($A208,'2017'!$B$2:$J$163,7,FALSE),0)</f>
        <v>0</v>
      </c>
      <c r="AR208" s="1740">
        <f>IFERROR(VLOOKUP($A208,'2017'!$B$2:$J$163,9,FALSE),0)</f>
        <v>0</v>
      </c>
      <c r="AS208" s="1700">
        <f>IFERROR(VLOOKUP($A208,'2016'!$B$2:$K$165,3,FALSE),0)</f>
        <v>0</v>
      </c>
      <c r="AT208" s="1796">
        <f>IFERROR(VLOOKUP($A208,'2016'!$B$2:$K$165,4,FALSE),0)</f>
        <v>0</v>
      </c>
      <c r="AU208" s="1796">
        <f>IFERROR(VLOOKUP($A208,'2016'!$B$2:$K$165,5,FALSE),0)</f>
        <v>0</v>
      </c>
      <c r="AV208" s="1796">
        <f>IFERROR(VLOOKUP($A208,'2016'!$B$2:$K$165,8,FALSE),0)</f>
        <v>0</v>
      </c>
      <c r="AW208" s="1740">
        <f>IFERROR(VLOOKUP($A208,'2016'!$B$2:$K$165,10,FALSE),0)</f>
        <v>0</v>
      </c>
      <c r="AX208" s="1700">
        <f>IFERROR(VLOOKUP($A208,'2015'!$B$2:$K$165,3,FALSE),0)</f>
        <v>11</v>
      </c>
      <c r="AY208" s="1695">
        <f>IFERROR(VLOOKUP($A208,'2015'!$B$2:$K$165,4,FALSE),0)</f>
        <v>3</v>
      </c>
      <c r="AZ208" s="1695">
        <f>IFERROR(VLOOKUP($A208,'2015'!$B$2:$K$165,5,FALSE),0)</f>
        <v>4</v>
      </c>
      <c r="BA208" s="1695">
        <f>IFERROR(VLOOKUP($A208,'2015'!$B$2:$K$165,8,FALSE),0)</f>
        <v>0</v>
      </c>
      <c r="BB208" s="1740">
        <f>IFERROR(VLOOKUP($A208,'2015'!$B$2:$K$165,10,FALSE),0)</f>
        <v>0.36363636363636365</v>
      </c>
      <c r="BC208" s="1700">
        <f>IFERROR(VLOOKUP($A208,'2014'!$B$2:$K$157,3,FALSE),0)</f>
        <v>0</v>
      </c>
      <c r="BD208" s="1691">
        <f>IFERROR(VLOOKUP($A208,'2014'!$B$2:$K$157,4,FALSE),0)</f>
        <v>0</v>
      </c>
      <c r="BE208" s="1691">
        <f>IFERROR(VLOOKUP($A208,'2014'!$B$2:$K$157,5,FALSE),0)</f>
        <v>0</v>
      </c>
      <c r="BF208" s="1691">
        <f>IFERROR(VLOOKUP($A208,'2014'!$B$2:$K$157,8,FALSE),0)</f>
        <v>0</v>
      </c>
      <c r="BG208" s="1740">
        <f>IFERROR(VLOOKUP($A208,'2014'!$B$2:$K$157,10,FALSE),0)</f>
        <v>0</v>
      </c>
      <c r="BH208" s="1700">
        <f>IFERROR(VLOOKUP($A208,'2013'!$D$4:$I$249,2,FALSE),0)</f>
        <v>0</v>
      </c>
      <c r="BI208" s="1691">
        <f>IFERROR(VLOOKUP($A208,'2013'!$D$4:$I$249,3,FALSE),0)</f>
        <v>0</v>
      </c>
      <c r="BJ208" s="1691">
        <f>IFERROR(VLOOKUP($A208,'2013'!$D$4:$I$249,4,FALSE),0)</f>
        <v>0</v>
      </c>
      <c r="BK208" s="1691">
        <f>IFERROR(VLOOKUP($A208,'2013'!$D$4:$I$249,5,FALSE),0)</f>
        <v>0</v>
      </c>
      <c r="BL208" s="1740">
        <f>IFERROR(VLOOKUP($A208,'2013'!$D$4:$I$249,6,FALSE),0)</f>
        <v>0</v>
      </c>
      <c r="BM208" s="1737">
        <f>IFERROR(VLOOKUP($A208,'2012'!$D$3:$O$172,2,FALSE),0)</f>
        <v>0</v>
      </c>
      <c r="BN208" s="1691">
        <f>IFERROR(VLOOKUP($A208,'2012'!$D$3:$O$172,3,FALSE),0)</f>
        <v>0</v>
      </c>
      <c r="BO208" s="1743">
        <f>IFERROR(VLOOKUP($A208,'2012'!$D$3:$O$172,4,FALSE),0)</f>
        <v>0</v>
      </c>
      <c r="BP208" s="1700">
        <f>IFERROR(VLOOKUP($A208,'2012'!$D$3:$O$172,5,FALSE),0)</f>
        <v>0</v>
      </c>
      <c r="BQ208" s="1691">
        <f>IFERROR(VLOOKUP($A208,'2012'!$D$3:$O$172,6,FALSE),0)</f>
        <v>0</v>
      </c>
      <c r="BR208" s="1691">
        <f>IFERROR(VLOOKUP($A208,'2012'!$D$3:$O$172,7,FALSE),0)</f>
        <v>0</v>
      </c>
      <c r="BS208" s="1691">
        <f>IFERROR(VLOOKUP($A208,'2012'!$D$3:$O$172,8,FALSE),0)</f>
        <v>0</v>
      </c>
      <c r="BT208" s="1740">
        <f>IFERROR(VLOOKUP($A208,'2012'!$D$3:$O$172,9,FALSE),0)</f>
        <v>0</v>
      </c>
      <c r="BX208" s="1700">
        <f>IFERROR(VLOOKUP($A208,'2011'!$D$4:$I$251,2,FALSE),0)</f>
        <v>0</v>
      </c>
      <c r="BY208" s="1691">
        <f>IFERROR(VLOOKUP($A208,'2011'!$D$4:$I$251,3,FALSE),0)</f>
        <v>0</v>
      </c>
      <c r="BZ208" s="1691">
        <f>IFERROR(VLOOKUP($A208,'2011'!$D$4:$I$251,4,FALSE),0)</f>
        <v>0</v>
      </c>
      <c r="CA208" s="1691">
        <f>IFERROR(VLOOKUP($A208,'2011'!$D$4:$I$251,5,FALSE),0)</f>
        <v>0</v>
      </c>
      <c r="CB208" s="1740">
        <f>IFERROR(VLOOKUP($A208,'2011'!$D$4:$I$251,6,FALSE),0)</f>
        <v>0</v>
      </c>
      <c r="CC208" s="1700">
        <f>IFERROR(VLOOKUP($A208,'2010'!$C$3:$H$234,2,FALSE),0)</f>
        <v>0</v>
      </c>
      <c r="CD208" s="1691">
        <f>IFERROR(VLOOKUP($A208,'2010'!$C$3:$H$234,3,FALSE),0)</f>
        <v>0</v>
      </c>
      <c r="CE208" s="1691">
        <f>IFERROR(VLOOKUP($A208,'2010'!$C$3:$H$234,4,FALSE),0)</f>
        <v>0</v>
      </c>
      <c r="CF208" s="1691">
        <f>IFERROR(VLOOKUP($A208,'2010'!$C$3:$H$234,5,FALSE),0)</f>
        <v>0</v>
      </c>
      <c r="CG208" s="1740">
        <f>IFERROR(VLOOKUP($A208,'2010'!$C$3:$H$234,6,FALSE),0)</f>
        <v>0</v>
      </c>
      <c r="CH208" s="1700">
        <f>IFERROR(VLOOKUP($A208,'2009'!$C$3:$H$242,2,FALSE),0)</f>
        <v>0</v>
      </c>
      <c r="CI208" s="1691">
        <f>IFERROR(VLOOKUP($A208,'2009'!$C$3:$H$242,3,FALSE),0)</f>
        <v>0</v>
      </c>
      <c r="CJ208" s="1691">
        <f>IFERROR(VLOOKUP($A208,'2009'!$C$3:$H$242,4,FALSE),0)</f>
        <v>0</v>
      </c>
      <c r="CK208" s="1691">
        <f>IFERROR(VLOOKUP($A208,'2009'!$C$3:$H$242,5,FALSE),0)</f>
        <v>0</v>
      </c>
      <c r="CL208" s="1740">
        <f>IFERROR(VLOOKUP($A208,'2009'!$C$3:$H$242,6,FALSE),0)</f>
        <v>0</v>
      </c>
      <c r="CM208" s="1700">
        <f>IFERROR(VLOOKUP($A208,'2008'!$C$3:$H$229,2,FALSE),0)</f>
        <v>27</v>
      </c>
      <c r="CN208" s="1691">
        <f>IFERROR(VLOOKUP($A208,'2008'!$C$3:$H$229,3,FALSE),0)</f>
        <v>12</v>
      </c>
      <c r="CO208" s="1691">
        <f>IFERROR(VLOOKUP($A208,'2008'!$C$3:$H$229,4,FALSE),0)</f>
        <v>15</v>
      </c>
      <c r="CP208" s="1691">
        <f>IFERROR(VLOOKUP($A208,'2008'!$C$3:$H$229,5,FALSE),0)</f>
        <v>1</v>
      </c>
      <c r="CQ208" s="1740">
        <f>IFERROR(VLOOKUP($A208,'2008'!$C$3:$H$229,6,FALSE),0)</f>
        <v>0.55555555555555558</v>
      </c>
      <c r="CR208" s="1700">
        <f>IFERROR(VLOOKUP($A208,'2007'!$C$3:$M$238,7,FALSE),0)</f>
        <v>48</v>
      </c>
      <c r="CS208" s="1691">
        <f>IFERROR(VLOOKUP($A208,'2007'!$C$3:$M$238,8,FALSE),0)</f>
        <v>16</v>
      </c>
      <c r="CT208" s="1691">
        <f>IFERROR(VLOOKUP($A208,'2007'!$C$3:$M$238,9,FALSE),0)</f>
        <v>26</v>
      </c>
      <c r="CU208" s="1691">
        <f>IFERROR(VLOOKUP($A208,'2007'!$C$3:$M$238,10,FALSE),0)</f>
        <v>0</v>
      </c>
      <c r="CV208" s="1740">
        <f>IFERROR(VLOOKUP($A208,'2007'!$C$3:$M$238,11,FALSE),0)</f>
        <v>0.54166666666666663</v>
      </c>
      <c r="CW208" s="1700">
        <f>IFERROR(VLOOKUP($A208,'2006'!$A$2:$F$200,2,FALSE),0)</f>
        <v>42</v>
      </c>
      <c r="CX208" s="1691">
        <f>IFERROR(VLOOKUP($A208,'2006'!$A$2:$F$200,4,FALSE),0)</f>
        <v>20</v>
      </c>
      <c r="CY208" s="1691">
        <f>IFERROR(VLOOKUP($A208,'2006'!$A$2:$F$200,5,FALSE),0)</f>
        <v>0</v>
      </c>
      <c r="CZ208" s="1740">
        <f>IFERROR(VLOOKUP($A208,'2006'!$A$2:$F$200,6,FALSE),0)</f>
        <v>0.47619047619047616</v>
      </c>
      <c r="DA208" s="1700">
        <f>IFERROR(VLOOKUP($A208,'2005'!$C$3:$M$205,8,FALSE),0)</f>
        <v>51</v>
      </c>
      <c r="DB208" s="1691">
        <f>IFERROR(VLOOKUP($A208,'2005'!$C$3:$M$205,9,FALSE),0)</f>
        <v>19</v>
      </c>
      <c r="DC208" s="1691">
        <f>IFERROR(VLOOKUP($A208,'2005'!$C$3:$M$205,10,FALSE),0)</f>
        <v>1</v>
      </c>
      <c r="DD208" s="1740">
        <f>IFERROR(VLOOKUP($A208,'2005'!$C$3:$M$205,11,FALSE),0)</f>
        <v>0.37254901960784315</v>
      </c>
      <c r="DE208" s="1700">
        <f>IFERROR(VLOOKUP($A208,'2004'!$C$3:$M$213,8,FALSE),0)</f>
        <v>40</v>
      </c>
      <c r="DF208" s="1691">
        <f>IFERROR(VLOOKUP($A208,'2004'!$C$3:$M$213,9,FALSE),0)</f>
        <v>18</v>
      </c>
      <c r="DG208" s="1691">
        <f>IFERROR(VLOOKUP($A208,'2004'!$C$3:$M$213,10,FALSE),0)</f>
        <v>2</v>
      </c>
      <c r="DH208" s="1740">
        <f>IFERROR(VLOOKUP($A208,'2004'!$C$3:$M$213,11,FALSE),0)</f>
        <v>0.45</v>
      </c>
      <c r="DI208" s="1700">
        <f>IFERROR(VLOOKUP($A208,'2003'!$C$3:$Q$214,12,FALSE),0)</f>
        <v>39</v>
      </c>
      <c r="DJ208" s="1691">
        <f>IFERROR(VLOOKUP($A208,'2003'!$C$3:$Q$214,13,FALSE),0)</f>
        <v>17</v>
      </c>
      <c r="DK208" s="1691">
        <f>IFERROR(VLOOKUP($A208,'2003'!$C$3:$Q$214,14,FALSE),0)</f>
        <v>0</v>
      </c>
      <c r="DL208" s="1740">
        <f>IFERROR(VLOOKUP($A208,'2003'!$C$3:$Q$214,15,FALSE),0)</f>
        <v>0.4358974358974359</v>
      </c>
      <c r="DM208" s="1700">
        <f>IFERROR(VLOOKUP($A208,'2002'!$D$3:$R$214,12,FALSE),0)</f>
        <v>50</v>
      </c>
      <c r="DN208" s="1691">
        <f>IFERROR(VLOOKUP($A208,'2002'!$D$3:$R$214,13,FALSE),0)</f>
        <v>25</v>
      </c>
      <c r="DO208" s="1691">
        <f>IFERROR(VLOOKUP($A208,'2002'!$D$3:$R$214,14,FALSE),0)</f>
        <v>0</v>
      </c>
      <c r="DP208" s="1788">
        <f>IFERROR(VLOOKUP($A208,'2002'!$D$3:$R$214,15,FALSE),0)</f>
        <v>0.5</v>
      </c>
      <c r="DQ208" s="1700">
        <f>IFERROR(VLOOKUP($A208,'Pre 2002'!$C$3:$CK$382,84,FALSE),0)</f>
        <v>395</v>
      </c>
      <c r="DR208" s="1695">
        <f>IFERROR(VLOOKUP($A208,'Pre 2002'!$C$3:$CK$382,85,FALSE),0)</f>
        <v>206</v>
      </c>
      <c r="DS208" s="1695">
        <f>IFERROR(VLOOKUP($A208,'Pre 2002'!$C$3:$CK$382,86,FALSE),0)</f>
        <v>11</v>
      </c>
      <c r="DT208" s="1790">
        <f>IFERROR(VLOOKUP($A208,'Pre 2002'!$C$3:$CK$382,87,FALSE),0)</f>
        <v>0.52151898734177216</v>
      </c>
      <c r="DU208" s="1741">
        <f>IFERROR(VLOOKUP(A208,'Pre 2002'!$C$3:$CG$382,83,FALSE),0)</f>
        <v>8</v>
      </c>
      <c r="DY208" s="1731"/>
    </row>
    <row r="209" spans="1:129">
      <c r="A209" s="1778" t="s">
        <v>1158</v>
      </c>
      <c r="B209" s="1562">
        <f t="shared" si="79"/>
        <v>556</v>
      </c>
      <c r="C209" s="1562">
        <f t="shared" si="80"/>
        <v>262</v>
      </c>
      <c r="D209" s="1562">
        <f t="shared" si="81"/>
        <v>15</v>
      </c>
      <c r="E209" s="1563">
        <f t="shared" si="82"/>
        <v>0.47122302158273383</v>
      </c>
      <c r="F209" s="1786">
        <f t="shared" si="83"/>
        <v>11</v>
      </c>
      <c r="G209" s="1595">
        <v>1996</v>
      </c>
      <c r="H209" s="1567">
        <f t="shared" si="84"/>
        <v>11</v>
      </c>
      <c r="I209" s="1734">
        <f t="shared" si="85"/>
        <v>556</v>
      </c>
      <c r="J209" s="1734">
        <f t="shared" si="86"/>
        <v>262</v>
      </c>
      <c r="K209" s="1734">
        <f t="shared" si="87"/>
        <v>15</v>
      </c>
      <c r="L209" s="1806">
        <f t="shared" si="88"/>
        <v>0.47122302158273383</v>
      </c>
      <c r="O209" s="1700">
        <f>IFERROR(VLOOKUP($A209,'2022'!$B$2:$K$174,3,FALSE),0)</f>
        <v>0</v>
      </c>
      <c r="P209" s="1858">
        <f>IFERROR(VLOOKUP($A209,'2022'!$B$2:$K$174,4,FALSE),0)</f>
        <v>0</v>
      </c>
      <c r="Q209" s="1858">
        <f>IFERROR(VLOOKUP($A209,'2022'!$B$2:$K$174,5,FALSE),0)</f>
        <v>0</v>
      </c>
      <c r="R209" s="1858">
        <f>IFERROR(VLOOKUP($A209,'2022'!$B$2:$K$174,8,FALSE),0)</f>
        <v>0</v>
      </c>
      <c r="S209" s="1740">
        <f>IFERROR(VLOOKUP($A209,'2022'!$B$2:$K$174,10,FALSE),0)</f>
        <v>0</v>
      </c>
      <c r="T209" s="1700">
        <f>IFERROR(VLOOKUP($A209,'2021'!$B$2:$K$174,3,FALSE),0)</f>
        <v>0</v>
      </c>
      <c r="U209" s="1843">
        <f>IFERROR(VLOOKUP($A209,'2021'!$B$2:$K$174,4,FALSE),0)</f>
        <v>0</v>
      </c>
      <c r="V209" s="1843">
        <f>IFERROR(VLOOKUP($A209,'2021'!$B$2:$K$174,5,FALSE),0)</f>
        <v>0</v>
      </c>
      <c r="W209" s="1843">
        <f>IFERROR(VLOOKUP($A209,'2021'!$B$2:$K$174,8,FALSE),0)</f>
        <v>0</v>
      </c>
      <c r="X209" s="1740">
        <f>IFERROR(VLOOKUP($A209,'2021'!$B$2:$K$174,10,FALSE),0)</f>
        <v>0</v>
      </c>
      <c r="Y209" s="1700">
        <f>IFERROR(VLOOKUP($A209,'2020'!$B$2:$K$170,3,FALSE),0)</f>
        <v>0</v>
      </c>
      <c r="Z209" s="1829">
        <f>IFERROR(VLOOKUP($A209,'2020'!$B$2:$K$170,4,FALSE),0)</f>
        <v>0</v>
      </c>
      <c r="AA209" s="1829">
        <f>IFERROR(VLOOKUP($A209,'2020'!$B$2:$K$170,5,FALSE),0)</f>
        <v>0</v>
      </c>
      <c r="AB209" s="1829">
        <f>IFERROR(VLOOKUP($A209,'2020'!$B$2:$K$170,8,FALSE),0)</f>
        <v>0</v>
      </c>
      <c r="AC209" s="1740">
        <f>IFERROR(VLOOKUP($A209,'2020'!$B$2:$K$170,10,FALSE),0)</f>
        <v>0</v>
      </c>
      <c r="AD209" s="1700">
        <f>IFERROR(VLOOKUP($A209,'2019'!$B$2:$K$170,3,FALSE),0)</f>
        <v>0</v>
      </c>
      <c r="AE209" s="1823">
        <f>IFERROR(VLOOKUP($A209,'2019'!$B$2:$K$170,4,FALSE),0)</f>
        <v>0</v>
      </c>
      <c r="AF209" s="1823">
        <f>IFERROR(VLOOKUP($A209,'2019'!$B$2:$K$170,5,FALSE),0)</f>
        <v>0</v>
      </c>
      <c r="AG209" s="1823">
        <f>IFERROR(VLOOKUP($A209,'2019'!$B$2:$K$170,8,FALSE),0)</f>
        <v>0</v>
      </c>
      <c r="AH209" s="1740">
        <f>IFERROR(VLOOKUP($A209,'2019'!$B$2:$K$170,10,FALSE),0)</f>
        <v>0</v>
      </c>
      <c r="AI209" s="1700">
        <f>IFERROR(VLOOKUP($A209,'2018'!$B$2:$K$170,3,FALSE),0)</f>
        <v>0</v>
      </c>
      <c r="AJ209" s="1821">
        <f>IFERROR(VLOOKUP($A209,'2018'!$B$2:$K$170,4,FALSE),0)</f>
        <v>0</v>
      </c>
      <c r="AK209" s="1821">
        <f>IFERROR(VLOOKUP($A209,'2018'!$B$2:$K$170,5,FALSE),0)</f>
        <v>0</v>
      </c>
      <c r="AL209" s="1821">
        <f>IFERROR(VLOOKUP($A209,'2018'!$B$2:$K$170,8,FALSE),0)</f>
        <v>0</v>
      </c>
      <c r="AM209" s="1740">
        <f>IFERROR(VLOOKUP($A209,'2018'!$B$2:$K$170,10,FALSE),0)</f>
        <v>0</v>
      </c>
      <c r="AN209" s="1700">
        <f>IFERROR(VLOOKUP($A209,'2017'!$B$2:$J$163,2,FALSE),0)</f>
        <v>0</v>
      </c>
      <c r="AO209" s="1815">
        <f>IFERROR(VLOOKUP($A209,'2017'!$B$2:$J$163,3,FALSE),0)</f>
        <v>0</v>
      </c>
      <c r="AP209" s="1815">
        <f>IFERROR(VLOOKUP($A209,'2017'!$B$2:$J$163,4,FALSE),0)</f>
        <v>0</v>
      </c>
      <c r="AQ209" s="1815">
        <f>IFERROR(VLOOKUP($A209,'2017'!$B$2:$J$163,7,FALSE),0)</f>
        <v>0</v>
      </c>
      <c r="AR209" s="1740">
        <f>IFERROR(VLOOKUP($A209,'2017'!$B$2:$J$163,9,FALSE),0)</f>
        <v>0</v>
      </c>
      <c r="AS209" s="1700">
        <f>IFERROR(VLOOKUP($A209,'2016'!$B$2:$K$165,3,FALSE),0)</f>
        <v>0</v>
      </c>
      <c r="AT209" s="1796">
        <f>IFERROR(VLOOKUP($A209,'2016'!$B$2:$K$165,4,FALSE),0)</f>
        <v>0</v>
      </c>
      <c r="AU209" s="1796">
        <f>IFERROR(VLOOKUP($A209,'2016'!$B$2:$K$165,5,FALSE),0)</f>
        <v>0</v>
      </c>
      <c r="AV209" s="1796">
        <f>IFERROR(VLOOKUP($A209,'2016'!$B$2:$K$165,8,FALSE),0)</f>
        <v>0</v>
      </c>
      <c r="AW209" s="1740">
        <f>IFERROR(VLOOKUP($A209,'2016'!$B$2:$K$165,10,FALSE),0)</f>
        <v>0</v>
      </c>
      <c r="AX209" s="1700">
        <f>IFERROR(VLOOKUP($A209,'2015'!$B$2:$K$165,3,FALSE),0)</f>
        <v>0</v>
      </c>
      <c r="AY209" s="1695">
        <f>IFERROR(VLOOKUP($A209,'2015'!$B$2:$K$165,4,FALSE),0)</f>
        <v>0</v>
      </c>
      <c r="AZ209" s="1695">
        <f>IFERROR(VLOOKUP($A209,'2015'!$B$2:$K$165,5,FALSE),0)</f>
        <v>0</v>
      </c>
      <c r="BA209" s="1695">
        <f>IFERROR(VLOOKUP($A209,'2015'!$B$2:$K$165,8,FALSE),0)</f>
        <v>0</v>
      </c>
      <c r="BB209" s="1740">
        <f>IFERROR(VLOOKUP($A209,'2015'!$B$2:$K$165,10,FALSE),0)</f>
        <v>0</v>
      </c>
      <c r="BC209" s="1700">
        <f>IFERROR(VLOOKUP($A209,'2014'!$B$2:$K$157,3,FALSE),0)</f>
        <v>0</v>
      </c>
      <c r="BD209" s="1691">
        <f>IFERROR(VLOOKUP($A209,'2014'!$B$2:$K$157,4,FALSE),0)</f>
        <v>0</v>
      </c>
      <c r="BE209" s="1691">
        <f>IFERROR(VLOOKUP($A209,'2014'!$B$2:$K$157,5,FALSE),0)</f>
        <v>0</v>
      </c>
      <c r="BF209" s="1691">
        <f>IFERROR(VLOOKUP($A209,'2014'!$B$2:$K$157,8,FALSE),0)</f>
        <v>0</v>
      </c>
      <c r="BG209" s="1740">
        <f>IFERROR(VLOOKUP($A209,'2014'!$B$2:$K$157,10,FALSE),0)</f>
        <v>0</v>
      </c>
      <c r="BH209" s="1700">
        <f>IFERROR(VLOOKUP($A209,'2013'!$D$4:$I$249,2,FALSE),0)</f>
        <v>54</v>
      </c>
      <c r="BI209" s="1691">
        <f>IFERROR(VLOOKUP($A209,'2013'!$D$4:$I$249,3,FALSE),0)</f>
        <v>12</v>
      </c>
      <c r="BJ209" s="1691">
        <f>IFERROR(VLOOKUP($A209,'2013'!$D$4:$I$249,4,FALSE),0)</f>
        <v>24</v>
      </c>
      <c r="BK209" s="1691">
        <f>IFERROR(VLOOKUP($A209,'2013'!$D$4:$I$249,5,FALSE),0)</f>
        <v>0</v>
      </c>
      <c r="BL209" s="1740">
        <f>IFERROR(VLOOKUP($A209,'2013'!$D$4:$I$249,6,FALSE),0)</f>
        <v>0.44444444444444442</v>
      </c>
      <c r="BM209" s="1737">
        <f>IFERROR(VLOOKUP($A209,'2012'!$D$3:$O$172,2,FALSE),0)</f>
        <v>502</v>
      </c>
      <c r="BN209" s="1691">
        <f>IFERROR(VLOOKUP($A209,'2012'!$D$3:$O$172,3,FALSE),0)</f>
        <v>238</v>
      </c>
      <c r="BO209" s="1743">
        <f>IFERROR(VLOOKUP($A209,'2012'!$D$3:$O$172,4,FALSE),0)</f>
        <v>15</v>
      </c>
      <c r="BP209" s="1700">
        <f>IFERROR(VLOOKUP($A209,'2012'!$D$3:$O$172,5,FALSE),0)</f>
        <v>45</v>
      </c>
      <c r="BQ209" s="1691">
        <f>IFERROR(VLOOKUP($A209,'2012'!$D$3:$O$172,6,FALSE),0)</f>
        <v>12</v>
      </c>
      <c r="BR209" s="1691">
        <f>IFERROR(VLOOKUP($A209,'2012'!$D$3:$O$172,7,FALSE),0)</f>
        <v>19</v>
      </c>
      <c r="BS209" s="1691">
        <f>IFERROR(VLOOKUP($A209,'2012'!$D$3:$O$172,8,FALSE),0)</f>
        <v>0</v>
      </c>
      <c r="BT209" s="1740">
        <f>IFERROR(VLOOKUP($A209,'2012'!$D$3:$O$172,9,FALSE),0)</f>
        <v>0.42222222222222222</v>
      </c>
      <c r="BU209" s="1737">
        <f>IFERROR(VLOOKUP($A209,'2012'!$D$3:$O$172,10,FALSE),0)</f>
        <v>457</v>
      </c>
      <c r="BV209" s="1691">
        <f>IFERROR(VLOOKUP($A209,'2012'!$D$3:$O$172,11,FALSE),0)</f>
        <v>219</v>
      </c>
      <c r="BW209" s="1743">
        <f>IFERROR(VLOOKUP($A209,'2012'!$D$3:$O$172,12,FALSE),0)</f>
        <v>15</v>
      </c>
      <c r="BX209" s="1700">
        <f>IFERROR(VLOOKUP($A209,'2011'!$D$4:$I$251,2,FALSE),0)</f>
        <v>0</v>
      </c>
      <c r="BY209" s="1691">
        <f>IFERROR(VLOOKUP($A209,'2011'!$D$4:$I$251,3,FALSE),0)</f>
        <v>0</v>
      </c>
      <c r="BZ209" s="1691">
        <f>IFERROR(VLOOKUP($A209,'2011'!$D$4:$I$251,4,FALSE),0)</f>
        <v>0</v>
      </c>
      <c r="CA209" s="1691">
        <f>IFERROR(VLOOKUP($A209,'2011'!$D$4:$I$251,5,FALSE),0)</f>
        <v>0</v>
      </c>
      <c r="CB209" s="1740">
        <f>IFERROR(VLOOKUP($A209,'2011'!$D$4:$I$251,6,FALSE),0)</f>
        <v>0</v>
      </c>
      <c r="CC209" s="1700">
        <f>IFERROR(VLOOKUP($A209,'2010'!$C$3:$H$234,2,FALSE),0)</f>
        <v>0</v>
      </c>
      <c r="CD209" s="1691">
        <f>IFERROR(VLOOKUP($A209,'2010'!$C$3:$H$234,3,FALSE),0)</f>
        <v>0</v>
      </c>
      <c r="CE209" s="1691">
        <f>IFERROR(VLOOKUP($A209,'2010'!$C$3:$H$234,4,FALSE),0)</f>
        <v>0</v>
      </c>
      <c r="CF209" s="1691">
        <f>IFERROR(VLOOKUP($A209,'2010'!$C$3:$H$234,5,FALSE),0)</f>
        <v>0</v>
      </c>
      <c r="CG209" s="1740">
        <f>IFERROR(VLOOKUP($A209,'2010'!$C$3:$H$234,6,FALSE),0)</f>
        <v>0</v>
      </c>
      <c r="CH209" s="1700">
        <f>IFERROR(VLOOKUP($A209,'2009'!$C$3:$H$242,2,FALSE),0)</f>
        <v>0</v>
      </c>
      <c r="CI209" s="1691">
        <f>IFERROR(VLOOKUP($A209,'2009'!$C$3:$H$242,3,FALSE),0)</f>
        <v>0</v>
      </c>
      <c r="CJ209" s="1691">
        <f>IFERROR(VLOOKUP($A209,'2009'!$C$3:$H$242,4,FALSE),0)</f>
        <v>0</v>
      </c>
      <c r="CK209" s="1691">
        <f>IFERROR(VLOOKUP($A209,'2009'!$C$3:$H$242,5,FALSE),0)</f>
        <v>0</v>
      </c>
      <c r="CL209" s="1740">
        <f>IFERROR(VLOOKUP($A209,'2009'!$C$3:$H$242,6,FALSE),0)</f>
        <v>0</v>
      </c>
      <c r="CM209" s="1700">
        <f>IFERROR(VLOOKUP($A209,'2008'!$C$3:$H$229,2,FALSE),0)</f>
        <v>0</v>
      </c>
      <c r="CN209" s="1691">
        <f>IFERROR(VLOOKUP($A209,'2008'!$C$3:$H$229,3,FALSE),0)</f>
        <v>0</v>
      </c>
      <c r="CO209" s="1691">
        <f>IFERROR(VLOOKUP($A209,'2008'!$C$3:$H$229,4,FALSE),0)</f>
        <v>0</v>
      </c>
      <c r="CP209" s="1691">
        <f>IFERROR(VLOOKUP($A209,'2008'!$C$3:$H$229,5,FALSE),0)</f>
        <v>0</v>
      </c>
      <c r="CQ209" s="1740">
        <f>IFERROR(VLOOKUP($A209,'2008'!$C$3:$H$229,6,FALSE),0)</f>
        <v>0</v>
      </c>
      <c r="CR209" s="1700">
        <f>IFERROR(VLOOKUP($A209,'2007'!$C$3:$M$238,7,FALSE),0)</f>
        <v>0</v>
      </c>
      <c r="CS209" s="1691">
        <f>IFERROR(VLOOKUP($A209,'2007'!$C$3:$M$238,8,FALSE),0)</f>
        <v>0</v>
      </c>
      <c r="CT209" s="1691">
        <f>IFERROR(VLOOKUP($A209,'2007'!$C$3:$M$238,9,FALSE),0)</f>
        <v>0</v>
      </c>
      <c r="CU209" s="1691">
        <f>IFERROR(VLOOKUP($A209,'2007'!$C$3:$M$238,10,FALSE),0)</f>
        <v>0</v>
      </c>
      <c r="CV209" s="1740">
        <f>IFERROR(VLOOKUP($A209,'2007'!$C$3:$M$238,11,FALSE),0)</f>
        <v>0</v>
      </c>
      <c r="CW209" s="1700">
        <f>IFERROR(VLOOKUP($A209,'2006'!$A$2:$F$200,2,FALSE),0)</f>
        <v>17</v>
      </c>
      <c r="CX209" s="1691">
        <f>IFERROR(VLOOKUP($A209,'2006'!$A$2:$F$200,4,FALSE),0)</f>
        <v>6</v>
      </c>
      <c r="CY209" s="1691">
        <f>IFERROR(VLOOKUP($A209,'2006'!$A$2:$F$200,5,FALSE),0)</f>
        <v>0</v>
      </c>
      <c r="CZ209" s="1740">
        <f>IFERROR(VLOOKUP($A209,'2006'!$A$2:$F$200,6,FALSE),0)</f>
        <v>0.35294117647058826</v>
      </c>
      <c r="DA209" s="1700">
        <f>IFERROR(VLOOKUP($A209,'2005'!$C$3:$M$205,8,FALSE),0)</f>
        <v>69</v>
      </c>
      <c r="DB209" s="1691">
        <f>IFERROR(VLOOKUP($A209,'2005'!$C$3:$M$205,9,FALSE),0)</f>
        <v>38</v>
      </c>
      <c r="DC209" s="1691">
        <f>IFERROR(VLOOKUP($A209,'2005'!$C$3:$M$205,10,FALSE),0)</f>
        <v>3</v>
      </c>
      <c r="DD209" s="1740">
        <f>IFERROR(VLOOKUP($A209,'2005'!$C$3:$M$205,11,FALSE),0)</f>
        <v>0.55072463768115942</v>
      </c>
      <c r="DE209" s="1700">
        <f>IFERROR(VLOOKUP($A209,'2004'!$C$3:$M$213,8,FALSE),0)</f>
        <v>0</v>
      </c>
      <c r="DF209" s="1691">
        <f>IFERROR(VLOOKUP($A209,'2004'!$C$3:$M$213,9,FALSE),0)</f>
        <v>0</v>
      </c>
      <c r="DG209" s="1691">
        <f>IFERROR(VLOOKUP($A209,'2004'!$C$3:$M$213,10,FALSE),0)</f>
        <v>0</v>
      </c>
      <c r="DH209" s="1740">
        <f>IFERROR(VLOOKUP($A209,'2004'!$C$3:$M$213,11,FALSE),0)</f>
        <v>0</v>
      </c>
      <c r="DI209" s="1700">
        <f>IFERROR(VLOOKUP($A209,'2003'!$C$3:$Q$214,12,FALSE),0)</f>
        <v>0</v>
      </c>
      <c r="DJ209" s="1691">
        <f>IFERROR(VLOOKUP($A209,'2003'!$C$3:$Q$214,13,FALSE),0)</f>
        <v>0</v>
      </c>
      <c r="DK209" s="1691">
        <f>IFERROR(VLOOKUP($A209,'2003'!$C$3:$Q$214,14,FALSE),0)</f>
        <v>0</v>
      </c>
      <c r="DL209" s="1740">
        <f>IFERROR(VLOOKUP($A209,'2003'!$C$3:$Q$214,15,FALSE),0)</f>
        <v>0</v>
      </c>
      <c r="DM209" s="1700">
        <f>IFERROR(VLOOKUP($A209,'2002'!$D$3:$R$214,12,FALSE),0)</f>
        <v>54</v>
      </c>
      <c r="DN209" s="1691">
        <f>IFERROR(VLOOKUP($A209,'2002'!$D$3:$R$214,13,FALSE),0)</f>
        <v>22</v>
      </c>
      <c r="DO209" s="1691">
        <f>IFERROR(VLOOKUP($A209,'2002'!$D$3:$R$214,14,FALSE),0)</f>
        <v>1</v>
      </c>
      <c r="DP209" s="1788">
        <f>IFERROR(VLOOKUP($A209,'2002'!$D$3:$R$214,15,FALSE),0)</f>
        <v>0.40740740740740738</v>
      </c>
      <c r="DQ209" s="1700">
        <f>IFERROR(VLOOKUP($A209,'Pre 2002'!$C$3:$CK$382,84,FALSE),0)</f>
        <v>317</v>
      </c>
      <c r="DR209" s="1695">
        <f>IFERROR(VLOOKUP($A209,'Pre 2002'!$C$3:$CK$382,85,FALSE),0)</f>
        <v>153</v>
      </c>
      <c r="DS209" s="1695">
        <f>IFERROR(VLOOKUP($A209,'Pre 2002'!$C$3:$CK$382,86,FALSE),0)</f>
        <v>11</v>
      </c>
      <c r="DT209" s="1790">
        <f>IFERROR(VLOOKUP($A209,'Pre 2002'!$C$3:$CK$382,87,FALSE),0)</f>
        <v>0.48264984227129337</v>
      </c>
      <c r="DU209" s="1741">
        <f>IFERROR(VLOOKUP(A209,'Pre 2002'!$C$3:$CG$382,83,FALSE),0)</f>
        <v>6</v>
      </c>
      <c r="DY209" s="1731"/>
    </row>
    <row r="210" spans="1:129">
      <c r="A210" s="1778" t="s">
        <v>1913</v>
      </c>
      <c r="B210" s="1562">
        <f t="shared" si="79"/>
        <v>106</v>
      </c>
      <c r="C210" s="1562">
        <f t="shared" si="80"/>
        <v>78</v>
      </c>
      <c r="D210" s="1562">
        <f t="shared" si="81"/>
        <v>14</v>
      </c>
      <c r="E210" s="1563">
        <f t="shared" si="82"/>
        <v>0.73584905660377353</v>
      </c>
      <c r="F210" s="1786">
        <f t="shared" si="83"/>
        <v>3</v>
      </c>
      <c r="G210" s="1595" t="s">
        <v>2159</v>
      </c>
      <c r="H210" s="1567">
        <f t="shared" si="84"/>
        <v>3</v>
      </c>
      <c r="I210" s="1734">
        <f t="shared" si="85"/>
        <v>106</v>
      </c>
      <c r="J210" s="1734">
        <f t="shared" si="86"/>
        <v>78</v>
      </c>
      <c r="K210" s="1734">
        <f t="shared" si="87"/>
        <v>14</v>
      </c>
      <c r="L210" s="1806">
        <f t="shared" si="88"/>
        <v>0.73584905660377353</v>
      </c>
      <c r="M210" s="1751"/>
      <c r="N210" s="1751"/>
      <c r="O210" s="1700">
        <f>IFERROR(VLOOKUP($A210,'2022'!$B$2:$K$174,3,FALSE),0)</f>
        <v>0</v>
      </c>
      <c r="P210" s="1858">
        <f>IFERROR(VLOOKUP($A210,'2022'!$B$2:$K$174,4,FALSE),0)</f>
        <v>0</v>
      </c>
      <c r="Q210" s="1858">
        <f>IFERROR(VLOOKUP($A210,'2022'!$B$2:$K$174,5,FALSE),0)</f>
        <v>0</v>
      </c>
      <c r="R210" s="1858">
        <f>IFERROR(VLOOKUP($A210,'2022'!$B$2:$K$174,8,FALSE),0)</f>
        <v>0</v>
      </c>
      <c r="S210" s="1740">
        <f>IFERROR(VLOOKUP($A210,'2022'!$B$2:$K$174,10,FALSE),0)</f>
        <v>0</v>
      </c>
      <c r="T210" s="1700">
        <f>IFERROR(VLOOKUP($A210,'2021'!$B$2:$K$174,3,FALSE),0)</f>
        <v>0</v>
      </c>
      <c r="U210" s="1843">
        <f>IFERROR(VLOOKUP($A210,'2021'!$B$2:$K$174,4,FALSE),0)</f>
        <v>0</v>
      </c>
      <c r="V210" s="1843">
        <f>IFERROR(VLOOKUP($A210,'2021'!$B$2:$K$174,5,FALSE),0)</f>
        <v>0</v>
      </c>
      <c r="W210" s="1843">
        <f>IFERROR(VLOOKUP($A210,'2021'!$B$2:$K$174,8,FALSE),0)</f>
        <v>0</v>
      </c>
      <c r="X210" s="1740">
        <f>IFERROR(VLOOKUP($A210,'2021'!$B$2:$K$174,10,FALSE),0)</f>
        <v>0</v>
      </c>
      <c r="Y210" s="1700">
        <f>IFERROR(VLOOKUP($A210,'2020'!$B$2:$K$170,3,FALSE),0)</f>
        <v>0</v>
      </c>
      <c r="Z210" s="1829">
        <f>IFERROR(VLOOKUP($A210,'2020'!$B$2:$K$170,4,FALSE),0)</f>
        <v>0</v>
      </c>
      <c r="AA210" s="1829">
        <f>IFERROR(VLOOKUP($A210,'2020'!$B$2:$K$170,5,FALSE),0)</f>
        <v>0</v>
      </c>
      <c r="AB210" s="1829">
        <f>IFERROR(VLOOKUP($A210,'2020'!$B$2:$K$170,8,FALSE),0)</f>
        <v>0</v>
      </c>
      <c r="AC210" s="1740">
        <f>IFERROR(VLOOKUP($A210,'2020'!$B$2:$K$170,10,FALSE),0)</f>
        <v>0</v>
      </c>
      <c r="AD210" s="1700">
        <f>IFERROR(VLOOKUP($A210,'2019'!$B$2:$K$170,3,FALSE),0)</f>
        <v>0</v>
      </c>
      <c r="AE210" s="1823">
        <f>IFERROR(VLOOKUP($A210,'2019'!$B$2:$K$170,4,FALSE),0)</f>
        <v>0</v>
      </c>
      <c r="AF210" s="1823">
        <f>IFERROR(VLOOKUP($A210,'2019'!$B$2:$K$170,5,FALSE),0)</f>
        <v>0</v>
      </c>
      <c r="AG210" s="1823">
        <f>IFERROR(VLOOKUP($A210,'2019'!$B$2:$K$170,8,FALSE),0)</f>
        <v>0</v>
      </c>
      <c r="AH210" s="1740">
        <f>IFERROR(VLOOKUP($A210,'2019'!$B$2:$K$170,10,FALSE),0)</f>
        <v>0</v>
      </c>
      <c r="AI210" s="1700">
        <f>IFERROR(VLOOKUP($A210,'2018'!$B$2:$K$170,3,FALSE),0)</f>
        <v>0</v>
      </c>
      <c r="AJ210" s="1821">
        <f>IFERROR(VLOOKUP($A210,'2018'!$B$2:$K$170,4,FALSE),0)</f>
        <v>0</v>
      </c>
      <c r="AK210" s="1821">
        <f>IFERROR(VLOOKUP($A210,'2018'!$B$2:$K$170,5,FALSE),0)</f>
        <v>0</v>
      </c>
      <c r="AL210" s="1821">
        <f>IFERROR(VLOOKUP($A210,'2018'!$B$2:$K$170,8,FALSE),0)</f>
        <v>0</v>
      </c>
      <c r="AM210" s="1740">
        <f>IFERROR(VLOOKUP($A210,'2018'!$B$2:$K$170,10,FALSE),0)</f>
        <v>0</v>
      </c>
      <c r="AN210" s="1700">
        <f>IFERROR(VLOOKUP($A210,'2017'!$B$2:$J$163,2,FALSE),0)</f>
        <v>0</v>
      </c>
      <c r="AO210" s="1815">
        <f>IFERROR(VLOOKUP($A210,'2017'!$B$2:$J$163,3,FALSE),0)</f>
        <v>0</v>
      </c>
      <c r="AP210" s="1815">
        <f>IFERROR(VLOOKUP($A210,'2017'!$B$2:$J$163,4,FALSE),0)</f>
        <v>0</v>
      </c>
      <c r="AQ210" s="1815">
        <f>IFERROR(VLOOKUP($A210,'2017'!$B$2:$J$163,7,FALSE),0)</f>
        <v>0</v>
      </c>
      <c r="AR210" s="1740">
        <f>IFERROR(VLOOKUP($A210,'2017'!$B$2:$J$163,9,FALSE),0)</f>
        <v>0</v>
      </c>
      <c r="AS210" s="1700">
        <f>IFERROR(VLOOKUP($A210,'2016'!$B$2:$K$165,3,FALSE),0)</f>
        <v>0</v>
      </c>
      <c r="AT210" s="1796">
        <f>IFERROR(VLOOKUP($A210,'2016'!$B$2:$K$165,4,FALSE),0)</f>
        <v>0</v>
      </c>
      <c r="AU210" s="1796">
        <f>IFERROR(VLOOKUP($A210,'2016'!$B$2:$K$165,5,FALSE),0)</f>
        <v>0</v>
      </c>
      <c r="AV210" s="1796">
        <f>IFERROR(VLOOKUP($A210,'2016'!$B$2:$K$165,8,FALSE),0)</f>
        <v>0</v>
      </c>
      <c r="AW210" s="1740">
        <f>IFERROR(VLOOKUP($A210,'2016'!$B$2:$K$165,10,FALSE),0)</f>
        <v>0</v>
      </c>
      <c r="AX210" s="1700">
        <f>IFERROR(VLOOKUP($A210,'2015'!$B$2:$K$165,3,FALSE),0)</f>
        <v>0</v>
      </c>
      <c r="AY210" s="1695">
        <f>IFERROR(VLOOKUP($A210,'2015'!$B$2:$K$165,4,FALSE),0)</f>
        <v>0</v>
      </c>
      <c r="AZ210" s="1695">
        <f>IFERROR(VLOOKUP($A210,'2015'!$B$2:$K$165,5,FALSE),0)</f>
        <v>0</v>
      </c>
      <c r="BA210" s="1695">
        <f>IFERROR(VLOOKUP($A210,'2015'!$B$2:$K$165,8,FALSE),0)</f>
        <v>0</v>
      </c>
      <c r="BB210" s="1740">
        <f>IFERROR(VLOOKUP($A210,'2015'!$B$2:$K$165,10,FALSE),0)</f>
        <v>0</v>
      </c>
      <c r="BC210" s="1700">
        <f>IFERROR(VLOOKUP($A210,'2014'!$B$2:$K$157,3,FALSE),0)</f>
        <v>0</v>
      </c>
      <c r="BD210" s="1691">
        <f>IFERROR(VLOOKUP($A210,'2014'!$B$2:$K$157,4,FALSE),0)</f>
        <v>0</v>
      </c>
      <c r="BE210" s="1691">
        <f>IFERROR(VLOOKUP($A210,'2014'!$B$2:$K$157,5,FALSE),0)</f>
        <v>0</v>
      </c>
      <c r="BF210" s="1691">
        <f>IFERROR(VLOOKUP($A210,'2014'!$B$2:$K$157,8,FALSE),0)</f>
        <v>0</v>
      </c>
      <c r="BG210" s="1740">
        <f>IFERROR(VLOOKUP($A210,'2014'!$B$2:$K$157,10,FALSE),0)</f>
        <v>0</v>
      </c>
      <c r="BH210" s="1700">
        <f>IFERROR(VLOOKUP($A210,'2013'!$D$4:$I$249,2,FALSE),0)</f>
        <v>0</v>
      </c>
      <c r="BI210" s="1691">
        <f>IFERROR(VLOOKUP($A210,'2013'!$D$4:$I$249,3,FALSE),0)</f>
        <v>0</v>
      </c>
      <c r="BJ210" s="1691">
        <f>IFERROR(VLOOKUP($A210,'2013'!$D$4:$I$249,4,FALSE),0)</f>
        <v>0</v>
      </c>
      <c r="BK210" s="1691">
        <f>IFERROR(VLOOKUP($A210,'2013'!$D$4:$I$249,5,FALSE),0)</f>
        <v>0</v>
      </c>
      <c r="BL210" s="1740">
        <f>IFERROR(VLOOKUP($A210,'2013'!$D$4:$I$249,6,FALSE),0)</f>
        <v>0</v>
      </c>
      <c r="BM210" s="1737">
        <f>IFERROR(VLOOKUP($A210,'2012'!$D$3:$O$172,2,FALSE),0)</f>
        <v>0</v>
      </c>
      <c r="BN210" s="1691">
        <f>IFERROR(VLOOKUP($A210,'2012'!$D$3:$O$172,3,FALSE),0)</f>
        <v>0</v>
      </c>
      <c r="BO210" s="1743">
        <f>IFERROR(VLOOKUP($A210,'2012'!$D$3:$O$172,4,FALSE),0)</f>
        <v>0</v>
      </c>
      <c r="BP210" s="1700">
        <f>IFERROR(VLOOKUP($A210,'2012'!$D$3:$O$172,5,FALSE),0)</f>
        <v>0</v>
      </c>
      <c r="BQ210" s="1691">
        <f>IFERROR(VLOOKUP($A210,'2012'!$D$3:$O$172,6,FALSE),0)</f>
        <v>0</v>
      </c>
      <c r="BR210" s="1691">
        <f>IFERROR(VLOOKUP($A210,'2012'!$D$3:$O$172,7,FALSE),0)</f>
        <v>0</v>
      </c>
      <c r="BS210" s="1691">
        <f>IFERROR(VLOOKUP($A210,'2012'!$D$3:$O$172,8,FALSE),0)</f>
        <v>0</v>
      </c>
      <c r="BT210" s="1740">
        <f>IFERROR(VLOOKUP($A210,'2012'!$D$3:$O$172,9,FALSE),0)</f>
        <v>0</v>
      </c>
      <c r="BX210" s="1700">
        <f>IFERROR(VLOOKUP($A210,'2011'!$D$4:$I$251,2,FALSE),0)</f>
        <v>0</v>
      </c>
      <c r="BY210" s="1691">
        <f>IFERROR(VLOOKUP($A210,'2011'!$D$4:$I$251,3,FALSE),0)</f>
        <v>0</v>
      </c>
      <c r="BZ210" s="1691">
        <f>IFERROR(VLOOKUP($A210,'2011'!$D$4:$I$251,4,FALSE),0)</f>
        <v>0</v>
      </c>
      <c r="CA210" s="1691">
        <f>IFERROR(VLOOKUP($A210,'2011'!$D$4:$I$251,5,FALSE),0)</f>
        <v>0</v>
      </c>
      <c r="CB210" s="1740">
        <f>IFERROR(VLOOKUP($A210,'2011'!$D$4:$I$251,6,FALSE),0)</f>
        <v>0</v>
      </c>
      <c r="CC210" s="1700">
        <f>IFERROR(VLOOKUP($A210,'2010'!$C$3:$H$234,2,FALSE),0)</f>
        <v>0</v>
      </c>
      <c r="CD210" s="1691">
        <f>IFERROR(VLOOKUP($A210,'2010'!$C$3:$H$234,3,FALSE),0)</f>
        <v>0</v>
      </c>
      <c r="CE210" s="1691">
        <f>IFERROR(VLOOKUP($A210,'2010'!$C$3:$H$234,4,FALSE),0)</f>
        <v>0</v>
      </c>
      <c r="CF210" s="1691">
        <f>IFERROR(VLOOKUP($A210,'2010'!$C$3:$H$234,5,FALSE),0)</f>
        <v>0</v>
      </c>
      <c r="CG210" s="1740">
        <f>IFERROR(VLOOKUP($A210,'2010'!$C$3:$H$234,6,FALSE),0)</f>
        <v>0</v>
      </c>
      <c r="CH210" s="1700">
        <f>IFERROR(VLOOKUP($A210,'2009'!$C$3:$H$242,2,FALSE),0)</f>
        <v>0</v>
      </c>
      <c r="CI210" s="1691">
        <f>IFERROR(VLOOKUP($A210,'2009'!$C$3:$H$242,3,FALSE),0)</f>
        <v>0</v>
      </c>
      <c r="CJ210" s="1691">
        <f>IFERROR(VLOOKUP($A210,'2009'!$C$3:$H$242,4,FALSE),0)</f>
        <v>0</v>
      </c>
      <c r="CK210" s="1691">
        <f>IFERROR(VLOOKUP($A210,'2009'!$C$3:$H$242,5,FALSE),0)</f>
        <v>0</v>
      </c>
      <c r="CL210" s="1740">
        <f>IFERROR(VLOOKUP($A210,'2009'!$C$3:$H$242,6,FALSE),0)</f>
        <v>0</v>
      </c>
      <c r="CM210" s="1700">
        <f>IFERROR(VLOOKUP($A210,'2008'!$C$3:$H$229,2,FALSE),0)</f>
        <v>0</v>
      </c>
      <c r="CN210" s="1691">
        <f>IFERROR(VLOOKUP($A210,'2008'!$C$3:$H$229,3,FALSE),0)</f>
        <v>0</v>
      </c>
      <c r="CO210" s="1691">
        <f>IFERROR(VLOOKUP($A210,'2008'!$C$3:$H$229,4,FALSE),0)</f>
        <v>0</v>
      </c>
      <c r="CP210" s="1691">
        <f>IFERROR(VLOOKUP($A210,'2008'!$C$3:$H$229,5,FALSE),0)</f>
        <v>0</v>
      </c>
      <c r="CQ210" s="1740">
        <f>IFERROR(VLOOKUP($A210,'2008'!$C$3:$H$229,6,FALSE),0)</f>
        <v>0</v>
      </c>
      <c r="CR210" s="1700">
        <f>IFERROR(VLOOKUP($A210,'2007'!$C$3:$M$238,7,FALSE),0)</f>
        <v>0</v>
      </c>
      <c r="CS210" s="1691">
        <f>IFERROR(VLOOKUP($A210,'2007'!$C$3:$M$238,8,FALSE),0)</f>
        <v>0</v>
      </c>
      <c r="CT210" s="1691">
        <f>IFERROR(VLOOKUP($A210,'2007'!$C$3:$M$238,9,FALSE),0)</f>
        <v>0</v>
      </c>
      <c r="CU210" s="1691">
        <f>IFERROR(VLOOKUP($A210,'2007'!$C$3:$M$238,10,FALSE),0)</f>
        <v>0</v>
      </c>
      <c r="CV210" s="1740">
        <f>IFERROR(VLOOKUP($A210,'2007'!$C$3:$M$238,11,FALSE),0)</f>
        <v>0</v>
      </c>
      <c r="CW210" s="1700">
        <f>IFERROR(VLOOKUP($A210,'2006'!$A$2:$F$200,2,FALSE),0)</f>
        <v>0</v>
      </c>
      <c r="CX210" s="1691">
        <f>IFERROR(VLOOKUP($A210,'2006'!$A$2:$F$200,4,FALSE),0)</f>
        <v>0</v>
      </c>
      <c r="CY210" s="1691">
        <f>IFERROR(VLOOKUP($A210,'2006'!$A$2:$F$200,5,FALSE),0)</f>
        <v>0</v>
      </c>
      <c r="CZ210" s="1740">
        <f>IFERROR(VLOOKUP($A210,'2006'!$A$2:$F$200,6,FALSE),0)</f>
        <v>0</v>
      </c>
      <c r="DA210" s="1700">
        <f>IFERROR(VLOOKUP($A210,'2005'!$C$3:$M$205,8,FALSE),0)</f>
        <v>0</v>
      </c>
      <c r="DB210" s="1691">
        <f>IFERROR(VLOOKUP($A210,'2005'!$C$3:$M$205,9,FALSE),0)</f>
        <v>0</v>
      </c>
      <c r="DC210" s="1691">
        <f>IFERROR(VLOOKUP($A210,'2005'!$C$3:$M$205,10,FALSE),0)</f>
        <v>0</v>
      </c>
      <c r="DD210" s="1740">
        <f>IFERROR(VLOOKUP($A210,'2005'!$C$3:$M$205,11,FALSE),0)</f>
        <v>0</v>
      </c>
      <c r="DE210" s="1700">
        <f>IFERROR(VLOOKUP($A210,'2004'!$C$3:$M$213,8,FALSE),0)</f>
        <v>0</v>
      </c>
      <c r="DF210" s="1691">
        <f>IFERROR(VLOOKUP($A210,'2004'!$C$3:$M$213,9,FALSE),0)</f>
        <v>0</v>
      </c>
      <c r="DG210" s="1691">
        <f>IFERROR(VLOOKUP($A210,'2004'!$C$3:$M$213,10,FALSE),0)</f>
        <v>0</v>
      </c>
      <c r="DH210" s="1740">
        <f>IFERROR(VLOOKUP($A210,'2004'!$C$3:$M$213,11,FALSE),0)</f>
        <v>0</v>
      </c>
      <c r="DI210" s="1700">
        <f>IFERROR(VLOOKUP($A210,'2003'!$C$3:$Q$214,12,FALSE),0)</f>
        <v>50</v>
      </c>
      <c r="DJ210" s="1691">
        <f>IFERROR(VLOOKUP($A210,'2003'!$C$3:$Q$214,13,FALSE),0)</f>
        <v>39</v>
      </c>
      <c r="DK210" s="1691">
        <f>IFERROR(VLOOKUP($A210,'2003'!$C$3:$Q$214,14,FALSE),0)</f>
        <v>7</v>
      </c>
      <c r="DL210" s="1740">
        <f>IFERROR(VLOOKUP($A210,'2003'!$C$3:$Q$214,15,FALSE),0)</f>
        <v>0.78</v>
      </c>
      <c r="DM210" s="1700">
        <f>IFERROR(VLOOKUP($A210,'2002'!$D$3:$R$214,12,FALSE),0)</f>
        <v>50</v>
      </c>
      <c r="DN210" s="1691">
        <f>IFERROR(VLOOKUP($A210,'2002'!$D$3:$R$214,13,FALSE),0)</f>
        <v>34</v>
      </c>
      <c r="DO210" s="1691">
        <f>IFERROR(VLOOKUP($A210,'2002'!$D$3:$R$214,14,FALSE),0)</f>
        <v>6</v>
      </c>
      <c r="DP210" s="1788">
        <f>IFERROR(VLOOKUP($A210,'2002'!$D$3:$R$214,15,FALSE),0)</f>
        <v>0.68</v>
      </c>
      <c r="DQ210" s="1700">
        <f>IFERROR(VLOOKUP($A210,'Pre 2002'!$C$3:$CK$382,84,FALSE),0)</f>
        <v>6</v>
      </c>
      <c r="DR210" s="1695">
        <f>IFERROR(VLOOKUP($A210,'Pre 2002'!$C$3:$CK$382,85,FALSE),0)</f>
        <v>5</v>
      </c>
      <c r="DS210" s="1695">
        <f>IFERROR(VLOOKUP($A210,'Pre 2002'!$C$3:$CK$382,86,FALSE),0)</f>
        <v>1</v>
      </c>
      <c r="DT210" s="1790">
        <f>IFERROR(VLOOKUP($A210,'Pre 2002'!$C$3:$CK$382,87,FALSE),0)</f>
        <v>0.83333333333333337</v>
      </c>
      <c r="DU210" s="1741">
        <f>IFERROR(VLOOKUP(A210,'Pre 2002'!$C$3:$CG$382,83,FALSE),0)</f>
        <v>1</v>
      </c>
      <c r="DY210" s="1731"/>
    </row>
    <row r="211" spans="1:129">
      <c r="A211" s="1778" t="s">
        <v>1668</v>
      </c>
      <c r="B211" s="1562">
        <f t="shared" si="79"/>
        <v>377</v>
      </c>
      <c r="C211" s="1562">
        <f t="shared" si="80"/>
        <v>255</v>
      </c>
      <c r="D211" s="1562">
        <f t="shared" si="81"/>
        <v>14</v>
      </c>
      <c r="E211" s="1563">
        <f t="shared" si="82"/>
        <v>0.67639257294429711</v>
      </c>
      <c r="F211" s="1786">
        <f t="shared" si="83"/>
        <v>5</v>
      </c>
      <c r="G211" s="1595">
        <v>2012</v>
      </c>
      <c r="H211" s="1567">
        <f t="shared" si="84"/>
        <v>3</v>
      </c>
      <c r="I211" s="1734">
        <f t="shared" si="85"/>
        <v>240</v>
      </c>
      <c r="J211" s="1734">
        <f t="shared" si="86"/>
        <v>166</v>
      </c>
      <c r="K211" s="1734">
        <f t="shared" si="87"/>
        <v>10</v>
      </c>
      <c r="L211" s="1806">
        <f t="shared" si="88"/>
        <v>0.69166666666666665</v>
      </c>
      <c r="M211" s="1752">
        <v>12</v>
      </c>
      <c r="N211" s="1752">
        <v>0</v>
      </c>
      <c r="O211" s="1700">
        <f>IFERROR(VLOOKUP($A211,'2022'!$B$2:$K$174,3,FALSE),0)</f>
        <v>0</v>
      </c>
      <c r="P211" s="1858">
        <f>IFERROR(VLOOKUP($A211,'2022'!$B$2:$K$174,4,FALSE),0)</f>
        <v>0</v>
      </c>
      <c r="Q211" s="1858">
        <f>IFERROR(VLOOKUP($A211,'2022'!$B$2:$K$174,5,FALSE),0)</f>
        <v>0</v>
      </c>
      <c r="R211" s="1858">
        <f>IFERROR(VLOOKUP($A211,'2022'!$B$2:$K$174,8,FALSE),0)</f>
        <v>0</v>
      </c>
      <c r="S211" s="1740">
        <f>IFERROR(VLOOKUP($A211,'2022'!$B$2:$K$174,10,FALSE),0)</f>
        <v>0</v>
      </c>
      <c r="T211" s="1700">
        <f>IFERROR(VLOOKUP($A211,'2021'!$B$2:$K$174,3,FALSE),0)</f>
        <v>0</v>
      </c>
      <c r="U211" s="1843">
        <f>IFERROR(VLOOKUP($A211,'2021'!$B$2:$K$174,4,FALSE),0)</f>
        <v>0</v>
      </c>
      <c r="V211" s="1843">
        <f>IFERROR(VLOOKUP($A211,'2021'!$B$2:$K$174,5,FALSE),0)</f>
        <v>0</v>
      </c>
      <c r="W211" s="1843">
        <f>IFERROR(VLOOKUP($A211,'2021'!$B$2:$K$174,8,FALSE),0)</f>
        <v>0</v>
      </c>
      <c r="X211" s="1740">
        <f>IFERROR(VLOOKUP($A211,'2021'!$B$2:$K$174,10,FALSE),0)</f>
        <v>0</v>
      </c>
      <c r="Y211" s="1700">
        <f>IFERROR(VLOOKUP($A211,'2020'!$B$2:$K$170,3,FALSE),0)</f>
        <v>0</v>
      </c>
      <c r="Z211" s="1829">
        <f>IFERROR(VLOOKUP($A211,'2020'!$B$2:$K$170,4,FALSE),0)</f>
        <v>0</v>
      </c>
      <c r="AA211" s="1829">
        <f>IFERROR(VLOOKUP($A211,'2020'!$B$2:$K$170,5,FALSE),0)</f>
        <v>0</v>
      </c>
      <c r="AB211" s="1829">
        <f>IFERROR(VLOOKUP($A211,'2020'!$B$2:$K$170,8,FALSE),0)</f>
        <v>0</v>
      </c>
      <c r="AC211" s="1740">
        <f>IFERROR(VLOOKUP($A211,'2020'!$B$2:$K$170,10,FALSE),0)</f>
        <v>0</v>
      </c>
      <c r="AD211" s="1700">
        <f>IFERROR(VLOOKUP($A211,'2019'!$B$2:$K$170,3,FALSE),0)</f>
        <v>0</v>
      </c>
      <c r="AE211" s="1823">
        <f>IFERROR(VLOOKUP($A211,'2019'!$B$2:$K$170,4,FALSE),0)</f>
        <v>0</v>
      </c>
      <c r="AF211" s="1823">
        <f>IFERROR(VLOOKUP($A211,'2019'!$B$2:$K$170,5,FALSE),0)</f>
        <v>0</v>
      </c>
      <c r="AG211" s="1823">
        <f>IFERROR(VLOOKUP($A211,'2019'!$B$2:$K$170,8,FALSE),0)</f>
        <v>0</v>
      </c>
      <c r="AH211" s="1740">
        <f>IFERROR(VLOOKUP($A211,'2019'!$B$2:$K$170,10,FALSE),0)</f>
        <v>0</v>
      </c>
      <c r="AI211" s="1700">
        <f>IFERROR(VLOOKUP($A211,'2018'!$B$2:$K$170,3,FALSE),0)</f>
        <v>0</v>
      </c>
      <c r="AJ211" s="1821">
        <f>IFERROR(VLOOKUP($A211,'2018'!$B$2:$K$170,4,FALSE),0)</f>
        <v>0</v>
      </c>
      <c r="AK211" s="1821">
        <f>IFERROR(VLOOKUP($A211,'2018'!$B$2:$K$170,5,FALSE),0)</f>
        <v>0</v>
      </c>
      <c r="AL211" s="1821">
        <f>IFERROR(VLOOKUP($A211,'2018'!$B$2:$K$170,8,FALSE),0)</f>
        <v>0</v>
      </c>
      <c r="AM211" s="1740">
        <f>IFERROR(VLOOKUP($A211,'2018'!$B$2:$K$170,10,FALSE),0)</f>
        <v>0</v>
      </c>
      <c r="AN211" s="1700">
        <f>IFERROR(VLOOKUP($A211,'2017'!$B$2:$J$163,2,FALSE),0)</f>
        <v>0</v>
      </c>
      <c r="AO211" s="1815">
        <f>IFERROR(VLOOKUP($A211,'2017'!$B$2:$J$163,3,FALSE),0)</f>
        <v>0</v>
      </c>
      <c r="AP211" s="1815">
        <f>IFERROR(VLOOKUP($A211,'2017'!$B$2:$J$163,4,FALSE),0)</f>
        <v>0</v>
      </c>
      <c r="AQ211" s="1815">
        <f>IFERROR(VLOOKUP($A211,'2017'!$B$2:$J$163,7,FALSE),0)</f>
        <v>0</v>
      </c>
      <c r="AR211" s="1740">
        <f>IFERROR(VLOOKUP($A211,'2017'!$B$2:$J$163,9,FALSE),0)</f>
        <v>0</v>
      </c>
      <c r="AS211" s="1700">
        <f>IFERROR(VLOOKUP($A211,'2016'!$B$2:$K$165,3,FALSE),0)</f>
        <v>75</v>
      </c>
      <c r="AT211" s="1796">
        <f>IFERROR(VLOOKUP($A211,'2016'!$B$2:$K$165,4,FALSE),0)</f>
        <v>29</v>
      </c>
      <c r="AU211" s="1796">
        <f>IFERROR(VLOOKUP($A211,'2016'!$B$2:$K$165,5,FALSE),0)</f>
        <v>44</v>
      </c>
      <c r="AV211" s="1796">
        <f>IFERROR(VLOOKUP($A211,'2016'!$B$2:$K$165,8,FALSE),0)</f>
        <v>2</v>
      </c>
      <c r="AW211" s="1740">
        <f>IFERROR(VLOOKUP($A211,'2016'!$B$2:$K$165,10,FALSE),0)</f>
        <v>0.58699999999999997</v>
      </c>
      <c r="AX211" s="1700">
        <f>IFERROR(VLOOKUP($A211,'2015'!$B$2:$K$165,3,FALSE),0)</f>
        <v>62</v>
      </c>
      <c r="AY211" s="1695">
        <f>IFERROR(VLOOKUP($A211,'2015'!$B$2:$K$165,4,FALSE),0)</f>
        <v>38</v>
      </c>
      <c r="AZ211" s="1695">
        <f>IFERROR(VLOOKUP($A211,'2015'!$B$2:$K$165,5,FALSE),0)</f>
        <v>45</v>
      </c>
      <c r="BA211" s="1695">
        <f>IFERROR(VLOOKUP($A211,'2015'!$B$2:$K$165,8,FALSE),0)</f>
        <v>2</v>
      </c>
      <c r="BB211" s="1740">
        <f>IFERROR(VLOOKUP($A211,'2015'!$B$2:$K$165,10,FALSE),0)</f>
        <v>0.72580645161290325</v>
      </c>
      <c r="BC211" s="1700">
        <f>IFERROR(VLOOKUP($A211,'2014'!$B$2:$K$157,3,FALSE),0)</f>
        <v>74</v>
      </c>
      <c r="BD211" s="1691">
        <f>IFERROR(VLOOKUP($A211,'2014'!$B$2:$K$157,4,FALSE),0)</f>
        <v>42</v>
      </c>
      <c r="BE211" s="1691">
        <f>IFERROR(VLOOKUP($A211,'2014'!$B$2:$K$157,5,FALSE),0)</f>
        <v>51</v>
      </c>
      <c r="BF211" s="1691">
        <f>IFERROR(VLOOKUP($A211,'2014'!$B$2:$K$157,8,FALSE),0)</f>
        <v>3</v>
      </c>
      <c r="BG211" s="1740">
        <f>IFERROR(VLOOKUP($A211,'2014'!$B$2:$K$157,10,FALSE),0)</f>
        <v>0.68918918918918914</v>
      </c>
      <c r="BH211" s="1700">
        <f>IFERROR(VLOOKUP($A211,'2013'!$D$4:$I$249,2,FALSE),0)</f>
        <v>84</v>
      </c>
      <c r="BI211" s="1691">
        <f>IFERROR(VLOOKUP($A211,'2013'!$D$4:$I$249,3,FALSE),0)</f>
        <v>38</v>
      </c>
      <c r="BJ211" s="1691">
        <f>IFERROR(VLOOKUP($A211,'2013'!$D$4:$I$249,4,FALSE),0)</f>
        <v>59</v>
      </c>
      <c r="BK211" s="1691">
        <f>IFERROR(VLOOKUP($A211,'2013'!$D$4:$I$249,5,FALSE),0)</f>
        <v>4</v>
      </c>
      <c r="BL211" s="1740">
        <f>IFERROR(VLOOKUP($A211,'2013'!$D$4:$I$249,6,FALSE),0)</f>
        <v>0.70238095238095233</v>
      </c>
      <c r="BM211" s="1737">
        <f>IFERROR(VLOOKUP($A211,'2012'!$D$3:$O$172,2,FALSE),0)</f>
        <v>82</v>
      </c>
      <c r="BN211" s="1691">
        <f>IFERROR(VLOOKUP($A211,'2012'!$D$3:$O$172,3,FALSE),0)</f>
        <v>56</v>
      </c>
      <c r="BO211" s="1743">
        <f>IFERROR(VLOOKUP($A211,'2012'!$D$3:$O$172,4,FALSE),0)</f>
        <v>3</v>
      </c>
      <c r="BP211" s="1700">
        <f>IFERROR(VLOOKUP($A211,'2012'!$D$3:$O$172,5,FALSE),0)</f>
        <v>82</v>
      </c>
      <c r="BQ211" s="1691">
        <f>IFERROR(VLOOKUP($A211,'2012'!$D$3:$O$172,6,FALSE),0)</f>
        <v>45</v>
      </c>
      <c r="BR211" s="1691">
        <f>IFERROR(VLOOKUP($A211,'2012'!$D$3:$O$172,7,FALSE),0)</f>
        <v>56</v>
      </c>
      <c r="BS211" s="1691">
        <f>IFERROR(VLOOKUP($A211,'2012'!$D$3:$O$172,8,FALSE),0)</f>
        <v>3</v>
      </c>
      <c r="BT211" s="1740">
        <f>IFERROR(VLOOKUP($A211,'2012'!$D$3:$O$172,9,FALSE),0)</f>
        <v>0.68292682926829273</v>
      </c>
      <c r="BU211" s="1737">
        <f>IFERROR(VLOOKUP($A211,'2012'!$D$3:$O$172,10,FALSE),0)</f>
        <v>0</v>
      </c>
      <c r="BV211" s="1691">
        <f>IFERROR(VLOOKUP($A211,'2012'!$D$3:$O$172,11,FALSE),0)</f>
        <v>0</v>
      </c>
      <c r="BW211" s="1743">
        <f>IFERROR(VLOOKUP($A211,'2012'!$D$3:$O$172,12,FALSE),0)</f>
        <v>0</v>
      </c>
      <c r="BX211" s="1700">
        <f>IFERROR(VLOOKUP($A211,'2011'!$D$4:$I$251,2,FALSE),0)</f>
        <v>0</v>
      </c>
      <c r="BY211" s="1691">
        <f>IFERROR(VLOOKUP($A211,'2011'!$D$4:$I$251,3,FALSE),0)</f>
        <v>0</v>
      </c>
      <c r="BZ211" s="1691">
        <f>IFERROR(VLOOKUP($A211,'2011'!$D$4:$I$251,4,FALSE),0)</f>
        <v>0</v>
      </c>
      <c r="CA211" s="1691">
        <f>IFERROR(VLOOKUP($A211,'2011'!$D$4:$I$251,5,FALSE),0)</f>
        <v>0</v>
      </c>
      <c r="CB211" s="1740">
        <f>IFERROR(VLOOKUP($A211,'2011'!$D$4:$I$251,6,FALSE),0)</f>
        <v>0</v>
      </c>
      <c r="CC211" s="1700">
        <f>IFERROR(VLOOKUP($A211,'2010'!$C$3:$H$234,2,FALSE),0)</f>
        <v>0</v>
      </c>
      <c r="CD211" s="1691">
        <f>IFERROR(VLOOKUP($A211,'2010'!$C$3:$H$234,3,FALSE),0)</f>
        <v>0</v>
      </c>
      <c r="CE211" s="1691">
        <f>IFERROR(VLOOKUP($A211,'2010'!$C$3:$H$234,4,FALSE),0)</f>
        <v>0</v>
      </c>
      <c r="CF211" s="1691">
        <f>IFERROR(VLOOKUP($A211,'2010'!$C$3:$H$234,5,FALSE),0)</f>
        <v>0</v>
      </c>
      <c r="CG211" s="1740">
        <f>IFERROR(VLOOKUP($A211,'2010'!$C$3:$H$234,6,FALSE),0)</f>
        <v>0</v>
      </c>
      <c r="CH211" s="1700">
        <f>IFERROR(VLOOKUP($A211,'2009'!$C$3:$H$242,2,FALSE),0)</f>
        <v>0</v>
      </c>
      <c r="CI211" s="1691">
        <f>IFERROR(VLOOKUP($A211,'2009'!$C$3:$H$242,3,FALSE),0)</f>
        <v>0</v>
      </c>
      <c r="CJ211" s="1691">
        <f>IFERROR(VLOOKUP($A211,'2009'!$C$3:$H$242,4,FALSE),0)</f>
        <v>0</v>
      </c>
      <c r="CK211" s="1691">
        <f>IFERROR(VLOOKUP($A211,'2009'!$C$3:$H$242,5,FALSE),0)</f>
        <v>0</v>
      </c>
      <c r="CL211" s="1740">
        <f>IFERROR(VLOOKUP($A211,'2009'!$C$3:$H$242,6,FALSE),0)</f>
        <v>0</v>
      </c>
      <c r="CM211" s="1700">
        <f>IFERROR(VLOOKUP($A211,'2008'!$C$3:$H$229,2,FALSE),0)</f>
        <v>0</v>
      </c>
      <c r="CN211" s="1691">
        <f>IFERROR(VLOOKUP($A211,'2008'!$C$3:$H$229,3,FALSE),0)</f>
        <v>0</v>
      </c>
      <c r="CO211" s="1691">
        <f>IFERROR(VLOOKUP($A211,'2008'!$C$3:$H$229,4,FALSE),0)</f>
        <v>0</v>
      </c>
      <c r="CP211" s="1691">
        <f>IFERROR(VLOOKUP($A211,'2008'!$C$3:$H$229,5,FALSE),0)</f>
        <v>0</v>
      </c>
      <c r="CQ211" s="1740">
        <f>IFERROR(VLOOKUP($A211,'2008'!$C$3:$H$229,6,FALSE),0)</f>
        <v>0</v>
      </c>
      <c r="CR211" s="1700">
        <f>IFERROR(VLOOKUP($A211,'2007'!$C$3:$M$238,7,FALSE),0)</f>
        <v>0</v>
      </c>
      <c r="CS211" s="1691">
        <f>IFERROR(VLOOKUP($A211,'2007'!$C$3:$M$238,8,FALSE),0)</f>
        <v>0</v>
      </c>
      <c r="CT211" s="1691">
        <f>IFERROR(VLOOKUP($A211,'2007'!$C$3:$M$238,9,FALSE),0)</f>
        <v>0</v>
      </c>
      <c r="CU211" s="1691">
        <f>IFERROR(VLOOKUP($A211,'2007'!$C$3:$M$238,10,FALSE),0)</f>
        <v>0</v>
      </c>
      <c r="CV211" s="1740">
        <f>IFERROR(VLOOKUP($A211,'2007'!$C$3:$M$238,11,FALSE),0)</f>
        <v>0</v>
      </c>
      <c r="CW211" s="1700">
        <f>IFERROR(VLOOKUP($A211,'2006'!$A$2:$F$200,2,FALSE),0)</f>
        <v>0</v>
      </c>
      <c r="CX211" s="1691">
        <f>IFERROR(VLOOKUP($A211,'2006'!$A$2:$F$200,4,FALSE),0)</f>
        <v>0</v>
      </c>
      <c r="CY211" s="1691">
        <f>IFERROR(VLOOKUP($A211,'2006'!$A$2:$F$200,5,FALSE),0)</f>
        <v>0</v>
      </c>
      <c r="CZ211" s="1740">
        <f>IFERROR(VLOOKUP($A211,'2006'!$A$2:$F$200,6,FALSE),0)</f>
        <v>0</v>
      </c>
      <c r="DA211" s="1700">
        <f>IFERROR(VLOOKUP($A211,'2005'!$C$3:$M$205,8,FALSE),0)</f>
        <v>0</v>
      </c>
      <c r="DB211" s="1691">
        <f>IFERROR(VLOOKUP($A211,'2005'!$C$3:$M$205,9,FALSE),0)</f>
        <v>0</v>
      </c>
      <c r="DC211" s="1691">
        <f>IFERROR(VLOOKUP($A211,'2005'!$C$3:$M$205,10,FALSE),0)</f>
        <v>0</v>
      </c>
      <c r="DD211" s="1740">
        <f>IFERROR(VLOOKUP($A211,'2005'!$C$3:$M$205,11,FALSE),0)</f>
        <v>0</v>
      </c>
      <c r="DE211" s="1700">
        <f>IFERROR(VLOOKUP($A211,'2004'!$C$3:$M$213,8,FALSE),0)</f>
        <v>0</v>
      </c>
      <c r="DF211" s="1691">
        <f>IFERROR(VLOOKUP($A211,'2004'!$C$3:$M$213,9,FALSE),0)</f>
        <v>0</v>
      </c>
      <c r="DG211" s="1691">
        <f>IFERROR(VLOOKUP($A211,'2004'!$C$3:$M$213,10,FALSE),0)</f>
        <v>0</v>
      </c>
      <c r="DH211" s="1740">
        <f>IFERROR(VLOOKUP($A211,'2004'!$C$3:$M$213,11,FALSE),0)</f>
        <v>0</v>
      </c>
      <c r="DI211" s="1700">
        <f>IFERROR(VLOOKUP($A211,'2003'!$C$3:$Q$214,12,FALSE),0)</f>
        <v>0</v>
      </c>
      <c r="DJ211" s="1691">
        <f>IFERROR(VLOOKUP($A211,'2003'!$C$3:$Q$214,13,FALSE),0)</f>
        <v>0</v>
      </c>
      <c r="DK211" s="1691">
        <f>IFERROR(VLOOKUP($A211,'2003'!$C$3:$Q$214,14,FALSE),0)</f>
        <v>0</v>
      </c>
      <c r="DL211" s="1740">
        <f>IFERROR(VLOOKUP($A211,'2003'!$C$3:$Q$214,15,FALSE),0)</f>
        <v>0</v>
      </c>
      <c r="DM211" s="1700">
        <f>IFERROR(VLOOKUP($A211,'2002'!$D$3:$R$214,12,FALSE),0)</f>
        <v>0</v>
      </c>
      <c r="DN211" s="1691">
        <f>IFERROR(VLOOKUP($A211,'2002'!$D$3:$R$214,13,FALSE),0)</f>
        <v>0</v>
      </c>
      <c r="DO211" s="1691">
        <f>IFERROR(VLOOKUP($A211,'2002'!$D$3:$R$214,14,FALSE),0)</f>
        <v>0</v>
      </c>
      <c r="DP211" s="1788">
        <f>IFERROR(VLOOKUP($A211,'2002'!$D$3:$R$214,15,FALSE),0)</f>
        <v>0</v>
      </c>
      <c r="DQ211" s="1700">
        <f>IFERROR(VLOOKUP($A211,'Pre 2002'!$C$3:$CK$382,84,FALSE),0)</f>
        <v>0</v>
      </c>
      <c r="DR211" s="1695">
        <f>IFERROR(VLOOKUP($A211,'Pre 2002'!$C$3:$CK$382,85,FALSE),0)</f>
        <v>0</v>
      </c>
      <c r="DS211" s="1695">
        <f>IFERROR(VLOOKUP($A211,'Pre 2002'!$C$3:$CK$382,86,FALSE),0)</f>
        <v>0</v>
      </c>
      <c r="DT211" s="1790">
        <f>IFERROR(VLOOKUP($A211,'Pre 2002'!$C$3:$CK$382,87,FALSE),0)</f>
        <v>0</v>
      </c>
      <c r="DU211" s="1741">
        <f>IFERROR(VLOOKUP(A211,'Pre 2002'!$C$3:$CG$382,83,FALSE),0)</f>
        <v>0</v>
      </c>
      <c r="DY211" s="1731"/>
    </row>
    <row r="212" spans="1:129">
      <c r="A212" s="1779" t="s">
        <v>2345</v>
      </c>
      <c r="B212" s="1562">
        <f t="shared" si="79"/>
        <v>163</v>
      </c>
      <c r="C212" s="1562">
        <f t="shared" si="80"/>
        <v>102</v>
      </c>
      <c r="D212" s="1562">
        <f t="shared" si="81"/>
        <v>14</v>
      </c>
      <c r="E212" s="1563">
        <f t="shared" si="82"/>
        <v>0.62576687116564422</v>
      </c>
      <c r="F212" s="1786">
        <f t="shared" si="83"/>
        <v>2</v>
      </c>
      <c r="G212" s="1595">
        <v>2021</v>
      </c>
      <c r="H212" s="1567">
        <f t="shared" si="84"/>
        <v>0</v>
      </c>
      <c r="I212" s="1734">
        <f t="shared" si="85"/>
        <v>0</v>
      </c>
      <c r="J212" s="1734">
        <f t="shared" si="86"/>
        <v>0</v>
      </c>
      <c r="K212" s="1734">
        <f t="shared" si="87"/>
        <v>0</v>
      </c>
      <c r="L212" s="1806">
        <f t="shared" si="88"/>
        <v>0</v>
      </c>
      <c r="M212" s="1751"/>
      <c r="N212" s="1751"/>
      <c r="O212" s="1700">
        <f>IFERROR(VLOOKUP($A212,'2022'!$B$2:$K$174,3,FALSE),0)</f>
        <v>79</v>
      </c>
      <c r="P212" s="1858">
        <f>IFERROR(VLOOKUP($A212,'2022'!$B$2:$K$174,4,FALSE),0)</f>
        <v>33</v>
      </c>
      <c r="Q212" s="1858">
        <f>IFERROR(VLOOKUP($A212,'2022'!$B$2:$K$174,5,FALSE),0)</f>
        <v>48</v>
      </c>
      <c r="R212" s="1858">
        <f>IFERROR(VLOOKUP($A212,'2022'!$B$2:$K$174,8,FALSE),0)</f>
        <v>5</v>
      </c>
      <c r="S212" s="1740">
        <f>IFERROR(VLOOKUP($A212,'2022'!$B$2:$K$174,10,FALSE),0)</f>
        <v>0.60799999999999998</v>
      </c>
      <c r="T212" s="1700">
        <f>IFERROR(VLOOKUP($A212,'2021'!$B$2:$K$174,3,FALSE),0)</f>
        <v>84</v>
      </c>
      <c r="U212" s="1843">
        <f>IFERROR(VLOOKUP($A212,'2021'!$B$2:$K$174,4,FALSE),0)</f>
        <v>44</v>
      </c>
      <c r="V212" s="1843">
        <f>IFERROR(VLOOKUP($A212,'2021'!$B$2:$K$174,5,FALSE),0)</f>
        <v>54</v>
      </c>
      <c r="W212" s="1843">
        <f>IFERROR(VLOOKUP($A212,'2021'!$B$2:$K$174,8,FALSE),0)</f>
        <v>9</v>
      </c>
      <c r="X212" s="1740">
        <f>IFERROR(VLOOKUP($A212,'2021'!$B$2:$K$174,10,FALSE),0)</f>
        <v>0.64300000000000002</v>
      </c>
      <c r="Y212" s="1700">
        <f>IFERROR(VLOOKUP($A212,'2020'!$B$2:$K$170,3,FALSE),0)</f>
        <v>0</v>
      </c>
      <c r="Z212" s="1829">
        <f>IFERROR(VLOOKUP($A212,'2020'!$B$2:$K$170,4,FALSE),0)</f>
        <v>0</v>
      </c>
      <c r="AA212" s="1829">
        <f>IFERROR(VLOOKUP($A212,'2020'!$B$2:$K$170,5,FALSE),0)</f>
        <v>0</v>
      </c>
      <c r="AB212" s="1829">
        <f>IFERROR(VLOOKUP($A212,'2020'!$B$2:$K$170,8,FALSE),0)</f>
        <v>0</v>
      </c>
      <c r="AC212" s="1740">
        <f>IFERROR(VLOOKUP($A212,'2020'!$B$2:$K$170,10,FALSE),0)</f>
        <v>0</v>
      </c>
      <c r="AD212" s="1700">
        <f>IFERROR(VLOOKUP($A212,'2019'!$B$2:$K$170,3,FALSE),0)</f>
        <v>0</v>
      </c>
      <c r="AE212" s="1823">
        <f>IFERROR(VLOOKUP($A212,'2019'!$B$2:$K$170,4,FALSE),0)</f>
        <v>0</v>
      </c>
      <c r="AF212" s="1823">
        <f>IFERROR(VLOOKUP($A212,'2019'!$B$2:$K$170,5,FALSE),0)</f>
        <v>0</v>
      </c>
      <c r="AG212" s="1823">
        <f>IFERROR(VLOOKUP($A212,'2019'!$B$2:$K$170,8,FALSE),0)</f>
        <v>0</v>
      </c>
      <c r="AH212" s="1740">
        <f>IFERROR(VLOOKUP($A212,'2019'!$B$2:$K$170,10,FALSE),0)</f>
        <v>0</v>
      </c>
      <c r="AI212" s="1700">
        <f>IFERROR(VLOOKUP($A212,'2018'!$B$2:$K$170,3,FALSE),0)</f>
        <v>0</v>
      </c>
      <c r="AJ212" s="1821">
        <f>IFERROR(VLOOKUP($A212,'2018'!$B$2:$K$170,4,FALSE),0)</f>
        <v>0</v>
      </c>
      <c r="AK212" s="1821">
        <f>IFERROR(VLOOKUP($A212,'2018'!$B$2:$K$170,5,FALSE),0)</f>
        <v>0</v>
      </c>
      <c r="AL212" s="1821">
        <f>IFERROR(VLOOKUP($A212,'2018'!$B$2:$K$170,8,FALSE),0)</f>
        <v>0</v>
      </c>
      <c r="AM212" s="1740">
        <f>IFERROR(VLOOKUP($A212,'2018'!$B$2:$K$170,10,FALSE),0)</f>
        <v>0</v>
      </c>
      <c r="AN212" s="1700">
        <f>IFERROR(VLOOKUP($A212,'2017'!$B$2:$J$163,2,FALSE),0)</f>
        <v>0</v>
      </c>
      <c r="AO212" s="1815">
        <f>IFERROR(VLOOKUP($A212,'2017'!$B$2:$J$163,3,FALSE),0)</f>
        <v>0</v>
      </c>
      <c r="AP212" s="1815">
        <f>IFERROR(VLOOKUP($A212,'2017'!$B$2:$J$163,4,FALSE),0)</f>
        <v>0</v>
      </c>
      <c r="AQ212" s="1815">
        <f>IFERROR(VLOOKUP($A212,'2017'!$B$2:$J$163,7,FALSE),0)</f>
        <v>0</v>
      </c>
      <c r="AR212" s="1740">
        <f>IFERROR(VLOOKUP($A212,'2017'!$B$2:$J$163,9,FALSE),0)</f>
        <v>0</v>
      </c>
      <c r="AS212" s="1700">
        <f>IFERROR(VLOOKUP($A212,'2016'!$B$2:$K$165,3,FALSE),0)</f>
        <v>0</v>
      </c>
      <c r="AT212" s="1796">
        <f>IFERROR(VLOOKUP($A212,'2016'!$B$2:$K$165,4,FALSE),0)</f>
        <v>0</v>
      </c>
      <c r="AU212" s="1796">
        <f>IFERROR(VLOOKUP($A212,'2016'!$B$2:$K$165,5,FALSE),0)</f>
        <v>0</v>
      </c>
      <c r="AV212" s="1796">
        <f>IFERROR(VLOOKUP($A212,'2016'!$B$2:$K$165,8,FALSE),0)</f>
        <v>0</v>
      </c>
      <c r="AW212" s="1740">
        <f>IFERROR(VLOOKUP($A212,'2016'!$B$2:$K$165,10,FALSE),0)</f>
        <v>0</v>
      </c>
      <c r="AX212" s="1700">
        <f>IFERROR(VLOOKUP($A212,'2015'!$B$2:$K$165,3,FALSE),0)</f>
        <v>0</v>
      </c>
      <c r="AY212" s="1695">
        <f>IFERROR(VLOOKUP($A212,'2015'!$B$2:$K$165,4,FALSE),0)</f>
        <v>0</v>
      </c>
      <c r="AZ212" s="1695">
        <f>IFERROR(VLOOKUP($A212,'2015'!$B$2:$K$165,5,FALSE),0)</f>
        <v>0</v>
      </c>
      <c r="BA212" s="1695">
        <f>IFERROR(VLOOKUP($A212,'2015'!$B$2:$K$165,8,FALSE),0)</f>
        <v>0</v>
      </c>
      <c r="BB212" s="1740">
        <f>IFERROR(VLOOKUP($A212,'2015'!$B$2:$K$165,10,FALSE),0)</f>
        <v>0</v>
      </c>
      <c r="BC212" s="1700">
        <f>IFERROR(VLOOKUP($A212,'2014'!$B$2:$K$157,3,FALSE),0)</f>
        <v>0</v>
      </c>
      <c r="BD212" s="1691">
        <f>IFERROR(VLOOKUP($A212,'2014'!$B$2:$K$157,4,FALSE),0)</f>
        <v>0</v>
      </c>
      <c r="BE212" s="1691">
        <f>IFERROR(VLOOKUP($A212,'2014'!$B$2:$K$157,5,FALSE),0)</f>
        <v>0</v>
      </c>
      <c r="BF212" s="1691">
        <f>IFERROR(VLOOKUP($A212,'2014'!$B$2:$K$157,8,FALSE),0)</f>
        <v>0</v>
      </c>
      <c r="BG212" s="1740">
        <f>IFERROR(VLOOKUP($A212,'2014'!$B$2:$K$157,10,FALSE),0)</f>
        <v>0</v>
      </c>
      <c r="BH212" s="1700">
        <f>IFERROR(VLOOKUP($A212,'2013'!$D$4:$I$249,2,FALSE),0)</f>
        <v>0</v>
      </c>
      <c r="BI212" s="1691">
        <f>IFERROR(VLOOKUP($A212,'2013'!$D$4:$I$249,3,FALSE),0)</f>
        <v>0</v>
      </c>
      <c r="BJ212" s="1691">
        <f>IFERROR(VLOOKUP($A212,'2013'!$D$4:$I$249,4,FALSE),0)</f>
        <v>0</v>
      </c>
      <c r="BK212" s="1691">
        <f>IFERROR(VLOOKUP($A212,'2013'!$D$4:$I$249,5,FALSE),0)</f>
        <v>0</v>
      </c>
      <c r="BL212" s="1740">
        <f>IFERROR(VLOOKUP($A212,'2013'!$D$4:$I$249,6,FALSE),0)</f>
        <v>0</v>
      </c>
      <c r="BM212" s="1737">
        <f>IFERROR(VLOOKUP($A212,'2012'!$D$3:$O$172,2,FALSE),0)</f>
        <v>0</v>
      </c>
      <c r="BN212" s="1691">
        <f>IFERROR(VLOOKUP($A212,'2012'!$D$3:$O$172,3,FALSE),0)</f>
        <v>0</v>
      </c>
      <c r="BO212" s="1743">
        <f>IFERROR(VLOOKUP($A212,'2012'!$D$3:$O$172,4,FALSE),0)</f>
        <v>0</v>
      </c>
      <c r="BP212" s="1700">
        <f>IFERROR(VLOOKUP($A212,'2012'!$D$3:$O$172,5,FALSE),0)</f>
        <v>0</v>
      </c>
      <c r="BQ212" s="1691">
        <f>IFERROR(VLOOKUP($A212,'2012'!$D$3:$O$172,6,FALSE),0)</f>
        <v>0</v>
      </c>
      <c r="BR212" s="1691">
        <f>IFERROR(VLOOKUP($A212,'2012'!$D$3:$O$172,7,FALSE),0)</f>
        <v>0</v>
      </c>
      <c r="BS212" s="1691">
        <f>IFERROR(VLOOKUP($A212,'2012'!$D$3:$O$172,8,FALSE),0)</f>
        <v>0</v>
      </c>
      <c r="BT212" s="1740">
        <f>IFERROR(VLOOKUP($A212,'2012'!$D$3:$O$172,9,FALSE),0)</f>
        <v>0</v>
      </c>
      <c r="BX212" s="1700">
        <f>IFERROR(VLOOKUP($A212,'2011'!$D$4:$I$251,2,FALSE),0)</f>
        <v>0</v>
      </c>
      <c r="BY212" s="1691">
        <f>IFERROR(VLOOKUP($A212,'2011'!$D$4:$I$251,3,FALSE),0)</f>
        <v>0</v>
      </c>
      <c r="BZ212" s="1691">
        <f>IFERROR(VLOOKUP($A212,'2011'!$D$4:$I$251,4,FALSE),0)</f>
        <v>0</v>
      </c>
      <c r="CA212" s="1691">
        <f>IFERROR(VLOOKUP($A212,'2011'!$D$4:$I$251,5,FALSE),0)</f>
        <v>0</v>
      </c>
      <c r="CB212" s="1740">
        <f>IFERROR(VLOOKUP($A212,'2011'!$D$4:$I$251,6,FALSE),0)</f>
        <v>0</v>
      </c>
      <c r="CC212" s="1700">
        <f>IFERROR(VLOOKUP($A212,'2010'!$C$3:$H$234,2,FALSE),0)</f>
        <v>0</v>
      </c>
      <c r="CD212" s="1691">
        <f>IFERROR(VLOOKUP($A212,'2010'!$C$3:$H$234,3,FALSE),0)</f>
        <v>0</v>
      </c>
      <c r="CE212" s="1691">
        <f>IFERROR(VLOOKUP($A212,'2010'!$C$3:$H$234,4,FALSE),0)</f>
        <v>0</v>
      </c>
      <c r="CF212" s="1691">
        <f>IFERROR(VLOOKUP($A212,'2010'!$C$3:$H$234,5,FALSE),0)</f>
        <v>0</v>
      </c>
      <c r="CG212" s="1740">
        <f>IFERROR(VLOOKUP($A212,'2010'!$C$3:$H$234,6,FALSE),0)</f>
        <v>0</v>
      </c>
      <c r="CH212" s="1700">
        <f>IFERROR(VLOOKUP($A212,'2009'!$C$3:$H$242,2,FALSE),0)</f>
        <v>0</v>
      </c>
      <c r="CI212" s="1691">
        <f>IFERROR(VLOOKUP($A212,'2009'!$C$3:$H$242,3,FALSE),0)</f>
        <v>0</v>
      </c>
      <c r="CJ212" s="1691">
        <f>IFERROR(VLOOKUP($A212,'2009'!$C$3:$H$242,4,FALSE),0)</f>
        <v>0</v>
      </c>
      <c r="CK212" s="1691">
        <f>IFERROR(VLOOKUP($A212,'2009'!$C$3:$H$242,5,FALSE),0)</f>
        <v>0</v>
      </c>
      <c r="CL212" s="1740">
        <f>IFERROR(VLOOKUP($A212,'2009'!$C$3:$H$242,6,FALSE),0)</f>
        <v>0</v>
      </c>
      <c r="CM212" s="1700">
        <f>IFERROR(VLOOKUP($A212,'2008'!$C$3:$H$229,2,FALSE),0)</f>
        <v>0</v>
      </c>
      <c r="CN212" s="1691">
        <f>IFERROR(VLOOKUP($A212,'2008'!$C$3:$H$229,3,FALSE),0)</f>
        <v>0</v>
      </c>
      <c r="CO212" s="1691">
        <f>IFERROR(VLOOKUP($A212,'2008'!$C$3:$H$229,4,FALSE),0)</f>
        <v>0</v>
      </c>
      <c r="CP212" s="1691">
        <f>IFERROR(VLOOKUP($A212,'2008'!$C$3:$H$229,5,FALSE),0)</f>
        <v>0</v>
      </c>
      <c r="CQ212" s="1740">
        <f>IFERROR(VLOOKUP($A212,'2008'!$C$3:$H$229,6,FALSE),0)</f>
        <v>0</v>
      </c>
      <c r="CR212" s="1700">
        <f>IFERROR(VLOOKUP($A212,'2007'!$C$3:$M$238,7,FALSE),0)</f>
        <v>0</v>
      </c>
      <c r="CS212" s="1691">
        <f>IFERROR(VLOOKUP($A212,'2007'!$C$3:$M$238,8,FALSE),0)</f>
        <v>0</v>
      </c>
      <c r="CT212" s="1691">
        <f>IFERROR(VLOOKUP($A212,'2007'!$C$3:$M$238,9,FALSE),0)</f>
        <v>0</v>
      </c>
      <c r="CU212" s="1691">
        <f>IFERROR(VLOOKUP($A212,'2007'!$C$3:$M$238,10,FALSE),0)</f>
        <v>0</v>
      </c>
      <c r="CV212" s="1740">
        <f>IFERROR(VLOOKUP($A212,'2007'!$C$3:$M$238,11,FALSE),0)</f>
        <v>0</v>
      </c>
      <c r="CW212" s="1700">
        <f>IFERROR(VLOOKUP($A212,'2006'!$A$2:$F$200,2,FALSE),0)</f>
        <v>0</v>
      </c>
      <c r="CX212" s="1691">
        <f>IFERROR(VLOOKUP($A212,'2006'!$A$2:$F$200,4,FALSE),0)</f>
        <v>0</v>
      </c>
      <c r="CY212" s="1691">
        <f>IFERROR(VLOOKUP($A212,'2006'!$A$2:$F$200,5,FALSE),0)</f>
        <v>0</v>
      </c>
      <c r="CZ212" s="1740">
        <f>IFERROR(VLOOKUP($A212,'2006'!$A$2:$F$200,6,FALSE),0)</f>
        <v>0</v>
      </c>
      <c r="DA212" s="1700">
        <f>IFERROR(VLOOKUP($A212,'2005'!$C$3:$M$205,8,FALSE),0)</f>
        <v>0</v>
      </c>
      <c r="DB212" s="1691">
        <f>IFERROR(VLOOKUP($A212,'2005'!$C$3:$M$205,9,FALSE),0)</f>
        <v>0</v>
      </c>
      <c r="DC212" s="1691">
        <f>IFERROR(VLOOKUP($A212,'2005'!$C$3:$M$205,10,FALSE),0)</f>
        <v>0</v>
      </c>
      <c r="DD212" s="1740">
        <f>IFERROR(VLOOKUP($A212,'2005'!$C$3:$M$205,11,FALSE),0)</f>
        <v>0</v>
      </c>
      <c r="DE212" s="1700">
        <f>IFERROR(VLOOKUP($A212,'2004'!$C$3:$M$213,8,FALSE),0)</f>
        <v>0</v>
      </c>
      <c r="DF212" s="1691">
        <f>IFERROR(VLOOKUP($A212,'2004'!$C$3:$M$213,9,FALSE),0)</f>
        <v>0</v>
      </c>
      <c r="DG212" s="1691">
        <f>IFERROR(VLOOKUP($A212,'2004'!$C$3:$M$213,10,FALSE),0)</f>
        <v>0</v>
      </c>
      <c r="DH212" s="1740">
        <f>IFERROR(VLOOKUP($A212,'2004'!$C$3:$M$213,11,FALSE),0)</f>
        <v>0</v>
      </c>
      <c r="DI212" s="1700">
        <f>IFERROR(VLOOKUP($A212,'2003'!$C$3:$Q$214,12,FALSE),0)</f>
        <v>0</v>
      </c>
      <c r="DJ212" s="1691">
        <f>IFERROR(VLOOKUP($A212,'2003'!$C$3:$Q$214,13,FALSE),0)</f>
        <v>0</v>
      </c>
      <c r="DK212" s="1691">
        <f>IFERROR(VLOOKUP($A212,'2003'!$C$3:$Q$214,14,FALSE),0)</f>
        <v>0</v>
      </c>
      <c r="DL212" s="1740">
        <f>IFERROR(VLOOKUP($A212,'2003'!$C$3:$Q$214,15,FALSE),0)</f>
        <v>0</v>
      </c>
      <c r="DM212" s="1700">
        <f>IFERROR(VLOOKUP($A212,'2002'!$D$3:$R$214,12,FALSE),0)</f>
        <v>0</v>
      </c>
      <c r="DN212" s="1691">
        <f>IFERROR(VLOOKUP($A212,'2002'!$D$3:$R$214,13,FALSE),0)</f>
        <v>0</v>
      </c>
      <c r="DO212" s="1691">
        <f>IFERROR(VLOOKUP($A212,'2002'!$D$3:$R$214,14,FALSE),0)</f>
        <v>0</v>
      </c>
      <c r="DP212" s="1788">
        <f>IFERROR(VLOOKUP($A212,'2002'!$D$3:$R$214,15,FALSE),0)</f>
        <v>0</v>
      </c>
      <c r="DQ212" s="1700">
        <f>IFERROR(VLOOKUP($A212,'Pre 2002'!$C$3:$CK$382,84,FALSE),0)</f>
        <v>0</v>
      </c>
      <c r="DR212" s="1695">
        <f>IFERROR(VLOOKUP($A212,'Pre 2002'!$C$3:$CK$382,85,FALSE),0)</f>
        <v>0</v>
      </c>
      <c r="DS212" s="1695">
        <f>IFERROR(VLOOKUP($A212,'Pre 2002'!$C$3:$CK$382,86,FALSE),0)</f>
        <v>0</v>
      </c>
      <c r="DT212" s="1790">
        <f>IFERROR(VLOOKUP($A212,'Pre 2002'!$C$3:$CK$382,87,FALSE),0)</f>
        <v>0</v>
      </c>
      <c r="DU212" s="1741">
        <f>IFERROR(VLOOKUP(A212,'Pre 2002'!$C$3:$CG$382,83,FALSE),0)</f>
        <v>0</v>
      </c>
      <c r="DY212" s="1731"/>
    </row>
    <row r="213" spans="1:129">
      <c r="A213" s="1779" t="s">
        <v>2200</v>
      </c>
      <c r="B213" s="1562">
        <f t="shared" si="79"/>
        <v>491</v>
      </c>
      <c r="C213" s="1562">
        <f t="shared" si="80"/>
        <v>295</v>
      </c>
      <c r="D213" s="1562">
        <f t="shared" si="81"/>
        <v>14</v>
      </c>
      <c r="E213" s="1563">
        <f t="shared" si="82"/>
        <v>0.60081466395112015</v>
      </c>
      <c r="F213" s="1786">
        <f t="shared" si="83"/>
        <v>6</v>
      </c>
      <c r="G213" s="1595">
        <v>2016</v>
      </c>
      <c r="H213" s="1567">
        <f t="shared" si="84"/>
        <v>0</v>
      </c>
      <c r="I213" s="1734">
        <f t="shared" si="85"/>
        <v>0</v>
      </c>
      <c r="J213" s="1734">
        <f t="shared" si="86"/>
        <v>0</v>
      </c>
      <c r="K213" s="1734">
        <f t="shared" si="87"/>
        <v>0</v>
      </c>
      <c r="L213" s="1806">
        <f t="shared" si="88"/>
        <v>0</v>
      </c>
      <c r="M213" s="1751"/>
      <c r="N213" s="1751"/>
      <c r="O213" s="1700">
        <f>IFERROR(VLOOKUP($A213,'2022'!$B$2:$K$174,3,FALSE),0)</f>
        <v>67</v>
      </c>
      <c r="P213" s="1858">
        <f>IFERROR(VLOOKUP($A213,'2022'!$B$2:$K$174,4,FALSE),0)</f>
        <v>16</v>
      </c>
      <c r="Q213" s="1858">
        <f>IFERROR(VLOOKUP($A213,'2022'!$B$2:$K$174,5,FALSE),0)</f>
        <v>33</v>
      </c>
      <c r="R213" s="1858">
        <f>IFERROR(VLOOKUP($A213,'2022'!$B$2:$K$174,8,FALSE),0)</f>
        <v>0</v>
      </c>
      <c r="S213" s="1740">
        <f>IFERROR(VLOOKUP($A213,'2022'!$B$2:$K$174,10,FALSE),0)</f>
        <v>0.49299999999999999</v>
      </c>
      <c r="T213" s="1700">
        <f>IFERROR(VLOOKUP($A213,'2021'!$B$2:$K$174,3,FALSE),0)</f>
        <v>0</v>
      </c>
      <c r="U213" s="1843">
        <f>IFERROR(VLOOKUP($A213,'2021'!$B$2:$K$174,4,FALSE),0)</f>
        <v>0</v>
      </c>
      <c r="V213" s="1843">
        <f>IFERROR(VLOOKUP($A213,'2021'!$B$2:$K$174,5,FALSE),0)</f>
        <v>0</v>
      </c>
      <c r="W213" s="1843">
        <f>IFERROR(VLOOKUP($A213,'2021'!$B$2:$K$174,8,FALSE),0)</f>
        <v>0</v>
      </c>
      <c r="X213" s="1740">
        <f>IFERROR(VLOOKUP($A213,'2021'!$B$2:$K$174,10,FALSE),0)</f>
        <v>0</v>
      </c>
      <c r="Y213" s="1700">
        <f>IFERROR(VLOOKUP($A213,'2020'!$B$2:$K$170,3,FALSE),0)</f>
        <v>81</v>
      </c>
      <c r="Z213" s="1829">
        <f>IFERROR(VLOOKUP($A213,'2020'!$B$2:$K$170,4,FALSE),0)</f>
        <v>36</v>
      </c>
      <c r="AA213" s="1829">
        <f>IFERROR(VLOOKUP($A213,'2020'!$B$2:$K$170,5,FALSE),0)</f>
        <v>47</v>
      </c>
      <c r="AB213" s="1829">
        <f>IFERROR(VLOOKUP($A213,'2020'!$B$2:$K$170,8,FALSE),0)</f>
        <v>0</v>
      </c>
      <c r="AC213" s="1740">
        <f>IFERROR(VLOOKUP($A213,'2020'!$B$2:$K$170,10,FALSE),0)</f>
        <v>0.57999999999999996</v>
      </c>
      <c r="AD213" s="1700">
        <f>IFERROR(VLOOKUP($A213,'2019'!$B$2:$K$170,3,FALSE),0)</f>
        <v>86</v>
      </c>
      <c r="AE213" s="1823">
        <f>IFERROR(VLOOKUP($A213,'2019'!$B$2:$K$170,4,FALSE),0)</f>
        <v>44</v>
      </c>
      <c r="AF213" s="1823">
        <f>IFERROR(VLOOKUP($A213,'2019'!$B$2:$K$170,5,FALSE),0)</f>
        <v>50</v>
      </c>
      <c r="AG213" s="1823">
        <f>IFERROR(VLOOKUP($A213,'2019'!$B$2:$K$170,8,FALSE),0)</f>
        <v>4</v>
      </c>
      <c r="AH213" s="1740">
        <f>IFERROR(VLOOKUP($A213,'2019'!$B$2:$K$170,10,FALSE),0)</f>
        <v>0.58099999999999996</v>
      </c>
      <c r="AI213" s="1700">
        <f>IFERROR(VLOOKUP($A213,'2018'!$B$2:$K$170,3,FALSE),0)</f>
        <v>91</v>
      </c>
      <c r="AJ213" s="1821">
        <f>IFERROR(VLOOKUP($A213,'2018'!$B$2:$K$170,4,FALSE),0)</f>
        <v>48</v>
      </c>
      <c r="AK213" s="1821">
        <f>IFERROR(VLOOKUP($A213,'2018'!$B$2:$K$170,5,FALSE),0)</f>
        <v>66</v>
      </c>
      <c r="AL213" s="1821">
        <f>IFERROR(VLOOKUP($A213,'2018'!$B$2:$K$170,8,FALSE),0)</f>
        <v>3</v>
      </c>
      <c r="AM213" s="1740">
        <f>IFERROR(VLOOKUP($A213,'2018'!$B$2:$K$170,10,FALSE),0)</f>
        <v>0.72499999999999998</v>
      </c>
      <c r="AN213" s="1700">
        <f>IFERROR(VLOOKUP($A213,'2017'!$B$2:$J$163,2,FALSE),0)</f>
        <v>87</v>
      </c>
      <c r="AO213" s="1815">
        <f>IFERROR(VLOOKUP($A213,'2017'!$B$2:$J$163,3,FALSE),0)</f>
        <v>43</v>
      </c>
      <c r="AP213" s="1815">
        <f>IFERROR(VLOOKUP($A213,'2017'!$B$2:$J$163,4,FALSE),0)</f>
        <v>57</v>
      </c>
      <c r="AQ213" s="1815">
        <f>IFERROR(VLOOKUP($A213,'2017'!$B$2:$J$163,7,FALSE),0)</f>
        <v>3</v>
      </c>
      <c r="AR213" s="1740">
        <f>IFERROR(VLOOKUP($A213,'2017'!$B$2:$J$163,9,FALSE),0)</f>
        <v>0.65517241379310343</v>
      </c>
      <c r="AS213" s="1700">
        <f>IFERROR(VLOOKUP($A213,'2016'!$B$2:$K$165,3,FALSE),0)</f>
        <v>79</v>
      </c>
      <c r="AT213" s="1796">
        <f>IFERROR(VLOOKUP($A213,'2016'!$B$2:$K$165,4,FALSE),0)</f>
        <v>40</v>
      </c>
      <c r="AU213" s="1796">
        <f>IFERROR(VLOOKUP($A213,'2016'!$B$2:$K$165,5,FALSE),0)</f>
        <v>42</v>
      </c>
      <c r="AV213" s="1796">
        <f>IFERROR(VLOOKUP($A213,'2016'!$B$2:$K$165,8,FALSE),0)</f>
        <v>4</v>
      </c>
      <c r="AW213" s="1740">
        <f>IFERROR(VLOOKUP($A213,'2016'!$B$2:$K$165,10,FALSE),0)</f>
        <v>0.53200000000000003</v>
      </c>
      <c r="AX213" s="1700">
        <f>IFERROR(VLOOKUP($A213,'2015'!$B$2:$K$165,3,FALSE),0)</f>
        <v>0</v>
      </c>
      <c r="AY213" s="1695">
        <f>IFERROR(VLOOKUP($A213,'2015'!$B$2:$K$165,4,FALSE),0)</f>
        <v>0</v>
      </c>
      <c r="AZ213" s="1695">
        <f>IFERROR(VLOOKUP($A213,'2015'!$B$2:$K$165,5,FALSE),0)</f>
        <v>0</v>
      </c>
      <c r="BA213" s="1695">
        <f>IFERROR(VLOOKUP($A213,'2015'!$B$2:$K$165,8,FALSE),0)</f>
        <v>0</v>
      </c>
      <c r="BB213" s="1740">
        <f>IFERROR(VLOOKUP($A213,'2015'!$B$2:$K$165,10,FALSE),0)</f>
        <v>0</v>
      </c>
      <c r="BC213" s="1700">
        <f>IFERROR(VLOOKUP($A213,'2014'!$B$2:$K$157,3,FALSE),0)</f>
        <v>0</v>
      </c>
      <c r="BD213" s="1691">
        <f>IFERROR(VLOOKUP($A213,'2014'!$B$2:$K$157,4,FALSE),0)</f>
        <v>0</v>
      </c>
      <c r="BE213" s="1691">
        <f>IFERROR(VLOOKUP($A213,'2014'!$B$2:$K$157,5,FALSE),0)</f>
        <v>0</v>
      </c>
      <c r="BF213" s="1691">
        <f>IFERROR(VLOOKUP($A213,'2014'!$B$2:$K$157,8,FALSE),0)</f>
        <v>0</v>
      </c>
      <c r="BG213" s="1740">
        <f>IFERROR(VLOOKUP($A213,'2014'!$B$2:$K$157,10,FALSE),0)</f>
        <v>0</v>
      </c>
      <c r="BH213" s="1700">
        <f>IFERROR(VLOOKUP($A213,'2013'!$D$4:$I$249,2,FALSE),0)</f>
        <v>0</v>
      </c>
      <c r="BI213" s="1691">
        <f>IFERROR(VLOOKUP($A213,'2013'!$D$4:$I$249,3,FALSE),0)</f>
        <v>0</v>
      </c>
      <c r="BJ213" s="1691">
        <f>IFERROR(VLOOKUP($A213,'2013'!$D$4:$I$249,4,FALSE),0)</f>
        <v>0</v>
      </c>
      <c r="BK213" s="1691">
        <f>IFERROR(VLOOKUP($A213,'2013'!$D$4:$I$249,5,FALSE),0)</f>
        <v>0</v>
      </c>
      <c r="BL213" s="1740">
        <f>IFERROR(VLOOKUP($A213,'2013'!$D$4:$I$249,6,FALSE),0)</f>
        <v>0</v>
      </c>
      <c r="BM213" s="1737">
        <f>IFERROR(VLOOKUP($A213,'2012'!$D$3:$O$172,2,FALSE),0)</f>
        <v>0</v>
      </c>
      <c r="BN213" s="1691">
        <f>IFERROR(VLOOKUP($A213,'2012'!$D$3:$O$172,3,FALSE),0)</f>
        <v>0</v>
      </c>
      <c r="BO213" s="1743">
        <f>IFERROR(VLOOKUP($A213,'2012'!$D$3:$O$172,4,FALSE),0)</f>
        <v>0</v>
      </c>
      <c r="BP213" s="1700">
        <f>IFERROR(VLOOKUP($A213,'2012'!$D$3:$O$172,5,FALSE),0)</f>
        <v>0</v>
      </c>
      <c r="BQ213" s="1691">
        <f>IFERROR(VLOOKUP($A213,'2012'!$D$3:$O$172,6,FALSE),0)</f>
        <v>0</v>
      </c>
      <c r="BR213" s="1691">
        <f>IFERROR(VLOOKUP($A213,'2012'!$D$3:$O$172,7,FALSE),0)</f>
        <v>0</v>
      </c>
      <c r="BS213" s="1691">
        <f>IFERROR(VLOOKUP($A213,'2012'!$D$3:$O$172,8,FALSE),0)</f>
        <v>0</v>
      </c>
      <c r="BT213" s="1740">
        <f>IFERROR(VLOOKUP($A213,'2012'!$D$3:$O$172,9,FALSE),0)</f>
        <v>0</v>
      </c>
      <c r="BX213" s="1700">
        <f>IFERROR(VLOOKUP($A213,'2011'!$D$4:$I$251,2,FALSE),0)</f>
        <v>0</v>
      </c>
      <c r="BY213" s="1691">
        <f>IFERROR(VLOOKUP($A213,'2011'!$D$4:$I$251,3,FALSE),0)</f>
        <v>0</v>
      </c>
      <c r="BZ213" s="1691">
        <f>IFERROR(VLOOKUP($A213,'2011'!$D$4:$I$251,4,FALSE),0)</f>
        <v>0</v>
      </c>
      <c r="CA213" s="1691">
        <f>IFERROR(VLOOKUP($A213,'2011'!$D$4:$I$251,5,FALSE),0)</f>
        <v>0</v>
      </c>
      <c r="CB213" s="1740">
        <f>IFERROR(VLOOKUP($A213,'2011'!$D$4:$I$251,6,FALSE),0)</f>
        <v>0</v>
      </c>
      <c r="CC213" s="1700">
        <f>IFERROR(VLOOKUP($A213,'2010'!$C$3:$H$234,2,FALSE),0)</f>
        <v>0</v>
      </c>
      <c r="CD213" s="1691">
        <f>IFERROR(VLOOKUP($A213,'2010'!$C$3:$H$234,3,FALSE),0)</f>
        <v>0</v>
      </c>
      <c r="CE213" s="1691">
        <f>IFERROR(VLOOKUP($A213,'2010'!$C$3:$H$234,4,FALSE),0)</f>
        <v>0</v>
      </c>
      <c r="CF213" s="1691">
        <f>IFERROR(VLOOKUP($A213,'2010'!$C$3:$H$234,5,FALSE),0)</f>
        <v>0</v>
      </c>
      <c r="CG213" s="1740">
        <f>IFERROR(VLOOKUP($A213,'2010'!$C$3:$H$234,6,FALSE),0)</f>
        <v>0</v>
      </c>
      <c r="CH213" s="1700">
        <f>IFERROR(VLOOKUP($A213,'2009'!$C$3:$H$242,2,FALSE),0)</f>
        <v>0</v>
      </c>
      <c r="CI213" s="1691">
        <f>IFERROR(VLOOKUP($A213,'2009'!$C$3:$H$242,3,FALSE),0)</f>
        <v>0</v>
      </c>
      <c r="CJ213" s="1691">
        <f>IFERROR(VLOOKUP($A213,'2009'!$C$3:$H$242,4,FALSE),0)</f>
        <v>0</v>
      </c>
      <c r="CK213" s="1691">
        <f>IFERROR(VLOOKUP($A213,'2009'!$C$3:$H$242,5,FALSE),0)</f>
        <v>0</v>
      </c>
      <c r="CL213" s="1740">
        <f>IFERROR(VLOOKUP($A213,'2009'!$C$3:$H$242,6,FALSE),0)</f>
        <v>0</v>
      </c>
      <c r="CM213" s="1700">
        <f>IFERROR(VLOOKUP($A213,'2008'!$C$3:$H$229,2,FALSE),0)</f>
        <v>0</v>
      </c>
      <c r="CN213" s="1691">
        <f>IFERROR(VLOOKUP($A213,'2008'!$C$3:$H$229,3,FALSE),0)</f>
        <v>0</v>
      </c>
      <c r="CO213" s="1691">
        <f>IFERROR(VLOOKUP($A213,'2008'!$C$3:$H$229,4,FALSE),0)</f>
        <v>0</v>
      </c>
      <c r="CP213" s="1691">
        <f>IFERROR(VLOOKUP($A213,'2008'!$C$3:$H$229,5,FALSE),0)</f>
        <v>0</v>
      </c>
      <c r="CQ213" s="1740">
        <f>IFERROR(VLOOKUP($A213,'2008'!$C$3:$H$229,6,FALSE),0)</f>
        <v>0</v>
      </c>
      <c r="CR213" s="1700">
        <f>IFERROR(VLOOKUP($A213,'2007'!$C$3:$M$238,7,FALSE),0)</f>
        <v>0</v>
      </c>
      <c r="CS213" s="1691">
        <f>IFERROR(VLOOKUP($A213,'2007'!$C$3:$M$238,8,FALSE),0)</f>
        <v>0</v>
      </c>
      <c r="CT213" s="1691">
        <f>IFERROR(VLOOKUP($A213,'2007'!$C$3:$M$238,9,FALSE),0)</f>
        <v>0</v>
      </c>
      <c r="CU213" s="1691">
        <f>IFERROR(VLOOKUP($A213,'2007'!$C$3:$M$238,10,FALSE),0)</f>
        <v>0</v>
      </c>
      <c r="CV213" s="1740">
        <f>IFERROR(VLOOKUP($A213,'2007'!$C$3:$M$238,11,FALSE),0)</f>
        <v>0</v>
      </c>
      <c r="CW213" s="1700">
        <f>IFERROR(VLOOKUP($A213,'2006'!$A$2:$F$200,2,FALSE),0)</f>
        <v>0</v>
      </c>
      <c r="CX213" s="1691">
        <f>IFERROR(VLOOKUP($A213,'2006'!$A$2:$F$200,4,FALSE),0)</f>
        <v>0</v>
      </c>
      <c r="CY213" s="1691">
        <f>IFERROR(VLOOKUP($A213,'2006'!$A$2:$F$200,5,FALSE),0)</f>
        <v>0</v>
      </c>
      <c r="CZ213" s="1740">
        <f>IFERROR(VLOOKUP($A213,'2006'!$A$2:$F$200,6,FALSE),0)</f>
        <v>0</v>
      </c>
      <c r="DA213" s="1700">
        <f>IFERROR(VLOOKUP($A213,'2005'!$C$3:$M$205,8,FALSE),0)</f>
        <v>0</v>
      </c>
      <c r="DB213" s="1691">
        <f>IFERROR(VLOOKUP($A213,'2005'!$C$3:$M$205,9,FALSE),0)</f>
        <v>0</v>
      </c>
      <c r="DC213" s="1691">
        <f>IFERROR(VLOOKUP($A213,'2005'!$C$3:$M$205,10,FALSE),0)</f>
        <v>0</v>
      </c>
      <c r="DD213" s="1740">
        <f>IFERROR(VLOOKUP($A213,'2005'!$C$3:$M$205,11,FALSE),0)</f>
        <v>0</v>
      </c>
      <c r="DE213" s="1700">
        <f>IFERROR(VLOOKUP($A213,'2004'!$C$3:$M$213,8,FALSE),0)</f>
        <v>0</v>
      </c>
      <c r="DF213" s="1691">
        <f>IFERROR(VLOOKUP($A213,'2004'!$C$3:$M$213,9,FALSE),0)</f>
        <v>0</v>
      </c>
      <c r="DG213" s="1691">
        <f>IFERROR(VLOOKUP($A213,'2004'!$C$3:$M$213,10,FALSE),0)</f>
        <v>0</v>
      </c>
      <c r="DH213" s="1740">
        <f>IFERROR(VLOOKUP($A213,'2004'!$C$3:$M$213,11,FALSE),0)</f>
        <v>0</v>
      </c>
      <c r="DI213" s="1700">
        <f>IFERROR(VLOOKUP($A213,'2003'!$C$3:$Q$214,12,FALSE),0)</f>
        <v>0</v>
      </c>
      <c r="DJ213" s="1691">
        <f>IFERROR(VLOOKUP($A213,'2003'!$C$3:$Q$214,13,FALSE),0)</f>
        <v>0</v>
      </c>
      <c r="DK213" s="1691">
        <f>IFERROR(VLOOKUP($A213,'2003'!$C$3:$Q$214,14,FALSE),0)</f>
        <v>0</v>
      </c>
      <c r="DL213" s="1740">
        <f>IFERROR(VLOOKUP($A213,'2003'!$C$3:$Q$214,15,FALSE),0)</f>
        <v>0</v>
      </c>
      <c r="DM213" s="1700">
        <f>IFERROR(VLOOKUP($A213,'2002'!$D$3:$R$214,12,FALSE),0)</f>
        <v>0</v>
      </c>
      <c r="DN213" s="1691">
        <f>IFERROR(VLOOKUP($A213,'2002'!$D$3:$R$214,13,FALSE),0)</f>
        <v>0</v>
      </c>
      <c r="DO213" s="1691">
        <f>IFERROR(VLOOKUP($A213,'2002'!$D$3:$R$214,14,FALSE),0)</f>
        <v>0</v>
      </c>
      <c r="DP213" s="1788">
        <f>IFERROR(VLOOKUP($A213,'2002'!$D$3:$R$214,15,FALSE),0)</f>
        <v>0</v>
      </c>
      <c r="DQ213" s="1700">
        <f>IFERROR(VLOOKUP($A213,'Pre 2002'!$C$3:$CK$382,84,FALSE),0)</f>
        <v>0</v>
      </c>
      <c r="DR213" s="1695">
        <f>IFERROR(VLOOKUP($A213,'Pre 2002'!$C$3:$CK$382,85,FALSE),0)</f>
        <v>0</v>
      </c>
      <c r="DS213" s="1695">
        <f>IFERROR(VLOOKUP($A213,'Pre 2002'!$C$3:$CK$382,86,FALSE),0)</f>
        <v>0</v>
      </c>
      <c r="DT213" s="1790">
        <f>IFERROR(VLOOKUP($A213,'Pre 2002'!$C$3:$CK$382,87,FALSE),0)</f>
        <v>0</v>
      </c>
      <c r="DU213" s="1741">
        <f>IFERROR(VLOOKUP(A213,'Pre 2002'!$C$3:$CG$382,83,FALSE),0)</f>
        <v>0</v>
      </c>
      <c r="DY213" s="1731"/>
    </row>
    <row r="214" spans="1:129">
      <c r="A214" s="1782" t="s">
        <v>1976</v>
      </c>
      <c r="B214" s="1562">
        <f t="shared" si="79"/>
        <v>207</v>
      </c>
      <c r="C214" s="1562">
        <f t="shared" si="80"/>
        <v>110</v>
      </c>
      <c r="D214" s="1562">
        <f t="shared" si="81"/>
        <v>14</v>
      </c>
      <c r="E214" s="1563">
        <f t="shared" si="82"/>
        <v>0.53140096618357491</v>
      </c>
      <c r="F214" s="1786">
        <f t="shared" si="83"/>
        <v>4</v>
      </c>
      <c r="G214" s="1595" t="s">
        <v>2159</v>
      </c>
      <c r="H214" s="1567">
        <f t="shared" si="84"/>
        <v>4</v>
      </c>
      <c r="I214" s="1734">
        <f t="shared" si="85"/>
        <v>207</v>
      </c>
      <c r="J214" s="1734">
        <f t="shared" si="86"/>
        <v>110</v>
      </c>
      <c r="K214" s="1734">
        <f t="shared" si="87"/>
        <v>14</v>
      </c>
      <c r="L214" s="1806">
        <f t="shared" si="88"/>
        <v>0.53140096618357491</v>
      </c>
      <c r="O214" s="1700">
        <f>IFERROR(VLOOKUP($A214,'2022'!$B$2:$K$174,3,FALSE),0)</f>
        <v>0</v>
      </c>
      <c r="P214" s="1858">
        <f>IFERROR(VLOOKUP($A214,'2022'!$B$2:$K$174,4,FALSE),0)</f>
        <v>0</v>
      </c>
      <c r="Q214" s="1858">
        <f>IFERROR(VLOOKUP($A214,'2022'!$B$2:$K$174,5,FALSE),0)</f>
        <v>0</v>
      </c>
      <c r="R214" s="1858">
        <f>IFERROR(VLOOKUP($A214,'2022'!$B$2:$K$174,8,FALSE),0)</f>
        <v>0</v>
      </c>
      <c r="S214" s="1740">
        <f>IFERROR(VLOOKUP($A214,'2022'!$B$2:$K$174,10,FALSE),0)</f>
        <v>0</v>
      </c>
      <c r="T214" s="1700">
        <f>IFERROR(VLOOKUP($A214,'2021'!$B$2:$K$174,3,FALSE),0)</f>
        <v>0</v>
      </c>
      <c r="U214" s="1843">
        <f>IFERROR(VLOOKUP($A214,'2021'!$B$2:$K$174,4,FALSE),0)</f>
        <v>0</v>
      </c>
      <c r="V214" s="1843">
        <f>IFERROR(VLOOKUP($A214,'2021'!$B$2:$K$174,5,FALSE),0)</f>
        <v>0</v>
      </c>
      <c r="W214" s="1843">
        <f>IFERROR(VLOOKUP($A214,'2021'!$B$2:$K$174,8,FALSE),0)</f>
        <v>0</v>
      </c>
      <c r="X214" s="1740">
        <f>IFERROR(VLOOKUP($A214,'2021'!$B$2:$K$174,10,FALSE),0)</f>
        <v>0</v>
      </c>
      <c r="Y214" s="1700">
        <f>IFERROR(VLOOKUP($A214,'2020'!$B$2:$K$170,3,FALSE),0)</f>
        <v>0</v>
      </c>
      <c r="Z214" s="1829">
        <f>IFERROR(VLOOKUP($A214,'2020'!$B$2:$K$170,4,FALSE),0)</f>
        <v>0</v>
      </c>
      <c r="AA214" s="1829">
        <f>IFERROR(VLOOKUP($A214,'2020'!$B$2:$K$170,5,FALSE),0)</f>
        <v>0</v>
      </c>
      <c r="AB214" s="1829">
        <f>IFERROR(VLOOKUP($A214,'2020'!$B$2:$K$170,8,FALSE),0)</f>
        <v>0</v>
      </c>
      <c r="AC214" s="1740">
        <f>IFERROR(VLOOKUP($A214,'2020'!$B$2:$K$170,10,FALSE),0)</f>
        <v>0</v>
      </c>
      <c r="AD214" s="1700">
        <f>IFERROR(VLOOKUP($A214,'2019'!$B$2:$K$170,3,FALSE),0)</f>
        <v>0</v>
      </c>
      <c r="AE214" s="1823">
        <f>IFERROR(VLOOKUP($A214,'2019'!$B$2:$K$170,4,FALSE),0)</f>
        <v>0</v>
      </c>
      <c r="AF214" s="1823">
        <f>IFERROR(VLOOKUP($A214,'2019'!$B$2:$K$170,5,FALSE),0)</f>
        <v>0</v>
      </c>
      <c r="AG214" s="1823">
        <f>IFERROR(VLOOKUP($A214,'2019'!$B$2:$K$170,8,FALSE),0)</f>
        <v>0</v>
      </c>
      <c r="AH214" s="1740">
        <f>IFERROR(VLOOKUP($A214,'2019'!$B$2:$K$170,10,FALSE),0)</f>
        <v>0</v>
      </c>
      <c r="AI214" s="1700">
        <f>IFERROR(VLOOKUP($A214,'2018'!$B$2:$K$170,3,FALSE),0)</f>
        <v>0</v>
      </c>
      <c r="AJ214" s="1821">
        <f>IFERROR(VLOOKUP($A214,'2018'!$B$2:$K$170,4,FALSE),0)</f>
        <v>0</v>
      </c>
      <c r="AK214" s="1821">
        <f>IFERROR(VLOOKUP($A214,'2018'!$B$2:$K$170,5,FALSE),0)</f>
        <v>0</v>
      </c>
      <c r="AL214" s="1821">
        <f>IFERROR(VLOOKUP($A214,'2018'!$B$2:$K$170,8,FALSE),0)</f>
        <v>0</v>
      </c>
      <c r="AM214" s="1740">
        <f>IFERROR(VLOOKUP($A214,'2018'!$B$2:$K$170,10,FALSE),0)</f>
        <v>0</v>
      </c>
      <c r="AN214" s="1700">
        <f>IFERROR(VLOOKUP($A214,'2017'!$B$2:$J$163,2,FALSE),0)</f>
        <v>0</v>
      </c>
      <c r="AO214" s="1815">
        <f>IFERROR(VLOOKUP($A214,'2017'!$B$2:$J$163,3,FALSE),0)</f>
        <v>0</v>
      </c>
      <c r="AP214" s="1815">
        <f>IFERROR(VLOOKUP($A214,'2017'!$B$2:$J$163,4,FALSE),0)</f>
        <v>0</v>
      </c>
      <c r="AQ214" s="1815">
        <f>IFERROR(VLOOKUP($A214,'2017'!$B$2:$J$163,7,FALSE),0)</f>
        <v>0</v>
      </c>
      <c r="AR214" s="1740">
        <f>IFERROR(VLOOKUP($A214,'2017'!$B$2:$J$163,9,FALSE),0)</f>
        <v>0</v>
      </c>
      <c r="AS214" s="1700">
        <f>IFERROR(VLOOKUP($A214,'2016'!$B$2:$K$165,3,FALSE),0)</f>
        <v>0</v>
      </c>
      <c r="AT214" s="1796">
        <f>IFERROR(VLOOKUP($A214,'2016'!$B$2:$K$165,4,FALSE),0)</f>
        <v>0</v>
      </c>
      <c r="AU214" s="1796">
        <f>IFERROR(VLOOKUP($A214,'2016'!$B$2:$K$165,5,FALSE),0)</f>
        <v>0</v>
      </c>
      <c r="AV214" s="1796">
        <f>IFERROR(VLOOKUP($A214,'2016'!$B$2:$K$165,8,FALSE),0)</f>
        <v>0</v>
      </c>
      <c r="AW214" s="1740">
        <f>IFERROR(VLOOKUP($A214,'2016'!$B$2:$K$165,10,FALSE),0)</f>
        <v>0</v>
      </c>
      <c r="AX214" s="1700">
        <f>IFERROR(VLOOKUP($A214,'2015'!$B$2:$K$165,3,FALSE),0)</f>
        <v>0</v>
      </c>
      <c r="AY214" s="1695">
        <f>IFERROR(VLOOKUP($A214,'2015'!$B$2:$K$165,4,FALSE),0)</f>
        <v>0</v>
      </c>
      <c r="AZ214" s="1695">
        <f>IFERROR(VLOOKUP($A214,'2015'!$B$2:$K$165,5,FALSE),0)</f>
        <v>0</v>
      </c>
      <c r="BA214" s="1695">
        <f>IFERROR(VLOOKUP($A214,'2015'!$B$2:$K$165,8,FALSE),0)</f>
        <v>0</v>
      </c>
      <c r="BB214" s="1740">
        <f>IFERROR(VLOOKUP($A214,'2015'!$B$2:$K$165,10,FALSE),0)</f>
        <v>0</v>
      </c>
      <c r="BC214" s="1700">
        <f>IFERROR(VLOOKUP($A214,'2014'!$B$2:$K$157,3,FALSE),0)</f>
        <v>0</v>
      </c>
      <c r="BD214" s="1691">
        <f>IFERROR(VLOOKUP($A214,'2014'!$B$2:$K$157,4,FALSE),0)</f>
        <v>0</v>
      </c>
      <c r="BE214" s="1691">
        <f>IFERROR(VLOOKUP($A214,'2014'!$B$2:$K$157,5,FALSE),0)</f>
        <v>0</v>
      </c>
      <c r="BF214" s="1691">
        <f>IFERROR(VLOOKUP($A214,'2014'!$B$2:$K$157,8,FALSE),0)</f>
        <v>0</v>
      </c>
      <c r="BG214" s="1740">
        <f>IFERROR(VLOOKUP($A214,'2014'!$B$2:$K$157,10,FALSE),0)</f>
        <v>0</v>
      </c>
      <c r="BH214" s="1700">
        <f>IFERROR(VLOOKUP($A214,'2013'!$D$4:$I$249,2,FALSE),0)</f>
        <v>0</v>
      </c>
      <c r="BI214" s="1691">
        <f>IFERROR(VLOOKUP($A214,'2013'!$D$4:$I$249,3,FALSE),0)</f>
        <v>0</v>
      </c>
      <c r="BJ214" s="1691">
        <f>IFERROR(VLOOKUP($A214,'2013'!$D$4:$I$249,4,FALSE),0)</f>
        <v>0</v>
      </c>
      <c r="BK214" s="1691">
        <f>IFERROR(VLOOKUP($A214,'2013'!$D$4:$I$249,5,FALSE),0)</f>
        <v>0</v>
      </c>
      <c r="BL214" s="1740">
        <f>IFERROR(VLOOKUP($A214,'2013'!$D$4:$I$249,6,FALSE),0)</f>
        <v>0</v>
      </c>
      <c r="BM214" s="1737">
        <f>IFERROR(VLOOKUP($A214,'2012'!$D$3:$O$172,2,FALSE),0)</f>
        <v>0</v>
      </c>
      <c r="BN214" s="1691">
        <f>IFERROR(VLOOKUP($A214,'2012'!$D$3:$O$172,3,FALSE),0)</f>
        <v>0</v>
      </c>
      <c r="BO214" s="1743">
        <f>IFERROR(VLOOKUP($A214,'2012'!$D$3:$O$172,4,FALSE),0)</f>
        <v>0</v>
      </c>
      <c r="BP214" s="1700">
        <f>IFERROR(VLOOKUP($A214,'2012'!$D$3:$O$172,5,FALSE),0)</f>
        <v>0</v>
      </c>
      <c r="BQ214" s="1691">
        <f>IFERROR(VLOOKUP($A214,'2012'!$D$3:$O$172,6,FALSE),0)</f>
        <v>0</v>
      </c>
      <c r="BR214" s="1691">
        <f>IFERROR(VLOOKUP($A214,'2012'!$D$3:$O$172,7,FALSE),0)</f>
        <v>0</v>
      </c>
      <c r="BS214" s="1691">
        <f>IFERROR(VLOOKUP($A214,'2012'!$D$3:$O$172,8,FALSE),0)</f>
        <v>0</v>
      </c>
      <c r="BT214" s="1740">
        <f>IFERROR(VLOOKUP($A214,'2012'!$D$3:$O$172,9,FALSE),0)</f>
        <v>0</v>
      </c>
      <c r="BX214" s="1700">
        <f>IFERROR(VLOOKUP($A214,'2011'!$D$4:$I$251,2,FALSE),0)</f>
        <v>0</v>
      </c>
      <c r="BY214" s="1691">
        <f>IFERROR(VLOOKUP($A214,'2011'!$D$4:$I$251,3,FALSE),0)</f>
        <v>0</v>
      </c>
      <c r="BZ214" s="1691">
        <f>IFERROR(VLOOKUP($A214,'2011'!$D$4:$I$251,4,FALSE),0)</f>
        <v>0</v>
      </c>
      <c r="CA214" s="1691">
        <f>IFERROR(VLOOKUP($A214,'2011'!$D$4:$I$251,5,FALSE),0)</f>
        <v>0</v>
      </c>
      <c r="CB214" s="1740">
        <f>IFERROR(VLOOKUP($A214,'2011'!$D$4:$I$251,6,FALSE),0)</f>
        <v>0</v>
      </c>
      <c r="CC214" s="1700">
        <f>IFERROR(VLOOKUP($A214,'2010'!$C$3:$H$234,2,FALSE),0)</f>
        <v>0</v>
      </c>
      <c r="CD214" s="1691">
        <f>IFERROR(VLOOKUP($A214,'2010'!$C$3:$H$234,3,FALSE),0)</f>
        <v>0</v>
      </c>
      <c r="CE214" s="1691">
        <f>IFERROR(VLOOKUP($A214,'2010'!$C$3:$H$234,4,FALSE),0)</f>
        <v>0</v>
      </c>
      <c r="CF214" s="1691">
        <f>IFERROR(VLOOKUP($A214,'2010'!$C$3:$H$234,5,FALSE),0)</f>
        <v>0</v>
      </c>
      <c r="CG214" s="1740">
        <f>IFERROR(VLOOKUP($A214,'2010'!$C$3:$H$234,6,FALSE),0)</f>
        <v>0</v>
      </c>
      <c r="CH214" s="1700">
        <f>IFERROR(VLOOKUP($A214,'2009'!$C$3:$H$242,2,FALSE),0)</f>
        <v>0</v>
      </c>
      <c r="CI214" s="1691">
        <f>IFERROR(VLOOKUP($A214,'2009'!$C$3:$H$242,3,FALSE),0)</f>
        <v>0</v>
      </c>
      <c r="CJ214" s="1691">
        <f>IFERROR(VLOOKUP($A214,'2009'!$C$3:$H$242,4,FALSE),0)</f>
        <v>0</v>
      </c>
      <c r="CK214" s="1691">
        <f>IFERROR(VLOOKUP($A214,'2009'!$C$3:$H$242,5,FALSE),0)</f>
        <v>0</v>
      </c>
      <c r="CL214" s="1740">
        <f>IFERROR(VLOOKUP($A214,'2009'!$C$3:$H$242,6,FALSE),0)</f>
        <v>0</v>
      </c>
      <c r="CM214" s="1700">
        <f>IFERROR(VLOOKUP($A214,'2008'!$C$3:$H$229,2,FALSE),0)</f>
        <v>0</v>
      </c>
      <c r="CN214" s="1691">
        <f>IFERROR(VLOOKUP($A214,'2008'!$C$3:$H$229,3,FALSE),0)</f>
        <v>0</v>
      </c>
      <c r="CO214" s="1691">
        <f>IFERROR(VLOOKUP($A214,'2008'!$C$3:$H$229,4,FALSE),0)</f>
        <v>0</v>
      </c>
      <c r="CP214" s="1691">
        <f>IFERROR(VLOOKUP($A214,'2008'!$C$3:$H$229,5,FALSE),0)</f>
        <v>0</v>
      </c>
      <c r="CQ214" s="1740">
        <f>IFERROR(VLOOKUP($A214,'2008'!$C$3:$H$229,6,FALSE),0)</f>
        <v>0</v>
      </c>
      <c r="CR214" s="1700">
        <f>IFERROR(VLOOKUP($A214,'2007'!$C$3:$M$238,7,FALSE),0)</f>
        <v>0</v>
      </c>
      <c r="CS214" s="1691">
        <f>IFERROR(VLOOKUP($A214,'2007'!$C$3:$M$238,8,FALSE),0)</f>
        <v>0</v>
      </c>
      <c r="CT214" s="1691">
        <f>IFERROR(VLOOKUP($A214,'2007'!$C$3:$M$238,9,FALSE),0)</f>
        <v>0</v>
      </c>
      <c r="CU214" s="1691">
        <f>IFERROR(VLOOKUP($A214,'2007'!$C$3:$M$238,10,FALSE),0)</f>
        <v>0</v>
      </c>
      <c r="CV214" s="1740">
        <f>IFERROR(VLOOKUP($A214,'2007'!$C$3:$M$238,11,FALSE),0)</f>
        <v>0</v>
      </c>
      <c r="CW214" s="1700">
        <f>IFERROR(VLOOKUP($A214,'2006'!$A$2:$F$200,2,FALSE),0)</f>
        <v>0</v>
      </c>
      <c r="CX214" s="1691">
        <f>IFERROR(VLOOKUP($A214,'2006'!$A$2:$F$200,4,FALSE),0)</f>
        <v>0</v>
      </c>
      <c r="CY214" s="1691">
        <f>IFERROR(VLOOKUP($A214,'2006'!$A$2:$F$200,5,FALSE),0)</f>
        <v>0</v>
      </c>
      <c r="CZ214" s="1740">
        <f>IFERROR(VLOOKUP($A214,'2006'!$A$2:$F$200,6,FALSE),0)</f>
        <v>0</v>
      </c>
      <c r="DA214" s="1700">
        <f>IFERROR(VLOOKUP($A214,'2005'!$C$3:$M$205,8,FALSE),0)</f>
        <v>0</v>
      </c>
      <c r="DB214" s="1691">
        <f>IFERROR(VLOOKUP($A214,'2005'!$C$3:$M$205,9,FALSE),0)</f>
        <v>0</v>
      </c>
      <c r="DC214" s="1691">
        <f>IFERROR(VLOOKUP($A214,'2005'!$C$3:$M$205,10,FALSE),0)</f>
        <v>0</v>
      </c>
      <c r="DD214" s="1740">
        <f>IFERROR(VLOOKUP($A214,'2005'!$C$3:$M$205,11,FALSE),0)</f>
        <v>0</v>
      </c>
      <c r="DE214" s="1700">
        <f>IFERROR(VLOOKUP($A214,'2004'!$C$3:$M$213,8,FALSE),0)</f>
        <v>0</v>
      </c>
      <c r="DF214" s="1691">
        <f>IFERROR(VLOOKUP($A214,'2004'!$C$3:$M$213,9,FALSE),0)</f>
        <v>0</v>
      </c>
      <c r="DG214" s="1691">
        <f>IFERROR(VLOOKUP($A214,'2004'!$C$3:$M$213,10,FALSE),0)</f>
        <v>0</v>
      </c>
      <c r="DH214" s="1740">
        <f>IFERROR(VLOOKUP($A214,'2004'!$C$3:$M$213,11,FALSE),0)</f>
        <v>0</v>
      </c>
      <c r="DI214" s="1700">
        <f>IFERROR(VLOOKUP($A214,'2003'!$C$3:$Q$214,12,FALSE),0)</f>
        <v>0</v>
      </c>
      <c r="DJ214" s="1691">
        <f>IFERROR(VLOOKUP($A214,'2003'!$C$3:$Q$214,13,FALSE),0)</f>
        <v>0</v>
      </c>
      <c r="DK214" s="1691">
        <f>IFERROR(VLOOKUP($A214,'2003'!$C$3:$Q$214,14,FALSE),0)</f>
        <v>0</v>
      </c>
      <c r="DL214" s="1740">
        <f>IFERROR(VLOOKUP($A214,'2003'!$C$3:$Q$214,15,FALSE),0)</f>
        <v>0</v>
      </c>
      <c r="DM214" s="1700">
        <f>IFERROR(VLOOKUP($A214,'2002'!$D$3:$R$214,12,FALSE),0)</f>
        <v>0</v>
      </c>
      <c r="DN214" s="1691">
        <f>IFERROR(VLOOKUP($A214,'2002'!$D$3:$R$214,13,FALSE),0)</f>
        <v>0</v>
      </c>
      <c r="DO214" s="1691">
        <f>IFERROR(VLOOKUP($A214,'2002'!$D$3:$R$214,14,FALSE),0)</f>
        <v>0</v>
      </c>
      <c r="DP214" s="1788">
        <f>IFERROR(VLOOKUP($A214,'2002'!$D$3:$R$214,15,FALSE),0)</f>
        <v>0</v>
      </c>
      <c r="DQ214" s="1700">
        <f>IFERROR(VLOOKUP($A214,'Pre 2002'!$C$3:$CK$382,84,FALSE),0)</f>
        <v>207</v>
      </c>
      <c r="DR214" s="1695">
        <f>IFERROR(VLOOKUP($A214,'Pre 2002'!$C$3:$CK$382,85,FALSE),0)</f>
        <v>110</v>
      </c>
      <c r="DS214" s="1695">
        <f>IFERROR(VLOOKUP($A214,'Pre 2002'!$C$3:$CK$382,86,FALSE),0)</f>
        <v>14</v>
      </c>
      <c r="DT214" s="1790">
        <f>IFERROR(VLOOKUP($A214,'Pre 2002'!$C$3:$CK$382,87,FALSE),0)</f>
        <v>0.53140096618357491</v>
      </c>
      <c r="DU214" s="1741">
        <f>IFERROR(VLOOKUP(A214,'Pre 2002'!$C$3:$CG$382,83,FALSE),0)</f>
        <v>4</v>
      </c>
      <c r="DY214" s="1731"/>
    </row>
    <row r="215" spans="1:129">
      <c r="A215" s="1778" t="s">
        <v>1212</v>
      </c>
      <c r="B215" s="1562">
        <f t="shared" si="79"/>
        <v>1207</v>
      </c>
      <c r="C215" s="1562">
        <f t="shared" si="80"/>
        <v>635</v>
      </c>
      <c r="D215" s="1562">
        <f t="shared" si="81"/>
        <v>14</v>
      </c>
      <c r="E215" s="1563">
        <f t="shared" si="82"/>
        <v>0.52609776304888156</v>
      </c>
      <c r="F215" s="1786">
        <f t="shared" si="83"/>
        <v>28</v>
      </c>
      <c r="G215" s="1595" t="s">
        <v>2159</v>
      </c>
      <c r="H215" s="1567">
        <f t="shared" si="84"/>
        <v>28</v>
      </c>
      <c r="I215" s="1734">
        <f t="shared" si="85"/>
        <v>1207</v>
      </c>
      <c r="J215" s="1734">
        <f t="shared" si="86"/>
        <v>635</v>
      </c>
      <c r="K215" s="1734">
        <f t="shared" si="87"/>
        <v>14</v>
      </c>
      <c r="L215" s="1806">
        <f t="shared" si="88"/>
        <v>0.52609776304888156</v>
      </c>
      <c r="M215" s="1751"/>
      <c r="N215" s="1751"/>
      <c r="O215" s="1700">
        <f>IFERROR(VLOOKUP($A215,'2022'!$B$2:$K$174,3,FALSE),0)</f>
        <v>0</v>
      </c>
      <c r="P215" s="1858">
        <f>IFERROR(VLOOKUP($A215,'2022'!$B$2:$K$174,4,FALSE),0)</f>
        <v>0</v>
      </c>
      <c r="Q215" s="1858">
        <f>IFERROR(VLOOKUP($A215,'2022'!$B$2:$K$174,5,FALSE),0)</f>
        <v>0</v>
      </c>
      <c r="R215" s="1858">
        <f>IFERROR(VLOOKUP($A215,'2022'!$B$2:$K$174,8,FALSE),0)</f>
        <v>0</v>
      </c>
      <c r="S215" s="1740">
        <f>IFERROR(VLOOKUP($A215,'2022'!$B$2:$K$174,10,FALSE),0)</f>
        <v>0</v>
      </c>
      <c r="T215" s="1700">
        <f>IFERROR(VLOOKUP($A215,'2021'!$B$2:$K$174,3,FALSE),0)</f>
        <v>0</v>
      </c>
      <c r="U215" s="1843">
        <f>IFERROR(VLOOKUP($A215,'2021'!$B$2:$K$174,4,FALSE),0)</f>
        <v>0</v>
      </c>
      <c r="V215" s="1843">
        <f>IFERROR(VLOOKUP($A215,'2021'!$B$2:$K$174,5,FALSE),0)</f>
        <v>0</v>
      </c>
      <c r="W215" s="1843">
        <f>IFERROR(VLOOKUP($A215,'2021'!$B$2:$K$174,8,FALSE),0)</f>
        <v>0</v>
      </c>
      <c r="X215" s="1740">
        <f>IFERROR(VLOOKUP($A215,'2021'!$B$2:$K$174,10,FALSE),0)</f>
        <v>0</v>
      </c>
      <c r="Y215" s="1700">
        <f>IFERROR(VLOOKUP($A215,'2020'!$B$2:$K$170,3,FALSE),0)</f>
        <v>0</v>
      </c>
      <c r="Z215" s="1829">
        <f>IFERROR(VLOOKUP($A215,'2020'!$B$2:$K$170,4,FALSE),0)</f>
        <v>0</v>
      </c>
      <c r="AA215" s="1829">
        <f>IFERROR(VLOOKUP($A215,'2020'!$B$2:$K$170,5,FALSE),0)</f>
        <v>0</v>
      </c>
      <c r="AB215" s="1829">
        <f>IFERROR(VLOOKUP($A215,'2020'!$B$2:$K$170,8,FALSE),0)</f>
        <v>0</v>
      </c>
      <c r="AC215" s="1740">
        <f>IFERROR(VLOOKUP($A215,'2020'!$B$2:$K$170,10,FALSE),0)</f>
        <v>0</v>
      </c>
      <c r="AD215" s="1700">
        <f>IFERROR(VLOOKUP($A215,'2019'!$B$2:$K$170,3,FALSE),0)</f>
        <v>0</v>
      </c>
      <c r="AE215" s="1823">
        <f>IFERROR(VLOOKUP($A215,'2019'!$B$2:$K$170,4,FALSE),0)</f>
        <v>0</v>
      </c>
      <c r="AF215" s="1823">
        <f>IFERROR(VLOOKUP($A215,'2019'!$B$2:$K$170,5,FALSE),0)</f>
        <v>0</v>
      </c>
      <c r="AG215" s="1823">
        <f>IFERROR(VLOOKUP($A215,'2019'!$B$2:$K$170,8,FALSE),0)</f>
        <v>0</v>
      </c>
      <c r="AH215" s="1740">
        <f>IFERROR(VLOOKUP($A215,'2019'!$B$2:$K$170,10,FALSE),0)</f>
        <v>0</v>
      </c>
      <c r="AI215" s="1700">
        <f>IFERROR(VLOOKUP($A215,'2018'!$B$2:$K$170,3,FALSE),0)</f>
        <v>0</v>
      </c>
      <c r="AJ215" s="1821">
        <f>IFERROR(VLOOKUP($A215,'2018'!$B$2:$K$170,4,FALSE),0)</f>
        <v>0</v>
      </c>
      <c r="AK215" s="1821">
        <f>IFERROR(VLOOKUP($A215,'2018'!$B$2:$K$170,5,FALSE),0)</f>
        <v>0</v>
      </c>
      <c r="AL215" s="1821">
        <f>IFERROR(VLOOKUP($A215,'2018'!$B$2:$K$170,8,FALSE),0)</f>
        <v>0</v>
      </c>
      <c r="AM215" s="1740">
        <f>IFERROR(VLOOKUP($A215,'2018'!$B$2:$K$170,10,FALSE),0)</f>
        <v>0</v>
      </c>
      <c r="AN215" s="1700">
        <f>IFERROR(VLOOKUP($A215,'2017'!$B$2:$J$163,2,FALSE),0)</f>
        <v>0</v>
      </c>
      <c r="AO215" s="1815">
        <f>IFERROR(VLOOKUP($A215,'2017'!$B$2:$J$163,3,FALSE),0)</f>
        <v>0</v>
      </c>
      <c r="AP215" s="1815">
        <f>IFERROR(VLOOKUP($A215,'2017'!$B$2:$J$163,4,FALSE),0)</f>
        <v>0</v>
      </c>
      <c r="AQ215" s="1815">
        <f>IFERROR(VLOOKUP($A215,'2017'!$B$2:$J$163,7,FALSE),0)</f>
        <v>0</v>
      </c>
      <c r="AR215" s="1740">
        <f>IFERROR(VLOOKUP($A215,'2017'!$B$2:$J$163,9,FALSE),0)</f>
        <v>0</v>
      </c>
      <c r="AS215" s="1700">
        <f>IFERROR(VLOOKUP($A215,'2016'!$B$2:$K$165,3,FALSE),0)</f>
        <v>0</v>
      </c>
      <c r="AT215" s="1796">
        <f>IFERROR(VLOOKUP($A215,'2016'!$B$2:$K$165,4,FALSE),0)</f>
        <v>0</v>
      </c>
      <c r="AU215" s="1796">
        <f>IFERROR(VLOOKUP($A215,'2016'!$B$2:$K$165,5,FALSE),0)</f>
        <v>0</v>
      </c>
      <c r="AV215" s="1796">
        <f>IFERROR(VLOOKUP($A215,'2016'!$B$2:$K$165,8,FALSE),0)</f>
        <v>0</v>
      </c>
      <c r="AW215" s="1740">
        <f>IFERROR(VLOOKUP($A215,'2016'!$B$2:$K$165,10,FALSE),0)</f>
        <v>0</v>
      </c>
      <c r="AX215" s="1700">
        <f>IFERROR(VLOOKUP($A215,'2015'!$B$2:$K$165,3,FALSE),0)</f>
        <v>0</v>
      </c>
      <c r="AY215" s="1695">
        <f>IFERROR(VLOOKUP($A215,'2015'!$B$2:$K$165,4,FALSE),0)</f>
        <v>0</v>
      </c>
      <c r="AZ215" s="1695">
        <f>IFERROR(VLOOKUP($A215,'2015'!$B$2:$K$165,5,FALSE),0)</f>
        <v>0</v>
      </c>
      <c r="BA215" s="1695">
        <f>IFERROR(VLOOKUP($A215,'2015'!$B$2:$K$165,8,FALSE),0)</f>
        <v>0</v>
      </c>
      <c r="BB215" s="1740">
        <f>IFERROR(VLOOKUP($A215,'2015'!$B$2:$K$165,10,FALSE),0)</f>
        <v>0</v>
      </c>
      <c r="BC215" s="1700">
        <f>IFERROR(VLOOKUP($A215,'2014'!$B$2:$K$157,3,FALSE),0)</f>
        <v>0</v>
      </c>
      <c r="BD215" s="1691">
        <f>IFERROR(VLOOKUP($A215,'2014'!$B$2:$K$157,4,FALSE),0)</f>
        <v>0</v>
      </c>
      <c r="BE215" s="1691">
        <f>IFERROR(VLOOKUP($A215,'2014'!$B$2:$K$157,5,FALSE),0)</f>
        <v>0</v>
      </c>
      <c r="BF215" s="1691">
        <f>IFERROR(VLOOKUP($A215,'2014'!$B$2:$K$157,8,FALSE),0)</f>
        <v>0</v>
      </c>
      <c r="BG215" s="1740">
        <f>IFERROR(VLOOKUP($A215,'2014'!$B$2:$K$157,10,FALSE),0)</f>
        <v>0</v>
      </c>
      <c r="BH215" s="1700">
        <f>IFERROR(VLOOKUP($A215,'2013'!$D$4:$I$249,2,FALSE),0)</f>
        <v>0</v>
      </c>
      <c r="BI215" s="1691">
        <f>IFERROR(VLOOKUP($A215,'2013'!$D$4:$I$249,3,FALSE),0)</f>
        <v>0</v>
      </c>
      <c r="BJ215" s="1691">
        <f>IFERROR(VLOOKUP($A215,'2013'!$D$4:$I$249,4,FALSE),0)</f>
        <v>0</v>
      </c>
      <c r="BK215" s="1691">
        <f>IFERROR(VLOOKUP($A215,'2013'!$D$4:$I$249,5,FALSE),0)</f>
        <v>0</v>
      </c>
      <c r="BL215" s="1740">
        <f>IFERROR(VLOOKUP($A215,'2013'!$D$4:$I$249,6,FALSE),0)</f>
        <v>0</v>
      </c>
      <c r="BM215" s="1737">
        <f>IFERROR(VLOOKUP($A215,'2012'!$D$3:$O$172,2,FALSE),0)</f>
        <v>0</v>
      </c>
      <c r="BN215" s="1691">
        <f>IFERROR(VLOOKUP($A215,'2012'!$D$3:$O$172,3,FALSE),0)</f>
        <v>0</v>
      </c>
      <c r="BO215" s="1743">
        <f>IFERROR(VLOOKUP($A215,'2012'!$D$3:$O$172,4,FALSE),0)</f>
        <v>0</v>
      </c>
      <c r="BP215" s="1700">
        <f>IFERROR(VLOOKUP($A215,'2012'!$D$3:$O$172,5,FALSE),0)</f>
        <v>0</v>
      </c>
      <c r="BQ215" s="1691">
        <f>IFERROR(VLOOKUP($A215,'2012'!$D$3:$O$172,6,FALSE),0)</f>
        <v>0</v>
      </c>
      <c r="BR215" s="1691">
        <f>IFERROR(VLOOKUP($A215,'2012'!$D$3:$O$172,7,FALSE),0)</f>
        <v>0</v>
      </c>
      <c r="BS215" s="1691">
        <f>IFERROR(VLOOKUP($A215,'2012'!$D$3:$O$172,8,FALSE),0)</f>
        <v>0</v>
      </c>
      <c r="BT215" s="1740">
        <f>IFERROR(VLOOKUP($A215,'2012'!$D$3:$O$172,9,FALSE),0)</f>
        <v>0</v>
      </c>
      <c r="BX215" s="1700">
        <f>IFERROR(VLOOKUP($A215,'2011'!$D$4:$I$251,2,FALSE),0)</f>
        <v>0</v>
      </c>
      <c r="BY215" s="1691">
        <f>IFERROR(VLOOKUP($A215,'2011'!$D$4:$I$251,3,FALSE),0)</f>
        <v>0</v>
      </c>
      <c r="BZ215" s="1691">
        <f>IFERROR(VLOOKUP($A215,'2011'!$D$4:$I$251,4,FALSE),0)</f>
        <v>0</v>
      </c>
      <c r="CA215" s="1691">
        <f>IFERROR(VLOOKUP($A215,'2011'!$D$4:$I$251,5,FALSE),0)</f>
        <v>0</v>
      </c>
      <c r="CB215" s="1740">
        <f>IFERROR(VLOOKUP($A215,'2011'!$D$4:$I$251,6,FALSE),0)</f>
        <v>0</v>
      </c>
      <c r="CC215" s="1700">
        <f>IFERROR(VLOOKUP($A215,'2010'!$C$3:$H$234,2,FALSE),0)</f>
        <v>0</v>
      </c>
      <c r="CD215" s="1691">
        <f>IFERROR(VLOOKUP($A215,'2010'!$C$3:$H$234,3,FALSE),0)</f>
        <v>0</v>
      </c>
      <c r="CE215" s="1691">
        <f>IFERROR(VLOOKUP($A215,'2010'!$C$3:$H$234,4,FALSE),0)</f>
        <v>0</v>
      </c>
      <c r="CF215" s="1691">
        <f>IFERROR(VLOOKUP($A215,'2010'!$C$3:$H$234,5,FALSE),0)</f>
        <v>0</v>
      </c>
      <c r="CG215" s="1740">
        <f>IFERROR(VLOOKUP($A215,'2010'!$C$3:$H$234,6,FALSE),0)</f>
        <v>0</v>
      </c>
      <c r="CH215" s="1700">
        <f>IFERROR(VLOOKUP($A215,'2009'!$C$3:$H$242,2,FALSE),0)</f>
        <v>0</v>
      </c>
      <c r="CI215" s="1691">
        <f>IFERROR(VLOOKUP($A215,'2009'!$C$3:$H$242,3,FALSE),0)</f>
        <v>0</v>
      </c>
      <c r="CJ215" s="1691">
        <f>IFERROR(VLOOKUP($A215,'2009'!$C$3:$H$242,4,FALSE),0)</f>
        <v>0</v>
      </c>
      <c r="CK215" s="1691">
        <f>IFERROR(VLOOKUP($A215,'2009'!$C$3:$H$242,5,FALSE),0)</f>
        <v>0</v>
      </c>
      <c r="CL215" s="1740">
        <f>IFERROR(VLOOKUP($A215,'2009'!$C$3:$H$242,6,FALSE),0)</f>
        <v>0</v>
      </c>
      <c r="CM215" s="1700">
        <f>IFERROR(VLOOKUP($A215,'2008'!$C$3:$H$229,2,FALSE),0)</f>
        <v>2</v>
      </c>
      <c r="CN215" s="1691">
        <f>IFERROR(VLOOKUP($A215,'2008'!$C$3:$H$229,3,FALSE),0)</f>
        <v>0</v>
      </c>
      <c r="CO215" s="1691">
        <f>IFERROR(VLOOKUP($A215,'2008'!$C$3:$H$229,4,FALSE),0)</f>
        <v>0</v>
      </c>
      <c r="CP215" s="1691">
        <f>IFERROR(VLOOKUP($A215,'2008'!$C$3:$H$229,5,FALSE),0)</f>
        <v>0</v>
      </c>
      <c r="CQ215" s="1740">
        <f>IFERROR(VLOOKUP($A215,'2008'!$C$3:$H$229,6,FALSE),0)</f>
        <v>0</v>
      </c>
      <c r="CR215" s="1700">
        <f>IFERROR(VLOOKUP($A215,'2007'!$C$3:$M$238,7,FALSE),0)</f>
        <v>2</v>
      </c>
      <c r="CS215" s="1691">
        <f>IFERROR(VLOOKUP($A215,'2007'!$C$3:$M$238,8,FALSE),0)</f>
        <v>0</v>
      </c>
      <c r="CT215" s="1691">
        <f>IFERROR(VLOOKUP($A215,'2007'!$C$3:$M$238,9,FALSE),0)</f>
        <v>0</v>
      </c>
      <c r="CU215" s="1691">
        <f>IFERROR(VLOOKUP($A215,'2007'!$C$3:$M$238,10,FALSE),0)</f>
        <v>0</v>
      </c>
      <c r="CV215" s="1740">
        <f>IFERROR(VLOOKUP($A215,'2007'!$C$3:$M$238,11,FALSE),0)</f>
        <v>0</v>
      </c>
      <c r="CW215" s="1700">
        <f>IFERROR(VLOOKUP($A215,'2006'!$A$2:$F$200,2,FALSE),0)</f>
        <v>13</v>
      </c>
      <c r="CX215" s="1691">
        <f>IFERROR(VLOOKUP($A215,'2006'!$A$2:$F$200,4,FALSE),0)</f>
        <v>4</v>
      </c>
      <c r="CY215" s="1691">
        <f>IFERROR(VLOOKUP($A215,'2006'!$A$2:$F$200,5,FALSE),0)</f>
        <v>0</v>
      </c>
      <c r="CZ215" s="1740">
        <f>IFERROR(VLOOKUP($A215,'2006'!$A$2:$F$200,6,FALSE),0)</f>
        <v>0.30769230769230771</v>
      </c>
      <c r="DA215" s="1700">
        <f>IFERROR(VLOOKUP($A215,'2005'!$C$3:$M$205,8,FALSE),0)</f>
        <v>0</v>
      </c>
      <c r="DB215" s="1691">
        <f>IFERROR(VLOOKUP($A215,'2005'!$C$3:$M$205,9,FALSE),0)</f>
        <v>0</v>
      </c>
      <c r="DC215" s="1691">
        <f>IFERROR(VLOOKUP($A215,'2005'!$C$3:$M$205,10,FALSE),0)</f>
        <v>0</v>
      </c>
      <c r="DD215" s="1740">
        <f>IFERROR(VLOOKUP($A215,'2005'!$C$3:$M$205,11,FALSE),0)</f>
        <v>0</v>
      </c>
      <c r="DE215" s="1700">
        <f>IFERROR(VLOOKUP($A215,'2004'!$C$3:$M$213,8,FALSE),0)</f>
        <v>0</v>
      </c>
      <c r="DF215" s="1691">
        <f>IFERROR(VLOOKUP($A215,'2004'!$C$3:$M$213,9,FALSE),0)</f>
        <v>0</v>
      </c>
      <c r="DG215" s="1691">
        <f>IFERROR(VLOOKUP($A215,'2004'!$C$3:$M$213,10,FALSE),0)</f>
        <v>0</v>
      </c>
      <c r="DH215" s="1740">
        <f>IFERROR(VLOOKUP($A215,'2004'!$C$3:$M$213,11,FALSE),0)</f>
        <v>0</v>
      </c>
      <c r="DI215" s="1700">
        <f>IFERROR(VLOOKUP($A215,'2003'!$C$3:$Q$214,12,FALSE),0)</f>
        <v>0</v>
      </c>
      <c r="DJ215" s="1691">
        <f>IFERROR(VLOOKUP($A215,'2003'!$C$3:$Q$214,13,FALSE),0)</f>
        <v>0</v>
      </c>
      <c r="DK215" s="1691">
        <f>IFERROR(VLOOKUP($A215,'2003'!$C$3:$Q$214,14,FALSE),0)</f>
        <v>0</v>
      </c>
      <c r="DL215" s="1740">
        <f>IFERROR(VLOOKUP($A215,'2003'!$C$3:$Q$214,15,FALSE),0)</f>
        <v>0</v>
      </c>
      <c r="DM215" s="1700">
        <f>IFERROR(VLOOKUP($A215,'2002'!$D$3:$R$214,12,FALSE),0)</f>
        <v>0</v>
      </c>
      <c r="DN215" s="1691">
        <f>IFERROR(VLOOKUP($A215,'2002'!$D$3:$R$214,13,FALSE),0)</f>
        <v>0</v>
      </c>
      <c r="DO215" s="1691">
        <f>IFERROR(VLOOKUP($A215,'2002'!$D$3:$R$214,14,FALSE),0)</f>
        <v>0</v>
      </c>
      <c r="DP215" s="1788">
        <f>IFERROR(VLOOKUP($A215,'2002'!$D$3:$R$214,15,FALSE),0)</f>
        <v>0</v>
      </c>
      <c r="DQ215" s="1700">
        <f>IFERROR(VLOOKUP($A215,'Pre 2002'!$C$3:$CK$382,84,FALSE),0)</f>
        <v>1190</v>
      </c>
      <c r="DR215" s="1695">
        <f>IFERROR(VLOOKUP($A215,'Pre 2002'!$C$3:$CK$382,85,FALSE),0)</f>
        <v>631</v>
      </c>
      <c r="DS215" s="1695">
        <f>IFERROR(VLOOKUP($A215,'Pre 2002'!$C$3:$CK$382,86,FALSE),0)</f>
        <v>14</v>
      </c>
      <c r="DT215" s="1790">
        <f>IFERROR(VLOOKUP($A215,'Pre 2002'!$C$3:$CK$382,87,FALSE),0)</f>
        <v>0.53025210084033614</v>
      </c>
      <c r="DU215" s="1741">
        <f>IFERROR(VLOOKUP(A215,'Pre 2002'!$C$3:$CG$382,83,FALSE),0)</f>
        <v>25</v>
      </c>
      <c r="DY215" s="1731"/>
    </row>
    <row r="216" spans="1:129">
      <c r="A216" s="1778" t="s">
        <v>2025</v>
      </c>
      <c r="B216" s="1562">
        <f t="shared" si="79"/>
        <v>406</v>
      </c>
      <c r="C216" s="1562">
        <f t="shared" si="80"/>
        <v>211</v>
      </c>
      <c r="D216" s="1562">
        <f t="shared" si="81"/>
        <v>14</v>
      </c>
      <c r="E216" s="1563">
        <f t="shared" si="82"/>
        <v>0.51970443349753692</v>
      </c>
      <c r="F216" s="1786">
        <f t="shared" si="83"/>
        <v>9</v>
      </c>
      <c r="G216" s="1595" t="s">
        <v>2159</v>
      </c>
      <c r="H216" s="1567">
        <f t="shared" si="84"/>
        <v>9</v>
      </c>
      <c r="I216" s="1734">
        <f t="shared" si="85"/>
        <v>406</v>
      </c>
      <c r="J216" s="1734">
        <f t="shared" si="86"/>
        <v>211</v>
      </c>
      <c r="K216" s="1734">
        <f t="shared" si="87"/>
        <v>14</v>
      </c>
      <c r="L216" s="1806">
        <f t="shared" si="88"/>
        <v>0.51970443349753692</v>
      </c>
      <c r="M216" s="1751"/>
      <c r="N216" s="1751"/>
      <c r="O216" s="1700">
        <f>IFERROR(VLOOKUP($A216,'2022'!$B$2:$K$174,3,FALSE),0)</f>
        <v>0</v>
      </c>
      <c r="P216" s="1858">
        <f>IFERROR(VLOOKUP($A216,'2022'!$B$2:$K$174,4,FALSE),0)</f>
        <v>0</v>
      </c>
      <c r="Q216" s="1858">
        <f>IFERROR(VLOOKUP($A216,'2022'!$B$2:$K$174,5,FALSE),0)</f>
        <v>0</v>
      </c>
      <c r="R216" s="1858">
        <f>IFERROR(VLOOKUP($A216,'2022'!$B$2:$K$174,8,FALSE),0)</f>
        <v>0</v>
      </c>
      <c r="S216" s="1740">
        <f>IFERROR(VLOOKUP($A216,'2022'!$B$2:$K$174,10,FALSE),0)</f>
        <v>0</v>
      </c>
      <c r="T216" s="1700">
        <f>IFERROR(VLOOKUP($A216,'2021'!$B$2:$K$174,3,FALSE),0)</f>
        <v>0</v>
      </c>
      <c r="U216" s="1843">
        <f>IFERROR(VLOOKUP($A216,'2021'!$B$2:$K$174,4,FALSE),0)</f>
        <v>0</v>
      </c>
      <c r="V216" s="1843">
        <f>IFERROR(VLOOKUP($A216,'2021'!$B$2:$K$174,5,FALSE),0)</f>
        <v>0</v>
      </c>
      <c r="W216" s="1843">
        <f>IFERROR(VLOOKUP($A216,'2021'!$B$2:$K$174,8,FALSE),0)</f>
        <v>0</v>
      </c>
      <c r="X216" s="1740">
        <f>IFERROR(VLOOKUP($A216,'2021'!$B$2:$K$174,10,FALSE),0)</f>
        <v>0</v>
      </c>
      <c r="Y216" s="1700">
        <f>IFERROR(VLOOKUP($A216,'2020'!$B$2:$K$170,3,FALSE),0)</f>
        <v>0</v>
      </c>
      <c r="Z216" s="1829">
        <f>IFERROR(VLOOKUP($A216,'2020'!$B$2:$K$170,4,FALSE),0)</f>
        <v>0</v>
      </c>
      <c r="AA216" s="1829">
        <f>IFERROR(VLOOKUP($A216,'2020'!$B$2:$K$170,5,FALSE),0)</f>
        <v>0</v>
      </c>
      <c r="AB216" s="1829">
        <f>IFERROR(VLOOKUP($A216,'2020'!$B$2:$K$170,8,FALSE),0)</f>
        <v>0</v>
      </c>
      <c r="AC216" s="1740">
        <f>IFERROR(VLOOKUP($A216,'2020'!$B$2:$K$170,10,FALSE),0)</f>
        <v>0</v>
      </c>
      <c r="AD216" s="1700">
        <f>IFERROR(VLOOKUP($A216,'2019'!$B$2:$K$170,3,FALSE),0)</f>
        <v>0</v>
      </c>
      <c r="AE216" s="1823">
        <f>IFERROR(VLOOKUP($A216,'2019'!$B$2:$K$170,4,FALSE),0)</f>
        <v>0</v>
      </c>
      <c r="AF216" s="1823">
        <f>IFERROR(VLOOKUP($A216,'2019'!$B$2:$K$170,5,FALSE),0)</f>
        <v>0</v>
      </c>
      <c r="AG216" s="1823">
        <f>IFERROR(VLOOKUP($A216,'2019'!$B$2:$K$170,8,FALSE),0)</f>
        <v>0</v>
      </c>
      <c r="AH216" s="1740">
        <f>IFERROR(VLOOKUP($A216,'2019'!$B$2:$K$170,10,FALSE),0)</f>
        <v>0</v>
      </c>
      <c r="AI216" s="1700">
        <f>IFERROR(VLOOKUP($A216,'2018'!$B$2:$K$170,3,FALSE),0)</f>
        <v>0</v>
      </c>
      <c r="AJ216" s="1821">
        <f>IFERROR(VLOOKUP($A216,'2018'!$B$2:$K$170,4,FALSE),0)</f>
        <v>0</v>
      </c>
      <c r="AK216" s="1821">
        <f>IFERROR(VLOOKUP($A216,'2018'!$B$2:$K$170,5,FALSE),0)</f>
        <v>0</v>
      </c>
      <c r="AL216" s="1821">
        <f>IFERROR(VLOOKUP($A216,'2018'!$B$2:$K$170,8,FALSE),0)</f>
        <v>0</v>
      </c>
      <c r="AM216" s="1740">
        <f>IFERROR(VLOOKUP($A216,'2018'!$B$2:$K$170,10,FALSE),0)</f>
        <v>0</v>
      </c>
      <c r="AN216" s="1700">
        <f>IFERROR(VLOOKUP($A216,'2017'!$B$2:$J$163,2,FALSE),0)</f>
        <v>0</v>
      </c>
      <c r="AO216" s="1815">
        <f>IFERROR(VLOOKUP($A216,'2017'!$B$2:$J$163,3,FALSE),0)</f>
        <v>0</v>
      </c>
      <c r="AP216" s="1815">
        <f>IFERROR(VLOOKUP($A216,'2017'!$B$2:$J$163,4,FALSE),0)</f>
        <v>0</v>
      </c>
      <c r="AQ216" s="1815">
        <f>IFERROR(VLOOKUP($A216,'2017'!$B$2:$J$163,7,FALSE),0)</f>
        <v>0</v>
      </c>
      <c r="AR216" s="1740">
        <f>IFERROR(VLOOKUP($A216,'2017'!$B$2:$J$163,9,FALSE),0)</f>
        <v>0</v>
      </c>
      <c r="AS216" s="1700">
        <f>IFERROR(VLOOKUP($A216,'2016'!$B$2:$K$165,3,FALSE),0)</f>
        <v>0</v>
      </c>
      <c r="AT216" s="1796">
        <f>IFERROR(VLOOKUP($A216,'2016'!$B$2:$K$165,4,FALSE),0)</f>
        <v>0</v>
      </c>
      <c r="AU216" s="1796">
        <f>IFERROR(VLOOKUP($A216,'2016'!$B$2:$K$165,5,FALSE),0)</f>
        <v>0</v>
      </c>
      <c r="AV216" s="1796">
        <f>IFERROR(VLOOKUP($A216,'2016'!$B$2:$K$165,8,FALSE),0)</f>
        <v>0</v>
      </c>
      <c r="AW216" s="1740">
        <f>IFERROR(VLOOKUP($A216,'2016'!$B$2:$K$165,10,FALSE),0)</f>
        <v>0</v>
      </c>
      <c r="AX216" s="1700">
        <f>IFERROR(VLOOKUP($A216,'2015'!$B$2:$K$165,3,FALSE),0)</f>
        <v>0</v>
      </c>
      <c r="AY216" s="1695">
        <f>IFERROR(VLOOKUP($A216,'2015'!$B$2:$K$165,4,FALSE),0)</f>
        <v>0</v>
      </c>
      <c r="AZ216" s="1695">
        <f>IFERROR(VLOOKUP($A216,'2015'!$B$2:$K$165,5,FALSE),0)</f>
        <v>0</v>
      </c>
      <c r="BA216" s="1695">
        <f>IFERROR(VLOOKUP($A216,'2015'!$B$2:$K$165,8,FALSE),0)</f>
        <v>0</v>
      </c>
      <c r="BB216" s="1740">
        <f>IFERROR(VLOOKUP($A216,'2015'!$B$2:$K$165,10,FALSE),0)</f>
        <v>0</v>
      </c>
      <c r="BC216" s="1700">
        <f>IFERROR(VLOOKUP($A216,'2014'!$B$2:$K$157,3,FALSE),0)</f>
        <v>0</v>
      </c>
      <c r="BD216" s="1691">
        <f>IFERROR(VLOOKUP($A216,'2014'!$B$2:$K$157,4,FALSE),0)</f>
        <v>0</v>
      </c>
      <c r="BE216" s="1691">
        <f>IFERROR(VLOOKUP($A216,'2014'!$B$2:$K$157,5,FALSE),0)</f>
        <v>0</v>
      </c>
      <c r="BF216" s="1691">
        <f>IFERROR(VLOOKUP($A216,'2014'!$B$2:$K$157,8,FALSE),0)</f>
        <v>0</v>
      </c>
      <c r="BG216" s="1740">
        <f>IFERROR(VLOOKUP($A216,'2014'!$B$2:$K$157,10,FALSE),0)</f>
        <v>0</v>
      </c>
      <c r="BH216" s="1700">
        <f>IFERROR(VLOOKUP($A216,'2013'!$D$4:$I$249,2,FALSE),0)</f>
        <v>0</v>
      </c>
      <c r="BI216" s="1691">
        <f>IFERROR(VLOOKUP($A216,'2013'!$D$4:$I$249,3,FALSE),0)</f>
        <v>0</v>
      </c>
      <c r="BJ216" s="1691">
        <f>IFERROR(VLOOKUP($A216,'2013'!$D$4:$I$249,4,FALSE),0)</f>
        <v>0</v>
      </c>
      <c r="BK216" s="1691">
        <f>IFERROR(VLOOKUP($A216,'2013'!$D$4:$I$249,5,FALSE),0)</f>
        <v>0</v>
      </c>
      <c r="BL216" s="1740">
        <f>IFERROR(VLOOKUP($A216,'2013'!$D$4:$I$249,6,FALSE),0)</f>
        <v>0</v>
      </c>
      <c r="BM216" s="1737">
        <f>IFERROR(VLOOKUP($A216,'2012'!$D$3:$O$172,2,FALSE),0)</f>
        <v>0</v>
      </c>
      <c r="BN216" s="1691">
        <f>IFERROR(VLOOKUP($A216,'2012'!$D$3:$O$172,3,FALSE),0)</f>
        <v>0</v>
      </c>
      <c r="BO216" s="1743">
        <f>IFERROR(VLOOKUP($A216,'2012'!$D$3:$O$172,4,FALSE),0)</f>
        <v>0</v>
      </c>
      <c r="BP216" s="1700">
        <f>IFERROR(VLOOKUP($A216,'2012'!$D$3:$O$172,5,FALSE),0)</f>
        <v>0</v>
      </c>
      <c r="BQ216" s="1691">
        <f>IFERROR(VLOOKUP($A216,'2012'!$D$3:$O$172,6,FALSE),0)</f>
        <v>0</v>
      </c>
      <c r="BR216" s="1691">
        <f>IFERROR(VLOOKUP($A216,'2012'!$D$3:$O$172,7,FALSE),0)</f>
        <v>0</v>
      </c>
      <c r="BS216" s="1691">
        <f>IFERROR(VLOOKUP($A216,'2012'!$D$3:$O$172,8,FALSE),0)</f>
        <v>0</v>
      </c>
      <c r="BT216" s="1740">
        <f>IFERROR(VLOOKUP($A216,'2012'!$D$3:$O$172,9,FALSE),0)</f>
        <v>0</v>
      </c>
      <c r="BX216" s="1700">
        <f>IFERROR(VLOOKUP($A216,'2011'!$D$4:$I$251,2,FALSE),0)</f>
        <v>0</v>
      </c>
      <c r="BY216" s="1691">
        <f>IFERROR(VLOOKUP($A216,'2011'!$D$4:$I$251,3,FALSE),0)</f>
        <v>0</v>
      </c>
      <c r="BZ216" s="1691">
        <f>IFERROR(VLOOKUP($A216,'2011'!$D$4:$I$251,4,FALSE),0)</f>
        <v>0</v>
      </c>
      <c r="CA216" s="1691">
        <f>IFERROR(VLOOKUP($A216,'2011'!$D$4:$I$251,5,FALSE),0)</f>
        <v>0</v>
      </c>
      <c r="CB216" s="1740">
        <f>IFERROR(VLOOKUP($A216,'2011'!$D$4:$I$251,6,FALSE),0)</f>
        <v>0</v>
      </c>
      <c r="CC216" s="1700">
        <f>IFERROR(VLOOKUP($A216,'2010'!$C$3:$H$234,2,FALSE),0)</f>
        <v>0</v>
      </c>
      <c r="CD216" s="1691">
        <f>IFERROR(VLOOKUP($A216,'2010'!$C$3:$H$234,3,FALSE),0)</f>
        <v>0</v>
      </c>
      <c r="CE216" s="1691">
        <f>IFERROR(VLOOKUP($A216,'2010'!$C$3:$H$234,4,FALSE),0)</f>
        <v>0</v>
      </c>
      <c r="CF216" s="1691">
        <f>IFERROR(VLOOKUP($A216,'2010'!$C$3:$H$234,5,FALSE),0)</f>
        <v>0</v>
      </c>
      <c r="CG216" s="1740">
        <f>IFERROR(VLOOKUP($A216,'2010'!$C$3:$H$234,6,FALSE),0)</f>
        <v>0</v>
      </c>
      <c r="CH216" s="1700">
        <f>IFERROR(VLOOKUP($A216,'2009'!$C$3:$H$242,2,FALSE),0)</f>
        <v>0</v>
      </c>
      <c r="CI216" s="1691">
        <f>IFERROR(VLOOKUP($A216,'2009'!$C$3:$H$242,3,FALSE),0)</f>
        <v>0</v>
      </c>
      <c r="CJ216" s="1691">
        <f>IFERROR(VLOOKUP($A216,'2009'!$C$3:$H$242,4,FALSE),0)</f>
        <v>0</v>
      </c>
      <c r="CK216" s="1691">
        <f>IFERROR(VLOOKUP($A216,'2009'!$C$3:$H$242,5,FALSE),0)</f>
        <v>0</v>
      </c>
      <c r="CL216" s="1740">
        <f>IFERROR(VLOOKUP($A216,'2009'!$C$3:$H$242,6,FALSE),0)</f>
        <v>0</v>
      </c>
      <c r="CM216" s="1700">
        <f>IFERROR(VLOOKUP($A216,'2008'!$C$3:$H$229,2,FALSE),0)</f>
        <v>0</v>
      </c>
      <c r="CN216" s="1691">
        <f>IFERROR(VLOOKUP($A216,'2008'!$C$3:$H$229,3,FALSE),0)</f>
        <v>0</v>
      </c>
      <c r="CO216" s="1691">
        <f>IFERROR(VLOOKUP($A216,'2008'!$C$3:$H$229,4,FALSE),0)</f>
        <v>0</v>
      </c>
      <c r="CP216" s="1691">
        <f>IFERROR(VLOOKUP($A216,'2008'!$C$3:$H$229,5,FALSE),0)</f>
        <v>0</v>
      </c>
      <c r="CQ216" s="1740">
        <f>IFERROR(VLOOKUP($A216,'2008'!$C$3:$H$229,6,FALSE),0)</f>
        <v>0</v>
      </c>
      <c r="CR216" s="1700">
        <f>IFERROR(VLOOKUP($A216,'2007'!$C$3:$M$238,7,FALSE),0)</f>
        <v>0</v>
      </c>
      <c r="CS216" s="1691">
        <f>IFERROR(VLOOKUP($A216,'2007'!$C$3:$M$238,8,FALSE),0)</f>
        <v>0</v>
      </c>
      <c r="CT216" s="1691">
        <f>IFERROR(VLOOKUP($A216,'2007'!$C$3:$M$238,9,FALSE),0)</f>
        <v>0</v>
      </c>
      <c r="CU216" s="1691">
        <f>IFERROR(VLOOKUP($A216,'2007'!$C$3:$M$238,10,FALSE),0)</f>
        <v>0</v>
      </c>
      <c r="CV216" s="1740">
        <f>IFERROR(VLOOKUP($A216,'2007'!$C$3:$M$238,11,FALSE),0)</f>
        <v>0</v>
      </c>
      <c r="CW216" s="1700">
        <f>IFERROR(VLOOKUP($A216,'2006'!$A$2:$F$200,2,FALSE),0)</f>
        <v>0</v>
      </c>
      <c r="CX216" s="1691">
        <f>IFERROR(VLOOKUP($A216,'2006'!$A$2:$F$200,4,FALSE),0)</f>
        <v>0</v>
      </c>
      <c r="CY216" s="1691">
        <f>IFERROR(VLOOKUP($A216,'2006'!$A$2:$F$200,5,FALSE),0)</f>
        <v>0</v>
      </c>
      <c r="CZ216" s="1740">
        <f>IFERROR(VLOOKUP($A216,'2006'!$A$2:$F$200,6,FALSE),0)</f>
        <v>0</v>
      </c>
      <c r="DA216" s="1700">
        <f>IFERROR(VLOOKUP($A216,'2005'!$C$3:$M$205,8,FALSE),0)</f>
        <v>0</v>
      </c>
      <c r="DB216" s="1691">
        <f>IFERROR(VLOOKUP($A216,'2005'!$C$3:$M$205,9,FALSE),0)</f>
        <v>0</v>
      </c>
      <c r="DC216" s="1691">
        <f>IFERROR(VLOOKUP($A216,'2005'!$C$3:$M$205,10,FALSE),0)</f>
        <v>0</v>
      </c>
      <c r="DD216" s="1740">
        <f>IFERROR(VLOOKUP($A216,'2005'!$C$3:$M$205,11,FALSE),0)</f>
        <v>0</v>
      </c>
      <c r="DE216" s="1700">
        <f>IFERROR(VLOOKUP($A216,'2004'!$C$3:$M$213,8,FALSE),0)</f>
        <v>0</v>
      </c>
      <c r="DF216" s="1691">
        <f>IFERROR(VLOOKUP($A216,'2004'!$C$3:$M$213,9,FALSE),0)</f>
        <v>0</v>
      </c>
      <c r="DG216" s="1691">
        <f>IFERROR(VLOOKUP($A216,'2004'!$C$3:$M$213,10,FALSE),0)</f>
        <v>0</v>
      </c>
      <c r="DH216" s="1740">
        <f>IFERROR(VLOOKUP($A216,'2004'!$C$3:$M$213,11,FALSE),0)</f>
        <v>0</v>
      </c>
      <c r="DI216" s="1700">
        <f>IFERROR(VLOOKUP($A216,'2003'!$C$3:$Q$214,12,FALSE),0)</f>
        <v>0</v>
      </c>
      <c r="DJ216" s="1691">
        <f>IFERROR(VLOOKUP($A216,'2003'!$C$3:$Q$214,13,FALSE),0)</f>
        <v>0</v>
      </c>
      <c r="DK216" s="1691">
        <f>IFERROR(VLOOKUP($A216,'2003'!$C$3:$Q$214,14,FALSE),0)</f>
        <v>0</v>
      </c>
      <c r="DL216" s="1740">
        <f>IFERROR(VLOOKUP($A216,'2003'!$C$3:$Q$214,15,FALSE),0)</f>
        <v>0</v>
      </c>
      <c r="DM216" s="1700">
        <f>IFERROR(VLOOKUP($A216,'2002'!$D$3:$R$214,12,FALSE),0)</f>
        <v>0</v>
      </c>
      <c r="DN216" s="1691">
        <f>IFERROR(VLOOKUP($A216,'2002'!$D$3:$R$214,13,FALSE),0)</f>
        <v>0</v>
      </c>
      <c r="DO216" s="1691">
        <f>IFERROR(VLOOKUP($A216,'2002'!$D$3:$R$214,14,FALSE),0)</f>
        <v>0</v>
      </c>
      <c r="DP216" s="1788">
        <f>IFERROR(VLOOKUP($A216,'2002'!$D$3:$R$214,15,FALSE),0)</f>
        <v>0</v>
      </c>
      <c r="DQ216" s="1700">
        <f>IFERROR(VLOOKUP($A216,'Pre 2002'!$C$3:$CK$382,84,FALSE),0)</f>
        <v>406</v>
      </c>
      <c r="DR216" s="1695">
        <f>IFERROR(VLOOKUP($A216,'Pre 2002'!$C$3:$CK$382,85,FALSE),0)</f>
        <v>211</v>
      </c>
      <c r="DS216" s="1695">
        <f>IFERROR(VLOOKUP($A216,'Pre 2002'!$C$3:$CK$382,86,FALSE),0)</f>
        <v>14</v>
      </c>
      <c r="DT216" s="1790">
        <f>IFERROR(VLOOKUP($A216,'Pre 2002'!$C$3:$CK$382,87,FALSE),0)</f>
        <v>0.51970443349753692</v>
      </c>
      <c r="DU216" s="1741">
        <f>IFERROR(VLOOKUP(A216,'Pre 2002'!$C$3:$CG$382,83,FALSE),0)</f>
        <v>9</v>
      </c>
      <c r="DY216" s="1731"/>
    </row>
    <row r="217" spans="1:129">
      <c r="A217" s="1778" t="s">
        <v>1850</v>
      </c>
      <c r="B217" s="1562">
        <f t="shared" si="79"/>
        <v>587</v>
      </c>
      <c r="C217" s="1562">
        <f t="shared" si="80"/>
        <v>288</v>
      </c>
      <c r="D217" s="1562">
        <f t="shared" si="81"/>
        <v>14</v>
      </c>
      <c r="E217" s="1563">
        <f t="shared" si="82"/>
        <v>0.49063032367972742</v>
      </c>
      <c r="F217" s="1786">
        <f t="shared" si="83"/>
        <v>15</v>
      </c>
      <c r="G217" s="1595" t="s">
        <v>2159</v>
      </c>
      <c r="H217" s="1567">
        <f t="shared" si="84"/>
        <v>15</v>
      </c>
      <c r="I217" s="1734">
        <f t="shared" si="85"/>
        <v>587</v>
      </c>
      <c r="J217" s="1734">
        <f t="shared" si="86"/>
        <v>288</v>
      </c>
      <c r="K217" s="1734">
        <f t="shared" si="87"/>
        <v>14</v>
      </c>
      <c r="L217" s="1806">
        <f t="shared" si="88"/>
        <v>0.49063032367972742</v>
      </c>
      <c r="M217" s="1751"/>
      <c r="N217" s="1751"/>
      <c r="O217" s="1700">
        <f>IFERROR(VLOOKUP($A217,'2022'!$B$2:$K$174,3,FALSE),0)</f>
        <v>0</v>
      </c>
      <c r="P217" s="1858">
        <f>IFERROR(VLOOKUP($A217,'2022'!$B$2:$K$174,4,FALSE),0)</f>
        <v>0</v>
      </c>
      <c r="Q217" s="1858">
        <f>IFERROR(VLOOKUP($A217,'2022'!$B$2:$K$174,5,FALSE),0)</f>
        <v>0</v>
      </c>
      <c r="R217" s="1858">
        <f>IFERROR(VLOOKUP($A217,'2022'!$B$2:$K$174,8,FALSE),0)</f>
        <v>0</v>
      </c>
      <c r="S217" s="1740">
        <f>IFERROR(VLOOKUP($A217,'2022'!$B$2:$K$174,10,FALSE),0)</f>
        <v>0</v>
      </c>
      <c r="T217" s="1700">
        <f>IFERROR(VLOOKUP($A217,'2021'!$B$2:$K$174,3,FALSE),0)</f>
        <v>0</v>
      </c>
      <c r="U217" s="1843">
        <f>IFERROR(VLOOKUP($A217,'2021'!$B$2:$K$174,4,FALSE),0)</f>
        <v>0</v>
      </c>
      <c r="V217" s="1843">
        <f>IFERROR(VLOOKUP($A217,'2021'!$B$2:$K$174,5,FALSE),0)</f>
        <v>0</v>
      </c>
      <c r="W217" s="1843">
        <f>IFERROR(VLOOKUP($A217,'2021'!$B$2:$K$174,8,FALSE),0)</f>
        <v>0</v>
      </c>
      <c r="X217" s="1740">
        <f>IFERROR(VLOOKUP($A217,'2021'!$B$2:$K$174,10,FALSE),0)</f>
        <v>0</v>
      </c>
      <c r="Y217" s="1700">
        <f>IFERROR(VLOOKUP($A217,'2020'!$B$2:$K$170,3,FALSE),0)</f>
        <v>0</v>
      </c>
      <c r="Z217" s="1829">
        <f>IFERROR(VLOOKUP($A217,'2020'!$B$2:$K$170,4,FALSE),0)</f>
        <v>0</v>
      </c>
      <c r="AA217" s="1829">
        <f>IFERROR(VLOOKUP($A217,'2020'!$B$2:$K$170,5,FALSE),0)</f>
        <v>0</v>
      </c>
      <c r="AB217" s="1829">
        <f>IFERROR(VLOOKUP($A217,'2020'!$B$2:$K$170,8,FALSE),0)</f>
        <v>0</v>
      </c>
      <c r="AC217" s="1740">
        <f>IFERROR(VLOOKUP($A217,'2020'!$B$2:$K$170,10,FALSE),0)</f>
        <v>0</v>
      </c>
      <c r="AD217" s="1700">
        <f>IFERROR(VLOOKUP($A217,'2019'!$B$2:$K$170,3,FALSE),0)</f>
        <v>0</v>
      </c>
      <c r="AE217" s="1823">
        <f>IFERROR(VLOOKUP($A217,'2019'!$B$2:$K$170,4,FALSE),0)</f>
        <v>0</v>
      </c>
      <c r="AF217" s="1823">
        <f>IFERROR(VLOOKUP($A217,'2019'!$B$2:$K$170,5,FALSE),0)</f>
        <v>0</v>
      </c>
      <c r="AG217" s="1823">
        <f>IFERROR(VLOOKUP($A217,'2019'!$B$2:$K$170,8,FALSE),0)</f>
        <v>0</v>
      </c>
      <c r="AH217" s="1740">
        <f>IFERROR(VLOOKUP($A217,'2019'!$B$2:$K$170,10,FALSE),0)</f>
        <v>0</v>
      </c>
      <c r="AI217" s="1700">
        <f>IFERROR(VLOOKUP($A217,'2018'!$B$2:$K$170,3,FALSE),0)</f>
        <v>0</v>
      </c>
      <c r="AJ217" s="1821">
        <f>IFERROR(VLOOKUP($A217,'2018'!$B$2:$K$170,4,FALSE),0)</f>
        <v>0</v>
      </c>
      <c r="AK217" s="1821">
        <f>IFERROR(VLOOKUP($A217,'2018'!$B$2:$K$170,5,FALSE),0)</f>
        <v>0</v>
      </c>
      <c r="AL217" s="1821">
        <f>IFERROR(VLOOKUP($A217,'2018'!$B$2:$K$170,8,FALSE),0)</f>
        <v>0</v>
      </c>
      <c r="AM217" s="1740">
        <f>IFERROR(VLOOKUP($A217,'2018'!$B$2:$K$170,10,FALSE),0)</f>
        <v>0</v>
      </c>
      <c r="AN217" s="1700">
        <f>IFERROR(VLOOKUP($A217,'2017'!$B$2:$J$163,2,FALSE),0)</f>
        <v>0</v>
      </c>
      <c r="AO217" s="1815">
        <f>IFERROR(VLOOKUP($A217,'2017'!$B$2:$J$163,3,FALSE),0)</f>
        <v>0</v>
      </c>
      <c r="AP217" s="1815">
        <f>IFERROR(VLOOKUP($A217,'2017'!$B$2:$J$163,4,FALSE),0)</f>
        <v>0</v>
      </c>
      <c r="AQ217" s="1815">
        <f>IFERROR(VLOOKUP($A217,'2017'!$B$2:$J$163,7,FALSE),0)</f>
        <v>0</v>
      </c>
      <c r="AR217" s="1740">
        <f>IFERROR(VLOOKUP($A217,'2017'!$B$2:$J$163,9,FALSE),0)</f>
        <v>0</v>
      </c>
      <c r="AS217" s="1700">
        <f>IFERROR(VLOOKUP($A217,'2016'!$B$2:$K$165,3,FALSE),0)</f>
        <v>0</v>
      </c>
      <c r="AT217" s="1796">
        <f>IFERROR(VLOOKUP($A217,'2016'!$B$2:$K$165,4,FALSE),0)</f>
        <v>0</v>
      </c>
      <c r="AU217" s="1796">
        <f>IFERROR(VLOOKUP($A217,'2016'!$B$2:$K$165,5,FALSE),0)</f>
        <v>0</v>
      </c>
      <c r="AV217" s="1796">
        <f>IFERROR(VLOOKUP($A217,'2016'!$B$2:$K$165,8,FALSE),0)</f>
        <v>0</v>
      </c>
      <c r="AW217" s="1740">
        <f>IFERROR(VLOOKUP($A217,'2016'!$B$2:$K$165,10,FALSE),0)</f>
        <v>0</v>
      </c>
      <c r="AX217" s="1700">
        <f>IFERROR(VLOOKUP($A217,'2015'!$B$2:$K$165,3,FALSE),0)</f>
        <v>0</v>
      </c>
      <c r="AY217" s="1695">
        <f>IFERROR(VLOOKUP($A217,'2015'!$B$2:$K$165,4,FALSE),0)</f>
        <v>0</v>
      </c>
      <c r="AZ217" s="1695">
        <f>IFERROR(VLOOKUP($A217,'2015'!$B$2:$K$165,5,FALSE),0)</f>
        <v>0</v>
      </c>
      <c r="BA217" s="1695">
        <f>IFERROR(VLOOKUP($A217,'2015'!$B$2:$K$165,8,FALSE),0)</f>
        <v>0</v>
      </c>
      <c r="BB217" s="1740">
        <f>IFERROR(VLOOKUP($A217,'2015'!$B$2:$K$165,10,FALSE),0)</f>
        <v>0</v>
      </c>
      <c r="BC217" s="1700">
        <f>IFERROR(VLOOKUP($A217,'2014'!$B$2:$K$157,3,FALSE),0)</f>
        <v>0</v>
      </c>
      <c r="BD217" s="1691">
        <f>IFERROR(VLOOKUP($A217,'2014'!$B$2:$K$157,4,FALSE),0)</f>
        <v>0</v>
      </c>
      <c r="BE217" s="1691">
        <f>IFERROR(VLOOKUP($A217,'2014'!$B$2:$K$157,5,FALSE),0)</f>
        <v>0</v>
      </c>
      <c r="BF217" s="1691">
        <f>IFERROR(VLOOKUP($A217,'2014'!$B$2:$K$157,8,FALSE),0)</f>
        <v>0</v>
      </c>
      <c r="BG217" s="1740">
        <f>IFERROR(VLOOKUP($A217,'2014'!$B$2:$K$157,10,FALSE),0)</f>
        <v>0</v>
      </c>
      <c r="BH217" s="1700">
        <f>IFERROR(VLOOKUP($A217,'2013'!$D$4:$I$249,2,FALSE),0)</f>
        <v>0</v>
      </c>
      <c r="BI217" s="1691">
        <f>IFERROR(VLOOKUP($A217,'2013'!$D$4:$I$249,3,FALSE),0)</f>
        <v>0</v>
      </c>
      <c r="BJ217" s="1691">
        <f>IFERROR(VLOOKUP($A217,'2013'!$D$4:$I$249,4,FALSE),0)</f>
        <v>0</v>
      </c>
      <c r="BK217" s="1691">
        <f>IFERROR(VLOOKUP($A217,'2013'!$D$4:$I$249,5,FALSE),0)</f>
        <v>0</v>
      </c>
      <c r="BL217" s="1740">
        <f>IFERROR(VLOOKUP($A217,'2013'!$D$4:$I$249,6,FALSE),0)</f>
        <v>0</v>
      </c>
      <c r="BM217" s="1737">
        <f>IFERROR(VLOOKUP($A217,'2012'!$D$3:$O$172,2,FALSE),0)</f>
        <v>0</v>
      </c>
      <c r="BN217" s="1691">
        <f>IFERROR(VLOOKUP($A217,'2012'!$D$3:$O$172,3,FALSE),0)</f>
        <v>0</v>
      </c>
      <c r="BO217" s="1743">
        <f>IFERROR(VLOOKUP($A217,'2012'!$D$3:$O$172,4,FALSE),0)</f>
        <v>0</v>
      </c>
      <c r="BP217" s="1700">
        <f>IFERROR(VLOOKUP($A217,'2012'!$D$3:$O$172,5,FALSE),0)</f>
        <v>0</v>
      </c>
      <c r="BQ217" s="1691">
        <f>IFERROR(VLOOKUP($A217,'2012'!$D$3:$O$172,6,FALSE),0)</f>
        <v>0</v>
      </c>
      <c r="BR217" s="1691">
        <f>IFERROR(VLOOKUP($A217,'2012'!$D$3:$O$172,7,FALSE),0)</f>
        <v>0</v>
      </c>
      <c r="BS217" s="1691">
        <f>IFERROR(VLOOKUP($A217,'2012'!$D$3:$O$172,8,FALSE),0)</f>
        <v>0</v>
      </c>
      <c r="BT217" s="1740">
        <f>IFERROR(VLOOKUP($A217,'2012'!$D$3:$O$172,9,FALSE),0)</f>
        <v>0</v>
      </c>
      <c r="BX217" s="1700">
        <f>IFERROR(VLOOKUP($A217,'2011'!$D$4:$I$251,2,FALSE),0)</f>
        <v>0</v>
      </c>
      <c r="BY217" s="1691">
        <f>IFERROR(VLOOKUP($A217,'2011'!$D$4:$I$251,3,FALSE),0)</f>
        <v>0</v>
      </c>
      <c r="BZ217" s="1691">
        <f>IFERROR(VLOOKUP($A217,'2011'!$D$4:$I$251,4,FALSE),0)</f>
        <v>0</v>
      </c>
      <c r="CA217" s="1691">
        <f>IFERROR(VLOOKUP($A217,'2011'!$D$4:$I$251,5,FALSE),0)</f>
        <v>0</v>
      </c>
      <c r="CB217" s="1740">
        <f>IFERROR(VLOOKUP($A217,'2011'!$D$4:$I$251,6,FALSE),0)</f>
        <v>0</v>
      </c>
      <c r="CC217" s="1700">
        <f>IFERROR(VLOOKUP($A217,'2010'!$C$3:$H$234,2,FALSE),0)</f>
        <v>0</v>
      </c>
      <c r="CD217" s="1691">
        <f>IFERROR(VLOOKUP($A217,'2010'!$C$3:$H$234,3,FALSE),0)</f>
        <v>0</v>
      </c>
      <c r="CE217" s="1691">
        <f>IFERROR(VLOOKUP($A217,'2010'!$C$3:$H$234,4,FALSE),0)</f>
        <v>0</v>
      </c>
      <c r="CF217" s="1691">
        <f>IFERROR(VLOOKUP($A217,'2010'!$C$3:$H$234,5,FALSE),0)</f>
        <v>0</v>
      </c>
      <c r="CG217" s="1740">
        <f>IFERROR(VLOOKUP($A217,'2010'!$C$3:$H$234,6,FALSE),0)</f>
        <v>0</v>
      </c>
      <c r="CH217" s="1700">
        <f>IFERROR(VLOOKUP($A217,'2009'!$C$3:$H$242,2,FALSE),0)</f>
        <v>0</v>
      </c>
      <c r="CI217" s="1691">
        <f>IFERROR(VLOOKUP($A217,'2009'!$C$3:$H$242,3,FALSE),0)</f>
        <v>0</v>
      </c>
      <c r="CJ217" s="1691">
        <f>IFERROR(VLOOKUP($A217,'2009'!$C$3:$H$242,4,FALSE),0)</f>
        <v>0</v>
      </c>
      <c r="CK217" s="1691">
        <f>IFERROR(VLOOKUP($A217,'2009'!$C$3:$H$242,5,FALSE),0)</f>
        <v>0</v>
      </c>
      <c r="CL217" s="1740">
        <f>IFERROR(VLOOKUP($A217,'2009'!$C$3:$H$242,6,FALSE),0)</f>
        <v>0</v>
      </c>
      <c r="CM217" s="1700">
        <f>IFERROR(VLOOKUP($A217,'2008'!$C$3:$H$229,2,FALSE),0)</f>
        <v>0</v>
      </c>
      <c r="CN217" s="1691">
        <f>IFERROR(VLOOKUP($A217,'2008'!$C$3:$H$229,3,FALSE),0)</f>
        <v>0</v>
      </c>
      <c r="CO217" s="1691">
        <f>IFERROR(VLOOKUP($A217,'2008'!$C$3:$H$229,4,FALSE),0)</f>
        <v>0</v>
      </c>
      <c r="CP217" s="1691">
        <f>IFERROR(VLOOKUP($A217,'2008'!$C$3:$H$229,5,FALSE),0)</f>
        <v>0</v>
      </c>
      <c r="CQ217" s="1740">
        <f>IFERROR(VLOOKUP($A217,'2008'!$C$3:$H$229,6,FALSE),0)</f>
        <v>0</v>
      </c>
      <c r="CR217" s="1700">
        <f>IFERROR(VLOOKUP($A217,'2007'!$C$3:$M$238,7,FALSE),0)</f>
        <v>0</v>
      </c>
      <c r="CS217" s="1691">
        <f>IFERROR(VLOOKUP($A217,'2007'!$C$3:$M$238,8,FALSE),0)</f>
        <v>0</v>
      </c>
      <c r="CT217" s="1691">
        <f>IFERROR(VLOOKUP($A217,'2007'!$C$3:$M$238,9,FALSE),0)</f>
        <v>0</v>
      </c>
      <c r="CU217" s="1691">
        <f>IFERROR(VLOOKUP($A217,'2007'!$C$3:$M$238,10,FALSE),0)</f>
        <v>0</v>
      </c>
      <c r="CV217" s="1740">
        <f>IFERROR(VLOOKUP($A217,'2007'!$C$3:$M$238,11,FALSE),0)</f>
        <v>0</v>
      </c>
      <c r="CW217" s="1700">
        <f>IFERROR(VLOOKUP($A217,'2006'!$A$2:$F$200,2,FALSE),0)</f>
        <v>0</v>
      </c>
      <c r="CX217" s="1691">
        <f>IFERROR(VLOOKUP($A217,'2006'!$A$2:$F$200,4,FALSE),0)</f>
        <v>0</v>
      </c>
      <c r="CY217" s="1691">
        <f>IFERROR(VLOOKUP($A217,'2006'!$A$2:$F$200,5,FALSE),0)</f>
        <v>0</v>
      </c>
      <c r="CZ217" s="1740">
        <f>IFERROR(VLOOKUP($A217,'2006'!$A$2:$F$200,6,FALSE),0)</f>
        <v>0</v>
      </c>
      <c r="DA217" s="1700">
        <f>IFERROR(VLOOKUP($A217,'2005'!$C$3:$M$205,8,FALSE),0)</f>
        <v>0</v>
      </c>
      <c r="DB217" s="1691">
        <f>IFERROR(VLOOKUP($A217,'2005'!$C$3:$M$205,9,FALSE),0)</f>
        <v>0</v>
      </c>
      <c r="DC217" s="1691">
        <f>IFERROR(VLOOKUP($A217,'2005'!$C$3:$M$205,10,FALSE),0)</f>
        <v>0</v>
      </c>
      <c r="DD217" s="1740">
        <f>IFERROR(VLOOKUP($A217,'2005'!$C$3:$M$205,11,FALSE),0)</f>
        <v>0</v>
      </c>
      <c r="DE217" s="1700">
        <f>IFERROR(VLOOKUP($A217,'2004'!$C$3:$M$213,8,FALSE),0)</f>
        <v>0</v>
      </c>
      <c r="DF217" s="1691">
        <f>IFERROR(VLOOKUP($A217,'2004'!$C$3:$M$213,9,FALSE),0)</f>
        <v>0</v>
      </c>
      <c r="DG217" s="1691">
        <f>IFERROR(VLOOKUP($A217,'2004'!$C$3:$M$213,10,FALSE),0)</f>
        <v>0</v>
      </c>
      <c r="DH217" s="1740">
        <f>IFERROR(VLOOKUP($A217,'2004'!$C$3:$M$213,11,FALSE),0)</f>
        <v>0</v>
      </c>
      <c r="DI217" s="1700">
        <f>IFERROR(VLOOKUP($A217,'2003'!$C$3:$Q$214,12,FALSE),0)</f>
        <v>0</v>
      </c>
      <c r="DJ217" s="1691">
        <f>IFERROR(VLOOKUP($A217,'2003'!$C$3:$Q$214,13,FALSE),0)</f>
        <v>0</v>
      </c>
      <c r="DK217" s="1691">
        <f>IFERROR(VLOOKUP($A217,'2003'!$C$3:$Q$214,14,FALSE),0)</f>
        <v>0</v>
      </c>
      <c r="DL217" s="1740">
        <f>IFERROR(VLOOKUP($A217,'2003'!$C$3:$Q$214,15,FALSE),0)</f>
        <v>0</v>
      </c>
      <c r="DM217" s="1700">
        <f>IFERROR(VLOOKUP($A217,'2002'!$D$3:$R$214,12,FALSE),0)</f>
        <v>0</v>
      </c>
      <c r="DN217" s="1691">
        <f>IFERROR(VLOOKUP($A217,'2002'!$D$3:$R$214,13,FALSE),0)</f>
        <v>0</v>
      </c>
      <c r="DO217" s="1691">
        <f>IFERROR(VLOOKUP($A217,'2002'!$D$3:$R$214,14,FALSE),0)</f>
        <v>0</v>
      </c>
      <c r="DP217" s="1788">
        <f>IFERROR(VLOOKUP($A217,'2002'!$D$3:$R$214,15,FALSE),0)</f>
        <v>0</v>
      </c>
      <c r="DQ217" s="1700">
        <f>IFERROR(VLOOKUP($A217,'Pre 2002'!$C$3:$CK$382,84,FALSE),0)</f>
        <v>587</v>
      </c>
      <c r="DR217" s="1695">
        <f>IFERROR(VLOOKUP($A217,'Pre 2002'!$C$3:$CK$382,85,FALSE),0)</f>
        <v>288</v>
      </c>
      <c r="DS217" s="1695">
        <f>IFERROR(VLOOKUP($A217,'Pre 2002'!$C$3:$CK$382,86,FALSE),0)</f>
        <v>14</v>
      </c>
      <c r="DT217" s="1790">
        <f>IFERROR(VLOOKUP($A217,'Pre 2002'!$C$3:$CK$382,87,FALSE),0)</f>
        <v>0.49063032367972742</v>
      </c>
      <c r="DU217" s="1741">
        <f>IFERROR(VLOOKUP(A217,'Pre 2002'!$C$3:$CG$382,83,FALSE),0)</f>
        <v>15</v>
      </c>
      <c r="DY217" s="1731"/>
    </row>
    <row r="218" spans="1:129">
      <c r="A218" s="1778" t="s">
        <v>1854</v>
      </c>
      <c r="B218" s="1562">
        <f t="shared" si="79"/>
        <v>1793</v>
      </c>
      <c r="C218" s="1562">
        <f t="shared" si="80"/>
        <v>865</v>
      </c>
      <c r="D218" s="1562">
        <f t="shared" si="81"/>
        <v>14</v>
      </c>
      <c r="E218" s="1563">
        <f t="shared" si="82"/>
        <v>0.48243167875069715</v>
      </c>
      <c r="F218" s="1786">
        <f t="shared" si="83"/>
        <v>29</v>
      </c>
      <c r="G218" s="1595" t="s">
        <v>2159</v>
      </c>
      <c r="H218" s="1567">
        <f t="shared" si="84"/>
        <v>29</v>
      </c>
      <c r="I218" s="1734">
        <f t="shared" si="85"/>
        <v>1793</v>
      </c>
      <c r="J218" s="1734">
        <f t="shared" si="86"/>
        <v>865</v>
      </c>
      <c r="K218" s="1734">
        <f t="shared" si="87"/>
        <v>14</v>
      </c>
      <c r="L218" s="1806">
        <f t="shared" si="88"/>
        <v>0.48243167875069715</v>
      </c>
      <c r="M218" s="1751"/>
      <c r="N218" s="1751"/>
      <c r="O218" s="1700">
        <f>IFERROR(VLOOKUP($A218,'2022'!$B$2:$K$174,3,FALSE),0)</f>
        <v>0</v>
      </c>
      <c r="P218" s="1858">
        <f>IFERROR(VLOOKUP($A218,'2022'!$B$2:$K$174,4,FALSE),0)</f>
        <v>0</v>
      </c>
      <c r="Q218" s="1858">
        <f>IFERROR(VLOOKUP($A218,'2022'!$B$2:$K$174,5,FALSE),0)</f>
        <v>0</v>
      </c>
      <c r="R218" s="1858">
        <f>IFERROR(VLOOKUP($A218,'2022'!$B$2:$K$174,8,FALSE),0)</f>
        <v>0</v>
      </c>
      <c r="S218" s="1740">
        <f>IFERROR(VLOOKUP($A218,'2022'!$B$2:$K$174,10,FALSE),0)</f>
        <v>0</v>
      </c>
      <c r="T218" s="1700">
        <f>IFERROR(VLOOKUP($A218,'2021'!$B$2:$K$174,3,FALSE),0)</f>
        <v>0</v>
      </c>
      <c r="U218" s="1843">
        <f>IFERROR(VLOOKUP($A218,'2021'!$B$2:$K$174,4,FALSE),0)</f>
        <v>0</v>
      </c>
      <c r="V218" s="1843">
        <f>IFERROR(VLOOKUP($A218,'2021'!$B$2:$K$174,5,FALSE),0)</f>
        <v>0</v>
      </c>
      <c r="W218" s="1843">
        <f>IFERROR(VLOOKUP($A218,'2021'!$B$2:$K$174,8,FALSE),0)</f>
        <v>0</v>
      </c>
      <c r="X218" s="1740">
        <f>IFERROR(VLOOKUP($A218,'2021'!$B$2:$K$174,10,FALSE),0)</f>
        <v>0</v>
      </c>
      <c r="Y218" s="1700">
        <f>IFERROR(VLOOKUP($A218,'2020'!$B$2:$K$170,3,FALSE),0)</f>
        <v>0</v>
      </c>
      <c r="Z218" s="1829">
        <f>IFERROR(VLOOKUP($A218,'2020'!$B$2:$K$170,4,FALSE),0)</f>
        <v>0</v>
      </c>
      <c r="AA218" s="1829">
        <f>IFERROR(VLOOKUP($A218,'2020'!$B$2:$K$170,5,FALSE),0)</f>
        <v>0</v>
      </c>
      <c r="AB218" s="1829">
        <f>IFERROR(VLOOKUP($A218,'2020'!$B$2:$K$170,8,FALSE),0)</f>
        <v>0</v>
      </c>
      <c r="AC218" s="1740">
        <f>IFERROR(VLOOKUP($A218,'2020'!$B$2:$K$170,10,FALSE),0)</f>
        <v>0</v>
      </c>
      <c r="AD218" s="1700">
        <f>IFERROR(VLOOKUP($A218,'2019'!$B$2:$K$170,3,FALSE),0)</f>
        <v>0</v>
      </c>
      <c r="AE218" s="1823">
        <f>IFERROR(VLOOKUP($A218,'2019'!$B$2:$K$170,4,FALSE),0)</f>
        <v>0</v>
      </c>
      <c r="AF218" s="1823">
        <f>IFERROR(VLOOKUP($A218,'2019'!$B$2:$K$170,5,FALSE),0)</f>
        <v>0</v>
      </c>
      <c r="AG218" s="1823">
        <f>IFERROR(VLOOKUP($A218,'2019'!$B$2:$K$170,8,FALSE),0)</f>
        <v>0</v>
      </c>
      <c r="AH218" s="1740">
        <f>IFERROR(VLOOKUP($A218,'2019'!$B$2:$K$170,10,FALSE),0)</f>
        <v>0</v>
      </c>
      <c r="AI218" s="1700">
        <f>IFERROR(VLOOKUP($A218,'2018'!$B$2:$K$170,3,FALSE),0)</f>
        <v>0</v>
      </c>
      <c r="AJ218" s="1821">
        <f>IFERROR(VLOOKUP($A218,'2018'!$B$2:$K$170,4,FALSE),0)</f>
        <v>0</v>
      </c>
      <c r="AK218" s="1821">
        <f>IFERROR(VLOOKUP($A218,'2018'!$B$2:$K$170,5,FALSE),0)</f>
        <v>0</v>
      </c>
      <c r="AL218" s="1821">
        <f>IFERROR(VLOOKUP($A218,'2018'!$B$2:$K$170,8,FALSE),0)</f>
        <v>0</v>
      </c>
      <c r="AM218" s="1740">
        <f>IFERROR(VLOOKUP($A218,'2018'!$B$2:$K$170,10,FALSE),0)</f>
        <v>0</v>
      </c>
      <c r="AN218" s="1700">
        <f>IFERROR(VLOOKUP($A218,'2017'!$B$2:$J$163,2,FALSE),0)</f>
        <v>0</v>
      </c>
      <c r="AO218" s="1815">
        <f>IFERROR(VLOOKUP($A218,'2017'!$B$2:$J$163,3,FALSE),0)</f>
        <v>0</v>
      </c>
      <c r="AP218" s="1815">
        <f>IFERROR(VLOOKUP($A218,'2017'!$B$2:$J$163,4,FALSE),0)</f>
        <v>0</v>
      </c>
      <c r="AQ218" s="1815">
        <f>IFERROR(VLOOKUP($A218,'2017'!$B$2:$J$163,7,FALSE),0)</f>
        <v>0</v>
      </c>
      <c r="AR218" s="1740">
        <f>IFERROR(VLOOKUP($A218,'2017'!$B$2:$J$163,9,FALSE),0)</f>
        <v>0</v>
      </c>
      <c r="AS218" s="1700">
        <f>IFERROR(VLOOKUP($A218,'2016'!$B$2:$K$165,3,FALSE),0)</f>
        <v>0</v>
      </c>
      <c r="AT218" s="1796">
        <f>IFERROR(VLOOKUP($A218,'2016'!$B$2:$K$165,4,FALSE),0)</f>
        <v>0</v>
      </c>
      <c r="AU218" s="1796">
        <f>IFERROR(VLOOKUP($A218,'2016'!$B$2:$K$165,5,FALSE),0)</f>
        <v>0</v>
      </c>
      <c r="AV218" s="1796">
        <f>IFERROR(VLOOKUP($A218,'2016'!$B$2:$K$165,8,FALSE),0)</f>
        <v>0</v>
      </c>
      <c r="AW218" s="1740">
        <f>IFERROR(VLOOKUP($A218,'2016'!$B$2:$K$165,10,FALSE),0)</f>
        <v>0</v>
      </c>
      <c r="AX218" s="1700">
        <f>IFERROR(VLOOKUP($A218,'2015'!$B$2:$K$165,3,FALSE),0)</f>
        <v>0</v>
      </c>
      <c r="AY218" s="1695">
        <f>IFERROR(VLOOKUP($A218,'2015'!$B$2:$K$165,4,FALSE),0)</f>
        <v>0</v>
      </c>
      <c r="AZ218" s="1695">
        <f>IFERROR(VLOOKUP($A218,'2015'!$B$2:$K$165,5,FALSE),0)</f>
        <v>0</v>
      </c>
      <c r="BA218" s="1695">
        <f>IFERROR(VLOOKUP($A218,'2015'!$B$2:$K$165,8,FALSE),0)</f>
        <v>0</v>
      </c>
      <c r="BB218" s="1740">
        <f>IFERROR(VLOOKUP($A218,'2015'!$B$2:$K$165,10,FALSE),0)</f>
        <v>0</v>
      </c>
      <c r="BC218" s="1700">
        <f>IFERROR(VLOOKUP($A218,'2014'!$B$2:$K$157,3,FALSE),0)</f>
        <v>0</v>
      </c>
      <c r="BD218" s="1691">
        <f>IFERROR(VLOOKUP($A218,'2014'!$B$2:$K$157,4,FALSE),0)</f>
        <v>0</v>
      </c>
      <c r="BE218" s="1691">
        <f>IFERROR(VLOOKUP($A218,'2014'!$B$2:$K$157,5,FALSE),0)</f>
        <v>0</v>
      </c>
      <c r="BF218" s="1691">
        <f>IFERROR(VLOOKUP($A218,'2014'!$B$2:$K$157,8,FALSE),0)</f>
        <v>0</v>
      </c>
      <c r="BG218" s="1740">
        <f>IFERROR(VLOOKUP($A218,'2014'!$B$2:$K$157,10,FALSE),0)</f>
        <v>0</v>
      </c>
      <c r="BH218" s="1700">
        <f>IFERROR(VLOOKUP($A218,'2013'!$D$4:$I$249,2,FALSE),0)</f>
        <v>0</v>
      </c>
      <c r="BI218" s="1691">
        <f>IFERROR(VLOOKUP($A218,'2013'!$D$4:$I$249,3,FALSE),0)</f>
        <v>0</v>
      </c>
      <c r="BJ218" s="1691">
        <f>IFERROR(VLOOKUP($A218,'2013'!$D$4:$I$249,4,FALSE),0)</f>
        <v>0</v>
      </c>
      <c r="BK218" s="1691">
        <f>IFERROR(VLOOKUP($A218,'2013'!$D$4:$I$249,5,FALSE),0)</f>
        <v>0</v>
      </c>
      <c r="BL218" s="1740">
        <f>IFERROR(VLOOKUP($A218,'2013'!$D$4:$I$249,6,FALSE),0)</f>
        <v>0</v>
      </c>
      <c r="BM218" s="1737">
        <f>IFERROR(VLOOKUP($A218,'2012'!$D$3:$O$172,2,FALSE),0)</f>
        <v>0</v>
      </c>
      <c r="BN218" s="1691">
        <f>IFERROR(VLOOKUP($A218,'2012'!$D$3:$O$172,3,FALSE),0)</f>
        <v>0</v>
      </c>
      <c r="BO218" s="1743">
        <f>IFERROR(VLOOKUP($A218,'2012'!$D$3:$O$172,4,FALSE),0)</f>
        <v>0</v>
      </c>
      <c r="BP218" s="1700">
        <f>IFERROR(VLOOKUP($A218,'2012'!$D$3:$O$172,5,FALSE),0)</f>
        <v>0</v>
      </c>
      <c r="BQ218" s="1691">
        <f>IFERROR(VLOOKUP($A218,'2012'!$D$3:$O$172,6,FALSE),0)</f>
        <v>0</v>
      </c>
      <c r="BR218" s="1691">
        <f>IFERROR(VLOOKUP($A218,'2012'!$D$3:$O$172,7,FALSE),0)</f>
        <v>0</v>
      </c>
      <c r="BS218" s="1691">
        <f>IFERROR(VLOOKUP($A218,'2012'!$D$3:$O$172,8,FALSE),0)</f>
        <v>0</v>
      </c>
      <c r="BT218" s="1740">
        <f>IFERROR(VLOOKUP($A218,'2012'!$D$3:$O$172,9,FALSE),0)</f>
        <v>0</v>
      </c>
      <c r="BX218" s="1700">
        <f>IFERROR(VLOOKUP($A218,'2011'!$D$4:$I$251,2,FALSE),0)</f>
        <v>0</v>
      </c>
      <c r="BY218" s="1691">
        <f>IFERROR(VLOOKUP($A218,'2011'!$D$4:$I$251,3,FALSE),0)</f>
        <v>0</v>
      </c>
      <c r="BZ218" s="1691">
        <f>IFERROR(VLOOKUP($A218,'2011'!$D$4:$I$251,4,FALSE),0)</f>
        <v>0</v>
      </c>
      <c r="CA218" s="1691">
        <f>IFERROR(VLOOKUP($A218,'2011'!$D$4:$I$251,5,FALSE),0)</f>
        <v>0</v>
      </c>
      <c r="CB218" s="1740">
        <f>IFERROR(VLOOKUP($A218,'2011'!$D$4:$I$251,6,FALSE),0)</f>
        <v>0</v>
      </c>
      <c r="CC218" s="1700">
        <f>IFERROR(VLOOKUP($A218,'2010'!$C$3:$H$234,2,FALSE),0)</f>
        <v>0</v>
      </c>
      <c r="CD218" s="1691">
        <f>IFERROR(VLOOKUP($A218,'2010'!$C$3:$H$234,3,FALSE),0)</f>
        <v>0</v>
      </c>
      <c r="CE218" s="1691">
        <f>IFERROR(VLOOKUP($A218,'2010'!$C$3:$H$234,4,FALSE),0)</f>
        <v>0</v>
      </c>
      <c r="CF218" s="1691">
        <f>IFERROR(VLOOKUP($A218,'2010'!$C$3:$H$234,5,FALSE),0)</f>
        <v>0</v>
      </c>
      <c r="CG218" s="1740">
        <f>IFERROR(VLOOKUP($A218,'2010'!$C$3:$H$234,6,FALSE),0)</f>
        <v>0</v>
      </c>
      <c r="CH218" s="1700">
        <f>IFERROR(VLOOKUP($A218,'2009'!$C$3:$H$242,2,FALSE),0)</f>
        <v>0</v>
      </c>
      <c r="CI218" s="1691">
        <f>IFERROR(VLOOKUP($A218,'2009'!$C$3:$H$242,3,FALSE),0)</f>
        <v>0</v>
      </c>
      <c r="CJ218" s="1691">
        <f>IFERROR(VLOOKUP($A218,'2009'!$C$3:$H$242,4,FALSE),0)</f>
        <v>0</v>
      </c>
      <c r="CK218" s="1691">
        <f>IFERROR(VLOOKUP($A218,'2009'!$C$3:$H$242,5,FALSE),0)</f>
        <v>0</v>
      </c>
      <c r="CL218" s="1740">
        <f>IFERROR(VLOOKUP($A218,'2009'!$C$3:$H$242,6,FALSE),0)</f>
        <v>0</v>
      </c>
      <c r="CM218" s="1700">
        <f>IFERROR(VLOOKUP($A218,'2008'!$C$3:$H$229,2,FALSE),0)</f>
        <v>0</v>
      </c>
      <c r="CN218" s="1691">
        <f>IFERROR(VLOOKUP($A218,'2008'!$C$3:$H$229,3,FALSE),0)</f>
        <v>0</v>
      </c>
      <c r="CO218" s="1691">
        <f>IFERROR(VLOOKUP($A218,'2008'!$C$3:$H$229,4,FALSE),0)</f>
        <v>0</v>
      </c>
      <c r="CP218" s="1691">
        <f>IFERROR(VLOOKUP($A218,'2008'!$C$3:$H$229,5,FALSE),0)</f>
        <v>0</v>
      </c>
      <c r="CQ218" s="1740">
        <f>IFERROR(VLOOKUP($A218,'2008'!$C$3:$H$229,6,FALSE),0)</f>
        <v>0</v>
      </c>
      <c r="CR218" s="1700">
        <f>IFERROR(VLOOKUP($A218,'2007'!$C$3:$M$238,7,FALSE),0)</f>
        <v>0</v>
      </c>
      <c r="CS218" s="1691">
        <f>IFERROR(VLOOKUP($A218,'2007'!$C$3:$M$238,8,FALSE),0)</f>
        <v>0</v>
      </c>
      <c r="CT218" s="1691">
        <f>IFERROR(VLOOKUP($A218,'2007'!$C$3:$M$238,9,FALSE),0)</f>
        <v>0</v>
      </c>
      <c r="CU218" s="1691">
        <f>IFERROR(VLOOKUP($A218,'2007'!$C$3:$M$238,10,FALSE),0)</f>
        <v>0</v>
      </c>
      <c r="CV218" s="1740">
        <f>IFERROR(VLOOKUP($A218,'2007'!$C$3:$M$238,11,FALSE),0)</f>
        <v>0</v>
      </c>
      <c r="CW218" s="1700">
        <f>IFERROR(VLOOKUP($A218,'2006'!$A$2:$F$200,2,FALSE),0)</f>
        <v>0</v>
      </c>
      <c r="CX218" s="1691">
        <f>IFERROR(VLOOKUP($A218,'2006'!$A$2:$F$200,4,FALSE),0)</f>
        <v>0</v>
      </c>
      <c r="CY218" s="1691">
        <f>IFERROR(VLOOKUP($A218,'2006'!$A$2:$F$200,5,FALSE),0)</f>
        <v>0</v>
      </c>
      <c r="CZ218" s="1740">
        <f>IFERROR(VLOOKUP($A218,'2006'!$A$2:$F$200,6,FALSE),0)</f>
        <v>0</v>
      </c>
      <c r="DA218" s="1700">
        <f>IFERROR(VLOOKUP($A218,'2005'!$C$3:$M$205,8,FALSE),0)</f>
        <v>0</v>
      </c>
      <c r="DB218" s="1691">
        <f>IFERROR(VLOOKUP($A218,'2005'!$C$3:$M$205,9,FALSE),0)</f>
        <v>0</v>
      </c>
      <c r="DC218" s="1691">
        <f>IFERROR(VLOOKUP($A218,'2005'!$C$3:$M$205,10,FALSE),0)</f>
        <v>0</v>
      </c>
      <c r="DD218" s="1740">
        <f>IFERROR(VLOOKUP($A218,'2005'!$C$3:$M$205,11,FALSE),0)</f>
        <v>0</v>
      </c>
      <c r="DE218" s="1700">
        <f>IFERROR(VLOOKUP($A218,'2004'!$C$3:$M$213,8,FALSE),0)</f>
        <v>0</v>
      </c>
      <c r="DF218" s="1691">
        <f>IFERROR(VLOOKUP($A218,'2004'!$C$3:$M$213,9,FALSE),0)</f>
        <v>0</v>
      </c>
      <c r="DG218" s="1691">
        <f>IFERROR(VLOOKUP($A218,'2004'!$C$3:$M$213,10,FALSE),0)</f>
        <v>0</v>
      </c>
      <c r="DH218" s="1740">
        <f>IFERROR(VLOOKUP($A218,'2004'!$C$3:$M$213,11,FALSE),0)</f>
        <v>0</v>
      </c>
      <c r="DI218" s="1700">
        <f>IFERROR(VLOOKUP($A218,'2003'!$C$3:$Q$214,12,FALSE),0)</f>
        <v>0</v>
      </c>
      <c r="DJ218" s="1691">
        <f>IFERROR(VLOOKUP($A218,'2003'!$C$3:$Q$214,13,FALSE),0)</f>
        <v>0</v>
      </c>
      <c r="DK218" s="1691">
        <f>IFERROR(VLOOKUP($A218,'2003'!$C$3:$Q$214,14,FALSE),0)</f>
        <v>0</v>
      </c>
      <c r="DL218" s="1740">
        <f>IFERROR(VLOOKUP($A218,'2003'!$C$3:$Q$214,15,FALSE),0)</f>
        <v>0</v>
      </c>
      <c r="DM218" s="1700">
        <f>IFERROR(VLOOKUP($A218,'2002'!$D$3:$R$214,12,FALSE),0)</f>
        <v>0</v>
      </c>
      <c r="DN218" s="1691">
        <f>IFERROR(VLOOKUP($A218,'2002'!$D$3:$R$214,13,FALSE),0)</f>
        <v>0</v>
      </c>
      <c r="DO218" s="1691">
        <f>IFERROR(VLOOKUP($A218,'2002'!$D$3:$R$214,14,FALSE),0)</f>
        <v>0</v>
      </c>
      <c r="DP218" s="1788">
        <f>IFERROR(VLOOKUP($A218,'2002'!$D$3:$R$214,15,FALSE),0)</f>
        <v>0</v>
      </c>
      <c r="DQ218" s="1700">
        <f>IFERROR(VLOOKUP($A218,'Pre 2002'!$C$3:$CK$382,84,FALSE),0)</f>
        <v>1793</v>
      </c>
      <c r="DR218" s="1695">
        <f>IFERROR(VLOOKUP($A218,'Pre 2002'!$C$3:$CK$382,85,FALSE),0)</f>
        <v>865</v>
      </c>
      <c r="DS218" s="1695">
        <f>IFERROR(VLOOKUP($A218,'Pre 2002'!$C$3:$CK$382,86,FALSE),0)</f>
        <v>14</v>
      </c>
      <c r="DT218" s="1790">
        <f>IFERROR(VLOOKUP($A218,'Pre 2002'!$C$3:$CK$382,87,FALSE),0)</f>
        <v>0.48243167875069715</v>
      </c>
      <c r="DU218" s="1741">
        <f>IFERROR(VLOOKUP(A218,'Pre 2002'!$C$3:$CG$382,83,FALSE),0)</f>
        <v>29</v>
      </c>
      <c r="DY218" s="1731"/>
    </row>
    <row r="219" spans="1:129">
      <c r="A219" s="1778" t="s">
        <v>145</v>
      </c>
      <c r="B219" s="1562">
        <f t="shared" si="79"/>
        <v>1768</v>
      </c>
      <c r="C219" s="1562">
        <f t="shared" si="80"/>
        <v>792</v>
      </c>
      <c r="D219" s="1562">
        <f t="shared" si="81"/>
        <v>14</v>
      </c>
      <c r="E219" s="1563">
        <f t="shared" si="82"/>
        <v>0.44796380090497739</v>
      </c>
      <c r="F219" s="1786">
        <f t="shared" si="83"/>
        <v>37</v>
      </c>
      <c r="G219" s="1595">
        <v>1986</v>
      </c>
      <c r="H219" s="1567">
        <f t="shared" si="84"/>
        <v>29</v>
      </c>
      <c r="I219" s="1734">
        <f t="shared" si="85"/>
        <v>1495</v>
      </c>
      <c r="J219" s="1734">
        <f t="shared" si="86"/>
        <v>693</v>
      </c>
      <c r="K219" s="1734">
        <f t="shared" si="87"/>
        <v>14</v>
      </c>
      <c r="L219" s="1806">
        <f t="shared" si="88"/>
        <v>0.46354515050167222</v>
      </c>
      <c r="M219" s="1752">
        <v>86</v>
      </c>
      <c r="N219" s="1752">
        <v>2</v>
      </c>
      <c r="O219" s="1700">
        <f>IFERROR(VLOOKUP($A219,'2022'!$B$2:$K$174,3,FALSE),0)</f>
        <v>35</v>
      </c>
      <c r="P219" s="1858">
        <f>IFERROR(VLOOKUP($A219,'2022'!$B$2:$K$174,4,FALSE),0)</f>
        <v>7</v>
      </c>
      <c r="Q219" s="1858">
        <f>IFERROR(VLOOKUP($A219,'2022'!$B$2:$K$174,5,FALSE),0)</f>
        <v>11</v>
      </c>
      <c r="R219" s="1858">
        <f>IFERROR(VLOOKUP($A219,'2022'!$B$2:$K$174,8,FALSE),0)</f>
        <v>0</v>
      </c>
      <c r="S219" s="1740">
        <f>IFERROR(VLOOKUP($A219,'2022'!$B$2:$K$174,10,FALSE),0)</f>
        <v>0.314</v>
      </c>
      <c r="T219" s="1700">
        <f>IFERROR(VLOOKUP($A219,'2021'!$B$2:$K$174,3,FALSE),0)</f>
        <v>33</v>
      </c>
      <c r="U219" s="1843">
        <f>IFERROR(VLOOKUP($A219,'2021'!$B$2:$K$174,4,FALSE),0)</f>
        <v>5</v>
      </c>
      <c r="V219" s="1843">
        <f>IFERROR(VLOOKUP($A219,'2021'!$B$2:$K$174,5,FALSE),0)</f>
        <v>8</v>
      </c>
      <c r="W219" s="1843">
        <f>IFERROR(VLOOKUP($A219,'2021'!$B$2:$K$174,8,FALSE),0)</f>
        <v>0</v>
      </c>
      <c r="X219" s="1740">
        <f>IFERROR(VLOOKUP($A219,'2021'!$B$2:$K$174,10,FALSE),0)</f>
        <v>0.24199999999999999</v>
      </c>
      <c r="Y219" s="1700">
        <f>IFERROR(VLOOKUP($A219,'2020'!$B$2:$K$170,3,FALSE),0)</f>
        <v>43</v>
      </c>
      <c r="Z219" s="1829">
        <f>IFERROR(VLOOKUP($A219,'2020'!$B$2:$K$170,4,FALSE),0)</f>
        <v>7</v>
      </c>
      <c r="AA219" s="1829">
        <f>IFERROR(VLOOKUP($A219,'2020'!$B$2:$K$170,5,FALSE),0)</f>
        <v>15</v>
      </c>
      <c r="AB219" s="1829">
        <f>IFERROR(VLOOKUP($A219,'2020'!$B$2:$K$170,8,FALSE),0)</f>
        <v>0</v>
      </c>
      <c r="AC219" s="1740">
        <f>IFERROR(VLOOKUP($A219,'2020'!$B$2:$K$170,10,FALSE),0)</f>
        <v>0.34899999999999998</v>
      </c>
      <c r="AD219" s="1700">
        <f>IFERROR(VLOOKUP($A219,'2019'!$B$2:$K$170,3,FALSE),0)</f>
        <v>40</v>
      </c>
      <c r="AE219" s="1823">
        <f>IFERROR(VLOOKUP($A219,'2019'!$B$2:$K$170,4,FALSE),0)</f>
        <v>12</v>
      </c>
      <c r="AF219" s="1823">
        <f>IFERROR(VLOOKUP($A219,'2019'!$B$2:$K$170,5,FALSE),0)</f>
        <v>13</v>
      </c>
      <c r="AG219" s="1823">
        <f>IFERROR(VLOOKUP($A219,'2019'!$B$2:$K$170,8,FALSE),0)</f>
        <v>0</v>
      </c>
      <c r="AH219" s="1740">
        <f>IFERROR(VLOOKUP($A219,'2019'!$B$2:$K$170,10,FALSE),0)</f>
        <v>0.32500000000000001</v>
      </c>
      <c r="AI219" s="1700">
        <f>IFERROR(VLOOKUP($A219,'2018'!$B$2:$K$170,3,FALSE),0)</f>
        <v>39</v>
      </c>
      <c r="AJ219" s="1821">
        <f>IFERROR(VLOOKUP($A219,'2018'!$B$2:$K$170,4,FALSE),0)</f>
        <v>15</v>
      </c>
      <c r="AK219" s="1821">
        <f>IFERROR(VLOOKUP($A219,'2018'!$B$2:$K$170,5,FALSE),0)</f>
        <v>15</v>
      </c>
      <c r="AL219" s="1821">
        <f>IFERROR(VLOOKUP($A219,'2018'!$B$2:$K$170,8,FALSE),0)</f>
        <v>0</v>
      </c>
      <c r="AM219" s="1740">
        <f>IFERROR(VLOOKUP($A219,'2018'!$B$2:$K$170,10,FALSE),0)</f>
        <v>0.38500000000000001</v>
      </c>
      <c r="AN219" s="1700">
        <f>IFERROR(VLOOKUP($A219,'2017'!$B$2:$J$163,2,FALSE),0)</f>
        <v>36</v>
      </c>
      <c r="AO219" s="1815">
        <f>IFERROR(VLOOKUP($A219,'2017'!$B$2:$J$163,3,FALSE),0)</f>
        <v>5</v>
      </c>
      <c r="AP219" s="1815">
        <f>IFERROR(VLOOKUP($A219,'2017'!$B$2:$J$163,4,FALSE),0)</f>
        <v>17</v>
      </c>
      <c r="AQ219" s="1815">
        <f>IFERROR(VLOOKUP($A219,'2017'!$B$2:$J$163,7,FALSE),0)</f>
        <v>0</v>
      </c>
      <c r="AR219" s="1740">
        <f>IFERROR(VLOOKUP($A219,'2017'!$B$2:$J$163,9,FALSE),0)</f>
        <v>0.47222222222222221</v>
      </c>
      <c r="AS219" s="1700">
        <f>IFERROR(VLOOKUP($A219,'2016'!$B$2:$K$165,3,FALSE),0)</f>
        <v>20</v>
      </c>
      <c r="AT219" s="1796">
        <f>IFERROR(VLOOKUP($A219,'2016'!$B$2:$K$165,4,FALSE),0)</f>
        <v>6</v>
      </c>
      <c r="AU219" s="1796">
        <f>IFERROR(VLOOKUP($A219,'2016'!$B$2:$K$165,5,FALSE),0)</f>
        <v>6</v>
      </c>
      <c r="AV219" s="1796">
        <f>IFERROR(VLOOKUP($A219,'2016'!$B$2:$K$165,8,FALSE),0)</f>
        <v>0</v>
      </c>
      <c r="AW219" s="1740">
        <f>IFERROR(VLOOKUP($A219,'2016'!$B$2:$K$165,10,FALSE),0)</f>
        <v>0.3</v>
      </c>
      <c r="AX219" s="1700">
        <f>IFERROR(VLOOKUP($A219,'2015'!$B$2:$K$165,3,FALSE),0)</f>
        <v>27</v>
      </c>
      <c r="AY219" s="1695">
        <f>IFERROR(VLOOKUP($A219,'2015'!$B$2:$K$165,4,FALSE),0)</f>
        <v>7</v>
      </c>
      <c r="AZ219" s="1695">
        <f>IFERROR(VLOOKUP($A219,'2015'!$B$2:$K$165,5,FALSE),0)</f>
        <v>14</v>
      </c>
      <c r="BA219" s="1695">
        <f>IFERROR(VLOOKUP($A219,'2015'!$B$2:$K$165,8,FALSE),0)</f>
        <v>0</v>
      </c>
      <c r="BB219" s="1740">
        <f>IFERROR(VLOOKUP($A219,'2015'!$B$2:$K$165,10,FALSE),0)</f>
        <v>0.51851851851851849</v>
      </c>
      <c r="BC219" s="1700">
        <f>IFERROR(VLOOKUP($A219,'2014'!$B$2:$K$157,3,FALSE),0)</f>
        <v>36</v>
      </c>
      <c r="BD219" s="1691">
        <f>IFERROR(VLOOKUP($A219,'2014'!$B$2:$K$157,4,FALSE),0)</f>
        <v>11</v>
      </c>
      <c r="BE219" s="1691">
        <f>IFERROR(VLOOKUP($A219,'2014'!$B$2:$K$157,5,FALSE),0)</f>
        <v>18</v>
      </c>
      <c r="BF219" s="1691">
        <f>IFERROR(VLOOKUP($A219,'2014'!$B$2:$K$157,8,FALSE),0)</f>
        <v>0</v>
      </c>
      <c r="BG219" s="1740">
        <f>IFERROR(VLOOKUP($A219,'2014'!$B$2:$K$157,10,FALSE),0)</f>
        <v>0.5</v>
      </c>
      <c r="BH219" s="1700">
        <f>IFERROR(VLOOKUP($A219,'2013'!$D$4:$I$249,2,FALSE),0)</f>
        <v>0</v>
      </c>
      <c r="BI219" s="1691">
        <f>IFERROR(VLOOKUP($A219,'2013'!$D$4:$I$249,3,FALSE),0)</f>
        <v>0</v>
      </c>
      <c r="BJ219" s="1691">
        <f>IFERROR(VLOOKUP($A219,'2013'!$D$4:$I$249,4,FALSE),0)</f>
        <v>0</v>
      </c>
      <c r="BK219" s="1691">
        <f>IFERROR(VLOOKUP($A219,'2013'!$D$4:$I$249,5,FALSE),0)</f>
        <v>0</v>
      </c>
      <c r="BL219" s="1740">
        <f>IFERROR(VLOOKUP($A219,'2013'!$D$4:$I$249,6,FALSE),0)</f>
        <v>0</v>
      </c>
      <c r="BM219" s="1737">
        <f>IFERROR(VLOOKUP($A219,'2012'!$D$3:$O$172,2,FALSE),0)</f>
        <v>1459</v>
      </c>
      <c r="BN219" s="1691">
        <f>IFERROR(VLOOKUP($A219,'2012'!$D$3:$O$172,3,FALSE),0)</f>
        <v>676</v>
      </c>
      <c r="BO219" s="1743">
        <f>IFERROR(VLOOKUP($A219,'2012'!$D$3:$O$172,4,FALSE),0)</f>
        <v>14</v>
      </c>
      <c r="BP219" s="1700">
        <f>IFERROR(VLOOKUP($A219,'2012'!$D$3:$O$172,5,FALSE),0)</f>
        <v>43</v>
      </c>
      <c r="BQ219" s="1691">
        <f>IFERROR(VLOOKUP($A219,'2012'!$D$3:$O$172,6,FALSE),0)</f>
        <v>13</v>
      </c>
      <c r="BR219" s="1691">
        <f>IFERROR(VLOOKUP($A219,'2012'!$D$3:$O$172,7,FALSE),0)</f>
        <v>19</v>
      </c>
      <c r="BS219" s="1691">
        <f>IFERROR(VLOOKUP($A219,'2012'!$D$3:$O$172,8,FALSE),0)</f>
        <v>0</v>
      </c>
      <c r="BT219" s="1740">
        <f>IFERROR(VLOOKUP($A219,'2012'!$D$3:$O$172,9,FALSE),0)</f>
        <v>0.44186046511627908</v>
      </c>
      <c r="BU219" s="1737">
        <f>IFERROR(VLOOKUP($A219,'2012'!$D$3:$O$172,10,FALSE),0)</f>
        <v>1416</v>
      </c>
      <c r="BV219" s="1691">
        <f>IFERROR(VLOOKUP($A219,'2012'!$D$3:$O$172,11,FALSE),0)</f>
        <v>657</v>
      </c>
      <c r="BW219" s="1743">
        <f>IFERROR(VLOOKUP($A219,'2012'!$D$3:$O$172,12,FALSE),0)</f>
        <v>14</v>
      </c>
      <c r="BX219" s="1700">
        <f>IFERROR(VLOOKUP($A219,'2011'!$D$4:$I$251,2,FALSE),0)</f>
        <v>40</v>
      </c>
      <c r="BY219" s="1691">
        <f>IFERROR(VLOOKUP($A219,'2011'!$D$4:$I$251,3,FALSE),0)</f>
        <v>10</v>
      </c>
      <c r="BZ219" s="1691">
        <f>IFERROR(VLOOKUP($A219,'2011'!$D$4:$I$251,4,FALSE),0)</f>
        <v>22</v>
      </c>
      <c r="CA219" s="1691">
        <f>IFERROR(VLOOKUP($A219,'2011'!$D$4:$I$251,5,FALSE),0)</f>
        <v>0</v>
      </c>
      <c r="CB219" s="1740">
        <f>IFERROR(VLOOKUP($A219,'2011'!$D$4:$I$251,6,FALSE),0)</f>
        <v>0.55000000000000004</v>
      </c>
      <c r="CC219" s="1700">
        <f>IFERROR(VLOOKUP($A219,'2010'!$C$3:$H$234,2,FALSE),0)</f>
        <v>45</v>
      </c>
      <c r="CD219" s="1691">
        <f>IFERROR(VLOOKUP($A219,'2010'!$C$3:$H$234,3,FALSE),0)</f>
        <v>8</v>
      </c>
      <c r="CE219" s="1691">
        <f>IFERROR(VLOOKUP($A219,'2010'!$C$3:$H$234,4,FALSE),0)</f>
        <v>22</v>
      </c>
      <c r="CF219" s="1691">
        <f>IFERROR(VLOOKUP($A219,'2010'!$C$3:$H$234,5,FALSE),0)</f>
        <v>0</v>
      </c>
      <c r="CG219" s="1740">
        <f>IFERROR(VLOOKUP($A219,'2010'!$C$3:$H$234,6,FALSE),0)</f>
        <v>0.48888888888888887</v>
      </c>
      <c r="CH219" s="1700">
        <f>IFERROR(VLOOKUP($A219,'2009'!$C$3:$H$242,2,FALSE),0)</f>
        <v>1</v>
      </c>
      <c r="CI219" s="1691">
        <f>IFERROR(VLOOKUP($A219,'2009'!$C$3:$H$242,3,FALSE),0)</f>
        <v>0</v>
      </c>
      <c r="CJ219" s="1691">
        <f>IFERROR(VLOOKUP($A219,'2009'!$C$3:$H$242,4,FALSE),0)</f>
        <v>1</v>
      </c>
      <c r="CK219" s="1691">
        <f>IFERROR(VLOOKUP($A219,'2009'!$C$3:$H$242,5,FALSE),0)</f>
        <v>0</v>
      </c>
      <c r="CL219" s="1740">
        <f>IFERROR(VLOOKUP($A219,'2009'!$C$3:$H$242,6,FALSE),0)</f>
        <v>1</v>
      </c>
      <c r="CM219" s="1700">
        <f>IFERROR(VLOOKUP($A219,'2008'!$C$3:$H$229,2,FALSE),0)</f>
        <v>37</v>
      </c>
      <c r="CN219" s="1691">
        <f>IFERROR(VLOOKUP($A219,'2008'!$C$3:$H$229,3,FALSE),0)</f>
        <v>14</v>
      </c>
      <c r="CO219" s="1691">
        <f>IFERROR(VLOOKUP($A219,'2008'!$C$3:$H$229,4,FALSE),0)</f>
        <v>19</v>
      </c>
      <c r="CP219" s="1691">
        <f>IFERROR(VLOOKUP($A219,'2008'!$C$3:$H$229,5,FALSE),0)</f>
        <v>0</v>
      </c>
      <c r="CQ219" s="1740">
        <f>IFERROR(VLOOKUP($A219,'2008'!$C$3:$H$229,6,FALSE),0)</f>
        <v>0.51351351351351349</v>
      </c>
      <c r="CR219" s="1700">
        <f>IFERROR(VLOOKUP($A219,'2007'!$C$3:$M$238,7,FALSE),0)</f>
        <v>40</v>
      </c>
      <c r="CS219" s="1691">
        <f>IFERROR(VLOOKUP($A219,'2007'!$C$3:$M$238,8,FALSE),0)</f>
        <v>10</v>
      </c>
      <c r="CT219" s="1691">
        <f>IFERROR(VLOOKUP($A219,'2007'!$C$3:$M$238,9,FALSE),0)</f>
        <v>18</v>
      </c>
      <c r="CU219" s="1691">
        <f>IFERROR(VLOOKUP($A219,'2007'!$C$3:$M$238,10,FALSE),0)</f>
        <v>0</v>
      </c>
      <c r="CV219" s="1740">
        <f>IFERROR(VLOOKUP($A219,'2007'!$C$3:$M$238,11,FALSE),0)</f>
        <v>0.45</v>
      </c>
      <c r="CW219" s="1700">
        <f>IFERROR(VLOOKUP($A219,'2006'!$A$2:$F$200,2,FALSE),0)</f>
        <v>49</v>
      </c>
      <c r="CX219" s="1691">
        <f>IFERROR(VLOOKUP($A219,'2006'!$A$2:$F$200,4,FALSE),0)</f>
        <v>20</v>
      </c>
      <c r="CY219" s="1691">
        <f>IFERROR(VLOOKUP($A219,'2006'!$A$2:$F$200,5,FALSE),0)</f>
        <v>0</v>
      </c>
      <c r="CZ219" s="1740">
        <f>IFERROR(VLOOKUP($A219,'2006'!$A$2:$F$200,6,FALSE),0)</f>
        <v>0.40816326530612246</v>
      </c>
      <c r="DA219" s="1700">
        <f>IFERROR(VLOOKUP($A219,'2005'!$C$3:$M$205,8,FALSE),0)</f>
        <v>60</v>
      </c>
      <c r="DB219" s="1691">
        <f>IFERROR(VLOOKUP($A219,'2005'!$C$3:$M$205,9,FALSE),0)</f>
        <v>29</v>
      </c>
      <c r="DC219" s="1691">
        <f>IFERROR(VLOOKUP($A219,'2005'!$C$3:$M$205,10,FALSE),0)</f>
        <v>0</v>
      </c>
      <c r="DD219" s="1740">
        <f>IFERROR(VLOOKUP($A219,'2005'!$C$3:$M$205,11,FALSE),0)</f>
        <v>0.48333333333333334</v>
      </c>
      <c r="DE219" s="1700">
        <f>IFERROR(VLOOKUP($A219,'2004'!$C$3:$M$213,8,FALSE),0)</f>
        <v>65</v>
      </c>
      <c r="DF219" s="1691">
        <f>IFERROR(VLOOKUP($A219,'2004'!$C$3:$M$213,9,FALSE),0)</f>
        <v>35</v>
      </c>
      <c r="DG219" s="1691">
        <f>IFERROR(VLOOKUP($A219,'2004'!$C$3:$M$213,10,FALSE),0)</f>
        <v>0</v>
      </c>
      <c r="DH219" s="1740">
        <f>IFERROR(VLOOKUP($A219,'2004'!$C$3:$M$213,11,FALSE),0)</f>
        <v>0.53846153846153844</v>
      </c>
      <c r="DI219" s="1700">
        <f>IFERROR(VLOOKUP($A219,'2003'!$C$3:$Q$214,12,FALSE),0)</f>
        <v>55</v>
      </c>
      <c r="DJ219" s="1691">
        <f>IFERROR(VLOOKUP($A219,'2003'!$C$3:$Q$214,13,FALSE),0)</f>
        <v>26</v>
      </c>
      <c r="DK219" s="1691">
        <f>IFERROR(VLOOKUP($A219,'2003'!$C$3:$Q$214,14,FALSE),0)</f>
        <v>0</v>
      </c>
      <c r="DL219" s="1740">
        <f>IFERROR(VLOOKUP($A219,'2003'!$C$3:$Q$214,15,FALSE),0)</f>
        <v>0.47272727272727272</v>
      </c>
      <c r="DM219" s="1700">
        <f>IFERROR(VLOOKUP($A219,'2002'!$D$3:$R$214,12,FALSE),0)</f>
        <v>71</v>
      </c>
      <c r="DN219" s="1691">
        <f>IFERROR(VLOOKUP($A219,'2002'!$D$3:$R$214,13,FALSE),0)</f>
        <v>33</v>
      </c>
      <c r="DO219" s="1691">
        <f>IFERROR(VLOOKUP($A219,'2002'!$D$3:$R$214,14,FALSE),0)</f>
        <v>0</v>
      </c>
      <c r="DP219" s="1788">
        <f>IFERROR(VLOOKUP($A219,'2002'!$D$3:$R$214,15,FALSE),0)</f>
        <v>0.46478873239436619</v>
      </c>
      <c r="DQ219" s="1700">
        <f>IFERROR(VLOOKUP($A219,'Pre 2002'!$C$3:$CK$382,84,FALSE),0)</f>
        <v>953</v>
      </c>
      <c r="DR219" s="1695">
        <f>IFERROR(VLOOKUP($A219,'Pre 2002'!$C$3:$CK$382,85,FALSE),0)</f>
        <v>431</v>
      </c>
      <c r="DS219" s="1695">
        <f>IFERROR(VLOOKUP($A219,'Pre 2002'!$C$3:$CK$382,86,FALSE),0)</f>
        <v>14</v>
      </c>
      <c r="DT219" s="1790">
        <f>IFERROR(VLOOKUP($A219,'Pre 2002'!$C$3:$CK$382,87,FALSE),0)</f>
        <v>0.45225603357817418</v>
      </c>
      <c r="DU219" s="1741">
        <f>IFERROR(VLOOKUP(A219,'Pre 2002'!$C$3:$CG$382,83,FALSE),0)</f>
        <v>17</v>
      </c>
      <c r="DY219" s="1731"/>
    </row>
    <row r="220" spans="1:129">
      <c r="A220" s="1778" t="s">
        <v>1178</v>
      </c>
      <c r="B220" s="1562">
        <f t="shared" si="79"/>
        <v>610</v>
      </c>
      <c r="C220" s="1562">
        <f t="shared" si="80"/>
        <v>384</v>
      </c>
      <c r="D220" s="1562">
        <f t="shared" si="81"/>
        <v>13</v>
      </c>
      <c r="E220" s="1563">
        <f t="shared" si="82"/>
        <v>0.62950819672131153</v>
      </c>
      <c r="F220" s="1786">
        <f t="shared" si="83"/>
        <v>11</v>
      </c>
      <c r="G220" s="1595" t="s">
        <v>2159</v>
      </c>
      <c r="H220" s="1567">
        <f t="shared" si="84"/>
        <v>11</v>
      </c>
      <c r="I220" s="1734">
        <f t="shared" si="85"/>
        <v>610</v>
      </c>
      <c r="J220" s="1734">
        <f t="shared" si="86"/>
        <v>384</v>
      </c>
      <c r="K220" s="1734">
        <f t="shared" si="87"/>
        <v>13</v>
      </c>
      <c r="L220" s="1806">
        <f t="shared" si="88"/>
        <v>0.62950819672131153</v>
      </c>
      <c r="M220" s="1751"/>
      <c r="N220" s="1751"/>
      <c r="O220" s="1700">
        <f>IFERROR(VLOOKUP($A220,'2022'!$B$2:$K$174,3,FALSE),0)</f>
        <v>0</v>
      </c>
      <c r="P220" s="1858">
        <f>IFERROR(VLOOKUP($A220,'2022'!$B$2:$K$174,4,FALSE),0)</f>
        <v>0</v>
      </c>
      <c r="Q220" s="1858">
        <f>IFERROR(VLOOKUP($A220,'2022'!$B$2:$K$174,5,FALSE),0)</f>
        <v>0</v>
      </c>
      <c r="R220" s="1858">
        <f>IFERROR(VLOOKUP($A220,'2022'!$B$2:$K$174,8,FALSE),0)</f>
        <v>0</v>
      </c>
      <c r="S220" s="1740">
        <f>IFERROR(VLOOKUP($A220,'2022'!$B$2:$K$174,10,FALSE),0)</f>
        <v>0</v>
      </c>
      <c r="T220" s="1700">
        <f>IFERROR(VLOOKUP($A220,'2021'!$B$2:$K$174,3,FALSE),0)</f>
        <v>0</v>
      </c>
      <c r="U220" s="1843">
        <f>IFERROR(VLOOKUP($A220,'2021'!$B$2:$K$174,4,FALSE),0)</f>
        <v>0</v>
      </c>
      <c r="V220" s="1843">
        <f>IFERROR(VLOOKUP($A220,'2021'!$B$2:$K$174,5,FALSE),0)</f>
        <v>0</v>
      </c>
      <c r="W220" s="1843">
        <f>IFERROR(VLOOKUP($A220,'2021'!$B$2:$K$174,8,FALSE),0)</f>
        <v>0</v>
      </c>
      <c r="X220" s="1740">
        <f>IFERROR(VLOOKUP($A220,'2021'!$B$2:$K$174,10,FALSE),0)</f>
        <v>0</v>
      </c>
      <c r="Y220" s="1700">
        <f>IFERROR(VLOOKUP($A220,'2020'!$B$2:$K$170,3,FALSE),0)</f>
        <v>0</v>
      </c>
      <c r="Z220" s="1829">
        <f>IFERROR(VLOOKUP($A220,'2020'!$B$2:$K$170,4,FALSE),0)</f>
        <v>0</v>
      </c>
      <c r="AA220" s="1829">
        <f>IFERROR(VLOOKUP($A220,'2020'!$B$2:$K$170,5,FALSE),0)</f>
        <v>0</v>
      </c>
      <c r="AB220" s="1829">
        <f>IFERROR(VLOOKUP($A220,'2020'!$B$2:$K$170,8,FALSE),0)</f>
        <v>0</v>
      </c>
      <c r="AC220" s="1740">
        <f>IFERROR(VLOOKUP($A220,'2020'!$B$2:$K$170,10,FALSE),0)</f>
        <v>0</v>
      </c>
      <c r="AD220" s="1700">
        <f>IFERROR(VLOOKUP($A220,'2019'!$B$2:$K$170,3,FALSE),0)</f>
        <v>0</v>
      </c>
      <c r="AE220" s="1823">
        <f>IFERROR(VLOOKUP($A220,'2019'!$B$2:$K$170,4,FALSE),0)</f>
        <v>0</v>
      </c>
      <c r="AF220" s="1823">
        <f>IFERROR(VLOOKUP($A220,'2019'!$B$2:$K$170,5,FALSE),0)</f>
        <v>0</v>
      </c>
      <c r="AG220" s="1823">
        <f>IFERROR(VLOOKUP($A220,'2019'!$B$2:$K$170,8,FALSE),0)</f>
        <v>0</v>
      </c>
      <c r="AH220" s="1740">
        <f>IFERROR(VLOOKUP($A220,'2019'!$B$2:$K$170,10,FALSE),0)</f>
        <v>0</v>
      </c>
      <c r="AI220" s="1700">
        <f>IFERROR(VLOOKUP($A220,'2018'!$B$2:$K$170,3,FALSE),0)</f>
        <v>0</v>
      </c>
      <c r="AJ220" s="1821">
        <f>IFERROR(VLOOKUP($A220,'2018'!$B$2:$K$170,4,FALSE),0)</f>
        <v>0</v>
      </c>
      <c r="AK220" s="1821">
        <f>IFERROR(VLOOKUP($A220,'2018'!$B$2:$K$170,5,FALSE),0)</f>
        <v>0</v>
      </c>
      <c r="AL220" s="1821">
        <f>IFERROR(VLOOKUP($A220,'2018'!$B$2:$K$170,8,FALSE),0)</f>
        <v>0</v>
      </c>
      <c r="AM220" s="1740">
        <f>IFERROR(VLOOKUP($A220,'2018'!$B$2:$K$170,10,FALSE),0)</f>
        <v>0</v>
      </c>
      <c r="AN220" s="1700">
        <f>IFERROR(VLOOKUP($A220,'2017'!$B$2:$J$163,2,FALSE),0)</f>
        <v>0</v>
      </c>
      <c r="AO220" s="1815">
        <f>IFERROR(VLOOKUP($A220,'2017'!$B$2:$J$163,3,FALSE),0)</f>
        <v>0</v>
      </c>
      <c r="AP220" s="1815">
        <f>IFERROR(VLOOKUP($A220,'2017'!$B$2:$J$163,4,FALSE),0)</f>
        <v>0</v>
      </c>
      <c r="AQ220" s="1815">
        <f>IFERROR(VLOOKUP($A220,'2017'!$B$2:$J$163,7,FALSE),0)</f>
        <v>0</v>
      </c>
      <c r="AR220" s="1740">
        <f>IFERROR(VLOOKUP($A220,'2017'!$B$2:$J$163,9,FALSE),0)</f>
        <v>0</v>
      </c>
      <c r="AS220" s="1700">
        <f>IFERROR(VLOOKUP($A220,'2016'!$B$2:$K$165,3,FALSE),0)</f>
        <v>0</v>
      </c>
      <c r="AT220" s="1796">
        <f>IFERROR(VLOOKUP($A220,'2016'!$B$2:$K$165,4,FALSE),0)</f>
        <v>0</v>
      </c>
      <c r="AU220" s="1796">
        <f>IFERROR(VLOOKUP($A220,'2016'!$B$2:$K$165,5,FALSE),0)</f>
        <v>0</v>
      </c>
      <c r="AV220" s="1796">
        <f>IFERROR(VLOOKUP($A220,'2016'!$B$2:$K$165,8,FALSE),0)</f>
        <v>0</v>
      </c>
      <c r="AW220" s="1740">
        <f>IFERROR(VLOOKUP($A220,'2016'!$B$2:$K$165,10,FALSE),0)</f>
        <v>0</v>
      </c>
      <c r="AX220" s="1700">
        <f>IFERROR(VLOOKUP($A220,'2015'!$B$2:$K$165,3,FALSE),0)</f>
        <v>0</v>
      </c>
      <c r="AY220" s="1695">
        <f>IFERROR(VLOOKUP($A220,'2015'!$B$2:$K$165,4,FALSE),0)</f>
        <v>0</v>
      </c>
      <c r="AZ220" s="1695">
        <f>IFERROR(VLOOKUP($A220,'2015'!$B$2:$K$165,5,FALSE),0)</f>
        <v>0</v>
      </c>
      <c r="BA220" s="1695">
        <f>IFERROR(VLOOKUP($A220,'2015'!$B$2:$K$165,8,FALSE),0)</f>
        <v>0</v>
      </c>
      <c r="BB220" s="1740">
        <f>IFERROR(VLOOKUP($A220,'2015'!$B$2:$K$165,10,FALSE),0)</f>
        <v>0</v>
      </c>
      <c r="BC220" s="1700">
        <f>IFERROR(VLOOKUP($A220,'2014'!$B$2:$K$157,3,FALSE),0)</f>
        <v>0</v>
      </c>
      <c r="BD220" s="1691">
        <f>IFERROR(VLOOKUP($A220,'2014'!$B$2:$K$157,4,FALSE),0)</f>
        <v>0</v>
      </c>
      <c r="BE220" s="1691">
        <f>IFERROR(VLOOKUP($A220,'2014'!$B$2:$K$157,5,FALSE),0)</f>
        <v>0</v>
      </c>
      <c r="BF220" s="1691">
        <f>IFERROR(VLOOKUP($A220,'2014'!$B$2:$K$157,8,FALSE),0)</f>
        <v>0</v>
      </c>
      <c r="BG220" s="1740">
        <f>IFERROR(VLOOKUP($A220,'2014'!$B$2:$K$157,10,FALSE),0)</f>
        <v>0</v>
      </c>
      <c r="BH220" s="1700">
        <f>IFERROR(VLOOKUP($A220,'2013'!$D$4:$I$249,2,FALSE),0)</f>
        <v>0</v>
      </c>
      <c r="BI220" s="1691">
        <f>IFERROR(VLOOKUP($A220,'2013'!$D$4:$I$249,3,FALSE),0)</f>
        <v>0</v>
      </c>
      <c r="BJ220" s="1691">
        <f>IFERROR(VLOOKUP($A220,'2013'!$D$4:$I$249,4,FALSE),0)</f>
        <v>0</v>
      </c>
      <c r="BK220" s="1691">
        <f>IFERROR(VLOOKUP($A220,'2013'!$D$4:$I$249,5,FALSE),0)</f>
        <v>0</v>
      </c>
      <c r="BL220" s="1740">
        <f>IFERROR(VLOOKUP($A220,'2013'!$D$4:$I$249,6,FALSE),0)</f>
        <v>0</v>
      </c>
      <c r="BM220" s="1737">
        <f>IFERROR(VLOOKUP($A220,'2012'!$D$3:$O$172,2,FALSE),0)</f>
        <v>0</v>
      </c>
      <c r="BN220" s="1691">
        <f>IFERROR(VLOOKUP($A220,'2012'!$D$3:$O$172,3,FALSE),0)</f>
        <v>0</v>
      </c>
      <c r="BO220" s="1743">
        <f>IFERROR(VLOOKUP($A220,'2012'!$D$3:$O$172,4,FALSE),0)</f>
        <v>0</v>
      </c>
      <c r="BP220" s="1700">
        <f>IFERROR(VLOOKUP($A220,'2012'!$D$3:$O$172,5,FALSE),0)</f>
        <v>0</v>
      </c>
      <c r="BQ220" s="1691">
        <f>IFERROR(VLOOKUP($A220,'2012'!$D$3:$O$172,6,FALSE),0)</f>
        <v>0</v>
      </c>
      <c r="BR220" s="1691">
        <f>IFERROR(VLOOKUP($A220,'2012'!$D$3:$O$172,7,FALSE),0)</f>
        <v>0</v>
      </c>
      <c r="BS220" s="1691">
        <f>IFERROR(VLOOKUP($A220,'2012'!$D$3:$O$172,8,FALSE),0)</f>
        <v>0</v>
      </c>
      <c r="BT220" s="1740">
        <f>IFERROR(VLOOKUP($A220,'2012'!$D$3:$O$172,9,FALSE),0)</f>
        <v>0</v>
      </c>
      <c r="BX220" s="1700">
        <f>IFERROR(VLOOKUP($A220,'2011'!$D$4:$I$251,2,FALSE),0)</f>
        <v>0</v>
      </c>
      <c r="BY220" s="1691">
        <f>IFERROR(VLOOKUP($A220,'2011'!$D$4:$I$251,3,FALSE),0)</f>
        <v>0</v>
      </c>
      <c r="BZ220" s="1691">
        <f>IFERROR(VLOOKUP($A220,'2011'!$D$4:$I$251,4,FALSE),0)</f>
        <v>0</v>
      </c>
      <c r="CA220" s="1691">
        <f>IFERROR(VLOOKUP($A220,'2011'!$D$4:$I$251,5,FALSE),0)</f>
        <v>0</v>
      </c>
      <c r="CB220" s="1740">
        <f>IFERROR(VLOOKUP($A220,'2011'!$D$4:$I$251,6,FALSE),0)</f>
        <v>0</v>
      </c>
      <c r="CC220" s="1700">
        <f>IFERROR(VLOOKUP($A220,'2010'!$C$3:$H$234,2,FALSE),0)</f>
        <v>0</v>
      </c>
      <c r="CD220" s="1691">
        <f>IFERROR(VLOOKUP($A220,'2010'!$C$3:$H$234,3,FALSE),0)</f>
        <v>0</v>
      </c>
      <c r="CE220" s="1691">
        <f>IFERROR(VLOOKUP($A220,'2010'!$C$3:$H$234,4,FALSE),0)</f>
        <v>0</v>
      </c>
      <c r="CF220" s="1691">
        <f>IFERROR(VLOOKUP($A220,'2010'!$C$3:$H$234,5,FALSE),0)</f>
        <v>0</v>
      </c>
      <c r="CG220" s="1740">
        <f>IFERROR(VLOOKUP($A220,'2010'!$C$3:$H$234,6,FALSE),0)</f>
        <v>0</v>
      </c>
      <c r="CH220" s="1700">
        <f>IFERROR(VLOOKUP($A220,'2009'!$C$3:$H$242,2,FALSE),0)</f>
        <v>0</v>
      </c>
      <c r="CI220" s="1691">
        <f>IFERROR(VLOOKUP($A220,'2009'!$C$3:$H$242,3,FALSE),0)</f>
        <v>0</v>
      </c>
      <c r="CJ220" s="1691">
        <f>IFERROR(VLOOKUP($A220,'2009'!$C$3:$H$242,4,FALSE),0)</f>
        <v>0</v>
      </c>
      <c r="CK220" s="1691">
        <f>IFERROR(VLOOKUP($A220,'2009'!$C$3:$H$242,5,FALSE),0)</f>
        <v>0</v>
      </c>
      <c r="CL220" s="1740">
        <f>IFERROR(VLOOKUP($A220,'2009'!$C$3:$H$242,6,FALSE),0)</f>
        <v>0</v>
      </c>
      <c r="CM220" s="1700">
        <f>IFERROR(VLOOKUP($A220,'2008'!$C$3:$H$229,2,FALSE),0)</f>
        <v>0</v>
      </c>
      <c r="CN220" s="1691">
        <f>IFERROR(VLOOKUP($A220,'2008'!$C$3:$H$229,3,FALSE),0)</f>
        <v>0</v>
      </c>
      <c r="CO220" s="1691">
        <f>IFERROR(VLOOKUP($A220,'2008'!$C$3:$H$229,4,FALSE),0)</f>
        <v>0</v>
      </c>
      <c r="CP220" s="1691">
        <f>IFERROR(VLOOKUP($A220,'2008'!$C$3:$H$229,5,FALSE),0)</f>
        <v>0</v>
      </c>
      <c r="CQ220" s="1740">
        <f>IFERROR(VLOOKUP($A220,'2008'!$C$3:$H$229,6,FALSE),0)</f>
        <v>0</v>
      </c>
      <c r="CR220" s="1700">
        <f>IFERROR(VLOOKUP($A220,'2007'!$C$3:$M$238,7,FALSE),0)</f>
        <v>0</v>
      </c>
      <c r="CS220" s="1691">
        <f>IFERROR(VLOOKUP($A220,'2007'!$C$3:$M$238,8,FALSE),0)</f>
        <v>0</v>
      </c>
      <c r="CT220" s="1691">
        <f>IFERROR(VLOOKUP($A220,'2007'!$C$3:$M$238,9,FALSE),0)</f>
        <v>0</v>
      </c>
      <c r="CU220" s="1691">
        <f>IFERROR(VLOOKUP($A220,'2007'!$C$3:$M$238,10,FALSE),0)</f>
        <v>0</v>
      </c>
      <c r="CV220" s="1740">
        <f>IFERROR(VLOOKUP($A220,'2007'!$C$3:$M$238,11,FALSE),0)</f>
        <v>0</v>
      </c>
      <c r="CW220" s="1700">
        <f>IFERROR(VLOOKUP($A220,'2006'!$A$2:$F$200,2,FALSE),0)</f>
        <v>0</v>
      </c>
      <c r="CX220" s="1691">
        <f>IFERROR(VLOOKUP($A220,'2006'!$A$2:$F$200,4,FALSE),0)</f>
        <v>0</v>
      </c>
      <c r="CY220" s="1691">
        <f>IFERROR(VLOOKUP($A220,'2006'!$A$2:$F$200,5,FALSE),0)</f>
        <v>0</v>
      </c>
      <c r="CZ220" s="1740">
        <f>IFERROR(VLOOKUP($A220,'2006'!$A$2:$F$200,6,FALSE),0)</f>
        <v>0</v>
      </c>
      <c r="DA220" s="1700">
        <f>IFERROR(VLOOKUP($A220,'2005'!$C$3:$M$205,8,FALSE),0)</f>
        <v>0</v>
      </c>
      <c r="DB220" s="1691">
        <f>IFERROR(VLOOKUP($A220,'2005'!$C$3:$M$205,9,FALSE),0)</f>
        <v>0</v>
      </c>
      <c r="DC220" s="1691">
        <f>IFERROR(VLOOKUP($A220,'2005'!$C$3:$M$205,10,FALSE),0)</f>
        <v>0</v>
      </c>
      <c r="DD220" s="1740">
        <f>IFERROR(VLOOKUP($A220,'2005'!$C$3:$M$205,11,FALSE),0)</f>
        <v>0</v>
      </c>
      <c r="DE220" s="1700">
        <f>IFERROR(VLOOKUP($A220,'2004'!$C$3:$M$213,8,FALSE),0)</f>
        <v>0</v>
      </c>
      <c r="DF220" s="1691">
        <f>IFERROR(VLOOKUP($A220,'2004'!$C$3:$M$213,9,FALSE),0)</f>
        <v>0</v>
      </c>
      <c r="DG220" s="1691">
        <f>IFERROR(VLOOKUP($A220,'2004'!$C$3:$M$213,10,FALSE),0)</f>
        <v>0</v>
      </c>
      <c r="DH220" s="1740">
        <f>IFERROR(VLOOKUP($A220,'2004'!$C$3:$M$213,11,FALSE),0)</f>
        <v>0</v>
      </c>
      <c r="DI220" s="1700">
        <f>IFERROR(VLOOKUP($A220,'2003'!$C$3:$Q$214,12,FALSE),0)</f>
        <v>0</v>
      </c>
      <c r="DJ220" s="1691">
        <f>IFERROR(VLOOKUP($A220,'2003'!$C$3:$Q$214,13,FALSE),0)</f>
        <v>0</v>
      </c>
      <c r="DK220" s="1691">
        <f>IFERROR(VLOOKUP($A220,'2003'!$C$3:$Q$214,14,FALSE),0)</f>
        <v>0</v>
      </c>
      <c r="DL220" s="1740">
        <f>IFERROR(VLOOKUP($A220,'2003'!$C$3:$Q$214,15,FALSE),0)</f>
        <v>0</v>
      </c>
      <c r="DM220" s="1700">
        <f>IFERROR(VLOOKUP($A220,'2002'!$D$3:$R$214,12,FALSE),0)</f>
        <v>0</v>
      </c>
      <c r="DN220" s="1691">
        <f>IFERROR(VLOOKUP($A220,'2002'!$D$3:$R$214,13,FALSE),0)</f>
        <v>0</v>
      </c>
      <c r="DO220" s="1691">
        <f>IFERROR(VLOOKUP($A220,'2002'!$D$3:$R$214,14,FALSE),0)</f>
        <v>0</v>
      </c>
      <c r="DP220" s="1788">
        <f>IFERROR(VLOOKUP($A220,'2002'!$D$3:$R$214,15,FALSE),0)</f>
        <v>0</v>
      </c>
      <c r="DQ220" s="1700">
        <f>IFERROR(VLOOKUP($A220,'Pre 2002'!$C$3:$CK$382,84,FALSE),0)</f>
        <v>610</v>
      </c>
      <c r="DR220" s="1695">
        <f>IFERROR(VLOOKUP($A220,'Pre 2002'!$C$3:$CK$382,85,FALSE),0)</f>
        <v>384</v>
      </c>
      <c r="DS220" s="1695">
        <f>IFERROR(VLOOKUP($A220,'Pre 2002'!$C$3:$CK$382,86,FALSE),0)</f>
        <v>13</v>
      </c>
      <c r="DT220" s="1790">
        <f>IFERROR(VLOOKUP($A220,'Pre 2002'!$C$3:$CK$382,87,FALSE),0)</f>
        <v>0.62950819672131153</v>
      </c>
      <c r="DU220" s="1741">
        <f>IFERROR(VLOOKUP(A220,'Pre 2002'!$C$3:$CG$382,83,FALSE),0)</f>
        <v>11</v>
      </c>
      <c r="DY220" s="1731"/>
    </row>
    <row r="221" spans="1:129">
      <c r="A221" s="1778" t="s">
        <v>1248</v>
      </c>
      <c r="B221" s="1562">
        <f t="shared" si="79"/>
        <v>589</v>
      </c>
      <c r="C221" s="1562">
        <f t="shared" si="80"/>
        <v>342</v>
      </c>
      <c r="D221" s="1562">
        <f t="shared" si="81"/>
        <v>13</v>
      </c>
      <c r="E221" s="1563">
        <f t="shared" si="82"/>
        <v>0.58064516129032262</v>
      </c>
      <c r="F221" s="1786">
        <f t="shared" si="83"/>
        <v>10</v>
      </c>
      <c r="G221" s="1595" t="s">
        <v>2159</v>
      </c>
      <c r="H221" s="1567">
        <f t="shared" si="84"/>
        <v>10</v>
      </c>
      <c r="I221" s="1734">
        <f t="shared" si="85"/>
        <v>589</v>
      </c>
      <c r="J221" s="1734">
        <f t="shared" si="86"/>
        <v>342</v>
      </c>
      <c r="K221" s="1734">
        <f t="shared" si="87"/>
        <v>13</v>
      </c>
      <c r="L221" s="1806">
        <f t="shared" si="88"/>
        <v>0.58064516129032262</v>
      </c>
      <c r="O221" s="1700">
        <f>IFERROR(VLOOKUP($A221,'2022'!$B$2:$K$174,3,FALSE),0)</f>
        <v>0</v>
      </c>
      <c r="P221" s="1858">
        <f>IFERROR(VLOOKUP($A221,'2022'!$B$2:$K$174,4,FALSE),0)</f>
        <v>0</v>
      </c>
      <c r="Q221" s="1858">
        <f>IFERROR(VLOOKUP($A221,'2022'!$B$2:$K$174,5,FALSE),0)</f>
        <v>0</v>
      </c>
      <c r="R221" s="1858">
        <f>IFERROR(VLOOKUP($A221,'2022'!$B$2:$K$174,8,FALSE),0)</f>
        <v>0</v>
      </c>
      <c r="S221" s="1740">
        <f>IFERROR(VLOOKUP($A221,'2022'!$B$2:$K$174,10,FALSE),0)</f>
        <v>0</v>
      </c>
      <c r="T221" s="1700">
        <f>IFERROR(VLOOKUP($A221,'2021'!$B$2:$K$174,3,FALSE),0)</f>
        <v>0</v>
      </c>
      <c r="U221" s="1843">
        <f>IFERROR(VLOOKUP($A221,'2021'!$B$2:$K$174,4,FALSE),0)</f>
        <v>0</v>
      </c>
      <c r="V221" s="1843">
        <f>IFERROR(VLOOKUP($A221,'2021'!$B$2:$K$174,5,FALSE),0)</f>
        <v>0</v>
      </c>
      <c r="W221" s="1843">
        <f>IFERROR(VLOOKUP($A221,'2021'!$B$2:$K$174,8,FALSE),0)</f>
        <v>0</v>
      </c>
      <c r="X221" s="1740">
        <f>IFERROR(VLOOKUP($A221,'2021'!$B$2:$K$174,10,FALSE),0)</f>
        <v>0</v>
      </c>
      <c r="Y221" s="1700">
        <f>IFERROR(VLOOKUP($A221,'2020'!$B$2:$K$170,3,FALSE),0)</f>
        <v>0</v>
      </c>
      <c r="Z221" s="1829">
        <f>IFERROR(VLOOKUP($A221,'2020'!$B$2:$K$170,4,FALSE),0)</f>
        <v>0</v>
      </c>
      <c r="AA221" s="1829">
        <f>IFERROR(VLOOKUP($A221,'2020'!$B$2:$K$170,5,FALSE),0)</f>
        <v>0</v>
      </c>
      <c r="AB221" s="1829">
        <f>IFERROR(VLOOKUP($A221,'2020'!$B$2:$K$170,8,FALSE),0)</f>
        <v>0</v>
      </c>
      <c r="AC221" s="1740">
        <f>IFERROR(VLOOKUP($A221,'2020'!$B$2:$K$170,10,FALSE),0)</f>
        <v>0</v>
      </c>
      <c r="AD221" s="1700">
        <f>IFERROR(VLOOKUP($A221,'2019'!$B$2:$K$170,3,FALSE),0)</f>
        <v>0</v>
      </c>
      <c r="AE221" s="1823">
        <f>IFERROR(VLOOKUP($A221,'2019'!$B$2:$K$170,4,FALSE),0)</f>
        <v>0</v>
      </c>
      <c r="AF221" s="1823">
        <f>IFERROR(VLOOKUP($A221,'2019'!$B$2:$K$170,5,FALSE),0)</f>
        <v>0</v>
      </c>
      <c r="AG221" s="1823">
        <f>IFERROR(VLOOKUP($A221,'2019'!$B$2:$K$170,8,FALSE),0)</f>
        <v>0</v>
      </c>
      <c r="AH221" s="1740">
        <f>IFERROR(VLOOKUP($A221,'2019'!$B$2:$K$170,10,FALSE),0)</f>
        <v>0</v>
      </c>
      <c r="AI221" s="1700">
        <f>IFERROR(VLOOKUP($A221,'2018'!$B$2:$K$170,3,FALSE),0)</f>
        <v>0</v>
      </c>
      <c r="AJ221" s="1821">
        <f>IFERROR(VLOOKUP($A221,'2018'!$B$2:$K$170,4,FALSE),0)</f>
        <v>0</v>
      </c>
      <c r="AK221" s="1821">
        <f>IFERROR(VLOOKUP($A221,'2018'!$B$2:$K$170,5,FALSE),0)</f>
        <v>0</v>
      </c>
      <c r="AL221" s="1821">
        <f>IFERROR(VLOOKUP($A221,'2018'!$B$2:$K$170,8,FALSE),0)</f>
        <v>0</v>
      </c>
      <c r="AM221" s="1740">
        <f>IFERROR(VLOOKUP($A221,'2018'!$B$2:$K$170,10,FALSE),0)</f>
        <v>0</v>
      </c>
      <c r="AN221" s="1700">
        <f>IFERROR(VLOOKUP($A221,'2017'!$B$2:$J$163,2,FALSE),0)</f>
        <v>0</v>
      </c>
      <c r="AO221" s="1815">
        <f>IFERROR(VLOOKUP($A221,'2017'!$B$2:$J$163,3,FALSE),0)</f>
        <v>0</v>
      </c>
      <c r="AP221" s="1815">
        <f>IFERROR(VLOOKUP($A221,'2017'!$B$2:$J$163,4,FALSE),0)</f>
        <v>0</v>
      </c>
      <c r="AQ221" s="1815">
        <f>IFERROR(VLOOKUP($A221,'2017'!$B$2:$J$163,7,FALSE),0)</f>
        <v>0</v>
      </c>
      <c r="AR221" s="1740">
        <f>IFERROR(VLOOKUP($A221,'2017'!$B$2:$J$163,9,FALSE),0)</f>
        <v>0</v>
      </c>
      <c r="AS221" s="1700">
        <f>IFERROR(VLOOKUP($A221,'2016'!$B$2:$K$165,3,FALSE),0)</f>
        <v>0</v>
      </c>
      <c r="AT221" s="1796">
        <f>IFERROR(VLOOKUP($A221,'2016'!$B$2:$K$165,4,FALSE),0)</f>
        <v>0</v>
      </c>
      <c r="AU221" s="1796">
        <f>IFERROR(VLOOKUP($A221,'2016'!$B$2:$K$165,5,FALSE),0)</f>
        <v>0</v>
      </c>
      <c r="AV221" s="1796">
        <f>IFERROR(VLOOKUP($A221,'2016'!$B$2:$K$165,8,FALSE),0)</f>
        <v>0</v>
      </c>
      <c r="AW221" s="1740">
        <f>IFERROR(VLOOKUP($A221,'2016'!$B$2:$K$165,10,FALSE),0)</f>
        <v>0</v>
      </c>
      <c r="AX221" s="1700">
        <f>IFERROR(VLOOKUP($A221,'2015'!$B$2:$K$165,3,FALSE),0)</f>
        <v>0</v>
      </c>
      <c r="AY221" s="1695">
        <f>IFERROR(VLOOKUP($A221,'2015'!$B$2:$K$165,4,FALSE),0)</f>
        <v>0</v>
      </c>
      <c r="AZ221" s="1695">
        <f>IFERROR(VLOOKUP($A221,'2015'!$B$2:$K$165,5,FALSE),0)</f>
        <v>0</v>
      </c>
      <c r="BA221" s="1695">
        <f>IFERROR(VLOOKUP($A221,'2015'!$B$2:$K$165,8,FALSE),0)</f>
        <v>0</v>
      </c>
      <c r="BB221" s="1740">
        <f>IFERROR(VLOOKUP($A221,'2015'!$B$2:$K$165,10,FALSE),0)</f>
        <v>0</v>
      </c>
      <c r="BC221" s="1700">
        <f>IFERROR(VLOOKUP($A221,'2014'!$B$2:$K$157,3,FALSE),0)</f>
        <v>0</v>
      </c>
      <c r="BD221" s="1691">
        <f>IFERROR(VLOOKUP($A221,'2014'!$B$2:$K$157,4,FALSE),0)</f>
        <v>0</v>
      </c>
      <c r="BE221" s="1691">
        <f>IFERROR(VLOOKUP($A221,'2014'!$B$2:$K$157,5,FALSE),0)</f>
        <v>0</v>
      </c>
      <c r="BF221" s="1691">
        <f>IFERROR(VLOOKUP($A221,'2014'!$B$2:$K$157,8,FALSE),0)</f>
        <v>0</v>
      </c>
      <c r="BG221" s="1740">
        <f>IFERROR(VLOOKUP($A221,'2014'!$B$2:$K$157,10,FALSE),0)</f>
        <v>0</v>
      </c>
      <c r="BH221" s="1700">
        <f>IFERROR(VLOOKUP($A221,'2013'!$D$4:$I$249,2,FALSE),0)</f>
        <v>0</v>
      </c>
      <c r="BI221" s="1691">
        <f>IFERROR(VLOOKUP($A221,'2013'!$D$4:$I$249,3,FALSE),0)</f>
        <v>0</v>
      </c>
      <c r="BJ221" s="1691">
        <f>IFERROR(VLOOKUP($A221,'2013'!$D$4:$I$249,4,FALSE),0)</f>
        <v>0</v>
      </c>
      <c r="BK221" s="1691">
        <f>IFERROR(VLOOKUP($A221,'2013'!$D$4:$I$249,5,FALSE),0)</f>
        <v>0</v>
      </c>
      <c r="BL221" s="1740">
        <f>IFERROR(VLOOKUP($A221,'2013'!$D$4:$I$249,6,FALSE),0)</f>
        <v>0</v>
      </c>
      <c r="BM221" s="1737">
        <f>IFERROR(VLOOKUP($A221,'2012'!$D$3:$O$172,2,FALSE),0)</f>
        <v>0</v>
      </c>
      <c r="BN221" s="1691">
        <f>IFERROR(VLOOKUP($A221,'2012'!$D$3:$O$172,3,FALSE),0)</f>
        <v>0</v>
      </c>
      <c r="BO221" s="1743">
        <f>IFERROR(VLOOKUP($A221,'2012'!$D$3:$O$172,4,FALSE),0)</f>
        <v>0</v>
      </c>
      <c r="BP221" s="1700">
        <f>IFERROR(VLOOKUP($A221,'2012'!$D$3:$O$172,5,FALSE),0)</f>
        <v>0</v>
      </c>
      <c r="BQ221" s="1691">
        <f>IFERROR(VLOOKUP($A221,'2012'!$D$3:$O$172,6,FALSE),0)</f>
        <v>0</v>
      </c>
      <c r="BR221" s="1691">
        <f>IFERROR(VLOOKUP($A221,'2012'!$D$3:$O$172,7,FALSE),0)</f>
        <v>0</v>
      </c>
      <c r="BS221" s="1691">
        <f>IFERROR(VLOOKUP($A221,'2012'!$D$3:$O$172,8,FALSE),0)</f>
        <v>0</v>
      </c>
      <c r="BT221" s="1740">
        <f>IFERROR(VLOOKUP($A221,'2012'!$D$3:$O$172,9,FALSE),0)</f>
        <v>0</v>
      </c>
      <c r="BX221" s="1700">
        <f>IFERROR(VLOOKUP($A221,'2011'!$D$4:$I$251,2,FALSE),0)</f>
        <v>0</v>
      </c>
      <c r="BY221" s="1691">
        <f>IFERROR(VLOOKUP($A221,'2011'!$D$4:$I$251,3,FALSE),0)</f>
        <v>0</v>
      </c>
      <c r="BZ221" s="1691">
        <f>IFERROR(VLOOKUP($A221,'2011'!$D$4:$I$251,4,FALSE),0)</f>
        <v>0</v>
      </c>
      <c r="CA221" s="1691">
        <f>IFERROR(VLOOKUP($A221,'2011'!$D$4:$I$251,5,FALSE),0)</f>
        <v>0</v>
      </c>
      <c r="CB221" s="1740">
        <f>IFERROR(VLOOKUP($A221,'2011'!$D$4:$I$251,6,FALSE),0)</f>
        <v>0</v>
      </c>
      <c r="CC221" s="1700">
        <f>IFERROR(VLOOKUP($A221,'2010'!$C$3:$H$234,2,FALSE),0)</f>
        <v>52</v>
      </c>
      <c r="CD221" s="1691">
        <f>IFERROR(VLOOKUP($A221,'2010'!$C$3:$H$234,3,FALSE),0)</f>
        <v>17</v>
      </c>
      <c r="CE221" s="1691">
        <f>IFERROR(VLOOKUP($A221,'2010'!$C$3:$H$234,4,FALSE),0)</f>
        <v>29</v>
      </c>
      <c r="CF221" s="1691">
        <f>IFERROR(VLOOKUP($A221,'2010'!$C$3:$H$234,5,FALSE),0)</f>
        <v>0</v>
      </c>
      <c r="CG221" s="1740">
        <f>IFERROR(VLOOKUP($A221,'2010'!$C$3:$H$234,6,FALSE),0)</f>
        <v>0.55769230769230771</v>
      </c>
      <c r="CH221" s="1700">
        <f>IFERROR(VLOOKUP($A221,'2009'!$C$3:$H$242,2,FALSE),0)</f>
        <v>51</v>
      </c>
      <c r="CI221" s="1691">
        <f>IFERROR(VLOOKUP($A221,'2009'!$C$3:$H$242,3,FALSE),0)</f>
        <v>12</v>
      </c>
      <c r="CJ221" s="1691">
        <f>IFERROR(VLOOKUP($A221,'2009'!$C$3:$H$242,4,FALSE),0)</f>
        <v>28</v>
      </c>
      <c r="CK221" s="1691">
        <f>IFERROR(VLOOKUP($A221,'2009'!$C$3:$H$242,5,FALSE),0)</f>
        <v>1</v>
      </c>
      <c r="CL221" s="1740">
        <f>IFERROR(VLOOKUP($A221,'2009'!$C$3:$H$242,6,FALSE),0)</f>
        <v>0.5490196078431373</v>
      </c>
      <c r="CM221" s="1700">
        <f>IFERROR(VLOOKUP($A221,'2008'!$C$3:$H$229,2,FALSE),0)</f>
        <v>86</v>
      </c>
      <c r="CN221" s="1691">
        <f>IFERROR(VLOOKUP($A221,'2008'!$C$3:$H$229,3,FALSE),0)</f>
        <v>43</v>
      </c>
      <c r="CO221" s="1691">
        <f>IFERROR(VLOOKUP($A221,'2008'!$C$3:$H$229,4,FALSE),0)</f>
        <v>57</v>
      </c>
      <c r="CP221" s="1691">
        <f>IFERROR(VLOOKUP($A221,'2008'!$C$3:$H$229,5,FALSE),0)</f>
        <v>6</v>
      </c>
      <c r="CQ221" s="1740">
        <f>IFERROR(VLOOKUP($A221,'2008'!$C$3:$H$229,6,FALSE),0)</f>
        <v>0.66279069767441856</v>
      </c>
      <c r="CR221" s="1700">
        <f>IFERROR(VLOOKUP($A221,'2007'!$C$3:$M$238,7,FALSE),0)</f>
        <v>62</v>
      </c>
      <c r="CS221" s="1691">
        <f>IFERROR(VLOOKUP($A221,'2007'!$C$3:$M$238,8,FALSE),0)</f>
        <v>19</v>
      </c>
      <c r="CT221" s="1691">
        <f>IFERROR(VLOOKUP($A221,'2007'!$C$3:$M$238,9,FALSE),0)</f>
        <v>33</v>
      </c>
      <c r="CU221" s="1691">
        <f>IFERROR(VLOOKUP($A221,'2007'!$C$3:$M$238,10,FALSE),0)</f>
        <v>0</v>
      </c>
      <c r="CV221" s="1740">
        <f>IFERROR(VLOOKUP($A221,'2007'!$C$3:$M$238,11,FALSE),0)</f>
        <v>0.532258064516129</v>
      </c>
      <c r="CW221" s="1700">
        <f>IFERROR(VLOOKUP($A221,'2006'!$A$2:$F$200,2,FALSE),0)</f>
        <v>1</v>
      </c>
      <c r="CX221" s="1691">
        <f>IFERROR(VLOOKUP($A221,'2006'!$A$2:$F$200,4,FALSE),0)</f>
        <v>0</v>
      </c>
      <c r="CY221" s="1691">
        <f>IFERROR(VLOOKUP($A221,'2006'!$A$2:$F$200,5,FALSE),0)</f>
        <v>0</v>
      </c>
      <c r="CZ221" s="1740">
        <f>IFERROR(VLOOKUP($A221,'2006'!$A$2:$F$200,6,FALSE),0)</f>
        <v>0</v>
      </c>
      <c r="DA221" s="1700">
        <f>IFERROR(VLOOKUP($A221,'2005'!$C$3:$M$205,8,FALSE),0)</f>
        <v>70</v>
      </c>
      <c r="DB221" s="1691">
        <f>IFERROR(VLOOKUP($A221,'2005'!$C$3:$M$205,9,FALSE),0)</f>
        <v>50</v>
      </c>
      <c r="DC221" s="1691">
        <f>IFERROR(VLOOKUP($A221,'2005'!$C$3:$M$205,10,FALSE),0)</f>
        <v>0</v>
      </c>
      <c r="DD221" s="1740">
        <f>IFERROR(VLOOKUP($A221,'2005'!$C$3:$M$205,11,FALSE),0)</f>
        <v>0.7142857142857143</v>
      </c>
      <c r="DE221" s="1700">
        <f>IFERROR(VLOOKUP($A221,'2004'!$C$3:$M$213,8,FALSE),0)</f>
        <v>74</v>
      </c>
      <c r="DF221" s="1691">
        <f>IFERROR(VLOOKUP($A221,'2004'!$C$3:$M$213,9,FALSE),0)</f>
        <v>38</v>
      </c>
      <c r="DG221" s="1691">
        <f>IFERROR(VLOOKUP($A221,'2004'!$C$3:$M$213,10,FALSE),0)</f>
        <v>0</v>
      </c>
      <c r="DH221" s="1740">
        <f>IFERROR(VLOOKUP($A221,'2004'!$C$3:$M$213,11,FALSE),0)</f>
        <v>0.51351351351351349</v>
      </c>
      <c r="DI221" s="1700">
        <f>IFERROR(VLOOKUP($A221,'2003'!$C$3:$Q$214,12,FALSE),0)</f>
        <v>74</v>
      </c>
      <c r="DJ221" s="1691">
        <f>IFERROR(VLOOKUP($A221,'2003'!$C$3:$Q$214,13,FALSE),0)</f>
        <v>43</v>
      </c>
      <c r="DK221" s="1691">
        <f>IFERROR(VLOOKUP($A221,'2003'!$C$3:$Q$214,14,FALSE),0)</f>
        <v>2</v>
      </c>
      <c r="DL221" s="1740">
        <f>IFERROR(VLOOKUP($A221,'2003'!$C$3:$Q$214,15,FALSE),0)</f>
        <v>0.58108108108108103</v>
      </c>
      <c r="DM221" s="1700">
        <f>IFERROR(VLOOKUP($A221,'2002'!$D$3:$R$214,12,FALSE),0)</f>
        <v>66</v>
      </c>
      <c r="DN221" s="1691">
        <f>IFERROR(VLOOKUP($A221,'2002'!$D$3:$R$214,13,FALSE),0)</f>
        <v>34</v>
      </c>
      <c r="DO221" s="1691">
        <f>IFERROR(VLOOKUP($A221,'2002'!$D$3:$R$214,14,FALSE),0)</f>
        <v>1</v>
      </c>
      <c r="DP221" s="1788">
        <f>IFERROR(VLOOKUP($A221,'2002'!$D$3:$R$214,15,FALSE),0)</f>
        <v>0.51515151515151514</v>
      </c>
      <c r="DQ221" s="1700">
        <f>IFERROR(VLOOKUP($A221,'Pre 2002'!$C$3:$CK$382,84,FALSE),0)</f>
        <v>53</v>
      </c>
      <c r="DR221" s="1695">
        <f>IFERROR(VLOOKUP($A221,'Pre 2002'!$C$3:$CK$382,85,FALSE),0)</f>
        <v>30</v>
      </c>
      <c r="DS221" s="1695">
        <f>IFERROR(VLOOKUP($A221,'Pre 2002'!$C$3:$CK$382,86,FALSE),0)</f>
        <v>3</v>
      </c>
      <c r="DT221" s="1790">
        <f>IFERROR(VLOOKUP($A221,'Pre 2002'!$C$3:$CK$382,87,FALSE),0)</f>
        <v>0.56603773584905659</v>
      </c>
      <c r="DU221" s="1741">
        <f>IFERROR(VLOOKUP(A221,'Pre 2002'!$C$3:$CG$382,83,FALSE),0)</f>
        <v>1</v>
      </c>
      <c r="DY221" s="1731"/>
    </row>
    <row r="222" spans="1:129">
      <c r="A222" s="1778" t="s">
        <v>1941</v>
      </c>
      <c r="B222" s="1562">
        <f t="shared" si="79"/>
        <v>503</v>
      </c>
      <c r="C222" s="1562">
        <f t="shared" si="80"/>
        <v>289</v>
      </c>
      <c r="D222" s="1562">
        <f t="shared" si="81"/>
        <v>13</v>
      </c>
      <c r="E222" s="1563">
        <f t="shared" si="82"/>
        <v>0.57455268389662029</v>
      </c>
      <c r="F222" s="1786">
        <f t="shared" si="83"/>
        <v>8</v>
      </c>
      <c r="G222" s="1595" t="s">
        <v>2159</v>
      </c>
      <c r="H222" s="1567">
        <f t="shared" si="84"/>
        <v>8</v>
      </c>
      <c r="I222" s="1734">
        <f t="shared" si="85"/>
        <v>503</v>
      </c>
      <c r="J222" s="1734">
        <f t="shared" si="86"/>
        <v>289</v>
      </c>
      <c r="K222" s="1734">
        <f t="shared" si="87"/>
        <v>13</v>
      </c>
      <c r="L222" s="1806">
        <f t="shared" si="88"/>
        <v>0.57455268389662029</v>
      </c>
      <c r="O222" s="1700">
        <f>IFERROR(VLOOKUP($A222,'2022'!$B$2:$K$174,3,FALSE),0)</f>
        <v>0</v>
      </c>
      <c r="P222" s="1858">
        <f>IFERROR(VLOOKUP($A222,'2022'!$B$2:$K$174,4,FALSE),0)</f>
        <v>0</v>
      </c>
      <c r="Q222" s="1858">
        <f>IFERROR(VLOOKUP($A222,'2022'!$B$2:$K$174,5,FALSE),0)</f>
        <v>0</v>
      </c>
      <c r="R222" s="1858">
        <f>IFERROR(VLOOKUP($A222,'2022'!$B$2:$K$174,8,FALSE),0)</f>
        <v>0</v>
      </c>
      <c r="S222" s="1740">
        <f>IFERROR(VLOOKUP($A222,'2022'!$B$2:$K$174,10,FALSE),0)</f>
        <v>0</v>
      </c>
      <c r="T222" s="1700">
        <f>IFERROR(VLOOKUP($A222,'2021'!$B$2:$K$174,3,FALSE),0)</f>
        <v>0</v>
      </c>
      <c r="U222" s="1843">
        <f>IFERROR(VLOOKUP($A222,'2021'!$B$2:$K$174,4,FALSE),0)</f>
        <v>0</v>
      </c>
      <c r="V222" s="1843">
        <f>IFERROR(VLOOKUP($A222,'2021'!$B$2:$K$174,5,FALSE),0)</f>
        <v>0</v>
      </c>
      <c r="W222" s="1843">
        <f>IFERROR(VLOOKUP($A222,'2021'!$B$2:$K$174,8,FALSE),0)</f>
        <v>0</v>
      </c>
      <c r="X222" s="1740">
        <f>IFERROR(VLOOKUP($A222,'2021'!$B$2:$K$174,10,FALSE),0)</f>
        <v>0</v>
      </c>
      <c r="Y222" s="1700">
        <f>IFERROR(VLOOKUP($A222,'2020'!$B$2:$K$170,3,FALSE),0)</f>
        <v>0</v>
      </c>
      <c r="Z222" s="1829">
        <f>IFERROR(VLOOKUP($A222,'2020'!$B$2:$K$170,4,FALSE),0)</f>
        <v>0</v>
      </c>
      <c r="AA222" s="1829">
        <f>IFERROR(VLOOKUP($A222,'2020'!$B$2:$K$170,5,FALSE),0)</f>
        <v>0</v>
      </c>
      <c r="AB222" s="1829">
        <f>IFERROR(VLOOKUP($A222,'2020'!$B$2:$K$170,8,FALSE),0)</f>
        <v>0</v>
      </c>
      <c r="AC222" s="1740">
        <f>IFERROR(VLOOKUP($A222,'2020'!$B$2:$K$170,10,FALSE),0)</f>
        <v>0</v>
      </c>
      <c r="AD222" s="1700">
        <f>IFERROR(VLOOKUP($A222,'2019'!$B$2:$K$170,3,FALSE),0)</f>
        <v>0</v>
      </c>
      <c r="AE222" s="1823">
        <f>IFERROR(VLOOKUP($A222,'2019'!$B$2:$K$170,4,FALSE),0)</f>
        <v>0</v>
      </c>
      <c r="AF222" s="1823">
        <f>IFERROR(VLOOKUP($A222,'2019'!$B$2:$K$170,5,FALSE),0)</f>
        <v>0</v>
      </c>
      <c r="AG222" s="1823">
        <f>IFERROR(VLOOKUP($A222,'2019'!$B$2:$K$170,8,FALSE),0)</f>
        <v>0</v>
      </c>
      <c r="AH222" s="1740">
        <f>IFERROR(VLOOKUP($A222,'2019'!$B$2:$K$170,10,FALSE),0)</f>
        <v>0</v>
      </c>
      <c r="AI222" s="1700">
        <f>IFERROR(VLOOKUP($A222,'2018'!$B$2:$K$170,3,FALSE),0)</f>
        <v>0</v>
      </c>
      <c r="AJ222" s="1821">
        <f>IFERROR(VLOOKUP($A222,'2018'!$B$2:$K$170,4,FALSE),0)</f>
        <v>0</v>
      </c>
      <c r="AK222" s="1821">
        <f>IFERROR(VLOOKUP($A222,'2018'!$B$2:$K$170,5,FALSE),0)</f>
        <v>0</v>
      </c>
      <c r="AL222" s="1821">
        <f>IFERROR(VLOOKUP($A222,'2018'!$B$2:$K$170,8,FALSE),0)</f>
        <v>0</v>
      </c>
      <c r="AM222" s="1740">
        <f>IFERROR(VLOOKUP($A222,'2018'!$B$2:$K$170,10,FALSE),0)</f>
        <v>0</v>
      </c>
      <c r="AN222" s="1700">
        <f>IFERROR(VLOOKUP($A222,'2017'!$B$2:$J$163,2,FALSE),0)</f>
        <v>0</v>
      </c>
      <c r="AO222" s="1815">
        <f>IFERROR(VLOOKUP($A222,'2017'!$B$2:$J$163,3,FALSE),0)</f>
        <v>0</v>
      </c>
      <c r="AP222" s="1815">
        <f>IFERROR(VLOOKUP($A222,'2017'!$B$2:$J$163,4,FALSE),0)</f>
        <v>0</v>
      </c>
      <c r="AQ222" s="1815">
        <f>IFERROR(VLOOKUP($A222,'2017'!$B$2:$J$163,7,FALSE),0)</f>
        <v>0</v>
      </c>
      <c r="AR222" s="1740">
        <f>IFERROR(VLOOKUP($A222,'2017'!$B$2:$J$163,9,FALSE),0)</f>
        <v>0</v>
      </c>
      <c r="AS222" s="1700">
        <f>IFERROR(VLOOKUP($A222,'2016'!$B$2:$K$165,3,FALSE),0)</f>
        <v>0</v>
      </c>
      <c r="AT222" s="1796">
        <f>IFERROR(VLOOKUP($A222,'2016'!$B$2:$K$165,4,FALSE),0)</f>
        <v>0</v>
      </c>
      <c r="AU222" s="1796">
        <f>IFERROR(VLOOKUP($A222,'2016'!$B$2:$K$165,5,FALSE),0)</f>
        <v>0</v>
      </c>
      <c r="AV222" s="1796">
        <f>IFERROR(VLOOKUP($A222,'2016'!$B$2:$K$165,8,FALSE),0)</f>
        <v>0</v>
      </c>
      <c r="AW222" s="1740">
        <f>IFERROR(VLOOKUP($A222,'2016'!$B$2:$K$165,10,FALSE),0)</f>
        <v>0</v>
      </c>
      <c r="AX222" s="1700">
        <f>IFERROR(VLOOKUP($A222,'2015'!$B$2:$K$165,3,FALSE),0)</f>
        <v>0</v>
      </c>
      <c r="AY222" s="1695">
        <f>IFERROR(VLOOKUP($A222,'2015'!$B$2:$K$165,4,FALSE),0)</f>
        <v>0</v>
      </c>
      <c r="AZ222" s="1695">
        <f>IFERROR(VLOOKUP($A222,'2015'!$B$2:$K$165,5,FALSE),0)</f>
        <v>0</v>
      </c>
      <c r="BA222" s="1695">
        <f>IFERROR(VLOOKUP($A222,'2015'!$B$2:$K$165,8,FALSE),0)</f>
        <v>0</v>
      </c>
      <c r="BB222" s="1740">
        <f>IFERROR(VLOOKUP($A222,'2015'!$B$2:$K$165,10,FALSE),0)</f>
        <v>0</v>
      </c>
      <c r="BC222" s="1700">
        <f>IFERROR(VLOOKUP($A222,'2014'!$B$2:$K$157,3,FALSE),0)</f>
        <v>0</v>
      </c>
      <c r="BD222" s="1691">
        <f>IFERROR(VLOOKUP($A222,'2014'!$B$2:$K$157,4,FALSE),0)</f>
        <v>0</v>
      </c>
      <c r="BE222" s="1691">
        <f>IFERROR(VLOOKUP($A222,'2014'!$B$2:$K$157,5,FALSE),0)</f>
        <v>0</v>
      </c>
      <c r="BF222" s="1691">
        <f>IFERROR(VLOOKUP($A222,'2014'!$B$2:$K$157,8,FALSE),0)</f>
        <v>0</v>
      </c>
      <c r="BG222" s="1740">
        <f>IFERROR(VLOOKUP($A222,'2014'!$B$2:$K$157,10,FALSE),0)</f>
        <v>0</v>
      </c>
      <c r="BH222" s="1700">
        <f>IFERROR(VLOOKUP($A222,'2013'!$D$4:$I$249,2,FALSE),0)</f>
        <v>0</v>
      </c>
      <c r="BI222" s="1691">
        <f>IFERROR(VLOOKUP($A222,'2013'!$D$4:$I$249,3,FALSE),0)</f>
        <v>0</v>
      </c>
      <c r="BJ222" s="1691">
        <f>IFERROR(VLOOKUP($A222,'2013'!$D$4:$I$249,4,FALSE),0)</f>
        <v>0</v>
      </c>
      <c r="BK222" s="1691">
        <f>IFERROR(VLOOKUP($A222,'2013'!$D$4:$I$249,5,FALSE),0)</f>
        <v>0</v>
      </c>
      <c r="BL222" s="1740">
        <f>IFERROR(VLOOKUP($A222,'2013'!$D$4:$I$249,6,FALSE),0)</f>
        <v>0</v>
      </c>
      <c r="BM222" s="1737">
        <f>IFERROR(VLOOKUP($A222,'2012'!$D$3:$O$172,2,FALSE),0)</f>
        <v>0</v>
      </c>
      <c r="BN222" s="1691">
        <f>IFERROR(VLOOKUP($A222,'2012'!$D$3:$O$172,3,FALSE),0)</f>
        <v>0</v>
      </c>
      <c r="BO222" s="1743">
        <f>IFERROR(VLOOKUP($A222,'2012'!$D$3:$O$172,4,FALSE),0)</f>
        <v>0</v>
      </c>
      <c r="BP222" s="1700">
        <f>IFERROR(VLOOKUP($A222,'2012'!$D$3:$O$172,5,FALSE),0)</f>
        <v>0</v>
      </c>
      <c r="BQ222" s="1691">
        <f>IFERROR(VLOOKUP($A222,'2012'!$D$3:$O$172,6,FALSE),0)</f>
        <v>0</v>
      </c>
      <c r="BR222" s="1691">
        <f>IFERROR(VLOOKUP($A222,'2012'!$D$3:$O$172,7,FALSE),0)</f>
        <v>0</v>
      </c>
      <c r="BS222" s="1691">
        <f>IFERROR(VLOOKUP($A222,'2012'!$D$3:$O$172,8,FALSE),0)</f>
        <v>0</v>
      </c>
      <c r="BT222" s="1740">
        <f>IFERROR(VLOOKUP($A222,'2012'!$D$3:$O$172,9,FALSE),0)</f>
        <v>0</v>
      </c>
      <c r="BX222" s="1700">
        <f>IFERROR(VLOOKUP($A222,'2011'!$D$4:$I$251,2,FALSE),0)</f>
        <v>0</v>
      </c>
      <c r="BY222" s="1691">
        <f>IFERROR(VLOOKUP($A222,'2011'!$D$4:$I$251,3,FALSE),0)</f>
        <v>0</v>
      </c>
      <c r="BZ222" s="1691">
        <f>IFERROR(VLOOKUP($A222,'2011'!$D$4:$I$251,4,FALSE),0)</f>
        <v>0</v>
      </c>
      <c r="CA222" s="1691">
        <f>IFERROR(VLOOKUP($A222,'2011'!$D$4:$I$251,5,FALSE),0)</f>
        <v>0</v>
      </c>
      <c r="CB222" s="1740">
        <f>IFERROR(VLOOKUP($A222,'2011'!$D$4:$I$251,6,FALSE),0)</f>
        <v>0</v>
      </c>
      <c r="CC222" s="1700">
        <f>IFERROR(VLOOKUP($A222,'2010'!$C$3:$H$234,2,FALSE),0)</f>
        <v>0</v>
      </c>
      <c r="CD222" s="1691">
        <f>IFERROR(VLOOKUP($A222,'2010'!$C$3:$H$234,3,FALSE),0)</f>
        <v>0</v>
      </c>
      <c r="CE222" s="1691">
        <f>IFERROR(VLOOKUP($A222,'2010'!$C$3:$H$234,4,FALSE),0)</f>
        <v>0</v>
      </c>
      <c r="CF222" s="1691">
        <f>IFERROR(VLOOKUP($A222,'2010'!$C$3:$H$234,5,FALSE),0)</f>
        <v>0</v>
      </c>
      <c r="CG222" s="1740">
        <f>IFERROR(VLOOKUP($A222,'2010'!$C$3:$H$234,6,FALSE),0)</f>
        <v>0</v>
      </c>
      <c r="CH222" s="1700">
        <f>IFERROR(VLOOKUP($A222,'2009'!$C$3:$H$242,2,FALSE),0)</f>
        <v>0</v>
      </c>
      <c r="CI222" s="1691">
        <f>IFERROR(VLOOKUP($A222,'2009'!$C$3:$H$242,3,FALSE),0)</f>
        <v>0</v>
      </c>
      <c r="CJ222" s="1691">
        <f>IFERROR(VLOOKUP($A222,'2009'!$C$3:$H$242,4,FALSE),0)</f>
        <v>0</v>
      </c>
      <c r="CK222" s="1691">
        <f>IFERROR(VLOOKUP($A222,'2009'!$C$3:$H$242,5,FALSE),0)</f>
        <v>0</v>
      </c>
      <c r="CL222" s="1740">
        <f>IFERROR(VLOOKUP($A222,'2009'!$C$3:$H$242,6,FALSE),0)</f>
        <v>0</v>
      </c>
      <c r="CM222" s="1700">
        <f>IFERROR(VLOOKUP($A222,'2008'!$C$3:$H$229,2,FALSE),0)</f>
        <v>0</v>
      </c>
      <c r="CN222" s="1691">
        <f>IFERROR(VLOOKUP($A222,'2008'!$C$3:$H$229,3,FALSE),0)</f>
        <v>0</v>
      </c>
      <c r="CO222" s="1691">
        <f>IFERROR(VLOOKUP($A222,'2008'!$C$3:$H$229,4,FALSE),0)</f>
        <v>0</v>
      </c>
      <c r="CP222" s="1691">
        <f>IFERROR(VLOOKUP($A222,'2008'!$C$3:$H$229,5,FALSE),0)</f>
        <v>0</v>
      </c>
      <c r="CQ222" s="1740">
        <f>IFERROR(VLOOKUP($A222,'2008'!$C$3:$H$229,6,FALSE),0)</f>
        <v>0</v>
      </c>
      <c r="CR222" s="1700">
        <f>IFERROR(VLOOKUP($A222,'2007'!$C$3:$M$238,7,FALSE),0)</f>
        <v>0</v>
      </c>
      <c r="CS222" s="1691">
        <f>IFERROR(VLOOKUP($A222,'2007'!$C$3:$M$238,8,FALSE),0)</f>
        <v>0</v>
      </c>
      <c r="CT222" s="1691">
        <f>IFERROR(VLOOKUP($A222,'2007'!$C$3:$M$238,9,FALSE),0)</f>
        <v>0</v>
      </c>
      <c r="CU222" s="1691">
        <f>IFERROR(VLOOKUP($A222,'2007'!$C$3:$M$238,10,FALSE),0)</f>
        <v>0</v>
      </c>
      <c r="CV222" s="1740">
        <f>IFERROR(VLOOKUP($A222,'2007'!$C$3:$M$238,11,FALSE),0)</f>
        <v>0</v>
      </c>
      <c r="CW222" s="1700">
        <f>IFERROR(VLOOKUP($A222,'2006'!$A$2:$F$200,2,FALSE),0)</f>
        <v>0</v>
      </c>
      <c r="CX222" s="1691">
        <f>IFERROR(VLOOKUP($A222,'2006'!$A$2:$F$200,4,FALSE),0)</f>
        <v>0</v>
      </c>
      <c r="CY222" s="1691">
        <f>IFERROR(VLOOKUP($A222,'2006'!$A$2:$F$200,5,FALSE),0)</f>
        <v>0</v>
      </c>
      <c r="CZ222" s="1740">
        <f>IFERROR(VLOOKUP($A222,'2006'!$A$2:$F$200,6,FALSE),0)</f>
        <v>0</v>
      </c>
      <c r="DA222" s="1700">
        <f>IFERROR(VLOOKUP($A222,'2005'!$C$3:$M$205,8,FALSE),0)</f>
        <v>0</v>
      </c>
      <c r="DB222" s="1691">
        <f>IFERROR(VLOOKUP($A222,'2005'!$C$3:$M$205,9,FALSE),0)</f>
        <v>0</v>
      </c>
      <c r="DC222" s="1691">
        <f>IFERROR(VLOOKUP($A222,'2005'!$C$3:$M$205,10,FALSE),0)</f>
        <v>0</v>
      </c>
      <c r="DD222" s="1740">
        <f>IFERROR(VLOOKUP($A222,'2005'!$C$3:$M$205,11,FALSE),0)</f>
        <v>0</v>
      </c>
      <c r="DE222" s="1700">
        <f>IFERROR(VLOOKUP($A222,'2004'!$C$3:$M$213,8,FALSE),0)</f>
        <v>0</v>
      </c>
      <c r="DF222" s="1691">
        <f>IFERROR(VLOOKUP($A222,'2004'!$C$3:$M$213,9,FALSE),0)</f>
        <v>0</v>
      </c>
      <c r="DG222" s="1691">
        <f>IFERROR(VLOOKUP($A222,'2004'!$C$3:$M$213,10,FALSE),0)</f>
        <v>0</v>
      </c>
      <c r="DH222" s="1740">
        <f>IFERROR(VLOOKUP($A222,'2004'!$C$3:$M$213,11,FALSE),0)</f>
        <v>0</v>
      </c>
      <c r="DI222" s="1700">
        <f>IFERROR(VLOOKUP($A222,'2003'!$C$3:$Q$214,12,FALSE),0)</f>
        <v>0</v>
      </c>
      <c r="DJ222" s="1691">
        <f>IFERROR(VLOOKUP($A222,'2003'!$C$3:$Q$214,13,FALSE),0)</f>
        <v>0</v>
      </c>
      <c r="DK222" s="1691">
        <f>IFERROR(VLOOKUP($A222,'2003'!$C$3:$Q$214,14,FALSE),0)</f>
        <v>0</v>
      </c>
      <c r="DL222" s="1740">
        <f>IFERROR(VLOOKUP($A222,'2003'!$C$3:$Q$214,15,FALSE),0)</f>
        <v>0</v>
      </c>
      <c r="DM222" s="1700">
        <f>IFERROR(VLOOKUP($A222,'2002'!$D$3:$R$214,12,FALSE),0)</f>
        <v>57</v>
      </c>
      <c r="DN222" s="1691">
        <f>IFERROR(VLOOKUP($A222,'2002'!$D$3:$R$214,13,FALSE),0)</f>
        <v>33</v>
      </c>
      <c r="DO222" s="1691">
        <f>IFERROR(VLOOKUP($A222,'2002'!$D$3:$R$214,14,FALSE),0)</f>
        <v>0</v>
      </c>
      <c r="DP222" s="1788">
        <f>IFERROR(VLOOKUP($A222,'2002'!$D$3:$R$214,15,FALSE),0)</f>
        <v>0.57894736842105265</v>
      </c>
      <c r="DQ222" s="1700">
        <f>IFERROR(VLOOKUP($A222,'Pre 2002'!$C$3:$CK$382,84,FALSE),0)</f>
        <v>446</v>
      </c>
      <c r="DR222" s="1695">
        <f>IFERROR(VLOOKUP($A222,'Pre 2002'!$C$3:$CK$382,85,FALSE),0)</f>
        <v>256</v>
      </c>
      <c r="DS222" s="1695">
        <f>IFERROR(VLOOKUP($A222,'Pre 2002'!$C$3:$CK$382,86,FALSE),0)</f>
        <v>13</v>
      </c>
      <c r="DT222" s="1790">
        <f>IFERROR(VLOOKUP($A222,'Pre 2002'!$C$3:$CK$382,87,FALSE),0)</f>
        <v>0.57399103139013452</v>
      </c>
      <c r="DU222" s="1741">
        <f>IFERROR(VLOOKUP(A222,'Pre 2002'!$C$3:$CG$382,83,FALSE),0)</f>
        <v>7</v>
      </c>
      <c r="DY222" s="1731"/>
    </row>
    <row r="223" spans="1:129">
      <c r="A223" s="1778" t="s">
        <v>1166</v>
      </c>
      <c r="B223" s="1562">
        <f t="shared" si="79"/>
        <v>672</v>
      </c>
      <c r="C223" s="1562">
        <f t="shared" si="80"/>
        <v>383</v>
      </c>
      <c r="D223" s="1562">
        <f t="shared" si="81"/>
        <v>13</v>
      </c>
      <c r="E223" s="1563">
        <f t="shared" si="82"/>
        <v>0.56994047619047616</v>
      </c>
      <c r="F223" s="1786">
        <f t="shared" si="83"/>
        <v>9</v>
      </c>
      <c r="G223" s="1595">
        <v>2005</v>
      </c>
      <c r="H223" s="1567">
        <f t="shared" si="84"/>
        <v>9</v>
      </c>
      <c r="I223" s="1734">
        <f t="shared" si="85"/>
        <v>672</v>
      </c>
      <c r="J223" s="1734">
        <f t="shared" si="86"/>
        <v>383</v>
      </c>
      <c r="K223" s="1734">
        <f t="shared" si="87"/>
        <v>13</v>
      </c>
      <c r="L223" s="1806">
        <f t="shared" si="88"/>
        <v>0.56994047619047616</v>
      </c>
      <c r="O223" s="1700">
        <f>IFERROR(VLOOKUP($A223,'2022'!$B$2:$K$174,3,FALSE),0)</f>
        <v>0</v>
      </c>
      <c r="P223" s="1858">
        <f>IFERROR(VLOOKUP($A223,'2022'!$B$2:$K$174,4,FALSE),0)</f>
        <v>0</v>
      </c>
      <c r="Q223" s="1858">
        <f>IFERROR(VLOOKUP($A223,'2022'!$B$2:$K$174,5,FALSE),0)</f>
        <v>0</v>
      </c>
      <c r="R223" s="1858">
        <f>IFERROR(VLOOKUP($A223,'2022'!$B$2:$K$174,8,FALSE),0)</f>
        <v>0</v>
      </c>
      <c r="S223" s="1740">
        <f>IFERROR(VLOOKUP($A223,'2022'!$B$2:$K$174,10,FALSE),0)</f>
        <v>0</v>
      </c>
      <c r="T223" s="1700">
        <f>IFERROR(VLOOKUP($A223,'2021'!$B$2:$K$174,3,FALSE),0)</f>
        <v>0</v>
      </c>
      <c r="U223" s="1843">
        <f>IFERROR(VLOOKUP($A223,'2021'!$B$2:$K$174,4,FALSE),0)</f>
        <v>0</v>
      </c>
      <c r="V223" s="1843">
        <f>IFERROR(VLOOKUP($A223,'2021'!$B$2:$K$174,5,FALSE),0)</f>
        <v>0</v>
      </c>
      <c r="W223" s="1843">
        <f>IFERROR(VLOOKUP($A223,'2021'!$B$2:$K$174,8,FALSE),0)</f>
        <v>0</v>
      </c>
      <c r="X223" s="1740">
        <f>IFERROR(VLOOKUP($A223,'2021'!$B$2:$K$174,10,FALSE),0)</f>
        <v>0</v>
      </c>
      <c r="Y223" s="1700">
        <f>IFERROR(VLOOKUP($A223,'2020'!$B$2:$K$170,3,FALSE),0)</f>
        <v>0</v>
      </c>
      <c r="Z223" s="1829">
        <f>IFERROR(VLOOKUP($A223,'2020'!$B$2:$K$170,4,FALSE),0)</f>
        <v>0</v>
      </c>
      <c r="AA223" s="1829">
        <f>IFERROR(VLOOKUP($A223,'2020'!$B$2:$K$170,5,FALSE),0)</f>
        <v>0</v>
      </c>
      <c r="AB223" s="1829">
        <f>IFERROR(VLOOKUP($A223,'2020'!$B$2:$K$170,8,FALSE),0)</f>
        <v>0</v>
      </c>
      <c r="AC223" s="1740">
        <f>IFERROR(VLOOKUP($A223,'2020'!$B$2:$K$170,10,FALSE),0)</f>
        <v>0</v>
      </c>
      <c r="AD223" s="1700">
        <f>IFERROR(VLOOKUP($A223,'2019'!$B$2:$K$170,3,FALSE),0)</f>
        <v>0</v>
      </c>
      <c r="AE223" s="1823">
        <f>IFERROR(VLOOKUP($A223,'2019'!$B$2:$K$170,4,FALSE),0)</f>
        <v>0</v>
      </c>
      <c r="AF223" s="1823">
        <f>IFERROR(VLOOKUP($A223,'2019'!$B$2:$K$170,5,FALSE),0)</f>
        <v>0</v>
      </c>
      <c r="AG223" s="1823">
        <f>IFERROR(VLOOKUP($A223,'2019'!$B$2:$K$170,8,FALSE),0)</f>
        <v>0</v>
      </c>
      <c r="AH223" s="1740">
        <f>IFERROR(VLOOKUP($A223,'2019'!$B$2:$K$170,10,FALSE),0)</f>
        <v>0</v>
      </c>
      <c r="AI223" s="1700">
        <f>IFERROR(VLOOKUP($A223,'2018'!$B$2:$K$170,3,FALSE),0)</f>
        <v>0</v>
      </c>
      <c r="AJ223" s="1821">
        <f>IFERROR(VLOOKUP($A223,'2018'!$B$2:$K$170,4,FALSE),0)</f>
        <v>0</v>
      </c>
      <c r="AK223" s="1821">
        <f>IFERROR(VLOOKUP($A223,'2018'!$B$2:$K$170,5,FALSE),0)</f>
        <v>0</v>
      </c>
      <c r="AL223" s="1821">
        <f>IFERROR(VLOOKUP($A223,'2018'!$B$2:$K$170,8,FALSE),0)</f>
        <v>0</v>
      </c>
      <c r="AM223" s="1740">
        <f>IFERROR(VLOOKUP($A223,'2018'!$B$2:$K$170,10,FALSE),0)</f>
        <v>0</v>
      </c>
      <c r="AN223" s="1700">
        <f>IFERROR(VLOOKUP($A223,'2017'!$B$2:$J$163,2,FALSE),0)</f>
        <v>0</v>
      </c>
      <c r="AO223" s="1815">
        <f>IFERROR(VLOOKUP($A223,'2017'!$B$2:$J$163,3,FALSE),0)</f>
        <v>0</v>
      </c>
      <c r="AP223" s="1815">
        <f>IFERROR(VLOOKUP($A223,'2017'!$B$2:$J$163,4,FALSE),0)</f>
        <v>0</v>
      </c>
      <c r="AQ223" s="1815">
        <f>IFERROR(VLOOKUP($A223,'2017'!$B$2:$J$163,7,FALSE),0)</f>
        <v>0</v>
      </c>
      <c r="AR223" s="1740">
        <f>IFERROR(VLOOKUP($A223,'2017'!$B$2:$J$163,9,FALSE),0)</f>
        <v>0</v>
      </c>
      <c r="AS223" s="1700">
        <f>IFERROR(VLOOKUP($A223,'2016'!$B$2:$K$165,3,FALSE),0)</f>
        <v>0</v>
      </c>
      <c r="AT223" s="1796">
        <f>IFERROR(VLOOKUP($A223,'2016'!$B$2:$K$165,4,FALSE),0)</f>
        <v>0</v>
      </c>
      <c r="AU223" s="1796">
        <f>IFERROR(VLOOKUP($A223,'2016'!$B$2:$K$165,5,FALSE),0)</f>
        <v>0</v>
      </c>
      <c r="AV223" s="1796">
        <f>IFERROR(VLOOKUP($A223,'2016'!$B$2:$K$165,8,FALSE),0)</f>
        <v>0</v>
      </c>
      <c r="AW223" s="1740">
        <f>IFERROR(VLOOKUP($A223,'2016'!$B$2:$K$165,10,FALSE),0)</f>
        <v>0</v>
      </c>
      <c r="AX223" s="1700">
        <f>IFERROR(VLOOKUP($A223,'2015'!$B$2:$K$165,3,FALSE),0)</f>
        <v>0</v>
      </c>
      <c r="AY223" s="1695">
        <f>IFERROR(VLOOKUP($A223,'2015'!$B$2:$K$165,4,FALSE),0)</f>
        <v>0</v>
      </c>
      <c r="AZ223" s="1695">
        <f>IFERROR(VLOOKUP($A223,'2015'!$B$2:$K$165,5,FALSE),0)</f>
        <v>0</v>
      </c>
      <c r="BA223" s="1695">
        <f>IFERROR(VLOOKUP($A223,'2015'!$B$2:$K$165,8,FALSE),0)</f>
        <v>0</v>
      </c>
      <c r="BB223" s="1740">
        <f>IFERROR(VLOOKUP($A223,'2015'!$B$2:$K$165,10,FALSE),0)</f>
        <v>0</v>
      </c>
      <c r="BC223" s="1700">
        <f>IFERROR(VLOOKUP($A223,'2014'!$B$2:$K$157,3,FALSE),0)</f>
        <v>0</v>
      </c>
      <c r="BD223" s="1691">
        <f>IFERROR(VLOOKUP($A223,'2014'!$B$2:$K$157,4,FALSE),0)</f>
        <v>0</v>
      </c>
      <c r="BE223" s="1691">
        <f>IFERROR(VLOOKUP($A223,'2014'!$B$2:$K$157,5,FALSE),0)</f>
        <v>0</v>
      </c>
      <c r="BF223" s="1691">
        <f>IFERROR(VLOOKUP($A223,'2014'!$B$2:$K$157,8,FALSE),0)</f>
        <v>0</v>
      </c>
      <c r="BG223" s="1740">
        <f>IFERROR(VLOOKUP($A223,'2014'!$B$2:$K$157,10,FALSE),0)</f>
        <v>0</v>
      </c>
      <c r="BH223" s="1700">
        <f>IFERROR(VLOOKUP($A223,'2013'!$D$4:$I$249,2,FALSE),0)</f>
        <v>71</v>
      </c>
      <c r="BI223" s="1691">
        <f>IFERROR(VLOOKUP($A223,'2013'!$D$4:$I$249,3,FALSE),0)</f>
        <v>25</v>
      </c>
      <c r="BJ223" s="1691">
        <f>IFERROR(VLOOKUP($A223,'2013'!$D$4:$I$249,4,FALSE),0)</f>
        <v>36</v>
      </c>
      <c r="BK223" s="1691">
        <f>IFERROR(VLOOKUP($A223,'2013'!$D$4:$I$249,5,FALSE),0)</f>
        <v>2</v>
      </c>
      <c r="BL223" s="1740">
        <f>IFERROR(VLOOKUP($A223,'2013'!$D$4:$I$249,6,FALSE),0)</f>
        <v>0.50704225352112675</v>
      </c>
      <c r="BM223" s="1737">
        <f>IFERROR(VLOOKUP($A223,'2012'!$D$3:$O$172,2,FALSE),0)</f>
        <v>601</v>
      </c>
      <c r="BN223" s="1691">
        <f>IFERROR(VLOOKUP($A223,'2012'!$D$3:$O$172,3,FALSE),0)</f>
        <v>347</v>
      </c>
      <c r="BO223" s="1743">
        <f>IFERROR(VLOOKUP($A223,'2012'!$D$3:$O$172,4,FALSE),0)</f>
        <v>11</v>
      </c>
      <c r="BP223" s="1700">
        <f>IFERROR(VLOOKUP($A223,'2012'!$D$3:$O$172,5,FALSE),0)</f>
        <v>79</v>
      </c>
      <c r="BQ223" s="1691">
        <f>IFERROR(VLOOKUP($A223,'2012'!$D$3:$O$172,6,FALSE),0)</f>
        <v>41</v>
      </c>
      <c r="BR223" s="1691">
        <f>IFERROR(VLOOKUP($A223,'2012'!$D$3:$O$172,7,FALSE),0)</f>
        <v>40</v>
      </c>
      <c r="BS223" s="1691">
        <f>IFERROR(VLOOKUP($A223,'2012'!$D$3:$O$172,8,FALSE),0)</f>
        <v>2</v>
      </c>
      <c r="BT223" s="1740">
        <f>IFERROR(VLOOKUP($A223,'2012'!$D$3:$O$172,9,FALSE),0)</f>
        <v>0.50632911392405067</v>
      </c>
      <c r="BU223" s="1737">
        <f>IFERROR(VLOOKUP($A223,'2012'!$D$3:$O$172,10,FALSE),0)</f>
        <v>522</v>
      </c>
      <c r="BV223" s="1691">
        <f>IFERROR(VLOOKUP($A223,'2012'!$D$3:$O$172,11,FALSE),0)</f>
        <v>307</v>
      </c>
      <c r="BW223" s="1743">
        <f>IFERROR(VLOOKUP($A223,'2012'!$D$3:$O$172,12,FALSE),0)</f>
        <v>9</v>
      </c>
      <c r="BX223" s="1700">
        <f>IFERROR(VLOOKUP($A223,'2011'!$D$4:$I$251,2,FALSE),0)</f>
        <v>82</v>
      </c>
      <c r="BY223" s="1691">
        <f>IFERROR(VLOOKUP($A223,'2011'!$D$4:$I$251,3,FALSE),0)</f>
        <v>45</v>
      </c>
      <c r="BZ223" s="1691">
        <f>IFERROR(VLOOKUP($A223,'2011'!$D$4:$I$251,4,FALSE),0)</f>
        <v>52</v>
      </c>
      <c r="CA223" s="1691">
        <f>IFERROR(VLOOKUP($A223,'2011'!$D$4:$I$251,5,FALSE),0)</f>
        <v>3</v>
      </c>
      <c r="CB223" s="1740">
        <f>IFERROR(VLOOKUP($A223,'2011'!$D$4:$I$251,6,FALSE),0)</f>
        <v>0.63414634146341464</v>
      </c>
      <c r="CC223" s="1700">
        <f>IFERROR(VLOOKUP($A223,'2010'!$C$3:$H$234,2,FALSE),0)</f>
        <v>76</v>
      </c>
      <c r="CD223" s="1691">
        <f>IFERROR(VLOOKUP($A223,'2010'!$C$3:$H$234,3,FALSE),0)</f>
        <v>39</v>
      </c>
      <c r="CE223" s="1691">
        <f>IFERROR(VLOOKUP($A223,'2010'!$C$3:$H$234,4,FALSE),0)</f>
        <v>43</v>
      </c>
      <c r="CF223" s="1691">
        <f>IFERROR(VLOOKUP($A223,'2010'!$C$3:$H$234,5,FALSE),0)</f>
        <v>1</v>
      </c>
      <c r="CG223" s="1740">
        <f>IFERROR(VLOOKUP($A223,'2010'!$C$3:$H$234,6,FALSE),0)</f>
        <v>0.56578947368421051</v>
      </c>
      <c r="CH223" s="1700">
        <f>IFERROR(VLOOKUP($A223,'2009'!$C$3:$H$242,2,FALSE),0)</f>
        <v>79</v>
      </c>
      <c r="CI223" s="1691">
        <f>IFERROR(VLOOKUP($A223,'2009'!$C$3:$H$242,3,FALSE),0)</f>
        <v>47</v>
      </c>
      <c r="CJ223" s="1691">
        <f>IFERROR(VLOOKUP($A223,'2009'!$C$3:$H$242,4,FALSE),0)</f>
        <v>50</v>
      </c>
      <c r="CK223" s="1691">
        <f>IFERROR(VLOOKUP($A223,'2009'!$C$3:$H$242,5,FALSE),0)</f>
        <v>2</v>
      </c>
      <c r="CL223" s="1740">
        <f>IFERROR(VLOOKUP($A223,'2009'!$C$3:$H$242,6,FALSE),0)</f>
        <v>0.63291139240506333</v>
      </c>
      <c r="CM223" s="1700">
        <f>IFERROR(VLOOKUP($A223,'2008'!$C$3:$H$229,2,FALSE),0)</f>
        <v>86</v>
      </c>
      <c r="CN223" s="1691">
        <f>IFERROR(VLOOKUP($A223,'2008'!$C$3:$H$229,3,FALSE),0)</f>
        <v>37</v>
      </c>
      <c r="CO223" s="1691">
        <f>IFERROR(VLOOKUP($A223,'2008'!$C$3:$H$229,4,FALSE),0)</f>
        <v>54</v>
      </c>
      <c r="CP223" s="1691">
        <f>IFERROR(VLOOKUP($A223,'2008'!$C$3:$H$229,5,FALSE),0)</f>
        <v>0</v>
      </c>
      <c r="CQ223" s="1740">
        <f>IFERROR(VLOOKUP($A223,'2008'!$C$3:$H$229,6,FALSE),0)</f>
        <v>0.62790697674418605</v>
      </c>
      <c r="CR223" s="1700">
        <f>IFERROR(VLOOKUP($A223,'2007'!$C$3:$M$238,7,FALSE),0)</f>
        <v>70</v>
      </c>
      <c r="CS223" s="1691">
        <f>IFERROR(VLOOKUP($A223,'2007'!$C$3:$M$238,8,FALSE),0)</f>
        <v>17</v>
      </c>
      <c r="CT223" s="1691">
        <f>IFERROR(VLOOKUP($A223,'2007'!$C$3:$M$238,9,FALSE),0)</f>
        <v>41</v>
      </c>
      <c r="CU223" s="1691">
        <f>IFERROR(VLOOKUP($A223,'2007'!$C$3:$M$238,10,FALSE),0)</f>
        <v>0</v>
      </c>
      <c r="CV223" s="1740">
        <f>IFERROR(VLOOKUP($A223,'2007'!$C$3:$M$238,11,FALSE),0)</f>
        <v>0.58571428571428574</v>
      </c>
      <c r="CW223" s="1700">
        <f>IFERROR(VLOOKUP($A223,'2006'!$A$2:$F$200,2,FALSE),0)</f>
        <v>53</v>
      </c>
      <c r="CX223" s="1691">
        <f>IFERROR(VLOOKUP($A223,'2006'!$A$2:$F$200,4,FALSE),0)</f>
        <v>26</v>
      </c>
      <c r="CY223" s="1691">
        <f>IFERROR(VLOOKUP($A223,'2006'!$A$2:$F$200,5,FALSE),0)</f>
        <v>1</v>
      </c>
      <c r="CZ223" s="1740">
        <f>IFERROR(VLOOKUP($A223,'2006'!$A$2:$F$200,6,FALSE),0)</f>
        <v>0.49056603773584906</v>
      </c>
      <c r="DA223" s="1700">
        <f>IFERROR(VLOOKUP($A223,'2005'!$C$3:$M$205,8,FALSE),0)</f>
        <v>76</v>
      </c>
      <c r="DB223" s="1691">
        <f>IFERROR(VLOOKUP($A223,'2005'!$C$3:$M$205,9,FALSE),0)</f>
        <v>41</v>
      </c>
      <c r="DC223" s="1691">
        <f>IFERROR(VLOOKUP($A223,'2005'!$C$3:$M$205,10,FALSE),0)</f>
        <v>2</v>
      </c>
      <c r="DD223" s="1740">
        <f>IFERROR(VLOOKUP($A223,'2005'!$C$3:$M$205,11,FALSE),0)</f>
        <v>0.53947368421052633</v>
      </c>
      <c r="DE223" s="1700">
        <f>IFERROR(VLOOKUP($A223,'2004'!$C$3:$M$213,8,FALSE),0)</f>
        <v>0</v>
      </c>
      <c r="DF223" s="1691">
        <f>IFERROR(VLOOKUP($A223,'2004'!$C$3:$M$213,9,FALSE),0)</f>
        <v>0</v>
      </c>
      <c r="DG223" s="1691">
        <f>IFERROR(VLOOKUP($A223,'2004'!$C$3:$M$213,10,FALSE),0)</f>
        <v>0</v>
      </c>
      <c r="DH223" s="1740">
        <f>IFERROR(VLOOKUP($A223,'2004'!$C$3:$M$213,11,FALSE),0)</f>
        <v>0</v>
      </c>
      <c r="DI223" s="1700">
        <f>IFERROR(VLOOKUP($A223,'2003'!$C$3:$Q$214,12,FALSE),0)</f>
        <v>0</v>
      </c>
      <c r="DJ223" s="1691">
        <f>IFERROR(VLOOKUP($A223,'2003'!$C$3:$Q$214,13,FALSE),0)</f>
        <v>0</v>
      </c>
      <c r="DK223" s="1691">
        <f>IFERROR(VLOOKUP($A223,'2003'!$C$3:$Q$214,14,FALSE),0)</f>
        <v>0</v>
      </c>
      <c r="DL223" s="1740">
        <f>IFERROR(VLOOKUP($A223,'2003'!$C$3:$Q$214,15,FALSE),0)</f>
        <v>0</v>
      </c>
      <c r="DM223" s="1700">
        <f>IFERROR(VLOOKUP($A223,'2002'!$D$3:$R$214,12,FALSE),0)</f>
        <v>0</v>
      </c>
      <c r="DN223" s="1691">
        <f>IFERROR(VLOOKUP($A223,'2002'!$D$3:$R$214,13,FALSE),0)</f>
        <v>0</v>
      </c>
      <c r="DO223" s="1691">
        <f>IFERROR(VLOOKUP($A223,'2002'!$D$3:$R$214,14,FALSE),0)</f>
        <v>0</v>
      </c>
      <c r="DP223" s="1788">
        <f>IFERROR(VLOOKUP($A223,'2002'!$D$3:$R$214,15,FALSE),0)</f>
        <v>0</v>
      </c>
      <c r="DQ223" s="1700">
        <f>IFERROR(VLOOKUP($A223,'Pre 2002'!$C$3:$CK$382,84,FALSE),0)</f>
        <v>0</v>
      </c>
      <c r="DR223" s="1695">
        <f>IFERROR(VLOOKUP($A223,'Pre 2002'!$C$3:$CK$382,85,FALSE),0)</f>
        <v>0</v>
      </c>
      <c r="DS223" s="1695">
        <f>IFERROR(VLOOKUP($A223,'Pre 2002'!$C$3:$CK$382,86,FALSE),0)</f>
        <v>0</v>
      </c>
      <c r="DT223" s="1790">
        <f>IFERROR(VLOOKUP($A223,'Pre 2002'!$C$3:$CK$382,87,FALSE),0)</f>
        <v>0</v>
      </c>
      <c r="DU223" s="1741">
        <f>IFERROR(VLOOKUP(A223,'Pre 2002'!$C$3:$CG$382,83,FALSE),0)</f>
        <v>0</v>
      </c>
      <c r="DY223" s="1731"/>
    </row>
    <row r="224" spans="1:129">
      <c r="A224" s="1778" t="s">
        <v>2003</v>
      </c>
      <c r="B224" s="1562">
        <f t="shared" si="79"/>
        <v>391</v>
      </c>
      <c r="C224" s="1562">
        <f t="shared" si="80"/>
        <v>221</v>
      </c>
      <c r="D224" s="1562">
        <f t="shared" si="81"/>
        <v>13</v>
      </c>
      <c r="E224" s="1563">
        <f t="shared" si="82"/>
        <v>0.56521739130434778</v>
      </c>
      <c r="F224" s="1786">
        <f t="shared" si="83"/>
        <v>7</v>
      </c>
      <c r="G224" s="1595" t="s">
        <v>2159</v>
      </c>
      <c r="H224" s="1567">
        <f t="shared" si="84"/>
        <v>7</v>
      </c>
      <c r="I224" s="1734">
        <f t="shared" si="85"/>
        <v>391</v>
      </c>
      <c r="J224" s="1734">
        <f t="shared" si="86"/>
        <v>221</v>
      </c>
      <c r="K224" s="1734">
        <f t="shared" si="87"/>
        <v>13</v>
      </c>
      <c r="L224" s="1806">
        <f t="shared" si="88"/>
        <v>0.56521739130434778</v>
      </c>
      <c r="O224" s="1700">
        <f>IFERROR(VLOOKUP($A224,'2022'!$B$2:$K$174,3,FALSE),0)</f>
        <v>0</v>
      </c>
      <c r="P224" s="1858">
        <f>IFERROR(VLOOKUP($A224,'2022'!$B$2:$K$174,4,FALSE),0)</f>
        <v>0</v>
      </c>
      <c r="Q224" s="1858">
        <f>IFERROR(VLOOKUP($A224,'2022'!$B$2:$K$174,5,FALSE),0)</f>
        <v>0</v>
      </c>
      <c r="R224" s="1858">
        <f>IFERROR(VLOOKUP($A224,'2022'!$B$2:$K$174,8,FALSE),0)</f>
        <v>0</v>
      </c>
      <c r="S224" s="1740">
        <f>IFERROR(VLOOKUP($A224,'2022'!$B$2:$K$174,10,FALSE),0)</f>
        <v>0</v>
      </c>
      <c r="T224" s="1700">
        <f>IFERROR(VLOOKUP($A224,'2021'!$B$2:$K$174,3,FALSE),0)</f>
        <v>0</v>
      </c>
      <c r="U224" s="1843">
        <f>IFERROR(VLOOKUP($A224,'2021'!$B$2:$K$174,4,FALSE),0)</f>
        <v>0</v>
      </c>
      <c r="V224" s="1843">
        <f>IFERROR(VLOOKUP($A224,'2021'!$B$2:$K$174,5,FALSE),0)</f>
        <v>0</v>
      </c>
      <c r="W224" s="1843">
        <f>IFERROR(VLOOKUP($A224,'2021'!$B$2:$K$174,8,FALSE),0)</f>
        <v>0</v>
      </c>
      <c r="X224" s="1740">
        <f>IFERROR(VLOOKUP($A224,'2021'!$B$2:$K$174,10,FALSE),0)</f>
        <v>0</v>
      </c>
      <c r="Y224" s="1700">
        <f>IFERROR(VLOOKUP($A224,'2020'!$B$2:$K$170,3,FALSE),0)</f>
        <v>0</v>
      </c>
      <c r="Z224" s="1829">
        <f>IFERROR(VLOOKUP($A224,'2020'!$B$2:$K$170,4,FALSE),0)</f>
        <v>0</v>
      </c>
      <c r="AA224" s="1829">
        <f>IFERROR(VLOOKUP($A224,'2020'!$B$2:$K$170,5,FALSE),0)</f>
        <v>0</v>
      </c>
      <c r="AB224" s="1829">
        <f>IFERROR(VLOOKUP($A224,'2020'!$B$2:$K$170,8,FALSE),0)</f>
        <v>0</v>
      </c>
      <c r="AC224" s="1740">
        <f>IFERROR(VLOOKUP($A224,'2020'!$B$2:$K$170,10,FALSE),0)</f>
        <v>0</v>
      </c>
      <c r="AD224" s="1700">
        <f>IFERROR(VLOOKUP($A224,'2019'!$B$2:$K$170,3,FALSE),0)</f>
        <v>0</v>
      </c>
      <c r="AE224" s="1823">
        <f>IFERROR(VLOOKUP($A224,'2019'!$B$2:$K$170,4,FALSE),0)</f>
        <v>0</v>
      </c>
      <c r="AF224" s="1823">
        <f>IFERROR(VLOOKUP($A224,'2019'!$B$2:$K$170,5,FALSE),0)</f>
        <v>0</v>
      </c>
      <c r="AG224" s="1823">
        <f>IFERROR(VLOOKUP($A224,'2019'!$B$2:$K$170,8,FALSE),0)</f>
        <v>0</v>
      </c>
      <c r="AH224" s="1740">
        <f>IFERROR(VLOOKUP($A224,'2019'!$B$2:$K$170,10,FALSE),0)</f>
        <v>0</v>
      </c>
      <c r="AI224" s="1700">
        <f>IFERROR(VLOOKUP($A224,'2018'!$B$2:$K$170,3,FALSE),0)</f>
        <v>0</v>
      </c>
      <c r="AJ224" s="1821">
        <f>IFERROR(VLOOKUP($A224,'2018'!$B$2:$K$170,4,FALSE),0)</f>
        <v>0</v>
      </c>
      <c r="AK224" s="1821">
        <f>IFERROR(VLOOKUP($A224,'2018'!$B$2:$K$170,5,FALSE),0)</f>
        <v>0</v>
      </c>
      <c r="AL224" s="1821">
        <f>IFERROR(VLOOKUP($A224,'2018'!$B$2:$K$170,8,FALSE),0)</f>
        <v>0</v>
      </c>
      <c r="AM224" s="1740">
        <f>IFERROR(VLOOKUP($A224,'2018'!$B$2:$K$170,10,FALSE),0)</f>
        <v>0</v>
      </c>
      <c r="AN224" s="1700">
        <f>IFERROR(VLOOKUP($A224,'2017'!$B$2:$J$163,2,FALSE),0)</f>
        <v>0</v>
      </c>
      <c r="AO224" s="1815">
        <f>IFERROR(VLOOKUP($A224,'2017'!$B$2:$J$163,3,FALSE),0)</f>
        <v>0</v>
      </c>
      <c r="AP224" s="1815">
        <f>IFERROR(VLOOKUP($A224,'2017'!$B$2:$J$163,4,FALSE),0)</f>
        <v>0</v>
      </c>
      <c r="AQ224" s="1815">
        <f>IFERROR(VLOOKUP($A224,'2017'!$B$2:$J$163,7,FALSE),0)</f>
        <v>0</v>
      </c>
      <c r="AR224" s="1740">
        <f>IFERROR(VLOOKUP($A224,'2017'!$B$2:$J$163,9,FALSE),0)</f>
        <v>0</v>
      </c>
      <c r="AS224" s="1700">
        <f>IFERROR(VLOOKUP($A224,'2016'!$B$2:$K$165,3,FALSE),0)</f>
        <v>0</v>
      </c>
      <c r="AT224" s="1796">
        <f>IFERROR(VLOOKUP($A224,'2016'!$B$2:$K$165,4,FALSE),0)</f>
        <v>0</v>
      </c>
      <c r="AU224" s="1796">
        <f>IFERROR(VLOOKUP($A224,'2016'!$B$2:$K$165,5,FALSE),0)</f>
        <v>0</v>
      </c>
      <c r="AV224" s="1796">
        <f>IFERROR(VLOOKUP($A224,'2016'!$B$2:$K$165,8,FALSE),0)</f>
        <v>0</v>
      </c>
      <c r="AW224" s="1740">
        <f>IFERROR(VLOOKUP($A224,'2016'!$B$2:$K$165,10,FALSE),0)</f>
        <v>0</v>
      </c>
      <c r="AX224" s="1700">
        <f>IFERROR(VLOOKUP($A224,'2015'!$B$2:$K$165,3,FALSE),0)</f>
        <v>0</v>
      </c>
      <c r="AY224" s="1695">
        <f>IFERROR(VLOOKUP($A224,'2015'!$B$2:$K$165,4,FALSE),0)</f>
        <v>0</v>
      </c>
      <c r="AZ224" s="1695">
        <f>IFERROR(VLOOKUP($A224,'2015'!$B$2:$K$165,5,FALSE),0)</f>
        <v>0</v>
      </c>
      <c r="BA224" s="1695">
        <f>IFERROR(VLOOKUP($A224,'2015'!$B$2:$K$165,8,FALSE),0)</f>
        <v>0</v>
      </c>
      <c r="BB224" s="1740">
        <f>IFERROR(VLOOKUP($A224,'2015'!$B$2:$K$165,10,FALSE),0)</f>
        <v>0</v>
      </c>
      <c r="BC224" s="1700">
        <f>IFERROR(VLOOKUP($A224,'2014'!$B$2:$K$157,3,FALSE),0)</f>
        <v>0</v>
      </c>
      <c r="BD224" s="1691">
        <f>IFERROR(VLOOKUP($A224,'2014'!$B$2:$K$157,4,FALSE),0)</f>
        <v>0</v>
      </c>
      <c r="BE224" s="1691">
        <f>IFERROR(VLOOKUP($A224,'2014'!$B$2:$K$157,5,FALSE),0)</f>
        <v>0</v>
      </c>
      <c r="BF224" s="1691">
        <f>IFERROR(VLOOKUP($A224,'2014'!$B$2:$K$157,8,FALSE),0)</f>
        <v>0</v>
      </c>
      <c r="BG224" s="1740">
        <f>IFERROR(VLOOKUP($A224,'2014'!$B$2:$K$157,10,FALSE),0)</f>
        <v>0</v>
      </c>
      <c r="BH224" s="1700">
        <f>IFERROR(VLOOKUP($A224,'2013'!$D$4:$I$249,2,FALSE),0)</f>
        <v>0</v>
      </c>
      <c r="BI224" s="1691">
        <f>IFERROR(VLOOKUP($A224,'2013'!$D$4:$I$249,3,FALSE),0)</f>
        <v>0</v>
      </c>
      <c r="BJ224" s="1691">
        <f>IFERROR(VLOOKUP($A224,'2013'!$D$4:$I$249,4,FALSE),0)</f>
        <v>0</v>
      </c>
      <c r="BK224" s="1691">
        <f>IFERROR(VLOOKUP($A224,'2013'!$D$4:$I$249,5,FALSE),0)</f>
        <v>0</v>
      </c>
      <c r="BL224" s="1740">
        <f>IFERROR(VLOOKUP($A224,'2013'!$D$4:$I$249,6,FALSE),0)</f>
        <v>0</v>
      </c>
      <c r="BM224" s="1737">
        <f>IFERROR(VLOOKUP($A224,'2012'!$D$3:$O$172,2,FALSE),0)</f>
        <v>0</v>
      </c>
      <c r="BN224" s="1691">
        <f>IFERROR(VLOOKUP($A224,'2012'!$D$3:$O$172,3,FALSE),0)</f>
        <v>0</v>
      </c>
      <c r="BO224" s="1743">
        <f>IFERROR(VLOOKUP($A224,'2012'!$D$3:$O$172,4,FALSE),0)</f>
        <v>0</v>
      </c>
      <c r="BP224" s="1700">
        <f>IFERROR(VLOOKUP($A224,'2012'!$D$3:$O$172,5,FALSE),0)</f>
        <v>0</v>
      </c>
      <c r="BQ224" s="1691">
        <f>IFERROR(VLOOKUP($A224,'2012'!$D$3:$O$172,6,FALSE),0)</f>
        <v>0</v>
      </c>
      <c r="BR224" s="1691">
        <f>IFERROR(VLOOKUP($A224,'2012'!$D$3:$O$172,7,FALSE),0)</f>
        <v>0</v>
      </c>
      <c r="BS224" s="1691">
        <f>IFERROR(VLOOKUP($A224,'2012'!$D$3:$O$172,8,FALSE),0)</f>
        <v>0</v>
      </c>
      <c r="BT224" s="1740">
        <f>IFERROR(VLOOKUP($A224,'2012'!$D$3:$O$172,9,FALSE),0)</f>
        <v>0</v>
      </c>
      <c r="BX224" s="1700">
        <f>IFERROR(VLOOKUP($A224,'2011'!$D$4:$I$251,2,FALSE),0)</f>
        <v>0</v>
      </c>
      <c r="BY224" s="1691">
        <f>IFERROR(VLOOKUP($A224,'2011'!$D$4:$I$251,3,FALSE),0)</f>
        <v>0</v>
      </c>
      <c r="BZ224" s="1691">
        <f>IFERROR(VLOOKUP($A224,'2011'!$D$4:$I$251,4,FALSE),0)</f>
        <v>0</v>
      </c>
      <c r="CA224" s="1691">
        <f>IFERROR(VLOOKUP($A224,'2011'!$D$4:$I$251,5,FALSE),0)</f>
        <v>0</v>
      </c>
      <c r="CB224" s="1740">
        <f>IFERROR(VLOOKUP($A224,'2011'!$D$4:$I$251,6,FALSE),0)</f>
        <v>0</v>
      </c>
      <c r="CC224" s="1700">
        <f>IFERROR(VLOOKUP($A224,'2010'!$C$3:$H$234,2,FALSE),0)</f>
        <v>0</v>
      </c>
      <c r="CD224" s="1691">
        <f>IFERROR(VLOOKUP($A224,'2010'!$C$3:$H$234,3,FALSE),0)</f>
        <v>0</v>
      </c>
      <c r="CE224" s="1691">
        <f>IFERROR(VLOOKUP($A224,'2010'!$C$3:$H$234,4,FALSE),0)</f>
        <v>0</v>
      </c>
      <c r="CF224" s="1691">
        <f>IFERROR(VLOOKUP($A224,'2010'!$C$3:$H$234,5,FALSE),0)</f>
        <v>0</v>
      </c>
      <c r="CG224" s="1740">
        <f>IFERROR(VLOOKUP($A224,'2010'!$C$3:$H$234,6,FALSE),0)</f>
        <v>0</v>
      </c>
      <c r="CH224" s="1700">
        <f>IFERROR(VLOOKUP($A224,'2009'!$C$3:$H$242,2,FALSE),0)</f>
        <v>0</v>
      </c>
      <c r="CI224" s="1691">
        <f>IFERROR(VLOOKUP($A224,'2009'!$C$3:$H$242,3,FALSE),0)</f>
        <v>0</v>
      </c>
      <c r="CJ224" s="1691">
        <f>IFERROR(VLOOKUP($A224,'2009'!$C$3:$H$242,4,FALSE),0)</f>
        <v>0</v>
      </c>
      <c r="CK224" s="1691">
        <f>IFERROR(VLOOKUP($A224,'2009'!$C$3:$H$242,5,FALSE),0)</f>
        <v>0</v>
      </c>
      <c r="CL224" s="1740">
        <f>IFERROR(VLOOKUP($A224,'2009'!$C$3:$H$242,6,FALSE),0)</f>
        <v>0</v>
      </c>
      <c r="CM224" s="1700">
        <f>IFERROR(VLOOKUP($A224,'2008'!$C$3:$H$229,2,FALSE),0)</f>
        <v>0</v>
      </c>
      <c r="CN224" s="1691">
        <f>IFERROR(VLOOKUP($A224,'2008'!$C$3:$H$229,3,FALSE),0)</f>
        <v>0</v>
      </c>
      <c r="CO224" s="1691">
        <f>IFERROR(VLOOKUP($A224,'2008'!$C$3:$H$229,4,FALSE),0)</f>
        <v>0</v>
      </c>
      <c r="CP224" s="1691">
        <f>IFERROR(VLOOKUP($A224,'2008'!$C$3:$H$229,5,FALSE),0)</f>
        <v>0</v>
      </c>
      <c r="CQ224" s="1740">
        <f>IFERROR(VLOOKUP($A224,'2008'!$C$3:$H$229,6,FALSE),0)</f>
        <v>0</v>
      </c>
      <c r="CR224" s="1700">
        <f>IFERROR(VLOOKUP($A224,'2007'!$C$3:$M$238,7,FALSE),0)</f>
        <v>0</v>
      </c>
      <c r="CS224" s="1691">
        <f>IFERROR(VLOOKUP($A224,'2007'!$C$3:$M$238,8,FALSE),0)</f>
        <v>0</v>
      </c>
      <c r="CT224" s="1691">
        <f>IFERROR(VLOOKUP($A224,'2007'!$C$3:$M$238,9,FALSE),0)</f>
        <v>0</v>
      </c>
      <c r="CU224" s="1691">
        <f>IFERROR(VLOOKUP($A224,'2007'!$C$3:$M$238,10,FALSE),0)</f>
        <v>0</v>
      </c>
      <c r="CV224" s="1740">
        <f>IFERROR(VLOOKUP($A224,'2007'!$C$3:$M$238,11,FALSE),0)</f>
        <v>0</v>
      </c>
      <c r="CW224" s="1700">
        <f>IFERROR(VLOOKUP($A224,'2006'!$A$2:$F$200,2,FALSE),0)</f>
        <v>0</v>
      </c>
      <c r="CX224" s="1691">
        <f>IFERROR(VLOOKUP($A224,'2006'!$A$2:$F$200,4,FALSE),0)</f>
        <v>0</v>
      </c>
      <c r="CY224" s="1691">
        <f>IFERROR(VLOOKUP($A224,'2006'!$A$2:$F$200,5,FALSE),0)</f>
        <v>0</v>
      </c>
      <c r="CZ224" s="1740">
        <f>IFERROR(VLOOKUP($A224,'2006'!$A$2:$F$200,6,FALSE),0)</f>
        <v>0</v>
      </c>
      <c r="DA224" s="1700">
        <f>IFERROR(VLOOKUP($A224,'2005'!$C$3:$M$205,8,FALSE),0)</f>
        <v>0</v>
      </c>
      <c r="DB224" s="1691">
        <f>IFERROR(VLOOKUP($A224,'2005'!$C$3:$M$205,9,FALSE),0)</f>
        <v>0</v>
      </c>
      <c r="DC224" s="1691">
        <f>IFERROR(VLOOKUP($A224,'2005'!$C$3:$M$205,10,FALSE),0)</f>
        <v>0</v>
      </c>
      <c r="DD224" s="1740">
        <f>IFERROR(VLOOKUP($A224,'2005'!$C$3:$M$205,11,FALSE),0)</f>
        <v>0</v>
      </c>
      <c r="DE224" s="1700">
        <f>IFERROR(VLOOKUP($A224,'2004'!$C$3:$M$213,8,FALSE),0)</f>
        <v>0</v>
      </c>
      <c r="DF224" s="1691">
        <f>IFERROR(VLOOKUP($A224,'2004'!$C$3:$M$213,9,FALSE),0)</f>
        <v>0</v>
      </c>
      <c r="DG224" s="1691">
        <f>IFERROR(VLOOKUP($A224,'2004'!$C$3:$M$213,10,FALSE),0)</f>
        <v>0</v>
      </c>
      <c r="DH224" s="1740">
        <f>IFERROR(VLOOKUP($A224,'2004'!$C$3:$M$213,11,FALSE),0)</f>
        <v>0</v>
      </c>
      <c r="DI224" s="1700">
        <f>IFERROR(VLOOKUP($A224,'2003'!$C$3:$Q$214,12,FALSE),0)</f>
        <v>0</v>
      </c>
      <c r="DJ224" s="1691">
        <f>IFERROR(VLOOKUP($A224,'2003'!$C$3:$Q$214,13,FALSE),0)</f>
        <v>0</v>
      </c>
      <c r="DK224" s="1691">
        <f>IFERROR(VLOOKUP($A224,'2003'!$C$3:$Q$214,14,FALSE),0)</f>
        <v>0</v>
      </c>
      <c r="DL224" s="1740">
        <f>IFERROR(VLOOKUP($A224,'2003'!$C$3:$Q$214,15,FALSE),0)</f>
        <v>0</v>
      </c>
      <c r="DM224" s="1700">
        <f>IFERROR(VLOOKUP($A224,'2002'!$D$3:$R$214,12,FALSE),0)</f>
        <v>0</v>
      </c>
      <c r="DN224" s="1691">
        <f>IFERROR(VLOOKUP($A224,'2002'!$D$3:$R$214,13,FALSE),0)</f>
        <v>0</v>
      </c>
      <c r="DO224" s="1691">
        <f>IFERROR(VLOOKUP($A224,'2002'!$D$3:$R$214,14,FALSE),0)</f>
        <v>0</v>
      </c>
      <c r="DP224" s="1788">
        <f>IFERROR(VLOOKUP($A224,'2002'!$D$3:$R$214,15,FALSE),0)</f>
        <v>0</v>
      </c>
      <c r="DQ224" s="1700">
        <f>IFERROR(VLOOKUP($A224,'Pre 2002'!$C$3:$CK$382,84,FALSE),0)</f>
        <v>391</v>
      </c>
      <c r="DR224" s="1695">
        <f>IFERROR(VLOOKUP($A224,'Pre 2002'!$C$3:$CK$382,85,FALSE),0)</f>
        <v>221</v>
      </c>
      <c r="DS224" s="1695">
        <f>IFERROR(VLOOKUP($A224,'Pre 2002'!$C$3:$CK$382,86,FALSE),0)</f>
        <v>13</v>
      </c>
      <c r="DT224" s="1790">
        <f>IFERROR(VLOOKUP($A224,'Pre 2002'!$C$3:$CK$382,87,FALSE),0)</f>
        <v>0.56521739130434778</v>
      </c>
      <c r="DU224" s="1741">
        <f>IFERROR(VLOOKUP(A224,'Pre 2002'!$C$3:$CG$382,83,FALSE),0)</f>
        <v>7</v>
      </c>
      <c r="DY224" s="1731"/>
    </row>
    <row r="225" spans="1:129">
      <c r="A225" s="1778" t="s">
        <v>1149</v>
      </c>
      <c r="B225" s="1562">
        <f t="shared" si="79"/>
        <v>972</v>
      </c>
      <c r="C225" s="1562">
        <f t="shared" si="80"/>
        <v>541</v>
      </c>
      <c r="D225" s="1562">
        <f t="shared" si="81"/>
        <v>13</v>
      </c>
      <c r="E225" s="1563">
        <f t="shared" si="82"/>
        <v>0.55658436213991769</v>
      </c>
      <c r="F225" s="1786">
        <f t="shared" si="83"/>
        <v>17</v>
      </c>
      <c r="G225" s="1595" t="s">
        <v>2159</v>
      </c>
      <c r="H225" s="1567">
        <f t="shared" si="84"/>
        <v>17</v>
      </c>
      <c r="I225" s="1734">
        <f t="shared" si="85"/>
        <v>972</v>
      </c>
      <c r="J225" s="1734">
        <f t="shared" si="86"/>
        <v>541</v>
      </c>
      <c r="K225" s="1734">
        <f t="shared" si="87"/>
        <v>13</v>
      </c>
      <c r="L225" s="1806">
        <f t="shared" si="88"/>
        <v>0.55658436213991769</v>
      </c>
      <c r="M225" s="1751"/>
      <c r="N225" s="1751"/>
      <c r="O225" s="1700">
        <f>IFERROR(VLOOKUP($A225,'2022'!$B$2:$K$174,3,FALSE),0)</f>
        <v>0</v>
      </c>
      <c r="P225" s="1858">
        <f>IFERROR(VLOOKUP($A225,'2022'!$B$2:$K$174,4,FALSE),0)</f>
        <v>0</v>
      </c>
      <c r="Q225" s="1858">
        <f>IFERROR(VLOOKUP($A225,'2022'!$B$2:$K$174,5,FALSE),0)</f>
        <v>0</v>
      </c>
      <c r="R225" s="1858">
        <f>IFERROR(VLOOKUP($A225,'2022'!$B$2:$K$174,8,FALSE),0)</f>
        <v>0</v>
      </c>
      <c r="S225" s="1740">
        <f>IFERROR(VLOOKUP($A225,'2022'!$B$2:$K$174,10,FALSE),0)</f>
        <v>0</v>
      </c>
      <c r="T225" s="1700">
        <f>IFERROR(VLOOKUP($A225,'2021'!$B$2:$K$174,3,FALSE),0)</f>
        <v>0</v>
      </c>
      <c r="U225" s="1843">
        <f>IFERROR(VLOOKUP($A225,'2021'!$B$2:$K$174,4,FALSE),0)</f>
        <v>0</v>
      </c>
      <c r="V225" s="1843">
        <f>IFERROR(VLOOKUP($A225,'2021'!$B$2:$K$174,5,FALSE),0)</f>
        <v>0</v>
      </c>
      <c r="W225" s="1843">
        <f>IFERROR(VLOOKUP($A225,'2021'!$B$2:$K$174,8,FALSE),0)</f>
        <v>0</v>
      </c>
      <c r="X225" s="1740">
        <f>IFERROR(VLOOKUP($A225,'2021'!$B$2:$K$174,10,FALSE),0)</f>
        <v>0</v>
      </c>
      <c r="Y225" s="1700">
        <f>IFERROR(VLOOKUP($A225,'2020'!$B$2:$K$170,3,FALSE),0)</f>
        <v>0</v>
      </c>
      <c r="Z225" s="1829">
        <f>IFERROR(VLOOKUP($A225,'2020'!$B$2:$K$170,4,FALSE),0)</f>
        <v>0</v>
      </c>
      <c r="AA225" s="1829">
        <f>IFERROR(VLOOKUP($A225,'2020'!$B$2:$K$170,5,FALSE),0)</f>
        <v>0</v>
      </c>
      <c r="AB225" s="1829">
        <f>IFERROR(VLOOKUP($A225,'2020'!$B$2:$K$170,8,FALSE),0)</f>
        <v>0</v>
      </c>
      <c r="AC225" s="1740">
        <f>IFERROR(VLOOKUP($A225,'2020'!$B$2:$K$170,10,FALSE),0)</f>
        <v>0</v>
      </c>
      <c r="AD225" s="1700">
        <f>IFERROR(VLOOKUP($A225,'2019'!$B$2:$K$170,3,FALSE),0)</f>
        <v>0</v>
      </c>
      <c r="AE225" s="1823">
        <f>IFERROR(VLOOKUP($A225,'2019'!$B$2:$K$170,4,FALSE),0)</f>
        <v>0</v>
      </c>
      <c r="AF225" s="1823">
        <f>IFERROR(VLOOKUP($A225,'2019'!$B$2:$K$170,5,FALSE),0)</f>
        <v>0</v>
      </c>
      <c r="AG225" s="1823">
        <f>IFERROR(VLOOKUP($A225,'2019'!$B$2:$K$170,8,FALSE),0)</f>
        <v>0</v>
      </c>
      <c r="AH225" s="1740">
        <f>IFERROR(VLOOKUP($A225,'2019'!$B$2:$K$170,10,FALSE),0)</f>
        <v>0</v>
      </c>
      <c r="AI225" s="1700">
        <f>IFERROR(VLOOKUP($A225,'2018'!$B$2:$K$170,3,FALSE),0)</f>
        <v>0</v>
      </c>
      <c r="AJ225" s="1821">
        <f>IFERROR(VLOOKUP($A225,'2018'!$B$2:$K$170,4,FALSE),0)</f>
        <v>0</v>
      </c>
      <c r="AK225" s="1821">
        <f>IFERROR(VLOOKUP($A225,'2018'!$B$2:$K$170,5,FALSE),0)</f>
        <v>0</v>
      </c>
      <c r="AL225" s="1821">
        <f>IFERROR(VLOOKUP($A225,'2018'!$B$2:$K$170,8,FALSE),0)</f>
        <v>0</v>
      </c>
      <c r="AM225" s="1740">
        <f>IFERROR(VLOOKUP($A225,'2018'!$B$2:$K$170,10,FALSE),0)</f>
        <v>0</v>
      </c>
      <c r="AN225" s="1700">
        <f>IFERROR(VLOOKUP($A225,'2017'!$B$2:$J$163,2,FALSE),0)</f>
        <v>0</v>
      </c>
      <c r="AO225" s="1815">
        <f>IFERROR(VLOOKUP($A225,'2017'!$B$2:$J$163,3,FALSE),0)</f>
        <v>0</v>
      </c>
      <c r="AP225" s="1815">
        <f>IFERROR(VLOOKUP($A225,'2017'!$B$2:$J$163,4,FALSE),0)</f>
        <v>0</v>
      </c>
      <c r="AQ225" s="1815">
        <f>IFERROR(VLOOKUP($A225,'2017'!$B$2:$J$163,7,FALSE),0)</f>
        <v>0</v>
      </c>
      <c r="AR225" s="1740">
        <f>IFERROR(VLOOKUP($A225,'2017'!$B$2:$J$163,9,FALSE),0)</f>
        <v>0</v>
      </c>
      <c r="AS225" s="1700">
        <f>IFERROR(VLOOKUP($A225,'2016'!$B$2:$K$165,3,FALSE),0)</f>
        <v>0</v>
      </c>
      <c r="AT225" s="1796">
        <f>IFERROR(VLOOKUP($A225,'2016'!$B$2:$K$165,4,FALSE),0)</f>
        <v>0</v>
      </c>
      <c r="AU225" s="1796">
        <f>IFERROR(VLOOKUP($A225,'2016'!$B$2:$K$165,5,FALSE),0)</f>
        <v>0</v>
      </c>
      <c r="AV225" s="1796">
        <f>IFERROR(VLOOKUP($A225,'2016'!$B$2:$K$165,8,FALSE),0)</f>
        <v>0</v>
      </c>
      <c r="AW225" s="1740">
        <f>IFERROR(VLOOKUP($A225,'2016'!$B$2:$K$165,10,FALSE),0)</f>
        <v>0</v>
      </c>
      <c r="AX225" s="1700">
        <f>IFERROR(VLOOKUP($A225,'2015'!$B$2:$K$165,3,FALSE),0)</f>
        <v>0</v>
      </c>
      <c r="AY225" s="1695">
        <f>IFERROR(VLOOKUP($A225,'2015'!$B$2:$K$165,4,FALSE),0)</f>
        <v>0</v>
      </c>
      <c r="AZ225" s="1695">
        <f>IFERROR(VLOOKUP($A225,'2015'!$B$2:$K$165,5,FALSE),0)</f>
        <v>0</v>
      </c>
      <c r="BA225" s="1695">
        <f>IFERROR(VLOOKUP($A225,'2015'!$B$2:$K$165,8,FALSE),0)</f>
        <v>0</v>
      </c>
      <c r="BB225" s="1740">
        <f>IFERROR(VLOOKUP($A225,'2015'!$B$2:$K$165,10,FALSE),0)</f>
        <v>0</v>
      </c>
      <c r="BC225" s="1700">
        <f>IFERROR(VLOOKUP($A225,'2014'!$B$2:$K$157,3,FALSE),0)</f>
        <v>0</v>
      </c>
      <c r="BD225" s="1691">
        <f>IFERROR(VLOOKUP($A225,'2014'!$B$2:$K$157,4,FALSE),0)</f>
        <v>0</v>
      </c>
      <c r="BE225" s="1691">
        <f>IFERROR(VLOOKUP($A225,'2014'!$B$2:$K$157,5,FALSE),0)</f>
        <v>0</v>
      </c>
      <c r="BF225" s="1691">
        <f>IFERROR(VLOOKUP($A225,'2014'!$B$2:$K$157,8,FALSE),0)</f>
        <v>0</v>
      </c>
      <c r="BG225" s="1740">
        <f>IFERROR(VLOOKUP($A225,'2014'!$B$2:$K$157,10,FALSE),0)</f>
        <v>0</v>
      </c>
      <c r="BH225" s="1700">
        <f>IFERROR(VLOOKUP($A225,'2013'!$D$4:$I$249,2,FALSE),0)</f>
        <v>0</v>
      </c>
      <c r="BI225" s="1691">
        <f>IFERROR(VLOOKUP($A225,'2013'!$D$4:$I$249,3,FALSE),0)</f>
        <v>0</v>
      </c>
      <c r="BJ225" s="1691">
        <f>IFERROR(VLOOKUP($A225,'2013'!$D$4:$I$249,4,FALSE),0)</f>
        <v>0</v>
      </c>
      <c r="BK225" s="1691">
        <f>IFERROR(VLOOKUP($A225,'2013'!$D$4:$I$249,5,FALSE),0)</f>
        <v>0</v>
      </c>
      <c r="BL225" s="1740">
        <f>IFERROR(VLOOKUP($A225,'2013'!$D$4:$I$249,6,FALSE),0)</f>
        <v>0</v>
      </c>
      <c r="BM225" s="1737">
        <f>IFERROR(VLOOKUP($A225,'2012'!$D$3:$O$172,2,FALSE),0)</f>
        <v>0</v>
      </c>
      <c r="BN225" s="1691">
        <f>IFERROR(VLOOKUP($A225,'2012'!$D$3:$O$172,3,FALSE),0)</f>
        <v>0</v>
      </c>
      <c r="BO225" s="1743">
        <f>IFERROR(VLOOKUP($A225,'2012'!$D$3:$O$172,4,FALSE),0)</f>
        <v>0</v>
      </c>
      <c r="BP225" s="1700">
        <f>IFERROR(VLOOKUP($A225,'2012'!$D$3:$O$172,5,FALSE),0)</f>
        <v>0</v>
      </c>
      <c r="BQ225" s="1691">
        <f>IFERROR(VLOOKUP($A225,'2012'!$D$3:$O$172,6,FALSE),0)</f>
        <v>0</v>
      </c>
      <c r="BR225" s="1691">
        <f>IFERROR(VLOOKUP($A225,'2012'!$D$3:$O$172,7,FALSE),0)</f>
        <v>0</v>
      </c>
      <c r="BS225" s="1691">
        <f>IFERROR(VLOOKUP($A225,'2012'!$D$3:$O$172,8,FALSE),0)</f>
        <v>0</v>
      </c>
      <c r="BT225" s="1740">
        <f>IFERROR(VLOOKUP($A225,'2012'!$D$3:$O$172,9,FALSE),0)</f>
        <v>0</v>
      </c>
      <c r="BX225" s="1700">
        <f>IFERROR(VLOOKUP($A225,'2011'!$D$4:$I$251,2,FALSE),0)</f>
        <v>0</v>
      </c>
      <c r="BY225" s="1691">
        <f>IFERROR(VLOOKUP($A225,'2011'!$D$4:$I$251,3,FALSE),0)</f>
        <v>0</v>
      </c>
      <c r="BZ225" s="1691">
        <f>IFERROR(VLOOKUP($A225,'2011'!$D$4:$I$251,4,FALSE),0)</f>
        <v>0</v>
      </c>
      <c r="CA225" s="1691">
        <f>IFERROR(VLOOKUP($A225,'2011'!$D$4:$I$251,5,FALSE),0)</f>
        <v>0</v>
      </c>
      <c r="CB225" s="1740">
        <f>IFERROR(VLOOKUP($A225,'2011'!$D$4:$I$251,6,FALSE),0)</f>
        <v>0</v>
      </c>
      <c r="CC225" s="1700">
        <f>IFERROR(VLOOKUP($A225,'2010'!$C$3:$H$234,2,FALSE),0)</f>
        <v>0</v>
      </c>
      <c r="CD225" s="1691">
        <f>IFERROR(VLOOKUP($A225,'2010'!$C$3:$H$234,3,FALSE),0)</f>
        <v>0</v>
      </c>
      <c r="CE225" s="1691">
        <f>IFERROR(VLOOKUP($A225,'2010'!$C$3:$H$234,4,FALSE),0)</f>
        <v>0</v>
      </c>
      <c r="CF225" s="1691">
        <f>IFERROR(VLOOKUP($A225,'2010'!$C$3:$H$234,5,FALSE),0)</f>
        <v>0</v>
      </c>
      <c r="CG225" s="1740">
        <f>IFERROR(VLOOKUP($A225,'2010'!$C$3:$H$234,6,FALSE),0)</f>
        <v>0</v>
      </c>
      <c r="CH225" s="1700">
        <f>IFERROR(VLOOKUP($A225,'2009'!$C$3:$H$242,2,FALSE),0)</f>
        <v>0</v>
      </c>
      <c r="CI225" s="1691">
        <f>IFERROR(VLOOKUP($A225,'2009'!$C$3:$H$242,3,FALSE),0)</f>
        <v>0</v>
      </c>
      <c r="CJ225" s="1691">
        <f>IFERROR(VLOOKUP($A225,'2009'!$C$3:$H$242,4,FALSE),0)</f>
        <v>0</v>
      </c>
      <c r="CK225" s="1691">
        <f>IFERROR(VLOOKUP($A225,'2009'!$C$3:$H$242,5,FALSE),0)</f>
        <v>0</v>
      </c>
      <c r="CL225" s="1740">
        <f>IFERROR(VLOOKUP($A225,'2009'!$C$3:$H$242,6,FALSE),0)</f>
        <v>0</v>
      </c>
      <c r="CM225" s="1700">
        <f>IFERROR(VLOOKUP($A225,'2008'!$C$3:$H$229,2,FALSE),0)</f>
        <v>58</v>
      </c>
      <c r="CN225" s="1691">
        <f>IFERROR(VLOOKUP($A225,'2008'!$C$3:$H$229,3,FALSE),0)</f>
        <v>28</v>
      </c>
      <c r="CO225" s="1691">
        <f>IFERROR(VLOOKUP($A225,'2008'!$C$3:$H$229,4,FALSE),0)</f>
        <v>35</v>
      </c>
      <c r="CP225" s="1691">
        <f>IFERROR(VLOOKUP($A225,'2008'!$C$3:$H$229,5,FALSE),0)</f>
        <v>1</v>
      </c>
      <c r="CQ225" s="1740">
        <f>IFERROR(VLOOKUP($A225,'2008'!$C$3:$H$229,6,FALSE),0)</f>
        <v>0.60344827586206895</v>
      </c>
      <c r="CR225" s="1700">
        <f>IFERROR(VLOOKUP($A225,'2007'!$C$3:$M$238,7,FALSE),0)</f>
        <v>59</v>
      </c>
      <c r="CS225" s="1691">
        <f>IFERROR(VLOOKUP($A225,'2007'!$C$3:$M$238,8,FALSE),0)</f>
        <v>17</v>
      </c>
      <c r="CT225" s="1691">
        <f>IFERROR(VLOOKUP($A225,'2007'!$C$3:$M$238,9,FALSE),0)</f>
        <v>31</v>
      </c>
      <c r="CU225" s="1691">
        <f>IFERROR(VLOOKUP($A225,'2007'!$C$3:$M$238,10,FALSE),0)</f>
        <v>0</v>
      </c>
      <c r="CV225" s="1740">
        <f>IFERROR(VLOOKUP($A225,'2007'!$C$3:$M$238,11,FALSE),0)</f>
        <v>0.52542372881355937</v>
      </c>
      <c r="CW225" s="1700">
        <f>IFERROR(VLOOKUP($A225,'2006'!$A$2:$F$200,2,FALSE),0)</f>
        <v>54</v>
      </c>
      <c r="CX225" s="1691">
        <f>IFERROR(VLOOKUP($A225,'2006'!$A$2:$F$200,4,FALSE),0)</f>
        <v>32</v>
      </c>
      <c r="CY225" s="1691">
        <f>IFERROR(VLOOKUP($A225,'2006'!$A$2:$F$200,5,FALSE),0)</f>
        <v>0</v>
      </c>
      <c r="CZ225" s="1740">
        <f>IFERROR(VLOOKUP($A225,'2006'!$A$2:$F$200,6,FALSE),0)</f>
        <v>0.59259259259259256</v>
      </c>
      <c r="DA225" s="1700">
        <f>IFERROR(VLOOKUP($A225,'2005'!$C$3:$M$205,8,FALSE),0)</f>
        <v>74</v>
      </c>
      <c r="DB225" s="1691">
        <f>IFERROR(VLOOKUP($A225,'2005'!$C$3:$M$205,9,FALSE),0)</f>
        <v>42</v>
      </c>
      <c r="DC225" s="1691">
        <f>IFERROR(VLOOKUP($A225,'2005'!$C$3:$M$205,10,FALSE),0)</f>
        <v>0</v>
      </c>
      <c r="DD225" s="1740">
        <f>IFERROR(VLOOKUP($A225,'2005'!$C$3:$M$205,11,FALSE),0)</f>
        <v>0.56756756756756754</v>
      </c>
      <c r="DE225" s="1700">
        <f>IFERROR(VLOOKUP($A225,'2004'!$C$3:$M$213,8,FALSE),0)</f>
        <v>77</v>
      </c>
      <c r="DF225" s="1691">
        <f>IFERROR(VLOOKUP($A225,'2004'!$C$3:$M$213,9,FALSE),0)</f>
        <v>41</v>
      </c>
      <c r="DG225" s="1691">
        <f>IFERROR(VLOOKUP($A225,'2004'!$C$3:$M$213,10,FALSE),0)</f>
        <v>0</v>
      </c>
      <c r="DH225" s="1740">
        <f>IFERROR(VLOOKUP($A225,'2004'!$C$3:$M$213,11,FALSE),0)</f>
        <v>0.53246753246753242</v>
      </c>
      <c r="DI225" s="1700">
        <f>IFERROR(VLOOKUP($A225,'2003'!$C$3:$Q$214,12,FALSE),0)</f>
        <v>67</v>
      </c>
      <c r="DJ225" s="1691">
        <f>IFERROR(VLOOKUP($A225,'2003'!$C$3:$Q$214,13,FALSE),0)</f>
        <v>37</v>
      </c>
      <c r="DK225" s="1691">
        <f>IFERROR(VLOOKUP($A225,'2003'!$C$3:$Q$214,14,FALSE),0)</f>
        <v>1</v>
      </c>
      <c r="DL225" s="1740">
        <f>IFERROR(VLOOKUP($A225,'2003'!$C$3:$Q$214,15,FALSE),0)</f>
        <v>0.55223880597014929</v>
      </c>
      <c r="DM225" s="1700">
        <f>IFERROR(VLOOKUP($A225,'2002'!$D$3:$R$214,12,FALSE),0)</f>
        <v>49</v>
      </c>
      <c r="DN225" s="1691">
        <f>IFERROR(VLOOKUP($A225,'2002'!$D$3:$R$214,13,FALSE),0)</f>
        <v>26</v>
      </c>
      <c r="DO225" s="1691">
        <f>IFERROR(VLOOKUP($A225,'2002'!$D$3:$R$214,14,FALSE),0)</f>
        <v>0</v>
      </c>
      <c r="DP225" s="1788">
        <f>IFERROR(VLOOKUP($A225,'2002'!$D$3:$R$214,15,FALSE),0)</f>
        <v>0.53061224489795922</v>
      </c>
      <c r="DQ225" s="1700">
        <f>IFERROR(VLOOKUP($A225,'Pre 2002'!$C$3:$CK$382,84,FALSE),0)</f>
        <v>534</v>
      </c>
      <c r="DR225" s="1695">
        <f>IFERROR(VLOOKUP($A225,'Pre 2002'!$C$3:$CK$382,85,FALSE),0)</f>
        <v>297</v>
      </c>
      <c r="DS225" s="1695">
        <f>IFERROR(VLOOKUP($A225,'Pre 2002'!$C$3:$CK$382,86,FALSE),0)</f>
        <v>11</v>
      </c>
      <c r="DT225" s="1790">
        <f>IFERROR(VLOOKUP($A225,'Pre 2002'!$C$3:$CK$382,87,FALSE),0)</f>
        <v>0.5561797752808989</v>
      </c>
      <c r="DU225" s="1741">
        <f>IFERROR(VLOOKUP(A225,'Pre 2002'!$C$3:$CG$382,83,FALSE),0)</f>
        <v>10</v>
      </c>
      <c r="DY225" s="1731"/>
    </row>
    <row r="226" spans="1:129">
      <c r="A226" s="1778" t="s">
        <v>2042</v>
      </c>
      <c r="B226" s="1562">
        <f t="shared" si="79"/>
        <v>740</v>
      </c>
      <c r="C226" s="1562">
        <f t="shared" si="80"/>
        <v>388</v>
      </c>
      <c r="D226" s="1562">
        <f t="shared" si="81"/>
        <v>13</v>
      </c>
      <c r="E226" s="1563">
        <f t="shared" si="82"/>
        <v>0.5243243243243243</v>
      </c>
      <c r="F226" s="1786">
        <f t="shared" si="83"/>
        <v>12</v>
      </c>
      <c r="G226" s="1595" t="s">
        <v>2159</v>
      </c>
      <c r="H226" s="1567">
        <f t="shared" si="84"/>
        <v>12</v>
      </c>
      <c r="I226" s="1734">
        <f t="shared" si="85"/>
        <v>740</v>
      </c>
      <c r="J226" s="1734">
        <f t="shared" si="86"/>
        <v>388</v>
      </c>
      <c r="K226" s="1734">
        <f t="shared" si="87"/>
        <v>13</v>
      </c>
      <c r="L226" s="1806">
        <f t="shared" si="88"/>
        <v>0.5243243243243243</v>
      </c>
      <c r="M226" s="1751"/>
      <c r="N226" s="1751"/>
      <c r="O226" s="1700">
        <f>IFERROR(VLOOKUP($A226,'2022'!$B$2:$K$174,3,FALSE),0)</f>
        <v>0</v>
      </c>
      <c r="P226" s="1858">
        <f>IFERROR(VLOOKUP($A226,'2022'!$B$2:$K$174,4,FALSE),0)</f>
        <v>0</v>
      </c>
      <c r="Q226" s="1858">
        <f>IFERROR(VLOOKUP($A226,'2022'!$B$2:$K$174,5,FALSE),0)</f>
        <v>0</v>
      </c>
      <c r="R226" s="1858">
        <f>IFERROR(VLOOKUP($A226,'2022'!$B$2:$K$174,8,FALSE),0)</f>
        <v>0</v>
      </c>
      <c r="S226" s="1740">
        <f>IFERROR(VLOOKUP($A226,'2022'!$B$2:$K$174,10,FALSE),0)</f>
        <v>0</v>
      </c>
      <c r="T226" s="1700">
        <f>IFERROR(VLOOKUP($A226,'2021'!$B$2:$K$174,3,FALSE),0)</f>
        <v>0</v>
      </c>
      <c r="U226" s="1843">
        <f>IFERROR(VLOOKUP($A226,'2021'!$B$2:$K$174,4,FALSE),0)</f>
        <v>0</v>
      </c>
      <c r="V226" s="1843">
        <f>IFERROR(VLOOKUP($A226,'2021'!$B$2:$K$174,5,FALSE),0)</f>
        <v>0</v>
      </c>
      <c r="W226" s="1843">
        <f>IFERROR(VLOOKUP($A226,'2021'!$B$2:$K$174,8,FALSE),0)</f>
        <v>0</v>
      </c>
      <c r="X226" s="1740">
        <f>IFERROR(VLOOKUP($A226,'2021'!$B$2:$K$174,10,FALSE),0)</f>
        <v>0</v>
      </c>
      <c r="Y226" s="1700">
        <f>IFERROR(VLOOKUP($A226,'2020'!$B$2:$K$170,3,FALSE),0)</f>
        <v>0</v>
      </c>
      <c r="Z226" s="1829">
        <f>IFERROR(VLOOKUP($A226,'2020'!$B$2:$K$170,4,FALSE),0)</f>
        <v>0</v>
      </c>
      <c r="AA226" s="1829">
        <f>IFERROR(VLOOKUP($A226,'2020'!$B$2:$K$170,5,FALSE),0)</f>
        <v>0</v>
      </c>
      <c r="AB226" s="1829">
        <f>IFERROR(VLOOKUP($A226,'2020'!$B$2:$K$170,8,FALSE),0)</f>
        <v>0</v>
      </c>
      <c r="AC226" s="1740">
        <f>IFERROR(VLOOKUP($A226,'2020'!$B$2:$K$170,10,FALSE),0)</f>
        <v>0</v>
      </c>
      <c r="AD226" s="1700">
        <f>IFERROR(VLOOKUP($A226,'2019'!$B$2:$K$170,3,FALSE),0)</f>
        <v>0</v>
      </c>
      <c r="AE226" s="1823">
        <f>IFERROR(VLOOKUP($A226,'2019'!$B$2:$K$170,4,FALSE),0)</f>
        <v>0</v>
      </c>
      <c r="AF226" s="1823">
        <f>IFERROR(VLOOKUP($A226,'2019'!$B$2:$K$170,5,FALSE),0)</f>
        <v>0</v>
      </c>
      <c r="AG226" s="1823">
        <f>IFERROR(VLOOKUP($A226,'2019'!$B$2:$K$170,8,FALSE),0)</f>
        <v>0</v>
      </c>
      <c r="AH226" s="1740">
        <f>IFERROR(VLOOKUP($A226,'2019'!$B$2:$K$170,10,FALSE),0)</f>
        <v>0</v>
      </c>
      <c r="AI226" s="1700">
        <f>IFERROR(VLOOKUP($A226,'2018'!$B$2:$K$170,3,FALSE),0)</f>
        <v>0</v>
      </c>
      <c r="AJ226" s="1821">
        <f>IFERROR(VLOOKUP($A226,'2018'!$B$2:$K$170,4,FALSE),0)</f>
        <v>0</v>
      </c>
      <c r="AK226" s="1821">
        <f>IFERROR(VLOOKUP($A226,'2018'!$B$2:$K$170,5,FALSE),0)</f>
        <v>0</v>
      </c>
      <c r="AL226" s="1821">
        <f>IFERROR(VLOOKUP($A226,'2018'!$B$2:$K$170,8,FALSE),0)</f>
        <v>0</v>
      </c>
      <c r="AM226" s="1740">
        <f>IFERROR(VLOOKUP($A226,'2018'!$B$2:$K$170,10,FALSE),0)</f>
        <v>0</v>
      </c>
      <c r="AN226" s="1700">
        <f>IFERROR(VLOOKUP($A226,'2017'!$B$2:$J$163,2,FALSE),0)</f>
        <v>0</v>
      </c>
      <c r="AO226" s="1815">
        <f>IFERROR(VLOOKUP($A226,'2017'!$B$2:$J$163,3,FALSE),0)</f>
        <v>0</v>
      </c>
      <c r="AP226" s="1815">
        <f>IFERROR(VLOOKUP($A226,'2017'!$B$2:$J$163,4,FALSE),0)</f>
        <v>0</v>
      </c>
      <c r="AQ226" s="1815">
        <f>IFERROR(VLOOKUP($A226,'2017'!$B$2:$J$163,7,FALSE),0)</f>
        <v>0</v>
      </c>
      <c r="AR226" s="1740">
        <f>IFERROR(VLOOKUP($A226,'2017'!$B$2:$J$163,9,FALSE),0)</f>
        <v>0</v>
      </c>
      <c r="AS226" s="1700">
        <f>IFERROR(VLOOKUP($A226,'2016'!$B$2:$K$165,3,FALSE),0)</f>
        <v>0</v>
      </c>
      <c r="AT226" s="1796">
        <f>IFERROR(VLOOKUP($A226,'2016'!$B$2:$K$165,4,FALSE),0)</f>
        <v>0</v>
      </c>
      <c r="AU226" s="1796">
        <f>IFERROR(VLOOKUP($A226,'2016'!$B$2:$K$165,5,FALSE),0)</f>
        <v>0</v>
      </c>
      <c r="AV226" s="1796">
        <f>IFERROR(VLOOKUP($A226,'2016'!$B$2:$K$165,8,FALSE),0)</f>
        <v>0</v>
      </c>
      <c r="AW226" s="1740">
        <f>IFERROR(VLOOKUP($A226,'2016'!$B$2:$K$165,10,FALSE),0)</f>
        <v>0</v>
      </c>
      <c r="AX226" s="1700">
        <f>IFERROR(VLOOKUP($A226,'2015'!$B$2:$K$165,3,FALSE),0)</f>
        <v>0</v>
      </c>
      <c r="AY226" s="1695">
        <f>IFERROR(VLOOKUP($A226,'2015'!$B$2:$K$165,4,FALSE),0)</f>
        <v>0</v>
      </c>
      <c r="AZ226" s="1695">
        <f>IFERROR(VLOOKUP($A226,'2015'!$B$2:$K$165,5,FALSE),0)</f>
        <v>0</v>
      </c>
      <c r="BA226" s="1695">
        <f>IFERROR(VLOOKUP($A226,'2015'!$B$2:$K$165,8,FALSE),0)</f>
        <v>0</v>
      </c>
      <c r="BB226" s="1740">
        <f>IFERROR(VLOOKUP($A226,'2015'!$B$2:$K$165,10,FALSE),0)</f>
        <v>0</v>
      </c>
      <c r="BC226" s="1700">
        <f>IFERROR(VLOOKUP($A226,'2014'!$B$2:$K$157,3,FALSE),0)</f>
        <v>0</v>
      </c>
      <c r="BD226" s="1691">
        <f>IFERROR(VLOOKUP($A226,'2014'!$B$2:$K$157,4,FALSE),0)</f>
        <v>0</v>
      </c>
      <c r="BE226" s="1691">
        <f>IFERROR(VLOOKUP($A226,'2014'!$B$2:$K$157,5,FALSE),0)</f>
        <v>0</v>
      </c>
      <c r="BF226" s="1691">
        <f>IFERROR(VLOOKUP($A226,'2014'!$B$2:$K$157,8,FALSE),0)</f>
        <v>0</v>
      </c>
      <c r="BG226" s="1740">
        <f>IFERROR(VLOOKUP($A226,'2014'!$B$2:$K$157,10,FALSE),0)</f>
        <v>0</v>
      </c>
      <c r="BH226" s="1700">
        <f>IFERROR(VLOOKUP($A226,'2013'!$D$4:$I$249,2,FALSE),0)</f>
        <v>0</v>
      </c>
      <c r="BI226" s="1691">
        <f>IFERROR(VLOOKUP($A226,'2013'!$D$4:$I$249,3,FALSE),0)</f>
        <v>0</v>
      </c>
      <c r="BJ226" s="1691">
        <f>IFERROR(VLOOKUP($A226,'2013'!$D$4:$I$249,4,FALSE),0)</f>
        <v>0</v>
      </c>
      <c r="BK226" s="1691">
        <f>IFERROR(VLOOKUP($A226,'2013'!$D$4:$I$249,5,FALSE),0)</f>
        <v>0</v>
      </c>
      <c r="BL226" s="1740">
        <f>IFERROR(VLOOKUP($A226,'2013'!$D$4:$I$249,6,FALSE),0)</f>
        <v>0</v>
      </c>
      <c r="BM226" s="1737">
        <f>IFERROR(VLOOKUP($A226,'2012'!$D$3:$O$172,2,FALSE),0)</f>
        <v>0</v>
      </c>
      <c r="BN226" s="1691">
        <f>IFERROR(VLOOKUP($A226,'2012'!$D$3:$O$172,3,FALSE),0)</f>
        <v>0</v>
      </c>
      <c r="BO226" s="1743">
        <f>IFERROR(VLOOKUP($A226,'2012'!$D$3:$O$172,4,FALSE),0)</f>
        <v>0</v>
      </c>
      <c r="BP226" s="1700">
        <f>IFERROR(VLOOKUP($A226,'2012'!$D$3:$O$172,5,FALSE),0)</f>
        <v>0</v>
      </c>
      <c r="BQ226" s="1691">
        <f>IFERROR(VLOOKUP($A226,'2012'!$D$3:$O$172,6,FALSE),0)</f>
        <v>0</v>
      </c>
      <c r="BR226" s="1691">
        <f>IFERROR(VLOOKUP($A226,'2012'!$D$3:$O$172,7,FALSE),0)</f>
        <v>0</v>
      </c>
      <c r="BS226" s="1691">
        <f>IFERROR(VLOOKUP($A226,'2012'!$D$3:$O$172,8,FALSE),0)</f>
        <v>0</v>
      </c>
      <c r="BT226" s="1740">
        <f>IFERROR(VLOOKUP($A226,'2012'!$D$3:$O$172,9,FALSE),0)</f>
        <v>0</v>
      </c>
      <c r="BX226" s="1700">
        <f>IFERROR(VLOOKUP($A226,'2011'!$D$4:$I$251,2,FALSE),0)</f>
        <v>0</v>
      </c>
      <c r="BY226" s="1691">
        <f>IFERROR(VLOOKUP($A226,'2011'!$D$4:$I$251,3,FALSE),0)</f>
        <v>0</v>
      </c>
      <c r="BZ226" s="1691">
        <f>IFERROR(VLOOKUP($A226,'2011'!$D$4:$I$251,4,FALSE),0)</f>
        <v>0</v>
      </c>
      <c r="CA226" s="1691">
        <f>IFERROR(VLOOKUP($A226,'2011'!$D$4:$I$251,5,FALSE),0)</f>
        <v>0</v>
      </c>
      <c r="CB226" s="1740">
        <f>IFERROR(VLOOKUP($A226,'2011'!$D$4:$I$251,6,FALSE),0)</f>
        <v>0</v>
      </c>
      <c r="CC226" s="1700">
        <f>IFERROR(VLOOKUP($A226,'2010'!$C$3:$H$234,2,FALSE),0)</f>
        <v>0</v>
      </c>
      <c r="CD226" s="1691">
        <f>IFERROR(VLOOKUP($A226,'2010'!$C$3:$H$234,3,FALSE),0)</f>
        <v>0</v>
      </c>
      <c r="CE226" s="1691">
        <f>IFERROR(VLOOKUP($A226,'2010'!$C$3:$H$234,4,FALSE),0)</f>
        <v>0</v>
      </c>
      <c r="CF226" s="1691">
        <f>IFERROR(VLOOKUP($A226,'2010'!$C$3:$H$234,5,FALSE),0)</f>
        <v>0</v>
      </c>
      <c r="CG226" s="1740">
        <f>IFERROR(VLOOKUP($A226,'2010'!$C$3:$H$234,6,FALSE),0)</f>
        <v>0</v>
      </c>
      <c r="CH226" s="1700">
        <f>IFERROR(VLOOKUP($A226,'2009'!$C$3:$H$242,2,FALSE),0)</f>
        <v>0</v>
      </c>
      <c r="CI226" s="1691">
        <f>IFERROR(VLOOKUP($A226,'2009'!$C$3:$H$242,3,FALSE),0)</f>
        <v>0</v>
      </c>
      <c r="CJ226" s="1691">
        <f>IFERROR(VLOOKUP($A226,'2009'!$C$3:$H$242,4,FALSE),0)</f>
        <v>0</v>
      </c>
      <c r="CK226" s="1691">
        <f>IFERROR(VLOOKUP($A226,'2009'!$C$3:$H$242,5,FALSE),0)</f>
        <v>0</v>
      </c>
      <c r="CL226" s="1740">
        <f>IFERROR(VLOOKUP($A226,'2009'!$C$3:$H$242,6,FALSE),0)</f>
        <v>0</v>
      </c>
      <c r="CM226" s="1700">
        <f>IFERROR(VLOOKUP($A226,'2008'!$C$3:$H$229,2,FALSE),0)</f>
        <v>0</v>
      </c>
      <c r="CN226" s="1691">
        <f>IFERROR(VLOOKUP($A226,'2008'!$C$3:$H$229,3,FALSE),0)</f>
        <v>0</v>
      </c>
      <c r="CO226" s="1691">
        <f>IFERROR(VLOOKUP($A226,'2008'!$C$3:$H$229,4,FALSE),0)</f>
        <v>0</v>
      </c>
      <c r="CP226" s="1691">
        <f>IFERROR(VLOOKUP($A226,'2008'!$C$3:$H$229,5,FALSE),0)</f>
        <v>0</v>
      </c>
      <c r="CQ226" s="1740">
        <f>IFERROR(VLOOKUP($A226,'2008'!$C$3:$H$229,6,FALSE),0)</f>
        <v>0</v>
      </c>
      <c r="CR226" s="1700">
        <f>IFERROR(VLOOKUP($A226,'2007'!$C$3:$M$238,7,FALSE),0)</f>
        <v>0</v>
      </c>
      <c r="CS226" s="1691">
        <f>IFERROR(VLOOKUP($A226,'2007'!$C$3:$M$238,8,FALSE),0)</f>
        <v>0</v>
      </c>
      <c r="CT226" s="1691">
        <f>IFERROR(VLOOKUP($A226,'2007'!$C$3:$M$238,9,FALSE),0)</f>
        <v>0</v>
      </c>
      <c r="CU226" s="1691">
        <f>IFERROR(VLOOKUP($A226,'2007'!$C$3:$M$238,10,FALSE),0)</f>
        <v>0</v>
      </c>
      <c r="CV226" s="1740">
        <f>IFERROR(VLOOKUP($A226,'2007'!$C$3:$M$238,11,FALSE),0)</f>
        <v>0</v>
      </c>
      <c r="CW226" s="1700">
        <f>IFERROR(VLOOKUP($A226,'2006'!$A$2:$F$200,2,FALSE),0)</f>
        <v>0</v>
      </c>
      <c r="CX226" s="1691">
        <f>IFERROR(VLOOKUP($A226,'2006'!$A$2:$F$200,4,FALSE),0)</f>
        <v>0</v>
      </c>
      <c r="CY226" s="1691">
        <f>IFERROR(VLOOKUP($A226,'2006'!$A$2:$F$200,5,FALSE),0)</f>
        <v>0</v>
      </c>
      <c r="CZ226" s="1740">
        <f>IFERROR(VLOOKUP($A226,'2006'!$A$2:$F$200,6,FALSE),0)</f>
        <v>0</v>
      </c>
      <c r="DA226" s="1700">
        <f>IFERROR(VLOOKUP($A226,'2005'!$C$3:$M$205,8,FALSE),0)</f>
        <v>0</v>
      </c>
      <c r="DB226" s="1691">
        <f>IFERROR(VLOOKUP($A226,'2005'!$C$3:$M$205,9,FALSE),0)</f>
        <v>0</v>
      </c>
      <c r="DC226" s="1691">
        <f>IFERROR(VLOOKUP($A226,'2005'!$C$3:$M$205,10,FALSE),0)</f>
        <v>0</v>
      </c>
      <c r="DD226" s="1740">
        <f>IFERROR(VLOOKUP($A226,'2005'!$C$3:$M$205,11,FALSE),0)</f>
        <v>0</v>
      </c>
      <c r="DE226" s="1700">
        <f>IFERROR(VLOOKUP($A226,'2004'!$C$3:$M$213,8,FALSE),0)</f>
        <v>0</v>
      </c>
      <c r="DF226" s="1691">
        <f>IFERROR(VLOOKUP($A226,'2004'!$C$3:$M$213,9,FALSE),0)</f>
        <v>0</v>
      </c>
      <c r="DG226" s="1691">
        <f>IFERROR(VLOOKUP($A226,'2004'!$C$3:$M$213,10,FALSE),0)</f>
        <v>0</v>
      </c>
      <c r="DH226" s="1740">
        <f>IFERROR(VLOOKUP($A226,'2004'!$C$3:$M$213,11,FALSE),0)</f>
        <v>0</v>
      </c>
      <c r="DI226" s="1700">
        <f>IFERROR(VLOOKUP($A226,'2003'!$C$3:$Q$214,12,FALSE),0)</f>
        <v>0</v>
      </c>
      <c r="DJ226" s="1691">
        <f>IFERROR(VLOOKUP($A226,'2003'!$C$3:$Q$214,13,FALSE),0)</f>
        <v>0</v>
      </c>
      <c r="DK226" s="1691">
        <f>IFERROR(VLOOKUP($A226,'2003'!$C$3:$Q$214,14,FALSE),0)</f>
        <v>0</v>
      </c>
      <c r="DL226" s="1740">
        <f>IFERROR(VLOOKUP($A226,'2003'!$C$3:$Q$214,15,FALSE),0)</f>
        <v>0</v>
      </c>
      <c r="DM226" s="1700">
        <f>IFERROR(VLOOKUP($A226,'2002'!$D$3:$R$214,12,FALSE),0)</f>
        <v>0</v>
      </c>
      <c r="DN226" s="1691">
        <f>IFERROR(VLOOKUP($A226,'2002'!$D$3:$R$214,13,FALSE),0)</f>
        <v>0</v>
      </c>
      <c r="DO226" s="1691">
        <f>IFERROR(VLOOKUP($A226,'2002'!$D$3:$R$214,14,FALSE),0)</f>
        <v>0</v>
      </c>
      <c r="DP226" s="1788">
        <f>IFERROR(VLOOKUP($A226,'2002'!$D$3:$R$214,15,FALSE),0)</f>
        <v>0</v>
      </c>
      <c r="DQ226" s="1700">
        <f>IFERROR(VLOOKUP($A226,'Pre 2002'!$C$3:$CK$382,84,FALSE),0)</f>
        <v>740</v>
      </c>
      <c r="DR226" s="1695">
        <f>IFERROR(VLOOKUP($A226,'Pre 2002'!$C$3:$CK$382,85,FALSE),0)</f>
        <v>388</v>
      </c>
      <c r="DS226" s="1695">
        <f>IFERROR(VLOOKUP($A226,'Pre 2002'!$C$3:$CK$382,86,FALSE),0)</f>
        <v>13</v>
      </c>
      <c r="DT226" s="1790">
        <f>IFERROR(VLOOKUP($A226,'Pre 2002'!$C$3:$CK$382,87,FALSE),0)</f>
        <v>0.5243243243243243</v>
      </c>
      <c r="DU226" s="1741">
        <f>IFERROR(VLOOKUP(A226,'Pre 2002'!$C$3:$CG$382,83,FALSE),0)</f>
        <v>12</v>
      </c>
      <c r="DY226" s="1731"/>
    </row>
    <row r="227" spans="1:129">
      <c r="A227" s="1782" t="s">
        <v>228</v>
      </c>
      <c r="B227" s="1562">
        <f t="shared" si="79"/>
        <v>1305</v>
      </c>
      <c r="C227" s="1562">
        <f t="shared" si="80"/>
        <v>662</v>
      </c>
      <c r="D227" s="1562">
        <f t="shared" si="81"/>
        <v>13</v>
      </c>
      <c r="E227" s="1563">
        <f t="shared" si="82"/>
        <v>0.50727969348659008</v>
      </c>
      <c r="F227" s="1786">
        <f t="shared" si="83"/>
        <v>26</v>
      </c>
      <c r="G227" s="1595">
        <v>1993</v>
      </c>
      <c r="H227" s="1567">
        <f t="shared" si="84"/>
        <v>22</v>
      </c>
      <c r="I227" s="1734">
        <f t="shared" si="85"/>
        <v>1222</v>
      </c>
      <c r="J227" s="1734">
        <f t="shared" si="86"/>
        <v>639</v>
      </c>
      <c r="K227" s="1734">
        <f t="shared" si="87"/>
        <v>13</v>
      </c>
      <c r="L227" s="1806">
        <f t="shared" si="88"/>
        <v>0.52291325695581015</v>
      </c>
      <c r="M227" s="1752">
        <v>93</v>
      </c>
      <c r="N227" s="1752">
        <v>4</v>
      </c>
      <c r="O227" s="1700">
        <f>IFERROR(VLOOKUP($A227,'2022'!$B$2:$K$174,3,FALSE),0)</f>
        <v>0</v>
      </c>
      <c r="P227" s="1858">
        <f>IFERROR(VLOOKUP($A227,'2022'!$B$2:$K$174,4,FALSE),0)</f>
        <v>0</v>
      </c>
      <c r="Q227" s="1858">
        <f>IFERROR(VLOOKUP($A227,'2022'!$B$2:$K$174,5,FALSE),0)</f>
        <v>0</v>
      </c>
      <c r="R227" s="1858">
        <f>IFERROR(VLOOKUP($A227,'2022'!$B$2:$K$174,8,FALSE),0)</f>
        <v>0</v>
      </c>
      <c r="S227" s="1740">
        <f>IFERROR(VLOOKUP($A227,'2022'!$B$2:$K$174,10,FALSE),0)</f>
        <v>0</v>
      </c>
      <c r="T227" s="1700">
        <f>IFERROR(VLOOKUP($A227,'2021'!$B$2:$K$174,3,FALSE),0)</f>
        <v>0</v>
      </c>
      <c r="U227" s="1843">
        <f>IFERROR(VLOOKUP($A227,'2021'!$B$2:$K$174,4,FALSE),0)</f>
        <v>0</v>
      </c>
      <c r="V227" s="1843">
        <f>IFERROR(VLOOKUP($A227,'2021'!$B$2:$K$174,5,FALSE),0)</f>
        <v>0</v>
      </c>
      <c r="W227" s="1843">
        <f>IFERROR(VLOOKUP($A227,'2021'!$B$2:$K$174,8,FALSE),0)</f>
        <v>0</v>
      </c>
      <c r="X227" s="1740">
        <f>IFERROR(VLOOKUP($A227,'2021'!$B$2:$K$174,10,FALSE),0)</f>
        <v>0</v>
      </c>
      <c r="Y227" s="1700">
        <f>IFERROR(VLOOKUP($A227,'2020'!$B$2:$K$170,3,FALSE),0)</f>
        <v>0</v>
      </c>
      <c r="Z227" s="1829">
        <f>IFERROR(VLOOKUP($A227,'2020'!$B$2:$K$170,4,FALSE),0)</f>
        <v>0</v>
      </c>
      <c r="AA227" s="1829">
        <f>IFERROR(VLOOKUP($A227,'2020'!$B$2:$K$170,5,FALSE),0)</f>
        <v>0</v>
      </c>
      <c r="AB227" s="1829">
        <f>IFERROR(VLOOKUP($A227,'2020'!$B$2:$K$170,8,FALSE),0)</f>
        <v>0</v>
      </c>
      <c r="AC227" s="1740">
        <f>IFERROR(VLOOKUP($A227,'2020'!$B$2:$K$170,10,FALSE),0)</f>
        <v>0</v>
      </c>
      <c r="AD227" s="1700">
        <f>IFERROR(VLOOKUP($A227,'2019'!$B$2:$K$170,3,FALSE),0)</f>
        <v>0</v>
      </c>
      <c r="AE227" s="1823">
        <f>IFERROR(VLOOKUP($A227,'2019'!$B$2:$K$170,4,FALSE),0)</f>
        <v>0</v>
      </c>
      <c r="AF227" s="1823">
        <f>IFERROR(VLOOKUP($A227,'2019'!$B$2:$K$170,5,FALSE),0)</f>
        <v>0</v>
      </c>
      <c r="AG227" s="1823">
        <f>IFERROR(VLOOKUP($A227,'2019'!$B$2:$K$170,8,FALSE),0)</f>
        <v>0</v>
      </c>
      <c r="AH227" s="1740">
        <f>IFERROR(VLOOKUP($A227,'2019'!$B$2:$K$170,10,FALSE),0)</f>
        <v>0</v>
      </c>
      <c r="AI227" s="1700">
        <f>IFERROR(VLOOKUP($A227,'2018'!$B$2:$K$170,3,FALSE),0)</f>
        <v>16</v>
      </c>
      <c r="AJ227" s="1821">
        <f>IFERROR(VLOOKUP($A227,'2018'!$B$2:$K$170,4,FALSE),0)</f>
        <v>3</v>
      </c>
      <c r="AK227" s="1821">
        <f>IFERROR(VLOOKUP($A227,'2018'!$B$2:$K$170,5,FALSE),0)</f>
        <v>4</v>
      </c>
      <c r="AL227" s="1821">
        <f>IFERROR(VLOOKUP($A227,'2018'!$B$2:$K$170,8,FALSE),0)</f>
        <v>0</v>
      </c>
      <c r="AM227" s="1740">
        <f>IFERROR(VLOOKUP($A227,'2018'!$B$2:$K$170,10,FALSE),0)</f>
        <v>0.25</v>
      </c>
      <c r="AN227" s="1700">
        <f>IFERROR(VLOOKUP($A227,'2017'!$B$2:$J$163,2,FALSE),0)</f>
        <v>20</v>
      </c>
      <c r="AO227" s="1815">
        <f>IFERROR(VLOOKUP($A227,'2017'!$B$2:$J$163,3,FALSE),0)</f>
        <v>2</v>
      </c>
      <c r="AP227" s="1815">
        <f>IFERROR(VLOOKUP($A227,'2017'!$B$2:$J$163,4,FALSE),0)</f>
        <v>5</v>
      </c>
      <c r="AQ227" s="1815">
        <f>IFERROR(VLOOKUP($A227,'2017'!$B$2:$J$163,7,FALSE),0)</f>
        <v>0</v>
      </c>
      <c r="AR227" s="1740">
        <f>IFERROR(VLOOKUP($A227,'2017'!$B$2:$J$163,9,FALSE),0)</f>
        <v>0.25</v>
      </c>
      <c r="AS227" s="1700">
        <f>IFERROR(VLOOKUP($A227,'2016'!$B$2:$K$165,3,FALSE),0)</f>
        <v>22</v>
      </c>
      <c r="AT227" s="1796">
        <f>IFERROR(VLOOKUP($A227,'2016'!$B$2:$K$165,4,FALSE),0)</f>
        <v>3</v>
      </c>
      <c r="AU227" s="1796">
        <f>IFERROR(VLOOKUP($A227,'2016'!$B$2:$K$165,5,FALSE),0)</f>
        <v>7</v>
      </c>
      <c r="AV227" s="1796">
        <f>IFERROR(VLOOKUP($A227,'2016'!$B$2:$K$165,8,FALSE),0)</f>
        <v>0</v>
      </c>
      <c r="AW227" s="1740">
        <f>IFERROR(VLOOKUP($A227,'2016'!$B$2:$K$165,10,FALSE),0)</f>
        <v>0.318</v>
      </c>
      <c r="AX227" s="1700">
        <f>IFERROR(VLOOKUP($A227,'2015'!$B$2:$K$165,3,FALSE),0)</f>
        <v>25</v>
      </c>
      <c r="AY227" s="1695">
        <f>IFERROR(VLOOKUP($A227,'2015'!$B$2:$K$165,4,FALSE),0)</f>
        <v>3</v>
      </c>
      <c r="AZ227" s="1695">
        <f>IFERROR(VLOOKUP($A227,'2015'!$B$2:$K$165,5,FALSE),0)</f>
        <v>7</v>
      </c>
      <c r="BA227" s="1695">
        <f>IFERROR(VLOOKUP($A227,'2015'!$B$2:$K$165,8,FALSE),0)</f>
        <v>0</v>
      </c>
      <c r="BB227" s="1740">
        <f>IFERROR(VLOOKUP($A227,'2015'!$B$2:$K$165,10,FALSE),0)</f>
        <v>0.28000000000000003</v>
      </c>
      <c r="BC227" s="1700">
        <f>IFERROR(VLOOKUP($A227,'2014'!$B$2:$K$157,3,FALSE),0)</f>
        <v>27</v>
      </c>
      <c r="BD227" s="1691">
        <f>IFERROR(VLOOKUP($A227,'2014'!$B$2:$K$157,4,FALSE),0)</f>
        <v>6</v>
      </c>
      <c r="BE227" s="1691">
        <f>IFERROR(VLOOKUP($A227,'2014'!$B$2:$K$157,5,FALSE),0)</f>
        <v>13</v>
      </c>
      <c r="BF227" s="1691">
        <f>IFERROR(VLOOKUP($A227,'2014'!$B$2:$K$157,8,FALSE),0)</f>
        <v>0</v>
      </c>
      <c r="BG227" s="1740">
        <f>IFERROR(VLOOKUP($A227,'2014'!$B$2:$K$157,10,FALSE),0)</f>
        <v>0.48148148148148145</v>
      </c>
      <c r="BH227" s="1700">
        <f>IFERROR(VLOOKUP($A227,'2013'!$D$4:$I$249,2,FALSE),0)</f>
        <v>36</v>
      </c>
      <c r="BI227" s="1691">
        <f>IFERROR(VLOOKUP($A227,'2013'!$D$4:$I$249,3,FALSE),0)</f>
        <v>4</v>
      </c>
      <c r="BJ227" s="1691">
        <f>IFERROR(VLOOKUP($A227,'2013'!$D$4:$I$249,4,FALSE),0)</f>
        <v>10</v>
      </c>
      <c r="BK227" s="1691">
        <f>IFERROR(VLOOKUP($A227,'2013'!$D$4:$I$249,5,FALSE),0)</f>
        <v>0</v>
      </c>
      <c r="BL227" s="1740">
        <f>IFERROR(VLOOKUP($A227,'2013'!$D$4:$I$249,6,FALSE),0)</f>
        <v>0.27777777777777779</v>
      </c>
      <c r="BM227" s="1737">
        <f>IFERROR(VLOOKUP($A227,'2012'!$D$3:$O$172,2,FALSE),0)</f>
        <v>1159</v>
      </c>
      <c r="BN227" s="1691">
        <f>IFERROR(VLOOKUP($A227,'2012'!$D$3:$O$172,3,FALSE),0)</f>
        <v>616</v>
      </c>
      <c r="BO227" s="1743">
        <f>IFERROR(VLOOKUP($A227,'2012'!$D$3:$O$172,4,FALSE),0)</f>
        <v>13</v>
      </c>
      <c r="BP227" s="1700">
        <f>IFERROR(VLOOKUP($A227,'2012'!$D$3:$O$172,5,FALSE),0)</f>
        <v>42</v>
      </c>
      <c r="BQ227" s="1691">
        <f>IFERROR(VLOOKUP($A227,'2012'!$D$3:$O$172,6,FALSE),0)</f>
        <v>7</v>
      </c>
      <c r="BR227" s="1691">
        <f>IFERROR(VLOOKUP($A227,'2012'!$D$3:$O$172,7,FALSE),0)</f>
        <v>18</v>
      </c>
      <c r="BS227" s="1691">
        <f>IFERROR(VLOOKUP($A227,'2012'!$D$3:$O$172,8,FALSE),0)</f>
        <v>0</v>
      </c>
      <c r="BT227" s="1740">
        <f>IFERROR(VLOOKUP($A227,'2012'!$D$3:$O$172,9,FALSE),0)</f>
        <v>0.42857142857142855</v>
      </c>
      <c r="BU227" s="1737">
        <f>IFERROR(VLOOKUP($A227,'2012'!$D$3:$O$172,10,FALSE),0)</f>
        <v>1117</v>
      </c>
      <c r="BV227" s="1691">
        <f>IFERROR(VLOOKUP($A227,'2012'!$D$3:$O$172,11,FALSE),0)</f>
        <v>598</v>
      </c>
      <c r="BW227" s="1743">
        <f>IFERROR(VLOOKUP($A227,'2012'!$D$3:$O$172,12,FALSE),0)</f>
        <v>13</v>
      </c>
      <c r="BX227" s="1700">
        <f>IFERROR(VLOOKUP($A227,'2011'!$D$4:$I$251,2,FALSE),0)</f>
        <v>43</v>
      </c>
      <c r="BY227" s="1691">
        <f>IFERROR(VLOOKUP($A227,'2011'!$D$4:$I$251,3,FALSE),0)</f>
        <v>17</v>
      </c>
      <c r="BZ227" s="1691">
        <f>IFERROR(VLOOKUP($A227,'2011'!$D$4:$I$251,4,FALSE),0)</f>
        <v>27</v>
      </c>
      <c r="CA227" s="1691">
        <f>IFERROR(VLOOKUP($A227,'2011'!$D$4:$I$251,5,FALSE),0)</f>
        <v>0</v>
      </c>
      <c r="CB227" s="1740">
        <f>IFERROR(VLOOKUP($A227,'2011'!$D$4:$I$251,6,FALSE),0)</f>
        <v>0.62790697674418605</v>
      </c>
      <c r="CC227" s="1700">
        <f>IFERROR(VLOOKUP($A227,'2010'!$C$3:$H$234,2,FALSE),0)</f>
        <v>45</v>
      </c>
      <c r="CD227" s="1691">
        <f>IFERROR(VLOOKUP($A227,'2010'!$C$3:$H$234,3,FALSE),0)</f>
        <v>9</v>
      </c>
      <c r="CE227" s="1691">
        <f>IFERROR(VLOOKUP($A227,'2010'!$C$3:$H$234,4,FALSE),0)</f>
        <v>26</v>
      </c>
      <c r="CF227" s="1691">
        <f>IFERROR(VLOOKUP($A227,'2010'!$C$3:$H$234,5,FALSE),0)</f>
        <v>0</v>
      </c>
      <c r="CG227" s="1740">
        <f>IFERROR(VLOOKUP($A227,'2010'!$C$3:$H$234,6,FALSE),0)</f>
        <v>0.57777777777777772</v>
      </c>
      <c r="CH227" s="1700">
        <f>IFERROR(VLOOKUP($A227,'2009'!$C$3:$H$242,2,FALSE),0)</f>
        <v>61</v>
      </c>
      <c r="CI227" s="1691">
        <f>IFERROR(VLOOKUP($A227,'2009'!$C$3:$H$242,3,FALSE),0)</f>
        <v>15</v>
      </c>
      <c r="CJ227" s="1691">
        <f>IFERROR(VLOOKUP($A227,'2009'!$C$3:$H$242,4,FALSE),0)</f>
        <v>34</v>
      </c>
      <c r="CK227" s="1691">
        <f>IFERROR(VLOOKUP($A227,'2009'!$C$3:$H$242,5,FALSE),0)</f>
        <v>0</v>
      </c>
      <c r="CL227" s="1740">
        <f>IFERROR(VLOOKUP($A227,'2009'!$C$3:$H$242,6,FALSE),0)</f>
        <v>0.55737704918032782</v>
      </c>
      <c r="CM227" s="1700">
        <f>IFERROR(VLOOKUP($A227,'2008'!$C$3:$H$229,2,FALSE),0)</f>
        <v>58</v>
      </c>
      <c r="CN227" s="1691">
        <f>IFERROR(VLOOKUP($A227,'2008'!$C$3:$H$229,3,FALSE),0)</f>
        <v>18</v>
      </c>
      <c r="CO227" s="1691">
        <f>IFERROR(VLOOKUP($A227,'2008'!$C$3:$H$229,4,FALSE),0)</f>
        <v>25</v>
      </c>
      <c r="CP227" s="1691">
        <f>IFERROR(VLOOKUP($A227,'2008'!$C$3:$H$229,5,FALSE),0)</f>
        <v>0</v>
      </c>
      <c r="CQ227" s="1740">
        <f>IFERROR(VLOOKUP($A227,'2008'!$C$3:$H$229,6,FALSE),0)</f>
        <v>0.43103448275862066</v>
      </c>
      <c r="CR227" s="1700">
        <f>IFERROR(VLOOKUP($A227,'2007'!$C$3:$M$238,7,FALSE),0)</f>
        <v>44</v>
      </c>
      <c r="CS227" s="1691">
        <f>IFERROR(VLOOKUP($A227,'2007'!$C$3:$M$238,8,FALSE),0)</f>
        <v>12</v>
      </c>
      <c r="CT227" s="1691">
        <f>IFERROR(VLOOKUP($A227,'2007'!$C$3:$M$238,9,FALSE),0)</f>
        <v>25</v>
      </c>
      <c r="CU227" s="1691">
        <f>IFERROR(VLOOKUP($A227,'2007'!$C$3:$M$238,10,FALSE),0)</f>
        <v>0</v>
      </c>
      <c r="CV227" s="1740">
        <f>IFERROR(VLOOKUP($A227,'2007'!$C$3:$M$238,11,FALSE),0)</f>
        <v>0.56818181818181823</v>
      </c>
      <c r="CW227" s="1700">
        <f>IFERROR(VLOOKUP($A227,'2006'!$A$2:$F$200,2,FALSE),0)</f>
        <v>52</v>
      </c>
      <c r="CX227" s="1691">
        <f>IFERROR(VLOOKUP($A227,'2006'!$A$2:$F$200,4,FALSE),0)</f>
        <v>29</v>
      </c>
      <c r="CY227" s="1691">
        <f>IFERROR(VLOOKUP($A227,'2006'!$A$2:$F$200,5,FALSE),0)</f>
        <v>0</v>
      </c>
      <c r="CZ227" s="1740">
        <f>IFERROR(VLOOKUP($A227,'2006'!$A$2:$F$200,6,FALSE),0)</f>
        <v>0.55769230769230771</v>
      </c>
      <c r="DA227" s="1700">
        <f>IFERROR(VLOOKUP($A227,'2005'!$C$3:$M$205,8,FALSE),0)</f>
        <v>79</v>
      </c>
      <c r="DB227" s="1691">
        <f>IFERROR(VLOOKUP($A227,'2005'!$C$3:$M$205,9,FALSE),0)</f>
        <v>48</v>
      </c>
      <c r="DC227" s="1691">
        <f>IFERROR(VLOOKUP($A227,'2005'!$C$3:$M$205,10,FALSE),0)</f>
        <v>0</v>
      </c>
      <c r="DD227" s="1740">
        <f>IFERROR(VLOOKUP($A227,'2005'!$C$3:$M$205,11,FALSE),0)</f>
        <v>0.60759493670886078</v>
      </c>
      <c r="DE227" s="1700">
        <f>IFERROR(VLOOKUP($A227,'2004'!$C$3:$M$213,8,FALSE),0)</f>
        <v>57</v>
      </c>
      <c r="DF227" s="1691">
        <f>IFERROR(VLOOKUP($A227,'2004'!$C$3:$M$213,9,FALSE),0)</f>
        <v>29</v>
      </c>
      <c r="DG227" s="1691">
        <f>IFERROR(VLOOKUP($A227,'2004'!$C$3:$M$213,10,FALSE),0)</f>
        <v>0</v>
      </c>
      <c r="DH227" s="1740">
        <f>IFERROR(VLOOKUP($A227,'2004'!$C$3:$M$213,11,FALSE),0)</f>
        <v>0.50877192982456143</v>
      </c>
      <c r="DI227" s="1700">
        <f>IFERROR(VLOOKUP($A227,'2003'!$C$3:$Q$214,12,FALSE),0)</f>
        <v>66</v>
      </c>
      <c r="DJ227" s="1691">
        <f>IFERROR(VLOOKUP($A227,'2003'!$C$3:$Q$214,13,FALSE),0)</f>
        <v>34</v>
      </c>
      <c r="DK227" s="1691">
        <f>IFERROR(VLOOKUP($A227,'2003'!$C$3:$Q$214,14,FALSE),0)</f>
        <v>0</v>
      </c>
      <c r="DL227" s="1740">
        <f>IFERROR(VLOOKUP($A227,'2003'!$C$3:$Q$214,15,FALSE),0)</f>
        <v>0.51515151515151514</v>
      </c>
      <c r="DM227" s="1700">
        <f>IFERROR(VLOOKUP($A227,'2002'!$D$3:$R$214,12,FALSE),0)</f>
        <v>53</v>
      </c>
      <c r="DN227" s="1691">
        <f>IFERROR(VLOOKUP($A227,'2002'!$D$3:$R$214,13,FALSE),0)</f>
        <v>25</v>
      </c>
      <c r="DO227" s="1691">
        <f>IFERROR(VLOOKUP($A227,'2002'!$D$3:$R$214,14,FALSE),0)</f>
        <v>0</v>
      </c>
      <c r="DP227" s="1788">
        <f>IFERROR(VLOOKUP($A227,'2002'!$D$3:$R$214,15,FALSE),0)</f>
        <v>0.47169811320754718</v>
      </c>
      <c r="DQ227" s="1700">
        <f>IFERROR(VLOOKUP($A227,'Pre 2002'!$C$3:$CK$382,84,FALSE),0)</f>
        <v>559</v>
      </c>
      <c r="DR227" s="1695">
        <f>IFERROR(VLOOKUP($A227,'Pre 2002'!$C$3:$CK$382,85,FALSE),0)</f>
        <v>296</v>
      </c>
      <c r="DS227" s="1695">
        <f>IFERROR(VLOOKUP($A227,'Pre 2002'!$C$3:$CK$382,86,FALSE),0)</f>
        <v>13</v>
      </c>
      <c r="DT227" s="1790">
        <f>IFERROR(VLOOKUP($A227,'Pre 2002'!$C$3:$CK$382,87,FALSE),0)</f>
        <v>0.52951699463327373</v>
      </c>
      <c r="DU227" s="1741">
        <f>IFERROR(VLOOKUP(A227,'Pre 2002'!$C$3:$CG$382,83,FALSE),0)</f>
        <v>9</v>
      </c>
      <c r="DY227" s="1731"/>
    </row>
    <row r="228" spans="1:129">
      <c r="A228" s="1778" t="s">
        <v>196</v>
      </c>
      <c r="B228" s="1562">
        <f t="shared" si="79"/>
        <v>836</v>
      </c>
      <c r="C228" s="1562">
        <f t="shared" si="80"/>
        <v>411</v>
      </c>
      <c r="D228" s="1562">
        <f t="shared" si="81"/>
        <v>13</v>
      </c>
      <c r="E228" s="1563">
        <f t="shared" si="82"/>
        <v>0.49162679425837319</v>
      </c>
      <c r="F228" s="1786">
        <f t="shared" si="83"/>
        <v>14</v>
      </c>
      <c r="G228" s="1595">
        <v>2009</v>
      </c>
      <c r="H228" s="1567">
        <f t="shared" si="84"/>
        <v>6</v>
      </c>
      <c r="I228" s="1734">
        <f t="shared" si="85"/>
        <v>321</v>
      </c>
      <c r="J228" s="1734">
        <f t="shared" si="86"/>
        <v>177</v>
      </c>
      <c r="K228" s="1734">
        <f t="shared" si="87"/>
        <v>4</v>
      </c>
      <c r="L228" s="1806">
        <f t="shared" si="88"/>
        <v>0.55140186915887845</v>
      </c>
      <c r="M228" s="1752">
        <v>9</v>
      </c>
      <c r="N228" s="1752">
        <v>0</v>
      </c>
      <c r="O228" s="1700">
        <f>IFERROR(VLOOKUP($A228,'2022'!$B$2:$K$174,3,FALSE),0)</f>
        <v>62</v>
      </c>
      <c r="P228" s="1858">
        <f>IFERROR(VLOOKUP($A228,'2022'!$B$2:$K$174,4,FALSE),0)</f>
        <v>9</v>
      </c>
      <c r="Q228" s="1858">
        <f>IFERROR(VLOOKUP($A228,'2022'!$B$2:$K$174,5,FALSE),0)</f>
        <v>23</v>
      </c>
      <c r="R228" s="1858">
        <f>IFERROR(VLOOKUP($A228,'2022'!$B$2:$K$174,8,FALSE),0)</f>
        <v>1</v>
      </c>
      <c r="S228" s="1740">
        <f>IFERROR(VLOOKUP($A228,'2022'!$B$2:$K$174,10,FALSE),0)</f>
        <v>0.371</v>
      </c>
      <c r="T228" s="1700">
        <f>IFERROR(VLOOKUP($A228,'2021'!$B$2:$K$174,3,FALSE),0)</f>
        <v>66</v>
      </c>
      <c r="U228" s="1843">
        <f>IFERROR(VLOOKUP($A228,'2021'!$B$2:$K$174,4,FALSE),0)</f>
        <v>20</v>
      </c>
      <c r="V228" s="1843">
        <f>IFERROR(VLOOKUP($A228,'2021'!$B$2:$K$174,5,FALSE),0)</f>
        <v>31</v>
      </c>
      <c r="W228" s="1843">
        <f>IFERROR(VLOOKUP($A228,'2021'!$B$2:$K$174,8,FALSE),0)</f>
        <v>4</v>
      </c>
      <c r="X228" s="1740">
        <f>IFERROR(VLOOKUP($A228,'2021'!$B$2:$K$174,10,FALSE),0)</f>
        <v>0.47</v>
      </c>
      <c r="Y228" s="1700">
        <f>IFERROR(VLOOKUP($A228,'2020'!$B$2:$K$170,3,FALSE),0)</f>
        <v>67</v>
      </c>
      <c r="Z228" s="1829">
        <f>IFERROR(VLOOKUP($A228,'2020'!$B$2:$K$170,4,FALSE),0)</f>
        <v>22</v>
      </c>
      <c r="AA228" s="1829">
        <f>IFERROR(VLOOKUP($A228,'2020'!$B$2:$K$170,5,FALSE),0)</f>
        <v>41</v>
      </c>
      <c r="AB228" s="1829">
        <f>IFERROR(VLOOKUP($A228,'2020'!$B$2:$K$170,8,FALSE),0)</f>
        <v>2</v>
      </c>
      <c r="AC228" s="1740">
        <f>IFERROR(VLOOKUP($A228,'2020'!$B$2:$K$170,10,FALSE),0)</f>
        <v>0.61199999999999999</v>
      </c>
      <c r="AD228" s="1700">
        <f>IFERROR(VLOOKUP($A228,'2019'!$B$2:$K$170,3,FALSE),0)</f>
        <v>67</v>
      </c>
      <c r="AE228" s="1823">
        <f>IFERROR(VLOOKUP($A228,'2019'!$B$2:$K$170,4,FALSE),0)</f>
        <v>21</v>
      </c>
      <c r="AF228" s="1823">
        <f>IFERROR(VLOOKUP($A228,'2019'!$B$2:$K$170,5,FALSE),0)</f>
        <v>37</v>
      </c>
      <c r="AG228" s="1823">
        <f>IFERROR(VLOOKUP($A228,'2019'!$B$2:$K$170,8,FALSE),0)</f>
        <v>1</v>
      </c>
      <c r="AH228" s="1740">
        <f>IFERROR(VLOOKUP($A228,'2019'!$B$2:$K$170,10,FALSE),0)</f>
        <v>0.55200000000000005</v>
      </c>
      <c r="AI228" s="1700">
        <f>IFERROR(VLOOKUP($A228,'2018'!$B$2:$K$170,3,FALSE),0)</f>
        <v>61</v>
      </c>
      <c r="AJ228" s="1821">
        <f>IFERROR(VLOOKUP($A228,'2018'!$B$2:$K$170,4,FALSE),0)</f>
        <v>18</v>
      </c>
      <c r="AK228" s="1821">
        <f>IFERROR(VLOOKUP($A228,'2018'!$B$2:$K$170,5,FALSE),0)</f>
        <v>22</v>
      </c>
      <c r="AL228" s="1821">
        <f>IFERROR(VLOOKUP($A228,'2018'!$B$2:$K$170,8,FALSE),0)</f>
        <v>0</v>
      </c>
      <c r="AM228" s="1740">
        <f>IFERROR(VLOOKUP($A228,'2018'!$B$2:$K$170,10,FALSE),0)</f>
        <v>0.36099999999999999</v>
      </c>
      <c r="AN228" s="1700">
        <f>IFERROR(VLOOKUP($A228,'2017'!$B$2:$J$163,2,FALSE),0)</f>
        <v>62</v>
      </c>
      <c r="AO228" s="1815">
        <f>IFERROR(VLOOKUP($A228,'2017'!$B$2:$J$163,3,FALSE),0)</f>
        <v>16</v>
      </c>
      <c r="AP228" s="1815">
        <f>IFERROR(VLOOKUP($A228,'2017'!$B$2:$J$163,4,FALSE),0)</f>
        <v>30</v>
      </c>
      <c r="AQ228" s="1815">
        <f>IFERROR(VLOOKUP($A228,'2017'!$B$2:$J$163,7,FALSE),0)</f>
        <v>0</v>
      </c>
      <c r="AR228" s="1740">
        <f>IFERROR(VLOOKUP($A228,'2017'!$B$2:$J$163,9,FALSE),0)</f>
        <v>0.4838709677419355</v>
      </c>
      <c r="AS228" s="1700">
        <f>IFERROR(VLOOKUP($A228,'2016'!$B$2:$K$165,3,FALSE),0)</f>
        <v>64</v>
      </c>
      <c r="AT228" s="1796">
        <f>IFERROR(VLOOKUP($A228,'2016'!$B$2:$K$165,4,FALSE),0)</f>
        <v>21</v>
      </c>
      <c r="AU228" s="1796">
        <f>IFERROR(VLOOKUP($A228,'2016'!$B$2:$K$165,5,FALSE),0)</f>
        <v>26</v>
      </c>
      <c r="AV228" s="1796">
        <f>IFERROR(VLOOKUP($A228,'2016'!$B$2:$K$165,8,FALSE),0)</f>
        <v>1</v>
      </c>
      <c r="AW228" s="1740">
        <f>IFERROR(VLOOKUP($A228,'2016'!$B$2:$K$165,10,FALSE),0)</f>
        <v>0.40600000000000003</v>
      </c>
      <c r="AX228" s="1700">
        <f>IFERROR(VLOOKUP($A228,'2015'!$B$2:$K$165,3,FALSE),0)</f>
        <v>66</v>
      </c>
      <c r="AY228" s="1695">
        <f>IFERROR(VLOOKUP($A228,'2015'!$B$2:$K$165,4,FALSE),0)</f>
        <v>12</v>
      </c>
      <c r="AZ228" s="1695">
        <f>IFERROR(VLOOKUP($A228,'2015'!$B$2:$K$165,5,FALSE),0)</f>
        <v>24</v>
      </c>
      <c r="BA228" s="1695">
        <f>IFERROR(VLOOKUP($A228,'2015'!$B$2:$K$165,8,FALSE),0)</f>
        <v>0</v>
      </c>
      <c r="BB228" s="1740">
        <f>IFERROR(VLOOKUP($A228,'2015'!$B$2:$K$165,10,FALSE),0)</f>
        <v>0.36363636363636365</v>
      </c>
      <c r="BC228" s="1700">
        <f>IFERROR(VLOOKUP($A228,'2014'!$B$2:$K$157,3,FALSE),0)</f>
        <v>69</v>
      </c>
      <c r="BD228" s="1691">
        <f>IFERROR(VLOOKUP($A228,'2014'!$B$2:$K$157,4,FALSE),0)</f>
        <v>25</v>
      </c>
      <c r="BE228" s="1691">
        <f>IFERROR(VLOOKUP($A228,'2014'!$B$2:$K$157,5,FALSE),0)</f>
        <v>38</v>
      </c>
      <c r="BF228" s="1691">
        <f>IFERROR(VLOOKUP($A228,'2014'!$B$2:$K$157,8,FALSE),0)</f>
        <v>0</v>
      </c>
      <c r="BG228" s="1740">
        <f>IFERROR(VLOOKUP($A228,'2014'!$B$2:$K$157,10,FALSE),0)</f>
        <v>0.55072463768115942</v>
      </c>
      <c r="BH228" s="1700">
        <f>IFERROR(VLOOKUP($A228,'2013'!$D$4:$I$249,2,FALSE),0)</f>
        <v>67</v>
      </c>
      <c r="BI228" s="1691">
        <f>IFERROR(VLOOKUP($A228,'2013'!$D$4:$I$249,3,FALSE),0)</f>
        <v>21</v>
      </c>
      <c r="BJ228" s="1691">
        <f>IFERROR(VLOOKUP($A228,'2013'!$D$4:$I$249,4,FALSE),0)</f>
        <v>31</v>
      </c>
      <c r="BK228" s="1691">
        <f>IFERROR(VLOOKUP($A228,'2013'!$D$4:$I$249,5,FALSE),0)</f>
        <v>1</v>
      </c>
      <c r="BL228" s="1740">
        <f>IFERROR(VLOOKUP($A228,'2013'!$D$4:$I$249,6,FALSE),0)</f>
        <v>0.46268656716417911</v>
      </c>
      <c r="BM228" s="1737">
        <f>IFERROR(VLOOKUP($A228,'2012'!$D$3:$O$172,2,FALSE),0)</f>
        <v>185</v>
      </c>
      <c r="BN228" s="1691">
        <f>IFERROR(VLOOKUP($A228,'2012'!$D$3:$O$172,3,FALSE),0)</f>
        <v>108</v>
      </c>
      <c r="BO228" s="1743">
        <f>IFERROR(VLOOKUP($A228,'2012'!$D$3:$O$172,4,FALSE),0)</f>
        <v>3</v>
      </c>
      <c r="BP228" s="1700">
        <f>IFERROR(VLOOKUP($A228,'2012'!$D$3:$O$172,5,FALSE),0)</f>
        <v>76</v>
      </c>
      <c r="BQ228" s="1691">
        <f>IFERROR(VLOOKUP($A228,'2012'!$D$3:$O$172,6,FALSE),0)</f>
        <v>34</v>
      </c>
      <c r="BR228" s="1691">
        <f>IFERROR(VLOOKUP($A228,'2012'!$D$3:$O$172,7,FALSE),0)</f>
        <v>40</v>
      </c>
      <c r="BS228" s="1691">
        <f>IFERROR(VLOOKUP($A228,'2012'!$D$3:$O$172,8,FALSE),0)</f>
        <v>2</v>
      </c>
      <c r="BT228" s="1740">
        <f>IFERROR(VLOOKUP($A228,'2012'!$D$3:$O$172,9,FALSE),0)</f>
        <v>0.52631578947368418</v>
      </c>
      <c r="BU228" s="1737">
        <f>IFERROR(VLOOKUP($A228,'2012'!$D$3:$O$172,10,FALSE),0)</f>
        <v>109</v>
      </c>
      <c r="BV228" s="1691">
        <f>IFERROR(VLOOKUP($A228,'2012'!$D$3:$O$172,11,FALSE),0)</f>
        <v>68</v>
      </c>
      <c r="BW228" s="1743">
        <f>IFERROR(VLOOKUP($A228,'2012'!$D$3:$O$172,12,FALSE),0)</f>
        <v>1</v>
      </c>
      <c r="BX228" s="1700">
        <f>IFERROR(VLOOKUP($A228,'2011'!$D$4:$I$251,2,FALSE),0)</f>
        <v>69</v>
      </c>
      <c r="BY228" s="1691">
        <f>IFERROR(VLOOKUP($A228,'2011'!$D$4:$I$251,3,FALSE),0)</f>
        <v>29</v>
      </c>
      <c r="BZ228" s="1691">
        <f>IFERROR(VLOOKUP($A228,'2011'!$D$4:$I$251,4,FALSE),0)</f>
        <v>45</v>
      </c>
      <c r="CA228" s="1691">
        <f>IFERROR(VLOOKUP($A228,'2011'!$D$4:$I$251,5,FALSE),0)</f>
        <v>0</v>
      </c>
      <c r="CB228" s="1740">
        <f>IFERROR(VLOOKUP($A228,'2011'!$D$4:$I$251,6,FALSE),0)</f>
        <v>0.65217391304347827</v>
      </c>
      <c r="CC228" s="1700">
        <f>IFERROR(VLOOKUP($A228,'2010'!$C$3:$H$234,2,FALSE),0)</f>
        <v>5</v>
      </c>
      <c r="CD228" s="1691">
        <f>IFERROR(VLOOKUP($A228,'2010'!$C$3:$H$234,3,FALSE),0)</f>
        <v>3</v>
      </c>
      <c r="CE228" s="1691">
        <f>IFERROR(VLOOKUP($A228,'2010'!$C$3:$H$234,4,FALSE),0)</f>
        <v>2</v>
      </c>
      <c r="CF228" s="1691">
        <f>IFERROR(VLOOKUP($A228,'2010'!$C$3:$H$234,5,FALSE),0)</f>
        <v>0</v>
      </c>
      <c r="CG228" s="1740">
        <f>IFERROR(VLOOKUP($A228,'2010'!$C$3:$H$234,6,FALSE),0)</f>
        <v>0.4</v>
      </c>
      <c r="CH228" s="1700">
        <f>IFERROR(VLOOKUP($A228,'2009'!$C$3:$H$242,2,FALSE),0)</f>
        <v>35</v>
      </c>
      <c r="CI228" s="1691">
        <f>IFERROR(VLOOKUP($A228,'2009'!$C$3:$H$242,3,FALSE),0)</f>
        <v>17</v>
      </c>
      <c r="CJ228" s="1691">
        <f>IFERROR(VLOOKUP($A228,'2009'!$C$3:$H$242,4,FALSE),0)</f>
        <v>21</v>
      </c>
      <c r="CK228" s="1691">
        <f>IFERROR(VLOOKUP($A228,'2009'!$C$3:$H$242,5,FALSE),0)</f>
        <v>1</v>
      </c>
      <c r="CL228" s="1740">
        <f>IFERROR(VLOOKUP($A228,'2009'!$C$3:$H$242,6,FALSE),0)</f>
        <v>0.6</v>
      </c>
      <c r="CM228" s="1700">
        <f>IFERROR(VLOOKUP($A228,'2008'!$C$3:$H$229,2,FALSE),0)</f>
        <v>0</v>
      </c>
      <c r="CN228" s="1691">
        <f>IFERROR(VLOOKUP($A228,'2008'!$C$3:$H$229,3,FALSE),0)</f>
        <v>0</v>
      </c>
      <c r="CO228" s="1691">
        <f>IFERROR(VLOOKUP($A228,'2008'!$C$3:$H$229,4,FALSE),0)</f>
        <v>0</v>
      </c>
      <c r="CP228" s="1691">
        <f>IFERROR(VLOOKUP($A228,'2008'!$C$3:$H$229,5,FALSE),0)</f>
        <v>0</v>
      </c>
      <c r="CQ228" s="1740">
        <f>IFERROR(VLOOKUP($A228,'2008'!$C$3:$H$229,6,FALSE),0)</f>
        <v>0</v>
      </c>
      <c r="CR228" s="1700">
        <f>IFERROR(VLOOKUP($A228,'2007'!$C$3:$M$238,7,FALSE),0)</f>
        <v>0</v>
      </c>
      <c r="CS228" s="1691">
        <f>IFERROR(VLOOKUP($A228,'2007'!$C$3:$M$238,8,FALSE),0)</f>
        <v>0</v>
      </c>
      <c r="CT228" s="1691">
        <f>IFERROR(VLOOKUP($A228,'2007'!$C$3:$M$238,9,FALSE),0)</f>
        <v>0</v>
      </c>
      <c r="CU228" s="1691">
        <f>IFERROR(VLOOKUP($A228,'2007'!$C$3:$M$238,10,FALSE),0)</f>
        <v>0</v>
      </c>
      <c r="CV228" s="1740">
        <f>IFERROR(VLOOKUP($A228,'2007'!$C$3:$M$238,11,FALSE),0)</f>
        <v>0</v>
      </c>
      <c r="CW228" s="1700">
        <f>IFERROR(VLOOKUP($A228,'2006'!$A$2:$F$200,2,FALSE),0)</f>
        <v>0</v>
      </c>
      <c r="CX228" s="1691">
        <f>IFERROR(VLOOKUP($A228,'2006'!$A$2:$F$200,4,FALSE),0)</f>
        <v>0</v>
      </c>
      <c r="CY228" s="1691">
        <f>IFERROR(VLOOKUP($A228,'2006'!$A$2:$F$200,5,FALSE),0)</f>
        <v>0</v>
      </c>
      <c r="CZ228" s="1740">
        <f>IFERROR(VLOOKUP($A228,'2006'!$A$2:$F$200,6,FALSE),0)</f>
        <v>0</v>
      </c>
      <c r="DA228" s="1700">
        <f>IFERROR(VLOOKUP($A228,'2005'!$C$3:$M$205,8,FALSE),0)</f>
        <v>0</v>
      </c>
      <c r="DB228" s="1691">
        <f>IFERROR(VLOOKUP($A228,'2005'!$C$3:$M$205,9,FALSE),0)</f>
        <v>0</v>
      </c>
      <c r="DC228" s="1691">
        <f>IFERROR(VLOOKUP($A228,'2005'!$C$3:$M$205,10,FALSE),0)</f>
        <v>0</v>
      </c>
      <c r="DD228" s="1740">
        <f>IFERROR(VLOOKUP($A228,'2005'!$C$3:$M$205,11,FALSE),0)</f>
        <v>0</v>
      </c>
      <c r="DE228" s="1700">
        <f>IFERROR(VLOOKUP($A228,'2004'!$C$3:$M$213,8,FALSE),0)</f>
        <v>0</v>
      </c>
      <c r="DF228" s="1691">
        <f>IFERROR(VLOOKUP($A228,'2004'!$C$3:$M$213,9,FALSE),0)</f>
        <v>0</v>
      </c>
      <c r="DG228" s="1691">
        <f>IFERROR(VLOOKUP($A228,'2004'!$C$3:$M$213,10,FALSE),0)</f>
        <v>0</v>
      </c>
      <c r="DH228" s="1740">
        <f>IFERROR(VLOOKUP($A228,'2004'!$C$3:$M$213,11,FALSE),0)</f>
        <v>0</v>
      </c>
      <c r="DI228" s="1700">
        <f>IFERROR(VLOOKUP($A228,'2003'!$C$3:$Q$214,12,FALSE),0)</f>
        <v>0</v>
      </c>
      <c r="DJ228" s="1691">
        <f>IFERROR(VLOOKUP($A228,'2003'!$C$3:$Q$214,13,FALSE),0)</f>
        <v>0</v>
      </c>
      <c r="DK228" s="1691">
        <f>IFERROR(VLOOKUP($A228,'2003'!$C$3:$Q$214,14,FALSE),0)</f>
        <v>0</v>
      </c>
      <c r="DL228" s="1740">
        <f>IFERROR(VLOOKUP($A228,'2003'!$C$3:$Q$214,15,FALSE),0)</f>
        <v>0</v>
      </c>
      <c r="DM228" s="1700">
        <f>IFERROR(VLOOKUP($A228,'2002'!$D$3:$R$214,12,FALSE),0)</f>
        <v>0</v>
      </c>
      <c r="DN228" s="1691">
        <f>IFERROR(VLOOKUP($A228,'2002'!$D$3:$R$214,13,FALSE),0)</f>
        <v>0</v>
      </c>
      <c r="DO228" s="1691">
        <f>IFERROR(VLOOKUP($A228,'2002'!$D$3:$R$214,14,FALSE),0)</f>
        <v>0</v>
      </c>
      <c r="DP228" s="1788">
        <f>IFERROR(VLOOKUP($A228,'2002'!$D$3:$R$214,15,FALSE),0)</f>
        <v>0</v>
      </c>
      <c r="DQ228" s="1700">
        <f>IFERROR(VLOOKUP($A228,'Pre 2002'!$C$3:$CK$382,84,FALSE),0)</f>
        <v>0</v>
      </c>
      <c r="DR228" s="1695">
        <f>IFERROR(VLOOKUP($A228,'Pre 2002'!$C$3:$CK$382,85,FALSE),0)</f>
        <v>0</v>
      </c>
      <c r="DS228" s="1695">
        <f>IFERROR(VLOOKUP($A228,'Pre 2002'!$C$3:$CK$382,86,FALSE),0)</f>
        <v>0</v>
      </c>
      <c r="DT228" s="1790">
        <f>IFERROR(VLOOKUP($A228,'Pre 2002'!$C$3:$CK$382,87,FALSE),0)</f>
        <v>0</v>
      </c>
      <c r="DU228" s="1741">
        <f>IFERROR(VLOOKUP(A228,'Pre 2002'!$C$3:$CG$382,83,FALSE),0)</f>
        <v>0</v>
      </c>
      <c r="DY228" s="1731"/>
    </row>
    <row r="229" spans="1:129">
      <c r="A229" s="1778" t="s">
        <v>167</v>
      </c>
      <c r="B229" s="1562">
        <f t="shared" si="79"/>
        <v>1038</v>
      </c>
      <c r="C229" s="1562">
        <f t="shared" si="80"/>
        <v>498</v>
      </c>
      <c r="D229" s="1562">
        <f t="shared" si="81"/>
        <v>13</v>
      </c>
      <c r="E229" s="1563">
        <f t="shared" si="82"/>
        <v>0.47976878612716761</v>
      </c>
      <c r="F229" s="1786">
        <f t="shared" si="83"/>
        <v>20</v>
      </c>
      <c r="G229" s="1595">
        <v>2003</v>
      </c>
      <c r="H229" s="1567">
        <f t="shared" si="84"/>
        <v>12</v>
      </c>
      <c r="I229" s="1734">
        <f t="shared" si="85"/>
        <v>562</v>
      </c>
      <c r="J229" s="1734">
        <f t="shared" si="86"/>
        <v>258</v>
      </c>
      <c r="K229" s="1734">
        <f t="shared" si="87"/>
        <v>9</v>
      </c>
      <c r="L229" s="1806">
        <f t="shared" si="88"/>
        <v>0.45907473309608543</v>
      </c>
      <c r="M229" s="1812" t="s">
        <v>14</v>
      </c>
      <c r="N229" s="1812">
        <v>1</v>
      </c>
      <c r="O229" s="1700">
        <f>IFERROR(VLOOKUP($A229,'2022'!$B$2:$K$174,3,FALSE),0)</f>
        <v>68</v>
      </c>
      <c r="P229" s="1858">
        <f>IFERROR(VLOOKUP($A229,'2022'!$B$2:$K$174,4,FALSE),0)</f>
        <v>19</v>
      </c>
      <c r="Q229" s="1858">
        <f>IFERROR(VLOOKUP($A229,'2022'!$B$2:$K$174,5,FALSE),0)</f>
        <v>38</v>
      </c>
      <c r="R229" s="1858">
        <f>IFERROR(VLOOKUP($A229,'2022'!$B$2:$K$174,8,FALSE),0)</f>
        <v>1</v>
      </c>
      <c r="S229" s="1740">
        <f>IFERROR(VLOOKUP($A229,'2022'!$B$2:$K$174,10,FALSE),0)</f>
        <v>0.55900000000000005</v>
      </c>
      <c r="T229" s="1700">
        <f>IFERROR(VLOOKUP($A229,'2021'!$B$2:$K$174,3,FALSE),0)</f>
        <v>68</v>
      </c>
      <c r="U229" s="1843">
        <f>IFERROR(VLOOKUP($A229,'2021'!$B$2:$K$174,4,FALSE),0)</f>
        <v>21</v>
      </c>
      <c r="V229" s="1843">
        <f>IFERROR(VLOOKUP($A229,'2021'!$B$2:$K$174,5,FALSE),0)</f>
        <v>37</v>
      </c>
      <c r="W229" s="1843">
        <f>IFERROR(VLOOKUP($A229,'2021'!$B$2:$K$174,8,FALSE),0)</f>
        <v>0</v>
      </c>
      <c r="X229" s="1740">
        <f>IFERROR(VLOOKUP($A229,'2021'!$B$2:$K$174,10,FALSE),0)</f>
        <v>0.54400000000000004</v>
      </c>
      <c r="Y229" s="1700">
        <f>IFERROR(VLOOKUP($A229,'2020'!$B$2:$K$170,3,FALSE),0)</f>
        <v>60</v>
      </c>
      <c r="Z229" s="1829">
        <f>IFERROR(VLOOKUP($A229,'2020'!$B$2:$K$170,4,FALSE),0)</f>
        <v>18</v>
      </c>
      <c r="AA229" s="1829">
        <f>IFERROR(VLOOKUP($A229,'2020'!$B$2:$K$170,5,FALSE),0)</f>
        <v>25</v>
      </c>
      <c r="AB229" s="1829">
        <f>IFERROR(VLOOKUP($A229,'2020'!$B$2:$K$170,8,FALSE),0)</f>
        <v>0</v>
      </c>
      <c r="AC229" s="1740">
        <f>IFERROR(VLOOKUP($A229,'2020'!$B$2:$K$170,10,FALSE),0)</f>
        <v>0.41699999999999998</v>
      </c>
      <c r="AD229" s="1700">
        <f>IFERROR(VLOOKUP($A229,'2019'!$B$2:$K$170,3,FALSE),0)</f>
        <v>61</v>
      </c>
      <c r="AE229" s="1823">
        <f>IFERROR(VLOOKUP($A229,'2019'!$B$2:$K$170,4,FALSE),0)</f>
        <v>19</v>
      </c>
      <c r="AF229" s="1823">
        <f>IFERROR(VLOOKUP($A229,'2019'!$B$2:$K$170,5,FALSE),0)</f>
        <v>35</v>
      </c>
      <c r="AG229" s="1823">
        <f>IFERROR(VLOOKUP($A229,'2019'!$B$2:$K$170,8,FALSE),0)</f>
        <v>0</v>
      </c>
      <c r="AH229" s="1740">
        <f>IFERROR(VLOOKUP($A229,'2019'!$B$2:$K$170,10,FALSE),0)</f>
        <v>0.57399999999999995</v>
      </c>
      <c r="AI229" s="1700">
        <f>IFERROR(VLOOKUP($A229,'2018'!$B$2:$K$170,3,FALSE),0)</f>
        <v>62</v>
      </c>
      <c r="AJ229" s="1821">
        <f>IFERROR(VLOOKUP($A229,'2018'!$B$2:$K$170,4,FALSE),0)</f>
        <v>19</v>
      </c>
      <c r="AK229" s="1821">
        <f>IFERROR(VLOOKUP($A229,'2018'!$B$2:$K$170,5,FALSE),0)</f>
        <v>28</v>
      </c>
      <c r="AL229" s="1821">
        <f>IFERROR(VLOOKUP($A229,'2018'!$B$2:$K$170,8,FALSE),0)</f>
        <v>1</v>
      </c>
      <c r="AM229" s="1740">
        <f>IFERROR(VLOOKUP($A229,'2018'!$B$2:$K$170,10,FALSE),0)</f>
        <v>0.45200000000000001</v>
      </c>
      <c r="AN229" s="1700">
        <f>IFERROR(VLOOKUP($A229,'2017'!$B$2:$J$163,2,FALSE),0)</f>
        <v>57</v>
      </c>
      <c r="AO229" s="1815">
        <f>IFERROR(VLOOKUP($A229,'2017'!$B$2:$J$163,3,FALSE),0)</f>
        <v>24</v>
      </c>
      <c r="AP229" s="1815">
        <f>IFERROR(VLOOKUP($A229,'2017'!$B$2:$J$163,4,FALSE),0)</f>
        <v>34</v>
      </c>
      <c r="AQ229" s="1815">
        <f>IFERROR(VLOOKUP($A229,'2017'!$B$2:$J$163,7,FALSE),0)</f>
        <v>0</v>
      </c>
      <c r="AR229" s="1740">
        <f>IFERROR(VLOOKUP($A229,'2017'!$B$2:$J$163,9,FALSE),0)</f>
        <v>0.59649122807017541</v>
      </c>
      <c r="AS229" s="1700">
        <f>IFERROR(VLOOKUP($A229,'2016'!$B$2:$K$165,3,FALSE),0)</f>
        <v>49</v>
      </c>
      <c r="AT229" s="1796">
        <f>IFERROR(VLOOKUP($A229,'2016'!$B$2:$K$165,4,FALSE),0)</f>
        <v>22</v>
      </c>
      <c r="AU229" s="1796">
        <f>IFERROR(VLOOKUP($A229,'2016'!$B$2:$K$165,5,FALSE),0)</f>
        <v>25</v>
      </c>
      <c r="AV229" s="1796">
        <f>IFERROR(VLOOKUP($A229,'2016'!$B$2:$K$165,8,FALSE),0)</f>
        <v>1</v>
      </c>
      <c r="AW229" s="1740">
        <f>IFERROR(VLOOKUP($A229,'2016'!$B$2:$K$165,10,FALSE),0)</f>
        <v>0.51</v>
      </c>
      <c r="AX229" s="1700">
        <f>IFERROR(VLOOKUP($A229,'2015'!$B$2:$K$165,3,FALSE),0)</f>
        <v>51</v>
      </c>
      <c r="AY229" s="1695">
        <f>IFERROR(VLOOKUP($A229,'2015'!$B$2:$K$165,4,FALSE),0)</f>
        <v>17</v>
      </c>
      <c r="AZ229" s="1695">
        <f>IFERROR(VLOOKUP($A229,'2015'!$B$2:$K$165,5,FALSE),0)</f>
        <v>18</v>
      </c>
      <c r="BA229" s="1695">
        <f>IFERROR(VLOOKUP($A229,'2015'!$B$2:$K$165,8,FALSE),0)</f>
        <v>1</v>
      </c>
      <c r="BB229" s="1740">
        <f>IFERROR(VLOOKUP($A229,'2015'!$B$2:$K$165,10,FALSE),0)</f>
        <v>0.35294117647058826</v>
      </c>
      <c r="BC229" s="1700">
        <f>IFERROR(VLOOKUP($A229,'2014'!$B$2:$K$157,3,FALSE),0)</f>
        <v>51</v>
      </c>
      <c r="BD229" s="1691">
        <f>IFERROR(VLOOKUP($A229,'2014'!$B$2:$K$157,4,FALSE),0)</f>
        <v>22</v>
      </c>
      <c r="BE229" s="1691">
        <f>IFERROR(VLOOKUP($A229,'2014'!$B$2:$K$157,5,FALSE),0)</f>
        <v>28</v>
      </c>
      <c r="BF229" s="1691">
        <f>IFERROR(VLOOKUP($A229,'2014'!$B$2:$K$157,8,FALSE),0)</f>
        <v>1</v>
      </c>
      <c r="BG229" s="1740">
        <f>IFERROR(VLOOKUP($A229,'2014'!$B$2:$K$157,10,FALSE),0)</f>
        <v>0.5490196078431373</v>
      </c>
      <c r="BH229" s="1700">
        <f>IFERROR(VLOOKUP($A229,'2013'!$D$4:$I$249,2,FALSE),0)</f>
        <v>19</v>
      </c>
      <c r="BI229" s="1691">
        <f>IFERROR(VLOOKUP($A229,'2013'!$D$4:$I$249,3,FALSE),0)</f>
        <v>6</v>
      </c>
      <c r="BJ229" s="1691">
        <f>IFERROR(VLOOKUP($A229,'2013'!$D$4:$I$249,4,FALSE),0)</f>
        <v>8</v>
      </c>
      <c r="BK229" s="1691">
        <f>IFERROR(VLOOKUP($A229,'2013'!$D$4:$I$249,5,FALSE),0)</f>
        <v>0</v>
      </c>
      <c r="BL229" s="1740">
        <f>IFERROR(VLOOKUP($A229,'2013'!$D$4:$I$249,6,FALSE),0)</f>
        <v>0.42105263157894735</v>
      </c>
      <c r="BM229" s="1737">
        <f>IFERROR(VLOOKUP($A229,'2012'!$D$3:$O$172,2,FALSE),0)</f>
        <v>492</v>
      </c>
      <c r="BN229" s="1691">
        <f>IFERROR(VLOOKUP($A229,'2012'!$D$3:$O$172,3,FALSE),0)</f>
        <v>222</v>
      </c>
      <c r="BO229" s="1743">
        <f>IFERROR(VLOOKUP($A229,'2012'!$D$3:$O$172,4,FALSE),0)</f>
        <v>8</v>
      </c>
      <c r="BP229" s="1700">
        <f>IFERROR(VLOOKUP($A229,'2012'!$D$3:$O$172,5,FALSE),0)</f>
        <v>48</v>
      </c>
      <c r="BQ229" s="1691">
        <f>IFERROR(VLOOKUP($A229,'2012'!$D$3:$O$172,6,FALSE),0)</f>
        <v>18</v>
      </c>
      <c r="BR229" s="1691">
        <f>IFERROR(VLOOKUP($A229,'2012'!$D$3:$O$172,7,FALSE),0)</f>
        <v>26</v>
      </c>
      <c r="BS229" s="1691">
        <f>IFERROR(VLOOKUP($A229,'2012'!$D$3:$O$172,8,FALSE),0)</f>
        <v>3</v>
      </c>
      <c r="BT229" s="1740">
        <f>IFERROR(VLOOKUP($A229,'2012'!$D$3:$O$172,9,FALSE),0)</f>
        <v>0.54166666666666663</v>
      </c>
      <c r="BU229" s="1737">
        <f>IFERROR(VLOOKUP($A229,'2012'!$D$3:$O$172,10,FALSE),0)</f>
        <v>444</v>
      </c>
      <c r="BV229" s="1691">
        <f>IFERROR(VLOOKUP($A229,'2012'!$D$3:$O$172,11,FALSE),0)</f>
        <v>196</v>
      </c>
      <c r="BW229" s="1743">
        <f>IFERROR(VLOOKUP($A229,'2012'!$D$3:$O$172,12,FALSE),0)</f>
        <v>5</v>
      </c>
      <c r="BX229" s="1700">
        <f>IFERROR(VLOOKUP($A229,'2011'!$D$4:$I$251,2,FALSE),0)</f>
        <v>45</v>
      </c>
      <c r="BY229" s="1691">
        <f>IFERROR(VLOOKUP($A229,'2011'!$D$4:$I$251,3,FALSE),0)</f>
        <v>16</v>
      </c>
      <c r="BZ229" s="1691">
        <f>IFERROR(VLOOKUP($A229,'2011'!$D$4:$I$251,4,FALSE),0)</f>
        <v>14</v>
      </c>
      <c r="CA229" s="1691">
        <f>IFERROR(VLOOKUP($A229,'2011'!$D$4:$I$251,5,FALSE),0)</f>
        <v>2</v>
      </c>
      <c r="CB229" s="1740">
        <f>IFERROR(VLOOKUP($A229,'2011'!$D$4:$I$251,6,FALSE),0)</f>
        <v>0.31111111111111112</v>
      </c>
      <c r="CC229" s="1700">
        <f>IFERROR(VLOOKUP($A229,'2010'!$C$3:$H$234,2,FALSE),0)</f>
        <v>54</v>
      </c>
      <c r="CD229" s="1691">
        <f>IFERROR(VLOOKUP($A229,'2010'!$C$3:$H$234,3,FALSE),0)</f>
        <v>27</v>
      </c>
      <c r="CE229" s="1691">
        <f>IFERROR(VLOOKUP($A229,'2010'!$C$3:$H$234,4,FALSE),0)</f>
        <v>39</v>
      </c>
      <c r="CF229" s="1691">
        <f>IFERROR(VLOOKUP($A229,'2010'!$C$3:$H$234,5,FALSE),0)</f>
        <v>2</v>
      </c>
      <c r="CG229" s="1740">
        <f>IFERROR(VLOOKUP($A229,'2010'!$C$3:$H$234,6,FALSE),0)</f>
        <v>0.72222222222222221</v>
      </c>
      <c r="CH229" s="1700">
        <f>IFERROR(VLOOKUP($A229,'2009'!$C$3:$H$242,2,FALSE),0)</f>
        <v>58</v>
      </c>
      <c r="CI229" s="1691">
        <f>IFERROR(VLOOKUP($A229,'2009'!$C$3:$H$242,3,FALSE),0)</f>
        <v>17</v>
      </c>
      <c r="CJ229" s="1691">
        <f>IFERROR(VLOOKUP($A229,'2009'!$C$3:$H$242,4,FALSE),0)</f>
        <v>33</v>
      </c>
      <c r="CK229" s="1691">
        <f>IFERROR(VLOOKUP($A229,'2009'!$C$3:$H$242,5,FALSE),0)</f>
        <v>1</v>
      </c>
      <c r="CL229" s="1740">
        <f>IFERROR(VLOOKUP($A229,'2009'!$C$3:$H$242,6,FALSE),0)</f>
        <v>0.56896551724137934</v>
      </c>
      <c r="CM229" s="1700">
        <f>IFERROR(VLOOKUP($A229,'2008'!$C$3:$H$229,2,FALSE),0)</f>
        <v>32</v>
      </c>
      <c r="CN229" s="1691">
        <f>IFERROR(VLOOKUP($A229,'2008'!$C$3:$H$229,3,FALSE),0)</f>
        <v>13</v>
      </c>
      <c r="CO229" s="1691">
        <f>IFERROR(VLOOKUP($A229,'2008'!$C$3:$H$229,4,FALSE),0)</f>
        <v>19</v>
      </c>
      <c r="CP229" s="1691">
        <f>IFERROR(VLOOKUP($A229,'2008'!$C$3:$H$229,5,FALSE),0)</f>
        <v>0</v>
      </c>
      <c r="CQ229" s="1740">
        <f>IFERROR(VLOOKUP($A229,'2008'!$C$3:$H$229,6,FALSE),0)</f>
        <v>0.59375</v>
      </c>
      <c r="CR229" s="1700">
        <f>IFERROR(VLOOKUP($A229,'2007'!$C$3:$M$238,7,FALSE),0)</f>
        <v>29</v>
      </c>
      <c r="CS229" s="1691">
        <f>IFERROR(VLOOKUP($A229,'2007'!$C$3:$M$238,8,FALSE),0)</f>
        <v>3</v>
      </c>
      <c r="CT229" s="1691">
        <f>IFERROR(VLOOKUP($A229,'2007'!$C$3:$M$238,9,FALSE),0)</f>
        <v>11</v>
      </c>
      <c r="CU229" s="1691">
        <f>IFERROR(VLOOKUP($A229,'2007'!$C$3:$M$238,10,FALSE),0)</f>
        <v>0</v>
      </c>
      <c r="CV229" s="1740">
        <f>IFERROR(VLOOKUP($A229,'2007'!$C$3:$M$238,11,FALSE),0)</f>
        <v>0.37931034482758619</v>
      </c>
      <c r="CW229" s="1700">
        <f>IFERROR(VLOOKUP($A229,'2006'!$A$2:$F$200,2,FALSE),0)</f>
        <v>68</v>
      </c>
      <c r="CX229" s="1691">
        <f>IFERROR(VLOOKUP($A229,'2006'!$A$2:$F$200,4,FALSE),0)</f>
        <v>22</v>
      </c>
      <c r="CY229" s="1691">
        <f>IFERROR(VLOOKUP($A229,'2006'!$A$2:$F$200,5,FALSE),0)</f>
        <v>0</v>
      </c>
      <c r="CZ229" s="1740">
        <f>IFERROR(VLOOKUP($A229,'2006'!$A$2:$F$200,6,FALSE),0)</f>
        <v>0.3235294117647059</v>
      </c>
      <c r="DA229" s="1700">
        <f>IFERROR(VLOOKUP($A229,'2005'!$C$3:$M$205,8,FALSE),0)</f>
        <v>66</v>
      </c>
      <c r="DB229" s="1691">
        <f>IFERROR(VLOOKUP($A229,'2005'!$C$3:$M$205,9,FALSE),0)</f>
        <v>27</v>
      </c>
      <c r="DC229" s="1691">
        <f>IFERROR(VLOOKUP($A229,'2005'!$C$3:$M$205,10,FALSE),0)</f>
        <v>0</v>
      </c>
      <c r="DD229" s="1740">
        <f>IFERROR(VLOOKUP($A229,'2005'!$C$3:$M$205,11,FALSE),0)</f>
        <v>0.40909090909090912</v>
      </c>
      <c r="DE229" s="1700">
        <f>IFERROR(VLOOKUP($A229,'2004'!$C$3:$M$213,8,FALSE),0)</f>
        <v>48</v>
      </c>
      <c r="DF229" s="1691">
        <f>IFERROR(VLOOKUP($A229,'2004'!$C$3:$M$213,9,FALSE),0)</f>
        <v>12</v>
      </c>
      <c r="DG229" s="1691">
        <f>IFERROR(VLOOKUP($A229,'2004'!$C$3:$M$213,10,FALSE),0)</f>
        <v>0</v>
      </c>
      <c r="DH229" s="1740">
        <f>IFERROR(VLOOKUP($A229,'2004'!$C$3:$M$213,11,FALSE),0)</f>
        <v>0.25</v>
      </c>
      <c r="DI229" s="1700">
        <f>IFERROR(VLOOKUP($A229,'2003'!$C$3:$Q$214,12,FALSE),0)</f>
        <v>44</v>
      </c>
      <c r="DJ229" s="1691">
        <f>IFERROR(VLOOKUP($A229,'2003'!$C$3:$Q$214,13,FALSE),0)</f>
        <v>19</v>
      </c>
      <c r="DK229" s="1691">
        <f>IFERROR(VLOOKUP($A229,'2003'!$C$3:$Q$214,14,FALSE),0)</f>
        <v>0</v>
      </c>
      <c r="DL229" s="1740">
        <f>IFERROR(VLOOKUP($A229,'2003'!$C$3:$Q$214,15,FALSE),0)</f>
        <v>0.43181818181818182</v>
      </c>
      <c r="DM229" s="1700">
        <f>IFERROR(VLOOKUP($A229,'2002'!$D$3:$R$214,12,FALSE),0)</f>
        <v>0</v>
      </c>
      <c r="DN229" s="1691">
        <f>IFERROR(VLOOKUP($A229,'2002'!$D$3:$R$214,13,FALSE),0)</f>
        <v>0</v>
      </c>
      <c r="DO229" s="1691">
        <f>IFERROR(VLOOKUP($A229,'2002'!$D$3:$R$214,14,FALSE),0)</f>
        <v>0</v>
      </c>
      <c r="DP229" s="1788">
        <f>IFERROR(VLOOKUP($A229,'2002'!$D$3:$R$214,15,FALSE),0)</f>
        <v>0</v>
      </c>
      <c r="DQ229" s="1700">
        <f>IFERROR(VLOOKUP($A229,'Pre 2002'!$C$3:$CK$382,84,FALSE),0)</f>
        <v>0</v>
      </c>
      <c r="DR229" s="1695">
        <f>IFERROR(VLOOKUP($A229,'Pre 2002'!$C$3:$CK$382,85,FALSE),0)</f>
        <v>0</v>
      </c>
      <c r="DS229" s="1695">
        <f>IFERROR(VLOOKUP($A229,'Pre 2002'!$C$3:$CK$382,86,FALSE),0)</f>
        <v>0</v>
      </c>
      <c r="DT229" s="1790">
        <f>IFERROR(VLOOKUP($A229,'Pre 2002'!$C$3:$CK$382,87,FALSE),0)</f>
        <v>0</v>
      </c>
      <c r="DU229" s="1741">
        <f>IFERROR(VLOOKUP(A229,'Pre 2002'!$C$3:$CG$382,83,FALSE),0)</f>
        <v>0</v>
      </c>
      <c r="DY229" s="1731"/>
    </row>
    <row r="230" spans="1:129">
      <c r="A230" s="1779" t="s">
        <v>2381</v>
      </c>
      <c r="B230" s="1562">
        <f t="shared" si="79"/>
        <v>72</v>
      </c>
      <c r="C230" s="1562">
        <f t="shared" si="80"/>
        <v>42</v>
      </c>
      <c r="D230" s="1562">
        <f t="shared" si="81"/>
        <v>12</v>
      </c>
      <c r="E230" s="1563">
        <f t="shared" si="82"/>
        <v>0.58333333333333337</v>
      </c>
      <c r="F230" s="1786">
        <f t="shared" si="83"/>
        <v>1</v>
      </c>
      <c r="G230" s="1595">
        <v>2022</v>
      </c>
      <c r="H230" s="1817"/>
      <c r="I230" s="1734"/>
      <c r="J230" s="1734"/>
      <c r="K230" s="1734"/>
      <c r="L230" s="1734"/>
      <c r="O230" s="1700">
        <f>IFERROR(VLOOKUP($A230,'2022'!$B$2:$K$174,3,FALSE),0)</f>
        <v>72</v>
      </c>
      <c r="P230" s="1858">
        <f>IFERROR(VLOOKUP($A230,'2022'!$B$2:$K$174,4,FALSE),0)</f>
        <v>37</v>
      </c>
      <c r="Q230" s="1858">
        <f>IFERROR(VLOOKUP($A230,'2022'!$B$2:$K$174,5,FALSE),0)</f>
        <v>42</v>
      </c>
      <c r="R230" s="1858">
        <f>IFERROR(VLOOKUP($A230,'2022'!$B$2:$K$174,8,FALSE),0)</f>
        <v>12</v>
      </c>
      <c r="S230" s="1740">
        <f>IFERROR(VLOOKUP($A230,'2022'!$B$2:$K$174,10,FALSE),0)</f>
        <v>0.58299999999999996</v>
      </c>
      <c r="DT230" s="1858"/>
      <c r="DY230" s="1731"/>
    </row>
    <row r="231" spans="1:129">
      <c r="A231" s="1778" t="s">
        <v>91</v>
      </c>
      <c r="B231" s="1562">
        <f t="shared" si="79"/>
        <v>290</v>
      </c>
      <c r="C231" s="1562">
        <f t="shared" si="80"/>
        <v>169</v>
      </c>
      <c r="D231" s="1562">
        <f t="shared" si="81"/>
        <v>12</v>
      </c>
      <c r="E231" s="1563">
        <f t="shared" si="82"/>
        <v>0.58275862068965523</v>
      </c>
      <c r="F231" s="1786">
        <f t="shared" si="83"/>
        <v>5</v>
      </c>
      <c r="G231" s="1595">
        <v>2013</v>
      </c>
      <c r="H231" s="1567">
        <f t="shared" ref="H231:H243" si="89">IF(BC231&gt;0,1,0)+IF(BH231&gt;0,1,0)+IF(BP231&gt;0,1,0)+IF(BX231&gt;0,1,0)+IF(CC231&gt;0,1,0)+IF(CH231&gt;0,1,0)+IF(CM231&gt;0,1,0)+IF(CR231&gt;0,1,0)+IF(CW231&gt;0,1,0)+IF(DA231&gt;0,1,0)+IF(DE231&gt;0,1,0)+IF(DI231&gt;0,1,0)+IF(DM231&gt;0,1,0)+DU231</f>
        <v>2</v>
      </c>
      <c r="I231" s="1734">
        <f t="shared" ref="I231:I243" si="90">SUM(BC231,BH231,BP231,BX231,CC231,CH231,CM231,CR231,CW231,DA231,DE231,DI231,DM231,DQ231)</f>
        <v>97</v>
      </c>
      <c r="J231" s="1734">
        <f t="shared" ref="J231:J243" si="91">SUM(BE231,BJ231,BR231,BZ231,CE231,CJ231,CO231,CT231,CX231,DB231,DF231,DJ231,DN231,DR231)</f>
        <v>52</v>
      </c>
      <c r="K231" s="1734">
        <f t="shared" ref="K231:K243" si="92">SUM(BF231,BK231,BS231,CA231,CF231,CK231,CP231,CU231,CY231,DC231,DG231,DK231,DO231,DS231)</f>
        <v>4</v>
      </c>
      <c r="L231" s="1806">
        <f t="shared" ref="L231:L243" si="93">IF(I231=0,0,J231/I231)</f>
        <v>0.53608247422680411</v>
      </c>
      <c r="M231" s="1802">
        <v>13</v>
      </c>
      <c r="N231" s="1802">
        <v>0</v>
      </c>
      <c r="O231" s="1700">
        <f>IFERROR(VLOOKUP($A231,'2022'!$B$2:$K$174,3,FALSE),0)</f>
        <v>0</v>
      </c>
      <c r="P231" s="1858">
        <f>IFERROR(VLOOKUP($A231,'2022'!$B$2:$K$174,4,FALSE),0)</f>
        <v>0</v>
      </c>
      <c r="Q231" s="1858">
        <f>IFERROR(VLOOKUP($A231,'2022'!$B$2:$K$174,5,FALSE),0)</f>
        <v>0</v>
      </c>
      <c r="R231" s="1858">
        <f>IFERROR(VLOOKUP($A231,'2022'!$B$2:$K$174,8,FALSE),0)</f>
        <v>0</v>
      </c>
      <c r="S231" s="1740">
        <f>IFERROR(VLOOKUP($A231,'2022'!$B$2:$K$174,10,FALSE),0)</f>
        <v>0</v>
      </c>
      <c r="T231" s="1700">
        <f>IFERROR(VLOOKUP($A231,'2021'!$B$2:$K$174,3,FALSE),0)</f>
        <v>0</v>
      </c>
      <c r="U231" s="1843">
        <f>IFERROR(VLOOKUP($A231,'2021'!$B$2:$K$174,4,FALSE),0)</f>
        <v>0</v>
      </c>
      <c r="V231" s="1843">
        <f>IFERROR(VLOOKUP($A231,'2021'!$B$2:$K$174,5,FALSE),0)</f>
        <v>0</v>
      </c>
      <c r="W231" s="1843">
        <f>IFERROR(VLOOKUP($A231,'2021'!$B$2:$K$174,8,FALSE),0)</f>
        <v>0</v>
      </c>
      <c r="X231" s="1740">
        <f>IFERROR(VLOOKUP($A231,'2021'!$B$2:$K$174,10,FALSE),0)</f>
        <v>0</v>
      </c>
      <c r="Y231" s="1700">
        <f>IFERROR(VLOOKUP($A231,'2020'!$B$2:$K$170,3,FALSE),0)</f>
        <v>0</v>
      </c>
      <c r="Z231" s="1829">
        <f>IFERROR(VLOOKUP($A231,'2020'!$B$2:$K$170,4,FALSE),0)</f>
        <v>0</v>
      </c>
      <c r="AA231" s="1829">
        <f>IFERROR(VLOOKUP($A231,'2020'!$B$2:$K$170,5,FALSE),0)</f>
        <v>0</v>
      </c>
      <c r="AB231" s="1829">
        <f>IFERROR(VLOOKUP($A231,'2020'!$B$2:$K$170,8,FALSE),0)</f>
        <v>0</v>
      </c>
      <c r="AC231" s="1740">
        <f>IFERROR(VLOOKUP($A231,'2020'!$B$2:$K$170,10,FALSE),0)</f>
        <v>0</v>
      </c>
      <c r="AD231" s="1700">
        <f>IFERROR(VLOOKUP($A231,'2019'!$B$2:$K$170,3,FALSE),0)</f>
        <v>0</v>
      </c>
      <c r="AE231" s="1823">
        <f>IFERROR(VLOOKUP($A231,'2019'!$B$2:$K$170,4,FALSE),0)</f>
        <v>0</v>
      </c>
      <c r="AF231" s="1823">
        <f>IFERROR(VLOOKUP($A231,'2019'!$B$2:$K$170,5,FALSE),0)</f>
        <v>0</v>
      </c>
      <c r="AG231" s="1823">
        <f>IFERROR(VLOOKUP($A231,'2019'!$B$2:$K$170,8,FALSE),0)</f>
        <v>0</v>
      </c>
      <c r="AH231" s="1740">
        <f>IFERROR(VLOOKUP($A231,'2019'!$B$2:$K$170,10,FALSE),0)</f>
        <v>0</v>
      </c>
      <c r="AI231" s="1700">
        <f>IFERROR(VLOOKUP($A231,'2018'!$B$2:$K$170,3,FALSE),0)</f>
        <v>0</v>
      </c>
      <c r="AJ231" s="1821">
        <f>IFERROR(VLOOKUP($A231,'2018'!$B$2:$K$170,4,FALSE),0)</f>
        <v>0</v>
      </c>
      <c r="AK231" s="1821">
        <f>IFERROR(VLOOKUP($A231,'2018'!$B$2:$K$170,5,FALSE),0)</f>
        <v>0</v>
      </c>
      <c r="AL231" s="1821">
        <f>IFERROR(VLOOKUP($A231,'2018'!$B$2:$K$170,8,FALSE),0)</f>
        <v>0</v>
      </c>
      <c r="AM231" s="1740">
        <f>IFERROR(VLOOKUP($A231,'2018'!$B$2:$K$170,10,FALSE),0)</f>
        <v>0</v>
      </c>
      <c r="AN231" s="1700">
        <f>IFERROR(VLOOKUP($A231,'2017'!$B$2:$J$163,2,FALSE),0)</f>
        <v>65</v>
      </c>
      <c r="AO231" s="1815">
        <f>IFERROR(VLOOKUP($A231,'2017'!$B$2:$J$163,3,FALSE),0)</f>
        <v>20</v>
      </c>
      <c r="AP231" s="1815">
        <f>IFERROR(VLOOKUP($A231,'2017'!$B$2:$J$163,4,FALSE),0)</f>
        <v>41</v>
      </c>
      <c r="AQ231" s="1815">
        <f>IFERROR(VLOOKUP($A231,'2017'!$B$2:$J$163,7,FALSE),0)</f>
        <v>4</v>
      </c>
      <c r="AR231" s="1740">
        <f>IFERROR(VLOOKUP($A231,'2017'!$B$2:$J$163,9,FALSE),0)</f>
        <v>0.63076923076923075</v>
      </c>
      <c r="AS231" s="1700">
        <f>IFERROR(VLOOKUP($A231,'2016'!$B$2:$K$165,3,FALSE),0)</f>
        <v>79</v>
      </c>
      <c r="AT231" s="1796">
        <f>IFERROR(VLOOKUP($A231,'2016'!$B$2:$K$165,4,FALSE),0)</f>
        <v>30</v>
      </c>
      <c r="AU231" s="1796">
        <f>IFERROR(VLOOKUP($A231,'2016'!$B$2:$K$165,5,FALSE),0)</f>
        <v>52</v>
      </c>
      <c r="AV231" s="1796">
        <f>IFERROR(VLOOKUP($A231,'2016'!$B$2:$K$165,8,FALSE),0)</f>
        <v>4</v>
      </c>
      <c r="AW231" s="1740">
        <f>IFERROR(VLOOKUP($A231,'2016'!$B$2:$K$165,10,FALSE),0)</f>
        <v>0.65800000000000003</v>
      </c>
      <c r="AX231" s="1700">
        <f>IFERROR(VLOOKUP($A231,'2015'!$B$2:$K$165,3,FALSE),0)</f>
        <v>49</v>
      </c>
      <c r="AY231" s="1695">
        <f>IFERROR(VLOOKUP($A231,'2015'!$B$2:$K$165,4,FALSE),0)</f>
        <v>8</v>
      </c>
      <c r="AZ231" s="1695">
        <f>IFERROR(VLOOKUP($A231,'2015'!$B$2:$K$165,5,FALSE),0)</f>
        <v>24</v>
      </c>
      <c r="BA231" s="1695">
        <f>IFERROR(VLOOKUP($A231,'2015'!$B$2:$K$165,8,FALSE),0)</f>
        <v>0</v>
      </c>
      <c r="BB231" s="1740">
        <f>IFERROR(VLOOKUP($A231,'2015'!$B$2:$K$165,10,FALSE),0)</f>
        <v>0.48979591836734693</v>
      </c>
      <c r="BC231" s="1700">
        <f>IFERROR(VLOOKUP($A231,'2014'!$B$2:$K$157,3,FALSE),0)</f>
        <v>81</v>
      </c>
      <c r="BD231" s="1691">
        <f>IFERROR(VLOOKUP($A231,'2014'!$B$2:$K$157,4,FALSE),0)</f>
        <v>22</v>
      </c>
      <c r="BE231" s="1691">
        <f>IFERROR(VLOOKUP($A231,'2014'!$B$2:$K$157,5,FALSE),0)</f>
        <v>44</v>
      </c>
      <c r="BF231" s="1691">
        <f>IFERROR(VLOOKUP($A231,'2014'!$B$2:$K$157,8,FALSE),0)</f>
        <v>4</v>
      </c>
      <c r="BG231" s="1740">
        <f>IFERROR(VLOOKUP($A231,'2014'!$B$2:$K$157,10,FALSE),0)</f>
        <v>0.54320987654320985</v>
      </c>
      <c r="BH231" s="1700">
        <f>IFERROR(VLOOKUP($A231,'2013'!$D$4:$I$249,2,FALSE),0)</f>
        <v>16</v>
      </c>
      <c r="BI231" s="1691">
        <f>IFERROR(VLOOKUP($A231,'2013'!$D$4:$I$249,3,FALSE),0)</f>
        <v>3</v>
      </c>
      <c r="BJ231" s="1691">
        <f>IFERROR(VLOOKUP($A231,'2013'!$D$4:$I$249,4,FALSE),0)</f>
        <v>8</v>
      </c>
      <c r="BK231" s="1691">
        <f>IFERROR(VLOOKUP($A231,'2013'!$D$4:$I$249,5,FALSE),0)</f>
        <v>0</v>
      </c>
      <c r="BL231" s="1740">
        <f>IFERROR(VLOOKUP($A231,'2013'!$D$4:$I$249,6,FALSE),0)</f>
        <v>0.5</v>
      </c>
      <c r="BM231" s="1737">
        <f>IFERROR(VLOOKUP($A231,'2012'!$D$3:$O$172,2,FALSE),0)</f>
        <v>0</v>
      </c>
      <c r="BN231" s="1691">
        <f>IFERROR(VLOOKUP($A231,'2012'!$D$3:$O$172,3,FALSE),0)</f>
        <v>0</v>
      </c>
      <c r="BO231" s="1743">
        <f>IFERROR(VLOOKUP($A231,'2012'!$D$3:$O$172,4,FALSE),0)</f>
        <v>0</v>
      </c>
      <c r="BP231" s="1700">
        <f>IFERROR(VLOOKUP($A231,'2012'!$D$3:$O$172,5,FALSE),0)</f>
        <v>0</v>
      </c>
      <c r="BQ231" s="1691">
        <f>IFERROR(VLOOKUP($A231,'2012'!$D$3:$O$172,6,FALSE),0)</f>
        <v>0</v>
      </c>
      <c r="BR231" s="1691">
        <f>IFERROR(VLOOKUP($A231,'2012'!$D$3:$O$172,7,FALSE),0)</f>
        <v>0</v>
      </c>
      <c r="BS231" s="1691">
        <f>IFERROR(VLOOKUP($A231,'2012'!$D$3:$O$172,8,FALSE),0)</f>
        <v>0</v>
      </c>
      <c r="BT231" s="1740">
        <f>IFERROR(VLOOKUP($A231,'2012'!$D$3:$O$172,9,FALSE),0)</f>
        <v>0</v>
      </c>
      <c r="BU231" s="1737">
        <f>IFERROR(VLOOKUP($A231,'2012'!$D$3:$O$172,10,FALSE),0)</f>
        <v>0</v>
      </c>
      <c r="BV231" s="1691">
        <f>IFERROR(VLOOKUP($A231,'2012'!$D$3:$O$172,11,FALSE),0)</f>
        <v>0</v>
      </c>
      <c r="BW231" s="1743">
        <f>IFERROR(VLOOKUP($A231,'2012'!$D$3:$O$172,12,FALSE),0)</f>
        <v>0</v>
      </c>
      <c r="BX231" s="1700">
        <f>IFERROR(VLOOKUP($A231,'2011'!$D$4:$I$251,2,FALSE),0)</f>
        <v>0</v>
      </c>
      <c r="BY231" s="1691">
        <f>IFERROR(VLOOKUP($A231,'2011'!$D$4:$I$251,3,FALSE),0)</f>
        <v>0</v>
      </c>
      <c r="BZ231" s="1691">
        <f>IFERROR(VLOOKUP($A231,'2011'!$D$4:$I$251,4,FALSE),0)</f>
        <v>0</v>
      </c>
      <c r="CA231" s="1691">
        <f>IFERROR(VLOOKUP($A231,'2011'!$D$4:$I$251,5,FALSE),0)</f>
        <v>0</v>
      </c>
      <c r="CB231" s="1740">
        <f>IFERROR(VLOOKUP($A231,'2011'!$D$4:$I$251,6,FALSE),0)</f>
        <v>0</v>
      </c>
      <c r="CC231" s="1700">
        <f>IFERROR(VLOOKUP($A231,'2010'!$C$3:$H$234,2,FALSE),0)</f>
        <v>0</v>
      </c>
      <c r="CD231" s="1691">
        <f>IFERROR(VLOOKUP($A231,'2010'!$C$3:$H$234,3,FALSE),0)</f>
        <v>0</v>
      </c>
      <c r="CE231" s="1691">
        <f>IFERROR(VLOOKUP($A231,'2010'!$C$3:$H$234,4,FALSE),0)</f>
        <v>0</v>
      </c>
      <c r="CF231" s="1691">
        <f>IFERROR(VLOOKUP($A231,'2010'!$C$3:$H$234,5,FALSE),0)</f>
        <v>0</v>
      </c>
      <c r="CG231" s="1740">
        <f>IFERROR(VLOOKUP($A231,'2010'!$C$3:$H$234,6,FALSE),0)</f>
        <v>0</v>
      </c>
      <c r="CH231" s="1700">
        <f>IFERROR(VLOOKUP($A231,'2009'!$C$3:$H$242,2,FALSE),0)</f>
        <v>0</v>
      </c>
      <c r="CI231" s="1691">
        <f>IFERROR(VLOOKUP($A231,'2009'!$C$3:$H$242,3,FALSE),0)</f>
        <v>0</v>
      </c>
      <c r="CJ231" s="1691">
        <f>IFERROR(VLOOKUP($A231,'2009'!$C$3:$H$242,4,FALSE),0)</f>
        <v>0</v>
      </c>
      <c r="CK231" s="1691">
        <f>IFERROR(VLOOKUP($A231,'2009'!$C$3:$H$242,5,FALSE),0)</f>
        <v>0</v>
      </c>
      <c r="CL231" s="1740">
        <f>IFERROR(VLOOKUP($A231,'2009'!$C$3:$H$242,6,FALSE),0)</f>
        <v>0</v>
      </c>
      <c r="CM231" s="1700">
        <f>IFERROR(VLOOKUP($A231,'2008'!$C$3:$H$229,2,FALSE),0)</f>
        <v>0</v>
      </c>
      <c r="CN231" s="1691">
        <f>IFERROR(VLOOKUP($A231,'2008'!$C$3:$H$229,3,FALSE),0)</f>
        <v>0</v>
      </c>
      <c r="CO231" s="1691">
        <f>IFERROR(VLOOKUP($A231,'2008'!$C$3:$H$229,4,FALSE),0)</f>
        <v>0</v>
      </c>
      <c r="CP231" s="1691">
        <f>IFERROR(VLOOKUP($A231,'2008'!$C$3:$H$229,5,FALSE),0)</f>
        <v>0</v>
      </c>
      <c r="CQ231" s="1740">
        <f>IFERROR(VLOOKUP($A231,'2008'!$C$3:$H$229,6,FALSE),0)</f>
        <v>0</v>
      </c>
      <c r="CR231" s="1700">
        <f>IFERROR(VLOOKUP($A231,'2007'!$C$3:$M$238,7,FALSE),0)</f>
        <v>0</v>
      </c>
      <c r="CS231" s="1691">
        <f>IFERROR(VLOOKUP($A231,'2007'!$C$3:$M$238,8,FALSE),0)</f>
        <v>0</v>
      </c>
      <c r="CT231" s="1691">
        <f>IFERROR(VLOOKUP($A231,'2007'!$C$3:$M$238,9,FALSE),0)</f>
        <v>0</v>
      </c>
      <c r="CU231" s="1691">
        <f>IFERROR(VLOOKUP($A231,'2007'!$C$3:$M$238,10,FALSE),0)</f>
        <v>0</v>
      </c>
      <c r="CV231" s="1740">
        <f>IFERROR(VLOOKUP($A231,'2007'!$C$3:$M$238,11,FALSE),0)</f>
        <v>0</v>
      </c>
      <c r="CW231" s="1700">
        <f>IFERROR(VLOOKUP($A231,'2006'!$A$2:$F$200,2,FALSE),0)</f>
        <v>0</v>
      </c>
      <c r="CX231" s="1691">
        <f>IFERROR(VLOOKUP($A231,'2006'!$A$2:$F$200,4,FALSE),0)</f>
        <v>0</v>
      </c>
      <c r="CY231" s="1691">
        <f>IFERROR(VLOOKUP($A231,'2006'!$A$2:$F$200,5,FALSE),0)</f>
        <v>0</v>
      </c>
      <c r="CZ231" s="1740">
        <f>IFERROR(VLOOKUP($A231,'2006'!$A$2:$F$200,6,FALSE),0)</f>
        <v>0</v>
      </c>
      <c r="DA231" s="1700">
        <f>IFERROR(VLOOKUP($A231,'2005'!$C$3:$M$205,8,FALSE),0)</f>
        <v>0</v>
      </c>
      <c r="DB231" s="1691">
        <f>IFERROR(VLOOKUP($A231,'2005'!$C$3:$M$205,9,FALSE),0)</f>
        <v>0</v>
      </c>
      <c r="DC231" s="1691">
        <f>IFERROR(VLOOKUP($A231,'2005'!$C$3:$M$205,10,FALSE),0)</f>
        <v>0</v>
      </c>
      <c r="DD231" s="1740">
        <f>IFERROR(VLOOKUP($A231,'2005'!$C$3:$M$205,11,FALSE),0)</f>
        <v>0</v>
      </c>
      <c r="DE231" s="1700">
        <f>IFERROR(VLOOKUP($A231,'2004'!$C$3:$M$213,8,FALSE),0)</f>
        <v>0</v>
      </c>
      <c r="DF231" s="1691">
        <f>IFERROR(VLOOKUP($A231,'2004'!$C$3:$M$213,9,FALSE),0)</f>
        <v>0</v>
      </c>
      <c r="DG231" s="1691">
        <f>IFERROR(VLOOKUP($A231,'2004'!$C$3:$M$213,10,FALSE),0)</f>
        <v>0</v>
      </c>
      <c r="DH231" s="1740">
        <f>IFERROR(VLOOKUP($A231,'2004'!$C$3:$M$213,11,FALSE),0)</f>
        <v>0</v>
      </c>
      <c r="DI231" s="1700">
        <f>IFERROR(VLOOKUP($A231,'2003'!$C$3:$Q$214,12,FALSE),0)</f>
        <v>0</v>
      </c>
      <c r="DJ231" s="1691">
        <f>IFERROR(VLOOKUP($A231,'2003'!$C$3:$Q$214,13,FALSE),0)</f>
        <v>0</v>
      </c>
      <c r="DK231" s="1691">
        <f>IFERROR(VLOOKUP($A231,'2003'!$C$3:$Q$214,14,FALSE),0)</f>
        <v>0</v>
      </c>
      <c r="DL231" s="1740">
        <f>IFERROR(VLOOKUP($A231,'2003'!$C$3:$Q$214,15,FALSE),0)</f>
        <v>0</v>
      </c>
      <c r="DM231" s="1700">
        <f>IFERROR(VLOOKUP($A231,'2002'!$D$3:$R$214,12,FALSE),0)</f>
        <v>0</v>
      </c>
      <c r="DN231" s="1691">
        <f>IFERROR(VLOOKUP($A231,'2002'!$D$3:$R$214,13,FALSE),0)</f>
        <v>0</v>
      </c>
      <c r="DO231" s="1691">
        <f>IFERROR(VLOOKUP($A231,'2002'!$D$3:$R$214,14,FALSE),0)</f>
        <v>0</v>
      </c>
      <c r="DP231" s="1788">
        <f>IFERROR(VLOOKUP($A231,'2002'!$D$3:$R$214,15,FALSE),0)</f>
        <v>0</v>
      </c>
      <c r="DQ231" s="1700">
        <f>IFERROR(VLOOKUP($A231,'Pre 2002'!$C$3:$CK$382,84,FALSE),0)</f>
        <v>0</v>
      </c>
      <c r="DR231" s="1695">
        <f>IFERROR(VLOOKUP($A231,'Pre 2002'!$C$3:$CK$382,85,FALSE),0)</f>
        <v>0</v>
      </c>
      <c r="DS231" s="1695">
        <f>IFERROR(VLOOKUP($A231,'Pre 2002'!$C$3:$CK$382,86,FALSE),0)</f>
        <v>0</v>
      </c>
      <c r="DT231" s="1790">
        <f>IFERROR(VLOOKUP($A231,'Pre 2002'!$C$3:$CK$382,87,FALSE),0)</f>
        <v>0</v>
      </c>
      <c r="DU231" s="1741">
        <f>IFERROR(VLOOKUP(A231,'Pre 2002'!$C$3:$CG$382,83,FALSE),0)</f>
        <v>0</v>
      </c>
      <c r="DY231" s="1731"/>
    </row>
    <row r="232" spans="1:129">
      <c r="A232" s="1779" t="s">
        <v>2178</v>
      </c>
      <c r="B232" s="1562">
        <f t="shared" si="79"/>
        <v>339</v>
      </c>
      <c r="C232" s="1562">
        <f t="shared" si="80"/>
        <v>195</v>
      </c>
      <c r="D232" s="1562">
        <f t="shared" si="81"/>
        <v>12</v>
      </c>
      <c r="E232" s="1563">
        <f t="shared" si="82"/>
        <v>0.5752212389380531</v>
      </c>
      <c r="F232" s="1786">
        <f t="shared" si="83"/>
        <v>5</v>
      </c>
      <c r="G232" s="1595">
        <v>2015</v>
      </c>
      <c r="H232" s="1567">
        <f t="shared" si="89"/>
        <v>0</v>
      </c>
      <c r="I232" s="1734">
        <f t="shared" si="90"/>
        <v>0</v>
      </c>
      <c r="J232" s="1734">
        <f t="shared" si="91"/>
        <v>0</v>
      </c>
      <c r="K232" s="1734">
        <f t="shared" si="92"/>
        <v>0</v>
      </c>
      <c r="L232" s="1806">
        <f t="shared" si="93"/>
        <v>0</v>
      </c>
      <c r="M232" s="1751"/>
      <c r="N232" s="1751"/>
      <c r="O232" s="1700">
        <f>IFERROR(VLOOKUP($A232,'2022'!$B$2:$K$174,3,FALSE),0)</f>
        <v>68</v>
      </c>
      <c r="P232" s="1858">
        <f>IFERROR(VLOOKUP($A232,'2022'!$B$2:$K$174,4,FALSE),0)</f>
        <v>20</v>
      </c>
      <c r="Q232" s="1858">
        <f>IFERROR(VLOOKUP($A232,'2022'!$B$2:$K$174,5,FALSE),0)</f>
        <v>38</v>
      </c>
      <c r="R232" s="1858">
        <f>IFERROR(VLOOKUP($A232,'2022'!$B$2:$K$174,8,FALSE),0)</f>
        <v>0</v>
      </c>
      <c r="S232" s="1740">
        <f>IFERROR(VLOOKUP($A232,'2022'!$B$2:$K$174,10,FALSE),0)</f>
        <v>0.55900000000000005</v>
      </c>
      <c r="T232" s="1700">
        <f>IFERROR(VLOOKUP($A232,'2021'!$B$2:$K$174,3,FALSE),0)</f>
        <v>0</v>
      </c>
      <c r="U232" s="1843">
        <f>IFERROR(VLOOKUP($A232,'2021'!$B$2:$K$174,4,FALSE),0)</f>
        <v>0</v>
      </c>
      <c r="V232" s="1843">
        <f>IFERROR(VLOOKUP($A232,'2021'!$B$2:$K$174,5,FALSE),0)</f>
        <v>0</v>
      </c>
      <c r="W232" s="1843">
        <f>IFERROR(VLOOKUP($A232,'2021'!$B$2:$K$174,8,FALSE),0)</f>
        <v>0</v>
      </c>
      <c r="X232" s="1740">
        <f>IFERROR(VLOOKUP($A232,'2021'!$B$2:$K$174,10,FALSE),0)</f>
        <v>0</v>
      </c>
      <c r="Y232" s="1700">
        <f>IFERROR(VLOOKUP($A232,'2020'!$B$2:$K$170,3,FALSE),0)</f>
        <v>0</v>
      </c>
      <c r="Z232" s="1829">
        <f>IFERROR(VLOOKUP($A232,'2020'!$B$2:$K$170,4,FALSE),0)</f>
        <v>0</v>
      </c>
      <c r="AA232" s="1829">
        <f>IFERROR(VLOOKUP($A232,'2020'!$B$2:$K$170,5,FALSE),0)</f>
        <v>0</v>
      </c>
      <c r="AB232" s="1829">
        <f>IFERROR(VLOOKUP($A232,'2020'!$B$2:$K$170,8,FALSE),0)</f>
        <v>0</v>
      </c>
      <c r="AC232" s="1740">
        <f>IFERROR(VLOOKUP($A232,'2020'!$B$2:$K$170,10,FALSE),0)</f>
        <v>0</v>
      </c>
      <c r="AD232" s="1700">
        <f>IFERROR(VLOOKUP($A232,'2019'!$B$2:$K$170,3,FALSE),0)</f>
        <v>0</v>
      </c>
      <c r="AE232" s="1823">
        <f>IFERROR(VLOOKUP($A232,'2019'!$B$2:$K$170,4,FALSE),0)</f>
        <v>0</v>
      </c>
      <c r="AF232" s="1823">
        <f>IFERROR(VLOOKUP($A232,'2019'!$B$2:$K$170,5,FALSE),0)</f>
        <v>0</v>
      </c>
      <c r="AG232" s="1823">
        <f>IFERROR(VLOOKUP($A232,'2019'!$B$2:$K$170,8,FALSE),0)</f>
        <v>0</v>
      </c>
      <c r="AH232" s="1740">
        <f>IFERROR(VLOOKUP($A232,'2019'!$B$2:$K$170,10,FALSE),0)</f>
        <v>0</v>
      </c>
      <c r="AI232" s="1700">
        <f>IFERROR(VLOOKUP($A232,'2018'!$B$2:$K$170,3,FALSE),0)</f>
        <v>74</v>
      </c>
      <c r="AJ232" s="1821">
        <f>IFERROR(VLOOKUP($A232,'2018'!$B$2:$K$170,4,FALSE),0)</f>
        <v>21</v>
      </c>
      <c r="AK232" s="1821">
        <f>IFERROR(VLOOKUP($A232,'2018'!$B$2:$K$170,5,FALSE),0)</f>
        <v>39</v>
      </c>
      <c r="AL232" s="1821">
        <f>IFERROR(VLOOKUP($A232,'2018'!$B$2:$K$170,8,FALSE),0)</f>
        <v>0</v>
      </c>
      <c r="AM232" s="1740">
        <f>IFERROR(VLOOKUP($A232,'2018'!$B$2:$K$170,10,FALSE),0)</f>
        <v>0.52700000000000002</v>
      </c>
      <c r="AN232" s="1700">
        <f>IFERROR(VLOOKUP($A232,'2017'!$B$2:$J$163,2,FALSE),0)</f>
        <v>70</v>
      </c>
      <c r="AO232" s="1815">
        <f>IFERROR(VLOOKUP($A232,'2017'!$B$2:$J$163,3,FALSE),0)</f>
        <v>36</v>
      </c>
      <c r="AP232" s="1815">
        <f>IFERROR(VLOOKUP($A232,'2017'!$B$2:$J$163,4,FALSE),0)</f>
        <v>43</v>
      </c>
      <c r="AQ232" s="1815">
        <f>IFERROR(VLOOKUP($A232,'2017'!$B$2:$J$163,7,FALSE),0)</f>
        <v>2</v>
      </c>
      <c r="AR232" s="1740">
        <f>IFERROR(VLOOKUP($A232,'2017'!$B$2:$J$163,9,FALSE),0)</f>
        <v>0.61428571428571432</v>
      </c>
      <c r="AS232" s="1700">
        <f>IFERROR(VLOOKUP($A232,'2016'!$B$2:$K$165,3,FALSE),0)</f>
        <v>63</v>
      </c>
      <c r="AT232" s="1796">
        <f>IFERROR(VLOOKUP($A232,'2016'!$B$2:$K$165,4,FALSE),0)</f>
        <v>34</v>
      </c>
      <c r="AU232" s="1796">
        <f>IFERROR(VLOOKUP($A232,'2016'!$B$2:$K$165,5,FALSE),0)</f>
        <v>44</v>
      </c>
      <c r="AV232" s="1796">
        <f>IFERROR(VLOOKUP($A232,'2016'!$B$2:$K$165,8,FALSE),0)</f>
        <v>6</v>
      </c>
      <c r="AW232" s="1740">
        <f>IFERROR(VLOOKUP($A232,'2016'!$B$2:$K$165,10,FALSE),0)</f>
        <v>0.69799999999999995</v>
      </c>
      <c r="AX232" s="1700">
        <f>IFERROR(VLOOKUP($A232,'2015'!$B$2:$K$165,3,FALSE),0)</f>
        <v>64</v>
      </c>
      <c r="AY232" s="1695">
        <f>IFERROR(VLOOKUP($A232,'2015'!$B$2:$K$165,4,FALSE),0)</f>
        <v>24</v>
      </c>
      <c r="AZ232" s="1695">
        <f>IFERROR(VLOOKUP($A232,'2015'!$B$2:$K$165,5,FALSE),0)</f>
        <v>31</v>
      </c>
      <c r="BA232" s="1695">
        <f>IFERROR(VLOOKUP($A232,'2015'!$B$2:$K$165,8,FALSE),0)</f>
        <v>4</v>
      </c>
      <c r="BB232" s="1740">
        <f>IFERROR(VLOOKUP($A232,'2015'!$B$2:$K$165,10,FALSE),0)</f>
        <v>0.484375</v>
      </c>
      <c r="BC232" s="1700">
        <f>IFERROR(VLOOKUP($A232,'2014'!$B$2:$K$157,3,FALSE),0)</f>
        <v>0</v>
      </c>
      <c r="BD232" s="1691">
        <f>IFERROR(VLOOKUP($A232,'2014'!$B$2:$K$157,4,FALSE),0)</f>
        <v>0</v>
      </c>
      <c r="BE232" s="1691">
        <f>IFERROR(VLOOKUP($A232,'2014'!$B$2:$K$157,5,FALSE),0)</f>
        <v>0</v>
      </c>
      <c r="BF232" s="1691">
        <f>IFERROR(VLOOKUP($A232,'2014'!$B$2:$K$157,8,FALSE),0)</f>
        <v>0</v>
      </c>
      <c r="BG232" s="1740">
        <f>IFERROR(VLOOKUP($A232,'2014'!$B$2:$K$157,10,FALSE),0)</f>
        <v>0</v>
      </c>
      <c r="BH232" s="1700">
        <f>IFERROR(VLOOKUP($A232,'2013'!$D$4:$I$249,2,FALSE),0)</f>
        <v>0</v>
      </c>
      <c r="BI232" s="1691">
        <f>IFERROR(VLOOKUP($A232,'2013'!$D$4:$I$249,3,FALSE),0)</f>
        <v>0</v>
      </c>
      <c r="BJ232" s="1691">
        <f>IFERROR(VLOOKUP($A232,'2013'!$D$4:$I$249,4,FALSE),0)</f>
        <v>0</v>
      </c>
      <c r="BK232" s="1691">
        <f>IFERROR(VLOOKUP($A232,'2013'!$D$4:$I$249,5,FALSE),0)</f>
        <v>0</v>
      </c>
      <c r="BL232" s="1740">
        <f>IFERROR(VLOOKUP($A232,'2013'!$D$4:$I$249,6,FALSE),0)</f>
        <v>0</v>
      </c>
      <c r="BM232" s="1737">
        <f>IFERROR(VLOOKUP($A232,'2012'!$D$3:$O$172,2,FALSE),0)</f>
        <v>0</v>
      </c>
      <c r="BN232" s="1691">
        <f>IFERROR(VLOOKUP($A232,'2012'!$D$3:$O$172,3,FALSE),0)</f>
        <v>0</v>
      </c>
      <c r="BO232" s="1743">
        <f>IFERROR(VLOOKUP($A232,'2012'!$D$3:$O$172,4,FALSE),0)</f>
        <v>0</v>
      </c>
      <c r="BP232" s="1700">
        <f>IFERROR(VLOOKUP($A232,'2012'!$D$3:$O$172,5,FALSE),0)</f>
        <v>0</v>
      </c>
      <c r="BQ232" s="1691">
        <f>IFERROR(VLOOKUP($A232,'2012'!$D$3:$O$172,6,FALSE),0)</f>
        <v>0</v>
      </c>
      <c r="BR232" s="1691">
        <f>IFERROR(VLOOKUP($A232,'2012'!$D$3:$O$172,7,FALSE),0)</f>
        <v>0</v>
      </c>
      <c r="BS232" s="1691">
        <f>IFERROR(VLOOKUP($A232,'2012'!$D$3:$O$172,8,FALSE),0)</f>
        <v>0</v>
      </c>
      <c r="BT232" s="1740">
        <f>IFERROR(VLOOKUP($A232,'2012'!$D$3:$O$172,9,FALSE),0)</f>
        <v>0</v>
      </c>
      <c r="BX232" s="1700">
        <f>IFERROR(VLOOKUP($A232,'2011'!$D$4:$I$251,2,FALSE),0)</f>
        <v>0</v>
      </c>
      <c r="BY232" s="1691">
        <f>IFERROR(VLOOKUP($A232,'2011'!$D$4:$I$251,3,FALSE),0)</f>
        <v>0</v>
      </c>
      <c r="BZ232" s="1691">
        <f>IFERROR(VLOOKUP($A232,'2011'!$D$4:$I$251,4,FALSE),0)</f>
        <v>0</v>
      </c>
      <c r="CA232" s="1691">
        <f>IFERROR(VLOOKUP($A232,'2011'!$D$4:$I$251,5,FALSE),0)</f>
        <v>0</v>
      </c>
      <c r="CB232" s="1740">
        <f>IFERROR(VLOOKUP($A232,'2011'!$D$4:$I$251,6,FALSE),0)</f>
        <v>0</v>
      </c>
      <c r="CC232" s="1700">
        <f>IFERROR(VLOOKUP($A232,'2010'!$C$3:$H$234,2,FALSE),0)</f>
        <v>0</v>
      </c>
      <c r="CD232" s="1691">
        <f>IFERROR(VLOOKUP($A232,'2010'!$C$3:$H$234,3,FALSE),0)</f>
        <v>0</v>
      </c>
      <c r="CE232" s="1691">
        <f>IFERROR(VLOOKUP($A232,'2010'!$C$3:$H$234,4,FALSE),0)</f>
        <v>0</v>
      </c>
      <c r="CF232" s="1691">
        <f>IFERROR(VLOOKUP($A232,'2010'!$C$3:$H$234,5,FALSE),0)</f>
        <v>0</v>
      </c>
      <c r="CG232" s="1740">
        <f>IFERROR(VLOOKUP($A232,'2010'!$C$3:$H$234,6,FALSE),0)</f>
        <v>0</v>
      </c>
      <c r="CH232" s="1700">
        <f>IFERROR(VLOOKUP($A232,'2009'!$C$3:$H$242,2,FALSE),0)</f>
        <v>0</v>
      </c>
      <c r="CI232" s="1691">
        <f>IFERROR(VLOOKUP($A232,'2009'!$C$3:$H$242,3,FALSE),0)</f>
        <v>0</v>
      </c>
      <c r="CJ232" s="1691">
        <f>IFERROR(VLOOKUP($A232,'2009'!$C$3:$H$242,4,FALSE),0)</f>
        <v>0</v>
      </c>
      <c r="CK232" s="1691">
        <f>IFERROR(VLOOKUP($A232,'2009'!$C$3:$H$242,5,FALSE),0)</f>
        <v>0</v>
      </c>
      <c r="CL232" s="1740">
        <f>IFERROR(VLOOKUP($A232,'2009'!$C$3:$H$242,6,FALSE),0)</f>
        <v>0</v>
      </c>
      <c r="CM232" s="1700">
        <f>IFERROR(VLOOKUP($A232,'2008'!$C$3:$H$229,2,FALSE),0)</f>
        <v>0</v>
      </c>
      <c r="CN232" s="1691">
        <f>IFERROR(VLOOKUP($A232,'2008'!$C$3:$H$229,3,FALSE),0)</f>
        <v>0</v>
      </c>
      <c r="CO232" s="1691">
        <f>IFERROR(VLOOKUP($A232,'2008'!$C$3:$H$229,4,FALSE),0)</f>
        <v>0</v>
      </c>
      <c r="CP232" s="1691">
        <f>IFERROR(VLOOKUP($A232,'2008'!$C$3:$H$229,5,FALSE),0)</f>
        <v>0</v>
      </c>
      <c r="CQ232" s="1740">
        <f>IFERROR(VLOOKUP($A232,'2008'!$C$3:$H$229,6,FALSE),0)</f>
        <v>0</v>
      </c>
      <c r="CR232" s="1700">
        <f>IFERROR(VLOOKUP($A232,'2007'!$C$3:$M$238,7,FALSE),0)</f>
        <v>0</v>
      </c>
      <c r="CS232" s="1691">
        <f>IFERROR(VLOOKUP($A232,'2007'!$C$3:$M$238,8,FALSE),0)</f>
        <v>0</v>
      </c>
      <c r="CT232" s="1691">
        <f>IFERROR(VLOOKUP($A232,'2007'!$C$3:$M$238,9,FALSE),0)</f>
        <v>0</v>
      </c>
      <c r="CU232" s="1691">
        <f>IFERROR(VLOOKUP($A232,'2007'!$C$3:$M$238,10,FALSE),0)</f>
        <v>0</v>
      </c>
      <c r="CV232" s="1740">
        <f>IFERROR(VLOOKUP($A232,'2007'!$C$3:$M$238,11,FALSE),0)</f>
        <v>0</v>
      </c>
      <c r="CW232" s="1700">
        <f>IFERROR(VLOOKUP($A232,'2006'!$A$2:$F$200,2,FALSE),0)</f>
        <v>0</v>
      </c>
      <c r="CX232" s="1691">
        <f>IFERROR(VLOOKUP($A232,'2006'!$A$2:$F$200,4,FALSE),0)</f>
        <v>0</v>
      </c>
      <c r="CY232" s="1691">
        <f>IFERROR(VLOOKUP($A232,'2006'!$A$2:$F$200,5,FALSE),0)</f>
        <v>0</v>
      </c>
      <c r="CZ232" s="1740">
        <f>IFERROR(VLOOKUP($A232,'2006'!$A$2:$F$200,6,FALSE),0)</f>
        <v>0</v>
      </c>
      <c r="DA232" s="1700">
        <f>IFERROR(VLOOKUP($A232,'2005'!$C$3:$M$205,8,FALSE),0)</f>
        <v>0</v>
      </c>
      <c r="DB232" s="1691">
        <f>IFERROR(VLOOKUP($A232,'2005'!$C$3:$M$205,9,FALSE),0)</f>
        <v>0</v>
      </c>
      <c r="DC232" s="1691">
        <f>IFERROR(VLOOKUP($A232,'2005'!$C$3:$M$205,10,FALSE),0)</f>
        <v>0</v>
      </c>
      <c r="DD232" s="1740">
        <f>IFERROR(VLOOKUP($A232,'2005'!$C$3:$M$205,11,FALSE),0)</f>
        <v>0</v>
      </c>
      <c r="DE232" s="1700">
        <f>IFERROR(VLOOKUP($A232,'2004'!$C$3:$M$213,8,FALSE),0)</f>
        <v>0</v>
      </c>
      <c r="DF232" s="1691">
        <f>IFERROR(VLOOKUP($A232,'2004'!$C$3:$M$213,9,FALSE),0)</f>
        <v>0</v>
      </c>
      <c r="DG232" s="1691">
        <f>IFERROR(VLOOKUP($A232,'2004'!$C$3:$M$213,10,FALSE),0)</f>
        <v>0</v>
      </c>
      <c r="DH232" s="1740">
        <f>IFERROR(VLOOKUP($A232,'2004'!$C$3:$M$213,11,FALSE),0)</f>
        <v>0</v>
      </c>
      <c r="DI232" s="1700">
        <f>IFERROR(VLOOKUP($A232,'2003'!$C$3:$Q$214,12,FALSE),0)</f>
        <v>0</v>
      </c>
      <c r="DJ232" s="1691">
        <f>IFERROR(VLOOKUP($A232,'2003'!$C$3:$Q$214,13,FALSE),0)</f>
        <v>0</v>
      </c>
      <c r="DK232" s="1691">
        <f>IFERROR(VLOOKUP($A232,'2003'!$C$3:$Q$214,14,FALSE),0)</f>
        <v>0</v>
      </c>
      <c r="DL232" s="1740">
        <f>IFERROR(VLOOKUP($A232,'2003'!$C$3:$Q$214,15,FALSE),0)</f>
        <v>0</v>
      </c>
      <c r="DM232" s="1700">
        <f>IFERROR(VLOOKUP($A232,'2002'!$D$3:$R$214,12,FALSE),0)</f>
        <v>0</v>
      </c>
      <c r="DN232" s="1691">
        <f>IFERROR(VLOOKUP($A232,'2002'!$D$3:$R$214,13,FALSE),0)</f>
        <v>0</v>
      </c>
      <c r="DO232" s="1691">
        <f>IFERROR(VLOOKUP($A232,'2002'!$D$3:$R$214,14,FALSE),0)</f>
        <v>0</v>
      </c>
      <c r="DP232" s="1788">
        <f>IFERROR(VLOOKUP($A232,'2002'!$D$3:$R$214,15,FALSE),0)</f>
        <v>0</v>
      </c>
      <c r="DQ232" s="1700">
        <f>IFERROR(VLOOKUP($A232,'Pre 2002'!$C$3:$CK$382,84,FALSE),0)</f>
        <v>0</v>
      </c>
      <c r="DR232" s="1695">
        <f>IFERROR(VLOOKUP($A232,'Pre 2002'!$C$3:$CK$382,85,FALSE),0)</f>
        <v>0</v>
      </c>
      <c r="DS232" s="1695">
        <f>IFERROR(VLOOKUP($A232,'Pre 2002'!$C$3:$CK$382,86,FALSE),0)</f>
        <v>0</v>
      </c>
      <c r="DT232" s="1790">
        <f>IFERROR(VLOOKUP($A232,'Pre 2002'!$C$3:$CK$382,87,FALSE),0)</f>
        <v>0</v>
      </c>
      <c r="DU232" s="1741">
        <f>IFERROR(VLOOKUP(A232,'Pre 2002'!$C$3:$CG$382,83,FALSE),0)</f>
        <v>0</v>
      </c>
      <c r="DY232" s="1731"/>
    </row>
    <row r="233" spans="1:129">
      <c r="A233" s="1778" t="s">
        <v>155</v>
      </c>
      <c r="B233" s="1562">
        <f t="shared" si="79"/>
        <v>1531</v>
      </c>
      <c r="C233" s="1562">
        <f t="shared" si="80"/>
        <v>825</v>
      </c>
      <c r="D233" s="1562">
        <f t="shared" si="81"/>
        <v>12</v>
      </c>
      <c r="E233" s="1563">
        <f t="shared" si="82"/>
        <v>0.53886348791639449</v>
      </c>
      <c r="F233" s="1786">
        <f t="shared" si="83"/>
        <v>23</v>
      </c>
      <c r="G233" s="1595">
        <v>2000</v>
      </c>
      <c r="H233" s="1567">
        <f t="shared" si="89"/>
        <v>15</v>
      </c>
      <c r="I233" s="1734">
        <f t="shared" si="90"/>
        <v>1037</v>
      </c>
      <c r="J233" s="1734">
        <f t="shared" si="91"/>
        <v>560</v>
      </c>
      <c r="K233" s="1734">
        <f t="shared" si="92"/>
        <v>11</v>
      </c>
      <c r="L233" s="1806">
        <f t="shared" si="93"/>
        <v>0.54001928640308583</v>
      </c>
      <c r="M233" s="1752" t="s">
        <v>19</v>
      </c>
      <c r="N233" s="1752">
        <v>0</v>
      </c>
      <c r="O233" s="1700">
        <f>IFERROR(VLOOKUP($A233,'2022'!$B$2:$K$174,3,FALSE),0)</f>
        <v>45</v>
      </c>
      <c r="P233" s="1858">
        <f>IFERROR(VLOOKUP($A233,'2022'!$B$2:$K$174,4,FALSE),0)</f>
        <v>8</v>
      </c>
      <c r="Q233" s="1858">
        <f>IFERROR(VLOOKUP($A233,'2022'!$B$2:$K$174,5,FALSE),0)</f>
        <v>19</v>
      </c>
      <c r="R233" s="1858">
        <f>IFERROR(VLOOKUP($A233,'2022'!$B$2:$K$174,8,FALSE),0)</f>
        <v>0</v>
      </c>
      <c r="S233" s="1740">
        <f>IFERROR(VLOOKUP($A233,'2022'!$B$2:$K$174,10,FALSE),0)</f>
        <v>0.42199999999999999</v>
      </c>
      <c r="T233" s="1700">
        <f>IFERROR(VLOOKUP($A233,'2021'!$B$2:$K$174,3,FALSE),0)</f>
        <v>83</v>
      </c>
      <c r="U233" s="1843">
        <f>IFERROR(VLOOKUP($A233,'2021'!$B$2:$K$174,4,FALSE),0)</f>
        <v>21</v>
      </c>
      <c r="V233" s="1843">
        <f>IFERROR(VLOOKUP($A233,'2021'!$B$2:$K$174,5,FALSE),0)</f>
        <v>46</v>
      </c>
      <c r="W233" s="1843">
        <f>IFERROR(VLOOKUP($A233,'2021'!$B$2:$K$174,8,FALSE),0)</f>
        <v>1</v>
      </c>
      <c r="X233" s="1740">
        <f>IFERROR(VLOOKUP($A233,'2021'!$B$2:$K$174,10,FALSE),0)</f>
        <v>0.55400000000000005</v>
      </c>
      <c r="Y233" s="1700">
        <f>IFERROR(VLOOKUP($A233,'2020'!$B$2:$K$170,3,FALSE),0)</f>
        <v>70</v>
      </c>
      <c r="Z233" s="1829">
        <f>IFERROR(VLOOKUP($A233,'2020'!$B$2:$K$170,4,FALSE),0)</f>
        <v>21</v>
      </c>
      <c r="AA233" s="1829">
        <f>IFERROR(VLOOKUP($A233,'2020'!$B$2:$K$170,5,FALSE),0)</f>
        <v>42</v>
      </c>
      <c r="AB233" s="1829">
        <f>IFERROR(VLOOKUP($A233,'2020'!$B$2:$K$170,8,FALSE),0)</f>
        <v>0</v>
      </c>
      <c r="AC233" s="1740">
        <f>IFERROR(VLOOKUP($A233,'2020'!$B$2:$K$170,10,FALSE),0)</f>
        <v>0.6</v>
      </c>
      <c r="AD233" s="1700">
        <f>IFERROR(VLOOKUP($A233,'2019'!$B$2:$K$170,3,FALSE),0)</f>
        <v>52</v>
      </c>
      <c r="AE233" s="1823">
        <f>IFERROR(VLOOKUP($A233,'2019'!$B$2:$K$170,4,FALSE),0)</f>
        <v>21</v>
      </c>
      <c r="AF233" s="1823">
        <f>IFERROR(VLOOKUP($A233,'2019'!$B$2:$K$170,5,FALSE),0)</f>
        <v>33</v>
      </c>
      <c r="AG233" s="1823">
        <f>IFERROR(VLOOKUP($A233,'2019'!$B$2:$K$170,8,FALSE),0)</f>
        <v>0</v>
      </c>
      <c r="AH233" s="1740">
        <f>IFERROR(VLOOKUP($A233,'2019'!$B$2:$K$170,10,FALSE),0)</f>
        <v>0.63500000000000001</v>
      </c>
      <c r="AI233" s="1700">
        <f>IFERROR(VLOOKUP($A233,'2018'!$B$2:$K$170,3,FALSE),0)</f>
        <v>55</v>
      </c>
      <c r="AJ233" s="1821">
        <f>IFERROR(VLOOKUP($A233,'2018'!$B$2:$K$170,4,FALSE),0)</f>
        <v>13</v>
      </c>
      <c r="AK233" s="1821">
        <f>IFERROR(VLOOKUP($A233,'2018'!$B$2:$K$170,5,FALSE),0)</f>
        <v>28</v>
      </c>
      <c r="AL233" s="1821">
        <f>IFERROR(VLOOKUP($A233,'2018'!$B$2:$K$170,8,FALSE),0)</f>
        <v>0</v>
      </c>
      <c r="AM233" s="1740">
        <f>IFERROR(VLOOKUP($A233,'2018'!$B$2:$K$170,10,FALSE),0)</f>
        <v>0.50900000000000001</v>
      </c>
      <c r="AN233" s="1700">
        <f>IFERROR(VLOOKUP($A233,'2017'!$B$2:$J$163,2,FALSE),0)</f>
        <v>47</v>
      </c>
      <c r="AO233" s="1815">
        <f>IFERROR(VLOOKUP($A233,'2017'!$B$2:$J$163,3,FALSE),0)</f>
        <v>13</v>
      </c>
      <c r="AP233" s="1815">
        <f>IFERROR(VLOOKUP($A233,'2017'!$B$2:$J$163,4,FALSE),0)</f>
        <v>24</v>
      </c>
      <c r="AQ233" s="1815">
        <f>IFERROR(VLOOKUP($A233,'2017'!$B$2:$J$163,7,FALSE),0)</f>
        <v>0</v>
      </c>
      <c r="AR233" s="1740">
        <f>IFERROR(VLOOKUP($A233,'2017'!$B$2:$J$163,9,FALSE),0)</f>
        <v>0.51063829787234039</v>
      </c>
      <c r="AS233" s="1700">
        <f>IFERROR(VLOOKUP($A233,'2016'!$B$2:$K$165,3,FALSE),0)</f>
        <v>72</v>
      </c>
      <c r="AT233" s="1796">
        <f>IFERROR(VLOOKUP($A233,'2016'!$B$2:$K$165,4,FALSE),0)</f>
        <v>31</v>
      </c>
      <c r="AU233" s="1796">
        <f>IFERROR(VLOOKUP($A233,'2016'!$B$2:$K$165,5,FALSE),0)</f>
        <v>37</v>
      </c>
      <c r="AV233" s="1796">
        <f>IFERROR(VLOOKUP($A233,'2016'!$B$2:$K$165,8,FALSE),0)</f>
        <v>0</v>
      </c>
      <c r="AW233" s="1740">
        <f>IFERROR(VLOOKUP($A233,'2016'!$B$2:$K$165,10,FALSE),0)</f>
        <v>0.51400000000000001</v>
      </c>
      <c r="AX233" s="1700">
        <f>IFERROR(VLOOKUP($A233,'2015'!$B$2:$K$165,3,FALSE),0)</f>
        <v>70</v>
      </c>
      <c r="AY233" s="1695">
        <f>IFERROR(VLOOKUP($A233,'2015'!$B$2:$K$165,4,FALSE),0)</f>
        <v>18</v>
      </c>
      <c r="AZ233" s="1695">
        <f>IFERROR(VLOOKUP($A233,'2015'!$B$2:$K$165,5,FALSE),0)</f>
        <v>36</v>
      </c>
      <c r="BA233" s="1695">
        <f>IFERROR(VLOOKUP($A233,'2015'!$B$2:$K$165,8,FALSE),0)</f>
        <v>0</v>
      </c>
      <c r="BB233" s="1740">
        <f>IFERROR(VLOOKUP($A233,'2015'!$B$2:$K$165,10,FALSE),0)</f>
        <v>0.51428571428571423</v>
      </c>
      <c r="BC233" s="1700">
        <f>IFERROR(VLOOKUP($A233,'2014'!$B$2:$K$157,3,FALSE),0)</f>
        <v>81</v>
      </c>
      <c r="BD233" s="1691">
        <f>IFERROR(VLOOKUP($A233,'2014'!$B$2:$K$157,4,FALSE),0)</f>
        <v>16</v>
      </c>
      <c r="BE233" s="1691">
        <f>IFERROR(VLOOKUP($A233,'2014'!$B$2:$K$157,5,FALSE),0)</f>
        <v>43</v>
      </c>
      <c r="BF233" s="1691">
        <f>IFERROR(VLOOKUP($A233,'2014'!$B$2:$K$157,8,FALSE),0)</f>
        <v>0</v>
      </c>
      <c r="BG233" s="1740">
        <f>IFERROR(VLOOKUP($A233,'2014'!$B$2:$K$157,10,FALSE),0)</f>
        <v>0.53086419753086422</v>
      </c>
      <c r="BH233" s="1700">
        <f>IFERROR(VLOOKUP($A233,'2013'!$D$4:$I$249,2,FALSE),0)</f>
        <v>80</v>
      </c>
      <c r="BI233" s="1691">
        <f>IFERROR(VLOOKUP($A233,'2013'!$D$4:$I$249,3,FALSE),0)</f>
        <v>22</v>
      </c>
      <c r="BJ233" s="1691">
        <f>IFERROR(VLOOKUP($A233,'2013'!$D$4:$I$249,4,FALSE),0)</f>
        <v>36</v>
      </c>
      <c r="BK233" s="1691">
        <f>IFERROR(VLOOKUP($A233,'2013'!$D$4:$I$249,5,FALSE),0)</f>
        <v>0</v>
      </c>
      <c r="BL233" s="1740">
        <f>IFERROR(VLOOKUP($A233,'2013'!$D$4:$I$249,6,FALSE),0)</f>
        <v>0.45</v>
      </c>
      <c r="BM233" s="1737">
        <f>IFERROR(VLOOKUP($A233,'2012'!$D$3:$O$172,2,FALSE),0)</f>
        <v>866</v>
      </c>
      <c r="BN233" s="1691">
        <f>IFERROR(VLOOKUP($A233,'2012'!$D$3:$O$172,3,FALSE),0)</f>
        <v>474</v>
      </c>
      <c r="BO233" s="1743">
        <f>IFERROR(VLOOKUP($A233,'2012'!$D$3:$O$172,4,FALSE),0)</f>
        <v>12</v>
      </c>
      <c r="BP233" s="1700">
        <f>IFERROR(VLOOKUP($A233,'2012'!$D$3:$O$172,5,FALSE),0)</f>
        <v>74</v>
      </c>
      <c r="BQ233" s="1691">
        <f>IFERROR(VLOOKUP($A233,'2012'!$D$3:$O$172,6,FALSE),0)</f>
        <v>30</v>
      </c>
      <c r="BR233" s="1691">
        <f>IFERROR(VLOOKUP($A233,'2012'!$D$3:$O$172,7,FALSE),0)</f>
        <v>42</v>
      </c>
      <c r="BS233" s="1691">
        <f>IFERROR(VLOOKUP($A233,'2012'!$D$3:$O$172,8,FALSE),0)</f>
        <v>4</v>
      </c>
      <c r="BT233" s="1740">
        <f>IFERROR(VLOOKUP($A233,'2012'!$D$3:$O$172,9,FALSE),0)</f>
        <v>0.56756756756756754</v>
      </c>
      <c r="BU233" s="1737">
        <f>IFERROR(VLOOKUP($A233,'2012'!$D$3:$O$172,10,FALSE),0)</f>
        <v>792</v>
      </c>
      <c r="BV233" s="1691">
        <f>IFERROR(VLOOKUP($A233,'2012'!$D$3:$O$172,11,FALSE),0)</f>
        <v>432</v>
      </c>
      <c r="BW233" s="1743">
        <f>IFERROR(VLOOKUP($A233,'2012'!$D$3:$O$172,12,FALSE),0)</f>
        <v>8</v>
      </c>
      <c r="BX233" s="1700">
        <f>IFERROR(VLOOKUP($A233,'2011'!$D$4:$I$251,2,FALSE),0)</f>
        <v>68</v>
      </c>
      <c r="BY233" s="1691">
        <f>IFERROR(VLOOKUP($A233,'2011'!$D$4:$I$251,3,FALSE),0)</f>
        <v>21</v>
      </c>
      <c r="BZ233" s="1691">
        <f>IFERROR(VLOOKUP($A233,'2011'!$D$4:$I$251,4,FALSE),0)</f>
        <v>37</v>
      </c>
      <c r="CA233" s="1691">
        <f>IFERROR(VLOOKUP($A233,'2011'!$D$4:$I$251,5,FALSE),0)</f>
        <v>0</v>
      </c>
      <c r="CB233" s="1740">
        <f>IFERROR(VLOOKUP($A233,'2011'!$D$4:$I$251,6,FALSE),0)</f>
        <v>0.54411764705882348</v>
      </c>
      <c r="CC233" s="1700">
        <f>IFERROR(VLOOKUP($A233,'2010'!$C$3:$H$234,2,FALSE),0)</f>
        <v>55</v>
      </c>
      <c r="CD233" s="1691">
        <f>IFERROR(VLOOKUP($A233,'2010'!$C$3:$H$234,3,FALSE),0)</f>
        <v>21</v>
      </c>
      <c r="CE233" s="1691">
        <f>IFERROR(VLOOKUP($A233,'2010'!$C$3:$H$234,4,FALSE),0)</f>
        <v>39</v>
      </c>
      <c r="CF233" s="1691">
        <f>IFERROR(VLOOKUP($A233,'2010'!$C$3:$H$234,5,FALSE),0)</f>
        <v>0</v>
      </c>
      <c r="CG233" s="1740">
        <f>IFERROR(VLOOKUP($A233,'2010'!$C$3:$H$234,6,FALSE),0)</f>
        <v>0.70909090909090911</v>
      </c>
      <c r="CH233" s="1700">
        <f>IFERROR(VLOOKUP($A233,'2009'!$C$3:$H$242,2,FALSE),0)</f>
        <v>59</v>
      </c>
      <c r="CI233" s="1691">
        <f>IFERROR(VLOOKUP($A233,'2009'!$C$3:$H$242,3,FALSE),0)</f>
        <v>18</v>
      </c>
      <c r="CJ233" s="1691">
        <f>IFERROR(VLOOKUP($A233,'2009'!$C$3:$H$242,4,FALSE),0)</f>
        <v>33</v>
      </c>
      <c r="CK233" s="1691">
        <f>IFERROR(VLOOKUP($A233,'2009'!$C$3:$H$242,5,FALSE),0)</f>
        <v>0</v>
      </c>
      <c r="CL233" s="1740">
        <f>IFERROR(VLOOKUP($A233,'2009'!$C$3:$H$242,6,FALSE),0)</f>
        <v>0.55932203389830504</v>
      </c>
      <c r="CM233" s="1700">
        <f>IFERROR(VLOOKUP($A233,'2008'!$C$3:$H$229,2,FALSE),0)</f>
        <v>63</v>
      </c>
      <c r="CN233" s="1691">
        <f>IFERROR(VLOOKUP($A233,'2008'!$C$3:$H$229,3,FALSE),0)</f>
        <v>15</v>
      </c>
      <c r="CO233" s="1691">
        <f>IFERROR(VLOOKUP($A233,'2008'!$C$3:$H$229,4,FALSE),0)</f>
        <v>29</v>
      </c>
      <c r="CP233" s="1691">
        <f>IFERROR(VLOOKUP($A233,'2008'!$C$3:$H$229,5,FALSE),0)</f>
        <v>1</v>
      </c>
      <c r="CQ233" s="1740">
        <f>IFERROR(VLOOKUP($A233,'2008'!$C$3:$H$229,6,FALSE),0)</f>
        <v>0.46031746031746029</v>
      </c>
      <c r="CR233" s="1700">
        <f>IFERROR(VLOOKUP($A233,'2007'!$C$3:$M$238,7,FALSE),0)</f>
        <v>74</v>
      </c>
      <c r="CS233" s="1691">
        <f>IFERROR(VLOOKUP($A233,'2007'!$C$3:$M$238,8,FALSE),0)</f>
        <v>19</v>
      </c>
      <c r="CT233" s="1691">
        <f>IFERROR(VLOOKUP($A233,'2007'!$C$3:$M$238,9,FALSE),0)</f>
        <v>34</v>
      </c>
      <c r="CU233" s="1691">
        <f>IFERROR(VLOOKUP($A233,'2007'!$C$3:$M$238,10,FALSE),0)</f>
        <v>1</v>
      </c>
      <c r="CV233" s="1740">
        <f>IFERROR(VLOOKUP($A233,'2007'!$C$3:$M$238,11,FALSE),0)</f>
        <v>0.45945945945945948</v>
      </c>
      <c r="CW233" s="1700">
        <f>IFERROR(VLOOKUP($A233,'2006'!$A$2:$F$200,2,FALSE),0)</f>
        <v>52</v>
      </c>
      <c r="CX233" s="1691">
        <f>IFERROR(VLOOKUP($A233,'2006'!$A$2:$F$200,4,FALSE),0)</f>
        <v>28</v>
      </c>
      <c r="CY233" s="1691">
        <f>IFERROR(VLOOKUP($A233,'2006'!$A$2:$F$200,5,FALSE),0)</f>
        <v>0</v>
      </c>
      <c r="CZ233" s="1740">
        <f>IFERROR(VLOOKUP($A233,'2006'!$A$2:$F$200,6,FALSE),0)</f>
        <v>0.53846153846153844</v>
      </c>
      <c r="DA233" s="1700">
        <f>IFERROR(VLOOKUP($A233,'2005'!$C$3:$M$205,8,FALSE),0)</f>
        <v>75</v>
      </c>
      <c r="DB233" s="1691">
        <f>IFERROR(VLOOKUP($A233,'2005'!$C$3:$M$205,9,FALSE),0)</f>
        <v>44</v>
      </c>
      <c r="DC233" s="1691">
        <f>IFERROR(VLOOKUP($A233,'2005'!$C$3:$M$205,10,FALSE),0)</f>
        <v>0</v>
      </c>
      <c r="DD233" s="1740">
        <f>IFERROR(VLOOKUP($A233,'2005'!$C$3:$M$205,11,FALSE),0)</f>
        <v>0.58666666666666667</v>
      </c>
      <c r="DE233" s="1700">
        <f>IFERROR(VLOOKUP($A233,'2004'!$C$3:$M$213,8,FALSE),0)</f>
        <v>78</v>
      </c>
      <c r="DF233" s="1691">
        <f>IFERROR(VLOOKUP($A233,'2004'!$C$3:$M$213,9,FALSE),0)</f>
        <v>47</v>
      </c>
      <c r="DG233" s="1691">
        <f>IFERROR(VLOOKUP($A233,'2004'!$C$3:$M$213,10,FALSE),0)</f>
        <v>2</v>
      </c>
      <c r="DH233" s="1740">
        <f>IFERROR(VLOOKUP($A233,'2004'!$C$3:$M$213,11,FALSE),0)</f>
        <v>0.60256410256410253</v>
      </c>
      <c r="DI233" s="1700">
        <f>IFERROR(VLOOKUP($A233,'2003'!$C$3:$Q$214,12,FALSE),0)</f>
        <v>74</v>
      </c>
      <c r="DJ233" s="1691">
        <f>IFERROR(VLOOKUP($A233,'2003'!$C$3:$Q$214,13,FALSE),0)</f>
        <v>45</v>
      </c>
      <c r="DK233" s="1691">
        <f>IFERROR(VLOOKUP($A233,'2003'!$C$3:$Q$214,14,FALSE),0)</f>
        <v>0</v>
      </c>
      <c r="DL233" s="1740">
        <f>IFERROR(VLOOKUP($A233,'2003'!$C$3:$Q$214,15,FALSE),0)</f>
        <v>0.60810810810810811</v>
      </c>
      <c r="DM233" s="1700">
        <f>IFERROR(VLOOKUP($A233,'2002'!$D$3:$R$214,12,FALSE),0)</f>
        <v>58</v>
      </c>
      <c r="DN233" s="1691">
        <f>IFERROR(VLOOKUP($A233,'2002'!$D$3:$R$214,13,FALSE),0)</f>
        <v>25</v>
      </c>
      <c r="DO233" s="1691">
        <f>IFERROR(VLOOKUP($A233,'2002'!$D$3:$R$214,14,FALSE),0)</f>
        <v>0</v>
      </c>
      <c r="DP233" s="1788">
        <f>IFERROR(VLOOKUP($A233,'2002'!$D$3:$R$214,15,FALSE),0)</f>
        <v>0.43103448275862066</v>
      </c>
      <c r="DQ233" s="1700">
        <f>IFERROR(VLOOKUP($A233,'Pre 2002'!$C$3:$CK$382,84,FALSE),0)</f>
        <v>146</v>
      </c>
      <c r="DR233" s="1695">
        <f>IFERROR(VLOOKUP($A233,'Pre 2002'!$C$3:$CK$382,85,FALSE),0)</f>
        <v>78</v>
      </c>
      <c r="DS233" s="1695">
        <f>IFERROR(VLOOKUP($A233,'Pre 2002'!$C$3:$CK$382,86,FALSE),0)</f>
        <v>3</v>
      </c>
      <c r="DT233" s="1790">
        <f>IFERROR(VLOOKUP($A233,'Pre 2002'!$C$3:$CK$382,87,FALSE),0)</f>
        <v>0.53424657534246578</v>
      </c>
      <c r="DU233" s="1741">
        <f>IFERROR(VLOOKUP(A233,'Pre 2002'!$C$3:$CG$382,83,FALSE),0)</f>
        <v>2</v>
      </c>
      <c r="DY233" s="1731"/>
    </row>
    <row r="234" spans="1:129">
      <c r="A234" s="1778" t="s">
        <v>89</v>
      </c>
      <c r="B234" s="1562">
        <f t="shared" si="79"/>
        <v>1050</v>
      </c>
      <c r="C234" s="1562">
        <f t="shared" si="80"/>
        <v>539</v>
      </c>
      <c r="D234" s="1562">
        <f t="shared" si="81"/>
        <v>12</v>
      </c>
      <c r="E234" s="1563">
        <f t="shared" si="82"/>
        <v>0.51333333333333331</v>
      </c>
      <c r="F234" s="1786">
        <f t="shared" si="83"/>
        <v>16</v>
      </c>
      <c r="G234" s="1595">
        <v>2007</v>
      </c>
      <c r="H234" s="1567">
        <f t="shared" si="89"/>
        <v>8</v>
      </c>
      <c r="I234" s="1734">
        <f t="shared" si="90"/>
        <v>503</v>
      </c>
      <c r="J234" s="1734">
        <f t="shared" si="91"/>
        <v>275</v>
      </c>
      <c r="K234" s="1734">
        <f t="shared" si="92"/>
        <v>5</v>
      </c>
      <c r="L234" s="1806">
        <f t="shared" si="93"/>
        <v>0.54671968190854869</v>
      </c>
      <c r="M234" s="1752">
        <v>7</v>
      </c>
      <c r="N234" s="1752">
        <v>0</v>
      </c>
      <c r="O234" s="1700">
        <f>IFERROR(VLOOKUP($A234,'2022'!$B$2:$K$174,3,FALSE),0)</f>
        <v>79</v>
      </c>
      <c r="P234" s="1858">
        <f>IFERROR(VLOOKUP($A234,'2022'!$B$2:$K$174,4,FALSE),0)</f>
        <v>15</v>
      </c>
      <c r="Q234" s="1858">
        <f>IFERROR(VLOOKUP($A234,'2022'!$B$2:$K$174,5,FALSE),0)</f>
        <v>35</v>
      </c>
      <c r="R234" s="1858">
        <f>IFERROR(VLOOKUP($A234,'2022'!$B$2:$K$174,8,FALSE),0)</f>
        <v>1</v>
      </c>
      <c r="S234" s="1740">
        <f>IFERROR(VLOOKUP($A234,'2022'!$B$2:$K$174,10,FALSE),0)</f>
        <v>0.443</v>
      </c>
      <c r="T234" s="1700">
        <f>IFERROR(VLOOKUP($A234,'2021'!$B$2:$K$174,3,FALSE),0)</f>
        <v>77</v>
      </c>
      <c r="U234" s="1843">
        <f>IFERROR(VLOOKUP($A234,'2021'!$B$2:$K$174,4,FALSE),0)</f>
        <v>28</v>
      </c>
      <c r="V234" s="1843">
        <f>IFERROR(VLOOKUP($A234,'2021'!$B$2:$K$174,5,FALSE),0)</f>
        <v>40</v>
      </c>
      <c r="W234" s="1843">
        <f>IFERROR(VLOOKUP($A234,'2021'!$B$2:$K$174,8,FALSE),0)</f>
        <v>4</v>
      </c>
      <c r="X234" s="1740">
        <f>IFERROR(VLOOKUP($A234,'2021'!$B$2:$K$174,10,FALSE),0)</f>
        <v>0.51900000000000002</v>
      </c>
      <c r="Y234" s="1700">
        <f>IFERROR(VLOOKUP($A234,'2020'!$B$2:$K$170,3,FALSE),0)</f>
        <v>70</v>
      </c>
      <c r="Z234" s="1829">
        <f>IFERROR(VLOOKUP($A234,'2020'!$B$2:$K$170,4,FALSE),0)</f>
        <v>19</v>
      </c>
      <c r="AA234" s="1829">
        <f>IFERROR(VLOOKUP($A234,'2020'!$B$2:$K$170,5,FALSE),0)</f>
        <v>35</v>
      </c>
      <c r="AB234" s="1829">
        <f>IFERROR(VLOOKUP($A234,'2020'!$B$2:$K$170,8,FALSE),0)</f>
        <v>0</v>
      </c>
      <c r="AC234" s="1740">
        <f>IFERROR(VLOOKUP($A234,'2020'!$B$2:$K$170,10,FALSE),0)</f>
        <v>0.5</v>
      </c>
      <c r="AD234" s="1700">
        <f>IFERROR(VLOOKUP($A234,'2019'!$B$2:$K$170,3,FALSE),0)</f>
        <v>76</v>
      </c>
      <c r="AE234" s="1823">
        <f>IFERROR(VLOOKUP($A234,'2019'!$B$2:$K$170,4,FALSE),0)</f>
        <v>24</v>
      </c>
      <c r="AF234" s="1823">
        <f>IFERROR(VLOOKUP($A234,'2019'!$B$2:$K$170,5,FALSE),0)</f>
        <v>39</v>
      </c>
      <c r="AG234" s="1823">
        <f>IFERROR(VLOOKUP($A234,'2019'!$B$2:$K$170,8,FALSE),0)</f>
        <v>2</v>
      </c>
      <c r="AH234" s="1740">
        <f>IFERROR(VLOOKUP($A234,'2019'!$B$2:$K$170,10,FALSE),0)</f>
        <v>0.51300000000000001</v>
      </c>
      <c r="AI234" s="1700">
        <f>IFERROR(VLOOKUP($A234,'2018'!$B$2:$K$170,3,FALSE),0)</f>
        <v>68</v>
      </c>
      <c r="AJ234" s="1821">
        <f>IFERROR(VLOOKUP($A234,'2018'!$B$2:$K$170,4,FALSE),0)</f>
        <v>20</v>
      </c>
      <c r="AK234" s="1821">
        <f>IFERROR(VLOOKUP($A234,'2018'!$B$2:$K$170,5,FALSE),0)</f>
        <v>31</v>
      </c>
      <c r="AL234" s="1821">
        <f>IFERROR(VLOOKUP($A234,'2018'!$B$2:$K$170,8,FALSE),0)</f>
        <v>0</v>
      </c>
      <c r="AM234" s="1740">
        <f>IFERROR(VLOOKUP($A234,'2018'!$B$2:$K$170,10,FALSE),0)</f>
        <v>0.45600000000000002</v>
      </c>
      <c r="AN234" s="1700">
        <f>IFERROR(VLOOKUP($A234,'2017'!$B$2:$J$163,2,FALSE),0)</f>
        <v>49</v>
      </c>
      <c r="AO234" s="1815">
        <f>IFERROR(VLOOKUP($A234,'2017'!$B$2:$J$163,3,FALSE),0)</f>
        <v>16</v>
      </c>
      <c r="AP234" s="1815">
        <f>IFERROR(VLOOKUP($A234,'2017'!$B$2:$J$163,4,FALSE),0)</f>
        <v>24</v>
      </c>
      <c r="AQ234" s="1815">
        <f>IFERROR(VLOOKUP($A234,'2017'!$B$2:$J$163,7,FALSE),0)</f>
        <v>0</v>
      </c>
      <c r="AR234" s="1740">
        <f>IFERROR(VLOOKUP($A234,'2017'!$B$2:$J$163,9,FALSE),0)</f>
        <v>0.48979591836734693</v>
      </c>
      <c r="AS234" s="1700">
        <f>IFERROR(VLOOKUP($A234,'2016'!$B$2:$K$165,3,FALSE),0)</f>
        <v>67</v>
      </c>
      <c r="AT234" s="1796">
        <f>IFERROR(VLOOKUP($A234,'2016'!$B$2:$K$165,4,FALSE),0)</f>
        <v>25</v>
      </c>
      <c r="AU234" s="1796">
        <f>IFERROR(VLOOKUP($A234,'2016'!$B$2:$K$165,5,FALSE),0)</f>
        <v>33</v>
      </c>
      <c r="AV234" s="1796">
        <f>IFERROR(VLOOKUP($A234,'2016'!$B$2:$K$165,8,FALSE),0)</f>
        <v>0</v>
      </c>
      <c r="AW234" s="1740">
        <f>IFERROR(VLOOKUP($A234,'2016'!$B$2:$K$165,10,FALSE),0)</f>
        <v>0.49299999999999999</v>
      </c>
      <c r="AX234" s="1700">
        <f>IFERROR(VLOOKUP($A234,'2015'!$B$2:$K$165,3,FALSE),0)</f>
        <v>61</v>
      </c>
      <c r="AY234" s="1695">
        <f>IFERROR(VLOOKUP($A234,'2015'!$B$2:$K$165,4,FALSE),0)</f>
        <v>18</v>
      </c>
      <c r="AZ234" s="1695">
        <f>IFERROR(VLOOKUP($A234,'2015'!$B$2:$K$165,5,FALSE),0)</f>
        <v>27</v>
      </c>
      <c r="BA234" s="1695">
        <f>IFERROR(VLOOKUP($A234,'2015'!$B$2:$K$165,8,FALSE),0)</f>
        <v>0</v>
      </c>
      <c r="BB234" s="1740">
        <f>IFERROR(VLOOKUP($A234,'2015'!$B$2:$K$165,10,FALSE),0)</f>
        <v>0.44262295081967212</v>
      </c>
      <c r="BC234" s="1700">
        <f>IFERROR(VLOOKUP($A234,'2014'!$B$2:$K$157,3,FALSE),0)</f>
        <v>80</v>
      </c>
      <c r="BD234" s="1691">
        <f>IFERROR(VLOOKUP($A234,'2014'!$B$2:$K$157,4,FALSE),0)</f>
        <v>31</v>
      </c>
      <c r="BE234" s="1691">
        <f>IFERROR(VLOOKUP($A234,'2014'!$B$2:$K$157,5,FALSE),0)</f>
        <v>46</v>
      </c>
      <c r="BF234" s="1691">
        <f>IFERROR(VLOOKUP($A234,'2014'!$B$2:$K$157,8,FALSE),0)</f>
        <v>1</v>
      </c>
      <c r="BG234" s="1740">
        <f>IFERROR(VLOOKUP($A234,'2014'!$B$2:$K$157,10,FALSE),0)</f>
        <v>0.57499999999999996</v>
      </c>
      <c r="BH234" s="1700">
        <f>IFERROR(VLOOKUP($A234,'2013'!$D$4:$I$249,2,FALSE),0)</f>
        <v>60</v>
      </c>
      <c r="BI234" s="1691">
        <f>IFERROR(VLOOKUP($A234,'2013'!$D$4:$I$249,3,FALSE),0)</f>
        <v>19</v>
      </c>
      <c r="BJ234" s="1691">
        <f>IFERROR(VLOOKUP($A234,'2013'!$D$4:$I$249,4,FALSE),0)</f>
        <v>34</v>
      </c>
      <c r="BK234" s="1691">
        <f>IFERROR(VLOOKUP($A234,'2013'!$D$4:$I$249,5,FALSE),0)</f>
        <v>1</v>
      </c>
      <c r="BL234" s="1740">
        <f>IFERROR(VLOOKUP($A234,'2013'!$D$4:$I$249,6,FALSE),0)</f>
        <v>0.56666666666666665</v>
      </c>
      <c r="BM234" s="1737">
        <f>IFERROR(VLOOKUP($A234,'2012'!$D$3:$O$172,2,FALSE),0)</f>
        <v>363</v>
      </c>
      <c r="BN234" s="1691">
        <f>IFERROR(VLOOKUP($A234,'2012'!$D$3:$O$172,3,FALSE),0)</f>
        <v>195</v>
      </c>
      <c r="BO234" s="1743">
        <f>IFERROR(VLOOKUP($A234,'2012'!$D$3:$O$172,4,FALSE),0)</f>
        <v>3</v>
      </c>
      <c r="BP234" s="1700">
        <f>IFERROR(VLOOKUP($A234,'2012'!$D$3:$O$172,5,FALSE),0)</f>
        <v>62</v>
      </c>
      <c r="BQ234" s="1691">
        <f>IFERROR(VLOOKUP($A234,'2012'!$D$3:$O$172,6,FALSE),0)</f>
        <v>18</v>
      </c>
      <c r="BR234" s="1691">
        <f>IFERROR(VLOOKUP($A234,'2012'!$D$3:$O$172,7,FALSE),0)</f>
        <v>30</v>
      </c>
      <c r="BS234" s="1691">
        <f>IFERROR(VLOOKUP($A234,'2012'!$D$3:$O$172,8,FALSE),0)</f>
        <v>2</v>
      </c>
      <c r="BT234" s="1740">
        <f>IFERROR(VLOOKUP($A234,'2012'!$D$3:$O$172,9,FALSE),0)</f>
        <v>0.4838709677419355</v>
      </c>
      <c r="BU234" s="1737">
        <f>IFERROR(VLOOKUP($A234,'2012'!$D$3:$O$172,10,FALSE),0)</f>
        <v>301</v>
      </c>
      <c r="BV234" s="1691">
        <f>IFERROR(VLOOKUP($A234,'2012'!$D$3:$O$172,11,FALSE),0)</f>
        <v>165</v>
      </c>
      <c r="BW234" s="1743">
        <f>IFERROR(VLOOKUP($A234,'2012'!$D$3:$O$172,12,FALSE),0)</f>
        <v>1</v>
      </c>
      <c r="BX234" s="1700">
        <f>IFERROR(VLOOKUP($A234,'2011'!$D$4:$I$251,2,FALSE),0)</f>
        <v>54</v>
      </c>
      <c r="BY234" s="1691">
        <f>IFERROR(VLOOKUP($A234,'2011'!$D$4:$I$251,3,FALSE),0)</f>
        <v>10</v>
      </c>
      <c r="BZ234" s="1691">
        <f>IFERROR(VLOOKUP($A234,'2011'!$D$4:$I$251,4,FALSE),0)</f>
        <v>27</v>
      </c>
      <c r="CA234" s="1691">
        <f>IFERROR(VLOOKUP($A234,'2011'!$D$4:$I$251,5,FALSE),0)</f>
        <v>0</v>
      </c>
      <c r="CB234" s="1740">
        <f>IFERROR(VLOOKUP($A234,'2011'!$D$4:$I$251,6,FALSE),0)</f>
        <v>0.5</v>
      </c>
      <c r="CC234" s="1700">
        <f>IFERROR(VLOOKUP($A234,'2010'!$C$3:$H$234,2,FALSE),0)</f>
        <v>65</v>
      </c>
      <c r="CD234" s="1691">
        <f>IFERROR(VLOOKUP($A234,'2010'!$C$3:$H$234,3,FALSE),0)</f>
        <v>13</v>
      </c>
      <c r="CE234" s="1691">
        <f>IFERROR(VLOOKUP($A234,'2010'!$C$3:$H$234,4,FALSE),0)</f>
        <v>33</v>
      </c>
      <c r="CF234" s="1691">
        <f>IFERROR(VLOOKUP($A234,'2010'!$C$3:$H$234,5,FALSE),0)</f>
        <v>0</v>
      </c>
      <c r="CG234" s="1740">
        <f>IFERROR(VLOOKUP($A234,'2010'!$C$3:$H$234,6,FALSE),0)</f>
        <v>0.50769230769230766</v>
      </c>
      <c r="CH234" s="1700">
        <f>IFERROR(VLOOKUP($A234,'2009'!$C$3:$H$242,2,FALSE),0)</f>
        <v>59</v>
      </c>
      <c r="CI234" s="1691">
        <f>IFERROR(VLOOKUP($A234,'2009'!$C$3:$H$242,3,FALSE),0)</f>
        <v>20</v>
      </c>
      <c r="CJ234" s="1691">
        <f>IFERROR(VLOOKUP($A234,'2009'!$C$3:$H$242,4,FALSE),0)</f>
        <v>33</v>
      </c>
      <c r="CK234" s="1691">
        <f>IFERROR(VLOOKUP($A234,'2009'!$C$3:$H$242,5,FALSE),0)</f>
        <v>1</v>
      </c>
      <c r="CL234" s="1740">
        <f>IFERROR(VLOOKUP($A234,'2009'!$C$3:$H$242,6,FALSE),0)</f>
        <v>0.55932203389830504</v>
      </c>
      <c r="CM234" s="1700">
        <f>IFERROR(VLOOKUP($A234,'2008'!$C$3:$H$229,2,FALSE),0)</f>
        <v>55</v>
      </c>
      <c r="CN234" s="1691">
        <f>IFERROR(VLOOKUP($A234,'2008'!$C$3:$H$229,3,FALSE),0)</f>
        <v>11</v>
      </c>
      <c r="CO234" s="1691">
        <f>IFERROR(VLOOKUP($A234,'2008'!$C$3:$H$229,4,FALSE),0)</f>
        <v>34</v>
      </c>
      <c r="CP234" s="1691">
        <f>IFERROR(VLOOKUP($A234,'2008'!$C$3:$H$229,5,FALSE),0)</f>
        <v>0</v>
      </c>
      <c r="CQ234" s="1740">
        <f>IFERROR(VLOOKUP($A234,'2008'!$C$3:$H$229,6,FALSE),0)</f>
        <v>0.61818181818181817</v>
      </c>
      <c r="CR234" s="1700">
        <f>IFERROR(VLOOKUP($A234,'2007'!$C$3:$M$238,7,FALSE),0)</f>
        <v>68</v>
      </c>
      <c r="CS234" s="1691">
        <f>IFERROR(VLOOKUP($A234,'2007'!$C$3:$M$238,8,FALSE),0)</f>
        <v>15</v>
      </c>
      <c r="CT234" s="1691">
        <f>IFERROR(VLOOKUP($A234,'2007'!$C$3:$M$238,9,FALSE),0)</f>
        <v>38</v>
      </c>
      <c r="CU234" s="1691">
        <f>IFERROR(VLOOKUP($A234,'2007'!$C$3:$M$238,10,FALSE),0)</f>
        <v>0</v>
      </c>
      <c r="CV234" s="1740">
        <f>IFERROR(VLOOKUP($A234,'2007'!$C$3:$M$238,11,FALSE),0)</f>
        <v>0.55882352941176472</v>
      </c>
      <c r="CW234" s="1700">
        <f>IFERROR(VLOOKUP($A234,'2006'!$A$2:$F$200,2,FALSE),0)</f>
        <v>0</v>
      </c>
      <c r="CX234" s="1691">
        <f>IFERROR(VLOOKUP($A234,'2006'!$A$2:$F$200,4,FALSE),0)</f>
        <v>0</v>
      </c>
      <c r="CY234" s="1691">
        <f>IFERROR(VLOOKUP($A234,'2006'!$A$2:$F$200,5,FALSE),0)</f>
        <v>0</v>
      </c>
      <c r="CZ234" s="1740" t="str">
        <f>IFERROR(VLOOKUP($A234,'2006'!$A$2:$F$200,6,FALSE),0)</f>
        <v>---</v>
      </c>
      <c r="DA234" s="1700">
        <f>IFERROR(VLOOKUP($A234,'2005'!$C$3:$M$205,8,FALSE),0)</f>
        <v>0</v>
      </c>
      <c r="DB234" s="1691">
        <f>IFERROR(VLOOKUP($A234,'2005'!$C$3:$M$205,9,FALSE),0)</f>
        <v>0</v>
      </c>
      <c r="DC234" s="1691">
        <f>IFERROR(VLOOKUP($A234,'2005'!$C$3:$M$205,10,FALSE),0)</f>
        <v>0</v>
      </c>
      <c r="DD234" s="1740">
        <f>IFERROR(VLOOKUP($A234,'2005'!$C$3:$M$205,11,FALSE),0)</f>
        <v>0</v>
      </c>
      <c r="DE234" s="1700">
        <f>IFERROR(VLOOKUP($A234,'2004'!$C$3:$M$213,8,FALSE),0)</f>
        <v>0</v>
      </c>
      <c r="DF234" s="1691">
        <f>IFERROR(VLOOKUP($A234,'2004'!$C$3:$M$213,9,FALSE),0)</f>
        <v>0</v>
      </c>
      <c r="DG234" s="1691">
        <f>IFERROR(VLOOKUP($A234,'2004'!$C$3:$M$213,10,FALSE),0)</f>
        <v>0</v>
      </c>
      <c r="DH234" s="1740">
        <f>IFERROR(VLOOKUP($A234,'2004'!$C$3:$M$213,11,FALSE),0)</f>
        <v>0</v>
      </c>
      <c r="DI234" s="1700">
        <f>IFERROR(VLOOKUP($A234,'2003'!$C$3:$Q$214,12,FALSE),0)</f>
        <v>0</v>
      </c>
      <c r="DJ234" s="1691">
        <f>IFERROR(VLOOKUP($A234,'2003'!$C$3:$Q$214,13,FALSE),0)</f>
        <v>0</v>
      </c>
      <c r="DK234" s="1691">
        <f>IFERROR(VLOOKUP($A234,'2003'!$C$3:$Q$214,14,FALSE),0)</f>
        <v>0</v>
      </c>
      <c r="DL234" s="1740">
        <f>IFERROR(VLOOKUP($A234,'2003'!$C$3:$Q$214,15,FALSE),0)</f>
        <v>0</v>
      </c>
      <c r="DM234" s="1700">
        <f>IFERROR(VLOOKUP($A234,'2002'!$D$3:$R$214,12,FALSE),0)</f>
        <v>0</v>
      </c>
      <c r="DN234" s="1691">
        <f>IFERROR(VLOOKUP($A234,'2002'!$D$3:$R$214,13,FALSE),0)</f>
        <v>0</v>
      </c>
      <c r="DO234" s="1691">
        <f>IFERROR(VLOOKUP($A234,'2002'!$D$3:$R$214,14,FALSE),0)</f>
        <v>0</v>
      </c>
      <c r="DP234" s="1788">
        <f>IFERROR(VLOOKUP($A234,'2002'!$D$3:$R$214,15,FALSE),0)</f>
        <v>0</v>
      </c>
      <c r="DQ234" s="1700">
        <f>IFERROR(VLOOKUP($A234,'Pre 2002'!$C$3:$CK$382,84,FALSE),0)</f>
        <v>0</v>
      </c>
      <c r="DR234" s="1695">
        <f>IFERROR(VLOOKUP($A234,'Pre 2002'!$C$3:$CK$382,85,FALSE),0)</f>
        <v>0</v>
      </c>
      <c r="DS234" s="1695">
        <f>IFERROR(VLOOKUP($A234,'Pre 2002'!$C$3:$CK$382,86,FALSE),0)</f>
        <v>0</v>
      </c>
      <c r="DT234" s="1790">
        <f>IFERROR(VLOOKUP($A234,'Pre 2002'!$C$3:$CK$382,87,FALSE),0)</f>
        <v>0</v>
      </c>
      <c r="DU234" s="1741">
        <f>IFERROR(VLOOKUP(A234,'Pre 2002'!$C$3:$CG$382,83,FALSE),0)</f>
        <v>0</v>
      </c>
      <c r="DY234" s="1731"/>
    </row>
    <row r="235" spans="1:129">
      <c r="A235" s="1721" t="s">
        <v>1985</v>
      </c>
      <c r="B235" s="1562">
        <f t="shared" si="79"/>
        <v>397</v>
      </c>
      <c r="C235" s="1562">
        <f t="shared" si="80"/>
        <v>184</v>
      </c>
      <c r="D235" s="1562">
        <f t="shared" si="81"/>
        <v>12</v>
      </c>
      <c r="E235" s="1563">
        <f t="shared" si="82"/>
        <v>0.46347607052896728</v>
      </c>
      <c r="F235" s="1786">
        <f t="shared" si="83"/>
        <v>9</v>
      </c>
      <c r="G235" s="1595" t="s">
        <v>2159</v>
      </c>
      <c r="H235" s="1567">
        <f t="shared" si="89"/>
        <v>9</v>
      </c>
      <c r="I235" s="1734">
        <f t="shared" si="90"/>
        <v>397</v>
      </c>
      <c r="J235" s="1734">
        <f t="shared" si="91"/>
        <v>184</v>
      </c>
      <c r="K235" s="1734">
        <f t="shared" si="92"/>
        <v>12</v>
      </c>
      <c r="L235" s="1806">
        <f t="shared" si="93"/>
        <v>0.46347607052896728</v>
      </c>
      <c r="O235" s="1700">
        <f>IFERROR(VLOOKUP($A235,'2022'!$B$2:$K$174,3,FALSE),0)</f>
        <v>0</v>
      </c>
      <c r="P235" s="1858">
        <f>IFERROR(VLOOKUP($A235,'2022'!$B$2:$K$174,4,FALSE),0)</f>
        <v>0</v>
      </c>
      <c r="Q235" s="1858">
        <f>IFERROR(VLOOKUP($A235,'2022'!$B$2:$K$174,5,FALSE),0)</f>
        <v>0</v>
      </c>
      <c r="R235" s="1858">
        <f>IFERROR(VLOOKUP($A235,'2022'!$B$2:$K$174,8,FALSE),0)</f>
        <v>0</v>
      </c>
      <c r="S235" s="1740">
        <f>IFERROR(VLOOKUP($A235,'2022'!$B$2:$K$174,10,FALSE),0)</f>
        <v>0</v>
      </c>
      <c r="T235" s="1700">
        <f>IFERROR(VLOOKUP($A235,'2021'!$B$2:$K$174,3,FALSE),0)</f>
        <v>0</v>
      </c>
      <c r="U235" s="1843">
        <f>IFERROR(VLOOKUP($A235,'2021'!$B$2:$K$174,4,FALSE),0)</f>
        <v>0</v>
      </c>
      <c r="V235" s="1843">
        <f>IFERROR(VLOOKUP($A235,'2021'!$B$2:$K$174,5,FALSE),0)</f>
        <v>0</v>
      </c>
      <c r="W235" s="1843">
        <f>IFERROR(VLOOKUP($A235,'2021'!$B$2:$K$174,8,FALSE),0)</f>
        <v>0</v>
      </c>
      <c r="X235" s="1740">
        <f>IFERROR(VLOOKUP($A235,'2021'!$B$2:$K$174,10,FALSE),0)</f>
        <v>0</v>
      </c>
      <c r="Y235" s="1700">
        <f>IFERROR(VLOOKUP($A235,'2020'!$B$2:$K$170,3,FALSE),0)</f>
        <v>0</v>
      </c>
      <c r="Z235" s="1829">
        <f>IFERROR(VLOOKUP($A235,'2020'!$B$2:$K$170,4,FALSE),0)</f>
        <v>0</v>
      </c>
      <c r="AA235" s="1829">
        <f>IFERROR(VLOOKUP($A235,'2020'!$B$2:$K$170,5,FALSE),0)</f>
        <v>0</v>
      </c>
      <c r="AB235" s="1829">
        <f>IFERROR(VLOOKUP($A235,'2020'!$B$2:$K$170,8,FALSE),0)</f>
        <v>0</v>
      </c>
      <c r="AC235" s="1740">
        <f>IFERROR(VLOOKUP($A235,'2020'!$B$2:$K$170,10,FALSE),0)</f>
        <v>0</v>
      </c>
      <c r="AD235" s="1700">
        <f>IFERROR(VLOOKUP($A235,'2019'!$B$2:$K$170,3,FALSE),0)</f>
        <v>0</v>
      </c>
      <c r="AE235" s="1823">
        <f>IFERROR(VLOOKUP($A235,'2019'!$B$2:$K$170,4,FALSE),0)</f>
        <v>0</v>
      </c>
      <c r="AF235" s="1823">
        <f>IFERROR(VLOOKUP($A235,'2019'!$B$2:$K$170,5,FALSE),0)</f>
        <v>0</v>
      </c>
      <c r="AG235" s="1823">
        <f>IFERROR(VLOOKUP($A235,'2019'!$B$2:$K$170,8,FALSE),0)</f>
        <v>0</v>
      </c>
      <c r="AH235" s="1740">
        <f>IFERROR(VLOOKUP($A235,'2019'!$B$2:$K$170,10,FALSE),0)</f>
        <v>0</v>
      </c>
      <c r="AI235" s="1700">
        <f>IFERROR(VLOOKUP($A235,'2018'!$B$2:$K$170,3,FALSE),0)</f>
        <v>0</v>
      </c>
      <c r="AJ235" s="1821">
        <f>IFERROR(VLOOKUP($A235,'2018'!$B$2:$K$170,4,FALSE),0)</f>
        <v>0</v>
      </c>
      <c r="AK235" s="1821">
        <f>IFERROR(VLOOKUP($A235,'2018'!$B$2:$K$170,5,FALSE),0)</f>
        <v>0</v>
      </c>
      <c r="AL235" s="1821">
        <f>IFERROR(VLOOKUP($A235,'2018'!$B$2:$K$170,8,FALSE),0)</f>
        <v>0</v>
      </c>
      <c r="AM235" s="1740">
        <f>IFERROR(VLOOKUP($A235,'2018'!$B$2:$K$170,10,FALSE),0)</f>
        <v>0</v>
      </c>
      <c r="AN235" s="1700">
        <f>IFERROR(VLOOKUP($A235,'2017'!$B$2:$J$163,2,FALSE),0)</f>
        <v>0</v>
      </c>
      <c r="AO235" s="1815">
        <f>IFERROR(VLOOKUP($A235,'2017'!$B$2:$J$163,3,FALSE),0)</f>
        <v>0</v>
      </c>
      <c r="AP235" s="1815">
        <f>IFERROR(VLOOKUP($A235,'2017'!$B$2:$J$163,4,FALSE),0)</f>
        <v>0</v>
      </c>
      <c r="AQ235" s="1815">
        <f>IFERROR(VLOOKUP($A235,'2017'!$B$2:$J$163,7,FALSE),0)</f>
        <v>0</v>
      </c>
      <c r="AR235" s="1740">
        <f>IFERROR(VLOOKUP($A235,'2017'!$B$2:$J$163,9,FALSE),0)</f>
        <v>0</v>
      </c>
      <c r="AS235" s="1700">
        <f>IFERROR(VLOOKUP($A235,'2016'!$B$2:$K$165,3,FALSE),0)</f>
        <v>0</v>
      </c>
      <c r="AT235" s="1796">
        <f>IFERROR(VLOOKUP($A235,'2016'!$B$2:$K$165,4,FALSE),0)</f>
        <v>0</v>
      </c>
      <c r="AU235" s="1796">
        <f>IFERROR(VLOOKUP($A235,'2016'!$B$2:$K$165,5,FALSE),0)</f>
        <v>0</v>
      </c>
      <c r="AV235" s="1796">
        <f>IFERROR(VLOOKUP($A235,'2016'!$B$2:$K$165,8,FALSE),0)</f>
        <v>0</v>
      </c>
      <c r="AW235" s="1740">
        <f>IFERROR(VLOOKUP($A235,'2016'!$B$2:$K$165,10,FALSE),0)</f>
        <v>0</v>
      </c>
      <c r="AX235" s="1700">
        <f>IFERROR(VLOOKUP($A235,'2015'!$B$2:$K$165,3,FALSE),0)</f>
        <v>0</v>
      </c>
      <c r="AY235" s="1695">
        <f>IFERROR(VLOOKUP($A235,'2015'!$B$2:$K$165,4,FALSE),0)</f>
        <v>0</v>
      </c>
      <c r="AZ235" s="1695">
        <f>IFERROR(VLOOKUP($A235,'2015'!$B$2:$K$165,5,FALSE),0)</f>
        <v>0</v>
      </c>
      <c r="BA235" s="1695">
        <f>IFERROR(VLOOKUP($A235,'2015'!$B$2:$K$165,8,FALSE),0)</f>
        <v>0</v>
      </c>
      <c r="BB235" s="1740">
        <f>IFERROR(VLOOKUP($A235,'2015'!$B$2:$K$165,10,FALSE),0)</f>
        <v>0</v>
      </c>
      <c r="BC235" s="1700">
        <f>IFERROR(VLOOKUP($A235,'2014'!$B$2:$K$157,3,FALSE),0)</f>
        <v>0</v>
      </c>
      <c r="BD235" s="1691">
        <f>IFERROR(VLOOKUP($A235,'2014'!$B$2:$K$157,4,FALSE),0)</f>
        <v>0</v>
      </c>
      <c r="BE235" s="1691">
        <f>IFERROR(VLOOKUP($A235,'2014'!$B$2:$K$157,5,FALSE),0)</f>
        <v>0</v>
      </c>
      <c r="BF235" s="1691">
        <f>IFERROR(VLOOKUP($A235,'2014'!$B$2:$K$157,8,FALSE),0)</f>
        <v>0</v>
      </c>
      <c r="BG235" s="1740">
        <f>IFERROR(VLOOKUP($A235,'2014'!$B$2:$K$157,10,FALSE),0)</f>
        <v>0</v>
      </c>
      <c r="BH235" s="1700">
        <f>IFERROR(VLOOKUP($A235,'2013'!$D$4:$I$249,2,FALSE),0)</f>
        <v>0</v>
      </c>
      <c r="BI235" s="1691">
        <f>IFERROR(VLOOKUP($A235,'2013'!$D$4:$I$249,3,FALSE),0)</f>
        <v>0</v>
      </c>
      <c r="BJ235" s="1691">
        <f>IFERROR(VLOOKUP($A235,'2013'!$D$4:$I$249,4,FALSE),0)</f>
        <v>0</v>
      </c>
      <c r="BK235" s="1691">
        <f>IFERROR(VLOOKUP($A235,'2013'!$D$4:$I$249,5,FALSE),0)</f>
        <v>0</v>
      </c>
      <c r="BL235" s="1740">
        <f>IFERROR(VLOOKUP($A235,'2013'!$D$4:$I$249,6,FALSE),0)</f>
        <v>0</v>
      </c>
      <c r="BM235" s="1737">
        <f>IFERROR(VLOOKUP($A235,'2012'!$D$3:$O$172,2,FALSE),0)</f>
        <v>0</v>
      </c>
      <c r="BN235" s="1691">
        <f>IFERROR(VLOOKUP($A235,'2012'!$D$3:$O$172,3,FALSE),0)</f>
        <v>0</v>
      </c>
      <c r="BO235" s="1743">
        <f>IFERROR(VLOOKUP($A235,'2012'!$D$3:$O$172,4,FALSE),0)</f>
        <v>0</v>
      </c>
      <c r="BP235" s="1700">
        <f>IFERROR(VLOOKUP($A235,'2012'!$D$3:$O$172,5,FALSE),0)</f>
        <v>0</v>
      </c>
      <c r="BQ235" s="1691">
        <f>IFERROR(VLOOKUP($A235,'2012'!$D$3:$O$172,6,FALSE),0)</f>
        <v>0</v>
      </c>
      <c r="BR235" s="1691">
        <f>IFERROR(VLOOKUP($A235,'2012'!$D$3:$O$172,7,FALSE),0)</f>
        <v>0</v>
      </c>
      <c r="BS235" s="1691">
        <f>IFERROR(VLOOKUP($A235,'2012'!$D$3:$O$172,8,FALSE),0)</f>
        <v>0</v>
      </c>
      <c r="BT235" s="1740">
        <f>IFERROR(VLOOKUP($A235,'2012'!$D$3:$O$172,9,FALSE),0)</f>
        <v>0</v>
      </c>
      <c r="BX235" s="1700">
        <f>IFERROR(VLOOKUP($A235,'2011'!$D$4:$I$251,2,FALSE),0)</f>
        <v>0</v>
      </c>
      <c r="BY235" s="1691">
        <f>IFERROR(VLOOKUP($A235,'2011'!$D$4:$I$251,3,FALSE),0)</f>
        <v>0</v>
      </c>
      <c r="BZ235" s="1691">
        <f>IFERROR(VLOOKUP($A235,'2011'!$D$4:$I$251,4,FALSE),0)</f>
        <v>0</v>
      </c>
      <c r="CA235" s="1691">
        <f>IFERROR(VLOOKUP($A235,'2011'!$D$4:$I$251,5,FALSE),0)</f>
        <v>0</v>
      </c>
      <c r="CB235" s="1740">
        <f>IFERROR(VLOOKUP($A235,'2011'!$D$4:$I$251,6,FALSE),0)</f>
        <v>0</v>
      </c>
      <c r="CC235" s="1700">
        <f>IFERROR(VLOOKUP($A235,'2010'!$C$3:$H$234,2,FALSE),0)</f>
        <v>0</v>
      </c>
      <c r="CD235" s="1691">
        <f>IFERROR(VLOOKUP($A235,'2010'!$C$3:$H$234,3,FALSE),0)</f>
        <v>0</v>
      </c>
      <c r="CE235" s="1691">
        <f>IFERROR(VLOOKUP($A235,'2010'!$C$3:$H$234,4,FALSE),0)</f>
        <v>0</v>
      </c>
      <c r="CF235" s="1691">
        <f>IFERROR(VLOOKUP($A235,'2010'!$C$3:$H$234,5,FALSE),0)</f>
        <v>0</v>
      </c>
      <c r="CG235" s="1740">
        <f>IFERROR(VLOOKUP($A235,'2010'!$C$3:$H$234,6,FALSE),0)</f>
        <v>0</v>
      </c>
      <c r="CH235" s="1700">
        <f>IFERROR(VLOOKUP($A235,'2009'!$C$3:$H$242,2,FALSE),0)</f>
        <v>0</v>
      </c>
      <c r="CI235" s="1691">
        <f>IFERROR(VLOOKUP($A235,'2009'!$C$3:$H$242,3,FALSE),0)</f>
        <v>0</v>
      </c>
      <c r="CJ235" s="1691">
        <f>IFERROR(VLOOKUP($A235,'2009'!$C$3:$H$242,4,FALSE),0)</f>
        <v>0</v>
      </c>
      <c r="CK235" s="1691">
        <f>IFERROR(VLOOKUP($A235,'2009'!$C$3:$H$242,5,FALSE),0)</f>
        <v>0</v>
      </c>
      <c r="CL235" s="1740">
        <f>IFERROR(VLOOKUP($A235,'2009'!$C$3:$H$242,6,FALSE),0)</f>
        <v>0</v>
      </c>
      <c r="CM235" s="1700">
        <f>IFERROR(VLOOKUP($A235,'2008'!$C$3:$H$229,2,FALSE),0)</f>
        <v>0</v>
      </c>
      <c r="CN235" s="1691">
        <f>IFERROR(VLOOKUP($A235,'2008'!$C$3:$H$229,3,FALSE),0)</f>
        <v>0</v>
      </c>
      <c r="CO235" s="1691">
        <f>IFERROR(VLOOKUP($A235,'2008'!$C$3:$H$229,4,FALSE),0)</f>
        <v>0</v>
      </c>
      <c r="CP235" s="1691">
        <f>IFERROR(VLOOKUP($A235,'2008'!$C$3:$H$229,5,FALSE),0)</f>
        <v>0</v>
      </c>
      <c r="CQ235" s="1740">
        <f>IFERROR(VLOOKUP($A235,'2008'!$C$3:$H$229,6,FALSE),0)</f>
        <v>0</v>
      </c>
      <c r="CR235" s="1700">
        <f>IFERROR(VLOOKUP($A235,'2007'!$C$3:$M$238,7,FALSE),0)</f>
        <v>0</v>
      </c>
      <c r="CS235" s="1691">
        <f>IFERROR(VLOOKUP($A235,'2007'!$C$3:$M$238,8,FALSE),0)</f>
        <v>0</v>
      </c>
      <c r="CT235" s="1691">
        <f>IFERROR(VLOOKUP($A235,'2007'!$C$3:$M$238,9,FALSE),0)</f>
        <v>0</v>
      </c>
      <c r="CU235" s="1691">
        <f>IFERROR(VLOOKUP($A235,'2007'!$C$3:$M$238,10,FALSE),0)</f>
        <v>0</v>
      </c>
      <c r="CV235" s="1740">
        <f>IFERROR(VLOOKUP($A235,'2007'!$C$3:$M$238,11,FALSE),0)</f>
        <v>0</v>
      </c>
      <c r="CW235" s="1700">
        <f>IFERROR(VLOOKUP($A235,'2006'!$A$2:$F$200,2,FALSE),0)</f>
        <v>0</v>
      </c>
      <c r="CX235" s="1691">
        <f>IFERROR(VLOOKUP($A235,'2006'!$A$2:$F$200,4,FALSE),0)</f>
        <v>0</v>
      </c>
      <c r="CY235" s="1691">
        <f>IFERROR(VLOOKUP($A235,'2006'!$A$2:$F$200,5,FALSE),0)</f>
        <v>0</v>
      </c>
      <c r="CZ235" s="1740">
        <f>IFERROR(VLOOKUP($A235,'2006'!$A$2:$F$200,6,FALSE),0)</f>
        <v>0</v>
      </c>
      <c r="DA235" s="1700">
        <f>IFERROR(VLOOKUP($A235,'2005'!$C$3:$M$205,8,FALSE),0)</f>
        <v>0</v>
      </c>
      <c r="DB235" s="1691">
        <f>IFERROR(VLOOKUP($A235,'2005'!$C$3:$M$205,9,FALSE),0)</f>
        <v>0</v>
      </c>
      <c r="DC235" s="1691">
        <f>IFERROR(VLOOKUP($A235,'2005'!$C$3:$M$205,10,FALSE),0)</f>
        <v>0</v>
      </c>
      <c r="DD235" s="1740">
        <f>IFERROR(VLOOKUP($A235,'2005'!$C$3:$M$205,11,FALSE),0)</f>
        <v>0</v>
      </c>
      <c r="DE235" s="1700">
        <f>IFERROR(VLOOKUP($A235,'2004'!$C$3:$M$213,8,FALSE),0)</f>
        <v>0</v>
      </c>
      <c r="DF235" s="1691">
        <f>IFERROR(VLOOKUP($A235,'2004'!$C$3:$M$213,9,FALSE),0)</f>
        <v>0</v>
      </c>
      <c r="DG235" s="1691">
        <f>IFERROR(VLOOKUP($A235,'2004'!$C$3:$M$213,10,FALSE),0)</f>
        <v>0</v>
      </c>
      <c r="DH235" s="1740">
        <f>IFERROR(VLOOKUP($A235,'2004'!$C$3:$M$213,11,FALSE),0)</f>
        <v>0</v>
      </c>
      <c r="DI235" s="1700">
        <f>IFERROR(VLOOKUP($A235,'2003'!$C$3:$Q$214,12,FALSE),0)</f>
        <v>0</v>
      </c>
      <c r="DJ235" s="1691">
        <f>IFERROR(VLOOKUP($A235,'2003'!$C$3:$Q$214,13,FALSE),0)</f>
        <v>0</v>
      </c>
      <c r="DK235" s="1691">
        <f>IFERROR(VLOOKUP($A235,'2003'!$C$3:$Q$214,14,FALSE),0)</f>
        <v>0</v>
      </c>
      <c r="DL235" s="1740">
        <f>IFERROR(VLOOKUP($A235,'2003'!$C$3:$Q$214,15,FALSE),0)</f>
        <v>0</v>
      </c>
      <c r="DM235" s="1700">
        <f>IFERROR(VLOOKUP($A235,'2002'!$D$3:$R$214,12,FALSE),0)</f>
        <v>0</v>
      </c>
      <c r="DN235" s="1691">
        <f>IFERROR(VLOOKUP($A235,'2002'!$D$3:$R$214,13,FALSE),0)</f>
        <v>0</v>
      </c>
      <c r="DO235" s="1691">
        <f>IFERROR(VLOOKUP($A235,'2002'!$D$3:$R$214,14,FALSE),0)</f>
        <v>0</v>
      </c>
      <c r="DP235" s="1788">
        <f>IFERROR(VLOOKUP($A235,'2002'!$D$3:$R$214,15,FALSE),0)</f>
        <v>0</v>
      </c>
      <c r="DQ235" s="1700">
        <f>IFERROR(VLOOKUP($A235,'Pre 2002'!$C$3:$CK$382,84,FALSE),0)</f>
        <v>397</v>
      </c>
      <c r="DR235" s="1695">
        <f>IFERROR(VLOOKUP($A235,'Pre 2002'!$C$3:$CK$382,85,FALSE),0)</f>
        <v>184</v>
      </c>
      <c r="DS235" s="1695">
        <f>IFERROR(VLOOKUP($A235,'Pre 2002'!$C$3:$CK$382,86,FALSE),0)</f>
        <v>12</v>
      </c>
      <c r="DT235" s="1790">
        <f>IFERROR(VLOOKUP($A235,'Pre 2002'!$C$3:$CK$382,87,FALSE),0)</f>
        <v>0.46347607052896728</v>
      </c>
      <c r="DU235" s="1741">
        <f>IFERROR(VLOOKUP(A235,'Pre 2002'!$C$3:$CG$382,83,FALSE),0)</f>
        <v>9</v>
      </c>
      <c r="DY235" s="1731"/>
    </row>
    <row r="236" spans="1:129">
      <c r="A236" s="1778" t="s">
        <v>2018</v>
      </c>
      <c r="B236" s="1562">
        <f t="shared" si="79"/>
        <v>701</v>
      </c>
      <c r="C236" s="1562">
        <f t="shared" si="80"/>
        <v>311</v>
      </c>
      <c r="D236" s="1562">
        <f t="shared" si="81"/>
        <v>12</v>
      </c>
      <c r="E236" s="1563">
        <f t="shared" si="82"/>
        <v>0.44365192582025675</v>
      </c>
      <c r="F236" s="1786">
        <f t="shared" si="83"/>
        <v>18</v>
      </c>
      <c r="G236" s="1595" t="s">
        <v>2159</v>
      </c>
      <c r="H236" s="1567">
        <f t="shared" si="89"/>
        <v>18</v>
      </c>
      <c r="I236" s="1734">
        <f t="shared" si="90"/>
        <v>701</v>
      </c>
      <c r="J236" s="1734">
        <f t="shared" si="91"/>
        <v>311</v>
      </c>
      <c r="K236" s="1734">
        <f t="shared" si="92"/>
        <v>12</v>
      </c>
      <c r="L236" s="1806">
        <f t="shared" si="93"/>
        <v>0.44365192582025675</v>
      </c>
      <c r="M236" s="1751"/>
      <c r="N236" s="1751"/>
      <c r="O236" s="1700">
        <f>IFERROR(VLOOKUP($A236,'2022'!$B$2:$K$174,3,FALSE),0)</f>
        <v>0</v>
      </c>
      <c r="P236" s="1858">
        <f>IFERROR(VLOOKUP($A236,'2022'!$B$2:$K$174,4,FALSE),0)</f>
        <v>0</v>
      </c>
      <c r="Q236" s="1858">
        <f>IFERROR(VLOOKUP($A236,'2022'!$B$2:$K$174,5,FALSE),0)</f>
        <v>0</v>
      </c>
      <c r="R236" s="1858">
        <f>IFERROR(VLOOKUP($A236,'2022'!$B$2:$K$174,8,FALSE),0)</f>
        <v>0</v>
      </c>
      <c r="S236" s="1740">
        <f>IFERROR(VLOOKUP($A236,'2022'!$B$2:$K$174,10,FALSE),0)</f>
        <v>0</v>
      </c>
      <c r="T236" s="1700">
        <f>IFERROR(VLOOKUP($A236,'2021'!$B$2:$K$174,3,FALSE),0)</f>
        <v>0</v>
      </c>
      <c r="U236" s="1843">
        <f>IFERROR(VLOOKUP($A236,'2021'!$B$2:$K$174,4,FALSE),0)</f>
        <v>0</v>
      </c>
      <c r="V236" s="1843">
        <f>IFERROR(VLOOKUP($A236,'2021'!$B$2:$K$174,5,FALSE),0)</f>
        <v>0</v>
      </c>
      <c r="W236" s="1843">
        <f>IFERROR(VLOOKUP($A236,'2021'!$B$2:$K$174,8,FALSE),0)</f>
        <v>0</v>
      </c>
      <c r="X236" s="1740">
        <f>IFERROR(VLOOKUP($A236,'2021'!$B$2:$K$174,10,FALSE),0)</f>
        <v>0</v>
      </c>
      <c r="Y236" s="1700">
        <f>IFERROR(VLOOKUP($A236,'2020'!$B$2:$K$170,3,FALSE),0)</f>
        <v>0</v>
      </c>
      <c r="Z236" s="1829">
        <f>IFERROR(VLOOKUP($A236,'2020'!$B$2:$K$170,4,FALSE),0)</f>
        <v>0</v>
      </c>
      <c r="AA236" s="1829">
        <f>IFERROR(VLOOKUP($A236,'2020'!$B$2:$K$170,5,FALSE),0)</f>
        <v>0</v>
      </c>
      <c r="AB236" s="1829">
        <f>IFERROR(VLOOKUP($A236,'2020'!$B$2:$K$170,8,FALSE),0)</f>
        <v>0</v>
      </c>
      <c r="AC236" s="1740">
        <f>IFERROR(VLOOKUP($A236,'2020'!$B$2:$K$170,10,FALSE),0)</f>
        <v>0</v>
      </c>
      <c r="AD236" s="1700">
        <f>IFERROR(VLOOKUP($A236,'2019'!$B$2:$K$170,3,FALSE),0)</f>
        <v>0</v>
      </c>
      <c r="AE236" s="1823">
        <f>IFERROR(VLOOKUP($A236,'2019'!$B$2:$K$170,4,FALSE),0)</f>
        <v>0</v>
      </c>
      <c r="AF236" s="1823">
        <f>IFERROR(VLOOKUP($A236,'2019'!$B$2:$K$170,5,FALSE),0)</f>
        <v>0</v>
      </c>
      <c r="AG236" s="1823">
        <f>IFERROR(VLOOKUP($A236,'2019'!$B$2:$K$170,8,FALSE),0)</f>
        <v>0</v>
      </c>
      <c r="AH236" s="1740">
        <f>IFERROR(VLOOKUP($A236,'2019'!$B$2:$K$170,10,FALSE),0)</f>
        <v>0</v>
      </c>
      <c r="AI236" s="1700">
        <f>IFERROR(VLOOKUP($A236,'2018'!$B$2:$K$170,3,FALSE),0)</f>
        <v>0</v>
      </c>
      <c r="AJ236" s="1821">
        <f>IFERROR(VLOOKUP($A236,'2018'!$B$2:$K$170,4,FALSE),0)</f>
        <v>0</v>
      </c>
      <c r="AK236" s="1821">
        <f>IFERROR(VLOOKUP($A236,'2018'!$B$2:$K$170,5,FALSE),0)</f>
        <v>0</v>
      </c>
      <c r="AL236" s="1821">
        <f>IFERROR(VLOOKUP($A236,'2018'!$B$2:$K$170,8,FALSE),0)</f>
        <v>0</v>
      </c>
      <c r="AM236" s="1740">
        <f>IFERROR(VLOOKUP($A236,'2018'!$B$2:$K$170,10,FALSE),0)</f>
        <v>0</v>
      </c>
      <c r="AN236" s="1700">
        <f>IFERROR(VLOOKUP($A236,'2017'!$B$2:$J$163,2,FALSE),0)</f>
        <v>0</v>
      </c>
      <c r="AO236" s="1815">
        <f>IFERROR(VLOOKUP($A236,'2017'!$B$2:$J$163,3,FALSE),0)</f>
        <v>0</v>
      </c>
      <c r="AP236" s="1815">
        <f>IFERROR(VLOOKUP($A236,'2017'!$B$2:$J$163,4,FALSE),0)</f>
        <v>0</v>
      </c>
      <c r="AQ236" s="1815">
        <f>IFERROR(VLOOKUP($A236,'2017'!$B$2:$J$163,7,FALSE),0)</f>
        <v>0</v>
      </c>
      <c r="AR236" s="1740">
        <f>IFERROR(VLOOKUP($A236,'2017'!$B$2:$J$163,9,FALSE),0)</f>
        <v>0</v>
      </c>
      <c r="AS236" s="1700">
        <f>IFERROR(VLOOKUP($A236,'2016'!$B$2:$K$165,3,FALSE),0)</f>
        <v>0</v>
      </c>
      <c r="AT236" s="1796">
        <f>IFERROR(VLOOKUP($A236,'2016'!$B$2:$K$165,4,FALSE),0)</f>
        <v>0</v>
      </c>
      <c r="AU236" s="1796">
        <f>IFERROR(VLOOKUP($A236,'2016'!$B$2:$K$165,5,FALSE),0)</f>
        <v>0</v>
      </c>
      <c r="AV236" s="1796">
        <f>IFERROR(VLOOKUP($A236,'2016'!$B$2:$K$165,8,FALSE),0)</f>
        <v>0</v>
      </c>
      <c r="AW236" s="1740">
        <f>IFERROR(VLOOKUP($A236,'2016'!$B$2:$K$165,10,FALSE),0)</f>
        <v>0</v>
      </c>
      <c r="AX236" s="1700">
        <f>IFERROR(VLOOKUP($A236,'2015'!$B$2:$K$165,3,FALSE),0)</f>
        <v>0</v>
      </c>
      <c r="AY236" s="1695">
        <f>IFERROR(VLOOKUP($A236,'2015'!$B$2:$K$165,4,FALSE),0)</f>
        <v>0</v>
      </c>
      <c r="AZ236" s="1695">
        <f>IFERROR(VLOOKUP($A236,'2015'!$B$2:$K$165,5,FALSE),0)</f>
        <v>0</v>
      </c>
      <c r="BA236" s="1695">
        <f>IFERROR(VLOOKUP($A236,'2015'!$B$2:$K$165,8,FALSE),0)</f>
        <v>0</v>
      </c>
      <c r="BB236" s="1740">
        <f>IFERROR(VLOOKUP($A236,'2015'!$B$2:$K$165,10,FALSE),0)</f>
        <v>0</v>
      </c>
      <c r="BC236" s="1700">
        <f>IFERROR(VLOOKUP($A236,'2014'!$B$2:$K$157,3,FALSE),0)</f>
        <v>0</v>
      </c>
      <c r="BD236" s="1691">
        <f>IFERROR(VLOOKUP($A236,'2014'!$B$2:$K$157,4,FALSE),0)</f>
        <v>0</v>
      </c>
      <c r="BE236" s="1691">
        <f>IFERROR(VLOOKUP($A236,'2014'!$B$2:$K$157,5,FALSE),0)</f>
        <v>0</v>
      </c>
      <c r="BF236" s="1691">
        <f>IFERROR(VLOOKUP($A236,'2014'!$B$2:$K$157,8,FALSE),0)</f>
        <v>0</v>
      </c>
      <c r="BG236" s="1740">
        <f>IFERROR(VLOOKUP($A236,'2014'!$B$2:$K$157,10,FALSE),0)</f>
        <v>0</v>
      </c>
      <c r="BH236" s="1700">
        <f>IFERROR(VLOOKUP($A236,'2013'!$D$4:$I$249,2,FALSE),0)</f>
        <v>0</v>
      </c>
      <c r="BI236" s="1691">
        <f>IFERROR(VLOOKUP($A236,'2013'!$D$4:$I$249,3,FALSE),0)</f>
        <v>0</v>
      </c>
      <c r="BJ236" s="1691">
        <f>IFERROR(VLOOKUP($A236,'2013'!$D$4:$I$249,4,FALSE),0)</f>
        <v>0</v>
      </c>
      <c r="BK236" s="1691">
        <f>IFERROR(VLOOKUP($A236,'2013'!$D$4:$I$249,5,FALSE),0)</f>
        <v>0</v>
      </c>
      <c r="BL236" s="1740">
        <f>IFERROR(VLOOKUP($A236,'2013'!$D$4:$I$249,6,FALSE),0)</f>
        <v>0</v>
      </c>
      <c r="BM236" s="1737">
        <f>IFERROR(VLOOKUP($A236,'2012'!$D$3:$O$172,2,FALSE),0)</f>
        <v>0</v>
      </c>
      <c r="BN236" s="1691">
        <f>IFERROR(VLOOKUP($A236,'2012'!$D$3:$O$172,3,FALSE),0)</f>
        <v>0</v>
      </c>
      <c r="BO236" s="1743">
        <f>IFERROR(VLOOKUP($A236,'2012'!$D$3:$O$172,4,FALSE),0)</f>
        <v>0</v>
      </c>
      <c r="BP236" s="1700">
        <f>IFERROR(VLOOKUP($A236,'2012'!$D$3:$O$172,5,FALSE),0)</f>
        <v>0</v>
      </c>
      <c r="BQ236" s="1691">
        <f>IFERROR(VLOOKUP($A236,'2012'!$D$3:$O$172,6,FALSE),0)</f>
        <v>0</v>
      </c>
      <c r="BR236" s="1691">
        <f>IFERROR(VLOOKUP($A236,'2012'!$D$3:$O$172,7,FALSE),0)</f>
        <v>0</v>
      </c>
      <c r="BS236" s="1691">
        <f>IFERROR(VLOOKUP($A236,'2012'!$D$3:$O$172,8,FALSE),0)</f>
        <v>0</v>
      </c>
      <c r="BT236" s="1740">
        <f>IFERROR(VLOOKUP($A236,'2012'!$D$3:$O$172,9,FALSE),0)</f>
        <v>0</v>
      </c>
      <c r="BX236" s="1700">
        <f>IFERROR(VLOOKUP($A236,'2011'!$D$4:$I$251,2,FALSE),0)</f>
        <v>0</v>
      </c>
      <c r="BY236" s="1691">
        <f>IFERROR(VLOOKUP($A236,'2011'!$D$4:$I$251,3,FALSE),0)</f>
        <v>0</v>
      </c>
      <c r="BZ236" s="1691">
        <f>IFERROR(VLOOKUP($A236,'2011'!$D$4:$I$251,4,FALSE),0)</f>
        <v>0</v>
      </c>
      <c r="CA236" s="1691">
        <f>IFERROR(VLOOKUP($A236,'2011'!$D$4:$I$251,5,FALSE),0)</f>
        <v>0</v>
      </c>
      <c r="CB236" s="1740">
        <f>IFERROR(VLOOKUP($A236,'2011'!$D$4:$I$251,6,FALSE),0)</f>
        <v>0</v>
      </c>
      <c r="CC236" s="1700">
        <f>IFERROR(VLOOKUP($A236,'2010'!$C$3:$H$234,2,FALSE),0)</f>
        <v>0</v>
      </c>
      <c r="CD236" s="1691">
        <f>IFERROR(VLOOKUP($A236,'2010'!$C$3:$H$234,3,FALSE),0)</f>
        <v>0</v>
      </c>
      <c r="CE236" s="1691">
        <f>IFERROR(VLOOKUP($A236,'2010'!$C$3:$H$234,4,FALSE),0)</f>
        <v>0</v>
      </c>
      <c r="CF236" s="1691">
        <f>IFERROR(VLOOKUP($A236,'2010'!$C$3:$H$234,5,FALSE),0)</f>
        <v>0</v>
      </c>
      <c r="CG236" s="1740">
        <f>IFERROR(VLOOKUP($A236,'2010'!$C$3:$H$234,6,FALSE),0)</f>
        <v>0</v>
      </c>
      <c r="CH236" s="1700">
        <f>IFERROR(VLOOKUP($A236,'2009'!$C$3:$H$242,2,FALSE),0)</f>
        <v>0</v>
      </c>
      <c r="CI236" s="1691">
        <f>IFERROR(VLOOKUP($A236,'2009'!$C$3:$H$242,3,FALSE),0)</f>
        <v>0</v>
      </c>
      <c r="CJ236" s="1691">
        <f>IFERROR(VLOOKUP($A236,'2009'!$C$3:$H$242,4,FALSE),0)</f>
        <v>0</v>
      </c>
      <c r="CK236" s="1691">
        <f>IFERROR(VLOOKUP($A236,'2009'!$C$3:$H$242,5,FALSE),0)</f>
        <v>0</v>
      </c>
      <c r="CL236" s="1740">
        <f>IFERROR(VLOOKUP($A236,'2009'!$C$3:$H$242,6,FALSE),0)</f>
        <v>0</v>
      </c>
      <c r="CM236" s="1700">
        <f>IFERROR(VLOOKUP($A236,'2008'!$C$3:$H$229,2,FALSE),0)</f>
        <v>0</v>
      </c>
      <c r="CN236" s="1691">
        <f>IFERROR(VLOOKUP($A236,'2008'!$C$3:$H$229,3,FALSE),0)</f>
        <v>0</v>
      </c>
      <c r="CO236" s="1691">
        <f>IFERROR(VLOOKUP($A236,'2008'!$C$3:$H$229,4,FALSE),0)</f>
        <v>0</v>
      </c>
      <c r="CP236" s="1691">
        <f>IFERROR(VLOOKUP($A236,'2008'!$C$3:$H$229,5,FALSE),0)</f>
        <v>0</v>
      </c>
      <c r="CQ236" s="1740">
        <f>IFERROR(VLOOKUP($A236,'2008'!$C$3:$H$229,6,FALSE),0)</f>
        <v>0</v>
      </c>
      <c r="CR236" s="1700">
        <f>IFERROR(VLOOKUP($A236,'2007'!$C$3:$M$238,7,FALSE),0)</f>
        <v>0</v>
      </c>
      <c r="CS236" s="1691">
        <f>IFERROR(VLOOKUP($A236,'2007'!$C$3:$M$238,8,FALSE),0)</f>
        <v>0</v>
      </c>
      <c r="CT236" s="1691">
        <f>IFERROR(VLOOKUP($A236,'2007'!$C$3:$M$238,9,FALSE),0)</f>
        <v>0</v>
      </c>
      <c r="CU236" s="1691">
        <f>IFERROR(VLOOKUP($A236,'2007'!$C$3:$M$238,10,FALSE),0)</f>
        <v>0</v>
      </c>
      <c r="CV236" s="1740">
        <f>IFERROR(VLOOKUP($A236,'2007'!$C$3:$M$238,11,FALSE),0)</f>
        <v>0</v>
      </c>
      <c r="CW236" s="1700">
        <f>IFERROR(VLOOKUP($A236,'2006'!$A$2:$F$200,2,FALSE),0)</f>
        <v>0</v>
      </c>
      <c r="CX236" s="1691">
        <f>IFERROR(VLOOKUP($A236,'2006'!$A$2:$F$200,4,FALSE),0)</f>
        <v>0</v>
      </c>
      <c r="CY236" s="1691">
        <f>IFERROR(VLOOKUP($A236,'2006'!$A$2:$F$200,5,FALSE),0)</f>
        <v>0</v>
      </c>
      <c r="CZ236" s="1740">
        <f>IFERROR(VLOOKUP($A236,'2006'!$A$2:$F$200,6,FALSE),0)</f>
        <v>0</v>
      </c>
      <c r="DA236" s="1700">
        <f>IFERROR(VLOOKUP($A236,'2005'!$C$3:$M$205,8,FALSE),0)</f>
        <v>0</v>
      </c>
      <c r="DB236" s="1691">
        <f>IFERROR(VLOOKUP($A236,'2005'!$C$3:$M$205,9,FALSE),0)</f>
        <v>0</v>
      </c>
      <c r="DC236" s="1691">
        <f>IFERROR(VLOOKUP($A236,'2005'!$C$3:$M$205,10,FALSE),0)</f>
        <v>0</v>
      </c>
      <c r="DD236" s="1740">
        <f>IFERROR(VLOOKUP($A236,'2005'!$C$3:$M$205,11,FALSE),0)</f>
        <v>0</v>
      </c>
      <c r="DE236" s="1700">
        <f>IFERROR(VLOOKUP($A236,'2004'!$C$3:$M$213,8,FALSE),0)</f>
        <v>0</v>
      </c>
      <c r="DF236" s="1691">
        <f>IFERROR(VLOOKUP($A236,'2004'!$C$3:$M$213,9,FALSE),0)</f>
        <v>0</v>
      </c>
      <c r="DG236" s="1691">
        <f>IFERROR(VLOOKUP($A236,'2004'!$C$3:$M$213,10,FALSE),0)</f>
        <v>0</v>
      </c>
      <c r="DH236" s="1740">
        <f>IFERROR(VLOOKUP($A236,'2004'!$C$3:$M$213,11,FALSE),0)</f>
        <v>0</v>
      </c>
      <c r="DI236" s="1700">
        <f>IFERROR(VLOOKUP($A236,'2003'!$C$3:$Q$214,12,FALSE),0)</f>
        <v>0</v>
      </c>
      <c r="DJ236" s="1691">
        <f>IFERROR(VLOOKUP($A236,'2003'!$C$3:$Q$214,13,FALSE),0)</f>
        <v>0</v>
      </c>
      <c r="DK236" s="1691">
        <f>IFERROR(VLOOKUP($A236,'2003'!$C$3:$Q$214,14,FALSE),0)</f>
        <v>0</v>
      </c>
      <c r="DL236" s="1740">
        <f>IFERROR(VLOOKUP($A236,'2003'!$C$3:$Q$214,15,FALSE),0)</f>
        <v>0</v>
      </c>
      <c r="DM236" s="1700">
        <f>IFERROR(VLOOKUP($A236,'2002'!$D$3:$R$214,12,FALSE),0)</f>
        <v>0</v>
      </c>
      <c r="DN236" s="1691">
        <f>IFERROR(VLOOKUP($A236,'2002'!$D$3:$R$214,13,FALSE),0)</f>
        <v>0</v>
      </c>
      <c r="DO236" s="1691">
        <f>IFERROR(VLOOKUP($A236,'2002'!$D$3:$R$214,14,FALSE),0)</f>
        <v>0</v>
      </c>
      <c r="DP236" s="1788">
        <f>IFERROR(VLOOKUP($A236,'2002'!$D$3:$R$214,15,FALSE),0)</f>
        <v>0</v>
      </c>
      <c r="DQ236" s="1700">
        <f>IFERROR(VLOOKUP($A236,'Pre 2002'!$C$3:$CK$382,84,FALSE),0)</f>
        <v>701</v>
      </c>
      <c r="DR236" s="1695">
        <f>IFERROR(VLOOKUP($A236,'Pre 2002'!$C$3:$CK$382,85,FALSE),0)</f>
        <v>311</v>
      </c>
      <c r="DS236" s="1695">
        <f>IFERROR(VLOOKUP($A236,'Pre 2002'!$C$3:$CK$382,86,FALSE),0)</f>
        <v>12</v>
      </c>
      <c r="DT236" s="1790">
        <f>IFERROR(VLOOKUP($A236,'Pre 2002'!$C$3:$CK$382,87,FALSE),0)</f>
        <v>0.44365192582025675</v>
      </c>
      <c r="DU236" s="1741">
        <f>IFERROR(VLOOKUP(A236,'Pre 2002'!$C$3:$CG$382,83,FALSE),0)</f>
        <v>18</v>
      </c>
      <c r="DY236" s="1731"/>
    </row>
    <row r="237" spans="1:129">
      <c r="A237" s="1778" t="s">
        <v>1140</v>
      </c>
      <c r="B237" s="1562">
        <f t="shared" si="79"/>
        <v>685</v>
      </c>
      <c r="C237" s="1562">
        <f t="shared" si="80"/>
        <v>418</v>
      </c>
      <c r="D237" s="1562">
        <f t="shared" si="81"/>
        <v>11</v>
      </c>
      <c r="E237" s="1563">
        <f t="shared" si="82"/>
        <v>0.61021897810218984</v>
      </c>
      <c r="F237" s="1786">
        <f t="shared" si="83"/>
        <v>10</v>
      </c>
      <c r="G237" s="1595" t="s">
        <v>2159</v>
      </c>
      <c r="H237" s="1567">
        <f t="shared" si="89"/>
        <v>10</v>
      </c>
      <c r="I237" s="1734">
        <f t="shared" si="90"/>
        <v>685</v>
      </c>
      <c r="J237" s="1734">
        <f t="shared" si="91"/>
        <v>418</v>
      </c>
      <c r="K237" s="1734">
        <f t="shared" si="92"/>
        <v>11</v>
      </c>
      <c r="L237" s="1806">
        <f t="shared" si="93"/>
        <v>0.61021897810218984</v>
      </c>
      <c r="M237" s="1751"/>
      <c r="N237" s="1751"/>
      <c r="O237" s="1700">
        <f>IFERROR(VLOOKUP($A237,'2022'!$B$2:$K$174,3,FALSE),0)</f>
        <v>0</v>
      </c>
      <c r="P237" s="1858">
        <f>IFERROR(VLOOKUP($A237,'2022'!$B$2:$K$174,4,FALSE),0)</f>
        <v>0</v>
      </c>
      <c r="Q237" s="1858">
        <f>IFERROR(VLOOKUP($A237,'2022'!$B$2:$K$174,5,FALSE),0)</f>
        <v>0</v>
      </c>
      <c r="R237" s="1858">
        <f>IFERROR(VLOOKUP($A237,'2022'!$B$2:$K$174,8,FALSE),0)</f>
        <v>0</v>
      </c>
      <c r="S237" s="1740">
        <f>IFERROR(VLOOKUP($A237,'2022'!$B$2:$K$174,10,FALSE),0)</f>
        <v>0</v>
      </c>
      <c r="T237" s="1700">
        <f>IFERROR(VLOOKUP($A237,'2021'!$B$2:$K$174,3,FALSE),0)</f>
        <v>0</v>
      </c>
      <c r="U237" s="1843">
        <f>IFERROR(VLOOKUP($A237,'2021'!$B$2:$K$174,4,FALSE),0)</f>
        <v>0</v>
      </c>
      <c r="V237" s="1843">
        <f>IFERROR(VLOOKUP($A237,'2021'!$B$2:$K$174,5,FALSE),0)</f>
        <v>0</v>
      </c>
      <c r="W237" s="1843">
        <f>IFERROR(VLOOKUP($A237,'2021'!$B$2:$K$174,8,FALSE),0)</f>
        <v>0</v>
      </c>
      <c r="X237" s="1740">
        <f>IFERROR(VLOOKUP($A237,'2021'!$B$2:$K$174,10,FALSE),0)</f>
        <v>0</v>
      </c>
      <c r="Y237" s="1700">
        <f>IFERROR(VLOOKUP($A237,'2020'!$B$2:$K$170,3,FALSE),0)</f>
        <v>0</v>
      </c>
      <c r="Z237" s="1829">
        <f>IFERROR(VLOOKUP($A237,'2020'!$B$2:$K$170,4,FALSE),0)</f>
        <v>0</v>
      </c>
      <c r="AA237" s="1829">
        <f>IFERROR(VLOOKUP($A237,'2020'!$B$2:$K$170,5,FALSE),0)</f>
        <v>0</v>
      </c>
      <c r="AB237" s="1829">
        <f>IFERROR(VLOOKUP($A237,'2020'!$B$2:$K$170,8,FALSE),0)</f>
        <v>0</v>
      </c>
      <c r="AC237" s="1740">
        <f>IFERROR(VLOOKUP($A237,'2020'!$B$2:$K$170,10,FALSE),0)</f>
        <v>0</v>
      </c>
      <c r="AD237" s="1700">
        <f>IFERROR(VLOOKUP($A237,'2019'!$B$2:$K$170,3,FALSE),0)</f>
        <v>0</v>
      </c>
      <c r="AE237" s="1823">
        <f>IFERROR(VLOOKUP($A237,'2019'!$B$2:$K$170,4,FALSE),0)</f>
        <v>0</v>
      </c>
      <c r="AF237" s="1823">
        <f>IFERROR(VLOOKUP($A237,'2019'!$B$2:$K$170,5,FALSE),0)</f>
        <v>0</v>
      </c>
      <c r="AG237" s="1823">
        <f>IFERROR(VLOOKUP($A237,'2019'!$B$2:$K$170,8,FALSE),0)</f>
        <v>0</v>
      </c>
      <c r="AH237" s="1740">
        <f>IFERROR(VLOOKUP($A237,'2019'!$B$2:$K$170,10,FALSE),0)</f>
        <v>0</v>
      </c>
      <c r="AI237" s="1700">
        <f>IFERROR(VLOOKUP($A237,'2018'!$B$2:$K$170,3,FALSE),0)</f>
        <v>0</v>
      </c>
      <c r="AJ237" s="1821">
        <f>IFERROR(VLOOKUP($A237,'2018'!$B$2:$K$170,4,FALSE),0)</f>
        <v>0</v>
      </c>
      <c r="AK237" s="1821">
        <f>IFERROR(VLOOKUP($A237,'2018'!$B$2:$K$170,5,FALSE),0)</f>
        <v>0</v>
      </c>
      <c r="AL237" s="1821">
        <f>IFERROR(VLOOKUP($A237,'2018'!$B$2:$K$170,8,FALSE),0)</f>
        <v>0</v>
      </c>
      <c r="AM237" s="1740">
        <f>IFERROR(VLOOKUP($A237,'2018'!$B$2:$K$170,10,FALSE),0)</f>
        <v>0</v>
      </c>
      <c r="AN237" s="1700">
        <f>IFERROR(VLOOKUP($A237,'2017'!$B$2:$J$163,2,FALSE),0)</f>
        <v>0</v>
      </c>
      <c r="AO237" s="1815">
        <f>IFERROR(VLOOKUP($A237,'2017'!$B$2:$J$163,3,FALSE),0)</f>
        <v>0</v>
      </c>
      <c r="AP237" s="1815">
        <f>IFERROR(VLOOKUP($A237,'2017'!$B$2:$J$163,4,FALSE),0)</f>
        <v>0</v>
      </c>
      <c r="AQ237" s="1815">
        <f>IFERROR(VLOOKUP($A237,'2017'!$B$2:$J$163,7,FALSE),0)</f>
        <v>0</v>
      </c>
      <c r="AR237" s="1740">
        <f>IFERROR(VLOOKUP($A237,'2017'!$B$2:$J$163,9,FALSE),0)</f>
        <v>0</v>
      </c>
      <c r="AS237" s="1700">
        <f>IFERROR(VLOOKUP($A237,'2016'!$B$2:$K$165,3,FALSE),0)</f>
        <v>0</v>
      </c>
      <c r="AT237" s="1796">
        <f>IFERROR(VLOOKUP($A237,'2016'!$B$2:$K$165,4,FALSE),0)</f>
        <v>0</v>
      </c>
      <c r="AU237" s="1796">
        <f>IFERROR(VLOOKUP($A237,'2016'!$B$2:$K$165,5,FALSE),0)</f>
        <v>0</v>
      </c>
      <c r="AV237" s="1796">
        <f>IFERROR(VLOOKUP($A237,'2016'!$B$2:$K$165,8,FALSE),0)</f>
        <v>0</v>
      </c>
      <c r="AW237" s="1740">
        <f>IFERROR(VLOOKUP($A237,'2016'!$B$2:$K$165,10,FALSE),0)</f>
        <v>0</v>
      </c>
      <c r="AX237" s="1700">
        <f>IFERROR(VLOOKUP($A237,'2015'!$B$2:$K$165,3,FALSE),0)</f>
        <v>0</v>
      </c>
      <c r="AY237" s="1695">
        <f>IFERROR(VLOOKUP($A237,'2015'!$B$2:$K$165,4,FALSE),0)</f>
        <v>0</v>
      </c>
      <c r="AZ237" s="1695">
        <f>IFERROR(VLOOKUP($A237,'2015'!$B$2:$K$165,5,FALSE),0)</f>
        <v>0</v>
      </c>
      <c r="BA237" s="1695">
        <f>IFERROR(VLOOKUP($A237,'2015'!$B$2:$K$165,8,FALSE),0)</f>
        <v>0</v>
      </c>
      <c r="BB237" s="1740">
        <f>IFERROR(VLOOKUP($A237,'2015'!$B$2:$K$165,10,FALSE),0)</f>
        <v>0</v>
      </c>
      <c r="BC237" s="1700">
        <f>IFERROR(VLOOKUP($A237,'2014'!$B$2:$K$157,3,FALSE),0)</f>
        <v>0</v>
      </c>
      <c r="BD237" s="1691">
        <f>IFERROR(VLOOKUP($A237,'2014'!$B$2:$K$157,4,FALSE),0)</f>
        <v>0</v>
      </c>
      <c r="BE237" s="1691">
        <f>IFERROR(VLOOKUP($A237,'2014'!$B$2:$K$157,5,FALSE),0)</f>
        <v>0</v>
      </c>
      <c r="BF237" s="1691">
        <f>IFERROR(VLOOKUP($A237,'2014'!$B$2:$K$157,8,FALSE),0)</f>
        <v>0</v>
      </c>
      <c r="BG237" s="1740">
        <f>IFERROR(VLOOKUP($A237,'2014'!$B$2:$K$157,10,FALSE),0)</f>
        <v>0</v>
      </c>
      <c r="BH237" s="1700">
        <f>IFERROR(VLOOKUP($A237,'2013'!$D$4:$I$249,2,FALSE),0)</f>
        <v>0</v>
      </c>
      <c r="BI237" s="1691">
        <f>IFERROR(VLOOKUP($A237,'2013'!$D$4:$I$249,3,FALSE),0)</f>
        <v>0</v>
      </c>
      <c r="BJ237" s="1691">
        <f>IFERROR(VLOOKUP($A237,'2013'!$D$4:$I$249,4,FALSE),0)</f>
        <v>0</v>
      </c>
      <c r="BK237" s="1691">
        <f>IFERROR(VLOOKUP($A237,'2013'!$D$4:$I$249,5,FALSE),0)</f>
        <v>0</v>
      </c>
      <c r="BL237" s="1740">
        <f>IFERROR(VLOOKUP($A237,'2013'!$D$4:$I$249,6,FALSE),0)</f>
        <v>0</v>
      </c>
      <c r="BM237" s="1737">
        <f>IFERROR(VLOOKUP($A237,'2012'!$D$3:$O$172,2,FALSE),0)</f>
        <v>0</v>
      </c>
      <c r="BN237" s="1691">
        <f>IFERROR(VLOOKUP($A237,'2012'!$D$3:$O$172,3,FALSE),0)</f>
        <v>0</v>
      </c>
      <c r="BO237" s="1743">
        <f>IFERROR(VLOOKUP($A237,'2012'!$D$3:$O$172,4,FALSE),0)</f>
        <v>0</v>
      </c>
      <c r="BP237" s="1700">
        <f>IFERROR(VLOOKUP($A237,'2012'!$D$3:$O$172,5,FALSE),0)</f>
        <v>0</v>
      </c>
      <c r="BQ237" s="1691">
        <f>IFERROR(VLOOKUP($A237,'2012'!$D$3:$O$172,6,FALSE),0)</f>
        <v>0</v>
      </c>
      <c r="BR237" s="1691">
        <f>IFERROR(VLOOKUP($A237,'2012'!$D$3:$O$172,7,FALSE),0)</f>
        <v>0</v>
      </c>
      <c r="BS237" s="1691">
        <f>IFERROR(VLOOKUP($A237,'2012'!$D$3:$O$172,8,FALSE),0)</f>
        <v>0</v>
      </c>
      <c r="BT237" s="1740">
        <f>IFERROR(VLOOKUP($A237,'2012'!$D$3:$O$172,9,FALSE),0)</f>
        <v>0</v>
      </c>
      <c r="BX237" s="1700">
        <f>IFERROR(VLOOKUP($A237,'2011'!$D$4:$I$251,2,FALSE),0)</f>
        <v>0</v>
      </c>
      <c r="BY237" s="1691">
        <f>IFERROR(VLOOKUP($A237,'2011'!$D$4:$I$251,3,FALSE),0)</f>
        <v>0</v>
      </c>
      <c r="BZ237" s="1691">
        <f>IFERROR(VLOOKUP($A237,'2011'!$D$4:$I$251,4,FALSE),0)</f>
        <v>0</v>
      </c>
      <c r="CA237" s="1691">
        <f>IFERROR(VLOOKUP($A237,'2011'!$D$4:$I$251,5,FALSE),0)</f>
        <v>0</v>
      </c>
      <c r="CB237" s="1740">
        <f>IFERROR(VLOOKUP($A237,'2011'!$D$4:$I$251,6,FALSE),0)</f>
        <v>0</v>
      </c>
      <c r="CC237" s="1700">
        <f>IFERROR(VLOOKUP($A237,'2010'!$C$3:$H$234,2,FALSE),0)</f>
        <v>0</v>
      </c>
      <c r="CD237" s="1691">
        <f>IFERROR(VLOOKUP($A237,'2010'!$C$3:$H$234,3,FALSE),0)</f>
        <v>0</v>
      </c>
      <c r="CE237" s="1691">
        <f>IFERROR(VLOOKUP($A237,'2010'!$C$3:$H$234,4,FALSE),0)</f>
        <v>0</v>
      </c>
      <c r="CF237" s="1691">
        <f>IFERROR(VLOOKUP($A237,'2010'!$C$3:$H$234,5,FALSE),0)</f>
        <v>0</v>
      </c>
      <c r="CG237" s="1740">
        <f>IFERROR(VLOOKUP($A237,'2010'!$C$3:$H$234,6,FALSE),0)</f>
        <v>0</v>
      </c>
      <c r="CH237" s="1700">
        <f>IFERROR(VLOOKUP($A237,'2009'!$C$3:$H$242,2,FALSE),0)</f>
        <v>0</v>
      </c>
      <c r="CI237" s="1691">
        <f>IFERROR(VLOOKUP($A237,'2009'!$C$3:$H$242,3,FALSE),0)</f>
        <v>0</v>
      </c>
      <c r="CJ237" s="1691">
        <f>IFERROR(VLOOKUP($A237,'2009'!$C$3:$H$242,4,FALSE),0)</f>
        <v>0</v>
      </c>
      <c r="CK237" s="1691">
        <f>IFERROR(VLOOKUP($A237,'2009'!$C$3:$H$242,5,FALSE),0)</f>
        <v>0</v>
      </c>
      <c r="CL237" s="1740">
        <f>IFERROR(VLOOKUP($A237,'2009'!$C$3:$H$242,6,FALSE),0)</f>
        <v>0</v>
      </c>
      <c r="CM237" s="1700">
        <f>IFERROR(VLOOKUP($A237,'2008'!$C$3:$H$229,2,FALSE),0)</f>
        <v>85</v>
      </c>
      <c r="CN237" s="1691">
        <f>IFERROR(VLOOKUP($A237,'2008'!$C$3:$H$229,3,FALSE),0)</f>
        <v>37</v>
      </c>
      <c r="CO237" s="1691">
        <f>IFERROR(VLOOKUP($A237,'2008'!$C$3:$H$229,4,FALSE),0)</f>
        <v>50</v>
      </c>
      <c r="CP237" s="1691">
        <f>IFERROR(VLOOKUP($A237,'2008'!$C$3:$H$229,5,FALSE),0)</f>
        <v>1</v>
      </c>
      <c r="CQ237" s="1740">
        <f>IFERROR(VLOOKUP($A237,'2008'!$C$3:$H$229,6,FALSE),0)</f>
        <v>0.58823529411764708</v>
      </c>
      <c r="CR237" s="1700">
        <f>IFERROR(VLOOKUP($A237,'2007'!$C$3:$M$238,7,FALSE),0)</f>
        <v>62</v>
      </c>
      <c r="CS237" s="1691">
        <f>IFERROR(VLOOKUP($A237,'2007'!$C$3:$M$238,8,FALSE),0)</f>
        <v>32</v>
      </c>
      <c r="CT237" s="1691">
        <f>IFERROR(VLOOKUP($A237,'2007'!$C$3:$M$238,9,FALSE),0)</f>
        <v>38</v>
      </c>
      <c r="CU237" s="1691">
        <f>IFERROR(VLOOKUP($A237,'2007'!$C$3:$M$238,10,FALSE),0)</f>
        <v>0</v>
      </c>
      <c r="CV237" s="1740">
        <f>IFERROR(VLOOKUP($A237,'2007'!$C$3:$M$238,11,FALSE),0)</f>
        <v>0.61290322580645162</v>
      </c>
      <c r="CW237" s="1700">
        <f>IFERROR(VLOOKUP($A237,'2006'!$A$2:$F$200,2,FALSE),0)</f>
        <v>67</v>
      </c>
      <c r="CX237" s="1691">
        <f>IFERROR(VLOOKUP($A237,'2006'!$A$2:$F$200,4,FALSE),0)</f>
        <v>44</v>
      </c>
      <c r="CY237" s="1691">
        <f>IFERROR(VLOOKUP($A237,'2006'!$A$2:$F$200,5,FALSE),0)</f>
        <v>0</v>
      </c>
      <c r="CZ237" s="1740">
        <f>IFERROR(VLOOKUP($A237,'2006'!$A$2:$F$200,6,FALSE),0)</f>
        <v>0.65671641791044777</v>
      </c>
      <c r="DA237" s="1700">
        <f>IFERROR(VLOOKUP($A237,'2005'!$C$3:$M$205,8,FALSE),0)</f>
        <v>65</v>
      </c>
      <c r="DB237" s="1691">
        <f>IFERROR(VLOOKUP($A237,'2005'!$C$3:$M$205,9,FALSE),0)</f>
        <v>34</v>
      </c>
      <c r="DC237" s="1691">
        <f>IFERROR(VLOOKUP($A237,'2005'!$C$3:$M$205,10,FALSE),0)</f>
        <v>0</v>
      </c>
      <c r="DD237" s="1740">
        <f>IFERROR(VLOOKUP($A237,'2005'!$C$3:$M$205,11,FALSE),0)</f>
        <v>0.52307692307692311</v>
      </c>
      <c r="DE237" s="1700">
        <f>IFERROR(VLOOKUP($A237,'2004'!$C$3:$M$213,8,FALSE),0)</f>
        <v>64</v>
      </c>
      <c r="DF237" s="1691">
        <f>IFERROR(VLOOKUP($A237,'2004'!$C$3:$M$213,9,FALSE),0)</f>
        <v>37</v>
      </c>
      <c r="DG237" s="1691">
        <f>IFERROR(VLOOKUP($A237,'2004'!$C$3:$M$213,10,FALSE),0)</f>
        <v>2</v>
      </c>
      <c r="DH237" s="1740">
        <f>IFERROR(VLOOKUP($A237,'2004'!$C$3:$M$213,11,FALSE),0)</f>
        <v>0.578125</v>
      </c>
      <c r="DI237" s="1700">
        <f>IFERROR(VLOOKUP($A237,'2003'!$C$3:$Q$214,12,FALSE),0)</f>
        <v>86</v>
      </c>
      <c r="DJ237" s="1691">
        <f>IFERROR(VLOOKUP($A237,'2003'!$C$3:$Q$214,13,FALSE),0)</f>
        <v>52</v>
      </c>
      <c r="DK237" s="1691">
        <f>IFERROR(VLOOKUP($A237,'2003'!$C$3:$Q$214,14,FALSE),0)</f>
        <v>2</v>
      </c>
      <c r="DL237" s="1740">
        <f>IFERROR(VLOOKUP($A237,'2003'!$C$3:$Q$214,15,FALSE),0)</f>
        <v>0.60465116279069764</v>
      </c>
      <c r="DM237" s="1700">
        <f>IFERROR(VLOOKUP($A237,'2002'!$D$3:$R$214,12,FALSE),0)</f>
        <v>65</v>
      </c>
      <c r="DN237" s="1691">
        <f>IFERROR(VLOOKUP($A237,'2002'!$D$3:$R$214,13,FALSE),0)</f>
        <v>42</v>
      </c>
      <c r="DO237" s="1691">
        <f>IFERROR(VLOOKUP($A237,'2002'!$D$3:$R$214,14,FALSE),0)</f>
        <v>0</v>
      </c>
      <c r="DP237" s="1788">
        <f>IFERROR(VLOOKUP($A237,'2002'!$D$3:$R$214,15,FALSE),0)</f>
        <v>0.64615384615384619</v>
      </c>
      <c r="DQ237" s="1700">
        <f>IFERROR(VLOOKUP($A237,'Pre 2002'!$C$3:$CK$382,84,FALSE),0)</f>
        <v>191</v>
      </c>
      <c r="DR237" s="1695">
        <f>IFERROR(VLOOKUP($A237,'Pre 2002'!$C$3:$CK$382,85,FALSE),0)</f>
        <v>121</v>
      </c>
      <c r="DS237" s="1695">
        <f>IFERROR(VLOOKUP($A237,'Pre 2002'!$C$3:$CK$382,86,FALSE),0)</f>
        <v>6</v>
      </c>
      <c r="DT237" s="1790">
        <f>IFERROR(VLOOKUP($A237,'Pre 2002'!$C$3:$CK$382,87,FALSE),0)</f>
        <v>0.63350785340314131</v>
      </c>
      <c r="DU237" s="1741">
        <f>IFERROR(VLOOKUP(A237,'Pre 2002'!$C$3:$CG$382,83,FALSE),0)</f>
        <v>3</v>
      </c>
      <c r="DY237" s="1731"/>
    </row>
    <row r="238" spans="1:129">
      <c r="A238" s="1778" t="s">
        <v>1904</v>
      </c>
      <c r="B238" s="1562">
        <f t="shared" si="79"/>
        <v>767</v>
      </c>
      <c r="C238" s="1562">
        <f t="shared" si="80"/>
        <v>403</v>
      </c>
      <c r="D238" s="1562">
        <f t="shared" si="81"/>
        <v>11</v>
      </c>
      <c r="E238" s="1563">
        <f t="shared" si="82"/>
        <v>0.52542372881355937</v>
      </c>
      <c r="F238" s="1786">
        <f t="shared" si="83"/>
        <v>13</v>
      </c>
      <c r="G238" s="1595" t="s">
        <v>2159</v>
      </c>
      <c r="H238" s="1567">
        <f t="shared" si="89"/>
        <v>13</v>
      </c>
      <c r="I238" s="1734">
        <f t="shared" si="90"/>
        <v>767</v>
      </c>
      <c r="J238" s="1734">
        <f t="shared" si="91"/>
        <v>403</v>
      </c>
      <c r="K238" s="1734">
        <f t="shared" si="92"/>
        <v>11</v>
      </c>
      <c r="L238" s="1806">
        <f t="shared" si="93"/>
        <v>0.52542372881355937</v>
      </c>
      <c r="M238" s="1751"/>
      <c r="N238" s="1751"/>
      <c r="O238" s="1700">
        <f>IFERROR(VLOOKUP($A238,'2022'!$B$2:$K$174,3,FALSE),0)</f>
        <v>0</v>
      </c>
      <c r="P238" s="1858">
        <f>IFERROR(VLOOKUP($A238,'2022'!$B$2:$K$174,4,FALSE),0)</f>
        <v>0</v>
      </c>
      <c r="Q238" s="1858">
        <f>IFERROR(VLOOKUP($A238,'2022'!$B$2:$K$174,5,FALSE),0)</f>
        <v>0</v>
      </c>
      <c r="R238" s="1858">
        <f>IFERROR(VLOOKUP($A238,'2022'!$B$2:$K$174,8,FALSE),0)</f>
        <v>0</v>
      </c>
      <c r="S238" s="1740">
        <f>IFERROR(VLOOKUP($A238,'2022'!$B$2:$K$174,10,FALSE),0)</f>
        <v>0</v>
      </c>
      <c r="T238" s="1700">
        <f>IFERROR(VLOOKUP($A238,'2021'!$B$2:$K$174,3,FALSE),0)</f>
        <v>0</v>
      </c>
      <c r="U238" s="1843">
        <f>IFERROR(VLOOKUP($A238,'2021'!$B$2:$K$174,4,FALSE),0)</f>
        <v>0</v>
      </c>
      <c r="V238" s="1843">
        <f>IFERROR(VLOOKUP($A238,'2021'!$B$2:$K$174,5,FALSE),0)</f>
        <v>0</v>
      </c>
      <c r="W238" s="1843">
        <f>IFERROR(VLOOKUP($A238,'2021'!$B$2:$K$174,8,FALSE),0)</f>
        <v>0</v>
      </c>
      <c r="X238" s="1740">
        <f>IFERROR(VLOOKUP($A238,'2021'!$B$2:$K$174,10,FALSE),0)</f>
        <v>0</v>
      </c>
      <c r="Y238" s="1700">
        <f>IFERROR(VLOOKUP($A238,'2020'!$B$2:$K$170,3,FALSE),0)</f>
        <v>0</v>
      </c>
      <c r="Z238" s="1829">
        <f>IFERROR(VLOOKUP($A238,'2020'!$B$2:$K$170,4,FALSE),0)</f>
        <v>0</v>
      </c>
      <c r="AA238" s="1829">
        <f>IFERROR(VLOOKUP($A238,'2020'!$B$2:$K$170,5,FALSE),0)</f>
        <v>0</v>
      </c>
      <c r="AB238" s="1829">
        <f>IFERROR(VLOOKUP($A238,'2020'!$B$2:$K$170,8,FALSE),0)</f>
        <v>0</v>
      </c>
      <c r="AC238" s="1740">
        <f>IFERROR(VLOOKUP($A238,'2020'!$B$2:$K$170,10,FALSE),0)</f>
        <v>0</v>
      </c>
      <c r="AD238" s="1700">
        <f>IFERROR(VLOOKUP($A238,'2019'!$B$2:$K$170,3,FALSE),0)</f>
        <v>0</v>
      </c>
      <c r="AE238" s="1823">
        <f>IFERROR(VLOOKUP($A238,'2019'!$B$2:$K$170,4,FALSE),0)</f>
        <v>0</v>
      </c>
      <c r="AF238" s="1823">
        <f>IFERROR(VLOOKUP($A238,'2019'!$B$2:$K$170,5,FALSE),0)</f>
        <v>0</v>
      </c>
      <c r="AG238" s="1823">
        <f>IFERROR(VLOOKUP($A238,'2019'!$B$2:$K$170,8,FALSE),0)</f>
        <v>0</v>
      </c>
      <c r="AH238" s="1740">
        <f>IFERROR(VLOOKUP($A238,'2019'!$B$2:$K$170,10,FALSE),0)</f>
        <v>0</v>
      </c>
      <c r="AI238" s="1700">
        <f>IFERROR(VLOOKUP($A238,'2018'!$B$2:$K$170,3,FALSE),0)</f>
        <v>0</v>
      </c>
      <c r="AJ238" s="1821">
        <f>IFERROR(VLOOKUP($A238,'2018'!$B$2:$K$170,4,FALSE),0)</f>
        <v>0</v>
      </c>
      <c r="AK238" s="1821">
        <f>IFERROR(VLOOKUP($A238,'2018'!$B$2:$K$170,5,FALSE),0)</f>
        <v>0</v>
      </c>
      <c r="AL238" s="1821">
        <f>IFERROR(VLOOKUP($A238,'2018'!$B$2:$K$170,8,FALSE),0)</f>
        <v>0</v>
      </c>
      <c r="AM238" s="1740">
        <f>IFERROR(VLOOKUP($A238,'2018'!$B$2:$K$170,10,FALSE),0)</f>
        <v>0</v>
      </c>
      <c r="AN238" s="1700">
        <f>IFERROR(VLOOKUP($A238,'2017'!$B$2:$J$163,2,FALSE),0)</f>
        <v>0</v>
      </c>
      <c r="AO238" s="1815">
        <f>IFERROR(VLOOKUP($A238,'2017'!$B$2:$J$163,3,FALSE),0)</f>
        <v>0</v>
      </c>
      <c r="AP238" s="1815">
        <f>IFERROR(VLOOKUP($A238,'2017'!$B$2:$J$163,4,FALSE),0)</f>
        <v>0</v>
      </c>
      <c r="AQ238" s="1815">
        <f>IFERROR(VLOOKUP($A238,'2017'!$B$2:$J$163,7,FALSE),0)</f>
        <v>0</v>
      </c>
      <c r="AR238" s="1740">
        <f>IFERROR(VLOOKUP($A238,'2017'!$B$2:$J$163,9,FALSE),0)</f>
        <v>0</v>
      </c>
      <c r="AS238" s="1700">
        <f>IFERROR(VLOOKUP($A238,'2016'!$B$2:$K$165,3,FALSE),0)</f>
        <v>0</v>
      </c>
      <c r="AT238" s="1796">
        <f>IFERROR(VLOOKUP($A238,'2016'!$B$2:$K$165,4,FALSE),0)</f>
        <v>0</v>
      </c>
      <c r="AU238" s="1796">
        <f>IFERROR(VLOOKUP($A238,'2016'!$B$2:$K$165,5,FALSE),0)</f>
        <v>0</v>
      </c>
      <c r="AV238" s="1796">
        <f>IFERROR(VLOOKUP($A238,'2016'!$B$2:$K$165,8,FALSE),0)</f>
        <v>0</v>
      </c>
      <c r="AW238" s="1740">
        <f>IFERROR(VLOOKUP($A238,'2016'!$B$2:$K$165,10,FALSE),0)</f>
        <v>0</v>
      </c>
      <c r="AX238" s="1700">
        <f>IFERROR(VLOOKUP($A238,'2015'!$B$2:$K$165,3,FALSE),0)</f>
        <v>0</v>
      </c>
      <c r="AY238" s="1695">
        <f>IFERROR(VLOOKUP($A238,'2015'!$B$2:$K$165,4,FALSE),0)</f>
        <v>0</v>
      </c>
      <c r="AZ238" s="1695">
        <f>IFERROR(VLOOKUP($A238,'2015'!$B$2:$K$165,5,FALSE),0)</f>
        <v>0</v>
      </c>
      <c r="BA238" s="1695">
        <f>IFERROR(VLOOKUP($A238,'2015'!$B$2:$K$165,8,FALSE),0)</f>
        <v>0</v>
      </c>
      <c r="BB238" s="1740">
        <f>IFERROR(VLOOKUP($A238,'2015'!$B$2:$K$165,10,FALSE),0)</f>
        <v>0</v>
      </c>
      <c r="BC238" s="1700">
        <f>IFERROR(VLOOKUP($A238,'2014'!$B$2:$K$157,3,FALSE),0)</f>
        <v>0</v>
      </c>
      <c r="BD238" s="1691">
        <f>IFERROR(VLOOKUP($A238,'2014'!$B$2:$K$157,4,FALSE),0)</f>
        <v>0</v>
      </c>
      <c r="BE238" s="1691">
        <f>IFERROR(VLOOKUP($A238,'2014'!$B$2:$K$157,5,FALSE),0)</f>
        <v>0</v>
      </c>
      <c r="BF238" s="1691">
        <f>IFERROR(VLOOKUP($A238,'2014'!$B$2:$K$157,8,FALSE),0)</f>
        <v>0</v>
      </c>
      <c r="BG238" s="1740">
        <f>IFERROR(VLOOKUP($A238,'2014'!$B$2:$K$157,10,FALSE),0)</f>
        <v>0</v>
      </c>
      <c r="BH238" s="1700">
        <f>IFERROR(VLOOKUP($A238,'2013'!$D$4:$I$249,2,FALSE),0)</f>
        <v>0</v>
      </c>
      <c r="BI238" s="1691">
        <f>IFERROR(VLOOKUP($A238,'2013'!$D$4:$I$249,3,FALSE),0)</f>
        <v>0</v>
      </c>
      <c r="BJ238" s="1691">
        <f>IFERROR(VLOOKUP($A238,'2013'!$D$4:$I$249,4,FALSE),0)</f>
        <v>0</v>
      </c>
      <c r="BK238" s="1691">
        <f>IFERROR(VLOOKUP($A238,'2013'!$D$4:$I$249,5,FALSE),0)</f>
        <v>0</v>
      </c>
      <c r="BL238" s="1740">
        <f>IFERROR(VLOOKUP($A238,'2013'!$D$4:$I$249,6,FALSE),0)</f>
        <v>0</v>
      </c>
      <c r="BM238" s="1737">
        <f>IFERROR(VLOOKUP($A238,'2012'!$D$3:$O$172,2,FALSE),0)</f>
        <v>0</v>
      </c>
      <c r="BN238" s="1691">
        <f>IFERROR(VLOOKUP($A238,'2012'!$D$3:$O$172,3,FALSE),0)</f>
        <v>0</v>
      </c>
      <c r="BO238" s="1743">
        <f>IFERROR(VLOOKUP($A238,'2012'!$D$3:$O$172,4,FALSE),0)</f>
        <v>0</v>
      </c>
      <c r="BP238" s="1700">
        <f>IFERROR(VLOOKUP($A238,'2012'!$D$3:$O$172,5,FALSE),0)</f>
        <v>0</v>
      </c>
      <c r="BQ238" s="1691">
        <f>IFERROR(VLOOKUP($A238,'2012'!$D$3:$O$172,6,FALSE),0)</f>
        <v>0</v>
      </c>
      <c r="BR238" s="1691">
        <f>IFERROR(VLOOKUP($A238,'2012'!$D$3:$O$172,7,FALSE),0)</f>
        <v>0</v>
      </c>
      <c r="BS238" s="1691">
        <f>IFERROR(VLOOKUP($A238,'2012'!$D$3:$O$172,8,FALSE),0)</f>
        <v>0</v>
      </c>
      <c r="BT238" s="1740">
        <f>IFERROR(VLOOKUP($A238,'2012'!$D$3:$O$172,9,FALSE),0)</f>
        <v>0</v>
      </c>
      <c r="BX238" s="1700">
        <f>IFERROR(VLOOKUP($A238,'2011'!$D$4:$I$251,2,FALSE),0)</f>
        <v>0</v>
      </c>
      <c r="BY238" s="1691">
        <f>IFERROR(VLOOKUP($A238,'2011'!$D$4:$I$251,3,FALSE),0)</f>
        <v>0</v>
      </c>
      <c r="BZ238" s="1691">
        <f>IFERROR(VLOOKUP($A238,'2011'!$D$4:$I$251,4,FALSE),0)</f>
        <v>0</v>
      </c>
      <c r="CA238" s="1691">
        <f>IFERROR(VLOOKUP($A238,'2011'!$D$4:$I$251,5,FALSE),0)</f>
        <v>0</v>
      </c>
      <c r="CB238" s="1740">
        <f>IFERROR(VLOOKUP($A238,'2011'!$D$4:$I$251,6,FALSE),0)</f>
        <v>0</v>
      </c>
      <c r="CC238" s="1700">
        <f>IFERROR(VLOOKUP($A238,'2010'!$C$3:$H$234,2,FALSE),0)</f>
        <v>0</v>
      </c>
      <c r="CD238" s="1691">
        <f>IFERROR(VLOOKUP($A238,'2010'!$C$3:$H$234,3,FALSE),0)</f>
        <v>0</v>
      </c>
      <c r="CE238" s="1691">
        <f>IFERROR(VLOOKUP($A238,'2010'!$C$3:$H$234,4,FALSE),0)</f>
        <v>0</v>
      </c>
      <c r="CF238" s="1691">
        <f>IFERROR(VLOOKUP($A238,'2010'!$C$3:$H$234,5,FALSE),0)</f>
        <v>0</v>
      </c>
      <c r="CG238" s="1740">
        <f>IFERROR(VLOOKUP($A238,'2010'!$C$3:$H$234,6,FALSE),0)</f>
        <v>0</v>
      </c>
      <c r="CH238" s="1700">
        <f>IFERROR(VLOOKUP($A238,'2009'!$C$3:$H$242,2,FALSE),0)</f>
        <v>0</v>
      </c>
      <c r="CI238" s="1691">
        <f>IFERROR(VLOOKUP($A238,'2009'!$C$3:$H$242,3,FALSE),0)</f>
        <v>0</v>
      </c>
      <c r="CJ238" s="1691">
        <f>IFERROR(VLOOKUP($A238,'2009'!$C$3:$H$242,4,FALSE),0)</f>
        <v>0</v>
      </c>
      <c r="CK238" s="1691">
        <f>IFERROR(VLOOKUP($A238,'2009'!$C$3:$H$242,5,FALSE),0)</f>
        <v>0</v>
      </c>
      <c r="CL238" s="1740">
        <f>IFERROR(VLOOKUP($A238,'2009'!$C$3:$H$242,6,FALSE),0)</f>
        <v>0</v>
      </c>
      <c r="CM238" s="1700">
        <f>IFERROR(VLOOKUP($A238,'2008'!$C$3:$H$229,2,FALSE),0)</f>
        <v>0</v>
      </c>
      <c r="CN238" s="1691">
        <f>IFERROR(VLOOKUP($A238,'2008'!$C$3:$H$229,3,FALSE),0)</f>
        <v>0</v>
      </c>
      <c r="CO238" s="1691">
        <f>IFERROR(VLOOKUP($A238,'2008'!$C$3:$H$229,4,FALSE),0)</f>
        <v>0</v>
      </c>
      <c r="CP238" s="1691">
        <f>IFERROR(VLOOKUP($A238,'2008'!$C$3:$H$229,5,FALSE),0)</f>
        <v>0</v>
      </c>
      <c r="CQ238" s="1740">
        <f>IFERROR(VLOOKUP($A238,'2008'!$C$3:$H$229,6,FALSE),0)</f>
        <v>0</v>
      </c>
      <c r="CR238" s="1700">
        <f>IFERROR(VLOOKUP($A238,'2007'!$C$3:$M$238,7,FALSE),0)</f>
        <v>0</v>
      </c>
      <c r="CS238" s="1691">
        <f>IFERROR(VLOOKUP($A238,'2007'!$C$3:$M$238,8,FALSE),0)</f>
        <v>0</v>
      </c>
      <c r="CT238" s="1691">
        <f>IFERROR(VLOOKUP($A238,'2007'!$C$3:$M$238,9,FALSE),0)</f>
        <v>0</v>
      </c>
      <c r="CU238" s="1691">
        <f>IFERROR(VLOOKUP($A238,'2007'!$C$3:$M$238,10,FALSE),0)</f>
        <v>0</v>
      </c>
      <c r="CV238" s="1740">
        <f>IFERROR(VLOOKUP($A238,'2007'!$C$3:$M$238,11,FALSE),0)</f>
        <v>0</v>
      </c>
      <c r="CW238" s="1700">
        <f>IFERROR(VLOOKUP($A238,'2006'!$A$2:$F$200,2,FALSE),0)</f>
        <v>0</v>
      </c>
      <c r="CX238" s="1691">
        <f>IFERROR(VLOOKUP($A238,'2006'!$A$2:$F$200,4,FALSE),0)</f>
        <v>0</v>
      </c>
      <c r="CY238" s="1691">
        <f>IFERROR(VLOOKUP($A238,'2006'!$A$2:$F$200,5,FALSE),0)</f>
        <v>0</v>
      </c>
      <c r="CZ238" s="1740">
        <f>IFERROR(VLOOKUP($A238,'2006'!$A$2:$F$200,6,FALSE),0)</f>
        <v>0</v>
      </c>
      <c r="DA238" s="1700">
        <f>IFERROR(VLOOKUP($A238,'2005'!$C$3:$M$205,8,FALSE),0)</f>
        <v>0</v>
      </c>
      <c r="DB238" s="1691">
        <f>IFERROR(VLOOKUP($A238,'2005'!$C$3:$M$205,9,FALSE),0)</f>
        <v>0</v>
      </c>
      <c r="DC238" s="1691">
        <f>IFERROR(VLOOKUP($A238,'2005'!$C$3:$M$205,10,FALSE),0)</f>
        <v>0</v>
      </c>
      <c r="DD238" s="1740">
        <f>IFERROR(VLOOKUP($A238,'2005'!$C$3:$M$205,11,FALSE),0)</f>
        <v>0</v>
      </c>
      <c r="DE238" s="1700">
        <f>IFERROR(VLOOKUP($A238,'2004'!$C$3:$M$213,8,FALSE),0)</f>
        <v>0</v>
      </c>
      <c r="DF238" s="1691">
        <f>IFERROR(VLOOKUP($A238,'2004'!$C$3:$M$213,9,FALSE),0)</f>
        <v>0</v>
      </c>
      <c r="DG238" s="1691">
        <f>IFERROR(VLOOKUP($A238,'2004'!$C$3:$M$213,10,FALSE),0)</f>
        <v>0</v>
      </c>
      <c r="DH238" s="1740">
        <f>IFERROR(VLOOKUP($A238,'2004'!$C$3:$M$213,11,FALSE),0)</f>
        <v>0</v>
      </c>
      <c r="DI238" s="1700">
        <f>IFERROR(VLOOKUP($A238,'2003'!$C$3:$Q$214,12,FALSE),0)</f>
        <v>0</v>
      </c>
      <c r="DJ238" s="1691">
        <f>IFERROR(VLOOKUP($A238,'2003'!$C$3:$Q$214,13,FALSE),0)</f>
        <v>0</v>
      </c>
      <c r="DK238" s="1691">
        <f>IFERROR(VLOOKUP($A238,'2003'!$C$3:$Q$214,14,FALSE),0)</f>
        <v>0</v>
      </c>
      <c r="DL238" s="1740">
        <f>IFERROR(VLOOKUP($A238,'2003'!$C$3:$Q$214,15,FALSE),0)</f>
        <v>0</v>
      </c>
      <c r="DM238" s="1700">
        <f>IFERROR(VLOOKUP($A238,'2002'!$D$3:$R$214,12,FALSE),0)</f>
        <v>0</v>
      </c>
      <c r="DN238" s="1691">
        <f>IFERROR(VLOOKUP($A238,'2002'!$D$3:$R$214,13,FALSE),0)</f>
        <v>0</v>
      </c>
      <c r="DO238" s="1691">
        <f>IFERROR(VLOOKUP($A238,'2002'!$D$3:$R$214,14,FALSE),0)</f>
        <v>0</v>
      </c>
      <c r="DP238" s="1788">
        <f>IFERROR(VLOOKUP($A238,'2002'!$D$3:$R$214,15,FALSE),0)</f>
        <v>0</v>
      </c>
      <c r="DQ238" s="1700">
        <f>IFERROR(VLOOKUP($A238,'Pre 2002'!$C$3:$CK$382,84,FALSE),0)</f>
        <v>767</v>
      </c>
      <c r="DR238" s="1695">
        <f>IFERROR(VLOOKUP($A238,'Pre 2002'!$C$3:$CK$382,85,FALSE),0)</f>
        <v>403</v>
      </c>
      <c r="DS238" s="1695">
        <f>IFERROR(VLOOKUP($A238,'Pre 2002'!$C$3:$CK$382,86,FALSE),0)</f>
        <v>11</v>
      </c>
      <c r="DT238" s="1790">
        <f>IFERROR(VLOOKUP($A238,'Pre 2002'!$C$3:$CK$382,87,FALSE),0)</f>
        <v>0.52542372881355937</v>
      </c>
      <c r="DU238" s="1741">
        <f>IFERROR(VLOOKUP(A238,'Pre 2002'!$C$3:$CG$382,83,FALSE),0)</f>
        <v>13</v>
      </c>
      <c r="DY238" s="1731"/>
    </row>
    <row r="239" spans="1:129">
      <c r="A239" s="1778" t="s">
        <v>1179</v>
      </c>
      <c r="B239" s="1562">
        <f t="shared" si="79"/>
        <v>803</v>
      </c>
      <c r="C239" s="1562">
        <f t="shared" si="80"/>
        <v>419</v>
      </c>
      <c r="D239" s="1562">
        <f t="shared" si="81"/>
        <v>11</v>
      </c>
      <c r="E239" s="1563">
        <f t="shared" si="82"/>
        <v>0.52179327521793273</v>
      </c>
      <c r="F239" s="1786">
        <f t="shared" si="83"/>
        <v>11</v>
      </c>
      <c r="G239" s="1595">
        <v>2003</v>
      </c>
      <c r="H239" s="1567">
        <f t="shared" si="89"/>
        <v>11</v>
      </c>
      <c r="I239" s="1734">
        <f t="shared" si="90"/>
        <v>803</v>
      </c>
      <c r="J239" s="1734">
        <f t="shared" si="91"/>
        <v>419</v>
      </c>
      <c r="K239" s="1734">
        <f t="shared" si="92"/>
        <v>11</v>
      </c>
      <c r="L239" s="1806">
        <f t="shared" si="93"/>
        <v>0.52179327521793273</v>
      </c>
      <c r="M239" s="1751"/>
      <c r="N239" s="1751"/>
      <c r="O239" s="1700">
        <f>IFERROR(VLOOKUP($A239,'2022'!$B$2:$K$174,3,FALSE),0)</f>
        <v>0</v>
      </c>
      <c r="P239" s="1858">
        <f>IFERROR(VLOOKUP($A239,'2022'!$B$2:$K$174,4,FALSE),0)</f>
        <v>0</v>
      </c>
      <c r="Q239" s="1858">
        <f>IFERROR(VLOOKUP($A239,'2022'!$B$2:$K$174,5,FALSE),0)</f>
        <v>0</v>
      </c>
      <c r="R239" s="1858">
        <f>IFERROR(VLOOKUP($A239,'2022'!$B$2:$K$174,8,FALSE),0)</f>
        <v>0</v>
      </c>
      <c r="S239" s="1740">
        <f>IFERROR(VLOOKUP($A239,'2022'!$B$2:$K$174,10,FALSE),0)</f>
        <v>0</v>
      </c>
      <c r="T239" s="1700">
        <f>IFERROR(VLOOKUP($A239,'2021'!$B$2:$K$174,3,FALSE),0)</f>
        <v>0</v>
      </c>
      <c r="U239" s="1843">
        <f>IFERROR(VLOOKUP($A239,'2021'!$B$2:$K$174,4,FALSE),0)</f>
        <v>0</v>
      </c>
      <c r="V239" s="1843">
        <f>IFERROR(VLOOKUP($A239,'2021'!$B$2:$K$174,5,FALSE),0)</f>
        <v>0</v>
      </c>
      <c r="W239" s="1843">
        <f>IFERROR(VLOOKUP($A239,'2021'!$B$2:$K$174,8,FALSE),0)</f>
        <v>0</v>
      </c>
      <c r="X239" s="1740">
        <f>IFERROR(VLOOKUP($A239,'2021'!$B$2:$K$174,10,FALSE),0)</f>
        <v>0</v>
      </c>
      <c r="Y239" s="1700">
        <f>IFERROR(VLOOKUP($A239,'2020'!$B$2:$K$170,3,FALSE),0)</f>
        <v>0</v>
      </c>
      <c r="Z239" s="1829">
        <f>IFERROR(VLOOKUP($A239,'2020'!$B$2:$K$170,4,FALSE),0)</f>
        <v>0</v>
      </c>
      <c r="AA239" s="1829">
        <f>IFERROR(VLOOKUP($A239,'2020'!$B$2:$K$170,5,FALSE),0)</f>
        <v>0</v>
      </c>
      <c r="AB239" s="1829">
        <f>IFERROR(VLOOKUP($A239,'2020'!$B$2:$K$170,8,FALSE),0)</f>
        <v>0</v>
      </c>
      <c r="AC239" s="1740">
        <f>IFERROR(VLOOKUP($A239,'2020'!$B$2:$K$170,10,FALSE),0)</f>
        <v>0</v>
      </c>
      <c r="AD239" s="1700">
        <f>IFERROR(VLOOKUP($A239,'2019'!$B$2:$K$170,3,FALSE),0)</f>
        <v>0</v>
      </c>
      <c r="AE239" s="1823">
        <f>IFERROR(VLOOKUP($A239,'2019'!$B$2:$K$170,4,FALSE),0)</f>
        <v>0</v>
      </c>
      <c r="AF239" s="1823">
        <f>IFERROR(VLOOKUP($A239,'2019'!$B$2:$K$170,5,FALSE),0)</f>
        <v>0</v>
      </c>
      <c r="AG239" s="1823">
        <f>IFERROR(VLOOKUP($A239,'2019'!$B$2:$K$170,8,FALSE),0)</f>
        <v>0</v>
      </c>
      <c r="AH239" s="1740">
        <f>IFERROR(VLOOKUP($A239,'2019'!$B$2:$K$170,10,FALSE),0)</f>
        <v>0</v>
      </c>
      <c r="AI239" s="1700">
        <f>IFERROR(VLOOKUP($A239,'2018'!$B$2:$K$170,3,FALSE),0)</f>
        <v>0</v>
      </c>
      <c r="AJ239" s="1821">
        <f>IFERROR(VLOOKUP($A239,'2018'!$B$2:$K$170,4,FALSE),0)</f>
        <v>0</v>
      </c>
      <c r="AK239" s="1821">
        <f>IFERROR(VLOOKUP($A239,'2018'!$B$2:$K$170,5,FALSE),0)</f>
        <v>0</v>
      </c>
      <c r="AL239" s="1821">
        <f>IFERROR(VLOOKUP($A239,'2018'!$B$2:$K$170,8,FALSE),0)</f>
        <v>0</v>
      </c>
      <c r="AM239" s="1740">
        <f>IFERROR(VLOOKUP($A239,'2018'!$B$2:$K$170,10,FALSE),0)</f>
        <v>0</v>
      </c>
      <c r="AN239" s="1700">
        <f>IFERROR(VLOOKUP($A239,'2017'!$B$2:$J$163,2,FALSE),0)</f>
        <v>0</v>
      </c>
      <c r="AO239" s="1815">
        <f>IFERROR(VLOOKUP($A239,'2017'!$B$2:$J$163,3,FALSE),0)</f>
        <v>0</v>
      </c>
      <c r="AP239" s="1815">
        <f>IFERROR(VLOOKUP($A239,'2017'!$B$2:$J$163,4,FALSE),0)</f>
        <v>0</v>
      </c>
      <c r="AQ239" s="1815">
        <f>IFERROR(VLOOKUP($A239,'2017'!$B$2:$J$163,7,FALSE),0)</f>
        <v>0</v>
      </c>
      <c r="AR239" s="1740">
        <f>IFERROR(VLOOKUP($A239,'2017'!$B$2:$J$163,9,FALSE),0)</f>
        <v>0</v>
      </c>
      <c r="AS239" s="1700">
        <f>IFERROR(VLOOKUP($A239,'2016'!$B$2:$K$165,3,FALSE),0)</f>
        <v>0</v>
      </c>
      <c r="AT239" s="1796">
        <f>IFERROR(VLOOKUP($A239,'2016'!$B$2:$K$165,4,FALSE),0)</f>
        <v>0</v>
      </c>
      <c r="AU239" s="1796">
        <f>IFERROR(VLOOKUP($A239,'2016'!$B$2:$K$165,5,FALSE),0)</f>
        <v>0</v>
      </c>
      <c r="AV239" s="1796">
        <f>IFERROR(VLOOKUP($A239,'2016'!$B$2:$K$165,8,FALSE),0)</f>
        <v>0</v>
      </c>
      <c r="AW239" s="1740">
        <f>IFERROR(VLOOKUP($A239,'2016'!$B$2:$K$165,10,FALSE),0)</f>
        <v>0</v>
      </c>
      <c r="AX239" s="1700">
        <f>IFERROR(VLOOKUP($A239,'2015'!$B$2:$K$165,3,FALSE),0)</f>
        <v>0</v>
      </c>
      <c r="AY239" s="1695">
        <f>IFERROR(VLOOKUP($A239,'2015'!$B$2:$K$165,4,FALSE),0)</f>
        <v>0</v>
      </c>
      <c r="AZ239" s="1695">
        <f>IFERROR(VLOOKUP($A239,'2015'!$B$2:$K$165,5,FALSE),0)</f>
        <v>0</v>
      </c>
      <c r="BA239" s="1695">
        <f>IFERROR(VLOOKUP($A239,'2015'!$B$2:$K$165,8,FALSE),0)</f>
        <v>0</v>
      </c>
      <c r="BB239" s="1740">
        <f>IFERROR(VLOOKUP($A239,'2015'!$B$2:$K$165,10,FALSE),0)</f>
        <v>0</v>
      </c>
      <c r="BC239" s="1700">
        <f>IFERROR(VLOOKUP($A239,'2014'!$B$2:$K$157,3,FALSE),0)</f>
        <v>0</v>
      </c>
      <c r="BD239" s="1691">
        <f>IFERROR(VLOOKUP($A239,'2014'!$B$2:$K$157,4,FALSE),0)</f>
        <v>0</v>
      </c>
      <c r="BE239" s="1691">
        <f>IFERROR(VLOOKUP($A239,'2014'!$B$2:$K$157,5,FALSE),0)</f>
        <v>0</v>
      </c>
      <c r="BF239" s="1691">
        <f>IFERROR(VLOOKUP($A239,'2014'!$B$2:$K$157,8,FALSE),0)</f>
        <v>0</v>
      </c>
      <c r="BG239" s="1740">
        <f>IFERROR(VLOOKUP($A239,'2014'!$B$2:$K$157,10,FALSE),0)</f>
        <v>0</v>
      </c>
      <c r="BH239" s="1700">
        <f>IFERROR(VLOOKUP($A239,'2013'!$D$4:$I$249,2,FALSE),0)</f>
        <v>85</v>
      </c>
      <c r="BI239" s="1691">
        <f>IFERROR(VLOOKUP($A239,'2013'!$D$4:$I$249,3,FALSE),0)</f>
        <v>34</v>
      </c>
      <c r="BJ239" s="1691">
        <f>IFERROR(VLOOKUP($A239,'2013'!$D$4:$I$249,4,FALSE),0)</f>
        <v>47</v>
      </c>
      <c r="BK239" s="1691">
        <f>IFERROR(VLOOKUP($A239,'2013'!$D$4:$I$249,5,FALSE),0)</f>
        <v>0</v>
      </c>
      <c r="BL239" s="1740">
        <f>IFERROR(VLOOKUP($A239,'2013'!$D$4:$I$249,6,FALSE),0)</f>
        <v>0.55294117647058827</v>
      </c>
      <c r="BM239" s="1737">
        <f>IFERROR(VLOOKUP($A239,'2012'!$D$3:$O$172,2,FALSE),0)</f>
        <v>714</v>
      </c>
      <c r="BN239" s="1691">
        <f>IFERROR(VLOOKUP($A239,'2012'!$D$3:$O$172,3,FALSE),0)</f>
        <v>370</v>
      </c>
      <c r="BO239" s="1743">
        <f>IFERROR(VLOOKUP($A239,'2012'!$D$3:$O$172,4,FALSE),0)</f>
        <v>11</v>
      </c>
      <c r="BP239" s="1700">
        <f>IFERROR(VLOOKUP($A239,'2012'!$D$3:$O$172,5,FALSE),0)</f>
        <v>76</v>
      </c>
      <c r="BQ239" s="1691">
        <f>IFERROR(VLOOKUP($A239,'2012'!$D$3:$O$172,6,FALSE),0)</f>
        <v>21</v>
      </c>
      <c r="BR239" s="1691">
        <f>IFERROR(VLOOKUP($A239,'2012'!$D$3:$O$172,7,FALSE),0)</f>
        <v>33</v>
      </c>
      <c r="BS239" s="1691">
        <f>IFERROR(VLOOKUP($A239,'2012'!$D$3:$O$172,8,FALSE),0)</f>
        <v>1</v>
      </c>
      <c r="BT239" s="1740">
        <f>IFERROR(VLOOKUP($A239,'2012'!$D$3:$O$172,9,FALSE),0)</f>
        <v>0.43421052631578949</v>
      </c>
      <c r="BU239" s="1737">
        <f>IFERROR(VLOOKUP($A239,'2012'!$D$3:$O$172,10,FALSE),0)</f>
        <v>638</v>
      </c>
      <c r="BV239" s="1691">
        <f>IFERROR(VLOOKUP($A239,'2012'!$D$3:$O$172,11,FALSE),0)</f>
        <v>337</v>
      </c>
      <c r="BW239" s="1743">
        <f>IFERROR(VLOOKUP($A239,'2012'!$D$3:$O$172,12,FALSE),0)</f>
        <v>10</v>
      </c>
      <c r="BX239" s="1700">
        <f>IFERROR(VLOOKUP($A239,'2011'!$D$4:$I$251,2,FALSE),0)</f>
        <v>85</v>
      </c>
      <c r="BY239" s="1691">
        <f>IFERROR(VLOOKUP($A239,'2011'!$D$4:$I$251,3,FALSE),0)</f>
        <v>35</v>
      </c>
      <c r="BZ239" s="1691">
        <f>IFERROR(VLOOKUP($A239,'2011'!$D$4:$I$251,4,FALSE),0)</f>
        <v>59</v>
      </c>
      <c r="CA239" s="1691">
        <f>IFERROR(VLOOKUP($A239,'2011'!$D$4:$I$251,5,FALSE),0)</f>
        <v>1</v>
      </c>
      <c r="CB239" s="1740">
        <f>IFERROR(VLOOKUP($A239,'2011'!$D$4:$I$251,6,FALSE),0)</f>
        <v>0.69411764705882351</v>
      </c>
      <c r="CC239" s="1700">
        <f>IFERROR(VLOOKUP($A239,'2010'!$C$3:$H$234,2,FALSE),0)</f>
        <v>84</v>
      </c>
      <c r="CD239" s="1691">
        <f>IFERROR(VLOOKUP($A239,'2010'!$C$3:$H$234,3,FALSE),0)</f>
        <v>30</v>
      </c>
      <c r="CE239" s="1691">
        <f>IFERROR(VLOOKUP($A239,'2010'!$C$3:$H$234,4,FALSE),0)</f>
        <v>48</v>
      </c>
      <c r="CF239" s="1691">
        <f>IFERROR(VLOOKUP($A239,'2010'!$C$3:$H$234,5,FALSE),0)</f>
        <v>2</v>
      </c>
      <c r="CG239" s="1740">
        <f>IFERROR(VLOOKUP($A239,'2010'!$C$3:$H$234,6,FALSE),0)</f>
        <v>0.5714285714285714</v>
      </c>
      <c r="CH239" s="1700">
        <f>IFERROR(VLOOKUP($A239,'2009'!$C$3:$H$242,2,FALSE),0)</f>
        <v>65</v>
      </c>
      <c r="CI239" s="1691">
        <f>IFERROR(VLOOKUP($A239,'2009'!$C$3:$H$242,3,FALSE),0)</f>
        <v>19</v>
      </c>
      <c r="CJ239" s="1691">
        <f>IFERROR(VLOOKUP($A239,'2009'!$C$3:$H$242,4,FALSE),0)</f>
        <v>34</v>
      </c>
      <c r="CK239" s="1691">
        <f>IFERROR(VLOOKUP($A239,'2009'!$C$3:$H$242,5,FALSE),0)</f>
        <v>0</v>
      </c>
      <c r="CL239" s="1740">
        <f>IFERROR(VLOOKUP($A239,'2009'!$C$3:$H$242,6,FALSE),0)</f>
        <v>0.52307692307692311</v>
      </c>
      <c r="CM239" s="1700">
        <f>IFERROR(VLOOKUP($A239,'2008'!$C$3:$H$229,2,FALSE),0)</f>
        <v>82</v>
      </c>
      <c r="CN239" s="1691">
        <f>IFERROR(VLOOKUP($A239,'2008'!$C$3:$H$229,3,FALSE),0)</f>
        <v>23</v>
      </c>
      <c r="CO239" s="1691">
        <f>IFERROR(VLOOKUP($A239,'2008'!$C$3:$H$229,4,FALSE),0)</f>
        <v>44</v>
      </c>
      <c r="CP239" s="1691">
        <f>IFERROR(VLOOKUP($A239,'2008'!$C$3:$H$229,5,FALSE),0)</f>
        <v>1</v>
      </c>
      <c r="CQ239" s="1740">
        <f>IFERROR(VLOOKUP($A239,'2008'!$C$3:$H$229,6,FALSE),0)</f>
        <v>0.53658536585365857</v>
      </c>
      <c r="CR239" s="1700">
        <f>IFERROR(VLOOKUP($A239,'2007'!$C$3:$M$238,7,FALSE),0)</f>
        <v>64</v>
      </c>
      <c r="CS239" s="1691">
        <f>IFERROR(VLOOKUP($A239,'2007'!$C$3:$M$238,8,FALSE),0)</f>
        <v>24</v>
      </c>
      <c r="CT239" s="1691">
        <f>IFERROR(VLOOKUP($A239,'2007'!$C$3:$M$238,9,FALSE),0)</f>
        <v>32</v>
      </c>
      <c r="CU239" s="1691">
        <f>IFERROR(VLOOKUP($A239,'2007'!$C$3:$M$238,10,FALSE),0)</f>
        <v>0</v>
      </c>
      <c r="CV239" s="1740">
        <f>IFERROR(VLOOKUP($A239,'2007'!$C$3:$M$238,11,FALSE),0)</f>
        <v>0.5</v>
      </c>
      <c r="CW239" s="1700">
        <f>IFERROR(VLOOKUP($A239,'2006'!$A$2:$F$200,2,FALSE),0)</f>
        <v>82</v>
      </c>
      <c r="CX239" s="1691">
        <f>IFERROR(VLOOKUP($A239,'2006'!$A$2:$F$200,4,FALSE),0)</f>
        <v>33</v>
      </c>
      <c r="CY239" s="1691">
        <f>IFERROR(VLOOKUP($A239,'2006'!$A$2:$F$200,5,FALSE),0)</f>
        <v>0</v>
      </c>
      <c r="CZ239" s="1740">
        <f>IFERROR(VLOOKUP($A239,'2006'!$A$2:$F$200,6,FALSE),0)</f>
        <v>0.40243902439024393</v>
      </c>
      <c r="DA239" s="1700">
        <f>IFERROR(VLOOKUP($A239,'2005'!$C$3:$M$205,8,FALSE),0)</f>
        <v>73</v>
      </c>
      <c r="DB239" s="1691">
        <f>IFERROR(VLOOKUP($A239,'2005'!$C$3:$M$205,9,FALSE),0)</f>
        <v>35</v>
      </c>
      <c r="DC239" s="1691">
        <f>IFERROR(VLOOKUP($A239,'2005'!$C$3:$M$205,10,FALSE),0)</f>
        <v>1</v>
      </c>
      <c r="DD239" s="1740">
        <f>IFERROR(VLOOKUP($A239,'2005'!$C$3:$M$205,11,FALSE),0)</f>
        <v>0.47945205479452052</v>
      </c>
      <c r="DE239" s="1700">
        <f>IFERROR(VLOOKUP($A239,'2004'!$C$3:$M$213,8,FALSE),0)</f>
        <v>53</v>
      </c>
      <c r="DF239" s="1691">
        <f>IFERROR(VLOOKUP($A239,'2004'!$C$3:$M$213,9,FALSE),0)</f>
        <v>25</v>
      </c>
      <c r="DG239" s="1691">
        <f>IFERROR(VLOOKUP($A239,'2004'!$C$3:$M$213,10,FALSE),0)</f>
        <v>0</v>
      </c>
      <c r="DH239" s="1740">
        <f>IFERROR(VLOOKUP($A239,'2004'!$C$3:$M$213,11,FALSE),0)</f>
        <v>0.47169811320754718</v>
      </c>
      <c r="DI239" s="1700">
        <f>IFERROR(VLOOKUP($A239,'2003'!$C$3:$Q$214,12,FALSE),0)</f>
        <v>54</v>
      </c>
      <c r="DJ239" s="1691">
        <f>IFERROR(VLOOKUP($A239,'2003'!$C$3:$Q$214,13,FALSE),0)</f>
        <v>29</v>
      </c>
      <c r="DK239" s="1691">
        <f>IFERROR(VLOOKUP($A239,'2003'!$C$3:$Q$214,14,FALSE),0)</f>
        <v>5</v>
      </c>
      <c r="DL239" s="1740">
        <f>IFERROR(VLOOKUP($A239,'2003'!$C$3:$Q$214,15,FALSE),0)</f>
        <v>0.53703703703703709</v>
      </c>
      <c r="DM239" s="1700">
        <f>IFERROR(VLOOKUP($A239,'2002'!$D$3:$R$214,12,FALSE),0)</f>
        <v>0</v>
      </c>
      <c r="DN239" s="1691">
        <f>IFERROR(VLOOKUP($A239,'2002'!$D$3:$R$214,13,FALSE),0)</f>
        <v>0</v>
      </c>
      <c r="DO239" s="1691">
        <f>IFERROR(VLOOKUP($A239,'2002'!$D$3:$R$214,14,FALSE),0)</f>
        <v>0</v>
      </c>
      <c r="DP239" s="1788">
        <f>IFERROR(VLOOKUP($A239,'2002'!$D$3:$R$214,15,FALSE),0)</f>
        <v>0</v>
      </c>
      <c r="DQ239" s="1700">
        <f>IFERROR(VLOOKUP($A239,'Pre 2002'!$C$3:$CK$382,84,FALSE),0)</f>
        <v>0</v>
      </c>
      <c r="DR239" s="1695">
        <f>IFERROR(VLOOKUP($A239,'Pre 2002'!$C$3:$CK$382,85,FALSE),0)</f>
        <v>0</v>
      </c>
      <c r="DS239" s="1695">
        <f>IFERROR(VLOOKUP($A239,'Pre 2002'!$C$3:$CK$382,86,FALSE),0)</f>
        <v>0</v>
      </c>
      <c r="DT239" s="1790">
        <f>IFERROR(VLOOKUP($A239,'Pre 2002'!$C$3:$CK$382,87,FALSE),0)</f>
        <v>0</v>
      </c>
      <c r="DU239" s="1741">
        <f>IFERROR(VLOOKUP(A239,'Pre 2002'!$C$3:$CG$382,83,FALSE),0)</f>
        <v>0</v>
      </c>
      <c r="DY239" s="1731"/>
    </row>
    <row r="240" spans="1:129">
      <c r="A240" s="1778" t="s">
        <v>1994</v>
      </c>
      <c r="B240" s="1562">
        <f t="shared" si="79"/>
        <v>1223</v>
      </c>
      <c r="C240" s="1562">
        <f t="shared" si="80"/>
        <v>634</v>
      </c>
      <c r="D240" s="1562">
        <f t="shared" si="81"/>
        <v>11</v>
      </c>
      <c r="E240" s="1563">
        <f t="shared" si="82"/>
        <v>0.51839738348323794</v>
      </c>
      <c r="F240" s="1786">
        <f t="shared" si="83"/>
        <v>25</v>
      </c>
      <c r="G240" s="1595" t="s">
        <v>2159</v>
      </c>
      <c r="H240" s="1567">
        <f t="shared" si="89"/>
        <v>25</v>
      </c>
      <c r="I240" s="1734">
        <f t="shared" si="90"/>
        <v>1223</v>
      </c>
      <c r="J240" s="1734">
        <f t="shared" si="91"/>
        <v>634</v>
      </c>
      <c r="K240" s="1734">
        <f t="shared" si="92"/>
        <v>11</v>
      </c>
      <c r="L240" s="1806">
        <f t="shared" si="93"/>
        <v>0.51839738348323794</v>
      </c>
      <c r="M240" s="1751"/>
      <c r="N240" s="1751"/>
      <c r="O240" s="1700">
        <f>IFERROR(VLOOKUP($A240,'2022'!$B$2:$K$174,3,FALSE),0)</f>
        <v>0</v>
      </c>
      <c r="P240" s="1858">
        <f>IFERROR(VLOOKUP($A240,'2022'!$B$2:$K$174,4,FALSE),0)</f>
        <v>0</v>
      </c>
      <c r="Q240" s="1858">
        <f>IFERROR(VLOOKUP($A240,'2022'!$B$2:$K$174,5,FALSE),0)</f>
        <v>0</v>
      </c>
      <c r="R240" s="1858">
        <f>IFERROR(VLOOKUP($A240,'2022'!$B$2:$K$174,8,FALSE),0)</f>
        <v>0</v>
      </c>
      <c r="S240" s="1740">
        <f>IFERROR(VLOOKUP($A240,'2022'!$B$2:$K$174,10,FALSE),0)</f>
        <v>0</v>
      </c>
      <c r="T240" s="1700">
        <f>IFERROR(VLOOKUP($A240,'2021'!$B$2:$K$174,3,FALSE),0)</f>
        <v>0</v>
      </c>
      <c r="U240" s="1843">
        <f>IFERROR(VLOOKUP($A240,'2021'!$B$2:$K$174,4,FALSE),0)</f>
        <v>0</v>
      </c>
      <c r="V240" s="1843">
        <f>IFERROR(VLOOKUP($A240,'2021'!$B$2:$K$174,5,FALSE),0)</f>
        <v>0</v>
      </c>
      <c r="W240" s="1843">
        <f>IFERROR(VLOOKUP($A240,'2021'!$B$2:$K$174,8,FALSE),0)</f>
        <v>0</v>
      </c>
      <c r="X240" s="1740">
        <f>IFERROR(VLOOKUP($A240,'2021'!$B$2:$K$174,10,FALSE),0)</f>
        <v>0</v>
      </c>
      <c r="Y240" s="1700">
        <f>IFERROR(VLOOKUP($A240,'2020'!$B$2:$K$170,3,FALSE),0)</f>
        <v>0</v>
      </c>
      <c r="Z240" s="1829">
        <f>IFERROR(VLOOKUP($A240,'2020'!$B$2:$K$170,4,FALSE),0)</f>
        <v>0</v>
      </c>
      <c r="AA240" s="1829">
        <f>IFERROR(VLOOKUP($A240,'2020'!$B$2:$K$170,5,FALSE),0)</f>
        <v>0</v>
      </c>
      <c r="AB240" s="1829">
        <f>IFERROR(VLOOKUP($A240,'2020'!$B$2:$K$170,8,FALSE),0)</f>
        <v>0</v>
      </c>
      <c r="AC240" s="1740">
        <f>IFERROR(VLOOKUP($A240,'2020'!$B$2:$K$170,10,FALSE),0)</f>
        <v>0</v>
      </c>
      <c r="AD240" s="1700">
        <f>IFERROR(VLOOKUP($A240,'2019'!$B$2:$K$170,3,FALSE),0)</f>
        <v>0</v>
      </c>
      <c r="AE240" s="1823">
        <f>IFERROR(VLOOKUP($A240,'2019'!$B$2:$K$170,4,FALSE),0)</f>
        <v>0</v>
      </c>
      <c r="AF240" s="1823">
        <f>IFERROR(VLOOKUP($A240,'2019'!$B$2:$K$170,5,FALSE),0)</f>
        <v>0</v>
      </c>
      <c r="AG240" s="1823">
        <f>IFERROR(VLOOKUP($A240,'2019'!$B$2:$K$170,8,FALSE),0)</f>
        <v>0</v>
      </c>
      <c r="AH240" s="1740">
        <f>IFERROR(VLOOKUP($A240,'2019'!$B$2:$K$170,10,FALSE),0)</f>
        <v>0</v>
      </c>
      <c r="AI240" s="1700">
        <f>IFERROR(VLOOKUP($A240,'2018'!$B$2:$K$170,3,FALSE),0)</f>
        <v>0</v>
      </c>
      <c r="AJ240" s="1821">
        <f>IFERROR(VLOOKUP($A240,'2018'!$B$2:$K$170,4,FALSE),0)</f>
        <v>0</v>
      </c>
      <c r="AK240" s="1821">
        <f>IFERROR(VLOOKUP($A240,'2018'!$B$2:$K$170,5,FALSE),0)</f>
        <v>0</v>
      </c>
      <c r="AL240" s="1821">
        <f>IFERROR(VLOOKUP($A240,'2018'!$B$2:$K$170,8,FALSE),0)</f>
        <v>0</v>
      </c>
      <c r="AM240" s="1740">
        <f>IFERROR(VLOOKUP($A240,'2018'!$B$2:$K$170,10,FALSE),0)</f>
        <v>0</v>
      </c>
      <c r="AN240" s="1700">
        <f>IFERROR(VLOOKUP($A240,'2017'!$B$2:$J$163,2,FALSE),0)</f>
        <v>0</v>
      </c>
      <c r="AO240" s="1815">
        <f>IFERROR(VLOOKUP($A240,'2017'!$B$2:$J$163,3,FALSE),0)</f>
        <v>0</v>
      </c>
      <c r="AP240" s="1815">
        <f>IFERROR(VLOOKUP($A240,'2017'!$B$2:$J$163,4,FALSE),0)</f>
        <v>0</v>
      </c>
      <c r="AQ240" s="1815">
        <f>IFERROR(VLOOKUP($A240,'2017'!$B$2:$J$163,7,FALSE),0)</f>
        <v>0</v>
      </c>
      <c r="AR240" s="1740">
        <f>IFERROR(VLOOKUP($A240,'2017'!$B$2:$J$163,9,FALSE),0)</f>
        <v>0</v>
      </c>
      <c r="AS240" s="1700">
        <f>IFERROR(VLOOKUP($A240,'2016'!$B$2:$K$165,3,FALSE),0)</f>
        <v>0</v>
      </c>
      <c r="AT240" s="1796">
        <f>IFERROR(VLOOKUP($A240,'2016'!$B$2:$K$165,4,FALSE),0)</f>
        <v>0</v>
      </c>
      <c r="AU240" s="1796">
        <f>IFERROR(VLOOKUP($A240,'2016'!$B$2:$K$165,5,FALSE),0)</f>
        <v>0</v>
      </c>
      <c r="AV240" s="1796">
        <f>IFERROR(VLOOKUP($A240,'2016'!$B$2:$K$165,8,FALSE),0)</f>
        <v>0</v>
      </c>
      <c r="AW240" s="1740">
        <f>IFERROR(VLOOKUP($A240,'2016'!$B$2:$K$165,10,FALSE),0)</f>
        <v>0</v>
      </c>
      <c r="AX240" s="1700">
        <f>IFERROR(VLOOKUP($A240,'2015'!$B$2:$K$165,3,FALSE),0)</f>
        <v>0</v>
      </c>
      <c r="AY240" s="1695">
        <f>IFERROR(VLOOKUP($A240,'2015'!$B$2:$K$165,4,FALSE),0)</f>
        <v>0</v>
      </c>
      <c r="AZ240" s="1695">
        <f>IFERROR(VLOOKUP($A240,'2015'!$B$2:$K$165,5,FALSE),0)</f>
        <v>0</v>
      </c>
      <c r="BA240" s="1695">
        <f>IFERROR(VLOOKUP($A240,'2015'!$B$2:$K$165,8,FALSE),0)</f>
        <v>0</v>
      </c>
      <c r="BB240" s="1740">
        <f>IFERROR(VLOOKUP($A240,'2015'!$B$2:$K$165,10,FALSE),0)</f>
        <v>0</v>
      </c>
      <c r="BC240" s="1700">
        <f>IFERROR(VLOOKUP($A240,'2014'!$B$2:$K$157,3,FALSE),0)</f>
        <v>0</v>
      </c>
      <c r="BD240" s="1691">
        <f>IFERROR(VLOOKUP($A240,'2014'!$B$2:$K$157,4,FALSE),0)</f>
        <v>0</v>
      </c>
      <c r="BE240" s="1691">
        <f>IFERROR(VLOOKUP($A240,'2014'!$B$2:$K$157,5,FALSE),0)</f>
        <v>0</v>
      </c>
      <c r="BF240" s="1691">
        <f>IFERROR(VLOOKUP($A240,'2014'!$B$2:$K$157,8,FALSE),0)</f>
        <v>0</v>
      </c>
      <c r="BG240" s="1740">
        <f>IFERROR(VLOOKUP($A240,'2014'!$B$2:$K$157,10,FALSE),0)</f>
        <v>0</v>
      </c>
      <c r="BH240" s="1700">
        <f>IFERROR(VLOOKUP($A240,'2013'!$D$4:$I$249,2,FALSE),0)</f>
        <v>0</v>
      </c>
      <c r="BI240" s="1691">
        <f>IFERROR(VLOOKUP($A240,'2013'!$D$4:$I$249,3,FALSE),0)</f>
        <v>0</v>
      </c>
      <c r="BJ240" s="1691">
        <f>IFERROR(VLOOKUP($A240,'2013'!$D$4:$I$249,4,FALSE),0)</f>
        <v>0</v>
      </c>
      <c r="BK240" s="1691">
        <f>IFERROR(VLOOKUP($A240,'2013'!$D$4:$I$249,5,FALSE),0)</f>
        <v>0</v>
      </c>
      <c r="BL240" s="1740">
        <f>IFERROR(VLOOKUP($A240,'2013'!$D$4:$I$249,6,FALSE),0)</f>
        <v>0</v>
      </c>
      <c r="BM240" s="1737">
        <f>IFERROR(VLOOKUP($A240,'2012'!$D$3:$O$172,2,FALSE),0)</f>
        <v>0</v>
      </c>
      <c r="BN240" s="1691">
        <f>IFERROR(VLOOKUP($A240,'2012'!$D$3:$O$172,3,FALSE),0)</f>
        <v>0</v>
      </c>
      <c r="BO240" s="1743">
        <f>IFERROR(VLOOKUP($A240,'2012'!$D$3:$O$172,4,FALSE),0)</f>
        <v>0</v>
      </c>
      <c r="BP240" s="1700">
        <f>IFERROR(VLOOKUP($A240,'2012'!$D$3:$O$172,5,FALSE),0)</f>
        <v>0</v>
      </c>
      <c r="BQ240" s="1691">
        <f>IFERROR(VLOOKUP($A240,'2012'!$D$3:$O$172,6,FALSE),0)</f>
        <v>0</v>
      </c>
      <c r="BR240" s="1691">
        <f>IFERROR(VLOOKUP($A240,'2012'!$D$3:$O$172,7,FALSE),0)</f>
        <v>0</v>
      </c>
      <c r="BS240" s="1691">
        <f>IFERROR(VLOOKUP($A240,'2012'!$D$3:$O$172,8,FALSE),0)</f>
        <v>0</v>
      </c>
      <c r="BT240" s="1740">
        <f>IFERROR(VLOOKUP($A240,'2012'!$D$3:$O$172,9,FALSE),0)</f>
        <v>0</v>
      </c>
      <c r="BX240" s="1700">
        <f>IFERROR(VLOOKUP($A240,'2011'!$D$4:$I$251,2,FALSE),0)</f>
        <v>0</v>
      </c>
      <c r="BY240" s="1691">
        <f>IFERROR(VLOOKUP($A240,'2011'!$D$4:$I$251,3,FALSE),0)</f>
        <v>0</v>
      </c>
      <c r="BZ240" s="1691">
        <f>IFERROR(VLOOKUP($A240,'2011'!$D$4:$I$251,4,FALSE),0)</f>
        <v>0</v>
      </c>
      <c r="CA240" s="1691">
        <f>IFERROR(VLOOKUP($A240,'2011'!$D$4:$I$251,5,FALSE),0)</f>
        <v>0</v>
      </c>
      <c r="CB240" s="1740">
        <f>IFERROR(VLOOKUP($A240,'2011'!$D$4:$I$251,6,FALSE),0)</f>
        <v>0</v>
      </c>
      <c r="CC240" s="1700">
        <f>IFERROR(VLOOKUP($A240,'2010'!$C$3:$H$234,2,FALSE),0)</f>
        <v>0</v>
      </c>
      <c r="CD240" s="1691">
        <f>IFERROR(VLOOKUP($A240,'2010'!$C$3:$H$234,3,FALSE),0)</f>
        <v>0</v>
      </c>
      <c r="CE240" s="1691">
        <f>IFERROR(VLOOKUP($A240,'2010'!$C$3:$H$234,4,FALSE),0)</f>
        <v>0</v>
      </c>
      <c r="CF240" s="1691">
        <f>IFERROR(VLOOKUP($A240,'2010'!$C$3:$H$234,5,FALSE),0)</f>
        <v>0</v>
      </c>
      <c r="CG240" s="1740">
        <f>IFERROR(VLOOKUP($A240,'2010'!$C$3:$H$234,6,FALSE),0)</f>
        <v>0</v>
      </c>
      <c r="CH240" s="1700">
        <f>IFERROR(VLOOKUP($A240,'2009'!$C$3:$H$242,2,FALSE),0)</f>
        <v>0</v>
      </c>
      <c r="CI240" s="1691">
        <f>IFERROR(VLOOKUP($A240,'2009'!$C$3:$H$242,3,FALSE),0)</f>
        <v>0</v>
      </c>
      <c r="CJ240" s="1691">
        <f>IFERROR(VLOOKUP($A240,'2009'!$C$3:$H$242,4,FALSE),0)</f>
        <v>0</v>
      </c>
      <c r="CK240" s="1691">
        <f>IFERROR(VLOOKUP($A240,'2009'!$C$3:$H$242,5,FALSE),0)</f>
        <v>0</v>
      </c>
      <c r="CL240" s="1740">
        <f>IFERROR(VLOOKUP($A240,'2009'!$C$3:$H$242,6,FALSE),0)</f>
        <v>0</v>
      </c>
      <c r="CM240" s="1700">
        <f>IFERROR(VLOOKUP($A240,'2008'!$C$3:$H$229,2,FALSE),0)</f>
        <v>0</v>
      </c>
      <c r="CN240" s="1691">
        <f>IFERROR(VLOOKUP($A240,'2008'!$C$3:$H$229,3,FALSE),0)</f>
        <v>0</v>
      </c>
      <c r="CO240" s="1691">
        <f>IFERROR(VLOOKUP($A240,'2008'!$C$3:$H$229,4,FALSE),0)</f>
        <v>0</v>
      </c>
      <c r="CP240" s="1691">
        <f>IFERROR(VLOOKUP($A240,'2008'!$C$3:$H$229,5,FALSE),0)</f>
        <v>0</v>
      </c>
      <c r="CQ240" s="1740">
        <f>IFERROR(VLOOKUP($A240,'2008'!$C$3:$H$229,6,FALSE),0)</f>
        <v>0</v>
      </c>
      <c r="CR240" s="1700">
        <f>IFERROR(VLOOKUP($A240,'2007'!$C$3:$M$238,7,FALSE),0)</f>
        <v>0</v>
      </c>
      <c r="CS240" s="1691">
        <f>IFERROR(VLOOKUP($A240,'2007'!$C$3:$M$238,8,FALSE),0)</f>
        <v>0</v>
      </c>
      <c r="CT240" s="1691">
        <f>IFERROR(VLOOKUP($A240,'2007'!$C$3:$M$238,9,FALSE),0)</f>
        <v>0</v>
      </c>
      <c r="CU240" s="1691">
        <f>IFERROR(VLOOKUP($A240,'2007'!$C$3:$M$238,10,FALSE),0)</f>
        <v>0</v>
      </c>
      <c r="CV240" s="1740">
        <f>IFERROR(VLOOKUP($A240,'2007'!$C$3:$M$238,11,FALSE),0)</f>
        <v>0</v>
      </c>
      <c r="CW240" s="1700">
        <f>IFERROR(VLOOKUP($A240,'2006'!$A$2:$F$200,2,FALSE),0)</f>
        <v>0</v>
      </c>
      <c r="CX240" s="1691">
        <f>IFERROR(VLOOKUP($A240,'2006'!$A$2:$F$200,4,FALSE),0)</f>
        <v>0</v>
      </c>
      <c r="CY240" s="1691">
        <f>IFERROR(VLOOKUP($A240,'2006'!$A$2:$F$200,5,FALSE),0)</f>
        <v>0</v>
      </c>
      <c r="CZ240" s="1740">
        <f>IFERROR(VLOOKUP($A240,'2006'!$A$2:$F$200,6,FALSE),0)</f>
        <v>0</v>
      </c>
      <c r="DA240" s="1700">
        <f>IFERROR(VLOOKUP($A240,'2005'!$C$3:$M$205,8,FALSE),0)</f>
        <v>0</v>
      </c>
      <c r="DB240" s="1691">
        <f>IFERROR(VLOOKUP($A240,'2005'!$C$3:$M$205,9,FALSE),0)</f>
        <v>0</v>
      </c>
      <c r="DC240" s="1691">
        <f>IFERROR(VLOOKUP($A240,'2005'!$C$3:$M$205,10,FALSE),0)</f>
        <v>0</v>
      </c>
      <c r="DD240" s="1740">
        <f>IFERROR(VLOOKUP($A240,'2005'!$C$3:$M$205,11,FALSE),0)</f>
        <v>0</v>
      </c>
      <c r="DE240" s="1700">
        <f>IFERROR(VLOOKUP($A240,'2004'!$C$3:$M$213,8,FALSE),0)</f>
        <v>0</v>
      </c>
      <c r="DF240" s="1691">
        <f>IFERROR(VLOOKUP($A240,'2004'!$C$3:$M$213,9,FALSE),0)</f>
        <v>0</v>
      </c>
      <c r="DG240" s="1691">
        <f>IFERROR(VLOOKUP($A240,'2004'!$C$3:$M$213,10,FALSE),0)</f>
        <v>0</v>
      </c>
      <c r="DH240" s="1740">
        <f>IFERROR(VLOOKUP($A240,'2004'!$C$3:$M$213,11,FALSE),0)</f>
        <v>0</v>
      </c>
      <c r="DI240" s="1700">
        <f>IFERROR(VLOOKUP($A240,'2003'!$C$3:$Q$214,12,FALSE),0)</f>
        <v>0</v>
      </c>
      <c r="DJ240" s="1691">
        <f>IFERROR(VLOOKUP($A240,'2003'!$C$3:$Q$214,13,FALSE),0)</f>
        <v>0</v>
      </c>
      <c r="DK240" s="1691">
        <f>IFERROR(VLOOKUP($A240,'2003'!$C$3:$Q$214,14,FALSE),0)</f>
        <v>0</v>
      </c>
      <c r="DL240" s="1740">
        <f>IFERROR(VLOOKUP($A240,'2003'!$C$3:$Q$214,15,FALSE),0)</f>
        <v>0</v>
      </c>
      <c r="DM240" s="1700">
        <f>IFERROR(VLOOKUP($A240,'2002'!$D$3:$R$214,12,FALSE),0)</f>
        <v>0</v>
      </c>
      <c r="DN240" s="1691">
        <f>IFERROR(VLOOKUP($A240,'2002'!$D$3:$R$214,13,FALSE),0)</f>
        <v>0</v>
      </c>
      <c r="DO240" s="1691">
        <f>IFERROR(VLOOKUP($A240,'2002'!$D$3:$R$214,14,FALSE),0)</f>
        <v>0</v>
      </c>
      <c r="DP240" s="1788">
        <f>IFERROR(VLOOKUP($A240,'2002'!$D$3:$R$214,15,FALSE),0)</f>
        <v>0</v>
      </c>
      <c r="DQ240" s="1700">
        <f>IFERROR(VLOOKUP($A240,'Pre 2002'!$C$3:$CK$382,84,FALSE),0)</f>
        <v>1223</v>
      </c>
      <c r="DR240" s="1695">
        <f>IFERROR(VLOOKUP($A240,'Pre 2002'!$C$3:$CK$382,85,FALSE),0)</f>
        <v>634</v>
      </c>
      <c r="DS240" s="1695">
        <f>IFERROR(VLOOKUP($A240,'Pre 2002'!$C$3:$CK$382,86,FALSE),0)</f>
        <v>11</v>
      </c>
      <c r="DT240" s="1790">
        <f>IFERROR(VLOOKUP($A240,'Pre 2002'!$C$3:$CK$382,87,FALSE),0)</f>
        <v>0.51839738348323794</v>
      </c>
      <c r="DU240" s="1741">
        <f>IFERROR(VLOOKUP(A240,'Pre 2002'!$C$3:$CG$382,83,FALSE),0)</f>
        <v>25</v>
      </c>
      <c r="DY240" s="1731"/>
    </row>
    <row r="241" spans="1:129">
      <c r="A241" s="1778" t="s">
        <v>1205</v>
      </c>
      <c r="B241" s="1562">
        <f t="shared" si="79"/>
        <v>431</v>
      </c>
      <c r="C241" s="1562">
        <f t="shared" si="80"/>
        <v>223</v>
      </c>
      <c r="D241" s="1562">
        <f t="shared" si="81"/>
        <v>11</v>
      </c>
      <c r="E241" s="1563">
        <f t="shared" si="82"/>
        <v>0.51740139211136893</v>
      </c>
      <c r="F241" s="1786">
        <f t="shared" si="83"/>
        <v>8</v>
      </c>
      <c r="G241" s="1595" t="s">
        <v>2159</v>
      </c>
      <c r="H241" s="1567">
        <f t="shared" si="89"/>
        <v>8</v>
      </c>
      <c r="I241" s="1734">
        <f t="shared" si="90"/>
        <v>431</v>
      </c>
      <c r="J241" s="1734">
        <f t="shared" si="91"/>
        <v>223</v>
      </c>
      <c r="K241" s="1734">
        <f t="shared" si="92"/>
        <v>11</v>
      </c>
      <c r="L241" s="1806">
        <f t="shared" si="93"/>
        <v>0.51740139211136893</v>
      </c>
      <c r="O241" s="1700">
        <f>IFERROR(VLOOKUP($A241,'2022'!$B$2:$K$174,3,FALSE),0)</f>
        <v>0</v>
      </c>
      <c r="P241" s="1858">
        <f>IFERROR(VLOOKUP($A241,'2022'!$B$2:$K$174,4,FALSE),0)</f>
        <v>0</v>
      </c>
      <c r="Q241" s="1858">
        <f>IFERROR(VLOOKUP($A241,'2022'!$B$2:$K$174,5,FALSE),0)</f>
        <v>0</v>
      </c>
      <c r="R241" s="1858">
        <f>IFERROR(VLOOKUP($A241,'2022'!$B$2:$K$174,8,FALSE),0)</f>
        <v>0</v>
      </c>
      <c r="S241" s="1740">
        <f>IFERROR(VLOOKUP($A241,'2022'!$B$2:$K$174,10,FALSE),0)</f>
        <v>0</v>
      </c>
      <c r="T241" s="1700">
        <f>IFERROR(VLOOKUP($A241,'2021'!$B$2:$K$174,3,FALSE),0)</f>
        <v>0</v>
      </c>
      <c r="U241" s="1843">
        <f>IFERROR(VLOOKUP($A241,'2021'!$B$2:$K$174,4,FALSE),0)</f>
        <v>0</v>
      </c>
      <c r="V241" s="1843">
        <f>IFERROR(VLOOKUP($A241,'2021'!$B$2:$K$174,5,FALSE),0)</f>
        <v>0</v>
      </c>
      <c r="W241" s="1843">
        <f>IFERROR(VLOOKUP($A241,'2021'!$B$2:$K$174,8,FALSE),0)</f>
        <v>0</v>
      </c>
      <c r="X241" s="1740">
        <f>IFERROR(VLOOKUP($A241,'2021'!$B$2:$K$174,10,FALSE),0)</f>
        <v>0</v>
      </c>
      <c r="Y241" s="1700">
        <f>IFERROR(VLOOKUP($A241,'2020'!$B$2:$K$170,3,FALSE),0)</f>
        <v>0</v>
      </c>
      <c r="Z241" s="1829">
        <f>IFERROR(VLOOKUP($A241,'2020'!$B$2:$K$170,4,FALSE),0)</f>
        <v>0</v>
      </c>
      <c r="AA241" s="1829">
        <f>IFERROR(VLOOKUP($A241,'2020'!$B$2:$K$170,5,FALSE),0)</f>
        <v>0</v>
      </c>
      <c r="AB241" s="1829">
        <f>IFERROR(VLOOKUP($A241,'2020'!$B$2:$K$170,8,FALSE),0)</f>
        <v>0</v>
      </c>
      <c r="AC241" s="1740">
        <f>IFERROR(VLOOKUP($A241,'2020'!$B$2:$K$170,10,FALSE),0)</f>
        <v>0</v>
      </c>
      <c r="AD241" s="1700">
        <f>IFERROR(VLOOKUP($A241,'2019'!$B$2:$K$170,3,FALSE),0)</f>
        <v>0</v>
      </c>
      <c r="AE241" s="1823">
        <f>IFERROR(VLOOKUP($A241,'2019'!$B$2:$K$170,4,FALSE),0)</f>
        <v>0</v>
      </c>
      <c r="AF241" s="1823">
        <f>IFERROR(VLOOKUP($A241,'2019'!$B$2:$K$170,5,FALSE),0)</f>
        <v>0</v>
      </c>
      <c r="AG241" s="1823">
        <f>IFERROR(VLOOKUP($A241,'2019'!$B$2:$K$170,8,FALSE),0)</f>
        <v>0</v>
      </c>
      <c r="AH241" s="1740">
        <f>IFERROR(VLOOKUP($A241,'2019'!$B$2:$K$170,10,FALSE),0)</f>
        <v>0</v>
      </c>
      <c r="AI241" s="1700">
        <f>IFERROR(VLOOKUP($A241,'2018'!$B$2:$K$170,3,FALSE),0)</f>
        <v>0</v>
      </c>
      <c r="AJ241" s="1821">
        <f>IFERROR(VLOOKUP($A241,'2018'!$B$2:$K$170,4,FALSE),0)</f>
        <v>0</v>
      </c>
      <c r="AK241" s="1821">
        <f>IFERROR(VLOOKUP($A241,'2018'!$B$2:$K$170,5,FALSE),0)</f>
        <v>0</v>
      </c>
      <c r="AL241" s="1821">
        <f>IFERROR(VLOOKUP($A241,'2018'!$B$2:$K$170,8,FALSE),0)</f>
        <v>0</v>
      </c>
      <c r="AM241" s="1740">
        <f>IFERROR(VLOOKUP($A241,'2018'!$B$2:$K$170,10,FALSE),0)</f>
        <v>0</v>
      </c>
      <c r="AN241" s="1700">
        <f>IFERROR(VLOOKUP($A241,'2017'!$B$2:$J$163,2,FALSE),0)</f>
        <v>0</v>
      </c>
      <c r="AO241" s="1815">
        <f>IFERROR(VLOOKUP($A241,'2017'!$B$2:$J$163,3,FALSE),0)</f>
        <v>0</v>
      </c>
      <c r="AP241" s="1815">
        <f>IFERROR(VLOOKUP($A241,'2017'!$B$2:$J$163,4,FALSE),0)</f>
        <v>0</v>
      </c>
      <c r="AQ241" s="1815">
        <f>IFERROR(VLOOKUP($A241,'2017'!$B$2:$J$163,7,FALSE),0)</f>
        <v>0</v>
      </c>
      <c r="AR241" s="1740">
        <f>IFERROR(VLOOKUP($A241,'2017'!$B$2:$J$163,9,FALSE),0)</f>
        <v>0</v>
      </c>
      <c r="AS241" s="1700">
        <f>IFERROR(VLOOKUP($A241,'2016'!$B$2:$K$165,3,FALSE),0)</f>
        <v>0</v>
      </c>
      <c r="AT241" s="1796">
        <f>IFERROR(VLOOKUP($A241,'2016'!$B$2:$K$165,4,FALSE),0)</f>
        <v>0</v>
      </c>
      <c r="AU241" s="1796">
        <f>IFERROR(VLOOKUP($A241,'2016'!$B$2:$K$165,5,FALSE),0)</f>
        <v>0</v>
      </c>
      <c r="AV241" s="1796">
        <f>IFERROR(VLOOKUP($A241,'2016'!$B$2:$K$165,8,FALSE),0)</f>
        <v>0</v>
      </c>
      <c r="AW241" s="1740">
        <f>IFERROR(VLOOKUP($A241,'2016'!$B$2:$K$165,10,FALSE),0)</f>
        <v>0</v>
      </c>
      <c r="AX241" s="1700">
        <f>IFERROR(VLOOKUP($A241,'2015'!$B$2:$K$165,3,FALSE),0)</f>
        <v>0</v>
      </c>
      <c r="AY241" s="1695">
        <f>IFERROR(VLOOKUP($A241,'2015'!$B$2:$K$165,4,FALSE),0)</f>
        <v>0</v>
      </c>
      <c r="AZ241" s="1695">
        <f>IFERROR(VLOOKUP($A241,'2015'!$B$2:$K$165,5,FALSE),0)</f>
        <v>0</v>
      </c>
      <c r="BA241" s="1695">
        <f>IFERROR(VLOOKUP($A241,'2015'!$B$2:$K$165,8,FALSE),0)</f>
        <v>0</v>
      </c>
      <c r="BB241" s="1740">
        <f>IFERROR(VLOOKUP($A241,'2015'!$B$2:$K$165,10,FALSE),0)</f>
        <v>0</v>
      </c>
      <c r="BC241" s="1700">
        <f>IFERROR(VLOOKUP($A241,'2014'!$B$2:$K$157,3,FALSE),0)</f>
        <v>0</v>
      </c>
      <c r="BD241" s="1691">
        <f>IFERROR(VLOOKUP($A241,'2014'!$B$2:$K$157,4,FALSE),0)</f>
        <v>0</v>
      </c>
      <c r="BE241" s="1691">
        <f>IFERROR(VLOOKUP($A241,'2014'!$B$2:$K$157,5,FALSE),0)</f>
        <v>0</v>
      </c>
      <c r="BF241" s="1691">
        <f>IFERROR(VLOOKUP($A241,'2014'!$B$2:$K$157,8,FALSE),0)</f>
        <v>0</v>
      </c>
      <c r="BG241" s="1740">
        <f>IFERROR(VLOOKUP($A241,'2014'!$B$2:$K$157,10,FALSE),0)</f>
        <v>0</v>
      </c>
      <c r="BH241" s="1700">
        <f>IFERROR(VLOOKUP($A241,'2013'!$D$4:$I$249,2,FALSE),0)</f>
        <v>0</v>
      </c>
      <c r="BI241" s="1691">
        <f>IFERROR(VLOOKUP($A241,'2013'!$D$4:$I$249,3,FALSE),0)</f>
        <v>0</v>
      </c>
      <c r="BJ241" s="1691">
        <f>IFERROR(VLOOKUP($A241,'2013'!$D$4:$I$249,4,FALSE),0)</f>
        <v>0</v>
      </c>
      <c r="BK241" s="1691">
        <f>IFERROR(VLOOKUP($A241,'2013'!$D$4:$I$249,5,FALSE),0)</f>
        <v>0</v>
      </c>
      <c r="BL241" s="1740">
        <f>IFERROR(VLOOKUP($A241,'2013'!$D$4:$I$249,6,FALSE),0)</f>
        <v>0</v>
      </c>
      <c r="BM241" s="1737">
        <f>IFERROR(VLOOKUP($A241,'2012'!$D$3:$O$172,2,FALSE),0)</f>
        <v>0</v>
      </c>
      <c r="BN241" s="1691">
        <f>IFERROR(VLOOKUP($A241,'2012'!$D$3:$O$172,3,FALSE),0)</f>
        <v>0</v>
      </c>
      <c r="BO241" s="1743">
        <f>IFERROR(VLOOKUP($A241,'2012'!$D$3:$O$172,4,FALSE),0)</f>
        <v>0</v>
      </c>
      <c r="BP241" s="1700">
        <f>IFERROR(VLOOKUP($A241,'2012'!$D$3:$O$172,5,FALSE),0)</f>
        <v>0</v>
      </c>
      <c r="BQ241" s="1691">
        <f>IFERROR(VLOOKUP($A241,'2012'!$D$3:$O$172,6,FALSE),0)</f>
        <v>0</v>
      </c>
      <c r="BR241" s="1691">
        <f>IFERROR(VLOOKUP($A241,'2012'!$D$3:$O$172,7,FALSE),0)</f>
        <v>0</v>
      </c>
      <c r="BS241" s="1691">
        <f>IFERROR(VLOOKUP($A241,'2012'!$D$3:$O$172,8,FALSE),0)</f>
        <v>0</v>
      </c>
      <c r="BT241" s="1740">
        <f>IFERROR(VLOOKUP($A241,'2012'!$D$3:$O$172,9,FALSE),0)</f>
        <v>0</v>
      </c>
      <c r="BX241" s="1700">
        <f>IFERROR(VLOOKUP($A241,'2011'!$D$4:$I$251,2,FALSE),0)</f>
        <v>0</v>
      </c>
      <c r="BY241" s="1691">
        <f>IFERROR(VLOOKUP($A241,'2011'!$D$4:$I$251,3,FALSE),0)</f>
        <v>0</v>
      </c>
      <c r="BZ241" s="1691">
        <f>IFERROR(VLOOKUP($A241,'2011'!$D$4:$I$251,4,FALSE),0)</f>
        <v>0</v>
      </c>
      <c r="CA241" s="1691">
        <f>IFERROR(VLOOKUP($A241,'2011'!$D$4:$I$251,5,FALSE),0)</f>
        <v>0</v>
      </c>
      <c r="CB241" s="1740">
        <f>IFERROR(VLOOKUP($A241,'2011'!$D$4:$I$251,6,FALSE),0)</f>
        <v>0</v>
      </c>
      <c r="CC241" s="1700">
        <f>IFERROR(VLOOKUP($A241,'2010'!$C$3:$H$234,2,FALSE),0)</f>
        <v>50</v>
      </c>
      <c r="CD241" s="1691">
        <f>IFERROR(VLOOKUP($A241,'2010'!$C$3:$H$234,3,FALSE),0)</f>
        <v>16</v>
      </c>
      <c r="CE241" s="1691">
        <f>IFERROR(VLOOKUP($A241,'2010'!$C$3:$H$234,4,FALSE),0)</f>
        <v>26</v>
      </c>
      <c r="CF241" s="1691">
        <f>IFERROR(VLOOKUP($A241,'2010'!$C$3:$H$234,5,FALSE),0)</f>
        <v>0</v>
      </c>
      <c r="CG241" s="1740">
        <f>IFERROR(VLOOKUP($A241,'2010'!$C$3:$H$234,6,FALSE),0)</f>
        <v>0.52</v>
      </c>
      <c r="CH241" s="1700">
        <f>IFERROR(VLOOKUP($A241,'2009'!$C$3:$H$242,2,FALSE),0)</f>
        <v>57</v>
      </c>
      <c r="CI241" s="1691">
        <f>IFERROR(VLOOKUP($A241,'2009'!$C$3:$H$242,3,FALSE),0)</f>
        <v>23</v>
      </c>
      <c r="CJ241" s="1691">
        <f>IFERROR(VLOOKUP($A241,'2009'!$C$3:$H$242,4,FALSE),0)</f>
        <v>31</v>
      </c>
      <c r="CK241" s="1691">
        <f>IFERROR(VLOOKUP($A241,'2009'!$C$3:$H$242,5,FALSE),0)</f>
        <v>0</v>
      </c>
      <c r="CL241" s="1740">
        <f>IFERROR(VLOOKUP($A241,'2009'!$C$3:$H$242,6,FALSE),0)</f>
        <v>0.54385964912280704</v>
      </c>
      <c r="CM241" s="1700">
        <f>IFERROR(VLOOKUP($A241,'2008'!$C$3:$H$229,2,FALSE),0)</f>
        <v>49</v>
      </c>
      <c r="CN241" s="1691">
        <f>IFERROR(VLOOKUP($A241,'2008'!$C$3:$H$229,3,FALSE),0)</f>
        <v>14</v>
      </c>
      <c r="CO241" s="1691">
        <f>IFERROR(VLOOKUP($A241,'2008'!$C$3:$H$229,4,FALSE),0)</f>
        <v>23</v>
      </c>
      <c r="CP241" s="1691">
        <f>IFERROR(VLOOKUP($A241,'2008'!$C$3:$H$229,5,FALSE),0)</f>
        <v>6</v>
      </c>
      <c r="CQ241" s="1740">
        <f>IFERROR(VLOOKUP($A241,'2008'!$C$3:$H$229,6,FALSE),0)</f>
        <v>0.46938775510204084</v>
      </c>
      <c r="CR241" s="1700">
        <f>IFERROR(VLOOKUP($A241,'2007'!$C$3:$M$238,7,FALSE),0)</f>
        <v>64</v>
      </c>
      <c r="CS241" s="1691">
        <f>IFERROR(VLOOKUP($A241,'2007'!$C$3:$M$238,8,FALSE),0)</f>
        <v>16</v>
      </c>
      <c r="CT241" s="1691">
        <f>IFERROR(VLOOKUP($A241,'2007'!$C$3:$M$238,9,FALSE),0)</f>
        <v>32</v>
      </c>
      <c r="CU241" s="1691">
        <f>IFERROR(VLOOKUP($A241,'2007'!$C$3:$M$238,10,FALSE),0)</f>
        <v>2</v>
      </c>
      <c r="CV241" s="1740">
        <f>IFERROR(VLOOKUP($A241,'2007'!$C$3:$M$238,11,FALSE),0)</f>
        <v>0.5</v>
      </c>
      <c r="CW241" s="1700">
        <f>IFERROR(VLOOKUP($A241,'2006'!$A$2:$F$200,2,FALSE),0)</f>
        <v>53</v>
      </c>
      <c r="CX241" s="1691">
        <f>IFERROR(VLOOKUP($A241,'2006'!$A$2:$F$200,4,FALSE),0)</f>
        <v>26</v>
      </c>
      <c r="CY241" s="1691">
        <f>IFERROR(VLOOKUP($A241,'2006'!$A$2:$F$200,5,FALSE),0)</f>
        <v>0</v>
      </c>
      <c r="CZ241" s="1740">
        <f>IFERROR(VLOOKUP($A241,'2006'!$A$2:$F$200,6,FALSE),0)</f>
        <v>0.49056603773584906</v>
      </c>
      <c r="DA241" s="1700">
        <f>IFERROR(VLOOKUP($A241,'2005'!$C$3:$M$205,8,FALSE),0)</f>
        <v>47</v>
      </c>
      <c r="DB241" s="1691">
        <f>IFERROR(VLOOKUP($A241,'2005'!$C$3:$M$205,9,FALSE),0)</f>
        <v>28</v>
      </c>
      <c r="DC241" s="1691">
        <f>IFERROR(VLOOKUP($A241,'2005'!$C$3:$M$205,10,FALSE),0)</f>
        <v>1</v>
      </c>
      <c r="DD241" s="1740">
        <f>IFERROR(VLOOKUP($A241,'2005'!$C$3:$M$205,11,FALSE),0)</f>
        <v>0.5957446808510638</v>
      </c>
      <c r="DE241" s="1700">
        <f>IFERROR(VLOOKUP($A241,'2004'!$C$3:$M$213,8,FALSE),0)</f>
        <v>67</v>
      </c>
      <c r="DF241" s="1691">
        <f>IFERROR(VLOOKUP($A241,'2004'!$C$3:$M$213,9,FALSE),0)</f>
        <v>33</v>
      </c>
      <c r="DG241" s="1691">
        <f>IFERROR(VLOOKUP($A241,'2004'!$C$3:$M$213,10,FALSE),0)</f>
        <v>0</v>
      </c>
      <c r="DH241" s="1740">
        <f>IFERROR(VLOOKUP($A241,'2004'!$C$3:$M$213,11,FALSE),0)</f>
        <v>0.4925373134328358</v>
      </c>
      <c r="DI241" s="1700">
        <f>IFERROR(VLOOKUP($A241,'2003'!$C$3:$Q$214,12,FALSE),0)</f>
        <v>44</v>
      </c>
      <c r="DJ241" s="1691">
        <f>IFERROR(VLOOKUP($A241,'2003'!$C$3:$Q$214,13,FALSE),0)</f>
        <v>24</v>
      </c>
      <c r="DK241" s="1691">
        <f>IFERROR(VLOOKUP($A241,'2003'!$C$3:$Q$214,14,FALSE),0)</f>
        <v>2</v>
      </c>
      <c r="DL241" s="1740">
        <f>IFERROR(VLOOKUP($A241,'2003'!$C$3:$Q$214,15,FALSE),0)</f>
        <v>0.54545454545454541</v>
      </c>
      <c r="DM241" s="1700">
        <f>IFERROR(VLOOKUP($A241,'2002'!$D$3:$R$214,12,FALSE),0)</f>
        <v>0</v>
      </c>
      <c r="DN241" s="1691">
        <f>IFERROR(VLOOKUP($A241,'2002'!$D$3:$R$214,13,FALSE),0)</f>
        <v>0</v>
      </c>
      <c r="DO241" s="1691">
        <f>IFERROR(VLOOKUP($A241,'2002'!$D$3:$R$214,14,FALSE),0)</f>
        <v>0</v>
      </c>
      <c r="DP241" s="1788">
        <f>IFERROR(VLOOKUP($A241,'2002'!$D$3:$R$214,15,FALSE),0)</f>
        <v>0</v>
      </c>
      <c r="DQ241" s="1700">
        <f>IFERROR(VLOOKUP($A241,'Pre 2002'!$C$3:$CK$382,84,FALSE),0)</f>
        <v>0</v>
      </c>
      <c r="DR241" s="1695">
        <f>IFERROR(VLOOKUP($A241,'Pre 2002'!$C$3:$CK$382,85,FALSE),0)</f>
        <v>0</v>
      </c>
      <c r="DS241" s="1695">
        <f>IFERROR(VLOOKUP($A241,'Pre 2002'!$C$3:$CK$382,86,FALSE),0)</f>
        <v>0</v>
      </c>
      <c r="DT241" s="1790">
        <f>IFERROR(VLOOKUP($A241,'Pre 2002'!$C$3:$CK$382,87,FALSE),0)</f>
        <v>0</v>
      </c>
      <c r="DU241" s="1741">
        <f>IFERROR(VLOOKUP(A241,'Pre 2002'!$C$3:$CG$382,83,FALSE),0)</f>
        <v>0</v>
      </c>
      <c r="DY241" s="1731"/>
    </row>
    <row r="242" spans="1:129">
      <c r="A242" s="1778" t="s">
        <v>1141</v>
      </c>
      <c r="B242" s="1562">
        <f t="shared" si="79"/>
        <v>450</v>
      </c>
      <c r="C242" s="1562">
        <f t="shared" si="80"/>
        <v>324</v>
      </c>
      <c r="D242" s="1562">
        <f t="shared" si="81"/>
        <v>10</v>
      </c>
      <c r="E242" s="1563">
        <f t="shared" si="82"/>
        <v>0.72</v>
      </c>
      <c r="F242" s="1786">
        <f t="shared" si="83"/>
        <v>6</v>
      </c>
      <c r="G242" s="1595" t="s">
        <v>2159</v>
      </c>
      <c r="H242" s="1567">
        <f t="shared" si="89"/>
        <v>6</v>
      </c>
      <c r="I242" s="1734">
        <f t="shared" si="90"/>
        <v>450</v>
      </c>
      <c r="J242" s="1734">
        <f t="shared" si="91"/>
        <v>324</v>
      </c>
      <c r="K242" s="1734">
        <f t="shared" si="92"/>
        <v>10</v>
      </c>
      <c r="L242" s="1806">
        <f t="shared" si="93"/>
        <v>0.72</v>
      </c>
      <c r="M242" s="1751"/>
      <c r="N242" s="1751"/>
      <c r="O242" s="1700">
        <f>IFERROR(VLOOKUP($A242,'2022'!$B$2:$K$174,3,FALSE),0)</f>
        <v>0</v>
      </c>
      <c r="P242" s="1858">
        <f>IFERROR(VLOOKUP($A242,'2022'!$B$2:$K$174,4,FALSE),0)</f>
        <v>0</v>
      </c>
      <c r="Q242" s="1858">
        <f>IFERROR(VLOOKUP($A242,'2022'!$B$2:$K$174,5,FALSE),0)</f>
        <v>0</v>
      </c>
      <c r="R242" s="1858">
        <f>IFERROR(VLOOKUP($A242,'2022'!$B$2:$K$174,8,FALSE),0)</f>
        <v>0</v>
      </c>
      <c r="S242" s="1740">
        <f>IFERROR(VLOOKUP($A242,'2022'!$B$2:$K$174,10,FALSE),0)</f>
        <v>0</v>
      </c>
      <c r="T242" s="1700">
        <f>IFERROR(VLOOKUP($A242,'2021'!$B$2:$K$174,3,FALSE),0)</f>
        <v>0</v>
      </c>
      <c r="U242" s="1843">
        <f>IFERROR(VLOOKUP($A242,'2021'!$B$2:$K$174,4,FALSE),0)</f>
        <v>0</v>
      </c>
      <c r="V242" s="1843">
        <f>IFERROR(VLOOKUP($A242,'2021'!$B$2:$K$174,5,FALSE),0)</f>
        <v>0</v>
      </c>
      <c r="W242" s="1843">
        <f>IFERROR(VLOOKUP($A242,'2021'!$B$2:$K$174,8,FALSE),0)</f>
        <v>0</v>
      </c>
      <c r="X242" s="1740">
        <f>IFERROR(VLOOKUP($A242,'2021'!$B$2:$K$174,10,FALSE),0)</f>
        <v>0</v>
      </c>
      <c r="Y242" s="1700">
        <f>IFERROR(VLOOKUP($A242,'2020'!$B$2:$K$170,3,FALSE),0)</f>
        <v>0</v>
      </c>
      <c r="Z242" s="1829">
        <f>IFERROR(VLOOKUP($A242,'2020'!$B$2:$K$170,4,FALSE),0)</f>
        <v>0</v>
      </c>
      <c r="AA242" s="1829">
        <f>IFERROR(VLOOKUP($A242,'2020'!$B$2:$K$170,5,FALSE),0)</f>
        <v>0</v>
      </c>
      <c r="AB242" s="1829">
        <f>IFERROR(VLOOKUP($A242,'2020'!$B$2:$K$170,8,FALSE),0)</f>
        <v>0</v>
      </c>
      <c r="AC242" s="1740">
        <f>IFERROR(VLOOKUP($A242,'2020'!$B$2:$K$170,10,FALSE),0)</f>
        <v>0</v>
      </c>
      <c r="AD242" s="1700">
        <f>IFERROR(VLOOKUP($A242,'2019'!$B$2:$K$170,3,FALSE),0)</f>
        <v>0</v>
      </c>
      <c r="AE242" s="1823">
        <f>IFERROR(VLOOKUP($A242,'2019'!$B$2:$K$170,4,FALSE),0)</f>
        <v>0</v>
      </c>
      <c r="AF242" s="1823">
        <f>IFERROR(VLOOKUP($A242,'2019'!$B$2:$K$170,5,FALSE),0)</f>
        <v>0</v>
      </c>
      <c r="AG242" s="1823">
        <f>IFERROR(VLOOKUP($A242,'2019'!$B$2:$K$170,8,FALSE),0)</f>
        <v>0</v>
      </c>
      <c r="AH242" s="1740">
        <f>IFERROR(VLOOKUP($A242,'2019'!$B$2:$K$170,10,FALSE),0)</f>
        <v>0</v>
      </c>
      <c r="AI242" s="1700">
        <f>IFERROR(VLOOKUP($A242,'2018'!$B$2:$K$170,3,FALSE),0)</f>
        <v>0</v>
      </c>
      <c r="AJ242" s="1821">
        <f>IFERROR(VLOOKUP($A242,'2018'!$B$2:$K$170,4,FALSE),0)</f>
        <v>0</v>
      </c>
      <c r="AK242" s="1821">
        <f>IFERROR(VLOOKUP($A242,'2018'!$B$2:$K$170,5,FALSE),0)</f>
        <v>0</v>
      </c>
      <c r="AL242" s="1821">
        <f>IFERROR(VLOOKUP($A242,'2018'!$B$2:$K$170,8,FALSE),0)</f>
        <v>0</v>
      </c>
      <c r="AM242" s="1740">
        <f>IFERROR(VLOOKUP($A242,'2018'!$B$2:$K$170,10,FALSE),0)</f>
        <v>0</v>
      </c>
      <c r="AN242" s="1700">
        <f>IFERROR(VLOOKUP($A242,'2017'!$B$2:$J$163,2,FALSE),0)</f>
        <v>0</v>
      </c>
      <c r="AO242" s="1815">
        <f>IFERROR(VLOOKUP($A242,'2017'!$B$2:$J$163,3,FALSE),0)</f>
        <v>0</v>
      </c>
      <c r="AP242" s="1815">
        <f>IFERROR(VLOOKUP($A242,'2017'!$B$2:$J$163,4,FALSE),0)</f>
        <v>0</v>
      </c>
      <c r="AQ242" s="1815">
        <f>IFERROR(VLOOKUP($A242,'2017'!$B$2:$J$163,7,FALSE),0)</f>
        <v>0</v>
      </c>
      <c r="AR242" s="1740">
        <f>IFERROR(VLOOKUP($A242,'2017'!$B$2:$J$163,9,FALSE),0)</f>
        <v>0</v>
      </c>
      <c r="AS242" s="1700">
        <f>IFERROR(VLOOKUP($A242,'2016'!$B$2:$K$165,3,FALSE),0)</f>
        <v>0</v>
      </c>
      <c r="AT242" s="1796">
        <f>IFERROR(VLOOKUP($A242,'2016'!$B$2:$K$165,4,FALSE),0)</f>
        <v>0</v>
      </c>
      <c r="AU242" s="1796">
        <f>IFERROR(VLOOKUP($A242,'2016'!$B$2:$K$165,5,FALSE),0)</f>
        <v>0</v>
      </c>
      <c r="AV242" s="1796">
        <f>IFERROR(VLOOKUP($A242,'2016'!$B$2:$K$165,8,FALSE),0)</f>
        <v>0</v>
      </c>
      <c r="AW242" s="1740">
        <f>IFERROR(VLOOKUP($A242,'2016'!$B$2:$K$165,10,FALSE),0)</f>
        <v>0</v>
      </c>
      <c r="AX242" s="1700">
        <f>IFERROR(VLOOKUP($A242,'2015'!$B$2:$K$165,3,FALSE),0)</f>
        <v>0</v>
      </c>
      <c r="AY242" s="1695">
        <f>IFERROR(VLOOKUP($A242,'2015'!$B$2:$K$165,4,FALSE),0)</f>
        <v>0</v>
      </c>
      <c r="AZ242" s="1695">
        <f>IFERROR(VLOOKUP($A242,'2015'!$B$2:$K$165,5,FALSE),0)</f>
        <v>0</v>
      </c>
      <c r="BA242" s="1695">
        <f>IFERROR(VLOOKUP($A242,'2015'!$B$2:$K$165,8,FALSE),0)</f>
        <v>0</v>
      </c>
      <c r="BB242" s="1740">
        <f>IFERROR(VLOOKUP($A242,'2015'!$B$2:$K$165,10,FALSE),0)</f>
        <v>0</v>
      </c>
      <c r="BC242" s="1700">
        <f>IFERROR(VLOOKUP($A242,'2014'!$B$2:$K$157,3,FALSE),0)</f>
        <v>0</v>
      </c>
      <c r="BD242" s="1691">
        <f>IFERROR(VLOOKUP($A242,'2014'!$B$2:$K$157,4,FALSE),0)</f>
        <v>0</v>
      </c>
      <c r="BE242" s="1691">
        <f>IFERROR(VLOOKUP($A242,'2014'!$B$2:$K$157,5,FALSE),0)</f>
        <v>0</v>
      </c>
      <c r="BF242" s="1691">
        <f>IFERROR(VLOOKUP($A242,'2014'!$B$2:$K$157,8,FALSE),0)</f>
        <v>0</v>
      </c>
      <c r="BG242" s="1740">
        <f>IFERROR(VLOOKUP($A242,'2014'!$B$2:$K$157,10,FALSE),0)</f>
        <v>0</v>
      </c>
      <c r="BH242" s="1700">
        <f>IFERROR(VLOOKUP($A242,'2013'!$D$4:$I$249,2,FALSE),0)</f>
        <v>0</v>
      </c>
      <c r="BI242" s="1691">
        <f>IFERROR(VLOOKUP($A242,'2013'!$D$4:$I$249,3,FALSE),0)</f>
        <v>0</v>
      </c>
      <c r="BJ242" s="1691">
        <f>IFERROR(VLOOKUP($A242,'2013'!$D$4:$I$249,4,FALSE),0)</f>
        <v>0</v>
      </c>
      <c r="BK242" s="1691">
        <f>IFERROR(VLOOKUP($A242,'2013'!$D$4:$I$249,5,FALSE),0)</f>
        <v>0</v>
      </c>
      <c r="BL242" s="1740">
        <f>IFERROR(VLOOKUP($A242,'2013'!$D$4:$I$249,6,FALSE),0)</f>
        <v>0</v>
      </c>
      <c r="BM242" s="1737">
        <f>IFERROR(VLOOKUP($A242,'2012'!$D$3:$O$172,2,FALSE),0)</f>
        <v>0</v>
      </c>
      <c r="BN242" s="1691">
        <f>IFERROR(VLOOKUP($A242,'2012'!$D$3:$O$172,3,FALSE),0)</f>
        <v>0</v>
      </c>
      <c r="BO242" s="1743">
        <f>IFERROR(VLOOKUP($A242,'2012'!$D$3:$O$172,4,FALSE),0)</f>
        <v>0</v>
      </c>
      <c r="BP242" s="1700">
        <f>IFERROR(VLOOKUP($A242,'2012'!$D$3:$O$172,5,FALSE),0)</f>
        <v>0</v>
      </c>
      <c r="BQ242" s="1691">
        <f>IFERROR(VLOOKUP($A242,'2012'!$D$3:$O$172,6,FALSE),0)</f>
        <v>0</v>
      </c>
      <c r="BR242" s="1691">
        <f>IFERROR(VLOOKUP($A242,'2012'!$D$3:$O$172,7,FALSE),0)</f>
        <v>0</v>
      </c>
      <c r="BS242" s="1691">
        <f>IFERROR(VLOOKUP($A242,'2012'!$D$3:$O$172,8,FALSE),0)</f>
        <v>0</v>
      </c>
      <c r="BT242" s="1740">
        <f>IFERROR(VLOOKUP($A242,'2012'!$D$3:$O$172,9,FALSE),0)</f>
        <v>0</v>
      </c>
      <c r="BX242" s="1700">
        <f>IFERROR(VLOOKUP($A242,'2011'!$D$4:$I$251,2,FALSE),0)</f>
        <v>0</v>
      </c>
      <c r="BY242" s="1691">
        <f>IFERROR(VLOOKUP($A242,'2011'!$D$4:$I$251,3,FALSE),0)</f>
        <v>0</v>
      </c>
      <c r="BZ242" s="1691">
        <f>IFERROR(VLOOKUP($A242,'2011'!$D$4:$I$251,4,FALSE),0)</f>
        <v>0</v>
      </c>
      <c r="CA242" s="1691">
        <f>IFERROR(VLOOKUP($A242,'2011'!$D$4:$I$251,5,FALSE),0)</f>
        <v>0</v>
      </c>
      <c r="CB242" s="1740">
        <f>IFERROR(VLOOKUP($A242,'2011'!$D$4:$I$251,6,FALSE),0)</f>
        <v>0</v>
      </c>
      <c r="CC242" s="1700">
        <f>IFERROR(VLOOKUP($A242,'2010'!$C$3:$H$234,2,FALSE),0)</f>
        <v>0</v>
      </c>
      <c r="CD242" s="1691">
        <f>IFERROR(VLOOKUP($A242,'2010'!$C$3:$H$234,3,FALSE),0)</f>
        <v>0</v>
      </c>
      <c r="CE242" s="1691">
        <f>IFERROR(VLOOKUP($A242,'2010'!$C$3:$H$234,4,FALSE),0)</f>
        <v>0</v>
      </c>
      <c r="CF242" s="1691">
        <f>IFERROR(VLOOKUP($A242,'2010'!$C$3:$H$234,5,FALSE),0)</f>
        <v>0</v>
      </c>
      <c r="CG242" s="1740">
        <f>IFERROR(VLOOKUP($A242,'2010'!$C$3:$H$234,6,FALSE),0)</f>
        <v>0</v>
      </c>
      <c r="CH242" s="1700">
        <f>IFERROR(VLOOKUP($A242,'2009'!$C$3:$H$242,2,FALSE),0)</f>
        <v>0</v>
      </c>
      <c r="CI242" s="1691">
        <f>IFERROR(VLOOKUP($A242,'2009'!$C$3:$H$242,3,FALSE),0)</f>
        <v>0</v>
      </c>
      <c r="CJ242" s="1691">
        <f>IFERROR(VLOOKUP($A242,'2009'!$C$3:$H$242,4,FALSE),0)</f>
        <v>0</v>
      </c>
      <c r="CK242" s="1691">
        <f>IFERROR(VLOOKUP($A242,'2009'!$C$3:$H$242,5,FALSE),0)</f>
        <v>0</v>
      </c>
      <c r="CL242" s="1740">
        <f>IFERROR(VLOOKUP($A242,'2009'!$C$3:$H$242,6,FALSE),0)</f>
        <v>0</v>
      </c>
      <c r="CM242" s="1700">
        <f>IFERROR(VLOOKUP($A242,'2008'!$C$3:$H$229,2,FALSE),0)</f>
        <v>0</v>
      </c>
      <c r="CN242" s="1691">
        <f>IFERROR(VLOOKUP($A242,'2008'!$C$3:$H$229,3,FALSE),0)</f>
        <v>0</v>
      </c>
      <c r="CO242" s="1691">
        <f>IFERROR(VLOOKUP($A242,'2008'!$C$3:$H$229,4,FALSE),0)</f>
        <v>0</v>
      </c>
      <c r="CP242" s="1691">
        <f>IFERROR(VLOOKUP($A242,'2008'!$C$3:$H$229,5,FALSE),0)</f>
        <v>0</v>
      </c>
      <c r="CQ242" s="1740">
        <f>IFERROR(VLOOKUP($A242,'2008'!$C$3:$H$229,6,FALSE),0)</f>
        <v>0</v>
      </c>
      <c r="CR242" s="1700">
        <f>IFERROR(VLOOKUP($A242,'2007'!$C$3:$M$238,7,FALSE),0)</f>
        <v>0</v>
      </c>
      <c r="CS242" s="1691">
        <f>IFERROR(VLOOKUP($A242,'2007'!$C$3:$M$238,8,FALSE),0)</f>
        <v>0</v>
      </c>
      <c r="CT242" s="1691">
        <f>IFERROR(VLOOKUP($A242,'2007'!$C$3:$M$238,9,FALSE),0)</f>
        <v>0</v>
      </c>
      <c r="CU242" s="1691">
        <f>IFERROR(VLOOKUP($A242,'2007'!$C$3:$M$238,10,FALSE),0)</f>
        <v>0</v>
      </c>
      <c r="CV242" s="1740">
        <f>IFERROR(VLOOKUP($A242,'2007'!$C$3:$M$238,11,FALSE),0)</f>
        <v>0</v>
      </c>
      <c r="CW242" s="1700">
        <f>IFERROR(VLOOKUP($A242,'2006'!$A$2:$F$200,2,FALSE),0)</f>
        <v>0</v>
      </c>
      <c r="CX242" s="1691">
        <f>IFERROR(VLOOKUP($A242,'2006'!$A$2:$F$200,4,FALSE),0)</f>
        <v>0</v>
      </c>
      <c r="CY242" s="1691">
        <f>IFERROR(VLOOKUP($A242,'2006'!$A$2:$F$200,5,FALSE),0)</f>
        <v>0</v>
      </c>
      <c r="CZ242" s="1740">
        <f>IFERROR(VLOOKUP($A242,'2006'!$A$2:$F$200,6,FALSE),0)</f>
        <v>0</v>
      </c>
      <c r="DA242" s="1700">
        <f>IFERROR(VLOOKUP($A242,'2005'!$C$3:$M$205,8,FALSE),0)</f>
        <v>57</v>
      </c>
      <c r="DB242" s="1691">
        <f>IFERROR(VLOOKUP($A242,'2005'!$C$3:$M$205,9,FALSE),0)</f>
        <v>40</v>
      </c>
      <c r="DC242" s="1691">
        <f>IFERROR(VLOOKUP($A242,'2005'!$C$3:$M$205,10,FALSE),0)</f>
        <v>2</v>
      </c>
      <c r="DD242" s="1740">
        <f>IFERROR(VLOOKUP($A242,'2005'!$C$3:$M$205,11,FALSE),0)</f>
        <v>0.70175438596491224</v>
      </c>
      <c r="DE242" s="1700">
        <f>IFERROR(VLOOKUP($A242,'2004'!$C$3:$M$213,8,FALSE),0)</f>
        <v>85</v>
      </c>
      <c r="DF242" s="1691">
        <f>IFERROR(VLOOKUP($A242,'2004'!$C$3:$M$213,9,FALSE),0)</f>
        <v>65</v>
      </c>
      <c r="DG242" s="1691">
        <f>IFERROR(VLOOKUP($A242,'2004'!$C$3:$M$213,10,FALSE),0)</f>
        <v>0</v>
      </c>
      <c r="DH242" s="1740">
        <f>IFERROR(VLOOKUP($A242,'2004'!$C$3:$M$213,11,FALSE),0)</f>
        <v>0.76470588235294112</v>
      </c>
      <c r="DI242" s="1700">
        <f>IFERROR(VLOOKUP($A242,'2003'!$C$3:$Q$214,12,FALSE),0)</f>
        <v>78</v>
      </c>
      <c r="DJ242" s="1691">
        <f>IFERROR(VLOOKUP($A242,'2003'!$C$3:$Q$214,13,FALSE),0)</f>
        <v>56</v>
      </c>
      <c r="DK242" s="1691">
        <f>IFERROR(VLOOKUP($A242,'2003'!$C$3:$Q$214,14,FALSE),0)</f>
        <v>0</v>
      </c>
      <c r="DL242" s="1740">
        <f>IFERROR(VLOOKUP($A242,'2003'!$C$3:$Q$214,15,FALSE),0)</f>
        <v>0.71794871794871795</v>
      </c>
      <c r="DM242" s="1700">
        <f>IFERROR(VLOOKUP($A242,'2002'!$D$3:$R$214,12,FALSE),0)</f>
        <v>65</v>
      </c>
      <c r="DN242" s="1691">
        <f>IFERROR(VLOOKUP($A242,'2002'!$D$3:$R$214,13,FALSE),0)</f>
        <v>46</v>
      </c>
      <c r="DO242" s="1691">
        <f>IFERROR(VLOOKUP($A242,'2002'!$D$3:$R$214,14,FALSE),0)</f>
        <v>1</v>
      </c>
      <c r="DP242" s="1788">
        <f>IFERROR(VLOOKUP($A242,'2002'!$D$3:$R$214,15,FALSE),0)</f>
        <v>0.70769230769230773</v>
      </c>
      <c r="DQ242" s="1700">
        <f>IFERROR(VLOOKUP($A242,'Pre 2002'!$C$3:$CK$382,84,FALSE),0)</f>
        <v>165</v>
      </c>
      <c r="DR242" s="1695">
        <f>IFERROR(VLOOKUP($A242,'Pre 2002'!$C$3:$CK$382,85,FALSE),0)</f>
        <v>117</v>
      </c>
      <c r="DS242" s="1695">
        <f>IFERROR(VLOOKUP($A242,'Pre 2002'!$C$3:$CK$382,86,FALSE),0)</f>
        <v>7</v>
      </c>
      <c r="DT242" s="1790">
        <f>IFERROR(VLOOKUP($A242,'Pre 2002'!$C$3:$CK$382,87,FALSE),0)</f>
        <v>0.70909090909090911</v>
      </c>
      <c r="DU242" s="1741">
        <f>IFERROR(VLOOKUP(A242,'Pre 2002'!$C$3:$CG$382,83,FALSE),0)</f>
        <v>2</v>
      </c>
      <c r="DY242" s="1731"/>
    </row>
    <row r="243" spans="1:129">
      <c r="A243" s="1778" t="s">
        <v>185</v>
      </c>
      <c r="B243" s="1562">
        <f t="shared" si="79"/>
        <v>834</v>
      </c>
      <c r="C243" s="1562">
        <f t="shared" si="80"/>
        <v>546</v>
      </c>
      <c r="D243" s="1562">
        <f t="shared" si="81"/>
        <v>10</v>
      </c>
      <c r="E243" s="1563">
        <f t="shared" si="82"/>
        <v>0.65467625899280579</v>
      </c>
      <c r="F243" s="1786">
        <f t="shared" si="83"/>
        <v>11</v>
      </c>
      <c r="G243" s="1595">
        <v>2012</v>
      </c>
      <c r="H243" s="1567">
        <f t="shared" si="89"/>
        <v>3</v>
      </c>
      <c r="I243" s="1734">
        <f t="shared" si="90"/>
        <v>203</v>
      </c>
      <c r="J243" s="1734">
        <f t="shared" si="91"/>
        <v>125</v>
      </c>
      <c r="K243" s="1734">
        <f t="shared" si="92"/>
        <v>5</v>
      </c>
      <c r="L243" s="1806">
        <f t="shared" si="93"/>
        <v>0.61576354679802958</v>
      </c>
      <c r="M243" s="1752">
        <v>12</v>
      </c>
      <c r="N243" s="1752">
        <v>1</v>
      </c>
      <c r="O243" s="1700">
        <f>IFERROR(VLOOKUP($A243,'2022'!$B$2:$K$174,3,FALSE),0)</f>
        <v>81</v>
      </c>
      <c r="P243" s="1858">
        <f>IFERROR(VLOOKUP($A243,'2022'!$B$2:$K$174,4,FALSE),0)</f>
        <v>35</v>
      </c>
      <c r="Q243" s="1858">
        <f>IFERROR(VLOOKUP($A243,'2022'!$B$2:$K$174,5,FALSE),0)</f>
        <v>53</v>
      </c>
      <c r="R243" s="1858">
        <f>IFERROR(VLOOKUP($A243,'2022'!$B$2:$K$174,8,FALSE),0)</f>
        <v>1</v>
      </c>
      <c r="S243" s="1740">
        <f>IFERROR(VLOOKUP($A243,'2022'!$B$2:$K$174,10,FALSE),0)</f>
        <v>0.65400000000000003</v>
      </c>
      <c r="T243" s="1700">
        <f>IFERROR(VLOOKUP($A243,'2021'!$B$2:$K$174,3,FALSE),0)</f>
        <v>90</v>
      </c>
      <c r="U243" s="1843">
        <f>IFERROR(VLOOKUP($A243,'2021'!$B$2:$K$174,4,FALSE),0)</f>
        <v>58</v>
      </c>
      <c r="V243" s="1843">
        <f>IFERROR(VLOOKUP($A243,'2021'!$B$2:$K$174,5,FALSE),0)</f>
        <v>63</v>
      </c>
      <c r="W243" s="1843">
        <f>IFERROR(VLOOKUP($A243,'2021'!$B$2:$K$174,8,FALSE),0)</f>
        <v>2</v>
      </c>
      <c r="X243" s="1740">
        <f>IFERROR(VLOOKUP($A243,'2021'!$B$2:$K$174,10,FALSE),0)</f>
        <v>0.7</v>
      </c>
      <c r="Y243" s="1700">
        <f>IFERROR(VLOOKUP($A243,'2020'!$B$2:$K$170,3,FALSE),0)</f>
        <v>79</v>
      </c>
      <c r="Z243" s="1829">
        <f>IFERROR(VLOOKUP($A243,'2020'!$B$2:$K$170,4,FALSE),0)</f>
        <v>43</v>
      </c>
      <c r="AA243" s="1829">
        <f>IFERROR(VLOOKUP($A243,'2020'!$B$2:$K$170,5,FALSE),0)</f>
        <v>53</v>
      </c>
      <c r="AB243" s="1829">
        <f>IFERROR(VLOOKUP($A243,'2020'!$B$2:$K$170,8,FALSE),0)</f>
        <v>0</v>
      </c>
      <c r="AC243" s="1740">
        <f>IFERROR(VLOOKUP($A243,'2020'!$B$2:$K$170,10,FALSE),0)</f>
        <v>0.67100000000000004</v>
      </c>
      <c r="AD243" s="1700">
        <f>IFERROR(VLOOKUP($A243,'2019'!$B$2:$K$170,3,FALSE),0)</f>
        <v>79</v>
      </c>
      <c r="AE243" s="1823">
        <f>IFERROR(VLOOKUP($A243,'2019'!$B$2:$K$170,4,FALSE),0)</f>
        <v>42</v>
      </c>
      <c r="AF243" s="1823">
        <f>IFERROR(VLOOKUP($A243,'2019'!$B$2:$K$170,5,FALSE),0)</f>
        <v>54</v>
      </c>
      <c r="AG243" s="1823">
        <f>IFERROR(VLOOKUP($A243,'2019'!$B$2:$K$170,8,FALSE),0)</f>
        <v>1</v>
      </c>
      <c r="AH243" s="1740">
        <f>IFERROR(VLOOKUP($A243,'2019'!$B$2:$K$170,10,FALSE),0)</f>
        <v>0.68400000000000005</v>
      </c>
      <c r="AI243" s="1700">
        <f>IFERROR(VLOOKUP($A243,'2018'!$B$2:$K$170,3,FALSE),0)</f>
        <v>80</v>
      </c>
      <c r="AJ243" s="1821">
        <f>IFERROR(VLOOKUP($A243,'2018'!$B$2:$K$170,4,FALSE),0)</f>
        <v>48</v>
      </c>
      <c r="AK243" s="1821">
        <f>IFERROR(VLOOKUP($A243,'2018'!$B$2:$K$170,5,FALSE),0)</f>
        <v>58</v>
      </c>
      <c r="AL243" s="1821">
        <f>IFERROR(VLOOKUP($A243,'2018'!$B$2:$K$170,8,FALSE),0)</f>
        <v>0</v>
      </c>
      <c r="AM243" s="1740">
        <f>IFERROR(VLOOKUP($A243,'2018'!$B$2:$K$170,10,FALSE),0)</f>
        <v>0.72499999999999998</v>
      </c>
      <c r="AN243" s="1700">
        <f>IFERROR(VLOOKUP($A243,'2017'!$B$2:$J$163,2,FALSE),0)</f>
        <v>77</v>
      </c>
      <c r="AO243" s="1815">
        <f>IFERROR(VLOOKUP($A243,'2017'!$B$2:$J$163,3,FALSE),0)</f>
        <v>34</v>
      </c>
      <c r="AP243" s="1815">
        <f>IFERROR(VLOOKUP($A243,'2017'!$B$2:$J$163,4,FALSE),0)</f>
        <v>40</v>
      </c>
      <c r="AQ243" s="1815">
        <f>IFERROR(VLOOKUP($A243,'2017'!$B$2:$J$163,7,FALSE),0)</f>
        <v>0</v>
      </c>
      <c r="AR243" s="1740">
        <f>IFERROR(VLOOKUP($A243,'2017'!$B$2:$J$163,9,FALSE),0)</f>
        <v>0.51948051948051943</v>
      </c>
      <c r="AS243" s="1700">
        <f>IFERROR(VLOOKUP($A243,'2016'!$B$2:$K$165,3,FALSE),0)</f>
        <v>84</v>
      </c>
      <c r="AT243" s="1796">
        <f>IFERROR(VLOOKUP($A243,'2016'!$B$2:$K$165,4,FALSE),0)</f>
        <v>55</v>
      </c>
      <c r="AU243" s="1796">
        <f>IFERROR(VLOOKUP($A243,'2016'!$B$2:$K$165,5,FALSE),0)</f>
        <v>65</v>
      </c>
      <c r="AV243" s="1796">
        <f>IFERROR(VLOOKUP($A243,'2016'!$B$2:$K$165,8,FALSE),0)</f>
        <v>0</v>
      </c>
      <c r="AW243" s="1740">
        <f>IFERROR(VLOOKUP($A243,'2016'!$B$2:$K$165,10,FALSE),0)</f>
        <v>0.77400000000000002</v>
      </c>
      <c r="AX243" s="1700">
        <f>IFERROR(VLOOKUP($A243,'2015'!$B$2:$K$165,3,FALSE),0)</f>
        <v>61</v>
      </c>
      <c r="AY243" s="1695">
        <f>IFERROR(VLOOKUP($A243,'2015'!$B$2:$K$165,4,FALSE),0)</f>
        <v>22</v>
      </c>
      <c r="AZ243" s="1695">
        <f>IFERROR(VLOOKUP($A243,'2015'!$B$2:$K$165,5,FALSE),0)</f>
        <v>35</v>
      </c>
      <c r="BA243" s="1695">
        <f>IFERROR(VLOOKUP($A243,'2015'!$B$2:$K$165,8,FALSE),0)</f>
        <v>1</v>
      </c>
      <c r="BB243" s="1740">
        <f>IFERROR(VLOOKUP($A243,'2015'!$B$2:$K$165,10,FALSE),0)</f>
        <v>0.57377049180327866</v>
      </c>
      <c r="BC243" s="1700">
        <f>IFERROR(VLOOKUP($A243,'2014'!$B$2:$K$157,3,FALSE),0)</f>
        <v>88</v>
      </c>
      <c r="BD243" s="1691">
        <f>IFERROR(VLOOKUP($A243,'2014'!$B$2:$K$157,4,FALSE),0)</f>
        <v>53</v>
      </c>
      <c r="BE243" s="1691">
        <f>IFERROR(VLOOKUP($A243,'2014'!$B$2:$K$157,5,FALSE),0)</f>
        <v>60</v>
      </c>
      <c r="BF243" s="1691">
        <f>IFERROR(VLOOKUP($A243,'2014'!$B$2:$K$157,8,FALSE),0)</f>
        <v>2</v>
      </c>
      <c r="BG243" s="1740">
        <f>IFERROR(VLOOKUP($A243,'2014'!$B$2:$K$157,10,FALSE),0)</f>
        <v>0.68181818181818177</v>
      </c>
      <c r="BH243" s="1700">
        <f>IFERROR(VLOOKUP($A243,'2013'!$D$4:$I$249,2,FALSE),0)</f>
        <v>93</v>
      </c>
      <c r="BI243" s="1691">
        <f>IFERROR(VLOOKUP($A243,'2013'!$D$4:$I$249,3,FALSE),0)</f>
        <v>47</v>
      </c>
      <c r="BJ243" s="1691">
        <f>IFERROR(VLOOKUP($A243,'2013'!$D$4:$I$249,4,FALSE),0)</f>
        <v>56</v>
      </c>
      <c r="BK243" s="1691">
        <f>IFERROR(VLOOKUP($A243,'2013'!$D$4:$I$249,5,FALSE),0)</f>
        <v>1</v>
      </c>
      <c r="BL243" s="1740">
        <f>IFERROR(VLOOKUP($A243,'2013'!$D$4:$I$249,6,FALSE),0)</f>
        <v>0.60215053763440862</v>
      </c>
      <c r="BM243" s="1737">
        <f>IFERROR(VLOOKUP($A243,'2012'!$D$3:$O$172,2,FALSE),0)</f>
        <v>22</v>
      </c>
      <c r="BN243" s="1691">
        <f>IFERROR(VLOOKUP($A243,'2012'!$D$3:$O$172,3,FALSE),0)</f>
        <v>9</v>
      </c>
      <c r="BO243" s="1743">
        <f>IFERROR(VLOOKUP($A243,'2012'!$D$3:$O$172,4,FALSE),0)</f>
        <v>2</v>
      </c>
      <c r="BP243" s="1700">
        <f>IFERROR(VLOOKUP($A243,'2012'!$D$3:$O$172,5,FALSE),0)</f>
        <v>22</v>
      </c>
      <c r="BQ243" s="1691">
        <f>IFERROR(VLOOKUP($A243,'2012'!$D$3:$O$172,6,FALSE),0)</f>
        <v>6</v>
      </c>
      <c r="BR243" s="1691">
        <f>IFERROR(VLOOKUP($A243,'2012'!$D$3:$O$172,7,FALSE),0)</f>
        <v>9</v>
      </c>
      <c r="BS243" s="1691">
        <f>IFERROR(VLOOKUP($A243,'2012'!$D$3:$O$172,8,FALSE),0)</f>
        <v>2</v>
      </c>
      <c r="BT243" s="1740">
        <f>IFERROR(VLOOKUP($A243,'2012'!$D$3:$O$172,9,FALSE),0)</f>
        <v>0.40909090909090912</v>
      </c>
      <c r="BU243" s="1737">
        <f>IFERROR(VLOOKUP($A243,'2012'!$D$3:$O$172,10,FALSE),0)</f>
        <v>0</v>
      </c>
      <c r="BV243" s="1691">
        <f>IFERROR(VLOOKUP($A243,'2012'!$D$3:$O$172,11,FALSE),0)</f>
        <v>0</v>
      </c>
      <c r="BW243" s="1743">
        <f>IFERROR(VLOOKUP($A243,'2012'!$D$3:$O$172,12,FALSE),0)</f>
        <v>0</v>
      </c>
      <c r="BX243" s="1700">
        <f>IFERROR(VLOOKUP($A243,'2011'!$D$4:$I$251,2,FALSE),0)</f>
        <v>0</v>
      </c>
      <c r="BY243" s="1691">
        <f>IFERROR(VLOOKUP($A243,'2011'!$D$4:$I$251,3,FALSE),0)</f>
        <v>0</v>
      </c>
      <c r="BZ243" s="1691">
        <f>IFERROR(VLOOKUP($A243,'2011'!$D$4:$I$251,4,FALSE),0)</f>
        <v>0</v>
      </c>
      <c r="CA243" s="1691">
        <f>IFERROR(VLOOKUP($A243,'2011'!$D$4:$I$251,5,FALSE),0)</f>
        <v>0</v>
      </c>
      <c r="CB243" s="1740">
        <f>IFERROR(VLOOKUP($A243,'2011'!$D$4:$I$251,6,FALSE),0)</f>
        <v>0</v>
      </c>
      <c r="CC243" s="1700">
        <f>IFERROR(VLOOKUP($A243,'2010'!$C$3:$H$234,2,FALSE),0)</f>
        <v>0</v>
      </c>
      <c r="CD243" s="1691">
        <f>IFERROR(VLOOKUP($A243,'2010'!$C$3:$H$234,3,FALSE),0)</f>
        <v>0</v>
      </c>
      <c r="CE243" s="1691">
        <f>IFERROR(VLOOKUP($A243,'2010'!$C$3:$H$234,4,FALSE),0)</f>
        <v>0</v>
      </c>
      <c r="CF243" s="1691">
        <f>IFERROR(VLOOKUP($A243,'2010'!$C$3:$H$234,5,FALSE),0)</f>
        <v>0</v>
      </c>
      <c r="CG243" s="1740">
        <f>IFERROR(VLOOKUP($A243,'2010'!$C$3:$H$234,6,FALSE),0)</f>
        <v>0</v>
      </c>
      <c r="CH243" s="1700">
        <f>IFERROR(VLOOKUP($A243,'2009'!$C$3:$H$242,2,FALSE),0)</f>
        <v>0</v>
      </c>
      <c r="CI243" s="1691">
        <f>IFERROR(VLOOKUP($A243,'2009'!$C$3:$H$242,3,FALSE),0)</f>
        <v>0</v>
      </c>
      <c r="CJ243" s="1691">
        <f>IFERROR(VLOOKUP($A243,'2009'!$C$3:$H$242,4,FALSE),0)</f>
        <v>0</v>
      </c>
      <c r="CK243" s="1691">
        <f>IFERROR(VLOOKUP($A243,'2009'!$C$3:$H$242,5,FALSE),0)</f>
        <v>0</v>
      </c>
      <c r="CL243" s="1740">
        <f>IFERROR(VLOOKUP($A243,'2009'!$C$3:$H$242,6,FALSE),0)</f>
        <v>0</v>
      </c>
      <c r="CM243" s="1700">
        <f>IFERROR(VLOOKUP($A243,'2008'!$C$3:$H$229,2,FALSE),0)</f>
        <v>0</v>
      </c>
      <c r="CN243" s="1691">
        <f>IFERROR(VLOOKUP($A243,'2008'!$C$3:$H$229,3,FALSE),0)</f>
        <v>0</v>
      </c>
      <c r="CO243" s="1691">
        <f>IFERROR(VLOOKUP($A243,'2008'!$C$3:$H$229,4,FALSE),0)</f>
        <v>0</v>
      </c>
      <c r="CP243" s="1691">
        <f>IFERROR(VLOOKUP($A243,'2008'!$C$3:$H$229,5,FALSE),0)</f>
        <v>0</v>
      </c>
      <c r="CQ243" s="1740">
        <f>IFERROR(VLOOKUP($A243,'2008'!$C$3:$H$229,6,FALSE),0)</f>
        <v>0</v>
      </c>
      <c r="CR243" s="1700">
        <f>IFERROR(VLOOKUP($A243,'2007'!$C$3:$M$238,7,FALSE),0)</f>
        <v>0</v>
      </c>
      <c r="CS243" s="1691">
        <f>IFERROR(VLOOKUP($A243,'2007'!$C$3:$M$238,8,FALSE),0)</f>
        <v>0</v>
      </c>
      <c r="CT243" s="1691">
        <f>IFERROR(VLOOKUP($A243,'2007'!$C$3:$M$238,9,FALSE),0)</f>
        <v>0</v>
      </c>
      <c r="CU243" s="1691">
        <f>IFERROR(VLOOKUP($A243,'2007'!$C$3:$M$238,10,FALSE),0)</f>
        <v>0</v>
      </c>
      <c r="CV243" s="1740">
        <f>IFERROR(VLOOKUP($A243,'2007'!$C$3:$M$238,11,FALSE),0)</f>
        <v>0</v>
      </c>
      <c r="CW243" s="1700">
        <f>IFERROR(VLOOKUP($A243,'2006'!$A$2:$F$200,2,FALSE),0)</f>
        <v>0</v>
      </c>
      <c r="CX243" s="1691">
        <f>IFERROR(VLOOKUP($A243,'2006'!$A$2:$F$200,4,FALSE),0)</f>
        <v>0</v>
      </c>
      <c r="CY243" s="1691">
        <f>IFERROR(VLOOKUP($A243,'2006'!$A$2:$F$200,5,FALSE),0)</f>
        <v>0</v>
      </c>
      <c r="CZ243" s="1740">
        <f>IFERROR(VLOOKUP($A243,'2006'!$A$2:$F$200,6,FALSE),0)</f>
        <v>0</v>
      </c>
      <c r="DA243" s="1700">
        <f>IFERROR(VLOOKUP($A243,'2005'!$C$3:$M$205,8,FALSE),0)</f>
        <v>0</v>
      </c>
      <c r="DB243" s="1691">
        <f>IFERROR(VLOOKUP($A243,'2005'!$C$3:$M$205,9,FALSE),0)</f>
        <v>0</v>
      </c>
      <c r="DC243" s="1691">
        <f>IFERROR(VLOOKUP($A243,'2005'!$C$3:$M$205,10,FALSE),0)</f>
        <v>0</v>
      </c>
      <c r="DD243" s="1740">
        <f>IFERROR(VLOOKUP($A243,'2005'!$C$3:$M$205,11,FALSE),0)</f>
        <v>0</v>
      </c>
      <c r="DE243" s="1700">
        <f>IFERROR(VLOOKUP($A243,'2004'!$C$3:$M$213,8,FALSE),0)</f>
        <v>0</v>
      </c>
      <c r="DF243" s="1691">
        <f>IFERROR(VLOOKUP($A243,'2004'!$C$3:$M$213,9,FALSE),0)</f>
        <v>0</v>
      </c>
      <c r="DG243" s="1691">
        <f>IFERROR(VLOOKUP($A243,'2004'!$C$3:$M$213,10,FALSE),0)</f>
        <v>0</v>
      </c>
      <c r="DH243" s="1740">
        <f>IFERROR(VLOOKUP($A243,'2004'!$C$3:$M$213,11,FALSE),0)</f>
        <v>0</v>
      </c>
      <c r="DI243" s="1700">
        <f>IFERROR(VLOOKUP($A243,'2003'!$C$3:$Q$214,12,FALSE),0)</f>
        <v>0</v>
      </c>
      <c r="DJ243" s="1691">
        <f>IFERROR(VLOOKUP($A243,'2003'!$C$3:$Q$214,13,FALSE),0)</f>
        <v>0</v>
      </c>
      <c r="DK243" s="1691">
        <f>IFERROR(VLOOKUP($A243,'2003'!$C$3:$Q$214,14,FALSE),0)</f>
        <v>0</v>
      </c>
      <c r="DL243" s="1740">
        <f>IFERROR(VLOOKUP($A243,'2003'!$C$3:$Q$214,15,FALSE),0)</f>
        <v>0</v>
      </c>
      <c r="DM243" s="1700">
        <f>IFERROR(VLOOKUP($A243,'2002'!$D$3:$R$214,12,FALSE),0)</f>
        <v>0</v>
      </c>
      <c r="DN243" s="1691">
        <f>IFERROR(VLOOKUP($A243,'2002'!$D$3:$R$214,13,FALSE),0)</f>
        <v>0</v>
      </c>
      <c r="DO243" s="1691">
        <f>IFERROR(VLOOKUP($A243,'2002'!$D$3:$R$214,14,FALSE),0)</f>
        <v>0</v>
      </c>
      <c r="DP243" s="1788">
        <f>IFERROR(VLOOKUP($A243,'2002'!$D$3:$R$214,15,FALSE),0)</f>
        <v>0</v>
      </c>
      <c r="DQ243" s="1700">
        <f>IFERROR(VLOOKUP($A243,'Pre 2002'!$C$3:$CK$382,84,FALSE),0)</f>
        <v>0</v>
      </c>
      <c r="DR243" s="1695">
        <f>IFERROR(VLOOKUP($A243,'Pre 2002'!$C$3:$CK$382,85,FALSE),0)</f>
        <v>0</v>
      </c>
      <c r="DS243" s="1695">
        <f>IFERROR(VLOOKUP($A243,'Pre 2002'!$C$3:$CK$382,86,FALSE),0)</f>
        <v>0</v>
      </c>
      <c r="DT243" s="1790">
        <f>IFERROR(VLOOKUP($A243,'Pre 2002'!$C$3:$CK$382,87,FALSE),0)</f>
        <v>0</v>
      </c>
      <c r="DU243" s="1741">
        <f>IFERROR(VLOOKUP(A243,'Pre 2002'!$C$3:$CG$382,83,FALSE),0)</f>
        <v>0</v>
      </c>
      <c r="DY243" s="1731"/>
    </row>
    <row r="244" spans="1:129">
      <c r="A244" s="1779" t="s">
        <v>2316</v>
      </c>
      <c r="B244" s="1562">
        <f t="shared" si="79"/>
        <v>145</v>
      </c>
      <c r="C244" s="1562">
        <f t="shared" si="80"/>
        <v>89</v>
      </c>
      <c r="D244" s="1562">
        <f t="shared" si="81"/>
        <v>10</v>
      </c>
      <c r="E244" s="1563">
        <f t="shared" si="82"/>
        <v>0.61379310344827587</v>
      </c>
      <c r="F244" s="1786">
        <f t="shared" si="83"/>
        <v>2</v>
      </c>
      <c r="G244" s="1595">
        <v>2020</v>
      </c>
      <c r="H244" s="1817"/>
      <c r="I244" s="1734"/>
      <c r="J244" s="1734"/>
      <c r="K244" s="1734"/>
      <c r="L244" s="1734"/>
      <c r="M244" s="1751"/>
      <c r="N244" s="1751"/>
      <c r="O244" s="1700">
        <f>IFERROR(VLOOKUP($A244,'2022'!$B$2:$K$174,3,FALSE),0)</f>
        <v>0</v>
      </c>
      <c r="P244" s="1858">
        <f>IFERROR(VLOOKUP($A244,'2022'!$B$2:$K$174,4,FALSE),0)</f>
        <v>0</v>
      </c>
      <c r="Q244" s="1858">
        <f>IFERROR(VLOOKUP($A244,'2022'!$B$2:$K$174,5,FALSE),0)</f>
        <v>0</v>
      </c>
      <c r="R244" s="1858">
        <f>IFERROR(VLOOKUP($A244,'2022'!$B$2:$K$174,8,FALSE),0)</f>
        <v>0</v>
      </c>
      <c r="S244" s="1740">
        <f>IFERROR(VLOOKUP($A244,'2022'!$B$2:$K$174,10,FALSE),0)</f>
        <v>0</v>
      </c>
      <c r="T244" s="1700">
        <f>IFERROR(VLOOKUP($A244,'2021'!$B$2:$K$174,3,FALSE),0)</f>
        <v>75</v>
      </c>
      <c r="U244" s="1843">
        <f>IFERROR(VLOOKUP($A244,'2021'!$B$2:$K$174,4,FALSE),0)</f>
        <v>32</v>
      </c>
      <c r="V244" s="1843">
        <f>IFERROR(VLOOKUP($A244,'2021'!$B$2:$K$174,5,FALSE),0)</f>
        <v>46</v>
      </c>
      <c r="W244" s="1843">
        <f>IFERROR(VLOOKUP($A244,'2021'!$B$2:$K$174,8,FALSE),0)</f>
        <v>1</v>
      </c>
      <c r="X244" s="1740">
        <f>IFERROR(VLOOKUP($A244,'2021'!$B$2:$K$174,10,FALSE),0)</f>
        <v>0.61299999999999999</v>
      </c>
      <c r="Y244" s="1700">
        <f>IFERROR(VLOOKUP($A244,'2020'!$B$2:$K$170,3,FALSE),0)</f>
        <v>70</v>
      </c>
      <c r="Z244" s="1829">
        <f>IFERROR(VLOOKUP($A244,'2020'!$B$2:$K$170,4,FALSE),0)</f>
        <v>28</v>
      </c>
      <c r="AA244" s="1829">
        <f>IFERROR(VLOOKUP($A244,'2020'!$B$2:$K$170,5,FALSE),0)</f>
        <v>43</v>
      </c>
      <c r="AB244" s="1829">
        <f>IFERROR(VLOOKUP($A244,'2020'!$B$2:$K$170,8,FALSE),0)</f>
        <v>9</v>
      </c>
      <c r="AC244" s="1740">
        <f>IFERROR(VLOOKUP($A244,'2020'!$B$2:$K$170,10,FALSE),0)</f>
        <v>0.61399999999999999</v>
      </c>
      <c r="DT244" s="1858"/>
      <c r="DY244" s="1731"/>
    </row>
    <row r="245" spans="1:129">
      <c r="A245" s="1778" t="s">
        <v>100</v>
      </c>
      <c r="B245" s="1562">
        <f t="shared" si="79"/>
        <v>291</v>
      </c>
      <c r="C245" s="1562">
        <f t="shared" si="80"/>
        <v>176</v>
      </c>
      <c r="D245" s="1562">
        <f t="shared" si="81"/>
        <v>10</v>
      </c>
      <c r="E245" s="1563">
        <f t="shared" si="82"/>
        <v>0.60481099656357384</v>
      </c>
      <c r="F245" s="1786">
        <f t="shared" si="83"/>
        <v>4</v>
      </c>
      <c r="G245" s="1595">
        <v>2014</v>
      </c>
      <c r="H245" s="1567">
        <f>IF(BC245&gt;0,1,0)+IF(BH245&gt;0,1,0)+IF(BP245&gt;0,1,0)+IF(BX245&gt;0,1,0)+IF(CC245&gt;0,1,0)+IF(CH245&gt;0,1,0)+IF(CM245&gt;0,1,0)+IF(CR245&gt;0,1,0)+IF(CW245&gt;0,1,0)+IF(DA245&gt;0,1,0)+IF(DE245&gt;0,1,0)+IF(DI245&gt;0,1,0)+IF(DM245&gt;0,1,0)+DU245</f>
        <v>1</v>
      </c>
      <c r="I245" s="1734">
        <f>SUM(BC245,BH245,BP245,BX245,CC245,CH245,CM245,CR245,CW245,DA245,DE245,DI245,DM245,DQ245)</f>
        <v>86</v>
      </c>
      <c r="J245" s="1734">
        <f>SUM(BE245,BJ245,BR245,BZ245,CE245,CJ245,CO245,CT245,CX245,DB245,DF245,DJ245,DN245,DR245)</f>
        <v>59</v>
      </c>
      <c r="K245" s="1734">
        <f>SUM(BF245,BK245,BS245,CA245,CF245,CK245,CP245,CU245,CY245,DC245,DG245,DK245,DO245,DS245)</f>
        <v>5</v>
      </c>
      <c r="L245" s="1806">
        <f>IF(I245=0,0,J245/I245)</f>
        <v>0.68604651162790697</v>
      </c>
      <c r="M245" s="1752">
        <v>14</v>
      </c>
      <c r="N245" s="1752">
        <v>0</v>
      </c>
      <c r="O245" s="1700">
        <f>IFERROR(VLOOKUP($A245,'2022'!$B$2:$K$174,3,FALSE),0)</f>
        <v>70</v>
      </c>
      <c r="P245" s="1858">
        <f>IFERROR(VLOOKUP($A245,'2022'!$B$2:$K$174,4,FALSE),0)</f>
        <v>30</v>
      </c>
      <c r="Q245" s="1858">
        <f>IFERROR(VLOOKUP($A245,'2022'!$B$2:$K$174,5,FALSE),0)</f>
        <v>40</v>
      </c>
      <c r="R245" s="1858">
        <f>IFERROR(VLOOKUP($A245,'2022'!$B$2:$K$174,8,FALSE),0)</f>
        <v>2</v>
      </c>
      <c r="S245" s="1740">
        <f>IFERROR(VLOOKUP($A245,'2022'!$B$2:$K$174,10,FALSE),0)</f>
        <v>0.57099999999999995</v>
      </c>
      <c r="T245" s="1700">
        <f>IFERROR(VLOOKUP($A245,'2021'!$B$2:$K$174,3,FALSE),0)</f>
        <v>65</v>
      </c>
      <c r="U245" s="1843">
        <f>IFERROR(VLOOKUP($A245,'2021'!$B$2:$K$174,4,FALSE),0)</f>
        <v>29</v>
      </c>
      <c r="V245" s="1843">
        <f>IFERROR(VLOOKUP($A245,'2021'!$B$2:$K$174,5,FALSE),0)</f>
        <v>40</v>
      </c>
      <c r="W245" s="1843">
        <f>IFERROR(VLOOKUP($A245,'2021'!$B$2:$K$174,8,FALSE),0)</f>
        <v>2</v>
      </c>
      <c r="X245" s="1740">
        <f>IFERROR(VLOOKUP($A245,'2021'!$B$2:$K$174,10,FALSE),0)</f>
        <v>0.61499999999999999</v>
      </c>
      <c r="Y245" s="1700">
        <f>IFERROR(VLOOKUP($A245,'2020'!$B$2:$K$170,3,FALSE),0)</f>
        <v>0</v>
      </c>
      <c r="Z245" s="1829">
        <f>IFERROR(VLOOKUP($A245,'2020'!$B$2:$K$170,4,FALSE),0)</f>
        <v>0</v>
      </c>
      <c r="AA245" s="1829">
        <f>IFERROR(VLOOKUP($A245,'2020'!$B$2:$K$170,5,FALSE),0)</f>
        <v>0</v>
      </c>
      <c r="AB245" s="1829">
        <f>IFERROR(VLOOKUP($A245,'2020'!$B$2:$K$170,8,FALSE),0)</f>
        <v>0</v>
      </c>
      <c r="AC245" s="1740">
        <f>IFERROR(VLOOKUP($A245,'2020'!$B$2:$K$170,10,FALSE),0)</f>
        <v>0</v>
      </c>
      <c r="AD245" s="1700">
        <f>IFERROR(VLOOKUP($A245,'2019'!$B$2:$K$170,3,FALSE),0)</f>
        <v>0</v>
      </c>
      <c r="AE245" s="1823">
        <f>IFERROR(VLOOKUP($A245,'2019'!$B$2:$K$170,4,FALSE),0)</f>
        <v>0</v>
      </c>
      <c r="AF245" s="1823">
        <f>IFERROR(VLOOKUP($A245,'2019'!$B$2:$K$170,5,FALSE),0)</f>
        <v>0</v>
      </c>
      <c r="AG245" s="1823">
        <f>IFERROR(VLOOKUP($A245,'2019'!$B$2:$K$170,8,FALSE),0)</f>
        <v>0</v>
      </c>
      <c r="AH245" s="1740">
        <f>IFERROR(VLOOKUP($A245,'2019'!$B$2:$K$170,10,FALSE),0)</f>
        <v>0</v>
      </c>
      <c r="AI245" s="1700">
        <f>IFERROR(VLOOKUP($A245,'2018'!$B$2:$K$170,3,FALSE),0)</f>
        <v>0</v>
      </c>
      <c r="AJ245" s="1821">
        <f>IFERROR(VLOOKUP($A245,'2018'!$B$2:$K$170,4,FALSE),0)</f>
        <v>0</v>
      </c>
      <c r="AK245" s="1821">
        <f>IFERROR(VLOOKUP($A245,'2018'!$B$2:$K$170,5,FALSE),0)</f>
        <v>0</v>
      </c>
      <c r="AL245" s="1821">
        <f>IFERROR(VLOOKUP($A245,'2018'!$B$2:$K$170,8,FALSE),0)</f>
        <v>0</v>
      </c>
      <c r="AM245" s="1740">
        <f>IFERROR(VLOOKUP($A245,'2018'!$B$2:$K$170,10,FALSE),0)</f>
        <v>0</v>
      </c>
      <c r="AN245" s="1700">
        <f>IFERROR(VLOOKUP($A245,'2017'!$B$2:$J$163,2,FALSE),0)</f>
        <v>0</v>
      </c>
      <c r="AO245" s="1815">
        <f>IFERROR(VLOOKUP($A245,'2017'!$B$2:$J$163,3,FALSE),0)</f>
        <v>0</v>
      </c>
      <c r="AP245" s="1815">
        <f>IFERROR(VLOOKUP($A245,'2017'!$B$2:$J$163,4,FALSE),0)</f>
        <v>0</v>
      </c>
      <c r="AQ245" s="1815">
        <f>IFERROR(VLOOKUP($A245,'2017'!$B$2:$J$163,7,FALSE),0)</f>
        <v>0</v>
      </c>
      <c r="AR245" s="1740">
        <f>IFERROR(VLOOKUP($A245,'2017'!$B$2:$J$163,9,FALSE),0)</f>
        <v>0</v>
      </c>
      <c r="AS245" s="1700">
        <f>IFERROR(VLOOKUP($A245,'2016'!$B$2:$K$165,3,FALSE),0)</f>
        <v>0</v>
      </c>
      <c r="AT245" s="1796">
        <f>IFERROR(VLOOKUP($A245,'2016'!$B$2:$K$165,4,FALSE),0)</f>
        <v>0</v>
      </c>
      <c r="AU245" s="1796">
        <f>IFERROR(VLOOKUP($A245,'2016'!$B$2:$K$165,5,FALSE),0)</f>
        <v>0</v>
      </c>
      <c r="AV245" s="1796">
        <f>IFERROR(VLOOKUP($A245,'2016'!$B$2:$K$165,8,FALSE),0)</f>
        <v>0</v>
      </c>
      <c r="AW245" s="1740">
        <f>IFERROR(VLOOKUP($A245,'2016'!$B$2:$K$165,10,FALSE),0)</f>
        <v>0</v>
      </c>
      <c r="AX245" s="1700">
        <f>IFERROR(VLOOKUP($A245,'2015'!$B$2:$K$165,3,FALSE),0)</f>
        <v>70</v>
      </c>
      <c r="AY245" s="1695">
        <f>IFERROR(VLOOKUP($A245,'2015'!$B$2:$K$165,4,FALSE),0)</f>
        <v>24</v>
      </c>
      <c r="AZ245" s="1695">
        <f>IFERROR(VLOOKUP($A245,'2015'!$B$2:$K$165,5,FALSE),0)</f>
        <v>37</v>
      </c>
      <c r="BA245" s="1695">
        <f>IFERROR(VLOOKUP($A245,'2015'!$B$2:$K$165,8,FALSE),0)</f>
        <v>1</v>
      </c>
      <c r="BB245" s="1740">
        <f>IFERROR(VLOOKUP($A245,'2015'!$B$2:$K$165,10,FALSE),0)</f>
        <v>0.52857142857142858</v>
      </c>
      <c r="BC245" s="1700">
        <f>IFERROR(VLOOKUP($A245,'2014'!$B$2:$K$157,3,FALSE),0)</f>
        <v>86</v>
      </c>
      <c r="BD245" s="1691">
        <f>IFERROR(VLOOKUP($A245,'2014'!$B$2:$K$157,4,FALSE),0)</f>
        <v>48</v>
      </c>
      <c r="BE245" s="1691">
        <f>IFERROR(VLOOKUP($A245,'2014'!$B$2:$K$157,5,FALSE),0)</f>
        <v>59</v>
      </c>
      <c r="BF245" s="1691">
        <f>IFERROR(VLOOKUP($A245,'2014'!$B$2:$K$157,8,FALSE),0)</f>
        <v>5</v>
      </c>
      <c r="BG245" s="1740">
        <f>IFERROR(VLOOKUP($A245,'2014'!$B$2:$K$157,10,FALSE),0)</f>
        <v>0.68604651162790697</v>
      </c>
      <c r="BH245" s="1700">
        <f>IFERROR(VLOOKUP($A245,'2013'!$D$4:$I$249,2,FALSE),0)</f>
        <v>0</v>
      </c>
      <c r="BI245" s="1691">
        <f>IFERROR(VLOOKUP($A245,'2013'!$D$4:$I$249,3,FALSE),0)</f>
        <v>0</v>
      </c>
      <c r="BJ245" s="1691">
        <f>IFERROR(VLOOKUP($A245,'2013'!$D$4:$I$249,4,FALSE),0)</f>
        <v>0</v>
      </c>
      <c r="BK245" s="1691">
        <f>IFERROR(VLOOKUP($A245,'2013'!$D$4:$I$249,5,FALSE),0)</f>
        <v>0</v>
      </c>
      <c r="BL245" s="1740">
        <f>IFERROR(VLOOKUP($A245,'2013'!$D$4:$I$249,6,FALSE),0)</f>
        <v>0</v>
      </c>
      <c r="BM245" s="1737">
        <f>IFERROR(VLOOKUP($A245,'2012'!$D$3:$O$172,2,FALSE),0)</f>
        <v>0</v>
      </c>
      <c r="BN245" s="1691">
        <f>IFERROR(VLOOKUP($A245,'2012'!$D$3:$O$172,3,FALSE),0)</f>
        <v>0</v>
      </c>
      <c r="BO245" s="1743">
        <f>IFERROR(VLOOKUP($A245,'2012'!$D$3:$O$172,4,FALSE),0)</f>
        <v>0</v>
      </c>
      <c r="BP245" s="1700">
        <f>IFERROR(VLOOKUP($A245,'2012'!$D$3:$O$172,5,FALSE),0)</f>
        <v>0</v>
      </c>
      <c r="BQ245" s="1691">
        <f>IFERROR(VLOOKUP($A245,'2012'!$D$3:$O$172,6,FALSE),0)</f>
        <v>0</v>
      </c>
      <c r="BR245" s="1691">
        <f>IFERROR(VLOOKUP($A245,'2012'!$D$3:$O$172,7,FALSE),0)</f>
        <v>0</v>
      </c>
      <c r="BS245" s="1691">
        <f>IFERROR(VLOOKUP($A245,'2012'!$D$3:$O$172,8,FALSE),0)</f>
        <v>0</v>
      </c>
      <c r="BT245" s="1740">
        <f>IFERROR(VLOOKUP($A245,'2012'!$D$3:$O$172,9,FALSE),0)</f>
        <v>0</v>
      </c>
      <c r="BU245" s="1737">
        <f>IFERROR(VLOOKUP($A245,'2012'!$D$3:$O$172,10,FALSE),0)</f>
        <v>0</v>
      </c>
      <c r="BV245" s="1691">
        <f>IFERROR(VLOOKUP($A245,'2012'!$D$3:$O$172,11,FALSE),0)</f>
        <v>0</v>
      </c>
      <c r="BW245" s="1743">
        <f>IFERROR(VLOOKUP($A245,'2012'!$D$3:$O$172,12,FALSE),0)</f>
        <v>0</v>
      </c>
      <c r="BX245" s="1700">
        <f>IFERROR(VLOOKUP($A245,'2011'!$D$4:$I$251,2,FALSE),0)</f>
        <v>0</v>
      </c>
      <c r="BY245" s="1691">
        <f>IFERROR(VLOOKUP($A245,'2011'!$D$4:$I$251,3,FALSE),0)</f>
        <v>0</v>
      </c>
      <c r="BZ245" s="1691">
        <f>IFERROR(VLOOKUP($A245,'2011'!$D$4:$I$251,4,FALSE),0)</f>
        <v>0</v>
      </c>
      <c r="CA245" s="1691">
        <f>IFERROR(VLOOKUP($A245,'2011'!$D$4:$I$251,5,FALSE),0)</f>
        <v>0</v>
      </c>
      <c r="CB245" s="1740">
        <f>IFERROR(VLOOKUP($A245,'2011'!$D$4:$I$251,6,FALSE),0)</f>
        <v>0</v>
      </c>
      <c r="CC245" s="1700">
        <f>IFERROR(VLOOKUP($A245,'2010'!$C$3:$H$234,2,FALSE),0)</f>
        <v>0</v>
      </c>
      <c r="CD245" s="1691">
        <f>IFERROR(VLOOKUP($A245,'2010'!$C$3:$H$234,3,FALSE),0)</f>
        <v>0</v>
      </c>
      <c r="CE245" s="1691">
        <f>IFERROR(VLOOKUP($A245,'2010'!$C$3:$H$234,4,FALSE),0)</f>
        <v>0</v>
      </c>
      <c r="CF245" s="1691">
        <f>IFERROR(VLOOKUP($A245,'2010'!$C$3:$H$234,5,FALSE),0)</f>
        <v>0</v>
      </c>
      <c r="CG245" s="1740">
        <f>IFERROR(VLOOKUP($A245,'2010'!$C$3:$H$234,6,FALSE),0)</f>
        <v>0</v>
      </c>
      <c r="CH245" s="1700">
        <f>IFERROR(VLOOKUP($A245,'2009'!$C$3:$H$242,2,FALSE),0)</f>
        <v>0</v>
      </c>
      <c r="CI245" s="1691">
        <f>IFERROR(VLOOKUP($A245,'2009'!$C$3:$H$242,3,FALSE),0)</f>
        <v>0</v>
      </c>
      <c r="CJ245" s="1691">
        <f>IFERROR(VLOOKUP($A245,'2009'!$C$3:$H$242,4,FALSE),0)</f>
        <v>0</v>
      </c>
      <c r="CK245" s="1691">
        <f>IFERROR(VLOOKUP($A245,'2009'!$C$3:$H$242,5,FALSE),0)</f>
        <v>0</v>
      </c>
      <c r="CL245" s="1740">
        <f>IFERROR(VLOOKUP($A245,'2009'!$C$3:$H$242,6,FALSE),0)</f>
        <v>0</v>
      </c>
      <c r="CM245" s="1700">
        <f>IFERROR(VLOOKUP($A245,'2008'!$C$3:$H$229,2,FALSE),0)</f>
        <v>0</v>
      </c>
      <c r="CN245" s="1691">
        <f>IFERROR(VLOOKUP($A245,'2008'!$C$3:$H$229,3,FALSE),0)</f>
        <v>0</v>
      </c>
      <c r="CO245" s="1691">
        <f>IFERROR(VLOOKUP($A245,'2008'!$C$3:$H$229,4,FALSE),0)</f>
        <v>0</v>
      </c>
      <c r="CP245" s="1691">
        <f>IFERROR(VLOOKUP($A245,'2008'!$C$3:$H$229,5,FALSE),0)</f>
        <v>0</v>
      </c>
      <c r="CQ245" s="1740">
        <f>IFERROR(VLOOKUP($A245,'2008'!$C$3:$H$229,6,FALSE),0)</f>
        <v>0</v>
      </c>
      <c r="CR245" s="1700">
        <f>IFERROR(VLOOKUP($A245,'2007'!$C$3:$M$238,7,FALSE),0)</f>
        <v>0</v>
      </c>
      <c r="CS245" s="1691">
        <f>IFERROR(VLOOKUP($A245,'2007'!$C$3:$M$238,8,FALSE),0)</f>
        <v>0</v>
      </c>
      <c r="CT245" s="1691">
        <f>IFERROR(VLOOKUP($A245,'2007'!$C$3:$M$238,9,FALSE),0)</f>
        <v>0</v>
      </c>
      <c r="CU245" s="1691">
        <f>IFERROR(VLOOKUP($A245,'2007'!$C$3:$M$238,10,FALSE),0)</f>
        <v>0</v>
      </c>
      <c r="CV245" s="1740">
        <f>IFERROR(VLOOKUP($A245,'2007'!$C$3:$M$238,11,FALSE),0)</f>
        <v>0</v>
      </c>
      <c r="CW245" s="1700">
        <f>IFERROR(VLOOKUP($A245,'2006'!$A$2:$F$200,2,FALSE),0)</f>
        <v>0</v>
      </c>
      <c r="CX245" s="1691">
        <f>IFERROR(VLOOKUP($A245,'2006'!$A$2:$F$200,4,FALSE),0)</f>
        <v>0</v>
      </c>
      <c r="CY245" s="1691">
        <f>IFERROR(VLOOKUP($A245,'2006'!$A$2:$F$200,5,FALSE),0)</f>
        <v>0</v>
      </c>
      <c r="CZ245" s="1740">
        <f>IFERROR(VLOOKUP($A245,'2006'!$A$2:$F$200,6,FALSE),0)</f>
        <v>0</v>
      </c>
      <c r="DA245" s="1700">
        <f>IFERROR(VLOOKUP($A245,'2005'!$C$3:$M$205,8,FALSE),0)</f>
        <v>0</v>
      </c>
      <c r="DB245" s="1691">
        <f>IFERROR(VLOOKUP($A245,'2005'!$C$3:$M$205,9,FALSE),0)</f>
        <v>0</v>
      </c>
      <c r="DC245" s="1691">
        <f>IFERROR(VLOOKUP($A245,'2005'!$C$3:$M$205,10,FALSE),0)</f>
        <v>0</v>
      </c>
      <c r="DD245" s="1740">
        <f>IFERROR(VLOOKUP($A245,'2005'!$C$3:$M$205,11,FALSE),0)</f>
        <v>0</v>
      </c>
      <c r="DE245" s="1700">
        <f>IFERROR(VLOOKUP($A245,'2004'!$C$3:$M$213,8,FALSE),0)</f>
        <v>0</v>
      </c>
      <c r="DF245" s="1691">
        <f>IFERROR(VLOOKUP($A245,'2004'!$C$3:$M$213,9,FALSE),0)</f>
        <v>0</v>
      </c>
      <c r="DG245" s="1691">
        <f>IFERROR(VLOOKUP($A245,'2004'!$C$3:$M$213,10,FALSE),0)</f>
        <v>0</v>
      </c>
      <c r="DH245" s="1740">
        <f>IFERROR(VLOOKUP($A245,'2004'!$C$3:$M$213,11,FALSE),0)</f>
        <v>0</v>
      </c>
      <c r="DI245" s="1700">
        <f>IFERROR(VLOOKUP($A245,'2003'!$C$3:$Q$214,12,FALSE),0)</f>
        <v>0</v>
      </c>
      <c r="DJ245" s="1691">
        <f>IFERROR(VLOOKUP($A245,'2003'!$C$3:$Q$214,13,FALSE),0)</f>
        <v>0</v>
      </c>
      <c r="DK245" s="1691">
        <f>IFERROR(VLOOKUP($A245,'2003'!$C$3:$Q$214,14,FALSE),0)</f>
        <v>0</v>
      </c>
      <c r="DL245" s="1740">
        <f>IFERROR(VLOOKUP($A245,'2003'!$C$3:$Q$214,15,FALSE),0)</f>
        <v>0</v>
      </c>
      <c r="DM245" s="1700">
        <f>IFERROR(VLOOKUP($A245,'2002'!$D$3:$R$214,12,FALSE),0)</f>
        <v>0</v>
      </c>
      <c r="DN245" s="1691">
        <f>IFERROR(VLOOKUP($A245,'2002'!$D$3:$R$214,13,FALSE),0)</f>
        <v>0</v>
      </c>
      <c r="DO245" s="1691">
        <f>IFERROR(VLOOKUP($A245,'2002'!$D$3:$R$214,14,FALSE),0)</f>
        <v>0</v>
      </c>
      <c r="DP245" s="1788">
        <f>IFERROR(VLOOKUP($A245,'2002'!$D$3:$R$214,15,FALSE),0)</f>
        <v>0</v>
      </c>
      <c r="DQ245" s="1700">
        <f>IFERROR(VLOOKUP($A245,'Pre 2002'!$C$3:$CK$382,84,FALSE),0)</f>
        <v>0</v>
      </c>
      <c r="DR245" s="1695">
        <f>IFERROR(VLOOKUP($A245,'Pre 2002'!$C$3:$CK$382,85,FALSE),0)</f>
        <v>0</v>
      </c>
      <c r="DS245" s="1695">
        <f>IFERROR(VLOOKUP($A245,'Pre 2002'!$C$3:$CK$382,86,FALSE),0)</f>
        <v>0</v>
      </c>
      <c r="DT245" s="1790">
        <f>IFERROR(VLOOKUP($A245,'Pre 2002'!$C$3:$CK$382,87,FALSE),0)</f>
        <v>0</v>
      </c>
      <c r="DU245" s="1741">
        <f>IFERROR(VLOOKUP(A245,'Pre 2002'!$C$3:$CG$382,83,FALSE),0)</f>
        <v>0</v>
      </c>
      <c r="DY245" s="1731"/>
    </row>
    <row r="246" spans="1:129">
      <c r="A246" s="1779" t="s">
        <v>2269</v>
      </c>
      <c r="B246" s="1562">
        <f t="shared" si="79"/>
        <v>376</v>
      </c>
      <c r="C246" s="1562">
        <f t="shared" si="80"/>
        <v>217</v>
      </c>
      <c r="D246" s="1562">
        <f t="shared" si="81"/>
        <v>10</v>
      </c>
      <c r="E246" s="1563">
        <f t="shared" si="82"/>
        <v>0.5771276595744681</v>
      </c>
      <c r="F246" s="1786">
        <f t="shared" si="83"/>
        <v>5</v>
      </c>
      <c r="G246" s="1595">
        <v>2018</v>
      </c>
      <c r="H246" s="1817"/>
      <c r="I246" s="1734"/>
      <c r="J246" s="1734"/>
      <c r="K246" s="1734"/>
      <c r="L246" s="1734"/>
      <c r="O246" s="1700">
        <f>IFERROR(VLOOKUP($A246,'2022'!$B$2:$K$174,3,FALSE),0)</f>
        <v>87</v>
      </c>
      <c r="P246" s="1858">
        <f>IFERROR(VLOOKUP($A246,'2022'!$B$2:$K$174,4,FALSE),0)</f>
        <v>31</v>
      </c>
      <c r="Q246" s="1858">
        <f>IFERROR(VLOOKUP($A246,'2022'!$B$2:$K$174,5,FALSE),0)</f>
        <v>56</v>
      </c>
      <c r="R246" s="1858">
        <f>IFERROR(VLOOKUP($A246,'2022'!$B$2:$K$174,8,FALSE),0)</f>
        <v>1</v>
      </c>
      <c r="S246" s="1740">
        <f>IFERROR(VLOOKUP($A246,'2022'!$B$2:$K$174,10,FALSE),0)</f>
        <v>0.64400000000000002</v>
      </c>
      <c r="T246" s="1700">
        <f>IFERROR(VLOOKUP($A246,'2021'!$B$2:$K$174,3,FALSE),0)</f>
        <v>59</v>
      </c>
      <c r="U246" s="1843">
        <f>IFERROR(VLOOKUP($A246,'2021'!$B$2:$K$174,4,FALSE),0)</f>
        <v>16</v>
      </c>
      <c r="V246" s="1843">
        <f>IFERROR(VLOOKUP($A246,'2021'!$B$2:$K$174,5,FALSE),0)</f>
        <v>37</v>
      </c>
      <c r="W246" s="1843">
        <f>IFERROR(VLOOKUP($A246,'2021'!$B$2:$K$174,8,FALSE),0)</f>
        <v>0</v>
      </c>
      <c r="X246" s="1740">
        <f>IFERROR(VLOOKUP($A246,'2021'!$B$2:$K$174,10,FALSE),0)</f>
        <v>0.627</v>
      </c>
      <c r="Y246" s="1700">
        <f>IFERROR(VLOOKUP($A246,'2020'!$B$2:$K$170,3,FALSE),0)</f>
        <v>56</v>
      </c>
      <c r="Z246" s="1829">
        <f>IFERROR(VLOOKUP($A246,'2020'!$B$2:$K$170,4,FALSE),0)</f>
        <v>14</v>
      </c>
      <c r="AA246" s="1829">
        <f>IFERROR(VLOOKUP($A246,'2020'!$B$2:$K$170,5,FALSE),0)</f>
        <v>24</v>
      </c>
      <c r="AB246" s="1829">
        <f>IFERROR(VLOOKUP($A246,'2020'!$B$2:$K$170,8,FALSE),0)</f>
        <v>1</v>
      </c>
      <c r="AC246" s="1740">
        <f>IFERROR(VLOOKUP($A246,'2020'!$B$2:$K$170,10,FALSE),0)</f>
        <v>0.42899999999999999</v>
      </c>
      <c r="AD246" s="1700">
        <f>IFERROR(VLOOKUP($A246,'2019'!$B$2:$K$170,3,FALSE),0)</f>
        <v>92</v>
      </c>
      <c r="AE246" s="1823">
        <f>IFERROR(VLOOKUP($A246,'2019'!$B$2:$K$170,4,FALSE),0)</f>
        <v>40</v>
      </c>
      <c r="AF246" s="1823">
        <f>IFERROR(VLOOKUP($A246,'2019'!$B$2:$K$170,5,FALSE),0)</f>
        <v>56</v>
      </c>
      <c r="AG246" s="1823">
        <f>IFERROR(VLOOKUP($A246,'2019'!$B$2:$K$170,8,FALSE),0)</f>
        <v>7</v>
      </c>
      <c r="AH246" s="1740">
        <f>IFERROR(VLOOKUP($A246,'2019'!$B$2:$K$170,10,FALSE),0)</f>
        <v>0.60899999999999999</v>
      </c>
      <c r="AI246" s="1700">
        <f>IFERROR(VLOOKUP($A246,'2018'!$B$2:$K$170,3,FALSE),0)</f>
        <v>82</v>
      </c>
      <c r="AJ246" s="1821">
        <f>IFERROR(VLOOKUP($A246,'2018'!$B$2:$K$170,4,FALSE),0)</f>
        <v>22</v>
      </c>
      <c r="AK246" s="1821">
        <f>IFERROR(VLOOKUP($A246,'2018'!$B$2:$K$170,5,FALSE),0)</f>
        <v>44</v>
      </c>
      <c r="AL246" s="1821">
        <f>IFERROR(VLOOKUP($A246,'2018'!$B$2:$K$170,8,FALSE),0)</f>
        <v>1</v>
      </c>
      <c r="AM246" s="1740">
        <f>IFERROR(VLOOKUP($A246,'2018'!$B$2:$K$170,10,FALSE),0)</f>
        <v>0.53700000000000003</v>
      </c>
      <c r="DT246" s="1858"/>
      <c r="DY246" s="1731"/>
    </row>
    <row r="247" spans="1:129">
      <c r="A247" s="1778" t="s">
        <v>2078</v>
      </c>
      <c r="B247" s="1562">
        <f t="shared" si="79"/>
        <v>146</v>
      </c>
      <c r="C247" s="1562">
        <f t="shared" si="80"/>
        <v>83</v>
      </c>
      <c r="D247" s="1562">
        <f t="shared" si="81"/>
        <v>10</v>
      </c>
      <c r="E247" s="1563">
        <f t="shared" si="82"/>
        <v>0.56849315068493156</v>
      </c>
      <c r="F247" s="1786">
        <f t="shared" si="83"/>
        <v>3</v>
      </c>
      <c r="G247" s="1595" t="s">
        <v>2159</v>
      </c>
      <c r="H247" s="1567">
        <f>IF(BC247&gt;0,1,0)+IF(BH247&gt;0,1,0)+IF(BP247&gt;0,1,0)+IF(BX247&gt;0,1,0)+IF(CC247&gt;0,1,0)+IF(CH247&gt;0,1,0)+IF(CM247&gt;0,1,0)+IF(CR247&gt;0,1,0)+IF(CW247&gt;0,1,0)+IF(DA247&gt;0,1,0)+IF(DE247&gt;0,1,0)+IF(DI247&gt;0,1,0)+IF(DM247&gt;0,1,0)+DU247</f>
        <v>3</v>
      </c>
      <c r="I247" s="1734">
        <f>SUM(BC247,BH247,BP247,BX247,CC247,CH247,CM247,CR247,CW247,DA247,DE247,DI247,DM247,DQ247)</f>
        <v>146</v>
      </c>
      <c r="J247" s="1734">
        <f t="shared" ref="J247:K249" si="94">SUM(BE247,BJ247,BR247,BZ247,CE247,CJ247,CO247,CT247,CX247,DB247,DF247,DJ247,DN247,DR247)</f>
        <v>83</v>
      </c>
      <c r="K247" s="1734">
        <f t="shared" si="94"/>
        <v>10</v>
      </c>
      <c r="L247" s="1806">
        <f>IF(I247=0,0,J247/I247)</f>
        <v>0.56849315068493156</v>
      </c>
      <c r="O247" s="1700">
        <f>IFERROR(VLOOKUP($A247,'2022'!$B$2:$K$174,3,FALSE),0)</f>
        <v>0</v>
      </c>
      <c r="P247" s="1858">
        <f>IFERROR(VLOOKUP($A247,'2022'!$B$2:$K$174,4,FALSE),0)</f>
        <v>0</v>
      </c>
      <c r="Q247" s="1858">
        <f>IFERROR(VLOOKUP($A247,'2022'!$B$2:$K$174,5,FALSE),0)</f>
        <v>0</v>
      </c>
      <c r="R247" s="1858">
        <f>IFERROR(VLOOKUP($A247,'2022'!$B$2:$K$174,8,FALSE),0)</f>
        <v>0</v>
      </c>
      <c r="S247" s="1740">
        <f>IFERROR(VLOOKUP($A247,'2022'!$B$2:$K$174,10,FALSE),0)</f>
        <v>0</v>
      </c>
      <c r="T247" s="1700">
        <f>IFERROR(VLOOKUP($A247,'2021'!$B$2:$K$174,3,FALSE),0)</f>
        <v>0</v>
      </c>
      <c r="U247" s="1843">
        <f>IFERROR(VLOOKUP($A247,'2021'!$B$2:$K$174,4,FALSE),0)</f>
        <v>0</v>
      </c>
      <c r="V247" s="1843">
        <f>IFERROR(VLOOKUP($A247,'2021'!$B$2:$K$174,5,FALSE),0)</f>
        <v>0</v>
      </c>
      <c r="W247" s="1843">
        <f>IFERROR(VLOOKUP($A247,'2021'!$B$2:$K$174,8,FALSE),0)</f>
        <v>0</v>
      </c>
      <c r="X247" s="1740">
        <f>IFERROR(VLOOKUP($A247,'2021'!$B$2:$K$174,10,FALSE),0)</f>
        <v>0</v>
      </c>
      <c r="Y247" s="1700">
        <f>IFERROR(VLOOKUP($A247,'2020'!$B$2:$K$170,3,FALSE),0)</f>
        <v>0</v>
      </c>
      <c r="Z247" s="1829">
        <f>IFERROR(VLOOKUP($A247,'2020'!$B$2:$K$170,4,FALSE),0)</f>
        <v>0</v>
      </c>
      <c r="AA247" s="1829">
        <f>IFERROR(VLOOKUP($A247,'2020'!$B$2:$K$170,5,FALSE),0)</f>
        <v>0</v>
      </c>
      <c r="AB247" s="1829">
        <f>IFERROR(VLOOKUP($A247,'2020'!$B$2:$K$170,8,FALSE),0)</f>
        <v>0</v>
      </c>
      <c r="AC247" s="1740">
        <f>IFERROR(VLOOKUP($A247,'2020'!$B$2:$K$170,10,FALSE),0)</f>
        <v>0</v>
      </c>
      <c r="AD247" s="1700">
        <f>IFERROR(VLOOKUP($A247,'2019'!$B$2:$K$170,3,FALSE),0)</f>
        <v>0</v>
      </c>
      <c r="AE247" s="1823">
        <f>IFERROR(VLOOKUP($A247,'2019'!$B$2:$K$170,4,FALSE),0)</f>
        <v>0</v>
      </c>
      <c r="AF247" s="1823">
        <f>IFERROR(VLOOKUP($A247,'2019'!$B$2:$K$170,5,FALSE),0)</f>
        <v>0</v>
      </c>
      <c r="AG247" s="1823">
        <f>IFERROR(VLOOKUP($A247,'2019'!$B$2:$K$170,8,FALSE),0)</f>
        <v>0</v>
      </c>
      <c r="AH247" s="1740">
        <f>IFERROR(VLOOKUP($A247,'2019'!$B$2:$K$170,10,FALSE),0)</f>
        <v>0</v>
      </c>
      <c r="AI247" s="1700">
        <f>IFERROR(VLOOKUP($A247,'2018'!$B$2:$K$170,3,FALSE),0)</f>
        <v>0</v>
      </c>
      <c r="AJ247" s="1821">
        <f>IFERROR(VLOOKUP($A247,'2018'!$B$2:$K$170,4,FALSE),0)</f>
        <v>0</v>
      </c>
      <c r="AK247" s="1821">
        <f>IFERROR(VLOOKUP($A247,'2018'!$B$2:$K$170,5,FALSE),0)</f>
        <v>0</v>
      </c>
      <c r="AL247" s="1821">
        <f>IFERROR(VLOOKUP($A247,'2018'!$B$2:$K$170,8,FALSE),0)</f>
        <v>0</v>
      </c>
      <c r="AM247" s="1740">
        <f>IFERROR(VLOOKUP($A247,'2018'!$B$2:$K$170,10,FALSE),0)</f>
        <v>0</v>
      </c>
      <c r="AN247" s="1700">
        <f>IFERROR(VLOOKUP($A247,'2017'!$B$2:$J$163,2,FALSE),0)</f>
        <v>0</v>
      </c>
      <c r="AO247" s="1815">
        <f>IFERROR(VLOOKUP($A247,'2017'!$B$2:$J$163,3,FALSE),0)</f>
        <v>0</v>
      </c>
      <c r="AP247" s="1815">
        <f>IFERROR(VLOOKUP($A247,'2017'!$B$2:$J$163,4,FALSE),0)</f>
        <v>0</v>
      </c>
      <c r="AQ247" s="1815">
        <f>IFERROR(VLOOKUP($A247,'2017'!$B$2:$J$163,7,FALSE),0)</f>
        <v>0</v>
      </c>
      <c r="AR247" s="1740">
        <f>IFERROR(VLOOKUP($A247,'2017'!$B$2:$J$163,9,FALSE),0)</f>
        <v>0</v>
      </c>
      <c r="AS247" s="1700">
        <f>IFERROR(VLOOKUP($A247,'2016'!$B$2:$K$165,3,FALSE),0)</f>
        <v>0</v>
      </c>
      <c r="AT247" s="1796">
        <f>IFERROR(VLOOKUP($A247,'2016'!$B$2:$K$165,4,FALSE),0)</f>
        <v>0</v>
      </c>
      <c r="AU247" s="1796">
        <f>IFERROR(VLOOKUP($A247,'2016'!$B$2:$K$165,5,FALSE),0)</f>
        <v>0</v>
      </c>
      <c r="AV247" s="1796">
        <f>IFERROR(VLOOKUP($A247,'2016'!$B$2:$K$165,8,FALSE),0)</f>
        <v>0</v>
      </c>
      <c r="AW247" s="1740">
        <f>IFERROR(VLOOKUP($A247,'2016'!$B$2:$K$165,10,FALSE),0)</f>
        <v>0</v>
      </c>
      <c r="AX247" s="1700">
        <f>IFERROR(VLOOKUP($A247,'2015'!$B$2:$K$165,3,FALSE),0)</f>
        <v>0</v>
      </c>
      <c r="AY247" s="1695">
        <f>IFERROR(VLOOKUP($A247,'2015'!$B$2:$K$165,4,FALSE),0)</f>
        <v>0</v>
      </c>
      <c r="AZ247" s="1695">
        <f>IFERROR(VLOOKUP($A247,'2015'!$B$2:$K$165,5,FALSE),0)</f>
        <v>0</v>
      </c>
      <c r="BA247" s="1695">
        <f>IFERROR(VLOOKUP($A247,'2015'!$B$2:$K$165,8,FALSE),0)</f>
        <v>0</v>
      </c>
      <c r="BB247" s="1740">
        <f>IFERROR(VLOOKUP($A247,'2015'!$B$2:$K$165,10,FALSE),0)</f>
        <v>0</v>
      </c>
      <c r="BC247" s="1700">
        <f>IFERROR(VLOOKUP($A247,'2014'!$B$2:$K$157,3,FALSE),0)</f>
        <v>0</v>
      </c>
      <c r="BD247" s="1691">
        <f>IFERROR(VLOOKUP($A247,'2014'!$B$2:$K$157,4,FALSE),0)</f>
        <v>0</v>
      </c>
      <c r="BE247" s="1691">
        <f>IFERROR(VLOOKUP($A247,'2014'!$B$2:$K$157,5,FALSE),0)</f>
        <v>0</v>
      </c>
      <c r="BF247" s="1691">
        <f>IFERROR(VLOOKUP($A247,'2014'!$B$2:$K$157,8,FALSE),0)</f>
        <v>0</v>
      </c>
      <c r="BG247" s="1740">
        <f>IFERROR(VLOOKUP($A247,'2014'!$B$2:$K$157,10,FALSE),0)</f>
        <v>0</v>
      </c>
      <c r="BH247" s="1700">
        <f>IFERROR(VLOOKUP($A247,'2013'!$D$4:$I$249,2,FALSE),0)</f>
        <v>0</v>
      </c>
      <c r="BI247" s="1691">
        <f>IFERROR(VLOOKUP($A247,'2013'!$D$4:$I$249,3,FALSE),0)</f>
        <v>0</v>
      </c>
      <c r="BJ247" s="1691">
        <f>IFERROR(VLOOKUP($A247,'2013'!$D$4:$I$249,4,FALSE),0)</f>
        <v>0</v>
      </c>
      <c r="BK247" s="1691">
        <f>IFERROR(VLOOKUP($A247,'2013'!$D$4:$I$249,5,FALSE),0)</f>
        <v>0</v>
      </c>
      <c r="BL247" s="1740">
        <f>IFERROR(VLOOKUP($A247,'2013'!$D$4:$I$249,6,FALSE),0)</f>
        <v>0</v>
      </c>
      <c r="BM247" s="1737">
        <f>IFERROR(VLOOKUP($A247,'2012'!$D$3:$O$172,2,FALSE),0)</f>
        <v>0</v>
      </c>
      <c r="BN247" s="1691">
        <f>IFERROR(VLOOKUP($A247,'2012'!$D$3:$O$172,3,FALSE),0)</f>
        <v>0</v>
      </c>
      <c r="BO247" s="1743">
        <f>IFERROR(VLOOKUP($A247,'2012'!$D$3:$O$172,4,FALSE),0)</f>
        <v>0</v>
      </c>
      <c r="BP247" s="1700">
        <f>IFERROR(VLOOKUP($A247,'2012'!$D$3:$O$172,5,FALSE),0)</f>
        <v>0</v>
      </c>
      <c r="BQ247" s="1691">
        <f>IFERROR(VLOOKUP($A247,'2012'!$D$3:$O$172,6,FALSE),0)</f>
        <v>0</v>
      </c>
      <c r="BR247" s="1691">
        <f>IFERROR(VLOOKUP($A247,'2012'!$D$3:$O$172,7,FALSE),0)</f>
        <v>0</v>
      </c>
      <c r="BS247" s="1691">
        <f>IFERROR(VLOOKUP($A247,'2012'!$D$3:$O$172,8,FALSE),0)</f>
        <v>0</v>
      </c>
      <c r="BT247" s="1740">
        <f>IFERROR(VLOOKUP($A247,'2012'!$D$3:$O$172,9,FALSE),0)</f>
        <v>0</v>
      </c>
      <c r="BX247" s="1700">
        <f>IFERROR(VLOOKUP($A247,'2011'!$D$4:$I$251,2,FALSE),0)</f>
        <v>0</v>
      </c>
      <c r="BY247" s="1691">
        <f>IFERROR(VLOOKUP($A247,'2011'!$D$4:$I$251,3,FALSE),0)</f>
        <v>0</v>
      </c>
      <c r="BZ247" s="1691">
        <f>IFERROR(VLOOKUP($A247,'2011'!$D$4:$I$251,4,FALSE),0)</f>
        <v>0</v>
      </c>
      <c r="CA247" s="1691">
        <f>IFERROR(VLOOKUP($A247,'2011'!$D$4:$I$251,5,FALSE),0)</f>
        <v>0</v>
      </c>
      <c r="CB247" s="1740">
        <f>IFERROR(VLOOKUP($A247,'2011'!$D$4:$I$251,6,FALSE),0)</f>
        <v>0</v>
      </c>
      <c r="CC247" s="1700">
        <f>IFERROR(VLOOKUP($A247,'2010'!$C$3:$H$234,2,FALSE),0)</f>
        <v>0</v>
      </c>
      <c r="CD247" s="1691">
        <f>IFERROR(VLOOKUP($A247,'2010'!$C$3:$H$234,3,FALSE),0)</f>
        <v>0</v>
      </c>
      <c r="CE247" s="1691">
        <f>IFERROR(VLOOKUP($A247,'2010'!$C$3:$H$234,4,FALSE),0)</f>
        <v>0</v>
      </c>
      <c r="CF247" s="1691">
        <f>IFERROR(VLOOKUP($A247,'2010'!$C$3:$H$234,5,FALSE),0)</f>
        <v>0</v>
      </c>
      <c r="CG247" s="1740">
        <f>IFERROR(VLOOKUP($A247,'2010'!$C$3:$H$234,6,FALSE),0)</f>
        <v>0</v>
      </c>
      <c r="CH247" s="1700">
        <f>IFERROR(VLOOKUP($A247,'2009'!$C$3:$H$242,2,FALSE),0)</f>
        <v>0</v>
      </c>
      <c r="CI247" s="1691">
        <f>IFERROR(VLOOKUP($A247,'2009'!$C$3:$H$242,3,FALSE),0)</f>
        <v>0</v>
      </c>
      <c r="CJ247" s="1691">
        <f>IFERROR(VLOOKUP($A247,'2009'!$C$3:$H$242,4,FALSE),0)</f>
        <v>0</v>
      </c>
      <c r="CK247" s="1691">
        <f>IFERROR(VLOOKUP($A247,'2009'!$C$3:$H$242,5,FALSE),0)</f>
        <v>0</v>
      </c>
      <c r="CL247" s="1740">
        <f>IFERROR(VLOOKUP($A247,'2009'!$C$3:$H$242,6,FALSE),0)</f>
        <v>0</v>
      </c>
      <c r="CM247" s="1700">
        <f>IFERROR(VLOOKUP($A247,'2008'!$C$3:$H$229,2,FALSE),0)</f>
        <v>0</v>
      </c>
      <c r="CN247" s="1691">
        <f>IFERROR(VLOOKUP($A247,'2008'!$C$3:$H$229,3,FALSE),0)</f>
        <v>0</v>
      </c>
      <c r="CO247" s="1691">
        <f>IFERROR(VLOOKUP($A247,'2008'!$C$3:$H$229,4,FALSE),0)</f>
        <v>0</v>
      </c>
      <c r="CP247" s="1691">
        <f>IFERROR(VLOOKUP($A247,'2008'!$C$3:$H$229,5,FALSE),0)</f>
        <v>0</v>
      </c>
      <c r="CQ247" s="1740">
        <f>IFERROR(VLOOKUP($A247,'2008'!$C$3:$H$229,6,FALSE),0)</f>
        <v>0</v>
      </c>
      <c r="CR247" s="1700">
        <f>IFERROR(VLOOKUP($A247,'2007'!$C$3:$M$238,7,FALSE),0)</f>
        <v>0</v>
      </c>
      <c r="CS247" s="1691">
        <f>IFERROR(VLOOKUP($A247,'2007'!$C$3:$M$238,8,FALSE),0)</f>
        <v>0</v>
      </c>
      <c r="CT247" s="1691">
        <f>IFERROR(VLOOKUP($A247,'2007'!$C$3:$M$238,9,FALSE),0)</f>
        <v>0</v>
      </c>
      <c r="CU247" s="1691">
        <f>IFERROR(VLOOKUP($A247,'2007'!$C$3:$M$238,10,FALSE),0)</f>
        <v>0</v>
      </c>
      <c r="CV247" s="1740">
        <f>IFERROR(VLOOKUP($A247,'2007'!$C$3:$M$238,11,FALSE),0)</f>
        <v>0</v>
      </c>
      <c r="CW247" s="1700">
        <f>IFERROR(VLOOKUP($A247,'2006'!$A$2:$F$200,2,FALSE),0)</f>
        <v>0</v>
      </c>
      <c r="CX247" s="1691">
        <f>IFERROR(VLOOKUP($A247,'2006'!$A$2:$F$200,4,FALSE),0)</f>
        <v>0</v>
      </c>
      <c r="CY247" s="1691">
        <f>IFERROR(VLOOKUP($A247,'2006'!$A$2:$F$200,5,FALSE),0)</f>
        <v>0</v>
      </c>
      <c r="CZ247" s="1740">
        <f>IFERROR(VLOOKUP($A247,'2006'!$A$2:$F$200,6,FALSE),0)</f>
        <v>0</v>
      </c>
      <c r="DA247" s="1700">
        <f>IFERROR(VLOOKUP($A247,'2005'!$C$3:$M$205,8,FALSE),0)</f>
        <v>0</v>
      </c>
      <c r="DB247" s="1691">
        <f>IFERROR(VLOOKUP($A247,'2005'!$C$3:$M$205,9,FALSE),0)</f>
        <v>0</v>
      </c>
      <c r="DC247" s="1691">
        <f>IFERROR(VLOOKUP($A247,'2005'!$C$3:$M$205,10,FALSE),0)</f>
        <v>0</v>
      </c>
      <c r="DD247" s="1740">
        <f>IFERROR(VLOOKUP($A247,'2005'!$C$3:$M$205,11,FALSE),0)</f>
        <v>0</v>
      </c>
      <c r="DE247" s="1700">
        <f>IFERROR(VLOOKUP($A247,'2004'!$C$3:$M$213,8,FALSE),0)</f>
        <v>28</v>
      </c>
      <c r="DF247" s="1691">
        <f>IFERROR(VLOOKUP($A247,'2004'!$C$3:$M$213,9,FALSE),0)</f>
        <v>11</v>
      </c>
      <c r="DG247" s="1691">
        <f>IFERROR(VLOOKUP($A247,'2004'!$C$3:$M$213,10,FALSE),0)</f>
        <v>0</v>
      </c>
      <c r="DH247" s="1740">
        <f>IFERROR(VLOOKUP($A247,'2004'!$C$3:$M$213,11,FALSE),0)</f>
        <v>0.39285714285714285</v>
      </c>
      <c r="DI247" s="1700">
        <f>IFERROR(VLOOKUP($A247,'2003'!$C$3:$Q$214,12,FALSE),0)</f>
        <v>53</v>
      </c>
      <c r="DJ247" s="1691">
        <f>IFERROR(VLOOKUP($A247,'2003'!$C$3:$Q$214,13,FALSE),0)</f>
        <v>29</v>
      </c>
      <c r="DK247" s="1691">
        <f>IFERROR(VLOOKUP($A247,'2003'!$C$3:$Q$214,14,FALSE),0)</f>
        <v>1</v>
      </c>
      <c r="DL247" s="1740">
        <f>IFERROR(VLOOKUP($A247,'2003'!$C$3:$Q$214,15,FALSE),0)</f>
        <v>0.54716981132075471</v>
      </c>
      <c r="DM247" s="1700">
        <f>IFERROR(VLOOKUP($A247,'2002'!$D$3:$R$214,12,FALSE),0)</f>
        <v>65</v>
      </c>
      <c r="DN247" s="1691">
        <f>IFERROR(VLOOKUP($A247,'2002'!$D$3:$R$214,13,FALSE),0)</f>
        <v>43</v>
      </c>
      <c r="DO247" s="1691">
        <f>IFERROR(VLOOKUP($A247,'2002'!$D$3:$R$214,14,FALSE),0)</f>
        <v>9</v>
      </c>
      <c r="DP247" s="1788">
        <f>IFERROR(VLOOKUP($A247,'2002'!$D$3:$R$214,15,FALSE),0)</f>
        <v>0.66153846153846152</v>
      </c>
      <c r="DQ247" s="1700">
        <f>IFERROR(VLOOKUP($A247,'Pre 2002'!$C$3:$CK$382,84,FALSE),0)</f>
        <v>0</v>
      </c>
      <c r="DR247" s="1695">
        <f>IFERROR(VLOOKUP($A247,'Pre 2002'!$C$3:$CK$382,85,FALSE),0)</f>
        <v>0</v>
      </c>
      <c r="DS247" s="1695">
        <f>IFERROR(VLOOKUP($A247,'Pre 2002'!$C$3:$CK$382,86,FALSE),0)</f>
        <v>0</v>
      </c>
      <c r="DT247" s="1790">
        <f>IFERROR(VLOOKUP($A247,'Pre 2002'!$C$3:$CK$382,87,FALSE),0)</f>
        <v>0</v>
      </c>
      <c r="DU247" s="1741">
        <f>IFERROR(VLOOKUP(A247,'Pre 2002'!$C$3:$CG$382,83,FALSE),0)</f>
        <v>0</v>
      </c>
      <c r="DY247" s="1731"/>
    </row>
    <row r="248" spans="1:129">
      <c r="A248" s="1778" t="s">
        <v>1948</v>
      </c>
      <c r="B248" s="1562">
        <f t="shared" si="79"/>
        <v>1030</v>
      </c>
      <c r="C248" s="1562">
        <f t="shared" si="80"/>
        <v>582</v>
      </c>
      <c r="D248" s="1562">
        <f t="shared" si="81"/>
        <v>10</v>
      </c>
      <c r="E248" s="1563">
        <f t="shared" si="82"/>
        <v>0.56504854368932034</v>
      </c>
      <c r="F248" s="1786">
        <f t="shared" si="83"/>
        <v>25</v>
      </c>
      <c r="G248" s="1595" t="s">
        <v>2159</v>
      </c>
      <c r="H248" s="1567">
        <f>IF(BC248&gt;0,1,0)+IF(BH248&gt;0,1,0)+IF(BP248&gt;0,1,0)+IF(BX248&gt;0,1,0)+IF(CC248&gt;0,1,0)+IF(CH248&gt;0,1,0)+IF(CM248&gt;0,1,0)+IF(CR248&gt;0,1,0)+IF(CW248&gt;0,1,0)+IF(DA248&gt;0,1,0)+IF(DE248&gt;0,1,0)+IF(DI248&gt;0,1,0)+IF(DM248&gt;0,1,0)+DU248</f>
        <v>25</v>
      </c>
      <c r="I248" s="1734">
        <f>SUM(BC248,BH248,BP248,BX248,CC248,CH248,CM248,CR248,CW248,DA248,DE248,DI248,DM248,DQ248)</f>
        <v>1030</v>
      </c>
      <c r="J248" s="1734">
        <f t="shared" si="94"/>
        <v>582</v>
      </c>
      <c r="K248" s="1734">
        <f t="shared" si="94"/>
        <v>10</v>
      </c>
      <c r="L248" s="1806">
        <f>IF(I248=0,0,J248/I248)</f>
        <v>0.56504854368932034</v>
      </c>
      <c r="M248" s="1751"/>
      <c r="N248" s="1751"/>
      <c r="O248" s="1700">
        <f>IFERROR(VLOOKUP($A248,'2022'!$B$2:$K$174,3,FALSE),0)</f>
        <v>0</v>
      </c>
      <c r="P248" s="1858">
        <f>IFERROR(VLOOKUP($A248,'2022'!$B$2:$K$174,4,FALSE),0)</f>
        <v>0</v>
      </c>
      <c r="Q248" s="1858">
        <f>IFERROR(VLOOKUP($A248,'2022'!$B$2:$K$174,5,FALSE),0)</f>
        <v>0</v>
      </c>
      <c r="R248" s="1858">
        <f>IFERROR(VLOOKUP($A248,'2022'!$B$2:$K$174,8,FALSE),0)</f>
        <v>0</v>
      </c>
      <c r="S248" s="1740">
        <f>IFERROR(VLOOKUP($A248,'2022'!$B$2:$K$174,10,FALSE),0)</f>
        <v>0</v>
      </c>
      <c r="T248" s="1700">
        <f>IFERROR(VLOOKUP($A248,'2021'!$B$2:$K$174,3,FALSE),0)</f>
        <v>0</v>
      </c>
      <c r="U248" s="1843">
        <f>IFERROR(VLOOKUP($A248,'2021'!$B$2:$K$174,4,FALSE),0)</f>
        <v>0</v>
      </c>
      <c r="V248" s="1843">
        <f>IFERROR(VLOOKUP($A248,'2021'!$B$2:$K$174,5,FALSE),0)</f>
        <v>0</v>
      </c>
      <c r="W248" s="1843">
        <f>IFERROR(VLOOKUP($A248,'2021'!$B$2:$K$174,8,FALSE),0)</f>
        <v>0</v>
      </c>
      <c r="X248" s="1740">
        <f>IFERROR(VLOOKUP($A248,'2021'!$B$2:$K$174,10,FALSE),0)</f>
        <v>0</v>
      </c>
      <c r="Y248" s="1700">
        <f>IFERROR(VLOOKUP($A248,'2020'!$B$2:$K$170,3,FALSE),0)</f>
        <v>0</v>
      </c>
      <c r="Z248" s="1829">
        <f>IFERROR(VLOOKUP($A248,'2020'!$B$2:$K$170,4,FALSE),0)</f>
        <v>0</v>
      </c>
      <c r="AA248" s="1829">
        <f>IFERROR(VLOOKUP($A248,'2020'!$B$2:$K$170,5,FALSE),0)</f>
        <v>0</v>
      </c>
      <c r="AB248" s="1829">
        <f>IFERROR(VLOOKUP($A248,'2020'!$B$2:$K$170,8,FALSE),0)</f>
        <v>0</v>
      </c>
      <c r="AC248" s="1740">
        <f>IFERROR(VLOOKUP($A248,'2020'!$B$2:$K$170,10,FALSE),0)</f>
        <v>0</v>
      </c>
      <c r="AD248" s="1700">
        <f>IFERROR(VLOOKUP($A248,'2019'!$B$2:$K$170,3,FALSE),0)</f>
        <v>0</v>
      </c>
      <c r="AE248" s="1823">
        <f>IFERROR(VLOOKUP($A248,'2019'!$B$2:$K$170,4,FALSE),0)</f>
        <v>0</v>
      </c>
      <c r="AF248" s="1823">
        <f>IFERROR(VLOOKUP($A248,'2019'!$B$2:$K$170,5,FALSE),0)</f>
        <v>0</v>
      </c>
      <c r="AG248" s="1823">
        <f>IFERROR(VLOOKUP($A248,'2019'!$B$2:$K$170,8,FALSE),0)</f>
        <v>0</v>
      </c>
      <c r="AH248" s="1740">
        <f>IFERROR(VLOOKUP($A248,'2019'!$B$2:$K$170,10,FALSE),0)</f>
        <v>0</v>
      </c>
      <c r="AI248" s="1700">
        <f>IFERROR(VLOOKUP($A248,'2018'!$B$2:$K$170,3,FALSE),0)</f>
        <v>0</v>
      </c>
      <c r="AJ248" s="1821">
        <f>IFERROR(VLOOKUP($A248,'2018'!$B$2:$K$170,4,FALSE),0)</f>
        <v>0</v>
      </c>
      <c r="AK248" s="1821">
        <f>IFERROR(VLOOKUP($A248,'2018'!$B$2:$K$170,5,FALSE),0)</f>
        <v>0</v>
      </c>
      <c r="AL248" s="1821">
        <f>IFERROR(VLOOKUP($A248,'2018'!$B$2:$K$170,8,FALSE),0)</f>
        <v>0</v>
      </c>
      <c r="AM248" s="1740">
        <f>IFERROR(VLOOKUP($A248,'2018'!$B$2:$K$170,10,FALSE),0)</f>
        <v>0</v>
      </c>
      <c r="AN248" s="1700">
        <f>IFERROR(VLOOKUP($A248,'2017'!$B$2:$J$163,2,FALSE),0)</f>
        <v>0</v>
      </c>
      <c r="AO248" s="1815">
        <f>IFERROR(VLOOKUP($A248,'2017'!$B$2:$J$163,3,FALSE),0)</f>
        <v>0</v>
      </c>
      <c r="AP248" s="1815">
        <f>IFERROR(VLOOKUP($A248,'2017'!$B$2:$J$163,4,FALSE),0)</f>
        <v>0</v>
      </c>
      <c r="AQ248" s="1815">
        <f>IFERROR(VLOOKUP($A248,'2017'!$B$2:$J$163,7,FALSE),0)</f>
        <v>0</v>
      </c>
      <c r="AR248" s="1740">
        <f>IFERROR(VLOOKUP($A248,'2017'!$B$2:$J$163,9,FALSE),0)</f>
        <v>0</v>
      </c>
      <c r="AS248" s="1700">
        <f>IFERROR(VLOOKUP($A248,'2016'!$B$2:$K$165,3,FALSE),0)</f>
        <v>0</v>
      </c>
      <c r="AT248" s="1796">
        <f>IFERROR(VLOOKUP($A248,'2016'!$B$2:$K$165,4,FALSE),0)</f>
        <v>0</v>
      </c>
      <c r="AU248" s="1796">
        <f>IFERROR(VLOOKUP($A248,'2016'!$B$2:$K$165,5,FALSE),0)</f>
        <v>0</v>
      </c>
      <c r="AV248" s="1796">
        <f>IFERROR(VLOOKUP($A248,'2016'!$B$2:$K$165,8,FALSE),0)</f>
        <v>0</v>
      </c>
      <c r="AW248" s="1740">
        <f>IFERROR(VLOOKUP($A248,'2016'!$B$2:$K$165,10,FALSE),0)</f>
        <v>0</v>
      </c>
      <c r="AX248" s="1700">
        <f>IFERROR(VLOOKUP($A248,'2015'!$B$2:$K$165,3,FALSE),0)</f>
        <v>0</v>
      </c>
      <c r="AY248" s="1695">
        <f>IFERROR(VLOOKUP($A248,'2015'!$B$2:$K$165,4,FALSE),0)</f>
        <v>0</v>
      </c>
      <c r="AZ248" s="1695">
        <f>IFERROR(VLOOKUP($A248,'2015'!$B$2:$K$165,5,FALSE),0)</f>
        <v>0</v>
      </c>
      <c r="BA248" s="1695">
        <f>IFERROR(VLOOKUP($A248,'2015'!$B$2:$K$165,8,FALSE),0)</f>
        <v>0</v>
      </c>
      <c r="BB248" s="1740">
        <f>IFERROR(VLOOKUP($A248,'2015'!$B$2:$K$165,10,FALSE),0)</f>
        <v>0</v>
      </c>
      <c r="BC248" s="1700">
        <f>IFERROR(VLOOKUP($A248,'2014'!$B$2:$K$157,3,FALSE),0)</f>
        <v>0</v>
      </c>
      <c r="BD248" s="1691">
        <f>IFERROR(VLOOKUP($A248,'2014'!$B$2:$K$157,4,FALSE),0)</f>
        <v>0</v>
      </c>
      <c r="BE248" s="1691">
        <f>IFERROR(VLOOKUP($A248,'2014'!$B$2:$K$157,5,FALSE),0)</f>
        <v>0</v>
      </c>
      <c r="BF248" s="1691">
        <f>IFERROR(VLOOKUP($A248,'2014'!$B$2:$K$157,8,FALSE),0)</f>
        <v>0</v>
      </c>
      <c r="BG248" s="1740">
        <f>IFERROR(VLOOKUP($A248,'2014'!$B$2:$K$157,10,FALSE),0)</f>
        <v>0</v>
      </c>
      <c r="BH248" s="1700">
        <f>IFERROR(VLOOKUP($A248,'2013'!$D$4:$I$249,2,FALSE),0)</f>
        <v>0</v>
      </c>
      <c r="BI248" s="1691">
        <f>IFERROR(VLOOKUP($A248,'2013'!$D$4:$I$249,3,FALSE),0)</f>
        <v>0</v>
      </c>
      <c r="BJ248" s="1691">
        <f>IFERROR(VLOOKUP($A248,'2013'!$D$4:$I$249,4,FALSE),0)</f>
        <v>0</v>
      </c>
      <c r="BK248" s="1691">
        <f>IFERROR(VLOOKUP($A248,'2013'!$D$4:$I$249,5,FALSE),0)</f>
        <v>0</v>
      </c>
      <c r="BL248" s="1740">
        <f>IFERROR(VLOOKUP($A248,'2013'!$D$4:$I$249,6,FALSE),0)</f>
        <v>0</v>
      </c>
      <c r="BM248" s="1737">
        <f>IFERROR(VLOOKUP($A248,'2012'!$D$3:$O$172,2,FALSE),0)</f>
        <v>0</v>
      </c>
      <c r="BN248" s="1691">
        <f>IFERROR(VLOOKUP($A248,'2012'!$D$3:$O$172,3,FALSE),0)</f>
        <v>0</v>
      </c>
      <c r="BO248" s="1743">
        <f>IFERROR(VLOOKUP($A248,'2012'!$D$3:$O$172,4,FALSE),0)</f>
        <v>0</v>
      </c>
      <c r="BP248" s="1700">
        <f>IFERROR(VLOOKUP($A248,'2012'!$D$3:$O$172,5,FALSE),0)</f>
        <v>0</v>
      </c>
      <c r="BQ248" s="1691">
        <f>IFERROR(VLOOKUP($A248,'2012'!$D$3:$O$172,6,FALSE),0)</f>
        <v>0</v>
      </c>
      <c r="BR248" s="1691">
        <f>IFERROR(VLOOKUP($A248,'2012'!$D$3:$O$172,7,FALSE),0)</f>
        <v>0</v>
      </c>
      <c r="BS248" s="1691">
        <f>IFERROR(VLOOKUP($A248,'2012'!$D$3:$O$172,8,FALSE),0)</f>
        <v>0</v>
      </c>
      <c r="BT248" s="1740">
        <f>IFERROR(VLOOKUP($A248,'2012'!$D$3:$O$172,9,FALSE),0)</f>
        <v>0</v>
      </c>
      <c r="BX248" s="1700">
        <f>IFERROR(VLOOKUP($A248,'2011'!$D$4:$I$251,2,FALSE),0)</f>
        <v>0</v>
      </c>
      <c r="BY248" s="1691">
        <f>IFERROR(VLOOKUP($A248,'2011'!$D$4:$I$251,3,FALSE),0)</f>
        <v>0</v>
      </c>
      <c r="BZ248" s="1691">
        <f>IFERROR(VLOOKUP($A248,'2011'!$D$4:$I$251,4,FALSE),0)</f>
        <v>0</v>
      </c>
      <c r="CA248" s="1691">
        <f>IFERROR(VLOOKUP($A248,'2011'!$D$4:$I$251,5,FALSE),0)</f>
        <v>0</v>
      </c>
      <c r="CB248" s="1740">
        <f>IFERROR(VLOOKUP($A248,'2011'!$D$4:$I$251,6,FALSE),0)</f>
        <v>0</v>
      </c>
      <c r="CC248" s="1700">
        <f>IFERROR(VLOOKUP($A248,'2010'!$C$3:$H$234,2,FALSE),0)</f>
        <v>0</v>
      </c>
      <c r="CD248" s="1691">
        <f>IFERROR(VLOOKUP($A248,'2010'!$C$3:$H$234,3,FALSE),0)</f>
        <v>0</v>
      </c>
      <c r="CE248" s="1691">
        <f>IFERROR(VLOOKUP($A248,'2010'!$C$3:$H$234,4,FALSE),0)</f>
        <v>0</v>
      </c>
      <c r="CF248" s="1691">
        <f>IFERROR(VLOOKUP($A248,'2010'!$C$3:$H$234,5,FALSE),0)</f>
        <v>0</v>
      </c>
      <c r="CG248" s="1740">
        <f>IFERROR(VLOOKUP($A248,'2010'!$C$3:$H$234,6,FALSE),0)</f>
        <v>0</v>
      </c>
      <c r="CH248" s="1700">
        <f>IFERROR(VLOOKUP($A248,'2009'!$C$3:$H$242,2,FALSE),0)</f>
        <v>0</v>
      </c>
      <c r="CI248" s="1691">
        <f>IFERROR(VLOOKUP($A248,'2009'!$C$3:$H$242,3,FALSE),0)</f>
        <v>0</v>
      </c>
      <c r="CJ248" s="1691">
        <f>IFERROR(VLOOKUP($A248,'2009'!$C$3:$H$242,4,FALSE),0)</f>
        <v>0</v>
      </c>
      <c r="CK248" s="1691">
        <f>IFERROR(VLOOKUP($A248,'2009'!$C$3:$H$242,5,FALSE),0)</f>
        <v>0</v>
      </c>
      <c r="CL248" s="1740">
        <f>IFERROR(VLOOKUP($A248,'2009'!$C$3:$H$242,6,FALSE),0)</f>
        <v>0</v>
      </c>
      <c r="CM248" s="1700">
        <f>IFERROR(VLOOKUP($A248,'2008'!$C$3:$H$229,2,FALSE),0)</f>
        <v>0</v>
      </c>
      <c r="CN248" s="1691">
        <f>IFERROR(VLOOKUP($A248,'2008'!$C$3:$H$229,3,FALSE),0)</f>
        <v>0</v>
      </c>
      <c r="CO248" s="1691">
        <f>IFERROR(VLOOKUP($A248,'2008'!$C$3:$H$229,4,FALSE),0)</f>
        <v>0</v>
      </c>
      <c r="CP248" s="1691">
        <f>IFERROR(VLOOKUP($A248,'2008'!$C$3:$H$229,5,FALSE),0)</f>
        <v>0</v>
      </c>
      <c r="CQ248" s="1740">
        <f>IFERROR(VLOOKUP($A248,'2008'!$C$3:$H$229,6,FALSE),0)</f>
        <v>0</v>
      </c>
      <c r="CR248" s="1700">
        <f>IFERROR(VLOOKUP($A248,'2007'!$C$3:$M$238,7,FALSE),0)</f>
        <v>0</v>
      </c>
      <c r="CS248" s="1691">
        <f>IFERROR(VLOOKUP($A248,'2007'!$C$3:$M$238,8,FALSE),0)</f>
        <v>0</v>
      </c>
      <c r="CT248" s="1691">
        <f>IFERROR(VLOOKUP($A248,'2007'!$C$3:$M$238,9,FALSE),0)</f>
        <v>0</v>
      </c>
      <c r="CU248" s="1691">
        <f>IFERROR(VLOOKUP($A248,'2007'!$C$3:$M$238,10,FALSE),0)</f>
        <v>0</v>
      </c>
      <c r="CV248" s="1740">
        <f>IFERROR(VLOOKUP($A248,'2007'!$C$3:$M$238,11,FALSE),0)</f>
        <v>0</v>
      </c>
      <c r="CW248" s="1700">
        <f>IFERROR(VLOOKUP($A248,'2006'!$A$2:$F$200,2,FALSE),0)</f>
        <v>0</v>
      </c>
      <c r="CX248" s="1691">
        <f>IFERROR(VLOOKUP($A248,'2006'!$A$2:$F$200,4,FALSE),0)</f>
        <v>0</v>
      </c>
      <c r="CY248" s="1691">
        <f>IFERROR(VLOOKUP($A248,'2006'!$A$2:$F$200,5,FALSE),0)</f>
        <v>0</v>
      </c>
      <c r="CZ248" s="1740">
        <f>IFERROR(VLOOKUP($A248,'2006'!$A$2:$F$200,6,FALSE),0)</f>
        <v>0</v>
      </c>
      <c r="DA248" s="1700">
        <f>IFERROR(VLOOKUP($A248,'2005'!$C$3:$M$205,8,FALSE),0)</f>
        <v>0</v>
      </c>
      <c r="DB248" s="1691">
        <f>IFERROR(VLOOKUP($A248,'2005'!$C$3:$M$205,9,FALSE),0)</f>
        <v>0</v>
      </c>
      <c r="DC248" s="1691">
        <f>IFERROR(VLOOKUP($A248,'2005'!$C$3:$M$205,10,FALSE),0)</f>
        <v>0</v>
      </c>
      <c r="DD248" s="1740">
        <f>IFERROR(VLOOKUP($A248,'2005'!$C$3:$M$205,11,FALSE),0)</f>
        <v>0</v>
      </c>
      <c r="DE248" s="1700">
        <f>IFERROR(VLOOKUP($A248,'2004'!$C$3:$M$213,8,FALSE),0)</f>
        <v>0</v>
      </c>
      <c r="DF248" s="1691">
        <f>IFERROR(VLOOKUP($A248,'2004'!$C$3:$M$213,9,FALSE),0)</f>
        <v>0</v>
      </c>
      <c r="DG248" s="1691">
        <f>IFERROR(VLOOKUP($A248,'2004'!$C$3:$M$213,10,FALSE),0)</f>
        <v>0</v>
      </c>
      <c r="DH248" s="1740">
        <f>IFERROR(VLOOKUP($A248,'2004'!$C$3:$M$213,11,FALSE),0)</f>
        <v>0</v>
      </c>
      <c r="DI248" s="1700">
        <f>IFERROR(VLOOKUP($A248,'2003'!$C$3:$Q$214,12,FALSE),0)</f>
        <v>0</v>
      </c>
      <c r="DJ248" s="1691">
        <f>IFERROR(VLOOKUP($A248,'2003'!$C$3:$Q$214,13,FALSE),0)</f>
        <v>0</v>
      </c>
      <c r="DK248" s="1691">
        <f>IFERROR(VLOOKUP($A248,'2003'!$C$3:$Q$214,14,FALSE),0)</f>
        <v>0</v>
      </c>
      <c r="DL248" s="1740">
        <f>IFERROR(VLOOKUP($A248,'2003'!$C$3:$Q$214,15,FALSE),0)</f>
        <v>0</v>
      </c>
      <c r="DM248" s="1700">
        <f>IFERROR(VLOOKUP($A248,'2002'!$D$3:$R$214,12,FALSE),0)</f>
        <v>0</v>
      </c>
      <c r="DN248" s="1691">
        <f>IFERROR(VLOOKUP($A248,'2002'!$D$3:$R$214,13,FALSE),0)</f>
        <v>0</v>
      </c>
      <c r="DO248" s="1691">
        <f>IFERROR(VLOOKUP($A248,'2002'!$D$3:$R$214,14,FALSE),0)</f>
        <v>0</v>
      </c>
      <c r="DP248" s="1788">
        <f>IFERROR(VLOOKUP($A248,'2002'!$D$3:$R$214,15,FALSE),0)</f>
        <v>0</v>
      </c>
      <c r="DQ248" s="1700">
        <f>IFERROR(VLOOKUP($A248,'Pre 2002'!$C$3:$CK$382,84,FALSE),0)</f>
        <v>1030</v>
      </c>
      <c r="DR248" s="1695">
        <f>IFERROR(VLOOKUP($A248,'Pre 2002'!$C$3:$CK$382,85,FALSE),0)</f>
        <v>582</v>
      </c>
      <c r="DS248" s="1695">
        <f>IFERROR(VLOOKUP($A248,'Pre 2002'!$C$3:$CK$382,86,FALSE),0)</f>
        <v>10</v>
      </c>
      <c r="DT248" s="1790">
        <f>IFERROR(VLOOKUP($A248,'Pre 2002'!$C$3:$CK$382,87,FALSE),0)</f>
        <v>0.56504854368932034</v>
      </c>
      <c r="DU248" s="1741">
        <f>IFERROR(VLOOKUP(A248,'Pre 2002'!$C$3:$CG$382,83,FALSE),0)</f>
        <v>25</v>
      </c>
      <c r="DY248" s="1731"/>
    </row>
    <row r="249" spans="1:129">
      <c r="A249" s="1778" t="s">
        <v>2027</v>
      </c>
      <c r="B249" s="1562">
        <f t="shared" si="79"/>
        <v>166</v>
      </c>
      <c r="C249" s="1562">
        <f t="shared" si="80"/>
        <v>93</v>
      </c>
      <c r="D249" s="1562">
        <f t="shared" si="81"/>
        <v>10</v>
      </c>
      <c r="E249" s="1563">
        <f t="shared" si="82"/>
        <v>0.56024096385542166</v>
      </c>
      <c r="F249" s="1786">
        <f t="shared" si="83"/>
        <v>3</v>
      </c>
      <c r="G249" s="1595" t="s">
        <v>2159</v>
      </c>
      <c r="H249" s="1567">
        <f>IF(BC249&gt;0,1,0)+IF(BH249&gt;0,1,0)+IF(BP249&gt;0,1,0)+IF(BX249&gt;0,1,0)+IF(CC249&gt;0,1,0)+IF(CH249&gt;0,1,0)+IF(CM249&gt;0,1,0)+IF(CR249&gt;0,1,0)+IF(CW249&gt;0,1,0)+IF(DA249&gt;0,1,0)+IF(DE249&gt;0,1,0)+IF(DI249&gt;0,1,0)+IF(DM249&gt;0,1,0)+DU249</f>
        <v>3</v>
      </c>
      <c r="I249" s="1734">
        <f>SUM(BC249,BH249,BP249,BX249,CC249,CH249,CM249,CR249,CW249,DA249,DE249,DI249,DM249,DQ249)</f>
        <v>166</v>
      </c>
      <c r="J249" s="1734">
        <f t="shared" si="94"/>
        <v>93</v>
      </c>
      <c r="K249" s="1734">
        <f t="shared" si="94"/>
        <v>10</v>
      </c>
      <c r="L249" s="1806">
        <f>IF(I249=0,0,J249/I249)</f>
        <v>0.56024096385542166</v>
      </c>
      <c r="O249" s="1700">
        <f>IFERROR(VLOOKUP($A249,'2022'!$B$2:$K$174,3,FALSE),0)</f>
        <v>0</v>
      </c>
      <c r="P249" s="1858">
        <f>IFERROR(VLOOKUP($A249,'2022'!$B$2:$K$174,4,FALSE),0)</f>
        <v>0</v>
      </c>
      <c r="Q249" s="1858">
        <f>IFERROR(VLOOKUP($A249,'2022'!$B$2:$K$174,5,FALSE),0)</f>
        <v>0</v>
      </c>
      <c r="R249" s="1858">
        <f>IFERROR(VLOOKUP($A249,'2022'!$B$2:$K$174,8,FALSE),0)</f>
        <v>0</v>
      </c>
      <c r="S249" s="1740">
        <f>IFERROR(VLOOKUP($A249,'2022'!$B$2:$K$174,10,FALSE),0)</f>
        <v>0</v>
      </c>
      <c r="T249" s="1700">
        <f>IFERROR(VLOOKUP($A249,'2021'!$B$2:$K$174,3,FALSE),0)</f>
        <v>0</v>
      </c>
      <c r="U249" s="1843">
        <f>IFERROR(VLOOKUP($A249,'2021'!$B$2:$K$174,4,FALSE),0)</f>
        <v>0</v>
      </c>
      <c r="V249" s="1843">
        <f>IFERROR(VLOOKUP($A249,'2021'!$B$2:$K$174,5,FALSE),0)</f>
        <v>0</v>
      </c>
      <c r="W249" s="1843">
        <f>IFERROR(VLOOKUP($A249,'2021'!$B$2:$K$174,8,FALSE),0)</f>
        <v>0</v>
      </c>
      <c r="X249" s="1740">
        <f>IFERROR(VLOOKUP($A249,'2021'!$B$2:$K$174,10,FALSE),0)</f>
        <v>0</v>
      </c>
      <c r="Y249" s="1700">
        <f>IFERROR(VLOOKUP($A249,'2020'!$B$2:$K$170,3,FALSE),0)</f>
        <v>0</v>
      </c>
      <c r="Z249" s="1829">
        <f>IFERROR(VLOOKUP($A249,'2020'!$B$2:$K$170,4,FALSE),0)</f>
        <v>0</v>
      </c>
      <c r="AA249" s="1829">
        <f>IFERROR(VLOOKUP($A249,'2020'!$B$2:$K$170,5,FALSE),0)</f>
        <v>0</v>
      </c>
      <c r="AB249" s="1829">
        <f>IFERROR(VLOOKUP($A249,'2020'!$B$2:$K$170,8,FALSE),0)</f>
        <v>0</v>
      </c>
      <c r="AC249" s="1740">
        <f>IFERROR(VLOOKUP($A249,'2020'!$B$2:$K$170,10,FALSE),0)</f>
        <v>0</v>
      </c>
      <c r="AD249" s="1700">
        <f>IFERROR(VLOOKUP($A249,'2019'!$B$2:$K$170,3,FALSE),0)</f>
        <v>0</v>
      </c>
      <c r="AE249" s="1823">
        <f>IFERROR(VLOOKUP($A249,'2019'!$B$2:$K$170,4,FALSE),0)</f>
        <v>0</v>
      </c>
      <c r="AF249" s="1823">
        <f>IFERROR(VLOOKUP($A249,'2019'!$B$2:$K$170,5,FALSE),0)</f>
        <v>0</v>
      </c>
      <c r="AG249" s="1823">
        <f>IFERROR(VLOOKUP($A249,'2019'!$B$2:$K$170,8,FALSE),0)</f>
        <v>0</v>
      </c>
      <c r="AH249" s="1740">
        <f>IFERROR(VLOOKUP($A249,'2019'!$B$2:$K$170,10,FALSE),0)</f>
        <v>0</v>
      </c>
      <c r="AI249" s="1700">
        <f>IFERROR(VLOOKUP($A249,'2018'!$B$2:$K$170,3,FALSE),0)</f>
        <v>0</v>
      </c>
      <c r="AJ249" s="1821">
        <f>IFERROR(VLOOKUP($A249,'2018'!$B$2:$K$170,4,FALSE),0)</f>
        <v>0</v>
      </c>
      <c r="AK249" s="1821">
        <f>IFERROR(VLOOKUP($A249,'2018'!$B$2:$K$170,5,FALSE),0)</f>
        <v>0</v>
      </c>
      <c r="AL249" s="1821">
        <f>IFERROR(VLOOKUP($A249,'2018'!$B$2:$K$170,8,FALSE),0)</f>
        <v>0</v>
      </c>
      <c r="AM249" s="1740">
        <f>IFERROR(VLOOKUP($A249,'2018'!$B$2:$K$170,10,FALSE),0)</f>
        <v>0</v>
      </c>
      <c r="AN249" s="1700">
        <f>IFERROR(VLOOKUP($A249,'2017'!$B$2:$J$163,2,FALSE),0)</f>
        <v>0</v>
      </c>
      <c r="AO249" s="1815">
        <f>IFERROR(VLOOKUP($A249,'2017'!$B$2:$J$163,3,FALSE),0)</f>
        <v>0</v>
      </c>
      <c r="AP249" s="1815">
        <f>IFERROR(VLOOKUP($A249,'2017'!$B$2:$J$163,4,FALSE),0)</f>
        <v>0</v>
      </c>
      <c r="AQ249" s="1815">
        <f>IFERROR(VLOOKUP($A249,'2017'!$B$2:$J$163,7,FALSE),0)</f>
        <v>0</v>
      </c>
      <c r="AR249" s="1740">
        <f>IFERROR(VLOOKUP($A249,'2017'!$B$2:$J$163,9,FALSE),0)</f>
        <v>0</v>
      </c>
      <c r="AS249" s="1700">
        <f>IFERROR(VLOOKUP($A249,'2016'!$B$2:$K$165,3,FALSE),0)</f>
        <v>0</v>
      </c>
      <c r="AT249" s="1796">
        <f>IFERROR(VLOOKUP($A249,'2016'!$B$2:$K$165,4,FALSE),0)</f>
        <v>0</v>
      </c>
      <c r="AU249" s="1796">
        <f>IFERROR(VLOOKUP($A249,'2016'!$B$2:$K$165,5,FALSE),0)</f>
        <v>0</v>
      </c>
      <c r="AV249" s="1796">
        <f>IFERROR(VLOOKUP($A249,'2016'!$B$2:$K$165,8,FALSE),0)</f>
        <v>0</v>
      </c>
      <c r="AW249" s="1740">
        <f>IFERROR(VLOOKUP($A249,'2016'!$B$2:$K$165,10,FALSE),0)</f>
        <v>0</v>
      </c>
      <c r="AX249" s="1700">
        <f>IFERROR(VLOOKUP($A249,'2015'!$B$2:$K$165,3,FALSE),0)</f>
        <v>0</v>
      </c>
      <c r="AY249" s="1695">
        <f>IFERROR(VLOOKUP($A249,'2015'!$B$2:$K$165,4,FALSE),0)</f>
        <v>0</v>
      </c>
      <c r="AZ249" s="1695">
        <f>IFERROR(VLOOKUP($A249,'2015'!$B$2:$K$165,5,FALSE),0)</f>
        <v>0</v>
      </c>
      <c r="BA249" s="1695">
        <f>IFERROR(VLOOKUP($A249,'2015'!$B$2:$K$165,8,FALSE),0)</f>
        <v>0</v>
      </c>
      <c r="BB249" s="1740">
        <f>IFERROR(VLOOKUP($A249,'2015'!$B$2:$K$165,10,FALSE),0)</f>
        <v>0</v>
      </c>
      <c r="BC249" s="1700">
        <f>IFERROR(VLOOKUP($A249,'2014'!$B$2:$K$157,3,FALSE),0)</f>
        <v>0</v>
      </c>
      <c r="BD249" s="1691">
        <f>IFERROR(VLOOKUP($A249,'2014'!$B$2:$K$157,4,FALSE),0)</f>
        <v>0</v>
      </c>
      <c r="BE249" s="1691">
        <f>IFERROR(VLOOKUP($A249,'2014'!$B$2:$K$157,5,FALSE),0)</f>
        <v>0</v>
      </c>
      <c r="BF249" s="1691">
        <f>IFERROR(VLOOKUP($A249,'2014'!$B$2:$K$157,8,FALSE),0)</f>
        <v>0</v>
      </c>
      <c r="BG249" s="1740">
        <f>IFERROR(VLOOKUP($A249,'2014'!$B$2:$K$157,10,FALSE),0)</f>
        <v>0</v>
      </c>
      <c r="BH249" s="1700">
        <f>IFERROR(VLOOKUP($A249,'2013'!$D$4:$I$249,2,FALSE),0)</f>
        <v>0</v>
      </c>
      <c r="BI249" s="1691">
        <f>IFERROR(VLOOKUP($A249,'2013'!$D$4:$I$249,3,FALSE),0)</f>
        <v>0</v>
      </c>
      <c r="BJ249" s="1691">
        <f>IFERROR(VLOOKUP($A249,'2013'!$D$4:$I$249,4,FALSE),0)</f>
        <v>0</v>
      </c>
      <c r="BK249" s="1691">
        <f>IFERROR(VLOOKUP($A249,'2013'!$D$4:$I$249,5,FALSE),0)</f>
        <v>0</v>
      </c>
      <c r="BL249" s="1740">
        <f>IFERROR(VLOOKUP($A249,'2013'!$D$4:$I$249,6,FALSE),0)</f>
        <v>0</v>
      </c>
      <c r="BM249" s="1737">
        <f>IFERROR(VLOOKUP($A249,'2012'!$D$3:$O$172,2,FALSE),0)</f>
        <v>0</v>
      </c>
      <c r="BN249" s="1691">
        <f>IFERROR(VLOOKUP($A249,'2012'!$D$3:$O$172,3,FALSE),0)</f>
        <v>0</v>
      </c>
      <c r="BO249" s="1743">
        <f>IFERROR(VLOOKUP($A249,'2012'!$D$3:$O$172,4,FALSE),0)</f>
        <v>0</v>
      </c>
      <c r="BP249" s="1700">
        <f>IFERROR(VLOOKUP($A249,'2012'!$D$3:$O$172,5,FALSE),0)</f>
        <v>0</v>
      </c>
      <c r="BQ249" s="1691">
        <f>IFERROR(VLOOKUP($A249,'2012'!$D$3:$O$172,6,FALSE),0)</f>
        <v>0</v>
      </c>
      <c r="BR249" s="1691">
        <f>IFERROR(VLOOKUP($A249,'2012'!$D$3:$O$172,7,FALSE),0)</f>
        <v>0</v>
      </c>
      <c r="BS249" s="1691">
        <f>IFERROR(VLOOKUP($A249,'2012'!$D$3:$O$172,8,FALSE),0)</f>
        <v>0</v>
      </c>
      <c r="BT249" s="1740">
        <f>IFERROR(VLOOKUP($A249,'2012'!$D$3:$O$172,9,FALSE),0)</f>
        <v>0</v>
      </c>
      <c r="BX249" s="1700">
        <f>IFERROR(VLOOKUP($A249,'2011'!$D$4:$I$251,2,FALSE),0)</f>
        <v>0</v>
      </c>
      <c r="BY249" s="1691">
        <f>IFERROR(VLOOKUP($A249,'2011'!$D$4:$I$251,3,FALSE),0)</f>
        <v>0</v>
      </c>
      <c r="BZ249" s="1691">
        <f>IFERROR(VLOOKUP($A249,'2011'!$D$4:$I$251,4,FALSE),0)</f>
        <v>0</v>
      </c>
      <c r="CA249" s="1691">
        <f>IFERROR(VLOOKUP($A249,'2011'!$D$4:$I$251,5,FALSE),0)</f>
        <v>0</v>
      </c>
      <c r="CB249" s="1740">
        <f>IFERROR(VLOOKUP($A249,'2011'!$D$4:$I$251,6,FALSE),0)</f>
        <v>0</v>
      </c>
      <c r="CC249" s="1700">
        <f>IFERROR(VLOOKUP($A249,'2010'!$C$3:$H$234,2,FALSE),0)</f>
        <v>0</v>
      </c>
      <c r="CD249" s="1691">
        <f>IFERROR(VLOOKUP($A249,'2010'!$C$3:$H$234,3,FALSE),0)</f>
        <v>0</v>
      </c>
      <c r="CE249" s="1691">
        <f>IFERROR(VLOOKUP($A249,'2010'!$C$3:$H$234,4,FALSE),0)</f>
        <v>0</v>
      </c>
      <c r="CF249" s="1691">
        <f>IFERROR(VLOOKUP($A249,'2010'!$C$3:$H$234,5,FALSE),0)</f>
        <v>0</v>
      </c>
      <c r="CG249" s="1740">
        <f>IFERROR(VLOOKUP($A249,'2010'!$C$3:$H$234,6,FALSE),0)</f>
        <v>0</v>
      </c>
      <c r="CH249" s="1700">
        <f>IFERROR(VLOOKUP($A249,'2009'!$C$3:$H$242,2,FALSE),0)</f>
        <v>0</v>
      </c>
      <c r="CI249" s="1691">
        <f>IFERROR(VLOOKUP($A249,'2009'!$C$3:$H$242,3,FALSE),0)</f>
        <v>0</v>
      </c>
      <c r="CJ249" s="1691">
        <f>IFERROR(VLOOKUP($A249,'2009'!$C$3:$H$242,4,FALSE),0)</f>
        <v>0</v>
      </c>
      <c r="CK249" s="1691">
        <f>IFERROR(VLOOKUP($A249,'2009'!$C$3:$H$242,5,FALSE),0)</f>
        <v>0</v>
      </c>
      <c r="CL249" s="1740">
        <f>IFERROR(VLOOKUP($A249,'2009'!$C$3:$H$242,6,FALSE),0)</f>
        <v>0</v>
      </c>
      <c r="CM249" s="1700">
        <f>IFERROR(VLOOKUP($A249,'2008'!$C$3:$H$229,2,FALSE),0)</f>
        <v>0</v>
      </c>
      <c r="CN249" s="1691">
        <f>IFERROR(VLOOKUP($A249,'2008'!$C$3:$H$229,3,FALSE),0)</f>
        <v>0</v>
      </c>
      <c r="CO249" s="1691">
        <f>IFERROR(VLOOKUP($A249,'2008'!$C$3:$H$229,4,FALSE),0)</f>
        <v>0</v>
      </c>
      <c r="CP249" s="1691">
        <f>IFERROR(VLOOKUP($A249,'2008'!$C$3:$H$229,5,FALSE),0)</f>
        <v>0</v>
      </c>
      <c r="CQ249" s="1740">
        <f>IFERROR(VLOOKUP($A249,'2008'!$C$3:$H$229,6,FALSE),0)</f>
        <v>0</v>
      </c>
      <c r="CR249" s="1700">
        <f>IFERROR(VLOOKUP($A249,'2007'!$C$3:$M$238,7,FALSE),0)</f>
        <v>0</v>
      </c>
      <c r="CS249" s="1691">
        <f>IFERROR(VLOOKUP($A249,'2007'!$C$3:$M$238,8,FALSE),0)</f>
        <v>0</v>
      </c>
      <c r="CT249" s="1691">
        <f>IFERROR(VLOOKUP($A249,'2007'!$C$3:$M$238,9,FALSE),0)</f>
        <v>0</v>
      </c>
      <c r="CU249" s="1691">
        <f>IFERROR(VLOOKUP($A249,'2007'!$C$3:$M$238,10,FALSE),0)</f>
        <v>0</v>
      </c>
      <c r="CV249" s="1740">
        <f>IFERROR(VLOOKUP($A249,'2007'!$C$3:$M$238,11,FALSE),0)</f>
        <v>0</v>
      </c>
      <c r="CW249" s="1700">
        <f>IFERROR(VLOOKUP($A249,'2006'!$A$2:$F$200,2,FALSE),0)</f>
        <v>0</v>
      </c>
      <c r="CX249" s="1691">
        <f>IFERROR(VLOOKUP($A249,'2006'!$A$2:$F$200,4,FALSE),0)</f>
        <v>0</v>
      </c>
      <c r="CY249" s="1691">
        <f>IFERROR(VLOOKUP($A249,'2006'!$A$2:$F$200,5,FALSE),0)</f>
        <v>0</v>
      </c>
      <c r="CZ249" s="1740">
        <f>IFERROR(VLOOKUP($A249,'2006'!$A$2:$F$200,6,FALSE),0)</f>
        <v>0</v>
      </c>
      <c r="DA249" s="1700">
        <f>IFERROR(VLOOKUP($A249,'2005'!$C$3:$M$205,8,FALSE),0)</f>
        <v>0</v>
      </c>
      <c r="DB249" s="1691">
        <f>IFERROR(VLOOKUP($A249,'2005'!$C$3:$M$205,9,FALSE),0)</f>
        <v>0</v>
      </c>
      <c r="DC249" s="1691">
        <f>IFERROR(VLOOKUP($A249,'2005'!$C$3:$M$205,10,FALSE),0)</f>
        <v>0</v>
      </c>
      <c r="DD249" s="1740">
        <f>IFERROR(VLOOKUP($A249,'2005'!$C$3:$M$205,11,FALSE),0)</f>
        <v>0</v>
      </c>
      <c r="DE249" s="1700">
        <f>IFERROR(VLOOKUP($A249,'2004'!$C$3:$M$213,8,FALSE),0)</f>
        <v>0</v>
      </c>
      <c r="DF249" s="1691">
        <f>IFERROR(VLOOKUP($A249,'2004'!$C$3:$M$213,9,FALSE),0)</f>
        <v>0</v>
      </c>
      <c r="DG249" s="1691">
        <f>IFERROR(VLOOKUP($A249,'2004'!$C$3:$M$213,10,FALSE),0)</f>
        <v>0</v>
      </c>
      <c r="DH249" s="1740">
        <f>IFERROR(VLOOKUP($A249,'2004'!$C$3:$M$213,11,FALSE),0)</f>
        <v>0</v>
      </c>
      <c r="DI249" s="1700">
        <f>IFERROR(VLOOKUP($A249,'2003'!$C$3:$Q$214,12,FALSE),0)</f>
        <v>0</v>
      </c>
      <c r="DJ249" s="1691">
        <f>IFERROR(VLOOKUP($A249,'2003'!$C$3:$Q$214,13,FALSE),0)</f>
        <v>0</v>
      </c>
      <c r="DK249" s="1691">
        <f>IFERROR(VLOOKUP($A249,'2003'!$C$3:$Q$214,14,FALSE),0)</f>
        <v>0</v>
      </c>
      <c r="DL249" s="1740">
        <f>IFERROR(VLOOKUP($A249,'2003'!$C$3:$Q$214,15,FALSE),0)</f>
        <v>0</v>
      </c>
      <c r="DM249" s="1700">
        <f>IFERROR(VLOOKUP($A249,'2002'!$D$3:$R$214,12,FALSE),0)</f>
        <v>0</v>
      </c>
      <c r="DN249" s="1691">
        <f>IFERROR(VLOOKUP($A249,'2002'!$D$3:$R$214,13,FALSE),0)</f>
        <v>0</v>
      </c>
      <c r="DO249" s="1691">
        <f>IFERROR(VLOOKUP($A249,'2002'!$D$3:$R$214,14,FALSE),0)</f>
        <v>0</v>
      </c>
      <c r="DP249" s="1788">
        <f>IFERROR(VLOOKUP($A249,'2002'!$D$3:$R$214,15,FALSE),0)</f>
        <v>0</v>
      </c>
      <c r="DQ249" s="1700">
        <f>IFERROR(VLOOKUP($A249,'Pre 2002'!$C$3:$CK$382,84,FALSE),0)</f>
        <v>166</v>
      </c>
      <c r="DR249" s="1695">
        <f>IFERROR(VLOOKUP($A249,'Pre 2002'!$C$3:$CK$382,85,FALSE),0)</f>
        <v>93</v>
      </c>
      <c r="DS249" s="1695">
        <f>IFERROR(VLOOKUP($A249,'Pre 2002'!$C$3:$CK$382,86,FALSE),0)</f>
        <v>10</v>
      </c>
      <c r="DT249" s="1790">
        <f>IFERROR(VLOOKUP($A249,'Pre 2002'!$C$3:$CK$382,87,FALSE),0)</f>
        <v>0.56024096385542166</v>
      </c>
      <c r="DU249" s="1741">
        <f>IFERROR(VLOOKUP(A249,'Pre 2002'!$C$3:$CG$382,83,FALSE),0)</f>
        <v>3</v>
      </c>
      <c r="DY249" s="1731"/>
    </row>
    <row r="250" spans="1:129">
      <c r="A250" s="1779" t="s">
        <v>2323</v>
      </c>
      <c r="B250" s="1562">
        <f t="shared" si="79"/>
        <v>220</v>
      </c>
      <c r="C250" s="1562">
        <f t="shared" si="80"/>
        <v>123</v>
      </c>
      <c r="D250" s="1562">
        <f t="shared" si="81"/>
        <v>10</v>
      </c>
      <c r="E250" s="1563">
        <f t="shared" si="82"/>
        <v>0.55909090909090908</v>
      </c>
      <c r="F250" s="1786">
        <f t="shared" si="83"/>
        <v>3</v>
      </c>
      <c r="G250" s="1595">
        <v>2020</v>
      </c>
      <c r="H250" s="1817"/>
      <c r="I250" s="1734"/>
      <c r="J250" s="1734"/>
      <c r="K250" s="1734"/>
      <c r="L250" s="1734"/>
      <c r="O250" s="1700">
        <f>IFERROR(VLOOKUP($A250,'2022'!$B$2:$K$174,3,FALSE),0)</f>
        <v>87</v>
      </c>
      <c r="P250" s="1858">
        <f>IFERROR(VLOOKUP($A250,'2022'!$B$2:$K$174,4,FALSE),0)</f>
        <v>42</v>
      </c>
      <c r="Q250" s="1858">
        <f>IFERROR(VLOOKUP($A250,'2022'!$B$2:$K$174,5,FALSE),0)</f>
        <v>56</v>
      </c>
      <c r="R250" s="1858">
        <f>IFERROR(VLOOKUP($A250,'2022'!$B$2:$K$174,8,FALSE),0)</f>
        <v>5</v>
      </c>
      <c r="S250" s="1740">
        <f>IFERROR(VLOOKUP($A250,'2022'!$B$2:$K$174,10,FALSE),0)</f>
        <v>0.64400000000000002</v>
      </c>
      <c r="T250" s="1700">
        <f>IFERROR(VLOOKUP($A250,'2021'!$B$2:$K$174,3,FALSE),0)</f>
        <v>63</v>
      </c>
      <c r="U250" s="1843">
        <f>IFERROR(VLOOKUP($A250,'2021'!$B$2:$K$174,4,FALSE),0)</f>
        <v>35</v>
      </c>
      <c r="V250" s="1843">
        <f>IFERROR(VLOOKUP($A250,'2021'!$B$2:$K$174,5,FALSE),0)</f>
        <v>37</v>
      </c>
      <c r="W250" s="1843">
        <f>IFERROR(VLOOKUP($A250,'2021'!$B$2:$K$174,8,FALSE),0)</f>
        <v>3</v>
      </c>
      <c r="X250" s="1740">
        <f>IFERROR(VLOOKUP($A250,'2021'!$B$2:$K$174,10,FALSE),0)</f>
        <v>0.58699999999999997</v>
      </c>
      <c r="Y250" s="1700">
        <f>IFERROR(VLOOKUP($A250,'2020'!$B$2:$K$170,3,FALSE),0)</f>
        <v>70</v>
      </c>
      <c r="Z250" s="1829">
        <f>IFERROR(VLOOKUP($A250,'2020'!$B$2:$K$170,4,FALSE),0)</f>
        <v>17</v>
      </c>
      <c r="AA250" s="1829">
        <f>IFERROR(VLOOKUP($A250,'2020'!$B$2:$K$170,5,FALSE),0)</f>
        <v>30</v>
      </c>
      <c r="AB250" s="1829">
        <f>IFERROR(VLOOKUP($A250,'2020'!$B$2:$K$170,8,FALSE),0)</f>
        <v>2</v>
      </c>
      <c r="AC250" s="1740">
        <f>IFERROR(VLOOKUP($A250,'2020'!$B$2:$K$170,10,FALSE),0)</f>
        <v>0.42899999999999999</v>
      </c>
      <c r="DT250" s="1858"/>
      <c r="DY250" s="1731"/>
    </row>
    <row r="251" spans="1:129">
      <c r="A251" s="1778" t="s">
        <v>1220</v>
      </c>
      <c r="B251" s="1562">
        <f t="shared" si="79"/>
        <v>796</v>
      </c>
      <c r="C251" s="1562">
        <f t="shared" si="80"/>
        <v>442</v>
      </c>
      <c r="D251" s="1562">
        <f t="shared" si="81"/>
        <v>10</v>
      </c>
      <c r="E251" s="1563">
        <f t="shared" si="82"/>
        <v>0.55527638190954776</v>
      </c>
      <c r="F251" s="1786">
        <f t="shared" si="83"/>
        <v>10</v>
      </c>
      <c r="G251" s="1595">
        <v>2001</v>
      </c>
      <c r="H251" s="1567">
        <f t="shared" ref="H251:H256" si="95">IF(BC251&gt;0,1,0)+IF(BH251&gt;0,1,0)+IF(BP251&gt;0,1,0)+IF(BX251&gt;0,1,0)+IF(CC251&gt;0,1,0)+IF(CH251&gt;0,1,0)+IF(CM251&gt;0,1,0)+IF(CR251&gt;0,1,0)+IF(CW251&gt;0,1,0)+IF(DA251&gt;0,1,0)+IF(DE251&gt;0,1,0)+IF(DI251&gt;0,1,0)+IF(DM251&gt;0,1,0)+DU251</f>
        <v>10</v>
      </c>
      <c r="I251" s="1734">
        <f t="shared" ref="I251:I256" si="96">SUM(BC251,BH251,BP251,BX251,CC251,CH251,CM251,CR251,CW251,DA251,DE251,DI251,DM251,DQ251)</f>
        <v>796</v>
      </c>
      <c r="J251" s="1734">
        <f t="shared" ref="J251:K256" si="97">SUM(BE251,BJ251,BR251,BZ251,CE251,CJ251,CO251,CT251,CX251,DB251,DF251,DJ251,DN251,DR251)</f>
        <v>442</v>
      </c>
      <c r="K251" s="1734">
        <f t="shared" si="97"/>
        <v>10</v>
      </c>
      <c r="L251" s="1806">
        <f t="shared" ref="L251:L256" si="98">IF(I251=0,0,J251/I251)</f>
        <v>0.55527638190954776</v>
      </c>
      <c r="M251" s="1751"/>
      <c r="N251" s="1751"/>
      <c r="O251" s="1700">
        <f>IFERROR(VLOOKUP($A251,'2022'!$B$2:$K$174,3,FALSE),0)</f>
        <v>0</v>
      </c>
      <c r="P251" s="1858">
        <f>IFERROR(VLOOKUP($A251,'2022'!$B$2:$K$174,4,FALSE),0)</f>
        <v>0</v>
      </c>
      <c r="Q251" s="1858">
        <f>IFERROR(VLOOKUP($A251,'2022'!$B$2:$K$174,5,FALSE),0)</f>
        <v>0</v>
      </c>
      <c r="R251" s="1858">
        <f>IFERROR(VLOOKUP($A251,'2022'!$B$2:$K$174,8,FALSE),0)</f>
        <v>0</v>
      </c>
      <c r="S251" s="1740">
        <f>IFERROR(VLOOKUP($A251,'2022'!$B$2:$K$174,10,FALSE),0)</f>
        <v>0</v>
      </c>
      <c r="T251" s="1700">
        <f>IFERROR(VLOOKUP($A251,'2021'!$B$2:$K$174,3,FALSE),0)</f>
        <v>0</v>
      </c>
      <c r="U251" s="1843">
        <f>IFERROR(VLOOKUP($A251,'2021'!$B$2:$K$174,4,FALSE),0)</f>
        <v>0</v>
      </c>
      <c r="V251" s="1843">
        <f>IFERROR(VLOOKUP($A251,'2021'!$B$2:$K$174,5,FALSE),0)</f>
        <v>0</v>
      </c>
      <c r="W251" s="1843">
        <f>IFERROR(VLOOKUP($A251,'2021'!$B$2:$K$174,8,FALSE),0)</f>
        <v>0</v>
      </c>
      <c r="X251" s="1740">
        <f>IFERROR(VLOOKUP($A251,'2021'!$B$2:$K$174,10,FALSE),0)</f>
        <v>0</v>
      </c>
      <c r="Y251" s="1700">
        <f>IFERROR(VLOOKUP($A251,'2020'!$B$2:$K$170,3,FALSE),0)</f>
        <v>0</v>
      </c>
      <c r="Z251" s="1829">
        <f>IFERROR(VLOOKUP($A251,'2020'!$B$2:$K$170,4,FALSE),0)</f>
        <v>0</v>
      </c>
      <c r="AA251" s="1829">
        <f>IFERROR(VLOOKUP($A251,'2020'!$B$2:$K$170,5,FALSE),0)</f>
        <v>0</v>
      </c>
      <c r="AB251" s="1829">
        <f>IFERROR(VLOOKUP($A251,'2020'!$B$2:$K$170,8,FALSE),0)</f>
        <v>0</v>
      </c>
      <c r="AC251" s="1740">
        <f>IFERROR(VLOOKUP($A251,'2020'!$B$2:$K$170,10,FALSE),0)</f>
        <v>0</v>
      </c>
      <c r="AD251" s="1700">
        <f>IFERROR(VLOOKUP($A251,'2019'!$B$2:$K$170,3,FALSE),0)</f>
        <v>0</v>
      </c>
      <c r="AE251" s="1823">
        <f>IFERROR(VLOOKUP($A251,'2019'!$B$2:$K$170,4,FALSE),0)</f>
        <v>0</v>
      </c>
      <c r="AF251" s="1823">
        <f>IFERROR(VLOOKUP($A251,'2019'!$B$2:$K$170,5,FALSE),0)</f>
        <v>0</v>
      </c>
      <c r="AG251" s="1823">
        <f>IFERROR(VLOOKUP($A251,'2019'!$B$2:$K$170,8,FALSE),0)</f>
        <v>0</v>
      </c>
      <c r="AH251" s="1740">
        <f>IFERROR(VLOOKUP($A251,'2019'!$B$2:$K$170,10,FALSE),0)</f>
        <v>0</v>
      </c>
      <c r="AI251" s="1700">
        <f>IFERROR(VLOOKUP($A251,'2018'!$B$2:$K$170,3,FALSE),0)</f>
        <v>0</v>
      </c>
      <c r="AJ251" s="1821">
        <f>IFERROR(VLOOKUP($A251,'2018'!$B$2:$K$170,4,FALSE),0)</f>
        <v>0</v>
      </c>
      <c r="AK251" s="1821">
        <f>IFERROR(VLOOKUP($A251,'2018'!$B$2:$K$170,5,FALSE),0)</f>
        <v>0</v>
      </c>
      <c r="AL251" s="1821">
        <f>IFERROR(VLOOKUP($A251,'2018'!$B$2:$K$170,8,FALSE),0)</f>
        <v>0</v>
      </c>
      <c r="AM251" s="1740">
        <f>IFERROR(VLOOKUP($A251,'2018'!$B$2:$K$170,10,FALSE),0)</f>
        <v>0</v>
      </c>
      <c r="AN251" s="1700">
        <f>IFERROR(VLOOKUP($A251,'2017'!$B$2:$J$163,2,FALSE),0)</f>
        <v>0</v>
      </c>
      <c r="AO251" s="1815">
        <f>IFERROR(VLOOKUP($A251,'2017'!$B$2:$J$163,3,FALSE),0)</f>
        <v>0</v>
      </c>
      <c r="AP251" s="1815">
        <f>IFERROR(VLOOKUP($A251,'2017'!$B$2:$J$163,4,FALSE),0)</f>
        <v>0</v>
      </c>
      <c r="AQ251" s="1815">
        <f>IFERROR(VLOOKUP($A251,'2017'!$B$2:$J$163,7,FALSE),0)</f>
        <v>0</v>
      </c>
      <c r="AR251" s="1740">
        <f>IFERROR(VLOOKUP($A251,'2017'!$B$2:$J$163,9,FALSE),0)</f>
        <v>0</v>
      </c>
      <c r="AS251" s="1700">
        <f>IFERROR(VLOOKUP($A251,'2016'!$B$2:$K$165,3,FALSE),0)</f>
        <v>0</v>
      </c>
      <c r="AT251" s="1796">
        <f>IFERROR(VLOOKUP($A251,'2016'!$B$2:$K$165,4,FALSE),0)</f>
        <v>0</v>
      </c>
      <c r="AU251" s="1796">
        <f>IFERROR(VLOOKUP($A251,'2016'!$B$2:$K$165,5,FALSE),0)</f>
        <v>0</v>
      </c>
      <c r="AV251" s="1796">
        <f>IFERROR(VLOOKUP($A251,'2016'!$B$2:$K$165,8,FALSE),0)</f>
        <v>0</v>
      </c>
      <c r="AW251" s="1740">
        <f>IFERROR(VLOOKUP($A251,'2016'!$B$2:$K$165,10,FALSE),0)</f>
        <v>0</v>
      </c>
      <c r="AX251" s="1700">
        <f>IFERROR(VLOOKUP($A251,'2015'!$B$2:$K$165,3,FALSE),0)</f>
        <v>0</v>
      </c>
      <c r="AY251" s="1695">
        <f>IFERROR(VLOOKUP($A251,'2015'!$B$2:$K$165,4,FALSE),0)</f>
        <v>0</v>
      </c>
      <c r="AZ251" s="1695">
        <f>IFERROR(VLOOKUP($A251,'2015'!$B$2:$K$165,5,FALSE),0)</f>
        <v>0</v>
      </c>
      <c r="BA251" s="1695">
        <f>IFERROR(VLOOKUP($A251,'2015'!$B$2:$K$165,8,FALSE),0)</f>
        <v>0</v>
      </c>
      <c r="BB251" s="1740">
        <f>IFERROR(VLOOKUP($A251,'2015'!$B$2:$K$165,10,FALSE),0)</f>
        <v>0</v>
      </c>
      <c r="BC251" s="1700">
        <f>IFERROR(VLOOKUP($A251,'2014'!$B$2:$K$157,3,FALSE),0)</f>
        <v>0</v>
      </c>
      <c r="BD251" s="1691">
        <f>IFERROR(VLOOKUP($A251,'2014'!$B$2:$K$157,4,FALSE),0)</f>
        <v>0</v>
      </c>
      <c r="BE251" s="1691">
        <f>IFERROR(VLOOKUP($A251,'2014'!$B$2:$K$157,5,FALSE),0)</f>
        <v>0</v>
      </c>
      <c r="BF251" s="1691">
        <f>IFERROR(VLOOKUP($A251,'2014'!$B$2:$K$157,8,FALSE),0)</f>
        <v>0</v>
      </c>
      <c r="BG251" s="1740">
        <f>IFERROR(VLOOKUP($A251,'2014'!$B$2:$K$157,10,FALSE),0)</f>
        <v>0</v>
      </c>
      <c r="BH251" s="1700">
        <f>IFERROR(VLOOKUP($A251,'2013'!$D$4:$I$249,2,FALSE),0)</f>
        <v>0</v>
      </c>
      <c r="BI251" s="1691">
        <f>IFERROR(VLOOKUP($A251,'2013'!$D$4:$I$249,3,FALSE),0)</f>
        <v>0</v>
      </c>
      <c r="BJ251" s="1691">
        <f>IFERROR(VLOOKUP($A251,'2013'!$D$4:$I$249,4,FALSE),0)</f>
        <v>0</v>
      </c>
      <c r="BK251" s="1691">
        <f>IFERROR(VLOOKUP($A251,'2013'!$D$4:$I$249,5,FALSE),0)</f>
        <v>0</v>
      </c>
      <c r="BL251" s="1740">
        <f>IFERROR(VLOOKUP($A251,'2013'!$D$4:$I$249,6,FALSE),0)</f>
        <v>0</v>
      </c>
      <c r="BM251" s="1737">
        <f>IFERROR(VLOOKUP($A251,'2012'!$D$3:$O$172,2,FALSE),0)</f>
        <v>796</v>
      </c>
      <c r="BN251" s="1691">
        <f>IFERROR(VLOOKUP($A251,'2012'!$D$3:$O$172,3,FALSE),0)</f>
        <v>442</v>
      </c>
      <c r="BO251" s="1743">
        <f>IFERROR(VLOOKUP($A251,'2012'!$D$3:$O$172,4,FALSE),0)</f>
        <v>10</v>
      </c>
      <c r="BP251" s="1700">
        <f>IFERROR(VLOOKUP($A251,'2012'!$D$3:$O$172,5,FALSE),0)</f>
        <v>79</v>
      </c>
      <c r="BQ251" s="1691">
        <f>IFERROR(VLOOKUP($A251,'2012'!$D$3:$O$172,6,FALSE),0)</f>
        <v>35</v>
      </c>
      <c r="BR251" s="1691">
        <f>IFERROR(VLOOKUP($A251,'2012'!$D$3:$O$172,7,FALSE),0)</f>
        <v>53</v>
      </c>
      <c r="BS251" s="1691">
        <f>IFERROR(VLOOKUP($A251,'2012'!$D$3:$O$172,8,FALSE),0)</f>
        <v>0</v>
      </c>
      <c r="BT251" s="1740">
        <f>IFERROR(VLOOKUP($A251,'2012'!$D$3:$O$172,9,FALSE),0)</f>
        <v>0.67088607594936711</v>
      </c>
      <c r="BU251" s="1737">
        <f>IFERROR(VLOOKUP($A251,'2012'!$D$3:$O$172,10,FALSE),0)</f>
        <v>717</v>
      </c>
      <c r="BV251" s="1691">
        <f>IFERROR(VLOOKUP($A251,'2012'!$D$3:$O$172,11,FALSE),0)</f>
        <v>389</v>
      </c>
      <c r="BW251" s="1743">
        <f>IFERROR(VLOOKUP($A251,'2012'!$D$3:$O$172,12,FALSE),0)</f>
        <v>10</v>
      </c>
      <c r="BX251" s="1700">
        <f>IFERROR(VLOOKUP($A251,'2011'!$D$4:$I$251,2,FALSE),0)</f>
        <v>84</v>
      </c>
      <c r="BY251" s="1691">
        <f>IFERROR(VLOOKUP($A251,'2011'!$D$4:$I$251,3,FALSE),0)</f>
        <v>36</v>
      </c>
      <c r="BZ251" s="1691">
        <f>IFERROR(VLOOKUP($A251,'2011'!$D$4:$I$251,4,FALSE),0)</f>
        <v>57</v>
      </c>
      <c r="CA251" s="1691">
        <f>IFERROR(VLOOKUP($A251,'2011'!$D$4:$I$251,5,FALSE),0)</f>
        <v>0</v>
      </c>
      <c r="CB251" s="1740">
        <f>IFERROR(VLOOKUP($A251,'2011'!$D$4:$I$251,6,FALSE),0)</f>
        <v>0.6785714285714286</v>
      </c>
      <c r="CC251" s="1700">
        <f>IFERROR(VLOOKUP($A251,'2010'!$C$3:$H$234,2,FALSE),0)</f>
        <v>71</v>
      </c>
      <c r="CD251" s="1691">
        <f>IFERROR(VLOOKUP($A251,'2010'!$C$3:$H$234,3,FALSE),0)</f>
        <v>21</v>
      </c>
      <c r="CE251" s="1691">
        <f>IFERROR(VLOOKUP($A251,'2010'!$C$3:$H$234,4,FALSE),0)</f>
        <v>33</v>
      </c>
      <c r="CF251" s="1691">
        <f>IFERROR(VLOOKUP($A251,'2010'!$C$3:$H$234,5,FALSE),0)</f>
        <v>1</v>
      </c>
      <c r="CG251" s="1740">
        <f>IFERROR(VLOOKUP($A251,'2010'!$C$3:$H$234,6,FALSE),0)</f>
        <v>0.46478873239436619</v>
      </c>
      <c r="CH251" s="1700">
        <f>IFERROR(VLOOKUP($A251,'2009'!$C$3:$H$242,2,FALSE),0)</f>
        <v>75</v>
      </c>
      <c r="CI251" s="1691">
        <f>IFERROR(VLOOKUP($A251,'2009'!$C$3:$H$242,3,FALSE),0)</f>
        <v>21</v>
      </c>
      <c r="CJ251" s="1691">
        <f>IFERROR(VLOOKUP($A251,'2009'!$C$3:$H$242,4,FALSE),0)</f>
        <v>35</v>
      </c>
      <c r="CK251" s="1691">
        <f>IFERROR(VLOOKUP($A251,'2009'!$C$3:$H$242,5,FALSE),0)</f>
        <v>1</v>
      </c>
      <c r="CL251" s="1740">
        <f>IFERROR(VLOOKUP($A251,'2009'!$C$3:$H$242,6,FALSE),0)</f>
        <v>0.46666666666666667</v>
      </c>
      <c r="CM251" s="1700">
        <f>IFERROR(VLOOKUP($A251,'2008'!$C$3:$H$229,2,FALSE),0)</f>
        <v>75</v>
      </c>
      <c r="CN251" s="1691">
        <f>IFERROR(VLOOKUP($A251,'2008'!$C$3:$H$229,3,FALSE),0)</f>
        <v>28</v>
      </c>
      <c r="CO251" s="1691">
        <f>IFERROR(VLOOKUP($A251,'2008'!$C$3:$H$229,4,FALSE),0)</f>
        <v>40</v>
      </c>
      <c r="CP251" s="1691">
        <f>IFERROR(VLOOKUP($A251,'2008'!$C$3:$H$229,5,FALSE),0)</f>
        <v>1</v>
      </c>
      <c r="CQ251" s="1740">
        <f>IFERROR(VLOOKUP($A251,'2008'!$C$3:$H$229,6,FALSE),0)</f>
        <v>0.53333333333333333</v>
      </c>
      <c r="CR251" s="1700">
        <f>IFERROR(VLOOKUP($A251,'2007'!$C$3:$M$238,7,FALSE),0)</f>
        <v>83</v>
      </c>
      <c r="CS251" s="1691">
        <f>IFERROR(VLOOKUP($A251,'2007'!$C$3:$M$238,8,FALSE),0)</f>
        <v>33</v>
      </c>
      <c r="CT251" s="1691">
        <f>IFERROR(VLOOKUP($A251,'2007'!$C$3:$M$238,9,FALSE),0)</f>
        <v>50</v>
      </c>
      <c r="CU251" s="1691">
        <f>IFERROR(VLOOKUP($A251,'2007'!$C$3:$M$238,10,FALSE),0)</f>
        <v>1</v>
      </c>
      <c r="CV251" s="1740">
        <f>IFERROR(VLOOKUP($A251,'2007'!$C$3:$M$238,11,FALSE),0)</f>
        <v>0.60240963855421692</v>
      </c>
      <c r="CW251" s="1700">
        <f>IFERROR(VLOOKUP($A251,'2006'!$A$2:$F$200,2,FALSE),0)</f>
        <v>74</v>
      </c>
      <c r="CX251" s="1691">
        <f>IFERROR(VLOOKUP($A251,'2006'!$A$2:$F$200,4,FALSE),0)</f>
        <v>42</v>
      </c>
      <c r="CY251" s="1691">
        <f>IFERROR(VLOOKUP($A251,'2006'!$A$2:$F$200,5,FALSE),0)</f>
        <v>1</v>
      </c>
      <c r="CZ251" s="1740">
        <f>IFERROR(VLOOKUP($A251,'2006'!$A$2:$F$200,6,FALSE),0)</f>
        <v>0.56756756756756754</v>
      </c>
      <c r="DA251" s="1700">
        <f>IFERROR(VLOOKUP($A251,'2005'!$C$3:$M$205,8,FALSE),0)</f>
        <v>0</v>
      </c>
      <c r="DB251" s="1691">
        <f>IFERROR(VLOOKUP($A251,'2005'!$C$3:$M$205,9,FALSE),0)</f>
        <v>0</v>
      </c>
      <c r="DC251" s="1691">
        <f>IFERROR(VLOOKUP($A251,'2005'!$C$3:$M$205,10,FALSE),0)</f>
        <v>0</v>
      </c>
      <c r="DD251" s="1740">
        <f>IFERROR(VLOOKUP($A251,'2005'!$C$3:$M$205,11,FALSE),0)</f>
        <v>0</v>
      </c>
      <c r="DE251" s="1700">
        <f>IFERROR(VLOOKUP($A251,'2004'!$C$3:$M$213,8,FALSE),0)</f>
        <v>0</v>
      </c>
      <c r="DF251" s="1691">
        <f>IFERROR(VLOOKUP($A251,'2004'!$C$3:$M$213,9,FALSE),0)</f>
        <v>0</v>
      </c>
      <c r="DG251" s="1691">
        <f>IFERROR(VLOOKUP($A251,'2004'!$C$3:$M$213,10,FALSE),0)</f>
        <v>0</v>
      </c>
      <c r="DH251" s="1740">
        <f>IFERROR(VLOOKUP($A251,'2004'!$C$3:$M$213,11,FALSE),0)</f>
        <v>0</v>
      </c>
      <c r="DI251" s="1700">
        <f>IFERROR(VLOOKUP($A251,'2003'!$C$3:$Q$214,12,FALSE),0)</f>
        <v>64</v>
      </c>
      <c r="DJ251" s="1691">
        <f>IFERROR(VLOOKUP($A251,'2003'!$C$3:$Q$214,13,FALSE),0)</f>
        <v>36</v>
      </c>
      <c r="DK251" s="1691">
        <f>IFERROR(VLOOKUP($A251,'2003'!$C$3:$Q$214,14,FALSE),0)</f>
        <v>2</v>
      </c>
      <c r="DL251" s="1740">
        <f>IFERROR(VLOOKUP($A251,'2003'!$C$3:$Q$214,15,FALSE),0)</f>
        <v>0.5625</v>
      </c>
      <c r="DM251" s="1700">
        <f>IFERROR(VLOOKUP($A251,'2002'!$D$3:$R$214,12,FALSE),0)</f>
        <v>47</v>
      </c>
      <c r="DN251" s="1691">
        <f>IFERROR(VLOOKUP($A251,'2002'!$D$3:$R$214,13,FALSE),0)</f>
        <v>29</v>
      </c>
      <c r="DO251" s="1691">
        <f>IFERROR(VLOOKUP($A251,'2002'!$D$3:$R$214,14,FALSE),0)</f>
        <v>1</v>
      </c>
      <c r="DP251" s="1788">
        <f>IFERROR(VLOOKUP($A251,'2002'!$D$3:$R$214,15,FALSE),0)</f>
        <v>0.61702127659574468</v>
      </c>
      <c r="DQ251" s="1700">
        <f>IFERROR(VLOOKUP($A251,'Pre 2002'!$C$3:$CK$382,84,FALSE),0)</f>
        <v>144</v>
      </c>
      <c r="DR251" s="1695">
        <f>IFERROR(VLOOKUP($A251,'Pre 2002'!$C$3:$CK$382,85,FALSE),0)</f>
        <v>67</v>
      </c>
      <c r="DS251" s="1695">
        <f>IFERROR(VLOOKUP($A251,'Pre 2002'!$C$3:$CK$382,86,FALSE),0)</f>
        <v>2</v>
      </c>
      <c r="DT251" s="1790">
        <f>IFERROR(VLOOKUP($A251,'Pre 2002'!$C$3:$CK$382,87,FALSE),0)</f>
        <v>0.46527777777777779</v>
      </c>
      <c r="DU251" s="1741">
        <f>IFERROR(VLOOKUP(A251,'Pre 2002'!$C$3:$CG$382,83,FALSE),0)</f>
        <v>1</v>
      </c>
      <c r="DY251" s="1731"/>
    </row>
    <row r="252" spans="1:129">
      <c r="A252" s="1780" t="s">
        <v>240</v>
      </c>
      <c r="B252" s="1562">
        <f t="shared" si="79"/>
        <v>1466</v>
      </c>
      <c r="C252" s="1562">
        <f t="shared" si="80"/>
        <v>809</v>
      </c>
      <c r="D252" s="1562">
        <f t="shared" si="81"/>
        <v>10</v>
      </c>
      <c r="E252" s="1563">
        <f t="shared" si="82"/>
        <v>0.55184174624829463</v>
      </c>
      <c r="F252" s="1786">
        <f t="shared" si="83"/>
        <v>21</v>
      </c>
      <c r="G252" s="1595">
        <v>2002</v>
      </c>
      <c r="H252" s="1567">
        <f t="shared" si="95"/>
        <v>13</v>
      </c>
      <c r="I252" s="1734">
        <f t="shared" si="96"/>
        <v>961</v>
      </c>
      <c r="J252" s="1734">
        <f t="shared" si="97"/>
        <v>545</v>
      </c>
      <c r="K252" s="1734">
        <f t="shared" si="97"/>
        <v>10</v>
      </c>
      <c r="L252" s="1806">
        <f t="shared" si="98"/>
        <v>0.56711758584807492</v>
      </c>
      <c r="M252" s="1752" t="s">
        <v>22</v>
      </c>
      <c r="N252" s="1798">
        <v>1</v>
      </c>
      <c r="O252" s="1700">
        <f>IFERROR(VLOOKUP($A252,'2022'!$B$2:$K$174,3,FALSE),0)</f>
        <v>6</v>
      </c>
      <c r="P252" s="1858">
        <f>IFERROR(VLOOKUP($A252,'2022'!$B$2:$K$174,4,FALSE),0)</f>
        <v>3</v>
      </c>
      <c r="Q252" s="1858">
        <f>IFERROR(VLOOKUP($A252,'2022'!$B$2:$K$174,5,FALSE),0)</f>
        <v>4</v>
      </c>
      <c r="R252" s="1858">
        <f>IFERROR(VLOOKUP($A252,'2022'!$B$2:$K$174,8,FALSE),0)</f>
        <v>0</v>
      </c>
      <c r="S252" s="1740">
        <f>IFERROR(VLOOKUP($A252,'2022'!$B$2:$K$174,10,FALSE),0)</f>
        <v>0.66700000000000004</v>
      </c>
      <c r="T252" s="1700">
        <f>IFERROR(VLOOKUP($A252,'2021'!$B$2:$K$174,3,FALSE),0)</f>
        <v>78</v>
      </c>
      <c r="U252" s="1843">
        <f>IFERROR(VLOOKUP($A252,'2021'!$B$2:$K$174,4,FALSE),0)</f>
        <v>15</v>
      </c>
      <c r="V252" s="1843">
        <f>IFERROR(VLOOKUP($A252,'2021'!$B$2:$K$174,5,FALSE),0)</f>
        <v>37</v>
      </c>
      <c r="W252" s="1843">
        <f>IFERROR(VLOOKUP($A252,'2021'!$B$2:$K$174,8,FALSE),0)</f>
        <v>0</v>
      </c>
      <c r="X252" s="1740">
        <f>IFERROR(VLOOKUP($A252,'2021'!$B$2:$K$174,10,FALSE),0)</f>
        <v>0.47399999999999998</v>
      </c>
      <c r="Y252" s="1700">
        <f>IFERROR(VLOOKUP($A252,'2020'!$B$2:$K$170,3,FALSE),0)</f>
        <v>58</v>
      </c>
      <c r="Z252" s="1829">
        <f>IFERROR(VLOOKUP($A252,'2020'!$B$2:$K$170,4,FALSE),0)</f>
        <v>23</v>
      </c>
      <c r="AA252" s="1829">
        <f>IFERROR(VLOOKUP($A252,'2020'!$B$2:$K$170,5,FALSE),0)</f>
        <v>34</v>
      </c>
      <c r="AB252" s="1829">
        <f>IFERROR(VLOOKUP($A252,'2020'!$B$2:$K$170,8,FALSE),0)</f>
        <v>0</v>
      </c>
      <c r="AC252" s="1740">
        <f>IFERROR(VLOOKUP($A252,'2020'!$B$2:$K$170,10,FALSE),0)</f>
        <v>0.58599999999999997</v>
      </c>
      <c r="AD252" s="1700">
        <f>IFERROR(VLOOKUP($A252,'2019'!$B$2:$K$170,3,FALSE),0)</f>
        <v>90</v>
      </c>
      <c r="AE252" s="1823">
        <f>IFERROR(VLOOKUP($A252,'2019'!$B$2:$K$170,4,FALSE),0)</f>
        <v>18</v>
      </c>
      <c r="AF252" s="1823">
        <f>IFERROR(VLOOKUP($A252,'2019'!$B$2:$K$170,5,FALSE),0)</f>
        <v>45</v>
      </c>
      <c r="AG252" s="1823">
        <f>IFERROR(VLOOKUP($A252,'2019'!$B$2:$K$170,8,FALSE),0)</f>
        <v>0</v>
      </c>
      <c r="AH252" s="1740">
        <f>IFERROR(VLOOKUP($A252,'2019'!$B$2:$K$170,10,FALSE),0)</f>
        <v>0.5</v>
      </c>
      <c r="AI252" s="1700">
        <f>IFERROR(VLOOKUP($A252,'2018'!$B$2:$K$170,3,FALSE),0)</f>
        <v>54</v>
      </c>
      <c r="AJ252" s="1821">
        <f>IFERROR(VLOOKUP($A252,'2018'!$B$2:$K$170,4,FALSE),0)</f>
        <v>13</v>
      </c>
      <c r="AK252" s="1821">
        <f>IFERROR(VLOOKUP($A252,'2018'!$B$2:$K$170,5,FALSE),0)</f>
        <v>27</v>
      </c>
      <c r="AL252" s="1821">
        <f>IFERROR(VLOOKUP($A252,'2018'!$B$2:$K$170,8,FALSE),0)</f>
        <v>0</v>
      </c>
      <c r="AM252" s="1740">
        <f>IFERROR(VLOOKUP($A252,'2018'!$B$2:$K$170,10,FALSE),0)</f>
        <v>0.5</v>
      </c>
      <c r="AN252" s="1700">
        <f>IFERROR(VLOOKUP($A252,'2017'!$B$2:$J$163,2,FALSE),0)</f>
        <v>73</v>
      </c>
      <c r="AO252" s="1815">
        <f>IFERROR(VLOOKUP($A252,'2017'!$B$2:$J$163,3,FALSE),0)</f>
        <v>19</v>
      </c>
      <c r="AP252" s="1815">
        <f>IFERROR(VLOOKUP($A252,'2017'!$B$2:$J$163,4,FALSE),0)</f>
        <v>37</v>
      </c>
      <c r="AQ252" s="1815">
        <f>IFERROR(VLOOKUP($A252,'2017'!$B$2:$J$163,7,FALSE),0)</f>
        <v>0</v>
      </c>
      <c r="AR252" s="1740">
        <f>IFERROR(VLOOKUP($A252,'2017'!$B$2:$J$163,9,FALSE),0)</f>
        <v>0.50684931506849318</v>
      </c>
      <c r="AS252" s="1700">
        <f>IFERROR(VLOOKUP($A252,'2016'!$B$2:$K$165,3,FALSE),0)</f>
        <v>73</v>
      </c>
      <c r="AT252" s="1796">
        <f>IFERROR(VLOOKUP($A252,'2016'!$B$2:$K$165,4,FALSE),0)</f>
        <v>23</v>
      </c>
      <c r="AU252" s="1796">
        <f>IFERROR(VLOOKUP($A252,'2016'!$B$2:$K$165,5,FALSE),0)</f>
        <v>40</v>
      </c>
      <c r="AV252" s="1796">
        <f>IFERROR(VLOOKUP($A252,'2016'!$B$2:$K$165,8,FALSE),0)</f>
        <v>0</v>
      </c>
      <c r="AW252" s="1740">
        <f>IFERROR(VLOOKUP($A252,'2016'!$B$2:$K$165,10,FALSE),0)</f>
        <v>0.54800000000000004</v>
      </c>
      <c r="AX252" s="1700">
        <f>IFERROR(VLOOKUP($A252,'2015'!$B$2:$K$165,3,FALSE),0)</f>
        <v>73</v>
      </c>
      <c r="AY252" s="1695">
        <f>IFERROR(VLOOKUP($A252,'2015'!$B$2:$K$165,4,FALSE),0)</f>
        <v>20</v>
      </c>
      <c r="AZ252" s="1695">
        <f>IFERROR(VLOOKUP($A252,'2015'!$B$2:$K$165,5,FALSE),0)</f>
        <v>40</v>
      </c>
      <c r="BA252" s="1695">
        <f>IFERROR(VLOOKUP($A252,'2015'!$B$2:$K$165,8,FALSE),0)</f>
        <v>0</v>
      </c>
      <c r="BB252" s="1740">
        <f>IFERROR(VLOOKUP($A252,'2015'!$B$2:$K$165,10,FALSE),0)</f>
        <v>0.54794520547945202</v>
      </c>
      <c r="BC252" s="1700">
        <f>IFERROR(VLOOKUP($A252,'2014'!$B$2:$K$157,3,FALSE),0)</f>
        <v>83</v>
      </c>
      <c r="BD252" s="1691">
        <f>IFERROR(VLOOKUP($A252,'2014'!$B$2:$K$157,4,FALSE),0)</f>
        <v>26</v>
      </c>
      <c r="BE252" s="1691">
        <f>IFERROR(VLOOKUP($A252,'2014'!$B$2:$K$157,5,FALSE),0)</f>
        <v>46</v>
      </c>
      <c r="BF252" s="1691">
        <f>IFERROR(VLOOKUP($A252,'2014'!$B$2:$K$157,8,FALSE),0)</f>
        <v>1</v>
      </c>
      <c r="BG252" s="1740">
        <f>IFERROR(VLOOKUP($A252,'2014'!$B$2:$K$157,10,FALSE),0)</f>
        <v>0.55421686746987953</v>
      </c>
      <c r="BH252" s="1700">
        <f>IFERROR(VLOOKUP($A252,'2013'!$D$4:$I$249,2,FALSE),0)</f>
        <v>81</v>
      </c>
      <c r="BI252" s="1691">
        <f>IFERROR(VLOOKUP($A252,'2013'!$D$4:$I$249,3,FALSE),0)</f>
        <v>27</v>
      </c>
      <c r="BJ252" s="1691">
        <f>IFERROR(VLOOKUP($A252,'2013'!$D$4:$I$249,4,FALSE),0)</f>
        <v>49</v>
      </c>
      <c r="BK252" s="1691">
        <f>IFERROR(VLOOKUP($A252,'2013'!$D$4:$I$249,5,FALSE),0)</f>
        <v>0</v>
      </c>
      <c r="BL252" s="1740">
        <f>IFERROR(VLOOKUP($A252,'2013'!$D$4:$I$249,6,FALSE),0)</f>
        <v>0.60493827160493829</v>
      </c>
      <c r="BM252" s="1737">
        <f>IFERROR(VLOOKUP($A252,'2012'!$D$3:$O$172,2,FALSE),0)</f>
        <v>797</v>
      </c>
      <c r="BN252" s="1691">
        <f>IFERROR(VLOOKUP($A252,'2012'!$D$3:$O$172,3,FALSE),0)</f>
        <v>450</v>
      </c>
      <c r="BO252" s="1743">
        <f>IFERROR(VLOOKUP($A252,'2012'!$D$3:$O$172,4,FALSE),0)</f>
        <v>9</v>
      </c>
      <c r="BP252" s="1700">
        <f>IFERROR(VLOOKUP($A252,'2012'!$D$3:$O$172,5,FALSE),0)</f>
        <v>73</v>
      </c>
      <c r="BQ252" s="1691">
        <f>IFERROR(VLOOKUP($A252,'2012'!$D$3:$O$172,6,FALSE),0)</f>
        <v>20</v>
      </c>
      <c r="BR252" s="1691">
        <f>IFERROR(VLOOKUP($A252,'2012'!$D$3:$O$172,7,FALSE),0)</f>
        <v>40</v>
      </c>
      <c r="BS252" s="1691">
        <f>IFERROR(VLOOKUP($A252,'2012'!$D$3:$O$172,8,FALSE),0)</f>
        <v>1</v>
      </c>
      <c r="BT252" s="1740">
        <f>IFERROR(VLOOKUP($A252,'2012'!$D$3:$O$172,9,FALSE),0)</f>
        <v>0.54794520547945202</v>
      </c>
      <c r="BU252" s="1737">
        <f>IFERROR(VLOOKUP($A252,'2012'!$D$3:$O$172,10,FALSE),0)</f>
        <v>724</v>
      </c>
      <c r="BV252" s="1691">
        <f>IFERROR(VLOOKUP($A252,'2012'!$D$3:$O$172,11,FALSE),0)</f>
        <v>410</v>
      </c>
      <c r="BW252" s="1743">
        <f>IFERROR(VLOOKUP($A252,'2012'!$D$3:$O$172,12,FALSE),0)</f>
        <v>8</v>
      </c>
      <c r="BX252" s="1700">
        <f>IFERROR(VLOOKUP($A252,'2011'!$D$4:$I$251,2,FALSE),0)</f>
        <v>74</v>
      </c>
      <c r="BY252" s="1691">
        <f>IFERROR(VLOOKUP($A252,'2011'!$D$4:$I$251,3,FALSE),0)</f>
        <v>22</v>
      </c>
      <c r="BZ252" s="1691">
        <f>IFERROR(VLOOKUP($A252,'2011'!$D$4:$I$251,4,FALSE),0)</f>
        <v>44</v>
      </c>
      <c r="CA252" s="1691">
        <f>IFERROR(VLOOKUP($A252,'2011'!$D$4:$I$251,5,FALSE),0)</f>
        <v>0</v>
      </c>
      <c r="CB252" s="1740">
        <f>IFERROR(VLOOKUP($A252,'2011'!$D$4:$I$251,6,FALSE),0)</f>
        <v>0.59459459459459463</v>
      </c>
      <c r="CC252" s="1700">
        <f>IFERROR(VLOOKUP($A252,'2010'!$C$3:$H$234,2,FALSE),0)</f>
        <v>71</v>
      </c>
      <c r="CD252" s="1691">
        <f>IFERROR(VLOOKUP($A252,'2010'!$C$3:$H$234,3,FALSE),0)</f>
        <v>23</v>
      </c>
      <c r="CE252" s="1691">
        <f>IFERROR(VLOOKUP($A252,'2010'!$C$3:$H$234,4,FALSE),0)</f>
        <v>39</v>
      </c>
      <c r="CF252" s="1691">
        <f>IFERROR(VLOOKUP($A252,'2010'!$C$3:$H$234,5,FALSE),0)</f>
        <v>0</v>
      </c>
      <c r="CG252" s="1740">
        <f>IFERROR(VLOOKUP($A252,'2010'!$C$3:$H$234,6,FALSE),0)</f>
        <v>0.54929577464788737</v>
      </c>
      <c r="CH252" s="1700">
        <f>IFERROR(VLOOKUP($A252,'2009'!$C$3:$H$242,2,FALSE),0)</f>
        <v>79</v>
      </c>
      <c r="CI252" s="1691">
        <f>IFERROR(VLOOKUP($A252,'2009'!$C$3:$H$242,3,FALSE),0)</f>
        <v>31</v>
      </c>
      <c r="CJ252" s="1691">
        <f>IFERROR(VLOOKUP($A252,'2009'!$C$3:$H$242,4,FALSE),0)</f>
        <v>47</v>
      </c>
      <c r="CK252" s="1691">
        <f>IFERROR(VLOOKUP($A252,'2009'!$C$3:$H$242,5,FALSE),0)</f>
        <v>0</v>
      </c>
      <c r="CL252" s="1740">
        <f>IFERROR(VLOOKUP($A252,'2009'!$C$3:$H$242,6,FALSE),0)</f>
        <v>0.59493670886075944</v>
      </c>
      <c r="CM252" s="1700">
        <f>IFERROR(VLOOKUP($A252,'2008'!$C$3:$H$229,2,FALSE),0)</f>
        <v>75</v>
      </c>
      <c r="CN252" s="1691">
        <f>IFERROR(VLOOKUP($A252,'2008'!$C$3:$H$229,3,FALSE),0)</f>
        <v>25</v>
      </c>
      <c r="CO252" s="1691">
        <f>IFERROR(VLOOKUP($A252,'2008'!$C$3:$H$229,4,FALSE),0)</f>
        <v>38</v>
      </c>
      <c r="CP252" s="1691">
        <f>IFERROR(VLOOKUP($A252,'2008'!$C$3:$H$229,5,FALSE),0)</f>
        <v>3</v>
      </c>
      <c r="CQ252" s="1740">
        <f>IFERROR(VLOOKUP($A252,'2008'!$C$3:$H$229,6,FALSE),0)</f>
        <v>0.50666666666666671</v>
      </c>
      <c r="CR252" s="1700">
        <f>IFERROR(VLOOKUP($A252,'2007'!$C$3:$M$238,7,FALSE),0)</f>
        <v>76</v>
      </c>
      <c r="CS252" s="1691">
        <f>IFERROR(VLOOKUP($A252,'2007'!$C$3:$M$238,8,FALSE),0)</f>
        <v>21</v>
      </c>
      <c r="CT252" s="1691">
        <f>IFERROR(VLOOKUP($A252,'2007'!$C$3:$M$238,9,FALSE),0)</f>
        <v>47</v>
      </c>
      <c r="CU252" s="1691">
        <f>IFERROR(VLOOKUP($A252,'2007'!$C$3:$M$238,10,FALSE),0)</f>
        <v>0</v>
      </c>
      <c r="CV252" s="1740">
        <f>IFERROR(VLOOKUP($A252,'2007'!$C$3:$M$238,11,FALSE),0)</f>
        <v>0.61842105263157898</v>
      </c>
      <c r="CW252" s="1700">
        <f>IFERROR(VLOOKUP($A252,'2006'!$A$2:$F$200,2,FALSE),0)</f>
        <v>78</v>
      </c>
      <c r="CX252" s="1691">
        <f>IFERROR(VLOOKUP($A252,'2006'!$A$2:$F$200,4,FALSE),0)</f>
        <v>44</v>
      </c>
      <c r="CY252" s="1691">
        <f>IFERROR(VLOOKUP($A252,'2006'!$A$2:$F$200,5,FALSE),0)</f>
        <v>0</v>
      </c>
      <c r="CZ252" s="1740">
        <f>IFERROR(VLOOKUP($A252,'2006'!$A$2:$F$200,6,FALSE),0)</f>
        <v>0.5641025641025641</v>
      </c>
      <c r="DA252" s="1700">
        <f>IFERROR(VLOOKUP($A252,'2005'!$C$3:$M$205,8,FALSE),0)</f>
        <v>79</v>
      </c>
      <c r="DB252" s="1691">
        <f>IFERROR(VLOOKUP($A252,'2005'!$C$3:$M$205,9,FALSE),0)</f>
        <v>49</v>
      </c>
      <c r="DC252" s="1691">
        <f>IFERROR(VLOOKUP($A252,'2005'!$C$3:$M$205,10,FALSE),0)</f>
        <v>1</v>
      </c>
      <c r="DD252" s="1740">
        <f>IFERROR(VLOOKUP($A252,'2005'!$C$3:$M$205,11,FALSE),0)</f>
        <v>0.620253164556962</v>
      </c>
      <c r="DE252" s="1700">
        <f>IFERROR(VLOOKUP($A252,'2004'!$C$3:$M$213,8,FALSE),0)</f>
        <v>69</v>
      </c>
      <c r="DF252" s="1691">
        <f>IFERROR(VLOOKUP($A252,'2004'!$C$3:$M$213,9,FALSE),0)</f>
        <v>38</v>
      </c>
      <c r="DG252" s="1691">
        <f>IFERROR(VLOOKUP($A252,'2004'!$C$3:$M$213,10,FALSE),0)</f>
        <v>1</v>
      </c>
      <c r="DH252" s="1740">
        <f>IFERROR(VLOOKUP($A252,'2004'!$C$3:$M$213,11,FALSE),0)</f>
        <v>0.55072463768115942</v>
      </c>
      <c r="DI252" s="1700">
        <f>IFERROR(VLOOKUP($A252,'2003'!$C$3:$Q$214,12,FALSE),0)</f>
        <v>64</v>
      </c>
      <c r="DJ252" s="1691">
        <f>IFERROR(VLOOKUP($A252,'2003'!$C$3:$Q$214,13,FALSE),0)</f>
        <v>40</v>
      </c>
      <c r="DK252" s="1691">
        <f>IFERROR(VLOOKUP($A252,'2003'!$C$3:$Q$214,14,FALSE),0)</f>
        <v>3</v>
      </c>
      <c r="DL252" s="1740">
        <f>IFERROR(VLOOKUP($A252,'2003'!$C$3:$Q$214,15,FALSE),0)</f>
        <v>0.625</v>
      </c>
      <c r="DM252" s="1700">
        <f>IFERROR(VLOOKUP($A252,'2002'!$D$3:$R$214,12,FALSE),0)</f>
        <v>59</v>
      </c>
      <c r="DN252" s="1691">
        <f>IFERROR(VLOOKUP($A252,'2002'!$D$3:$R$214,13,FALSE),0)</f>
        <v>24</v>
      </c>
      <c r="DO252" s="1691">
        <f>IFERROR(VLOOKUP($A252,'2002'!$D$3:$R$214,14,FALSE),0)</f>
        <v>0</v>
      </c>
      <c r="DP252" s="1788">
        <f>IFERROR(VLOOKUP($A252,'2002'!$D$3:$R$214,15,FALSE),0)</f>
        <v>0.40677966101694918</v>
      </c>
      <c r="DQ252" s="1700">
        <f>IFERROR(VLOOKUP($A252,'Pre 2002'!$C$3:$CK$382,84,FALSE),0)</f>
        <v>0</v>
      </c>
      <c r="DR252" s="1695">
        <f>IFERROR(VLOOKUP($A252,'Pre 2002'!$C$3:$CK$382,85,FALSE),0)</f>
        <v>0</v>
      </c>
      <c r="DS252" s="1695">
        <f>IFERROR(VLOOKUP($A252,'Pre 2002'!$C$3:$CK$382,86,FALSE),0)</f>
        <v>0</v>
      </c>
      <c r="DT252" s="1790">
        <f>IFERROR(VLOOKUP($A252,'Pre 2002'!$C$3:$CK$382,87,FALSE),0)</f>
        <v>0</v>
      </c>
      <c r="DU252" s="1741">
        <f>IFERROR(VLOOKUP(A252,'Pre 2002'!$C$3:$CG$382,83,FALSE),0)</f>
        <v>0</v>
      </c>
      <c r="DY252" s="1731"/>
    </row>
    <row r="253" spans="1:129">
      <c r="A253" s="1778" t="s">
        <v>1852</v>
      </c>
      <c r="B253" s="1562">
        <f t="shared" si="79"/>
        <v>290</v>
      </c>
      <c r="C253" s="1562">
        <f t="shared" si="80"/>
        <v>159</v>
      </c>
      <c r="D253" s="1562">
        <f t="shared" si="81"/>
        <v>10</v>
      </c>
      <c r="E253" s="1563">
        <f t="shared" si="82"/>
        <v>0.5482758620689655</v>
      </c>
      <c r="F253" s="1786">
        <f t="shared" si="83"/>
        <v>6</v>
      </c>
      <c r="G253" s="1595" t="s">
        <v>2159</v>
      </c>
      <c r="H253" s="1567">
        <f t="shared" si="95"/>
        <v>6</v>
      </c>
      <c r="I253" s="1734">
        <f t="shared" si="96"/>
        <v>290</v>
      </c>
      <c r="J253" s="1734">
        <f t="shared" si="97"/>
        <v>159</v>
      </c>
      <c r="K253" s="1734">
        <f t="shared" si="97"/>
        <v>10</v>
      </c>
      <c r="L253" s="1806">
        <f t="shared" si="98"/>
        <v>0.5482758620689655</v>
      </c>
      <c r="O253" s="1700">
        <f>IFERROR(VLOOKUP($A253,'2022'!$B$2:$K$174,3,FALSE),0)</f>
        <v>0</v>
      </c>
      <c r="P253" s="1858">
        <f>IFERROR(VLOOKUP($A253,'2022'!$B$2:$K$174,4,FALSE),0)</f>
        <v>0</v>
      </c>
      <c r="Q253" s="1858">
        <f>IFERROR(VLOOKUP($A253,'2022'!$B$2:$K$174,5,FALSE),0)</f>
        <v>0</v>
      </c>
      <c r="R253" s="1858">
        <f>IFERROR(VLOOKUP($A253,'2022'!$B$2:$K$174,8,FALSE),0)</f>
        <v>0</v>
      </c>
      <c r="S253" s="1740">
        <f>IFERROR(VLOOKUP($A253,'2022'!$B$2:$K$174,10,FALSE),0)</f>
        <v>0</v>
      </c>
      <c r="T253" s="1700">
        <f>IFERROR(VLOOKUP($A253,'2021'!$B$2:$K$174,3,FALSE),0)</f>
        <v>0</v>
      </c>
      <c r="U253" s="1843">
        <f>IFERROR(VLOOKUP($A253,'2021'!$B$2:$K$174,4,FALSE),0)</f>
        <v>0</v>
      </c>
      <c r="V253" s="1843">
        <f>IFERROR(VLOOKUP($A253,'2021'!$B$2:$K$174,5,FALSE),0)</f>
        <v>0</v>
      </c>
      <c r="W253" s="1843">
        <f>IFERROR(VLOOKUP($A253,'2021'!$B$2:$K$174,8,FALSE),0)</f>
        <v>0</v>
      </c>
      <c r="X253" s="1740">
        <f>IFERROR(VLOOKUP($A253,'2021'!$B$2:$K$174,10,FALSE),0)</f>
        <v>0</v>
      </c>
      <c r="Y253" s="1700">
        <f>IFERROR(VLOOKUP($A253,'2020'!$B$2:$K$170,3,FALSE),0)</f>
        <v>0</v>
      </c>
      <c r="Z253" s="1829">
        <f>IFERROR(VLOOKUP($A253,'2020'!$B$2:$K$170,4,FALSE),0)</f>
        <v>0</v>
      </c>
      <c r="AA253" s="1829">
        <f>IFERROR(VLOOKUP($A253,'2020'!$B$2:$K$170,5,FALSE),0)</f>
        <v>0</v>
      </c>
      <c r="AB253" s="1829">
        <f>IFERROR(VLOOKUP($A253,'2020'!$B$2:$K$170,8,FALSE),0)</f>
        <v>0</v>
      </c>
      <c r="AC253" s="1740">
        <f>IFERROR(VLOOKUP($A253,'2020'!$B$2:$K$170,10,FALSE),0)</f>
        <v>0</v>
      </c>
      <c r="AD253" s="1700">
        <f>IFERROR(VLOOKUP($A253,'2019'!$B$2:$K$170,3,FALSE),0)</f>
        <v>0</v>
      </c>
      <c r="AE253" s="1823">
        <f>IFERROR(VLOOKUP($A253,'2019'!$B$2:$K$170,4,FALSE),0)</f>
        <v>0</v>
      </c>
      <c r="AF253" s="1823">
        <f>IFERROR(VLOOKUP($A253,'2019'!$B$2:$K$170,5,FALSE),0)</f>
        <v>0</v>
      </c>
      <c r="AG253" s="1823">
        <f>IFERROR(VLOOKUP($A253,'2019'!$B$2:$K$170,8,FALSE),0)</f>
        <v>0</v>
      </c>
      <c r="AH253" s="1740">
        <f>IFERROR(VLOOKUP($A253,'2019'!$B$2:$K$170,10,FALSE),0)</f>
        <v>0</v>
      </c>
      <c r="AI253" s="1700">
        <f>IFERROR(VLOOKUP($A253,'2018'!$B$2:$K$170,3,FALSE),0)</f>
        <v>0</v>
      </c>
      <c r="AJ253" s="1821">
        <f>IFERROR(VLOOKUP($A253,'2018'!$B$2:$K$170,4,FALSE),0)</f>
        <v>0</v>
      </c>
      <c r="AK253" s="1821">
        <f>IFERROR(VLOOKUP($A253,'2018'!$B$2:$K$170,5,FALSE),0)</f>
        <v>0</v>
      </c>
      <c r="AL253" s="1821">
        <f>IFERROR(VLOOKUP($A253,'2018'!$B$2:$K$170,8,FALSE),0)</f>
        <v>0</v>
      </c>
      <c r="AM253" s="1740">
        <f>IFERROR(VLOOKUP($A253,'2018'!$B$2:$K$170,10,FALSE),0)</f>
        <v>0</v>
      </c>
      <c r="AN253" s="1700">
        <f>IFERROR(VLOOKUP($A253,'2017'!$B$2:$J$163,2,FALSE),0)</f>
        <v>0</v>
      </c>
      <c r="AO253" s="1815">
        <f>IFERROR(VLOOKUP($A253,'2017'!$B$2:$J$163,3,FALSE),0)</f>
        <v>0</v>
      </c>
      <c r="AP253" s="1815">
        <f>IFERROR(VLOOKUP($A253,'2017'!$B$2:$J$163,4,FALSE),0)</f>
        <v>0</v>
      </c>
      <c r="AQ253" s="1815">
        <f>IFERROR(VLOOKUP($A253,'2017'!$B$2:$J$163,7,FALSE),0)</f>
        <v>0</v>
      </c>
      <c r="AR253" s="1740">
        <f>IFERROR(VLOOKUP($A253,'2017'!$B$2:$J$163,9,FALSE),0)</f>
        <v>0</v>
      </c>
      <c r="AS253" s="1700">
        <f>IFERROR(VLOOKUP($A253,'2016'!$B$2:$K$165,3,FALSE),0)</f>
        <v>0</v>
      </c>
      <c r="AT253" s="1796">
        <f>IFERROR(VLOOKUP($A253,'2016'!$B$2:$K$165,4,FALSE),0)</f>
        <v>0</v>
      </c>
      <c r="AU253" s="1796">
        <f>IFERROR(VLOOKUP($A253,'2016'!$B$2:$K$165,5,FALSE),0)</f>
        <v>0</v>
      </c>
      <c r="AV253" s="1796">
        <f>IFERROR(VLOOKUP($A253,'2016'!$B$2:$K$165,8,FALSE),0)</f>
        <v>0</v>
      </c>
      <c r="AW253" s="1740">
        <f>IFERROR(VLOOKUP($A253,'2016'!$B$2:$K$165,10,FALSE),0)</f>
        <v>0</v>
      </c>
      <c r="AX253" s="1700">
        <f>IFERROR(VLOOKUP($A253,'2015'!$B$2:$K$165,3,FALSE),0)</f>
        <v>0</v>
      </c>
      <c r="AY253" s="1695">
        <f>IFERROR(VLOOKUP($A253,'2015'!$B$2:$K$165,4,FALSE),0)</f>
        <v>0</v>
      </c>
      <c r="AZ253" s="1695">
        <f>IFERROR(VLOOKUP($A253,'2015'!$B$2:$K$165,5,FALSE),0)</f>
        <v>0</v>
      </c>
      <c r="BA253" s="1695">
        <f>IFERROR(VLOOKUP($A253,'2015'!$B$2:$K$165,8,FALSE),0)</f>
        <v>0</v>
      </c>
      <c r="BB253" s="1740">
        <f>IFERROR(VLOOKUP($A253,'2015'!$B$2:$K$165,10,FALSE),0)</f>
        <v>0</v>
      </c>
      <c r="BC253" s="1700">
        <f>IFERROR(VLOOKUP($A253,'2014'!$B$2:$K$157,3,FALSE),0)</f>
        <v>0</v>
      </c>
      <c r="BD253" s="1691">
        <f>IFERROR(VLOOKUP($A253,'2014'!$B$2:$K$157,4,FALSE),0)</f>
        <v>0</v>
      </c>
      <c r="BE253" s="1691">
        <f>IFERROR(VLOOKUP($A253,'2014'!$B$2:$K$157,5,FALSE),0)</f>
        <v>0</v>
      </c>
      <c r="BF253" s="1691">
        <f>IFERROR(VLOOKUP($A253,'2014'!$B$2:$K$157,8,FALSE),0)</f>
        <v>0</v>
      </c>
      <c r="BG253" s="1740">
        <f>IFERROR(VLOOKUP($A253,'2014'!$B$2:$K$157,10,FALSE),0)</f>
        <v>0</v>
      </c>
      <c r="BH253" s="1700">
        <f>IFERROR(VLOOKUP($A253,'2013'!$D$4:$I$249,2,FALSE),0)</f>
        <v>0</v>
      </c>
      <c r="BI253" s="1691">
        <f>IFERROR(VLOOKUP($A253,'2013'!$D$4:$I$249,3,FALSE),0)</f>
        <v>0</v>
      </c>
      <c r="BJ253" s="1691">
        <f>IFERROR(VLOOKUP($A253,'2013'!$D$4:$I$249,4,FALSE),0)</f>
        <v>0</v>
      </c>
      <c r="BK253" s="1691">
        <f>IFERROR(VLOOKUP($A253,'2013'!$D$4:$I$249,5,FALSE),0)</f>
        <v>0</v>
      </c>
      <c r="BL253" s="1740">
        <f>IFERROR(VLOOKUP($A253,'2013'!$D$4:$I$249,6,FALSE),0)</f>
        <v>0</v>
      </c>
      <c r="BM253" s="1737">
        <f>IFERROR(VLOOKUP($A253,'2012'!$D$3:$O$172,2,FALSE),0)</f>
        <v>0</v>
      </c>
      <c r="BN253" s="1691">
        <f>IFERROR(VLOOKUP($A253,'2012'!$D$3:$O$172,3,FALSE),0)</f>
        <v>0</v>
      </c>
      <c r="BO253" s="1743">
        <f>IFERROR(VLOOKUP($A253,'2012'!$D$3:$O$172,4,FALSE),0)</f>
        <v>0</v>
      </c>
      <c r="BP253" s="1700">
        <f>IFERROR(VLOOKUP($A253,'2012'!$D$3:$O$172,5,FALSE),0)</f>
        <v>0</v>
      </c>
      <c r="BQ253" s="1691">
        <f>IFERROR(VLOOKUP($A253,'2012'!$D$3:$O$172,6,FALSE),0)</f>
        <v>0</v>
      </c>
      <c r="BR253" s="1691">
        <f>IFERROR(VLOOKUP($A253,'2012'!$D$3:$O$172,7,FALSE),0)</f>
        <v>0</v>
      </c>
      <c r="BS253" s="1691">
        <f>IFERROR(VLOOKUP($A253,'2012'!$D$3:$O$172,8,FALSE),0)</f>
        <v>0</v>
      </c>
      <c r="BT253" s="1740">
        <f>IFERROR(VLOOKUP($A253,'2012'!$D$3:$O$172,9,FALSE),0)</f>
        <v>0</v>
      </c>
      <c r="BX253" s="1700">
        <f>IFERROR(VLOOKUP($A253,'2011'!$D$4:$I$251,2,FALSE),0)</f>
        <v>0</v>
      </c>
      <c r="BY253" s="1691">
        <f>IFERROR(VLOOKUP($A253,'2011'!$D$4:$I$251,3,FALSE),0)</f>
        <v>0</v>
      </c>
      <c r="BZ253" s="1691">
        <f>IFERROR(VLOOKUP($A253,'2011'!$D$4:$I$251,4,FALSE),0)</f>
        <v>0</v>
      </c>
      <c r="CA253" s="1691">
        <f>IFERROR(VLOOKUP($A253,'2011'!$D$4:$I$251,5,FALSE),0)</f>
        <v>0</v>
      </c>
      <c r="CB253" s="1740">
        <f>IFERROR(VLOOKUP($A253,'2011'!$D$4:$I$251,6,FALSE),0)</f>
        <v>0</v>
      </c>
      <c r="CC253" s="1700">
        <f>IFERROR(VLOOKUP($A253,'2010'!$C$3:$H$234,2,FALSE),0)</f>
        <v>0</v>
      </c>
      <c r="CD253" s="1691">
        <f>IFERROR(VLOOKUP($A253,'2010'!$C$3:$H$234,3,FALSE),0)</f>
        <v>0</v>
      </c>
      <c r="CE253" s="1691">
        <f>IFERROR(VLOOKUP($A253,'2010'!$C$3:$H$234,4,FALSE),0)</f>
        <v>0</v>
      </c>
      <c r="CF253" s="1691">
        <f>IFERROR(VLOOKUP($A253,'2010'!$C$3:$H$234,5,FALSE),0)</f>
        <v>0</v>
      </c>
      <c r="CG253" s="1740">
        <f>IFERROR(VLOOKUP($A253,'2010'!$C$3:$H$234,6,FALSE),0)</f>
        <v>0</v>
      </c>
      <c r="CH253" s="1700">
        <f>IFERROR(VLOOKUP($A253,'2009'!$C$3:$H$242,2,FALSE),0)</f>
        <v>0</v>
      </c>
      <c r="CI253" s="1691">
        <f>IFERROR(VLOOKUP($A253,'2009'!$C$3:$H$242,3,FALSE),0)</f>
        <v>0</v>
      </c>
      <c r="CJ253" s="1691">
        <f>IFERROR(VLOOKUP($A253,'2009'!$C$3:$H$242,4,FALSE),0)</f>
        <v>0</v>
      </c>
      <c r="CK253" s="1691">
        <f>IFERROR(VLOOKUP($A253,'2009'!$C$3:$H$242,5,FALSE),0)</f>
        <v>0</v>
      </c>
      <c r="CL253" s="1740">
        <f>IFERROR(VLOOKUP($A253,'2009'!$C$3:$H$242,6,FALSE),0)</f>
        <v>0</v>
      </c>
      <c r="CM253" s="1700">
        <f>IFERROR(VLOOKUP($A253,'2008'!$C$3:$H$229,2,FALSE),0)</f>
        <v>0</v>
      </c>
      <c r="CN253" s="1691">
        <f>IFERROR(VLOOKUP($A253,'2008'!$C$3:$H$229,3,FALSE),0)</f>
        <v>0</v>
      </c>
      <c r="CO253" s="1691">
        <f>IFERROR(VLOOKUP($A253,'2008'!$C$3:$H$229,4,FALSE),0)</f>
        <v>0</v>
      </c>
      <c r="CP253" s="1691">
        <f>IFERROR(VLOOKUP($A253,'2008'!$C$3:$H$229,5,FALSE),0)</f>
        <v>0</v>
      </c>
      <c r="CQ253" s="1740">
        <f>IFERROR(VLOOKUP($A253,'2008'!$C$3:$H$229,6,FALSE),0)</f>
        <v>0</v>
      </c>
      <c r="CR253" s="1700">
        <f>IFERROR(VLOOKUP($A253,'2007'!$C$3:$M$238,7,FALSE),0)</f>
        <v>0</v>
      </c>
      <c r="CS253" s="1691">
        <f>IFERROR(VLOOKUP($A253,'2007'!$C$3:$M$238,8,FALSE),0)</f>
        <v>0</v>
      </c>
      <c r="CT253" s="1691">
        <f>IFERROR(VLOOKUP($A253,'2007'!$C$3:$M$238,9,FALSE),0)</f>
        <v>0</v>
      </c>
      <c r="CU253" s="1691">
        <f>IFERROR(VLOOKUP($A253,'2007'!$C$3:$M$238,10,FALSE),0)</f>
        <v>0</v>
      </c>
      <c r="CV253" s="1740">
        <f>IFERROR(VLOOKUP($A253,'2007'!$C$3:$M$238,11,FALSE),0)</f>
        <v>0</v>
      </c>
      <c r="CW253" s="1700">
        <f>IFERROR(VLOOKUP($A253,'2006'!$A$2:$F$200,2,FALSE),0)</f>
        <v>0</v>
      </c>
      <c r="CX253" s="1691">
        <f>IFERROR(VLOOKUP($A253,'2006'!$A$2:$F$200,4,FALSE),0)</f>
        <v>0</v>
      </c>
      <c r="CY253" s="1691">
        <f>IFERROR(VLOOKUP($A253,'2006'!$A$2:$F$200,5,FALSE),0)</f>
        <v>0</v>
      </c>
      <c r="CZ253" s="1740">
        <f>IFERROR(VLOOKUP($A253,'2006'!$A$2:$F$200,6,FALSE),0)</f>
        <v>0</v>
      </c>
      <c r="DA253" s="1700">
        <f>IFERROR(VLOOKUP($A253,'2005'!$C$3:$M$205,8,FALSE),0)</f>
        <v>0</v>
      </c>
      <c r="DB253" s="1691">
        <f>IFERROR(VLOOKUP($A253,'2005'!$C$3:$M$205,9,FALSE),0)</f>
        <v>0</v>
      </c>
      <c r="DC253" s="1691">
        <f>IFERROR(VLOOKUP($A253,'2005'!$C$3:$M$205,10,FALSE),0)</f>
        <v>0</v>
      </c>
      <c r="DD253" s="1740">
        <f>IFERROR(VLOOKUP($A253,'2005'!$C$3:$M$205,11,FALSE),0)</f>
        <v>0</v>
      </c>
      <c r="DE253" s="1700">
        <f>IFERROR(VLOOKUP($A253,'2004'!$C$3:$M$213,8,FALSE),0)</f>
        <v>0</v>
      </c>
      <c r="DF253" s="1691">
        <f>IFERROR(VLOOKUP($A253,'2004'!$C$3:$M$213,9,FALSE),0)</f>
        <v>0</v>
      </c>
      <c r="DG253" s="1691">
        <f>IFERROR(VLOOKUP($A253,'2004'!$C$3:$M$213,10,FALSE),0)</f>
        <v>0</v>
      </c>
      <c r="DH253" s="1740">
        <f>IFERROR(VLOOKUP($A253,'2004'!$C$3:$M$213,11,FALSE),0)</f>
        <v>0</v>
      </c>
      <c r="DI253" s="1700">
        <f>IFERROR(VLOOKUP($A253,'2003'!$C$3:$Q$214,12,FALSE),0)</f>
        <v>0</v>
      </c>
      <c r="DJ253" s="1691">
        <f>IFERROR(VLOOKUP($A253,'2003'!$C$3:$Q$214,13,FALSE),0)</f>
        <v>0</v>
      </c>
      <c r="DK253" s="1691">
        <f>IFERROR(VLOOKUP($A253,'2003'!$C$3:$Q$214,14,FALSE),0)</f>
        <v>0</v>
      </c>
      <c r="DL253" s="1740">
        <f>IFERROR(VLOOKUP($A253,'2003'!$C$3:$Q$214,15,FALSE),0)</f>
        <v>0</v>
      </c>
      <c r="DM253" s="1700">
        <f>IFERROR(VLOOKUP($A253,'2002'!$D$3:$R$214,12,FALSE),0)</f>
        <v>0</v>
      </c>
      <c r="DN253" s="1691">
        <f>IFERROR(VLOOKUP($A253,'2002'!$D$3:$R$214,13,FALSE),0)</f>
        <v>0</v>
      </c>
      <c r="DO253" s="1691">
        <f>IFERROR(VLOOKUP($A253,'2002'!$D$3:$R$214,14,FALSE),0)</f>
        <v>0</v>
      </c>
      <c r="DP253" s="1788">
        <f>IFERROR(VLOOKUP($A253,'2002'!$D$3:$R$214,15,FALSE),0)</f>
        <v>0</v>
      </c>
      <c r="DQ253" s="1700">
        <f>IFERROR(VLOOKUP($A253,'Pre 2002'!$C$3:$CK$382,84,FALSE),0)</f>
        <v>290</v>
      </c>
      <c r="DR253" s="1695">
        <f>IFERROR(VLOOKUP($A253,'Pre 2002'!$C$3:$CK$382,85,FALSE),0)</f>
        <v>159</v>
      </c>
      <c r="DS253" s="1695">
        <f>IFERROR(VLOOKUP($A253,'Pre 2002'!$C$3:$CK$382,86,FALSE),0)</f>
        <v>10</v>
      </c>
      <c r="DT253" s="1790">
        <f>IFERROR(VLOOKUP($A253,'Pre 2002'!$C$3:$CK$382,87,FALSE),0)</f>
        <v>0.5482758620689655</v>
      </c>
      <c r="DU253" s="1741">
        <f>IFERROR(VLOOKUP(A253,'Pre 2002'!$C$3:$CG$382,83,FALSE),0)</f>
        <v>6</v>
      </c>
      <c r="DY253" s="1731"/>
    </row>
    <row r="254" spans="1:129">
      <c r="A254" s="1778" t="s">
        <v>1154</v>
      </c>
      <c r="B254" s="1562">
        <f t="shared" si="79"/>
        <v>276</v>
      </c>
      <c r="C254" s="1562">
        <f t="shared" si="80"/>
        <v>150</v>
      </c>
      <c r="D254" s="1562">
        <f t="shared" si="81"/>
        <v>10</v>
      </c>
      <c r="E254" s="1563">
        <f t="shared" si="82"/>
        <v>0.54347826086956519</v>
      </c>
      <c r="F254" s="1786">
        <f t="shared" si="83"/>
        <v>6</v>
      </c>
      <c r="G254" s="1595" t="s">
        <v>2159</v>
      </c>
      <c r="H254" s="1567">
        <f t="shared" si="95"/>
        <v>6</v>
      </c>
      <c r="I254" s="1734">
        <f t="shared" si="96"/>
        <v>276</v>
      </c>
      <c r="J254" s="1734">
        <f t="shared" si="97"/>
        <v>150</v>
      </c>
      <c r="K254" s="1734">
        <f t="shared" si="97"/>
        <v>10</v>
      </c>
      <c r="L254" s="1806">
        <f t="shared" si="98"/>
        <v>0.54347826086956519</v>
      </c>
      <c r="O254" s="1700">
        <f>IFERROR(VLOOKUP($A254,'2022'!$B$2:$K$174,3,FALSE),0)</f>
        <v>0</v>
      </c>
      <c r="P254" s="1858">
        <f>IFERROR(VLOOKUP($A254,'2022'!$B$2:$K$174,4,FALSE),0)</f>
        <v>0</v>
      </c>
      <c r="Q254" s="1858">
        <f>IFERROR(VLOOKUP($A254,'2022'!$B$2:$K$174,5,FALSE),0)</f>
        <v>0</v>
      </c>
      <c r="R254" s="1858">
        <f>IFERROR(VLOOKUP($A254,'2022'!$B$2:$K$174,8,FALSE),0)</f>
        <v>0</v>
      </c>
      <c r="S254" s="1740">
        <f>IFERROR(VLOOKUP($A254,'2022'!$B$2:$K$174,10,FALSE),0)</f>
        <v>0</v>
      </c>
      <c r="T254" s="1700">
        <f>IFERROR(VLOOKUP($A254,'2021'!$B$2:$K$174,3,FALSE),0)</f>
        <v>0</v>
      </c>
      <c r="U254" s="1843">
        <f>IFERROR(VLOOKUP($A254,'2021'!$B$2:$K$174,4,FALSE),0)</f>
        <v>0</v>
      </c>
      <c r="V254" s="1843">
        <f>IFERROR(VLOOKUP($A254,'2021'!$B$2:$K$174,5,FALSE),0)</f>
        <v>0</v>
      </c>
      <c r="W254" s="1843">
        <f>IFERROR(VLOOKUP($A254,'2021'!$B$2:$K$174,8,FALSE),0)</f>
        <v>0</v>
      </c>
      <c r="X254" s="1740">
        <f>IFERROR(VLOOKUP($A254,'2021'!$B$2:$K$174,10,FALSE),0)</f>
        <v>0</v>
      </c>
      <c r="Y254" s="1700">
        <f>IFERROR(VLOOKUP($A254,'2020'!$B$2:$K$170,3,FALSE),0)</f>
        <v>0</v>
      </c>
      <c r="Z254" s="1829">
        <f>IFERROR(VLOOKUP($A254,'2020'!$B$2:$K$170,4,FALSE),0)</f>
        <v>0</v>
      </c>
      <c r="AA254" s="1829">
        <f>IFERROR(VLOOKUP($A254,'2020'!$B$2:$K$170,5,FALSE),0)</f>
        <v>0</v>
      </c>
      <c r="AB254" s="1829">
        <f>IFERROR(VLOOKUP($A254,'2020'!$B$2:$K$170,8,FALSE),0)</f>
        <v>0</v>
      </c>
      <c r="AC254" s="1740">
        <f>IFERROR(VLOOKUP($A254,'2020'!$B$2:$K$170,10,FALSE),0)</f>
        <v>0</v>
      </c>
      <c r="AD254" s="1700">
        <f>IFERROR(VLOOKUP($A254,'2019'!$B$2:$K$170,3,FALSE),0)</f>
        <v>0</v>
      </c>
      <c r="AE254" s="1823">
        <f>IFERROR(VLOOKUP($A254,'2019'!$B$2:$K$170,4,FALSE),0)</f>
        <v>0</v>
      </c>
      <c r="AF254" s="1823">
        <f>IFERROR(VLOOKUP($A254,'2019'!$B$2:$K$170,5,FALSE),0)</f>
        <v>0</v>
      </c>
      <c r="AG254" s="1823">
        <f>IFERROR(VLOOKUP($A254,'2019'!$B$2:$K$170,8,FALSE),0)</f>
        <v>0</v>
      </c>
      <c r="AH254" s="1740">
        <f>IFERROR(VLOOKUP($A254,'2019'!$B$2:$K$170,10,FALSE),0)</f>
        <v>0</v>
      </c>
      <c r="AI254" s="1700">
        <f>IFERROR(VLOOKUP($A254,'2018'!$B$2:$K$170,3,FALSE),0)</f>
        <v>0</v>
      </c>
      <c r="AJ254" s="1821">
        <f>IFERROR(VLOOKUP($A254,'2018'!$B$2:$K$170,4,FALSE),0)</f>
        <v>0</v>
      </c>
      <c r="AK254" s="1821">
        <f>IFERROR(VLOOKUP($A254,'2018'!$B$2:$K$170,5,FALSE),0)</f>
        <v>0</v>
      </c>
      <c r="AL254" s="1821">
        <f>IFERROR(VLOOKUP($A254,'2018'!$B$2:$K$170,8,FALSE),0)</f>
        <v>0</v>
      </c>
      <c r="AM254" s="1740">
        <f>IFERROR(VLOOKUP($A254,'2018'!$B$2:$K$170,10,FALSE),0)</f>
        <v>0</v>
      </c>
      <c r="AN254" s="1700">
        <f>IFERROR(VLOOKUP($A254,'2017'!$B$2:$J$163,2,FALSE),0)</f>
        <v>0</v>
      </c>
      <c r="AO254" s="1815">
        <f>IFERROR(VLOOKUP($A254,'2017'!$B$2:$J$163,3,FALSE),0)</f>
        <v>0</v>
      </c>
      <c r="AP254" s="1815">
        <f>IFERROR(VLOOKUP($A254,'2017'!$B$2:$J$163,4,FALSE),0)</f>
        <v>0</v>
      </c>
      <c r="AQ254" s="1815">
        <f>IFERROR(VLOOKUP($A254,'2017'!$B$2:$J$163,7,FALSE),0)</f>
        <v>0</v>
      </c>
      <c r="AR254" s="1740">
        <f>IFERROR(VLOOKUP($A254,'2017'!$B$2:$J$163,9,FALSE),0)</f>
        <v>0</v>
      </c>
      <c r="AS254" s="1700">
        <f>IFERROR(VLOOKUP($A254,'2016'!$B$2:$K$165,3,FALSE),0)</f>
        <v>0</v>
      </c>
      <c r="AT254" s="1796">
        <f>IFERROR(VLOOKUP($A254,'2016'!$B$2:$K$165,4,FALSE),0)</f>
        <v>0</v>
      </c>
      <c r="AU254" s="1796">
        <f>IFERROR(VLOOKUP($A254,'2016'!$B$2:$K$165,5,FALSE),0)</f>
        <v>0</v>
      </c>
      <c r="AV254" s="1796">
        <f>IFERROR(VLOOKUP($A254,'2016'!$B$2:$K$165,8,FALSE),0)</f>
        <v>0</v>
      </c>
      <c r="AW254" s="1740">
        <f>IFERROR(VLOOKUP($A254,'2016'!$B$2:$K$165,10,FALSE),0)</f>
        <v>0</v>
      </c>
      <c r="AX254" s="1700">
        <f>IFERROR(VLOOKUP($A254,'2015'!$B$2:$K$165,3,FALSE),0)</f>
        <v>0</v>
      </c>
      <c r="AY254" s="1695">
        <f>IFERROR(VLOOKUP($A254,'2015'!$B$2:$K$165,4,FALSE),0)</f>
        <v>0</v>
      </c>
      <c r="AZ254" s="1695">
        <f>IFERROR(VLOOKUP($A254,'2015'!$B$2:$K$165,5,FALSE),0)</f>
        <v>0</v>
      </c>
      <c r="BA254" s="1695">
        <f>IFERROR(VLOOKUP($A254,'2015'!$B$2:$K$165,8,FALSE),0)</f>
        <v>0</v>
      </c>
      <c r="BB254" s="1740">
        <f>IFERROR(VLOOKUP($A254,'2015'!$B$2:$K$165,10,FALSE),0)</f>
        <v>0</v>
      </c>
      <c r="BC254" s="1700">
        <f>IFERROR(VLOOKUP($A254,'2014'!$B$2:$K$157,3,FALSE),0)</f>
        <v>0</v>
      </c>
      <c r="BD254" s="1691">
        <f>IFERROR(VLOOKUP($A254,'2014'!$B$2:$K$157,4,FALSE),0)</f>
        <v>0</v>
      </c>
      <c r="BE254" s="1691">
        <f>IFERROR(VLOOKUP($A254,'2014'!$B$2:$K$157,5,FALSE),0)</f>
        <v>0</v>
      </c>
      <c r="BF254" s="1691">
        <f>IFERROR(VLOOKUP($A254,'2014'!$B$2:$K$157,8,FALSE),0)</f>
        <v>0</v>
      </c>
      <c r="BG254" s="1740">
        <f>IFERROR(VLOOKUP($A254,'2014'!$B$2:$K$157,10,FALSE),0)</f>
        <v>0</v>
      </c>
      <c r="BH254" s="1700">
        <f>IFERROR(VLOOKUP($A254,'2013'!$D$4:$I$249,2,FALSE),0)</f>
        <v>0</v>
      </c>
      <c r="BI254" s="1691">
        <f>IFERROR(VLOOKUP($A254,'2013'!$D$4:$I$249,3,FALSE),0)</f>
        <v>0</v>
      </c>
      <c r="BJ254" s="1691">
        <f>IFERROR(VLOOKUP($A254,'2013'!$D$4:$I$249,4,FALSE),0)</f>
        <v>0</v>
      </c>
      <c r="BK254" s="1691">
        <f>IFERROR(VLOOKUP($A254,'2013'!$D$4:$I$249,5,FALSE),0)</f>
        <v>0</v>
      </c>
      <c r="BL254" s="1740">
        <f>IFERROR(VLOOKUP($A254,'2013'!$D$4:$I$249,6,FALSE),0)</f>
        <v>0</v>
      </c>
      <c r="BM254" s="1737">
        <f>IFERROR(VLOOKUP($A254,'2012'!$D$3:$O$172,2,FALSE),0)</f>
        <v>0</v>
      </c>
      <c r="BN254" s="1691">
        <f>IFERROR(VLOOKUP($A254,'2012'!$D$3:$O$172,3,FALSE),0)</f>
        <v>0</v>
      </c>
      <c r="BO254" s="1743">
        <f>IFERROR(VLOOKUP($A254,'2012'!$D$3:$O$172,4,FALSE),0)</f>
        <v>0</v>
      </c>
      <c r="BP254" s="1700">
        <f>IFERROR(VLOOKUP($A254,'2012'!$D$3:$O$172,5,FALSE),0)</f>
        <v>0</v>
      </c>
      <c r="BQ254" s="1691">
        <f>IFERROR(VLOOKUP($A254,'2012'!$D$3:$O$172,6,FALSE),0)</f>
        <v>0</v>
      </c>
      <c r="BR254" s="1691">
        <f>IFERROR(VLOOKUP($A254,'2012'!$D$3:$O$172,7,FALSE),0)</f>
        <v>0</v>
      </c>
      <c r="BS254" s="1691">
        <f>IFERROR(VLOOKUP($A254,'2012'!$D$3:$O$172,8,FALSE),0)</f>
        <v>0</v>
      </c>
      <c r="BT254" s="1740">
        <f>IFERROR(VLOOKUP($A254,'2012'!$D$3:$O$172,9,FALSE),0)</f>
        <v>0</v>
      </c>
      <c r="BX254" s="1700">
        <f>IFERROR(VLOOKUP($A254,'2011'!$D$4:$I$251,2,FALSE),0)</f>
        <v>0</v>
      </c>
      <c r="BY254" s="1691">
        <f>IFERROR(VLOOKUP($A254,'2011'!$D$4:$I$251,3,FALSE),0)</f>
        <v>0</v>
      </c>
      <c r="BZ254" s="1691">
        <f>IFERROR(VLOOKUP($A254,'2011'!$D$4:$I$251,4,FALSE),0)</f>
        <v>0</v>
      </c>
      <c r="CA254" s="1691">
        <f>IFERROR(VLOOKUP($A254,'2011'!$D$4:$I$251,5,FALSE),0)</f>
        <v>0</v>
      </c>
      <c r="CB254" s="1740">
        <f>IFERROR(VLOOKUP($A254,'2011'!$D$4:$I$251,6,FALSE),0)</f>
        <v>0</v>
      </c>
      <c r="CC254" s="1700">
        <f>IFERROR(VLOOKUP($A254,'2010'!$C$3:$H$234,2,FALSE),0)</f>
        <v>50</v>
      </c>
      <c r="CD254" s="1691">
        <f>IFERROR(VLOOKUP($A254,'2010'!$C$3:$H$234,3,FALSE),0)</f>
        <v>18</v>
      </c>
      <c r="CE254" s="1691">
        <f>IFERROR(VLOOKUP($A254,'2010'!$C$3:$H$234,4,FALSE),0)</f>
        <v>29</v>
      </c>
      <c r="CF254" s="1691">
        <f>IFERROR(VLOOKUP($A254,'2010'!$C$3:$H$234,5,FALSE),0)</f>
        <v>2</v>
      </c>
      <c r="CG254" s="1740">
        <f>IFERROR(VLOOKUP($A254,'2010'!$C$3:$H$234,6,FALSE),0)</f>
        <v>0.57999999999999996</v>
      </c>
      <c r="CH254" s="1700">
        <f>IFERROR(VLOOKUP($A254,'2009'!$C$3:$H$242,2,FALSE),0)</f>
        <v>50</v>
      </c>
      <c r="CI254" s="1691">
        <f>IFERROR(VLOOKUP($A254,'2009'!$C$3:$H$242,3,FALSE),0)</f>
        <v>11</v>
      </c>
      <c r="CJ254" s="1691">
        <f>IFERROR(VLOOKUP($A254,'2009'!$C$3:$H$242,4,FALSE),0)</f>
        <v>24</v>
      </c>
      <c r="CK254" s="1691">
        <f>IFERROR(VLOOKUP($A254,'2009'!$C$3:$H$242,5,FALSE),0)</f>
        <v>2</v>
      </c>
      <c r="CL254" s="1740">
        <f>IFERROR(VLOOKUP($A254,'2009'!$C$3:$H$242,6,FALSE),0)</f>
        <v>0.48</v>
      </c>
      <c r="CM254" s="1700">
        <f>IFERROR(VLOOKUP($A254,'2008'!$C$3:$H$229,2,FALSE),0)</f>
        <v>67</v>
      </c>
      <c r="CN254" s="1691">
        <f>IFERROR(VLOOKUP($A254,'2008'!$C$3:$H$229,3,FALSE),0)</f>
        <v>21</v>
      </c>
      <c r="CO254" s="1691">
        <f>IFERROR(VLOOKUP($A254,'2008'!$C$3:$H$229,4,FALSE),0)</f>
        <v>39</v>
      </c>
      <c r="CP254" s="1691">
        <f>IFERROR(VLOOKUP($A254,'2008'!$C$3:$H$229,5,FALSE),0)</f>
        <v>5</v>
      </c>
      <c r="CQ254" s="1740">
        <f>IFERROR(VLOOKUP($A254,'2008'!$C$3:$H$229,6,FALSE),0)</f>
        <v>0.58208955223880599</v>
      </c>
      <c r="CR254" s="1700">
        <f>IFERROR(VLOOKUP($A254,'2007'!$C$3:$M$238,7,FALSE),0)</f>
        <v>43</v>
      </c>
      <c r="CS254" s="1691">
        <f>IFERROR(VLOOKUP($A254,'2007'!$C$3:$M$238,8,FALSE),0)</f>
        <v>15</v>
      </c>
      <c r="CT254" s="1691">
        <f>IFERROR(VLOOKUP($A254,'2007'!$C$3:$M$238,9,FALSE),0)</f>
        <v>26</v>
      </c>
      <c r="CU254" s="1691">
        <f>IFERROR(VLOOKUP($A254,'2007'!$C$3:$M$238,10,FALSE),0)</f>
        <v>0</v>
      </c>
      <c r="CV254" s="1740">
        <f>IFERROR(VLOOKUP($A254,'2007'!$C$3:$M$238,11,FALSE),0)</f>
        <v>0.60465116279069764</v>
      </c>
      <c r="CW254" s="1700">
        <f>IFERROR(VLOOKUP($A254,'2006'!$A$2:$F$200,2,FALSE),0)</f>
        <v>43</v>
      </c>
      <c r="CX254" s="1691">
        <f>IFERROR(VLOOKUP($A254,'2006'!$A$2:$F$200,4,FALSE),0)</f>
        <v>20</v>
      </c>
      <c r="CY254" s="1691">
        <f>IFERROR(VLOOKUP($A254,'2006'!$A$2:$F$200,5,FALSE),0)</f>
        <v>0</v>
      </c>
      <c r="CZ254" s="1740">
        <f>IFERROR(VLOOKUP($A254,'2006'!$A$2:$F$200,6,FALSE),0)</f>
        <v>0.46511627906976744</v>
      </c>
      <c r="DA254" s="1700">
        <f>IFERROR(VLOOKUP($A254,'2005'!$C$3:$M$205,8,FALSE),0)</f>
        <v>23</v>
      </c>
      <c r="DB254" s="1691">
        <f>IFERROR(VLOOKUP($A254,'2005'!$C$3:$M$205,9,FALSE),0)</f>
        <v>12</v>
      </c>
      <c r="DC254" s="1691">
        <f>IFERROR(VLOOKUP($A254,'2005'!$C$3:$M$205,10,FALSE),0)</f>
        <v>1</v>
      </c>
      <c r="DD254" s="1740">
        <f>IFERROR(VLOOKUP($A254,'2005'!$C$3:$M$205,11,FALSE),0)</f>
        <v>0.52173913043478259</v>
      </c>
      <c r="DE254" s="1700">
        <f>IFERROR(VLOOKUP($A254,'2004'!$C$3:$M$213,8,FALSE),0)</f>
        <v>0</v>
      </c>
      <c r="DF254" s="1691">
        <f>IFERROR(VLOOKUP($A254,'2004'!$C$3:$M$213,9,FALSE),0)</f>
        <v>0</v>
      </c>
      <c r="DG254" s="1691">
        <f>IFERROR(VLOOKUP($A254,'2004'!$C$3:$M$213,10,FALSE),0)</f>
        <v>0</v>
      </c>
      <c r="DH254" s="1740">
        <f>IFERROR(VLOOKUP($A254,'2004'!$C$3:$M$213,11,FALSE),0)</f>
        <v>0</v>
      </c>
      <c r="DI254" s="1700">
        <f>IFERROR(VLOOKUP($A254,'2003'!$C$3:$Q$214,12,FALSE),0)</f>
        <v>0</v>
      </c>
      <c r="DJ254" s="1691">
        <f>IFERROR(VLOOKUP($A254,'2003'!$C$3:$Q$214,13,FALSE),0)</f>
        <v>0</v>
      </c>
      <c r="DK254" s="1691">
        <f>IFERROR(VLOOKUP($A254,'2003'!$C$3:$Q$214,14,FALSE),0)</f>
        <v>0</v>
      </c>
      <c r="DL254" s="1740">
        <f>IFERROR(VLOOKUP($A254,'2003'!$C$3:$Q$214,15,FALSE),0)</f>
        <v>0</v>
      </c>
      <c r="DM254" s="1700">
        <f>IFERROR(VLOOKUP($A254,'2002'!$D$3:$R$214,12,FALSE),0)</f>
        <v>0</v>
      </c>
      <c r="DN254" s="1691">
        <f>IFERROR(VLOOKUP($A254,'2002'!$D$3:$R$214,13,FALSE),0)</f>
        <v>0</v>
      </c>
      <c r="DO254" s="1691">
        <f>IFERROR(VLOOKUP($A254,'2002'!$D$3:$R$214,14,FALSE),0)</f>
        <v>0</v>
      </c>
      <c r="DP254" s="1788">
        <f>IFERROR(VLOOKUP($A254,'2002'!$D$3:$R$214,15,FALSE),0)</f>
        <v>0</v>
      </c>
      <c r="DQ254" s="1700">
        <f>IFERROR(VLOOKUP($A254,'Pre 2002'!$C$3:$CK$382,84,FALSE),0)</f>
        <v>0</v>
      </c>
      <c r="DR254" s="1695">
        <f>IFERROR(VLOOKUP($A254,'Pre 2002'!$C$3:$CK$382,85,FALSE),0)</f>
        <v>0</v>
      </c>
      <c r="DS254" s="1695">
        <f>IFERROR(VLOOKUP($A254,'Pre 2002'!$C$3:$CK$382,86,FALSE),0)</f>
        <v>0</v>
      </c>
      <c r="DT254" s="1790">
        <f>IFERROR(VLOOKUP($A254,'Pre 2002'!$C$3:$CK$382,87,FALSE),0)</f>
        <v>0</v>
      </c>
      <c r="DU254" s="1741">
        <f>IFERROR(VLOOKUP(A254,'Pre 2002'!$C$3:$CG$382,83,FALSE),0)</f>
        <v>0</v>
      </c>
      <c r="DY254" s="1731"/>
    </row>
    <row r="255" spans="1:129">
      <c r="A255" s="1780" t="s">
        <v>2108</v>
      </c>
      <c r="B255" s="1562">
        <f t="shared" si="79"/>
        <v>1102</v>
      </c>
      <c r="C255" s="1562">
        <f t="shared" si="80"/>
        <v>586</v>
      </c>
      <c r="D255" s="1562">
        <f t="shared" si="81"/>
        <v>10</v>
      </c>
      <c r="E255" s="1563">
        <f t="shared" si="82"/>
        <v>0.53176043557168784</v>
      </c>
      <c r="F255" s="1786">
        <f t="shared" si="83"/>
        <v>17</v>
      </c>
      <c r="G255" s="1595">
        <v>2007</v>
      </c>
      <c r="H255" s="1567">
        <f t="shared" si="95"/>
        <v>9</v>
      </c>
      <c r="I255" s="1734">
        <f t="shared" si="96"/>
        <v>578</v>
      </c>
      <c r="J255" s="1734">
        <f t="shared" si="97"/>
        <v>320</v>
      </c>
      <c r="K255" s="1734">
        <f t="shared" si="97"/>
        <v>7</v>
      </c>
      <c r="L255" s="1806">
        <f t="shared" si="98"/>
        <v>0.55363321799307963</v>
      </c>
      <c r="M255" s="1752" t="s">
        <v>84</v>
      </c>
      <c r="N255" s="1752">
        <v>0</v>
      </c>
      <c r="O255" s="1700">
        <f>IFERROR(VLOOKUP($A255,'2022'!$B$2:$K$174,3,FALSE),0)</f>
        <v>67</v>
      </c>
      <c r="P255" s="1858">
        <f>IFERROR(VLOOKUP($A255,'2022'!$B$2:$K$174,4,FALSE),0)</f>
        <v>20</v>
      </c>
      <c r="Q255" s="1858">
        <f>IFERROR(VLOOKUP($A255,'2022'!$B$2:$K$174,5,FALSE),0)</f>
        <v>34</v>
      </c>
      <c r="R255" s="1858">
        <f>IFERROR(VLOOKUP($A255,'2022'!$B$2:$K$174,8,FALSE),0)</f>
        <v>2</v>
      </c>
      <c r="S255" s="1740">
        <f>IFERROR(VLOOKUP($A255,'2022'!$B$2:$K$174,10,FALSE),0)</f>
        <v>0.50700000000000001</v>
      </c>
      <c r="T255" s="1700">
        <f>IFERROR(VLOOKUP($A255,'2021'!$B$2:$K$174,3,FALSE),0)</f>
        <v>63</v>
      </c>
      <c r="U255" s="1843">
        <f>IFERROR(VLOOKUP($A255,'2021'!$B$2:$K$174,4,FALSE),0)</f>
        <v>13</v>
      </c>
      <c r="V255" s="1843">
        <f>IFERROR(VLOOKUP($A255,'2021'!$B$2:$K$174,5,FALSE),0)</f>
        <v>33</v>
      </c>
      <c r="W255" s="1843">
        <f>IFERROR(VLOOKUP($A255,'2021'!$B$2:$K$174,8,FALSE),0)</f>
        <v>0</v>
      </c>
      <c r="X255" s="1740">
        <f>IFERROR(VLOOKUP($A255,'2021'!$B$2:$K$174,10,FALSE),0)</f>
        <v>0.52400000000000002</v>
      </c>
      <c r="Y255" s="1700">
        <f>IFERROR(VLOOKUP($A255,'2020'!$B$2:$K$170,3,FALSE),0)</f>
        <v>74</v>
      </c>
      <c r="Z255" s="1829">
        <f>IFERROR(VLOOKUP($A255,'2020'!$B$2:$K$170,4,FALSE),0)</f>
        <v>24</v>
      </c>
      <c r="AA255" s="1829">
        <f>IFERROR(VLOOKUP($A255,'2020'!$B$2:$K$170,5,FALSE),0)</f>
        <v>40</v>
      </c>
      <c r="AB255" s="1829">
        <f>IFERROR(VLOOKUP($A255,'2020'!$B$2:$K$170,8,FALSE),0)</f>
        <v>0</v>
      </c>
      <c r="AC255" s="1740">
        <f>IFERROR(VLOOKUP($A255,'2020'!$B$2:$K$170,10,FALSE),0)</f>
        <v>0.54100000000000004</v>
      </c>
      <c r="AD255" s="1700">
        <f>IFERROR(VLOOKUP($A255,'2019'!$B$2:$K$170,3,FALSE),0)</f>
        <v>58</v>
      </c>
      <c r="AE255" s="1823">
        <f>IFERROR(VLOOKUP($A255,'2019'!$B$2:$K$170,4,FALSE),0)</f>
        <v>14</v>
      </c>
      <c r="AF255" s="1823">
        <f>IFERROR(VLOOKUP($A255,'2019'!$B$2:$K$170,5,FALSE),0)</f>
        <v>27</v>
      </c>
      <c r="AG255" s="1823">
        <f>IFERROR(VLOOKUP($A255,'2019'!$B$2:$K$170,8,FALSE),0)</f>
        <v>0</v>
      </c>
      <c r="AH255" s="1740">
        <f>IFERROR(VLOOKUP($A255,'2019'!$B$2:$K$170,10,FALSE),0)</f>
        <v>0.46600000000000003</v>
      </c>
      <c r="AI255" s="1700">
        <f>IFERROR(VLOOKUP($A255,'2018'!$B$2:$K$170,3,FALSE),0)</f>
        <v>40</v>
      </c>
      <c r="AJ255" s="1821">
        <f>IFERROR(VLOOKUP($A255,'2018'!$B$2:$K$170,4,FALSE),0)</f>
        <v>10</v>
      </c>
      <c r="AK255" s="1821">
        <f>IFERROR(VLOOKUP($A255,'2018'!$B$2:$K$170,5,FALSE),0)</f>
        <v>14</v>
      </c>
      <c r="AL255" s="1821">
        <f>IFERROR(VLOOKUP($A255,'2018'!$B$2:$K$170,8,FALSE),0)</f>
        <v>0</v>
      </c>
      <c r="AM255" s="1740">
        <f>IFERROR(VLOOKUP($A255,'2018'!$B$2:$K$170,10,FALSE),0)</f>
        <v>0.35</v>
      </c>
      <c r="AN255" s="1700">
        <f>IFERROR(VLOOKUP($A255,'2017'!$B$2:$J$163,2,FALSE),0)</f>
        <v>73</v>
      </c>
      <c r="AO255" s="1815">
        <f>IFERROR(VLOOKUP($A255,'2017'!$B$2:$J$163,3,FALSE),0)</f>
        <v>15</v>
      </c>
      <c r="AP255" s="1815">
        <f>IFERROR(VLOOKUP($A255,'2017'!$B$2:$J$163,4,FALSE),0)</f>
        <v>40</v>
      </c>
      <c r="AQ255" s="1815">
        <f>IFERROR(VLOOKUP($A255,'2017'!$B$2:$J$163,7,FALSE),0)</f>
        <v>0</v>
      </c>
      <c r="AR255" s="1740">
        <f>IFERROR(VLOOKUP($A255,'2017'!$B$2:$J$163,9,FALSE),0)</f>
        <v>0.54794520547945202</v>
      </c>
      <c r="AS255" s="1700">
        <f>IFERROR(VLOOKUP($A255,'2016'!$B$2:$K$165,3,FALSE),0)</f>
        <v>81</v>
      </c>
      <c r="AT255" s="1796">
        <f>IFERROR(VLOOKUP($A255,'2016'!$B$2:$K$165,4,FALSE),0)</f>
        <v>21</v>
      </c>
      <c r="AU255" s="1796">
        <f>IFERROR(VLOOKUP($A255,'2016'!$B$2:$K$165,5,FALSE),0)</f>
        <v>37</v>
      </c>
      <c r="AV255" s="1796">
        <f>IFERROR(VLOOKUP($A255,'2016'!$B$2:$K$165,8,FALSE),0)</f>
        <v>1</v>
      </c>
      <c r="AW255" s="1740">
        <f>IFERROR(VLOOKUP($A255,'2016'!$B$2:$K$165,10,FALSE),0)</f>
        <v>0.45700000000000002</v>
      </c>
      <c r="AX255" s="1700">
        <f>IFERROR(VLOOKUP($A255,'2015'!$B$2:$K$165,3,FALSE),0)</f>
        <v>68</v>
      </c>
      <c r="AY255" s="1695">
        <f>IFERROR(VLOOKUP($A255,'2015'!$B$2:$K$165,4,FALSE),0)</f>
        <v>25</v>
      </c>
      <c r="AZ255" s="1695">
        <f>IFERROR(VLOOKUP($A255,'2015'!$B$2:$K$165,5,FALSE),0)</f>
        <v>41</v>
      </c>
      <c r="BA255" s="1695">
        <f>IFERROR(VLOOKUP($A255,'2015'!$B$2:$K$165,8,FALSE),0)</f>
        <v>0</v>
      </c>
      <c r="BB255" s="1740">
        <f>IFERROR(VLOOKUP($A255,'2015'!$B$2:$K$165,10,FALSE),0)</f>
        <v>0.6029411764705882</v>
      </c>
      <c r="BC255" s="1700">
        <f>IFERROR(VLOOKUP($A255,'2014'!$B$2:$K$157,3,FALSE),0)</f>
        <v>77</v>
      </c>
      <c r="BD255" s="1691">
        <f>IFERROR(VLOOKUP($A255,'2014'!$B$2:$K$157,4,FALSE),0)</f>
        <v>31</v>
      </c>
      <c r="BE255" s="1691">
        <f>IFERROR(VLOOKUP($A255,'2014'!$B$2:$K$157,5,FALSE),0)</f>
        <v>44</v>
      </c>
      <c r="BF255" s="1691">
        <f>IFERROR(VLOOKUP($A255,'2014'!$B$2:$K$157,8,FALSE),0)</f>
        <v>0</v>
      </c>
      <c r="BG255" s="1740">
        <f>IFERROR(VLOOKUP($A255,'2014'!$B$2:$K$157,10,FALSE),0)</f>
        <v>0.5714285714285714</v>
      </c>
      <c r="BH255" s="1700">
        <f>IFERROR(VLOOKUP($A255,'2013'!$D$4:$I$249,2,FALSE),0)</f>
        <v>77</v>
      </c>
      <c r="BI255" s="1691">
        <f>IFERROR(VLOOKUP($A255,'2013'!$D$4:$I$249,3,FALSE),0)</f>
        <v>23</v>
      </c>
      <c r="BJ255" s="1691">
        <f>IFERROR(VLOOKUP($A255,'2013'!$D$4:$I$249,4,FALSE),0)</f>
        <v>45</v>
      </c>
      <c r="BK255" s="1691">
        <f>IFERROR(VLOOKUP($A255,'2013'!$D$4:$I$249,5,FALSE),0)</f>
        <v>1</v>
      </c>
      <c r="BL255" s="1740">
        <f>IFERROR(VLOOKUP($A255,'2013'!$D$4:$I$249,6,FALSE),0)</f>
        <v>0.58441558441558439</v>
      </c>
      <c r="BM255" s="1737">
        <f>IFERROR(VLOOKUP($A255,'2012'!$D$3:$O$172,2,FALSE),0)</f>
        <v>424</v>
      </c>
      <c r="BN255" s="1691">
        <f>IFERROR(VLOOKUP($A255,'2012'!$D$3:$O$172,3,FALSE),0)</f>
        <v>231</v>
      </c>
      <c r="BO255" s="1743">
        <f>IFERROR(VLOOKUP($A255,'2012'!$D$3:$O$172,4,FALSE),0)</f>
        <v>6</v>
      </c>
      <c r="BP255" s="1700">
        <f>IFERROR(VLOOKUP($A255,'2012'!$D$3:$O$172,5,FALSE),0)</f>
        <v>62</v>
      </c>
      <c r="BQ255" s="1691">
        <f>IFERROR(VLOOKUP($A255,'2012'!$D$3:$O$172,6,FALSE),0)</f>
        <v>16</v>
      </c>
      <c r="BR255" s="1691">
        <f>IFERROR(VLOOKUP($A255,'2012'!$D$3:$O$172,7,FALSE),0)</f>
        <v>37</v>
      </c>
      <c r="BS255" s="1691">
        <f>IFERROR(VLOOKUP($A255,'2012'!$D$3:$O$172,8,FALSE),0)</f>
        <v>0</v>
      </c>
      <c r="BT255" s="1740">
        <f>IFERROR(VLOOKUP($A255,'2012'!$D$3:$O$172,9,FALSE),0)</f>
        <v>0.59677419354838712</v>
      </c>
      <c r="BU255" s="1737">
        <f>IFERROR(VLOOKUP($A255,'2012'!$D$3:$O$172,10,FALSE),0)</f>
        <v>362</v>
      </c>
      <c r="BV255" s="1691">
        <f>IFERROR(VLOOKUP($A255,'2012'!$D$3:$O$172,11,FALSE),0)</f>
        <v>194</v>
      </c>
      <c r="BW255" s="1743">
        <f>IFERROR(VLOOKUP($A255,'2012'!$D$3:$O$172,12,FALSE),0)</f>
        <v>6</v>
      </c>
      <c r="BX255" s="1700">
        <f>IFERROR(VLOOKUP($A255,'2011'!$D$4:$I$251,2,FALSE),0)</f>
        <v>49</v>
      </c>
      <c r="BY255" s="1691">
        <f>IFERROR(VLOOKUP($A255,'2011'!$D$4:$I$251,3,FALSE),0)</f>
        <v>10</v>
      </c>
      <c r="BZ255" s="1691">
        <f>IFERROR(VLOOKUP($A255,'2011'!$D$4:$I$251,4,FALSE),0)</f>
        <v>27</v>
      </c>
      <c r="CA255" s="1691">
        <f>IFERROR(VLOOKUP($A255,'2011'!$D$4:$I$251,5,FALSE),0)</f>
        <v>0</v>
      </c>
      <c r="CB255" s="1740">
        <f>IFERROR(VLOOKUP($A255,'2011'!$D$4:$I$251,6,FALSE),0)</f>
        <v>0.55102040816326525</v>
      </c>
      <c r="CC255" s="1700">
        <f>IFERROR(VLOOKUP($A255,'2010'!$C$3:$H$234,2,FALSE),0)</f>
        <v>59</v>
      </c>
      <c r="CD255" s="1691">
        <f>IFERROR(VLOOKUP($A255,'2010'!$C$3:$H$234,3,FALSE),0)</f>
        <v>17</v>
      </c>
      <c r="CE255" s="1691">
        <f>IFERROR(VLOOKUP($A255,'2010'!$C$3:$H$234,4,FALSE),0)</f>
        <v>29</v>
      </c>
      <c r="CF255" s="1691">
        <f>IFERROR(VLOOKUP($A255,'2010'!$C$3:$H$234,5,FALSE),0)</f>
        <v>0</v>
      </c>
      <c r="CG255" s="1740">
        <f>IFERROR(VLOOKUP($A255,'2010'!$C$3:$H$234,6,FALSE),0)</f>
        <v>0.49152542372881358</v>
      </c>
      <c r="CH255" s="1700">
        <f>IFERROR(VLOOKUP($A255,'2009'!$C$3:$H$242,2,FALSE),0)</f>
        <v>81</v>
      </c>
      <c r="CI255" s="1691">
        <f>IFERROR(VLOOKUP($A255,'2009'!$C$3:$H$242,3,FALSE),0)</f>
        <v>28</v>
      </c>
      <c r="CJ255" s="1691">
        <f>IFERROR(VLOOKUP($A255,'2009'!$C$3:$H$242,4,FALSE),0)</f>
        <v>45</v>
      </c>
      <c r="CK255" s="1691">
        <f>IFERROR(VLOOKUP($A255,'2009'!$C$3:$H$242,5,FALSE),0)</f>
        <v>1</v>
      </c>
      <c r="CL255" s="1740">
        <f>IFERROR(VLOOKUP($A255,'2009'!$C$3:$H$242,6,FALSE),0)</f>
        <v>0.55555555555555558</v>
      </c>
      <c r="CM255" s="1700">
        <f>IFERROR(VLOOKUP($A255,'2008'!$C$3:$H$229,2,FALSE),0)</f>
        <v>65</v>
      </c>
      <c r="CN255" s="1691">
        <f>IFERROR(VLOOKUP($A255,'2008'!$C$3:$H$229,3,FALSE),0)</f>
        <v>18</v>
      </c>
      <c r="CO255" s="1691">
        <f>IFERROR(VLOOKUP($A255,'2008'!$C$3:$H$229,4,FALSE),0)</f>
        <v>33</v>
      </c>
      <c r="CP255" s="1691">
        <f>IFERROR(VLOOKUP($A255,'2008'!$C$3:$H$229,5,FALSE),0)</f>
        <v>1</v>
      </c>
      <c r="CQ255" s="1740">
        <f>IFERROR(VLOOKUP($A255,'2008'!$C$3:$H$229,6,FALSE),0)</f>
        <v>0.50769230769230766</v>
      </c>
      <c r="CR255" s="1700">
        <f>IFERROR(VLOOKUP($A255,'2007'!$C$3:$M$238,7,FALSE),0)</f>
        <v>55</v>
      </c>
      <c r="CS255" s="1691">
        <f>IFERROR(VLOOKUP($A255,'2007'!$C$3:$M$238,8,FALSE),0)</f>
        <v>15</v>
      </c>
      <c r="CT255" s="1691">
        <f>IFERROR(VLOOKUP($A255,'2007'!$C$3:$M$238,9,FALSE),0)</f>
        <v>28</v>
      </c>
      <c r="CU255" s="1691">
        <f>IFERROR(VLOOKUP($A255,'2007'!$C$3:$M$238,10,FALSE),0)</f>
        <v>4</v>
      </c>
      <c r="CV255" s="1740">
        <f>IFERROR(VLOOKUP($A255,'2007'!$C$3:$M$238,11,FALSE),0)</f>
        <v>0.50909090909090904</v>
      </c>
      <c r="CW255" s="1700">
        <f>IFERROR(VLOOKUP($A255,'2006'!$A$2:$F$200,2,FALSE),0)</f>
        <v>53</v>
      </c>
      <c r="CX255" s="1691">
        <f>IFERROR(VLOOKUP($A255,'2006'!$A$2:$F$200,4,FALSE),0)</f>
        <v>32</v>
      </c>
      <c r="CY255" s="1691">
        <f>IFERROR(VLOOKUP($A255,'2006'!$A$2:$F$200,5,FALSE),0)</f>
        <v>0</v>
      </c>
      <c r="CZ255" s="1740">
        <f>IFERROR(VLOOKUP($A255,'2006'!$A$2:$F$200,6,FALSE),0)</f>
        <v>0.60377358490566035</v>
      </c>
      <c r="DA255" s="1700">
        <f>IFERROR(VLOOKUP($A255,'2005'!$C$3:$M$205,8,FALSE),0)</f>
        <v>0</v>
      </c>
      <c r="DB255" s="1691">
        <f>IFERROR(VLOOKUP($A255,'2005'!$C$3:$M$205,9,FALSE),0)</f>
        <v>0</v>
      </c>
      <c r="DC255" s="1691">
        <f>IFERROR(VLOOKUP($A255,'2005'!$C$3:$M$205,10,FALSE),0)</f>
        <v>0</v>
      </c>
      <c r="DD255" s="1740">
        <f>IFERROR(VLOOKUP($A255,'2005'!$C$3:$M$205,11,FALSE),0)</f>
        <v>0</v>
      </c>
      <c r="DE255" s="1700">
        <f>IFERROR(VLOOKUP($A255,'2004'!$C$3:$M$213,8,FALSE),0)</f>
        <v>0</v>
      </c>
      <c r="DF255" s="1691">
        <f>IFERROR(VLOOKUP($A255,'2004'!$C$3:$M$213,9,FALSE),0)</f>
        <v>0</v>
      </c>
      <c r="DG255" s="1691">
        <f>IFERROR(VLOOKUP($A255,'2004'!$C$3:$M$213,10,FALSE),0)</f>
        <v>0</v>
      </c>
      <c r="DH255" s="1740">
        <f>IFERROR(VLOOKUP($A255,'2004'!$C$3:$M$213,11,FALSE),0)</f>
        <v>0</v>
      </c>
      <c r="DI255" s="1700">
        <f>IFERROR(VLOOKUP($A255,'2003'!$C$3:$Q$214,12,FALSE),0)</f>
        <v>0</v>
      </c>
      <c r="DJ255" s="1691">
        <f>IFERROR(VLOOKUP($A255,'2003'!$C$3:$Q$214,13,FALSE),0)</f>
        <v>0</v>
      </c>
      <c r="DK255" s="1691">
        <f>IFERROR(VLOOKUP($A255,'2003'!$C$3:$Q$214,14,FALSE),0)</f>
        <v>0</v>
      </c>
      <c r="DL255" s="1740">
        <f>IFERROR(VLOOKUP($A255,'2003'!$C$3:$Q$214,15,FALSE),0)</f>
        <v>0</v>
      </c>
      <c r="DM255" s="1700">
        <f>IFERROR(VLOOKUP($A255,'2002'!$D$3:$R$214,12,FALSE),0)</f>
        <v>0</v>
      </c>
      <c r="DN255" s="1691">
        <f>IFERROR(VLOOKUP($A255,'2002'!$D$3:$R$214,13,FALSE),0)</f>
        <v>0</v>
      </c>
      <c r="DO255" s="1691">
        <f>IFERROR(VLOOKUP($A255,'2002'!$D$3:$R$214,14,FALSE),0)</f>
        <v>0</v>
      </c>
      <c r="DP255" s="1788">
        <f>IFERROR(VLOOKUP($A255,'2002'!$D$3:$R$214,15,FALSE),0)</f>
        <v>0</v>
      </c>
      <c r="DQ255" s="1700">
        <f>IFERROR(VLOOKUP($A255,'Pre 2002'!$C$3:$CK$382,84,FALSE),0)</f>
        <v>0</v>
      </c>
      <c r="DR255" s="1695">
        <f>IFERROR(VLOOKUP($A255,'Pre 2002'!$C$3:$CK$382,85,FALSE),0)</f>
        <v>0</v>
      </c>
      <c r="DS255" s="1695">
        <f>IFERROR(VLOOKUP($A255,'Pre 2002'!$C$3:$CK$382,86,FALSE),0)</f>
        <v>0</v>
      </c>
      <c r="DT255" s="1790">
        <f>IFERROR(VLOOKUP($A255,'Pre 2002'!$C$3:$CK$382,87,FALSE),0)</f>
        <v>0</v>
      </c>
      <c r="DU255" s="1741">
        <f>IFERROR(VLOOKUP(A255,'Pre 2002'!$C$3:$CG$382,83,FALSE),0)</f>
        <v>0</v>
      </c>
      <c r="DY255" s="1731"/>
    </row>
    <row r="256" spans="1:129">
      <c r="A256" s="1778" t="s">
        <v>1163</v>
      </c>
      <c r="B256" s="1562">
        <f t="shared" si="79"/>
        <v>531</v>
      </c>
      <c r="C256" s="1562">
        <f t="shared" si="80"/>
        <v>275</v>
      </c>
      <c r="D256" s="1562">
        <f t="shared" si="81"/>
        <v>10</v>
      </c>
      <c r="E256" s="1563">
        <f t="shared" si="82"/>
        <v>0.51789077212806023</v>
      </c>
      <c r="F256" s="1786">
        <f t="shared" si="83"/>
        <v>10</v>
      </c>
      <c r="G256" s="1595">
        <v>2003</v>
      </c>
      <c r="H256" s="1567">
        <f t="shared" si="95"/>
        <v>10</v>
      </c>
      <c r="I256" s="1734">
        <f t="shared" si="96"/>
        <v>531</v>
      </c>
      <c r="J256" s="1734">
        <f t="shared" si="97"/>
        <v>275</v>
      </c>
      <c r="K256" s="1734">
        <f t="shared" si="97"/>
        <v>10</v>
      </c>
      <c r="L256" s="1806">
        <f t="shared" si="98"/>
        <v>0.51789077212806023</v>
      </c>
      <c r="O256" s="1700">
        <f>IFERROR(VLOOKUP($A256,'2022'!$B$2:$K$174,3,FALSE),0)</f>
        <v>0</v>
      </c>
      <c r="P256" s="1858">
        <f>IFERROR(VLOOKUP($A256,'2022'!$B$2:$K$174,4,FALSE),0)</f>
        <v>0</v>
      </c>
      <c r="Q256" s="1858">
        <f>IFERROR(VLOOKUP($A256,'2022'!$B$2:$K$174,5,FALSE),0)</f>
        <v>0</v>
      </c>
      <c r="R256" s="1858">
        <f>IFERROR(VLOOKUP($A256,'2022'!$B$2:$K$174,8,FALSE),0)</f>
        <v>0</v>
      </c>
      <c r="S256" s="1740">
        <f>IFERROR(VLOOKUP($A256,'2022'!$B$2:$K$174,10,FALSE),0)</f>
        <v>0</v>
      </c>
      <c r="T256" s="1700">
        <f>IFERROR(VLOOKUP($A256,'2021'!$B$2:$K$174,3,FALSE),0)</f>
        <v>0</v>
      </c>
      <c r="U256" s="1843">
        <f>IFERROR(VLOOKUP($A256,'2021'!$B$2:$K$174,4,FALSE),0)</f>
        <v>0</v>
      </c>
      <c r="V256" s="1843">
        <f>IFERROR(VLOOKUP($A256,'2021'!$B$2:$K$174,5,FALSE),0)</f>
        <v>0</v>
      </c>
      <c r="W256" s="1843">
        <f>IFERROR(VLOOKUP($A256,'2021'!$B$2:$K$174,8,FALSE),0)</f>
        <v>0</v>
      </c>
      <c r="X256" s="1740">
        <f>IFERROR(VLOOKUP($A256,'2021'!$B$2:$K$174,10,FALSE),0)</f>
        <v>0</v>
      </c>
      <c r="Y256" s="1700">
        <f>IFERROR(VLOOKUP($A256,'2020'!$B$2:$K$170,3,FALSE),0)</f>
        <v>0</v>
      </c>
      <c r="Z256" s="1829">
        <f>IFERROR(VLOOKUP($A256,'2020'!$B$2:$K$170,4,FALSE),0)</f>
        <v>0</v>
      </c>
      <c r="AA256" s="1829">
        <f>IFERROR(VLOOKUP($A256,'2020'!$B$2:$K$170,5,FALSE),0)</f>
        <v>0</v>
      </c>
      <c r="AB256" s="1829">
        <f>IFERROR(VLOOKUP($A256,'2020'!$B$2:$K$170,8,FALSE),0)</f>
        <v>0</v>
      </c>
      <c r="AC256" s="1740">
        <f>IFERROR(VLOOKUP($A256,'2020'!$B$2:$K$170,10,FALSE),0)</f>
        <v>0</v>
      </c>
      <c r="AD256" s="1700">
        <f>IFERROR(VLOOKUP($A256,'2019'!$B$2:$K$170,3,FALSE),0)</f>
        <v>0</v>
      </c>
      <c r="AE256" s="1823">
        <f>IFERROR(VLOOKUP($A256,'2019'!$B$2:$K$170,4,FALSE),0)</f>
        <v>0</v>
      </c>
      <c r="AF256" s="1823">
        <f>IFERROR(VLOOKUP($A256,'2019'!$B$2:$K$170,5,FALSE),0)</f>
        <v>0</v>
      </c>
      <c r="AG256" s="1823">
        <f>IFERROR(VLOOKUP($A256,'2019'!$B$2:$K$170,8,FALSE),0)</f>
        <v>0</v>
      </c>
      <c r="AH256" s="1740">
        <f>IFERROR(VLOOKUP($A256,'2019'!$B$2:$K$170,10,FALSE),0)</f>
        <v>0</v>
      </c>
      <c r="AI256" s="1700">
        <f>IFERROR(VLOOKUP($A256,'2018'!$B$2:$K$170,3,FALSE),0)</f>
        <v>0</v>
      </c>
      <c r="AJ256" s="1821">
        <f>IFERROR(VLOOKUP($A256,'2018'!$B$2:$K$170,4,FALSE),0)</f>
        <v>0</v>
      </c>
      <c r="AK256" s="1821">
        <f>IFERROR(VLOOKUP($A256,'2018'!$B$2:$K$170,5,FALSE),0)</f>
        <v>0</v>
      </c>
      <c r="AL256" s="1821">
        <f>IFERROR(VLOOKUP($A256,'2018'!$B$2:$K$170,8,FALSE),0)</f>
        <v>0</v>
      </c>
      <c r="AM256" s="1740">
        <f>IFERROR(VLOOKUP($A256,'2018'!$B$2:$K$170,10,FALSE),0)</f>
        <v>0</v>
      </c>
      <c r="AN256" s="1700">
        <f>IFERROR(VLOOKUP($A256,'2017'!$B$2:$J$163,2,FALSE),0)</f>
        <v>0</v>
      </c>
      <c r="AO256" s="1815">
        <f>IFERROR(VLOOKUP($A256,'2017'!$B$2:$J$163,3,FALSE),0)</f>
        <v>0</v>
      </c>
      <c r="AP256" s="1815">
        <f>IFERROR(VLOOKUP($A256,'2017'!$B$2:$J$163,4,FALSE),0)</f>
        <v>0</v>
      </c>
      <c r="AQ256" s="1815">
        <f>IFERROR(VLOOKUP($A256,'2017'!$B$2:$J$163,7,FALSE),0)</f>
        <v>0</v>
      </c>
      <c r="AR256" s="1740">
        <f>IFERROR(VLOOKUP($A256,'2017'!$B$2:$J$163,9,FALSE),0)</f>
        <v>0</v>
      </c>
      <c r="AS256" s="1700">
        <f>IFERROR(VLOOKUP($A256,'2016'!$B$2:$K$165,3,FALSE),0)</f>
        <v>0</v>
      </c>
      <c r="AT256" s="1796">
        <f>IFERROR(VLOOKUP($A256,'2016'!$B$2:$K$165,4,FALSE),0)</f>
        <v>0</v>
      </c>
      <c r="AU256" s="1796">
        <f>IFERROR(VLOOKUP($A256,'2016'!$B$2:$K$165,5,FALSE),0)</f>
        <v>0</v>
      </c>
      <c r="AV256" s="1796">
        <f>IFERROR(VLOOKUP($A256,'2016'!$B$2:$K$165,8,FALSE),0)</f>
        <v>0</v>
      </c>
      <c r="AW256" s="1740">
        <f>IFERROR(VLOOKUP($A256,'2016'!$B$2:$K$165,10,FALSE),0)</f>
        <v>0</v>
      </c>
      <c r="AX256" s="1700">
        <f>IFERROR(VLOOKUP($A256,'2015'!$B$2:$K$165,3,FALSE),0)</f>
        <v>0</v>
      </c>
      <c r="AY256" s="1695">
        <f>IFERROR(VLOOKUP($A256,'2015'!$B$2:$K$165,4,FALSE),0)</f>
        <v>0</v>
      </c>
      <c r="AZ256" s="1695">
        <f>IFERROR(VLOOKUP($A256,'2015'!$B$2:$K$165,5,FALSE),0)</f>
        <v>0</v>
      </c>
      <c r="BA256" s="1695">
        <f>IFERROR(VLOOKUP($A256,'2015'!$B$2:$K$165,8,FALSE),0)</f>
        <v>0</v>
      </c>
      <c r="BB256" s="1740">
        <f>IFERROR(VLOOKUP($A256,'2015'!$B$2:$K$165,10,FALSE),0)</f>
        <v>0</v>
      </c>
      <c r="BC256" s="1700">
        <f>IFERROR(VLOOKUP($A256,'2014'!$B$2:$K$157,3,FALSE),0)</f>
        <v>0</v>
      </c>
      <c r="BD256" s="1691">
        <f>IFERROR(VLOOKUP($A256,'2014'!$B$2:$K$157,4,FALSE),0)</f>
        <v>0</v>
      </c>
      <c r="BE256" s="1691">
        <f>IFERROR(VLOOKUP($A256,'2014'!$B$2:$K$157,5,FALSE),0)</f>
        <v>0</v>
      </c>
      <c r="BF256" s="1691">
        <f>IFERROR(VLOOKUP($A256,'2014'!$B$2:$K$157,8,FALSE),0)</f>
        <v>0</v>
      </c>
      <c r="BG256" s="1740">
        <f>IFERROR(VLOOKUP($A256,'2014'!$B$2:$K$157,10,FALSE),0)</f>
        <v>0</v>
      </c>
      <c r="BH256" s="1700">
        <f>IFERROR(VLOOKUP($A256,'2013'!$D$4:$I$249,2,FALSE),0)</f>
        <v>0</v>
      </c>
      <c r="BI256" s="1691">
        <f>IFERROR(VLOOKUP($A256,'2013'!$D$4:$I$249,3,FALSE),0)</f>
        <v>0</v>
      </c>
      <c r="BJ256" s="1691">
        <f>IFERROR(VLOOKUP($A256,'2013'!$D$4:$I$249,4,FALSE),0)</f>
        <v>0</v>
      </c>
      <c r="BK256" s="1691">
        <f>IFERROR(VLOOKUP($A256,'2013'!$D$4:$I$249,5,FALSE),0)</f>
        <v>0</v>
      </c>
      <c r="BL256" s="1740">
        <f>IFERROR(VLOOKUP($A256,'2013'!$D$4:$I$249,6,FALSE),0)</f>
        <v>0</v>
      </c>
      <c r="BM256" s="1737">
        <f>IFERROR(VLOOKUP($A256,'2012'!$D$3:$O$172,2,FALSE),0)</f>
        <v>542</v>
      </c>
      <c r="BN256" s="1691">
        <f>IFERROR(VLOOKUP($A256,'2012'!$D$3:$O$172,3,FALSE),0)</f>
        <v>279</v>
      </c>
      <c r="BO256" s="1743">
        <f>IFERROR(VLOOKUP($A256,'2012'!$D$3:$O$172,4,FALSE),0)</f>
        <v>10</v>
      </c>
      <c r="BP256" s="1700">
        <f>IFERROR(VLOOKUP($A256,'2012'!$D$3:$O$172,5,FALSE),0)</f>
        <v>58</v>
      </c>
      <c r="BQ256" s="1691">
        <f>IFERROR(VLOOKUP($A256,'2012'!$D$3:$O$172,6,FALSE),0)</f>
        <v>19</v>
      </c>
      <c r="BR256" s="1691">
        <f>IFERROR(VLOOKUP($A256,'2012'!$D$3:$O$172,7,FALSE),0)</f>
        <v>32</v>
      </c>
      <c r="BS256" s="1691">
        <f>IFERROR(VLOOKUP($A256,'2012'!$D$3:$O$172,8,FALSE),0)</f>
        <v>0</v>
      </c>
      <c r="BT256" s="1740">
        <f>IFERROR(VLOOKUP($A256,'2012'!$D$3:$O$172,9,FALSE),0)</f>
        <v>0.55172413793103448</v>
      </c>
      <c r="BU256" s="1737">
        <f>IFERROR(VLOOKUP($A256,'2012'!$D$3:$O$172,10,FALSE),0)</f>
        <v>484</v>
      </c>
      <c r="BV256" s="1691">
        <f>IFERROR(VLOOKUP($A256,'2012'!$D$3:$O$172,11,FALSE),0)</f>
        <v>247</v>
      </c>
      <c r="BW256" s="1743">
        <f>IFERROR(VLOOKUP($A256,'2012'!$D$3:$O$172,12,FALSE),0)</f>
        <v>10</v>
      </c>
      <c r="BX256" s="1700">
        <f>IFERROR(VLOOKUP($A256,'2011'!$D$4:$I$251,2,FALSE),0)</f>
        <v>47</v>
      </c>
      <c r="BY256" s="1691">
        <f>IFERROR(VLOOKUP($A256,'2011'!$D$4:$I$251,3,FALSE),0)</f>
        <v>20</v>
      </c>
      <c r="BZ256" s="1691">
        <f>IFERROR(VLOOKUP($A256,'2011'!$D$4:$I$251,4,FALSE),0)</f>
        <v>29</v>
      </c>
      <c r="CA256" s="1691">
        <f>IFERROR(VLOOKUP($A256,'2011'!$D$4:$I$251,5,FALSE),0)</f>
        <v>2</v>
      </c>
      <c r="CB256" s="1740">
        <f>IFERROR(VLOOKUP($A256,'2011'!$D$4:$I$251,6,FALSE),0)</f>
        <v>0.61702127659574468</v>
      </c>
      <c r="CC256" s="1700">
        <f>IFERROR(VLOOKUP($A256,'2010'!$C$3:$H$234,2,FALSE),0)</f>
        <v>57</v>
      </c>
      <c r="CD256" s="1691">
        <f>IFERROR(VLOOKUP($A256,'2010'!$C$3:$H$234,3,FALSE),0)</f>
        <v>16</v>
      </c>
      <c r="CE256" s="1691">
        <f>IFERROR(VLOOKUP($A256,'2010'!$C$3:$H$234,4,FALSE),0)</f>
        <v>33</v>
      </c>
      <c r="CF256" s="1691">
        <f>IFERROR(VLOOKUP($A256,'2010'!$C$3:$H$234,5,FALSE),0)</f>
        <v>2</v>
      </c>
      <c r="CG256" s="1740">
        <f>IFERROR(VLOOKUP($A256,'2010'!$C$3:$H$234,6,FALSE),0)</f>
        <v>0.57894736842105265</v>
      </c>
      <c r="CH256" s="1700">
        <f>IFERROR(VLOOKUP($A256,'2009'!$C$3:$H$242,2,FALSE),0)</f>
        <v>59</v>
      </c>
      <c r="CI256" s="1691">
        <f>IFERROR(VLOOKUP($A256,'2009'!$C$3:$H$242,3,FALSE),0)</f>
        <v>19</v>
      </c>
      <c r="CJ256" s="1691">
        <f>IFERROR(VLOOKUP($A256,'2009'!$C$3:$H$242,4,FALSE),0)</f>
        <v>31</v>
      </c>
      <c r="CK256" s="1691">
        <f>IFERROR(VLOOKUP($A256,'2009'!$C$3:$H$242,5,FALSE),0)</f>
        <v>1</v>
      </c>
      <c r="CL256" s="1740">
        <f>IFERROR(VLOOKUP($A256,'2009'!$C$3:$H$242,6,FALSE),0)</f>
        <v>0.52542372881355937</v>
      </c>
      <c r="CM256" s="1700">
        <f>IFERROR(VLOOKUP($A256,'2008'!$C$3:$H$229,2,FALSE),0)</f>
        <v>77</v>
      </c>
      <c r="CN256" s="1691">
        <f>IFERROR(VLOOKUP($A256,'2008'!$C$3:$H$229,3,FALSE),0)</f>
        <v>20</v>
      </c>
      <c r="CO256" s="1691">
        <f>IFERROR(VLOOKUP($A256,'2008'!$C$3:$H$229,4,FALSE),0)</f>
        <v>39</v>
      </c>
      <c r="CP256" s="1691">
        <f>IFERROR(VLOOKUP($A256,'2008'!$C$3:$H$229,5,FALSE),0)</f>
        <v>2</v>
      </c>
      <c r="CQ256" s="1740">
        <f>IFERROR(VLOOKUP($A256,'2008'!$C$3:$H$229,6,FALSE),0)</f>
        <v>0.50649350649350644</v>
      </c>
      <c r="CR256" s="1700">
        <f>IFERROR(VLOOKUP($A256,'2007'!$C$3:$M$238,7,FALSE),0)</f>
        <v>63</v>
      </c>
      <c r="CS256" s="1691">
        <f>IFERROR(VLOOKUP($A256,'2007'!$C$3:$M$238,8,FALSE),0)</f>
        <v>19</v>
      </c>
      <c r="CT256" s="1691">
        <f>IFERROR(VLOOKUP($A256,'2007'!$C$3:$M$238,9,FALSE),0)</f>
        <v>33</v>
      </c>
      <c r="CU256" s="1691">
        <f>IFERROR(VLOOKUP($A256,'2007'!$C$3:$M$238,10,FALSE),0)</f>
        <v>2</v>
      </c>
      <c r="CV256" s="1740">
        <f>IFERROR(VLOOKUP($A256,'2007'!$C$3:$M$238,11,FALSE),0)</f>
        <v>0.52380952380952384</v>
      </c>
      <c r="CW256" s="1700">
        <f>IFERROR(VLOOKUP($A256,'2006'!$A$2:$F$200,2,FALSE),0)</f>
        <v>38</v>
      </c>
      <c r="CX256" s="1691">
        <f>IFERROR(VLOOKUP($A256,'2006'!$A$2:$F$200,4,FALSE),0)</f>
        <v>22</v>
      </c>
      <c r="CY256" s="1691">
        <f>IFERROR(VLOOKUP($A256,'2006'!$A$2:$F$200,5,FALSE),0)</f>
        <v>1</v>
      </c>
      <c r="CZ256" s="1740">
        <f>IFERROR(VLOOKUP($A256,'2006'!$A$2:$F$200,6,FALSE),0)</f>
        <v>0.57894736842105265</v>
      </c>
      <c r="DA256" s="1700">
        <f>IFERROR(VLOOKUP($A256,'2005'!$C$3:$M$205,8,FALSE),0)</f>
        <v>38</v>
      </c>
      <c r="DB256" s="1691">
        <f>IFERROR(VLOOKUP($A256,'2005'!$C$3:$M$205,9,FALSE),0)</f>
        <v>18</v>
      </c>
      <c r="DC256" s="1691">
        <f>IFERROR(VLOOKUP($A256,'2005'!$C$3:$M$205,10,FALSE),0)</f>
        <v>0</v>
      </c>
      <c r="DD256" s="1740">
        <f>IFERROR(VLOOKUP($A256,'2005'!$C$3:$M$205,11,FALSE),0)</f>
        <v>0.47368421052631576</v>
      </c>
      <c r="DE256" s="1700">
        <f>IFERROR(VLOOKUP($A256,'2004'!$C$3:$M$213,8,FALSE),0)</f>
        <v>52</v>
      </c>
      <c r="DF256" s="1691">
        <f>IFERROR(VLOOKUP($A256,'2004'!$C$3:$M$213,9,FALSE),0)</f>
        <v>19</v>
      </c>
      <c r="DG256" s="1691">
        <f>IFERROR(VLOOKUP($A256,'2004'!$C$3:$M$213,10,FALSE),0)</f>
        <v>0</v>
      </c>
      <c r="DH256" s="1740">
        <f>IFERROR(VLOOKUP($A256,'2004'!$C$3:$M$213,11,FALSE),0)</f>
        <v>0.36538461538461536</v>
      </c>
      <c r="DI256" s="1700">
        <f>IFERROR(VLOOKUP($A256,'2003'!$C$3:$Q$214,12,FALSE),0)</f>
        <v>42</v>
      </c>
      <c r="DJ256" s="1691">
        <f>IFERROR(VLOOKUP($A256,'2003'!$C$3:$Q$214,13,FALSE),0)</f>
        <v>19</v>
      </c>
      <c r="DK256" s="1691">
        <f>IFERROR(VLOOKUP($A256,'2003'!$C$3:$Q$214,14,FALSE),0)</f>
        <v>0</v>
      </c>
      <c r="DL256" s="1740">
        <f>IFERROR(VLOOKUP($A256,'2003'!$C$3:$Q$214,15,FALSE),0)</f>
        <v>0.45238095238095238</v>
      </c>
      <c r="DM256" s="1700">
        <f>IFERROR(VLOOKUP($A256,'2002'!$D$3:$R$214,12,FALSE),0)</f>
        <v>0</v>
      </c>
      <c r="DN256" s="1691">
        <f>IFERROR(VLOOKUP($A256,'2002'!$D$3:$R$214,13,FALSE),0)</f>
        <v>0</v>
      </c>
      <c r="DO256" s="1691">
        <f>IFERROR(VLOOKUP($A256,'2002'!$D$3:$R$214,14,FALSE),0)</f>
        <v>0</v>
      </c>
      <c r="DP256" s="1788">
        <f>IFERROR(VLOOKUP($A256,'2002'!$D$3:$R$214,15,FALSE),0)</f>
        <v>0</v>
      </c>
      <c r="DQ256" s="1700">
        <f>IFERROR(VLOOKUP($A256,'Pre 2002'!$C$3:$CK$382,84,FALSE),0)</f>
        <v>0</v>
      </c>
      <c r="DR256" s="1695">
        <f>IFERROR(VLOOKUP($A256,'Pre 2002'!$C$3:$CK$382,85,FALSE),0)</f>
        <v>0</v>
      </c>
      <c r="DS256" s="1695">
        <f>IFERROR(VLOOKUP($A256,'Pre 2002'!$C$3:$CK$382,86,FALSE),0)</f>
        <v>0</v>
      </c>
      <c r="DT256" s="1790">
        <f>IFERROR(VLOOKUP($A256,'Pre 2002'!$C$3:$CK$382,87,FALSE),0)</f>
        <v>0</v>
      </c>
      <c r="DU256" s="1741">
        <f>IFERROR(VLOOKUP(A256,'Pre 2002'!$C$3:$CG$382,83,FALSE),0)</f>
        <v>0</v>
      </c>
      <c r="DY256" s="1731"/>
    </row>
    <row r="257" spans="1:129">
      <c r="A257" s="1779" t="s">
        <v>2228</v>
      </c>
      <c r="B257" s="1562">
        <f t="shared" si="79"/>
        <v>150</v>
      </c>
      <c r="C257" s="1562">
        <f t="shared" si="80"/>
        <v>77</v>
      </c>
      <c r="D257" s="1562">
        <f t="shared" si="81"/>
        <v>10</v>
      </c>
      <c r="E257" s="1563">
        <f t="shared" si="82"/>
        <v>0.51333333333333331</v>
      </c>
      <c r="F257" s="1786">
        <f t="shared" si="83"/>
        <v>2</v>
      </c>
      <c r="G257" s="1595">
        <v>2017</v>
      </c>
      <c r="H257" s="1817"/>
      <c r="I257" s="1734"/>
      <c r="J257" s="1734"/>
      <c r="K257" s="1734"/>
      <c r="L257" s="1734"/>
      <c r="O257" s="1700">
        <f>IFERROR(VLOOKUP($A257,'2022'!$B$2:$K$174,3,FALSE),0)</f>
        <v>0</v>
      </c>
      <c r="P257" s="1858">
        <f>IFERROR(VLOOKUP($A257,'2022'!$B$2:$K$174,4,FALSE),0)</f>
        <v>0</v>
      </c>
      <c r="Q257" s="1858">
        <f>IFERROR(VLOOKUP($A257,'2022'!$B$2:$K$174,5,FALSE),0)</f>
        <v>0</v>
      </c>
      <c r="R257" s="1858">
        <f>IFERROR(VLOOKUP($A257,'2022'!$B$2:$K$174,8,FALSE),0)</f>
        <v>0</v>
      </c>
      <c r="S257" s="1740">
        <f>IFERROR(VLOOKUP($A257,'2022'!$B$2:$K$174,10,FALSE),0)</f>
        <v>0</v>
      </c>
      <c r="T257" s="1700">
        <f>IFERROR(VLOOKUP($A257,'2021'!$B$2:$K$174,3,FALSE),0)</f>
        <v>0</v>
      </c>
      <c r="U257" s="1843">
        <f>IFERROR(VLOOKUP($A257,'2021'!$B$2:$K$174,4,FALSE),0)</f>
        <v>0</v>
      </c>
      <c r="V257" s="1843">
        <f>IFERROR(VLOOKUP($A257,'2021'!$B$2:$K$174,5,FALSE),0)</f>
        <v>0</v>
      </c>
      <c r="W257" s="1843">
        <f>IFERROR(VLOOKUP($A257,'2021'!$B$2:$K$174,8,FALSE),0)</f>
        <v>0</v>
      </c>
      <c r="X257" s="1740">
        <f>IFERROR(VLOOKUP($A257,'2021'!$B$2:$K$174,10,FALSE),0)</f>
        <v>0</v>
      </c>
      <c r="Y257" s="1700">
        <f>IFERROR(VLOOKUP($A257,'2020'!$B$2:$K$170,3,FALSE),0)</f>
        <v>0</v>
      </c>
      <c r="Z257" s="1829">
        <f>IFERROR(VLOOKUP($A257,'2020'!$B$2:$K$170,4,FALSE),0)</f>
        <v>0</v>
      </c>
      <c r="AA257" s="1829">
        <f>IFERROR(VLOOKUP($A257,'2020'!$B$2:$K$170,5,FALSE),0)</f>
        <v>0</v>
      </c>
      <c r="AB257" s="1829">
        <f>IFERROR(VLOOKUP($A257,'2020'!$B$2:$K$170,8,FALSE),0)</f>
        <v>0</v>
      </c>
      <c r="AC257" s="1740">
        <f>IFERROR(VLOOKUP($A257,'2020'!$B$2:$K$170,10,FALSE),0)</f>
        <v>0</v>
      </c>
      <c r="AD257" s="1700">
        <f>IFERROR(VLOOKUP($A257,'2019'!$B$2:$K$170,3,FALSE),0)</f>
        <v>0</v>
      </c>
      <c r="AE257" s="1823">
        <f>IFERROR(VLOOKUP($A257,'2019'!$B$2:$K$170,4,FALSE),0)</f>
        <v>0</v>
      </c>
      <c r="AF257" s="1823">
        <f>IFERROR(VLOOKUP($A257,'2019'!$B$2:$K$170,5,FALSE),0)</f>
        <v>0</v>
      </c>
      <c r="AG257" s="1823">
        <f>IFERROR(VLOOKUP($A257,'2019'!$B$2:$K$170,8,FALSE),0)</f>
        <v>0</v>
      </c>
      <c r="AH257" s="1740">
        <f>IFERROR(VLOOKUP($A257,'2019'!$B$2:$K$170,10,FALSE),0)</f>
        <v>0</v>
      </c>
      <c r="AI257" s="1700">
        <f>IFERROR(VLOOKUP($A257,'2018'!$B$2:$K$170,3,FALSE),0)</f>
        <v>70</v>
      </c>
      <c r="AJ257" s="1821">
        <f>IFERROR(VLOOKUP($A257,'2018'!$B$2:$K$170,4,FALSE),0)</f>
        <v>23</v>
      </c>
      <c r="AK257" s="1821">
        <f>IFERROR(VLOOKUP($A257,'2018'!$B$2:$K$170,5,FALSE),0)</f>
        <v>35</v>
      </c>
      <c r="AL257" s="1821">
        <f>IFERROR(VLOOKUP($A257,'2018'!$B$2:$K$170,8,FALSE),0)</f>
        <v>7</v>
      </c>
      <c r="AM257" s="1740">
        <f>IFERROR(VLOOKUP($A257,'2018'!$B$2:$K$170,10,FALSE),0)</f>
        <v>0.5</v>
      </c>
      <c r="AN257" s="1700">
        <f>IFERROR(VLOOKUP($A257,'2017'!$B$2:$J$163,2,FALSE),0)</f>
        <v>80</v>
      </c>
      <c r="AO257" s="1815">
        <f>IFERROR(VLOOKUP($A257,'2017'!$B$2:$J$163,3,FALSE),0)</f>
        <v>24</v>
      </c>
      <c r="AP257" s="1815">
        <f>IFERROR(VLOOKUP($A257,'2017'!$B$2:$J$163,4,FALSE),0)</f>
        <v>42</v>
      </c>
      <c r="AQ257" s="1815">
        <f>IFERROR(VLOOKUP($A257,'2017'!$B$2:$J$163,7,FALSE),0)</f>
        <v>3</v>
      </c>
      <c r="AR257" s="1740">
        <f>IFERROR(VLOOKUP($A257,'2017'!$B$2:$J$163,9,FALSE),0)</f>
        <v>0.52500000000000002</v>
      </c>
      <c r="AS257" s="1700">
        <f>IFERROR(VLOOKUP($A257,'2016'!$B$2:$K$165,3,FALSE),0)</f>
        <v>0</v>
      </c>
      <c r="AT257" s="1796">
        <f>IFERROR(VLOOKUP($A257,'2016'!$B$2:$K$165,4,FALSE),0)</f>
        <v>0</v>
      </c>
      <c r="AU257" s="1796">
        <f>IFERROR(VLOOKUP($A257,'2016'!$B$2:$K$165,5,FALSE),0)</f>
        <v>0</v>
      </c>
      <c r="AV257" s="1796">
        <f>IFERROR(VLOOKUP($A257,'2016'!$B$2:$K$165,8,FALSE),0)</f>
        <v>0</v>
      </c>
      <c r="AW257" s="1740">
        <f>IFERROR(VLOOKUP($A257,'2016'!$B$2:$K$165,10,FALSE),0)</f>
        <v>0</v>
      </c>
      <c r="AX257" s="1700">
        <f>IFERROR(VLOOKUP($A257,'2015'!$B$2:$K$165,3,FALSE),0)</f>
        <v>0</v>
      </c>
      <c r="AY257" s="1695">
        <f>IFERROR(VLOOKUP($A257,'2015'!$B$2:$K$165,4,FALSE),0)</f>
        <v>0</v>
      </c>
      <c r="AZ257" s="1695">
        <f>IFERROR(VLOOKUP($A257,'2015'!$B$2:$K$165,5,FALSE),0)</f>
        <v>0</v>
      </c>
      <c r="BA257" s="1695">
        <f>IFERROR(VLOOKUP($A257,'2015'!$B$2:$K$165,8,FALSE),0)</f>
        <v>0</v>
      </c>
      <c r="BB257" s="1740">
        <f>IFERROR(VLOOKUP($A257,'2015'!$B$2:$K$165,10,FALSE),0)</f>
        <v>0</v>
      </c>
      <c r="BC257" s="1700">
        <f>IFERROR(VLOOKUP($A257,'2014'!$B$2:$K$157,3,FALSE),0)</f>
        <v>0</v>
      </c>
      <c r="BD257" s="1691">
        <f>IFERROR(VLOOKUP($A257,'2014'!$B$2:$K$157,4,FALSE),0)</f>
        <v>0</v>
      </c>
      <c r="BE257" s="1691">
        <f>IFERROR(VLOOKUP($A257,'2014'!$B$2:$K$157,5,FALSE),0)</f>
        <v>0</v>
      </c>
      <c r="BF257" s="1691">
        <f>IFERROR(VLOOKUP($A257,'2014'!$B$2:$K$157,8,FALSE),0)</f>
        <v>0</v>
      </c>
      <c r="BG257" s="1740">
        <f>IFERROR(VLOOKUP($A257,'2014'!$B$2:$K$157,10,FALSE),0)</f>
        <v>0</v>
      </c>
      <c r="BH257" s="1700">
        <f>IFERROR(VLOOKUP($A257,'2013'!$D$4:$I$249,2,FALSE),0)</f>
        <v>0</v>
      </c>
      <c r="BI257" s="1691">
        <f>IFERROR(VLOOKUP($A257,'2013'!$D$4:$I$249,3,FALSE),0)</f>
        <v>0</v>
      </c>
      <c r="BJ257" s="1691">
        <f>IFERROR(VLOOKUP($A257,'2013'!$D$4:$I$249,4,FALSE),0)</f>
        <v>0</v>
      </c>
      <c r="BK257" s="1691">
        <f>IFERROR(VLOOKUP($A257,'2013'!$D$4:$I$249,5,FALSE),0)</f>
        <v>0</v>
      </c>
      <c r="BL257" s="1740">
        <f>IFERROR(VLOOKUP($A257,'2013'!$D$4:$I$249,6,FALSE),0)</f>
        <v>0</v>
      </c>
      <c r="BM257" s="1737">
        <f>IFERROR(VLOOKUP($A257,'2012'!$D$3:$O$172,2,FALSE),0)</f>
        <v>0</v>
      </c>
      <c r="BN257" s="1691">
        <f>IFERROR(VLOOKUP($A257,'2012'!$D$3:$O$172,3,FALSE),0)</f>
        <v>0</v>
      </c>
      <c r="BO257" s="1743">
        <f>IFERROR(VLOOKUP($A257,'2012'!$D$3:$O$172,4,FALSE),0)</f>
        <v>0</v>
      </c>
      <c r="BP257" s="1700">
        <f>IFERROR(VLOOKUP($A257,'2012'!$D$3:$O$172,5,FALSE),0)</f>
        <v>0</v>
      </c>
      <c r="BQ257" s="1691">
        <f>IFERROR(VLOOKUP($A257,'2012'!$D$3:$O$172,6,FALSE),0)</f>
        <v>0</v>
      </c>
      <c r="BR257" s="1691">
        <f>IFERROR(VLOOKUP($A257,'2012'!$D$3:$O$172,7,FALSE),0)</f>
        <v>0</v>
      </c>
      <c r="BS257" s="1691">
        <f>IFERROR(VLOOKUP($A257,'2012'!$D$3:$O$172,8,FALSE),0)</f>
        <v>0</v>
      </c>
      <c r="BT257" s="1740">
        <f>IFERROR(VLOOKUP($A257,'2012'!$D$3:$O$172,9,FALSE),0)</f>
        <v>0</v>
      </c>
      <c r="BX257" s="1700">
        <f>IFERROR(VLOOKUP($A257,'2011'!$D$4:$I$251,2,FALSE),0)</f>
        <v>0</v>
      </c>
      <c r="BY257" s="1691">
        <f>IFERROR(VLOOKUP($A257,'2011'!$D$4:$I$251,3,FALSE),0)</f>
        <v>0</v>
      </c>
      <c r="BZ257" s="1691">
        <f>IFERROR(VLOOKUP($A257,'2011'!$D$4:$I$251,4,FALSE),0)</f>
        <v>0</v>
      </c>
      <c r="CA257" s="1691">
        <f>IFERROR(VLOOKUP($A257,'2011'!$D$4:$I$251,5,FALSE),0)</f>
        <v>0</v>
      </c>
      <c r="CB257" s="1740">
        <f>IFERROR(VLOOKUP($A257,'2011'!$D$4:$I$251,6,FALSE),0)</f>
        <v>0</v>
      </c>
      <c r="CC257" s="1700">
        <f>IFERROR(VLOOKUP($A257,'2010'!$C$3:$H$234,2,FALSE),0)</f>
        <v>0</v>
      </c>
      <c r="CD257" s="1691">
        <f>IFERROR(VLOOKUP($A257,'2010'!$C$3:$H$234,3,FALSE),0)</f>
        <v>0</v>
      </c>
      <c r="CE257" s="1691">
        <f>IFERROR(VLOOKUP($A257,'2010'!$C$3:$H$234,4,FALSE),0)</f>
        <v>0</v>
      </c>
      <c r="CF257" s="1691">
        <f>IFERROR(VLOOKUP($A257,'2010'!$C$3:$H$234,5,FALSE),0)</f>
        <v>0</v>
      </c>
      <c r="CG257" s="1740">
        <f>IFERROR(VLOOKUP($A257,'2010'!$C$3:$H$234,6,FALSE),0)</f>
        <v>0</v>
      </c>
      <c r="CH257" s="1700">
        <f>IFERROR(VLOOKUP($A257,'2009'!$C$3:$H$242,2,FALSE),0)</f>
        <v>0</v>
      </c>
      <c r="CI257" s="1691">
        <f>IFERROR(VLOOKUP($A257,'2009'!$C$3:$H$242,3,FALSE),0)</f>
        <v>0</v>
      </c>
      <c r="CJ257" s="1691">
        <f>IFERROR(VLOOKUP($A257,'2009'!$C$3:$H$242,4,FALSE),0)</f>
        <v>0</v>
      </c>
      <c r="CK257" s="1691">
        <f>IFERROR(VLOOKUP($A257,'2009'!$C$3:$H$242,5,FALSE),0)</f>
        <v>0</v>
      </c>
      <c r="CL257" s="1740">
        <f>IFERROR(VLOOKUP($A257,'2009'!$C$3:$H$242,6,FALSE),0)</f>
        <v>0</v>
      </c>
      <c r="CM257" s="1700">
        <f>IFERROR(VLOOKUP($A257,'2008'!$C$3:$H$229,2,FALSE),0)</f>
        <v>0</v>
      </c>
      <c r="CN257" s="1691">
        <f>IFERROR(VLOOKUP($A257,'2008'!$C$3:$H$229,3,FALSE),0)</f>
        <v>0</v>
      </c>
      <c r="CO257" s="1691">
        <f>IFERROR(VLOOKUP($A257,'2008'!$C$3:$H$229,4,FALSE),0)</f>
        <v>0</v>
      </c>
      <c r="CP257" s="1691">
        <f>IFERROR(VLOOKUP($A257,'2008'!$C$3:$H$229,5,FALSE),0)</f>
        <v>0</v>
      </c>
      <c r="CQ257" s="1740">
        <f>IFERROR(VLOOKUP($A257,'2008'!$C$3:$H$229,6,FALSE),0)</f>
        <v>0</v>
      </c>
      <c r="CR257" s="1700">
        <f>IFERROR(VLOOKUP($A257,'2007'!$C$3:$M$238,7,FALSE),0)</f>
        <v>0</v>
      </c>
      <c r="CS257" s="1691">
        <f>IFERROR(VLOOKUP($A257,'2007'!$C$3:$M$238,8,FALSE),0)</f>
        <v>0</v>
      </c>
      <c r="CT257" s="1691">
        <f>IFERROR(VLOOKUP($A257,'2007'!$C$3:$M$238,9,FALSE),0)</f>
        <v>0</v>
      </c>
      <c r="CU257" s="1691">
        <f>IFERROR(VLOOKUP($A257,'2007'!$C$3:$M$238,10,FALSE),0)</f>
        <v>0</v>
      </c>
      <c r="CV257" s="1740">
        <f>IFERROR(VLOOKUP($A257,'2007'!$C$3:$M$238,11,FALSE),0)</f>
        <v>0</v>
      </c>
      <c r="CW257" s="1700">
        <f>IFERROR(VLOOKUP($A257,'2006'!$A$2:$F$200,2,FALSE),0)</f>
        <v>0</v>
      </c>
      <c r="CX257" s="1691">
        <f>IFERROR(VLOOKUP($A257,'2006'!$A$2:$F$200,4,FALSE),0)</f>
        <v>0</v>
      </c>
      <c r="CY257" s="1691">
        <f>IFERROR(VLOOKUP($A257,'2006'!$A$2:$F$200,5,FALSE),0)</f>
        <v>0</v>
      </c>
      <c r="CZ257" s="1740">
        <f>IFERROR(VLOOKUP($A257,'2006'!$A$2:$F$200,6,FALSE),0)</f>
        <v>0</v>
      </c>
      <c r="DA257" s="1700">
        <f>IFERROR(VLOOKUP($A257,'2005'!$C$3:$M$205,8,FALSE),0)</f>
        <v>0</v>
      </c>
      <c r="DB257" s="1691">
        <f>IFERROR(VLOOKUP($A257,'2005'!$C$3:$M$205,9,FALSE),0)</f>
        <v>0</v>
      </c>
      <c r="DC257" s="1691">
        <f>IFERROR(VLOOKUP($A257,'2005'!$C$3:$M$205,10,FALSE),0)</f>
        <v>0</v>
      </c>
      <c r="DD257" s="1740">
        <f>IFERROR(VLOOKUP($A257,'2005'!$C$3:$M$205,11,FALSE),0)</f>
        <v>0</v>
      </c>
      <c r="DE257" s="1700">
        <f>IFERROR(VLOOKUP($A257,'2004'!$C$3:$M$213,8,FALSE),0)</f>
        <v>0</v>
      </c>
      <c r="DF257" s="1691">
        <f>IFERROR(VLOOKUP($A257,'2004'!$C$3:$M$213,9,FALSE),0)</f>
        <v>0</v>
      </c>
      <c r="DG257" s="1691">
        <f>IFERROR(VLOOKUP($A257,'2004'!$C$3:$M$213,10,FALSE),0)</f>
        <v>0</v>
      </c>
      <c r="DH257" s="1740">
        <f>IFERROR(VLOOKUP($A257,'2004'!$C$3:$M$213,11,FALSE),0)</f>
        <v>0</v>
      </c>
      <c r="DI257" s="1700">
        <f>IFERROR(VLOOKUP($A257,'2003'!$C$3:$Q$214,12,FALSE),0)</f>
        <v>0</v>
      </c>
      <c r="DJ257" s="1691">
        <f>IFERROR(VLOOKUP($A257,'2003'!$C$3:$Q$214,13,FALSE),0)</f>
        <v>0</v>
      </c>
      <c r="DK257" s="1691">
        <f>IFERROR(VLOOKUP($A257,'2003'!$C$3:$Q$214,14,FALSE),0)</f>
        <v>0</v>
      </c>
      <c r="DL257" s="1740">
        <f>IFERROR(VLOOKUP($A257,'2003'!$C$3:$Q$214,15,FALSE),0)</f>
        <v>0</v>
      </c>
      <c r="DM257" s="1700">
        <f>IFERROR(VLOOKUP($A257,'2002'!$D$3:$R$214,12,FALSE),0)</f>
        <v>0</v>
      </c>
      <c r="DN257" s="1691">
        <f>IFERROR(VLOOKUP($A257,'2002'!$D$3:$R$214,13,FALSE),0)</f>
        <v>0</v>
      </c>
      <c r="DO257" s="1691">
        <f>IFERROR(VLOOKUP($A257,'2002'!$D$3:$R$214,14,FALSE),0)</f>
        <v>0</v>
      </c>
      <c r="DP257" s="1788">
        <f>IFERROR(VLOOKUP($A257,'2002'!$D$3:$R$214,15,FALSE),0)</f>
        <v>0</v>
      </c>
      <c r="DQ257" s="1700">
        <f>IFERROR(VLOOKUP($A257,'Pre 2002'!$C$3:$CK$382,84,FALSE),0)</f>
        <v>0</v>
      </c>
      <c r="DR257" s="1695">
        <f>IFERROR(VLOOKUP($A257,'Pre 2002'!$C$3:$CK$382,85,FALSE),0)</f>
        <v>0</v>
      </c>
      <c r="DS257" s="1695">
        <f>IFERROR(VLOOKUP($A257,'Pre 2002'!$C$3:$CK$382,86,FALSE),0)</f>
        <v>0</v>
      </c>
      <c r="DT257" s="1790">
        <f>IFERROR(VLOOKUP($A257,'Pre 2002'!$C$3:$CK$382,87,FALSE),0)</f>
        <v>0</v>
      </c>
      <c r="DU257" s="1741">
        <f>IFERROR(VLOOKUP(A257,'Pre 2002'!$C$3:$CG$382,83,FALSE),0)</f>
        <v>0</v>
      </c>
      <c r="DY257" s="1731"/>
    </row>
    <row r="258" spans="1:129">
      <c r="A258" s="1778" t="s">
        <v>1190</v>
      </c>
      <c r="B258" s="1562">
        <f t="shared" si="79"/>
        <v>272</v>
      </c>
      <c r="C258" s="1562">
        <f t="shared" si="80"/>
        <v>137</v>
      </c>
      <c r="D258" s="1562">
        <f t="shared" si="81"/>
        <v>10</v>
      </c>
      <c r="E258" s="1563">
        <f t="shared" si="82"/>
        <v>0.50367647058823528</v>
      </c>
      <c r="F258" s="1786">
        <f t="shared" si="83"/>
        <v>6</v>
      </c>
      <c r="G258" s="1595" t="s">
        <v>2159</v>
      </c>
      <c r="H258" s="1567">
        <f t="shared" ref="H258:H264" si="99">IF(BC258&gt;0,1,0)+IF(BH258&gt;0,1,0)+IF(BP258&gt;0,1,0)+IF(BX258&gt;0,1,0)+IF(CC258&gt;0,1,0)+IF(CH258&gt;0,1,0)+IF(CM258&gt;0,1,0)+IF(CR258&gt;0,1,0)+IF(CW258&gt;0,1,0)+IF(DA258&gt;0,1,0)+IF(DE258&gt;0,1,0)+IF(DI258&gt;0,1,0)+IF(DM258&gt;0,1,0)+DU258</f>
        <v>6</v>
      </c>
      <c r="I258" s="1734">
        <f t="shared" ref="I258:I264" si="100">SUM(BC258,BH258,BP258,BX258,CC258,CH258,CM258,CR258,CW258,DA258,DE258,DI258,DM258,DQ258)</f>
        <v>272</v>
      </c>
      <c r="J258" s="1734">
        <f t="shared" ref="J258:K264" si="101">SUM(BE258,BJ258,BR258,BZ258,CE258,CJ258,CO258,CT258,CX258,DB258,DF258,DJ258,DN258,DR258)</f>
        <v>137</v>
      </c>
      <c r="K258" s="1734">
        <f t="shared" si="101"/>
        <v>10</v>
      </c>
      <c r="L258" s="1806">
        <f t="shared" ref="L258:L264" si="102">IF(I258=0,0,J258/I258)</f>
        <v>0.50367647058823528</v>
      </c>
      <c r="O258" s="1700">
        <f>IFERROR(VLOOKUP($A258,'2022'!$B$2:$K$174,3,FALSE),0)</f>
        <v>0</v>
      </c>
      <c r="P258" s="1858">
        <f>IFERROR(VLOOKUP($A258,'2022'!$B$2:$K$174,4,FALSE),0)</f>
        <v>0</v>
      </c>
      <c r="Q258" s="1858">
        <f>IFERROR(VLOOKUP($A258,'2022'!$B$2:$K$174,5,FALSE),0)</f>
        <v>0</v>
      </c>
      <c r="R258" s="1858">
        <f>IFERROR(VLOOKUP($A258,'2022'!$B$2:$K$174,8,FALSE),0)</f>
        <v>0</v>
      </c>
      <c r="S258" s="1740">
        <f>IFERROR(VLOOKUP($A258,'2022'!$B$2:$K$174,10,FALSE),0)</f>
        <v>0</v>
      </c>
      <c r="T258" s="1700">
        <f>IFERROR(VLOOKUP($A258,'2021'!$B$2:$K$174,3,FALSE),0)</f>
        <v>0</v>
      </c>
      <c r="U258" s="1843">
        <f>IFERROR(VLOOKUP($A258,'2021'!$B$2:$K$174,4,FALSE),0)</f>
        <v>0</v>
      </c>
      <c r="V258" s="1843">
        <f>IFERROR(VLOOKUP($A258,'2021'!$B$2:$K$174,5,FALSE),0)</f>
        <v>0</v>
      </c>
      <c r="W258" s="1843">
        <f>IFERROR(VLOOKUP($A258,'2021'!$B$2:$K$174,8,FALSE),0)</f>
        <v>0</v>
      </c>
      <c r="X258" s="1740">
        <f>IFERROR(VLOOKUP($A258,'2021'!$B$2:$K$174,10,FALSE),0)</f>
        <v>0</v>
      </c>
      <c r="Y258" s="1700">
        <f>IFERROR(VLOOKUP($A258,'2020'!$B$2:$K$170,3,FALSE),0)</f>
        <v>0</v>
      </c>
      <c r="Z258" s="1829">
        <f>IFERROR(VLOOKUP($A258,'2020'!$B$2:$K$170,4,FALSE),0)</f>
        <v>0</v>
      </c>
      <c r="AA258" s="1829">
        <f>IFERROR(VLOOKUP($A258,'2020'!$B$2:$K$170,5,FALSE),0)</f>
        <v>0</v>
      </c>
      <c r="AB258" s="1829">
        <f>IFERROR(VLOOKUP($A258,'2020'!$B$2:$K$170,8,FALSE),0)</f>
        <v>0</v>
      </c>
      <c r="AC258" s="1740">
        <f>IFERROR(VLOOKUP($A258,'2020'!$B$2:$K$170,10,FALSE),0)</f>
        <v>0</v>
      </c>
      <c r="AD258" s="1700">
        <f>IFERROR(VLOOKUP($A258,'2019'!$B$2:$K$170,3,FALSE),0)</f>
        <v>0</v>
      </c>
      <c r="AE258" s="1823">
        <f>IFERROR(VLOOKUP($A258,'2019'!$B$2:$K$170,4,FALSE),0)</f>
        <v>0</v>
      </c>
      <c r="AF258" s="1823">
        <f>IFERROR(VLOOKUP($A258,'2019'!$B$2:$K$170,5,FALSE),0)</f>
        <v>0</v>
      </c>
      <c r="AG258" s="1823">
        <f>IFERROR(VLOOKUP($A258,'2019'!$B$2:$K$170,8,FALSE),0)</f>
        <v>0</v>
      </c>
      <c r="AH258" s="1740">
        <f>IFERROR(VLOOKUP($A258,'2019'!$B$2:$K$170,10,FALSE),0)</f>
        <v>0</v>
      </c>
      <c r="AI258" s="1700">
        <f>IFERROR(VLOOKUP($A258,'2018'!$B$2:$K$170,3,FALSE),0)</f>
        <v>0</v>
      </c>
      <c r="AJ258" s="1821">
        <f>IFERROR(VLOOKUP($A258,'2018'!$B$2:$K$170,4,FALSE),0)</f>
        <v>0</v>
      </c>
      <c r="AK258" s="1821">
        <f>IFERROR(VLOOKUP($A258,'2018'!$B$2:$K$170,5,FALSE),0)</f>
        <v>0</v>
      </c>
      <c r="AL258" s="1821">
        <f>IFERROR(VLOOKUP($A258,'2018'!$B$2:$K$170,8,FALSE),0)</f>
        <v>0</v>
      </c>
      <c r="AM258" s="1740">
        <f>IFERROR(VLOOKUP($A258,'2018'!$B$2:$K$170,10,FALSE),0)</f>
        <v>0</v>
      </c>
      <c r="AN258" s="1700">
        <f>IFERROR(VLOOKUP($A258,'2017'!$B$2:$J$163,2,FALSE),0)</f>
        <v>0</v>
      </c>
      <c r="AO258" s="1815">
        <f>IFERROR(VLOOKUP($A258,'2017'!$B$2:$J$163,3,FALSE),0)</f>
        <v>0</v>
      </c>
      <c r="AP258" s="1815">
        <f>IFERROR(VLOOKUP($A258,'2017'!$B$2:$J$163,4,FALSE),0)</f>
        <v>0</v>
      </c>
      <c r="AQ258" s="1815">
        <f>IFERROR(VLOOKUP($A258,'2017'!$B$2:$J$163,7,FALSE),0)</f>
        <v>0</v>
      </c>
      <c r="AR258" s="1740">
        <f>IFERROR(VLOOKUP($A258,'2017'!$B$2:$J$163,9,FALSE),0)</f>
        <v>0</v>
      </c>
      <c r="AS258" s="1700">
        <f>IFERROR(VLOOKUP($A258,'2016'!$B$2:$K$165,3,FALSE),0)</f>
        <v>0</v>
      </c>
      <c r="AT258" s="1796">
        <f>IFERROR(VLOOKUP($A258,'2016'!$B$2:$K$165,4,FALSE),0)</f>
        <v>0</v>
      </c>
      <c r="AU258" s="1796">
        <f>IFERROR(VLOOKUP($A258,'2016'!$B$2:$K$165,5,FALSE),0)</f>
        <v>0</v>
      </c>
      <c r="AV258" s="1796">
        <f>IFERROR(VLOOKUP($A258,'2016'!$B$2:$K$165,8,FALSE),0)</f>
        <v>0</v>
      </c>
      <c r="AW258" s="1740">
        <f>IFERROR(VLOOKUP($A258,'2016'!$B$2:$K$165,10,FALSE),0)</f>
        <v>0</v>
      </c>
      <c r="AX258" s="1700">
        <f>IFERROR(VLOOKUP($A258,'2015'!$B$2:$K$165,3,FALSE),0)</f>
        <v>0</v>
      </c>
      <c r="AY258" s="1695">
        <f>IFERROR(VLOOKUP($A258,'2015'!$B$2:$K$165,4,FALSE),0)</f>
        <v>0</v>
      </c>
      <c r="AZ258" s="1695">
        <f>IFERROR(VLOOKUP($A258,'2015'!$B$2:$K$165,5,FALSE),0)</f>
        <v>0</v>
      </c>
      <c r="BA258" s="1695">
        <f>IFERROR(VLOOKUP($A258,'2015'!$B$2:$K$165,8,FALSE),0)</f>
        <v>0</v>
      </c>
      <c r="BB258" s="1740">
        <f>IFERROR(VLOOKUP($A258,'2015'!$B$2:$K$165,10,FALSE),0)</f>
        <v>0</v>
      </c>
      <c r="BC258" s="1700">
        <f>IFERROR(VLOOKUP($A258,'2014'!$B$2:$K$157,3,FALSE),0)</f>
        <v>0</v>
      </c>
      <c r="BD258" s="1691">
        <f>IFERROR(VLOOKUP($A258,'2014'!$B$2:$K$157,4,FALSE),0)</f>
        <v>0</v>
      </c>
      <c r="BE258" s="1691">
        <f>IFERROR(VLOOKUP($A258,'2014'!$B$2:$K$157,5,FALSE),0)</f>
        <v>0</v>
      </c>
      <c r="BF258" s="1691">
        <f>IFERROR(VLOOKUP($A258,'2014'!$B$2:$K$157,8,FALSE),0)</f>
        <v>0</v>
      </c>
      <c r="BG258" s="1740">
        <f>IFERROR(VLOOKUP($A258,'2014'!$B$2:$K$157,10,FALSE),0)</f>
        <v>0</v>
      </c>
      <c r="BH258" s="1700">
        <f>IFERROR(VLOOKUP($A258,'2013'!$D$4:$I$249,2,FALSE),0)</f>
        <v>0</v>
      </c>
      <c r="BI258" s="1691">
        <f>IFERROR(VLOOKUP($A258,'2013'!$D$4:$I$249,3,FALSE),0)</f>
        <v>0</v>
      </c>
      <c r="BJ258" s="1691">
        <f>IFERROR(VLOOKUP($A258,'2013'!$D$4:$I$249,4,FALSE),0)</f>
        <v>0</v>
      </c>
      <c r="BK258" s="1691">
        <f>IFERROR(VLOOKUP($A258,'2013'!$D$4:$I$249,5,FALSE),0)</f>
        <v>0</v>
      </c>
      <c r="BL258" s="1740">
        <f>IFERROR(VLOOKUP($A258,'2013'!$D$4:$I$249,6,FALSE),0)</f>
        <v>0</v>
      </c>
      <c r="BM258" s="1737">
        <f>IFERROR(VLOOKUP($A258,'2012'!$D$3:$O$172,2,FALSE),0)</f>
        <v>0</v>
      </c>
      <c r="BN258" s="1691">
        <f>IFERROR(VLOOKUP($A258,'2012'!$D$3:$O$172,3,FALSE),0)</f>
        <v>0</v>
      </c>
      <c r="BO258" s="1743">
        <f>IFERROR(VLOOKUP($A258,'2012'!$D$3:$O$172,4,FALSE),0)</f>
        <v>0</v>
      </c>
      <c r="BP258" s="1700">
        <f>IFERROR(VLOOKUP($A258,'2012'!$D$3:$O$172,5,FALSE),0)</f>
        <v>0</v>
      </c>
      <c r="BQ258" s="1691">
        <f>IFERROR(VLOOKUP($A258,'2012'!$D$3:$O$172,6,FALSE),0)</f>
        <v>0</v>
      </c>
      <c r="BR258" s="1691">
        <f>IFERROR(VLOOKUP($A258,'2012'!$D$3:$O$172,7,FALSE),0)</f>
        <v>0</v>
      </c>
      <c r="BS258" s="1691">
        <f>IFERROR(VLOOKUP($A258,'2012'!$D$3:$O$172,8,FALSE),0)</f>
        <v>0</v>
      </c>
      <c r="BT258" s="1740">
        <f>IFERROR(VLOOKUP($A258,'2012'!$D$3:$O$172,9,FALSE),0)</f>
        <v>0</v>
      </c>
      <c r="BX258" s="1700">
        <f>IFERROR(VLOOKUP($A258,'2011'!$D$4:$I$251,2,FALSE),0)</f>
        <v>0</v>
      </c>
      <c r="BY258" s="1691">
        <f>IFERROR(VLOOKUP($A258,'2011'!$D$4:$I$251,3,FALSE),0)</f>
        <v>0</v>
      </c>
      <c r="BZ258" s="1691">
        <f>IFERROR(VLOOKUP($A258,'2011'!$D$4:$I$251,4,FALSE),0)</f>
        <v>0</v>
      </c>
      <c r="CA258" s="1691">
        <f>IFERROR(VLOOKUP($A258,'2011'!$D$4:$I$251,5,FALSE),0)</f>
        <v>0</v>
      </c>
      <c r="CB258" s="1740">
        <f>IFERROR(VLOOKUP($A258,'2011'!$D$4:$I$251,6,FALSE),0)</f>
        <v>0</v>
      </c>
      <c r="CC258" s="1700">
        <f>IFERROR(VLOOKUP($A258,'2010'!$C$3:$H$234,2,FALSE),0)</f>
        <v>0</v>
      </c>
      <c r="CD258" s="1691">
        <f>IFERROR(VLOOKUP($A258,'2010'!$C$3:$H$234,3,FALSE),0)</f>
        <v>0</v>
      </c>
      <c r="CE258" s="1691">
        <f>IFERROR(VLOOKUP($A258,'2010'!$C$3:$H$234,4,FALSE),0)</f>
        <v>0</v>
      </c>
      <c r="CF258" s="1691">
        <f>IFERROR(VLOOKUP($A258,'2010'!$C$3:$H$234,5,FALSE),0)</f>
        <v>0</v>
      </c>
      <c r="CG258" s="1740">
        <f>IFERROR(VLOOKUP($A258,'2010'!$C$3:$H$234,6,FALSE),0)</f>
        <v>0</v>
      </c>
      <c r="CH258" s="1700">
        <f>IFERROR(VLOOKUP($A258,'2009'!$C$3:$H$242,2,FALSE),0)</f>
        <v>0</v>
      </c>
      <c r="CI258" s="1691">
        <f>IFERROR(VLOOKUP($A258,'2009'!$C$3:$H$242,3,FALSE),0)</f>
        <v>0</v>
      </c>
      <c r="CJ258" s="1691">
        <f>IFERROR(VLOOKUP($A258,'2009'!$C$3:$H$242,4,FALSE),0)</f>
        <v>0</v>
      </c>
      <c r="CK258" s="1691">
        <f>IFERROR(VLOOKUP($A258,'2009'!$C$3:$H$242,5,FALSE),0)</f>
        <v>0</v>
      </c>
      <c r="CL258" s="1740">
        <f>IFERROR(VLOOKUP($A258,'2009'!$C$3:$H$242,6,FALSE),0)</f>
        <v>0</v>
      </c>
      <c r="CM258" s="1700">
        <f>IFERROR(VLOOKUP($A258,'2008'!$C$3:$H$229,2,FALSE),0)</f>
        <v>0</v>
      </c>
      <c r="CN258" s="1691">
        <f>IFERROR(VLOOKUP($A258,'2008'!$C$3:$H$229,3,FALSE),0)</f>
        <v>0</v>
      </c>
      <c r="CO258" s="1691">
        <f>IFERROR(VLOOKUP($A258,'2008'!$C$3:$H$229,4,FALSE),0)</f>
        <v>0</v>
      </c>
      <c r="CP258" s="1691">
        <f>IFERROR(VLOOKUP($A258,'2008'!$C$3:$H$229,5,FALSE),0)</f>
        <v>0</v>
      </c>
      <c r="CQ258" s="1740">
        <f>IFERROR(VLOOKUP($A258,'2008'!$C$3:$H$229,6,FALSE),0)</f>
        <v>0</v>
      </c>
      <c r="CR258" s="1700">
        <f>IFERROR(VLOOKUP($A258,'2007'!$C$3:$M$238,7,FALSE),0)</f>
        <v>4</v>
      </c>
      <c r="CS258" s="1691">
        <f>IFERROR(VLOOKUP($A258,'2007'!$C$3:$M$238,8,FALSE),0)</f>
        <v>1</v>
      </c>
      <c r="CT258" s="1691">
        <f>IFERROR(VLOOKUP($A258,'2007'!$C$3:$M$238,9,FALSE),0)</f>
        <v>2</v>
      </c>
      <c r="CU258" s="1691">
        <f>IFERROR(VLOOKUP($A258,'2007'!$C$3:$M$238,10,FALSE),0)</f>
        <v>1</v>
      </c>
      <c r="CV258" s="1740">
        <f>IFERROR(VLOOKUP($A258,'2007'!$C$3:$M$238,11,FALSE),0)</f>
        <v>0.5</v>
      </c>
      <c r="CW258" s="1700">
        <f>IFERROR(VLOOKUP($A258,'2006'!$A$2:$F$200,2,FALSE),0)</f>
        <v>0</v>
      </c>
      <c r="CX258" s="1691">
        <f>IFERROR(VLOOKUP($A258,'2006'!$A$2:$F$200,4,FALSE),0)</f>
        <v>0</v>
      </c>
      <c r="CY258" s="1691">
        <f>IFERROR(VLOOKUP($A258,'2006'!$A$2:$F$200,5,FALSE),0)</f>
        <v>0</v>
      </c>
      <c r="CZ258" s="1740">
        <f>IFERROR(VLOOKUP($A258,'2006'!$A$2:$F$200,6,FALSE),0)</f>
        <v>0</v>
      </c>
      <c r="DA258" s="1700">
        <f>IFERROR(VLOOKUP($A258,'2005'!$C$3:$M$205,8,FALSE),0)</f>
        <v>59</v>
      </c>
      <c r="DB258" s="1691">
        <f>IFERROR(VLOOKUP($A258,'2005'!$C$3:$M$205,9,FALSE),0)</f>
        <v>35</v>
      </c>
      <c r="DC258" s="1691">
        <f>IFERROR(VLOOKUP($A258,'2005'!$C$3:$M$205,10,FALSE),0)</f>
        <v>4</v>
      </c>
      <c r="DD258" s="1740">
        <f>IFERROR(VLOOKUP($A258,'2005'!$C$3:$M$205,11,FALSE),0)</f>
        <v>0.59322033898305082</v>
      </c>
      <c r="DE258" s="1700">
        <f>IFERROR(VLOOKUP($A258,'2004'!$C$3:$M$213,8,FALSE),0)</f>
        <v>61</v>
      </c>
      <c r="DF258" s="1691">
        <f>IFERROR(VLOOKUP($A258,'2004'!$C$3:$M$213,9,FALSE),0)</f>
        <v>27</v>
      </c>
      <c r="DG258" s="1691">
        <f>IFERROR(VLOOKUP($A258,'2004'!$C$3:$M$213,10,FALSE),0)</f>
        <v>1</v>
      </c>
      <c r="DH258" s="1740">
        <f>IFERROR(VLOOKUP($A258,'2004'!$C$3:$M$213,11,FALSE),0)</f>
        <v>0.44262295081967212</v>
      </c>
      <c r="DI258" s="1700">
        <f>IFERROR(VLOOKUP($A258,'2003'!$C$3:$Q$214,12,FALSE),0)</f>
        <v>48</v>
      </c>
      <c r="DJ258" s="1691">
        <f>IFERROR(VLOOKUP($A258,'2003'!$C$3:$Q$214,13,FALSE),0)</f>
        <v>24</v>
      </c>
      <c r="DK258" s="1691">
        <f>IFERROR(VLOOKUP($A258,'2003'!$C$3:$Q$214,14,FALSE),0)</f>
        <v>2</v>
      </c>
      <c r="DL258" s="1740">
        <f>IFERROR(VLOOKUP($A258,'2003'!$C$3:$Q$214,15,FALSE),0)</f>
        <v>0.5</v>
      </c>
      <c r="DM258" s="1700">
        <f>IFERROR(VLOOKUP($A258,'2002'!$D$3:$R$214,12,FALSE),0)</f>
        <v>57</v>
      </c>
      <c r="DN258" s="1691">
        <f>IFERROR(VLOOKUP($A258,'2002'!$D$3:$R$214,13,FALSE),0)</f>
        <v>30</v>
      </c>
      <c r="DO258" s="1691">
        <f>IFERROR(VLOOKUP($A258,'2002'!$D$3:$R$214,14,FALSE),0)</f>
        <v>1</v>
      </c>
      <c r="DP258" s="1788">
        <f>IFERROR(VLOOKUP($A258,'2002'!$D$3:$R$214,15,FALSE),0)</f>
        <v>0.52631578947368418</v>
      </c>
      <c r="DQ258" s="1700">
        <f>IFERROR(VLOOKUP($A258,'Pre 2002'!$C$3:$CK$382,84,FALSE),0)</f>
        <v>43</v>
      </c>
      <c r="DR258" s="1695">
        <f>IFERROR(VLOOKUP($A258,'Pre 2002'!$C$3:$CK$382,85,FALSE),0)</f>
        <v>19</v>
      </c>
      <c r="DS258" s="1695">
        <f>IFERROR(VLOOKUP($A258,'Pre 2002'!$C$3:$CK$382,86,FALSE),0)</f>
        <v>1</v>
      </c>
      <c r="DT258" s="1790">
        <f>IFERROR(VLOOKUP($A258,'Pre 2002'!$C$3:$CK$382,87,FALSE),0)</f>
        <v>0.44186046511627908</v>
      </c>
      <c r="DU258" s="1741">
        <f>IFERROR(VLOOKUP(A258,'Pre 2002'!$C$3:$CG$382,83,FALSE),0)</f>
        <v>1</v>
      </c>
      <c r="DY258" s="1731"/>
    </row>
    <row r="259" spans="1:129">
      <c r="A259" s="1778" t="s">
        <v>1144</v>
      </c>
      <c r="B259" s="1562">
        <f t="shared" ref="B259:B322" si="103">SUM(O259,T259,Y259,AD259,AI259,AN259,AS259,AX259,BC259,BH259,BP259,BX259,CC259,CH259,CM259,CR259,CW259,DA259,DE259,DI259,DM259,DQ259)</f>
        <v>552</v>
      </c>
      <c r="C259" s="1562">
        <f t="shared" ref="C259:C322" si="104">SUM(Q259,V259,AA259,AF259,AK259,AP259,AU259,AZ259,BE259,BJ259,BR259,BZ259,CE259,CJ259,CO259,CT259,CX259,DB259,DF259,DJ259,DN259,DR259)</f>
        <v>275</v>
      </c>
      <c r="D259" s="1562">
        <f t="shared" ref="D259:D322" si="105">SUM(R259,W259,AB259,AG259,AL259,AQ259,AV259,BA259,BF259,BK259,BS259,CA259,CF259,CK259,CP259,CU259,CY259,DC259,DG259,DK259,DO259,DS259)</f>
        <v>10</v>
      </c>
      <c r="E259" s="1563">
        <f t="shared" ref="E259:E322" si="106">IF(B259=0,0,C259/B259)</f>
        <v>0.49818840579710144</v>
      </c>
      <c r="F259" s="1786">
        <f t="shared" ref="F259:F322" si="107">IF(O259&gt;0,1,0)+IF(T259&gt;0,1,0)+IF(Y259&gt;0,1,0)+IF(AD259&gt;0,1,0)+IF(AI259&gt;0,1,0)+IF(AN259&gt;0,1,0)+IF(AS259&gt;0,1,0)+IF(AX259&gt;0,1,0)+IF(BC259&gt;0,1,0)+IF(BH259&gt;0,1,0)+IF(BP259&gt;0,1,0)+IF(BX259&gt;0,1,0)+IF(CC259&gt;0,1,0)+IF(CH259&gt;0,1,0)+IF(CM259&gt;0,1,0)+IF(CR259&gt;0,1,0)+IF(CW259&gt;0,1,0)+IF(DA259&gt;0,1,0)+IF(DE259&gt;0,1,0)+IF(DI259&gt;0,1,0)+IF(DM259&gt;0,1,0)+DU259</f>
        <v>10</v>
      </c>
      <c r="G259" s="1595" t="s">
        <v>2159</v>
      </c>
      <c r="H259" s="1567">
        <f t="shared" si="99"/>
        <v>10</v>
      </c>
      <c r="I259" s="1734">
        <f t="shared" si="100"/>
        <v>552</v>
      </c>
      <c r="J259" s="1734">
        <f t="shared" si="101"/>
        <v>275</v>
      </c>
      <c r="K259" s="1734">
        <f t="shared" si="101"/>
        <v>10</v>
      </c>
      <c r="L259" s="1806">
        <f t="shared" si="102"/>
        <v>0.49818840579710144</v>
      </c>
      <c r="O259" s="1700">
        <f>IFERROR(VLOOKUP($A259,'2022'!$B$2:$K$174,3,FALSE),0)</f>
        <v>0</v>
      </c>
      <c r="P259" s="1858">
        <f>IFERROR(VLOOKUP($A259,'2022'!$B$2:$K$174,4,FALSE),0)</f>
        <v>0</v>
      </c>
      <c r="Q259" s="1858">
        <f>IFERROR(VLOOKUP($A259,'2022'!$B$2:$K$174,5,FALSE),0)</f>
        <v>0</v>
      </c>
      <c r="R259" s="1858">
        <f>IFERROR(VLOOKUP($A259,'2022'!$B$2:$K$174,8,FALSE),0)</f>
        <v>0</v>
      </c>
      <c r="S259" s="1740">
        <f>IFERROR(VLOOKUP($A259,'2022'!$B$2:$K$174,10,FALSE),0)</f>
        <v>0</v>
      </c>
      <c r="T259" s="1700">
        <f>IFERROR(VLOOKUP($A259,'2021'!$B$2:$K$174,3,FALSE),0)</f>
        <v>0</v>
      </c>
      <c r="U259" s="1843">
        <f>IFERROR(VLOOKUP($A259,'2021'!$B$2:$K$174,4,FALSE),0)</f>
        <v>0</v>
      </c>
      <c r="V259" s="1843">
        <f>IFERROR(VLOOKUP($A259,'2021'!$B$2:$K$174,5,FALSE),0)</f>
        <v>0</v>
      </c>
      <c r="W259" s="1843">
        <f>IFERROR(VLOOKUP($A259,'2021'!$B$2:$K$174,8,FALSE),0)</f>
        <v>0</v>
      </c>
      <c r="X259" s="1740">
        <f>IFERROR(VLOOKUP($A259,'2021'!$B$2:$K$174,10,FALSE),0)</f>
        <v>0</v>
      </c>
      <c r="Y259" s="1700">
        <f>IFERROR(VLOOKUP($A259,'2020'!$B$2:$K$170,3,FALSE),0)</f>
        <v>0</v>
      </c>
      <c r="Z259" s="1829">
        <f>IFERROR(VLOOKUP($A259,'2020'!$B$2:$K$170,4,FALSE),0)</f>
        <v>0</v>
      </c>
      <c r="AA259" s="1829">
        <f>IFERROR(VLOOKUP($A259,'2020'!$B$2:$K$170,5,FALSE),0)</f>
        <v>0</v>
      </c>
      <c r="AB259" s="1829">
        <f>IFERROR(VLOOKUP($A259,'2020'!$B$2:$K$170,8,FALSE),0)</f>
        <v>0</v>
      </c>
      <c r="AC259" s="1740">
        <f>IFERROR(VLOOKUP($A259,'2020'!$B$2:$K$170,10,FALSE),0)</f>
        <v>0</v>
      </c>
      <c r="AD259" s="1700">
        <f>IFERROR(VLOOKUP($A259,'2019'!$B$2:$K$170,3,FALSE),0)</f>
        <v>0</v>
      </c>
      <c r="AE259" s="1823">
        <f>IFERROR(VLOOKUP($A259,'2019'!$B$2:$K$170,4,FALSE),0)</f>
        <v>0</v>
      </c>
      <c r="AF259" s="1823">
        <f>IFERROR(VLOOKUP($A259,'2019'!$B$2:$K$170,5,FALSE),0)</f>
        <v>0</v>
      </c>
      <c r="AG259" s="1823">
        <f>IFERROR(VLOOKUP($A259,'2019'!$B$2:$K$170,8,FALSE),0)</f>
        <v>0</v>
      </c>
      <c r="AH259" s="1740">
        <f>IFERROR(VLOOKUP($A259,'2019'!$B$2:$K$170,10,FALSE),0)</f>
        <v>0</v>
      </c>
      <c r="AI259" s="1700">
        <f>IFERROR(VLOOKUP($A259,'2018'!$B$2:$K$170,3,FALSE),0)</f>
        <v>0</v>
      </c>
      <c r="AJ259" s="1821">
        <f>IFERROR(VLOOKUP($A259,'2018'!$B$2:$K$170,4,FALSE),0)</f>
        <v>0</v>
      </c>
      <c r="AK259" s="1821">
        <f>IFERROR(VLOOKUP($A259,'2018'!$B$2:$K$170,5,FALSE),0)</f>
        <v>0</v>
      </c>
      <c r="AL259" s="1821">
        <f>IFERROR(VLOOKUP($A259,'2018'!$B$2:$K$170,8,FALSE),0)</f>
        <v>0</v>
      </c>
      <c r="AM259" s="1740">
        <f>IFERROR(VLOOKUP($A259,'2018'!$B$2:$K$170,10,FALSE),0)</f>
        <v>0</v>
      </c>
      <c r="AN259" s="1700">
        <f>IFERROR(VLOOKUP($A259,'2017'!$B$2:$J$163,2,FALSE),0)</f>
        <v>0</v>
      </c>
      <c r="AO259" s="1815">
        <f>IFERROR(VLOOKUP($A259,'2017'!$B$2:$J$163,3,FALSE),0)</f>
        <v>0</v>
      </c>
      <c r="AP259" s="1815">
        <f>IFERROR(VLOOKUP($A259,'2017'!$B$2:$J$163,4,FALSE),0)</f>
        <v>0</v>
      </c>
      <c r="AQ259" s="1815">
        <f>IFERROR(VLOOKUP($A259,'2017'!$B$2:$J$163,7,FALSE),0)</f>
        <v>0</v>
      </c>
      <c r="AR259" s="1740">
        <f>IFERROR(VLOOKUP($A259,'2017'!$B$2:$J$163,9,FALSE),0)</f>
        <v>0</v>
      </c>
      <c r="AS259" s="1700">
        <f>IFERROR(VLOOKUP($A259,'2016'!$B$2:$K$165,3,FALSE),0)</f>
        <v>0</v>
      </c>
      <c r="AT259" s="1796">
        <f>IFERROR(VLOOKUP($A259,'2016'!$B$2:$K$165,4,FALSE),0)</f>
        <v>0</v>
      </c>
      <c r="AU259" s="1796">
        <f>IFERROR(VLOOKUP($A259,'2016'!$B$2:$K$165,5,FALSE),0)</f>
        <v>0</v>
      </c>
      <c r="AV259" s="1796">
        <f>IFERROR(VLOOKUP($A259,'2016'!$B$2:$K$165,8,FALSE),0)</f>
        <v>0</v>
      </c>
      <c r="AW259" s="1740">
        <f>IFERROR(VLOOKUP($A259,'2016'!$B$2:$K$165,10,FALSE),0)</f>
        <v>0</v>
      </c>
      <c r="AX259" s="1700">
        <f>IFERROR(VLOOKUP($A259,'2015'!$B$2:$K$165,3,FALSE),0)</f>
        <v>0</v>
      </c>
      <c r="AY259" s="1695">
        <f>IFERROR(VLOOKUP($A259,'2015'!$B$2:$K$165,4,FALSE),0)</f>
        <v>0</v>
      </c>
      <c r="AZ259" s="1695">
        <f>IFERROR(VLOOKUP($A259,'2015'!$B$2:$K$165,5,FALSE),0)</f>
        <v>0</v>
      </c>
      <c r="BA259" s="1695">
        <f>IFERROR(VLOOKUP($A259,'2015'!$B$2:$K$165,8,FALSE),0)</f>
        <v>0</v>
      </c>
      <c r="BB259" s="1740">
        <f>IFERROR(VLOOKUP($A259,'2015'!$B$2:$K$165,10,FALSE),0)</f>
        <v>0</v>
      </c>
      <c r="BC259" s="1700">
        <f>IFERROR(VLOOKUP($A259,'2014'!$B$2:$K$157,3,FALSE),0)</f>
        <v>0</v>
      </c>
      <c r="BD259" s="1691">
        <f>IFERROR(VLOOKUP($A259,'2014'!$B$2:$K$157,4,FALSE),0)</f>
        <v>0</v>
      </c>
      <c r="BE259" s="1691">
        <f>IFERROR(VLOOKUP($A259,'2014'!$B$2:$K$157,5,FALSE),0)</f>
        <v>0</v>
      </c>
      <c r="BF259" s="1691">
        <f>IFERROR(VLOOKUP($A259,'2014'!$B$2:$K$157,8,FALSE),0)</f>
        <v>0</v>
      </c>
      <c r="BG259" s="1740">
        <f>IFERROR(VLOOKUP($A259,'2014'!$B$2:$K$157,10,FALSE),0)</f>
        <v>0</v>
      </c>
      <c r="BH259" s="1700">
        <f>IFERROR(VLOOKUP($A259,'2013'!$D$4:$I$249,2,FALSE),0)</f>
        <v>0</v>
      </c>
      <c r="BI259" s="1691">
        <f>IFERROR(VLOOKUP($A259,'2013'!$D$4:$I$249,3,FALSE),0)</f>
        <v>0</v>
      </c>
      <c r="BJ259" s="1691">
        <f>IFERROR(VLOOKUP($A259,'2013'!$D$4:$I$249,4,FALSE),0)</f>
        <v>0</v>
      </c>
      <c r="BK259" s="1691">
        <f>IFERROR(VLOOKUP($A259,'2013'!$D$4:$I$249,5,FALSE),0)</f>
        <v>0</v>
      </c>
      <c r="BL259" s="1740">
        <f>IFERROR(VLOOKUP($A259,'2013'!$D$4:$I$249,6,FALSE),0)</f>
        <v>0</v>
      </c>
      <c r="BM259" s="1737">
        <f>IFERROR(VLOOKUP($A259,'2012'!$D$3:$O$172,2,FALSE),0)</f>
        <v>0</v>
      </c>
      <c r="BN259" s="1691">
        <f>IFERROR(VLOOKUP($A259,'2012'!$D$3:$O$172,3,FALSE),0)</f>
        <v>0</v>
      </c>
      <c r="BO259" s="1743">
        <f>IFERROR(VLOOKUP($A259,'2012'!$D$3:$O$172,4,FALSE),0)</f>
        <v>0</v>
      </c>
      <c r="BP259" s="1700">
        <f>IFERROR(VLOOKUP($A259,'2012'!$D$3:$O$172,5,FALSE),0)</f>
        <v>0</v>
      </c>
      <c r="BQ259" s="1691">
        <f>IFERROR(VLOOKUP($A259,'2012'!$D$3:$O$172,6,FALSE),0)</f>
        <v>0</v>
      </c>
      <c r="BR259" s="1691">
        <f>IFERROR(VLOOKUP($A259,'2012'!$D$3:$O$172,7,FALSE),0)</f>
        <v>0</v>
      </c>
      <c r="BS259" s="1691">
        <f>IFERROR(VLOOKUP($A259,'2012'!$D$3:$O$172,8,FALSE),0)</f>
        <v>0</v>
      </c>
      <c r="BT259" s="1740">
        <f>IFERROR(VLOOKUP($A259,'2012'!$D$3:$O$172,9,FALSE),0)</f>
        <v>0</v>
      </c>
      <c r="BX259" s="1700">
        <f>IFERROR(VLOOKUP($A259,'2011'!$D$4:$I$251,2,FALSE),0)</f>
        <v>0</v>
      </c>
      <c r="BY259" s="1691">
        <f>IFERROR(VLOOKUP($A259,'2011'!$D$4:$I$251,3,FALSE),0)</f>
        <v>0</v>
      </c>
      <c r="BZ259" s="1691">
        <f>IFERROR(VLOOKUP($A259,'2011'!$D$4:$I$251,4,FALSE),0)</f>
        <v>0</v>
      </c>
      <c r="CA259" s="1691">
        <f>IFERROR(VLOOKUP($A259,'2011'!$D$4:$I$251,5,FALSE),0)</f>
        <v>0</v>
      </c>
      <c r="CB259" s="1740">
        <f>IFERROR(VLOOKUP($A259,'2011'!$D$4:$I$251,6,FALSE),0)</f>
        <v>0</v>
      </c>
      <c r="CC259" s="1700">
        <f>IFERROR(VLOOKUP($A259,'2010'!$C$3:$H$234,2,FALSE),0)</f>
        <v>0</v>
      </c>
      <c r="CD259" s="1691">
        <f>IFERROR(VLOOKUP($A259,'2010'!$C$3:$H$234,3,FALSE),0)</f>
        <v>0</v>
      </c>
      <c r="CE259" s="1691">
        <f>IFERROR(VLOOKUP($A259,'2010'!$C$3:$H$234,4,FALSE),0)</f>
        <v>0</v>
      </c>
      <c r="CF259" s="1691">
        <f>IFERROR(VLOOKUP($A259,'2010'!$C$3:$H$234,5,FALSE),0)</f>
        <v>0</v>
      </c>
      <c r="CG259" s="1740">
        <f>IFERROR(VLOOKUP($A259,'2010'!$C$3:$H$234,6,FALSE),0)</f>
        <v>0</v>
      </c>
      <c r="CH259" s="1700">
        <f>IFERROR(VLOOKUP($A259,'2009'!$C$3:$H$242,2,FALSE),0)</f>
        <v>63</v>
      </c>
      <c r="CI259" s="1691">
        <f>IFERROR(VLOOKUP($A259,'2009'!$C$3:$H$242,3,FALSE),0)</f>
        <v>16</v>
      </c>
      <c r="CJ259" s="1691">
        <f>IFERROR(VLOOKUP($A259,'2009'!$C$3:$H$242,4,FALSE),0)</f>
        <v>27</v>
      </c>
      <c r="CK259" s="1691">
        <f>IFERROR(VLOOKUP($A259,'2009'!$C$3:$H$242,5,FALSE),0)</f>
        <v>0</v>
      </c>
      <c r="CL259" s="1740">
        <f>IFERROR(VLOOKUP($A259,'2009'!$C$3:$H$242,6,FALSE),0)</f>
        <v>0.42857142857142855</v>
      </c>
      <c r="CM259" s="1700">
        <f>IFERROR(VLOOKUP($A259,'2008'!$C$3:$H$229,2,FALSE),0)</f>
        <v>50</v>
      </c>
      <c r="CN259" s="1691">
        <f>IFERROR(VLOOKUP($A259,'2008'!$C$3:$H$229,3,FALSE),0)</f>
        <v>16</v>
      </c>
      <c r="CO259" s="1691">
        <f>IFERROR(VLOOKUP($A259,'2008'!$C$3:$H$229,4,FALSE),0)</f>
        <v>28</v>
      </c>
      <c r="CP259" s="1691">
        <f>IFERROR(VLOOKUP($A259,'2008'!$C$3:$H$229,5,FALSE),0)</f>
        <v>1</v>
      </c>
      <c r="CQ259" s="1740">
        <f>IFERROR(VLOOKUP($A259,'2008'!$C$3:$H$229,6,FALSE),0)</f>
        <v>0.56000000000000005</v>
      </c>
      <c r="CR259" s="1700">
        <f>IFERROR(VLOOKUP($A259,'2007'!$C$3:$M$238,7,FALSE),0)</f>
        <v>71</v>
      </c>
      <c r="CS259" s="1691">
        <f>IFERROR(VLOOKUP($A259,'2007'!$C$3:$M$238,8,FALSE),0)</f>
        <v>25</v>
      </c>
      <c r="CT259" s="1691">
        <f>IFERROR(VLOOKUP($A259,'2007'!$C$3:$M$238,9,FALSE),0)</f>
        <v>33</v>
      </c>
      <c r="CU259" s="1691">
        <f>IFERROR(VLOOKUP($A259,'2007'!$C$3:$M$238,10,FALSE),0)</f>
        <v>2</v>
      </c>
      <c r="CV259" s="1740">
        <f>IFERROR(VLOOKUP($A259,'2007'!$C$3:$M$238,11,FALSE),0)</f>
        <v>0.46478873239436619</v>
      </c>
      <c r="CW259" s="1700">
        <f>IFERROR(VLOOKUP($A259,'2006'!$A$2:$F$200,2,FALSE),0)</f>
        <v>46</v>
      </c>
      <c r="CX259" s="1691">
        <f>IFERROR(VLOOKUP($A259,'2006'!$A$2:$F$200,4,FALSE),0)</f>
        <v>19</v>
      </c>
      <c r="CY259" s="1691">
        <f>IFERROR(VLOOKUP($A259,'2006'!$A$2:$F$200,5,FALSE),0)</f>
        <v>0</v>
      </c>
      <c r="CZ259" s="1740">
        <f>IFERROR(VLOOKUP($A259,'2006'!$A$2:$F$200,6,FALSE),0)</f>
        <v>0.41304347826086957</v>
      </c>
      <c r="DA259" s="1700">
        <f>IFERROR(VLOOKUP($A259,'2005'!$C$3:$M$205,8,FALSE),0)</f>
        <v>0</v>
      </c>
      <c r="DB259" s="1691">
        <f>IFERROR(VLOOKUP($A259,'2005'!$C$3:$M$205,9,FALSE),0)</f>
        <v>0</v>
      </c>
      <c r="DC259" s="1691">
        <f>IFERROR(VLOOKUP($A259,'2005'!$C$3:$M$205,10,FALSE),0)</f>
        <v>0</v>
      </c>
      <c r="DD259" s="1740">
        <f>IFERROR(VLOOKUP($A259,'2005'!$C$3:$M$205,11,FALSE),0)</f>
        <v>0</v>
      </c>
      <c r="DE259" s="1700">
        <f>IFERROR(VLOOKUP($A259,'2004'!$C$3:$M$213,8,FALSE),0)</f>
        <v>0</v>
      </c>
      <c r="DF259" s="1691">
        <f>IFERROR(VLOOKUP($A259,'2004'!$C$3:$M$213,9,FALSE),0)</f>
        <v>0</v>
      </c>
      <c r="DG259" s="1691">
        <f>IFERROR(VLOOKUP($A259,'2004'!$C$3:$M$213,10,FALSE),0)</f>
        <v>0</v>
      </c>
      <c r="DH259" s="1740">
        <f>IFERROR(VLOOKUP($A259,'2004'!$C$3:$M$213,11,FALSE),0)</f>
        <v>0</v>
      </c>
      <c r="DI259" s="1700">
        <f>IFERROR(VLOOKUP($A259,'2003'!$C$3:$Q$214,12,FALSE),0)</f>
        <v>0</v>
      </c>
      <c r="DJ259" s="1691">
        <f>IFERROR(VLOOKUP($A259,'2003'!$C$3:$Q$214,13,FALSE),0)</f>
        <v>0</v>
      </c>
      <c r="DK259" s="1691">
        <f>IFERROR(VLOOKUP($A259,'2003'!$C$3:$Q$214,14,FALSE),0)</f>
        <v>0</v>
      </c>
      <c r="DL259" s="1740">
        <f>IFERROR(VLOOKUP($A259,'2003'!$C$3:$Q$214,15,FALSE),0)</f>
        <v>0</v>
      </c>
      <c r="DM259" s="1700">
        <f>IFERROR(VLOOKUP($A259,'2002'!$D$3:$R$214,12,FALSE),0)</f>
        <v>57</v>
      </c>
      <c r="DN259" s="1691">
        <f>IFERROR(VLOOKUP($A259,'2002'!$D$3:$R$214,13,FALSE),0)</f>
        <v>29</v>
      </c>
      <c r="DO259" s="1691">
        <f>IFERROR(VLOOKUP($A259,'2002'!$D$3:$R$214,14,FALSE),0)</f>
        <v>0</v>
      </c>
      <c r="DP259" s="1788">
        <f>IFERROR(VLOOKUP($A259,'2002'!$D$3:$R$214,15,FALSE),0)</f>
        <v>0.50877192982456143</v>
      </c>
      <c r="DQ259" s="1700">
        <f>IFERROR(VLOOKUP($A259,'Pre 2002'!$C$3:$CK$382,84,FALSE),0)</f>
        <v>265</v>
      </c>
      <c r="DR259" s="1695">
        <f>IFERROR(VLOOKUP($A259,'Pre 2002'!$C$3:$CK$382,85,FALSE),0)</f>
        <v>139</v>
      </c>
      <c r="DS259" s="1695">
        <f>IFERROR(VLOOKUP($A259,'Pre 2002'!$C$3:$CK$382,86,FALSE),0)</f>
        <v>7</v>
      </c>
      <c r="DT259" s="1790">
        <f>IFERROR(VLOOKUP($A259,'Pre 2002'!$C$3:$CK$382,87,FALSE),0)</f>
        <v>0.52452830188679245</v>
      </c>
      <c r="DU259" s="1741">
        <f>IFERROR(VLOOKUP(A259,'Pre 2002'!$C$3:$CG$382,83,FALSE),0)</f>
        <v>5</v>
      </c>
      <c r="DY259" s="1731"/>
    </row>
    <row r="260" spans="1:129">
      <c r="A260" s="1779" t="s">
        <v>2212</v>
      </c>
      <c r="B260" s="1562">
        <f t="shared" si="103"/>
        <v>227</v>
      </c>
      <c r="C260" s="1562">
        <f t="shared" si="104"/>
        <v>111</v>
      </c>
      <c r="D260" s="1562">
        <f t="shared" si="105"/>
        <v>10</v>
      </c>
      <c r="E260" s="1563">
        <f t="shared" si="106"/>
        <v>0.48898678414096919</v>
      </c>
      <c r="F260" s="1786">
        <f t="shared" si="107"/>
        <v>4</v>
      </c>
      <c r="G260" s="1595">
        <v>2016</v>
      </c>
      <c r="H260" s="1567">
        <f t="shared" si="99"/>
        <v>0</v>
      </c>
      <c r="I260" s="1734">
        <f t="shared" si="100"/>
        <v>0</v>
      </c>
      <c r="J260" s="1734">
        <f t="shared" si="101"/>
        <v>0</v>
      </c>
      <c r="K260" s="1734">
        <f t="shared" si="101"/>
        <v>0</v>
      </c>
      <c r="L260" s="1806">
        <f t="shared" si="102"/>
        <v>0</v>
      </c>
      <c r="M260" s="1751"/>
      <c r="N260" s="1751"/>
      <c r="O260" s="1700">
        <f>IFERROR(VLOOKUP($A260,'2022'!$B$2:$K$174,3,FALSE),0)</f>
        <v>0</v>
      </c>
      <c r="P260" s="1858">
        <f>IFERROR(VLOOKUP($A260,'2022'!$B$2:$K$174,4,FALSE),0)</f>
        <v>0</v>
      </c>
      <c r="Q260" s="1858">
        <f>IFERROR(VLOOKUP($A260,'2022'!$B$2:$K$174,5,FALSE),0)</f>
        <v>0</v>
      </c>
      <c r="R260" s="1858">
        <f>IFERROR(VLOOKUP($A260,'2022'!$B$2:$K$174,8,FALSE),0)</f>
        <v>0</v>
      </c>
      <c r="S260" s="1740">
        <f>IFERROR(VLOOKUP($A260,'2022'!$B$2:$K$174,10,FALSE),0)</f>
        <v>0</v>
      </c>
      <c r="T260" s="1700">
        <f>IFERROR(VLOOKUP($A260,'2021'!$B$2:$K$174,3,FALSE),0)</f>
        <v>0</v>
      </c>
      <c r="U260" s="1843">
        <f>IFERROR(VLOOKUP($A260,'2021'!$B$2:$K$174,4,FALSE),0)</f>
        <v>0</v>
      </c>
      <c r="V260" s="1843">
        <f>IFERROR(VLOOKUP($A260,'2021'!$B$2:$K$174,5,FALSE),0)</f>
        <v>0</v>
      </c>
      <c r="W260" s="1843">
        <f>IFERROR(VLOOKUP($A260,'2021'!$B$2:$K$174,8,FALSE),0)</f>
        <v>0</v>
      </c>
      <c r="X260" s="1740">
        <f>IFERROR(VLOOKUP($A260,'2021'!$B$2:$K$174,10,FALSE),0)</f>
        <v>0</v>
      </c>
      <c r="Y260" s="1700">
        <f>IFERROR(VLOOKUP($A260,'2020'!$B$2:$K$170,3,FALSE),0)</f>
        <v>0</v>
      </c>
      <c r="Z260" s="1829">
        <f>IFERROR(VLOOKUP($A260,'2020'!$B$2:$K$170,4,FALSE),0)</f>
        <v>0</v>
      </c>
      <c r="AA260" s="1829">
        <f>IFERROR(VLOOKUP($A260,'2020'!$B$2:$K$170,5,FALSE),0)</f>
        <v>0</v>
      </c>
      <c r="AB260" s="1829">
        <f>IFERROR(VLOOKUP($A260,'2020'!$B$2:$K$170,8,FALSE),0)</f>
        <v>0</v>
      </c>
      <c r="AC260" s="1740">
        <f>IFERROR(VLOOKUP($A260,'2020'!$B$2:$K$170,10,FALSE),0)</f>
        <v>0</v>
      </c>
      <c r="AD260" s="1700">
        <f>IFERROR(VLOOKUP($A260,'2019'!$B$2:$K$170,3,FALSE),0)</f>
        <v>26</v>
      </c>
      <c r="AE260" s="1823">
        <f>IFERROR(VLOOKUP($A260,'2019'!$B$2:$K$170,4,FALSE),0)</f>
        <v>3</v>
      </c>
      <c r="AF260" s="1823">
        <f>IFERROR(VLOOKUP($A260,'2019'!$B$2:$K$170,5,FALSE),0)</f>
        <v>9</v>
      </c>
      <c r="AG260" s="1823">
        <f>IFERROR(VLOOKUP($A260,'2019'!$B$2:$K$170,8,FALSE),0)</f>
        <v>0</v>
      </c>
      <c r="AH260" s="1740">
        <f>IFERROR(VLOOKUP($A260,'2019'!$B$2:$K$170,10,FALSE),0)</f>
        <v>0.34599999999999997</v>
      </c>
      <c r="AI260" s="1700">
        <f>IFERROR(VLOOKUP($A260,'2018'!$B$2:$K$170,3,FALSE),0)</f>
        <v>65</v>
      </c>
      <c r="AJ260" s="1821">
        <f>IFERROR(VLOOKUP($A260,'2018'!$B$2:$K$170,4,FALSE),0)</f>
        <v>20</v>
      </c>
      <c r="AK260" s="1821">
        <f>IFERROR(VLOOKUP($A260,'2018'!$B$2:$K$170,5,FALSE),0)</f>
        <v>36</v>
      </c>
      <c r="AL260" s="1821">
        <f>IFERROR(VLOOKUP($A260,'2018'!$B$2:$K$170,8,FALSE),0)</f>
        <v>7</v>
      </c>
      <c r="AM260" s="1740">
        <f>IFERROR(VLOOKUP($A260,'2018'!$B$2:$K$170,10,FALSE),0)</f>
        <v>0.55400000000000005</v>
      </c>
      <c r="AN260" s="1700">
        <f>IFERROR(VLOOKUP($A260,'2017'!$B$2:$J$163,2,FALSE),0)</f>
        <v>77</v>
      </c>
      <c r="AO260" s="1815">
        <f>IFERROR(VLOOKUP($A260,'2017'!$B$2:$J$163,3,FALSE),0)</f>
        <v>24</v>
      </c>
      <c r="AP260" s="1815">
        <f>IFERROR(VLOOKUP($A260,'2017'!$B$2:$J$163,4,FALSE),0)</f>
        <v>39</v>
      </c>
      <c r="AQ260" s="1815">
        <f>IFERROR(VLOOKUP($A260,'2017'!$B$2:$J$163,7,FALSE),0)</f>
        <v>3</v>
      </c>
      <c r="AR260" s="1740">
        <f>IFERROR(VLOOKUP($A260,'2017'!$B$2:$J$163,9,FALSE),0)</f>
        <v>0.50649350649350644</v>
      </c>
      <c r="AS260" s="1700">
        <f>IFERROR(VLOOKUP($A260,'2016'!$B$2:$K$165,3,FALSE),0)</f>
        <v>59</v>
      </c>
      <c r="AT260" s="1796">
        <f>IFERROR(VLOOKUP($A260,'2016'!$B$2:$K$165,4,FALSE),0)</f>
        <v>19</v>
      </c>
      <c r="AU260" s="1796">
        <f>IFERROR(VLOOKUP($A260,'2016'!$B$2:$K$165,5,FALSE),0)</f>
        <v>27</v>
      </c>
      <c r="AV260" s="1796">
        <f>IFERROR(VLOOKUP($A260,'2016'!$B$2:$K$165,8,FALSE),0)</f>
        <v>0</v>
      </c>
      <c r="AW260" s="1740">
        <f>IFERROR(VLOOKUP($A260,'2016'!$B$2:$K$165,10,FALSE),0)</f>
        <v>0.45800000000000002</v>
      </c>
      <c r="AX260" s="1700">
        <f>IFERROR(VLOOKUP($A260,'2015'!$B$2:$K$165,3,FALSE),0)</f>
        <v>0</v>
      </c>
      <c r="AY260" s="1695">
        <f>IFERROR(VLOOKUP($A260,'2015'!$B$2:$K$165,4,FALSE),0)</f>
        <v>0</v>
      </c>
      <c r="AZ260" s="1695">
        <f>IFERROR(VLOOKUP($A260,'2015'!$B$2:$K$165,5,FALSE),0)</f>
        <v>0</v>
      </c>
      <c r="BA260" s="1695">
        <f>IFERROR(VLOOKUP($A260,'2015'!$B$2:$K$165,8,FALSE),0)</f>
        <v>0</v>
      </c>
      <c r="BB260" s="1740">
        <f>IFERROR(VLOOKUP($A260,'2015'!$B$2:$K$165,10,FALSE),0)</f>
        <v>0</v>
      </c>
      <c r="BC260" s="1700">
        <f>IFERROR(VLOOKUP($A260,'2014'!$B$2:$K$157,3,FALSE),0)</f>
        <v>0</v>
      </c>
      <c r="BD260" s="1691">
        <f>IFERROR(VLOOKUP($A260,'2014'!$B$2:$K$157,4,FALSE),0)</f>
        <v>0</v>
      </c>
      <c r="BE260" s="1691">
        <f>IFERROR(VLOOKUP($A260,'2014'!$B$2:$K$157,5,FALSE),0)</f>
        <v>0</v>
      </c>
      <c r="BF260" s="1691">
        <f>IFERROR(VLOOKUP($A260,'2014'!$B$2:$K$157,8,FALSE),0)</f>
        <v>0</v>
      </c>
      <c r="BG260" s="1740">
        <f>IFERROR(VLOOKUP($A260,'2014'!$B$2:$K$157,10,FALSE),0)</f>
        <v>0</v>
      </c>
      <c r="BH260" s="1700">
        <f>IFERROR(VLOOKUP($A260,'2013'!$D$4:$I$249,2,FALSE),0)</f>
        <v>0</v>
      </c>
      <c r="BI260" s="1691">
        <f>IFERROR(VLOOKUP($A260,'2013'!$D$4:$I$249,3,FALSE),0)</f>
        <v>0</v>
      </c>
      <c r="BJ260" s="1691">
        <f>IFERROR(VLOOKUP($A260,'2013'!$D$4:$I$249,4,FALSE),0)</f>
        <v>0</v>
      </c>
      <c r="BK260" s="1691">
        <f>IFERROR(VLOOKUP($A260,'2013'!$D$4:$I$249,5,FALSE),0)</f>
        <v>0</v>
      </c>
      <c r="BL260" s="1740">
        <f>IFERROR(VLOOKUP($A260,'2013'!$D$4:$I$249,6,FALSE),0)</f>
        <v>0</v>
      </c>
      <c r="BM260" s="1737">
        <f>IFERROR(VLOOKUP($A260,'2012'!$D$3:$O$172,2,FALSE),0)</f>
        <v>0</v>
      </c>
      <c r="BN260" s="1691">
        <f>IFERROR(VLOOKUP($A260,'2012'!$D$3:$O$172,3,FALSE),0)</f>
        <v>0</v>
      </c>
      <c r="BO260" s="1743">
        <f>IFERROR(VLOOKUP($A260,'2012'!$D$3:$O$172,4,FALSE),0)</f>
        <v>0</v>
      </c>
      <c r="BP260" s="1700">
        <f>IFERROR(VLOOKUP($A260,'2012'!$D$3:$O$172,5,FALSE),0)</f>
        <v>0</v>
      </c>
      <c r="BQ260" s="1691">
        <f>IFERROR(VLOOKUP($A260,'2012'!$D$3:$O$172,6,FALSE),0)</f>
        <v>0</v>
      </c>
      <c r="BR260" s="1691">
        <f>IFERROR(VLOOKUP($A260,'2012'!$D$3:$O$172,7,FALSE),0)</f>
        <v>0</v>
      </c>
      <c r="BS260" s="1691">
        <f>IFERROR(VLOOKUP($A260,'2012'!$D$3:$O$172,8,FALSE),0)</f>
        <v>0</v>
      </c>
      <c r="BT260" s="1740">
        <f>IFERROR(VLOOKUP($A260,'2012'!$D$3:$O$172,9,FALSE),0)</f>
        <v>0</v>
      </c>
      <c r="BX260" s="1700">
        <f>IFERROR(VLOOKUP($A260,'2011'!$D$4:$I$251,2,FALSE),0)</f>
        <v>0</v>
      </c>
      <c r="BY260" s="1691">
        <f>IFERROR(VLOOKUP($A260,'2011'!$D$4:$I$251,3,FALSE),0)</f>
        <v>0</v>
      </c>
      <c r="BZ260" s="1691">
        <f>IFERROR(VLOOKUP($A260,'2011'!$D$4:$I$251,4,FALSE),0)</f>
        <v>0</v>
      </c>
      <c r="CA260" s="1691">
        <f>IFERROR(VLOOKUP($A260,'2011'!$D$4:$I$251,5,FALSE),0)</f>
        <v>0</v>
      </c>
      <c r="CB260" s="1740">
        <f>IFERROR(VLOOKUP($A260,'2011'!$D$4:$I$251,6,FALSE),0)</f>
        <v>0</v>
      </c>
      <c r="CC260" s="1700">
        <f>IFERROR(VLOOKUP($A260,'2010'!$C$3:$H$234,2,FALSE),0)</f>
        <v>0</v>
      </c>
      <c r="CD260" s="1691">
        <f>IFERROR(VLOOKUP($A260,'2010'!$C$3:$H$234,3,FALSE),0)</f>
        <v>0</v>
      </c>
      <c r="CE260" s="1691">
        <f>IFERROR(VLOOKUP($A260,'2010'!$C$3:$H$234,4,FALSE),0)</f>
        <v>0</v>
      </c>
      <c r="CF260" s="1691">
        <f>IFERROR(VLOOKUP($A260,'2010'!$C$3:$H$234,5,FALSE),0)</f>
        <v>0</v>
      </c>
      <c r="CG260" s="1740">
        <f>IFERROR(VLOOKUP($A260,'2010'!$C$3:$H$234,6,FALSE),0)</f>
        <v>0</v>
      </c>
      <c r="CH260" s="1700">
        <f>IFERROR(VLOOKUP($A260,'2009'!$C$3:$H$242,2,FALSE),0)</f>
        <v>0</v>
      </c>
      <c r="CI260" s="1691">
        <f>IFERROR(VLOOKUP($A260,'2009'!$C$3:$H$242,3,FALSE),0)</f>
        <v>0</v>
      </c>
      <c r="CJ260" s="1691">
        <f>IFERROR(VLOOKUP($A260,'2009'!$C$3:$H$242,4,FALSE),0)</f>
        <v>0</v>
      </c>
      <c r="CK260" s="1691">
        <f>IFERROR(VLOOKUP($A260,'2009'!$C$3:$H$242,5,FALSE),0)</f>
        <v>0</v>
      </c>
      <c r="CL260" s="1740">
        <f>IFERROR(VLOOKUP($A260,'2009'!$C$3:$H$242,6,FALSE),0)</f>
        <v>0</v>
      </c>
      <c r="CM260" s="1700">
        <f>IFERROR(VLOOKUP($A260,'2008'!$C$3:$H$229,2,FALSE),0)</f>
        <v>0</v>
      </c>
      <c r="CN260" s="1691">
        <f>IFERROR(VLOOKUP($A260,'2008'!$C$3:$H$229,3,FALSE),0)</f>
        <v>0</v>
      </c>
      <c r="CO260" s="1691">
        <f>IFERROR(VLOOKUP($A260,'2008'!$C$3:$H$229,4,FALSE),0)</f>
        <v>0</v>
      </c>
      <c r="CP260" s="1691">
        <f>IFERROR(VLOOKUP($A260,'2008'!$C$3:$H$229,5,FALSE),0)</f>
        <v>0</v>
      </c>
      <c r="CQ260" s="1740">
        <f>IFERROR(VLOOKUP($A260,'2008'!$C$3:$H$229,6,FALSE),0)</f>
        <v>0</v>
      </c>
      <c r="CR260" s="1700">
        <f>IFERROR(VLOOKUP($A260,'2007'!$C$3:$M$238,7,FALSE),0)</f>
        <v>0</v>
      </c>
      <c r="CS260" s="1691">
        <f>IFERROR(VLOOKUP($A260,'2007'!$C$3:$M$238,8,FALSE),0)</f>
        <v>0</v>
      </c>
      <c r="CT260" s="1691">
        <f>IFERROR(VLOOKUP($A260,'2007'!$C$3:$M$238,9,FALSE),0)</f>
        <v>0</v>
      </c>
      <c r="CU260" s="1691">
        <f>IFERROR(VLOOKUP($A260,'2007'!$C$3:$M$238,10,FALSE),0)</f>
        <v>0</v>
      </c>
      <c r="CV260" s="1740">
        <f>IFERROR(VLOOKUP($A260,'2007'!$C$3:$M$238,11,FALSE),0)</f>
        <v>0</v>
      </c>
      <c r="CW260" s="1700">
        <f>IFERROR(VLOOKUP($A260,'2006'!$A$2:$F$200,2,FALSE),0)</f>
        <v>0</v>
      </c>
      <c r="CX260" s="1691">
        <f>IFERROR(VLOOKUP($A260,'2006'!$A$2:$F$200,4,FALSE),0)</f>
        <v>0</v>
      </c>
      <c r="CY260" s="1691">
        <f>IFERROR(VLOOKUP($A260,'2006'!$A$2:$F$200,5,FALSE),0)</f>
        <v>0</v>
      </c>
      <c r="CZ260" s="1740">
        <f>IFERROR(VLOOKUP($A260,'2006'!$A$2:$F$200,6,FALSE),0)</f>
        <v>0</v>
      </c>
      <c r="DA260" s="1700">
        <f>IFERROR(VLOOKUP($A260,'2005'!$C$3:$M$205,8,FALSE),0)</f>
        <v>0</v>
      </c>
      <c r="DB260" s="1691">
        <f>IFERROR(VLOOKUP($A260,'2005'!$C$3:$M$205,9,FALSE),0)</f>
        <v>0</v>
      </c>
      <c r="DC260" s="1691">
        <f>IFERROR(VLOOKUP($A260,'2005'!$C$3:$M$205,10,FALSE),0)</f>
        <v>0</v>
      </c>
      <c r="DD260" s="1740">
        <f>IFERROR(VLOOKUP($A260,'2005'!$C$3:$M$205,11,FALSE),0)</f>
        <v>0</v>
      </c>
      <c r="DE260" s="1700">
        <f>IFERROR(VLOOKUP($A260,'2004'!$C$3:$M$213,8,FALSE),0)</f>
        <v>0</v>
      </c>
      <c r="DF260" s="1691">
        <f>IFERROR(VLOOKUP($A260,'2004'!$C$3:$M$213,9,FALSE),0)</f>
        <v>0</v>
      </c>
      <c r="DG260" s="1691">
        <f>IFERROR(VLOOKUP($A260,'2004'!$C$3:$M$213,10,FALSE),0)</f>
        <v>0</v>
      </c>
      <c r="DH260" s="1740">
        <f>IFERROR(VLOOKUP($A260,'2004'!$C$3:$M$213,11,FALSE),0)</f>
        <v>0</v>
      </c>
      <c r="DI260" s="1700">
        <f>IFERROR(VLOOKUP($A260,'2003'!$C$3:$Q$214,12,FALSE),0)</f>
        <v>0</v>
      </c>
      <c r="DJ260" s="1691">
        <f>IFERROR(VLOOKUP($A260,'2003'!$C$3:$Q$214,13,FALSE),0)</f>
        <v>0</v>
      </c>
      <c r="DK260" s="1691">
        <f>IFERROR(VLOOKUP($A260,'2003'!$C$3:$Q$214,14,FALSE),0)</f>
        <v>0</v>
      </c>
      <c r="DL260" s="1740">
        <f>IFERROR(VLOOKUP($A260,'2003'!$C$3:$Q$214,15,FALSE),0)</f>
        <v>0</v>
      </c>
      <c r="DM260" s="1700">
        <f>IFERROR(VLOOKUP($A260,'2002'!$D$3:$R$214,12,FALSE),0)</f>
        <v>0</v>
      </c>
      <c r="DN260" s="1691">
        <f>IFERROR(VLOOKUP($A260,'2002'!$D$3:$R$214,13,FALSE),0)</f>
        <v>0</v>
      </c>
      <c r="DO260" s="1691">
        <f>IFERROR(VLOOKUP($A260,'2002'!$D$3:$R$214,14,FALSE),0)</f>
        <v>0</v>
      </c>
      <c r="DP260" s="1788">
        <f>IFERROR(VLOOKUP($A260,'2002'!$D$3:$R$214,15,FALSE),0)</f>
        <v>0</v>
      </c>
      <c r="DQ260" s="1700">
        <f>IFERROR(VLOOKUP($A260,'Pre 2002'!$C$3:$CK$382,84,FALSE),0)</f>
        <v>0</v>
      </c>
      <c r="DR260" s="1695">
        <f>IFERROR(VLOOKUP($A260,'Pre 2002'!$C$3:$CK$382,85,FALSE),0)</f>
        <v>0</v>
      </c>
      <c r="DS260" s="1695">
        <f>IFERROR(VLOOKUP($A260,'Pre 2002'!$C$3:$CK$382,86,FALSE),0)</f>
        <v>0</v>
      </c>
      <c r="DT260" s="1790">
        <f>IFERROR(VLOOKUP($A260,'Pre 2002'!$C$3:$CK$382,87,FALSE),0)</f>
        <v>0</v>
      </c>
      <c r="DU260" s="1741">
        <f>IFERROR(VLOOKUP(A260,'Pre 2002'!$C$3:$CG$382,83,FALSE),0)</f>
        <v>0</v>
      </c>
      <c r="DY260" s="1731"/>
    </row>
    <row r="261" spans="1:129">
      <c r="A261" s="1778" t="s">
        <v>1958</v>
      </c>
      <c r="B261" s="1562">
        <f t="shared" si="103"/>
        <v>505</v>
      </c>
      <c r="C261" s="1562">
        <f t="shared" si="104"/>
        <v>245</v>
      </c>
      <c r="D261" s="1562">
        <f t="shared" si="105"/>
        <v>10</v>
      </c>
      <c r="E261" s="1563">
        <f t="shared" si="106"/>
        <v>0.48514851485148514</v>
      </c>
      <c r="F261" s="1786">
        <f t="shared" si="107"/>
        <v>8</v>
      </c>
      <c r="G261" s="1595" t="s">
        <v>2159</v>
      </c>
      <c r="H261" s="1567">
        <f t="shared" si="99"/>
        <v>8</v>
      </c>
      <c r="I261" s="1734">
        <f t="shared" si="100"/>
        <v>505</v>
      </c>
      <c r="J261" s="1734">
        <f t="shared" si="101"/>
        <v>245</v>
      </c>
      <c r="K261" s="1734">
        <f t="shared" si="101"/>
        <v>10</v>
      </c>
      <c r="L261" s="1806">
        <f t="shared" si="102"/>
        <v>0.48514851485148514</v>
      </c>
      <c r="O261" s="1700">
        <f>IFERROR(VLOOKUP($A261,'2022'!$B$2:$K$174,3,FALSE),0)</f>
        <v>0</v>
      </c>
      <c r="P261" s="1858">
        <f>IFERROR(VLOOKUP($A261,'2022'!$B$2:$K$174,4,FALSE),0)</f>
        <v>0</v>
      </c>
      <c r="Q261" s="1858">
        <f>IFERROR(VLOOKUP($A261,'2022'!$B$2:$K$174,5,FALSE),0)</f>
        <v>0</v>
      </c>
      <c r="R261" s="1858">
        <f>IFERROR(VLOOKUP($A261,'2022'!$B$2:$K$174,8,FALSE),0)</f>
        <v>0</v>
      </c>
      <c r="S261" s="1740">
        <f>IFERROR(VLOOKUP($A261,'2022'!$B$2:$K$174,10,FALSE),0)</f>
        <v>0</v>
      </c>
      <c r="T261" s="1700">
        <f>IFERROR(VLOOKUP($A261,'2021'!$B$2:$K$174,3,FALSE),0)</f>
        <v>0</v>
      </c>
      <c r="U261" s="1843">
        <f>IFERROR(VLOOKUP($A261,'2021'!$B$2:$K$174,4,FALSE),0)</f>
        <v>0</v>
      </c>
      <c r="V261" s="1843">
        <f>IFERROR(VLOOKUP($A261,'2021'!$B$2:$K$174,5,FALSE),0)</f>
        <v>0</v>
      </c>
      <c r="W261" s="1843">
        <f>IFERROR(VLOOKUP($A261,'2021'!$B$2:$K$174,8,FALSE),0)</f>
        <v>0</v>
      </c>
      <c r="X261" s="1740">
        <f>IFERROR(VLOOKUP($A261,'2021'!$B$2:$K$174,10,FALSE),0)</f>
        <v>0</v>
      </c>
      <c r="Y261" s="1700">
        <f>IFERROR(VLOOKUP($A261,'2020'!$B$2:$K$170,3,FALSE),0)</f>
        <v>0</v>
      </c>
      <c r="Z261" s="1829">
        <f>IFERROR(VLOOKUP($A261,'2020'!$B$2:$K$170,4,FALSE),0)</f>
        <v>0</v>
      </c>
      <c r="AA261" s="1829">
        <f>IFERROR(VLOOKUP($A261,'2020'!$B$2:$K$170,5,FALSE),0)</f>
        <v>0</v>
      </c>
      <c r="AB261" s="1829">
        <f>IFERROR(VLOOKUP($A261,'2020'!$B$2:$K$170,8,FALSE),0)</f>
        <v>0</v>
      </c>
      <c r="AC261" s="1740">
        <f>IFERROR(VLOOKUP($A261,'2020'!$B$2:$K$170,10,FALSE),0)</f>
        <v>0</v>
      </c>
      <c r="AD261" s="1700">
        <f>IFERROR(VLOOKUP($A261,'2019'!$B$2:$K$170,3,FALSE),0)</f>
        <v>0</v>
      </c>
      <c r="AE261" s="1823">
        <f>IFERROR(VLOOKUP($A261,'2019'!$B$2:$K$170,4,FALSE),0)</f>
        <v>0</v>
      </c>
      <c r="AF261" s="1823">
        <f>IFERROR(VLOOKUP($A261,'2019'!$B$2:$K$170,5,FALSE),0)</f>
        <v>0</v>
      </c>
      <c r="AG261" s="1823">
        <f>IFERROR(VLOOKUP($A261,'2019'!$B$2:$K$170,8,FALSE),0)</f>
        <v>0</v>
      </c>
      <c r="AH261" s="1740">
        <f>IFERROR(VLOOKUP($A261,'2019'!$B$2:$K$170,10,FALSE),0)</f>
        <v>0</v>
      </c>
      <c r="AI261" s="1700">
        <f>IFERROR(VLOOKUP($A261,'2018'!$B$2:$K$170,3,FALSE),0)</f>
        <v>0</v>
      </c>
      <c r="AJ261" s="1821">
        <f>IFERROR(VLOOKUP($A261,'2018'!$B$2:$K$170,4,FALSE),0)</f>
        <v>0</v>
      </c>
      <c r="AK261" s="1821">
        <f>IFERROR(VLOOKUP($A261,'2018'!$B$2:$K$170,5,FALSE),0)</f>
        <v>0</v>
      </c>
      <c r="AL261" s="1821">
        <f>IFERROR(VLOOKUP($A261,'2018'!$B$2:$K$170,8,FALSE),0)</f>
        <v>0</v>
      </c>
      <c r="AM261" s="1740">
        <f>IFERROR(VLOOKUP($A261,'2018'!$B$2:$K$170,10,FALSE),0)</f>
        <v>0</v>
      </c>
      <c r="AN261" s="1700">
        <f>IFERROR(VLOOKUP($A261,'2017'!$B$2:$J$163,2,FALSE),0)</f>
        <v>0</v>
      </c>
      <c r="AO261" s="1815">
        <f>IFERROR(VLOOKUP($A261,'2017'!$B$2:$J$163,3,FALSE),0)</f>
        <v>0</v>
      </c>
      <c r="AP261" s="1815">
        <f>IFERROR(VLOOKUP($A261,'2017'!$B$2:$J$163,4,FALSE),0)</f>
        <v>0</v>
      </c>
      <c r="AQ261" s="1815">
        <f>IFERROR(VLOOKUP($A261,'2017'!$B$2:$J$163,7,FALSE),0)</f>
        <v>0</v>
      </c>
      <c r="AR261" s="1740">
        <f>IFERROR(VLOOKUP($A261,'2017'!$B$2:$J$163,9,FALSE),0)</f>
        <v>0</v>
      </c>
      <c r="AS261" s="1700">
        <f>IFERROR(VLOOKUP($A261,'2016'!$B$2:$K$165,3,FALSE),0)</f>
        <v>0</v>
      </c>
      <c r="AT261" s="1796">
        <f>IFERROR(VLOOKUP($A261,'2016'!$B$2:$K$165,4,FALSE),0)</f>
        <v>0</v>
      </c>
      <c r="AU261" s="1796">
        <f>IFERROR(VLOOKUP($A261,'2016'!$B$2:$K$165,5,FALSE),0)</f>
        <v>0</v>
      </c>
      <c r="AV261" s="1796">
        <f>IFERROR(VLOOKUP($A261,'2016'!$B$2:$K$165,8,FALSE),0)</f>
        <v>0</v>
      </c>
      <c r="AW261" s="1740">
        <f>IFERROR(VLOOKUP($A261,'2016'!$B$2:$K$165,10,FALSE),0)</f>
        <v>0</v>
      </c>
      <c r="AX261" s="1700">
        <f>IFERROR(VLOOKUP($A261,'2015'!$B$2:$K$165,3,FALSE),0)</f>
        <v>0</v>
      </c>
      <c r="AY261" s="1695">
        <f>IFERROR(VLOOKUP($A261,'2015'!$B$2:$K$165,4,FALSE),0)</f>
        <v>0</v>
      </c>
      <c r="AZ261" s="1695">
        <f>IFERROR(VLOOKUP($A261,'2015'!$B$2:$K$165,5,FALSE),0)</f>
        <v>0</v>
      </c>
      <c r="BA261" s="1695">
        <f>IFERROR(VLOOKUP($A261,'2015'!$B$2:$K$165,8,FALSE),0)</f>
        <v>0</v>
      </c>
      <c r="BB261" s="1740">
        <f>IFERROR(VLOOKUP($A261,'2015'!$B$2:$K$165,10,FALSE),0)</f>
        <v>0</v>
      </c>
      <c r="BC261" s="1700">
        <f>IFERROR(VLOOKUP($A261,'2014'!$B$2:$K$157,3,FALSE),0)</f>
        <v>0</v>
      </c>
      <c r="BD261" s="1691">
        <f>IFERROR(VLOOKUP($A261,'2014'!$B$2:$K$157,4,FALSE),0)</f>
        <v>0</v>
      </c>
      <c r="BE261" s="1691">
        <f>IFERROR(VLOOKUP($A261,'2014'!$B$2:$K$157,5,FALSE),0)</f>
        <v>0</v>
      </c>
      <c r="BF261" s="1691">
        <f>IFERROR(VLOOKUP($A261,'2014'!$B$2:$K$157,8,FALSE),0)</f>
        <v>0</v>
      </c>
      <c r="BG261" s="1740">
        <f>IFERROR(VLOOKUP($A261,'2014'!$B$2:$K$157,10,FALSE),0)</f>
        <v>0</v>
      </c>
      <c r="BH261" s="1700">
        <f>IFERROR(VLOOKUP($A261,'2013'!$D$4:$I$249,2,FALSE),0)</f>
        <v>0</v>
      </c>
      <c r="BI261" s="1691">
        <f>IFERROR(VLOOKUP($A261,'2013'!$D$4:$I$249,3,FALSE),0)</f>
        <v>0</v>
      </c>
      <c r="BJ261" s="1691">
        <f>IFERROR(VLOOKUP($A261,'2013'!$D$4:$I$249,4,FALSE),0)</f>
        <v>0</v>
      </c>
      <c r="BK261" s="1691">
        <f>IFERROR(VLOOKUP($A261,'2013'!$D$4:$I$249,5,FALSE),0)</f>
        <v>0</v>
      </c>
      <c r="BL261" s="1740">
        <f>IFERROR(VLOOKUP($A261,'2013'!$D$4:$I$249,6,FALSE),0)</f>
        <v>0</v>
      </c>
      <c r="BM261" s="1737">
        <f>IFERROR(VLOOKUP($A261,'2012'!$D$3:$O$172,2,FALSE),0)</f>
        <v>0</v>
      </c>
      <c r="BN261" s="1691">
        <f>IFERROR(VLOOKUP($A261,'2012'!$D$3:$O$172,3,FALSE),0)</f>
        <v>0</v>
      </c>
      <c r="BO261" s="1743">
        <f>IFERROR(VLOOKUP($A261,'2012'!$D$3:$O$172,4,FALSE),0)</f>
        <v>0</v>
      </c>
      <c r="BP261" s="1700">
        <f>IFERROR(VLOOKUP($A261,'2012'!$D$3:$O$172,5,FALSE),0)</f>
        <v>0</v>
      </c>
      <c r="BQ261" s="1691">
        <f>IFERROR(VLOOKUP($A261,'2012'!$D$3:$O$172,6,FALSE),0)</f>
        <v>0</v>
      </c>
      <c r="BR261" s="1691">
        <f>IFERROR(VLOOKUP($A261,'2012'!$D$3:$O$172,7,FALSE),0)</f>
        <v>0</v>
      </c>
      <c r="BS261" s="1691">
        <f>IFERROR(VLOOKUP($A261,'2012'!$D$3:$O$172,8,FALSE),0)</f>
        <v>0</v>
      </c>
      <c r="BT261" s="1740">
        <f>IFERROR(VLOOKUP($A261,'2012'!$D$3:$O$172,9,FALSE),0)</f>
        <v>0</v>
      </c>
      <c r="BX261" s="1700">
        <f>IFERROR(VLOOKUP($A261,'2011'!$D$4:$I$251,2,FALSE),0)</f>
        <v>0</v>
      </c>
      <c r="BY261" s="1691">
        <f>IFERROR(VLOOKUP($A261,'2011'!$D$4:$I$251,3,FALSE),0)</f>
        <v>0</v>
      </c>
      <c r="BZ261" s="1691">
        <f>IFERROR(VLOOKUP($A261,'2011'!$D$4:$I$251,4,FALSE),0)</f>
        <v>0</v>
      </c>
      <c r="CA261" s="1691">
        <f>IFERROR(VLOOKUP($A261,'2011'!$D$4:$I$251,5,FALSE),0)</f>
        <v>0</v>
      </c>
      <c r="CB261" s="1740">
        <f>IFERROR(VLOOKUP($A261,'2011'!$D$4:$I$251,6,FALSE),0)</f>
        <v>0</v>
      </c>
      <c r="CC261" s="1700">
        <f>IFERROR(VLOOKUP($A261,'2010'!$C$3:$H$234,2,FALSE),0)</f>
        <v>0</v>
      </c>
      <c r="CD261" s="1691">
        <f>IFERROR(VLOOKUP($A261,'2010'!$C$3:$H$234,3,FALSE),0)</f>
        <v>0</v>
      </c>
      <c r="CE261" s="1691">
        <f>IFERROR(VLOOKUP($A261,'2010'!$C$3:$H$234,4,FALSE),0)</f>
        <v>0</v>
      </c>
      <c r="CF261" s="1691">
        <f>IFERROR(VLOOKUP($A261,'2010'!$C$3:$H$234,5,FALSE),0)</f>
        <v>0</v>
      </c>
      <c r="CG261" s="1740">
        <f>IFERROR(VLOOKUP($A261,'2010'!$C$3:$H$234,6,FALSE),0)</f>
        <v>0</v>
      </c>
      <c r="CH261" s="1700">
        <f>IFERROR(VLOOKUP($A261,'2009'!$C$3:$H$242,2,FALSE),0)</f>
        <v>0</v>
      </c>
      <c r="CI261" s="1691">
        <f>IFERROR(VLOOKUP($A261,'2009'!$C$3:$H$242,3,FALSE),0)</f>
        <v>0</v>
      </c>
      <c r="CJ261" s="1691">
        <f>IFERROR(VLOOKUP($A261,'2009'!$C$3:$H$242,4,FALSE),0)</f>
        <v>0</v>
      </c>
      <c r="CK261" s="1691">
        <f>IFERROR(VLOOKUP($A261,'2009'!$C$3:$H$242,5,FALSE),0)</f>
        <v>0</v>
      </c>
      <c r="CL261" s="1740">
        <f>IFERROR(VLOOKUP($A261,'2009'!$C$3:$H$242,6,FALSE),0)</f>
        <v>0</v>
      </c>
      <c r="CM261" s="1700">
        <f>IFERROR(VLOOKUP($A261,'2008'!$C$3:$H$229,2,FALSE),0)</f>
        <v>0</v>
      </c>
      <c r="CN261" s="1691">
        <f>IFERROR(VLOOKUP($A261,'2008'!$C$3:$H$229,3,FALSE),0)</f>
        <v>0</v>
      </c>
      <c r="CO261" s="1691">
        <f>IFERROR(VLOOKUP($A261,'2008'!$C$3:$H$229,4,FALSE),0)</f>
        <v>0</v>
      </c>
      <c r="CP261" s="1691">
        <f>IFERROR(VLOOKUP($A261,'2008'!$C$3:$H$229,5,FALSE),0)</f>
        <v>0</v>
      </c>
      <c r="CQ261" s="1740">
        <f>IFERROR(VLOOKUP($A261,'2008'!$C$3:$H$229,6,FALSE),0)</f>
        <v>0</v>
      </c>
      <c r="CR261" s="1700">
        <f>IFERROR(VLOOKUP($A261,'2007'!$C$3:$M$238,7,FALSE),0)</f>
        <v>0</v>
      </c>
      <c r="CS261" s="1691">
        <f>IFERROR(VLOOKUP($A261,'2007'!$C$3:$M$238,8,FALSE),0)</f>
        <v>0</v>
      </c>
      <c r="CT261" s="1691">
        <f>IFERROR(VLOOKUP($A261,'2007'!$C$3:$M$238,9,FALSE),0)</f>
        <v>0</v>
      </c>
      <c r="CU261" s="1691">
        <f>IFERROR(VLOOKUP($A261,'2007'!$C$3:$M$238,10,FALSE),0)</f>
        <v>0</v>
      </c>
      <c r="CV261" s="1740">
        <f>IFERROR(VLOOKUP($A261,'2007'!$C$3:$M$238,11,FALSE),0)</f>
        <v>0</v>
      </c>
      <c r="CW261" s="1700">
        <f>IFERROR(VLOOKUP($A261,'2006'!$A$2:$F$200,2,FALSE),0)</f>
        <v>0</v>
      </c>
      <c r="CX261" s="1691">
        <f>IFERROR(VLOOKUP($A261,'2006'!$A$2:$F$200,4,FALSE),0)</f>
        <v>0</v>
      </c>
      <c r="CY261" s="1691">
        <f>IFERROR(VLOOKUP($A261,'2006'!$A$2:$F$200,5,FALSE),0)</f>
        <v>0</v>
      </c>
      <c r="CZ261" s="1740">
        <f>IFERROR(VLOOKUP($A261,'2006'!$A$2:$F$200,6,FALSE),0)</f>
        <v>0</v>
      </c>
      <c r="DA261" s="1700">
        <f>IFERROR(VLOOKUP($A261,'2005'!$C$3:$M$205,8,FALSE),0)</f>
        <v>0</v>
      </c>
      <c r="DB261" s="1691">
        <f>IFERROR(VLOOKUP($A261,'2005'!$C$3:$M$205,9,FALSE),0)</f>
        <v>0</v>
      </c>
      <c r="DC261" s="1691">
        <f>IFERROR(VLOOKUP($A261,'2005'!$C$3:$M$205,10,FALSE),0)</f>
        <v>0</v>
      </c>
      <c r="DD261" s="1740">
        <f>IFERROR(VLOOKUP($A261,'2005'!$C$3:$M$205,11,FALSE),0)</f>
        <v>0</v>
      </c>
      <c r="DE261" s="1700">
        <f>IFERROR(VLOOKUP($A261,'2004'!$C$3:$M$213,8,FALSE),0)</f>
        <v>0</v>
      </c>
      <c r="DF261" s="1691">
        <f>IFERROR(VLOOKUP($A261,'2004'!$C$3:$M$213,9,FALSE),0)</f>
        <v>0</v>
      </c>
      <c r="DG261" s="1691">
        <f>IFERROR(VLOOKUP($A261,'2004'!$C$3:$M$213,10,FALSE),0)</f>
        <v>0</v>
      </c>
      <c r="DH261" s="1740">
        <f>IFERROR(VLOOKUP($A261,'2004'!$C$3:$M$213,11,FALSE),0)</f>
        <v>0</v>
      </c>
      <c r="DI261" s="1700">
        <f>IFERROR(VLOOKUP($A261,'2003'!$C$3:$Q$214,12,FALSE),0)</f>
        <v>74</v>
      </c>
      <c r="DJ261" s="1691">
        <f>IFERROR(VLOOKUP($A261,'2003'!$C$3:$Q$214,13,FALSE),0)</f>
        <v>42</v>
      </c>
      <c r="DK261" s="1691">
        <f>IFERROR(VLOOKUP($A261,'2003'!$C$3:$Q$214,14,FALSE),0)</f>
        <v>5</v>
      </c>
      <c r="DL261" s="1740">
        <f>IFERROR(VLOOKUP($A261,'2003'!$C$3:$Q$214,15,FALSE),0)</f>
        <v>0.56756756756756754</v>
      </c>
      <c r="DM261" s="1700">
        <f>IFERROR(VLOOKUP($A261,'2002'!$D$3:$R$214,12,FALSE),0)</f>
        <v>0</v>
      </c>
      <c r="DN261" s="1691">
        <f>IFERROR(VLOOKUP($A261,'2002'!$D$3:$R$214,13,FALSE),0)</f>
        <v>0</v>
      </c>
      <c r="DO261" s="1691">
        <f>IFERROR(VLOOKUP($A261,'2002'!$D$3:$R$214,14,FALSE),0)</f>
        <v>0</v>
      </c>
      <c r="DP261" s="1788">
        <f>IFERROR(VLOOKUP($A261,'2002'!$D$3:$R$214,15,FALSE),0)</f>
        <v>0</v>
      </c>
      <c r="DQ261" s="1700">
        <f>IFERROR(VLOOKUP($A261,'Pre 2002'!$C$3:$CK$382,84,FALSE),0)</f>
        <v>431</v>
      </c>
      <c r="DR261" s="1695">
        <f>IFERROR(VLOOKUP($A261,'Pre 2002'!$C$3:$CK$382,85,FALSE),0)</f>
        <v>203</v>
      </c>
      <c r="DS261" s="1695">
        <f>IFERROR(VLOOKUP($A261,'Pre 2002'!$C$3:$CK$382,86,FALSE),0)</f>
        <v>5</v>
      </c>
      <c r="DT261" s="1790">
        <f>IFERROR(VLOOKUP($A261,'Pre 2002'!$C$3:$CK$382,87,FALSE),0)</f>
        <v>0.47099767981438517</v>
      </c>
      <c r="DU261" s="1741">
        <f>IFERROR(VLOOKUP(A261,'Pre 2002'!$C$3:$CG$382,83,FALSE),0)</f>
        <v>7</v>
      </c>
      <c r="DY261" s="1731"/>
    </row>
    <row r="262" spans="1:129">
      <c r="A262" s="1778" t="s">
        <v>1183</v>
      </c>
      <c r="B262" s="1562">
        <f t="shared" si="103"/>
        <v>427</v>
      </c>
      <c r="C262" s="1562">
        <f t="shared" si="104"/>
        <v>204</v>
      </c>
      <c r="D262" s="1562">
        <f t="shared" si="105"/>
        <v>10</v>
      </c>
      <c r="E262" s="1563">
        <f t="shared" si="106"/>
        <v>0.47775175644028101</v>
      </c>
      <c r="F262" s="1786">
        <f t="shared" si="107"/>
        <v>8</v>
      </c>
      <c r="G262" s="1595" t="s">
        <v>2159</v>
      </c>
      <c r="H262" s="1567">
        <f t="shared" si="99"/>
        <v>8</v>
      </c>
      <c r="I262" s="1734">
        <f t="shared" si="100"/>
        <v>427</v>
      </c>
      <c r="J262" s="1734">
        <f t="shared" si="101"/>
        <v>204</v>
      </c>
      <c r="K262" s="1734">
        <f t="shared" si="101"/>
        <v>10</v>
      </c>
      <c r="L262" s="1806">
        <f t="shared" si="102"/>
        <v>0.47775175644028101</v>
      </c>
      <c r="O262" s="1700">
        <f>IFERROR(VLOOKUP($A262,'2022'!$B$2:$K$174,3,FALSE),0)</f>
        <v>0</v>
      </c>
      <c r="P262" s="1858">
        <f>IFERROR(VLOOKUP($A262,'2022'!$B$2:$K$174,4,FALSE),0)</f>
        <v>0</v>
      </c>
      <c r="Q262" s="1858">
        <f>IFERROR(VLOOKUP($A262,'2022'!$B$2:$K$174,5,FALSE),0)</f>
        <v>0</v>
      </c>
      <c r="R262" s="1858">
        <f>IFERROR(VLOOKUP($A262,'2022'!$B$2:$K$174,8,FALSE),0)</f>
        <v>0</v>
      </c>
      <c r="S262" s="1740">
        <f>IFERROR(VLOOKUP($A262,'2022'!$B$2:$K$174,10,FALSE),0)</f>
        <v>0</v>
      </c>
      <c r="T262" s="1700">
        <f>IFERROR(VLOOKUP($A262,'2021'!$B$2:$K$174,3,FALSE),0)</f>
        <v>0</v>
      </c>
      <c r="U262" s="1843">
        <f>IFERROR(VLOOKUP($A262,'2021'!$B$2:$K$174,4,FALSE),0)</f>
        <v>0</v>
      </c>
      <c r="V262" s="1843">
        <f>IFERROR(VLOOKUP($A262,'2021'!$B$2:$K$174,5,FALSE),0)</f>
        <v>0</v>
      </c>
      <c r="W262" s="1843">
        <f>IFERROR(VLOOKUP($A262,'2021'!$B$2:$K$174,8,FALSE),0)</f>
        <v>0</v>
      </c>
      <c r="X262" s="1740">
        <f>IFERROR(VLOOKUP($A262,'2021'!$B$2:$K$174,10,FALSE),0)</f>
        <v>0</v>
      </c>
      <c r="Y262" s="1700">
        <f>IFERROR(VLOOKUP($A262,'2020'!$B$2:$K$170,3,FALSE),0)</f>
        <v>0</v>
      </c>
      <c r="Z262" s="1829">
        <f>IFERROR(VLOOKUP($A262,'2020'!$B$2:$K$170,4,FALSE),0)</f>
        <v>0</v>
      </c>
      <c r="AA262" s="1829">
        <f>IFERROR(VLOOKUP($A262,'2020'!$B$2:$K$170,5,FALSE),0)</f>
        <v>0</v>
      </c>
      <c r="AB262" s="1829">
        <f>IFERROR(VLOOKUP($A262,'2020'!$B$2:$K$170,8,FALSE),0)</f>
        <v>0</v>
      </c>
      <c r="AC262" s="1740">
        <f>IFERROR(VLOOKUP($A262,'2020'!$B$2:$K$170,10,FALSE),0)</f>
        <v>0</v>
      </c>
      <c r="AD262" s="1700">
        <f>IFERROR(VLOOKUP($A262,'2019'!$B$2:$K$170,3,FALSE),0)</f>
        <v>0</v>
      </c>
      <c r="AE262" s="1823">
        <f>IFERROR(VLOOKUP($A262,'2019'!$B$2:$K$170,4,FALSE),0)</f>
        <v>0</v>
      </c>
      <c r="AF262" s="1823">
        <f>IFERROR(VLOOKUP($A262,'2019'!$B$2:$K$170,5,FALSE),0)</f>
        <v>0</v>
      </c>
      <c r="AG262" s="1823">
        <f>IFERROR(VLOOKUP($A262,'2019'!$B$2:$K$170,8,FALSE),0)</f>
        <v>0</v>
      </c>
      <c r="AH262" s="1740">
        <f>IFERROR(VLOOKUP($A262,'2019'!$B$2:$K$170,10,FALSE),0)</f>
        <v>0</v>
      </c>
      <c r="AI262" s="1700">
        <f>IFERROR(VLOOKUP($A262,'2018'!$B$2:$K$170,3,FALSE),0)</f>
        <v>0</v>
      </c>
      <c r="AJ262" s="1821">
        <f>IFERROR(VLOOKUP($A262,'2018'!$B$2:$K$170,4,FALSE),0)</f>
        <v>0</v>
      </c>
      <c r="AK262" s="1821">
        <f>IFERROR(VLOOKUP($A262,'2018'!$B$2:$K$170,5,FALSE),0)</f>
        <v>0</v>
      </c>
      <c r="AL262" s="1821">
        <f>IFERROR(VLOOKUP($A262,'2018'!$B$2:$K$170,8,FALSE),0)</f>
        <v>0</v>
      </c>
      <c r="AM262" s="1740">
        <f>IFERROR(VLOOKUP($A262,'2018'!$B$2:$K$170,10,FALSE),0)</f>
        <v>0</v>
      </c>
      <c r="AN262" s="1700">
        <f>IFERROR(VLOOKUP($A262,'2017'!$B$2:$J$163,2,FALSE),0)</f>
        <v>0</v>
      </c>
      <c r="AO262" s="1815">
        <f>IFERROR(VLOOKUP($A262,'2017'!$B$2:$J$163,3,FALSE),0)</f>
        <v>0</v>
      </c>
      <c r="AP262" s="1815">
        <f>IFERROR(VLOOKUP($A262,'2017'!$B$2:$J$163,4,FALSE),0)</f>
        <v>0</v>
      </c>
      <c r="AQ262" s="1815">
        <f>IFERROR(VLOOKUP($A262,'2017'!$B$2:$J$163,7,FALSE),0)</f>
        <v>0</v>
      </c>
      <c r="AR262" s="1740">
        <f>IFERROR(VLOOKUP($A262,'2017'!$B$2:$J$163,9,FALSE),0)</f>
        <v>0</v>
      </c>
      <c r="AS262" s="1700">
        <f>IFERROR(VLOOKUP($A262,'2016'!$B$2:$K$165,3,FALSE),0)</f>
        <v>0</v>
      </c>
      <c r="AT262" s="1796">
        <f>IFERROR(VLOOKUP($A262,'2016'!$B$2:$K$165,4,FALSE),0)</f>
        <v>0</v>
      </c>
      <c r="AU262" s="1796">
        <f>IFERROR(VLOOKUP($A262,'2016'!$B$2:$K$165,5,FALSE),0)</f>
        <v>0</v>
      </c>
      <c r="AV262" s="1796">
        <f>IFERROR(VLOOKUP($A262,'2016'!$B$2:$K$165,8,FALSE),0)</f>
        <v>0</v>
      </c>
      <c r="AW262" s="1740">
        <f>IFERROR(VLOOKUP($A262,'2016'!$B$2:$K$165,10,FALSE),0)</f>
        <v>0</v>
      </c>
      <c r="AX262" s="1700">
        <f>IFERROR(VLOOKUP($A262,'2015'!$B$2:$K$165,3,FALSE),0)</f>
        <v>0</v>
      </c>
      <c r="AY262" s="1695">
        <f>IFERROR(VLOOKUP($A262,'2015'!$B$2:$K$165,4,FALSE),0)</f>
        <v>0</v>
      </c>
      <c r="AZ262" s="1695">
        <f>IFERROR(VLOOKUP($A262,'2015'!$B$2:$K$165,5,FALSE),0)</f>
        <v>0</v>
      </c>
      <c r="BA262" s="1695">
        <f>IFERROR(VLOOKUP($A262,'2015'!$B$2:$K$165,8,FALSE),0)</f>
        <v>0</v>
      </c>
      <c r="BB262" s="1740">
        <f>IFERROR(VLOOKUP($A262,'2015'!$B$2:$K$165,10,FALSE),0)</f>
        <v>0</v>
      </c>
      <c r="BC262" s="1700">
        <f>IFERROR(VLOOKUP($A262,'2014'!$B$2:$K$157,3,FALSE),0)</f>
        <v>0</v>
      </c>
      <c r="BD262" s="1691">
        <f>IFERROR(VLOOKUP($A262,'2014'!$B$2:$K$157,4,FALSE),0)</f>
        <v>0</v>
      </c>
      <c r="BE262" s="1691">
        <f>IFERROR(VLOOKUP($A262,'2014'!$B$2:$K$157,5,FALSE),0)</f>
        <v>0</v>
      </c>
      <c r="BF262" s="1691">
        <f>IFERROR(VLOOKUP($A262,'2014'!$B$2:$K$157,8,FALSE),0)</f>
        <v>0</v>
      </c>
      <c r="BG262" s="1740">
        <f>IFERROR(VLOOKUP($A262,'2014'!$B$2:$K$157,10,FALSE),0)</f>
        <v>0</v>
      </c>
      <c r="BH262" s="1700">
        <f>IFERROR(VLOOKUP($A262,'2013'!$D$4:$I$249,2,FALSE),0)</f>
        <v>0</v>
      </c>
      <c r="BI262" s="1691">
        <f>IFERROR(VLOOKUP($A262,'2013'!$D$4:$I$249,3,FALSE),0)</f>
        <v>0</v>
      </c>
      <c r="BJ262" s="1691">
        <f>IFERROR(VLOOKUP($A262,'2013'!$D$4:$I$249,4,FALSE),0)</f>
        <v>0</v>
      </c>
      <c r="BK262" s="1691">
        <f>IFERROR(VLOOKUP($A262,'2013'!$D$4:$I$249,5,FALSE),0)</f>
        <v>0</v>
      </c>
      <c r="BL262" s="1740">
        <f>IFERROR(VLOOKUP($A262,'2013'!$D$4:$I$249,6,FALSE),0)</f>
        <v>0</v>
      </c>
      <c r="BM262" s="1737">
        <f>IFERROR(VLOOKUP($A262,'2012'!$D$3:$O$172,2,FALSE),0)</f>
        <v>0</v>
      </c>
      <c r="BN262" s="1691">
        <f>IFERROR(VLOOKUP($A262,'2012'!$D$3:$O$172,3,FALSE),0)</f>
        <v>0</v>
      </c>
      <c r="BO262" s="1743">
        <f>IFERROR(VLOOKUP($A262,'2012'!$D$3:$O$172,4,FALSE),0)</f>
        <v>0</v>
      </c>
      <c r="BP262" s="1700">
        <f>IFERROR(VLOOKUP($A262,'2012'!$D$3:$O$172,5,FALSE),0)</f>
        <v>0</v>
      </c>
      <c r="BQ262" s="1691">
        <f>IFERROR(VLOOKUP($A262,'2012'!$D$3:$O$172,6,FALSE),0)</f>
        <v>0</v>
      </c>
      <c r="BR262" s="1691">
        <f>IFERROR(VLOOKUP($A262,'2012'!$D$3:$O$172,7,FALSE),0)</f>
        <v>0</v>
      </c>
      <c r="BS262" s="1691">
        <f>IFERROR(VLOOKUP($A262,'2012'!$D$3:$O$172,8,FALSE),0)</f>
        <v>0</v>
      </c>
      <c r="BT262" s="1740">
        <f>IFERROR(VLOOKUP($A262,'2012'!$D$3:$O$172,9,FALSE),0)</f>
        <v>0</v>
      </c>
      <c r="BX262" s="1700">
        <f>IFERROR(VLOOKUP($A262,'2011'!$D$4:$I$251,2,FALSE),0)</f>
        <v>0</v>
      </c>
      <c r="BY262" s="1691">
        <f>IFERROR(VLOOKUP($A262,'2011'!$D$4:$I$251,3,FALSE),0)</f>
        <v>0</v>
      </c>
      <c r="BZ262" s="1691">
        <f>IFERROR(VLOOKUP($A262,'2011'!$D$4:$I$251,4,FALSE),0)</f>
        <v>0</v>
      </c>
      <c r="CA262" s="1691">
        <f>IFERROR(VLOOKUP($A262,'2011'!$D$4:$I$251,5,FALSE),0)</f>
        <v>0</v>
      </c>
      <c r="CB262" s="1740">
        <f>IFERROR(VLOOKUP($A262,'2011'!$D$4:$I$251,6,FALSE),0)</f>
        <v>0</v>
      </c>
      <c r="CC262" s="1700">
        <f>IFERROR(VLOOKUP($A262,'2010'!$C$3:$H$234,2,FALSE),0)</f>
        <v>0</v>
      </c>
      <c r="CD262" s="1691">
        <f>IFERROR(VLOOKUP($A262,'2010'!$C$3:$H$234,3,FALSE),0)</f>
        <v>0</v>
      </c>
      <c r="CE262" s="1691">
        <f>IFERROR(VLOOKUP($A262,'2010'!$C$3:$H$234,4,FALSE),0)</f>
        <v>0</v>
      </c>
      <c r="CF262" s="1691">
        <f>IFERROR(VLOOKUP($A262,'2010'!$C$3:$H$234,5,FALSE),0)</f>
        <v>0</v>
      </c>
      <c r="CG262" s="1740">
        <f>IFERROR(VLOOKUP($A262,'2010'!$C$3:$H$234,6,FALSE),0)</f>
        <v>0</v>
      </c>
      <c r="CH262" s="1700">
        <f>IFERROR(VLOOKUP($A262,'2009'!$C$3:$H$242,2,FALSE),0)</f>
        <v>0</v>
      </c>
      <c r="CI262" s="1691">
        <f>IFERROR(VLOOKUP($A262,'2009'!$C$3:$H$242,3,FALSE),0)</f>
        <v>0</v>
      </c>
      <c r="CJ262" s="1691">
        <f>IFERROR(VLOOKUP($A262,'2009'!$C$3:$H$242,4,FALSE),0)</f>
        <v>0</v>
      </c>
      <c r="CK262" s="1691">
        <f>IFERROR(VLOOKUP($A262,'2009'!$C$3:$H$242,5,FALSE),0)</f>
        <v>0</v>
      </c>
      <c r="CL262" s="1740">
        <f>IFERROR(VLOOKUP($A262,'2009'!$C$3:$H$242,6,FALSE),0)</f>
        <v>0</v>
      </c>
      <c r="CM262" s="1700">
        <f>IFERROR(VLOOKUP($A262,'2008'!$C$3:$H$229,2,FALSE),0)</f>
        <v>53</v>
      </c>
      <c r="CN262" s="1691">
        <f>IFERROR(VLOOKUP($A262,'2008'!$C$3:$H$229,3,FALSE),0)</f>
        <v>16</v>
      </c>
      <c r="CO262" s="1691">
        <f>IFERROR(VLOOKUP($A262,'2008'!$C$3:$H$229,4,FALSE),0)</f>
        <v>24</v>
      </c>
      <c r="CP262" s="1691">
        <f>IFERROR(VLOOKUP($A262,'2008'!$C$3:$H$229,5,FALSE),0)</f>
        <v>2</v>
      </c>
      <c r="CQ262" s="1740">
        <f>IFERROR(VLOOKUP($A262,'2008'!$C$3:$H$229,6,FALSE),0)</f>
        <v>0.45283018867924529</v>
      </c>
      <c r="CR262" s="1700">
        <f>IFERROR(VLOOKUP($A262,'2007'!$C$3:$M$238,7,FALSE),0)</f>
        <v>59</v>
      </c>
      <c r="CS262" s="1691">
        <f>IFERROR(VLOOKUP($A262,'2007'!$C$3:$M$238,8,FALSE),0)</f>
        <v>17</v>
      </c>
      <c r="CT262" s="1691">
        <f>IFERROR(VLOOKUP($A262,'2007'!$C$3:$M$238,9,FALSE),0)</f>
        <v>28</v>
      </c>
      <c r="CU262" s="1691">
        <f>IFERROR(VLOOKUP($A262,'2007'!$C$3:$M$238,10,FALSE),0)</f>
        <v>1</v>
      </c>
      <c r="CV262" s="1740">
        <f>IFERROR(VLOOKUP($A262,'2007'!$C$3:$M$238,11,FALSE),0)</f>
        <v>0.47457627118644069</v>
      </c>
      <c r="CW262" s="1700">
        <f>IFERROR(VLOOKUP($A262,'2006'!$A$2:$F$200,2,FALSE),0)</f>
        <v>55</v>
      </c>
      <c r="CX262" s="1691">
        <f>IFERROR(VLOOKUP($A262,'2006'!$A$2:$F$200,4,FALSE),0)</f>
        <v>27</v>
      </c>
      <c r="CY262" s="1691">
        <f>IFERROR(VLOOKUP($A262,'2006'!$A$2:$F$200,5,FALSE),0)</f>
        <v>1</v>
      </c>
      <c r="CZ262" s="1740">
        <f>IFERROR(VLOOKUP($A262,'2006'!$A$2:$F$200,6,FALSE),0)</f>
        <v>0.49090909090909091</v>
      </c>
      <c r="DA262" s="1700">
        <f>IFERROR(VLOOKUP($A262,'2005'!$C$3:$M$205,8,FALSE),0)</f>
        <v>76</v>
      </c>
      <c r="DB262" s="1691">
        <f>IFERROR(VLOOKUP($A262,'2005'!$C$3:$M$205,9,FALSE),0)</f>
        <v>42</v>
      </c>
      <c r="DC262" s="1691">
        <f>IFERROR(VLOOKUP($A262,'2005'!$C$3:$M$205,10,FALSE),0)</f>
        <v>1</v>
      </c>
      <c r="DD262" s="1740">
        <f>IFERROR(VLOOKUP($A262,'2005'!$C$3:$M$205,11,FALSE),0)</f>
        <v>0.55263157894736847</v>
      </c>
      <c r="DE262" s="1700">
        <f>IFERROR(VLOOKUP($A262,'2004'!$C$3:$M$213,8,FALSE),0)</f>
        <v>65</v>
      </c>
      <c r="DF262" s="1691">
        <f>IFERROR(VLOOKUP($A262,'2004'!$C$3:$M$213,9,FALSE),0)</f>
        <v>32</v>
      </c>
      <c r="DG262" s="1691">
        <f>IFERROR(VLOOKUP($A262,'2004'!$C$3:$M$213,10,FALSE),0)</f>
        <v>1</v>
      </c>
      <c r="DH262" s="1740">
        <f>IFERROR(VLOOKUP($A262,'2004'!$C$3:$M$213,11,FALSE),0)</f>
        <v>0.49230769230769234</v>
      </c>
      <c r="DI262" s="1700">
        <f>IFERROR(VLOOKUP($A262,'2003'!$C$3:$Q$214,12,FALSE),0)</f>
        <v>36</v>
      </c>
      <c r="DJ262" s="1691">
        <f>IFERROR(VLOOKUP($A262,'2003'!$C$3:$Q$214,13,FALSE),0)</f>
        <v>16</v>
      </c>
      <c r="DK262" s="1691">
        <f>IFERROR(VLOOKUP($A262,'2003'!$C$3:$Q$214,14,FALSE),0)</f>
        <v>1</v>
      </c>
      <c r="DL262" s="1740">
        <f>IFERROR(VLOOKUP($A262,'2003'!$C$3:$Q$214,15,FALSE),0)</f>
        <v>0.44444444444444442</v>
      </c>
      <c r="DM262" s="1700">
        <f>IFERROR(VLOOKUP($A262,'2002'!$D$3:$R$214,12,FALSE),0)</f>
        <v>39</v>
      </c>
      <c r="DN262" s="1691">
        <f>IFERROR(VLOOKUP($A262,'2002'!$D$3:$R$214,13,FALSE),0)</f>
        <v>18</v>
      </c>
      <c r="DO262" s="1691">
        <f>IFERROR(VLOOKUP($A262,'2002'!$D$3:$R$214,14,FALSE),0)</f>
        <v>2</v>
      </c>
      <c r="DP262" s="1788">
        <f>IFERROR(VLOOKUP($A262,'2002'!$D$3:$R$214,15,FALSE),0)</f>
        <v>0.46153846153846156</v>
      </c>
      <c r="DQ262" s="1700">
        <f>IFERROR(VLOOKUP($A262,'Pre 2002'!$C$3:$CK$382,84,FALSE),0)</f>
        <v>44</v>
      </c>
      <c r="DR262" s="1695">
        <f>IFERROR(VLOOKUP($A262,'Pre 2002'!$C$3:$CK$382,85,FALSE),0)</f>
        <v>17</v>
      </c>
      <c r="DS262" s="1695">
        <f>IFERROR(VLOOKUP($A262,'Pre 2002'!$C$3:$CK$382,86,FALSE),0)</f>
        <v>1</v>
      </c>
      <c r="DT262" s="1790">
        <f>IFERROR(VLOOKUP($A262,'Pre 2002'!$C$3:$CK$382,87,FALSE),0)</f>
        <v>0.38636363636363635</v>
      </c>
      <c r="DU262" s="1741">
        <f>IFERROR(VLOOKUP(A262,'Pre 2002'!$C$3:$CG$382,83,FALSE),0)</f>
        <v>1</v>
      </c>
      <c r="DY262" s="1731"/>
    </row>
    <row r="263" spans="1:129">
      <c r="A263" s="1778" t="s">
        <v>1291</v>
      </c>
      <c r="B263" s="1562">
        <f t="shared" si="103"/>
        <v>156</v>
      </c>
      <c r="C263" s="1562">
        <f t="shared" si="104"/>
        <v>70</v>
      </c>
      <c r="D263" s="1562">
        <f t="shared" si="105"/>
        <v>10</v>
      </c>
      <c r="E263" s="1563">
        <f t="shared" si="106"/>
        <v>0.44871794871794873</v>
      </c>
      <c r="F263" s="1786">
        <f t="shared" si="107"/>
        <v>2</v>
      </c>
      <c r="G263" s="1595" t="s">
        <v>2159</v>
      </c>
      <c r="H263" s="1567">
        <f t="shared" si="99"/>
        <v>2</v>
      </c>
      <c r="I263" s="1734">
        <f t="shared" si="100"/>
        <v>156</v>
      </c>
      <c r="J263" s="1734">
        <f t="shared" si="101"/>
        <v>70</v>
      </c>
      <c r="K263" s="1734">
        <f t="shared" si="101"/>
        <v>10</v>
      </c>
      <c r="L263" s="1806">
        <f t="shared" si="102"/>
        <v>0.44871794871794873</v>
      </c>
      <c r="O263" s="1700">
        <f>IFERROR(VLOOKUP($A263,'2022'!$B$2:$K$174,3,FALSE),0)</f>
        <v>0</v>
      </c>
      <c r="P263" s="1858">
        <f>IFERROR(VLOOKUP($A263,'2022'!$B$2:$K$174,4,FALSE),0)</f>
        <v>0</v>
      </c>
      <c r="Q263" s="1858">
        <f>IFERROR(VLOOKUP($A263,'2022'!$B$2:$K$174,5,FALSE),0)</f>
        <v>0</v>
      </c>
      <c r="R263" s="1858">
        <f>IFERROR(VLOOKUP($A263,'2022'!$B$2:$K$174,8,FALSE),0)</f>
        <v>0</v>
      </c>
      <c r="S263" s="1740">
        <f>IFERROR(VLOOKUP($A263,'2022'!$B$2:$K$174,10,FALSE),0)</f>
        <v>0</v>
      </c>
      <c r="T263" s="1700">
        <f>IFERROR(VLOOKUP($A263,'2021'!$B$2:$K$174,3,FALSE),0)</f>
        <v>0</v>
      </c>
      <c r="U263" s="1843">
        <f>IFERROR(VLOOKUP($A263,'2021'!$B$2:$K$174,4,FALSE),0)</f>
        <v>0</v>
      </c>
      <c r="V263" s="1843">
        <f>IFERROR(VLOOKUP($A263,'2021'!$B$2:$K$174,5,FALSE),0)</f>
        <v>0</v>
      </c>
      <c r="W263" s="1843">
        <f>IFERROR(VLOOKUP($A263,'2021'!$B$2:$K$174,8,FALSE),0)</f>
        <v>0</v>
      </c>
      <c r="X263" s="1740">
        <f>IFERROR(VLOOKUP($A263,'2021'!$B$2:$K$174,10,FALSE),0)</f>
        <v>0</v>
      </c>
      <c r="Y263" s="1700">
        <f>IFERROR(VLOOKUP($A263,'2020'!$B$2:$K$170,3,FALSE),0)</f>
        <v>0</v>
      </c>
      <c r="Z263" s="1829">
        <f>IFERROR(VLOOKUP($A263,'2020'!$B$2:$K$170,4,FALSE),0)</f>
        <v>0</v>
      </c>
      <c r="AA263" s="1829">
        <f>IFERROR(VLOOKUP($A263,'2020'!$B$2:$K$170,5,FALSE),0)</f>
        <v>0</v>
      </c>
      <c r="AB263" s="1829">
        <f>IFERROR(VLOOKUP($A263,'2020'!$B$2:$K$170,8,FALSE),0)</f>
        <v>0</v>
      </c>
      <c r="AC263" s="1740">
        <f>IFERROR(VLOOKUP($A263,'2020'!$B$2:$K$170,10,FALSE),0)</f>
        <v>0</v>
      </c>
      <c r="AD263" s="1700">
        <f>IFERROR(VLOOKUP($A263,'2019'!$B$2:$K$170,3,FALSE),0)</f>
        <v>0</v>
      </c>
      <c r="AE263" s="1823">
        <f>IFERROR(VLOOKUP($A263,'2019'!$B$2:$K$170,4,FALSE),0)</f>
        <v>0</v>
      </c>
      <c r="AF263" s="1823">
        <f>IFERROR(VLOOKUP($A263,'2019'!$B$2:$K$170,5,FALSE),0)</f>
        <v>0</v>
      </c>
      <c r="AG263" s="1823">
        <f>IFERROR(VLOOKUP($A263,'2019'!$B$2:$K$170,8,FALSE),0)</f>
        <v>0</v>
      </c>
      <c r="AH263" s="1740">
        <f>IFERROR(VLOOKUP($A263,'2019'!$B$2:$K$170,10,FALSE),0)</f>
        <v>0</v>
      </c>
      <c r="AI263" s="1700">
        <f>IFERROR(VLOOKUP($A263,'2018'!$B$2:$K$170,3,FALSE),0)</f>
        <v>0</v>
      </c>
      <c r="AJ263" s="1821">
        <f>IFERROR(VLOOKUP($A263,'2018'!$B$2:$K$170,4,FALSE),0)</f>
        <v>0</v>
      </c>
      <c r="AK263" s="1821">
        <f>IFERROR(VLOOKUP($A263,'2018'!$B$2:$K$170,5,FALSE),0)</f>
        <v>0</v>
      </c>
      <c r="AL263" s="1821">
        <f>IFERROR(VLOOKUP($A263,'2018'!$B$2:$K$170,8,FALSE),0)</f>
        <v>0</v>
      </c>
      <c r="AM263" s="1740">
        <f>IFERROR(VLOOKUP($A263,'2018'!$B$2:$K$170,10,FALSE),0)</f>
        <v>0</v>
      </c>
      <c r="AN263" s="1700">
        <f>IFERROR(VLOOKUP($A263,'2017'!$B$2:$J$163,2,FALSE),0)</f>
        <v>0</v>
      </c>
      <c r="AO263" s="1815">
        <f>IFERROR(VLOOKUP($A263,'2017'!$B$2:$J$163,3,FALSE),0)</f>
        <v>0</v>
      </c>
      <c r="AP263" s="1815">
        <f>IFERROR(VLOOKUP($A263,'2017'!$B$2:$J$163,4,FALSE),0)</f>
        <v>0</v>
      </c>
      <c r="AQ263" s="1815">
        <f>IFERROR(VLOOKUP($A263,'2017'!$B$2:$J$163,7,FALSE),0)</f>
        <v>0</v>
      </c>
      <c r="AR263" s="1740">
        <f>IFERROR(VLOOKUP($A263,'2017'!$B$2:$J$163,9,FALSE),0)</f>
        <v>0</v>
      </c>
      <c r="AS263" s="1700">
        <f>IFERROR(VLOOKUP($A263,'2016'!$B$2:$K$165,3,FALSE),0)</f>
        <v>0</v>
      </c>
      <c r="AT263" s="1796">
        <f>IFERROR(VLOOKUP($A263,'2016'!$B$2:$K$165,4,FALSE),0)</f>
        <v>0</v>
      </c>
      <c r="AU263" s="1796">
        <f>IFERROR(VLOOKUP($A263,'2016'!$B$2:$K$165,5,FALSE),0)</f>
        <v>0</v>
      </c>
      <c r="AV263" s="1796">
        <f>IFERROR(VLOOKUP($A263,'2016'!$B$2:$K$165,8,FALSE),0)</f>
        <v>0</v>
      </c>
      <c r="AW263" s="1740">
        <f>IFERROR(VLOOKUP($A263,'2016'!$B$2:$K$165,10,FALSE),0)</f>
        <v>0</v>
      </c>
      <c r="AX263" s="1700">
        <f>IFERROR(VLOOKUP($A263,'2015'!$B$2:$K$165,3,FALSE),0)</f>
        <v>0</v>
      </c>
      <c r="AY263" s="1695">
        <f>IFERROR(VLOOKUP($A263,'2015'!$B$2:$K$165,4,FALSE),0)</f>
        <v>0</v>
      </c>
      <c r="AZ263" s="1695">
        <f>IFERROR(VLOOKUP($A263,'2015'!$B$2:$K$165,5,FALSE),0)</f>
        <v>0</v>
      </c>
      <c r="BA263" s="1695">
        <f>IFERROR(VLOOKUP($A263,'2015'!$B$2:$K$165,8,FALSE),0)</f>
        <v>0</v>
      </c>
      <c r="BB263" s="1740">
        <f>IFERROR(VLOOKUP($A263,'2015'!$B$2:$K$165,10,FALSE),0)</f>
        <v>0</v>
      </c>
      <c r="BC263" s="1700">
        <f>IFERROR(VLOOKUP($A263,'2014'!$B$2:$K$157,3,FALSE),0)</f>
        <v>0</v>
      </c>
      <c r="BD263" s="1691">
        <f>IFERROR(VLOOKUP($A263,'2014'!$B$2:$K$157,4,FALSE),0)</f>
        <v>0</v>
      </c>
      <c r="BE263" s="1691">
        <f>IFERROR(VLOOKUP($A263,'2014'!$B$2:$K$157,5,FALSE),0)</f>
        <v>0</v>
      </c>
      <c r="BF263" s="1691">
        <f>IFERROR(VLOOKUP($A263,'2014'!$B$2:$K$157,8,FALSE),0)</f>
        <v>0</v>
      </c>
      <c r="BG263" s="1740">
        <f>IFERROR(VLOOKUP($A263,'2014'!$B$2:$K$157,10,FALSE),0)</f>
        <v>0</v>
      </c>
      <c r="BH263" s="1700">
        <f>IFERROR(VLOOKUP($A263,'2013'!$D$4:$I$249,2,FALSE),0)</f>
        <v>0</v>
      </c>
      <c r="BI263" s="1691">
        <f>IFERROR(VLOOKUP($A263,'2013'!$D$4:$I$249,3,FALSE),0)</f>
        <v>0</v>
      </c>
      <c r="BJ263" s="1691">
        <f>IFERROR(VLOOKUP($A263,'2013'!$D$4:$I$249,4,FALSE),0)</f>
        <v>0</v>
      </c>
      <c r="BK263" s="1691">
        <f>IFERROR(VLOOKUP($A263,'2013'!$D$4:$I$249,5,FALSE),0)</f>
        <v>0</v>
      </c>
      <c r="BL263" s="1740">
        <f>IFERROR(VLOOKUP($A263,'2013'!$D$4:$I$249,6,FALSE),0)</f>
        <v>0</v>
      </c>
      <c r="BM263" s="1737">
        <f>IFERROR(VLOOKUP($A263,'2012'!$D$3:$O$172,2,FALSE),0)</f>
        <v>0</v>
      </c>
      <c r="BN263" s="1691">
        <f>IFERROR(VLOOKUP($A263,'2012'!$D$3:$O$172,3,FALSE),0)</f>
        <v>0</v>
      </c>
      <c r="BO263" s="1743">
        <f>IFERROR(VLOOKUP($A263,'2012'!$D$3:$O$172,4,FALSE),0)</f>
        <v>0</v>
      </c>
      <c r="BP263" s="1700">
        <f>IFERROR(VLOOKUP($A263,'2012'!$D$3:$O$172,5,FALSE),0)</f>
        <v>0</v>
      </c>
      <c r="BQ263" s="1691">
        <f>IFERROR(VLOOKUP($A263,'2012'!$D$3:$O$172,6,FALSE),0)</f>
        <v>0</v>
      </c>
      <c r="BR263" s="1691">
        <f>IFERROR(VLOOKUP($A263,'2012'!$D$3:$O$172,7,FALSE),0)</f>
        <v>0</v>
      </c>
      <c r="BS263" s="1691">
        <f>IFERROR(VLOOKUP($A263,'2012'!$D$3:$O$172,8,FALSE),0)</f>
        <v>0</v>
      </c>
      <c r="BT263" s="1740">
        <f>IFERROR(VLOOKUP($A263,'2012'!$D$3:$O$172,9,FALSE),0)</f>
        <v>0</v>
      </c>
      <c r="BX263" s="1700">
        <f>IFERROR(VLOOKUP($A263,'2011'!$D$4:$I$251,2,FALSE),0)</f>
        <v>0</v>
      </c>
      <c r="BY263" s="1691">
        <f>IFERROR(VLOOKUP($A263,'2011'!$D$4:$I$251,3,FALSE),0)</f>
        <v>0</v>
      </c>
      <c r="BZ263" s="1691">
        <f>IFERROR(VLOOKUP($A263,'2011'!$D$4:$I$251,4,FALSE),0)</f>
        <v>0</v>
      </c>
      <c r="CA263" s="1691">
        <f>IFERROR(VLOOKUP($A263,'2011'!$D$4:$I$251,5,FALSE),0)</f>
        <v>0</v>
      </c>
      <c r="CB263" s="1740">
        <f>IFERROR(VLOOKUP($A263,'2011'!$D$4:$I$251,6,FALSE),0)</f>
        <v>0</v>
      </c>
      <c r="CC263" s="1700">
        <f>IFERROR(VLOOKUP($A263,'2010'!$C$3:$H$234,2,FALSE),0)</f>
        <v>0</v>
      </c>
      <c r="CD263" s="1691">
        <f>IFERROR(VLOOKUP($A263,'2010'!$C$3:$H$234,3,FALSE),0)</f>
        <v>0</v>
      </c>
      <c r="CE263" s="1691">
        <f>IFERROR(VLOOKUP($A263,'2010'!$C$3:$H$234,4,FALSE),0)</f>
        <v>0</v>
      </c>
      <c r="CF263" s="1691">
        <f>IFERROR(VLOOKUP($A263,'2010'!$C$3:$H$234,5,FALSE),0)</f>
        <v>0</v>
      </c>
      <c r="CG263" s="1740">
        <f>IFERROR(VLOOKUP($A263,'2010'!$C$3:$H$234,6,FALSE),0)</f>
        <v>0</v>
      </c>
      <c r="CH263" s="1700">
        <f>IFERROR(VLOOKUP($A263,'2009'!$C$3:$H$242,2,FALSE),0)</f>
        <v>71</v>
      </c>
      <c r="CI263" s="1691">
        <f>IFERROR(VLOOKUP($A263,'2009'!$C$3:$H$242,3,FALSE),0)</f>
        <v>20</v>
      </c>
      <c r="CJ263" s="1691">
        <f>IFERROR(VLOOKUP($A263,'2009'!$C$3:$H$242,4,FALSE),0)</f>
        <v>31</v>
      </c>
      <c r="CK263" s="1691">
        <f>IFERROR(VLOOKUP($A263,'2009'!$C$3:$H$242,5,FALSE),0)</f>
        <v>2</v>
      </c>
      <c r="CL263" s="1740">
        <f>IFERROR(VLOOKUP($A263,'2009'!$C$3:$H$242,6,FALSE),0)</f>
        <v>0.43661971830985913</v>
      </c>
      <c r="CM263" s="1700">
        <f>IFERROR(VLOOKUP($A263,'2008'!$C$3:$H$229,2,FALSE),0)</f>
        <v>85</v>
      </c>
      <c r="CN263" s="1691">
        <f>IFERROR(VLOOKUP($A263,'2008'!$C$3:$H$229,3,FALSE),0)</f>
        <v>36</v>
      </c>
      <c r="CO263" s="1691">
        <f>IFERROR(VLOOKUP($A263,'2008'!$C$3:$H$229,4,FALSE),0)</f>
        <v>39</v>
      </c>
      <c r="CP263" s="1691">
        <f>IFERROR(VLOOKUP($A263,'2008'!$C$3:$H$229,5,FALSE),0)</f>
        <v>8</v>
      </c>
      <c r="CQ263" s="1740">
        <f>IFERROR(VLOOKUP($A263,'2008'!$C$3:$H$229,6,FALSE),0)</f>
        <v>0.45882352941176469</v>
      </c>
      <c r="CR263" s="1700">
        <f>IFERROR(VLOOKUP($A263,'2007'!$C$3:$M$238,7,FALSE),0)</f>
        <v>0</v>
      </c>
      <c r="CS263" s="1691">
        <f>IFERROR(VLOOKUP($A263,'2007'!$C$3:$M$238,8,FALSE),0)</f>
        <v>0</v>
      </c>
      <c r="CT263" s="1691">
        <f>IFERROR(VLOOKUP($A263,'2007'!$C$3:$M$238,9,FALSE),0)</f>
        <v>0</v>
      </c>
      <c r="CU263" s="1691">
        <f>IFERROR(VLOOKUP($A263,'2007'!$C$3:$M$238,10,FALSE),0)</f>
        <v>0</v>
      </c>
      <c r="CV263" s="1740">
        <f>IFERROR(VLOOKUP($A263,'2007'!$C$3:$M$238,11,FALSE),0)</f>
        <v>0</v>
      </c>
      <c r="CW263" s="1700">
        <f>IFERROR(VLOOKUP($A263,'2006'!$A$2:$F$200,2,FALSE),0)</f>
        <v>0</v>
      </c>
      <c r="CX263" s="1691">
        <f>IFERROR(VLOOKUP($A263,'2006'!$A$2:$F$200,4,FALSE),0)</f>
        <v>0</v>
      </c>
      <c r="CY263" s="1691">
        <f>IFERROR(VLOOKUP($A263,'2006'!$A$2:$F$200,5,FALSE),0)</f>
        <v>0</v>
      </c>
      <c r="CZ263" s="1740" t="str">
        <f>IFERROR(VLOOKUP($A263,'2006'!$A$2:$F$200,6,FALSE),0)</f>
        <v>---</v>
      </c>
      <c r="DA263" s="1700">
        <f>IFERROR(VLOOKUP($A263,'2005'!$C$3:$M$205,8,FALSE),0)</f>
        <v>0</v>
      </c>
      <c r="DB263" s="1691">
        <f>IFERROR(VLOOKUP($A263,'2005'!$C$3:$M$205,9,FALSE),0)</f>
        <v>0</v>
      </c>
      <c r="DC263" s="1691">
        <f>IFERROR(VLOOKUP($A263,'2005'!$C$3:$M$205,10,FALSE),0)</f>
        <v>0</v>
      </c>
      <c r="DD263" s="1740">
        <f>IFERROR(VLOOKUP($A263,'2005'!$C$3:$M$205,11,FALSE),0)</f>
        <v>0</v>
      </c>
      <c r="DE263" s="1700">
        <f>IFERROR(VLOOKUP($A263,'2004'!$C$3:$M$213,8,FALSE),0)</f>
        <v>0</v>
      </c>
      <c r="DF263" s="1691">
        <f>IFERROR(VLOOKUP($A263,'2004'!$C$3:$M$213,9,FALSE),0)</f>
        <v>0</v>
      </c>
      <c r="DG263" s="1691">
        <f>IFERROR(VLOOKUP($A263,'2004'!$C$3:$M$213,10,FALSE),0)</f>
        <v>0</v>
      </c>
      <c r="DH263" s="1740">
        <f>IFERROR(VLOOKUP($A263,'2004'!$C$3:$M$213,11,FALSE),0)</f>
        <v>0</v>
      </c>
      <c r="DI263" s="1700">
        <f>IFERROR(VLOOKUP($A263,'2003'!$C$3:$Q$214,12,FALSE),0)</f>
        <v>0</v>
      </c>
      <c r="DJ263" s="1691">
        <f>IFERROR(VLOOKUP($A263,'2003'!$C$3:$Q$214,13,FALSE),0)</f>
        <v>0</v>
      </c>
      <c r="DK263" s="1691">
        <f>IFERROR(VLOOKUP($A263,'2003'!$C$3:$Q$214,14,FALSE),0)</f>
        <v>0</v>
      </c>
      <c r="DL263" s="1740">
        <f>IFERROR(VLOOKUP($A263,'2003'!$C$3:$Q$214,15,FALSE),0)</f>
        <v>0</v>
      </c>
      <c r="DM263" s="1700">
        <f>IFERROR(VLOOKUP($A263,'2002'!$D$3:$R$214,12,FALSE),0)</f>
        <v>0</v>
      </c>
      <c r="DN263" s="1691">
        <f>IFERROR(VLOOKUP($A263,'2002'!$D$3:$R$214,13,FALSE),0)</f>
        <v>0</v>
      </c>
      <c r="DO263" s="1691">
        <f>IFERROR(VLOOKUP($A263,'2002'!$D$3:$R$214,14,FALSE),0)</f>
        <v>0</v>
      </c>
      <c r="DP263" s="1788">
        <f>IFERROR(VLOOKUP($A263,'2002'!$D$3:$R$214,15,FALSE),0)</f>
        <v>0</v>
      </c>
      <c r="DQ263" s="1700">
        <f>IFERROR(VLOOKUP($A263,'Pre 2002'!$C$3:$CK$382,84,FALSE),0)</f>
        <v>0</v>
      </c>
      <c r="DR263" s="1695">
        <f>IFERROR(VLOOKUP($A263,'Pre 2002'!$C$3:$CK$382,85,FALSE),0)</f>
        <v>0</v>
      </c>
      <c r="DS263" s="1695">
        <f>IFERROR(VLOOKUP($A263,'Pre 2002'!$C$3:$CK$382,86,FALSE),0)</f>
        <v>0</v>
      </c>
      <c r="DT263" s="1790">
        <f>IFERROR(VLOOKUP($A263,'Pre 2002'!$C$3:$CK$382,87,FALSE),0)</f>
        <v>0</v>
      </c>
      <c r="DU263" s="1741">
        <f>IFERROR(VLOOKUP(A263,'Pre 2002'!$C$3:$CG$382,83,FALSE),0)</f>
        <v>0</v>
      </c>
      <c r="DY263" s="1731"/>
    </row>
    <row r="264" spans="1:129">
      <c r="A264" s="1778" t="s">
        <v>2034</v>
      </c>
      <c r="B264" s="1562">
        <f t="shared" si="103"/>
        <v>872</v>
      </c>
      <c r="C264" s="1562">
        <f t="shared" si="104"/>
        <v>385</v>
      </c>
      <c r="D264" s="1562">
        <f t="shared" si="105"/>
        <v>10</v>
      </c>
      <c r="E264" s="1563">
        <f t="shared" si="106"/>
        <v>0.4415137614678899</v>
      </c>
      <c r="F264" s="1786">
        <f t="shared" si="107"/>
        <v>18</v>
      </c>
      <c r="G264" s="1595" t="s">
        <v>2159</v>
      </c>
      <c r="H264" s="1567">
        <f t="shared" si="99"/>
        <v>18</v>
      </c>
      <c r="I264" s="1734">
        <f t="shared" si="100"/>
        <v>872</v>
      </c>
      <c r="J264" s="1734">
        <f t="shared" si="101"/>
        <v>385</v>
      </c>
      <c r="K264" s="1734">
        <f t="shared" si="101"/>
        <v>10</v>
      </c>
      <c r="L264" s="1806">
        <f t="shared" si="102"/>
        <v>0.4415137614678899</v>
      </c>
      <c r="M264" s="1751"/>
      <c r="N264" s="1751"/>
      <c r="O264" s="1700">
        <f>IFERROR(VLOOKUP($A264,'2022'!$B$2:$K$174,3,FALSE),0)</f>
        <v>0</v>
      </c>
      <c r="P264" s="1858">
        <f>IFERROR(VLOOKUP($A264,'2022'!$B$2:$K$174,4,FALSE),0)</f>
        <v>0</v>
      </c>
      <c r="Q264" s="1858">
        <f>IFERROR(VLOOKUP($A264,'2022'!$B$2:$K$174,5,FALSE),0)</f>
        <v>0</v>
      </c>
      <c r="R264" s="1858">
        <f>IFERROR(VLOOKUP($A264,'2022'!$B$2:$K$174,8,FALSE),0)</f>
        <v>0</v>
      </c>
      <c r="S264" s="1740">
        <f>IFERROR(VLOOKUP($A264,'2022'!$B$2:$K$174,10,FALSE),0)</f>
        <v>0</v>
      </c>
      <c r="T264" s="1700">
        <f>IFERROR(VLOOKUP($A264,'2021'!$B$2:$K$174,3,FALSE),0)</f>
        <v>0</v>
      </c>
      <c r="U264" s="1843">
        <f>IFERROR(VLOOKUP($A264,'2021'!$B$2:$K$174,4,FALSE),0)</f>
        <v>0</v>
      </c>
      <c r="V264" s="1843">
        <f>IFERROR(VLOOKUP($A264,'2021'!$B$2:$K$174,5,FALSE),0)</f>
        <v>0</v>
      </c>
      <c r="W264" s="1843">
        <f>IFERROR(VLOOKUP($A264,'2021'!$B$2:$K$174,8,FALSE),0)</f>
        <v>0</v>
      </c>
      <c r="X264" s="1740">
        <f>IFERROR(VLOOKUP($A264,'2021'!$B$2:$K$174,10,FALSE),0)</f>
        <v>0</v>
      </c>
      <c r="Y264" s="1700">
        <f>IFERROR(VLOOKUP($A264,'2020'!$B$2:$K$170,3,FALSE),0)</f>
        <v>0</v>
      </c>
      <c r="Z264" s="1829">
        <f>IFERROR(VLOOKUP($A264,'2020'!$B$2:$K$170,4,FALSE),0)</f>
        <v>0</v>
      </c>
      <c r="AA264" s="1829">
        <f>IFERROR(VLOOKUP($A264,'2020'!$B$2:$K$170,5,FALSE),0)</f>
        <v>0</v>
      </c>
      <c r="AB264" s="1829">
        <f>IFERROR(VLOOKUP($A264,'2020'!$B$2:$K$170,8,FALSE),0)</f>
        <v>0</v>
      </c>
      <c r="AC264" s="1740">
        <f>IFERROR(VLOOKUP($A264,'2020'!$B$2:$K$170,10,FALSE),0)</f>
        <v>0</v>
      </c>
      <c r="AD264" s="1700">
        <f>IFERROR(VLOOKUP($A264,'2019'!$B$2:$K$170,3,FALSE),0)</f>
        <v>0</v>
      </c>
      <c r="AE264" s="1823">
        <f>IFERROR(VLOOKUP($A264,'2019'!$B$2:$K$170,4,FALSE),0)</f>
        <v>0</v>
      </c>
      <c r="AF264" s="1823">
        <f>IFERROR(VLOOKUP($A264,'2019'!$B$2:$K$170,5,FALSE),0)</f>
        <v>0</v>
      </c>
      <c r="AG264" s="1823">
        <f>IFERROR(VLOOKUP($A264,'2019'!$B$2:$K$170,8,FALSE),0)</f>
        <v>0</v>
      </c>
      <c r="AH264" s="1740">
        <f>IFERROR(VLOOKUP($A264,'2019'!$B$2:$K$170,10,FALSE),0)</f>
        <v>0</v>
      </c>
      <c r="AI264" s="1700">
        <f>IFERROR(VLOOKUP($A264,'2018'!$B$2:$K$170,3,FALSE),0)</f>
        <v>0</v>
      </c>
      <c r="AJ264" s="1821">
        <f>IFERROR(VLOOKUP($A264,'2018'!$B$2:$K$170,4,FALSE),0)</f>
        <v>0</v>
      </c>
      <c r="AK264" s="1821">
        <f>IFERROR(VLOOKUP($A264,'2018'!$B$2:$K$170,5,FALSE),0)</f>
        <v>0</v>
      </c>
      <c r="AL264" s="1821">
        <f>IFERROR(VLOOKUP($A264,'2018'!$B$2:$K$170,8,FALSE),0)</f>
        <v>0</v>
      </c>
      <c r="AM264" s="1740">
        <f>IFERROR(VLOOKUP($A264,'2018'!$B$2:$K$170,10,FALSE),0)</f>
        <v>0</v>
      </c>
      <c r="AN264" s="1700">
        <f>IFERROR(VLOOKUP($A264,'2017'!$B$2:$J$163,2,FALSE),0)</f>
        <v>0</v>
      </c>
      <c r="AO264" s="1815">
        <f>IFERROR(VLOOKUP($A264,'2017'!$B$2:$J$163,3,FALSE),0)</f>
        <v>0</v>
      </c>
      <c r="AP264" s="1815">
        <f>IFERROR(VLOOKUP($A264,'2017'!$B$2:$J$163,4,FALSE),0)</f>
        <v>0</v>
      </c>
      <c r="AQ264" s="1815">
        <f>IFERROR(VLOOKUP($A264,'2017'!$B$2:$J$163,7,FALSE),0)</f>
        <v>0</v>
      </c>
      <c r="AR264" s="1740">
        <f>IFERROR(VLOOKUP($A264,'2017'!$B$2:$J$163,9,FALSE),0)</f>
        <v>0</v>
      </c>
      <c r="AS264" s="1700">
        <f>IFERROR(VLOOKUP($A264,'2016'!$B$2:$K$165,3,FALSE),0)</f>
        <v>0</v>
      </c>
      <c r="AT264" s="1796">
        <f>IFERROR(VLOOKUP($A264,'2016'!$B$2:$K$165,4,FALSE),0)</f>
        <v>0</v>
      </c>
      <c r="AU264" s="1796">
        <f>IFERROR(VLOOKUP($A264,'2016'!$B$2:$K$165,5,FALSE),0)</f>
        <v>0</v>
      </c>
      <c r="AV264" s="1796">
        <f>IFERROR(VLOOKUP($A264,'2016'!$B$2:$K$165,8,FALSE),0)</f>
        <v>0</v>
      </c>
      <c r="AW264" s="1740">
        <f>IFERROR(VLOOKUP($A264,'2016'!$B$2:$K$165,10,FALSE),0)</f>
        <v>0</v>
      </c>
      <c r="AX264" s="1700">
        <f>IFERROR(VLOOKUP($A264,'2015'!$B$2:$K$165,3,FALSE),0)</f>
        <v>0</v>
      </c>
      <c r="AY264" s="1695">
        <f>IFERROR(VLOOKUP($A264,'2015'!$B$2:$K$165,4,FALSE),0)</f>
        <v>0</v>
      </c>
      <c r="AZ264" s="1695">
        <f>IFERROR(VLOOKUP($A264,'2015'!$B$2:$K$165,5,FALSE),0)</f>
        <v>0</v>
      </c>
      <c r="BA264" s="1695">
        <f>IFERROR(VLOOKUP($A264,'2015'!$B$2:$K$165,8,FALSE),0)</f>
        <v>0</v>
      </c>
      <c r="BB264" s="1740">
        <f>IFERROR(VLOOKUP($A264,'2015'!$B$2:$K$165,10,FALSE),0)</f>
        <v>0</v>
      </c>
      <c r="BC264" s="1700">
        <f>IFERROR(VLOOKUP($A264,'2014'!$B$2:$K$157,3,FALSE),0)</f>
        <v>0</v>
      </c>
      <c r="BD264" s="1691">
        <f>IFERROR(VLOOKUP($A264,'2014'!$B$2:$K$157,4,FALSE),0)</f>
        <v>0</v>
      </c>
      <c r="BE264" s="1691">
        <f>IFERROR(VLOOKUP($A264,'2014'!$B$2:$K$157,5,FALSE),0)</f>
        <v>0</v>
      </c>
      <c r="BF264" s="1691">
        <f>IFERROR(VLOOKUP($A264,'2014'!$B$2:$K$157,8,FALSE),0)</f>
        <v>0</v>
      </c>
      <c r="BG264" s="1740">
        <f>IFERROR(VLOOKUP($A264,'2014'!$B$2:$K$157,10,FALSE),0)</f>
        <v>0</v>
      </c>
      <c r="BH264" s="1700">
        <f>IFERROR(VLOOKUP($A264,'2013'!$D$4:$I$249,2,FALSE),0)</f>
        <v>0</v>
      </c>
      <c r="BI264" s="1691">
        <f>IFERROR(VLOOKUP($A264,'2013'!$D$4:$I$249,3,FALSE),0)</f>
        <v>0</v>
      </c>
      <c r="BJ264" s="1691">
        <f>IFERROR(VLOOKUP($A264,'2013'!$D$4:$I$249,4,FALSE),0)</f>
        <v>0</v>
      </c>
      <c r="BK264" s="1691">
        <f>IFERROR(VLOOKUP($A264,'2013'!$D$4:$I$249,5,FALSE),0)</f>
        <v>0</v>
      </c>
      <c r="BL264" s="1740">
        <f>IFERROR(VLOOKUP($A264,'2013'!$D$4:$I$249,6,FALSE),0)</f>
        <v>0</v>
      </c>
      <c r="BM264" s="1737">
        <f>IFERROR(VLOOKUP($A264,'2012'!$D$3:$O$172,2,FALSE),0)</f>
        <v>0</v>
      </c>
      <c r="BN264" s="1691">
        <f>IFERROR(VLOOKUP($A264,'2012'!$D$3:$O$172,3,FALSE),0)</f>
        <v>0</v>
      </c>
      <c r="BO264" s="1743">
        <f>IFERROR(VLOOKUP($A264,'2012'!$D$3:$O$172,4,FALSE),0)</f>
        <v>0</v>
      </c>
      <c r="BP264" s="1700">
        <f>IFERROR(VLOOKUP($A264,'2012'!$D$3:$O$172,5,FALSE),0)</f>
        <v>0</v>
      </c>
      <c r="BQ264" s="1691">
        <f>IFERROR(VLOOKUP($A264,'2012'!$D$3:$O$172,6,FALSE),0)</f>
        <v>0</v>
      </c>
      <c r="BR264" s="1691">
        <f>IFERROR(VLOOKUP($A264,'2012'!$D$3:$O$172,7,FALSE),0)</f>
        <v>0</v>
      </c>
      <c r="BS264" s="1691">
        <f>IFERROR(VLOOKUP($A264,'2012'!$D$3:$O$172,8,FALSE),0)</f>
        <v>0</v>
      </c>
      <c r="BT264" s="1740">
        <f>IFERROR(VLOOKUP($A264,'2012'!$D$3:$O$172,9,FALSE),0)</f>
        <v>0</v>
      </c>
      <c r="BX264" s="1700">
        <f>IFERROR(VLOOKUP($A264,'2011'!$D$4:$I$251,2,FALSE),0)</f>
        <v>0</v>
      </c>
      <c r="BY264" s="1691">
        <f>IFERROR(VLOOKUP($A264,'2011'!$D$4:$I$251,3,FALSE),0)</f>
        <v>0</v>
      </c>
      <c r="BZ264" s="1691">
        <f>IFERROR(VLOOKUP($A264,'2011'!$D$4:$I$251,4,FALSE),0)</f>
        <v>0</v>
      </c>
      <c r="CA264" s="1691">
        <f>IFERROR(VLOOKUP($A264,'2011'!$D$4:$I$251,5,FALSE),0)</f>
        <v>0</v>
      </c>
      <c r="CB264" s="1740">
        <f>IFERROR(VLOOKUP($A264,'2011'!$D$4:$I$251,6,FALSE),0)</f>
        <v>0</v>
      </c>
      <c r="CC264" s="1700">
        <f>IFERROR(VLOOKUP($A264,'2010'!$C$3:$H$234,2,FALSE),0)</f>
        <v>0</v>
      </c>
      <c r="CD264" s="1691">
        <f>IFERROR(VLOOKUP($A264,'2010'!$C$3:$H$234,3,FALSE),0)</f>
        <v>0</v>
      </c>
      <c r="CE264" s="1691">
        <f>IFERROR(VLOOKUP($A264,'2010'!$C$3:$H$234,4,FALSE),0)</f>
        <v>0</v>
      </c>
      <c r="CF264" s="1691">
        <f>IFERROR(VLOOKUP($A264,'2010'!$C$3:$H$234,5,FALSE),0)</f>
        <v>0</v>
      </c>
      <c r="CG264" s="1740">
        <f>IFERROR(VLOOKUP($A264,'2010'!$C$3:$H$234,6,FALSE),0)</f>
        <v>0</v>
      </c>
      <c r="CH264" s="1700">
        <f>IFERROR(VLOOKUP($A264,'2009'!$C$3:$H$242,2,FALSE),0)</f>
        <v>0</v>
      </c>
      <c r="CI264" s="1691">
        <f>IFERROR(VLOOKUP($A264,'2009'!$C$3:$H$242,3,FALSE),0)</f>
        <v>0</v>
      </c>
      <c r="CJ264" s="1691">
        <f>IFERROR(VLOOKUP($A264,'2009'!$C$3:$H$242,4,FALSE),0)</f>
        <v>0</v>
      </c>
      <c r="CK264" s="1691">
        <f>IFERROR(VLOOKUP($A264,'2009'!$C$3:$H$242,5,FALSE),0)</f>
        <v>0</v>
      </c>
      <c r="CL264" s="1740">
        <f>IFERROR(VLOOKUP($A264,'2009'!$C$3:$H$242,6,FALSE),0)</f>
        <v>0</v>
      </c>
      <c r="CM264" s="1700">
        <f>IFERROR(VLOOKUP($A264,'2008'!$C$3:$H$229,2,FALSE),0)</f>
        <v>0</v>
      </c>
      <c r="CN264" s="1691">
        <f>IFERROR(VLOOKUP($A264,'2008'!$C$3:$H$229,3,FALSE),0)</f>
        <v>0</v>
      </c>
      <c r="CO264" s="1691">
        <f>IFERROR(VLOOKUP($A264,'2008'!$C$3:$H$229,4,FALSE),0)</f>
        <v>0</v>
      </c>
      <c r="CP264" s="1691">
        <f>IFERROR(VLOOKUP($A264,'2008'!$C$3:$H$229,5,FALSE),0)</f>
        <v>0</v>
      </c>
      <c r="CQ264" s="1740">
        <f>IFERROR(VLOOKUP($A264,'2008'!$C$3:$H$229,6,FALSE),0)</f>
        <v>0</v>
      </c>
      <c r="CR264" s="1700">
        <f>IFERROR(VLOOKUP($A264,'2007'!$C$3:$M$238,7,FALSE),0)</f>
        <v>0</v>
      </c>
      <c r="CS264" s="1691">
        <f>IFERROR(VLOOKUP($A264,'2007'!$C$3:$M$238,8,FALSE),0)</f>
        <v>0</v>
      </c>
      <c r="CT264" s="1691">
        <f>IFERROR(VLOOKUP($A264,'2007'!$C$3:$M$238,9,FALSE),0)</f>
        <v>0</v>
      </c>
      <c r="CU264" s="1691">
        <f>IFERROR(VLOOKUP($A264,'2007'!$C$3:$M$238,10,FALSE),0)</f>
        <v>0</v>
      </c>
      <c r="CV264" s="1740">
        <f>IFERROR(VLOOKUP($A264,'2007'!$C$3:$M$238,11,FALSE),0)</f>
        <v>0</v>
      </c>
      <c r="CW264" s="1700">
        <f>IFERROR(VLOOKUP($A264,'2006'!$A$2:$F$200,2,FALSE),0)</f>
        <v>0</v>
      </c>
      <c r="CX264" s="1691">
        <f>IFERROR(VLOOKUP($A264,'2006'!$A$2:$F$200,4,FALSE),0)</f>
        <v>0</v>
      </c>
      <c r="CY264" s="1691">
        <f>IFERROR(VLOOKUP($A264,'2006'!$A$2:$F$200,5,FALSE),0)</f>
        <v>0</v>
      </c>
      <c r="CZ264" s="1740">
        <f>IFERROR(VLOOKUP($A264,'2006'!$A$2:$F$200,6,FALSE),0)</f>
        <v>0</v>
      </c>
      <c r="DA264" s="1700">
        <f>IFERROR(VLOOKUP($A264,'2005'!$C$3:$M$205,8,FALSE),0)</f>
        <v>0</v>
      </c>
      <c r="DB264" s="1691">
        <f>IFERROR(VLOOKUP($A264,'2005'!$C$3:$M$205,9,FALSE),0)</f>
        <v>0</v>
      </c>
      <c r="DC264" s="1691">
        <f>IFERROR(VLOOKUP($A264,'2005'!$C$3:$M$205,10,FALSE),0)</f>
        <v>0</v>
      </c>
      <c r="DD264" s="1740">
        <f>IFERROR(VLOOKUP($A264,'2005'!$C$3:$M$205,11,FALSE),0)</f>
        <v>0</v>
      </c>
      <c r="DE264" s="1700">
        <f>IFERROR(VLOOKUP($A264,'2004'!$C$3:$M$213,8,FALSE),0)</f>
        <v>0</v>
      </c>
      <c r="DF264" s="1691">
        <f>IFERROR(VLOOKUP($A264,'2004'!$C$3:$M$213,9,FALSE),0)</f>
        <v>0</v>
      </c>
      <c r="DG264" s="1691">
        <f>IFERROR(VLOOKUP($A264,'2004'!$C$3:$M$213,10,FALSE),0)</f>
        <v>0</v>
      </c>
      <c r="DH264" s="1740">
        <f>IFERROR(VLOOKUP($A264,'2004'!$C$3:$M$213,11,FALSE),0)</f>
        <v>0</v>
      </c>
      <c r="DI264" s="1700">
        <f>IFERROR(VLOOKUP($A264,'2003'!$C$3:$Q$214,12,FALSE),0)</f>
        <v>0</v>
      </c>
      <c r="DJ264" s="1691">
        <f>IFERROR(VLOOKUP($A264,'2003'!$C$3:$Q$214,13,FALSE),0)</f>
        <v>0</v>
      </c>
      <c r="DK264" s="1691">
        <f>IFERROR(VLOOKUP($A264,'2003'!$C$3:$Q$214,14,FALSE),0)</f>
        <v>0</v>
      </c>
      <c r="DL264" s="1740">
        <f>IFERROR(VLOOKUP($A264,'2003'!$C$3:$Q$214,15,FALSE),0)</f>
        <v>0</v>
      </c>
      <c r="DM264" s="1700">
        <f>IFERROR(VLOOKUP($A264,'2002'!$D$3:$R$214,12,FALSE),0)</f>
        <v>0</v>
      </c>
      <c r="DN264" s="1691">
        <f>IFERROR(VLOOKUP($A264,'2002'!$D$3:$R$214,13,FALSE),0)</f>
        <v>0</v>
      </c>
      <c r="DO264" s="1691">
        <f>IFERROR(VLOOKUP($A264,'2002'!$D$3:$R$214,14,FALSE),0)</f>
        <v>0</v>
      </c>
      <c r="DP264" s="1788">
        <f>IFERROR(VLOOKUP($A264,'2002'!$D$3:$R$214,15,FALSE),0)</f>
        <v>0</v>
      </c>
      <c r="DQ264" s="1700">
        <f>IFERROR(VLOOKUP($A264,'Pre 2002'!$C$3:$CK$382,84,FALSE),0)</f>
        <v>872</v>
      </c>
      <c r="DR264" s="1695">
        <f>IFERROR(VLOOKUP($A264,'Pre 2002'!$C$3:$CK$382,85,FALSE),0)</f>
        <v>385</v>
      </c>
      <c r="DS264" s="1695">
        <f>IFERROR(VLOOKUP($A264,'Pre 2002'!$C$3:$CK$382,86,FALSE),0)</f>
        <v>10</v>
      </c>
      <c r="DT264" s="1790">
        <f>IFERROR(VLOOKUP($A264,'Pre 2002'!$C$3:$CK$382,87,FALSE),0)</f>
        <v>0.4415137614678899</v>
      </c>
      <c r="DU264" s="1741">
        <f>IFERROR(VLOOKUP(A264,'Pre 2002'!$C$3:$CG$382,83,FALSE),0)</f>
        <v>18</v>
      </c>
      <c r="DY264" s="1731"/>
    </row>
    <row r="265" spans="1:129">
      <c r="A265" s="1779" t="s">
        <v>2387</v>
      </c>
      <c r="B265" s="1562">
        <f t="shared" si="103"/>
        <v>48</v>
      </c>
      <c r="C265" s="1562">
        <f t="shared" si="104"/>
        <v>37</v>
      </c>
      <c r="D265" s="1562">
        <f t="shared" si="105"/>
        <v>9</v>
      </c>
      <c r="E265" s="1563">
        <f t="shared" si="106"/>
        <v>0.77083333333333337</v>
      </c>
      <c r="F265" s="1786">
        <f t="shared" si="107"/>
        <v>1</v>
      </c>
      <c r="G265" s="1595">
        <v>2022</v>
      </c>
      <c r="H265" s="1817"/>
      <c r="I265" s="1734"/>
      <c r="J265" s="1734"/>
      <c r="K265" s="1734"/>
      <c r="L265" s="1734"/>
      <c r="M265" s="1751"/>
      <c r="N265" s="1751"/>
      <c r="O265" s="1700">
        <f>IFERROR(VLOOKUP($A265,'2022'!$B$2:$K$174,3,FALSE),0)</f>
        <v>48</v>
      </c>
      <c r="P265" s="1858">
        <f>IFERROR(VLOOKUP($A265,'2022'!$B$2:$K$174,4,FALSE),0)</f>
        <v>24</v>
      </c>
      <c r="Q265" s="1858">
        <f>IFERROR(VLOOKUP($A265,'2022'!$B$2:$K$174,5,FALSE),0)</f>
        <v>37</v>
      </c>
      <c r="R265" s="1858">
        <f>IFERROR(VLOOKUP($A265,'2022'!$B$2:$K$174,8,FALSE),0)</f>
        <v>9</v>
      </c>
      <c r="S265" s="1740">
        <f>IFERROR(VLOOKUP($A265,'2022'!$B$2:$K$174,10,FALSE),0)</f>
        <v>0.77100000000000002</v>
      </c>
      <c r="DT265" s="1858"/>
      <c r="DY265" s="1731"/>
    </row>
    <row r="266" spans="1:129">
      <c r="A266" s="1778" t="s">
        <v>60</v>
      </c>
      <c r="B266" s="1562">
        <f t="shared" si="103"/>
        <v>1069</v>
      </c>
      <c r="C266" s="1562">
        <f t="shared" si="104"/>
        <v>605</v>
      </c>
      <c r="D266" s="1562">
        <f t="shared" si="105"/>
        <v>9</v>
      </c>
      <c r="E266" s="1563">
        <f t="shared" si="106"/>
        <v>0.56594948550046775</v>
      </c>
      <c r="F266" s="1786">
        <f t="shared" si="107"/>
        <v>18</v>
      </c>
      <c r="G266" s="1595">
        <v>1999</v>
      </c>
      <c r="H266" s="1567">
        <f t="shared" ref="H266:H274" si="108">IF(BC266&gt;0,1,0)+IF(BH266&gt;0,1,0)+IF(BP266&gt;0,1,0)+IF(BX266&gt;0,1,0)+IF(CC266&gt;0,1,0)+IF(CH266&gt;0,1,0)+IF(CM266&gt;0,1,0)+IF(CR266&gt;0,1,0)+IF(CW266&gt;0,1,0)+IF(DA266&gt;0,1,0)+IF(DE266&gt;0,1,0)+IF(DI266&gt;0,1,0)+IF(DM266&gt;0,1,0)+DU266</f>
        <v>16</v>
      </c>
      <c r="I266" s="1734">
        <f t="shared" ref="I266:I274" si="109">SUM(BC266,BH266,BP266,BX266,CC266,CH266,CM266,CR266,CW266,DA266,DE266,DI266,DM266,DQ266)</f>
        <v>973</v>
      </c>
      <c r="J266" s="1734">
        <f t="shared" ref="J266:J274" si="110">SUM(BE266,BJ266,BR266,BZ266,CE266,CJ266,CO266,CT266,CX266,DB266,DF266,DJ266,DN266,DR266)</f>
        <v>559</v>
      </c>
      <c r="K266" s="1734">
        <f t="shared" ref="K266:K274" si="111">SUM(BF266,BK266,BS266,CA266,CF266,CK266,CP266,CU266,CY266,DC266,DG266,DK266,DO266,DS266)</f>
        <v>9</v>
      </c>
      <c r="L266" s="1806">
        <f t="shared" ref="L266:L274" si="112">IF(I266=0,0,J266/I266)</f>
        <v>0.57451181911613569</v>
      </c>
      <c r="M266" s="1752">
        <v>99</v>
      </c>
      <c r="N266" s="1752">
        <v>0</v>
      </c>
      <c r="O266" s="1700">
        <f>IFERROR(VLOOKUP($A266,'2022'!$B$2:$K$174,3,FALSE),0)</f>
        <v>0</v>
      </c>
      <c r="P266" s="1858">
        <f>IFERROR(VLOOKUP($A266,'2022'!$B$2:$K$174,4,FALSE),0)</f>
        <v>0</v>
      </c>
      <c r="Q266" s="1858">
        <f>IFERROR(VLOOKUP($A266,'2022'!$B$2:$K$174,5,FALSE),0)</f>
        <v>0</v>
      </c>
      <c r="R266" s="1858">
        <f>IFERROR(VLOOKUP($A266,'2022'!$B$2:$K$174,8,FALSE),0)</f>
        <v>0</v>
      </c>
      <c r="S266" s="1740">
        <f>IFERROR(VLOOKUP($A266,'2022'!$B$2:$K$174,10,FALSE),0)</f>
        <v>0</v>
      </c>
      <c r="T266" s="1700">
        <f>IFERROR(VLOOKUP($A266,'2021'!$B$2:$K$174,3,FALSE),0)</f>
        <v>0</v>
      </c>
      <c r="U266" s="1843">
        <f>IFERROR(VLOOKUP($A266,'2021'!$B$2:$K$174,4,FALSE),0)</f>
        <v>0</v>
      </c>
      <c r="V266" s="1843">
        <f>IFERROR(VLOOKUP($A266,'2021'!$B$2:$K$174,5,FALSE),0)</f>
        <v>0</v>
      </c>
      <c r="W266" s="1843">
        <f>IFERROR(VLOOKUP($A266,'2021'!$B$2:$K$174,8,FALSE),0)</f>
        <v>0</v>
      </c>
      <c r="X266" s="1740">
        <f>IFERROR(VLOOKUP($A266,'2021'!$B$2:$K$174,10,FALSE),0)</f>
        <v>0</v>
      </c>
      <c r="Y266" s="1700">
        <f>IFERROR(VLOOKUP($A266,'2020'!$B$2:$K$170,3,FALSE),0)</f>
        <v>0</v>
      </c>
      <c r="Z266" s="1829">
        <f>IFERROR(VLOOKUP($A266,'2020'!$B$2:$K$170,4,FALSE),0)</f>
        <v>0</v>
      </c>
      <c r="AA266" s="1829">
        <f>IFERROR(VLOOKUP($A266,'2020'!$B$2:$K$170,5,FALSE),0)</f>
        <v>0</v>
      </c>
      <c r="AB266" s="1829">
        <f>IFERROR(VLOOKUP($A266,'2020'!$B$2:$K$170,8,FALSE),0)</f>
        <v>0</v>
      </c>
      <c r="AC266" s="1740">
        <f>IFERROR(VLOOKUP($A266,'2020'!$B$2:$K$170,10,FALSE),0)</f>
        <v>0</v>
      </c>
      <c r="AD266" s="1700">
        <f>IFERROR(VLOOKUP($A266,'2019'!$B$2:$K$170,3,FALSE),0)</f>
        <v>0</v>
      </c>
      <c r="AE266" s="1823">
        <f>IFERROR(VLOOKUP($A266,'2019'!$B$2:$K$170,4,FALSE),0)</f>
        <v>0</v>
      </c>
      <c r="AF266" s="1823">
        <f>IFERROR(VLOOKUP($A266,'2019'!$B$2:$K$170,5,FALSE),0)</f>
        <v>0</v>
      </c>
      <c r="AG266" s="1823">
        <f>IFERROR(VLOOKUP($A266,'2019'!$B$2:$K$170,8,FALSE),0)</f>
        <v>0</v>
      </c>
      <c r="AH266" s="1740">
        <f>IFERROR(VLOOKUP($A266,'2019'!$B$2:$K$170,10,FALSE),0)</f>
        <v>0</v>
      </c>
      <c r="AI266" s="1700">
        <f>IFERROR(VLOOKUP($A266,'2018'!$B$2:$K$170,3,FALSE),0)</f>
        <v>0</v>
      </c>
      <c r="AJ266" s="1821">
        <f>IFERROR(VLOOKUP($A266,'2018'!$B$2:$K$170,4,FALSE),0)</f>
        <v>0</v>
      </c>
      <c r="AK266" s="1821">
        <f>IFERROR(VLOOKUP($A266,'2018'!$B$2:$K$170,5,FALSE),0)</f>
        <v>0</v>
      </c>
      <c r="AL266" s="1821">
        <f>IFERROR(VLOOKUP($A266,'2018'!$B$2:$K$170,8,FALSE),0)</f>
        <v>0</v>
      </c>
      <c r="AM266" s="1740">
        <f>IFERROR(VLOOKUP($A266,'2018'!$B$2:$K$170,10,FALSE),0)</f>
        <v>0</v>
      </c>
      <c r="AN266" s="1700">
        <f>IFERROR(VLOOKUP($A266,'2017'!$B$2:$J$163,2,FALSE),0)</f>
        <v>0</v>
      </c>
      <c r="AO266" s="1815">
        <f>IFERROR(VLOOKUP($A266,'2017'!$B$2:$J$163,3,FALSE),0)</f>
        <v>0</v>
      </c>
      <c r="AP266" s="1815">
        <f>IFERROR(VLOOKUP($A266,'2017'!$B$2:$J$163,4,FALSE),0)</f>
        <v>0</v>
      </c>
      <c r="AQ266" s="1815">
        <f>IFERROR(VLOOKUP($A266,'2017'!$B$2:$J$163,7,FALSE),0)</f>
        <v>0</v>
      </c>
      <c r="AR266" s="1740">
        <f>IFERROR(VLOOKUP($A266,'2017'!$B$2:$J$163,9,FALSE),0)</f>
        <v>0</v>
      </c>
      <c r="AS266" s="1700">
        <f>IFERROR(VLOOKUP($A266,'2016'!$B$2:$K$165,3,FALSE),0)</f>
        <v>60</v>
      </c>
      <c r="AT266" s="1796">
        <f>IFERROR(VLOOKUP($A266,'2016'!$B$2:$K$165,4,FALSE),0)</f>
        <v>13</v>
      </c>
      <c r="AU266" s="1796">
        <f>IFERROR(VLOOKUP($A266,'2016'!$B$2:$K$165,5,FALSE),0)</f>
        <v>32</v>
      </c>
      <c r="AV266" s="1796">
        <f>IFERROR(VLOOKUP($A266,'2016'!$B$2:$K$165,8,FALSE),0)</f>
        <v>0</v>
      </c>
      <c r="AW266" s="1740">
        <f>IFERROR(VLOOKUP($A266,'2016'!$B$2:$K$165,10,FALSE),0)</f>
        <v>0.53300000000000003</v>
      </c>
      <c r="AX266" s="1700">
        <f>IFERROR(VLOOKUP($A266,'2015'!$B$2:$K$165,3,FALSE),0)</f>
        <v>36</v>
      </c>
      <c r="AY266" s="1695">
        <f>IFERROR(VLOOKUP($A266,'2015'!$B$2:$K$165,4,FALSE),0)</f>
        <v>6</v>
      </c>
      <c r="AZ266" s="1695">
        <f>IFERROR(VLOOKUP($A266,'2015'!$B$2:$K$165,5,FALSE),0)</f>
        <v>14</v>
      </c>
      <c r="BA266" s="1695">
        <f>IFERROR(VLOOKUP($A266,'2015'!$B$2:$K$165,8,FALSE),0)</f>
        <v>0</v>
      </c>
      <c r="BB266" s="1740">
        <f>IFERROR(VLOOKUP($A266,'2015'!$B$2:$K$165,10,FALSE),0)</f>
        <v>0.3888888888888889</v>
      </c>
      <c r="BC266" s="1700">
        <f>IFERROR(VLOOKUP($A266,'2014'!$B$2:$K$157,3,FALSE),0)</f>
        <v>51</v>
      </c>
      <c r="BD266" s="1691">
        <f>IFERROR(VLOOKUP($A266,'2014'!$B$2:$K$157,4,FALSE),0)</f>
        <v>22</v>
      </c>
      <c r="BE266" s="1691">
        <f>IFERROR(VLOOKUP($A266,'2014'!$B$2:$K$157,5,FALSE),0)</f>
        <v>29</v>
      </c>
      <c r="BF266" s="1691">
        <f>IFERROR(VLOOKUP($A266,'2014'!$B$2:$K$157,8,FALSE),0)</f>
        <v>0</v>
      </c>
      <c r="BG266" s="1740">
        <f>IFERROR(VLOOKUP($A266,'2014'!$B$2:$K$157,10,FALSE),0)</f>
        <v>0.56862745098039214</v>
      </c>
      <c r="BH266" s="1700">
        <f>IFERROR(VLOOKUP($A266,'2013'!$D$4:$I$249,2,FALSE),0)</f>
        <v>31</v>
      </c>
      <c r="BI266" s="1691">
        <f>IFERROR(VLOOKUP($A266,'2013'!$D$4:$I$249,3,FALSE),0)</f>
        <v>7</v>
      </c>
      <c r="BJ266" s="1691">
        <f>IFERROR(VLOOKUP($A266,'2013'!$D$4:$I$249,4,FALSE),0)</f>
        <v>13</v>
      </c>
      <c r="BK266" s="1691">
        <f>IFERROR(VLOOKUP($A266,'2013'!$D$4:$I$249,5,FALSE),0)</f>
        <v>0</v>
      </c>
      <c r="BL266" s="1740">
        <f>IFERROR(VLOOKUP($A266,'2013'!$D$4:$I$249,6,FALSE),0)</f>
        <v>0.41935483870967744</v>
      </c>
      <c r="BM266" s="1737">
        <f>IFERROR(VLOOKUP($A266,'2012'!$D$3:$O$172,2,FALSE),0)</f>
        <v>894</v>
      </c>
      <c r="BN266" s="1691">
        <f>IFERROR(VLOOKUP($A266,'2012'!$D$3:$O$172,3,FALSE),0)</f>
        <v>519</v>
      </c>
      <c r="BO266" s="1743">
        <f>IFERROR(VLOOKUP($A266,'2012'!$D$3:$O$172,4,FALSE),0)</f>
        <v>10</v>
      </c>
      <c r="BP266" s="1700">
        <f>IFERROR(VLOOKUP($A266,'2012'!$D$3:$O$172,5,FALSE),0)</f>
        <v>69</v>
      </c>
      <c r="BQ266" s="1691">
        <f>IFERROR(VLOOKUP($A266,'2012'!$D$3:$O$172,6,FALSE),0)</f>
        <v>17</v>
      </c>
      <c r="BR266" s="1691">
        <f>IFERROR(VLOOKUP($A266,'2012'!$D$3:$O$172,7,FALSE),0)</f>
        <v>33</v>
      </c>
      <c r="BS266" s="1691">
        <f>IFERROR(VLOOKUP($A266,'2012'!$D$3:$O$172,8,FALSE),0)</f>
        <v>0</v>
      </c>
      <c r="BT266" s="1740">
        <f>IFERROR(VLOOKUP($A266,'2012'!$D$3:$O$172,9,FALSE),0)</f>
        <v>0.47826086956521741</v>
      </c>
      <c r="BU266" s="1737">
        <f>IFERROR(VLOOKUP($A266,'2012'!$D$3:$O$172,10,FALSE),0)</f>
        <v>825</v>
      </c>
      <c r="BV266" s="1691">
        <f>IFERROR(VLOOKUP($A266,'2012'!$D$3:$O$172,11,FALSE),0)</f>
        <v>486</v>
      </c>
      <c r="BW266" s="1743">
        <f>IFERROR(VLOOKUP($A266,'2012'!$D$3:$O$172,12,FALSE),0)</f>
        <v>10</v>
      </c>
      <c r="BX266" s="1700">
        <f>IFERROR(VLOOKUP($A266,'2011'!$D$4:$I$251,2,FALSE),0)</f>
        <v>69</v>
      </c>
      <c r="BY266" s="1691">
        <f>IFERROR(VLOOKUP($A266,'2011'!$D$4:$I$251,3,FALSE),0)</f>
        <v>27</v>
      </c>
      <c r="BZ266" s="1691">
        <f>IFERROR(VLOOKUP($A266,'2011'!$D$4:$I$251,4,FALSE),0)</f>
        <v>37</v>
      </c>
      <c r="CA266" s="1691">
        <f>IFERROR(VLOOKUP($A266,'2011'!$D$4:$I$251,5,FALSE),0)</f>
        <v>0</v>
      </c>
      <c r="CB266" s="1740">
        <f>IFERROR(VLOOKUP($A266,'2011'!$D$4:$I$251,6,FALSE),0)</f>
        <v>0.53623188405797106</v>
      </c>
      <c r="CC266" s="1700">
        <f>IFERROR(VLOOKUP($A266,'2010'!$C$3:$H$234,2,FALSE),0)</f>
        <v>81</v>
      </c>
      <c r="CD266" s="1691">
        <f>IFERROR(VLOOKUP($A266,'2010'!$C$3:$H$234,3,FALSE),0)</f>
        <v>26</v>
      </c>
      <c r="CE266" s="1691">
        <f>IFERROR(VLOOKUP($A266,'2010'!$C$3:$H$234,4,FALSE),0)</f>
        <v>52</v>
      </c>
      <c r="CF266" s="1691">
        <f>IFERROR(VLOOKUP($A266,'2010'!$C$3:$H$234,5,FALSE),0)</f>
        <v>0</v>
      </c>
      <c r="CG266" s="1740">
        <f>IFERROR(VLOOKUP($A266,'2010'!$C$3:$H$234,6,FALSE),0)</f>
        <v>0.64197530864197527</v>
      </c>
      <c r="CH266" s="1700">
        <f>IFERROR(VLOOKUP($A266,'2009'!$C$3:$H$242,2,FALSE),0)</f>
        <v>68</v>
      </c>
      <c r="CI266" s="1691">
        <f>IFERROR(VLOOKUP($A266,'2009'!$C$3:$H$242,3,FALSE),0)</f>
        <v>27</v>
      </c>
      <c r="CJ266" s="1691">
        <f>IFERROR(VLOOKUP($A266,'2009'!$C$3:$H$242,4,FALSE),0)</f>
        <v>39</v>
      </c>
      <c r="CK266" s="1691">
        <f>IFERROR(VLOOKUP($A266,'2009'!$C$3:$H$242,5,FALSE),0)</f>
        <v>0</v>
      </c>
      <c r="CL266" s="1740">
        <f>IFERROR(VLOOKUP($A266,'2009'!$C$3:$H$242,6,FALSE),0)</f>
        <v>0.57352941176470584</v>
      </c>
      <c r="CM266" s="1700">
        <f>IFERROR(VLOOKUP($A266,'2008'!$C$3:$H$229,2,FALSE),0)</f>
        <v>55</v>
      </c>
      <c r="CN266" s="1691">
        <f>IFERROR(VLOOKUP($A266,'2008'!$C$3:$H$229,3,FALSE),0)</f>
        <v>16</v>
      </c>
      <c r="CO266" s="1691">
        <f>IFERROR(VLOOKUP($A266,'2008'!$C$3:$H$229,4,FALSE),0)</f>
        <v>30</v>
      </c>
      <c r="CP266" s="1691">
        <f>IFERROR(VLOOKUP($A266,'2008'!$C$3:$H$229,5,FALSE),0)</f>
        <v>1</v>
      </c>
      <c r="CQ266" s="1740">
        <f>IFERROR(VLOOKUP($A266,'2008'!$C$3:$H$229,6,FALSE),0)</f>
        <v>0.54545454545454541</v>
      </c>
      <c r="CR266" s="1700">
        <f>IFERROR(VLOOKUP($A266,'2007'!$C$3:$M$238,7,FALSE),0)</f>
        <v>68</v>
      </c>
      <c r="CS266" s="1691">
        <f>IFERROR(VLOOKUP($A266,'2007'!$C$3:$M$238,8,FALSE),0)</f>
        <v>36</v>
      </c>
      <c r="CT266" s="1691">
        <f>IFERROR(VLOOKUP($A266,'2007'!$C$3:$M$238,9,FALSE),0)</f>
        <v>44</v>
      </c>
      <c r="CU266" s="1691">
        <f>IFERROR(VLOOKUP($A266,'2007'!$C$3:$M$238,10,FALSE),0)</f>
        <v>0</v>
      </c>
      <c r="CV266" s="1740">
        <f>IFERROR(VLOOKUP($A266,'2007'!$C$3:$M$238,11,FALSE),0)</f>
        <v>0.6470588235294118</v>
      </c>
      <c r="CW266" s="1700">
        <f>IFERROR(VLOOKUP($A266,'2006'!$A$2:$F$200,2,FALSE),0)</f>
        <v>64</v>
      </c>
      <c r="CX266" s="1691">
        <f>IFERROR(VLOOKUP($A266,'2006'!$A$2:$F$200,4,FALSE),0)</f>
        <v>39</v>
      </c>
      <c r="CY266" s="1691">
        <f>IFERROR(VLOOKUP($A266,'2006'!$A$2:$F$200,5,FALSE),0)</f>
        <v>0</v>
      </c>
      <c r="CZ266" s="1740">
        <f>IFERROR(VLOOKUP($A266,'2006'!$A$2:$F$200,6,FALSE),0)</f>
        <v>0.609375</v>
      </c>
      <c r="DA266" s="1700">
        <f>IFERROR(VLOOKUP($A266,'2005'!$C$3:$M$205,8,FALSE),0)</f>
        <v>69</v>
      </c>
      <c r="DB266" s="1691">
        <f>IFERROR(VLOOKUP($A266,'2005'!$C$3:$M$205,9,FALSE),0)</f>
        <v>40</v>
      </c>
      <c r="DC266" s="1691">
        <f>IFERROR(VLOOKUP($A266,'2005'!$C$3:$M$205,10,FALSE),0)</f>
        <v>2</v>
      </c>
      <c r="DD266" s="1740">
        <f>IFERROR(VLOOKUP($A266,'2005'!$C$3:$M$205,11,FALSE),0)</f>
        <v>0.57971014492753625</v>
      </c>
      <c r="DE266" s="1700">
        <f>IFERROR(VLOOKUP($A266,'2004'!$C$3:$M$213,8,FALSE),0)</f>
        <v>61</v>
      </c>
      <c r="DF266" s="1691">
        <f>IFERROR(VLOOKUP($A266,'2004'!$C$3:$M$213,9,FALSE),0)</f>
        <v>39</v>
      </c>
      <c r="DG266" s="1691">
        <f>IFERROR(VLOOKUP($A266,'2004'!$C$3:$M$213,10,FALSE),0)</f>
        <v>0</v>
      </c>
      <c r="DH266" s="1740">
        <f>IFERROR(VLOOKUP($A266,'2004'!$C$3:$M$213,11,FALSE),0)</f>
        <v>0.63934426229508201</v>
      </c>
      <c r="DI266" s="1700">
        <f>IFERROR(VLOOKUP($A266,'2003'!$C$3:$Q$214,12,FALSE),0)</f>
        <v>66</v>
      </c>
      <c r="DJ266" s="1691">
        <f>IFERROR(VLOOKUP($A266,'2003'!$C$3:$Q$214,13,FALSE),0)</f>
        <v>38</v>
      </c>
      <c r="DK266" s="1691">
        <f>IFERROR(VLOOKUP($A266,'2003'!$C$3:$Q$214,14,FALSE),0)</f>
        <v>1</v>
      </c>
      <c r="DL266" s="1740">
        <f>IFERROR(VLOOKUP($A266,'2003'!$C$3:$Q$214,15,FALSE),0)</f>
        <v>0.5757575757575758</v>
      </c>
      <c r="DM266" s="1700">
        <f>IFERROR(VLOOKUP($A266,'2002'!$D$3:$R$214,12,FALSE),0)</f>
        <v>62</v>
      </c>
      <c r="DN266" s="1691">
        <f>IFERROR(VLOOKUP($A266,'2002'!$D$3:$R$214,13,FALSE),0)</f>
        <v>31</v>
      </c>
      <c r="DO266" s="1691">
        <f>IFERROR(VLOOKUP($A266,'2002'!$D$3:$R$214,14,FALSE),0)</f>
        <v>2</v>
      </c>
      <c r="DP266" s="1788">
        <f>IFERROR(VLOOKUP($A266,'2002'!$D$3:$R$214,15,FALSE),0)</f>
        <v>0.5</v>
      </c>
      <c r="DQ266" s="1700">
        <f>IFERROR(VLOOKUP($A266,'Pre 2002'!$C$3:$CK$382,84,FALSE),0)</f>
        <v>159</v>
      </c>
      <c r="DR266" s="1695">
        <f>IFERROR(VLOOKUP($A266,'Pre 2002'!$C$3:$CK$382,85,FALSE),0)</f>
        <v>95</v>
      </c>
      <c r="DS266" s="1695">
        <f>IFERROR(VLOOKUP($A266,'Pre 2002'!$C$3:$CK$382,86,FALSE),0)</f>
        <v>3</v>
      </c>
      <c r="DT266" s="1790">
        <f>IFERROR(VLOOKUP($A266,'Pre 2002'!$C$3:$CK$382,87,FALSE),0)</f>
        <v>0.59748427672955973</v>
      </c>
      <c r="DU266" s="1741">
        <f>IFERROR(VLOOKUP(A266,'Pre 2002'!$C$3:$CG$382,83,FALSE),0)</f>
        <v>3</v>
      </c>
      <c r="DY266" s="1731"/>
    </row>
    <row r="267" spans="1:129">
      <c r="A267" s="1778" t="s">
        <v>1224</v>
      </c>
      <c r="B267" s="1562">
        <f t="shared" si="103"/>
        <v>195</v>
      </c>
      <c r="C267" s="1562">
        <f t="shared" si="104"/>
        <v>110</v>
      </c>
      <c r="D267" s="1562">
        <f t="shared" si="105"/>
        <v>9</v>
      </c>
      <c r="E267" s="1563">
        <f t="shared" si="106"/>
        <v>0.5641025641025641</v>
      </c>
      <c r="F267" s="1786">
        <f t="shared" si="107"/>
        <v>4</v>
      </c>
      <c r="G267" s="1595" t="s">
        <v>2159</v>
      </c>
      <c r="H267" s="1567">
        <f t="shared" si="108"/>
        <v>4</v>
      </c>
      <c r="I267" s="1734">
        <f t="shared" si="109"/>
        <v>195</v>
      </c>
      <c r="J267" s="1734">
        <f t="shared" si="110"/>
        <v>110</v>
      </c>
      <c r="K267" s="1734">
        <f t="shared" si="111"/>
        <v>9</v>
      </c>
      <c r="L267" s="1806">
        <f t="shared" si="112"/>
        <v>0.5641025641025641</v>
      </c>
      <c r="O267" s="1700">
        <f>IFERROR(VLOOKUP($A267,'2022'!$B$2:$K$174,3,FALSE),0)</f>
        <v>0</v>
      </c>
      <c r="P267" s="1858">
        <f>IFERROR(VLOOKUP($A267,'2022'!$B$2:$K$174,4,FALSE),0)</f>
        <v>0</v>
      </c>
      <c r="Q267" s="1858">
        <f>IFERROR(VLOOKUP($A267,'2022'!$B$2:$K$174,5,FALSE),0)</f>
        <v>0</v>
      </c>
      <c r="R267" s="1858">
        <f>IFERROR(VLOOKUP($A267,'2022'!$B$2:$K$174,8,FALSE),0)</f>
        <v>0</v>
      </c>
      <c r="S267" s="1740">
        <f>IFERROR(VLOOKUP($A267,'2022'!$B$2:$K$174,10,FALSE),0)</f>
        <v>0</v>
      </c>
      <c r="T267" s="1700">
        <f>IFERROR(VLOOKUP($A267,'2021'!$B$2:$K$174,3,FALSE),0)</f>
        <v>0</v>
      </c>
      <c r="U267" s="1843">
        <f>IFERROR(VLOOKUP($A267,'2021'!$B$2:$K$174,4,FALSE),0)</f>
        <v>0</v>
      </c>
      <c r="V267" s="1843">
        <f>IFERROR(VLOOKUP($A267,'2021'!$B$2:$K$174,5,FALSE),0)</f>
        <v>0</v>
      </c>
      <c r="W267" s="1843">
        <f>IFERROR(VLOOKUP($A267,'2021'!$B$2:$K$174,8,FALSE),0)</f>
        <v>0</v>
      </c>
      <c r="X267" s="1740">
        <f>IFERROR(VLOOKUP($A267,'2021'!$B$2:$K$174,10,FALSE),0)</f>
        <v>0</v>
      </c>
      <c r="Y267" s="1700">
        <f>IFERROR(VLOOKUP($A267,'2020'!$B$2:$K$170,3,FALSE),0)</f>
        <v>0</v>
      </c>
      <c r="Z267" s="1829">
        <f>IFERROR(VLOOKUP($A267,'2020'!$B$2:$K$170,4,FALSE),0)</f>
        <v>0</v>
      </c>
      <c r="AA267" s="1829">
        <f>IFERROR(VLOOKUP($A267,'2020'!$B$2:$K$170,5,FALSE),0)</f>
        <v>0</v>
      </c>
      <c r="AB267" s="1829">
        <f>IFERROR(VLOOKUP($A267,'2020'!$B$2:$K$170,8,FALSE),0)</f>
        <v>0</v>
      </c>
      <c r="AC267" s="1740">
        <f>IFERROR(VLOOKUP($A267,'2020'!$B$2:$K$170,10,FALSE),0)</f>
        <v>0</v>
      </c>
      <c r="AD267" s="1700">
        <f>IFERROR(VLOOKUP($A267,'2019'!$B$2:$K$170,3,FALSE),0)</f>
        <v>0</v>
      </c>
      <c r="AE267" s="1823">
        <f>IFERROR(VLOOKUP($A267,'2019'!$B$2:$K$170,4,FALSE),0)</f>
        <v>0</v>
      </c>
      <c r="AF267" s="1823">
        <f>IFERROR(VLOOKUP($A267,'2019'!$B$2:$K$170,5,FALSE),0)</f>
        <v>0</v>
      </c>
      <c r="AG267" s="1823">
        <f>IFERROR(VLOOKUP($A267,'2019'!$B$2:$K$170,8,FALSE),0)</f>
        <v>0</v>
      </c>
      <c r="AH267" s="1740">
        <f>IFERROR(VLOOKUP($A267,'2019'!$B$2:$K$170,10,FALSE),0)</f>
        <v>0</v>
      </c>
      <c r="AI267" s="1700">
        <f>IFERROR(VLOOKUP($A267,'2018'!$B$2:$K$170,3,FALSE),0)</f>
        <v>0</v>
      </c>
      <c r="AJ267" s="1821">
        <f>IFERROR(VLOOKUP($A267,'2018'!$B$2:$K$170,4,FALSE),0)</f>
        <v>0</v>
      </c>
      <c r="AK267" s="1821">
        <f>IFERROR(VLOOKUP($A267,'2018'!$B$2:$K$170,5,FALSE),0)</f>
        <v>0</v>
      </c>
      <c r="AL267" s="1821">
        <f>IFERROR(VLOOKUP($A267,'2018'!$B$2:$K$170,8,FALSE),0)</f>
        <v>0</v>
      </c>
      <c r="AM267" s="1740">
        <f>IFERROR(VLOOKUP($A267,'2018'!$B$2:$K$170,10,FALSE),0)</f>
        <v>0</v>
      </c>
      <c r="AN267" s="1700">
        <f>IFERROR(VLOOKUP($A267,'2017'!$B$2:$J$163,2,FALSE),0)</f>
        <v>0</v>
      </c>
      <c r="AO267" s="1815">
        <f>IFERROR(VLOOKUP($A267,'2017'!$B$2:$J$163,3,FALSE),0)</f>
        <v>0</v>
      </c>
      <c r="AP267" s="1815">
        <f>IFERROR(VLOOKUP($A267,'2017'!$B$2:$J$163,4,FALSE),0)</f>
        <v>0</v>
      </c>
      <c r="AQ267" s="1815">
        <f>IFERROR(VLOOKUP($A267,'2017'!$B$2:$J$163,7,FALSE),0)</f>
        <v>0</v>
      </c>
      <c r="AR267" s="1740">
        <f>IFERROR(VLOOKUP($A267,'2017'!$B$2:$J$163,9,FALSE),0)</f>
        <v>0</v>
      </c>
      <c r="AS267" s="1700">
        <f>IFERROR(VLOOKUP($A267,'2016'!$B$2:$K$165,3,FALSE),0)</f>
        <v>0</v>
      </c>
      <c r="AT267" s="1796">
        <f>IFERROR(VLOOKUP($A267,'2016'!$B$2:$K$165,4,FALSE),0)</f>
        <v>0</v>
      </c>
      <c r="AU267" s="1796">
        <f>IFERROR(VLOOKUP($A267,'2016'!$B$2:$K$165,5,FALSE),0)</f>
        <v>0</v>
      </c>
      <c r="AV267" s="1796">
        <f>IFERROR(VLOOKUP($A267,'2016'!$B$2:$K$165,8,FALSE),0)</f>
        <v>0</v>
      </c>
      <c r="AW267" s="1740">
        <f>IFERROR(VLOOKUP($A267,'2016'!$B$2:$K$165,10,FALSE),0)</f>
        <v>0</v>
      </c>
      <c r="AX267" s="1700">
        <f>IFERROR(VLOOKUP($A267,'2015'!$B$2:$K$165,3,FALSE),0)</f>
        <v>0</v>
      </c>
      <c r="AY267" s="1695">
        <f>IFERROR(VLOOKUP($A267,'2015'!$B$2:$K$165,4,FALSE),0)</f>
        <v>0</v>
      </c>
      <c r="AZ267" s="1695">
        <f>IFERROR(VLOOKUP($A267,'2015'!$B$2:$K$165,5,FALSE),0)</f>
        <v>0</v>
      </c>
      <c r="BA267" s="1695">
        <f>IFERROR(VLOOKUP($A267,'2015'!$B$2:$K$165,8,FALSE),0)</f>
        <v>0</v>
      </c>
      <c r="BB267" s="1740">
        <f>IFERROR(VLOOKUP($A267,'2015'!$B$2:$K$165,10,FALSE),0)</f>
        <v>0</v>
      </c>
      <c r="BC267" s="1700">
        <f>IFERROR(VLOOKUP($A267,'2014'!$B$2:$K$157,3,FALSE),0)</f>
        <v>0</v>
      </c>
      <c r="BD267" s="1691">
        <f>IFERROR(VLOOKUP($A267,'2014'!$B$2:$K$157,4,FALSE),0)</f>
        <v>0</v>
      </c>
      <c r="BE267" s="1691">
        <f>IFERROR(VLOOKUP($A267,'2014'!$B$2:$K$157,5,FALSE),0)</f>
        <v>0</v>
      </c>
      <c r="BF267" s="1691">
        <f>IFERROR(VLOOKUP($A267,'2014'!$B$2:$K$157,8,FALSE),0)</f>
        <v>0</v>
      </c>
      <c r="BG267" s="1740">
        <f>IFERROR(VLOOKUP($A267,'2014'!$B$2:$K$157,10,FALSE),0)</f>
        <v>0</v>
      </c>
      <c r="BH267" s="1700">
        <f>IFERROR(VLOOKUP($A267,'2013'!$D$4:$I$249,2,FALSE),0)</f>
        <v>0</v>
      </c>
      <c r="BI267" s="1691">
        <f>IFERROR(VLOOKUP($A267,'2013'!$D$4:$I$249,3,FALSE),0)</f>
        <v>0</v>
      </c>
      <c r="BJ267" s="1691">
        <f>IFERROR(VLOOKUP($A267,'2013'!$D$4:$I$249,4,FALSE),0)</f>
        <v>0</v>
      </c>
      <c r="BK267" s="1691">
        <f>IFERROR(VLOOKUP($A267,'2013'!$D$4:$I$249,5,FALSE),0)</f>
        <v>0</v>
      </c>
      <c r="BL267" s="1740">
        <f>IFERROR(VLOOKUP($A267,'2013'!$D$4:$I$249,6,FALSE),0)</f>
        <v>0</v>
      </c>
      <c r="BM267" s="1737">
        <f>IFERROR(VLOOKUP($A267,'2012'!$D$3:$O$172,2,FALSE),0)</f>
        <v>0</v>
      </c>
      <c r="BN267" s="1691">
        <f>IFERROR(VLOOKUP($A267,'2012'!$D$3:$O$172,3,FALSE),0)</f>
        <v>0</v>
      </c>
      <c r="BO267" s="1743">
        <f>IFERROR(VLOOKUP($A267,'2012'!$D$3:$O$172,4,FALSE),0)</f>
        <v>0</v>
      </c>
      <c r="BP267" s="1700">
        <f>IFERROR(VLOOKUP($A267,'2012'!$D$3:$O$172,5,FALSE),0)</f>
        <v>0</v>
      </c>
      <c r="BQ267" s="1691">
        <f>IFERROR(VLOOKUP($A267,'2012'!$D$3:$O$172,6,FALSE),0)</f>
        <v>0</v>
      </c>
      <c r="BR267" s="1691">
        <f>IFERROR(VLOOKUP($A267,'2012'!$D$3:$O$172,7,FALSE),0)</f>
        <v>0</v>
      </c>
      <c r="BS267" s="1691">
        <f>IFERROR(VLOOKUP($A267,'2012'!$D$3:$O$172,8,FALSE),0)</f>
        <v>0</v>
      </c>
      <c r="BT267" s="1740">
        <f>IFERROR(VLOOKUP($A267,'2012'!$D$3:$O$172,9,FALSE),0)</f>
        <v>0</v>
      </c>
      <c r="BX267" s="1700">
        <f>IFERROR(VLOOKUP($A267,'2011'!$D$4:$I$251,2,FALSE),0)</f>
        <v>0</v>
      </c>
      <c r="BY267" s="1691">
        <f>IFERROR(VLOOKUP($A267,'2011'!$D$4:$I$251,3,FALSE),0)</f>
        <v>0</v>
      </c>
      <c r="BZ267" s="1691">
        <f>IFERROR(VLOOKUP($A267,'2011'!$D$4:$I$251,4,FALSE),0)</f>
        <v>0</v>
      </c>
      <c r="CA267" s="1691">
        <f>IFERROR(VLOOKUP($A267,'2011'!$D$4:$I$251,5,FALSE),0)</f>
        <v>0</v>
      </c>
      <c r="CB267" s="1740">
        <f>IFERROR(VLOOKUP($A267,'2011'!$D$4:$I$251,6,FALSE),0)</f>
        <v>0</v>
      </c>
      <c r="CC267" s="1700">
        <f>IFERROR(VLOOKUP($A267,'2010'!$C$3:$H$234,2,FALSE),0)</f>
        <v>27</v>
      </c>
      <c r="CD267" s="1691">
        <f>IFERROR(VLOOKUP($A267,'2010'!$C$3:$H$234,3,FALSE),0)</f>
        <v>8</v>
      </c>
      <c r="CE267" s="1691">
        <f>IFERROR(VLOOKUP($A267,'2010'!$C$3:$H$234,4,FALSE),0)</f>
        <v>11</v>
      </c>
      <c r="CF267" s="1691">
        <f>IFERROR(VLOOKUP($A267,'2010'!$C$3:$H$234,5,FALSE),0)</f>
        <v>1</v>
      </c>
      <c r="CG267" s="1740">
        <f>IFERROR(VLOOKUP($A267,'2010'!$C$3:$H$234,6,FALSE),0)</f>
        <v>0.40740740740740738</v>
      </c>
      <c r="CH267" s="1700">
        <f>IFERROR(VLOOKUP($A267,'2009'!$C$3:$H$242,2,FALSE),0)</f>
        <v>40</v>
      </c>
      <c r="CI267" s="1691">
        <f>IFERROR(VLOOKUP($A267,'2009'!$C$3:$H$242,3,FALSE),0)</f>
        <v>13</v>
      </c>
      <c r="CJ267" s="1691">
        <f>IFERROR(VLOOKUP($A267,'2009'!$C$3:$H$242,4,FALSE),0)</f>
        <v>18</v>
      </c>
      <c r="CK267" s="1691">
        <f>IFERROR(VLOOKUP($A267,'2009'!$C$3:$H$242,5,FALSE),0)</f>
        <v>4</v>
      </c>
      <c r="CL267" s="1740">
        <f>IFERROR(VLOOKUP($A267,'2009'!$C$3:$H$242,6,FALSE),0)</f>
        <v>0.45</v>
      </c>
      <c r="CM267" s="1700">
        <f>IFERROR(VLOOKUP($A267,'2008'!$C$3:$H$229,2,FALSE),0)</f>
        <v>83</v>
      </c>
      <c r="CN267" s="1691">
        <f>IFERROR(VLOOKUP($A267,'2008'!$C$3:$H$229,3,FALSE),0)</f>
        <v>28</v>
      </c>
      <c r="CO267" s="1691">
        <f>IFERROR(VLOOKUP($A267,'2008'!$C$3:$H$229,4,FALSE),0)</f>
        <v>45</v>
      </c>
      <c r="CP267" s="1691">
        <f>IFERROR(VLOOKUP($A267,'2008'!$C$3:$H$229,5,FALSE),0)</f>
        <v>4</v>
      </c>
      <c r="CQ267" s="1740">
        <f>IFERROR(VLOOKUP($A267,'2008'!$C$3:$H$229,6,FALSE),0)</f>
        <v>0.54216867469879515</v>
      </c>
      <c r="CR267" s="1700">
        <f>IFERROR(VLOOKUP($A267,'2007'!$C$3:$M$238,7,FALSE),0)</f>
        <v>45</v>
      </c>
      <c r="CS267" s="1691">
        <f>IFERROR(VLOOKUP($A267,'2007'!$C$3:$M$238,8,FALSE),0)</f>
        <v>22</v>
      </c>
      <c r="CT267" s="1691">
        <f>IFERROR(VLOOKUP($A267,'2007'!$C$3:$M$238,9,FALSE),0)</f>
        <v>36</v>
      </c>
      <c r="CU267" s="1691">
        <f>IFERROR(VLOOKUP($A267,'2007'!$C$3:$M$238,10,FALSE),0)</f>
        <v>0</v>
      </c>
      <c r="CV267" s="1740">
        <f>IFERROR(VLOOKUP($A267,'2007'!$C$3:$M$238,11,FALSE),0)</f>
        <v>0.8</v>
      </c>
      <c r="CW267" s="1700">
        <f>IFERROR(VLOOKUP($A267,'2006'!$A$2:$F$200,2,FALSE),0)</f>
        <v>0</v>
      </c>
      <c r="CX267" s="1691">
        <f>IFERROR(VLOOKUP($A267,'2006'!$A$2:$F$200,4,FALSE),0)</f>
        <v>0</v>
      </c>
      <c r="CY267" s="1691">
        <f>IFERROR(VLOOKUP($A267,'2006'!$A$2:$F$200,5,FALSE),0)</f>
        <v>0</v>
      </c>
      <c r="CZ267" s="1740" t="str">
        <f>IFERROR(VLOOKUP($A267,'2006'!$A$2:$F$200,6,FALSE),0)</f>
        <v>---</v>
      </c>
      <c r="DA267" s="1700">
        <f>IFERROR(VLOOKUP($A267,'2005'!$C$3:$M$205,8,FALSE),0)</f>
        <v>0</v>
      </c>
      <c r="DB267" s="1691">
        <f>IFERROR(VLOOKUP($A267,'2005'!$C$3:$M$205,9,FALSE),0)</f>
        <v>0</v>
      </c>
      <c r="DC267" s="1691">
        <f>IFERROR(VLOOKUP($A267,'2005'!$C$3:$M$205,10,FALSE),0)</f>
        <v>0</v>
      </c>
      <c r="DD267" s="1740">
        <f>IFERROR(VLOOKUP($A267,'2005'!$C$3:$M$205,11,FALSE),0)</f>
        <v>0</v>
      </c>
      <c r="DE267" s="1700">
        <f>IFERROR(VLOOKUP($A267,'2004'!$C$3:$M$213,8,FALSE),0)</f>
        <v>0</v>
      </c>
      <c r="DF267" s="1691">
        <f>IFERROR(VLOOKUP($A267,'2004'!$C$3:$M$213,9,FALSE),0)</f>
        <v>0</v>
      </c>
      <c r="DG267" s="1691">
        <f>IFERROR(VLOOKUP($A267,'2004'!$C$3:$M$213,10,FALSE),0)</f>
        <v>0</v>
      </c>
      <c r="DH267" s="1740">
        <f>IFERROR(VLOOKUP($A267,'2004'!$C$3:$M$213,11,FALSE),0)</f>
        <v>0</v>
      </c>
      <c r="DI267" s="1700">
        <f>IFERROR(VLOOKUP($A267,'2003'!$C$3:$Q$214,12,FALSE),0)</f>
        <v>0</v>
      </c>
      <c r="DJ267" s="1691">
        <f>IFERROR(VLOOKUP($A267,'2003'!$C$3:$Q$214,13,FALSE),0)</f>
        <v>0</v>
      </c>
      <c r="DK267" s="1691">
        <f>IFERROR(VLOOKUP($A267,'2003'!$C$3:$Q$214,14,FALSE),0)</f>
        <v>0</v>
      </c>
      <c r="DL267" s="1740">
        <f>IFERROR(VLOOKUP($A267,'2003'!$C$3:$Q$214,15,FALSE),0)</f>
        <v>0</v>
      </c>
      <c r="DM267" s="1700">
        <f>IFERROR(VLOOKUP($A267,'2002'!$D$3:$R$214,12,FALSE),0)</f>
        <v>0</v>
      </c>
      <c r="DN267" s="1691">
        <f>IFERROR(VLOOKUP($A267,'2002'!$D$3:$R$214,13,FALSE),0)</f>
        <v>0</v>
      </c>
      <c r="DO267" s="1691">
        <f>IFERROR(VLOOKUP($A267,'2002'!$D$3:$R$214,14,FALSE),0)</f>
        <v>0</v>
      </c>
      <c r="DP267" s="1788">
        <f>IFERROR(VLOOKUP($A267,'2002'!$D$3:$R$214,15,FALSE),0)</f>
        <v>0</v>
      </c>
      <c r="DQ267" s="1700">
        <f>IFERROR(VLOOKUP($A267,'Pre 2002'!$C$3:$CK$382,84,FALSE),0)</f>
        <v>0</v>
      </c>
      <c r="DR267" s="1695">
        <f>IFERROR(VLOOKUP($A267,'Pre 2002'!$C$3:$CK$382,85,FALSE),0)</f>
        <v>0</v>
      </c>
      <c r="DS267" s="1695">
        <f>IFERROR(VLOOKUP($A267,'Pre 2002'!$C$3:$CK$382,86,FALSE),0)</f>
        <v>0</v>
      </c>
      <c r="DT267" s="1790">
        <f>IFERROR(VLOOKUP($A267,'Pre 2002'!$C$3:$CK$382,87,FALSE),0)</f>
        <v>0</v>
      </c>
      <c r="DU267" s="1741">
        <f>IFERROR(VLOOKUP(A267,'Pre 2002'!$C$3:$CG$382,83,FALSE),0)</f>
        <v>0</v>
      </c>
      <c r="DY267" s="1731"/>
    </row>
    <row r="268" spans="1:129">
      <c r="A268" s="1778" t="s">
        <v>23</v>
      </c>
      <c r="B268" s="1562">
        <f t="shared" si="103"/>
        <v>1091</v>
      </c>
      <c r="C268" s="1562">
        <f t="shared" si="104"/>
        <v>612</v>
      </c>
      <c r="D268" s="1562">
        <f t="shared" si="105"/>
        <v>9</v>
      </c>
      <c r="E268" s="1563">
        <f t="shared" si="106"/>
        <v>0.56095325389550865</v>
      </c>
      <c r="F268" s="1786">
        <f t="shared" si="107"/>
        <v>16</v>
      </c>
      <c r="G268" s="1595">
        <v>2002</v>
      </c>
      <c r="H268" s="1567">
        <f t="shared" si="108"/>
        <v>13</v>
      </c>
      <c r="I268" s="1734">
        <f t="shared" si="109"/>
        <v>887</v>
      </c>
      <c r="J268" s="1734">
        <f t="shared" si="110"/>
        <v>505</v>
      </c>
      <c r="K268" s="1734">
        <f t="shared" si="111"/>
        <v>9</v>
      </c>
      <c r="L268" s="1806">
        <f t="shared" si="112"/>
        <v>0.56933483652762118</v>
      </c>
      <c r="M268" s="1752" t="s">
        <v>22</v>
      </c>
      <c r="N268" s="1752">
        <v>1</v>
      </c>
      <c r="O268" s="1700">
        <f>IFERROR(VLOOKUP($A268,'2022'!$B$2:$K$174,3,FALSE),0)</f>
        <v>0</v>
      </c>
      <c r="P268" s="1858">
        <f>IFERROR(VLOOKUP($A268,'2022'!$B$2:$K$174,4,FALSE),0)</f>
        <v>0</v>
      </c>
      <c r="Q268" s="1858">
        <f>IFERROR(VLOOKUP($A268,'2022'!$B$2:$K$174,5,FALSE),0)</f>
        <v>0</v>
      </c>
      <c r="R268" s="1858">
        <f>IFERROR(VLOOKUP($A268,'2022'!$B$2:$K$174,8,FALSE),0)</f>
        <v>0</v>
      </c>
      <c r="S268" s="1740">
        <f>IFERROR(VLOOKUP($A268,'2022'!$B$2:$K$174,10,FALSE),0)</f>
        <v>0</v>
      </c>
      <c r="T268" s="1700">
        <f>IFERROR(VLOOKUP($A268,'2021'!$B$2:$K$174,3,FALSE),0)</f>
        <v>0</v>
      </c>
      <c r="U268" s="1843">
        <f>IFERROR(VLOOKUP($A268,'2021'!$B$2:$K$174,4,FALSE),0)</f>
        <v>0</v>
      </c>
      <c r="V268" s="1843">
        <f>IFERROR(VLOOKUP($A268,'2021'!$B$2:$K$174,5,FALSE),0)</f>
        <v>0</v>
      </c>
      <c r="W268" s="1843">
        <f>IFERROR(VLOOKUP($A268,'2021'!$B$2:$K$174,8,FALSE),0)</f>
        <v>0</v>
      </c>
      <c r="X268" s="1740">
        <f>IFERROR(VLOOKUP($A268,'2021'!$B$2:$K$174,10,FALSE),0)</f>
        <v>0</v>
      </c>
      <c r="Y268" s="1700">
        <f>IFERROR(VLOOKUP($A268,'2020'!$B$2:$K$170,3,FALSE),0)</f>
        <v>62</v>
      </c>
      <c r="Z268" s="1829">
        <f>IFERROR(VLOOKUP($A268,'2020'!$B$2:$K$170,4,FALSE),0)</f>
        <v>17</v>
      </c>
      <c r="AA268" s="1829">
        <f>IFERROR(VLOOKUP($A268,'2020'!$B$2:$K$170,5,FALSE),0)</f>
        <v>32</v>
      </c>
      <c r="AB268" s="1829">
        <f>IFERROR(VLOOKUP($A268,'2020'!$B$2:$K$170,8,FALSE),0)</f>
        <v>0</v>
      </c>
      <c r="AC268" s="1740">
        <f>IFERROR(VLOOKUP($A268,'2020'!$B$2:$K$170,10,FALSE),0)</f>
        <v>0.51600000000000001</v>
      </c>
      <c r="AD268" s="1700">
        <f>IFERROR(VLOOKUP($A268,'2019'!$B$2:$K$170,3,FALSE),0)</f>
        <v>0</v>
      </c>
      <c r="AE268" s="1823">
        <f>IFERROR(VLOOKUP($A268,'2019'!$B$2:$K$170,4,FALSE),0)</f>
        <v>0</v>
      </c>
      <c r="AF268" s="1823">
        <f>IFERROR(VLOOKUP($A268,'2019'!$B$2:$K$170,5,FALSE),0)</f>
        <v>0</v>
      </c>
      <c r="AG268" s="1823">
        <f>IFERROR(VLOOKUP($A268,'2019'!$B$2:$K$170,8,FALSE),0)</f>
        <v>0</v>
      </c>
      <c r="AH268" s="1740">
        <f>IFERROR(VLOOKUP($A268,'2019'!$B$2:$K$170,10,FALSE),0)</f>
        <v>0</v>
      </c>
      <c r="AI268" s="1700">
        <f>IFERROR(VLOOKUP($A268,'2018'!$B$2:$K$170,3,FALSE),0)</f>
        <v>0</v>
      </c>
      <c r="AJ268" s="1821">
        <f>IFERROR(VLOOKUP($A268,'2018'!$B$2:$K$170,4,FALSE),0)</f>
        <v>0</v>
      </c>
      <c r="AK268" s="1821">
        <f>IFERROR(VLOOKUP($A268,'2018'!$B$2:$K$170,5,FALSE),0)</f>
        <v>0</v>
      </c>
      <c r="AL268" s="1821">
        <f>IFERROR(VLOOKUP($A268,'2018'!$B$2:$K$170,8,FALSE),0)</f>
        <v>0</v>
      </c>
      <c r="AM268" s="1740">
        <f>IFERROR(VLOOKUP($A268,'2018'!$B$2:$K$170,10,FALSE),0)</f>
        <v>0</v>
      </c>
      <c r="AN268" s="1700">
        <f>IFERROR(VLOOKUP($A268,'2017'!$B$2:$J$163,2,FALSE),0)</f>
        <v>0</v>
      </c>
      <c r="AO268" s="1815">
        <f>IFERROR(VLOOKUP($A268,'2017'!$B$2:$J$163,3,FALSE),0)</f>
        <v>0</v>
      </c>
      <c r="AP268" s="1815">
        <f>IFERROR(VLOOKUP($A268,'2017'!$B$2:$J$163,4,FALSE),0)</f>
        <v>0</v>
      </c>
      <c r="AQ268" s="1815">
        <f>IFERROR(VLOOKUP($A268,'2017'!$B$2:$J$163,7,FALSE),0)</f>
        <v>0</v>
      </c>
      <c r="AR268" s="1740">
        <f>IFERROR(VLOOKUP($A268,'2017'!$B$2:$J$163,9,FALSE),0)</f>
        <v>0</v>
      </c>
      <c r="AS268" s="1700">
        <f>IFERROR(VLOOKUP($A268,'2016'!$B$2:$K$165,3,FALSE),0)</f>
        <v>66</v>
      </c>
      <c r="AT268" s="1796">
        <f>IFERROR(VLOOKUP($A268,'2016'!$B$2:$K$165,4,FALSE),0)</f>
        <v>20</v>
      </c>
      <c r="AU268" s="1796">
        <f>IFERROR(VLOOKUP($A268,'2016'!$B$2:$K$165,5,FALSE),0)</f>
        <v>38</v>
      </c>
      <c r="AV268" s="1796">
        <f>IFERROR(VLOOKUP($A268,'2016'!$B$2:$K$165,8,FALSE),0)</f>
        <v>0</v>
      </c>
      <c r="AW268" s="1740">
        <f>IFERROR(VLOOKUP($A268,'2016'!$B$2:$K$165,10,FALSE),0)</f>
        <v>0.57599999999999996</v>
      </c>
      <c r="AX268" s="1700">
        <f>IFERROR(VLOOKUP($A268,'2015'!$B$2:$K$165,3,FALSE),0)</f>
        <v>76</v>
      </c>
      <c r="AY268" s="1695">
        <f>IFERROR(VLOOKUP($A268,'2015'!$B$2:$K$165,4,FALSE),0)</f>
        <v>20</v>
      </c>
      <c r="AZ268" s="1695">
        <f>IFERROR(VLOOKUP($A268,'2015'!$B$2:$K$165,5,FALSE),0)</f>
        <v>37</v>
      </c>
      <c r="BA268" s="1695">
        <f>IFERROR(VLOOKUP($A268,'2015'!$B$2:$K$165,8,FALSE),0)</f>
        <v>0</v>
      </c>
      <c r="BB268" s="1740">
        <f>IFERROR(VLOOKUP($A268,'2015'!$B$2:$K$165,10,FALSE),0)</f>
        <v>0.48684210526315791</v>
      </c>
      <c r="BC268" s="1700">
        <f>IFERROR(VLOOKUP($A268,'2014'!$B$2:$K$157,3,FALSE),0)</f>
        <v>58</v>
      </c>
      <c r="BD268" s="1691">
        <f>IFERROR(VLOOKUP($A268,'2014'!$B$2:$K$157,4,FALSE),0)</f>
        <v>14</v>
      </c>
      <c r="BE268" s="1691">
        <f>IFERROR(VLOOKUP($A268,'2014'!$B$2:$K$157,5,FALSE),0)</f>
        <v>36</v>
      </c>
      <c r="BF268" s="1691">
        <f>IFERROR(VLOOKUP($A268,'2014'!$B$2:$K$157,8,FALSE),0)</f>
        <v>0</v>
      </c>
      <c r="BG268" s="1740">
        <f>IFERROR(VLOOKUP($A268,'2014'!$B$2:$K$157,10,FALSE),0)</f>
        <v>0.62068965517241381</v>
      </c>
      <c r="BH268" s="1700">
        <f>IFERROR(VLOOKUP($A268,'2013'!$D$4:$I$249,2,FALSE),0)</f>
        <v>70</v>
      </c>
      <c r="BI268" s="1691">
        <f>IFERROR(VLOOKUP($A268,'2013'!$D$4:$I$249,3,FALSE),0)</f>
        <v>23</v>
      </c>
      <c r="BJ268" s="1691">
        <f>IFERROR(VLOOKUP($A268,'2013'!$D$4:$I$249,4,FALSE),0)</f>
        <v>39</v>
      </c>
      <c r="BK268" s="1691">
        <f>IFERROR(VLOOKUP($A268,'2013'!$D$4:$I$249,5,FALSE),0)</f>
        <v>0</v>
      </c>
      <c r="BL268" s="1740">
        <f>IFERROR(VLOOKUP($A268,'2013'!$D$4:$I$249,6,FALSE),0)</f>
        <v>0.55714285714285716</v>
      </c>
      <c r="BM268" s="1737">
        <f>IFERROR(VLOOKUP($A268,'2012'!$D$3:$O$172,2,FALSE),0)</f>
        <v>759</v>
      </c>
      <c r="BN268" s="1691">
        <f>IFERROR(VLOOKUP($A268,'2012'!$D$3:$O$172,3,FALSE),0)</f>
        <v>429</v>
      </c>
      <c r="BO268" s="1743">
        <f>IFERROR(VLOOKUP($A268,'2012'!$D$3:$O$172,4,FALSE),0)</f>
        <v>9</v>
      </c>
      <c r="BP268" s="1700">
        <f>IFERROR(VLOOKUP($A268,'2012'!$D$3:$O$172,5,FALSE),0)</f>
        <v>59</v>
      </c>
      <c r="BQ268" s="1691">
        <f>IFERROR(VLOOKUP($A268,'2012'!$D$3:$O$172,6,FALSE),0)</f>
        <v>16</v>
      </c>
      <c r="BR268" s="1691">
        <f>IFERROR(VLOOKUP($A268,'2012'!$D$3:$O$172,7,FALSE),0)</f>
        <v>36</v>
      </c>
      <c r="BS268" s="1691">
        <f>IFERROR(VLOOKUP($A268,'2012'!$D$3:$O$172,8,FALSE),0)</f>
        <v>0</v>
      </c>
      <c r="BT268" s="1740">
        <f>IFERROR(VLOOKUP($A268,'2012'!$D$3:$O$172,9,FALSE),0)</f>
        <v>0.61016949152542377</v>
      </c>
      <c r="BU268" s="1737">
        <f>IFERROR(VLOOKUP($A268,'2012'!$D$3:$O$172,10,FALSE),0)</f>
        <v>700</v>
      </c>
      <c r="BV268" s="1691">
        <f>IFERROR(VLOOKUP($A268,'2012'!$D$3:$O$172,11,FALSE),0)</f>
        <v>393</v>
      </c>
      <c r="BW268" s="1743">
        <f>IFERROR(VLOOKUP($A268,'2012'!$D$3:$O$172,12,FALSE),0)</f>
        <v>9</v>
      </c>
      <c r="BX268" s="1700">
        <f>IFERROR(VLOOKUP($A268,'2011'!$D$4:$I$251,2,FALSE),0)</f>
        <v>76</v>
      </c>
      <c r="BY268" s="1691">
        <f>IFERROR(VLOOKUP($A268,'2011'!$D$4:$I$251,3,FALSE),0)</f>
        <v>22</v>
      </c>
      <c r="BZ268" s="1691">
        <f>IFERROR(VLOOKUP($A268,'2011'!$D$4:$I$251,4,FALSE),0)</f>
        <v>38</v>
      </c>
      <c r="CA268" s="1691">
        <f>IFERROR(VLOOKUP($A268,'2011'!$D$4:$I$251,5,FALSE),0)</f>
        <v>3</v>
      </c>
      <c r="CB268" s="1740">
        <f>IFERROR(VLOOKUP($A268,'2011'!$D$4:$I$251,6,FALSE),0)</f>
        <v>0.5</v>
      </c>
      <c r="CC268" s="1700">
        <f>IFERROR(VLOOKUP($A268,'2010'!$C$3:$H$234,2,FALSE),0)</f>
        <v>72</v>
      </c>
      <c r="CD268" s="1691">
        <f>IFERROR(VLOOKUP($A268,'2010'!$C$3:$H$234,3,FALSE),0)</f>
        <v>25</v>
      </c>
      <c r="CE268" s="1691">
        <f>IFERROR(VLOOKUP($A268,'2010'!$C$3:$H$234,4,FALSE),0)</f>
        <v>36</v>
      </c>
      <c r="CF268" s="1691">
        <f>IFERROR(VLOOKUP($A268,'2010'!$C$3:$H$234,5,FALSE),0)</f>
        <v>0</v>
      </c>
      <c r="CG268" s="1740">
        <f>IFERROR(VLOOKUP($A268,'2010'!$C$3:$H$234,6,FALSE),0)</f>
        <v>0.5</v>
      </c>
      <c r="CH268" s="1700">
        <f>IFERROR(VLOOKUP($A268,'2009'!$C$3:$H$242,2,FALSE),0)</f>
        <v>52</v>
      </c>
      <c r="CI268" s="1691">
        <f>IFERROR(VLOOKUP($A268,'2009'!$C$3:$H$242,3,FALSE),0)</f>
        <v>24</v>
      </c>
      <c r="CJ268" s="1691">
        <f>IFERROR(VLOOKUP($A268,'2009'!$C$3:$H$242,4,FALSE),0)</f>
        <v>33</v>
      </c>
      <c r="CK268" s="1691">
        <f>IFERROR(VLOOKUP($A268,'2009'!$C$3:$H$242,5,FALSE),0)</f>
        <v>0</v>
      </c>
      <c r="CL268" s="1740">
        <f>IFERROR(VLOOKUP($A268,'2009'!$C$3:$H$242,6,FALSE),0)</f>
        <v>0.63461538461538458</v>
      </c>
      <c r="CM268" s="1700">
        <f>IFERROR(VLOOKUP($A268,'2008'!$C$3:$H$229,2,FALSE),0)</f>
        <v>73</v>
      </c>
      <c r="CN268" s="1691">
        <f>IFERROR(VLOOKUP($A268,'2008'!$C$3:$H$229,3,FALSE),0)</f>
        <v>36</v>
      </c>
      <c r="CO268" s="1691">
        <f>IFERROR(VLOOKUP($A268,'2008'!$C$3:$H$229,4,FALSE),0)</f>
        <v>49</v>
      </c>
      <c r="CP268" s="1691">
        <f>IFERROR(VLOOKUP($A268,'2008'!$C$3:$H$229,5,FALSE),0)</f>
        <v>2</v>
      </c>
      <c r="CQ268" s="1740">
        <f>IFERROR(VLOOKUP($A268,'2008'!$C$3:$H$229,6,FALSE),0)</f>
        <v>0.67123287671232879</v>
      </c>
      <c r="CR268" s="1700">
        <f>IFERROR(VLOOKUP($A268,'2007'!$C$3:$M$238,7,FALSE),0)</f>
        <v>66</v>
      </c>
      <c r="CS268" s="1691">
        <f>IFERROR(VLOOKUP($A268,'2007'!$C$3:$M$238,8,FALSE),0)</f>
        <v>22</v>
      </c>
      <c r="CT268" s="1691">
        <f>IFERROR(VLOOKUP($A268,'2007'!$C$3:$M$238,9,FALSE),0)</f>
        <v>35</v>
      </c>
      <c r="CU268" s="1691">
        <f>IFERROR(VLOOKUP($A268,'2007'!$C$3:$M$238,10,FALSE),0)</f>
        <v>2</v>
      </c>
      <c r="CV268" s="1740">
        <f>IFERROR(VLOOKUP($A268,'2007'!$C$3:$M$238,11,FALSE),0)</f>
        <v>0.53030303030303028</v>
      </c>
      <c r="CW268" s="1700">
        <f>IFERROR(VLOOKUP($A268,'2006'!$A$2:$F$200,2,FALSE),0)</f>
        <v>67</v>
      </c>
      <c r="CX268" s="1691">
        <f>IFERROR(VLOOKUP($A268,'2006'!$A$2:$F$200,4,FALSE),0)</f>
        <v>33</v>
      </c>
      <c r="CY268" s="1691">
        <f>IFERROR(VLOOKUP($A268,'2006'!$A$2:$F$200,5,FALSE),0)</f>
        <v>0</v>
      </c>
      <c r="CZ268" s="1740">
        <f>IFERROR(VLOOKUP($A268,'2006'!$A$2:$F$200,6,FALSE),0)</f>
        <v>0.4925373134328358</v>
      </c>
      <c r="DA268" s="1700">
        <f>IFERROR(VLOOKUP($A268,'2005'!$C$3:$M$205,8,FALSE),0)</f>
        <v>0</v>
      </c>
      <c r="DB268" s="1691">
        <f>IFERROR(VLOOKUP($A268,'2005'!$C$3:$M$205,9,FALSE),0)</f>
        <v>0</v>
      </c>
      <c r="DC268" s="1691">
        <f>IFERROR(VLOOKUP($A268,'2005'!$C$3:$M$205,10,FALSE),0)</f>
        <v>0</v>
      </c>
      <c r="DD268" s="1740">
        <f>IFERROR(VLOOKUP($A268,'2005'!$C$3:$M$205,11,FALSE),0)</f>
        <v>0</v>
      </c>
      <c r="DE268" s="1700">
        <f>IFERROR(VLOOKUP($A268,'2004'!$C$3:$M$213,8,FALSE),0)</f>
        <v>72</v>
      </c>
      <c r="DF268" s="1691">
        <f>IFERROR(VLOOKUP($A268,'2004'!$C$3:$M$213,9,FALSE),0)</f>
        <v>37</v>
      </c>
      <c r="DG268" s="1691">
        <f>IFERROR(VLOOKUP($A268,'2004'!$C$3:$M$213,10,FALSE),0)</f>
        <v>1</v>
      </c>
      <c r="DH268" s="1740">
        <f>IFERROR(VLOOKUP($A268,'2004'!$C$3:$M$213,11,FALSE),0)</f>
        <v>0.51388888888888884</v>
      </c>
      <c r="DI268" s="1700">
        <f>IFERROR(VLOOKUP($A268,'2003'!$C$3:$Q$214,12,FALSE),0)</f>
        <v>82</v>
      </c>
      <c r="DJ268" s="1691">
        <f>IFERROR(VLOOKUP($A268,'2003'!$C$3:$Q$214,13,FALSE),0)</f>
        <v>51</v>
      </c>
      <c r="DK268" s="1691">
        <f>IFERROR(VLOOKUP($A268,'2003'!$C$3:$Q$214,14,FALSE),0)</f>
        <v>0</v>
      </c>
      <c r="DL268" s="1740">
        <f>IFERROR(VLOOKUP($A268,'2003'!$C$3:$Q$214,15,FALSE),0)</f>
        <v>0.62195121951219512</v>
      </c>
      <c r="DM268" s="1700">
        <f>IFERROR(VLOOKUP($A268,'2002'!$D$3:$R$214,12,FALSE),0)</f>
        <v>72</v>
      </c>
      <c r="DN268" s="1691">
        <f>IFERROR(VLOOKUP($A268,'2002'!$D$3:$R$214,13,FALSE),0)</f>
        <v>43</v>
      </c>
      <c r="DO268" s="1691">
        <f>IFERROR(VLOOKUP($A268,'2002'!$D$3:$R$214,14,FALSE),0)</f>
        <v>0</v>
      </c>
      <c r="DP268" s="1788">
        <f>IFERROR(VLOOKUP($A268,'2002'!$D$3:$R$214,15,FALSE),0)</f>
        <v>0.59722222222222221</v>
      </c>
      <c r="DQ268" s="1700">
        <f>IFERROR(VLOOKUP($A268,'Pre 2002'!$C$3:$CK$382,84,FALSE),0)</f>
        <v>68</v>
      </c>
      <c r="DR268" s="1695">
        <f>IFERROR(VLOOKUP($A268,'Pre 2002'!$C$3:$CK$382,85,FALSE),0)</f>
        <v>39</v>
      </c>
      <c r="DS268" s="1695">
        <f>IFERROR(VLOOKUP($A268,'Pre 2002'!$C$3:$CK$382,86,FALSE),0)</f>
        <v>1</v>
      </c>
      <c r="DT268" s="1790">
        <f>IFERROR(VLOOKUP($A268,'Pre 2002'!$C$3:$CK$382,87,FALSE),0)</f>
        <v>0.57352941176470584</v>
      </c>
      <c r="DU268" s="1741">
        <f>IFERROR(VLOOKUP(A268,'Pre 2002'!$C$3:$CG$382,83,FALSE),0)</f>
        <v>1</v>
      </c>
      <c r="DY268" s="1731"/>
    </row>
    <row r="269" spans="1:129">
      <c r="A269" s="1778" t="s">
        <v>1931</v>
      </c>
      <c r="B269" s="1562">
        <f t="shared" si="103"/>
        <v>482</v>
      </c>
      <c r="C269" s="1562">
        <f t="shared" si="104"/>
        <v>251</v>
      </c>
      <c r="D269" s="1562">
        <f t="shared" si="105"/>
        <v>9</v>
      </c>
      <c r="E269" s="1563">
        <f t="shared" si="106"/>
        <v>0.52074688796680502</v>
      </c>
      <c r="F269" s="1786">
        <f t="shared" si="107"/>
        <v>8</v>
      </c>
      <c r="G269" s="1595" t="s">
        <v>2159</v>
      </c>
      <c r="H269" s="1567">
        <f t="shared" si="108"/>
        <v>8</v>
      </c>
      <c r="I269" s="1734">
        <f t="shared" si="109"/>
        <v>482</v>
      </c>
      <c r="J269" s="1734">
        <f t="shared" si="110"/>
        <v>251</v>
      </c>
      <c r="K269" s="1734">
        <f t="shared" si="111"/>
        <v>9</v>
      </c>
      <c r="L269" s="1806">
        <f t="shared" si="112"/>
        <v>0.52074688796680502</v>
      </c>
      <c r="O269" s="1700">
        <f>IFERROR(VLOOKUP($A269,'2022'!$B$2:$K$174,3,FALSE),0)</f>
        <v>0</v>
      </c>
      <c r="P269" s="1858">
        <f>IFERROR(VLOOKUP($A269,'2022'!$B$2:$K$174,4,FALSE),0)</f>
        <v>0</v>
      </c>
      <c r="Q269" s="1858">
        <f>IFERROR(VLOOKUP($A269,'2022'!$B$2:$K$174,5,FALSE),0)</f>
        <v>0</v>
      </c>
      <c r="R269" s="1858">
        <f>IFERROR(VLOOKUP($A269,'2022'!$B$2:$K$174,8,FALSE),0)</f>
        <v>0</v>
      </c>
      <c r="S269" s="1740">
        <f>IFERROR(VLOOKUP($A269,'2022'!$B$2:$K$174,10,FALSE),0)</f>
        <v>0</v>
      </c>
      <c r="T269" s="1700">
        <f>IFERROR(VLOOKUP($A269,'2021'!$B$2:$K$174,3,FALSE),0)</f>
        <v>0</v>
      </c>
      <c r="U269" s="1843">
        <f>IFERROR(VLOOKUP($A269,'2021'!$B$2:$K$174,4,FALSE),0)</f>
        <v>0</v>
      </c>
      <c r="V269" s="1843">
        <f>IFERROR(VLOOKUP($A269,'2021'!$B$2:$K$174,5,FALSE),0)</f>
        <v>0</v>
      </c>
      <c r="W269" s="1843">
        <f>IFERROR(VLOOKUP($A269,'2021'!$B$2:$K$174,8,FALSE),0)</f>
        <v>0</v>
      </c>
      <c r="X269" s="1740">
        <f>IFERROR(VLOOKUP($A269,'2021'!$B$2:$K$174,10,FALSE),0)</f>
        <v>0</v>
      </c>
      <c r="Y269" s="1700">
        <f>IFERROR(VLOOKUP($A269,'2020'!$B$2:$K$170,3,FALSE),0)</f>
        <v>0</v>
      </c>
      <c r="Z269" s="1829">
        <f>IFERROR(VLOOKUP($A269,'2020'!$B$2:$K$170,4,FALSE),0)</f>
        <v>0</v>
      </c>
      <c r="AA269" s="1829">
        <f>IFERROR(VLOOKUP($A269,'2020'!$B$2:$K$170,5,FALSE),0)</f>
        <v>0</v>
      </c>
      <c r="AB269" s="1829">
        <f>IFERROR(VLOOKUP($A269,'2020'!$B$2:$K$170,8,FALSE),0)</f>
        <v>0</v>
      </c>
      <c r="AC269" s="1740">
        <f>IFERROR(VLOOKUP($A269,'2020'!$B$2:$K$170,10,FALSE),0)</f>
        <v>0</v>
      </c>
      <c r="AD269" s="1700">
        <f>IFERROR(VLOOKUP($A269,'2019'!$B$2:$K$170,3,FALSE),0)</f>
        <v>0</v>
      </c>
      <c r="AE269" s="1823">
        <f>IFERROR(VLOOKUP($A269,'2019'!$B$2:$K$170,4,FALSE),0)</f>
        <v>0</v>
      </c>
      <c r="AF269" s="1823">
        <f>IFERROR(VLOOKUP($A269,'2019'!$B$2:$K$170,5,FALSE),0)</f>
        <v>0</v>
      </c>
      <c r="AG269" s="1823">
        <f>IFERROR(VLOOKUP($A269,'2019'!$B$2:$K$170,8,FALSE),0)</f>
        <v>0</v>
      </c>
      <c r="AH269" s="1740">
        <f>IFERROR(VLOOKUP($A269,'2019'!$B$2:$K$170,10,FALSE),0)</f>
        <v>0</v>
      </c>
      <c r="AI269" s="1700">
        <f>IFERROR(VLOOKUP($A269,'2018'!$B$2:$K$170,3,FALSE),0)</f>
        <v>0</v>
      </c>
      <c r="AJ269" s="1821">
        <f>IFERROR(VLOOKUP($A269,'2018'!$B$2:$K$170,4,FALSE),0)</f>
        <v>0</v>
      </c>
      <c r="AK269" s="1821">
        <f>IFERROR(VLOOKUP($A269,'2018'!$B$2:$K$170,5,FALSE),0)</f>
        <v>0</v>
      </c>
      <c r="AL269" s="1821">
        <f>IFERROR(VLOOKUP($A269,'2018'!$B$2:$K$170,8,FALSE),0)</f>
        <v>0</v>
      </c>
      <c r="AM269" s="1740">
        <f>IFERROR(VLOOKUP($A269,'2018'!$B$2:$K$170,10,FALSE),0)</f>
        <v>0</v>
      </c>
      <c r="AN269" s="1700">
        <f>IFERROR(VLOOKUP($A269,'2017'!$B$2:$J$163,2,FALSE),0)</f>
        <v>0</v>
      </c>
      <c r="AO269" s="1815">
        <f>IFERROR(VLOOKUP($A269,'2017'!$B$2:$J$163,3,FALSE),0)</f>
        <v>0</v>
      </c>
      <c r="AP269" s="1815">
        <f>IFERROR(VLOOKUP($A269,'2017'!$B$2:$J$163,4,FALSE),0)</f>
        <v>0</v>
      </c>
      <c r="AQ269" s="1815">
        <f>IFERROR(VLOOKUP($A269,'2017'!$B$2:$J$163,7,FALSE),0)</f>
        <v>0</v>
      </c>
      <c r="AR269" s="1740">
        <f>IFERROR(VLOOKUP($A269,'2017'!$B$2:$J$163,9,FALSE),0)</f>
        <v>0</v>
      </c>
      <c r="AS269" s="1700">
        <f>IFERROR(VLOOKUP($A269,'2016'!$B$2:$K$165,3,FALSE),0)</f>
        <v>0</v>
      </c>
      <c r="AT269" s="1796">
        <f>IFERROR(VLOOKUP($A269,'2016'!$B$2:$K$165,4,FALSE),0)</f>
        <v>0</v>
      </c>
      <c r="AU269" s="1796">
        <f>IFERROR(VLOOKUP($A269,'2016'!$B$2:$K$165,5,FALSE),0)</f>
        <v>0</v>
      </c>
      <c r="AV269" s="1796">
        <f>IFERROR(VLOOKUP($A269,'2016'!$B$2:$K$165,8,FALSE),0)</f>
        <v>0</v>
      </c>
      <c r="AW269" s="1740">
        <f>IFERROR(VLOOKUP($A269,'2016'!$B$2:$K$165,10,FALSE),0)</f>
        <v>0</v>
      </c>
      <c r="AX269" s="1700">
        <f>IFERROR(VLOOKUP($A269,'2015'!$B$2:$K$165,3,FALSE),0)</f>
        <v>0</v>
      </c>
      <c r="AY269" s="1695">
        <f>IFERROR(VLOOKUP($A269,'2015'!$B$2:$K$165,4,FALSE),0)</f>
        <v>0</v>
      </c>
      <c r="AZ269" s="1695">
        <f>IFERROR(VLOOKUP($A269,'2015'!$B$2:$K$165,5,FALSE),0)</f>
        <v>0</v>
      </c>
      <c r="BA269" s="1695">
        <f>IFERROR(VLOOKUP($A269,'2015'!$B$2:$K$165,8,FALSE),0)</f>
        <v>0</v>
      </c>
      <c r="BB269" s="1740">
        <f>IFERROR(VLOOKUP($A269,'2015'!$B$2:$K$165,10,FALSE),0)</f>
        <v>0</v>
      </c>
      <c r="BC269" s="1700">
        <f>IFERROR(VLOOKUP($A269,'2014'!$B$2:$K$157,3,FALSE),0)</f>
        <v>0</v>
      </c>
      <c r="BD269" s="1691">
        <f>IFERROR(VLOOKUP($A269,'2014'!$B$2:$K$157,4,FALSE),0)</f>
        <v>0</v>
      </c>
      <c r="BE269" s="1691">
        <f>IFERROR(VLOOKUP($A269,'2014'!$B$2:$K$157,5,FALSE),0)</f>
        <v>0</v>
      </c>
      <c r="BF269" s="1691">
        <f>IFERROR(VLOOKUP($A269,'2014'!$B$2:$K$157,8,FALSE),0)</f>
        <v>0</v>
      </c>
      <c r="BG269" s="1740">
        <f>IFERROR(VLOOKUP($A269,'2014'!$B$2:$K$157,10,FALSE),0)</f>
        <v>0</v>
      </c>
      <c r="BH269" s="1700">
        <f>IFERROR(VLOOKUP($A269,'2013'!$D$4:$I$249,2,FALSE),0)</f>
        <v>0</v>
      </c>
      <c r="BI269" s="1691">
        <f>IFERROR(VLOOKUP($A269,'2013'!$D$4:$I$249,3,FALSE),0)</f>
        <v>0</v>
      </c>
      <c r="BJ269" s="1691">
        <f>IFERROR(VLOOKUP($A269,'2013'!$D$4:$I$249,4,FALSE),0)</f>
        <v>0</v>
      </c>
      <c r="BK269" s="1691">
        <f>IFERROR(VLOOKUP($A269,'2013'!$D$4:$I$249,5,FALSE),0)</f>
        <v>0</v>
      </c>
      <c r="BL269" s="1740">
        <f>IFERROR(VLOOKUP($A269,'2013'!$D$4:$I$249,6,FALSE),0)</f>
        <v>0</v>
      </c>
      <c r="BM269" s="1737">
        <f>IFERROR(VLOOKUP($A269,'2012'!$D$3:$O$172,2,FALSE),0)</f>
        <v>0</v>
      </c>
      <c r="BN269" s="1691">
        <f>IFERROR(VLOOKUP($A269,'2012'!$D$3:$O$172,3,FALSE),0)</f>
        <v>0</v>
      </c>
      <c r="BO269" s="1743">
        <f>IFERROR(VLOOKUP($A269,'2012'!$D$3:$O$172,4,FALSE),0)</f>
        <v>0</v>
      </c>
      <c r="BP269" s="1700">
        <f>IFERROR(VLOOKUP($A269,'2012'!$D$3:$O$172,5,FALSE),0)</f>
        <v>0</v>
      </c>
      <c r="BQ269" s="1691">
        <f>IFERROR(VLOOKUP($A269,'2012'!$D$3:$O$172,6,FALSE),0)</f>
        <v>0</v>
      </c>
      <c r="BR269" s="1691">
        <f>IFERROR(VLOOKUP($A269,'2012'!$D$3:$O$172,7,FALSE),0)</f>
        <v>0</v>
      </c>
      <c r="BS269" s="1691">
        <f>IFERROR(VLOOKUP($A269,'2012'!$D$3:$O$172,8,FALSE),0)</f>
        <v>0</v>
      </c>
      <c r="BT269" s="1740">
        <f>IFERROR(VLOOKUP($A269,'2012'!$D$3:$O$172,9,FALSE),0)</f>
        <v>0</v>
      </c>
      <c r="BX269" s="1700">
        <f>IFERROR(VLOOKUP($A269,'2011'!$D$4:$I$251,2,FALSE),0)</f>
        <v>0</v>
      </c>
      <c r="BY269" s="1691">
        <f>IFERROR(VLOOKUP($A269,'2011'!$D$4:$I$251,3,FALSE),0)</f>
        <v>0</v>
      </c>
      <c r="BZ269" s="1691">
        <f>IFERROR(VLOOKUP($A269,'2011'!$D$4:$I$251,4,FALSE),0)</f>
        <v>0</v>
      </c>
      <c r="CA269" s="1691">
        <f>IFERROR(VLOOKUP($A269,'2011'!$D$4:$I$251,5,FALSE),0)</f>
        <v>0</v>
      </c>
      <c r="CB269" s="1740">
        <f>IFERROR(VLOOKUP($A269,'2011'!$D$4:$I$251,6,FALSE),0)</f>
        <v>0</v>
      </c>
      <c r="CC269" s="1700">
        <f>IFERROR(VLOOKUP($A269,'2010'!$C$3:$H$234,2,FALSE),0)</f>
        <v>0</v>
      </c>
      <c r="CD269" s="1691">
        <f>IFERROR(VLOOKUP($A269,'2010'!$C$3:$H$234,3,FALSE),0)</f>
        <v>0</v>
      </c>
      <c r="CE269" s="1691">
        <f>IFERROR(VLOOKUP($A269,'2010'!$C$3:$H$234,4,FALSE),0)</f>
        <v>0</v>
      </c>
      <c r="CF269" s="1691">
        <f>IFERROR(VLOOKUP($A269,'2010'!$C$3:$H$234,5,FALSE),0)</f>
        <v>0</v>
      </c>
      <c r="CG269" s="1740">
        <f>IFERROR(VLOOKUP($A269,'2010'!$C$3:$H$234,6,FALSE),0)</f>
        <v>0</v>
      </c>
      <c r="CH269" s="1700">
        <f>IFERROR(VLOOKUP($A269,'2009'!$C$3:$H$242,2,FALSE),0)</f>
        <v>0</v>
      </c>
      <c r="CI269" s="1691">
        <f>IFERROR(VLOOKUP($A269,'2009'!$C$3:$H$242,3,FALSE),0)</f>
        <v>0</v>
      </c>
      <c r="CJ269" s="1691">
        <f>IFERROR(VLOOKUP($A269,'2009'!$C$3:$H$242,4,FALSE),0)</f>
        <v>0</v>
      </c>
      <c r="CK269" s="1691">
        <f>IFERROR(VLOOKUP($A269,'2009'!$C$3:$H$242,5,FALSE),0)</f>
        <v>0</v>
      </c>
      <c r="CL269" s="1740">
        <f>IFERROR(VLOOKUP($A269,'2009'!$C$3:$H$242,6,FALSE),0)</f>
        <v>0</v>
      </c>
      <c r="CM269" s="1700">
        <f>IFERROR(VLOOKUP($A269,'2008'!$C$3:$H$229,2,FALSE),0)</f>
        <v>0</v>
      </c>
      <c r="CN269" s="1691">
        <f>IFERROR(VLOOKUP($A269,'2008'!$C$3:$H$229,3,FALSE),0)</f>
        <v>0</v>
      </c>
      <c r="CO269" s="1691">
        <f>IFERROR(VLOOKUP($A269,'2008'!$C$3:$H$229,4,FALSE),0)</f>
        <v>0</v>
      </c>
      <c r="CP269" s="1691">
        <f>IFERROR(VLOOKUP($A269,'2008'!$C$3:$H$229,5,FALSE),0)</f>
        <v>0</v>
      </c>
      <c r="CQ269" s="1740">
        <f>IFERROR(VLOOKUP($A269,'2008'!$C$3:$H$229,6,FALSE),0)</f>
        <v>0</v>
      </c>
      <c r="CR269" s="1700">
        <f>IFERROR(VLOOKUP($A269,'2007'!$C$3:$M$238,7,FALSE),0)</f>
        <v>0</v>
      </c>
      <c r="CS269" s="1691">
        <f>IFERROR(VLOOKUP($A269,'2007'!$C$3:$M$238,8,FALSE),0)</f>
        <v>0</v>
      </c>
      <c r="CT269" s="1691">
        <f>IFERROR(VLOOKUP($A269,'2007'!$C$3:$M$238,9,FALSE),0)</f>
        <v>0</v>
      </c>
      <c r="CU269" s="1691">
        <f>IFERROR(VLOOKUP($A269,'2007'!$C$3:$M$238,10,FALSE),0)</f>
        <v>0</v>
      </c>
      <c r="CV269" s="1740">
        <f>IFERROR(VLOOKUP($A269,'2007'!$C$3:$M$238,11,FALSE),0)</f>
        <v>0</v>
      </c>
      <c r="CW269" s="1700">
        <f>IFERROR(VLOOKUP($A269,'2006'!$A$2:$F$200,2,FALSE),0)</f>
        <v>0</v>
      </c>
      <c r="CX269" s="1691">
        <f>IFERROR(VLOOKUP($A269,'2006'!$A$2:$F$200,4,FALSE),0)</f>
        <v>0</v>
      </c>
      <c r="CY269" s="1691">
        <f>IFERROR(VLOOKUP($A269,'2006'!$A$2:$F$200,5,FALSE),0)</f>
        <v>0</v>
      </c>
      <c r="CZ269" s="1740">
        <f>IFERROR(VLOOKUP($A269,'2006'!$A$2:$F$200,6,FALSE),0)</f>
        <v>0</v>
      </c>
      <c r="DA269" s="1700">
        <f>IFERROR(VLOOKUP($A269,'2005'!$C$3:$M$205,8,FALSE),0)</f>
        <v>0</v>
      </c>
      <c r="DB269" s="1691">
        <f>IFERROR(VLOOKUP($A269,'2005'!$C$3:$M$205,9,FALSE),0)</f>
        <v>0</v>
      </c>
      <c r="DC269" s="1691">
        <f>IFERROR(VLOOKUP($A269,'2005'!$C$3:$M$205,10,FALSE),0)</f>
        <v>0</v>
      </c>
      <c r="DD269" s="1740">
        <f>IFERROR(VLOOKUP($A269,'2005'!$C$3:$M$205,11,FALSE),0)</f>
        <v>0</v>
      </c>
      <c r="DE269" s="1700">
        <f>IFERROR(VLOOKUP($A269,'2004'!$C$3:$M$213,8,FALSE),0)</f>
        <v>0</v>
      </c>
      <c r="DF269" s="1691">
        <f>IFERROR(VLOOKUP($A269,'2004'!$C$3:$M$213,9,FALSE),0)</f>
        <v>0</v>
      </c>
      <c r="DG269" s="1691">
        <f>IFERROR(VLOOKUP($A269,'2004'!$C$3:$M$213,10,FALSE),0)</f>
        <v>0</v>
      </c>
      <c r="DH269" s="1740">
        <f>IFERROR(VLOOKUP($A269,'2004'!$C$3:$M$213,11,FALSE),0)</f>
        <v>0</v>
      </c>
      <c r="DI269" s="1700">
        <f>IFERROR(VLOOKUP($A269,'2003'!$C$3:$Q$214,12,FALSE),0)</f>
        <v>0</v>
      </c>
      <c r="DJ269" s="1691">
        <f>IFERROR(VLOOKUP($A269,'2003'!$C$3:$Q$214,13,FALSE),0)</f>
        <v>0</v>
      </c>
      <c r="DK269" s="1691">
        <f>IFERROR(VLOOKUP($A269,'2003'!$C$3:$Q$214,14,FALSE),0)</f>
        <v>0</v>
      </c>
      <c r="DL269" s="1740">
        <f>IFERROR(VLOOKUP($A269,'2003'!$C$3:$Q$214,15,FALSE),0)</f>
        <v>0</v>
      </c>
      <c r="DM269" s="1700">
        <f>IFERROR(VLOOKUP($A269,'2002'!$D$3:$R$214,12,FALSE),0)</f>
        <v>0</v>
      </c>
      <c r="DN269" s="1691">
        <f>IFERROR(VLOOKUP($A269,'2002'!$D$3:$R$214,13,FALSE),0)</f>
        <v>0</v>
      </c>
      <c r="DO269" s="1691">
        <f>IFERROR(VLOOKUP($A269,'2002'!$D$3:$R$214,14,FALSE),0)</f>
        <v>0</v>
      </c>
      <c r="DP269" s="1788">
        <f>IFERROR(VLOOKUP($A269,'2002'!$D$3:$R$214,15,FALSE),0)</f>
        <v>0</v>
      </c>
      <c r="DQ269" s="1700">
        <f>IFERROR(VLOOKUP($A269,'Pre 2002'!$C$3:$CK$382,84,FALSE),0)</f>
        <v>482</v>
      </c>
      <c r="DR269" s="1695">
        <f>IFERROR(VLOOKUP($A269,'Pre 2002'!$C$3:$CK$382,85,FALSE),0)</f>
        <v>251</v>
      </c>
      <c r="DS269" s="1695">
        <f>IFERROR(VLOOKUP($A269,'Pre 2002'!$C$3:$CK$382,86,FALSE),0)</f>
        <v>9</v>
      </c>
      <c r="DT269" s="1790">
        <f>IFERROR(VLOOKUP($A269,'Pre 2002'!$C$3:$CK$382,87,FALSE),0)</f>
        <v>0.52074688796680502</v>
      </c>
      <c r="DU269" s="1741">
        <f>IFERROR(VLOOKUP(A269,'Pre 2002'!$C$3:$CG$382,83,FALSE),0)</f>
        <v>8</v>
      </c>
      <c r="DY269" s="1731"/>
    </row>
    <row r="270" spans="1:129">
      <c r="A270" s="1778" t="s">
        <v>62</v>
      </c>
      <c r="B270" s="1562">
        <f t="shared" si="103"/>
        <v>643</v>
      </c>
      <c r="C270" s="1562">
        <f t="shared" si="104"/>
        <v>330</v>
      </c>
      <c r="D270" s="1562">
        <f t="shared" si="105"/>
        <v>9</v>
      </c>
      <c r="E270" s="1563">
        <f t="shared" si="106"/>
        <v>0.51321928460342148</v>
      </c>
      <c r="F270" s="1786">
        <f t="shared" si="107"/>
        <v>10</v>
      </c>
      <c r="G270" s="1595">
        <v>2012</v>
      </c>
      <c r="H270" s="1567">
        <f t="shared" si="108"/>
        <v>3</v>
      </c>
      <c r="I270" s="1734">
        <f t="shared" si="109"/>
        <v>180</v>
      </c>
      <c r="J270" s="1734">
        <f t="shared" si="110"/>
        <v>95</v>
      </c>
      <c r="K270" s="1734">
        <f t="shared" si="111"/>
        <v>2</v>
      </c>
      <c r="L270" s="1806">
        <f t="shared" si="112"/>
        <v>0.52777777777777779</v>
      </c>
      <c r="M270" s="1752">
        <v>12</v>
      </c>
      <c r="N270" s="1752">
        <v>0</v>
      </c>
      <c r="O270" s="1700">
        <f>IFERROR(VLOOKUP($A270,'2022'!$B$2:$K$174,3,FALSE),0)</f>
        <v>76</v>
      </c>
      <c r="P270" s="1858">
        <f>IFERROR(VLOOKUP($A270,'2022'!$B$2:$K$174,4,FALSE),0)</f>
        <v>32</v>
      </c>
      <c r="Q270" s="1858">
        <f>IFERROR(VLOOKUP($A270,'2022'!$B$2:$K$174,5,FALSE),0)</f>
        <v>41</v>
      </c>
      <c r="R270" s="1858">
        <f>IFERROR(VLOOKUP($A270,'2022'!$B$2:$K$174,8,FALSE),0)</f>
        <v>1</v>
      </c>
      <c r="S270" s="1740">
        <f>IFERROR(VLOOKUP($A270,'2022'!$B$2:$K$174,10,FALSE),0)</f>
        <v>0.53900000000000003</v>
      </c>
      <c r="T270" s="1700">
        <f>IFERROR(VLOOKUP($A270,'2021'!$B$2:$K$174,3,FALSE),0)</f>
        <v>0</v>
      </c>
      <c r="U270" s="1843">
        <f>IFERROR(VLOOKUP($A270,'2021'!$B$2:$K$174,4,FALSE),0)</f>
        <v>0</v>
      </c>
      <c r="V270" s="1843">
        <f>IFERROR(VLOOKUP($A270,'2021'!$B$2:$K$174,5,FALSE),0)</f>
        <v>0</v>
      </c>
      <c r="W270" s="1843">
        <f>IFERROR(VLOOKUP($A270,'2021'!$B$2:$K$174,8,FALSE),0)</f>
        <v>0</v>
      </c>
      <c r="X270" s="1740">
        <f>IFERROR(VLOOKUP($A270,'2021'!$B$2:$K$174,10,FALSE),0)</f>
        <v>0</v>
      </c>
      <c r="Y270" s="1700">
        <f>IFERROR(VLOOKUP($A270,'2020'!$B$2:$K$170,3,FALSE),0)</f>
        <v>79</v>
      </c>
      <c r="Z270" s="1829">
        <f>IFERROR(VLOOKUP($A270,'2020'!$B$2:$K$170,4,FALSE),0)</f>
        <v>27</v>
      </c>
      <c r="AA270" s="1829">
        <f>IFERROR(VLOOKUP($A270,'2020'!$B$2:$K$170,5,FALSE),0)</f>
        <v>45</v>
      </c>
      <c r="AB270" s="1829">
        <f>IFERROR(VLOOKUP($A270,'2020'!$B$2:$K$170,8,FALSE),0)</f>
        <v>2</v>
      </c>
      <c r="AC270" s="1740">
        <f>IFERROR(VLOOKUP($A270,'2020'!$B$2:$K$170,10,FALSE),0)</f>
        <v>0.56999999999999995</v>
      </c>
      <c r="AD270" s="1700">
        <f>IFERROR(VLOOKUP($A270,'2019'!$B$2:$K$170,3,FALSE),0)</f>
        <v>79</v>
      </c>
      <c r="AE270" s="1823">
        <f>IFERROR(VLOOKUP($A270,'2019'!$B$2:$K$170,4,FALSE),0)</f>
        <v>31</v>
      </c>
      <c r="AF270" s="1823">
        <f>IFERROR(VLOOKUP($A270,'2019'!$B$2:$K$170,5,FALSE),0)</f>
        <v>47</v>
      </c>
      <c r="AG270" s="1823">
        <f>IFERROR(VLOOKUP($A270,'2019'!$B$2:$K$170,8,FALSE),0)</f>
        <v>2</v>
      </c>
      <c r="AH270" s="1740">
        <f>IFERROR(VLOOKUP($A270,'2019'!$B$2:$K$170,10,FALSE),0)</f>
        <v>0.59499999999999997</v>
      </c>
      <c r="AI270" s="1700">
        <f>IFERROR(VLOOKUP($A270,'2018'!$B$2:$K$170,3,FALSE),0)</f>
        <v>52</v>
      </c>
      <c r="AJ270" s="1821">
        <f>IFERROR(VLOOKUP($A270,'2018'!$B$2:$K$170,4,FALSE),0)</f>
        <v>9</v>
      </c>
      <c r="AK270" s="1821">
        <f>IFERROR(VLOOKUP($A270,'2018'!$B$2:$K$170,5,FALSE),0)</f>
        <v>22</v>
      </c>
      <c r="AL270" s="1821">
        <f>IFERROR(VLOOKUP($A270,'2018'!$B$2:$K$170,8,FALSE),0)</f>
        <v>1</v>
      </c>
      <c r="AM270" s="1740">
        <f>IFERROR(VLOOKUP($A270,'2018'!$B$2:$K$170,10,FALSE),0)</f>
        <v>0.42299999999999999</v>
      </c>
      <c r="AN270" s="1700">
        <f>IFERROR(VLOOKUP($A270,'2017'!$B$2:$J$163,2,FALSE),0)</f>
        <v>60</v>
      </c>
      <c r="AO270" s="1815">
        <f>IFERROR(VLOOKUP($A270,'2017'!$B$2:$J$163,3,FALSE),0)</f>
        <v>16</v>
      </c>
      <c r="AP270" s="1815">
        <f>IFERROR(VLOOKUP($A270,'2017'!$B$2:$J$163,4,FALSE),0)</f>
        <v>24</v>
      </c>
      <c r="AQ270" s="1815">
        <f>IFERROR(VLOOKUP($A270,'2017'!$B$2:$J$163,7,FALSE),0)</f>
        <v>1</v>
      </c>
      <c r="AR270" s="1740">
        <f>IFERROR(VLOOKUP($A270,'2017'!$B$2:$J$163,9,FALSE),0)</f>
        <v>0.4</v>
      </c>
      <c r="AS270" s="1700">
        <f>IFERROR(VLOOKUP($A270,'2016'!$B$2:$K$165,3,FALSE),0)</f>
        <v>67</v>
      </c>
      <c r="AT270" s="1796">
        <f>IFERROR(VLOOKUP($A270,'2016'!$B$2:$K$165,4,FALSE),0)</f>
        <v>27</v>
      </c>
      <c r="AU270" s="1796">
        <f>IFERROR(VLOOKUP($A270,'2016'!$B$2:$K$165,5,FALSE),0)</f>
        <v>36</v>
      </c>
      <c r="AV270" s="1796">
        <f>IFERROR(VLOOKUP($A270,'2016'!$B$2:$K$165,8,FALSE),0)</f>
        <v>0</v>
      </c>
      <c r="AW270" s="1740">
        <f>IFERROR(VLOOKUP($A270,'2016'!$B$2:$K$165,10,FALSE),0)</f>
        <v>0.53700000000000003</v>
      </c>
      <c r="AX270" s="1700">
        <f>IFERROR(VLOOKUP($A270,'2015'!$B$2:$K$165,3,FALSE),0)</f>
        <v>50</v>
      </c>
      <c r="AY270" s="1695">
        <f>IFERROR(VLOOKUP($A270,'2015'!$B$2:$K$165,4,FALSE),0)</f>
        <v>16</v>
      </c>
      <c r="AZ270" s="1695">
        <f>IFERROR(VLOOKUP($A270,'2015'!$B$2:$K$165,5,FALSE),0)</f>
        <v>20</v>
      </c>
      <c r="BA270" s="1695">
        <f>IFERROR(VLOOKUP($A270,'2015'!$B$2:$K$165,8,FALSE),0)</f>
        <v>0</v>
      </c>
      <c r="BB270" s="1740">
        <f>IFERROR(VLOOKUP($A270,'2015'!$B$2:$K$165,10,FALSE),0)</f>
        <v>0.4</v>
      </c>
      <c r="BC270" s="1700">
        <f>IFERROR(VLOOKUP($A270,'2014'!$B$2:$K$157,3,FALSE),0)</f>
        <v>80</v>
      </c>
      <c r="BD270" s="1691">
        <f>IFERROR(VLOOKUP($A270,'2014'!$B$2:$K$157,4,FALSE),0)</f>
        <v>22</v>
      </c>
      <c r="BE270" s="1691">
        <f>IFERROR(VLOOKUP($A270,'2014'!$B$2:$K$157,5,FALSE),0)</f>
        <v>47</v>
      </c>
      <c r="BF270" s="1691">
        <f>IFERROR(VLOOKUP($A270,'2014'!$B$2:$K$157,8,FALSE),0)</f>
        <v>0</v>
      </c>
      <c r="BG270" s="1740">
        <f>IFERROR(VLOOKUP($A270,'2014'!$B$2:$K$157,10,FALSE),0)</f>
        <v>0.58750000000000002</v>
      </c>
      <c r="BH270" s="1700">
        <f>IFERROR(VLOOKUP($A270,'2013'!$D$4:$I$249,2,FALSE),0)</f>
        <v>55</v>
      </c>
      <c r="BI270" s="1691">
        <f>IFERROR(VLOOKUP($A270,'2013'!$D$4:$I$249,3,FALSE),0)</f>
        <v>17</v>
      </c>
      <c r="BJ270" s="1691">
        <f>IFERROR(VLOOKUP($A270,'2013'!$D$4:$I$249,4,FALSE),0)</f>
        <v>26</v>
      </c>
      <c r="BK270" s="1691">
        <f>IFERROR(VLOOKUP($A270,'2013'!$D$4:$I$249,5,FALSE),0)</f>
        <v>0</v>
      </c>
      <c r="BL270" s="1740">
        <f>IFERROR(VLOOKUP($A270,'2013'!$D$4:$I$249,6,FALSE),0)</f>
        <v>0.47272727272727272</v>
      </c>
      <c r="BM270" s="1737">
        <f>IFERROR(VLOOKUP($A270,'2012'!$D$3:$O$172,2,FALSE),0)</f>
        <v>45</v>
      </c>
      <c r="BN270" s="1691">
        <f>IFERROR(VLOOKUP($A270,'2012'!$D$3:$O$172,3,FALSE),0)</f>
        <v>22</v>
      </c>
      <c r="BO270" s="1743">
        <f>IFERROR(VLOOKUP($A270,'2012'!$D$3:$O$172,4,FALSE),0)</f>
        <v>2</v>
      </c>
      <c r="BP270" s="1700">
        <f>IFERROR(VLOOKUP($A270,'2012'!$D$3:$O$172,5,FALSE),0)</f>
        <v>45</v>
      </c>
      <c r="BQ270" s="1691">
        <f>IFERROR(VLOOKUP($A270,'2012'!$D$3:$O$172,6,FALSE),0)</f>
        <v>17</v>
      </c>
      <c r="BR270" s="1691">
        <f>IFERROR(VLOOKUP($A270,'2012'!$D$3:$O$172,7,FALSE),0)</f>
        <v>22</v>
      </c>
      <c r="BS270" s="1691">
        <f>IFERROR(VLOOKUP($A270,'2012'!$D$3:$O$172,8,FALSE),0)</f>
        <v>2</v>
      </c>
      <c r="BT270" s="1740">
        <f>IFERROR(VLOOKUP($A270,'2012'!$D$3:$O$172,9,FALSE),0)</f>
        <v>0.48888888888888887</v>
      </c>
      <c r="BU270" s="1737">
        <f>IFERROR(VLOOKUP($A270,'2012'!$D$3:$O$172,10,FALSE),0)</f>
        <v>0</v>
      </c>
      <c r="BV270" s="1691">
        <f>IFERROR(VLOOKUP($A270,'2012'!$D$3:$O$172,11,FALSE),0)</f>
        <v>0</v>
      </c>
      <c r="BW270" s="1743">
        <f>IFERROR(VLOOKUP($A270,'2012'!$D$3:$O$172,12,FALSE),0)</f>
        <v>0</v>
      </c>
      <c r="BX270" s="1700">
        <f>IFERROR(VLOOKUP($A270,'2011'!$D$4:$I$251,2,FALSE),0)</f>
        <v>0</v>
      </c>
      <c r="BY270" s="1691">
        <f>IFERROR(VLOOKUP($A270,'2011'!$D$4:$I$251,3,FALSE),0)</f>
        <v>0</v>
      </c>
      <c r="BZ270" s="1691">
        <f>IFERROR(VLOOKUP($A270,'2011'!$D$4:$I$251,4,FALSE),0)</f>
        <v>0</v>
      </c>
      <c r="CA270" s="1691">
        <f>IFERROR(VLOOKUP($A270,'2011'!$D$4:$I$251,5,FALSE),0)</f>
        <v>0</v>
      </c>
      <c r="CB270" s="1740">
        <f>IFERROR(VLOOKUP($A270,'2011'!$D$4:$I$251,6,FALSE),0)</f>
        <v>0</v>
      </c>
      <c r="CC270" s="1700">
        <f>IFERROR(VLOOKUP($A270,'2010'!$C$3:$H$234,2,FALSE),0)</f>
        <v>0</v>
      </c>
      <c r="CD270" s="1691">
        <f>IFERROR(VLOOKUP($A270,'2010'!$C$3:$H$234,3,FALSE),0)</f>
        <v>0</v>
      </c>
      <c r="CE270" s="1691">
        <f>IFERROR(VLOOKUP($A270,'2010'!$C$3:$H$234,4,FALSE),0)</f>
        <v>0</v>
      </c>
      <c r="CF270" s="1691">
        <f>IFERROR(VLOOKUP($A270,'2010'!$C$3:$H$234,5,FALSE),0)</f>
        <v>0</v>
      </c>
      <c r="CG270" s="1740">
        <f>IFERROR(VLOOKUP($A270,'2010'!$C$3:$H$234,6,FALSE),0)</f>
        <v>0</v>
      </c>
      <c r="CH270" s="1700">
        <f>IFERROR(VLOOKUP($A270,'2009'!$C$3:$H$242,2,FALSE),0)</f>
        <v>0</v>
      </c>
      <c r="CI270" s="1691">
        <f>IFERROR(VLOOKUP($A270,'2009'!$C$3:$H$242,3,FALSE),0)</f>
        <v>0</v>
      </c>
      <c r="CJ270" s="1691">
        <f>IFERROR(VLOOKUP($A270,'2009'!$C$3:$H$242,4,FALSE),0)</f>
        <v>0</v>
      </c>
      <c r="CK270" s="1691">
        <f>IFERROR(VLOOKUP($A270,'2009'!$C$3:$H$242,5,FALSE),0)</f>
        <v>0</v>
      </c>
      <c r="CL270" s="1740">
        <f>IFERROR(VLOOKUP($A270,'2009'!$C$3:$H$242,6,FALSE),0)</f>
        <v>0</v>
      </c>
      <c r="CM270" s="1700">
        <f>IFERROR(VLOOKUP($A270,'2008'!$C$3:$H$229,2,FALSE),0)</f>
        <v>0</v>
      </c>
      <c r="CN270" s="1691">
        <f>IFERROR(VLOOKUP($A270,'2008'!$C$3:$H$229,3,FALSE),0)</f>
        <v>0</v>
      </c>
      <c r="CO270" s="1691">
        <f>IFERROR(VLOOKUP($A270,'2008'!$C$3:$H$229,4,FALSE),0)</f>
        <v>0</v>
      </c>
      <c r="CP270" s="1691">
        <f>IFERROR(VLOOKUP($A270,'2008'!$C$3:$H$229,5,FALSE),0)</f>
        <v>0</v>
      </c>
      <c r="CQ270" s="1740">
        <f>IFERROR(VLOOKUP($A270,'2008'!$C$3:$H$229,6,FALSE),0)</f>
        <v>0</v>
      </c>
      <c r="CR270" s="1700">
        <f>IFERROR(VLOOKUP($A270,'2007'!$C$3:$M$238,7,FALSE),0)</f>
        <v>0</v>
      </c>
      <c r="CS270" s="1691">
        <f>IFERROR(VLOOKUP($A270,'2007'!$C$3:$M$238,8,FALSE),0)</f>
        <v>0</v>
      </c>
      <c r="CT270" s="1691">
        <f>IFERROR(VLOOKUP($A270,'2007'!$C$3:$M$238,9,FALSE),0)</f>
        <v>0</v>
      </c>
      <c r="CU270" s="1691">
        <f>IFERROR(VLOOKUP($A270,'2007'!$C$3:$M$238,10,FALSE),0)</f>
        <v>0</v>
      </c>
      <c r="CV270" s="1740">
        <f>IFERROR(VLOOKUP($A270,'2007'!$C$3:$M$238,11,FALSE),0)</f>
        <v>0</v>
      </c>
      <c r="CW270" s="1700">
        <f>IFERROR(VLOOKUP($A270,'2006'!$A$2:$F$200,2,FALSE),0)</f>
        <v>0</v>
      </c>
      <c r="CX270" s="1691">
        <f>IFERROR(VLOOKUP($A270,'2006'!$A$2:$F$200,4,FALSE),0)</f>
        <v>0</v>
      </c>
      <c r="CY270" s="1691">
        <f>IFERROR(VLOOKUP($A270,'2006'!$A$2:$F$200,5,FALSE),0)</f>
        <v>0</v>
      </c>
      <c r="CZ270" s="1740">
        <f>IFERROR(VLOOKUP($A270,'2006'!$A$2:$F$200,6,FALSE),0)</f>
        <v>0</v>
      </c>
      <c r="DA270" s="1700">
        <f>IFERROR(VLOOKUP($A270,'2005'!$C$3:$M$205,8,FALSE),0)</f>
        <v>0</v>
      </c>
      <c r="DB270" s="1691">
        <f>IFERROR(VLOOKUP($A270,'2005'!$C$3:$M$205,9,FALSE),0)</f>
        <v>0</v>
      </c>
      <c r="DC270" s="1691">
        <f>IFERROR(VLOOKUP($A270,'2005'!$C$3:$M$205,10,FALSE),0)</f>
        <v>0</v>
      </c>
      <c r="DD270" s="1740">
        <f>IFERROR(VLOOKUP($A270,'2005'!$C$3:$M$205,11,FALSE),0)</f>
        <v>0</v>
      </c>
      <c r="DE270" s="1700">
        <f>IFERROR(VLOOKUP($A270,'2004'!$C$3:$M$213,8,FALSE),0)</f>
        <v>0</v>
      </c>
      <c r="DF270" s="1691">
        <f>IFERROR(VLOOKUP($A270,'2004'!$C$3:$M$213,9,FALSE),0)</f>
        <v>0</v>
      </c>
      <c r="DG270" s="1691">
        <f>IFERROR(VLOOKUP($A270,'2004'!$C$3:$M$213,10,FALSE),0)</f>
        <v>0</v>
      </c>
      <c r="DH270" s="1740">
        <f>IFERROR(VLOOKUP($A270,'2004'!$C$3:$M$213,11,FALSE),0)</f>
        <v>0</v>
      </c>
      <c r="DI270" s="1700">
        <f>IFERROR(VLOOKUP($A270,'2003'!$C$3:$Q$214,12,FALSE),0)</f>
        <v>0</v>
      </c>
      <c r="DJ270" s="1691">
        <f>IFERROR(VLOOKUP($A270,'2003'!$C$3:$Q$214,13,FALSE),0)</f>
        <v>0</v>
      </c>
      <c r="DK270" s="1691">
        <f>IFERROR(VLOOKUP($A270,'2003'!$C$3:$Q$214,14,FALSE),0)</f>
        <v>0</v>
      </c>
      <c r="DL270" s="1740">
        <f>IFERROR(VLOOKUP($A270,'2003'!$C$3:$Q$214,15,FALSE),0)</f>
        <v>0</v>
      </c>
      <c r="DM270" s="1700">
        <f>IFERROR(VLOOKUP($A270,'2002'!$D$3:$R$214,12,FALSE),0)</f>
        <v>0</v>
      </c>
      <c r="DN270" s="1691">
        <f>IFERROR(VLOOKUP($A270,'2002'!$D$3:$R$214,13,FALSE),0)</f>
        <v>0</v>
      </c>
      <c r="DO270" s="1691">
        <f>IFERROR(VLOOKUP($A270,'2002'!$D$3:$R$214,14,FALSE),0)</f>
        <v>0</v>
      </c>
      <c r="DP270" s="1788">
        <f>IFERROR(VLOOKUP($A270,'2002'!$D$3:$R$214,15,FALSE),0)</f>
        <v>0</v>
      </c>
      <c r="DQ270" s="1700">
        <f>IFERROR(VLOOKUP($A270,'Pre 2002'!$C$3:$CK$382,84,FALSE),0)</f>
        <v>0</v>
      </c>
      <c r="DR270" s="1695">
        <f>IFERROR(VLOOKUP($A270,'Pre 2002'!$C$3:$CK$382,85,FALSE),0)</f>
        <v>0</v>
      </c>
      <c r="DS270" s="1695">
        <f>IFERROR(VLOOKUP($A270,'Pre 2002'!$C$3:$CK$382,86,FALSE),0)</f>
        <v>0</v>
      </c>
      <c r="DT270" s="1790">
        <f>IFERROR(VLOOKUP($A270,'Pre 2002'!$C$3:$CK$382,87,FALSE),0)</f>
        <v>0</v>
      </c>
      <c r="DU270" s="1741">
        <f>IFERROR(VLOOKUP(A270,'Pre 2002'!$C$3:$CG$382,83,FALSE),0)</f>
        <v>0</v>
      </c>
      <c r="DY270" s="1731"/>
    </row>
    <row r="271" spans="1:129">
      <c r="A271" s="1779" t="s">
        <v>2173</v>
      </c>
      <c r="B271" s="1562">
        <f t="shared" si="103"/>
        <v>461</v>
      </c>
      <c r="C271" s="1562">
        <f t="shared" si="104"/>
        <v>233</v>
      </c>
      <c r="D271" s="1562">
        <f t="shared" si="105"/>
        <v>9</v>
      </c>
      <c r="E271" s="1563">
        <f t="shared" si="106"/>
        <v>0.50542299349240782</v>
      </c>
      <c r="F271" s="1786">
        <f t="shared" si="107"/>
        <v>8</v>
      </c>
      <c r="G271" s="1595">
        <v>2015</v>
      </c>
      <c r="H271" s="1567">
        <f t="shared" si="108"/>
        <v>0</v>
      </c>
      <c r="I271" s="1734">
        <f t="shared" si="109"/>
        <v>0</v>
      </c>
      <c r="J271" s="1734">
        <f t="shared" si="110"/>
        <v>0</v>
      </c>
      <c r="K271" s="1734">
        <f t="shared" si="111"/>
        <v>0</v>
      </c>
      <c r="L271" s="1806">
        <f t="shared" si="112"/>
        <v>0</v>
      </c>
      <c r="M271" s="1751"/>
      <c r="N271" s="1751"/>
      <c r="O271" s="1700">
        <f>IFERROR(VLOOKUP($A271,'2022'!$B$2:$K$174,3,FALSE),0)</f>
        <v>40</v>
      </c>
      <c r="P271" s="1858">
        <f>IFERROR(VLOOKUP($A271,'2022'!$B$2:$K$174,4,FALSE),0)</f>
        <v>6</v>
      </c>
      <c r="Q271" s="1858">
        <f>IFERROR(VLOOKUP($A271,'2022'!$B$2:$K$174,5,FALSE),0)</f>
        <v>13</v>
      </c>
      <c r="R271" s="1858">
        <f>IFERROR(VLOOKUP($A271,'2022'!$B$2:$K$174,8,FALSE),0)</f>
        <v>0</v>
      </c>
      <c r="S271" s="1740">
        <f>IFERROR(VLOOKUP($A271,'2022'!$B$2:$K$174,10,FALSE),0)</f>
        <v>0.32500000000000001</v>
      </c>
      <c r="T271" s="1700">
        <f>IFERROR(VLOOKUP($A271,'2021'!$B$2:$K$174,3,FALSE),0)</f>
        <v>50</v>
      </c>
      <c r="U271" s="1843">
        <f>IFERROR(VLOOKUP($A271,'2021'!$B$2:$K$174,4,FALSE),0)</f>
        <v>7</v>
      </c>
      <c r="V271" s="1843">
        <f>IFERROR(VLOOKUP($A271,'2021'!$B$2:$K$174,5,FALSE),0)</f>
        <v>19</v>
      </c>
      <c r="W271" s="1843">
        <f>IFERROR(VLOOKUP($A271,'2021'!$B$2:$K$174,8,FALSE),0)</f>
        <v>0</v>
      </c>
      <c r="X271" s="1740">
        <f>IFERROR(VLOOKUP($A271,'2021'!$B$2:$K$174,10,FALSE),0)</f>
        <v>0.38</v>
      </c>
      <c r="Y271" s="1700">
        <f>IFERROR(VLOOKUP($A271,'2020'!$B$2:$K$170,3,FALSE),0)</f>
        <v>67</v>
      </c>
      <c r="Z271" s="1829">
        <f>IFERROR(VLOOKUP($A271,'2020'!$B$2:$K$170,4,FALSE),0)</f>
        <v>20</v>
      </c>
      <c r="AA271" s="1829">
        <f>IFERROR(VLOOKUP($A271,'2020'!$B$2:$K$170,5,FALSE),0)</f>
        <v>32</v>
      </c>
      <c r="AB271" s="1829">
        <f>IFERROR(VLOOKUP($A271,'2020'!$B$2:$K$170,8,FALSE),0)</f>
        <v>2</v>
      </c>
      <c r="AC271" s="1740">
        <f>IFERROR(VLOOKUP($A271,'2020'!$B$2:$K$170,10,FALSE),0)</f>
        <v>0.47799999999999998</v>
      </c>
      <c r="AD271" s="1700">
        <f>IFERROR(VLOOKUP($A271,'2019'!$B$2:$K$170,3,FALSE),0)</f>
        <v>69</v>
      </c>
      <c r="AE271" s="1823">
        <f>IFERROR(VLOOKUP($A271,'2019'!$B$2:$K$170,4,FALSE),0)</f>
        <v>21</v>
      </c>
      <c r="AF271" s="1823">
        <f>IFERROR(VLOOKUP($A271,'2019'!$B$2:$K$170,5,FALSE),0)</f>
        <v>36</v>
      </c>
      <c r="AG271" s="1823">
        <f>IFERROR(VLOOKUP($A271,'2019'!$B$2:$K$170,8,FALSE),0)</f>
        <v>3</v>
      </c>
      <c r="AH271" s="1740">
        <f>IFERROR(VLOOKUP($A271,'2019'!$B$2:$K$170,10,FALSE),0)</f>
        <v>0.52200000000000002</v>
      </c>
      <c r="AI271" s="1700">
        <f>IFERROR(VLOOKUP($A271,'2018'!$B$2:$K$170,3,FALSE),0)</f>
        <v>68</v>
      </c>
      <c r="AJ271" s="1821">
        <f>IFERROR(VLOOKUP($A271,'2018'!$B$2:$K$170,4,FALSE),0)</f>
        <v>20</v>
      </c>
      <c r="AK271" s="1821">
        <f>IFERROR(VLOOKUP($A271,'2018'!$B$2:$K$170,5,FALSE),0)</f>
        <v>40</v>
      </c>
      <c r="AL271" s="1821">
        <f>IFERROR(VLOOKUP($A271,'2018'!$B$2:$K$170,8,FALSE),0)</f>
        <v>4</v>
      </c>
      <c r="AM271" s="1740">
        <f>IFERROR(VLOOKUP($A271,'2018'!$B$2:$K$170,10,FALSE),0)</f>
        <v>0.58799999999999997</v>
      </c>
      <c r="AN271" s="1700">
        <f>IFERROR(VLOOKUP($A271,'2017'!$B$2:$J$163,2,FALSE),0)</f>
        <v>60</v>
      </c>
      <c r="AO271" s="1815">
        <f>IFERROR(VLOOKUP($A271,'2017'!$B$2:$J$163,3,FALSE),0)</f>
        <v>16</v>
      </c>
      <c r="AP271" s="1815">
        <f>IFERROR(VLOOKUP($A271,'2017'!$B$2:$J$163,4,FALSE),0)</f>
        <v>29</v>
      </c>
      <c r="AQ271" s="1815">
        <f>IFERROR(VLOOKUP($A271,'2017'!$B$2:$J$163,7,FALSE),0)</f>
        <v>0</v>
      </c>
      <c r="AR271" s="1740">
        <f>IFERROR(VLOOKUP($A271,'2017'!$B$2:$J$163,9,FALSE),0)</f>
        <v>0.48333333333333334</v>
      </c>
      <c r="AS271" s="1700">
        <f>IFERROR(VLOOKUP($A271,'2016'!$B$2:$K$165,3,FALSE),0)</f>
        <v>69</v>
      </c>
      <c r="AT271" s="1796">
        <f>IFERROR(VLOOKUP($A271,'2016'!$B$2:$K$165,4,FALSE),0)</f>
        <v>27</v>
      </c>
      <c r="AU271" s="1796">
        <f>IFERROR(VLOOKUP($A271,'2016'!$B$2:$K$165,5,FALSE),0)</f>
        <v>45</v>
      </c>
      <c r="AV271" s="1796">
        <f>IFERROR(VLOOKUP($A271,'2016'!$B$2:$K$165,8,FALSE),0)</f>
        <v>0</v>
      </c>
      <c r="AW271" s="1740">
        <f>IFERROR(VLOOKUP($A271,'2016'!$B$2:$K$165,10,FALSE),0)</f>
        <v>0.65200000000000002</v>
      </c>
      <c r="AX271" s="1700">
        <f>IFERROR(VLOOKUP($A271,'2015'!$B$2:$K$165,3,FALSE),0)</f>
        <v>38</v>
      </c>
      <c r="AY271" s="1695">
        <f>IFERROR(VLOOKUP($A271,'2015'!$B$2:$K$165,4,FALSE),0)</f>
        <v>11</v>
      </c>
      <c r="AZ271" s="1695">
        <f>IFERROR(VLOOKUP($A271,'2015'!$B$2:$K$165,5,FALSE),0)</f>
        <v>19</v>
      </c>
      <c r="BA271" s="1695">
        <f>IFERROR(VLOOKUP($A271,'2015'!$B$2:$K$165,8,FALSE),0)</f>
        <v>0</v>
      </c>
      <c r="BB271" s="1740">
        <f>IFERROR(VLOOKUP($A271,'2015'!$B$2:$K$165,10,FALSE),0)</f>
        <v>0.5</v>
      </c>
      <c r="BC271" s="1700">
        <f>IFERROR(VLOOKUP($A271,'2014'!$B$2:$K$157,3,FALSE),0)</f>
        <v>0</v>
      </c>
      <c r="BD271" s="1691">
        <f>IFERROR(VLOOKUP($A271,'2014'!$B$2:$K$157,4,FALSE),0)</f>
        <v>0</v>
      </c>
      <c r="BE271" s="1691">
        <f>IFERROR(VLOOKUP($A271,'2014'!$B$2:$K$157,5,FALSE),0)</f>
        <v>0</v>
      </c>
      <c r="BF271" s="1691">
        <f>IFERROR(VLOOKUP($A271,'2014'!$B$2:$K$157,8,FALSE),0)</f>
        <v>0</v>
      </c>
      <c r="BG271" s="1740">
        <f>IFERROR(VLOOKUP($A271,'2014'!$B$2:$K$157,10,FALSE),0)</f>
        <v>0</v>
      </c>
      <c r="BH271" s="1700">
        <f>IFERROR(VLOOKUP($A271,'2013'!$D$4:$I$249,2,FALSE),0)</f>
        <v>0</v>
      </c>
      <c r="BI271" s="1691">
        <f>IFERROR(VLOOKUP($A271,'2013'!$D$4:$I$249,3,FALSE),0)</f>
        <v>0</v>
      </c>
      <c r="BJ271" s="1691">
        <f>IFERROR(VLOOKUP($A271,'2013'!$D$4:$I$249,4,FALSE),0)</f>
        <v>0</v>
      </c>
      <c r="BK271" s="1691">
        <f>IFERROR(VLOOKUP($A271,'2013'!$D$4:$I$249,5,FALSE),0)</f>
        <v>0</v>
      </c>
      <c r="BL271" s="1740">
        <f>IFERROR(VLOOKUP($A271,'2013'!$D$4:$I$249,6,FALSE),0)</f>
        <v>0</v>
      </c>
      <c r="BM271" s="1737">
        <f>IFERROR(VLOOKUP($A271,'2012'!$D$3:$O$172,2,FALSE),0)</f>
        <v>0</v>
      </c>
      <c r="BN271" s="1691">
        <f>IFERROR(VLOOKUP($A271,'2012'!$D$3:$O$172,3,FALSE),0)</f>
        <v>0</v>
      </c>
      <c r="BO271" s="1743">
        <f>IFERROR(VLOOKUP($A271,'2012'!$D$3:$O$172,4,FALSE),0)</f>
        <v>0</v>
      </c>
      <c r="BP271" s="1700">
        <f>IFERROR(VLOOKUP($A271,'2012'!$D$3:$O$172,5,FALSE),0)</f>
        <v>0</v>
      </c>
      <c r="BQ271" s="1691">
        <f>IFERROR(VLOOKUP($A271,'2012'!$D$3:$O$172,6,FALSE),0)</f>
        <v>0</v>
      </c>
      <c r="BR271" s="1691">
        <f>IFERROR(VLOOKUP($A271,'2012'!$D$3:$O$172,7,FALSE),0)</f>
        <v>0</v>
      </c>
      <c r="BS271" s="1691">
        <f>IFERROR(VLOOKUP($A271,'2012'!$D$3:$O$172,8,FALSE),0)</f>
        <v>0</v>
      </c>
      <c r="BT271" s="1740">
        <f>IFERROR(VLOOKUP($A271,'2012'!$D$3:$O$172,9,FALSE),0)</f>
        <v>0</v>
      </c>
      <c r="BX271" s="1700">
        <f>IFERROR(VLOOKUP($A271,'2011'!$D$4:$I$251,2,FALSE),0)</f>
        <v>0</v>
      </c>
      <c r="BY271" s="1691">
        <f>IFERROR(VLOOKUP($A271,'2011'!$D$4:$I$251,3,FALSE),0)</f>
        <v>0</v>
      </c>
      <c r="BZ271" s="1691">
        <f>IFERROR(VLOOKUP($A271,'2011'!$D$4:$I$251,4,FALSE),0)</f>
        <v>0</v>
      </c>
      <c r="CA271" s="1691">
        <f>IFERROR(VLOOKUP($A271,'2011'!$D$4:$I$251,5,FALSE),0)</f>
        <v>0</v>
      </c>
      <c r="CB271" s="1740">
        <f>IFERROR(VLOOKUP($A271,'2011'!$D$4:$I$251,6,FALSE),0)</f>
        <v>0</v>
      </c>
      <c r="CC271" s="1700">
        <f>IFERROR(VLOOKUP($A271,'2010'!$C$3:$H$234,2,FALSE),0)</f>
        <v>0</v>
      </c>
      <c r="CD271" s="1691">
        <f>IFERROR(VLOOKUP($A271,'2010'!$C$3:$H$234,3,FALSE),0)</f>
        <v>0</v>
      </c>
      <c r="CE271" s="1691">
        <f>IFERROR(VLOOKUP($A271,'2010'!$C$3:$H$234,4,FALSE),0)</f>
        <v>0</v>
      </c>
      <c r="CF271" s="1691">
        <f>IFERROR(VLOOKUP($A271,'2010'!$C$3:$H$234,5,FALSE),0)</f>
        <v>0</v>
      </c>
      <c r="CG271" s="1740">
        <f>IFERROR(VLOOKUP($A271,'2010'!$C$3:$H$234,6,FALSE),0)</f>
        <v>0</v>
      </c>
      <c r="CH271" s="1700">
        <f>IFERROR(VLOOKUP($A271,'2009'!$C$3:$H$242,2,FALSE),0)</f>
        <v>0</v>
      </c>
      <c r="CI271" s="1691">
        <f>IFERROR(VLOOKUP($A271,'2009'!$C$3:$H$242,3,FALSE),0)</f>
        <v>0</v>
      </c>
      <c r="CJ271" s="1691">
        <f>IFERROR(VLOOKUP($A271,'2009'!$C$3:$H$242,4,FALSE),0)</f>
        <v>0</v>
      </c>
      <c r="CK271" s="1691">
        <f>IFERROR(VLOOKUP($A271,'2009'!$C$3:$H$242,5,FALSE),0)</f>
        <v>0</v>
      </c>
      <c r="CL271" s="1740">
        <f>IFERROR(VLOOKUP($A271,'2009'!$C$3:$H$242,6,FALSE),0)</f>
        <v>0</v>
      </c>
      <c r="CM271" s="1700">
        <f>IFERROR(VLOOKUP($A271,'2008'!$C$3:$H$229,2,FALSE),0)</f>
        <v>0</v>
      </c>
      <c r="CN271" s="1691">
        <f>IFERROR(VLOOKUP($A271,'2008'!$C$3:$H$229,3,FALSE),0)</f>
        <v>0</v>
      </c>
      <c r="CO271" s="1691">
        <f>IFERROR(VLOOKUP($A271,'2008'!$C$3:$H$229,4,FALSE),0)</f>
        <v>0</v>
      </c>
      <c r="CP271" s="1691">
        <f>IFERROR(VLOOKUP($A271,'2008'!$C$3:$H$229,5,FALSE),0)</f>
        <v>0</v>
      </c>
      <c r="CQ271" s="1740">
        <f>IFERROR(VLOOKUP($A271,'2008'!$C$3:$H$229,6,FALSE),0)</f>
        <v>0</v>
      </c>
      <c r="CR271" s="1700">
        <f>IFERROR(VLOOKUP($A271,'2007'!$C$3:$M$238,7,FALSE),0)</f>
        <v>0</v>
      </c>
      <c r="CS271" s="1691">
        <f>IFERROR(VLOOKUP($A271,'2007'!$C$3:$M$238,8,FALSE),0)</f>
        <v>0</v>
      </c>
      <c r="CT271" s="1691">
        <f>IFERROR(VLOOKUP($A271,'2007'!$C$3:$M$238,9,FALSE),0)</f>
        <v>0</v>
      </c>
      <c r="CU271" s="1691">
        <f>IFERROR(VLOOKUP($A271,'2007'!$C$3:$M$238,10,FALSE),0)</f>
        <v>0</v>
      </c>
      <c r="CV271" s="1740">
        <f>IFERROR(VLOOKUP($A271,'2007'!$C$3:$M$238,11,FALSE),0)</f>
        <v>0</v>
      </c>
      <c r="CW271" s="1700">
        <f>IFERROR(VLOOKUP($A271,'2006'!$A$2:$F$200,2,FALSE),0)</f>
        <v>0</v>
      </c>
      <c r="CX271" s="1691">
        <f>IFERROR(VLOOKUP($A271,'2006'!$A$2:$F$200,4,FALSE),0)</f>
        <v>0</v>
      </c>
      <c r="CY271" s="1691">
        <f>IFERROR(VLOOKUP($A271,'2006'!$A$2:$F$200,5,FALSE),0)</f>
        <v>0</v>
      </c>
      <c r="CZ271" s="1740">
        <f>IFERROR(VLOOKUP($A271,'2006'!$A$2:$F$200,6,FALSE),0)</f>
        <v>0</v>
      </c>
      <c r="DA271" s="1700">
        <f>IFERROR(VLOOKUP($A271,'2005'!$C$3:$M$205,8,FALSE),0)</f>
        <v>0</v>
      </c>
      <c r="DB271" s="1691">
        <f>IFERROR(VLOOKUP($A271,'2005'!$C$3:$M$205,9,FALSE),0)</f>
        <v>0</v>
      </c>
      <c r="DC271" s="1691">
        <f>IFERROR(VLOOKUP($A271,'2005'!$C$3:$M$205,10,FALSE),0)</f>
        <v>0</v>
      </c>
      <c r="DD271" s="1740">
        <f>IFERROR(VLOOKUP($A271,'2005'!$C$3:$M$205,11,FALSE),0)</f>
        <v>0</v>
      </c>
      <c r="DE271" s="1700">
        <f>IFERROR(VLOOKUP($A271,'2004'!$C$3:$M$213,8,FALSE),0)</f>
        <v>0</v>
      </c>
      <c r="DF271" s="1691">
        <f>IFERROR(VLOOKUP($A271,'2004'!$C$3:$M$213,9,FALSE),0)</f>
        <v>0</v>
      </c>
      <c r="DG271" s="1691">
        <f>IFERROR(VLOOKUP($A271,'2004'!$C$3:$M$213,10,FALSE),0)</f>
        <v>0</v>
      </c>
      <c r="DH271" s="1740">
        <f>IFERROR(VLOOKUP($A271,'2004'!$C$3:$M$213,11,FALSE),0)</f>
        <v>0</v>
      </c>
      <c r="DI271" s="1700">
        <f>IFERROR(VLOOKUP($A271,'2003'!$C$3:$Q$214,12,FALSE),0)</f>
        <v>0</v>
      </c>
      <c r="DJ271" s="1691">
        <f>IFERROR(VLOOKUP($A271,'2003'!$C$3:$Q$214,13,FALSE),0)</f>
        <v>0</v>
      </c>
      <c r="DK271" s="1691">
        <f>IFERROR(VLOOKUP($A271,'2003'!$C$3:$Q$214,14,FALSE),0)</f>
        <v>0</v>
      </c>
      <c r="DL271" s="1740">
        <f>IFERROR(VLOOKUP($A271,'2003'!$C$3:$Q$214,15,FALSE),0)</f>
        <v>0</v>
      </c>
      <c r="DM271" s="1700">
        <f>IFERROR(VLOOKUP($A271,'2002'!$D$3:$R$214,12,FALSE),0)</f>
        <v>0</v>
      </c>
      <c r="DN271" s="1691">
        <f>IFERROR(VLOOKUP($A271,'2002'!$D$3:$R$214,13,FALSE),0)</f>
        <v>0</v>
      </c>
      <c r="DO271" s="1691">
        <f>IFERROR(VLOOKUP($A271,'2002'!$D$3:$R$214,14,FALSE),0)</f>
        <v>0</v>
      </c>
      <c r="DP271" s="1788">
        <f>IFERROR(VLOOKUP($A271,'2002'!$D$3:$R$214,15,FALSE),0)</f>
        <v>0</v>
      </c>
      <c r="DQ271" s="1700">
        <f>IFERROR(VLOOKUP($A271,'Pre 2002'!$C$3:$CK$382,84,FALSE),0)</f>
        <v>0</v>
      </c>
      <c r="DR271" s="1695">
        <f>IFERROR(VLOOKUP($A271,'Pre 2002'!$C$3:$CK$382,85,FALSE),0)</f>
        <v>0</v>
      </c>
      <c r="DS271" s="1695">
        <f>IFERROR(VLOOKUP($A271,'Pre 2002'!$C$3:$CK$382,86,FALSE),0)</f>
        <v>0</v>
      </c>
      <c r="DT271" s="1790">
        <f>IFERROR(VLOOKUP($A271,'Pre 2002'!$C$3:$CK$382,87,FALSE),0)</f>
        <v>0</v>
      </c>
      <c r="DU271" s="1741">
        <f>IFERROR(VLOOKUP(A271,'Pre 2002'!$C$3:$CG$382,83,FALSE),0)</f>
        <v>0</v>
      </c>
      <c r="DY271" s="1731"/>
    </row>
    <row r="272" spans="1:129">
      <c r="A272" s="1778" t="s">
        <v>1147</v>
      </c>
      <c r="B272" s="1562">
        <f t="shared" si="103"/>
        <v>196</v>
      </c>
      <c r="C272" s="1562">
        <f t="shared" si="104"/>
        <v>97</v>
      </c>
      <c r="D272" s="1562">
        <f t="shared" si="105"/>
        <v>9</v>
      </c>
      <c r="E272" s="1563">
        <f t="shared" si="106"/>
        <v>0.49489795918367346</v>
      </c>
      <c r="F272" s="1786">
        <f t="shared" si="107"/>
        <v>5</v>
      </c>
      <c r="G272" s="1595" t="s">
        <v>2159</v>
      </c>
      <c r="H272" s="1567">
        <f t="shared" si="108"/>
        <v>5</v>
      </c>
      <c r="I272" s="1734">
        <f t="shared" si="109"/>
        <v>196</v>
      </c>
      <c r="J272" s="1734">
        <f t="shared" si="110"/>
        <v>97</v>
      </c>
      <c r="K272" s="1734">
        <f t="shared" si="111"/>
        <v>9</v>
      </c>
      <c r="L272" s="1806">
        <f t="shared" si="112"/>
        <v>0.49489795918367346</v>
      </c>
      <c r="O272" s="1700">
        <f>IFERROR(VLOOKUP($A272,'2022'!$B$2:$K$174,3,FALSE),0)</f>
        <v>0</v>
      </c>
      <c r="P272" s="1858">
        <f>IFERROR(VLOOKUP($A272,'2022'!$B$2:$K$174,4,FALSE),0)</f>
        <v>0</v>
      </c>
      <c r="Q272" s="1858">
        <f>IFERROR(VLOOKUP($A272,'2022'!$B$2:$K$174,5,FALSE),0)</f>
        <v>0</v>
      </c>
      <c r="R272" s="1858">
        <f>IFERROR(VLOOKUP($A272,'2022'!$B$2:$K$174,8,FALSE),0)</f>
        <v>0</v>
      </c>
      <c r="S272" s="1740">
        <f>IFERROR(VLOOKUP($A272,'2022'!$B$2:$K$174,10,FALSE),0)</f>
        <v>0</v>
      </c>
      <c r="T272" s="1700">
        <f>IFERROR(VLOOKUP($A272,'2021'!$B$2:$K$174,3,FALSE),0)</f>
        <v>0</v>
      </c>
      <c r="U272" s="1843">
        <f>IFERROR(VLOOKUP($A272,'2021'!$B$2:$K$174,4,FALSE),0)</f>
        <v>0</v>
      </c>
      <c r="V272" s="1843">
        <f>IFERROR(VLOOKUP($A272,'2021'!$B$2:$K$174,5,FALSE),0)</f>
        <v>0</v>
      </c>
      <c r="W272" s="1843">
        <f>IFERROR(VLOOKUP($A272,'2021'!$B$2:$K$174,8,FALSE),0)</f>
        <v>0</v>
      </c>
      <c r="X272" s="1740">
        <f>IFERROR(VLOOKUP($A272,'2021'!$B$2:$K$174,10,FALSE),0)</f>
        <v>0</v>
      </c>
      <c r="Y272" s="1700">
        <f>IFERROR(VLOOKUP($A272,'2020'!$B$2:$K$170,3,FALSE),0)</f>
        <v>0</v>
      </c>
      <c r="Z272" s="1829">
        <f>IFERROR(VLOOKUP($A272,'2020'!$B$2:$K$170,4,FALSE),0)</f>
        <v>0</v>
      </c>
      <c r="AA272" s="1829">
        <f>IFERROR(VLOOKUP($A272,'2020'!$B$2:$K$170,5,FALSE),0)</f>
        <v>0</v>
      </c>
      <c r="AB272" s="1829">
        <f>IFERROR(VLOOKUP($A272,'2020'!$B$2:$K$170,8,FALSE),0)</f>
        <v>0</v>
      </c>
      <c r="AC272" s="1740">
        <f>IFERROR(VLOOKUP($A272,'2020'!$B$2:$K$170,10,FALSE),0)</f>
        <v>0</v>
      </c>
      <c r="AD272" s="1700">
        <f>IFERROR(VLOOKUP($A272,'2019'!$B$2:$K$170,3,FALSE),0)</f>
        <v>0</v>
      </c>
      <c r="AE272" s="1823">
        <f>IFERROR(VLOOKUP($A272,'2019'!$B$2:$K$170,4,FALSE),0)</f>
        <v>0</v>
      </c>
      <c r="AF272" s="1823">
        <f>IFERROR(VLOOKUP($A272,'2019'!$B$2:$K$170,5,FALSE),0)</f>
        <v>0</v>
      </c>
      <c r="AG272" s="1823">
        <f>IFERROR(VLOOKUP($A272,'2019'!$B$2:$K$170,8,FALSE),0)</f>
        <v>0</v>
      </c>
      <c r="AH272" s="1740">
        <f>IFERROR(VLOOKUP($A272,'2019'!$B$2:$K$170,10,FALSE),0)</f>
        <v>0</v>
      </c>
      <c r="AI272" s="1700">
        <f>IFERROR(VLOOKUP($A272,'2018'!$B$2:$K$170,3,FALSE),0)</f>
        <v>0</v>
      </c>
      <c r="AJ272" s="1821">
        <f>IFERROR(VLOOKUP($A272,'2018'!$B$2:$K$170,4,FALSE),0)</f>
        <v>0</v>
      </c>
      <c r="AK272" s="1821">
        <f>IFERROR(VLOOKUP($A272,'2018'!$B$2:$K$170,5,FALSE),0)</f>
        <v>0</v>
      </c>
      <c r="AL272" s="1821">
        <f>IFERROR(VLOOKUP($A272,'2018'!$B$2:$K$170,8,FALSE),0)</f>
        <v>0</v>
      </c>
      <c r="AM272" s="1740">
        <f>IFERROR(VLOOKUP($A272,'2018'!$B$2:$K$170,10,FALSE),0)</f>
        <v>0</v>
      </c>
      <c r="AN272" s="1700">
        <f>IFERROR(VLOOKUP($A272,'2017'!$B$2:$J$163,2,FALSE),0)</f>
        <v>0</v>
      </c>
      <c r="AO272" s="1815">
        <f>IFERROR(VLOOKUP($A272,'2017'!$B$2:$J$163,3,FALSE),0)</f>
        <v>0</v>
      </c>
      <c r="AP272" s="1815">
        <f>IFERROR(VLOOKUP($A272,'2017'!$B$2:$J$163,4,FALSE),0)</f>
        <v>0</v>
      </c>
      <c r="AQ272" s="1815">
        <f>IFERROR(VLOOKUP($A272,'2017'!$B$2:$J$163,7,FALSE),0)</f>
        <v>0</v>
      </c>
      <c r="AR272" s="1740">
        <f>IFERROR(VLOOKUP($A272,'2017'!$B$2:$J$163,9,FALSE),0)</f>
        <v>0</v>
      </c>
      <c r="AS272" s="1700">
        <f>IFERROR(VLOOKUP($A272,'2016'!$B$2:$K$165,3,FALSE),0)</f>
        <v>0</v>
      </c>
      <c r="AT272" s="1796">
        <f>IFERROR(VLOOKUP($A272,'2016'!$B$2:$K$165,4,FALSE),0)</f>
        <v>0</v>
      </c>
      <c r="AU272" s="1796">
        <f>IFERROR(VLOOKUP($A272,'2016'!$B$2:$K$165,5,FALSE),0)</f>
        <v>0</v>
      </c>
      <c r="AV272" s="1796">
        <f>IFERROR(VLOOKUP($A272,'2016'!$B$2:$K$165,8,FALSE),0)</f>
        <v>0</v>
      </c>
      <c r="AW272" s="1740">
        <f>IFERROR(VLOOKUP($A272,'2016'!$B$2:$K$165,10,FALSE),0)</f>
        <v>0</v>
      </c>
      <c r="AX272" s="1700">
        <f>IFERROR(VLOOKUP($A272,'2015'!$B$2:$K$165,3,FALSE),0)</f>
        <v>0</v>
      </c>
      <c r="AY272" s="1695">
        <f>IFERROR(VLOOKUP($A272,'2015'!$B$2:$K$165,4,FALSE),0)</f>
        <v>0</v>
      </c>
      <c r="AZ272" s="1695">
        <f>IFERROR(VLOOKUP($A272,'2015'!$B$2:$K$165,5,FALSE),0)</f>
        <v>0</v>
      </c>
      <c r="BA272" s="1695">
        <f>IFERROR(VLOOKUP($A272,'2015'!$B$2:$K$165,8,FALSE),0)</f>
        <v>0</v>
      </c>
      <c r="BB272" s="1740">
        <f>IFERROR(VLOOKUP($A272,'2015'!$B$2:$K$165,10,FALSE),0)</f>
        <v>0</v>
      </c>
      <c r="BC272" s="1700">
        <f>IFERROR(VLOOKUP($A272,'2014'!$B$2:$K$157,3,FALSE),0)</f>
        <v>0</v>
      </c>
      <c r="BD272" s="1691">
        <f>IFERROR(VLOOKUP($A272,'2014'!$B$2:$K$157,4,FALSE),0)</f>
        <v>0</v>
      </c>
      <c r="BE272" s="1691">
        <f>IFERROR(VLOOKUP($A272,'2014'!$B$2:$K$157,5,FALSE),0)</f>
        <v>0</v>
      </c>
      <c r="BF272" s="1691">
        <f>IFERROR(VLOOKUP($A272,'2014'!$B$2:$K$157,8,FALSE),0)</f>
        <v>0</v>
      </c>
      <c r="BG272" s="1740">
        <f>IFERROR(VLOOKUP($A272,'2014'!$B$2:$K$157,10,FALSE),0)</f>
        <v>0</v>
      </c>
      <c r="BH272" s="1700">
        <f>IFERROR(VLOOKUP($A272,'2013'!$D$4:$I$249,2,FALSE),0)</f>
        <v>0</v>
      </c>
      <c r="BI272" s="1691">
        <f>IFERROR(VLOOKUP($A272,'2013'!$D$4:$I$249,3,FALSE),0)</f>
        <v>0</v>
      </c>
      <c r="BJ272" s="1691">
        <f>IFERROR(VLOOKUP($A272,'2013'!$D$4:$I$249,4,FALSE),0)</f>
        <v>0</v>
      </c>
      <c r="BK272" s="1691">
        <f>IFERROR(VLOOKUP($A272,'2013'!$D$4:$I$249,5,FALSE),0)</f>
        <v>0</v>
      </c>
      <c r="BL272" s="1740">
        <f>IFERROR(VLOOKUP($A272,'2013'!$D$4:$I$249,6,FALSE),0)</f>
        <v>0</v>
      </c>
      <c r="BM272" s="1737">
        <f>IFERROR(VLOOKUP($A272,'2012'!$D$3:$O$172,2,FALSE),0)</f>
        <v>0</v>
      </c>
      <c r="BN272" s="1691">
        <f>IFERROR(VLOOKUP($A272,'2012'!$D$3:$O$172,3,FALSE),0)</f>
        <v>0</v>
      </c>
      <c r="BO272" s="1743">
        <f>IFERROR(VLOOKUP($A272,'2012'!$D$3:$O$172,4,FALSE),0)</f>
        <v>0</v>
      </c>
      <c r="BP272" s="1700">
        <f>IFERROR(VLOOKUP($A272,'2012'!$D$3:$O$172,5,FALSE),0)</f>
        <v>0</v>
      </c>
      <c r="BQ272" s="1691">
        <f>IFERROR(VLOOKUP($A272,'2012'!$D$3:$O$172,6,FALSE),0)</f>
        <v>0</v>
      </c>
      <c r="BR272" s="1691">
        <f>IFERROR(VLOOKUP($A272,'2012'!$D$3:$O$172,7,FALSE),0)</f>
        <v>0</v>
      </c>
      <c r="BS272" s="1691">
        <f>IFERROR(VLOOKUP($A272,'2012'!$D$3:$O$172,8,FALSE),0)</f>
        <v>0</v>
      </c>
      <c r="BT272" s="1740">
        <f>IFERROR(VLOOKUP($A272,'2012'!$D$3:$O$172,9,FALSE),0)</f>
        <v>0</v>
      </c>
      <c r="BX272" s="1700">
        <f>IFERROR(VLOOKUP($A272,'2011'!$D$4:$I$251,2,FALSE),0)</f>
        <v>0</v>
      </c>
      <c r="BY272" s="1691">
        <f>IFERROR(VLOOKUP($A272,'2011'!$D$4:$I$251,3,FALSE),0)</f>
        <v>0</v>
      </c>
      <c r="BZ272" s="1691">
        <f>IFERROR(VLOOKUP($A272,'2011'!$D$4:$I$251,4,FALSE),0)</f>
        <v>0</v>
      </c>
      <c r="CA272" s="1691">
        <f>IFERROR(VLOOKUP($A272,'2011'!$D$4:$I$251,5,FALSE),0)</f>
        <v>0</v>
      </c>
      <c r="CB272" s="1740">
        <f>IFERROR(VLOOKUP($A272,'2011'!$D$4:$I$251,6,FALSE),0)</f>
        <v>0</v>
      </c>
      <c r="CC272" s="1700">
        <f>IFERROR(VLOOKUP($A272,'2010'!$C$3:$H$234,2,FALSE),0)</f>
        <v>0</v>
      </c>
      <c r="CD272" s="1691">
        <f>IFERROR(VLOOKUP($A272,'2010'!$C$3:$H$234,3,FALSE),0)</f>
        <v>0</v>
      </c>
      <c r="CE272" s="1691">
        <f>IFERROR(VLOOKUP($A272,'2010'!$C$3:$H$234,4,FALSE),0)</f>
        <v>0</v>
      </c>
      <c r="CF272" s="1691">
        <f>IFERROR(VLOOKUP($A272,'2010'!$C$3:$H$234,5,FALSE),0)</f>
        <v>0</v>
      </c>
      <c r="CG272" s="1740">
        <f>IFERROR(VLOOKUP($A272,'2010'!$C$3:$H$234,6,FALSE),0)</f>
        <v>0</v>
      </c>
      <c r="CH272" s="1700">
        <f>IFERROR(VLOOKUP($A272,'2009'!$C$3:$H$242,2,FALSE),0)</f>
        <v>0</v>
      </c>
      <c r="CI272" s="1691">
        <f>IFERROR(VLOOKUP($A272,'2009'!$C$3:$H$242,3,FALSE),0)</f>
        <v>0</v>
      </c>
      <c r="CJ272" s="1691">
        <f>IFERROR(VLOOKUP($A272,'2009'!$C$3:$H$242,4,FALSE),0)</f>
        <v>0</v>
      </c>
      <c r="CK272" s="1691">
        <f>IFERROR(VLOOKUP($A272,'2009'!$C$3:$H$242,5,FALSE),0)</f>
        <v>0</v>
      </c>
      <c r="CL272" s="1740">
        <f>IFERROR(VLOOKUP($A272,'2009'!$C$3:$H$242,6,FALSE),0)</f>
        <v>0</v>
      </c>
      <c r="CM272" s="1700">
        <f>IFERROR(VLOOKUP($A272,'2008'!$C$3:$H$229,2,FALSE),0)</f>
        <v>26</v>
      </c>
      <c r="CN272" s="1691">
        <f>IFERROR(VLOOKUP($A272,'2008'!$C$3:$H$229,3,FALSE),0)</f>
        <v>6</v>
      </c>
      <c r="CO272" s="1691">
        <f>IFERROR(VLOOKUP($A272,'2008'!$C$3:$H$229,4,FALSE),0)</f>
        <v>13</v>
      </c>
      <c r="CP272" s="1691">
        <f>IFERROR(VLOOKUP($A272,'2008'!$C$3:$H$229,5,FALSE),0)</f>
        <v>1</v>
      </c>
      <c r="CQ272" s="1740">
        <f>IFERROR(VLOOKUP($A272,'2008'!$C$3:$H$229,6,FALSE),0)</f>
        <v>0.5</v>
      </c>
      <c r="CR272" s="1700">
        <f>IFERROR(VLOOKUP($A272,'2007'!$C$3:$M$238,7,FALSE),0)</f>
        <v>0</v>
      </c>
      <c r="CS272" s="1691">
        <f>IFERROR(VLOOKUP($A272,'2007'!$C$3:$M$238,8,FALSE),0)</f>
        <v>0</v>
      </c>
      <c r="CT272" s="1691">
        <f>IFERROR(VLOOKUP($A272,'2007'!$C$3:$M$238,9,FALSE),0)</f>
        <v>0</v>
      </c>
      <c r="CU272" s="1691">
        <f>IFERROR(VLOOKUP($A272,'2007'!$C$3:$M$238,10,FALSE),0)</f>
        <v>0</v>
      </c>
      <c r="CV272" s="1740">
        <f>IFERROR(VLOOKUP($A272,'2007'!$C$3:$M$238,11,FALSE),0)</f>
        <v>0</v>
      </c>
      <c r="CW272" s="1700">
        <f>IFERROR(VLOOKUP($A272,'2006'!$A$2:$F$200,2,FALSE),0)</f>
        <v>25</v>
      </c>
      <c r="CX272" s="1691">
        <f>IFERROR(VLOOKUP($A272,'2006'!$A$2:$F$200,4,FALSE),0)</f>
        <v>12</v>
      </c>
      <c r="CY272" s="1691">
        <f>IFERROR(VLOOKUP($A272,'2006'!$A$2:$F$200,5,FALSE),0)</f>
        <v>1</v>
      </c>
      <c r="CZ272" s="1740">
        <f>IFERROR(VLOOKUP($A272,'2006'!$A$2:$F$200,6,FALSE),0)</f>
        <v>0.48</v>
      </c>
      <c r="DA272" s="1700">
        <f>IFERROR(VLOOKUP($A272,'2005'!$C$3:$M$205,8,FALSE),0)</f>
        <v>0</v>
      </c>
      <c r="DB272" s="1691">
        <f>IFERROR(VLOOKUP($A272,'2005'!$C$3:$M$205,9,FALSE),0)</f>
        <v>0</v>
      </c>
      <c r="DC272" s="1691">
        <f>IFERROR(VLOOKUP($A272,'2005'!$C$3:$M$205,10,FALSE),0)</f>
        <v>0</v>
      </c>
      <c r="DD272" s="1740">
        <f>IFERROR(VLOOKUP($A272,'2005'!$C$3:$M$205,11,FALSE),0)</f>
        <v>0</v>
      </c>
      <c r="DE272" s="1700">
        <f>IFERROR(VLOOKUP($A272,'2004'!$C$3:$M$213,8,FALSE),0)</f>
        <v>0</v>
      </c>
      <c r="DF272" s="1691">
        <f>IFERROR(VLOOKUP($A272,'2004'!$C$3:$M$213,9,FALSE),0)</f>
        <v>0</v>
      </c>
      <c r="DG272" s="1691">
        <f>IFERROR(VLOOKUP($A272,'2004'!$C$3:$M$213,10,FALSE),0)</f>
        <v>0</v>
      </c>
      <c r="DH272" s="1740">
        <f>IFERROR(VLOOKUP($A272,'2004'!$C$3:$M$213,11,FALSE),0)</f>
        <v>0</v>
      </c>
      <c r="DI272" s="1700">
        <f>IFERROR(VLOOKUP($A272,'2003'!$C$3:$Q$214,12,FALSE),0)</f>
        <v>0</v>
      </c>
      <c r="DJ272" s="1691">
        <f>IFERROR(VLOOKUP($A272,'2003'!$C$3:$Q$214,13,FALSE),0)</f>
        <v>0</v>
      </c>
      <c r="DK272" s="1691">
        <f>IFERROR(VLOOKUP($A272,'2003'!$C$3:$Q$214,14,FALSE),0)</f>
        <v>0</v>
      </c>
      <c r="DL272" s="1740">
        <f>IFERROR(VLOOKUP($A272,'2003'!$C$3:$Q$214,15,FALSE),0)</f>
        <v>0</v>
      </c>
      <c r="DM272" s="1700">
        <f>IFERROR(VLOOKUP($A272,'2002'!$D$3:$R$214,12,FALSE),0)</f>
        <v>0</v>
      </c>
      <c r="DN272" s="1691">
        <f>IFERROR(VLOOKUP($A272,'2002'!$D$3:$R$214,13,FALSE),0)</f>
        <v>0</v>
      </c>
      <c r="DO272" s="1691">
        <f>IFERROR(VLOOKUP($A272,'2002'!$D$3:$R$214,14,FALSE),0)</f>
        <v>0</v>
      </c>
      <c r="DP272" s="1788">
        <f>IFERROR(VLOOKUP($A272,'2002'!$D$3:$R$214,15,FALSE),0)</f>
        <v>0</v>
      </c>
      <c r="DQ272" s="1700">
        <f>IFERROR(VLOOKUP($A272,'Pre 2002'!$C$3:$CK$382,84,FALSE),0)</f>
        <v>145</v>
      </c>
      <c r="DR272" s="1695">
        <f>IFERROR(VLOOKUP($A272,'Pre 2002'!$C$3:$CK$382,85,FALSE),0)</f>
        <v>72</v>
      </c>
      <c r="DS272" s="1695">
        <f>IFERROR(VLOOKUP($A272,'Pre 2002'!$C$3:$CK$382,86,FALSE),0)</f>
        <v>7</v>
      </c>
      <c r="DT272" s="1790">
        <f>IFERROR(VLOOKUP($A272,'Pre 2002'!$C$3:$CK$382,87,FALSE),0)</f>
        <v>0.49655172413793103</v>
      </c>
      <c r="DU272" s="1741">
        <f>IFERROR(VLOOKUP(A272,'Pre 2002'!$C$3:$CG$382,83,FALSE),0)</f>
        <v>3</v>
      </c>
      <c r="DY272" s="1731"/>
    </row>
    <row r="273" spans="1:129">
      <c r="A273" s="1778" t="s">
        <v>1222</v>
      </c>
      <c r="B273" s="1562">
        <f t="shared" si="103"/>
        <v>2385</v>
      </c>
      <c r="C273" s="1562">
        <f t="shared" si="104"/>
        <v>1156</v>
      </c>
      <c r="D273" s="1562">
        <f t="shared" si="105"/>
        <v>9</v>
      </c>
      <c r="E273" s="1563">
        <f t="shared" si="106"/>
        <v>0.48469601677148849</v>
      </c>
      <c r="F273" s="1786">
        <f t="shared" si="107"/>
        <v>42</v>
      </c>
      <c r="G273" s="1595">
        <v>1971</v>
      </c>
      <c r="H273" s="1567">
        <f t="shared" si="108"/>
        <v>42</v>
      </c>
      <c r="I273" s="1734">
        <f t="shared" si="109"/>
        <v>2385</v>
      </c>
      <c r="J273" s="1734">
        <f t="shared" si="110"/>
        <v>1156</v>
      </c>
      <c r="K273" s="1734">
        <f t="shared" si="111"/>
        <v>9</v>
      </c>
      <c r="L273" s="1806">
        <f t="shared" si="112"/>
        <v>0.48469601677148849</v>
      </c>
      <c r="M273" s="1751"/>
      <c r="N273" s="1751"/>
      <c r="O273" s="1700">
        <f>IFERROR(VLOOKUP($A273,'2022'!$B$2:$K$174,3,FALSE),0)</f>
        <v>0</v>
      </c>
      <c r="P273" s="1858">
        <f>IFERROR(VLOOKUP($A273,'2022'!$B$2:$K$174,4,FALSE),0)</f>
        <v>0</v>
      </c>
      <c r="Q273" s="1858">
        <f>IFERROR(VLOOKUP($A273,'2022'!$B$2:$K$174,5,FALSE),0)</f>
        <v>0</v>
      </c>
      <c r="R273" s="1858">
        <f>IFERROR(VLOOKUP($A273,'2022'!$B$2:$K$174,8,FALSE),0)</f>
        <v>0</v>
      </c>
      <c r="S273" s="1740">
        <f>IFERROR(VLOOKUP($A273,'2022'!$B$2:$K$174,10,FALSE),0)</f>
        <v>0</v>
      </c>
      <c r="T273" s="1700">
        <f>IFERROR(VLOOKUP($A273,'2021'!$B$2:$K$174,3,FALSE),0)</f>
        <v>0</v>
      </c>
      <c r="U273" s="1843">
        <f>IFERROR(VLOOKUP($A273,'2021'!$B$2:$K$174,4,FALSE),0)</f>
        <v>0</v>
      </c>
      <c r="V273" s="1843">
        <f>IFERROR(VLOOKUP($A273,'2021'!$B$2:$K$174,5,FALSE),0)</f>
        <v>0</v>
      </c>
      <c r="W273" s="1843">
        <f>IFERROR(VLOOKUP($A273,'2021'!$B$2:$K$174,8,FALSE),0)</f>
        <v>0</v>
      </c>
      <c r="X273" s="1740">
        <f>IFERROR(VLOOKUP($A273,'2021'!$B$2:$K$174,10,FALSE),0)</f>
        <v>0</v>
      </c>
      <c r="Y273" s="1700">
        <f>IFERROR(VLOOKUP($A273,'2020'!$B$2:$K$170,3,FALSE),0)</f>
        <v>0</v>
      </c>
      <c r="Z273" s="1829">
        <f>IFERROR(VLOOKUP($A273,'2020'!$B$2:$K$170,4,FALSE),0)</f>
        <v>0</v>
      </c>
      <c r="AA273" s="1829">
        <f>IFERROR(VLOOKUP($A273,'2020'!$B$2:$K$170,5,FALSE),0)</f>
        <v>0</v>
      </c>
      <c r="AB273" s="1829">
        <f>IFERROR(VLOOKUP($A273,'2020'!$B$2:$K$170,8,FALSE),0)</f>
        <v>0</v>
      </c>
      <c r="AC273" s="1740">
        <f>IFERROR(VLOOKUP($A273,'2020'!$B$2:$K$170,10,FALSE),0)</f>
        <v>0</v>
      </c>
      <c r="AD273" s="1700">
        <f>IFERROR(VLOOKUP($A273,'2019'!$B$2:$K$170,3,FALSE),0)</f>
        <v>0</v>
      </c>
      <c r="AE273" s="1823">
        <f>IFERROR(VLOOKUP($A273,'2019'!$B$2:$K$170,4,FALSE),0)</f>
        <v>0</v>
      </c>
      <c r="AF273" s="1823">
        <f>IFERROR(VLOOKUP($A273,'2019'!$B$2:$K$170,5,FALSE),0)</f>
        <v>0</v>
      </c>
      <c r="AG273" s="1823">
        <f>IFERROR(VLOOKUP($A273,'2019'!$B$2:$K$170,8,FALSE),0)</f>
        <v>0</v>
      </c>
      <c r="AH273" s="1740">
        <f>IFERROR(VLOOKUP($A273,'2019'!$B$2:$K$170,10,FALSE),0)</f>
        <v>0</v>
      </c>
      <c r="AI273" s="1700">
        <f>IFERROR(VLOOKUP($A273,'2018'!$B$2:$K$170,3,FALSE),0)</f>
        <v>0</v>
      </c>
      <c r="AJ273" s="1821">
        <f>IFERROR(VLOOKUP($A273,'2018'!$B$2:$K$170,4,FALSE),0)</f>
        <v>0</v>
      </c>
      <c r="AK273" s="1821">
        <f>IFERROR(VLOOKUP($A273,'2018'!$B$2:$K$170,5,FALSE),0)</f>
        <v>0</v>
      </c>
      <c r="AL273" s="1821">
        <f>IFERROR(VLOOKUP($A273,'2018'!$B$2:$K$170,8,FALSE),0)</f>
        <v>0</v>
      </c>
      <c r="AM273" s="1740">
        <f>IFERROR(VLOOKUP($A273,'2018'!$B$2:$K$170,10,FALSE),0)</f>
        <v>0</v>
      </c>
      <c r="AN273" s="1700">
        <f>IFERROR(VLOOKUP($A273,'2017'!$B$2:$J$163,2,FALSE),0)</f>
        <v>0</v>
      </c>
      <c r="AO273" s="1815">
        <f>IFERROR(VLOOKUP($A273,'2017'!$B$2:$J$163,3,FALSE),0)</f>
        <v>0</v>
      </c>
      <c r="AP273" s="1815">
        <f>IFERROR(VLOOKUP($A273,'2017'!$B$2:$J$163,4,FALSE),0)</f>
        <v>0</v>
      </c>
      <c r="AQ273" s="1815">
        <f>IFERROR(VLOOKUP($A273,'2017'!$B$2:$J$163,7,FALSE),0)</f>
        <v>0</v>
      </c>
      <c r="AR273" s="1740">
        <f>IFERROR(VLOOKUP($A273,'2017'!$B$2:$J$163,9,FALSE),0)</f>
        <v>0</v>
      </c>
      <c r="AS273" s="1700">
        <f>IFERROR(VLOOKUP($A273,'2016'!$B$2:$K$165,3,FALSE),0)</f>
        <v>0</v>
      </c>
      <c r="AT273" s="1796">
        <f>IFERROR(VLOOKUP($A273,'2016'!$B$2:$K$165,4,FALSE),0)</f>
        <v>0</v>
      </c>
      <c r="AU273" s="1796">
        <f>IFERROR(VLOOKUP($A273,'2016'!$B$2:$K$165,5,FALSE),0)</f>
        <v>0</v>
      </c>
      <c r="AV273" s="1796">
        <f>IFERROR(VLOOKUP($A273,'2016'!$B$2:$K$165,8,FALSE),0)</f>
        <v>0</v>
      </c>
      <c r="AW273" s="1740">
        <f>IFERROR(VLOOKUP($A273,'2016'!$B$2:$K$165,10,FALSE),0)</f>
        <v>0</v>
      </c>
      <c r="AX273" s="1700">
        <f>IFERROR(VLOOKUP($A273,'2015'!$B$2:$K$165,3,FALSE),0)</f>
        <v>0</v>
      </c>
      <c r="AY273" s="1695">
        <f>IFERROR(VLOOKUP($A273,'2015'!$B$2:$K$165,4,FALSE),0)</f>
        <v>0</v>
      </c>
      <c r="AZ273" s="1695">
        <f>IFERROR(VLOOKUP($A273,'2015'!$B$2:$K$165,5,FALSE),0)</f>
        <v>0</v>
      </c>
      <c r="BA273" s="1695">
        <f>IFERROR(VLOOKUP($A273,'2015'!$B$2:$K$165,8,FALSE),0)</f>
        <v>0</v>
      </c>
      <c r="BB273" s="1740">
        <f>IFERROR(VLOOKUP($A273,'2015'!$B$2:$K$165,10,FALSE),0)</f>
        <v>0</v>
      </c>
      <c r="BC273" s="1700">
        <f>IFERROR(VLOOKUP($A273,'2014'!$B$2:$K$157,3,FALSE),0)</f>
        <v>0</v>
      </c>
      <c r="BD273" s="1691">
        <f>IFERROR(VLOOKUP($A273,'2014'!$B$2:$K$157,4,FALSE),0)</f>
        <v>0</v>
      </c>
      <c r="BE273" s="1691">
        <f>IFERROR(VLOOKUP($A273,'2014'!$B$2:$K$157,5,FALSE),0)</f>
        <v>0</v>
      </c>
      <c r="BF273" s="1691">
        <f>IFERROR(VLOOKUP($A273,'2014'!$B$2:$K$157,8,FALSE),0)</f>
        <v>0</v>
      </c>
      <c r="BG273" s="1740">
        <f>IFERROR(VLOOKUP($A273,'2014'!$B$2:$K$157,10,FALSE),0)</f>
        <v>0</v>
      </c>
      <c r="BH273" s="1700">
        <f>IFERROR(VLOOKUP($A273,'2013'!$D$4:$I$249,2,FALSE),0)</f>
        <v>0</v>
      </c>
      <c r="BI273" s="1691">
        <f>IFERROR(VLOOKUP($A273,'2013'!$D$4:$I$249,3,FALSE),0)</f>
        <v>0</v>
      </c>
      <c r="BJ273" s="1691">
        <f>IFERROR(VLOOKUP($A273,'2013'!$D$4:$I$249,4,FALSE),0)</f>
        <v>0</v>
      </c>
      <c r="BK273" s="1691">
        <f>IFERROR(VLOOKUP($A273,'2013'!$D$4:$I$249,5,FALSE),0)</f>
        <v>0</v>
      </c>
      <c r="BL273" s="1740">
        <f>IFERROR(VLOOKUP($A273,'2013'!$D$4:$I$249,6,FALSE),0)</f>
        <v>0</v>
      </c>
      <c r="BM273" s="1737">
        <f>IFERROR(VLOOKUP($A273,'2012'!$D$3:$O$172,2,FALSE),0)</f>
        <v>2388</v>
      </c>
      <c r="BN273" s="1691">
        <f>IFERROR(VLOOKUP($A273,'2012'!$D$3:$O$172,3,FALSE),0)</f>
        <v>1156</v>
      </c>
      <c r="BO273" s="1743">
        <f>IFERROR(VLOOKUP($A273,'2012'!$D$3:$O$172,4,FALSE),0)</f>
        <v>9</v>
      </c>
      <c r="BP273" s="1700">
        <f>IFERROR(VLOOKUP($A273,'2012'!$D$3:$O$172,5,FALSE),0)</f>
        <v>36</v>
      </c>
      <c r="BQ273" s="1691">
        <f>IFERROR(VLOOKUP($A273,'2012'!$D$3:$O$172,6,FALSE),0)</f>
        <v>16</v>
      </c>
      <c r="BR273" s="1691">
        <f>IFERROR(VLOOKUP($A273,'2012'!$D$3:$O$172,7,FALSE),0)</f>
        <v>17</v>
      </c>
      <c r="BS273" s="1691">
        <f>IFERROR(VLOOKUP($A273,'2012'!$D$3:$O$172,8,FALSE),0)</f>
        <v>0</v>
      </c>
      <c r="BT273" s="1740">
        <f>IFERROR(VLOOKUP($A273,'2012'!$D$3:$O$172,9,FALSE),0)</f>
        <v>0.47222222222222221</v>
      </c>
      <c r="BU273" s="1737">
        <f>IFERROR(VLOOKUP($A273,'2012'!$D$3:$O$172,10,FALSE),0)</f>
        <v>2352</v>
      </c>
      <c r="BV273" s="1691">
        <f>IFERROR(VLOOKUP($A273,'2012'!$D$3:$O$172,11,FALSE),0)</f>
        <v>1139</v>
      </c>
      <c r="BW273" s="1743">
        <f>IFERROR(VLOOKUP($A273,'2012'!$D$3:$O$172,12,FALSE),0)</f>
        <v>9</v>
      </c>
      <c r="BX273" s="1700">
        <f>IFERROR(VLOOKUP($A273,'2011'!$D$4:$I$251,2,FALSE),0)</f>
        <v>35</v>
      </c>
      <c r="BY273" s="1691">
        <f>IFERROR(VLOOKUP($A273,'2011'!$D$4:$I$251,3,FALSE),0)</f>
        <v>8</v>
      </c>
      <c r="BZ273" s="1691">
        <f>IFERROR(VLOOKUP($A273,'2011'!$D$4:$I$251,4,FALSE),0)</f>
        <v>16</v>
      </c>
      <c r="CA273" s="1691">
        <f>IFERROR(VLOOKUP($A273,'2011'!$D$4:$I$251,5,FALSE),0)</f>
        <v>0</v>
      </c>
      <c r="CB273" s="1740">
        <f>IFERROR(VLOOKUP($A273,'2011'!$D$4:$I$251,6,FALSE),0)</f>
        <v>0.45714285714285713</v>
      </c>
      <c r="CC273" s="1700">
        <f>IFERROR(VLOOKUP($A273,'2010'!$C$3:$H$234,2,FALSE),0)</f>
        <v>41</v>
      </c>
      <c r="CD273" s="1691">
        <f>IFERROR(VLOOKUP($A273,'2010'!$C$3:$H$234,3,FALSE),0)</f>
        <v>11</v>
      </c>
      <c r="CE273" s="1691">
        <f>IFERROR(VLOOKUP($A273,'2010'!$C$3:$H$234,4,FALSE),0)</f>
        <v>19</v>
      </c>
      <c r="CF273" s="1691">
        <f>IFERROR(VLOOKUP($A273,'2010'!$C$3:$H$234,5,FALSE),0)</f>
        <v>0</v>
      </c>
      <c r="CG273" s="1740">
        <f>IFERROR(VLOOKUP($A273,'2010'!$C$3:$H$234,6,FALSE),0)</f>
        <v>0.46341463414634149</v>
      </c>
      <c r="CH273" s="1700">
        <f>IFERROR(VLOOKUP($A273,'2009'!$C$3:$H$242,2,FALSE),0)</f>
        <v>45</v>
      </c>
      <c r="CI273" s="1691">
        <f>IFERROR(VLOOKUP($A273,'2009'!$C$3:$H$242,3,FALSE),0)</f>
        <v>12</v>
      </c>
      <c r="CJ273" s="1691">
        <f>IFERROR(VLOOKUP($A273,'2009'!$C$3:$H$242,4,FALSE),0)</f>
        <v>16</v>
      </c>
      <c r="CK273" s="1691">
        <f>IFERROR(VLOOKUP($A273,'2009'!$C$3:$H$242,5,FALSE),0)</f>
        <v>0</v>
      </c>
      <c r="CL273" s="1740">
        <f>IFERROR(VLOOKUP($A273,'2009'!$C$3:$H$242,6,FALSE),0)</f>
        <v>0.35555555555555557</v>
      </c>
      <c r="CM273" s="1700">
        <f>IFERROR(VLOOKUP($A273,'2008'!$C$3:$H$229,2,FALSE),0)</f>
        <v>52</v>
      </c>
      <c r="CN273" s="1691">
        <f>IFERROR(VLOOKUP($A273,'2008'!$C$3:$H$229,3,FALSE),0)</f>
        <v>14</v>
      </c>
      <c r="CO273" s="1691">
        <f>IFERROR(VLOOKUP($A273,'2008'!$C$3:$H$229,4,FALSE),0)</f>
        <v>19</v>
      </c>
      <c r="CP273" s="1691">
        <f>IFERROR(VLOOKUP($A273,'2008'!$C$3:$H$229,5,FALSE),0)</f>
        <v>0</v>
      </c>
      <c r="CQ273" s="1740">
        <f>IFERROR(VLOOKUP($A273,'2008'!$C$3:$H$229,6,FALSE),0)</f>
        <v>0.36538461538461536</v>
      </c>
      <c r="CR273" s="1700">
        <f>IFERROR(VLOOKUP($A273,'2007'!$C$3:$M$238,7,FALSE),0)</f>
        <v>69</v>
      </c>
      <c r="CS273" s="1691">
        <f>IFERROR(VLOOKUP($A273,'2007'!$C$3:$M$238,8,FALSE),0)</f>
        <v>21</v>
      </c>
      <c r="CT273" s="1691">
        <f>IFERROR(VLOOKUP($A273,'2007'!$C$3:$M$238,9,FALSE),0)</f>
        <v>36</v>
      </c>
      <c r="CU273" s="1691">
        <f>IFERROR(VLOOKUP($A273,'2007'!$C$3:$M$238,10,FALSE),0)</f>
        <v>0</v>
      </c>
      <c r="CV273" s="1740">
        <f>IFERROR(VLOOKUP($A273,'2007'!$C$3:$M$238,11,FALSE),0)</f>
        <v>0.52173913043478259</v>
      </c>
      <c r="CW273" s="1700">
        <f>IFERROR(VLOOKUP($A273,'2006'!$A$2:$F$200,2,FALSE),0)</f>
        <v>54</v>
      </c>
      <c r="CX273" s="1691">
        <f>IFERROR(VLOOKUP($A273,'2006'!$A$2:$F$200,4,FALSE),0)</f>
        <v>25</v>
      </c>
      <c r="CY273" s="1691">
        <f>IFERROR(VLOOKUP($A273,'2006'!$A$2:$F$200,5,FALSE),0)</f>
        <v>0</v>
      </c>
      <c r="CZ273" s="1740">
        <f>IFERROR(VLOOKUP($A273,'2006'!$A$2:$F$200,6,FALSE),0)</f>
        <v>0.46296296296296297</v>
      </c>
      <c r="DA273" s="1700">
        <f>IFERROR(VLOOKUP($A273,'2005'!$C$3:$M$205,8,FALSE),0)</f>
        <v>64</v>
      </c>
      <c r="DB273" s="1691">
        <f>IFERROR(VLOOKUP($A273,'2005'!$C$3:$M$205,9,FALSE),0)</f>
        <v>33</v>
      </c>
      <c r="DC273" s="1691">
        <f>IFERROR(VLOOKUP($A273,'2005'!$C$3:$M$205,10,FALSE),0)</f>
        <v>0</v>
      </c>
      <c r="DD273" s="1740">
        <f>IFERROR(VLOOKUP($A273,'2005'!$C$3:$M$205,11,FALSE),0)</f>
        <v>0.515625</v>
      </c>
      <c r="DE273" s="1700">
        <f>IFERROR(VLOOKUP($A273,'2004'!$C$3:$M$213,8,FALSE),0)</f>
        <v>52</v>
      </c>
      <c r="DF273" s="1691">
        <f>IFERROR(VLOOKUP($A273,'2004'!$C$3:$M$213,9,FALSE),0)</f>
        <v>34</v>
      </c>
      <c r="DG273" s="1691">
        <f>IFERROR(VLOOKUP($A273,'2004'!$C$3:$M$213,10,FALSE),0)</f>
        <v>0</v>
      </c>
      <c r="DH273" s="1740">
        <f>IFERROR(VLOOKUP($A273,'2004'!$C$3:$M$213,11,FALSE),0)</f>
        <v>0.65384615384615385</v>
      </c>
      <c r="DI273" s="1700">
        <f>IFERROR(VLOOKUP($A273,'2003'!$C$3:$Q$214,12,FALSE),0)</f>
        <v>47</v>
      </c>
      <c r="DJ273" s="1691">
        <f>IFERROR(VLOOKUP($A273,'2003'!$C$3:$Q$214,13,FALSE),0)</f>
        <v>17</v>
      </c>
      <c r="DK273" s="1691">
        <f>IFERROR(VLOOKUP($A273,'2003'!$C$3:$Q$214,14,FALSE),0)</f>
        <v>0</v>
      </c>
      <c r="DL273" s="1740">
        <f>IFERROR(VLOOKUP($A273,'2003'!$C$3:$Q$214,15,FALSE),0)</f>
        <v>0.36170212765957449</v>
      </c>
      <c r="DM273" s="1700">
        <f>IFERROR(VLOOKUP($A273,'2002'!$D$3:$R$214,12,FALSE),0)</f>
        <v>39</v>
      </c>
      <c r="DN273" s="1691">
        <f>IFERROR(VLOOKUP($A273,'2002'!$D$3:$R$214,13,FALSE),0)</f>
        <v>21</v>
      </c>
      <c r="DO273" s="1691">
        <f>IFERROR(VLOOKUP($A273,'2002'!$D$3:$R$214,14,FALSE),0)</f>
        <v>0</v>
      </c>
      <c r="DP273" s="1788">
        <f>IFERROR(VLOOKUP($A273,'2002'!$D$3:$R$214,15,FALSE),0)</f>
        <v>0.53846153846153844</v>
      </c>
      <c r="DQ273" s="1700">
        <f>IFERROR(VLOOKUP($A273,'Pre 2002'!$C$3:$CK$382,84,FALSE),0)</f>
        <v>1851</v>
      </c>
      <c r="DR273" s="1695">
        <f>IFERROR(VLOOKUP($A273,'Pre 2002'!$C$3:$CK$382,85,FALSE),0)</f>
        <v>903</v>
      </c>
      <c r="DS273" s="1695">
        <f>IFERROR(VLOOKUP($A273,'Pre 2002'!$C$3:$CK$382,86,FALSE),0)</f>
        <v>9</v>
      </c>
      <c r="DT273" s="1790">
        <f>IFERROR(VLOOKUP($A273,'Pre 2002'!$C$3:$CK$382,87,FALSE),0)</f>
        <v>0.4878444084278768</v>
      </c>
      <c r="DU273" s="1741">
        <f>IFERROR(VLOOKUP(A273,'Pre 2002'!$C$3:$CG$382,83,FALSE),0)</f>
        <v>31</v>
      </c>
      <c r="DY273" s="1731"/>
    </row>
    <row r="274" spans="1:129">
      <c r="A274" s="1778" t="s">
        <v>1188</v>
      </c>
      <c r="B274" s="1562">
        <f t="shared" si="103"/>
        <v>492</v>
      </c>
      <c r="C274" s="1562">
        <f t="shared" si="104"/>
        <v>225</v>
      </c>
      <c r="D274" s="1562">
        <f t="shared" si="105"/>
        <v>9</v>
      </c>
      <c r="E274" s="1563">
        <f t="shared" si="106"/>
        <v>0.45731707317073172</v>
      </c>
      <c r="F274" s="1786">
        <f t="shared" si="107"/>
        <v>12</v>
      </c>
      <c r="G274" s="1595" t="s">
        <v>2159</v>
      </c>
      <c r="H274" s="1567">
        <f t="shared" si="108"/>
        <v>12</v>
      </c>
      <c r="I274" s="1734">
        <f t="shared" si="109"/>
        <v>492</v>
      </c>
      <c r="J274" s="1734">
        <f t="shared" si="110"/>
        <v>225</v>
      </c>
      <c r="K274" s="1734">
        <f t="shared" si="111"/>
        <v>9</v>
      </c>
      <c r="L274" s="1806">
        <f t="shared" si="112"/>
        <v>0.45731707317073172</v>
      </c>
      <c r="O274" s="1700">
        <f>IFERROR(VLOOKUP($A274,'2022'!$B$2:$K$174,3,FALSE),0)</f>
        <v>0</v>
      </c>
      <c r="P274" s="1858">
        <f>IFERROR(VLOOKUP($A274,'2022'!$B$2:$K$174,4,FALSE),0)</f>
        <v>0</v>
      </c>
      <c r="Q274" s="1858">
        <f>IFERROR(VLOOKUP($A274,'2022'!$B$2:$K$174,5,FALSE),0)</f>
        <v>0</v>
      </c>
      <c r="R274" s="1858">
        <f>IFERROR(VLOOKUP($A274,'2022'!$B$2:$K$174,8,FALSE),0)</f>
        <v>0</v>
      </c>
      <c r="S274" s="1740">
        <f>IFERROR(VLOOKUP($A274,'2022'!$B$2:$K$174,10,FALSE),0)</f>
        <v>0</v>
      </c>
      <c r="T274" s="1700">
        <f>IFERROR(VLOOKUP($A274,'2021'!$B$2:$K$174,3,FALSE),0)</f>
        <v>0</v>
      </c>
      <c r="U274" s="1843">
        <f>IFERROR(VLOOKUP($A274,'2021'!$B$2:$K$174,4,FALSE),0)</f>
        <v>0</v>
      </c>
      <c r="V274" s="1843">
        <f>IFERROR(VLOOKUP($A274,'2021'!$B$2:$K$174,5,FALSE),0)</f>
        <v>0</v>
      </c>
      <c r="W274" s="1843">
        <f>IFERROR(VLOOKUP($A274,'2021'!$B$2:$K$174,8,FALSE),0)</f>
        <v>0</v>
      </c>
      <c r="X274" s="1740">
        <f>IFERROR(VLOOKUP($A274,'2021'!$B$2:$K$174,10,FALSE),0)</f>
        <v>0</v>
      </c>
      <c r="Y274" s="1700">
        <f>IFERROR(VLOOKUP($A274,'2020'!$B$2:$K$170,3,FALSE),0)</f>
        <v>0</v>
      </c>
      <c r="Z274" s="1829">
        <f>IFERROR(VLOOKUP($A274,'2020'!$B$2:$K$170,4,FALSE),0)</f>
        <v>0</v>
      </c>
      <c r="AA274" s="1829">
        <f>IFERROR(VLOOKUP($A274,'2020'!$B$2:$K$170,5,FALSE),0)</f>
        <v>0</v>
      </c>
      <c r="AB274" s="1829">
        <f>IFERROR(VLOOKUP($A274,'2020'!$B$2:$K$170,8,FALSE),0)</f>
        <v>0</v>
      </c>
      <c r="AC274" s="1740">
        <f>IFERROR(VLOOKUP($A274,'2020'!$B$2:$K$170,10,FALSE),0)</f>
        <v>0</v>
      </c>
      <c r="AD274" s="1700">
        <f>IFERROR(VLOOKUP($A274,'2019'!$B$2:$K$170,3,FALSE),0)</f>
        <v>0</v>
      </c>
      <c r="AE274" s="1823">
        <f>IFERROR(VLOOKUP($A274,'2019'!$B$2:$K$170,4,FALSE),0)</f>
        <v>0</v>
      </c>
      <c r="AF274" s="1823">
        <f>IFERROR(VLOOKUP($A274,'2019'!$B$2:$K$170,5,FALSE),0)</f>
        <v>0</v>
      </c>
      <c r="AG274" s="1823">
        <f>IFERROR(VLOOKUP($A274,'2019'!$B$2:$K$170,8,FALSE),0)</f>
        <v>0</v>
      </c>
      <c r="AH274" s="1740">
        <f>IFERROR(VLOOKUP($A274,'2019'!$B$2:$K$170,10,FALSE),0)</f>
        <v>0</v>
      </c>
      <c r="AI274" s="1700">
        <f>IFERROR(VLOOKUP($A274,'2018'!$B$2:$K$170,3,FALSE),0)</f>
        <v>0</v>
      </c>
      <c r="AJ274" s="1821">
        <f>IFERROR(VLOOKUP($A274,'2018'!$B$2:$K$170,4,FALSE),0)</f>
        <v>0</v>
      </c>
      <c r="AK274" s="1821">
        <f>IFERROR(VLOOKUP($A274,'2018'!$B$2:$K$170,5,FALSE),0)</f>
        <v>0</v>
      </c>
      <c r="AL274" s="1821">
        <f>IFERROR(VLOOKUP($A274,'2018'!$B$2:$K$170,8,FALSE),0)</f>
        <v>0</v>
      </c>
      <c r="AM274" s="1740">
        <f>IFERROR(VLOOKUP($A274,'2018'!$B$2:$K$170,10,FALSE),0)</f>
        <v>0</v>
      </c>
      <c r="AN274" s="1700">
        <f>IFERROR(VLOOKUP($A274,'2017'!$B$2:$J$163,2,FALSE),0)</f>
        <v>0</v>
      </c>
      <c r="AO274" s="1815">
        <f>IFERROR(VLOOKUP($A274,'2017'!$B$2:$J$163,3,FALSE),0)</f>
        <v>0</v>
      </c>
      <c r="AP274" s="1815">
        <f>IFERROR(VLOOKUP($A274,'2017'!$B$2:$J$163,4,FALSE),0)</f>
        <v>0</v>
      </c>
      <c r="AQ274" s="1815">
        <f>IFERROR(VLOOKUP($A274,'2017'!$B$2:$J$163,7,FALSE),0)</f>
        <v>0</v>
      </c>
      <c r="AR274" s="1740">
        <f>IFERROR(VLOOKUP($A274,'2017'!$B$2:$J$163,9,FALSE),0)</f>
        <v>0</v>
      </c>
      <c r="AS274" s="1700">
        <f>IFERROR(VLOOKUP($A274,'2016'!$B$2:$K$165,3,FALSE),0)</f>
        <v>0</v>
      </c>
      <c r="AT274" s="1796">
        <f>IFERROR(VLOOKUP($A274,'2016'!$B$2:$K$165,4,FALSE),0)</f>
        <v>0</v>
      </c>
      <c r="AU274" s="1796">
        <f>IFERROR(VLOOKUP($A274,'2016'!$B$2:$K$165,5,FALSE),0)</f>
        <v>0</v>
      </c>
      <c r="AV274" s="1796">
        <f>IFERROR(VLOOKUP($A274,'2016'!$B$2:$K$165,8,FALSE),0)</f>
        <v>0</v>
      </c>
      <c r="AW274" s="1740">
        <f>IFERROR(VLOOKUP($A274,'2016'!$B$2:$K$165,10,FALSE),0)</f>
        <v>0</v>
      </c>
      <c r="AX274" s="1700">
        <f>IFERROR(VLOOKUP($A274,'2015'!$B$2:$K$165,3,FALSE),0)</f>
        <v>0</v>
      </c>
      <c r="AY274" s="1695">
        <f>IFERROR(VLOOKUP($A274,'2015'!$B$2:$K$165,4,FALSE),0)</f>
        <v>0</v>
      </c>
      <c r="AZ274" s="1695">
        <f>IFERROR(VLOOKUP($A274,'2015'!$B$2:$K$165,5,FALSE),0)</f>
        <v>0</v>
      </c>
      <c r="BA274" s="1695">
        <f>IFERROR(VLOOKUP($A274,'2015'!$B$2:$K$165,8,FALSE),0)</f>
        <v>0</v>
      </c>
      <c r="BB274" s="1740">
        <f>IFERROR(VLOOKUP($A274,'2015'!$B$2:$K$165,10,FALSE),0)</f>
        <v>0</v>
      </c>
      <c r="BC274" s="1700">
        <f>IFERROR(VLOOKUP($A274,'2014'!$B$2:$K$157,3,FALSE),0)</f>
        <v>0</v>
      </c>
      <c r="BD274" s="1691">
        <f>IFERROR(VLOOKUP($A274,'2014'!$B$2:$K$157,4,FALSE),0)</f>
        <v>0</v>
      </c>
      <c r="BE274" s="1691">
        <f>IFERROR(VLOOKUP($A274,'2014'!$B$2:$K$157,5,FALSE),0)</f>
        <v>0</v>
      </c>
      <c r="BF274" s="1691">
        <f>IFERROR(VLOOKUP($A274,'2014'!$B$2:$K$157,8,FALSE),0)</f>
        <v>0</v>
      </c>
      <c r="BG274" s="1740">
        <f>IFERROR(VLOOKUP($A274,'2014'!$B$2:$K$157,10,FALSE),0)</f>
        <v>0</v>
      </c>
      <c r="BH274" s="1700">
        <f>IFERROR(VLOOKUP($A274,'2013'!$D$4:$I$249,2,FALSE),0)</f>
        <v>0</v>
      </c>
      <c r="BI274" s="1691">
        <f>IFERROR(VLOOKUP($A274,'2013'!$D$4:$I$249,3,FALSE),0)</f>
        <v>0</v>
      </c>
      <c r="BJ274" s="1691">
        <f>IFERROR(VLOOKUP($A274,'2013'!$D$4:$I$249,4,FALSE),0)</f>
        <v>0</v>
      </c>
      <c r="BK274" s="1691">
        <f>IFERROR(VLOOKUP($A274,'2013'!$D$4:$I$249,5,FALSE),0)</f>
        <v>0</v>
      </c>
      <c r="BL274" s="1740">
        <f>IFERROR(VLOOKUP($A274,'2013'!$D$4:$I$249,6,FALSE),0)</f>
        <v>0</v>
      </c>
      <c r="BM274" s="1737">
        <f>IFERROR(VLOOKUP($A274,'2012'!$D$3:$O$172,2,FALSE),0)</f>
        <v>0</v>
      </c>
      <c r="BN274" s="1691">
        <f>IFERROR(VLOOKUP($A274,'2012'!$D$3:$O$172,3,FALSE),0)</f>
        <v>0</v>
      </c>
      <c r="BO274" s="1743">
        <f>IFERROR(VLOOKUP($A274,'2012'!$D$3:$O$172,4,FALSE),0)</f>
        <v>0</v>
      </c>
      <c r="BP274" s="1700">
        <f>IFERROR(VLOOKUP($A274,'2012'!$D$3:$O$172,5,FALSE),0)</f>
        <v>0</v>
      </c>
      <c r="BQ274" s="1691">
        <f>IFERROR(VLOOKUP($A274,'2012'!$D$3:$O$172,6,FALSE),0)</f>
        <v>0</v>
      </c>
      <c r="BR274" s="1691">
        <f>IFERROR(VLOOKUP($A274,'2012'!$D$3:$O$172,7,FALSE),0)</f>
        <v>0</v>
      </c>
      <c r="BS274" s="1691">
        <f>IFERROR(VLOOKUP($A274,'2012'!$D$3:$O$172,8,FALSE),0)</f>
        <v>0</v>
      </c>
      <c r="BT274" s="1740">
        <f>IFERROR(VLOOKUP($A274,'2012'!$D$3:$O$172,9,FALSE),0)</f>
        <v>0</v>
      </c>
      <c r="BX274" s="1700">
        <f>IFERROR(VLOOKUP($A274,'2011'!$D$4:$I$251,2,FALSE),0)</f>
        <v>0</v>
      </c>
      <c r="BY274" s="1691">
        <f>IFERROR(VLOOKUP($A274,'2011'!$D$4:$I$251,3,FALSE),0)</f>
        <v>0</v>
      </c>
      <c r="BZ274" s="1691">
        <f>IFERROR(VLOOKUP($A274,'2011'!$D$4:$I$251,4,FALSE),0)</f>
        <v>0</v>
      </c>
      <c r="CA274" s="1691">
        <f>IFERROR(VLOOKUP($A274,'2011'!$D$4:$I$251,5,FALSE),0)</f>
        <v>0</v>
      </c>
      <c r="CB274" s="1740">
        <f>IFERROR(VLOOKUP($A274,'2011'!$D$4:$I$251,6,FALSE),0)</f>
        <v>0</v>
      </c>
      <c r="CC274" s="1700">
        <f>IFERROR(VLOOKUP($A274,'2010'!$C$3:$H$234,2,FALSE),0)</f>
        <v>0</v>
      </c>
      <c r="CD274" s="1691">
        <f>IFERROR(VLOOKUP($A274,'2010'!$C$3:$H$234,3,FALSE),0)</f>
        <v>0</v>
      </c>
      <c r="CE274" s="1691">
        <f>IFERROR(VLOOKUP($A274,'2010'!$C$3:$H$234,4,FALSE),0)</f>
        <v>0</v>
      </c>
      <c r="CF274" s="1691">
        <f>IFERROR(VLOOKUP($A274,'2010'!$C$3:$H$234,5,FALSE),0)</f>
        <v>0</v>
      </c>
      <c r="CG274" s="1740">
        <f>IFERROR(VLOOKUP($A274,'2010'!$C$3:$H$234,6,FALSE),0)</f>
        <v>0</v>
      </c>
      <c r="CH274" s="1700">
        <f>IFERROR(VLOOKUP($A274,'2009'!$C$3:$H$242,2,FALSE),0)</f>
        <v>49</v>
      </c>
      <c r="CI274" s="1691">
        <f>IFERROR(VLOOKUP($A274,'2009'!$C$3:$H$242,3,FALSE),0)</f>
        <v>11</v>
      </c>
      <c r="CJ274" s="1691">
        <f>IFERROR(VLOOKUP($A274,'2009'!$C$3:$H$242,4,FALSE),0)</f>
        <v>20</v>
      </c>
      <c r="CK274" s="1691">
        <f>IFERROR(VLOOKUP($A274,'2009'!$C$3:$H$242,5,FALSE),0)</f>
        <v>0</v>
      </c>
      <c r="CL274" s="1740">
        <f>IFERROR(VLOOKUP($A274,'2009'!$C$3:$H$242,6,FALSE),0)</f>
        <v>0.40816326530612246</v>
      </c>
      <c r="CM274" s="1700">
        <f>IFERROR(VLOOKUP($A274,'2008'!$C$3:$H$229,2,FALSE),0)</f>
        <v>38</v>
      </c>
      <c r="CN274" s="1691">
        <f>IFERROR(VLOOKUP($A274,'2008'!$C$3:$H$229,3,FALSE),0)</f>
        <v>9</v>
      </c>
      <c r="CO274" s="1691">
        <f>IFERROR(VLOOKUP($A274,'2008'!$C$3:$H$229,4,FALSE),0)</f>
        <v>15</v>
      </c>
      <c r="CP274" s="1691">
        <f>IFERROR(VLOOKUP($A274,'2008'!$C$3:$H$229,5,FALSE),0)</f>
        <v>0</v>
      </c>
      <c r="CQ274" s="1740">
        <f>IFERROR(VLOOKUP($A274,'2008'!$C$3:$H$229,6,FALSE),0)</f>
        <v>0.39473684210526316</v>
      </c>
      <c r="CR274" s="1700">
        <f>IFERROR(VLOOKUP($A274,'2007'!$C$3:$M$238,7,FALSE),0)</f>
        <v>27</v>
      </c>
      <c r="CS274" s="1691">
        <f>IFERROR(VLOOKUP($A274,'2007'!$C$3:$M$238,8,FALSE),0)</f>
        <v>6</v>
      </c>
      <c r="CT274" s="1691">
        <f>IFERROR(VLOOKUP($A274,'2007'!$C$3:$M$238,9,FALSE),0)</f>
        <v>10</v>
      </c>
      <c r="CU274" s="1691">
        <f>IFERROR(VLOOKUP($A274,'2007'!$C$3:$M$238,10,FALSE),0)</f>
        <v>0</v>
      </c>
      <c r="CV274" s="1740">
        <f>IFERROR(VLOOKUP($A274,'2007'!$C$3:$M$238,11,FALSE),0)</f>
        <v>0.37037037037037035</v>
      </c>
      <c r="CW274" s="1700">
        <f>IFERROR(VLOOKUP($A274,'2006'!$A$2:$F$200,2,FALSE),0)</f>
        <v>33</v>
      </c>
      <c r="CX274" s="1691">
        <f>IFERROR(VLOOKUP($A274,'2006'!$A$2:$F$200,4,FALSE),0)</f>
        <v>16</v>
      </c>
      <c r="CY274" s="1691">
        <f>IFERROR(VLOOKUP($A274,'2006'!$A$2:$F$200,5,FALSE),0)</f>
        <v>0</v>
      </c>
      <c r="CZ274" s="1740">
        <f>IFERROR(VLOOKUP($A274,'2006'!$A$2:$F$200,6,FALSE),0)</f>
        <v>0.48484848484848486</v>
      </c>
      <c r="DA274" s="1700">
        <f>IFERROR(VLOOKUP($A274,'2005'!$C$3:$M$205,8,FALSE),0)</f>
        <v>37</v>
      </c>
      <c r="DB274" s="1691">
        <f>IFERROR(VLOOKUP($A274,'2005'!$C$3:$M$205,9,FALSE),0)</f>
        <v>16</v>
      </c>
      <c r="DC274" s="1691">
        <f>IFERROR(VLOOKUP($A274,'2005'!$C$3:$M$205,10,FALSE),0)</f>
        <v>1</v>
      </c>
      <c r="DD274" s="1740">
        <f>IFERROR(VLOOKUP($A274,'2005'!$C$3:$M$205,11,FALSE),0)</f>
        <v>0.43243243243243246</v>
      </c>
      <c r="DE274" s="1700">
        <f>IFERROR(VLOOKUP($A274,'2004'!$C$3:$M$213,8,FALSE),0)</f>
        <v>48</v>
      </c>
      <c r="DF274" s="1691">
        <f>IFERROR(VLOOKUP($A274,'2004'!$C$3:$M$213,9,FALSE),0)</f>
        <v>23</v>
      </c>
      <c r="DG274" s="1691">
        <f>IFERROR(VLOOKUP($A274,'2004'!$C$3:$M$213,10,FALSE),0)</f>
        <v>1</v>
      </c>
      <c r="DH274" s="1740">
        <f>IFERROR(VLOOKUP($A274,'2004'!$C$3:$M$213,11,FALSE),0)</f>
        <v>0.47916666666666669</v>
      </c>
      <c r="DI274" s="1700">
        <f>IFERROR(VLOOKUP($A274,'2003'!$C$3:$Q$214,12,FALSE),0)</f>
        <v>58</v>
      </c>
      <c r="DJ274" s="1691">
        <f>IFERROR(VLOOKUP($A274,'2003'!$C$3:$Q$214,13,FALSE),0)</f>
        <v>26</v>
      </c>
      <c r="DK274" s="1691">
        <f>IFERROR(VLOOKUP($A274,'2003'!$C$3:$Q$214,14,FALSE),0)</f>
        <v>1</v>
      </c>
      <c r="DL274" s="1740">
        <f>IFERROR(VLOOKUP($A274,'2003'!$C$3:$Q$214,15,FALSE),0)</f>
        <v>0.44827586206896552</v>
      </c>
      <c r="DM274" s="1700">
        <f>IFERROR(VLOOKUP($A274,'2002'!$D$3:$R$214,12,FALSE),0)</f>
        <v>44</v>
      </c>
      <c r="DN274" s="1691">
        <f>IFERROR(VLOOKUP($A274,'2002'!$D$3:$R$214,13,FALSE),0)</f>
        <v>23</v>
      </c>
      <c r="DO274" s="1691">
        <f>IFERROR(VLOOKUP($A274,'2002'!$D$3:$R$214,14,FALSE),0)</f>
        <v>3</v>
      </c>
      <c r="DP274" s="1788">
        <f>IFERROR(VLOOKUP($A274,'2002'!$D$3:$R$214,15,FALSE),0)</f>
        <v>0.52272727272727271</v>
      </c>
      <c r="DQ274" s="1700">
        <f>IFERROR(VLOOKUP($A274,'Pre 2002'!$C$3:$CK$382,84,FALSE),0)</f>
        <v>158</v>
      </c>
      <c r="DR274" s="1695">
        <f>IFERROR(VLOOKUP($A274,'Pre 2002'!$C$3:$CK$382,85,FALSE),0)</f>
        <v>76</v>
      </c>
      <c r="DS274" s="1695">
        <f>IFERROR(VLOOKUP($A274,'Pre 2002'!$C$3:$CK$382,86,FALSE),0)</f>
        <v>3</v>
      </c>
      <c r="DT274" s="1790">
        <f>IFERROR(VLOOKUP($A274,'Pre 2002'!$C$3:$CK$382,87,FALSE),0)</f>
        <v>0.48101265822784811</v>
      </c>
      <c r="DU274" s="1741">
        <f>IFERROR(VLOOKUP(A274,'Pre 2002'!$C$3:$CG$382,83,FALSE),0)</f>
        <v>4</v>
      </c>
      <c r="DY274" s="1731"/>
    </row>
    <row r="275" spans="1:129">
      <c r="A275" s="1779" t="s">
        <v>2322</v>
      </c>
      <c r="B275" s="1562">
        <f t="shared" si="103"/>
        <v>136</v>
      </c>
      <c r="C275" s="1562">
        <f t="shared" si="104"/>
        <v>61</v>
      </c>
      <c r="D275" s="1562">
        <f t="shared" si="105"/>
        <v>9</v>
      </c>
      <c r="E275" s="1563">
        <f t="shared" si="106"/>
        <v>0.4485294117647059</v>
      </c>
      <c r="F275" s="1786">
        <f t="shared" si="107"/>
        <v>2</v>
      </c>
      <c r="G275" s="1595">
        <v>2020</v>
      </c>
      <c r="H275" s="1817"/>
      <c r="I275" s="1734"/>
      <c r="J275" s="1734"/>
      <c r="K275" s="1734"/>
      <c r="L275" s="1734"/>
      <c r="O275" s="1700">
        <f>IFERROR(VLOOKUP($A275,'2022'!$B$2:$K$174,3,FALSE),0)</f>
        <v>0</v>
      </c>
      <c r="P275" s="1858">
        <f>IFERROR(VLOOKUP($A275,'2022'!$B$2:$K$174,4,FALSE),0)</f>
        <v>0</v>
      </c>
      <c r="Q275" s="1858">
        <f>IFERROR(VLOOKUP($A275,'2022'!$B$2:$K$174,5,FALSE),0)</f>
        <v>0</v>
      </c>
      <c r="R275" s="1858">
        <f>IFERROR(VLOOKUP($A275,'2022'!$B$2:$K$174,8,FALSE),0)</f>
        <v>0</v>
      </c>
      <c r="S275" s="1740">
        <f>IFERROR(VLOOKUP($A275,'2022'!$B$2:$K$174,10,FALSE),0)</f>
        <v>0</v>
      </c>
      <c r="T275" s="1700">
        <f>IFERROR(VLOOKUP($A275,'2021'!$B$2:$K$174,3,FALSE),0)</f>
        <v>62</v>
      </c>
      <c r="U275" s="1843">
        <f>IFERROR(VLOOKUP($A275,'2021'!$B$2:$K$174,4,FALSE),0)</f>
        <v>15</v>
      </c>
      <c r="V275" s="1843">
        <f>IFERROR(VLOOKUP($A275,'2021'!$B$2:$K$174,5,FALSE),0)</f>
        <v>28</v>
      </c>
      <c r="W275" s="1843">
        <f>IFERROR(VLOOKUP($A275,'2021'!$B$2:$K$174,8,FALSE),0)</f>
        <v>6</v>
      </c>
      <c r="X275" s="1740">
        <f>IFERROR(VLOOKUP($A275,'2021'!$B$2:$K$174,10,FALSE),0)</f>
        <v>0.45200000000000001</v>
      </c>
      <c r="Y275" s="1700">
        <f>IFERROR(VLOOKUP($A275,'2020'!$B$2:$K$170,3,FALSE),0)</f>
        <v>74</v>
      </c>
      <c r="Z275" s="1829">
        <f>IFERROR(VLOOKUP($A275,'2020'!$B$2:$K$170,4,FALSE),0)</f>
        <v>23</v>
      </c>
      <c r="AA275" s="1829">
        <f>IFERROR(VLOOKUP($A275,'2020'!$B$2:$K$170,5,FALSE),0)</f>
        <v>33</v>
      </c>
      <c r="AB275" s="1829">
        <f>IFERROR(VLOOKUP($A275,'2020'!$B$2:$K$170,8,FALSE),0)</f>
        <v>3</v>
      </c>
      <c r="AC275" s="1740">
        <f>IFERROR(VLOOKUP($A275,'2020'!$B$2:$K$170,10,FALSE),0)</f>
        <v>0.44600000000000001</v>
      </c>
      <c r="DT275" s="1858"/>
      <c r="DY275" s="1731"/>
    </row>
    <row r="276" spans="1:129">
      <c r="A276" s="1778" t="s">
        <v>1139</v>
      </c>
      <c r="B276" s="1562">
        <f t="shared" si="103"/>
        <v>54</v>
      </c>
      <c r="C276" s="1562">
        <f t="shared" si="104"/>
        <v>35</v>
      </c>
      <c r="D276" s="1562">
        <f t="shared" si="105"/>
        <v>8</v>
      </c>
      <c r="E276" s="1563">
        <f t="shared" si="106"/>
        <v>0.64814814814814814</v>
      </c>
      <c r="F276" s="1786">
        <f t="shared" si="107"/>
        <v>1</v>
      </c>
      <c r="G276" s="1595" t="s">
        <v>2159</v>
      </c>
      <c r="H276" s="1567">
        <f>IF(BC276&gt;0,1,0)+IF(BH276&gt;0,1,0)+IF(BP276&gt;0,1,0)+IF(BX276&gt;0,1,0)+IF(CC276&gt;0,1,0)+IF(CH276&gt;0,1,0)+IF(CM276&gt;0,1,0)+IF(CR276&gt;0,1,0)+IF(CW276&gt;0,1,0)+IF(DA276&gt;0,1,0)+IF(DE276&gt;0,1,0)+IF(DI276&gt;0,1,0)+IF(DM276&gt;0,1,0)+DU276</f>
        <v>1</v>
      </c>
      <c r="I276" s="1734">
        <f>SUM(BC276,BH276,BP276,BX276,CC276,CH276,CM276,CR276,CW276,DA276,DE276,DI276,DM276,DQ276)</f>
        <v>54</v>
      </c>
      <c r="J276" s="1734">
        <f>SUM(BE276,BJ276,BR276,BZ276,CE276,CJ276,CO276,CT276,CX276,DB276,DF276,DJ276,DN276,DR276)</f>
        <v>35</v>
      </c>
      <c r="K276" s="1734">
        <f>SUM(BF276,BK276,BS276,CA276,CF276,CK276,CP276,CU276,CY276,DC276,DG276,DK276,DO276,DS276)</f>
        <v>8</v>
      </c>
      <c r="L276" s="1806">
        <f>IF(I276=0,0,J276/I276)</f>
        <v>0.64814814814814814</v>
      </c>
      <c r="M276" s="1751"/>
      <c r="N276" s="1751"/>
      <c r="O276" s="1700">
        <f>IFERROR(VLOOKUP($A276,'2022'!$B$2:$K$174,3,FALSE),0)</f>
        <v>0</v>
      </c>
      <c r="P276" s="1858">
        <f>IFERROR(VLOOKUP($A276,'2022'!$B$2:$K$174,4,FALSE),0)</f>
        <v>0</v>
      </c>
      <c r="Q276" s="1858">
        <f>IFERROR(VLOOKUP($A276,'2022'!$B$2:$K$174,5,FALSE),0)</f>
        <v>0</v>
      </c>
      <c r="R276" s="1858">
        <f>IFERROR(VLOOKUP($A276,'2022'!$B$2:$K$174,8,FALSE),0)</f>
        <v>0</v>
      </c>
      <c r="S276" s="1740">
        <f>IFERROR(VLOOKUP($A276,'2022'!$B$2:$K$174,10,FALSE),0)</f>
        <v>0</v>
      </c>
      <c r="T276" s="1700">
        <f>IFERROR(VLOOKUP($A276,'2021'!$B$2:$K$174,3,FALSE),0)</f>
        <v>0</v>
      </c>
      <c r="U276" s="1843">
        <f>IFERROR(VLOOKUP($A276,'2021'!$B$2:$K$174,4,FALSE),0)</f>
        <v>0</v>
      </c>
      <c r="V276" s="1843">
        <f>IFERROR(VLOOKUP($A276,'2021'!$B$2:$K$174,5,FALSE),0)</f>
        <v>0</v>
      </c>
      <c r="W276" s="1843">
        <f>IFERROR(VLOOKUP($A276,'2021'!$B$2:$K$174,8,FALSE),0)</f>
        <v>0</v>
      </c>
      <c r="X276" s="1740">
        <f>IFERROR(VLOOKUP($A276,'2021'!$B$2:$K$174,10,FALSE),0)</f>
        <v>0</v>
      </c>
      <c r="Y276" s="1700">
        <f>IFERROR(VLOOKUP($A276,'2020'!$B$2:$K$170,3,FALSE),0)</f>
        <v>0</v>
      </c>
      <c r="Z276" s="1829">
        <f>IFERROR(VLOOKUP($A276,'2020'!$B$2:$K$170,4,FALSE),0)</f>
        <v>0</v>
      </c>
      <c r="AA276" s="1829">
        <f>IFERROR(VLOOKUP($A276,'2020'!$B$2:$K$170,5,FALSE),0)</f>
        <v>0</v>
      </c>
      <c r="AB276" s="1829">
        <f>IFERROR(VLOOKUP($A276,'2020'!$B$2:$K$170,8,FALSE),0)</f>
        <v>0</v>
      </c>
      <c r="AC276" s="1740">
        <f>IFERROR(VLOOKUP($A276,'2020'!$B$2:$K$170,10,FALSE),0)</f>
        <v>0</v>
      </c>
      <c r="AD276" s="1700">
        <f>IFERROR(VLOOKUP($A276,'2019'!$B$2:$K$170,3,FALSE),0)</f>
        <v>0</v>
      </c>
      <c r="AE276" s="1823">
        <f>IFERROR(VLOOKUP($A276,'2019'!$B$2:$K$170,4,FALSE),0)</f>
        <v>0</v>
      </c>
      <c r="AF276" s="1823">
        <f>IFERROR(VLOOKUP($A276,'2019'!$B$2:$K$170,5,FALSE),0)</f>
        <v>0</v>
      </c>
      <c r="AG276" s="1823">
        <f>IFERROR(VLOOKUP($A276,'2019'!$B$2:$K$170,8,FALSE),0)</f>
        <v>0</v>
      </c>
      <c r="AH276" s="1740">
        <f>IFERROR(VLOOKUP($A276,'2019'!$B$2:$K$170,10,FALSE),0)</f>
        <v>0</v>
      </c>
      <c r="AI276" s="1700">
        <f>IFERROR(VLOOKUP($A276,'2018'!$B$2:$K$170,3,FALSE),0)</f>
        <v>0</v>
      </c>
      <c r="AJ276" s="1821">
        <f>IFERROR(VLOOKUP($A276,'2018'!$B$2:$K$170,4,FALSE),0)</f>
        <v>0</v>
      </c>
      <c r="AK276" s="1821">
        <f>IFERROR(VLOOKUP($A276,'2018'!$B$2:$K$170,5,FALSE),0)</f>
        <v>0</v>
      </c>
      <c r="AL276" s="1821">
        <f>IFERROR(VLOOKUP($A276,'2018'!$B$2:$K$170,8,FALSE),0)</f>
        <v>0</v>
      </c>
      <c r="AM276" s="1740">
        <f>IFERROR(VLOOKUP($A276,'2018'!$B$2:$K$170,10,FALSE),0)</f>
        <v>0</v>
      </c>
      <c r="AN276" s="1700">
        <f>IFERROR(VLOOKUP($A276,'2017'!$B$2:$J$163,2,FALSE),0)</f>
        <v>0</v>
      </c>
      <c r="AO276" s="1815">
        <f>IFERROR(VLOOKUP($A276,'2017'!$B$2:$J$163,3,FALSE),0)</f>
        <v>0</v>
      </c>
      <c r="AP276" s="1815">
        <f>IFERROR(VLOOKUP($A276,'2017'!$B$2:$J$163,4,FALSE),0)</f>
        <v>0</v>
      </c>
      <c r="AQ276" s="1815">
        <f>IFERROR(VLOOKUP($A276,'2017'!$B$2:$J$163,7,FALSE),0)</f>
        <v>0</v>
      </c>
      <c r="AR276" s="1740">
        <f>IFERROR(VLOOKUP($A276,'2017'!$B$2:$J$163,9,FALSE),0)</f>
        <v>0</v>
      </c>
      <c r="AS276" s="1700">
        <f>IFERROR(VLOOKUP($A276,'2016'!$B$2:$K$165,3,FALSE),0)</f>
        <v>0</v>
      </c>
      <c r="AT276" s="1796">
        <f>IFERROR(VLOOKUP($A276,'2016'!$B$2:$K$165,4,FALSE),0)</f>
        <v>0</v>
      </c>
      <c r="AU276" s="1796">
        <f>IFERROR(VLOOKUP($A276,'2016'!$B$2:$K$165,5,FALSE),0)</f>
        <v>0</v>
      </c>
      <c r="AV276" s="1796">
        <f>IFERROR(VLOOKUP($A276,'2016'!$B$2:$K$165,8,FALSE),0)</f>
        <v>0</v>
      </c>
      <c r="AW276" s="1740">
        <f>IFERROR(VLOOKUP($A276,'2016'!$B$2:$K$165,10,FALSE),0)</f>
        <v>0</v>
      </c>
      <c r="AX276" s="1700">
        <f>IFERROR(VLOOKUP($A276,'2015'!$B$2:$K$165,3,FALSE),0)</f>
        <v>0</v>
      </c>
      <c r="AY276" s="1695">
        <f>IFERROR(VLOOKUP($A276,'2015'!$B$2:$K$165,4,FALSE),0)</f>
        <v>0</v>
      </c>
      <c r="AZ276" s="1695">
        <f>IFERROR(VLOOKUP($A276,'2015'!$B$2:$K$165,5,FALSE),0)</f>
        <v>0</v>
      </c>
      <c r="BA276" s="1695">
        <f>IFERROR(VLOOKUP($A276,'2015'!$B$2:$K$165,8,FALSE),0)</f>
        <v>0</v>
      </c>
      <c r="BB276" s="1740">
        <f>IFERROR(VLOOKUP($A276,'2015'!$B$2:$K$165,10,FALSE),0)</f>
        <v>0</v>
      </c>
      <c r="BC276" s="1700">
        <f>IFERROR(VLOOKUP($A276,'2014'!$B$2:$K$157,3,FALSE),0)</f>
        <v>0</v>
      </c>
      <c r="BD276" s="1691">
        <f>IFERROR(VLOOKUP($A276,'2014'!$B$2:$K$157,4,FALSE),0)</f>
        <v>0</v>
      </c>
      <c r="BE276" s="1691">
        <f>IFERROR(VLOOKUP($A276,'2014'!$B$2:$K$157,5,FALSE),0)</f>
        <v>0</v>
      </c>
      <c r="BF276" s="1691">
        <f>IFERROR(VLOOKUP($A276,'2014'!$B$2:$K$157,8,FALSE),0)</f>
        <v>0</v>
      </c>
      <c r="BG276" s="1740">
        <f>IFERROR(VLOOKUP($A276,'2014'!$B$2:$K$157,10,FALSE),0)</f>
        <v>0</v>
      </c>
      <c r="BH276" s="1700">
        <f>IFERROR(VLOOKUP($A276,'2013'!$D$4:$I$249,2,FALSE),0)</f>
        <v>0</v>
      </c>
      <c r="BI276" s="1691">
        <f>IFERROR(VLOOKUP($A276,'2013'!$D$4:$I$249,3,FALSE),0)</f>
        <v>0</v>
      </c>
      <c r="BJ276" s="1691">
        <f>IFERROR(VLOOKUP($A276,'2013'!$D$4:$I$249,4,FALSE),0)</f>
        <v>0</v>
      </c>
      <c r="BK276" s="1691">
        <f>IFERROR(VLOOKUP($A276,'2013'!$D$4:$I$249,5,FALSE),0)</f>
        <v>0</v>
      </c>
      <c r="BL276" s="1740">
        <f>IFERROR(VLOOKUP($A276,'2013'!$D$4:$I$249,6,FALSE),0)</f>
        <v>0</v>
      </c>
      <c r="BM276" s="1737">
        <f>IFERROR(VLOOKUP($A276,'2012'!$D$3:$O$172,2,FALSE),0)</f>
        <v>0</v>
      </c>
      <c r="BN276" s="1691">
        <f>IFERROR(VLOOKUP($A276,'2012'!$D$3:$O$172,3,FALSE),0)</f>
        <v>0</v>
      </c>
      <c r="BO276" s="1743">
        <f>IFERROR(VLOOKUP($A276,'2012'!$D$3:$O$172,4,FALSE),0)</f>
        <v>0</v>
      </c>
      <c r="BP276" s="1700">
        <f>IFERROR(VLOOKUP($A276,'2012'!$D$3:$O$172,5,FALSE),0)</f>
        <v>0</v>
      </c>
      <c r="BQ276" s="1691">
        <f>IFERROR(VLOOKUP($A276,'2012'!$D$3:$O$172,6,FALSE),0)</f>
        <v>0</v>
      </c>
      <c r="BR276" s="1691">
        <f>IFERROR(VLOOKUP($A276,'2012'!$D$3:$O$172,7,FALSE),0)</f>
        <v>0</v>
      </c>
      <c r="BS276" s="1691">
        <f>IFERROR(VLOOKUP($A276,'2012'!$D$3:$O$172,8,FALSE),0)</f>
        <v>0</v>
      </c>
      <c r="BT276" s="1740">
        <f>IFERROR(VLOOKUP($A276,'2012'!$D$3:$O$172,9,FALSE),0)</f>
        <v>0</v>
      </c>
      <c r="BX276" s="1700">
        <f>IFERROR(VLOOKUP($A276,'2011'!$D$4:$I$251,2,FALSE),0)</f>
        <v>0</v>
      </c>
      <c r="BY276" s="1691">
        <f>IFERROR(VLOOKUP($A276,'2011'!$D$4:$I$251,3,FALSE),0)</f>
        <v>0</v>
      </c>
      <c r="BZ276" s="1691">
        <f>IFERROR(VLOOKUP($A276,'2011'!$D$4:$I$251,4,FALSE),0)</f>
        <v>0</v>
      </c>
      <c r="CA276" s="1691">
        <f>IFERROR(VLOOKUP($A276,'2011'!$D$4:$I$251,5,FALSE),0)</f>
        <v>0</v>
      </c>
      <c r="CB276" s="1740">
        <f>IFERROR(VLOOKUP($A276,'2011'!$D$4:$I$251,6,FALSE),0)</f>
        <v>0</v>
      </c>
      <c r="CC276" s="1700">
        <f>IFERROR(VLOOKUP($A276,'2010'!$C$3:$H$234,2,FALSE),0)</f>
        <v>0</v>
      </c>
      <c r="CD276" s="1691">
        <f>IFERROR(VLOOKUP($A276,'2010'!$C$3:$H$234,3,FALSE),0)</f>
        <v>0</v>
      </c>
      <c r="CE276" s="1691">
        <f>IFERROR(VLOOKUP($A276,'2010'!$C$3:$H$234,4,FALSE),0)</f>
        <v>0</v>
      </c>
      <c r="CF276" s="1691">
        <f>IFERROR(VLOOKUP($A276,'2010'!$C$3:$H$234,5,FALSE),0)</f>
        <v>0</v>
      </c>
      <c r="CG276" s="1740">
        <f>IFERROR(VLOOKUP($A276,'2010'!$C$3:$H$234,6,FALSE),0)</f>
        <v>0</v>
      </c>
      <c r="CH276" s="1700">
        <f>IFERROR(VLOOKUP($A276,'2009'!$C$3:$H$242,2,FALSE),0)</f>
        <v>0</v>
      </c>
      <c r="CI276" s="1691">
        <f>IFERROR(VLOOKUP($A276,'2009'!$C$3:$H$242,3,FALSE),0)</f>
        <v>0</v>
      </c>
      <c r="CJ276" s="1691">
        <f>IFERROR(VLOOKUP($A276,'2009'!$C$3:$H$242,4,FALSE),0)</f>
        <v>0</v>
      </c>
      <c r="CK276" s="1691">
        <f>IFERROR(VLOOKUP($A276,'2009'!$C$3:$H$242,5,FALSE),0)</f>
        <v>0</v>
      </c>
      <c r="CL276" s="1740">
        <f>IFERROR(VLOOKUP($A276,'2009'!$C$3:$H$242,6,FALSE),0)</f>
        <v>0</v>
      </c>
      <c r="CM276" s="1700">
        <f>IFERROR(VLOOKUP($A276,'2008'!$C$3:$H$229,2,FALSE),0)</f>
        <v>0</v>
      </c>
      <c r="CN276" s="1691">
        <f>IFERROR(VLOOKUP($A276,'2008'!$C$3:$H$229,3,FALSE),0)</f>
        <v>0</v>
      </c>
      <c r="CO276" s="1691">
        <f>IFERROR(VLOOKUP($A276,'2008'!$C$3:$H$229,4,FALSE),0)</f>
        <v>0</v>
      </c>
      <c r="CP276" s="1691">
        <f>IFERROR(VLOOKUP($A276,'2008'!$C$3:$H$229,5,FALSE),0)</f>
        <v>0</v>
      </c>
      <c r="CQ276" s="1740">
        <f>IFERROR(VLOOKUP($A276,'2008'!$C$3:$H$229,6,FALSE),0)</f>
        <v>0</v>
      </c>
      <c r="CR276" s="1700">
        <f>IFERROR(VLOOKUP($A276,'2007'!$C$3:$M$238,7,FALSE),0)</f>
        <v>0</v>
      </c>
      <c r="CS276" s="1691">
        <f>IFERROR(VLOOKUP($A276,'2007'!$C$3:$M$238,8,FALSE),0)</f>
        <v>0</v>
      </c>
      <c r="CT276" s="1691">
        <f>IFERROR(VLOOKUP($A276,'2007'!$C$3:$M$238,9,FALSE),0)</f>
        <v>0</v>
      </c>
      <c r="CU276" s="1691">
        <f>IFERROR(VLOOKUP($A276,'2007'!$C$3:$M$238,10,FALSE),0)</f>
        <v>0</v>
      </c>
      <c r="CV276" s="1740">
        <f>IFERROR(VLOOKUP($A276,'2007'!$C$3:$M$238,11,FALSE),0)</f>
        <v>0</v>
      </c>
      <c r="CW276" s="1700">
        <f>IFERROR(VLOOKUP($A276,'2006'!$A$2:$F$200,2,FALSE),0)</f>
        <v>0</v>
      </c>
      <c r="CX276" s="1691">
        <f>IFERROR(VLOOKUP($A276,'2006'!$A$2:$F$200,4,FALSE),0)</f>
        <v>0</v>
      </c>
      <c r="CY276" s="1691">
        <f>IFERROR(VLOOKUP($A276,'2006'!$A$2:$F$200,5,FALSE),0)</f>
        <v>0</v>
      </c>
      <c r="CZ276" s="1740">
        <f>IFERROR(VLOOKUP($A276,'2006'!$A$2:$F$200,6,FALSE),0)</f>
        <v>0</v>
      </c>
      <c r="DA276" s="1700">
        <f>IFERROR(VLOOKUP($A276,'2005'!$C$3:$M$205,8,FALSE),0)</f>
        <v>0</v>
      </c>
      <c r="DB276" s="1691">
        <f>IFERROR(VLOOKUP($A276,'2005'!$C$3:$M$205,9,FALSE),0)</f>
        <v>0</v>
      </c>
      <c r="DC276" s="1691">
        <f>IFERROR(VLOOKUP($A276,'2005'!$C$3:$M$205,10,FALSE),0)</f>
        <v>0</v>
      </c>
      <c r="DD276" s="1740">
        <f>IFERROR(VLOOKUP($A276,'2005'!$C$3:$M$205,11,FALSE),0)</f>
        <v>0</v>
      </c>
      <c r="DE276" s="1700">
        <f>IFERROR(VLOOKUP($A276,'2004'!$C$3:$M$213,8,FALSE),0)</f>
        <v>0</v>
      </c>
      <c r="DF276" s="1691">
        <f>IFERROR(VLOOKUP($A276,'2004'!$C$3:$M$213,9,FALSE),0)</f>
        <v>0</v>
      </c>
      <c r="DG276" s="1691">
        <f>IFERROR(VLOOKUP($A276,'2004'!$C$3:$M$213,10,FALSE),0)</f>
        <v>0</v>
      </c>
      <c r="DH276" s="1740">
        <f>IFERROR(VLOOKUP($A276,'2004'!$C$3:$M$213,11,FALSE),0)</f>
        <v>0</v>
      </c>
      <c r="DI276" s="1700">
        <f>IFERROR(VLOOKUP($A276,'2003'!$C$3:$Q$214,12,FALSE),0)</f>
        <v>0</v>
      </c>
      <c r="DJ276" s="1691">
        <f>IFERROR(VLOOKUP($A276,'2003'!$C$3:$Q$214,13,FALSE),0)</f>
        <v>0</v>
      </c>
      <c r="DK276" s="1691">
        <f>IFERROR(VLOOKUP($A276,'2003'!$C$3:$Q$214,14,FALSE),0)</f>
        <v>0</v>
      </c>
      <c r="DL276" s="1740">
        <f>IFERROR(VLOOKUP($A276,'2003'!$C$3:$Q$214,15,FALSE),0)</f>
        <v>0</v>
      </c>
      <c r="DM276" s="1700">
        <f>IFERROR(VLOOKUP($A276,'2002'!$D$3:$R$214,12,FALSE),0)</f>
        <v>0</v>
      </c>
      <c r="DN276" s="1691">
        <f>IFERROR(VLOOKUP($A276,'2002'!$D$3:$R$214,13,FALSE),0)</f>
        <v>0</v>
      </c>
      <c r="DO276" s="1691">
        <f>IFERROR(VLOOKUP($A276,'2002'!$D$3:$R$214,14,FALSE),0)</f>
        <v>0</v>
      </c>
      <c r="DP276" s="1788">
        <f>IFERROR(VLOOKUP($A276,'2002'!$D$3:$R$214,15,FALSE),0)</f>
        <v>0</v>
      </c>
      <c r="DQ276" s="1700">
        <f>IFERROR(VLOOKUP($A276,'Pre 2002'!$C$3:$CK$382,84,FALSE),0)</f>
        <v>54</v>
      </c>
      <c r="DR276" s="1695">
        <f>IFERROR(VLOOKUP($A276,'Pre 2002'!$C$3:$CK$382,85,FALSE),0)</f>
        <v>35</v>
      </c>
      <c r="DS276" s="1695">
        <f>IFERROR(VLOOKUP($A276,'Pre 2002'!$C$3:$CK$382,86,FALSE),0)</f>
        <v>8</v>
      </c>
      <c r="DT276" s="1790">
        <f>IFERROR(VLOOKUP($A276,'Pre 2002'!$C$3:$CK$382,87,FALSE),0)</f>
        <v>0.64814814814814814</v>
      </c>
      <c r="DU276" s="1741">
        <f>IFERROR(VLOOKUP(A276,'Pre 2002'!$C$3:$CG$382,83,FALSE),0)</f>
        <v>1</v>
      </c>
      <c r="DY276" s="1731"/>
    </row>
    <row r="277" spans="1:129">
      <c r="A277" s="1779" t="s">
        <v>2300</v>
      </c>
      <c r="B277" s="1562">
        <f t="shared" si="103"/>
        <v>141</v>
      </c>
      <c r="C277" s="1562">
        <f t="shared" si="104"/>
        <v>89</v>
      </c>
      <c r="D277" s="1562">
        <f t="shared" si="105"/>
        <v>8</v>
      </c>
      <c r="E277" s="1563">
        <f t="shared" si="106"/>
        <v>0.63120567375886527</v>
      </c>
      <c r="F277" s="1786">
        <f t="shared" si="107"/>
        <v>2</v>
      </c>
      <c r="G277" s="1595">
        <v>2019</v>
      </c>
      <c r="H277" s="1817"/>
      <c r="I277" s="1734"/>
      <c r="J277" s="1734"/>
      <c r="K277" s="1734"/>
      <c r="L277" s="1734"/>
      <c r="M277" s="1751"/>
      <c r="N277" s="1751"/>
      <c r="O277" s="1700">
        <f>IFERROR(VLOOKUP($A277,'2022'!$B$2:$K$174,3,FALSE),0)</f>
        <v>0</v>
      </c>
      <c r="P277" s="1858">
        <f>IFERROR(VLOOKUP($A277,'2022'!$B$2:$K$174,4,FALSE),0)</f>
        <v>0</v>
      </c>
      <c r="Q277" s="1858">
        <f>IFERROR(VLOOKUP($A277,'2022'!$B$2:$K$174,5,FALSE),0)</f>
        <v>0</v>
      </c>
      <c r="R277" s="1858">
        <f>IFERROR(VLOOKUP($A277,'2022'!$B$2:$K$174,8,FALSE),0)</f>
        <v>0</v>
      </c>
      <c r="S277" s="1740">
        <f>IFERROR(VLOOKUP($A277,'2022'!$B$2:$K$174,10,FALSE),0)</f>
        <v>0</v>
      </c>
      <c r="T277" s="1700">
        <f>IFERROR(VLOOKUP($A277,'2021'!$B$2:$K$174,3,FALSE),0)</f>
        <v>77</v>
      </c>
      <c r="U277" s="1843">
        <f>IFERROR(VLOOKUP($A277,'2021'!$B$2:$K$174,4,FALSE),0)</f>
        <v>37</v>
      </c>
      <c r="V277" s="1843">
        <f>IFERROR(VLOOKUP($A277,'2021'!$B$2:$K$174,5,FALSE),0)</f>
        <v>51</v>
      </c>
      <c r="W277" s="1843">
        <f>IFERROR(VLOOKUP($A277,'2021'!$B$2:$K$174,8,FALSE),0)</f>
        <v>6</v>
      </c>
      <c r="X277" s="1740">
        <f>IFERROR(VLOOKUP($A277,'2021'!$B$2:$K$174,10,FALSE),0)</f>
        <v>0.66200000000000003</v>
      </c>
      <c r="Y277" s="1700">
        <f>IFERROR(VLOOKUP($A277,'2020'!$B$2:$K$170,3,FALSE),0)</f>
        <v>0</v>
      </c>
      <c r="Z277" s="1829">
        <f>IFERROR(VLOOKUP($A277,'2020'!$B$2:$K$170,4,FALSE),0)</f>
        <v>0</v>
      </c>
      <c r="AA277" s="1829">
        <f>IFERROR(VLOOKUP($A277,'2020'!$B$2:$K$170,5,FALSE),0)</f>
        <v>0</v>
      </c>
      <c r="AB277" s="1829">
        <f>IFERROR(VLOOKUP($A277,'2020'!$B$2:$K$170,8,FALSE),0)</f>
        <v>0</v>
      </c>
      <c r="AC277" s="1740">
        <f>IFERROR(VLOOKUP($A277,'2020'!$B$2:$K$170,10,FALSE),0)</f>
        <v>0</v>
      </c>
      <c r="AD277" s="1700">
        <f>IFERROR(VLOOKUP($A277,'2019'!$B$2:$K$170,3,FALSE),0)</f>
        <v>64</v>
      </c>
      <c r="AE277" s="1823">
        <f>IFERROR(VLOOKUP($A277,'2019'!$B$2:$K$170,4,FALSE),0)</f>
        <v>24</v>
      </c>
      <c r="AF277" s="1823">
        <f>IFERROR(VLOOKUP($A277,'2019'!$B$2:$K$170,5,FALSE),0)</f>
        <v>38</v>
      </c>
      <c r="AG277" s="1823">
        <f>IFERROR(VLOOKUP($A277,'2019'!$B$2:$K$170,8,FALSE),0)</f>
        <v>2</v>
      </c>
      <c r="AH277" s="1740">
        <f>IFERROR(VLOOKUP($A277,'2019'!$B$2:$K$170,10,FALSE),0)</f>
        <v>0.59399999999999997</v>
      </c>
      <c r="DT277" s="1858"/>
      <c r="DY277" s="1731"/>
    </row>
    <row r="278" spans="1:129">
      <c r="A278" s="1778" t="s">
        <v>1310</v>
      </c>
      <c r="B278" s="1562">
        <f t="shared" si="103"/>
        <v>159</v>
      </c>
      <c r="C278" s="1562">
        <f t="shared" si="104"/>
        <v>98</v>
      </c>
      <c r="D278" s="1562">
        <f t="shared" si="105"/>
        <v>8</v>
      </c>
      <c r="E278" s="1563">
        <f t="shared" si="106"/>
        <v>0.61635220125786161</v>
      </c>
      <c r="F278" s="1786">
        <f t="shared" si="107"/>
        <v>2</v>
      </c>
      <c r="G278" s="1595" t="s">
        <v>2159</v>
      </c>
      <c r="H278" s="1567">
        <f t="shared" ref="H278:H286" si="113">IF(BC278&gt;0,1,0)+IF(BH278&gt;0,1,0)+IF(BP278&gt;0,1,0)+IF(BX278&gt;0,1,0)+IF(CC278&gt;0,1,0)+IF(CH278&gt;0,1,0)+IF(CM278&gt;0,1,0)+IF(CR278&gt;0,1,0)+IF(CW278&gt;0,1,0)+IF(DA278&gt;0,1,0)+IF(DE278&gt;0,1,0)+IF(DI278&gt;0,1,0)+IF(DM278&gt;0,1,0)+DU278</f>
        <v>2</v>
      </c>
      <c r="I278" s="1734">
        <f t="shared" ref="I278:I286" si="114">SUM(BC278,BH278,BP278,BX278,CC278,CH278,CM278,CR278,CW278,DA278,DE278,DI278,DM278,DQ278)</f>
        <v>159</v>
      </c>
      <c r="J278" s="1734">
        <f t="shared" ref="J278:J286" si="115">SUM(BE278,BJ278,BR278,BZ278,CE278,CJ278,CO278,CT278,CX278,DB278,DF278,DJ278,DN278,DR278)</f>
        <v>98</v>
      </c>
      <c r="K278" s="1734">
        <f t="shared" ref="K278:K286" si="116">SUM(BF278,BK278,BS278,CA278,CF278,CK278,CP278,CU278,CY278,DC278,DG278,DK278,DO278,DS278)</f>
        <v>8</v>
      </c>
      <c r="L278" s="1806">
        <f t="shared" ref="L278:L286" si="117">IF(I278=0,0,J278/I278)</f>
        <v>0.61635220125786161</v>
      </c>
      <c r="M278" s="1751"/>
      <c r="N278" s="1751"/>
      <c r="O278" s="1700">
        <f>IFERROR(VLOOKUP($A278,'2022'!$B$2:$K$174,3,FALSE),0)</f>
        <v>0</v>
      </c>
      <c r="P278" s="1858">
        <f>IFERROR(VLOOKUP($A278,'2022'!$B$2:$K$174,4,FALSE),0)</f>
        <v>0</v>
      </c>
      <c r="Q278" s="1858">
        <f>IFERROR(VLOOKUP($A278,'2022'!$B$2:$K$174,5,FALSE),0)</f>
        <v>0</v>
      </c>
      <c r="R278" s="1858">
        <f>IFERROR(VLOOKUP($A278,'2022'!$B$2:$K$174,8,FALSE),0)</f>
        <v>0</v>
      </c>
      <c r="S278" s="1740">
        <f>IFERROR(VLOOKUP($A278,'2022'!$B$2:$K$174,10,FALSE),0)</f>
        <v>0</v>
      </c>
      <c r="T278" s="1700">
        <f>IFERROR(VLOOKUP($A278,'2021'!$B$2:$K$174,3,FALSE),0)</f>
        <v>0</v>
      </c>
      <c r="U278" s="1843">
        <f>IFERROR(VLOOKUP($A278,'2021'!$B$2:$K$174,4,FALSE),0)</f>
        <v>0</v>
      </c>
      <c r="V278" s="1843">
        <f>IFERROR(VLOOKUP($A278,'2021'!$B$2:$K$174,5,FALSE),0)</f>
        <v>0</v>
      </c>
      <c r="W278" s="1843">
        <f>IFERROR(VLOOKUP($A278,'2021'!$B$2:$K$174,8,FALSE),0)</f>
        <v>0</v>
      </c>
      <c r="X278" s="1740">
        <f>IFERROR(VLOOKUP($A278,'2021'!$B$2:$K$174,10,FALSE),0)</f>
        <v>0</v>
      </c>
      <c r="Y278" s="1700">
        <f>IFERROR(VLOOKUP($A278,'2020'!$B$2:$K$170,3,FALSE),0)</f>
        <v>0</v>
      </c>
      <c r="Z278" s="1829">
        <f>IFERROR(VLOOKUP($A278,'2020'!$B$2:$K$170,4,FALSE),0)</f>
        <v>0</v>
      </c>
      <c r="AA278" s="1829">
        <f>IFERROR(VLOOKUP($A278,'2020'!$B$2:$K$170,5,FALSE),0)</f>
        <v>0</v>
      </c>
      <c r="AB278" s="1829">
        <f>IFERROR(VLOOKUP($A278,'2020'!$B$2:$K$170,8,FALSE),0)</f>
        <v>0</v>
      </c>
      <c r="AC278" s="1740">
        <f>IFERROR(VLOOKUP($A278,'2020'!$B$2:$K$170,10,FALSE),0)</f>
        <v>0</v>
      </c>
      <c r="AD278" s="1700">
        <f>IFERROR(VLOOKUP($A278,'2019'!$B$2:$K$170,3,FALSE),0)</f>
        <v>0</v>
      </c>
      <c r="AE278" s="1823">
        <f>IFERROR(VLOOKUP($A278,'2019'!$B$2:$K$170,4,FALSE),0)</f>
        <v>0</v>
      </c>
      <c r="AF278" s="1823">
        <f>IFERROR(VLOOKUP($A278,'2019'!$B$2:$K$170,5,FALSE),0)</f>
        <v>0</v>
      </c>
      <c r="AG278" s="1823">
        <f>IFERROR(VLOOKUP($A278,'2019'!$B$2:$K$170,8,FALSE),0)</f>
        <v>0</v>
      </c>
      <c r="AH278" s="1740">
        <f>IFERROR(VLOOKUP($A278,'2019'!$B$2:$K$170,10,FALSE),0)</f>
        <v>0</v>
      </c>
      <c r="AI278" s="1700">
        <f>IFERROR(VLOOKUP($A278,'2018'!$B$2:$K$170,3,FALSE),0)</f>
        <v>0</v>
      </c>
      <c r="AJ278" s="1821">
        <f>IFERROR(VLOOKUP($A278,'2018'!$B$2:$K$170,4,FALSE),0)</f>
        <v>0</v>
      </c>
      <c r="AK278" s="1821">
        <f>IFERROR(VLOOKUP($A278,'2018'!$B$2:$K$170,5,FALSE),0)</f>
        <v>0</v>
      </c>
      <c r="AL278" s="1821">
        <f>IFERROR(VLOOKUP($A278,'2018'!$B$2:$K$170,8,FALSE),0)</f>
        <v>0</v>
      </c>
      <c r="AM278" s="1740">
        <f>IFERROR(VLOOKUP($A278,'2018'!$B$2:$K$170,10,FALSE),0)</f>
        <v>0</v>
      </c>
      <c r="AN278" s="1700">
        <f>IFERROR(VLOOKUP($A278,'2017'!$B$2:$J$163,2,FALSE),0)</f>
        <v>0</v>
      </c>
      <c r="AO278" s="1815">
        <f>IFERROR(VLOOKUP($A278,'2017'!$B$2:$J$163,3,FALSE),0)</f>
        <v>0</v>
      </c>
      <c r="AP278" s="1815">
        <f>IFERROR(VLOOKUP($A278,'2017'!$B$2:$J$163,4,FALSE),0)</f>
        <v>0</v>
      </c>
      <c r="AQ278" s="1815">
        <f>IFERROR(VLOOKUP($A278,'2017'!$B$2:$J$163,7,FALSE),0)</f>
        <v>0</v>
      </c>
      <c r="AR278" s="1740">
        <f>IFERROR(VLOOKUP($A278,'2017'!$B$2:$J$163,9,FALSE),0)</f>
        <v>0</v>
      </c>
      <c r="AS278" s="1700">
        <f>IFERROR(VLOOKUP($A278,'2016'!$B$2:$K$165,3,FALSE),0)</f>
        <v>0</v>
      </c>
      <c r="AT278" s="1796">
        <f>IFERROR(VLOOKUP($A278,'2016'!$B$2:$K$165,4,FALSE),0)</f>
        <v>0</v>
      </c>
      <c r="AU278" s="1796">
        <f>IFERROR(VLOOKUP($A278,'2016'!$B$2:$K$165,5,FALSE),0)</f>
        <v>0</v>
      </c>
      <c r="AV278" s="1796">
        <f>IFERROR(VLOOKUP($A278,'2016'!$B$2:$K$165,8,FALSE),0)</f>
        <v>0</v>
      </c>
      <c r="AW278" s="1740">
        <f>IFERROR(VLOOKUP($A278,'2016'!$B$2:$K$165,10,FALSE),0)</f>
        <v>0</v>
      </c>
      <c r="AX278" s="1700">
        <f>IFERROR(VLOOKUP($A278,'2015'!$B$2:$K$165,3,FALSE),0)</f>
        <v>0</v>
      </c>
      <c r="AY278" s="1695">
        <f>IFERROR(VLOOKUP($A278,'2015'!$B$2:$K$165,4,FALSE),0)</f>
        <v>0</v>
      </c>
      <c r="AZ278" s="1695">
        <f>IFERROR(VLOOKUP($A278,'2015'!$B$2:$K$165,5,FALSE),0)</f>
        <v>0</v>
      </c>
      <c r="BA278" s="1695">
        <f>IFERROR(VLOOKUP($A278,'2015'!$B$2:$K$165,8,FALSE),0)</f>
        <v>0</v>
      </c>
      <c r="BB278" s="1740">
        <f>IFERROR(VLOOKUP($A278,'2015'!$B$2:$K$165,10,FALSE),0)</f>
        <v>0</v>
      </c>
      <c r="BC278" s="1700">
        <f>IFERROR(VLOOKUP($A278,'2014'!$B$2:$K$157,3,FALSE),0)</f>
        <v>0</v>
      </c>
      <c r="BD278" s="1691">
        <f>IFERROR(VLOOKUP($A278,'2014'!$B$2:$K$157,4,FALSE),0)</f>
        <v>0</v>
      </c>
      <c r="BE278" s="1691">
        <f>IFERROR(VLOOKUP($A278,'2014'!$B$2:$K$157,5,FALSE),0)</f>
        <v>0</v>
      </c>
      <c r="BF278" s="1691">
        <f>IFERROR(VLOOKUP($A278,'2014'!$B$2:$K$157,8,FALSE),0)</f>
        <v>0</v>
      </c>
      <c r="BG278" s="1740">
        <f>IFERROR(VLOOKUP($A278,'2014'!$B$2:$K$157,10,FALSE),0)</f>
        <v>0</v>
      </c>
      <c r="BH278" s="1700">
        <f>IFERROR(VLOOKUP($A278,'2013'!$D$4:$I$249,2,FALSE),0)</f>
        <v>0</v>
      </c>
      <c r="BI278" s="1691">
        <f>IFERROR(VLOOKUP($A278,'2013'!$D$4:$I$249,3,FALSE),0)</f>
        <v>0</v>
      </c>
      <c r="BJ278" s="1691">
        <f>IFERROR(VLOOKUP($A278,'2013'!$D$4:$I$249,4,FALSE),0)</f>
        <v>0</v>
      </c>
      <c r="BK278" s="1691">
        <f>IFERROR(VLOOKUP($A278,'2013'!$D$4:$I$249,5,FALSE),0)</f>
        <v>0</v>
      </c>
      <c r="BL278" s="1740">
        <f>IFERROR(VLOOKUP($A278,'2013'!$D$4:$I$249,6,FALSE),0)</f>
        <v>0</v>
      </c>
      <c r="BM278" s="1737">
        <f>IFERROR(VLOOKUP($A278,'2012'!$D$3:$O$172,2,FALSE),0)</f>
        <v>0</v>
      </c>
      <c r="BN278" s="1691">
        <f>IFERROR(VLOOKUP($A278,'2012'!$D$3:$O$172,3,FALSE),0)</f>
        <v>0</v>
      </c>
      <c r="BO278" s="1743">
        <f>IFERROR(VLOOKUP($A278,'2012'!$D$3:$O$172,4,FALSE),0)</f>
        <v>0</v>
      </c>
      <c r="BP278" s="1700">
        <f>IFERROR(VLOOKUP($A278,'2012'!$D$3:$O$172,5,FALSE),0)</f>
        <v>0</v>
      </c>
      <c r="BQ278" s="1691">
        <f>IFERROR(VLOOKUP($A278,'2012'!$D$3:$O$172,6,FALSE),0)</f>
        <v>0</v>
      </c>
      <c r="BR278" s="1691">
        <f>IFERROR(VLOOKUP($A278,'2012'!$D$3:$O$172,7,FALSE),0)</f>
        <v>0</v>
      </c>
      <c r="BS278" s="1691">
        <f>IFERROR(VLOOKUP($A278,'2012'!$D$3:$O$172,8,FALSE),0)</f>
        <v>0</v>
      </c>
      <c r="BT278" s="1740">
        <f>IFERROR(VLOOKUP($A278,'2012'!$D$3:$O$172,9,FALSE),0)</f>
        <v>0</v>
      </c>
      <c r="BX278" s="1700">
        <f>IFERROR(VLOOKUP($A278,'2011'!$D$4:$I$251,2,FALSE),0)</f>
        <v>0</v>
      </c>
      <c r="BY278" s="1691">
        <f>IFERROR(VLOOKUP($A278,'2011'!$D$4:$I$251,3,FALSE),0)</f>
        <v>0</v>
      </c>
      <c r="BZ278" s="1691">
        <f>IFERROR(VLOOKUP($A278,'2011'!$D$4:$I$251,4,FALSE),0)</f>
        <v>0</v>
      </c>
      <c r="CA278" s="1691">
        <f>IFERROR(VLOOKUP($A278,'2011'!$D$4:$I$251,5,FALSE),0)</f>
        <v>0</v>
      </c>
      <c r="CB278" s="1740">
        <f>IFERROR(VLOOKUP($A278,'2011'!$D$4:$I$251,6,FALSE),0)</f>
        <v>0</v>
      </c>
      <c r="CC278" s="1700">
        <f>IFERROR(VLOOKUP($A278,'2010'!$C$3:$H$234,2,FALSE),0)</f>
        <v>0</v>
      </c>
      <c r="CD278" s="1691">
        <f>IFERROR(VLOOKUP($A278,'2010'!$C$3:$H$234,3,FALSE),0)</f>
        <v>0</v>
      </c>
      <c r="CE278" s="1691">
        <f>IFERROR(VLOOKUP($A278,'2010'!$C$3:$H$234,4,FALSE),0)</f>
        <v>0</v>
      </c>
      <c r="CF278" s="1691">
        <f>IFERROR(VLOOKUP($A278,'2010'!$C$3:$H$234,5,FALSE),0)</f>
        <v>0</v>
      </c>
      <c r="CG278" s="1740">
        <f>IFERROR(VLOOKUP($A278,'2010'!$C$3:$H$234,6,FALSE),0)</f>
        <v>0</v>
      </c>
      <c r="CH278" s="1700">
        <f>IFERROR(VLOOKUP($A278,'2009'!$C$3:$H$242,2,FALSE),0)</f>
        <v>82</v>
      </c>
      <c r="CI278" s="1691">
        <f>IFERROR(VLOOKUP($A278,'2009'!$C$3:$H$242,3,FALSE),0)</f>
        <v>38</v>
      </c>
      <c r="CJ278" s="1691">
        <f>IFERROR(VLOOKUP($A278,'2009'!$C$3:$H$242,4,FALSE),0)</f>
        <v>48</v>
      </c>
      <c r="CK278" s="1691">
        <f>IFERROR(VLOOKUP($A278,'2009'!$C$3:$H$242,5,FALSE),0)</f>
        <v>4</v>
      </c>
      <c r="CL278" s="1740">
        <f>IFERROR(VLOOKUP($A278,'2009'!$C$3:$H$242,6,FALSE),0)</f>
        <v>0.58536585365853655</v>
      </c>
      <c r="CM278" s="1700">
        <f>IFERROR(VLOOKUP($A278,'2008'!$C$3:$H$229,2,FALSE),0)</f>
        <v>77</v>
      </c>
      <c r="CN278" s="1691">
        <f>IFERROR(VLOOKUP($A278,'2008'!$C$3:$H$229,3,FALSE),0)</f>
        <v>42</v>
      </c>
      <c r="CO278" s="1691">
        <f>IFERROR(VLOOKUP($A278,'2008'!$C$3:$H$229,4,FALSE),0)</f>
        <v>50</v>
      </c>
      <c r="CP278" s="1691">
        <f>IFERROR(VLOOKUP($A278,'2008'!$C$3:$H$229,5,FALSE),0)</f>
        <v>4</v>
      </c>
      <c r="CQ278" s="1740">
        <f>IFERROR(VLOOKUP($A278,'2008'!$C$3:$H$229,6,FALSE),0)</f>
        <v>0.64935064935064934</v>
      </c>
      <c r="CR278" s="1700">
        <f>IFERROR(VLOOKUP($A278,'2007'!$C$3:$M$238,7,FALSE),0)</f>
        <v>0</v>
      </c>
      <c r="CS278" s="1691">
        <f>IFERROR(VLOOKUP($A278,'2007'!$C$3:$M$238,8,FALSE),0)</f>
        <v>0</v>
      </c>
      <c r="CT278" s="1691">
        <f>IFERROR(VLOOKUP($A278,'2007'!$C$3:$M$238,9,FALSE),0)</f>
        <v>0</v>
      </c>
      <c r="CU278" s="1691">
        <f>IFERROR(VLOOKUP($A278,'2007'!$C$3:$M$238,10,FALSE),0)</f>
        <v>0</v>
      </c>
      <c r="CV278" s="1740">
        <f>IFERROR(VLOOKUP($A278,'2007'!$C$3:$M$238,11,FALSE),0)</f>
        <v>0</v>
      </c>
      <c r="CW278" s="1700">
        <f>IFERROR(VLOOKUP($A278,'2006'!$A$2:$F$200,2,FALSE),0)</f>
        <v>0</v>
      </c>
      <c r="CX278" s="1691">
        <f>IFERROR(VLOOKUP($A278,'2006'!$A$2:$F$200,4,FALSE),0)</f>
        <v>0</v>
      </c>
      <c r="CY278" s="1691">
        <f>IFERROR(VLOOKUP($A278,'2006'!$A$2:$F$200,5,FALSE),0)</f>
        <v>0</v>
      </c>
      <c r="CZ278" s="1740">
        <f>IFERROR(VLOOKUP($A278,'2006'!$A$2:$F$200,6,FALSE),0)</f>
        <v>0</v>
      </c>
      <c r="DA278" s="1700">
        <f>IFERROR(VLOOKUP($A278,'2005'!$C$3:$M$205,8,FALSE),0)</f>
        <v>0</v>
      </c>
      <c r="DB278" s="1691">
        <f>IFERROR(VLOOKUP($A278,'2005'!$C$3:$M$205,9,FALSE),0)</f>
        <v>0</v>
      </c>
      <c r="DC278" s="1691">
        <f>IFERROR(VLOOKUP($A278,'2005'!$C$3:$M$205,10,FALSE),0)</f>
        <v>0</v>
      </c>
      <c r="DD278" s="1740">
        <f>IFERROR(VLOOKUP($A278,'2005'!$C$3:$M$205,11,FALSE),0)</f>
        <v>0</v>
      </c>
      <c r="DE278" s="1700">
        <f>IFERROR(VLOOKUP($A278,'2004'!$C$3:$M$213,8,FALSE),0)</f>
        <v>0</v>
      </c>
      <c r="DF278" s="1691">
        <f>IFERROR(VLOOKUP($A278,'2004'!$C$3:$M$213,9,FALSE),0)</f>
        <v>0</v>
      </c>
      <c r="DG278" s="1691">
        <f>IFERROR(VLOOKUP($A278,'2004'!$C$3:$M$213,10,FALSE),0)</f>
        <v>0</v>
      </c>
      <c r="DH278" s="1740">
        <f>IFERROR(VLOOKUP($A278,'2004'!$C$3:$M$213,11,FALSE),0)</f>
        <v>0</v>
      </c>
      <c r="DI278" s="1700">
        <f>IFERROR(VLOOKUP($A278,'2003'!$C$3:$Q$214,12,FALSE),0)</f>
        <v>0</v>
      </c>
      <c r="DJ278" s="1691">
        <f>IFERROR(VLOOKUP($A278,'2003'!$C$3:$Q$214,13,FALSE),0)</f>
        <v>0</v>
      </c>
      <c r="DK278" s="1691">
        <f>IFERROR(VLOOKUP($A278,'2003'!$C$3:$Q$214,14,FALSE),0)</f>
        <v>0</v>
      </c>
      <c r="DL278" s="1740">
        <f>IFERROR(VLOOKUP($A278,'2003'!$C$3:$Q$214,15,FALSE),0)</f>
        <v>0</v>
      </c>
      <c r="DM278" s="1700">
        <f>IFERROR(VLOOKUP($A278,'2002'!$D$3:$R$214,12,FALSE),0)</f>
        <v>0</v>
      </c>
      <c r="DN278" s="1691">
        <f>IFERROR(VLOOKUP($A278,'2002'!$D$3:$R$214,13,FALSE),0)</f>
        <v>0</v>
      </c>
      <c r="DO278" s="1691">
        <f>IFERROR(VLOOKUP($A278,'2002'!$D$3:$R$214,14,FALSE),0)</f>
        <v>0</v>
      </c>
      <c r="DP278" s="1788">
        <f>IFERROR(VLOOKUP($A278,'2002'!$D$3:$R$214,15,FALSE),0)</f>
        <v>0</v>
      </c>
      <c r="DQ278" s="1700">
        <f>IFERROR(VLOOKUP($A278,'Pre 2002'!$C$3:$CK$382,84,FALSE),0)</f>
        <v>0</v>
      </c>
      <c r="DR278" s="1695">
        <f>IFERROR(VLOOKUP($A278,'Pre 2002'!$C$3:$CK$382,85,FALSE),0)</f>
        <v>0</v>
      </c>
      <c r="DS278" s="1695">
        <f>IFERROR(VLOOKUP($A278,'Pre 2002'!$C$3:$CK$382,86,FALSE),0)</f>
        <v>0</v>
      </c>
      <c r="DT278" s="1790">
        <f>IFERROR(VLOOKUP($A278,'Pre 2002'!$C$3:$CK$382,87,FALSE),0)</f>
        <v>0</v>
      </c>
      <c r="DU278" s="1741">
        <f>IFERROR(VLOOKUP(A278,'Pre 2002'!$C$3:$CG$382,83,FALSE),0)</f>
        <v>0</v>
      </c>
      <c r="DY278" s="1731"/>
    </row>
    <row r="279" spans="1:129">
      <c r="A279" s="1779" t="s">
        <v>2204</v>
      </c>
      <c r="B279" s="1562">
        <f t="shared" si="103"/>
        <v>190</v>
      </c>
      <c r="C279" s="1562">
        <f t="shared" si="104"/>
        <v>112</v>
      </c>
      <c r="D279" s="1562">
        <f t="shared" si="105"/>
        <v>8</v>
      </c>
      <c r="E279" s="1563">
        <f t="shared" si="106"/>
        <v>0.58947368421052626</v>
      </c>
      <c r="F279" s="1786">
        <f t="shared" si="107"/>
        <v>3</v>
      </c>
      <c r="G279" s="1595">
        <v>2016</v>
      </c>
      <c r="H279" s="1567">
        <f t="shared" si="113"/>
        <v>0</v>
      </c>
      <c r="I279" s="1734">
        <f t="shared" si="114"/>
        <v>0</v>
      </c>
      <c r="J279" s="1734">
        <f t="shared" si="115"/>
        <v>0</v>
      </c>
      <c r="K279" s="1734">
        <f t="shared" si="116"/>
        <v>0</v>
      </c>
      <c r="L279" s="1806">
        <f t="shared" si="117"/>
        <v>0</v>
      </c>
      <c r="M279" s="1751"/>
      <c r="N279" s="1751"/>
      <c r="O279" s="1700">
        <f>IFERROR(VLOOKUP($A279,'2022'!$B$2:$K$174,3,FALSE),0)</f>
        <v>0</v>
      </c>
      <c r="P279" s="1858">
        <f>IFERROR(VLOOKUP($A279,'2022'!$B$2:$K$174,4,FALSE),0)</f>
        <v>0</v>
      </c>
      <c r="Q279" s="1858">
        <f>IFERROR(VLOOKUP($A279,'2022'!$B$2:$K$174,5,FALSE),0)</f>
        <v>0</v>
      </c>
      <c r="R279" s="1858">
        <f>IFERROR(VLOOKUP($A279,'2022'!$B$2:$K$174,8,FALSE),0)</f>
        <v>0</v>
      </c>
      <c r="S279" s="1740">
        <f>IFERROR(VLOOKUP($A279,'2022'!$B$2:$K$174,10,FALSE),0)</f>
        <v>0</v>
      </c>
      <c r="T279" s="1700">
        <f>IFERROR(VLOOKUP($A279,'2021'!$B$2:$K$174,3,FALSE),0)</f>
        <v>0</v>
      </c>
      <c r="U279" s="1843">
        <f>IFERROR(VLOOKUP($A279,'2021'!$B$2:$K$174,4,FALSE),0)</f>
        <v>0</v>
      </c>
      <c r="V279" s="1843">
        <f>IFERROR(VLOOKUP($A279,'2021'!$B$2:$K$174,5,FALSE),0)</f>
        <v>0</v>
      </c>
      <c r="W279" s="1843">
        <f>IFERROR(VLOOKUP($A279,'2021'!$B$2:$K$174,8,FALSE),0)</f>
        <v>0</v>
      </c>
      <c r="X279" s="1740">
        <f>IFERROR(VLOOKUP($A279,'2021'!$B$2:$K$174,10,FALSE),0)</f>
        <v>0</v>
      </c>
      <c r="Y279" s="1700">
        <f>IFERROR(VLOOKUP($A279,'2020'!$B$2:$K$170,3,FALSE),0)</f>
        <v>0</v>
      </c>
      <c r="Z279" s="1829">
        <f>IFERROR(VLOOKUP($A279,'2020'!$B$2:$K$170,4,FALSE),0)</f>
        <v>0</v>
      </c>
      <c r="AA279" s="1829">
        <f>IFERROR(VLOOKUP($A279,'2020'!$B$2:$K$170,5,FALSE),0)</f>
        <v>0</v>
      </c>
      <c r="AB279" s="1829">
        <f>IFERROR(VLOOKUP($A279,'2020'!$B$2:$K$170,8,FALSE),0)</f>
        <v>0</v>
      </c>
      <c r="AC279" s="1740">
        <f>IFERROR(VLOOKUP($A279,'2020'!$B$2:$K$170,10,FALSE),0)</f>
        <v>0</v>
      </c>
      <c r="AD279" s="1700">
        <f>IFERROR(VLOOKUP($A279,'2019'!$B$2:$K$170,3,FALSE),0)</f>
        <v>0</v>
      </c>
      <c r="AE279" s="1823">
        <f>IFERROR(VLOOKUP($A279,'2019'!$B$2:$K$170,4,FALSE),0)</f>
        <v>0</v>
      </c>
      <c r="AF279" s="1823">
        <f>IFERROR(VLOOKUP($A279,'2019'!$B$2:$K$170,5,FALSE),0)</f>
        <v>0</v>
      </c>
      <c r="AG279" s="1823">
        <f>IFERROR(VLOOKUP($A279,'2019'!$B$2:$K$170,8,FALSE),0)</f>
        <v>0</v>
      </c>
      <c r="AH279" s="1740">
        <f>IFERROR(VLOOKUP($A279,'2019'!$B$2:$K$170,10,FALSE),0)</f>
        <v>0</v>
      </c>
      <c r="AI279" s="1700">
        <f>IFERROR(VLOOKUP($A279,'2018'!$B$2:$K$170,3,FALSE),0)</f>
        <v>76</v>
      </c>
      <c r="AJ279" s="1821">
        <f>IFERROR(VLOOKUP($A279,'2018'!$B$2:$K$170,4,FALSE),0)</f>
        <v>27</v>
      </c>
      <c r="AK279" s="1821">
        <f>IFERROR(VLOOKUP($A279,'2018'!$B$2:$K$170,5,FALSE),0)</f>
        <v>51</v>
      </c>
      <c r="AL279" s="1821">
        <f>IFERROR(VLOOKUP($A279,'2018'!$B$2:$K$170,8,FALSE),0)</f>
        <v>1</v>
      </c>
      <c r="AM279" s="1740">
        <f>IFERROR(VLOOKUP($A279,'2018'!$B$2:$K$170,10,FALSE),0)</f>
        <v>0.67100000000000004</v>
      </c>
      <c r="AN279" s="1700">
        <f>IFERROR(VLOOKUP($A279,'2017'!$B$2:$J$163,2,FALSE),0)</f>
        <v>56</v>
      </c>
      <c r="AO279" s="1815">
        <f>IFERROR(VLOOKUP($A279,'2017'!$B$2:$J$163,3,FALSE),0)</f>
        <v>18</v>
      </c>
      <c r="AP279" s="1815">
        <f>IFERROR(VLOOKUP($A279,'2017'!$B$2:$J$163,4,FALSE),0)</f>
        <v>30</v>
      </c>
      <c r="AQ279" s="1815">
        <f>IFERROR(VLOOKUP($A279,'2017'!$B$2:$J$163,7,FALSE),0)</f>
        <v>5</v>
      </c>
      <c r="AR279" s="1740">
        <f>IFERROR(VLOOKUP($A279,'2017'!$B$2:$J$163,9,FALSE),0)</f>
        <v>0.5357142857142857</v>
      </c>
      <c r="AS279" s="1700">
        <f>IFERROR(VLOOKUP($A279,'2016'!$B$2:$K$165,3,FALSE),0)</f>
        <v>58</v>
      </c>
      <c r="AT279" s="1796">
        <f>IFERROR(VLOOKUP($A279,'2016'!$B$2:$K$165,4,FALSE),0)</f>
        <v>21</v>
      </c>
      <c r="AU279" s="1796">
        <f>IFERROR(VLOOKUP($A279,'2016'!$B$2:$K$165,5,FALSE),0)</f>
        <v>31</v>
      </c>
      <c r="AV279" s="1796">
        <f>IFERROR(VLOOKUP($A279,'2016'!$B$2:$K$165,8,FALSE),0)</f>
        <v>2</v>
      </c>
      <c r="AW279" s="1740">
        <f>IFERROR(VLOOKUP($A279,'2016'!$B$2:$K$165,10,FALSE),0)</f>
        <v>0.53400000000000003</v>
      </c>
      <c r="AX279" s="1700">
        <f>IFERROR(VLOOKUP($A279,'2015'!$B$2:$K$165,3,FALSE),0)</f>
        <v>0</v>
      </c>
      <c r="AY279" s="1695">
        <f>IFERROR(VLOOKUP($A279,'2015'!$B$2:$K$165,4,FALSE),0)</f>
        <v>0</v>
      </c>
      <c r="AZ279" s="1695">
        <f>IFERROR(VLOOKUP($A279,'2015'!$B$2:$K$165,5,FALSE),0)</f>
        <v>0</v>
      </c>
      <c r="BA279" s="1695">
        <f>IFERROR(VLOOKUP($A279,'2015'!$B$2:$K$165,8,FALSE),0)</f>
        <v>0</v>
      </c>
      <c r="BB279" s="1740">
        <f>IFERROR(VLOOKUP($A279,'2015'!$B$2:$K$165,10,FALSE),0)</f>
        <v>0</v>
      </c>
      <c r="BC279" s="1700">
        <f>IFERROR(VLOOKUP($A279,'2014'!$B$2:$K$157,3,FALSE),0)</f>
        <v>0</v>
      </c>
      <c r="BD279" s="1691">
        <f>IFERROR(VLOOKUP($A279,'2014'!$B$2:$K$157,4,FALSE),0)</f>
        <v>0</v>
      </c>
      <c r="BE279" s="1691">
        <f>IFERROR(VLOOKUP($A279,'2014'!$B$2:$K$157,5,FALSE),0)</f>
        <v>0</v>
      </c>
      <c r="BF279" s="1691">
        <f>IFERROR(VLOOKUP($A279,'2014'!$B$2:$K$157,8,FALSE),0)</f>
        <v>0</v>
      </c>
      <c r="BG279" s="1740">
        <f>IFERROR(VLOOKUP($A279,'2014'!$B$2:$K$157,10,FALSE),0)</f>
        <v>0</v>
      </c>
      <c r="BH279" s="1700">
        <f>IFERROR(VLOOKUP($A279,'2013'!$D$4:$I$249,2,FALSE),0)</f>
        <v>0</v>
      </c>
      <c r="BI279" s="1691">
        <f>IFERROR(VLOOKUP($A279,'2013'!$D$4:$I$249,3,FALSE),0)</f>
        <v>0</v>
      </c>
      <c r="BJ279" s="1691">
        <f>IFERROR(VLOOKUP($A279,'2013'!$D$4:$I$249,4,FALSE),0)</f>
        <v>0</v>
      </c>
      <c r="BK279" s="1691">
        <f>IFERROR(VLOOKUP($A279,'2013'!$D$4:$I$249,5,FALSE),0)</f>
        <v>0</v>
      </c>
      <c r="BL279" s="1740">
        <f>IFERROR(VLOOKUP($A279,'2013'!$D$4:$I$249,6,FALSE),0)</f>
        <v>0</v>
      </c>
      <c r="BM279" s="1737">
        <f>IFERROR(VLOOKUP($A279,'2012'!$D$3:$O$172,2,FALSE),0)</f>
        <v>0</v>
      </c>
      <c r="BN279" s="1691">
        <f>IFERROR(VLOOKUP($A279,'2012'!$D$3:$O$172,3,FALSE),0)</f>
        <v>0</v>
      </c>
      <c r="BO279" s="1743">
        <f>IFERROR(VLOOKUP($A279,'2012'!$D$3:$O$172,4,FALSE),0)</f>
        <v>0</v>
      </c>
      <c r="BP279" s="1700">
        <f>IFERROR(VLOOKUP($A279,'2012'!$D$3:$O$172,5,FALSE),0)</f>
        <v>0</v>
      </c>
      <c r="BQ279" s="1691">
        <f>IFERROR(VLOOKUP($A279,'2012'!$D$3:$O$172,6,FALSE),0)</f>
        <v>0</v>
      </c>
      <c r="BR279" s="1691">
        <f>IFERROR(VLOOKUP($A279,'2012'!$D$3:$O$172,7,FALSE),0)</f>
        <v>0</v>
      </c>
      <c r="BS279" s="1691">
        <f>IFERROR(VLOOKUP($A279,'2012'!$D$3:$O$172,8,FALSE),0)</f>
        <v>0</v>
      </c>
      <c r="BT279" s="1740">
        <f>IFERROR(VLOOKUP($A279,'2012'!$D$3:$O$172,9,FALSE),0)</f>
        <v>0</v>
      </c>
      <c r="BX279" s="1700">
        <f>IFERROR(VLOOKUP($A279,'2011'!$D$4:$I$251,2,FALSE),0)</f>
        <v>0</v>
      </c>
      <c r="BY279" s="1691">
        <f>IFERROR(VLOOKUP($A279,'2011'!$D$4:$I$251,3,FALSE),0)</f>
        <v>0</v>
      </c>
      <c r="BZ279" s="1691">
        <f>IFERROR(VLOOKUP($A279,'2011'!$D$4:$I$251,4,FALSE),0)</f>
        <v>0</v>
      </c>
      <c r="CA279" s="1691">
        <f>IFERROR(VLOOKUP($A279,'2011'!$D$4:$I$251,5,FALSE),0)</f>
        <v>0</v>
      </c>
      <c r="CB279" s="1740">
        <f>IFERROR(VLOOKUP($A279,'2011'!$D$4:$I$251,6,FALSE),0)</f>
        <v>0</v>
      </c>
      <c r="CC279" s="1700">
        <f>IFERROR(VLOOKUP($A279,'2010'!$C$3:$H$234,2,FALSE),0)</f>
        <v>0</v>
      </c>
      <c r="CD279" s="1691">
        <f>IFERROR(VLOOKUP($A279,'2010'!$C$3:$H$234,3,FALSE),0)</f>
        <v>0</v>
      </c>
      <c r="CE279" s="1691">
        <f>IFERROR(VLOOKUP($A279,'2010'!$C$3:$H$234,4,FALSE),0)</f>
        <v>0</v>
      </c>
      <c r="CF279" s="1691">
        <f>IFERROR(VLOOKUP($A279,'2010'!$C$3:$H$234,5,FALSE),0)</f>
        <v>0</v>
      </c>
      <c r="CG279" s="1740">
        <f>IFERROR(VLOOKUP($A279,'2010'!$C$3:$H$234,6,FALSE),0)</f>
        <v>0</v>
      </c>
      <c r="CH279" s="1700">
        <f>IFERROR(VLOOKUP($A279,'2009'!$C$3:$H$242,2,FALSE),0)</f>
        <v>0</v>
      </c>
      <c r="CI279" s="1691">
        <f>IFERROR(VLOOKUP($A279,'2009'!$C$3:$H$242,3,FALSE),0)</f>
        <v>0</v>
      </c>
      <c r="CJ279" s="1691">
        <f>IFERROR(VLOOKUP($A279,'2009'!$C$3:$H$242,4,FALSE),0)</f>
        <v>0</v>
      </c>
      <c r="CK279" s="1691">
        <f>IFERROR(VLOOKUP($A279,'2009'!$C$3:$H$242,5,FALSE),0)</f>
        <v>0</v>
      </c>
      <c r="CL279" s="1740">
        <f>IFERROR(VLOOKUP($A279,'2009'!$C$3:$H$242,6,FALSE),0)</f>
        <v>0</v>
      </c>
      <c r="CM279" s="1700">
        <f>IFERROR(VLOOKUP($A279,'2008'!$C$3:$H$229,2,FALSE),0)</f>
        <v>0</v>
      </c>
      <c r="CN279" s="1691">
        <f>IFERROR(VLOOKUP($A279,'2008'!$C$3:$H$229,3,FALSE),0)</f>
        <v>0</v>
      </c>
      <c r="CO279" s="1691">
        <f>IFERROR(VLOOKUP($A279,'2008'!$C$3:$H$229,4,FALSE),0)</f>
        <v>0</v>
      </c>
      <c r="CP279" s="1691">
        <f>IFERROR(VLOOKUP($A279,'2008'!$C$3:$H$229,5,FALSE),0)</f>
        <v>0</v>
      </c>
      <c r="CQ279" s="1740">
        <f>IFERROR(VLOOKUP($A279,'2008'!$C$3:$H$229,6,FALSE),0)</f>
        <v>0</v>
      </c>
      <c r="CR279" s="1700">
        <f>IFERROR(VLOOKUP($A279,'2007'!$C$3:$M$238,7,FALSE),0)</f>
        <v>0</v>
      </c>
      <c r="CS279" s="1691">
        <f>IFERROR(VLOOKUP($A279,'2007'!$C$3:$M$238,8,FALSE),0)</f>
        <v>0</v>
      </c>
      <c r="CT279" s="1691">
        <f>IFERROR(VLOOKUP($A279,'2007'!$C$3:$M$238,9,FALSE),0)</f>
        <v>0</v>
      </c>
      <c r="CU279" s="1691">
        <f>IFERROR(VLOOKUP($A279,'2007'!$C$3:$M$238,10,FALSE),0)</f>
        <v>0</v>
      </c>
      <c r="CV279" s="1740">
        <f>IFERROR(VLOOKUP($A279,'2007'!$C$3:$M$238,11,FALSE),0)</f>
        <v>0</v>
      </c>
      <c r="CW279" s="1700">
        <f>IFERROR(VLOOKUP($A279,'2006'!$A$2:$F$200,2,FALSE),0)</f>
        <v>0</v>
      </c>
      <c r="CX279" s="1691">
        <f>IFERROR(VLOOKUP($A279,'2006'!$A$2:$F$200,4,FALSE),0)</f>
        <v>0</v>
      </c>
      <c r="CY279" s="1691">
        <f>IFERROR(VLOOKUP($A279,'2006'!$A$2:$F$200,5,FALSE),0)</f>
        <v>0</v>
      </c>
      <c r="CZ279" s="1740">
        <f>IFERROR(VLOOKUP($A279,'2006'!$A$2:$F$200,6,FALSE),0)</f>
        <v>0</v>
      </c>
      <c r="DA279" s="1700">
        <f>IFERROR(VLOOKUP($A279,'2005'!$C$3:$M$205,8,FALSE),0)</f>
        <v>0</v>
      </c>
      <c r="DB279" s="1691">
        <f>IFERROR(VLOOKUP($A279,'2005'!$C$3:$M$205,9,FALSE),0)</f>
        <v>0</v>
      </c>
      <c r="DC279" s="1691">
        <f>IFERROR(VLOOKUP($A279,'2005'!$C$3:$M$205,10,FALSE),0)</f>
        <v>0</v>
      </c>
      <c r="DD279" s="1740">
        <f>IFERROR(VLOOKUP($A279,'2005'!$C$3:$M$205,11,FALSE),0)</f>
        <v>0</v>
      </c>
      <c r="DE279" s="1700">
        <f>IFERROR(VLOOKUP($A279,'2004'!$C$3:$M$213,8,FALSE),0)</f>
        <v>0</v>
      </c>
      <c r="DF279" s="1691">
        <f>IFERROR(VLOOKUP($A279,'2004'!$C$3:$M$213,9,FALSE),0)</f>
        <v>0</v>
      </c>
      <c r="DG279" s="1691">
        <f>IFERROR(VLOOKUP($A279,'2004'!$C$3:$M$213,10,FALSE),0)</f>
        <v>0</v>
      </c>
      <c r="DH279" s="1740">
        <f>IFERROR(VLOOKUP($A279,'2004'!$C$3:$M$213,11,FALSE),0)</f>
        <v>0</v>
      </c>
      <c r="DI279" s="1700">
        <f>IFERROR(VLOOKUP($A279,'2003'!$C$3:$Q$214,12,FALSE),0)</f>
        <v>0</v>
      </c>
      <c r="DJ279" s="1691">
        <f>IFERROR(VLOOKUP($A279,'2003'!$C$3:$Q$214,13,FALSE),0)</f>
        <v>0</v>
      </c>
      <c r="DK279" s="1691">
        <f>IFERROR(VLOOKUP($A279,'2003'!$C$3:$Q$214,14,FALSE),0)</f>
        <v>0</v>
      </c>
      <c r="DL279" s="1740">
        <f>IFERROR(VLOOKUP($A279,'2003'!$C$3:$Q$214,15,FALSE),0)</f>
        <v>0</v>
      </c>
      <c r="DM279" s="1700">
        <f>IFERROR(VLOOKUP($A279,'2002'!$D$3:$R$214,12,FALSE),0)</f>
        <v>0</v>
      </c>
      <c r="DN279" s="1691">
        <f>IFERROR(VLOOKUP($A279,'2002'!$D$3:$R$214,13,FALSE),0)</f>
        <v>0</v>
      </c>
      <c r="DO279" s="1691">
        <f>IFERROR(VLOOKUP($A279,'2002'!$D$3:$R$214,14,FALSE),0)</f>
        <v>0</v>
      </c>
      <c r="DP279" s="1788">
        <f>IFERROR(VLOOKUP($A279,'2002'!$D$3:$R$214,15,FALSE),0)</f>
        <v>0</v>
      </c>
      <c r="DQ279" s="1700">
        <f>IFERROR(VLOOKUP($A279,'Pre 2002'!$C$3:$CK$382,84,FALSE),0)</f>
        <v>0</v>
      </c>
      <c r="DR279" s="1695">
        <f>IFERROR(VLOOKUP($A279,'Pre 2002'!$C$3:$CK$382,85,FALSE),0)</f>
        <v>0</v>
      </c>
      <c r="DS279" s="1695">
        <f>IFERROR(VLOOKUP($A279,'Pre 2002'!$C$3:$CK$382,86,FALSE),0)</f>
        <v>0</v>
      </c>
      <c r="DT279" s="1790">
        <f>IFERROR(VLOOKUP($A279,'Pre 2002'!$C$3:$CK$382,87,FALSE),0)</f>
        <v>0</v>
      </c>
      <c r="DU279" s="1741">
        <f>IFERROR(VLOOKUP(A279,'Pre 2002'!$C$3:$CG$382,83,FALSE),0)</f>
        <v>0</v>
      </c>
      <c r="DY279" s="1731"/>
    </row>
    <row r="280" spans="1:129">
      <c r="A280" s="1778" t="s">
        <v>200</v>
      </c>
      <c r="B280" s="1562">
        <f t="shared" si="103"/>
        <v>671</v>
      </c>
      <c r="C280" s="1562">
        <f t="shared" si="104"/>
        <v>389</v>
      </c>
      <c r="D280" s="1562">
        <f t="shared" si="105"/>
        <v>8</v>
      </c>
      <c r="E280" s="1563">
        <f t="shared" si="106"/>
        <v>0.57973174366616986</v>
      </c>
      <c r="F280" s="1786">
        <f t="shared" si="107"/>
        <v>9</v>
      </c>
      <c r="G280" s="1595">
        <v>2013</v>
      </c>
      <c r="H280" s="1567">
        <f t="shared" si="113"/>
        <v>1</v>
      </c>
      <c r="I280" s="1734">
        <f t="shared" si="114"/>
        <v>75</v>
      </c>
      <c r="J280" s="1734">
        <f t="shared" si="115"/>
        <v>44</v>
      </c>
      <c r="K280" s="1734">
        <f t="shared" si="116"/>
        <v>0</v>
      </c>
      <c r="L280" s="1806">
        <f t="shared" si="117"/>
        <v>0.58666666666666667</v>
      </c>
      <c r="M280" s="1752">
        <v>13</v>
      </c>
      <c r="N280" s="1752">
        <v>0</v>
      </c>
      <c r="O280" s="1700">
        <f>IFERROR(VLOOKUP($A280,'2022'!$B$2:$K$174,3,FALSE),0)</f>
        <v>56</v>
      </c>
      <c r="P280" s="1858">
        <f>IFERROR(VLOOKUP($A280,'2022'!$B$2:$K$174,4,FALSE),0)</f>
        <v>15</v>
      </c>
      <c r="Q280" s="1858">
        <f>IFERROR(VLOOKUP($A280,'2022'!$B$2:$K$174,5,FALSE),0)</f>
        <v>32</v>
      </c>
      <c r="R280" s="1858">
        <f>IFERROR(VLOOKUP($A280,'2022'!$B$2:$K$174,8,FALSE),0)</f>
        <v>0</v>
      </c>
      <c r="S280" s="1740">
        <f>IFERROR(VLOOKUP($A280,'2022'!$B$2:$K$174,10,FALSE),0)</f>
        <v>0.57099999999999995</v>
      </c>
      <c r="T280" s="1700">
        <f>IFERROR(VLOOKUP($A280,'2021'!$B$2:$K$174,3,FALSE),0)</f>
        <v>73</v>
      </c>
      <c r="U280" s="1843">
        <f>IFERROR(VLOOKUP($A280,'2021'!$B$2:$K$174,4,FALSE),0)</f>
        <v>29</v>
      </c>
      <c r="V280" s="1843">
        <f>IFERROR(VLOOKUP($A280,'2021'!$B$2:$K$174,5,FALSE),0)</f>
        <v>43</v>
      </c>
      <c r="W280" s="1843">
        <f>IFERROR(VLOOKUP($A280,'2021'!$B$2:$K$174,8,FALSE),0)</f>
        <v>0</v>
      </c>
      <c r="X280" s="1740">
        <f>IFERROR(VLOOKUP($A280,'2021'!$B$2:$K$174,10,FALSE),0)</f>
        <v>0.58899999999999997</v>
      </c>
      <c r="Y280" s="1700">
        <f>IFERROR(VLOOKUP($A280,'2020'!$B$2:$K$170,3,FALSE),0)</f>
        <v>83</v>
      </c>
      <c r="Z280" s="1829">
        <f>IFERROR(VLOOKUP($A280,'2020'!$B$2:$K$170,4,FALSE),0)</f>
        <v>36</v>
      </c>
      <c r="AA280" s="1829">
        <f>IFERROR(VLOOKUP($A280,'2020'!$B$2:$K$170,5,FALSE),0)</f>
        <v>47</v>
      </c>
      <c r="AB280" s="1829">
        <f>IFERROR(VLOOKUP($A280,'2020'!$B$2:$K$170,8,FALSE),0)</f>
        <v>2</v>
      </c>
      <c r="AC280" s="1740">
        <f>IFERROR(VLOOKUP($A280,'2020'!$B$2:$K$170,10,FALSE),0)</f>
        <v>0.56599999999999995</v>
      </c>
      <c r="AD280" s="1700">
        <f>IFERROR(VLOOKUP($A280,'2019'!$B$2:$K$170,3,FALSE),0)</f>
        <v>78</v>
      </c>
      <c r="AE280" s="1823">
        <f>IFERROR(VLOOKUP($A280,'2019'!$B$2:$K$170,4,FALSE),0)</f>
        <v>37</v>
      </c>
      <c r="AF280" s="1823">
        <f>IFERROR(VLOOKUP($A280,'2019'!$B$2:$K$170,5,FALSE),0)</f>
        <v>45</v>
      </c>
      <c r="AG280" s="1823">
        <f>IFERROR(VLOOKUP($A280,'2019'!$B$2:$K$170,8,FALSE),0)</f>
        <v>1</v>
      </c>
      <c r="AH280" s="1740">
        <f>IFERROR(VLOOKUP($A280,'2019'!$B$2:$K$170,10,FALSE),0)</f>
        <v>0.57699999999999996</v>
      </c>
      <c r="AI280" s="1700">
        <f>IFERROR(VLOOKUP($A280,'2018'!$B$2:$K$170,3,FALSE),0)</f>
        <v>71</v>
      </c>
      <c r="AJ280" s="1821">
        <f>IFERROR(VLOOKUP($A280,'2018'!$B$2:$K$170,4,FALSE),0)</f>
        <v>34</v>
      </c>
      <c r="AK280" s="1821">
        <f>IFERROR(VLOOKUP($A280,'2018'!$B$2:$K$170,5,FALSE),0)</f>
        <v>51</v>
      </c>
      <c r="AL280" s="1821">
        <f>IFERROR(VLOOKUP($A280,'2018'!$B$2:$K$170,8,FALSE),0)</f>
        <v>1</v>
      </c>
      <c r="AM280" s="1740">
        <f>IFERROR(VLOOKUP($A280,'2018'!$B$2:$K$170,10,FALSE),0)</f>
        <v>0.71799999999999997</v>
      </c>
      <c r="AN280" s="1700">
        <f>IFERROR(VLOOKUP($A280,'2017'!$B$2:$J$163,2,FALSE),0)</f>
        <v>78</v>
      </c>
      <c r="AO280" s="1815">
        <f>IFERROR(VLOOKUP($A280,'2017'!$B$2:$J$163,3,FALSE),0)</f>
        <v>23</v>
      </c>
      <c r="AP280" s="1815">
        <f>IFERROR(VLOOKUP($A280,'2017'!$B$2:$J$163,4,FALSE),0)</f>
        <v>36</v>
      </c>
      <c r="AQ280" s="1815">
        <f>IFERROR(VLOOKUP($A280,'2017'!$B$2:$J$163,7,FALSE),0)</f>
        <v>1</v>
      </c>
      <c r="AR280" s="1740">
        <f>IFERROR(VLOOKUP($A280,'2017'!$B$2:$J$163,9,FALSE),0)</f>
        <v>0.46153846153846156</v>
      </c>
      <c r="AS280" s="1700">
        <f>IFERROR(VLOOKUP($A280,'2016'!$B$2:$K$165,3,FALSE),0)</f>
        <v>76</v>
      </c>
      <c r="AT280" s="1796">
        <f>IFERROR(VLOOKUP($A280,'2016'!$B$2:$K$165,4,FALSE),0)</f>
        <v>29</v>
      </c>
      <c r="AU280" s="1796">
        <f>IFERROR(VLOOKUP($A280,'2016'!$B$2:$K$165,5,FALSE),0)</f>
        <v>41</v>
      </c>
      <c r="AV280" s="1796">
        <f>IFERROR(VLOOKUP($A280,'2016'!$B$2:$K$165,8,FALSE),0)</f>
        <v>1</v>
      </c>
      <c r="AW280" s="1740">
        <f>IFERROR(VLOOKUP($A280,'2016'!$B$2:$K$165,10,FALSE),0)</f>
        <v>0.53900000000000003</v>
      </c>
      <c r="AX280" s="1700">
        <f>IFERROR(VLOOKUP($A280,'2015'!$B$2:$K$165,3,FALSE),0)</f>
        <v>81</v>
      </c>
      <c r="AY280" s="1695">
        <f>IFERROR(VLOOKUP($A280,'2015'!$B$2:$K$165,4,FALSE),0)</f>
        <v>40</v>
      </c>
      <c r="AZ280" s="1695">
        <f>IFERROR(VLOOKUP($A280,'2015'!$B$2:$K$165,5,FALSE),0)</f>
        <v>50</v>
      </c>
      <c r="BA280" s="1695">
        <f>IFERROR(VLOOKUP($A280,'2015'!$B$2:$K$165,8,FALSE),0)</f>
        <v>2</v>
      </c>
      <c r="BB280" s="1740">
        <f>IFERROR(VLOOKUP($A280,'2015'!$B$2:$K$165,10,FALSE),0)</f>
        <v>0.61728395061728392</v>
      </c>
      <c r="BC280" s="1700">
        <f>IFERROR(VLOOKUP($A280,'2014'!$B$2:$K$157,3,FALSE),0)</f>
        <v>75</v>
      </c>
      <c r="BD280" s="1691">
        <f>IFERROR(VLOOKUP($A280,'2014'!$B$2:$K$157,4,FALSE),0)</f>
        <v>33</v>
      </c>
      <c r="BE280" s="1691">
        <f>IFERROR(VLOOKUP($A280,'2014'!$B$2:$K$157,5,FALSE),0)</f>
        <v>44</v>
      </c>
      <c r="BF280" s="1691">
        <f>IFERROR(VLOOKUP($A280,'2014'!$B$2:$K$157,8,FALSE),0)</f>
        <v>0</v>
      </c>
      <c r="BG280" s="1740">
        <f>IFERROR(VLOOKUP($A280,'2014'!$B$2:$K$157,10,FALSE),0)</f>
        <v>0.58666666666666667</v>
      </c>
      <c r="BH280" s="1700">
        <f>IFERROR(VLOOKUP($A280,'2013'!$D$4:$I$249,2,FALSE),0)</f>
        <v>0</v>
      </c>
      <c r="BI280" s="1691">
        <f>IFERROR(VLOOKUP($A280,'2013'!$D$4:$I$249,3,FALSE),0)</f>
        <v>0</v>
      </c>
      <c r="BJ280" s="1691">
        <f>IFERROR(VLOOKUP($A280,'2013'!$D$4:$I$249,4,FALSE),0)</f>
        <v>0</v>
      </c>
      <c r="BK280" s="1691">
        <f>IFERROR(VLOOKUP($A280,'2013'!$D$4:$I$249,5,FALSE),0)</f>
        <v>0</v>
      </c>
      <c r="BL280" s="1740">
        <f>IFERROR(VLOOKUP($A280,'2013'!$D$4:$I$249,6,FALSE),0)</f>
        <v>0</v>
      </c>
      <c r="BM280" s="1737">
        <f>IFERROR(VLOOKUP($A280,'2012'!$D$3:$O$172,2,FALSE),0)</f>
        <v>0</v>
      </c>
      <c r="BN280" s="1691">
        <f>IFERROR(VLOOKUP($A280,'2012'!$D$3:$O$172,3,FALSE),0)</f>
        <v>0</v>
      </c>
      <c r="BO280" s="1743">
        <f>IFERROR(VLOOKUP($A280,'2012'!$D$3:$O$172,4,FALSE),0)</f>
        <v>0</v>
      </c>
      <c r="BP280" s="1700">
        <f>IFERROR(VLOOKUP($A280,'2012'!$D$3:$O$172,5,FALSE),0)</f>
        <v>0</v>
      </c>
      <c r="BQ280" s="1691">
        <f>IFERROR(VLOOKUP($A280,'2012'!$D$3:$O$172,6,FALSE),0)</f>
        <v>0</v>
      </c>
      <c r="BR280" s="1691">
        <f>IFERROR(VLOOKUP($A280,'2012'!$D$3:$O$172,7,FALSE),0)</f>
        <v>0</v>
      </c>
      <c r="BS280" s="1691">
        <f>IFERROR(VLOOKUP($A280,'2012'!$D$3:$O$172,8,FALSE),0)</f>
        <v>0</v>
      </c>
      <c r="BT280" s="1740">
        <f>IFERROR(VLOOKUP($A280,'2012'!$D$3:$O$172,9,FALSE),0)</f>
        <v>0</v>
      </c>
      <c r="BU280" s="1737">
        <f>IFERROR(VLOOKUP($A280,'2012'!$D$3:$O$172,10,FALSE),0)</f>
        <v>0</v>
      </c>
      <c r="BV280" s="1691">
        <f>IFERROR(VLOOKUP($A280,'2012'!$D$3:$O$172,11,FALSE),0)</f>
        <v>0</v>
      </c>
      <c r="BW280" s="1743">
        <f>IFERROR(VLOOKUP($A280,'2012'!$D$3:$O$172,12,FALSE),0)</f>
        <v>0</v>
      </c>
      <c r="BX280" s="1700">
        <f>IFERROR(VLOOKUP($A280,'2011'!$D$4:$I$251,2,FALSE),0)</f>
        <v>0</v>
      </c>
      <c r="BY280" s="1691">
        <f>IFERROR(VLOOKUP($A280,'2011'!$D$4:$I$251,3,FALSE),0)</f>
        <v>0</v>
      </c>
      <c r="BZ280" s="1691">
        <f>IFERROR(VLOOKUP($A280,'2011'!$D$4:$I$251,4,FALSE),0)</f>
        <v>0</v>
      </c>
      <c r="CA280" s="1691">
        <f>IFERROR(VLOOKUP($A280,'2011'!$D$4:$I$251,5,FALSE),0)</f>
        <v>0</v>
      </c>
      <c r="CB280" s="1740">
        <f>IFERROR(VLOOKUP($A280,'2011'!$D$4:$I$251,6,FALSE),0)</f>
        <v>0</v>
      </c>
      <c r="CC280" s="1700">
        <f>IFERROR(VLOOKUP($A280,'2010'!$C$3:$H$234,2,FALSE),0)</f>
        <v>0</v>
      </c>
      <c r="CD280" s="1691">
        <f>IFERROR(VLOOKUP($A280,'2010'!$C$3:$H$234,3,FALSE),0)</f>
        <v>0</v>
      </c>
      <c r="CE280" s="1691">
        <f>IFERROR(VLOOKUP($A280,'2010'!$C$3:$H$234,4,FALSE),0)</f>
        <v>0</v>
      </c>
      <c r="CF280" s="1691">
        <f>IFERROR(VLOOKUP($A280,'2010'!$C$3:$H$234,5,FALSE),0)</f>
        <v>0</v>
      </c>
      <c r="CG280" s="1740">
        <f>IFERROR(VLOOKUP($A280,'2010'!$C$3:$H$234,6,FALSE),0)</f>
        <v>0</v>
      </c>
      <c r="CH280" s="1700">
        <f>IFERROR(VLOOKUP($A280,'2009'!$C$3:$H$242,2,FALSE),0)</f>
        <v>0</v>
      </c>
      <c r="CI280" s="1691">
        <f>IFERROR(VLOOKUP($A280,'2009'!$C$3:$H$242,3,FALSE),0)</f>
        <v>0</v>
      </c>
      <c r="CJ280" s="1691">
        <f>IFERROR(VLOOKUP($A280,'2009'!$C$3:$H$242,4,FALSE),0)</f>
        <v>0</v>
      </c>
      <c r="CK280" s="1691">
        <f>IFERROR(VLOOKUP($A280,'2009'!$C$3:$H$242,5,FALSE),0)</f>
        <v>0</v>
      </c>
      <c r="CL280" s="1740">
        <f>IFERROR(VLOOKUP($A280,'2009'!$C$3:$H$242,6,FALSE),0)</f>
        <v>0</v>
      </c>
      <c r="CM280" s="1700">
        <f>IFERROR(VLOOKUP($A280,'2008'!$C$3:$H$229,2,FALSE),0)</f>
        <v>0</v>
      </c>
      <c r="CN280" s="1691">
        <f>IFERROR(VLOOKUP($A280,'2008'!$C$3:$H$229,3,FALSE),0)</f>
        <v>0</v>
      </c>
      <c r="CO280" s="1691">
        <f>IFERROR(VLOOKUP($A280,'2008'!$C$3:$H$229,4,FALSE),0)</f>
        <v>0</v>
      </c>
      <c r="CP280" s="1691">
        <f>IFERROR(VLOOKUP($A280,'2008'!$C$3:$H$229,5,FALSE),0)</f>
        <v>0</v>
      </c>
      <c r="CQ280" s="1740">
        <f>IFERROR(VLOOKUP($A280,'2008'!$C$3:$H$229,6,FALSE),0)</f>
        <v>0</v>
      </c>
      <c r="CR280" s="1700">
        <f>IFERROR(VLOOKUP($A280,'2007'!$C$3:$M$238,7,FALSE),0)</f>
        <v>0</v>
      </c>
      <c r="CS280" s="1691">
        <f>IFERROR(VLOOKUP($A280,'2007'!$C$3:$M$238,8,FALSE),0)</f>
        <v>0</v>
      </c>
      <c r="CT280" s="1691">
        <f>IFERROR(VLOOKUP($A280,'2007'!$C$3:$M$238,9,FALSE),0)</f>
        <v>0</v>
      </c>
      <c r="CU280" s="1691">
        <f>IFERROR(VLOOKUP($A280,'2007'!$C$3:$M$238,10,FALSE),0)</f>
        <v>0</v>
      </c>
      <c r="CV280" s="1740">
        <f>IFERROR(VLOOKUP($A280,'2007'!$C$3:$M$238,11,FALSE),0)</f>
        <v>0</v>
      </c>
      <c r="CW280" s="1700">
        <f>IFERROR(VLOOKUP($A280,'2006'!$A$2:$F$200,2,FALSE),0)</f>
        <v>0</v>
      </c>
      <c r="CX280" s="1691">
        <f>IFERROR(VLOOKUP($A280,'2006'!$A$2:$F$200,4,FALSE),0)</f>
        <v>0</v>
      </c>
      <c r="CY280" s="1691">
        <f>IFERROR(VLOOKUP($A280,'2006'!$A$2:$F$200,5,FALSE),0)</f>
        <v>0</v>
      </c>
      <c r="CZ280" s="1740">
        <f>IFERROR(VLOOKUP($A280,'2006'!$A$2:$F$200,6,FALSE),0)</f>
        <v>0</v>
      </c>
      <c r="DA280" s="1700">
        <f>IFERROR(VLOOKUP($A280,'2005'!$C$3:$M$205,8,FALSE),0)</f>
        <v>0</v>
      </c>
      <c r="DB280" s="1691">
        <f>IFERROR(VLOOKUP($A280,'2005'!$C$3:$M$205,9,FALSE),0)</f>
        <v>0</v>
      </c>
      <c r="DC280" s="1691">
        <f>IFERROR(VLOOKUP($A280,'2005'!$C$3:$M$205,10,FALSE),0)</f>
        <v>0</v>
      </c>
      <c r="DD280" s="1740">
        <f>IFERROR(VLOOKUP($A280,'2005'!$C$3:$M$205,11,FALSE),0)</f>
        <v>0</v>
      </c>
      <c r="DE280" s="1700">
        <f>IFERROR(VLOOKUP($A280,'2004'!$C$3:$M$213,8,FALSE),0)</f>
        <v>0</v>
      </c>
      <c r="DF280" s="1691">
        <f>IFERROR(VLOOKUP($A280,'2004'!$C$3:$M$213,9,FALSE),0)</f>
        <v>0</v>
      </c>
      <c r="DG280" s="1691">
        <f>IFERROR(VLOOKUP($A280,'2004'!$C$3:$M$213,10,FALSE),0)</f>
        <v>0</v>
      </c>
      <c r="DH280" s="1740">
        <f>IFERROR(VLOOKUP($A280,'2004'!$C$3:$M$213,11,FALSE),0)</f>
        <v>0</v>
      </c>
      <c r="DI280" s="1700">
        <f>IFERROR(VLOOKUP($A280,'2003'!$C$3:$Q$214,12,FALSE),0)</f>
        <v>0</v>
      </c>
      <c r="DJ280" s="1691">
        <f>IFERROR(VLOOKUP($A280,'2003'!$C$3:$Q$214,13,FALSE),0)</f>
        <v>0</v>
      </c>
      <c r="DK280" s="1691">
        <f>IFERROR(VLOOKUP($A280,'2003'!$C$3:$Q$214,14,FALSE),0)</f>
        <v>0</v>
      </c>
      <c r="DL280" s="1740">
        <f>IFERROR(VLOOKUP($A280,'2003'!$C$3:$Q$214,15,FALSE),0)</f>
        <v>0</v>
      </c>
      <c r="DM280" s="1700">
        <f>IFERROR(VLOOKUP($A280,'2002'!$D$3:$R$214,12,FALSE),0)</f>
        <v>0</v>
      </c>
      <c r="DN280" s="1691">
        <f>IFERROR(VLOOKUP($A280,'2002'!$D$3:$R$214,13,FALSE),0)</f>
        <v>0</v>
      </c>
      <c r="DO280" s="1691">
        <f>IFERROR(VLOOKUP($A280,'2002'!$D$3:$R$214,14,FALSE),0)</f>
        <v>0</v>
      </c>
      <c r="DP280" s="1788">
        <f>IFERROR(VLOOKUP($A280,'2002'!$D$3:$R$214,15,FALSE),0)</f>
        <v>0</v>
      </c>
      <c r="DQ280" s="1700">
        <f>IFERROR(VLOOKUP($A280,'Pre 2002'!$C$3:$CK$382,84,FALSE),0)</f>
        <v>0</v>
      </c>
      <c r="DR280" s="1695">
        <f>IFERROR(VLOOKUP($A280,'Pre 2002'!$C$3:$CK$382,85,FALSE),0)</f>
        <v>0</v>
      </c>
      <c r="DS280" s="1695">
        <f>IFERROR(VLOOKUP($A280,'Pre 2002'!$C$3:$CK$382,86,FALSE),0)</f>
        <v>0</v>
      </c>
      <c r="DT280" s="1790">
        <f>IFERROR(VLOOKUP($A280,'Pre 2002'!$C$3:$CK$382,87,FALSE),0)</f>
        <v>0</v>
      </c>
      <c r="DU280" s="1741">
        <f>IFERROR(VLOOKUP(A280,'Pre 2002'!$C$3:$CG$382,83,FALSE),0)</f>
        <v>0</v>
      </c>
      <c r="DY280" s="1731"/>
    </row>
    <row r="281" spans="1:129">
      <c r="A281" s="1778" t="s">
        <v>2005</v>
      </c>
      <c r="B281" s="1562">
        <f t="shared" si="103"/>
        <v>471</v>
      </c>
      <c r="C281" s="1562">
        <f t="shared" si="104"/>
        <v>265</v>
      </c>
      <c r="D281" s="1562">
        <f t="shared" si="105"/>
        <v>8</v>
      </c>
      <c r="E281" s="1563">
        <f t="shared" si="106"/>
        <v>0.56263269639065816</v>
      </c>
      <c r="F281" s="1786">
        <f t="shared" si="107"/>
        <v>7</v>
      </c>
      <c r="G281" s="1595" t="s">
        <v>2159</v>
      </c>
      <c r="H281" s="1567">
        <f t="shared" si="113"/>
        <v>7</v>
      </c>
      <c r="I281" s="1734">
        <f t="shared" si="114"/>
        <v>471</v>
      </c>
      <c r="J281" s="1734">
        <f t="shared" si="115"/>
        <v>265</v>
      </c>
      <c r="K281" s="1734">
        <f t="shared" si="116"/>
        <v>8</v>
      </c>
      <c r="L281" s="1806">
        <f t="shared" si="117"/>
        <v>0.56263269639065816</v>
      </c>
      <c r="O281" s="1700">
        <f>IFERROR(VLOOKUP($A281,'2022'!$B$2:$K$174,3,FALSE),0)</f>
        <v>0</v>
      </c>
      <c r="P281" s="1858">
        <f>IFERROR(VLOOKUP($A281,'2022'!$B$2:$K$174,4,FALSE),0)</f>
        <v>0</v>
      </c>
      <c r="Q281" s="1858">
        <f>IFERROR(VLOOKUP($A281,'2022'!$B$2:$K$174,5,FALSE),0)</f>
        <v>0</v>
      </c>
      <c r="R281" s="1858">
        <f>IFERROR(VLOOKUP($A281,'2022'!$B$2:$K$174,8,FALSE),0)</f>
        <v>0</v>
      </c>
      <c r="S281" s="1740">
        <f>IFERROR(VLOOKUP($A281,'2022'!$B$2:$K$174,10,FALSE),0)</f>
        <v>0</v>
      </c>
      <c r="T281" s="1700">
        <f>IFERROR(VLOOKUP($A281,'2021'!$B$2:$K$174,3,FALSE),0)</f>
        <v>0</v>
      </c>
      <c r="U281" s="1843">
        <f>IFERROR(VLOOKUP($A281,'2021'!$B$2:$K$174,4,FALSE),0)</f>
        <v>0</v>
      </c>
      <c r="V281" s="1843">
        <f>IFERROR(VLOOKUP($A281,'2021'!$B$2:$K$174,5,FALSE),0)</f>
        <v>0</v>
      </c>
      <c r="W281" s="1843">
        <f>IFERROR(VLOOKUP($A281,'2021'!$B$2:$K$174,8,FALSE),0)</f>
        <v>0</v>
      </c>
      <c r="X281" s="1740">
        <f>IFERROR(VLOOKUP($A281,'2021'!$B$2:$K$174,10,FALSE),0)</f>
        <v>0</v>
      </c>
      <c r="Y281" s="1700">
        <f>IFERROR(VLOOKUP($A281,'2020'!$B$2:$K$170,3,FALSE),0)</f>
        <v>0</v>
      </c>
      <c r="Z281" s="1829">
        <f>IFERROR(VLOOKUP($A281,'2020'!$B$2:$K$170,4,FALSE),0)</f>
        <v>0</v>
      </c>
      <c r="AA281" s="1829">
        <f>IFERROR(VLOOKUP($A281,'2020'!$B$2:$K$170,5,FALSE),0)</f>
        <v>0</v>
      </c>
      <c r="AB281" s="1829">
        <f>IFERROR(VLOOKUP($A281,'2020'!$B$2:$K$170,8,FALSE),0)</f>
        <v>0</v>
      </c>
      <c r="AC281" s="1740">
        <f>IFERROR(VLOOKUP($A281,'2020'!$B$2:$K$170,10,FALSE),0)</f>
        <v>0</v>
      </c>
      <c r="AD281" s="1700">
        <f>IFERROR(VLOOKUP($A281,'2019'!$B$2:$K$170,3,FALSE),0)</f>
        <v>0</v>
      </c>
      <c r="AE281" s="1823">
        <f>IFERROR(VLOOKUP($A281,'2019'!$B$2:$K$170,4,FALSE),0)</f>
        <v>0</v>
      </c>
      <c r="AF281" s="1823">
        <f>IFERROR(VLOOKUP($A281,'2019'!$B$2:$K$170,5,FALSE),0)</f>
        <v>0</v>
      </c>
      <c r="AG281" s="1823">
        <f>IFERROR(VLOOKUP($A281,'2019'!$B$2:$K$170,8,FALSE),0)</f>
        <v>0</v>
      </c>
      <c r="AH281" s="1740">
        <f>IFERROR(VLOOKUP($A281,'2019'!$B$2:$K$170,10,FALSE),0)</f>
        <v>0</v>
      </c>
      <c r="AI281" s="1700">
        <f>IFERROR(VLOOKUP($A281,'2018'!$B$2:$K$170,3,FALSE),0)</f>
        <v>0</v>
      </c>
      <c r="AJ281" s="1821">
        <f>IFERROR(VLOOKUP($A281,'2018'!$B$2:$K$170,4,FALSE),0)</f>
        <v>0</v>
      </c>
      <c r="AK281" s="1821">
        <f>IFERROR(VLOOKUP($A281,'2018'!$B$2:$K$170,5,FALSE),0)</f>
        <v>0</v>
      </c>
      <c r="AL281" s="1821">
        <f>IFERROR(VLOOKUP($A281,'2018'!$B$2:$K$170,8,FALSE),0)</f>
        <v>0</v>
      </c>
      <c r="AM281" s="1740">
        <f>IFERROR(VLOOKUP($A281,'2018'!$B$2:$K$170,10,FALSE),0)</f>
        <v>0</v>
      </c>
      <c r="AN281" s="1700">
        <f>IFERROR(VLOOKUP($A281,'2017'!$B$2:$J$163,2,FALSE),0)</f>
        <v>0</v>
      </c>
      <c r="AO281" s="1815">
        <f>IFERROR(VLOOKUP($A281,'2017'!$B$2:$J$163,3,FALSE),0)</f>
        <v>0</v>
      </c>
      <c r="AP281" s="1815">
        <f>IFERROR(VLOOKUP($A281,'2017'!$B$2:$J$163,4,FALSE),0)</f>
        <v>0</v>
      </c>
      <c r="AQ281" s="1815">
        <f>IFERROR(VLOOKUP($A281,'2017'!$B$2:$J$163,7,FALSE),0)</f>
        <v>0</v>
      </c>
      <c r="AR281" s="1740">
        <f>IFERROR(VLOOKUP($A281,'2017'!$B$2:$J$163,9,FALSE),0)</f>
        <v>0</v>
      </c>
      <c r="AS281" s="1700">
        <f>IFERROR(VLOOKUP($A281,'2016'!$B$2:$K$165,3,FALSE),0)</f>
        <v>0</v>
      </c>
      <c r="AT281" s="1796">
        <f>IFERROR(VLOOKUP($A281,'2016'!$B$2:$K$165,4,FALSE),0)</f>
        <v>0</v>
      </c>
      <c r="AU281" s="1796">
        <f>IFERROR(VLOOKUP($A281,'2016'!$B$2:$K$165,5,FALSE),0)</f>
        <v>0</v>
      </c>
      <c r="AV281" s="1796">
        <f>IFERROR(VLOOKUP($A281,'2016'!$B$2:$K$165,8,FALSE),0)</f>
        <v>0</v>
      </c>
      <c r="AW281" s="1740">
        <f>IFERROR(VLOOKUP($A281,'2016'!$B$2:$K$165,10,FALSE),0)</f>
        <v>0</v>
      </c>
      <c r="AX281" s="1700">
        <f>IFERROR(VLOOKUP($A281,'2015'!$B$2:$K$165,3,FALSE),0)</f>
        <v>0</v>
      </c>
      <c r="AY281" s="1695">
        <f>IFERROR(VLOOKUP($A281,'2015'!$B$2:$K$165,4,FALSE),0)</f>
        <v>0</v>
      </c>
      <c r="AZ281" s="1695">
        <f>IFERROR(VLOOKUP($A281,'2015'!$B$2:$K$165,5,FALSE),0)</f>
        <v>0</v>
      </c>
      <c r="BA281" s="1695">
        <f>IFERROR(VLOOKUP($A281,'2015'!$B$2:$K$165,8,FALSE),0)</f>
        <v>0</v>
      </c>
      <c r="BB281" s="1740">
        <f>IFERROR(VLOOKUP($A281,'2015'!$B$2:$K$165,10,FALSE),0)</f>
        <v>0</v>
      </c>
      <c r="BC281" s="1700">
        <f>IFERROR(VLOOKUP($A281,'2014'!$B$2:$K$157,3,FALSE),0)</f>
        <v>0</v>
      </c>
      <c r="BD281" s="1691">
        <f>IFERROR(VLOOKUP($A281,'2014'!$B$2:$K$157,4,FALSE),0)</f>
        <v>0</v>
      </c>
      <c r="BE281" s="1691">
        <f>IFERROR(VLOOKUP($A281,'2014'!$B$2:$K$157,5,FALSE),0)</f>
        <v>0</v>
      </c>
      <c r="BF281" s="1691">
        <f>IFERROR(VLOOKUP($A281,'2014'!$B$2:$K$157,8,FALSE),0)</f>
        <v>0</v>
      </c>
      <c r="BG281" s="1740">
        <f>IFERROR(VLOOKUP($A281,'2014'!$B$2:$K$157,10,FALSE),0)</f>
        <v>0</v>
      </c>
      <c r="BH281" s="1700">
        <f>IFERROR(VLOOKUP($A281,'2013'!$D$4:$I$249,2,FALSE),0)</f>
        <v>0</v>
      </c>
      <c r="BI281" s="1691">
        <f>IFERROR(VLOOKUP($A281,'2013'!$D$4:$I$249,3,FALSE),0)</f>
        <v>0</v>
      </c>
      <c r="BJ281" s="1691">
        <f>IFERROR(VLOOKUP($A281,'2013'!$D$4:$I$249,4,FALSE),0)</f>
        <v>0</v>
      </c>
      <c r="BK281" s="1691">
        <f>IFERROR(VLOOKUP($A281,'2013'!$D$4:$I$249,5,FALSE),0)</f>
        <v>0</v>
      </c>
      <c r="BL281" s="1740">
        <f>IFERROR(VLOOKUP($A281,'2013'!$D$4:$I$249,6,FALSE),0)</f>
        <v>0</v>
      </c>
      <c r="BM281" s="1737">
        <f>IFERROR(VLOOKUP($A281,'2012'!$D$3:$O$172,2,FALSE),0)</f>
        <v>0</v>
      </c>
      <c r="BN281" s="1691">
        <f>IFERROR(VLOOKUP($A281,'2012'!$D$3:$O$172,3,FALSE),0)</f>
        <v>0</v>
      </c>
      <c r="BO281" s="1743">
        <f>IFERROR(VLOOKUP($A281,'2012'!$D$3:$O$172,4,FALSE),0)</f>
        <v>0</v>
      </c>
      <c r="BP281" s="1700">
        <f>IFERROR(VLOOKUP($A281,'2012'!$D$3:$O$172,5,FALSE),0)</f>
        <v>0</v>
      </c>
      <c r="BQ281" s="1691">
        <f>IFERROR(VLOOKUP($A281,'2012'!$D$3:$O$172,6,FALSE),0)</f>
        <v>0</v>
      </c>
      <c r="BR281" s="1691">
        <f>IFERROR(VLOOKUP($A281,'2012'!$D$3:$O$172,7,FALSE),0)</f>
        <v>0</v>
      </c>
      <c r="BS281" s="1691">
        <f>IFERROR(VLOOKUP($A281,'2012'!$D$3:$O$172,8,FALSE),0)</f>
        <v>0</v>
      </c>
      <c r="BT281" s="1740">
        <f>IFERROR(VLOOKUP($A281,'2012'!$D$3:$O$172,9,FALSE),0)</f>
        <v>0</v>
      </c>
      <c r="BX281" s="1700">
        <f>IFERROR(VLOOKUP($A281,'2011'!$D$4:$I$251,2,FALSE),0)</f>
        <v>0</v>
      </c>
      <c r="BY281" s="1691">
        <f>IFERROR(VLOOKUP($A281,'2011'!$D$4:$I$251,3,FALSE),0)</f>
        <v>0</v>
      </c>
      <c r="BZ281" s="1691">
        <f>IFERROR(VLOOKUP($A281,'2011'!$D$4:$I$251,4,FALSE),0)</f>
        <v>0</v>
      </c>
      <c r="CA281" s="1691">
        <f>IFERROR(VLOOKUP($A281,'2011'!$D$4:$I$251,5,FALSE),0)</f>
        <v>0</v>
      </c>
      <c r="CB281" s="1740">
        <f>IFERROR(VLOOKUP($A281,'2011'!$D$4:$I$251,6,FALSE),0)</f>
        <v>0</v>
      </c>
      <c r="CC281" s="1700">
        <f>IFERROR(VLOOKUP($A281,'2010'!$C$3:$H$234,2,FALSE),0)</f>
        <v>0</v>
      </c>
      <c r="CD281" s="1691">
        <f>IFERROR(VLOOKUP($A281,'2010'!$C$3:$H$234,3,FALSE),0)</f>
        <v>0</v>
      </c>
      <c r="CE281" s="1691">
        <f>IFERROR(VLOOKUP($A281,'2010'!$C$3:$H$234,4,FALSE),0)</f>
        <v>0</v>
      </c>
      <c r="CF281" s="1691">
        <f>IFERROR(VLOOKUP($A281,'2010'!$C$3:$H$234,5,FALSE),0)</f>
        <v>0</v>
      </c>
      <c r="CG281" s="1740">
        <f>IFERROR(VLOOKUP($A281,'2010'!$C$3:$H$234,6,FALSE),0)</f>
        <v>0</v>
      </c>
      <c r="CH281" s="1700">
        <f>IFERROR(VLOOKUP($A281,'2009'!$C$3:$H$242,2,FALSE),0)</f>
        <v>0</v>
      </c>
      <c r="CI281" s="1691">
        <f>IFERROR(VLOOKUP($A281,'2009'!$C$3:$H$242,3,FALSE),0)</f>
        <v>0</v>
      </c>
      <c r="CJ281" s="1691">
        <f>IFERROR(VLOOKUP($A281,'2009'!$C$3:$H$242,4,FALSE),0)</f>
        <v>0</v>
      </c>
      <c r="CK281" s="1691">
        <f>IFERROR(VLOOKUP($A281,'2009'!$C$3:$H$242,5,FALSE),0)</f>
        <v>0</v>
      </c>
      <c r="CL281" s="1740">
        <f>IFERROR(VLOOKUP($A281,'2009'!$C$3:$H$242,6,FALSE),0)</f>
        <v>0</v>
      </c>
      <c r="CM281" s="1700">
        <f>IFERROR(VLOOKUP($A281,'2008'!$C$3:$H$229,2,FALSE),0)</f>
        <v>0</v>
      </c>
      <c r="CN281" s="1691">
        <f>IFERROR(VLOOKUP($A281,'2008'!$C$3:$H$229,3,FALSE),0)</f>
        <v>0</v>
      </c>
      <c r="CO281" s="1691">
        <f>IFERROR(VLOOKUP($A281,'2008'!$C$3:$H$229,4,FALSE),0)</f>
        <v>0</v>
      </c>
      <c r="CP281" s="1691">
        <f>IFERROR(VLOOKUP($A281,'2008'!$C$3:$H$229,5,FALSE),0)</f>
        <v>0</v>
      </c>
      <c r="CQ281" s="1740">
        <f>IFERROR(VLOOKUP($A281,'2008'!$C$3:$H$229,6,FALSE),0)</f>
        <v>0</v>
      </c>
      <c r="CR281" s="1700">
        <f>IFERROR(VLOOKUP($A281,'2007'!$C$3:$M$238,7,FALSE),0)</f>
        <v>0</v>
      </c>
      <c r="CS281" s="1691">
        <f>IFERROR(VLOOKUP($A281,'2007'!$C$3:$M$238,8,FALSE),0)</f>
        <v>0</v>
      </c>
      <c r="CT281" s="1691">
        <f>IFERROR(VLOOKUP($A281,'2007'!$C$3:$M$238,9,FALSE),0)</f>
        <v>0</v>
      </c>
      <c r="CU281" s="1691">
        <f>IFERROR(VLOOKUP($A281,'2007'!$C$3:$M$238,10,FALSE),0)</f>
        <v>0</v>
      </c>
      <c r="CV281" s="1740">
        <f>IFERROR(VLOOKUP($A281,'2007'!$C$3:$M$238,11,FALSE),0)</f>
        <v>0</v>
      </c>
      <c r="CW281" s="1700">
        <f>IFERROR(VLOOKUP($A281,'2006'!$A$2:$F$200,2,FALSE),0)</f>
        <v>0</v>
      </c>
      <c r="CX281" s="1691">
        <f>IFERROR(VLOOKUP($A281,'2006'!$A$2:$F$200,4,FALSE),0)</f>
        <v>0</v>
      </c>
      <c r="CY281" s="1691">
        <f>IFERROR(VLOOKUP($A281,'2006'!$A$2:$F$200,5,FALSE),0)</f>
        <v>0</v>
      </c>
      <c r="CZ281" s="1740">
        <f>IFERROR(VLOOKUP($A281,'2006'!$A$2:$F$200,6,FALSE),0)</f>
        <v>0</v>
      </c>
      <c r="DA281" s="1700">
        <f>IFERROR(VLOOKUP($A281,'2005'!$C$3:$M$205,8,FALSE),0)</f>
        <v>0</v>
      </c>
      <c r="DB281" s="1691">
        <f>IFERROR(VLOOKUP($A281,'2005'!$C$3:$M$205,9,FALSE),0)</f>
        <v>0</v>
      </c>
      <c r="DC281" s="1691">
        <f>IFERROR(VLOOKUP($A281,'2005'!$C$3:$M$205,10,FALSE),0)</f>
        <v>0</v>
      </c>
      <c r="DD281" s="1740">
        <f>IFERROR(VLOOKUP($A281,'2005'!$C$3:$M$205,11,FALSE),0)</f>
        <v>0</v>
      </c>
      <c r="DE281" s="1700">
        <f>IFERROR(VLOOKUP($A281,'2004'!$C$3:$M$213,8,FALSE),0)</f>
        <v>0</v>
      </c>
      <c r="DF281" s="1691">
        <f>IFERROR(VLOOKUP($A281,'2004'!$C$3:$M$213,9,FALSE),0)</f>
        <v>0</v>
      </c>
      <c r="DG281" s="1691">
        <f>IFERROR(VLOOKUP($A281,'2004'!$C$3:$M$213,10,FALSE),0)</f>
        <v>0</v>
      </c>
      <c r="DH281" s="1740">
        <f>IFERROR(VLOOKUP($A281,'2004'!$C$3:$M$213,11,FALSE),0)</f>
        <v>0</v>
      </c>
      <c r="DI281" s="1700">
        <f>IFERROR(VLOOKUP($A281,'2003'!$C$3:$Q$214,12,FALSE),0)</f>
        <v>0</v>
      </c>
      <c r="DJ281" s="1691">
        <f>IFERROR(VLOOKUP($A281,'2003'!$C$3:$Q$214,13,FALSE),0)</f>
        <v>0</v>
      </c>
      <c r="DK281" s="1691">
        <f>IFERROR(VLOOKUP($A281,'2003'!$C$3:$Q$214,14,FALSE),0)</f>
        <v>0</v>
      </c>
      <c r="DL281" s="1740">
        <f>IFERROR(VLOOKUP($A281,'2003'!$C$3:$Q$214,15,FALSE),0)</f>
        <v>0</v>
      </c>
      <c r="DM281" s="1700">
        <f>IFERROR(VLOOKUP($A281,'2002'!$D$3:$R$214,12,FALSE),0)</f>
        <v>0</v>
      </c>
      <c r="DN281" s="1691">
        <f>IFERROR(VLOOKUP($A281,'2002'!$D$3:$R$214,13,FALSE),0)</f>
        <v>0</v>
      </c>
      <c r="DO281" s="1691">
        <f>IFERROR(VLOOKUP($A281,'2002'!$D$3:$R$214,14,FALSE),0)</f>
        <v>0</v>
      </c>
      <c r="DP281" s="1788">
        <f>IFERROR(VLOOKUP($A281,'2002'!$D$3:$R$214,15,FALSE),0)</f>
        <v>0</v>
      </c>
      <c r="DQ281" s="1700">
        <f>IFERROR(VLOOKUP($A281,'Pre 2002'!$C$3:$CK$382,84,FALSE),0)</f>
        <v>471</v>
      </c>
      <c r="DR281" s="1695">
        <f>IFERROR(VLOOKUP($A281,'Pre 2002'!$C$3:$CK$382,85,FALSE),0)</f>
        <v>265</v>
      </c>
      <c r="DS281" s="1695">
        <f>IFERROR(VLOOKUP($A281,'Pre 2002'!$C$3:$CK$382,86,FALSE),0)</f>
        <v>8</v>
      </c>
      <c r="DT281" s="1790">
        <f>IFERROR(VLOOKUP($A281,'Pre 2002'!$C$3:$CK$382,87,FALSE),0)</f>
        <v>0.56263269639065816</v>
      </c>
      <c r="DU281" s="1741">
        <f>IFERROR(VLOOKUP(A281,'Pre 2002'!$C$3:$CG$382,83,FALSE),0)</f>
        <v>7</v>
      </c>
      <c r="DY281" s="1731"/>
    </row>
    <row r="282" spans="1:129">
      <c r="A282" s="1778" t="s">
        <v>1247</v>
      </c>
      <c r="B282" s="1562">
        <f t="shared" si="103"/>
        <v>420</v>
      </c>
      <c r="C282" s="1562">
        <f t="shared" si="104"/>
        <v>236</v>
      </c>
      <c r="D282" s="1562">
        <f t="shared" si="105"/>
        <v>8</v>
      </c>
      <c r="E282" s="1563">
        <f t="shared" si="106"/>
        <v>0.56190476190476191</v>
      </c>
      <c r="F282" s="1786">
        <f t="shared" si="107"/>
        <v>7</v>
      </c>
      <c r="G282" s="1595">
        <v>2006</v>
      </c>
      <c r="H282" s="1567">
        <f t="shared" si="113"/>
        <v>7</v>
      </c>
      <c r="I282" s="1734">
        <f t="shared" si="114"/>
        <v>420</v>
      </c>
      <c r="J282" s="1734">
        <f t="shared" si="115"/>
        <v>236</v>
      </c>
      <c r="K282" s="1734">
        <f t="shared" si="116"/>
        <v>8</v>
      </c>
      <c r="L282" s="1806">
        <f t="shared" si="117"/>
        <v>0.56190476190476191</v>
      </c>
      <c r="O282" s="1700">
        <f>IFERROR(VLOOKUP($A282,'2022'!$B$2:$K$174,3,FALSE),0)</f>
        <v>0</v>
      </c>
      <c r="P282" s="1858">
        <f>IFERROR(VLOOKUP($A282,'2022'!$B$2:$K$174,4,FALSE),0)</f>
        <v>0</v>
      </c>
      <c r="Q282" s="1858">
        <f>IFERROR(VLOOKUP($A282,'2022'!$B$2:$K$174,5,FALSE),0)</f>
        <v>0</v>
      </c>
      <c r="R282" s="1858">
        <f>IFERROR(VLOOKUP($A282,'2022'!$B$2:$K$174,8,FALSE),0)</f>
        <v>0</v>
      </c>
      <c r="S282" s="1740">
        <f>IFERROR(VLOOKUP($A282,'2022'!$B$2:$K$174,10,FALSE),0)</f>
        <v>0</v>
      </c>
      <c r="T282" s="1700">
        <f>IFERROR(VLOOKUP($A282,'2021'!$B$2:$K$174,3,FALSE),0)</f>
        <v>0</v>
      </c>
      <c r="U282" s="1843">
        <f>IFERROR(VLOOKUP($A282,'2021'!$B$2:$K$174,4,FALSE),0)</f>
        <v>0</v>
      </c>
      <c r="V282" s="1843">
        <f>IFERROR(VLOOKUP($A282,'2021'!$B$2:$K$174,5,FALSE),0)</f>
        <v>0</v>
      </c>
      <c r="W282" s="1843">
        <f>IFERROR(VLOOKUP($A282,'2021'!$B$2:$K$174,8,FALSE),0)</f>
        <v>0</v>
      </c>
      <c r="X282" s="1740">
        <f>IFERROR(VLOOKUP($A282,'2021'!$B$2:$K$174,10,FALSE),0)</f>
        <v>0</v>
      </c>
      <c r="Y282" s="1700">
        <f>IFERROR(VLOOKUP($A282,'2020'!$B$2:$K$170,3,FALSE),0)</f>
        <v>0</v>
      </c>
      <c r="Z282" s="1829">
        <f>IFERROR(VLOOKUP($A282,'2020'!$B$2:$K$170,4,FALSE),0)</f>
        <v>0</v>
      </c>
      <c r="AA282" s="1829">
        <f>IFERROR(VLOOKUP($A282,'2020'!$B$2:$K$170,5,FALSE),0)</f>
        <v>0</v>
      </c>
      <c r="AB282" s="1829">
        <f>IFERROR(VLOOKUP($A282,'2020'!$B$2:$K$170,8,FALSE),0)</f>
        <v>0</v>
      </c>
      <c r="AC282" s="1740">
        <f>IFERROR(VLOOKUP($A282,'2020'!$B$2:$K$170,10,FALSE),0)</f>
        <v>0</v>
      </c>
      <c r="AD282" s="1700">
        <f>IFERROR(VLOOKUP($A282,'2019'!$B$2:$K$170,3,FALSE),0)</f>
        <v>0</v>
      </c>
      <c r="AE282" s="1823">
        <f>IFERROR(VLOOKUP($A282,'2019'!$B$2:$K$170,4,FALSE),0)</f>
        <v>0</v>
      </c>
      <c r="AF282" s="1823">
        <f>IFERROR(VLOOKUP($A282,'2019'!$B$2:$K$170,5,FALSE),0)</f>
        <v>0</v>
      </c>
      <c r="AG282" s="1823">
        <f>IFERROR(VLOOKUP($A282,'2019'!$B$2:$K$170,8,FALSE),0)</f>
        <v>0</v>
      </c>
      <c r="AH282" s="1740">
        <f>IFERROR(VLOOKUP($A282,'2019'!$B$2:$K$170,10,FALSE),0)</f>
        <v>0</v>
      </c>
      <c r="AI282" s="1700">
        <f>IFERROR(VLOOKUP($A282,'2018'!$B$2:$K$170,3,FALSE),0)</f>
        <v>0</v>
      </c>
      <c r="AJ282" s="1821">
        <f>IFERROR(VLOOKUP($A282,'2018'!$B$2:$K$170,4,FALSE),0)</f>
        <v>0</v>
      </c>
      <c r="AK282" s="1821">
        <f>IFERROR(VLOOKUP($A282,'2018'!$B$2:$K$170,5,FALSE),0)</f>
        <v>0</v>
      </c>
      <c r="AL282" s="1821">
        <f>IFERROR(VLOOKUP($A282,'2018'!$B$2:$K$170,8,FALSE),0)</f>
        <v>0</v>
      </c>
      <c r="AM282" s="1740">
        <f>IFERROR(VLOOKUP($A282,'2018'!$B$2:$K$170,10,FALSE),0)</f>
        <v>0</v>
      </c>
      <c r="AN282" s="1700">
        <f>IFERROR(VLOOKUP($A282,'2017'!$B$2:$J$163,2,FALSE),0)</f>
        <v>0</v>
      </c>
      <c r="AO282" s="1815">
        <f>IFERROR(VLOOKUP($A282,'2017'!$B$2:$J$163,3,FALSE),0)</f>
        <v>0</v>
      </c>
      <c r="AP282" s="1815">
        <f>IFERROR(VLOOKUP($A282,'2017'!$B$2:$J$163,4,FALSE),0)</f>
        <v>0</v>
      </c>
      <c r="AQ282" s="1815">
        <f>IFERROR(VLOOKUP($A282,'2017'!$B$2:$J$163,7,FALSE),0)</f>
        <v>0</v>
      </c>
      <c r="AR282" s="1740">
        <f>IFERROR(VLOOKUP($A282,'2017'!$B$2:$J$163,9,FALSE),0)</f>
        <v>0</v>
      </c>
      <c r="AS282" s="1700">
        <f>IFERROR(VLOOKUP($A282,'2016'!$B$2:$K$165,3,FALSE),0)</f>
        <v>0</v>
      </c>
      <c r="AT282" s="1796">
        <f>IFERROR(VLOOKUP($A282,'2016'!$B$2:$K$165,4,FALSE),0)</f>
        <v>0</v>
      </c>
      <c r="AU282" s="1796">
        <f>IFERROR(VLOOKUP($A282,'2016'!$B$2:$K$165,5,FALSE),0)</f>
        <v>0</v>
      </c>
      <c r="AV282" s="1796">
        <f>IFERROR(VLOOKUP($A282,'2016'!$B$2:$K$165,8,FALSE),0)</f>
        <v>0</v>
      </c>
      <c r="AW282" s="1740">
        <f>IFERROR(VLOOKUP($A282,'2016'!$B$2:$K$165,10,FALSE),0)</f>
        <v>0</v>
      </c>
      <c r="AX282" s="1700">
        <f>IFERROR(VLOOKUP($A282,'2015'!$B$2:$K$165,3,FALSE),0)</f>
        <v>0</v>
      </c>
      <c r="AY282" s="1695">
        <f>IFERROR(VLOOKUP($A282,'2015'!$B$2:$K$165,4,FALSE),0)</f>
        <v>0</v>
      </c>
      <c r="AZ282" s="1695">
        <f>IFERROR(VLOOKUP($A282,'2015'!$B$2:$K$165,5,FALSE),0)</f>
        <v>0</v>
      </c>
      <c r="BA282" s="1695">
        <f>IFERROR(VLOOKUP($A282,'2015'!$B$2:$K$165,8,FALSE),0)</f>
        <v>0</v>
      </c>
      <c r="BB282" s="1740">
        <f>IFERROR(VLOOKUP($A282,'2015'!$B$2:$K$165,10,FALSE),0)</f>
        <v>0</v>
      </c>
      <c r="BC282" s="1700">
        <f>IFERROR(VLOOKUP($A282,'2014'!$B$2:$K$157,3,FALSE),0)</f>
        <v>0</v>
      </c>
      <c r="BD282" s="1691">
        <f>IFERROR(VLOOKUP($A282,'2014'!$B$2:$K$157,4,FALSE),0)</f>
        <v>0</v>
      </c>
      <c r="BE282" s="1691">
        <f>IFERROR(VLOOKUP($A282,'2014'!$B$2:$K$157,5,FALSE),0)</f>
        <v>0</v>
      </c>
      <c r="BF282" s="1691">
        <f>IFERROR(VLOOKUP($A282,'2014'!$B$2:$K$157,8,FALSE),0)</f>
        <v>0</v>
      </c>
      <c r="BG282" s="1740">
        <f>IFERROR(VLOOKUP($A282,'2014'!$B$2:$K$157,10,FALSE),0)</f>
        <v>0</v>
      </c>
      <c r="BH282" s="1700">
        <f>IFERROR(VLOOKUP($A282,'2013'!$D$4:$I$249,2,FALSE),0)</f>
        <v>0</v>
      </c>
      <c r="BI282" s="1691">
        <f>IFERROR(VLOOKUP($A282,'2013'!$D$4:$I$249,3,FALSE),0)</f>
        <v>0</v>
      </c>
      <c r="BJ282" s="1691">
        <f>IFERROR(VLOOKUP($A282,'2013'!$D$4:$I$249,4,FALSE),0)</f>
        <v>0</v>
      </c>
      <c r="BK282" s="1691">
        <f>IFERROR(VLOOKUP($A282,'2013'!$D$4:$I$249,5,FALSE),0)</f>
        <v>0</v>
      </c>
      <c r="BL282" s="1740">
        <f>IFERROR(VLOOKUP($A282,'2013'!$D$4:$I$249,6,FALSE),0)</f>
        <v>0</v>
      </c>
      <c r="BM282" s="1737">
        <f>IFERROR(VLOOKUP($A282,'2012'!$D$3:$O$172,2,FALSE),0)</f>
        <v>420</v>
      </c>
      <c r="BN282" s="1691">
        <f>IFERROR(VLOOKUP($A282,'2012'!$D$3:$O$172,3,FALSE),0)</f>
        <v>236</v>
      </c>
      <c r="BO282" s="1743">
        <f>IFERROR(VLOOKUP($A282,'2012'!$D$3:$O$172,4,FALSE),0)</f>
        <v>8</v>
      </c>
      <c r="BP282" s="1700">
        <f>IFERROR(VLOOKUP($A282,'2012'!$D$3:$O$172,5,FALSE),0)</f>
        <v>25</v>
      </c>
      <c r="BQ282" s="1691">
        <f>IFERROR(VLOOKUP($A282,'2012'!$D$3:$O$172,6,FALSE),0)</f>
        <v>4</v>
      </c>
      <c r="BR282" s="1691">
        <f>IFERROR(VLOOKUP($A282,'2012'!$D$3:$O$172,7,FALSE),0)</f>
        <v>11</v>
      </c>
      <c r="BS282" s="1691">
        <f>IFERROR(VLOOKUP($A282,'2012'!$D$3:$O$172,8,FALSE),0)</f>
        <v>0</v>
      </c>
      <c r="BT282" s="1740">
        <f>IFERROR(VLOOKUP($A282,'2012'!$D$3:$O$172,9,FALSE),0)</f>
        <v>0.44</v>
      </c>
      <c r="BU282" s="1737">
        <f>IFERROR(VLOOKUP($A282,'2012'!$D$3:$O$172,10,FALSE),0)</f>
        <v>395</v>
      </c>
      <c r="BV282" s="1691">
        <f>IFERROR(VLOOKUP($A282,'2012'!$D$3:$O$172,11,FALSE),0)</f>
        <v>225</v>
      </c>
      <c r="BW282" s="1743">
        <f>IFERROR(VLOOKUP($A282,'2012'!$D$3:$O$172,12,FALSE),0)</f>
        <v>8</v>
      </c>
      <c r="BX282" s="1700">
        <f>IFERROR(VLOOKUP($A282,'2011'!$D$4:$I$251,2,FALSE),0)</f>
        <v>74</v>
      </c>
      <c r="BY282" s="1691">
        <f>IFERROR(VLOOKUP($A282,'2011'!$D$4:$I$251,3,FALSE),0)</f>
        <v>14</v>
      </c>
      <c r="BZ282" s="1691">
        <f>IFERROR(VLOOKUP($A282,'2011'!$D$4:$I$251,4,FALSE),0)</f>
        <v>43</v>
      </c>
      <c r="CA282" s="1691">
        <f>IFERROR(VLOOKUP($A282,'2011'!$D$4:$I$251,5,FALSE),0)</f>
        <v>0</v>
      </c>
      <c r="CB282" s="1740">
        <f>IFERROR(VLOOKUP($A282,'2011'!$D$4:$I$251,6,FALSE),0)</f>
        <v>0.58108108108108103</v>
      </c>
      <c r="CC282" s="1700">
        <f>IFERROR(VLOOKUP($A282,'2010'!$C$3:$H$234,2,FALSE),0)</f>
        <v>69</v>
      </c>
      <c r="CD282" s="1691">
        <f>IFERROR(VLOOKUP($A282,'2010'!$C$3:$H$234,3,FALSE),0)</f>
        <v>24</v>
      </c>
      <c r="CE282" s="1691">
        <f>IFERROR(VLOOKUP($A282,'2010'!$C$3:$H$234,4,FALSE),0)</f>
        <v>39</v>
      </c>
      <c r="CF282" s="1691">
        <f>IFERROR(VLOOKUP($A282,'2010'!$C$3:$H$234,5,FALSE),0)</f>
        <v>0</v>
      </c>
      <c r="CG282" s="1740">
        <f>IFERROR(VLOOKUP($A282,'2010'!$C$3:$H$234,6,FALSE),0)</f>
        <v>0.56521739130434778</v>
      </c>
      <c r="CH282" s="1700">
        <f>IFERROR(VLOOKUP($A282,'2009'!$C$3:$H$242,2,FALSE),0)</f>
        <v>67</v>
      </c>
      <c r="CI282" s="1691">
        <f>IFERROR(VLOOKUP($A282,'2009'!$C$3:$H$242,3,FALSE),0)</f>
        <v>20</v>
      </c>
      <c r="CJ282" s="1691">
        <f>IFERROR(VLOOKUP($A282,'2009'!$C$3:$H$242,4,FALSE),0)</f>
        <v>39</v>
      </c>
      <c r="CK282" s="1691">
        <f>IFERROR(VLOOKUP($A282,'2009'!$C$3:$H$242,5,FALSE),0)</f>
        <v>0</v>
      </c>
      <c r="CL282" s="1740">
        <f>IFERROR(VLOOKUP($A282,'2009'!$C$3:$H$242,6,FALSE),0)</f>
        <v>0.58208955223880599</v>
      </c>
      <c r="CM282" s="1700">
        <f>IFERROR(VLOOKUP($A282,'2008'!$C$3:$H$229,2,FALSE),0)</f>
        <v>58</v>
      </c>
      <c r="CN282" s="1691">
        <f>IFERROR(VLOOKUP($A282,'2008'!$C$3:$H$229,3,FALSE),0)</f>
        <v>17</v>
      </c>
      <c r="CO282" s="1691">
        <f>IFERROR(VLOOKUP($A282,'2008'!$C$3:$H$229,4,FALSE),0)</f>
        <v>35</v>
      </c>
      <c r="CP282" s="1691">
        <f>IFERROR(VLOOKUP($A282,'2008'!$C$3:$H$229,5,FALSE),0)</f>
        <v>0</v>
      </c>
      <c r="CQ282" s="1740">
        <f>IFERROR(VLOOKUP($A282,'2008'!$C$3:$H$229,6,FALSE),0)</f>
        <v>0.60344827586206895</v>
      </c>
      <c r="CR282" s="1700">
        <f>IFERROR(VLOOKUP($A282,'2007'!$C$3:$M$238,7,FALSE),0)</f>
        <v>60</v>
      </c>
      <c r="CS282" s="1691">
        <f>IFERROR(VLOOKUP($A282,'2007'!$C$3:$M$238,8,FALSE),0)</f>
        <v>19</v>
      </c>
      <c r="CT282" s="1691">
        <f>IFERROR(VLOOKUP($A282,'2007'!$C$3:$M$238,9,FALSE),0)</f>
        <v>29</v>
      </c>
      <c r="CU282" s="1691">
        <f>IFERROR(VLOOKUP($A282,'2007'!$C$3:$M$238,10,FALSE),0)</f>
        <v>0</v>
      </c>
      <c r="CV282" s="1740">
        <f>IFERROR(VLOOKUP($A282,'2007'!$C$3:$M$238,11,FALSE),0)</f>
        <v>0.48333333333333334</v>
      </c>
      <c r="CW282" s="1700">
        <f>IFERROR(VLOOKUP($A282,'2006'!$A$2:$F$200,2,FALSE),0)</f>
        <v>0</v>
      </c>
      <c r="CX282" s="1691">
        <f>IFERROR(VLOOKUP($A282,'2006'!$A$2:$F$200,4,FALSE),0)</f>
        <v>0</v>
      </c>
      <c r="CY282" s="1691">
        <f>IFERROR(VLOOKUP($A282,'2006'!$A$2:$F$200,5,FALSE),0)</f>
        <v>0</v>
      </c>
      <c r="CZ282" s="1740" t="str">
        <f>IFERROR(VLOOKUP($A282,'2006'!$A$2:$F$200,6,FALSE),0)</f>
        <v>---</v>
      </c>
      <c r="DA282" s="1700">
        <f>IFERROR(VLOOKUP($A282,'2005'!$C$3:$M$205,8,FALSE),0)</f>
        <v>0</v>
      </c>
      <c r="DB282" s="1691">
        <f>IFERROR(VLOOKUP($A282,'2005'!$C$3:$M$205,9,FALSE),0)</f>
        <v>0</v>
      </c>
      <c r="DC282" s="1691">
        <f>IFERROR(VLOOKUP($A282,'2005'!$C$3:$M$205,10,FALSE),0)</f>
        <v>0</v>
      </c>
      <c r="DD282" s="1740">
        <f>IFERROR(VLOOKUP($A282,'2005'!$C$3:$M$205,11,FALSE),0)</f>
        <v>0</v>
      </c>
      <c r="DE282" s="1700">
        <f>IFERROR(VLOOKUP($A282,'2004'!$C$3:$M$213,8,FALSE),0)</f>
        <v>0</v>
      </c>
      <c r="DF282" s="1691">
        <f>IFERROR(VLOOKUP($A282,'2004'!$C$3:$M$213,9,FALSE),0)</f>
        <v>0</v>
      </c>
      <c r="DG282" s="1691">
        <f>IFERROR(VLOOKUP($A282,'2004'!$C$3:$M$213,10,FALSE),0)</f>
        <v>0</v>
      </c>
      <c r="DH282" s="1740">
        <f>IFERROR(VLOOKUP($A282,'2004'!$C$3:$M$213,11,FALSE),0)</f>
        <v>0</v>
      </c>
      <c r="DI282" s="1700">
        <f>IFERROR(VLOOKUP($A282,'2003'!$C$3:$Q$214,12,FALSE),0)</f>
        <v>0</v>
      </c>
      <c r="DJ282" s="1691">
        <f>IFERROR(VLOOKUP($A282,'2003'!$C$3:$Q$214,13,FALSE),0)</f>
        <v>0</v>
      </c>
      <c r="DK282" s="1691">
        <f>IFERROR(VLOOKUP($A282,'2003'!$C$3:$Q$214,14,FALSE),0)</f>
        <v>0</v>
      </c>
      <c r="DL282" s="1740">
        <f>IFERROR(VLOOKUP($A282,'2003'!$C$3:$Q$214,15,FALSE),0)</f>
        <v>0</v>
      </c>
      <c r="DM282" s="1700">
        <f>IFERROR(VLOOKUP($A282,'2002'!$D$3:$R$214,12,FALSE),0)</f>
        <v>0</v>
      </c>
      <c r="DN282" s="1691">
        <f>IFERROR(VLOOKUP($A282,'2002'!$D$3:$R$214,13,FALSE),0)</f>
        <v>0</v>
      </c>
      <c r="DO282" s="1691">
        <f>IFERROR(VLOOKUP($A282,'2002'!$D$3:$R$214,14,FALSE),0)</f>
        <v>0</v>
      </c>
      <c r="DP282" s="1788">
        <f>IFERROR(VLOOKUP($A282,'2002'!$D$3:$R$214,15,FALSE),0)</f>
        <v>0</v>
      </c>
      <c r="DQ282" s="1700">
        <f>IFERROR(VLOOKUP($A282,'Pre 2002'!$C$3:$CK$382,84,FALSE),0)</f>
        <v>67</v>
      </c>
      <c r="DR282" s="1695">
        <f>IFERROR(VLOOKUP($A282,'Pre 2002'!$C$3:$CK$382,85,FALSE),0)</f>
        <v>40</v>
      </c>
      <c r="DS282" s="1695">
        <f>IFERROR(VLOOKUP($A282,'Pre 2002'!$C$3:$CK$382,86,FALSE),0)</f>
        <v>8</v>
      </c>
      <c r="DT282" s="1790">
        <f>IFERROR(VLOOKUP($A282,'Pre 2002'!$C$3:$CK$382,87,FALSE),0)</f>
        <v>0.59701492537313428</v>
      </c>
      <c r="DU282" s="1741">
        <f>IFERROR(VLOOKUP(A282,'Pre 2002'!$C$3:$CG$382,83,FALSE),0)</f>
        <v>1</v>
      </c>
      <c r="DY282" s="1731"/>
    </row>
    <row r="283" spans="1:129">
      <c r="A283" s="1778" t="s">
        <v>1281</v>
      </c>
      <c r="B283" s="1562">
        <f t="shared" si="103"/>
        <v>416</v>
      </c>
      <c r="C283" s="1562">
        <f t="shared" si="104"/>
        <v>232</v>
      </c>
      <c r="D283" s="1562">
        <f t="shared" si="105"/>
        <v>8</v>
      </c>
      <c r="E283" s="1563">
        <f t="shared" si="106"/>
        <v>0.55769230769230771</v>
      </c>
      <c r="F283" s="1786">
        <f t="shared" si="107"/>
        <v>7</v>
      </c>
      <c r="G283" s="1595">
        <v>2005</v>
      </c>
      <c r="H283" s="1567">
        <f t="shared" si="113"/>
        <v>7</v>
      </c>
      <c r="I283" s="1734">
        <f t="shared" si="114"/>
        <v>416</v>
      </c>
      <c r="J283" s="1734">
        <f t="shared" si="115"/>
        <v>232</v>
      </c>
      <c r="K283" s="1734">
        <f t="shared" si="116"/>
        <v>8</v>
      </c>
      <c r="L283" s="1806">
        <f t="shared" si="117"/>
        <v>0.55769230769230771</v>
      </c>
      <c r="O283" s="1700">
        <f>IFERROR(VLOOKUP($A283,'2022'!$B$2:$K$174,3,FALSE),0)</f>
        <v>0</v>
      </c>
      <c r="P283" s="1858">
        <f>IFERROR(VLOOKUP($A283,'2022'!$B$2:$K$174,4,FALSE),0)</f>
        <v>0</v>
      </c>
      <c r="Q283" s="1858">
        <f>IFERROR(VLOOKUP($A283,'2022'!$B$2:$K$174,5,FALSE),0)</f>
        <v>0</v>
      </c>
      <c r="R283" s="1858">
        <f>IFERROR(VLOOKUP($A283,'2022'!$B$2:$K$174,8,FALSE),0)</f>
        <v>0</v>
      </c>
      <c r="S283" s="1740">
        <f>IFERROR(VLOOKUP($A283,'2022'!$B$2:$K$174,10,FALSE),0)</f>
        <v>0</v>
      </c>
      <c r="T283" s="1700">
        <f>IFERROR(VLOOKUP($A283,'2021'!$B$2:$K$174,3,FALSE),0)</f>
        <v>0</v>
      </c>
      <c r="U283" s="1843">
        <f>IFERROR(VLOOKUP($A283,'2021'!$B$2:$K$174,4,FALSE),0)</f>
        <v>0</v>
      </c>
      <c r="V283" s="1843">
        <f>IFERROR(VLOOKUP($A283,'2021'!$B$2:$K$174,5,FALSE),0)</f>
        <v>0</v>
      </c>
      <c r="W283" s="1843">
        <f>IFERROR(VLOOKUP($A283,'2021'!$B$2:$K$174,8,FALSE),0)</f>
        <v>0</v>
      </c>
      <c r="X283" s="1740">
        <f>IFERROR(VLOOKUP($A283,'2021'!$B$2:$K$174,10,FALSE),0)</f>
        <v>0</v>
      </c>
      <c r="Y283" s="1700">
        <f>IFERROR(VLOOKUP($A283,'2020'!$B$2:$K$170,3,FALSE),0)</f>
        <v>0</v>
      </c>
      <c r="Z283" s="1829">
        <f>IFERROR(VLOOKUP($A283,'2020'!$B$2:$K$170,4,FALSE),0)</f>
        <v>0</v>
      </c>
      <c r="AA283" s="1829">
        <f>IFERROR(VLOOKUP($A283,'2020'!$B$2:$K$170,5,FALSE),0)</f>
        <v>0</v>
      </c>
      <c r="AB283" s="1829">
        <f>IFERROR(VLOOKUP($A283,'2020'!$B$2:$K$170,8,FALSE),0)</f>
        <v>0</v>
      </c>
      <c r="AC283" s="1740">
        <f>IFERROR(VLOOKUP($A283,'2020'!$B$2:$K$170,10,FALSE),0)</f>
        <v>0</v>
      </c>
      <c r="AD283" s="1700">
        <f>IFERROR(VLOOKUP($A283,'2019'!$B$2:$K$170,3,FALSE),0)</f>
        <v>0</v>
      </c>
      <c r="AE283" s="1823">
        <f>IFERROR(VLOOKUP($A283,'2019'!$B$2:$K$170,4,FALSE),0)</f>
        <v>0</v>
      </c>
      <c r="AF283" s="1823">
        <f>IFERROR(VLOOKUP($A283,'2019'!$B$2:$K$170,5,FALSE),0)</f>
        <v>0</v>
      </c>
      <c r="AG283" s="1823">
        <f>IFERROR(VLOOKUP($A283,'2019'!$B$2:$K$170,8,FALSE),0)</f>
        <v>0</v>
      </c>
      <c r="AH283" s="1740">
        <f>IFERROR(VLOOKUP($A283,'2019'!$B$2:$K$170,10,FALSE),0)</f>
        <v>0</v>
      </c>
      <c r="AI283" s="1700">
        <f>IFERROR(VLOOKUP($A283,'2018'!$B$2:$K$170,3,FALSE),0)</f>
        <v>0</v>
      </c>
      <c r="AJ283" s="1821">
        <f>IFERROR(VLOOKUP($A283,'2018'!$B$2:$K$170,4,FALSE),0)</f>
        <v>0</v>
      </c>
      <c r="AK283" s="1821">
        <f>IFERROR(VLOOKUP($A283,'2018'!$B$2:$K$170,5,FALSE),0)</f>
        <v>0</v>
      </c>
      <c r="AL283" s="1821">
        <f>IFERROR(VLOOKUP($A283,'2018'!$B$2:$K$170,8,FALSE),0)</f>
        <v>0</v>
      </c>
      <c r="AM283" s="1740">
        <f>IFERROR(VLOOKUP($A283,'2018'!$B$2:$K$170,10,FALSE),0)</f>
        <v>0</v>
      </c>
      <c r="AN283" s="1700">
        <f>IFERROR(VLOOKUP($A283,'2017'!$B$2:$J$163,2,FALSE),0)</f>
        <v>0</v>
      </c>
      <c r="AO283" s="1815">
        <f>IFERROR(VLOOKUP($A283,'2017'!$B$2:$J$163,3,FALSE),0)</f>
        <v>0</v>
      </c>
      <c r="AP283" s="1815">
        <f>IFERROR(VLOOKUP($A283,'2017'!$B$2:$J$163,4,FALSE),0)</f>
        <v>0</v>
      </c>
      <c r="AQ283" s="1815">
        <f>IFERROR(VLOOKUP($A283,'2017'!$B$2:$J$163,7,FALSE),0)</f>
        <v>0</v>
      </c>
      <c r="AR283" s="1740">
        <f>IFERROR(VLOOKUP($A283,'2017'!$B$2:$J$163,9,FALSE),0)</f>
        <v>0</v>
      </c>
      <c r="AS283" s="1700">
        <f>IFERROR(VLOOKUP($A283,'2016'!$B$2:$K$165,3,FALSE),0)</f>
        <v>0</v>
      </c>
      <c r="AT283" s="1796">
        <f>IFERROR(VLOOKUP($A283,'2016'!$B$2:$K$165,4,FALSE),0)</f>
        <v>0</v>
      </c>
      <c r="AU283" s="1796">
        <f>IFERROR(VLOOKUP($A283,'2016'!$B$2:$K$165,5,FALSE),0)</f>
        <v>0</v>
      </c>
      <c r="AV283" s="1796">
        <f>IFERROR(VLOOKUP($A283,'2016'!$B$2:$K$165,8,FALSE),0)</f>
        <v>0</v>
      </c>
      <c r="AW283" s="1740">
        <f>IFERROR(VLOOKUP($A283,'2016'!$B$2:$K$165,10,FALSE),0)</f>
        <v>0</v>
      </c>
      <c r="AX283" s="1700">
        <f>IFERROR(VLOOKUP($A283,'2015'!$B$2:$K$165,3,FALSE),0)</f>
        <v>0</v>
      </c>
      <c r="AY283" s="1695">
        <f>IFERROR(VLOOKUP($A283,'2015'!$B$2:$K$165,4,FALSE),0)</f>
        <v>0</v>
      </c>
      <c r="AZ283" s="1695">
        <f>IFERROR(VLOOKUP($A283,'2015'!$B$2:$K$165,5,FALSE),0)</f>
        <v>0</v>
      </c>
      <c r="BA283" s="1695">
        <f>IFERROR(VLOOKUP($A283,'2015'!$B$2:$K$165,8,FALSE),0)</f>
        <v>0</v>
      </c>
      <c r="BB283" s="1740">
        <f>IFERROR(VLOOKUP($A283,'2015'!$B$2:$K$165,10,FALSE),0)</f>
        <v>0</v>
      </c>
      <c r="BC283" s="1700">
        <f>IFERROR(VLOOKUP($A283,'2014'!$B$2:$K$157,3,FALSE),0)</f>
        <v>0</v>
      </c>
      <c r="BD283" s="1691">
        <f>IFERROR(VLOOKUP($A283,'2014'!$B$2:$K$157,4,FALSE),0)</f>
        <v>0</v>
      </c>
      <c r="BE283" s="1691">
        <f>IFERROR(VLOOKUP($A283,'2014'!$B$2:$K$157,5,FALSE),0)</f>
        <v>0</v>
      </c>
      <c r="BF283" s="1691">
        <f>IFERROR(VLOOKUP($A283,'2014'!$B$2:$K$157,8,FALSE),0)</f>
        <v>0</v>
      </c>
      <c r="BG283" s="1740">
        <f>IFERROR(VLOOKUP($A283,'2014'!$B$2:$K$157,10,FALSE),0)</f>
        <v>0</v>
      </c>
      <c r="BH283" s="1700">
        <f>IFERROR(VLOOKUP($A283,'2013'!$D$4:$I$249,2,FALSE),0)</f>
        <v>0</v>
      </c>
      <c r="BI283" s="1691">
        <f>IFERROR(VLOOKUP($A283,'2013'!$D$4:$I$249,3,FALSE),0)</f>
        <v>0</v>
      </c>
      <c r="BJ283" s="1691">
        <f>IFERROR(VLOOKUP($A283,'2013'!$D$4:$I$249,4,FALSE),0)</f>
        <v>0</v>
      </c>
      <c r="BK283" s="1691">
        <f>IFERROR(VLOOKUP($A283,'2013'!$D$4:$I$249,5,FALSE),0)</f>
        <v>0</v>
      </c>
      <c r="BL283" s="1740">
        <f>IFERROR(VLOOKUP($A283,'2013'!$D$4:$I$249,6,FALSE),0)</f>
        <v>0</v>
      </c>
      <c r="BM283" s="1737">
        <f>IFERROR(VLOOKUP($A283,'2012'!$D$3:$O$172,2,FALSE),0)</f>
        <v>416</v>
      </c>
      <c r="BN283" s="1691">
        <f>IFERROR(VLOOKUP($A283,'2012'!$D$3:$O$172,3,FALSE),0)</f>
        <v>232</v>
      </c>
      <c r="BO283" s="1743">
        <f>IFERROR(VLOOKUP($A283,'2012'!$D$3:$O$172,4,FALSE),0)</f>
        <v>8</v>
      </c>
      <c r="BP283" s="1700">
        <f>IFERROR(VLOOKUP($A283,'2012'!$D$3:$O$172,5,FALSE),0)</f>
        <v>26</v>
      </c>
      <c r="BQ283" s="1691">
        <f>IFERROR(VLOOKUP($A283,'2012'!$D$3:$O$172,6,FALSE),0)</f>
        <v>8</v>
      </c>
      <c r="BR283" s="1691">
        <f>IFERROR(VLOOKUP($A283,'2012'!$D$3:$O$172,7,FALSE),0)</f>
        <v>11</v>
      </c>
      <c r="BS283" s="1691">
        <f>IFERROR(VLOOKUP($A283,'2012'!$D$3:$O$172,8,FALSE),0)</f>
        <v>0</v>
      </c>
      <c r="BT283" s="1740">
        <f>IFERROR(VLOOKUP($A283,'2012'!$D$3:$O$172,9,FALSE),0)</f>
        <v>0.42307692307692307</v>
      </c>
      <c r="BU283" s="1737">
        <f>IFERROR(VLOOKUP($A283,'2012'!$D$3:$O$172,10,FALSE),0)</f>
        <v>390</v>
      </c>
      <c r="BV283" s="1691">
        <f>IFERROR(VLOOKUP($A283,'2012'!$D$3:$O$172,11,FALSE),0)</f>
        <v>221</v>
      </c>
      <c r="BW283" s="1743">
        <f>IFERROR(VLOOKUP($A283,'2012'!$D$3:$O$172,12,FALSE),0)</f>
        <v>8</v>
      </c>
      <c r="BX283" s="1700">
        <f>IFERROR(VLOOKUP($A283,'2011'!$D$4:$I$251,2,FALSE),0)</f>
        <v>85</v>
      </c>
      <c r="BY283" s="1691">
        <f>IFERROR(VLOOKUP($A283,'2011'!$D$4:$I$251,3,FALSE),0)</f>
        <v>31</v>
      </c>
      <c r="BZ283" s="1691">
        <f>IFERROR(VLOOKUP($A283,'2011'!$D$4:$I$251,4,FALSE),0)</f>
        <v>60</v>
      </c>
      <c r="CA283" s="1691">
        <f>IFERROR(VLOOKUP($A283,'2011'!$D$4:$I$251,5,FALSE),0)</f>
        <v>3</v>
      </c>
      <c r="CB283" s="1740">
        <f>IFERROR(VLOOKUP($A283,'2011'!$D$4:$I$251,6,FALSE),0)</f>
        <v>0.70588235294117652</v>
      </c>
      <c r="CC283" s="1700">
        <f>IFERROR(VLOOKUP($A283,'2010'!$C$3:$H$234,2,FALSE),0)</f>
        <v>76</v>
      </c>
      <c r="CD283" s="1691">
        <f>IFERROR(VLOOKUP($A283,'2010'!$C$3:$H$234,3,FALSE),0)</f>
        <v>28</v>
      </c>
      <c r="CE283" s="1691">
        <f>IFERROR(VLOOKUP($A283,'2010'!$C$3:$H$234,4,FALSE),0)</f>
        <v>46</v>
      </c>
      <c r="CF283" s="1691">
        <f>IFERROR(VLOOKUP($A283,'2010'!$C$3:$H$234,5,FALSE),0)</f>
        <v>0</v>
      </c>
      <c r="CG283" s="1740">
        <f>IFERROR(VLOOKUP($A283,'2010'!$C$3:$H$234,6,FALSE),0)</f>
        <v>0.60526315789473684</v>
      </c>
      <c r="CH283" s="1700">
        <f>IFERROR(VLOOKUP($A283,'2009'!$C$3:$H$242,2,FALSE),0)</f>
        <v>53</v>
      </c>
      <c r="CI283" s="1691">
        <f>IFERROR(VLOOKUP($A283,'2009'!$C$3:$H$242,3,FALSE),0)</f>
        <v>26</v>
      </c>
      <c r="CJ283" s="1691">
        <f>IFERROR(VLOOKUP($A283,'2009'!$C$3:$H$242,4,FALSE),0)</f>
        <v>34</v>
      </c>
      <c r="CK283" s="1691">
        <f>IFERROR(VLOOKUP($A283,'2009'!$C$3:$H$242,5,FALSE),0)</f>
        <v>1</v>
      </c>
      <c r="CL283" s="1740">
        <f>IFERROR(VLOOKUP($A283,'2009'!$C$3:$H$242,6,FALSE),0)</f>
        <v>0.64150943396226412</v>
      </c>
      <c r="CM283" s="1700">
        <f>IFERROR(VLOOKUP($A283,'2008'!$C$3:$H$229,2,FALSE),0)</f>
        <v>46</v>
      </c>
      <c r="CN283" s="1691">
        <f>IFERROR(VLOOKUP($A283,'2008'!$C$3:$H$229,3,FALSE),0)</f>
        <v>18</v>
      </c>
      <c r="CO283" s="1691">
        <f>IFERROR(VLOOKUP($A283,'2008'!$C$3:$H$229,4,FALSE),0)</f>
        <v>23</v>
      </c>
      <c r="CP283" s="1691">
        <f>IFERROR(VLOOKUP($A283,'2008'!$C$3:$H$229,5,FALSE),0)</f>
        <v>3</v>
      </c>
      <c r="CQ283" s="1740">
        <f>IFERROR(VLOOKUP($A283,'2008'!$C$3:$H$229,6,FALSE),0)</f>
        <v>0.5</v>
      </c>
      <c r="CR283" s="1700">
        <f>IFERROR(VLOOKUP($A283,'2007'!$C$3:$M$238,7,FALSE),0)</f>
        <v>67</v>
      </c>
      <c r="CS283" s="1691">
        <f>IFERROR(VLOOKUP($A283,'2007'!$C$3:$M$238,8,FALSE),0)</f>
        <v>21</v>
      </c>
      <c r="CT283" s="1691">
        <f>IFERROR(VLOOKUP($A283,'2007'!$C$3:$M$238,9,FALSE),0)</f>
        <v>36</v>
      </c>
      <c r="CU283" s="1691">
        <f>IFERROR(VLOOKUP($A283,'2007'!$C$3:$M$238,10,FALSE),0)</f>
        <v>1</v>
      </c>
      <c r="CV283" s="1740">
        <f>IFERROR(VLOOKUP($A283,'2007'!$C$3:$M$238,11,FALSE),0)</f>
        <v>0.53731343283582089</v>
      </c>
      <c r="CW283" s="1700">
        <f>IFERROR(VLOOKUP($A283,'2006'!$A$2:$F$200,2,FALSE),0)</f>
        <v>63</v>
      </c>
      <c r="CX283" s="1691">
        <f>IFERROR(VLOOKUP($A283,'2006'!$A$2:$F$200,4,FALSE),0)</f>
        <v>22</v>
      </c>
      <c r="CY283" s="1691">
        <f>IFERROR(VLOOKUP($A283,'2006'!$A$2:$F$200,5,FALSE),0)</f>
        <v>0</v>
      </c>
      <c r="CZ283" s="1740">
        <f>IFERROR(VLOOKUP($A283,'2006'!$A$2:$F$200,6,FALSE),0)</f>
        <v>0.34920634920634919</v>
      </c>
      <c r="DA283" s="1700">
        <f>IFERROR(VLOOKUP($A283,'2005'!$C$3:$M$205,8,FALSE),0)</f>
        <v>0</v>
      </c>
      <c r="DB283" s="1691">
        <f>IFERROR(VLOOKUP($A283,'2005'!$C$3:$M$205,9,FALSE),0)</f>
        <v>0</v>
      </c>
      <c r="DC283" s="1691">
        <f>IFERROR(VLOOKUP($A283,'2005'!$C$3:$M$205,10,FALSE),0)</f>
        <v>0</v>
      </c>
      <c r="DD283" s="1740">
        <f>IFERROR(VLOOKUP($A283,'2005'!$C$3:$M$205,11,FALSE),0)</f>
        <v>0</v>
      </c>
      <c r="DE283" s="1700">
        <f>IFERROR(VLOOKUP($A283,'2004'!$C$3:$M$213,8,FALSE),0)</f>
        <v>0</v>
      </c>
      <c r="DF283" s="1691">
        <f>IFERROR(VLOOKUP($A283,'2004'!$C$3:$M$213,9,FALSE),0)</f>
        <v>0</v>
      </c>
      <c r="DG283" s="1691">
        <f>IFERROR(VLOOKUP($A283,'2004'!$C$3:$M$213,10,FALSE),0)</f>
        <v>0</v>
      </c>
      <c r="DH283" s="1740">
        <f>IFERROR(VLOOKUP($A283,'2004'!$C$3:$M$213,11,FALSE),0)</f>
        <v>0</v>
      </c>
      <c r="DI283" s="1700">
        <f>IFERROR(VLOOKUP($A283,'2003'!$C$3:$Q$214,12,FALSE),0)</f>
        <v>0</v>
      </c>
      <c r="DJ283" s="1691">
        <f>IFERROR(VLOOKUP($A283,'2003'!$C$3:$Q$214,13,FALSE),0)</f>
        <v>0</v>
      </c>
      <c r="DK283" s="1691">
        <f>IFERROR(VLOOKUP($A283,'2003'!$C$3:$Q$214,14,FALSE),0)</f>
        <v>0</v>
      </c>
      <c r="DL283" s="1740">
        <f>IFERROR(VLOOKUP($A283,'2003'!$C$3:$Q$214,15,FALSE),0)</f>
        <v>0</v>
      </c>
      <c r="DM283" s="1700">
        <f>IFERROR(VLOOKUP($A283,'2002'!$D$3:$R$214,12,FALSE),0)</f>
        <v>0</v>
      </c>
      <c r="DN283" s="1691">
        <f>IFERROR(VLOOKUP($A283,'2002'!$D$3:$R$214,13,FALSE),0)</f>
        <v>0</v>
      </c>
      <c r="DO283" s="1691">
        <f>IFERROR(VLOOKUP($A283,'2002'!$D$3:$R$214,14,FALSE),0)</f>
        <v>0</v>
      </c>
      <c r="DP283" s="1788">
        <f>IFERROR(VLOOKUP($A283,'2002'!$D$3:$R$214,15,FALSE),0)</f>
        <v>0</v>
      </c>
      <c r="DQ283" s="1700">
        <f>IFERROR(VLOOKUP($A283,'Pre 2002'!$C$3:$CK$382,84,FALSE),0)</f>
        <v>0</v>
      </c>
      <c r="DR283" s="1695">
        <f>IFERROR(VLOOKUP($A283,'Pre 2002'!$C$3:$CK$382,85,FALSE),0)</f>
        <v>0</v>
      </c>
      <c r="DS283" s="1695">
        <f>IFERROR(VLOOKUP($A283,'Pre 2002'!$C$3:$CK$382,86,FALSE),0)</f>
        <v>0</v>
      </c>
      <c r="DT283" s="1790">
        <f>IFERROR(VLOOKUP($A283,'Pre 2002'!$C$3:$CK$382,87,FALSE),0)</f>
        <v>0</v>
      </c>
      <c r="DU283" s="1741">
        <f>IFERROR(VLOOKUP(A283,'Pre 2002'!$C$3:$CG$382,83,FALSE),0)</f>
        <v>0</v>
      </c>
      <c r="DY283" s="1731"/>
    </row>
    <row r="284" spans="1:129">
      <c r="A284" s="1778" t="s">
        <v>2044</v>
      </c>
      <c r="B284" s="1562">
        <f t="shared" si="103"/>
        <v>515</v>
      </c>
      <c r="C284" s="1562">
        <f t="shared" si="104"/>
        <v>281</v>
      </c>
      <c r="D284" s="1562">
        <f t="shared" si="105"/>
        <v>8</v>
      </c>
      <c r="E284" s="1563">
        <f t="shared" si="106"/>
        <v>0.54563106796116501</v>
      </c>
      <c r="F284" s="1786">
        <f t="shared" si="107"/>
        <v>8</v>
      </c>
      <c r="G284" s="1595" t="s">
        <v>2159</v>
      </c>
      <c r="H284" s="1567">
        <f t="shared" si="113"/>
        <v>8</v>
      </c>
      <c r="I284" s="1734">
        <f t="shared" si="114"/>
        <v>515</v>
      </c>
      <c r="J284" s="1734">
        <f t="shared" si="115"/>
        <v>281</v>
      </c>
      <c r="K284" s="1734">
        <f t="shared" si="116"/>
        <v>8</v>
      </c>
      <c r="L284" s="1806">
        <f t="shared" si="117"/>
        <v>0.54563106796116501</v>
      </c>
      <c r="O284" s="1700">
        <f>IFERROR(VLOOKUP($A284,'2022'!$B$2:$K$174,3,FALSE),0)</f>
        <v>0</v>
      </c>
      <c r="P284" s="1858">
        <f>IFERROR(VLOOKUP($A284,'2022'!$B$2:$K$174,4,FALSE),0)</f>
        <v>0</v>
      </c>
      <c r="Q284" s="1858">
        <f>IFERROR(VLOOKUP($A284,'2022'!$B$2:$K$174,5,FALSE),0)</f>
        <v>0</v>
      </c>
      <c r="R284" s="1858">
        <f>IFERROR(VLOOKUP($A284,'2022'!$B$2:$K$174,8,FALSE),0)</f>
        <v>0</v>
      </c>
      <c r="S284" s="1740">
        <f>IFERROR(VLOOKUP($A284,'2022'!$B$2:$K$174,10,FALSE),0)</f>
        <v>0</v>
      </c>
      <c r="T284" s="1700">
        <f>IFERROR(VLOOKUP($A284,'2021'!$B$2:$K$174,3,FALSE),0)</f>
        <v>0</v>
      </c>
      <c r="U284" s="1843">
        <f>IFERROR(VLOOKUP($A284,'2021'!$B$2:$K$174,4,FALSE),0)</f>
        <v>0</v>
      </c>
      <c r="V284" s="1843">
        <f>IFERROR(VLOOKUP($A284,'2021'!$B$2:$K$174,5,FALSE),0)</f>
        <v>0</v>
      </c>
      <c r="W284" s="1843">
        <f>IFERROR(VLOOKUP($A284,'2021'!$B$2:$K$174,8,FALSE),0)</f>
        <v>0</v>
      </c>
      <c r="X284" s="1740">
        <f>IFERROR(VLOOKUP($A284,'2021'!$B$2:$K$174,10,FALSE),0)</f>
        <v>0</v>
      </c>
      <c r="Y284" s="1700">
        <f>IFERROR(VLOOKUP($A284,'2020'!$B$2:$K$170,3,FALSE),0)</f>
        <v>0</v>
      </c>
      <c r="Z284" s="1829">
        <f>IFERROR(VLOOKUP($A284,'2020'!$B$2:$K$170,4,FALSE),0)</f>
        <v>0</v>
      </c>
      <c r="AA284" s="1829">
        <f>IFERROR(VLOOKUP($A284,'2020'!$B$2:$K$170,5,FALSE),0)</f>
        <v>0</v>
      </c>
      <c r="AB284" s="1829">
        <f>IFERROR(VLOOKUP($A284,'2020'!$B$2:$K$170,8,FALSE),0)</f>
        <v>0</v>
      </c>
      <c r="AC284" s="1740">
        <f>IFERROR(VLOOKUP($A284,'2020'!$B$2:$K$170,10,FALSE),0)</f>
        <v>0</v>
      </c>
      <c r="AD284" s="1700">
        <f>IFERROR(VLOOKUP($A284,'2019'!$B$2:$K$170,3,FALSE),0)</f>
        <v>0</v>
      </c>
      <c r="AE284" s="1823">
        <f>IFERROR(VLOOKUP($A284,'2019'!$B$2:$K$170,4,FALSE),0)</f>
        <v>0</v>
      </c>
      <c r="AF284" s="1823">
        <f>IFERROR(VLOOKUP($A284,'2019'!$B$2:$K$170,5,FALSE),0)</f>
        <v>0</v>
      </c>
      <c r="AG284" s="1823">
        <f>IFERROR(VLOOKUP($A284,'2019'!$B$2:$K$170,8,FALSE),0)</f>
        <v>0</v>
      </c>
      <c r="AH284" s="1740">
        <f>IFERROR(VLOOKUP($A284,'2019'!$B$2:$K$170,10,FALSE),0)</f>
        <v>0</v>
      </c>
      <c r="AI284" s="1700">
        <f>IFERROR(VLOOKUP($A284,'2018'!$B$2:$K$170,3,FALSE),0)</f>
        <v>0</v>
      </c>
      <c r="AJ284" s="1821">
        <f>IFERROR(VLOOKUP($A284,'2018'!$B$2:$K$170,4,FALSE),0)</f>
        <v>0</v>
      </c>
      <c r="AK284" s="1821">
        <f>IFERROR(VLOOKUP($A284,'2018'!$B$2:$K$170,5,FALSE),0)</f>
        <v>0</v>
      </c>
      <c r="AL284" s="1821">
        <f>IFERROR(VLOOKUP($A284,'2018'!$B$2:$K$170,8,FALSE),0)</f>
        <v>0</v>
      </c>
      <c r="AM284" s="1740">
        <f>IFERROR(VLOOKUP($A284,'2018'!$B$2:$K$170,10,FALSE),0)</f>
        <v>0</v>
      </c>
      <c r="AN284" s="1700">
        <f>IFERROR(VLOOKUP($A284,'2017'!$B$2:$J$163,2,FALSE),0)</f>
        <v>0</v>
      </c>
      <c r="AO284" s="1815">
        <f>IFERROR(VLOOKUP($A284,'2017'!$B$2:$J$163,3,FALSE),0)</f>
        <v>0</v>
      </c>
      <c r="AP284" s="1815">
        <f>IFERROR(VLOOKUP($A284,'2017'!$B$2:$J$163,4,FALSE),0)</f>
        <v>0</v>
      </c>
      <c r="AQ284" s="1815">
        <f>IFERROR(VLOOKUP($A284,'2017'!$B$2:$J$163,7,FALSE),0)</f>
        <v>0</v>
      </c>
      <c r="AR284" s="1740">
        <f>IFERROR(VLOOKUP($A284,'2017'!$B$2:$J$163,9,FALSE),0)</f>
        <v>0</v>
      </c>
      <c r="AS284" s="1700">
        <f>IFERROR(VLOOKUP($A284,'2016'!$B$2:$K$165,3,FALSE),0)</f>
        <v>0</v>
      </c>
      <c r="AT284" s="1796">
        <f>IFERROR(VLOOKUP($A284,'2016'!$B$2:$K$165,4,FALSE),0)</f>
        <v>0</v>
      </c>
      <c r="AU284" s="1796">
        <f>IFERROR(VLOOKUP($A284,'2016'!$B$2:$K$165,5,FALSE),0)</f>
        <v>0</v>
      </c>
      <c r="AV284" s="1796">
        <f>IFERROR(VLOOKUP($A284,'2016'!$B$2:$K$165,8,FALSE),0)</f>
        <v>0</v>
      </c>
      <c r="AW284" s="1740">
        <f>IFERROR(VLOOKUP($A284,'2016'!$B$2:$K$165,10,FALSE),0)</f>
        <v>0</v>
      </c>
      <c r="AX284" s="1700">
        <f>IFERROR(VLOOKUP($A284,'2015'!$B$2:$K$165,3,FALSE),0)</f>
        <v>0</v>
      </c>
      <c r="AY284" s="1695">
        <f>IFERROR(VLOOKUP($A284,'2015'!$B$2:$K$165,4,FALSE),0)</f>
        <v>0</v>
      </c>
      <c r="AZ284" s="1695">
        <f>IFERROR(VLOOKUP($A284,'2015'!$B$2:$K$165,5,FALSE),0)</f>
        <v>0</v>
      </c>
      <c r="BA284" s="1695">
        <f>IFERROR(VLOOKUP($A284,'2015'!$B$2:$K$165,8,FALSE),0)</f>
        <v>0</v>
      </c>
      <c r="BB284" s="1740">
        <f>IFERROR(VLOOKUP($A284,'2015'!$B$2:$K$165,10,FALSE),0)</f>
        <v>0</v>
      </c>
      <c r="BC284" s="1700">
        <f>IFERROR(VLOOKUP($A284,'2014'!$B$2:$K$157,3,FALSE),0)</f>
        <v>0</v>
      </c>
      <c r="BD284" s="1691">
        <f>IFERROR(VLOOKUP($A284,'2014'!$B$2:$K$157,4,FALSE),0)</f>
        <v>0</v>
      </c>
      <c r="BE284" s="1691">
        <f>IFERROR(VLOOKUP($A284,'2014'!$B$2:$K$157,5,FALSE),0)</f>
        <v>0</v>
      </c>
      <c r="BF284" s="1691">
        <f>IFERROR(VLOOKUP($A284,'2014'!$B$2:$K$157,8,FALSE),0)</f>
        <v>0</v>
      </c>
      <c r="BG284" s="1740">
        <f>IFERROR(VLOOKUP($A284,'2014'!$B$2:$K$157,10,FALSE),0)</f>
        <v>0</v>
      </c>
      <c r="BH284" s="1700">
        <f>IFERROR(VLOOKUP($A284,'2013'!$D$4:$I$249,2,FALSE),0)</f>
        <v>0</v>
      </c>
      <c r="BI284" s="1691">
        <f>IFERROR(VLOOKUP($A284,'2013'!$D$4:$I$249,3,FALSE),0)</f>
        <v>0</v>
      </c>
      <c r="BJ284" s="1691">
        <f>IFERROR(VLOOKUP($A284,'2013'!$D$4:$I$249,4,FALSE),0)</f>
        <v>0</v>
      </c>
      <c r="BK284" s="1691">
        <f>IFERROR(VLOOKUP($A284,'2013'!$D$4:$I$249,5,FALSE),0)</f>
        <v>0</v>
      </c>
      <c r="BL284" s="1740">
        <f>IFERROR(VLOOKUP($A284,'2013'!$D$4:$I$249,6,FALSE),0)</f>
        <v>0</v>
      </c>
      <c r="BM284" s="1737">
        <f>IFERROR(VLOOKUP($A284,'2012'!$D$3:$O$172,2,FALSE),0)</f>
        <v>0</v>
      </c>
      <c r="BN284" s="1691">
        <f>IFERROR(VLOOKUP($A284,'2012'!$D$3:$O$172,3,FALSE),0)</f>
        <v>0</v>
      </c>
      <c r="BO284" s="1743">
        <f>IFERROR(VLOOKUP($A284,'2012'!$D$3:$O$172,4,FALSE),0)</f>
        <v>0</v>
      </c>
      <c r="BP284" s="1700">
        <f>IFERROR(VLOOKUP($A284,'2012'!$D$3:$O$172,5,FALSE),0)</f>
        <v>0</v>
      </c>
      <c r="BQ284" s="1691">
        <f>IFERROR(VLOOKUP($A284,'2012'!$D$3:$O$172,6,FALSE),0)</f>
        <v>0</v>
      </c>
      <c r="BR284" s="1691">
        <f>IFERROR(VLOOKUP($A284,'2012'!$D$3:$O$172,7,FALSE),0)</f>
        <v>0</v>
      </c>
      <c r="BS284" s="1691">
        <f>IFERROR(VLOOKUP($A284,'2012'!$D$3:$O$172,8,FALSE),0)</f>
        <v>0</v>
      </c>
      <c r="BT284" s="1740">
        <f>IFERROR(VLOOKUP($A284,'2012'!$D$3:$O$172,9,FALSE),0)</f>
        <v>0</v>
      </c>
      <c r="BX284" s="1700">
        <f>IFERROR(VLOOKUP($A284,'2011'!$D$4:$I$251,2,FALSE),0)</f>
        <v>0</v>
      </c>
      <c r="BY284" s="1691">
        <f>IFERROR(VLOOKUP($A284,'2011'!$D$4:$I$251,3,FALSE),0)</f>
        <v>0</v>
      </c>
      <c r="BZ284" s="1691">
        <f>IFERROR(VLOOKUP($A284,'2011'!$D$4:$I$251,4,FALSE),0)</f>
        <v>0</v>
      </c>
      <c r="CA284" s="1691">
        <f>IFERROR(VLOOKUP($A284,'2011'!$D$4:$I$251,5,FALSE),0)</f>
        <v>0</v>
      </c>
      <c r="CB284" s="1740">
        <f>IFERROR(VLOOKUP($A284,'2011'!$D$4:$I$251,6,FALSE),0)</f>
        <v>0</v>
      </c>
      <c r="CC284" s="1700">
        <f>IFERROR(VLOOKUP($A284,'2010'!$C$3:$H$234,2,FALSE),0)</f>
        <v>0</v>
      </c>
      <c r="CD284" s="1691">
        <f>IFERROR(VLOOKUP($A284,'2010'!$C$3:$H$234,3,FALSE),0)</f>
        <v>0</v>
      </c>
      <c r="CE284" s="1691">
        <f>IFERROR(VLOOKUP($A284,'2010'!$C$3:$H$234,4,FALSE),0)</f>
        <v>0</v>
      </c>
      <c r="CF284" s="1691">
        <f>IFERROR(VLOOKUP($A284,'2010'!$C$3:$H$234,5,FALSE),0)</f>
        <v>0</v>
      </c>
      <c r="CG284" s="1740">
        <f>IFERROR(VLOOKUP($A284,'2010'!$C$3:$H$234,6,FALSE),0)</f>
        <v>0</v>
      </c>
      <c r="CH284" s="1700">
        <f>IFERROR(VLOOKUP($A284,'2009'!$C$3:$H$242,2,FALSE),0)</f>
        <v>0</v>
      </c>
      <c r="CI284" s="1691">
        <f>IFERROR(VLOOKUP($A284,'2009'!$C$3:$H$242,3,FALSE),0)</f>
        <v>0</v>
      </c>
      <c r="CJ284" s="1691">
        <f>IFERROR(VLOOKUP($A284,'2009'!$C$3:$H$242,4,FALSE),0)</f>
        <v>0</v>
      </c>
      <c r="CK284" s="1691">
        <f>IFERROR(VLOOKUP($A284,'2009'!$C$3:$H$242,5,FALSE),0)</f>
        <v>0</v>
      </c>
      <c r="CL284" s="1740">
        <f>IFERROR(VLOOKUP($A284,'2009'!$C$3:$H$242,6,FALSE),0)</f>
        <v>0</v>
      </c>
      <c r="CM284" s="1700">
        <f>IFERROR(VLOOKUP($A284,'2008'!$C$3:$H$229,2,FALSE),0)</f>
        <v>0</v>
      </c>
      <c r="CN284" s="1691">
        <f>IFERROR(VLOOKUP($A284,'2008'!$C$3:$H$229,3,FALSE),0)</f>
        <v>0</v>
      </c>
      <c r="CO284" s="1691">
        <f>IFERROR(VLOOKUP($A284,'2008'!$C$3:$H$229,4,FALSE),0)</f>
        <v>0</v>
      </c>
      <c r="CP284" s="1691">
        <f>IFERROR(VLOOKUP($A284,'2008'!$C$3:$H$229,5,FALSE),0)</f>
        <v>0</v>
      </c>
      <c r="CQ284" s="1740">
        <f>IFERROR(VLOOKUP($A284,'2008'!$C$3:$H$229,6,FALSE),0)</f>
        <v>0</v>
      </c>
      <c r="CR284" s="1700">
        <f>IFERROR(VLOOKUP($A284,'2007'!$C$3:$M$238,7,FALSE),0)</f>
        <v>0</v>
      </c>
      <c r="CS284" s="1691">
        <f>IFERROR(VLOOKUP($A284,'2007'!$C$3:$M$238,8,FALSE),0)</f>
        <v>0</v>
      </c>
      <c r="CT284" s="1691">
        <f>IFERROR(VLOOKUP($A284,'2007'!$C$3:$M$238,9,FALSE),0)</f>
        <v>0</v>
      </c>
      <c r="CU284" s="1691">
        <f>IFERROR(VLOOKUP($A284,'2007'!$C$3:$M$238,10,FALSE),0)</f>
        <v>0</v>
      </c>
      <c r="CV284" s="1740">
        <f>IFERROR(VLOOKUP($A284,'2007'!$C$3:$M$238,11,FALSE),0)</f>
        <v>0</v>
      </c>
      <c r="CW284" s="1700">
        <f>IFERROR(VLOOKUP($A284,'2006'!$A$2:$F$200,2,FALSE),0)</f>
        <v>0</v>
      </c>
      <c r="CX284" s="1691">
        <f>IFERROR(VLOOKUP($A284,'2006'!$A$2:$F$200,4,FALSE),0)</f>
        <v>0</v>
      </c>
      <c r="CY284" s="1691">
        <f>IFERROR(VLOOKUP($A284,'2006'!$A$2:$F$200,5,FALSE),0)</f>
        <v>0</v>
      </c>
      <c r="CZ284" s="1740">
        <f>IFERROR(VLOOKUP($A284,'2006'!$A$2:$F$200,6,FALSE),0)</f>
        <v>0</v>
      </c>
      <c r="DA284" s="1700">
        <f>IFERROR(VLOOKUP($A284,'2005'!$C$3:$M$205,8,FALSE),0)</f>
        <v>0</v>
      </c>
      <c r="DB284" s="1691">
        <f>IFERROR(VLOOKUP($A284,'2005'!$C$3:$M$205,9,FALSE),0)</f>
        <v>0</v>
      </c>
      <c r="DC284" s="1691">
        <f>IFERROR(VLOOKUP($A284,'2005'!$C$3:$M$205,10,FALSE),0)</f>
        <v>0</v>
      </c>
      <c r="DD284" s="1740">
        <f>IFERROR(VLOOKUP($A284,'2005'!$C$3:$M$205,11,FALSE),0)</f>
        <v>0</v>
      </c>
      <c r="DE284" s="1700">
        <f>IFERROR(VLOOKUP($A284,'2004'!$C$3:$M$213,8,FALSE),0)</f>
        <v>0</v>
      </c>
      <c r="DF284" s="1691">
        <f>IFERROR(VLOOKUP($A284,'2004'!$C$3:$M$213,9,FALSE),0)</f>
        <v>0</v>
      </c>
      <c r="DG284" s="1691">
        <f>IFERROR(VLOOKUP($A284,'2004'!$C$3:$M$213,10,FALSE),0)</f>
        <v>0</v>
      </c>
      <c r="DH284" s="1740">
        <f>IFERROR(VLOOKUP($A284,'2004'!$C$3:$M$213,11,FALSE),0)</f>
        <v>0</v>
      </c>
      <c r="DI284" s="1700">
        <f>IFERROR(VLOOKUP($A284,'2003'!$C$3:$Q$214,12,FALSE),0)</f>
        <v>0</v>
      </c>
      <c r="DJ284" s="1691">
        <f>IFERROR(VLOOKUP($A284,'2003'!$C$3:$Q$214,13,FALSE),0)</f>
        <v>0</v>
      </c>
      <c r="DK284" s="1691">
        <f>IFERROR(VLOOKUP($A284,'2003'!$C$3:$Q$214,14,FALSE),0)</f>
        <v>0</v>
      </c>
      <c r="DL284" s="1740">
        <f>IFERROR(VLOOKUP($A284,'2003'!$C$3:$Q$214,15,FALSE),0)</f>
        <v>0</v>
      </c>
      <c r="DM284" s="1700">
        <f>IFERROR(VLOOKUP($A284,'2002'!$D$3:$R$214,12,FALSE),0)</f>
        <v>0</v>
      </c>
      <c r="DN284" s="1691">
        <f>IFERROR(VLOOKUP($A284,'2002'!$D$3:$R$214,13,FALSE),0)</f>
        <v>0</v>
      </c>
      <c r="DO284" s="1691">
        <f>IFERROR(VLOOKUP($A284,'2002'!$D$3:$R$214,14,FALSE),0)</f>
        <v>0</v>
      </c>
      <c r="DP284" s="1788">
        <f>IFERROR(VLOOKUP($A284,'2002'!$D$3:$R$214,15,FALSE),0)</f>
        <v>0</v>
      </c>
      <c r="DQ284" s="1700">
        <f>IFERROR(VLOOKUP($A284,'Pre 2002'!$C$3:$CK$382,84,FALSE),0)</f>
        <v>515</v>
      </c>
      <c r="DR284" s="1695">
        <f>IFERROR(VLOOKUP($A284,'Pre 2002'!$C$3:$CK$382,85,FALSE),0)</f>
        <v>281</v>
      </c>
      <c r="DS284" s="1695">
        <f>IFERROR(VLOOKUP($A284,'Pre 2002'!$C$3:$CK$382,86,FALSE),0)</f>
        <v>8</v>
      </c>
      <c r="DT284" s="1790">
        <f>IFERROR(VLOOKUP($A284,'Pre 2002'!$C$3:$CK$382,87,FALSE),0)</f>
        <v>0.54563106796116501</v>
      </c>
      <c r="DU284" s="1741">
        <f>IFERROR(VLOOKUP(A284,'Pre 2002'!$C$3:$CG$382,83,FALSE),0)</f>
        <v>8</v>
      </c>
      <c r="DY284" s="1731"/>
    </row>
    <row r="285" spans="1:129">
      <c r="A285" s="1778" t="s">
        <v>2040</v>
      </c>
      <c r="B285" s="1562">
        <f t="shared" si="103"/>
        <v>198</v>
      </c>
      <c r="C285" s="1562">
        <f t="shared" si="104"/>
        <v>108</v>
      </c>
      <c r="D285" s="1562">
        <f t="shared" si="105"/>
        <v>8</v>
      </c>
      <c r="E285" s="1563">
        <f t="shared" si="106"/>
        <v>0.54545454545454541</v>
      </c>
      <c r="F285" s="1786">
        <f t="shared" si="107"/>
        <v>4</v>
      </c>
      <c r="G285" s="1595" t="s">
        <v>2159</v>
      </c>
      <c r="H285" s="1567">
        <f t="shared" si="113"/>
        <v>4</v>
      </c>
      <c r="I285" s="1734">
        <f t="shared" si="114"/>
        <v>198</v>
      </c>
      <c r="J285" s="1734">
        <f t="shared" si="115"/>
        <v>108</v>
      </c>
      <c r="K285" s="1734">
        <f t="shared" si="116"/>
        <v>8</v>
      </c>
      <c r="L285" s="1806">
        <f t="shared" si="117"/>
        <v>0.54545454545454541</v>
      </c>
      <c r="O285" s="1700">
        <f>IFERROR(VLOOKUP($A285,'2022'!$B$2:$K$174,3,FALSE),0)</f>
        <v>0</v>
      </c>
      <c r="P285" s="1858">
        <f>IFERROR(VLOOKUP($A285,'2022'!$B$2:$K$174,4,FALSE),0)</f>
        <v>0</v>
      </c>
      <c r="Q285" s="1858">
        <f>IFERROR(VLOOKUP($A285,'2022'!$B$2:$K$174,5,FALSE),0)</f>
        <v>0</v>
      </c>
      <c r="R285" s="1858">
        <f>IFERROR(VLOOKUP($A285,'2022'!$B$2:$K$174,8,FALSE),0)</f>
        <v>0</v>
      </c>
      <c r="S285" s="1740">
        <f>IFERROR(VLOOKUP($A285,'2022'!$B$2:$K$174,10,FALSE),0)</f>
        <v>0</v>
      </c>
      <c r="T285" s="1700">
        <f>IFERROR(VLOOKUP($A285,'2021'!$B$2:$K$174,3,FALSE),0)</f>
        <v>0</v>
      </c>
      <c r="U285" s="1843">
        <f>IFERROR(VLOOKUP($A285,'2021'!$B$2:$K$174,4,FALSE),0)</f>
        <v>0</v>
      </c>
      <c r="V285" s="1843">
        <f>IFERROR(VLOOKUP($A285,'2021'!$B$2:$K$174,5,FALSE),0)</f>
        <v>0</v>
      </c>
      <c r="W285" s="1843">
        <f>IFERROR(VLOOKUP($A285,'2021'!$B$2:$K$174,8,FALSE),0)</f>
        <v>0</v>
      </c>
      <c r="X285" s="1740">
        <f>IFERROR(VLOOKUP($A285,'2021'!$B$2:$K$174,10,FALSE),0)</f>
        <v>0</v>
      </c>
      <c r="Y285" s="1700">
        <f>IFERROR(VLOOKUP($A285,'2020'!$B$2:$K$170,3,FALSE),0)</f>
        <v>0</v>
      </c>
      <c r="Z285" s="1829">
        <f>IFERROR(VLOOKUP($A285,'2020'!$B$2:$K$170,4,FALSE),0)</f>
        <v>0</v>
      </c>
      <c r="AA285" s="1829">
        <f>IFERROR(VLOOKUP($A285,'2020'!$B$2:$K$170,5,FALSE),0)</f>
        <v>0</v>
      </c>
      <c r="AB285" s="1829">
        <f>IFERROR(VLOOKUP($A285,'2020'!$B$2:$K$170,8,FALSE),0)</f>
        <v>0</v>
      </c>
      <c r="AC285" s="1740">
        <f>IFERROR(VLOOKUP($A285,'2020'!$B$2:$K$170,10,FALSE),0)</f>
        <v>0</v>
      </c>
      <c r="AD285" s="1700">
        <f>IFERROR(VLOOKUP($A285,'2019'!$B$2:$K$170,3,FALSE),0)</f>
        <v>0</v>
      </c>
      <c r="AE285" s="1823">
        <f>IFERROR(VLOOKUP($A285,'2019'!$B$2:$K$170,4,FALSE),0)</f>
        <v>0</v>
      </c>
      <c r="AF285" s="1823">
        <f>IFERROR(VLOOKUP($A285,'2019'!$B$2:$K$170,5,FALSE),0)</f>
        <v>0</v>
      </c>
      <c r="AG285" s="1823">
        <f>IFERROR(VLOOKUP($A285,'2019'!$B$2:$K$170,8,FALSE),0)</f>
        <v>0</v>
      </c>
      <c r="AH285" s="1740">
        <f>IFERROR(VLOOKUP($A285,'2019'!$B$2:$K$170,10,FALSE),0)</f>
        <v>0</v>
      </c>
      <c r="AI285" s="1700">
        <f>IFERROR(VLOOKUP($A285,'2018'!$B$2:$K$170,3,FALSE),0)</f>
        <v>0</v>
      </c>
      <c r="AJ285" s="1821">
        <f>IFERROR(VLOOKUP($A285,'2018'!$B$2:$K$170,4,FALSE),0)</f>
        <v>0</v>
      </c>
      <c r="AK285" s="1821">
        <f>IFERROR(VLOOKUP($A285,'2018'!$B$2:$K$170,5,FALSE),0)</f>
        <v>0</v>
      </c>
      <c r="AL285" s="1821">
        <f>IFERROR(VLOOKUP($A285,'2018'!$B$2:$K$170,8,FALSE),0)</f>
        <v>0</v>
      </c>
      <c r="AM285" s="1740">
        <f>IFERROR(VLOOKUP($A285,'2018'!$B$2:$K$170,10,FALSE),0)</f>
        <v>0</v>
      </c>
      <c r="AN285" s="1700">
        <f>IFERROR(VLOOKUP($A285,'2017'!$B$2:$J$163,2,FALSE),0)</f>
        <v>0</v>
      </c>
      <c r="AO285" s="1815">
        <f>IFERROR(VLOOKUP($A285,'2017'!$B$2:$J$163,3,FALSE),0)</f>
        <v>0</v>
      </c>
      <c r="AP285" s="1815">
        <f>IFERROR(VLOOKUP($A285,'2017'!$B$2:$J$163,4,FALSE),0)</f>
        <v>0</v>
      </c>
      <c r="AQ285" s="1815">
        <f>IFERROR(VLOOKUP($A285,'2017'!$B$2:$J$163,7,FALSE),0)</f>
        <v>0</v>
      </c>
      <c r="AR285" s="1740">
        <f>IFERROR(VLOOKUP($A285,'2017'!$B$2:$J$163,9,FALSE),0)</f>
        <v>0</v>
      </c>
      <c r="AS285" s="1700">
        <f>IFERROR(VLOOKUP($A285,'2016'!$B$2:$K$165,3,FALSE),0)</f>
        <v>0</v>
      </c>
      <c r="AT285" s="1796">
        <f>IFERROR(VLOOKUP($A285,'2016'!$B$2:$K$165,4,FALSE),0)</f>
        <v>0</v>
      </c>
      <c r="AU285" s="1796">
        <f>IFERROR(VLOOKUP($A285,'2016'!$B$2:$K$165,5,FALSE),0)</f>
        <v>0</v>
      </c>
      <c r="AV285" s="1796">
        <f>IFERROR(VLOOKUP($A285,'2016'!$B$2:$K$165,8,FALSE),0)</f>
        <v>0</v>
      </c>
      <c r="AW285" s="1740">
        <f>IFERROR(VLOOKUP($A285,'2016'!$B$2:$K$165,10,FALSE),0)</f>
        <v>0</v>
      </c>
      <c r="AX285" s="1700">
        <f>IFERROR(VLOOKUP($A285,'2015'!$B$2:$K$165,3,FALSE),0)</f>
        <v>0</v>
      </c>
      <c r="AY285" s="1695">
        <f>IFERROR(VLOOKUP($A285,'2015'!$B$2:$K$165,4,FALSE),0)</f>
        <v>0</v>
      </c>
      <c r="AZ285" s="1695">
        <f>IFERROR(VLOOKUP($A285,'2015'!$B$2:$K$165,5,FALSE),0)</f>
        <v>0</v>
      </c>
      <c r="BA285" s="1695">
        <f>IFERROR(VLOOKUP($A285,'2015'!$B$2:$K$165,8,FALSE),0)</f>
        <v>0</v>
      </c>
      <c r="BB285" s="1740">
        <f>IFERROR(VLOOKUP($A285,'2015'!$B$2:$K$165,10,FALSE),0)</f>
        <v>0</v>
      </c>
      <c r="BC285" s="1700">
        <f>IFERROR(VLOOKUP($A285,'2014'!$B$2:$K$157,3,FALSE),0)</f>
        <v>0</v>
      </c>
      <c r="BD285" s="1691">
        <f>IFERROR(VLOOKUP($A285,'2014'!$B$2:$K$157,4,FALSE),0)</f>
        <v>0</v>
      </c>
      <c r="BE285" s="1691">
        <f>IFERROR(VLOOKUP($A285,'2014'!$B$2:$K$157,5,FALSE),0)</f>
        <v>0</v>
      </c>
      <c r="BF285" s="1691">
        <f>IFERROR(VLOOKUP($A285,'2014'!$B$2:$K$157,8,FALSE),0)</f>
        <v>0</v>
      </c>
      <c r="BG285" s="1740">
        <f>IFERROR(VLOOKUP($A285,'2014'!$B$2:$K$157,10,FALSE),0)</f>
        <v>0</v>
      </c>
      <c r="BH285" s="1700">
        <f>IFERROR(VLOOKUP($A285,'2013'!$D$4:$I$249,2,FALSE),0)</f>
        <v>0</v>
      </c>
      <c r="BI285" s="1691">
        <f>IFERROR(VLOOKUP($A285,'2013'!$D$4:$I$249,3,FALSE),0)</f>
        <v>0</v>
      </c>
      <c r="BJ285" s="1691">
        <f>IFERROR(VLOOKUP($A285,'2013'!$D$4:$I$249,4,FALSE),0)</f>
        <v>0</v>
      </c>
      <c r="BK285" s="1691">
        <f>IFERROR(VLOOKUP($A285,'2013'!$D$4:$I$249,5,FALSE),0)</f>
        <v>0</v>
      </c>
      <c r="BL285" s="1740">
        <f>IFERROR(VLOOKUP($A285,'2013'!$D$4:$I$249,6,FALSE),0)</f>
        <v>0</v>
      </c>
      <c r="BM285" s="1737">
        <f>IFERROR(VLOOKUP($A285,'2012'!$D$3:$O$172,2,FALSE),0)</f>
        <v>0</v>
      </c>
      <c r="BN285" s="1691">
        <f>IFERROR(VLOOKUP($A285,'2012'!$D$3:$O$172,3,FALSE),0)</f>
        <v>0</v>
      </c>
      <c r="BO285" s="1743">
        <f>IFERROR(VLOOKUP($A285,'2012'!$D$3:$O$172,4,FALSE),0)</f>
        <v>0</v>
      </c>
      <c r="BP285" s="1700">
        <f>IFERROR(VLOOKUP($A285,'2012'!$D$3:$O$172,5,FALSE),0)</f>
        <v>0</v>
      </c>
      <c r="BQ285" s="1691">
        <f>IFERROR(VLOOKUP($A285,'2012'!$D$3:$O$172,6,FALSE),0)</f>
        <v>0</v>
      </c>
      <c r="BR285" s="1691">
        <f>IFERROR(VLOOKUP($A285,'2012'!$D$3:$O$172,7,FALSE),0)</f>
        <v>0</v>
      </c>
      <c r="BS285" s="1691">
        <f>IFERROR(VLOOKUP($A285,'2012'!$D$3:$O$172,8,FALSE),0)</f>
        <v>0</v>
      </c>
      <c r="BT285" s="1740">
        <f>IFERROR(VLOOKUP($A285,'2012'!$D$3:$O$172,9,FALSE),0)</f>
        <v>0</v>
      </c>
      <c r="BX285" s="1700">
        <f>IFERROR(VLOOKUP($A285,'2011'!$D$4:$I$251,2,FALSE),0)</f>
        <v>0</v>
      </c>
      <c r="BY285" s="1691">
        <f>IFERROR(VLOOKUP($A285,'2011'!$D$4:$I$251,3,FALSE),0)</f>
        <v>0</v>
      </c>
      <c r="BZ285" s="1691">
        <f>IFERROR(VLOOKUP($A285,'2011'!$D$4:$I$251,4,FALSE),0)</f>
        <v>0</v>
      </c>
      <c r="CA285" s="1691">
        <f>IFERROR(VLOOKUP($A285,'2011'!$D$4:$I$251,5,FALSE),0)</f>
        <v>0</v>
      </c>
      <c r="CB285" s="1740">
        <f>IFERROR(VLOOKUP($A285,'2011'!$D$4:$I$251,6,FALSE),0)</f>
        <v>0</v>
      </c>
      <c r="CC285" s="1700">
        <f>IFERROR(VLOOKUP($A285,'2010'!$C$3:$H$234,2,FALSE),0)</f>
        <v>0</v>
      </c>
      <c r="CD285" s="1691">
        <f>IFERROR(VLOOKUP($A285,'2010'!$C$3:$H$234,3,FALSE),0)</f>
        <v>0</v>
      </c>
      <c r="CE285" s="1691">
        <f>IFERROR(VLOOKUP($A285,'2010'!$C$3:$H$234,4,FALSE),0)</f>
        <v>0</v>
      </c>
      <c r="CF285" s="1691">
        <f>IFERROR(VLOOKUP($A285,'2010'!$C$3:$H$234,5,FALSE),0)</f>
        <v>0</v>
      </c>
      <c r="CG285" s="1740">
        <f>IFERROR(VLOOKUP($A285,'2010'!$C$3:$H$234,6,FALSE),0)</f>
        <v>0</v>
      </c>
      <c r="CH285" s="1700">
        <f>IFERROR(VLOOKUP($A285,'2009'!$C$3:$H$242,2,FALSE),0)</f>
        <v>0</v>
      </c>
      <c r="CI285" s="1691">
        <f>IFERROR(VLOOKUP($A285,'2009'!$C$3:$H$242,3,FALSE),0)</f>
        <v>0</v>
      </c>
      <c r="CJ285" s="1691">
        <f>IFERROR(VLOOKUP($A285,'2009'!$C$3:$H$242,4,FALSE),0)</f>
        <v>0</v>
      </c>
      <c r="CK285" s="1691">
        <f>IFERROR(VLOOKUP($A285,'2009'!$C$3:$H$242,5,FALSE),0)</f>
        <v>0</v>
      </c>
      <c r="CL285" s="1740">
        <f>IFERROR(VLOOKUP($A285,'2009'!$C$3:$H$242,6,FALSE),0)</f>
        <v>0</v>
      </c>
      <c r="CM285" s="1700">
        <f>IFERROR(VLOOKUP($A285,'2008'!$C$3:$H$229,2,FALSE),0)</f>
        <v>0</v>
      </c>
      <c r="CN285" s="1691">
        <f>IFERROR(VLOOKUP($A285,'2008'!$C$3:$H$229,3,FALSE),0)</f>
        <v>0</v>
      </c>
      <c r="CO285" s="1691">
        <f>IFERROR(VLOOKUP($A285,'2008'!$C$3:$H$229,4,FALSE),0)</f>
        <v>0</v>
      </c>
      <c r="CP285" s="1691">
        <f>IFERROR(VLOOKUP($A285,'2008'!$C$3:$H$229,5,FALSE),0)</f>
        <v>0</v>
      </c>
      <c r="CQ285" s="1740">
        <f>IFERROR(VLOOKUP($A285,'2008'!$C$3:$H$229,6,FALSE),0)</f>
        <v>0</v>
      </c>
      <c r="CR285" s="1700">
        <f>IFERROR(VLOOKUP($A285,'2007'!$C$3:$M$238,7,FALSE),0)</f>
        <v>0</v>
      </c>
      <c r="CS285" s="1691">
        <f>IFERROR(VLOOKUP($A285,'2007'!$C$3:$M$238,8,FALSE),0)</f>
        <v>0</v>
      </c>
      <c r="CT285" s="1691">
        <f>IFERROR(VLOOKUP($A285,'2007'!$C$3:$M$238,9,FALSE),0)</f>
        <v>0</v>
      </c>
      <c r="CU285" s="1691">
        <f>IFERROR(VLOOKUP($A285,'2007'!$C$3:$M$238,10,FALSE),0)</f>
        <v>0</v>
      </c>
      <c r="CV285" s="1740">
        <f>IFERROR(VLOOKUP($A285,'2007'!$C$3:$M$238,11,FALSE),0)</f>
        <v>0</v>
      </c>
      <c r="CW285" s="1700">
        <f>IFERROR(VLOOKUP($A285,'2006'!$A$2:$F$200,2,FALSE),0)</f>
        <v>0</v>
      </c>
      <c r="CX285" s="1691">
        <f>IFERROR(VLOOKUP($A285,'2006'!$A$2:$F$200,4,FALSE),0)</f>
        <v>0</v>
      </c>
      <c r="CY285" s="1691">
        <f>IFERROR(VLOOKUP($A285,'2006'!$A$2:$F$200,5,FALSE),0)</f>
        <v>0</v>
      </c>
      <c r="CZ285" s="1740">
        <f>IFERROR(VLOOKUP($A285,'2006'!$A$2:$F$200,6,FALSE),0)</f>
        <v>0</v>
      </c>
      <c r="DA285" s="1700">
        <f>IFERROR(VLOOKUP($A285,'2005'!$C$3:$M$205,8,FALSE),0)</f>
        <v>0</v>
      </c>
      <c r="DB285" s="1691">
        <f>IFERROR(VLOOKUP($A285,'2005'!$C$3:$M$205,9,FALSE),0)</f>
        <v>0</v>
      </c>
      <c r="DC285" s="1691">
        <f>IFERROR(VLOOKUP($A285,'2005'!$C$3:$M$205,10,FALSE),0)</f>
        <v>0</v>
      </c>
      <c r="DD285" s="1740">
        <f>IFERROR(VLOOKUP($A285,'2005'!$C$3:$M$205,11,FALSE),0)</f>
        <v>0</v>
      </c>
      <c r="DE285" s="1700">
        <f>IFERROR(VLOOKUP($A285,'2004'!$C$3:$M$213,8,FALSE),0)</f>
        <v>0</v>
      </c>
      <c r="DF285" s="1691">
        <f>IFERROR(VLOOKUP($A285,'2004'!$C$3:$M$213,9,FALSE),0)</f>
        <v>0</v>
      </c>
      <c r="DG285" s="1691">
        <f>IFERROR(VLOOKUP($A285,'2004'!$C$3:$M$213,10,FALSE),0)</f>
        <v>0</v>
      </c>
      <c r="DH285" s="1740">
        <f>IFERROR(VLOOKUP($A285,'2004'!$C$3:$M$213,11,FALSE),0)</f>
        <v>0</v>
      </c>
      <c r="DI285" s="1700">
        <f>IFERROR(VLOOKUP($A285,'2003'!$C$3:$Q$214,12,FALSE),0)</f>
        <v>0</v>
      </c>
      <c r="DJ285" s="1691">
        <f>IFERROR(VLOOKUP($A285,'2003'!$C$3:$Q$214,13,FALSE),0)</f>
        <v>0</v>
      </c>
      <c r="DK285" s="1691">
        <f>IFERROR(VLOOKUP($A285,'2003'!$C$3:$Q$214,14,FALSE),0)</f>
        <v>0</v>
      </c>
      <c r="DL285" s="1740">
        <f>IFERROR(VLOOKUP($A285,'2003'!$C$3:$Q$214,15,FALSE),0)</f>
        <v>0</v>
      </c>
      <c r="DM285" s="1700">
        <f>IFERROR(VLOOKUP($A285,'2002'!$D$3:$R$214,12,FALSE),0)</f>
        <v>0</v>
      </c>
      <c r="DN285" s="1691">
        <f>IFERROR(VLOOKUP($A285,'2002'!$D$3:$R$214,13,FALSE),0)</f>
        <v>0</v>
      </c>
      <c r="DO285" s="1691">
        <f>IFERROR(VLOOKUP($A285,'2002'!$D$3:$R$214,14,FALSE),0)</f>
        <v>0</v>
      </c>
      <c r="DP285" s="1788">
        <f>IFERROR(VLOOKUP($A285,'2002'!$D$3:$R$214,15,FALSE),0)</f>
        <v>0</v>
      </c>
      <c r="DQ285" s="1700">
        <f>IFERROR(VLOOKUP($A285,'Pre 2002'!$C$3:$CK$382,84,FALSE),0)</f>
        <v>198</v>
      </c>
      <c r="DR285" s="1695">
        <f>IFERROR(VLOOKUP($A285,'Pre 2002'!$C$3:$CK$382,85,FALSE),0)</f>
        <v>108</v>
      </c>
      <c r="DS285" s="1695">
        <f>IFERROR(VLOOKUP($A285,'Pre 2002'!$C$3:$CK$382,86,FALSE),0)</f>
        <v>8</v>
      </c>
      <c r="DT285" s="1790">
        <f>IFERROR(VLOOKUP($A285,'Pre 2002'!$C$3:$CK$382,87,FALSE),0)</f>
        <v>0.54545454545454541</v>
      </c>
      <c r="DU285" s="1741">
        <f>IFERROR(VLOOKUP(A285,'Pre 2002'!$C$3:$CG$382,83,FALSE),0)</f>
        <v>4</v>
      </c>
      <c r="DY285" s="1731"/>
    </row>
    <row r="286" spans="1:129">
      <c r="A286" s="1779" t="s">
        <v>2206</v>
      </c>
      <c r="B286" s="1562">
        <f t="shared" si="103"/>
        <v>547</v>
      </c>
      <c r="C286" s="1562">
        <f t="shared" si="104"/>
        <v>290</v>
      </c>
      <c r="D286" s="1562">
        <f t="shared" si="105"/>
        <v>8</v>
      </c>
      <c r="E286" s="1563">
        <f t="shared" si="106"/>
        <v>0.53016453382084094</v>
      </c>
      <c r="F286" s="1786">
        <f t="shared" si="107"/>
        <v>7</v>
      </c>
      <c r="G286" s="1595">
        <v>2016</v>
      </c>
      <c r="H286" s="1567">
        <f t="shared" si="113"/>
        <v>0</v>
      </c>
      <c r="I286" s="1734">
        <f t="shared" si="114"/>
        <v>0</v>
      </c>
      <c r="J286" s="1734">
        <f t="shared" si="115"/>
        <v>0</v>
      </c>
      <c r="K286" s="1734">
        <f t="shared" si="116"/>
        <v>0</v>
      </c>
      <c r="L286" s="1806">
        <f t="shared" si="117"/>
        <v>0</v>
      </c>
      <c r="M286" s="1751"/>
      <c r="N286" s="1751"/>
      <c r="O286" s="1700">
        <f>IFERROR(VLOOKUP($A286,'2022'!$B$2:$K$174,3,FALSE),0)</f>
        <v>76</v>
      </c>
      <c r="P286" s="1858">
        <f>IFERROR(VLOOKUP($A286,'2022'!$B$2:$K$174,4,FALSE),0)</f>
        <v>15</v>
      </c>
      <c r="Q286" s="1858">
        <f>IFERROR(VLOOKUP($A286,'2022'!$B$2:$K$174,5,FALSE),0)</f>
        <v>30</v>
      </c>
      <c r="R286" s="1858">
        <f>IFERROR(VLOOKUP($A286,'2022'!$B$2:$K$174,8,FALSE),0)</f>
        <v>0</v>
      </c>
      <c r="S286" s="1740">
        <f>IFERROR(VLOOKUP($A286,'2022'!$B$2:$K$174,10,FALSE),0)</f>
        <v>0.39500000000000002</v>
      </c>
      <c r="T286" s="1700">
        <f>IFERROR(VLOOKUP($A286,'2021'!$B$2:$K$174,3,FALSE),0)</f>
        <v>82</v>
      </c>
      <c r="U286" s="1843">
        <f>IFERROR(VLOOKUP($A286,'2021'!$B$2:$K$174,4,FALSE),0)</f>
        <v>29</v>
      </c>
      <c r="V286" s="1843">
        <f>IFERROR(VLOOKUP($A286,'2021'!$B$2:$K$174,5,FALSE),0)</f>
        <v>38</v>
      </c>
      <c r="W286" s="1843">
        <f>IFERROR(VLOOKUP($A286,'2021'!$B$2:$K$174,8,FALSE),0)</f>
        <v>0</v>
      </c>
      <c r="X286" s="1740">
        <f>IFERROR(VLOOKUP($A286,'2021'!$B$2:$K$174,10,FALSE),0)</f>
        <v>0.46300000000000002</v>
      </c>
      <c r="Y286" s="1700">
        <f>IFERROR(VLOOKUP($A286,'2020'!$B$2:$K$170,3,FALSE),0)</f>
        <v>75</v>
      </c>
      <c r="Z286" s="1829">
        <f>IFERROR(VLOOKUP($A286,'2020'!$B$2:$K$170,4,FALSE),0)</f>
        <v>26</v>
      </c>
      <c r="AA286" s="1829">
        <f>IFERROR(VLOOKUP($A286,'2020'!$B$2:$K$170,5,FALSE),0)</f>
        <v>44</v>
      </c>
      <c r="AB286" s="1829">
        <f>IFERROR(VLOOKUP($A286,'2020'!$B$2:$K$170,8,FALSE),0)</f>
        <v>1</v>
      </c>
      <c r="AC286" s="1740">
        <f>IFERROR(VLOOKUP($A286,'2020'!$B$2:$K$170,10,FALSE),0)</f>
        <v>0.58699999999999997</v>
      </c>
      <c r="AD286" s="1700">
        <f>IFERROR(VLOOKUP($A286,'2019'!$B$2:$K$170,3,FALSE),0)</f>
        <v>93</v>
      </c>
      <c r="AE286" s="1823">
        <f>IFERROR(VLOOKUP($A286,'2019'!$B$2:$K$170,4,FALSE),0)</f>
        <v>40</v>
      </c>
      <c r="AF286" s="1823">
        <f>IFERROR(VLOOKUP($A286,'2019'!$B$2:$K$170,5,FALSE),0)</f>
        <v>51</v>
      </c>
      <c r="AG286" s="1823">
        <f>IFERROR(VLOOKUP($A286,'2019'!$B$2:$K$170,8,FALSE),0)</f>
        <v>0</v>
      </c>
      <c r="AH286" s="1740">
        <f>IFERROR(VLOOKUP($A286,'2019'!$B$2:$K$170,10,FALSE),0)</f>
        <v>0.54800000000000004</v>
      </c>
      <c r="AI286" s="1700">
        <f>IFERROR(VLOOKUP($A286,'2018'!$B$2:$K$170,3,FALSE),0)</f>
        <v>92</v>
      </c>
      <c r="AJ286" s="1821">
        <f>IFERROR(VLOOKUP($A286,'2018'!$B$2:$K$170,4,FALSE),0)</f>
        <v>47</v>
      </c>
      <c r="AK286" s="1821">
        <f>IFERROR(VLOOKUP($A286,'2018'!$B$2:$K$170,5,FALSE),0)</f>
        <v>55</v>
      </c>
      <c r="AL286" s="1821">
        <f>IFERROR(VLOOKUP($A286,'2018'!$B$2:$K$170,8,FALSE),0)</f>
        <v>5</v>
      </c>
      <c r="AM286" s="1740">
        <f>IFERROR(VLOOKUP($A286,'2018'!$B$2:$K$170,10,FALSE),0)</f>
        <v>0.59799999999999998</v>
      </c>
      <c r="AN286" s="1700">
        <f>IFERROR(VLOOKUP($A286,'2017'!$B$2:$J$163,2,FALSE),0)</f>
        <v>81</v>
      </c>
      <c r="AO286" s="1815">
        <f>IFERROR(VLOOKUP($A286,'2017'!$B$2:$J$163,3,FALSE),0)</f>
        <v>22</v>
      </c>
      <c r="AP286" s="1815">
        <f>IFERROR(VLOOKUP($A286,'2017'!$B$2:$J$163,4,FALSE),0)</f>
        <v>44</v>
      </c>
      <c r="AQ286" s="1815">
        <f>IFERROR(VLOOKUP($A286,'2017'!$B$2:$J$163,7,FALSE),0)</f>
        <v>2</v>
      </c>
      <c r="AR286" s="1740">
        <f>IFERROR(VLOOKUP($A286,'2017'!$B$2:$J$163,9,FALSE),0)</f>
        <v>0.54320987654320985</v>
      </c>
      <c r="AS286" s="1700">
        <f>IFERROR(VLOOKUP($A286,'2016'!$B$2:$K$165,3,FALSE),0)</f>
        <v>48</v>
      </c>
      <c r="AT286" s="1796">
        <f>IFERROR(VLOOKUP($A286,'2016'!$B$2:$K$165,4,FALSE),0)</f>
        <v>19</v>
      </c>
      <c r="AU286" s="1796">
        <f>IFERROR(VLOOKUP($A286,'2016'!$B$2:$K$165,5,FALSE),0)</f>
        <v>28</v>
      </c>
      <c r="AV286" s="1796">
        <f>IFERROR(VLOOKUP($A286,'2016'!$B$2:$K$165,8,FALSE),0)</f>
        <v>0</v>
      </c>
      <c r="AW286" s="1740">
        <f>IFERROR(VLOOKUP($A286,'2016'!$B$2:$K$165,10,FALSE),0)</f>
        <v>0.58299999999999996</v>
      </c>
      <c r="AX286" s="1700">
        <f>IFERROR(VLOOKUP($A286,'2015'!$B$2:$K$165,3,FALSE),0)</f>
        <v>0</v>
      </c>
      <c r="AY286" s="1695">
        <f>IFERROR(VLOOKUP($A286,'2015'!$B$2:$K$165,4,FALSE),0)</f>
        <v>0</v>
      </c>
      <c r="AZ286" s="1695">
        <f>IFERROR(VLOOKUP($A286,'2015'!$B$2:$K$165,5,FALSE),0)</f>
        <v>0</v>
      </c>
      <c r="BA286" s="1695">
        <f>IFERROR(VLOOKUP($A286,'2015'!$B$2:$K$165,8,FALSE),0)</f>
        <v>0</v>
      </c>
      <c r="BB286" s="1740">
        <f>IFERROR(VLOOKUP($A286,'2015'!$B$2:$K$165,10,FALSE),0)</f>
        <v>0</v>
      </c>
      <c r="BC286" s="1700">
        <f>IFERROR(VLOOKUP($A286,'2014'!$B$2:$K$157,3,FALSE),0)</f>
        <v>0</v>
      </c>
      <c r="BD286" s="1691">
        <f>IFERROR(VLOOKUP($A286,'2014'!$B$2:$K$157,4,FALSE),0)</f>
        <v>0</v>
      </c>
      <c r="BE286" s="1691">
        <f>IFERROR(VLOOKUP($A286,'2014'!$B$2:$K$157,5,FALSE),0)</f>
        <v>0</v>
      </c>
      <c r="BF286" s="1691">
        <f>IFERROR(VLOOKUP($A286,'2014'!$B$2:$K$157,8,FALSE),0)</f>
        <v>0</v>
      </c>
      <c r="BG286" s="1740">
        <f>IFERROR(VLOOKUP($A286,'2014'!$B$2:$K$157,10,FALSE),0)</f>
        <v>0</v>
      </c>
      <c r="BH286" s="1700">
        <f>IFERROR(VLOOKUP($A286,'2013'!$D$4:$I$249,2,FALSE),0)</f>
        <v>0</v>
      </c>
      <c r="BI286" s="1691">
        <f>IFERROR(VLOOKUP($A286,'2013'!$D$4:$I$249,3,FALSE),0)</f>
        <v>0</v>
      </c>
      <c r="BJ286" s="1691">
        <f>IFERROR(VLOOKUP($A286,'2013'!$D$4:$I$249,4,FALSE),0)</f>
        <v>0</v>
      </c>
      <c r="BK286" s="1691">
        <f>IFERROR(VLOOKUP($A286,'2013'!$D$4:$I$249,5,FALSE),0)</f>
        <v>0</v>
      </c>
      <c r="BL286" s="1740">
        <f>IFERROR(VLOOKUP($A286,'2013'!$D$4:$I$249,6,FALSE),0)</f>
        <v>0</v>
      </c>
      <c r="BM286" s="1737">
        <f>IFERROR(VLOOKUP($A286,'2012'!$D$3:$O$172,2,FALSE),0)</f>
        <v>0</v>
      </c>
      <c r="BN286" s="1691">
        <f>IFERROR(VLOOKUP($A286,'2012'!$D$3:$O$172,3,FALSE),0)</f>
        <v>0</v>
      </c>
      <c r="BO286" s="1743">
        <f>IFERROR(VLOOKUP($A286,'2012'!$D$3:$O$172,4,FALSE),0)</f>
        <v>0</v>
      </c>
      <c r="BP286" s="1700">
        <f>IFERROR(VLOOKUP($A286,'2012'!$D$3:$O$172,5,FALSE),0)</f>
        <v>0</v>
      </c>
      <c r="BQ286" s="1691">
        <f>IFERROR(VLOOKUP($A286,'2012'!$D$3:$O$172,6,FALSE),0)</f>
        <v>0</v>
      </c>
      <c r="BR286" s="1691">
        <f>IFERROR(VLOOKUP($A286,'2012'!$D$3:$O$172,7,FALSE),0)</f>
        <v>0</v>
      </c>
      <c r="BS286" s="1691">
        <f>IFERROR(VLOOKUP($A286,'2012'!$D$3:$O$172,8,FALSE),0)</f>
        <v>0</v>
      </c>
      <c r="BT286" s="1740">
        <f>IFERROR(VLOOKUP($A286,'2012'!$D$3:$O$172,9,FALSE),0)</f>
        <v>0</v>
      </c>
      <c r="BX286" s="1700">
        <f>IFERROR(VLOOKUP($A286,'2011'!$D$4:$I$251,2,FALSE),0)</f>
        <v>0</v>
      </c>
      <c r="BY286" s="1691">
        <f>IFERROR(VLOOKUP($A286,'2011'!$D$4:$I$251,3,FALSE),0)</f>
        <v>0</v>
      </c>
      <c r="BZ286" s="1691">
        <f>IFERROR(VLOOKUP($A286,'2011'!$D$4:$I$251,4,FALSE),0)</f>
        <v>0</v>
      </c>
      <c r="CA286" s="1691">
        <f>IFERROR(VLOOKUP($A286,'2011'!$D$4:$I$251,5,FALSE),0)</f>
        <v>0</v>
      </c>
      <c r="CB286" s="1740">
        <f>IFERROR(VLOOKUP($A286,'2011'!$D$4:$I$251,6,FALSE),0)</f>
        <v>0</v>
      </c>
      <c r="CC286" s="1700">
        <f>IFERROR(VLOOKUP($A286,'2010'!$C$3:$H$234,2,FALSE),0)</f>
        <v>0</v>
      </c>
      <c r="CD286" s="1691">
        <f>IFERROR(VLOOKUP($A286,'2010'!$C$3:$H$234,3,FALSE),0)</f>
        <v>0</v>
      </c>
      <c r="CE286" s="1691">
        <f>IFERROR(VLOOKUP($A286,'2010'!$C$3:$H$234,4,FALSE),0)</f>
        <v>0</v>
      </c>
      <c r="CF286" s="1691">
        <f>IFERROR(VLOOKUP($A286,'2010'!$C$3:$H$234,5,FALSE),0)</f>
        <v>0</v>
      </c>
      <c r="CG286" s="1740">
        <f>IFERROR(VLOOKUP($A286,'2010'!$C$3:$H$234,6,FALSE),0)</f>
        <v>0</v>
      </c>
      <c r="CH286" s="1700">
        <f>IFERROR(VLOOKUP($A286,'2009'!$C$3:$H$242,2,FALSE),0)</f>
        <v>0</v>
      </c>
      <c r="CI286" s="1691">
        <f>IFERROR(VLOOKUP($A286,'2009'!$C$3:$H$242,3,FALSE),0)</f>
        <v>0</v>
      </c>
      <c r="CJ286" s="1691">
        <f>IFERROR(VLOOKUP($A286,'2009'!$C$3:$H$242,4,FALSE),0)</f>
        <v>0</v>
      </c>
      <c r="CK286" s="1691">
        <f>IFERROR(VLOOKUP($A286,'2009'!$C$3:$H$242,5,FALSE),0)</f>
        <v>0</v>
      </c>
      <c r="CL286" s="1740">
        <f>IFERROR(VLOOKUP($A286,'2009'!$C$3:$H$242,6,FALSE),0)</f>
        <v>0</v>
      </c>
      <c r="CM286" s="1700">
        <f>IFERROR(VLOOKUP($A286,'2008'!$C$3:$H$229,2,FALSE),0)</f>
        <v>0</v>
      </c>
      <c r="CN286" s="1691">
        <f>IFERROR(VLOOKUP($A286,'2008'!$C$3:$H$229,3,FALSE),0)</f>
        <v>0</v>
      </c>
      <c r="CO286" s="1691">
        <f>IFERROR(VLOOKUP($A286,'2008'!$C$3:$H$229,4,FALSE),0)</f>
        <v>0</v>
      </c>
      <c r="CP286" s="1691">
        <f>IFERROR(VLOOKUP($A286,'2008'!$C$3:$H$229,5,FALSE),0)</f>
        <v>0</v>
      </c>
      <c r="CQ286" s="1740">
        <f>IFERROR(VLOOKUP($A286,'2008'!$C$3:$H$229,6,FALSE),0)</f>
        <v>0</v>
      </c>
      <c r="CR286" s="1700">
        <f>IFERROR(VLOOKUP($A286,'2007'!$C$3:$M$238,7,FALSE),0)</f>
        <v>0</v>
      </c>
      <c r="CS286" s="1691">
        <f>IFERROR(VLOOKUP($A286,'2007'!$C$3:$M$238,8,FALSE),0)</f>
        <v>0</v>
      </c>
      <c r="CT286" s="1691">
        <f>IFERROR(VLOOKUP($A286,'2007'!$C$3:$M$238,9,FALSE),0)</f>
        <v>0</v>
      </c>
      <c r="CU286" s="1691">
        <f>IFERROR(VLOOKUP($A286,'2007'!$C$3:$M$238,10,FALSE),0)</f>
        <v>0</v>
      </c>
      <c r="CV286" s="1740">
        <f>IFERROR(VLOOKUP($A286,'2007'!$C$3:$M$238,11,FALSE),0)</f>
        <v>0</v>
      </c>
      <c r="CW286" s="1700">
        <f>IFERROR(VLOOKUP($A286,'2006'!$A$2:$F$200,2,FALSE),0)</f>
        <v>0</v>
      </c>
      <c r="CX286" s="1691">
        <f>IFERROR(VLOOKUP($A286,'2006'!$A$2:$F$200,4,FALSE),0)</f>
        <v>0</v>
      </c>
      <c r="CY286" s="1691">
        <f>IFERROR(VLOOKUP($A286,'2006'!$A$2:$F$200,5,FALSE),0)</f>
        <v>0</v>
      </c>
      <c r="CZ286" s="1740">
        <f>IFERROR(VLOOKUP($A286,'2006'!$A$2:$F$200,6,FALSE),0)</f>
        <v>0</v>
      </c>
      <c r="DA286" s="1700">
        <f>IFERROR(VLOOKUP($A286,'2005'!$C$3:$M$205,8,FALSE),0)</f>
        <v>0</v>
      </c>
      <c r="DB286" s="1691">
        <f>IFERROR(VLOOKUP($A286,'2005'!$C$3:$M$205,9,FALSE),0)</f>
        <v>0</v>
      </c>
      <c r="DC286" s="1691">
        <f>IFERROR(VLOOKUP($A286,'2005'!$C$3:$M$205,10,FALSE),0)</f>
        <v>0</v>
      </c>
      <c r="DD286" s="1740">
        <f>IFERROR(VLOOKUP($A286,'2005'!$C$3:$M$205,11,FALSE),0)</f>
        <v>0</v>
      </c>
      <c r="DE286" s="1700">
        <f>IFERROR(VLOOKUP($A286,'2004'!$C$3:$M$213,8,FALSE),0)</f>
        <v>0</v>
      </c>
      <c r="DF286" s="1691">
        <f>IFERROR(VLOOKUP($A286,'2004'!$C$3:$M$213,9,FALSE),0)</f>
        <v>0</v>
      </c>
      <c r="DG286" s="1691">
        <f>IFERROR(VLOOKUP($A286,'2004'!$C$3:$M$213,10,FALSE),0)</f>
        <v>0</v>
      </c>
      <c r="DH286" s="1740">
        <f>IFERROR(VLOOKUP($A286,'2004'!$C$3:$M$213,11,FALSE),0)</f>
        <v>0</v>
      </c>
      <c r="DI286" s="1700">
        <f>IFERROR(VLOOKUP($A286,'2003'!$C$3:$Q$214,12,FALSE),0)</f>
        <v>0</v>
      </c>
      <c r="DJ286" s="1691">
        <f>IFERROR(VLOOKUP($A286,'2003'!$C$3:$Q$214,13,FALSE),0)</f>
        <v>0</v>
      </c>
      <c r="DK286" s="1691">
        <f>IFERROR(VLOOKUP($A286,'2003'!$C$3:$Q$214,14,FALSE),0)</f>
        <v>0</v>
      </c>
      <c r="DL286" s="1740">
        <f>IFERROR(VLOOKUP($A286,'2003'!$C$3:$Q$214,15,FALSE),0)</f>
        <v>0</v>
      </c>
      <c r="DM286" s="1700">
        <f>IFERROR(VLOOKUP($A286,'2002'!$D$3:$R$214,12,FALSE),0)</f>
        <v>0</v>
      </c>
      <c r="DN286" s="1691">
        <f>IFERROR(VLOOKUP($A286,'2002'!$D$3:$R$214,13,FALSE),0)</f>
        <v>0</v>
      </c>
      <c r="DO286" s="1691">
        <f>IFERROR(VLOOKUP($A286,'2002'!$D$3:$R$214,14,FALSE),0)</f>
        <v>0</v>
      </c>
      <c r="DP286" s="1788">
        <f>IFERROR(VLOOKUP($A286,'2002'!$D$3:$R$214,15,FALSE),0)</f>
        <v>0</v>
      </c>
      <c r="DQ286" s="1700">
        <f>IFERROR(VLOOKUP($A286,'Pre 2002'!$C$3:$CK$382,84,FALSE),0)</f>
        <v>0</v>
      </c>
      <c r="DR286" s="1695">
        <f>IFERROR(VLOOKUP($A286,'Pre 2002'!$C$3:$CK$382,85,FALSE),0)</f>
        <v>0</v>
      </c>
      <c r="DS286" s="1695">
        <f>IFERROR(VLOOKUP($A286,'Pre 2002'!$C$3:$CK$382,86,FALSE),0)</f>
        <v>0</v>
      </c>
      <c r="DT286" s="1790">
        <f>IFERROR(VLOOKUP($A286,'Pre 2002'!$C$3:$CK$382,87,FALSE),0)</f>
        <v>0</v>
      </c>
      <c r="DU286" s="1741">
        <f>IFERROR(VLOOKUP(A286,'Pre 2002'!$C$3:$CG$382,83,FALSE),0)</f>
        <v>0</v>
      </c>
      <c r="DY286" s="1731"/>
    </row>
    <row r="287" spans="1:129">
      <c r="A287" s="1779" t="s">
        <v>2238</v>
      </c>
      <c r="B287" s="1562">
        <f t="shared" si="103"/>
        <v>399</v>
      </c>
      <c r="C287" s="1562">
        <f t="shared" si="104"/>
        <v>205</v>
      </c>
      <c r="D287" s="1562">
        <f t="shared" si="105"/>
        <v>8</v>
      </c>
      <c r="E287" s="1563">
        <f t="shared" si="106"/>
        <v>0.51378446115288223</v>
      </c>
      <c r="F287" s="1786">
        <f t="shared" si="107"/>
        <v>6</v>
      </c>
      <c r="G287" s="1595">
        <v>2017</v>
      </c>
      <c r="H287" s="1817"/>
      <c r="I287" s="1734"/>
      <c r="J287" s="1734"/>
      <c r="K287" s="1734"/>
      <c r="L287" s="1734"/>
      <c r="O287" s="1700">
        <f>IFERROR(VLOOKUP($A287,'2022'!$B$2:$K$174,3,FALSE),0)</f>
        <v>61</v>
      </c>
      <c r="P287" s="1858">
        <f>IFERROR(VLOOKUP($A287,'2022'!$B$2:$K$174,4,FALSE),0)</f>
        <v>20</v>
      </c>
      <c r="Q287" s="1858">
        <f>IFERROR(VLOOKUP($A287,'2022'!$B$2:$K$174,5,FALSE),0)</f>
        <v>33</v>
      </c>
      <c r="R287" s="1858">
        <f>IFERROR(VLOOKUP($A287,'2022'!$B$2:$K$174,8,FALSE),0)</f>
        <v>2</v>
      </c>
      <c r="S287" s="1740">
        <f>IFERROR(VLOOKUP($A287,'2022'!$B$2:$K$174,10,FALSE),0)</f>
        <v>0.54100000000000004</v>
      </c>
      <c r="T287" s="1700">
        <f>IFERROR(VLOOKUP($A287,'2021'!$B$2:$K$174,3,FALSE),0)</f>
        <v>61</v>
      </c>
      <c r="U287" s="1843">
        <f>IFERROR(VLOOKUP($A287,'2021'!$B$2:$K$174,4,FALSE),0)</f>
        <v>17</v>
      </c>
      <c r="V287" s="1843">
        <f>IFERROR(VLOOKUP($A287,'2021'!$B$2:$K$174,5,FALSE),0)</f>
        <v>29</v>
      </c>
      <c r="W287" s="1843">
        <f>IFERROR(VLOOKUP($A287,'2021'!$B$2:$K$174,8,FALSE),0)</f>
        <v>1</v>
      </c>
      <c r="X287" s="1740">
        <f>IFERROR(VLOOKUP($A287,'2021'!$B$2:$K$174,10,FALSE),0)</f>
        <v>0.47499999999999998</v>
      </c>
      <c r="Y287" s="1700">
        <f>IFERROR(VLOOKUP($A287,'2020'!$B$2:$K$170,3,FALSE),0)</f>
        <v>69</v>
      </c>
      <c r="Z287" s="1829">
        <f>IFERROR(VLOOKUP($A287,'2020'!$B$2:$K$170,4,FALSE),0)</f>
        <v>17</v>
      </c>
      <c r="AA287" s="1829">
        <f>IFERROR(VLOOKUP($A287,'2020'!$B$2:$K$170,5,FALSE),0)</f>
        <v>38</v>
      </c>
      <c r="AB287" s="1829">
        <f>IFERROR(VLOOKUP($A287,'2020'!$B$2:$K$170,8,FALSE),0)</f>
        <v>1</v>
      </c>
      <c r="AC287" s="1740">
        <f>IFERROR(VLOOKUP($A287,'2020'!$B$2:$K$170,10,FALSE),0)</f>
        <v>0.55100000000000005</v>
      </c>
      <c r="AD287" s="1700">
        <f>IFERROR(VLOOKUP($A287,'2019'!$B$2:$K$170,3,FALSE),0)</f>
        <v>68</v>
      </c>
      <c r="AE287" s="1823">
        <f>IFERROR(VLOOKUP($A287,'2019'!$B$2:$K$170,4,FALSE),0)</f>
        <v>24</v>
      </c>
      <c r="AF287" s="1823">
        <f>IFERROR(VLOOKUP($A287,'2019'!$B$2:$K$170,5,FALSE),0)</f>
        <v>37</v>
      </c>
      <c r="AG287" s="1823">
        <f>IFERROR(VLOOKUP($A287,'2019'!$B$2:$K$170,8,FALSE),0)</f>
        <v>3</v>
      </c>
      <c r="AH287" s="1740">
        <f>IFERROR(VLOOKUP($A287,'2019'!$B$2:$K$170,10,FALSE),0)</f>
        <v>0.54400000000000004</v>
      </c>
      <c r="AI287" s="1700">
        <f>IFERROR(VLOOKUP($A287,'2018'!$B$2:$K$170,3,FALSE),0)</f>
        <v>77</v>
      </c>
      <c r="AJ287" s="1821">
        <f>IFERROR(VLOOKUP($A287,'2018'!$B$2:$K$170,4,FALSE),0)</f>
        <v>28</v>
      </c>
      <c r="AK287" s="1821">
        <f>IFERROR(VLOOKUP($A287,'2018'!$B$2:$K$170,5,FALSE),0)</f>
        <v>40</v>
      </c>
      <c r="AL287" s="1821">
        <f>IFERROR(VLOOKUP($A287,'2018'!$B$2:$K$170,8,FALSE),0)</f>
        <v>0</v>
      </c>
      <c r="AM287" s="1740">
        <f>IFERROR(VLOOKUP($A287,'2018'!$B$2:$K$170,10,FALSE),0)</f>
        <v>0.51900000000000002</v>
      </c>
      <c r="AN287" s="1700">
        <f>IFERROR(VLOOKUP($A287,'2017'!$B$2:$J$163,2,FALSE),0)</f>
        <v>63</v>
      </c>
      <c r="AO287" s="1815">
        <f>IFERROR(VLOOKUP($A287,'2017'!$B$2:$J$163,3,FALSE),0)</f>
        <v>20</v>
      </c>
      <c r="AP287" s="1815">
        <f>IFERROR(VLOOKUP($A287,'2017'!$B$2:$J$163,4,FALSE),0)</f>
        <v>28</v>
      </c>
      <c r="AQ287" s="1815">
        <f>IFERROR(VLOOKUP($A287,'2017'!$B$2:$J$163,7,FALSE),0)</f>
        <v>1</v>
      </c>
      <c r="AR287" s="1740">
        <f>IFERROR(VLOOKUP($A287,'2017'!$B$2:$J$163,9,FALSE),0)</f>
        <v>0.44444444444444442</v>
      </c>
      <c r="AS287" s="1700">
        <f>IFERROR(VLOOKUP($A287,'2016'!$B$2:$K$165,3,FALSE),0)</f>
        <v>0</v>
      </c>
      <c r="AT287" s="1796">
        <f>IFERROR(VLOOKUP($A287,'2016'!$B$2:$K$165,4,FALSE),0)</f>
        <v>0</v>
      </c>
      <c r="AU287" s="1796">
        <f>IFERROR(VLOOKUP($A287,'2016'!$B$2:$K$165,5,FALSE),0)</f>
        <v>0</v>
      </c>
      <c r="AV287" s="1796">
        <f>IFERROR(VLOOKUP($A287,'2016'!$B$2:$K$165,8,FALSE),0)</f>
        <v>0</v>
      </c>
      <c r="AW287" s="1740">
        <f>IFERROR(VLOOKUP($A287,'2016'!$B$2:$K$165,10,FALSE),0)</f>
        <v>0</v>
      </c>
      <c r="AX287" s="1700">
        <f>IFERROR(VLOOKUP($A287,'2015'!$B$2:$K$165,3,FALSE),0)</f>
        <v>0</v>
      </c>
      <c r="AY287" s="1695">
        <f>IFERROR(VLOOKUP($A287,'2015'!$B$2:$K$165,4,FALSE),0)</f>
        <v>0</v>
      </c>
      <c r="AZ287" s="1695">
        <f>IFERROR(VLOOKUP($A287,'2015'!$B$2:$K$165,5,FALSE),0)</f>
        <v>0</v>
      </c>
      <c r="BA287" s="1695">
        <f>IFERROR(VLOOKUP($A287,'2015'!$B$2:$K$165,8,FALSE),0)</f>
        <v>0</v>
      </c>
      <c r="BB287" s="1740">
        <f>IFERROR(VLOOKUP($A287,'2015'!$B$2:$K$165,10,FALSE),0)</f>
        <v>0</v>
      </c>
      <c r="BC287" s="1700">
        <f>IFERROR(VLOOKUP($A287,'2014'!$B$2:$K$157,3,FALSE),0)</f>
        <v>0</v>
      </c>
      <c r="BD287" s="1691">
        <f>IFERROR(VLOOKUP($A287,'2014'!$B$2:$K$157,4,FALSE),0)</f>
        <v>0</v>
      </c>
      <c r="BE287" s="1691">
        <f>IFERROR(VLOOKUP($A287,'2014'!$B$2:$K$157,5,FALSE),0)</f>
        <v>0</v>
      </c>
      <c r="BF287" s="1691">
        <f>IFERROR(VLOOKUP($A287,'2014'!$B$2:$K$157,8,FALSE),0)</f>
        <v>0</v>
      </c>
      <c r="BG287" s="1740">
        <f>IFERROR(VLOOKUP($A287,'2014'!$B$2:$K$157,10,FALSE),0)</f>
        <v>0</v>
      </c>
      <c r="BH287" s="1700">
        <f>IFERROR(VLOOKUP($A287,'2013'!$D$4:$I$249,2,FALSE),0)</f>
        <v>0</v>
      </c>
      <c r="BI287" s="1691">
        <f>IFERROR(VLOOKUP($A287,'2013'!$D$4:$I$249,3,FALSE),0)</f>
        <v>0</v>
      </c>
      <c r="BJ287" s="1691">
        <f>IFERROR(VLOOKUP($A287,'2013'!$D$4:$I$249,4,FALSE),0)</f>
        <v>0</v>
      </c>
      <c r="BK287" s="1691">
        <f>IFERROR(VLOOKUP($A287,'2013'!$D$4:$I$249,5,FALSE),0)</f>
        <v>0</v>
      </c>
      <c r="BL287" s="1740">
        <f>IFERROR(VLOOKUP($A287,'2013'!$D$4:$I$249,6,FALSE),0)</f>
        <v>0</v>
      </c>
      <c r="BM287" s="1737">
        <f>IFERROR(VLOOKUP($A287,'2012'!$D$3:$O$172,2,FALSE),0)</f>
        <v>0</v>
      </c>
      <c r="BN287" s="1691">
        <f>IFERROR(VLOOKUP($A287,'2012'!$D$3:$O$172,3,FALSE),0)</f>
        <v>0</v>
      </c>
      <c r="BO287" s="1743">
        <f>IFERROR(VLOOKUP($A287,'2012'!$D$3:$O$172,4,FALSE),0)</f>
        <v>0</v>
      </c>
      <c r="BP287" s="1700">
        <f>IFERROR(VLOOKUP($A287,'2012'!$D$3:$O$172,5,FALSE),0)</f>
        <v>0</v>
      </c>
      <c r="BQ287" s="1691">
        <f>IFERROR(VLOOKUP($A287,'2012'!$D$3:$O$172,6,FALSE),0)</f>
        <v>0</v>
      </c>
      <c r="BR287" s="1691">
        <f>IFERROR(VLOOKUP($A287,'2012'!$D$3:$O$172,7,FALSE),0)</f>
        <v>0</v>
      </c>
      <c r="BS287" s="1691">
        <f>IFERROR(VLOOKUP($A287,'2012'!$D$3:$O$172,8,FALSE),0)</f>
        <v>0</v>
      </c>
      <c r="BT287" s="1740">
        <f>IFERROR(VLOOKUP($A287,'2012'!$D$3:$O$172,9,FALSE),0)</f>
        <v>0</v>
      </c>
      <c r="BX287" s="1700">
        <f>IFERROR(VLOOKUP($A287,'2011'!$D$4:$I$251,2,FALSE),0)</f>
        <v>0</v>
      </c>
      <c r="BY287" s="1691">
        <f>IFERROR(VLOOKUP($A287,'2011'!$D$4:$I$251,3,FALSE),0)</f>
        <v>0</v>
      </c>
      <c r="BZ287" s="1691">
        <f>IFERROR(VLOOKUP($A287,'2011'!$D$4:$I$251,4,FALSE),0)</f>
        <v>0</v>
      </c>
      <c r="CA287" s="1691">
        <f>IFERROR(VLOOKUP($A287,'2011'!$D$4:$I$251,5,FALSE),0)</f>
        <v>0</v>
      </c>
      <c r="CB287" s="1740">
        <f>IFERROR(VLOOKUP($A287,'2011'!$D$4:$I$251,6,FALSE),0)</f>
        <v>0</v>
      </c>
      <c r="CC287" s="1700">
        <f>IFERROR(VLOOKUP($A287,'2010'!$C$3:$H$234,2,FALSE),0)</f>
        <v>0</v>
      </c>
      <c r="CD287" s="1691">
        <f>IFERROR(VLOOKUP($A287,'2010'!$C$3:$H$234,3,FALSE),0)</f>
        <v>0</v>
      </c>
      <c r="CE287" s="1691">
        <f>IFERROR(VLOOKUP($A287,'2010'!$C$3:$H$234,4,FALSE),0)</f>
        <v>0</v>
      </c>
      <c r="CF287" s="1691">
        <f>IFERROR(VLOOKUP($A287,'2010'!$C$3:$H$234,5,FALSE),0)</f>
        <v>0</v>
      </c>
      <c r="CG287" s="1740">
        <f>IFERROR(VLOOKUP($A287,'2010'!$C$3:$H$234,6,FALSE),0)</f>
        <v>0</v>
      </c>
      <c r="CH287" s="1700">
        <f>IFERROR(VLOOKUP($A287,'2009'!$C$3:$H$242,2,FALSE),0)</f>
        <v>0</v>
      </c>
      <c r="CI287" s="1691">
        <f>IFERROR(VLOOKUP($A287,'2009'!$C$3:$H$242,3,FALSE),0)</f>
        <v>0</v>
      </c>
      <c r="CJ287" s="1691">
        <f>IFERROR(VLOOKUP($A287,'2009'!$C$3:$H$242,4,FALSE),0)</f>
        <v>0</v>
      </c>
      <c r="CK287" s="1691">
        <f>IFERROR(VLOOKUP($A287,'2009'!$C$3:$H$242,5,FALSE),0)</f>
        <v>0</v>
      </c>
      <c r="CL287" s="1740">
        <f>IFERROR(VLOOKUP($A287,'2009'!$C$3:$H$242,6,FALSE),0)</f>
        <v>0</v>
      </c>
      <c r="CM287" s="1700">
        <f>IFERROR(VLOOKUP($A287,'2008'!$C$3:$H$229,2,FALSE),0)</f>
        <v>0</v>
      </c>
      <c r="CN287" s="1691">
        <f>IFERROR(VLOOKUP($A287,'2008'!$C$3:$H$229,3,FALSE),0)</f>
        <v>0</v>
      </c>
      <c r="CO287" s="1691">
        <f>IFERROR(VLOOKUP($A287,'2008'!$C$3:$H$229,4,FALSE),0)</f>
        <v>0</v>
      </c>
      <c r="CP287" s="1691">
        <f>IFERROR(VLOOKUP($A287,'2008'!$C$3:$H$229,5,FALSE),0)</f>
        <v>0</v>
      </c>
      <c r="CQ287" s="1740">
        <f>IFERROR(VLOOKUP($A287,'2008'!$C$3:$H$229,6,FALSE),0)</f>
        <v>0</v>
      </c>
      <c r="CR287" s="1700">
        <f>IFERROR(VLOOKUP($A287,'2007'!$C$3:$M$238,7,FALSE),0)</f>
        <v>0</v>
      </c>
      <c r="CS287" s="1691">
        <f>IFERROR(VLOOKUP($A287,'2007'!$C$3:$M$238,8,FALSE),0)</f>
        <v>0</v>
      </c>
      <c r="CT287" s="1691">
        <f>IFERROR(VLOOKUP($A287,'2007'!$C$3:$M$238,9,FALSE),0)</f>
        <v>0</v>
      </c>
      <c r="CU287" s="1691">
        <f>IFERROR(VLOOKUP($A287,'2007'!$C$3:$M$238,10,FALSE),0)</f>
        <v>0</v>
      </c>
      <c r="CV287" s="1740">
        <f>IFERROR(VLOOKUP($A287,'2007'!$C$3:$M$238,11,FALSE),0)</f>
        <v>0</v>
      </c>
      <c r="CW287" s="1700">
        <f>IFERROR(VLOOKUP($A287,'2006'!$A$2:$F$200,2,FALSE),0)</f>
        <v>0</v>
      </c>
      <c r="CX287" s="1691">
        <f>IFERROR(VLOOKUP($A287,'2006'!$A$2:$F$200,4,FALSE),0)</f>
        <v>0</v>
      </c>
      <c r="CY287" s="1691">
        <f>IFERROR(VLOOKUP($A287,'2006'!$A$2:$F$200,5,FALSE),0)</f>
        <v>0</v>
      </c>
      <c r="CZ287" s="1740">
        <f>IFERROR(VLOOKUP($A287,'2006'!$A$2:$F$200,6,FALSE),0)</f>
        <v>0</v>
      </c>
      <c r="DA287" s="1700">
        <f>IFERROR(VLOOKUP($A287,'2005'!$C$3:$M$205,8,FALSE),0)</f>
        <v>0</v>
      </c>
      <c r="DB287" s="1691">
        <f>IFERROR(VLOOKUP($A287,'2005'!$C$3:$M$205,9,FALSE),0)</f>
        <v>0</v>
      </c>
      <c r="DC287" s="1691">
        <f>IFERROR(VLOOKUP($A287,'2005'!$C$3:$M$205,10,FALSE),0)</f>
        <v>0</v>
      </c>
      <c r="DD287" s="1740">
        <f>IFERROR(VLOOKUP($A287,'2005'!$C$3:$M$205,11,FALSE),0)</f>
        <v>0</v>
      </c>
      <c r="DE287" s="1700">
        <f>IFERROR(VLOOKUP($A287,'2004'!$C$3:$M$213,8,FALSE),0)</f>
        <v>0</v>
      </c>
      <c r="DF287" s="1691">
        <f>IFERROR(VLOOKUP($A287,'2004'!$C$3:$M$213,9,FALSE),0)</f>
        <v>0</v>
      </c>
      <c r="DG287" s="1691">
        <f>IFERROR(VLOOKUP($A287,'2004'!$C$3:$M$213,10,FALSE),0)</f>
        <v>0</v>
      </c>
      <c r="DH287" s="1740">
        <f>IFERROR(VLOOKUP($A287,'2004'!$C$3:$M$213,11,FALSE),0)</f>
        <v>0</v>
      </c>
      <c r="DI287" s="1700">
        <f>IFERROR(VLOOKUP($A287,'2003'!$C$3:$Q$214,12,FALSE),0)</f>
        <v>0</v>
      </c>
      <c r="DJ287" s="1691">
        <f>IFERROR(VLOOKUP($A287,'2003'!$C$3:$Q$214,13,FALSE),0)</f>
        <v>0</v>
      </c>
      <c r="DK287" s="1691">
        <f>IFERROR(VLOOKUP($A287,'2003'!$C$3:$Q$214,14,FALSE),0)</f>
        <v>0</v>
      </c>
      <c r="DL287" s="1740">
        <f>IFERROR(VLOOKUP($A287,'2003'!$C$3:$Q$214,15,FALSE),0)</f>
        <v>0</v>
      </c>
      <c r="DM287" s="1700">
        <f>IFERROR(VLOOKUP($A287,'2002'!$D$3:$R$214,12,FALSE),0)</f>
        <v>0</v>
      </c>
      <c r="DN287" s="1691">
        <f>IFERROR(VLOOKUP($A287,'2002'!$D$3:$R$214,13,FALSE),0)</f>
        <v>0</v>
      </c>
      <c r="DO287" s="1691">
        <f>IFERROR(VLOOKUP($A287,'2002'!$D$3:$R$214,14,FALSE),0)</f>
        <v>0</v>
      </c>
      <c r="DP287" s="1788">
        <f>IFERROR(VLOOKUP($A287,'2002'!$D$3:$R$214,15,FALSE),0)</f>
        <v>0</v>
      </c>
      <c r="DQ287" s="1700">
        <f>IFERROR(VLOOKUP($A287,'Pre 2002'!$C$3:$CK$382,84,FALSE),0)</f>
        <v>0</v>
      </c>
      <c r="DR287" s="1695">
        <f>IFERROR(VLOOKUP($A287,'Pre 2002'!$C$3:$CK$382,85,FALSE),0)</f>
        <v>0</v>
      </c>
      <c r="DS287" s="1695">
        <f>IFERROR(VLOOKUP($A287,'Pre 2002'!$C$3:$CK$382,86,FALSE),0)</f>
        <v>0</v>
      </c>
      <c r="DT287" s="1790">
        <f>IFERROR(VLOOKUP($A287,'Pre 2002'!$C$3:$CK$382,87,FALSE),0)</f>
        <v>0</v>
      </c>
      <c r="DU287" s="1741">
        <f>IFERROR(VLOOKUP(A287,'Pre 2002'!$C$3:$CG$382,83,FALSE),0)</f>
        <v>0</v>
      </c>
      <c r="DY287" s="1731"/>
    </row>
    <row r="288" spans="1:129">
      <c r="A288" s="1778" t="s">
        <v>1137</v>
      </c>
      <c r="B288" s="1562">
        <f t="shared" si="103"/>
        <v>513</v>
      </c>
      <c r="C288" s="1562">
        <f t="shared" si="104"/>
        <v>257</v>
      </c>
      <c r="D288" s="1562">
        <f t="shared" si="105"/>
        <v>8</v>
      </c>
      <c r="E288" s="1563">
        <f t="shared" si="106"/>
        <v>0.50097465886939574</v>
      </c>
      <c r="F288" s="1786">
        <f t="shared" si="107"/>
        <v>10</v>
      </c>
      <c r="G288" s="1595" t="s">
        <v>2159</v>
      </c>
      <c r="H288" s="1567">
        <f t="shared" ref="H288:H300" si="118">IF(BC288&gt;0,1,0)+IF(BH288&gt;0,1,0)+IF(BP288&gt;0,1,0)+IF(BX288&gt;0,1,0)+IF(CC288&gt;0,1,0)+IF(CH288&gt;0,1,0)+IF(CM288&gt;0,1,0)+IF(CR288&gt;0,1,0)+IF(CW288&gt;0,1,0)+IF(DA288&gt;0,1,0)+IF(DE288&gt;0,1,0)+IF(DI288&gt;0,1,0)+IF(DM288&gt;0,1,0)+DU288</f>
        <v>10</v>
      </c>
      <c r="I288" s="1734">
        <f t="shared" ref="I288:I300" si="119">SUM(BC288,BH288,BP288,BX288,CC288,CH288,CM288,CR288,CW288,DA288,DE288,DI288,DM288,DQ288)</f>
        <v>513</v>
      </c>
      <c r="J288" s="1734">
        <f t="shared" ref="J288:J300" si="120">SUM(BE288,BJ288,BR288,BZ288,CE288,CJ288,CO288,CT288,CX288,DB288,DF288,DJ288,DN288,DR288)</f>
        <v>257</v>
      </c>
      <c r="K288" s="1734">
        <f t="shared" ref="K288:K300" si="121">SUM(BF288,BK288,BS288,CA288,CF288,CK288,CP288,CU288,CY288,DC288,DG288,DK288,DO288,DS288)</f>
        <v>8</v>
      </c>
      <c r="L288" s="1806">
        <f t="shared" ref="L288:L300" si="122">IF(I288=0,0,J288/I288)</f>
        <v>0.50097465886939574</v>
      </c>
      <c r="O288" s="1700">
        <f>IFERROR(VLOOKUP($A288,'2022'!$B$2:$K$174,3,FALSE),0)</f>
        <v>0</v>
      </c>
      <c r="P288" s="1858">
        <f>IFERROR(VLOOKUP($A288,'2022'!$B$2:$K$174,4,FALSE),0)</f>
        <v>0</v>
      </c>
      <c r="Q288" s="1858">
        <f>IFERROR(VLOOKUP($A288,'2022'!$B$2:$K$174,5,FALSE),0)</f>
        <v>0</v>
      </c>
      <c r="R288" s="1858">
        <f>IFERROR(VLOOKUP($A288,'2022'!$B$2:$K$174,8,FALSE),0)</f>
        <v>0</v>
      </c>
      <c r="S288" s="1740">
        <f>IFERROR(VLOOKUP($A288,'2022'!$B$2:$K$174,10,FALSE),0)</f>
        <v>0</v>
      </c>
      <c r="T288" s="1700">
        <f>IFERROR(VLOOKUP($A288,'2021'!$B$2:$K$174,3,FALSE),0)</f>
        <v>0</v>
      </c>
      <c r="U288" s="1843">
        <f>IFERROR(VLOOKUP($A288,'2021'!$B$2:$K$174,4,FALSE),0)</f>
        <v>0</v>
      </c>
      <c r="V288" s="1843">
        <f>IFERROR(VLOOKUP($A288,'2021'!$B$2:$K$174,5,FALSE),0)</f>
        <v>0</v>
      </c>
      <c r="W288" s="1843">
        <f>IFERROR(VLOOKUP($A288,'2021'!$B$2:$K$174,8,FALSE),0)</f>
        <v>0</v>
      </c>
      <c r="X288" s="1740">
        <f>IFERROR(VLOOKUP($A288,'2021'!$B$2:$K$174,10,FALSE),0)</f>
        <v>0</v>
      </c>
      <c r="Y288" s="1700">
        <f>IFERROR(VLOOKUP($A288,'2020'!$B$2:$K$170,3,FALSE),0)</f>
        <v>0</v>
      </c>
      <c r="Z288" s="1829">
        <f>IFERROR(VLOOKUP($A288,'2020'!$B$2:$K$170,4,FALSE),0)</f>
        <v>0</v>
      </c>
      <c r="AA288" s="1829">
        <f>IFERROR(VLOOKUP($A288,'2020'!$B$2:$K$170,5,FALSE),0)</f>
        <v>0</v>
      </c>
      <c r="AB288" s="1829">
        <f>IFERROR(VLOOKUP($A288,'2020'!$B$2:$K$170,8,FALSE),0)</f>
        <v>0</v>
      </c>
      <c r="AC288" s="1740">
        <f>IFERROR(VLOOKUP($A288,'2020'!$B$2:$K$170,10,FALSE),0)</f>
        <v>0</v>
      </c>
      <c r="AD288" s="1700">
        <f>IFERROR(VLOOKUP($A288,'2019'!$B$2:$K$170,3,FALSE),0)</f>
        <v>0</v>
      </c>
      <c r="AE288" s="1823">
        <f>IFERROR(VLOOKUP($A288,'2019'!$B$2:$K$170,4,FALSE),0)</f>
        <v>0</v>
      </c>
      <c r="AF288" s="1823">
        <f>IFERROR(VLOOKUP($A288,'2019'!$B$2:$K$170,5,FALSE),0)</f>
        <v>0</v>
      </c>
      <c r="AG288" s="1823">
        <f>IFERROR(VLOOKUP($A288,'2019'!$B$2:$K$170,8,FALSE),0)</f>
        <v>0</v>
      </c>
      <c r="AH288" s="1740">
        <f>IFERROR(VLOOKUP($A288,'2019'!$B$2:$K$170,10,FALSE),0)</f>
        <v>0</v>
      </c>
      <c r="AI288" s="1700">
        <f>IFERROR(VLOOKUP($A288,'2018'!$B$2:$K$170,3,FALSE),0)</f>
        <v>0</v>
      </c>
      <c r="AJ288" s="1821">
        <f>IFERROR(VLOOKUP($A288,'2018'!$B$2:$K$170,4,FALSE),0)</f>
        <v>0</v>
      </c>
      <c r="AK288" s="1821">
        <f>IFERROR(VLOOKUP($A288,'2018'!$B$2:$K$170,5,FALSE),0)</f>
        <v>0</v>
      </c>
      <c r="AL288" s="1821">
        <f>IFERROR(VLOOKUP($A288,'2018'!$B$2:$K$170,8,FALSE),0)</f>
        <v>0</v>
      </c>
      <c r="AM288" s="1740">
        <f>IFERROR(VLOOKUP($A288,'2018'!$B$2:$K$170,10,FALSE),0)</f>
        <v>0</v>
      </c>
      <c r="AN288" s="1700">
        <f>IFERROR(VLOOKUP($A288,'2017'!$B$2:$J$163,2,FALSE),0)</f>
        <v>0</v>
      </c>
      <c r="AO288" s="1815">
        <f>IFERROR(VLOOKUP($A288,'2017'!$B$2:$J$163,3,FALSE),0)</f>
        <v>0</v>
      </c>
      <c r="AP288" s="1815">
        <f>IFERROR(VLOOKUP($A288,'2017'!$B$2:$J$163,4,FALSE),0)</f>
        <v>0</v>
      </c>
      <c r="AQ288" s="1815">
        <f>IFERROR(VLOOKUP($A288,'2017'!$B$2:$J$163,7,FALSE),0)</f>
        <v>0</v>
      </c>
      <c r="AR288" s="1740">
        <f>IFERROR(VLOOKUP($A288,'2017'!$B$2:$J$163,9,FALSE),0)</f>
        <v>0</v>
      </c>
      <c r="AS288" s="1700">
        <f>IFERROR(VLOOKUP($A288,'2016'!$B$2:$K$165,3,FALSE),0)</f>
        <v>0</v>
      </c>
      <c r="AT288" s="1796">
        <f>IFERROR(VLOOKUP($A288,'2016'!$B$2:$K$165,4,FALSE),0)</f>
        <v>0</v>
      </c>
      <c r="AU288" s="1796">
        <f>IFERROR(VLOOKUP($A288,'2016'!$B$2:$K$165,5,FALSE),0)</f>
        <v>0</v>
      </c>
      <c r="AV288" s="1796">
        <f>IFERROR(VLOOKUP($A288,'2016'!$B$2:$K$165,8,FALSE),0)</f>
        <v>0</v>
      </c>
      <c r="AW288" s="1740">
        <f>IFERROR(VLOOKUP($A288,'2016'!$B$2:$K$165,10,FALSE),0)</f>
        <v>0</v>
      </c>
      <c r="AX288" s="1700">
        <f>IFERROR(VLOOKUP($A288,'2015'!$B$2:$K$165,3,FALSE),0)</f>
        <v>0</v>
      </c>
      <c r="AY288" s="1695">
        <f>IFERROR(VLOOKUP($A288,'2015'!$B$2:$K$165,4,FALSE),0)</f>
        <v>0</v>
      </c>
      <c r="AZ288" s="1695">
        <f>IFERROR(VLOOKUP($A288,'2015'!$B$2:$K$165,5,FALSE),0)</f>
        <v>0</v>
      </c>
      <c r="BA288" s="1695">
        <f>IFERROR(VLOOKUP($A288,'2015'!$B$2:$K$165,8,FALSE),0)</f>
        <v>0</v>
      </c>
      <c r="BB288" s="1740">
        <f>IFERROR(VLOOKUP($A288,'2015'!$B$2:$K$165,10,FALSE),0)</f>
        <v>0</v>
      </c>
      <c r="BC288" s="1700">
        <f>IFERROR(VLOOKUP($A288,'2014'!$B$2:$K$157,3,FALSE),0)</f>
        <v>0</v>
      </c>
      <c r="BD288" s="1691">
        <f>IFERROR(VLOOKUP($A288,'2014'!$B$2:$K$157,4,FALSE),0)</f>
        <v>0</v>
      </c>
      <c r="BE288" s="1691">
        <f>IFERROR(VLOOKUP($A288,'2014'!$B$2:$K$157,5,FALSE),0)</f>
        <v>0</v>
      </c>
      <c r="BF288" s="1691">
        <f>IFERROR(VLOOKUP($A288,'2014'!$B$2:$K$157,8,FALSE),0)</f>
        <v>0</v>
      </c>
      <c r="BG288" s="1740">
        <f>IFERROR(VLOOKUP($A288,'2014'!$B$2:$K$157,10,FALSE),0)</f>
        <v>0</v>
      </c>
      <c r="BH288" s="1700">
        <f>IFERROR(VLOOKUP($A288,'2013'!$D$4:$I$249,2,FALSE),0)</f>
        <v>0</v>
      </c>
      <c r="BI288" s="1691">
        <f>IFERROR(VLOOKUP($A288,'2013'!$D$4:$I$249,3,FALSE),0)</f>
        <v>0</v>
      </c>
      <c r="BJ288" s="1691">
        <f>IFERROR(VLOOKUP($A288,'2013'!$D$4:$I$249,4,FALSE),0)</f>
        <v>0</v>
      </c>
      <c r="BK288" s="1691">
        <f>IFERROR(VLOOKUP($A288,'2013'!$D$4:$I$249,5,FALSE),0)</f>
        <v>0</v>
      </c>
      <c r="BL288" s="1740">
        <f>IFERROR(VLOOKUP($A288,'2013'!$D$4:$I$249,6,FALSE),0)</f>
        <v>0</v>
      </c>
      <c r="BM288" s="1737">
        <f>IFERROR(VLOOKUP($A288,'2012'!$D$3:$O$172,2,FALSE),0)</f>
        <v>0</v>
      </c>
      <c r="BN288" s="1691">
        <f>IFERROR(VLOOKUP($A288,'2012'!$D$3:$O$172,3,FALSE),0)</f>
        <v>0</v>
      </c>
      <c r="BO288" s="1743">
        <f>IFERROR(VLOOKUP($A288,'2012'!$D$3:$O$172,4,FALSE),0)</f>
        <v>0</v>
      </c>
      <c r="BP288" s="1700">
        <f>IFERROR(VLOOKUP($A288,'2012'!$D$3:$O$172,5,FALSE),0)</f>
        <v>0</v>
      </c>
      <c r="BQ288" s="1691">
        <f>IFERROR(VLOOKUP($A288,'2012'!$D$3:$O$172,6,FALSE),0)</f>
        <v>0</v>
      </c>
      <c r="BR288" s="1691">
        <f>IFERROR(VLOOKUP($A288,'2012'!$D$3:$O$172,7,FALSE),0)</f>
        <v>0</v>
      </c>
      <c r="BS288" s="1691">
        <f>IFERROR(VLOOKUP($A288,'2012'!$D$3:$O$172,8,FALSE),0)</f>
        <v>0</v>
      </c>
      <c r="BT288" s="1740">
        <f>IFERROR(VLOOKUP($A288,'2012'!$D$3:$O$172,9,FALSE),0)</f>
        <v>0</v>
      </c>
      <c r="BX288" s="1700">
        <f>IFERROR(VLOOKUP($A288,'2011'!$D$4:$I$251,2,FALSE),0)</f>
        <v>0</v>
      </c>
      <c r="BY288" s="1691">
        <f>IFERROR(VLOOKUP($A288,'2011'!$D$4:$I$251,3,FALSE),0)</f>
        <v>0</v>
      </c>
      <c r="BZ288" s="1691">
        <f>IFERROR(VLOOKUP($A288,'2011'!$D$4:$I$251,4,FALSE),0)</f>
        <v>0</v>
      </c>
      <c r="CA288" s="1691">
        <f>IFERROR(VLOOKUP($A288,'2011'!$D$4:$I$251,5,FALSE),0)</f>
        <v>0</v>
      </c>
      <c r="CB288" s="1740">
        <f>IFERROR(VLOOKUP($A288,'2011'!$D$4:$I$251,6,FALSE),0)</f>
        <v>0</v>
      </c>
      <c r="CC288" s="1700">
        <f>IFERROR(VLOOKUP($A288,'2010'!$C$3:$H$234,2,FALSE),0)</f>
        <v>0</v>
      </c>
      <c r="CD288" s="1691">
        <f>IFERROR(VLOOKUP($A288,'2010'!$C$3:$H$234,3,FALSE),0)</f>
        <v>0</v>
      </c>
      <c r="CE288" s="1691">
        <f>IFERROR(VLOOKUP($A288,'2010'!$C$3:$H$234,4,FALSE),0)</f>
        <v>0</v>
      </c>
      <c r="CF288" s="1691">
        <f>IFERROR(VLOOKUP($A288,'2010'!$C$3:$H$234,5,FALSE),0)</f>
        <v>0</v>
      </c>
      <c r="CG288" s="1740">
        <f>IFERROR(VLOOKUP($A288,'2010'!$C$3:$H$234,6,FALSE),0)</f>
        <v>0</v>
      </c>
      <c r="CH288" s="1700">
        <f>IFERROR(VLOOKUP($A288,'2009'!$C$3:$H$242,2,FALSE),0)</f>
        <v>0</v>
      </c>
      <c r="CI288" s="1691">
        <f>IFERROR(VLOOKUP($A288,'2009'!$C$3:$H$242,3,FALSE),0)</f>
        <v>0</v>
      </c>
      <c r="CJ288" s="1691">
        <f>IFERROR(VLOOKUP($A288,'2009'!$C$3:$H$242,4,FALSE),0)</f>
        <v>0</v>
      </c>
      <c r="CK288" s="1691">
        <f>IFERROR(VLOOKUP($A288,'2009'!$C$3:$H$242,5,FALSE),0)</f>
        <v>0</v>
      </c>
      <c r="CL288" s="1740">
        <f>IFERROR(VLOOKUP($A288,'2009'!$C$3:$H$242,6,FALSE),0)</f>
        <v>0</v>
      </c>
      <c r="CM288" s="1700">
        <f>IFERROR(VLOOKUP($A288,'2008'!$C$3:$H$229,2,FALSE),0)</f>
        <v>26</v>
      </c>
      <c r="CN288" s="1691">
        <f>IFERROR(VLOOKUP($A288,'2008'!$C$3:$H$229,3,FALSE),0)</f>
        <v>5</v>
      </c>
      <c r="CO288" s="1691">
        <f>IFERROR(VLOOKUP($A288,'2008'!$C$3:$H$229,4,FALSE),0)</f>
        <v>11</v>
      </c>
      <c r="CP288" s="1691">
        <f>IFERROR(VLOOKUP($A288,'2008'!$C$3:$H$229,5,FALSE),0)</f>
        <v>0</v>
      </c>
      <c r="CQ288" s="1740">
        <f>IFERROR(VLOOKUP($A288,'2008'!$C$3:$H$229,6,FALSE),0)</f>
        <v>0.42307692307692307</v>
      </c>
      <c r="CR288" s="1700">
        <f>IFERROR(VLOOKUP($A288,'2007'!$C$3:$M$238,7,FALSE),0)</f>
        <v>70</v>
      </c>
      <c r="CS288" s="1691">
        <f>IFERROR(VLOOKUP($A288,'2007'!$C$3:$M$238,8,FALSE),0)</f>
        <v>18</v>
      </c>
      <c r="CT288" s="1691">
        <f>IFERROR(VLOOKUP($A288,'2007'!$C$3:$M$238,9,FALSE),0)</f>
        <v>36</v>
      </c>
      <c r="CU288" s="1691">
        <f>IFERROR(VLOOKUP($A288,'2007'!$C$3:$M$238,10,FALSE),0)</f>
        <v>0</v>
      </c>
      <c r="CV288" s="1740">
        <f>IFERROR(VLOOKUP($A288,'2007'!$C$3:$M$238,11,FALSE),0)</f>
        <v>0.51428571428571423</v>
      </c>
      <c r="CW288" s="1700">
        <f>IFERROR(VLOOKUP($A288,'2006'!$A$2:$F$200,2,FALSE),0)</f>
        <v>66</v>
      </c>
      <c r="CX288" s="1691">
        <f>IFERROR(VLOOKUP($A288,'2006'!$A$2:$F$200,4,FALSE),0)</f>
        <v>29</v>
      </c>
      <c r="CY288" s="1691">
        <f>IFERROR(VLOOKUP($A288,'2006'!$A$2:$F$200,5,FALSE),0)</f>
        <v>2</v>
      </c>
      <c r="CZ288" s="1740">
        <f>IFERROR(VLOOKUP($A288,'2006'!$A$2:$F$200,6,FALSE),0)</f>
        <v>0.43939393939393939</v>
      </c>
      <c r="DA288" s="1700">
        <f>IFERROR(VLOOKUP($A288,'2005'!$C$3:$M$205,8,FALSE),0)</f>
        <v>60</v>
      </c>
      <c r="DB288" s="1691">
        <f>IFERROR(VLOOKUP($A288,'2005'!$C$3:$M$205,9,FALSE),0)</f>
        <v>36</v>
      </c>
      <c r="DC288" s="1691">
        <f>IFERROR(VLOOKUP($A288,'2005'!$C$3:$M$205,10,FALSE),0)</f>
        <v>3</v>
      </c>
      <c r="DD288" s="1740">
        <f>IFERROR(VLOOKUP($A288,'2005'!$C$3:$M$205,11,FALSE),0)</f>
        <v>0.6</v>
      </c>
      <c r="DE288" s="1700">
        <f>IFERROR(VLOOKUP($A288,'2004'!$C$3:$M$213,8,FALSE),0)</f>
        <v>16</v>
      </c>
      <c r="DF288" s="1691">
        <f>IFERROR(VLOOKUP($A288,'2004'!$C$3:$M$213,9,FALSE),0)</f>
        <v>6</v>
      </c>
      <c r="DG288" s="1691">
        <f>IFERROR(VLOOKUP($A288,'2004'!$C$3:$M$213,10,FALSE),0)</f>
        <v>0</v>
      </c>
      <c r="DH288" s="1740">
        <f>IFERROR(VLOOKUP($A288,'2004'!$C$3:$M$213,11,FALSE),0)</f>
        <v>0.375</v>
      </c>
      <c r="DI288" s="1700">
        <f>IFERROR(VLOOKUP($A288,'2003'!$C$3:$Q$214,12,FALSE),0)</f>
        <v>41</v>
      </c>
      <c r="DJ288" s="1691">
        <f>IFERROR(VLOOKUP($A288,'2003'!$C$3:$Q$214,13,FALSE),0)</f>
        <v>16</v>
      </c>
      <c r="DK288" s="1691">
        <f>IFERROR(VLOOKUP($A288,'2003'!$C$3:$Q$214,14,FALSE),0)</f>
        <v>1</v>
      </c>
      <c r="DL288" s="1740">
        <f>IFERROR(VLOOKUP($A288,'2003'!$C$3:$Q$214,15,FALSE),0)</f>
        <v>0.3902439024390244</v>
      </c>
      <c r="DM288" s="1700">
        <f>IFERROR(VLOOKUP($A288,'2002'!$D$3:$R$214,12,FALSE),0)</f>
        <v>51</v>
      </c>
      <c r="DN288" s="1691">
        <f>IFERROR(VLOOKUP($A288,'2002'!$D$3:$R$214,13,FALSE),0)</f>
        <v>22</v>
      </c>
      <c r="DO288" s="1691">
        <f>IFERROR(VLOOKUP($A288,'2002'!$D$3:$R$214,14,FALSE),0)</f>
        <v>0</v>
      </c>
      <c r="DP288" s="1788">
        <f>IFERROR(VLOOKUP($A288,'2002'!$D$3:$R$214,15,FALSE),0)</f>
        <v>0.43137254901960786</v>
      </c>
      <c r="DQ288" s="1700">
        <f>IFERROR(VLOOKUP($A288,'Pre 2002'!$C$3:$CK$382,84,FALSE),0)</f>
        <v>183</v>
      </c>
      <c r="DR288" s="1695">
        <f>IFERROR(VLOOKUP($A288,'Pre 2002'!$C$3:$CK$382,85,FALSE),0)</f>
        <v>101</v>
      </c>
      <c r="DS288" s="1695">
        <f>IFERROR(VLOOKUP($A288,'Pre 2002'!$C$3:$CK$382,86,FALSE),0)</f>
        <v>2</v>
      </c>
      <c r="DT288" s="1790">
        <f>IFERROR(VLOOKUP($A288,'Pre 2002'!$C$3:$CK$382,87,FALSE),0)</f>
        <v>0.55191256830601088</v>
      </c>
      <c r="DU288" s="1741">
        <f>IFERROR(VLOOKUP(A288,'Pre 2002'!$C$3:$CG$382,83,FALSE),0)</f>
        <v>3</v>
      </c>
      <c r="DY288" s="1731"/>
    </row>
    <row r="289" spans="1:129">
      <c r="A289" s="1778" t="s">
        <v>1926</v>
      </c>
      <c r="B289" s="1562">
        <f t="shared" si="103"/>
        <v>782</v>
      </c>
      <c r="C289" s="1562">
        <f t="shared" si="104"/>
        <v>385</v>
      </c>
      <c r="D289" s="1562">
        <f t="shared" si="105"/>
        <v>8</v>
      </c>
      <c r="E289" s="1563">
        <f t="shared" si="106"/>
        <v>0.49232736572890023</v>
      </c>
      <c r="F289" s="1786">
        <f t="shared" si="107"/>
        <v>18</v>
      </c>
      <c r="G289" s="1595" t="s">
        <v>2159</v>
      </c>
      <c r="H289" s="1567">
        <f t="shared" si="118"/>
        <v>18</v>
      </c>
      <c r="I289" s="1734">
        <f t="shared" si="119"/>
        <v>782</v>
      </c>
      <c r="J289" s="1734">
        <f t="shared" si="120"/>
        <v>385</v>
      </c>
      <c r="K289" s="1734">
        <f t="shared" si="121"/>
        <v>8</v>
      </c>
      <c r="L289" s="1806">
        <f t="shared" si="122"/>
        <v>0.49232736572890023</v>
      </c>
      <c r="M289" s="1751"/>
      <c r="N289" s="1751"/>
      <c r="O289" s="1700">
        <f>IFERROR(VLOOKUP($A289,'2022'!$B$2:$K$174,3,FALSE),0)</f>
        <v>0</v>
      </c>
      <c r="P289" s="1858">
        <f>IFERROR(VLOOKUP($A289,'2022'!$B$2:$K$174,4,FALSE),0)</f>
        <v>0</v>
      </c>
      <c r="Q289" s="1858">
        <f>IFERROR(VLOOKUP($A289,'2022'!$B$2:$K$174,5,FALSE),0)</f>
        <v>0</v>
      </c>
      <c r="R289" s="1858">
        <f>IFERROR(VLOOKUP($A289,'2022'!$B$2:$K$174,8,FALSE),0)</f>
        <v>0</v>
      </c>
      <c r="S289" s="1740">
        <f>IFERROR(VLOOKUP($A289,'2022'!$B$2:$K$174,10,FALSE),0)</f>
        <v>0</v>
      </c>
      <c r="T289" s="1700">
        <f>IFERROR(VLOOKUP($A289,'2021'!$B$2:$K$174,3,FALSE),0)</f>
        <v>0</v>
      </c>
      <c r="U289" s="1843">
        <f>IFERROR(VLOOKUP($A289,'2021'!$B$2:$K$174,4,FALSE),0)</f>
        <v>0</v>
      </c>
      <c r="V289" s="1843">
        <f>IFERROR(VLOOKUP($A289,'2021'!$B$2:$K$174,5,FALSE),0)</f>
        <v>0</v>
      </c>
      <c r="W289" s="1843">
        <f>IFERROR(VLOOKUP($A289,'2021'!$B$2:$K$174,8,FALSE),0)</f>
        <v>0</v>
      </c>
      <c r="X289" s="1740">
        <f>IFERROR(VLOOKUP($A289,'2021'!$B$2:$K$174,10,FALSE),0)</f>
        <v>0</v>
      </c>
      <c r="Y289" s="1700">
        <f>IFERROR(VLOOKUP($A289,'2020'!$B$2:$K$170,3,FALSE),0)</f>
        <v>0</v>
      </c>
      <c r="Z289" s="1829">
        <f>IFERROR(VLOOKUP($A289,'2020'!$B$2:$K$170,4,FALSE),0)</f>
        <v>0</v>
      </c>
      <c r="AA289" s="1829">
        <f>IFERROR(VLOOKUP($A289,'2020'!$B$2:$K$170,5,FALSE),0)</f>
        <v>0</v>
      </c>
      <c r="AB289" s="1829">
        <f>IFERROR(VLOOKUP($A289,'2020'!$B$2:$K$170,8,FALSE),0)</f>
        <v>0</v>
      </c>
      <c r="AC289" s="1740">
        <f>IFERROR(VLOOKUP($A289,'2020'!$B$2:$K$170,10,FALSE),0)</f>
        <v>0</v>
      </c>
      <c r="AD289" s="1700">
        <f>IFERROR(VLOOKUP($A289,'2019'!$B$2:$K$170,3,FALSE),0)</f>
        <v>0</v>
      </c>
      <c r="AE289" s="1823">
        <f>IFERROR(VLOOKUP($A289,'2019'!$B$2:$K$170,4,FALSE),0)</f>
        <v>0</v>
      </c>
      <c r="AF289" s="1823">
        <f>IFERROR(VLOOKUP($A289,'2019'!$B$2:$K$170,5,FALSE),0)</f>
        <v>0</v>
      </c>
      <c r="AG289" s="1823">
        <f>IFERROR(VLOOKUP($A289,'2019'!$B$2:$K$170,8,FALSE),0)</f>
        <v>0</v>
      </c>
      <c r="AH289" s="1740">
        <f>IFERROR(VLOOKUP($A289,'2019'!$B$2:$K$170,10,FALSE),0)</f>
        <v>0</v>
      </c>
      <c r="AI289" s="1700">
        <f>IFERROR(VLOOKUP($A289,'2018'!$B$2:$K$170,3,FALSE),0)</f>
        <v>0</v>
      </c>
      <c r="AJ289" s="1821">
        <f>IFERROR(VLOOKUP($A289,'2018'!$B$2:$K$170,4,FALSE),0)</f>
        <v>0</v>
      </c>
      <c r="AK289" s="1821">
        <f>IFERROR(VLOOKUP($A289,'2018'!$B$2:$K$170,5,FALSE),0)</f>
        <v>0</v>
      </c>
      <c r="AL289" s="1821">
        <f>IFERROR(VLOOKUP($A289,'2018'!$B$2:$K$170,8,FALSE),0)</f>
        <v>0</v>
      </c>
      <c r="AM289" s="1740">
        <f>IFERROR(VLOOKUP($A289,'2018'!$B$2:$K$170,10,FALSE),0)</f>
        <v>0</v>
      </c>
      <c r="AN289" s="1700">
        <f>IFERROR(VLOOKUP($A289,'2017'!$B$2:$J$163,2,FALSE),0)</f>
        <v>0</v>
      </c>
      <c r="AO289" s="1815">
        <f>IFERROR(VLOOKUP($A289,'2017'!$B$2:$J$163,3,FALSE),0)</f>
        <v>0</v>
      </c>
      <c r="AP289" s="1815">
        <f>IFERROR(VLOOKUP($A289,'2017'!$B$2:$J$163,4,FALSE),0)</f>
        <v>0</v>
      </c>
      <c r="AQ289" s="1815">
        <f>IFERROR(VLOOKUP($A289,'2017'!$B$2:$J$163,7,FALSE),0)</f>
        <v>0</v>
      </c>
      <c r="AR289" s="1740">
        <f>IFERROR(VLOOKUP($A289,'2017'!$B$2:$J$163,9,FALSE),0)</f>
        <v>0</v>
      </c>
      <c r="AS289" s="1700">
        <f>IFERROR(VLOOKUP($A289,'2016'!$B$2:$K$165,3,FALSE),0)</f>
        <v>0</v>
      </c>
      <c r="AT289" s="1796">
        <f>IFERROR(VLOOKUP($A289,'2016'!$B$2:$K$165,4,FALSE),0)</f>
        <v>0</v>
      </c>
      <c r="AU289" s="1796">
        <f>IFERROR(VLOOKUP($A289,'2016'!$B$2:$K$165,5,FALSE),0)</f>
        <v>0</v>
      </c>
      <c r="AV289" s="1796">
        <f>IFERROR(VLOOKUP($A289,'2016'!$B$2:$K$165,8,FALSE),0)</f>
        <v>0</v>
      </c>
      <c r="AW289" s="1740">
        <f>IFERROR(VLOOKUP($A289,'2016'!$B$2:$K$165,10,FALSE),0)</f>
        <v>0</v>
      </c>
      <c r="AX289" s="1700">
        <f>IFERROR(VLOOKUP($A289,'2015'!$B$2:$K$165,3,FALSE),0)</f>
        <v>0</v>
      </c>
      <c r="AY289" s="1695">
        <f>IFERROR(VLOOKUP($A289,'2015'!$B$2:$K$165,4,FALSE),0)</f>
        <v>0</v>
      </c>
      <c r="AZ289" s="1695">
        <f>IFERROR(VLOOKUP($A289,'2015'!$B$2:$K$165,5,FALSE),0)</f>
        <v>0</v>
      </c>
      <c r="BA289" s="1695">
        <f>IFERROR(VLOOKUP($A289,'2015'!$B$2:$K$165,8,FALSE),0)</f>
        <v>0</v>
      </c>
      <c r="BB289" s="1740">
        <f>IFERROR(VLOOKUP($A289,'2015'!$B$2:$K$165,10,FALSE),0)</f>
        <v>0</v>
      </c>
      <c r="BC289" s="1700">
        <f>IFERROR(VLOOKUP($A289,'2014'!$B$2:$K$157,3,FALSE),0)</f>
        <v>0</v>
      </c>
      <c r="BD289" s="1691">
        <f>IFERROR(VLOOKUP($A289,'2014'!$B$2:$K$157,4,FALSE),0)</f>
        <v>0</v>
      </c>
      <c r="BE289" s="1691">
        <f>IFERROR(VLOOKUP($A289,'2014'!$B$2:$K$157,5,FALSE),0)</f>
        <v>0</v>
      </c>
      <c r="BF289" s="1691">
        <f>IFERROR(VLOOKUP($A289,'2014'!$B$2:$K$157,8,FALSE),0)</f>
        <v>0</v>
      </c>
      <c r="BG289" s="1740">
        <f>IFERROR(VLOOKUP($A289,'2014'!$B$2:$K$157,10,FALSE),0)</f>
        <v>0</v>
      </c>
      <c r="BH289" s="1700">
        <f>IFERROR(VLOOKUP($A289,'2013'!$D$4:$I$249,2,FALSE),0)</f>
        <v>0</v>
      </c>
      <c r="BI289" s="1691">
        <f>IFERROR(VLOOKUP($A289,'2013'!$D$4:$I$249,3,FALSE),0)</f>
        <v>0</v>
      </c>
      <c r="BJ289" s="1691">
        <f>IFERROR(VLOOKUP($A289,'2013'!$D$4:$I$249,4,FALSE),0)</f>
        <v>0</v>
      </c>
      <c r="BK289" s="1691">
        <f>IFERROR(VLOOKUP($A289,'2013'!$D$4:$I$249,5,FALSE),0)</f>
        <v>0</v>
      </c>
      <c r="BL289" s="1740">
        <f>IFERROR(VLOOKUP($A289,'2013'!$D$4:$I$249,6,FALSE),0)</f>
        <v>0</v>
      </c>
      <c r="BM289" s="1737">
        <f>IFERROR(VLOOKUP($A289,'2012'!$D$3:$O$172,2,FALSE),0)</f>
        <v>0</v>
      </c>
      <c r="BN289" s="1691">
        <f>IFERROR(VLOOKUP($A289,'2012'!$D$3:$O$172,3,FALSE),0)</f>
        <v>0</v>
      </c>
      <c r="BO289" s="1743">
        <f>IFERROR(VLOOKUP($A289,'2012'!$D$3:$O$172,4,FALSE),0)</f>
        <v>0</v>
      </c>
      <c r="BP289" s="1700">
        <f>IFERROR(VLOOKUP($A289,'2012'!$D$3:$O$172,5,FALSE),0)</f>
        <v>0</v>
      </c>
      <c r="BQ289" s="1691">
        <f>IFERROR(VLOOKUP($A289,'2012'!$D$3:$O$172,6,FALSE),0)</f>
        <v>0</v>
      </c>
      <c r="BR289" s="1691">
        <f>IFERROR(VLOOKUP($A289,'2012'!$D$3:$O$172,7,FALSE),0)</f>
        <v>0</v>
      </c>
      <c r="BS289" s="1691">
        <f>IFERROR(VLOOKUP($A289,'2012'!$D$3:$O$172,8,FALSE),0)</f>
        <v>0</v>
      </c>
      <c r="BT289" s="1740">
        <f>IFERROR(VLOOKUP($A289,'2012'!$D$3:$O$172,9,FALSE),0)</f>
        <v>0</v>
      </c>
      <c r="BX289" s="1700">
        <f>IFERROR(VLOOKUP($A289,'2011'!$D$4:$I$251,2,FALSE),0)</f>
        <v>0</v>
      </c>
      <c r="BY289" s="1691">
        <f>IFERROR(VLOOKUP($A289,'2011'!$D$4:$I$251,3,FALSE),0)</f>
        <v>0</v>
      </c>
      <c r="BZ289" s="1691">
        <f>IFERROR(VLOOKUP($A289,'2011'!$D$4:$I$251,4,FALSE),0)</f>
        <v>0</v>
      </c>
      <c r="CA289" s="1691">
        <f>IFERROR(VLOOKUP($A289,'2011'!$D$4:$I$251,5,FALSE),0)</f>
        <v>0</v>
      </c>
      <c r="CB289" s="1740">
        <f>IFERROR(VLOOKUP($A289,'2011'!$D$4:$I$251,6,FALSE),0)</f>
        <v>0</v>
      </c>
      <c r="CC289" s="1700">
        <f>IFERROR(VLOOKUP($A289,'2010'!$C$3:$H$234,2,FALSE),0)</f>
        <v>0</v>
      </c>
      <c r="CD289" s="1691">
        <f>IFERROR(VLOOKUP($A289,'2010'!$C$3:$H$234,3,FALSE),0)</f>
        <v>0</v>
      </c>
      <c r="CE289" s="1691">
        <f>IFERROR(VLOOKUP($A289,'2010'!$C$3:$H$234,4,FALSE),0)</f>
        <v>0</v>
      </c>
      <c r="CF289" s="1691">
        <f>IFERROR(VLOOKUP($A289,'2010'!$C$3:$H$234,5,FALSE),0)</f>
        <v>0</v>
      </c>
      <c r="CG289" s="1740">
        <f>IFERROR(VLOOKUP($A289,'2010'!$C$3:$H$234,6,FALSE),0)</f>
        <v>0</v>
      </c>
      <c r="CH289" s="1700">
        <f>IFERROR(VLOOKUP($A289,'2009'!$C$3:$H$242,2,FALSE),0)</f>
        <v>0</v>
      </c>
      <c r="CI289" s="1691">
        <f>IFERROR(VLOOKUP($A289,'2009'!$C$3:$H$242,3,FALSE),0)</f>
        <v>0</v>
      </c>
      <c r="CJ289" s="1691">
        <f>IFERROR(VLOOKUP($A289,'2009'!$C$3:$H$242,4,FALSE),0)</f>
        <v>0</v>
      </c>
      <c r="CK289" s="1691">
        <f>IFERROR(VLOOKUP($A289,'2009'!$C$3:$H$242,5,FALSE),0)</f>
        <v>0</v>
      </c>
      <c r="CL289" s="1740">
        <f>IFERROR(VLOOKUP($A289,'2009'!$C$3:$H$242,6,FALSE),0)</f>
        <v>0</v>
      </c>
      <c r="CM289" s="1700">
        <f>IFERROR(VLOOKUP($A289,'2008'!$C$3:$H$229,2,FALSE),0)</f>
        <v>0</v>
      </c>
      <c r="CN289" s="1691">
        <f>IFERROR(VLOOKUP($A289,'2008'!$C$3:$H$229,3,FALSE),0)</f>
        <v>0</v>
      </c>
      <c r="CO289" s="1691">
        <f>IFERROR(VLOOKUP($A289,'2008'!$C$3:$H$229,4,FALSE),0)</f>
        <v>0</v>
      </c>
      <c r="CP289" s="1691">
        <f>IFERROR(VLOOKUP($A289,'2008'!$C$3:$H$229,5,FALSE),0)</f>
        <v>0</v>
      </c>
      <c r="CQ289" s="1740">
        <f>IFERROR(VLOOKUP($A289,'2008'!$C$3:$H$229,6,FALSE),0)</f>
        <v>0</v>
      </c>
      <c r="CR289" s="1700">
        <f>IFERROR(VLOOKUP($A289,'2007'!$C$3:$M$238,7,FALSE),0)</f>
        <v>0</v>
      </c>
      <c r="CS289" s="1691">
        <f>IFERROR(VLOOKUP($A289,'2007'!$C$3:$M$238,8,FALSE),0)</f>
        <v>0</v>
      </c>
      <c r="CT289" s="1691">
        <f>IFERROR(VLOOKUP($A289,'2007'!$C$3:$M$238,9,FALSE),0)</f>
        <v>0</v>
      </c>
      <c r="CU289" s="1691">
        <f>IFERROR(VLOOKUP($A289,'2007'!$C$3:$M$238,10,FALSE),0)</f>
        <v>0</v>
      </c>
      <c r="CV289" s="1740">
        <f>IFERROR(VLOOKUP($A289,'2007'!$C$3:$M$238,11,FALSE),0)</f>
        <v>0</v>
      </c>
      <c r="CW289" s="1700">
        <f>IFERROR(VLOOKUP($A289,'2006'!$A$2:$F$200,2,FALSE),0)</f>
        <v>0</v>
      </c>
      <c r="CX289" s="1691">
        <f>IFERROR(VLOOKUP($A289,'2006'!$A$2:$F$200,4,FALSE),0)</f>
        <v>0</v>
      </c>
      <c r="CY289" s="1691">
        <f>IFERROR(VLOOKUP($A289,'2006'!$A$2:$F$200,5,FALSE),0)</f>
        <v>0</v>
      </c>
      <c r="CZ289" s="1740">
        <f>IFERROR(VLOOKUP($A289,'2006'!$A$2:$F$200,6,FALSE),0)</f>
        <v>0</v>
      </c>
      <c r="DA289" s="1700">
        <f>IFERROR(VLOOKUP($A289,'2005'!$C$3:$M$205,8,FALSE),0)</f>
        <v>0</v>
      </c>
      <c r="DB289" s="1691">
        <f>IFERROR(VLOOKUP($A289,'2005'!$C$3:$M$205,9,FALSE),0)</f>
        <v>0</v>
      </c>
      <c r="DC289" s="1691">
        <f>IFERROR(VLOOKUP($A289,'2005'!$C$3:$M$205,10,FALSE),0)</f>
        <v>0</v>
      </c>
      <c r="DD289" s="1740">
        <f>IFERROR(VLOOKUP($A289,'2005'!$C$3:$M$205,11,FALSE),0)</f>
        <v>0</v>
      </c>
      <c r="DE289" s="1700">
        <f>IFERROR(VLOOKUP($A289,'2004'!$C$3:$M$213,8,FALSE),0)</f>
        <v>0</v>
      </c>
      <c r="DF289" s="1691">
        <f>IFERROR(VLOOKUP($A289,'2004'!$C$3:$M$213,9,FALSE),0)</f>
        <v>0</v>
      </c>
      <c r="DG289" s="1691">
        <f>IFERROR(VLOOKUP($A289,'2004'!$C$3:$M$213,10,FALSE),0)</f>
        <v>0</v>
      </c>
      <c r="DH289" s="1740">
        <f>IFERROR(VLOOKUP($A289,'2004'!$C$3:$M$213,11,FALSE),0)</f>
        <v>0</v>
      </c>
      <c r="DI289" s="1700">
        <f>IFERROR(VLOOKUP($A289,'2003'!$C$3:$Q$214,12,FALSE),0)</f>
        <v>0</v>
      </c>
      <c r="DJ289" s="1691">
        <f>IFERROR(VLOOKUP($A289,'2003'!$C$3:$Q$214,13,FALSE),0)</f>
        <v>0</v>
      </c>
      <c r="DK289" s="1691">
        <f>IFERROR(VLOOKUP($A289,'2003'!$C$3:$Q$214,14,FALSE),0)</f>
        <v>0</v>
      </c>
      <c r="DL289" s="1740">
        <f>IFERROR(VLOOKUP($A289,'2003'!$C$3:$Q$214,15,FALSE),0)</f>
        <v>0</v>
      </c>
      <c r="DM289" s="1700">
        <f>IFERROR(VLOOKUP($A289,'2002'!$D$3:$R$214,12,FALSE),0)</f>
        <v>0</v>
      </c>
      <c r="DN289" s="1691">
        <f>IFERROR(VLOOKUP($A289,'2002'!$D$3:$R$214,13,FALSE),0)</f>
        <v>0</v>
      </c>
      <c r="DO289" s="1691">
        <f>IFERROR(VLOOKUP($A289,'2002'!$D$3:$R$214,14,FALSE),0)</f>
        <v>0</v>
      </c>
      <c r="DP289" s="1788">
        <f>IFERROR(VLOOKUP($A289,'2002'!$D$3:$R$214,15,FALSE),0)</f>
        <v>0</v>
      </c>
      <c r="DQ289" s="1700">
        <f>IFERROR(VLOOKUP($A289,'Pre 2002'!$C$3:$CK$382,84,FALSE),0)</f>
        <v>782</v>
      </c>
      <c r="DR289" s="1695">
        <f>IFERROR(VLOOKUP($A289,'Pre 2002'!$C$3:$CK$382,85,FALSE),0)</f>
        <v>385</v>
      </c>
      <c r="DS289" s="1695">
        <f>IFERROR(VLOOKUP($A289,'Pre 2002'!$C$3:$CK$382,86,FALSE),0)</f>
        <v>8</v>
      </c>
      <c r="DT289" s="1790">
        <f>IFERROR(VLOOKUP($A289,'Pre 2002'!$C$3:$CK$382,87,FALSE),0)</f>
        <v>0.49232736572890023</v>
      </c>
      <c r="DU289" s="1741">
        <f>IFERROR(VLOOKUP(A289,'Pre 2002'!$C$3:$CG$382,83,FALSE),0)</f>
        <v>18</v>
      </c>
      <c r="DY289" s="1731"/>
    </row>
    <row r="290" spans="1:129">
      <c r="A290" s="1778" t="s">
        <v>1259</v>
      </c>
      <c r="B290" s="1562">
        <f t="shared" si="103"/>
        <v>247</v>
      </c>
      <c r="C290" s="1562">
        <f t="shared" si="104"/>
        <v>120</v>
      </c>
      <c r="D290" s="1562">
        <f t="shared" si="105"/>
        <v>8</v>
      </c>
      <c r="E290" s="1563">
        <f t="shared" si="106"/>
        <v>0.48582995951417002</v>
      </c>
      <c r="F290" s="1786">
        <f t="shared" si="107"/>
        <v>5</v>
      </c>
      <c r="G290" s="1595">
        <v>2008</v>
      </c>
      <c r="H290" s="1567">
        <f t="shared" si="118"/>
        <v>5</v>
      </c>
      <c r="I290" s="1734">
        <f t="shared" si="119"/>
        <v>247</v>
      </c>
      <c r="J290" s="1734">
        <f t="shared" si="120"/>
        <v>120</v>
      </c>
      <c r="K290" s="1734">
        <f t="shared" si="121"/>
        <v>8</v>
      </c>
      <c r="L290" s="1806">
        <f t="shared" si="122"/>
        <v>0.48582995951417002</v>
      </c>
      <c r="O290" s="1700">
        <f>IFERROR(VLOOKUP($A290,'2022'!$B$2:$K$174,3,FALSE),0)</f>
        <v>0</v>
      </c>
      <c r="P290" s="1858">
        <f>IFERROR(VLOOKUP($A290,'2022'!$B$2:$K$174,4,FALSE),0)</f>
        <v>0</v>
      </c>
      <c r="Q290" s="1858">
        <f>IFERROR(VLOOKUP($A290,'2022'!$B$2:$K$174,5,FALSE),0)</f>
        <v>0</v>
      </c>
      <c r="R290" s="1858">
        <f>IFERROR(VLOOKUP($A290,'2022'!$B$2:$K$174,8,FALSE),0)</f>
        <v>0</v>
      </c>
      <c r="S290" s="1740">
        <f>IFERROR(VLOOKUP($A290,'2022'!$B$2:$K$174,10,FALSE),0)</f>
        <v>0</v>
      </c>
      <c r="T290" s="1700">
        <f>IFERROR(VLOOKUP($A290,'2021'!$B$2:$K$174,3,FALSE),0)</f>
        <v>0</v>
      </c>
      <c r="U290" s="1843">
        <f>IFERROR(VLOOKUP($A290,'2021'!$B$2:$K$174,4,FALSE),0)</f>
        <v>0</v>
      </c>
      <c r="V290" s="1843">
        <f>IFERROR(VLOOKUP($A290,'2021'!$B$2:$K$174,5,FALSE),0)</f>
        <v>0</v>
      </c>
      <c r="W290" s="1843">
        <f>IFERROR(VLOOKUP($A290,'2021'!$B$2:$K$174,8,FALSE),0)</f>
        <v>0</v>
      </c>
      <c r="X290" s="1740">
        <f>IFERROR(VLOOKUP($A290,'2021'!$B$2:$K$174,10,FALSE),0)</f>
        <v>0</v>
      </c>
      <c r="Y290" s="1700">
        <f>IFERROR(VLOOKUP($A290,'2020'!$B$2:$K$170,3,FALSE),0)</f>
        <v>0</v>
      </c>
      <c r="Z290" s="1829">
        <f>IFERROR(VLOOKUP($A290,'2020'!$B$2:$K$170,4,FALSE),0)</f>
        <v>0</v>
      </c>
      <c r="AA290" s="1829">
        <f>IFERROR(VLOOKUP($A290,'2020'!$B$2:$K$170,5,FALSE),0)</f>
        <v>0</v>
      </c>
      <c r="AB290" s="1829">
        <f>IFERROR(VLOOKUP($A290,'2020'!$B$2:$K$170,8,FALSE),0)</f>
        <v>0</v>
      </c>
      <c r="AC290" s="1740">
        <f>IFERROR(VLOOKUP($A290,'2020'!$B$2:$K$170,10,FALSE),0)</f>
        <v>0</v>
      </c>
      <c r="AD290" s="1700">
        <f>IFERROR(VLOOKUP($A290,'2019'!$B$2:$K$170,3,FALSE),0)</f>
        <v>0</v>
      </c>
      <c r="AE290" s="1823">
        <f>IFERROR(VLOOKUP($A290,'2019'!$B$2:$K$170,4,FALSE),0)</f>
        <v>0</v>
      </c>
      <c r="AF290" s="1823">
        <f>IFERROR(VLOOKUP($A290,'2019'!$B$2:$K$170,5,FALSE),0)</f>
        <v>0</v>
      </c>
      <c r="AG290" s="1823">
        <f>IFERROR(VLOOKUP($A290,'2019'!$B$2:$K$170,8,FALSE),0)</f>
        <v>0</v>
      </c>
      <c r="AH290" s="1740">
        <f>IFERROR(VLOOKUP($A290,'2019'!$B$2:$K$170,10,FALSE),0)</f>
        <v>0</v>
      </c>
      <c r="AI290" s="1700">
        <f>IFERROR(VLOOKUP($A290,'2018'!$B$2:$K$170,3,FALSE),0)</f>
        <v>0</v>
      </c>
      <c r="AJ290" s="1821">
        <f>IFERROR(VLOOKUP($A290,'2018'!$B$2:$K$170,4,FALSE),0)</f>
        <v>0</v>
      </c>
      <c r="AK290" s="1821">
        <f>IFERROR(VLOOKUP($A290,'2018'!$B$2:$K$170,5,FALSE),0)</f>
        <v>0</v>
      </c>
      <c r="AL290" s="1821">
        <f>IFERROR(VLOOKUP($A290,'2018'!$B$2:$K$170,8,FALSE),0)</f>
        <v>0</v>
      </c>
      <c r="AM290" s="1740">
        <f>IFERROR(VLOOKUP($A290,'2018'!$B$2:$K$170,10,FALSE),0)</f>
        <v>0</v>
      </c>
      <c r="AN290" s="1700">
        <f>IFERROR(VLOOKUP($A290,'2017'!$B$2:$J$163,2,FALSE),0)</f>
        <v>0</v>
      </c>
      <c r="AO290" s="1815">
        <f>IFERROR(VLOOKUP($A290,'2017'!$B$2:$J$163,3,FALSE),0)</f>
        <v>0</v>
      </c>
      <c r="AP290" s="1815">
        <f>IFERROR(VLOOKUP($A290,'2017'!$B$2:$J$163,4,FALSE),0)</f>
        <v>0</v>
      </c>
      <c r="AQ290" s="1815">
        <f>IFERROR(VLOOKUP($A290,'2017'!$B$2:$J$163,7,FALSE),0)</f>
        <v>0</v>
      </c>
      <c r="AR290" s="1740">
        <f>IFERROR(VLOOKUP($A290,'2017'!$B$2:$J$163,9,FALSE),0)</f>
        <v>0</v>
      </c>
      <c r="AS290" s="1700">
        <f>IFERROR(VLOOKUP($A290,'2016'!$B$2:$K$165,3,FALSE),0)</f>
        <v>0</v>
      </c>
      <c r="AT290" s="1796">
        <f>IFERROR(VLOOKUP($A290,'2016'!$B$2:$K$165,4,FALSE),0)</f>
        <v>0</v>
      </c>
      <c r="AU290" s="1796">
        <f>IFERROR(VLOOKUP($A290,'2016'!$B$2:$K$165,5,FALSE),0)</f>
        <v>0</v>
      </c>
      <c r="AV290" s="1796">
        <f>IFERROR(VLOOKUP($A290,'2016'!$B$2:$K$165,8,FALSE),0)</f>
        <v>0</v>
      </c>
      <c r="AW290" s="1740">
        <f>IFERROR(VLOOKUP($A290,'2016'!$B$2:$K$165,10,FALSE),0)</f>
        <v>0</v>
      </c>
      <c r="AX290" s="1700">
        <f>IFERROR(VLOOKUP($A290,'2015'!$B$2:$K$165,3,FALSE),0)</f>
        <v>0</v>
      </c>
      <c r="AY290" s="1695">
        <f>IFERROR(VLOOKUP($A290,'2015'!$B$2:$K$165,4,FALSE),0)</f>
        <v>0</v>
      </c>
      <c r="AZ290" s="1695">
        <f>IFERROR(VLOOKUP($A290,'2015'!$B$2:$K$165,5,FALSE),0)</f>
        <v>0</v>
      </c>
      <c r="BA290" s="1695">
        <f>IFERROR(VLOOKUP($A290,'2015'!$B$2:$K$165,8,FALSE),0)</f>
        <v>0</v>
      </c>
      <c r="BB290" s="1740">
        <f>IFERROR(VLOOKUP($A290,'2015'!$B$2:$K$165,10,FALSE),0)</f>
        <v>0</v>
      </c>
      <c r="BC290" s="1700">
        <f>IFERROR(VLOOKUP($A290,'2014'!$B$2:$K$157,3,FALSE),0)</f>
        <v>0</v>
      </c>
      <c r="BD290" s="1691">
        <f>IFERROR(VLOOKUP($A290,'2014'!$B$2:$K$157,4,FALSE),0)</f>
        <v>0</v>
      </c>
      <c r="BE290" s="1691">
        <f>IFERROR(VLOOKUP($A290,'2014'!$B$2:$K$157,5,FALSE),0)</f>
        <v>0</v>
      </c>
      <c r="BF290" s="1691">
        <f>IFERROR(VLOOKUP($A290,'2014'!$B$2:$K$157,8,FALSE),0)</f>
        <v>0</v>
      </c>
      <c r="BG290" s="1740">
        <f>IFERROR(VLOOKUP($A290,'2014'!$B$2:$K$157,10,FALSE),0)</f>
        <v>0</v>
      </c>
      <c r="BH290" s="1700">
        <f>IFERROR(VLOOKUP($A290,'2013'!$D$4:$I$249,2,FALSE),0)</f>
        <v>0</v>
      </c>
      <c r="BI290" s="1691">
        <f>IFERROR(VLOOKUP($A290,'2013'!$D$4:$I$249,3,FALSE),0)</f>
        <v>0</v>
      </c>
      <c r="BJ290" s="1691">
        <f>IFERROR(VLOOKUP($A290,'2013'!$D$4:$I$249,4,FALSE),0)</f>
        <v>0</v>
      </c>
      <c r="BK290" s="1691">
        <f>IFERROR(VLOOKUP($A290,'2013'!$D$4:$I$249,5,FALSE),0)</f>
        <v>0</v>
      </c>
      <c r="BL290" s="1740">
        <f>IFERROR(VLOOKUP($A290,'2013'!$D$4:$I$249,6,FALSE),0)</f>
        <v>0</v>
      </c>
      <c r="BM290" s="1737">
        <f>IFERROR(VLOOKUP($A290,'2012'!$D$3:$O$172,2,FALSE),0)</f>
        <v>0</v>
      </c>
      <c r="BN290" s="1691">
        <f>IFERROR(VLOOKUP($A290,'2012'!$D$3:$O$172,3,FALSE),0)</f>
        <v>0</v>
      </c>
      <c r="BO290" s="1743">
        <f>IFERROR(VLOOKUP($A290,'2012'!$D$3:$O$172,4,FALSE),0)</f>
        <v>0</v>
      </c>
      <c r="BP290" s="1700">
        <f>IFERROR(VLOOKUP($A290,'2012'!$D$3:$O$172,5,FALSE),0)</f>
        <v>0</v>
      </c>
      <c r="BQ290" s="1691">
        <f>IFERROR(VLOOKUP($A290,'2012'!$D$3:$O$172,6,FALSE),0)</f>
        <v>0</v>
      </c>
      <c r="BR290" s="1691">
        <f>IFERROR(VLOOKUP($A290,'2012'!$D$3:$O$172,7,FALSE),0)</f>
        <v>0</v>
      </c>
      <c r="BS290" s="1691">
        <f>IFERROR(VLOOKUP($A290,'2012'!$D$3:$O$172,8,FALSE),0)</f>
        <v>0</v>
      </c>
      <c r="BT290" s="1740">
        <f>IFERROR(VLOOKUP($A290,'2012'!$D$3:$O$172,9,FALSE),0)</f>
        <v>0</v>
      </c>
      <c r="BX290" s="1700">
        <f>IFERROR(VLOOKUP($A290,'2011'!$D$4:$I$251,2,FALSE),0)</f>
        <v>35</v>
      </c>
      <c r="BY290" s="1691">
        <f>IFERROR(VLOOKUP($A290,'2011'!$D$4:$I$251,3,FALSE),0)</f>
        <v>14</v>
      </c>
      <c r="BZ290" s="1691">
        <f>IFERROR(VLOOKUP($A290,'2011'!$D$4:$I$251,4,FALSE),0)</f>
        <v>19</v>
      </c>
      <c r="CA290" s="1691">
        <f>IFERROR(VLOOKUP($A290,'2011'!$D$4:$I$251,5,FALSE),0)</f>
        <v>1</v>
      </c>
      <c r="CB290" s="1740">
        <f>IFERROR(VLOOKUP($A290,'2011'!$D$4:$I$251,6,FALSE),0)</f>
        <v>0.54285714285714282</v>
      </c>
      <c r="CC290" s="1700">
        <f>IFERROR(VLOOKUP($A290,'2010'!$C$3:$H$234,2,FALSE),0)</f>
        <v>0</v>
      </c>
      <c r="CD290" s="1691">
        <f>IFERROR(VLOOKUP($A290,'2010'!$C$3:$H$234,3,FALSE),0)</f>
        <v>0</v>
      </c>
      <c r="CE290" s="1691">
        <f>IFERROR(VLOOKUP($A290,'2010'!$C$3:$H$234,4,FALSE),0)</f>
        <v>0</v>
      </c>
      <c r="CF290" s="1691">
        <f>IFERROR(VLOOKUP($A290,'2010'!$C$3:$H$234,5,FALSE),0)</f>
        <v>0</v>
      </c>
      <c r="CG290" s="1740">
        <f>IFERROR(VLOOKUP($A290,'2010'!$C$3:$H$234,6,FALSE),0)</f>
        <v>0</v>
      </c>
      <c r="CH290" s="1700">
        <f>IFERROR(VLOOKUP($A290,'2009'!$C$3:$H$242,2,FALSE),0)</f>
        <v>52</v>
      </c>
      <c r="CI290" s="1691">
        <f>IFERROR(VLOOKUP($A290,'2009'!$C$3:$H$242,3,FALSE),0)</f>
        <v>15</v>
      </c>
      <c r="CJ290" s="1691">
        <f>IFERROR(VLOOKUP($A290,'2009'!$C$3:$H$242,4,FALSE),0)</f>
        <v>25</v>
      </c>
      <c r="CK290" s="1691">
        <f>IFERROR(VLOOKUP($A290,'2009'!$C$3:$H$242,5,FALSE),0)</f>
        <v>1</v>
      </c>
      <c r="CL290" s="1740">
        <f>IFERROR(VLOOKUP($A290,'2009'!$C$3:$H$242,6,FALSE),0)</f>
        <v>0.48076923076923078</v>
      </c>
      <c r="CM290" s="1700">
        <f>IFERROR(VLOOKUP($A290,'2008'!$C$3:$H$229,2,FALSE),0)</f>
        <v>64</v>
      </c>
      <c r="CN290" s="1691">
        <f>IFERROR(VLOOKUP($A290,'2008'!$C$3:$H$229,3,FALSE),0)</f>
        <v>19</v>
      </c>
      <c r="CO290" s="1691">
        <f>IFERROR(VLOOKUP($A290,'2008'!$C$3:$H$229,4,FALSE),0)</f>
        <v>34</v>
      </c>
      <c r="CP290" s="1691">
        <f>IFERROR(VLOOKUP($A290,'2008'!$C$3:$H$229,5,FALSE),0)</f>
        <v>6</v>
      </c>
      <c r="CQ290" s="1740">
        <f>IFERROR(VLOOKUP($A290,'2008'!$C$3:$H$229,6,FALSE),0)</f>
        <v>0.53125</v>
      </c>
      <c r="CR290" s="1700">
        <f>IFERROR(VLOOKUP($A290,'2007'!$C$3:$M$238,7,FALSE),0)</f>
        <v>66</v>
      </c>
      <c r="CS290" s="1691">
        <f>IFERROR(VLOOKUP($A290,'2007'!$C$3:$M$238,8,FALSE),0)</f>
        <v>9</v>
      </c>
      <c r="CT290" s="1691">
        <f>IFERROR(VLOOKUP($A290,'2007'!$C$3:$M$238,9,FALSE),0)</f>
        <v>32</v>
      </c>
      <c r="CU290" s="1691">
        <f>IFERROR(VLOOKUP($A290,'2007'!$C$3:$M$238,10,FALSE),0)</f>
        <v>0</v>
      </c>
      <c r="CV290" s="1740">
        <f>IFERROR(VLOOKUP($A290,'2007'!$C$3:$M$238,11,FALSE),0)</f>
        <v>0.48484848484848486</v>
      </c>
      <c r="CW290" s="1700">
        <f>IFERROR(VLOOKUP($A290,'2006'!$A$2:$F$200,2,FALSE),0)</f>
        <v>30</v>
      </c>
      <c r="CX290" s="1691">
        <f>IFERROR(VLOOKUP($A290,'2006'!$A$2:$F$200,4,FALSE),0)</f>
        <v>10</v>
      </c>
      <c r="CY290" s="1691">
        <f>IFERROR(VLOOKUP($A290,'2006'!$A$2:$F$200,5,FALSE),0)</f>
        <v>0</v>
      </c>
      <c r="CZ290" s="1740">
        <f>IFERROR(VLOOKUP($A290,'2006'!$A$2:$F$200,6,FALSE),0)</f>
        <v>0.33333333333333331</v>
      </c>
      <c r="DA290" s="1700">
        <f>IFERROR(VLOOKUP($A290,'2005'!$C$3:$M$205,8,FALSE),0)</f>
        <v>0</v>
      </c>
      <c r="DB290" s="1691">
        <f>IFERROR(VLOOKUP($A290,'2005'!$C$3:$M$205,9,FALSE),0)</f>
        <v>0</v>
      </c>
      <c r="DC290" s="1691">
        <f>IFERROR(VLOOKUP($A290,'2005'!$C$3:$M$205,10,FALSE),0)</f>
        <v>0</v>
      </c>
      <c r="DD290" s="1740">
        <f>IFERROR(VLOOKUP($A290,'2005'!$C$3:$M$205,11,FALSE),0)</f>
        <v>0</v>
      </c>
      <c r="DE290" s="1700">
        <f>IFERROR(VLOOKUP($A290,'2004'!$C$3:$M$213,8,FALSE),0)</f>
        <v>0</v>
      </c>
      <c r="DF290" s="1691">
        <f>IFERROR(VLOOKUP($A290,'2004'!$C$3:$M$213,9,FALSE),0)</f>
        <v>0</v>
      </c>
      <c r="DG290" s="1691">
        <f>IFERROR(VLOOKUP($A290,'2004'!$C$3:$M$213,10,FALSE),0)</f>
        <v>0</v>
      </c>
      <c r="DH290" s="1740">
        <f>IFERROR(VLOOKUP($A290,'2004'!$C$3:$M$213,11,FALSE),0)</f>
        <v>0</v>
      </c>
      <c r="DI290" s="1700">
        <f>IFERROR(VLOOKUP($A290,'2003'!$C$3:$Q$214,12,FALSE),0)</f>
        <v>0</v>
      </c>
      <c r="DJ290" s="1691">
        <f>IFERROR(VLOOKUP($A290,'2003'!$C$3:$Q$214,13,FALSE),0)</f>
        <v>0</v>
      </c>
      <c r="DK290" s="1691">
        <f>IFERROR(VLOOKUP($A290,'2003'!$C$3:$Q$214,14,FALSE),0)</f>
        <v>0</v>
      </c>
      <c r="DL290" s="1740">
        <f>IFERROR(VLOOKUP($A290,'2003'!$C$3:$Q$214,15,FALSE),0)</f>
        <v>0</v>
      </c>
      <c r="DM290" s="1700">
        <f>IFERROR(VLOOKUP($A290,'2002'!$D$3:$R$214,12,FALSE),0)</f>
        <v>0</v>
      </c>
      <c r="DN290" s="1691">
        <f>IFERROR(VLOOKUP($A290,'2002'!$D$3:$R$214,13,FALSE),0)</f>
        <v>0</v>
      </c>
      <c r="DO290" s="1691">
        <f>IFERROR(VLOOKUP($A290,'2002'!$D$3:$R$214,14,FALSE),0)</f>
        <v>0</v>
      </c>
      <c r="DP290" s="1788">
        <f>IFERROR(VLOOKUP($A290,'2002'!$D$3:$R$214,15,FALSE),0)</f>
        <v>0</v>
      </c>
      <c r="DQ290" s="1700">
        <f>IFERROR(VLOOKUP($A290,'Pre 2002'!$C$3:$CK$382,84,FALSE),0)</f>
        <v>0</v>
      </c>
      <c r="DR290" s="1695">
        <f>IFERROR(VLOOKUP($A290,'Pre 2002'!$C$3:$CK$382,85,FALSE),0)</f>
        <v>0</v>
      </c>
      <c r="DS290" s="1695">
        <f>IFERROR(VLOOKUP($A290,'Pre 2002'!$C$3:$CK$382,86,FALSE),0)</f>
        <v>0</v>
      </c>
      <c r="DT290" s="1790">
        <f>IFERROR(VLOOKUP($A290,'Pre 2002'!$C$3:$CK$382,87,FALSE),0)</f>
        <v>0</v>
      </c>
      <c r="DU290" s="1741">
        <f>IFERROR(VLOOKUP(A290,'Pre 2002'!$C$3:$CG$382,83,FALSE),0)</f>
        <v>0</v>
      </c>
      <c r="DY290" s="1731"/>
    </row>
    <row r="291" spans="1:129">
      <c r="A291" s="1778" t="s">
        <v>1877</v>
      </c>
      <c r="B291" s="1562">
        <f t="shared" si="103"/>
        <v>441</v>
      </c>
      <c r="C291" s="1562">
        <f t="shared" si="104"/>
        <v>214</v>
      </c>
      <c r="D291" s="1562">
        <f t="shared" si="105"/>
        <v>8</v>
      </c>
      <c r="E291" s="1563">
        <f t="shared" si="106"/>
        <v>0.48526077097505671</v>
      </c>
      <c r="F291" s="1786">
        <f t="shared" si="107"/>
        <v>8</v>
      </c>
      <c r="G291" s="1595" t="s">
        <v>2159</v>
      </c>
      <c r="H291" s="1567">
        <f t="shared" si="118"/>
        <v>8</v>
      </c>
      <c r="I291" s="1734">
        <f t="shared" si="119"/>
        <v>441</v>
      </c>
      <c r="J291" s="1734">
        <f t="shared" si="120"/>
        <v>214</v>
      </c>
      <c r="K291" s="1734">
        <f t="shared" si="121"/>
        <v>8</v>
      </c>
      <c r="L291" s="1806">
        <f t="shared" si="122"/>
        <v>0.48526077097505671</v>
      </c>
      <c r="O291" s="1700">
        <f>IFERROR(VLOOKUP($A291,'2022'!$B$2:$K$174,3,FALSE),0)</f>
        <v>0</v>
      </c>
      <c r="P291" s="1858">
        <f>IFERROR(VLOOKUP($A291,'2022'!$B$2:$K$174,4,FALSE),0)</f>
        <v>0</v>
      </c>
      <c r="Q291" s="1858">
        <f>IFERROR(VLOOKUP($A291,'2022'!$B$2:$K$174,5,FALSE),0)</f>
        <v>0</v>
      </c>
      <c r="R291" s="1858">
        <f>IFERROR(VLOOKUP($A291,'2022'!$B$2:$K$174,8,FALSE),0)</f>
        <v>0</v>
      </c>
      <c r="S291" s="1740">
        <f>IFERROR(VLOOKUP($A291,'2022'!$B$2:$K$174,10,FALSE),0)</f>
        <v>0</v>
      </c>
      <c r="T291" s="1700">
        <f>IFERROR(VLOOKUP($A291,'2021'!$B$2:$K$174,3,FALSE),0)</f>
        <v>0</v>
      </c>
      <c r="U291" s="1843">
        <f>IFERROR(VLOOKUP($A291,'2021'!$B$2:$K$174,4,FALSE),0)</f>
        <v>0</v>
      </c>
      <c r="V291" s="1843">
        <f>IFERROR(VLOOKUP($A291,'2021'!$B$2:$K$174,5,FALSE),0)</f>
        <v>0</v>
      </c>
      <c r="W291" s="1843">
        <f>IFERROR(VLOOKUP($A291,'2021'!$B$2:$K$174,8,FALSE),0)</f>
        <v>0</v>
      </c>
      <c r="X291" s="1740">
        <f>IFERROR(VLOOKUP($A291,'2021'!$B$2:$K$174,10,FALSE),0)</f>
        <v>0</v>
      </c>
      <c r="Y291" s="1700">
        <f>IFERROR(VLOOKUP($A291,'2020'!$B$2:$K$170,3,FALSE),0)</f>
        <v>0</v>
      </c>
      <c r="Z291" s="1829">
        <f>IFERROR(VLOOKUP($A291,'2020'!$B$2:$K$170,4,FALSE),0)</f>
        <v>0</v>
      </c>
      <c r="AA291" s="1829">
        <f>IFERROR(VLOOKUP($A291,'2020'!$B$2:$K$170,5,FALSE),0)</f>
        <v>0</v>
      </c>
      <c r="AB291" s="1829">
        <f>IFERROR(VLOOKUP($A291,'2020'!$B$2:$K$170,8,FALSE),0)</f>
        <v>0</v>
      </c>
      <c r="AC291" s="1740">
        <f>IFERROR(VLOOKUP($A291,'2020'!$B$2:$K$170,10,FALSE),0)</f>
        <v>0</v>
      </c>
      <c r="AD291" s="1700">
        <f>IFERROR(VLOOKUP($A291,'2019'!$B$2:$K$170,3,FALSE),0)</f>
        <v>0</v>
      </c>
      <c r="AE291" s="1823">
        <f>IFERROR(VLOOKUP($A291,'2019'!$B$2:$K$170,4,FALSE),0)</f>
        <v>0</v>
      </c>
      <c r="AF291" s="1823">
        <f>IFERROR(VLOOKUP($A291,'2019'!$B$2:$K$170,5,FALSE),0)</f>
        <v>0</v>
      </c>
      <c r="AG291" s="1823">
        <f>IFERROR(VLOOKUP($A291,'2019'!$B$2:$K$170,8,FALSE),0)</f>
        <v>0</v>
      </c>
      <c r="AH291" s="1740">
        <f>IFERROR(VLOOKUP($A291,'2019'!$B$2:$K$170,10,FALSE),0)</f>
        <v>0</v>
      </c>
      <c r="AI291" s="1700">
        <f>IFERROR(VLOOKUP($A291,'2018'!$B$2:$K$170,3,FALSE),0)</f>
        <v>0</v>
      </c>
      <c r="AJ291" s="1821">
        <f>IFERROR(VLOOKUP($A291,'2018'!$B$2:$K$170,4,FALSE),0)</f>
        <v>0</v>
      </c>
      <c r="AK291" s="1821">
        <f>IFERROR(VLOOKUP($A291,'2018'!$B$2:$K$170,5,FALSE),0)</f>
        <v>0</v>
      </c>
      <c r="AL291" s="1821">
        <f>IFERROR(VLOOKUP($A291,'2018'!$B$2:$K$170,8,FALSE),0)</f>
        <v>0</v>
      </c>
      <c r="AM291" s="1740">
        <f>IFERROR(VLOOKUP($A291,'2018'!$B$2:$K$170,10,FALSE),0)</f>
        <v>0</v>
      </c>
      <c r="AN291" s="1700">
        <f>IFERROR(VLOOKUP($A291,'2017'!$B$2:$J$163,2,FALSE),0)</f>
        <v>0</v>
      </c>
      <c r="AO291" s="1815">
        <f>IFERROR(VLOOKUP($A291,'2017'!$B$2:$J$163,3,FALSE),0)</f>
        <v>0</v>
      </c>
      <c r="AP291" s="1815">
        <f>IFERROR(VLOOKUP($A291,'2017'!$B$2:$J$163,4,FALSE),0)</f>
        <v>0</v>
      </c>
      <c r="AQ291" s="1815">
        <f>IFERROR(VLOOKUP($A291,'2017'!$B$2:$J$163,7,FALSE),0)</f>
        <v>0</v>
      </c>
      <c r="AR291" s="1740">
        <f>IFERROR(VLOOKUP($A291,'2017'!$B$2:$J$163,9,FALSE),0)</f>
        <v>0</v>
      </c>
      <c r="AS291" s="1700">
        <f>IFERROR(VLOOKUP($A291,'2016'!$B$2:$K$165,3,FALSE),0)</f>
        <v>0</v>
      </c>
      <c r="AT291" s="1796">
        <f>IFERROR(VLOOKUP($A291,'2016'!$B$2:$K$165,4,FALSE),0)</f>
        <v>0</v>
      </c>
      <c r="AU291" s="1796">
        <f>IFERROR(VLOOKUP($A291,'2016'!$B$2:$K$165,5,FALSE),0)</f>
        <v>0</v>
      </c>
      <c r="AV291" s="1796">
        <f>IFERROR(VLOOKUP($A291,'2016'!$B$2:$K$165,8,FALSE),0)</f>
        <v>0</v>
      </c>
      <c r="AW291" s="1740">
        <f>IFERROR(VLOOKUP($A291,'2016'!$B$2:$K$165,10,FALSE),0)</f>
        <v>0</v>
      </c>
      <c r="AX291" s="1700">
        <f>IFERROR(VLOOKUP($A291,'2015'!$B$2:$K$165,3,FALSE),0)</f>
        <v>0</v>
      </c>
      <c r="AY291" s="1695">
        <f>IFERROR(VLOOKUP($A291,'2015'!$B$2:$K$165,4,FALSE),0)</f>
        <v>0</v>
      </c>
      <c r="AZ291" s="1695">
        <f>IFERROR(VLOOKUP($A291,'2015'!$B$2:$K$165,5,FALSE),0)</f>
        <v>0</v>
      </c>
      <c r="BA291" s="1695">
        <f>IFERROR(VLOOKUP($A291,'2015'!$B$2:$K$165,8,FALSE),0)</f>
        <v>0</v>
      </c>
      <c r="BB291" s="1740">
        <f>IFERROR(VLOOKUP($A291,'2015'!$B$2:$K$165,10,FALSE),0)</f>
        <v>0</v>
      </c>
      <c r="BC291" s="1700">
        <f>IFERROR(VLOOKUP($A291,'2014'!$B$2:$K$157,3,FALSE),0)</f>
        <v>0</v>
      </c>
      <c r="BD291" s="1691">
        <f>IFERROR(VLOOKUP($A291,'2014'!$B$2:$K$157,4,FALSE),0)</f>
        <v>0</v>
      </c>
      <c r="BE291" s="1691">
        <f>IFERROR(VLOOKUP($A291,'2014'!$B$2:$K$157,5,FALSE),0)</f>
        <v>0</v>
      </c>
      <c r="BF291" s="1691">
        <f>IFERROR(VLOOKUP($A291,'2014'!$B$2:$K$157,8,FALSE),0)</f>
        <v>0</v>
      </c>
      <c r="BG291" s="1740">
        <f>IFERROR(VLOOKUP($A291,'2014'!$B$2:$K$157,10,FALSE),0)</f>
        <v>0</v>
      </c>
      <c r="BH291" s="1700">
        <f>IFERROR(VLOOKUP($A291,'2013'!$D$4:$I$249,2,FALSE),0)</f>
        <v>0</v>
      </c>
      <c r="BI291" s="1691">
        <f>IFERROR(VLOOKUP($A291,'2013'!$D$4:$I$249,3,FALSE),0)</f>
        <v>0</v>
      </c>
      <c r="BJ291" s="1691">
        <f>IFERROR(VLOOKUP($A291,'2013'!$D$4:$I$249,4,FALSE),0)</f>
        <v>0</v>
      </c>
      <c r="BK291" s="1691">
        <f>IFERROR(VLOOKUP($A291,'2013'!$D$4:$I$249,5,FALSE),0)</f>
        <v>0</v>
      </c>
      <c r="BL291" s="1740">
        <f>IFERROR(VLOOKUP($A291,'2013'!$D$4:$I$249,6,FALSE),0)</f>
        <v>0</v>
      </c>
      <c r="BM291" s="1737">
        <f>IFERROR(VLOOKUP($A291,'2012'!$D$3:$O$172,2,FALSE),0)</f>
        <v>0</v>
      </c>
      <c r="BN291" s="1691">
        <f>IFERROR(VLOOKUP($A291,'2012'!$D$3:$O$172,3,FALSE),0)</f>
        <v>0</v>
      </c>
      <c r="BO291" s="1743">
        <f>IFERROR(VLOOKUP($A291,'2012'!$D$3:$O$172,4,FALSE),0)</f>
        <v>0</v>
      </c>
      <c r="BP291" s="1700">
        <f>IFERROR(VLOOKUP($A291,'2012'!$D$3:$O$172,5,FALSE),0)</f>
        <v>0</v>
      </c>
      <c r="BQ291" s="1691">
        <f>IFERROR(VLOOKUP($A291,'2012'!$D$3:$O$172,6,FALSE),0)</f>
        <v>0</v>
      </c>
      <c r="BR291" s="1691">
        <f>IFERROR(VLOOKUP($A291,'2012'!$D$3:$O$172,7,FALSE),0)</f>
        <v>0</v>
      </c>
      <c r="BS291" s="1691">
        <f>IFERROR(VLOOKUP($A291,'2012'!$D$3:$O$172,8,FALSE),0)</f>
        <v>0</v>
      </c>
      <c r="BT291" s="1740">
        <f>IFERROR(VLOOKUP($A291,'2012'!$D$3:$O$172,9,FALSE),0)</f>
        <v>0</v>
      </c>
      <c r="BX291" s="1700">
        <f>IFERROR(VLOOKUP($A291,'2011'!$D$4:$I$251,2,FALSE),0)</f>
        <v>0</v>
      </c>
      <c r="BY291" s="1691">
        <f>IFERROR(VLOOKUP($A291,'2011'!$D$4:$I$251,3,FALSE),0)</f>
        <v>0</v>
      </c>
      <c r="BZ291" s="1691">
        <f>IFERROR(VLOOKUP($A291,'2011'!$D$4:$I$251,4,FALSE),0)</f>
        <v>0</v>
      </c>
      <c r="CA291" s="1691">
        <f>IFERROR(VLOOKUP($A291,'2011'!$D$4:$I$251,5,FALSE),0)</f>
        <v>0</v>
      </c>
      <c r="CB291" s="1740">
        <f>IFERROR(VLOOKUP($A291,'2011'!$D$4:$I$251,6,FALSE),0)</f>
        <v>0</v>
      </c>
      <c r="CC291" s="1700">
        <f>IFERROR(VLOOKUP($A291,'2010'!$C$3:$H$234,2,FALSE),0)</f>
        <v>0</v>
      </c>
      <c r="CD291" s="1691">
        <f>IFERROR(VLOOKUP($A291,'2010'!$C$3:$H$234,3,FALSE),0)</f>
        <v>0</v>
      </c>
      <c r="CE291" s="1691">
        <f>IFERROR(VLOOKUP($A291,'2010'!$C$3:$H$234,4,FALSE),0)</f>
        <v>0</v>
      </c>
      <c r="CF291" s="1691">
        <f>IFERROR(VLOOKUP($A291,'2010'!$C$3:$H$234,5,FALSE),0)</f>
        <v>0</v>
      </c>
      <c r="CG291" s="1740">
        <f>IFERROR(VLOOKUP($A291,'2010'!$C$3:$H$234,6,FALSE),0)</f>
        <v>0</v>
      </c>
      <c r="CH291" s="1700">
        <f>IFERROR(VLOOKUP($A291,'2009'!$C$3:$H$242,2,FALSE),0)</f>
        <v>0</v>
      </c>
      <c r="CI291" s="1691">
        <f>IFERROR(VLOOKUP($A291,'2009'!$C$3:$H$242,3,FALSE),0)</f>
        <v>0</v>
      </c>
      <c r="CJ291" s="1691">
        <f>IFERROR(VLOOKUP($A291,'2009'!$C$3:$H$242,4,FALSE),0)</f>
        <v>0</v>
      </c>
      <c r="CK291" s="1691">
        <f>IFERROR(VLOOKUP($A291,'2009'!$C$3:$H$242,5,FALSE),0)</f>
        <v>0</v>
      </c>
      <c r="CL291" s="1740">
        <f>IFERROR(VLOOKUP($A291,'2009'!$C$3:$H$242,6,FALSE),0)</f>
        <v>0</v>
      </c>
      <c r="CM291" s="1700">
        <f>IFERROR(VLOOKUP($A291,'2008'!$C$3:$H$229,2,FALSE),0)</f>
        <v>0</v>
      </c>
      <c r="CN291" s="1691">
        <f>IFERROR(VLOOKUP($A291,'2008'!$C$3:$H$229,3,FALSE),0)</f>
        <v>0</v>
      </c>
      <c r="CO291" s="1691">
        <f>IFERROR(VLOOKUP($A291,'2008'!$C$3:$H$229,4,FALSE),0)</f>
        <v>0</v>
      </c>
      <c r="CP291" s="1691">
        <f>IFERROR(VLOOKUP($A291,'2008'!$C$3:$H$229,5,FALSE),0)</f>
        <v>0</v>
      </c>
      <c r="CQ291" s="1740">
        <f>IFERROR(VLOOKUP($A291,'2008'!$C$3:$H$229,6,FALSE),0)</f>
        <v>0</v>
      </c>
      <c r="CR291" s="1700">
        <f>IFERROR(VLOOKUP($A291,'2007'!$C$3:$M$238,7,FALSE),0)</f>
        <v>0</v>
      </c>
      <c r="CS291" s="1691">
        <f>IFERROR(VLOOKUP($A291,'2007'!$C$3:$M$238,8,FALSE),0)</f>
        <v>0</v>
      </c>
      <c r="CT291" s="1691">
        <f>IFERROR(VLOOKUP($A291,'2007'!$C$3:$M$238,9,FALSE),0)</f>
        <v>0</v>
      </c>
      <c r="CU291" s="1691">
        <f>IFERROR(VLOOKUP($A291,'2007'!$C$3:$M$238,10,FALSE),0)</f>
        <v>0</v>
      </c>
      <c r="CV291" s="1740">
        <f>IFERROR(VLOOKUP($A291,'2007'!$C$3:$M$238,11,FALSE),0)</f>
        <v>0</v>
      </c>
      <c r="CW291" s="1700">
        <f>IFERROR(VLOOKUP($A291,'2006'!$A$2:$F$200,2,FALSE),0)</f>
        <v>0</v>
      </c>
      <c r="CX291" s="1691">
        <f>IFERROR(VLOOKUP($A291,'2006'!$A$2:$F$200,4,FALSE),0)</f>
        <v>0</v>
      </c>
      <c r="CY291" s="1691">
        <f>IFERROR(VLOOKUP($A291,'2006'!$A$2:$F$200,5,FALSE),0)</f>
        <v>0</v>
      </c>
      <c r="CZ291" s="1740">
        <f>IFERROR(VLOOKUP($A291,'2006'!$A$2:$F$200,6,FALSE),0)</f>
        <v>0</v>
      </c>
      <c r="DA291" s="1700">
        <f>IFERROR(VLOOKUP($A291,'2005'!$C$3:$M$205,8,FALSE),0)</f>
        <v>0</v>
      </c>
      <c r="DB291" s="1691">
        <f>IFERROR(VLOOKUP($A291,'2005'!$C$3:$M$205,9,FALSE),0)</f>
        <v>0</v>
      </c>
      <c r="DC291" s="1691">
        <f>IFERROR(VLOOKUP($A291,'2005'!$C$3:$M$205,10,FALSE),0)</f>
        <v>0</v>
      </c>
      <c r="DD291" s="1740">
        <f>IFERROR(VLOOKUP($A291,'2005'!$C$3:$M$205,11,FALSE),0)</f>
        <v>0</v>
      </c>
      <c r="DE291" s="1700">
        <f>IFERROR(VLOOKUP($A291,'2004'!$C$3:$M$213,8,FALSE),0)</f>
        <v>0</v>
      </c>
      <c r="DF291" s="1691">
        <f>IFERROR(VLOOKUP($A291,'2004'!$C$3:$M$213,9,FALSE),0)</f>
        <v>0</v>
      </c>
      <c r="DG291" s="1691">
        <f>IFERROR(VLOOKUP($A291,'2004'!$C$3:$M$213,10,FALSE),0)</f>
        <v>0</v>
      </c>
      <c r="DH291" s="1740">
        <f>IFERROR(VLOOKUP($A291,'2004'!$C$3:$M$213,11,FALSE),0)</f>
        <v>0</v>
      </c>
      <c r="DI291" s="1700">
        <f>IFERROR(VLOOKUP($A291,'2003'!$C$3:$Q$214,12,FALSE),0)</f>
        <v>0</v>
      </c>
      <c r="DJ291" s="1691">
        <f>IFERROR(VLOOKUP($A291,'2003'!$C$3:$Q$214,13,FALSE),0)</f>
        <v>0</v>
      </c>
      <c r="DK291" s="1691">
        <f>IFERROR(VLOOKUP($A291,'2003'!$C$3:$Q$214,14,FALSE),0)</f>
        <v>0</v>
      </c>
      <c r="DL291" s="1740">
        <f>IFERROR(VLOOKUP($A291,'2003'!$C$3:$Q$214,15,FALSE),0)</f>
        <v>0</v>
      </c>
      <c r="DM291" s="1700">
        <f>IFERROR(VLOOKUP($A291,'2002'!$D$3:$R$214,12,FALSE),0)</f>
        <v>0</v>
      </c>
      <c r="DN291" s="1691">
        <f>IFERROR(VLOOKUP($A291,'2002'!$D$3:$R$214,13,FALSE),0)</f>
        <v>0</v>
      </c>
      <c r="DO291" s="1691">
        <f>IFERROR(VLOOKUP($A291,'2002'!$D$3:$R$214,14,FALSE),0)</f>
        <v>0</v>
      </c>
      <c r="DP291" s="1788">
        <f>IFERROR(VLOOKUP($A291,'2002'!$D$3:$R$214,15,FALSE),0)</f>
        <v>0</v>
      </c>
      <c r="DQ291" s="1700">
        <f>IFERROR(VLOOKUP($A291,'Pre 2002'!$C$3:$CK$382,84,FALSE),0)</f>
        <v>441</v>
      </c>
      <c r="DR291" s="1695">
        <f>IFERROR(VLOOKUP($A291,'Pre 2002'!$C$3:$CK$382,85,FALSE),0)</f>
        <v>214</v>
      </c>
      <c r="DS291" s="1695">
        <f>IFERROR(VLOOKUP($A291,'Pre 2002'!$C$3:$CK$382,86,FALSE),0)</f>
        <v>8</v>
      </c>
      <c r="DT291" s="1790">
        <f>IFERROR(VLOOKUP($A291,'Pre 2002'!$C$3:$CK$382,87,FALSE),0)</f>
        <v>0.48526077097505671</v>
      </c>
      <c r="DU291" s="1741">
        <f>IFERROR(VLOOKUP(A291,'Pre 2002'!$C$3:$CG$382,83,FALSE),0)</f>
        <v>8</v>
      </c>
      <c r="DY291" s="1731"/>
    </row>
    <row r="292" spans="1:129">
      <c r="A292" s="1778" t="s">
        <v>1924</v>
      </c>
      <c r="B292" s="1562">
        <f t="shared" si="103"/>
        <v>669</v>
      </c>
      <c r="C292" s="1562">
        <f t="shared" si="104"/>
        <v>322</v>
      </c>
      <c r="D292" s="1562">
        <f t="shared" si="105"/>
        <v>8</v>
      </c>
      <c r="E292" s="1563">
        <f t="shared" si="106"/>
        <v>0.48131539611360241</v>
      </c>
      <c r="F292" s="1786">
        <f t="shared" si="107"/>
        <v>16</v>
      </c>
      <c r="G292" s="1595" t="s">
        <v>2159</v>
      </c>
      <c r="H292" s="1567">
        <f t="shared" si="118"/>
        <v>16</v>
      </c>
      <c r="I292" s="1734">
        <f t="shared" si="119"/>
        <v>669</v>
      </c>
      <c r="J292" s="1734">
        <f t="shared" si="120"/>
        <v>322</v>
      </c>
      <c r="K292" s="1734">
        <f t="shared" si="121"/>
        <v>8</v>
      </c>
      <c r="L292" s="1806">
        <f t="shared" si="122"/>
        <v>0.48131539611360241</v>
      </c>
      <c r="M292" s="1751"/>
      <c r="N292" s="1751"/>
      <c r="O292" s="1700">
        <f>IFERROR(VLOOKUP($A292,'2022'!$B$2:$K$174,3,FALSE),0)</f>
        <v>0</v>
      </c>
      <c r="P292" s="1858">
        <f>IFERROR(VLOOKUP($A292,'2022'!$B$2:$K$174,4,FALSE),0)</f>
        <v>0</v>
      </c>
      <c r="Q292" s="1858">
        <f>IFERROR(VLOOKUP($A292,'2022'!$B$2:$K$174,5,FALSE),0)</f>
        <v>0</v>
      </c>
      <c r="R292" s="1858">
        <f>IFERROR(VLOOKUP($A292,'2022'!$B$2:$K$174,8,FALSE),0)</f>
        <v>0</v>
      </c>
      <c r="S292" s="1740">
        <f>IFERROR(VLOOKUP($A292,'2022'!$B$2:$K$174,10,FALSE),0)</f>
        <v>0</v>
      </c>
      <c r="T292" s="1700">
        <f>IFERROR(VLOOKUP($A292,'2021'!$B$2:$K$174,3,FALSE),0)</f>
        <v>0</v>
      </c>
      <c r="U292" s="1843">
        <f>IFERROR(VLOOKUP($A292,'2021'!$B$2:$K$174,4,FALSE),0)</f>
        <v>0</v>
      </c>
      <c r="V292" s="1843">
        <f>IFERROR(VLOOKUP($A292,'2021'!$B$2:$K$174,5,FALSE),0)</f>
        <v>0</v>
      </c>
      <c r="W292" s="1843">
        <f>IFERROR(VLOOKUP($A292,'2021'!$B$2:$K$174,8,FALSE),0)</f>
        <v>0</v>
      </c>
      <c r="X292" s="1740">
        <f>IFERROR(VLOOKUP($A292,'2021'!$B$2:$K$174,10,FALSE),0)</f>
        <v>0</v>
      </c>
      <c r="Y292" s="1700">
        <f>IFERROR(VLOOKUP($A292,'2020'!$B$2:$K$170,3,FALSE),0)</f>
        <v>0</v>
      </c>
      <c r="Z292" s="1829">
        <f>IFERROR(VLOOKUP($A292,'2020'!$B$2:$K$170,4,FALSE),0)</f>
        <v>0</v>
      </c>
      <c r="AA292" s="1829">
        <f>IFERROR(VLOOKUP($A292,'2020'!$B$2:$K$170,5,FALSE),0)</f>
        <v>0</v>
      </c>
      <c r="AB292" s="1829">
        <f>IFERROR(VLOOKUP($A292,'2020'!$B$2:$K$170,8,FALSE),0)</f>
        <v>0</v>
      </c>
      <c r="AC292" s="1740">
        <f>IFERROR(VLOOKUP($A292,'2020'!$B$2:$K$170,10,FALSE),0)</f>
        <v>0</v>
      </c>
      <c r="AD292" s="1700">
        <f>IFERROR(VLOOKUP($A292,'2019'!$B$2:$K$170,3,FALSE),0)</f>
        <v>0</v>
      </c>
      <c r="AE292" s="1823">
        <f>IFERROR(VLOOKUP($A292,'2019'!$B$2:$K$170,4,FALSE),0)</f>
        <v>0</v>
      </c>
      <c r="AF292" s="1823">
        <f>IFERROR(VLOOKUP($A292,'2019'!$B$2:$K$170,5,FALSE),0)</f>
        <v>0</v>
      </c>
      <c r="AG292" s="1823">
        <f>IFERROR(VLOOKUP($A292,'2019'!$B$2:$K$170,8,FALSE),0)</f>
        <v>0</v>
      </c>
      <c r="AH292" s="1740">
        <f>IFERROR(VLOOKUP($A292,'2019'!$B$2:$K$170,10,FALSE),0)</f>
        <v>0</v>
      </c>
      <c r="AI292" s="1700">
        <f>IFERROR(VLOOKUP($A292,'2018'!$B$2:$K$170,3,FALSE),0)</f>
        <v>0</v>
      </c>
      <c r="AJ292" s="1821">
        <f>IFERROR(VLOOKUP($A292,'2018'!$B$2:$K$170,4,FALSE),0)</f>
        <v>0</v>
      </c>
      <c r="AK292" s="1821">
        <f>IFERROR(VLOOKUP($A292,'2018'!$B$2:$K$170,5,FALSE),0)</f>
        <v>0</v>
      </c>
      <c r="AL292" s="1821">
        <f>IFERROR(VLOOKUP($A292,'2018'!$B$2:$K$170,8,FALSE),0)</f>
        <v>0</v>
      </c>
      <c r="AM292" s="1740">
        <f>IFERROR(VLOOKUP($A292,'2018'!$B$2:$K$170,10,FALSE),0)</f>
        <v>0</v>
      </c>
      <c r="AN292" s="1700">
        <f>IFERROR(VLOOKUP($A292,'2017'!$B$2:$J$163,2,FALSE),0)</f>
        <v>0</v>
      </c>
      <c r="AO292" s="1815">
        <f>IFERROR(VLOOKUP($A292,'2017'!$B$2:$J$163,3,FALSE),0)</f>
        <v>0</v>
      </c>
      <c r="AP292" s="1815">
        <f>IFERROR(VLOOKUP($A292,'2017'!$B$2:$J$163,4,FALSE),0)</f>
        <v>0</v>
      </c>
      <c r="AQ292" s="1815">
        <f>IFERROR(VLOOKUP($A292,'2017'!$B$2:$J$163,7,FALSE),0)</f>
        <v>0</v>
      </c>
      <c r="AR292" s="1740">
        <f>IFERROR(VLOOKUP($A292,'2017'!$B$2:$J$163,9,FALSE),0)</f>
        <v>0</v>
      </c>
      <c r="AS292" s="1700">
        <f>IFERROR(VLOOKUP($A292,'2016'!$B$2:$K$165,3,FALSE),0)</f>
        <v>0</v>
      </c>
      <c r="AT292" s="1796">
        <f>IFERROR(VLOOKUP($A292,'2016'!$B$2:$K$165,4,FALSE),0)</f>
        <v>0</v>
      </c>
      <c r="AU292" s="1796">
        <f>IFERROR(VLOOKUP($A292,'2016'!$B$2:$K$165,5,FALSE),0)</f>
        <v>0</v>
      </c>
      <c r="AV292" s="1796">
        <f>IFERROR(VLOOKUP($A292,'2016'!$B$2:$K$165,8,FALSE),0)</f>
        <v>0</v>
      </c>
      <c r="AW292" s="1740">
        <f>IFERROR(VLOOKUP($A292,'2016'!$B$2:$K$165,10,FALSE),0)</f>
        <v>0</v>
      </c>
      <c r="AX292" s="1700">
        <f>IFERROR(VLOOKUP($A292,'2015'!$B$2:$K$165,3,FALSE),0)</f>
        <v>0</v>
      </c>
      <c r="AY292" s="1695">
        <f>IFERROR(VLOOKUP($A292,'2015'!$B$2:$K$165,4,FALSE),0)</f>
        <v>0</v>
      </c>
      <c r="AZ292" s="1695">
        <f>IFERROR(VLOOKUP($A292,'2015'!$B$2:$K$165,5,FALSE),0)</f>
        <v>0</v>
      </c>
      <c r="BA292" s="1695">
        <f>IFERROR(VLOOKUP($A292,'2015'!$B$2:$K$165,8,FALSE),0)</f>
        <v>0</v>
      </c>
      <c r="BB292" s="1740">
        <f>IFERROR(VLOOKUP($A292,'2015'!$B$2:$K$165,10,FALSE),0)</f>
        <v>0</v>
      </c>
      <c r="BC292" s="1700">
        <f>IFERROR(VLOOKUP($A292,'2014'!$B$2:$K$157,3,FALSE),0)</f>
        <v>0</v>
      </c>
      <c r="BD292" s="1691">
        <f>IFERROR(VLOOKUP($A292,'2014'!$B$2:$K$157,4,FALSE),0)</f>
        <v>0</v>
      </c>
      <c r="BE292" s="1691">
        <f>IFERROR(VLOOKUP($A292,'2014'!$B$2:$K$157,5,FALSE),0)</f>
        <v>0</v>
      </c>
      <c r="BF292" s="1691">
        <f>IFERROR(VLOOKUP($A292,'2014'!$B$2:$K$157,8,FALSE),0)</f>
        <v>0</v>
      </c>
      <c r="BG292" s="1740">
        <f>IFERROR(VLOOKUP($A292,'2014'!$B$2:$K$157,10,FALSE),0)</f>
        <v>0</v>
      </c>
      <c r="BH292" s="1700">
        <f>IFERROR(VLOOKUP($A292,'2013'!$D$4:$I$249,2,FALSE),0)</f>
        <v>0</v>
      </c>
      <c r="BI292" s="1691">
        <f>IFERROR(VLOOKUP($A292,'2013'!$D$4:$I$249,3,FALSE),0)</f>
        <v>0</v>
      </c>
      <c r="BJ292" s="1691">
        <f>IFERROR(VLOOKUP($A292,'2013'!$D$4:$I$249,4,FALSE),0)</f>
        <v>0</v>
      </c>
      <c r="BK292" s="1691">
        <f>IFERROR(VLOOKUP($A292,'2013'!$D$4:$I$249,5,FALSE),0)</f>
        <v>0</v>
      </c>
      <c r="BL292" s="1740">
        <f>IFERROR(VLOOKUP($A292,'2013'!$D$4:$I$249,6,FALSE),0)</f>
        <v>0</v>
      </c>
      <c r="BM292" s="1737">
        <f>IFERROR(VLOOKUP($A292,'2012'!$D$3:$O$172,2,FALSE),0)</f>
        <v>0</v>
      </c>
      <c r="BN292" s="1691">
        <f>IFERROR(VLOOKUP($A292,'2012'!$D$3:$O$172,3,FALSE),0)</f>
        <v>0</v>
      </c>
      <c r="BO292" s="1743">
        <f>IFERROR(VLOOKUP($A292,'2012'!$D$3:$O$172,4,FALSE),0)</f>
        <v>0</v>
      </c>
      <c r="BP292" s="1700">
        <f>IFERROR(VLOOKUP($A292,'2012'!$D$3:$O$172,5,FALSE),0)</f>
        <v>0</v>
      </c>
      <c r="BQ292" s="1691">
        <f>IFERROR(VLOOKUP($A292,'2012'!$D$3:$O$172,6,FALSE),0)</f>
        <v>0</v>
      </c>
      <c r="BR292" s="1691">
        <f>IFERROR(VLOOKUP($A292,'2012'!$D$3:$O$172,7,FALSE),0)</f>
        <v>0</v>
      </c>
      <c r="BS292" s="1691">
        <f>IFERROR(VLOOKUP($A292,'2012'!$D$3:$O$172,8,FALSE),0)</f>
        <v>0</v>
      </c>
      <c r="BT292" s="1740">
        <f>IFERROR(VLOOKUP($A292,'2012'!$D$3:$O$172,9,FALSE),0)</f>
        <v>0</v>
      </c>
      <c r="BX292" s="1700">
        <f>IFERROR(VLOOKUP($A292,'2011'!$D$4:$I$251,2,FALSE),0)</f>
        <v>0</v>
      </c>
      <c r="BY292" s="1691">
        <f>IFERROR(VLOOKUP($A292,'2011'!$D$4:$I$251,3,FALSE),0)</f>
        <v>0</v>
      </c>
      <c r="BZ292" s="1691">
        <f>IFERROR(VLOOKUP($A292,'2011'!$D$4:$I$251,4,FALSE),0)</f>
        <v>0</v>
      </c>
      <c r="CA292" s="1691">
        <f>IFERROR(VLOOKUP($A292,'2011'!$D$4:$I$251,5,FALSE),0)</f>
        <v>0</v>
      </c>
      <c r="CB292" s="1740">
        <f>IFERROR(VLOOKUP($A292,'2011'!$D$4:$I$251,6,FALSE),0)</f>
        <v>0</v>
      </c>
      <c r="CC292" s="1700">
        <f>IFERROR(VLOOKUP($A292,'2010'!$C$3:$H$234,2,FALSE),0)</f>
        <v>0</v>
      </c>
      <c r="CD292" s="1691">
        <f>IFERROR(VLOOKUP($A292,'2010'!$C$3:$H$234,3,FALSE),0)</f>
        <v>0</v>
      </c>
      <c r="CE292" s="1691">
        <f>IFERROR(VLOOKUP($A292,'2010'!$C$3:$H$234,4,FALSE),0)</f>
        <v>0</v>
      </c>
      <c r="CF292" s="1691">
        <f>IFERROR(VLOOKUP($A292,'2010'!$C$3:$H$234,5,FALSE),0)</f>
        <v>0</v>
      </c>
      <c r="CG292" s="1740">
        <f>IFERROR(VLOOKUP($A292,'2010'!$C$3:$H$234,6,FALSE),0)</f>
        <v>0</v>
      </c>
      <c r="CH292" s="1700">
        <f>IFERROR(VLOOKUP($A292,'2009'!$C$3:$H$242,2,FALSE),0)</f>
        <v>0</v>
      </c>
      <c r="CI292" s="1691">
        <f>IFERROR(VLOOKUP($A292,'2009'!$C$3:$H$242,3,FALSE),0)</f>
        <v>0</v>
      </c>
      <c r="CJ292" s="1691">
        <f>IFERROR(VLOOKUP($A292,'2009'!$C$3:$H$242,4,FALSE),0)</f>
        <v>0</v>
      </c>
      <c r="CK292" s="1691">
        <f>IFERROR(VLOOKUP($A292,'2009'!$C$3:$H$242,5,FALSE),0)</f>
        <v>0</v>
      </c>
      <c r="CL292" s="1740">
        <f>IFERROR(VLOOKUP($A292,'2009'!$C$3:$H$242,6,FALSE),0)</f>
        <v>0</v>
      </c>
      <c r="CM292" s="1700">
        <f>IFERROR(VLOOKUP($A292,'2008'!$C$3:$H$229,2,FALSE),0)</f>
        <v>0</v>
      </c>
      <c r="CN292" s="1691">
        <f>IFERROR(VLOOKUP($A292,'2008'!$C$3:$H$229,3,FALSE),0)</f>
        <v>0</v>
      </c>
      <c r="CO292" s="1691">
        <f>IFERROR(VLOOKUP($A292,'2008'!$C$3:$H$229,4,FALSE),0)</f>
        <v>0</v>
      </c>
      <c r="CP292" s="1691">
        <f>IFERROR(VLOOKUP($A292,'2008'!$C$3:$H$229,5,FALSE),0)</f>
        <v>0</v>
      </c>
      <c r="CQ292" s="1740">
        <f>IFERROR(VLOOKUP($A292,'2008'!$C$3:$H$229,6,FALSE),0)</f>
        <v>0</v>
      </c>
      <c r="CR292" s="1700">
        <f>IFERROR(VLOOKUP($A292,'2007'!$C$3:$M$238,7,FALSE),0)</f>
        <v>0</v>
      </c>
      <c r="CS292" s="1691">
        <f>IFERROR(VLOOKUP($A292,'2007'!$C$3:$M$238,8,FALSE),0)</f>
        <v>0</v>
      </c>
      <c r="CT292" s="1691">
        <f>IFERROR(VLOOKUP($A292,'2007'!$C$3:$M$238,9,FALSE),0)</f>
        <v>0</v>
      </c>
      <c r="CU292" s="1691">
        <f>IFERROR(VLOOKUP($A292,'2007'!$C$3:$M$238,10,FALSE),0)</f>
        <v>0</v>
      </c>
      <c r="CV292" s="1740">
        <f>IFERROR(VLOOKUP($A292,'2007'!$C$3:$M$238,11,FALSE),0)</f>
        <v>0</v>
      </c>
      <c r="CW292" s="1700">
        <f>IFERROR(VLOOKUP($A292,'2006'!$A$2:$F$200,2,FALSE),0)</f>
        <v>0</v>
      </c>
      <c r="CX292" s="1691">
        <f>IFERROR(VLOOKUP($A292,'2006'!$A$2:$F$200,4,FALSE),0)</f>
        <v>0</v>
      </c>
      <c r="CY292" s="1691">
        <f>IFERROR(VLOOKUP($A292,'2006'!$A$2:$F$200,5,FALSE),0)</f>
        <v>0</v>
      </c>
      <c r="CZ292" s="1740">
        <f>IFERROR(VLOOKUP($A292,'2006'!$A$2:$F$200,6,FALSE),0)</f>
        <v>0</v>
      </c>
      <c r="DA292" s="1700">
        <f>IFERROR(VLOOKUP($A292,'2005'!$C$3:$M$205,8,FALSE),0)</f>
        <v>0</v>
      </c>
      <c r="DB292" s="1691">
        <f>IFERROR(VLOOKUP($A292,'2005'!$C$3:$M$205,9,FALSE),0)</f>
        <v>0</v>
      </c>
      <c r="DC292" s="1691">
        <f>IFERROR(VLOOKUP($A292,'2005'!$C$3:$M$205,10,FALSE),0)</f>
        <v>0</v>
      </c>
      <c r="DD292" s="1740">
        <f>IFERROR(VLOOKUP($A292,'2005'!$C$3:$M$205,11,FALSE),0)</f>
        <v>0</v>
      </c>
      <c r="DE292" s="1700">
        <f>IFERROR(VLOOKUP($A292,'2004'!$C$3:$M$213,8,FALSE),0)</f>
        <v>0</v>
      </c>
      <c r="DF292" s="1691">
        <f>IFERROR(VLOOKUP($A292,'2004'!$C$3:$M$213,9,FALSE),0)</f>
        <v>0</v>
      </c>
      <c r="DG292" s="1691">
        <f>IFERROR(VLOOKUP($A292,'2004'!$C$3:$M$213,10,FALSE),0)</f>
        <v>0</v>
      </c>
      <c r="DH292" s="1740">
        <f>IFERROR(VLOOKUP($A292,'2004'!$C$3:$M$213,11,FALSE),0)</f>
        <v>0</v>
      </c>
      <c r="DI292" s="1700">
        <f>IFERROR(VLOOKUP($A292,'2003'!$C$3:$Q$214,12,FALSE),0)</f>
        <v>0</v>
      </c>
      <c r="DJ292" s="1691">
        <f>IFERROR(VLOOKUP($A292,'2003'!$C$3:$Q$214,13,FALSE),0)</f>
        <v>0</v>
      </c>
      <c r="DK292" s="1691">
        <f>IFERROR(VLOOKUP($A292,'2003'!$C$3:$Q$214,14,FALSE),0)</f>
        <v>0</v>
      </c>
      <c r="DL292" s="1740">
        <f>IFERROR(VLOOKUP($A292,'2003'!$C$3:$Q$214,15,FALSE),0)</f>
        <v>0</v>
      </c>
      <c r="DM292" s="1700">
        <f>IFERROR(VLOOKUP($A292,'2002'!$D$3:$R$214,12,FALSE),0)</f>
        <v>0</v>
      </c>
      <c r="DN292" s="1691">
        <f>IFERROR(VLOOKUP($A292,'2002'!$D$3:$R$214,13,FALSE),0)</f>
        <v>0</v>
      </c>
      <c r="DO292" s="1691">
        <f>IFERROR(VLOOKUP($A292,'2002'!$D$3:$R$214,14,FALSE),0)</f>
        <v>0</v>
      </c>
      <c r="DP292" s="1788">
        <f>IFERROR(VLOOKUP($A292,'2002'!$D$3:$R$214,15,FALSE),0)</f>
        <v>0</v>
      </c>
      <c r="DQ292" s="1700">
        <f>IFERROR(VLOOKUP($A292,'Pre 2002'!$C$3:$CK$382,84,FALSE),0)</f>
        <v>669</v>
      </c>
      <c r="DR292" s="1695">
        <f>IFERROR(VLOOKUP($A292,'Pre 2002'!$C$3:$CK$382,85,FALSE),0)</f>
        <v>322</v>
      </c>
      <c r="DS292" s="1695">
        <f>IFERROR(VLOOKUP($A292,'Pre 2002'!$C$3:$CK$382,86,FALSE),0)</f>
        <v>8</v>
      </c>
      <c r="DT292" s="1790">
        <f>IFERROR(VLOOKUP($A292,'Pre 2002'!$C$3:$CK$382,87,FALSE),0)</f>
        <v>0.48131539611360241</v>
      </c>
      <c r="DU292" s="1741">
        <f>IFERROR(VLOOKUP(A292,'Pre 2002'!$C$3:$CG$382,83,FALSE),0)</f>
        <v>16</v>
      </c>
      <c r="DY292" s="1731"/>
    </row>
    <row r="293" spans="1:129">
      <c r="A293" s="1778" t="s">
        <v>2060</v>
      </c>
      <c r="B293" s="1562">
        <f t="shared" si="103"/>
        <v>872</v>
      </c>
      <c r="C293" s="1562">
        <f t="shared" si="104"/>
        <v>409</v>
      </c>
      <c r="D293" s="1562">
        <f t="shared" si="105"/>
        <v>8</v>
      </c>
      <c r="E293" s="1563">
        <f t="shared" si="106"/>
        <v>0.46903669724770641</v>
      </c>
      <c r="F293" s="1786">
        <f t="shared" si="107"/>
        <v>17</v>
      </c>
      <c r="G293" s="1595" t="s">
        <v>2159</v>
      </c>
      <c r="H293" s="1567">
        <f t="shared" si="118"/>
        <v>17</v>
      </c>
      <c r="I293" s="1734">
        <f t="shared" si="119"/>
        <v>872</v>
      </c>
      <c r="J293" s="1734">
        <f t="shared" si="120"/>
        <v>409</v>
      </c>
      <c r="K293" s="1734">
        <f t="shared" si="121"/>
        <v>8</v>
      </c>
      <c r="L293" s="1806">
        <f t="shared" si="122"/>
        <v>0.46903669724770641</v>
      </c>
      <c r="M293" s="1751"/>
      <c r="N293" s="1751"/>
      <c r="O293" s="1700">
        <f>IFERROR(VLOOKUP($A293,'2022'!$B$2:$K$174,3,FALSE),0)</f>
        <v>0</v>
      </c>
      <c r="P293" s="1858">
        <f>IFERROR(VLOOKUP($A293,'2022'!$B$2:$K$174,4,FALSE),0)</f>
        <v>0</v>
      </c>
      <c r="Q293" s="1858">
        <f>IFERROR(VLOOKUP($A293,'2022'!$B$2:$K$174,5,FALSE),0)</f>
        <v>0</v>
      </c>
      <c r="R293" s="1858">
        <f>IFERROR(VLOOKUP($A293,'2022'!$B$2:$K$174,8,FALSE),0)</f>
        <v>0</v>
      </c>
      <c r="S293" s="1740">
        <f>IFERROR(VLOOKUP($A293,'2022'!$B$2:$K$174,10,FALSE),0)</f>
        <v>0</v>
      </c>
      <c r="T293" s="1700">
        <f>IFERROR(VLOOKUP($A293,'2021'!$B$2:$K$174,3,FALSE),0)</f>
        <v>0</v>
      </c>
      <c r="U293" s="1843">
        <f>IFERROR(VLOOKUP($A293,'2021'!$B$2:$K$174,4,FALSE),0)</f>
        <v>0</v>
      </c>
      <c r="V293" s="1843">
        <f>IFERROR(VLOOKUP($A293,'2021'!$B$2:$K$174,5,FALSE),0)</f>
        <v>0</v>
      </c>
      <c r="W293" s="1843">
        <f>IFERROR(VLOOKUP($A293,'2021'!$B$2:$K$174,8,FALSE),0)</f>
        <v>0</v>
      </c>
      <c r="X293" s="1740">
        <f>IFERROR(VLOOKUP($A293,'2021'!$B$2:$K$174,10,FALSE),0)</f>
        <v>0</v>
      </c>
      <c r="Y293" s="1700">
        <f>IFERROR(VLOOKUP($A293,'2020'!$B$2:$K$170,3,FALSE),0)</f>
        <v>0</v>
      </c>
      <c r="Z293" s="1829">
        <f>IFERROR(VLOOKUP($A293,'2020'!$B$2:$K$170,4,FALSE),0)</f>
        <v>0</v>
      </c>
      <c r="AA293" s="1829">
        <f>IFERROR(VLOOKUP($A293,'2020'!$B$2:$K$170,5,FALSE),0)</f>
        <v>0</v>
      </c>
      <c r="AB293" s="1829">
        <f>IFERROR(VLOOKUP($A293,'2020'!$B$2:$K$170,8,FALSE),0)</f>
        <v>0</v>
      </c>
      <c r="AC293" s="1740">
        <f>IFERROR(VLOOKUP($A293,'2020'!$B$2:$K$170,10,FALSE),0)</f>
        <v>0</v>
      </c>
      <c r="AD293" s="1700">
        <f>IFERROR(VLOOKUP($A293,'2019'!$B$2:$K$170,3,FALSE),0)</f>
        <v>0</v>
      </c>
      <c r="AE293" s="1823">
        <f>IFERROR(VLOOKUP($A293,'2019'!$B$2:$K$170,4,FALSE),0)</f>
        <v>0</v>
      </c>
      <c r="AF293" s="1823">
        <f>IFERROR(VLOOKUP($A293,'2019'!$B$2:$K$170,5,FALSE),0)</f>
        <v>0</v>
      </c>
      <c r="AG293" s="1823">
        <f>IFERROR(VLOOKUP($A293,'2019'!$B$2:$K$170,8,FALSE),0)</f>
        <v>0</v>
      </c>
      <c r="AH293" s="1740">
        <f>IFERROR(VLOOKUP($A293,'2019'!$B$2:$K$170,10,FALSE),0)</f>
        <v>0</v>
      </c>
      <c r="AI293" s="1700">
        <f>IFERROR(VLOOKUP($A293,'2018'!$B$2:$K$170,3,FALSE),0)</f>
        <v>0</v>
      </c>
      <c r="AJ293" s="1821">
        <f>IFERROR(VLOOKUP($A293,'2018'!$B$2:$K$170,4,FALSE),0)</f>
        <v>0</v>
      </c>
      <c r="AK293" s="1821">
        <f>IFERROR(VLOOKUP($A293,'2018'!$B$2:$K$170,5,FALSE),0)</f>
        <v>0</v>
      </c>
      <c r="AL293" s="1821">
        <f>IFERROR(VLOOKUP($A293,'2018'!$B$2:$K$170,8,FALSE),0)</f>
        <v>0</v>
      </c>
      <c r="AM293" s="1740">
        <f>IFERROR(VLOOKUP($A293,'2018'!$B$2:$K$170,10,FALSE),0)</f>
        <v>0</v>
      </c>
      <c r="AN293" s="1700">
        <f>IFERROR(VLOOKUP($A293,'2017'!$B$2:$J$163,2,FALSE),0)</f>
        <v>0</v>
      </c>
      <c r="AO293" s="1815">
        <f>IFERROR(VLOOKUP($A293,'2017'!$B$2:$J$163,3,FALSE),0)</f>
        <v>0</v>
      </c>
      <c r="AP293" s="1815">
        <f>IFERROR(VLOOKUP($A293,'2017'!$B$2:$J$163,4,FALSE),0)</f>
        <v>0</v>
      </c>
      <c r="AQ293" s="1815">
        <f>IFERROR(VLOOKUP($A293,'2017'!$B$2:$J$163,7,FALSE),0)</f>
        <v>0</v>
      </c>
      <c r="AR293" s="1740">
        <f>IFERROR(VLOOKUP($A293,'2017'!$B$2:$J$163,9,FALSE),0)</f>
        <v>0</v>
      </c>
      <c r="AS293" s="1700">
        <f>IFERROR(VLOOKUP($A293,'2016'!$B$2:$K$165,3,FALSE),0)</f>
        <v>0</v>
      </c>
      <c r="AT293" s="1796">
        <f>IFERROR(VLOOKUP($A293,'2016'!$B$2:$K$165,4,FALSE),0)</f>
        <v>0</v>
      </c>
      <c r="AU293" s="1796">
        <f>IFERROR(VLOOKUP($A293,'2016'!$B$2:$K$165,5,FALSE),0)</f>
        <v>0</v>
      </c>
      <c r="AV293" s="1796">
        <f>IFERROR(VLOOKUP($A293,'2016'!$B$2:$K$165,8,FALSE),0)</f>
        <v>0</v>
      </c>
      <c r="AW293" s="1740">
        <f>IFERROR(VLOOKUP($A293,'2016'!$B$2:$K$165,10,FALSE),0)</f>
        <v>0</v>
      </c>
      <c r="AX293" s="1700">
        <f>IFERROR(VLOOKUP($A293,'2015'!$B$2:$K$165,3,FALSE),0)</f>
        <v>0</v>
      </c>
      <c r="AY293" s="1695">
        <f>IFERROR(VLOOKUP($A293,'2015'!$B$2:$K$165,4,FALSE),0)</f>
        <v>0</v>
      </c>
      <c r="AZ293" s="1695">
        <f>IFERROR(VLOOKUP($A293,'2015'!$B$2:$K$165,5,FALSE),0)</f>
        <v>0</v>
      </c>
      <c r="BA293" s="1695">
        <f>IFERROR(VLOOKUP($A293,'2015'!$B$2:$K$165,8,FALSE),0)</f>
        <v>0</v>
      </c>
      <c r="BB293" s="1740">
        <f>IFERROR(VLOOKUP($A293,'2015'!$B$2:$K$165,10,FALSE),0)</f>
        <v>0</v>
      </c>
      <c r="BC293" s="1700">
        <f>IFERROR(VLOOKUP($A293,'2014'!$B$2:$K$157,3,FALSE),0)</f>
        <v>0</v>
      </c>
      <c r="BD293" s="1691">
        <f>IFERROR(VLOOKUP($A293,'2014'!$B$2:$K$157,4,FALSE),0)</f>
        <v>0</v>
      </c>
      <c r="BE293" s="1691">
        <f>IFERROR(VLOOKUP($A293,'2014'!$B$2:$K$157,5,FALSE),0)</f>
        <v>0</v>
      </c>
      <c r="BF293" s="1691">
        <f>IFERROR(VLOOKUP($A293,'2014'!$B$2:$K$157,8,FALSE),0)</f>
        <v>0</v>
      </c>
      <c r="BG293" s="1740">
        <f>IFERROR(VLOOKUP($A293,'2014'!$B$2:$K$157,10,FALSE),0)</f>
        <v>0</v>
      </c>
      <c r="BH293" s="1700">
        <f>IFERROR(VLOOKUP($A293,'2013'!$D$4:$I$249,2,FALSE),0)</f>
        <v>0</v>
      </c>
      <c r="BI293" s="1691">
        <f>IFERROR(VLOOKUP($A293,'2013'!$D$4:$I$249,3,FALSE),0)</f>
        <v>0</v>
      </c>
      <c r="BJ293" s="1691">
        <f>IFERROR(VLOOKUP($A293,'2013'!$D$4:$I$249,4,FALSE),0)</f>
        <v>0</v>
      </c>
      <c r="BK293" s="1691">
        <f>IFERROR(VLOOKUP($A293,'2013'!$D$4:$I$249,5,FALSE),0)</f>
        <v>0</v>
      </c>
      <c r="BL293" s="1740">
        <f>IFERROR(VLOOKUP($A293,'2013'!$D$4:$I$249,6,FALSE),0)</f>
        <v>0</v>
      </c>
      <c r="BM293" s="1737">
        <f>IFERROR(VLOOKUP($A293,'2012'!$D$3:$O$172,2,FALSE),0)</f>
        <v>0</v>
      </c>
      <c r="BN293" s="1691">
        <f>IFERROR(VLOOKUP($A293,'2012'!$D$3:$O$172,3,FALSE),0)</f>
        <v>0</v>
      </c>
      <c r="BO293" s="1743">
        <f>IFERROR(VLOOKUP($A293,'2012'!$D$3:$O$172,4,FALSE),0)</f>
        <v>0</v>
      </c>
      <c r="BP293" s="1700">
        <f>IFERROR(VLOOKUP($A293,'2012'!$D$3:$O$172,5,FALSE),0)</f>
        <v>0</v>
      </c>
      <c r="BQ293" s="1691">
        <f>IFERROR(VLOOKUP($A293,'2012'!$D$3:$O$172,6,FALSE),0)</f>
        <v>0</v>
      </c>
      <c r="BR293" s="1691">
        <f>IFERROR(VLOOKUP($A293,'2012'!$D$3:$O$172,7,FALSE),0)</f>
        <v>0</v>
      </c>
      <c r="BS293" s="1691">
        <f>IFERROR(VLOOKUP($A293,'2012'!$D$3:$O$172,8,FALSE),0)</f>
        <v>0</v>
      </c>
      <c r="BT293" s="1740">
        <f>IFERROR(VLOOKUP($A293,'2012'!$D$3:$O$172,9,FALSE),0)</f>
        <v>0</v>
      </c>
      <c r="BX293" s="1700">
        <f>IFERROR(VLOOKUP($A293,'2011'!$D$4:$I$251,2,FALSE),0)</f>
        <v>0</v>
      </c>
      <c r="BY293" s="1691">
        <f>IFERROR(VLOOKUP($A293,'2011'!$D$4:$I$251,3,FALSE),0)</f>
        <v>0</v>
      </c>
      <c r="BZ293" s="1691">
        <f>IFERROR(VLOOKUP($A293,'2011'!$D$4:$I$251,4,FALSE),0)</f>
        <v>0</v>
      </c>
      <c r="CA293" s="1691">
        <f>IFERROR(VLOOKUP($A293,'2011'!$D$4:$I$251,5,FALSE),0)</f>
        <v>0</v>
      </c>
      <c r="CB293" s="1740">
        <f>IFERROR(VLOOKUP($A293,'2011'!$D$4:$I$251,6,FALSE),0)</f>
        <v>0</v>
      </c>
      <c r="CC293" s="1700">
        <f>IFERROR(VLOOKUP($A293,'2010'!$C$3:$H$234,2,FALSE),0)</f>
        <v>0</v>
      </c>
      <c r="CD293" s="1691">
        <f>IFERROR(VLOOKUP($A293,'2010'!$C$3:$H$234,3,FALSE),0)</f>
        <v>0</v>
      </c>
      <c r="CE293" s="1691">
        <f>IFERROR(VLOOKUP($A293,'2010'!$C$3:$H$234,4,FALSE),0)</f>
        <v>0</v>
      </c>
      <c r="CF293" s="1691">
        <f>IFERROR(VLOOKUP($A293,'2010'!$C$3:$H$234,5,FALSE),0)</f>
        <v>0</v>
      </c>
      <c r="CG293" s="1740">
        <f>IFERROR(VLOOKUP($A293,'2010'!$C$3:$H$234,6,FALSE),0)</f>
        <v>0</v>
      </c>
      <c r="CH293" s="1700">
        <f>IFERROR(VLOOKUP($A293,'2009'!$C$3:$H$242,2,FALSE),0)</f>
        <v>0</v>
      </c>
      <c r="CI293" s="1691">
        <f>IFERROR(VLOOKUP($A293,'2009'!$C$3:$H$242,3,FALSE),0)</f>
        <v>0</v>
      </c>
      <c r="CJ293" s="1691">
        <f>IFERROR(VLOOKUP($A293,'2009'!$C$3:$H$242,4,FALSE),0)</f>
        <v>0</v>
      </c>
      <c r="CK293" s="1691">
        <f>IFERROR(VLOOKUP($A293,'2009'!$C$3:$H$242,5,FALSE),0)</f>
        <v>0</v>
      </c>
      <c r="CL293" s="1740">
        <f>IFERROR(VLOOKUP($A293,'2009'!$C$3:$H$242,6,FALSE),0)</f>
        <v>0</v>
      </c>
      <c r="CM293" s="1700">
        <f>IFERROR(VLOOKUP($A293,'2008'!$C$3:$H$229,2,FALSE),0)</f>
        <v>0</v>
      </c>
      <c r="CN293" s="1691">
        <f>IFERROR(VLOOKUP($A293,'2008'!$C$3:$H$229,3,FALSE),0)</f>
        <v>0</v>
      </c>
      <c r="CO293" s="1691">
        <f>IFERROR(VLOOKUP($A293,'2008'!$C$3:$H$229,4,FALSE),0)</f>
        <v>0</v>
      </c>
      <c r="CP293" s="1691">
        <f>IFERROR(VLOOKUP($A293,'2008'!$C$3:$H$229,5,FALSE),0)</f>
        <v>0</v>
      </c>
      <c r="CQ293" s="1740">
        <f>IFERROR(VLOOKUP($A293,'2008'!$C$3:$H$229,6,FALSE),0)</f>
        <v>0</v>
      </c>
      <c r="CR293" s="1700">
        <f>IFERROR(VLOOKUP($A293,'2007'!$C$3:$M$238,7,FALSE),0)</f>
        <v>0</v>
      </c>
      <c r="CS293" s="1691">
        <f>IFERROR(VLOOKUP($A293,'2007'!$C$3:$M$238,8,FALSE),0)</f>
        <v>0</v>
      </c>
      <c r="CT293" s="1691">
        <f>IFERROR(VLOOKUP($A293,'2007'!$C$3:$M$238,9,FALSE),0)</f>
        <v>0</v>
      </c>
      <c r="CU293" s="1691">
        <f>IFERROR(VLOOKUP($A293,'2007'!$C$3:$M$238,10,FALSE),0)</f>
        <v>0</v>
      </c>
      <c r="CV293" s="1740">
        <f>IFERROR(VLOOKUP($A293,'2007'!$C$3:$M$238,11,FALSE),0)</f>
        <v>0</v>
      </c>
      <c r="CW293" s="1700">
        <f>IFERROR(VLOOKUP($A293,'2006'!$A$2:$F$200,2,FALSE),0)</f>
        <v>0</v>
      </c>
      <c r="CX293" s="1691">
        <f>IFERROR(VLOOKUP($A293,'2006'!$A$2:$F$200,4,FALSE),0)</f>
        <v>0</v>
      </c>
      <c r="CY293" s="1691">
        <f>IFERROR(VLOOKUP($A293,'2006'!$A$2:$F$200,5,FALSE),0)</f>
        <v>0</v>
      </c>
      <c r="CZ293" s="1740">
        <f>IFERROR(VLOOKUP($A293,'2006'!$A$2:$F$200,6,FALSE),0)</f>
        <v>0</v>
      </c>
      <c r="DA293" s="1700">
        <f>IFERROR(VLOOKUP($A293,'2005'!$C$3:$M$205,8,FALSE),0)</f>
        <v>0</v>
      </c>
      <c r="DB293" s="1691">
        <f>IFERROR(VLOOKUP($A293,'2005'!$C$3:$M$205,9,FALSE),0)</f>
        <v>0</v>
      </c>
      <c r="DC293" s="1691">
        <f>IFERROR(VLOOKUP($A293,'2005'!$C$3:$M$205,10,FALSE),0)</f>
        <v>0</v>
      </c>
      <c r="DD293" s="1740">
        <f>IFERROR(VLOOKUP($A293,'2005'!$C$3:$M$205,11,FALSE),0)</f>
        <v>0</v>
      </c>
      <c r="DE293" s="1700">
        <f>IFERROR(VLOOKUP($A293,'2004'!$C$3:$M$213,8,FALSE),0)</f>
        <v>0</v>
      </c>
      <c r="DF293" s="1691">
        <f>IFERROR(VLOOKUP($A293,'2004'!$C$3:$M$213,9,FALSE),0)</f>
        <v>0</v>
      </c>
      <c r="DG293" s="1691">
        <f>IFERROR(VLOOKUP($A293,'2004'!$C$3:$M$213,10,FALSE),0)</f>
        <v>0</v>
      </c>
      <c r="DH293" s="1740">
        <f>IFERROR(VLOOKUP($A293,'2004'!$C$3:$M$213,11,FALSE),0)</f>
        <v>0</v>
      </c>
      <c r="DI293" s="1700">
        <f>IFERROR(VLOOKUP($A293,'2003'!$C$3:$Q$214,12,FALSE),0)</f>
        <v>0</v>
      </c>
      <c r="DJ293" s="1691">
        <f>IFERROR(VLOOKUP($A293,'2003'!$C$3:$Q$214,13,FALSE),0)</f>
        <v>0</v>
      </c>
      <c r="DK293" s="1691">
        <f>IFERROR(VLOOKUP($A293,'2003'!$C$3:$Q$214,14,FALSE),0)</f>
        <v>0</v>
      </c>
      <c r="DL293" s="1740">
        <f>IFERROR(VLOOKUP($A293,'2003'!$C$3:$Q$214,15,FALSE),0)</f>
        <v>0</v>
      </c>
      <c r="DM293" s="1700">
        <f>IFERROR(VLOOKUP($A293,'2002'!$D$3:$R$214,12,FALSE),0)</f>
        <v>0</v>
      </c>
      <c r="DN293" s="1691">
        <f>IFERROR(VLOOKUP($A293,'2002'!$D$3:$R$214,13,FALSE),0)</f>
        <v>0</v>
      </c>
      <c r="DO293" s="1691">
        <f>IFERROR(VLOOKUP($A293,'2002'!$D$3:$R$214,14,FALSE),0)</f>
        <v>0</v>
      </c>
      <c r="DP293" s="1788">
        <f>IFERROR(VLOOKUP($A293,'2002'!$D$3:$R$214,15,FALSE),0)</f>
        <v>0</v>
      </c>
      <c r="DQ293" s="1700">
        <f>IFERROR(VLOOKUP($A293,'Pre 2002'!$C$3:$CK$382,84,FALSE),0)</f>
        <v>872</v>
      </c>
      <c r="DR293" s="1695">
        <f>IFERROR(VLOOKUP($A293,'Pre 2002'!$C$3:$CK$382,85,FALSE),0)</f>
        <v>409</v>
      </c>
      <c r="DS293" s="1695">
        <f>IFERROR(VLOOKUP($A293,'Pre 2002'!$C$3:$CK$382,86,FALSE),0)</f>
        <v>8</v>
      </c>
      <c r="DT293" s="1790">
        <f>IFERROR(VLOOKUP($A293,'Pre 2002'!$C$3:$CK$382,87,FALSE),0)</f>
        <v>0.46903669724770641</v>
      </c>
      <c r="DU293" s="1741">
        <f>IFERROR(VLOOKUP(A293,'Pre 2002'!$C$3:$CG$382,83,FALSE),0)</f>
        <v>17</v>
      </c>
      <c r="DY293" s="1731"/>
    </row>
    <row r="294" spans="1:129">
      <c r="A294" s="1778" t="s">
        <v>1952</v>
      </c>
      <c r="B294" s="1562">
        <f t="shared" si="103"/>
        <v>506</v>
      </c>
      <c r="C294" s="1562">
        <f t="shared" si="104"/>
        <v>186</v>
      </c>
      <c r="D294" s="1562">
        <f t="shared" si="105"/>
        <v>8</v>
      </c>
      <c r="E294" s="1563">
        <f t="shared" si="106"/>
        <v>0.3675889328063241</v>
      </c>
      <c r="F294" s="1786">
        <f t="shared" si="107"/>
        <v>15</v>
      </c>
      <c r="G294" s="1595" t="s">
        <v>2159</v>
      </c>
      <c r="H294" s="1567">
        <f t="shared" si="118"/>
        <v>15</v>
      </c>
      <c r="I294" s="1734">
        <f t="shared" si="119"/>
        <v>506</v>
      </c>
      <c r="J294" s="1734">
        <f t="shared" si="120"/>
        <v>186</v>
      </c>
      <c r="K294" s="1734">
        <f t="shared" si="121"/>
        <v>8</v>
      </c>
      <c r="L294" s="1806">
        <f t="shared" si="122"/>
        <v>0.3675889328063241</v>
      </c>
      <c r="M294" s="1751"/>
      <c r="N294" s="1751"/>
      <c r="O294" s="1700">
        <f>IFERROR(VLOOKUP($A294,'2022'!$B$2:$K$174,3,FALSE),0)</f>
        <v>0</v>
      </c>
      <c r="P294" s="1858">
        <f>IFERROR(VLOOKUP($A294,'2022'!$B$2:$K$174,4,FALSE),0)</f>
        <v>0</v>
      </c>
      <c r="Q294" s="1858">
        <f>IFERROR(VLOOKUP($A294,'2022'!$B$2:$K$174,5,FALSE),0)</f>
        <v>0</v>
      </c>
      <c r="R294" s="1858">
        <f>IFERROR(VLOOKUP($A294,'2022'!$B$2:$K$174,8,FALSE),0)</f>
        <v>0</v>
      </c>
      <c r="S294" s="1740">
        <f>IFERROR(VLOOKUP($A294,'2022'!$B$2:$K$174,10,FALSE),0)</f>
        <v>0</v>
      </c>
      <c r="T294" s="1700">
        <f>IFERROR(VLOOKUP($A294,'2021'!$B$2:$K$174,3,FALSE),0)</f>
        <v>0</v>
      </c>
      <c r="U294" s="1843">
        <f>IFERROR(VLOOKUP($A294,'2021'!$B$2:$K$174,4,FALSE),0)</f>
        <v>0</v>
      </c>
      <c r="V294" s="1843">
        <f>IFERROR(VLOOKUP($A294,'2021'!$B$2:$K$174,5,FALSE),0)</f>
        <v>0</v>
      </c>
      <c r="W294" s="1843">
        <f>IFERROR(VLOOKUP($A294,'2021'!$B$2:$K$174,8,FALSE),0)</f>
        <v>0</v>
      </c>
      <c r="X294" s="1740">
        <f>IFERROR(VLOOKUP($A294,'2021'!$B$2:$K$174,10,FALSE),0)</f>
        <v>0</v>
      </c>
      <c r="Y294" s="1700">
        <f>IFERROR(VLOOKUP($A294,'2020'!$B$2:$K$170,3,FALSE),0)</f>
        <v>0</v>
      </c>
      <c r="Z294" s="1829">
        <f>IFERROR(VLOOKUP($A294,'2020'!$B$2:$K$170,4,FALSE),0)</f>
        <v>0</v>
      </c>
      <c r="AA294" s="1829">
        <f>IFERROR(VLOOKUP($A294,'2020'!$B$2:$K$170,5,FALSE),0)</f>
        <v>0</v>
      </c>
      <c r="AB294" s="1829">
        <f>IFERROR(VLOOKUP($A294,'2020'!$B$2:$K$170,8,FALSE),0)</f>
        <v>0</v>
      </c>
      <c r="AC294" s="1740">
        <f>IFERROR(VLOOKUP($A294,'2020'!$B$2:$K$170,10,FALSE),0)</f>
        <v>0</v>
      </c>
      <c r="AD294" s="1700">
        <f>IFERROR(VLOOKUP($A294,'2019'!$B$2:$K$170,3,FALSE),0)</f>
        <v>0</v>
      </c>
      <c r="AE294" s="1823">
        <f>IFERROR(VLOOKUP($A294,'2019'!$B$2:$K$170,4,FALSE),0)</f>
        <v>0</v>
      </c>
      <c r="AF294" s="1823">
        <f>IFERROR(VLOOKUP($A294,'2019'!$B$2:$K$170,5,FALSE),0)</f>
        <v>0</v>
      </c>
      <c r="AG294" s="1823">
        <f>IFERROR(VLOOKUP($A294,'2019'!$B$2:$K$170,8,FALSE),0)</f>
        <v>0</v>
      </c>
      <c r="AH294" s="1740">
        <f>IFERROR(VLOOKUP($A294,'2019'!$B$2:$K$170,10,FALSE),0)</f>
        <v>0</v>
      </c>
      <c r="AI294" s="1700">
        <f>IFERROR(VLOOKUP($A294,'2018'!$B$2:$K$170,3,FALSE),0)</f>
        <v>0</v>
      </c>
      <c r="AJ294" s="1821">
        <f>IFERROR(VLOOKUP($A294,'2018'!$B$2:$K$170,4,FALSE),0)</f>
        <v>0</v>
      </c>
      <c r="AK294" s="1821">
        <f>IFERROR(VLOOKUP($A294,'2018'!$B$2:$K$170,5,FALSE),0)</f>
        <v>0</v>
      </c>
      <c r="AL294" s="1821">
        <f>IFERROR(VLOOKUP($A294,'2018'!$B$2:$K$170,8,FALSE),0)</f>
        <v>0</v>
      </c>
      <c r="AM294" s="1740">
        <f>IFERROR(VLOOKUP($A294,'2018'!$B$2:$K$170,10,FALSE),0)</f>
        <v>0</v>
      </c>
      <c r="AN294" s="1700">
        <f>IFERROR(VLOOKUP($A294,'2017'!$B$2:$J$163,2,FALSE),0)</f>
        <v>0</v>
      </c>
      <c r="AO294" s="1815">
        <f>IFERROR(VLOOKUP($A294,'2017'!$B$2:$J$163,3,FALSE),0)</f>
        <v>0</v>
      </c>
      <c r="AP294" s="1815">
        <f>IFERROR(VLOOKUP($A294,'2017'!$B$2:$J$163,4,FALSE),0)</f>
        <v>0</v>
      </c>
      <c r="AQ294" s="1815">
        <f>IFERROR(VLOOKUP($A294,'2017'!$B$2:$J$163,7,FALSE),0)</f>
        <v>0</v>
      </c>
      <c r="AR294" s="1740">
        <f>IFERROR(VLOOKUP($A294,'2017'!$B$2:$J$163,9,FALSE),0)</f>
        <v>0</v>
      </c>
      <c r="AS294" s="1700">
        <f>IFERROR(VLOOKUP($A294,'2016'!$B$2:$K$165,3,FALSE),0)</f>
        <v>0</v>
      </c>
      <c r="AT294" s="1796">
        <f>IFERROR(VLOOKUP($A294,'2016'!$B$2:$K$165,4,FALSE),0)</f>
        <v>0</v>
      </c>
      <c r="AU294" s="1796">
        <f>IFERROR(VLOOKUP($A294,'2016'!$B$2:$K$165,5,FALSE),0)</f>
        <v>0</v>
      </c>
      <c r="AV294" s="1796">
        <f>IFERROR(VLOOKUP($A294,'2016'!$B$2:$K$165,8,FALSE),0)</f>
        <v>0</v>
      </c>
      <c r="AW294" s="1740">
        <f>IFERROR(VLOOKUP($A294,'2016'!$B$2:$K$165,10,FALSE),0)</f>
        <v>0</v>
      </c>
      <c r="AX294" s="1700">
        <f>IFERROR(VLOOKUP($A294,'2015'!$B$2:$K$165,3,FALSE),0)</f>
        <v>0</v>
      </c>
      <c r="AY294" s="1695">
        <f>IFERROR(VLOOKUP($A294,'2015'!$B$2:$K$165,4,FALSE),0)</f>
        <v>0</v>
      </c>
      <c r="AZ294" s="1695">
        <f>IFERROR(VLOOKUP($A294,'2015'!$B$2:$K$165,5,FALSE),0)</f>
        <v>0</v>
      </c>
      <c r="BA294" s="1695">
        <f>IFERROR(VLOOKUP($A294,'2015'!$B$2:$K$165,8,FALSE),0)</f>
        <v>0</v>
      </c>
      <c r="BB294" s="1740">
        <f>IFERROR(VLOOKUP($A294,'2015'!$B$2:$K$165,10,FALSE),0)</f>
        <v>0</v>
      </c>
      <c r="BC294" s="1700">
        <f>IFERROR(VLOOKUP($A294,'2014'!$B$2:$K$157,3,FALSE),0)</f>
        <v>0</v>
      </c>
      <c r="BD294" s="1691">
        <f>IFERROR(VLOOKUP($A294,'2014'!$B$2:$K$157,4,FALSE),0)</f>
        <v>0</v>
      </c>
      <c r="BE294" s="1691">
        <f>IFERROR(VLOOKUP($A294,'2014'!$B$2:$K$157,5,FALSE),0)</f>
        <v>0</v>
      </c>
      <c r="BF294" s="1691">
        <f>IFERROR(VLOOKUP($A294,'2014'!$B$2:$K$157,8,FALSE),0)</f>
        <v>0</v>
      </c>
      <c r="BG294" s="1740">
        <f>IFERROR(VLOOKUP($A294,'2014'!$B$2:$K$157,10,FALSE),0)</f>
        <v>0</v>
      </c>
      <c r="BH294" s="1700">
        <f>IFERROR(VLOOKUP($A294,'2013'!$D$4:$I$249,2,FALSE),0)</f>
        <v>0</v>
      </c>
      <c r="BI294" s="1691">
        <f>IFERROR(VLOOKUP($A294,'2013'!$D$4:$I$249,3,FALSE),0)</f>
        <v>0</v>
      </c>
      <c r="BJ294" s="1691">
        <f>IFERROR(VLOOKUP($A294,'2013'!$D$4:$I$249,4,FALSE),0)</f>
        <v>0</v>
      </c>
      <c r="BK294" s="1691">
        <f>IFERROR(VLOOKUP($A294,'2013'!$D$4:$I$249,5,FALSE),0)</f>
        <v>0</v>
      </c>
      <c r="BL294" s="1740">
        <f>IFERROR(VLOOKUP($A294,'2013'!$D$4:$I$249,6,FALSE),0)</f>
        <v>0</v>
      </c>
      <c r="BM294" s="1737">
        <f>IFERROR(VLOOKUP($A294,'2012'!$D$3:$O$172,2,FALSE),0)</f>
        <v>0</v>
      </c>
      <c r="BN294" s="1691">
        <f>IFERROR(VLOOKUP($A294,'2012'!$D$3:$O$172,3,FALSE),0)</f>
        <v>0</v>
      </c>
      <c r="BO294" s="1743">
        <f>IFERROR(VLOOKUP($A294,'2012'!$D$3:$O$172,4,FALSE),0)</f>
        <v>0</v>
      </c>
      <c r="BP294" s="1700">
        <f>IFERROR(VLOOKUP($A294,'2012'!$D$3:$O$172,5,FALSE),0)</f>
        <v>0</v>
      </c>
      <c r="BQ294" s="1691">
        <f>IFERROR(VLOOKUP($A294,'2012'!$D$3:$O$172,6,FALSE),0)</f>
        <v>0</v>
      </c>
      <c r="BR294" s="1691">
        <f>IFERROR(VLOOKUP($A294,'2012'!$D$3:$O$172,7,FALSE),0)</f>
        <v>0</v>
      </c>
      <c r="BS294" s="1691">
        <f>IFERROR(VLOOKUP($A294,'2012'!$D$3:$O$172,8,FALSE),0)</f>
        <v>0</v>
      </c>
      <c r="BT294" s="1740">
        <f>IFERROR(VLOOKUP($A294,'2012'!$D$3:$O$172,9,FALSE),0)</f>
        <v>0</v>
      </c>
      <c r="BX294" s="1700">
        <f>IFERROR(VLOOKUP($A294,'2011'!$D$4:$I$251,2,FALSE),0)</f>
        <v>0</v>
      </c>
      <c r="BY294" s="1691">
        <f>IFERROR(VLOOKUP($A294,'2011'!$D$4:$I$251,3,FALSE),0)</f>
        <v>0</v>
      </c>
      <c r="BZ294" s="1691">
        <f>IFERROR(VLOOKUP($A294,'2011'!$D$4:$I$251,4,FALSE),0)</f>
        <v>0</v>
      </c>
      <c r="CA294" s="1691">
        <f>IFERROR(VLOOKUP($A294,'2011'!$D$4:$I$251,5,FALSE),0)</f>
        <v>0</v>
      </c>
      <c r="CB294" s="1740">
        <f>IFERROR(VLOOKUP($A294,'2011'!$D$4:$I$251,6,FALSE),0)</f>
        <v>0</v>
      </c>
      <c r="CC294" s="1700">
        <f>IFERROR(VLOOKUP($A294,'2010'!$C$3:$H$234,2,FALSE),0)</f>
        <v>0</v>
      </c>
      <c r="CD294" s="1691">
        <f>IFERROR(VLOOKUP($A294,'2010'!$C$3:$H$234,3,FALSE),0)</f>
        <v>0</v>
      </c>
      <c r="CE294" s="1691">
        <f>IFERROR(VLOOKUP($A294,'2010'!$C$3:$H$234,4,FALSE),0)</f>
        <v>0</v>
      </c>
      <c r="CF294" s="1691">
        <f>IFERROR(VLOOKUP($A294,'2010'!$C$3:$H$234,5,FALSE),0)</f>
        <v>0</v>
      </c>
      <c r="CG294" s="1740">
        <f>IFERROR(VLOOKUP($A294,'2010'!$C$3:$H$234,6,FALSE),0)</f>
        <v>0</v>
      </c>
      <c r="CH294" s="1700">
        <f>IFERROR(VLOOKUP($A294,'2009'!$C$3:$H$242,2,FALSE),0)</f>
        <v>0</v>
      </c>
      <c r="CI294" s="1691">
        <f>IFERROR(VLOOKUP($A294,'2009'!$C$3:$H$242,3,FALSE),0)</f>
        <v>0</v>
      </c>
      <c r="CJ294" s="1691">
        <f>IFERROR(VLOOKUP($A294,'2009'!$C$3:$H$242,4,FALSE),0)</f>
        <v>0</v>
      </c>
      <c r="CK294" s="1691">
        <f>IFERROR(VLOOKUP($A294,'2009'!$C$3:$H$242,5,FALSE),0)</f>
        <v>0</v>
      </c>
      <c r="CL294" s="1740">
        <f>IFERROR(VLOOKUP($A294,'2009'!$C$3:$H$242,6,FALSE),0)</f>
        <v>0</v>
      </c>
      <c r="CM294" s="1700">
        <f>IFERROR(VLOOKUP($A294,'2008'!$C$3:$H$229,2,FALSE),0)</f>
        <v>0</v>
      </c>
      <c r="CN294" s="1691">
        <f>IFERROR(VLOOKUP($A294,'2008'!$C$3:$H$229,3,FALSE),0)</f>
        <v>0</v>
      </c>
      <c r="CO294" s="1691">
        <f>IFERROR(VLOOKUP($A294,'2008'!$C$3:$H$229,4,FALSE),0)</f>
        <v>0</v>
      </c>
      <c r="CP294" s="1691">
        <f>IFERROR(VLOOKUP($A294,'2008'!$C$3:$H$229,5,FALSE),0)</f>
        <v>0</v>
      </c>
      <c r="CQ294" s="1740">
        <f>IFERROR(VLOOKUP($A294,'2008'!$C$3:$H$229,6,FALSE),0)</f>
        <v>0</v>
      </c>
      <c r="CR294" s="1700">
        <f>IFERROR(VLOOKUP($A294,'2007'!$C$3:$M$238,7,FALSE),0)</f>
        <v>0</v>
      </c>
      <c r="CS294" s="1691">
        <f>IFERROR(VLOOKUP($A294,'2007'!$C$3:$M$238,8,FALSE),0)</f>
        <v>0</v>
      </c>
      <c r="CT294" s="1691">
        <f>IFERROR(VLOOKUP($A294,'2007'!$C$3:$M$238,9,FALSE),0)</f>
        <v>0</v>
      </c>
      <c r="CU294" s="1691">
        <f>IFERROR(VLOOKUP($A294,'2007'!$C$3:$M$238,10,FALSE),0)</f>
        <v>0</v>
      </c>
      <c r="CV294" s="1740">
        <f>IFERROR(VLOOKUP($A294,'2007'!$C$3:$M$238,11,FALSE),0)</f>
        <v>0</v>
      </c>
      <c r="CW294" s="1700">
        <f>IFERROR(VLOOKUP($A294,'2006'!$A$2:$F$200,2,FALSE),0)</f>
        <v>0</v>
      </c>
      <c r="CX294" s="1691">
        <f>IFERROR(VLOOKUP($A294,'2006'!$A$2:$F$200,4,FALSE),0)</f>
        <v>0</v>
      </c>
      <c r="CY294" s="1691">
        <f>IFERROR(VLOOKUP($A294,'2006'!$A$2:$F$200,5,FALSE),0)</f>
        <v>0</v>
      </c>
      <c r="CZ294" s="1740">
        <f>IFERROR(VLOOKUP($A294,'2006'!$A$2:$F$200,6,FALSE),0)</f>
        <v>0</v>
      </c>
      <c r="DA294" s="1700">
        <f>IFERROR(VLOOKUP($A294,'2005'!$C$3:$M$205,8,FALSE),0)</f>
        <v>0</v>
      </c>
      <c r="DB294" s="1691">
        <f>IFERROR(VLOOKUP($A294,'2005'!$C$3:$M$205,9,FALSE),0)</f>
        <v>0</v>
      </c>
      <c r="DC294" s="1691">
        <f>IFERROR(VLOOKUP($A294,'2005'!$C$3:$M$205,10,FALSE),0)</f>
        <v>0</v>
      </c>
      <c r="DD294" s="1740">
        <f>IFERROR(VLOOKUP($A294,'2005'!$C$3:$M$205,11,FALSE),0)</f>
        <v>0</v>
      </c>
      <c r="DE294" s="1700">
        <f>IFERROR(VLOOKUP($A294,'2004'!$C$3:$M$213,8,FALSE),0)</f>
        <v>0</v>
      </c>
      <c r="DF294" s="1691">
        <f>IFERROR(VLOOKUP($A294,'2004'!$C$3:$M$213,9,FALSE),0)</f>
        <v>0</v>
      </c>
      <c r="DG294" s="1691">
        <f>IFERROR(VLOOKUP($A294,'2004'!$C$3:$M$213,10,FALSE),0)</f>
        <v>0</v>
      </c>
      <c r="DH294" s="1740">
        <f>IFERROR(VLOOKUP($A294,'2004'!$C$3:$M$213,11,FALSE),0)</f>
        <v>0</v>
      </c>
      <c r="DI294" s="1700">
        <f>IFERROR(VLOOKUP($A294,'2003'!$C$3:$Q$214,12,FALSE),0)</f>
        <v>0</v>
      </c>
      <c r="DJ294" s="1691">
        <f>IFERROR(VLOOKUP($A294,'2003'!$C$3:$Q$214,13,FALSE),0)</f>
        <v>0</v>
      </c>
      <c r="DK294" s="1691">
        <f>IFERROR(VLOOKUP($A294,'2003'!$C$3:$Q$214,14,FALSE),0)</f>
        <v>0</v>
      </c>
      <c r="DL294" s="1740">
        <f>IFERROR(VLOOKUP($A294,'2003'!$C$3:$Q$214,15,FALSE),0)</f>
        <v>0</v>
      </c>
      <c r="DM294" s="1700">
        <f>IFERROR(VLOOKUP($A294,'2002'!$D$3:$R$214,12,FALSE),0)</f>
        <v>0</v>
      </c>
      <c r="DN294" s="1691">
        <f>IFERROR(VLOOKUP($A294,'2002'!$D$3:$R$214,13,FALSE),0)</f>
        <v>0</v>
      </c>
      <c r="DO294" s="1691">
        <f>IFERROR(VLOOKUP($A294,'2002'!$D$3:$R$214,14,FALSE),0)</f>
        <v>0</v>
      </c>
      <c r="DP294" s="1788">
        <f>IFERROR(VLOOKUP($A294,'2002'!$D$3:$R$214,15,FALSE),0)</f>
        <v>0</v>
      </c>
      <c r="DQ294" s="1700">
        <f>IFERROR(VLOOKUP($A294,'Pre 2002'!$C$3:$CK$382,84,FALSE),0)</f>
        <v>506</v>
      </c>
      <c r="DR294" s="1695">
        <f>IFERROR(VLOOKUP($A294,'Pre 2002'!$C$3:$CK$382,85,FALSE),0)</f>
        <v>186</v>
      </c>
      <c r="DS294" s="1695">
        <f>IFERROR(VLOOKUP($A294,'Pre 2002'!$C$3:$CK$382,86,FALSE),0)</f>
        <v>8</v>
      </c>
      <c r="DT294" s="1790">
        <f>IFERROR(VLOOKUP($A294,'Pre 2002'!$C$3:$CK$382,87,FALSE),0)</f>
        <v>0.3675889328063241</v>
      </c>
      <c r="DU294" s="1741">
        <f>IFERROR(VLOOKUP(A294,'Pre 2002'!$C$3:$CG$382,83,FALSE),0)</f>
        <v>15</v>
      </c>
      <c r="DY294" s="1731"/>
    </row>
    <row r="295" spans="1:129">
      <c r="A295" s="1778" t="s">
        <v>1206</v>
      </c>
      <c r="B295" s="1562">
        <f t="shared" si="103"/>
        <v>839</v>
      </c>
      <c r="C295" s="1562">
        <f t="shared" si="104"/>
        <v>510</v>
      </c>
      <c r="D295" s="1562">
        <f t="shared" si="105"/>
        <v>7</v>
      </c>
      <c r="E295" s="1563">
        <f t="shared" si="106"/>
        <v>0.60786650774731821</v>
      </c>
      <c r="F295" s="1786">
        <f t="shared" si="107"/>
        <v>15</v>
      </c>
      <c r="G295" s="1595" t="s">
        <v>2159</v>
      </c>
      <c r="H295" s="1567">
        <f t="shared" si="118"/>
        <v>15</v>
      </c>
      <c r="I295" s="1734">
        <f t="shared" si="119"/>
        <v>839</v>
      </c>
      <c r="J295" s="1734">
        <f t="shared" si="120"/>
        <v>510</v>
      </c>
      <c r="K295" s="1734">
        <f t="shared" si="121"/>
        <v>7</v>
      </c>
      <c r="L295" s="1806">
        <f t="shared" si="122"/>
        <v>0.60786650774731821</v>
      </c>
      <c r="M295" s="1751"/>
      <c r="N295" s="1751"/>
      <c r="O295" s="1700">
        <f>IFERROR(VLOOKUP($A295,'2022'!$B$2:$K$174,3,FALSE),0)</f>
        <v>0</v>
      </c>
      <c r="P295" s="1858">
        <f>IFERROR(VLOOKUP($A295,'2022'!$B$2:$K$174,4,FALSE),0)</f>
        <v>0</v>
      </c>
      <c r="Q295" s="1858">
        <f>IFERROR(VLOOKUP($A295,'2022'!$B$2:$K$174,5,FALSE),0)</f>
        <v>0</v>
      </c>
      <c r="R295" s="1858">
        <f>IFERROR(VLOOKUP($A295,'2022'!$B$2:$K$174,8,FALSE),0)</f>
        <v>0</v>
      </c>
      <c r="S295" s="1740">
        <f>IFERROR(VLOOKUP($A295,'2022'!$B$2:$K$174,10,FALSE),0)</f>
        <v>0</v>
      </c>
      <c r="T295" s="1700">
        <f>IFERROR(VLOOKUP($A295,'2021'!$B$2:$K$174,3,FALSE),0)</f>
        <v>0</v>
      </c>
      <c r="U295" s="1843">
        <f>IFERROR(VLOOKUP($A295,'2021'!$B$2:$K$174,4,FALSE),0)</f>
        <v>0</v>
      </c>
      <c r="V295" s="1843">
        <f>IFERROR(VLOOKUP($A295,'2021'!$B$2:$K$174,5,FALSE),0)</f>
        <v>0</v>
      </c>
      <c r="W295" s="1843">
        <f>IFERROR(VLOOKUP($A295,'2021'!$B$2:$K$174,8,FALSE),0)</f>
        <v>0</v>
      </c>
      <c r="X295" s="1740">
        <f>IFERROR(VLOOKUP($A295,'2021'!$B$2:$K$174,10,FALSE),0)</f>
        <v>0</v>
      </c>
      <c r="Y295" s="1700">
        <f>IFERROR(VLOOKUP($A295,'2020'!$B$2:$K$170,3,FALSE),0)</f>
        <v>0</v>
      </c>
      <c r="Z295" s="1829">
        <f>IFERROR(VLOOKUP($A295,'2020'!$B$2:$K$170,4,FALSE),0)</f>
        <v>0</v>
      </c>
      <c r="AA295" s="1829">
        <f>IFERROR(VLOOKUP($A295,'2020'!$B$2:$K$170,5,FALSE),0)</f>
        <v>0</v>
      </c>
      <c r="AB295" s="1829">
        <f>IFERROR(VLOOKUP($A295,'2020'!$B$2:$K$170,8,FALSE),0)</f>
        <v>0</v>
      </c>
      <c r="AC295" s="1740">
        <f>IFERROR(VLOOKUP($A295,'2020'!$B$2:$K$170,10,FALSE),0)</f>
        <v>0</v>
      </c>
      <c r="AD295" s="1700">
        <f>IFERROR(VLOOKUP($A295,'2019'!$B$2:$K$170,3,FALSE),0)</f>
        <v>0</v>
      </c>
      <c r="AE295" s="1823">
        <f>IFERROR(VLOOKUP($A295,'2019'!$B$2:$K$170,4,FALSE),0)</f>
        <v>0</v>
      </c>
      <c r="AF295" s="1823">
        <f>IFERROR(VLOOKUP($A295,'2019'!$B$2:$K$170,5,FALSE),0)</f>
        <v>0</v>
      </c>
      <c r="AG295" s="1823">
        <f>IFERROR(VLOOKUP($A295,'2019'!$B$2:$K$170,8,FALSE),0)</f>
        <v>0</v>
      </c>
      <c r="AH295" s="1740">
        <f>IFERROR(VLOOKUP($A295,'2019'!$B$2:$K$170,10,FALSE),0)</f>
        <v>0</v>
      </c>
      <c r="AI295" s="1700">
        <f>IFERROR(VLOOKUP($A295,'2018'!$B$2:$K$170,3,FALSE),0)</f>
        <v>0</v>
      </c>
      <c r="AJ295" s="1821">
        <f>IFERROR(VLOOKUP($A295,'2018'!$B$2:$K$170,4,FALSE),0)</f>
        <v>0</v>
      </c>
      <c r="AK295" s="1821">
        <f>IFERROR(VLOOKUP($A295,'2018'!$B$2:$K$170,5,FALSE),0)</f>
        <v>0</v>
      </c>
      <c r="AL295" s="1821">
        <f>IFERROR(VLOOKUP($A295,'2018'!$B$2:$K$170,8,FALSE),0)</f>
        <v>0</v>
      </c>
      <c r="AM295" s="1740">
        <f>IFERROR(VLOOKUP($A295,'2018'!$B$2:$K$170,10,FALSE),0)</f>
        <v>0</v>
      </c>
      <c r="AN295" s="1700">
        <f>IFERROR(VLOOKUP($A295,'2017'!$B$2:$J$163,2,FALSE),0)</f>
        <v>0</v>
      </c>
      <c r="AO295" s="1815">
        <f>IFERROR(VLOOKUP($A295,'2017'!$B$2:$J$163,3,FALSE),0)</f>
        <v>0</v>
      </c>
      <c r="AP295" s="1815">
        <f>IFERROR(VLOOKUP($A295,'2017'!$B$2:$J$163,4,FALSE),0)</f>
        <v>0</v>
      </c>
      <c r="AQ295" s="1815">
        <f>IFERROR(VLOOKUP($A295,'2017'!$B$2:$J$163,7,FALSE),0)</f>
        <v>0</v>
      </c>
      <c r="AR295" s="1740">
        <f>IFERROR(VLOOKUP($A295,'2017'!$B$2:$J$163,9,FALSE),0)</f>
        <v>0</v>
      </c>
      <c r="AS295" s="1700">
        <f>IFERROR(VLOOKUP($A295,'2016'!$B$2:$K$165,3,FALSE),0)</f>
        <v>0</v>
      </c>
      <c r="AT295" s="1796">
        <f>IFERROR(VLOOKUP($A295,'2016'!$B$2:$K$165,4,FALSE),0)</f>
        <v>0</v>
      </c>
      <c r="AU295" s="1796">
        <f>IFERROR(VLOOKUP($A295,'2016'!$B$2:$K$165,5,FALSE),0)</f>
        <v>0</v>
      </c>
      <c r="AV295" s="1796">
        <f>IFERROR(VLOOKUP($A295,'2016'!$B$2:$K$165,8,FALSE),0)</f>
        <v>0</v>
      </c>
      <c r="AW295" s="1740">
        <f>IFERROR(VLOOKUP($A295,'2016'!$B$2:$K$165,10,FALSE),0)</f>
        <v>0</v>
      </c>
      <c r="AX295" s="1700">
        <f>IFERROR(VLOOKUP($A295,'2015'!$B$2:$K$165,3,FALSE),0)</f>
        <v>0</v>
      </c>
      <c r="AY295" s="1695">
        <f>IFERROR(VLOOKUP($A295,'2015'!$B$2:$K$165,4,FALSE),0)</f>
        <v>0</v>
      </c>
      <c r="AZ295" s="1695">
        <f>IFERROR(VLOOKUP($A295,'2015'!$B$2:$K$165,5,FALSE),0)</f>
        <v>0</v>
      </c>
      <c r="BA295" s="1695">
        <f>IFERROR(VLOOKUP($A295,'2015'!$B$2:$K$165,8,FALSE),0)</f>
        <v>0</v>
      </c>
      <c r="BB295" s="1740">
        <f>IFERROR(VLOOKUP($A295,'2015'!$B$2:$K$165,10,FALSE),0)</f>
        <v>0</v>
      </c>
      <c r="BC295" s="1700">
        <f>IFERROR(VLOOKUP($A295,'2014'!$B$2:$K$157,3,FALSE),0)</f>
        <v>0</v>
      </c>
      <c r="BD295" s="1691">
        <f>IFERROR(VLOOKUP($A295,'2014'!$B$2:$K$157,4,FALSE),0)</f>
        <v>0</v>
      </c>
      <c r="BE295" s="1691">
        <f>IFERROR(VLOOKUP($A295,'2014'!$B$2:$K$157,5,FALSE),0)</f>
        <v>0</v>
      </c>
      <c r="BF295" s="1691">
        <f>IFERROR(VLOOKUP($A295,'2014'!$B$2:$K$157,8,FALSE),0)</f>
        <v>0</v>
      </c>
      <c r="BG295" s="1740">
        <f>IFERROR(VLOOKUP($A295,'2014'!$B$2:$K$157,10,FALSE),0)</f>
        <v>0</v>
      </c>
      <c r="BH295" s="1700">
        <f>IFERROR(VLOOKUP($A295,'2013'!$D$4:$I$249,2,FALSE),0)</f>
        <v>0</v>
      </c>
      <c r="BI295" s="1691">
        <f>IFERROR(VLOOKUP($A295,'2013'!$D$4:$I$249,3,FALSE),0)</f>
        <v>0</v>
      </c>
      <c r="BJ295" s="1691">
        <f>IFERROR(VLOOKUP($A295,'2013'!$D$4:$I$249,4,FALSE),0)</f>
        <v>0</v>
      </c>
      <c r="BK295" s="1691">
        <f>IFERROR(VLOOKUP($A295,'2013'!$D$4:$I$249,5,FALSE),0)</f>
        <v>0</v>
      </c>
      <c r="BL295" s="1740">
        <f>IFERROR(VLOOKUP($A295,'2013'!$D$4:$I$249,6,FALSE),0)</f>
        <v>0</v>
      </c>
      <c r="BM295" s="1737">
        <f>IFERROR(VLOOKUP($A295,'2012'!$D$3:$O$172,2,FALSE),0)</f>
        <v>0</v>
      </c>
      <c r="BN295" s="1691">
        <f>IFERROR(VLOOKUP($A295,'2012'!$D$3:$O$172,3,FALSE),0)</f>
        <v>0</v>
      </c>
      <c r="BO295" s="1743">
        <f>IFERROR(VLOOKUP($A295,'2012'!$D$3:$O$172,4,FALSE),0)</f>
        <v>0</v>
      </c>
      <c r="BP295" s="1700">
        <f>IFERROR(VLOOKUP($A295,'2012'!$D$3:$O$172,5,FALSE),0)</f>
        <v>0</v>
      </c>
      <c r="BQ295" s="1691">
        <f>IFERROR(VLOOKUP($A295,'2012'!$D$3:$O$172,6,FALSE),0)</f>
        <v>0</v>
      </c>
      <c r="BR295" s="1691">
        <f>IFERROR(VLOOKUP($A295,'2012'!$D$3:$O$172,7,FALSE),0)</f>
        <v>0</v>
      </c>
      <c r="BS295" s="1691">
        <f>IFERROR(VLOOKUP($A295,'2012'!$D$3:$O$172,8,FALSE),0)</f>
        <v>0</v>
      </c>
      <c r="BT295" s="1740">
        <f>IFERROR(VLOOKUP($A295,'2012'!$D$3:$O$172,9,FALSE),0)</f>
        <v>0</v>
      </c>
      <c r="BX295" s="1700">
        <f>IFERROR(VLOOKUP($A295,'2011'!$D$4:$I$251,2,FALSE),0)</f>
        <v>0</v>
      </c>
      <c r="BY295" s="1691">
        <f>IFERROR(VLOOKUP($A295,'2011'!$D$4:$I$251,3,FALSE),0)</f>
        <v>0</v>
      </c>
      <c r="BZ295" s="1691">
        <f>IFERROR(VLOOKUP($A295,'2011'!$D$4:$I$251,4,FALSE),0)</f>
        <v>0</v>
      </c>
      <c r="CA295" s="1691">
        <f>IFERROR(VLOOKUP($A295,'2011'!$D$4:$I$251,5,FALSE),0)</f>
        <v>0</v>
      </c>
      <c r="CB295" s="1740">
        <f>IFERROR(VLOOKUP($A295,'2011'!$D$4:$I$251,6,FALSE),0)</f>
        <v>0</v>
      </c>
      <c r="CC295" s="1700">
        <f>IFERROR(VLOOKUP($A295,'2010'!$C$3:$H$234,2,FALSE),0)</f>
        <v>0</v>
      </c>
      <c r="CD295" s="1691">
        <f>IFERROR(VLOOKUP($A295,'2010'!$C$3:$H$234,3,FALSE),0)</f>
        <v>0</v>
      </c>
      <c r="CE295" s="1691">
        <f>IFERROR(VLOOKUP($A295,'2010'!$C$3:$H$234,4,FALSE),0)</f>
        <v>0</v>
      </c>
      <c r="CF295" s="1691">
        <f>IFERROR(VLOOKUP($A295,'2010'!$C$3:$H$234,5,FALSE),0)</f>
        <v>0</v>
      </c>
      <c r="CG295" s="1740">
        <f>IFERROR(VLOOKUP($A295,'2010'!$C$3:$H$234,6,FALSE),0)</f>
        <v>0</v>
      </c>
      <c r="CH295" s="1700">
        <f>IFERROR(VLOOKUP($A295,'2009'!$C$3:$H$242,2,FALSE),0)</f>
        <v>0</v>
      </c>
      <c r="CI295" s="1691">
        <f>IFERROR(VLOOKUP($A295,'2009'!$C$3:$H$242,3,FALSE),0)</f>
        <v>0</v>
      </c>
      <c r="CJ295" s="1691">
        <f>IFERROR(VLOOKUP($A295,'2009'!$C$3:$H$242,4,FALSE),0)</f>
        <v>0</v>
      </c>
      <c r="CK295" s="1691">
        <f>IFERROR(VLOOKUP($A295,'2009'!$C$3:$H$242,5,FALSE),0)</f>
        <v>0</v>
      </c>
      <c r="CL295" s="1740">
        <f>IFERROR(VLOOKUP($A295,'2009'!$C$3:$H$242,6,FALSE),0)</f>
        <v>0</v>
      </c>
      <c r="CM295" s="1700">
        <f>IFERROR(VLOOKUP($A295,'2008'!$C$3:$H$229,2,FALSE),0)</f>
        <v>25</v>
      </c>
      <c r="CN295" s="1691">
        <f>IFERROR(VLOOKUP($A295,'2008'!$C$3:$H$229,3,FALSE),0)</f>
        <v>10</v>
      </c>
      <c r="CO295" s="1691">
        <f>IFERROR(VLOOKUP($A295,'2008'!$C$3:$H$229,4,FALSE),0)</f>
        <v>22</v>
      </c>
      <c r="CP295" s="1691">
        <f>IFERROR(VLOOKUP($A295,'2008'!$C$3:$H$229,5,FALSE),0)</f>
        <v>0</v>
      </c>
      <c r="CQ295" s="1740">
        <f>IFERROR(VLOOKUP($A295,'2008'!$C$3:$H$229,6,FALSE),0)</f>
        <v>0.88</v>
      </c>
      <c r="CR295" s="1700">
        <f>IFERROR(VLOOKUP($A295,'2007'!$C$3:$M$238,7,FALSE),0)</f>
        <v>22</v>
      </c>
      <c r="CS295" s="1691">
        <f>IFERROR(VLOOKUP($A295,'2007'!$C$3:$M$238,8,FALSE),0)</f>
        <v>7</v>
      </c>
      <c r="CT295" s="1691">
        <f>IFERROR(VLOOKUP($A295,'2007'!$C$3:$M$238,9,FALSE),0)</f>
        <v>13</v>
      </c>
      <c r="CU295" s="1691">
        <f>IFERROR(VLOOKUP($A295,'2007'!$C$3:$M$238,10,FALSE),0)</f>
        <v>0</v>
      </c>
      <c r="CV295" s="1740">
        <f>IFERROR(VLOOKUP($A295,'2007'!$C$3:$M$238,11,FALSE),0)</f>
        <v>0.59090909090909094</v>
      </c>
      <c r="CW295" s="1700">
        <f>IFERROR(VLOOKUP($A295,'2006'!$A$2:$F$200,2,FALSE),0)</f>
        <v>36</v>
      </c>
      <c r="CX295" s="1691">
        <f>IFERROR(VLOOKUP($A295,'2006'!$A$2:$F$200,4,FALSE),0)</f>
        <v>24</v>
      </c>
      <c r="CY295" s="1691">
        <f>IFERROR(VLOOKUP($A295,'2006'!$A$2:$F$200,5,FALSE),0)</f>
        <v>0</v>
      </c>
      <c r="CZ295" s="1740">
        <f>IFERROR(VLOOKUP($A295,'2006'!$A$2:$F$200,6,FALSE),0)</f>
        <v>0.66666666666666663</v>
      </c>
      <c r="DA295" s="1700">
        <f>IFERROR(VLOOKUP($A295,'2005'!$C$3:$M$205,8,FALSE),0)</f>
        <v>24</v>
      </c>
      <c r="DB295" s="1691">
        <f>IFERROR(VLOOKUP($A295,'2005'!$C$3:$M$205,9,FALSE),0)</f>
        <v>14</v>
      </c>
      <c r="DC295" s="1691">
        <f>IFERROR(VLOOKUP($A295,'2005'!$C$3:$M$205,10,FALSE),0)</f>
        <v>0</v>
      </c>
      <c r="DD295" s="1740">
        <f>IFERROR(VLOOKUP($A295,'2005'!$C$3:$M$205,11,FALSE),0)</f>
        <v>0.58333333333333337</v>
      </c>
      <c r="DE295" s="1700">
        <f>IFERROR(VLOOKUP($A295,'2004'!$C$3:$M$213,8,FALSE),0)</f>
        <v>82</v>
      </c>
      <c r="DF295" s="1691">
        <f>IFERROR(VLOOKUP($A295,'2004'!$C$3:$M$213,9,FALSE),0)</f>
        <v>54</v>
      </c>
      <c r="DG295" s="1691">
        <f>IFERROR(VLOOKUP($A295,'2004'!$C$3:$M$213,10,FALSE),0)</f>
        <v>1</v>
      </c>
      <c r="DH295" s="1740">
        <f>IFERROR(VLOOKUP($A295,'2004'!$C$3:$M$213,11,FALSE),0)</f>
        <v>0.65853658536585369</v>
      </c>
      <c r="DI295" s="1700">
        <f>IFERROR(VLOOKUP($A295,'2003'!$C$3:$Q$214,12,FALSE),0)</f>
        <v>61</v>
      </c>
      <c r="DJ295" s="1691">
        <f>IFERROR(VLOOKUP($A295,'2003'!$C$3:$Q$214,13,FALSE),0)</f>
        <v>36</v>
      </c>
      <c r="DK295" s="1691">
        <f>IFERROR(VLOOKUP($A295,'2003'!$C$3:$Q$214,14,FALSE),0)</f>
        <v>0</v>
      </c>
      <c r="DL295" s="1740">
        <f>IFERROR(VLOOKUP($A295,'2003'!$C$3:$Q$214,15,FALSE),0)</f>
        <v>0.5901639344262295</v>
      </c>
      <c r="DM295" s="1700">
        <f>IFERROR(VLOOKUP($A295,'2002'!$D$3:$R$214,12,FALSE),0)</f>
        <v>64</v>
      </c>
      <c r="DN295" s="1691">
        <f>IFERROR(VLOOKUP($A295,'2002'!$D$3:$R$214,13,FALSE),0)</f>
        <v>42</v>
      </c>
      <c r="DO295" s="1691">
        <f>IFERROR(VLOOKUP($A295,'2002'!$D$3:$R$214,14,FALSE),0)</f>
        <v>0</v>
      </c>
      <c r="DP295" s="1788">
        <f>IFERROR(VLOOKUP($A295,'2002'!$D$3:$R$214,15,FALSE),0)</f>
        <v>0.65625</v>
      </c>
      <c r="DQ295" s="1700">
        <f>IFERROR(VLOOKUP($A295,'Pre 2002'!$C$3:$CK$382,84,FALSE),0)</f>
        <v>525</v>
      </c>
      <c r="DR295" s="1695">
        <f>IFERROR(VLOOKUP($A295,'Pre 2002'!$C$3:$CK$382,85,FALSE),0)</f>
        <v>305</v>
      </c>
      <c r="DS295" s="1695">
        <f>IFERROR(VLOOKUP($A295,'Pre 2002'!$C$3:$CK$382,86,FALSE),0)</f>
        <v>6</v>
      </c>
      <c r="DT295" s="1790">
        <f>IFERROR(VLOOKUP($A295,'Pre 2002'!$C$3:$CK$382,87,FALSE),0)</f>
        <v>0.580952380952381</v>
      </c>
      <c r="DU295" s="1741">
        <f>IFERROR(VLOOKUP(A295,'Pre 2002'!$C$3:$CG$382,83,FALSE),0)</f>
        <v>8</v>
      </c>
      <c r="DY295" s="1731"/>
    </row>
    <row r="296" spans="1:129">
      <c r="A296" s="1778" t="s">
        <v>1915</v>
      </c>
      <c r="B296" s="1562">
        <f t="shared" si="103"/>
        <v>477</v>
      </c>
      <c r="C296" s="1562">
        <f t="shared" si="104"/>
        <v>259</v>
      </c>
      <c r="D296" s="1562">
        <f t="shared" si="105"/>
        <v>7</v>
      </c>
      <c r="E296" s="1563">
        <f t="shared" si="106"/>
        <v>0.54297693920335433</v>
      </c>
      <c r="F296" s="1786">
        <f t="shared" si="107"/>
        <v>7</v>
      </c>
      <c r="G296" s="1595" t="s">
        <v>2159</v>
      </c>
      <c r="H296" s="1567">
        <f t="shared" si="118"/>
        <v>7</v>
      </c>
      <c r="I296" s="1734">
        <f t="shared" si="119"/>
        <v>477</v>
      </c>
      <c r="J296" s="1734">
        <f t="shared" si="120"/>
        <v>259</v>
      </c>
      <c r="K296" s="1734">
        <f t="shared" si="121"/>
        <v>7</v>
      </c>
      <c r="L296" s="1806">
        <f t="shared" si="122"/>
        <v>0.54297693920335433</v>
      </c>
      <c r="O296" s="1700">
        <f>IFERROR(VLOOKUP($A296,'2022'!$B$2:$K$174,3,FALSE),0)</f>
        <v>0</v>
      </c>
      <c r="P296" s="1858">
        <f>IFERROR(VLOOKUP($A296,'2022'!$B$2:$K$174,4,FALSE),0)</f>
        <v>0</v>
      </c>
      <c r="Q296" s="1858">
        <f>IFERROR(VLOOKUP($A296,'2022'!$B$2:$K$174,5,FALSE),0)</f>
        <v>0</v>
      </c>
      <c r="R296" s="1858">
        <f>IFERROR(VLOOKUP($A296,'2022'!$B$2:$K$174,8,FALSE),0)</f>
        <v>0</v>
      </c>
      <c r="S296" s="1740">
        <f>IFERROR(VLOOKUP($A296,'2022'!$B$2:$K$174,10,FALSE),0)</f>
        <v>0</v>
      </c>
      <c r="T296" s="1700">
        <f>IFERROR(VLOOKUP($A296,'2021'!$B$2:$K$174,3,FALSE),0)</f>
        <v>0</v>
      </c>
      <c r="U296" s="1843">
        <f>IFERROR(VLOOKUP($A296,'2021'!$B$2:$K$174,4,FALSE),0)</f>
        <v>0</v>
      </c>
      <c r="V296" s="1843">
        <f>IFERROR(VLOOKUP($A296,'2021'!$B$2:$K$174,5,FALSE),0)</f>
        <v>0</v>
      </c>
      <c r="W296" s="1843">
        <f>IFERROR(VLOOKUP($A296,'2021'!$B$2:$K$174,8,FALSE),0)</f>
        <v>0</v>
      </c>
      <c r="X296" s="1740">
        <f>IFERROR(VLOOKUP($A296,'2021'!$B$2:$K$174,10,FALSE),0)</f>
        <v>0</v>
      </c>
      <c r="Y296" s="1700">
        <f>IFERROR(VLOOKUP($A296,'2020'!$B$2:$K$170,3,FALSE),0)</f>
        <v>0</v>
      </c>
      <c r="Z296" s="1829">
        <f>IFERROR(VLOOKUP($A296,'2020'!$B$2:$K$170,4,FALSE),0)</f>
        <v>0</v>
      </c>
      <c r="AA296" s="1829">
        <f>IFERROR(VLOOKUP($A296,'2020'!$B$2:$K$170,5,FALSE),0)</f>
        <v>0</v>
      </c>
      <c r="AB296" s="1829">
        <f>IFERROR(VLOOKUP($A296,'2020'!$B$2:$K$170,8,FALSE),0)</f>
        <v>0</v>
      </c>
      <c r="AC296" s="1740">
        <f>IFERROR(VLOOKUP($A296,'2020'!$B$2:$K$170,10,FALSE),0)</f>
        <v>0</v>
      </c>
      <c r="AD296" s="1700">
        <f>IFERROR(VLOOKUP($A296,'2019'!$B$2:$K$170,3,FALSE),0)</f>
        <v>0</v>
      </c>
      <c r="AE296" s="1823">
        <f>IFERROR(VLOOKUP($A296,'2019'!$B$2:$K$170,4,FALSE),0)</f>
        <v>0</v>
      </c>
      <c r="AF296" s="1823">
        <f>IFERROR(VLOOKUP($A296,'2019'!$B$2:$K$170,5,FALSE),0)</f>
        <v>0</v>
      </c>
      <c r="AG296" s="1823">
        <f>IFERROR(VLOOKUP($A296,'2019'!$B$2:$K$170,8,FALSE),0)</f>
        <v>0</v>
      </c>
      <c r="AH296" s="1740">
        <f>IFERROR(VLOOKUP($A296,'2019'!$B$2:$K$170,10,FALSE),0)</f>
        <v>0</v>
      </c>
      <c r="AI296" s="1700">
        <f>IFERROR(VLOOKUP($A296,'2018'!$B$2:$K$170,3,FALSE),0)</f>
        <v>0</v>
      </c>
      <c r="AJ296" s="1821">
        <f>IFERROR(VLOOKUP($A296,'2018'!$B$2:$K$170,4,FALSE),0)</f>
        <v>0</v>
      </c>
      <c r="AK296" s="1821">
        <f>IFERROR(VLOOKUP($A296,'2018'!$B$2:$K$170,5,FALSE),0)</f>
        <v>0</v>
      </c>
      <c r="AL296" s="1821">
        <f>IFERROR(VLOOKUP($A296,'2018'!$B$2:$K$170,8,FALSE),0)</f>
        <v>0</v>
      </c>
      <c r="AM296" s="1740">
        <f>IFERROR(VLOOKUP($A296,'2018'!$B$2:$K$170,10,FALSE),0)</f>
        <v>0</v>
      </c>
      <c r="AN296" s="1700">
        <f>IFERROR(VLOOKUP($A296,'2017'!$B$2:$J$163,2,FALSE),0)</f>
        <v>0</v>
      </c>
      <c r="AO296" s="1815">
        <f>IFERROR(VLOOKUP($A296,'2017'!$B$2:$J$163,3,FALSE),0)</f>
        <v>0</v>
      </c>
      <c r="AP296" s="1815">
        <f>IFERROR(VLOOKUP($A296,'2017'!$B$2:$J$163,4,FALSE),0)</f>
        <v>0</v>
      </c>
      <c r="AQ296" s="1815">
        <f>IFERROR(VLOOKUP($A296,'2017'!$B$2:$J$163,7,FALSE),0)</f>
        <v>0</v>
      </c>
      <c r="AR296" s="1740">
        <f>IFERROR(VLOOKUP($A296,'2017'!$B$2:$J$163,9,FALSE),0)</f>
        <v>0</v>
      </c>
      <c r="AS296" s="1700">
        <f>IFERROR(VLOOKUP($A296,'2016'!$B$2:$K$165,3,FALSE),0)</f>
        <v>0</v>
      </c>
      <c r="AT296" s="1796">
        <f>IFERROR(VLOOKUP($A296,'2016'!$B$2:$K$165,4,FALSE),0)</f>
        <v>0</v>
      </c>
      <c r="AU296" s="1796">
        <f>IFERROR(VLOOKUP($A296,'2016'!$B$2:$K$165,5,FALSE),0)</f>
        <v>0</v>
      </c>
      <c r="AV296" s="1796">
        <f>IFERROR(VLOOKUP($A296,'2016'!$B$2:$K$165,8,FALSE),0)</f>
        <v>0</v>
      </c>
      <c r="AW296" s="1740">
        <f>IFERROR(VLOOKUP($A296,'2016'!$B$2:$K$165,10,FALSE),0)</f>
        <v>0</v>
      </c>
      <c r="AX296" s="1700">
        <f>IFERROR(VLOOKUP($A296,'2015'!$B$2:$K$165,3,FALSE),0)</f>
        <v>0</v>
      </c>
      <c r="AY296" s="1695">
        <f>IFERROR(VLOOKUP($A296,'2015'!$B$2:$K$165,4,FALSE),0)</f>
        <v>0</v>
      </c>
      <c r="AZ296" s="1695">
        <f>IFERROR(VLOOKUP($A296,'2015'!$B$2:$K$165,5,FALSE),0)</f>
        <v>0</v>
      </c>
      <c r="BA296" s="1695">
        <f>IFERROR(VLOOKUP($A296,'2015'!$B$2:$K$165,8,FALSE),0)</f>
        <v>0</v>
      </c>
      <c r="BB296" s="1740">
        <f>IFERROR(VLOOKUP($A296,'2015'!$B$2:$K$165,10,FALSE),0)</f>
        <v>0</v>
      </c>
      <c r="BC296" s="1700">
        <f>IFERROR(VLOOKUP($A296,'2014'!$B$2:$K$157,3,FALSE),0)</f>
        <v>0</v>
      </c>
      <c r="BD296" s="1691">
        <f>IFERROR(VLOOKUP($A296,'2014'!$B$2:$K$157,4,FALSE),0)</f>
        <v>0</v>
      </c>
      <c r="BE296" s="1691">
        <f>IFERROR(VLOOKUP($A296,'2014'!$B$2:$K$157,5,FALSE),0)</f>
        <v>0</v>
      </c>
      <c r="BF296" s="1691">
        <f>IFERROR(VLOOKUP($A296,'2014'!$B$2:$K$157,8,FALSE),0)</f>
        <v>0</v>
      </c>
      <c r="BG296" s="1740">
        <f>IFERROR(VLOOKUP($A296,'2014'!$B$2:$K$157,10,FALSE),0)</f>
        <v>0</v>
      </c>
      <c r="BH296" s="1700">
        <f>IFERROR(VLOOKUP($A296,'2013'!$D$4:$I$249,2,FALSE),0)</f>
        <v>0</v>
      </c>
      <c r="BI296" s="1691">
        <f>IFERROR(VLOOKUP($A296,'2013'!$D$4:$I$249,3,FALSE),0)</f>
        <v>0</v>
      </c>
      <c r="BJ296" s="1691">
        <f>IFERROR(VLOOKUP($A296,'2013'!$D$4:$I$249,4,FALSE),0)</f>
        <v>0</v>
      </c>
      <c r="BK296" s="1691">
        <f>IFERROR(VLOOKUP($A296,'2013'!$D$4:$I$249,5,FALSE),0)</f>
        <v>0</v>
      </c>
      <c r="BL296" s="1740">
        <f>IFERROR(VLOOKUP($A296,'2013'!$D$4:$I$249,6,FALSE),0)</f>
        <v>0</v>
      </c>
      <c r="BM296" s="1737">
        <f>IFERROR(VLOOKUP($A296,'2012'!$D$3:$O$172,2,FALSE),0)</f>
        <v>0</v>
      </c>
      <c r="BN296" s="1691">
        <f>IFERROR(VLOOKUP($A296,'2012'!$D$3:$O$172,3,FALSE),0)</f>
        <v>0</v>
      </c>
      <c r="BO296" s="1743">
        <f>IFERROR(VLOOKUP($A296,'2012'!$D$3:$O$172,4,FALSE),0)</f>
        <v>0</v>
      </c>
      <c r="BP296" s="1700">
        <f>IFERROR(VLOOKUP($A296,'2012'!$D$3:$O$172,5,FALSE),0)</f>
        <v>0</v>
      </c>
      <c r="BQ296" s="1691">
        <f>IFERROR(VLOOKUP($A296,'2012'!$D$3:$O$172,6,FALSE),0)</f>
        <v>0</v>
      </c>
      <c r="BR296" s="1691">
        <f>IFERROR(VLOOKUP($A296,'2012'!$D$3:$O$172,7,FALSE),0)</f>
        <v>0</v>
      </c>
      <c r="BS296" s="1691">
        <f>IFERROR(VLOOKUP($A296,'2012'!$D$3:$O$172,8,FALSE),0)</f>
        <v>0</v>
      </c>
      <c r="BT296" s="1740">
        <f>IFERROR(VLOOKUP($A296,'2012'!$D$3:$O$172,9,FALSE),0)</f>
        <v>0</v>
      </c>
      <c r="BX296" s="1700">
        <f>IFERROR(VLOOKUP($A296,'2011'!$D$4:$I$251,2,FALSE),0)</f>
        <v>0</v>
      </c>
      <c r="BY296" s="1691">
        <f>IFERROR(VLOOKUP($A296,'2011'!$D$4:$I$251,3,FALSE),0)</f>
        <v>0</v>
      </c>
      <c r="BZ296" s="1691">
        <f>IFERROR(VLOOKUP($A296,'2011'!$D$4:$I$251,4,FALSE),0)</f>
        <v>0</v>
      </c>
      <c r="CA296" s="1691">
        <f>IFERROR(VLOOKUP($A296,'2011'!$D$4:$I$251,5,FALSE),0)</f>
        <v>0</v>
      </c>
      <c r="CB296" s="1740">
        <f>IFERROR(VLOOKUP($A296,'2011'!$D$4:$I$251,6,FALSE),0)</f>
        <v>0</v>
      </c>
      <c r="CC296" s="1700">
        <f>IFERROR(VLOOKUP($A296,'2010'!$C$3:$H$234,2,FALSE),0)</f>
        <v>0</v>
      </c>
      <c r="CD296" s="1691">
        <f>IFERROR(VLOOKUP($A296,'2010'!$C$3:$H$234,3,FALSE),0)</f>
        <v>0</v>
      </c>
      <c r="CE296" s="1691">
        <f>IFERROR(VLOOKUP($A296,'2010'!$C$3:$H$234,4,FALSE),0)</f>
        <v>0</v>
      </c>
      <c r="CF296" s="1691">
        <f>IFERROR(VLOOKUP($A296,'2010'!$C$3:$H$234,5,FALSE),0)</f>
        <v>0</v>
      </c>
      <c r="CG296" s="1740">
        <f>IFERROR(VLOOKUP($A296,'2010'!$C$3:$H$234,6,FALSE),0)</f>
        <v>0</v>
      </c>
      <c r="CH296" s="1700">
        <f>IFERROR(VLOOKUP($A296,'2009'!$C$3:$H$242,2,FALSE),0)</f>
        <v>0</v>
      </c>
      <c r="CI296" s="1691">
        <f>IFERROR(VLOOKUP($A296,'2009'!$C$3:$H$242,3,FALSE),0)</f>
        <v>0</v>
      </c>
      <c r="CJ296" s="1691">
        <f>IFERROR(VLOOKUP($A296,'2009'!$C$3:$H$242,4,FALSE),0)</f>
        <v>0</v>
      </c>
      <c r="CK296" s="1691">
        <f>IFERROR(VLOOKUP($A296,'2009'!$C$3:$H$242,5,FALSE),0)</f>
        <v>0</v>
      </c>
      <c r="CL296" s="1740">
        <f>IFERROR(VLOOKUP($A296,'2009'!$C$3:$H$242,6,FALSE),0)</f>
        <v>0</v>
      </c>
      <c r="CM296" s="1700">
        <f>IFERROR(VLOOKUP($A296,'2008'!$C$3:$H$229,2,FALSE),0)</f>
        <v>0</v>
      </c>
      <c r="CN296" s="1691">
        <f>IFERROR(VLOOKUP($A296,'2008'!$C$3:$H$229,3,FALSE),0)</f>
        <v>0</v>
      </c>
      <c r="CO296" s="1691">
        <f>IFERROR(VLOOKUP($A296,'2008'!$C$3:$H$229,4,FALSE),0)</f>
        <v>0</v>
      </c>
      <c r="CP296" s="1691">
        <f>IFERROR(VLOOKUP($A296,'2008'!$C$3:$H$229,5,FALSE),0)</f>
        <v>0</v>
      </c>
      <c r="CQ296" s="1740">
        <f>IFERROR(VLOOKUP($A296,'2008'!$C$3:$H$229,6,FALSE),0)</f>
        <v>0</v>
      </c>
      <c r="CR296" s="1700">
        <f>IFERROR(VLOOKUP($A296,'2007'!$C$3:$M$238,7,FALSE),0)</f>
        <v>0</v>
      </c>
      <c r="CS296" s="1691">
        <f>IFERROR(VLOOKUP($A296,'2007'!$C$3:$M$238,8,FALSE),0)</f>
        <v>0</v>
      </c>
      <c r="CT296" s="1691">
        <f>IFERROR(VLOOKUP($A296,'2007'!$C$3:$M$238,9,FALSE),0)</f>
        <v>0</v>
      </c>
      <c r="CU296" s="1691">
        <f>IFERROR(VLOOKUP($A296,'2007'!$C$3:$M$238,10,FALSE),0)</f>
        <v>0</v>
      </c>
      <c r="CV296" s="1740">
        <f>IFERROR(VLOOKUP($A296,'2007'!$C$3:$M$238,11,FALSE),0)</f>
        <v>0</v>
      </c>
      <c r="CW296" s="1700">
        <f>IFERROR(VLOOKUP($A296,'2006'!$A$2:$F$200,2,FALSE),0)</f>
        <v>0</v>
      </c>
      <c r="CX296" s="1691">
        <f>IFERROR(VLOOKUP($A296,'2006'!$A$2:$F$200,4,FALSE),0)</f>
        <v>0</v>
      </c>
      <c r="CY296" s="1691">
        <f>IFERROR(VLOOKUP($A296,'2006'!$A$2:$F$200,5,FALSE),0)</f>
        <v>0</v>
      </c>
      <c r="CZ296" s="1740">
        <f>IFERROR(VLOOKUP($A296,'2006'!$A$2:$F$200,6,FALSE),0)</f>
        <v>0</v>
      </c>
      <c r="DA296" s="1700">
        <f>IFERROR(VLOOKUP($A296,'2005'!$C$3:$M$205,8,FALSE),0)</f>
        <v>0</v>
      </c>
      <c r="DB296" s="1691">
        <f>IFERROR(VLOOKUP($A296,'2005'!$C$3:$M$205,9,FALSE),0)</f>
        <v>0</v>
      </c>
      <c r="DC296" s="1691">
        <f>IFERROR(VLOOKUP($A296,'2005'!$C$3:$M$205,10,FALSE),0)</f>
        <v>0</v>
      </c>
      <c r="DD296" s="1740">
        <f>IFERROR(VLOOKUP($A296,'2005'!$C$3:$M$205,11,FALSE),0)</f>
        <v>0</v>
      </c>
      <c r="DE296" s="1700">
        <f>IFERROR(VLOOKUP($A296,'2004'!$C$3:$M$213,8,FALSE),0)</f>
        <v>0</v>
      </c>
      <c r="DF296" s="1691">
        <f>IFERROR(VLOOKUP($A296,'2004'!$C$3:$M$213,9,FALSE),0)</f>
        <v>0</v>
      </c>
      <c r="DG296" s="1691">
        <f>IFERROR(VLOOKUP($A296,'2004'!$C$3:$M$213,10,FALSE),0)</f>
        <v>0</v>
      </c>
      <c r="DH296" s="1740">
        <f>IFERROR(VLOOKUP($A296,'2004'!$C$3:$M$213,11,FALSE),0)</f>
        <v>0</v>
      </c>
      <c r="DI296" s="1700">
        <f>IFERROR(VLOOKUP($A296,'2003'!$C$3:$Q$214,12,FALSE),0)</f>
        <v>0</v>
      </c>
      <c r="DJ296" s="1691">
        <f>IFERROR(VLOOKUP($A296,'2003'!$C$3:$Q$214,13,FALSE),0)</f>
        <v>0</v>
      </c>
      <c r="DK296" s="1691">
        <f>IFERROR(VLOOKUP($A296,'2003'!$C$3:$Q$214,14,FALSE),0)</f>
        <v>0</v>
      </c>
      <c r="DL296" s="1740">
        <f>IFERROR(VLOOKUP($A296,'2003'!$C$3:$Q$214,15,FALSE),0)</f>
        <v>0</v>
      </c>
      <c r="DM296" s="1700">
        <f>IFERROR(VLOOKUP($A296,'2002'!$D$3:$R$214,12,FALSE),0)</f>
        <v>0</v>
      </c>
      <c r="DN296" s="1691">
        <f>IFERROR(VLOOKUP($A296,'2002'!$D$3:$R$214,13,FALSE),0)</f>
        <v>0</v>
      </c>
      <c r="DO296" s="1691">
        <f>IFERROR(VLOOKUP($A296,'2002'!$D$3:$R$214,14,FALSE),0)</f>
        <v>0</v>
      </c>
      <c r="DP296" s="1788">
        <f>IFERROR(VLOOKUP($A296,'2002'!$D$3:$R$214,15,FALSE),0)</f>
        <v>0</v>
      </c>
      <c r="DQ296" s="1700">
        <f>IFERROR(VLOOKUP($A296,'Pre 2002'!$C$3:$CK$382,84,FALSE),0)</f>
        <v>477</v>
      </c>
      <c r="DR296" s="1695">
        <f>IFERROR(VLOOKUP($A296,'Pre 2002'!$C$3:$CK$382,85,FALSE),0)</f>
        <v>259</v>
      </c>
      <c r="DS296" s="1695">
        <f>IFERROR(VLOOKUP($A296,'Pre 2002'!$C$3:$CK$382,86,FALSE),0)</f>
        <v>7</v>
      </c>
      <c r="DT296" s="1790">
        <f>IFERROR(VLOOKUP($A296,'Pre 2002'!$C$3:$CK$382,87,FALSE),0)</f>
        <v>0.54297693920335433</v>
      </c>
      <c r="DU296" s="1741">
        <f>IFERROR(VLOOKUP(A296,'Pre 2002'!$C$3:$CG$382,83,FALSE),0)</f>
        <v>7</v>
      </c>
      <c r="DY296" s="1731"/>
    </row>
    <row r="297" spans="1:129">
      <c r="A297" s="1783" t="s">
        <v>2157</v>
      </c>
      <c r="B297" s="1562">
        <f t="shared" si="103"/>
        <v>979</v>
      </c>
      <c r="C297" s="1562">
        <f t="shared" si="104"/>
        <v>526</v>
      </c>
      <c r="D297" s="1562">
        <f t="shared" si="105"/>
        <v>7</v>
      </c>
      <c r="E297" s="1563">
        <f t="shared" si="106"/>
        <v>0.53728294177732383</v>
      </c>
      <c r="F297" s="1786">
        <f t="shared" si="107"/>
        <v>17</v>
      </c>
      <c r="G297" s="1595" t="s">
        <v>2159</v>
      </c>
      <c r="H297" s="1567">
        <f t="shared" si="118"/>
        <v>17</v>
      </c>
      <c r="I297" s="1734">
        <f t="shared" si="119"/>
        <v>979</v>
      </c>
      <c r="J297" s="1734">
        <f t="shared" si="120"/>
        <v>526</v>
      </c>
      <c r="K297" s="1734">
        <f t="shared" si="121"/>
        <v>7</v>
      </c>
      <c r="L297" s="1806">
        <f t="shared" si="122"/>
        <v>0.53728294177732383</v>
      </c>
      <c r="M297" s="1751"/>
      <c r="N297" s="1751"/>
      <c r="O297" s="1700">
        <f>IFERROR(VLOOKUP($A297,'2022'!$B$2:$K$174,3,FALSE),0)</f>
        <v>0</v>
      </c>
      <c r="P297" s="1858">
        <f>IFERROR(VLOOKUP($A297,'2022'!$B$2:$K$174,4,FALSE),0)</f>
        <v>0</v>
      </c>
      <c r="Q297" s="1858">
        <f>IFERROR(VLOOKUP($A297,'2022'!$B$2:$K$174,5,FALSE),0)</f>
        <v>0</v>
      </c>
      <c r="R297" s="1858">
        <f>IFERROR(VLOOKUP($A297,'2022'!$B$2:$K$174,8,FALSE),0)</f>
        <v>0</v>
      </c>
      <c r="S297" s="1740">
        <f>IFERROR(VLOOKUP($A297,'2022'!$B$2:$K$174,10,FALSE),0)</f>
        <v>0</v>
      </c>
      <c r="T297" s="1700">
        <f>IFERROR(VLOOKUP($A297,'2021'!$B$2:$K$174,3,FALSE),0)</f>
        <v>0</v>
      </c>
      <c r="U297" s="1843">
        <f>IFERROR(VLOOKUP($A297,'2021'!$B$2:$K$174,4,FALSE),0)</f>
        <v>0</v>
      </c>
      <c r="V297" s="1843">
        <f>IFERROR(VLOOKUP($A297,'2021'!$B$2:$K$174,5,FALSE),0)</f>
        <v>0</v>
      </c>
      <c r="W297" s="1843">
        <f>IFERROR(VLOOKUP($A297,'2021'!$B$2:$K$174,8,FALSE),0)</f>
        <v>0</v>
      </c>
      <c r="X297" s="1740">
        <f>IFERROR(VLOOKUP($A297,'2021'!$B$2:$K$174,10,FALSE),0)</f>
        <v>0</v>
      </c>
      <c r="Y297" s="1700">
        <f>IFERROR(VLOOKUP($A297,'2020'!$B$2:$K$170,3,FALSE),0)</f>
        <v>0</v>
      </c>
      <c r="Z297" s="1829">
        <f>IFERROR(VLOOKUP($A297,'2020'!$B$2:$K$170,4,FALSE),0)</f>
        <v>0</v>
      </c>
      <c r="AA297" s="1829">
        <f>IFERROR(VLOOKUP($A297,'2020'!$B$2:$K$170,5,FALSE),0)</f>
        <v>0</v>
      </c>
      <c r="AB297" s="1829">
        <f>IFERROR(VLOOKUP($A297,'2020'!$B$2:$K$170,8,FALSE),0)</f>
        <v>0</v>
      </c>
      <c r="AC297" s="1740">
        <f>IFERROR(VLOOKUP($A297,'2020'!$B$2:$K$170,10,FALSE),0)</f>
        <v>0</v>
      </c>
      <c r="AD297" s="1700">
        <f>IFERROR(VLOOKUP($A297,'2019'!$B$2:$K$170,3,FALSE),0)</f>
        <v>0</v>
      </c>
      <c r="AE297" s="1823">
        <f>IFERROR(VLOOKUP($A297,'2019'!$B$2:$K$170,4,FALSE),0)</f>
        <v>0</v>
      </c>
      <c r="AF297" s="1823">
        <f>IFERROR(VLOOKUP($A297,'2019'!$B$2:$K$170,5,FALSE),0)</f>
        <v>0</v>
      </c>
      <c r="AG297" s="1823">
        <f>IFERROR(VLOOKUP($A297,'2019'!$B$2:$K$170,8,FALSE),0)</f>
        <v>0</v>
      </c>
      <c r="AH297" s="1740">
        <f>IFERROR(VLOOKUP($A297,'2019'!$B$2:$K$170,10,FALSE),0)</f>
        <v>0</v>
      </c>
      <c r="AI297" s="1700">
        <f>IFERROR(VLOOKUP($A297,'2018'!$B$2:$K$170,3,FALSE),0)</f>
        <v>0</v>
      </c>
      <c r="AJ297" s="1821">
        <f>IFERROR(VLOOKUP($A297,'2018'!$B$2:$K$170,4,FALSE),0)</f>
        <v>0</v>
      </c>
      <c r="AK297" s="1821">
        <f>IFERROR(VLOOKUP($A297,'2018'!$B$2:$K$170,5,FALSE),0)</f>
        <v>0</v>
      </c>
      <c r="AL297" s="1821">
        <f>IFERROR(VLOOKUP($A297,'2018'!$B$2:$K$170,8,FALSE),0)</f>
        <v>0</v>
      </c>
      <c r="AM297" s="1740">
        <f>IFERROR(VLOOKUP($A297,'2018'!$B$2:$K$170,10,FALSE),0)</f>
        <v>0</v>
      </c>
      <c r="AN297" s="1700">
        <f>IFERROR(VLOOKUP($A297,'2017'!$B$2:$J$163,2,FALSE),0)</f>
        <v>0</v>
      </c>
      <c r="AO297" s="1815">
        <f>IFERROR(VLOOKUP($A297,'2017'!$B$2:$J$163,3,FALSE),0)</f>
        <v>0</v>
      </c>
      <c r="AP297" s="1815">
        <f>IFERROR(VLOOKUP($A297,'2017'!$B$2:$J$163,4,FALSE),0)</f>
        <v>0</v>
      </c>
      <c r="AQ297" s="1815">
        <f>IFERROR(VLOOKUP($A297,'2017'!$B$2:$J$163,7,FALSE),0)</f>
        <v>0</v>
      </c>
      <c r="AR297" s="1740">
        <f>IFERROR(VLOOKUP($A297,'2017'!$B$2:$J$163,9,FALSE),0)</f>
        <v>0</v>
      </c>
      <c r="AS297" s="1700">
        <f>IFERROR(VLOOKUP($A297,'2016'!$B$2:$K$165,3,FALSE),0)</f>
        <v>0</v>
      </c>
      <c r="AT297" s="1796">
        <f>IFERROR(VLOOKUP($A297,'2016'!$B$2:$K$165,4,FALSE),0)</f>
        <v>0</v>
      </c>
      <c r="AU297" s="1796">
        <f>IFERROR(VLOOKUP($A297,'2016'!$B$2:$K$165,5,FALSE),0)</f>
        <v>0</v>
      </c>
      <c r="AV297" s="1796">
        <f>IFERROR(VLOOKUP($A297,'2016'!$B$2:$K$165,8,FALSE),0)</f>
        <v>0</v>
      </c>
      <c r="AW297" s="1740">
        <f>IFERROR(VLOOKUP($A297,'2016'!$B$2:$K$165,10,FALSE),0)</f>
        <v>0</v>
      </c>
      <c r="AX297" s="1700">
        <f>IFERROR(VLOOKUP($A297,'2015'!$B$2:$K$165,3,FALSE),0)</f>
        <v>0</v>
      </c>
      <c r="AY297" s="1695">
        <f>IFERROR(VLOOKUP($A297,'2015'!$B$2:$K$165,4,FALSE),0)</f>
        <v>0</v>
      </c>
      <c r="AZ297" s="1695">
        <f>IFERROR(VLOOKUP($A297,'2015'!$B$2:$K$165,5,FALSE),0)</f>
        <v>0</v>
      </c>
      <c r="BA297" s="1695">
        <f>IFERROR(VLOOKUP($A297,'2015'!$B$2:$K$165,8,FALSE),0)</f>
        <v>0</v>
      </c>
      <c r="BB297" s="1740">
        <f>IFERROR(VLOOKUP($A297,'2015'!$B$2:$K$165,10,FALSE),0)</f>
        <v>0</v>
      </c>
      <c r="BC297" s="1700">
        <f>IFERROR(VLOOKUP($A297,'2014'!$B$2:$K$157,3,FALSE),0)</f>
        <v>0</v>
      </c>
      <c r="BD297" s="1691">
        <f>IFERROR(VLOOKUP($A297,'2014'!$B$2:$K$157,4,FALSE),0)</f>
        <v>0</v>
      </c>
      <c r="BE297" s="1691">
        <f>IFERROR(VLOOKUP($A297,'2014'!$B$2:$K$157,5,FALSE),0)</f>
        <v>0</v>
      </c>
      <c r="BF297" s="1691">
        <f>IFERROR(VLOOKUP($A297,'2014'!$B$2:$K$157,8,FALSE),0)</f>
        <v>0</v>
      </c>
      <c r="BG297" s="1740">
        <f>IFERROR(VLOOKUP($A297,'2014'!$B$2:$K$157,10,FALSE),0)</f>
        <v>0</v>
      </c>
      <c r="BH297" s="1700">
        <f>IFERROR(VLOOKUP($A297,'2013'!$D$4:$I$249,2,FALSE),0)</f>
        <v>0</v>
      </c>
      <c r="BI297" s="1691">
        <f>IFERROR(VLOOKUP($A297,'2013'!$D$4:$I$249,3,FALSE),0)</f>
        <v>0</v>
      </c>
      <c r="BJ297" s="1691">
        <f>IFERROR(VLOOKUP($A297,'2013'!$D$4:$I$249,4,FALSE),0)</f>
        <v>0</v>
      </c>
      <c r="BK297" s="1691">
        <f>IFERROR(VLOOKUP($A297,'2013'!$D$4:$I$249,5,FALSE),0)</f>
        <v>0</v>
      </c>
      <c r="BL297" s="1740">
        <f>IFERROR(VLOOKUP($A297,'2013'!$D$4:$I$249,6,FALSE),0)</f>
        <v>0</v>
      </c>
      <c r="BM297" s="1737">
        <f>IFERROR(VLOOKUP($A297,'2012'!$D$3:$O$172,2,FALSE),0)</f>
        <v>0</v>
      </c>
      <c r="BN297" s="1691">
        <f>IFERROR(VLOOKUP($A297,'2012'!$D$3:$O$172,3,FALSE),0)</f>
        <v>0</v>
      </c>
      <c r="BO297" s="1743">
        <f>IFERROR(VLOOKUP($A297,'2012'!$D$3:$O$172,4,FALSE),0)</f>
        <v>0</v>
      </c>
      <c r="BP297" s="1700">
        <f>IFERROR(VLOOKUP($A297,'2012'!$D$3:$O$172,5,FALSE),0)</f>
        <v>0</v>
      </c>
      <c r="BQ297" s="1691">
        <f>IFERROR(VLOOKUP($A297,'2012'!$D$3:$O$172,6,FALSE),0)</f>
        <v>0</v>
      </c>
      <c r="BR297" s="1691">
        <f>IFERROR(VLOOKUP($A297,'2012'!$D$3:$O$172,7,FALSE),0)</f>
        <v>0</v>
      </c>
      <c r="BS297" s="1691">
        <f>IFERROR(VLOOKUP($A297,'2012'!$D$3:$O$172,8,FALSE),0)</f>
        <v>0</v>
      </c>
      <c r="BT297" s="1740">
        <f>IFERROR(VLOOKUP($A297,'2012'!$D$3:$O$172,9,FALSE),0)</f>
        <v>0</v>
      </c>
      <c r="BX297" s="1700">
        <f>IFERROR(VLOOKUP($A297,'2011'!$D$4:$I$251,2,FALSE),0)</f>
        <v>0</v>
      </c>
      <c r="BY297" s="1691">
        <f>IFERROR(VLOOKUP($A297,'2011'!$D$4:$I$251,3,FALSE),0)</f>
        <v>0</v>
      </c>
      <c r="BZ297" s="1691">
        <f>IFERROR(VLOOKUP($A297,'2011'!$D$4:$I$251,4,FALSE),0)</f>
        <v>0</v>
      </c>
      <c r="CA297" s="1691">
        <f>IFERROR(VLOOKUP($A297,'2011'!$D$4:$I$251,5,FALSE),0)</f>
        <v>0</v>
      </c>
      <c r="CB297" s="1740">
        <f>IFERROR(VLOOKUP($A297,'2011'!$D$4:$I$251,6,FALSE),0)</f>
        <v>0</v>
      </c>
      <c r="CC297" s="1700">
        <f>IFERROR(VLOOKUP($A297,'2010'!$C$3:$H$234,2,FALSE),0)</f>
        <v>0</v>
      </c>
      <c r="CD297" s="1691">
        <f>IFERROR(VLOOKUP($A297,'2010'!$C$3:$H$234,3,FALSE),0)</f>
        <v>0</v>
      </c>
      <c r="CE297" s="1691">
        <f>IFERROR(VLOOKUP($A297,'2010'!$C$3:$H$234,4,FALSE),0)</f>
        <v>0</v>
      </c>
      <c r="CF297" s="1691">
        <f>IFERROR(VLOOKUP($A297,'2010'!$C$3:$H$234,5,FALSE),0)</f>
        <v>0</v>
      </c>
      <c r="CG297" s="1740">
        <f>IFERROR(VLOOKUP($A297,'2010'!$C$3:$H$234,6,FALSE),0)</f>
        <v>0</v>
      </c>
      <c r="CH297" s="1700">
        <f>IFERROR(VLOOKUP($A297,'2009'!$C$3:$H$242,2,FALSE),0)</f>
        <v>0</v>
      </c>
      <c r="CI297" s="1691">
        <f>IFERROR(VLOOKUP($A297,'2009'!$C$3:$H$242,3,FALSE),0)</f>
        <v>0</v>
      </c>
      <c r="CJ297" s="1691">
        <f>IFERROR(VLOOKUP($A297,'2009'!$C$3:$H$242,4,FALSE),0)</f>
        <v>0</v>
      </c>
      <c r="CK297" s="1691">
        <f>IFERROR(VLOOKUP($A297,'2009'!$C$3:$H$242,5,FALSE),0)</f>
        <v>0</v>
      </c>
      <c r="CL297" s="1740">
        <f>IFERROR(VLOOKUP($A297,'2009'!$C$3:$H$242,6,FALSE),0)</f>
        <v>0</v>
      </c>
      <c r="CM297" s="1700">
        <f>IFERROR(VLOOKUP($A297,'2008'!$C$3:$H$229,2,FALSE),0)</f>
        <v>0</v>
      </c>
      <c r="CN297" s="1691">
        <f>IFERROR(VLOOKUP($A297,'2008'!$C$3:$H$229,3,FALSE),0)</f>
        <v>0</v>
      </c>
      <c r="CO297" s="1691">
        <f>IFERROR(VLOOKUP($A297,'2008'!$C$3:$H$229,4,FALSE),0)</f>
        <v>0</v>
      </c>
      <c r="CP297" s="1691">
        <f>IFERROR(VLOOKUP($A297,'2008'!$C$3:$H$229,5,FALSE),0)</f>
        <v>0</v>
      </c>
      <c r="CQ297" s="1740">
        <f>IFERROR(VLOOKUP($A297,'2008'!$C$3:$H$229,6,FALSE),0)</f>
        <v>0</v>
      </c>
      <c r="CR297" s="1700">
        <f>IFERROR(VLOOKUP($A297,'2007'!$C$3:$M$238,7,FALSE),0)</f>
        <v>0</v>
      </c>
      <c r="CS297" s="1691">
        <f>IFERROR(VLOOKUP($A297,'2007'!$C$3:$M$238,8,FALSE),0)</f>
        <v>0</v>
      </c>
      <c r="CT297" s="1691">
        <f>IFERROR(VLOOKUP($A297,'2007'!$C$3:$M$238,9,FALSE),0)</f>
        <v>0</v>
      </c>
      <c r="CU297" s="1691">
        <f>IFERROR(VLOOKUP($A297,'2007'!$C$3:$M$238,10,FALSE),0)</f>
        <v>0</v>
      </c>
      <c r="CV297" s="1740">
        <f>IFERROR(VLOOKUP($A297,'2007'!$C$3:$M$238,11,FALSE),0)</f>
        <v>0</v>
      </c>
      <c r="CW297" s="1700">
        <f>IFERROR(VLOOKUP($A297,'2006'!$A$2:$F$200,2,FALSE),0)</f>
        <v>0</v>
      </c>
      <c r="CX297" s="1691">
        <f>IFERROR(VLOOKUP($A297,'2006'!$A$2:$F$200,4,FALSE),0)</f>
        <v>0</v>
      </c>
      <c r="CY297" s="1691">
        <f>IFERROR(VLOOKUP($A297,'2006'!$A$2:$F$200,5,FALSE),0)</f>
        <v>0</v>
      </c>
      <c r="CZ297" s="1740">
        <f>IFERROR(VLOOKUP($A297,'2006'!$A$2:$F$200,6,FALSE),0)</f>
        <v>0</v>
      </c>
      <c r="DA297" s="1700">
        <f>IFERROR(VLOOKUP($A297,'2005'!$C$3:$M$205,8,FALSE),0)</f>
        <v>0</v>
      </c>
      <c r="DB297" s="1691">
        <f>IFERROR(VLOOKUP($A297,'2005'!$C$3:$M$205,9,FALSE),0)</f>
        <v>0</v>
      </c>
      <c r="DC297" s="1691">
        <f>IFERROR(VLOOKUP($A297,'2005'!$C$3:$M$205,10,FALSE),0)</f>
        <v>0</v>
      </c>
      <c r="DD297" s="1740">
        <f>IFERROR(VLOOKUP($A297,'2005'!$C$3:$M$205,11,FALSE),0)</f>
        <v>0</v>
      </c>
      <c r="DE297" s="1700">
        <f>IFERROR(VLOOKUP($A297,'2004'!$C$3:$M$213,8,FALSE),0)</f>
        <v>0</v>
      </c>
      <c r="DF297" s="1691">
        <f>IFERROR(VLOOKUP($A297,'2004'!$C$3:$M$213,9,FALSE),0)</f>
        <v>0</v>
      </c>
      <c r="DG297" s="1691">
        <f>IFERROR(VLOOKUP($A297,'2004'!$C$3:$M$213,10,FALSE),0)</f>
        <v>0</v>
      </c>
      <c r="DH297" s="1740">
        <f>IFERROR(VLOOKUP($A297,'2004'!$C$3:$M$213,11,FALSE),0)</f>
        <v>0</v>
      </c>
      <c r="DI297" s="1700">
        <f>IFERROR(VLOOKUP($A297,'2003'!$C$3:$Q$214,12,FALSE),0)</f>
        <v>0</v>
      </c>
      <c r="DJ297" s="1691">
        <f>IFERROR(VLOOKUP($A297,'2003'!$C$3:$Q$214,13,FALSE),0)</f>
        <v>0</v>
      </c>
      <c r="DK297" s="1691">
        <f>IFERROR(VLOOKUP($A297,'2003'!$C$3:$Q$214,14,FALSE),0)</f>
        <v>0</v>
      </c>
      <c r="DL297" s="1740">
        <f>IFERROR(VLOOKUP($A297,'2003'!$C$3:$Q$214,15,FALSE),0)</f>
        <v>0</v>
      </c>
      <c r="DM297" s="1700">
        <f>IFERROR(VLOOKUP($A297,'2002'!$D$3:$R$214,12,FALSE),0)</f>
        <v>0</v>
      </c>
      <c r="DN297" s="1691">
        <f>IFERROR(VLOOKUP($A297,'2002'!$D$3:$R$214,13,FALSE),0)</f>
        <v>0</v>
      </c>
      <c r="DO297" s="1691">
        <f>IFERROR(VLOOKUP($A297,'2002'!$D$3:$R$214,14,FALSE),0)</f>
        <v>0</v>
      </c>
      <c r="DP297" s="1788">
        <f>IFERROR(VLOOKUP($A297,'2002'!$D$3:$R$214,15,FALSE),0)</f>
        <v>0</v>
      </c>
      <c r="DQ297" s="1700">
        <f>IFERROR(VLOOKUP($A297,'Pre 2002'!$C$3:$CK$382,84,FALSE),0)</f>
        <v>979</v>
      </c>
      <c r="DR297" s="1695">
        <f>IFERROR(VLOOKUP($A297,'Pre 2002'!$C$3:$CK$382,85,FALSE),0)</f>
        <v>526</v>
      </c>
      <c r="DS297" s="1695">
        <f>IFERROR(VLOOKUP($A297,'Pre 2002'!$C$3:$CK$382,86,FALSE),0)</f>
        <v>7</v>
      </c>
      <c r="DT297" s="1790">
        <f>IFERROR(VLOOKUP($A297,'Pre 2002'!$C$3:$CK$382,87,FALSE),0)</f>
        <v>0.53728294177732383</v>
      </c>
      <c r="DU297" s="1741">
        <f>IFERROR(VLOOKUP(A297,'Pre 2002'!$C$3:$CG$382,83,FALSE),0)</f>
        <v>17</v>
      </c>
      <c r="DY297" s="1731"/>
    </row>
    <row r="298" spans="1:129">
      <c r="A298" s="1778" t="s">
        <v>1863</v>
      </c>
      <c r="B298" s="1562">
        <f t="shared" si="103"/>
        <v>221</v>
      </c>
      <c r="C298" s="1562">
        <f t="shared" si="104"/>
        <v>117</v>
      </c>
      <c r="D298" s="1562">
        <f t="shared" si="105"/>
        <v>7</v>
      </c>
      <c r="E298" s="1563">
        <f t="shared" si="106"/>
        <v>0.52941176470588236</v>
      </c>
      <c r="F298" s="1786">
        <f t="shared" si="107"/>
        <v>6</v>
      </c>
      <c r="G298" s="1595" t="s">
        <v>2159</v>
      </c>
      <c r="H298" s="1567">
        <f t="shared" si="118"/>
        <v>6</v>
      </c>
      <c r="I298" s="1734">
        <f t="shared" si="119"/>
        <v>221</v>
      </c>
      <c r="J298" s="1734">
        <f t="shared" si="120"/>
        <v>117</v>
      </c>
      <c r="K298" s="1734">
        <f t="shared" si="121"/>
        <v>7</v>
      </c>
      <c r="L298" s="1806">
        <f t="shared" si="122"/>
        <v>0.52941176470588236</v>
      </c>
      <c r="O298" s="1700">
        <f>IFERROR(VLOOKUP($A298,'2022'!$B$2:$K$174,3,FALSE),0)</f>
        <v>0</v>
      </c>
      <c r="P298" s="1858">
        <f>IFERROR(VLOOKUP($A298,'2022'!$B$2:$K$174,4,FALSE),0)</f>
        <v>0</v>
      </c>
      <c r="Q298" s="1858">
        <f>IFERROR(VLOOKUP($A298,'2022'!$B$2:$K$174,5,FALSE),0)</f>
        <v>0</v>
      </c>
      <c r="R298" s="1858">
        <f>IFERROR(VLOOKUP($A298,'2022'!$B$2:$K$174,8,FALSE),0)</f>
        <v>0</v>
      </c>
      <c r="S298" s="1740">
        <f>IFERROR(VLOOKUP($A298,'2022'!$B$2:$K$174,10,FALSE),0)</f>
        <v>0</v>
      </c>
      <c r="T298" s="1700">
        <f>IFERROR(VLOOKUP($A298,'2021'!$B$2:$K$174,3,FALSE),0)</f>
        <v>0</v>
      </c>
      <c r="U298" s="1843">
        <f>IFERROR(VLOOKUP($A298,'2021'!$B$2:$K$174,4,FALSE),0)</f>
        <v>0</v>
      </c>
      <c r="V298" s="1843">
        <f>IFERROR(VLOOKUP($A298,'2021'!$B$2:$K$174,5,FALSE),0)</f>
        <v>0</v>
      </c>
      <c r="W298" s="1843">
        <f>IFERROR(VLOOKUP($A298,'2021'!$B$2:$K$174,8,FALSE),0)</f>
        <v>0</v>
      </c>
      <c r="X298" s="1740">
        <f>IFERROR(VLOOKUP($A298,'2021'!$B$2:$K$174,10,FALSE),0)</f>
        <v>0</v>
      </c>
      <c r="Y298" s="1700">
        <f>IFERROR(VLOOKUP($A298,'2020'!$B$2:$K$170,3,FALSE),0)</f>
        <v>0</v>
      </c>
      <c r="Z298" s="1829">
        <f>IFERROR(VLOOKUP($A298,'2020'!$B$2:$K$170,4,FALSE),0)</f>
        <v>0</v>
      </c>
      <c r="AA298" s="1829">
        <f>IFERROR(VLOOKUP($A298,'2020'!$B$2:$K$170,5,FALSE),0)</f>
        <v>0</v>
      </c>
      <c r="AB298" s="1829">
        <f>IFERROR(VLOOKUP($A298,'2020'!$B$2:$K$170,8,FALSE),0)</f>
        <v>0</v>
      </c>
      <c r="AC298" s="1740">
        <f>IFERROR(VLOOKUP($A298,'2020'!$B$2:$K$170,10,FALSE),0)</f>
        <v>0</v>
      </c>
      <c r="AD298" s="1700">
        <f>IFERROR(VLOOKUP($A298,'2019'!$B$2:$K$170,3,FALSE),0)</f>
        <v>0</v>
      </c>
      <c r="AE298" s="1823">
        <f>IFERROR(VLOOKUP($A298,'2019'!$B$2:$K$170,4,FALSE),0)</f>
        <v>0</v>
      </c>
      <c r="AF298" s="1823">
        <f>IFERROR(VLOOKUP($A298,'2019'!$B$2:$K$170,5,FALSE),0)</f>
        <v>0</v>
      </c>
      <c r="AG298" s="1823">
        <f>IFERROR(VLOOKUP($A298,'2019'!$B$2:$K$170,8,FALSE),0)</f>
        <v>0</v>
      </c>
      <c r="AH298" s="1740">
        <f>IFERROR(VLOOKUP($A298,'2019'!$B$2:$K$170,10,FALSE),0)</f>
        <v>0</v>
      </c>
      <c r="AI298" s="1700">
        <f>IFERROR(VLOOKUP($A298,'2018'!$B$2:$K$170,3,FALSE),0)</f>
        <v>0</v>
      </c>
      <c r="AJ298" s="1821">
        <f>IFERROR(VLOOKUP($A298,'2018'!$B$2:$K$170,4,FALSE),0)</f>
        <v>0</v>
      </c>
      <c r="AK298" s="1821">
        <f>IFERROR(VLOOKUP($A298,'2018'!$B$2:$K$170,5,FALSE),0)</f>
        <v>0</v>
      </c>
      <c r="AL298" s="1821">
        <f>IFERROR(VLOOKUP($A298,'2018'!$B$2:$K$170,8,FALSE),0)</f>
        <v>0</v>
      </c>
      <c r="AM298" s="1740">
        <f>IFERROR(VLOOKUP($A298,'2018'!$B$2:$K$170,10,FALSE),0)</f>
        <v>0</v>
      </c>
      <c r="AN298" s="1700">
        <f>IFERROR(VLOOKUP($A298,'2017'!$B$2:$J$163,2,FALSE),0)</f>
        <v>0</v>
      </c>
      <c r="AO298" s="1815">
        <f>IFERROR(VLOOKUP($A298,'2017'!$B$2:$J$163,3,FALSE),0)</f>
        <v>0</v>
      </c>
      <c r="AP298" s="1815">
        <f>IFERROR(VLOOKUP($A298,'2017'!$B$2:$J$163,4,FALSE),0)</f>
        <v>0</v>
      </c>
      <c r="AQ298" s="1815">
        <f>IFERROR(VLOOKUP($A298,'2017'!$B$2:$J$163,7,FALSE),0)</f>
        <v>0</v>
      </c>
      <c r="AR298" s="1740">
        <f>IFERROR(VLOOKUP($A298,'2017'!$B$2:$J$163,9,FALSE),0)</f>
        <v>0</v>
      </c>
      <c r="AS298" s="1700">
        <f>IFERROR(VLOOKUP($A298,'2016'!$B$2:$K$165,3,FALSE),0)</f>
        <v>0</v>
      </c>
      <c r="AT298" s="1796">
        <f>IFERROR(VLOOKUP($A298,'2016'!$B$2:$K$165,4,FALSE),0)</f>
        <v>0</v>
      </c>
      <c r="AU298" s="1796">
        <f>IFERROR(VLOOKUP($A298,'2016'!$B$2:$K$165,5,FALSE),0)</f>
        <v>0</v>
      </c>
      <c r="AV298" s="1796">
        <f>IFERROR(VLOOKUP($A298,'2016'!$B$2:$K$165,8,FALSE),0)</f>
        <v>0</v>
      </c>
      <c r="AW298" s="1740">
        <f>IFERROR(VLOOKUP($A298,'2016'!$B$2:$K$165,10,FALSE),0)</f>
        <v>0</v>
      </c>
      <c r="AX298" s="1700">
        <f>IFERROR(VLOOKUP($A298,'2015'!$B$2:$K$165,3,FALSE),0)</f>
        <v>0</v>
      </c>
      <c r="AY298" s="1695">
        <f>IFERROR(VLOOKUP($A298,'2015'!$B$2:$K$165,4,FALSE),0)</f>
        <v>0</v>
      </c>
      <c r="AZ298" s="1695">
        <f>IFERROR(VLOOKUP($A298,'2015'!$B$2:$K$165,5,FALSE),0)</f>
        <v>0</v>
      </c>
      <c r="BA298" s="1695">
        <f>IFERROR(VLOOKUP($A298,'2015'!$B$2:$K$165,8,FALSE),0)</f>
        <v>0</v>
      </c>
      <c r="BB298" s="1740">
        <f>IFERROR(VLOOKUP($A298,'2015'!$B$2:$K$165,10,FALSE),0)</f>
        <v>0</v>
      </c>
      <c r="BC298" s="1700">
        <f>IFERROR(VLOOKUP($A298,'2014'!$B$2:$K$157,3,FALSE),0)</f>
        <v>0</v>
      </c>
      <c r="BD298" s="1691">
        <f>IFERROR(VLOOKUP($A298,'2014'!$B$2:$K$157,4,FALSE),0)</f>
        <v>0</v>
      </c>
      <c r="BE298" s="1691">
        <f>IFERROR(VLOOKUP($A298,'2014'!$B$2:$K$157,5,FALSE),0)</f>
        <v>0</v>
      </c>
      <c r="BF298" s="1691">
        <f>IFERROR(VLOOKUP($A298,'2014'!$B$2:$K$157,8,FALSE),0)</f>
        <v>0</v>
      </c>
      <c r="BG298" s="1740">
        <f>IFERROR(VLOOKUP($A298,'2014'!$B$2:$K$157,10,FALSE),0)</f>
        <v>0</v>
      </c>
      <c r="BH298" s="1700">
        <f>IFERROR(VLOOKUP($A298,'2013'!$D$4:$I$249,2,FALSE),0)</f>
        <v>0</v>
      </c>
      <c r="BI298" s="1691">
        <f>IFERROR(VLOOKUP($A298,'2013'!$D$4:$I$249,3,FALSE),0)</f>
        <v>0</v>
      </c>
      <c r="BJ298" s="1691">
        <f>IFERROR(VLOOKUP($A298,'2013'!$D$4:$I$249,4,FALSE),0)</f>
        <v>0</v>
      </c>
      <c r="BK298" s="1691">
        <f>IFERROR(VLOOKUP($A298,'2013'!$D$4:$I$249,5,FALSE),0)</f>
        <v>0</v>
      </c>
      <c r="BL298" s="1740">
        <f>IFERROR(VLOOKUP($A298,'2013'!$D$4:$I$249,6,FALSE),0)</f>
        <v>0</v>
      </c>
      <c r="BM298" s="1737">
        <f>IFERROR(VLOOKUP($A298,'2012'!$D$3:$O$172,2,FALSE),0)</f>
        <v>0</v>
      </c>
      <c r="BN298" s="1691">
        <f>IFERROR(VLOOKUP($A298,'2012'!$D$3:$O$172,3,FALSE),0)</f>
        <v>0</v>
      </c>
      <c r="BO298" s="1743">
        <f>IFERROR(VLOOKUP($A298,'2012'!$D$3:$O$172,4,FALSE),0)</f>
        <v>0</v>
      </c>
      <c r="BP298" s="1700">
        <f>IFERROR(VLOOKUP($A298,'2012'!$D$3:$O$172,5,FALSE),0)</f>
        <v>0</v>
      </c>
      <c r="BQ298" s="1691">
        <f>IFERROR(VLOOKUP($A298,'2012'!$D$3:$O$172,6,FALSE),0)</f>
        <v>0</v>
      </c>
      <c r="BR298" s="1691">
        <f>IFERROR(VLOOKUP($A298,'2012'!$D$3:$O$172,7,FALSE),0)</f>
        <v>0</v>
      </c>
      <c r="BS298" s="1691">
        <f>IFERROR(VLOOKUP($A298,'2012'!$D$3:$O$172,8,FALSE),0)</f>
        <v>0</v>
      </c>
      <c r="BT298" s="1740">
        <f>IFERROR(VLOOKUP($A298,'2012'!$D$3:$O$172,9,FALSE),0)</f>
        <v>0</v>
      </c>
      <c r="BX298" s="1700">
        <f>IFERROR(VLOOKUP($A298,'2011'!$D$4:$I$251,2,FALSE),0)</f>
        <v>0</v>
      </c>
      <c r="BY298" s="1691">
        <f>IFERROR(VLOOKUP($A298,'2011'!$D$4:$I$251,3,FALSE),0)</f>
        <v>0</v>
      </c>
      <c r="BZ298" s="1691">
        <f>IFERROR(VLOOKUP($A298,'2011'!$D$4:$I$251,4,FALSE),0)</f>
        <v>0</v>
      </c>
      <c r="CA298" s="1691">
        <f>IFERROR(VLOOKUP($A298,'2011'!$D$4:$I$251,5,FALSE),0)</f>
        <v>0</v>
      </c>
      <c r="CB298" s="1740">
        <f>IFERROR(VLOOKUP($A298,'2011'!$D$4:$I$251,6,FALSE),0)</f>
        <v>0</v>
      </c>
      <c r="CC298" s="1700">
        <f>IFERROR(VLOOKUP($A298,'2010'!$C$3:$H$234,2,FALSE),0)</f>
        <v>0</v>
      </c>
      <c r="CD298" s="1691">
        <f>IFERROR(VLOOKUP($A298,'2010'!$C$3:$H$234,3,FALSE),0)</f>
        <v>0</v>
      </c>
      <c r="CE298" s="1691">
        <f>IFERROR(VLOOKUP($A298,'2010'!$C$3:$H$234,4,FALSE),0)</f>
        <v>0</v>
      </c>
      <c r="CF298" s="1691">
        <f>IFERROR(VLOOKUP($A298,'2010'!$C$3:$H$234,5,FALSE),0)</f>
        <v>0</v>
      </c>
      <c r="CG298" s="1740">
        <f>IFERROR(VLOOKUP($A298,'2010'!$C$3:$H$234,6,FALSE),0)</f>
        <v>0</v>
      </c>
      <c r="CH298" s="1700">
        <f>IFERROR(VLOOKUP($A298,'2009'!$C$3:$H$242,2,FALSE),0)</f>
        <v>0</v>
      </c>
      <c r="CI298" s="1691">
        <f>IFERROR(VLOOKUP($A298,'2009'!$C$3:$H$242,3,FALSE),0)</f>
        <v>0</v>
      </c>
      <c r="CJ298" s="1691">
        <f>IFERROR(VLOOKUP($A298,'2009'!$C$3:$H$242,4,FALSE),0)</f>
        <v>0</v>
      </c>
      <c r="CK298" s="1691">
        <f>IFERROR(VLOOKUP($A298,'2009'!$C$3:$H$242,5,FALSE),0)</f>
        <v>0</v>
      </c>
      <c r="CL298" s="1740">
        <f>IFERROR(VLOOKUP($A298,'2009'!$C$3:$H$242,6,FALSE),0)</f>
        <v>0</v>
      </c>
      <c r="CM298" s="1700">
        <f>IFERROR(VLOOKUP($A298,'2008'!$C$3:$H$229,2,FALSE),0)</f>
        <v>0</v>
      </c>
      <c r="CN298" s="1691">
        <f>IFERROR(VLOOKUP($A298,'2008'!$C$3:$H$229,3,FALSE),0)</f>
        <v>0</v>
      </c>
      <c r="CO298" s="1691">
        <f>IFERROR(VLOOKUP($A298,'2008'!$C$3:$H$229,4,FALSE),0)</f>
        <v>0</v>
      </c>
      <c r="CP298" s="1691">
        <f>IFERROR(VLOOKUP($A298,'2008'!$C$3:$H$229,5,FALSE),0)</f>
        <v>0</v>
      </c>
      <c r="CQ298" s="1740">
        <f>IFERROR(VLOOKUP($A298,'2008'!$C$3:$H$229,6,FALSE),0)</f>
        <v>0</v>
      </c>
      <c r="CR298" s="1700">
        <f>IFERROR(VLOOKUP($A298,'2007'!$C$3:$M$238,7,FALSE),0)</f>
        <v>0</v>
      </c>
      <c r="CS298" s="1691">
        <f>IFERROR(VLOOKUP($A298,'2007'!$C$3:$M$238,8,FALSE),0)</f>
        <v>0</v>
      </c>
      <c r="CT298" s="1691">
        <f>IFERROR(VLOOKUP($A298,'2007'!$C$3:$M$238,9,FALSE),0)</f>
        <v>0</v>
      </c>
      <c r="CU298" s="1691">
        <f>IFERROR(VLOOKUP($A298,'2007'!$C$3:$M$238,10,FALSE),0)</f>
        <v>0</v>
      </c>
      <c r="CV298" s="1740">
        <f>IFERROR(VLOOKUP($A298,'2007'!$C$3:$M$238,11,FALSE),0)</f>
        <v>0</v>
      </c>
      <c r="CW298" s="1700">
        <f>IFERROR(VLOOKUP($A298,'2006'!$A$2:$F$200,2,FALSE),0)</f>
        <v>0</v>
      </c>
      <c r="CX298" s="1691">
        <f>IFERROR(VLOOKUP($A298,'2006'!$A$2:$F$200,4,FALSE),0)</f>
        <v>0</v>
      </c>
      <c r="CY298" s="1691">
        <f>IFERROR(VLOOKUP($A298,'2006'!$A$2:$F$200,5,FALSE),0)</f>
        <v>0</v>
      </c>
      <c r="CZ298" s="1740">
        <f>IFERROR(VLOOKUP($A298,'2006'!$A$2:$F$200,6,FALSE),0)</f>
        <v>0</v>
      </c>
      <c r="DA298" s="1700">
        <f>IFERROR(VLOOKUP($A298,'2005'!$C$3:$M$205,8,FALSE),0)</f>
        <v>0</v>
      </c>
      <c r="DB298" s="1691">
        <f>IFERROR(VLOOKUP($A298,'2005'!$C$3:$M$205,9,FALSE),0)</f>
        <v>0</v>
      </c>
      <c r="DC298" s="1691">
        <f>IFERROR(VLOOKUP($A298,'2005'!$C$3:$M$205,10,FALSE),0)</f>
        <v>0</v>
      </c>
      <c r="DD298" s="1740">
        <f>IFERROR(VLOOKUP($A298,'2005'!$C$3:$M$205,11,FALSE),0)</f>
        <v>0</v>
      </c>
      <c r="DE298" s="1700">
        <f>IFERROR(VLOOKUP($A298,'2004'!$C$3:$M$213,8,FALSE),0)</f>
        <v>0</v>
      </c>
      <c r="DF298" s="1691">
        <f>IFERROR(VLOOKUP($A298,'2004'!$C$3:$M$213,9,FALSE),0)</f>
        <v>0</v>
      </c>
      <c r="DG298" s="1691">
        <f>IFERROR(VLOOKUP($A298,'2004'!$C$3:$M$213,10,FALSE),0)</f>
        <v>0</v>
      </c>
      <c r="DH298" s="1740">
        <f>IFERROR(VLOOKUP($A298,'2004'!$C$3:$M$213,11,FALSE),0)</f>
        <v>0</v>
      </c>
      <c r="DI298" s="1700">
        <f>IFERROR(VLOOKUP($A298,'2003'!$C$3:$Q$214,12,FALSE),0)</f>
        <v>0</v>
      </c>
      <c r="DJ298" s="1691">
        <f>IFERROR(VLOOKUP($A298,'2003'!$C$3:$Q$214,13,FALSE),0)</f>
        <v>0</v>
      </c>
      <c r="DK298" s="1691">
        <f>IFERROR(VLOOKUP($A298,'2003'!$C$3:$Q$214,14,FALSE),0)</f>
        <v>0</v>
      </c>
      <c r="DL298" s="1740">
        <f>IFERROR(VLOOKUP($A298,'2003'!$C$3:$Q$214,15,FALSE),0)</f>
        <v>0</v>
      </c>
      <c r="DM298" s="1700">
        <f>IFERROR(VLOOKUP($A298,'2002'!$D$3:$R$214,12,FALSE),0)</f>
        <v>13</v>
      </c>
      <c r="DN298" s="1691">
        <f>IFERROR(VLOOKUP($A298,'2002'!$D$3:$R$214,13,FALSE),0)</f>
        <v>10</v>
      </c>
      <c r="DO298" s="1691">
        <f>IFERROR(VLOOKUP($A298,'2002'!$D$3:$R$214,14,FALSE),0)</f>
        <v>0</v>
      </c>
      <c r="DP298" s="1788">
        <f>IFERROR(VLOOKUP($A298,'2002'!$D$3:$R$214,15,FALSE),0)</f>
        <v>0.76923076923076927</v>
      </c>
      <c r="DQ298" s="1700">
        <f>IFERROR(VLOOKUP($A298,'Pre 2002'!$C$3:$CK$382,84,FALSE),0)</f>
        <v>208</v>
      </c>
      <c r="DR298" s="1695">
        <f>IFERROR(VLOOKUP($A298,'Pre 2002'!$C$3:$CK$382,85,FALSE),0)</f>
        <v>107</v>
      </c>
      <c r="DS298" s="1695">
        <f>IFERROR(VLOOKUP($A298,'Pre 2002'!$C$3:$CK$382,86,FALSE),0)</f>
        <v>7</v>
      </c>
      <c r="DT298" s="1790">
        <f>IFERROR(VLOOKUP($A298,'Pre 2002'!$C$3:$CK$382,87,FALSE),0)</f>
        <v>0.51442307692307687</v>
      </c>
      <c r="DU298" s="1741">
        <f>IFERROR(VLOOKUP(A298,'Pre 2002'!$C$3:$CG$382,83,FALSE),0)</f>
        <v>5</v>
      </c>
      <c r="DY298" s="1731"/>
    </row>
    <row r="299" spans="1:129">
      <c r="A299" s="1778" t="s">
        <v>1909</v>
      </c>
      <c r="B299" s="1562">
        <f t="shared" si="103"/>
        <v>667</v>
      </c>
      <c r="C299" s="1562">
        <f t="shared" si="104"/>
        <v>353</v>
      </c>
      <c r="D299" s="1562">
        <f t="shared" si="105"/>
        <v>7</v>
      </c>
      <c r="E299" s="1563">
        <f t="shared" si="106"/>
        <v>0.52923538230884559</v>
      </c>
      <c r="F299" s="1786">
        <f t="shared" si="107"/>
        <v>13</v>
      </c>
      <c r="G299" s="1595" t="s">
        <v>2159</v>
      </c>
      <c r="H299" s="1567">
        <f t="shared" si="118"/>
        <v>13</v>
      </c>
      <c r="I299" s="1734">
        <f t="shared" si="119"/>
        <v>667</v>
      </c>
      <c r="J299" s="1734">
        <f t="shared" si="120"/>
        <v>353</v>
      </c>
      <c r="K299" s="1734">
        <f t="shared" si="121"/>
        <v>7</v>
      </c>
      <c r="L299" s="1806">
        <f t="shared" si="122"/>
        <v>0.52923538230884559</v>
      </c>
      <c r="O299" s="1700">
        <f>IFERROR(VLOOKUP($A299,'2022'!$B$2:$K$174,3,FALSE),0)</f>
        <v>0</v>
      </c>
      <c r="P299" s="1858">
        <f>IFERROR(VLOOKUP($A299,'2022'!$B$2:$K$174,4,FALSE),0)</f>
        <v>0</v>
      </c>
      <c r="Q299" s="1858">
        <f>IFERROR(VLOOKUP($A299,'2022'!$B$2:$K$174,5,FALSE),0)</f>
        <v>0</v>
      </c>
      <c r="R299" s="1858">
        <f>IFERROR(VLOOKUP($A299,'2022'!$B$2:$K$174,8,FALSE),0)</f>
        <v>0</v>
      </c>
      <c r="S299" s="1740">
        <f>IFERROR(VLOOKUP($A299,'2022'!$B$2:$K$174,10,FALSE),0)</f>
        <v>0</v>
      </c>
      <c r="T299" s="1700">
        <f>IFERROR(VLOOKUP($A299,'2021'!$B$2:$K$174,3,FALSE),0)</f>
        <v>0</v>
      </c>
      <c r="U299" s="1843">
        <f>IFERROR(VLOOKUP($A299,'2021'!$B$2:$K$174,4,FALSE),0)</f>
        <v>0</v>
      </c>
      <c r="V299" s="1843">
        <f>IFERROR(VLOOKUP($A299,'2021'!$B$2:$K$174,5,FALSE),0)</f>
        <v>0</v>
      </c>
      <c r="W299" s="1843">
        <f>IFERROR(VLOOKUP($A299,'2021'!$B$2:$K$174,8,FALSE),0)</f>
        <v>0</v>
      </c>
      <c r="X299" s="1740">
        <f>IFERROR(VLOOKUP($A299,'2021'!$B$2:$K$174,10,FALSE),0)</f>
        <v>0</v>
      </c>
      <c r="Y299" s="1700">
        <f>IFERROR(VLOOKUP($A299,'2020'!$B$2:$K$170,3,FALSE),0)</f>
        <v>0</v>
      </c>
      <c r="Z299" s="1829">
        <f>IFERROR(VLOOKUP($A299,'2020'!$B$2:$K$170,4,FALSE),0)</f>
        <v>0</v>
      </c>
      <c r="AA299" s="1829">
        <f>IFERROR(VLOOKUP($A299,'2020'!$B$2:$K$170,5,FALSE),0)</f>
        <v>0</v>
      </c>
      <c r="AB299" s="1829">
        <f>IFERROR(VLOOKUP($A299,'2020'!$B$2:$K$170,8,FALSE),0)</f>
        <v>0</v>
      </c>
      <c r="AC299" s="1740">
        <f>IFERROR(VLOOKUP($A299,'2020'!$B$2:$K$170,10,FALSE),0)</f>
        <v>0</v>
      </c>
      <c r="AD299" s="1700">
        <f>IFERROR(VLOOKUP($A299,'2019'!$B$2:$K$170,3,FALSE),0)</f>
        <v>0</v>
      </c>
      <c r="AE299" s="1823">
        <f>IFERROR(VLOOKUP($A299,'2019'!$B$2:$K$170,4,FALSE),0)</f>
        <v>0</v>
      </c>
      <c r="AF299" s="1823">
        <f>IFERROR(VLOOKUP($A299,'2019'!$B$2:$K$170,5,FALSE),0)</f>
        <v>0</v>
      </c>
      <c r="AG299" s="1823">
        <f>IFERROR(VLOOKUP($A299,'2019'!$B$2:$K$170,8,FALSE),0)</f>
        <v>0</v>
      </c>
      <c r="AH299" s="1740">
        <f>IFERROR(VLOOKUP($A299,'2019'!$B$2:$K$170,10,FALSE),0)</f>
        <v>0</v>
      </c>
      <c r="AI299" s="1700">
        <f>IFERROR(VLOOKUP($A299,'2018'!$B$2:$K$170,3,FALSE),0)</f>
        <v>0</v>
      </c>
      <c r="AJ299" s="1821">
        <f>IFERROR(VLOOKUP($A299,'2018'!$B$2:$K$170,4,FALSE),0)</f>
        <v>0</v>
      </c>
      <c r="AK299" s="1821">
        <f>IFERROR(VLOOKUP($A299,'2018'!$B$2:$K$170,5,FALSE),0)</f>
        <v>0</v>
      </c>
      <c r="AL299" s="1821">
        <f>IFERROR(VLOOKUP($A299,'2018'!$B$2:$K$170,8,FALSE),0)</f>
        <v>0</v>
      </c>
      <c r="AM299" s="1740">
        <f>IFERROR(VLOOKUP($A299,'2018'!$B$2:$K$170,10,FALSE),0)</f>
        <v>0</v>
      </c>
      <c r="AN299" s="1700">
        <f>IFERROR(VLOOKUP($A299,'2017'!$B$2:$J$163,2,FALSE),0)</f>
        <v>0</v>
      </c>
      <c r="AO299" s="1815">
        <f>IFERROR(VLOOKUP($A299,'2017'!$B$2:$J$163,3,FALSE),0)</f>
        <v>0</v>
      </c>
      <c r="AP299" s="1815">
        <f>IFERROR(VLOOKUP($A299,'2017'!$B$2:$J$163,4,FALSE),0)</f>
        <v>0</v>
      </c>
      <c r="AQ299" s="1815">
        <f>IFERROR(VLOOKUP($A299,'2017'!$B$2:$J$163,7,FALSE),0)</f>
        <v>0</v>
      </c>
      <c r="AR299" s="1740">
        <f>IFERROR(VLOOKUP($A299,'2017'!$B$2:$J$163,9,FALSE),0)</f>
        <v>0</v>
      </c>
      <c r="AS299" s="1700">
        <f>IFERROR(VLOOKUP($A299,'2016'!$B$2:$K$165,3,FALSE),0)</f>
        <v>0</v>
      </c>
      <c r="AT299" s="1796">
        <f>IFERROR(VLOOKUP($A299,'2016'!$B$2:$K$165,4,FALSE),0)</f>
        <v>0</v>
      </c>
      <c r="AU299" s="1796">
        <f>IFERROR(VLOOKUP($A299,'2016'!$B$2:$K$165,5,FALSE),0)</f>
        <v>0</v>
      </c>
      <c r="AV299" s="1796">
        <f>IFERROR(VLOOKUP($A299,'2016'!$B$2:$K$165,8,FALSE),0)</f>
        <v>0</v>
      </c>
      <c r="AW299" s="1740">
        <f>IFERROR(VLOOKUP($A299,'2016'!$B$2:$K$165,10,FALSE),0)</f>
        <v>0</v>
      </c>
      <c r="AX299" s="1700">
        <f>IFERROR(VLOOKUP($A299,'2015'!$B$2:$K$165,3,FALSE),0)</f>
        <v>0</v>
      </c>
      <c r="AY299" s="1695">
        <f>IFERROR(VLOOKUP($A299,'2015'!$B$2:$K$165,4,FALSE),0)</f>
        <v>0</v>
      </c>
      <c r="AZ299" s="1695">
        <f>IFERROR(VLOOKUP($A299,'2015'!$B$2:$K$165,5,FALSE),0)</f>
        <v>0</v>
      </c>
      <c r="BA299" s="1695">
        <f>IFERROR(VLOOKUP($A299,'2015'!$B$2:$K$165,8,FALSE),0)</f>
        <v>0</v>
      </c>
      <c r="BB299" s="1740">
        <f>IFERROR(VLOOKUP($A299,'2015'!$B$2:$K$165,10,FALSE),0)</f>
        <v>0</v>
      </c>
      <c r="BC299" s="1700">
        <f>IFERROR(VLOOKUP($A299,'2014'!$B$2:$K$157,3,FALSE),0)</f>
        <v>0</v>
      </c>
      <c r="BD299" s="1691">
        <f>IFERROR(VLOOKUP($A299,'2014'!$B$2:$K$157,4,FALSE),0)</f>
        <v>0</v>
      </c>
      <c r="BE299" s="1691">
        <f>IFERROR(VLOOKUP($A299,'2014'!$B$2:$K$157,5,FALSE),0)</f>
        <v>0</v>
      </c>
      <c r="BF299" s="1691">
        <f>IFERROR(VLOOKUP($A299,'2014'!$B$2:$K$157,8,FALSE),0)</f>
        <v>0</v>
      </c>
      <c r="BG299" s="1740">
        <f>IFERROR(VLOOKUP($A299,'2014'!$B$2:$K$157,10,FALSE),0)</f>
        <v>0</v>
      </c>
      <c r="BH299" s="1700">
        <f>IFERROR(VLOOKUP($A299,'2013'!$D$4:$I$249,2,FALSE),0)</f>
        <v>0</v>
      </c>
      <c r="BI299" s="1691">
        <f>IFERROR(VLOOKUP($A299,'2013'!$D$4:$I$249,3,FALSE),0)</f>
        <v>0</v>
      </c>
      <c r="BJ299" s="1691">
        <f>IFERROR(VLOOKUP($A299,'2013'!$D$4:$I$249,4,FALSE),0)</f>
        <v>0</v>
      </c>
      <c r="BK299" s="1691">
        <f>IFERROR(VLOOKUP($A299,'2013'!$D$4:$I$249,5,FALSE),0)</f>
        <v>0</v>
      </c>
      <c r="BL299" s="1740">
        <f>IFERROR(VLOOKUP($A299,'2013'!$D$4:$I$249,6,FALSE),0)</f>
        <v>0</v>
      </c>
      <c r="BM299" s="1737">
        <f>IFERROR(VLOOKUP($A299,'2012'!$D$3:$O$172,2,FALSE),0)</f>
        <v>0</v>
      </c>
      <c r="BN299" s="1691">
        <f>IFERROR(VLOOKUP($A299,'2012'!$D$3:$O$172,3,FALSE),0)</f>
        <v>0</v>
      </c>
      <c r="BO299" s="1743">
        <f>IFERROR(VLOOKUP($A299,'2012'!$D$3:$O$172,4,FALSE),0)</f>
        <v>0</v>
      </c>
      <c r="BP299" s="1700">
        <f>IFERROR(VLOOKUP($A299,'2012'!$D$3:$O$172,5,FALSE),0)</f>
        <v>0</v>
      </c>
      <c r="BQ299" s="1691">
        <f>IFERROR(VLOOKUP($A299,'2012'!$D$3:$O$172,6,FALSE),0)</f>
        <v>0</v>
      </c>
      <c r="BR299" s="1691">
        <f>IFERROR(VLOOKUP($A299,'2012'!$D$3:$O$172,7,FALSE),0)</f>
        <v>0</v>
      </c>
      <c r="BS299" s="1691">
        <f>IFERROR(VLOOKUP($A299,'2012'!$D$3:$O$172,8,FALSE),0)</f>
        <v>0</v>
      </c>
      <c r="BT299" s="1740">
        <f>IFERROR(VLOOKUP($A299,'2012'!$D$3:$O$172,9,FALSE),0)</f>
        <v>0</v>
      </c>
      <c r="BX299" s="1700">
        <f>IFERROR(VLOOKUP($A299,'2011'!$D$4:$I$251,2,FALSE),0)</f>
        <v>0</v>
      </c>
      <c r="BY299" s="1691">
        <f>IFERROR(VLOOKUP($A299,'2011'!$D$4:$I$251,3,FALSE),0)</f>
        <v>0</v>
      </c>
      <c r="BZ299" s="1691">
        <f>IFERROR(VLOOKUP($A299,'2011'!$D$4:$I$251,4,FALSE),0)</f>
        <v>0</v>
      </c>
      <c r="CA299" s="1691">
        <f>IFERROR(VLOOKUP($A299,'2011'!$D$4:$I$251,5,FALSE),0)</f>
        <v>0</v>
      </c>
      <c r="CB299" s="1740">
        <f>IFERROR(VLOOKUP($A299,'2011'!$D$4:$I$251,6,FALSE),0)</f>
        <v>0</v>
      </c>
      <c r="CC299" s="1700">
        <f>IFERROR(VLOOKUP($A299,'2010'!$C$3:$H$234,2,FALSE),0)</f>
        <v>0</v>
      </c>
      <c r="CD299" s="1691">
        <f>IFERROR(VLOOKUP($A299,'2010'!$C$3:$H$234,3,FALSE),0)</f>
        <v>0</v>
      </c>
      <c r="CE299" s="1691">
        <f>IFERROR(VLOOKUP($A299,'2010'!$C$3:$H$234,4,FALSE),0)</f>
        <v>0</v>
      </c>
      <c r="CF299" s="1691">
        <f>IFERROR(VLOOKUP($A299,'2010'!$C$3:$H$234,5,FALSE),0)</f>
        <v>0</v>
      </c>
      <c r="CG299" s="1740">
        <f>IFERROR(VLOOKUP($A299,'2010'!$C$3:$H$234,6,FALSE),0)</f>
        <v>0</v>
      </c>
      <c r="CH299" s="1700">
        <f>IFERROR(VLOOKUP($A299,'2009'!$C$3:$H$242,2,FALSE),0)</f>
        <v>0</v>
      </c>
      <c r="CI299" s="1691">
        <f>IFERROR(VLOOKUP($A299,'2009'!$C$3:$H$242,3,FALSE),0)</f>
        <v>0</v>
      </c>
      <c r="CJ299" s="1691">
        <f>IFERROR(VLOOKUP($A299,'2009'!$C$3:$H$242,4,FALSE),0)</f>
        <v>0</v>
      </c>
      <c r="CK299" s="1691">
        <f>IFERROR(VLOOKUP($A299,'2009'!$C$3:$H$242,5,FALSE),0)</f>
        <v>0</v>
      </c>
      <c r="CL299" s="1740">
        <f>IFERROR(VLOOKUP($A299,'2009'!$C$3:$H$242,6,FALSE),0)</f>
        <v>0</v>
      </c>
      <c r="CM299" s="1700">
        <f>IFERROR(VLOOKUP($A299,'2008'!$C$3:$H$229,2,FALSE),0)</f>
        <v>0</v>
      </c>
      <c r="CN299" s="1691">
        <f>IFERROR(VLOOKUP($A299,'2008'!$C$3:$H$229,3,FALSE),0)</f>
        <v>0</v>
      </c>
      <c r="CO299" s="1691">
        <f>IFERROR(VLOOKUP($A299,'2008'!$C$3:$H$229,4,FALSE),0)</f>
        <v>0</v>
      </c>
      <c r="CP299" s="1691">
        <f>IFERROR(VLOOKUP($A299,'2008'!$C$3:$H$229,5,FALSE),0)</f>
        <v>0</v>
      </c>
      <c r="CQ299" s="1740">
        <f>IFERROR(VLOOKUP($A299,'2008'!$C$3:$H$229,6,FALSE),0)</f>
        <v>0</v>
      </c>
      <c r="CR299" s="1700">
        <f>IFERROR(VLOOKUP($A299,'2007'!$C$3:$M$238,7,FALSE),0)</f>
        <v>0</v>
      </c>
      <c r="CS299" s="1691">
        <f>IFERROR(VLOOKUP($A299,'2007'!$C$3:$M$238,8,FALSE),0)</f>
        <v>0</v>
      </c>
      <c r="CT299" s="1691">
        <f>IFERROR(VLOOKUP($A299,'2007'!$C$3:$M$238,9,FALSE),0)</f>
        <v>0</v>
      </c>
      <c r="CU299" s="1691">
        <f>IFERROR(VLOOKUP($A299,'2007'!$C$3:$M$238,10,FALSE),0)</f>
        <v>0</v>
      </c>
      <c r="CV299" s="1740">
        <f>IFERROR(VLOOKUP($A299,'2007'!$C$3:$M$238,11,FALSE),0)</f>
        <v>0</v>
      </c>
      <c r="CW299" s="1700">
        <f>IFERROR(VLOOKUP($A299,'2006'!$A$2:$F$200,2,FALSE),0)</f>
        <v>0</v>
      </c>
      <c r="CX299" s="1691">
        <f>IFERROR(VLOOKUP($A299,'2006'!$A$2:$F$200,4,FALSE),0)</f>
        <v>0</v>
      </c>
      <c r="CY299" s="1691">
        <f>IFERROR(VLOOKUP($A299,'2006'!$A$2:$F$200,5,FALSE),0)</f>
        <v>0</v>
      </c>
      <c r="CZ299" s="1740">
        <f>IFERROR(VLOOKUP($A299,'2006'!$A$2:$F$200,6,FALSE),0)</f>
        <v>0</v>
      </c>
      <c r="DA299" s="1700">
        <f>IFERROR(VLOOKUP($A299,'2005'!$C$3:$M$205,8,FALSE),0)</f>
        <v>0</v>
      </c>
      <c r="DB299" s="1691">
        <f>IFERROR(VLOOKUP($A299,'2005'!$C$3:$M$205,9,FALSE),0)</f>
        <v>0</v>
      </c>
      <c r="DC299" s="1691">
        <f>IFERROR(VLOOKUP($A299,'2005'!$C$3:$M$205,10,FALSE),0)</f>
        <v>0</v>
      </c>
      <c r="DD299" s="1740">
        <f>IFERROR(VLOOKUP($A299,'2005'!$C$3:$M$205,11,FALSE),0)</f>
        <v>0</v>
      </c>
      <c r="DE299" s="1700">
        <f>IFERROR(VLOOKUP($A299,'2004'!$C$3:$M$213,8,FALSE),0)</f>
        <v>0</v>
      </c>
      <c r="DF299" s="1691">
        <f>IFERROR(VLOOKUP($A299,'2004'!$C$3:$M$213,9,FALSE),0)</f>
        <v>0</v>
      </c>
      <c r="DG299" s="1691">
        <f>IFERROR(VLOOKUP($A299,'2004'!$C$3:$M$213,10,FALSE),0)</f>
        <v>0</v>
      </c>
      <c r="DH299" s="1740">
        <f>IFERROR(VLOOKUP($A299,'2004'!$C$3:$M$213,11,FALSE),0)</f>
        <v>0</v>
      </c>
      <c r="DI299" s="1700">
        <f>IFERROR(VLOOKUP($A299,'2003'!$C$3:$Q$214,12,FALSE),0)</f>
        <v>17</v>
      </c>
      <c r="DJ299" s="1691">
        <f>IFERROR(VLOOKUP($A299,'2003'!$C$3:$Q$214,13,FALSE),0)</f>
        <v>9</v>
      </c>
      <c r="DK299" s="1691">
        <f>IFERROR(VLOOKUP($A299,'2003'!$C$3:$Q$214,14,FALSE),0)</f>
        <v>0</v>
      </c>
      <c r="DL299" s="1740">
        <f>IFERROR(VLOOKUP($A299,'2003'!$C$3:$Q$214,15,FALSE),0)</f>
        <v>0.52941176470588236</v>
      </c>
      <c r="DM299" s="1700">
        <f>IFERROR(VLOOKUP($A299,'2002'!$D$3:$R$214,12,FALSE),0)</f>
        <v>37</v>
      </c>
      <c r="DN299" s="1691">
        <f>IFERROR(VLOOKUP($A299,'2002'!$D$3:$R$214,13,FALSE),0)</f>
        <v>19</v>
      </c>
      <c r="DO299" s="1691">
        <f>IFERROR(VLOOKUP($A299,'2002'!$D$3:$R$214,14,FALSE),0)</f>
        <v>0</v>
      </c>
      <c r="DP299" s="1788">
        <f>IFERROR(VLOOKUP($A299,'2002'!$D$3:$R$214,15,FALSE),0)</f>
        <v>0.51351351351351349</v>
      </c>
      <c r="DQ299" s="1700">
        <f>IFERROR(VLOOKUP($A299,'Pre 2002'!$C$3:$CK$382,84,FALSE),0)</f>
        <v>613</v>
      </c>
      <c r="DR299" s="1695">
        <f>IFERROR(VLOOKUP($A299,'Pre 2002'!$C$3:$CK$382,85,FALSE),0)</f>
        <v>325</v>
      </c>
      <c r="DS299" s="1695">
        <f>IFERROR(VLOOKUP($A299,'Pre 2002'!$C$3:$CK$382,86,FALSE),0)</f>
        <v>7</v>
      </c>
      <c r="DT299" s="1790">
        <f>IFERROR(VLOOKUP($A299,'Pre 2002'!$C$3:$CK$382,87,FALSE),0)</f>
        <v>0.53017944535073414</v>
      </c>
      <c r="DU299" s="1741">
        <f>IFERROR(VLOOKUP(A299,'Pre 2002'!$C$3:$CG$382,83,FALSE),0)</f>
        <v>11</v>
      </c>
      <c r="DY299" s="1731"/>
    </row>
    <row r="300" spans="1:129">
      <c r="A300" s="1778" t="s">
        <v>1984</v>
      </c>
      <c r="B300" s="1562">
        <f t="shared" si="103"/>
        <v>138</v>
      </c>
      <c r="C300" s="1562">
        <f t="shared" si="104"/>
        <v>72</v>
      </c>
      <c r="D300" s="1562">
        <f t="shared" si="105"/>
        <v>7</v>
      </c>
      <c r="E300" s="1563">
        <f t="shared" si="106"/>
        <v>0.52173913043478259</v>
      </c>
      <c r="F300" s="1786">
        <f t="shared" si="107"/>
        <v>3</v>
      </c>
      <c r="G300" s="1595" t="s">
        <v>2159</v>
      </c>
      <c r="H300" s="1567">
        <f t="shared" si="118"/>
        <v>3</v>
      </c>
      <c r="I300" s="1734">
        <f t="shared" si="119"/>
        <v>138</v>
      </c>
      <c r="J300" s="1734">
        <f t="shared" si="120"/>
        <v>72</v>
      </c>
      <c r="K300" s="1734">
        <f t="shared" si="121"/>
        <v>7</v>
      </c>
      <c r="L300" s="1806">
        <f t="shared" si="122"/>
        <v>0.52173913043478259</v>
      </c>
      <c r="O300" s="1700">
        <f>IFERROR(VLOOKUP($A300,'2022'!$B$2:$K$174,3,FALSE),0)</f>
        <v>0</v>
      </c>
      <c r="P300" s="1858">
        <f>IFERROR(VLOOKUP($A300,'2022'!$B$2:$K$174,4,FALSE),0)</f>
        <v>0</v>
      </c>
      <c r="Q300" s="1858">
        <f>IFERROR(VLOOKUP($A300,'2022'!$B$2:$K$174,5,FALSE),0)</f>
        <v>0</v>
      </c>
      <c r="R300" s="1858">
        <f>IFERROR(VLOOKUP($A300,'2022'!$B$2:$K$174,8,FALSE),0)</f>
        <v>0</v>
      </c>
      <c r="S300" s="1740">
        <f>IFERROR(VLOOKUP($A300,'2022'!$B$2:$K$174,10,FALSE),0)</f>
        <v>0</v>
      </c>
      <c r="T300" s="1700">
        <f>IFERROR(VLOOKUP($A300,'2021'!$B$2:$K$174,3,FALSE),0)</f>
        <v>0</v>
      </c>
      <c r="U300" s="1843">
        <f>IFERROR(VLOOKUP($A300,'2021'!$B$2:$K$174,4,FALSE),0)</f>
        <v>0</v>
      </c>
      <c r="V300" s="1843">
        <f>IFERROR(VLOOKUP($A300,'2021'!$B$2:$K$174,5,FALSE),0)</f>
        <v>0</v>
      </c>
      <c r="W300" s="1843">
        <f>IFERROR(VLOOKUP($A300,'2021'!$B$2:$K$174,8,FALSE),0)</f>
        <v>0</v>
      </c>
      <c r="X300" s="1740">
        <f>IFERROR(VLOOKUP($A300,'2021'!$B$2:$K$174,10,FALSE),0)</f>
        <v>0</v>
      </c>
      <c r="Y300" s="1700">
        <f>IFERROR(VLOOKUP($A300,'2020'!$B$2:$K$170,3,FALSE),0)</f>
        <v>0</v>
      </c>
      <c r="Z300" s="1829">
        <f>IFERROR(VLOOKUP($A300,'2020'!$B$2:$K$170,4,FALSE),0)</f>
        <v>0</v>
      </c>
      <c r="AA300" s="1829">
        <f>IFERROR(VLOOKUP($A300,'2020'!$B$2:$K$170,5,FALSE),0)</f>
        <v>0</v>
      </c>
      <c r="AB300" s="1829">
        <f>IFERROR(VLOOKUP($A300,'2020'!$B$2:$K$170,8,FALSE),0)</f>
        <v>0</v>
      </c>
      <c r="AC300" s="1740">
        <f>IFERROR(VLOOKUP($A300,'2020'!$B$2:$K$170,10,FALSE),0)</f>
        <v>0</v>
      </c>
      <c r="AD300" s="1700">
        <f>IFERROR(VLOOKUP($A300,'2019'!$B$2:$K$170,3,FALSE),0)</f>
        <v>0</v>
      </c>
      <c r="AE300" s="1823">
        <f>IFERROR(VLOOKUP($A300,'2019'!$B$2:$K$170,4,FALSE),0)</f>
        <v>0</v>
      </c>
      <c r="AF300" s="1823">
        <f>IFERROR(VLOOKUP($A300,'2019'!$B$2:$K$170,5,FALSE),0)</f>
        <v>0</v>
      </c>
      <c r="AG300" s="1823">
        <f>IFERROR(VLOOKUP($A300,'2019'!$B$2:$K$170,8,FALSE),0)</f>
        <v>0</v>
      </c>
      <c r="AH300" s="1740">
        <f>IFERROR(VLOOKUP($A300,'2019'!$B$2:$K$170,10,FALSE),0)</f>
        <v>0</v>
      </c>
      <c r="AI300" s="1700">
        <f>IFERROR(VLOOKUP($A300,'2018'!$B$2:$K$170,3,FALSE),0)</f>
        <v>0</v>
      </c>
      <c r="AJ300" s="1821">
        <f>IFERROR(VLOOKUP($A300,'2018'!$B$2:$K$170,4,FALSE),0)</f>
        <v>0</v>
      </c>
      <c r="AK300" s="1821">
        <f>IFERROR(VLOOKUP($A300,'2018'!$B$2:$K$170,5,FALSE),0)</f>
        <v>0</v>
      </c>
      <c r="AL300" s="1821">
        <f>IFERROR(VLOOKUP($A300,'2018'!$B$2:$K$170,8,FALSE),0)</f>
        <v>0</v>
      </c>
      <c r="AM300" s="1740">
        <f>IFERROR(VLOOKUP($A300,'2018'!$B$2:$K$170,10,FALSE),0)</f>
        <v>0</v>
      </c>
      <c r="AN300" s="1700">
        <f>IFERROR(VLOOKUP($A300,'2017'!$B$2:$J$163,2,FALSE),0)</f>
        <v>0</v>
      </c>
      <c r="AO300" s="1815">
        <f>IFERROR(VLOOKUP($A300,'2017'!$B$2:$J$163,3,FALSE),0)</f>
        <v>0</v>
      </c>
      <c r="AP300" s="1815">
        <f>IFERROR(VLOOKUP($A300,'2017'!$B$2:$J$163,4,FALSE),0)</f>
        <v>0</v>
      </c>
      <c r="AQ300" s="1815">
        <f>IFERROR(VLOOKUP($A300,'2017'!$B$2:$J$163,7,FALSE),0)</f>
        <v>0</v>
      </c>
      <c r="AR300" s="1740">
        <f>IFERROR(VLOOKUP($A300,'2017'!$B$2:$J$163,9,FALSE),0)</f>
        <v>0</v>
      </c>
      <c r="AS300" s="1700">
        <f>IFERROR(VLOOKUP($A300,'2016'!$B$2:$K$165,3,FALSE),0)</f>
        <v>0</v>
      </c>
      <c r="AT300" s="1796">
        <f>IFERROR(VLOOKUP($A300,'2016'!$B$2:$K$165,4,FALSE),0)</f>
        <v>0</v>
      </c>
      <c r="AU300" s="1796">
        <f>IFERROR(VLOOKUP($A300,'2016'!$B$2:$K$165,5,FALSE),0)</f>
        <v>0</v>
      </c>
      <c r="AV300" s="1796">
        <f>IFERROR(VLOOKUP($A300,'2016'!$B$2:$K$165,8,FALSE),0)</f>
        <v>0</v>
      </c>
      <c r="AW300" s="1740">
        <f>IFERROR(VLOOKUP($A300,'2016'!$B$2:$K$165,10,FALSE),0)</f>
        <v>0</v>
      </c>
      <c r="AX300" s="1700">
        <f>IFERROR(VLOOKUP($A300,'2015'!$B$2:$K$165,3,FALSE),0)</f>
        <v>0</v>
      </c>
      <c r="AY300" s="1695">
        <f>IFERROR(VLOOKUP($A300,'2015'!$B$2:$K$165,4,FALSE),0)</f>
        <v>0</v>
      </c>
      <c r="AZ300" s="1695">
        <f>IFERROR(VLOOKUP($A300,'2015'!$B$2:$K$165,5,FALSE),0)</f>
        <v>0</v>
      </c>
      <c r="BA300" s="1695">
        <f>IFERROR(VLOOKUP($A300,'2015'!$B$2:$K$165,8,FALSE),0)</f>
        <v>0</v>
      </c>
      <c r="BB300" s="1740">
        <f>IFERROR(VLOOKUP($A300,'2015'!$B$2:$K$165,10,FALSE),0)</f>
        <v>0</v>
      </c>
      <c r="BC300" s="1700">
        <f>IFERROR(VLOOKUP($A300,'2014'!$B$2:$K$157,3,FALSE),0)</f>
        <v>0</v>
      </c>
      <c r="BD300" s="1691">
        <f>IFERROR(VLOOKUP($A300,'2014'!$B$2:$K$157,4,FALSE),0)</f>
        <v>0</v>
      </c>
      <c r="BE300" s="1691">
        <f>IFERROR(VLOOKUP($A300,'2014'!$B$2:$K$157,5,FALSE),0)</f>
        <v>0</v>
      </c>
      <c r="BF300" s="1691">
        <f>IFERROR(VLOOKUP($A300,'2014'!$B$2:$K$157,8,FALSE),0)</f>
        <v>0</v>
      </c>
      <c r="BG300" s="1740">
        <f>IFERROR(VLOOKUP($A300,'2014'!$B$2:$K$157,10,FALSE),0)</f>
        <v>0</v>
      </c>
      <c r="BH300" s="1700">
        <f>IFERROR(VLOOKUP($A300,'2013'!$D$4:$I$249,2,FALSE),0)</f>
        <v>0</v>
      </c>
      <c r="BI300" s="1691">
        <f>IFERROR(VLOOKUP($A300,'2013'!$D$4:$I$249,3,FALSE),0)</f>
        <v>0</v>
      </c>
      <c r="BJ300" s="1691">
        <f>IFERROR(VLOOKUP($A300,'2013'!$D$4:$I$249,4,FALSE),0)</f>
        <v>0</v>
      </c>
      <c r="BK300" s="1691">
        <f>IFERROR(VLOOKUP($A300,'2013'!$D$4:$I$249,5,FALSE),0)</f>
        <v>0</v>
      </c>
      <c r="BL300" s="1740">
        <f>IFERROR(VLOOKUP($A300,'2013'!$D$4:$I$249,6,FALSE),0)</f>
        <v>0</v>
      </c>
      <c r="BM300" s="1737">
        <f>IFERROR(VLOOKUP($A300,'2012'!$D$3:$O$172,2,FALSE),0)</f>
        <v>0</v>
      </c>
      <c r="BN300" s="1691">
        <f>IFERROR(VLOOKUP($A300,'2012'!$D$3:$O$172,3,FALSE),0)</f>
        <v>0</v>
      </c>
      <c r="BO300" s="1743">
        <f>IFERROR(VLOOKUP($A300,'2012'!$D$3:$O$172,4,FALSE),0)</f>
        <v>0</v>
      </c>
      <c r="BP300" s="1700">
        <f>IFERROR(VLOOKUP($A300,'2012'!$D$3:$O$172,5,FALSE),0)</f>
        <v>0</v>
      </c>
      <c r="BQ300" s="1691">
        <f>IFERROR(VLOOKUP($A300,'2012'!$D$3:$O$172,6,FALSE),0)</f>
        <v>0</v>
      </c>
      <c r="BR300" s="1691">
        <f>IFERROR(VLOOKUP($A300,'2012'!$D$3:$O$172,7,FALSE),0)</f>
        <v>0</v>
      </c>
      <c r="BS300" s="1691">
        <f>IFERROR(VLOOKUP($A300,'2012'!$D$3:$O$172,8,FALSE),0)</f>
        <v>0</v>
      </c>
      <c r="BT300" s="1740">
        <f>IFERROR(VLOOKUP($A300,'2012'!$D$3:$O$172,9,FALSE),0)</f>
        <v>0</v>
      </c>
      <c r="BX300" s="1700">
        <f>IFERROR(VLOOKUP($A300,'2011'!$D$4:$I$251,2,FALSE),0)</f>
        <v>0</v>
      </c>
      <c r="BY300" s="1691">
        <f>IFERROR(VLOOKUP($A300,'2011'!$D$4:$I$251,3,FALSE),0)</f>
        <v>0</v>
      </c>
      <c r="BZ300" s="1691">
        <f>IFERROR(VLOOKUP($A300,'2011'!$D$4:$I$251,4,FALSE),0)</f>
        <v>0</v>
      </c>
      <c r="CA300" s="1691">
        <f>IFERROR(VLOOKUP($A300,'2011'!$D$4:$I$251,5,FALSE),0)</f>
        <v>0</v>
      </c>
      <c r="CB300" s="1740">
        <f>IFERROR(VLOOKUP($A300,'2011'!$D$4:$I$251,6,FALSE),0)</f>
        <v>0</v>
      </c>
      <c r="CC300" s="1700">
        <f>IFERROR(VLOOKUP($A300,'2010'!$C$3:$H$234,2,FALSE),0)</f>
        <v>0</v>
      </c>
      <c r="CD300" s="1691">
        <f>IFERROR(VLOOKUP($A300,'2010'!$C$3:$H$234,3,FALSE),0)</f>
        <v>0</v>
      </c>
      <c r="CE300" s="1691">
        <f>IFERROR(VLOOKUP($A300,'2010'!$C$3:$H$234,4,FALSE),0)</f>
        <v>0</v>
      </c>
      <c r="CF300" s="1691">
        <f>IFERROR(VLOOKUP($A300,'2010'!$C$3:$H$234,5,FALSE),0)</f>
        <v>0</v>
      </c>
      <c r="CG300" s="1740">
        <f>IFERROR(VLOOKUP($A300,'2010'!$C$3:$H$234,6,FALSE),0)</f>
        <v>0</v>
      </c>
      <c r="CH300" s="1700">
        <f>IFERROR(VLOOKUP($A300,'2009'!$C$3:$H$242,2,FALSE),0)</f>
        <v>0</v>
      </c>
      <c r="CI300" s="1691">
        <f>IFERROR(VLOOKUP($A300,'2009'!$C$3:$H$242,3,FALSE),0)</f>
        <v>0</v>
      </c>
      <c r="CJ300" s="1691">
        <f>IFERROR(VLOOKUP($A300,'2009'!$C$3:$H$242,4,FALSE),0)</f>
        <v>0</v>
      </c>
      <c r="CK300" s="1691">
        <f>IFERROR(VLOOKUP($A300,'2009'!$C$3:$H$242,5,FALSE),0)</f>
        <v>0</v>
      </c>
      <c r="CL300" s="1740">
        <f>IFERROR(VLOOKUP($A300,'2009'!$C$3:$H$242,6,FALSE),0)</f>
        <v>0</v>
      </c>
      <c r="CM300" s="1700">
        <f>IFERROR(VLOOKUP($A300,'2008'!$C$3:$H$229,2,FALSE),0)</f>
        <v>0</v>
      </c>
      <c r="CN300" s="1691">
        <f>IFERROR(VLOOKUP($A300,'2008'!$C$3:$H$229,3,FALSE),0)</f>
        <v>0</v>
      </c>
      <c r="CO300" s="1691">
        <f>IFERROR(VLOOKUP($A300,'2008'!$C$3:$H$229,4,FALSE),0)</f>
        <v>0</v>
      </c>
      <c r="CP300" s="1691">
        <f>IFERROR(VLOOKUP($A300,'2008'!$C$3:$H$229,5,FALSE),0)</f>
        <v>0</v>
      </c>
      <c r="CQ300" s="1740">
        <f>IFERROR(VLOOKUP($A300,'2008'!$C$3:$H$229,6,FALSE),0)</f>
        <v>0</v>
      </c>
      <c r="CR300" s="1700">
        <f>IFERROR(VLOOKUP($A300,'2007'!$C$3:$M$238,7,FALSE),0)</f>
        <v>0</v>
      </c>
      <c r="CS300" s="1691">
        <f>IFERROR(VLOOKUP($A300,'2007'!$C$3:$M$238,8,FALSE),0)</f>
        <v>0</v>
      </c>
      <c r="CT300" s="1691">
        <f>IFERROR(VLOOKUP($A300,'2007'!$C$3:$M$238,9,FALSE),0)</f>
        <v>0</v>
      </c>
      <c r="CU300" s="1691">
        <f>IFERROR(VLOOKUP($A300,'2007'!$C$3:$M$238,10,FALSE),0)</f>
        <v>0</v>
      </c>
      <c r="CV300" s="1740">
        <f>IFERROR(VLOOKUP($A300,'2007'!$C$3:$M$238,11,FALSE),0)</f>
        <v>0</v>
      </c>
      <c r="CW300" s="1700">
        <f>IFERROR(VLOOKUP($A300,'2006'!$A$2:$F$200,2,FALSE),0)</f>
        <v>0</v>
      </c>
      <c r="CX300" s="1691">
        <f>IFERROR(VLOOKUP($A300,'2006'!$A$2:$F$200,4,FALSE),0)</f>
        <v>0</v>
      </c>
      <c r="CY300" s="1691">
        <f>IFERROR(VLOOKUP($A300,'2006'!$A$2:$F$200,5,FALSE),0)</f>
        <v>0</v>
      </c>
      <c r="CZ300" s="1740">
        <f>IFERROR(VLOOKUP($A300,'2006'!$A$2:$F$200,6,FALSE),0)</f>
        <v>0</v>
      </c>
      <c r="DA300" s="1700">
        <f>IFERROR(VLOOKUP($A300,'2005'!$C$3:$M$205,8,FALSE),0)</f>
        <v>0</v>
      </c>
      <c r="DB300" s="1691">
        <f>IFERROR(VLOOKUP($A300,'2005'!$C$3:$M$205,9,FALSE),0)</f>
        <v>0</v>
      </c>
      <c r="DC300" s="1691">
        <f>IFERROR(VLOOKUP($A300,'2005'!$C$3:$M$205,10,FALSE),0)</f>
        <v>0</v>
      </c>
      <c r="DD300" s="1740">
        <f>IFERROR(VLOOKUP($A300,'2005'!$C$3:$M$205,11,FALSE),0)</f>
        <v>0</v>
      </c>
      <c r="DE300" s="1700">
        <f>IFERROR(VLOOKUP($A300,'2004'!$C$3:$M$213,8,FALSE),0)</f>
        <v>0</v>
      </c>
      <c r="DF300" s="1691">
        <f>IFERROR(VLOOKUP($A300,'2004'!$C$3:$M$213,9,FALSE),0)</f>
        <v>0</v>
      </c>
      <c r="DG300" s="1691">
        <f>IFERROR(VLOOKUP($A300,'2004'!$C$3:$M$213,10,FALSE),0)</f>
        <v>0</v>
      </c>
      <c r="DH300" s="1740">
        <f>IFERROR(VLOOKUP($A300,'2004'!$C$3:$M$213,11,FALSE),0)</f>
        <v>0</v>
      </c>
      <c r="DI300" s="1700">
        <f>IFERROR(VLOOKUP($A300,'2003'!$C$3:$Q$214,12,FALSE),0)</f>
        <v>0</v>
      </c>
      <c r="DJ300" s="1691">
        <f>IFERROR(VLOOKUP($A300,'2003'!$C$3:$Q$214,13,FALSE),0)</f>
        <v>0</v>
      </c>
      <c r="DK300" s="1691">
        <f>IFERROR(VLOOKUP($A300,'2003'!$C$3:$Q$214,14,FALSE),0)</f>
        <v>0</v>
      </c>
      <c r="DL300" s="1740">
        <f>IFERROR(VLOOKUP($A300,'2003'!$C$3:$Q$214,15,FALSE),0)</f>
        <v>0</v>
      </c>
      <c r="DM300" s="1700">
        <f>IFERROR(VLOOKUP($A300,'2002'!$D$3:$R$214,12,FALSE),0)</f>
        <v>0</v>
      </c>
      <c r="DN300" s="1691">
        <f>IFERROR(VLOOKUP($A300,'2002'!$D$3:$R$214,13,FALSE),0)</f>
        <v>0</v>
      </c>
      <c r="DO300" s="1691">
        <f>IFERROR(VLOOKUP($A300,'2002'!$D$3:$R$214,14,FALSE),0)</f>
        <v>0</v>
      </c>
      <c r="DP300" s="1788">
        <f>IFERROR(VLOOKUP($A300,'2002'!$D$3:$R$214,15,FALSE),0)</f>
        <v>0</v>
      </c>
      <c r="DQ300" s="1700">
        <f>IFERROR(VLOOKUP($A300,'Pre 2002'!$C$3:$CK$382,84,FALSE),0)</f>
        <v>138</v>
      </c>
      <c r="DR300" s="1695">
        <f>IFERROR(VLOOKUP($A300,'Pre 2002'!$C$3:$CK$382,85,FALSE),0)</f>
        <v>72</v>
      </c>
      <c r="DS300" s="1695">
        <f>IFERROR(VLOOKUP($A300,'Pre 2002'!$C$3:$CK$382,86,FALSE),0)</f>
        <v>7</v>
      </c>
      <c r="DT300" s="1790">
        <f>IFERROR(VLOOKUP($A300,'Pre 2002'!$C$3:$CK$382,87,FALSE),0)</f>
        <v>0.52173913043478259</v>
      </c>
      <c r="DU300" s="1741">
        <f>IFERROR(VLOOKUP(A300,'Pre 2002'!$C$3:$CG$382,83,FALSE),0)</f>
        <v>3</v>
      </c>
      <c r="DY300" s="1731"/>
    </row>
    <row r="301" spans="1:129">
      <c r="A301" s="1779" t="s">
        <v>2286</v>
      </c>
      <c r="B301" s="1562">
        <f t="shared" si="103"/>
        <v>143</v>
      </c>
      <c r="C301" s="1562">
        <f t="shared" si="104"/>
        <v>74</v>
      </c>
      <c r="D301" s="1562">
        <f t="shared" si="105"/>
        <v>7</v>
      </c>
      <c r="E301" s="1563">
        <f t="shared" si="106"/>
        <v>0.5174825174825175</v>
      </c>
      <c r="F301" s="1786">
        <f t="shared" si="107"/>
        <v>3</v>
      </c>
      <c r="G301" s="1595">
        <v>2019</v>
      </c>
      <c r="H301" s="1817"/>
      <c r="I301" s="1734"/>
      <c r="J301" s="1734"/>
      <c r="K301" s="1734"/>
      <c r="L301" s="1734"/>
      <c r="O301" s="1700">
        <f>IFERROR(VLOOKUP($A301,'2022'!$B$2:$K$174,3,FALSE),0)</f>
        <v>51</v>
      </c>
      <c r="P301" s="1858">
        <f>IFERROR(VLOOKUP($A301,'2022'!$B$2:$K$174,4,FALSE),0)</f>
        <v>17</v>
      </c>
      <c r="Q301" s="1858">
        <f>IFERROR(VLOOKUP($A301,'2022'!$B$2:$K$174,5,FALSE),0)</f>
        <v>26</v>
      </c>
      <c r="R301" s="1858">
        <f>IFERROR(VLOOKUP($A301,'2022'!$B$2:$K$174,8,FALSE),0)</f>
        <v>2</v>
      </c>
      <c r="S301" s="1740">
        <f>IFERROR(VLOOKUP($A301,'2022'!$B$2:$K$174,10,FALSE),0)</f>
        <v>0.51</v>
      </c>
      <c r="T301" s="1700">
        <f>IFERROR(VLOOKUP($A301,'2021'!$B$2:$K$174,3,FALSE),0)</f>
        <v>74</v>
      </c>
      <c r="U301" s="1843">
        <f>IFERROR(VLOOKUP($A301,'2021'!$B$2:$K$174,4,FALSE),0)</f>
        <v>31</v>
      </c>
      <c r="V301" s="1843">
        <f>IFERROR(VLOOKUP($A301,'2021'!$B$2:$K$174,5,FALSE),0)</f>
        <v>39</v>
      </c>
      <c r="W301" s="1843">
        <f>IFERROR(VLOOKUP($A301,'2021'!$B$2:$K$174,8,FALSE),0)</f>
        <v>5</v>
      </c>
      <c r="X301" s="1740">
        <f>IFERROR(VLOOKUP($A301,'2021'!$B$2:$K$174,10,FALSE),0)</f>
        <v>0.52700000000000002</v>
      </c>
      <c r="Y301" s="1700">
        <f>IFERROR(VLOOKUP($A301,'2020'!$B$2:$K$170,3,FALSE),0)</f>
        <v>0</v>
      </c>
      <c r="Z301" s="1829">
        <f>IFERROR(VLOOKUP($A301,'2020'!$B$2:$K$170,4,FALSE),0)</f>
        <v>0</v>
      </c>
      <c r="AA301" s="1829">
        <f>IFERROR(VLOOKUP($A301,'2020'!$B$2:$K$170,5,FALSE),0)</f>
        <v>0</v>
      </c>
      <c r="AB301" s="1829">
        <f>IFERROR(VLOOKUP($A301,'2020'!$B$2:$K$170,8,FALSE),0)</f>
        <v>0</v>
      </c>
      <c r="AC301" s="1740">
        <f>IFERROR(VLOOKUP($A301,'2020'!$B$2:$K$170,10,FALSE),0)</f>
        <v>0</v>
      </c>
      <c r="AD301" s="1700">
        <f>IFERROR(VLOOKUP($A301,'2019'!$B$2:$K$170,3,FALSE),0)</f>
        <v>18</v>
      </c>
      <c r="AE301" s="1823">
        <f>IFERROR(VLOOKUP($A301,'2019'!$B$2:$K$170,4,FALSE),0)</f>
        <v>7</v>
      </c>
      <c r="AF301" s="1823">
        <f>IFERROR(VLOOKUP($A301,'2019'!$B$2:$K$170,5,FALSE),0)</f>
        <v>9</v>
      </c>
      <c r="AG301" s="1823">
        <f>IFERROR(VLOOKUP($A301,'2019'!$B$2:$K$170,8,FALSE),0)</f>
        <v>0</v>
      </c>
      <c r="AH301" s="1740">
        <f>IFERROR(VLOOKUP($A301,'2019'!$B$2:$K$170,10,FALSE),0)</f>
        <v>0.5</v>
      </c>
      <c r="DT301" s="1858"/>
      <c r="DY301" s="1731"/>
    </row>
    <row r="302" spans="1:129">
      <c r="A302" s="1778" t="s">
        <v>1083</v>
      </c>
      <c r="B302" s="1562">
        <f t="shared" si="103"/>
        <v>288</v>
      </c>
      <c r="C302" s="1562">
        <f t="shared" si="104"/>
        <v>148</v>
      </c>
      <c r="D302" s="1562">
        <f t="shared" si="105"/>
        <v>7</v>
      </c>
      <c r="E302" s="1563">
        <f t="shared" si="106"/>
        <v>0.51388888888888884</v>
      </c>
      <c r="F302" s="1786">
        <f t="shared" si="107"/>
        <v>5</v>
      </c>
      <c r="G302" s="1595" t="s">
        <v>2159</v>
      </c>
      <c r="H302" s="1567">
        <f t="shared" ref="H302:H312" si="123">IF(BC302&gt;0,1,0)+IF(BH302&gt;0,1,0)+IF(BP302&gt;0,1,0)+IF(BX302&gt;0,1,0)+IF(CC302&gt;0,1,0)+IF(CH302&gt;0,1,0)+IF(CM302&gt;0,1,0)+IF(CR302&gt;0,1,0)+IF(CW302&gt;0,1,0)+IF(DA302&gt;0,1,0)+IF(DE302&gt;0,1,0)+IF(DI302&gt;0,1,0)+IF(DM302&gt;0,1,0)+DU302</f>
        <v>5</v>
      </c>
      <c r="I302" s="1734">
        <f t="shared" ref="I302:I312" si="124">SUM(BC302,BH302,BP302,BX302,CC302,CH302,CM302,CR302,CW302,DA302,DE302,DI302,DM302,DQ302)</f>
        <v>288</v>
      </c>
      <c r="J302" s="1734">
        <f t="shared" ref="J302:J312" si="125">SUM(BE302,BJ302,BR302,BZ302,CE302,CJ302,CO302,CT302,CX302,DB302,DF302,DJ302,DN302,DR302)</f>
        <v>148</v>
      </c>
      <c r="K302" s="1734">
        <f t="shared" ref="K302:K312" si="126">SUM(BF302,BK302,BS302,CA302,CF302,CK302,CP302,CU302,CY302,DC302,DG302,DK302,DO302,DS302)</f>
        <v>7</v>
      </c>
      <c r="L302" s="1806">
        <f t="shared" ref="L302:L312" si="127">IF(I302=0,0,J302/I302)</f>
        <v>0.51388888888888884</v>
      </c>
      <c r="O302" s="1700">
        <f>IFERROR(VLOOKUP($A302,'2022'!$B$2:$K$174,3,FALSE),0)</f>
        <v>0</v>
      </c>
      <c r="P302" s="1858">
        <f>IFERROR(VLOOKUP($A302,'2022'!$B$2:$K$174,4,FALSE),0)</f>
        <v>0</v>
      </c>
      <c r="Q302" s="1858">
        <f>IFERROR(VLOOKUP($A302,'2022'!$B$2:$K$174,5,FALSE),0)</f>
        <v>0</v>
      </c>
      <c r="R302" s="1858">
        <f>IFERROR(VLOOKUP($A302,'2022'!$B$2:$K$174,8,FALSE),0)</f>
        <v>0</v>
      </c>
      <c r="S302" s="1740">
        <f>IFERROR(VLOOKUP($A302,'2022'!$B$2:$K$174,10,FALSE),0)</f>
        <v>0</v>
      </c>
      <c r="T302" s="1700">
        <f>IFERROR(VLOOKUP($A302,'2021'!$B$2:$K$174,3,FALSE),0)</f>
        <v>0</v>
      </c>
      <c r="U302" s="1843">
        <f>IFERROR(VLOOKUP($A302,'2021'!$B$2:$K$174,4,FALSE),0)</f>
        <v>0</v>
      </c>
      <c r="V302" s="1843">
        <f>IFERROR(VLOOKUP($A302,'2021'!$B$2:$K$174,5,FALSE),0)</f>
        <v>0</v>
      </c>
      <c r="W302" s="1843">
        <f>IFERROR(VLOOKUP($A302,'2021'!$B$2:$K$174,8,FALSE),0)</f>
        <v>0</v>
      </c>
      <c r="X302" s="1740">
        <f>IFERROR(VLOOKUP($A302,'2021'!$B$2:$K$174,10,FALSE),0)</f>
        <v>0</v>
      </c>
      <c r="Y302" s="1700">
        <f>IFERROR(VLOOKUP($A302,'2020'!$B$2:$K$170,3,FALSE),0)</f>
        <v>0</v>
      </c>
      <c r="Z302" s="1829">
        <f>IFERROR(VLOOKUP($A302,'2020'!$B$2:$K$170,4,FALSE),0)</f>
        <v>0</v>
      </c>
      <c r="AA302" s="1829">
        <f>IFERROR(VLOOKUP($A302,'2020'!$B$2:$K$170,5,FALSE),0)</f>
        <v>0</v>
      </c>
      <c r="AB302" s="1829">
        <f>IFERROR(VLOOKUP($A302,'2020'!$B$2:$K$170,8,FALSE),0)</f>
        <v>0</v>
      </c>
      <c r="AC302" s="1740">
        <f>IFERROR(VLOOKUP($A302,'2020'!$B$2:$K$170,10,FALSE),0)</f>
        <v>0</v>
      </c>
      <c r="AD302" s="1700">
        <f>IFERROR(VLOOKUP($A302,'2019'!$B$2:$K$170,3,FALSE),0)</f>
        <v>0</v>
      </c>
      <c r="AE302" s="1823">
        <f>IFERROR(VLOOKUP($A302,'2019'!$B$2:$K$170,4,FALSE),0)</f>
        <v>0</v>
      </c>
      <c r="AF302" s="1823">
        <f>IFERROR(VLOOKUP($A302,'2019'!$B$2:$K$170,5,FALSE),0)</f>
        <v>0</v>
      </c>
      <c r="AG302" s="1823">
        <f>IFERROR(VLOOKUP($A302,'2019'!$B$2:$K$170,8,FALSE),0)</f>
        <v>0</v>
      </c>
      <c r="AH302" s="1740">
        <f>IFERROR(VLOOKUP($A302,'2019'!$B$2:$K$170,10,FALSE),0)</f>
        <v>0</v>
      </c>
      <c r="AI302" s="1700">
        <f>IFERROR(VLOOKUP($A302,'2018'!$B$2:$K$170,3,FALSE),0)</f>
        <v>0</v>
      </c>
      <c r="AJ302" s="1821">
        <f>IFERROR(VLOOKUP($A302,'2018'!$B$2:$K$170,4,FALSE),0)</f>
        <v>0</v>
      </c>
      <c r="AK302" s="1821">
        <f>IFERROR(VLOOKUP($A302,'2018'!$B$2:$K$170,5,FALSE),0)</f>
        <v>0</v>
      </c>
      <c r="AL302" s="1821">
        <f>IFERROR(VLOOKUP($A302,'2018'!$B$2:$K$170,8,FALSE),0)</f>
        <v>0</v>
      </c>
      <c r="AM302" s="1740">
        <f>IFERROR(VLOOKUP($A302,'2018'!$B$2:$K$170,10,FALSE),0)</f>
        <v>0</v>
      </c>
      <c r="AN302" s="1700">
        <f>IFERROR(VLOOKUP($A302,'2017'!$B$2:$J$163,2,FALSE),0)</f>
        <v>0</v>
      </c>
      <c r="AO302" s="1815">
        <f>IFERROR(VLOOKUP($A302,'2017'!$B$2:$J$163,3,FALSE),0)</f>
        <v>0</v>
      </c>
      <c r="AP302" s="1815">
        <f>IFERROR(VLOOKUP($A302,'2017'!$B$2:$J$163,4,FALSE),0)</f>
        <v>0</v>
      </c>
      <c r="AQ302" s="1815">
        <f>IFERROR(VLOOKUP($A302,'2017'!$B$2:$J$163,7,FALSE),0)</f>
        <v>0</v>
      </c>
      <c r="AR302" s="1740">
        <f>IFERROR(VLOOKUP($A302,'2017'!$B$2:$J$163,9,FALSE),0)</f>
        <v>0</v>
      </c>
      <c r="AS302" s="1700">
        <f>IFERROR(VLOOKUP($A302,'2016'!$B$2:$K$165,3,FALSE),0)</f>
        <v>0</v>
      </c>
      <c r="AT302" s="1796">
        <f>IFERROR(VLOOKUP($A302,'2016'!$B$2:$K$165,4,FALSE),0)</f>
        <v>0</v>
      </c>
      <c r="AU302" s="1796">
        <f>IFERROR(VLOOKUP($A302,'2016'!$B$2:$K$165,5,FALSE),0)</f>
        <v>0</v>
      </c>
      <c r="AV302" s="1796">
        <f>IFERROR(VLOOKUP($A302,'2016'!$B$2:$K$165,8,FALSE),0)</f>
        <v>0</v>
      </c>
      <c r="AW302" s="1740">
        <f>IFERROR(VLOOKUP($A302,'2016'!$B$2:$K$165,10,FALSE),0)</f>
        <v>0</v>
      </c>
      <c r="AX302" s="1700">
        <f>IFERROR(VLOOKUP($A302,'2015'!$B$2:$K$165,3,FALSE),0)</f>
        <v>0</v>
      </c>
      <c r="AY302" s="1695">
        <f>IFERROR(VLOOKUP($A302,'2015'!$B$2:$K$165,4,FALSE),0)</f>
        <v>0</v>
      </c>
      <c r="AZ302" s="1695">
        <f>IFERROR(VLOOKUP($A302,'2015'!$B$2:$K$165,5,FALSE),0)</f>
        <v>0</v>
      </c>
      <c r="BA302" s="1695">
        <f>IFERROR(VLOOKUP($A302,'2015'!$B$2:$K$165,8,FALSE),0)</f>
        <v>0</v>
      </c>
      <c r="BB302" s="1740">
        <f>IFERROR(VLOOKUP($A302,'2015'!$B$2:$K$165,10,FALSE),0)</f>
        <v>0</v>
      </c>
      <c r="BC302" s="1700">
        <f>IFERROR(VLOOKUP($A302,'2014'!$B$2:$K$157,3,FALSE),0)</f>
        <v>0</v>
      </c>
      <c r="BD302" s="1691">
        <f>IFERROR(VLOOKUP($A302,'2014'!$B$2:$K$157,4,FALSE),0)</f>
        <v>0</v>
      </c>
      <c r="BE302" s="1691">
        <f>IFERROR(VLOOKUP($A302,'2014'!$B$2:$K$157,5,FALSE),0)</f>
        <v>0</v>
      </c>
      <c r="BF302" s="1691">
        <f>IFERROR(VLOOKUP($A302,'2014'!$B$2:$K$157,8,FALSE),0)</f>
        <v>0</v>
      </c>
      <c r="BG302" s="1740">
        <f>IFERROR(VLOOKUP($A302,'2014'!$B$2:$K$157,10,FALSE),0)</f>
        <v>0</v>
      </c>
      <c r="BH302" s="1700">
        <f>IFERROR(VLOOKUP($A302,'2013'!$D$4:$I$249,2,FALSE),0)</f>
        <v>0</v>
      </c>
      <c r="BI302" s="1691">
        <f>IFERROR(VLOOKUP($A302,'2013'!$D$4:$I$249,3,FALSE),0)</f>
        <v>0</v>
      </c>
      <c r="BJ302" s="1691">
        <f>IFERROR(VLOOKUP($A302,'2013'!$D$4:$I$249,4,FALSE),0)</f>
        <v>0</v>
      </c>
      <c r="BK302" s="1691">
        <f>IFERROR(VLOOKUP($A302,'2013'!$D$4:$I$249,5,FALSE),0)</f>
        <v>0</v>
      </c>
      <c r="BL302" s="1740">
        <f>IFERROR(VLOOKUP($A302,'2013'!$D$4:$I$249,6,FALSE),0)</f>
        <v>0</v>
      </c>
      <c r="BM302" s="1737">
        <f>IFERROR(VLOOKUP($A302,'2012'!$D$3:$O$172,2,FALSE),0)</f>
        <v>0</v>
      </c>
      <c r="BN302" s="1691">
        <f>IFERROR(VLOOKUP($A302,'2012'!$D$3:$O$172,3,FALSE),0)</f>
        <v>0</v>
      </c>
      <c r="BO302" s="1743">
        <f>IFERROR(VLOOKUP($A302,'2012'!$D$3:$O$172,4,FALSE),0)</f>
        <v>0</v>
      </c>
      <c r="BP302" s="1700">
        <f>IFERROR(VLOOKUP($A302,'2012'!$D$3:$O$172,5,FALSE),0)</f>
        <v>0</v>
      </c>
      <c r="BQ302" s="1691">
        <f>IFERROR(VLOOKUP($A302,'2012'!$D$3:$O$172,6,FALSE),0)</f>
        <v>0</v>
      </c>
      <c r="BR302" s="1691">
        <f>IFERROR(VLOOKUP($A302,'2012'!$D$3:$O$172,7,FALSE),0)</f>
        <v>0</v>
      </c>
      <c r="BS302" s="1691">
        <f>IFERROR(VLOOKUP($A302,'2012'!$D$3:$O$172,8,FALSE),0)</f>
        <v>0</v>
      </c>
      <c r="BT302" s="1740">
        <f>IFERROR(VLOOKUP($A302,'2012'!$D$3:$O$172,9,FALSE),0)</f>
        <v>0</v>
      </c>
      <c r="BX302" s="1700">
        <f>IFERROR(VLOOKUP($A302,'2011'!$D$4:$I$251,2,FALSE),0)</f>
        <v>0</v>
      </c>
      <c r="BY302" s="1691">
        <f>IFERROR(VLOOKUP($A302,'2011'!$D$4:$I$251,3,FALSE),0)</f>
        <v>0</v>
      </c>
      <c r="BZ302" s="1691">
        <f>IFERROR(VLOOKUP($A302,'2011'!$D$4:$I$251,4,FALSE),0)</f>
        <v>0</v>
      </c>
      <c r="CA302" s="1691">
        <f>IFERROR(VLOOKUP($A302,'2011'!$D$4:$I$251,5,FALSE),0)</f>
        <v>0</v>
      </c>
      <c r="CB302" s="1740">
        <f>IFERROR(VLOOKUP($A302,'2011'!$D$4:$I$251,6,FALSE),0)</f>
        <v>0</v>
      </c>
      <c r="CC302" s="1700">
        <f>IFERROR(VLOOKUP($A302,'2010'!$C$3:$H$234,2,FALSE),0)</f>
        <v>0</v>
      </c>
      <c r="CD302" s="1691">
        <f>IFERROR(VLOOKUP($A302,'2010'!$C$3:$H$234,3,FALSE),0)</f>
        <v>0</v>
      </c>
      <c r="CE302" s="1691">
        <f>IFERROR(VLOOKUP($A302,'2010'!$C$3:$H$234,4,FALSE),0)</f>
        <v>0</v>
      </c>
      <c r="CF302" s="1691">
        <f>IFERROR(VLOOKUP($A302,'2010'!$C$3:$H$234,5,FALSE),0)</f>
        <v>0</v>
      </c>
      <c r="CG302" s="1740">
        <f>IFERROR(VLOOKUP($A302,'2010'!$C$3:$H$234,6,FALSE),0)</f>
        <v>0</v>
      </c>
      <c r="CH302" s="1700">
        <f>IFERROR(VLOOKUP($A302,'2009'!$C$3:$H$242,2,FALSE),0)</f>
        <v>0</v>
      </c>
      <c r="CI302" s="1691">
        <f>IFERROR(VLOOKUP($A302,'2009'!$C$3:$H$242,3,FALSE),0)</f>
        <v>0</v>
      </c>
      <c r="CJ302" s="1691">
        <f>IFERROR(VLOOKUP($A302,'2009'!$C$3:$H$242,4,FALSE),0)</f>
        <v>0</v>
      </c>
      <c r="CK302" s="1691">
        <f>IFERROR(VLOOKUP($A302,'2009'!$C$3:$H$242,5,FALSE),0)</f>
        <v>0</v>
      </c>
      <c r="CL302" s="1740">
        <f>IFERROR(VLOOKUP($A302,'2009'!$C$3:$H$242,6,FALSE),0)</f>
        <v>0</v>
      </c>
      <c r="CM302" s="1700">
        <f>IFERROR(VLOOKUP($A302,'2008'!$C$3:$H$229,2,FALSE),0)</f>
        <v>0</v>
      </c>
      <c r="CN302" s="1691">
        <f>IFERROR(VLOOKUP($A302,'2008'!$C$3:$H$229,3,FALSE),0)</f>
        <v>0</v>
      </c>
      <c r="CO302" s="1691">
        <f>IFERROR(VLOOKUP($A302,'2008'!$C$3:$H$229,4,FALSE),0)</f>
        <v>0</v>
      </c>
      <c r="CP302" s="1691">
        <f>IFERROR(VLOOKUP($A302,'2008'!$C$3:$H$229,5,FALSE),0)</f>
        <v>0</v>
      </c>
      <c r="CQ302" s="1740">
        <f>IFERROR(VLOOKUP($A302,'2008'!$C$3:$H$229,6,FALSE),0)</f>
        <v>0</v>
      </c>
      <c r="CR302" s="1700">
        <f>IFERROR(VLOOKUP($A302,'2007'!$C$3:$M$238,7,FALSE),0)</f>
        <v>0</v>
      </c>
      <c r="CS302" s="1691">
        <f>IFERROR(VLOOKUP($A302,'2007'!$C$3:$M$238,8,FALSE),0)</f>
        <v>0</v>
      </c>
      <c r="CT302" s="1691">
        <f>IFERROR(VLOOKUP($A302,'2007'!$C$3:$M$238,9,FALSE),0)</f>
        <v>0</v>
      </c>
      <c r="CU302" s="1691">
        <f>IFERROR(VLOOKUP($A302,'2007'!$C$3:$M$238,10,FALSE),0)</f>
        <v>0</v>
      </c>
      <c r="CV302" s="1740">
        <f>IFERROR(VLOOKUP($A302,'2007'!$C$3:$M$238,11,FALSE),0)</f>
        <v>0</v>
      </c>
      <c r="CW302" s="1700">
        <f>IFERROR(VLOOKUP($A302,'2006'!$A$2:$F$200,2,FALSE),0)</f>
        <v>0</v>
      </c>
      <c r="CX302" s="1691">
        <f>IFERROR(VLOOKUP($A302,'2006'!$A$2:$F$200,4,FALSE),0)</f>
        <v>0</v>
      </c>
      <c r="CY302" s="1691">
        <f>IFERROR(VLOOKUP($A302,'2006'!$A$2:$F$200,5,FALSE),0)</f>
        <v>0</v>
      </c>
      <c r="CZ302" s="1740">
        <f>IFERROR(VLOOKUP($A302,'2006'!$A$2:$F$200,6,FALSE),0)</f>
        <v>0</v>
      </c>
      <c r="DA302" s="1700">
        <f>IFERROR(VLOOKUP($A302,'2005'!$C$3:$M$205,8,FALSE),0)</f>
        <v>0</v>
      </c>
      <c r="DB302" s="1691">
        <f>IFERROR(VLOOKUP($A302,'2005'!$C$3:$M$205,9,FALSE),0)</f>
        <v>0</v>
      </c>
      <c r="DC302" s="1691">
        <f>IFERROR(VLOOKUP($A302,'2005'!$C$3:$M$205,10,FALSE),0)</f>
        <v>0</v>
      </c>
      <c r="DD302" s="1740">
        <f>IFERROR(VLOOKUP($A302,'2005'!$C$3:$M$205,11,FALSE),0)</f>
        <v>0</v>
      </c>
      <c r="DE302" s="1700">
        <f>IFERROR(VLOOKUP($A302,'2004'!$C$3:$M$213,8,FALSE),0)</f>
        <v>47</v>
      </c>
      <c r="DF302" s="1691">
        <f>IFERROR(VLOOKUP($A302,'2004'!$C$3:$M$213,9,FALSE),0)</f>
        <v>25</v>
      </c>
      <c r="DG302" s="1691">
        <f>IFERROR(VLOOKUP($A302,'2004'!$C$3:$M$213,10,FALSE),0)</f>
        <v>0</v>
      </c>
      <c r="DH302" s="1740">
        <f>IFERROR(VLOOKUP($A302,'2004'!$C$3:$M$213,11,FALSE),0)</f>
        <v>0.53191489361702127</v>
      </c>
      <c r="DI302" s="1700">
        <f>IFERROR(VLOOKUP($A302,'2003'!$C$3:$Q$214,12,FALSE),0)</f>
        <v>73</v>
      </c>
      <c r="DJ302" s="1691">
        <f>IFERROR(VLOOKUP($A302,'2003'!$C$3:$Q$214,13,FALSE),0)</f>
        <v>36</v>
      </c>
      <c r="DK302" s="1691">
        <f>IFERROR(VLOOKUP($A302,'2003'!$C$3:$Q$214,14,FALSE),0)</f>
        <v>3</v>
      </c>
      <c r="DL302" s="1740">
        <f>IFERROR(VLOOKUP($A302,'2003'!$C$3:$Q$214,15,FALSE),0)</f>
        <v>0.49315068493150682</v>
      </c>
      <c r="DM302" s="1700">
        <f>IFERROR(VLOOKUP($A302,'2002'!$D$3:$R$214,12,FALSE),0)</f>
        <v>53</v>
      </c>
      <c r="DN302" s="1691">
        <f>IFERROR(VLOOKUP($A302,'2002'!$D$3:$R$214,13,FALSE),0)</f>
        <v>28</v>
      </c>
      <c r="DO302" s="1691">
        <f>IFERROR(VLOOKUP($A302,'2002'!$D$3:$R$214,14,FALSE),0)</f>
        <v>1</v>
      </c>
      <c r="DP302" s="1788">
        <f>IFERROR(VLOOKUP($A302,'2002'!$D$3:$R$214,15,FALSE),0)</f>
        <v>0.52830188679245282</v>
      </c>
      <c r="DQ302" s="1700">
        <f>IFERROR(VLOOKUP($A302,'Pre 2002'!$C$3:$CK$382,84,FALSE),0)</f>
        <v>115</v>
      </c>
      <c r="DR302" s="1695">
        <f>IFERROR(VLOOKUP($A302,'Pre 2002'!$C$3:$CK$382,85,FALSE),0)</f>
        <v>59</v>
      </c>
      <c r="DS302" s="1695">
        <f>IFERROR(VLOOKUP($A302,'Pre 2002'!$C$3:$CK$382,86,FALSE),0)</f>
        <v>3</v>
      </c>
      <c r="DT302" s="1790">
        <f>IFERROR(VLOOKUP($A302,'Pre 2002'!$C$3:$CK$382,87,FALSE),0)</f>
        <v>0.5130434782608696</v>
      </c>
      <c r="DU302" s="1741">
        <f>IFERROR(VLOOKUP(A302,'Pre 2002'!$C$3:$CG$382,83,FALSE),0)</f>
        <v>2</v>
      </c>
      <c r="DY302" s="1731"/>
    </row>
    <row r="303" spans="1:129">
      <c r="A303" s="1778" t="s">
        <v>1112</v>
      </c>
      <c r="B303" s="1562">
        <f t="shared" si="103"/>
        <v>499</v>
      </c>
      <c r="C303" s="1562">
        <f t="shared" si="104"/>
        <v>256</v>
      </c>
      <c r="D303" s="1562">
        <f t="shared" si="105"/>
        <v>7</v>
      </c>
      <c r="E303" s="1563">
        <f t="shared" si="106"/>
        <v>0.51302605210420837</v>
      </c>
      <c r="F303" s="1786">
        <f t="shared" si="107"/>
        <v>11</v>
      </c>
      <c r="G303" s="1595" t="s">
        <v>2159</v>
      </c>
      <c r="H303" s="1567">
        <f t="shared" si="123"/>
        <v>11</v>
      </c>
      <c r="I303" s="1734">
        <f t="shared" si="124"/>
        <v>499</v>
      </c>
      <c r="J303" s="1734">
        <f t="shared" si="125"/>
        <v>256</v>
      </c>
      <c r="K303" s="1734">
        <f t="shared" si="126"/>
        <v>7</v>
      </c>
      <c r="L303" s="1806">
        <f t="shared" si="127"/>
        <v>0.51302605210420837</v>
      </c>
      <c r="O303" s="1700">
        <f>IFERROR(VLOOKUP($A303,'2022'!$B$2:$K$174,3,FALSE),0)</f>
        <v>0</v>
      </c>
      <c r="P303" s="1858">
        <f>IFERROR(VLOOKUP($A303,'2022'!$B$2:$K$174,4,FALSE),0)</f>
        <v>0</v>
      </c>
      <c r="Q303" s="1858">
        <f>IFERROR(VLOOKUP($A303,'2022'!$B$2:$K$174,5,FALSE),0)</f>
        <v>0</v>
      </c>
      <c r="R303" s="1858">
        <f>IFERROR(VLOOKUP($A303,'2022'!$B$2:$K$174,8,FALSE),0)</f>
        <v>0</v>
      </c>
      <c r="S303" s="1740">
        <f>IFERROR(VLOOKUP($A303,'2022'!$B$2:$K$174,10,FALSE),0)</f>
        <v>0</v>
      </c>
      <c r="T303" s="1700">
        <f>IFERROR(VLOOKUP($A303,'2021'!$B$2:$K$174,3,FALSE),0)</f>
        <v>0</v>
      </c>
      <c r="U303" s="1843">
        <f>IFERROR(VLOOKUP($A303,'2021'!$B$2:$K$174,4,FALSE),0)</f>
        <v>0</v>
      </c>
      <c r="V303" s="1843">
        <f>IFERROR(VLOOKUP($A303,'2021'!$B$2:$K$174,5,FALSE),0)</f>
        <v>0</v>
      </c>
      <c r="W303" s="1843">
        <f>IFERROR(VLOOKUP($A303,'2021'!$B$2:$K$174,8,FALSE),0)</f>
        <v>0</v>
      </c>
      <c r="X303" s="1740">
        <f>IFERROR(VLOOKUP($A303,'2021'!$B$2:$K$174,10,FALSE),0)</f>
        <v>0</v>
      </c>
      <c r="Y303" s="1700">
        <f>IFERROR(VLOOKUP($A303,'2020'!$B$2:$K$170,3,FALSE),0)</f>
        <v>0</v>
      </c>
      <c r="Z303" s="1829">
        <f>IFERROR(VLOOKUP($A303,'2020'!$B$2:$K$170,4,FALSE),0)</f>
        <v>0</v>
      </c>
      <c r="AA303" s="1829">
        <f>IFERROR(VLOOKUP($A303,'2020'!$B$2:$K$170,5,FALSE),0)</f>
        <v>0</v>
      </c>
      <c r="AB303" s="1829">
        <f>IFERROR(VLOOKUP($A303,'2020'!$B$2:$K$170,8,FALSE),0)</f>
        <v>0</v>
      </c>
      <c r="AC303" s="1740">
        <f>IFERROR(VLOOKUP($A303,'2020'!$B$2:$K$170,10,FALSE),0)</f>
        <v>0</v>
      </c>
      <c r="AD303" s="1700">
        <f>IFERROR(VLOOKUP($A303,'2019'!$B$2:$K$170,3,FALSE),0)</f>
        <v>0</v>
      </c>
      <c r="AE303" s="1823">
        <f>IFERROR(VLOOKUP($A303,'2019'!$B$2:$K$170,4,FALSE),0)</f>
        <v>0</v>
      </c>
      <c r="AF303" s="1823">
        <f>IFERROR(VLOOKUP($A303,'2019'!$B$2:$K$170,5,FALSE),0)</f>
        <v>0</v>
      </c>
      <c r="AG303" s="1823">
        <f>IFERROR(VLOOKUP($A303,'2019'!$B$2:$K$170,8,FALSE),0)</f>
        <v>0</v>
      </c>
      <c r="AH303" s="1740">
        <f>IFERROR(VLOOKUP($A303,'2019'!$B$2:$K$170,10,FALSE),0)</f>
        <v>0</v>
      </c>
      <c r="AI303" s="1700">
        <f>IFERROR(VLOOKUP($A303,'2018'!$B$2:$K$170,3,FALSE),0)</f>
        <v>0</v>
      </c>
      <c r="AJ303" s="1821">
        <f>IFERROR(VLOOKUP($A303,'2018'!$B$2:$K$170,4,FALSE),0)</f>
        <v>0</v>
      </c>
      <c r="AK303" s="1821">
        <f>IFERROR(VLOOKUP($A303,'2018'!$B$2:$K$170,5,FALSE),0)</f>
        <v>0</v>
      </c>
      <c r="AL303" s="1821">
        <f>IFERROR(VLOOKUP($A303,'2018'!$B$2:$K$170,8,FALSE),0)</f>
        <v>0</v>
      </c>
      <c r="AM303" s="1740">
        <f>IFERROR(VLOOKUP($A303,'2018'!$B$2:$K$170,10,FALSE),0)</f>
        <v>0</v>
      </c>
      <c r="AN303" s="1700">
        <f>IFERROR(VLOOKUP($A303,'2017'!$B$2:$J$163,2,FALSE),0)</f>
        <v>0</v>
      </c>
      <c r="AO303" s="1815">
        <f>IFERROR(VLOOKUP($A303,'2017'!$B$2:$J$163,3,FALSE),0)</f>
        <v>0</v>
      </c>
      <c r="AP303" s="1815">
        <f>IFERROR(VLOOKUP($A303,'2017'!$B$2:$J$163,4,FALSE),0)</f>
        <v>0</v>
      </c>
      <c r="AQ303" s="1815">
        <f>IFERROR(VLOOKUP($A303,'2017'!$B$2:$J$163,7,FALSE),0)</f>
        <v>0</v>
      </c>
      <c r="AR303" s="1740">
        <f>IFERROR(VLOOKUP($A303,'2017'!$B$2:$J$163,9,FALSE),0)</f>
        <v>0</v>
      </c>
      <c r="AS303" s="1700">
        <f>IFERROR(VLOOKUP($A303,'2016'!$B$2:$K$165,3,FALSE),0)</f>
        <v>0</v>
      </c>
      <c r="AT303" s="1796">
        <f>IFERROR(VLOOKUP($A303,'2016'!$B$2:$K$165,4,FALSE),0)</f>
        <v>0</v>
      </c>
      <c r="AU303" s="1796">
        <f>IFERROR(VLOOKUP($A303,'2016'!$B$2:$K$165,5,FALSE),0)</f>
        <v>0</v>
      </c>
      <c r="AV303" s="1796">
        <f>IFERROR(VLOOKUP($A303,'2016'!$B$2:$K$165,8,FALSE),0)</f>
        <v>0</v>
      </c>
      <c r="AW303" s="1740">
        <f>IFERROR(VLOOKUP($A303,'2016'!$B$2:$K$165,10,FALSE),0)</f>
        <v>0</v>
      </c>
      <c r="AX303" s="1700">
        <f>IFERROR(VLOOKUP($A303,'2015'!$B$2:$K$165,3,FALSE),0)</f>
        <v>0</v>
      </c>
      <c r="AY303" s="1695">
        <f>IFERROR(VLOOKUP($A303,'2015'!$B$2:$K$165,4,FALSE),0)</f>
        <v>0</v>
      </c>
      <c r="AZ303" s="1695">
        <f>IFERROR(VLOOKUP($A303,'2015'!$B$2:$K$165,5,FALSE),0)</f>
        <v>0</v>
      </c>
      <c r="BA303" s="1695">
        <f>IFERROR(VLOOKUP($A303,'2015'!$B$2:$K$165,8,FALSE),0)</f>
        <v>0</v>
      </c>
      <c r="BB303" s="1740">
        <f>IFERROR(VLOOKUP($A303,'2015'!$B$2:$K$165,10,FALSE),0)</f>
        <v>0</v>
      </c>
      <c r="BC303" s="1700">
        <f>IFERROR(VLOOKUP($A303,'2014'!$B$2:$K$157,3,FALSE),0)</f>
        <v>0</v>
      </c>
      <c r="BD303" s="1691">
        <f>IFERROR(VLOOKUP($A303,'2014'!$B$2:$K$157,4,FALSE),0)</f>
        <v>0</v>
      </c>
      <c r="BE303" s="1691">
        <f>IFERROR(VLOOKUP($A303,'2014'!$B$2:$K$157,5,FALSE),0)</f>
        <v>0</v>
      </c>
      <c r="BF303" s="1691">
        <f>IFERROR(VLOOKUP($A303,'2014'!$B$2:$K$157,8,FALSE),0)</f>
        <v>0</v>
      </c>
      <c r="BG303" s="1740">
        <f>IFERROR(VLOOKUP($A303,'2014'!$B$2:$K$157,10,FALSE),0)</f>
        <v>0</v>
      </c>
      <c r="BH303" s="1700">
        <f>IFERROR(VLOOKUP($A303,'2013'!$D$4:$I$249,2,FALSE),0)</f>
        <v>0</v>
      </c>
      <c r="BI303" s="1691">
        <f>IFERROR(VLOOKUP($A303,'2013'!$D$4:$I$249,3,FALSE),0)</f>
        <v>0</v>
      </c>
      <c r="BJ303" s="1691">
        <f>IFERROR(VLOOKUP($A303,'2013'!$D$4:$I$249,4,FALSE),0)</f>
        <v>0</v>
      </c>
      <c r="BK303" s="1691">
        <f>IFERROR(VLOOKUP($A303,'2013'!$D$4:$I$249,5,FALSE),0)</f>
        <v>0</v>
      </c>
      <c r="BL303" s="1740">
        <f>IFERROR(VLOOKUP($A303,'2013'!$D$4:$I$249,6,FALSE),0)</f>
        <v>0</v>
      </c>
      <c r="BM303" s="1737">
        <f>IFERROR(VLOOKUP($A303,'2012'!$D$3:$O$172,2,FALSE),0)</f>
        <v>0</v>
      </c>
      <c r="BN303" s="1691">
        <f>IFERROR(VLOOKUP($A303,'2012'!$D$3:$O$172,3,FALSE),0)</f>
        <v>0</v>
      </c>
      <c r="BO303" s="1743">
        <f>IFERROR(VLOOKUP($A303,'2012'!$D$3:$O$172,4,FALSE),0)</f>
        <v>0</v>
      </c>
      <c r="BP303" s="1700">
        <f>IFERROR(VLOOKUP($A303,'2012'!$D$3:$O$172,5,FALSE),0)</f>
        <v>0</v>
      </c>
      <c r="BQ303" s="1691">
        <f>IFERROR(VLOOKUP($A303,'2012'!$D$3:$O$172,6,FALSE),0)</f>
        <v>0</v>
      </c>
      <c r="BR303" s="1691">
        <f>IFERROR(VLOOKUP($A303,'2012'!$D$3:$O$172,7,FALSE),0)</f>
        <v>0</v>
      </c>
      <c r="BS303" s="1691">
        <f>IFERROR(VLOOKUP($A303,'2012'!$D$3:$O$172,8,FALSE),0)</f>
        <v>0</v>
      </c>
      <c r="BT303" s="1740">
        <f>IFERROR(VLOOKUP($A303,'2012'!$D$3:$O$172,9,FALSE),0)</f>
        <v>0</v>
      </c>
      <c r="BX303" s="1700">
        <f>IFERROR(VLOOKUP($A303,'2011'!$D$4:$I$251,2,FALSE),0)</f>
        <v>0</v>
      </c>
      <c r="BY303" s="1691">
        <f>IFERROR(VLOOKUP($A303,'2011'!$D$4:$I$251,3,FALSE),0)</f>
        <v>0</v>
      </c>
      <c r="BZ303" s="1691">
        <f>IFERROR(VLOOKUP($A303,'2011'!$D$4:$I$251,4,FALSE),0)</f>
        <v>0</v>
      </c>
      <c r="CA303" s="1691">
        <f>IFERROR(VLOOKUP($A303,'2011'!$D$4:$I$251,5,FALSE),0)</f>
        <v>0</v>
      </c>
      <c r="CB303" s="1740">
        <f>IFERROR(VLOOKUP($A303,'2011'!$D$4:$I$251,6,FALSE),0)</f>
        <v>0</v>
      </c>
      <c r="CC303" s="1700">
        <f>IFERROR(VLOOKUP($A303,'2010'!$C$3:$H$234,2,FALSE),0)</f>
        <v>0</v>
      </c>
      <c r="CD303" s="1691">
        <f>IFERROR(VLOOKUP($A303,'2010'!$C$3:$H$234,3,FALSE),0)</f>
        <v>0</v>
      </c>
      <c r="CE303" s="1691">
        <f>IFERROR(VLOOKUP($A303,'2010'!$C$3:$H$234,4,FALSE),0)</f>
        <v>0</v>
      </c>
      <c r="CF303" s="1691">
        <f>IFERROR(VLOOKUP($A303,'2010'!$C$3:$H$234,5,FALSE),0)</f>
        <v>0</v>
      </c>
      <c r="CG303" s="1740">
        <f>IFERROR(VLOOKUP($A303,'2010'!$C$3:$H$234,6,FALSE),0)</f>
        <v>0</v>
      </c>
      <c r="CH303" s="1700">
        <f>IFERROR(VLOOKUP($A303,'2009'!$C$3:$H$242,2,FALSE),0)</f>
        <v>59</v>
      </c>
      <c r="CI303" s="1691">
        <f>IFERROR(VLOOKUP($A303,'2009'!$C$3:$H$242,3,FALSE),0)</f>
        <v>15</v>
      </c>
      <c r="CJ303" s="1691">
        <f>IFERROR(VLOOKUP($A303,'2009'!$C$3:$H$242,4,FALSE),0)</f>
        <v>34</v>
      </c>
      <c r="CK303" s="1691">
        <f>IFERROR(VLOOKUP($A303,'2009'!$C$3:$H$242,5,FALSE),0)</f>
        <v>0</v>
      </c>
      <c r="CL303" s="1740">
        <f>IFERROR(VLOOKUP($A303,'2009'!$C$3:$H$242,6,FALSE),0)</f>
        <v>0.57627118644067798</v>
      </c>
      <c r="CM303" s="1700">
        <f>IFERROR(VLOOKUP($A303,'2008'!$C$3:$H$229,2,FALSE),0)</f>
        <v>57</v>
      </c>
      <c r="CN303" s="1691">
        <f>IFERROR(VLOOKUP($A303,'2008'!$C$3:$H$229,3,FALSE),0)</f>
        <v>19</v>
      </c>
      <c r="CO303" s="1691">
        <f>IFERROR(VLOOKUP($A303,'2008'!$C$3:$H$229,4,FALSE),0)</f>
        <v>29</v>
      </c>
      <c r="CP303" s="1691">
        <f>IFERROR(VLOOKUP($A303,'2008'!$C$3:$H$229,5,FALSE),0)</f>
        <v>0</v>
      </c>
      <c r="CQ303" s="1740">
        <f>IFERROR(VLOOKUP($A303,'2008'!$C$3:$H$229,6,FALSE),0)</f>
        <v>0.50877192982456143</v>
      </c>
      <c r="CR303" s="1700">
        <f>IFERROR(VLOOKUP($A303,'2007'!$C$3:$M$238,7,FALSE),0)</f>
        <v>52</v>
      </c>
      <c r="CS303" s="1691">
        <f>IFERROR(VLOOKUP($A303,'2007'!$C$3:$M$238,8,FALSE),0)</f>
        <v>19</v>
      </c>
      <c r="CT303" s="1691">
        <f>IFERROR(VLOOKUP($A303,'2007'!$C$3:$M$238,9,FALSE),0)</f>
        <v>28</v>
      </c>
      <c r="CU303" s="1691">
        <f>IFERROR(VLOOKUP($A303,'2007'!$C$3:$M$238,10,FALSE),0)</f>
        <v>1</v>
      </c>
      <c r="CV303" s="1740">
        <f>IFERROR(VLOOKUP($A303,'2007'!$C$3:$M$238,11,FALSE),0)</f>
        <v>0.53846153846153844</v>
      </c>
      <c r="CW303" s="1700">
        <f>IFERROR(VLOOKUP($A303,'2006'!$A$2:$F$200,2,FALSE),0)</f>
        <v>46</v>
      </c>
      <c r="CX303" s="1691">
        <f>IFERROR(VLOOKUP($A303,'2006'!$A$2:$F$200,4,FALSE),0)</f>
        <v>24</v>
      </c>
      <c r="CY303" s="1691">
        <f>IFERROR(VLOOKUP($A303,'2006'!$A$2:$F$200,5,FALSE),0)</f>
        <v>0</v>
      </c>
      <c r="CZ303" s="1740">
        <f>IFERROR(VLOOKUP($A303,'2006'!$A$2:$F$200,6,FALSE),0)</f>
        <v>0.52173913043478259</v>
      </c>
      <c r="DA303" s="1700">
        <f>IFERROR(VLOOKUP($A303,'2005'!$C$3:$M$205,8,FALSE),0)</f>
        <v>44</v>
      </c>
      <c r="DB303" s="1691">
        <f>IFERROR(VLOOKUP($A303,'2005'!$C$3:$M$205,9,FALSE),0)</f>
        <v>20</v>
      </c>
      <c r="DC303" s="1691">
        <f>IFERROR(VLOOKUP($A303,'2005'!$C$3:$M$205,10,FALSE),0)</f>
        <v>0</v>
      </c>
      <c r="DD303" s="1740">
        <f>IFERROR(VLOOKUP($A303,'2005'!$C$3:$M$205,11,FALSE),0)</f>
        <v>0.45454545454545453</v>
      </c>
      <c r="DE303" s="1700">
        <f>IFERROR(VLOOKUP($A303,'2004'!$C$3:$M$213,8,FALSE),0)</f>
        <v>49</v>
      </c>
      <c r="DF303" s="1691">
        <f>IFERROR(VLOOKUP($A303,'2004'!$C$3:$M$213,9,FALSE),0)</f>
        <v>25</v>
      </c>
      <c r="DG303" s="1691">
        <f>IFERROR(VLOOKUP($A303,'2004'!$C$3:$M$213,10,FALSE),0)</f>
        <v>0</v>
      </c>
      <c r="DH303" s="1740">
        <f>IFERROR(VLOOKUP($A303,'2004'!$C$3:$M$213,11,FALSE),0)</f>
        <v>0.51020408163265307</v>
      </c>
      <c r="DI303" s="1700">
        <f>IFERROR(VLOOKUP($A303,'2003'!$C$3:$Q$214,12,FALSE),0)</f>
        <v>51</v>
      </c>
      <c r="DJ303" s="1691">
        <f>IFERROR(VLOOKUP($A303,'2003'!$C$3:$Q$214,13,FALSE),0)</f>
        <v>24</v>
      </c>
      <c r="DK303" s="1691">
        <f>IFERROR(VLOOKUP($A303,'2003'!$C$3:$Q$214,14,FALSE),0)</f>
        <v>0</v>
      </c>
      <c r="DL303" s="1740">
        <f>IFERROR(VLOOKUP($A303,'2003'!$C$3:$Q$214,15,FALSE),0)</f>
        <v>0.47058823529411764</v>
      </c>
      <c r="DM303" s="1700">
        <f>IFERROR(VLOOKUP($A303,'2002'!$D$3:$R$214,12,FALSE),0)</f>
        <v>21</v>
      </c>
      <c r="DN303" s="1691">
        <f>IFERROR(VLOOKUP($A303,'2002'!$D$3:$R$214,13,FALSE),0)</f>
        <v>12</v>
      </c>
      <c r="DO303" s="1691">
        <f>IFERROR(VLOOKUP($A303,'2002'!$D$3:$R$214,14,FALSE),0)</f>
        <v>1</v>
      </c>
      <c r="DP303" s="1788">
        <f>IFERROR(VLOOKUP($A303,'2002'!$D$3:$R$214,15,FALSE),0)</f>
        <v>0.5714285714285714</v>
      </c>
      <c r="DQ303" s="1700">
        <f>IFERROR(VLOOKUP($A303,'Pre 2002'!$C$3:$CK$382,84,FALSE),0)</f>
        <v>120</v>
      </c>
      <c r="DR303" s="1695">
        <f>IFERROR(VLOOKUP($A303,'Pre 2002'!$C$3:$CK$382,85,FALSE),0)</f>
        <v>60</v>
      </c>
      <c r="DS303" s="1695">
        <f>IFERROR(VLOOKUP($A303,'Pre 2002'!$C$3:$CK$382,86,FALSE),0)</f>
        <v>5</v>
      </c>
      <c r="DT303" s="1790">
        <f>IFERROR(VLOOKUP($A303,'Pre 2002'!$C$3:$CK$382,87,FALSE),0)</f>
        <v>0.5</v>
      </c>
      <c r="DU303" s="1741">
        <f>IFERROR(VLOOKUP(A303,'Pre 2002'!$C$3:$CG$382,83,FALSE),0)</f>
        <v>3</v>
      </c>
      <c r="DY303" s="1731"/>
    </row>
    <row r="304" spans="1:129">
      <c r="A304" s="1780" t="s">
        <v>12</v>
      </c>
      <c r="B304" s="1562">
        <f t="shared" si="103"/>
        <v>1176</v>
      </c>
      <c r="C304" s="1562">
        <f t="shared" si="104"/>
        <v>599</v>
      </c>
      <c r="D304" s="1562">
        <f t="shared" si="105"/>
        <v>7</v>
      </c>
      <c r="E304" s="1563">
        <f t="shared" si="106"/>
        <v>0.50935374149659862</v>
      </c>
      <c r="F304" s="1786">
        <f t="shared" si="107"/>
        <v>18</v>
      </c>
      <c r="G304" s="1595">
        <v>2005</v>
      </c>
      <c r="H304" s="1567">
        <f t="shared" si="123"/>
        <v>10</v>
      </c>
      <c r="I304" s="1734">
        <f t="shared" si="124"/>
        <v>655</v>
      </c>
      <c r="J304" s="1734">
        <f t="shared" si="125"/>
        <v>330</v>
      </c>
      <c r="K304" s="1734">
        <f t="shared" si="126"/>
        <v>4</v>
      </c>
      <c r="L304" s="1806">
        <f t="shared" si="127"/>
        <v>0.50381679389312972</v>
      </c>
      <c r="M304" s="1752" t="s">
        <v>11</v>
      </c>
      <c r="N304" s="1752">
        <v>0</v>
      </c>
      <c r="O304" s="1700">
        <f>IFERROR(VLOOKUP($A304,'2022'!$B$2:$K$174,3,FALSE),0)</f>
        <v>53</v>
      </c>
      <c r="P304" s="1858">
        <f>IFERROR(VLOOKUP($A304,'2022'!$B$2:$K$174,4,FALSE),0)</f>
        <v>10</v>
      </c>
      <c r="Q304" s="1858">
        <f>IFERROR(VLOOKUP($A304,'2022'!$B$2:$K$174,5,FALSE),0)</f>
        <v>26</v>
      </c>
      <c r="R304" s="1858">
        <f>IFERROR(VLOOKUP($A304,'2022'!$B$2:$K$174,8,FALSE),0)</f>
        <v>0</v>
      </c>
      <c r="S304" s="1740">
        <f>IFERROR(VLOOKUP($A304,'2022'!$B$2:$K$174,10,FALSE),0)</f>
        <v>0.49099999999999999</v>
      </c>
      <c r="T304" s="1700">
        <f>IFERROR(VLOOKUP($A304,'2021'!$B$2:$K$174,3,FALSE),0)</f>
        <v>52</v>
      </c>
      <c r="U304" s="1843">
        <f>IFERROR(VLOOKUP($A304,'2021'!$B$2:$K$174,4,FALSE),0)</f>
        <v>10</v>
      </c>
      <c r="V304" s="1843">
        <f>IFERROR(VLOOKUP($A304,'2021'!$B$2:$K$174,5,FALSE),0)</f>
        <v>24</v>
      </c>
      <c r="W304" s="1843">
        <f>IFERROR(VLOOKUP($A304,'2021'!$B$2:$K$174,8,FALSE),0)</f>
        <v>1</v>
      </c>
      <c r="X304" s="1740">
        <f>IFERROR(VLOOKUP($A304,'2021'!$B$2:$K$174,10,FALSE),0)</f>
        <v>0.46200000000000002</v>
      </c>
      <c r="Y304" s="1700">
        <f>IFERROR(VLOOKUP($A304,'2020'!$B$2:$K$170,3,FALSE),0)</f>
        <v>73</v>
      </c>
      <c r="Z304" s="1829">
        <f>IFERROR(VLOOKUP($A304,'2020'!$B$2:$K$170,4,FALSE),0)</f>
        <v>17</v>
      </c>
      <c r="AA304" s="1829">
        <f>IFERROR(VLOOKUP($A304,'2020'!$B$2:$K$170,5,FALSE),0)</f>
        <v>36</v>
      </c>
      <c r="AB304" s="1829">
        <f>IFERROR(VLOOKUP($A304,'2020'!$B$2:$K$170,8,FALSE),0)</f>
        <v>0</v>
      </c>
      <c r="AC304" s="1740">
        <f>IFERROR(VLOOKUP($A304,'2020'!$B$2:$K$170,10,FALSE),0)</f>
        <v>0.49299999999999999</v>
      </c>
      <c r="AD304" s="1700">
        <f>IFERROR(VLOOKUP($A304,'2019'!$B$2:$K$170,3,FALSE),0)</f>
        <v>82</v>
      </c>
      <c r="AE304" s="1823">
        <f>IFERROR(VLOOKUP($A304,'2019'!$B$2:$K$170,4,FALSE),0)</f>
        <v>26</v>
      </c>
      <c r="AF304" s="1823">
        <f>IFERROR(VLOOKUP($A304,'2019'!$B$2:$K$170,5,FALSE),0)</f>
        <v>38</v>
      </c>
      <c r="AG304" s="1823">
        <f>IFERROR(VLOOKUP($A304,'2019'!$B$2:$K$170,8,FALSE),0)</f>
        <v>0</v>
      </c>
      <c r="AH304" s="1740">
        <f>IFERROR(VLOOKUP($A304,'2019'!$B$2:$K$170,10,FALSE),0)</f>
        <v>0.46300000000000002</v>
      </c>
      <c r="AI304" s="1700">
        <f>IFERROR(VLOOKUP($A304,'2018'!$B$2:$K$170,3,FALSE),0)</f>
        <v>66</v>
      </c>
      <c r="AJ304" s="1821">
        <f>IFERROR(VLOOKUP($A304,'2018'!$B$2:$K$170,4,FALSE),0)</f>
        <v>21</v>
      </c>
      <c r="AK304" s="1821">
        <f>IFERROR(VLOOKUP($A304,'2018'!$B$2:$K$170,5,FALSE),0)</f>
        <v>35</v>
      </c>
      <c r="AL304" s="1821">
        <f>IFERROR(VLOOKUP($A304,'2018'!$B$2:$K$170,8,FALSE),0)</f>
        <v>0</v>
      </c>
      <c r="AM304" s="1740">
        <f>IFERROR(VLOOKUP($A304,'2018'!$B$2:$K$170,10,FALSE),0)</f>
        <v>0.53</v>
      </c>
      <c r="AN304" s="1700">
        <f>IFERROR(VLOOKUP($A304,'2017'!$B$2:$J$163,2,FALSE),0)</f>
        <v>61</v>
      </c>
      <c r="AO304" s="1815">
        <f>IFERROR(VLOOKUP($A304,'2017'!$B$2:$J$163,3,FALSE),0)</f>
        <v>24</v>
      </c>
      <c r="AP304" s="1815">
        <f>IFERROR(VLOOKUP($A304,'2017'!$B$2:$J$163,4,FALSE),0)</f>
        <v>34</v>
      </c>
      <c r="AQ304" s="1815">
        <f>IFERROR(VLOOKUP($A304,'2017'!$B$2:$J$163,7,FALSE),0)</f>
        <v>1</v>
      </c>
      <c r="AR304" s="1740">
        <f>IFERROR(VLOOKUP($A304,'2017'!$B$2:$J$163,9,FALSE),0)</f>
        <v>0.55737704918032782</v>
      </c>
      <c r="AS304" s="1700">
        <f>IFERROR(VLOOKUP($A304,'2016'!$B$2:$K$165,3,FALSE),0)</f>
        <v>69</v>
      </c>
      <c r="AT304" s="1796">
        <f>IFERROR(VLOOKUP($A304,'2016'!$B$2:$K$165,4,FALSE),0)</f>
        <v>22</v>
      </c>
      <c r="AU304" s="1796">
        <f>IFERROR(VLOOKUP($A304,'2016'!$B$2:$K$165,5,FALSE),0)</f>
        <v>43</v>
      </c>
      <c r="AV304" s="1796">
        <f>IFERROR(VLOOKUP($A304,'2016'!$B$2:$K$165,8,FALSE),0)</f>
        <v>1</v>
      </c>
      <c r="AW304" s="1740">
        <f>IFERROR(VLOOKUP($A304,'2016'!$B$2:$K$165,10,FALSE),0)</f>
        <v>0.623</v>
      </c>
      <c r="AX304" s="1700">
        <f>IFERROR(VLOOKUP($A304,'2015'!$B$2:$K$165,3,FALSE),0)</f>
        <v>65</v>
      </c>
      <c r="AY304" s="1695">
        <f>IFERROR(VLOOKUP($A304,'2015'!$B$2:$K$165,4,FALSE),0)</f>
        <v>18</v>
      </c>
      <c r="AZ304" s="1695">
        <f>IFERROR(VLOOKUP($A304,'2015'!$B$2:$K$165,5,FALSE),0)</f>
        <v>33</v>
      </c>
      <c r="BA304" s="1695">
        <f>IFERROR(VLOOKUP($A304,'2015'!$B$2:$K$165,8,FALSE),0)</f>
        <v>0</v>
      </c>
      <c r="BB304" s="1740">
        <f>IFERROR(VLOOKUP($A304,'2015'!$B$2:$K$165,10,FALSE),0)</f>
        <v>0.50769230769230766</v>
      </c>
      <c r="BC304" s="1700">
        <f>IFERROR(VLOOKUP($A304,'2014'!$B$2:$K$157,3,FALSE),0)</f>
        <v>79</v>
      </c>
      <c r="BD304" s="1691">
        <f>IFERROR(VLOOKUP($A304,'2014'!$B$2:$K$157,4,FALSE),0)</f>
        <v>21</v>
      </c>
      <c r="BE304" s="1691">
        <f>IFERROR(VLOOKUP($A304,'2014'!$B$2:$K$157,5,FALSE),0)</f>
        <v>43</v>
      </c>
      <c r="BF304" s="1691">
        <f>IFERROR(VLOOKUP($A304,'2014'!$B$2:$K$157,8,FALSE),0)</f>
        <v>0</v>
      </c>
      <c r="BG304" s="1740">
        <f>IFERROR(VLOOKUP($A304,'2014'!$B$2:$K$157,10,FALSE),0)</f>
        <v>0.54430379746835444</v>
      </c>
      <c r="BH304" s="1700">
        <f>IFERROR(VLOOKUP($A304,'2013'!$D$4:$I$249,2,FALSE),0)</f>
        <v>62</v>
      </c>
      <c r="BI304" s="1691">
        <f>IFERROR(VLOOKUP($A304,'2013'!$D$4:$I$249,3,FALSE),0)</f>
        <v>14</v>
      </c>
      <c r="BJ304" s="1691">
        <f>IFERROR(VLOOKUP($A304,'2013'!$D$4:$I$249,4,FALSE),0)</f>
        <v>29</v>
      </c>
      <c r="BK304" s="1691">
        <f>IFERROR(VLOOKUP($A304,'2013'!$D$4:$I$249,5,FALSE),0)</f>
        <v>0</v>
      </c>
      <c r="BL304" s="1740">
        <f>IFERROR(VLOOKUP($A304,'2013'!$D$4:$I$249,6,FALSE),0)</f>
        <v>0.46774193548387094</v>
      </c>
      <c r="BM304" s="1737">
        <f>IFERROR(VLOOKUP($A304,'2012'!$D$3:$O$172,2,FALSE),0)</f>
        <v>514</v>
      </c>
      <c r="BN304" s="1691">
        <f>IFERROR(VLOOKUP($A304,'2012'!$D$3:$O$172,3,FALSE),0)</f>
        <v>258</v>
      </c>
      <c r="BO304" s="1743">
        <f>IFERROR(VLOOKUP($A304,'2012'!$D$3:$O$172,4,FALSE),0)</f>
        <v>4</v>
      </c>
      <c r="BP304" s="1700">
        <f>IFERROR(VLOOKUP($A304,'2012'!$D$3:$O$172,5,FALSE),0)</f>
        <v>73</v>
      </c>
      <c r="BQ304" s="1691">
        <f>IFERROR(VLOOKUP($A304,'2012'!$D$3:$O$172,6,FALSE),0)</f>
        <v>20</v>
      </c>
      <c r="BR304" s="1691">
        <f>IFERROR(VLOOKUP($A304,'2012'!$D$3:$O$172,7,FALSE),0)</f>
        <v>39</v>
      </c>
      <c r="BS304" s="1691">
        <f>IFERROR(VLOOKUP($A304,'2012'!$D$3:$O$172,8,FALSE),0)</f>
        <v>0</v>
      </c>
      <c r="BT304" s="1740">
        <f>IFERROR(VLOOKUP($A304,'2012'!$D$3:$O$172,9,FALSE),0)</f>
        <v>0.53424657534246578</v>
      </c>
      <c r="BU304" s="1737">
        <f>IFERROR(VLOOKUP($A304,'2012'!$D$3:$O$172,10,FALSE),0)</f>
        <v>441</v>
      </c>
      <c r="BV304" s="1691">
        <f>IFERROR(VLOOKUP($A304,'2012'!$D$3:$O$172,11,FALSE),0)</f>
        <v>219</v>
      </c>
      <c r="BW304" s="1743">
        <f>IFERROR(VLOOKUP($A304,'2012'!$D$3:$O$172,12,FALSE),0)</f>
        <v>4</v>
      </c>
      <c r="BX304" s="1700">
        <f>IFERROR(VLOOKUP($A304,'2011'!$D$4:$I$251,2,FALSE),0)</f>
        <v>72</v>
      </c>
      <c r="BY304" s="1691">
        <f>IFERROR(VLOOKUP($A304,'2011'!$D$4:$I$251,3,FALSE),0)</f>
        <v>17</v>
      </c>
      <c r="BZ304" s="1691">
        <f>IFERROR(VLOOKUP($A304,'2011'!$D$4:$I$251,4,FALSE),0)</f>
        <v>36</v>
      </c>
      <c r="CA304" s="1691">
        <f>IFERROR(VLOOKUP($A304,'2011'!$D$4:$I$251,5,FALSE),0)</f>
        <v>1</v>
      </c>
      <c r="CB304" s="1740">
        <f>IFERROR(VLOOKUP($A304,'2011'!$D$4:$I$251,6,FALSE),0)</f>
        <v>0.5</v>
      </c>
      <c r="CC304" s="1700">
        <f>IFERROR(VLOOKUP($A304,'2010'!$C$3:$H$234,2,FALSE),0)</f>
        <v>67</v>
      </c>
      <c r="CD304" s="1691">
        <f>IFERROR(VLOOKUP($A304,'2010'!$C$3:$H$234,3,FALSE),0)</f>
        <v>17</v>
      </c>
      <c r="CE304" s="1691">
        <f>IFERROR(VLOOKUP($A304,'2010'!$C$3:$H$234,4,FALSE),0)</f>
        <v>34</v>
      </c>
      <c r="CF304" s="1691">
        <f>IFERROR(VLOOKUP($A304,'2010'!$C$3:$H$234,5,FALSE),0)</f>
        <v>0</v>
      </c>
      <c r="CG304" s="1740">
        <f>IFERROR(VLOOKUP($A304,'2010'!$C$3:$H$234,6,FALSE),0)</f>
        <v>0.5074626865671642</v>
      </c>
      <c r="CH304" s="1700">
        <f>IFERROR(VLOOKUP($A304,'2009'!$C$3:$H$242,2,FALSE),0)</f>
        <v>75</v>
      </c>
      <c r="CI304" s="1691">
        <f>IFERROR(VLOOKUP($A304,'2009'!$C$3:$H$242,3,FALSE),0)</f>
        <v>25</v>
      </c>
      <c r="CJ304" s="1691">
        <f>IFERROR(VLOOKUP($A304,'2009'!$C$3:$H$242,4,FALSE),0)</f>
        <v>43</v>
      </c>
      <c r="CK304" s="1691">
        <f>IFERROR(VLOOKUP($A304,'2009'!$C$3:$H$242,5,FALSE),0)</f>
        <v>2</v>
      </c>
      <c r="CL304" s="1740">
        <f>IFERROR(VLOOKUP($A304,'2009'!$C$3:$H$242,6,FALSE),0)</f>
        <v>0.57333333333333336</v>
      </c>
      <c r="CM304" s="1700">
        <f>IFERROR(VLOOKUP($A304,'2008'!$C$3:$H$229,2,FALSE),0)</f>
        <v>58</v>
      </c>
      <c r="CN304" s="1691">
        <f>IFERROR(VLOOKUP($A304,'2008'!$C$3:$H$229,3,FALSE),0)</f>
        <v>19</v>
      </c>
      <c r="CO304" s="1691">
        <f>IFERROR(VLOOKUP($A304,'2008'!$C$3:$H$229,4,FALSE),0)</f>
        <v>32</v>
      </c>
      <c r="CP304" s="1691">
        <f>IFERROR(VLOOKUP($A304,'2008'!$C$3:$H$229,5,FALSE),0)</f>
        <v>1</v>
      </c>
      <c r="CQ304" s="1740">
        <f>IFERROR(VLOOKUP($A304,'2008'!$C$3:$H$229,6,FALSE),0)</f>
        <v>0.55172413793103448</v>
      </c>
      <c r="CR304" s="1700">
        <f>IFERROR(VLOOKUP($A304,'2007'!$C$3:$M$238,7,FALSE),0)</f>
        <v>55</v>
      </c>
      <c r="CS304" s="1691">
        <f>IFERROR(VLOOKUP($A304,'2007'!$C$3:$M$238,8,FALSE),0)</f>
        <v>11</v>
      </c>
      <c r="CT304" s="1691">
        <f>IFERROR(VLOOKUP($A304,'2007'!$C$3:$M$238,9,FALSE),0)</f>
        <v>29</v>
      </c>
      <c r="CU304" s="1691">
        <f>IFERROR(VLOOKUP($A304,'2007'!$C$3:$M$238,10,FALSE),0)</f>
        <v>0</v>
      </c>
      <c r="CV304" s="1740">
        <f>IFERROR(VLOOKUP($A304,'2007'!$C$3:$M$238,11,FALSE),0)</f>
        <v>0.52727272727272723</v>
      </c>
      <c r="CW304" s="1700">
        <f>IFERROR(VLOOKUP($A304,'2006'!$A$2:$F$200,2,FALSE),0)</f>
        <v>69</v>
      </c>
      <c r="CX304" s="1691">
        <f>IFERROR(VLOOKUP($A304,'2006'!$A$2:$F$200,4,FALSE),0)</f>
        <v>28</v>
      </c>
      <c r="CY304" s="1691">
        <f>IFERROR(VLOOKUP($A304,'2006'!$A$2:$F$200,5,FALSE),0)</f>
        <v>0</v>
      </c>
      <c r="CZ304" s="1740">
        <f>IFERROR(VLOOKUP($A304,'2006'!$A$2:$F$200,6,FALSE),0)</f>
        <v>0.40579710144927539</v>
      </c>
      <c r="DA304" s="1700">
        <f>IFERROR(VLOOKUP($A304,'2005'!$C$3:$M$205,8,FALSE),0)</f>
        <v>45</v>
      </c>
      <c r="DB304" s="1691">
        <f>IFERROR(VLOOKUP($A304,'2005'!$C$3:$M$205,9,FALSE),0)</f>
        <v>17</v>
      </c>
      <c r="DC304" s="1691">
        <f>IFERROR(VLOOKUP($A304,'2005'!$C$3:$M$205,10,FALSE),0)</f>
        <v>0</v>
      </c>
      <c r="DD304" s="1740">
        <f>IFERROR(VLOOKUP($A304,'2005'!$C$3:$M$205,11,FALSE),0)</f>
        <v>0.37777777777777777</v>
      </c>
      <c r="DE304" s="1700">
        <f>IFERROR(VLOOKUP($A304,'2004'!$C$3:$M$213,8,FALSE),0)</f>
        <v>0</v>
      </c>
      <c r="DF304" s="1691">
        <f>IFERROR(VLOOKUP($A304,'2004'!$C$3:$M$213,9,FALSE),0)</f>
        <v>0</v>
      </c>
      <c r="DG304" s="1691">
        <f>IFERROR(VLOOKUP($A304,'2004'!$C$3:$M$213,10,FALSE),0)</f>
        <v>0</v>
      </c>
      <c r="DH304" s="1740">
        <f>IFERROR(VLOOKUP($A304,'2004'!$C$3:$M$213,11,FALSE),0)</f>
        <v>0</v>
      </c>
      <c r="DI304" s="1700">
        <f>IFERROR(VLOOKUP($A304,'2003'!$C$3:$Q$214,12,FALSE),0)</f>
        <v>0</v>
      </c>
      <c r="DJ304" s="1691">
        <f>IFERROR(VLOOKUP($A304,'2003'!$C$3:$Q$214,13,FALSE),0)</f>
        <v>0</v>
      </c>
      <c r="DK304" s="1691">
        <f>IFERROR(VLOOKUP($A304,'2003'!$C$3:$Q$214,14,FALSE),0)</f>
        <v>0</v>
      </c>
      <c r="DL304" s="1740">
        <f>IFERROR(VLOOKUP($A304,'2003'!$C$3:$Q$214,15,FALSE),0)</f>
        <v>0</v>
      </c>
      <c r="DM304" s="1700">
        <f>IFERROR(VLOOKUP($A304,'2002'!$D$3:$R$214,12,FALSE),0)</f>
        <v>0</v>
      </c>
      <c r="DN304" s="1691">
        <f>IFERROR(VLOOKUP($A304,'2002'!$D$3:$R$214,13,FALSE),0)</f>
        <v>0</v>
      </c>
      <c r="DO304" s="1691">
        <f>IFERROR(VLOOKUP($A304,'2002'!$D$3:$R$214,14,FALSE),0)</f>
        <v>0</v>
      </c>
      <c r="DP304" s="1788">
        <f>IFERROR(VLOOKUP($A304,'2002'!$D$3:$R$214,15,FALSE),0)</f>
        <v>0</v>
      </c>
      <c r="DQ304" s="1700">
        <f>IFERROR(VLOOKUP($A304,'Pre 2002'!$C$3:$CK$382,84,FALSE),0)</f>
        <v>0</v>
      </c>
      <c r="DR304" s="1695">
        <f>IFERROR(VLOOKUP($A304,'Pre 2002'!$C$3:$CK$382,85,FALSE),0)</f>
        <v>0</v>
      </c>
      <c r="DS304" s="1695">
        <f>IFERROR(VLOOKUP($A304,'Pre 2002'!$C$3:$CK$382,86,FALSE),0)</f>
        <v>0</v>
      </c>
      <c r="DT304" s="1790">
        <f>IFERROR(VLOOKUP($A304,'Pre 2002'!$C$3:$CK$382,87,FALSE),0)</f>
        <v>0</v>
      </c>
      <c r="DU304" s="1741">
        <f>IFERROR(VLOOKUP(A304,'Pre 2002'!$C$3:$CG$382,83,FALSE),0)</f>
        <v>0</v>
      </c>
      <c r="DY304" s="1731"/>
    </row>
    <row r="305" spans="1:129">
      <c r="A305" s="1778" t="s">
        <v>1156</v>
      </c>
      <c r="B305" s="1562">
        <f t="shared" si="103"/>
        <v>378</v>
      </c>
      <c r="C305" s="1562">
        <f t="shared" si="104"/>
        <v>183</v>
      </c>
      <c r="D305" s="1562">
        <f t="shared" si="105"/>
        <v>7</v>
      </c>
      <c r="E305" s="1563">
        <f t="shared" si="106"/>
        <v>0.48412698412698413</v>
      </c>
      <c r="F305" s="1786">
        <f t="shared" si="107"/>
        <v>8</v>
      </c>
      <c r="G305" s="1595">
        <v>2004</v>
      </c>
      <c r="H305" s="1567">
        <f t="shared" si="123"/>
        <v>8</v>
      </c>
      <c r="I305" s="1734">
        <f t="shared" si="124"/>
        <v>378</v>
      </c>
      <c r="J305" s="1734">
        <f t="shared" si="125"/>
        <v>183</v>
      </c>
      <c r="K305" s="1734">
        <f t="shared" si="126"/>
        <v>7</v>
      </c>
      <c r="L305" s="1806">
        <f t="shared" si="127"/>
        <v>0.48412698412698413</v>
      </c>
      <c r="O305" s="1700">
        <f>IFERROR(VLOOKUP($A305,'2022'!$B$2:$K$174,3,FALSE),0)</f>
        <v>0</v>
      </c>
      <c r="P305" s="1858">
        <f>IFERROR(VLOOKUP($A305,'2022'!$B$2:$K$174,4,FALSE),0)</f>
        <v>0</v>
      </c>
      <c r="Q305" s="1858">
        <f>IFERROR(VLOOKUP($A305,'2022'!$B$2:$K$174,5,FALSE),0)</f>
        <v>0</v>
      </c>
      <c r="R305" s="1858">
        <f>IFERROR(VLOOKUP($A305,'2022'!$B$2:$K$174,8,FALSE),0)</f>
        <v>0</v>
      </c>
      <c r="S305" s="1740">
        <f>IFERROR(VLOOKUP($A305,'2022'!$B$2:$K$174,10,FALSE),0)</f>
        <v>0</v>
      </c>
      <c r="T305" s="1700">
        <f>IFERROR(VLOOKUP($A305,'2021'!$B$2:$K$174,3,FALSE),0)</f>
        <v>0</v>
      </c>
      <c r="U305" s="1843">
        <f>IFERROR(VLOOKUP($A305,'2021'!$B$2:$K$174,4,FALSE),0)</f>
        <v>0</v>
      </c>
      <c r="V305" s="1843">
        <f>IFERROR(VLOOKUP($A305,'2021'!$B$2:$K$174,5,FALSE),0)</f>
        <v>0</v>
      </c>
      <c r="W305" s="1843">
        <f>IFERROR(VLOOKUP($A305,'2021'!$B$2:$K$174,8,FALSE),0)</f>
        <v>0</v>
      </c>
      <c r="X305" s="1740">
        <f>IFERROR(VLOOKUP($A305,'2021'!$B$2:$K$174,10,FALSE),0)</f>
        <v>0</v>
      </c>
      <c r="Y305" s="1700">
        <f>IFERROR(VLOOKUP($A305,'2020'!$B$2:$K$170,3,FALSE),0)</f>
        <v>0</v>
      </c>
      <c r="Z305" s="1829">
        <f>IFERROR(VLOOKUP($A305,'2020'!$B$2:$K$170,4,FALSE),0)</f>
        <v>0</v>
      </c>
      <c r="AA305" s="1829">
        <f>IFERROR(VLOOKUP($A305,'2020'!$B$2:$K$170,5,FALSE),0)</f>
        <v>0</v>
      </c>
      <c r="AB305" s="1829">
        <f>IFERROR(VLOOKUP($A305,'2020'!$B$2:$K$170,8,FALSE),0)</f>
        <v>0</v>
      </c>
      <c r="AC305" s="1740">
        <f>IFERROR(VLOOKUP($A305,'2020'!$B$2:$K$170,10,FALSE),0)</f>
        <v>0</v>
      </c>
      <c r="AD305" s="1700">
        <f>IFERROR(VLOOKUP($A305,'2019'!$B$2:$K$170,3,FALSE),0)</f>
        <v>0</v>
      </c>
      <c r="AE305" s="1823">
        <f>IFERROR(VLOOKUP($A305,'2019'!$B$2:$K$170,4,FALSE),0)</f>
        <v>0</v>
      </c>
      <c r="AF305" s="1823">
        <f>IFERROR(VLOOKUP($A305,'2019'!$B$2:$K$170,5,FALSE),0)</f>
        <v>0</v>
      </c>
      <c r="AG305" s="1823">
        <f>IFERROR(VLOOKUP($A305,'2019'!$B$2:$K$170,8,FALSE),0)</f>
        <v>0</v>
      </c>
      <c r="AH305" s="1740">
        <f>IFERROR(VLOOKUP($A305,'2019'!$B$2:$K$170,10,FALSE),0)</f>
        <v>0</v>
      </c>
      <c r="AI305" s="1700">
        <f>IFERROR(VLOOKUP($A305,'2018'!$B$2:$K$170,3,FALSE),0)</f>
        <v>0</v>
      </c>
      <c r="AJ305" s="1821">
        <f>IFERROR(VLOOKUP($A305,'2018'!$B$2:$K$170,4,FALSE),0)</f>
        <v>0</v>
      </c>
      <c r="AK305" s="1821">
        <f>IFERROR(VLOOKUP($A305,'2018'!$B$2:$K$170,5,FALSE),0)</f>
        <v>0</v>
      </c>
      <c r="AL305" s="1821">
        <f>IFERROR(VLOOKUP($A305,'2018'!$B$2:$K$170,8,FALSE),0)</f>
        <v>0</v>
      </c>
      <c r="AM305" s="1740">
        <f>IFERROR(VLOOKUP($A305,'2018'!$B$2:$K$170,10,FALSE),0)</f>
        <v>0</v>
      </c>
      <c r="AN305" s="1700">
        <f>IFERROR(VLOOKUP($A305,'2017'!$B$2:$J$163,2,FALSE),0)</f>
        <v>0</v>
      </c>
      <c r="AO305" s="1815">
        <f>IFERROR(VLOOKUP($A305,'2017'!$B$2:$J$163,3,FALSE),0)</f>
        <v>0</v>
      </c>
      <c r="AP305" s="1815">
        <f>IFERROR(VLOOKUP($A305,'2017'!$B$2:$J$163,4,FALSE),0)</f>
        <v>0</v>
      </c>
      <c r="AQ305" s="1815">
        <f>IFERROR(VLOOKUP($A305,'2017'!$B$2:$J$163,7,FALSE),0)</f>
        <v>0</v>
      </c>
      <c r="AR305" s="1740">
        <f>IFERROR(VLOOKUP($A305,'2017'!$B$2:$J$163,9,FALSE),0)</f>
        <v>0</v>
      </c>
      <c r="AS305" s="1700">
        <f>IFERROR(VLOOKUP($A305,'2016'!$B$2:$K$165,3,FALSE),0)</f>
        <v>0</v>
      </c>
      <c r="AT305" s="1796">
        <f>IFERROR(VLOOKUP($A305,'2016'!$B$2:$K$165,4,FALSE),0)</f>
        <v>0</v>
      </c>
      <c r="AU305" s="1796">
        <f>IFERROR(VLOOKUP($A305,'2016'!$B$2:$K$165,5,FALSE),0)</f>
        <v>0</v>
      </c>
      <c r="AV305" s="1796">
        <f>IFERROR(VLOOKUP($A305,'2016'!$B$2:$K$165,8,FALSE),0)</f>
        <v>0</v>
      </c>
      <c r="AW305" s="1740">
        <f>IFERROR(VLOOKUP($A305,'2016'!$B$2:$K$165,10,FALSE),0)</f>
        <v>0</v>
      </c>
      <c r="AX305" s="1700">
        <f>IFERROR(VLOOKUP($A305,'2015'!$B$2:$K$165,3,FALSE),0)</f>
        <v>0</v>
      </c>
      <c r="AY305" s="1695">
        <f>IFERROR(VLOOKUP($A305,'2015'!$B$2:$K$165,4,FALSE),0)</f>
        <v>0</v>
      </c>
      <c r="AZ305" s="1695">
        <f>IFERROR(VLOOKUP($A305,'2015'!$B$2:$K$165,5,FALSE),0)</f>
        <v>0</v>
      </c>
      <c r="BA305" s="1695">
        <f>IFERROR(VLOOKUP($A305,'2015'!$B$2:$K$165,8,FALSE),0)</f>
        <v>0</v>
      </c>
      <c r="BB305" s="1740">
        <f>IFERROR(VLOOKUP($A305,'2015'!$B$2:$K$165,10,FALSE),0)</f>
        <v>0</v>
      </c>
      <c r="BC305" s="1700">
        <f>IFERROR(VLOOKUP($A305,'2014'!$B$2:$K$157,3,FALSE),0)</f>
        <v>0</v>
      </c>
      <c r="BD305" s="1691">
        <f>IFERROR(VLOOKUP($A305,'2014'!$B$2:$K$157,4,FALSE),0)</f>
        <v>0</v>
      </c>
      <c r="BE305" s="1691">
        <f>IFERROR(VLOOKUP($A305,'2014'!$B$2:$K$157,5,FALSE),0)</f>
        <v>0</v>
      </c>
      <c r="BF305" s="1691">
        <f>IFERROR(VLOOKUP($A305,'2014'!$B$2:$K$157,8,FALSE),0)</f>
        <v>0</v>
      </c>
      <c r="BG305" s="1740">
        <f>IFERROR(VLOOKUP($A305,'2014'!$B$2:$K$157,10,FALSE),0)</f>
        <v>0</v>
      </c>
      <c r="BH305" s="1700">
        <f>IFERROR(VLOOKUP($A305,'2013'!$D$4:$I$249,2,FALSE),0)</f>
        <v>0</v>
      </c>
      <c r="BI305" s="1691">
        <f>IFERROR(VLOOKUP($A305,'2013'!$D$4:$I$249,3,FALSE),0)</f>
        <v>0</v>
      </c>
      <c r="BJ305" s="1691">
        <f>IFERROR(VLOOKUP($A305,'2013'!$D$4:$I$249,4,FALSE),0)</f>
        <v>0</v>
      </c>
      <c r="BK305" s="1691">
        <f>IFERROR(VLOOKUP($A305,'2013'!$D$4:$I$249,5,FALSE),0)</f>
        <v>0</v>
      </c>
      <c r="BL305" s="1740">
        <f>IFERROR(VLOOKUP($A305,'2013'!$D$4:$I$249,6,FALSE),0)</f>
        <v>0</v>
      </c>
      <c r="BM305" s="1737">
        <f>IFERROR(VLOOKUP($A305,'2012'!$D$3:$O$172,2,FALSE),0)</f>
        <v>0</v>
      </c>
      <c r="BN305" s="1691">
        <f>IFERROR(VLOOKUP($A305,'2012'!$D$3:$O$172,3,FALSE),0)</f>
        <v>0</v>
      </c>
      <c r="BO305" s="1743">
        <f>IFERROR(VLOOKUP($A305,'2012'!$D$3:$O$172,4,FALSE),0)</f>
        <v>0</v>
      </c>
      <c r="BP305" s="1700">
        <f>IFERROR(VLOOKUP($A305,'2012'!$D$3:$O$172,5,FALSE),0)</f>
        <v>0</v>
      </c>
      <c r="BQ305" s="1691">
        <f>IFERROR(VLOOKUP($A305,'2012'!$D$3:$O$172,6,FALSE),0)</f>
        <v>0</v>
      </c>
      <c r="BR305" s="1691">
        <f>IFERROR(VLOOKUP($A305,'2012'!$D$3:$O$172,7,FALSE),0)</f>
        <v>0</v>
      </c>
      <c r="BS305" s="1691">
        <f>IFERROR(VLOOKUP($A305,'2012'!$D$3:$O$172,8,FALSE),0)</f>
        <v>0</v>
      </c>
      <c r="BT305" s="1740">
        <f>IFERROR(VLOOKUP($A305,'2012'!$D$3:$O$172,9,FALSE),0)</f>
        <v>0</v>
      </c>
      <c r="BX305" s="1700">
        <f>IFERROR(VLOOKUP($A305,'2011'!$D$4:$I$251,2,FALSE),0)</f>
        <v>25</v>
      </c>
      <c r="BY305" s="1691">
        <f>IFERROR(VLOOKUP($A305,'2011'!$D$4:$I$251,3,FALSE),0)</f>
        <v>6</v>
      </c>
      <c r="BZ305" s="1691">
        <f>IFERROR(VLOOKUP($A305,'2011'!$D$4:$I$251,4,FALSE),0)</f>
        <v>10</v>
      </c>
      <c r="CA305" s="1691">
        <f>IFERROR(VLOOKUP($A305,'2011'!$D$4:$I$251,5,FALSE),0)</f>
        <v>0</v>
      </c>
      <c r="CB305" s="1740">
        <f>IFERROR(VLOOKUP($A305,'2011'!$D$4:$I$251,6,FALSE),0)</f>
        <v>0.4</v>
      </c>
      <c r="CC305" s="1700">
        <f>IFERROR(VLOOKUP($A305,'2010'!$C$3:$H$234,2,FALSE),0)</f>
        <v>67</v>
      </c>
      <c r="CD305" s="1691">
        <f>IFERROR(VLOOKUP($A305,'2010'!$C$3:$H$234,3,FALSE),0)</f>
        <v>19</v>
      </c>
      <c r="CE305" s="1691">
        <f>IFERROR(VLOOKUP($A305,'2010'!$C$3:$H$234,4,FALSE),0)</f>
        <v>32</v>
      </c>
      <c r="CF305" s="1691">
        <f>IFERROR(VLOOKUP($A305,'2010'!$C$3:$H$234,5,FALSE),0)</f>
        <v>1</v>
      </c>
      <c r="CG305" s="1740">
        <f>IFERROR(VLOOKUP($A305,'2010'!$C$3:$H$234,6,FALSE),0)</f>
        <v>0.47761194029850745</v>
      </c>
      <c r="CH305" s="1700">
        <f>IFERROR(VLOOKUP($A305,'2009'!$C$3:$H$242,2,FALSE),0)</f>
        <v>43</v>
      </c>
      <c r="CI305" s="1691">
        <f>IFERROR(VLOOKUP($A305,'2009'!$C$3:$H$242,3,FALSE),0)</f>
        <v>11</v>
      </c>
      <c r="CJ305" s="1691">
        <f>IFERROR(VLOOKUP($A305,'2009'!$C$3:$H$242,4,FALSE),0)</f>
        <v>24</v>
      </c>
      <c r="CK305" s="1691">
        <f>IFERROR(VLOOKUP($A305,'2009'!$C$3:$H$242,5,FALSE),0)</f>
        <v>0</v>
      </c>
      <c r="CL305" s="1740">
        <f>IFERROR(VLOOKUP($A305,'2009'!$C$3:$H$242,6,FALSE),0)</f>
        <v>0.55813953488372092</v>
      </c>
      <c r="CM305" s="1700">
        <f>IFERROR(VLOOKUP($A305,'2008'!$C$3:$H$229,2,FALSE),0)</f>
        <v>49</v>
      </c>
      <c r="CN305" s="1691">
        <f>IFERROR(VLOOKUP($A305,'2008'!$C$3:$H$229,3,FALSE),0)</f>
        <v>17</v>
      </c>
      <c r="CO305" s="1691">
        <f>IFERROR(VLOOKUP($A305,'2008'!$C$3:$H$229,4,FALSE),0)</f>
        <v>28</v>
      </c>
      <c r="CP305" s="1691">
        <f>IFERROR(VLOOKUP($A305,'2008'!$C$3:$H$229,5,FALSE),0)</f>
        <v>1</v>
      </c>
      <c r="CQ305" s="1740">
        <f>IFERROR(VLOOKUP($A305,'2008'!$C$3:$H$229,6,FALSE),0)</f>
        <v>0.5714285714285714</v>
      </c>
      <c r="CR305" s="1700">
        <f>IFERROR(VLOOKUP($A305,'2007'!$C$3:$M$238,7,FALSE),0)</f>
        <v>30</v>
      </c>
      <c r="CS305" s="1691">
        <f>IFERROR(VLOOKUP($A305,'2007'!$C$3:$M$238,8,FALSE),0)</f>
        <v>9</v>
      </c>
      <c r="CT305" s="1691">
        <f>IFERROR(VLOOKUP($A305,'2007'!$C$3:$M$238,9,FALSE),0)</f>
        <v>10</v>
      </c>
      <c r="CU305" s="1691">
        <f>IFERROR(VLOOKUP($A305,'2007'!$C$3:$M$238,10,FALSE),0)</f>
        <v>0</v>
      </c>
      <c r="CV305" s="1740">
        <f>IFERROR(VLOOKUP($A305,'2007'!$C$3:$M$238,11,FALSE),0)</f>
        <v>0.33333333333333331</v>
      </c>
      <c r="CW305" s="1700">
        <f>IFERROR(VLOOKUP($A305,'2006'!$A$2:$F$200,2,FALSE),0)</f>
        <v>41</v>
      </c>
      <c r="CX305" s="1691">
        <f>IFERROR(VLOOKUP($A305,'2006'!$A$2:$F$200,4,FALSE),0)</f>
        <v>19</v>
      </c>
      <c r="CY305" s="1691">
        <f>IFERROR(VLOOKUP($A305,'2006'!$A$2:$F$200,5,FALSE),0)</f>
        <v>2</v>
      </c>
      <c r="CZ305" s="1740">
        <f>IFERROR(VLOOKUP($A305,'2006'!$A$2:$F$200,6,FALSE),0)</f>
        <v>0.46341463414634149</v>
      </c>
      <c r="DA305" s="1700">
        <f>IFERROR(VLOOKUP($A305,'2005'!$C$3:$M$205,8,FALSE),0)</f>
        <v>66</v>
      </c>
      <c r="DB305" s="1691">
        <f>IFERROR(VLOOKUP($A305,'2005'!$C$3:$M$205,9,FALSE),0)</f>
        <v>27</v>
      </c>
      <c r="DC305" s="1691">
        <f>IFERROR(VLOOKUP($A305,'2005'!$C$3:$M$205,10,FALSE),0)</f>
        <v>0</v>
      </c>
      <c r="DD305" s="1740">
        <f>IFERROR(VLOOKUP($A305,'2005'!$C$3:$M$205,11,FALSE),0)</f>
        <v>0.40909090909090912</v>
      </c>
      <c r="DE305" s="1700">
        <f>IFERROR(VLOOKUP($A305,'2004'!$C$3:$M$213,8,FALSE),0)</f>
        <v>57</v>
      </c>
      <c r="DF305" s="1691">
        <f>IFERROR(VLOOKUP($A305,'2004'!$C$3:$M$213,9,FALSE),0)</f>
        <v>33</v>
      </c>
      <c r="DG305" s="1691">
        <f>IFERROR(VLOOKUP($A305,'2004'!$C$3:$M$213,10,FALSE),0)</f>
        <v>3</v>
      </c>
      <c r="DH305" s="1740">
        <f>IFERROR(VLOOKUP($A305,'2004'!$C$3:$M$213,11,FALSE),0)</f>
        <v>0.57894736842105265</v>
      </c>
      <c r="DI305" s="1700">
        <f>IFERROR(VLOOKUP($A305,'2003'!$C$3:$Q$214,12,FALSE),0)</f>
        <v>0</v>
      </c>
      <c r="DJ305" s="1691">
        <f>IFERROR(VLOOKUP($A305,'2003'!$C$3:$Q$214,13,FALSE),0)</f>
        <v>0</v>
      </c>
      <c r="DK305" s="1691">
        <f>IFERROR(VLOOKUP($A305,'2003'!$C$3:$Q$214,14,FALSE),0)</f>
        <v>0</v>
      </c>
      <c r="DL305" s="1740">
        <f>IFERROR(VLOOKUP($A305,'2003'!$C$3:$Q$214,15,FALSE),0)</f>
        <v>0</v>
      </c>
      <c r="DM305" s="1700">
        <f>IFERROR(VLOOKUP($A305,'2002'!$D$3:$R$214,12,FALSE),0)</f>
        <v>0</v>
      </c>
      <c r="DN305" s="1691">
        <f>IFERROR(VLOOKUP($A305,'2002'!$D$3:$R$214,13,FALSE),0)</f>
        <v>0</v>
      </c>
      <c r="DO305" s="1691">
        <f>IFERROR(VLOOKUP($A305,'2002'!$D$3:$R$214,14,FALSE),0)</f>
        <v>0</v>
      </c>
      <c r="DP305" s="1788">
        <f>IFERROR(VLOOKUP($A305,'2002'!$D$3:$R$214,15,FALSE),0)</f>
        <v>0</v>
      </c>
      <c r="DQ305" s="1700">
        <f>IFERROR(VLOOKUP($A305,'Pre 2002'!$C$3:$CK$382,84,FALSE),0)</f>
        <v>0</v>
      </c>
      <c r="DR305" s="1695">
        <f>IFERROR(VLOOKUP($A305,'Pre 2002'!$C$3:$CK$382,85,FALSE),0)</f>
        <v>0</v>
      </c>
      <c r="DS305" s="1695">
        <f>IFERROR(VLOOKUP($A305,'Pre 2002'!$C$3:$CK$382,86,FALSE),0)</f>
        <v>0</v>
      </c>
      <c r="DT305" s="1790">
        <f>IFERROR(VLOOKUP($A305,'Pre 2002'!$C$3:$CK$382,87,FALSE),0)</f>
        <v>0</v>
      </c>
      <c r="DU305" s="1741">
        <f>IFERROR(VLOOKUP(A305,'Pre 2002'!$C$3:$CG$382,83,FALSE),0)</f>
        <v>0</v>
      </c>
      <c r="DY305" s="1731"/>
    </row>
    <row r="306" spans="1:129">
      <c r="A306" s="1778" t="s">
        <v>2050</v>
      </c>
      <c r="B306" s="1562">
        <f t="shared" si="103"/>
        <v>1028</v>
      </c>
      <c r="C306" s="1562">
        <f t="shared" si="104"/>
        <v>491</v>
      </c>
      <c r="D306" s="1562">
        <f t="shared" si="105"/>
        <v>7</v>
      </c>
      <c r="E306" s="1563">
        <f t="shared" si="106"/>
        <v>0.4776264591439689</v>
      </c>
      <c r="F306" s="1786">
        <f t="shared" si="107"/>
        <v>19</v>
      </c>
      <c r="G306" s="1595" t="s">
        <v>2159</v>
      </c>
      <c r="H306" s="1567">
        <f t="shared" si="123"/>
        <v>19</v>
      </c>
      <c r="I306" s="1734">
        <f t="shared" si="124"/>
        <v>1028</v>
      </c>
      <c r="J306" s="1734">
        <f t="shared" si="125"/>
        <v>491</v>
      </c>
      <c r="K306" s="1734">
        <f t="shared" si="126"/>
        <v>7</v>
      </c>
      <c r="L306" s="1806">
        <f t="shared" si="127"/>
        <v>0.4776264591439689</v>
      </c>
      <c r="M306" s="1751"/>
      <c r="N306" s="1751"/>
      <c r="O306" s="1700">
        <f>IFERROR(VLOOKUP($A306,'2022'!$B$2:$K$174,3,FALSE),0)</f>
        <v>0</v>
      </c>
      <c r="P306" s="1858">
        <f>IFERROR(VLOOKUP($A306,'2022'!$B$2:$K$174,4,FALSE),0)</f>
        <v>0</v>
      </c>
      <c r="Q306" s="1858">
        <f>IFERROR(VLOOKUP($A306,'2022'!$B$2:$K$174,5,FALSE),0)</f>
        <v>0</v>
      </c>
      <c r="R306" s="1858">
        <f>IFERROR(VLOOKUP($A306,'2022'!$B$2:$K$174,8,FALSE),0)</f>
        <v>0</v>
      </c>
      <c r="S306" s="1740">
        <f>IFERROR(VLOOKUP($A306,'2022'!$B$2:$K$174,10,FALSE),0)</f>
        <v>0</v>
      </c>
      <c r="T306" s="1700">
        <f>IFERROR(VLOOKUP($A306,'2021'!$B$2:$K$174,3,FALSE),0)</f>
        <v>0</v>
      </c>
      <c r="U306" s="1843">
        <f>IFERROR(VLOOKUP($A306,'2021'!$B$2:$K$174,4,FALSE),0)</f>
        <v>0</v>
      </c>
      <c r="V306" s="1843">
        <f>IFERROR(VLOOKUP($A306,'2021'!$B$2:$K$174,5,FALSE),0)</f>
        <v>0</v>
      </c>
      <c r="W306" s="1843">
        <f>IFERROR(VLOOKUP($A306,'2021'!$B$2:$K$174,8,FALSE),0)</f>
        <v>0</v>
      </c>
      <c r="X306" s="1740">
        <f>IFERROR(VLOOKUP($A306,'2021'!$B$2:$K$174,10,FALSE),0)</f>
        <v>0</v>
      </c>
      <c r="Y306" s="1700">
        <f>IFERROR(VLOOKUP($A306,'2020'!$B$2:$K$170,3,FALSE),0)</f>
        <v>0</v>
      </c>
      <c r="Z306" s="1829">
        <f>IFERROR(VLOOKUP($A306,'2020'!$B$2:$K$170,4,FALSE),0)</f>
        <v>0</v>
      </c>
      <c r="AA306" s="1829">
        <f>IFERROR(VLOOKUP($A306,'2020'!$B$2:$K$170,5,FALSE),0)</f>
        <v>0</v>
      </c>
      <c r="AB306" s="1829">
        <f>IFERROR(VLOOKUP($A306,'2020'!$B$2:$K$170,8,FALSE),0)</f>
        <v>0</v>
      </c>
      <c r="AC306" s="1740">
        <f>IFERROR(VLOOKUP($A306,'2020'!$B$2:$K$170,10,FALSE),0)</f>
        <v>0</v>
      </c>
      <c r="AD306" s="1700">
        <f>IFERROR(VLOOKUP($A306,'2019'!$B$2:$K$170,3,FALSE),0)</f>
        <v>0</v>
      </c>
      <c r="AE306" s="1823">
        <f>IFERROR(VLOOKUP($A306,'2019'!$B$2:$K$170,4,FALSE),0)</f>
        <v>0</v>
      </c>
      <c r="AF306" s="1823">
        <f>IFERROR(VLOOKUP($A306,'2019'!$B$2:$K$170,5,FALSE),0)</f>
        <v>0</v>
      </c>
      <c r="AG306" s="1823">
        <f>IFERROR(VLOOKUP($A306,'2019'!$B$2:$K$170,8,FALSE),0)</f>
        <v>0</v>
      </c>
      <c r="AH306" s="1740">
        <f>IFERROR(VLOOKUP($A306,'2019'!$B$2:$K$170,10,FALSE),0)</f>
        <v>0</v>
      </c>
      <c r="AI306" s="1700">
        <f>IFERROR(VLOOKUP($A306,'2018'!$B$2:$K$170,3,FALSE),0)</f>
        <v>0</v>
      </c>
      <c r="AJ306" s="1821">
        <f>IFERROR(VLOOKUP($A306,'2018'!$B$2:$K$170,4,FALSE),0)</f>
        <v>0</v>
      </c>
      <c r="AK306" s="1821">
        <f>IFERROR(VLOOKUP($A306,'2018'!$B$2:$K$170,5,FALSE),0)</f>
        <v>0</v>
      </c>
      <c r="AL306" s="1821">
        <f>IFERROR(VLOOKUP($A306,'2018'!$B$2:$K$170,8,FALSE),0)</f>
        <v>0</v>
      </c>
      <c r="AM306" s="1740">
        <f>IFERROR(VLOOKUP($A306,'2018'!$B$2:$K$170,10,FALSE),0)</f>
        <v>0</v>
      </c>
      <c r="AN306" s="1700">
        <f>IFERROR(VLOOKUP($A306,'2017'!$B$2:$J$163,2,FALSE),0)</f>
        <v>0</v>
      </c>
      <c r="AO306" s="1815">
        <f>IFERROR(VLOOKUP($A306,'2017'!$B$2:$J$163,3,FALSE),0)</f>
        <v>0</v>
      </c>
      <c r="AP306" s="1815">
        <f>IFERROR(VLOOKUP($A306,'2017'!$B$2:$J$163,4,FALSE),0)</f>
        <v>0</v>
      </c>
      <c r="AQ306" s="1815">
        <f>IFERROR(VLOOKUP($A306,'2017'!$B$2:$J$163,7,FALSE),0)</f>
        <v>0</v>
      </c>
      <c r="AR306" s="1740">
        <f>IFERROR(VLOOKUP($A306,'2017'!$B$2:$J$163,9,FALSE),0)</f>
        <v>0</v>
      </c>
      <c r="AS306" s="1700">
        <f>IFERROR(VLOOKUP($A306,'2016'!$B$2:$K$165,3,FALSE),0)</f>
        <v>0</v>
      </c>
      <c r="AT306" s="1796">
        <f>IFERROR(VLOOKUP($A306,'2016'!$B$2:$K$165,4,FALSE),0)</f>
        <v>0</v>
      </c>
      <c r="AU306" s="1796">
        <f>IFERROR(VLOOKUP($A306,'2016'!$B$2:$K$165,5,FALSE),0)</f>
        <v>0</v>
      </c>
      <c r="AV306" s="1796">
        <f>IFERROR(VLOOKUP($A306,'2016'!$B$2:$K$165,8,FALSE),0)</f>
        <v>0</v>
      </c>
      <c r="AW306" s="1740">
        <f>IFERROR(VLOOKUP($A306,'2016'!$B$2:$K$165,10,FALSE),0)</f>
        <v>0</v>
      </c>
      <c r="AX306" s="1700">
        <f>IFERROR(VLOOKUP($A306,'2015'!$B$2:$K$165,3,FALSE),0)</f>
        <v>0</v>
      </c>
      <c r="AY306" s="1695">
        <f>IFERROR(VLOOKUP($A306,'2015'!$B$2:$K$165,4,FALSE),0)</f>
        <v>0</v>
      </c>
      <c r="AZ306" s="1695">
        <f>IFERROR(VLOOKUP($A306,'2015'!$B$2:$K$165,5,FALSE),0)</f>
        <v>0</v>
      </c>
      <c r="BA306" s="1695">
        <f>IFERROR(VLOOKUP($A306,'2015'!$B$2:$K$165,8,FALSE),0)</f>
        <v>0</v>
      </c>
      <c r="BB306" s="1740">
        <f>IFERROR(VLOOKUP($A306,'2015'!$B$2:$K$165,10,FALSE),0)</f>
        <v>0</v>
      </c>
      <c r="BC306" s="1700">
        <f>IFERROR(VLOOKUP($A306,'2014'!$B$2:$K$157,3,FALSE),0)</f>
        <v>0</v>
      </c>
      <c r="BD306" s="1691">
        <f>IFERROR(VLOOKUP($A306,'2014'!$B$2:$K$157,4,FALSE),0)</f>
        <v>0</v>
      </c>
      <c r="BE306" s="1691">
        <f>IFERROR(VLOOKUP($A306,'2014'!$B$2:$K$157,5,FALSE),0)</f>
        <v>0</v>
      </c>
      <c r="BF306" s="1691">
        <f>IFERROR(VLOOKUP($A306,'2014'!$B$2:$K$157,8,FALSE),0)</f>
        <v>0</v>
      </c>
      <c r="BG306" s="1740">
        <f>IFERROR(VLOOKUP($A306,'2014'!$B$2:$K$157,10,FALSE),0)</f>
        <v>0</v>
      </c>
      <c r="BH306" s="1700">
        <f>IFERROR(VLOOKUP($A306,'2013'!$D$4:$I$249,2,FALSE),0)</f>
        <v>0</v>
      </c>
      <c r="BI306" s="1691">
        <f>IFERROR(VLOOKUP($A306,'2013'!$D$4:$I$249,3,FALSE),0)</f>
        <v>0</v>
      </c>
      <c r="BJ306" s="1691">
        <f>IFERROR(VLOOKUP($A306,'2013'!$D$4:$I$249,4,FALSE),0)</f>
        <v>0</v>
      </c>
      <c r="BK306" s="1691">
        <f>IFERROR(VLOOKUP($A306,'2013'!$D$4:$I$249,5,FALSE),0)</f>
        <v>0</v>
      </c>
      <c r="BL306" s="1740">
        <f>IFERROR(VLOOKUP($A306,'2013'!$D$4:$I$249,6,FALSE),0)</f>
        <v>0</v>
      </c>
      <c r="BM306" s="1737">
        <f>IFERROR(VLOOKUP($A306,'2012'!$D$3:$O$172,2,FALSE),0)</f>
        <v>0</v>
      </c>
      <c r="BN306" s="1691">
        <f>IFERROR(VLOOKUP($A306,'2012'!$D$3:$O$172,3,FALSE),0)</f>
        <v>0</v>
      </c>
      <c r="BO306" s="1743">
        <f>IFERROR(VLOOKUP($A306,'2012'!$D$3:$O$172,4,FALSE),0)</f>
        <v>0</v>
      </c>
      <c r="BP306" s="1700">
        <f>IFERROR(VLOOKUP($A306,'2012'!$D$3:$O$172,5,FALSE),0)</f>
        <v>0</v>
      </c>
      <c r="BQ306" s="1691">
        <f>IFERROR(VLOOKUP($A306,'2012'!$D$3:$O$172,6,FALSE),0)</f>
        <v>0</v>
      </c>
      <c r="BR306" s="1691">
        <f>IFERROR(VLOOKUP($A306,'2012'!$D$3:$O$172,7,FALSE),0)</f>
        <v>0</v>
      </c>
      <c r="BS306" s="1691">
        <f>IFERROR(VLOOKUP($A306,'2012'!$D$3:$O$172,8,FALSE),0)</f>
        <v>0</v>
      </c>
      <c r="BT306" s="1740">
        <f>IFERROR(VLOOKUP($A306,'2012'!$D$3:$O$172,9,FALSE),0)</f>
        <v>0</v>
      </c>
      <c r="BX306" s="1700">
        <f>IFERROR(VLOOKUP($A306,'2011'!$D$4:$I$251,2,FALSE),0)</f>
        <v>0</v>
      </c>
      <c r="BY306" s="1691">
        <f>IFERROR(VLOOKUP($A306,'2011'!$D$4:$I$251,3,FALSE),0)</f>
        <v>0</v>
      </c>
      <c r="BZ306" s="1691">
        <f>IFERROR(VLOOKUP($A306,'2011'!$D$4:$I$251,4,FALSE),0)</f>
        <v>0</v>
      </c>
      <c r="CA306" s="1691">
        <f>IFERROR(VLOOKUP($A306,'2011'!$D$4:$I$251,5,FALSE),0)</f>
        <v>0</v>
      </c>
      <c r="CB306" s="1740">
        <f>IFERROR(VLOOKUP($A306,'2011'!$D$4:$I$251,6,FALSE),0)</f>
        <v>0</v>
      </c>
      <c r="CC306" s="1700">
        <f>IFERROR(VLOOKUP($A306,'2010'!$C$3:$H$234,2,FALSE),0)</f>
        <v>0</v>
      </c>
      <c r="CD306" s="1691">
        <f>IFERROR(VLOOKUP($A306,'2010'!$C$3:$H$234,3,FALSE),0)</f>
        <v>0</v>
      </c>
      <c r="CE306" s="1691">
        <f>IFERROR(VLOOKUP($A306,'2010'!$C$3:$H$234,4,FALSE),0)</f>
        <v>0</v>
      </c>
      <c r="CF306" s="1691">
        <f>IFERROR(VLOOKUP($A306,'2010'!$C$3:$H$234,5,FALSE),0)</f>
        <v>0</v>
      </c>
      <c r="CG306" s="1740">
        <f>IFERROR(VLOOKUP($A306,'2010'!$C$3:$H$234,6,FALSE),0)</f>
        <v>0</v>
      </c>
      <c r="CH306" s="1700">
        <f>IFERROR(VLOOKUP($A306,'2009'!$C$3:$H$242,2,FALSE),0)</f>
        <v>0</v>
      </c>
      <c r="CI306" s="1691">
        <f>IFERROR(VLOOKUP($A306,'2009'!$C$3:$H$242,3,FALSE),0)</f>
        <v>0</v>
      </c>
      <c r="CJ306" s="1691">
        <f>IFERROR(VLOOKUP($A306,'2009'!$C$3:$H$242,4,FALSE),0)</f>
        <v>0</v>
      </c>
      <c r="CK306" s="1691">
        <f>IFERROR(VLOOKUP($A306,'2009'!$C$3:$H$242,5,FALSE),0)</f>
        <v>0</v>
      </c>
      <c r="CL306" s="1740">
        <f>IFERROR(VLOOKUP($A306,'2009'!$C$3:$H$242,6,FALSE),0)</f>
        <v>0</v>
      </c>
      <c r="CM306" s="1700">
        <f>IFERROR(VLOOKUP($A306,'2008'!$C$3:$H$229,2,FALSE),0)</f>
        <v>0</v>
      </c>
      <c r="CN306" s="1691">
        <f>IFERROR(VLOOKUP($A306,'2008'!$C$3:$H$229,3,FALSE),0)</f>
        <v>0</v>
      </c>
      <c r="CO306" s="1691">
        <f>IFERROR(VLOOKUP($A306,'2008'!$C$3:$H$229,4,FALSE),0)</f>
        <v>0</v>
      </c>
      <c r="CP306" s="1691">
        <f>IFERROR(VLOOKUP($A306,'2008'!$C$3:$H$229,5,FALSE),0)</f>
        <v>0</v>
      </c>
      <c r="CQ306" s="1740">
        <f>IFERROR(VLOOKUP($A306,'2008'!$C$3:$H$229,6,FALSE),0)</f>
        <v>0</v>
      </c>
      <c r="CR306" s="1700">
        <f>IFERROR(VLOOKUP($A306,'2007'!$C$3:$M$238,7,FALSE),0)</f>
        <v>0</v>
      </c>
      <c r="CS306" s="1691">
        <f>IFERROR(VLOOKUP($A306,'2007'!$C$3:$M$238,8,FALSE),0)</f>
        <v>0</v>
      </c>
      <c r="CT306" s="1691">
        <f>IFERROR(VLOOKUP($A306,'2007'!$C$3:$M$238,9,FALSE),0)</f>
        <v>0</v>
      </c>
      <c r="CU306" s="1691">
        <f>IFERROR(VLOOKUP($A306,'2007'!$C$3:$M$238,10,FALSE),0)</f>
        <v>0</v>
      </c>
      <c r="CV306" s="1740">
        <f>IFERROR(VLOOKUP($A306,'2007'!$C$3:$M$238,11,FALSE),0)</f>
        <v>0</v>
      </c>
      <c r="CW306" s="1700">
        <f>IFERROR(VLOOKUP($A306,'2006'!$A$2:$F$200,2,FALSE),0)</f>
        <v>0</v>
      </c>
      <c r="CX306" s="1691">
        <f>IFERROR(VLOOKUP($A306,'2006'!$A$2:$F$200,4,FALSE),0)</f>
        <v>0</v>
      </c>
      <c r="CY306" s="1691">
        <f>IFERROR(VLOOKUP($A306,'2006'!$A$2:$F$200,5,FALSE),0)</f>
        <v>0</v>
      </c>
      <c r="CZ306" s="1740">
        <f>IFERROR(VLOOKUP($A306,'2006'!$A$2:$F$200,6,FALSE),0)</f>
        <v>0</v>
      </c>
      <c r="DA306" s="1700">
        <f>IFERROR(VLOOKUP($A306,'2005'!$C$3:$M$205,8,FALSE),0)</f>
        <v>0</v>
      </c>
      <c r="DB306" s="1691">
        <f>IFERROR(VLOOKUP($A306,'2005'!$C$3:$M$205,9,FALSE),0)</f>
        <v>0</v>
      </c>
      <c r="DC306" s="1691">
        <f>IFERROR(VLOOKUP($A306,'2005'!$C$3:$M$205,10,FALSE),0)</f>
        <v>0</v>
      </c>
      <c r="DD306" s="1740">
        <f>IFERROR(VLOOKUP($A306,'2005'!$C$3:$M$205,11,FALSE),0)</f>
        <v>0</v>
      </c>
      <c r="DE306" s="1700">
        <f>IFERROR(VLOOKUP($A306,'2004'!$C$3:$M$213,8,FALSE),0)</f>
        <v>0</v>
      </c>
      <c r="DF306" s="1691">
        <f>IFERROR(VLOOKUP($A306,'2004'!$C$3:$M$213,9,FALSE),0)</f>
        <v>0</v>
      </c>
      <c r="DG306" s="1691">
        <f>IFERROR(VLOOKUP($A306,'2004'!$C$3:$M$213,10,FALSE),0)</f>
        <v>0</v>
      </c>
      <c r="DH306" s="1740">
        <f>IFERROR(VLOOKUP($A306,'2004'!$C$3:$M$213,11,FALSE),0)</f>
        <v>0</v>
      </c>
      <c r="DI306" s="1700">
        <f>IFERROR(VLOOKUP($A306,'2003'!$C$3:$Q$214,12,FALSE),0)</f>
        <v>0</v>
      </c>
      <c r="DJ306" s="1691">
        <f>IFERROR(VLOOKUP($A306,'2003'!$C$3:$Q$214,13,FALSE),0)</f>
        <v>0</v>
      </c>
      <c r="DK306" s="1691">
        <f>IFERROR(VLOOKUP($A306,'2003'!$C$3:$Q$214,14,FALSE),0)</f>
        <v>0</v>
      </c>
      <c r="DL306" s="1740">
        <f>IFERROR(VLOOKUP($A306,'2003'!$C$3:$Q$214,15,FALSE),0)</f>
        <v>0</v>
      </c>
      <c r="DM306" s="1700">
        <f>IFERROR(VLOOKUP($A306,'2002'!$D$3:$R$214,12,FALSE),0)</f>
        <v>0</v>
      </c>
      <c r="DN306" s="1691">
        <f>IFERROR(VLOOKUP($A306,'2002'!$D$3:$R$214,13,FALSE),0)</f>
        <v>0</v>
      </c>
      <c r="DO306" s="1691">
        <f>IFERROR(VLOOKUP($A306,'2002'!$D$3:$R$214,14,FALSE),0)</f>
        <v>0</v>
      </c>
      <c r="DP306" s="1788">
        <f>IFERROR(VLOOKUP($A306,'2002'!$D$3:$R$214,15,FALSE),0)</f>
        <v>0</v>
      </c>
      <c r="DQ306" s="1700">
        <f>IFERROR(VLOOKUP($A306,'Pre 2002'!$C$3:$CK$382,84,FALSE),0)</f>
        <v>1028</v>
      </c>
      <c r="DR306" s="1695">
        <f>IFERROR(VLOOKUP($A306,'Pre 2002'!$C$3:$CK$382,85,FALSE),0)</f>
        <v>491</v>
      </c>
      <c r="DS306" s="1695">
        <f>IFERROR(VLOOKUP($A306,'Pre 2002'!$C$3:$CK$382,86,FALSE),0)</f>
        <v>7</v>
      </c>
      <c r="DT306" s="1790">
        <f>IFERROR(VLOOKUP($A306,'Pre 2002'!$C$3:$CK$382,87,FALSE),0)</f>
        <v>0.4776264591439689</v>
      </c>
      <c r="DU306" s="1741">
        <f>IFERROR(VLOOKUP(A306,'Pre 2002'!$C$3:$CG$382,83,FALSE),0)</f>
        <v>19</v>
      </c>
      <c r="DY306" s="1731"/>
    </row>
    <row r="307" spans="1:129">
      <c r="A307" s="1778" t="s">
        <v>1128</v>
      </c>
      <c r="B307" s="1562">
        <f t="shared" si="103"/>
        <v>232</v>
      </c>
      <c r="C307" s="1562">
        <f t="shared" si="104"/>
        <v>110</v>
      </c>
      <c r="D307" s="1562">
        <f t="shared" si="105"/>
        <v>7</v>
      </c>
      <c r="E307" s="1563">
        <f t="shared" si="106"/>
        <v>0.47413793103448276</v>
      </c>
      <c r="F307" s="1786">
        <f t="shared" si="107"/>
        <v>6</v>
      </c>
      <c r="G307" s="1595" t="s">
        <v>2159</v>
      </c>
      <c r="H307" s="1567">
        <f t="shared" si="123"/>
        <v>6</v>
      </c>
      <c r="I307" s="1734">
        <f t="shared" si="124"/>
        <v>232</v>
      </c>
      <c r="J307" s="1734">
        <f t="shared" si="125"/>
        <v>110</v>
      </c>
      <c r="K307" s="1734">
        <f t="shared" si="126"/>
        <v>7</v>
      </c>
      <c r="L307" s="1806">
        <f t="shared" si="127"/>
        <v>0.47413793103448276</v>
      </c>
      <c r="O307" s="1700">
        <f>IFERROR(VLOOKUP($A307,'2022'!$B$2:$K$174,3,FALSE),0)</f>
        <v>0</v>
      </c>
      <c r="P307" s="1858">
        <f>IFERROR(VLOOKUP($A307,'2022'!$B$2:$K$174,4,FALSE),0)</f>
        <v>0</v>
      </c>
      <c r="Q307" s="1858">
        <f>IFERROR(VLOOKUP($A307,'2022'!$B$2:$K$174,5,FALSE),0)</f>
        <v>0</v>
      </c>
      <c r="R307" s="1858">
        <f>IFERROR(VLOOKUP($A307,'2022'!$B$2:$K$174,8,FALSE),0)</f>
        <v>0</v>
      </c>
      <c r="S307" s="1740">
        <f>IFERROR(VLOOKUP($A307,'2022'!$B$2:$K$174,10,FALSE),0)</f>
        <v>0</v>
      </c>
      <c r="T307" s="1700">
        <f>IFERROR(VLOOKUP($A307,'2021'!$B$2:$K$174,3,FALSE),0)</f>
        <v>0</v>
      </c>
      <c r="U307" s="1843">
        <f>IFERROR(VLOOKUP($A307,'2021'!$B$2:$K$174,4,FALSE),0)</f>
        <v>0</v>
      </c>
      <c r="V307" s="1843">
        <f>IFERROR(VLOOKUP($A307,'2021'!$B$2:$K$174,5,FALSE),0)</f>
        <v>0</v>
      </c>
      <c r="W307" s="1843">
        <f>IFERROR(VLOOKUP($A307,'2021'!$B$2:$K$174,8,FALSE),0)</f>
        <v>0</v>
      </c>
      <c r="X307" s="1740">
        <f>IFERROR(VLOOKUP($A307,'2021'!$B$2:$K$174,10,FALSE),0)</f>
        <v>0</v>
      </c>
      <c r="Y307" s="1700">
        <f>IFERROR(VLOOKUP($A307,'2020'!$B$2:$K$170,3,FALSE),0)</f>
        <v>0</v>
      </c>
      <c r="Z307" s="1829">
        <f>IFERROR(VLOOKUP($A307,'2020'!$B$2:$K$170,4,FALSE),0)</f>
        <v>0</v>
      </c>
      <c r="AA307" s="1829">
        <f>IFERROR(VLOOKUP($A307,'2020'!$B$2:$K$170,5,FALSE),0)</f>
        <v>0</v>
      </c>
      <c r="AB307" s="1829">
        <f>IFERROR(VLOOKUP($A307,'2020'!$B$2:$K$170,8,FALSE),0)</f>
        <v>0</v>
      </c>
      <c r="AC307" s="1740">
        <f>IFERROR(VLOOKUP($A307,'2020'!$B$2:$K$170,10,FALSE),0)</f>
        <v>0</v>
      </c>
      <c r="AD307" s="1700">
        <f>IFERROR(VLOOKUP($A307,'2019'!$B$2:$K$170,3,FALSE),0)</f>
        <v>0</v>
      </c>
      <c r="AE307" s="1823">
        <f>IFERROR(VLOOKUP($A307,'2019'!$B$2:$K$170,4,FALSE),0)</f>
        <v>0</v>
      </c>
      <c r="AF307" s="1823">
        <f>IFERROR(VLOOKUP($A307,'2019'!$B$2:$K$170,5,FALSE),0)</f>
        <v>0</v>
      </c>
      <c r="AG307" s="1823">
        <f>IFERROR(VLOOKUP($A307,'2019'!$B$2:$K$170,8,FALSE),0)</f>
        <v>0</v>
      </c>
      <c r="AH307" s="1740">
        <f>IFERROR(VLOOKUP($A307,'2019'!$B$2:$K$170,10,FALSE),0)</f>
        <v>0</v>
      </c>
      <c r="AI307" s="1700">
        <f>IFERROR(VLOOKUP($A307,'2018'!$B$2:$K$170,3,FALSE),0)</f>
        <v>0</v>
      </c>
      <c r="AJ307" s="1821">
        <f>IFERROR(VLOOKUP($A307,'2018'!$B$2:$K$170,4,FALSE),0)</f>
        <v>0</v>
      </c>
      <c r="AK307" s="1821">
        <f>IFERROR(VLOOKUP($A307,'2018'!$B$2:$K$170,5,FALSE),0)</f>
        <v>0</v>
      </c>
      <c r="AL307" s="1821">
        <f>IFERROR(VLOOKUP($A307,'2018'!$B$2:$K$170,8,FALSE),0)</f>
        <v>0</v>
      </c>
      <c r="AM307" s="1740">
        <f>IFERROR(VLOOKUP($A307,'2018'!$B$2:$K$170,10,FALSE),0)</f>
        <v>0</v>
      </c>
      <c r="AN307" s="1700">
        <f>IFERROR(VLOOKUP($A307,'2017'!$B$2:$J$163,2,FALSE),0)</f>
        <v>0</v>
      </c>
      <c r="AO307" s="1815">
        <f>IFERROR(VLOOKUP($A307,'2017'!$B$2:$J$163,3,FALSE),0)</f>
        <v>0</v>
      </c>
      <c r="AP307" s="1815">
        <f>IFERROR(VLOOKUP($A307,'2017'!$B$2:$J$163,4,FALSE),0)</f>
        <v>0</v>
      </c>
      <c r="AQ307" s="1815">
        <f>IFERROR(VLOOKUP($A307,'2017'!$B$2:$J$163,7,FALSE),0)</f>
        <v>0</v>
      </c>
      <c r="AR307" s="1740">
        <f>IFERROR(VLOOKUP($A307,'2017'!$B$2:$J$163,9,FALSE),0)</f>
        <v>0</v>
      </c>
      <c r="AS307" s="1700">
        <f>IFERROR(VLOOKUP($A307,'2016'!$B$2:$K$165,3,FALSE),0)</f>
        <v>0</v>
      </c>
      <c r="AT307" s="1796">
        <f>IFERROR(VLOOKUP($A307,'2016'!$B$2:$K$165,4,FALSE),0)</f>
        <v>0</v>
      </c>
      <c r="AU307" s="1796">
        <f>IFERROR(VLOOKUP($A307,'2016'!$B$2:$K$165,5,FALSE),0)</f>
        <v>0</v>
      </c>
      <c r="AV307" s="1796">
        <f>IFERROR(VLOOKUP($A307,'2016'!$B$2:$K$165,8,FALSE),0)</f>
        <v>0</v>
      </c>
      <c r="AW307" s="1740">
        <f>IFERROR(VLOOKUP($A307,'2016'!$B$2:$K$165,10,FALSE),0)</f>
        <v>0</v>
      </c>
      <c r="AX307" s="1700">
        <f>IFERROR(VLOOKUP($A307,'2015'!$B$2:$K$165,3,FALSE),0)</f>
        <v>0</v>
      </c>
      <c r="AY307" s="1695">
        <f>IFERROR(VLOOKUP($A307,'2015'!$B$2:$K$165,4,FALSE),0)</f>
        <v>0</v>
      </c>
      <c r="AZ307" s="1695">
        <f>IFERROR(VLOOKUP($A307,'2015'!$B$2:$K$165,5,FALSE),0)</f>
        <v>0</v>
      </c>
      <c r="BA307" s="1695">
        <f>IFERROR(VLOOKUP($A307,'2015'!$B$2:$K$165,8,FALSE),0)</f>
        <v>0</v>
      </c>
      <c r="BB307" s="1740">
        <f>IFERROR(VLOOKUP($A307,'2015'!$B$2:$K$165,10,FALSE),0)</f>
        <v>0</v>
      </c>
      <c r="BC307" s="1700">
        <f>IFERROR(VLOOKUP($A307,'2014'!$B$2:$K$157,3,FALSE),0)</f>
        <v>0</v>
      </c>
      <c r="BD307" s="1691">
        <f>IFERROR(VLOOKUP($A307,'2014'!$B$2:$K$157,4,FALSE),0)</f>
        <v>0</v>
      </c>
      <c r="BE307" s="1691">
        <f>IFERROR(VLOOKUP($A307,'2014'!$B$2:$K$157,5,FALSE),0)</f>
        <v>0</v>
      </c>
      <c r="BF307" s="1691">
        <f>IFERROR(VLOOKUP($A307,'2014'!$B$2:$K$157,8,FALSE),0)</f>
        <v>0</v>
      </c>
      <c r="BG307" s="1740">
        <f>IFERROR(VLOOKUP($A307,'2014'!$B$2:$K$157,10,FALSE),0)</f>
        <v>0</v>
      </c>
      <c r="BH307" s="1700">
        <f>IFERROR(VLOOKUP($A307,'2013'!$D$4:$I$249,2,FALSE),0)</f>
        <v>0</v>
      </c>
      <c r="BI307" s="1691">
        <f>IFERROR(VLOOKUP($A307,'2013'!$D$4:$I$249,3,FALSE),0)</f>
        <v>0</v>
      </c>
      <c r="BJ307" s="1691">
        <f>IFERROR(VLOOKUP($A307,'2013'!$D$4:$I$249,4,FALSE),0)</f>
        <v>0</v>
      </c>
      <c r="BK307" s="1691">
        <f>IFERROR(VLOOKUP($A307,'2013'!$D$4:$I$249,5,FALSE),0)</f>
        <v>0</v>
      </c>
      <c r="BL307" s="1740">
        <f>IFERROR(VLOOKUP($A307,'2013'!$D$4:$I$249,6,FALSE),0)</f>
        <v>0</v>
      </c>
      <c r="BM307" s="1737">
        <f>IFERROR(VLOOKUP($A307,'2012'!$D$3:$O$172,2,FALSE),0)</f>
        <v>0</v>
      </c>
      <c r="BN307" s="1691">
        <f>IFERROR(VLOOKUP($A307,'2012'!$D$3:$O$172,3,FALSE),0)</f>
        <v>0</v>
      </c>
      <c r="BO307" s="1743">
        <f>IFERROR(VLOOKUP($A307,'2012'!$D$3:$O$172,4,FALSE),0)</f>
        <v>0</v>
      </c>
      <c r="BP307" s="1700">
        <f>IFERROR(VLOOKUP($A307,'2012'!$D$3:$O$172,5,FALSE),0)</f>
        <v>0</v>
      </c>
      <c r="BQ307" s="1691">
        <f>IFERROR(VLOOKUP($A307,'2012'!$D$3:$O$172,6,FALSE),0)</f>
        <v>0</v>
      </c>
      <c r="BR307" s="1691">
        <f>IFERROR(VLOOKUP($A307,'2012'!$D$3:$O$172,7,FALSE),0)</f>
        <v>0</v>
      </c>
      <c r="BS307" s="1691">
        <f>IFERROR(VLOOKUP($A307,'2012'!$D$3:$O$172,8,FALSE),0)</f>
        <v>0</v>
      </c>
      <c r="BT307" s="1740">
        <f>IFERROR(VLOOKUP($A307,'2012'!$D$3:$O$172,9,FALSE),0)</f>
        <v>0</v>
      </c>
      <c r="BX307" s="1700">
        <f>IFERROR(VLOOKUP($A307,'2011'!$D$4:$I$251,2,FALSE),0)</f>
        <v>0</v>
      </c>
      <c r="BY307" s="1691">
        <f>IFERROR(VLOOKUP($A307,'2011'!$D$4:$I$251,3,FALSE),0)</f>
        <v>0</v>
      </c>
      <c r="BZ307" s="1691">
        <f>IFERROR(VLOOKUP($A307,'2011'!$D$4:$I$251,4,FALSE),0)</f>
        <v>0</v>
      </c>
      <c r="CA307" s="1691">
        <f>IFERROR(VLOOKUP($A307,'2011'!$D$4:$I$251,5,FALSE),0)</f>
        <v>0</v>
      </c>
      <c r="CB307" s="1740">
        <f>IFERROR(VLOOKUP($A307,'2011'!$D$4:$I$251,6,FALSE),0)</f>
        <v>0</v>
      </c>
      <c r="CC307" s="1700">
        <f>IFERROR(VLOOKUP($A307,'2010'!$C$3:$H$234,2,FALSE),0)</f>
        <v>0</v>
      </c>
      <c r="CD307" s="1691">
        <f>IFERROR(VLOOKUP($A307,'2010'!$C$3:$H$234,3,FALSE),0)</f>
        <v>0</v>
      </c>
      <c r="CE307" s="1691">
        <f>IFERROR(VLOOKUP($A307,'2010'!$C$3:$H$234,4,FALSE),0)</f>
        <v>0</v>
      </c>
      <c r="CF307" s="1691">
        <f>IFERROR(VLOOKUP($A307,'2010'!$C$3:$H$234,5,FALSE),0)</f>
        <v>0</v>
      </c>
      <c r="CG307" s="1740">
        <f>IFERROR(VLOOKUP($A307,'2010'!$C$3:$H$234,6,FALSE),0)</f>
        <v>0</v>
      </c>
      <c r="CH307" s="1700">
        <f>IFERROR(VLOOKUP($A307,'2009'!$C$3:$H$242,2,FALSE),0)</f>
        <v>12</v>
      </c>
      <c r="CI307" s="1691">
        <f>IFERROR(VLOOKUP($A307,'2009'!$C$3:$H$242,3,FALSE),0)</f>
        <v>0</v>
      </c>
      <c r="CJ307" s="1691">
        <f>IFERROR(VLOOKUP($A307,'2009'!$C$3:$H$242,4,FALSE),0)</f>
        <v>4</v>
      </c>
      <c r="CK307" s="1691">
        <f>IFERROR(VLOOKUP($A307,'2009'!$C$3:$H$242,5,FALSE),0)</f>
        <v>0</v>
      </c>
      <c r="CL307" s="1740">
        <f>IFERROR(VLOOKUP($A307,'2009'!$C$3:$H$242,6,FALSE),0)</f>
        <v>0.33333333333333331</v>
      </c>
      <c r="CM307" s="1700">
        <f>IFERROR(VLOOKUP($A307,'2008'!$C$3:$H$229,2,FALSE),0)</f>
        <v>60</v>
      </c>
      <c r="CN307" s="1691">
        <f>IFERROR(VLOOKUP($A307,'2008'!$C$3:$H$229,3,FALSE),0)</f>
        <v>20</v>
      </c>
      <c r="CO307" s="1691">
        <f>IFERROR(VLOOKUP($A307,'2008'!$C$3:$H$229,4,FALSE),0)</f>
        <v>34</v>
      </c>
      <c r="CP307" s="1691">
        <f>IFERROR(VLOOKUP($A307,'2008'!$C$3:$H$229,5,FALSE),0)</f>
        <v>4</v>
      </c>
      <c r="CQ307" s="1740">
        <f>IFERROR(VLOOKUP($A307,'2008'!$C$3:$H$229,6,FALSE),0)</f>
        <v>0.56666666666666665</v>
      </c>
      <c r="CR307" s="1700">
        <f>IFERROR(VLOOKUP($A307,'2007'!$C$3:$M$238,7,FALSE),0)</f>
        <v>21</v>
      </c>
      <c r="CS307" s="1691">
        <f>IFERROR(VLOOKUP($A307,'2007'!$C$3:$M$238,8,FALSE),0)</f>
        <v>5</v>
      </c>
      <c r="CT307" s="1691">
        <f>IFERROR(VLOOKUP($A307,'2007'!$C$3:$M$238,9,FALSE),0)</f>
        <v>7</v>
      </c>
      <c r="CU307" s="1691">
        <f>IFERROR(VLOOKUP($A307,'2007'!$C$3:$M$238,10,FALSE),0)</f>
        <v>0</v>
      </c>
      <c r="CV307" s="1740">
        <f>IFERROR(VLOOKUP($A307,'2007'!$C$3:$M$238,11,FALSE),0)</f>
        <v>0.33333333333333331</v>
      </c>
      <c r="CW307" s="1700">
        <f>IFERROR(VLOOKUP($A307,'2006'!$A$2:$F$200,2,FALSE),0)</f>
        <v>64</v>
      </c>
      <c r="CX307" s="1691">
        <f>IFERROR(VLOOKUP($A307,'2006'!$A$2:$F$200,4,FALSE),0)</f>
        <v>36</v>
      </c>
      <c r="CY307" s="1691">
        <f>IFERROR(VLOOKUP($A307,'2006'!$A$2:$F$200,5,FALSE),0)</f>
        <v>1</v>
      </c>
      <c r="CZ307" s="1740">
        <f>IFERROR(VLOOKUP($A307,'2006'!$A$2:$F$200,6,FALSE),0)</f>
        <v>0.5625</v>
      </c>
      <c r="DA307" s="1700">
        <f>IFERROR(VLOOKUP($A307,'2005'!$C$3:$M$205,8,FALSE),0)</f>
        <v>55</v>
      </c>
      <c r="DB307" s="1691">
        <f>IFERROR(VLOOKUP($A307,'2005'!$C$3:$M$205,9,FALSE),0)</f>
        <v>24</v>
      </c>
      <c r="DC307" s="1691">
        <f>IFERROR(VLOOKUP($A307,'2005'!$C$3:$M$205,10,FALSE),0)</f>
        <v>2</v>
      </c>
      <c r="DD307" s="1740">
        <f>IFERROR(VLOOKUP($A307,'2005'!$C$3:$M$205,11,FALSE),0)</f>
        <v>0.43636363636363634</v>
      </c>
      <c r="DE307" s="1700">
        <f>IFERROR(VLOOKUP($A307,'2004'!$C$3:$M$213,8,FALSE),0)</f>
        <v>20</v>
      </c>
      <c r="DF307" s="1691">
        <f>IFERROR(VLOOKUP($A307,'2004'!$C$3:$M$213,9,FALSE),0)</f>
        <v>5</v>
      </c>
      <c r="DG307" s="1691">
        <f>IFERROR(VLOOKUP($A307,'2004'!$C$3:$M$213,10,FALSE),0)</f>
        <v>0</v>
      </c>
      <c r="DH307" s="1740">
        <f>IFERROR(VLOOKUP($A307,'2004'!$C$3:$M$213,11,FALSE),0)</f>
        <v>0.25</v>
      </c>
      <c r="DI307" s="1700">
        <f>IFERROR(VLOOKUP($A307,'2003'!$C$3:$Q$214,12,FALSE),0)</f>
        <v>0</v>
      </c>
      <c r="DJ307" s="1691">
        <f>IFERROR(VLOOKUP($A307,'2003'!$C$3:$Q$214,13,FALSE),0)</f>
        <v>0</v>
      </c>
      <c r="DK307" s="1691">
        <f>IFERROR(VLOOKUP($A307,'2003'!$C$3:$Q$214,14,FALSE),0)</f>
        <v>0</v>
      </c>
      <c r="DL307" s="1740">
        <f>IFERROR(VLOOKUP($A307,'2003'!$C$3:$Q$214,15,FALSE),0)</f>
        <v>0</v>
      </c>
      <c r="DM307" s="1700">
        <f>IFERROR(VLOOKUP($A307,'2002'!$D$3:$R$214,12,FALSE),0)</f>
        <v>0</v>
      </c>
      <c r="DN307" s="1691">
        <f>IFERROR(VLOOKUP($A307,'2002'!$D$3:$R$214,13,FALSE),0)</f>
        <v>0</v>
      </c>
      <c r="DO307" s="1691">
        <f>IFERROR(VLOOKUP($A307,'2002'!$D$3:$R$214,14,FALSE),0)</f>
        <v>0</v>
      </c>
      <c r="DP307" s="1788">
        <f>IFERROR(VLOOKUP($A307,'2002'!$D$3:$R$214,15,FALSE),0)</f>
        <v>0</v>
      </c>
      <c r="DQ307" s="1700">
        <f>IFERROR(VLOOKUP($A307,'Pre 2002'!$C$3:$CK$382,84,FALSE),0)</f>
        <v>0</v>
      </c>
      <c r="DR307" s="1695">
        <f>IFERROR(VLOOKUP($A307,'Pre 2002'!$C$3:$CK$382,85,FALSE),0)</f>
        <v>0</v>
      </c>
      <c r="DS307" s="1695">
        <f>IFERROR(VLOOKUP($A307,'Pre 2002'!$C$3:$CK$382,86,FALSE),0)</f>
        <v>0</v>
      </c>
      <c r="DT307" s="1790">
        <f>IFERROR(VLOOKUP($A307,'Pre 2002'!$C$3:$CK$382,87,FALSE),0)</f>
        <v>0</v>
      </c>
      <c r="DU307" s="1741">
        <f>IFERROR(VLOOKUP(A307,'Pre 2002'!$C$3:$CG$382,83,FALSE),0)</f>
        <v>0</v>
      </c>
      <c r="DY307" s="1731"/>
    </row>
    <row r="308" spans="1:129">
      <c r="A308" s="1778" t="s">
        <v>2070</v>
      </c>
      <c r="B308" s="1562">
        <f t="shared" si="103"/>
        <v>107</v>
      </c>
      <c r="C308" s="1562">
        <f t="shared" si="104"/>
        <v>48</v>
      </c>
      <c r="D308" s="1562">
        <f t="shared" si="105"/>
        <v>7</v>
      </c>
      <c r="E308" s="1563">
        <f t="shared" si="106"/>
        <v>0.44859813084112149</v>
      </c>
      <c r="F308" s="1786">
        <f t="shared" si="107"/>
        <v>2</v>
      </c>
      <c r="G308" s="1595" t="s">
        <v>2159</v>
      </c>
      <c r="H308" s="1567">
        <f t="shared" si="123"/>
        <v>2</v>
      </c>
      <c r="I308" s="1734">
        <f t="shared" si="124"/>
        <v>107</v>
      </c>
      <c r="J308" s="1734">
        <f t="shared" si="125"/>
        <v>48</v>
      </c>
      <c r="K308" s="1734">
        <f t="shared" si="126"/>
        <v>7</v>
      </c>
      <c r="L308" s="1806">
        <f t="shared" si="127"/>
        <v>0.44859813084112149</v>
      </c>
      <c r="O308" s="1700">
        <f>IFERROR(VLOOKUP($A308,'2022'!$B$2:$K$174,3,FALSE),0)</f>
        <v>0</v>
      </c>
      <c r="P308" s="1858">
        <f>IFERROR(VLOOKUP($A308,'2022'!$B$2:$K$174,4,FALSE),0)</f>
        <v>0</v>
      </c>
      <c r="Q308" s="1858">
        <f>IFERROR(VLOOKUP($A308,'2022'!$B$2:$K$174,5,FALSE),0)</f>
        <v>0</v>
      </c>
      <c r="R308" s="1858">
        <f>IFERROR(VLOOKUP($A308,'2022'!$B$2:$K$174,8,FALSE),0)</f>
        <v>0</v>
      </c>
      <c r="S308" s="1740">
        <f>IFERROR(VLOOKUP($A308,'2022'!$B$2:$K$174,10,FALSE),0)</f>
        <v>0</v>
      </c>
      <c r="T308" s="1700">
        <f>IFERROR(VLOOKUP($A308,'2021'!$B$2:$K$174,3,FALSE),0)</f>
        <v>0</v>
      </c>
      <c r="U308" s="1843">
        <f>IFERROR(VLOOKUP($A308,'2021'!$B$2:$K$174,4,FALSE),0)</f>
        <v>0</v>
      </c>
      <c r="V308" s="1843">
        <f>IFERROR(VLOOKUP($A308,'2021'!$B$2:$K$174,5,FALSE),0)</f>
        <v>0</v>
      </c>
      <c r="W308" s="1843">
        <f>IFERROR(VLOOKUP($A308,'2021'!$B$2:$K$174,8,FALSE),0)</f>
        <v>0</v>
      </c>
      <c r="X308" s="1740">
        <f>IFERROR(VLOOKUP($A308,'2021'!$B$2:$K$174,10,FALSE),0)</f>
        <v>0</v>
      </c>
      <c r="Y308" s="1700">
        <f>IFERROR(VLOOKUP($A308,'2020'!$B$2:$K$170,3,FALSE),0)</f>
        <v>0</v>
      </c>
      <c r="Z308" s="1829">
        <f>IFERROR(VLOOKUP($A308,'2020'!$B$2:$K$170,4,FALSE),0)</f>
        <v>0</v>
      </c>
      <c r="AA308" s="1829">
        <f>IFERROR(VLOOKUP($A308,'2020'!$B$2:$K$170,5,FALSE),0)</f>
        <v>0</v>
      </c>
      <c r="AB308" s="1829">
        <f>IFERROR(VLOOKUP($A308,'2020'!$B$2:$K$170,8,FALSE),0)</f>
        <v>0</v>
      </c>
      <c r="AC308" s="1740">
        <f>IFERROR(VLOOKUP($A308,'2020'!$B$2:$K$170,10,FALSE),0)</f>
        <v>0</v>
      </c>
      <c r="AD308" s="1700">
        <f>IFERROR(VLOOKUP($A308,'2019'!$B$2:$K$170,3,FALSE),0)</f>
        <v>0</v>
      </c>
      <c r="AE308" s="1823">
        <f>IFERROR(VLOOKUP($A308,'2019'!$B$2:$K$170,4,FALSE),0)</f>
        <v>0</v>
      </c>
      <c r="AF308" s="1823">
        <f>IFERROR(VLOOKUP($A308,'2019'!$B$2:$K$170,5,FALSE),0)</f>
        <v>0</v>
      </c>
      <c r="AG308" s="1823">
        <f>IFERROR(VLOOKUP($A308,'2019'!$B$2:$K$170,8,FALSE),0)</f>
        <v>0</v>
      </c>
      <c r="AH308" s="1740">
        <f>IFERROR(VLOOKUP($A308,'2019'!$B$2:$K$170,10,FALSE),0)</f>
        <v>0</v>
      </c>
      <c r="AI308" s="1700">
        <f>IFERROR(VLOOKUP($A308,'2018'!$B$2:$K$170,3,FALSE),0)</f>
        <v>0</v>
      </c>
      <c r="AJ308" s="1821">
        <f>IFERROR(VLOOKUP($A308,'2018'!$B$2:$K$170,4,FALSE),0)</f>
        <v>0</v>
      </c>
      <c r="AK308" s="1821">
        <f>IFERROR(VLOOKUP($A308,'2018'!$B$2:$K$170,5,FALSE),0)</f>
        <v>0</v>
      </c>
      <c r="AL308" s="1821">
        <f>IFERROR(VLOOKUP($A308,'2018'!$B$2:$K$170,8,FALSE),0)</f>
        <v>0</v>
      </c>
      <c r="AM308" s="1740">
        <f>IFERROR(VLOOKUP($A308,'2018'!$B$2:$K$170,10,FALSE),0)</f>
        <v>0</v>
      </c>
      <c r="AN308" s="1700">
        <f>IFERROR(VLOOKUP($A308,'2017'!$B$2:$J$163,2,FALSE),0)</f>
        <v>0</v>
      </c>
      <c r="AO308" s="1815">
        <f>IFERROR(VLOOKUP($A308,'2017'!$B$2:$J$163,3,FALSE),0)</f>
        <v>0</v>
      </c>
      <c r="AP308" s="1815">
        <f>IFERROR(VLOOKUP($A308,'2017'!$B$2:$J$163,4,FALSE),0)</f>
        <v>0</v>
      </c>
      <c r="AQ308" s="1815">
        <f>IFERROR(VLOOKUP($A308,'2017'!$B$2:$J$163,7,FALSE),0)</f>
        <v>0</v>
      </c>
      <c r="AR308" s="1740">
        <f>IFERROR(VLOOKUP($A308,'2017'!$B$2:$J$163,9,FALSE),0)</f>
        <v>0</v>
      </c>
      <c r="AS308" s="1700">
        <f>IFERROR(VLOOKUP($A308,'2016'!$B$2:$K$165,3,FALSE),0)</f>
        <v>0</v>
      </c>
      <c r="AT308" s="1796">
        <f>IFERROR(VLOOKUP($A308,'2016'!$B$2:$K$165,4,FALSE),0)</f>
        <v>0</v>
      </c>
      <c r="AU308" s="1796">
        <f>IFERROR(VLOOKUP($A308,'2016'!$B$2:$K$165,5,FALSE),0)</f>
        <v>0</v>
      </c>
      <c r="AV308" s="1796">
        <f>IFERROR(VLOOKUP($A308,'2016'!$B$2:$K$165,8,FALSE),0)</f>
        <v>0</v>
      </c>
      <c r="AW308" s="1740">
        <f>IFERROR(VLOOKUP($A308,'2016'!$B$2:$K$165,10,FALSE),0)</f>
        <v>0</v>
      </c>
      <c r="AX308" s="1700">
        <f>IFERROR(VLOOKUP($A308,'2015'!$B$2:$K$165,3,FALSE),0)</f>
        <v>0</v>
      </c>
      <c r="AY308" s="1695">
        <f>IFERROR(VLOOKUP($A308,'2015'!$B$2:$K$165,4,FALSE),0)</f>
        <v>0</v>
      </c>
      <c r="AZ308" s="1695">
        <f>IFERROR(VLOOKUP($A308,'2015'!$B$2:$K$165,5,FALSE),0)</f>
        <v>0</v>
      </c>
      <c r="BA308" s="1695">
        <f>IFERROR(VLOOKUP($A308,'2015'!$B$2:$K$165,8,FALSE),0)</f>
        <v>0</v>
      </c>
      <c r="BB308" s="1740">
        <f>IFERROR(VLOOKUP($A308,'2015'!$B$2:$K$165,10,FALSE),0)</f>
        <v>0</v>
      </c>
      <c r="BC308" s="1700">
        <f>IFERROR(VLOOKUP($A308,'2014'!$B$2:$K$157,3,FALSE),0)</f>
        <v>0</v>
      </c>
      <c r="BD308" s="1691">
        <f>IFERROR(VLOOKUP($A308,'2014'!$B$2:$K$157,4,FALSE),0)</f>
        <v>0</v>
      </c>
      <c r="BE308" s="1691">
        <f>IFERROR(VLOOKUP($A308,'2014'!$B$2:$K$157,5,FALSE),0)</f>
        <v>0</v>
      </c>
      <c r="BF308" s="1691">
        <f>IFERROR(VLOOKUP($A308,'2014'!$B$2:$K$157,8,FALSE),0)</f>
        <v>0</v>
      </c>
      <c r="BG308" s="1740">
        <f>IFERROR(VLOOKUP($A308,'2014'!$B$2:$K$157,10,FALSE),0)</f>
        <v>0</v>
      </c>
      <c r="BH308" s="1700">
        <f>IFERROR(VLOOKUP($A308,'2013'!$D$4:$I$249,2,FALSE),0)</f>
        <v>0</v>
      </c>
      <c r="BI308" s="1691">
        <f>IFERROR(VLOOKUP($A308,'2013'!$D$4:$I$249,3,FALSE),0)</f>
        <v>0</v>
      </c>
      <c r="BJ308" s="1691">
        <f>IFERROR(VLOOKUP($A308,'2013'!$D$4:$I$249,4,FALSE),0)</f>
        <v>0</v>
      </c>
      <c r="BK308" s="1691">
        <f>IFERROR(VLOOKUP($A308,'2013'!$D$4:$I$249,5,FALSE),0)</f>
        <v>0</v>
      </c>
      <c r="BL308" s="1740">
        <f>IFERROR(VLOOKUP($A308,'2013'!$D$4:$I$249,6,FALSE),0)</f>
        <v>0</v>
      </c>
      <c r="BM308" s="1737">
        <f>IFERROR(VLOOKUP($A308,'2012'!$D$3:$O$172,2,FALSE),0)</f>
        <v>0</v>
      </c>
      <c r="BN308" s="1691">
        <f>IFERROR(VLOOKUP($A308,'2012'!$D$3:$O$172,3,FALSE),0)</f>
        <v>0</v>
      </c>
      <c r="BO308" s="1743">
        <f>IFERROR(VLOOKUP($A308,'2012'!$D$3:$O$172,4,FALSE),0)</f>
        <v>0</v>
      </c>
      <c r="BP308" s="1700">
        <f>IFERROR(VLOOKUP($A308,'2012'!$D$3:$O$172,5,FALSE),0)</f>
        <v>0</v>
      </c>
      <c r="BQ308" s="1691">
        <f>IFERROR(VLOOKUP($A308,'2012'!$D$3:$O$172,6,FALSE),0)</f>
        <v>0</v>
      </c>
      <c r="BR308" s="1691">
        <f>IFERROR(VLOOKUP($A308,'2012'!$D$3:$O$172,7,FALSE),0)</f>
        <v>0</v>
      </c>
      <c r="BS308" s="1691">
        <f>IFERROR(VLOOKUP($A308,'2012'!$D$3:$O$172,8,FALSE),0)</f>
        <v>0</v>
      </c>
      <c r="BT308" s="1740">
        <f>IFERROR(VLOOKUP($A308,'2012'!$D$3:$O$172,9,FALSE),0)</f>
        <v>0</v>
      </c>
      <c r="BX308" s="1700">
        <f>IFERROR(VLOOKUP($A308,'2011'!$D$4:$I$251,2,FALSE),0)</f>
        <v>0</v>
      </c>
      <c r="BY308" s="1691">
        <f>IFERROR(VLOOKUP($A308,'2011'!$D$4:$I$251,3,FALSE),0)</f>
        <v>0</v>
      </c>
      <c r="BZ308" s="1691">
        <f>IFERROR(VLOOKUP($A308,'2011'!$D$4:$I$251,4,FALSE),0)</f>
        <v>0</v>
      </c>
      <c r="CA308" s="1691">
        <f>IFERROR(VLOOKUP($A308,'2011'!$D$4:$I$251,5,FALSE),0)</f>
        <v>0</v>
      </c>
      <c r="CB308" s="1740">
        <f>IFERROR(VLOOKUP($A308,'2011'!$D$4:$I$251,6,FALSE),0)</f>
        <v>0</v>
      </c>
      <c r="CC308" s="1700">
        <f>IFERROR(VLOOKUP($A308,'2010'!$C$3:$H$234,2,FALSE),0)</f>
        <v>0</v>
      </c>
      <c r="CD308" s="1691">
        <f>IFERROR(VLOOKUP($A308,'2010'!$C$3:$H$234,3,FALSE),0)</f>
        <v>0</v>
      </c>
      <c r="CE308" s="1691">
        <f>IFERROR(VLOOKUP($A308,'2010'!$C$3:$H$234,4,FALSE),0)</f>
        <v>0</v>
      </c>
      <c r="CF308" s="1691">
        <f>IFERROR(VLOOKUP($A308,'2010'!$C$3:$H$234,5,FALSE),0)</f>
        <v>0</v>
      </c>
      <c r="CG308" s="1740">
        <f>IFERROR(VLOOKUP($A308,'2010'!$C$3:$H$234,6,FALSE),0)</f>
        <v>0</v>
      </c>
      <c r="CH308" s="1700">
        <f>IFERROR(VLOOKUP($A308,'2009'!$C$3:$H$242,2,FALSE),0)</f>
        <v>0</v>
      </c>
      <c r="CI308" s="1691">
        <f>IFERROR(VLOOKUP($A308,'2009'!$C$3:$H$242,3,FALSE),0)</f>
        <v>0</v>
      </c>
      <c r="CJ308" s="1691">
        <f>IFERROR(VLOOKUP($A308,'2009'!$C$3:$H$242,4,FALSE),0)</f>
        <v>0</v>
      </c>
      <c r="CK308" s="1691">
        <f>IFERROR(VLOOKUP($A308,'2009'!$C$3:$H$242,5,FALSE),0)</f>
        <v>0</v>
      </c>
      <c r="CL308" s="1740">
        <f>IFERROR(VLOOKUP($A308,'2009'!$C$3:$H$242,6,FALSE),0)</f>
        <v>0</v>
      </c>
      <c r="CM308" s="1700">
        <f>IFERROR(VLOOKUP($A308,'2008'!$C$3:$H$229,2,FALSE),0)</f>
        <v>0</v>
      </c>
      <c r="CN308" s="1691">
        <f>IFERROR(VLOOKUP($A308,'2008'!$C$3:$H$229,3,FALSE),0)</f>
        <v>0</v>
      </c>
      <c r="CO308" s="1691">
        <f>IFERROR(VLOOKUP($A308,'2008'!$C$3:$H$229,4,FALSE),0)</f>
        <v>0</v>
      </c>
      <c r="CP308" s="1691">
        <f>IFERROR(VLOOKUP($A308,'2008'!$C$3:$H$229,5,FALSE),0)</f>
        <v>0</v>
      </c>
      <c r="CQ308" s="1740">
        <f>IFERROR(VLOOKUP($A308,'2008'!$C$3:$H$229,6,FALSE),0)</f>
        <v>0</v>
      </c>
      <c r="CR308" s="1700">
        <f>IFERROR(VLOOKUP($A308,'2007'!$C$3:$M$238,7,FALSE),0)</f>
        <v>0</v>
      </c>
      <c r="CS308" s="1691">
        <f>IFERROR(VLOOKUP($A308,'2007'!$C$3:$M$238,8,FALSE),0)</f>
        <v>0</v>
      </c>
      <c r="CT308" s="1691">
        <f>IFERROR(VLOOKUP($A308,'2007'!$C$3:$M$238,9,FALSE),0)</f>
        <v>0</v>
      </c>
      <c r="CU308" s="1691">
        <f>IFERROR(VLOOKUP($A308,'2007'!$C$3:$M$238,10,FALSE),0)</f>
        <v>0</v>
      </c>
      <c r="CV308" s="1740">
        <f>IFERROR(VLOOKUP($A308,'2007'!$C$3:$M$238,11,FALSE),0)</f>
        <v>0</v>
      </c>
      <c r="CW308" s="1700">
        <f>IFERROR(VLOOKUP($A308,'2006'!$A$2:$F$200,2,FALSE),0)</f>
        <v>0</v>
      </c>
      <c r="CX308" s="1691">
        <f>IFERROR(VLOOKUP($A308,'2006'!$A$2:$F$200,4,FALSE),0)</f>
        <v>0</v>
      </c>
      <c r="CY308" s="1691">
        <f>IFERROR(VLOOKUP($A308,'2006'!$A$2:$F$200,5,FALSE),0)</f>
        <v>0</v>
      </c>
      <c r="CZ308" s="1740">
        <f>IFERROR(VLOOKUP($A308,'2006'!$A$2:$F$200,6,FALSE),0)</f>
        <v>0</v>
      </c>
      <c r="DA308" s="1700">
        <f>IFERROR(VLOOKUP($A308,'2005'!$C$3:$M$205,8,FALSE),0)</f>
        <v>0</v>
      </c>
      <c r="DB308" s="1691">
        <f>IFERROR(VLOOKUP($A308,'2005'!$C$3:$M$205,9,FALSE),0)</f>
        <v>0</v>
      </c>
      <c r="DC308" s="1691">
        <f>IFERROR(VLOOKUP($A308,'2005'!$C$3:$M$205,10,FALSE),0)</f>
        <v>0</v>
      </c>
      <c r="DD308" s="1740">
        <f>IFERROR(VLOOKUP($A308,'2005'!$C$3:$M$205,11,FALSE),0)</f>
        <v>0</v>
      </c>
      <c r="DE308" s="1700">
        <f>IFERROR(VLOOKUP($A308,'2004'!$C$3:$M$213,8,FALSE),0)</f>
        <v>0</v>
      </c>
      <c r="DF308" s="1691">
        <f>IFERROR(VLOOKUP($A308,'2004'!$C$3:$M$213,9,FALSE),0)</f>
        <v>0</v>
      </c>
      <c r="DG308" s="1691">
        <f>IFERROR(VLOOKUP($A308,'2004'!$C$3:$M$213,10,FALSE),0)</f>
        <v>0</v>
      </c>
      <c r="DH308" s="1740">
        <f>IFERROR(VLOOKUP($A308,'2004'!$C$3:$M$213,11,FALSE),0)</f>
        <v>0</v>
      </c>
      <c r="DI308" s="1700">
        <f>IFERROR(VLOOKUP($A308,'2003'!$C$3:$Q$214,12,FALSE),0)</f>
        <v>0</v>
      </c>
      <c r="DJ308" s="1691">
        <f>IFERROR(VLOOKUP($A308,'2003'!$C$3:$Q$214,13,FALSE),0)</f>
        <v>0</v>
      </c>
      <c r="DK308" s="1691">
        <f>IFERROR(VLOOKUP($A308,'2003'!$C$3:$Q$214,14,FALSE),0)</f>
        <v>0</v>
      </c>
      <c r="DL308" s="1740">
        <f>IFERROR(VLOOKUP($A308,'2003'!$C$3:$Q$214,15,FALSE),0)</f>
        <v>0</v>
      </c>
      <c r="DM308" s="1700">
        <f>IFERROR(VLOOKUP($A308,'2002'!$D$3:$R$214,12,FALSE),0)</f>
        <v>0</v>
      </c>
      <c r="DN308" s="1691">
        <f>IFERROR(VLOOKUP($A308,'2002'!$D$3:$R$214,13,FALSE),0)</f>
        <v>0</v>
      </c>
      <c r="DO308" s="1691">
        <f>IFERROR(VLOOKUP($A308,'2002'!$D$3:$R$214,14,FALSE),0)</f>
        <v>0</v>
      </c>
      <c r="DP308" s="1788">
        <f>IFERROR(VLOOKUP($A308,'2002'!$D$3:$R$214,15,FALSE),0)</f>
        <v>0</v>
      </c>
      <c r="DQ308" s="1700">
        <f>IFERROR(VLOOKUP($A308,'Pre 2002'!$C$3:$CK$382,84,FALSE),0)</f>
        <v>107</v>
      </c>
      <c r="DR308" s="1695">
        <f>IFERROR(VLOOKUP($A308,'Pre 2002'!$C$3:$CK$382,85,FALSE),0)</f>
        <v>48</v>
      </c>
      <c r="DS308" s="1695">
        <f>IFERROR(VLOOKUP($A308,'Pre 2002'!$C$3:$CK$382,86,FALSE),0)</f>
        <v>7</v>
      </c>
      <c r="DT308" s="1790">
        <f>IFERROR(VLOOKUP($A308,'Pre 2002'!$C$3:$CK$382,87,FALSE),0)</f>
        <v>0.44859813084112149</v>
      </c>
      <c r="DU308" s="1741">
        <f>IFERROR(VLOOKUP(A308,'Pre 2002'!$C$3:$CG$382,83,FALSE),0)</f>
        <v>2</v>
      </c>
      <c r="DY308" s="1731"/>
    </row>
    <row r="309" spans="1:129">
      <c r="A309" s="1778" t="s">
        <v>30</v>
      </c>
      <c r="B309" s="1562">
        <f t="shared" si="103"/>
        <v>298</v>
      </c>
      <c r="C309" s="1562">
        <f t="shared" si="104"/>
        <v>125</v>
      </c>
      <c r="D309" s="1562">
        <f t="shared" si="105"/>
        <v>7</v>
      </c>
      <c r="E309" s="1563">
        <f t="shared" si="106"/>
        <v>0.41946308724832215</v>
      </c>
      <c r="F309" s="1786">
        <f t="shared" si="107"/>
        <v>5</v>
      </c>
      <c r="G309" s="1595">
        <v>2010</v>
      </c>
      <c r="H309" s="1567">
        <f t="shared" si="123"/>
        <v>4</v>
      </c>
      <c r="I309" s="1734">
        <f t="shared" si="124"/>
        <v>219</v>
      </c>
      <c r="J309" s="1734">
        <f t="shared" si="125"/>
        <v>90</v>
      </c>
      <c r="K309" s="1734">
        <f t="shared" si="126"/>
        <v>6</v>
      </c>
      <c r="L309" s="1806">
        <f t="shared" si="127"/>
        <v>0.41095890410958902</v>
      </c>
      <c r="M309" s="1747">
        <v>10</v>
      </c>
      <c r="N309" s="1747">
        <v>0</v>
      </c>
      <c r="O309" s="1700">
        <f>IFERROR(VLOOKUP($A309,'2022'!$B$2:$K$174,3,FALSE),0)</f>
        <v>0</v>
      </c>
      <c r="P309" s="1858">
        <f>IFERROR(VLOOKUP($A309,'2022'!$B$2:$K$174,4,FALSE),0)</f>
        <v>0</v>
      </c>
      <c r="Q309" s="1858">
        <f>IFERROR(VLOOKUP($A309,'2022'!$B$2:$K$174,5,FALSE),0)</f>
        <v>0</v>
      </c>
      <c r="R309" s="1858">
        <f>IFERROR(VLOOKUP($A309,'2022'!$B$2:$K$174,8,FALSE),0)</f>
        <v>0</v>
      </c>
      <c r="S309" s="1740">
        <f>IFERROR(VLOOKUP($A309,'2022'!$B$2:$K$174,10,FALSE),0)</f>
        <v>0</v>
      </c>
      <c r="T309" s="1700">
        <f>IFERROR(VLOOKUP($A309,'2021'!$B$2:$K$174,3,FALSE),0)</f>
        <v>0</v>
      </c>
      <c r="U309" s="1843">
        <f>IFERROR(VLOOKUP($A309,'2021'!$B$2:$K$174,4,FALSE),0)</f>
        <v>0</v>
      </c>
      <c r="V309" s="1843">
        <f>IFERROR(VLOOKUP($A309,'2021'!$B$2:$K$174,5,FALSE),0)</f>
        <v>0</v>
      </c>
      <c r="W309" s="1843">
        <f>IFERROR(VLOOKUP($A309,'2021'!$B$2:$K$174,8,FALSE),0)</f>
        <v>0</v>
      </c>
      <c r="X309" s="1740">
        <f>IFERROR(VLOOKUP($A309,'2021'!$B$2:$K$174,10,FALSE),0)</f>
        <v>0</v>
      </c>
      <c r="Y309" s="1700">
        <f>IFERROR(VLOOKUP($A309,'2020'!$B$2:$K$170,3,FALSE),0)</f>
        <v>0</v>
      </c>
      <c r="Z309" s="1829">
        <f>IFERROR(VLOOKUP($A309,'2020'!$B$2:$K$170,4,FALSE),0)</f>
        <v>0</v>
      </c>
      <c r="AA309" s="1829">
        <f>IFERROR(VLOOKUP($A309,'2020'!$B$2:$K$170,5,FALSE),0)</f>
        <v>0</v>
      </c>
      <c r="AB309" s="1829">
        <f>IFERROR(VLOOKUP($A309,'2020'!$B$2:$K$170,8,FALSE),0)</f>
        <v>0</v>
      </c>
      <c r="AC309" s="1740">
        <f>IFERROR(VLOOKUP($A309,'2020'!$B$2:$K$170,10,FALSE),0)</f>
        <v>0</v>
      </c>
      <c r="AD309" s="1700">
        <f>IFERROR(VLOOKUP($A309,'2019'!$B$2:$K$170,3,FALSE),0)</f>
        <v>79</v>
      </c>
      <c r="AE309" s="1823">
        <f>IFERROR(VLOOKUP($A309,'2019'!$B$2:$K$170,4,FALSE),0)</f>
        <v>24</v>
      </c>
      <c r="AF309" s="1823">
        <f>IFERROR(VLOOKUP($A309,'2019'!$B$2:$K$170,5,FALSE),0)</f>
        <v>35</v>
      </c>
      <c r="AG309" s="1823">
        <f>IFERROR(VLOOKUP($A309,'2019'!$B$2:$K$170,8,FALSE),0)</f>
        <v>1</v>
      </c>
      <c r="AH309" s="1740">
        <f>IFERROR(VLOOKUP($A309,'2019'!$B$2:$K$170,10,FALSE),0)</f>
        <v>0.443</v>
      </c>
      <c r="AI309" s="1700">
        <f>IFERROR(VLOOKUP($A309,'2018'!$B$2:$K$170,3,FALSE),0)</f>
        <v>0</v>
      </c>
      <c r="AJ309" s="1821">
        <f>IFERROR(VLOOKUP($A309,'2018'!$B$2:$K$170,4,FALSE),0)</f>
        <v>0</v>
      </c>
      <c r="AK309" s="1821">
        <f>IFERROR(VLOOKUP($A309,'2018'!$B$2:$K$170,5,FALSE),0)</f>
        <v>0</v>
      </c>
      <c r="AL309" s="1821">
        <f>IFERROR(VLOOKUP($A309,'2018'!$B$2:$K$170,8,FALSE),0)</f>
        <v>0</v>
      </c>
      <c r="AM309" s="1740">
        <f>IFERROR(VLOOKUP($A309,'2018'!$B$2:$K$170,10,FALSE),0)</f>
        <v>0</v>
      </c>
      <c r="AN309" s="1700">
        <f>IFERROR(VLOOKUP($A309,'2017'!$B$2:$J$163,2,FALSE),0)</f>
        <v>0</v>
      </c>
      <c r="AO309" s="1815">
        <f>IFERROR(VLOOKUP($A309,'2017'!$B$2:$J$163,3,FALSE),0)</f>
        <v>0</v>
      </c>
      <c r="AP309" s="1815">
        <f>IFERROR(VLOOKUP($A309,'2017'!$B$2:$J$163,4,FALSE),0)</f>
        <v>0</v>
      </c>
      <c r="AQ309" s="1815">
        <f>IFERROR(VLOOKUP($A309,'2017'!$B$2:$J$163,7,FALSE),0)</f>
        <v>0</v>
      </c>
      <c r="AR309" s="1740">
        <f>IFERROR(VLOOKUP($A309,'2017'!$B$2:$J$163,9,FALSE),0)</f>
        <v>0</v>
      </c>
      <c r="AS309" s="1700">
        <f>IFERROR(VLOOKUP($A309,'2016'!$B$2:$K$165,3,FALSE),0)</f>
        <v>0</v>
      </c>
      <c r="AT309" s="1796">
        <f>IFERROR(VLOOKUP($A309,'2016'!$B$2:$K$165,4,FALSE),0)</f>
        <v>0</v>
      </c>
      <c r="AU309" s="1796">
        <f>IFERROR(VLOOKUP($A309,'2016'!$B$2:$K$165,5,FALSE),0)</f>
        <v>0</v>
      </c>
      <c r="AV309" s="1796">
        <f>IFERROR(VLOOKUP($A309,'2016'!$B$2:$K$165,8,FALSE),0)</f>
        <v>0</v>
      </c>
      <c r="AW309" s="1740">
        <f>IFERROR(VLOOKUP($A309,'2016'!$B$2:$K$165,10,FALSE),0)</f>
        <v>0</v>
      </c>
      <c r="AX309" s="1700">
        <f>IFERROR(VLOOKUP($A309,'2015'!$B$2:$K$165,3,FALSE),0)</f>
        <v>0</v>
      </c>
      <c r="AY309" s="1695">
        <f>IFERROR(VLOOKUP($A309,'2015'!$B$2:$K$165,4,FALSE),0)</f>
        <v>0</v>
      </c>
      <c r="AZ309" s="1695">
        <f>IFERROR(VLOOKUP($A309,'2015'!$B$2:$K$165,5,FALSE),0)</f>
        <v>0</v>
      </c>
      <c r="BA309" s="1695">
        <f>IFERROR(VLOOKUP($A309,'2015'!$B$2:$K$165,8,FALSE),0)</f>
        <v>0</v>
      </c>
      <c r="BB309" s="1740">
        <f>IFERROR(VLOOKUP($A309,'2015'!$B$2:$K$165,10,FALSE),0)</f>
        <v>0</v>
      </c>
      <c r="BC309" s="1700">
        <f>IFERROR(VLOOKUP($A309,'2014'!$B$2:$K$157,3,FALSE),0)</f>
        <v>58</v>
      </c>
      <c r="BD309" s="1691">
        <f>IFERROR(VLOOKUP($A309,'2014'!$B$2:$K$157,4,FALSE),0)</f>
        <v>12</v>
      </c>
      <c r="BE309" s="1691">
        <f>IFERROR(VLOOKUP($A309,'2014'!$B$2:$K$157,5,FALSE),0)</f>
        <v>21</v>
      </c>
      <c r="BF309" s="1691">
        <f>IFERROR(VLOOKUP($A309,'2014'!$B$2:$K$157,8,FALSE),0)</f>
        <v>1</v>
      </c>
      <c r="BG309" s="1740">
        <f>IFERROR(VLOOKUP($A309,'2014'!$B$2:$K$157,10,FALSE),0)</f>
        <v>0.36206896551724138</v>
      </c>
      <c r="BH309" s="1700">
        <f>IFERROR(VLOOKUP($A309,'2013'!$D$4:$I$249,2,FALSE),0)</f>
        <v>43</v>
      </c>
      <c r="BI309" s="1691">
        <f>IFERROR(VLOOKUP($A309,'2013'!$D$4:$I$249,3,FALSE),0)</f>
        <v>16</v>
      </c>
      <c r="BJ309" s="1691">
        <f>IFERROR(VLOOKUP($A309,'2013'!$D$4:$I$249,4,FALSE),0)</f>
        <v>17</v>
      </c>
      <c r="BK309" s="1691">
        <f>IFERROR(VLOOKUP($A309,'2013'!$D$4:$I$249,5,FALSE),0)</f>
        <v>1</v>
      </c>
      <c r="BL309" s="1740">
        <f>IFERROR(VLOOKUP($A309,'2013'!$D$4:$I$249,6,FALSE),0)</f>
        <v>0.39534883720930231</v>
      </c>
      <c r="BM309" s="1737">
        <f>IFERROR(VLOOKUP($A309,'2012'!$D$3:$O$172,2,FALSE),0)</f>
        <v>118</v>
      </c>
      <c r="BN309" s="1691">
        <f>IFERROR(VLOOKUP($A309,'2012'!$D$3:$O$172,3,FALSE),0)</f>
        <v>52</v>
      </c>
      <c r="BO309" s="1743">
        <f>IFERROR(VLOOKUP($A309,'2012'!$D$3:$O$172,4,FALSE),0)</f>
        <v>4</v>
      </c>
      <c r="BP309" s="1700">
        <f>IFERROR(VLOOKUP($A309,'2012'!$D$3:$O$172,5,FALSE),0)</f>
        <v>68</v>
      </c>
      <c r="BQ309" s="1691">
        <f>IFERROR(VLOOKUP($A309,'2012'!$D$3:$O$172,6,FALSE),0)</f>
        <v>12</v>
      </c>
      <c r="BR309" s="1691">
        <f>IFERROR(VLOOKUP($A309,'2012'!$D$3:$O$172,7,FALSE),0)</f>
        <v>28</v>
      </c>
      <c r="BS309" s="1691">
        <f>IFERROR(VLOOKUP($A309,'2012'!$D$3:$O$172,8,FALSE),0)</f>
        <v>1</v>
      </c>
      <c r="BT309" s="1740">
        <f>IFERROR(VLOOKUP($A309,'2012'!$D$3:$O$172,9,FALSE),0)</f>
        <v>0.41176470588235292</v>
      </c>
      <c r="BU309" s="1737">
        <f>IFERROR(VLOOKUP($A309,'2012'!$D$3:$O$172,10,FALSE),0)</f>
        <v>50</v>
      </c>
      <c r="BV309" s="1691">
        <f>IFERROR(VLOOKUP($A309,'2012'!$D$3:$O$172,11,FALSE),0)</f>
        <v>24</v>
      </c>
      <c r="BW309" s="1743">
        <f>IFERROR(VLOOKUP($A309,'2012'!$D$3:$O$172,12,FALSE),0)</f>
        <v>3</v>
      </c>
      <c r="BX309" s="1700">
        <f>IFERROR(VLOOKUP($A309,'2011'!$D$4:$I$251,2,FALSE),0)</f>
        <v>0</v>
      </c>
      <c r="BY309" s="1691">
        <f>IFERROR(VLOOKUP($A309,'2011'!$D$4:$I$251,3,FALSE),0)</f>
        <v>0</v>
      </c>
      <c r="BZ309" s="1691">
        <f>IFERROR(VLOOKUP($A309,'2011'!$D$4:$I$251,4,FALSE),0)</f>
        <v>0</v>
      </c>
      <c r="CA309" s="1691">
        <f>IFERROR(VLOOKUP($A309,'2011'!$D$4:$I$251,5,FALSE),0)</f>
        <v>0</v>
      </c>
      <c r="CB309" s="1740">
        <f>IFERROR(VLOOKUP($A309,'2011'!$D$4:$I$251,6,FALSE),0)</f>
        <v>0</v>
      </c>
      <c r="CC309" s="1700">
        <f>IFERROR(VLOOKUP($A309,'2010'!$C$3:$H$234,2,FALSE),0)</f>
        <v>50</v>
      </c>
      <c r="CD309" s="1691">
        <f>IFERROR(VLOOKUP($A309,'2010'!$C$3:$H$234,3,FALSE),0)</f>
        <v>8</v>
      </c>
      <c r="CE309" s="1691">
        <f>IFERROR(VLOOKUP($A309,'2010'!$C$3:$H$234,4,FALSE),0)</f>
        <v>24</v>
      </c>
      <c r="CF309" s="1691">
        <f>IFERROR(VLOOKUP($A309,'2010'!$C$3:$H$234,5,FALSE),0)</f>
        <v>3</v>
      </c>
      <c r="CG309" s="1740">
        <f>IFERROR(VLOOKUP($A309,'2010'!$C$3:$H$234,6,FALSE),0)</f>
        <v>0.48</v>
      </c>
      <c r="CH309" s="1700">
        <f>IFERROR(VLOOKUP($A309,'2009'!$C$3:$H$242,2,FALSE),0)</f>
        <v>0</v>
      </c>
      <c r="CI309" s="1691">
        <f>IFERROR(VLOOKUP($A309,'2009'!$C$3:$H$242,3,FALSE),0)</f>
        <v>0</v>
      </c>
      <c r="CJ309" s="1691">
        <f>IFERROR(VLOOKUP($A309,'2009'!$C$3:$H$242,4,FALSE),0)</f>
        <v>0</v>
      </c>
      <c r="CK309" s="1691">
        <f>IFERROR(VLOOKUP($A309,'2009'!$C$3:$H$242,5,FALSE),0)</f>
        <v>0</v>
      </c>
      <c r="CL309" s="1740">
        <f>IFERROR(VLOOKUP($A309,'2009'!$C$3:$H$242,6,FALSE),0)</f>
        <v>0</v>
      </c>
      <c r="CM309" s="1700">
        <f>IFERROR(VLOOKUP($A309,'2008'!$C$3:$H$229,2,FALSE),0)</f>
        <v>0</v>
      </c>
      <c r="CN309" s="1691">
        <f>IFERROR(VLOOKUP($A309,'2008'!$C$3:$H$229,3,FALSE),0)</f>
        <v>0</v>
      </c>
      <c r="CO309" s="1691">
        <f>IFERROR(VLOOKUP($A309,'2008'!$C$3:$H$229,4,FALSE),0)</f>
        <v>0</v>
      </c>
      <c r="CP309" s="1691">
        <f>IFERROR(VLOOKUP($A309,'2008'!$C$3:$H$229,5,FALSE),0)</f>
        <v>0</v>
      </c>
      <c r="CQ309" s="1740">
        <f>IFERROR(VLOOKUP($A309,'2008'!$C$3:$H$229,6,FALSE),0)</f>
        <v>0</v>
      </c>
      <c r="CR309" s="1700">
        <f>IFERROR(VLOOKUP($A309,'2007'!$C$3:$M$238,7,FALSE),0)</f>
        <v>0</v>
      </c>
      <c r="CS309" s="1691">
        <f>IFERROR(VLOOKUP($A309,'2007'!$C$3:$M$238,8,FALSE),0)</f>
        <v>0</v>
      </c>
      <c r="CT309" s="1691">
        <f>IFERROR(VLOOKUP($A309,'2007'!$C$3:$M$238,9,FALSE),0)</f>
        <v>0</v>
      </c>
      <c r="CU309" s="1691">
        <f>IFERROR(VLOOKUP($A309,'2007'!$C$3:$M$238,10,FALSE),0)</f>
        <v>0</v>
      </c>
      <c r="CV309" s="1740">
        <f>IFERROR(VLOOKUP($A309,'2007'!$C$3:$M$238,11,FALSE),0)</f>
        <v>0</v>
      </c>
      <c r="CW309" s="1700">
        <f>IFERROR(VLOOKUP($A309,'2006'!$A$2:$F$200,2,FALSE),0)</f>
        <v>0</v>
      </c>
      <c r="CX309" s="1691">
        <f>IFERROR(VLOOKUP($A309,'2006'!$A$2:$F$200,4,FALSE),0)</f>
        <v>0</v>
      </c>
      <c r="CY309" s="1691">
        <f>IFERROR(VLOOKUP($A309,'2006'!$A$2:$F$200,5,FALSE),0)</f>
        <v>0</v>
      </c>
      <c r="CZ309" s="1740">
        <f>IFERROR(VLOOKUP($A309,'2006'!$A$2:$F$200,6,FALSE),0)</f>
        <v>0</v>
      </c>
      <c r="DA309" s="1700">
        <f>IFERROR(VLOOKUP($A309,'2005'!$C$3:$M$205,8,FALSE),0)</f>
        <v>0</v>
      </c>
      <c r="DB309" s="1691">
        <f>IFERROR(VLOOKUP($A309,'2005'!$C$3:$M$205,9,FALSE),0)</f>
        <v>0</v>
      </c>
      <c r="DC309" s="1691">
        <f>IFERROR(VLOOKUP($A309,'2005'!$C$3:$M$205,10,FALSE),0)</f>
        <v>0</v>
      </c>
      <c r="DD309" s="1740">
        <f>IFERROR(VLOOKUP($A309,'2005'!$C$3:$M$205,11,FALSE),0)</f>
        <v>0</v>
      </c>
      <c r="DE309" s="1700">
        <f>IFERROR(VLOOKUP($A309,'2004'!$C$3:$M$213,8,FALSE),0)</f>
        <v>0</v>
      </c>
      <c r="DF309" s="1691">
        <f>IFERROR(VLOOKUP($A309,'2004'!$C$3:$M$213,9,FALSE),0)</f>
        <v>0</v>
      </c>
      <c r="DG309" s="1691">
        <f>IFERROR(VLOOKUP($A309,'2004'!$C$3:$M$213,10,FALSE),0)</f>
        <v>0</v>
      </c>
      <c r="DH309" s="1740">
        <f>IFERROR(VLOOKUP($A309,'2004'!$C$3:$M$213,11,FALSE),0)</f>
        <v>0</v>
      </c>
      <c r="DI309" s="1700">
        <f>IFERROR(VLOOKUP($A309,'2003'!$C$3:$Q$214,12,FALSE),0)</f>
        <v>0</v>
      </c>
      <c r="DJ309" s="1691">
        <f>IFERROR(VLOOKUP($A309,'2003'!$C$3:$Q$214,13,FALSE),0)</f>
        <v>0</v>
      </c>
      <c r="DK309" s="1691">
        <f>IFERROR(VLOOKUP($A309,'2003'!$C$3:$Q$214,14,FALSE),0)</f>
        <v>0</v>
      </c>
      <c r="DL309" s="1740">
        <f>IFERROR(VLOOKUP($A309,'2003'!$C$3:$Q$214,15,FALSE),0)</f>
        <v>0</v>
      </c>
      <c r="DM309" s="1700">
        <f>IFERROR(VLOOKUP($A309,'2002'!$D$3:$R$214,12,FALSE),0)</f>
        <v>0</v>
      </c>
      <c r="DN309" s="1691">
        <f>IFERROR(VLOOKUP($A309,'2002'!$D$3:$R$214,13,FALSE),0)</f>
        <v>0</v>
      </c>
      <c r="DO309" s="1691">
        <f>IFERROR(VLOOKUP($A309,'2002'!$D$3:$R$214,14,FALSE),0)</f>
        <v>0</v>
      </c>
      <c r="DP309" s="1788">
        <f>IFERROR(VLOOKUP($A309,'2002'!$D$3:$R$214,15,FALSE),0)</f>
        <v>0</v>
      </c>
      <c r="DQ309" s="1700">
        <f>IFERROR(VLOOKUP($A309,'Pre 2002'!$C$3:$CK$382,84,FALSE),0)</f>
        <v>0</v>
      </c>
      <c r="DR309" s="1695">
        <f>IFERROR(VLOOKUP($A309,'Pre 2002'!$C$3:$CK$382,85,FALSE),0)</f>
        <v>0</v>
      </c>
      <c r="DS309" s="1695">
        <f>IFERROR(VLOOKUP($A309,'Pre 2002'!$C$3:$CK$382,86,FALSE),0)</f>
        <v>0</v>
      </c>
      <c r="DT309" s="1790">
        <f>IFERROR(VLOOKUP($A309,'Pre 2002'!$C$3:$CK$382,87,FALSE),0)</f>
        <v>0</v>
      </c>
      <c r="DU309" s="1741">
        <f>IFERROR(VLOOKUP(A309,'Pre 2002'!$C$3:$CG$382,83,FALSE),0)</f>
        <v>0</v>
      </c>
      <c r="DY309" s="1731"/>
    </row>
    <row r="310" spans="1:129">
      <c r="A310" s="1778" t="s">
        <v>2052</v>
      </c>
      <c r="B310" s="1562">
        <f t="shared" si="103"/>
        <v>555</v>
      </c>
      <c r="C310" s="1562">
        <f t="shared" si="104"/>
        <v>228</v>
      </c>
      <c r="D310" s="1562">
        <f t="shared" si="105"/>
        <v>7</v>
      </c>
      <c r="E310" s="1563">
        <f t="shared" si="106"/>
        <v>0.41081081081081083</v>
      </c>
      <c r="F310" s="1786">
        <f t="shared" si="107"/>
        <v>15</v>
      </c>
      <c r="G310" s="1595" t="s">
        <v>2159</v>
      </c>
      <c r="H310" s="1567">
        <f t="shared" si="123"/>
        <v>15</v>
      </c>
      <c r="I310" s="1734">
        <f t="shared" si="124"/>
        <v>555</v>
      </c>
      <c r="J310" s="1734">
        <f t="shared" si="125"/>
        <v>228</v>
      </c>
      <c r="K310" s="1734">
        <f t="shared" si="126"/>
        <v>7</v>
      </c>
      <c r="L310" s="1806">
        <f t="shared" si="127"/>
        <v>0.41081081081081083</v>
      </c>
      <c r="M310" s="1751"/>
      <c r="N310" s="1751"/>
      <c r="O310" s="1700">
        <f>IFERROR(VLOOKUP($A310,'2022'!$B$2:$K$174,3,FALSE),0)</f>
        <v>0</v>
      </c>
      <c r="P310" s="1858">
        <f>IFERROR(VLOOKUP($A310,'2022'!$B$2:$K$174,4,FALSE),0)</f>
        <v>0</v>
      </c>
      <c r="Q310" s="1858">
        <f>IFERROR(VLOOKUP($A310,'2022'!$B$2:$K$174,5,FALSE),0)</f>
        <v>0</v>
      </c>
      <c r="R310" s="1858">
        <f>IFERROR(VLOOKUP($A310,'2022'!$B$2:$K$174,8,FALSE),0)</f>
        <v>0</v>
      </c>
      <c r="S310" s="1740">
        <f>IFERROR(VLOOKUP($A310,'2022'!$B$2:$K$174,10,FALSE),0)</f>
        <v>0</v>
      </c>
      <c r="T310" s="1700">
        <f>IFERROR(VLOOKUP($A310,'2021'!$B$2:$K$174,3,FALSE),0)</f>
        <v>0</v>
      </c>
      <c r="U310" s="1843">
        <f>IFERROR(VLOOKUP($A310,'2021'!$B$2:$K$174,4,FALSE),0)</f>
        <v>0</v>
      </c>
      <c r="V310" s="1843">
        <f>IFERROR(VLOOKUP($A310,'2021'!$B$2:$K$174,5,FALSE),0)</f>
        <v>0</v>
      </c>
      <c r="W310" s="1843">
        <f>IFERROR(VLOOKUP($A310,'2021'!$B$2:$K$174,8,FALSE),0)</f>
        <v>0</v>
      </c>
      <c r="X310" s="1740">
        <f>IFERROR(VLOOKUP($A310,'2021'!$B$2:$K$174,10,FALSE),0)</f>
        <v>0</v>
      </c>
      <c r="Y310" s="1700">
        <f>IFERROR(VLOOKUP($A310,'2020'!$B$2:$K$170,3,FALSE),0)</f>
        <v>0</v>
      </c>
      <c r="Z310" s="1829">
        <f>IFERROR(VLOOKUP($A310,'2020'!$B$2:$K$170,4,FALSE),0)</f>
        <v>0</v>
      </c>
      <c r="AA310" s="1829">
        <f>IFERROR(VLOOKUP($A310,'2020'!$B$2:$K$170,5,FALSE),0)</f>
        <v>0</v>
      </c>
      <c r="AB310" s="1829">
        <f>IFERROR(VLOOKUP($A310,'2020'!$B$2:$K$170,8,FALSE),0)</f>
        <v>0</v>
      </c>
      <c r="AC310" s="1740">
        <f>IFERROR(VLOOKUP($A310,'2020'!$B$2:$K$170,10,FALSE),0)</f>
        <v>0</v>
      </c>
      <c r="AD310" s="1700">
        <f>IFERROR(VLOOKUP($A310,'2019'!$B$2:$K$170,3,FALSE),0)</f>
        <v>0</v>
      </c>
      <c r="AE310" s="1823">
        <f>IFERROR(VLOOKUP($A310,'2019'!$B$2:$K$170,4,FALSE),0)</f>
        <v>0</v>
      </c>
      <c r="AF310" s="1823">
        <f>IFERROR(VLOOKUP($A310,'2019'!$B$2:$K$170,5,FALSE),0)</f>
        <v>0</v>
      </c>
      <c r="AG310" s="1823">
        <f>IFERROR(VLOOKUP($A310,'2019'!$B$2:$K$170,8,FALSE),0)</f>
        <v>0</v>
      </c>
      <c r="AH310" s="1740">
        <f>IFERROR(VLOOKUP($A310,'2019'!$B$2:$K$170,10,FALSE),0)</f>
        <v>0</v>
      </c>
      <c r="AI310" s="1700">
        <f>IFERROR(VLOOKUP($A310,'2018'!$B$2:$K$170,3,FALSE),0)</f>
        <v>0</v>
      </c>
      <c r="AJ310" s="1821">
        <f>IFERROR(VLOOKUP($A310,'2018'!$B$2:$K$170,4,FALSE),0)</f>
        <v>0</v>
      </c>
      <c r="AK310" s="1821">
        <f>IFERROR(VLOOKUP($A310,'2018'!$B$2:$K$170,5,FALSE),0)</f>
        <v>0</v>
      </c>
      <c r="AL310" s="1821">
        <f>IFERROR(VLOOKUP($A310,'2018'!$B$2:$K$170,8,FALSE),0)</f>
        <v>0</v>
      </c>
      <c r="AM310" s="1740">
        <f>IFERROR(VLOOKUP($A310,'2018'!$B$2:$K$170,10,FALSE),0)</f>
        <v>0</v>
      </c>
      <c r="AN310" s="1700">
        <f>IFERROR(VLOOKUP($A310,'2017'!$B$2:$J$163,2,FALSE),0)</f>
        <v>0</v>
      </c>
      <c r="AO310" s="1815">
        <f>IFERROR(VLOOKUP($A310,'2017'!$B$2:$J$163,3,FALSE),0)</f>
        <v>0</v>
      </c>
      <c r="AP310" s="1815">
        <f>IFERROR(VLOOKUP($A310,'2017'!$B$2:$J$163,4,FALSE),0)</f>
        <v>0</v>
      </c>
      <c r="AQ310" s="1815">
        <f>IFERROR(VLOOKUP($A310,'2017'!$B$2:$J$163,7,FALSE),0)</f>
        <v>0</v>
      </c>
      <c r="AR310" s="1740">
        <f>IFERROR(VLOOKUP($A310,'2017'!$B$2:$J$163,9,FALSE),0)</f>
        <v>0</v>
      </c>
      <c r="AS310" s="1700">
        <f>IFERROR(VLOOKUP($A310,'2016'!$B$2:$K$165,3,FALSE),0)</f>
        <v>0</v>
      </c>
      <c r="AT310" s="1796">
        <f>IFERROR(VLOOKUP($A310,'2016'!$B$2:$K$165,4,FALSE),0)</f>
        <v>0</v>
      </c>
      <c r="AU310" s="1796">
        <f>IFERROR(VLOOKUP($A310,'2016'!$B$2:$K$165,5,FALSE),0)</f>
        <v>0</v>
      </c>
      <c r="AV310" s="1796">
        <f>IFERROR(VLOOKUP($A310,'2016'!$B$2:$K$165,8,FALSE),0)</f>
        <v>0</v>
      </c>
      <c r="AW310" s="1740">
        <f>IFERROR(VLOOKUP($A310,'2016'!$B$2:$K$165,10,FALSE),0)</f>
        <v>0</v>
      </c>
      <c r="AX310" s="1700">
        <f>IFERROR(VLOOKUP($A310,'2015'!$B$2:$K$165,3,FALSE),0)</f>
        <v>0</v>
      </c>
      <c r="AY310" s="1695">
        <f>IFERROR(VLOOKUP($A310,'2015'!$B$2:$K$165,4,FALSE),0)</f>
        <v>0</v>
      </c>
      <c r="AZ310" s="1695">
        <f>IFERROR(VLOOKUP($A310,'2015'!$B$2:$K$165,5,FALSE),0)</f>
        <v>0</v>
      </c>
      <c r="BA310" s="1695">
        <f>IFERROR(VLOOKUP($A310,'2015'!$B$2:$K$165,8,FALSE),0)</f>
        <v>0</v>
      </c>
      <c r="BB310" s="1740">
        <f>IFERROR(VLOOKUP($A310,'2015'!$B$2:$K$165,10,FALSE),0)</f>
        <v>0</v>
      </c>
      <c r="BC310" s="1700">
        <f>IFERROR(VLOOKUP($A310,'2014'!$B$2:$K$157,3,FALSE),0)</f>
        <v>0</v>
      </c>
      <c r="BD310" s="1691">
        <f>IFERROR(VLOOKUP($A310,'2014'!$B$2:$K$157,4,FALSE),0)</f>
        <v>0</v>
      </c>
      <c r="BE310" s="1691">
        <f>IFERROR(VLOOKUP($A310,'2014'!$B$2:$K$157,5,FALSE),0)</f>
        <v>0</v>
      </c>
      <c r="BF310" s="1691">
        <f>IFERROR(VLOOKUP($A310,'2014'!$B$2:$K$157,8,FALSE),0)</f>
        <v>0</v>
      </c>
      <c r="BG310" s="1740">
        <f>IFERROR(VLOOKUP($A310,'2014'!$B$2:$K$157,10,FALSE),0)</f>
        <v>0</v>
      </c>
      <c r="BH310" s="1700">
        <f>IFERROR(VLOOKUP($A310,'2013'!$D$4:$I$249,2,FALSE),0)</f>
        <v>0</v>
      </c>
      <c r="BI310" s="1691">
        <f>IFERROR(VLOOKUP($A310,'2013'!$D$4:$I$249,3,FALSE),0)</f>
        <v>0</v>
      </c>
      <c r="BJ310" s="1691">
        <f>IFERROR(VLOOKUP($A310,'2013'!$D$4:$I$249,4,FALSE),0)</f>
        <v>0</v>
      </c>
      <c r="BK310" s="1691">
        <f>IFERROR(VLOOKUP($A310,'2013'!$D$4:$I$249,5,FALSE),0)</f>
        <v>0</v>
      </c>
      <c r="BL310" s="1740">
        <f>IFERROR(VLOOKUP($A310,'2013'!$D$4:$I$249,6,FALSE),0)</f>
        <v>0</v>
      </c>
      <c r="BM310" s="1737">
        <f>IFERROR(VLOOKUP($A310,'2012'!$D$3:$O$172,2,FALSE),0)</f>
        <v>0</v>
      </c>
      <c r="BN310" s="1691">
        <f>IFERROR(VLOOKUP($A310,'2012'!$D$3:$O$172,3,FALSE),0)</f>
        <v>0</v>
      </c>
      <c r="BO310" s="1743">
        <f>IFERROR(VLOOKUP($A310,'2012'!$D$3:$O$172,4,FALSE),0)</f>
        <v>0</v>
      </c>
      <c r="BP310" s="1700">
        <f>IFERROR(VLOOKUP($A310,'2012'!$D$3:$O$172,5,FALSE),0)</f>
        <v>0</v>
      </c>
      <c r="BQ310" s="1691">
        <f>IFERROR(VLOOKUP($A310,'2012'!$D$3:$O$172,6,FALSE),0)</f>
        <v>0</v>
      </c>
      <c r="BR310" s="1691">
        <f>IFERROR(VLOOKUP($A310,'2012'!$D$3:$O$172,7,FALSE),0)</f>
        <v>0</v>
      </c>
      <c r="BS310" s="1691">
        <f>IFERROR(VLOOKUP($A310,'2012'!$D$3:$O$172,8,FALSE),0)</f>
        <v>0</v>
      </c>
      <c r="BT310" s="1740">
        <f>IFERROR(VLOOKUP($A310,'2012'!$D$3:$O$172,9,FALSE),0)</f>
        <v>0</v>
      </c>
      <c r="BX310" s="1700">
        <f>IFERROR(VLOOKUP($A310,'2011'!$D$4:$I$251,2,FALSE),0)</f>
        <v>0</v>
      </c>
      <c r="BY310" s="1691">
        <f>IFERROR(VLOOKUP($A310,'2011'!$D$4:$I$251,3,FALSE),0)</f>
        <v>0</v>
      </c>
      <c r="BZ310" s="1691">
        <f>IFERROR(VLOOKUP($A310,'2011'!$D$4:$I$251,4,FALSE),0)</f>
        <v>0</v>
      </c>
      <c r="CA310" s="1691">
        <f>IFERROR(VLOOKUP($A310,'2011'!$D$4:$I$251,5,FALSE),0)</f>
        <v>0</v>
      </c>
      <c r="CB310" s="1740">
        <f>IFERROR(VLOOKUP($A310,'2011'!$D$4:$I$251,6,FALSE),0)</f>
        <v>0</v>
      </c>
      <c r="CC310" s="1700">
        <f>IFERROR(VLOOKUP($A310,'2010'!$C$3:$H$234,2,FALSE),0)</f>
        <v>0</v>
      </c>
      <c r="CD310" s="1691">
        <f>IFERROR(VLOOKUP($A310,'2010'!$C$3:$H$234,3,FALSE),0)</f>
        <v>0</v>
      </c>
      <c r="CE310" s="1691">
        <f>IFERROR(VLOOKUP($A310,'2010'!$C$3:$H$234,4,FALSE),0)</f>
        <v>0</v>
      </c>
      <c r="CF310" s="1691">
        <f>IFERROR(VLOOKUP($A310,'2010'!$C$3:$H$234,5,FALSE),0)</f>
        <v>0</v>
      </c>
      <c r="CG310" s="1740">
        <f>IFERROR(VLOOKUP($A310,'2010'!$C$3:$H$234,6,FALSE),0)</f>
        <v>0</v>
      </c>
      <c r="CH310" s="1700">
        <f>IFERROR(VLOOKUP($A310,'2009'!$C$3:$H$242,2,FALSE),0)</f>
        <v>0</v>
      </c>
      <c r="CI310" s="1691">
        <f>IFERROR(VLOOKUP($A310,'2009'!$C$3:$H$242,3,FALSE),0)</f>
        <v>0</v>
      </c>
      <c r="CJ310" s="1691">
        <f>IFERROR(VLOOKUP($A310,'2009'!$C$3:$H$242,4,FALSE),0)</f>
        <v>0</v>
      </c>
      <c r="CK310" s="1691">
        <f>IFERROR(VLOOKUP($A310,'2009'!$C$3:$H$242,5,FALSE),0)</f>
        <v>0</v>
      </c>
      <c r="CL310" s="1740">
        <f>IFERROR(VLOOKUP($A310,'2009'!$C$3:$H$242,6,FALSE),0)</f>
        <v>0</v>
      </c>
      <c r="CM310" s="1700">
        <f>IFERROR(VLOOKUP($A310,'2008'!$C$3:$H$229,2,FALSE),0)</f>
        <v>0</v>
      </c>
      <c r="CN310" s="1691">
        <f>IFERROR(VLOOKUP($A310,'2008'!$C$3:$H$229,3,FALSE),0)</f>
        <v>0</v>
      </c>
      <c r="CO310" s="1691">
        <f>IFERROR(VLOOKUP($A310,'2008'!$C$3:$H$229,4,FALSE),0)</f>
        <v>0</v>
      </c>
      <c r="CP310" s="1691">
        <f>IFERROR(VLOOKUP($A310,'2008'!$C$3:$H$229,5,FALSE),0)</f>
        <v>0</v>
      </c>
      <c r="CQ310" s="1740">
        <f>IFERROR(VLOOKUP($A310,'2008'!$C$3:$H$229,6,FALSE),0)</f>
        <v>0</v>
      </c>
      <c r="CR310" s="1700">
        <f>IFERROR(VLOOKUP($A310,'2007'!$C$3:$M$238,7,FALSE),0)</f>
        <v>0</v>
      </c>
      <c r="CS310" s="1691">
        <f>IFERROR(VLOOKUP($A310,'2007'!$C$3:$M$238,8,FALSE),0)</f>
        <v>0</v>
      </c>
      <c r="CT310" s="1691">
        <f>IFERROR(VLOOKUP($A310,'2007'!$C$3:$M$238,9,FALSE),0)</f>
        <v>0</v>
      </c>
      <c r="CU310" s="1691">
        <f>IFERROR(VLOOKUP($A310,'2007'!$C$3:$M$238,10,FALSE),0)</f>
        <v>0</v>
      </c>
      <c r="CV310" s="1740">
        <f>IFERROR(VLOOKUP($A310,'2007'!$C$3:$M$238,11,FALSE),0)</f>
        <v>0</v>
      </c>
      <c r="CW310" s="1700">
        <f>IFERROR(VLOOKUP($A310,'2006'!$A$2:$F$200,2,FALSE),0)</f>
        <v>0</v>
      </c>
      <c r="CX310" s="1691">
        <f>IFERROR(VLOOKUP($A310,'2006'!$A$2:$F$200,4,FALSE),0)</f>
        <v>0</v>
      </c>
      <c r="CY310" s="1691">
        <f>IFERROR(VLOOKUP($A310,'2006'!$A$2:$F$200,5,FALSE),0)</f>
        <v>0</v>
      </c>
      <c r="CZ310" s="1740">
        <f>IFERROR(VLOOKUP($A310,'2006'!$A$2:$F$200,6,FALSE),0)</f>
        <v>0</v>
      </c>
      <c r="DA310" s="1700">
        <f>IFERROR(VLOOKUP($A310,'2005'!$C$3:$M$205,8,FALSE),0)</f>
        <v>0</v>
      </c>
      <c r="DB310" s="1691">
        <f>IFERROR(VLOOKUP($A310,'2005'!$C$3:$M$205,9,FALSE),0)</f>
        <v>0</v>
      </c>
      <c r="DC310" s="1691">
        <f>IFERROR(VLOOKUP($A310,'2005'!$C$3:$M$205,10,FALSE),0)</f>
        <v>0</v>
      </c>
      <c r="DD310" s="1740">
        <f>IFERROR(VLOOKUP($A310,'2005'!$C$3:$M$205,11,FALSE),0)</f>
        <v>0</v>
      </c>
      <c r="DE310" s="1700">
        <f>IFERROR(VLOOKUP($A310,'2004'!$C$3:$M$213,8,FALSE),0)</f>
        <v>0</v>
      </c>
      <c r="DF310" s="1691">
        <f>IFERROR(VLOOKUP($A310,'2004'!$C$3:$M$213,9,FALSE),0)</f>
        <v>0</v>
      </c>
      <c r="DG310" s="1691">
        <f>IFERROR(VLOOKUP($A310,'2004'!$C$3:$M$213,10,FALSE),0)</f>
        <v>0</v>
      </c>
      <c r="DH310" s="1740">
        <f>IFERROR(VLOOKUP($A310,'2004'!$C$3:$M$213,11,FALSE),0)</f>
        <v>0</v>
      </c>
      <c r="DI310" s="1700">
        <f>IFERROR(VLOOKUP($A310,'2003'!$C$3:$Q$214,12,FALSE),0)</f>
        <v>0</v>
      </c>
      <c r="DJ310" s="1691">
        <f>IFERROR(VLOOKUP($A310,'2003'!$C$3:$Q$214,13,FALSE),0)</f>
        <v>0</v>
      </c>
      <c r="DK310" s="1691">
        <f>IFERROR(VLOOKUP($A310,'2003'!$C$3:$Q$214,14,FALSE),0)</f>
        <v>0</v>
      </c>
      <c r="DL310" s="1740">
        <f>IFERROR(VLOOKUP($A310,'2003'!$C$3:$Q$214,15,FALSE),0)</f>
        <v>0</v>
      </c>
      <c r="DM310" s="1700">
        <f>IFERROR(VLOOKUP($A310,'2002'!$D$3:$R$214,12,FALSE),0)</f>
        <v>0</v>
      </c>
      <c r="DN310" s="1691">
        <f>IFERROR(VLOOKUP($A310,'2002'!$D$3:$R$214,13,FALSE),0)</f>
        <v>0</v>
      </c>
      <c r="DO310" s="1691">
        <f>IFERROR(VLOOKUP($A310,'2002'!$D$3:$R$214,14,FALSE),0)</f>
        <v>0</v>
      </c>
      <c r="DP310" s="1788">
        <f>IFERROR(VLOOKUP($A310,'2002'!$D$3:$R$214,15,FALSE),0)</f>
        <v>0</v>
      </c>
      <c r="DQ310" s="1700">
        <f>IFERROR(VLOOKUP($A310,'Pre 2002'!$C$3:$CK$382,84,FALSE),0)</f>
        <v>555</v>
      </c>
      <c r="DR310" s="1695">
        <f>IFERROR(VLOOKUP($A310,'Pre 2002'!$C$3:$CK$382,85,FALSE),0)</f>
        <v>228</v>
      </c>
      <c r="DS310" s="1695">
        <f>IFERROR(VLOOKUP($A310,'Pre 2002'!$C$3:$CK$382,86,FALSE),0)</f>
        <v>7</v>
      </c>
      <c r="DT310" s="1790">
        <f>IFERROR(VLOOKUP($A310,'Pre 2002'!$C$3:$CK$382,87,FALSE),0)</f>
        <v>0.41081081081081083</v>
      </c>
      <c r="DU310" s="1741">
        <f>IFERROR(VLOOKUP(A310,'Pre 2002'!$C$3:$CG$382,83,FALSE),0)</f>
        <v>15</v>
      </c>
      <c r="DY310" s="1731"/>
    </row>
    <row r="311" spans="1:129">
      <c r="A311" s="1778" t="s">
        <v>1947</v>
      </c>
      <c r="B311" s="1562">
        <f t="shared" si="103"/>
        <v>56</v>
      </c>
      <c r="C311" s="1562">
        <f t="shared" si="104"/>
        <v>38</v>
      </c>
      <c r="D311" s="1562">
        <f t="shared" si="105"/>
        <v>6</v>
      </c>
      <c r="E311" s="1563">
        <f t="shared" si="106"/>
        <v>0.6785714285714286</v>
      </c>
      <c r="F311" s="1786">
        <f t="shared" si="107"/>
        <v>2</v>
      </c>
      <c r="G311" s="1595" t="s">
        <v>2159</v>
      </c>
      <c r="H311" s="1567">
        <f t="shared" si="123"/>
        <v>2</v>
      </c>
      <c r="I311" s="1734">
        <f t="shared" si="124"/>
        <v>56</v>
      </c>
      <c r="J311" s="1734">
        <f t="shared" si="125"/>
        <v>38</v>
      </c>
      <c r="K311" s="1734">
        <f t="shared" si="126"/>
        <v>6</v>
      </c>
      <c r="L311" s="1806">
        <f t="shared" si="127"/>
        <v>0.6785714285714286</v>
      </c>
      <c r="M311" s="1751"/>
      <c r="N311" s="1751"/>
      <c r="O311" s="1700">
        <f>IFERROR(VLOOKUP($A311,'2022'!$B$2:$K$174,3,FALSE),0)</f>
        <v>0</v>
      </c>
      <c r="P311" s="1858">
        <f>IFERROR(VLOOKUP($A311,'2022'!$B$2:$K$174,4,FALSE),0)</f>
        <v>0</v>
      </c>
      <c r="Q311" s="1858">
        <f>IFERROR(VLOOKUP($A311,'2022'!$B$2:$K$174,5,FALSE),0)</f>
        <v>0</v>
      </c>
      <c r="R311" s="1858">
        <f>IFERROR(VLOOKUP($A311,'2022'!$B$2:$K$174,8,FALSE),0)</f>
        <v>0</v>
      </c>
      <c r="S311" s="1740">
        <f>IFERROR(VLOOKUP($A311,'2022'!$B$2:$K$174,10,FALSE),0)</f>
        <v>0</v>
      </c>
      <c r="T311" s="1700">
        <f>IFERROR(VLOOKUP($A311,'2021'!$B$2:$K$174,3,FALSE),0)</f>
        <v>0</v>
      </c>
      <c r="U311" s="1843">
        <f>IFERROR(VLOOKUP($A311,'2021'!$B$2:$K$174,4,FALSE),0)</f>
        <v>0</v>
      </c>
      <c r="V311" s="1843">
        <f>IFERROR(VLOOKUP($A311,'2021'!$B$2:$K$174,5,FALSE),0)</f>
        <v>0</v>
      </c>
      <c r="W311" s="1843">
        <f>IFERROR(VLOOKUP($A311,'2021'!$B$2:$K$174,8,FALSE),0)</f>
        <v>0</v>
      </c>
      <c r="X311" s="1740">
        <f>IFERROR(VLOOKUP($A311,'2021'!$B$2:$K$174,10,FALSE),0)</f>
        <v>0</v>
      </c>
      <c r="Y311" s="1700">
        <f>IFERROR(VLOOKUP($A311,'2020'!$B$2:$K$170,3,FALSE),0)</f>
        <v>0</v>
      </c>
      <c r="Z311" s="1829">
        <f>IFERROR(VLOOKUP($A311,'2020'!$B$2:$K$170,4,FALSE),0)</f>
        <v>0</v>
      </c>
      <c r="AA311" s="1829">
        <f>IFERROR(VLOOKUP($A311,'2020'!$B$2:$K$170,5,FALSE),0)</f>
        <v>0</v>
      </c>
      <c r="AB311" s="1829">
        <f>IFERROR(VLOOKUP($A311,'2020'!$B$2:$K$170,8,FALSE),0)</f>
        <v>0</v>
      </c>
      <c r="AC311" s="1740">
        <f>IFERROR(VLOOKUP($A311,'2020'!$B$2:$K$170,10,FALSE),0)</f>
        <v>0</v>
      </c>
      <c r="AD311" s="1700">
        <f>IFERROR(VLOOKUP($A311,'2019'!$B$2:$K$170,3,FALSE),0)</f>
        <v>0</v>
      </c>
      <c r="AE311" s="1823">
        <f>IFERROR(VLOOKUP($A311,'2019'!$B$2:$K$170,4,FALSE),0)</f>
        <v>0</v>
      </c>
      <c r="AF311" s="1823">
        <f>IFERROR(VLOOKUP($A311,'2019'!$B$2:$K$170,5,FALSE),0)</f>
        <v>0</v>
      </c>
      <c r="AG311" s="1823">
        <f>IFERROR(VLOOKUP($A311,'2019'!$B$2:$K$170,8,FALSE),0)</f>
        <v>0</v>
      </c>
      <c r="AH311" s="1740">
        <f>IFERROR(VLOOKUP($A311,'2019'!$B$2:$K$170,10,FALSE),0)</f>
        <v>0</v>
      </c>
      <c r="AI311" s="1700">
        <f>IFERROR(VLOOKUP($A311,'2018'!$B$2:$K$170,3,FALSE),0)</f>
        <v>0</v>
      </c>
      <c r="AJ311" s="1821">
        <f>IFERROR(VLOOKUP($A311,'2018'!$B$2:$K$170,4,FALSE),0)</f>
        <v>0</v>
      </c>
      <c r="AK311" s="1821">
        <f>IFERROR(VLOOKUP($A311,'2018'!$B$2:$K$170,5,FALSE),0)</f>
        <v>0</v>
      </c>
      <c r="AL311" s="1821">
        <f>IFERROR(VLOOKUP($A311,'2018'!$B$2:$K$170,8,FALSE),0)</f>
        <v>0</v>
      </c>
      <c r="AM311" s="1740">
        <f>IFERROR(VLOOKUP($A311,'2018'!$B$2:$K$170,10,FALSE),0)</f>
        <v>0</v>
      </c>
      <c r="AN311" s="1700">
        <f>IFERROR(VLOOKUP($A311,'2017'!$B$2:$J$163,2,FALSE),0)</f>
        <v>0</v>
      </c>
      <c r="AO311" s="1815">
        <f>IFERROR(VLOOKUP($A311,'2017'!$B$2:$J$163,3,FALSE),0)</f>
        <v>0</v>
      </c>
      <c r="AP311" s="1815">
        <f>IFERROR(VLOOKUP($A311,'2017'!$B$2:$J$163,4,FALSE),0)</f>
        <v>0</v>
      </c>
      <c r="AQ311" s="1815">
        <f>IFERROR(VLOOKUP($A311,'2017'!$B$2:$J$163,7,FALSE),0)</f>
        <v>0</v>
      </c>
      <c r="AR311" s="1740">
        <f>IFERROR(VLOOKUP($A311,'2017'!$B$2:$J$163,9,FALSE),0)</f>
        <v>0</v>
      </c>
      <c r="AS311" s="1700">
        <f>IFERROR(VLOOKUP($A311,'2016'!$B$2:$K$165,3,FALSE),0)</f>
        <v>0</v>
      </c>
      <c r="AT311" s="1796">
        <f>IFERROR(VLOOKUP($A311,'2016'!$B$2:$K$165,4,FALSE),0)</f>
        <v>0</v>
      </c>
      <c r="AU311" s="1796">
        <f>IFERROR(VLOOKUP($A311,'2016'!$B$2:$K$165,5,FALSE),0)</f>
        <v>0</v>
      </c>
      <c r="AV311" s="1796">
        <f>IFERROR(VLOOKUP($A311,'2016'!$B$2:$K$165,8,FALSE),0)</f>
        <v>0</v>
      </c>
      <c r="AW311" s="1740">
        <f>IFERROR(VLOOKUP($A311,'2016'!$B$2:$K$165,10,FALSE),0)</f>
        <v>0</v>
      </c>
      <c r="AX311" s="1700">
        <f>IFERROR(VLOOKUP($A311,'2015'!$B$2:$K$165,3,FALSE),0)</f>
        <v>0</v>
      </c>
      <c r="AY311" s="1695">
        <f>IFERROR(VLOOKUP($A311,'2015'!$B$2:$K$165,4,FALSE),0)</f>
        <v>0</v>
      </c>
      <c r="AZ311" s="1695">
        <f>IFERROR(VLOOKUP($A311,'2015'!$B$2:$K$165,5,FALSE),0)</f>
        <v>0</v>
      </c>
      <c r="BA311" s="1695">
        <f>IFERROR(VLOOKUP($A311,'2015'!$B$2:$K$165,8,FALSE),0)</f>
        <v>0</v>
      </c>
      <c r="BB311" s="1740">
        <f>IFERROR(VLOOKUP($A311,'2015'!$B$2:$K$165,10,FALSE),0)</f>
        <v>0</v>
      </c>
      <c r="BC311" s="1700">
        <f>IFERROR(VLOOKUP($A311,'2014'!$B$2:$K$157,3,FALSE),0)</f>
        <v>0</v>
      </c>
      <c r="BD311" s="1691">
        <f>IFERROR(VLOOKUP($A311,'2014'!$B$2:$K$157,4,FALSE),0)</f>
        <v>0</v>
      </c>
      <c r="BE311" s="1691">
        <f>IFERROR(VLOOKUP($A311,'2014'!$B$2:$K$157,5,FALSE),0)</f>
        <v>0</v>
      </c>
      <c r="BF311" s="1691">
        <f>IFERROR(VLOOKUP($A311,'2014'!$B$2:$K$157,8,FALSE),0)</f>
        <v>0</v>
      </c>
      <c r="BG311" s="1740">
        <f>IFERROR(VLOOKUP($A311,'2014'!$B$2:$K$157,10,FALSE),0)</f>
        <v>0</v>
      </c>
      <c r="BH311" s="1700">
        <f>IFERROR(VLOOKUP($A311,'2013'!$D$4:$I$249,2,FALSE),0)</f>
        <v>0</v>
      </c>
      <c r="BI311" s="1691">
        <f>IFERROR(VLOOKUP($A311,'2013'!$D$4:$I$249,3,FALSE),0)</f>
        <v>0</v>
      </c>
      <c r="BJ311" s="1691">
        <f>IFERROR(VLOOKUP($A311,'2013'!$D$4:$I$249,4,FALSE),0)</f>
        <v>0</v>
      </c>
      <c r="BK311" s="1691">
        <f>IFERROR(VLOOKUP($A311,'2013'!$D$4:$I$249,5,FALSE),0)</f>
        <v>0</v>
      </c>
      <c r="BL311" s="1740">
        <f>IFERROR(VLOOKUP($A311,'2013'!$D$4:$I$249,6,FALSE),0)</f>
        <v>0</v>
      </c>
      <c r="BM311" s="1737">
        <f>IFERROR(VLOOKUP($A311,'2012'!$D$3:$O$172,2,FALSE),0)</f>
        <v>0</v>
      </c>
      <c r="BN311" s="1691">
        <f>IFERROR(VLOOKUP($A311,'2012'!$D$3:$O$172,3,FALSE),0)</f>
        <v>0</v>
      </c>
      <c r="BO311" s="1743">
        <f>IFERROR(VLOOKUP($A311,'2012'!$D$3:$O$172,4,FALSE),0)</f>
        <v>0</v>
      </c>
      <c r="BP311" s="1700">
        <f>IFERROR(VLOOKUP($A311,'2012'!$D$3:$O$172,5,FALSE),0)</f>
        <v>0</v>
      </c>
      <c r="BQ311" s="1691">
        <f>IFERROR(VLOOKUP($A311,'2012'!$D$3:$O$172,6,FALSE),0)</f>
        <v>0</v>
      </c>
      <c r="BR311" s="1691">
        <f>IFERROR(VLOOKUP($A311,'2012'!$D$3:$O$172,7,FALSE),0)</f>
        <v>0</v>
      </c>
      <c r="BS311" s="1691">
        <f>IFERROR(VLOOKUP($A311,'2012'!$D$3:$O$172,8,FALSE),0)</f>
        <v>0</v>
      </c>
      <c r="BT311" s="1740">
        <f>IFERROR(VLOOKUP($A311,'2012'!$D$3:$O$172,9,FALSE),0)</f>
        <v>0</v>
      </c>
      <c r="BX311" s="1700">
        <f>IFERROR(VLOOKUP($A311,'2011'!$D$4:$I$251,2,FALSE),0)</f>
        <v>0</v>
      </c>
      <c r="BY311" s="1691">
        <f>IFERROR(VLOOKUP($A311,'2011'!$D$4:$I$251,3,FALSE),0)</f>
        <v>0</v>
      </c>
      <c r="BZ311" s="1691">
        <f>IFERROR(VLOOKUP($A311,'2011'!$D$4:$I$251,4,FALSE),0)</f>
        <v>0</v>
      </c>
      <c r="CA311" s="1691">
        <f>IFERROR(VLOOKUP($A311,'2011'!$D$4:$I$251,5,FALSE),0)</f>
        <v>0</v>
      </c>
      <c r="CB311" s="1740">
        <f>IFERROR(VLOOKUP($A311,'2011'!$D$4:$I$251,6,FALSE),0)</f>
        <v>0</v>
      </c>
      <c r="CC311" s="1700">
        <f>IFERROR(VLOOKUP($A311,'2010'!$C$3:$H$234,2,FALSE),0)</f>
        <v>0</v>
      </c>
      <c r="CD311" s="1691">
        <f>IFERROR(VLOOKUP($A311,'2010'!$C$3:$H$234,3,FALSE),0)</f>
        <v>0</v>
      </c>
      <c r="CE311" s="1691">
        <f>IFERROR(VLOOKUP($A311,'2010'!$C$3:$H$234,4,FALSE),0)</f>
        <v>0</v>
      </c>
      <c r="CF311" s="1691">
        <f>IFERROR(VLOOKUP($A311,'2010'!$C$3:$H$234,5,FALSE),0)</f>
        <v>0</v>
      </c>
      <c r="CG311" s="1740">
        <f>IFERROR(VLOOKUP($A311,'2010'!$C$3:$H$234,6,FALSE),0)</f>
        <v>0</v>
      </c>
      <c r="CH311" s="1700">
        <f>IFERROR(VLOOKUP($A311,'2009'!$C$3:$H$242,2,FALSE),0)</f>
        <v>0</v>
      </c>
      <c r="CI311" s="1691">
        <f>IFERROR(VLOOKUP($A311,'2009'!$C$3:$H$242,3,FALSE),0)</f>
        <v>0</v>
      </c>
      <c r="CJ311" s="1691">
        <f>IFERROR(VLOOKUP($A311,'2009'!$C$3:$H$242,4,FALSE),0)</f>
        <v>0</v>
      </c>
      <c r="CK311" s="1691">
        <f>IFERROR(VLOOKUP($A311,'2009'!$C$3:$H$242,5,FALSE),0)</f>
        <v>0</v>
      </c>
      <c r="CL311" s="1740">
        <f>IFERROR(VLOOKUP($A311,'2009'!$C$3:$H$242,6,FALSE),0)</f>
        <v>0</v>
      </c>
      <c r="CM311" s="1700">
        <f>IFERROR(VLOOKUP($A311,'2008'!$C$3:$H$229,2,FALSE),0)</f>
        <v>0</v>
      </c>
      <c r="CN311" s="1691">
        <f>IFERROR(VLOOKUP($A311,'2008'!$C$3:$H$229,3,FALSE),0)</f>
        <v>0</v>
      </c>
      <c r="CO311" s="1691">
        <f>IFERROR(VLOOKUP($A311,'2008'!$C$3:$H$229,4,FALSE),0)</f>
        <v>0</v>
      </c>
      <c r="CP311" s="1691">
        <f>IFERROR(VLOOKUP($A311,'2008'!$C$3:$H$229,5,FALSE),0)</f>
        <v>0</v>
      </c>
      <c r="CQ311" s="1740">
        <f>IFERROR(VLOOKUP($A311,'2008'!$C$3:$H$229,6,FALSE),0)</f>
        <v>0</v>
      </c>
      <c r="CR311" s="1700">
        <f>IFERROR(VLOOKUP($A311,'2007'!$C$3:$M$238,7,FALSE),0)</f>
        <v>0</v>
      </c>
      <c r="CS311" s="1691">
        <f>IFERROR(VLOOKUP($A311,'2007'!$C$3:$M$238,8,FALSE),0)</f>
        <v>0</v>
      </c>
      <c r="CT311" s="1691">
        <f>IFERROR(VLOOKUP($A311,'2007'!$C$3:$M$238,9,FALSE),0)</f>
        <v>0</v>
      </c>
      <c r="CU311" s="1691">
        <f>IFERROR(VLOOKUP($A311,'2007'!$C$3:$M$238,10,FALSE),0)</f>
        <v>0</v>
      </c>
      <c r="CV311" s="1740">
        <f>IFERROR(VLOOKUP($A311,'2007'!$C$3:$M$238,11,FALSE),0)</f>
        <v>0</v>
      </c>
      <c r="CW311" s="1700">
        <f>IFERROR(VLOOKUP($A311,'2006'!$A$2:$F$200,2,FALSE),0)</f>
        <v>0</v>
      </c>
      <c r="CX311" s="1691">
        <f>IFERROR(VLOOKUP($A311,'2006'!$A$2:$F$200,4,FALSE),0)</f>
        <v>0</v>
      </c>
      <c r="CY311" s="1691">
        <f>IFERROR(VLOOKUP($A311,'2006'!$A$2:$F$200,5,FALSE),0)</f>
        <v>0</v>
      </c>
      <c r="CZ311" s="1740">
        <f>IFERROR(VLOOKUP($A311,'2006'!$A$2:$F$200,6,FALSE),0)</f>
        <v>0</v>
      </c>
      <c r="DA311" s="1700">
        <f>IFERROR(VLOOKUP($A311,'2005'!$C$3:$M$205,8,FALSE),0)</f>
        <v>0</v>
      </c>
      <c r="DB311" s="1691">
        <f>IFERROR(VLOOKUP($A311,'2005'!$C$3:$M$205,9,FALSE),0)</f>
        <v>0</v>
      </c>
      <c r="DC311" s="1691">
        <f>IFERROR(VLOOKUP($A311,'2005'!$C$3:$M$205,10,FALSE),0)</f>
        <v>0</v>
      </c>
      <c r="DD311" s="1740">
        <f>IFERROR(VLOOKUP($A311,'2005'!$C$3:$M$205,11,FALSE),0)</f>
        <v>0</v>
      </c>
      <c r="DE311" s="1700">
        <f>IFERROR(VLOOKUP($A311,'2004'!$C$3:$M$213,8,FALSE),0)</f>
        <v>0</v>
      </c>
      <c r="DF311" s="1691">
        <f>IFERROR(VLOOKUP($A311,'2004'!$C$3:$M$213,9,FALSE),0)</f>
        <v>0</v>
      </c>
      <c r="DG311" s="1691">
        <f>IFERROR(VLOOKUP($A311,'2004'!$C$3:$M$213,10,FALSE),0)</f>
        <v>0</v>
      </c>
      <c r="DH311" s="1740">
        <f>IFERROR(VLOOKUP($A311,'2004'!$C$3:$M$213,11,FALSE),0)</f>
        <v>0</v>
      </c>
      <c r="DI311" s="1700">
        <f>IFERROR(VLOOKUP($A311,'2003'!$C$3:$Q$214,12,FALSE),0)</f>
        <v>0</v>
      </c>
      <c r="DJ311" s="1691">
        <f>IFERROR(VLOOKUP($A311,'2003'!$C$3:$Q$214,13,FALSE),0)</f>
        <v>0</v>
      </c>
      <c r="DK311" s="1691">
        <f>IFERROR(VLOOKUP($A311,'2003'!$C$3:$Q$214,14,FALSE),0)</f>
        <v>0</v>
      </c>
      <c r="DL311" s="1740">
        <f>IFERROR(VLOOKUP($A311,'2003'!$C$3:$Q$214,15,FALSE),0)</f>
        <v>0</v>
      </c>
      <c r="DM311" s="1700">
        <f>IFERROR(VLOOKUP($A311,'2002'!$D$3:$R$214,12,FALSE),0)</f>
        <v>0</v>
      </c>
      <c r="DN311" s="1691">
        <f>IFERROR(VLOOKUP($A311,'2002'!$D$3:$R$214,13,FALSE),0)</f>
        <v>0</v>
      </c>
      <c r="DO311" s="1691">
        <f>IFERROR(VLOOKUP($A311,'2002'!$D$3:$R$214,14,FALSE),0)</f>
        <v>0</v>
      </c>
      <c r="DP311" s="1788">
        <f>IFERROR(VLOOKUP($A311,'2002'!$D$3:$R$214,15,FALSE),0)</f>
        <v>0</v>
      </c>
      <c r="DQ311" s="1700">
        <f>IFERROR(VLOOKUP($A311,'Pre 2002'!$C$3:$CK$382,84,FALSE),0)</f>
        <v>56</v>
      </c>
      <c r="DR311" s="1695">
        <f>IFERROR(VLOOKUP($A311,'Pre 2002'!$C$3:$CK$382,85,FALSE),0)</f>
        <v>38</v>
      </c>
      <c r="DS311" s="1695">
        <f>IFERROR(VLOOKUP($A311,'Pre 2002'!$C$3:$CK$382,86,FALSE),0)</f>
        <v>6</v>
      </c>
      <c r="DT311" s="1790">
        <f>IFERROR(VLOOKUP($A311,'Pre 2002'!$C$3:$CK$382,87,FALSE),0)</f>
        <v>0.6785714285714286</v>
      </c>
      <c r="DU311" s="1741">
        <f>IFERROR(VLOOKUP(A311,'Pre 2002'!$C$3:$CG$382,83,FALSE),0)</f>
        <v>2</v>
      </c>
      <c r="DY311" s="1731"/>
    </row>
    <row r="312" spans="1:129">
      <c r="A312" s="1778" t="s">
        <v>1873</v>
      </c>
      <c r="B312" s="1562">
        <f t="shared" si="103"/>
        <v>67</v>
      </c>
      <c r="C312" s="1562">
        <f t="shared" si="104"/>
        <v>42</v>
      </c>
      <c r="D312" s="1562">
        <f t="shared" si="105"/>
        <v>6</v>
      </c>
      <c r="E312" s="1563">
        <f t="shared" si="106"/>
        <v>0.62686567164179108</v>
      </c>
      <c r="F312" s="1786">
        <f t="shared" si="107"/>
        <v>1</v>
      </c>
      <c r="G312" s="1595" t="s">
        <v>2159</v>
      </c>
      <c r="H312" s="1567">
        <f t="shared" si="123"/>
        <v>1</v>
      </c>
      <c r="I312" s="1734">
        <f t="shared" si="124"/>
        <v>67</v>
      </c>
      <c r="J312" s="1734">
        <f t="shared" si="125"/>
        <v>42</v>
      </c>
      <c r="K312" s="1734">
        <f t="shared" si="126"/>
        <v>6</v>
      </c>
      <c r="L312" s="1806">
        <f t="shared" si="127"/>
        <v>0.62686567164179108</v>
      </c>
      <c r="M312" s="1751"/>
      <c r="N312" s="1751"/>
      <c r="O312" s="1700">
        <f>IFERROR(VLOOKUP($A312,'2022'!$B$2:$K$174,3,FALSE),0)</f>
        <v>0</v>
      </c>
      <c r="P312" s="1858">
        <f>IFERROR(VLOOKUP($A312,'2022'!$B$2:$K$174,4,FALSE),0)</f>
        <v>0</v>
      </c>
      <c r="Q312" s="1858">
        <f>IFERROR(VLOOKUP($A312,'2022'!$B$2:$K$174,5,FALSE),0)</f>
        <v>0</v>
      </c>
      <c r="R312" s="1858">
        <f>IFERROR(VLOOKUP($A312,'2022'!$B$2:$K$174,8,FALSE),0)</f>
        <v>0</v>
      </c>
      <c r="S312" s="1740">
        <f>IFERROR(VLOOKUP($A312,'2022'!$B$2:$K$174,10,FALSE),0)</f>
        <v>0</v>
      </c>
      <c r="T312" s="1700">
        <f>IFERROR(VLOOKUP($A312,'2021'!$B$2:$K$174,3,FALSE),0)</f>
        <v>0</v>
      </c>
      <c r="U312" s="1843">
        <f>IFERROR(VLOOKUP($A312,'2021'!$B$2:$K$174,4,FALSE),0)</f>
        <v>0</v>
      </c>
      <c r="V312" s="1843">
        <f>IFERROR(VLOOKUP($A312,'2021'!$B$2:$K$174,5,FALSE),0)</f>
        <v>0</v>
      </c>
      <c r="W312" s="1843">
        <f>IFERROR(VLOOKUP($A312,'2021'!$B$2:$K$174,8,FALSE),0)</f>
        <v>0</v>
      </c>
      <c r="X312" s="1740">
        <f>IFERROR(VLOOKUP($A312,'2021'!$B$2:$K$174,10,FALSE),0)</f>
        <v>0</v>
      </c>
      <c r="Y312" s="1700">
        <f>IFERROR(VLOOKUP($A312,'2020'!$B$2:$K$170,3,FALSE),0)</f>
        <v>0</v>
      </c>
      <c r="Z312" s="1829">
        <f>IFERROR(VLOOKUP($A312,'2020'!$B$2:$K$170,4,FALSE),0)</f>
        <v>0</v>
      </c>
      <c r="AA312" s="1829">
        <f>IFERROR(VLOOKUP($A312,'2020'!$B$2:$K$170,5,FALSE),0)</f>
        <v>0</v>
      </c>
      <c r="AB312" s="1829">
        <f>IFERROR(VLOOKUP($A312,'2020'!$B$2:$K$170,8,FALSE),0)</f>
        <v>0</v>
      </c>
      <c r="AC312" s="1740">
        <f>IFERROR(VLOOKUP($A312,'2020'!$B$2:$K$170,10,FALSE),0)</f>
        <v>0</v>
      </c>
      <c r="AD312" s="1700">
        <f>IFERROR(VLOOKUP($A312,'2019'!$B$2:$K$170,3,FALSE),0)</f>
        <v>0</v>
      </c>
      <c r="AE312" s="1823">
        <f>IFERROR(VLOOKUP($A312,'2019'!$B$2:$K$170,4,FALSE),0)</f>
        <v>0</v>
      </c>
      <c r="AF312" s="1823">
        <f>IFERROR(VLOOKUP($A312,'2019'!$B$2:$K$170,5,FALSE),0)</f>
        <v>0</v>
      </c>
      <c r="AG312" s="1823">
        <f>IFERROR(VLOOKUP($A312,'2019'!$B$2:$K$170,8,FALSE),0)</f>
        <v>0</v>
      </c>
      <c r="AH312" s="1740">
        <f>IFERROR(VLOOKUP($A312,'2019'!$B$2:$K$170,10,FALSE),0)</f>
        <v>0</v>
      </c>
      <c r="AI312" s="1700">
        <f>IFERROR(VLOOKUP($A312,'2018'!$B$2:$K$170,3,FALSE),0)</f>
        <v>0</v>
      </c>
      <c r="AJ312" s="1821">
        <f>IFERROR(VLOOKUP($A312,'2018'!$B$2:$K$170,4,FALSE),0)</f>
        <v>0</v>
      </c>
      <c r="AK312" s="1821">
        <f>IFERROR(VLOOKUP($A312,'2018'!$B$2:$K$170,5,FALSE),0)</f>
        <v>0</v>
      </c>
      <c r="AL312" s="1821">
        <f>IFERROR(VLOOKUP($A312,'2018'!$B$2:$K$170,8,FALSE),0)</f>
        <v>0</v>
      </c>
      <c r="AM312" s="1740">
        <f>IFERROR(VLOOKUP($A312,'2018'!$B$2:$K$170,10,FALSE),0)</f>
        <v>0</v>
      </c>
      <c r="AN312" s="1700">
        <f>IFERROR(VLOOKUP($A312,'2017'!$B$2:$J$163,2,FALSE),0)</f>
        <v>0</v>
      </c>
      <c r="AO312" s="1815">
        <f>IFERROR(VLOOKUP($A312,'2017'!$B$2:$J$163,3,FALSE),0)</f>
        <v>0</v>
      </c>
      <c r="AP312" s="1815">
        <f>IFERROR(VLOOKUP($A312,'2017'!$B$2:$J$163,4,FALSE),0)</f>
        <v>0</v>
      </c>
      <c r="AQ312" s="1815">
        <f>IFERROR(VLOOKUP($A312,'2017'!$B$2:$J$163,7,FALSE),0)</f>
        <v>0</v>
      </c>
      <c r="AR312" s="1740">
        <f>IFERROR(VLOOKUP($A312,'2017'!$B$2:$J$163,9,FALSE),0)</f>
        <v>0</v>
      </c>
      <c r="AS312" s="1700">
        <f>IFERROR(VLOOKUP($A312,'2016'!$B$2:$K$165,3,FALSE),0)</f>
        <v>0</v>
      </c>
      <c r="AT312" s="1796">
        <f>IFERROR(VLOOKUP($A312,'2016'!$B$2:$K$165,4,FALSE),0)</f>
        <v>0</v>
      </c>
      <c r="AU312" s="1796">
        <f>IFERROR(VLOOKUP($A312,'2016'!$B$2:$K$165,5,FALSE),0)</f>
        <v>0</v>
      </c>
      <c r="AV312" s="1796">
        <f>IFERROR(VLOOKUP($A312,'2016'!$B$2:$K$165,8,FALSE),0)</f>
        <v>0</v>
      </c>
      <c r="AW312" s="1740">
        <f>IFERROR(VLOOKUP($A312,'2016'!$B$2:$K$165,10,FALSE),0)</f>
        <v>0</v>
      </c>
      <c r="AX312" s="1700">
        <f>IFERROR(VLOOKUP($A312,'2015'!$B$2:$K$165,3,FALSE),0)</f>
        <v>0</v>
      </c>
      <c r="AY312" s="1695">
        <f>IFERROR(VLOOKUP($A312,'2015'!$B$2:$K$165,4,FALSE),0)</f>
        <v>0</v>
      </c>
      <c r="AZ312" s="1695">
        <f>IFERROR(VLOOKUP($A312,'2015'!$B$2:$K$165,5,FALSE),0)</f>
        <v>0</v>
      </c>
      <c r="BA312" s="1695">
        <f>IFERROR(VLOOKUP($A312,'2015'!$B$2:$K$165,8,FALSE),0)</f>
        <v>0</v>
      </c>
      <c r="BB312" s="1740">
        <f>IFERROR(VLOOKUP($A312,'2015'!$B$2:$K$165,10,FALSE),0)</f>
        <v>0</v>
      </c>
      <c r="BC312" s="1700">
        <f>IFERROR(VLOOKUP($A312,'2014'!$B$2:$K$157,3,FALSE),0)</f>
        <v>0</v>
      </c>
      <c r="BD312" s="1691">
        <f>IFERROR(VLOOKUP($A312,'2014'!$B$2:$K$157,4,FALSE),0)</f>
        <v>0</v>
      </c>
      <c r="BE312" s="1691">
        <f>IFERROR(VLOOKUP($A312,'2014'!$B$2:$K$157,5,FALSE),0)</f>
        <v>0</v>
      </c>
      <c r="BF312" s="1691">
        <f>IFERROR(VLOOKUP($A312,'2014'!$B$2:$K$157,8,FALSE),0)</f>
        <v>0</v>
      </c>
      <c r="BG312" s="1740">
        <f>IFERROR(VLOOKUP($A312,'2014'!$B$2:$K$157,10,FALSE),0)</f>
        <v>0</v>
      </c>
      <c r="BH312" s="1700">
        <f>IFERROR(VLOOKUP($A312,'2013'!$D$4:$I$249,2,FALSE),0)</f>
        <v>0</v>
      </c>
      <c r="BI312" s="1691">
        <f>IFERROR(VLOOKUP($A312,'2013'!$D$4:$I$249,3,FALSE),0)</f>
        <v>0</v>
      </c>
      <c r="BJ312" s="1691">
        <f>IFERROR(VLOOKUP($A312,'2013'!$D$4:$I$249,4,FALSE),0)</f>
        <v>0</v>
      </c>
      <c r="BK312" s="1691">
        <f>IFERROR(VLOOKUP($A312,'2013'!$D$4:$I$249,5,FALSE),0)</f>
        <v>0</v>
      </c>
      <c r="BL312" s="1740">
        <f>IFERROR(VLOOKUP($A312,'2013'!$D$4:$I$249,6,FALSE),0)</f>
        <v>0</v>
      </c>
      <c r="BM312" s="1737">
        <f>IFERROR(VLOOKUP($A312,'2012'!$D$3:$O$172,2,FALSE),0)</f>
        <v>0</v>
      </c>
      <c r="BN312" s="1691">
        <f>IFERROR(VLOOKUP($A312,'2012'!$D$3:$O$172,3,FALSE),0)</f>
        <v>0</v>
      </c>
      <c r="BO312" s="1743">
        <f>IFERROR(VLOOKUP($A312,'2012'!$D$3:$O$172,4,FALSE),0)</f>
        <v>0</v>
      </c>
      <c r="BP312" s="1700">
        <f>IFERROR(VLOOKUP($A312,'2012'!$D$3:$O$172,5,FALSE),0)</f>
        <v>0</v>
      </c>
      <c r="BQ312" s="1691">
        <f>IFERROR(VLOOKUP($A312,'2012'!$D$3:$O$172,6,FALSE),0)</f>
        <v>0</v>
      </c>
      <c r="BR312" s="1691">
        <f>IFERROR(VLOOKUP($A312,'2012'!$D$3:$O$172,7,FALSE),0)</f>
        <v>0</v>
      </c>
      <c r="BS312" s="1691">
        <f>IFERROR(VLOOKUP($A312,'2012'!$D$3:$O$172,8,FALSE),0)</f>
        <v>0</v>
      </c>
      <c r="BT312" s="1740">
        <f>IFERROR(VLOOKUP($A312,'2012'!$D$3:$O$172,9,FALSE),0)</f>
        <v>0</v>
      </c>
      <c r="BX312" s="1700">
        <f>IFERROR(VLOOKUP($A312,'2011'!$D$4:$I$251,2,FALSE),0)</f>
        <v>0</v>
      </c>
      <c r="BY312" s="1691">
        <f>IFERROR(VLOOKUP($A312,'2011'!$D$4:$I$251,3,FALSE),0)</f>
        <v>0</v>
      </c>
      <c r="BZ312" s="1691">
        <f>IFERROR(VLOOKUP($A312,'2011'!$D$4:$I$251,4,FALSE),0)</f>
        <v>0</v>
      </c>
      <c r="CA312" s="1691">
        <f>IFERROR(VLOOKUP($A312,'2011'!$D$4:$I$251,5,FALSE),0)</f>
        <v>0</v>
      </c>
      <c r="CB312" s="1740">
        <f>IFERROR(VLOOKUP($A312,'2011'!$D$4:$I$251,6,FALSE),0)</f>
        <v>0</v>
      </c>
      <c r="CC312" s="1700">
        <f>IFERROR(VLOOKUP($A312,'2010'!$C$3:$H$234,2,FALSE),0)</f>
        <v>0</v>
      </c>
      <c r="CD312" s="1691">
        <f>IFERROR(VLOOKUP($A312,'2010'!$C$3:$H$234,3,FALSE),0)</f>
        <v>0</v>
      </c>
      <c r="CE312" s="1691">
        <f>IFERROR(VLOOKUP($A312,'2010'!$C$3:$H$234,4,FALSE),0)</f>
        <v>0</v>
      </c>
      <c r="CF312" s="1691">
        <f>IFERROR(VLOOKUP($A312,'2010'!$C$3:$H$234,5,FALSE),0)</f>
        <v>0</v>
      </c>
      <c r="CG312" s="1740">
        <f>IFERROR(VLOOKUP($A312,'2010'!$C$3:$H$234,6,FALSE),0)</f>
        <v>0</v>
      </c>
      <c r="CH312" s="1700">
        <f>IFERROR(VLOOKUP($A312,'2009'!$C$3:$H$242,2,FALSE),0)</f>
        <v>0</v>
      </c>
      <c r="CI312" s="1691">
        <f>IFERROR(VLOOKUP($A312,'2009'!$C$3:$H$242,3,FALSE),0)</f>
        <v>0</v>
      </c>
      <c r="CJ312" s="1691">
        <f>IFERROR(VLOOKUP($A312,'2009'!$C$3:$H$242,4,FALSE),0)</f>
        <v>0</v>
      </c>
      <c r="CK312" s="1691">
        <f>IFERROR(VLOOKUP($A312,'2009'!$C$3:$H$242,5,FALSE),0)</f>
        <v>0</v>
      </c>
      <c r="CL312" s="1740">
        <f>IFERROR(VLOOKUP($A312,'2009'!$C$3:$H$242,6,FALSE),0)</f>
        <v>0</v>
      </c>
      <c r="CM312" s="1700">
        <f>IFERROR(VLOOKUP($A312,'2008'!$C$3:$H$229,2,FALSE),0)</f>
        <v>0</v>
      </c>
      <c r="CN312" s="1691">
        <f>IFERROR(VLOOKUP($A312,'2008'!$C$3:$H$229,3,FALSE),0)</f>
        <v>0</v>
      </c>
      <c r="CO312" s="1691">
        <f>IFERROR(VLOOKUP($A312,'2008'!$C$3:$H$229,4,FALSE),0)</f>
        <v>0</v>
      </c>
      <c r="CP312" s="1691">
        <f>IFERROR(VLOOKUP($A312,'2008'!$C$3:$H$229,5,FALSE),0)</f>
        <v>0</v>
      </c>
      <c r="CQ312" s="1740">
        <f>IFERROR(VLOOKUP($A312,'2008'!$C$3:$H$229,6,FALSE),0)</f>
        <v>0</v>
      </c>
      <c r="CR312" s="1700">
        <f>IFERROR(VLOOKUP($A312,'2007'!$C$3:$M$238,7,FALSE),0)</f>
        <v>0</v>
      </c>
      <c r="CS312" s="1691">
        <f>IFERROR(VLOOKUP($A312,'2007'!$C$3:$M$238,8,FALSE),0)</f>
        <v>0</v>
      </c>
      <c r="CT312" s="1691">
        <f>IFERROR(VLOOKUP($A312,'2007'!$C$3:$M$238,9,FALSE),0)</f>
        <v>0</v>
      </c>
      <c r="CU312" s="1691">
        <f>IFERROR(VLOOKUP($A312,'2007'!$C$3:$M$238,10,FALSE),0)</f>
        <v>0</v>
      </c>
      <c r="CV312" s="1740">
        <f>IFERROR(VLOOKUP($A312,'2007'!$C$3:$M$238,11,FALSE),0)</f>
        <v>0</v>
      </c>
      <c r="CW312" s="1700">
        <f>IFERROR(VLOOKUP($A312,'2006'!$A$2:$F$200,2,FALSE),0)</f>
        <v>0</v>
      </c>
      <c r="CX312" s="1691">
        <f>IFERROR(VLOOKUP($A312,'2006'!$A$2:$F$200,4,FALSE),0)</f>
        <v>0</v>
      </c>
      <c r="CY312" s="1691">
        <f>IFERROR(VLOOKUP($A312,'2006'!$A$2:$F$200,5,FALSE),0)</f>
        <v>0</v>
      </c>
      <c r="CZ312" s="1740">
        <f>IFERROR(VLOOKUP($A312,'2006'!$A$2:$F$200,6,FALSE),0)</f>
        <v>0</v>
      </c>
      <c r="DA312" s="1700">
        <f>IFERROR(VLOOKUP($A312,'2005'!$C$3:$M$205,8,FALSE),0)</f>
        <v>0</v>
      </c>
      <c r="DB312" s="1691">
        <f>IFERROR(VLOOKUP($A312,'2005'!$C$3:$M$205,9,FALSE),0)</f>
        <v>0</v>
      </c>
      <c r="DC312" s="1691">
        <f>IFERROR(VLOOKUP($A312,'2005'!$C$3:$M$205,10,FALSE),0)</f>
        <v>0</v>
      </c>
      <c r="DD312" s="1740">
        <f>IFERROR(VLOOKUP($A312,'2005'!$C$3:$M$205,11,FALSE),0)</f>
        <v>0</v>
      </c>
      <c r="DE312" s="1700">
        <f>IFERROR(VLOOKUP($A312,'2004'!$C$3:$M$213,8,FALSE),0)</f>
        <v>0</v>
      </c>
      <c r="DF312" s="1691">
        <f>IFERROR(VLOOKUP($A312,'2004'!$C$3:$M$213,9,FALSE),0)</f>
        <v>0</v>
      </c>
      <c r="DG312" s="1691">
        <f>IFERROR(VLOOKUP($A312,'2004'!$C$3:$M$213,10,FALSE),0)</f>
        <v>0</v>
      </c>
      <c r="DH312" s="1740">
        <f>IFERROR(VLOOKUP($A312,'2004'!$C$3:$M$213,11,FALSE),0)</f>
        <v>0</v>
      </c>
      <c r="DI312" s="1700">
        <f>IFERROR(VLOOKUP($A312,'2003'!$C$3:$Q$214,12,FALSE),0)</f>
        <v>0</v>
      </c>
      <c r="DJ312" s="1691">
        <f>IFERROR(VLOOKUP($A312,'2003'!$C$3:$Q$214,13,FALSE),0)</f>
        <v>0</v>
      </c>
      <c r="DK312" s="1691">
        <f>IFERROR(VLOOKUP($A312,'2003'!$C$3:$Q$214,14,FALSE),0)</f>
        <v>0</v>
      </c>
      <c r="DL312" s="1740">
        <f>IFERROR(VLOOKUP($A312,'2003'!$C$3:$Q$214,15,FALSE),0)</f>
        <v>0</v>
      </c>
      <c r="DM312" s="1700">
        <f>IFERROR(VLOOKUP($A312,'2002'!$D$3:$R$214,12,FALSE),0)</f>
        <v>0</v>
      </c>
      <c r="DN312" s="1691">
        <f>IFERROR(VLOOKUP($A312,'2002'!$D$3:$R$214,13,FALSE),0)</f>
        <v>0</v>
      </c>
      <c r="DO312" s="1691">
        <f>IFERROR(VLOOKUP($A312,'2002'!$D$3:$R$214,14,FALSE),0)</f>
        <v>0</v>
      </c>
      <c r="DP312" s="1788">
        <f>IFERROR(VLOOKUP($A312,'2002'!$D$3:$R$214,15,FALSE),0)</f>
        <v>0</v>
      </c>
      <c r="DQ312" s="1700">
        <f>IFERROR(VLOOKUP($A312,'Pre 2002'!$C$3:$CK$382,84,FALSE),0)</f>
        <v>67</v>
      </c>
      <c r="DR312" s="1695">
        <f>IFERROR(VLOOKUP($A312,'Pre 2002'!$C$3:$CK$382,85,FALSE),0)</f>
        <v>42</v>
      </c>
      <c r="DS312" s="1695">
        <f>IFERROR(VLOOKUP($A312,'Pre 2002'!$C$3:$CK$382,86,FALSE),0)</f>
        <v>6</v>
      </c>
      <c r="DT312" s="1790">
        <f>IFERROR(VLOOKUP($A312,'Pre 2002'!$C$3:$CK$382,87,FALSE),0)</f>
        <v>0.62686567164179108</v>
      </c>
      <c r="DU312" s="1741">
        <f>IFERROR(VLOOKUP(A312,'Pre 2002'!$C$3:$CG$382,83,FALSE),0)</f>
        <v>1</v>
      </c>
      <c r="DY312" s="1731"/>
    </row>
    <row r="313" spans="1:129">
      <c r="A313" s="1779" t="s">
        <v>2284</v>
      </c>
      <c r="B313" s="1562">
        <f t="shared" si="103"/>
        <v>104</v>
      </c>
      <c r="C313" s="1562">
        <f t="shared" si="104"/>
        <v>63</v>
      </c>
      <c r="D313" s="1562">
        <f t="shared" si="105"/>
        <v>6</v>
      </c>
      <c r="E313" s="1563">
        <f t="shared" si="106"/>
        <v>0.60576923076923073</v>
      </c>
      <c r="F313" s="1786">
        <f t="shared" si="107"/>
        <v>2</v>
      </c>
      <c r="G313" s="1595">
        <v>2019</v>
      </c>
      <c r="H313" s="1817"/>
      <c r="I313" s="1734"/>
      <c r="J313" s="1734"/>
      <c r="K313" s="1734"/>
      <c r="L313" s="1734"/>
      <c r="M313" s="1751"/>
      <c r="N313" s="1751"/>
      <c r="O313" s="1700">
        <f>IFERROR(VLOOKUP($A313,'2022'!$B$2:$K$174,3,FALSE),0)</f>
        <v>0</v>
      </c>
      <c r="P313" s="1858">
        <f>IFERROR(VLOOKUP($A313,'2022'!$B$2:$K$174,4,FALSE),0)</f>
        <v>0</v>
      </c>
      <c r="Q313" s="1858">
        <f>IFERROR(VLOOKUP($A313,'2022'!$B$2:$K$174,5,FALSE),0)</f>
        <v>0</v>
      </c>
      <c r="R313" s="1858">
        <f>IFERROR(VLOOKUP($A313,'2022'!$B$2:$K$174,8,FALSE),0)</f>
        <v>0</v>
      </c>
      <c r="S313" s="1740">
        <f>IFERROR(VLOOKUP($A313,'2022'!$B$2:$K$174,10,FALSE),0)</f>
        <v>0</v>
      </c>
      <c r="T313" s="1700">
        <f>IFERROR(VLOOKUP($A313,'2021'!$B$2:$K$174,3,FALSE),0)</f>
        <v>64</v>
      </c>
      <c r="U313" s="1843">
        <f>IFERROR(VLOOKUP($A313,'2021'!$B$2:$K$174,4,FALSE),0)</f>
        <v>30</v>
      </c>
      <c r="V313" s="1843">
        <f>IFERROR(VLOOKUP($A313,'2021'!$B$2:$K$174,5,FALSE),0)</f>
        <v>41</v>
      </c>
      <c r="W313" s="1843">
        <f>IFERROR(VLOOKUP($A313,'2021'!$B$2:$K$174,8,FALSE),0)</f>
        <v>3</v>
      </c>
      <c r="X313" s="1740">
        <f>IFERROR(VLOOKUP($A313,'2021'!$B$2:$K$174,10,FALSE),0)</f>
        <v>0.64100000000000001</v>
      </c>
      <c r="Y313" s="1700">
        <f>IFERROR(VLOOKUP($A313,'2020'!$B$2:$K$170,3,FALSE),0)</f>
        <v>0</v>
      </c>
      <c r="Z313" s="1829">
        <f>IFERROR(VLOOKUP($A313,'2020'!$B$2:$K$170,4,FALSE),0)</f>
        <v>0</v>
      </c>
      <c r="AA313" s="1829">
        <f>IFERROR(VLOOKUP($A313,'2020'!$B$2:$K$170,5,FALSE),0)</f>
        <v>0</v>
      </c>
      <c r="AB313" s="1829">
        <f>IFERROR(VLOOKUP($A313,'2020'!$B$2:$K$170,8,FALSE),0)</f>
        <v>0</v>
      </c>
      <c r="AC313" s="1740">
        <f>IFERROR(VLOOKUP($A313,'2020'!$B$2:$K$170,10,FALSE),0)</f>
        <v>0</v>
      </c>
      <c r="AD313" s="1700">
        <f>IFERROR(VLOOKUP($A313,'2019'!$B$2:$K$170,3,FALSE),0)</f>
        <v>40</v>
      </c>
      <c r="AE313" s="1823">
        <f>IFERROR(VLOOKUP($A313,'2019'!$B$2:$K$170,4,FALSE),0)</f>
        <v>14</v>
      </c>
      <c r="AF313" s="1823">
        <f>IFERROR(VLOOKUP($A313,'2019'!$B$2:$K$170,5,FALSE),0)</f>
        <v>22</v>
      </c>
      <c r="AG313" s="1823">
        <f>IFERROR(VLOOKUP($A313,'2019'!$B$2:$K$170,8,FALSE),0)</f>
        <v>3</v>
      </c>
      <c r="AH313" s="1740">
        <f>IFERROR(VLOOKUP($A313,'2019'!$B$2:$K$170,10,FALSE),0)</f>
        <v>0.55000000000000004</v>
      </c>
      <c r="DT313" s="1858"/>
      <c r="DY313" s="1731"/>
    </row>
    <row r="314" spans="1:129">
      <c r="A314" s="1780" t="s">
        <v>151</v>
      </c>
      <c r="B314" s="1562">
        <f t="shared" si="103"/>
        <v>1838</v>
      </c>
      <c r="C314" s="1562">
        <f t="shared" si="104"/>
        <v>1035</v>
      </c>
      <c r="D314" s="1562">
        <f t="shared" si="105"/>
        <v>6</v>
      </c>
      <c r="E314" s="1563">
        <f t="shared" si="106"/>
        <v>0.56311207834602828</v>
      </c>
      <c r="F314" s="1786">
        <f t="shared" si="107"/>
        <v>28</v>
      </c>
      <c r="G314" s="1595">
        <v>1988</v>
      </c>
      <c r="H314" s="1567">
        <f t="shared" ref="H314:H329" si="128">IF(BC314&gt;0,1,0)+IF(BH314&gt;0,1,0)+IF(BP314&gt;0,1,0)+IF(BX314&gt;0,1,0)+IF(CC314&gt;0,1,0)+IF(CH314&gt;0,1,0)+IF(CM314&gt;0,1,0)+IF(CR314&gt;0,1,0)+IF(CW314&gt;0,1,0)+IF(DA314&gt;0,1,0)+IF(DE314&gt;0,1,0)+IF(DI314&gt;0,1,0)+IF(DM314&gt;0,1,0)+DU314</f>
        <v>26</v>
      </c>
      <c r="I314" s="1734">
        <f t="shared" ref="I314:I329" si="129">SUM(BC314,BH314,BP314,BX314,CC314,CH314,CM314,CR314,CW314,DA314,DE314,DI314,DM314,DQ314)</f>
        <v>1711</v>
      </c>
      <c r="J314" s="1734">
        <f t="shared" ref="J314:J329" si="130">SUM(BE314,BJ314,BR314,BZ314,CE314,CJ314,CO314,CT314,CX314,DB314,DF314,DJ314,DN314,DR314)</f>
        <v>974</v>
      </c>
      <c r="K314" s="1734">
        <f t="shared" ref="K314:K329" si="131">SUM(BF314,BK314,BS314,CA314,CF314,CK314,CP314,CU314,CY314,DC314,DG314,DK314,DO314,DS314)</f>
        <v>6</v>
      </c>
      <c r="L314" s="1806">
        <f t="shared" ref="L314:L329" si="132">IF(I314=0,0,J314/I314)</f>
        <v>0.56925774400935125</v>
      </c>
      <c r="M314" s="1752">
        <v>88</v>
      </c>
      <c r="N314" s="1752">
        <v>3</v>
      </c>
      <c r="O314" s="1700">
        <f>IFERROR(VLOOKUP($A314,'2022'!$B$2:$K$174,3,FALSE),0)</f>
        <v>0</v>
      </c>
      <c r="P314" s="1858">
        <f>IFERROR(VLOOKUP($A314,'2022'!$B$2:$K$174,4,FALSE),0)</f>
        <v>0</v>
      </c>
      <c r="Q314" s="1858">
        <f>IFERROR(VLOOKUP($A314,'2022'!$B$2:$K$174,5,FALSE),0)</f>
        <v>0</v>
      </c>
      <c r="R314" s="1858">
        <f>IFERROR(VLOOKUP($A314,'2022'!$B$2:$K$174,8,FALSE),0)</f>
        <v>0</v>
      </c>
      <c r="S314" s="1740">
        <f>IFERROR(VLOOKUP($A314,'2022'!$B$2:$K$174,10,FALSE),0)</f>
        <v>0</v>
      </c>
      <c r="T314" s="1700">
        <f>IFERROR(VLOOKUP($A314,'2021'!$B$2:$K$174,3,FALSE),0)</f>
        <v>0</v>
      </c>
      <c r="U314" s="1843">
        <f>IFERROR(VLOOKUP($A314,'2021'!$B$2:$K$174,4,FALSE),0)</f>
        <v>0</v>
      </c>
      <c r="V314" s="1843">
        <f>IFERROR(VLOOKUP($A314,'2021'!$B$2:$K$174,5,FALSE),0)</f>
        <v>0</v>
      </c>
      <c r="W314" s="1843">
        <f>IFERROR(VLOOKUP($A314,'2021'!$B$2:$K$174,8,FALSE),0)</f>
        <v>0</v>
      </c>
      <c r="X314" s="1740">
        <f>IFERROR(VLOOKUP($A314,'2021'!$B$2:$K$174,10,FALSE),0)</f>
        <v>0</v>
      </c>
      <c r="Y314" s="1700">
        <f>IFERROR(VLOOKUP($A314,'2020'!$B$2:$K$170,3,FALSE),0)</f>
        <v>0</v>
      </c>
      <c r="Z314" s="1829">
        <f>IFERROR(VLOOKUP($A314,'2020'!$B$2:$K$170,4,FALSE),0)</f>
        <v>0</v>
      </c>
      <c r="AA314" s="1829">
        <f>IFERROR(VLOOKUP($A314,'2020'!$B$2:$K$170,5,FALSE),0)</f>
        <v>0</v>
      </c>
      <c r="AB314" s="1829">
        <f>IFERROR(VLOOKUP($A314,'2020'!$B$2:$K$170,8,FALSE),0)</f>
        <v>0</v>
      </c>
      <c r="AC314" s="1740">
        <f>IFERROR(VLOOKUP($A314,'2020'!$B$2:$K$170,10,FALSE),0)</f>
        <v>0</v>
      </c>
      <c r="AD314" s="1700">
        <f>IFERROR(VLOOKUP($A314,'2019'!$B$2:$K$170,3,FALSE),0)</f>
        <v>0</v>
      </c>
      <c r="AE314" s="1823">
        <f>IFERROR(VLOOKUP($A314,'2019'!$B$2:$K$170,4,FALSE),0)</f>
        <v>0</v>
      </c>
      <c r="AF314" s="1823">
        <f>IFERROR(VLOOKUP($A314,'2019'!$B$2:$K$170,5,FALSE),0)</f>
        <v>0</v>
      </c>
      <c r="AG314" s="1823">
        <f>IFERROR(VLOOKUP($A314,'2019'!$B$2:$K$170,8,FALSE),0)</f>
        <v>0</v>
      </c>
      <c r="AH314" s="1740">
        <f>IFERROR(VLOOKUP($A314,'2019'!$B$2:$K$170,10,FALSE),0)</f>
        <v>0</v>
      </c>
      <c r="AI314" s="1700">
        <f>IFERROR(VLOOKUP($A314,'2018'!$B$2:$K$170,3,FALSE),0)</f>
        <v>0</v>
      </c>
      <c r="AJ314" s="1821">
        <f>IFERROR(VLOOKUP($A314,'2018'!$B$2:$K$170,4,FALSE),0)</f>
        <v>0</v>
      </c>
      <c r="AK314" s="1821">
        <f>IFERROR(VLOOKUP($A314,'2018'!$B$2:$K$170,5,FALSE),0)</f>
        <v>0</v>
      </c>
      <c r="AL314" s="1821">
        <f>IFERROR(VLOOKUP($A314,'2018'!$B$2:$K$170,8,FALSE),0)</f>
        <v>0</v>
      </c>
      <c r="AM314" s="1740">
        <f>IFERROR(VLOOKUP($A314,'2018'!$B$2:$K$170,10,FALSE),0)</f>
        <v>0</v>
      </c>
      <c r="AN314" s="1700">
        <f>IFERROR(VLOOKUP($A314,'2017'!$B$2:$J$163,2,FALSE),0)</f>
        <v>60</v>
      </c>
      <c r="AO314" s="1815">
        <f>IFERROR(VLOOKUP($A314,'2017'!$B$2:$J$163,3,FALSE),0)</f>
        <v>17</v>
      </c>
      <c r="AP314" s="1815">
        <f>IFERROR(VLOOKUP($A314,'2017'!$B$2:$J$163,4,FALSE),0)</f>
        <v>28</v>
      </c>
      <c r="AQ314" s="1815">
        <f>IFERROR(VLOOKUP($A314,'2017'!$B$2:$J$163,7,FALSE),0)</f>
        <v>0</v>
      </c>
      <c r="AR314" s="1740">
        <f>IFERROR(VLOOKUP($A314,'2017'!$B$2:$J$163,9,FALSE),0)</f>
        <v>0.46666666666666667</v>
      </c>
      <c r="AS314" s="1700">
        <f>IFERROR(VLOOKUP($A314,'2016'!$B$2:$K$165,3,FALSE),0)</f>
        <v>0</v>
      </c>
      <c r="AT314" s="1796">
        <f>IFERROR(VLOOKUP($A314,'2016'!$B$2:$K$165,4,FALSE),0)</f>
        <v>0</v>
      </c>
      <c r="AU314" s="1796">
        <f>IFERROR(VLOOKUP($A314,'2016'!$B$2:$K$165,5,FALSE),0)</f>
        <v>0</v>
      </c>
      <c r="AV314" s="1796">
        <f>IFERROR(VLOOKUP($A314,'2016'!$B$2:$K$165,8,FALSE),0)</f>
        <v>0</v>
      </c>
      <c r="AW314" s="1740">
        <f>IFERROR(VLOOKUP($A314,'2016'!$B$2:$K$165,10,FALSE),0)</f>
        <v>0</v>
      </c>
      <c r="AX314" s="1700">
        <f>IFERROR(VLOOKUP($A314,'2015'!$B$2:$K$165,3,FALSE),0)</f>
        <v>67</v>
      </c>
      <c r="AY314" s="1695">
        <f>IFERROR(VLOOKUP($A314,'2015'!$B$2:$K$165,4,FALSE),0)</f>
        <v>15</v>
      </c>
      <c r="AZ314" s="1695">
        <f>IFERROR(VLOOKUP($A314,'2015'!$B$2:$K$165,5,FALSE),0)</f>
        <v>33</v>
      </c>
      <c r="BA314" s="1695">
        <f>IFERROR(VLOOKUP($A314,'2015'!$B$2:$K$165,8,FALSE),0)</f>
        <v>0</v>
      </c>
      <c r="BB314" s="1740">
        <f>IFERROR(VLOOKUP($A314,'2015'!$B$2:$K$165,10,FALSE),0)</f>
        <v>0.4925373134328358</v>
      </c>
      <c r="BC314" s="1700">
        <f>IFERROR(VLOOKUP($A314,'2014'!$B$2:$K$157,3,FALSE),0)</f>
        <v>79</v>
      </c>
      <c r="BD314" s="1691">
        <f>IFERROR(VLOOKUP($A314,'2014'!$B$2:$K$157,4,FALSE),0)</f>
        <v>18</v>
      </c>
      <c r="BE314" s="1691">
        <f>IFERROR(VLOOKUP($A314,'2014'!$B$2:$K$157,5,FALSE),0)</f>
        <v>41</v>
      </c>
      <c r="BF314" s="1691">
        <f>IFERROR(VLOOKUP($A314,'2014'!$B$2:$K$157,8,FALSE),0)</f>
        <v>0</v>
      </c>
      <c r="BG314" s="1740">
        <f>IFERROR(VLOOKUP($A314,'2014'!$B$2:$K$157,10,FALSE),0)</f>
        <v>0.51898734177215189</v>
      </c>
      <c r="BH314" s="1700">
        <f>IFERROR(VLOOKUP($A314,'2013'!$D$4:$I$249,2,FALSE),0)</f>
        <v>74</v>
      </c>
      <c r="BI314" s="1691">
        <f>IFERROR(VLOOKUP($A314,'2013'!$D$4:$I$249,3,FALSE),0)</f>
        <v>18</v>
      </c>
      <c r="BJ314" s="1691">
        <f>IFERROR(VLOOKUP($A314,'2013'!$D$4:$I$249,4,FALSE),0)</f>
        <v>38</v>
      </c>
      <c r="BK314" s="1691">
        <f>IFERROR(VLOOKUP($A314,'2013'!$D$4:$I$249,5,FALSE),0)</f>
        <v>0</v>
      </c>
      <c r="BL314" s="1740">
        <f>IFERROR(VLOOKUP($A314,'2013'!$D$4:$I$249,6,FALSE),0)</f>
        <v>0.51351351351351349</v>
      </c>
      <c r="BM314" s="1737">
        <f>IFERROR(VLOOKUP($A314,'2012'!$D$3:$O$172,2,FALSE),0)</f>
        <v>1558</v>
      </c>
      <c r="BN314" s="1691">
        <f>IFERROR(VLOOKUP($A314,'2012'!$D$3:$O$172,3,FALSE),0)</f>
        <v>895</v>
      </c>
      <c r="BO314" s="1743">
        <f>IFERROR(VLOOKUP($A314,'2012'!$D$3:$O$172,4,FALSE),0)</f>
        <v>6</v>
      </c>
      <c r="BP314" s="1700">
        <f>IFERROR(VLOOKUP($A314,'2012'!$D$3:$O$172,5,FALSE),0)</f>
        <v>67</v>
      </c>
      <c r="BQ314" s="1691">
        <f>IFERROR(VLOOKUP($A314,'2012'!$D$3:$O$172,6,FALSE),0)</f>
        <v>15</v>
      </c>
      <c r="BR314" s="1691">
        <f>IFERROR(VLOOKUP($A314,'2012'!$D$3:$O$172,7,FALSE),0)</f>
        <v>37</v>
      </c>
      <c r="BS314" s="1691">
        <f>IFERROR(VLOOKUP($A314,'2012'!$D$3:$O$172,8,FALSE),0)</f>
        <v>0</v>
      </c>
      <c r="BT314" s="1740">
        <f>IFERROR(VLOOKUP($A314,'2012'!$D$3:$O$172,9,FALSE),0)</f>
        <v>0.55223880597014929</v>
      </c>
      <c r="BU314" s="1737">
        <f>IFERROR(VLOOKUP($A314,'2012'!$D$3:$O$172,10,FALSE),0)</f>
        <v>1491</v>
      </c>
      <c r="BV314" s="1691">
        <f>IFERROR(VLOOKUP($A314,'2012'!$D$3:$O$172,11,FALSE),0)</f>
        <v>858</v>
      </c>
      <c r="BW314" s="1743">
        <f>IFERROR(VLOOKUP($A314,'2012'!$D$3:$O$172,12,FALSE),0)</f>
        <v>6</v>
      </c>
      <c r="BX314" s="1700">
        <f>IFERROR(VLOOKUP($A314,'2011'!$D$4:$I$251,2,FALSE),0)</f>
        <v>38</v>
      </c>
      <c r="BY314" s="1691">
        <f>IFERROR(VLOOKUP($A314,'2011'!$D$4:$I$251,3,FALSE),0)</f>
        <v>7</v>
      </c>
      <c r="BZ314" s="1691">
        <f>IFERROR(VLOOKUP($A314,'2011'!$D$4:$I$251,4,FALSE),0)</f>
        <v>17</v>
      </c>
      <c r="CA314" s="1691">
        <f>IFERROR(VLOOKUP($A314,'2011'!$D$4:$I$251,5,FALSE),0)</f>
        <v>0</v>
      </c>
      <c r="CB314" s="1740">
        <f>IFERROR(VLOOKUP($A314,'2011'!$D$4:$I$251,6,FALSE),0)</f>
        <v>0.44736842105263158</v>
      </c>
      <c r="CC314" s="1700">
        <f>IFERROR(VLOOKUP($A314,'2010'!$C$3:$H$234,2,FALSE),0)</f>
        <v>70</v>
      </c>
      <c r="CD314" s="1691">
        <f>IFERROR(VLOOKUP($A314,'2010'!$C$3:$H$234,3,FALSE),0)</f>
        <v>15</v>
      </c>
      <c r="CE314" s="1691">
        <f>IFERROR(VLOOKUP($A314,'2010'!$C$3:$H$234,4,FALSE),0)</f>
        <v>36</v>
      </c>
      <c r="CF314" s="1691">
        <f>IFERROR(VLOOKUP($A314,'2010'!$C$3:$H$234,5,FALSE),0)</f>
        <v>0</v>
      </c>
      <c r="CG314" s="1740">
        <f>IFERROR(VLOOKUP($A314,'2010'!$C$3:$H$234,6,FALSE),0)</f>
        <v>0.51428571428571423</v>
      </c>
      <c r="CH314" s="1700">
        <f>IFERROR(VLOOKUP($A314,'2009'!$C$3:$H$242,2,FALSE),0)</f>
        <v>74</v>
      </c>
      <c r="CI314" s="1691">
        <f>IFERROR(VLOOKUP($A314,'2009'!$C$3:$H$242,3,FALSE),0)</f>
        <v>20</v>
      </c>
      <c r="CJ314" s="1691">
        <f>IFERROR(VLOOKUP($A314,'2009'!$C$3:$H$242,4,FALSE),0)</f>
        <v>42</v>
      </c>
      <c r="CK314" s="1691">
        <f>IFERROR(VLOOKUP($A314,'2009'!$C$3:$H$242,5,FALSE),0)</f>
        <v>0</v>
      </c>
      <c r="CL314" s="1740">
        <f>IFERROR(VLOOKUP($A314,'2009'!$C$3:$H$242,6,FALSE),0)</f>
        <v>0.56756756756756754</v>
      </c>
      <c r="CM314" s="1700">
        <f>IFERROR(VLOOKUP($A314,'2008'!$C$3:$H$229,2,FALSE),0)</f>
        <v>60</v>
      </c>
      <c r="CN314" s="1691">
        <f>IFERROR(VLOOKUP($A314,'2008'!$C$3:$H$229,3,FALSE),0)</f>
        <v>26</v>
      </c>
      <c r="CO314" s="1691">
        <f>IFERROR(VLOOKUP($A314,'2008'!$C$3:$H$229,4,FALSE),0)</f>
        <v>35</v>
      </c>
      <c r="CP314" s="1691">
        <f>IFERROR(VLOOKUP($A314,'2008'!$C$3:$H$229,5,FALSE),0)</f>
        <v>0</v>
      </c>
      <c r="CQ314" s="1740">
        <f>IFERROR(VLOOKUP($A314,'2008'!$C$3:$H$229,6,FALSE),0)</f>
        <v>0.58333333333333337</v>
      </c>
      <c r="CR314" s="1700">
        <f>IFERROR(VLOOKUP($A314,'2007'!$C$3:$M$238,7,FALSE),0)</f>
        <v>77</v>
      </c>
      <c r="CS314" s="1691">
        <f>IFERROR(VLOOKUP($A314,'2007'!$C$3:$M$238,8,FALSE),0)</f>
        <v>27</v>
      </c>
      <c r="CT314" s="1691">
        <f>IFERROR(VLOOKUP($A314,'2007'!$C$3:$M$238,9,FALSE),0)</f>
        <v>52</v>
      </c>
      <c r="CU314" s="1691">
        <f>IFERROR(VLOOKUP($A314,'2007'!$C$3:$M$238,10,FALSE),0)</f>
        <v>0</v>
      </c>
      <c r="CV314" s="1740">
        <f>IFERROR(VLOOKUP($A314,'2007'!$C$3:$M$238,11,FALSE),0)</f>
        <v>0.67532467532467533</v>
      </c>
      <c r="CW314" s="1700">
        <f>IFERROR(VLOOKUP($A314,'2006'!$A$2:$F$200,2,FALSE),0)</f>
        <v>64</v>
      </c>
      <c r="CX314" s="1691">
        <f>IFERROR(VLOOKUP($A314,'2006'!$A$2:$F$200,4,FALSE),0)</f>
        <v>25</v>
      </c>
      <c r="CY314" s="1691">
        <f>IFERROR(VLOOKUP($A314,'2006'!$A$2:$F$200,5,FALSE),0)</f>
        <v>0</v>
      </c>
      <c r="CZ314" s="1740">
        <f>IFERROR(VLOOKUP($A314,'2006'!$A$2:$F$200,6,FALSE),0)</f>
        <v>0.390625</v>
      </c>
      <c r="DA314" s="1700">
        <f>IFERROR(VLOOKUP($A314,'2005'!$C$3:$M$205,8,FALSE),0)</f>
        <v>70</v>
      </c>
      <c r="DB314" s="1691">
        <f>IFERROR(VLOOKUP($A314,'2005'!$C$3:$M$205,9,FALSE),0)</f>
        <v>46</v>
      </c>
      <c r="DC314" s="1691">
        <f>IFERROR(VLOOKUP($A314,'2005'!$C$3:$M$205,10,FALSE),0)</f>
        <v>0</v>
      </c>
      <c r="DD314" s="1740">
        <f>IFERROR(VLOOKUP($A314,'2005'!$C$3:$M$205,11,FALSE),0)</f>
        <v>0.65714285714285714</v>
      </c>
      <c r="DE314" s="1700">
        <f>IFERROR(VLOOKUP($A314,'2004'!$C$3:$M$213,8,FALSE),0)</f>
        <v>69</v>
      </c>
      <c r="DF314" s="1691">
        <f>IFERROR(VLOOKUP($A314,'2004'!$C$3:$M$213,9,FALSE),0)</f>
        <v>37</v>
      </c>
      <c r="DG314" s="1691">
        <f>IFERROR(VLOOKUP($A314,'2004'!$C$3:$M$213,10,FALSE),0)</f>
        <v>0</v>
      </c>
      <c r="DH314" s="1740">
        <f>IFERROR(VLOOKUP($A314,'2004'!$C$3:$M$213,11,FALSE),0)</f>
        <v>0.53623188405797106</v>
      </c>
      <c r="DI314" s="1700">
        <f>IFERROR(VLOOKUP($A314,'2003'!$C$3:$Q$214,12,FALSE),0)</f>
        <v>90</v>
      </c>
      <c r="DJ314" s="1691">
        <f>IFERROR(VLOOKUP($A314,'2003'!$C$3:$Q$214,13,FALSE),0)</f>
        <v>59</v>
      </c>
      <c r="DK314" s="1691">
        <f>IFERROR(VLOOKUP($A314,'2003'!$C$3:$Q$214,14,FALSE),0)</f>
        <v>0</v>
      </c>
      <c r="DL314" s="1740">
        <f>IFERROR(VLOOKUP($A314,'2003'!$C$3:$Q$214,15,FALSE),0)</f>
        <v>0.65555555555555556</v>
      </c>
      <c r="DM314" s="1700">
        <f>IFERROR(VLOOKUP($A314,'2002'!$D$3:$R$214,12,FALSE),0)</f>
        <v>56</v>
      </c>
      <c r="DN314" s="1691">
        <f>IFERROR(VLOOKUP($A314,'2002'!$D$3:$R$214,13,FALSE),0)</f>
        <v>35</v>
      </c>
      <c r="DO314" s="1691">
        <f>IFERROR(VLOOKUP($A314,'2002'!$D$3:$R$214,14,FALSE),0)</f>
        <v>0</v>
      </c>
      <c r="DP314" s="1788">
        <f>IFERROR(VLOOKUP($A314,'2002'!$D$3:$R$214,15,FALSE),0)</f>
        <v>0.625</v>
      </c>
      <c r="DQ314" s="1700">
        <f>IFERROR(VLOOKUP($A314,'Pre 2002'!$C$3:$CK$382,84,FALSE),0)</f>
        <v>823</v>
      </c>
      <c r="DR314" s="1695">
        <f>IFERROR(VLOOKUP($A314,'Pre 2002'!$C$3:$CK$382,85,FALSE),0)</f>
        <v>474</v>
      </c>
      <c r="DS314" s="1695">
        <f>IFERROR(VLOOKUP($A314,'Pre 2002'!$C$3:$CK$382,86,FALSE),0)</f>
        <v>6</v>
      </c>
      <c r="DT314" s="1790">
        <f>IFERROR(VLOOKUP($A314,'Pre 2002'!$C$3:$CK$382,87,FALSE),0)</f>
        <v>0.57594167679222352</v>
      </c>
      <c r="DU314" s="1741">
        <f>IFERROR(VLOOKUP(A314,'Pre 2002'!$C$3:$CG$382,83,FALSE),0)</f>
        <v>13</v>
      </c>
      <c r="DY314" s="1731"/>
    </row>
    <row r="315" spans="1:129">
      <c r="A315" s="1778" t="s">
        <v>1953</v>
      </c>
      <c r="B315" s="1562">
        <f t="shared" si="103"/>
        <v>503</v>
      </c>
      <c r="C315" s="1562">
        <f t="shared" si="104"/>
        <v>280</v>
      </c>
      <c r="D315" s="1562">
        <f t="shared" si="105"/>
        <v>6</v>
      </c>
      <c r="E315" s="1563">
        <f t="shared" si="106"/>
        <v>0.55666003976143141</v>
      </c>
      <c r="F315" s="1786">
        <f t="shared" si="107"/>
        <v>7</v>
      </c>
      <c r="G315" s="1595" t="s">
        <v>2159</v>
      </c>
      <c r="H315" s="1567">
        <f t="shared" si="128"/>
        <v>7</v>
      </c>
      <c r="I315" s="1734">
        <f t="shared" si="129"/>
        <v>503</v>
      </c>
      <c r="J315" s="1734">
        <f t="shared" si="130"/>
        <v>280</v>
      </c>
      <c r="K315" s="1734">
        <f t="shared" si="131"/>
        <v>6</v>
      </c>
      <c r="L315" s="1806">
        <f t="shared" si="132"/>
        <v>0.55666003976143141</v>
      </c>
      <c r="O315" s="1700">
        <f>IFERROR(VLOOKUP($A315,'2022'!$B$2:$K$174,3,FALSE),0)</f>
        <v>0</v>
      </c>
      <c r="P315" s="1858">
        <f>IFERROR(VLOOKUP($A315,'2022'!$B$2:$K$174,4,FALSE),0)</f>
        <v>0</v>
      </c>
      <c r="Q315" s="1858">
        <f>IFERROR(VLOOKUP($A315,'2022'!$B$2:$K$174,5,FALSE),0)</f>
        <v>0</v>
      </c>
      <c r="R315" s="1858">
        <f>IFERROR(VLOOKUP($A315,'2022'!$B$2:$K$174,8,FALSE),0)</f>
        <v>0</v>
      </c>
      <c r="S315" s="1740">
        <f>IFERROR(VLOOKUP($A315,'2022'!$B$2:$K$174,10,FALSE),0)</f>
        <v>0</v>
      </c>
      <c r="T315" s="1700">
        <f>IFERROR(VLOOKUP($A315,'2021'!$B$2:$K$174,3,FALSE),0)</f>
        <v>0</v>
      </c>
      <c r="U315" s="1843">
        <f>IFERROR(VLOOKUP($A315,'2021'!$B$2:$K$174,4,FALSE),0)</f>
        <v>0</v>
      </c>
      <c r="V315" s="1843">
        <f>IFERROR(VLOOKUP($A315,'2021'!$B$2:$K$174,5,FALSE),0)</f>
        <v>0</v>
      </c>
      <c r="W315" s="1843">
        <f>IFERROR(VLOOKUP($A315,'2021'!$B$2:$K$174,8,FALSE),0)</f>
        <v>0</v>
      </c>
      <c r="X315" s="1740">
        <f>IFERROR(VLOOKUP($A315,'2021'!$B$2:$K$174,10,FALSE),0)</f>
        <v>0</v>
      </c>
      <c r="Y315" s="1700">
        <f>IFERROR(VLOOKUP($A315,'2020'!$B$2:$K$170,3,FALSE),0)</f>
        <v>0</v>
      </c>
      <c r="Z315" s="1829">
        <f>IFERROR(VLOOKUP($A315,'2020'!$B$2:$K$170,4,FALSE),0)</f>
        <v>0</v>
      </c>
      <c r="AA315" s="1829">
        <f>IFERROR(VLOOKUP($A315,'2020'!$B$2:$K$170,5,FALSE),0)</f>
        <v>0</v>
      </c>
      <c r="AB315" s="1829">
        <f>IFERROR(VLOOKUP($A315,'2020'!$B$2:$K$170,8,FALSE),0)</f>
        <v>0</v>
      </c>
      <c r="AC315" s="1740">
        <f>IFERROR(VLOOKUP($A315,'2020'!$B$2:$K$170,10,FALSE),0)</f>
        <v>0</v>
      </c>
      <c r="AD315" s="1700">
        <f>IFERROR(VLOOKUP($A315,'2019'!$B$2:$K$170,3,FALSE),0)</f>
        <v>0</v>
      </c>
      <c r="AE315" s="1823">
        <f>IFERROR(VLOOKUP($A315,'2019'!$B$2:$K$170,4,FALSE),0)</f>
        <v>0</v>
      </c>
      <c r="AF315" s="1823">
        <f>IFERROR(VLOOKUP($A315,'2019'!$B$2:$K$170,5,FALSE),0)</f>
        <v>0</v>
      </c>
      <c r="AG315" s="1823">
        <f>IFERROR(VLOOKUP($A315,'2019'!$B$2:$K$170,8,FALSE),0)</f>
        <v>0</v>
      </c>
      <c r="AH315" s="1740">
        <f>IFERROR(VLOOKUP($A315,'2019'!$B$2:$K$170,10,FALSE),0)</f>
        <v>0</v>
      </c>
      <c r="AI315" s="1700">
        <f>IFERROR(VLOOKUP($A315,'2018'!$B$2:$K$170,3,FALSE),0)</f>
        <v>0</v>
      </c>
      <c r="AJ315" s="1821">
        <f>IFERROR(VLOOKUP($A315,'2018'!$B$2:$K$170,4,FALSE),0)</f>
        <v>0</v>
      </c>
      <c r="AK315" s="1821">
        <f>IFERROR(VLOOKUP($A315,'2018'!$B$2:$K$170,5,FALSE),0)</f>
        <v>0</v>
      </c>
      <c r="AL315" s="1821">
        <f>IFERROR(VLOOKUP($A315,'2018'!$B$2:$K$170,8,FALSE),0)</f>
        <v>0</v>
      </c>
      <c r="AM315" s="1740">
        <f>IFERROR(VLOOKUP($A315,'2018'!$B$2:$K$170,10,FALSE),0)</f>
        <v>0</v>
      </c>
      <c r="AN315" s="1700">
        <f>IFERROR(VLOOKUP($A315,'2017'!$B$2:$J$163,2,FALSE),0)</f>
        <v>0</v>
      </c>
      <c r="AO315" s="1815">
        <f>IFERROR(VLOOKUP($A315,'2017'!$B$2:$J$163,3,FALSE),0)</f>
        <v>0</v>
      </c>
      <c r="AP315" s="1815">
        <f>IFERROR(VLOOKUP($A315,'2017'!$B$2:$J$163,4,FALSE),0)</f>
        <v>0</v>
      </c>
      <c r="AQ315" s="1815">
        <f>IFERROR(VLOOKUP($A315,'2017'!$B$2:$J$163,7,FALSE),0)</f>
        <v>0</v>
      </c>
      <c r="AR315" s="1740">
        <f>IFERROR(VLOOKUP($A315,'2017'!$B$2:$J$163,9,FALSE),0)</f>
        <v>0</v>
      </c>
      <c r="AS315" s="1700">
        <f>IFERROR(VLOOKUP($A315,'2016'!$B$2:$K$165,3,FALSE),0)</f>
        <v>0</v>
      </c>
      <c r="AT315" s="1796">
        <f>IFERROR(VLOOKUP($A315,'2016'!$B$2:$K$165,4,FALSE),0)</f>
        <v>0</v>
      </c>
      <c r="AU315" s="1796">
        <f>IFERROR(VLOOKUP($A315,'2016'!$B$2:$K$165,5,FALSE),0)</f>
        <v>0</v>
      </c>
      <c r="AV315" s="1796">
        <f>IFERROR(VLOOKUP($A315,'2016'!$B$2:$K$165,8,FALSE),0)</f>
        <v>0</v>
      </c>
      <c r="AW315" s="1740">
        <f>IFERROR(VLOOKUP($A315,'2016'!$B$2:$K$165,10,FALSE),0)</f>
        <v>0</v>
      </c>
      <c r="AX315" s="1700">
        <f>IFERROR(VLOOKUP($A315,'2015'!$B$2:$K$165,3,FALSE),0)</f>
        <v>0</v>
      </c>
      <c r="AY315" s="1695">
        <f>IFERROR(VLOOKUP($A315,'2015'!$B$2:$K$165,4,FALSE),0)</f>
        <v>0</v>
      </c>
      <c r="AZ315" s="1695">
        <f>IFERROR(VLOOKUP($A315,'2015'!$B$2:$K$165,5,FALSE),0)</f>
        <v>0</v>
      </c>
      <c r="BA315" s="1695">
        <f>IFERROR(VLOOKUP($A315,'2015'!$B$2:$K$165,8,FALSE),0)</f>
        <v>0</v>
      </c>
      <c r="BB315" s="1740">
        <f>IFERROR(VLOOKUP($A315,'2015'!$B$2:$K$165,10,FALSE),0)</f>
        <v>0</v>
      </c>
      <c r="BC315" s="1700">
        <f>IFERROR(VLOOKUP($A315,'2014'!$B$2:$K$157,3,FALSE),0)</f>
        <v>0</v>
      </c>
      <c r="BD315" s="1691">
        <f>IFERROR(VLOOKUP($A315,'2014'!$B$2:$K$157,4,FALSE),0)</f>
        <v>0</v>
      </c>
      <c r="BE315" s="1691">
        <f>IFERROR(VLOOKUP($A315,'2014'!$B$2:$K$157,5,FALSE),0)</f>
        <v>0</v>
      </c>
      <c r="BF315" s="1691">
        <f>IFERROR(VLOOKUP($A315,'2014'!$B$2:$K$157,8,FALSE),0)</f>
        <v>0</v>
      </c>
      <c r="BG315" s="1740">
        <f>IFERROR(VLOOKUP($A315,'2014'!$B$2:$K$157,10,FALSE),0)</f>
        <v>0</v>
      </c>
      <c r="BH315" s="1700">
        <f>IFERROR(VLOOKUP($A315,'2013'!$D$4:$I$249,2,FALSE),0)</f>
        <v>0</v>
      </c>
      <c r="BI315" s="1691">
        <f>IFERROR(VLOOKUP($A315,'2013'!$D$4:$I$249,3,FALSE),0)</f>
        <v>0</v>
      </c>
      <c r="BJ315" s="1691">
        <f>IFERROR(VLOOKUP($A315,'2013'!$D$4:$I$249,4,FALSE),0)</f>
        <v>0</v>
      </c>
      <c r="BK315" s="1691">
        <f>IFERROR(VLOOKUP($A315,'2013'!$D$4:$I$249,5,FALSE),0)</f>
        <v>0</v>
      </c>
      <c r="BL315" s="1740">
        <f>IFERROR(VLOOKUP($A315,'2013'!$D$4:$I$249,6,FALSE),0)</f>
        <v>0</v>
      </c>
      <c r="BM315" s="1737">
        <f>IFERROR(VLOOKUP($A315,'2012'!$D$3:$O$172,2,FALSE),0)</f>
        <v>0</v>
      </c>
      <c r="BN315" s="1691">
        <f>IFERROR(VLOOKUP($A315,'2012'!$D$3:$O$172,3,FALSE),0)</f>
        <v>0</v>
      </c>
      <c r="BO315" s="1743">
        <f>IFERROR(VLOOKUP($A315,'2012'!$D$3:$O$172,4,FALSE),0)</f>
        <v>0</v>
      </c>
      <c r="BP315" s="1700">
        <f>IFERROR(VLOOKUP($A315,'2012'!$D$3:$O$172,5,FALSE),0)</f>
        <v>0</v>
      </c>
      <c r="BQ315" s="1691">
        <f>IFERROR(VLOOKUP($A315,'2012'!$D$3:$O$172,6,FALSE),0)</f>
        <v>0</v>
      </c>
      <c r="BR315" s="1691">
        <f>IFERROR(VLOOKUP($A315,'2012'!$D$3:$O$172,7,FALSE),0)</f>
        <v>0</v>
      </c>
      <c r="BS315" s="1691">
        <f>IFERROR(VLOOKUP($A315,'2012'!$D$3:$O$172,8,FALSE),0)</f>
        <v>0</v>
      </c>
      <c r="BT315" s="1740">
        <f>IFERROR(VLOOKUP($A315,'2012'!$D$3:$O$172,9,FALSE),0)</f>
        <v>0</v>
      </c>
      <c r="BX315" s="1700">
        <f>IFERROR(VLOOKUP($A315,'2011'!$D$4:$I$251,2,FALSE),0)</f>
        <v>0</v>
      </c>
      <c r="BY315" s="1691">
        <f>IFERROR(VLOOKUP($A315,'2011'!$D$4:$I$251,3,FALSE),0)</f>
        <v>0</v>
      </c>
      <c r="BZ315" s="1691">
        <f>IFERROR(VLOOKUP($A315,'2011'!$D$4:$I$251,4,FALSE),0)</f>
        <v>0</v>
      </c>
      <c r="CA315" s="1691">
        <f>IFERROR(VLOOKUP($A315,'2011'!$D$4:$I$251,5,FALSE),0)</f>
        <v>0</v>
      </c>
      <c r="CB315" s="1740">
        <f>IFERROR(VLOOKUP($A315,'2011'!$D$4:$I$251,6,FALSE),0)</f>
        <v>0</v>
      </c>
      <c r="CC315" s="1700">
        <f>IFERROR(VLOOKUP($A315,'2010'!$C$3:$H$234,2,FALSE),0)</f>
        <v>0</v>
      </c>
      <c r="CD315" s="1691">
        <f>IFERROR(VLOOKUP($A315,'2010'!$C$3:$H$234,3,FALSE),0)</f>
        <v>0</v>
      </c>
      <c r="CE315" s="1691">
        <f>IFERROR(VLOOKUP($A315,'2010'!$C$3:$H$234,4,FALSE),0)</f>
        <v>0</v>
      </c>
      <c r="CF315" s="1691">
        <f>IFERROR(VLOOKUP($A315,'2010'!$C$3:$H$234,5,FALSE),0)</f>
        <v>0</v>
      </c>
      <c r="CG315" s="1740">
        <f>IFERROR(VLOOKUP($A315,'2010'!$C$3:$H$234,6,FALSE),0)</f>
        <v>0</v>
      </c>
      <c r="CH315" s="1700">
        <f>IFERROR(VLOOKUP($A315,'2009'!$C$3:$H$242,2,FALSE),0)</f>
        <v>0</v>
      </c>
      <c r="CI315" s="1691">
        <f>IFERROR(VLOOKUP($A315,'2009'!$C$3:$H$242,3,FALSE),0)</f>
        <v>0</v>
      </c>
      <c r="CJ315" s="1691">
        <f>IFERROR(VLOOKUP($A315,'2009'!$C$3:$H$242,4,FALSE),0)</f>
        <v>0</v>
      </c>
      <c r="CK315" s="1691">
        <f>IFERROR(VLOOKUP($A315,'2009'!$C$3:$H$242,5,FALSE),0)</f>
        <v>0</v>
      </c>
      <c r="CL315" s="1740">
        <f>IFERROR(VLOOKUP($A315,'2009'!$C$3:$H$242,6,FALSE),0)</f>
        <v>0</v>
      </c>
      <c r="CM315" s="1700">
        <f>IFERROR(VLOOKUP($A315,'2008'!$C$3:$H$229,2,FALSE),0)</f>
        <v>0</v>
      </c>
      <c r="CN315" s="1691">
        <f>IFERROR(VLOOKUP($A315,'2008'!$C$3:$H$229,3,FALSE),0)</f>
        <v>0</v>
      </c>
      <c r="CO315" s="1691">
        <f>IFERROR(VLOOKUP($A315,'2008'!$C$3:$H$229,4,FALSE),0)</f>
        <v>0</v>
      </c>
      <c r="CP315" s="1691">
        <f>IFERROR(VLOOKUP($A315,'2008'!$C$3:$H$229,5,FALSE),0)</f>
        <v>0</v>
      </c>
      <c r="CQ315" s="1740">
        <f>IFERROR(VLOOKUP($A315,'2008'!$C$3:$H$229,6,FALSE),0)</f>
        <v>0</v>
      </c>
      <c r="CR315" s="1700">
        <f>IFERROR(VLOOKUP($A315,'2007'!$C$3:$M$238,7,FALSE),0)</f>
        <v>0</v>
      </c>
      <c r="CS315" s="1691">
        <f>IFERROR(VLOOKUP($A315,'2007'!$C$3:$M$238,8,FALSE),0)</f>
        <v>0</v>
      </c>
      <c r="CT315" s="1691">
        <f>IFERROR(VLOOKUP($A315,'2007'!$C$3:$M$238,9,FALSE),0)</f>
        <v>0</v>
      </c>
      <c r="CU315" s="1691">
        <f>IFERROR(VLOOKUP($A315,'2007'!$C$3:$M$238,10,FALSE),0)</f>
        <v>0</v>
      </c>
      <c r="CV315" s="1740">
        <f>IFERROR(VLOOKUP($A315,'2007'!$C$3:$M$238,11,FALSE),0)</f>
        <v>0</v>
      </c>
      <c r="CW315" s="1700">
        <f>IFERROR(VLOOKUP($A315,'2006'!$A$2:$F$200,2,FALSE),0)</f>
        <v>0</v>
      </c>
      <c r="CX315" s="1691">
        <f>IFERROR(VLOOKUP($A315,'2006'!$A$2:$F$200,4,FALSE),0)</f>
        <v>0</v>
      </c>
      <c r="CY315" s="1691">
        <f>IFERROR(VLOOKUP($A315,'2006'!$A$2:$F$200,5,FALSE),0)</f>
        <v>0</v>
      </c>
      <c r="CZ315" s="1740">
        <f>IFERROR(VLOOKUP($A315,'2006'!$A$2:$F$200,6,FALSE),0)</f>
        <v>0</v>
      </c>
      <c r="DA315" s="1700">
        <f>IFERROR(VLOOKUP($A315,'2005'!$C$3:$M$205,8,FALSE),0)</f>
        <v>0</v>
      </c>
      <c r="DB315" s="1691">
        <f>IFERROR(VLOOKUP($A315,'2005'!$C$3:$M$205,9,FALSE),0)</f>
        <v>0</v>
      </c>
      <c r="DC315" s="1691">
        <f>IFERROR(VLOOKUP($A315,'2005'!$C$3:$M$205,10,FALSE),0)</f>
        <v>0</v>
      </c>
      <c r="DD315" s="1740">
        <f>IFERROR(VLOOKUP($A315,'2005'!$C$3:$M$205,11,FALSE),0)</f>
        <v>0</v>
      </c>
      <c r="DE315" s="1700">
        <f>IFERROR(VLOOKUP($A315,'2004'!$C$3:$M$213,8,FALSE),0)</f>
        <v>0</v>
      </c>
      <c r="DF315" s="1691">
        <f>IFERROR(VLOOKUP($A315,'2004'!$C$3:$M$213,9,FALSE),0)</f>
        <v>0</v>
      </c>
      <c r="DG315" s="1691">
        <f>IFERROR(VLOOKUP($A315,'2004'!$C$3:$M$213,10,FALSE),0)</f>
        <v>0</v>
      </c>
      <c r="DH315" s="1740">
        <f>IFERROR(VLOOKUP($A315,'2004'!$C$3:$M$213,11,FALSE),0)</f>
        <v>0</v>
      </c>
      <c r="DI315" s="1700">
        <f>IFERROR(VLOOKUP($A315,'2003'!$C$3:$Q$214,12,FALSE),0)</f>
        <v>0</v>
      </c>
      <c r="DJ315" s="1691">
        <f>IFERROR(VLOOKUP($A315,'2003'!$C$3:$Q$214,13,FALSE),0)</f>
        <v>0</v>
      </c>
      <c r="DK315" s="1691">
        <f>IFERROR(VLOOKUP($A315,'2003'!$C$3:$Q$214,14,FALSE),0)</f>
        <v>0</v>
      </c>
      <c r="DL315" s="1740">
        <f>IFERROR(VLOOKUP($A315,'2003'!$C$3:$Q$214,15,FALSE),0)</f>
        <v>0</v>
      </c>
      <c r="DM315" s="1700">
        <f>IFERROR(VLOOKUP($A315,'2002'!$D$3:$R$214,12,FALSE),0)</f>
        <v>0</v>
      </c>
      <c r="DN315" s="1691">
        <f>IFERROR(VLOOKUP($A315,'2002'!$D$3:$R$214,13,FALSE),0)</f>
        <v>0</v>
      </c>
      <c r="DO315" s="1691">
        <f>IFERROR(VLOOKUP($A315,'2002'!$D$3:$R$214,14,FALSE),0)</f>
        <v>0</v>
      </c>
      <c r="DP315" s="1788">
        <f>IFERROR(VLOOKUP($A315,'2002'!$D$3:$R$214,15,FALSE),0)</f>
        <v>0</v>
      </c>
      <c r="DQ315" s="1700">
        <f>IFERROR(VLOOKUP($A315,'Pre 2002'!$C$3:$CK$382,84,FALSE),0)</f>
        <v>503</v>
      </c>
      <c r="DR315" s="1695">
        <f>IFERROR(VLOOKUP($A315,'Pre 2002'!$C$3:$CK$382,85,FALSE),0)</f>
        <v>280</v>
      </c>
      <c r="DS315" s="1695">
        <f>IFERROR(VLOOKUP($A315,'Pre 2002'!$C$3:$CK$382,86,FALSE),0)</f>
        <v>6</v>
      </c>
      <c r="DT315" s="1790">
        <f>IFERROR(VLOOKUP($A315,'Pre 2002'!$C$3:$CK$382,87,FALSE),0)</f>
        <v>0.55666003976143141</v>
      </c>
      <c r="DU315" s="1741">
        <f>IFERROR(VLOOKUP(A315,'Pre 2002'!$C$3:$CG$382,83,FALSE),0)</f>
        <v>7</v>
      </c>
      <c r="DY315" s="1731"/>
    </row>
    <row r="316" spans="1:129">
      <c r="A316" s="1778" t="s">
        <v>40</v>
      </c>
      <c r="B316" s="1562">
        <f t="shared" si="103"/>
        <v>1408</v>
      </c>
      <c r="C316" s="1562">
        <f t="shared" si="104"/>
        <v>776</v>
      </c>
      <c r="D316" s="1562">
        <f t="shared" si="105"/>
        <v>6</v>
      </c>
      <c r="E316" s="1563">
        <f t="shared" si="106"/>
        <v>0.55113636363636365</v>
      </c>
      <c r="F316" s="1786">
        <f t="shared" si="107"/>
        <v>21</v>
      </c>
      <c r="G316" s="1595">
        <v>2002</v>
      </c>
      <c r="H316" s="1567">
        <f t="shared" si="128"/>
        <v>14</v>
      </c>
      <c r="I316" s="1734">
        <f t="shared" si="129"/>
        <v>960</v>
      </c>
      <c r="J316" s="1734">
        <f t="shared" si="130"/>
        <v>568</v>
      </c>
      <c r="K316" s="1734">
        <f t="shared" si="131"/>
        <v>6</v>
      </c>
      <c r="L316" s="1806">
        <f t="shared" si="132"/>
        <v>0.59166666666666667</v>
      </c>
      <c r="M316" s="1752" t="s">
        <v>22</v>
      </c>
      <c r="N316" s="1752">
        <v>0</v>
      </c>
      <c r="O316" s="1700">
        <f>IFERROR(VLOOKUP($A316,'2022'!$B$2:$K$174,3,FALSE),0)</f>
        <v>52</v>
      </c>
      <c r="P316" s="1858">
        <f>IFERROR(VLOOKUP($A316,'2022'!$B$2:$K$174,4,FALSE),0)</f>
        <v>11</v>
      </c>
      <c r="Q316" s="1858">
        <f>IFERROR(VLOOKUP($A316,'2022'!$B$2:$K$174,5,FALSE),0)</f>
        <v>21</v>
      </c>
      <c r="R316" s="1858">
        <f>IFERROR(VLOOKUP($A316,'2022'!$B$2:$K$174,8,FALSE),0)</f>
        <v>0</v>
      </c>
      <c r="S316" s="1740">
        <f>IFERROR(VLOOKUP($A316,'2022'!$B$2:$K$174,10,FALSE),0)</f>
        <v>0.40400000000000003</v>
      </c>
      <c r="T316" s="1700">
        <f>IFERROR(VLOOKUP($A316,'2021'!$B$2:$K$174,3,FALSE),0)</f>
        <v>69</v>
      </c>
      <c r="U316" s="1843">
        <f>IFERROR(VLOOKUP($A316,'2021'!$B$2:$K$174,4,FALSE),0)</f>
        <v>14</v>
      </c>
      <c r="V316" s="1843">
        <f>IFERROR(VLOOKUP($A316,'2021'!$B$2:$K$174,5,FALSE),0)</f>
        <v>28</v>
      </c>
      <c r="W316" s="1843">
        <f>IFERROR(VLOOKUP($A316,'2021'!$B$2:$K$174,8,FALSE),0)</f>
        <v>0</v>
      </c>
      <c r="X316" s="1740">
        <f>IFERROR(VLOOKUP($A316,'2021'!$B$2:$K$174,10,FALSE),0)</f>
        <v>0.40600000000000003</v>
      </c>
      <c r="Y316" s="1700">
        <f>IFERROR(VLOOKUP($A316,'2020'!$B$2:$K$170,3,FALSE),0)</f>
        <v>63</v>
      </c>
      <c r="Z316" s="1829">
        <f>IFERROR(VLOOKUP($A316,'2020'!$B$2:$K$170,4,FALSE),0)</f>
        <v>13</v>
      </c>
      <c r="AA316" s="1829">
        <f>IFERROR(VLOOKUP($A316,'2020'!$B$2:$K$170,5,FALSE),0)</f>
        <v>31</v>
      </c>
      <c r="AB316" s="1829">
        <f>IFERROR(VLOOKUP($A316,'2020'!$B$2:$K$170,8,FALSE),0)</f>
        <v>0</v>
      </c>
      <c r="AC316" s="1740">
        <f>IFERROR(VLOOKUP($A316,'2020'!$B$2:$K$170,10,FALSE),0)</f>
        <v>0.49199999999999999</v>
      </c>
      <c r="AD316" s="1700">
        <f>IFERROR(VLOOKUP($A316,'2019'!$B$2:$K$170,3,FALSE),0)</f>
        <v>0</v>
      </c>
      <c r="AE316" s="1823">
        <f>IFERROR(VLOOKUP($A316,'2019'!$B$2:$K$170,4,FALSE),0)</f>
        <v>0</v>
      </c>
      <c r="AF316" s="1823">
        <f>IFERROR(VLOOKUP($A316,'2019'!$B$2:$K$170,5,FALSE),0)</f>
        <v>0</v>
      </c>
      <c r="AG316" s="1823">
        <f>IFERROR(VLOOKUP($A316,'2019'!$B$2:$K$170,8,FALSE),0)</f>
        <v>0</v>
      </c>
      <c r="AH316" s="1740">
        <f>IFERROR(VLOOKUP($A316,'2019'!$B$2:$K$170,10,FALSE),0)</f>
        <v>0</v>
      </c>
      <c r="AI316" s="1700">
        <f>IFERROR(VLOOKUP($A316,'2018'!$B$2:$K$170,3,FALSE),0)</f>
        <v>45</v>
      </c>
      <c r="AJ316" s="1821">
        <f>IFERROR(VLOOKUP($A316,'2018'!$B$2:$K$170,4,FALSE),0)</f>
        <v>7</v>
      </c>
      <c r="AK316" s="1821">
        <f>IFERROR(VLOOKUP($A316,'2018'!$B$2:$K$170,5,FALSE),0)</f>
        <v>17</v>
      </c>
      <c r="AL316" s="1821">
        <f>IFERROR(VLOOKUP($A316,'2018'!$B$2:$K$170,8,FALSE),0)</f>
        <v>0</v>
      </c>
      <c r="AM316" s="1740">
        <f>IFERROR(VLOOKUP($A316,'2018'!$B$2:$K$170,10,FALSE),0)</f>
        <v>0.378</v>
      </c>
      <c r="AN316" s="1700">
        <f>IFERROR(VLOOKUP($A316,'2017'!$B$2:$J$163,2,FALSE),0)</f>
        <v>70</v>
      </c>
      <c r="AO316" s="1815">
        <f>IFERROR(VLOOKUP($A316,'2017'!$B$2:$J$163,3,FALSE),0)</f>
        <v>18</v>
      </c>
      <c r="AP316" s="1815">
        <f>IFERROR(VLOOKUP($A316,'2017'!$B$2:$J$163,4,FALSE),0)</f>
        <v>34</v>
      </c>
      <c r="AQ316" s="1815">
        <f>IFERROR(VLOOKUP($A316,'2017'!$B$2:$J$163,7,FALSE),0)</f>
        <v>0</v>
      </c>
      <c r="AR316" s="1740">
        <f>IFERROR(VLOOKUP($A316,'2017'!$B$2:$J$163,9,FALSE),0)</f>
        <v>0.48571428571428571</v>
      </c>
      <c r="AS316" s="1700">
        <f>IFERROR(VLOOKUP($A316,'2016'!$B$2:$K$165,3,FALSE),0)</f>
        <v>68</v>
      </c>
      <c r="AT316" s="1796">
        <f>IFERROR(VLOOKUP($A316,'2016'!$B$2:$K$165,4,FALSE),0)</f>
        <v>16</v>
      </c>
      <c r="AU316" s="1796">
        <f>IFERROR(VLOOKUP($A316,'2016'!$B$2:$K$165,5,FALSE),0)</f>
        <v>35</v>
      </c>
      <c r="AV316" s="1796">
        <f>IFERROR(VLOOKUP($A316,'2016'!$B$2:$K$165,8,FALSE),0)</f>
        <v>0</v>
      </c>
      <c r="AW316" s="1740">
        <f>IFERROR(VLOOKUP($A316,'2016'!$B$2:$K$165,10,FALSE),0)</f>
        <v>0.51500000000000001</v>
      </c>
      <c r="AX316" s="1700">
        <f>IFERROR(VLOOKUP($A316,'2015'!$B$2:$K$165,3,FALSE),0)</f>
        <v>81</v>
      </c>
      <c r="AY316" s="1695">
        <f>IFERROR(VLOOKUP($A316,'2015'!$B$2:$K$165,4,FALSE),0)</f>
        <v>27</v>
      </c>
      <c r="AZ316" s="1695">
        <f>IFERROR(VLOOKUP($A316,'2015'!$B$2:$K$165,5,FALSE),0)</f>
        <v>42</v>
      </c>
      <c r="BA316" s="1695">
        <f>IFERROR(VLOOKUP($A316,'2015'!$B$2:$K$165,8,FALSE),0)</f>
        <v>0</v>
      </c>
      <c r="BB316" s="1740">
        <f>IFERROR(VLOOKUP($A316,'2015'!$B$2:$K$165,10,FALSE),0)</f>
        <v>0.51851851851851849</v>
      </c>
      <c r="BC316" s="1700">
        <f>IFERROR(VLOOKUP($A316,'2014'!$B$2:$K$157,3,FALSE),0)</f>
        <v>93</v>
      </c>
      <c r="BD316" s="1691">
        <f>IFERROR(VLOOKUP($A316,'2014'!$B$2:$K$157,4,FALSE),0)</f>
        <v>29</v>
      </c>
      <c r="BE316" s="1691">
        <f>IFERROR(VLOOKUP($A316,'2014'!$B$2:$K$157,5,FALSE),0)</f>
        <v>54</v>
      </c>
      <c r="BF316" s="1691">
        <f>IFERROR(VLOOKUP($A316,'2014'!$B$2:$K$157,8,FALSE),0)</f>
        <v>0</v>
      </c>
      <c r="BG316" s="1740">
        <f>IFERROR(VLOOKUP($A316,'2014'!$B$2:$K$157,10,FALSE),0)</f>
        <v>0.58064516129032262</v>
      </c>
      <c r="BH316" s="1700">
        <f>IFERROR(VLOOKUP($A316,'2013'!$D$4:$I$249,2,FALSE),0)</f>
        <v>77</v>
      </c>
      <c r="BI316" s="1691">
        <f>IFERROR(VLOOKUP($A316,'2013'!$D$4:$I$249,3,FALSE),0)</f>
        <v>26</v>
      </c>
      <c r="BJ316" s="1691">
        <f>IFERROR(VLOOKUP($A316,'2013'!$D$4:$I$249,4,FALSE),0)</f>
        <v>49</v>
      </c>
      <c r="BK316" s="1691">
        <f>IFERROR(VLOOKUP($A316,'2013'!$D$4:$I$249,5,FALSE),0)</f>
        <v>0</v>
      </c>
      <c r="BL316" s="1740">
        <f>IFERROR(VLOOKUP($A316,'2013'!$D$4:$I$249,6,FALSE),0)</f>
        <v>0.63636363636363635</v>
      </c>
      <c r="BM316" s="1737">
        <f>IFERROR(VLOOKUP($A316,'2012'!$D$3:$O$172,2,FALSE),0)</f>
        <v>790</v>
      </c>
      <c r="BN316" s="1691">
        <f>IFERROR(VLOOKUP($A316,'2012'!$D$3:$O$172,3,FALSE),0)</f>
        <v>465</v>
      </c>
      <c r="BO316" s="1743">
        <f>IFERROR(VLOOKUP($A316,'2012'!$D$3:$O$172,4,FALSE),0)</f>
        <v>6</v>
      </c>
      <c r="BP316" s="1700">
        <f>IFERROR(VLOOKUP($A316,'2012'!$D$3:$O$172,5,FALSE),0)</f>
        <v>88</v>
      </c>
      <c r="BQ316" s="1691">
        <f>IFERROR(VLOOKUP($A316,'2012'!$D$3:$O$172,6,FALSE),0)</f>
        <v>47</v>
      </c>
      <c r="BR316" s="1691">
        <f>IFERROR(VLOOKUP($A316,'2012'!$D$3:$O$172,7,FALSE),0)</f>
        <v>55</v>
      </c>
      <c r="BS316" s="1691">
        <f>IFERROR(VLOOKUP($A316,'2012'!$D$3:$O$172,8,FALSE),0)</f>
        <v>0</v>
      </c>
      <c r="BT316" s="1740">
        <f>IFERROR(VLOOKUP($A316,'2012'!$D$3:$O$172,9,FALSE),0)</f>
        <v>0.625</v>
      </c>
      <c r="BU316" s="1737">
        <f>IFERROR(VLOOKUP($A316,'2012'!$D$3:$O$172,10,FALSE),0)</f>
        <v>702</v>
      </c>
      <c r="BV316" s="1691">
        <f>IFERROR(VLOOKUP($A316,'2012'!$D$3:$O$172,11,FALSE),0)</f>
        <v>410</v>
      </c>
      <c r="BW316" s="1743">
        <f>IFERROR(VLOOKUP($A316,'2012'!$D$3:$O$172,12,FALSE),0)</f>
        <v>6</v>
      </c>
      <c r="BX316" s="1700">
        <f>IFERROR(VLOOKUP($A316,'2011'!$D$4:$I$251,2,FALSE),0)</f>
        <v>71</v>
      </c>
      <c r="BY316" s="1691">
        <f>IFERROR(VLOOKUP($A316,'2011'!$D$4:$I$251,3,FALSE),0)</f>
        <v>17</v>
      </c>
      <c r="BZ316" s="1691">
        <f>IFERROR(VLOOKUP($A316,'2011'!$D$4:$I$251,4,FALSE),0)</f>
        <v>39</v>
      </c>
      <c r="CA316" s="1691">
        <f>IFERROR(VLOOKUP($A316,'2011'!$D$4:$I$251,5,FALSE),0)</f>
        <v>0</v>
      </c>
      <c r="CB316" s="1740">
        <f>IFERROR(VLOOKUP($A316,'2011'!$D$4:$I$251,6,FALSE),0)</f>
        <v>0.54929577464788737</v>
      </c>
      <c r="CC316" s="1700">
        <f>IFERROR(VLOOKUP($A316,'2010'!$C$3:$H$234,2,FALSE),0)</f>
        <v>78</v>
      </c>
      <c r="CD316" s="1691">
        <f>IFERROR(VLOOKUP($A316,'2010'!$C$3:$H$234,3,FALSE),0)</f>
        <v>21</v>
      </c>
      <c r="CE316" s="1691">
        <f>IFERROR(VLOOKUP($A316,'2010'!$C$3:$H$234,4,FALSE),0)</f>
        <v>46</v>
      </c>
      <c r="CF316" s="1691">
        <f>IFERROR(VLOOKUP($A316,'2010'!$C$3:$H$234,5,FALSE),0)</f>
        <v>0</v>
      </c>
      <c r="CG316" s="1740">
        <f>IFERROR(VLOOKUP($A316,'2010'!$C$3:$H$234,6,FALSE),0)</f>
        <v>0.58974358974358976</v>
      </c>
      <c r="CH316" s="1700">
        <f>IFERROR(VLOOKUP($A316,'2009'!$C$3:$H$242,2,FALSE),0)</f>
        <v>71</v>
      </c>
      <c r="CI316" s="1691">
        <f>IFERROR(VLOOKUP($A316,'2009'!$C$3:$H$242,3,FALSE),0)</f>
        <v>26</v>
      </c>
      <c r="CJ316" s="1691">
        <f>IFERROR(VLOOKUP($A316,'2009'!$C$3:$H$242,4,FALSE),0)</f>
        <v>44</v>
      </c>
      <c r="CK316" s="1691">
        <f>IFERROR(VLOOKUP($A316,'2009'!$C$3:$H$242,5,FALSE),0)</f>
        <v>0</v>
      </c>
      <c r="CL316" s="1740">
        <f>IFERROR(VLOOKUP($A316,'2009'!$C$3:$H$242,6,FALSE),0)</f>
        <v>0.61971830985915488</v>
      </c>
      <c r="CM316" s="1700">
        <f>IFERROR(VLOOKUP($A316,'2008'!$C$3:$H$229,2,FALSE),0)</f>
        <v>76</v>
      </c>
      <c r="CN316" s="1691">
        <f>IFERROR(VLOOKUP($A316,'2008'!$C$3:$H$229,3,FALSE),0)</f>
        <v>24</v>
      </c>
      <c r="CO316" s="1691">
        <f>IFERROR(VLOOKUP($A316,'2008'!$C$3:$H$229,4,FALSE),0)</f>
        <v>43</v>
      </c>
      <c r="CP316" s="1691">
        <f>IFERROR(VLOOKUP($A316,'2008'!$C$3:$H$229,5,FALSE),0)</f>
        <v>1</v>
      </c>
      <c r="CQ316" s="1740">
        <f>IFERROR(VLOOKUP($A316,'2008'!$C$3:$H$229,6,FALSE),0)</f>
        <v>0.56578947368421051</v>
      </c>
      <c r="CR316" s="1700">
        <f>IFERROR(VLOOKUP($A316,'2007'!$C$3:$M$238,7,FALSE),0)</f>
        <v>36</v>
      </c>
      <c r="CS316" s="1691">
        <f>IFERROR(VLOOKUP($A316,'2007'!$C$3:$M$238,8,FALSE),0)</f>
        <v>10</v>
      </c>
      <c r="CT316" s="1691">
        <f>IFERROR(VLOOKUP($A316,'2007'!$C$3:$M$238,9,FALSE),0)</f>
        <v>18</v>
      </c>
      <c r="CU316" s="1691">
        <f>IFERROR(VLOOKUP($A316,'2007'!$C$3:$M$238,10,FALSE),0)</f>
        <v>0</v>
      </c>
      <c r="CV316" s="1740">
        <f>IFERROR(VLOOKUP($A316,'2007'!$C$3:$M$238,11,FALSE),0)</f>
        <v>0.5</v>
      </c>
      <c r="CW316" s="1700">
        <f>IFERROR(VLOOKUP($A316,'2006'!$A$2:$F$200,2,FALSE),0)</f>
        <v>45</v>
      </c>
      <c r="CX316" s="1691">
        <f>IFERROR(VLOOKUP($A316,'2006'!$A$2:$F$200,4,FALSE),0)</f>
        <v>19</v>
      </c>
      <c r="CY316" s="1691">
        <f>IFERROR(VLOOKUP($A316,'2006'!$A$2:$F$200,5,FALSE),0)</f>
        <v>0</v>
      </c>
      <c r="CZ316" s="1740">
        <f>IFERROR(VLOOKUP($A316,'2006'!$A$2:$F$200,6,FALSE),0)</f>
        <v>0.42222222222222222</v>
      </c>
      <c r="DA316" s="1700">
        <f>IFERROR(VLOOKUP($A316,'2005'!$C$3:$M$205,8,FALSE),0)</f>
        <v>72</v>
      </c>
      <c r="DB316" s="1691">
        <f>IFERROR(VLOOKUP($A316,'2005'!$C$3:$M$205,9,FALSE),0)</f>
        <v>43</v>
      </c>
      <c r="DC316" s="1691">
        <f>IFERROR(VLOOKUP($A316,'2005'!$C$3:$M$205,10,FALSE),0)</f>
        <v>0</v>
      </c>
      <c r="DD316" s="1740">
        <f>IFERROR(VLOOKUP($A316,'2005'!$C$3:$M$205,11,FALSE),0)</f>
        <v>0.59722222222222221</v>
      </c>
      <c r="DE316" s="1700">
        <f>IFERROR(VLOOKUP($A316,'2004'!$C$3:$M$213,8,FALSE),0)</f>
        <v>89</v>
      </c>
      <c r="DF316" s="1691">
        <f>IFERROR(VLOOKUP($A316,'2004'!$C$3:$M$213,9,FALSE),0)</f>
        <v>52</v>
      </c>
      <c r="DG316" s="1691">
        <f>IFERROR(VLOOKUP($A316,'2004'!$C$3:$M$213,10,FALSE),0)</f>
        <v>0</v>
      </c>
      <c r="DH316" s="1740">
        <f>IFERROR(VLOOKUP($A316,'2004'!$C$3:$M$213,11,FALSE),0)</f>
        <v>0.5842696629213483</v>
      </c>
      <c r="DI316" s="1700">
        <f>IFERROR(VLOOKUP($A316,'2003'!$C$3:$Q$214,12,FALSE),0)</f>
        <v>73</v>
      </c>
      <c r="DJ316" s="1691">
        <f>IFERROR(VLOOKUP($A316,'2003'!$C$3:$Q$214,13,FALSE),0)</f>
        <v>45</v>
      </c>
      <c r="DK316" s="1691">
        <f>IFERROR(VLOOKUP($A316,'2003'!$C$3:$Q$214,14,FALSE),0)</f>
        <v>3</v>
      </c>
      <c r="DL316" s="1740">
        <f>IFERROR(VLOOKUP($A316,'2003'!$C$3:$Q$214,15,FALSE),0)</f>
        <v>0.61643835616438358</v>
      </c>
      <c r="DM316" s="1700">
        <f>IFERROR(VLOOKUP($A316,'2002'!$D$3:$R$214,12,FALSE),0)</f>
        <v>83</v>
      </c>
      <c r="DN316" s="1691">
        <f>IFERROR(VLOOKUP($A316,'2002'!$D$3:$R$214,13,FALSE),0)</f>
        <v>55</v>
      </c>
      <c r="DO316" s="1691">
        <f>IFERROR(VLOOKUP($A316,'2002'!$D$3:$R$214,14,FALSE),0)</f>
        <v>2</v>
      </c>
      <c r="DP316" s="1788">
        <f>IFERROR(VLOOKUP($A316,'2002'!$D$3:$R$214,15,FALSE),0)</f>
        <v>0.66265060240963858</v>
      </c>
      <c r="DQ316" s="1700">
        <f>IFERROR(VLOOKUP($A316,'Pre 2002'!$C$3:$CK$382,84,FALSE),0)</f>
        <v>8</v>
      </c>
      <c r="DR316" s="1695">
        <f>IFERROR(VLOOKUP($A316,'Pre 2002'!$C$3:$CK$382,85,FALSE),0)</f>
        <v>6</v>
      </c>
      <c r="DS316" s="1695">
        <f>IFERROR(VLOOKUP($A316,'Pre 2002'!$C$3:$CK$382,86,FALSE),0)</f>
        <v>0</v>
      </c>
      <c r="DT316" s="1790">
        <f>IFERROR(VLOOKUP($A316,'Pre 2002'!$C$3:$CK$382,87,FALSE),0)</f>
        <v>0.75</v>
      </c>
      <c r="DU316" s="1741">
        <f>IFERROR(VLOOKUP(A316,'Pre 2002'!$C$3:$CG$382,83,FALSE),0)</f>
        <v>1</v>
      </c>
      <c r="DY316" s="1731"/>
    </row>
    <row r="317" spans="1:129">
      <c r="A317" s="1778" t="s">
        <v>1988</v>
      </c>
      <c r="B317" s="1562">
        <f t="shared" si="103"/>
        <v>369</v>
      </c>
      <c r="C317" s="1562">
        <f t="shared" si="104"/>
        <v>201</v>
      </c>
      <c r="D317" s="1562">
        <f t="shared" si="105"/>
        <v>6</v>
      </c>
      <c r="E317" s="1563">
        <f t="shared" si="106"/>
        <v>0.54471544715447151</v>
      </c>
      <c r="F317" s="1786">
        <f t="shared" si="107"/>
        <v>9</v>
      </c>
      <c r="G317" s="1595" t="s">
        <v>2159</v>
      </c>
      <c r="H317" s="1567">
        <f t="shared" si="128"/>
        <v>9</v>
      </c>
      <c r="I317" s="1734">
        <f t="shared" si="129"/>
        <v>369</v>
      </c>
      <c r="J317" s="1734">
        <f t="shared" si="130"/>
        <v>201</v>
      </c>
      <c r="K317" s="1734">
        <f t="shared" si="131"/>
        <v>6</v>
      </c>
      <c r="L317" s="1806">
        <f t="shared" si="132"/>
        <v>0.54471544715447151</v>
      </c>
      <c r="O317" s="1700">
        <f>IFERROR(VLOOKUP($A317,'2022'!$B$2:$K$174,3,FALSE),0)</f>
        <v>0</v>
      </c>
      <c r="P317" s="1858">
        <f>IFERROR(VLOOKUP($A317,'2022'!$B$2:$K$174,4,FALSE),0)</f>
        <v>0</v>
      </c>
      <c r="Q317" s="1858">
        <f>IFERROR(VLOOKUP($A317,'2022'!$B$2:$K$174,5,FALSE),0)</f>
        <v>0</v>
      </c>
      <c r="R317" s="1858">
        <f>IFERROR(VLOOKUP($A317,'2022'!$B$2:$K$174,8,FALSE),0)</f>
        <v>0</v>
      </c>
      <c r="S317" s="1740">
        <f>IFERROR(VLOOKUP($A317,'2022'!$B$2:$K$174,10,FALSE),0)</f>
        <v>0</v>
      </c>
      <c r="T317" s="1700">
        <f>IFERROR(VLOOKUP($A317,'2021'!$B$2:$K$174,3,FALSE),0)</f>
        <v>0</v>
      </c>
      <c r="U317" s="1843">
        <f>IFERROR(VLOOKUP($A317,'2021'!$B$2:$K$174,4,FALSE),0)</f>
        <v>0</v>
      </c>
      <c r="V317" s="1843">
        <f>IFERROR(VLOOKUP($A317,'2021'!$B$2:$K$174,5,FALSE),0)</f>
        <v>0</v>
      </c>
      <c r="W317" s="1843">
        <f>IFERROR(VLOOKUP($A317,'2021'!$B$2:$K$174,8,FALSE),0)</f>
        <v>0</v>
      </c>
      <c r="X317" s="1740">
        <f>IFERROR(VLOOKUP($A317,'2021'!$B$2:$K$174,10,FALSE),0)</f>
        <v>0</v>
      </c>
      <c r="Y317" s="1700">
        <f>IFERROR(VLOOKUP($A317,'2020'!$B$2:$K$170,3,FALSE),0)</f>
        <v>0</v>
      </c>
      <c r="Z317" s="1829">
        <f>IFERROR(VLOOKUP($A317,'2020'!$B$2:$K$170,4,FALSE),0)</f>
        <v>0</v>
      </c>
      <c r="AA317" s="1829">
        <f>IFERROR(VLOOKUP($A317,'2020'!$B$2:$K$170,5,FALSE),0)</f>
        <v>0</v>
      </c>
      <c r="AB317" s="1829">
        <f>IFERROR(VLOOKUP($A317,'2020'!$B$2:$K$170,8,FALSE),0)</f>
        <v>0</v>
      </c>
      <c r="AC317" s="1740">
        <f>IFERROR(VLOOKUP($A317,'2020'!$B$2:$K$170,10,FALSE),0)</f>
        <v>0</v>
      </c>
      <c r="AD317" s="1700">
        <f>IFERROR(VLOOKUP($A317,'2019'!$B$2:$K$170,3,FALSE),0)</f>
        <v>0</v>
      </c>
      <c r="AE317" s="1823">
        <f>IFERROR(VLOOKUP($A317,'2019'!$B$2:$K$170,4,FALSE),0)</f>
        <v>0</v>
      </c>
      <c r="AF317" s="1823">
        <f>IFERROR(VLOOKUP($A317,'2019'!$B$2:$K$170,5,FALSE),0)</f>
        <v>0</v>
      </c>
      <c r="AG317" s="1823">
        <f>IFERROR(VLOOKUP($A317,'2019'!$B$2:$K$170,8,FALSE),0)</f>
        <v>0</v>
      </c>
      <c r="AH317" s="1740">
        <f>IFERROR(VLOOKUP($A317,'2019'!$B$2:$K$170,10,FALSE),0)</f>
        <v>0</v>
      </c>
      <c r="AI317" s="1700">
        <f>IFERROR(VLOOKUP($A317,'2018'!$B$2:$K$170,3,FALSE),0)</f>
        <v>0</v>
      </c>
      <c r="AJ317" s="1821">
        <f>IFERROR(VLOOKUP($A317,'2018'!$B$2:$K$170,4,FALSE),0)</f>
        <v>0</v>
      </c>
      <c r="AK317" s="1821">
        <f>IFERROR(VLOOKUP($A317,'2018'!$B$2:$K$170,5,FALSE),0)</f>
        <v>0</v>
      </c>
      <c r="AL317" s="1821">
        <f>IFERROR(VLOOKUP($A317,'2018'!$B$2:$K$170,8,FALSE),0)</f>
        <v>0</v>
      </c>
      <c r="AM317" s="1740">
        <f>IFERROR(VLOOKUP($A317,'2018'!$B$2:$K$170,10,FALSE),0)</f>
        <v>0</v>
      </c>
      <c r="AN317" s="1700">
        <f>IFERROR(VLOOKUP($A317,'2017'!$B$2:$J$163,2,FALSE),0)</f>
        <v>0</v>
      </c>
      <c r="AO317" s="1815">
        <f>IFERROR(VLOOKUP($A317,'2017'!$B$2:$J$163,3,FALSE),0)</f>
        <v>0</v>
      </c>
      <c r="AP317" s="1815">
        <f>IFERROR(VLOOKUP($A317,'2017'!$B$2:$J$163,4,FALSE),0)</f>
        <v>0</v>
      </c>
      <c r="AQ317" s="1815">
        <f>IFERROR(VLOOKUP($A317,'2017'!$B$2:$J$163,7,FALSE),0)</f>
        <v>0</v>
      </c>
      <c r="AR317" s="1740">
        <f>IFERROR(VLOOKUP($A317,'2017'!$B$2:$J$163,9,FALSE),0)</f>
        <v>0</v>
      </c>
      <c r="AS317" s="1700">
        <f>IFERROR(VLOOKUP($A317,'2016'!$B$2:$K$165,3,FALSE),0)</f>
        <v>0</v>
      </c>
      <c r="AT317" s="1796">
        <f>IFERROR(VLOOKUP($A317,'2016'!$B$2:$K$165,4,FALSE),0)</f>
        <v>0</v>
      </c>
      <c r="AU317" s="1796">
        <f>IFERROR(VLOOKUP($A317,'2016'!$B$2:$K$165,5,FALSE),0)</f>
        <v>0</v>
      </c>
      <c r="AV317" s="1796">
        <f>IFERROR(VLOOKUP($A317,'2016'!$B$2:$K$165,8,FALSE),0)</f>
        <v>0</v>
      </c>
      <c r="AW317" s="1740">
        <f>IFERROR(VLOOKUP($A317,'2016'!$B$2:$K$165,10,FALSE),0)</f>
        <v>0</v>
      </c>
      <c r="AX317" s="1700">
        <f>IFERROR(VLOOKUP($A317,'2015'!$B$2:$K$165,3,FALSE),0)</f>
        <v>0</v>
      </c>
      <c r="AY317" s="1695">
        <f>IFERROR(VLOOKUP($A317,'2015'!$B$2:$K$165,4,FALSE),0)</f>
        <v>0</v>
      </c>
      <c r="AZ317" s="1695">
        <f>IFERROR(VLOOKUP($A317,'2015'!$B$2:$K$165,5,FALSE),0)</f>
        <v>0</v>
      </c>
      <c r="BA317" s="1695">
        <f>IFERROR(VLOOKUP($A317,'2015'!$B$2:$K$165,8,FALSE),0)</f>
        <v>0</v>
      </c>
      <c r="BB317" s="1740">
        <f>IFERROR(VLOOKUP($A317,'2015'!$B$2:$K$165,10,FALSE),0)</f>
        <v>0</v>
      </c>
      <c r="BC317" s="1700">
        <f>IFERROR(VLOOKUP($A317,'2014'!$B$2:$K$157,3,FALSE),0)</f>
        <v>0</v>
      </c>
      <c r="BD317" s="1691">
        <f>IFERROR(VLOOKUP($A317,'2014'!$B$2:$K$157,4,FALSE),0)</f>
        <v>0</v>
      </c>
      <c r="BE317" s="1691">
        <f>IFERROR(VLOOKUP($A317,'2014'!$B$2:$K$157,5,FALSE),0)</f>
        <v>0</v>
      </c>
      <c r="BF317" s="1691">
        <f>IFERROR(VLOOKUP($A317,'2014'!$B$2:$K$157,8,FALSE),0)</f>
        <v>0</v>
      </c>
      <c r="BG317" s="1740">
        <f>IFERROR(VLOOKUP($A317,'2014'!$B$2:$K$157,10,FALSE),0)</f>
        <v>0</v>
      </c>
      <c r="BH317" s="1700">
        <f>IFERROR(VLOOKUP($A317,'2013'!$D$4:$I$249,2,FALSE),0)</f>
        <v>0</v>
      </c>
      <c r="BI317" s="1691">
        <f>IFERROR(VLOOKUP($A317,'2013'!$D$4:$I$249,3,FALSE),0)</f>
        <v>0</v>
      </c>
      <c r="BJ317" s="1691">
        <f>IFERROR(VLOOKUP($A317,'2013'!$D$4:$I$249,4,FALSE),0)</f>
        <v>0</v>
      </c>
      <c r="BK317" s="1691">
        <f>IFERROR(VLOOKUP($A317,'2013'!$D$4:$I$249,5,FALSE),0)</f>
        <v>0</v>
      </c>
      <c r="BL317" s="1740">
        <f>IFERROR(VLOOKUP($A317,'2013'!$D$4:$I$249,6,FALSE),0)</f>
        <v>0</v>
      </c>
      <c r="BM317" s="1737">
        <f>IFERROR(VLOOKUP($A317,'2012'!$D$3:$O$172,2,FALSE),0)</f>
        <v>0</v>
      </c>
      <c r="BN317" s="1691">
        <f>IFERROR(VLOOKUP($A317,'2012'!$D$3:$O$172,3,FALSE),0)</f>
        <v>0</v>
      </c>
      <c r="BO317" s="1743">
        <f>IFERROR(VLOOKUP($A317,'2012'!$D$3:$O$172,4,FALSE),0)</f>
        <v>0</v>
      </c>
      <c r="BP317" s="1700">
        <f>IFERROR(VLOOKUP($A317,'2012'!$D$3:$O$172,5,FALSE),0)</f>
        <v>0</v>
      </c>
      <c r="BQ317" s="1691">
        <f>IFERROR(VLOOKUP($A317,'2012'!$D$3:$O$172,6,FALSE),0)</f>
        <v>0</v>
      </c>
      <c r="BR317" s="1691">
        <f>IFERROR(VLOOKUP($A317,'2012'!$D$3:$O$172,7,FALSE),0)</f>
        <v>0</v>
      </c>
      <c r="BS317" s="1691">
        <f>IFERROR(VLOOKUP($A317,'2012'!$D$3:$O$172,8,FALSE),0)</f>
        <v>0</v>
      </c>
      <c r="BT317" s="1740">
        <f>IFERROR(VLOOKUP($A317,'2012'!$D$3:$O$172,9,FALSE),0)</f>
        <v>0</v>
      </c>
      <c r="BX317" s="1700">
        <f>IFERROR(VLOOKUP($A317,'2011'!$D$4:$I$251,2,FALSE),0)</f>
        <v>0</v>
      </c>
      <c r="BY317" s="1691">
        <f>IFERROR(VLOOKUP($A317,'2011'!$D$4:$I$251,3,FALSE),0)</f>
        <v>0</v>
      </c>
      <c r="BZ317" s="1691">
        <f>IFERROR(VLOOKUP($A317,'2011'!$D$4:$I$251,4,FALSE),0)</f>
        <v>0</v>
      </c>
      <c r="CA317" s="1691">
        <f>IFERROR(VLOOKUP($A317,'2011'!$D$4:$I$251,5,FALSE),0)</f>
        <v>0</v>
      </c>
      <c r="CB317" s="1740">
        <f>IFERROR(VLOOKUP($A317,'2011'!$D$4:$I$251,6,FALSE),0)</f>
        <v>0</v>
      </c>
      <c r="CC317" s="1700">
        <f>IFERROR(VLOOKUP($A317,'2010'!$C$3:$H$234,2,FALSE),0)</f>
        <v>0</v>
      </c>
      <c r="CD317" s="1691">
        <f>IFERROR(VLOOKUP($A317,'2010'!$C$3:$H$234,3,FALSE),0)</f>
        <v>0</v>
      </c>
      <c r="CE317" s="1691">
        <f>IFERROR(VLOOKUP($A317,'2010'!$C$3:$H$234,4,FALSE),0)</f>
        <v>0</v>
      </c>
      <c r="CF317" s="1691">
        <f>IFERROR(VLOOKUP($A317,'2010'!$C$3:$H$234,5,FALSE),0)</f>
        <v>0</v>
      </c>
      <c r="CG317" s="1740">
        <f>IFERROR(VLOOKUP($A317,'2010'!$C$3:$H$234,6,FALSE),0)</f>
        <v>0</v>
      </c>
      <c r="CH317" s="1700">
        <f>IFERROR(VLOOKUP($A317,'2009'!$C$3:$H$242,2,FALSE),0)</f>
        <v>0</v>
      </c>
      <c r="CI317" s="1691">
        <f>IFERROR(VLOOKUP($A317,'2009'!$C$3:$H$242,3,FALSE),0)</f>
        <v>0</v>
      </c>
      <c r="CJ317" s="1691">
        <f>IFERROR(VLOOKUP($A317,'2009'!$C$3:$H$242,4,FALSE),0)</f>
        <v>0</v>
      </c>
      <c r="CK317" s="1691">
        <f>IFERROR(VLOOKUP($A317,'2009'!$C$3:$H$242,5,FALSE),0)</f>
        <v>0</v>
      </c>
      <c r="CL317" s="1740">
        <f>IFERROR(VLOOKUP($A317,'2009'!$C$3:$H$242,6,FALSE),0)</f>
        <v>0</v>
      </c>
      <c r="CM317" s="1700">
        <f>IFERROR(VLOOKUP($A317,'2008'!$C$3:$H$229,2,FALSE),0)</f>
        <v>0</v>
      </c>
      <c r="CN317" s="1691">
        <f>IFERROR(VLOOKUP($A317,'2008'!$C$3:$H$229,3,FALSE),0)</f>
        <v>0</v>
      </c>
      <c r="CO317" s="1691">
        <f>IFERROR(VLOOKUP($A317,'2008'!$C$3:$H$229,4,FALSE),0)</f>
        <v>0</v>
      </c>
      <c r="CP317" s="1691">
        <f>IFERROR(VLOOKUP($A317,'2008'!$C$3:$H$229,5,FALSE),0)</f>
        <v>0</v>
      </c>
      <c r="CQ317" s="1740">
        <f>IFERROR(VLOOKUP($A317,'2008'!$C$3:$H$229,6,FALSE),0)</f>
        <v>0</v>
      </c>
      <c r="CR317" s="1700">
        <f>IFERROR(VLOOKUP($A317,'2007'!$C$3:$M$238,7,FALSE),0)</f>
        <v>0</v>
      </c>
      <c r="CS317" s="1691">
        <f>IFERROR(VLOOKUP($A317,'2007'!$C$3:$M$238,8,FALSE),0)</f>
        <v>0</v>
      </c>
      <c r="CT317" s="1691">
        <f>IFERROR(VLOOKUP($A317,'2007'!$C$3:$M$238,9,FALSE),0)</f>
        <v>0</v>
      </c>
      <c r="CU317" s="1691">
        <f>IFERROR(VLOOKUP($A317,'2007'!$C$3:$M$238,10,FALSE),0)</f>
        <v>0</v>
      </c>
      <c r="CV317" s="1740">
        <f>IFERROR(VLOOKUP($A317,'2007'!$C$3:$M$238,11,FALSE),0)</f>
        <v>0</v>
      </c>
      <c r="CW317" s="1700">
        <f>IFERROR(VLOOKUP($A317,'2006'!$A$2:$F$200,2,FALSE),0)</f>
        <v>0</v>
      </c>
      <c r="CX317" s="1691">
        <f>IFERROR(VLOOKUP($A317,'2006'!$A$2:$F$200,4,FALSE),0)</f>
        <v>0</v>
      </c>
      <c r="CY317" s="1691">
        <f>IFERROR(VLOOKUP($A317,'2006'!$A$2:$F$200,5,FALSE),0)</f>
        <v>0</v>
      </c>
      <c r="CZ317" s="1740">
        <f>IFERROR(VLOOKUP($A317,'2006'!$A$2:$F$200,6,FALSE),0)</f>
        <v>0</v>
      </c>
      <c r="DA317" s="1700">
        <f>IFERROR(VLOOKUP($A317,'2005'!$C$3:$M$205,8,FALSE),0)</f>
        <v>0</v>
      </c>
      <c r="DB317" s="1691">
        <f>IFERROR(VLOOKUP($A317,'2005'!$C$3:$M$205,9,FALSE),0)</f>
        <v>0</v>
      </c>
      <c r="DC317" s="1691">
        <f>IFERROR(VLOOKUP($A317,'2005'!$C$3:$M$205,10,FALSE),0)</f>
        <v>0</v>
      </c>
      <c r="DD317" s="1740">
        <f>IFERROR(VLOOKUP($A317,'2005'!$C$3:$M$205,11,FALSE),0)</f>
        <v>0</v>
      </c>
      <c r="DE317" s="1700">
        <f>IFERROR(VLOOKUP($A317,'2004'!$C$3:$M$213,8,FALSE),0)</f>
        <v>0</v>
      </c>
      <c r="DF317" s="1691">
        <f>IFERROR(VLOOKUP($A317,'2004'!$C$3:$M$213,9,FALSE),0)</f>
        <v>0</v>
      </c>
      <c r="DG317" s="1691">
        <f>IFERROR(VLOOKUP($A317,'2004'!$C$3:$M$213,10,FALSE),0)</f>
        <v>0</v>
      </c>
      <c r="DH317" s="1740">
        <f>IFERROR(VLOOKUP($A317,'2004'!$C$3:$M$213,11,FALSE),0)</f>
        <v>0</v>
      </c>
      <c r="DI317" s="1700">
        <f>IFERROR(VLOOKUP($A317,'2003'!$C$3:$Q$214,12,FALSE),0)</f>
        <v>34</v>
      </c>
      <c r="DJ317" s="1691">
        <f>IFERROR(VLOOKUP($A317,'2003'!$C$3:$Q$214,13,FALSE),0)</f>
        <v>18</v>
      </c>
      <c r="DK317" s="1691">
        <f>IFERROR(VLOOKUP($A317,'2003'!$C$3:$Q$214,14,FALSE),0)</f>
        <v>1</v>
      </c>
      <c r="DL317" s="1740">
        <f>IFERROR(VLOOKUP($A317,'2003'!$C$3:$Q$214,15,FALSE),0)</f>
        <v>0.52941176470588236</v>
      </c>
      <c r="DM317" s="1700">
        <f>IFERROR(VLOOKUP($A317,'2002'!$D$3:$R$214,12,FALSE),0)</f>
        <v>30</v>
      </c>
      <c r="DN317" s="1691">
        <f>IFERROR(VLOOKUP($A317,'2002'!$D$3:$R$214,13,FALSE),0)</f>
        <v>13</v>
      </c>
      <c r="DO317" s="1691">
        <f>IFERROR(VLOOKUP($A317,'2002'!$D$3:$R$214,14,FALSE),0)</f>
        <v>1</v>
      </c>
      <c r="DP317" s="1788">
        <f>IFERROR(VLOOKUP($A317,'2002'!$D$3:$R$214,15,FALSE),0)</f>
        <v>0.43333333333333335</v>
      </c>
      <c r="DQ317" s="1700">
        <f>IFERROR(VLOOKUP($A317,'Pre 2002'!$C$3:$CK$382,84,FALSE),0)</f>
        <v>305</v>
      </c>
      <c r="DR317" s="1695">
        <f>IFERROR(VLOOKUP($A317,'Pre 2002'!$C$3:$CK$382,85,FALSE),0)</f>
        <v>170</v>
      </c>
      <c r="DS317" s="1695">
        <f>IFERROR(VLOOKUP($A317,'Pre 2002'!$C$3:$CK$382,86,FALSE),0)</f>
        <v>4</v>
      </c>
      <c r="DT317" s="1790">
        <f>IFERROR(VLOOKUP($A317,'Pre 2002'!$C$3:$CK$382,87,FALSE),0)</f>
        <v>0.55737704918032782</v>
      </c>
      <c r="DU317" s="1741">
        <f>IFERROR(VLOOKUP(A317,'Pre 2002'!$C$3:$CG$382,83,FALSE),0)</f>
        <v>7</v>
      </c>
      <c r="DY317" s="1731"/>
    </row>
    <row r="318" spans="1:129">
      <c r="A318" s="1778" t="s">
        <v>1907</v>
      </c>
      <c r="B318" s="1562">
        <f t="shared" si="103"/>
        <v>404</v>
      </c>
      <c r="C318" s="1562">
        <f t="shared" si="104"/>
        <v>220</v>
      </c>
      <c r="D318" s="1562">
        <f t="shared" si="105"/>
        <v>6</v>
      </c>
      <c r="E318" s="1563">
        <f t="shared" si="106"/>
        <v>0.54455445544554459</v>
      </c>
      <c r="F318" s="1786">
        <f t="shared" si="107"/>
        <v>6</v>
      </c>
      <c r="G318" s="1595" t="s">
        <v>2159</v>
      </c>
      <c r="H318" s="1567">
        <f t="shared" si="128"/>
        <v>6</v>
      </c>
      <c r="I318" s="1734">
        <f t="shared" si="129"/>
        <v>404</v>
      </c>
      <c r="J318" s="1734">
        <f t="shared" si="130"/>
        <v>220</v>
      </c>
      <c r="K318" s="1734">
        <f t="shared" si="131"/>
        <v>6</v>
      </c>
      <c r="L318" s="1806">
        <f t="shared" si="132"/>
        <v>0.54455445544554459</v>
      </c>
      <c r="O318" s="1700">
        <f>IFERROR(VLOOKUP($A318,'2022'!$B$2:$K$174,3,FALSE),0)</f>
        <v>0</v>
      </c>
      <c r="P318" s="1858">
        <f>IFERROR(VLOOKUP($A318,'2022'!$B$2:$K$174,4,FALSE),0)</f>
        <v>0</v>
      </c>
      <c r="Q318" s="1858">
        <f>IFERROR(VLOOKUP($A318,'2022'!$B$2:$K$174,5,FALSE),0)</f>
        <v>0</v>
      </c>
      <c r="R318" s="1858">
        <f>IFERROR(VLOOKUP($A318,'2022'!$B$2:$K$174,8,FALSE),0)</f>
        <v>0</v>
      </c>
      <c r="S318" s="1740">
        <f>IFERROR(VLOOKUP($A318,'2022'!$B$2:$K$174,10,FALSE),0)</f>
        <v>0</v>
      </c>
      <c r="T318" s="1700">
        <f>IFERROR(VLOOKUP($A318,'2021'!$B$2:$K$174,3,FALSE),0)</f>
        <v>0</v>
      </c>
      <c r="U318" s="1843">
        <f>IFERROR(VLOOKUP($A318,'2021'!$B$2:$K$174,4,FALSE),0)</f>
        <v>0</v>
      </c>
      <c r="V318" s="1843">
        <f>IFERROR(VLOOKUP($A318,'2021'!$B$2:$K$174,5,FALSE),0)</f>
        <v>0</v>
      </c>
      <c r="W318" s="1843">
        <f>IFERROR(VLOOKUP($A318,'2021'!$B$2:$K$174,8,FALSE),0)</f>
        <v>0</v>
      </c>
      <c r="X318" s="1740">
        <f>IFERROR(VLOOKUP($A318,'2021'!$B$2:$K$174,10,FALSE),0)</f>
        <v>0</v>
      </c>
      <c r="Y318" s="1700">
        <f>IFERROR(VLOOKUP($A318,'2020'!$B$2:$K$170,3,FALSE),0)</f>
        <v>0</v>
      </c>
      <c r="Z318" s="1829">
        <f>IFERROR(VLOOKUP($A318,'2020'!$B$2:$K$170,4,FALSE),0)</f>
        <v>0</v>
      </c>
      <c r="AA318" s="1829">
        <f>IFERROR(VLOOKUP($A318,'2020'!$B$2:$K$170,5,FALSE),0)</f>
        <v>0</v>
      </c>
      <c r="AB318" s="1829">
        <f>IFERROR(VLOOKUP($A318,'2020'!$B$2:$K$170,8,FALSE),0)</f>
        <v>0</v>
      </c>
      <c r="AC318" s="1740">
        <f>IFERROR(VLOOKUP($A318,'2020'!$B$2:$K$170,10,FALSE),0)</f>
        <v>0</v>
      </c>
      <c r="AD318" s="1700">
        <f>IFERROR(VLOOKUP($A318,'2019'!$B$2:$K$170,3,FALSE),0)</f>
        <v>0</v>
      </c>
      <c r="AE318" s="1823">
        <f>IFERROR(VLOOKUP($A318,'2019'!$B$2:$K$170,4,FALSE),0)</f>
        <v>0</v>
      </c>
      <c r="AF318" s="1823">
        <f>IFERROR(VLOOKUP($A318,'2019'!$B$2:$K$170,5,FALSE),0)</f>
        <v>0</v>
      </c>
      <c r="AG318" s="1823">
        <f>IFERROR(VLOOKUP($A318,'2019'!$B$2:$K$170,8,FALSE),0)</f>
        <v>0</v>
      </c>
      <c r="AH318" s="1740">
        <f>IFERROR(VLOOKUP($A318,'2019'!$B$2:$K$170,10,FALSE),0)</f>
        <v>0</v>
      </c>
      <c r="AI318" s="1700">
        <f>IFERROR(VLOOKUP($A318,'2018'!$B$2:$K$170,3,FALSE),0)</f>
        <v>0</v>
      </c>
      <c r="AJ318" s="1821">
        <f>IFERROR(VLOOKUP($A318,'2018'!$B$2:$K$170,4,FALSE),0)</f>
        <v>0</v>
      </c>
      <c r="AK318" s="1821">
        <f>IFERROR(VLOOKUP($A318,'2018'!$B$2:$K$170,5,FALSE),0)</f>
        <v>0</v>
      </c>
      <c r="AL318" s="1821">
        <f>IFERROR(VLOOKUP($A318,'2018'!$B$2:$K$170,8,FALSE),0)</f>
        <v>0</v>
      </c>
      <c r="AM318" s="1740">
        <f>IFERROR(VLOOKUP($A318,'2018'!$B$2:$K$170,10,FALSE),0)</f>
        <v>0</v>
      </c>
      <c r="AN318" s="1700">
        <f>IFERROR(VLOOKUP($A318,'2017'!$B$2:$J$163,2,FALSE),0)</f>
        <v>0</v>
      </c>
      <c r="AO318" s="1815">
        <f>IFERROR(VLOOKUP($A318,'2017'!$B$2:$J$163,3,FALSE),0)</f>
        <v>0</v>
      </c>
      <c r="AP318" s="1815">
        <f>IFERROR(VLOOKUP($A318,'2017'!$B$2:$J$163,4,FALSE),0)</f>
        <v>0</v>
      </c>
      <c r="AQ318" s="1815">
        <f>IFERROR(VLOOKUP($A318,'2017'!$B$2:$J$163,7,FALSE),0)</f>
        <v>0</v>
      </c>
      <c r="AR318" s="1740">
        <f>IFERROR(VLOOKUP($A318,'2017'!$B$2:$J$163,9,FALSE),0)</f>
        <v>0</v>
      </c>
      <c r="AS318" s="1700">
        <f>IFERROR(VLOOKUP($A318,'2016'!$B$2:$K$165,3,FALSE),0)</f>
        <v>0</v>
      </c>
      <c r="AT318" s="1796">
        <f>IFERROR(VLOOKUP($A318,'2016'!$B$2:$K$165,4,FALSE),0)</f>
        <v>0</v>
      </c>
      <c r="AU318" s="1796">
        <f>IFERROR(VLOOKUP($A318,'2016'!$B$2:$K$165,5,FALSE),0)</f>
        <v>0</v>
      </c>
      <c r="AV318" s="1796">
        <f>IFERROR(VLOOKUP($A318,'2016'!$B$2:$K$165,8,FALSE),0)</f>
        <v>0</v>
      </c>
      <c r="AW318" s="1740">
        <f>IFERROR(VLOOKUP($A318,'2016'!$B$2:$K$165,10,FALSE),0)</f>
        <v>0</v>
      </c>
      <c r="AX318" s="1700">
        <f>IFERROR(VLOOKUP($A318,'2015'!$B$2:$K$165,3,FALSE),0)</f>
        <v>0</v>
      </c>
      <c r="AY318" s="1695">
        <f>IFERROR(VLOOKUP($A318,'2015'!$B$2:$K$165,4,FALSE),0)</f>
        <v>0</v>
      </c>
      <c r="AZ318" s="1695">
        <f>IFERROR(VLOOKUP($A318,'2015'!$B$2:$K$165,5,FALSE),0)</f>
        <v>0</v>
      </c>
      <c r="BA318" s="1695">
        <f>IFERROR(VLOOKUP($A318,'2015'!$B$2:$K$165,8,FALSE),0)</f>
        <v>0</v>
      </c>
      <c r="BB318" s="1740">
        <f>IFERROR(VLOOKUP($A318,'2015'!$B$2:$K$165,10,FALSE),0)</f>
        <v>0</v>
      </c>
      <c r="BC318" s="1700">
        <f>IFERROR(VLOOKUP($A318,'2014'!$B$2:$K$157,3,FALSE),0)</f>
        <v>0</v>
      </c>
      <c r="BD318" s="1691">
        <f>IFERROR(VLOOKUP($A318,'2014'!$B$2:$K$157,4,FALSE),0)</f>
        <v>0</v>
      </c>
      <c r="BE318" s="1691">
        <f>IFERROR(VLOOKUP($A318,'2014'!$B$2:$K$157,5,FALSE),0)</f>
        <v>0</v>
      </c>
      <c r="BF318" s="1691">
        <f>IFERROR(VLOOKUP($A318,'2014'!$B$2:$K$157,8,FALSE),0)</f>
        <v>0</v>
      </c>
      <c r="BG318" s="1740">
        <f>IFERROR(VLOOKUP($A318,'2014'!$B$2:$K$157,10,FALSE),0)</f>
        <v>0</v>
      </c>
      <c r="BH318" s="1700">
        <f>IFERROR(VLOOKUP($A318,'2013'!$D$4:$I$249,2,FALSE),0)</f>
        <v>0</v>
      </c>
      <c r="BI318" s="1691">
        <f>IFERROR(VLOOKUP($A318,'2013'!$D$4:$I$249,3,FALSE),0)</f>
        <v>0</v>
      </c>
      <c r="BJ318" s="1691">
        <f>IFERROR(VLOOKUP($A318,'2013'!$D$4:$I$249,4,FALSE),0)</f>
        <v>0</v>
      </c>
      <c r="BK318" s="1691">
        <f>IFERROR(VLOOKUP($A318,'2013'!$D$4:$I$249,5,FALSE),0)</f>
        <v>0</v>
      </c>
      <c r="BL318" s="1740">
        <f>IFERROR(VLOOKUP($A318,'2013'!$D$4:$I$249,6,FALSE),0)</f>
        <v>0</v>
      </c>
      <c r="BM318" s="1737">
        <f>IFERROR(VLOOKUP($A318,'2012'!$D$3:$O$172,2,FALSE),0)</f>
        <v>0</v>
      </c>
      <c r="BN318" s="1691">
        <f>IFERROR(VLOOKUP($A318,'2012'!$D$3:$O$172,3,FALSE),0)</f>
        <v>0</v>
      </c>
      <c r="BO318" s="1743">
        <f>IFERROR(VLOOKUP($A318,'2012'!$D$3:$O$172,4,FALSE),0)</f>
        <v>0</v>
      </c>
      <c r="BP318" s="1700">
        <f>IFERROR(VLOOKUP($A318,'2012'!$D$3:$O$172,5,FALSE),0)</f>
        <v>0</v>
      </c>
      <c r="BQ318" s="1691">
        <f>IFERROR(VLOOKUP($A318,'2012'!$D$3:$O$172,6,FALSE),0)</f>
        <v>0</v>
      </c>
      <c r="BR318" s="1691">
        <f>IFERROR(VLOOKUP($A318,'2012'!$D$3:$O$172,7,FALSE),0)</f>
        <v>0</v>
      </c>
      <c r="BS318" s="1691">
        <f>IFERROR(VLOOKUP($A318,'2012'!$D$3:$O$172,8,FALSE),0)</f>
        <v>0</v>
      </c>
      <c r="BT318" s="1740">
        <f>IFERROR(VLOOKUP($A318,'2012'!$D$3:$O$172,9,FALSE),0)</f>
        <v>0</v>
      </c>
      <c r="BX318" s="1700">
        <f>IFERROR(VLOOKUP($A318,'2011'!$D$4:$I$251,2,FALSE),0)</f>
        <v>0</v>
      </c>
      <c r="BY318" s="1691">
        <f>IFERROR(VLOOKUP($A318,'2011'!$D$4:$I$251,3,FALSE),0)</f>
        <v>0</v>
      </c>
      <c r="BZ318" s="1691">
        <f>IFERROR(VLOOKUP($A318,'2011'!$D$4:$I$251,4,FALSE),0)</f>
        <v>0</v>
      </c>
      <c r="CA318" s="1691">
        <f>IFERROR(VLOOKUP($A318,'2011'!$D$4:$I$251,5,FALSE),0)</f>
        <v>0</v>
      </c>
      <c r="CB318" s="1740">
        <f>IFERROR(VLOOKUP($A318,'2011'!$D$4:$I$251,6,FALSE),0)</f>
        <v>0</v>
      </c>
      <c r="CC318" s="1700">
        <f>IFERROR(VLOOKUP($A318,'2010'!$C$3:$H$234,2,FALSE),0)</f>
        <v>0</v>
      </c>
      <c r="CD318" s="1691">
        <f>IFERROR(VLOOKUP($A318,'2010'!$C$3:$H$234,3,FALSE),0)</f>
        <v>0</v>
      </c>
      <c r="CE318" s="1691">
        <f>IFERROR(VLOOKUP($A318,'2010'!$C$3:$H$234,4,FALSE),0)</f>
        <v>0</v>
      </c>
      <c r="CF318" s="1691">
        <f>IFERROR(VLOOKUP($A318,'2010'!$C$3:$H$234,5,FALSE),0)</f>
        <v>0</v>
      </c>
      <c r="CG318" s="1740">
        <f>IFERROR(VLOOKUP($A318,'2010'!$C$3:$H$234,6,FALSE),0)</f>
        <v>0</v>
      </c>
      <c r="CH318" s="1700">
        <f>IFERROR(VLOOKUP($A318,'2009'!$C$3:$H$242,2,FALSE),0)</f>
        <v>0</v>
      </c>
      <c r="CI318" s="1691">
        <f>IFERROR(VLOOKUP($A318,'2009'!$C$3:$H$242,3,FALSE),0)</f>
        <v>0</v>
      </c>
      <c r="CJ318" s="1691">
        <f>IFERROR(VLOOKUP($A318,'2009'!$C$3:$H$242,4,FALSE),0)</f>
        <v>0</v>
      </c>
      <c r="CK318" s="1691">
        <f>IFERROR(VLOOKUP($A318,'2009'!$C$3:$H$242,5,FALSE),0)</f>
        <v>0</v>
      </c>
      <c r="CL318" s="1740">
        <f>IFERROR(VLOOKUP($A318,'2009'!$C$3:$H$242,6,FALSE),0)</f>
        <v>0</v>
      </c>
      <c r="CM318" s="1700">
        <f>IFERROR(VLOOKUP($A318,'2008'!$C$3:$H$229,2,FALSE),0)</f>
        <v>0</v>
      </c>
      <c r="CN318" s="1691">
        <f>IFERROR(VLOOKUP($A318,'2008'!$C$3:$H$229,3,FALSE),0)</f>
        <v>0</v>
      </c>
      <c r="CO318" s="1691">
        <f>IFERROR(VLOOKUP($A318,'2008'!$C$3:$H$229,4,FALSE),0)</f>
        <v>0</v>
      </c>
      <c r="CP318" s="1691">
        <f>IFERROR(VLOOKUP($A318,'2008'!$C$3:$H$229,5,FALSE),0)</f>
        <v>0</v>
      </c>
      <c r="CQ318" s="1740">
        <f>IFERROR(VLOOKUP($A318,'2008'!$C$3:$H$229,6,FALSE),0)</f>
        <v>0</v>
      </c>
      <c r="CR318" s="1700">
        <f>IFERROR(VLOOKUP($A318,'2007'!$C$3:$M$238,7,FALSE),0)</f>
        <v>0</v>
      </c>
      <c r="CS318" s="1691">
        <f>IFERROR(VLOOKUP($A318,'2007'!$C$3:$M$238,8,FALSE),0)</f>
        <v>0</v>
      </c>
      <c r="CT318" s="1691">
        <f>IFERROR(VLOOKUP($A318,'2007'!$C$3:$M$238,9,FALSE),0)</f>
        <v>0</v>
      </c>
      <c r="CU318" s="1691">
        <f>IFERROR(VLOOKUP($A318,'2007'!$C$3:$M$238,10,FALSE),0)</f>
        <v>0</v>
      </c>
      <c r="CV318" s="1740">
        <f>IFERROR(VLOOKUP($A318,'2007'!$C$3:$M$238,11,FALSE),0)</f>
        <v>0</v>
      </c>
      <c r="CW318" s="1700">
        <f>IFERROR(VLOOKUP($A318,'2006'!$A$2:$F$200,2,FALSE),0)</f>
        <v>0</v>
      </c>
      <c r="CX318" s="1691">
        <f>IFERROR(VLOOKUP($A318,'2006'!$A$2:$F$200,4,FALSE),0)</f>
        <v>0</v>
      </c>
      <c r="CY318" s="1691">
        <f>IFERROR(VLOOKUP($A318,'2006'!$A$2:$F$200,5,FALSE),0)</f>
        <v>0</v>
      </c>
      <c r="CZ318" s="1740">
        <f>IFERROR(VLOOKUP($A318,'2006'!$A$2:$F$200,6,FALSE),0)</f>
        <v>0</v>
      </c>
      <c r="DA318" s="1700">
        <f>IFERROR(VLOOKUP($A318,'2005'!$C$3:$M$205,8,FALSE),0)</f>
        <v>0</v>
      </c>
      <c r="DB318" s="1691">
        <f>IFERROR(VLOOKUP($A318,'2005'!$C$3:$M$205,9,FALSE),0)</f>
        <v>0</v>
      </c>
      <c r="DC318" s="1691">
        <f>IFERROR(VLOOKUP($A318,'2005'!$C$3:$M$205,10,FALSE),0)</f>
        <v>0</v>
      </c>
      <c r="DD318" s="1740">
        <f>IFERROR(VLOOKUP($A318,'2005'!$C$3:$M$205,11,FALSE),0)</f>
        <v>0</v>
      </c>
      <c r="DE318" s="1700">
        <f>IFERROR(VLOOKUP($A318,'2004'!$C$3:$M$213,8,FALSE),0)</f>
        <v>0</v>
      </c>
      <c r="DF318" s="1691">
        <f>IFERROR(VLOOKUP($A318,'2004'!$C$3:$M$213,9,FALSE),0)</f>
        <v>0</v>
      </c>
      <c r="DG318" s="1691">
        <f>IFERROR(VLOOKUP($A318,'2004'!$C$3:$M$213,10,FALSE),0)</f>
        <v>0</v>
      </c>
      <c r="DH318" s="1740">
        <f>IFERROR(VLOOKUP($A318,'2004'!$C$3:$M$213,11,FALSE),0)</f>
        <v>0</v>
      </c>
      <c r="DI318" s="1700">
        <f>IFERROR(VLOOKUP($A318,'2003'!$C$3:$Q$214,12,FALSE),0)</f>
        <v>71</v>
      </c>
      <c r="DJ318" s="1691">
        <f>IFERROR(VLOOKUP($A318,'2003'!$C$3:$Q$214,13,FALSE),0)</f>
        <v>36</v>
      </c>
      <c r="DK318" s="1691">
        <f>IFERROR(VLOOKUP($A318,'2003'!$C$3:$Q$214,14,FALSE),0)</f>
        <v>1</v>
      </c>
      <c r="DL318" s="1740">
        <f>IFERROR(VLOOKUP($A318,'2003'!$C$3:$Q$214,15,FALSE),0)</f>
        <v>0.50704225352112675</v>
      </c>
      <c r="DM318" s="1700">
        <f>IFERROR(VLOOKUP($A318,'2002'!$D$3:$R$214,12,FALSE),0)</f>
        <v>66</v>
      </c>
      <c r="DN318" s="1691">
        <f>IFERROR(VLOOKUP($A318,'2002'!$D$3:$R$214,13,FALSE),0)</f>
        <v>36</v>
      </c>
      <c r="DO318" s="1691">
        <f>IFERROR(VLOOKUP($A318,'2002'!$D$3:$R$214,14,FALSE),0)</f>
        <v>1</v>
      </c>
      <c r="DP318" s="1788">
        <f>IFERROR(VLOOKUP($A318,'2002'!$D$3:$R$214,15,FALSE),0)</f>
        <v>0.54545454545454541</v>
      </c>
      <c r="DQ318" s="1700">
        <f>IFERROR(VLOOKUP($A318,'Pre 2002'!$C$3:$CK$382,84,FALSE),0)</f>
        <v>267</v>
      </c>
      <c r="DR318" s="1695">
        <f>IFERROR(VLOOKUP($A318,'Pre 2002'!$C$3:$CK$382,85,FALSE),0)</f>
        <v>148</v>
      </c>
      <c r="DS318" s="1695">
        <f>IFERROR(VLOOKUP($A318,'Pre 2002'!$C$3:$CK$382,86,FALSE),0)</f>
        <v>4</v>
      </c>
      <c r="DT318" s="1790">
        <f>IFERROR(VLOOKUP($A318,'Pre 2002'!$C$3:$CK$382,87,FALSE),0)</f>
        <v>0.55430711610486894</v>
      </c>
      <c r="DU318" s="1741">
        <f>IFERROR(VLOOKUP(A318,'Pre 2002'!$C$3:$CG$382,83,FALSE),0)</f>
        <v>4</v>
      </c>
      <c r="DY318" s="1731"/>
    </row>
    <row r="319" spans="1:129">
      <c r="A319" s="1778" t="s">
        <v>252</v>
      </c>
      <c r="B319" s="1562">
        <f t="shared" si="103"/>
        <v>240</v>
      </c>
      <c r="C319" s="1562">
        <f t="shared" si="104"/>
        <v>126</v>
      </c>
      <c r="D319" s="1562">
        <f t="shared" si="105"/>
        <v>6</v>
      </c>
      <c r="E319" s="1563">
        <f t="shared" si="106"/>
        <v>0.52500000000000002</v>
      </c>
      <c r="F319" s="1786">
        <f t="shared" si="107"/>
        <v>4</v>
      </c>
      <c r="G319" s="1595">
        <v>2011</v>
      </c>
      <c r="H319" s="1567">
        <f t="shared" si="128"/>
        <v>4</v>
      </c>
      <c r="I319" s="1734">
        <f t="shared" si="129"/>
        <v>240</v>
      </c>
      <c r="J319" s="1734">
        <f t="shared" si="130"/>
        <v>126</v>
      </c>
      <c r="K319" s="1734">
        <f t="shared" si="131"/>
        <v>6</v>
      </c>
      <c r="L319" s="1806">
        <f t="shared" si="132"/>
        <v>0.52500000000000002</v>
      </c>
      <c r="M319" s="1750">
        <v>11</v>
      </c>
      <c r="N319" s="1750">
        <v>1</v>
      </c>
      <c r="O319" s="1700">
        <f>IFERROR(VLOOKUP($A319,'2022'!$B$2:$K$174,3,FALSE),0)</f>
        <v>0</v>
      </c>
      <c r="P319" s="1858">
        <f>IFERROR(VLOOKUP($A319,'2022'!$B$2:$K$174,4,FALSE),0)</f>
        <v>0</v>
      </c>
      <c r="Q319" s="1858">
        <f>IFERROR(VLOOKUP($A319,'2022'!$B$2:$K$174,5,FALSE),0)</f>
        <v>0</v>
      </c>
      <c r="R319" s="1858">
        <f>IFERROR(VLOOKUP($A319,'2022'!$B$2:$K$174,8,FALSE),0)</f>
        <v>0</v>
      </c>
      <c r="S319" s="1740">
        <f>IFERROR(VLOOKUP($A319,'2022'!$B$2:$K$174,10,FALSE),0)</f>
        <v>0</v>
      </c>
      <c r="T319" s="1700">
        <f>IFERROR(VLOOKUP($A319,'2021'!$B$2:$K$174,3,FALSE),0)</f>
        <v>0</v>
      </c>
      <c r="U319" s="1843">
        <f>IFERROR(VLOOKUP($A319,'2021'!$B$2:$K$174,4,FALSE),0)</f>
        <v>0</v>
      </c>
      <c r="V319" s="1843">
        <f>IFERROR(VLOOKUP($A319,'2021'!$B$2:$K$174,5,FALSE),0)</f>
        <v>0</v>
      </c>
      <c r="W319" s="1843">
        <f>IFERROR(VLOOKUP($A319,'2021'!$B$2:$K$174,8,FALSE),0)</f>
        <v>0</v>
      </c>
      <c r="X319" s="1740">
        <f>IFERROR(VLOOKUP($A319,'2021'!$B$2:$K$174,10,FALSE),0)</f>
        <v>0</v>
      </c>
      <c r="Y319" s="1700">
        <f>IFERROR(VLOOKUP($A319,'2020'!$B$2:$K$170,3,FALSE),0)</f>
        <v>0</v>
      </c>
      <c r="Z319" s="1829">
        <f>IFERROR(VLOOKUP($A319,'2020'!$B$2:$K$170,4,FALSE),0)</f>
        <v>0</v>
      </c>
      <c r="AA319" s="1829">
        <f>IFERROR(VLOOKUP($A319,'2020'!$B$2:$K$170,5,FALSE),0)</f>
        <v>0</v>
      </c>
      <c r="AB319" s="1829">
        <f>IFERROR(VLOOKUP($A319,'2020'!$B$2:$K$170,8,FALSE),0)</f>
        <v>0</v>
      </c>
      <c r="AC319" s="1740">
        <f>IFERROR(VLOOKUP($A319,'2020'!$B$2:$K$170,10,FALSE),0)</f>
        <v>0</v>
      </c>
      <c r="AD319" s="1700">
        <f>IFERROR(VLOOKUP($A319,'2019'!$B$2:$K$170,3,FALSE),0)</f>
        <v>0</v>
      </c>
      <c r="AE319" s="1823">
        <f>IFERROR(VLOOKUP($A319,'2019'!$B$2:$K$170,4,FALSE),0)</f>
        <v>0</v>
      </c>
      <c r="AF319" s="1823">
        <f>IFERROR(VLOOKUP($A319,'2019'!$B$2:$K$170,5,FALSE),0)</f>
        <v>0</v>
      </c>
      <c r="AG319" s="1823">
        <f>IFERROR(VLOOKUP($A319,'2019'!$B$2:$K$170,8,FALSE),0)</f>
        <v>0</v>
      </c>
      <c r="AH319" s="1740">
        <f>IFERROR(VLOOKUP($A319,'2019'!$B$2:$K$170,10,FALSE),0)</f>
        <v>0</v>
      </c>
      <c r="AI319" s="1700">
        <f>IFERROR(VLOOKUP($A319,'2018'!$B$2:$K$170,3,FALSE),0)</f>
        <v>0</v>
      </c>
      <c r="AJ319" s="1821">
        <f>IFERROR(VLOOKUP($A319,'2018'!$B$2:$K$170,4,FALSE),0)</f>
        <v>0</v>
      </c>
      <c r="AK319" s="1821">
        <f>IFERROR(VLOOKUP($A319,'2018'!$B$2:$K$170,5,FALSE),0)</f>
        <v>0</v>
      </c>
      <c r="AL319" s="1821">
        <f>IFERROR(VLOOKUP($A319,'2018'!$B$2:$K$170,8,FALSE),0)</f>
        <v>0</v>
      </c>
      <c r="AM319" s="1740">
        <f>IFERROR(VLOOKUP($A319,'2018'!$B$2:$K$170,10,FALSE),0)</f>
        <v>0</v>
      </c>
      <c r="AN319" s="1700">
        <f>IFERROR(VLOOKUP($A319,'2017'!$B$2:$J$163,2,FALSE),0)</f>
        <v>0</v>
      </c>
      <c r="AO319" s="1815">
        <f>IFERROR(VLOOKUP($A319,'2017'!$B$2:$J$163,3,FALSE),0)</f>
        <v>0</v>
      </c>
      <c r="AP319" s="1815">
        <f>IFERROR(VLOOKUP($A319,'2017'!$B$2:$J$163,4,FALSE),0)</f>
        <v>0</v>
      </c>
      <c r="AQ319" s="1815">
        <f>IFERROR(VLOOKUP($A319,'2017'!$B$2:$J$163,7,FALSE),0)</f>
        <v>0</v>
      </c>
      <c r="AR319" s="1740">
        <f>IFERROR(VLOOKUP($A319,'2017'!$B$2:$J$163,9,FALSE),0)</f>
        <v>0</v>
      </c>
      <c r="AS319" s="1700">
        <f>IFERROR(VLOOKUP($A319,'2016'!$B$2:$K$165,3,FALSE),0)</f>
        <v>0</v>
      </c>
      <c r="AT319" s="1796">
        <f>IFERROR(VLOOKUP($A319,'2016'!$B$2:$K$165,4,FALSE),0)</f>
        <v>0</v>
      </c>
      <c r="AU319" s="1796">
        <f>IFERROR(VLOOKUP($A319,'2016'!$B$2:$K$165,5,FALSE),0)</f>
        <v>0</v>
      </c>
      <c r="AV319" s="1796">
        <f>IFERROR(VLOOKUP($A319,'2016'!$B$2:$K$165,8,FALSE),0)</f>
        <v>0</v>
      </c>
      <c r="AW319" s="1740">
        <f>IFERROR(VLOOKUP($A319,'2016'!$B$2:$K$165,10,FALSE),0)</f>
        <v>0</v>
      </c>
      <c r="AX319" s="1700">
        <f>IFERROR(VLOOKUP($A319,'2015'!$B$2:$K$165,3,FALSE),0)</f>
        <v>0</v>
      </c>
      <c r="AY319" s="1695">
        <f>IFERROR(VLOOKUP($A319,'2015'!$B$2:$K$165,4,FALSE),0)</f>
        <v>0</v>
      </c>
      <c r="AZ319" s="1695">
        <f>IFERROR(VLOOKUP($A319,'2015'!$B$2:$K$165,5,FALSE),0)</f>
        <v>0</v>
      </c>
      <c r="BA319" s="1695">
        <f>IFERROR(VLOOKUP($A319,'2015'!$B$2:$K$165,8,FALSE),0)</f>
        <v>0</v>
      </c>
      <c r="BB319" s="1740">
        <f>IFERROR(VLOOKUP($A319,'2015'!$B$2:$K$165,10,FALSE),0)</f>
        <v>0</v>
      </c>
      <c r="BC319" s="1700">
        <f>IFERROR(VLOOKUP($A319,'2014'!$B$2:$K$157,3,FALSE),0)</f>
        <v>55</v>
      </c>
      <c r="BD319" s="1691">
        <f>IFERROR(VLOOKUP($A319,'2014'!$B$2:$K$157,4,FALSE),0)</f>
        <v>16</v>
      </c>
      <c r="BE319" s="1691">
        <f>IFERROR(VLOOKUP($A319,'2014'!$B$2:$K$157,5,FALSE),0)</f>
        <v>28</v>
      </c>
      <c r="BF319" s="1691">
        <f>IFERROR(VLOOKUP($A319,'2014'!$B$2:$K$157,8,FALSE),0)</f>
        <v>2</v>
      </c>
      <c r="BG319" s="1740">
        <f>IFERROR(VLOOKUP($A319,'2014'!$B$2:$K$157,10,FALSE),0)</f>
        <v>0.50909090909090904</v>
      </c>
      <c r="BH319" s="1700">
        <f>IFERROR(VLOOKUP($A319,'2013'!$D$4:$I$249,2,FALSE),0)</f>
        <v>68</v>
      </c>
      <c r="BI319" s="1691">
        <f>IFERROR(VLOOKUP($A319,'2013'!$D$4:$I$249,3,FALSE),0)</f>
        <v>22</v>
      </c>
      <c r="BJ319" s="1691">
        <f>IFERROR(VLOOKUP($A319,'2013'!$D$4:$I$249,4,FALSE),0)</f>
        <v>37</v>
      </c>
      <c r="BK319" s="1691">
        <f>IFERROR(VLOOKUP($A319,'2013'!$D$4:$I$249,5,FALSE),0)</f>
        <v>3</v>
      </c>
      <c r="BL319" s="1740">
        <f>IFERROR(VLOOKUP($A319,'2013'!$D$4:$I$249,6,FALSE),0)</f>
        <v>0.54411764705882348</v>
      </c>
      <c r="BM319" s="1737">
        <f>IFERROR(VLOOKUP($A319,'2012'!$D$3:$O$172,2,FALSE),0)</f>
        <v>118</v>
      </c>
      <c r="BN319" s="1691">
        <f>IFERROR(VLOOKUP($A319,'2012'!$D$3:$O$172,3,FALSE),0)</f>
        <v>61</v>
      </c>
      <c r="BO319" s="1743">
        <f>IFERROR(VLOOKUP($A319,'2012'!$D$3:$O$172,4,FALSE),0)</f>
        <v>1</v>
      </c>
      <c r="BP319" s="1700">
        <f>IFERROR(VLOOKUP($A319,'2012'!$D$3:$O$172,5,FALSE),0)</f>
        <v>59</v>
      </c>
      <c r="BQ319" s="1691">
        <f>IFERROR(VLOOKUP($A319,'2012'!$D$3:$O$172,6,FALSE),0)</f>
        <v>21</v>
      </c>
      <c r="BR319" s="1691">
        <f>IFERROR(VLOOKUP($A319,'2012'!$D$3:$O$172,7,FALSE),0)</f>
        <v>35</v>
      </c>
      <c r="BS319" s="1691">
        <f>IFERROR(VLOOKUP($A319,'2012'!$D$3:$O$172,8,FALSE),0)</f>
        <v>1</v>
      </c>
      <c r="BT319" s="1740">
        <f>IFERROR(VLOOKUP($A319,'2012'!$D$3:$O$172,9,FALSE),0)</f>
        <v>0.59322033898305082</v>
      </c>
      <c r="BU319" s="1737">
        <f>IFERROR(VLOOKUP($A319,'2012'!$D$3:$O$172,10,FALSE),0)</f>
        <v>59</v>
      </c>
      <c r="BV319" s="1691">
        <f>IFERROR(VLOOKUP($A319,'2012'!$D$3:$O$172,11,FALSE),0)</f>
        <v>26</v>
      </c>
      <c r="BW319" s="1743">
        <f>IFERROR(VLOOKUP($A319,'2012'!$D$3:$O$172,12,FALSE),0)</f>
        <v>0</v>
      </c>
      <c r="BX319" s="1700">
        <f>IFERROR(VLOOKUP($A319,'2011'!$D$4:$I$251,2,FALSE),0)</f>
        <v>58</v>
      </c>
      <c r="BY319" s="1691">
        <f>IFERROR(VLOOKUP($A319,'2011'!$D$4:$I$251,3,FALSE),0)</f>
        <v>12</v>
      </c>
      <c r="BZ319" s="1691">
        <f>IFERROR(VLOOKUP($A319,'2011'!$D$4:$I$251,4,FALSE),0)</f>
        <v>26</v>
      </c>
      <c r="CA319" s="1691">
        <f>IFERROR(VLOOKUP($A319,'2011'!$D$4:$I$251,5,FALSE),0)</f>
        <v>0</v>
      </c>
      <c r="CB319" s="1740">
        <f>IFERROR(VLOOKUP($A319,'2011'!$D$4:$I$251,6,FALSE),0)</f>
        <v>0.44827586206896552</v>
      </c>
      <c r="CC319" s="1700">
        <f>IFERROR(VLOOKUP($A319,'2010'!$C$3:$H$234,2,FALSE),0)</f>
        <v>0</v>
      </c>
      <c r="CD319" s="1691">
        <f>IFERROR(VLOOKUP($A319,'2010'!$C$3:$H$234,3,FALSE),0)</f>
        <v>0</v>
      </c>
      <c r="CE319" s="1691">
        <f>IFERROR(VLOOKUP($A319,'2010'!$C$3:$H$234,4,FALSE),0)</f>
        <v>0</v>
      </c>
      <c r="CF319" s="1691">
        <f>IFERROR(VLOOKUP($A319,'2010'!$C$3:$H$234,5,FALSE),0)</f>
        <v>0</v>
      </c>
      <c r="CG319" s="1740">
        <f>IFERROR(VLOOKUP($A319,'2010'!$C$3:$H$234,6,FALSE),0)</f>
        <v>0</v>
      </c>
      <c r="CH319" s="1700">
        <f>IFERROR(VLOOKUP($A319,'2009'!$C$3:$H$242,2,FALSE),0)</f>
        <v>0</v>
      </c>
      <c r="CI319" s="1691">
        <f>IFERROR(VLOOKUP($A319,'2009'!$C$3:$H$242,3,FALSE),0)</f>
        <v>0</v>
      </c>
      <c r="CJ319" s="1691">
        <f>IFERROR(VLOOKUP($A319,'2009'!$C$3:$H$242,4,FALSE),0)</f>
        <v>0</v>
      </c>
      <c r="CK319" s="1691">
        <f>IFERROR(VLOOKUP($A319,'2009'!$C$3:$H$242,5,FALSE),0)</f>
        <v>0</v>
      </c>
      <c r="CL319" s="1740">
        <f>IFERROR(VLOOKUP($A319,'2009'!$C$3:$H$242,6,FALSE),0)</f>
        <v>0</v>
      </c>
      <c r="CM319" s="1700">
        <f>IFERROR(VLOOKUP($A319,'2008'!$C$3:$H$229,2,FALSE),0)</f>
        <v>0</v>
      </c>
      <c r="CN319" s="1691">
        <f>IFERROR(VLOOKUP($A319,'2008'!$C$3:$H$229,3,FALSE),0)</f>
        <v>0</v>
      </c>
      <c r="CO319" s="1691">
        <f>IFERROR(VLOOKUP($A319,'2008'!$C$3:$H$229,4,FALSE),0)</f>
        <v>0</v>
      </c>
      <c r="CP319" s="1691">
        <f>IFERROR(VLOOKUP($A319,'2008'!$C$3:$H$229,5,FALSE),0)</f>
        <v>0</v>
      </c>
      <c r="CQ319" s="1740">
        <f>IFERROR(VLOOKUP($A319,'2008'!$C$3:$H$229,6,FALSE),0)</f>
        <v>0</v>
      </c>
      <c r="CR319" s="1700">
        <f>IFERROR(VLOOKUP($A319,'2007'!$C$3:$M$238,7,FALSE),0)</f>
        <v>0</v>
      </c>
      <c r="CS319" s="1691">
        <f>IFERROR(VLOOKUP($A319,'2007'!$C$3:$M$238,8,FALSE),0)</f>
        <v>0</v>
      </c>
      <c r="CT319" s="1691">
        <f>IFERROR(VLOOKUP($A319,'2007'!$C$3:$M$238,9,FALSE),0)</f>
        <v>0</v>
      </c>
      <c r="CU319" s="1691">
        <f>IFERROR(VLOOKUP($A319,'2007'!$C$3:$M$238,10,FALSE),0)</f>
        <v>0</v>
      </c>
      <c r="CV319" s="1740">
        <f>IFERROR(VLOOKUP($A319,'2007'!$C$3:$M$238,11,FALSE),0)</f>
        <v>0</v>
      </c>
      <c r="CW319" s="1700">
        <f>IFERROR(VLOOKUP($A319,'2006'!$A$2:$F$200,2,FALSE),0)</f>
        <v>0</v>
      </c>
      <c r="CX319" s="1691">
        <f>IFERROR(VLOOKUP($A319,'2006'!$A$2:$F$200,4,FALSE),0)</f>
        <v>0</v>
      </c>
      <c r="CY319" s="1691">
        <f>IFERROR(VLOOKUP($A319,'2006'!$A$2:$F$200,5,FALSE),0)</f>
        <v>0</v>
      </c>
      <c r="CZ319" s="1740">
        <f>IFERROR(VLOOKUP($A319,'2006'!$A$2:$F$200,6,FALSE),0)</f>
        <v>0</v>
      </c>
      <c r="DA319" s="1700">
        <f>IFERROR(VLOOKUP($A319,'2005'!$C$3:$M$205,8,FALSE),0)</f>
        <v>0</v>
      </c>
      <c r="DB319" s="1691">
        <f>IFERROR(VLOOKUP($A319,'2005'!$C$3:$M$205,9,FALSE),0)</f>
        <v>0</v>
      </c>
      <c r="DC319" s="1691">
        <f>IFERROR(VLOOKUP($A319,'2005'!$C$3:$M$205,10,FALSE),0)</f>
        <v>0</v>
      </c>
      <c r="DD319" s="1740">
        <f>IFERROR(VLOOKUP($A319,'2005'!$C$3:$M$205,11,FALSE),0)</f>
        <v>0</v>
      </c>
      <c r="DE319" s="1700">
        <f>IFERROR(VLOOKUP($A319,'2004'!$C$3:$M$213,8,FALSE),0)</f>
        <v>0</v>
      </c>
      <c r="DF319" s="1691">
        <f>IFERROR(VLOOKUP($A319,'2004'!$C$3:$M$213,9,FALSE),0)</f>
        <v>0</v>
      </c>
      <c r="DG319" s="1691">
        <f>IFERROR(VLOOKUP($A319,'2004'!$C$3:$M$213,10,FALSE),0)</f>
        <v>0</v>
      </c>
      <c r="DH319" s="1740">
        <f>IFERROR(VLOOKUP($A319,'2004'!$C$3:$M$213,11,FALSE),0)</f>
        <v>0</v>
      </c>
      <c r="DI319" s="1700">
        <f>IFERROR(VLOOKUP($A319,'2003'!$C$3:$Q$214,12,FALSE),0)</f>
        <v>0</v>
      </c>
      <c r="DJ319" s="1691">
        <f>IFERROR(VLOOKUP($A319,'2003'!$C$3:$Q$214,13,FALSE),0)</f>
        <v>0</v>
      </c>
      <c r="DK319" s="1691">
        <f>IFERROR(VLOOKUP($A319,'2003'!$C$3:$Q$214,14,FALSE),0)</f>
        <v>0</v>
      </c>
      <c r="DL319" s="1740">
        <f>IFERROR(VLOOKUP($A319,'2003'!$C$3:$Q$214,15,FALSE),0)</f>
        <v>0</v>
      </c>
      <c r="DM319" s="1700">
        <f>IFERROR(VLOOKUP($A319,'2002'!$D$3:$R$214,12,FALSE),0)</f>
        <v>0</v>
      </c>
      <c r="DN319" s="1691">
        <f>IFERROR(VLOOKUP($A319,'2002'!$D$3:$R$214,13,FALSE),0)</f>
        <v>0</v>
      </c>
      <c r="DO319" s="1691">
        <f>IFERROR(VLOOKUP($A319,'2002'!$D$3:$R$214,14,FALSE),0)</f>
        <v>0</v>
      </c>
      <c r="DP319" s="1788">
        <f>IFERROR(VLOOKUP($A319,'2002'!$D$3:$R$214,15,FALSE),0)</f>
        <v>0</v>
      </c>
      <c r="DQ319" s="1700">
        <f>IFERROR(VLOOKUP($A319,'Pre 2002'!$C$3:$CK$382,84,FALSE),0)</f>
        <v>0</v>
      </c>
      <c r="DR319" s="1695">
        <f>IFERROR(VLOOKUP($A319,'Pre 2002'!$C$3:$CK$382,85,FALSE),0)</f>
        <v>0</v>
      </c>
      <c r="DS319" s="1695">
        <f>IFERROR(VLOOKUP($A319,'Pre 2002'!$C$3:$CK$382,86,FALSE),0)</f>
        <v>0</v>
      </c>
      <c r="DT319" s="1790">
        <f>IFERROR(VLOOKUP($A319,'Pre 2002'!$C$3:$CK$382,87,FALSE),0)</f>
        <v>0</v>
      </c>
      <c r="DU319" s="1741">
        <f>IFERROR(VLOOKUP(A319,'Pre 2002'!$C$3:$CG$382,83,FALSE),0)</f>
        <v>0</v>
      </c>
      <c r="DY319" s="1731"/>
    </row>
    <row r="320" spans="1:129">
      <c r="A320" s="1778" t="s">
        <v>2045</v>
      </c>
      <c r="B320" s="1562">
        <f t="shared" si="103"/>
        <v>451</v>
      </c>
      <c r="C320" s="1562">
        <f t="shared" si="104"/>
        <v>236</v>
      </c>
      <c r="D320" s="1562">
        <f t="shared" si="105"/>
        <v>6</v>
      </c>
      <c r="E320" s="1563">
        <f t="shared" si="106"/>
        <v>0.52328159645232819</v>
      </c>
      <c r="F320" s="1786">
        <f t="shared" si="107"/>
        <v>10</v>
      </c>
      <c r="G320" s="1595" t="s">
        <v>2159</v>
      </c>
      <c r="H320" s="1567">
        <f t="shared" si="128"/>
        <v>10</v>
      </c>
      <c r="I320" s="1734">
        <f t="shared" si="129"/>
        <v>451</v>
      </c>
      <c r="J320" s="1734">
        <f t="shared" si="130"/>
        <v>236</v>
      </c>
      <c r="K320" s="1734">
        <f t="shared" si="131"/>
        <v>6</v>
      </c>
      <c r="L320" s="1806">
        <f t="shared" si="132"/>
        <v>0.52328159645232819</v>
      </c>
      <c r="O320" s="1700">
        <f>IFERROR(VLOOKUP($A320,'2022'!$B$2:$K$174,3,FALSE),0)</f>
        <v>0</v>
      </c>
      <c r="P320" s="1858">
        <f>IFERROR(VLOOKUP($A320,'2022'!$B$2:$K$174,4,FALSE),0)</f>
        <v>0</v>
      </c>
      <c r="Q320" s="1858">
        <f>IFERROR(VLOOKUP($A320,'2022'!$B$2:$K$174,5,FALSE),0)</f>
        <v>0</v>
      </c>
      <c r="R320" s="1858">
        <f>IFERROR(VLOOKUP($A320,'2022'!$B$2:$K$174,8,FALSE),0)</f>
        <v>0</v>
      </c>
      <c r="S320" s="1740">
        <f>IFERROR(VLOOKUP($A320,'2022'!$B$2:$K$174,10,FALSE),0)</f>
        <v>0</v>
      </c>
      <c r="T320" s="1700">
        <f>IFERROR(VLOOKUP($A320,'2021'!$B$2:$K$174,3,FALSE),0)</f>
        <v>0</v>
      </c>
      <c r="U320" s="1843">
        <f>IFERROR(VLOOKUP($A320,'2021'!$B$2:$K$174,4,FALSE),0)</f>
        <v>0</v>
      </c>
      <c r="V320" s="1843">
        <f>IFERROR(VLOOKUP($A320,'2021'!$B$2:$K$174,5,FALSE),0)</f>
        <v>0</v>
      </c>
      <c r="W320" s="1843">
        <f>IFERROR(VLOOKUP($A320,'2021'!$B$2:$K$174,8,FALSE),0)</f>
        <v>0</v>
      </c>
      <c r="X320" s="1740">
        <f>IFERROR(VLOOKUP($A320,'2021'!$B$2:$K$174,10,FALSE),0)</f>
        <v>0</v>
      </c>
      <c r="Y320" s="1700">
        <f>IFERROR(VLOOKUP($A320,'2020'!$B$2:$K$170,3,FALSE),0)</f>
        <v>0</v>
      </c>
      <c r="Z320" s="1829">
        <f>IFERROR(VLOOKUP($A320,'2020'!$B$2:$K$170,4,FALSE),0)</f>
        <v>0</v>
      </c>
      <c r="AA320" s="1829">
        <f>IFERROR(VLOOKUP($A320,'2020'!$B$2:$K$170,5,FALSE),0)</f>
        <v>0</v>
      </c>
      <c r="AB320" s="1829">
        <f>IFERROR(VLOOKUP($A320,'2020'!$B$2:$K$170,8,FALSE),0)</f>
        <v>0</v>
      </c>
      <c r="AC320" s="1740">
        <f>IFERROR(VLOOKUP($A320,'2020'!$B$2:$K$170,10,FALSE),0)</f>
        <v>0</v>
      </c>
      <c r="AD320" s="1700">
        <f>IFERROR(VLOOKUP($A320,'2019'!$B$2:$K$170,3,FALSE),0)</f>
        <v>0</v>
      </c>
      <c r="AE320" s="1823">
        <f>IFERROR(VLOOKUP($A320,'2019'!$B$2:$K$170,4,FALSE),0)</f>
        <v>0</v>
      </c>
      <c r="AF320" s="1823">
        <f>IFERROR(VLOOKUP($A320,'2019'!$B$2:$K$170,5,FALSE),0)</f>
        <v>0</v>
      </c>
      <c r="AG320" s="1823">
        <f>IFERROR(VLOOKUP($A320,'2019'!$B$2:$K$170,8,FALSE),0)</f>
        <v>0</v>
      </c>
      <c r="AH320" s="1740">
        <f>IFERROR(VLOOKUP($A320,'2019'!$B$2:$K$170,10,FALSE),0)</f>
        <v>0</v>
      </c>
      <c r="AI320" s="1700">
        <f>IFERROR(VLOOKUP($A320,'2018'!$B$2:$K$170,3,FALSE),0)</f>
        <v>0</v>
      </c>
      <c r="AJ320" s="1821">
        <f>IFERROR(VLOOKUP($A320,'2018'!$B$2:$K$170,4,FALSE),0)</f>
        <v>0</v>
      </c>
      <c r="AK320" s="1821">
        <f>IFERROR(VLOOKUP($A320,'2018'!$B$2:$K$170,5,FALSE),0)</f>
        <v>0</v>
      </c>
      <c r="AL320" s="1821">
        <f>IFERROR(VLOOKUP($A320,'2018'!$B$2:$K$170,8,FALSE),0)</f>
        <v>0</v>
      </c>
      <c r="AM320" s="1740">
        <f>IFERROR(VLOOKUP($A320,'2018'!$B$2:$K$170,10,FALSE),0)</f>
        <v>0</v>
      </c>
      <c r="AN320" s="1700">
        <f>IFERROR(VLOOKUP($A320,'2017'!$B$2:$J$163,2,FALSE),0)</f>
        <v>0</v>
      </c>
      <c r="AO320" s="1815">
        <f>IFERROR(VLOOKUP($A320,'2017'!$B$2:$J$163,3,FALSE),0)</f>
        <v>0</v>
      </c>
      <c r="AP320" s="1815">
        <f>IFERROR(VLOOKUP($A320,'2017'!$B$2:$J$163,4,FALSE),0)</f>
        <v>0</v>
      </c>
      <c r="AQ320" s="1815">
        <f>IFERROR(VLOOKUP($A320,'2017'!$B$2:$J$163,7,FALSE),0)</f>
        <v>0</v>
      </c>
      <c r="AR320" s="1740">
        <f>IFERROR(VLOOKUP($A320,'2017'!$B$2:$J$163,9,FALSE),0)</f>
        <v>0</v>
      </c>
      <c r="AS320" s="1700">
        <f>IFERROR(VLOOKUP($A320,'2016'!$B$2:$K$165,3,FALSE),0)</f>
        <v>0</v>
      </c>
      <c r="AT320" s="1796">
        <f>IFERROR(VLOOKUP($A320,'2016'!$B$2:$K$165,4,FALSE),0)</f>
        <v>0</v>
      </c>
      <c r="AU320" s="1796">
        <f>IFERROR(VLOOKUP($A320,'2016'!$B$2:$K$165,5,FALSE),0)</f>
        <v>0</v>
      </c>
      <c r="AV320" s="1796">
        <f>IFERROR(VLOOKUP($A320,'2016'!$B$2:$K$165,8,FALSE),0)</f>
        <v>0</v>
      </c>
      <c r="AW320" s="1740">
        <f>IFERROR(VLOOKUP($A320,'2016'!$B$2:$K$165,10,FALSE),0)</f>
        <v>0</v>
      </c>
      <c r="AX320" s="1700">
        <f>IFERROR(VLOOKUP($A320,'2015'!$B$2:$K$165,3,FALSE),0)</f>
        <v>0</v>
      </c>
      <c r="AY320" s="1695">
        <f>IFERROR(VLOOKUP($A320,'2015'!$B$2:$K$165,4,FALSE),0)</f>
        <v>0</v>
      </c>
      <c r="AZ320" s="1695">
        <f>IFERROR(VLOOKUP($A320,'2015'!$B$2:$K$165,5,FALSE),0)</f>
        <v>0</v>
      </c>
      <c r="BA320" s="1695">
        <f>IFERROR(VLOOKUP($A320,'2015'!$B$2:$K$165,8,FALSE),0)</f>
        <v>0</v>
      </c>
      <c r="BB320" s="1740">
        <f>IFERROR(VLOOKUP($A320,'2015'!$B$2:$K$165,10,FALSE),0)</f>
        <v>0</v>
      </c>
      <c r="BC320" s="1700">
        <f>IFERROR(VLOOKUP($A320,'2014'!$B$2:$K$157,3,FALSE),0)</f>
        <v>0</v>
      </c>
      <c r="BD320" s="1691">
        <f>IFERROR(VLOOKUP($A320,'2014'!$B$2:$K$157,4,FALSE),0)</f>
        <v>0</v>
      </c>
      <c r="BE320" s="1691">
        <f>IFERROR(VLOOKUP($A320,'2014'!$B$2:$K$157,5,FALSE),0)</f>
        <v>0</v>
      </c>
      <c r="BF320" s="1691">
        <f>IFERROR(VLOOKUP($A320,'2014'!$B$2:$K$157,8,FALSE),0)</f>
        <v>0</v>
      </c>
      <c r="BG320" s="1740">
        <f>IFERROR(VLOOKUP($A320,'2014'!$B$2:$K$157,10,FALSE),0)</f>
        <v>0</v>
      </c>
      <c r="BH320" s="1700">
        <f>IFERROR(VLOOKUP($A320,'2013'!$D$4:$I$249,2,FALSE),0)</f>
        <v>0</v>
      </c>
      <c r="BI320" s="1691">
        <f>IFERROR(VLOOKUP($A320,'2013'!$D$4:$I$249,3,FALSE),0)</f>
        <v>0</v>
      </c>
      <c r="BJ320" s="1691">
        <f>IFERROR(VLOOKUP($A320,'2013'!$D$4:$I$249,4,FALSE),0)</f>
        <v>0</v>
      </c>
      <c r="BK320" s="1691">
        <f>IFERROR(VLOOKUP($A320,'2013'!$D$4:$I$249,5,FALSE),0)</f>
        <v>0</v>
      </c>
      <c r="BL320" s="1740">
        <f>IFERROR(VLOOKUP($A320,'2013'!$D$4:$I$249,6,FALSE),0)</f>
        <v>0</v>
      </c>
      <c r="BM320" s="1737">
        <f>IFERROR(VLOOKUP($A320,'2012'!$D$3:$O$172,2,FALSE),0)</f>
        <v>0</v>
      </c>
      <c r="BN320" s="1691">
        <f>IFERROR(VLOOKUP($A320,'2012'!$D$3:$O$172,3,FALSE),0)</f>
        <v>0</v>
      </c>
      <c r="BO320" s="1743">
        <f>IFERROR(VLOOKUP($A320,'2012'!$D$3:$O$172,4,FALSE),0)</f>
        <v>0</v>
      </c>
      <c r="BP320" s="1700">
        <f>IFERROR(VLOOKUP($A320,'2012'!$D$3:$O$172,5,FALSE),0)</f>
        <v>0</v>
      </c>
      <c r="BQ320" s="1691">
        <f>IFERROR(VLOOKUP($A320,'2012'!$D$3:$O$172,6,FALSE),0)</f>
        <v>0</v>
      </c>
      <c r="BR320" s="1691">
        <f>IFERROR(VLOOKUP($A320,'2012'!$D$3:$O$172,7,FALSE),0)</f>
        <v>0</v>
      </c>
      <c r="BS320" s="1691">
        <f>IFERROR(VLOOKUP($A320,'2012'!$D$3:$O$172,8,FALSE),0)</f>
        <v>0</v>
      </c>
      <c r="BT320" s="1740">
        <f>IFERROR(VLOOKUP($A320,'2012'!$D$3:$O$172,9,FALSE),0)</f>
        <v>0</v>
      </c>
      <c r="BX320" s="1700">
        <f>IFERROR(VLOOKUP($A320,'2011'!$D$4:$I$251,2,FALSE),0)</f>
        <v>0</v>
      </c>
      <c r="BY320" s="1691">
        <f>IFERROR(VLOOKUP($A320,'2011'!$D$4:$I$251,3,FALSE),0)</f>
        <v>0</v>
      </c>
      <c r="BZ320" s="1691">
        <f>IFERROR(VLOOKUP($A320,'2011'!$D$4:$I$251,4,FALSE),0)</f>
        <v>0</v>
      </c>
      <c r="CA320" s="1691">
        <f>IFERROR(VLOOKUP($A320,'2011'!$D$4:$I$251,5,FALSE),0)</f>
        <v>0</v>
      </c>
      <c r="CB320" s="1740">
        <f>IFERROR(VLOOKUP($A320,'2011'!$D$4:$I$251,6,FALSE),0)</f>
        <v>0</v>
      </c>
      <c r="CC320" s="1700">
        <f>IFERROR(VLOOKUP($A320,'2010'!$C$3:$H$234,2,FALSE),0)</f>
        <v>0</v>
      </c>
      <c r="CD320" s="1691">
        <f>IFERROR(VLOOKUP($A320,'2010'!$C$3:$H$234,3,FALSE),0)</f>
        <v>0</v>
      </c>
      <c r="CE320" s="1691">
        <f>IFERROR(VLOOKUP($A320,'2010'!$C$3:$H$234,4,FALSE),0)</f>
        <v>0</v>
      </c>
      <c r="CF320" s="1691">
        <f>IFERROR(VLOOKUP($A320,'2010'!$C$3:$H$234,5,FALSE),0)</f>
        <v>0</v>
      </c>
      <c r="CG320" s="1740">
        <f>IFERROR(VLOOKUP($A320,'2010'!$C$3:$H$234,6,FALSE),0)</f>
        <v>0</v>
      </c>
      <c r="CH320" s="1700">
        <f>IFERROR(VLOOKUP($A320,'2009'!$C$3:$H$242,2,FALSE),0)</f>
        <v>0</v>
      </c>
      <c r="CI320" s="1691">
        <f>IFERROR(VLOOKUP($A320,'2009'!$C$3:$H$242,3,FALSE),0)</f>
        <v>0</v>
      </c>
      <c r="CJ320" s="1691">
        <f>IFERROR(VLOOKUP($A320,'2009'!$C$3:$H$242,4,FALSE),0)</f>
        <v>0</v>
      </c>
      <c r="CK320" s="1691">
        <f>IFERROR(VLOOKUP($A320,'2009'!$C$3:$H$242,5,FALSE),0)</f>
        <v>0</v>
      </c>
      <c r="CL320" s="1740">
        <f>IFERROR(VLOOKUP($A320,'2009'!$C$3:$H$242,6,FALSE),0)</f>
        <v>0</v>
      </c>
      <c r="CM320" s="1700">
        <f>IFERROR(VLOOKUP($A320,'2008'!$C$3:$H$229,2,FALSE),0)</f>
        <v>0</v>
      </c>
      <c r="CN320" s="1691">
        <f>IFERROR(VLOOKUP($A320,'2008'!$C$3:$H$229,3,FALSE),0)</f>
        <v>0</v>
      </c>
      <c r="CO320" s="1691">
        <f>IFERROR(VLOOKUP($A320,'2008'!$C$3:$H$229,4,FALSE),0)</f>
        <v>0</v>
      </c>
      <c r="CP320" s="1691">
        <f>IFERROR(VLOOKUP($A320,'2008'!$C$3:$H$229,5,FALSE),0)</f>
        <v>0</v>
      </c>
      <c r="CQ320" s="1740">
        <f>IFERROR(VLOOKUP($A320,'2008'!$C$3:$H$229,6,FALSE),0)</f>
        <v>0</v>
      </c>
      <c r="CR320" s="1700">
        <f>IFERROR(VLOOKUP($A320,'2007'!$C$3:$M$238,7,FALSE),0)</f>
        <v>0</v>
      </c>
      <c r="CS320" s="1691">
        <f>IFERROR(VLOOKUP($A320,'2007'!$C$3:$M$238,8,FALSE),0)</f>
        <v>0</v>
      </c>
      <c r="CT320" s="1691">
        <f>IFERROR(VLOOKUP($A320,'2007'!$C$3:$M$238,9,FALSE),0)</f>
        <v>0</v>
      </c>
      <c r="CU320" s="1691">
        <f>IFERROR(VLOOKUP($A320,'2007'!$C$3:$M$238,10,FALSE),0)</f>
        <v>0</v>
      </c>
      <c r="CV320" s="1740">
        <f>IFERROR(VLOOKUP($A320,'2007'!$C$3:$M$238,11,FALSE),0)</f>
        <v>0</v>
      </c>
      <c r="CW320" s="1700">
        <f>IFERROR(VLOOKUP($A320,'2006'!$A$2:$F$200,2,FALSE),0)</f>
        <v>0</v>
      </c>
      <c r="CX320" s="1691">
        <f>IFERROR(VLOOKUP($A320,'2006'!$A$2:$F$200,4,FALSE),0)</f>
        <v>0</v>
      </c>
      <c r="CY320" s="1691">
        <f>IFERROR(VLOOKUP($A320,'2006'!$A$2:$F$200,5,FALSE),0)</f>
        <v>0</v>
      </c>
      <c r="CZ320" s="1740">
        <f>IFERROR(VLOOKUP($A320,'2006'!$A$2:$F$200,6,FALSE),0)</f>
        <v>0</v>
      </c>
      <c r="DA320" s="1700">
        <f>IFERROR(VLOOKUP($A320,'2005'!$C$3:$M$205,8,FALSE),0)</f>
        <v>0</v>
      </c>
      <c r="DB320" s="1691">
        <f>IFERROR(VLOOKUP($A320,'2005'!$C$3:$M$205,9,FALSE),0)</f>
        <v>0</v>
      </c>
      <c r="DC320" s="1691">
        <f>IFERROR(VLOOKUP($A320,'2005'!$C$3:$M$205,10,FALSE),0)</f>
        <v>0</v>
      </c>
      <c r="DD320" s="1740">
        <f>IFERROR(VLOOKUP($A320,'2005'!$C$3:$M$205,11,FALSE),0)</f>
        <v>0</v>
      </c>
      <c r="DE320" s="1700">
        <f>IFERROR(VLOOKUP($A320,'2004'!$C$3:$M$213,8,FALSE),0)</f>
        <v>0</v>
      </c>
      <c r="DF320" s="1691">
        <f>IFERROR(VLOOKUP($A320,'2004'!$C$3:$M$213,9,FALSE),0)</f>
        <v>0</v>
      </c>
      <c r="DG320" s="1691">
        <f>IFERROR(VLOOKUP($A320,'2004'!$C$3:$M$213,10,FALSE),0)</f>
        <v>0</v>
      </c>
      <c r="DH320" s="1740">
        <f>IFERROR(VLOOKUP($A320,'2004'!$C$3:$M$213,11,FALSE),0)</f>
        <v>0</v>
      </c>
      <c r="DI320" s="1700">
        <f>IFERROR(VLOOKUP($A320,'2003'!$C$3:$Q$214,12,FALSE),0)</f>
        <v>0</v>
      </c>
      <c r="DJ320" s="1691">
        <f>IFERROR(VLOOKUP($A320,'2003'!$C$3:$Q$214,13,FALSE),0)</f>
        <v>0</v>
      </c>
      <c r="DK320" s="1691">
        <f>IFERROR(VLOOKUP($A320,'2003'!$C$3:$Q$214,14,FALSE),0)</f>
        <v>0</v>
      </c>
      <c r="DL320" s="1740">
        <f>IFERROR(VLOOKUP($A320,'2003'!$C$3:$Q$214,15,FALSE),0)</f>
        <v>0</v>
      </c>
      <c r="DM320" s="1700">
        <f>IFERROR(VLOOKUP($A320,'2002'!$D$3:$R$214,12,FALSE),0)</f>
        <v>0</v>
      </c>
      <c r="DN320" s="1691">
        <f>IFERROR(VLOOKUP($A320,'2002'!$D$3:$R$214,13,FALSE),0)</f>
        <v>0</v>
      </c>
      <c r="DO320" s="1691">
        <f>IFERROR(VLOOKUP($A320,'2002'!$D$3:$R$214,14,FALSE),0)</f>
        <v>0</v>
      </c>
      <c r="DP320" s="1788">
        <f>IFERROR(VLOOKUP($A320,'2002'!$D$3:$R$214,15,FALSE),0)</f>
        <v>0</v>
      </c>
      <c r="DQ320" s="1700">
        <f>IFERROR(VLOOKUP($A320,'Pre 2002'!$C$3:$CK$382,84,FALSE),0)</f>
        <v>451</v>
      </c>
      <c r="DR320" s="1695">
        <f>IFERROR(VLOOKUP($A320,'Pre 2002'!$C$3:$CK$382,85,FALSE),0)</f>
        <v>236</v>
      </c>
      <c r="DS320" s="1695">
        <f>IFERROR(VLOOKUP($A320,'Pre 2002'!$C$3:$CK$382,86,FALSE),0)</f>
        <v>6</v>
      </c>
      <c r="DT320" s="1790">
        <f>IFERROR(VLOOKUP($A320,'Pre 2002'!$C$3:$CK$382,87,FALSE),0)</f>
        <v>0.52328159645232819</v>
      </c>
      <c r="DU320" s="1741">
        <f>IFERROR(VLOOKUP(A320,'Pre 2002'!$C$3:$CG$382,83,FALSE),0)</f>
        <v>10</v>
      </c>
      <c r="DY320" s="1731"/>
    </row>
    <row r="321" spans="1:129">
      <c r="A321" s="1778" t="s">
        <v>1198</v>
      </c>
      <c r="B321" s="1562">
        <f t="shared" si="103"/>
        <v>150</v>
      </c>
      <c r="C321" s="1562">
        <f t="shared" si="104"/>
        <v>78</v>
      </c>
      <c r="D321" s="1562">
        <f t="shared" si="105"/>
        <v>6</v>
      </c>
      <c r="E321" s="1563">
        <f t="shared" si="106"/>
        <v>0.52</v>
      </c>
      <c r="F321" s="1786">
        <f t="shared" si="107"/>
        <v>3</v>
      </c>
      <c r="G321" s="1595" t="s">
        <v>2159</v>
      </c>
      <c r="H321" s="1567">
        <f t="shared" si="128"/>
        <v>3</v>
      </c>
      <c r="I321" s="1734">
        <f t="shared" si="129"/>
        <v>150</v>
      </c>
      <c r="J321" s="1734">
        <f t="shared" si="130"/>
        <v>78</v>
      </c>
      <c r="K321" s="1734">
        <f t="shared" si="131"/>
        <v>6</v>
      </c>
      <c r="L321" s="1806">
        <f t="shared" si="132"/>
        <v>0.52</v>
      </c>
      <c r="O321" s="1700">
        <f>IFERROR(VLOOKUP($A321,'2022'!$B$2:$K$174,3,FALSE),0)</f>
        <v>0</v>
      </c>
      <c r="P321" s="1858">
        <f>IFERROR(VLOOKUP($A321,'2022'!$B$2:$K$174,4,FALSE),0)</f>
        <v>0</v>
      </c>
      <c r="Q321" s="1858">
        <f>IFERROR(VLOOKUP($A321,'2022'!$B$2:$K$174,5,FALSE),0)</f>
        <v>0</v>
      </c>
      <c r="R321" s="1858">
        <f>IFERROR(VLOOKUP($A321,'2022'!$B$2:$K$174,8,FALSE),0)</f>
        <v>0</v>
      </c>
      <c r="S321" s="1740">
        <f>IFERROR(VLOOKUP($A321,'2022'!$B$2:$K$174,10,FALSE),0)</f>
        <v>0</v>
      </c>
      <c r="T321" s="1700">
        <f>IFERROR(VLOOKUP($A321,'2021'!$B$2:$K$174,3,FALSE),0)</f>
        <v>0</v>
      </c>
      <c r="U321" s="1843">
        <f>IFERROR(VLOOKUP($A321,'2021'!$B$2:$K$174,4,FALSE),0)</f>
        <v>0</v>
      </c>
      <c r="V321" s="1843">
        <f>IFERROR(VLOOKUP($A321,'2021'!$B$2:$K$174,5,FALSE),0)</f>
        <v>0</v>
      </c>
      <c r="W321" s="1843">
        <f>IFERROR(VLOOKUP($A321,'2021'!$B$2:$K$174,8,FALSE),0)</f>
        <v>0</v>
      </c>
      <c r="X321" s="1740">
        <f>IFERROR(VLOOKUP($A321,'2021'!$B$2:$K$174,10,FALSE),0)</f>
        <v>0</v>
      </c>
      <c r="Y321" s="1700">
        <f>IFERROR(VLOOKUP($A321,'2020'!$B$2:$K$170,3,FALSE),0)</f>
        <v>0</v>
      </c>
      <c r="Z321" s="1829">
        <f>IFERROR(VLOOKUP($A321,'2020'!$B$2:$K$170,4,FALSE),0)</f>
        <v>0</v>
      </c>
      <c r="AA321" s="1829">
        <f>IFERROR(VLOOKUP($A321,'2020'!$B$2:$K$170,5,FALSE),0)</f>
        <v>0</v>
      </c>
      <c r="AB321" s="1829">
        <f>IFERROR(VLOOKUP($A321,'2020'!$B$2:$K$170,8,FALSE),0)</f>
        <v>0</v>
      </c>
      <c r="AC321" s="1740">
        <f>IFERROR(VLOOKUP($A321,'2020'!$B$2:$K$170,10,FALSE),0)</f>
        <v>0</v>
      </c>
      <c r="AD321" s="1700">
        <f>IFERROR(VLOOKUP($A321,'2019'!$B$2:$K$170,3,FALSE),0)</f>
        <v>0</v>
      </c>
      <c r="AE321" s="1823">
        <f>IFERROR(VLOOKUP($A321,'2019'!$B$2:$K$170,4,FALSE),0)</f>
        <v>0</v>
      </c>
      <c r="AF321" s="1823">
        <f>IFERROR(VLOOKUP($A321,'2019'!$B$2:$K$170,5,FALSE),0)</f>
        <v>0</v>
      </c>
      <c r="AG321" s="1823">
        <f>IFERROR(VLOOKUP($A321,'2019'!$B$2:$K$170,8,FALSE),0)</f>
        <v>0</v>
      </c>
      <c r="AH321" s="1740">
        <f>IFERROR(VLOOKUP($A321,'2019'!$B$2:$K$170,10,FALSE),0)</f>
        <v>0</v>
      </c>
      <c r="AI321" s="1700">
        <f>IFERROR(VLOOKUP($A321,'2018'!$B$2:$K$170,3,FALSE),0)</f>
        <v>0</v>
      </c>
      <c r="AJ321" s="1821">
        <f>IFERROR(VLOOKUP($A321,'2018'!$B$2:$K$170,4,FALSE),0)</f>
        <v>0</v>
      </c>
      <c r="AK321" s="1821">
        <f>IFERROR(VLOOKUP($A321,'2018'!$B$2:$K$170,5,FALSE),0)</f>
        <v>0</v>
      </c>
      <c r="AL321" s="1821">
        <f>IFERROR(VLOOKUP($A321,'2018'!$B$2:$K$170,8,FALSE),0)</f>
        <v>0</v>
      </c>
      <c r="AM321" s="1740">
        <f>IFERROR(VLOOKUP($A321,'2018'!$B$2:$K$170,10,FALSE),0)</f>
        <v>0</v>
      </c>
      <c r="AN321" s="1700">
        <f>IFERROR(VLOOKUP($A321,'2017'!$B$2:$J$163,2,FALSE),0)</f>
        <v>0</v>
      </c>
      <c r="AO321" s="1815">
        <f>IFERROR(VLOOKUP($A321,'2017'!$B$2:$J$163,3,FALSE),0)</f>
        <v>0</v>
      </c>
      <c r="AP321" s="1815">
        <f>IFERROR(VLOOKUP($A321,'2017'!$B$2:$J$163,4,FALSE),0)</f>
        <v>0</v>
      </c>
      <c r="AQ321" s="1815">
        <f>IFERROR(VLOOKUP($A321,'2017'!$B$2:$J$163,7,FALSE),0)</f>
        <v>0</v>
      </c>
      <c r="AR321" s="1740">
        <f>IFERROR(VLOOKUP($A321,'2017'!$B$2:$J$163,9,FALSE),0)</f>
        <v>0</v>
      </c>
      <c r="AS321" s="1700">
        <f>IFERROR(VLOOKUP($A321,'2016'!$B$2:$K$165,3,FALSE),0)</f>
        <v>0</v>
      </c>
      <c r="AT321" s="1796">
        <f>IFERROR(VLOOKUP($A321,'2016'!$B$2:$K$165,4,FALSE),0)</f>
        <v>0</v>
      </c>
      <c r="AU321" s="1796">
        <f>IFERROR(VLOOKUP($A321,'2016'!$B$2:$K$165,5,FALSE),0)</f>
        <v>0</v>
      </c>
      <c r="AV321" s="1796">
        <f>IFERROR(VLOOKUP($A321,'2016'!$B$2:$K$165,8,FALSE),0)</f>
        <v>0</v>
      </c>
      <c r="AW321" s="1740">
        <f>IFERROR(VLOOKUP($A321,'2016'!$B$2:$K$165,10,FALSE),0)</f>
        <v>0</v>
      </c>
      <c r="AX321" s="1700">
        <f>IFERROR(VLOOKUP($A321,'2015'!$B$2:$K$165,3,FALSE),0)</f>
        <v>0</v>
      </c>
      <c r="AY321" s="1695">
        <f>IFERROR(VLOOKUP($A321,'2015'!$B$2:$K$165,4,FALSE),0)</f>
        <v>0</v>
      </c>
      <c r="AZ321" s="1695">
        <f>IFERROR(VLOOKUP($A321,'2015'!$B$2:$K$165,5,FALSE),0)</f>
        <v>0</v>
      </c>
      <c r="BA321" s="1695">
        <f>IFERROR(VLOOKUP($A321,'2015'!$B$2:$K$165,8,FALSE),0)</f>
        <v>0</v>
      </c>
      <c r="BB321" s="1740">
        <f>IFERROR(VLOOKUP($A321,'2015'!$B$2:$K$165,10,FALSE),0)</f>
        <v>0</v>
      </c>
      <c r="BC321" s="1700">
        <f>IFERROR(VLOOKUP($A321,'2014'!$B$2:$K$157,3,FALSE),0)</f>
        <v>0</v>
      </c>
      <c r="BD321" s="1691">
        <f>IFERROR(VLOOKUP($A321,'2014'!$B$2:$K$157,4,FALSE),0)</f>
        <v>0</v>
      </c>
      <c r="BE321" s="1691">
        <f>IFERROR(VLOOKUP($A321,'2014'!$B$2:$K$157,5,FALSE),0)</f>
        <v>0</v>
      </c>
      <c r="BF321" s="1691">
        <f>IFERROR(VLOOKUP($A321,'2014'!$B$2:$K$157,8,FALSE),0)</f>
        <v>0</v>
      </c>
      <c r="BG321" s="1740">
        <f>IFERROR(VLOOKUP($A321,'2014'!$B$2:$K$157,10,FALSE),0)</f>
        <v>0</v>
      </c>
      <c r="BH321" s="1700">
        <f>IFERROR(VLOOKUP($A321,'2013'!$D$4:$I$249,2,FALSE),0)</f>
        <v>0</v>
      </c>
      <c r="BI321" s="1691">
        <f>IFERROR(VLOOKUP($A321,'2013'!$D$4:$I$249,3,FALSE),0)</f>
        <v>0</v>
      </c>
      <c r="BJ321" s="1691">
        <f>IFERROR(VLOOKUP($A321,'2013'!$D$4:$I$249,4,FALSE),0)</f>
        <v>0</v>
      </c>
      <c r="BK321" s="1691">
        <f>IFERROR(VLOOKUP($A321,'2013'!$D$4:$I$249,5,FALSE),0)</f>
        <v>0</v>
      </c>
      <c r="BL321" s="1740">
        <f>IFERROR(VLOOKUP($A321,'2013'!$D$4:$I$249,6,FALSE),0)</f>
        <v>0</v>
      </c>
      <c r="BM321" s="1737">
        <f>IFERROR(VLOOKUP($A321,'2012'!$D$3:$O$172,2,FALSE),0)</f>
        <v>0</v>
      </c>
      <c r="BN321" s="1691">
        <f>IFERROR(VLOOKUP($A321,'2012'!$D$3:$O$172,3,FALSE),0)</f>
        <v>0</v>
      </c>
      <c r="BO321" s="1743">
        <f>IFERROR(VLOOKUP($A321,'2012'!$D$3:$O$172,4,FALSE),0)</f>
        <v>0</v>
      </c>
      <c r="BP321" s="1700">
        <f>IFERROR(VLOOKUP($A321,'2012'!$D$3:$O$172,5,FALSE),0)</f>
        <v>0</v>
      </c>
      <c r="BQ321" s="1691">
        <f>IFERROR(VLOOKUP($A321,'2012'!$D$3:$O$172,6,FALSE),0)</f>
        <v>0</v>
      </c>
      <c r="BR321" s="1691">
        <f>IFERROR(VLOOKUP($A321,'2012'!$D$3:$O$172,7,FALSE),0)</f>
        <v>0</v>
      </c>
      <c r="BS321" s="1691">
        <f>IFERROR(VLOOKUP($A321,'2012'!$D$3:$O$172,8,FALSE),0)</f>
        <v>0</v>
      </c>
      <c r="BT321" s="1740">
        <f>IFERROR(VLOOKUP($A321,'2012'!$D$3:$O$172,9,FALSE),0)</f>
        <v>0</v>
      </c>
      <c r="BX321" s="1700">
        <f>IFERROR(VLOOKUP($A321,'2011'!$D$4:$I$251,2,FALSE),0)</f>
        <v>0</v>
      </c>
      <c r="BY321" s="1691">
        <f>IFERROR(VLOOKUP($A321,'2011'!$D$4:$I$251,3,FALSE),0)</f>
        <v>0</v>
      </c>
      <c r="BZ321" s="1691">
        <f>IFERROR(VLOOKUP($A321,'2011'!$D$4:$I$251,4,FALSE),0)</f>
        <v>0</v>
      </c>
      <c r="CA321" s="1691">
        <f>IFERROR(VLOOKUP($A321,'2011'!$D$4:$I$251,5,FALSE),0)</f>
        <v>0</v>
      </c>
      <c r="CB321" s="1740">
        <f>IFERROR(VLOOKUP($A321,'2011'!$D$4:$I$251,6,FALSE),0)</f>
        <v>0</v>
      </c>
      <c r="CC321" s="1700">
        <f>IFERROR(VLOOKUP($A321,'2010'!$C$3:$H$234,2,FALSE),0)</f>
        <v>0</v>
      </c>
      <c r="CD321" s="1691">
        <f>IFERROR(VLOOKUP($A321,'2010'!$C$3:$H$234,3,FALSE),0)</f>
        <v>0</v>
      </c>
      <c r="CE321" s="1691">
        <f>IFERROR(VLOOKUP($A321,'2010'!$C$3:$H$234,4,FALSE),0)</f>
        <v>0</v>
      </c>
      <c r="CF321" s="1691">
        <f>IFERROR(VLOOKUP($A321,'2010'!$C$3:$H$234,5,FALSE),0)</f>
        <v>0</v>
      </c>
      <c r="CG321" s="1740">
        <f>IFERROR(VLOOKUP($A321,'2010'!$C$3:$H$234,6,FALSE),0)</f>
        <v>0</v>
      </c>
      <c r="CH321" s="1700">
        <f>IFERROR(VLOOKUP($A321,'2009'!$C$3:$H$242,2,FALSE),0)</f>
        <v>0</v>
      </c>
      <c r="CI321" s="1691">
        <f>IFERROR(VLOOKUP($A321,'2009'!$C$3:$H$242,3,FALSE),0)</f>
        <v>0</v>
      </c>
      <c r="CJ321" s="1691">
        <f>IFERROR(VLOOKUP($A321,'2009'!$C$3:$H$242,4,FALSE),0)</f>
        <v>0</v>
      </c>
      <c r="CK321" s="1691">
        <f>IFERROR(VLOOKUP($A321,'2009'!$C$3:$H$242,5,FALSE),0)</f>
        <v>0</v>
      </c>
      <c r="CL321" s="1740">
        <f>IFERROR(VLOOKUP($A321,'2009'!$C$3:$H$242,6,FALSE),0)</f>
        <v>0</v>
      </c>
      <c r="CM321" s="1700">
        <f>IFERROR(VLOOKUP($A321,'2008'!$C$3:$H$229,2,FALSE),0)</f>
        <v>0</v>
      </c>
      <c r="CN321" s="1691">
        <f>IFERROR(VLOOKUP($A321,'2008'!$C$3:$H$229,3,FALSE),0)</f>
        <v>0</v>
      </c>
      <c r="CO321" s="1691">
        <f>IFERROR(VLOOKUP($A321,'2008'!$C$3:$H$229,4,FALSE),0)</f>
        <v>0</v>
      </c>
      <c r="CP321" s="1691">
        <f>IFERROR(VLOOKUP($A321,'2008'!$C$3:$H$229,5,FALSE),0)</f>
        <v>0</v>
      </c>
      <c r="CQ321" s="1740">
        <f>IFERROR(VLOOKUP($A321,'2008'!$C$3:$H$229,6,FALSE),0)</f>
        <v>0</v>
      </c>
      <c r="CR321" s="1700">
        <f>IFERROR(VLOOKUP($A321,'2007'!$C$3:$M$238,7,FALSE),0)</f>
        <v>0</v>
      </c>
      <c r="CS321" s="1691">
        <f>IFERROR(VLOOKUP($A321,'2007'!$C$3:$M$238,8,FALSE),0)</f>
        <v>0</v>
      </c>
      <c r="CT321" s="1691">
        <f>IFERROR(VLOOKUP($A321,'2007'!$C$3:$M$238,9,FALSE),0)</f>
        <v>0</v>
      </c>
      <c r="CU321" s="1691">
        <f>IFERROR(VLOOKUP($A321,'2007'!$C$3:$M$238,10,FALSE),0)</f>
        <v>0</v>
      </c>
      <c r="CV321" s="1740">
        <f>IFERROR(VLOOKUP($A321,'2007'!$C$3:$M$238,11,FALSE),0)</f>
        <v>0</v>
      </c>
      <c r="CW321" s="1700">
        <f>IFERROR(VLOOKUP($A321,'2006'!$A$2:$F$200,2,FALSE),0)</f>
        <v>0</v>
      </c>
      <c r="CX321" s="1691">
        <f>IFERROR(VLOOKUP($A321,'2006'!$A$2:$F$200,4,FALSE),0)</f>
        <v>0</v>
      </c>
      <c r="CY321" s="1691">
        <f>IFERROR(VLOOKUP($A321,'2006'!$A$2:$F$200,5,FALSE),0)</f>
        <v>0</v>
      </c>
      <c r="CZ321" s="1740">
        <f>IFERROR(VLOOKUP($A321,'2006'!$A$2:$F$200,6,FALSE),0)</f>
        <v>0</v>
      </c>
      <c r="DA321" s="1700">
        <f>IFERROR(VLOOKUP($A321,'2005'!$C$3:$M$205,8,FALSE),0)</f>
        <v>73</v>
      </c>
      <c r="DB321" s="1691">
        <f>IFERROR(VLOOKUP($A321,'2005'!$C$3:$M$205,9,FALSE),0)</f>
        <v>44</v>
      </c>
      <c r="DC321" s="1691">
        <f>IFERROR(VLOOKUP($A321,'2005'!$C$3:$M$205,10,FALSE),0)</f>
        <v>5</v>
      </c>
      <c r="DD321" s="1740">
        <f>IFERROR(VLOOKUP($A321,'2005'!$C$3:$M$205,11,FALSE),0)</f>
        <v>0.60273972602739723</v>
      </c>
      <c r="DE321" s="1700">
        <f>IFERROR(VLOOKUP($A321,'2004'!$C$3:$M$213,8,FALSE),0)</f>
        <v>45</v>
      </c>
      <c r="DF321" s="1691">
        <f>IFERROR(VLOOKUP($A321,'2004'!$C$3:$M$213,9,FALSE),0)</f>
        <v>19</v>
      </c>
      <c r="DG321" s="1691">
        <f>IFERROR(VLOOKUP($A321,'2004'!$C$3:$M$213,10,FALSE),0)</f>
        <v>1</v>
      </c>
      <c r="DH321" s="1740">
        <f>IFERROR(VLOOKUP($A321,'2004'!$C$3:$M$213,11,FALSE),0)</f>
        <v>0.42222222222222222</v>
      </c>
      <c r="DI321" s="1700">
        <f>IFERROR(VLOOKUP($A321,'2003'!$C$3:$Q$214,12,FALSE),0)</f>
        <v>32</v>
      </c>
      <c r="DJ321" s="1691">
        <f>IFERROR(VLOOKUP($A321,'2003'!$C$3:$Q$214,13,FALSE),0)</f>
        <v>15</v>
      </c>
      <c r="DK321" s="1691">
        <f>IFERROR(VLOOKUP($A321,'2003'!$C$3:$Q$214,14,FALSE),0)</f>
        <v>0</v>
      </c>
      <c r="DL321" s="1740">
        <f>IFERROR(VLOOKUP($A321,'2003'!$C$3:$Q$214,15,FALSE),0)</f>
        <v>0.46875</v>
      </c>
      <c r="DM321" s="1700">
        <f>IFERROR(VLOOKUP($A321,'2002'!$D$3:$R$214,12,FALSE),0)</f>
        <v>0</v>
      </c>
      <c r="DN321" s="1691">
        <f>IFERROR(VLOOKUP($A321,'2002'!$D$3:$R$214,13,FALSE),0)</f>
        <v>0</v>
      </c>
      <c r="DO321" s="1691">
        <f>IFERROR(VLOOKUP($A321,'2002'!$D$3:$R$214,14,FALSE),0)</f>
        <v>0</v>
      </c>
      <c r="DP321" s="1788">
        <f>IFERROR(VLOOKUP($A321,'2002'!$D$3:$R$214,15,FALSE),0)</f>
        <v>0</v>
      </c>
      <c r="DQ321" s="1700">
        <f>IFERROR(VLOOKUP($A321,'Pre 2002'!$C$3:$CK$382,84,FALSE),0)</f>
        <v>0</v>
      </c>
      <c r="DR321" s="1695">
        <f>IFERROR(VLOOKUP($A321,'Pre 2002'!$C$3:$CK$382,85,FALSE),0)</f>
        <v>0</v>
      </c>
      <c r="DS321" s="1695">
        <f>IFERROR(VLOOKUP($A321,'Pre 2002'!$C$3:$CK$382,86,FALSE),0)</f>
        <v>0</v>
      </c>
      <c r="DT321" s="1790">
        <f>IFERROR(VLOOKUP($A321,'Pre 2002'!$C$3:$CK$382,87,FALSE),0)</f>
        <v>0</v>
      </c>
      <c r="DU321" s="1741">
        <f>IFERROR(VLOOKUP(A321,'Pre 2002'!$C$3:$CG$382,83,FALSE),0)</f>
        <v>0</v>
      </c>
      <c r="DY321" s="1731"/>
    </row>
    <row r="322" spans="1:129">
      <c r="A322" s="1778" t="s">
        <v>1827</v>
      </c>
      <c r="B322" s="1562">
        <f t="shared" si="103"/>
        <v>291</v>
      </c>
      <c r="C322" s="1562">
        <f t="shared" si="104"/>
        <v>151</v>
      </c>
      <c r="D322" s="1562">
        <f t="shared" si="105"/>
        <v>6</v>
      </c>
      <c r="E322" s="1563">
        <f t="shared" si="106"/>
        <v>0.51890034364261173</v>
      </c>
      <c r="F322" s="1786">
        <f t="shared" si="107"/>
        <v>6</v>
      </c>
      <c r="G322" s="1595" t="s">
        <v>2159</v>
      </c>
      <c r="H322" s="1567">
        <f t="shared" si="128"/>
        <v>6</v>
      </c>
      <c r="I322" s="1734">
        <f t="shared" si="129"/>
        <v>291</v>
      </c>
      <c r="J322" s="1734">
        <f t="shared" si="130"/>
        <v>151</v>
      </c>
      <c r="K322" s="1734">
        <f t="shared" si="131"/>
        <v>6</v>
      </c>
      <c r="L322" s="1806">
        <f t="shared" si="132"/>
        <v>0.51890034364261173</v>
      </c>
      <c r="O322" s="1700">
        <f>IFERROR(VLOOKUP($A322,'2022'!$B$2:$K$174,3,FALSE),0)</f>
        <v>0</v>
      </c>
      <c r="P322" s="1858">
        <f>IFERROR(VLOOKUP($A322,'2022'!$B$2:$K$174,4,FALSE),0)</f>
        <v>0</v>
      </c>
      <c r="Q322" s="1858">
        <f>IFERROR(VLOOKUP($A322,'2022'!$B$2:$K$174,5,FALSE),0)</f>
        <v>0</v>
      </c>
      <c r="R322" s="1858">
        <f>IFERROR(VLOOKUP($A322,'2022'!$B$2:$K$174,8,FALSE),0)</f>
        <v>0</v>
      </c>
      <c r="S322" s="1740">
        <f>IFERROR(VLOOKUP($A322,'2022'!$B$2:$K$174,10,FALSE),0)</f>
        <v>0</v>
      </c>
      <c r="T322" s="1700">
        <f>IFERROR(VLOOKUP($A322,'2021'!$B$2:$K$174,3,FALSE),0)</f>
        <v>0</v>
      </c>
      <c r="U322" s="1843">
        <f>IFERROR(VLOOKUP($A322,'2021'!$B$2:$K$174,4,FALSE),0)</f>
        <v>0</v>
      </c>
      <c r="V322" s="1843">
        <f>IFERROR(VLOOKUP($A322,'2021'!$B$2:$K$174,5,FALSE),0)</f>
        <v>0</v>
      </c>
      <c r="W322" s="1843">
        <f>IFERROR(VLOOKUP($A322,'2021'!$B$2:$K$174,8,FALSE),0)</f>
        <v>0</v>
      </c>
      <c r="X322" s="1740">
        <f>IFERROR(VLOOKUP($A322,'2021'!$B$2:$K$174,10,FALSE),0)</f>
        <v>0</v>
      </c>
      <c r="Y322" s="1700">
        <f>IFERROR(VLOOKUP($A322,'2020'!$B$2:$K$170,3,FALSE),0)</f>
        <v>0</v>
      </c>
      <c r="Z322" s="1829">
        <f>IFERROR(VLOOKUP($A322,'2020'!$B$2:$K$170,4,FALSE),0)</f>
        <v>0</v>
      </c>
      <c r="AA322" s="1829">
        <f>IFERROR(VLOOKUP($A322,'2020'!$B$2:$K$170,5,FALSE),0)</f>
        <v>0</v>
      </c>
      <c r="AB322" s="1829">
        <f>IFERROR(VLOOKUP($A322,'2020'!$B$2:$K$170,8,FALSE),0)</f>
        <v>0</v>
      </c>
      <c r="AC322" s="1740">
        <f>IFERROR(VLOOKUP($A322,'2020'!$B$2:$K$170,10,FALSE),0)</f>
        <v>0</v>
      </c>
      <c r="AD322" s="1700">
        <f>IFERROR(VLOOKUP($A322,'2019'!$B$2:$K$170,3,FALSE),0)</f>
        <v>0</v>
      </c>
      <c r="AE322" s="1823">
        <f>IFERROR(VLOOKUP($A322,'2019'!$B$2:$K$170,4,FALSE),0)</f>
        <v>0</v>
      </c>
      <c r="AF322" s="1823">
        <f>IFERROR(VLOOKUP($A322,'2019'!$B$2:$K$170,5,FALSE),0)</f>
        <v>0</v>
      </c>
      <c r="AG322" s="1823">
        <f>IFERROR(VLOOKUP($A322,'2019'!$B$2:$K$170,8,FALSE),0)</f>
        <v>0</v>
      </c>
      <c r="AH322" s="1740">
        <f>IFERROR(VLOOKUP($A322,'2019'!$B$2:$K$170,10,FALSE),0)</f>
        <v>0</v>
      </c>
      <c r="AI322" s="1700">
        <f>IFERROR(VLOOKUP($A322,'2018'!$B$2:$K$170,3,FALSE),0)</f>
        <v>0</v>
      </c>
      <c r="AJ322" s="1821">
        <f>IFERROR(VLOOKUP($A322,'2018'!$B$2:$K$170,4,FALSE),0)</f>
        <v>0</v>
      </c>
      <c r="AK322" s="1821">
        <f>IFERROR(VLOOKUP($A322,'2018'!$B$2:$K$170,5,FALSE),0)</f>
        <v>0</v>
      </c>
      <c r="AL322" s="1821">
        <f>IFERROR(VLOOKUP($A322,'2018'!$B$2:$K$170,8,FALSE),0)</f>
        <v>0</v>
      </c>
      <c r="AM322" s="1740">
        <f>IFERROR(VLOOKUP($A322,'2018'!$B$2:$K$170,10,FALSE),0)</f>
        <v>0</v>
      </c>
      <c r="AN322" s="1700">
        <f>IFERROR(VLOOKUP($A322,'2017'!$B$2:$J$163,2,FALSE),0)</f>
        <v>0</v>
      </c>
      <c r="AO322" s="1815">
        <f>IFERROR(VLOOKUP($A322,'2017'!$B$2:$J$163,3,FALSE),0)</f>
        <v>0</v>
      </c>
      <c r="AP322" s="1815">
        <f>IFERROR(VLOOKUP($A322,'2017'!$B$2:$J$163,4,FALSE),0)</f>
        <v>0</v>
      </c>
      <c r="AQ322" s="1815">
        <f>IFERROR(VLOOKUP($A322,'2017'!$B$2:$J$163,7,FALSE),0)</f>
        <v>0</v>
      </c>
      <c r="AR322" s="1740">
        <f>IFERROR(VLOOKUP($A322,'2017'!$B$2:$J$163,9,FALSE),0)</f>
        <v>0</v>
      </c>
      <c r="AS322" s="1700">
        <f>IFERROR(VLOOKUP($A322,'2016'!$B$2:$K$165,3,FALSE),0)</f>
        <v>0</v>
      </c>
      <c r="AT322" s="1796">
        <f>IFERROR(VLOOKUP($A322,'2016'!$B$2:$K$165,4,FALSE),0)</f>
        <v>0</v>
      </c>
      <c r="AU322" s="1796">
        <f>IFERROR(VLOOKUP($A322,'2016'!$B$2:$K$165,5,FALSE),0)</f>
        <v>0</v>
      </c>
      <c r="AV322" s="1796">
        <f>IFERROR(VLOOKUP($A322,'2016'!$B$2:$K$165,8,FALSE),0)</f>
        <v>0</v>
      </c>
      <c r="AW322" s="1740">
        <f>IFERROR(VLOOKUP($A322,'2016'!$B$2:$K$165,10,FALSE),0)</f>
        <v>0</v>
      </c>
      <c r="AX322" s="1700">
        <f>IFERROR(VLOOKUP($A322,'2015'!$B$2:$K$165,3,FALSE),0)</f>
        <v>0</v>
      </c>
      <c r="AY322" s="1695">
        <f>IFERROR(VLOOKUP($A322,'2015'!$B$2:$K$165,4,FALSE),0)</f>
        <v>0</v>
      </c>
      <c r="AZ322" s="1695">
        <f>IFERROR(VLOOKUP($A322,'2015'!$B$2:$K$165,5,FALSE),0)</f>
        <v>0</v>
      </c>
      <c r="BA322" s="1695">
        <f>IFERROR(VLOOKUP($A322,'2015'!$B$2:$K$165,8,FALSE),0)</f>
        <v>0</v>
      </c>
      <c r="BB322" s="1740">
        <f>IFERROR(VLOOKUP($A322,'2015'!$B$2:$K$165,10,FALSE),0)</f>
        <v>0</v>
      </c>
      <c r="BC322" s="1700">
        <f>IFERROR(VLOOKUP($A322,'2014'!$B$2:$K$157,3,FALSE),0)</f>
        <v>0</v>
      </c>
      <c r="BD322" s="1691">
        <f>IFERROR(VLOOKUP($A322,'2014'!$B$2:$K$157,4,FALSE),0)</f>
        <v>0</v>
      </c>
      <c r="BE322" s="1691">
        <f>IFERROR(VLOOKUP($A322,'2014'!$B$2:$K$157,5,FALSE),0)</f>
        <v>0</v>
      </c>
      <c r="BF322" s="1691">
        <f>IFERROR(VLOOKUP($A322,'2014'!$B$2:$K$157,8,FALSE),0)</f>
        <v>0</v>
      </c>
      <c r="BG322" s="1740">
        <f>IFERROR(VLOOKUP($A322,'2014'!$B$2:$K$157,10,FALSE),0)</f>
        <v>0</v>
      </c>
      <c r="BH322" s="1700">
        <f>IFERROR(VLOOKUP($A322,'2013'!$D$4:$I$249,2,FALSE),0)</f>
        <v>0</v>
      </c>
      <c r="BI322" s="1691">
        <f>IFERROR(VLOOKUP($A322,'2013'!$D$4:$I$249,3,FALSE),0)</f>
        <v>0</v>
      </c>
      <c r="BJ322" s="1691">
        <f>IFERROR(VLOOKUP($A322,'2013'!$D$4:$I$249,4,FALSE),0)</f>
        <v>0</v>
      </c>
      <c r="BK322" s="1691">
        <f>IFERROR(VLOOKUP($A322,'2013'!$D$4:$I$249,5,FALSE),0)</f>
        <v>0</v>
      </c>
      <c r="BL322" s="1740">
        <f>IFERROR(VLOOKUP($A322,'2013'!$D$4:$I$249,6,FALSE),0)</f>
        <v>0</v>
      </c>
      <c r="BM322" s="1737">
        <f>IFERROR(VLOOKUP($A322,'2012'!$D$3:$O$172,2,FALSE),0)</f>
        <v>0</v>
      </c>
      <c r="BN322" s="1691">
        <f>IFERROR(VLOOKUP($A322,'2012'!$D$3:$O$172,3,FALSE),0)</f>
        <v>0</v>
      </c>
      <c r="BO322" s="1743">
        <f>IFERROR(VLOOKUP($A322,'2012'!$D$3:$O$172,4,FALSE),0)</f>
        <v>0</v>
      </c>
      <c r="BP322" s="1700">
        <f>IFERROR(VLOOKUP($A322,'2012'!$D$3:$O$172,5,FALSE),0)</f>
        <v>0</v>
      </c>
      <c r="BQ322" s="1691">
        <f>IFERROR(VLOOKUP($A322,'2012'!$D$3:$O$172,6,FALSE),0)</f>
        <v>0</v>
      </c>
      <c r="BR322" s="1691">
        <f>IFERROR(VLOOKUP($A322,'2012'!$D$3:$O$172,7,FALSE),0)</f>
        <v>0</v>
      </c>
      <c r="BS322" s="1691">
        <f>IFERROR(VLOOKUP($A322,'2012'!$D$3:$O$172,8,FALSE),0)</f>
        <v>0</v>
      </c>
      <c r="BT322" s="1740">
        <f>IFERROR(VLOOKUP($A322,'2012'!$D$3:$O$172,9,FALSE),0)</f>
        <v>0</v>
      </c>
      <c r="BX322" s="1700">
        <f>IFERROR(VLOOKUP($A322,'2011'!$D$4:$I$251,2,FALSE),0)</f>
        <v>0</v>
      </c>
      <c r="BY322" s="1691">
        <f>IFERROR(VLOOKUP($A322,'2011'!$D$4:$I$251,3,FALSE),0)</f>
        <v>0</v>
      </c>
      <c r="BZ322" s="1691">
        <f>IFERROR(VLOOKUP($A322,'2011'!$D$4:$I$251,4,FALSE),0)</f>
        <v>0</v>
      </c>
      <c r="CA322" s="1691">
        <f>IFERROR(VLOOKUP($A322,'2011'!$D$4:$I$251,5,FALSE),0)</f>
        <v>0</v>
      </c>
      <c r="CB322" s="1740">
        <f>IFERROR(VLOOKUP($A322,'2011'!$D$4:$I$251,6,FALSE),0)</f>
        <v>0</v>
      </c>
      <c r="CC322" s="1700">
        <f>IFERROR(VLOOKUP($A322,'2010'!$C$3:$H$234,2,FALSE),0)</f>
        <v>0</v>
      </c>
      <c r="CD322" s="1691">
        <f>IFERROR(VLOOKUP($A322,'2010'!$C$3:$H$234,3,FALSE),0)</f>
        <v>0</v>
      </c>
      <c r="CE322" s="1691">
        <f>IFERROR(VLOOKUP($A322,'2010'!$C$3:$H$234,4,FALSE),0)</f>
        <v>0</v>
      </c>
      <c r="CF322" s="1691">
        <f>IFERROR(VLOOKUP($A322,'2010'!$C$3:$H$234,5,FALSE),0)</f>
        <v>0</v>
      </c>
      <c r="CG322" s="1740">
        <f>IFERROR(VLOOKUP($A322,'2010'!$C$3:$H$234,6,FALSE),0)</f>
        <v>0</v>
      </c>
      <c r="CH322" s="1700">
        <f>IFERROR(VLOOKUP($A322,'2009'!$C$3:$H$242,2,FALSE),0)</f>
        <v>0</v>
      </c>
      <c r="CI322" s="1691">
        <f>IFERROR(VLOOKUP($A322,'2009'!$C$3:$H$242,3,FALSE),0)</f>
        <v>0</v>
      </c>
      <c r="CJ322" s="1691">
        <f>IFERROR(VLOOKUP($A322,'2009'!$C$3:$H$242,4,FALSE),0)</f>
        <v>0</v>
      </c>
      <c r="CK322" s="1691">
        <f>IFERROR(VLOOKUP($A322,'2009'!$C$3:$H$242,5,FALSE),0)</f>
        <v>0</v>
      </c>
      <c r="CL322" s="1740">
        <f>IFERROR(VLOOKUP($A322,'2009'!$C$3:$H$242,6,FALSE),0)</f>
        <v>0</v>
      </c>
      <c r="CM322" s="1700">
        <f>IFERROR(VLOOKUP($A322,'2008'!$C$3:$H$229,2,FALSE),0)</f>
        <v>0</v>
      </c>
      <c r="CN322" s="1691">
        <f>IFERROR(VLOOKUP($A322,'2008'!$C$3:$H$229,3,FALSE),0)</f>
        <v>0</v>
      </c>
      <c r="CO322" s="1691">
        <f>IFERROR(VLOOKUP($A322,'2008'!$C$3:$H$229,4,FALSE),0)</f>
        <v>0</v>
      </c>
      <c r="CP322" s="1691">
        <f>IFERROR(VLOOKUP($A322,'2008'!$C$3:$H$229,5,FALSE),0)</f>
        <v>0</v>
      </c>
      <c r="CQ322" s="1740">
        <f>IFERROR(VLOOKUP($A322,'2008'!$C$3:$H$229,6,FALSE),0)</f>
        <v>0</v>
      </c>
      <c r="CR322" s="1700">
        <f>IFERROR(VLOOKUP($A322,'2007'!$C$3:$M$238,7,FALSE),0)</f>
        <v>0</v>
      </c>
      <c r="CS322" s="1691">
        <f>IFERROR(VLOOKUP($A322,'2007'!$C$3:$M$238,8,FALSE),0)</f>
        <v>0</v>
      </c>
      <c r="CT322" s="1691">
        <f>IFERROR(VLOOKUP($A322,'2007'!$C$3:$M$238,9,FALSE),0)</f>
        <v>0</v>
      </c>
      <c r="CU322" s="1691">
        <f>IFERROR(VLOOKUP($A322,'2007'!$C$3:$M$238,10,FALSE),0)</f>
        <v>0</v>
      </c>
      <c r="CV322" s="1740">
        <f>IFERROR(VLOOKUP($A322,'2007'!$C$3:$M$238,11,FALSE),0)</f>
        <v>0</v>
      </c>
      <c r="CW322" s="1700">
        <f>IFERROR(VLOOKUP($A322,'2006'!$A$2:$F$200,2,FALSE),0)</f>
        <v>0</v>
      </c>
      <c r="CX322" s="1691">
        <f>IFERROR(VLOOKUP($A322,'2006'!$A$2:$F$200,4,FALSE),0)</f>
        <v>0</v>
      </c>
      <c r="CY322" s="1691">
        <f>IFERROR(VLOOKUP($A322,'2006'!$A$2:$F$200,5,FALSE),0)</f>
        <v>0</v>
      </c>
      <c r="CZ322" s="1740">
        <f>IFERROR(VLOOKUP($A322,'2006'!$A$2:$F$200,6,FALSE),0)</f>
        <v>0</v>
      </c>
      <c r="DA322" s="1700">
        <f>IFERROR(VLOOKUP($A322,'2005'!$C$3:$M$205,8,FALSE),0)</f>
        <v>42</v>
      </c>
      <c r="DB322" s="1691">
        <f>IFERROR(VLOOKUP($A322,'2005'!$C$3:$M$205,9,FALSE),0)</f>
        <v>21</v>
      </c>
      <c r="DC322" s="1691">
        <f>IFERROR(VLOOKUP($A322,'2005'!$C$3:$M$205,10,FALSE),0)</f>
        <v>0</v>
      </c>
      <c r="DD322" s="1740">
        <f>IFERROR(VLOOKUP($A322,'2005'!$C$3:$M$205,11,FALSE),0)</f>
        <v>0.5</v>
      </c>
      <c r="DE322" s="1700">
        <f>IFERROR(VLOOKUP($A322,'2004'!$C$3:$M$213,8,FALSE),0)</f>
        <v>29</v>
      </c>
      <c r="DF322" s="1691">
        <f>IFERROR(VLOOKUP($A322,'2004'!$C$3:$M$213,9,FALSE),0)</f>
        <v>11</v>
      </c>
      <c r="DG322" s="1691">
        <f>IFERROR(VLOOKUP($A322,'2004'!$C$3:$M$213,10,FALSE),0)</f>
        <v>0</v>
      </c>
      <c r="DH322" s="1740">
        <f>IFERROR(VLOOKUP($A322,'2004'!$C$3:$M$213,11,FALSE),0)</f>
        <v>0.37931034482758619</v>
      </c>
      <c r="DI322" s="1700">
        <f>IFERROR(VLOOKUP($A322,'2003'!$C$3:$Q$214,12,FALSE),0)</f>
        <v>36</v>
      </c>
      <c r="DJ322" s="1691">
        <f>IFERROR(VLOOKUP($A322,'2003'!$C$3:$Q$214,13,FALSE),0)</f>
        <v>22</v>
      </c>
      <c r="DK322" s="1691">
        <f>IFERROR(VLOOKUP($A322,'2003'!$C$3:$Q$214,14,FALSE),0)</f>
        <v>1</v>
      </c>
      <c r="DL322" s="1740">
        <f>IFERROR(VLOOKUP($A322,'2003'!$C$3:$Q$214,15,FALSE),0)</f>
        <v>0.61111111111111116</v>
      </c>
      <c r="DM322" s="1700">
        <f>IFERROR(VLOOKUP($A322,'2002'!$D$3:$R$214,12,FALSE),0)</f>
        <v>67</v>
      </c>
      <c r="DN322" s="1691">
        <f>IFERROR(VLOOKUP($A322,'2002'!$D$3:$R$214,13,FALSE),0)</f>
        <v>34</v>
      </c>
      <c r="DO322" s="1691">
        <f>IFERROR(VLOOKUP($A322,'2002'!$D$3:$R$214,14,FALSE),0)</f>
        <v>4</v>
      </c>
      <c r="DP322" s="1788">
        <f>IFERROR(VLOOKUP($A322,'2002'!$D$3:$R$214,15,FALSE),0)</f>
        <v>0.5074626865671642</v>
      </c>
      <c r="DQ322" s="1700">
        <f>IFERROR(VLOOKUP($A322,'Pre 2002'!$C$3:$CK$382,84,FALSE),0)</f>
        <v>117</v>
      </c>
      <c r="DR322" s="1695">
        <f>IFERROR(VLOOKUP($A322,'Pre 2002'!$C$3:$CK$382,85,FALSE),0)</f>
        <v>63</v>
      </c>
      <c r="DS322" s="1695">
        <f>IFERROR(VLOOKUP($A322,'Pre 2002'!$C$3:$CK$382,86,FALSE),0)</f>
        <v>1</v>
      </c>
      <c r="DT322" s="1790">
        <f>IFERROR(VLOOKUP($A322,'Pre 2002'!$C$3:$CK$382,87,FALSE),0)</f>
        <v>0.53846153846153844</v>
      </c>
      <c r="DU322" s="1741">
        <f>IFERROR(VLOOKUP(A322,'Pre 2002'!$C$3:$CG$382,83,FALSE),0)</f>
        <v>2</v>
      </c>
      <c r="DY322" s="1731"/>
    </row>
    <row r="323" spans="1:129">
      <c r="A323" s="1778" t="s">
        <v>1082</v>
      </c>
      <c r="B323" s="1562">
        <f t="shared" ref="B323:B386" si="133">SUM(O323,T323,Y323,AD323,AI323,AN323,AS323,AX323,BC323,BH323,BP323,BX323,CC323,CH323,CM323,CR323,CW323,DA323,DE323,DI323,DM323,DQ323)</f>
        <v>338</v>
      </c>
      <c r="C323" s="1562">
        <f t="shared" ref="C323:C386" si="134">SUM(Q323,V323,AA323,AF323,AK323,AP323,AU323,AZ323,BE323,BJ323,BR323,BZ323,CE323,CJ323,CO323,CT323,CX323,DB323,DF323,DJ323,DN323,DR323)</f>
        <v>175</v>
      </c>
      <c r="D323" s="1562">
        <f t="shared" ref="D323:D386" si="135">SUM(R323,W323,AB323,AG323,AL323,AQ323,AV323,BA323,BF323,BK323,BS323,CA323,CF323,CK323,CP323,CU323,CY323,DC323,DG323,DK323,DO323,DS323)</f>
        <v>6</v>
      </c>
      <c r="E323" s="1563">
        <f t="shared" ref="E323:E386" si="136">IF(B323=0,0,C323/B323)</f>
        <v>0.51775147928994081</v>
      </c>
      <c r="F323" s="1786">
        <f t="shared" ref="F323:F386" si="137">IF(O323&gt;0,1,0)+IF(T323&gt;0,1,0)+IF(Y323&gt;0,1,0)+IF(AD323&gt;0,1,0)+IF(AI323&gt;0,1,0)+IF(AN323&gt;0,1,0)+IF(AS323&gt;0,1,0)+IF(AX323&gt;0,1,0)+IF(BC323&gt;0,1,0)+IF(BH323&gt;0,1,0)+IF(BP323&gt;0,1,0)+IF(BX323&gt;0,1,0)+IF(CC323&gt;0,1,0)+IF(CH323&gt;0,1,0)+IF(CM323&gt;0,1,0)+IF(CR323&gt;0,1,0)+IF(CW323&gt;0,1,0)+IF(DA323&gt;0,1,0)+IF(DE323&gt;0,1,0)+IF(DI323&gt;0,1,0)+IF(DM323&gt;0,1,0)+DU323</f>
        <v>6</v>
      </c>
      <c r="G323" s="1595" t="s">
        <v>2159</v>
      </c>
      <c r="H323" s="1567">
        <f t="shared" si="128"/>
        <v>6</v>
      </c>
      <c r="I323" s="1734">
        <f t="shared" si="129"/>
        <v>338</v>
      </c>
      <c r="J323" s="1734">
        <f t="shared" si="130"/>
        <v>175</v>
      </c>
      <c r="K323" s="1734">
        <f t="shared" si="131"/>
        <v>6</v>
      </c>
      <c r="L323" s="1806">
        <f t="shared" si="132"/>
        <v>0.51775147928994081</v>
      </c>
      <c r="O323" s="1700">
        <f>IFERROR(VLOOKUP($A323,'2022'!$B$2:$K$174,3,FALSE),0)</f>
        <v>0</v>
      </c>
      <c r="P323" s="1858">
        <f>IFERROR(VLOOKUP($A323,'2022'!$B$2:$K$174,4,FALSE),0)</f>
        <v>0</v>
      </c>
      <c r="Q323" s="1858">
        <f>IFERROR(VLOOKUP($A323,'2022'!$B$2:$K$174,5,FALSE),0)</f>
        <v>0</v>
      </c>
      <c r="R323" s="1858">
        <f>IFERROR(VLOOKUP($A323,'2022'!$B$2:$K$174,8,FALSE),0)</f>
        <v>0</v>
      </c>
      <c r="S323" s="1740">
        <f>IFERROR(VLOOKUP($A323,'2022'!$B$2:$K$174,10,FALSE),0)</f>
        <v>0</v>
      </c>
      <c r="T323" s="1700">
        <f>IFERROR(VLOOKUP($A323,'2021'!$B$2:$K$174,3,FALSE),0)</f>
        <v>0</v>
      </c>
      <c r="U323" s="1843">
        <f>IFERROR(VLOOKUP($A323,'2021'!$B$2:$K$174,4,FALSE),0)</f>
        <v>0</v>
      </c>
      <c r="V323" s="1843">
        <f>IFERROR(VLOOKUP($A323,'2021'!$B$2:$K$174,5,FALSE),0)</f>
        <v>0</v>
      </c>
      <c r="W323" s="1843">
        <f>IFERROR(VLOOKUP($A323,'2021'!$B$2:$K$174,8,FALSE),0)</f>
        <v>0</v>
      </c>
      <c r="X323" s="1740">
        <f>IFERROR(VLOOKUP($A323,'2021'!$B$2:$K$174,10,FALSE),0)</f>
        <v>0</v>
      </c>
      <c r="Y323" s="1700">
        <f>IFERROR(VLOOKUP($A323,'2020'!$B$2:$K$170,3,FALSE),0)</f>
        <v>0</v>
      </c>
      <c r="Z323" s="1829">
        <f>IFERROR(VLOOKUP($A323,'2020'!$B$2:$K$170,4,FALSE),0)</f>
        <v>0</v>
      </c>
      <c r="AA323" s="1829">
        <f>IFERROR(VLOOKUP($A323,'2020'!$B$2:$K$170,5,FALSE),0)</f>
        <v>0</v>
      </c>
      <c r="AB323" s="1829">
        <f>IFERROR(VLOOKUP($A323,'2020'!$B$2:$K$170,8,FALSE),0)</f>
        <v>0</v>
      </c>
      <c r="AC323" s="1740">
        <f>IFERROR(VLOOKUP($A323,'2020'!$B$2:$K$170,10,FALSE),0)</f>
        <v>0</v>
      </c>
      <c r="AD323" s="1700">
        <f>IFERROR(VLOOKUP($A323,'2019'!$B$2:$K$170,3,FALSE),0)</f>
        <v>0</v>
      </c>
      <c r="AE323" s="1823">
        <f>IFERROR(VLOOKUP($A323,'2019'!$B$2:$K$170,4,FALSE),0)</f>
        <v>0</v>
      </c>
      <c r="AF323" s="1823">
        <f>IFERROR(VLOOKUP($A323,'2019'!$B$2:$K$170,5,FALSE),0)</f>
        <v>0</v>
      </c>
      <c r="AG323" s="1823">
        <f>IFERROR(VLOOKUP($A323,'2019'!$B$2:$K$170,8,FALSE),0)</f>
        <v>0</v>
      </c>
      <c r="AH323" s="1740">
        <f>IFERROR(VLOOKUP($A323,'2019'!$B$2:$K$170,10,FALSE),0)</f>
        <v>0</v>
      </c>
      <c r="AI323" s="1700">
        <f>IFERROR(VLOOKUP($A323,'2018'!$B$2:$K$170,3,FALSE),0)</f>
        <v>0</v>
      </c>
      <c r="AJ323" s="1821">
        <f>IFERROR(VLOOKUP($A323,'2018'!$B$2:$K$170,4,FALSE),0)</f>
        <v>0</v>
      </c>
      <c r="AK323" s="1821">
        <f>IFERROR(VLOOKUP($A323,'2018'!$B$2:$K$170,5,FALSE),0)</f>
        <v>0</v>
      </c>
      <c r="AL323" s="1821">
        <f>IFERROR(VLOOKUP($A323,'2018'!$B$2:$K$170,8,FALSE),0)</f>
        <v>0</v>
      </c>
      <c r="AM323" s="1740">
        <f>IFERROR(VLOOKUP($A323,'2018'!$B$2:$K$170,10,FALSE),0)</f>
        <v>0</v>
      </c>
      <c r="AN323" s="1700">
        <f>IFERROR(VLOOKUP($A323,'2017'!$B$2:$J$163,2,FALSE),0)</f>
        <v>0</v>
      </c>
      <c r="AO323" s="1815">
        <f>IFERROR(VLOOKUP($A323,'2017'!$B$2:$J$163,3,FALSE),0)</f>
        <v>0</v>
      </c>
      <c r="AP323" s="1815">
        <f>IFERROR(VLOOKUP($A323,'2017'!$B$2:$J$163,4,FALSE),0)</f>
        <v>0</v>
      </c>
      <c r="AQ323" s="1815">
        <f>IFERROR(VLOOKUP($A323,'2017'!$B$2:$J$163,7,FALSE),0)</f>
        <v>0</v>
      </c>
      <c r="AR323" s="1740">
        <f>IFERROR(VLOOKUP($A323,'2017'!$B$2:$J$163,9,FALSE),0)</f>
        <v>0</v>
      </c>
      <c r="AS323" s="1700">
        <f>IFERROR(VLOOKUP($A323,'2016'!$B$2:$K$165,3,FALSE),0)</f>
        <v>0</v>
      </c>
      <c r="AT323" s="1796">
        <f>IFERROR(VLOOKUP($A323,'2016'!$B$2:$K$165,4,FALSE),0)</f>
        <v>0</v>
      </c>
      <c r="AU323" s="1796">
        <f>IFERROR(VLOOKUP($A323,'2016'!$B$2:$K$165,5,FALSE),0)</f>
        <v>0</v>
      </c>
      <c r="AV323" s="1796">
        <f>IFERROR(VLOOKUP($A323,'2016'!$B$2:$K$165,8,FALSE),0)</f>
        <v>0</v>
      </c>
      <c r="AW323" s="1740">
        <f>IFERROR(VLOOKUP($A323,'2016'!$B$2:$K$165,10,FALSE),0)</f>
        <v>0</v>
      </c>
      <c r="AX323" s="1700">
        <f>IFERROR(VLOOKUP($A323,'2015'!$B$2:$K$165,3,FALSE),0)</f>
        <v>0</v>
      </c>
      <c r="AY323" s="1695">
        <f>IFERROR(VLOOKUP($A323,'2015'!$B$2:$K$165,4,FALSE),0)</f>
        <v>0</v>
      </c>
      <c r="AZ323" s="1695">
        <f>IFERROR(VLOOKUP($A323,'2015'!$B$2:$K$165,5,FALSE),0)</f>
        <v>0</v>
      </c>
      <c r="BA323" s="1695">
        <f>IFERROR(VLOOKUP($A323,'2015'!$B$2:$K$165,8,FALSE),0)</f>
        <v>0</v>
      </c>
      <c r="BB323" s="1740">
        <f>IFERROR(VLOOKUP($A323,'2015'!$B$2:$K$165,10,FALSE),0)</f>
        <v>0</v>
      </c>
      <c r="BC323" s="1700">
        <f>IFERROR(VLOOKUP($A323,'2014'!$B$2:$K$157,3,FALSE),0)</f>
        <v>0</v>
      </c>
      <c r="BD323" s="1691">
        <f>IFERROR(VLOOKUP($A323,'2014'!$B$2:$K$157,4,FALSE),0)</f>
        <v>0</v>
      </c>
      <c r="BE323" s="1691">
        <f>IFERROR(VLOOKUP($A323,'2014'!$B$2:$K$157,5,FALSE),0)</f>
        <v>0</v>
      </c>
      <c r="BF323" s="1691">
        <f>IFERROR(VLOOKUP($A323,'2014'!$B$2:$K$157,8,FALSE),0)</f>
        <v>0</v>
      </c>
      <c r="BG323" s="1740">
        <f>IFERROR(VLOOKUP($A323,'2014'!$B$2:$K$157,10,FALSE),0)</f>
        <v>0</v>
      </c>
      <c r="BH323" s="1700">
        <f>IFERROR(VLOOKUP($A323,'2013'!$D$4:$I$249,2,FALSE),0)</f>
        <v>0</v>
      </c>
      <c r="BI323" s="1691">
        <f>IFERROR(VLOOKUP($A323,'2013'!$D$4:$I$249,3,FALSE),0)</f>
        <v>0</v>
      </c>
      <c r="BJ323" s="1691">
        <f>IFERROR(VLOOKUP($A323,'2013'!$D$4:$I$249,4,FALSE),0)</f>
        <v>0</v>
      </c>
      <c r="BK323" s="1691">
        <f>IFERROR(VLOOKUP($A323,'2013'!$D$4:$I$249,5,FALSE),0)</f>
        <v>0</v>
      </c>
      <c r="BL323" s="1740">
        <f>IFERROR(VLOOKUP($A323,'2013'!$D$4:$I$249,6,FALSE),0)</f>
        <v>0</v>
      </c>
      <c r="BM323" s="1737">
        <f>IFERROR(VLOOKUP($A323,'2012'!$D$3:$O$172,2,FALSE),0)</f>
        <v>0</v>
      </c>
      <c r="BN323" s="1691">
        <f>IFERROR(VLOOKUP($A323,'2012'!$D$3:$O$172,3,FALSE),0)</f>
        <v>0</v>
      </c>
      <c r="BO323" s="1743">
        <f>IFERROR(VLOOKUP($A323,'2012'!$D$3:$O$172,4,FALSE),0)</f>
        <v>0</v>
      </c>
      <c r="BP323" s="1700">
        <f>IFERROR(VLOOKUP($A323,'2012'!$D$3:$O$172,5,FALSE),0)</f>
        <v>0</v>
      </c>
      <c r="BQ323" s="1691">
        <f>IFERROR(VLOOKUP($A323,'2012'!$D$3:$O$172,6,FALSE),0)</f>
        <v>0</v>
      </c>
      <c r="BR323" s="1691">
        <f>IFERROR(VLOOKUP($A323,'2012'!$D$3:$O$172,7,FALSE),0)</f>
        <v>0</v>
      </c>
      <c r="BS323" s="1691">
        <f>IFERROR(VLOOKUP($A323,'2012'!$D$3:$O$172,8,FALSE),0)</f>
        <v>0</v>
      </c>
      <c r="BT323" s="1740">
        <f>IFERROR(VLOOKUP($A323,'2012'!$D$3:$O$172,9,FALSE),0)</f>
        <v>0</v>
      </c>
      <c r="BX323" s="1700">
        <f>IFERROR(VLOOKUP($A323,'2011'!$D$4:$I$251,2,FALSE),0)</f>
        <v>0</v>
      </c>
      <c r="BY323" s="1691">
        <f>IFERROR(VLOOKUP($A323,'2011'!$D$4:$I$251,3,FALSE),0)</f>
        <v>0</v>
      </c>
      <c r="BZ323" s="1691">
        <f>IFERROR(VLOOKUP($A323,'2011'!$D$4:$I$251,4,FALSE),0)</f>
        <v>0</v>
      </c>
      <c r="CA323" s="1691">
        <f>IFERROR(VLOOKUP($A323,'2011'!$D$4:$I$251,5,FALSE),0)</f>
        <v>0</v>
      </c>
      <c r="CB323" s="1740">
        <f>IFERROR(VLOOKUP($A323,'2011'!$D$4:$I$251,6,FALSE),0)</f>
        <v>0</v>
      </c>
      <c r="CC323" s="1700">
        <f>IFERROR(VLOOKUP($A323,'2010'!$C$3:$H$234,2,FALSE),0)</f>
        <v>0</v>
      </c>
      <c r="CD323" s="1691">
        <f>IFERROR(VLOOKUP($A323,'2010'!$C$3:$H$234,3,FALSE),0)</f>
        <v>0</v>
      </c>
      <c r="CE323" s="1691">
        <f>IFERROR(VLOOKUP($A323,'2010'!$C$3:$H$234,4,FALSE),0)</f>
        <v>0</v>
      </c>
      <c r="CF323" s="1691">
        <f>IFERROR(VLOOKUP($A323,'2010'!$C$3:$H$234,5,FALSE),0)</f>
        <v>0</v>
      </c>
      <c r="CG323" s="1740">
        <f>IFERROR(VLOOKUP($A323,'2010'!$C$3:$H$234,6,FALSE),0)</f>
        <v>0</v>
      </c>
      <c r="CH323" s="1700">
        <f>IFERROR(VLOOKUP($A323,'2009'!$C$3:$H$242,2,FALSE),0)</f>
        <v>0</v>
      </c>
      <c r="CI323" s="1691">
        <f>IFERROR(VLOOKUP($A323,'2009'!$C$3:$H$242,3,FALSE),0)</f>
        <v>0</v>
      </c>
      <c r="CJ323" s="1691">
        <f>IFERROR(VLOOKUP($A323,'2009'!$C$3:$H$242,4,FALSE),0)</f>
        <v>0</v>
      </c>
      <c r="CK323" s="1691">
        <f>IFERROR(VLOOKUP($A323,'2009'!$C$3:$H$242,5,FALSE),0)</f>
        <v>0</v>
      </c>
      <c r="CL323" s="1740">
        <f>IFERROR(VLOOKUP($A323,'2009'!$C$3:$H$242,6,FALSE),0)</f>
        <v>0</v>
      </c>
      <c r="CM323" s="1700">
        <f>IFERROR(VLOOKUP($A323,'2008'!$C$3:$H$229,2,FALSE),0)</f>
        <v>0</v>
      </c>
      <c r="CN323" s="1691">
        <f>IFERROR(VLOOKUP($A323,'2008'!$C$3:$H$229,3,FALSE),0)</f>
        <v>0</v>
      </c>
      <c r="CO323" s="1691">
        <f>IFERROR(VLOOKUP($A323,'2008'!$C$3:$H$229,4,FALSE),0)</f>
        <v>0</v>
      </c>
      <c r="CP323" s="1691">
        <f>IFERROR(VLOOKUP($A323,'2008'!$C$3:$H$229,5,FALSE),0)</f>
        <v>0</v>
      </c>
      <c r="CQ323" s="1740">
        <f>IFERROR(VLOOKUP($A323,'2008'!$C$3:$H$229,6,FALSE),0)</f>
        <v>0</v>
      </c>
      <c r="CR323" s="1700">
        <f>IFERROR(VLOOKUP($A323,'2007'!$C$3:$M$238,7,FALSE),0)</f>
        <v>0</v>
      </c>
      <c r="CS323" s="1691">
        <f>IFERROR(VLOOKUP($A323,'2007'!$C$3:$M$238,8,FALSE),0)</f>
        <v>0</v>
      </c>
      <c r="CT323" s="1691">
        <f>IFERROR(VLOOKUP($A323,'2007'!$C$3:$M$238,9,FALSE),0)</f>
        <v>0</v>
      </c>
      <c r="CU323" s="1691">
        <f>IFERROR(VLOOKUP($A323,'2007'!$C$3:$M$238,10,FALSE),0)</f>
        <v>0</v>
      </c>
      <c r="CV323" s="1740">
        <f>IFERROR(VLOOKUP($A323,'2007'!$C$3:$M$238,11,FALSE),0)</f>
        <v>0</v>
      </c>
      <c r="CW323" s="1700">
        <f>IFERROR(VLOOKUP($A323,'2006'!$A$2:$F$200,2,FALSE),0)</f>
        <v>0</v>
      </c>
      <c r="CX323" s="1691">
        <f>IFERROR(VLOOKUP($A323,'2006'!$A$2:$F$200,4,FALSE),0)</f>
        <v>0</v>
      </c>
      <c r="CY323" s="1691">
        <f>IFERROR(VLOOKUP($A323,'2006'!$A$2:$F$200,5,FALSE),0)</f>
        <v>0</v>
      </c>
      <c r="CZ323" s="1740">
        <f>IFERROR(VLOOKUP($A323,'2006'!$A$2:$F$200,6,FALSE),0)</f>
        <v>0</v>
      </c>
      <c r="DA323" s="1700">
        <f>IFERROR(VLOOKUP($A323,'2005'!$C$3:$M$205,8,FALSE),0)</f>
        <v>54</v>
      </c>
      <c r="DB323" s="1691">
        <f>IFERROR(VLOOKUP($A323,'2005'!$C$3:$M$205,9,FALSE),0)</f>
        <v>28</v>
      </c>
      <c r="DC323" s="1691">
        <f>IFERROR(VLOOKUP($A323,'2005'!$C$3:$M$205,10,FALSE),0)</f>
        <v>1</v>
      </c>
      <c r="DD323" s="1740">
        <f>IFERROR(VLOOKUP($A323,'2005'!$C$3:$M$205,11,FALSE),0)</f>
        <v>0.51851851851851849</v>
      </c>
      <c r="DE323" s="1700">
        <f>IFERROR(VLOOKUP($A323,'2004'!$C$3:$M$213,8,FALSE),0)</f>
        <v>48</v>
      </c>
      <c r="DF323" s="1691">
        <f>IFERROR(VLOOKUP($A323,'2004'!$C$3:$M$213,9,FALSE),0)</f>
        <v>22</v>
      </c>
      <c r="DG323" s="1691">
        <f>IFERROR(VLOOKUP($A323,'2004'!$C$3:$M$213,10,FALSE),0)</f>
        <v>0</v>
      </c>
      <c r="DH323" s="1740">
        <f>IFERROR(VLOOKUP($A323,'2004'!$C$3:$M$213,11,FALSE),0)</f>
        <v>0.45833333333333331</v>
      </c>
      <c r="DI323" s="1700">
        <f>IFERROR(VLOOKUP($A323,'2003'!$C$3:$Q$214,12,FALSE),0)</f>
        <v>65</v>
      </c>
      <c r="DJ323" s="1691">
        <f>IFERROR(VLOOKUP($A323,'2003'!$C$3:$Q$214,13,FALSE),0)</f>
        <v>37</v>
      </c>
      <c r="DK323" s="1691">
        <f>IFERROR(VLOOKUP($A323,'2003'!$C$3:$Q$214,14,FALSE),0)</f>
        <v>0</v>
      </c>
      <c r="DL323" s="1740">
        <f>IFERROR(VLOOKUP($A323,'2003'!$C$3:$Q$214,15,FALSE),0)</f>
        <v>0.56923076923076921</v>
      </c>
      <c r="DM323" s="1700">
        <f>IFERROR(VLOOKUP($A323,'2002'!$D$3:$R$214,12,FALSE),0)</f>
        <v>55</v>
      </c>
      <c r="DN323" s="1691">
        <f>IFERROR(VLOOKUP($A323,'2002'!$D$3:$R$214,13,FALSE),0)</f>
        <v>24</v>
      </c>
      <c r="DO323" s="1691">
        <f>IFERROR(VLOOKUP($A323,'2002'!$D$3:$R$214,14,FALSE),0)</f>
        <v>2</v>
      </c>
      <c r="DP323" s="1788">
        <f>IFERROR(VLOOKUP($A323,'2002'!$D$3:$R$214,15,FALSE),0)</f>
        <v>0.43636363636363634</v>
      </c>
      <c r="DQ323" s="1700">
        <f>IFERROR(VLOOKUP($A323,'Pre 2002'!$C$3:$CK$382,84,FALSE),0)</f>
        <v>116</v>
      </c>
      <c r="DR323" s="1695">
        <f>IFERROR(VLOOKUP($A323,'Pre 2002'!$C$3:$CK$382,85,FALSE),0)</f>
        <v>64</v>
      </c>
      <c r="DS323" s="1695">
        <f>IFERROR(VLOOKUP($A323,'Pre 2002'!$C$3:$CK$382,86,FALSE),0)</f>
        <v>3</v>
      </c>
      <c r="DT323" s="1790">
        <f>IFERROR(VLOOKUP($A323,'Pre 2002'!$C$3:$CK$382,87,FALSE),0)</f>
        <v>0.55172413793103448</v>
      </c>
      <c r="DU323" s="1741">
        <f>IFERROR(VLOOKUP(A323,'Pre 2002'!$C$3:$CG$382,83,FALSE),0)</f>
        <v>2</v>
      </c>
      <c r="DY323" s="1731"/>
    </row>
    <row r="324" spans="1:129">
      <c r="A324" s="1778" t="s">
        <v>1177</v>
      </c>
      <c r="B324" s="1562">
        <f t="shared" si="133"/>
        <v>388</v>
      </c>
      <c r="C324" s="1562">
        <f t="shared" si="134"/>
        <v>199</v>
      </c>
      <c r="D324" s="1562">
        <f t="shared" si="135"/>
        <v>6</v>
      </c>
      <c r="E324" s="1563">
        <f t="shared" si="136"/>
        <v>0.51288659793814428</v>
      </c>
      <c r="F324" s="1786">
        <f t="shared" si="137"/>
        <v>8</v>
      </c>
      <c r="G324" s="1595" t="s">
        <v>2159</v>
      </c>
      <c r="H324" s="1567">
        <f t="shared" si="128"/>
        <v>8</v>
      </c>
      <c r="I324" s="1734">
        <f t="shared" si="129"/>
        <v>388</v>
      </c>
      <c r="J324" s="1734">
        <f t="shared" si="130"/>
        <v>199</v>
      </c>
      <c r="K324" s="1734">
        <f t="shared" si="131"/>
        <v>6</v>
      </c>
      <c r="L324" s="1806">
        <f t="shared" si="132"/>
        <v>0.51288659793814428</v>
      </c>
      <c r="O324" s="1700">
        <f>IFERROR(VLOOKUP($A324,'2022'!$B$2:$K$174,3,FALSE),0)</f>
        <v>0</v>
      </c>
      <c r="P324" s="1858">
        <f>IFERROR(VLOOKUP($A324,'2022'!$B$2:$K$174,4,FALSE),0)</f>
        <v>0</v>
      </c>
      <c r="Q324" s="1858">
        <f>IFERROR(VLOOKUP($A324,'2022'!$B$2:$K$174,5,FALSE),0)</f>
        <v>0</v>
      </c>
      <c r="R324" s="1858">
        <f>IFERROR(VLOOKUP($A324,'2022'!$B$2:$K$174,8,FALSE),0)</f>
        <v>0</v>
      </c>
      <c r="S324" s="1740">
        <f>IFERROR(VLOOKUP($A324,'2022'!$B$2:$K$174,10,FALSE),0)</f>
        <v>0</v>
      </c>
      <c r="T324" s="1700">
        <f>IFERROR(VLOOKUP($A324,'2021'!$B$2:$K$174,3,FALSE),0)</f>
        <v>0</v>
      </c>
      <c r="U324" s="1843">
        <f>IFERROR(VLOOKUP($A324,'2021'!$B$2:$K$174,4,FALSE),0)</f>
        <v>0</v>
      </c>
      <c r="V324" s="1843">
        <f>IFERROR(VLOOKUP($A324,'2021'!$B$2:$K$174,5,FALSE),0)</f>
        <v>0</v>
      </c>
      <c r="W324" s="1843">
        <f>IFERROR(VLOOKUP($A324,'2021'!$B$2:$K$174,8,FALSE),0)</f>
        <v>0</v>
      </c>
      <c r="X324" s="1740">
        <f>IFERROR(VLOOKUP($A324,'2021'!$B$2:$K$174,10,FALSE),0)</f>
        <v>0</v>
      </c>
      <c r="Y324" s="1700">
        <f>IFERROR(VLOOKUP($A324,'2020'!$B$2:$K$170,3,FALSE),0)</f>
        <v>0</v>
      </c>
      <c r="Z324" s="1829">
        <f>IFERROR(VLOOKUP($A324,'2020'!$B$2:$K$170,4,FALSE),0)</f>
        <v>0</v>
      </c>
      <c r="AA324" s="1829">
        <f>IFERROR(VLOOKUP($A324,'2020'!$B$2:$K$170,5,FALSE),0)</f>
        <v>0</v>
      </c>
      <c r="AB324" s="1829">
        <f>IFERROR(VLOOKUP($A324,'2020'!$B$2:$K$170,8,FALSE),0)</f>
        <v>0</v>
      </c>
      <c r="AC324" s="1740">
        <f>IFERROR(VLOOKUP($A324,'2020'!$B$2:$K$170,10,FALSE),0)</f>
        <v>0</v>
      </c>
      <c r="AD324" s="1700">
        <f>IFERROR(VLOOKUP($A324,'2019'!$B$2:$K$170,3,FALSE),0)</f>
        <v>0</v>
      </c>
      <c r="AE324" s="1823">
        <f>IFERROR(VLOOKUP($A324,'2019'!$B$2:$K$170,4,FALSE),0)</f>
        <v>0</v>
      </c>
      <c r="AF324" s="1823">
        <f>IFERROR(VLOOKUP($A324,'2019'!$B$2:$K$170,5,FALSE),0)</f>
        <v>0</v>
      </c>
      <c r="AG324" s="1823">
        <f>IFERROR(VLOOKUP($A324,'2019'!$B$2:$K$170,8,FALSE),0)</f>
        <v>0</v>
      </c>
      <c r="AH324" s="1740">
        <f>IFERROR(VLOOKUP($A324,'2019'!$B$2:$K$170,10,FALSE),0)</f>
        <v>0</v>
      </c>
      <c r="AI324" s="1700">
        <f>IFERROR(VLOOKUP($A324,'2018'!$B$2:$K$170,3,FALSE),0)</f>
        <v>0</v>
      </c>
      <c r="AJ324" s="1821">
        <f>IFERROR(VLOOKUP($A324,'2018'!$B$2:$K$170,4,FALSE),0)</f>
        <v>0</v>
      </c>
      <c r="AK324" s="1821">
        <f>IFERROR(VLOOKUP($A324,'2018'!$B$2:$K$170,5,FALSE),0)</f>
        <v>0</v>
      </c>
      <c r="AL324" s="1821">
        <f>IFERROR(VLOOKUP($A324,'2018'!$B$2:$K$170,8,FALSE),0)</f>
        <v>0</v>
      </c>
      <c r="AM324" s="1740">
        <f>IFERROR(VLOOKUP($A324,'2018'!$B$2:$K$170,10,FALSE),0)</f>
        <v>0</v>
      </c>
      <c r="AN324" s="1700">
        <f>IFERROR(VLOOKUP($A324,'2017'!$B$2:$J$163,2,FALSE),0)</f>
        <v>0</v>
      </c>
      <c r="AO324" s="1815">
        <f>IFERROR(VLOOKUP($A324,'2017'!$B$2:$J$163,3,FALSE),0)</f>
        <v>0</v>
      </c>
      <c r="AP324" s="1815">
        <f>IFERROR(VLOOKUP($A324,'2017'!$B$2:$J$163,4,FALSE),0)</f>
        <v>0</v>
      </c>
      <c r="AQ324" s="1815">
        <f>IFERROR(VLOOKUP($A324,'2017'!$B$2:$J$163,7,FALSE),0)</f>
        <v>0</v>
      </c>
      <c r="AR324" s="1740">
        <f>IFERROR(VLOOKUP($A324,'2017'!$B$2:$J$163,9,FALSE),0)</f>
        <v>0</v>
      </c>
      <c r="AS324" s="1700">
        <f>IFERROR(VLOOKUP($A324,'2016'!$B$2:$K$165,3,FALSE),0)</f>
        <v>0</v>
      </c>
      <c r="AT324" s="1796">
        <f>IFERROR(VLOOKUP($A324,'2016'!$B$2:$K$165,4,FALSE),0)</f>
        <v>0</v>
      </c>
      <c r="AU324" s="1796">
        <f>IFERROR(VLOOKUP($A324,'2016'!$B$2:$K$165,5,FALSE),0)</f>
        <v>0</v>
      </c>
      <c r="AV324" s="1796">
        <f>IFERROR(VLOOKUP($A324,'2016'!$B$2:$K$165,8,FALSE),0)</f>
        <v>0</v>
      </c>
      <c r="AW324" s="1740">
        <f>IFERROR(VLOOKUP($A324,'2016'!$B$2:$K$165,10,FALSE),0)</f>
        <v>0</v>
      </c>
      <c r="AX324" s="1700">
        <f>IFERROR(VLOOKUP($A324,'2015'!$B$2:$K$165,3,FALSE),0)</f>
        <v>0</v>
      </c>
      <c r="AY324" s="1695">
        <f>IFERROR(VLOOKUP($A324,'2015'!$B$2:$K$165,4,FALSE),0)</f>
        <v>0</v>
      </c>
      <c r="AZ324" s="1695">
        <f>IFERROR(VLOOKUP($A324,'2015'!$B$2:$K$165,5,FALSE),0)</f>
        <v>0</v>
      </c>
      <c r="BA324" s="1695">
        <f>IFERROR(VLOOKUP($A324,'2015'!$B$2:$K$165,8,FALSE),0)</f>
        <v>0</v>
      </c>
      <c r="BB324" s="1740">
        <f>IFERROR(VLOOKUP($A324,'2015'!$B$2:$K$165,10,FALSE),0)</f>
        <v>0</v>
      </c>
      <c r="BC324" s="1700">
        <f>IFERROR(VLOOKUP($A324,'2014'!$B$2:$K$157,3,FALSE),0)</f>
        <v>0</v>
      </c>
      <c r="BD324" s="1691">
        <f>IFERROR(VLOOKUP($A324,'2014'!$B$2:$K$157,4,FALSE),0)</f>
        <v>0</v>
      </c>
      <c r="BE324" s="1691">
        <f>IFERROR(VLOOKUP($A324,'2014'!$B$2:$K$157,5,FALSE),0)</f>
        <v>0</v>
      </c>
      <c r="BF324" s="1691">
        <f>IFERROR(VLOOKUP($A324,'2014'!$B$2:$K$157,8,FALSE),0)</f>
        <v>0</v>
      </c>
      <c r="BG324" s="1740">
        <f>IFERROR(VLOOKUP($A324,'2014'!$B$2:$K$157,10,FALSE),0)</f>
        <v>0</v>
      </c>
      <c r="BH324" s="1700">
        <f>IFERROR(VLOOKUP($A324,'2013'!$D$4:$I$249,2,FALSE),0)</f>
        <v>0</v>
      </c>
      <c r="BI324" s="1691">
        <f>IFERROR(VLOOKUP($A324,'2013'!$D$4:$I$249,3,FALSE),0)</f>
        <v>0</v>
      </c>
      <c r="BJ324" s="1691">
        <f>IFERROR(VLOOKUP($A324,'2013'!$D$4:$I$249,4,FALSE),0)</f>
        <v>0</v>
      </c>
      <c r="BK324" s="1691">
        <f>IFERROR(VLOOKUP($A324,'2013'!$D$4:$I$249,5,FALSE),0)</f>
        <v>0</v>
      </c>
      <c r="BL324" s="1740">
        <f>IFERROR(VLOOKUP($A324,'2013'!$D$4:$I$249,6,FALSE),0)</f>
        <v>0</v>
      </c>
      <c r="BM324" s="1737">
        <f>IFERROR(VLOOKUP($A324,'2012'!$D$3:$O$172,2,FALSE),0)</f>
        <v>0</v>
      </c>
      <c r="BN324" s="1691">
        <f>IFERROR(VLOOKUP($A324,'2012'!$D$3:$O$172,3,FALSE),0)</f>
        <v>0</v>
      </c>
      <c r="BO324" s="1743">
        <f>IFERROR(VLOOKUP($A324,'2012'!$D$3:$O$172,4,FALSE),0)</f>
        <v>0</v>
      </c>
      <c r="BP324" s="1700">
        <f>IFERROR(VLOOKUP($A324,'2012'!$D$3:$O$172,5,FALSE),0)</f>
        <v>0</v>
      </c>
      <c r="BQ324" s="1691">
        <f>IFERROR(VLOOKUP($A324,'2012'!$D$3:$O$172,6,FALSE),0)</f>
        <v>0</v>
      </c>
      <c r="BR324" s="1691">
        <f>IFERROR(VLOOKUP($A324,'2012'!$D$3:$O$172,7,FALSE),0)</f>
        <v>0</v>
      </c>
      <c r="BS324" s="1691">
        <f>IFERROR(VLOOKUP($A324,'2012'!$D$3:$O$172,8,FALSE),0)</f>
        <v>0</v>
      </c>
      <c r="BT324" s="1740">
        <f>IFERROR(VLOOKUP($A324,'2012'!$D$3:$O$172,9,FALSE),0)</f>
        <v>0</v>
      </c>
      <c r="BX324" s="1700">
        <f>IFERROR(VLOOKUP($A324,'2011'!$D$4:$I$251,2,FALSE),0)</f>
        <v>0</v>
      </c>
      <c r="BY324" s="1691">
        <f>IFERROR(VLOOKUP($A324,'2011'!$D$4:$I$251,3,FALSE),0)</f>
        <v>0</v>
      </c>
      <c r="BZ324" s="1691">
        <f>IFERROR(VLOOKUP($A324,'2011'!$D$4:$I$251,4,FALSE),0)</f>
        <v>0</v>
      </c>
      <c r="CA324" s="1691">
        <f>IFERROR(VLOOKUP($A324,'2011'!$D$4:$I$251,5,FALSE),0)</f>
        <v>0</v>
      </c>
      <c r="CB324" s="1740">
        <f>IFERROR(VLOOKUP($A324,'2011'!$D$4:$I$251,6,FALSE),0)</f>
        <v>0</v>
      </c>
      <c r="CC324" s="1700">
        <f>IFERROR(VLOOKUP($A324,'2010'!$C$3:$H$234,2,FALSE),0)</f>
        <v>0</v>
      </c>
      <c r="CD324" s="1691">
        <f>IFERROR(VLOOKUP($A324,'2010'!$C$3:$H$234,3,FALSE),0)</f>
        <v>0</v>
      </c>
      <c r="CE324" s="1691">
        <f>IFERROR(VLOOKUP($A324,'2010'!$C$3:$H$234,4,FALSE),0)</f>
        <v>0</v>
      </c>
      <c r="CF324" s="1691">
        <f>IFERROR(VLOOKUP($A324,'2010'!$C$3:$H$234,5,FALSE),0)</f>
        <v>0</v>
      </c>
      <c r="CG324" s="1740">
        <f>IFERROR(VLOOKUP($A324,'2010'!$C$3:$H$234,6,FALSE),0)</f>
        <v>0</v>
      </c>
      <c r="CH324" s="1700">
        <f>IFERROR(VLOOKUP($A324,'2009'!$C$3:$H$242,2,FALSE),0)</f>
        <v>0</v>
      </c>
      <c r="CI324" s="1691">
        <f>IFERROR(VLOOKUP($A324,'2009'!$C$3:$H$242,3,FALSE),0)</f>
        <v>0</v>
      </c>
      <c r="CJ324" s="1691">
        <f>IFERROR(VLOOKUP($A324,'2009'!$C$3:$H$242,4,FALSE),0)</f>
        <v>0</v>
      </c>
      <c r="CK324" s="1691">
        <f>IFERROR(VLOOKUP($A324,'2009'!$C$3:$H$242,5,FALSE),0)</f>
        <v>0</v>
      </c>
      <c r="CL324" s="1740">
        <f>IFERROR(VLOOKUP($A324,'2009'!$C$3:$H$242,6,FALSE),0)</f>
        <v>0</v>
      </c>
      <c r="CM324" s="1700">
        <f>IFERROR(VLOOKUP($A324,'2008'!$C$3:$H$229,2,FALSE),0)</f>
        <v>47</v>
      </c>
      <c r="CN324" s="1691">
        <f>IFERROR(VLOOKUP($A324,'2008'!$C$3:$H$229,3,FALSE),0)</f>
        <v>13</v>
      </c>
      <c r="CO324" s="1691">
        <f>IFERROR(VLOOKUP($A324,'2008'!$C$3:$H$229,4,FALSE),0)</f>
        <v>18</v>
      </c>
      <c r="CP324" s="1691">
        <f>IFERROR(VLOOKUP($A324,'2008'!$C$3:$H$229,5,FALSE),0)</f>
        <v>1</v>
      </c>
      <c r="CQ324" s="1740">
        <f>IFERROR(VLOOKUP($A324,'2008'!$C$3:$H$229,6,FALSE),0)</f>
        <v>0.38297872340425532</v>
      </c>
      <c r="CR324" s="1700">
        <f>IFERROR(VLOOKUP($A324,'2007'!$C$3:$M$238,7,FALSE),0)</f>
        <v>0</v>
      </c>
      <c r="CS324" s="1691">
        <f>IFERROR(VLOOKUP($A324,'2007'!$C$3:$M$238,8,FALSE),0)</f>
        <v>0</v>
      </c>
      <c r="CT324" s="1691">
        <f>IFERROR(VLOOKUP($A324,'2007'!$C$3:$M$238,9,FALSE),0)</f>
        <v>0</v>
      </c>
      <c r="CU324" s="1691">
        <f>IFERROR(VLOOKUP($A324,'2007'!$C$3:$M$238,10,FALSE),0)</f>
        <v>0</v>
      </c>
      <c r="CV324" s="1740">
        <f>IFERROR(VLOOKUP($A324,'2007'!$C$3:$M$238,11,FALSE),0)</f>
        <v>0</v>
      </c>
      <c r="CW324" s="1700">
        <f>IFERROR(VLOOKUP($A324,'2006'!$A$2:$F$200,2,FALSE),0)</f>
        <v>52</v>
      </c>
      <c r="CX324" s="1691">
        <f>IFERROR(VLOOKUP($A324,'2006'!$A$2:$F$200,4,FALSE),0)</f>
        <v>23</v>
      </c>
      <c r="CY324" s="1691">
        <f>IFERROR(VLOOKUP($A324,'2006'!$A$2:$F$200,5,FALSE),0)</f>
        <v>0</v>
      </c>
      <c r="CZ324" s="1740">
        <f>IFERROR(VLOOKUP($A324,'2006'!$A$2:$F$200,6,FALSE),0)</f>
        <v>0.44230769230769229</v>
      </c>
      <c r="DA324" s="1700">
        <f>IFERROR(VLOOKUP($A324,'2005'!$C$3:$M$205,8,FALSE),0)</f>
        <v>0</v>
      </c>
      <c r="DB324" s="1691">
        <f>IFERROR(VLOOKUP($A324,'2005'!$C$3:$M$205,9,FALSE),0)</f>
        <v>0</v>
      </c>
      <c r="DC324" s="1691">
        <f>IFERROR(VLOOKUP($A324,'2005'!$C$3:$M$205,10,FALSE),0)</f>
        <v>0</v>
      </c>
      <c r="DD324" s="1740">
        <f>IFERROR(VLOOKUP($A324,'2005'!$C$3:$M$205,11,FALSE),0)</f>
        <v>0</v>
      </c>
      <c r="DE324" s="1700">
        <f>IFERROR(VLOOKUP($A324,'2004'!$C$3:$M$213,8,FALSE),0)</f>
        <v>60</v>
      </c>
      <c r="DF324" s="1691">
        <f>IFERROR(VLOOKUP($A324,'2004'!$C$3:$M$213,9,FALSE),0)</f>
        <v>32</v>
      </c>
      <c r="DG324" s="1691">
        <f>IFERROR(VLOOKUP($A324,'2004'!$C$3:$M$213,10,FALSE),0)</f>
        <v>0</v>
      </c>
      <c r="DH324" s="1740">
        <f>IFERROR(VLOOKUP($A324,'2004'!$C$3:$M$213,11,FALSE),0)</f>
        <v>0.53333333333333333</v>
      </c>
      <c r="DI324" s="1700">
        <f>IFERROR(VLOOKUP($A324,'2003'!$C$3:$Q$214,12,FALSE),0)</f>
        <v>30</v>
      </c>
      <c r="DJ324" s="1691">
        <f>IFERROR(VLOOKUP($A324,'2003'!$C$3:$Q$214,13,FALSE),0)</f>
        <v>16</v>
      </c>
      <c r="DK324" s="1691">
        <f>IFERROR(VLOOKUP($A324,'2003'!$C$3:$Q$214,14,FALSE),0)</f>
        <v>0</v>
      </c>
      <c r="DL324" s="1740">
        <f>IFERROR(VLOOKUP($A324,'2003'!$C$3:$Q$214,15,FALSE),0)</f>
        <v>0.53333333333333333</v>
      </c>
      <c r="DM324" s="1700">
        <f>IFERROR(VLOOKUP($A324,'2002'!$D$3:$R$214,12,FALSE),0)</f>
        <v>0</v>
      </c>
      <c r="DN324" s="1691">
        <f>IFERROR(VLOOKUP($A324,'2002'!$D$3:$R$214,13,FALSE),0)</f>
        <v>0</v>
      </c>
      <c r="DO324" s="1691">
        <f>IFERROR(VLOOKUP($A324,'2002'!$D$3:$R$214,14,FALSE),0)</f>
        <v>0</v>
      </c>
      <c r="DP324" s="1788">
        <f>IFERROR(VLOOKUP($A324,'2002'!$D$3:$R$214,15,FALSE),0)</f>
        <v>0</v>
      </c>
      <c r="DQ324" s="1700">
        <f>IFERROR(VLOOKUP($A324,'Pre 2002'!$C$3:$CK$382,84,FALSE),0)</f>
        <v>199</v>
      </c>
      <c r="DR324" s="1695">
        <f>IFERROR(VLOOKUP($A324,'Pre 2002'!$C$3:$CK$382,85,FALSE),0)</f>
        <v>110</v>
      </c>
      <c r="DS324" s="1695">
        <f>IFERROR(VLOOKUP($A324,'Pre 2002'!$C$3:$CK$382,86,FALSE),0)</f>
        <v>5</v>
      </c>
      <c r="DT324" s="1790">
        <f>IFERROR(VLOOKUP($A324,'Pre 2002'!$C$3:$CK$382,87,FALSE),0)</f>
        <v>0.55276381909547734</v>
      </c>
      <c r="DU324" s="1741">
        <f>IFERROR(VLOOKUP(A324,'Pre 2002'!$C$3:$CG$382,83,FALSE),0)</f>
        <v>4</v>
      </c>
      <c r="DY324" s="1731"/>
    </row>
    <row r="325" spans="1:129">
      <c r="A325" s="1778" t="s">
        <v>1879</v>
      </c>
      <c r="B325" s="1562">
        <f t="shared" si="133"/>
        <v>727</v>
      </c>
      <c r="C325" s="1562">
        <f t="shared" si="134"/>
        <v>365</v>
      </c>
      <c r="D325" s="1562">
        <f t="shared" si="135"/>
        <v>6</v>
      </c>
      <c r="E325" s="1563">
        <f t="shared" si="136"/>
        <v>0.50206327372764792</v>
      </c>
      <c r="F325" s="1786">
        <f t="shared" si="137"/>
        <v>13</v>
      </c>
      <c r="G325" s="1595" t="s">
        <v>2159</v>
      </c>
      <c r="H325" s="1567">
        <f t="shared" si="128"/>
        <v>13</v>
      </c>
      <c r="I325" s="1734">
        <f t="shared" si="129"/>
        <v>727</v>
      </c>
      <c r="J325" s="1734">
        <f t="shared" si="130"/>
        <v>365</v>
      </c>
      <c r="K325" s="1734">
        <f t="shared" si="131"/>
        <v>6</v>
      </c>
      <c r="L325" s="1806">
        <f t="shared" si="132"/>
        <v>0.50206327372764792</v>
      </c>
      <c r="O325" s="1700">
        <f>IFERROR(VLOOKUP($A325,'2022'!$B$2:$K$174,3,FALSE),0)</f>
        <v>0</v>
      </c>
      <c r="P325" s="1858">
        <f>IFERROR(VLOOKUP($A325,'2022'!$B$2:$K$174,4,FALSE),0)</f>
        <v>0</v>
      </c>
      <c r="Q325" s="1858">
        <f>IFERROR(VLOOKUP($A325,'2022'!$B$2:$K$174,5,FALSE),0)</f>
        <v>0</v>
      </c>
      <c r="R325" s="1858">
        <f>IFERROR(VLOOKUP($A325,'2022'!$B$2:$K$174,8,FALSE),0)</f>
        <v>0</v>
      </c>
      <c r="S325" s="1740">
        <f>IFERROR(VLOOKUP($A325,'2022'!$B$2:$K$174,10,FALSE),0)</f>
        <v>0</v>
      </c>
      <c r="T325" s="1700">
        <f>IFERROR(VLOOKUP($A325,'2021'!$B$2:$K$174,3,FALSE),0)</f>
        <v>0</v>
      </c>
      <c r="U325" s="1843">
        <f>IFERROR(VLOOKUP($A325,'2021'!$B$2:$K$174,4,FALSE),0)</f>
        <v>0</v>
      </c>
      <c r="V325" s="1843">
        <f>IFERROR(VLOOKUP($A325,'2021'!$B$2:$K$174,5,FALSE),0)</f>
        <v>0</v>
      </c>
      <c r="W325" s="1843">
        <f>IFERROR(VLOOKUP($A325,'2021'!$B$2:$K$174,8,FALSE),0)</f>
        <v>0</v>
      </c>
      <c r="X325" s="1740">
        <f>IFERROR(VLOOKUP($A325,'2021'!$B$2:$K$174,10,FALSE),0)</f>
        <v>0</v>
      </c>
      <c r="Y325" s="1700">
        <f>IFERROR(VLOOKUP($A325,'2020'!$B$2:$K$170,3,FALSE),0)</f>
        <v>0</v>
      </c>
      <c r="Z325" s="1829">
        <f>IFERROR(VLOOKUP($A325,'2020'!$B$2:$K$170,4,FALSE),0)</f>
        <v>0</v>
      </c>
      <c r="AA325" s="1829">
        <f>IFERROR(VLOOKUP($A325,'2020'!$B$2:$K$170,5,FALSE),0)</f>
        <v>0</v>
      </c>
      <c r="AB325" s="1829">
        <f>IFERROR(VLOOKUP($A325,'2020'!$B$2:$K$170,8,FALSE),0)</f>
        <v>0</v>
      </c>
      <c r="AC325" s="1740">
        <f>IFERROR(VLOOKUP($A325,'2020'!$B$2:$K$170,10,FALSE),0)</f>
        <v>0</v>
      </c>
      <c r="AD325" s="1700">
        <f>IFERROR(VLOOKUP($A325,'2019'!$B$2:$K$170,3,FALSE),0)</f>
        <v>0</v>
      </c>
      <c r="AE325" s="1823">
        <f>IFERROR(VLOOKUP($A325,'2019'!$B$2:$K$170,4,FALSE),0)</f>
        <v>0</v>
      </c>
      <c r="AF325" s="1823">
        <f>IFERROR(VLOOKUP($A325,'2019'!$B$2:$K$170,5,FALSE),0)</f>
        <v>0</v>
      </c>
      <c r="AG325" s="1823">
        <f>IFERROR(VLOOKUP($A325,'2019'!$B$2:$K$170,8,FALSE),0)</f>
        <v>0</v>
      </c>
      <c r="AH325" s="1740">
        <f>IFERROR(VLOOKUP($A325,'2019'!$B$2:$K$170,10,FALSE),0)</f>
        <v>0</v>
      </c>
      <c r="AI325" s="1700">
        <f>IFERROR(VLOOKUP($A325,'2018'!$B$2:$K$170,3,FALSE),0)</f>
        <v>0</v>
      </c>
      <c r="AJ325" s="1821">
        <f>IFERROR(VLOOKUP($A325,'2018'!$B$2:$K$170,4,FALSE),0)</f>
        <v>0</v>
      </c>
      <c r="AK325" s="1821">
        <f>IFERROR(VLOOKUP($A325,'2018'!$B$2:$K$170,5,FALSE),0)</f>
        <v>0</v>
      </c>
      <c r="AL325" s="1821">
        <f>IFERROR(VLOOKUP($A325,'2018'!$B$2:$K$170,8,FALSE),0)</f>
        <v>0</v>
      </c>
      <c r="AM325" s="1740">
        <f>IFERROR(VLOOKUP($A325,'2018'!$B$2:$K$170,10,FALSE),0)</f>
        <v>0</v>
      </c>
      <c r="AN325" s="1700">
        <f>IFERROR(VLOOKUP($A325,'2017'!$B$2:$J$163,2,FALSE),0)</f>
        <v>0</v>
      </c>
      <c r="AO325" s="1815">
        <f>IFERROR(VLOOKUP($A325,'2017'!$B$2:$J$163,3,FALSE),0)</f>
        <v>0</v>
      </c>
      <c r="AP325" s="1815">
        <f>IFERROR(VLOOKUP($A325,'2017'!$B$2:$J$163,4,FALSE),0)</f>
        <v>0</v>
      </c>
      <c r="AQ325" s="1815">
        <f>IFERROR(VLOOKUP($A325,'2017'!$B$2:$J$163,7,FALSE),0)</f>
        <v>0</v>
      </c>
      <c r="AR325" s="1740">
        <f>IFERROR(VLOOKUP($A325,'2017'!$B$2:$J$163,9,FALSE),0)</f>
        <v>0</v>
      </c>
      <c r="AS325" s="1700">
        <f>IFERROR(VLOOKUP($A325,'2016'!$B$2:$K$165,3,FALSE),0)</f>
        <v>0</v>
      </c>
      <c r="AT325" s="1796">
        <f>IFERROR(VLOOKUP($A325,'2016'!$B$2:$K$165,4,FALSE),0)</f>
        <v>0</v>
      </c>
      <c r="AU325" s="1796">
        <f>IFERROR(VLOOKUP($A325,'2016'!$B$2:$K$165,5,FALSE),0)</f>
        <v>0</v>
      </c>
      <c r="AV325" s="1796">
        <f>IFERROR(VLOOKUP($A325,'2016'!$B$2:$K$165,8,FALSE),0)</f>
        <v>0</v>
      </c>
      <c r="AW325" s="1740">
        <f>IFERROR(VLOOKUP($A325,'2016'!$B$2:$K$165,10,FALSE),0)</f>
        <v>0</v>
      </c>
      <c r="AX325" s="1700">
        <f>IFERROR(VLOOKUP($A325,'2015'!$B$2:$K$165,3,FALSE),0)</f>
        <v>0</v>
      </c>
      <c r="AY325" s="1695">
        <f>IFERROR(VLOOKUP($A325,'2015'!$B$2:$K$165,4,FALSE),0)</f>
        <v>0</v>
      </c>
      <c r="AZ325" s="1695">
        <f>IFERROR(VLOOKUP($A325,'2015'!$B$2:$K$165,5,FALSE),0)</f>
        <v>0</v>
      </c>
      <c r="BA325" s="1695">
        <f>IFERROR(VLOOKUP($A325,'2015'!$B$2:$K$165,8,FALSE),0)</f>
        <v>0</v>
      </c>
      <c r="BB325" s="1740">
        <f>IFERROR(VLOOKUP($A325,'2015'!$B$2:$K$165,10,FALSE),0)</f>
        <v>0</v>
      </c>
      <c r="BC325" s="1700">
        <f>IFERROR(VLOOKUP($A325,'2014'!$B$2:$K$157,3,FALSE),0)</f>
        <v>0</v>
      </c>
      <c r="BD325" s="1691">
        <f>IFERROR(VLOOKUP($A325,'2014'!$B$2:$K$157,4,FALSE),0)</f>
        <v>0</v>
      </c>
      <c r="BE325" s="1691">
        <f>IFERROR(VLOOKUP($A325,'2014'!$B$2:$K$157,5,FALSE),0)</f>
        <v>0</v>
      </c>
      <c r="BF325" s="1691">
        <f>IFERROR(VLOOKUP($A325,'2014'!$B$2:$K$157,8,FALSE),0)</f>
        <v>0</v>
      </c>
      <c r="BG325" s="1740">
        <f>IFERROR(VLOOKUP($A325,'2014'!$B$2:$K$157,10,FALSE),0)</f>
        <v>0</v>
      </c>
      <c r="BH325" s="1700">
        <f>IFERROR(VLOOKUP($A325,'2013'!$D$4:$I$249,2,FALSE),0)</f>
        <v>0</v>
      </c>
      <c r="BI325" s="1691">
        <f>IFERROR(VLOOKUP($A325,'2013'!$D$4:$I$249,3,FALSE),0)</f>
        <v>0</v>
      </c>
      <c r="BJ325" s="1691">
        <f>IFERROR(VLOOKUP($A325,'2013'!$D$4:$I$249,4,FALSE),0)</f>
        <v>0</v>
      </c>
      <c r="BK325" s="1691">
        <f>IFERROR(VLOOKUP($A325,'2013'!$D$4:$I$249,5,FALSE),0)</f>
        <v>0</v>
      </c>
      <c r="BL325" s="1740">
        <f>IFERROR(VLOOKUP($A325,'2013'!$D$4:$I$249,6,FALSE),0)</f>
        <v>0</v>
      </c>
      <c r="BM325" s="1737">
        <f>IFERROR(VLOOKUP($A325,'2012'!$D$3:$O$172,2,FALSE),0)</f>
        <v>0</v>
      </c>
      <c r="BN325" s="1691">
        <f>IFERROR(VLOOKUP($A325,'2012'!$D$3:$O$172,3,FALSE),0)</f>
        <v>0</v>
      </c>
      <c r="BO325" s="1743">
        <f>IFERROR(VLOOKUP($A325,'2012'!$D$3:$O$172,4,FALSE),0)</f>
        <v>0</v>
      </c>
      <c r="BP325" s="1700">
        <f>IFERROR(VLOOKUP($A325,'2012'!$D$3:$O$172,5,FALSE),0)</f>
        <v>0</v>
      </c>
      <c r="BQ325" s="1691">
        <f>IFERROR(VLOOKUP($A325,'2012'!$D$3:$O$172,6,FALSE),0)</f>
        <v>0</v>
      </c>
      <c r="BR325" s="1691">
        <f>IFERROR(VLOOKUP($A325,'2012'!$D$3:$O$172,7,FALSE),0)</f>
        <v>0</v>
      </c>
      <c r="BS325" s="1691">
        <f>IFERROR(VLOOKUP($A325,'2012'!$D$3:$O$172,8,FALSE),0)</f>
        <v>0</v>
      </c>
      <c r="BT325" s="1740">
        <f>IFERROR(VLOOKUP($A325,'2012'!$D$3:$O$172,9,FALSE),0)</f>
        <v>0</v>
      </c>
      <c r="BX325" s="1700">
        <f>IFERROR(VLOOKUP($A325,'2011'!$D$4:$I$251,2,FALSE),0)</f>
        <v>0</v>
      </c>
      <c r="BY325" s="1691">
        <f>IFERROR(VLOOKUP($A325,'2011'!$D$4:$I$251,3,FALSE),0)</f>
        <v>0</v>
      </c>
      <c r="BZ325" s="1691">
        <f>IFERROR(VLOOKUP($A325,'2011'!$D$4:$I$251,4,FALSE),0)</f>
        <v>0</v>
      </c>
      <c r="CA325" s="1691">
        <f>IFERROR(VLOOKUP($A325,'2011'!$D$4:$I$251,5,FALSE),0)</f>
        <v>0</v>
      </c>
      <c r="CB325" s="1740">
        <f>IFERROR(VLOOKUP($A325,'2011'!$D$4:$I$251,6,FALSE),0)</f>
        <v>0</v>
      </c>
      <c r="CC325" s="1700">
        <f>IFERROR(VLOOKUP($A325,'2010'!$C$3:$H$234,2,FALSE),0)</f>
        <v>0</v>
      </c>
      <c r="CD325" s="1691">
        <f>IFERROR(VLOOKUP($A325,'2010'!$C$3:$H$234,3,FALSE),0)</f>
        <v>0</v>
      </c>
      <c r="CE325" s="1691">
        <f>IFERROR(VLOOKUP($A325,'2010'!$C$3:$H$234,4,FALSE),0)</f>
        <v>0</v>
      </c>
      <c r="CF325" s="1691">
        <f>IFERROR(VLOOKUP($A325,'2010'!$C$3:$H$234,5,FALSE),0)</f>
        <v>0</v>
      </c>
      <c r="CG325" s="1740">
        <f>IFERROR(VLOOKUP($A325,'2010'!$C$3:$H$234,6,FALSE),0)</f>
        <v>0</v>
      </c>
      <c r="CH325" s="1700">
        <f>IFERROR(VLOOKUP($A325,'2009'!$C$3:$H$242,2,FALSE),0)</f>
        <v>0</v>
      </c>
      <c r="CI325" s="1691">
        <f>IFERROR(VLOOKUP($A325,'2009'!$C$3:$H$242,3,FALSE),0)</f>
        <v>0</v>
      </c>
      <c r="CJ325" s="1691">
        <f>IFERROR(VLOOKUP($A325,'2009'!$C$3:$H$242,4,FALSE),0)</f>
        <v>0</v>
      </c>
      <c r="CK325" s="1691">
        <f>IFERROR(VLOOKUP($A325,'2009'!$C$3:$H$242,5,FALSE),0)</f>
        <v>0</v>
      </c>
      <c r="CL325" s="1740">
        <f>IFERROR(VLOOKUP($A325,'2009'!$C$3:$H$242,6,FALSE),0)</f>
        <v>0</v>
      </c>
      <c r="CM325" s="1700">
        <f>IFERROR(VLOOKUP($A325,'2008'!$C$3:$H$229,2,FALSE),0)</f>
        <v>0</v>
      </c>
      <c r="CN325" s="1691">
        <f>IFERROR(VLOOKUP($A325,'2008'!$C$3:$H$229,3,FALSE),0)</f>
        <v>0</v>
      </c>
      <c r="CO325" s="1691">
        <f>IFERROR(VLOOKUP($A325,'2008'!$C$3:$H$229,4,FALSE),0)</f>
        <v>0</v>
      </c>
      <c r="CP325" s="1691">
        <f>IFERROR(VLOOKUP($A325,'2008'!$C$3:$H$229,5,FALSE),0)</f>
        <v>0</v>
      </c>
      <c r="CQ325" s="1740">
        <f>IFERROR(VLOOKUP($A325,'2008'!$C$3:$H$229,6,FALSE),0)</f>
        <v>0</v>
      </c>
      <c r="CR325" s="1700">
        <f>IFERROR(VLOOKUP($A325,'2007'!$C$3:$M$238,7,FALSE),0)</f>
        <v>0</v>
      </c>
      <c r="CS325" s="1691">
        <f>IFERROR(VLOOKUP($A325,'2007'!$C$3:$M$238,8,FALSE),0)</f>
        <v>0</v>
      </c>
      <c r="CT325" s="1691">
        <f>IFERROR(VLOOKUP($A325,'2007'!$C$3:$M$238,9,FALSE),0)</f>
        <v>0</v>
      </c>
      <c r="CU325" s="1691">
        <f>IFERROR(VLOOKUP($A325,'2007'!$C$3:$M$238,10,FALSE),0)</f>
        <v>0</v>
      </c>
      <c r="CV325" s="1740">
        <f>IFERROR(VLOOKUP($A325,'2007'!$C$3:$M$238,11,FALSE),0)</f>
        <v>0</v>
      </c>
      <c r="CW325" s="1700">
        <f>IFERROR(VLOOKUP($A325,'2006'!$A$2:$F$200,2,FALSE),0)</f>
        <v>0</v>
      </c>
      <c r="CX325" s="1691">
        <f>IFERROR(VLOOKUP($A325,'2006'!$A$2:$F$200,4,FALSE),0)</f>
        <v>0</v>
      </c>
      <c r="CY325" s="1691">
        <f>IFERROR(VLOOKUP($A325,'2006'!$A$2:$F$200,5,FALSE),0)</f>
        <v>0</v>
      </c>
      <c r="CZ325" s="1740">
        <f>IFERROR(VLOOKUP($A325,'2006'!$A$2:$F$200,6,FALSE),0)</f>
        <v>0</v>
      </c>
      <c r="DA325" s="1700">
        <f>IFERROR(VLOOKUP($A325,'2005'!$C$3:$M$205,8,FALSE),0)</f>
        <v>0</v>
      </c>
      <c r="DB325" s="1691">
        <f>IFERROR(VLOOKUP($A325,'2005'!$C$3:$M$205,9,FALSE),0)</f>
        <v>0</v>
      </c>
      <c r="DC325" s="1691">
        <f>IFERROR(VLOOKUP($A325,'2005'!$C$3:$M$205,10,FALSE),0)</f>
        <v>0</v>
      </c>
      <c r="DD325" s="1740">
        <f>IFERROR(VLOOKUP($A325,'2005'!$C$3:$M$205,11,FALSE),0)</f>
        <v>0</v>
      </c>
      <c r="DE325" s="1700">
        <f>IFERROR(VLOOKUP($A325,'2004'!$C$3:$M$213,8,FALSE),0)</f>
        <v>0</v>
      </c>
      <c r="DF325" s="1691">
        <f>IFERROR(VLOOKUP($A325,'2004'!$C$3:$M$213,9,FALSE),0)</f>
        <v>0</v>
      </c>
      <c r="DG325" s="1691">
        <f>IFERROR(VLOOKUP($A325,'2004'!$C$3:$M$213,10,FALSE),0)</f>
        <v>0</v>
      </c>
      <c r="DH325" s="1740">
        <f>IFERROR(VLOOKUP($A325,'2004'!$C$3:$M$213,11,FALSE),0)</f>
        <v>0</v>
      </c>
      <c r="DI325" s="1700">
        <f>IFERROR(VLOOKUP($A325,'2003'!$C$3:$Q$214,12,FALSE),0)</f>
        <v>0</v>
      </c>
      <c r="DJ325" s="1691">
        <f>IFERROR(VLOOKUP($A325,'2003'!$C$3:$Q$214,13,FALSE),0)</f>
        <v>0</v>
      </c>
      <c r="DK325" s="1691">
        <f>IFERROR(VLOOKUP($A325,'2003'!$C$3:$Q$214,14,FALSE),0)</f>
        <v>0</v>
      </c>
      <c r="DL325" s="1740">
        <f>IFERROR(VLOOKUP($A325,'2003'!$C$3:$Q$214,15,FALSE),0)</f>
        <v>0</v>
      </c>
      <c r="DM325" s="1700">
        <f>IFERROR(VLOOKUP($A325,'2002'!$D$3:$R$214,12,FALSE),0)</f>
        <v>0</v>
      </c>
      <c r="DN325" s="1691">
        <f>IFERROR(VLOOKUP($A325,'2002'!$D$3:$R$214,13,FALSE),0)</f>
        <v>0</v>
      </c>
      <c r="DO325" s="1691">
        <f>IFERROR(VLOOKUP($A325,'2002'!$D$3:$R$214,14,FALSE),0)</f>
        <v>0</v>
      </c>
      <c r="DP325" s="1788">
        <f>IFERROR(VLOOKUP($A325,'2002'!$D$3:$R$214,15,FALSE),0)</f>
        <v>0</v>
      </c>
      <c r="DQ325" s="1700">
        <f>IFERROR(VLOOKUP($A325,'Pre 2002'!$C$3:$CK$382,84,FALSE),0)</f>
        <v>727</v>
      </c>
      <c r="DR325" s="1695">
        <f>IFERROR(VLOOKUP($A325,'Pre 2002'!$C$3:$CK$382,85,FALSE),0)</f>
        <v>365</v>
      </c>
      <c r="DS325" s="1695">
        <f>IFERROR(VLOOKUP($A325,'Pre 2002'!$C$3:$CK$382,86,FALSE),0)</f>
        <v>6</v>
      </c>
      <c r="DT325" s="1790">
        <f>IFERROR(VLOOKUP($A325,'Pre 2002'!$C$3:$CK$382,87,FALSE),0)</f>
        <v>0.50206327372764792</v>
      </c>
      <c r="DU325" s="1741">
        <f>IFERROR(VLOOKUP(A325,'Pre 2002'!$C$3:$CG$382,83,FALSE),0)</f>
        <v>13</v>
      </c>
      <c r="DY325" s="1731"/>
    </row>
    <row r="326" spans="1:129">
      <c r="A326" s="1778" t="s">
        <v>1207</v>
      </c>
      <c r="B326" s="1562">
        <f t="shared" si="133"/>
        <v>455</v>
      </c>
      <c r="C326" s="1562">
        <f t="shared" si="134"/>
        <v>219</v>
      </c>
      <c r="D326" s="1562">
        <f t="shared" si="135"/>
        <v>6</v>
      </c>
      <c r="E326" s="1563">
        <f t="shared" si="136"/>
        <v>0.48131868131868133</v>
      </c>
      <c r="F326" s="1786">
        <f t="shared" si="137"/>
        <v>8</v>
      </c>
      <c r="G326" s="1595">
        <v>2005</v>
      </c>
      <c r="H326" s="1567">
        <f t="shared" si="128"/>
        <v>8</v>
      </c>
      <c r="I326" s="1734">
        <f t="shared" si="129"/>
        <v>455</v>
      </c>
      <c r="J326" s="1734">
        <f t="shared" si="130"/>
        <v>219</v>
      </c>
      <c r="K326" s="1734">
        <f t="shared" si="131"/>
        <v>6</v>
      </c>
      <c r="L326" s="1806">
        <f t="shared" si="132"/>
        <v>0.48131868131868133</v>
      </c>
      <c r="O326" s="1700">
        <f>IFERROR(VLOOKUP($A326,'2022'!$B$2:$K$174,3,FALSE),0)</f>
        <v>0</v>
      </c>
      <c r="P326" s="1858">
        <f>IFERROR(VLOOKUP($A326,'2022'!$B$2:$K$174,4,FALSE),0)</f>
        <v>0</v>
      </c>
      <c r="Q326" s="1858">
        <f>IFERROR(VLOOKUP($A326,'2022'!$B$2:$K$174,5,FALSE),0)</f>
        <v>0</v>
      </c>
      <c r="R326" s="1858">
        <f>IFERROR(VLOOKUP($A326,'2022'!$B$2:$K$174,8,FALSE),0)</f>
        <v>0</v>
      </c>
      <c r="S326" s="1740">
        <f>IFERROR(VLOOKUP($A326,'2022'!$B$2:$K$174,10,FALSE),0)</f>
        <v>0</v>
      </c>
      <c r="T326" s="1700">
        <f>IFERROR(VLOOKUP($A326,'2021'!$B$2:$K$174,3,FALSE),0)</f>
        <v>0</v>
      </c>
      <c r="U326" s="1843">
        <f>IFERROR(VLOOKUP($A326,'2021'!$B$2:$K$174,4,FALSE),0)</f>
        <v>0</v>
      </c>
      <c r="V326" s="1843">
        <f>IFERROR(VLOOKUP($A326,'2021'!$B$2:$K$174,5,FALSE),0)</f>
        <v>0</v>
      </c>
      <c r="W326" s="1843">
        <f>IFERROR(VLOOKUP($A326,'2021'!$B$2:$K$174,8,FALSE),0)</f>
        <v>0</v>
      </c>
      <c r="X326" s="1740">
        <f>IFERROR(VLOOKUP($A326,'2021'!$B$2:$K$174,10,FALSE),0)</f>
        <v>0</v>
      </c>
      <c r="Y326" s="1700">
        <f>IFERROR(VLOOKUP($A326,'2020'!$B$2:$K$170,3,FALSE),0)</f>
        <v>0</v>
      </c>
      <c r="Z326" s="1829">
        <f>IFERROR(VLOOKUP($A326,'2020'!$B$2:$K$170,4,FALSE),0)</f>
        <v>0</v>
      </c>
      <c r="AA326" s="1829">
        <f>IFERROR(VLOOKUP($A326,'2020'!$B$2:$K$170,5,FALSE),0)</f>
        <v>0</v>
      </c>
      <c r="AB326" s="1829">
        <f>IFERROR(VLOOKUP($A326,'2020'!$B$2:$K$170,8,FALSE),0)</f>
        <v>0</v>
      </c>
      <c r="AC326" s="1740">
        <f>IFERROR(VLOOKUP($A326,'2020'!$B$2:$K$170,10,FALSE),0)</f>
        <v>0</v>
      </c>
      <c r="AD326" s="1700">
        <f>IFERROR(VLOOKUP($A326,'2019'!$B$2:$K$170,3,FALSE),0)</f>
        <v>0</v>
      </c>
      <c r="AE326" s="1823">
        <f>IFERROR(VLOOKUP($A326,'2019'!$B$2:$K$170,4,FALSE),0)</f>
        <v>0</v>
      </c>
      <c r="AF326" s="1823">
        <f>IFERROR(VLOOKUP($A326,'2019'!$B$2:$K$170,5,FALSE),0)</f>
        <v>0</v>
      </c>
      <c r="AG326" s="1823">
        <f>IFERROR(VLOOKUP($A326,'2019'!$B$2:$K$170,8,FALSE),0)</f>
        <v>0</v>
      </c>
      <c r="AH326" s="1740">
        <f>IFERROR(VLOOKUP($A326,'2019'!$B$2:$K$170,10,FALSE),0)</f>
        <v>0</v>
      </c>
      <c r="AI326" s="1700">
        <f>IFERROR(VLOOKUP($A326,'2018'!$B$2:$K$170,3,FALSE),0)</f>
        <v>0</v>
      </c>
      <c r="AJ326" s="1821">
        <f>IFERROR(VLOOKUP($A326,'2018'!$B$2:$K$170,4,FALSE),0)</f>
        <v>0</v>
      </c>
      <c r="AK326" s="1821">
        <f>IFERROR(VLOOKUP($A326,'2018'!$B$2:$K$170,5,FALSE),0)</f>
        <v>0</v>
      </c>
      <c r="AL326" s="1821">
        <f>IFERROR(VLOOKUP($A326,'2018'!$B$2:$K$170,8,FALSE),0)</f>
        <v>0</v>
      </c>
      <c r="AM326" s="1740">
        <f>IFERROR(VLOOKUP($A326,'2018'!$B$2:$K$170,10,FALSE),0)</f>
        <v>0</v>
      </c>
      <c r="AN326" s="1700">
        <f>IFERROR(VLOOKUP($A326,'2017'!$B$2:$J$163,2,FALSE),0)</f>
        <v>0</v>
      </c>
      <c r="AO326" s="1815">
        <f>IFERROR(VLOOKUP($A326,'2017'!$B$2:$J$163,3,FALSE),0)</f>
        <v>0</v>
      </c>
      <c r="AP326" s="1815">
        <f>IFERROR(VLOOKUP($A326,'2017'!$B$2:$J$163,4,FALSE),0)</f>
        <v>0</v>
      </c>
      <c r="AQ326" s="1815">
        <f>IFERROR(VLOOKUP($A326,'2017'!$B$2:$J$163,7,FALSE),0)</f>
        <v>0</v>
      </c>
      <c r="AR326" s="1740">
        <f>IFERROR(VLOOKUP($A326,'2017'!$B$2:$J$163,9,FALSE),0)</f>
        <v>0</v>
      </c>
      <c r="AS326" s="1700">
        <f>IFERROR(VLOOKUP($A326,'2016'!$B$2:$K$165,3,FALSE),0)</f>
        <v>0</v>
      </c>
      <c r="AT326" s="1796">
        <f>IFERROR(VLOOKUP($A326,'2016'!$B$2:$K$165,4,FALSE),0)</f>
        <v>0</v>
      </c>
      <c r="AU326" s="1796">
        <f>IFERROR(VLOOKUP($A326,'2016'!$B$2:$K$165,5,FALSE),0)</f>
        <v>0</v>
      </c>
      <c r="AV326" s="1796">
        <f>IFERROR(VLOOKUP($A326,'2016'!$B$2:$K$165,8,FALSE),0)</f>
        <v>0</v>
      </c>
      <c r="AW326" s="1740">
        <f>IFERROR(VLOOKUP($A326,'2016'!$B$2:$K$165,10,FALSE),0)</f>
        <v>0</v>
      </c>
      <c r="AX326" s="1700">
        <f>IFERROR(VLOOKUP($A326,'2015'!$B$2:$K$165,3,FALSE),0)</f>
        <v>0</v>
      </c>
      <c r="AY326" s="1695">
        <f>IFERROR(VLOOKUP($A326,'2015'!$B$2:$K$165,4,FALSE),0)</f>
        <v>0</v>
      </c>
      <c r="AZ326" s="1695">
        <f>IFERROR(VLOOKUP($A326,'2015'!$B$2:$K$165,5,FALSE),0)</f>
        <v>0</v>
      </c>
      <c r="BA326" s="1695">
        <f>IFERROR(VLOOKUP($A326,'2015'!$B$2:$K$165,8,FALSE),0)</f>
        <v>0</v>
      </c>
      <c r="BB326" s="1740">
        <f>IFERROR(VLOOKUP($A326,'2015'!$B$2:$K$165,10,FALSE),0)</f>
        <v>0</v>
      </c>
      <c r="BC326" s="1700">
        <f>IFERROR(VLOOKUP($A326,'2014'!$B$2:$K$157,3,FALSE),0)</f>
        <v>0</v>
      </c>
      <c r="BD326" s="1691">
        <f>IFERROR(VLOOKUP($A326,'2014'!$B$2:$K$157,4,FALSE),0)</f>
        <v>0</v>
      </c>
      <c r="BE326" s="1691">
        <f>IFERROR(VLOOKUP($A326,'2014'!$B$2:$K$157,5,FALSE),0)</f>
        <v>0</v>
      </c>
      <c r="BF326" s="1691">
        <f>IFERROR(VLOOKUP($A326,'2014'!$B$2:$K$157,8,FALSE),0)</f>
        <v>0</v>
      </c>
      <c r="BG326" s="1740">
        <f>IFERROR(VLOOKUP($A326,'2014'!$B$2:$K$157,10,FALSE),0)</f>
        <v>0</v>
      </c>
      <c r="BH326" s="1700">
        <f>IFERROR(VLOOKUP($A326,'2013'!$D$4:$I$249,2,FALSE),0)</f>
        <v>0</v>
      </c>
      <c r="BI326" s="1691">
        <f>IFERROR(VLOOKUP($A326,'2013'!$D$4:$I$249,3,FALSE),0)</f>
        <v>0</v>
      </c>
      <c r="BJ326" s="1691">
        <f>IFERROR(VLOOKUP($A326,'2013'!$D$4:$I$249,4,FALSE),0)</f>
        <v>0</v>
      </c>
      <c r="BK326" s="1691">
        <f>IFERROR(VLOOKUP($A326,'2013'!$D$4:$I$249,5,FALSE),0)</f>
        <v>0</v>
      </c>
      <c r="BL326" s="1740">
        <f>IFERROR(VLOOKUP($A326,'2013'!$D$4:$I$249,6,FALSE),0)</f>
        <v>0</v>
      </c>
      <c r="BM326" s="1737">
        <f>IFERROR(VLOOKUP($A326,'2012'!$D$3:$O$172,2,FALSE),0)</f>
        <v>0</v>
      </c>
      <c r="BN326" s="1691">
        <f>IFERROR(VLOOKUP($A326,'2012'!$D$3:$O$172,3,FALSE),0)</f>
        <v>0</v>
      </c>
      <c r="BO326" s="1743">
        <f>IFERROR(VLOOKUP($A326,'2012'!$D$3:$O$172,4,FALSE),0)</f>
        <v>0</v>
      </c>
      <c r="BP326" s="1700">
        <f>IFERROR(VLOOKUP($A326,'2012'!$D$3:$O$172,5,FALSE),0)</f>
        <v>0</v>
      </c>
      <c r="BQ326" s="1691">
        <f>IFERROR(VLOOKUP($A326,'2012'!$D$3:$O$172,6,FALSE),0)</f>
        <v>0</v>
      </c>
      <c r="BR326" s="1691">
        <f>IFERROR(VLOOKUP($A326,'2012'!$D$3:$O$172,7,FALSE),0)</f>
        <v>0</v>
      </c>
      <c r="BS326" s="1691">
        <f>IFERROR(VLOOKUP($A326,'2012'!$D$3:$O$172,8,FALSE),0)</f>
        <v>0</v>
      </c>
      <c r="BT326" s="1740">
        <f>IFERROR(VLOOKUP($A326,'2012'!$D$3:$O$172,9,FALSE),0)</f>
        <v>0</v>
      </c>
      <c r="BX326" s="1700">
        <f>IFERROR(VLOOKUP($A326,'2011'!$D$4:$I$251,2,FALSE),0)</f>
        <v>31</v>
      </c>
      <c r="BY326" s="1691">
        <f>IFERROR(VLOOKUP($A326,'2011'!$D$4:$I$251,3,FALSE),0)</f>
        <v>12</v>
      </c>
      <c r="BZ326" s="1691">
        <f>IFERROR(VLOOKUP($A326,'2011'!$D$4:$I$251,4,FALSE),0)</f>
        <v>14</v>
      </c>
      <c r="CA326" s="1691">
        <f>IFERROR(VLOOKUP($A326,'2011'!$D$4:$I$251,5,FALSE),0)</f>
        <v>0</v>
      </c>
      <c r="CB326" s="1740">
        <f>IFERROR(VLOOKUP($A326,'2011'!$D$4:$I$251,6,FALSE),0)</f>
        <v>0.45161290322580644</v>
      </c>
      <c r="CC326" s="1700">
        <f>IFERROR(VLOOKUP($A326,'2010'!$C$3:$H$234,2,FALSE),0)</f>
        <v>55</v>
      </c>
      <c r="CD326" s="1691">
        <f>IFERROR(VLOOKUP($A326,'2010'!$C$3:$H$234,3,FALSE),0)</f>
        <v>23</v>
      </c>
      <c r="CE326" s="1691">
        <f>IFERROR(VLOOKUP($A326,'2010'!$C$3:$H$234,4,FALSE),0)</f>
        <v>19</v>
      </c>
      <c r="CF326" s="1691">
        <f>IFERROR(VLOOKUP($A326,'2010'!$C$3:$H$234,5,FALSE),0)</f>
        <v>0</v>
      </c>
      <c r="CG326" s="1740">
        <f>IFERROR(VLOOKUP($A326,'2010'!$C$3:$H$234,6,FALSE),0)</f>
        <v>0.34545454545454546</v>
      </c>
      <c r="CH326" s="1700">
        <f>IFERROR(VLOOKUP($A326,'2009'!$C$3:$H$242,2,FALSE),0)</f>
        <v>66</v>
      </c>
      <c r="CI326" s="1691">
        <f>IFERROR(VLOOKUP($A326,'2009'!$C$3:$H$242,3,FALSE),0)</f>
        <v>17</v>
      </c>
      <c r="CJ326" s="1691">
        <f>IFERROR(VLOOKUP($A326,'2009'!$C$3:$H$242,4,FALSE),0)</f>
        <v>28</v>
      </c>
      <c r="CK326" s="1691">
        <f>IFERROR(VLOOKUP($A326,'2009'!$C$3:$H$242,5,FALSE),0)</f>
        <v>0</v>
      </c>
      <c r="CL326" s="1740">
        <f>IFERROR(VLOOKUP($A326,'2009'!$C$3:$H$242,6,FALSE),0)</f>
        <v>0.42424242424242425</v>
      </c>
      <c r="CM326" s="1700">
        <f>IFERROR(VLOOKUP($A326,'2008'!$C$3:$H$229,2,FALSE),0)</f>
        <v>71</v>
      </c>
      <c r="CN326" s="1691">
        <f>IFERROR(VLOOKUP($A326,'2008'!$C$3:$H$229,3,FALSE),0)</f>
        <v>21</v>
      </c>
      <c r="CO326" s="1691">
        <f>IFERROR(VLOOKUP($A326,'2008'!$C$3:$H$229,4,FALSE),0)</f>
        <v>36</v>
      </c>
      <c r="CP326" s="1691">
        <f>IFERROR(VLOOKUP($A326,'2008'!$C$3:$H$229,5,FALSE),0)</f>
        <v>1</v>
      </c>
      <c r="CQ326" s="1740">
        <f>IFERROR(VLOOKUP($A326,'2008'!$C$3:$H$229,6,FALSE),0)</f>
        <v>0.50704225352112675</v>
      </c>
      <c r="CR326" s="1700">
        <f>IFERROR(VLOOKUP($A326,'2007'!$C$3:$M$238,7,FALSE),0)</f>
        <v>69</v>
      </c>
      <c r="CS326" s="1691">
        <f>IFERROR(VLOOKUP($A326,'2007'!$C$3:$M$238,8,FALSE),0)</f>
        <v>13</v>
      </c>
      <c r="CT326" s="1691">
        <f>IFERROR(VLOOKUP($A326,'2007'!$C$3:$M$238,9,FALSE),0)</f>
        <v>30</v>
      </c>
      <c r="CU326" s="1691">
        <f>IFERROR(VLOOKUP($A326,'2007'!$C$3:$M$238,10,FALSE),0)</f>
        <v>0</v>
      </c>
      <c r="CV326" s="1740">
        <f>IFERROR(VLOOKUP($A326,'2007'!$C$3:$M$238,11,FALSE),0)</f>
        <v>0.43478260869565216</v>
      </c>
      <c r="CW326" s="1700">
        <f>IFERROR(VLOOKUP($A326,'2006'!$A$2:$F$200,2,FALSE),0)</f>
        <v>72</v>
      </c>
      <c r="CX326" s="1691">
        <f>IFERROR(VLOOKUP($A326,'2006'!$A$2:$F$200,4,FALSE),0)</f>
        <v>39</v>
      </c>
      <c r="CY326" s="1691">
        <f>IFERROR(VLOOKUP($A326,'2006'!$A$2:$F$200,5,FALSE),0)</f>
        <v>1</v>
      </c>
      <c r="CZ326" s="1740">
        <f>IFERROR(VLOOKUP($A326,'2006'!$A$2:$F$200,6,FALSE),0)</f>
        <v>0.54166666666666663</v>
      </c>
      <c r="DA326" s="1700">
        <f>IFERROR(VLOOKUP($A326,'2005'!$C$3:$M$205,8,FALSE),0)</f>
        <v>74</v>
      </c>
      <c r="DB326" s="1691">
        <f>IFERROR(VLOOKUP($A326,'2005'!$C$3:$M$205,9,FALSE),0)</f>
        <v>47</v>
      </c>
      <c r="DC326" s="1691">
        <f>IFERROR(VLOOKUP($A326,'2005'!$C$3:$M$205,10,FALSE),0)</f>
        <v>4</v>
      </c>
      <c r="DD326" s="1740">
        <f>IFERROR(VLOOKUP($A326,'2005'!$C$3:$M$205,11,FALSE),0)</f>
        <v>0.63513513513513509</v>
      </c>
      <c r="DE326" s="1700">
        <f>IFERROR(VLOOKUP($A326,'2004'!$C$3:$M$213,8,FALSE),0)</f>
        <v>17</v>
      </c>
      <c r="DF326" s="1691">
        <f>IFERROR(VLOOKUP($A326,'2004'!$C$3:$M$213,9,FALSE),0)</f>
        <v>6</v>
      </c>
      <c r="DG326" s="1691">
        <f>IFERROR(VLOOKUP($A326,'2004'!$C$3:$M$213,10,FALSE),0)</f>
        <v>0</v>
      </c>
      <c r="DH326" s="1740">
        <f>IFERROR(VLOOKUP($A326,'2004'!$C$3:$M$213,11,FALSE),0)</f>
        <v>0.35294117647058826</v>
      </c>
      <c r="DI326" s="1700">
        <f>IFERROR(VLOOKUP($A326,'2003'!$C$3:$Q$214,12,FALSE),0)</f>
        <v>0</v>
      </c>
      <c r="DJ326" s="1691">
        <f>IFERROR(VLOOKUP($A326,'2003'!$C$3:$Q$214,13,FALSE),0)</f>
        <v>0</v>
      </c>
      <c r="DK326" s="1691">
        <f>IFERROR(VLOOKUP($A326,'2003'!$C$3:$Q$214,14,FALSE),0)</f>
        <v>0</v>
      </c>
      <c r="DL326" s="1740">
        <f>IFERROR(VLOOKUP($A326,'2003'!$C$3:$Q$214,15,FALSE),0)</f>
        <v>0</v>
      </c>
      <c r="DM326" s="1700">
        <f>IFERROR(VLOOKUP($A326,'2002'!$D$3:$R$214,12,FALSE),0)</f>
        <v>0</v>
      </c>
      <c r="DN326" s="1691">
        <f>IFERROR(VLOOKUP($A326,'2002'!$D$3:$R$214,13,FALSE),0)</f>
        <v>0</v>
      </c>
      <c r="DO326" s="1691">
        <f>IFERROR(VLOOKUP($A326,'2002'!$D$3:$R$214,14,FALSE),0)</f>
        <v>0</v>
      </c>
      <c r="DP326" s="1788">
        <f>IFERROR(VLOOKUP($A326,'2002'!$D$3:$R$214,15,FALSE),0)</f>
        <v>0</v>
      </c>
      <c r="DQ326" s="1700">
        <f>IFERROR(VLOOKUP($A326,'Pre 2002'!$C$3:$CK$382,84,FALSE),0)</f>
        <v>0</v>
      </c>
      <c r="DR326" s="1695">
        <f>IFERROR(VLOOKUP($A326,'Pre 2002'!$C$3:$CK$382,85,FALSE),0)</f>
        <v>0</v>
      </c>
      <c r="DS326" s="1695">
        <f>IFERROR(VLOOKUP($A326,'Pre 2002'!$C$3:$CK$382,86,FALSE),0)</f>
        <v>0</v>
      </c>
      <c r="DT326" s="1790">
        <f>IFERROR(VLOOKUP($A326,'Pre 2002'!$C$3:$CK$382,87,FALSE),0)</f>
        <v>0</v>
      </c>
      <c r="DU326" s="1741">
        <f>IFERROR(VLOOKUP(A326,'Pre 2002'!$C$3:$CG$382,83,FALSE),0)</f>
        <v>0</v>
      </c>
      <c r="DY326" s="1731"/>
    </row>
    <row r="327" spans="1:129">
      <c r="A327" s="1778" t="s">
        <v>1135</v>
      </c>
      <c r="B327" s="1562">
        <f t="shared" si="133"/>
        <v>373</v>
      </c>
      <c r="C327" s="1562">
        <f t="shared" si="134"/>
        <v>175</v>
      </c>
      <c r="D327" s="1562">
        <f t="shared" si="135"/>
        <v>6</v>
      </c>
      <c r="E327" s="1563">
        <f t="shared" si="136"/>
        <v>0.46916890080428952</v>
      </c>
      <c r="F327" s="1786">
        <f t="shared" si="137"/>
        <v>10</v>
      </c>
      <c r="G327" s="1595" t="s">
        <v>2159</v>
      </c>
      <c r="H327" s="1567">
        <f t="shared" si="128"/>
        <v>8</v>
      </c>
      <c r="I327" s="1734">
        <f t="shared" si="129"/>
        <v>291</v>
      </c>
      <c r="J327" s="1734">
        <f t="shared" si="130"/>
        <v>138</v>
      </c>
      <c r="K327" s="1734">
        <f t="shared" si="131"/>
        <v>6</v>
      </c>
      <c r="L327" s="1806">
        <f t="shared" si="132"/>
        <v>0.47422680412371132</v>
      </c>
      <c r="O327" s="1700">
        <f>IFERROR(VLOOKUP($A327,'2022'!$B$2:$K$174,3,FALSE),0)</f>
        <v>43</v>
      </c>
      <c r="P327" s="1858">
        <f>IFERROR(VLOOKUP($A327,'2022'!$B$2:$K$174,4,FALSE),0)</f>
        <v>10</v>
      </c>
      <c r="Q327" s="1858">
        <f>IFERROR(VLOOKUP($A327,'2022'!$B$2:$K$174,5,FALSE),0)</f>
        <v>20</v>
      </c>
      <c r="R327" s="1858">
        <f>IFERROR(VLOOKUP($A327,'2022'!$B$2:$K$174,8,FALSE),0)</f>
        <v>0</v>
      </c>
      <c r="S327" s="1740">
        <f>IFERROR(VLOOKUP($A327,'2022'!$B$2:$K$174,10,FALSE),0)</f>
        <v>0.46500000000000002</v>
      </c>
      <c r="T327" s="1700">
        <f>IFERROR(VLOOKUP($A327,'2021'!$B$2:$K$174,3,FALSE),0)</f>
        <v>39</v>
      </c>
      <c r="U327" s="1843">
        <f>IFERROR(VLOOKUP($A327,'2021'!$B$2:$K$174,4,FALSE),0)</f>
        <v>12</v>
      </c>
      <c r="V327" s="1843">
        <f>IFERROR(VLOOKUP($A327,'2021'!$B$2:$K$174,5,FALSE),0)</f>
        <v>17</v>
      </c>
      <c r="W327" s="1843">
        <f>IFERROR(VLOOKUP($A327,'2021'!$B$2:$K$174,8,FALSE),0)</f>
        <v>0</v>
      </c>
      <c r="X327" s="1740">
        <f>IFERROR(VLOOKUP($A327,'2021'!$B$2:$K$174,10,FALSE),0)</f>
        <v>0.436</v>
      </c>
      <c r="Y327" s="1700">
        <f>IFERROR(VLOOKUP($A327,'2020'!$B$2:$K$170,3,FALSE),0)</f>
        <v>0</v>
      </c>
      <c r="Z327" s="1829">
        <f>IFERROR(VLOOKUP($A327,'2020'!$B$2:$K$170,4,FALSE),0)</f>
        <v>0</v>
      </c>
      <c r="AA327" s="1829">
        <f>IFERROR(VLOOKUP($A327,'2020'!$B$2:$K$170,5,FALSE),0)</f>
        <v>0</v>
      </c>
      <c r="AB327" s="1829">
        <f>IFERROR(VLOOKUP($A327,'2020'!$B$2:$K$170,8,FALSE),0)</f>
        <v>0</v>
      </c>
      <c r="AC327" s="1740">
        <f>IFERROR(VLOOKUP($A327,'2020'!$B$2:$K$170,10,FALSE),0)</f>
        <v>0</v>
      </c>
      <c r="AD327" s="1700">
        <f>IFERROR(VLOOKUP($A327,'2019'!$B$2:$K$170,3,FALSE),0)</f>
        <v>0</v>
      </c>
      <c r="AE327" s="1823">
        <f>IFERROR(VLOOKUP($A327,'2019'!$B$2:$K$170,4,FALSE),0)</f>
        <v>0</v>
      </c>
      <c r="AF327" s="1823">
        <f>IFERROR(VLOOKUP($A327,'2019'!$B$2:$K$170,5,FALSE),0)</f>
        <v>0</v>
      </c>
      <c r="AG327" s="1823">
        <f>IFERROR(VLOOKUP($A327,'2019'!$B$2:$K$170,8,FALSE),0)</f>
        <v>0</v>
      </c>
      <c r="AH327" s="1740">
        <f>IFERROR(VLOOKUP($A327,'2019'!$B$2:$K$170,10,FALSE),0)</f>
        <v>0</v>
      </c>
      <c r="AI327" s="1700">
        <f>IFERROR(VLOOKUP($A327,'2018'!$B$2:$K$170,3,FALSE),0)</f>
        <v>0</v>
      </c>
      <c r="AJ327" s="1821">
        <f>IFERROR(VLOOKUP($A327,'2018'!$B$2:$K$170,4,FALSE),0)</f>
        <v>0</v>
      </c>
      <c r="AK327" s="1821">
        <f>IFERROR(VLOOKUP($A327,'2018'!$B$2:$K$170,5,FALSE),0)</f>
        <v>0</v>
      </c>
      <c r="AL327" s="1821">
        <f>IFERROR(VLOOKUP($A327,'2018'!$B$2:$K$170,8,FALSE),0)</f>
        <v>0</v>
      </c>
      <c r="AM327" s="1740">
        <f>IFERROR(VLOOKUP($A327,'2018'!$B$2:$K$170,10,FALSE),0)</f>
        <v>0</v>
      </c>
      <c r="AN327" s="1700">
        <f>IFERROR(VLOOKUP($A327,'2017'!$B$2:$J$163,2,FALSE),0)</f>
        <v>0</v>
      </c>
      <c r="AO327" s="1815">
        <f>IFERROR(VLOOKUP($A327,'2017'!$B$2:$J$163,3,FALSE),0)</f>
        <v>0</v>
      </c>
      <c r="AP327" s="1815">
        <f>IFERROR(VLOOKUP($A327,'2017'!$B$2:$J$163,4,FALSE),0)</f>
        <v>0</v>
      </c>
      <c r="AQ327" s="1815">
        <f>IFERROR(VLOOKUP($A327,'2017'!$B$2:$J$163,7,FALSE),0)</f>
        <v>0</v>
      </c>
      <c r="AR327" s="1740">
        <f>IFERROR(VLOOKUP($A327,'2017'!$B$2:$J$163,9,FALSE),0)</f>
        <v>0</v>
      </c>
      <c r="AS327" s="1700">
        <f>IFERROR(VLOOKUP($A327,'2016'!$B$2:$K$165,3,FALSE),0)</f>
        <v>0</v>
      </c>
      <c r="AT327" s="1796">
        <f>IFERROR(VLOOKUP($A327,'2016'!$B$2:$K$165,4,FALSE),0)</f>
        <v>0</v>
      </c>
      <c r="AU327" s="1796">
        <f>IFERROR(VLOOKUP($A327,'2016'!$B$2:$K$165,5,FALSE),0)</f>
        <v>0</v>
      </c>
      <c r="AV327" s="1796">
        <f>IFERROR(VLOOKUP($A327,'2016'!$B$2:$K$165,8,FALSE),0)</f>
        <v>0</v>
      </c>
      <c r="AW327" s="1740">
        <f>IFERROR(VLOOKUP($A327,'2016'!$B$2:$K$165,10,FALSE),0)</f>
        <v>0</v>
      </c>
      <c r="AX327" s="1700">
        <f>IFERROR(VLOOKUP($A327,'2015'!$B$2:$K$165,3,FALSE),0)</f>
        <v>0</v>
      </c>
      <c r="AY327" s="1695">
        <f>IFERROR(VLOOKUP($A327,'2015'!$B$2:$K$165,4,FALSE),0)</f>
        <v>0</v>
      </c>
      <c r="AZ327" s="1695">
        <f>IFERROR(VLOOKUP($A327,'2015'!$B$2:$K$165,5,FALSE),0)</f>
        <v>0</v>
      </c>
      <c r="BA327" s="1695">
        <f>IFERROR(VLOOKUP($A327,'2015'!$B$2:$K$165,8,FALSE),0)</f>
        <v>0</v>
      </c>
      <c r="BB327" s="1740">
        <f>IFERROR(VLOOKUP($A327,'2015'!$B$2:$K$165,10,FALSE),0)</f>
        <v>0</v>
      </c>
      <c r="BC327" s="1700">
        <f>IFERROR(VLOOKUP($A327,'2014'!$B$2:$K$157,3,FALSE),0)</f>
        <v>0</v>
      </c>
      <c r="BD327" s="1691">
        <f>IFERROR(VLOOKUP($A327,'2014'!$B$2:$K$157,4,FALSE),0)</f>
        <v>0</v>
      </c>
      <c r="BE327" s="1691">
        <f>IFERROR(VLOOKUP($A327,'2014'!$B$2:$K$157,5,FALSE),0)</f>
        <v>0</v>
      </c>
      <c r="BF327" s="1691">
        <f>IFERROR(VLOOKUP($A327,'2014'!$B$2:$K$157,8,FALSE),0)</f>
        <v>0</v>
      </c>
      <c r="BG327" s="1740">
        <f>IFERROR(VLOOKUP($A327,'2014'!$B$2:$K$157,10,FALSE),0)</f>
        <v>0</v>
      </c>
      <c r="BH327" s="1700">
        <f>IFERROR(VLOOKUP($A327,'2013'!$D$4:$I$249,2,FALSE),0)</f>
        <v>0</v>
      </c>
      <c r="BI327" s="1691">
        <f>IFERROR(VLOOKUP($A327,'2013'!$D$4:$I$249,3,FALSE),0)</f>
        <v>0</v>
      </c>
      <c r="BJ327" s="1691">
        <f>IFERROR(VLOOKUP($A327,'2013'!$D$4:$I$249,4,FALSE),0)</f>
        <v>0</v>
      </c>
      <c r="BK327" s="1691">
        <f>IFERROR(VLOOKUP($A327,'2013'!$D$4:$I$249,5,FALSE),0)</f>
        <v>0</v>
      </c>
      <c r="BL327" s="1740">
        <f>IFERROR(VLOOKUP($A327,'2013'!$D$4:$I$249,6,FALSE),0)</f>
        <v>0</v>
      </c>
      <c r="BM327" s="1737">
        <f>IFERROR(VLOOKUP($A327,'2012'!$D$3:$O$172,2,FALSE),0)</f>
        <v>0</v>
      </c>
      <c r="BN327" s="1691">
        <f>IFERROR(VLOOKUP($A327,'2012'!$D$3:$O$172,3,FALSE),0)</f>
        <v>0</v>
      </c>
      <c r="BO327" s="1743">
        <f>IFERROR(VLOOKUP($A327,'2012'!$D$3:$O$172,4,FALSE),0)</f>
        <v>0</v>
      </c>
      <c r="BP327" s="1700">
        <f>IFERROR(VLOOKUP($A327,'2012'!$D$3:$O$172,5,FALSE),0)</f>
        <v>0</v>
      </c>
      <c r="BQ327" s="1691">
        <f>IFERROR(VLOOKUP($A327,'2012'!$D$3:$O$172,6,FALSE),0)</f>
        <v>0</v>
      </c>
      <c r="BR327" s="1691">
        <f>IFERROR(VLOOKUP($A327,'2012'!$D$3:$O$172,7,FALSE),0)</f>
        <v>0</v>
      </c>
      <c r="BS327" s="1691">
        <f>IFERROR(VLOOKUP($A327,'2012'!$D$3:$O$172,8,FALSE),0)</f>
        <v>0</v>
      </c>
      <c r="BT327" s="1740">
        <f>IFERROR(VLOOKUP($A327,'2012'!$D$3:$O$172,9,FALSE),0)</f>
        <v>0</v>
      </c>
      <c r="BX327" s="1700">
        <f>IFERROR(VLOOKUP($A327,'2011'!$D$4:$I$251,2,FALSE),0)</f>
        <v>0</v>
      </c>
      <c r="BY327" s="1691">
        <f>IFERROR(VLOOKUP($A327,'2011'!$D$4:$I$251,3,FALSE),0)</f>
        <v>0</v>
      </c>
      <c r="BZ327" s="1691">
        <f>IFERROR(VLOOKUP($A327,'2011'!$D$4:$I$251,4,FALSE),0)</f>
        <v>0</v>
      </c>
      <c r="CA327" s="1691">
        <f>IFERROR(VLOOKUP($A327,'2011'!$D$4:$I$251,5,FALSE),0)</f>
        <v>0</v>
      </c>
      <c r="CB327" s="1740">
        <f>IFERROR(VLOOKUP($A327,'2011'!$D$4:$I$251,6,FALSE),0)</f>
        <v>0</v>
      </c>
      <c r="CC327" s="1700">
        <f>IFERROR(VLOOKUP($A327,'2010'!$C$3:$H$234,2,FALSE),0)</f>
        <v>0</v>
      </c>
      <c r="CD327" s="1691">
        <f>IFERROR(VLOOKUP($A327,'2010'!$C$3:$H$234,3,FALSE),0)</f>
        <v>0</v>
      </c>
      <c r="CE327" s="1691">
        <f>IFERROR(VLOOKUP($A327,'2010'!$C$3:$H$234,4,FALSE),0)</f>
        <v>0</v>
      </c>
      <c r="CF327" s="1691">
        <f>IFERROR(VLOOKUP($A327,'2010'!$C$3:$H$234,5,FALSE),0)</f>
        <v>0</v>
      </c>
      <c r="CG327" s="1740">
        <f>IFERROR(VLOOKUP($A327,'2010'!$C$3:$H$234,6,FALSE),0)</f>
        <v>0</v>
      </c>
      <c r="CH327" s="1700">
        <f>IFERROR(VLOOKUP($A327,'2009'!$C$3:$H$242,2,FALSE),0)</f>
        <v>39</v>
      </c>
      <c r="CI327" s="1691">
        <f>IFERROR(VLOOKUP($A327,'2009'!$C$3:$H$242,3,FALSE),0)</f>
        <v>9</v>
      </c>
      <c r="CJ327" s="1691">
        <f>IFERROR(VLOOKUP($A327,'2009'!$C$3:$H$242,4,FALSE),0)</f>
        <v>14</v>
      </c>
      <c r="CK327" s="1691">
        <f>IFERROR(VLOOKUP($A327,'2009'!$C$3:$H$242,5,FALSE),0)</f>
        <v>0</v>
      </c>
      <c r="CL327" s="1740">
        <f>IFERROR(VLOOKUP($A327,'2009'!$C$3:$H$242,6,FALSE),0)</f>
        <v>0.35897435897435898</v>
      </c>
      <c r="CM327" s="1700">
        <f>IFERROR(VLOOKUP($A327,'2008'!$C$3:$H$229,2,FALSE),0)</f>
        <v>42</v>
      </c>
      <c r="CN327" s="1691">
        <f>IFERROR(VLOOKUP($A327,'2008'!$C$3:$H$229,3,FALSE),0)</f>
        <v>18</v>
      </c>
      <c r="CO327" s="1691">
        <f>IFERROR(VLOOKUP($A327,'2008'!$C$3:$H$229,4,FALSE),0)</f>
        <v>18</v>
      </c>
      <c r="CP327" s="1691">
        <f>IFERROR(VLOOKUP($A327,'2008'!$C$3:$H$229,5,FALSE),0)</f>
        <v>1</v>
      </c>
      <c r="CQ327" s="1740">
        <f>IFERROR(VLOOKUP($A327,'2008'!$C$3:$H$229,6,FALSE),0)</f>
        <v>0.42857142857142855</v>
      </c>
      <c r="CR327" s="1700">
        <f>IFERROR(VLOOKUP($A327,'2007'!$C$3:$M$238,7,FALSE),0)</f>
        <v>44</v>
      </c>
      <c r="CS327" s="1691">
        <f>IFERROR(VLOOKUP($A327,'2007'!$C$3:$M$238,8,FALSE),0)</f>
        <v>16</v>
      </c>
      <c r="CT327" s="1691">
        <f>IFERROR(VLOOKUP($A327,'2007'!$C$3:$M$238,9,FALSE),0)</f>
        <v>23</v>
      </c>
      <c r="CU327" s="1691">
        <f>IFERROR(VLOOKUP($A327,'2007'!$C$3:$M$238,10,FALSE),0)</f>
        <v>0</v>
      </c>
      <c r="CV327" s="1740">
        <f>IFERROR(VLOOKUP($A327,'2007'!$C$3:$M$238,11,FALSE),0)</f>
        <v>0.52272727272727271</v>
      </c>
      <c r="CW327" s="1700">
        <f>IFERROR(VLOOKUP($A327,'2006'!$A$2:$F$200,2,FALSE),0)</f>
        <v>52</v>
      </c>
      <c r="CX327" s="1691">
        <f>IFERROR(VLOOKUP($A327,'2006'!$A$2:$F$200,4,FALSE),0)</f>
        <v>26</v>
      </c>
      <c r="CY327" s="1691">
        <f>IFERROR(VLOOKUP($A327,'2006'!$A$2:$F$200,5,FALSE),0)</f>
        <v>2</v>
      </c>
      <c r="CZ327" s="1740">
        <f>IFERROR(VLOOKUP($A327,'2006'!$A$2:$F$200,6,FALSE),0)</f>
        <v>0.5</v>
      </c>
      <c r="DA327" s="1700">
        <f>IFERROR(VLOOKUP($A327,'2005'!$C$3:$M$205,8,FALSE),0)</f>
        <v>39</v>
      </c>
      <c r="DB327" s="1691">
        <f>IFERROR(VLOOKUP($A327,'2005'!$C$3:$M$205,9,FALSE),0)</f>
        <v>19</v>
      </c>
      <c r="DC327" s="1691">
        <f>IFERROR(VLOOKUP($A327,'2005'!$C$3:$M$205,10,FALSE),0)</f>
        <v>1</v>
      </c>
      <c r="DD327" s="1740">
        <f>IFERROR(VLOOKUP($A327,'2005'!$C$3:$M$205,11,FALSE),0)</f>
        <v>0.48717948717948717</v>
      </c>
      <c r="DE327" s="1700">
        <f>IFERROR(VLOOKUP($A327,'2004'!$C$3:$M$213,8,FALSE),0)</f>
        <v>0</v>
      </c>
      <c r="DF327" s="1691">
        <f>IFERROR(VLOOKUP($A327,'2004'!$C$3:$M$213,9,FALSE),0)</f>
        <v>0</v>
      </c>
      <c r="DG327" s="1691">
        <f>IFERROR(VLOOKUP($A327,'2004'!$C$3:$M$213,10,FALSE),0)</f>
        <v>0</v>
      </c>
      <c r="DH327" s="1740">
        <f>IFERROR(VLOOKUP($A327,'2004'!$C$3:$M$213,11,FALSE),0)</f>
        <v>0</v>
      </c>
      <c r="DI327" s="1700">
        <f>IFERROR(VLOOKUP($A327,'2003'!$C$3:$Q$214,12,FALSE),0)</f>
        <v>33</v>
      </c>
      <c r="DJ327" s="1691">
        <f>IFERROR(VLOOKUP($A327,'2003'!$C$3:$Q$214,13,FALSE),0)</f>
        <v>17</v>
      </c>
      <c r="DK327" s="1691">
        <f>IFERROR(VLOOKUP($A327,'2003'!$C$3:$Q$214,14,FALSE),0)</f>
        <v>0</v>
      </c>
      <c r="DL327" s="1740">
        <f>IFERROR(VLOOKUP($A327,'2003'!$C$3:$Q$214,15,FALSE),0)</f>
        <v>0.51515151515151514</v>
      </c>
      <c r="DM327" s="1700">
        <f>IFERROR(VLOOKUP($A327,'2002'!$D$3:$R$214,12,FALSE),0)</f>
        <v>40</v>
      </c>
      <c r="DN327" s="1691">
        <f>IFERROR(VLOOKUP($A327,'2002'!$D$3:$R$214,13,FALSE),0)</f>
        <v>21</v>
      </c>
      <c r="DO327" s="1691">
        <f>IFERROR(VLOOKUP($A327,'2002'!$D$3:$R$214,14,FALSE),0)</f>
        <v>2</v>
      </c>
      <c r="DP327" s="1788">
        <f>IFERROR(VLOOKUP($A327,'2002'!$D$3:$R$214,15,FALSE),0)</f>
        <v>0.52500000000000002</v>
      </c>
      <c r="DQ327" s="1700">
        <f>IFERROR(VLOOKUP($A327,'Pre 2002'!$C$3:$CK$382,84,FALSE),0)</f>
        <v>2</v>
      </c>
      <c r="DR327" s="1695">
        <f>IFERROR(VLOOKUP($A327,'Pre 2002'!$C$3:$CK$382,85,FALSE),0)</f>
        <v>0</v>
      </c>
      <c r="DS327" s="1695">
        <f>IFERROR(VLOOKUP($A327,'Pre 2002'!$C$3:$CK$382,86,FALSE),0)</f>
        <v>0</v>
      </c>
      <c r="DT327" s="1790">
        <f>IFERROR(VLOOKUP($A327,'Pre 2002'!$C$3:$CK$382,87,FALSE),0)</f>
        <v>0</v>
      </c>
      <c r="DU327" s="1741">
        <f>IFERROR(VLOOKUP(A327,'Pre 2002'!$C$3:$CG$382,83,FALSE),0)</f>
        <v>1</v>
      </c>
      <c r="DY327" s="1731"/>
    </row>
    <row r="328" spans="1:129">
      <c r="A328" s="1778" t="s">
        <v>1975</v>
      </c>
      <c r="B328" s="1562">
        <f t="shared" si="133"/>
        <v>1223</v>
      </c>
      <c r="C328" s="1562">
        <f t="shared" si="134"/>
        <v>563</v>
      </c>
      <c r="D328" s="1562">
        <f t="shared" si="135"/>
        <v>6</v>
      </c>
      <c r="E328" s="1563">
        <f t="shared" si="136"/>
        <v>0.46034341782502042</v>
      </c>
      <c r="F328" s="1786">
        <f t="shared" si="137"/>
        <v>27</v>
      </c>
      <c r="G328" s="1595" t="s">
        <v>2159</v>
      </c>
      <c r="H328" s="1567">
        <f t="shared" si="128"/>
        <v>27</v>
      </c>
      <c r="I328" s="1734">
        <f t="shared" si="129"/>
        <v>1223</v>
      </c>
      <c r="J328" s="1734">
        <f t="shared" si="130"/>
        <v>563</v>
      </c>
      <c r="K328" s="1734">
        <f t="shared" si="131"/>
        <v>6</v>
      </c>
      <c r="L328" s="1806">
        <f t="shared" si="132"/>
        <v>0.46034341782502042</v>
      </c>
      <c r="M328" s="1751"/>
      <c r="N328" s="1751"/>
      <c r="O328" s="1700">
        <f>IFERROR(VLOOKUP($A328,'2022'!$B$2:$K$174,3,FALSE),0)</f>
        <v>0</v>
      </c>
      <c r="P328" s="1858">
        <f>IFERROR(VLOOKUP($A328,'2022'!$B$2:$K$174,4,FALSE),0)</f>
        <v>0</v>
      </c>
      <c r="Q328" s="1858">
        <f>IFERROR(VLOOKUP($A328,'2022'!$B$2:$K$174,5,FALSE),0)</f>
        <v>0</v>
      </c>
      <c r="R328" s="1858">
        <f>IFERROR(VLOOKUP($A328,'2022'!$B$2:$K$174,8,FALSE),0)</f>
        <v>0</v>
      </c>
      <c r="S328" s="1740">
        <f>IFERROR(VLOOKUP($A328,'2022'!$B$2:$K$174,10,FALSE),0)</f>
        <v>0</v>
      </c>
      <c r="T328" s="1700">
        <f>IFERROR(VLOOKUP($A328,'2021'!$B$2:$K$174,3,FALSE),0)</f>
        <v>0</v>
      </c>
      <c r="U328" s="1843">
        <f>IFERROR(VLOOKUP($A328,'2021'!$B$2:$K$174,4,FALSE),0)</f>
        <v>0</v>
      </c>
      <c r="V328" s="1843">
        <f>IFERROR(VLOOKUP($A328,'2021'!$B$2:$K$174,5,FALSE),0)</f>
        <v>0</v>
      </c>
      <c r="W328" s="1843">
        <f>IFERROR(VLOOKUP($A328,'2021'!$B$2:$K$174,8,FALSE),0)</f>
        <v>0</v>
      </c>
      <c r="X328" s="1740">
        <f>IFERROR(VLOOKUP($A328,'2021'!$B$2:$K$174,10,FALSE),0)</f>
        <v>0</v>
      </c>
      <c r="Y328" s="1700">
        <f>IFERROR(VLOOKUP($A328,'2020'!$B$2:$K$170,3,FALSE),0)</f>
        <v>0</v>
      </c>
      <c r="Z328" s="1829">
        <f>IFERROR(VLOOKUP($A328,'2020'!$B$2:$K$170,4,FALSE),0)</f>
        <v>0</v>
      </c>
      <c r="AA328" s="1829">
        <f>IFERROR(VLOOKUP($A328,'2020'!$B$2:$K$170,5,FALSE),0)</f>
        <v>0</v>
      </c>
      <c r="AB328" s="1829">
        <f>IFERROR(VLOOKUP($A328,'2020'!$B$2:$K$170,8,FALSE),0)</f>
        <v>0</v>
      </c>
      <c r="AC328" s="1740">
        <f>IFERROR(VLOOKUP($A328,'2020'!$B$2:$K$170,10,FALSE),0)</f>
        <v>0</v>
      </c>
      <c r="AD328" s="1700">
        <f>IFERROR(VLOOKUP($A328,'2019'!$B$2:$K$170,3,FALSE),0)</f>
        <v>0</v>
      </c>
      <c r="AE328" s="1823">
        <f>IFERROR(VLOOKUP($A328,'2019'!$B$2:$K$170,4,FALSE),0)</f>
        <v>0</v>
      </c>
      <c r="AF328" s="1823">
        <f>IFERROR(VLOOKUP($A328,'2019'!$B$2:$K$170,5,FALSE),0)</f>
        <v>0</v>
      </c>
      <c r="AG328" s="1823">
        <f>IFERROR(VLOOKUP($A328,'2019'!$B$2:$K$170,8,FALSE),0)</f>
        <v>0</v>
      </c>
      <c r="AH328" s="1740">
        <f>IFERROR(VLOOKUP($A328,'2019'!$B$2:$K$170,10,FALSE),0)</f>
        <v>0</v>
      </c>
      <c r="AI328" s="1700">
        <f>IFERROR(VLOOKUP($A328,'2018'!$B$2:$K$170,3,FALSE),0)</f>
        <v>0</v>
      </c>
      <c r="AJ328" s="1821">
        <f>IFERROR(VLOOKUP($A328,'2018'!$B$2:$K$170,4,FALSE),0)</f>
        <v>0</v>
      </c>
      <c r="AK328" s="1821">
        <f>IFERROR(VLOOKUP($A328,'2018'!$B$2:$K$170,5,FALSE),0)</f>
        <v>0</v>
      </c>
      <c r="AL328" s="1821">
        <f>IFERROR(VLOOKUP($A328,'2018'!$B$2:$K$170,8,FALSE),0)</f>
        <v>0</v>
      </c>
      <c r="AM328" s="1740">
        <f>IFERROR(VLOOKUP($A328,'2018'!$B$2:$K$170,10,FALSE),0)</f>
        <v>0</v>
      </c>
      <c r="AN328" s="1700">
        <f>IFERROR(VLOOKUP($A328,'2017'!$B$2:$J$163,2,FALSE),0)</f>
        <v>0</v>
      </c>
      <c r="AO328" s="1815">
        <f>IFERROR(VLOOKUP($A328,'2017'!$B$2:$J$163,3,FALSE),0)</f>
        <v>0</v>
      </c>
      <c r="AP328" s="1815">
        <f>IFERROR(VLOOKUP($A328,'2017'!$B$2:$J$163,4,FALSE),0)</f>
        <v>0</v>
      </c>
      <c r="AQ328" s="1815">
        <f>IFERROR(VLOOKUP($A328,'2017'!$B$2:$J$163,7,FALSE),0)</f>
        <v>0</v>
      </c>
      <c r="AR328" s="1740">
        <f>IFERROR(VLOOKUP($A328,'2017'!$B$2:$J$163,9,FALSE),0)</f>
        <v>0</v>
      </c>
      <c r="AS328" s="1700">
        <f>IFERROR(VLOOKUP($A328,'2016'!$B$2:$K$165,3,FALSE),0)</f>
        <v>0</v>
      </c>
      <c r="AT328" s="1796">
        <f>IFERROR(VLOOKUP($A328,'2016'!$B$2:$K$165,4,FALSE),0)</f>
        <v>0</v>
      </c>
      <c r="AU328" s="1796">
        <f>IFERROR(VLOOKUP($A328,'2016'!$B$2:$K$165,5,FALSE),0)</f>
        <v>0</v>
      </c>
      <c r="AV328" s="1796">
        <f>IFERROR(VLOOKUP($A328,'2016'!$B$2:$K$165,8,FALSE),0)</f>
        <v>0</v>
      </c>
      <c r="AW328" s="1740">
        <f>IFERROR(VLOOKUP($A328,'2016'!$B$2:$K$165,10,FALSE),0)</f>
        <v>0</v>
      </c>
      <c r="AX328" s="1700">
        <f>IFERROR(VLOOKUP($A328,'2015'!$B$2:$K$165,3,FALSE),0)</f>
        <v>0</v>
      </c>
      <c r="AY328" s="1695">
        <f>IFERROR(VLOOKUP($A328,'2015'!$B$2:$K$165,4,FALSE),0)</f>
        <v>0</v>
      </c>
      <c r="AZ328" s="1695">
        <f>IFERROR(VLOOKUP($A328,'2015'!$B$2:$K$165,5,FALSE),0)</f>
        <v>0</v>
      </c>
      <c r="BA328" s="1695">
        <f>IFERROR(VLOOKUP($A328,'2015'!$B$2:$K$165,8,FALSE),0)</f>
        <v>0</v>
      </c>
      <c r="BB328" s="1740">
        <f>IFERROR(VLOOKUP($A328,'2015'!$B$2:$K$165,10,FALSE),0)</f>
        <v>0</v>
      </c>
      <c r="BC328" s="1700">
        <f>IFERROR(VLOOKUP($A328,'2014'!$B$2:$K$157,3,FALSE),0)</f>
        <v>0</v>
      </c>
      <c r="BD328" s="1691">
        <f>IFERROR(VLOOKUP($A328,'2014'!$B$2:$K$157,4,FALSE),0)</f>
        <v>0</v>
      </c>
      <c r="BE328" s="1691">
        <f>IFERROR(VLOOKUP($A328,'2014'!$B$2:$K$157,5,FALSE),0)</f>
        <v>0</v>
      </c>
      <c r="BF328" s="1691">
        <f>IFERROR(VLOOKUP($A328,'2014'!$B$2:$K$157,8,FALSE),0)</f>
        <v>0</v>
      </c>
      <c r="BG328" s="1740">
        <f>IFERROR(VLOOKUP($A328,'2014'!$B$2:$K$157,10,FALSE),0)</f>
        <v>0</v>
      </c>
      <c r="BH328" s="1700">
        <f>IFERROR(VLOOKUP($A328,'2013'!$D$4:$I$249,2,FALSE),0)</f>
        <v>0</v>
      </c>
      <c r="BI328" s="1691">
        <f>IFERROR(VLOOKUP($A328,'2013'!$D$4:$I$249,3,FALSE),0)</f>
        <v>0</v>
      </c>
      <c r="BJ328" s="1691">
        <f>IFERROR(VLOOKUP($A328,'2013'!$D$4:$I$249,4,FALSE),0)</f>
        <v>0</v>
      </c>
      <c r="BK328" s="1691">
        <f>IFERROR(VLOOKUP($A328,'2013'!$D$4:$I$249,5,FALSE),0)</f>
        <v>0</v>
      </c>
      <c r="BL328" s="1740">
        <f>IFERROR(VLOOKUP($A328,'2013'!$D$4:$I$249,6,FALSE),0)</f>
        <v>0</v>
      </c>
      <c r="BM328" s="1737">
        <f>IFERROR(VLOOKUP($A328,'2012'!$D$3:$O$172,2,FALSE),0)</f>
        <v>0</v>
      </c>
      <c r="BN328" s="1691">
        <f>IFERROR(VLOOKUP($A328,'2012'!$D$3:$O$172,3,FALSE),0)</f>
        <v>0</v>
      </c>
      <c r="BO328" s="1743">
        <f>IFERROR(VLOOKUP($A328,'2012'!$D$3:$O$172,4,FALSE),0)</f>
        <v>0</v>
      </c>
      <c r="BP328" s="1700">
        <f>IFERROR(VLOOKUP($A328,'2012'!$D$3:$O$172,5,FALSE),0)</f>
        <v>0</v>
      </c>
      <c r="BQ328" s="1691">
        <f>IFERROR(VLOOKUP($A328,'2012'!$D$3:$O$172,6,FALSE),0)</f>
        <v>0</v>
      </c>
      <c r="BR328" s="1691">
        <f>IFERROR(VLOOKUP($A328,'2012'!$D$3:$O$172,7,FALSE),0)</f>
        <v>0</v>
      </c>
      <c r="BS328" s="1691">
        <f>IFERROR(VLOOKUP($A328,'2012'!$D$3:$O$172,8,FALSE),0)</f>
        <v>0</v>
      </c>
      <c r="BT328" s="1740">
        <f>IFERROR(VLOOKUP($A328,'2012'!$D$3:$O$172,9,FALSE),0)</f>
        <v>0</v>
      </c>
      <c r="BX328" s="1700">
        <f>IFERROR(VLOOKUP($A328,'2011'!$D$4:$I$251,2,FALSE),0)</f>
        <v>0</v>
      </c>
      <c r="BY328" s="1691">
        <f>IFERROR(VLOOKUP($A328,'2011'!$D$4:$I$251,3,FALSE),0)</f>
        <v>0</v>
      </c>
      <c r="BZ328" s="1691">
        <f>IFERROR(VLOOKUP($A328,'2011'!$D$4:$I$251,4,FALSE),0)</f>
        <v>0</v>
      </c>
      <c r="CA328" s="1691">
        <f>IFERROR(VLOOKUP($A328,'2011'!$D$4:$I$251,5,FALSE),0)</f>
        <v>0</v>
      </c>
      <c r="CB328" s="1740">
        <f>IFERROR(VLOOKUP($A328,'2011'!$D$4:$I$251,6,FALSE),0)</f>
        <v>0</v>
      </c>
      <c r="CC328" s="1700">
        <f>IFERROR(VLOOKUP($A328,'2010'!$C$3:$H$234,2,FALSE),0)</f>
        <v>0</v>
      </c>
      <c r="CD328" s="1691">
        <f>IFERROR(VLOOKUP($A328,'2010'!$C$3:$H$234,3,FALSE),0)</f>
        <v>0</v>
      </c>
      <c r="CE328" s="1691">
        <f>IFERROR(VLOOKUP($A328,'2010'!$C$3:$H$234,4,FALSE),0)</f>
        <v>0</v>
      </c>
      <c r="CF328" s="1691">
        <f>IFERROR(VLOOKUP($A328,'2010'!$C$3:$H$234,5,FALSE),0)</f>
        <v>0</v>
      </c>
      <c r="CG328" s="1740">
        <f>IFERROR(VLOOKUP($A328,'2010'!$C$3:$H$234,6,FALSE),0)</f>
        <v>0</v>
      </c>
      <c r="CH328" s="1700">
        <f>IFERROR(VLOOKUP($A328,'2009'!$C$3:$H$242,2,FALSE),0)</f>
        <v>0</v>
      </c>
      <c r="CI328" s="1691">
        <f>IFERROR(VLOOKUP($A328,'2009'!$C$3:$H$242,3,FALSE),0)</f>
        <v>0</v>
      </c>
      <c r="CJ328" s="1691">
        <f>IFERROR(VLOOKUP($A328,'2009'!$C$3:$H$242,4,FALSE),0)</f>
        <v>0</v>
      </c>
      <c r="CK328" s="1691">
        <f>IFERROR(VLOOKUP($A328,'2009'!$C$3:$H$242,5,FALSE),0)</f>
        <v>0</v>
      </c>
      <c r="CL328" s="1740">
        <f>IFERROR(VLOOKUP($A328,'2009'!$C$3:$H$242,6,FALSE),0)</f>
        <v>0</v>
      </c>
      <c r="CM328" s="1700">
        <f>IFERROR(VLOOKUP($A328,'2008'!$C$3:$H$229,2,FALSE),0)</f>
        <v>0</v>
      </c>
      <c r="CN328" s="1691">
        <f>IFERROR(VLOOKUP($A328,'2008'!$C$3:$H$229,3,FALSE),0)</f>
        <v>0</v>
      </c>
      <c r="CO328" s="1691">
        <f>IFERROR(VLOOKUP($A328,'2008'!$C$3:$H$229,4,FALSE),0)</f>
        <v>0</v>
      </c>
      <c r="CP328" s="1691">
        <f>IFERROR(VLOOKUP($A328,'2008'!$C$3:$H$229,5,FALSE),0)</f>
        <v>0</v>
      </c>
      <c r="CQ328" s="1740">
        <f>IFERROR(VLOOKUP($A328,'2008'!$C$3:$H$229,6,FALSE),0)</f>
        <v>0</v>
      </c>
      <c r="CR328" s="1700">
        <f>IFERROR(VLOOKUP($A328,'2007'!$C$3:$M$238,7,FALSE),0)</f>
        <v>0</v>
      </c>
      <c r="CS328" s="1691">
        <f>IFERROR(VLOOKUP($A328,'2007'!$C$3:$M$238,8,FALSE),0)</f>
        <v>0</v>
      </c>
      <c r="CT328" s="1691">
        <f>IFERROR(VLOOKUP($A328,'2007'!$C$3:$M$238,9,FALSE),0)</f>
        <v>0</v>
      </c>
      <c r="CU328" s="1691">
        <f>IFERROR(VLOOKUP($A328,'2007'!$C$3:$M$238,10,FALSE),0)</f>
        <v>0</v>
      </c>
      <c r="CV328" s="1740">
        <f>IFERROR(VLOOKUP($A328,'2007'!$C$3:$M$238,11,FALSE),0)</f>
        <v>0</v>
      </c>
      <c r="CW328" s="1700">
        <f>IFERROR(VLOOKUP($A328,'2006'!$A$2:$F$200,2,FALSE),0)</f>
        <v>0</v>
      </c>
      <c r="CX328" s="1691">
        <f>IFERROR(VLOOKUP($A328,'2006'!$A$2:$F$200,4,FALSE),0)</f>
        <v>0</v>
      </c>
      <c r="CY328" s="1691">
        <f>IFERROR(VLOOKUP($A328,'2006'!$A$2:$F$200,5,FALSE),0)</f>
        <v>0</v>
      </c>
      <c r="CZ328" s="1740">
        <f>IFERROR(VLOOKUP($A328,'2006'!$A$2:$F$200,6,FALSE),0)</f>
        <v>0</v>
      </c>
      <c r="DA328" s="1700">
        <f>IFERROR(VLOOKUP($A328,'2005'!$C$3:$M$205,8,FALSE),0)</f>
        <v>0</v>
      </c>
      <c r="DB328" s="1691">
        <f>IFERROR(VLOOKUP($A328,'2005'!$C$3:$M$205,9,FALSE),0)</f>
        <v>0</v>
      </c>
      <c r="DC328" s="1691">
        <f>IFERROR(VLOOKUP($A328,'2005'!$C$3:$M$205,10,FALSE),0)</f>
        <v>0</v>
      </c>
      <c r="DD328" s="1740">
        <f>IFERROR(VLOOKUP($A328,'2005'!$C$3:$M$205,11,FALSE),0)</f>
        <v>0</v>
      </c>
      <c r="DE328" s="1700">
        <f>IFERROR(VLOOKUP($A328,'2004'!$C$3:$M$213,8,FALSE),0)</f>
        <v>0</v>
      </c>
      <c r="DF328" s="1691">
        <f>IFERROR(VLOOKUP($A328,'2004'!$C$3:$M$213,9,FALSE),0)</f>
        <v>0</v>
      </c>
      <c r="DG328" s="1691">
        <f>IFERROR(VLOOKUP($A328,'2004'!$C$3:$M$213,10,FALSE),0)</f>
        <v>0</v>
      </c>
      <c r="DH328" s="1740">
        <f>IFERROR(VLOOKUP($A328,'2004'!$C$3:$M$213,11,FALSE),0)</f>
        <v>0</v>
      </c>
      <c r="DI328" s="1700">
        <f>IFERROR(VLOOKUP($A328,'2003'!$C$3:$Q$214,12,FALSE),0)</f>
        <v>0</v>
      </c>
      <c r="DJ328" s="1691">
        <f>IFERROR(VLOOKUP($A328,'2003'!$C$3:$Q$214,13,FALSE),0)</f>
        <v>0</v>
      </c>
      <c r="DK328" s="1691">
        <f>IFERROR(VLOOKUP($A328,'2003'!$C$3:$Q$214,14,FALSE),0)</f>
        <v>0</v>
      </c>
      <c r="DL328" s="1740">
        <f>IFERROR(VLOOKUP($A328,'2003'!$C$3:$Q$214,15,FALSE),0)</f>
        <v>0</v>
      </c>
      <c r="DM328" s="1700">
        <f>IFERROR(VLOOKUP($A328,'2002'!$D$3:$R$214,12,FALSE),0)</f>
        <v>0</v>
      </c>
      <c r="DN328" s="1691">
        <f>IFERROR(VLOOKUP($A328,'2002'!$D$3:$R$214,13,FALSE),0)</f>
        <v>0</v>
      </c>
      <c r="DO328" s="1691">
        <f>IFERROR(VLOOKUP($A328,'2002'!$D$3:$R$214,14,FALSE),0)</f>
        <v>0</v>
      </c>
      <c r="DP328" s="1788">
        <f>IFERROR(VLOOKUP($A328,'2002'!$D$3:$R$214,15,FALSE),0)</f>
        <v>0</v>
      </c>
      <c r="DQ328" s="1700">
        <f>IFERROR(VLOOKUP($A328,'Pre 2002'!$C$3:$CK$382,84,FALSE),0)</f>
        <v>1223</v>
      </c>
      <c r="DR328" s="1695">
        <f>IFERROR(VLOOKUP($A328,'Pre 2002'!$C$3:$CK$382,85,FALSE),0)</f>
        <v>563</v>
      </c>
      <c r="DS328" s="1695">
        <f>IFERROR(VLOOKUP($A328,'Pre 2002'!$C$3:$CK$382,86,FALSE),0)</f>
        <v>6</v>
      </c>
      <c r="DT328" s="1790">
        <f>IFERROR(VLOOKUP($A328,'Pre 2002'!$C$3:$CK$382,87,FALSE),0)</f>
        <v>0.46034341782502042</v>
      </c>
      <c r="DU328" s="1741">
        <f>IFERROR(VLOOKUP(A328,'Pre 2002'!$C$3:$CG$382,83,FALSE),0)</f>
        <v>27</v>
      </c>
      <c r="DY328" s="1731"/>
    </row>
    <row r="329" spans="1:129">
      <c r="A329" s="1778" t="s">
        <v>1215</v>
      </c>
      <c r="B329" s="1562">
        <f t="shared" si="133"/>
        <v>793</v>
      </c>
      <c r="C329" s="1562">
        <f t="shared" si="134"/>
        <v>364</v>
      </c>
      <c r="D329" s="1562">
        <f t="shared" si="135"/>
        <v>6</v>
      </c>
      <c r="E329" s="1563">
        <f t="shared" si="136"/>
        <v>0.45901639344262296</v>
      </c>
      <c r="F329" s="1786">
        <f t="shared" si="137"/>
        <v>15</v>
      </c>
      <c r="G329" s="1595" t="s">
        <v>2159</v>
      </c>
      <c r="H329" s="1567">
        <f t="shared" si="128"/>
        <v>15</v>
      </c>
      <c r="I329" s="1734">
        <f t="shared" si="129"/>
        <v>793</v>
      </c>
      <c r="J329" s="1734">
        <f t="shared" si="130"/>
        <v>364</v>
      </c>
      <c r="K329" s="1734">
        <f t="shared" si="131"/>
        <v>6</v>
      </c>
      <c r="L329" s="1806">
        <f t="shared" si="132"/>
        <v>0.45901639344262296</v>
      </c>
      <c r="M329" s="1751"/>
      <c r="N329" s="1751"/>
      <c r="O329" s="1700">
        <f>IFERROR(VLOOKUP($A329,'2022'!$B$2:$K$174,3,FALSE),0)</f>
        <v>0</v>
      </c>
      <c r="P329" s="1858">
        <f>IFERROR(VLOOKUP($A329,'2022'!$B$2:$K$174,4,FALSE),0)</f>
        <v>0</v>
      </c>
      <c r="Q329" s="1858">
        <f>IFERROR(VLOOKUP($A329,'2022'!$B$2:$K$174,5,FALSE),0)</f>
        <v>0</v>
      </c>
      <c r="R329" s="1858">
        <f>IFERROR(VLOOKUP($A329,'2022'!$B$2:$K$174,8,FALSE),0)</f>
        <v>0</v>
      </c>
      <c r="S329" s="1740">
        <f>IFERROR(VLOOKUP($A329,'2022'!$B$2:$K$174,10,FALSE),0)</f>
        <v>0</v>
      </c>
      <c r="T329" s="1700">
        <f>IFERROR(VLOOKUP($A329,'2021'!$B$2:$K$174,3,FALSE),0)</f>
        <v>0</v>
      </c>
      <c r="U329" s="1843">
        <f>IFERROR(VLOOKUP($A329,'2021'!$B$2:$K$174,4,FALSE),0)</f>
        <v>0</v>
      </c>
      <c r="V329" s="1843">
        <f>IFERROR(VLOOKUP($A329,'2021'!$B$2:$K$174,5,FALSE),0)</f>
        <v>0</v>
      </c>
      <c r="W329" s="1843">
        <f>IFERROR(VLOOKUP($A329,'2021'!$B$2:$K$174,8,FALSE),0)</f>
        <v>0</v>
      </c>
      <c r="X329" s="1740">
        <f>IFERROR(VLOOKUP($A329,'2021'!$B$2:$K$174,10,FALSE),0)</f>
        <v>0</v>
      </c>
      <c r="Y329" s="1700">
        <f>IFERROR(VLOOKUP($A329,'2020'!$B$2:$K$170,3,FALSE),0)</f>
        <v>0</v>
      </c>
      <c r="Z329" s="1829">
        <f>IFERROR(VLOOKUP($A329,'2020'!$B$2:$K$170,4,FALSE),0)</f>
        <v>0</v>
      </c>
      <c r="AA329" s="1829">
        <f>IFERROR(VLOOKUP($A329,'2020'!$B$2:$K$170,5,FALSE),0)</f>
        <v>0</v>
      </c>
      <c r="AB329" s="1829">
        <f>IFERROR(VLOOKUP($A329,'2020'!$B$2:$K$170,8,FALSE),0)</f>
        <v>0</v>
      </c>
      <c r="AC329" s="1740">
        <f>IFERROR(VLOOKUP($A329,'2020'!$B$2:$K$170,10,FALSE),0)</f>
        <v>0</v>
      </c>
      <c r="AD329" s="1700">
        <f>IFERROR(VLOOKUP($A329,'2019'!$B$2:$K$170,3,FALSE),0)</f>
        <v>0</v>
      </c>
      <c r="AE329" s="1823">
        <f>IFERROR(VLOOKUP($A329,'2019'!$B$2:$K$170,4,FALSE),0)</f>
        <v>0</v>
      </c>
      <c r="AF329" s="1823">
        <f>IFERROR(VLOOKUP($A329,'2019'!$B$2:$K$170,5,FALSE),0)</f>
        <v>0</v>
      </c>
      <c r="AG329" s="1823">
        <f>IFERROR(VLOOKUP($A329,'2019'!$B$2:$K$170,8,FALSE),0)</f>
        <v>0</v>
      </c>
      <c r="AH329" s="1740">
        <f>IFERROR(VLOOKUP($A329,'2019'!$B$2:$K$170,10,FALSE),0)</f>
        <v>0</v>
      </c>
      <c r="AI329" s="1700">
        <f>IFERROR(VLOOKUP($A329,'2018'!$B$2:$K$170,3,FALSE),0)</f>
        <v>0</v>
      </c>
      <c r="AJ329" s="1821">
        <f>IFERROR(VLOOKUP($A329,'2018'!$B$2:$K$170,4,FALSE),0)</f>
        <v>0</v>
      </c>
      <c r="AK329" s="1821">
        <f>IFERROR(VLOOKUP($A329,'2018'!$B$2:$K$170,5,FALSE),0)</f>
        <v>0</v>
      </c>
      <c r="AL329" s="1821">
        <f>IFERROR(VLOOKUP($A329,'2018'!$B$2:$K$170,8,FALSE),0)</f>
        <v>0</v>
      </c>
      <c r="AM329" s="1740">
        <f>IFERROR(VLOOKUP($A329,'2018'!$B$2:$K$170,10,FALSE),0)</f>
        <v>0</v>
      </c>
      <c r="AN329" s="1700">
        <f>IFERROR(VLOOKUP($A329,'2017'!$B$2:$J$163,2,FALSE),0)</f>
        <v>0</v>
      </c>
      <c r="AO329" s="1815">
        <f>IFERROR(VLOOKUP($A329,'2017'!$B$2:$J$163,3,FALSE),0)</f>
        <v>0</v>
      </c>
      <c r="AP329" s="1815">
        <f>IFERROR(VLOOKUP($A329,'2017'!$B$2:$J$163,4,FALSE),0)</f>
        <v>0</v>
      </c>
      <c r="AQ329" s="1815">
        <f>IFERROR(VLOOKUP($A329,'2017'!$B$2:$J$163,7,FALSE),0)</f>
        <v>0</v>
      </c>
      <c r="AR329" s="1740">
        <f>IFERROR(VLOOKUP($A329,'2017'!$B$2:$J$163,9,FALSE),0)</f>
        <v>0</v>
      </c>
      <c r="AS329" s="1700">
        <f>IFERROR(VLOOKUP($A329,'2016'!$B$2:$K$165,3,FALSE),0)</f>
        <v>0</v>
      </c>
      <c r="AT329" s="1796">
        <f>IFERROR(VLOOKUP($A329,'2016'!$B$2:$K$165,4,FALSE),0)</f>
        <v>0</v>
      </c>
      <c r="AU329" s="1796">
        <f>IFERROR(VLOOKUP($A329,'2016'!$B$2:$K$165,5,FALSE),0)</f>
        <v>0</v>
      </c>
      <c r="AV329" s="1796">
        <f>IFERROR(VLOOKUP($A329,'2016'!$B$2:$K$165,8,FALSE),0)</f>
        <v>0</v>
      </c>
      <c r="AW329" s="1740">
        <f>IFERROR(VLOOKUP($A329,'2016'!$B$2:$K$165,10,FALSE),0)</f>
        <v>0</v>
      </c>
      <c r="AX329" s="1700">
        <f>IFERROR(VLOOKUP($A329,'2015'!$B$2:$K$165,3,FALSE),0)</f>
        <v>0</v>
      </c>
      <c r="AY329" s="1695">
        <f>IFERROR(VLOOKUP($A329,'2015'!$B$2:$K$165,4,FALSE),0)</f>
        <v>0</v>
      </c>
      <c r="AZ329" s="1695">
        <f>IFERROR(VLOOKUP($A329,'2015'!$B$2:$K$165,5,FALSE),0)</f>
        <v>0</v>
      </c>
      <c r="BA329" s="1695">
        <f>IFERROR(VLOOKUP($A329,'2015'!$B$2:$K$165,8,FALSE),0)</f>
        <v>0</v>
      </c>
      <c r="BB329" s="1740">
        <f>IFERROR(VLOOKUP($A329,'2015'!$B$2:$K$165,10,FALSE),0)</f>
        <v>0</v>
      </c>
      <c r="BC329" s="1700">
        <f>IFERROR(VLOOKUP($A329,'2014'!$B$2:$K$157,3,FALSE),0)</f>
        <v>0</v>
      </c>
      <c r="BD329" s="1691">
        <f>IFERROR(VLOOKUP($A329,'2014'!$B$2:$K$157,4,FALSE),0)</f>
        <v>0</v>
      </c>
      <c r="BE329" s="1691">
        <f>IFERROR(VLOOKUP($A329,'2014'!$B$2:$K$157,5,FALSE),0)</f>
        <v>0</v>
      </c>
      <c r="BF329" s="1691">
        <f>IFERROR(VLOOKUP($A329,'2014'!$B$2:$K$157,8,FALSE),0)</f>
        <v>0</v>
      </c>
      <c r="BG329" s="1740">
        <f>IFERROR(VLOOKUP($A329,'2014'!$B$2:$K$157,10,FALSE),0)</f>
        <v>0</v>
      </c>
      <c r="BH329" s="1700">
        <f>IFERROR(VLOOKUP($A329,'2013'!$D$4:$I$249,2,FALSE),0)</f>
        <v>0</v>
      </c>
      <c r="BI329" s="1691">
        <f>IFERROR(VLOOKUP($A329,'2013'!$D$4:$I$249,3,FALSE),0)</f>
        <v>0</v>
      </c>
      <c r="BJ329" s="1691">
        <f>IFERROR(VLOOKUP($A329,'2013'!$D$4:$I$249,4,FALSE),0)</f>
        <v>0</v>
      </c>
      <c r="BK329" s="1691">
        <f>IFERROR(VLOOKUP($A329,'2013'!$D$4:$I$249,5,FALSE),0)</f>
        <v>0</v>
      </c>
      <c r="BL329" s="1740">
        <f>IFERROR(VLOOKUP($A329,'2013'!$D$4:$I$249,6,FALSE),0)</f>
        <v>0</v>
      </c>
      <c r="BM329" s="1737">
        <f>IFERROR(VLOOKUP($A329,'2012'!$D$3:$O$172,2,FALSE),0)</f>
        <v>0</v>
      </c>
      <c r="BN329" s="1691">
        <f>IFERROR(VLOOKUP($A329,'2012'!$D$3:$O$172,3,FALSE),0)</f>
        <v>0</v>
      </c>
      <c r="BO329" s="1743">
        <f>IFERROR(VLOOKUP($A329,'2012'!$D$3:$O$172,4,FALSE),0)</f>
        <v>0</v>
      </c>
      <c r="BP329" s="1700">
        <f>IFERROR(VLOOKUP($A329,'2012'!$D$3:$O$172,5,FALSE),0)</f>
        <v>0</v>
      </c>
      <c r="BQ329" s="1691">
        <f>IFERROR(VLOOKUP($A329,'2012'!$D$3:$O$172,6,FALSE),0)</f>
        <v>0</v>
      </c>
      <c r="BR329" s="1691">
        <f>IFERROR(VLOOKUP($A329,'2012'!$D$3:$O$172,7,FALSE),0)</f>
        <v>0</v>
      </c>
      <c r="BS329" s="1691">
        <f>IFERROR(VLOOKUP($A329,'2012'!$D$3:$O$172,8,FALSE),0)</f>
        <v>0</v>
      </c>
      <c r="BT329" s="1740">
        <f>IFERROR(VLOOKUP($A329,'2012'!$D$3:$O$172,9,FALSE),0)</f>
        <v>0</v>
      </c>
      <c r="BX329" s="1700">
        <f>IFERROR(VLOOKUP($A329,'2011'!$D$4:$I$251,2,FALSE),0)</f>
        <v>0</v>
      </c>
      <c r="BY329" s="1691">
        <f>IFERROR(VLOOKUP($A329,'2011'!$D$4:$I$251,3,FALSE),0)</f>
        <v>0</v>
      </c>
      <c r="BZ329" s="1691">
        <f>IFERROR(VLOOKUP($A329,'2011'!$D$4:$I$251,4,FALSE),0)</f>
        <v>0</v>
      </c>
      <c r="CA329" s="1691">
        <f>IFERROR(VLOOKUP($A329,'2011'!$D$4:$I$251,5,FALSE),0)</f>
        <v>0</v>
      </c>
      <c r="CB329" s="1740">
        <f>IFERROR(VLOOKUP($A329,'2011'!$D$4:$I$251,6,FALSE),0)</f>
        <v>0</v>
      </c>
      <c r="CC329" s="1700">
        <f>IFERROR(VLOOKUP($A329,'2010'!$C$3:$H$234,2,FALSE),0)</f>
        <v>0</v>
      </c>
      <c r="CD329" s="1691">
        <f>IFERROR(VLOOKUP($A329,'2010'!$C$3:$H$234,3,FALSE),0)</f>
        <v>0</v>
      </c>
      <c r="CE329" s="1691">
        <f>IFERROR(VLOOKUP($A329,'2010'!$C$3:$H$234,4,FALSE),0)</f>
        <v>0</v>
      </c>
      <c r="CF329" s="1691">
        <f>IFERROR(VLOOKUP($A329,'2010'!$C$3:$H$234,5,FALSE),0)</f>
        <v>0</v>
      </c>
      <c r="CG329" s="1740">
        <f>IFERROR(VLOOKUP($A329,'2010'!$C$3:$H$234,6,FALSE),0)</f>
        <v>0</v>
      </c>
      <c r="CH329" s="1700">
        <f>IFERROR(VLOOKUP($A329,'2009'!$C$3:$H$242,2,FALSE),0)</f>
        <v>0</v>
      </c>
      <c r="CI329" s="1691">
        <f>IFERROR(VLOOKUP($A329,'2009'!$C$3:$H$242,3,FALSE),0)</f>
        <v>0</v>
      </c>
      <c r="CJ329" s="1691">
        <f>IFERROR(VLOOKUP($A329,'2009'!$C$3:$H$242,4,FALSE),0)</f>
        <v>0</v>
      </c>
      <c r="CK329" s="1691">
        <f>IFERROR(VLOOKUP($A329,'2009'!$C$3:$H$242,5,FALSE),0)</f>
        <v>0</v>
      </c>
      <c r="CL329" s="1740">
        <f>IFERROR(VLOOKUP($A329,'2009'!$C$3:$H$242,6,FALSE),0)</f>
        <v>0</v>
      </c>
      <c r="CM329" s="1700">
        <f>IFERROR(VLOOKUP($A329,'2008'!$C$3:$H$229,2,FALSE),0)</f>
        <v>0</v>
      </c>
      <c r="CN329" s="1691">
        <f>IFERROR(VLOOKUP($A329,'2008'!$C$3:$H$229,3,FALSE),0)</f>
        <v>0</v>
      </c>
      <c r="CO329" s="1691">
        <f>IFERROR(VLOOKUP($A329,'2008'!$C$3:$H$229,4,FALSE),0)</f>
        <v>0</v>
      </c>
      <c r="CP329" s="1691">
        <f>IFERROR(VLOOKUP($A329,'2008'!$C$3:$H$229,5,FALSE),0)</f>
        <v>0</v>
      </c>
      <c r="CQ329" s="1740">
        <f>IFERROR(VLOOKUP($A329,'2008'!$C$3:$H$229,6,FALSE),0)</f>
        <v>0</v>
      </c>
      <c r="CR329" s="1700">
        <f>IFERROR(VLOOKUP($A329,'2007'!$C$3:$M$238,7,FALSE),0)</f>
        <v>73</v>
      </c>
      <c r="CS329" s="1691">
        <f>IFERROR(VLOOKUP($A329,'2007'!$C$3:$M$238,8,FALSE),0)</f>
        <v>15</v>
      </c>
      <c r="CT329" s="1691">
        <f>IFERROR(VLOOKUP($A329,'2007'!$C$3:$M$238,9,FALSE),0)</f>
        <v>36</v>
      </c>
      <c r="CU329" s="1691">
        <f>IFERROR(VLOOKUP($A329,'2007'!$C$3:$M$238,10,FALSE),0)</f>
        <v>1</v>
      </c>
      <c r="CV329" s="1740">
        <f>IFERROR(VLOOKUP($A329,'2007'!$C$3:$M$238,11,FALSE),0)</f>
        <v>0.49315068493150682</v>
      </c>
      <c r="CW329" s="1700">
        <f>IFERROR(VLOOKUP($A329,'2006'!$A$2:$F$200,2,FALSE),0)</f>
        <v>38</v>
      </c>
      <c r="CX329" s="1691">
        <f>IFERROR(VLOOKUP($A329,'2006'!$A$2:$F$200,4,FALSE),0)</f>
        <v>16</v>
      </c>
      <c r="CY329" s="1691">
        <f>IFERROR(VLOOKUP($A329,'2006'!$A$2:$F$200,5,FALSE),0)</f>
        <v>1</v>
      </c>
      <c r="CZ329" s="1740">
        <f>IFERROR(VLOOKUP($A329,'2006'!$A$2:$F$200,6,FALSE),0)</f>
        <v>0.42105263157894735</v>
      </c>
      <c r="DA329" s="1700">
        <f>IFERROR(VLOOKUP($A329,'2005'!$C$3:$M$205,8,FALSE),0)</f>
        <v>69</v>
      </c>
      <c r="DB329" s="1691">
        <f>IFERROR(VLOOKUP($A329,'2005'!$C$3:$M$205,9,FALSE),0)</f>
        <v>34</v>
      </c>
      <c r="DC329" s="1691">
        <f>IFERROR(VLOOKUP($A329,'2005'!$C$3:$M$205,10,FALSE),0)</f>
        <v>0</v>
      </c>
      <c r="DD329" s="1740">
        <f>IFERROR(VLOOKUP($A329,'2005'!$C$3:$M$205,11,FALSE),0)</f>
        <v>0.49275362318840582</v>
      </c>
      <c r="DE329" s="1700">
        <f>IFERROR(VLOOKUP($A329,'2004'!$C$3:$M$213,8,FALSE),0)</f>
        <v>64</v>
      </c>
      <c r="DF329" s="1691">
        <f>IFERROR(VLOOKUP($A329,'2004'!$C$3:$M$213,9,FALSE),0)</f>
        <v>25</v>
      </c>
      <c r="DG329" s="1691">
        <f>IFERROR(VLOOKUP($A329,'2004'!$C$3:$M$213,10,FALSE),0)</f>
        <v>0</v>
      </c>
      <c r="DH329" s="1740">
        <f>IFERROR(VLOOKUP($A329,'2004'!$C$3:$M$213,11,FALSE),0)</f>
        <v>0.390625</v>
      </c>
      <c r="DI329" s="1700">
        <f>IFERROR(VLOOKUP($A329,'2003'!$C$3:$Q$214,12,FALSE),0)</f>
        <v>54</v>
      </c>
      <c r="DJ329" s="1691">
        <f>IFERROR(VLOOKUP($A329,'2003'!$C$3:$Q$214,13,FALSE),0)</f>
        <v>23</v>
      </c>
      <c r="DK329" s="1691">
        <f>IFERROR(VLOOKUP($A329,'2003'!$C$3:$Q$214,14,FALSE),0)</f>
        <v>0</v>
      </c>
      <c r="DL329" s="1740">
        <f>IFERROR(VLOOKUP($A329,'2003'!$C$3:$Q$214,15,FALSE),0)</f>
        <v>0.42592592592592593</v>
      </c>
      <c r="DM329" s="1700">
        <f>IFERROR(VLOOKUP($A329,'2002'!$D$3:$R$214,12,FALSE),0)</f>
        <v>60</v>
      </c>
      <c r="DN329" s="1691">
        <f>IFERROR(VLOOKUP($A329,'2002'!$D$3:$R$214,13,FALSE),0)</f>
        <v>28</v>
      </c>
      <c r="DO329" s="1691">
        <f>IFERROR(VLOOKUP($A329,'2002'!$D$3:$R$214,14,FALSE),0)</f>
        <v>0</v>
      </c>
      <c r="DP329" s="1788">
        <f>IFERROR(VLOOKUP($A329,'2002'!$D$3:$R$214,15,FALSE),0)</f>
        <v>0.46666666666666667</v>
      </c>
      <c r="DQ329" s="1700">
        <f>IFERROR(VLOOKUP($A329,'Pre 2002'!$C$3:$CK$382,84,FALSE),0)</f>
        <v>435</v>
      </c>
      <c r="DR329" s="1695">
        <f>IFERROR(VLOOKUP($A329,'Pre 2002'!$C$3:$CK$382,85,FALSE),0)</f>
        <v>202</v>
      </c>
      <c r="DS329" s="1695">
        <f>IFERROR(VLOOKUP($A329,'Pre 2002'!$C$3:$CK$382,86,FALSE),0)</f>
        <v>4</v>
      </c>
      <c r="DT329" s="1790">
        <f>IFERROR(VLOOKUP($A329,'Pre 2002'!$C$3:$CK$382,87,FALSE),0)</f>
        <v>0.46436781609195404</v>
      </c>
      <c r="DU329" s="1741">
        <f>IFERROR(VLOOKUP(A329,'Pre 2002'!$C$3:$CG$382,83,FALSE),0)</f>
        <v>9</v>
      </c>
      <c r="DY329" s="1731"/>
    </row>
    <row r="330" spans="1:129">
      <c r="A330" s="1779" t="s">
        <v>2377</v>
      </c>
      <c r="B330" s="1562">
        <f t="shared" si="133"/>
        <v>57</v>
      </c>
      <c r="C330" s="1562">
        <f t="shared" si="134"/>
        <v>37</v>
      </c>
      <c r="D330" s="1562">
        <f t="shared" si="135"/>
        <v>5</v>
      </c>
      <c r="E330" s="1563">
        <f t="shared" si="136"/>
        <v>0.64912280701754388</v>
      </c>
      <c r="F330" s="1786">
        <f t="shared" si="137"/>
        <v>1</v>
      </c>
      <c r="G330" s="1595">
        <v>2022</v>
      </c>
      <c r="H330" s="1817"/>
      <c r="I330" s="1734"/>
      <c r="J330" s="1734"/>
      <c r="K330" s="1734"/>
      <c r="L330" s="1734"/>
      <c r="M330" s="1751"/>
      <c r="N330" s="1751"/>
      <c r="O330" s="1700">
        <f>IFERROR(VLOOKUP($A330,'2022'!$B$2:$K$174,3,FALSE),0)</f>
        <v>57</v>
      </c>
      <c r="P330" s="1858">
        <f>IFERROR(VLOOKUP($A330,'2022'!$B$2:$K$174,4,FALSE),0)</f>
        <v>28</v>
      </c>
      <c r="Q330" s="1858">
        <f>IFERROR(VLOOKUP($A330,'2022'!$B$2:$K$174,5,FALSE),0)</f>
        <v>37</v>
      </c>
      <c r="R330" s="1858">
        <f>IFERROR(VLOOKUP($A330,'2022'!$B$2:$K$174,8,FALSE),0)</f>
        <v>5</v>
      </c>
      <c r="S330" s="1740">
        <f>IFERROR(VLOOKUP($A330,'2022'!$B$2:$K$174,10,FALSE),0)</f>
        <v>0.64900000000000002</v>
      </c>
      <c r="DT330" s="1858"/>
      <c r="DY330" s="1731"/>
    </row>
    <row r="331" spans="1:129">
      <c r="A331" s="1778" t="s">
        <v>1320</v>
      </c>
      <c r="B331" s="1562">
        <f t="shared" si="133"/>
        <v>111</v>
      </c>
      <c r="C331" s="1562">
        <f t="shared" si="134"/>
        <v>64</v>
      </c>
      <c r="D331" s="1562">
        <f t="shared" si="135"/>
        <v>5</v>
      </c>
      <c r="E331" s="1563">
        <f t="shared" si="136"/>
        <v>0.57657657657657657</v>
      </c>
      <c r="F331" s="1786">
        <f t="shared" si="137"/>
        <v>2</v>
      </c>
      <c r="G331" s="1595" t="s">
        <v>2159</v>
      </c>
      <c r="H331" s="1567">
        <f>IF(BC331&gt;0,1,0)+IF(BH331&gt;0,1,0)+IF(BP331&gt;0,1,0)+IF(BX331&gt;0,1,0)+IF(CC331&gt;0,1,0)+IF(CH331&gt;0,1,0)+IF(CM331&gt;0,1,0)+IF(CR331&gt;0,1,0)+IF(CW331&gt;0,1,0)+IF(DA331&gt;0,1,0)+IF(DE331&gt;0,1,0)+IF(DI331&gt;0,1,0)+IF(DM331&gt;0,1,0)+DU331</f>
        <v>2</v>
      </c>
      <c r="I331" s="1734">
        <f>SUM(BC331,BH331,BP331,BX331,CC331,CH331,CM331,CR331,CW331,DA331,DE331,DI331,DM331,DQ331)</f>
        <v>111</v>
      </c>
      <c r="J331" s="1734">
        <f>SUM(BE331,BJ331,BR331,BZ331,CE331,CJ331,CO331,CT331,CX331,DB331,DF331,DJ331,DN331,DR331)</f>
        <v>64</v>
      </c>
      <c r="K331" s="1734">
        <f>SUM(BF331,BK331,BS331,CA331,CF331,CK331,CP331,CU331,CY331,DC331,DG331,DK331,DO331,DS331)</f>
        <v>5</v>
      </c>
      <c r="L331" s="1806">
        <f>IF(I331=0,0,J331/I331)</f>
        <v>0.57657657657657657</v>
      </c>
      <c r="O331" s="1700">
        <f>IFERROR(VLOOKUP($A331,'2022'!$B$2:$K$174,3,FALSE),0)</f>
        <v>0</v>
      </c>
      <c r="P331" s="1858">
        <f>IFERROR(VLOOKUP($A331,'2022'!$B$2:$K$174,4,FALSE),0)</f>
        <v>0</v>
      </c>
      <c r="Q331" s="1858">
        <f>IFERROR(VLOOKUP($A331,'2022'!$B$2:$K$174,5,FALSE),0)</f>
        <v>0</v>
      </c>
      <c r="R331" s="1858">
        <f>IFERROR(VLOOKUP($A331,'2022'!$B$2:$K$174,8,FALSE),0)</f>
        <v>0</v>
      </c>
      <c r="S331" s="1740">
        <f>IFERROR(VLOOKUP($A331,'2022'!$B$2:$K$174,10,FALSE),0)</f>
        <v>0</v>
      </c>
      <c r="T331" s="1700">
        <f>IFERROR(VLOOKUP($A331,'2021'!$B$2:$K$174,3,FALSE),0)</f>
        <v>0</v>
      </c>
      <c r="U331" s="1843">
        <f>IFERROR(VLOOKUP($A331,'2021'!$B$2:$K$174,4,FALSE),0)</f>
        <v>0</v>
      </c>
      <c r="V331" s="1843">
        <f>IFERROR(VLOOKUP($A331,'2021'!$B$2:$K$174,5,FALSE),0)</f>
        <v>0</v>
      </c>
      <c r="W331" s="1843">
        <f>IFERROR(VLOOKUP($A331,'2021'!$B$2:$K$174,8,FALSE),0)</f>
        <v>0</v>
      </c>
      <c r="X331" s="1740">
        <f>IFERROR(VLOOKUP($A331,'2021'!$B$2:$K$174,10,FALSE),0)</f>
        <v>0</v>
      </c>
      <c r="Y331" s="1700">
        <f>IFERROR(VLOOKUP($A331,'2020'!$B$2:$K$170,3,FALSE),0)</f>
        <v>0</v>
      </c>
      <c r="Z331" s="1829">
        <f>IFERROR(VLOOKUP($A331,'2020'!$B$2:$K$170,4,FALSE),0)</f>
        <v>0</v>
      </c>
      <c r="AA331" s="1829">
        <f>IFERROR(VLOOKUP($A331,'2020'!$B$2:$K$170,5,FALSE),0)</f>
        <v>0</v>
      </c>
      <c r="AB331" s="1829">
        <f>IFERROR(VLOOKUP($A331,'2020'!$B$2:$K$170,8,FALSE),0)</f>
        <v>0</v>
      </c>
      <c r="AC331" s="1740">
        <f>IFERROR(VLOOKUP($A331,'2020'!$B$2:$K$170,10,FALSE),0)</f>
        <v>0</v>
      </c>
      <c r="AD331" s="1700">
        <f>IFERROR(VLOOKUP($A331,'2019'!$B$2:$K$170,3,FALSE),0)</f>
        <v>0</v>
      </c>
      <c r="AE331" s="1823">
        <f>IFERROR(VLOOKUP($A331,'2019'!$B$2:$K$170,4,FALSE),0)</f>
        <v>0</v>
      </c>
      <c r="AF331" s="1823">
        <f>IFERROR(VLOOKUP($A331,'2019'!$B$2:$K$170,5,FALSE),0)</f>
        <v>0</v>
      </c>
      <c r="AG331" s="1823">
        <f>IFERROR(VLOOKUP($A331,'2019'!$B$2:$K$170,8,FALSE),0)</f>
        <v>0</v>
      </c>
      <c r="AH331" s="1740">
        <f>IFERROR(VLOOKUP($A331,'2019'!$B$2:$K$170,10,FALSE),0)</f>
        <v>0</v>
      </c>
      <c r="AI331" s="1700">
        <f>IFERROR(VLOOKUP($A331,'2018'!$B$2:$K$170,3,FALSE),0)</f>
        <v>0</v>
      </c>
      <c r="AJ331" s="1821">
        <f>IFERROR(VLOOKUP($A331,'2018'!$B$2:$K$170,4,FALSE),0)</f>
        <v>0</v>
      </c>
      <c r="AK331" s="1821">
        <f>IFERROR(VLOOKUP($A331,'2018'!$B$2:$K$170,5,FALSE),0)</f>
        <v>0</v>
      </c>
      <c r="AL331" s="1821">
        <f>IFERROR(VLOOKUP($A331,'2018'!$B$2:$K$170,8,FALSE),0)</f>
        <v>0</v>
      </c>
      <c r="AM331" s="1740">
        <f>IFERROR(VLOOKUP($A331,'2018'!$B$2:$K$170,10,FALSE),0)</f>
        <v>0</v>
      </c>
      <c r="AN331" s="1700">
        <f>IFERROR(VLOOKUP($A331,'2017'!$B$2:$J$163,2,FALSE),0)</f>
        <v>0</v>
      </c>
      <c r="AO331" s="1815">
        <f>IFERROR(VLOOKUP($A331,'2017'!$B$2:$J$163,3,FALSE),0)</f>
        <v>0</v>
      </c>
      <c r="AP331" s="1815">
        <f>IFERROR(VLOOKUP($A331,'2017'!$B$2:$J$163,4,FALSE),0)</f>
        <v>0</v>
      </c>
      <c r="AQ331" s="1815">
        <f>IFERROR(VLOOKUP($A331,'2017'!$B$2:$J$163,7,FALSE),0)</f>
        <v>0</v>
      </c>
      <c r="AR331" s="1740">
        <f>IFERROR(VLOOKUP($A331,'2017'!$B$2:$J$163,9,FALSE),0)</f>
        <v>0</v>
      </c>
      <c r="AS331" s="1700">
        <f>IFERROR(VLOOKUP($A331,'2016'!$B$2:$K$165,3,FALSE),0)</f>
        <v>0</v>
      </c>
      <c r="AT331" s="1796">
        <f>IFERROR(VLOOKUP($A331,'2016'!$B$2:$K$165,4,FALSE),0)</f>
        <v>0</v>
      </c>
      <c r="AU331" s="1796">
        <f>IFERROR(VLOOKUP($A331,'2016'!$B$2:$K$165,5,FALSE),0)</f>
        <v>0</v>
      </c>
      <c r="AV331" s="1796">
        <f>IFERROR(VLOOKUP($A331,'2016'!$B$2:$K$165,8,FALSE),0)</f>
        <v>0</v>
      </c>
      <c r="AW331" s="1740">
        <f>IFERROR(VLOOKUP($A331,'2016'!$B$2:$K$165,10,FALSE),0)</f>
        <v>0</v>
      </c>
      <c r="AX331" s="1700">
        <f>IFERROR(VLOOKUP($A331,'2015'!$B$2:$K$165,3,FALSE),0)</f>
        <v>0</v>
      </c>
      <c r="AY331" s="1695">
        <f>IFERROR(VLOOKUP($A331,'2015'!$B$2:$K$165,4,FALSE),0)</f>
        <v>0</v>
      </c>
      <c r="AZ331" s="1695">
        <f>IFERROR(VLOOKUP($A331,'2015'!$B$2:$K$165,5,FALSE),0)</f>
        <v>0</v>
      </c>
      <c r="BA331" s="1695">
        <f>IFERROR(VLOOKUP($A331,'2015'!$B$2:$K$165,8,FALSE),0)</f>
        <v>0</v>
      </c>
      <c r="BB331" s="1740">
        <f>IFERROR(VLOOKUP($A331,'2015'!$B$2:$K$165,10,FALSE),0)</f>
        <v>0</v>
      </c>
      <c r="BC331" s="1700">
        <f>IFERROR(VLOOKUP($A331,'2014'!$B$2:$K$157,3,FALSE),0)</f>
        <v>0</v>
      </c>
      <c r="BD331" s="1691">
        <f>IFERROR(VLOOKUP($A331,'2014'!$B$2:$K$157,4,FALSE),0)</f>
        <v>0</v>
      </c>
      <c r="BE331" s="1691">
        <f>IFERROR(VLOOKUP($A331,'2014'!$B$2:$K$157,5,FALSE),0)</f>
        <v>0</v>
      </c>
      <c r="BF331" s="1691">
        <f>IFERROR(VLOOKUP($A331,'2014'!$B$2:$K$157,8,FALSE),0)</f>
        <v>0</v>
      </c>
      <c r="BG331" s="1740">
        <f>IFERROR(VLOOKUP($A331,'2014'!$B$2:$K$157,10,FALSE),0)</f>
        <v>0</v>
      </c>
      <c r="BH331" s="1700">
        <f>IFERROR(VLOOKUP($A331,'2013'!$D$4:$I$249,2,FALSE),0)</f>
        <v>0</v>
      </c>
      <c r="BI331" s="1691">
        <f>IFERROR(VLOOKUP($A331,'2013'!$D$4:$I$249,3,FALSE),0)</f>
        <v>0</v>
      </c>
      <c r="BJ331" s="1691">
        <f>IFERROR(VLOOKUP($A331,'2013'!$D$4:$I$249,4,FALSE),0)</f>
        <v>0</v>
      </c>
      <c r="BK331" s="1691">
        <f>IFERROR(VLOOKUP($A331,'2013'!$D$4:$I$249,5,FALSE),0)</f>
        <v>0</v>
      </c>
      <c r="BL331" s="1740">
        <f>IFERROR(VLOOKUP($A331,'2013'!$D$4:$I$249,6,FALSE),0)</f>
        <v>0</v>
      </c>
      <c r="BM331" s="1737">
        <f>IFERROR(VLOOKUP($A331,'2012'!$D$3:$O$172,2,FALSE),0)</f>
        <v>0</v>
      </c>
      <c r="BN331" s="1691">
        <f>IFERROR(VLOOKUP($A331,'2012'!$D$3:$O$172,3,FALSE),0)</f>
        <v>0</v>
      </c>
      <c r="BO331" s="1743">
        <f>IFERROR(VLOOKUP($A331,'2012'!$D$3:$O$172,4,FALSE),0)</f>
        <v>0</v>
      </c>
      <c r="BP331" s="1700">
        <f>IFERROR(VLOOKUP($A331,'2012'!$D$3:$O$172,5,FALSE),0)</f>
        <v>0</v>
      </c>
      <c r="BQ331" s="1691">
        <f>IFERROR(VLOOKUP($A331,'2012'!$D$3:$O$172,6,FALSE),0)</f>
        <v>0</v>
      </c>
      <c r="BR331" s="1691">
        <f>IFERROR(VLOOKUP($A331,'2012'!$D$3:$O$172,7,FALSE),0)</f>
        <v>0</v>
      </c>
      <c r="BS331" s="1691">
        <f>IFERROR(VLOOKUP($A331,'2012'!$D$3:$O$172,8,FALSE),0)</f>
        <v>0</v>
      </c>
      <c r="BT331" s="1740">
        <f>IFERROR(VLOOKUP($A331,'2012'!$D$3:$O$172,9,FALSE),0)</f>
        <v>0</v>
      </c>
      <c r="BX331" s="1700">
        <f>IFERROR(VLOOKUP($A331,'2011'!$D$4:$I$251,2,FALSE),0)</f>
        <v>0</v>
      </c>
      <c r="BY331" s="1691">
        <f>IFERROR(VLOOKUP($A331,'2011'!$D$4:$I$251,3,FALSE),0)</f>
        <v>0</v>
      </c>
      <c r="BZ331" s="1691">
        <f>IFERROR(VLOOKUP($A331,'2011'!$D$4:$I$251,4,FALSE),0)</f>
        <v>0</v>
      </c>
      <c r="CA331" s="1691">
        <f>IFERROR(VLOOKUP($A331,'2011'!$D$4:$I$251,5,FALSE),0)</f>
        <v>0</v>
      </c>
      <c r="CB331" s="1740">
        <f>IFERROR(VLOOKUP($A331,'2011'!$D$4:$I$251,6,FALSE),0)</f>
        <v>0</v>
      </c>
      <c r="CC331" s="1700">
        <f>IFERROR(VLOOKUP($A331,'2010'!$C$3:$H$234,2,FALSE),0)</f>
        <v>0</v>
      </c>
      <c r="CD331" s="1691">
        <f>IFERROR(VLOOKUP($A331,'2010'!$C$3:$H$234,3,FALSE),0)</f>
        <v>0</v>
      </c>
      <c r="CE331" s="1691">
        <f>IFERROR(VLOOKUP($A331,'2010'!$C$3:$H$234,4,FALSE),0)</f>
        <v>0</v>
      </c>
      <c r="CF331" s="1691">
        <f>IFERROR(VLOOKUP($A331,'2010'!$C$3:$H$234,5,FALSE),0)</f>
        <v>0</v>
      </c>
      <c r="CG331" s="1740">
        <f>IFERROR(VLOOKUP($A331,'2010'!$C$3:$H$234,6,FALSE),0)</f>
        <v>0</v>
      </c>
      <c r="CH331" s="1700">
        <f>IFERROR(VLOOKUP($A331,'2009'!$C$3:$H$242,2,FALSE),0)</f>
        <v>52</v>
      </c>
      <c r="CI331" s="1691">
        <f>IFERROR(VLOOKUP($A331,'2009'!$C$3:$H$242,3,FALSE),0)</f>
        <v>21</v>
      </c>
      <c r="CJ331" s="1691">
        <f>IFERROR(VLOOKUP($A331,'2009'!$C$3:$H$242,4,FALSE),0)</f>
        <v>32</v>
      </c>
      <c r="CK331" s="1691">
        <f>IFERROR(VLOOKUP($A331,'2009'!$C$3:$H$242,5,FALSE),0)</f>
        <v>2</v>
      </c>
      <c r="CL331" s="1740">
        <f>IFERROR(VLOOKUP($A331,'2009'!$C$3:$H$242,6,FALSE),0)</f>
        <v>0.61538461538461542</v>
      </c>
      <c r="CM331" s="1700">
        <f>IFERROR(VLOOKUP($A331,'2008'!$C$3:$H$229,2,FALSE),0)</f>
        <v>59</v>
      </c>
      <c r="CN331" s="1691">
        <f>IFERROR(VLOOKUP($A331,'2008'!$C$3:$H$229,3,FALSE),0)</f>
        <v>18</v>
      </c>
      <c r="CO331" s="1691">
        <f>IFERROR(VLOOKUP($A331,'2008'!$C$3:$H$229,4,FALSE),0)</f>
        <v>32</v>
      </c>
      <c r="CP331" s="1691">
        <f>IFERROR(VLOOKUP($A331,'2008'!$C$3:$H$229,5,FALSE),0)</f>
        <v>3</v>
      </c>
      <c r="CQ331" s="1740">
        <f>IFERROR(VLOOKUP($A331,'2008'!$C$3:$H$229,6,FALSE),0)</f>
        <v>0.5423728813559322</v>
      </c>
      <c r="CR331" s="1700">
        <f>IFERROR(VLOOKUP($A331,'2007'!$C$3:$M$238,7,FALSE),0)</f>
        <v>0</v>
      </c>
      <c r="CS331" s="1691">
        <f>IFERROR(VLOOKUP($A331,'2007'!$C$3:$M$238,8,FALSE),0)</f>
        <v>0</v>
      </c>
      <c r="CT331" s="1691">
        <f>IFERROR(VLOOKUP($A331,'2007'!$C$3:$M$238,9,FALSE),0)</f>
        <v>0</v>
      </c>
      <c r="CU331" s="1691">
        <f>IFERROR(VLOOKUP($A331,'2007'!$C$3:$M$238,10,FALSE),0)</f>
        <v>0</v>
      </c>
      <c r="CV331" s="1740">
        <f>IFERROR(VLOOKUP($A331,'2007'!$C$3:$M$238,11,FALSE),0)</f>
        <v>0</v>
      </c>
      <c r="CW331" s="1700">
        <f>IFERROR(VLOOKUP($A331,'2006'!$A$2:$F$200,2,FALSE),0)</f>
        <v>0</v>
      </c>
      <c r="CX331" s="1691">
        <f>IFERROR(VLOOKUP($A331,'2006'!$A$2:$F$200,4,FALSE),0)</f>
        <v>0</v>
      </c>
      <c r="CY331" s="1691">
        <f>IFERROR(VLOOKUP($A331,'2006'!$A$2:$F$200,5,FALSE),0)</f>
        <v>0</v>
      </c>
      <c r="CZ331" s="1740">
        <f>IFERROR(VLOOKUP($A331,'2006'!$A$2:$F$200,6,FALSE),0)</f>
        <v>0</v>
      </c>
      <c r="DA331" s="1700">
        <f>IFERROR(VLOOKUP($A331,'2005'!$C$3:$M$205,8,FALSE),0)</f>
        <v>0</v>
      </c>
      <c r="DB331" s="1691">
        <f>IFERROR(VLOOKUP($A331,'2005'!$C$3:$M$205,9,FALSE),0)</f>
        <v>0</v>
      </c>
      <c r="DC331" s="1691">
        <f>IFERROR(VLOOKUP($A331,'2005'!$C$3:$M$205,10,FALSE),0)</f>
        <v>0</v>
      </c>
      <c r="DD331" s="1740">
        <f>IFERROR(VLOOKUP($A331,'2005'!$C$3:$M$205,11,FALSE),0)</f>
        <v>0</v>
      </c>
      <c r="DE331" s="1700">
        <f>IFERROR(VLOOKUP($A331,'2004'!$C$3:$M$213,8,FALSE),0)</f>
        <v>0</v>
      </c>
      <c r="DF331" s="1691">
        <f>IFERROR(VLOOKUP($A331,'2004'!$C$3:$M$213,9,FALSE),0)</f>
        <v>0</v>
      </c>
      <c r="DG331" s="1691">
        <f>IFERROR(VLOOKUP($A331,'2004'!$C$3:$M$213,10,FALSE),0)</f>
        <v>0</v>
      </c>
      <c r="DH331" s="1740">
        <f>IFERROR(VLOOKUP($A331,'2004'!$C$3:$M$213,11,FALSE),0)</f>
        <v>0</v>
      </c>
      <c r="DI331" s="1700">
        <f>IFERROR(VLOOKUP($A331,'2003'!$C$3:$Q$214,12,FALSE),0)</f>
        <v>0</v>
      </c>
      <c r="DJ331" s="1691">
        <f>IFERROR(VLOOKUP($A331,'2003'!$C$3:$Q$214,13,FALSE),0)</f>
        <v>0</v>
      </c>
      <c r="DK331" s="1691">
        <f>IFERROR(VLOOKUP($A331,'2003'!$C$3:$Q$214,14,FALSE),0)</f>
        <v>0</v>
      </c>
      <c r="DL331" s="1740">
        <f>IFERROR(VLOOKUP($A331,'2003'!$C$3:$Q$214,15,FALSE),0)</f>
        <v>0</v>
      </c>
      <c r="DM331" s="1700">
        <f>IFERROR(VLOOKUP($A331,'2002'!$D$3:$R$214,12,FALSE),0)</f>
        <v>0</v>
      </c>
      <c r="DN331" s="1691">
        <f>IFERROR(VLOOKUP($A331,'2002'!$D$3:$R$214,13,FALSE),0)</f>
        <v>0</v>
      </c>
      <c r="DO331" s="1691">
        <f>IFERROR(VLOOKUP($A331,'2002'!$D$3:$R$214,14,FALSE),0)</f>
        <v>0</v>
      </c>
      <c r="DP331" s="1788">
        <f>IFERROR(VLOOKUP($A331,'2002'!$D$3:$R$214,15,FALSE),0)</f>
        <v>0</v>
      </c>
      <c r="DQ331" s="1700">
        <f>IFERROR(VLOOKUP($A331,'Pre 2002'!$C$3:$CK$382,84,FALSE),0)</f>
        <v>0</v>
      </c>
      <c r="DR331" s="1695">
        <f>IFERROR(VLOOKUP($A331,'Pre 2002'!$C$3:$CK$382,85,FALSE),0)</f>
        <v>0</v>
      </c>
      <c r="DS331" s="1695">
        <f>IFERROR(VLOOKUP($A331,'Pre 2002'!$C$3:$CK$382,86,FALSE),0)</f>
        <v>0</v>
      </c>
      <c r="DT331" s="1790">
        <f>IFERROR(VLOOKUP($A331,'Pre 2002'!$C$3:$CK$382,87,FALSE),0)</f>
        <v>0</v>
      </c>
      <c r="DU331" s="1741">
        <f>IFERROR(VLOOKUP(A331,'Pre 2002'!$C$3:$CG$382,83,FALSE),0)</f>
        <v>0</v>
      </c>
      <c r="DY331" s="1731"/>
    </row>
    <row r="332" spans="1:129">
      <c r="A332" s="1779" t="s">
        <v>2242</v>
      </c>
      <c r="B332" s="1562">
        <f t="shared" si="133"/>
        <v>318</v>
      </c>
      <c r="C332" s="1562">
        <f t="shared" si="134"/>
        <v>183</v>
      </c>
      <c r="D332" s="1562">
        <f t="shared" si="135"/>
        <v>5</v>
      </c>
      <c r="E332" s="1563">
        <f t="shared" si="136"/>
        <v>0.57547169811320753</v>
      </c>
      <c r="F332" s="1786">
        <f t="shared" si="137"/>
        <v>5</v>
      </c>
      <c r="G332" s="1595">
        <v>2017</v>
      </c>
      <c r="H332" s="1817"/>
      <c r="I332" s="1734"/>
      <c r="J332" s="1734"/>
      <c r="K332" s="1734"/>
      <c r="L332" s="1734"/>
      <c r="O332" s="1700">
        <f>IFERROR(VLOOKUP($A332,'2022'!$B$2:$K$174,3,FALSE),0)</f>
        <v>71</v>
      </c>
      <c r="P332" s="1858">
        <f>IFERROR(VLOOKUP($A332,'2022'!$B$2:$K$174,4,FALSE),0)</f>
        <v>21</v>
      </c>
      <c r="Q332" s="1858">
        <f>IFERROR(VLOOKUP($A332,'2022'!$B$2:$K$174,5,FALSE),0)</f>
        <v>43</v>
      </c>
      <c r="R332" s="1858">
        <f>IFERROR(VLOOKUP($A332,'2022'!$B$2:$K$174,8,FALSE),0)</f>
        <v>0</v>
      </c>
      <c r="S332" s="1740">
        <f>IFERROR(VLOOKUP($A332,'2022'!$B$2:$K$174,10,FALSE),0)</f>
        <v>0.60599999999999998</v>
      </c>
      <c r="T332" s="1700">
        <f>IFERROR(VLOOKUP($A332,'2021'!$B$2:$K$174,3,FALSE),0)</f>
        <v>0</v>
      </c>
      <c r="U332" s="1843">
        <f>IFERROR(VLOOKUP($A332,'2021'!$B$2:$K$174,4,FALSE),0)</f>
        <v>0</v>
      </c>
      <c r="V332" s="1843">
        <f>IFERROR(VLOOKUP($A332,'2021'!$B$2:$K$174,5,FALSE),0)</f>
        <v>0</v>
      </c>
      <c r="W332" s="1843">
        <f>IFERROR(VLOOKUP($A332,'2021'!$B$2:$K$174,8,FALSE),0)</f>
        <v>0</v>
      </c>
      <c r="X332" s="1740">
        <f>IFERROR(VLOOKUP($A332,'2021'!$B$2:$K$174,10,FALSE),0)</f>
        <v>0</v>
      </c>
      <c r="Y332" s="1700">
        <f>IFERROR(VLOOKUP($A332,'2020'!$B$2:$K$170,3,FALSE),0)</f>
        <v>68</v>
      </c>
      <c r="Z332" s="1829">
        <f>IFERROR(VLOOKUP($A332,'2020'!$B$2:$K$170,4,FALSE),0)</f>
        <v>27</v>
      </c>
      <c r="AA332" s="1829">
        <f>IFERROR(VLOOKUP($A332,'2020'!$B$2:$K$170,5,FALSE),0)</f>
        <v>47</v>
      </c>
      <c r="AB332" s="1829">
        <f>IFERROR(VLOOKUP($A332,'2020'!$B$2:$K$170,8,FALSE),0)</f>
        <v>1</v>
      </c>
      <c r="AC332" s="1740">
        <f>IFERROR(VLOOKUP($A332,'2020'!$B$2:$K$170,10,FALSE),0)</f>
        <v>0.69099999999999995</v>
      </c>
      <c r="AD332" s="1700">
        <f>IFERROR(VLOOKUP($A332,'2019'!$B$2:$K$170,3,FALSE),0)</f>
        <v>83</v>
      </c>
      <c r="AE332" s="1823">
        <f>IFERROR(VLOOKUP($A332,'2019'!$B$2:$K$170,4,FALSE),0)</f>
        <v>36</v>
      </c>
      <c r="AF332" s="1823">
        <f>IFERROR(VLOOKUP($A332,'2019'!$B$2:$K$170,5,FALSE),0)</f>
        <v>46</v>
      </c>
      <c r="AG332" s="1823">
        <f>IFERROR(VLOOKUP($A332,'2019'!$B$2:$K$170,8,FALSE),0)</f>
        <v>2</v>
      </c>
      <c r="AH332" s="1740">
        <f>IFERROR(VLOOKUP($A332,'2019'!$B$2:$K$170,10,FALSE),0)</f>
        <v>0.55400000000000005</v>
      </c>
      <c r="AI332" s="1700">
        <f>IFERROR(VLOOKUP($A332,'2018'!$B$2:$K$170,3,FALSE),0)</f>
        <v>71</v>
      </c>
      <c r="AJ332" s="1821">
        <f>IFERROR(VLOOKUP($A332,'2018'!$B$2:$K$170,4,FALSE),0)</f>
        <v>28</v>
      </c>
      <c r="AK332" s="1821">
        <f>IFERROR(VLOOKUP($A332,'2018'!$B$2:$K$170,5,FALSE),0)</f>
        <v>40</v>
      </c>
      <c r="AL332" s="1821">
        <f>IFERROR(VLOOKUP($A332,'2018'!$B$2:$K$170,8,FALSE),0)</f>
        <v>2</v>
      </c>
      <c r="AM332" s="1740">
        <f>IFERROR(VLOOKUP($A332,'2018'!$B$2:$K$170,10,FALSE),0)</f>
        <v>0.56299999999999994</v>
      </c>
      <c r="AN332" s="1700">
        <f>IFERROR(VLOOKUP($A332,'2017'!$B$2:$J$163,2,FALSE),0)</f>
        <v>25</v>
      </c>
      <c r="AO332" s="1815">
        <f>IFERROR(VLOOKUP($A332,'2017'!$B$2:$J$163,3,FALSE),0)</f>
        <v>4</v>
      </c>
      <c r="AP332" s="1815">
        <f>IFERROR(VLOOKUP($A332,'2017'!$B$2:$J$163,4,FALSE),0)</f>
        <v>7</v>
      </c>
      <c r="AQ332" s="1815">
        <f>IFERROR(VLOOKUP($A332,'2017'!$B$2:$J$163,7,FALSE),0)</f>
        <v>0</v>
      </c>
      <c r="AR332" s="1740">
        <f>IFERROR(VLOOKUP($A332,'2017'!$B$2:$J$163,9,FALSE),0)</f>
        <v>0.28000000000000003</v>
      </c>
      <c r="AS332" s="1700">
        <f>IFERROR(VLOOKUP($A332,'2016'!$B$2:$K$165,3,FALSE),0)</f>
        <v>0</v>
      </c>
      <c r="AT332" s="1796">
        <f>IFERROR(VLOOKUP($A332,'2016'!$B$2:$K$165,4,FALSE),0)</f>
        <v>0</v>
      </c>
      <c r="AU332" s="1796">
        <f>IFERROR(VLOOKUP($A332,'2016'!$B$2:$K$165,5,FALSE),0)</f>
        <v>0</v>
      </c>
      <c r="AV332" s="1796">
        <f>IFERROR(VLOOKUP($A332,'2016'!$B$2:$K$165,8,FALSE),0)</f>
        <v>0</v>
      </c>
      <c r="AW332" s="1740">
        <f>IFERROR(VLOOKUP($A332,'2016'!$B$2:$K$165,10,FALSE),0)</f>
        <v>0</v>
      </c>
      <c r="AX332" s="1700">
        <f>IFERROR(VLOOKUP($A332,'2015'!$B$2:$K$165,3,FALSE),0)</f>
        <v>0</v>
      </c>
      <c r="AY332" s="1695">
        <f>IFERROR(VLOOKUP($A332,'2015'!$B$2:$K$165,4,FALSE),0)</f>
        <v>0</v>
      </c>
      <c r="AZ332" s="1695">
        <f>IFERROR(VLOOKUP($A332,'2015'!$B$2:$K$165,5,FALSE),0)</f>
        <v>0</v>
      </c>
      <c r="BA332" s="1695">
        <f>IFERROR(VLOOKUP($A332,'2015'!$B$2:$K$165,8,FALSE),0)</f>
        <v>0</v>
      </c>
      <c r="BB332" s="1740">
        <f>IFERROR(VLOOKUP($A332,'2015'!$B$2:$K$165,10,FALSE),0)</f>
        <v>0</v>
      </c>
      <c r="BC332" s="1700">
        <f>IFERROR(VLOOKUP($A332,'2014'!$B$2:$K$157,3,FALSE),0)</f>
        <v>0</v>
      </c>
      <c r="BD332" s="1691">
        <f>IFERROR(VLOOKUP($A332,'2014'!$B$2:$K$157,4,FALSE),0)</f>
        <v>0</v>
      </c>
      <c r="BE332" s="1691">
        <f>IFERROR(VLOOKUP($A332,'2014'!$B$2:$K$157,5,FALSE),0)</f>
        <v>0</v>
      </c>
      <c r="BF332" s="1691">
        <f>IFERROR(VLOOKUP($A332,'2014'!$B$2:$K$157,8,FALSE),0)</f>
        <v>0</v>
      </c>
      <c r="BG332" s="1740">
        <f>IFERROR(VLOOKUP($A332,'2014'!$B$2:$K$157,10,FALSE),0)</f>
        <v>0</v>
      </c>
      <c r="BH332" s="1700">
        <f>IFERROR(VLOOKUP($A332,'2013'!$D$4:$I$249,2,FALSE),0)</f>
        <v>0</v>
      </c>
      <c r="BI332" s="1691">
        <f>IFERROR(VLOOKUP($A332,'2013'!$D$4:$I$249,3,FALSE),0)</f>
        <v>0</v>
      </c>
      <c r="BJ332" s="1691">
        <f>IFERROR(VLOOKUP($A332,'2013'!$D$4:$I$249,4,FALSE),0)</f>
        <v>0</v>
      </c>
      <c r="BK332" s="1691">
        <f>IFERROR(VLOOKUP($A332,'2013'!$D$4:$I$249,5,FALSE),0)</f>
        <v>0</v>
      </c>
      <c r="BL332" s="1740">
        <f>IFERROR(VLOOKUP($A332,'2013'!$D$4:$I$249,6,FALSE),0)</f>
        <v>0</v>
      </c>
      <c r="BM332" s="1737">
        <f>IFERROR(VLOOKUP($A332,'2012'!$D$3:$O$172,2,FALSE),0)</f>
        <v>0</v>
      </c>
      <c r="BN332" s="1691">
        <f>IFERROR(VLOOKUP($A332,'2012'!$D$3:$O$172,3,FALSE),0)</f>
        <v>0</v>
      </c>
      <c r="BO332" s="1743">
        <f>IFERROR(VLOOKUP($A332,'2012'!$D$3:$O$172,4,FALSE),0)</f>
        <v>0</v>
      </c>
      <c r="BP332" s="1700">
        <f>IFERROR(VLOOKUP($A332,'2012'!$D$3:$O$172,5,FALSE),0)</f>
        <v>0</v>
      </c>
      <c r="BQ332" s="1691">
        <f>IFERROR(VLOOKUP($A332,'2012'!$D$3:$O$172,6,FALSE),0)</f>
        <v>0</v>
      </c>
      <c r="BR332" s="1691">
        <f>IFERROR(VLOOKUP($A332,'2012'!$D$3:$O$172,7,FALSE),0)</f>
        <v>0</v>
      </c>
      <c r="BS332" s="1691">
        <f>IFERROR(VLOOKUP($A332,'2012'!$D$3:$O$172,8,FALSE),0)</f>
        <v>0</v>
      </c>
      <c r="BT332" s="1740">
        <f>IFERROR(VLOOKUP($A332,'2012'!$D$3:$O$172,9,FALSE),0)</f>
        <v>0</v>
      </c>
      <c r="BX332" s="1700">
        <f>IFERROR(VLOOKUP($A332,'2011'!$D$4:$I$251,2,FALSE),0)</f>
        <v>0</v>
      </c>
      <c r="BY332" s="1691">
        <f>IFERROR(VLOOKUP($A332,'2011'!$D$4:$I$251,3,FALSE),0)</f>
        <v>0</v>
      </c>
      <c r="BZ332" s="1691">
        <f>IFERROR(VLOOKUP($A332,'2011'!$D$4:$I$251,4,FALSE),0)</f>
        <v>0</v>
      </c>
      <c r="CA332" s="1691">
        <f>IFERROR(VLOOKUP($A332,'2011'!$D$4:$I$251,5,FALSE),0)</f>
        <v>0</v>
      </c>
      <c r="CB332" s="1740">
        <f>IFERROR(VLOOKUP($A332,'2011'!$D$4:$I$251,6,FALSE),0)</f>
        <v>0</v>
      </c>
      <c r="CC332" s="1700">
        <f>IFERROR(VLOOKUP($A332,'2010'!$C$3:$H$234,2,FALSE),0)</f>
        <v>0</v>
      </c>
      <c r="CD332" s="1691">
        <f>IFERROR(VLOOKUP($A332,'2010'!$C$3:$H$234,3,FALSE),0)</f>
        <v>0</v>
      </c>
      <c r="CE332" s="1691">
        <f>IFERROR(VLOOKUP($A332,'2010'!$C$3:$H$234,4,FALSE),0)</f>
        <v>0</v>
      </c>
      <c r="CF332" s="1691">
        <f>IFERROR(VLOOKUP($A332,'2010'!$C$3:$H$234,5,FALSE),0)</f>
        <v>0</v>
      </c>
      <c r="CG332" s="1740">
        <f>IFERROR(VLOOKUP($A332,'2010'!$C$3:$H$234,6,FALSE),0)</f>
        <v>0</v>
      </c>
      <c r="CH332" s="1700">
        <f>IFERROR(VLOOKUP($A332,'2009'!$C$3:$H$242,2,FALSE),0)</f>
        <v>0</v>
      </c>
      <c r="CI332" s="1691">
        <f>IFERROR(VLOOKUP($A332,'2009'!$C$3:$H$242,3,FALSE),0)</f>
        <v>0</v>
      </c>
      <c r="CJ332" s="1691">
        <f>IFERROR(VLOOKUP($A332,'2009'!$C$3:$H$242,4,FALSE),0)</f>
        <v>0</v>
      </c>
      <c r="CK332" s="1691">
        <f>IFERROR(VLOOKUP($A332,'2009'!$C$3:$H$242,5,FALSE),0)</f>
        <v>0</v>
      </c>
      <c r="CL332" s="1740">
        <f>IFERROR(VLOOKUP($A332,'2009'!$C$3:$H$242,6,FALSE),0)</f>
        <v>0</v>
      </c>
      <c r="CM332" s="1700">
        <f>IFERROR(VLOOKUP($A332,'2008'!$C$3:$H$229,2,FALSE),0)</f>
        <v>0</v>
      </c>
      <c r="CN332" s="1691">
        <f>IFERROR(VLOOKUP($A332,'2008'!$C$3:$H$229,3,FALSE),0)</f>
        <v>0</v>
      </c>
      <c r="CO332" s="1691">
        <f>IFERROR(VLOOKUP($A332,'2008'!$C$3:$H$229,4,FALSE),0)</f>
        <v>0</v>
      </c>
      <c r="CP332" s="1691">
        <f>IFERROR(VLOOKUP($A332,'2008'!$C$3:$H$229,5,FALSE),0)</f>
        <v>0</v>
      </c>
      <c r="CQ332" s="1740">
        <f>IFERROR(VLOOKUP($A332,'2008'!$C$3:$H$229,6,FALSE),0)</f>
        <v>0</v>
      </c>
      <c r="CR332" s="1700">
        <f>IFERROR(VLOOKUP($A332,'2007'!$C$3:$M$238,7,FALSE),0)</f>
        <v>0</v>
      </c>
      <c r="CS332" s="1691">
        <f>IFERROR(VLOOKUP($A332,'2007'!$C$3:$M$238,8,FALSE),0)</f>
        <v>0</v>
      </c>
      <c r="CT332" s="1691">
        <f>IFERROR(VLOOKUP($A332,'2007'!$C$3:$M$238,9,FALSE),0)</f>
        <v>0</v>
      </c>
      <c r="CU332" s="1691">
        <f>IFERROR(VLOOKUP($A332,'2007'!$C$3:$M$238,10,FALSE),0)</f>
        <v>0</v>
      </c>
      <c r="CV332" s="1740">
        <f>IFERROR(VLOOKUP($A332,'2007'!$C$3:$M$238,11,FALSE),0)</f>
        <v>0</v>
      </c>
      <c r="CW332" s="1700">
        <f>IFERROR(VLOOKUP($A332,'2006'!$A$2:$F$200,2,FALSE),0)</f>
        <v>0</v>
      </c>
      <c r="CX332" s="1691">
        <f>IFERROR(VLOOKUP($A332,'2006'!$A$2:$F$200,4,FALSE),0)</f>
        <v>0</v>
      </c>
      <c r="CY332" s="1691">
        <f>IFERROR(VLOOKUP($A332,'2006'!$A$2:$F$200,5,FALSE),0)</f>
        <v>0</v>
      </c>
      <c r="CZ332" s="1740">
        <f>IFERROR(VLOOKUP($A332,'2006'!$A$2:$F$200,6,FALSE),0)</f>
        <v>0</v>
      </c>
      <c r="DA332" s="1700">
        <f>IFERROR(VLOOKUP($A332,'2005'!$C$3:$M$205,8,FALSE),0)</f>
        <v>0</v>
      </c>
      <c r="DB332" s="1691">
        <f>IFERROR(VLOOKUP($A332,'2005'!$C$3:$M$205,9,FALSE),0)</f>
        <v>0</v>
      </c>
      <c r="DC332" s="1691">
        <f>IFERROR(VLOOKUP($A332,'2005'!$C$3:$M$205,10,FALSE),0)</f>
        <v>0</v>
      </c>
      <c r="DD332" s="1740">
        <f>IFERROR(VLOOKUP($A332,'2005'!$C$3:$M$205,11,FALSE),0)</f>
        <v>0</v>
      </c>
      <c r="DE332" s="1700">
        <f>IFERROR(VLOOKUP($A332,'2004'!$C$3:$M$213,8,FALSE),0)</f>
        <v>0</v>
      </c>
      <c r="DF332" s="1691">
        <f>IFERROR(VLOOKUP($A332,'2004'!$C$3:$M$213,9,FALSE),0)</f>
        <v>0</v>
      </c>
      <c r="DG332" s="1691">
        <f>IFERROR(VLOOKUP($A332,'2004'!$C$3:$M$213,10,FALSE),0)</f>
        <v>0</v>
      </c>
      <c r="DH332" s="1740">
        <f>IFERROR(VLOOKUP($A332,'2004'!$C$3:$M$213,11,FALSE),0)</f>
        <v>0</v>
      </c>
      <c r="DI332" s="1700">
        <f>IFERROR(VLOOKUP($A332,'2003'!$C$3:$Q$214,12,FALSE),0)</f>
        <v>0</v>
      </c>
      <c r="DJ332" s="1691">
        <f>IFERROR(VLOOKUP($A332,'2003'!$C$3:$Q$214,13,FALSE),0)</f>
        <v>0</v>
      </c>
      <c r="DK332" s="1691">
        <f>IFERROR(VLOOKUP($A332,'2003'!$C$3:$Q$214,14,FALSE),0)</f>
        <v>0</v>
      </c>
      <c r="DL332" s="1740">
        <f>IFERROR(VLOOKUP($A332,'2003'!$C$3:$Q$214,15,FALSE),0)</f>
        <v>0</v>
      </c>
      <c r="DM332" s="1700">
        <f>IFERROR(VLOOKUP($A332,'2002'!$D$3:$R$214,12,FALSE),0)</f>
        <v>0</v>
      </c>
      <c r="DN332" s="1691">
        <f>IFERROR(VLOOKUP($A332,'2002'!$D$3:$R$214,13,FALSE),0)</f>
        <v>0</v>
      </c>
      <c r="DO332" s="1691">
        <f>IFERROR(VLOOKUP($A332,'2002'!$D$3:$R$214,14,FALSE),0)</f>
        <v>0</v>
      </c>
      <c r="DP332" s="1788">
        <f>IFERROR(VLOOKUP($A332,'2002'!$D$3:$R$214,15,FALSE),0)</f>
        <v>0</v>
      </c>
      <c r="DQ332" s="1700">
        <f>IFERROR(VLOOKUP($A332,'Pre 2002'!$C$3:$CK$382,84,FALSE),0)</f>
        <v>0</v>
      </c>
      <c r="DR332" s="1695">
        <f>IFERROR(VLOOKUP($A332,'Pre 2002'!$C$3:$CK$382,85,FALSE),0)</f>
        <v>0</v>
      </c>
      <c r="DS332" s="1695">
        <f>IFERROR(VLOOKUP($A332,'Pre 2002'!$C$3:$CK$382,86,FALSE),0)</f>
        <v>0</v>
      </c>
      <c r="DT332" s="1790">
        <f>IFERROR(VLOOKUP($A332,'Pre 2002'!$C$3:$CK$382,87,FALSE),0)</f>
        <v>0</v>
      </c>
      <c r="DU332" s="1741">
        <f>IFERROR(VLOOKUP(A332,'Pre 2002'!$C$3:$CG$382,83,FALSE),0)</f>
        <v>0</v>
      </c>
      <c r="DY332" s="1731"/>
    </row>
    <row r="333" spans="1:129">
      <c r="A333" s="1779" t="s">
        <v>2152</v>
      </c>
      <c r="B333" s="1562">
        <f t="shared" si="133"/>
        <v>286</v>
      </c>
      <c r="C333" s="1562">
        <f t="shared" si="134"/>
        <v>164</v>
      </c>
      <c r="D333" s="1562">
        <f t="shared" si="135"/>
        <v>5</v>
      </c>
      <c r="E333" s="1563">
        <f t="shared" si="136"/>
        <v>0.57342657342657344</v>
      </c>
      <c r="F333" s="1786">
        <f t="shared" si="137"/>
        <v>6</v>
      </c>
      <c r="G333" s="1595">
        <v>2014</v>
      </c>
      <c r="H333" s="1567">
        <f>IF(BC333&gt;0,1,0)+IF(BH333&gt;0,1,0)+IF(BP333&gt;0,1,0)+IF(BX333&gt;0,1,0)+IF(CC333&gt;0,1,0)+IF(CH333&gt;0,1,0)+IF(CM333&gt;0,1,0)+IF(CR333&gt;0,1,0)+IF(CW333&gt;0,1,0)+IF(DA333&gt;0,1,0)+IF(DE333&gt;0,1,0)+IF(DI333&gt;0,1,0)+IF(DM333&gt;0,1,0)+DU333</f>
        <v>1</v>
      </c>
      <c r="I333" s="1734">
        <f>SUM(BC333,BH333,BP333,BX333,CC333,CH333,CM333,CR333,CW333,DA333,DE333,DI333,DM333,DQ333)</f>
        <v>24</v>
      </c>
      <c r="J333" s="1734">
        <f>SUM(BE333,BJ333,BR333,BZ333,CE333,CJ333,CO333,CT333,CX333,DB333,DF333,DJ333,DN333,DR333)</f>
        <v>14</v>
      </c>
      <c r="K333" s="1734">
        <f>SUM(BF333,BK333,BS333,CA333,CF333,CK333,CP333,CU333,CY333,DC333,DG333,DK333,DO333,DS333)</f>
        <v>0</v>
      </c>
      <c r="L333" s="1806">
        <f>IF(I333=0,0,J333/I333)</f>
        <v>0.58333333333333337</v>
      </c>
      <c r="M333" s="1751"/>
      <c r="N333" s="1751"/>
      <c r="O333" s="1700">
        <f>IFERROR(VLOOKUP($A333,'2022'!$B$2:$K$174,3,FALSE),0)</f>
        <v>0</v>
      </c>
      <c r="P333" s="1858">
        <f>IFERROR(VLOOKUP($A333,'2022'!$B$2:$K$174,4,FALSE),0)</f>
        <v>0</v>
      </c>
      <c r="Q333" s="1858">
        <f>IFERROR(VLOOKUP($A333,'2022'!$B$2:$K$174,5,FALSE),0)</f>
        <v>0</v>
      </c>
      <c r="R333" s="1858">
        <f>IFERROR(VLOOKUP($A333,'2022'!$B$2:$K$174,8,FALSE),0)</f>
        <v>0</v>
      </c>
      <c r="S333" s="1740">
        <f>IFERROR(VLOOKUP($A333,'2022'!$B$2:$K$174,10,FALSE),0)</f>
        <v>0</v>
      </c>
      <c r="T333" s="1700">
        <f>IFERROR(VLOOKUP($A333,'2021'!$B$2:$K$174,3,FALSE),0)</f>
        <v>0</v>
      </c>
      <c r="U333" s="1843">
        <f>IFERROR(VLOOKUP($A333,'2021'!$B$2:$K$174,4,FALSE),0)</f>
        <v>0</v>
      </c>
      <c r="V333" s="1843">
        <f>IFERROR(VLOOKUP($A333,'2021'!$B$2:$K$174,5,FALSE),0)</f>
        <v>0</v>
      </c>
      <c r="W333" s="1843">
        <f>IFERROR(VLOOKUP($A333,'2021'!$B$2:$K$174,8,FALSE),0)</f>
        <v>0</v>
      </c>
      <c r="X333" s="1740">
        <f>IFERROR(VLOOKUP($A333,'2021'!$B$2:$K$174,10,FALSE),0)</f>
        <v>0</v>
      </c>
      <c r="Y333" s="1700">
        <f>IFERROR(VLOOKUP($A333,'2020'!$B$2:$K$170,3,FALSE),0)</f>
        <v>0</v>
      </c>
      <c r="Z333" s="1829">
        <f>IFERROR(VLOOKUP($A333,'2020'!$B$2:$K$170,4,FALSE),0)</f>
        <v>0</v>
      </c>
      <c r="AA333" s="1829">
        <f>IFERROR(VLOOKUP($A333,'2020'!$B$2:$K$170,5,FALSE),0)</f>
        <v>0</v>
      </c>
      <c r="AB333" s="1829">
        <f>IFERROR(VLOOKUP($A333,'2020'!$B$2:$K$170,8,FALSE),0)</f>
        <v>0</v>
      </c>
      <c r="AC333" s="1740">
        <f>IFERROR(VLOOKUP($A333,'2020'!$B$2:$K$170,10,FALSE),0)</f>
        <v>0</v>
      </c>
      <c r="AD333" s="1700">
        <f>IFERROR(VLOOKUP($A333,'2019'!$B$2:$K$170,3,FALSE),0)</f>
        <v>72</v>
      </c>
      <c r="AE333" s="1823">
        <f>IFERROR(VLOOKUP($A333,'2019'!$B$2:$K$170,4,FALSE),0)</f>
        <v>28</v>
      </c>
      <c r="AF333" s="1823">
        <f>IFERROR(VLOOKUP($A333,'2019'!$B$2:$K$170,5,FALSE),0)</f>
        <v>42</v>
      </c>
      <c r="AG333" s="1823">
        <f>IFERROR(VLOOKUP($A333,'2019'!$B$2:$K$170,8,FALSE),0)</f>
        <v>3</v>
      </c>
      <c r="AH333" s="1740">
        <f>IFERROR(VLOOKUP($A333,'2019'!$B$2:$K$170,10,FALSE),0)</f>
        <v>0.58299999999999996</v>
      </c>
      <c r="AI333" s="1700">
        <f>IFERROR(VLOOKUP($A333,'2018'!$B$2:$K$170,3,FALSE),0)</f>
        <v>60</v>
      </c>
      <c r="AJ333" s="1821">
        <f>IFERROR(VLOOKUP($A333,'2018'!$B$2:$K$170,4,FALSE),0)</f>
        <v>22</v>
      </c>
      <c r="AK333" s="1821">
        <f>IFERROR(VLOOKUP($A333,'2018'!$B$2:$K$170,5,FALSE),0)</f>
        <v>34</v>
      </c>
      <c r="AL333" s="1821">
        <f>IFERROR(VLOOKUP($A333,'2018'!$B$2:$K$170,8,FALSE),0)</f>
        <v>0</v>
      </c>
      <c r="AM333" s="1740">
        <f>IFERROR(VLOOKUP($A333,'2018'!$B$2:$K$170,10,FALSE),0)</f>
        <v>0.56699999999999995</v>
      </c>
      <c r="AN333" s="1700">
        <f>IFERROR(VLOOKUP($A333,'2017'!$B$2:$J$163,2,FALSE),0)</f>
        <v>28</v>
      </c>
      <c r="AO333" s="1815">
        <f>IFERROR(VLOOKUP($A333,'2017'!$B$2:$J$163,3,FALSE),0)</f>
        <v>12</v>
      </c>
      <c r="AP333" s="1815">
        <f>IFERROR(VLOOKUP($A333,'2017'!$B$2:$J$163,4,FALSE),0)</f>
        <v>18</v>
      </c>
      <c r="AQ333" s="1815">
        <f>IFERROR(VLOOKUP($A333,'2017'!$B$2:$J$163,7,FALSE),0)</f>
        <v>2</v>
      </c>
      <c r="AR333" s="1740">
        <f>IFERROR(VLOOKUP($A333,'2017'!$B$2:$J$163,9,FALSE),0)</f>
        <v>0.6428571428571429</v>
      </c>
      <c r="AS333" s="1700">
        <f>IFERROR(VLOOKUP($A333,'2016'!$B$2:$K$165,3,FALSE),0)</f>
        <v>54</v>
      </c>
      <c r="AT333" s="1796">
        <f>IFERROR(VLOOKUP($A333,'2016'!$B$2:$K$165,4,FALSE),0)</f>
        <v>20</v>
      </c>
      <c r="AU333" s="1796">
        <f>IFERROR(VLOOKUP($A333,'2016'!$B$2:$K$165,5,FALSE),0)</f>
        <v>30</v>
      </c>
      <c r="AV333" s="1796">
        <f>IFERROR(VLOOKUP($A333,'2016'!$B$2:$K$165,8,FALSE),0)</f>
        <v>0</v>
      </c>
      <c r="AW333" s="1740">
        <f>IFERROR(VLOOKUP($A333,'2016'!$B$2:$K$165,10,FALSE),0)</f>
        <v>0.55600000000000005</v>
      </c>
      <c r="AX333" s="1700">
        <f>IFERROR(VLOOKUP($A333,'2015'!$B$2:$K$165,3,FALSE),0)</f>
        <v>48</v>
      </c>
      <c r="AY333" s="1695">
        <f>IFERROR(VLOOKUP($A333,'2015'!$B$2:$K$165,4,FALSE),0)</f>
        <v>10</v>
      </c>
      <c r="AZ333" s="1695">
        <f>IFERROR(VLOOKUP($A333,'2015'!$B$2:$K$165,5,FALSE),0)</f>
        <v>26</v>
      </c>
      <c r="BA333" s="1695">
        <f>IFERROR(VLOOKUP($A333,'2015'!$B$2:$K$165,8,FALSE),0)</f>
        <v>0</v>
      </c>
      <c r="BB333" s="1740">
        <f>IFERROR(VLOOKUP($A333,'2015'!$B$2:$K$165,10,FALSE),0)</f>
        <v>0.54166666666666663</v>
      </c>
      <c r="BC333" s="1700">
        <f>IFERROR(VLOOKUP($A333,'2014'!$B$2:$K$157,3,FALSE),0)</f>
        <v>24</v>
      </c>
      <c r="BD333" s="1691">
        <f>IFERROR(VLOOKUP($A333,'2014'!$B$2:$K$157,4,FALSE),0)</f>
        <v>11</v>
      </c>
      <c r="BE333" s="1691">
        <f>IFERROR(VLOOKUP($A333,'2014'!$B$2:$K$157,5,FALSE),0)</f>
        <v>14</v>
      </c>
      <c r="BF333" s="1691">
        <f>IFERROR(VLOOKUP($A333,'2014'!$B$2:$K$157,8,FALSE),0)</f>
        <v>0</v>
      </c>
      <c r="BG333" s="1740">
        <f>IFERROR(VLOOKUP($A333,'2014'!$B$2:$K$157,10,FALSE),0)</f>
        <v>0.58333333333333337</v>
      </c>
      <c r="BH333" s="1700">
        <f>IFERROR(VLOOKUP($A333,'2013'!$D$4:$I$249,2,FALSE),0)</f>
        <v>0</v>
      </c>
      <c r="BI333" s="1691">
        <f>IFERROR(VLOOKUP($A333,'2013'!$D$4:$I$249,3,FALSE),0)</f>
        <v>0</v>
      </c>
      <c r="BJ333" s="1691">
        <f>IFERROR(VLOOKUP($A333,'2013'!$D$4:$I$249,4,FALSE),0)</f>
        <v>0</v>
      </c>
      <c r="BK333" s="1691">
        <f>IFERROR(VLOOKUP($A333,'2013'!$D$4:$I$249,5,FALSE),0)</f>
        <v>0</v>
      </c>
      <c r="BL333" s="1740">
        <f>IFERROR(VLOOKUP($A333,'2013'!$D$4:$I$249,6,FALSE),0)</f>
        <v>0</v>
      </c>
      <c r="BM333" s="1737">
        <f>IFERROR(VLOOKUP($A333,'2012'!$D$3:$O$172,2,FALSE),0)</f>
        <v>0</v>
      </c>
      <c r="BN333" s="1691">
        <f>IFERROR(VLOOKUP($A333,'2012'!$D$3:$O$172,3,FALSE),0)</f>
        <v>0</v>
      </c>
      <c r="BO333" s="1743">
        <f>IFERROR(VLOOKUP($A333,'2012'!$D$3:$O$172,4,FALSE),0)</f>
        <v>0</v>
      </c>
      <c r="BP333" s="1700">
        <f>IFERROR(VLOOKUP($A333,'2012'!$D$3:$O$172,5,FALSE),0)</f>
        <v>0</v>
      </c>
      <c r="BQ333" s="1691">
        <f>IFERROR(VLOOKUP($A333,'2012'!$D$3:$O$172,6,FALSE),0)</f>
        <v>0</v>
      </c>
      <c r="BR333" s="1691">
        <f>IFERROR(VLOOKUP($A333,'2012'!$D$3:$O$172,7,FALSE),0)</f>
        <v>0</v>
      </c>
      <c r="BS333" s="1691">
        <f>IFERROR(VLOOKUP($A333,'2012'!$D$3:$O$172,8,FALSE),0)</f>
        <v>0</v>
      </c>
      <c r="BT333" s="1740">
        <f>IFERROR(VLOOKUP($A333,'2012'!$D$3:$O$172,9,FALSE),0)</f>
        <v>0</v>
      </c>
      <c r="BX333" s="1700">
        <f>IFERROR(VLOOKUP($A333,'2011'!$D$4:$I$251,2,FALSE),0)</f>
        <v>0</v>
      </c>
      <c r="BY333" s="1691">
        <f>IFERROR(VLOOKUP($A333,'2011'!$D$4:$I$251,3,FALSE),0)</f>
        <v>0</v>
      </c>
      <c r="BZ333" s="1691">
        <f>IFERROR(VLOOKUP($A333,'2011'!$D$4:$I$251,4,FALSE),0)</f>
        <v>0</v>
      </c>
      <c r="CA333" s="1691">
        <f>IFERROR(VLOOKUP($A333,'2011'!$D$4:$I$251,5,FALSE),0)</f>
        <v>0</v>
      </c>
      <c r="CB333" s="1740">
        <f>IFERROR(VLOOKUP($A333,'2011'!$D$4:$I$251,6,FALSE),0)</f>
        <v>0</v>
      </c>
      <c r="CC333" s="1700">
        <f>IFERROR(VLOOKUP($A333,'2010'!$C$3:$H$234,2,FALSE),0)</f>
        <v>0</v>
      </c>
      <c r="CD333" s="1691">
        <f>IFERROR(VLOOKUP($A333,'2010'!$C$3:$H$234,3,FALSE),0)</f>
        <v>0</v>
      </c>
      <c r="CE333" s="1691">
        <f>IFERROR(VLOOKUP($A333,'2010'!$C$3:$H$234,4,FALSE),0)</f>
        <v>0</v>
      </c>
      <c r="CF333" s="1691">
        <f>IFERROR(VLOOKUP($A333,'2010'!$C$3:$H$234,5,FALSE),0)</f>
        <v>0</v>
      </c>
      <c r="CG333" s="1740">
        <f>IFERROR(VLOOKUP($A333,'2010'!$C$3:$H$234,6,FALSE),0)</f>
        <v>0</v>
      </c>
      <c r="CH333" s="1700">
        <f>IFERROR(VLOOKUP($A333,'2009'!$C$3:$H$242,2,FALSE),0)</f>
        <v>0</v>
      </c>
      <c r="CI333" s="1691">
        <f>IFERROR(VLOOKUP($A333,'2009'!$C$3:$H$242,3,FALSE),0)</f>
        <v>0</v>
      </c>
      <c r="CJ333" s="1691">
        <f>IFERROR(VLOOKUP($A333,'2009'!$C$3:$H$242,4,FALSE),0)</f>
        <v>0</v>
      </c>
      <c r="CK333" s="1691">
        <f>IFERROR(VLOOKUP($A333,'2009'!$C$3:$H$242,5,FALSE),0)</f>
        <v>0</v>
      </c>
      <c r="CL333" s="1740">
        <f>IFERROR(VLOOKUP($A333,'2009'!$C$3:$H$242,6,FALSE),0)</f>
        <v>0</v>
      </c>
      <c r="CM333" s="1700">
        <f>IFERROR(VLOOKUP($A333,'2008'!$C$3:$H$229,2,FALSE),0)</f>
        <v>0</v>
      </c>
      <c r="CN333" s="1691">
        <f>IFERROR(VLOOKUP($A333,'2008'!$C$3:$H$229,3,FALSE),0)</f>
        <v>0</v>
      </c>
      <c r="CO333" s="1691">
        <f>IFERROR(VLOOKUP($A333,'2008'!$C$3:$H$229,4,FALSE),0)</f>
        <v>0</v>
      </c>
      <c r="CP333" s="1691">
        <f>IFERROR(VLOOKUP($A333,'2008'!$C$3:$H$229,5,FALSE),0)</f>
        <v>0</v>
      </c>
      <c r="CQ333" s="1740">
        <f>IFERROR(VLOOKUP($A333,'2008'!$C$3:$H$229,6,FALSE),0)</f>
        <v>0</v>
      </c>
      <c r="CR333" s="1700">
        <f>IFERROR(VLOOKUP($A333,'2007'!$C$3:$M$238,7,FALSE),0)</f>
        <v>0</v>
      </c>
      <c r="CS333" s="1691">
        <f>IFERROR(VLOOKUP($A333,'2007'!$C$3:$M$238,8,FALSE),0)</f>
        <v>0</v>
      </c>
      <c r="CT333" s="1691">
        <f>IFERROR(VLOOKUP($A333,'2007'!$C$3:$M$238,9,FALSE),0)</f>
        <v>0</v>
      </c>
      <c r="CU333" s="1691">
        <f>IFERROR(VLOOKUP($A333,'2007'!$C$3:$M$238,10,FALSE),0)</f>
        <v>0</v>
      </c>
      <c r="CV333" s="1740">
        <f>IFERROR(VLOOKUP($A333,'2007'!$C$3:$M$238,11,FALSE),0)</f>
        <v>0</v>
      </c>
      <c r="CW333" s="1700">
        <f>IFERROR(VLOOKUP($A333,'2006'!$A$2:$F$200,2,FALSE),0)</f>
        <v>0</v>
      </c>
      <c r="CX333" s="1691">
        <f>IFERROR(VLOOKUP($A333,'2006'!$A$2:$F$200,4,FALSE),0)</f>
        <v>0</v>
      </c>
      <c r="CY333" s="1691">
        <f>IFERROR(VLOOKUP($A333,'2006'!$A$2:$F$200,5,FALSE),0)</f>
        <v>0</v>
      </c>
      <c r="CZ333" s="1740">
        <f>IFERROR(VLOOKUP($A333,'2006'!$A$2:$F$200,6,FALSE),0)</f>
        <v>0</v>
      </c>
      <c r="DA333" s="1700">
        <f>IFERROR(VLOOKUP($A333,'2005'!$C$3:$M$205,8,FALSE),0)</f>
        <v>0</v>
      </c>
      <c r="DB333" s="1691">
        <f>IFERROR(VLOOKUP($A333,'2005'!$C$3:$M$205,9,FALSE),0)</f>
        <v>0</v>
      </c>
      <c r="DC333" s="1691">
        <f>IFERROR(VLOOKUP($A333,'2005'!$C$3:$M$205,10,FALSE),0)</f>
        <v>0</v>
      </c>
      <c r="DD333" s="1740">
        <f>IFERROR(VLOOKUP($A333,'2005'!$C$3:$M$205,11,FALSE),0)</f>
        <v>0</v>
      </c>
      <c r="DE333" s="1700">
        <f>IFERROR(VLOOKUP($A333,'2004'!$C$3:$M$213,8,FALSE),0)</f>
        <v>0</v>
      </c>
      <c r="DF333" s="1691">
        <f>IFERROR(VLOOKUP($A333,'2004'!$C$3:$M$213,9,FALSE),0)</f>
        <v>0</v>
      </c>
      <c r="DG333" s="1691">
        <f>IFERROR(VLOOKUP($A333,'2004'!$C$3:$M$213,10,FALSE),0)</f>
        <v>0</v>
      </c>
      <c r="DH333" s="1740">
        <f>IFERROR(VLOOKUP($A333,'2004'!$C$3:$M$213,11,FALSE),0)</f>
        <v>0</v>
      </c>
      <c r="DI333" s="1700">
        <f>IFERROR(VLOOKUP($A333,'2003'!$C$3:$Q$214,12,FALSE),0)</f>
        <v>0</v>
      </c>
      <c r="DJ333" s="1691">
        <f>IFERROR(VLOOKUP($A333,'2003'!$C$3:$Q$214,13,FALSE),0)</f>
        <v>0</v>
      </c>
      <c r="DK333" s="1691">
        <f>IFERROR(VLOOKUP($A333,'2003'!$C$3:$Q$214,14,FALSE),0)</f>
        <v>0</v>
      </c>
      <c r="DL333" s="1740">
        <f>IFERROR(VLOOKUP($A333,'2003'!$C$3:$Q$214,15,FALSE),0)</f>
        <v>0</v>
      </c>
      <c r="DM333" s="1700">
        <f>IFERROR(VLOOKUP($A333,'2002'!$D$3:$R$214,12,FALSE),0)</f>
        <v>0</v>
      </c>
      <c r="DN333" s="1691">
        <f>IFERROR(VLOOKUP($A333,'2002'!$D$3:$R$214,13,FALSE),0)</f>
        <v>0</v>
      </c>
      <c r="DO333" s="1691">
        <f>IFERROR(VLOOKUP($A333,'2002'!$D$3:$R$214,14,FALSE),0)</f>
        <v>0</v>
      </c>
      <c r="DP333" s="1788">
        <f>IFERROR(VLOOKUP($A333,'2002'!$D$3:$R$214,15,FALSE),0)</f>
        <v>0</v>
      </c>
      <c r="DQ333" s="1700">
        <f>IFERROR(VLOOKUP($A333,'Pre 2002'!$C$3:$CK$382,84,FALSE),0)</f>
        <v>0</v>
      </c>
      <c r="DR333" s="1695">
        <f>IFERROR(VLOOKUP($A333,'Pre 2002'!$C$3:$CK$382,85,FALSE),0)</f>
        <v>0</v>
      </c>
      <c r="DS333" s="1695">
        <f>IFERROR(VLOOKUP($A333,'Pre 2002'!$C$3:$CK$382,86,FALSE),0)</f>
        <v>0</v>
      </c>
      <c r="DT333" s="1790">
        <f>IFERROR(VLOOKUP($A333,'Pre 2002'!$C$3:$CK$382,87,FALSE),0)</f>
        <v>0</v>
      </c>
      <c r="DU333" s="1741">
        <f>IFERROR(VLOOKUP(A333,'Pre 2002'!$C$3:$CG$382,83,FALSE),0)</f>
        <v>0</v>
      </c>
      <c r="DY333" s="1731"/>
    </row>
    <row r="334" spans="1:129">
      <c r="A334" s="1779" t="s">
        <v>2302</v>
      </c>
      <c r="B334" s="1562">
        <f t="shared" si="133"/>
        <v>74</v>
      </c>
      <c r="C334" s="1562">
        <f t="shared" si="134"/>
        <v>41</v>
      </c>
      <c r="D334" s="1562">
        <f t="shared" si="135"/>
        <v>5</v>
      </c>
      <c r="E334" s="1563">
        <f t="shared" si="136"/>
        <v>0.55405405405405406</v>
      </c>
      <c r="F334" s="1786">
        <f t="shared" si="137"/>
        <v>1</v>
      </c>
      <c r="G334" s="1595">
        <v>2019</v>
      </c>
      <c r="H334" s="1817"/>
      <c r="I334" s="1734"/>
      <c r="J334" s="1734"/>
      <c r="K334" s="1734"/>
      <c r="L334" s="1734"/>
      <c r="O334" s="1700">
        <f>IFERROR(VLOOKUP($A334,'2022'!$B$2:$K$174,3,FALSE),0)</f>
        <v>0</v>
      </c>
      <c r="P334" s="1858">
        <f>IFERROR(VLOOKUP($A334,'2022'!$B$2:$K$174,4,FALSE),0)</f>
        <v>0</v>
      </c>
      <c r="Q334" s="1858">
        <f>IFERROR(VLOOKUP($A334,'2022'!$B$2:$K$174,5,FALSE),0)</f>
        <v>0</v>
      </c>
      <c r="R334" s="1858">
        <f>IFERROR(VLOOKUP($A334,'2022'!$B$2:$K$174,8,FALSE),0)</f>
        <v>0</v>
      </c>
      <c r="S334" s="1740">
        <f>IFERROR(VLOOKUP($A334,'2022'!$B$2:$K$174,10,FALSE),0)</f>
        <v>0</v>
      </c>
      <c r="T334" s="1700">
        <f>IFERROR(VLOOKUP($A334,'2021'!$B$2:$K$174,3,FALSE),0)</f>
        <v>0</v>
      </c>
      <c r="U334" s="1843">
        <f>IFERROR(VLOOKUP($A334,'2021'!$B$2:$K$174,4,FALSE),0)</f>
        <v>0</v>
      </c>
      <c r="V334" s="1843">
        <f>IFERROR(VLOOKUP($A334,'2021'!$B$2:$K$174,5,FALSE),0)</f>
        <v>0</v>
      </c>
      <c r="W334" s="1843">
        <f>IFERROR(VLOOKUP($A334,'2021'!$B$2:$K$174,8,FALSE),0)</f>
        <v>0</v>
      </c>
      <c r="X334" s="1740">
        <f>IFERROR(VLOOKUP($A334,'2021'!$B$2:$K$174,10,FALSE),0)</f>
        <v>0</v>
      </c>
      <c r="Y334" s="1700">
        <f>IFERROR(VLOOKUP($A334,'2020'!$B$2:$K$170,3,FALSE),0)</f>
        <v>0</v>
      </c>
      <c r="Z334" s="1829">
        <f>IFERROR(VLOOKUP($A334,'2020'!$B$2:$K$170,4,FALSE),0)</f>
        <v>0</v>
      </c>
      <c r="AA334" s="1829">
        <f>IFERROR(VLOOKUP($A334,'2020'!$B$2:$K$170,5,FALSE),0)</f>
        <v>0</v>
      </c>
      <c r="AB334" s="1829">
        <f>IFERROR(VLOOKUP($A334,'2020'!$B$2:$K$170,8,FALSE),0)</f>
        <v>0</v>
      </c>
      <c r="AC334" s="1740">
        <f>IFERROR(VLOOKUP($A334,'2020'!$B$2:$K$170,10,FALSE),0)</f>
        <v>0</v>
      </c>
      <c r="AD334" s="1700">
        <f>IFERROR(VLOOKUP($A334,'2019'!$B$2:$K$170,3,FALSE),0)</f>
        <v>74</v>
      </c>
      <c r="AE334" s="1823">
        <f>IFERROR(VLOOKUP($A334,'2019'!$B$2:$K$170,4,FALSE),0)</f>
        <v>26</v>
      </c>
      <c r="AF334" s="1823">
        <f>IFERROR(VLOOKUP($A334,'2019'!$B$2:$K$170,5,FALSE),0)</f>
        <v>41</v>
      </c>
      <c r="AG334" s="1823">
        <f>IFERROR(VLOOKUP($A334,'2019'!$B$2:$K$170,8,FALSE),0)</f>
        <v>5</v>
      </c>
      <c r="AH334" s="1740">
        <f>IFERROR(VLOOKUP($A334,'2019'!$B$2:$K$170,10,FALSE),0)</f>
        <v>0.55400000000000005</v>
      </c>
      <c r="DT334" s="1858"/>
      <c r="DY334" s="1731"/>
    </row>
    <row r="335" spans="1:129">
      <c r="A335" s="1778" t="s">
        <v>126</v>
      </c>
      <c r="B335" s="1562">
        <f t="shared" si="133"/>
        <v>732</v>
      </c>
      <c r="C335" s="1562">
        <f t="shared" si="134"/>
        <v>402</v>
      </c>
      <c r="D335" s="1562">
        <f t="shared" si="135"/>
        <v>5</v>
      </c>
      <c r="E335" s="1563">
        <f t="shared" si="136"/>
        <v>0.54918032786885251</v>
      </c>
      <c r="F335" s="1786">
        <f t="shared" si="137"/>
        <v>10</v>
      </c>
      <c r="G335" s="1595">
        <v>2013</v>
      </c>
      <c r="H335" s="1567">
        <f t="shared" ref="H335:H354" si="138">IF(BC335&gt;0,1,0)+IF(BH335&gt;0,1,0)+IF(BP335&gt;0,1,0)+IF(BX335&gt;0,1,0)+IF(CC335&gt;0,1,0)+IF(CH335&gt;0,1,0)+IF(CM335&gt;0,1,0)+IF(CR335&gt;0,1,0)+IF(CW335&gt;0,1,0)+IF(DA335&gt;0,1,0)+IF(DE335&gt;0,1,0)+IF(DI335&gt;0,1,0)+IF(DM335&gt;0,1,0)+DU335</f>
        <v>2</v>
      </c>
      <c r="I335" s="1734">
        <f t="shared" ref="I335:I354" si="139">SUM(BC335,BH335,BP335,BX335,CC335,CH335,CM335,CR335,CW335,DA335,DE335,DI335,DM335,DQ335)</f>
        <v>147</v>
      </c>
      <c r="J335" s="1734">
        <f t="shared" ref="J335:J354" si="140">SUM(BE335,BJ335,BR335,BZ335,CE335,CJ335,CO335,CT335,CX335,DB335,DF335,DJ335,DN335,DR335)</f>
        <v>79</v>
      </c>
      <c r="K335" s="1734">
        <f t="shared" ref="K335:K354" si="141">SUM(BF335,BK335,BS335,CA335,CF335,CK335,CP335,CU335,CY335,DC335,DG335,DK335,DO335,DS335)</f>
        <v>2</v>
      </c>
      <c r="L335" s="1806">
        <f t="shared" ref="L335:L354" si="142">IF(I335=0,0,J335/I335)</f>
        <v>0.5374149659863946</v>
      </c>
      <c r="M335" s="1812">
        <v>13</v>
      </c>
      <c r="N335" s="1812">
        <v>0</v>
      </c>
      <c r="O335" s="1700">
        <f>IFERROR(VLOOKUP($A335,'2022'!$B$2:$K$174,3,FALSE),0)</f>
        <v>72</v>
      </c>
      <c r="P335" s="1858">
        <f>IFERROR(VLOOKUP($A335,'2022'!$B$2:$K$174,4,FALSE),0)</f>
        <v>26</v>
      </c>
      <c r="Q335" s="1858">
        <f>IFERROR(VLOOKUP($A335,'2022'!$B$2:$K$174,5,FALSE),0)</f>
        <v>36</v>
      </c>
      <c r="R335" s="1858">
        <f>IFERROR(VLOOKUP($A335,'2022'!$B$2:$K$174,8,FALSE),0)</f>
        <v>0</v>
      </c>
      <c r="S335" s="1740">
        <f>IFERROR(VLOOKUP($A335,'2022'!$B$2:$K$174,10,FALSE),0)</f>
        <v>0.5</v>
      </c>
      <c r="T335" s="1700">
        <f>IFERROR(VLOOKUP($A335,'2021'!$B$2:$K$174,3,FALSE),0)</f>
        <v>74</v>
      </c>
      <c r="U335" s="1843">
        <f>IFERROR(VLOOKUP($A335,'2021'!$B$2:$K$174,4,FALSE),0)</f>
        <v>29</v>
      </c>
      <c r="V335" s="1843">
        <f>IFERROR(VLOOKUP($A335,'2021'!$B$2:$K$174,5,FALSE),0)</f>
        <v>48</v>
      </c>
      <c r="W335" s="1843">
        <f>IFERROR(VLOOKUP($A335,'2021'!$B$2:$K$174,8,FALSE),0)</f>
        <v>0</v>
      </c>
      <c r="X335" s="1740">
        <f>IFERROR(VLOOKUP($A335,'2021'!$B$2:$K$174,10,FALSE),0)</f>
        <v>0.64900000000000002</v>
      </c>
      <c r="Y335" s="1700">
        <f>IFERROR(VLOOKUP($A335,'2020'!$B$2:$K$170,3,FALSE),0)</f>
        <v>62</v>
      </c>
      <c r="Z335" s="1829">
        <f>IFERROR(VLOOKUP($A335,'2020'!$B$2:$K$170,4,FALSE),0)</f>
        <v>15</v>
      </c>
      <c r="AA335" s="1829">
        <f>IFERROR(VLOOKUP($A335,'2020'!$B$2:$K$170,5,FALSE),0)</f>
        <v>31</v>
      </c>
      <c r="AB335" s="1829">
        <f>IFERROR(VLOOKUP($A335,'2020'!$B$2:$K$170,8,FALSE),0)</f>
        <v>0</v>
      </c>
      <c r="AC335" s="1740">
        <f>IFERROR(VLOOKUP($A335,'2020'!$B$2:$K$170,10,FALSE),0)</f>
        <v>0.5</v>
      </c>
      <c r="AD335" s="1700">
        <f>IFERROR(VLOOKUP($A335,'2019'!$B$2:$K$170,3,FALSE),0)</f>
        <v>82</v>
      </c>
      <c r="AE335" s="1823">
        <f>IFERROR(VLOOKUP($A335,'2019'!$B$2:$K$170,4,FALSE),0)</f>
        <v>20</v>
      </c>
      <c r="AF335" s="1823">
        <f>IFERROR(VLOOKUP($A335,'2019'!$B$2:$K$170,5,FALSE),0)</f>
        <v>38</v>
      </c>
      <c r="AG335" s="1823">
        <f>IFERROR(VLOOKUP($A335,'2019'!$B$2:$K$170,8,FALSE),0)</f>
        <v>3</v>
      </c>
      <c r="AH335" s="1740">
        <f>IFERROR(VLOOKUP($A335,'2019'!$B$2:$K$170,10,FALSE),0)</f>
        <v>0.46300000000000002</v>
      </c>
      <c r="AI335" s="1700">
        <f>IFERROR(VLOOKUP($A335,'2018'!$B$2:$K$170,3,FALSE),0)</f>
        <v>69</v>
      </c>
      <c r="AJ335" s="1821">
        <f>IFERROR(VLOOKUP($A335,'2018'!$B$2:$K$170,4,FALSE),0)</f>
        <v>35</v>
      </c>
      <c r="AK335" s="1821">
        <f>IFERROR(VLOOKUP($A335,'2018'!$B$2:$K$170,5,FALSE),0)</f>
        <v>40</v>
      </c>
      <c r="AL335" s="1821">
        <f>IFERROR(VLOOKUP($A335,'2018'!$B$2:$K$170,8,FALSE),0)</f>
        <v>0</v>
      </c>
      <c r="AM335" s="1740">
        <f>IFERROR(VLOOKUP($A335,'2018'!$B$2:$K$170,10,FALSE),0)</f>
        <v>0.57999999999999996</v>
      </c>
      <c r="AN335" s="1700">
        <f>IFERROR(VLOOKUP($A335,'2017'!$B$2:$J$163,2,FALSE),0)</f>
        <v>62</v>
      </c>
      <c r="AO335" s="1815">
        <f>IFERROR(VLOOKUP($A335,'2017'!$B$2:$J$163,3,FALSE),0)</f>
        <v>30</v>
      </c>
      <c r="AP335" s="1815">
        <f>IFERROR(VLOOKUP($A335,'2017'!$B$2:$J$163,4,FALSE),0)</f>
        <v>37</v>
      </c>
      <c r="AQ335" s="1815">
        <f>IFERROR(VLOOKUP($A335,'2017'!$B$2:$J$163,7,FALSE),0)</f>
        <v>0</v>
      </c>
      <c r="AR335" s="1740">
        <f>IFERROR(VLOOKUP($A335,'2017'!$B$2:$J$163,9,FALSE),0)</f>
        <v>0.59677419354838712</v>
      </c>
      <c r="AS335" s="1700">
        <f>IFERROR(VLOOKUP($A335,'2016'!$B$2:$K$165,3,FALSE),0)</f>
        <v>82</v>
      </c>
      <c r="AT335" s="1796">
        <f>IFERROR(VLOOKUP($A335,'2016'!$B$2:$K$165,4,FALSE),0)</f>
        <v>41</v>
      </c>
      <c r="AU335" s="1796">
        <f>IFERROR(VLOOKUP($A335,'2016'!$B$2:$K$165,5,FALSE),0)</f>
        <v>43</v>
      </c>
      <c r="AV335" s="1796">
        <f>IFERROR(VLOOKUP($A335,'2016'!$B$2:$K$165,8,FALSE),0)</f>
        <v>0</v>
      </c>
      <c r="AW335" s="1740">
        <f>IFERROR(VLOOKUP($A335,'2016'!$B$2:$K$165,10,FALSE),0)</f>
        <v>0.52400000000000002</v>
      </c>
      <c r="AX335" s="1700">
        <f>IFERROR(VLOOKUP($A335,'2015'!$B$2:$K$165,3,FALSE),0)</f>
        <v>82</v>
      </c>
      <c r="AY335" s="1695">
        <f>IFERROR(VLOOKUP($A335,'2015'!$B$2:$K$165,4,FALSE),0)</f>
        <v>35</v>
      </c>
      <c r="AZ335" s="1695">
        <f>IFERROR(VLOOKUP($A335,'2015'!$B$2:$K$165,5,FALSE),0)</f>
        <v>50</v>
      </c>
      <c r="BA335" s="1695">
        <f>IFERROR(VLOOKUP($A335,'2015'!$B$2:$K$165,8,FALSE),0)</f>
        <v>0</v>
      </c>
      <c r="BB335" s="1740">
        <f>IFERROR(VLOOKUP($A335,'2015'!$B$2:$K$165,10,FALSE),0)</f>
        <v>0.6097560975609756</v>
      </c>
      <c r="BC335" s="1700">
        <f>IFERROR(VLOOKUP($A335,'2014'!$B$2:$K$157,3,FALSE),0)</f>
        <v>78</v>
      </c>
      <c r="BD335" s="1691">
        <f>IFERROR(VLOOKUP($A335,'2014'!$B$2:$K$157,4,FALSE),0)</f>
        <v>38</v>
      </c>
      <c r="BE335" s="1691">
        <f>IFERROR(VLOOKUP($A335,'2014'!$B$2:$K$157,5,FALSE),0)</f>
        <v>47</v>
      </c>
      <c r="BF335" s="1691">
        <f>IFERROR(VLOOKUP($A335,'2014'!$B$2:$K$157,8,FALSE),0)</f>
        <v>2</v>
      </c>
      <c r="BG335" s="1740">
        <f>IFERROR(VLOOKUP($A335,'2014'!$B$2:$K$157,10,FALSE),0)</f>
        <v>0.60256410256410253</v>
      </c>
      <c r="BH335" s="1700">
        <f>IFERROR(VLOOKUP($A335,'2013'!$D$4:$I$249,2,FALSE),0)</f>
        <v>69</v>
      </c>
      <c r="BI335" s="1691">
        <f>IFERROR(VLOOKUP($A335,'2013'!$D$4:$I$249,3,FALSE),0)</f>
        <v>21</v>
      </c>
      <c r="BJ335" s="1691">
        <f>IFERROR(VLOOKUP($A335,'2013'!$D$4:$I$249,4,FALSE),0)</f>
        <v>32</v>
      </c>
      <c r="BK335" s="1691">
        <f>IFERROR(VLOOKUP($A335,'2013'!$D$4:$I$249,5,FALSE),0)</f>
        <v>0</v>
      </c>
      <c r="BL335" s="1740">
        <f>IFERROR(VLOOKUP($A335,'2013'!$D$4:$I$249,6,FALSE),0)</f>
        <v>0.46376811594202899</v>
      </c>
      <c r="BM335" s="1737">
        <f>IFERROR(VLOOKUP($A335,'2012'!$D$3:$O$172,2,FALSE),0)</f>
        <v>0</v>
      </c>
      <c r="BN335" s="1691">
        <f>IFERROR(VLOOKUP($A335,'2012'!$D$3:$O$172,3,FALSE),0)</f>
        <v>0</v>
      </c>
      <c r="BO335" s="1743">
        <f>IFERROR(VLOOKUP($A335,'2012'!$D$3:$O$172,4,FALSE),0)</f>
        <v>0</v>
      </c>
      <c r="BP335" s="1700">
        <f>IFERROR(VLOOKUP($A335,'2012'!$D$3:$O$172,5,FALSE),0)</f>
        <v>0</v>
      </c>
      <c r="BQ335" s="1691">
        <f>IFERROR(VLOOKUP($A335,'2012'!$D$3:$O$172,6,FALSE),0)</f>
        <v>0</v>
      </c>
      <c r="BR335" s="1691">
        <f>IFERROR(VLOOKUP($A335,'2012'!$D$3:$O$172,7,FALSE),0)</f>
        <v>0</v>
      </c>
      <c r="BS335" s="1691">
        <f>IFERROR(VLOOKUP($A335,'2012'!$D$3:$O$172,8,FALSE),0)</f>
        <v>0</v>
      </c>
      <c r="BT335" s="1740">
        <f>IFERROR(VLOOKUP($A335,'2012'!$D$3:$O$172,9,FALSE),0)</f>
        <v>0</v>
      </c>
      <c r="BU335" s="1737">
        <f>IFERROR(VLOOKUP($A335,'2012'!$D$3:$O$172,10,FALSE),0)</f>
        <v>0</v>
      </c>
      <c r="BV335" s="1691">
        <f>IFERROR(VLOOKUP($A335,'2012'!$D$3:$O$172,11,FALSE),0)</f>
        <v>0</v>
      </c>
      <c r="BW335" s="1743">
        <f>IFERROR(VLOOKUP($A335,'2012'!$D$3:$O$172,12,FALSE),0)</f>
        <v>0</v>
      </c>
      <c r="BX335" s="1700">
        <f>IFERROR(VLOOKUP($A335,'2011'!$D$4:$I$251,2,FALSE),0)</f>
        <v>0</v>
      </c>
      <c r="BY335" s="1691">
        <f>IFERROR(VLOOKUP($A335,'2011'!$D$4:$I$251,3,FALSE),0)</f>
        <v>0</v>
      </c>
      <c r="BZ335" s="1691">
        <f>IFERROR(VLOOKUP($A335,'2011'!$D$4:$I$251,4,FALSE),0)</f>
        <v>0</v>
      </c>
      <c r="CA335" s="1691">
        <f>IFERROR(VLOOKUP($A335,'2011'!$D$4:$I$251,5,FALSE),0)</f>
        <v>0</v>
      </c>
      <c r="CB335" s="1740">
        <f>IFERROR(VLOOKUP($A335,'2011'!$D$4:$I$251,6,FALSE),0)</f>
        <v>0</v>
      </c>
      <c r="CC335" s="1700">
        <f>IFERROR(VLOOKUP($A335,'2010'!$C$3:$H$234,2,FALSE),0)</f>
        <v>0</v>
      </c>
      <c r="CD335" s="1691">
        <f>IFERROR(VLOOKUP($A335,'2010'!$C$3:$H$234,3,FALSE),0)</f>
        <v>0</v>
      </c>
      <c r="CE335" s="1691">
        <f>IFERROR(VLOOKUP($A335,'2010'!$C$3:$H$234,4,FALSE),0)</f>
        <v>0</v>
      </c>
      <c r="CF335" s="1691">
        <f>IFERROR(VLOOKUP($A335,'2010'!$C$3:$H$234,5,FALSE),0)</f>
        <v>0</v>
      </c>
      <c r="CG335" s="1740">
        <f>IFERROR(VLOOKUP($A335,'2010'!$C$3:$H$234,6,FALSE),0)</f>
        <v>0</v>
      </c>
      <c r="CH335" s="1700">
        <f>IFERROR(VLOOKUP($A335,'2009'!$C$3:$H$242,2,FALSE),0)</f>
        <v>0</v>
      </c>
      <c r="CI335" s="1691">
        <f>IFERROR(VLOOKUP($A335,'2009'!$C$3:$H$242,3,FALSE),0)</f>
        <v>0</v>
      </c>
      <c r="CJ335" s="1691">
        <f>IFERROR(VLOOKUP($A335,'2009'!$C$3:$H$242,4,FALSE),0)</f>
        <v>0</v>
      </c>
      <c r="CK335" s="1691">
        <f>IFERROR(VLOOKUP($A335,'2009'!$C$3:$H$242,5,FALSE),0)</f>
        <v>0</v>
      </c>
      <c r="CL335" s="1740">
        <f>IFERROR(VLOOKUP($A335,'2009'!$C$3:$H$242,6,FALSE),0)</f>
        <v>0</v>
      </c>
      <c r="CM335" s="1700">
        <f>IFERROR(VLOOKUP($A335,'2008'!$C$3:$H$229,2,FALSE),0)</f>
        <v>0</v>
      </c>
      <c r="CN335" s="1691">
        <f>IFERROR(VLOOKUP($A335,'2008'!$C$3:$H$229,3,FALSE),0)</f>
        <v>0</v>
      </c>
      <c r="CO335" s="1691">
        <f>IFERROR(VLOOKUP($A335,'2008'!$C$3:$H$229,4,FALSE),0)</f>
        <v>0</v>
      </c>
      <c r="CP335" s="1691">
        <f>IFERROR(VLOOKUP($A335,'2008'!$C$3:$H$229,5,FALSE),0)</f>
        <v>0</v>
      </c>
      <c r="CQ335" s="1740">
        <f>IFERROR(VLOOKUP($A335,'2008'!$C$3:$H$229,6,FALSE),0)</f>
        <v>0</v>
      </c>
      <c r="CR335" s="1700">
        <f>IFERROR(VLOOKUP($A335,'2007'!$C$3:$M$238,7,FALSE),0)</f>
        <v>0</v>
      </c>
      <c r="CS335" s="1691">
        <f>IFERROR(VLOOKUP($A335,'2007'!$C$3:$M$238,8,FALSE),0)</f>
        <v>0</v>
      </c>
      <c r="CT335" s="1691">
        <f>IFERROR(VLOOKUP($A335,'2007'!$C$3:$M$238,9,FALSE),0)</f>
        <v>0</v>
      </c>
      <c r="CU335" s="1691">
        <f>IFERROR(VLOOKUP($A335,'2007'!$C$3:$M$238,10,FALSE),0)</f>
        <v>0</v>
      </c>
      <c r="CV335" s="1740">
        <f>IFERROR(VLOOKUP($A335,'2007'!$C$3:$M$238,11,FALSE),0)</f>
        <v>0</v>
      </c>
      <c r="CW335" s="1700">
        <f>IFERROR(VLOOKUP($A335,'2006'!$A$2:$F$200,2,FALSE),0)</f>
        <v>0</v>
      </c>
      <c r="CX335" s="1691">
        <f>IFERROR(VLOOKUP($A335,'2006'!$A$2:$F$200,4,FALSE),0)</f>
        <v>0</v>
      </c>
      <c r="CY335" s="1691">
        <f>IFERROR(VLOOKUP($A335,'2006'!$A$2:$F$200,5,FALSE),0)</f>
        <v>0</v>
      </c>
      <c r="CZ335" s="1740">
        <f>IFERROR(VLOOKUP($A335,'2006'!$A$2:$F$200,6,FALSE),0)</f>
        <v>0</v>
      </c>
      <c r="DA335" s="1700">
        <f>IFERROR(VLOOKUP($A335,'2005'!$C$3:$M$205,8,FALSE),0)</f>
        <v>0</v>
      </c>
      <c r="DB335" s="1691">
        <f>IFERROR(VLOOKUP($A335,'2005'!$C$3:$M$205,9,FALSE),0)</f>
        <v>0</v>
      </c>
      <c r="DC335" s="1691">
        <f>IFERROR(VLOOKUP($A335,'2005'!$C$3:$M$205,10,FALSE),0)</f>
        <v>0</v>
      </c>
      <c r="DD335" s="1740">
        <f>IFERROR(VLOOKUP($A335,'2005'!$C$3:$M$205,11,FALSE),0)</f>
        <v>0</v>
      </c>
      <c r="DE335" s="1700">
        <f>IFERROR(VLOOKUP($A335,'2004'!$C$3:$M$213,8,FALSE),0)</f>
        <v>0</v>
      </c>
      <c r="DF335" s="1691">
        <f>IFERROR(VLOOKUP($A335,'2004'!$C$3:$M$213,9,FALSE),0)</f>
        <v>0</v>
      </c>
      <c r="DG335" s="1691">
        <f>IFERROR(VLOOKUP($A335,'2004'!$C$3:$M$213,10,FALSE),0)</f>
        <v>0</v>
      </c>
      <c r="DH335" s="1740">
        <f>IFERROR(VLOOKUP($A335,'2004'!$C$3:$M$213,11,FALSE),0)</f>
        <v>0</v>
      </c>
      <c r="DI335" s="1700">
        <f>IFERROR(VLOOKUP($A335,'2003'!$C$3:$Q$214,12,FALSE),0)</f>
        <v>0</v>
      </c>
      <c r="DJ335" s="1691">
        <f>IFERROR(VLOOKUP($A335,'2003'!$C$3:$Q$214,13,FALSE),0)</f>
        <v>0</v>
      </c>
      <c r="DK335" s="1691">
        <f>IFERROR(VLOOKUP($A335,'2003'!$C$3:$Q$214,14,FALSE),0)</f>
        <v>0</v>
      </c>
      <c r="DL335" s="1740">
        <f>IFERROR(VLOOKUP($A335,'2003'!$C$3:$Q$214,15,FALSE),0)</f>
        <v>0</v>
      </c>
      <c r="DM335" s="1700">
        <f>IFERROR(VLOOKUP($A335,'2002'!$D$3:$R$214,12,FALSE),0)</f>
        <v>0</v>
      </c>
      <c r="DN335" s="1691">
        <f>IFERROR(VLOOKUP($A335,'2002'!$D$3:$R$214,13,FALSE),0)</f>
        <v>0</v>
      </c>
      <c r="DO335" s="1691">
        <f>IFERROR(VLOOKUP($A335,'2002'!$D$3:$R$214,14,FALSE),0)</f>
        <v>0</v>
      </c>
      <c r="DP335" s="1788">
        <f>IFERROR(VLOOKUP($A335,'2002'!$D$3:$R$214,15,FALSE),0)</f>
        <v>0</v>
      </c>
      <c r="DQ335" s="1700">
        <f>IFERROR(VLOOKUP($A335,'Pre 2002'!$C$3:$CK$382,84,FALSE),0)</f>
        <v>0</v>
      </c>
      <c r="DR335" s="1695">
        <f>IFERROR(VLOOKUP($A335,'Pre 2002'!$C$3:$CK$382,85,FALSE),0)</f>
        <v>0</v>
      </c>
      <c r="DS335" s="1695">
        <f>IFERROR(VLOOKUP($A335,'Pre 2002'!$C$3:$CK$382,86,FALSE),0)</f>
        <v>0</v>
      </c>
      <c r="DT335" s="1790">
        <f>IFERROR(VLOOKUP($A335,'Pre 2002'!$C$3:$CK$382,87,FALSE),0)</f>
        <v>0</v>
      </c>
      <c r="DU335" s="1741">
        <f>IFERROR(VLOOKUP(A335,'Pre 2002'!$C$3:$CG$382,83,FALSE),0)</f>
        <v>0</v>
      </c>
      <c r="DY335" s="1731"/>
    </row>
    <row r="336" spans="1:129">
      <c r="A336" s="1778" t="s">
        <v>45</v>
      </c>
      <c r="B336" s="1562">
        <f t="shared" si="133"/>
        <v>594</v>
      </c>
      <c r="C336" s="1562">
        <f t="shared" si="134"/>
        <v>325</v>
      </c>
      <c r="D336" s="1562">
        <f t="shared" si="135"/>
        <v>5</v>
      </c>
      <c r="E336" s="1563">
        <f t="shared" si="136"/>
        <v>0.54713804713804715</v>
      </c>
      <c r="F336" s="1786">
        <f t="shared" si="137"/>
        <v>9</v>
      </c>
      <c r="G336" s="1595">
        <v>2009</v>
      </c>
      <c r="H336" s="1567">
        <f t="shared" si="138"/>
        <v>5</v>
      </c>
      <c r="I336" s="1734">
        <f t="shared" si="139"/>
        <v>318</v>
      </c>
      <c r="J336" s="1734">
        <f t="shared" si="140"/>
        <v>181</v>
      </c>
      <c r="K336" s="1734">
        <f t="shared" si="141"/>
        <v>2</v>
      </c>
      <c r="L336" s="1806">
        <f t="shared" si="142"/>
        <v>0.5691823899371069</v>
      </c>
      <c r="M336" s="1797" t="s">
        <v>44</v>
      </c>
      <c r="N336" s="1797">
        <v>0</v>
      </c>
      <c r="O336" s="1700">
        <f>IFERROR(VLOOKUP($A336,'2022'!$B$2:$K$174,3,FALSE),0)</f>
        <v>0</v>
      </c>
      <c r="P336" s="1858">
        <f>IFERROR(VLOOKUP($A336,'2022'!$B$2:$K$174,4,FALSE),0)</f>
        <v>0</v>
      </c>
      <c r="Q336" s="1858">
        <f>IFERROR(VLOOKUP($A336,'2022'!$B$2:$K$174,5,FALSE),0)</f>
        <v>0</v>
      </c>
      <c r="R336" s="1858">
        <f>IFERROR(VLOOKUP($A336,'2022'!$B$2:$K$174,8,FALSE),0)</f>
        <v>0</v>
      </c>
      <c r="S336" s="1740">
        <f>IFERROR(VLOOKUP($A336,'2022'!$B$2:$K$174,10,FALSE),0)</f>
        <v>0</v>
      </c>
      <c r="T336" s="1700">
        <f>IFERROR(VLOOKUP($A336,'2021'!$B$2:$K$174,3,FALSE),0)</f>
        <v>0</v>
      </c>
      <c r="U336" s="1843">
        <f>IFERROR(VLOOKUP($A336,'2021'!$B$2:$K$174,4,FALSE),0)</f>
        <v>0</v>
      </c>
      <c r="V336" s="1843">
        <f>IFERROR(VLOOKUP($A336,'2021'!$B$2:$K$174,5,FALSE),0)</f>
        <v>0</v>
      </c>
      <c r="W336" s="1843">
        <f>IFERROR(VLOOKUP($A336,'2021'!$B$2:$K$174,8,FALSE),0)</f>
        <v>0</v>
      </c>
      <c r="X336" s="1740">
        <f>IFERROR(VLOOKUP($A336,'2021'!$B$2:$K$174,10,FALSE),0)</f>
        <v>0</v>
      </c>
      <c r="Y336" s="1700">
        <f>IFERROR(VLOOKUP($A336,'2020'!$B$2:$K$170,3,FALSE),0)</f>
        <v>0</v>
      </c>
      <c r="Z336" s="1829">
        <f>IFERROR(VLOOKUP($A336,'2020'!$B$2:$K$170,4,FALSE),0)</f>
        <v>0</v>
      </c>
      <c r="AA336" s="1829">
        <f>IFERROR(VLOOKUP($A336,'2020'!$B$2:$K$170,5,FALSE),0)</f>
        <v>0</v>
      </c>
      <c r="AB336" s="1829">
        <f>IFERROR(VLOOKUP($A336,'2020'!$B$2:$K$170,8,FALSE),0)</f>
        <v>0</v>
      </c>
      <c r="AC336" s="1740">
        <f>IFERROR(VLOOKUP($A336,'2020'!$B$2:$K$170,10,FALSE),0)</f>
        <v>0</v>
      </c>
      <c r="AD336" s="1700">
        <f>IFERROR(VLOOKUP($A336,'2019'!$B$2:$K$170,3,FALSE),0)</f>
        <v>0</v>
      </c>
      <c r="AE336" s="1823">
        <f>IFERROR(VLOOKUP($A336,'2019'!$B$2:$K$170,4,FALSE),0)</f>
        <v>0</v>
      </c>
      <c r="AF336" s="1823">
        <f>IFERROR(VLOOKUP($A336,'2019'!$B$2:$K$170,5,FALSE),0)</f>
        <v>0</v>
      </c>
      <c r="AG336" s="1823">
        <f>IFERROR(VLOOKUP($A336,'2019'!$B$2:$K$170,8,FALSE),0)</f>
        <v>0</v>
      </c>
      <c r="AH336" s="1740">
        <f>IFERROR(VLOOKUP($A336,'2019'!$B$2:$K$170,10,FALSE),0)</f>
        <v>0</v>
      </c>
      <c r="AI336" s="1700">
        <f>IFERROR(VLOOKUP($A336,'2018'!$B$2:$K$170,3,FALSE),0)</f>
        <v>74</v>
      </c>
      <c r="AJ336" s="1821">
        <f>IFERROR(VLOOKUP($A336,'2018'!$B$2:$K$170,4,FALSE),0)</f>
        <v>35</v>
      </c>
      <c r="AK336" s="1821">
        <f>IFERROR(VLOOKUP($A336,'2018'!$B$2:$K$170,5,FALSE),0)</f>
        <v>38</v>
      </c>
      <c r="AL336" s="1821">
        <f>IFERROR(VLOOKUP($A336,'2018'!$B$2:$K$170,8,FALSE),0)</f>
        <v>0</v>
      </c>
      <c r="AM336" s="1740">
        <f>IFERROR(VLOOKUP($A336,'2018'!$B$2:$K$170,10,FALSE),0)</f>
        <v>0.51400000000000001</v>
      </c>
      <c r="AN336" s="1700">
        <f>IFERROR(VLOOKUP($A336,'2017'!$B$2:$J$163,2,FALSE),0)</f>
        <v>63</v>
      </c>
      <c r="AO336" s="1815">
        <f>IFERROR(VLOOKUP($A336,'2017'!$B$2:$J$163,3,FALSE),0)</f>
        <v>23</v>
      </c>
      <c r="AP336" s="1815">
        <f>IFERROR(VLOOKUP($A336,'2017'!$B$2:$J$163,4,FALSE),0)</f>
        <v>33</v>
      </c>
      <c r="AQ336" s="1815">
        <f>IFERROR(VLOOKUP($A336,'2017'!$B$2:$J$163,7,FALSE),0)</f>
        <v>0</v>
      </c>
      <c r="AR336" s="1740">
        <f>IFERROR(VLOOKUP($A336,'2017'!$B$2:$J$163,9,FALSE),0)</f>
        <v>0.52380952380952384</v>
      </c>
      <c r="AS336" s="1700">
        <f>IFERROR(VLOOKUP($A336,'2016'!$B$2:$K$165,3,FALSE),0)</f>
        <v>61</v>
      </c>
      <c r="AT336" s="1796">
        <f>IFERROR(VLOOKUP($A336,'2016'!$B$2:$K$165,4,FALSE),0)</f>
        <v>15</v>
      </c>
      <c r="AU336" s="1796">
        <f>IFERROR(VLOOKUP($A336,'2016'!$B$2:$K$165,5,FALSE),0)</f>
        <v>30</v>
      </c>
      <c r="AV336" s="1796">
        <f>IFERROR(VLOOKUP($A336,'2016'!$B$2:$K$165,8,FALSE),0)</f>
        <v>2</v>
      </c>
      <c r="AW336" s="1740">
        <f>IFERROR(VLOOKUP($A336,'2016'!$B$2:$K$165,10,FALSE),0)</f>
        <v>0.49199999999999999</v>
      </c>
      <c r="AX336" s="1700">
        <f>IFERROR(VLOOKUP($A336,'2015'!$B$2:$K$165,3,FALSE),0)</f>
        <v>78</v>
      </c>
      <c r="AY336" s="1695">
        <f>IFERROR(VLOOKUP($A336,'2015'!$B$2:$K$165,4,FALSE),0)</f>
        <v>27</v>
      </c>
      <c r="AZ336" s="1695">
        <f>IFERROR(VLOOKUP($A336,'2015'!$B$2:$K$165,5,FALSE),0)</f>
        <v>43</v>
      </c>
      <c r="BA336" s="1695">
        <f>IFERROR(VLOOKUP($A336,'2015'!$B$2:$K$165,8,FALSE),0)</f>
        <v>1</v>
      </c>
      <c r="BB336" s="1740">
        <f>IFERROR(VLOOKUP($A336,'2015'!$B$2:$K$165,10,FALSE),0)</f>
        <v>0.55128205128205132</v>
      </c>
      <c r="BC336" s="1700">
        <f>IFERROR(VLOOKUP($A336,'2014'!$B$2:$K$157,3,FALSE),0)</f>
        <v>75</v>
      </c>
      <c r="BD336" s="1691">
        <f>IFERROR(VLOOKUP($A336,'2014'!$B$2:$K$157,4,FALSE),0)</f>
        <v>24</v>
      </c>
      <c r="BE336" s="1691">
        <f>IFERROR(VLOOKUP($A336,'2014'!$B$2:$K$157,5,FALSE),0)</f>
        <v>43</v>
      </c>
      <c r="BF336" s="1691">
        <f>IFERROR(VLOOKUP($A336,'2014'!$B$2:$K$157,8,FALSE),0)</f>
        <v>1</v>
      </c>
      <c r="BG336" s="1740">
        <f>IFERROR(VLOOKUP($A336,'2014'!$B$2:$K$157,10,FALSE),0)</f>
        <v>0.57333333333333336</v>
      </c>
      <c r="BH336" s="1700">
        <f>IFERROR(VLOOKUP($A336,'2013'!$D$4:$I$249,2,FALSE),0)</f>
        <v>75</v>
      </c>
      <c r="BI336" s="1691">
        <f>IFERROR(VLOOKUP($A336,'2013'!$D$4:$I$249,3,FALSE),0)</f>
        <v>32</v>
      </c>
      <c r="BJ336" s="1691">
        <f>IFERROR(VLOOKUP($A336,'2013'!$D$4:$I$249,4,FALSE),0)</f>
        <v>52</v>
      </c>
      <c r="BK336" s="1691">
        <f>IFERROR(VLOOKUP($A336,'2013'!$D$4:$I$249,5,FALSE),0)</f>
        <v>0</v>
      </c>
      <c r="BL336" s="1740">
        <f>IFERROR(VLOOKUP($A336,'2013'!$D$4:$I$249,6,FALSE),0)</f>
        <v>0.69333333333333336</v>
      </c>
      <c r="BM336" s="1737">
        <f>IFERROR(VLOOKUP($A336,'2012'!$D$3:$O$172,2,FALSE),0)</f>
        <v>168</v>
      </c>
      <c r="BN336" s="1691">
        <f>IFERROR(VLOOKUP($A336,'2012'!$D$3:$O$172,3,FALSE),0)</f>
        <v>86</v>
      </c>
      <c r="BO336" s="1743">
        <f>IFERROR(VLOOKUP($A336,'2012'!$D$3:$O$172,4,FALSE),0)</f>
        <v>1</v>
      </c>
      <c r="BP336" s="1700">
        <f>IFERROR(VLOOKUP($A336,'2012'!$D$3:$O$172,5,FALSE),0)</f>
        <v>42</v>
      </c>
      <c r="BQ336" s="1691">
        <f>IFERROR(VLOOKUP($A336,'2012'!$D$3:$O$172,6,FALSE),0)</f>
        <v>18</v>
      </c>
      <c r="BR336" s="1691">
        <f>IFERROR(VLOOKUP($A336,'2012'!$D$3:$O$172,7,FALSE),0)</f>
        <v>18</v>
      </c>
      <c r="BS336" s="1691">
        <f>IFERROR(VLOOKUP($A336,'2012'!$D$3:$O$172,8,FALSE),0)</f>
        <v>0</v>
      </c>
      <c r="BT336" s="1740">
        <f>IFERROR(VLOOKUP($A336,'2012'!$D$3:$O$172,9,FALSE),0)</f>
        <v>0.42857142857142855</v>
      </c>
      <c r="BU336" s="1737">
        <f>IFERROR(VLOOKUP($A336,'2012'!$D$3:$O$172,10,FALSE),0)</f>
        <v>126</v>
      </c>
      <c r="BV336" s="1691">
        <f>IFERROR(VLOOKUP($A336,'2012'!$D$3:$O$172,11,FALSE),0)</f>
        <v>68</v>
      </c>
      <c r="BW336" s="1743">
        <f>IFERROR(VLOOKUP($A336,'2012'!$D$3:$O$172,12,FALSE),0)</f>
        <v>1</v>
      </c>
      <c r="BX336" s="1700">
        <f>IFERROR(VLOOKUP($A336,'2011'!$D$4:$I$251,2,FALSE),0)</f>
        <v>69</v>
      </c>
      <c r="BY336" s="1691">
        <f>IFERROR(VLOOKUP($A336,'2011'!$D$4:$I$251,3,FALSE),0)</f>
        <v>18</v>
      </c>
      <c r="BZ336" s="1691">
        <f>IFERROR(VLOOKUP($A336,'2011'!$D$4:$I$251,4,FALSE),0)</f>
        <v>39</v>
      </c>
      <c r="CA336" s="1691">
        <f>IFERROR(VLOOKUP($A336,'2011'!$D$4:$I$251,5,FALSE),0)</f>
        <v>1</v>
      </c>
      <c r="CB336" s="1740">
        <f>IFERROR(VLOOKUP($A336,'2011'!$D$4:$I$251,6,FALSE),0)</f>
        <v>0.56521739130434778</v>
      </c>
      <c r="CC336" s="1700">
        <f>IFERROR(VLOOKUP($A336,'2010'!$C$3:$H$234,2,FALSE),0)</f>
        <v>0</v>
      </c>
      <c r="CD336" s="1691">
        <f>IFERROR(VLOOKUP($A336,'2010'!$C$3:$H$234,3,FALSE),0)</f>
        <v>0</v>
      </c>
      <c r="CE336" s="1691">
        <f>IFERROR(VLOOKUP($A336,'2010'!$C$3:$H$234,4,FALSE),0)</f>
        <v>0</v>
      </c>
      <c r="CF336" s="1691">
        <f>IFERROR(VLOOKUP($A336,'2010'!$C$3:$H$234,5,FALSE),0)</f>
        <v>0</v>
      </c>
      <c r="CG336" s="1740">
        <f>IFERROR(VLOOKUP($A336,'2010'!$C$3:$H$234,6,FALSE),0)</f>
        <v>0</v>
      </c>
      <c r="CH336" s="1700">
        <f>IFERROR(VLOOKUP($A336,'2009'!$C$3:$H$242,2,FALSE),0)</f>
        <v>57</v>
      </c>
      <c r="CI336" s="1691">
        <f>IFERROR(VLOOKUP($A336,'2009'!$C$3:$H$242,3,FALSE),0)</f>
        <v>19</v>
      </c>
      <c r="CJ336" s="1691">
        <f>IFERROR(VLOOKUP($A336,'2009'!$C$3:$H$242,4,FALSE),0)</f>
        <v>29</v>
      </c>
      <c r="CK336" s="1691">
        <f>IFERROR(VLOOKUP($A336,'2009'!$C$3:$H$242,5,FALSE),0)</f>
        <v>0</v>
      </c>
      <c r="CL336" s="1740">
        <f>IFERROR(VLOOKUP($A336,'2009'!$C$3:$H$242,6,FALSE),0)</f>
        <v>0.50877192982456143</v>
      </c>
      <c r="CM336" s="1700">
        <f>IFERROR(VLOOKUP($A336,'2008'!$C$3:$H$229,2,FALSE),0)</f>
        <v>0</v>
      </c>
      <c r="CN336" s="1691">
        <f>IFERROR(VLOOKUP($A336,'2008'!$C$3:$H$229,3,FALSE),0)</f>
        <v>0</v>
      </c>
      <c r="CO336" s="1691">
        <f>IFERROR(VLOOKUP($A336,'2008'!$C$3:$H$229,4,FALSE),0)</f>
        <v>0</v>
      </c>
      <c r="CP336" s="1691">
        <f>IFERROR(VLOOKUP($A336,'2008'!$C$3:$H$229,5,FALSE),0)</f>
        <v>0</v>
      </c>
      <c r="CQ336" s="1740">
        <f>IFERROR(VLOOKUP($A336,'2008'!$C$3:$H$229,6,FALSE),0)</f>
        <v>0</v>
      </c>
      <c r="CR336" s="1700">
        <f>IFERROR(VLOOKUP($A336,'2007'!$C$3:$M$238,7,FALSE),0)</f>
        <v>0</v>
      </c>
      <c r="CS336" s="1691">
        <f>IFERROR(VLOOKUP($A336,'2007'!$C$3:$M$238,8,FALSE),0)</f>
        <v>0</v>
      </c>
      <c r="CT336" s="1691">
        <f>IFERROR(VLOOKUP($A336,'2007'!$C$3:$M$238,9,FALSE),0)</f>
        <v>0</v>
      </c>
      <c r="CU336" s="1691">
        <f>IFERROR(VLOOKUP($A336,'2007'!$C$3:$M$238,10,FALSE),0)</f>
        <v>0</v>
      </c>
      <c r="CV336" s="1740">
        <f>IFERROR(VLOOKUP($A336,'2007'!$C$3:$M$238,11,FALSE),0)</f>
        <v>0</v>
      </c>
      <c r="CW336" s="1700">
        <f>IFERROR(VLOOKUP($A336,'2006'!$A$2:$F$200,2,FALSE),0)</f>
        <v>0</v>
      </c>
      <c r="CX336" s="1691">
        <f>IFERROR(VLOOKUP($A336,'2006'!$A$2:$F$200,4,FALSE),0)</f>
        <v>0</v>
      </c>
      <c r="CY336" s="1691">
        <f>IFERROR(VLOOKUP($A336,'2006'!$A$2:$F$200,5,FALSE),0)</f>
        <v>0</v>
      </c>
      <c r="CZ336" s="1740">
        <f>IFERROR(VLOOKUP($A336,'2006'!$A$2:$F$200,6,FALSE),0)</f>
        <v>0</v>
      </c>
      <c r="DA336" s="1700">
        <f>IFERROR(VLOOKUP($A336,'2005'!$C$3:$M$205,8,FALSE),0)</f>
        <v>0</v>
      </c>
      <c r="DB336" s="1691">
        <f>IFERROR(VLOOKUP($A336,'2005'!$C$3:$M$205,9,FALSE),0)</f>
        <v>0</v>
      </c>
      <c r="DC336" s="1691">
        <f>IFERROR(VLOOKUP($A336,'2005'!$C$3:$M$205,10,FALSE),0)</f>
        <v>0</v>
      </c>
      <c r="DD336" s="1740">
        <f>IFERROR(VLOOKUP($A336,'2005'!$C$3:$M$205,11,FALSE),0)</f>
        <v>0</v>
      </c>
      <c r="DE336" s="1700">
        <f>IFERROR(VLOOKUP($A336,'2004'!$C$3:$M$213,8,FALSE),0)</f>
        <v>0</v>
      </c>
      <c r="DF336" s="1691">
        <f>IFERROR(VLOOKUP($A336,'2004'!$C$3:$M$213,9,FALSE),0)</f>
        <v>0</v>
      </c>
      <c r="DG336" s="1691">
        <f>IFERROR(VLOOKUP($A336,'2004'!$C$3:$M$213,10,FALSE),0)</f>
        <v>0</v>
      </c>
      <c r="DH336" s="1740">
        <f>IFERROR(VLOOKUP($A336,'2004'!$C$3:$M$213,11,FALSE),0)</f>
        <v>0</v>
      </c>
      <c r="DI336" s="1700">
        <f>IFERROR(VLOOKUP($A336,'2003'!$C$3:$Q$214,12,FALSE),0)</f>
        <v>0</v>
      </c>
      <c r="DJ336" s="1691">
        <f>IFERROR(VLOOKUP($A336,'2003'!$C$3:$Q$214,13,FALSE),0)</f>
        <v>0</v>
      </c>
      <c r="DK336" s="1691">
        <f>IFERROR(VLOOKUP($A336,'2003'!$C$3:$Q$214,14,FALSE),0)</f>
        <v>0</v>
      </c>
      <c r="DL336" s="1740">
        <f>IFERROR(VLOOKUP($A336,'2003'!$C$3:$Q$214,15,FALSE),0)</f>
        <v>0</v>
      </c>
      <c r="DM336" s="1700">
        <f>IFERROR(VLOOKUP($A336,'2002'!$D$3:$R$214,12,FALSE),0)</f>
        <v>0</v>
      </c>
      <c r="DN336" s="1691">
        <f>IFERROR(VLOOKUP($A336,'2002'!$D$3:$R$214,13,FALSE),0)</f>
        <v>0</v>
      </c>
      <c r="DO336" s="1691">
        <f>IFERROR(VLOOKUP($A336,'2002'!$D$3:$R$214,14,FALSE),0)</f>
        <v>0</v>
      </c>
      <c r="DP336" s="1788">
        <f>IFERROR(VLOOKUP($A336,'2002'!$D$3:$R$214,15,FALSE),0)</f>
        <v>0</v>
      </c>
      <c r="DQ336" s="1700">
        <f>IFERROR(VLOOKUP($A336,'Pre 2002'!$C$3:$CK$382,84,FALSE),0)</f>
        <v>0</v>
      </c>
      <c r="DR336" s="1695">
        <f>IFERROR(VLOOKUP($A336,'Pre 2002'!$C$3:$CK$382,85,FALSE),0)</f>
        <v>0</v>
      </c>
      <c r="DS336" s="1695">
        <f>IFERROR(VLOOKUP($A336,'Pre 2002'!$C$3:$CK$382,86,FALSE),0)</f>
        <v>0</v>
      </c>
      <c r="DT336" s="1790">
        <f>IFERROR(VLOOKUP($A336,'Pre 2002'!$C$3:$CK$382,87,FALSE),0)</f>
        <v>0</v>
      </c>
      <c r="DU336" s="1741">
        <f>IFERROR(VLOOKUP(A336,'Pre 2002'!$C$3:$CG$382,83,FALSE),0)</f>
        <v>0</v>
      </c>
      <c r="DY336" s="1731"/>
    </row>
    <row r="337" spans="1:129">
      <c r="A337" s="1778" t="s">
        <v>15</v>
      </c>
      <c r="B337" s="1562">
        <f t="shared" si="133"/>
        <v>1109</v>
      </c>
      <c r="C337" s="1562">
        <f t="shared" si="134"/>
        <v>597</v>
      </c>
      <c r="D337" s="1562">
        <f t="shared" si="135"/>
        <v>5</v>
      </c>
      <c r="E337" s="1563">
        <f t="shared" si="136"/>
        <v>0.53832281334535614</v>
      </c>
      <c r="F337" s="1786">
        <f t="shared" si="137"/>
        <v>15</v>
      </c>
      <c r="G337" s="1595">
        <v>2003</v>
      </c>
      <c r="H337" s="1567">
        <f t="shared" si="138"/>
        <v>12</v>
      </c>
      <c r="I337" s="1734">
        <f t="shared" si="139"/>
        <v>900</v>
      </c>
      <c r="J337" s="1734">
        <f t="shared" si="140"/>
        <v>495</v>
      </c>
      <c r="K337" s="1734">
        <f t="shared" si="141"/>
        <v>5</v>
      </c>
      <c r="L337" s="1806">
        <f t="shared" si="142"/>
        <v>0.55000000000000004</v>
      </c>
      <c r="M337" s="1750" t="s">
        <v>14</v>
      </c>
      <c r="N337" s="1750">
        <v>2</v>
      </c>
      <c r="O337" s="1700">
        <f>IFERROR(VLOOKUP($A337,'2022'!$B$2:$K$174,3,FALSE),0)</f>
        <v>0</v>
      </c>
      <c r="P337" s="1858">
        <f>IFERROR(VLOOKUP($A337,'2022'!$B$2:$K$174,4,FALSE),0)</f>
        <v>0</v>
      </c>
      <c r="Q337" s="1858">
        <f>IFERROR(VLOOKUP($A337,'2022'!$B$2:$K$174,5,FALSE),0)</f>
        <v>0</v>
      </c>
      <c r="R337" s="1858">
        <f>IFERROR(VLOOKUP($A337,'2022'!$B$2:$K$174,8,FALSE),0)</f>
        <v>0</v>
      </c>
      <c r="S337" s="1740">
        <f>IFERROR(VLOOKUP($A337,'2022'!$B$2:$K$174,10,FALSE),0)</f>
        <v>0</v>
      </c>
      <c r="T337" s="1700">
        <f>IFERROR(VLOOKUP($A337,'2021'!$B$2:$K$174,3,FALSE),0)</f>
        <v>0</v>
      </c>
      <c r="U337" s="1843">
        <f>IFERROR(VLOOKUP($A337,'2021'!$B$2:$K$174,4,FALSE),0)</f>
        <v>0</v>
      </c>
      <c r="V337" s="1843">
        <f>IFERROR(VLOOKUP($A337,'2021'!$B$2:$K$174,5,FALSE),0)</f>
        <v>0</v>
      </c>
      <c r="W337" s="1843">
        <f>IFERROR(VLOOKUP($A337,'2021'!$B$2:$K$174,8,FALSE),0)</f>
        <v>0</v>
      </c>
      <c r="X337" s="1740">
        <f>IFERROR(VLOOKUP($A337,'2021'!$B$2:$K$174,10,FALSE),0)</f>
        <v>0</v>
      </c>
      <c r="Y337" s="1700">
        <f>IFERROR(VLOOKUP($A337,'2020'!$B$2:$K$170,3,FALSE),0)</f>
        <v>0</v>
      </c>
      <c r="Z337" s="1829">
        <f>IFERROR(VLOOKUP($A337,'2020'!$B$2:$K$170,4,FALSE),0)</f>
        <v>0</v>
      </c>
      <c r="AA337" s="1829">
        <f>IFERROR(VLOOKUP($A337,'2020'!$B$2:$K$170,5,FALSE),0)</f>
        <v>0</v>
      </c>
      <c r="AB337" s="1829">
        <f>IFERROR(VLOOKUP($A337,'2020'!$B$2:$K$170,8,FALSE),0)</f>
        <v>0</v>
      </c>
      <c r="AC337" s="1740">
        <f>IFERROR(VLOOKUP($A337,'2020'!$B$2:$K$170,10,FALSE),0)</f>
        <v>0</v>
      </c>
      <c r="AD337" s="1700">
        <f>IFERROR(VLOOKUP($A337,'2019'!$B$2:$K$170,3,FALSE),0)</f>
        <v>0</v>
      </c>
      <c r="AE337" s="1823">
        <f>IFERROR(VLOOKUP($A337,'2019'!$B$2:$K$170,4,FALSE),0)</f>
        <v>0</v>
      </c>
      <c r="AF337" s="1823">
        <f>IFERROR(VLOOKUP($A337,'2019'!$B$2:$K$170,5,FALSE),0)</f>
        <v>0</v>
      </c>
      <c r="AG337" s="1823">
        <f>IFERROR(VLOOKUP($A337,'2019'!$B$2:$K$170,8,FALSE),0)</f>
        <v>0</v>
      </c>
      <c r="AH337" s="1740">
        <f>IFERROR(VLOOKUP($A337,'2019'!$B$2:$K$170,10,FALSE),0)</f>
        <v>0</v>
      </c>
      <c r="AI337" s="1700">
        <f>IFERROR(VLOOKUP($A337,'2018'!$B$2:$K$170,3,FALSE),0)</f>
        <v>0</v>
      </c>
      <c r="AJ337" s="1821">
        <f>IFERROR(VLOOKUP($A337,'2018'!$B$2:$K$170,4,FALSE),0)</f>
        <v>0</v>
      </c>
      <c r="AK337" s="1821">
        <f>IFERROR(VLOOKUP($A337,'2018'!$B$2:$K$170,5,FALSE),0)</f>
        <v>0</v>
      </c>
      <c r="AL337" s="1821">
        <f>IFERROR(VLOOKUP($A337,'2018'!$B$2:$K$170,8,FALSE),0)</f>
        <v>0</v>
      </c>
      <c r="AM337" s="1740">
        <f>IFERROR(VLOOKUP($A337,'2018'!$B$2:$K$170,10,FALSE),0)</f>
        <v>0</v>
      </c>
      <c r="AN337" s="1700">
        <f>IFERROR(VLOOKUP($A337,'2017'!$B$2:$J$163,2,FALSE),0)</f>
        <v>51</v>
      </c>
      <c r="AO337" s="1815">
        <f>IFERROR(VLOOKUP($A337,'2017'!$B$2:$J$163,3,FALSE),0)</f>
        <v>17</v>
      </c>
      <c r="AP337" s="1815">
        <f>IFERROR(VLOOKUP($A337,'2017'!$B$2:$J$163,4,FALSE),0)</f>
        <v>22</v>
      </c>
      <c r="AQ337" s="1815">
        <f>IFERROR(VLOOKUP($A337,'2017'!$B$2:$J$163,7,FALSE),0)</f>
        <v>0</v>
      </c>
      <c r="AR337" s="1740">
        <f>IFERROR(VLOOKUP($A337,'2017'!$B$2:$J$163,9,FALSE),0)</f>
        <v>0.43137254901960786</v>
      </c>
      <c r="AS337" s="1700">
        <f>IFERROR(VLOOKUP($A337,'2016'!$B$2:$K$165,3,FALSE),0)</f>
        <v>83</v>
      </c>
      <c r="AT337" s="1796">
        <f>IFERROR(VLOOKUP($A337,'2016'!$B$2:$K$165,4,FALSE),0)</f>
        <v>28</v>
      </c>
      <c r="AU337" s="1796">
        <f>IFERROR(VLOOKUP($A337,'2016'!$B$2:$K$165,5,FALSE),0)</f>
        <v>43</v>
      </c>
      <c r="AV337" s="1796">
        <f>IFERROR(VLOOKUP($A337,'2016'!$B$2:$K$165,8,FALSE),0)</f>
        <v>0</v>
      </c>
      <c r="AW337" s="1740">
        <f>IFERROR(VLOOKUP($A337,'2016'!$B$2:$K$165,10,FALSE),0)</f>
        <v>0.51800000000000002</v>
      </c>
      <c r="AX337" s="1700">
        <f>IFERROR(VLOOKUP($A337,'2015'!$B$2:$K$165,3,FALSE),0)</f>
        <v>75</v>
      </c>
      <c r="AY337" s="1695">
        <f>IFERROR(VLOOKUP($A337,'2015'!$B$2:$K$165,4,FALSE),0)</f>
        <v>12</v>
      </c>
      <c r="AZ337" s="1695">
        <f>IFERROR(VLOOKUP($A337,'2015'!$B$2:$K$165,5,FALSE),0)</f>
        <v>37</v>
      </c>
      <c r="BA337" s="1695">
        <f>IFERROR(VLOOKUP($A337,'2015'!$B$2:$K$165,8,FALSE),0)</f>
        <v>0</v>
      </c>
      <c r="BB337" s="1740">
        <f>IFERROR(VLOOKUP($A337,'2015'!$B$2:$K$165,10,FALSE),0)</f>
        <v>0.49333333333333335</v>
      </c>
      <c r="BC337" s="1700">
        <f>IFERROR(VLOOKUP($A337,'2014'!$B$2:$K$157,3,FALSE),0)</f>
        <v>82</v>
      </c>
      <c r="BD337" s="1691">
        <f>IFERROR(VLOOKUP($A337,'2014'!$B$2:$K$157,4,FALSE),0)</f>
        <v>14</v>
      </c>
      <c r="BE337" s="1691">
        <f>IFERROR(VLOOKUP($A337,'2014'!$B$2:$K$157,5,FALSE),0)</f>
        <v>46</v>
      </c>
      <c r="BF337" s="1691">
        <f>IFERROR(VLOOKUP($A337,'2014'!$B$2:$K$157,8,FALSE),0)</f>
        <v>0</v>
      </c>
      <c r="BG337" s="1740">
        <f>IFERROR(VLOOKUP($A337,'2014'!$B$2:$K$157,10,FALSE),0)</f>
        <v>0.56097560975609762</v>
      </c>
      <c r="BH337" s="1700">
        <f>IFERROR(VLOOKUP($A337,'2013'!$D$4:$I$249,2,FALSE),0)</f>
        <v>81</v>
      </c>
      <c r="BI337" s="1691">
        <f>IFERROR(VLOOKUP($A337,'2013'!$D$4:$I$249,3,FALSE),0)</f>
        <v>23</v>
      </c>
      <c r="BJ337" s="1691">
        <f>IFERROR(VLOOKUP($A337,'2013'!$D$4:$I$249,4,FALSE),0)</f>
        <v>46</v>
      </c>
      <c r="BK337" s="1691">
        <f>IFERROR(VLOOKUP($A337,'2013'!$D$4:$I$249,5,FALSE),0)</f>
        <v>0</v>
      </c>
      <c r="BL337" s="1740">
        <f>IFERROR(VLOOKUP($A337,'2013'!$D$4:$I$249,6,FALSE),0)</f>
        <v>0.5679012345679012</v>
      </c>
      <c r="BM337" s="1737">
        <f>IFERROR(VLOOKUP($A337,'2012'!$D$3:$O$172,2,FALSE),0)</f>
        <v>737</v>
      </c>
      <c r="BN337" s="1691">
        <f>IFERROR(VLOOKUP($A337,'2012'!$D$3:$O$172,3,FALSE),0)</f>
        <v>403</v>
      </c>
      <c r="BO337" s="1743">
        <f>IFERROR(VLOOKUP($A337,'2012'!$D$3:$O$172,4,FALSE),0)</f>
        <v>5</v>
      </c>
      <c r="BP337" s="1700">
        <f>IFERROR(VLOOKUP($A337,'2012'!$D$3:$O$172,5,FALSE),0)</f>
        <v>75</v>
      </c>
      <c r="BQ337" s="1691">
        <f>IFERROR(VLOOKUP($A337,'2012'!$D$3:$O$172,6,FALSE),0)</f>
        <v>19</v>
      </c>
      <c r="BR337" s="1691">
        <f>IFERROR(VLOOKUP($A337,'2012'!$D$3:$O$172,7,FALSE),0)</f>
        <v>43</v>
      </c>
      <c r="BS337" s="1691">
        <f>IFERROR(VLOOKUP($A337,'2012'!$D$3:$O$172,8,FALSE),0)</f>
        <v>0</v>
      </c>
      <c r="BT337" s="1740">
        <f>IFERROR(VLOOKUP($A337,'2012'!$D$3:$O$172,9,FALSE),0)</f>
        <v>0.57333333333333336</v>
      </c>
      <c r="BU337" s="1737">
        <f>IFERROR(VLOOKUP($A337,'2012'!$D$3:$O$172,10,FALSE),0)</f>
        <v>662</v>
      </c>
      <c r="BV337" s="1691">
        <f>IFERROR(VLOOKUP($A337,'2012'!$D$3:$O$172,11,FALSE),0)</f>
        <v>360</v>
      </c>
      <c r="BW337" s="1743">
        <f>IFERROR(VLOOKUP($A337,'2012'!$D$3:$O$172,12,FALSE),0)</f>
        <v>5</v>
      </c>
      <c r="BX337" s="1700">
        <f>IFERROR(VLOOKUP($A337,'2011'!$D$4:$I$251,2,FALSE),0)</f>
        <v>82</v>
      </c>
      <c r="BY337" s="1691">
        <f>IFERROR(VLOOKUP($A337,'2011'!$D$4:$I$251,3,FALSE),0)</f>
        <v>35</v>
      </c>
      <c r="BZ337" s="1691">
        <f>IFERROR(VLOOKUP($A337,'2011'!$D$4:$I$251,4,FALSE),0)</f>
        <v>48</v>
      </c>
      <c r="CA337" s="1691">
        <f>IFERROR(VLOOKUP($A337,'2011'!$D$4:$I$251,5,FALSE),0)</f>
        <v>1</v>
      </c>
      <c r="CB337" s="1740">
        <f>IFERROR(VLOOKUP($A337,'2011'!$D$4:$I$251,6,FALSE),0)</f>
        <v>0.58536585365853655</v>
      </c>
      <c r="CC337" s="1700">
        <f>IFERROR(VLOOKUP($A337,'2010'!$C$3:$H$234,2,FALSE),0)</f>
        <v>74</v>
      </c>
      <c r="CD337" s="1691">
        <f>IFERROR(VLOOKUP($A337,'2010'!$C$3:$H$234,3,FALSE),0)</f>
        <v>23</v>
      </c>
      <c r="CE337" s="1691">
        <f>IFERROR(VLOOKUP($A337,'2010'!$C$3:$H$234,4,FALSE),0)</f>
        <v>46</v>
      </c>
      <c r="CF337" s="1691">
        <f>IFERROR(VLOOKUP($A337,'2010'!$C$3:$H$234,5,FALSE),0)</f>
        <v>0</v>
      </c>
      <c r="CG337" s="1740">
        <f>IFERROR(VLOOKUP($A337,'2010'!$C$3:$H$234,6,FALSE),0)</f>
        <v>0.6216216216216216</v>
      </c>
      <c r="CH337" s="1700">
        <f>IFERROR(VLOOKUP($A337,'2009'!$C$3:$H$242,2,FALSE),0)</f>
        <v>84</v>
      </c>
      <c r="CI337" s="1691">
        <f>IFERROR(VLOOKUP($A337,'2009'!$C$3:$H$242,3,FALSE),0)</f>
        <v>30</v>
      </c>
      <c r="CJ337" s="1691">
        <f>IFERROR(VLOOKUP($A337,'2009'!$C$3:$H$242,4,FALSE),0)</f>
        <v>50</v>
      </c>
      <c r="CK337" s="1691">
        <f>IFERROR(VLOOKUP($A337,'2009'!$C$3:$H$242,5,FALSE),0)</f>
        <v>0</v>
      </c>
      <c r="CL337" s="1740">
        <f>IFERROR(VLOOKUP($A337,'2009'!$C$3:$H$242,6,FALSE),0)</f>
        <v>0.59523809523809523</v>
      </c>
      <c r="CM337" s="1700">
        <f>IFERROR(VLOOKUP($A337,'2008'!$C$3:$H$229,2,FALSE),0)</f>
        <v>80</v>
      </c>
      <c r="CN337" s="1691">
        <f>IFERROR(VLOOKUP($A337,'2008'!$C$3:$H$229,3,FALSE),0)</f>
        <v>32</v>
      </c>
      <c r="CO337" s="1691">
        <f>IFERROR(VLOOKUP($A337,'2008'!$C$3:$H$229,4,FALSE),0)</f>
        <v>48</v>
      </c>
      <c r="CP337" s="1691">
        <f>IFERROR(VLOOKUP($A337,'2008'!$C$3:$H$229,5,FALSE),0)</f>
        <v>2</v>
      </c>
      <c r="CQ337" s="1740">
        <f>IFERROR(VLOOKUP($A337,'2008'!$C$3:$H$229,6,FALSE),0)</f>
        <v>0.6</v>
      </c>
      <c r="CR337" s="1700">
        <f>IFERROR(VLOOKUP($A337,'2007'!$C$3:$M$238,7,FALSE),0)</f>
        <v>75</v>
      </c>
      <c r="CS337" s="1691">
        <f>IFERROR(VLOOKUP($A337,'2007'!$C$3:$M$238,8,FALSE),0)</f>
        <v>30</v>
      </c>
      <c r="CT337" s="1691">
        <f>IFERROR(VLOOKUP($A337,'2007'!$C$3:$M$238,9,FALSE),0)</f>
        <v>34</v>
      </c>
      <c r="CU337" s="1691">
        <f>IFERROR(VLOOKUP($A337,'2007'!$C$3:$M$238,10,FALSE),0)</f>
        <v>0</v>
      </c>
      <c r="CV337" s="1740">
        <f>IFERROR(VLOOKUP($A337,'2007'!$C$3:$M$238,11,FALSE),0)</f>
        <v>0.45333333333333331</v>
      </c>
      <c r="CW337" s="1700">
        <f>IFERROR(VLOOKUP($A337,'2006'!$A$2:$F$200,2,FALSE),0)</f>
        <v>75</v>
      </c>
      <c r="CX337" s="1691">
        <f>IFERROR(VLOOKUP($A337,'2006'!$A$2:$F$200,4,FALSE),0)</f>
        <v>41</v>
      </c>
      <c r="CY337" s="1691">
        <f>IFERROR(VLOOKUP($A337,'2006'!$A$2:$F$200,5,FALSE),0)</f>
        <v>0</v>
      </c>
      <c r="CZ337" s="1740">
        <f>IFERROR(VLOOKUP($A337,'2006'!$A$2:$F$200,6,FALSE),0)</f>
        <v>0.54666666666666663</v>
      </c>
      <c r="DA337" s="1700">
        <f>IFERROR(VLOOKUP($A337,'2005'!$C$3:$M$205,8,FALSE),0)</f>
        <v>75</v>
      </c>
      <c r="DB337" s="1691">
        <f>IFERROR(VLOOKUP($A337,'2005'!$C$3:$M$205,9,FALSE),0)</f>
        <v>45</v>
      </c>
      <c r="DC337" s="1691">
        <f>IFERROR(VLOOKUP($A337,'2005'!$C$3:$M$205,10,FALSE),0)</f>
        <v>0</v>
      </c>
      <c r="DD337" s="1740">
        <f>IFERROR(VLOOKUP($A337,'2005'!$C$3:$M$205,11,FALSE),0)</f>
        <v>0.6</v>
      </c>
      <c r="DE337" s="1700">
        <f>IFERROR(VLOOKUP($A337,'2004'!$C$3:$M$213,8,FALSE),0)</f>
        <v>53</v>
      </c>
      <c r="DF337" s="1691">
        <f>IFERROR(VLOOKUP($A337,'2004'!$C$3:$M$213,9,FALSE),0)</f>
        <v>23</v>
      </c>
      <c r="DG337" s="1691">
        <f>IFERROR(VLOOKUP($A337,'2004'!$C$3:$M$213,10,FALSE),0)</f>
        <v>1</v>
      </c>
      <c r="DH337" s="1740">
        <f>IFERROR(VLOOKUP($A337,'2004'!$C$3:$M$213,11,FALSE),0)</f>
        <v>0.43396226415094341</v>
      </c>
      <c r="DI337" s="1700">
        <f>IFERROR(VLOOKUP($A337,'2003'!$C$3:$Q$214,12,FALSE),0)</f>
        <v>64</v>
      </c>
      <c r="DJ337" s="1691">
        <f>IFERROR(VLOOKUP($A337,'2003'!$C$3:$Q$214,13,FALSE),0)</f>
        <v>25</v>
      </c>
      <c r="DK337" s="1691">
        <f>IFERROR(VLOOKUP($A337,'2003'!$C$3:$Q$214,14,FALSE),0)</f>
        <v>1</v>
      </c>
      <c r="DL337" s="1740">
        <f>IFERROR(VLOOKUP($A337,'2003'!$C$3:$Q$214,15,FALSE),0)</f>
        <v>0.390625</v>
      </c>
      <c r="DM337" s="1700">
        <f>IFERROR(VLOOKUP($A337,'2002'!$D$3:$R$214,12,FALSE),0)</f>
        <v>0</v>
      </c>
      <c r="DN337" s="1691">
        <f>IFERROR(VLOOKUP($A337,'2002'!$D$3:$R$214,13,FALSE),0)</f>
        <v>0</v>
      </c>
      <c r="DO337" s="1691">
        <f>IFERROR(VLOOKUP($A337,'2002'!$D$3:$R$214,14,FALSE),0)</f>
        <v>0</v>
      </c>
      <c r="DP337" s="1788">
        <f>IFERROR(VLOOKUP($A337,'2002'!$D$3:$R$214,15,FALSE),0)</f>
        <v>0</v>
      </c>
      <c r="DQ337" s="1700">
        <f>IFERROR(VLOOKUP($A337,'Pre 2002'!$C$3:$CK$382,84,FALSE),0)</f>
        <v>0</v>
      </c>
      <c r="DR337" s="1695">
        <f>IFERROR(VLOOKUP($A337,'Pre 2002'!$C$3:$CK$382,85,FALSE),0)</f>
        <v>0</v>
      </c>
      <c r="DS337" s="1695">
        <f>IFERROR(VLOOKUP($A337,'Pre 2002'!$C$3:$CK$382,86,FALSE),0)</f>
        <v>0</v>
      </c>
      <c r="DT337" s="1790">
        <f>IFERROR(VLOOKUP($A337,'Pre 2002'!$C$3:$CK$382,87,FALSE),0)</f>
        <v>0</v>
      </c>
      <c r="DU337" s="1741">
        <f>IFERROR(VLOOKUP(A337,'Pre 2002'!$C$3:$CG$382,83,FALSE),0)</f>
        <v>0</v>
      </c>
      <c r="DY337" s="1731"/>
    </row>
    <row r="338" spans="1:129">
      <c r="A338" s="1778" t="s">
        <v>1136</v>
      </c>
      <c r="B338" s="1562">
        <f t="shared" si="133"/>
        <v>160</v>
      </c>
      <c r="C338" s="1562">
        <f t="shared" si="134"/>
        <v>84</v>
      </c>
      <c r="D338" s="1562">
        <f t="shared" si="135"/>
        <v>5</v>
      </c>
      <c r="E338" s="1563">
        <f t="shared" si="136"/>
        <v>0.52500000000000002</v>
      </c>
      <c r="F338" s="1786">
        <f t="shared" si="137"/>
        <v>4</v>
      </c>
      <c r="G338" s="1595" t="s">
        <v>2159</v>
      </c>
      <c r="H338" s="1567">
        <f t="shared" si="138"/>
        <v>4</v>
      </c>
      <c r="I338" s="1734">
        <f t="shared" si="139"/>
        <v>160</v>
      </c>
      <c r="J338" s="1734">
        <f t="shared" si="140"/>
        <v>84</v>
      </c>
      <c r="K338" s="1734">
        <f t="shared" si="141"/>
        <v>5</v>
      </c>
      <c r="L338" s="1806">
        <f t="shared" si="142"/>
        <v>0.52500000000000002</v>
      </c>
      <c r="O338" s="1700">
        <f>IFERROR(VLOOKUP($A338,'2022'!$B$2:$K$174,3,FALSE),0)</f>
        <v>0</v>
      </c>
      <c r="P338" s="1858">
        <f>IFERROR(VLOOKUP($A338,'2022'!$B$2:$K$174,4,FALSE),0)</f>
        <v>0</v>
      </c>
      <c r="Q338" s="1858">
        <f>IFERROR(VLOOKUP($A338,'2022'!$B$2:$K$174,5,FALSE),0)</f>
        <v>0</v>
      </c>
      <c r="R338" s="1858">
        <f>IFERROR(VLOOKUP($A338,'2022'!$B$2:$K$174,8,FALSE),0)</f>
        <v>0</v>
      </c>
      <c r="S338" s="1740">
        <f>IFERROR(VLOOKUP($A338,'2022'!$B$2:$K$174,10,FALSE),0)</f>
        <v>0</v>
      </c>
      <c r="T338" s="1700">
        <f>IFERROR(VLOOKUP($A338,'2021'!$B$2:$K$174,3,FALSE),0)</f>
        <v>0</v>
      </c>
      <c r="U338" s="1843">
        <f>IFERROR(VLOOKUP($A338,'2021'!$B$2:$K$174,4,FALSE),0)</f>
        <v>0</v>
      </c>
      <c r="V338" s="1843">
        <f>IFERROR(VLOOKUP($A338,'2021'!$B$2:$K$174,5,FALSE),0)</f>
        <v>0</v>
      </c>
      <c r="W338" s="1843">
        <f>IFERROR(VLOOKUP($A338,'2021'!$B$2:$K$174,8,FALSE),0)</f>
        <v>0</v>
      </c>
      <c r="X338" s="1740">
        <f>IFERROR(VLOOKUP($A338,'2021'!$B$2:$K$174,10,FALSE),0)</f>
        <v>0</v>
      </c>
      <c r="Y338" s="1700">
        <f>IFERROR(VLOOKUP($A338,'2020'!$B$2:$K$170,3,FALSE),0)</f>
        <v>0</v>
      </c>
      <c r="Z338" s="1829">
        <f>IFERROR(VLOOKUP($A338,'2020'!$B$2:$K$170,4,FALSE),0)</f>
        <v>0</v>
      </c>
      <c r="AA338" s="1829">
        <f>IFERROR(VLOOKUP($A338,'2020'!$B$2:$K$170,5,FALSE),0)</f>
        <v>0</v>
      </c>
      <c r="AB338" s="1829">
        <f>IFERROR(VLOOKUP($A338,'2020'!$B$2:$K$170,8,FALSE),0)</f>
        <v>0</v>
      </c>
      <c r="AC338" s="1740">
        <f>IFERROR(VLOOKUP($A338,'2020'!$B$2:$K$170,10,FALSE),0)</f>
        <v>0</v>
      </c>
      <c r="AD338" s="1700">
        <f>IFERROR(VLOOKUP($A338,'2019'!$B$2:$K$170,3,FALSE),0)</f>
        <v>0</v>
      </c>
      <c r="AE338" s="1823">
        <f>IFERROR(VLOOKUP($A338,'2019'!$B$2:$K$170,4,FALSE),0)</f>
        <v>0</v>
      </c>
      <c r="AF338" s="1823">
        <f>IFERROR(VLOOKUP($A338,'2019'!$B$2:$K$170,5,FALSE),0)</f>
        <v>0</v>
      </c>
      <c r="AG338" s="1823">
        <f>IFERROR(VLOOKUP($A338,'2019'!$B$2:$K$170,8,FALSE),0)</f>
        <v>0</v>
      </c>
      <c r="AH338" s="1740">
        <f>IFERROR(VLOOKUP($A338,'2019'!$B$2:$K$170,10,FALSE),0)</f>
        <v>0</v>
      </c>
      <c r="AI338" s="1700">
        <f>IFERROR(VLOOKUP($A338,'2018'!$B$2:$K$170,3,FALSE),0)</f>
        <v>0</v>
      </c>
      <c r="AJ338" s="1821">
        <f>IFERROR(VLOOKUP($A338,'2018'!$B$2:$K$170,4,FALSE),0)</f>
        <v>0</v>
      </c>
      <c r="AK338" s="1821">
        <f>IFERROR(VLOOKUP($A338,'2018'!$B$2:$K$170,5,FALSE),0)</f>
        <v>0</v>
      </c>
      <c r="AL338" s="1821">
        <f>IFERROR(VLOOKUP($A338,'2018'!$B$2:$K$170,8,FALSE),0)</f>
        <v>0</v>
      </c>
      <c r="AM338" s="1740">
        <f>IFERROR(VLOOKUP($A338,'2018'!$B$2:$K$170,10,FALSE),0)</f>
        <v>0</v>
      </c>
      <c r="AN338" s="1700">
        <f>IFERROR(VLOOKUP($A338,'2017'!$B$2:$J$163,2,FALSE),0)</f>
        <v>0</v>
      </c>
      <c r="AO338" s="1815">
        <f>IFERROR(VLOOKUP($A338,'2017'!$B$2:$J$163,3,FALSE),0)</f>
        <v>0</v>
      </c>
      <c r="AP338" s="1815">
        <f>IFERROR(VLOOKUP($A338,'2017'!$B$2:$J$163,4,FALSE),0)</f>
        <v>0</v>
      </c>
      <c r="AQ338" s="1815">
        <f>IFERROR(VLOOKUP($A338,'2017'!$B$2:$J$163,7,FALSE),0)</f>
        <v>0</v>
      </c>
      <c r="AR338" s="1740">
        <f>IFERROR(VLOOKUP($A338,'2017'!$B$2:$J$163,9,FALSE),0)</f>
        <v>0</v>
      </c>
      <c r="AS338" s="1700">
        <f>IFERROR(VLOOKUP($A338,'2016'!$B$2:$K$165,3,FALSE),0)</f>
        <v>0</v>
      </c>
      <c r="AT338" s="1796">
        <f>IFERROR(VLOOKUP($A338,'2016'!$B$2:$K$165,4,FALSE),0)</f>
        <v>0</v>
      </c>
      <c r="AU338" s="1796">
        <f>IFERROR(VLOOKUP($A338,'2016'!$B$2:$K$165,5,FALSE),0)</f>
        <v>0</v>
      </c>
      <c r="AV338" s="1796">
        <f>IFERROR(VLOOKUP($A338,'2016'!$B$2:$K$165,8,FALSE),0)</f>
        <v>0</v>
      </c>
      <c r="AW338" s="1740">
        <f>IFERROR(VLOOKUP($A338,'2016'!$B$2:$K$165,10,FALSE),0)</f>
        <v>0</v>
      </c>
      <c r="AX338" s="1700">
        <f>IFERROR(VLOOKUP($A338,'2015'!$B$2:$K$165,3,FALSE),0)</f>
        <v>0</v>
      </c>
      <c r="AY338" s="1695">
        <f>IFERROR(VLOOKUP($A338,'2015'!$B$2:$K$165,4,FALSE),0)</f>
        <v>0</v>
      </c>
      <c r="AZ338" s="1695">
        <f>IFERROR(VLOOKUP($A338,'2015'!$B$2:$K$165,5,FALSE),0)</f>
        <v>0</v>
      </c>
      <c r="BA338" s="1695">
        <f>IFERROR(VLOOKUP($A338,'2015'!$B$2:$K$165,8,FALSE),0)</f>
        <v>0</v>
      </c>
      <c r="BB338" s="1740">
        <f>IFERROR(VLOOKUP($A338,'2015'!$B$2:$K$165,10,FALSE),0)</f>
        <v>0</v>
      </c>
      <c r="BC338" s="1700">
        <f>IFERROR(VLOOKUP($A338,'2014'!$B$2:$K$157,3,FALSE),0)</f>
        <v>0</v>
      </c>
      <c r="BD338" s="1691">
        <f>IFERROR(VLOOKUP($A338,'2014'!$B$2:$K$157,4,FALSE),0)</f>
        <v>0</v>
      </c>
      <c r="BE338" s="1691">
        <f>IFERROR(VLOOKUP($A338,'2014'!$B$2:$K$157,5,FALSE),0)</f>
        <v>0</v>
      </c>
      <c r="BF338" s="1691">
        <f>IFERROR(VLOOKUP($A338,'2014'!$B$2:$K$157,8,FALSE),0)</f>
        <v>0</v>
      </c>
      <c r="BG338" s="1740">
        <f>IFERROR(VLOOKUP($A338,'2014'!$B$2:$K$157,10,FALSE),0)</f>
        <v>0</v>
      </c>
      <c r="BH338" s="1700">
        <f>IFERROR(VLOOKUP($A338,'2013'!$D$4:$I$249,2,FALSE),0)</f>
        <v>0</v>
      </c>
      <c r="BI338" s="1691">
        <f>IFERROR(VLOOKUP($A338,'2013'!$D$4:$I$249,3,FALSE),0)</f>
        <v>0</v>
      </c>
      <c r="BJ338" s="1691">
        <f>IFERROR(VLOOKUP($A338,'2013'!$D$4:$I$249,4,FALSE),0)</f>
        <v>0</v>
      </c>
      <c r="BK338" s="1691">
        <f>IFERROR(VLOOKUP($A338,'2013'!$D$4:$I$249,5,FALSE),0)</f>
        <v>0</v>
      </c>
      <c r="BL338" s="1740">
        <f>IFERROR(VLOOKUP($A338,'2013'!$D$4:$I$249,6,FALSE),0)</f>
        <v>0</v>
      </c>
      <c r="BM338" s="1737">
        <f>IFERROR(VLOOKUP($A338,'2012'!$D$3:$O$172,2,FALSE),0)</f>
        <v>0</v>
      </c>
      <c r="BN338" s="1691">
        <f>IFERROR(VLOOKUP($A338,'2012'!$D$3:$O$172,3,FALSE),0)</f>
        <v>0</v>
      </c>
      <c r="BO338" s="1743">
        <f>IFERROR(VLOOKUP($A338,'2012'!$D$3:$O$172,4,FALSE),0)</f>
        <v>0</v>
      </c>
      <c r="BP338" s="1700">
        <f>IFERROR(VLOOKUP($A338,'2012'!$D$3:$O$172,5,FALSE),0)</f>
        <v>0</v>
      </c>
      <c r="BQ338" s="1691">
        <f>IFERROR(VLOOKUP($A338,'2012'!$D$3:$O$172,6,FALSE),0)</f>
        <v>0</v>
      </c>
      <c r="BR338" s="1691">
        <f>IFERROR(VLOOKUP($A338,'2012'!$D$3:$O$172,7,FALSE),0)</f>
        <v>0</v>
      </c>
      <c r="BS338" s="1691">
        <f>IFERROR(VLOOKUP($A338,'2012'!$D$3:$O$172,8,FALSE),0)</f>
        <v>0</v>
      </c>
      <c r="BT338" s="1740">
        <f>IFERROR(VLOOKUP($A338,'2012'!$D$3:$O$172,9,FALSE),0)</f>
        <v>0</v>
      </c>
      <c r="BX338" s="1700">
        <f>IFERROR(VLOOKUP($A338,'2011'!$D$4:$I$251,2,FALSE),0)</f>
        <v>0</v>
      </c>
      <c r="BY338" s="1691">
        <f>IFERROR(VLOOKUP($A338,'2011'!$D$4:$I$251,3,FALSE),0)</f>
        <v>0</v>
      </c>
      <c r="BZ338" s="1691">
        <f>IFERROR(VLOOKUP($A338,'2011'!$D$4:$I$251,4,FALSE),0)</f>
        <v>0</v>
      </c>
      <c r="CA338" s="1691">
        <f>IFERROR(VLOOKUP($A338,'2011'!$D$4:$I$251,5,FALSE),0)</f>
        <v>0</v>
      </c>
      <c r="CB338" s="1740">
        <f>IFERROR(VLOOKUP($A338,'2011'!$D$4:$I$251,6,FALSE),0)</f>
        <v>0</v>
      </c>
      <c r="CC338" s="1700">
        <f>IFERROR(VLOOKUP($A338,'2010'!$C$3:$H$234,2,FALSE),0)</f>
        <v>0</v>
      </c>
      <c r="CD338" s="1691">
        <f>IFERROR(VLOOKUP($A338,'2010'!$C$3:$H$234,3,FALSE),0)</f>
        <v>0</v>
      </c>
      <c r="CE338" s="1691">
        <f>IFERROR(VLOOKUP($A338,'2010'!$C$3:$H$234,4,FALSE),0)</f>
        <v>0</v>
      </c>
      <c r="CF338" s="1691">
        <f>IFERROR(VLOOKUP($A338,'2010'!$C$3:$H$234,5,FALSE),0)</f>
        <v>0</v>
      </c>
      <c r="CG338" s="1740">
        <f>IFERROR(VLOOKUP($A338,'2010'!$C$3:$H$234,6,FALSE),0)</f>
        <v>0</v>
      </c>
      <c r="CH338" s="1700">
        <f>IFERROR(VLOOKUP($A338,'2009'!$C$3:$H$242,2,FALSE),0)</f>
        <v>0</v>
      </c>
      <c r="CI338" s="1691">
        <f>IFERROR(VLOOKUP($A338,'2009'!$C$3:$H$242,3,FALSE),0)</f>
        <v>0</v>
      </c>
      <c r="CJ338" s="1691">
        <f>IFERROR(VLOOKUP($A338,'2009'!$C$3:$H$242,4,FALSE),0)</f>
        <v>0</v>
      </c>
      <c r="CK338" s="1691">
        <f>IFERROR(VLOOKUP($A338,'2009'!$C$3:$H$242,5,FALSE),0)</f>
        <v>0</v>
      </c>
      <c r="CL338" s="1740">
        <f>IFERROR(VLOOKUP($A338,'2009'!$C$3:$H$242,6,FALSE),0)</f>
        <v>0</v>
      </c>
      <c r="CM338" s="1700">
        <f>IFERROR(VLOOKUP($A338,'2008'!$C$3:$H$229,2,FALSE),0)</f>
        <v>0</v>
      </c>
      <c r="CN338" s="1691">
        <f>IFERROR(VLOOKUP($A338,'2008'!$C$3:$H$229,3,FALSE),0)</f>
        <v>0</v>
      </c>
      <c r="CO338" s="1691">
        <f>IFERROR(VLOOKUP($A338,'2008'!$C$3:$H$229,4,FALSE),0)</f>
        <v>0</v>
      </c>
      <c r="CP338" s="1691">
        <f>IFERROR(VLOOKUP($A338,'2008'!$C$3:$H$229,5,FALSE),0)</f>
        <v>0</v>
      </c>
      <c r="CQ338" s="1740">
        <f>IFERROR(VLOOKUP($A338,'2008'!$C$3:$H$229,6,FALSE),0)</f>
        <v>0</v>
      </c>
      <c r="CR338" s="1700">
        <f>IFERROR(VLOOKUP($A338,'2007'!$C$3:$M$238,7,FALSE),0)</f>
        <v>0</v>
      </c>
      <c r="CS338" s="1691">
        <f>IFERROR(VLOOKUP($A338,'2007'!$C$3:$M$238,8,FALSE),0)</f>
        <v>0</v>
      </c>
      <c r="CT338" s="1691">
        <f>IFERROR(VLOOKUP($A338,'2007'!$C$3:$M$238,9,FALSE),0)</f>
        <v>0</v>
      </c>
      <c r="CU338" s="1691">
        <f>IFERROR(VLOOKUP($A338,'2007'!$C$3:$M$238,10,FALSE),0)</f>
        <v>0</v>
      </c>
      <c r="CV338" s="1740">
        <f>IFERROR(VLOOKUP($A338,'2007'!$C$3:$M$238,11,FALSE),0)</f>
        <v>0</v>
      </c>
      <c r="CW338" s="1700">
        <f>IFERROR(VLOOKUP($A338,'2006'!$A$2:$F$200,2,FALSE),0)</f>
        <v>0</v>
      </c>
      <c r="CX338" s="1691">
        <f>IFERROR(VLOOKUP($A338,'2006'!$A$2:$F$200,4,FALSE),0)</f>
        <v>0</v>
      </c>
      <c r="CY338" s="1691">
        <f>IFERROR(VLOOKUP($A338,'2006'!$A$2:$F$200,5,FALSE),0)</f>
        <v>0</v>
      </c>
      <c r="CZ338" s="1740">
        <f>IFERROR(VLOOKUP($A338,'2006'!$A$2:$F$200,6,FALSE),0)</f>
        <v>0</v>
      </c>
      <c r="DA338" s="1700">
        <f>IFERROR(VLOOKUP($A338,'2005'!$C$3:$M$205,8,FALSE),0)</f>
        <v>11</v>
      </c>
      <c r="DB338" s="1691">
        <f>IFERROR(VLOOKUP($A338,'2005'!$C$3:$M$205,9,FALSE),0)</f>
        <v>6</v>
      </c>
      <c r="DC338" s="1691">
        <f>IFERROR(VLOOKUP($A338,'2005'!$C$3:$M$205,10,FALSE),0)</f>
        <v>0</v>
      </c>
      <c r="DD338" s="1740">
        <f>IFERROR(VLOOKUP($A338,'2005'!$C$3:$M$205,11,FALSE),0)</f>
        <v>0.54545454545454541</v>
      </c>
      <c r="DE338" s="1700">
        <f>IFERROR(VLOOKUP($A338,'2004'!$C$3:$M$213,8,FALSE),0)</f>
        <v>57</v>
      </c>
      <c r="DF338" s="1691">
        <f>IFERROR(VLOOKUP($A338,'2004'!$C$3:$M$213,9,FALSE),0)</f>
        <v>29</v>
      </c>
      <c r="DG338" s="1691">
        <f>IFERROR(VLOOKUP($A338,'2004'!$C$3:$M$213,10,FALSE),0)</f>
        <v>2</v>
      </c>
      <c r="DH338" s="1740">
        <f>IFERROR(VLOOKUP($A338,'2004'!$C$3:$M$213,11,FALSE),0)</f>
        <v>0.50877192982456143</v>
      </c>
      <c r="DI338" s="1700">
        <f>IFERROR(VLOOKUP($A338,'2003'!$C$3:$Q$214,12,FALSE),0)</f>
        <v>63</v>
      </c>
      <c r="DJ338" s="1691">
        <f>IFERROR(VLOOKUP($A338,'2003'!$C$3:$Q$214,13,FALSE),0)</f>
        <v>36</v>
      </c>
      <c r="DK338" s="1691">
        <f>IFERROR(VLOOKUP($A338,'2003'!$C$3:$Q$214,14,FALSE),0)</f>
        <v>2</v>
      </c>
      <c r="DL338" s="1740">
        <f>IFERROR(VLOOKUP($A338,'2003'!$C$3:$Q$214,15,FALSE),0)</f>
        <v>0.5714285714285714</v>
      </c>
      <c r="DM338" s="1700">
        <f>IFERROR(VLOOKUP($A338,'2002'!$D$3:$R$214,12,FALSE),0)</f>
        <v>29</v>
      </c>
      <c r="DN338" s="1691">
        <f>IFERROR(VLOOKUP($A338,'2002'!$D$3:$R$214,13,FALSE),0)</f>
        <v>13</v>
      </c>
      <c r="DO338" s="1691">
        <f>IFERROR(VLOOKUP($A338,'2002'!$D$3:$R$214,14,FALSE),0)</f>
        <v>1</v>
      </c>
      <c r="DP338" s="1788">
        <f>IFERROR(VLOOKUP($A338,'2002'!$D$3:$R$214,15,FALSE),0)</f>
        <v>0.44827586206896552</v>
      </c>
      <c r="DQ338" s="1700">
        <f>IFERROR(VLOOKUP($A338,'Pre 2002'!$C$3:$CK$382,84,FALSE),0)</f>
        <v>0</v>
      </c>
      <c r="DR338" s="1695">
        <f>IFERROR(VLOOKUP($A338,'Pre 2002'!$C$3:$CK$382,85,FALSE),0)</f>
        <v>0</v>
      </c>
      <c r="DS338" s="1695">
        <f>IFERROR(VLOOKUP($A338,'Pre 2002'!$C$3:$CK$382,86,FALSE),0)</f>
        <v>0</v>
      </c>
      <c r="DT338" s="1790">
        <f>IFERROR(VLOOKUP($A338,'Pre 2002'!$C$3:$CK$382,87,FALSE),0)</f>
        <v>0</v>
      </c>
      <c r="DU338" s="1741">
        <f>IFERROR(VLOOKUP(A338,'Pre 2002'!$C$3:$CG$382,83,FALSE),0)</f>
        <v>0</v>
      </c>
      <c r="DY338" s="1731"/>
    </row>
    <row r="339" spans="1:129">
      <c r="A339" s="1778" t="s">
        <v>1127</v>
      </c>
      <c r="B339" s="1562">
        <f t="shared" si="133"/>
        <v>466</v>
      </c>
      <c r="C339" s="1562">
        <f t="shared" si="134"/>
        <v>242</v>
      </c>
      <c r="D339" s="1562">
        <f t="shared" si="135"/>
        <v>5</v>
      </c>
      <c r="E339" s="1563">
        <f t="shared" si="136"/>
        <v>0.51931330472102999</v>
      </c>
      <c r="F339" s="1786">
        <f t="shared" si="137"/>
        <v>10</v>
      </c>
      <c r="G339" s="1595" t="s">
        <v>2159</v>
      </c>
      <c r="H339" s="1567">
        <f t="shared" si="138"/>
        <v>10</v>
      </c>
      <c r="I339" s="1734">
        <f t="shared" si="139"/>
        <v>466</v>
      </c>
      <c r="J339" s="1734">
        <f t="shared" si="140"/>
        <v>242</v>
      </c>
      <c r="K339" s="1734">
        <f t="shared" si="141"/>
        <v>5</v>
      </c>
      <c r="L339" s="1806">
        <f t="shared" si="142"/>
        <v>0.51931330472102999</v>
      </c>
      <c r="O339" s="1700">
        <f>IFERROR(VLOOKUP($A339,'2022'!$B$2:$K$174,3,FALSE),0)</f>
        <v>0</v>
      </c>
      <c r="P339" s="1858">
        <f>IFERROR(VLOOKUP($A339,'2022'!$B$2:$K$174,4,FALSE),0)</f>
        <v>0</v>
      </c>
      <c r="Q339" s="1858">
        <f>IFERROR(VLOOKUP($A339,'2022'!$B$2:$K$174,5,FALSE),0)</f>
        <v>0</v>
      </c>
      <c r="R339" s="1858">
        <f>IFERROR(VLOOKUP($A339,'2022'!$B$2:$K$174,8,FALSE),0)</f>
        <v>0</v>
      </c>
      <c r="S339" s="1740">
        <f>IFERROR(VLOOKUP($A339,'2022'!$B$2:$K$174,10,FALSE),0)</f>
        <v>0</v>
      </c>
      <c r="T339" s="1700">
        <f>IFERROR(VLOOKUP($A339,'2021'!$B$2:$K$174,3,FALSE),0)</f>
        <v>0</v>
      </c>
      <c r="U339" s="1843">
        <f>IFERROR(VLOOKUP($A339,'2021'!$B$2:$K$174,4,FALSE),0)</f>
        <v>0</v>
      </c>
      <c r="V339" s="1843">
        <f>IFERROR(VLOOKUP($A339,'2021'!$B$2:$K$174,5,FALSE),0)</f>
        <v>0</v>
      </c>
      <c r="W339" s="1843">
        <f>IFERROR(VLOOKUP($A339,'2021'!$B$2:$K$174,8,FALSE),0)</f>
        <v>0</v>
      </c>
      <c r="X339" s="1740">
        <f>IFERROR(VLOOKUP($A339,'2021'!$B$2:$K$174,10,FALSE),0)</f>
        <v>0</v>
      </c>
      <c r="Y339" s="1700">
        <f>IFERROR(VLOOKUP($A339,'2020'!$B$2:$K$170,3,FALSE),0)</f>
        <v>0</v>
      </c>
      <c r="Z339" s="1829">
        <f>IFERROR(VLOOKUP($A339,'2020'!$B$2:$K$170,4,FALSE),0)</f>
        <v>0</v>
      </c>
      <c r="AA339" s="1829">
        <f>IFERROR(VLOOKUP($A339,'2020'!$B$2:$K$170,5,FALSE),0)</f>
        <v>0</v>
      </c>
      <c r="AB339" s="1829">
        <f>IFERROR(VLOOKUP($A339,'2020'!$B$2:$K$170,8,FALSE),0)</f>
        <v>0</v>
      </c>
      <c r="AC339" s="1740">
        <f>IFERROR(VLOOKUP($A339,'2020'!$B$2:$K$170,10,FALSE),0)</f>
        <v>0</v>
      </c>
      <c r="AD339" s="1700">
        <f>IFERROR(VLOOKUP($A339,'2019'!$B$2:$K$170,3,FALSE),0)</f>
        <v>0</v>
      </c>
      <c r="AE339" s="1823">
        <f>IFERROR(VLOOKUP($A339,'2019'!$B$2:$K$170,4,FALSE),0)</f>
        <v>0</v>
      </c>
      <c r="AF339" s="1823">
        <f>IFERROR(VLOOKUP($A339,'2019'!$B$2:$K$170,5,FALSE),0)</f>
        <v>0</v>
      </c>
      <c r="AG339" s="1823">
        <f>IFERROR(VLOOKUP($A339,'2019'!$B$2:$K$170,8,FALSE),0)</f>
        <v>0</v>
      </c>
      <c r="AH339" s="1740">
        <f>IFERROR(VLOOKUP($A339,'2019'!$B$2:$K$170,10,FALSE),0)</f>
        <v>0</v>
      </c>
      <c r="AI339" s="1700">
        <f>IFERROR(VLOOKUP($A339,'2018'!$B$2:$K$170,3,FALSE),0)</f>
        <v>0</v>
      </c>
      <c r="AJ339" s="1821">
        <f>IFERROR(VLOOKUP($A339,'2018'!$B$2:$K$170,4,FALSE),0)</f>
        <v>0</v>
      </c>
      <c r="AK339" s="1821">
        <f>IFERROR(VLOOKUP($A339,'2018'!$B$2:$K$170,5,FALSE),0)</f>
        <v>0</v>
      </c>
      <c r="AL339" s="1821">
        <f>IFERROR(VLOOKUP($A339,'2018'!$B$2:$K$170,8,FALSE),0)</f>
        <v>0</v>
      </c>
      <c r="AM339" s="1740">
        <f>IFERROR(VLOOKUP($A339,'2018'!$B$2:$K$170,10,FALSE),0)</f>
        <v>0</v>
      </c>
      <c r="AN339" s="1700">
        <f>IFERROR(VLOOKUP($A339,'2017'!$B$2:$J$163,2,FALSE),0)</f>
        <v>0</v>
      </c>
      <c r="AO339" s="1815">
        <f>IFERROR(VLOOKUP($A339,'2017'!$B$2:$J$163,3,FALSE),0)</f>
        <v>0</v>
      </c>
      <c r="AP339" s="1815">
        <f>IFERROR(VLOOKUP($A339,'2017'!$B$2:$J$163,4,FALSE),0)</f>
        <v>0</v>
      </c>
      <c r="AQ339" s="1815">
        <f>IFERROR(VLOOKUP($A339,'2017'!$B$2:$J$163,7,FALSE),0)</f>
        <v>0</v>
      </c>
      <c r="AR339" s="1740">
        <f>IFERROR(VLOOKUP($A339,'2017'!$B$2:$J$163,9,FALSE),0)</f>
        <v>0</v>
      </c>
      <c r="AS339" s="1700">
        <f>IFERROR(VLOOKUP($A339,'2016'!$B$2:$K$165,3,FALSE),0)</f>
        <v>0</v>
      </c>
      <c r="AT339" s="1796">
        <f>IFERROR(VLOOKUP($A339,'2016'!$B$2:$K$165,4,FALSE),0)</f>
        <v>0</v>
      </c>
      <c r="AU339" s="1796">
        <f>IFERROR(VLOOKUP($A339,'2016'!$B$2:$K$165,5,FALSE),0)</f>
        <v>0</v>
      </c>
      <c r="AV339" s="1796">
        <f>IFERROR(VLOOKUP($A339,'2016'!$B$2:$K$165,8,FALSE),0)</f>
        <v>0</v>
      </c>
      <c r="AW339" s="1740">
        <f>IFERROR(VLOOKUP($A339,'2016'!$B$2:$K$165,10,FALSE),0)</f>
        <v>0</v>
      </c>
      <c r="AX339" s="1700">
        <f>IFERROR(VLOOKUP($A339,'2015'!$B$2:$K$165,3,FALSE),0)</f>
        <v>0</v>
      </c>
      <c r="AY339" s="1695">
        <f>IFERROR(VLOOKUP($A339,'2015'!$B$2:$K$165,4,FALSE),0)</f>
        <v>0</v>
      </c>
      <c r="AZ339" s="1695">
        <f>IFERROR(VLOOKUP($A339,'2015'!$B$2:$K$165,5,FALSE),0)</f>
        <v>0</v>
      </c>
      <c r="BA339" s="1695">
        <f>IFERROR(VLOOKUP($A339,'2015'!$B$2:$K$165,8,FALSE),0)</f>
        <v>0</v>
      </c>
      <c r="BB339" s="1740">
        <f>IFERROR(VLOOKUP($A339,'2015'!$B$2:$K$165,10,FALSE),0)</f>
        <v>0</v>
      </c>
      <c r="BC339" s="1700">
        <f>IFERROR(VLOOKUP($A339,'2014'!$B$2:$K$157,3,FALSE),0)</f>
        <v>0</v>
      </c>
      <c r="BD339" s="1691">
        <f>IFERROR(VLOOKUP($A339,'2014'!$B$2:$K$157,4,FALSE),0)</f>
        <v>0</v>
      </c>
      <c r="BE339" s="1691">
        <f>IFERROR(VLOOKUP($A339,'2014'!$B$2:$K$157,5,FALSE),0)</f>
        <v>0</v>
      </c>
      <c r="BF339" s="1691">
        <f>IFERROR(VLOOKUP($A339,'2014'!$B$2:$K$157,8,FALSE),0)</f>
        <v>0</v>
      </c>
      <c r="BG339" s="1740">
        <f>IFERROR(VLOOKUP($A339,'2014'!$B$2:$K$157,10,FALSE),0)</f>
        <v>0</v>
      </c>
      <c r="BH339" s="1700">
        <f>IFERROR(VLOOKUP($A339,'2013'!$D$4:$I$249,2,FALSE),0)</f>
        <v>0</v>
      </c>
      <c r="BI339" s="1691">
        <f>IFERROR(VLOOKUP($A339,'2013'!$D$4:$I$249,3,FALSE),0)</f>
        <v>0</v>
      </c>
      <c r="BJ339" s="1691">
        <f>IFERROR(VLOOKUP($A339,'2013'!$D$4:$I$249,4,FALSE),0)</f>
        <v>0</v>
      </c>
      <c r="BK339" s="1691">
        <f>IFERROR(VLOOKUP($A339,'2013'!$D$4:$I$249,5,FALSE),0)</f>
        <v>0</v>
      </c>
      <c r="BL339" s="1740">
        <f>IFERROR(VLOOKUP($A339,'2013'!$D$4:$I$249,6,FALSE),0)</f>
        <v>0</v>
      </c>
      <c r="BM339" s="1737">
        <f>IFERROR(VLOOKUP($A339,'2012'!$D$3:$O$172,2,FALSE),0)</f>
        <v>0</v>
      </c>
      <c r="BN339" s="1691">
        <f>IFERROR(VLOOKUP($A339,'2012'!$D$3:$O$172,3,FALSE),0)</f>
        <v>0</v>
      </c>
      <c r="BO339" s="1743">
        <f>IFERROR(VLOOKUP($A339,'2012'!$D$3:$O$172,4,FALSE),0)</f>
        <v>0</v>
      </c>
      <c r="BP339" s="1700">
        <f>IFERROR(VLOOKUP($A339,'2012'!$D$3:$O$172,5,FALSE),0)</f>
        <v>0</v>
      </c>
      <c r="BQ339" s="1691">
        <f>IFERROR(VLOOKUP($A339,'2012'!$D$3:$O$172,6,FALSE),0)</f>
        <v>0</v>
      </c>
      <c r="BR339" s="1691">
        <f>IFERROR(VLOOKUP($A339,'2012'!$D$3:$O$172,7,FALSE),0)</f>
        <v>0</v>
      </c>
      <c r="BS339" s="1691">
        <f>IFERROR(VLOOKUP($A339,'2012'!$D$3:$O$172,8,FALSE),0)</f>
        <v>0</v>
      </c>
      <c r="BT339" s="1740">
        <f>IFERROR(VLOOKUP($A339,'2012'!$D$3:$O$172,9,FALSE),0)</f>
        <v>0</v>
      </c>
      <c r="BX339" s="1700">
        <f>IFERROR(VLOOKUP($A339,'2011'!$D$4:$I$251,2,FALSE),0)</f>
        <v>0</v>
      </c>
      <c r="BY339" s="1691">
        <f>IFERROR(VLOOKUP($A339,'2011'!$D$4:$I$251,3,FALSE),0)</f>
        <v>0</v>
      </c>
      <c r="BZ339" s="1691">
        <f>IFERROR(VLOOKUP($A339,'2011'!$D$4:$I$251,4,FALSE),0)</f>
        <v>0</v>
      </c>
      <c r="CA339" s="1691">
        <f>IFERROR(VLOOKUP($A339,'2011'!$D$4:$I$251,5,FALSE),0)</f>
        <v>0</v>
      </c>
      <c r="CB339" s="1740">
        <f>IFERROR(VLOOKUP($A339,'2011'!$D$4:$I$251,6,FALSE),0)</f>
        <v>0</v>
      </c>
      <c r="CC339" s="1700">
        <f>IFERROR(VLOOKUP($A339,'2010'!$C$3:$H$234,2,FALSE),0)</f>
        <v>0</v>
      </c>
      <c r="CD339" s="1691">
        <f>IFERROR(VLOOKUP($A339,'2010'!$C$3:$H$234,3,FALSE),0)</f>
        <v>0</v>
      </c>
      <c r="CE339" s="1691">
        <f>IFERROR(VLOOKUP($A339,'2010'!$C$3:$H$234,4,FALSE),0)</f>
        <v>0</v>
      </c>
      <c r="CF339" s="1691">
        <f>IFERROR(VLOOKUP($A339,'2010'!$C$3:$H$234,5,FALSE),0)</f>
        <v>0</v>
      </c>
      <c r="CG339" s="1740">
        <f>IFERROR(VLOOKUP($A339,'2010'!$C$3:$H$234,6,FALSE),0)</f>
        <v>0</v>
      </c>
      <c r="CH339" s="1700">
        <f>IFERROR(VLOOKUP($A339,'2009'!$C$3:$H$242,2,FALSE),0)</f>
        <v>0</v>
      </c>
      <c r="CI339" s="1691">
        <f>IFERROR(VLOOKUP($A339,'2009'!$C$3:$H$242,3,FALSE),0)</f>
        <v>0</v>
      </c>
      <c r="CJ339" s="1691">
        <f>IFERROR(VLOOKUP($A339,'2009'!$C$3:$H$242,4,FALSE),0)</f>
        <v>0</v>
      </c>
      <c r="CK339" s="1691">
        <f>IFERROR(VLOOKUP($A339,'2009'!$C$3:$H$242,5,FALSE),0)</f>
        <v>0</v>
      </c>
      <c r="CL339" s="1740">
        <f>IFERROR(VLOOKUP($A339,'2009'!$C$3:$H$242,6,FALSE),0)</f>
        <v>0</v>
      </c>
      <c r="CM339" s="1700">
        <f>IFERROR(VLOOKUP($A339,'2008'!$C$3:$H$229,2,FALSE),0)</f>
        <v>0</v>
      </c>
      <c r="CN339" s="1691">
        <f>IFERROR(VLOOKUP($A339,'2008'!$C$3:$H$229,3,FALSE),0)</f>
        <v>0</v>
      </c>
      <c r="CO339" s="1691">
        <f>IFERROR(VLOOKUP($A339,'2008'!$C$3:$H$229,4,FALSE),0)</f>
        <v>0</v>
      </c>
      <c r="CP339" s="1691">
        <f>IFERROR(VLOOKUP($A339,'2008'!$C$3:$H$229,5,FALSE),0)</f>
        <v>0</v>
      </c>
      <c r="CQ339" s="1740">
        <f>IFERROR(VLOOKUP($A339,'2008'!$C$3:$H$229,6,FALSE),0)</f>
        <v>0</v>
      </c>
      <c r="CR339" s="1700">
        <f>IFERROR(VLOOKUP($A339,'2007'!$C$3:$M$238,7,FALSE),0)</f>
        <v>0</v>
      </c>
      <c r="CS339" s="1691">
        <f>IFERROR(VLOOKUP($A339,'2007'!$C$3:$M$238,8,FALSE),0)</f>
        <v>0</v>
      </c>
      <c r="CT339" s="1691">
        <f>IFERROR(VLOOKUP($A339,'2007'!$C$3:$M$238,9,FALSE),0)</f>
        <v>0</v>
      </c>
      <c r="CU339" s="1691">
        <f>IFERROR(VLOOKUP($A339,'2007'!$C$3:$M$238,10,FALSE),0)</f>
        <v>0</v>
      </c>
      <c r="CV339" s="1740">
        <f>IFERROR(VLOOKUP($A339,'2007'!$C$3:$M$238,11,FALSE),0)</f>
        <v>0</v>
      </c>
      <c r="CW339" s="1700">
        <f>IFERROR(VLOOKUP($A339,'2006'!$A$2:$F$200,2,FALSE),0)</f>
        <v>0</v>
      </c>
      <c r="CX339" s="1691">
        <f>IFERROR(VLOOKUP($A339,'2006'!$A$2:$F$200,4,FALSE),0)</f>
        <v>0</v>
      </c>
      <c r="CY339" s="1691">
        <f>IFERROR(VLOOKUP($A339,'2006'!$A$2:$F$200,5,FALSE),0)</f>
        <v>0</v>
      </c>
      <c r="CZ339" s="1740">
        <f>IFERROR(VLOOKUP($A339,'2006'!$A$2:$F$200,6,FALSE),0)</f>
        <v>0</v>
      </c>
      <c r="DA339" s="1700">
        <f>IFERROR(VLOOKUP($A339,'2005'!$C$3:$M$205,8,FALSE),0)</f>
        <v>48</v>
      </c>
      <c r="DB339" s="1691">
        <f>IFERROR(VLOOKUP($A339,'2005'!$C$3:$M$205,9,FALSE),0)</f>
        <v>26</v>
      </c>
      <c r="DC339" s="1691">
        <f>IFERROR(VLOOKUP($A339,'2005'!$C$3:$M$205,10,FALSE),0)</f>
        <v>1</v>
      </c>
      <c r="DD339" s="1740">
        <f>IFERROR(VLOOKUP($A339,'2005'!$C$3:$M$205,11,FALSE),0)</f>
        <v>0.54166666666666663</v>
      </c>
      <c r="DE339" s="1700">
        <f>IFERROR(VLOOKUP($A339,'2004'!$C$3:$M$213,8,FALSE),0)</f>
        <v>20</v>
      </c>
      <c r="DF339" s="1691">
        <f>IFERROR(VLOOKUP($A339,'2004'!$C$3:$M$213,9,FALSE),0)</f>
        <v>11</v>
      </c>
      <c r="DG339" s="1691">
        <f>IFERROR(VLOOKUP($A339,'2004'!$C$3:$M$213,10,FALSE),0)</f>
        <v>0</v>
      </c>
      <c r="DH339" s="1740">
        <f>IFERROR(VLOOKUP($A339,'2004'!$C$3:$M$213,11,FALSE),0)</f>
        <v>0.55000000000000004</v>
      </c>
      <c r="DI339" s="1700">
        <f>IFERROR(VLOOKUP($A339,'2003'!$C$3:$Q$214,12,FALSE),0)</f>
        <v>63</v>
      </c>
      <c r="DJ339" s="1691">
        <f>IFERROR(VLOOKUP($A339,'2003'!$C$3:$Q$214,13,FALSE),0)</f>
        <v>32</v>
      </c>
      <c r="DK339" s="1691">
        <f>IFERROR(VLOOKUP($A339,'2003'!$C$3:$Q$214,14,FALSE),0)</f>
        <v>3</v>
      </c>
      <c r="DL339" s="1740">
        <f>IFERROR(VLOOKUP($A339,'2003'!$C$3:$Q$214,15,FALSE),0)</f>
        <v>0.50793650793650791</v>
      </c>
      <c r="DM339" s="1700">
        <f>IFERROR(VLOOKUP($A339,'2002'!$D$3:$R$214,12,FALSE),0)</f>
        <v>49</v>
      </c>
      <c r="DN339" s="1691">
        <f>IFERROR(VLOOKUP($A339,'2002'!$D$3:$R$214,13,FALSE),0)</f>
        <v>27</v>
      </c>
      <c r="DO339" s="1691">
        <f>IFERROR(VLOOKUP($A339,'2002'!$D$3:$R$214,14,FALSE),0)</f>
        <v>0</v>
      </c>
      <c r="DP339" s="1788">
        <f>IFERROR(VLOOKUP($A339,'2002'!$D$3:$R$214,15,FALSE),0)</f>
        <v>0.55102040816326525</v>
      </c>
      <c r="DQ339" s="1700">
        <f>IFERROR(VLOOKUP($A339,'Pre 2002'!$C$3:$CK$382,84,FALSE),0)</f>
        <v>286</v>
      </c>
      <c r="DR339" s="1695">
        <f>IFERROR(VLOOKUP($A339,'Pre 2002'!$C$3:$CK$382,85,FALSE),0)</f>
        <v>146</v>
      </c>
      <c r="DS339" s="1695">
        <f>IFERROR(VLOOKUP($A339,'Pre 2002'!$C$3:$CK$382,86,FALSE),0)</f>
        <v>1</v>
      </c>
      <c r="DT339" s="1790">
        <f>IFERROR(VLOOKUP($A339,'Pre 2002'!$C$3:$CK$382,87,FALSE),0)</f>
        <v>0.51048951048951052</v>
      </c>
      <c r="DU339" s="1741">
        <f>IFERROR(VLOOKUP(A339,'Pre 2002'!$C$3:$CG$382,83,FALSE),0)</f>
        <v>6</v>
      </c>
      <c r="DY339" s="1731"/>
    </row>
    <row r="340" spans="1:129">
      <c r="A340" s="1778" t="s">
        <v>1856</v>
      </c>
      <c r="B340" s="1562">
        <f t="shared" si="133"/>
        <v>1358</v>
      </c>
      <c r="C340" s="1562">
        <f t="shared" si="134"/>
        <v>698</v>
      </c>
      <c r="D340" s="1562">
        <f t="shared" si="135"/>
        <v>5</v>
      </c>
      <c r="E340" s="1563">
        <f t="shared" si="136"/>
        <v>0.51399116347569951</v>
      </c>
      <c r="F340" s="1786">
        <f t="shared" si="137"/>
        <v>23</v>
      </c>
      <c r="G340" s="1595" t="s">
        <v>2159</v>
      </c>
      <c r="H340" s="1567">
        <f t="shared" si="138"/>
        <v>23</v>
      </c>
      <c r="I340" s="1734">
        <f t="shared" si="139"/>
        <v>1358</v>
      </c>
      <c r="J340" s="1734">
        <f t="shared" si="140"/>
        <v>698</v>
      </c>
      <c r="K340" s="1734">
        <f t="shared" si="141"/>
        <v>5</v>
      </c>
      <c r="L340" s="1806">
        <f t="shared" si="142"/>
        <v>0.51399116347569951</v>
      </c>
      <c r="M340" s="1751"/>
      <c r="N340" s="1751"/>
      <c r="O340" s="1700">
        <f>IFERROR(VLOOKUP($A340,'2022'!$B$2:$K$174,3,FALSE),0)</f>
        <v>0</v>
      </c>
      <c r="P340" s="1858">
        <f>IFERROR(VLOOKUP($A340,'2022'!$B$2:$K$174,4,FALSE),0)</f>
        <v>0</v>
      </c>
      <c r="Q340" s="1858">
        <f>IFERROR(VLOOKUP($A340,'2022'!$B$2:$K$174,5,FALSE),0)</f>
        <v>0</v>
      </c>
      <c r="R340" s="1858">
        <f>IFERROR(VLOOKUP($A340,'2022'!$B$2:$K$174,8,FALSE),0)</f>
        <v>0</v>
      </c>
      <c r="S340" s="1740">
        <f>IFERROR(VLOOKUP($A340,'2022'!$B$2:$K$174,10,FALSE),0)</f>
        <v>0</v>
      </c>
      <c r="T340" s="1700">
        <f>IFERROR(VLOOKUP($A340,'2021'!$B$2:$K$174,3,FALSE),0)</f>
        <v>0</v>
      </c>
      <c r="U340" s="1843">
        <f>IFERROR(VLOOKUP($A340,'2021'!$B$2:$K$174,4,FALSE),0)</f>
        <v>0</v>
      </c>
      <c r="V340" s="1843">
        <f>IFERROR(VLOOKUP($A340,'2021'!$B$2:$K$174,5,FALSE),0)</f>
        <v>0</v>
      </c>
      <c r="W340" s="1843">
        <f>IFERROR(VLOOKUP($A340,'2021'!$B$2:$K$174,8,FALSE),0)</f>
        <v>0</v>
      </c>
      <c r="X340" s="1740">
        <f>IFERROR(VLOOKUP($A340,'2021'!$B$2:$K$174,10,FALSE),0)</f>
        <v>0</v>
      </c>
      <c r="Y340" s="1700">
        <f>IFERROR(VLOOKUP($A340,'2020'!$B$2:$K$170,3,FALSE),0)</f>
        <v>0</v>
      </c>
      <c r="Z340" s="1829">
        <f>IFERROR(VLOOKUP($A340,'2020'!$B$2:$K$170,4,FALSE),0)</f>
        <v>0</v>
      </c>
      <c r="AA340" s="1829">
        <f>IFERROR(VLOOKUP($A340,'2020'!$B$2:$K$170,5,FALSE),0)</f>
        <v>0</v>
      </c>
      <c r="AB340" s="1829">
        <f>IFERROR(VLOOKUP($A340,'2020'!$B$2:$K$170,8,FALSE),0)</f>
        <v>0</v>
      </c>
      <c r="AC340" s="1740">
        <f>IFERROR(VLOOKUP($A340,'2020'!$B$2:$K$170,10,FALSE),0)</f>
        <v>0</v>
      </c>
      <c r="AD340" s="1700">
        <f>IFERROR(VLOOKUP($A340,'2019'!$B$2:$K$170,3,FALSE),0)</f>
        <v>0</v>
      </c>
      <c r="AE340" s="1823">
        <f>IFERROR(VLOOKUP($A340,'2019'!$B$2:$K$170,4,FALSE),0)</f>
        <v>0</v>
      </c>
      <c r="AF340" s="1823">
        <f>IFERROR(VLOOKUP($A340,'2019'!$B$2:$K$170,5,FALSE),0)</f>
        <v>0</v>
      </c>
      <c r="AG340" s="1823">
        <f>IFERROR(VLOOKUP($A340,'2019'!$B$2:$K$170,8,FALSE),0)</f>
        <v>0</v>
      </c>
      <c r="AH340" s="1740">
        <f>IFERROR(VLOOKUP($A340,'2019'!$B$2:$K$170,10,FALSE),0)</f>
        <v>0</v>
      </c>
      <c r="AI340" s="1700">
        <f>IFERROR(VLOOKUP($A340,'2018'!$B$2:$K$170,3,FALSE),0)</f>
        <v>0</v>
      </c>
      <c r="AJ340" s="1821">
        <f>IFERROR(VLOOKUP($A340,'2018'!$B$2:$K$170,4,FALSE),0)</f>
        <v>0</v>
      </c>
      <c r="AK340" s="1821">
        <f>IFERROR(VLOOKUP($A340,'2018'!$B$2:$K$170,5,FALSE),0)</f>
        <v>0</v>
      </c>
      <c r="AL340" s="1821">
        <f>IFERROR(VLOOKUP($A340,'2018'!$B$2:$K$170,8,FALSE),0)</f>
        <v>0</v>
      </c>
      <c r="AM340" s="1740">
        <f>IFERROR(VLOOKUP($A340,'2018'!$B$2:$K$170,10,FALSE),0)</f>
        <v>0</v>
      </c>
      <c r="AN340" s="1700">
        <f>IFERROR(VLOOKUP($A340,'2017'!$B$2:$J$163,2,FALSE),0)</f>
        <v>0</v>
      </c>
      <c r="AO340" s="1815">
        <f>IFERROR(VLOOKUP($A340,'2017'!$B$2:$J$163,3,FALSE),0)</f>
        <v>0</v>
      </c>
      <c r="AP340" s="1815">
        <f>IFERROR(VLOOKUP($A340,'2017'!$B$2:$J$163,4,FALSE),0)</f>
        <v>0</v>
      </c>
      <c r="AQ340" s="1815">
        <f>IFERROR(VLOOKUP($A340,'2017'!$B$2:$J$163,7,FALSE),0)</f>
        <v>0</v>
      </c>
      <c r="AR340" s="1740">
        <f>IFERROR(VLOOKUP($A340,'2017'!$B$2:$J$163,9,FALSE),0)</f>
        <v>0</v>
      </c>
      <c r="AS340" s="1700">
        <f>IFERROR(VLOOKUP($A340,'2016'!$B$2:$K$165,3,FALSE),0)</f>
        <v>0</v>
      </c>
      <c r="AT340" s="1796">
        <f>IFERROR(VLOOKUP($A340,'2016'!$B$2:$K$165,4,FALSE),0)</f>
        <v>0</v>
      </c>
      <c r="AU340" s="1796">
        <f>IFERROR(VLOOKUP($A340,'2016'!$B$2:$K$165,5,FALSE),0)</f>
        <v>0</v>
      </c>
      <c r="AV340" s="1796">
        <f>IFERROR(VLOOKUP($A340,'2016'!$B$2:$K$165,8,FALSE),0)</f>
        <v>0</v>
      </c>
      <c r="AW340" s="1740">
        <f>IFERROR(VLOOKUP($A340,'2016'!$B$2:$K$165,10,FALSE),0)</f>
        <v>0</v>
      </c>
      <c r="AX340" s="1700">
        <f>IFERROR(VLOOKUP($A340,'2015'!$B$2:$K$165,3,FALSE),0)</f>
        <v>0</v>
      </c>
      <c r="AY340" s="1695">
        <f>IFERROR(VLOOKUP($A340,'2015'!$B$2:$K$165,4,FALSE),0)</f>
        <v>0</v>
      </c>
      <c r="AZ340" s="1695">
        <f>IFERROR(VLOOKUP($A340,'2015'!$B$2:$K$165,5,FALSE),0)</f>
        <v>0</v>
      </c>
      <c r="BA340" s="1695">
        <f>IFERROR(VLOOKUP($A340,'2015'!$B$2:$K$165,8,FALSE),0)</f>
        <v>0</v>
      </c>
      <c r="BB340" s="1740">
        <f>IFERROR(VLOOKUP($A340,'2015'!$B$2:$K$165,10,FALSE),0)</f>
        <v>0</v>
      </c>
      <c r="BC340" s="1700">
        <f>IFERROR(VLOOKUP($A340,'2014'!$B$2:$K$157,3,FALSE),0)</f>
        <v>0</v>
      </c>
      <c r="BD340" s="1691">
        <f>IFERROR(VLOOKUP($A340,'2014'!$B$2:$K$157,4,FALSE),0)</f>
        <v>0</v>
      </c>
      <c r="BE340" s="1691">
        <f>IFERROR(VLOOKUP($A340,'2014'!$B$2:$K$157,5,FALSE),0)</f>
        <v>0</v>
      </c>
      <c r="BF340" s="1691">
        <f>IFERROR(VLOOKUP($A340,'2014'!$B$2:$K$157,8,FALSE),0)</f>
        <v>0</v>
      </c>
      <c r="BG340" s="1740">
        <f>IFERROR(VLOOKUP($A340,'2014'!$B$2:$K$157,10,FALSE),0)</f>
        <v>0</v>
      </c>
      <c r="BH340" s="1700">
        <f>IFERROR(VLOOKUP($A340,'2013'!$D$4:$I$249,2,FALSE),0)</f>
        <v>0</v>
      </c>
      <c r="BI340" s="1691">
        <f>IFERROR(VLOOKUP($A340,'2013'!$D$4:$I$249,3,FALSE),0)</f>
        <v>0</v>
      </c>
      <c r="BJ340" s="1691">
        <f>IFERROR(VLOOKUP($A340,'2013'!$D$4:$I$249,4,FALSE),0)</f>
        <v>0</v>
      </c>
      <c r="BK340" s="1691">
        <f>IFERROR(VLOOKUP($A340,'2013'!$D$4:$I$249,5,FALSE),0)</f>
        <v>0</v>
      </c>
      <c r="BL340" s="1740">
        <f>IFERROR(VLOOKUP($A340,'2013'!$D$4:$I$249,6,FALSE),0)</f>
        <v>0</v>
      </c>
      <c r="BM340" s="1737">
        <f>IFERROR(VLOOKUP($A340,'2012'!$D$3:$O$172,2,FALSE),0)</f>
        <v>0</v>
      </c>
      <c r="BN340" s="1691">
        <f>IFERROR(VLOOKUP($A340,'2012'!$D$3:$O$172,3,FALSE),0)</f>
        <v>0</v>
      </c>
      <c r="BO340" s="1743">
        <f>IFERROR(VLOOKUP($A340,'2012'!$D$3:$O$172,4,FALSE),0)</f>
        <v>0</v>
      </c>
      <c r="BP340" s="1700">
        <f>IFERROR(VLOOKUP($A340,'2012'!$D$3:$O$172,5,FALSE),0)</f>
        <v>0</v>
      </c>
      <c r="BQ340" s="1691">
        <f>IFERROR(VLOOKUP($A340,'2012'!$D$3:$O$172,6,FALSE),0)</f>
        <v>0</v>
      </c>
      <c r="BR340" s="1691">
        <f>IFERROR(VLOOKUP($A340,'2012'!$D$3:$O$172,7,FALSE),0)</f>
        <v>0</v>
      </c>
      <c r="BS340" s="1691">
        <f>IFERROR(VLOOKUP($A340,'2012'!$D$3:$O$172,8,FALSE),0)</f>
        <v>0</v>
      </c>
      <c r="BT340" s="1740">
        <f>IFERROR(VLOOKUP($A340,'2012'!$D$3:$O$172,9,FALSE),0)</f>
        <v>0</v>
      </c>
      <c r="BX340" s="1700">
        <f>IFERROR(VLOOKUP($A340,'2011'!$D$4:$I$251,2,FALSE),0)</f>
        <v>0</v>
      </c>
      <c r="BY340" s="1691">
        <f>IFERROR(VLOOKUP($A340,'2011'!$D$4:$I$251,3,FALSE),0)</f>
        <v>0</v>
      </c>
      <c r="BZ340" s="1691">
        <f>IFERROR(VLOOKUP($A340,'2011'!$D$4:$I$251,4,FALSE),0)</f>
        <v>0</v>
      </c>
      <c r="CA340" s="1691">
        <f>IFERROR(VLOOKUP($A340,'2011'!$D$4:$I$251,5,FALSE),0)</f>
        <v>0</v>
      </c>
      <c r="CB340" s="1740">
        <f>IFERROR(VLOOKUP($A340,'2011'!$D$4:$I$251,6,FALSE),0)</f>
        <v>0</v>
      </c>
      <c r="CC340" s="1700">
        <f>IFERROR(VLOOKUP($A340,'2010'!$C$3:$H$234,2,FALSE),0)</f>
        <v>0</v>
      </c>
      <c r="CD340" s="1691">
        <f>IFERROR(VLOOKUP($A340,'2010'!$C$3:$H$234,3,FALSE),0)</f>
        <v>0</v>
      </c>
      <c r="CE340" s="1691">
        <f>IFERROR(VLOOKUP($A340,'2010'!$C$3:$H$234,4,FALSE),0)</f>
        <v>0</v>
      </c>
      <c r="CF340" s="1691">
        <f>IFERROR(VLOOKUP($A340,'2010'!$C$3:$H$234,5,FALSE),0)</f>
        <v>0</v>
      </c>
      <c r="CG340" s="1740">
        <f>IFERROR(VLOOKUP($A340,'2010'!$C$3:$H$234,6,FALSE),0)</f>
        <v>0</v>
      </c>
      <c r="CH340" s="1700">
        <f>IFERROR(VLOOKUP($A340,'2009'!$C$3:$H$242,2,FALSE),0)</f>
        <v>0</v>
      </c>
      <c r="CI340" s="1691">
        <f>IFERROR(VLOOKUP($A340,'2009'!$C$3:$H$242,3,FALSE),0)</f>
        <v>0</v>
      </c>
      <c r="CJ340" s="1691">
        <f>IFERROR(VLOOKUP($A340,'2009'!$C$3:$H$242,4,FALSE),0)</f>
        <v>0</v>
      </c>
      <c r="CK340" s="1691">
        <f>IFERROR(VLOOKUP($A340,'2009'!$C$3:$H$242,5,FALSE),0)</f>
        <v>0</v>
      </c>
      <c r="CL340" s="1740">
        <f>IFERROR(VLOOKUP($A340,'2009'!$C$3:$H$242,6,FALSE),0)</f>
        <v>0</v>
      </c>
      <c r="CM340" s="1700">
        <f>IFERROR(VLOOKUP($A340,'2008'!$C$3:$H$229,2,FALSE),0)</f>
        <v>0</v>
      </c>
      <c r="CN340" s="1691">
        <f>IFERROR(VLOOKUP($A340,'2008'!$C$3:$H$229,3,FALSE),0)</f>
        <v>0</v>
      </c>
      <c r="CO340" s="1691">
        <f>IFERROR(VLOOKUP($A340,'2008'!$C$3:$H$229,4,FALSE),0)</f>
        <v>0</v>
      </c>
      <c r="CP340" s="1691">
        <f>IFERROR(VLOOKUP($A340,'2008'!$C$3:$H$229,5,FALSE),0)</f>
        <v>0</v>
      </c>
      <c r="CQ340" s="1740">
        <f>IFERROR(VLOOKUP($A340,'2008'!$C$3:$H$229,6,FALSE),0)</f>
        <v>0</v>
      </c>
      <c r="CR340" s="1700">
        <f>IFERROR(VLOOKUP($A340,'2007'!$C$3:$M$238,7,FALSE),0)</f>
        <v>0</v>
      </c>
      <c r="CS340" s="1691">
        <f>IFERROR(VLOOKUP($A340,'2007'!$C$3:$M$238,8,FALSE),0)</f>
        <v>0</v>
      </c>
      <c r="CT340" s="1691">
        <f>IFERROR(VLOOKUP($A340,'2007'!$C$3:$M$238,9,FALSE),0)</f>
        <v>0</v>
      </c>
      <c r="CU340" s="1691">
        <f>IFERROR(VLOOKUP($A340,'2007'!$C$3:$M$238,10,FALSE),0)</f>
        <v>0</v>
      </c>
      <c r="CV340" s="1740">
        <f>IFERROR(VLOOKUP($A340,'2007'!$C$3:$M$238,11,FALSE),0)</f>
        <v>0</v>
      </c>
      <c r="CW340" s="1700">
        <f>IFERROR(VLOOKUP($A340,'2006'!$A$2:$F$200,2,FALSE),0)</f>
        <v>0</v>
      </c>
      <c r="CX340" s="1691">
        <f>IFERROR(VLOOKUP($A340,'2006'!$A$2:$F$200,4,FALSE),0)</f>
        <v>0</v>
      </c>
      <c r="CY340" s="1691">
        <f>IFERROR(VLOOKUP($A340,'2006'!$A$2:$F$200,5,FALSE),0)</f>
        <v>0</v>
      </c>
      <c r="CZ340" s="1740">
        <f>IFERROR(VLOOKUP($A340,'2006'!$A$2:$F$200,6,FALSE),0)</f>
        <v>0</v>
      </c>
      <c r="DA340" s="1700">
        <f>IFERROR(VLOOKUP($A340,'2005'!$C$3:$M$205,8,FALSE),0)</f>
        <v>0</v>
      </c>
      <c r="DB340" s="1691">
        <f>IFERROR(VLOOKUP($A340,'2005'!$C$3:$M$205,9,FALSE),0)</f>
        <v>0</v>
      </c>
      <c r="DC340" s="1691">
        <f>IFERROR(VLOOKUP($A340,'2005'!$C$3:$M$205,10,FALSE),0)</f>
        <v>0</v>
      </c>
      <c r="DD340" s="1740">
        <f>IFERROR(VLOOKUP($A340,'2005'!$C$3:$M$205,11,FALSE),0)</f>
        <v>0</v>
      </c>
      <c r="DE340" s="1700">
        <f>IFERROR(VLOOKUP($A340,'2004'!$C$3:$M$213,8,FALSE),0)</f>
        <v>0</v>
      </c>
      <c r="DF340" s="1691">
        <f>IFERROR(VLOOKUP($A340,'2004'!$C$3:$M$213,9,FALSE),0)</f>
        <v>0</v>
      </c>
      <c r="DG340" s="1691">
        <f>IFERROR(VLOOKUP($A340,'2004'!$C$3:$M$213,10,FALSE),0)</f>
        <v>0</v>
      </c>
      <c r="DH340" s="1740">
        <f>IFERROR(VLOOKUP($A340,'2004'!$C$3:$M$213,11,FALSE),0)</f>
        <v>0</v>
      </c>
      <c r="DI340" s="1700">
        <f>IFERROR(VLOOKUP($A340,'2003'!$C$3:$Q$214,12,FALSE),0)</f>
        <v>67</v>
      </c>
      <c r="DJ340" s="1691">
        <f>IFERROR(VLOOKUP($A340,'2003'!$C$3:$Q$214,13,FALSE),0)</f>
        <v>41</v>
      </c>
      <c r="DK340" s="1691">
        <f>IFERROR(VLOOKUP($A340,'2003'!$C$3:$Q$214,14,FALSE),0)</f>
        <v>0</v>
      </c>
      <c r="DL340" s="1740">
        <f>IFERROR(VLOOKUP($A340,'2003'!$C$3:$Q$214,15,FALSE),0)</f>
        <v>0.61194029850746268</v>
      </c>
      <c r="DM340" s="1700">
        <f>IFERROR(VLOOKUP($A340,'2002'!$D$3:$R$214,12,FALSE),0)</f>
        <v>53</v>
      </c>
      <c r="DN340" s="1691">
        <f>IFERROR(VLOOKUP($A340,'2002'!$D$3:$R$214,13,FALSE),0)</f>
        <v>25</v>
      </c>
      <c r="DO340" s="1691">
        <f>IFERROR(VLOOKUP($A340,'2002'!$D$3:$R$214,14,FALSE),0)</f>
        <v>0</v>
      </c>
      <c r="DP340" s="1788">
        <f>IFERROR(VLOOKUP($A340,'2002'!$D$3:$R$214,15,FALSE),0)</f>
        <v>0.47169811320754718</v>
      </c>
      <c r="DQ340" s="1700">
        <f>IFERROR(VLOOKUP($A340,'Pre 2002'!$C$3:$CK$382,84,FALSE),0)</f>
        <v>1238</v>
      </c>
      <c r="DR340" s="1695">
        <f>IFERROR(VLOOKUP($A340,'Pre 2002'!$C$3:$CK$382,85,FALSE),0)</f>
        <v>632</v>
      </c>
      <c r="DS340" s="1695">
        <f>IFERROR(VLOOKUP($A340,'Pre 2002'!$C$3:$CK$382,86,FALSE),0)</f>
        <v>5</v>
      </c>
      <c r="DT340" s="1790">
        <f>IFERROR(VLOOKUP($A340,'Pre 2002'!$C$3:$CK$382,87,FALSE),0)</f>
        <v>0.51050080775444262</v>
      </c>
      <c r="DU340" s="1741">
        <f>IFERROR(VLOOKUP(A340,'Pre 2002'!$C$3:$CG$382,83,FALSE),0)</f>
        <v>21</v>
      </c>
      <c r="DY340" s="1731"/>
    </row>
    <row r="341" spans="1:129">
      <c r="A341" s="1778" t="s">
        <v>1197</v>
      </c>
      <c r="B341" s="1562">
        <f t="shared" si="133"/>
        <v>763</v>
      </c>
      <c r="C341" s="1562">
        <f t="shared" si="134"/>
        <v>390</v>
      </c>
      <c r="D341" s="1562">
        <f t="shared" si="135"/>
        <v>5</v>
      </c>
      <c r="E341" s="1563">
        <f t="shared" si="136"/>
        <v>0.51114023591087809</v>
      </c>
      <c r="F341" s="1786">
        <f t="shared" si="137"/>
        <v>16</v>
      </c>
      <c r="G341" s="1595" t="s">
        <v>2159</v>
      </c>
      <c r="H341" s="1567">
        <f t="shared" si="138"/>
        <v>16</v>
      </c>
      <c r="I341" s="1734">
        <f t="shared" si="139"/>
        <v>763</v>
      </c>
      <c r="J341" s="1734">
        <f t="shared" si="140"/>
        <v>390</v>
      </c>
      <c r="K341" s="1734">
        <f t="shared" si="141"/>
        <v>5</v>
      </c>
      <c r="L341" s="1806">
        <f t="shared" si="142"/>
        <v>0.51114023591087809</v>
      </c>
      <c r="M341" s="1751"/>
      <c r="N341" s="1751"/>
      <c r="O341" s="1700">
        <f>IFERROR(VLOOKUP($A341,'2022'!$B$2:$K$174,3,FALSE),0)</f>
        <v>0</v>
      </c>
      <c r="P341" s="1858">
        <f>IFERROR(VLOOKUP($A341,'2022'!$B$2:$K$174,4,FALSE),0)</f>
        <v>0</v>
      </c>
      <c r="Q341" s="1858">
        <f>IFERROR(VLOOKUP($A341,'2022'!$B$2:$K$174,5,FALSE),0)</f>
        <v>0</v>
      </c>
      <c r="R341" s="1858">
        <f>IFERROR(VLOOKUP($A341,'2022'!$B$2:$K$174,8,FALSE),0)</f>
        <v>0</v>
      </c>
      <c r="S341" s="1740">
        <f>IFERROR(VLOOKUP($A341,'2022'!$B$2:$K$174,10,FALSE),0)</f>
        <v>0</v>
      </c>
      <c r="T341" s="1700">
        <f>IFERROR(VLOOKUP($A341,'2021'!$B$2:$K$174,3,FALSE),0)</f>
        <v>0</v>
      </c>
      <c r="U341" s="1843">
        <f>IFERROR(VLOOKUP($A341,'2021'!$B$2:$K$174,4,FALSE),0)</f>
        <v>0</v>
      </c>
      <c r="V341" s="1843">
        <f>IFERROR(VLOOKUP($A341,'2021'!$B$2:$K$174,5,FALSE),0)</f>
        <v>0</v>
      </c>
      <c r="W341" s="1843">
        <f>IFERROR(VLOOKUP($A341,'2021'!$B$2:$K$174,8,FALSE),0)</f>
        <v>0</v>
      </c>
      <c r="X341" s="1740">
        <f>IFERROR(VLOOKUP($A341,'2021'!$B$2:$K$174,10,FALSE),0)</f>
        <v>0</v>
      </c>
      <c r="Y341" s="1700">
        <f>IFERROR(VLOOKUP($A341,'2020'!$B$2:$K$170,3,FALSE),0)</f>
        <v>0</v>
      </c>
      <c r="Z341" s="1829">
        <f>IFERROR(VLOOKUP($A341,'2020'!$B$2:$K$170,4,FALSE),0)</f>
        <v>0</v>
      </c>
      <c r="AA341" s="1829">
        <f>IFERROR(VLOOKUP($A341,'2020'!$B$2:$K$170,5,FALSE),0)</f>
        <v>0</v>
      </c>
      <c r="AB341" s="1829">
        <f>IFERROR(VLOOKUP($A341,'2020'!$B$2:$K$170,8,FALSE),0)</f>
        <v>0</v>
      </c>
      <c r="AC341" s="1740">
        <f>IFERROR(VLOOKUP($A341,'2020'!$B$2:$K$170,10,FALSE),0)</f>
        <v>0</v>
      </c>
      <c r="AD341" s="1700">
        <f>IFERROR(VLOOKUP($A341,'2019'!$B$2:$K$170,3,FALSE),0)</f>
        <v>0</v>
      </c>
      <c r="AE341" s="1823">
        <f>IFERROR(VLOOKUP($A341,'2019'!$B$2:$K$170,4,FALSE),0)</f>
        <v>0</v>
      </c>
      <c r="AF341" s="1823">
        <f>IFERROR(VLOOKUP($A341,'2019'!$B$2:$K$170,5,FALSE),0)</f>
        <v>0</v>
      </c>
      <c r="AG341" s="1823">
        <f>IFERROR(VLOOKUP($A341,'2019'!$B$2:$K$170,8,FALSE),0)</f>
        <v>0</v>
      </c>
      <c r="AH341" s="1740">
        <f>IFERROR(VLOOKUP($A341,'2019'!$B$2:$K$170,10,FALSE),0)</f>
        <v>0</v>
      </c>
      <c r="AI341" s="1700">
        <f>IFERROR(VLOOKUP($A341,'2018'!$B$2:$K$170,3,FALSE),0)</f>
        <v>0</v>
      </c>
      <c r="AJ341" s="1821">
        <f>IFERROR(VLOOKUP($A341,'2018'!$B$2:$K$170,4,FALSE),0)</f>
        <v>0</v>
      </c>
      <c r="AK341" s="1821">
        <f>IFERROR(VLOOKUP($A341,'2018'!$B$2:$K$170,5,FALSE),0)</f>
        <v>0</v>
      </c>
      <c r="AL341" s="1821">
        <f>IFERROR(VLOOKUP($A341,'2018'!$B$2:$K$170,8,FALSE),0)</f>
        <v>0</v>
      </c>
      <c r="AM341" s="1740">
        <f>IFERROR(VLOOKUP($A341,'2018'!$B$2:$K$170,10,FALSE),0)</f>
        <v>0</v>
      </c>
      <c r="AN341" s="1700">
        <f>IFERROR(VLOOKUP($A341,'2017'!$B$2:$J$163,2,FALSE),0)</f>
        <v>0</v>
      </c>
      <c r="AO341" s="1815">
        <f>IFERROR(VLOOKUP($A341,'2017'!$B$2:$J$163,3,FALSE),0)</f>
        <v>0</v>
      </c>
      <c r="AP341" s="1815">
        <f>IFERROR(VLOOKUP($A341,'2017'!$B$2:$J$163,4,FALSE),0)</f>
        <v>0</v>
      </c>
      <c r="AQ341" s="1815">
        <f>IFERROR(VLOOKUP($A341,'2017'!$B$2:$J$163,7,FALSE),0)</f>
        <v>0</v>
      </c>
      <c r="AR341" s="1740">
        <f>IFERROR(VLOOKUP($A341,'2017'!$B$2:$J$163,9,FALSE),0)</f>
        <v>0</v>
      </c>
      <c r="AS341" s="1700">
        <f>IFERROR(VLOOKUP($A341,'2016'!$B$2:$K$165,3,FALSE),0)</f>
        <v>0</v>
      </c>
      <c r="AT341" s="1796">
        <f>IFERROR(VLOOKUP($A341,'2016'!$B$2:$K$165,4,FALSE),0)</f>
        <v>0</v>
      </c>
      <c r="AU341" s="1796">
        <f>IFERROR(VLOOKUP($A341,'2016'!$B$2:$K$165,5,FALSE),0)</f>
        <v>0</v>
      </c>
      <c r="AV341" s="1796">
        <f>IFERROR(VLOOKUP($A341,'2016'!$B$2:$K$165,8,FALSE),0)</f>
        <v>0</v>
      </c>
      <c r="AW341" s="1740">
        <f>IFERROR(VLOOKUP($A341,'2016'!$B$2:$K$165,10,FALSE),0)</f>
        <v>0</v>
      </c>
      <c r="AX341" s="1700">
        <f>IFERROR(VLOOKUP($A341,'2015'!$B$2:$K$165,3,FALSE),0)</f>
        <v>0</v>
      </c>
      <c r="AY341" s="1695">
        <f>IFERROR(VLOOKUP($A341,'2015'!$B$2:$K$165,4,FALSE),0)</f>
        <v>0</v>
      </c>
      <c r="AZ341" s="1695">
        <f>IFERROR(VLOOKUP($A341,'2015'!$B$2:$K$165,5,FALSE),0)</f>
        <v>0</v>
      </c>
      <c r="BA341" s="1695">
        <f>IFERROR(VLOOKUP($A341,'2015'!$B$2:$K$165,8,FALSE),0)</f>
        <v>0</v>
      </c>
      <c r="BB341" s="1740">
        <f>IFERROR(VLOOKUP($A341,'2015'!$B$2:$K$165,10,FALSE),0)</f>
        <v>0</v>
      </c>
      <c r="BC341" s="1700">
        <f>IFERROR(VLOOKUP($A341,'2014'!$B$2:$K$157,3,FALSE),0)</f>
        <v>0</v>
      </c>
      <c r="BD341" s="1691">
        <f>IFERROR(VLOOKUP($A341,'2014'!$B$2:$K$157,4,FALSE),0)</f>
        <v>0</v>
      </c>
      <c r="BE341" s="1691">
        <f>IFERROR(VLOOKUP($A341,'2014'!$B$2:$K$157,5,FALSE),0)</f>
        <v>0</v>
      </c>
      <c r="BF341" s="1691">
        <f>IFERROR(VLOOKUP($A341,'2014'!$B$2:$K$157,8,FALSE),0)</f>
        <v>0</v>
      </c>
      <c r="BG341" s="1740">
        <f>IFERROR(VLOOKUP($A341,'2014'!$B$2:$K$157,10,FALSE),0)</f>
        <v>0</v>
      </c>
      <c r="BH341" s="1700">
        <f>IFERROR(VLOOKUP($A341,'2013'!$D$4:$I$249,2,FALSE),0)</f>
        <v>0</v>
      </c>
      <c r="BI341" s="1691">
        <f>IFERROR(VLOOKUP($A341,'2013'!$D$4:$I$249,3,FALSE),0)</f>
        <v>0</v>
      </c>
      <c r="BJ341" s="1691">
        <f>IFERROR(VLOOKUP($A341,'2013'!$D$4:$I$249,4,FALSE),0)</f>
        <v>0</v>
      </c>
      <c r="BK341" s="1691">
        <f>IFERROR(VLOOKUP($A341,'2013'!$D$4:$I$249,5,FALSE),0)</f>
        <v>0</v>
      </c>
      <c r="BL341" s="1740">
        <f>IFERROR(VLOOKUP($A341,'2013'!$D$4:$I$249,6,FALSE),0)</f>
        <v>0</v>
      </c>
      <c r="BM341" s="1737">
        <f>IFERROR(VLOOKUP($A341,'2012'!$D$3:$O$172,2,FALSE),0)</f>
        <v>0</v>
      </c>
      <c r="BN341" s="1691">
        <f>IFERROR(VLOOKUP($A341,'2012'!$D$3:$O$172,3,FALSE),0)</f>
        <v>0</v>
      </c>
      <c r="BO341" s="1743">
        <f>IFERROR(VLOOKUP($A341,'2012'!$D$3:$O$172,4,FALSE),0)</f>
        <v>0</v>
      </c>
      <c r="BP341" s="1700">
        <f>IFERROR(VLOOKUP($A341,'2012'!$D$3:$O$172,5,FALSE),0)</f>
        <v>0</v>
      </c>
      <c r="BQ341" s="1691">
        <f>IFERROR(VLOOKUP($A341,'2012'!$D$3:$O$172,6,FALSE),0)</f>
        <v>0</v>
      </c>
      <c r="BR341" s="1691">
        <f>IFERROR(VLOOKUP($A341,'2012'!$D$3:$O$172,7,FALSE),0)</f>
        <v>0</v>
      </c>
      <c r="BS341" s="1691">
        <f>IFERROR(VLOOKUP($A341,'2012'!$D$3:$O$172,8,FALSE),0)</f>
        <v>0</v>
      </c>
      <c r="BT341" s="1740">
        <f>IFERROR(VLOOKUP($A341,'2012'!$D$3:$O$172,9,FALSE),0)</f>
        <v>0</v>
      </c>
      <c r="BX341" s="1700">
        <f>IFERROR(VLOOKUP($A341,'2011'!$D$4:$I$251,2,FALSE),0)</f>
        <v>0</v>
      </c>
      <c r="BY341" s="1691">
        <f>IFERROR(VLOOKUP($A341,'2011'!$D$4:$I$251,3,FALSE),0)</f>
        <v>0</v>
      </c>
      <c r="BZ341" s="1691">
        <f>IFERROR(VLOOKUP($A341,'2011'!$D$4:$I$251,4,FALSE),0)</f>
        <v>0</v>
      </c>
      <c r="CA341" s="1691">
        <f>IFERROR(VLOOKUP($A341,'2011'!$D$4:$I$251,5,FALSE),0)</f>
        <v>0</v>
      </c>
      <c r="CB341" s="1740">
        <f>IFERROR(VLOOKUP($A341,'2011'!$D$4:$I$251,6,FALSE),0)</f>
        <v>0</v>
      </c>
      <c r="CC341" s="1700">
        <f>IFERROR(VLOOKUP($A341,'2010'!$C$3:$H$234,2,FALSE),0)</f>
        <v>54</v>
      </c>
      <c r="CD341" s="1691">
        <f>IFERROR(VLOOKUP($A341,'2010'!$C$3:$H$234,3,FALSE),0)</f>
        <v>10</v>
      </c>
      <c r="CE341" s="1691">
        <f>IFERROR(VLOOKUP($A341,'2010'!$C$3:$H$234,4,FALSE),0)</f>
        <v>26</v>
      </c>
      <c r="CF341" s="1691">
        <f>IFERROR(VLOOKUP($A341,'2010'!$C$3:$H$234,5,FALSE),0)</f>
        <v>0</v>
      </c>
      <c r="CG341" s="1740">
        <f>IFERROR(VLOOKUP($A341,'2010'!$C$3:$H$234,6,FALSE),0)</f>
        <v>0.48148148148148145</v>
      </c>
      <c r="CH341" s="1700">
        <f>IFERROR(VLOOKUP($A341,'2009'!$C$3:$H$242,2,FALSE),0)</f>
        <v>45</v>
      </c>
      <c r="CI341" s="1691">
        <f>IFERROR(VLOOKUP($A341,'2009'!$C$3:$H$242,3,FALSE),0)</f>
        <v>13</v>
      </c>
      <c r="CJ341" s="1691">
        <f>IFERROR(VLOOKUP($A341,'2009'!$C$3:$H$242,4,FALSE),0)</f>
        <v>22</v>
      </c>
      <c r="CK341" s="1691">
        <f>IFERROR(VLOOKUP($A341,'2009'!$C$3:$H$242,5,FALSE),0)</f>
        <v>0</v>
      </c>
      <c r="CL341" s="1740">
        <f>IFERROR(VLOOKUP($A341,'2009'!$C$3:$H$242,6,FALSE),0)</f>
        <v>0.48888888888888887</v>
      </c>
      <c r="CM341" s="1700">
        <f>IFERROR(VLOOKUP($A341,'2008'!$C$3:$H$229,2,FALSE),0)</f>
        <v>38</v>
      </c>
      <c r="CN341" s="1691">
        <f>IFERROR(VLOOKUP($A341,'2008'!$C$3:$H$229,3,FALSE),0)</f>
        <v>5</v>
      </c>
      <c r="CO341" s="1691">
        <f>IFERROR(VLOOKUP($A341,'2008'!$C$3:$H$229,4,FALSE),0)</f>
        <v>14</v>
      </c>
      <c r="CP341" s="1691">
        <f>IFERROR(VLOOKUP($A341,'2008'!$C$3:$H$229,5,FALSE),0)</f>
        <v>1</v>
      </c>
      <c r="CQ341" s="1740">
        <f>IFERROR(VLOOKUP($A341,'2008'!$C$3:$H$229,6,FALSE),0)</f>
        <v>0.36842105263157893</v>
      </c>
      <c r="CR341" s="1700">
        <f>IFERROR(VLOOKUP($A341,'2007'!$C$3:$M$238,7,FALSE),0)</f>
        <v>55</v>
      </c>
      <c r="CS341" s="1691">
        <f>IFERROR(VLOOKUP($A341,'2007'!$C$3:$M$238,8,FALSE),0)</f>
        <v>19</v>
      </c>
      <c r="CT341" s="1691">
        <f>IFERROR(VLOOKUP($A341,'2007'!$C$3:$M$238,9,FALSE),0)</f>
        <v>27</v>
      </c>
      <c r="CU341" s="1691">
        <f>IFERROR(VLOOKUP($A341,'2007'!$C$3:$M$238,10,FALSE),0)</f>
        <v>0</v>
      </c>
      <c r="CV341" s="1740">
        <f>IFERROR(VLOOKUP($A341,'2007'!$C$3:$M$238,11,FALSE),0)</f>
        <v>0.49090909090909091</v>
      </c>
      <c r="CW341" s="1700">
        <f>IFERROR(VLOOKUP($A341,'2006'!$A$2:$F$200,2,FALSE),0)</f>
        <v>51</v>
      </c>
      <c r="CX341" s="1691">
        <f>IFERROR(VLOOKUP($A341,'2006'!$A$2:$F$200,4,FALSE),0)</f>
        <v>22</v>
      </c>
      <c r="CY341" s="1691">
        <f>IFERROR(VLOOKUP($A341,'2006'!$A$2:$F$200,5,FALSE),0)</f>
        <v>0</v>
      </c>
      <c r="CZ341" s="1740">
        <f>IFERROR(VLOOKUP($A341,'2006'!$A$2:$F$200,6,FALSE),0)</f>
        <v>0.43137254901960786</v>
      </c>
      <c r="DA341" s="1700">
        <f>IFERROR(VLOOKUP($A341,'2005'!$C$3:$M$205,8,FALSE),0)</f>
        <v>50</v>
      </c>
      <c r="DB341" s="1691">
        <f>IFERROR(VLOOKUP($A341,'2005'!$C$3:$M$205,9,FALSE),0)</f>
        <v>31</v>
      </c>
      <c r="DC341" s="1691">
        <f>IFERROR(VLOOKUP($A341,'2005'!$C$3:$M$205,10,FALSE),0)</f>
        <v>0</v>
      </c>
      <c r="DD341" s="1740">
        <f>IFERROR(VLOOKUP($A341,'2005'!$C$3:$M$205,11,FALSE),0)</f>
        <v>0.62</v>
      </c>
      <c r="DE341" s="1700">
        <f>IFERROR(VLOOKUP($A341,'2004'!$C$3:$M$213,8,FALSE),0)</f>
        <v>53</v>
      </c>
      <c r="DF341" s="1691">
        <f>IFERROR(VLOOKUP($A341,'2004'!$C$3:$M$213,9,FALSE),0)</f>
        <v>26</v>
      </c>
      <c r="DG341" s="1691">
        <f>IFERROR(VLOOKUP($A341,'2004'!$C$3:$M$213,10,FALSE),0)</f>
        <v>0</v>
      </c>
      <c r="DH341" s="1740">
        <f>IFERROR(VLOOKUP($A341,'2004'!$C$3:$M$213,11,FALSE),0)</f>
        <v>0.49056603773584906</v>
      </c>
      <c r="DI341" s="1700">
        <f>IFERROR(VLOOKUP($A341,'2003'!$C$3:$Q$214,12,FALSE),0)</f>
        <v>66</v>
      </c>
      <c r="DJ341" s="1691">
        <f>IFERROR(VLOOKUP($A341,'2003'!$C$3:$Q$214,13,FALSE),0)</f>
        <v>34</v>
      </c>
      <c r="DK341" s="1691">
        <f>IFERROR(VLOOKUP($A341,'2003'!$C$3:$Q$214,14,FALSE),0)</f>
        <v>0</v>
      </c>
      <c r="DL341" s="1740">
        <f>IFERROR(VLOOKUP($A341,'2003'!$C$3:$Q$214,15,FALSE),0)</f>
        <v>0.51515151515151514</v>
      </c>
      <c r="DM341" s="1700">
        <f>IFERROR(VLOOKUP($A341,'2002'!$D$3:$R$214,12,FALSE),0)</f>
        <v>41</v>
      </c>
      <c r="DN341" s="1691">
        <f>IFERROR(VLOOKUP($A341,'2002'!$D$3:$R$214,13,FALSE),0)</f>
        <v>23</v>
      </c>
      <c r="DO341" s="1691">
        <f>IFERROR(VLOOKUP($A341,'2002'!$D$3:$R$214,14,FALSE),0)</f>
        <v>2</v>
      </c>
      <c r="DP341" s="1788">
        <f>IFERROR(VLOOKUP($A341,'2002'!$D$3:$R$214,15,FALSE),0)</f>
        <v>0.56097560975609762</v>
      </c>
      <c r="DQ341" s="1700">
        <f>IFERROR(VLOOKUP($A341,'Pre 2002'!$C$3:$CK$382,84,FALSE),0)</f>
        <v>310</v>
      </c>
      <c r="DR341" s="1695">
        <f>IFERROR(VLOOKUP($A341,'Pre 2002'!$C$3:$CK$382,85,FALSE),0)</f>
        <v>165</v>
      </c>
      <c r="DS341" s="1695">
        <f>IFERROR(VLOOKUP($A341,'Pre 2002'!$C$3:$CK$382,86,FALSE),0)</f>
        <v>2</v>
      </c>
      <c r="DT341" s="1790">
        <f>IFERROR(VLOOKUP($A341,'Pre 2002'!$C$3:$CK$382,87,FALSE),0)</f>
        <v>0.532258064516129</v>
      </c>
      <c r="DU341" s="1741">
        <f>IFERROR(VLOOKUP(A341,'Pre 2002'!$C$3:$CG$382,83,FALSE),0)</f>
        <v>7</v>
      </c>
      <c r="DY341" s="1731"/>
    </row>
    <row r="342" spans="1:129">
      <c r="A342" s="1778" t="s">
        <v>1176</v>
      </c>
      <c r="B342" s="1562">
        <f t="shared" si="133"/>
        <v>318</v>
      </c>
      <c r="C342" s="1562">
        <f t="shared" si="134"/>
        <v>161</v>
      </c>
      <c r="D342" s="1562">
        <f t="shared" si="135"/>
        <v>5</v>
      </c>
      <c r="E342" s="1563">
        <f t="shared" si="136"/>
        <v>0.50628930817610063</v>
      </c>
      <c r="F342" s="1786">
        <f t="shared" si="137"/>
        <v>6</v>
      </c>
      <c r="G342" s="1595">
        <v>2006</v>
      </c>
      <c r="H342" s="1567">
        <f t="shared" si="138"/>
        <v>6</v>
      </c>
      <c r="I342" s="1734">
        <f t="shared" si="139"/>
        <v>318</v>
      </c>
      <c r="J342" s="1734">
        <f t="shared" si="140"/>
        <v>161</v>
      </c>
      <c r="K342" s="1734">
        <f t="shared" si="141"/>
        <v>5</v>
      </c>
      <c r="L342" s="1806">
        <f t="shared" si="142"/>
        <v>0.50628930817610063</v>
      </c>
      <c r="O342" s="1700">
        <f>IFERROR(VLOOKUP($A342,'2022'!$B$2:$K$174,3,FALSE),0)</f>
        <v>0</v>
      </c>
      <c r="P342" s="1858">
        <f>IFERROR(VLOOKUP($A342,'2022'!$B$2:$K$174,4,FALSE),0)</f>
        <v>0</v>
      </c>
      <c r="Q342" s="1858">
        <f>IFERROR(VLOOKUP($A342,'2022'!$B$2:$K$174,5,FALSE),0)</f>
        <v>0</v>
      </c>
      <c r="R342" s="1858">
        <f>IFERROR(VLOOKUP($A342,'2022'!$B$2:$K$174,8,FALSE),0)</f>
        <v>0</v>
      </c>
      <c r="S342" s="1740">
        <f>IFERROR(VLOOKUP($A342,'2022'!$B$2:$K$174,10,FALSE),0)</f>
        <v>0</v>
      </c>
      <c r="T342" s="1700">
        <f>IFERROR(VLOOKUP($A342,'2021'!$B$2:$K$174,3,FALSE),0)</f>
        <v>0</v>
      </c>
      <c r="U342" s="1843">
        <f>IFERROR(VLOOKUP($A342,'2021'!$B$2:$K$174,4,FALSE),0)</f>
        <v>0</v>
      </c>
      <c r="V342" s="1843">
        <f>IFERROR(VLOOKUP($A342,'2021'!$B$2:$K$174,5,FALSE),0)</f>
        <v>0</v>
      </c>
      <c r="W342" s="1843">
        <f>IFERROR(VLOOKUP($A342,'2021'!$B$2:$K$174,8,FALSE),0)</f>
        <v>0</v>
      </c>
      <c r="X342" s="1740">
        <f>IFERROR(VLOOKUP($A342,'2021'!$B$2:$K$174,10,FALSE),0)</f>
        <v>0</v>
      </c>
      <c r="Y342" s="1700">
        <f>IFERROR(VLOOKUP($A342,'2020'!$B$2:$K$170,3,FALSE),0)</f>
        <v>0</v>
      </c>
      <c r="Z342" s="1829">
        <f>IFERROR(VLOOKUP($A342,'2020'!$B$2:$K$170,4,FALSE),0)</f>
        <v>0</v>
      </c>
      <c r="AA342" s="1829">
        <f>IFERROR(VLOOKUP($A342,'2020'!$B$2:$K$170,5,FALSE),0)</f>
        <v>0</v>
      </c>
      <c r="AB342" s="1829">
        <f>IFERROR(VLOOKUP($A342,'2020'!$B$2:$K$170,8,FALSE),0)</f>
        <v>0</v>
      </c>
      <c r="AC342" s="1740">
        <f>IFERROR(VLOOKUP($A342,'2020'!$B$2:$K$170,10,FALSE),0)</f>
        <v>0</v>
      </c>
      <c r="AD342" s="1700">
        <f>IFERROR(VLOOKUP($A342,'2019'!$B$2:$K$170,3,FALSE),0)</f>
        <v>0</v>
      </c>
      <c r="AE342" s="1823">
        <f>IFERROR(VLOOKUP($A342,'2019'!$B$2:$K$170,4,FALSE),0)</f>
        <v>0</v>
      </c>
      <c r="AF342" s="1823">
        <f>IFERROR(VLOOKUP($A342,'2019'!$B$2:$K$170,5,FALSE),0)</f>
        <v>0</v>
      </c>
      <c r="AG342" s="1823">
        <f>IFERROR(VLOOKUP($A342,'2019'!$B$2:$K$170,8,FALSE),0)</f>
        <v>0</v>
      </c>
      <c r="AH342" s="1740">
        <f>IFERROR(VLOOKUP($A342,'2019'!$B$2:$K$170,10,FALSE),0)</f>
        <v>0</v>
      </c>
      <c r="AI342" s="1700">
        <f>IFERROR(VLOOKUP($A342,'2018'!$B$2:$K$170,3,FALSE),0)</f>
        <v>0</v>
      </c>
      <c r="AJ342" s="1821">
        <f>IFERROR(VLOOKUP($A342,'2018'!$B$2:$K$170,4,FALSE),0)</f>
        <v>0</v>
      </c>
      <c r="AK342" s="1821">
        <f>IFERROR(VLOOKUP($A342,'2018'!$B$2:$K$170,5,FALSE),0)</f>
        <v>0</v>
      </c>
      <c r="AL342" s="1821">
        <f>IFERROR(VLOOKUP($A342,'2018'!$B$2:$K$170,8,FALSE),0)</f>
        <v>0</v>
      </c>
      <c r="AM342" s="1740">
        <f>IFERROR(VLOOKUP($A342,'2018'!$B$2:$K$170,10,FALSE),0)</f>
        <v>0</v>
      </c>
      <c r="AN342" s="1700">
        <f>IFERROR(VLOOKUP($A342,'2017'!$B$2:$J$163,2,FALSE),0)</f>
        <v>0</v>
      </c>
      <c r="AO342" s="1815">
        <f>IFERROR(VLOOKUP($A342,'2017'!$B$2:$J$163,3,FALSE),0)</f>
        <v>0</v>
      </c>
      <c r="AP342" s="1815">
        <f>IFERROR(VLOOKUP($A342,'2017'!$B$2:$J$163,4,FALSE),0)</f>
        <v>0</v>
      </c>
      <c r="AQ342" s="1815">
        <f>IFERROR(VLOOKUP($A342,'2017'!$B$2:$J$163,7,FALSE),0)</f>
        <v>0</v>
      </c>
      <c r="AR342" s="1740">
        <f>IFERROR(VLOOKUP($A342,'2017'!$B$2:$J$163,9,FALSE),0)</f>
        <v>0</v>
      </c>
      <c r="AS342" s="1700">
        <f>IFERROR(VLOOKUP($A342,'2016'!$B$2:$K$165,3,FALSE),0)</f>
        <v>0</v>
      </c>
      <c r="AT342" s="1796">
        <f>IFERROR(VLOOKUP($A342,'2016'!$B$2:$K$165,4,FALSE),0)</f>
        <v>0</v>
      </c>
      <c r="AU342" s="1796">
        <f>IFERROR(VLOOKUP($A342,'2016'!$B$2:$K$165,5,FALSE),0)</f>
        <v>0</v>
      </c>
      <c r="AV342" s="1796">
        <f>IFERROR(VLOOKUP($A342,'2016'!$B$2:$K$165,8,FALSE),0)</f>
        <v>0</v>
      </c>
      <c r="AW342" s="1740">
        <f>IFERROR(VLOOKUP($A342,'2016'!$B$2:$K$165,10,FALSE),0)</f>
        <v>0</v>
      </c>
      <c r="AX342" s="1700">
        <f>IFERROR(VLOOKUP($A342,'2015'!$B$2:$K$165,3,FALSE),0)</f>
        <v>0</v>
      </c>
      <c r="AY342" s="1695">
        <f>IFERROR(VLOOKUP($A342,'2015'!$B$2:$K$165,4,FALSE),0)</f>
        <v>0</v>
      </c>
      <c r="AZ342" s="1695">
        <f>IFERROR(VLOOKUP($A342,'2015'!$B$2:$K$165,5,FALSE),0)</f>
        <v>0</v>
      </c>
      <c r="BA342" s="1695">
        <f>IFERROR(VLOOKUP($A342,'2015'!$B$2:$K$165,8,FALSE),0)</f>
        <v>0</v>
      </c>
      <c r="BB342" s="1740">
        <f>IFERROR(VLOOKUP($A342,'2015'!$B$2:$K$165,10,FALSE),0)</f>
        <v>0</v>
      </c>
      <c r="BC342" s="1700">
        <f>IFERROR(VLOOKUP($A342,'2014'!$B$2:$K$157,3,FALSE),0)</f>
        <v>0</v>
      </c>
      <c r="BD342" s="1691">
        <f>IFERROR(VLOOKUP($A342,'2014'!$B$2:$K$157,4,FALSE),0)</f>
        <v>0</v>
      </c>
      <c r="BE342" s="1691">
        <f>IFERROR(VLOOKUP($A342,'2014'!$B$2:$K$157,5,FALSE),0)</f>
        <v>0</v>
      </c>
      <c r="BF342" s="1691">
        <f>IFERROR(VLOOKUP($A342,'2014'!$B$2:$K$157,8,FALSE),0)</f>
        <v>0</v>
      </c>
      <c r="BG342" s="1740">
        <f>IFERROR(VLOOKUP($A342,'2014'!$B$2:$K$157,10,FALSE),0)</f>
        <v>0</v>
      </c>
      <c r="BH342" s="1700">
        <f>IFERROR(VLOOKUP($A342,'2013'!$D$4:$I$249,2,FALSE),0)</f>
        <v>0</v>
      </c>
      <c r="BI342" s="1691">
        <f>IFERROR(VLOOKUP($A342,'2013'!$D$4:$I$249,3,FALSE),0)</f>
        <v>0</v>
      </c>
      <c r="BJ342" s="1691">
        <f>IFERROR(VLOOKUP($A342,'2013'!$D$4:$I$249,4,FALSE),0)</f>
        <v>0</v>
      </c>
      <c r="BK342" s="1691">
        <f>IFERROR(VLOOKUP($A342,'2013'!$D$4:$I$249,5,FALSE),0)</f>
        <v>0</v>
      </c>
      <c r="BL342" s="1740">
        <f>IFERROR(VLOOKUP($A342,'2013'!$D$4:$I$249,6,FALSE),0)</f>
        <v>0</v>
      </c>
      <c r="BM342" s="1737">
        <f>IFERROR(VLOOKUP($A342,'2012'!$D$3:$O$172,2,FALSE),0)</f>
        <v>0</v>
      </c>
      <c r="BN342" s="1691">
        <f>IFERROR(VLOOKUP($A342,'2012'!$D$3:$O$172,3,FALSE),0)</f>
        <v>0</v>
      </c>
      <c r="BO342" s="1743">
        <f>IFERROR(VLOOKUP($A342,'2012'!$D$3:$O$172,4,FALSE),0)</f>
        <v>0</v>
      </c>
      <c r="BP342" s="1700">
        <f>IFERROR(VLOOKUP($A342,'2012'!$D$3:$O$172,5,FALSE),0)</f>
        <v>0</v>
      </c>
      <c r="BQ342" s="1691">
        <f>IFERROR(VLOOKUP($A342,'2012'!$D$3:$O$172,6,FALSE),0)</f>
        <v>0</v>
      </c>
      <c r="BR342" s="1691">
        <f>IFERROR(VLOOKUP($A342,'2012'!$D$3:$O$172,7,FALSE),0)</f>
        <v>0</v>
      </c>
      <c r="BS342" s="1691">
        <f>IFERROR(VLOOKUP($A342,'2012'!$D$3:$O$172,8,FALSE),0)</f>
        <v>0</v>
      </c>
      <c r="BT342" s="1740">
        <f>IFERROR(VLOOKUP($A342,'2012'!$D$3:$O$172,9,FALSE),0)</f>
        <v>0</v>
      </c>
      <c r="BX342" s="1700">
        <f>IFERROR(VLOOKUP($A342,'2011'!$D$4:$I$251,2,FALSE),0)</f>
        <v>43</v>
      </c>
      <c r="BY342" s="1691">
        <f>IFERROR(VLOOKUP($A342,'2011'!$D$4:$I$251,3,FALSE),0)</f>
        <v>19</v>
      </c>
      <c r="BZ342" s="1691">
        <f>IFERROR(VLOOKUP($A342,'2011'!$D$4:$I$251,4,FALSE),0)</f>
        <v>23</v>
      </c>
      <c r="CA342" s="1691">
        <f>IFERROR(VLOOKUP($A342,'2011'!$D$4:$I$251,5,FALSE),0)</f>
        <v>2</v>
      </c>
      <c r="CB342" s="1740">
        <f>IFERROR(VLOOKUP($A342,'2011'!$D$4:$I$251,6,FALSE),0)</f>
        <v>0.53488372093023251</v>
      </c>
      <c r="CC342" s="1700">
        <f>IFERROR(VLOOKUP($A342,'2010'!$C$3:$H$234,2,FALSE),0)</f>
        <v>63</v>
      </c>
      <c r="CD342" s="1691">
        <f>IFERROR(VLOOKUP($A342,'2010'!$C$3:$H$234,3,FALSE),0)</f>
        <v>18</v>
      </c>
      <c r="CE342" s="1691">
        <f>IFERROR(VLOOKUP($A342,'2010'!$C$3:$H$234,4,FALSE),0)</f>
        <v>30</v>
      </c>
      <c r="CF342" s="1691">
        <f>IFERROR(VLOOKUP($A342,'2010'!$C$3:$H$234,5,FALSE),0)</f>
        <v>1</v>
      </c>
      <c r="CG342" s="1740">
        <f>IFERROR(VLOOKUP($A342,'2010'!$C$3:$H$234,6,FALSE),0)</f>
        <v>0.47619047619047616</v>
      </c>
      <c r="CH342" s="1700">
        <f>IFERROR(VLOOKUP($A342,'2009'!$C$3:$H$242,2,FALSE),0)</f>
        <v>77</v>
      </c>
      <c r="CI342" s="1691">
        <f>IFERROR(VLOOKUP($A342,'2009'!$C$3:$H$242,3,FALSE),0)</f>
        <v>23</v>
      </c>
      <c r="CJ342" s="1691">
        <f>IFERROR(VLOOKUP($A342,'2009'!$C$3:$H$242,4,FALSE),0)</f>
        <v>41</v>
      </c>
      <c r="CK342" s="1691">
        <f>IFERROR(VLOOKUP($A342,'2009'!$C$3:$H$242,5,FALSE),0)</f>
        <v>0</v>
      </c>
      <c r="CL342" s="1740">
        <f>IFERROR(VLOOKUP($A342,'2009'!$C$3:$H$242,6,FALSE),0)</f>
        <v>0.53246753246753242</v>
      </c>
      <c r="CM342" s="1700">
        <f>IFERROR(VLOOKUP($A342,'2008'!$C$3:$H$229,2,FALSE),0)</f>
        <v>76</v>
      </c>
      <c r="CN342" s="1691">
        <f>IFERROR(VLOOKUP($A342,'2008'!$C$3:$H$229,3,FALSE),0)</f>
        <v>25</v>
      </c>
      <c r="CO342" s="1691">
        <f>IFERROR(VLOOKUP($A342,'2008'!$C$3:$H$229,4,FALSE),0)</f>
        <v>39</v>
      </c>
      <c r="CP342" s="1691">
        <f>IFERROR(VLOOKUP($A342,'2008'!$C$3:$H$229,5,FALSE),0)</f>
        <v>1</v>
      </c>
      <c r="CQ342" s="1740">
        <f>IFERROR(VLOOKUP($A342,'2008'!$C$3:$H$229,6,FALSE),0)</f>
        <v>0.51315789473684215</v>
      </c>
      <c r="CR342" s="1700">
        <f>IFERROR(VLOOKUP($A342,'2007'!$C$3:$M$238,7,FALSE),0)</f>
        <v>0</v>
      </c>
      <c r="CS342" s="1691">
        <f>IFERROR(VLOOKUP($A342,'2007'!$C$3:$M$238,8,FALSE),0)</f>
        <v>0</v>
      </c>
      <c r="CT342" s="1691">
        <f>IFERROR(VLOOKUP($A342,'2007'!$C$3:$M$238,9,FALSE),0)</f>
        <v>0</v>
      </c>
      <c r="CU342" s="1691">
        <f>IFERROR(VLOOKUP($A342,'2007'!$C$3:$M$238,10,FALSE),0)</f>
        <v>0</v>
      </c>
      <c r="CV342" s="1740">
        <f>IFERROR(VLOOKUP($A342,'2007'!$C$3:$M$238,11,FALSE),0)</f>
        <v>0</v>
      </c>
      <c r="CW342" s="1700">
        <f>IFERROR(VLOOKUP($A342,'2006'!$A$2:$F$200,2,FALSE),0)</f>
        <v>0</v>
      </c>
      <c r="CX342" s="1691">
        <f>IFERROR(VLOOKUP($A342,'2006'!$A$2:$F$200,4,FALSE),0)</f>
        <v>0</v>
      </c>
      <c r="CY342" s="1691">
        <f>IFERROR(VLOOKUP($A342,'2006'!$A$2:$F$200,5,FALSE),0)</f>
        <v>0</v>
      </c>
      <c r="CZ342" s="1740" t="str">
        <f>IFERROR(VLOOKUP($A342,'2006'!$A$2:$F$200,6,FALSE),0)</f>
        <v>---</v>
      </c>
      <c r="DA342" s="1700">
        <f>IFERROR(VLOOKUP($A342,'2005'!$C$3:$M$205,8,FALSE),0)</f>
        <v>44</v>
      </c>
      <c r="DB342" s="1691">
        <f>IFERROR(VLOOKUP($A342,'2005'!$C$3:$M$205,9,FALSE),0)</f>
        <v>19</v>
      </c>
      <c r="DC342" s="1691">
        <f>IFERROR(VLOOKUP($A342,'2005'!$C$3:$M$205,10,FALSE),0)</f>
        <v>0</v>
      </c>
      <c r="DD342" s="1740">
        <f>IFERROR(VLOOKUP($A342,'2005'!$C$3:$M$205,11,FALSE),0)</f>
        <v>0.43181818181818182</v>
      </c>
      <c r="DE342" s="1700">
        <f>IFERROR(VLOOKUP($A342,'2004'!$C$3:$M$213,8,FALSE),0)</f>
        <v>15</v>
      </c>
      <c r="DF342" s="1691">
        <f>IFERROR(VLOOKUP($A342,'2004'!$C$3:$M$213,9,FALSE),0)</f>
        <v>9</v>
      </c>
      <c r="DG342" s="1691">
        <f>IFERROR(VLOOKUP($A342,'2004'!$C$3:$M$213,10,FALSE),0)</f>
        <v>1</v>
      </c>
      <c r="DH342" s="1740">
        <f>IFERROR(VLOOKUP($A342,'2004'!$C$3:$M$213,11,FALSE),0)</f>
        <v>0.6</v>
      </c>
      <c r="DI342" s="1700">
        <f>IFERROR(VLOOKUP($A342,'2003'!$C$3:$Q$214,12,FALSE),0)</f>
        <v>0</v>
      </c>
      <c r="DJ342" s="1691">
        <f>IFERROR(VLOOKUP($A342,'2003'!$C$3:$Q$214,13,FALSE),0)</f>
        <v>0</v>
      </c>
      <c r="DK342" s="1691">
        <f>IFERROR(VLOOKUP($A342,'2003'!$C$3:$Q$214,14,FALSE),0)</f>
        <v>0</v>
      </c>
      <c r="DL342" s="1740">
        <f>IFERROR(VLOOKUP($A342,'2003'!$C$3:$Q$214,15,FALSE),0)</f>
        <v>0</v>
      </c>
      <c r="DM342" s="1700">
        <f>IFERROR(VLOOKUP($A342,'2002'!$D$3:$R$214,12,FALSE),0)</f>
        <v>0</v>
      </c>
      <c r="DN342" s="1691">
        <f>IFERROR(VLOOKUP($A342,'2002'!$D$3:$R$214,13,FALSE),0)</f>
        <v>0</v>
      </c>
      <c r="DO342" s="1691">
        <f>IFERROR(VLOOKUP($A342,'2002'!$D$3:$R$214,14,FALSE),0)</f>
        <v>0</v>
      </c>
      <c r="DP342" s="1788">
        <f>IFERROR(VLOOKUP($A342,'2002'!$D$3:$R$214,15,FALSE),0)</f>
        <v>0</v>
      </c>
      <c r="DQ342" s="1700">
        <f>IFERROR(VLOOKUP($A342,'Pre 2002'!$C$3:$CK$382,84,FALSE),0)</f>
        <v>0</v>
      </c>
      <c r="DR342" s="1695">
        <f>IFERROR(VLOOKUP($A342,'Pre 2002'!$C$3:$CK$382,85,FALSE),0)</f>
        <v>0</v>
      </c>
      <c r="DS342" s="1695">
        <f>IFERROR(VLOOKUP($A342,'Pre 2002'!$C$3:$CK$382,86,FALSE),0)</f>
        <v>0</v>
      </c>
      <c r="DT342" s="1790">
        <f>IFERROR(VLOOKUP($A342,'Pre 2002'!$C$3:$CK$382,87,FALSE),0)</f>
        <v>0</v>
      </c>
      <c r="DU342" s="1741">
        <f>IFERROR(VLOOKUP(A342,'Pre 2002'!$C$3:$CG$382,83,FALSE),0)</f>
        <v>0</v>
      </c>
      <c r="DY342" s="1731"/>
    </row>
    <row r="343" spans="1:129">
      <c r="A343" s="1778" t="s">
        <v>1842</v>
      </c>
      <c r="B343" s="1562">
        <f t="shared" si="133"/>
        <v>99</v>
      </c>
      <c r="C343" s="1562">
        <f t="shared" si="134"/>
        <v>50</v>
      </c>
      <c r="D343" s="1562">
        <f t="shared" si="135"/>
        <v>5</v>
      </c>
      <c r="E343" s="1563">
        <f t="shared" si="136"/>
        <v>0.50505050505050508</v>
      </c>
      <c r="F343" s="1786">
        <f t="shared" si="137"/>
        <v>2</v>
      </c>
      <c r="G343" s="1595" t="s">
        <v>2159</v>
      </c>
      <c r="H343" s="1567">
        <f t="shared" si="138"/>
        <v>2</v>
      </c>
      <c r="I343" s="1734">
        <f t="shared" si="139"/>
        <v>99</v>
      </c>
      <c r="J343" s="1734">
        <f t="shared" si="140"/>
        <v>50</v>
      </c>
      <c r="K343" s="1734">
        <f t="shared" si="141"/>
        <v>5</v>
      </c>
      <c r="L343" s="1806">
        <f t="shared" si="142"/>
        <v>0.50505050505050508</v>
      </c>
      <c r="O343" s="1700">
        <f>IFERROR(VLOOKUP($A343,'2022'!$B$2:$K$174,3,FALSE),0)</f>
        <v>0</v>
      </c>
      <c r="P343" s="1858">
        <f>IFERROR(VLOOKUP($A343,'2022'!$B$2:$K$174,4,FALSE),0)</f>
        <v>0</v>
      </c>
      <c r="Q343" s="1858">
        <f>IFERROR(VLOOKUP($A343,'2022'!$B$2:$K$174,5,FALSE),0)</f>
        <v>0</v>
      </c>
      <c r="R343" s="1858">
        <f>IFERROR(VLOOKUP($A343,'2022'!$B$2:$K$174,8,FALSE),0)</f>
        <v>0</v>
      </c>
      <c r="S343" s="1740">
        <f>IFERROR(VLOOKUP($A343,'2022'!$B$2:$K$174,10,FALSE),0)</f>
        <v>0</v>
      </c>
      <c r="T343" s="1700">
        <f>IFERROR(VLOOKUP($A343,'2021'!$B$2:$K$174,3,FALSE),0)</f>
        <v>0</v>
      </c>
      <c r="U343" s="1843">
        <f>IFERROR(VLOOKUP($A343,'2021'!$B$2:$K$174,4,FALSE),0)</f>
        <v>0</v>
      </c>
      <c r="V343" s="1843">
        <f>IFERROR(VLOOKUP($A343,'2021'!$B$2:$K$174,5,FALSE),0)</f>
        <v>0</v>
      </c>
      <c r="W343" s="1843">
        <f>IFERROR(VLOOKUP($A343,'2021'!$B$2:$K$174,8,FALSE),0)</f>
        <v>0</v>
      </c>
      <c r="X343" s="1740">
        <f>IFERROR(VLOOKUP($A343,'2021'!$B$2:$K$174,10,FALSE),0)</f>
        <v>0</v>
      </c>
      <c r="Y343" s="1700">
        <f>IFERROR(VLOOKUP($A343,'2020'!$B$2:$K$170,3,FALSE),0)</f>
        <v>0</v>
      </c>
      <c r="Z343" s="1829">
        <f>IFERROR(VLOOKUP($A343,'2020'!$B$2:$K$170,4,FALSE),0)</f>
        <v>0</v>
      </c>
      <c r="AA343" s="1829">
        <f>IFERROR(VLOOKUP($A343,'2020'!$B$2:$K$170,5,FALSE),0)</f>
        <v>0</v>
      </c>
      <c r="AB343" s="1829">
        <f>IFERROR(VLOOKUP($A343,'2020'!$B$2:$K$170,8,FALSE),0)</f>
        <v>0</v>
      </c>
      <c r="AC343" s="1740">
        <f>IFERROR(VLOOKUP($A343,'2020'!$B$2:$K$170,10,FALSE),0)</f>
        <v>0</v>
      </c>
      <c r="AD343" s="1700">
        <f>IFERROR(VLOOKUP($A343,'2019'!$B$2:$K$170,3,FALSE),0)</f>
        <v>0</v>
      </c>
      <c r="AE343" s="1823">
        <f>IFERROR(VLOOKUP($A343,'2019'!$B$2:$K$170,4,FALSE),0)</f>
        <v>0</v>
      </c>
      <c r="AF343" s="1823">
        <f>IFERROR(VLOOKUP($A343,'2019'!$B$2:$K$170,5,FALSE),0)</f>
        <v>0</v>
      </c>
      <c r="AG343" s="1823">
        <f>IFERROR(VLOOKUP($A343,'2019'!$B$2:$K$170,8,FALSE),0)</f>
        <v>0</v>
      </c>
      <c r="AH343" s="1740">
        <f>IFERROR(VLOOKUP($A343,'2019'!$B$2:$K$170,10,FALSE),0)</f>
        <v>0</v>
      </c>
      <c r="AI343" s="1700">
        <f>IFERROR(VLOOKUP($A343,'2018'!$B$2:$K$170,3,FALSE),0)</f>
        <v>0</v>
      </c>
      <c r="AJ343" s="1821">
        <f>IFERROR(VLOOKUP($A343,'2018'!$B$2:$K$170,4,FALSE),0)</f>
        <v>0</v>
      </c>
      <c r="AK343" s="1821">
        <f>IFERROR(VLOOKUP($A343,'2018'!$B$2:$K$170,5,FALSE),0)</f>
        <v>0</v>
      </c>
      <c r="AL343" s="1821">
        <f>IFERROR(VLOOKUP($A343,'2018'!$B$2:$K$170,8,FALSE),0)</f>
        <v>0</v>
      </c>
      <c r="AM343" s="1740">
        <f>IFERROR(VLOOKUP($A343,'2018'!$B$2:$K$170,10,FALSE),0)</f>
        <v>0</v>
      </c>
      <c r="AN343" s="1700">
        <f>IFERROR(VLOOKUP($A343,'2017'!$B$2:$J$163,2,FALSE),0)</f>
        <v>0</v>
      </c>
      <c r="AO343" s="1815">
        <f>IFERROR(VLOOKUP($A343,'2017'!$B$2:$J$163,3,FALSE),0)</f>
        <v>0</v>
      </c>
      <c r="AP343" s="1815">
        <f>IFERROR(VLOOKUP($A343,'2017'!$B$2:$J$163,4,FALSE),0)</f>
        <v>0</v>
      </c>
      <c r="AQ343" s="1815">
        <f>IFERROR(VLOOKUP($A343,'2017'!$B$2:$J$163,7,FALSE),0)</f>
        <v>0</v>
      </c>
      <c r="AR343" s="1740">
        <f>IFERROR(VLOOKUP($A343,'2017'!$B$2:$J$163,9,FALSE),0)</f>
        <v>0</v>
      </c>
      <c r="AS343" s="1700">
        <f>IFERROR(VLOOKUP($A343,'2016'!$B$2:$K$165,3,FALSE),0)</f>
        <v>0</v>
      </c>
      <c r="AT343" s="1796">
        <f>IFERROR(VLOOKUP($A343,'2016'!$B$2:$K$165,4,FALSE),0)</f>
        <v>0</v>
      </c>
      <c r="AU343" s="1796">
        <f>IFERROR(VLOOKUP($A343,'2016'!$B$2:$K$165,5,FALSE),0)</f>
        <v>0</v>
      </c>
      <c r="AV343" s="1796">
        <f>IFERROR(VLOOKUP($A343,'2016'!$B$2:$K$165,8,FALSE),0)</f>
        <v>0</v>
      </c>
      <c r="AW343" s="1740">
        <f>IFERROR(VLOOKUP($A343,'2016'!$B$2:$K$165,10,FALSE),0)</f>
        <v>0</v>
      </c>
      <c r="AX343" s="1700">
        <f>IFERROR(VLOOKUP($A343,'2015'!$B$2:$K$165,3,FALSE),0)</f>
        <v>0</v>
      </c>
      <c r="AY343" s="1695">
        <f>IFERROR(VLOOKUP($A343,'2015'!$B$2:$K$165,4,FALSE),0)</f>
        <v>0</v>
      </c>
      <c r="AZ343" s="1695">
        <f>IFERROR(VLOOKUP($A343,'2015'!$B$2:$K$165,5,FALSE),0)</f>
        <v>0</v>
      </c>
      <c r="BA343" s="1695">
        <f>IFERROR(VLOOKUP($A343,'2015'!$B$2:$K$165,8,FALSE),0)</f>
        <v>0</v>
      </c>
      <c r="BB343" s="1740">
        <f>IFERROR(VLOOKUP($A343,'2015'!$B$2:$K$165,10,FALSE),0)</f>
        <v>0</v>
      </c>
      <c r="BC343" s="1700">
        <f>IFERROR(VLOOKUP($A343,'2014'!$B$2:$K$157,3,FALSE),0)</f>
        <v>0</v>
      </c>
      <c r="BD343" s="1691">
        <f>IFERROR(VLOOKUP($A343,'2014'!$B$2:$K$157,4,FALSE),0)</f>
        <v>0</v>
      </c>
      <c r="BE343" s="1691">
        <f>IFERROR(VLOOKUP($A343,'2014'!$B$2:$K$157,5,FALSE),0)</f>
        <v>0</v>
      </c>
      <c r="BF343" s="1691">
        <f>IFERROR(VLOOKUP($A343,'2014'!$B$2:$K$157,8,FALSE),0)</f>
        <v>0</v>
      </c>
      <c r="BG343" s="1740">
        <f>IFERROR(VLOOKUP($A343,'2014'!$B$2:$K$157,10,FALSE),0)</f>
        <v>0</v>
      </c>
      <c r="BH343" s="1700">
        <f>IFERROR(VLOOKUP($A343,'2013'!$D$4:$I$249,2,FALSE),0)</f>
        <v>0</v>
      </c>
      <c r="BI343" s="1691">
        <f>IFERROR(VLOOKUP($A343,'2013'!$D$4:$I$249,3,FALSE),0)</f>
        <v>0</v>
      </c>
      <c r="BJ343" s="1691">
        <f>IFERROR(VLOOKUP($A343,'2013'!$D$4:$I$249,4,FALSE),0)</f>
        <v>0</v>
      </c>
      <c r="BK343" s="1691">
        <f>IFERROR(VLOOKUP($A343,'2013'!$D$4:$I$249,5,FALSE),0)</f>
        <v>0</v>
      </c>
      <c r="BL343" s="1740">
        <f>IFERROR(VLOOKUP($A343,'2013'!$D$4:$I$249,6,FALSE),0)</f>
        <v>0</v>
      </c>
      <c r="BM343" s="1737">
        <f>IFERROR(VLOOKUP($A343,'2012'!$D$3:$O$172,2,FALSE),0)</f>
        <v>0</v>
      </c>
      <c r="BN343" s="1691">
        <f>IFERROR(VLOOKUP($A343,'2012'!$D$3:$O$172,3,FALSE),0)</f>
        <v>0</v>
      </c>
      <c r="BO343" s="1743">
        <f>IFERROR(VLOOKUP($A343,'2012'!$D$3:$O$172,4,FALSE),0)</f>
        <v>0</v>
      </c>
      <c r="BP343" s="1700">
        <f>IFERROR(VLOOKUP($A343,'2012'!$D$3:$O$172,5,FALSE),0)</f>
        <v>0</v>
      </c>
      <c r="BQ343" s="1691">
        <f>IFERROR(VLOOKUP($A343,'2012'!$D$3:$O$172,6,FALSE),0)</f>
        <v>0</v>
      </c>
      <c r="BR343" s="1691">
        <f>IFERROR(VLOOKUP($A343,'2012'!$D$3:$O$172,7,FALSE),0)</f>
        <v>0</v>
      </c>
      <c r="BS343" s="1691">
        <f>IFERROR(VLOOKUP($A343,'2012'!$D$3:$O$172,8,FALSE),0)</f>
        <v>0</v>
      </c>
      <c r="BT343" s="1740">
        <f>IFERROR(VLOOKUP($A343,'2012'!$D$3:$O$172,9,FALSE),0)</f>
        <v>0</v>
      </c>
      <c r="BX343" s="1700">
        <f>IFERROR(VLOOKUP($A343,'2011'!$D$4:$I$251,2,FALSE),0)</f>
        <v>0</v>
      </c>
      <c r="BY343" s="1691">
        <f>IFERROR(VLOOKUP($A343,'2011'!$D$4:$I$251,3,FALSE),0)</f>
        <v>0</v>
      </c>
      <c r="BZ343" s="1691">
        <f>IFERROR(VLOOKUP($A343,'2011'!$D$4:$I$251,4,FALSE),0)</f>
        <v>0</v>
      </c>
      <c r="CA343" s="1691">
        <f>IFERROR(VLOOKUP($A343,'2011'!$D$4:$I$251,5,FALSE),0)</f>
        <v>0</v>
      </c>
      <c r="CB343" s="1740">
        <f>IFERROR(VLOOKUP($A343,'2011'!$D$4:$I$251,6,FALSE),0)</f>
        <v>0</v>
      </c>
      <c r="CC343" s="1700">
        <f>IFERROR(VLOOKUP($A343,'2010'!$C$3:$H$234,2,FALSE),0)</f>
        <v>0</v>
      </c>
      <c r="CD343" s="1691">
        <f>IFERROR(VLOOKUP($A343,'2010'!$C$3:$H$234,3,FALSE),0)</f>
        <v>0</v>
      </c>
      <c r="CE343" s="1691">
        <f>IFERROR(VLOOKUP($A343,'2010'!$C$3:$H$234,4,FALSE),0)</f>
        <v>0</v>
      </c>
      <c r="CF343" s="1691">
        <f>IFERROR(VLOOKUP($A343,'2010'!$C$3:$H$234,5,FALSE),0)</f>
        <v>0</v>
      </c>
      <c r="CG343" s="1740">
        <f>IFERROR(VLOOKUP($A343,'2010'!$C$3:$H$234,6,FALSE),0)</f>
        <v>0</v>
      </c>
      <c r="CH343" s="1700">
        <f>IFERROR(VLOOKUP($A343,'2009'!$C$3:$H$242,2,FALSE),0)</f>
        <v>0</v>
      </c>
      <c r="CI343" s="1691">
        <f>IFERROR(VLOOKUP($A343,'2009'!$C$3:$H$242,3,FALSE),0)</f>
        <v>0</v>
      </c>
      <c r="CJ343" s="1691">
        <f>IFERROR(VLOOKUP($A343,'2009'!$C$3:$H$242,4,FALSE),0)</f>
        <v>0</v>
      </c>
      <c r="CK343" s="1691">
        <f>IFERROR(VLOOKUP($A343,'2009'!$C$3:$H$242,5,FALSE),0)</f>
        <v>0</v>
      </c>
      <c r="CL343" s="1740">
        <f>IFERROR(VLOOKUP($A343,'2009'!$C$3:$H$242,6,FALSE),0)</f>
        <v>0</v>
      </c>
      <c r="CM343" s="1700">
        <f>IFERROR(VLOOKUP($A343,'2008'!$C$3:$H$229,2,FALSE),0)</f>
        <v>0</v>
      </c>
      <c r="CN343" s="1691">
        <f>IFERROR(VLOOKUP($A343,'2008'!$C$3:$H$229,3,FALSE),0)</f>
        <v>0</v>
      </c>
      <c r="CO343" s="1691">
        <f>IFERROR(VLOOKUP($A343,'2008'!$C$3:$H$229,4,FALSE),0)</f>
        <v>0</v>
      </c>
      <c r="CP343" s="1691">
        <f>IFERROR(VLOOKUP($A343,'2008'!$C$3:$H$229,5,FALSE),0)</f>
        <v>0</v>
      </c>
      <c r="CQ343" s="1740">
        <f>IFERROR(VLOOKUP($A343,'2008'!$C$3:$H$229,6,FALSE),0)</f>
        <v>0</v>
      </c>
      <c r="CR343" s="1700">
        <f>IFERROR(VLOOKUP($A343,'2007'!$C$3:$M$238,7,FALSE),0)</f>
        <v>0</v>
      </c>
      <c r="CS343" s="1691">
        <f>IFERROR(VLOOKUP($A343,'2007'!$C$3:$M$238,8,FALSE),0)</f>
        <v>0</v>
      </c>
      <c r="CT343" s="1691">
        <f>IFERROR(VLOOKUP($A343,'2007'!$C$3:$M$238,9,FALSE),0)</f>
        <v>0</v>
      </c>
      <c r="CU343" s="1691">
        <f>IFERROR(VLOOKUP($A343,'2007'!$C$3:$M$238,10,FALSE),0)</f>
        <v>0</v>
      </c>
      <c r="CV343" s="1740">
        <f>IFERROR(VLOOKUP($A343,'2007'!$C$3:$M$238,11,FALSE),0)</f>
        <v>0</v>
      </c>
      <c r="CW343" s="1700">
        <f>IFERROR(VLOOKUP($A343,'2006'!$A$2:$F$200,2,FALSE),0)</f>
        <v>0</v>
      </c>
      <c r="CX343" s="1691">
        <f>IFERROR(VLOOKUP($A343,'2006'!$A$2:$F$200,4,FALSE),0)</f>
        <v>0</v>
      </c>
      <c r="CY343" s="1691">
        <f>IFERROR(VLOOKUP($A343,'2006'!$A$2:$F$200,5,FALSE),0)</f>
        <v>0</v>
      </c>
      <c r="CZ343" s="1740">
        <f>IFERROR(VLOOKUP($A343,'2006'!$A$2:$F$200,6,FALSE),0)</f>
        <v>0</v>
      </c>
      <c r="DA343" s="1700">
        <f>IFERROR(VLOOKUP($A343,'2005'!$C$3:$M$205,8,FALSE),0)</f>
        <v>0</v>
      </c>
      <c r="DB343" s="1691">
        <f>IFERROR(VLOOKUP($A343,'2005'!$C$3:$M$205,9,FALSE),0)</f>
        <v>0</v>
      </c>
      <c r="DC343" s="1691">
        <f>IFERROR(VLOOKUP($A343,'2005'!$C$3:$M$205,10,FALSE),0)</f>
        <v>0</v>
      </c>
      <c r="DD343" s="1740">
        <f>IFERROR(VLOOKUP($A343,'2005'!$C$3:$M$205,11,FALSE),0)</f>
        <v>0</v>
      </c>
      <c r="DE343" s="1700">
        <f>IFERROR(VLOOKUP($A343,'2004'!$C$3:$M$213,8,FALSE),0)</f>
        <v>0</v>
      </c>
      <c r="DF343" s="1691">
        <f>IFERROR(VLOOKUP($A343,'2004'!$C$3:$M$213,9,FALSE),0)</f>
        <v>0</v>
      </c>
      <c r="DG343" s="1691">
        <f>IFERROR(VLOOKUP($A343,'2004'!$C$3:$M$213,10,FALSE),0)</f>
        <v>0</v>
      </c>
      <c r="DH343" s="1740">
        <f>IFERROR(VLOOKUP($A343,'2004'!$C$3:$M$213,11,FALSE),0)</f>
        <v>0</v>
      </c>
      <c r="DI343" s="1700">
        <f>IFERROR(VLOOKUP($A343,'2003'!$C$3:$Q$214,12,FALSE),0)</f>
        <v>0</v>
      </c>
      <c r="DJ343" s="1691">
        <f>IFERROR(VLOOKUP($A343,'2003'!$C$3:$Q$214,13,FALSE),0)</f>
        <v>0</v>
      </c>
      <c r="DK343" s="1691">
        <f>IFERROR(VLOOKUP($A343,'2003'!$C$3:$Q$214,14,FALSE),0)</f>
        <v>0</v>
      </c>
      <c r="DL343" s="1740">
        <f>IFERROR(VLOOKUP($A343,'2003'!$C$3:$Q$214,15,FALSE),0)</f>
        <v>0</v>
      </c>
      <c r="DM343" s="1700">
        <f>IFERROR(VLOOKUP($A343,'2002'!$D$3:$R$214,12,FALSE),0)</f>
        <v>0</v>
      </c>
      <c r="DN343" s="1691">
        <f>IFERROR(VLOOKUP($A343,'2002'!$D$3:$R$214,13,FALSE),0)</f>
        <v>0</v>
      </c>
      <c r="DO343" s="1691">
        <f>IFERROR(VLOOKUP($A343,'2002'!$D$3:$R$214,14,FALSE),0)</f>
        <v>0</v>
      </c>
      <c r="DP343" s="1788">
        <f>IFERROR(VLOOKUP($A343,'2002'!$D$3:$R$214,15,FALSE),0)</f>
        <v>0</v>
      </c>
      <c r="DQ343" s="1700">
        <f>IFERROR(VLOOKUP($A343,'Pre 2002'!$C$3:$CK$382,84,FALSE),0)</f>
        <v>99</v>
      </c>
      <c r="DR343" s="1695">
        <f>IFERROR(VLOOKUP($A343,'Pre 2002'!$C$3:$CK$382,85,FALSE),0)</f>
        <v>50</v>
      </c>
      <c r="DS343" s="1695">
        <f>IFERROR(VLOOKUP($A343,'Pre 2002'!$C$3:$CK$382,86,FALSE),0)</f>
        <v>5</v>
      </c>
      <c r="DT343" s="1790">
        <f>IFERROR(VLOOKUP($A343,'Pre 2002'!$C$3:$CK$382,87,FALSE),0)</f>
        <v>0.50505050505050508</v>
      </c>
      <c r="DU343" s="1741">
        <f>IFERROR(VLOOKUP(A343,'Pre 2002'!$C$3:$CG$382,83,FALSE),0)</f>
        <v>2</v>
      </c>
      <c r="DY343" s="1731"/>
    </row>
    <row r="344" spans="1:129">
      <c r="A344" s="1779" t="s">
        <v>2179</v>
      </c>
      <c r="B344" s="1562">
        <f t="shared" si="133"/>
        <v>369</v>
      </c>
      <c r="C344" s="1562">
        <f t="shared" si="134"/>
        <v>186</v>
      </c>
      <c r="D344" s="1562">
        <f t="shared" si="135"/>
        <v>5</v>
      </c>
      <c r="E344" s="1563">
        <f t="shared" si="136"/>
        <v>0.50406504065040647</v>
      </c>
      <c r="F344" s="1786">
        <f t="shared" si="137"/>
        <v>6</v>
      </c>
      <c r="G344" s="1595">
        <v>2015</v>
      </c>
      <c r="H344" s="1567">
        <f t="shared" si="138"/>
        <v>0</v>
      </c>
      <c r="I344" s="1734">
        <f t="shared" si="139"/>
        <v>0</v>
      </c>
      <c r="J344" s="1734">
        <f t="shared" si="140"/>
        <v>0</v>
      </c>
      <c r="K344" s="1734">
        <f t="shared" si="141"/>
        <v>0</v>
      </c>
      <c r="L344" s="1806">
        <f t="shared" si="142"/>
        <v>0</v>
      </c>
      <c r="M344" s="1751"/>
      <c r="N344" s="1751"/>
      <c r="O344" s="1700">
        <f>IFERROR(VLOOKUP($A344,'2022'!$B$2:$K$174,3,FALSE),0)</f>
        <v>0</v>
      </c>
      <c r="P344" s="1858">
        <f>IFERROR(VLOOKUP($A344,'2022'!$B$2:$K$174,4,FALSE),0)</f>
        <v>0</v>
      </c>
      <c r="Q344" s="1858">
        <f>IFERROR(VLOOKUP($A344,'2022'!$B$2:$K$174,5,FALSE),0)</f>
        <v>0</v>
      </c>
      <c r="R344" s="1858">
        <f>IFERROR(VLOOKUP($A344,'2022'!$B$2:$K$174,8,FALSE),0)</f>
        <v>0</v>
      </c>
      <c r="S344" s="1740">
        <f>IFERROR(VLOOKUP($A344,'2022'!$B$2:$K$174,10,FALSE),0)</f>
        <v>0</v>
      </c>
      <c r="T344" s="1700">
        <f>IFERROR(VLOOKUP($A344,'2021'!$B$2:$K$174,3,FALSE),0)</f>
        <v>0</v>
      </c>
      <c r="U344" s="1843">
        <f>IFERROR(VLOOKUP($A344,'2021'!$B$2:$K$174,4,FALSE),0)</f>
        <v>0</v>
      </c>
      <c r="V344" s="1843">
        <f>IFERROR(VLOOKUP($A344,'2021'!$B$2:$K$174,5,FALSE),0)</f>
        <v>0</v>
      </c>
      <c r="W344" s="1843">
        <f>IFERROR(VLOOKUP($A344,'2021'!$B$2:$K$174,8,FALSE),0)</f>
        <v>0</v>
      </c>
      <c r="X344" s="1740">
        <f>IFERROR(VLOOKUP($A344,'2021'!$B$2:$K$174,10,FALSE),0)</f>
        <v>0</v>
      </c>
      <c r="Y344" s="1700">
        <f>IFERROR(VLOOKUP($A344,'2020'!$B$2:$K$170,3,FALSE),0)</f>
        <v>59</v>
      </c>
      <c r="Z344" s="1829">
        <f>IFERROR(VLOOKUP($A344,'2020'!$B$2:$K$170,4,FALSE),0)</f>
        <v>13</v>
      </c>
      <c r="AA344" s="1829">
        <f>IFERROR(VLOOKUP($A344,'2020'!$B$2:$K$170,5,FALSE),0)</f>
        <v>18</v>
      </c>
      <c r="AB344" s="1829">
        <f>IFERROR(VLOOKUP($A344,'2020'!$B$2:$K$170,8,FALSE),0)</f>
        <v>0</v>
      </c>
      <c r="AC344" s="1740">
        <f>IFERROR(VLOOKUP($A344,'2020'!$B$2:$K$170,10,FALSE),0)</f>
        <v>0.30499999999999999</v>
      </c>
      <c r="AD344" s="1700">
        <f>IFERROR(VLOOKUP($A344,'2019'!$B$2:$K$170,3,FALSE),0)</f>
        <v>56</v>
      </c>
      <c r="AE344" s="1823">
        <f>IFERROR(VLOOKUP($A344,'2019'!$B$2:$K$170,4,FALSE),0)</f>
        <v>18</v>
      </c>
      <c r="AF344" s="1823">
        <f>IFERROR(VLOOKUP($A344,'2019'!$B$2:$K$170,5,FALSE),0)</f>
        <v>30</v>
      </c>
      <c r="AG344" s="1823">
        <f>IFERROR(VLOOKUP($A344,'2019'!$B$2:$K$170,8,FALSE),0)</f>
        <v>3</v>
      </c>
      <c r="AH344" s="1740">
        <f>IFERROR(VLOOKUP($A344,'2019'!$B$2:$K$170,10,FALSE),0)</f>
        <v>0.53600000000000003</v>
      </c>
      <c r="AI344" s="1700">
        <f>IFERROR(VLOOKUP($A344,'2018'!$B$2:$K$170,3,FALSE),0)</f>
        <v>70</v>
      </c>
      <c r="AJ344" s="1821">
        <f>IFERROR(VLOOKUP($A344,'2018'!$B$2:$K$170,4,FALSE),0)</f>
        <v>9</v>
      </c>
      <c r="AK344" s="1821">
        <f>IFERROR(VLOOKUP($A344,'2018'!$B$2:$K$170,5,FALSE),0)</f>
        <v>33</v>
      </c>
      <c r="AL344" s="1821">
        <f>IFERROR(VLOOKUP($A344,'2018'!$B$2:$K$170,8,FALSE),0)</f>
        <v>1</v>
      </c>
      <c r="AM344" s="1740">
        <f>IFERROR(VLOOKUP($A344,'2018'!$B$2:$K$170,10,FALSE),0)</f>
        <v>0.47099999999999997</v>
      </c>
      <c r="AN344" s="1700">
        <f>IFERROR(VLOOKUP($A344,'2017'!$B$2:$J$163,2,FALSE),0)</f>
        <v>61</v>
      </c>
      <c r="AO344" s="1815">
        <f>IFERROR(VLOOKUP($A344,'2017'!$B$2:$J$163,3,FALSE),0)</f>
        <v>19</v>
      </c>
      <c r="AP344" s="1815">
        <f>IFERROR(VLOOKUP($A344,'2017'!$B$2:$J$163,4,FALSE),0)</f>
        <v>35</v>
      </c>
      <c r="AQ344" s="1815">
        <f>IFERROR(VLOOKUP($A344,'2017'!$B$2:$J$163,7,FALSE),0)</f>
        <v>0</v>
      </c>
      <c r="AR344" s="1740">
        <f>IFERROR(VLOOKUP($A344,'2017'!$B$2:$J$163,9,FALSE),0)</f>
        <v>0.57377049180327866</v>
      </c>
      <c r="AS344" s="1700">
        <f>IFERROR(VLOOKUP($A344,'2016'!$B$2:$K$165,3,FALSE),0)</f>
        <v>64</v>
      </c>
      <c r="AT344" s="1796">
        <f>IFERROR(VLOOKUP($A344,'2016'!$B$2:$K$165,4,FALSE),0)</f>
        <v>22</v>
      </c>
      <c r="AU344" s="1796">
        <f>IFERROR(VLOOKUP($A344,'2016'!$B$2:$K$165,5,FALSE),0)</f>
        <v>40</v>
      </c>
      <c r="AV344" s="1796">
        <f>IFERROR(VLOOKUP($A344,'2016'!$B$2:$K$165,8,FALSE),0)</f>
        <v>1</v>
      </c>
      <c r="AW344" s="1740">
        <f>IFERROR(VLOOKUP($A344,'2016'!$B$2:$K$165,10,FALSE),0)</f>
        <v>0.625</v>
      </c>
      <c r="AX344" s="1700">
        <f>IFERROR(VLOOKUP($A344,'2015'!$B$2:$K$165,3,FALSE),0)</f>
        <v>59</v>
      </c>
      <c r="AY344" s="1695">
        <f>IFERROR(VLOOKUP($A344,'2015'!$B$2:$K$165,4,FALSE),0)</f>
        <v>18</v>
      </c>
      <c r="AZ344" s="1695">
        <f>IFERROR(VLOOKUP($A344,'2015'!$B$2:$K$165,5,FALSE),0)</f>
        <v>30</v>
      </c>
      <c r="BA344" s="1695">
        <f>IFERROR(VLOOKUP($A344,'2015'!$B$2:$K$165,8,FALSE),0)</f>
        <v>0</v>
      </c>
      <c r="BB344" s="1740">
        <f>IFERROR(VLOOKUP($A344,'2015'!$B$2:$K$165,10,FALSE),0)</f>
        <v>0.50847457627118642</v>
      </c>
      <c r="BC344" s="1700">
        <f>IFERROR(VLOOKUP($A344,'2014'!$B$2:$K$157,3,FALSE),0)</f>
        <v>0</v>
      </c>
      <c r="BD344" s="1691">
        <f>IFERROR(VLOOKUP($A344,'2014'!$B$2:$K$157,4,FALSE),0)</f>
        <v>0</v>
      </c>
      <c r="BE344" s="1691">
        <f>IFERROR(VLOOKUP($A344,'2014'!$B$2:$K$157,5,FALSE),0)</f>
        <v>0</v>
      </c>
      <c r="BF344" s="1691">
        <f>IFERROR(VLOOKUP($A344,'2014'!$B$2:$K$157,8,FALSE),0)</f>
        <v>0</v>
      </c>
      <c r="BG344" s="1740">
        <f>IFERROR(VLOOKUP($A344,'2014'!$B$2:$K$157,10,FALSE),0)</f>
        <v>0</v>
      </c>
      <c r="BH344" s="1700">
        <f>IFERROR(VLOOKUP($A344,'2013'!$D$4:$I$249,2,FALSE),0)</f>
        <v>0</v>
      </c>
      <c r="BI344" s="1691">
        <f>IFERROR(VLOOKUP($A344,'2013'!$D$4:$I$249,3,FALSE),0)</f>
        <v>0</v>
      </c>
      <c r="BJ344" s="1691">
        <f>IFERROR(VLOOKUP($A344,'2013'!$D$4:$I$249,4,FALSE),0)</f>
        <v>0</v>
      </c>
      <c r="BK344" s="1691">
        <f>IFERROR(VLOOKUP($A344,'2013'!$D$4:$I$249,5,FALSE),0)</f>
        <v>0</v>
      </c>
      <c r="BL344" s="1740">
        <f>IFERROR(VLOOKUP($A344,'2013'!$D$4:$I$249,6,FALSE),0)</f>
        <v>0</v>
      </c>
      <c r="BM344" s="1737">
        <f>IFERROR(VLOOKUP($A344,'2012'!$D$3:$O$172,2,FALSE),0)</f>
        <v>0</v>
      </c>
      <c r="BN344" s="1691">
        <f>IFERROR(VLOOKUP($A344,'2012'!$D$3:$O$172,3,FALSE),0)</f>
        <v>0</v>
      </c>
      <c r="BO344" s="1743">
        <f>IFERROR(VLOOKUP($A344,'2012'!$D$3:$O$172,4,FALSE),0)</f>
        <v>0</v>
      </c>
      <c r="BP344" s="1700">
        <f>IFERROR(VLOOKUP($A344,'2012'!$D$3:$O$172,5,FALSE),0)</f>
        <v>0</v>
      </c>
      <c r="BQ344" s="1691">
        <f>IFERROR(VLOOKUP($A344,'2012'!$D$3:$O$172,6,FALSE),0)</f>
        <v>0</v>
      </c>
      <c r="BR344" s="1691">
        <f>IFERROR(VLOOKUP($A344,'2012'!$D$3:$O$172,7,FALSE),0)</f>
        <v>0</v>
      </c>
      <c r="BS344" s="1691">
        <f>IFERROR(VLOOKUP($A344,'2012'!$D$3:$O$172,8,FALSE),0)</f>
        <v>0</v>
      </c>
      <c r="BT344" s="1740">
        <f>IFERROR(VLOOKUP($A344,'2012'!$D$3:$O$172,9,FALSE),0)</f>
        <v>0</v>
      </c>
      <c r="BX344" s="1700">
        <f>IFERROR(VLOOKUP($A344,'2011'!$D$4:$I$251,2,FALSE),0)</f>
        <v>0</v>
      </c>
      <c r="BY344" s="1691">
        <f>IFERROR(VLOOKUP($A344,'2011'!$D$4:$I$251,3,FALSE),0)</f>
        <v>0</v>
      </c>
      <c r="BZ344" s="1691">
        <f>IFERROR(VLOOKUP($A344,'2011'!$D$4:$I$251,4,FALSE),0)</f>
        <v>0</v>
      </c>
      <c r="CA344" s="1691">
        <f>IFERROR(VLOOKUP($A344,'2011'!$D$4:$I$251,5,FALSE),0)</f>
        <v>0</v>
      </c>
      <c r="CB344" s="1740">
        <f>IFERROR(VLOOKUP($A344,'2011'!$D$4:$I$251,6,FALSE),0)</f>
        <v>0</v>
      </c>
      <c r="CC344" s="1700">
        <f>IFERROR(VLOOKUP($A344,'2010'!$C$3:$H$234,2,FALSE),0)</f>
        <v>0</v>
      </c>
      <c r="CD344" s="1691">
        <f>IFERROR(VLOOKUP($A344,'2010'!$C$3:$H$234,3,FALSE),0)</f>
        <v>0</v>
      </c>
      <c r="CE344" s="1691">
        <f>IFERROR(VLOOKUP($A344,'2010'!$C$3:$H$234,4,FALSE),0)</f>
        <v>0</v>
      </c>
      <c r="CF344" s="1691">
        <f>IFERROR(VLOOKUP($A344,'2010'!$C$3:$H$234,5,FALSE),0)</f>
        <v>0</v>
      </c>
      <c r="CG344" s="1740">
        <f>IFERROR(VLOOKUP($A344,'2010'!$C$3:$H$234,6,FALSE),0)</f>
        <v>0</v>
      </c>
      <c r="CH344" s="1700">
        <f>IFERROR(VLOOKUP($A344,'2009'!$C$3:$H$242,2,FALSE),0)</f>
        <v>0</v>
      </c>
      <c r="CI344" s="1691">
        <f>IFERROR(VLOOKUP($A344,'2009'!$C$3:$H$242,3,FALSE),0)</f>
        <v>0</v>
      </c>
      <c r="CJ344" s="1691">
        <f>IFERROR(VLOOKUP($A344,'2009'!$C$3:$H$242,4,FALSE),0)</f>
        <v>0</v>
      </c>
      <c r="CK344" s="1691">
        <f>IFERROR(VLOOKUP($A344,'2009'!$C$3:$H$242,5,FALSE),0)</f>
        <v>0</v>
      </c>
      <c r="CL344" s="1740">
        <f>IFERROR(VLOOKUP($A344,'2009'!$C$3:$H$242,6,FALSE),0)</f>
        <v>0</v>
      </c>
      <c r="CM344" s="1700">
        <f>IFERROR(VLOOKUP($A344,'2008'!$C$3:$H$229,2,FALSE),0)</f>
        <v>0</v>
      </c>
      <c r="CN344" s="1691">
        <f>IFERROR(VLOOKUP($A344,'2008'!$C$3:$H$229,3,FALSE),0)</f>
        <v>0</v>
      </c>
      <c r="CO344" s="1691">
        <f>IFERROR(VLOOKUP($A344,'2008'!$C$3:$H$229,4,FALSE),0)</f>
        <v>0</v>
      </c>
      <c r="CP344" s="1691">
        <f>IFERROR(VLOOKUP($A344,'2008'!$C$3:$H$229,5,FALSE),0)</f>
        <v>0</v>
      </c>
      <c r="CQ344" s="1740">
        <f>IFERROR(VLOOKUP($A344,'2008'!$C$3:$H$229,6,FALSE),0)</f>
        <v>0</v>
      </c>
      <c r="CR344" s="1700">
        <f>IFERROR(VLOOKUP($A344,'2007'!$C$3:$M$238,7,FALSE),0)</f>
        <v>0</v>
      </c>
      <c r="CS344" s="1691">
        <f>IFERROR(VLOOKUP($A344,'2007'!$C$3:$M$238,8,FALSE),0)</f>
        <v>0</v>
      </c>
      <c r="CT344" s="1691">
        <f>IFERROR(VLOOKUP($A344,'2007'!$C$3:$M$238,9,FALSE),0)</f>
        <v>0</v>
      </c>
      <c r="CU344" s="1691">
        <f>IFERROR(VLOOKUP($A344,'2007'!$C$3:$M$238,10,FALSE),0)</f>
        <v>0</v>
      </c>
      <c r="CV344" s="1740">
        <f>IFERROR(VLOOKUP($A344,'2007'!$C$3:$M$238,11,FALSE),0)</f>
        <v>0</v>
      </c>
      <c r="CW344" s="1700">
        <f>IFERROR(VLOOKUP($A344,'2006'!$A$2:$F$200,2,FALSE),0)</f>
        <v>0</v>
      </c>
      <c r="CX344" s="1691">
        <f>IFERROR(VLOOKUP($A344,'2006'!$A$2:$F$200,4,FALSE),0)</f>
        <v>0</v>
      </c>
      <c r="CY344" s="1691">
        <f>IFERROR(VLOOKUP($A344,'2006'!$A$2:$F$200,5,FALSE),0)</f>
        <v>0</v>
      </c>
      <c r="CZ344" s="1740">
        <f>IFERROR(VLOOKUP($A344,'2006'!$A$2:$F$200,6,FALSE),0)</f>
        <v>0</v>
      </c>
      <c r="DA344" s="1700">
        <f>IFERROR(VLOOKUP($A344,'2005'!$C$3:$M$205,8,FALSE),0)</f>
        <v>0</v>
      </c>
      <c r="DB344" s="1691">
        <f>IFERROR(VLOOKUP($A344,'2005'!$C$3:$M$205,9,FALSE),0)</f>
        <v>0</v>
      </c>
      <c r="DC344" s="1691">
        <f>IFERROR(VLOOKUP($A344,'2005'!$C$3:$M$205,10,FALSE),0)</f>
        <v>0</v>
      </c>
      <c r="DD344" s="1740">
        <f>IFERROR(VLOOKUP($A344,'2005'!$C$3:$M$205,11,FALSE),0)</f>
        <v>0</v>
      </c>
      <c r="DE344" s="1700">
        <f>IFERROR(VLOOKUP($A344,'2004'!$C$3:$M$213,8,FALSE),0)</f>
        <v>0</v>
      </c>
      <c r="DF344" s="1691">
        <f>IFERROR(VLOOKUP($A344,'2004'!$C$3:$M$213,9,FALSE),0)</f>
        <v>0</v>
      </c>
      <c r="DG344" s="1691">
        <f>IFERROR(VLOOKUP($A344,'2004'!$C$3:$M$213,10,FALSE),0)</f>
        <v>0</v>
      </c>
      <c r="DH344" s="1740">
        <f>IFERROR(VLOOKUP($A344,'2004'!$C$3:$M$213,11,FALSE),0)</f>
        <v>0</v>
      </c>
      <c r="DI344" s="1700">
        <f>IFERROR(VLOOKUP($A344,'2003'!$C$3:$Q$214,12,FALSE),0)</f>
        <v>0</v>
      </c>
      <c r="DJ344" s="1691">
        <f>IFERROR(VLOOKUP($A344,'2003'!$C$3:$Q$214,13,FALSE),0)</f>
        <v>0</v>
      </c>
      <c r="DK344" s="1691">
        <f>IFERROR(VLOOKUP($A344,'2003'!$C$3:$Q$214,14,FALSE),0)</f>
        <v>0</v>
      </c>
      <c r="DL344" s="1740">
        <f>IFERROR(VLOOKUP($A344,'2003'!$C$3:$Q$214,15,FALSE),0)</f>
        <v>0</v>
      </c>
      <c r="DM344" s="1700">
        <f>IFERROR(VLOOKUP($A344,'2002'!$D$3:$R$214,12,FALSE),0)</f>
        <v>0</v>
      </c>
      <c r="DN344" s="1691">
        <f>IFERROR(VLOOKUP($A344,'2002'!$D$3:$R$214,13,FALSE),0)</f>
        <v>0</v>
      </c>
      <c r="DO344" s="1691">
        <f>IFERROR(VLOOKUP($A344,'2002'!$D$3:$R$214,14,FALSE),0)</f>
        <v>0</v>
      </c>
      <c r="DP344" s="1788">
        <f>IFERROR(VLOOKUP($A344,'2002'!$D$3:$R$214,15,FALSE),0)</f>
        <v>0</v>
      </c>
      <c r="DQ344" s="1700">
        <f>IFERROR(VLOOKUP($A344,'Pre 2002'!$C$3:$CK$382,84,FALSE),0)</f>
        <v>0</v>
      </c>
      <c r="DR344" s="1695">
        <f>IFERROR(VLOOKUP($A344,'Pre 2002'!$C$3:$CK$382,85,FALSE),0)</f>
        <v>0</v>
      </c>
      <c r="DS344" s="1695">
        <f>IFERROR(VLOOKUP($A344,'Pre 2002'!$C$3:$CK$382,86,FALSE),0)</f>
        <v>0</v>
      </c>
      <c r="DT344" s="1790">
        <f>IFERROR(VLOOKUP($A344,'Pre 2002'!$C$3:$CK$382,87,FALSE),0)</f>
        <v>0</v>
      </c>
      <c r="DU344" s="1741">
        <f>IFERROR(VLOOKUP(A344,'Pre 2002'!$C$3:$CG$382,83,FALSE),0)</f>
        <v>0</v>
      </c>
      <c r="DY344" s="1731"/>
    </row>
    <row r="345" spans="1:129">
      <c r="A345" s="1778" t="s">
        <v>1960</v>
      </c>
      <c r="B345" s="1562">
        <f t="shared" si="133"/>
        <v>1068</v>
      </c>
      <c r="C345" s="1562">
        <f t="shared" si="134"/>
        <v>533</v>
      </c>
      <c r="D345" s="1562">
        <f t="shared" si="135"/>
        <v>5</v>
      </c>
      <c r="E345" s="1563">
        <f t="shared" si="136"/>
        <v>0.49906367041198502</v>
      </c>
      <c r="F345" s="1786">
        <f t="shared" si="137"/>
        <v>19</v>
      </c>
      <c r="G345" s="1595" t="s">
        <v>2159</v>
      </c>
      <c r="H345" s="1567">
        <f t="shared" si="138"/>
        <v>19</v>
      </c>
      <c r="I345" s="1734">
        <f t="shared" si="139"/>
        <v>1068</v>
      </c>
      <c r="J345" s="1734">
        <f t="shared" si="140"/>
        <v>533</v>
      </c>
      <c r="K345" s="1734">
        <f t="shared" si="141"/>
        <v>5</v>
      </c>
      <c r="L345" s="1806">
        <f t="shared" si="142"/>
        <v>0.49906367041198502</v>
      </c>
      <c r="M345" s="1751"/>
      <c r="N345" s="1751"/>
      <c r="O345" s="1700">
        <f>IFERROR(VLOOKUP($A345,'2022'!$B$2:$K$174,3,FALSE),0)</f>
        <v>0</v>
      </c>
      <c r="P345" s="1858">
        <f>IFERROR(VLOOKUP($A345,'2022'!$B$2:$K$174,4,FALSE),0)</f>
        <v>0</v>
      </c>
      <c r="Q345" s="1858">
        <f>IFERROR(VLOOKUP($A345,'2022'!$B$2:$K$174,5,FALSE),0)</f>
        <v>0</v>
      </c>
      <c r="R345" s="1858">
        <f>IFERROR(VLOOKUP($A345,'2022'!$B$2:$K$174,8,FALSE),0)</f>
        <v>0</v>
      </c>
      <c r="S345" s="1740">
        <f>IFERROR(VLOOKUP($A345,'2022'!$B$2:$K$174,10,FALSE),0)</f>
        <v>0</v>
      </c>
      <c r="T345" s="1700">
        <f>IFERROR(VLOOKUP($A345,'2021'!$B$2:$K$174,3,FALSE),0)</f>
        <v>0</v>
      </c>
      <c r="U345" s="1843">
        <f>IFERROR(VLOOKUP($A345,'2021'!$B$2:$K$174,4,FALSE),0)</f>
        <v>0</v>
      </c>
      <c r="V345" s="1843">
        <f>IFERROR(VLOOKUP($A345,'2021'!$B$2:$K$174,5,FALSE),0)</f>
        <v>0</v>
      </c>
      <c r="W345" s="1843">
        <f>IFERROR(VLOOKUP($A345,'2021'!$B$2:$K$174,8,FALSE),0)</f>
        <v>0</v>
      </c>
      <c r="X345" s="1740">
        <f>IFERROR(VLOOKUP($A345,'2021'!$B$2:$K$174,10,FALSE),0)</f>
        <v>0</v>
      </c>
      <c r="Y345" s="1700">
        <f>IFERROR(VLOOKUP($A345,'2020'!$B$2:$K$170,3,FALSE),0)</f>
        <v>0</v>
      </c>
      <c r="Z345" s="1829">
        <f>IFERROR(VLOOKUP($A345,'2020'!$B$2:$K$170,4,FALSE),0)</f>
        <v>0</v>
      </c>
      <c r="AA345" s="1829">
        <f>IFERROR(VLOOKUP($A345,'2020'!$B$2:$K$170,5,FALSE),0)</f>
        <v>0</v>
      </c>
      <c r="AB345" s="1829">
        <f>IFERROR(VLOOKUP($A345,'2020'!$B$2:$K$170,8,FALSE),0)</f>
        <v>0</v>
      </c>
      <c r="AC345" s="1740">
        <f>IFERROR(VLOOKUP($A345,'2020'!$B$2:$K$170,10,FALSE),0)</f>
        <v>0</v>
      </c>
      <c r="AD345" s="1700">
        <f>IFERROR(VLOOKUP($A345,'2019'!$B$2:$K$170,3,FALSE),0)</f>
        <v>0</v>
      </c>
      <c r="AE345" s="1823">
        <f>IFERROR(VLOOKUP($A345,'2019'!$B$2:$K$170,4,FALSE),0)</f>
        <v>0</v>
      </c>
      <c r="AF345" s="1823">
        <f>IFERROR(VLOOKUP($A345,'2019'!$B$2:$K$170,5,FALSE),0)</f>
        <v>0</v>
      </c>
      <c r="AG345" s="1823">
        <f>IFERROR(VLOOKUP($A345,'2019'!$B$2:$K$170,8,FALSE),0)</f>
        <v>0</v>
      </c>
      <c r="AH345" s="1740">
        <f>IFERROR(VLOOKUP($A345,'2019'!$B$2:$K$170,10,FALSE),0)</f>
        <v>0</v>
      </c>
      <c r="AI345" s="1700">
        <f>IFERROR(VLOOKUP($A345,'2018'!$B$2:$K$170,3,FALSE),0)</f>
        <v>0</v>
      </c>
      <c r="AJ345" s="1821">
        <f>IFERROR(VLOOKUP($A345,'2018'!$B$2:$K$170,4,FALSE),0)</f>
        <v>0</v>
      </c>
      <c r="AK345" s="1821">
        <f>IFERROR(VLOOKUP($A345,'2018'!$B$2:$K$170,5,FALSE),0)</f>
        <v>0</v>
      </c>
      <c r="AL345" s="1821">
        <f>IFERROR(VLOOKUP($A345,'2018'!$B$2:$K$170,8,FALSE),0)</f>
        <v>0</v>
      </c>
      <c r="AM345" s="1740">
        <f>IFERROR(VLOOKUP($A345,'2018'!$B$2:$K$170,10,FALSE),0)</f>
        <v>0</v>
      </c>
      <c r="AN345" s="1700">
        <f>IFERROR(VLOOKUP($A345,'2017'!$B$2:$J$163,2,FALSE),0)</f>
        <v>0</v>
      </c>
      <c r="AO345" s="1815">
        <f>IFERROR(VLOOKUP($A345,'2017'!$B$2:$J$163,3,FALSE),0)</f>
        <v>0</v>
      </c>
      <c r="AP345" s="1815">
        <f>IFERROR(VLOOKUP($A345,'2017'!$B$2:$J$163,4,FALSE),0)</f>
        <v>0</v>
      </c>
      <c r="AQ345" s="1815">
        <f>IFERROR(VLOOKUP($A345,'2017'!$B$2:$J$163,7,FALSE),0)</f>
        <v>0</v>
      </c>
      <c r="AR345" s="1740">
        <f>IFERROR(VLOOKUP($A345,'2017'!$B$2:$J$163,9,FALSE),0)</f>
        <v>0</v>
      </c>
      <c r="AS345" s="1700">
        <f>IFERROR(VLOOKUP($A345,'2016'!$B$2:$K$165,3,FALSE),0)</f>
        <v>0</v>
      </c>
      <c r="AT345" s="1796">
        <f>IFERROR(VLOOKUP($A345,'2016'!$B$2:$K$165,4,FALSE),0)</f>
        <v>0</v>
      </c>
      <c r="AU345" s="1796">
        <f>IFERROR(VLOOKUP($A345,'2016'!$B$2:$K$165,5,FALSE),0)</f>
        <v>0</v>
      </c>
      <c r="AV345" s="1796">
        <f>IFERROR(VLOOKUP($A345,'2016'!$B$2:$K$165,8,FALSE),0)</f>
        <v>0</v>
      </c>
      <c r="AW345" s="1740">
        <f>IFERROR(VLOOKUP($A345,'2016'!$B$2:$K$165,10,FALSE),0)</f>
        <v>0</v>
      </c>
      <c r="AX345" s="1700">
        <f>IFERROR(VLOOKUP($A345,'2015'!$B$2:$K$165,3,FALSE),0)</f>
        <v>0</v>
      </c>
      <c r="AY345" s="1695">
        <f>IFERROR(VLOOKUP($A345,'2015'!$B$2:$K$165,4,FALSE),0)</f>
        <v>0</v>
      </c>
      <c r="AZ345" s="1695">
        <f>IFERROR(VLOOKUP($A345,'2015'!$B$2:$K$165,5,FALSE),0)</f>
        <v>0</v>
      </c>
      <c r="BA345" s="1695">
        <f>IFERROR(VLOOKUP($A345,'2015'!$B$2:$K$165,8,FALSE),0)</f>
        <v>0</v>
      </c>
      <c r="BB345" s="1740">
        <f>IFERROR(VLOOKUP($A345,'2015'!$B$2:$K$165,10,FALSE),0)</f>
        <v>0</v>
      </c>
      <c r="BC345" s="1700">
        <f>IFERROR(VLOOKUP($A345,'2014'!$B$2:$K$157,3,FALSE),0)</f>
        <v>0</v>
      </c>
      <c r="BD345" s="1691">
        <f>IFERROR(VLOOKUP($A345,'2014'!$B$2:$K$157,4,FALSE),0)</f>
        <v>0</v>
      </c>
      <c r="BE345" s="1691">
        <f>IFERROR(VLOOKUP($A345,'2014'!$B$2:$K$157,5,FALSE),0)</f>
        <v>0</v>
      </c>
      <c r="BF345" s="1691">
        <f>IFERROR(VLOOKUP($A345,'2014'!$B$2:$K$157,8,FALSE),0)</f>
        <v>0</v>
      </c>
      <c r="BG345" s="1740">
        <f>IFERROR(VLOOKUP($A345,'2014'!$B$2:$K$157,10,FALSE),0)</f>
        <v>0</v>
      </c>
      <c r="BH345" s="1700">
        <f>IFERROR(VLOOKUP($A345,'2013'!$D$4:$I$249,2,FALSE),0)</f>
        <v>0</v>
      </c>
      <c r="BI345" s="1691">
        <f>IFERROR(VLOOKUP($A345,'2013'!$D$4:$I$249,3,FALSE),0)</f>
        <v>0</v>
      </c>
      <c r="BJ345" s="1691">
        <f>IFERROR(VLOOKUP($A345,'2013'!$D$4:$I$249,4,FALSE),0)</f>
        <v>0</v>
      </c>
      <c r="BK345" s="1691">
        <f>IFERROR(VLOOKUP($A345,'2013'!$D$4:$I$249,5,FALSE),0)</f>
        <v>0</v>
      </c>
      <c r="BL345" s="1740">
        <f>IFERROR(VLOOKUP($A345,'2013'!$D$4:$I$249,6,FALSE),0)</f>
        <v>0</v>
      </c>
      <c r="BM345" s="1737">
        <f>IFERROR(VLOOKUP($A345,'2012'!$D$3:$O$172,2,FALSE),0)</f>
        <v>0</v>
      </c>
      <c r="BN345" s="1691">
        <f>IFERROR(VLOOKUP($A345,'2012'!$D$3:$O$172,3,FALSE),0)</f>
        <v>0</v>
      </c>
      <c r="BO345" s="1743">
        <f>IFERROR(VLOOKUP($A345,'2012'!$D$3:$O$172,4,FALSE),0)</f>
        <v>0</v>
      </c>
      <c r="BP345" s="1700">
        <f>IFERROR(VLOOKUP($A345,'2012'!$D$3:$O$172,5,FALSE),0)</f>
        <v>0</v>
      </c>
      <c r="BQ345" s="1691">
        <f>IFERROR(VLOOKUP($A345,'2012'!$D$3:$O$172,6,FALSE),0)</f>
        <v>0</v>
      </c>
      <c r="BR345" s="1691">
        <f>IFERROR(VLOOKUP($A345,'2012'!$D$3:$O$172,7,FALSE),0)</f>
        <v>0</v>
      </c>
      <c r="BS345" s="1691">
        <f>IFERROR(VLOOKUP($A345,'2012'!$D$3:$O$172,8,FALSE),0)</f>
        <v>0</v>
      </c>
      <c r="BT345" s="1740">
        <f>IFERROR(VLOOKUP($A345,'2012'!$D$3:$O$172,9,FALSE),0)</f>
        <v>0</v>
      </c>
      <c r="BX345" s="1700">
        <f>IFERROR(VLOOKUP($A345,'2011'!$D$4:$I$251,2,FALSE),0)</f>
        <v>0</v>
      </c>
      <c r="BY345" s="1691">
        <f>IFERROR(VLOOKUP($A345,'2011'!$D$4:$I$251,3,FALSE),0)</f>
        <v>0</v>
      </c>
      <c r="BZ345" s="1691">
        <f>IFERROR(VLOOKUP($A345,'2011'!$D$4:$I$251,4,FALSE),0)</f>
        <v>0</v>
      </c>
      <c r="CA345" s="1691">
        <f>IFERROR(VLOOKUP($A345,'2011'!$D$4:$I$251,5,FALSE),0)</f>
        <v>0</v>
      </c>
      <c r="CB345" s="1740">
        <f>IFERROR(VLOOKUP($A345,'2011'!$D$4:$I$251,6,FALSE),0)</f>
        <v>0</v>
      </c>
      <c r="CC345" s="1700">
        <f>IFERROR(VLOOKUP($A345,'2010'!$C$3:$H$234,2,FALSE),0)</f>
        <v>0</v>
      </c>
      <c r="CD345" s="1691">
        <f>IFERROR(VLOOKUP($A345,'2010'!$C$3:$H$234,3,FALSE),0)</f>
        <v>0</v>
      </c>
      <c r="CE345" s="1691">
        <f>IFERROR(VLOOKUP($A345,'2010'!$C$3:$H$234,4,FALSE),0)</f>
        <v>0</v>
      </c>
      <c r="CF345" s="1691">
        <f>IFERROR(VLOOKUP($A345,'2010'!$C$3:$H$234,5,FALSE),0)</f>
        <v>0</v>
      </c>
      <c r="CG345" s="1740">
        <f>IFERROR(VLOOKUP($A345,'2010'!$C$3:$H$234,6,FALSE),0)</f>
        <v>0</v>
      </c>
      <c r="CH345" s="1700">
        <f>IFERROR(VLOOKUP($A345,'2009'!$C$3:$H$242,2,FALSE),0)</f>
        <v>0</v>
      </c>
      <c r="CI345" s="1691">
        <f>IFERROR(VLOOKUP($A345,'2009'!$C$3:$H$242,3,FALSE),0)</f>
        <v>0</v>
      </c>
      <c r="CJ345" s="1691">
        <f>IFERROR(VLOOKUP($A345,'2009'!$C$3:$H$242,4,FALSE),0)</f>
        <v>0</v>
      </c>
      <c r="CK345" s="1691">
        <f>IFERROR(VLOOKUP($A345,'2009'!$C$3:$H$242,5,FALSE),0)</f>
        <v>0</v>
      </c>
      <c r="CL345" s="1740">
        <f>IFERROR(VLOOKUP($A345,'2009'!$C$3:$H$242,6,FALSE),0)</f>
        <v>0</v>
      </c>
      <c r="CM345" s="1700">
        <f>IFERROR(VLOOKUP($A345,'2008'!$C$3:$H$229,2,FALSE),0)</f>
        <v>0</v>
      </c>
      <c r="CN345" s="1691">
        <f>IFERROR(VLOOKUP($A345,'2008'!$C$3:$H$229,3,FALSE),0)</f>
        <v>0</v>
      </c>
      <c r="CO345" s="1691">
        <f>IFERROR(VLOOKUP($A345,'2008'!$C$3:$H$229,4,FALSE),0)</f>
        <v>0</v>
      </c>
      <c r="CP345" s="1691">
        <f>IFERROR(VLOOKUP($A345,'2008'!$C$3:$H$229,5,FALSE),0)</f>
        <v>0</v>
      </c>
      <c r="CQ345" s="1740">
        <f>IFERROR(VLOOKUP($A345,'2008'!$C$3:$H$229,6,FALSE),0)</f>
        <v>0</v>
      </c>
      <c r="CR345" s="1700">
        <f>IFERROR(VLOOKUP($A345,'2007'!$C$3:$M$238,7,FALSE),0)</f>
        <v>0</v>
      </c>
      <c r="CS345" s="1691">
        <f>IFERROR(VLOOKUP($A345,'2007'!$C$3:$M$238,8,FALSE),0)</f>
        <v>0</v>
      </c>
      <c r="CT345" s="1691">
        <f>IFERROR(VLOOKUP($A345,'2007'!$C$3:$M$238,9,FALSE),0)</f>
        <v>0</v>
      </c>
      <c r="CU345" s="1691">
        <f>IFERROR(VLOOKUP($A345,'2007'!$C$3:$M$238,10,FALSE),0)</f>
        <v>0</v>
      </c>
      <c r="CV345" s="1740">
        <f>IFERROR(VLOOKUP($A345,'2007'!$C$3:$M$238,11,FALSE),0)</f>
        <v>0</v>
      </c>
      <c r="CW345" s="1700">
        <f>IFERROR(VLOOKUP($A345,'2006'!$A$2:$F$200,2,FALSE),0)</f>
        <v>0</v>
      </c>
      <c r="CX345" s="1691">
        <f>IFERROR(VLOOKUP($A345,'2006'!$A$2:$F$200,4,FALSE),0)</f>
        <v>0</v>
      </c>
      <c r="CY345" s="1691">
        <f>IFERROR(VLOOKUP($A345,'2006'!$A$2:$F$200,5,FALSE),0)</f>
        <v>0</v>
      </c>
      <c r="CZ345" s="1740">
        <f>IFERROR(VLOOKUP($A345,'2006'!$A$2:$F$200,6,FALSE),0)</f>
        <v>0</v>
      </c>
      <c r="DA345" s="1700">
        <f>IFERROR(VLOOKUP($A345,'2005'!$C$3:$M$205,8,FALSE),0)</f>
        <v>0</v>
      </c>
      <c r="DB345" s="1691">
        <f>IFERROR(VLOOKUP($A345,'2005'!$C$3:$M$205,9,FALSE),0)</f>
        <v>0</v>
      </c>
      <c r="DC345" s="1691">
        <f>IFERROR(VLOOKUP($A345,'2005'!$C$3:$M$205,10,FALSE),0)</f>
        <v>0</v>
      </c>
      <c r="DD345" s="1740">
        <f>IFERROR(VLOOKUP($A345,'2005'!$C$3:$M$205,11,FALSE),0)</f>
        <v>0</v>
      </c>
      <c r="DE345" s="1700">
        <f>IFERROR(VLOOKUP($A345,'2004'!$C$3:$M$213,8,FALSE),0)</f>
        <v>0</v>
      </c>
      <c r="DF345" s="1691">
        <f>IFERROR(VLOOKUP($A345,'2004'!$C$3:$M$213,9,FALSE),0)</f>
        <v>0</v>
      </c>
      <c r="DG345" s="1691">
        <f>IFERROR(VLOOKUP($A345,'2004'!$C$3:$M$213,10,FALSE),0)</f>
        <v>0</v>
      </c>
      <c r="DH345" s="1740">
        <f>IFERROR(VLOOKUP($A345,'2004'!$C$3:$M$213,11,FALSE),0)</f>
        <v>0</v>
      </c>
      <c r="DI345" s="1700">
        <f>IFERROR(VLOOKUP($A345,'2003'!$C$3:$Q$214,12,FALSE),0)</f>
        <v>0</v>
      </c>
      <c r="DJ345" s="1691">
        <f>IFERROR(VLOOKUP($A345,'2003'!$C$3:$Q$214,13,FALSE),0)</f>
        <v>0</v>
      </c>
      <c r="DK345" s="1691">
        <f>IFERROR(VLOOKUP($A345,'2003'!$C$3:$Q$214,14,FALSE),0)</f>
        <v>0</v>
      </c>
      <c r="DL345" s="1740">
        <f>IFERROR(VLOOKUP($A345,'2003'!$C$3:$Q$214,15,FALSE),0)</f>
        <v>0</v>
      </c>
      <c r="DM345" s="1700">
        <f>IFERROR(VLOOKUP($A345,'2002'!$D$3:$R$214,12,FALSE),0)</f>
        <v>0</v>
      </c>
      <c r="DN345" s="1691">
        <f>IFERROR(VLOOKUP($A345,'2002'!$D$3:$R$214,13,FALSE),0)</f>
        <v>0</v>
      </c>
      <c r="DO345" s="1691">
        <f>IFERROR(VLOOKUP($A345,'2002'!$D$3:$R$214,14,FALSE),0)</f>
        <v>0</v>
      </c>
      <c r="DP345" s="1788">
        <f>IFERROR(VLOOKUP($A345,'2002'!$D$3:$R$214,15,FALSE),0)</f>
        <v>0</v>
      </c>
      <c r="DQ345" s="1700">
        <f>IFERROR(VLOOKUP($A345,'Pre 2002'!$C$3:$CK$382,84,FALSE),0)</f>
        <v>1068</v>
      </c>
      <c r="DR345" s="1695">
        <f>IFERROR(VLOOKUP($A345,'Pre 2002'!$C$3:$CK$382,85,FALSE),0)</f>
        <v>533</v>
      </c>
      <c r="DS345" s="1695">
        <f>IFERROR(VLOOKUP($A345,'Pre 2002'!$C$3:$CK$382,86,FALSE),0)</f>
        <v>5</v>
      </c>
      <c r="DT345" s="1790">
        <f>IFERROR(VLOOKUP($A345,'Pre 2002'!$C$3:$CK$382,87,FALSE),0)</f>
        <v>0.49906367041198502</v>
      </c>
      <c r="DU345" s="1741">
        <f>IFERROR(VLOOKUP(A345,'Pre 2002'!$C$3:$CG$382,83,FALSE),0)</f>
        <v>19</v>
      </c>
      <c r="DY345" s="1731"/>
    </row>
    <row r="346" spans="1:129">
      <c r="A346" s="1778" t="s">
        <v>1853</v>
      </c>
      <c r="B346" s="1562">
        <f t="shared" si="133"/>
        <v>491</v>
      </c>
      <c r="C346" s="1562">
        <f t="shared" si="134"/>
        <v>244</v>
      </c>
      <c r="D346" s="1562">
        <f t="shared" si="135"/>
        <v>5</v>
      </c>
      <c r="E346" s="1563">
        <f t="shared" si="136"/>
        <v>0.4969450101832994</v>
      </c>
      <c r="F346" s="1786">
        <f t="shared" si="137"/>
        <v>11</v>
      </c>
      <c r="G346" s="1595" t="s">
        <v>2159</v>
      </c>
      <c r="H346" s="1567">
        <f t="shared" si="138"/>
        <v>11</v>
      </c>
      <c r="I346" s="1734">
        <f t="shared" si="139"/>
        <v>491</v>
      </c>
      <c r="J346" s="1734">
        <f t="shared" si="140"/>
        <v>244</v>
      </c>
      <c r="K346" s="1734">
        <f t="shared" si="141"/>
        <v>5</v>
      </c>
      <c r="L346" s="1806">
        <f t="shared" si="142"/>
        <v>0.4969450101832994</v>
      </c>
      <c r="O346" s="1700">
        <f>IFERROR(VLOOKUP($A346,'2022'!$B$2:$K$174,3,FALSE),0)</f>
        <v>0</v>
      </c>
      <c r="P346" s="1858">
        <f>IFERROR(VLOOKUP($A346,'2022'!$B$2:$K$174,4,FALSE),0)</f>
        <v>0</v>
      </c>
      <c r="Q346" s="1858">
        <f>IFERROR(VLOOKUP($A346,'2022'!$B$2:$K$174,5,FALSE),0)</f>
        <v>0</v>
      </c>
      <c r="R346" s="1858">
        <f>IFERROR(VLOOKUP($A346,'2022'!$B$2:$K$174,8,FALSE),0)</f>
        <v>0</v>
      </c>
      <c r="S346" s="1740">
        <f>IFERROR(VLOOKUP($A346,'2022'!$B$2:$K$174,10,FALSE),0)</f>
        <v>0</v>
      </c>
      <c r="T346" s="1700">
        <f>IFERROR(VLOOKUP($A346,'2021'!$B$2:$K$174,3,FALSE),0)</f>
        <v>0</v>
      </c>
      <c r="U346" s="1843">
        <f>IFERROR(VLOOKUP($A346,'2021'!$B$2:$K$174,4,FALSE),0)</f>
        <v>0</v>
      </c>
      <c r="V346" s="1843">
        <f>IFERROR(VLOOKUP($A346,'2021'!$B$2:$K$174,5,FALSE),0)</f>
        <v>0</v>
      </c>
      <c r="W346" s="1843">
        <f>IFERROR(VLOOKUP($A346,'2021'!$B$2:$K$174,8,FALSE),0)</f>
        <v>0</v>
      </c>
      <c r="X346" s="1740">
        <f>IFERROR(VLOOKUP($A346,'2021'!$B$2:$K$174,10,FALSE),0)</f>
        <v>0</v>
      </c>
      <c r="Y346" s="1700">
        <f>IFERROR(VLOOKUP($A346,'2020'!$B$2:$K$170,3,FALSE),0)</f>
        <v>0</v>
      </c>
      <c r="Z346" s="1829">
        <f>IFERROR(VLOOKUP($A346,'2020'!$B$2:$K$170,4,FALSE),0)</f>
        <v>0</v>
      </c>
      <c r="AA346" s="1829">
        <f>IFERROR(VLOOKUP($A346,'2020'!$B$2:$K$170,5,FALSE),0)</f>
        <v>0</v>
      </c>
      <c r="AB346" s="1829">
        <f>IFERROR(VLOOKUP($A346,'2020'!$B$2:$K$170,8,FALSE),0)</f>
        <v>0</v>
      </c>
      <c r="AC346" s="1740">
        <f>IFERROR(VLOOKUP($A346,'2020'!$B$2:$K$170,10,FALSE),0)</f>
        <v>0</v>
      </c>
      <c r="AD346" s="1700">
        <f>IFERROR(VLOOKUP($A346,'2019'!$B$2:$K$170,3,FALSE),0)</f>
        <v>0</v>
      </c>
      <c r="AE346" s="1823">
        <f>IFERROR(VLOOKUP($A346,'2019'!$B$2:$K$170,4,FALSE),0)</f>
        <v>0</v>
      </c>
      <c r="AF346" s="1823">
        <f>IFERROR(VLOOKUP($A346,'2019'!$B$2:$K$170,5,FALSE),0)</f>
        <v>0</v>
      </c>
      <c r="AG346" s="1823">
        <f>IFERROR(VLOOKUP($A346,'2019'!$B$2:$K$170,8,FALSE),0)</f>
        <v>0</v>
      </c>
      <c r="AH346" s="1740">
        <f>IFERROR(VLOOKUP($A346,'2019'!$B$2:$K$170,10,FALSE),0)</f>
        <v>0</v>
      </c>
      <c r="AI346" s="1700">
        <f>IFERROR(VLOOKUP($A346,'2018'!$B$2:$K$170,3,FALSE),0)</f>
        <v>0</v>
      </c>
      <c r="AJ346" s="1821">
        <f>IFERROR(VLOOKUP($A346,'2018'!$B$2:$K$170,4,FALSE),0)</f>
        <v>0</v>
      </c>
      <c r="AK346" s="1821">
        <f>IFERROR(VLOOKUP($A346,'2018'!$B$2:$K$170,5,FALSE),0)</f>
        <v>0</v>
      </c>
      <c r="AL346" s="1821">
        <f>IFERROR(VLOOKUP($A346,'2018'!$B$2:$K$170,8,FALSE),0)</f>
        <v>0</v>
      </c>
      <c r="AM346" s="1740">
        <f>IFERROR(VLOOKUP($A346,'2018'!$B$2:$K$170,10,FALSE),0)</f>
        <v>0</v>
      </c>
      <c r="AN346" s="1700">
        <f>IFERROR(VLOOKUP($A346,'2017'!$B$2:$J$163,2,FALSE),0)</f>
        <v>0</v>
      </c>
      <c r="AO346" s="1815">
        <f>IFERROR(VLOOKUP($A346,'2017'!$B$2:$J$163,3,FALSE),0)</f>
        <v>0</v>
      </c>
      <c r="AP346" s="1815">
        <f>IFERROR(VLOOKUP($A346,'2017'!$B$2:$J$163,4,FALSE),0)</f>
        <v>0</v>
      </c>
      <c r="AQ346" s="1815">
        <f>IFERROR(VLOOKUP($A346,'2017'!$B$2:$J$163,7,FALSE),0)</f>
        <v>0</v>
      </c>
      <c r="AR346" s="1740">
        <f>IFERROR(VLOOKUP($A346,'2017'!$B$2:$J$163,9,FALSE),0)</f>
        <v>0</v>
      </c>
      <c r="AS346" s="1700">
        <f>IFERROR(VLOOKUP($A346,'2016'!$B$2:$K$165,3,FALSE),0)</f>
        <v>0</v>
      </c>
      <c r="AT346" s="1796">
        <f>IFERROR(VLOOKUP($A346,'2016'!$B$2:$K$165,4,FALSE),0)</f>
        <v>0</v>
      </c>
      <c r="AU346" s="1796">
        <f>IFERROR(VLOOKUP($A346,'2016'!$B$2:$K$165,5,FALSE),0)</f>
        <v>0</v>
      </c>
      <c r="AV346" s="1796">
        <f>IFERROR(VLOOKUP($A346,'2016'!$B$2:$K$165,8,FALSE),0)</f>
        <v>0</v>
      </c>
      <c r="AW346" s="1740">
        <f>IFERROR(VLOOKUP($A346,'2016'!$B$2:$K$165,10,FALSE),0)</f>
        <v>0</v>
      </c>
      <c r="AX346" s="1700">
        <f>IFERROR(VLOOKUP($A346,'2015'!$B$2:$K$165,3,FALSE),0)</f>
        <v>0</v>
      </c>
      <c r="AY346" s="1695">
        <f>IFERROR(VLOOKUP($A346,'2015'!$B$2:$K$165,4,FALSE),0)</f>
        <v>0</v>
      </c>
      <c r="AZ346" s="1695">
        <f>IFERROR(VLOOKUP($A346,'2015'!$B$2:$K$165,5,FALSE),0)</f>
        <v>0</v>
      </c>
      <c r="BA346" s="1695">
        <f>IFERROR(VLOOKUP($A346,'2015'!$B$2:$K$165,8,FALSE),0)</f>
        <v>0</v>
      </c>
      <c r="BB346" s="1740">
        <f>IFERROR(VLOOKUP($A346,'2015'!$B$2:$K$165,10,FALSE),0)</f>
        <v>0</v>
      </c>
      <c r="BC346" s="1700">
        <f>IFERROR(VLOOKUP($A346,'2014'!$B$2:$K$157,3,FALSE),0)</f>
        <v>0</v>
      </c>
      <c r="BD346" s="1691">
        <f>IFERROR(VLOOKUP($A346,'2014'!$B$2:$K$157,4,FALSE),0)</f>
        <v>0</v>
      </c>
      <c r="BE346" s="1691">
        <f>IFERROR(VLOOKUP($A346,'2014'!$B$2:$K$157,5,FALSE),0)</f>
        <v>0</v>
      </c>
      <c r="BF346" s="1691">
        <f>IFERROR(VLOOKUP($A346,'2014'!$B$2:$K$157,8,FALSE),0)</f>
        <v>0</v>
      </c>
      <c r="BG346" s="1740">
        <f>IFERROR(VLOOKUP($A346,'2014'!$B$2:$K$157,10,FALSE),0)</f>
        <v>0</v>
      </c>
      <c r="BH346" s="1700">
        <f>IFERROR(VLOOKUP($A346,'2013'!$D$4:$I$249,2,FALSE),0)</f>
        <v>0</v>
      </c>
      <c r="BI346" s="1691">
        <f>IFERROR(VLOOKUP($A346,'2013'!$D$4:$I$249,3,FALSE),0)</f>
        <v>0</v>
      </c>
      <c r="BJ346" s="1691">
        <f>IFERROR(VLOOKUP($A346,'2013'!$D$4:$I$249,4,FALSE),0)</f>
        <v>0</v>
      </c>
      <c r="BK346" s="1691">
        <f>IFERROR(VLOOKUP($A346,'2013'!$D$4:$I$249,5,FALSE),0)</f>
        <v>0</v>
      </c>
      <c r="BL346" s="1740">
        <f>IFERROR(VLOOKUP($A346,'2013'!$D$4:$I$249,6,FALSE),0)</f>
        <v>0</v>
      </c>
      <c r="BM346" s="1737">
        <f>IFERROR(VLOOKUP($A346,'2012'!$D$3:$O$172,2,FALSE),0)</f>
        <v>0</v>
      </c>
      <c r="BN346" s="1691">
        <f>IFERROR(VLOOKUP($A346,'2012'!$D$3:$O$172,3,FALSE),0)</f>
        <v>0</v>
      </c>
      <c r="BO346" s="1743">
        <f>IFERROR(VLOOKUP($A346,'2012'!$D$3:$O$172,4,FALSE),0)</f>
        <v>0</v>
      </c>
      <c r="BP346" s="1700">
        <f>IFERROR(VLOOKUP($A346,'2012'!$D$3:$O$172,5,FALSE),0)</f>
        <v>0</v>
      </c>
      <c r="BQ346" s="1691">
        <f>IFERROR(VLOOKUP($A346,'2012'!$D$3:$O$172,6,FALSE),0)</f>
        <v>0</v>
      </c>
      <c r="BR346" s="1691">
        <f>IFERROR(VLOOKUP($A346,'2012'!$D$3:$O$172,7,FALSE),0)</f>
        <v>0</v>
      </c>
      <c r="BS346" s="1691">
        <f>IFERROR(VLOOKUP($A346,'2012'!$D$3:$O$172,8,FALSE),0)</f>
        <v>0</v>
      </c>
      <c r="BT346" s="1740">
        <f>IFERROR(VLOOKUP($A346,'2012'!$D$3:$O$172,9,FALSE),0)</f>
        <v>0</v>
      </c>
      <c r="BX346" s="1700">
        <f>IFERROR(VLOOKUP($A346,'2011'!$D$4:$I$251,2,FALSE),0)</f>
        <v>0</v>
      </c>
      <c r="BY346" s="1691">
        <f>IFERROR(VLOOKUP($A346,'2011'!$D$4:$I$251,3,FALSE),0)</f>
        <v>0</v>
      </c>
      <c r="BZ346" s="1691">
        <f>IFERROR(VLOOKUP($A346,'2011'!$D$4:$I$251,4,FALSE),0)</f>
        <v>0</v>
      </c>
      <c r="CA346" s="1691">
        <f>IFERROR(VLOOKUP($A346,'2011'!$D$4:$I$251,5,FALSE),0)</f>
        <v>0</v>
      </c>
      <c r="CB346" s="1740">
        <f>IFERROR(VLOOKUP($A346,'2011'!$D$4:$I$251,6,FALSE),0)</f>
        <v>0</v>
      </c>
      <c r="CC346" s="1700">
        <f>IFERROR(VLOOKUP($A346,'2010'!$C$3:$H$234,2,FALSE),0)</f>
        <v>0</v>
      </c>
      <c r="CD346" s="1691">
        <f>IFERROR(VLOOKUP($A346,'2010'!$C$3:$H$234,3,FALSE),0)</f>
        <v>0</v>
      </c>
      <c r="CE346" s="1691">
        <f>IFERROR(VLOOKUP($A346,'2010'!$C$3:$H$234,4,FALSE),0)</f>
        <v>0</v>
      </c>
      <c r="CF346" s="1691">
        <f>IFERROR(VLOOKUP($A346,'2010'!$C$3:$H$234,5,FALSE),0)</f>
        <v>0</v>
      </c>
      <c r="CG346" s="1740">
        <f>IFERROR(VLOOKUP($A346,'2010'!$C$3:$H$234,6,FALSE),0)</f>
        <v>0</v>
      </c>
      <c r="CH346" s="1700">
        <f>IFERROR(VLOOKUP($A346,'2009'!$C$3:$H$242,2,FALSE),0)</f>
        <v>0</v>
      </c>
      <c r="CI346" s="1691">
        <f>IFERROR(VLOOKUP($A346,'2009'!$C$3:$H$242,3,FALSE),0)</f>
        <v>0</v>
      </c>
      <c r="CJ346" s="1691">
        <f>IFERROR(VLOOKUP($A346,'2009'!$C$3:$H$242,4,FALSE),0)</f>
        <v>0</v>
      </c>
      <c r="CK346" s="1691">
        <f>IFERROR(VLOOKUP($A346,'2009'!$C$3:$H$242,5,FALSE),0)</f>
        <v>0</v>
      </c>
      <c r="CL346" s="1740">
        <f>IFERROR(VLOOKUP($A346,'2009'!$C$3:$H$242,6,FALSE),0)</f>
        <v>0</v>
      </c>
      <c r="CM346" s="1700">
        <f>IFERROR(VLOOKUP($A346,'2008'!$C$3:$H$229,2,FALSE),0)</f>
        <v>0</v>
      </c>
      <c r="CN346" s="1691">
        <f>IFERROR(VLOOKUP($A346,'2008'!$C$3:$H$229,3,FALSE),0)</f>
        <v>0</v>
      </c>
      <c r="CO346" s="1691">
        <f>IFERROR(VLOOKUP($A346,'2008'!$C$3:$H$229,4,FALSE),0)</f>
        <v>0</v>
      </c>
      <c r="CP346" s="1691">
        <f>IFERROR(VLOOKUP($A346,'2008'!$C$3:$H$229,5,FALSE),0)</f>
        <v>0</v>
      </c>
      <c r="CQ346" s="1740">
        <f>IFERROR(VLOOKUP($A346,'2008'!$C$3:$H$229,6,FALSE),0)</f>
        <v>0</v>
      </c>
      <c r="CR346" s="1700">
        <f>IFERROR(VLOOKUP($A346,'2007'!$C$3:$M$238,7,FALSE),0)</f>
        <v>0</v>
      </c>
      <c r="CS346" s="1691">
        <f>IFERROR(VLOOKUP($A346,'2007'!$C$3:$M$238,8,FALSE),0)</f>
        <v>0</v>
      </c>
      <c r="CT346" s="1691">
        <f>IFERROR(VLOOKUP($A346,'2007'!$C$3:$M$238,9,FALSE),0)</f>
        <v>0</v>
      </c>
      <c r="CU346" s="1691">
        <f>IFERROR(VLOOKUP($A346,'2007'!$C$3:$M$238,10,FALSE),0)</f>
        <v>0</v>
      </c>
      <c r="CV346" s="1740">
        <f>IFERROR(VLOOKUP($A346,'2007'!$C$3:$M$238,11,FALSE),0)</f>
        <v>0</v>
      </c>
      <c r="CW346" s="1700">
        <f>IFERROR(VLOOKUP($A346,'2006'!$A$2:$F$200,2,FALSE),0)</f>
        <v>0</v>
      </c>
      <c r="CX346" s="1691">
        <f>IFERROR(VLOOKUP($A346,'2006'!$A$2:$F$200,4,FALSE),0)</f>
        <v>0</v>
      </c>
      <c r="CY346" s="1691">
        <f>IFERROR(VLOOKUP($A346,'2006'!$A$2:$F$200,5,FALSE),0)</f>
        <v>0</v>
      </c>
      <c r="CZ346" s="1740">
        <f>IFERROR(VLOOKUP($A346,'2006'!$A$2:$F$200,6,FALSE),0)</f>
        <v>0</v>
      </c>
      <c r="DA346" s="1700">
        <f>IFERROR(VLOOKUP($A346,'2005'!$C$3:$M$205,8,FALSE),0)</f>
        <v>0</v>
      </c>
      <c r="DB346" s="1691">
        <f>IFERROR(VLOOKUP($A346,'2005'!$C$3:$M$205,9,FALSE),0)</f>
        <v>0</v>
      </c>
      <c r="DC346" s="1691">
        <f>IFERROR(VLOOKUP($A346,'2005'!$C$3:$M$205,10,FALSE),0)</f>
        <v>0</v>
      </c>
      <c r="DD346" s="1740">
        <f>IFERROR(VLOOKUP($A346,'2005'!$C$3:$M$205,11,FALSE),0)</f>
        <v>0</v>
      </c>
      <c r="DE346" s="1700">
        <f>IFERROR(VLOOKUP($A346,'2004'!$C$3:$M$213,8,FALSE),0)</f>
        <v>0</v>
      </c>
      <c r="DF346" s="1691">
        <f>IFERROR(VLOOKUP($A346,'2004'!$C$3:$M$213,9,FALSE),0)</f>
        <v>0</v>
      </c>
      <c r="DG346" s="1691">
        <f>IFERROR(VLOOKUP($A346,'2004'!$C$3:$M$213,10,FALSE),0)</f>
        <v>0</v>
      </c>
      <c r="DH346" s="1740">
        <f>IFERROR(VLOOKUP($A346,'2004'!$C$3:$M$213,11,FALSE),0)</f>
        <v>0</v>
      </c>
      <c r="DI346" s="1700">
        <f>IFERROR(VLOOKUP($A346,'2003'!$C$3:$Q$214,12,FALSE),0)</f>
        <v>0</v>
      </c>
      <c r="DJ346" s="1691">
        <f>IFERROR(VLOOKUP($A346,'2003'!$C$3:$Q$214,13,FALSE),0)</f>
        <v>0</v>
      </c>
      <c r="DK346" s="1691">
        <f>IFERROR(VLOOKUP($A346,'2003'!$C$3:$Q$214,14,FALSE),0)</f>
        <v>0</v>
      </c>
      <c r="DL346" s="1740">
        <f>IFERROR(VLOOKUP($A346,'2003'!$C$3:$Q$214,15,FALSE),0)</f>
        <v>0</v>
      </c>
      <c r="DM346" s="1700">
        <f>IFERROR(VLOOKUP($A346,'2002'!$D$3:$R$214,12,FALSE),0)</f>
        <v>0</v>
      </c>
      <c r="DN346" s="1691">
        <f>IFERROR(VLOOKUP($A346,'2002'!$D$3:$R$214,13,FALSE),0)</f>
        <v>0</v>
      </c>
      <c r="DO346" s="1691">
        <f>IFERROR(VLOOKUP($A346,'2002'!$D$3:$R$214,14,FALSE),0)</f>
        <v>0</v>
      </c>
      <c r="DP346" s="1788">
        <f>IFERROR(VLOOKUP($A346,'2002'!$D$3:$R$214,15,FALSE),0)</f>
        <v>0</v>
      </c>
      <c r="DQ346" s="1700">
        <f>IFERROR(VLOOKUP($A346,'Pre 2002'!$C$3:$CK$382,84,FALSE),0)</f>
        <v>491</v>
      </c>
      <c r="DR346" s="1695">
        <f>IFERROR(VLOOKUP($A346,'Pre 2002'!$C$3:$CK$382,85,FALSE),0)</f>
        <v>244</v>
      </c>
      <c r="DS346" s="1695">
        <f>IFERROR(VLOOKUP($A346,'Pre 2002'!$C$3:$CK$382,86,FALSE),0)</f>
        <v>5</v>
      </c>
      <c r="DT346" s="1790">
        <f>IFERROR(VLOOKUP($A346,'Pre 2002'!$C$3:$CK$382,87,FALSE),0)</f>
        <v>0.4969450101832994</v>
      </c>
      <c r="DU346" s="1741">
        <f>IFERROR(VLOOKUP(A346,'Pre 2002'!$C$3:$CG$382,83,FALSE),0)</f>
        <v>11</v>
      </c>
      <c r="DY346" s="1731"/>
    </row>
    <row r="347" spans="1:129">
      <c r="A347" s="1778" t="s">
        <v>0</v>
      </c>
      <c r="B347" s="1562">
        <f t="shared" si="133"/>
        <v>1225</v>
      </c>
      <c r="C347" s="1562">
        <f t="shared" si="134"/>
        <v>577</v>
      </c>
      <c r="D347" s="1562">
        <f t="shared" si="135"/>
        <v>5</v>
      </c>
      <c r="E347" s="1563">
        <f t="shared" si="136"/>
        <v>0.47102040816326529</v>
      </c>
      <c r="F347" s="1786">
        <f t="shared" si="137"/>
        <v>30</v>
      </c>
      <c r="G347" s="1595">
        <v>1985</v>
      </c>
      <c r="H347" s="1567">
        <f t="shared" si="138"/>
        <v>29</v>
      </c>
      <c r="I347" s="1734">
        <f t="shared" si="139"/>
        <v>1191</v>
      </c>
      <c r="J347" s="1734">
        <f t="shared" si="140"/>
        <v>566</v>
      </c>
      <c r="K347" s="1734">
        <f t="shared" si="141"/>
        <v>5</v>
      </c>
      <c r="L347" s="1806">
        <f t="shared" si="142"/>
        <v>0.47523089840470195</v>
      </c>
      <c r="M347" s="1752">
        <v>85</v>
      </c>
      <c r="N347" s="1752">
        <v>3</v>
      </c>
      <c r="O347" s="1700">
        <f>IFERROR(VLOOKUP($A347,'2022'!$B$2:$K$174,3,FALSE),0)</f>
        <v>0</v>
      </c>
      <c r="P347" s="1858">
        <f>IFERROR(VLOOKUP($A347,'2022'!$B$2:$K$174,4,FALSE),0)</f>
        <v>0</v>
      </c>
      <c r="Q347" s="1858">
        <f>IFERROR(VLOOKUP($A347,'2022'!$B$2:$K$174,5,FALSE),0)</f>
        <v>0</v>
      </c>
      <c r="R347" s="1858">
        <f>IFERROR(VLOOKUP($A347,'2022'!$B$2:$K$174,8,FALSE),0)</f>
        <v>0</v>
      </c>
      <c r="S347" s="1740">
        <f>IFERROR(VLOOKUP($A347,'2022'!$B$2:$K$174,10,FALSE),0)</f>
        <v>0</v>
      </c>
      <c r="T347" s="1700">
        <f>IFERROR(VLOOKUP($A347,'2021'!$B$2:$K$174,3,FALSE),0)</f>
        <v>0</v>
      </c>
      <c r="U347" s="1843">
        <f>IFERROR(VLOOKUP($A347,'2021'!$B$2:$K$174,4,FALSE),0)</f>
        <v>0</v>
      </c>
      <c r="V347" s="1843">
        <f>IFERROR(VLOOKUP($A347,'2021'!$B$2:$K$174,5,FALSE),0)</f>
        <v>0</v>
      </c>
      <c r="W347" s="1843">
        <f>IFERROR(VLOOKUP($A347,'2021'!$B$2:$K$174,8,FALSE),0)</f>
        <v>0</v>
      </c>
      <c r="X347" s="1740">
        <f>IFERROR(VLOOKUP($A347,'2021'!$B$2:$K$174,10,FALSE),0)</f>
        <v>0</v>
      </c>
      <c r="Y347" s="1700">
        <f>IFERROR(VLOOKUP($A347,'2020'!$B$2:$K$170,3,FALSE),0)</f>
        <v>0</v>
      </c>
      <c r="Z347" s="1829">
        <f>IFERROR(VLOOKUP($A347,'2020'!$B$2:$K$170,4,FALSE),0)</f>
        <v>0</v>
      </c>
      <c r="AA347" s="1829">
        <f>IFERROR(VLOOKUP($A347,'2020'!$B$2:$K$170,5,FALSE),0)</f>
        <v>0</v>
      </c>
      <c r="AB347" s="1829">
        <f>IFERROR(VLOOKUP($A347,'2020'!$B$2:$K$170,8,FALSE),0)</f>
        <v>0</v>
      </c>
      <c r="AC347" s="1740">
        <f>IFERROR(VLOOKUP($A347,'2020'!$B$2:$K$170,10,FALSE),0)</f>
        <v>0</v>
      </c>
      <c r="AD347" s="1700">
        <f>IFERROR(VLOOKUP($A347,'2019'!$B$2:$K$170,3,FALSE),0)</f>
        <v>0</v>
      </c>
      <c r="AE347" s="1823">
        <f>IFERROR(VLOOKUP($A347,'2019'!$B$2:$K$170,4,FALSE),0)</f>
        <v>0</v>
      </c>
      <c r="AF347" s="1823">
        <f>IFERROR(VLOOKUP($A347,'2019'!$B$2:$K$170,5,FALSE),0)</f>
        <v>0</v>
      </c>
      <c r="AG347" s="1823">
        <f>IFERROR(VLOOKUP($A347,'2019'!$B$2:$K$170,8,FALSE),0)</f>
        <v>0</v>
      </c>
      <c r="AH347" s="1740">
        <f>IFERROR(VLOOKUP($A347,'2019'!$B$2:$K$170,10,FALSE),0)</f>
        <v>0</v>
      </c>
      <c r="AI347" s="1700">
        <f>IFERROR(VLOOKUP($A347,'2018'!$B$2:$K$170,3,FALSE),0)</f>
        <v>0</v>
      </c>
      <c r="AJ347" s="1821">
        <f>IFERROR(VLOOKUP($A347,'2018'!$B$2:$K$170,4,FALSE),0)</f>
        <v>0</v>
      </c>
      <c r="AK347" s="1821">
        <f>IFERROR(VLOOKUP($A347,'2018'!$B$2:$K$170,5,FALSE),0)</f>
        <v>0</v>
      </c>
      <c r="AL347" s="1821">
        <f>IFERROR(VLOOKUP($A347,'2018'!$B$2:$K$170,8,FALSE),0)</f>
        <v>0</v>
      </c>
      <c r="AM347" s="1740">
        <f>IFERROR(VLOOKUP($A347,'2018'!$B$2:$K$170,10,FALSE),0)</f>
        <v>0</v>
      </c>
      <c r="AN347" s="1700">
        <f>IFERROR(VLOOKUP($A347,'2017'!$B$2:$J$163,2,FALSE),0)</f>
        <v>0</v>
      </c>
      <c r="AO347" s="1815">
        <f>IFERROR(VLOOKUP($A347,'2017'!$B$2:$J$163,3,FALSE),0)</f>
        <v>0</v>
      </c>
      <c r="AP347" s="1815">
        <f>IFERROR(VLOOKUP($A347,'2017'!$B$2:$J$163,4,FALSE),0)</f>
        <v>0</v>
      </c>
      <c r="AQ347" s="1815">
        <f>IFERROR(VLOOKUP($A347,'2017'!$B$2:$J$163,7,FALSE),0)</f>
        <v>0</v>
      </c>
      <c r="AR347" s="1740">
        <f>IFERROR(VLOOKUP($A347,'2017'!$B$2:$J$163,9,FALSE),0)</f>
        <v>0</v>
      </c>
      <c r="AS347" s="1700">
        <f>IFERROR(VLOOKUP($A347,'2016'!$B$2:$K$165,3,FALSE),0)</f>
        <v>0</v>
      </c>
      <c r="AT347" s="1796">
        <f>IFERROR(VLOOKUP($A347,'2016'!$B$2:$K$165,4,FALSE),0)</f>
        <v>0</v>
      </c>
      <c r="AU347" s="1796">
        <f>IFERROR(VLOOKUP($A347,'2016'!$B$2:$K$165,5,FALSE),0)</f>
        <v>0</v>
      </c>
      <c r="AV347" s="1796">
        <f>IFERROR(VLOOKUP($A347,'2016'!$B$2:$K$165,8,FALSE),0)</f>
        <v>0</v>
      </c>
      <c r="AW347" s="1740">
        <f>IFERROR(VLOOKUP($A347,'2016'!$B$2:$K$165,10,FALSE),0)</f>
        <v>0</v>
      </c>
      <c r="AX347" s="1700">
        <f>IFERROR(VLOOKUP($A347,'2015'!$B$2:$K$165,3,FALSE),0)</f>
        <v>34</v>
      </c>
      <c r="AY347" s="1695">
        <f>IFERROR(VLOOKUP($A347,'2015'!$B$2:$K$165,4,FALSE),0)</f>
        <v>10</v>
      </c>
      <c r="AZ347" s="1695">
        <f>IFERROR(VLOOKUP($A347,'2015'!$B$2:$K$165,5,FALSE),0)</f>
        <v>11</v>
      </c>
      <c r="BA347" s="1695">
        <f>IFERROR(VLOOKUP($A347,'2015'!$B$2:$K$165,8,FALSE),0)</f>
        <v>0</v>
      </c>
      <c r="BB347" s="1740">
        <f>IFERROR(VLOOKUP($A347,'2015'!$B$2:$K$165,10,FALSE),0)</f>
        <v>0.3235294117647059</v>
      </c>
      <c r="BC347" s="1700">
        <f>IFERROR(VLOOKUP($A347,'2014'!$B$2:$K$157,3,FALSE),0)</f>
        <v>33</v>
      </c>
      <c r="BD347" s="1691">
        <f>IFERROR(VLOOKUP($A347,'2014'!$B$2:$K$157,4,FALSE),0)</f>
        <v>10</v>
      </c>
      <c r="BE347" s="1691">
        <f>IFERROR(VLOOKUP($A347,'2014'!$B$2:$K$157,5,FALSE),0)</f>
        <v>12</v>
      </c>
      <c r="BF347" s="1691">
        <f>IFERROR(VLOOKUP($A347,'2014'!$B$2:$K$157,8,FALSE),0)</f>
        <v>0</v>
      </c>
      <c r="BG347" s="1740">
        <f>IFERROR(VLOOKUP($A347,'2014'!$B$2:$K$157,10,FALSE),0)</f>
        <v>0.36363636363636365</v>
      </c>
      <c r="BH347" s="1700">
        <f>IFERROR(VLOOKUP($A347,'2013'!$D$4:$I$249,2,FALSE),0)</f>
        <v>39</v>
      </c>
      <c r="BI347" s="1691">
        <f>IFERROR(VLOOKUP($A347,'2013'!$D$4:$I$249,3,FALSE),0)</f>
        <v>8</v>
      </c>
      <c r="BJ347" s="1691">
        <f>IFERROR(VLOOKUP($A347,'2013'!$D$4:$I$249,4,FALSE),0)</f>
        <v>14</v>
      </c>
      <c r="BK347" s="1691">
        <f>IFERROR(VLOOKUP($A347,'2013'!$D$4:$I$249,5,FALSE),0)</f>
        <v>0</v>
      </c>
      <c r="BL347" s="1740">
        <f>IFERROR(VLOOKUP($A347,'2013'!$D$4:$I$249,6,FALSE),0)</f>
        <v>0.35897435897435898</v>
      </c>
      <c r="BM347" s="1737">
        <f>IFERROR(VLOOKUP($A347,'2012'!$D$3:$O$172,2,FALSE),0)</f>
        <v>1119</v>
      </c>
      <c r="BN347" s="1691">
        <f>IFERROR(VLOOKUP($A347,'2012'!$D$3:$O$172,3,FALSE),0)</f>
        <v>540</v>
      </c>
      <c r="BO347" s="1743">
        <f>IFERROR(VLOOKUP($A347,'2012'!$D$3:$O$172,4,FALSE),0)</f>
        <v>5</v>
      </c>
      <c r="BP347" s="1700">
        <f>IFERROR(VLOOKUP($A347,'2012'!$D$3:$O$172,5,FALSE),0)</f>
        <v>44</v>
      </c>
      <c r="BQ347" s="1691">
        <f>IFERROR(VLOOKUP($A347,'2012'!$D$3:$O$172,6,FALSE),0)</f>
        <v>13</v>
      </c>
      <c r="BR347" s="1691">
        <f>IFERROR(VLOOKUP($A347,'2012'!$D$3:$O$172,7,FALSE),0)</f>
        <v>24</v>
      </c>
      <c r="BS347" s="1691">
        <f>IFERROR(VLOOKUP($A347,'2012'!$D$3:$O$172,8,FALSE),0)</f>
        <v>0</v>
      </c>
      <c r="BT347" s="1740">
        <f>IFERROR(VLOOKUP($A347,'2012'!$D$3:$O$172,9,FALSE),0)</f>
        <v>0.54545454545454541</v>
      </c>
      <c r="BU347" s="1737">
        <f>IFERROR(VLOOKUP($A347,'2012'!$D$3:$O$172,10,FALSE),0)</f>
        <v>1075</v>
      </c>
      <c r="BV347" s="1691">
        <f>IFERROR(VLOOKUP($A347,'2012'!$D$3:$O$172,11,FALSE),0)</f>
        <v>516</v>
      </c>
      <c r="BW347" s="1743">
        <f>IFERROR(VLOOKUP($A347,'2012'!$D$3:$O$172,12,FALSE),0)</f>
        <v>5</v>
      </c>
      <c r="BX347" s="1700">
        <f>IFERROR(VLOOKUP($A347,'2011'!$D$4:$I$251,2,FALSE),0)</f>
        <v>46</v>
      </c>
      <c r="BY347" s="1691">
        <f>IFERROR(VLOOKUP($A347,'2011'!$D$4:$I$251,3,FALSE),0)</f>
        <v>12</v>
      </c>
      <c r="BZ347" s="1691">
        <f>IFERROR(VLOOKUP($A347,'2011'!$D$4:$I$251,4,FALSE),0)</f>
        <v>24</v>
      </c>
      <c r="CA347" s="1691">
        <f>IFERROR(VLOOKUP($A347,'2011'!$D$4:$I$251,5,FALSE),0)</f>
        <v>0</v>
      </c>
      <c r="CB347" s="1740">
        <f>IFERROR(VLOOKUP($A347,'2011'!$D$4:$I$251,6,FALSE),0)</f>
        <v>0.52173913043478259</v>
      </c>
      <c r="CC347" s="1700">
        <f>IFERROR(VLOOKUP($A347,'2010'!$C$3:$H$234,2,FALSE),0)</f>
        <v>26</v>
      </c>
      <c r="CD347" s="1691">
        <f>IFERROR(VLOOKUP($A347,'2010'!$C$3:$H$234,3,FALSE),0)</f>
        <v>11</v>
      </c>
      <c r="CE347" s="1691">
        <f>IFERROR(VLOOKUP($A347,'2010'!$C$3:$H$234,4,FALSE),0)</f>
        <v>12</v>
      </c>
      <c r="CF347" s="1691">
        <f>IFERROR(VLOOKUP($A347,'2010'!$C$3:$H$234,5,FALSE),0)</f>
        <v>0</v>
      </c>
      <c r="CG347" s="1740">
        <f>IFERROR(VLOOKUP($A347,'2010'!$C$3:$H$234,6,FALSE),0)</f>
        <v>0.46153846153846156</v>
      </c>
      <c r="CH347" s="1700">
        <f>IFERROR(VLOOKUP($A347,'2009'!$C$3:$H$242,2,FALSE),0)</f>
        <v>33</v>
      </c>
      <c r="CI347" s="1691">
        <f>IFERROR(VLOOKUP($A347,'2009'!$C$3:$H$242,3,FALSE),0)</f>
        <v>8</v>
      </c>
      <c r="CJ347" s="1691">
        <f>IFERROR(VLOOKUP($A347,'2009'!$C$3:$H$242,4,FALSE),0)</f>
        <v>12</v>
      </c>
      <c r="CK347" s="1691">
        <f>IFERROR(VLOOKUP($A347,'2009'!$C$3:$H$242,5,FALSE),0)</f>
        <v>0</v>
      </c>
      <c r="CL347" s="1740">
        <f>IFERROR(VLOOKUP($A347,'2009'!$C$3:$H$242,6,FALSE),0)</f>
        <v>0.36363636363636365</v>
      </c>
      <c r="CM347" s="1700">
        <f>IFERROR(VLOOKUP($A347,'2008'!$C$3:$H$229,2,FALSE),0)</f>
        <v>23</v>
      </c>
      <c r="CN347" s="1691">
        <f>IFERROR(VLOOKUP($A347,'2008'!$C$3:$H$229,3,FALSE),0)</f>
        <v>8</v>
      </c>
      <c r="CO347" s="1691">
        <f>IFERROR(VLOOKUP($A347,'2008'!$C$3:$H$229,4,FALSE),0)</f>
        <v>6</v>
      </c>
      <c r="CP347" s="1691">
        <f>IFERROR(VLOOKUP($A347,'2008'!$C$3:$H$229,5,FALSE),0)</f>
        <v>0</v>
      </c>
      <c r="CQ347" s="1740">
        <f>IFERROR(VLOOKUP($A347,'2008'!$C$3:$H$229,6,FALSE),0)</f>
        <v>0.2608695652173913</v>
      </c>
      <c r="CR347" s="1700">
        <f>IFERROR(VLOOKUP($A347,'2007'!$C$3:$M$238,7,FALSE),0)</f>
        <v>60</v>
      </c>
      <c r="CS347" s="1691">
        <f>IFERROR(VLOOKUP($A347,'2007'!$C$3:$M$238,8,FALSE),0)</f>
        <v>12</v>
      </c>
      <c r="CT347" s="1691">
        <f>IFERROR(VLOOKUP($A347,'2007'!$C$3:$M$238,9,FALSE),0)</f>
        <v>28</v>
      </c>
      <c r="CU347" s="1691">
        <f>IFERROR(VLOOKUP($A347,'2007'!$C$3:$M$238,10,FALSE),0)</f>
        <v>0</v>
      </c>
      <c r="CV347" s="1740">
        <f>IFERROR(VLOOKUP($A347,'2007'!$C$3:$M$238,11,FALSE),0)</f>
        <v>0.46666666666666667</v>
      </c>
      <c r="CW347" s="1700">
        <f>IFERROR(VLOOKUP($A347,'2006'!$A$2:$F$200,2,FALSE),0)</f>
        <v>30</v>
      </c>
      <c r="CX347" s="1691">
        <f>IFERROR(VLOOKUP($A347,'2006'!$A$2:$F$200,4,FALSE),0)</f>
        <v>13</v>
      </c>
      <c r="CY347" s="1691">
        <f>IFERROR(VLOOKUP($A347,'2006'!$A$2:$F$200,5,FALSE),0)</f>
        <v>1</v>
      </c>
      <c r="CZ347" s="1740">
        <f>IFERROR(VLOOKUP($A347,'2006'!$A$2:$F$200,6,FALSE),0)</f>
        <v>0.43333333333333335</v>
      </c>
      <c r="DA347" s="1700">
        <f>IFERROR(VLOOKUP($A347,'2005'!$C$3:$M$205,8,FALSE),0)</f>
        <v>51</v>
      </c>
      <c r="DB347" s="1691">
        <f>IFERROR(VLOOKUP($A347,'2005'!$C$3:$M$205,9,FALSE),0)</f>
        <v>30</v>
      </c>
      <c r="DC347" s="1691">
        <f>IFERROR(VLOOKUP($A347,'2005'!$C$3:$M$205,10,FALSE),0)</f>
        <v>0</v>
      </c>
      <c r="DD347" s="1740">
        <f>IFERROR(VLOOKUP($A347,'2005'!$C$3:$M$205,11,FALSE),0)</f>
        <v>0.58823529411764708</v>
      </c>
      <c r="DE347" s="1700">
        <f>IFERROR(VLOOKUP($A347,'2004'!$C$3:$M$213,8,FALSE),0)</f>
        <v>45</v>
      </c>
      <c r="DF347" s="1691">
        <f>IFERROR(VLOOKUP($A347,'2004'!$C$3:$M$213,9,FALSE),0)</f>
        <v>27</v>
      </c>
      <c r="DG347" s="1691">
        <f>IFERROR(VLOOKUP($A347,'2004'!$C$3:$M$213,10,FALSE),0)</f>
        <v>0</v>
      </c>
      <c r="DH347" s="1740">
        <f>IFERROR(VLOOKUP($A347,'2004'!$C$3:$M$213,11,FALSE),0)</f>
        <v>0.6</v>
      </c>
      <c r="DI347" s="1700">
        <f>IFERROR(VLOOKUP($A347,'2003'!$C$3:$Q$214,12,FALSE),0)</f>
        <v>24</v>
      </c>
      <c r="DJ347" s="1691">
        <f>IFERROR(VLOOKUP($A347,'2003'!$C$3:$Q$214,13,FALSE),0)</f>
        <v>13</v>
      </c>
      <c r="DK347" s="1691">
        <f>IFERROR(VLOOKUP($A347,'2003'!$C$3:$Q$214,14,FALSE),0)</f>
        <v>0</v>
      </c>
      <c r="DL347" s="1740">
        <f>IFERROR(VLOOKUP($A347,'2003'!$C$3:$Q$214,15,FALSE),0)</f>
        <v>0.54166666666666663</v>
      </c>
      <c r="DM347" s="1700">
        <f>IFERROR(VLOOKUP($A347,'2002'!$D$3:$R$214,12,FALSE),0)</f>
        <v>40</v>
      </c>
      <c r="DN347" s="1691">
        <f>IFERROR(VLOOKUP($A347,'2002'!$D$3:$R$214,13,FALSE),0)</f>
        <v>13</v>
      </c>
      <c r="DO347" s="1691">
        <f>IFERROR(VLOOKUP($A347,'2002'!$D$3:$R$214,14,FALSE),0)</f>
        <v>0</v>
      </c>
      <c r="DP347" s="1788">
        <f>IFERROR(VLOOKUP($A347,'2002'!$D$3:$R$214,15,FALSE),0)</f>
        <v>0.32500000000000001</v>
      </c>
      <c r="DQ347" s="1700">
        <f>IFERROR(VLOOKUP($A347,'Pre 2002'!$C$3:$CK$382,84,FALSE),0)</f>
        <v>697</v>
      </c>
      <c r="DR347" s="1695">
        <f>IFERROR(VLOOKUP($A347,'Pre 2002'!$C$3:$CK$382,85,FALSE),0)</f>
        <v>338</v>
      </c>
      <c r="DS347" s="1695">
        <f>IFERROR(VLOOKUP($A347,'Pre 2002'!$C$3:$CK$382,86,FALSE),0)</f>
        <v>4</v>
      </c>
      <c r="DT347" s="1790">
        <f>IFERROR(VLOOKUP($A347,'Pre 2002'!$C$3:$CK$382,87,FALSE),0)</f>
        <v>0.48493543758967</v>
      </c>
      <c r="DU347" s="1741">
        <f>IFERROR(VLOOKUP(A347,'Pre 2002'!$C$3:$CG$382,83,FALSE),0)</f>
        <v>16</v>
      </c>
      <c r="DY347" s="1731"/>
    </row>
    <row r="348" spans="1:129">
      <c r="A348" s="1778" t="s">
        <v>1266</v>
      </c>
      <c r="B348" s="1562">
        <f t="shared" si="133"/>
        <v>154</v>
      </c>
      <c r="C348" s="1562">
        <f t="shared" si="134"/>
        <v>72</v>
      </c>
      <c r="D348" s="1562">
        <f t="shared" si="135"/>
        <v>5</v>
      </c>
      <c r="E348" s="1563">
        <f t="shared" si="136"/>
        <v>0.46753246753246752</v>
      </c>
      <c r="F348" s="1786">
        <f t="shared" si="137"/>
        <v>5</v>
      </c>
      <c r="G348" s="1595" t="s">
        <v>2159</v>
      </c>
      <c r="H348" s="1567">
        <f t="shared" si="138"/>
        <v>5</v>
      </c>
      <c r="I348" s="1734">
        <f t="shared" si="139"/>
        <v>154</v>
      </c>
      <c r="J348" s="1734">
        <f t="shared" si="140"/>
        <v>72</v>
      </c>
      <c r="K348" s="1734">
        <f t="shared" si="141"/>
        <v>5</v>
      </c>
      <c r="L348" s="1806">
        <f t="shared" si="142"/>
        <v>0.46753246753246752</v>
      </c>
      <c r="O348" s="1700">
        <f>IFERROR(VLOOKUP($A348,'2022'!$B$2:$K$174,3,FALSE),0)</f>
        <v>0</v>
      </c>
      <c r="P348" s="1858">
        <f>IFERROR(VLOOKUP($A348,'2022'!$B$2:$K$174,4,FALSE),0)</f>
        <v>0</v>
      </c>
      <c r="Q348" s="1858">
        <f>IFERROR(VLOOKUP($A348,'2022'!$B$2:$K$174,5,FALSE),0)</f>
        <v>0</v>
      </c>
      <c r="R348" s="1858">
        <f>IFERROR(VLOOKUP($A348,'2022'!$B$2:$K$174,8,FALSE),0)</f>
        <v>0</v>
      </c>
      <c r="S348" s="1740">
        <f>IFERROR(VLOOKUP($A348,'2022'!$B$2:$K$174,10,FALSE),0)</f>
        <v>0</v>
      </c>
      <c r="T348" s="1700">
        <f>IFERROR(VLOOKUP($A348,'2021'!$B$2:$K$174,3,FALSE),0)</f>
        <v>0</v>
      </c>
      <c r="U348" s="1843">
        <f>IFERROR(VLOOKUP($A348,'2021'!$B$2:$K$174,4,FALSE),0)</f>
        <v>0</v>
      </c>
      <c r="V348" s="1843">
        <f>IFERROR(VLOOKUP($A348,'2021'!$B$2:$K$174,5,FALSE),0)</f>
        <v>0</v>
      </c>
      <c r="W348" s="1843">
        <f>IFERROR(VLOOKUP($A348,'2021'!$B$2:$K$174,8,FALSE),0)</f>
        <v>0</v>
      </c>
      <c r="X348" s="1740">
        <f>IFERROR(VLOOKUP($A348,'2021'!$B$2:$K$174,10,FALSE),0)</f>
        <v>0</v>
      </c>
      <c r="Y348" s="1700">
        <f>IFERROR(VLOOKUP($A348,'2020'!$B$2:$K$170,3,FALSE),0)</f>
        <v>0</v>
      </c>
      <c r="Z348" s="1829">
        <f>IFERROR(VLOOKUP($A348,'2020'!$B$2:$K$170,4,FALSE),0)</f>
        <v>0</v>
      </c>
      <c r="AA348" s="1829">
        <f>IFERROR(VLOOKUP($A348,'2020'!$B$2:$K$170,5,FALSE),0)</f>
        <v>0</v>
      </c>
      <c r="AB348" s="1829">
        <f>IFERROR(VLOOKUP($A348,'2020'!$B$2:$K$170,8,FALSE),0)</f>
        <v>0</v>
      </c>
      <c r="AC348" s="1740">
        <f>IFERROR(VLOOKUP($A348,'2020'!$B$2:$K$170,10,FALSE),0)</f>
        <v>0</v>
      </c>
      <c r="AD348" s="1700">
        <f>IFERROR(VLOOKUP($A348,'2019'!$B$2:$K$170,3,FALSE),0)</f>
        <v>0</v>
      </c>
      <c r="AE348" s="1823">
        <f>IFERROR(VLOOKUP($A348,'2019'!$B$2:$K$170,4,FALSE),0)</f>
        <v>0</v>
      </c>
      <c r="AF348" s="1823">
        <f>IFERROR(VLOOKUP($A348,'2019'!$B$2:$K$170,5,FALSE),0)</f>
        <v>0</v>
      </c>
      <c r="AG348" s="1823">
        <f>IFERROR(VLOOKUP($A348,'2019'!$B$2:$K$170,8,FALSE),0)</f>
        <v>0</v>
      </c>
      <c r="AH348" s="1740">
        <f>IFERROR(VLOOKUP($A348,'2019'!$B$2:$K$170,10,FALSE),0)</f>
        <v>0</v>
      </c>
      <c r="AI348" s="1700">
        <f>IFERROR(VLOOKUP($A348,'2018'!$B$2:$K$170,3,FALSE),0)</f>
        <v>0</v>
      </c>
      <c r="AJ348" s="1821">
        <f>IFERROR(VLOOKUP($A348,'2018'!$B$2:$K$170,4,FALSE),0)</f>
        <v>0</v>
      </c>
      <c r="AK348" s="1821">
        <f>IFERROR(VLOOKUP($A348,'2018'!$B$2:$K$170,5,FALSE),0)</f>
        <v>0</v>
      </c>
      <c r="AL348" s="1821">
        <f>IFERROR(VLOOKUP($A348,'2018'!$B$2:$K$170,8,FALSE),0)</f>
        <v>0</v>
      </c>
      <c r="AM348" s="1740">
        <f>IFERROR(VLOOKUP($A348,'2018'!$B$2:$K$170,10,FALSE),0)</f>
        <v>0</v>
      </c>
      <c r="AN348" s="1700">
        <f>IFERROR(VLOOKUP($A348,'2017'!$B$2:$J$163,2,FALSE),0)</f>
        <v>0</v>
      </c>
      <c r="AO348" s="1815">
        <f>IFERROR(VLOOKUP($A348,'2017'!$B$2:$J$163,3,FALSE),0)</f>
        <v>0</v>
      </c>
      <c r="AP348" s="1815">
        <f>IFERROR(VLOOKUP($A348,'2017'!$B$2:$J$163,4,FALSE),0)</f>
        <v>0</v>
      </c>
      <c r="AQ348" s="1815">
        <f>IFERROR(VLOOKUP($A348,'2017'!$B$2:$J$163,7,FALSE),0)</f>
        <v>0</v>
      </c>
      <c r="AR348" s="1740">
        <f>IFERROR(VLOOKUP($A348,'2017'!$B$2:$J$163,9,FALSE),0)</f>
        <v>0</v>
      </c>
      <c r="AS348" s="1700">
        <f>IFERROR(VLOOKUP($A348,'2016'!$B$2:$K$165,3,FALSE),0)</f>
        <v>0</v>
      </c>
      <c r="AT348" s="1796">
        <f>IFERROR(VLOOKUP($A348,'2016'!$B$2:$K$165,4,FALSE),0)</f>
        <v>0</v>
      </c>
      <c r="AU348" s="1796">
        <f>IFERROR(VLOOKUP($A348,'2016'!$B$2:$K$165,5,FALSE),0)</f>
        <v>0</v>
      </c>
      <c r="AV348" s="1796">
        <f>IFERROR(VLOOKUP($A348,'2016'!$B$2:$K$165,8,FALSE),0)</f>
        <v>0</v>
      </c>
      <c r="AW348" s="1740">
        <f>IFERROR(VLOOKUP($A348,'2016'!$B$2:$K$165,10,FALSE),0)</f>
        <v>0</v>
      </c>
      <c r="AX348" s="1700">
        <f>IFERROR(VLOOKUP($A348,'2015'!$B$2:$K$165,3,FALSE),0)</f>
        <v>0</v>
      </c>
      <c r="AY348" s="1695">
        <f>IFERROR(VLOOKUP($A348,'2015'!$B$2:$K$165,4,FALSE),0)</f>
        <v>0</v>
      </c>
      <c r="AZ348" s="1695">
        <f>IFERROR(VLOOKUP($A348,'2015'!$B$2:$K$165,5,FALSE),0)</f>
        <v>0</v>
      </c>
      <c r="BA348" s="1695">
        <f>IFERROR(VLOOKUP($A348,'2015'!$B$2:$K$165,8,FALSE),0)</f>
        <v>0</v>
      </c>
      <c r="BB348" s="1740">
        <f>IFERROR(VLOOKUP($A348,'2015'!$B$2:$K$165,10,FALSE),0)</f>
        <v>0</v>
      </c>
      <c r="BC348" s="1700">
        <f>IFERROR(VLOOKUP($A348,'2014'!$B$2:$K$157,3,FALSE),0)</f>
        <v>0</v>
      </c>
      <c r="BD348" s="1691">
        <f>IFERROR(VLOOKUP($A348,'2014'!$B$2:$K$157,4,FALSE),0)</f>
        <v>0</v>
      </c>
      <c r="BE348" s="1691">
        <f>IFERROR(VLOOKUP($A348,'2014'!$B$2:$K$157,5,FALSE),0)</f>
        <v>0</v>
      </c>
      <c r="BF348" s="1691">
        <f>IFERROR(VLOOKUP($A348,'2014'!$B$2:$K$157,8,FALSE),0)</f>
        <v>0</v>
      </c>
      <c r="BG348" s="1740">
        <f>IFERROR(VLOOKUP($A348,'2014'!$B$2:$K$157,10,FALSE),0)</f>
        <v>0</v>
      </c>
      <c r="BH348" s="1700">
        <f>IFERROR(VLOOKUP($A348,'2013'!$D$4:$I$249,2,FALSE),0)</f>
        <v>0</v>
      </c>
      <c r="BI348" s="1691">
        <f>IFERROR(VLOOKUP($A348,'2013'!$D$4:$I$249,3,FALSE),0)</f>
        <v>0</v>
      </c>
      <c r="BJ348" s="1691">
        <f>IFERROR(VLOOKUP($A348,'2013'!$D$4:$I$249,4,FALSE),0)</f>
        <v>0</v>
      </c>
      <c r="BK348" s="1691">
        <f>IFERROR(VLOOKUP($A348,'2013'!$D$4:$I$249,5,FALSE),0)</f>
        <v>0</v>
      </c>
      <c r="BL348" s="1740">
        <f>IFERROR(VLOOKUP($A348,'2013'!$D$4:$I$249,6,FALSE),0)</f>
        <v>0</v>
      </c>
      <c r="BM348" s="1737">
        <f>IFERROR(VLOOKUP($A348,'2012'!$D$3:$O$172,2,FALSE),0)</f>
        <v>0</v>
      </c>
      <c r="BN348" s="1691">
        <f>IFERROR(VLOOKUP($A348,'2012'!$D$3:$O$172,3,FALSE),0)</f>
        <v>0</v>
      </c>
      <c r="BO348" s="1743">
        <f>IFERROR(VLOOKUP($A348,'2012'!$D$3:$O$172,4,FALSE),0)</f>
        <v>0</v>
      </c>
      <c r="BP348" s="1700">
        <f>IFERROR(VLOOKUP($A348,'2012'!$D$3:$O$172,5,FALSE),0)</f>
        <v>0</v>
      </c>
      <c r="BQ348" s="1691">
        <f>IFERROR(VLOOKUP($A348,'2012'!$D$3:$O$172,6,FALSE),0)</f>
        <v>0</v>
      </c>
      <c r="BR348" s="1691">
        <f>IFERROR(VLOOKUP($A348,'2012'!$D$3:$O$172,7,FALSE),0)</f>
        <v>0</v>
      </c>
      <c r="BS348" s="1691">
        <f>IFERROR(VLOOKUP($A348,'2012'!$D$3:$O$172,8,FALSE),0)</f>
        <v>0</v>
      </c>
      <c r="BT348" s="1740">
        <f>IFERROR(VLOOKUP($A348,'2012'!$D$3:$O$172,9,FALSE),0)</f>
        <v>0</v>
      </c>
      <c r="BX348" s="1700">
        <f>IFERROR(VLOOKUP($A348,'2011'!$D$4:$I$251,2,FALSE),0)</f>
        <v>0</v>
      </c>
      <c r="BY348" s="1691">
        <f>IFERROR(VLOOKUP($A348,'2011'!$D$4:$I$251,3,FALSE),0)</f>
        <v>0</v>
      </c>
      <c r="BZ348" s="1691">
        <f>IFERROR(VLOOKUP($A348,'2011'!$D$4:$I$251,4,FALSE),0)</f>
        <v>0</v>
      </c>
      <c r="CA348" s="1691">
        <f>IFERROR(VLOOKUP($A348,'2011'!$D$4:$I$251,5,FALSE),0)</f>
        <v>0</v>
      </c>
      <c r="CB348" s="1740">
        <f>IFERROR(VLOOKUP($A348,'2011'!$D$4:$I$251,6,FALSE),0)</f>
        <v>0</v>
      </c>
      <c r="CC348" s="1700">
        <f>IFERROR(VLOOKUP($A348,'2010'!$C$3:$H$234,2,FALSE),0)</f>
        <v>0</v>
      </c>
      <c r="CD348" s="1691">
        <f>IFERROR(VLOOKUP($A348,'2010'!$C$3:$H$234,3,FALSE),0)</f>
        <v>0</v>
      </c>
      <c r="CE348" s="1691">
        <f>IFERROR(VLOOKUP($A348,'2010'!$C$3:$H$234,4,FALSE),0)</f>
        <v>0</v>
      </c>
      <c r="CF348" s="1691">
        <f>IFERROR(VLOOKUP($A348,'2010'!$C$3:$H$234,5,FALSE),0)</f>
        <v>0</v>
      </c>
      <c r="CG348" s="1740">
        <f>IFERROR(VLOOKUP($A348,'2010'!$C$3:$H$234,6,FALSE),0)</f>
        <v>0</v>
      </c>
      <c r="CH348" s="1700">
        <f>IFERROR(VLOOKUP($A348,'2009'!$C$3:$H$242,2,FALSE),0)</f>
        <v>22</v>
      </c>
      <c r="CI348" s="1691">
        <f>IFERROR(VLOOKUP($A348,'2009'!$C$3:$H$242,3,FALSE),0)</f>
        <v>4</v>
      </c>
      <c r="CJ348" s="1691">
        <f>IFERROR(VLOOKUP($A348,'2009'!$C$3:$H$242,4,FALSE),0)</f>
        <v>10</v>
      </c>
      <c r="CK348" s="1691">
        <f>IFERROR(VLOOKUP($A348,'2009'!$C$3:$H$242,5,FALSE),0)</f>
        <v>1</v>
      </c>
      <c r="CL348" s="1740">
        <f>IFERROR(VLOOKUP($A348,'2009'!$C$3:$H$242,6,FALSE),0)</f>
        <v>0.45454545454545453</v>
      </c>
      <c r="CM348" s="1700">
        <f>IFERROR(VLOOKUP($A348,'2008'!$C$3:$H$229,2,FALSE),0)</f>
        <v>0</v>
      </c>
      <c r="CN348" s="1691">
        <f>IFERROR(VLOOKUP($A348,'2008'!$C$3:$H$229,3,FALSE),0)</f>
        <v>0</v>
      </c>
      <c r="CO348" s="1691">
        <f>IFERROR(VLOOKUP($A348,'2008'!$C$3:$H$229,4,FALSE),0)</f>
        <v>0</v>
      </c>
      <c r="CP348" s="1691">
        <f>IFERROR(VLOOKUP($A348,'2008'!$C$3:$H$229,5,FALSE),0)</f>
        <v>0</v>
      </c>
      <c r="CQ348" s="1740">
        <f>IFERROR(VLOOKUP($A348,'2008'!$C$3:$H$229,6,FALSE),0)</f>
        <v>0</v>
      </c>
      <c r="CR348" s="1700">
        <f>IFERROR(VLOOKUP($A348,'2007'!$C$3:$M$238,7,FALSE),0)</f>
        <v>47</v>
      </c>
      <c r="CS348" s="1691">
        <f>IFERROR(VLOOKUP($A348,'2007'!$C$3:$M$238,8,FALSE),0)</f>
        <v>14</v>
      </c>
      <c r="CT348" s="1691">
        <f>IFERROR(VLOOKUP($A348,'2007'!$C$3:$M$238,9,FALSE),0)</f>
        <v>24</v>
      </c>
      <c r="CU348" s="1691">
        <f>IFERROR(VLOOKUP($A348,'2007'!$C$3:$M$238,10,FALSE),0)</f>
        <v>0</v>
      </c>
      <c r="CV348" s="1740">
        <f>IFERROR(VLOOKUP($A348,'2007'!$C$3:$M$238,11,FALSE),0)</f>
        <v>0.51063829787234039</v>
      </c>
      <c r="CW348" s="1700">
        <f>IFERROR(VLOOKUP($A348,'2006'!$A$2:$F$200,2,FALSE),0)</f>
        <v>0</v>
      </c>
      <c r="CX348" s="1691">
        <f>IFERROR(VLOOKUP($A348,'2006'!$A$2:$F$200,4,FALSE),0)</f>
        <v>0</v>
      </c>
      <c r="CY348" s="1691">
        <f>IFERROR(VLOOKUP($A348,'2006'!$A$2:$F$200,5,FALSE),0)</f>
        <v>0</v>
      </c>
      <c r="CZ348" s="1740" t="str">
        <f>IFERROR(VLOOKUP($A348,'2006'!$A$2:$F$200,6,FALSE),0)</f>
        <v>---</v>
      </c>
      <c r="DA348" s="1700">
        <f>IFERROR(VLOOKUP($A348,'2005'!$C$3:$M$205,8,FALSE),0)</f>
        <v>0</v>
      </c>
      <c r="DB348" s="1691">
        <f>IFERROR(VLOOKUP($A348,'2005'!$C$3:$M$205,9,FALSE),0)</f>
        <v>0</v>
      </c>
      <c r="DC348" s="1691">
        <f>IFERROR(VLOOKUP($A348,'2005'!$C$3:$M$205,10,FALSE),0)</f>
        <v>0</v>
      </c>
      <c r="DD348" s="1740">
        <f>IFERROR(VLOOKUP($A348,'2005'!$C$3:$M$205,11,FALSE),0)</f>
        <v>0</v>
      </c>
      <c r="DE348" s="1700">
        <f>IFERROR(VLOOKUP($A348,'2004'!$C$3:$M$213,8,FALSE),0)</f>
        <v>0</v>
      </c>
      <c r="DF348" s="1691">
        <f>IFERROR(VLOOKUP($A348,'2004'!$C$3:$M$213,9,FALSE),0)</f>
        <v>0</v>
      </c>
      <c r="DG348" s="1691">
        <f>IFERROR(VLOOKUP($A348,'2004'!$C$3:$M$213,10,FALSE),0)</f>
        <v>0</v>
      </c>
      <c r="DH348" s="1740">
        <f>IFERROR(VLOOKUP($A348,'2004'!$C$3:$M$213,11,FALSE),0)</f>
        <v>0</v>
      </c>
      <c r="DI348" s="1700">
        <f>IFERROR(VLOOKUP($A348,'2003'!$C$3:$Q$214,12,FALSE),0)</f>
        <v>0</v>
      </c>
      <c r="DJ348" s="1691">
        <f>IFERROR(VLOOKUP($A348,'2003'!$C$3:$Q$214,13,FALSE),0)</f>
        <v>0</v>
      </c>
      <c r="DK348" s="1691">
        <f>IFERROR(VLOOKUP($A348,'2003'!$C$3:$Q$214,14,FALSE),0)</f>
        <v>0</v>
      </c>
      <c r="DL348" s="1740">
        <f>IFERROR(VLOOKUP($A348,'2003'!$C$3:$Q$214,15,FALSE),0)</f>
        <v>0</v>
      </c>
      <c r="DM348" s="1700">
        <f>IFERROR(VLOOKUP($A348,'2002'!$D$3:$R$214,12,FALSE),0)</f>
        <v>0</v>
      </c>
      <c r="DN348" s="1691">
        <f>IFERROR(VLOOKUP($A348,'2002'!$D$3:$R$214,13,FALSE),0)</f>
        <v>0</v>
      </c>
      <c r="DO348" s="1691">
        <f>IFERROR(VLOOKUP($A348,'2002'!$D$3:$R$214,14,FALSE),0)</f>
        <v>0</v>
      </c>
      <c r="DP348" s="1788">
        <f>IFERROR(VLOOKUP($A348,'2002'!$D$3:$R$214,15,FALSE),0)</f>
        <v>0</v>
      </c>
      <c r="DQ348" s="1700">
        <f>IFERROR(VLOOKUP($A348,'Pre 2002'!$C$3:$CK$382,84,FALSE),0)</f>
        <v>85</v>
      </c>
      <c r="DR348" s="1695">
        <f>IFERROR(VLOOKUP($A348,'Pre 2002'!$C$3:$CK$382,85,FALSE),0)</f>
        <v>38</v>
      </c>
      <c r="DS348" s="1695">
        <f>IFERROR(VLOOKUP($A348,'Pre 2002'!$C$3:$CK$382,86,FALSE),0)</f>
        <v>4</v>
      </c>
      <c r="DT348" s="1790">
        <f>IFERROR(VLOOKUP($A348,'Pre 2002'!$C$3:$CK$382,87,FALSE),0)</f>
        <v>0.44705882352941179</v>
      </c>
      <c r="DU348" s="1741">
        <f>IFERROR(VLOOKUP(A348,'Pre 2002'!$C$3:$CG$382,83,FALSE),0)</f>
        <v>3</v>
      </c>
      <c r="DY348" s="1731"/>
    </row>
    <row r="349" spans="1:129">
      <c r="A349" s="1778" t="s">
        <v>107</v>
      </c>
      <c r="B349" s="1562">
        <f t="shared" si="133"/>
        <v>1017</v>
      </c>
      <c r="C349" s="1562">
        <f t="shared" si="134"/>
        <v>464</v>
      </c>
      <c r="D349" s="1562">
        <f t="shared" si="135"/>
        <v>5</v>
      </c>
      <c r="E349" s="1563">
        <f t="shared" si="136"/>
        <v>0.45624385447394294</v>
      </c>
      <c r="F349" s="1786">
        <f t="shared" si="137"/>
        <v>24</v>
      </c>
      <c r="G349" s="1595">
        <v>1999</v>
      </c>
      <c r="H349" s="1567">
        <f t="shared" si="138"/>
        <v>16</v>
      </c>
      <c r="I349" s="1734">
        <f t="shared" si="139"/>
        <v>743</v>
      </c>
      <c r="J349" s="1734">
        <f t="shared" si="140"/>
        <v>356</v>
      </c>
      <c r="K349" s="1734">
        <f t="shared" si="141"/>
        <v>4</v>
      </c>
      <c r="L349" s="1806">
        <f t="shared" si="142"/>
        <v>0.47913862718707939</v>
      </c>
      <c r="M349" s="1752">
        <v>99</v>
      </c>
      <c r="N349" s="1752">
        <v>0</v>
      </c>
      <c r="O349" s="1700">
        <f>IFERROR(VLOOKUP($A349,'2022'!$B$2:$K$174,3,FALSE),0)</f>
        <v>36</v>
      </c>
      <c r="P349" s="1858">
        <f>IFERROR(VLOOKUP($A349,'2022'!$B$2:$K$174,4,FALSE),0)</f>
        <v>16</v>
      </c>
      <c r="Q349" s="1858">
        <f>IFERROR(VLOOKUP($A349,'2022'!$B$2:$K$174,5,FALSE),0)</f>
        <v>18</v>
      </c>
      <c r="R349" s="1858">
        <f>IFERROR(VLOOKUP($A349,'2022'!$B$2:$K$174,8,FALSE),0)</f>
        <v>0</v>
      </c>
      <c r="S349" s="1740">
        <f>IFERROR(VLOOKUP($A349,'2022'!$B$2:$K$174,10,FALSE),0)</f>
        <v>0.5</v>
      </c>
      <c r="T349" s="1700">
        <f>IFERROR(VLOOKUP($A349,'2021'!$B$2:$K$174,3,FALSE),0)</f>
        <v>45</v>
      </c>
      <c r="U349" s="1843">
        <f>IFERROR(VLOOKUP($A349,'2021'!$B$2:$K$174,4,FALSE),0)</f>
        <v>8</v>
      </c>
      <c r="V349" s="1843">
        <f>IFERROR(VLOOKUP($A349,'2021'!$B$2:$K$174,5,FALSE),0)</f>
        <v>12</v>
      </c>
      <c r="W349" s="1843">
        <f>IFERROR(VLOOKUP($A349,'2021'!$B$2:$K$174,8,FALSE),0)</f>
        <v>0</v>
      </c>
      <c r="X349" s="1740">
        <f>IFERROR(VLOOKUP($A349,'2021'!$B$2:$K$174,10,FALSE),0)</f>
        <v>0.26700000000000002</v>
      </c>
      <c r="Y349" s="1700">
        <f>IFERROR(VLOOKUP($A349,'2020'!$B$2:$K$170,3,FALSE),0)</f>
        <v>39</v>
      </c>
      <c r="Z349" s="1829">
        <f>IFERROR(VLOOKUP($A349,'2020'!$B$2:$K$170,4,FALSE),0)</f>
        <v>13</v>
      </c>
      <c r="AA349" s="1829">
        <f>IFERROR(VLOOKUP($A349,'2020'!$B$2:$K$170,5,FALSE),0)</f>
        <v>18</v>
      </c>
      <c r="AB349" s="1829">
        <f>IFERROR(VLOOKUP($A349,'2020'!$B$2:$K$170,8,FALSE),0)</f>
        <v>0</v>
      </c>
      <c r="AC349" s="1740">
        <f>IFERROR(VLOOKUP($A349,'2020'!$B$2:$K$170,10,FALSE),0)</f>
        <v>0.46200000000000002</v>
      </c>
      <c r="AD349" s="1700">
        <f>IFERROR(VLOOKUP($A349,'2019'!$B$2:$K$170,3,FALSE),0)</f>
        <v>33</v>
      </c>
      <c r="AE349" s="1823">
        <f>IFERROR(VLOOKUP($A349,'2019'!$B$2:$K$170,4,FALSE),0)</f>
        <v>6</v>
      </c>
      <c r="AF349" s="1823">
        <f>IFERROR(VLOOKUP($A349,'2019'!$B$2:$K$170,5,FALSE),0)</f>
        <v>7</v>
      </c>
      <c r="AG349" s="1823">
        <f>IFERROR(VLOOKUP($A349,'2019'!$B$2:$K$170,8,FALSE),0)</f>
        <v>0</v>
      </c>
      <c r="AH349" s="1740">
        <f>IFERROR(VLOOKUP($A349,'2019'!$B$2:$K$170,10,FALSE),0)</f>
        <v>0.21199999999999999</v>
      </c>
      <c r="AI349" s="1700">
        <f>IFERROR(VLOOKUP($A349,'2018'!$B$2:$K$170,3,FALSE),0)</f>
        <v>31</v>
      </c>
      <c r="AJ349" s="1821">
        <f>IFERROR(VLOOKUP($A349,'2018'!$B$2:$K$170,4,FALSE),0)</f>
        <v>9</v>
      </c>
      <c r="AK349" s="1821">
        <f>IFERROR(VLOOKUP($A349,'2018'!$B$2:$K$170,5,FALSE),0)</f>
        <v>16</v>
      </c>
      <c r="AL349" s="1821">
        <f>IFERROR(VLOOKUP($A349,'2018'!$B$2:$K$170,8,FALSE),0)</f>
        <v>0</v>
      </c>
      <c r="AM349" s="1740">
        <f>IFERROR(VLOOKUP($A349,'2018'!$B$2:$K$170,10,FALSE),0)</f>
        <v>0.51600000000000001</v>
      </c>
      <c r="AN349" s="1700">
        <f>IFERROR(VLOOKUP($A349,'2017'!$B$2:$J$163,2,FALSE),0)</f>
        <v>32</v>
      </c>
      <c r="AO349" s="1815">
        <f>IFERROR(VLOOKUP($A349,'2017'!$B$2:$J$163,3,FALSE),0)</f>
        <v>6</v>
      </c>
      <c r="AP349" s="1815">
        <f>IFERROR(VLOOKUP($A349,'2017'!$B$2:$J$163,4,FALSE),0)</f>
        <v>12</v>
      </c>
      <c r="AQ349" s="1815">
        <f>IFERROR(VLOOKUP($A349,'2017'!$B$2:$J$163,7,FALSE),0)</f>
        <v>0</v>
      </c>
      <c r="AR349" s="1740">
        <f>IFERROR(VLOOKUP($A349,'2017'!$B$2:$J$163,9,FALSE),0)</f>
        <v>0.375</v>
      </c>
      <c r="AS349" s="1700">
        <f>IFERROR(VLOOKUP($A349,'2016'!$B$2:$K$165,3,FALSE),0)</f>
        <v>32</v>
      </c>
      <c r="AT349" s="1796">
        <f>IFERROR(VLOOKUP($A349,'2016'!$B$2:$K$165,4,FALSE),0)</f>
        <v>13</v>
      </c>
      <c r="AU349" s="1796">
        <f>IFERROR(VLOOKUP($A349,'2016'!$B$2:$K$165,5,FALSE),0)</f>
        <v>12</v>
      </c>
      <c r="AV349" s="1796">
        <f>IFERROR(VLOOKUP($A349,'2016'!$B$2:$K$165,8,FALSE),0)</f>
        <v>0</v>
      </c>
      <c r="AW349" s="1740">
        <f>IFERROR(VLOOKUP($A349,'2016'!$B$2:$K$165,10,FALSE),0)</f>
        <v>0.375</v>
      </c>
      <c r="AX349" s="1700">
        <f>IFERROR(VLOOKUP($A349,'2015'!$B$2:$K$165,3,FALSE),0)</f>
        <v>26</v>
      </c>
      <c r="AY349" s="1695">
        <f>IFERROR(VLOOKUP($A349,'2015'!$B$2:$K$165,4,FALSE),0)</f>
        <v>9</v>
      </c>
      <c r="AZ349" s="1695">
        <f>IFERROR(VLOOKUP($A349,'2015'!$B$2:$K$165,5,FALSE),0)</f>
        <v>13</v>
      </c>
      <c r="BA349" s="1695">
        <f>IFERROR(VLOOKUP($A349,'2015'!$B$2:$K$165,8,FALSE),0)</f>
        <v>1</v>
      </c>
      <c r="BB349" s="1740">
        <f>IFERROR(VLOOKUP($A349,'2015'!$B$2:$K$165,10,FALSE),0)</f>
        <v>0.5</v>
      </c>
      <c r="BC349" s="1700">
        <f>IFERROR(VLOOKUP($A349,'2014'!$B$2:$K$157,3,FALSE),0)</f>
        <v>49</v>
      </c>
      <c r="BD349" s="1691">
        <f>IFERROR(VLOOKUP($A349,'2014'!$B$2:$K$157,4,FALSE),0)</f>
        <v>16</v>
      </c>
      <c r="BE349" s="1691">
        <f>IFERROR(VLOOKUP($A349,'2014'!$B$2:$K$157,5,FALSE),0)</f>
        <v>23</v>
      </c>
      <c r="BF349" s="1691">
        <f>IFERROR(VLOOKUP($A349,'2014'!$B$2:$K$157,8,FALSE),0)</f>
        <v>0</v>
      </c>
      <c r="BG349" s="1740">
        <f>IFERROR(VLOOKUP($A349,'2014'!$B$2:$K$157,10,FALSE),0)</f>
        <v>0.46938775510204084</v>
      </c>
      <c r="BH349" s="1700">
        <f>IFERROR(VLOOKUP($A349,'2013'!$D$4:$I$249,2,FALSE),0)</f>
        <v>56</v>
      </c>
      <c r="BI349" s="1691">
        <f>IFERROR(VLOOKUP($A349,'2013'!$D$4:$I$249,3,FALSE),0)</f>
        <v>12</v>
      </c>
      <c r="BJ349" s="1691">
        <f>IFERROR(VLOOKUP($A349,'2013'!$D$4:$I$249,4,FALSE),0)</f>
        <v>27</v>
      </c>
      <c r="BK349" s="1691">
        <f>IFERROR(VLOOKUP($A349,'2013'!$D$4:$I$249,5,FALSE),0)</f>
        <v>1</v>
      </c>
      <c r="BL349" s="1740">
        <f>IFERROR(VLOOKUP($A349,'2013'!$D$4:$I$249,6,FALSE),0)</f>
        <v>0.48214285714285715</v>
      </c>
      <c r="BM349" s="1737">
        <f>IFERROR(VLOOKUP($A349,'2012'!$D$3:$O$172,2,FALSE),0)</f>
        <v>638</v>
      </c>
      <c r="BN349" s="1691">
        <f>IFERROR(VLOOKUP($A349,'2012'!$D$3:$O$172,3,FALSE),0)</f>
        <v>306</v>
      </c>
      <c r="BO349" s="1743">
        <f>IFERROR(VLOOKUP($A349,'2012'!$D$3:$O$172,4,FALSE),0)</f>
        <v>3</v>
      </c>
      <c r="BP349" s="1700">
        <f>IFERROR(VLOOKUP($A349,'2012'!$D$3:$O$172,5,FALSE),0)</f>
        <v>38</v>
      </c>
      <c r="BQ349" s="1691">
        <f>IFERROR(VLOOKUP($A349,'2012'!$D$3:$O$172,6,FALSE),0)</f>
        <v>12</v>
      </c>
      <c r="BR349" s="1691">
        <f>IFERROR(VLOOKUP($A349,'2012'!$D$3:$O$172,7,FALSE),0)</f>
        <v>19</v>
      </c>
      <c r="BS349" s="1691">
        <f>IFERROR(VLOOKUP($A349,'2012'!$D$3:$O$172,8,FALSE),0)</f>
        <v>0</v>
      </c>
      <c r="BT349" s="1740">
        <f>IFERROR(VLOOKUP($A349,'2012'!$D$3:$O$172,9,FALSE),0)</f>
        <v>0.5</v>
      </c>
      <c r="BU349" s="1737">
        <f>IFERROR(VLOOKUP($A349,'2012'!$D$3:$O$172,10,FALSE),0)</f>
        <v>600</v>
      </c>
      <c r="BV349" s="1691">
        <f>IFERROR(VLOOKUP($A349,'2012'!$D$3:$O$172,11,FALSE),0)</f>
        <v>287</v>
      </c>
      <c r="BW349" s="1743">
        <f>IFERROR(VLOOKUP($A349,'2012'!$D$3:$O$172,12,FALSE),0)</f>
        <v>3</v>
      </c>
      <c r="BX349" s="1700">
        <f>IFERROR(VLOOKUP($A349,'2011'!$D$4:$I$251,2,FALSE),0)</f>
        <v>38</v>
      </c>
      <c r="BY349" s="1691">
        <f>IFERROR(VLOOKUP($A349,'2011'!$D$4:$I$251,3,FALSE),0)</f>
        <v>12</v>
      </c>
      <c r="BZ349" s="1691">
        <f>IFERROR(VLOOKUP($A349,'2011'!$D$4:$I$251,4,FALSE),0)</f>
        <v>20</v>
      </c>
      <c r="CA349" s="1691">
        <f>IFERROR(VLOOKUP($A349,'2011'!$D$4:$I$251,5,FALSE),0)</f>
        <v>0</v>
      </c>
      <c r="CB349" s="1740">
        <f>IFERROR(VLOOKUP($A349,'2011'!$D$4:$I$251,6,FALSE),0)</f>
        <v>0.52631578947368418</v>
      </c>
      <c r="CC349" s="1700">
        <f>IFERROR(VLOOKUP($A349,'2010'!$C$3:$H$234,2,FALSE),0)</f>
        <v>34</v>
      </c>
      <c r="CD349" s="1691">
        <f>IFERROR(VLOOKUP($A349,'2010'!$C$3:$H$234,3,FALSE),0)</f>
        <v>9</v>
      </c>
      <c r="CE349" s="1691">
        <f>IFERROR(VLOOKUP($A349,'2010'!$C$3:$H$234,4,FALSE),0)</f>
        <v>14</v>
      </c>
      <c r="CF349" s="1691">
        <f>IFERROR(VLOOKUP($A349,'2010'!$C$3:$H$234,5,FALSE),0)</f>
        <v>0</v>
      </c>
      <c r="CG349" s="1740">
        <f>IFERROR(VLOOKUP($A349,'2010'!$C$3:$H$234,6,FALSE),0)</f>
        <v>0.41176470588235292</v>
      </c>
      <c r="CH349" s="1700">
        <f>IFERROR(VLOOKUP($A349,'2009'!$C$3:$H$242,2,FALSE),0)</f>
        <v>39</v>
      </c>
      <c r="CI349" s="1691">
        <f>IFERROR(VLOOKUP($A349,'2009'!$C$3:$H$242,3,FALSE),0)</f>
        <v>14</v>
      </c>
      <c r="CJ349" s="1691">
        <f>IFERROR(VLOOKUP($A349,'2009'!$C$3:$H$242,4,FALSE),0)</f>
        <v>20</v>
      </c>
      <c r="CK349" s="1691">
        <f>IFERROR(VLOOKUP($A349,'2009'!$C$3:$H$242,5,FALSE),0)</f>
        <v>0</v>
      </c>
      <c r="CL349" s="1740">
        <f>IFERROR(VLOOKUP($A349,'2009'!$C$3:$H$242,6,FALSE),0)</f>
        <v>0.51282051282051277</v>
      </c>
      <c r="CM349" s="1700">
        <f>IFERROR(VLOOKUP($A349,'2008'!$C$3:$H$229,2,FALSE),0)</f>
        <v>37</v>
      </c>
      <c r="CN349" s="1691">
        <f>IFERROR(VLOOKUP($A349,'2008'!$C$3:$H$229,3,FALSE),0)</f>
        <v>9</v>
      </c>
      <c r="CO349" s="1691">
        <f>IFERROR(VLOOKUP($A349,'2008'!$C$3:$H$229,4,FALSE),0)</f>
        <v>18</v>
      </c>
      <c r="CP349" s="1691">
        <f>IFERROR(VLOOKUP($A349,'2008'!$C$3:$H$229,5,FALSE),0)</f>
        <v>1</v>
      </c>
      <c r="CQ349" s="1740">
        <f>IFERROR(VLOOKUP($A349,'2008'!$C$3:$H$229,6,FALSE),0)</f>
        <v>0.48648648648648651</v>
      </c>
      <c r="CR349" s="1700">
        <f>IFERROR(VLOOKUP($A349,'2007'!$C$3:$M$238,7,FALSE),0)</f>
        <v>22</v>
      </c>
      <c r="CS349" s="1691">
        <f>IFERROR(VLOOKUP($A349,'2007'!$C$3:$M$238,8,FALSE),0)</f>
        <v>5</v>
      </c>
      <c r="CT349" s="1691">
        <f>IFERROR(VLOOKUP($A349,'2007'!$C$3:$M$238,9,FALSE),0)</f>
        <v>8</v>
      </c>
      <c r="CU349" s="1691">
        <f>IFERROR(VLOOKUP($A349,'2007'!$C$3:$M$238,10,FALSE),0)</f>
        <v>0</v>
      </c>
      <c r="CV349" s="1740">
        <f>IFERROR(VLOOKUP($A349,'2007'!$C$3:$M$238,11,FALSE),0)</f>
        <v>0.36363636363636365</v>
      </c>
      <c r="CW349" s="1700">
        <f>IFERROR(VLOOKUP($A349,'2006'!$A$2:$F$200,2,FALSE),0)</f>
        <v>58</v>
      </c>
      <c r="CX349" s="1691">
        <f>IFERROR(VLOOKUP($A349,'2006'!$A$2:$F$200,4,FALSE),0)</f>
        <v>18</v>
      </c>
      <c r="CY349" s="1691">
        <f>IFERROR(VLOOKUP($A349,'2006'!$A$2:$F$200,5,FALSE),0)</f>
        <v>0</v>
      </c>
      <c r="CZ349" s="1740">
        <f>IFERROR(VLOOKUP($A349,'2006'!$A$2:$F$200,6,FALSE),0)</f>
        <v>0.31034482758620691</v>
      </c>
      <c r="DA349" s="1700">
        <f>IFERROR(VLOOKUP($A349,'2005'!$C$3:$M$205,8,FALSE),0)</f>
        <v>0</v>
      </c>
      <c r="DB349" s="1691">
        <f>IFERROR(VLOOKUP($A349,'2005'!$C$3:$M$205,9,FALSE),0)</f>
        <v>0</v>
      </c>
      <c r="DC349" s="1691">
        <f>IFERROR(VLOOKUP($A349,'2005'!$C$3:$M$205,10,FALSE),0)</f>
        <v>0</v>
      </c>
      <c r="DD349" s="1740">
        <f>IFERROR(VLOOKUP($A349,'2005'!$C$3:$M$205,11,FALSE),0)</f>
        <v>0</v>
      </c>
      <c r="DE349" s="1700">
        <f>IFERROR(VLOOKUP($A349,'2004'!$C$3:$M$213,8,FALSE),0)</f>
        <v>59</v>
      </c>
      <c r="DF349" s="1691">
        <f>IFERROR(VLOOKUP($A349,'2004'!$C$3:$M$213,9,FALSE),0)</f>
        <v>27</v>
      </c>
      <c r="DG349" s="1691">
        <f>IFERROR(VLOOKUP($A349,'2004'!$C$3:$M$213,10,FALSE),0)</f>
        <v>0</v>
      </c>
      <c r="DH349" s="1740">
        <f>IFERROR(VLOOKUP($A349,'2004'!$C$3:$M$213,11,FALSE),0)</f>
        <v>0.4576271186440678</v>
      </c>
      <c r="DI349" s="1700">
        <f>IFERROR(VLOOKUP($A349,'2003'!$C$3:$Q$214,12,FALSE),0)</f>
        <v>66</v>
      </c>
      <c r="DJ349" s="1691">
        <f>IFERROR(VLOOKUP($A349,'2003'!$C$3:$Q$214,13,FALSE),0)</f>
        <v>31</v>
      </c>
      <c r="DK349" s="1691">
        <f>IFERROR(VLOOKUP($A349,'2003'!$C$3:$Q$214,14,FALSE),0)</f>
        <v>0</v>
      </c>
      <c r="DL349" s="1740">
        <f>IFERROR(VLOOKUP($A349,'2003'!$C$3:$Q$214,15,FALSE),0)</f>
        <v>0.46969696969696972</v>
      </c>
      <c r="DM349" s="1700">
        <f>IFERROR(VLOOKUP($A349,'2002'!$D$3:$R$214,12,FALSE),0)</f>
        <v>65</v>
      </c>
      <c r="DN349" s="1691">
        <f>IFERROR(VLOOKUP($A349,'2002'!$D$3:$R$214,13,FALSE),0)</f>
        <v>34</v>
      </c>
      <c r="DO349" s="1691">
        <f>IFERROR(VLOOKUP($A349,'2002'!$D$3:$R$214,14,FALSE),0)</f>
        <v>0</v>
      </c>
      <c r="DP349" s="1788">
        <f>IFERROR(VLOOKUP($A349,'2002'!$D$3:$R$214,15,FALSE),0)</f>
        <v>0.52307692307692311</v>
      </c>
      <c r="DQ349" s="1700">
        <f>IFERROR(VLOOKUP($A349,'Pre 2002'!$C$3:$CK$382,84,FALSE),0)</f>
        <v>182</v>
      </c>
      <c r="DR349" s="1695">
        <f>IFERROR(VLOOKUP($A349,'Pre 2002'!$C$3:$CK$382,85,FALSE),0)</f>
        <v>97</v>
      </c>
      <c r="DS349" s="1695">
        <f>IFERROR(VLOOKUP($A349,'Pre 2002'!$C$3:$CK$382,86,FALSE),0)</f>
        <v>2</v>
      </c>
      <c r="DT349" s="1790">
        <f>IFERROR(VLOOKUP($A349,'Pre 2002'!$C$3:$CK$382,87,FALSE),0)</f>
        <v>0.53296703296703296</v>
      </c>
      <c r="DU349" s="1741">
        <f>IFERROR(VLOOKUP(A349,'Pre 2002'!$C$3:$CG$382,83,FALSE),0)</f>
        <v>4</v>
      </c>
      <c r="DY349" s="1731"/>
    </row>
    <row r="350" spans="1:129">
      <c r="A350" s="1778" t="s">
        <v>1968</v>
      </c>
      <c r="B350" s="1562">
        <f t="shared" si="133"/>
        <v>120</v>
      </c>
      <c r="C350" s="1562">
        <f t="shared" si="134"/>
        <v>54</v>
      </c>
      <c r="D350" s="1562">
        <f t="shared" si="135"/>
        <v>5</v>
      </c>
      <c r="E350" s="1563">
        <f t="shared" si="136"/>
        <v>0.45</v>
      </c>
      <c r="F350" s="1786">
        <f t="shared" si="137"/>
        <v>2</v>
      </c>
      <c r="G350" s="1595" t="s">
        <v>2159</v>
      </c>
      <c r="H350" s="1567">
        <f t="shared" si="138"/>
        <v>2</v>
      </c>
      <c r="I350" s="1734">
        <f t="shared" si="139"/>
        <v>120</v>
      </c>
      <c r="J350" s="1734">
        <f t="shared" si="140"/>
        <v>54</v>
      </c>
      <c r="K350" s="1734">
        <f t="shared" si="141"/>
        <v>5</v>
      </c>
      <c r="L350" s="1806">
        <f t="shared" si="142"/>
        <v>0.45</v>
      </c>
      <c r="O350" s="1700">
        <f>IFERROR(VLOOKUP($A350,'2022'!$B$2:$K$174,3,FALSE),0)</f>
        <v>0</v>
      </c>
      <c r="P350" s="1858">
        <f>IFERROR(VLOOKUP($A350,'2022'!$B$2:$K$174,4,FALSE),0)</f>
        <v>0</v>
      </c>
      <c r="Q350" s="1858">
        <f>IFERROR(VLOOKUP($A350,'2022'!$B$2:$K$174,5,FALSE),0)</f>
        <v>0</v>
      </c>
      <c r="R350" s="1858">
        <f>IFERROR(VLOOKUP($A350,'2022'!$B$2:$K$174,8,FALSE),0)</f>
        <v>0</v>
      </c>
      <c r="S350" s="1740">
        <f>IFERROR(VLOOKUP($A350,'2022'!$B$2:$K$174,10,FALSE),0)</f>
        <v>0</v>
      </c>
      <c r="T350" s="1700">
        <f>IFERROR(VLOOKUP($A350,'2021'!$B$2:$K$174,3,FALSE),0)</f>
        <v>0</v>
      </c>
      <c r="U350" s="1843">
        <f>IFERROR(VLOOKUP($A350,'2021'!$B$2:$K$174,4,FALSE),0)</f>
        <v>0</v>
      </c>
      <c r="V350" s="1843">
        <f>IFERROR(VLOOKUP($A350,'2021'!$B$2:$K$174,5,FALSE),0)</f>
        <v>0</v>
      </c>
      <c r="W350" s="1843">
        <f>IFERROR(VLOOKUP($A350,'2021'!$B$2:$K$174,8,FALSE),0)</f>
        <v>0</v>
      </c>
      <c r="X350" s="1740">
        <f>IFERROR(VLOOKUP($A350,'2021'!$B$2:$K$174,10,FALSE),0)</f>
        <v>0</v>
      </c>
      <c r="Y350" s="1700">
        <f>IFERROR(VLOOKUP($A350,'2020'!$B$2:$K$170,3,FALSE),0)</f>
        <v>0</v>
      </c>
      <c r="Z350" s="1829">
        <f>IFERROR(VLOOKUP($A350,'2020'!$B$2:$K$170,4,FALSE),0)</f>
        <v>0</v>
      </c>
      <c r="AA350" s="1829">
        <f>IFERROR(VLOOKUP($A350,'2020'!$B$2:$K$170,5,FALSE),0)</f>
        <v>0</v>
      </c>
      <c r="AB350" s="1829">
        <f>IFERROR(VLOOKUP($A350,'2020'!$B$2:$K$170,8,FALSE),0)</f>
        <v>0</v>
      </c>
      <c r="AC350" s="1740">
        <f>IFERROR(VLOOKUP($A350,'2020'!$B$2:$K$170,10,FALSE),0)</f>
        <v>0</v>
      </c>
      <c r="AD350" s="1700">
        <f>IFERROR(VLOOKUP($A350,'2019'!$B$2:$K$170,3,FALSE),0)</f>
        <v>0</v>
      </c>
      <c r="AE350" s="1823">
        <f>IFERROR(VLOOKUP($A350,'2019'!$B$2:$K$170,4,FALSE),0)</f>
        <v>0</v>
      </c>
      <c r="AF350" s="1823">
        <f>IFERROR(VLOOKUP($A350,'2019'!$B$2:$K$170,5,FALSE),0)</f>
        <v>0</v>
      </c>
      <c r="AG350" s="1823">
        <f>IFERROR(VLOOKUP($A350,'2019'!$B$2:$K$170,8,FALSE),0)</f>
        <v>0</v>
      </c>
      <c r="AH350" s="1740">
        <f>IFERROR(VLOOKUP($A350,'2019'!$B$2:$K$170,10,FALSE),0)</f>
        <v>0</v>
      </c>
      <c r="AI350" s="1700">
        <f>IFERROR(VLOOKUP($A350,'2018'!$B$2:$K$170,3,FALSE),0)</f>
        <v>0</v>
      </c>
      <c r="AJ350" s="1821">
        <f>IFERROR(VLOOKUP($A350,'2018'!$B$2:$K$170,4,FALSE),0)</f>
        <v>0</v>
      </c>
      <c r="AK350" s="1821">
        <f>IFERROR(VLOOKUP($A350,'2018'!$B$2:$K$170,5,FALSE),0)</f>
        <v>0</v>
      </c>
      <c r="AL350" s="1821">
        <f>IFERROR(VLOOKUP($A350,'2018'!$B$2:$K$170,8,FALSE),0)</f>
        <v>0</v>
      </c>
      <c r="AM350" s="1740">
        <f>IFERROR(VLOOKUP($A350,'2018'!$B$2:$K$170,10,FALSE),0)</f>
        <v>0</v>
      </c>
      <c r="AN350" s="1700">
        <f>IFERROR(VLOOKUP($A350,'2017'!$B$2:$J$163,2,FALSE),0)</f>
        <v>0</v>
      </c>
      <c r="AO350" s="1815">
        <f>IFERROR(VLOOKUP($A350,'2017'!$B$2:$J$163,3,FALSE),0)</f>
        <v>0</v>
      </c>
      <c r="AP350" s="1815">
        <f>IFERROR(VLOOKUP($A350,'2017'!$B$2:$J$163,4,FALSE),0)</f>
        <v>0</v>
      </c>
      <c r="AQ350" s="1815">
        <f>IFERROR(VLOOKUP($A350,'2017'!$B$2:$J$163,7,FALSE),0)</f>
        <v>0</v>
      </c>
      <c r="AR350" s="1740">
        <f>IFERROR(VLOOKUP($A350,'2017'!$B$2:$J$163,9,FALSE),0)</f>
        <v>0</v>
      </c>
      <c r="AS350" s="1700">
        <f>IFERROR(VLOOKUP($A350,'2016'!$B$2:$K$165,3,FALSE),0)</f>
        <v>0</v>
      </c>
      <c r="AT350" s="1796">
        <f>IFERROR(VLOOKUP($A350,'2016'!$B$2:$K$165,4,FALSE),0)</f>
        <v>0</v>
      </c>
      <c r="AU350" s="1796">
        <f>IFERROR(VLOOKUP($A350,'2016'!$B$2:$K$165,5,FALSE),0)</f>
        <v>0</v>
      </c>
      <c r="AV350" s="1796">
        <f>IFERROR(VLOOKUP($A350,'2016'!$B$2:$K$165,8,FALSE),0)</f>
        <v>0</v>
      </c>
      <c r="AW350" s="1740">
        <f>IFERROR(VLOOKUP($A350,'2016'!$B$2:$K$165,10,FALSE),0)</f>
        <v>0</v>
      </c>
      <c r="AX350" s="1700">
        <f>IFERROR(VLOOKUP($A350,'2015'!$B$2:$K$165,3,FALSE),0)</f>
        <v>0</v>
      </c>
      <c r="AY350" s="1695">
        <f>IFERROR(VLOOKUP($A350,'2015'!$B$2:$K$165,4,FALSE),0)</f>
        <v>0</v>
      </c>
      <c r="AZ350" s="1695">
        <f>IFERROR(VLOOKUP($A350,'2015'!$B$2:$K$165,5,FALSE),0)</f>
        <v>0</v>
      </c>
      <c r="BA350" s="1695">
        <f>IFERROR(VLOOKUP($A350,'2015'!$B$2:$K$165,8,FALSE),0)</f>
        <v>0</v>
      </c>
      <c r="BB350" s="1740">
        <f>IFERROR(VLOOKUP($A350,'2015'!$B$2:$K$165,10,FALSE),0)</f>
        <v>0</v>
      </c>
      <c r="BC350" s="1700">
        <f>IFERROR(VLOOKUP($A350,'2014'!$B$2:$K$157,3,FALSE),0)</f>
        <v>0</v>
      </c>
      <c r="BD350" s="1691">
        <f>IFERROR(VLOOKUP($A350,'2014'!$B$2:$K$157,4,FALSE),0)</f>
        <v>0</v>
      </c>
      <c r="BE350" s="1691">
        <f>IFERROR(VLOOKUP($A350,'2014'!$B$2:$K$157,5,FALSE),0)</f>
        <v>0</v>
      </c>
      <c r="BF350" s="1691">
        <f>IFERROR(VLOOKUP($A350,'2014'!$B$2:$K$157,8,FALSE),0)</f>
        <v>0</v>
      </c>
      <c r="BG350" s="1740">
        <f>IFERROR(VLOOKUP($A350,'2014'!$B$2:$K$157,10,FALSE),0)</f>
        <v>0</v>
      </c>
      <c r="BH350" s="1700">
        <f>IFERROR(VLOOKUP($A350,'2013'!$D$4:$I$249,2,FALSE),0)</f>
        <v>0</v>
      </c>
      <c r="BI350" s="1691">
        <f>IFERROR(VLOOKUP($A350,'2013'!$D$4:$I$249,3,FALSE),0)</f>
        <v>0</v>
      </c>
      <c r="BJ350" s="1691">
        <f>IFERROR(VLOOKUP($A350,'2013'!$D$4:$I$249,4,FALSE),0)</f>
        <v>0</v>
      </c>
      <c r="BK350" s="1691">
        <f>IFERROR(VLOOKUP($A350,'2013'!$D$4:$I$249,5,FALSE),0)</f>
        <v>0</v>
      </c>
      <c r="BL350" s="1740">
        <f>IFERROR(VLOOKUP($A350,'2013'!$D$4:$I$249,6,FALSE),0)</f>
        <v>0</v>
      </c>
      <c r="BM350" s="1737">
        <f>IFERROR(VLOOKUP($A350,'2012'!$D$3:$O$172,2,FALSE),0)</f>
        <v>0</v>
      </c>
      <c r="BN350" s="1691">
        <f>IFERROR(VLOOKUP($A350,'2012'!$D$3:$O$172,3,FALSE),0)</f>
        <v>0</v>
      </c>
      <c r="BO350" s="1743">
        <f>IFERROR(VLOOKUP($A350,'2012'!$D$3:$O$172,4,FALSE),0)</f>
        <v>0</v>
      </c>
      <c r="BP350" s="1700">
        <f>IFERROR(VLOOKUP($A350,'2012'!$D$3:$O$172,5,FALSE),0)</f>
        <v>0</v>
      </c>
      <c r="BQ350" s="1691">
        <f>IFERROR(VLOOKUP($A350,'2012'!$D$3:$O$172,6,FALSE),0)</f>
        <v>0</v>
      </c>
      <c r="BR350" s="1691">
        <f>IFERROR(VLOOKUP($A350,'2012'!$D$3:$O$172,7,FALSE),0)</f>
        <v>0</v>
      </c>
      <c r="BS350" s="1691">
        <f>IFERROR(VLOOKUP($A350,'2012'!$D$3:$O$172,8,FALSE),0)</f>
        <v>0</v>
      </c>
      <c r="BT350" s="1740">
        <f>IFERROR(VLOOKUP($A350,'2012'!$D$3:$O$172,9,FALSE),0)</f>
        <v>0</v>
      </c>
      <c r="BX350" s="1700">
        <f>IFERROR(VLOOKUP($A350,'2011'!$D$4:$I$251,2,FALSE),0)</f>
        <v>0</v>
      </c>
      <c r="BY350" s="1691">
        <f>IFERROR(VLOOKUP($A350,'2011'!$D$4:$I$251,3,FALSE),0)</f>
        <v>0</v>
      </c>
      <c r="BZ350" s="1691">
        <f>IFERROR(VLOOKUP($A350,'2011'!$D$4:$I$251,4,FALSE),0)</f>
        <v>0</v>
      </c>
      <c r="CA350" s="1691">
        <f>IFERROR(VLOOKUP($A350,'2011'!$D$4:$I$251,5,FALSE),0)</f>
        <v>0</v>
      </c>
      <c r="CB350" s="1740">
        <f>IFERROR(VLOOKUP($A350,'2011'!$D$4:$I$251,6,FALSE),0)</f>
        <v>0</v>
      </c>
      <c r="CC350" s="1700">
        <f>IFERROR(VLOOKUP($A350,'2010'!$C$3:$H$234,2,FALSE),0)</f>
        <v>0</v>
      </c>
      <c r="CD350" s="1691">
        <f>IFERROR(VLOOKUP($A350,'2010'!$C$3:$H$234,3,FALSE),0)</f>
        <v>0</v>
      </c>
      <c r="CE350" s="1691">
        <f>IFERROR(VLOOKUP($A350,'2010'!$C$3:$H$234,4,FALSE),0)</f>
        <v>0</v>
      </c>
      <c r="CF350" s="1691">
        <f>IFERROR(VLOOKUP($A350,'2010'!$C$3:$H$234,5,FALSE),0)</f>
        <v>0</v>
      </c>
      <c r="CG350" s="1740">
        <f>IFERROR(VLOOKUP($A350,'2010'!$C$3:$H$234,6,FALSE),0)</f>
        <v>0</v>
      </c>
      <c r="CH350" s="1700">
        <f>IFERROR(VLOOKUP($A350,'2009'!$C$3:$H$242,2,FALSE),0)</f>
        <v>0</v>
      </c>
      <c r="CI350" s="1691">
        <f>IFERROR(VLOOKUP($A350,'2009'!$C$3:$H$242,3,FALSE),0)</f>
        <v>0</v>
      </c>
      <c r="CJ350" s="1691">
        <f>IFERROR(VLOOKUP($A350,'2009'!$C$3:$H$242,4,FALSE),0)</f>
        <v>0</v>
      </c>
      <c r="CK350" s="1691">
        <f>IFERROR(VLOOKUP($A350,'2009'!$C$3:$H$242,5,FALSE),0)</f>
        <v>0</v>
      </c>
      <c r="CL350" s="1740">
        <f>IFERROR(VLOOKUP($A350,'2009'!$C$3:$H$242,6,FALSE),0)</f>
        <v>0</v>
      </c>
      <c r="CM350" s="1700">
        <f>IFERROR(VLOOKUP($A350,'2008'!$C$3:$H$229,2,FALSE),0)</f>
        <v>0</v>
      </c>
      <c r="CN350" s="1691">
        <f>IFERROR(VLOOKUP($A350,'2008'!$C$3:$H$229,3,FALSE),0)</f>
        <v>0</v>
      </c>
      <c r="CO350" s="1691">
        <f>IFERROR(VLOOKUP($A350,'2008'!$C$3:$H$229,4,FALSE),0)</f>
        <v>0</v>
      </c>
      <c r="CP350" s="1691">
        <f>IFERROR(VLOOKUP($A350,'2008'!$C$3:$H$229,5,FALSE),0)</f>
        <v>0</v>
      </c>
      <c r="CQ350" s="1740">
        <f>IFERROR(VLOOKUP($A350,'2008'!$C$3:$H$229,6,FALSE),0)</f>
        <v>0</v>
      </c>
      <c r="CR350" s="1700">
        <f>IFERROR(VLOOKUP($A350,'2007'!$C$3:$M$238,7,FALSE),0)</f>
        <v>0</v>
      </c>
      <c r="CS350" s="1691">
        <f>IFERROR(VLOOKUP($A350,'2007'!$C$3:$M$238,8,FALSE),0)</f>
        <v>0</v>
      </c>
      <c r="CT350" s="1691">
        <f>IFERROR(VLOOKUP($A350,'2007'!$C$3:$M$238,9,FALSE),0)</f>
        <v>0</v>
      </c>
      <c r="CU350" s="1691">
        <f>IFERROR(VLOOKUP($A350,'2007'!$C$3:$M$238,10,FALSE),0)</f>
        <v>0</v>
      </c>
      <c r="CV350" s="1740">
        <f>IFERROR(VLOOKUP($A350,'2007'!$C$3:$M$238,11,FALSE),0)</f>
        <v>0</v>
      </c>
      <c r="CW350" s="1700">
        <f>IFERROR(VLOOKUP($A350,'2006'!$A$2:$F$200,2,FALSE),0)</f>
        <v>0</v>
      </c>
      <c r="CX350" s="1691">
        <f>IFERROR(VLOOKUP($A350,'2006'!$A$2:$F$200,4,FALSE),0)</f>
        <v>0</v>
      </c>
      <c r="CY350" s="1691">
        <f>IFERROR(VLOOKUP($A350,'2006'!$A$2:$F$200,5,FALSE),0)</f>
        <v>0</v>
      </c>
      <c r="CZ350" s="1740">
        <f>IFERROR(VLOOKUP($A350,'2006'!$A$2:$F$200,6,FALSE),0)</f>
        <v>0</v>
      </c>
      <c r="DA350" s="1700">
        <f>IFERROR(VLOOKUP($A350,'2005'!$C$3:$M$205,8,FALSE),0)</f>
        <v>0</v>
      </c>
      <c r="DB350" s="1691">
        <f>IFERROR(VLOOKUP($A350,'2005'!$C$3:$M$205,9,FALSE),0)</f>
        <v>0</v>
      </c>
      <c r="DC350" s="1691">
        <f>IFERROR(VLOOKUP($A350,'2005'!$C$3:$M$205,10,FALSE),0)</f>
        <v>0</v>
      </c>
      <c r="DD350" s="1740">
        <f>IFERROR(VLOOKUP($A350,'2005'!$C$3:$M$205,11,FALSE),0)</f>
        <v>0</v>
      </c>
      <c r="DE350" s="1700">
        <f>IFERROR(VLOOKUP($A350,'2004'!$C$3:$M$213,8,FALSE),0)</f>
        <v>0</v>
      </c>
      <c r="DF350" s="1691">
        <f>IFERROR(VLOOKUP($A350,'2004'!$C$3:$M$213,9,FALSE),0)</f>
        <v>0</v>
      </c>
      <c r="DG350" s="1691">
        <f>IFERROR(VLOOKUP($A350,'2004'!$C$3:$M$213,10,FALSE),0)</f>
        <v>0</v>
      </c>
      <c r="DH350" s="1740">
        <f>IFERROR(VLOOKUP($A350,'2004'!$C$3:$M$213,11,FALSE),0)</f>
        <v>0</v>
      </c>
      <c r="DI350" s="1700">
        <f>IFERROR(VLOOKUP($A350,'2003'!$C$3:$Q$214,12,FALSE),0)</f>
        <v>0</v>
      </c>
      <c r="DJ350" s="1691">
        <f>IFERROR(VLOOKUP($A350,'2003'!$C$3:$Q$214,13,FALSE),0)</f>
        <v>0</v>
      </c>
      <c r="DK350" s="1691">
        <f>IFERROR(VLOOKUP($A350,'2003'!$C$3:$Q$214,14,FALSE),0)</f>
        <v>0</v>
      </c>
      <c r="DL350" s="1740">
        <f>IFERROR(VLOOKUP($A350,'2003'!$C$3:$Q$214,15,FALSE),0)</f>
        <v>0</v>
      </c>
      <c r="DM350" s="1700">
        <f>IFERROR(VLOOKUP($A350,'2002'!$D$3:$R$214,12,FALSE),0)</f>
        <v>0</v>
      </c>
      <c r="DN350" s="1691">
        <f>IFERROR(VLOOKUP($A350,'2002'!$D$3:$R$214,13,FALSE),0)</f>
        <v>0</v>
      </c>
      <c r="DO350" s="1691">
        <f>IFERROR(VLOOKUP($A350,'2002'!$D$3:$R$214,14,FALSE),0)</f>
        <v>0</v>
      </c>
      <c r="DP350" s="1788">
        <f>IFERROR(VLOOKUP($A350,'2002'!$D$3:$R$214,15,FALSE),0)</f>
        <v>0</v>
      </c>
      <c r="DQ350" s="1700">
        <f>IFERROR(VLOOKUP($A350,'Pre 2002'!$C$3:$CK$382,84,FALSE),0)</f>
        <v>120</v>
      </c>
      <c r="DR350" s="1695">
        <f>IFERROR(VLOOKUP($A350,'Pre 2002'!$C$3:$CK$382,85,FALSE),0)</f>
        <v>54</v>
      </c>
      <c r="DS350" s="1695">
        <f>IFERROR(VLOOKUP($A350,'Pre 2002'!$C$3:$CK$382,86,FALSE),0)</f>
        <v>5</v>
      </c>
      <c r="DT350" s="1790">
        <f>IFERROR(VLOOKUP($A350,'Pre 2002'!$C$3:$CK$382,87,FALSE),0)</f>
        <v>0.45</v>
      </c>
      <c r="DU350" s="1741">
        <f>IFERROR(VLOOKUP(A350,'Pre 2002'!$C$3:$CG$382,83,FALSE),0)</f>
        <v>2</v>
      </c>
      <c r="DY350" s="1731"/>
    </row>
    <row r="351" spans="1:129">
      <c r="A351" s="1778" t="s">
        <v>1927</v>
      </c>
      <c r="B351" s="1562">
        <f t="shared" si="133"/>
        <v>854</v>
      </c>
      <c r="C351" s="1562">
        <f t="shared" si="134"/>
        <v>368</v>
      </c>
      <c r="D351" s="1562">
        <f t="shared" si="135"/>
        <v>5</v>
      </c>
      <c r="E351" s="1563">
        <f t="shared" si="136"/>
        <v>0.43091334894613581</v>
      </c>
      <c r="F351" s="1786">
        <f t="shared" si="137"/>
        <v>21</v>
      </c>
      <c r="G351" s="1595" t="s">
        <v>2159</v>
      </c>
      <c r="H351" s="1567">
        <f t="shared" si="138"/>
        <v>21</v>
      </c>
      <c r="I351" s="1734">
        <f t="shared" si="139"/>
        <v>854</v>
      </c>
      <c r="J351" s="1734">
        <f t="shared" si="140"/>
        <v>368</v>
      </c>
      <c r="K351" s="1734">
        <f t="shared" si="141"/>
        <v>5</v>
      </c>
      <c r="L351" s="1806">
        <f t="shared" si="142"/>
        <v>0.43091334894613581</v>
      </c>
      <c r="M351" s="1751"/>
      <c r="N351" s="1751"/>
      <c r="O351" s="1700">
        <f>IFERROR(VLOOKUP($A351,'2022'!$B$2:$K$174,3,FALSE),0)</f>
        <v>0</v>
      </c>
      <c r="P351" s="1858">
        <f>IFERROR(VLOOKUP($A351,'2022'!$B$2:$K$174,4,FALSE),0)</f>
        <v>0</v>
      </c>
      <c r="Q351" s="1858">
        <f>IFERROR(VLOOKUP($A351,'2022'!$B$2:$K$174,5,FALSE),0)</f>
        <v>0</v>
      </c>
      <c r="R351" s="1858">
        <f>IFERROR(VLOOKUP($A351,'2022'!$B$2:$K$174,8,FALSE),0)</f>
        <v>0</v>
      </c>
      <c r="S351" s="1740">
        <f>IFERROR(VLOOKUP($A351,'2022'!$B$2:$K$174,10,FALSE),0)</f>
        <v>0</v>
      </c>
      <c r="T351" s="1700">
        <f>IFERROR(VLOOKUP($A351,'2021'!$B$2:$K$174,3,FALSE),0)</f>
        <v>0</v>
      </c>
      <c r="U351" s="1843">
        <f>IFERROR(VLOOKUP($A351,'2021'!$B$2:$K$174,4,FALSE),0)</f>
        <v>0</v>
      </c>
      <c r="V351" s="1843">
        <f>IFERROR(VLOOKUP($A351,'2021'!$B$2:$K$174,5,FALSE),0)</f>
        <v>0</v>
      </c>
      <c r="W351" s="1843">
        <f>IFERROR(VLOOKUP($A351,'2021'!$B$2:$K$174,8,FALSE),0)</f>
        <v>0</v>
      </c>
      <c r="X351" s="1740">
        <f>IFERROR(VLOOKUP($A351,'2021'!$B$2:$K$174,10,FALSE),0)</f>
        <v>0</v>
      </c>
      <c r="Y351" s="1700">
        <f>IFERROR(VLOOKUP($A351,'2020'!$B$2:$K$170,3,FALSE),0)</f>
        <v>0</v>
      </c>
      <c r="Z351" s="1829">
        <f>IFERROR(VLOOKUP($A351,'2020'!$B$2:$K$170,4,FALSE),0)</f>
        <v>0</v>
      </c>
      <c r="AA351" s="1829">
        <f>IFERROR(VLOOKUP($A351,'2020'!$B$2:$K$170,5,FALSE),0)</f>
        <v>0</v>
      </c>
      <c r="AB351" s="1829">
        <f>IFERROR(VLOOKUP($A351,'2020'!$B$2:$K$170,8,FALSE),0)</f>
        <v>0</v>
      </c>
      <c r="AC351" s="1740">
        <f>IFERROR(VLOOKUP($A351,'2020'!$B$2:$K$170,10,FALSE),0)</f>
        <v>0</v>
      </c>
      <c r="AD351" s="1700">
        <f>IFERROR(VLOOKUP($A351,'2019'!$B$2:$K$170,3,FALSE),0)</f>
        <v>0</v>
      </c>
      <c r="AE351" s="1823">
        <f>IFERROR(VLOOKUP($A351,'2019'!$B$2:$K$170,4,FALSE),0)</f>
        <v>0</v>
      </c>
      <c r="AF351" s="1823">
        <f>IFERROR(VLOOKUP($A351,'2019'!$B$2:$K$170,5,FALSE),0)</f>
        <v>0</v>
      </c>
      <c r="AG351" s="1823">
        <f>IFERROR(VLOOKUP($A351,'2019'!$B$2:$K$170,8,FALSE),0)</f>
        <v>0</v>
      </c>
      <c r="AH351" s="1740">
        <f>IFERROR(VLOOKUP($A351,'2019'!$B$2:$K$170,10,FALSE),0)</f>
        <v>0</v>
      </c>
      <c r="AI351" s="1700">
        <f>IFERROR(VLOOKUP($A351,'2018'!$B$2:$K$170,3,FALSE),0)</f>
        <v>0</v>
      </c>
      <c r="AJ351" s="1821">
        <f>IFERROR(VLOOKUP($A351,'2018'!$B$2:$K$170,4,FALSE),0)</f>
        <v>0</v>
      </c>
      <c r="AK351" s="1821">
        <f>IFERROR(VLOOKUP($A351,'2018'!$B$2:$K$170,5,FALSE),0)</f>
        <v>0</v>
      </c>
      <c r="AL351" s="1821">
        <f>IFERROR(VLOOKUP($A351,'2018'!$B$2:$K$170,8,FALSE),0)</f>
        <v>0</v>
      </c>
      <c r="AM351" s="1740">
        <f>IFERROR(VLOOKUP($A351,'2018'!$B$2:$K$170,10,FALSE),0)</f>
        <v>0</v>
      </c>
      <c r="AN351" s="1700">
        <f>IFERROR(VLOOKUP($A351,'2017'!$B$2:$J$163,2,FALSE),0)</f>
        <v>0</v>
      </c>
      <c r="AO351" s="1815">
        <f>IFERROR(VLOOKUP($A351,'2017'!$B$2:$J$163,3,FALSE),0)</f>
        <v>0</v>
      </c>
      <c r="AP351" s="1815">
        <f>IFERROR(VLOOKUP($A351,'2017'!$B$2:$J$163,4,FALSE),0)</f>
        <v>0</v>
      </c>
      <c r="AQ351" s="1815">
        <f>IFERROR(VLOOKUP($A351,'2017'!$B$2:$J$163,7,FALSE),0)</f>
        <v>0</v>
      </c>
      <c r="AR351" s="1740">
        <f>IFERROR(VLOOKUP($A351,'2017'!$B$2:$J$163,9,FALSE),0)</f>
        <v>0</v>
      </c>
      <c r="AS351" s="1700">
        <f>IFERROR(VLOOKUP($A351,'2016'!$B$2:$K$165,3,FALSE),0)</f>
        <v>0</v>
      </c>
      <c r="AT351" s="1796">
        <f>IFERROR(VLOOKUP($A351,'2016'!$B$2:$K$165,4,FALSE),0)</f>
        <v>0</v>
      </c>
      <c r="AU351" s="1796">
        <f>IFERROR(VLOOKUP($A351,'2016'!$B$2:$K$165,5,FALSE),0)</f>
        <v>0</v>
      </c>
      <c r="AV351" s="1796">
        <f>IFERROR(VLOOKUP($A351,'2016'!$B$2:$K$165,8,FALSE),0)</f>
        <v>0</v>
      </c>
      <c r="AW351" s="1740">
        <f>IFERROR(VLOOKUP($A351,'2016'!$B$2:$K$165,10,FALSE),0)</f>
        <v>0</v>
      </c>
      <c r="AX351" s="1700">
        <f>IFERROR(VLOOKUP($A351,'2015'!$B$2:$K$165,3,FALSE),0)</f>
        <v>0</v>
      </c>
      <c r="AY351" s="1695">
        <f>IFERROR(VLOOKUP($A351,'2015'!$B$2:$K$165,4,FALSE),0)</f>
        <v>0</v>
      </c>
      <c r="AZ351" s="1695">
        <f>IFERROR(VLOOKUP($A351,'2015'!$B$2:$K$165,5,FALSE),0)</f>
        <v>0</v>
      </c>
      <c r="BA351" s="1695">
        <f>IFERROR(VLOOKUP($A351,'2015'!$B$2:$K$165,8,FALSE),0)</f>
        <v>0</v>
      </c>
      <c r="BB351" s="1740">
        <f>IFERROR(VLOOKUP($A351,'2015'!$B$2:$K$165,10,FALSE),0)</f>
        <v>0</v>
      </c>
      <c r="BC351" s="1700">
        <f>IFERROR(VLOOKUP($A351,'2014'!$B$2:$K$157,3,FALSE),0)</f>
        <v>0</v>
      </c>
      <c r="BD351" s="1691">
        <f>IFERROR(VLOOKUP($A351,'2014'!$B$2:$K$157,4,FALSE),0)</f>
        <v>0</v>
      </c>
      <c r="BE351" s="1691">
        <f>IFERROR(VLOOKUP($A351,'2014'!$B$2:$K$157,5,FALSE),0)</f>
        <v>0</v>
      </c>
      <c r="BF351" s="1691">
        <f>IFERROR(VLOOKUP($A351,'2014'!$B$2:$K$157,8,FALSE),0)</f>
        <v>0</v>
      </c>
      <c r="BG351" s="1740">
        <f>IFERROR(VLOOKUP($A351,'2014'!$B$2:$K$157,10,FALSE),0)</f>
        <v>0</v>
      </c>
      <c r="BH351" s="1700">
        <f>IFERROR(VLOOKUP($A351,'2013'!$D$4:$I$249,2,FALSE),0)</f>
        <v>0</v>
      </c>
      <c r="BI351" s="1691">
        <f>IFERROR(VLOOKUP($A351,'2013'!$D$4:$I$249,3,FALSE),0)</f>
        <v>0</v>
      </c>
      <c r="BJ351" s="1691">
        <f>IFERROR(VLOOKUP($A351,'2013'!$D$4:$I$249,4,FALSE),0)</f>
        <v>0</v>
      </c>
      <c r="BK351" s="1691">
        <f>IFERROR(VLOOKUP($A351,'2013'!$D$4:$I$249,5,FALSE),0)</f>
        <v>0</v>
      </c>
      <c r="BL351" s="1740">
        <f>IFERROR(VLOOKUP($A351,'2013'!$D$4:$I$249,6,FALSE),0)</f>
        <v>0</v>
      </c>
      <c r="BM351" s="1737">
        <f>IFERROR(VLOOKUP($A351,'2012'!$D$3:$O$172,2,FALSE),0)</f>
        <v>0</v>
      </c>
      <c r="BN351" s="1691">
        <f>IFERROR(VLOOKUP($A351,'2012'!$D$3:$O$172,3,FALSE),0)</f>
        <v>0</v>
      </c>
      <c r="BO351" s="1743">
        <f>IFERROR(VLOOKUP($A351,'2012'!$D$3:$O$172,4,FALSE),0)</f>
        <v>0</v>
      </c>
      <c r="BP351" s="1700">
        <f>IFERROR(VLOOKUP($A351,'2012'!$D$3:$O$172,5,FALSE),0)</f>
        <v>0</v>
      </c>
      <c r="BQ351" s="1691">
        <f>IFERROR(VLOOKUP($A351,'2012'!$D$3:$O$172,6,FALSE),0)</f>
        <v>0</v>
      </c>
      <c r="BR351" s="1691">
        <f>IFERROR(VLOOKUP($A351,'2012'!$D$3:$O$172,7,FALSE),0)</f>
        <v>0</v>
      </c>
      <c r="BS351" s="1691">
        <f>IFERROR(VLOOKUP($A351,'2012'!$D$3:$O$172,8,FALSE),0)</f>
        <v>0</v>
      </c>
      <c r="BT351" s="1740">
        <f>IFERROR(VLOOKUP($A351,'2012'!$D$3:$O$172,9,FALSE),0)</f>
        <v>0</v>
      </c>
      <c r="BX351" s="1700">
        <f>IFERROR(VLOOKUP($A351,'2011'!$D$4:$I$251,2,FALSE),0)</f>
        <v>0</v>
      </c>
      <c r="BY351" s="1691">
        <f>IFERROR(VLOOKUP($A351,'2011'!$D$4:$I$251,3,FALSE),0)</f>
        <v>0</v>
      </c>
      <c r="BZ351" s="1691">
        <f>IFERROR(VLOOKUP($A351,'2011'!$D$4:$I$251,4,FALSE),0)</f>
        <v>0</v>
      </c>
      <c r="CA351" s="1691">
        <f>IFERROR(VLOOKUP($A351,'2011'!$D$4:$I$251,5,FALSE),0)</f>
        <v>0</v>
      </c>
      <c r="CB351" s="1740">
        <f>IFERROR(VLOOKUP($A351,'2011'!$D$4:$I$251,6,FALSE),0)</f>
        <v>0</v>
      </c>
      <c r="CC351" s="1700">
        <f>IFERROR(VLOOKUP($A351,'2010'!$C$3:$H$234,2,FALSE),0)</f>
        <v>0</v>
      </c>
      <c r="CD351" s="1691">
        <f>IFERROR(VLOOKUP($A351,'2010'!$C$3:$H$234,3,FALSE),0)</f>
        <v>0</v>
      </c>
      <c r="CE351" s="1691">
        <f>IFERROR(VLOOKUP($A351,'2010'!$C$3:$H$234,4,FALSE),0)</f>
        <v>0</v>
      </c>
      <c r="CF351" s="1691">
        <f>IFERROR(VLOOKUP($A351,'2010'!$C$3:$H$234,5,FALSE),0)</f>
        <v>0</v>
      </c>
      <c r="CG351" s="1740">
        <f>IFERROR(VLOOKUP($A351,'2010'!$C$3:$H$234,6,FALSE),0)</f>
        <v>0</v>
      </c>
      <c r="CH351" s="1700">
        <f>IFERROR(VLOOKUP($A351,'2009'!$C$3:$H$242,2,FALSE),0)</f>
        <v>0</v>
      </c>
      <c r="CI351" s="1691">
        <f>IFERROR(VLOOKUP($A351,'2009'!$C$3:$H$242,3,FALSE),0)</f>
        <v>0</v>
      </c>
      <c r="CJ351" s="1691">
        <f>IFERROR(VLOOKUP($A351,'2009'!$C$3:$H$242,4,FALSE),0)</f>
        <v>0</v>
      </c>
      <c r="CK351" s="1691">
        <f>IFERROR(VLOOKUP($A351,'2009'!$C$3:$H$242,5,FALSE),0)</f>
        <v>0</v>
      </c>
      <c r="CL351" s="1740">
        <f>IFERROR(VLOOKUP($A351,'2009'!$C$3:$H$242,6,FALSE),0)</f>
        <v>0</v>
      </c>
      <c r="CM351" s="1700">
        <f>IFERROR(VLOOKUP($A351,'2008'!$C$3:$H$229,2,FALSE),0)</f>
        <v>0</v>
      </c>
      <c r="CN351" s="1691">
        <f>IFERROR(VLOOKUP($A351,'2008'!$C$3:$H$229,3,FALSE),0)</f>
        <v>0</v>
      </c>
      <c r="CO351" s="1691">
        <f>IFERROR(VLOOKUP($A351,'2008'!$C$3:$H$229,4,FALSE),0)</f>
        <v>0</v>
      </c>
      <c r="CP351" s="1691">
        <f>IFERROR(VLOOKUP($A351,'2008'!$C$3:$H$229,5,FALSE),0)</f>
        <v>0</v>
      </c>
      <c r="CQ351" s="1740">
        <f>IFERROR(VLOOKUP($A351,'2008'!$C$3:$H$229,6,FALSE),0)</f>
        <v>0</v>
      </c>
      <c r="CR351" s="1700">
        <f>IFERROR(VLOOKUP($A351,'2007'!$C$3:$M$238,7,FALSE),0)</f>
        <v>0</v>
      </c>
      <c r="CS351" s="1691">
        <f>IFERROR(VLOOKUP($A351,'2007'!$C$3:$M$238,8,FALSE),0)</f>
        <v>0</v>
      </c>
      <c r="CT351" s="1691">
        <f>IFERROR(VLOOKUP($A351,'2007'!$C$3:$M$238,9,FALSE),0)</f>
        <v>0</v>
      </c>
      <c r="CU351" s="1691">
        <f>IFERROR(VLOOKUP($A351,'2007'!$C$3:$M$238,10,FALSE),0)</f>
        <v>0</v>
      </c>
      <c r="CV351" s="1740">
        <f>IFERROR(VLOOKUP($A351,'2007'!$C$3:$M$238,11,FALSE),0)</f>
        <v>0</v>
      </c>
      <c r="CW351" s="1700">
        <f>IFERROR(VLOOKUP($A351,'2006'!$A$2:$F$200,2,FALSE),0)</f>
        <v>0</v>
      </c>
      <c r="CX351" s="1691">
        <f>IFERROR(VLOOKUP($A351,'2006'!$A$2:$F$200,4,FALSE),0)</f>
        <v>0</v>
      </c>
      <c r="CY351" s="1691">
        <f>IFERROR(VLOOKUP($A351,'2006'!$A$2:$F$200,5,FALSE),0)</f>
        <v>0</v>
      </c>
      <c r="CZ351" s="1740">
        <f>IFERROR(VLOOKUP($A351,'2006'!$A$2:$F$200,6,FALSE),0)</f>
        <v>0</v>
      </c>
      <c r="DA351" s="1700">
        <f>IFERROR(VLOOKUP($A351,'2005'!$C$3:$M$205,8,FALSE),0)</f>
        <v>0</v>
      </c>
      <c r="DB351" s="1691">
        <f>IFERROR(VLOOKUP($A351,'2005'!$C$3:$M$205,9,FALSE),0)</f>
        <v>0</v>
      </c>
      <c r="DC351" s="1691">
        <f>IFERROR(VLOOKUP($A351,'2005'!$C$3:$M$205,10,FALSE),0)</f>
        <v>0</v>
      </c>
      <c r="DD351" s="1740">
        <f>IFERROR(VLOOKUP($A351,'2005'!$C$3:$M$205,11,FALSE),0)</f>
        <v>0</v>
      </c>
      <c r="DE351" s="1700">
        <f>IFERROR(VLOOKUP($A351,'2004'!$C$3:$M$213,8,FALSE),0)</f>
        <v>0</v>
      </c>
      <c r="DF351" s="1691">
        <f>IFERROR(VLOOKUP($A351,'2004'!$C$3:$M$213,9,FALSE),0)</f>
        <v>0</v>
      </c>
      <c r="DG351" s="1691">
        <f>IFERROR(VLOOKUP($A351,'2004'!$C$3:$M$213,10,FALSE),0)</f>
        <v>0</v>
      </c>
      <c r="DH351" s="1740">
        <f>IFERROR(VLOOKUP($A351,'2004'!$C$3:$M$213,11,FALSE),0)</f>
        <v>0</v>
      </c>
      <c r="DI351" s="1700">
        <f>IFERROR(VLOOKUP($A351,'2003'!$C$3:$Q$214,12,FALSE),0)</f>
        <v>0</v>
      </c>
      <c r="DJ351" s="1691">
        <f>IFERROR(VLOOKUP($A351,'2003'!$C$3:$Q$214,13,FALSE),0)</f>
        <v>0</v>
      </c>
      <c r="DK351" s="1691">
        <f>IFERROR(VLOOKUP($A351,'2003'!$C$3:$Q$214,14,FALSE),0)</f>
        <v>0</v>
      </c>
      <c r="DL351" s="1740">
        <f>IFERROR(VLOOKUP($A351,'2003'!$C$3:$Q$214,15,FALSE),0)</f>
        <v>0</v>
      </c>
      <c r="DM351" s="1700">
        <f>IFERROR(VLOOKUP($A351,'2002'!$D$3:$R$214,12,FALSE),0)</f>
        <v>0</v>
      </c>
      <c r="DN351" s="1691">
        <f>IFERROR(VLOOKUP($A351,'2002'!$D$3:$R$214,13,FALSE),0)</f>
        <v>0</v>
      </c>
      <c r="DO351" s="1691">
        <f>IFERROR(VLOOKUP($A351,'2002'!$D$3:$R$214,14,FALSE),0)</f>
        <v>0</v>
      </c>
      <c r="DP351" s="1788">
        <f>IFERROR(VLOOKUP($A351,'2002'!$D$3:$R$214,15,FALSE),0)</f>
        <v>0</v>
      </c>
      <c r="DQ351" s="1700">
        <f>IFERROR(VLOOKUP($A351,'Pre 2002'!$C$3:$CK$382,84,FALSE),0)</f>
        <v>854</v>
      </c>
      <c r="DR351" s="1695">
        <f>IFERROR(VLOOKUP($A351,'Pre 2002'!$C$3:$CK$382,85,FALSE),0)</f>
        <v>368</v>
      </c>
      <c r="DS351" s="1695">
        <f>IFERROR(VLOOKUP($A351,'Pre 2002'!$C$3:$CK$382,86,FALSE),0)</f>
        <v>5</v>
      </c>
      <c r="DT351" s="1790">
        <f>IFERROR(VLOOKUP($A351,'Pre 2002'!$C$3:$CK$382,87,FALSE),0)</f>
        <v>0.43091334894613581</v>
      </c>
      <c r="DU351" s="1741">
        <f>IFERROR(VLOOKUP(A351,'Pre 2002'!$C$3:$CG$382,83,FALSE),0)</f>
        <v>21</v>
      </c>
      <c r="DY351" s="1731"/>
    </row>
    <row r="352" spans="1:129">
      <c r="A352" s="1778" t="s">
        <v>1670</v>
      </c>
      <c r="B352" s="1562">
        <f t="shared" si="133"/>
        <v>112</v>
      </c>
      <c r="C352" s="1562">
        <f t="shared" si="134"/>
        <v>48</v>
      </c>
      <c r="D352" s="1562">
        <f t="shared" si="135"/>
        <v>5</v>
      </c>
      <c r="E352" s="1563">
        <f t="shared" si="136"/>
        <v>0.42857142857142855</v>
      </c>
      <c r="F352" s="1786">
        <f t="shared" si="137"/>
        <v>4</v>
      </c>
      <c r="G352" s="1595">
        <v>2009</v>
      </c>
      <c r="H352" s="1567">
        <f t="shared" si="138"/>
        <v>4</v>
      </c>
      <c r="I352" s="1734">
        <f t="shared" si="139"/>
        <v>112</v>
      </c>
      <c r="J352" s="1734">
        <f t="shared" si="140"/>
        <v>48</v>
      </c>
      <c r="K352" s="1734">
        <f t="shared" si="141"/>
        <v>5</v>
      </c>
      <c r="L352" s="1806">
        <f t="shared" si="142"/>
        <v>0.42857142857142855</v>
      </c>
      <c r="O352" s="1700">
        <f>IFERROR(VLOOKUP($A352,'2022'!$B$2:$K$174,3,FALSE),0)</f>
        <v>0</v>
      </c>
      <c r="P352" s="1858">
        <f>IFERROR(VLOOKUP($A352,'2022'!$B$2:$K$174,4,FALSE),0)</f>
        <v>0</v>
      </c>
      <c r="Q352" s="1858">
        <f>IFERROR(VLOOKUP($A352,'2022'!$B$2:$K$174,5,FALSE),0)</f>
        <v>0</v>
      </c>
      <c r="R352" s="1858">
        <f>IFERROR(VLOOKUP($A352,'2022'!$B$2:$K$174,8,FALSE),0)</f>
        <v>0</v>
      </c>
      <c r="S352" s="1740">
        <f>IFERROR(VLOOKUP($A352,'2022'!$B$2:$K$174,10,FALSE),0)</f>
        <v>0</v>
      </c>
      <c r="T352" s="1700">
        <f>IFERROR(VLOOKUP($A352,'2021'!$B$2:$K$174,3,FALSE),0)</f>
        <v>0</v>
      </c>
      <c r="U352" s="1843">
        <f>IFERROR(VLOOKUP($A352,'2021'!$B$2:$K$174,4,FALSE),0)</f>
        <v>0</v>
      </c>
      <c r="V352" s="1843">
        <f>IFERROR(VLOOKUP($A352,'2021'!$B$2:$K$174,5,FALSE),0)</f>
        <v>0</v>
      </c>
      <c r="W352" s="1843">
        <f>IFERROR(VLOOKUP($A352,'2021'!$B$2:$K$174,8,FALSE),0)</f>
        <v>0</v>
      </c>
      <c r="X352" s="1740">
        <f>IFERROR(VLOOKUP($A352,'2021'!$B$2:$K$174,10,FALSE),0)</f>
        <v>0</v>
      </c>
      <c r="Y352" s="1700">
        <f>IFERROR(VLOOKUP($A352,'2020'!$B$2:$K$170,3,FALSE),0)</f>
        <v>0</v>
      </c>
      <c r="Z352" s="1829">
        <f>IFERROR(VLOOKUP($A352,'2020'!$B$2:$K$170,4,FALSE),0)</f>
        <v>0</v>
      </c>
      <c r="AA352" s="1829">
        <f>IFERROR(VLOOKUP($A352,'2020'!$B$2:$K$170,5,FALSE),0)</f>
        <v>0</v>
      </c>
      <c r="AB352" s="1829">
        <f>IFERROR(VLOOKUP($A352,'2020'!$B$2:$K$170,8,FALSE),0)</f>
        <v>0</v>
      </c>
      <c r="AC352" s="1740">
        <f>IFERROR(VLOOKUP($A352,'2020'!$B$2:$K$170,10,FALSE),0)</f>
        <v>0</v>
      </c>
      <c r="AD352" s="1700">
        <f>IFERROR(VLOOKUP($A352,'2019'!$B$2:$K$170,3,FALSE),0)</f>
        <v>0</v>
      </c>
      <c r="AE352" s="1823">
        <f>IFERROR(VLOOKUP($A352,'2019'!$B$2:$K$170,4,FALSE),0)</f>
        <v>0</v>
      </c>
      <c r="AF352" s="1823">
        <f>IFERROR(VLOOKUP($A352,'2019'!$B$2:$K$170,5,FALSE),0)</f>
        <v>0</v>
      </c>
      <c r="AG352" s="1823">
        <f>IFERROR(VLOOKUP($A352,'2019'!$B$2:$K$170,8,FALSE),0)</f>
        <v>0</v>
      </c>
      <c r="AH352" s="1740">
        <f>IFERROR(VLOOKUP($A352,'2019'!$B$2:$K$170,10,FALSE),0)</f>
        <v>0</v>
      </c>
      <c r="AI352" s="1700">
        <f>IFERROR(VLOOKUP($A352,'2018'!$B$2:$K$170,3,FALSE),0)</f>
        <v>0</v>
      </c>
      <c r="AJ352" s="1821">
        <f>IFERROR(VLOOKUP($A352,'2018'!$B$2:$K$170,4,FALSE),0)</f>
        <v>0</v>
      </c>
      <c r="AK352" s="1821">
        <f>IFERROR(VLOOKUP($A352,'2018'!$B$2:$K$170,5,FALSE),0)</f>
        <v>0</v>
      </c>
      <c r="AL352" s="1821">
        <f>IFERROR(VLOOKUP($A352,'2018'!$B$2:$K$170,8,FALSE),0)</f>
        <v>0</v>
      </c>
      <c r="AM352" s="1740">
        <f>IFERROR(VLOOKUP($A352,'2018'!$B$2:$K$170,10,FALSE),0)</f>
        <v>0</v>
      </c>
      <c r="AN352" s="1700">
        <f>IFERROR(VLOOKUP($A352,'2017'!$B$2:$J$163,2,FALSE),0)</f>
        <v>0</v>
      </c>
      <c r="AO352" s="1815">
        <f>IFERROR(VLOOKUP($A352,'2017'!$B$2:$J$163,3,FALSE),0)</f>
        <v>0</v>
      </c>
      <c r="AP352" s="1815">
        <f>IFERROR(VLOOKUP($A352,'2017'!$B$2:$J$163,4,FALSE),0)</f>
        <v>0</v>
      </c>
      <c r="AQ352" s="1815">
        <f>IFERROR(VLOOKUP($A352,'2017'!$B$2:$J$163,7,FALSE),0)</f>
        <v>0</v>
      </c>
      <c r="AR352" s="1740">
        <f>IFERROR(VLOOKUP($A352,'2017'!$B$2:$J$163,9,FALSE),0)</f>
        <v>0</v>
      </c>
      <c r="AS352" s="1700">
        <f>IFERROR(VLOOKUP($A352,'2016'!$B$2:$K$165,3,FALSE),0)</f>
        <v>0</v>
      </c>
      <c r="AT352" s="1796">
        <f>IFERROR(VLOOKUP($A352,'2016'!$B$2:$K$165,4,FALSE),0)</f>
        <v>0</v>
      </c>
      <c r="AU352" s="1796">
        <f>IFERROR(VLOOKUP($A352,'2016'!$B$2:$K$165,5,FALSE),0)</f>
        <v>0</v>
      </c>
      <c r="AV352" s="1796">
        <f>IFERROR(VLOOKUP($A352,'2016'!$B$2:$K$165,8,FALSE),0)</f>
        <v>0</v>
      </c>
      <c r="AW352" s="1740">
        <f>IFERROR(VLOOKUP($A352,'2016'!$B$2:$K$165,10,FALSE),0)</f>
        <v>0</v>
      </c>
      <c r="AX352" s="1700">
        <f>IFERROR(VLOOKUP($A352,'2015'!$B$2:$K$165,3,FALSE),0)</f>
        <v>0</v>
      </c>
      <c r="AY352" s="1695">
        <f>IFERROR(VLOOKUP($A352,'2015'!$B$2:$K$165,4,FALSE),0)</f>
        <v>0</v>
      </c>
      <c r="AZ352" s="1695">
        <f>IFERROR(VLOOKUP($A352,'2015'!$B$2:$K$165,5,FALSE),0)</f>
        <v>0</v>
      </c>
      <c r="BA352" s="1695">
        <f>IFERROR(VLOOKUP($A352,'2015'!$B$2:$K$165,8,FALSE),0)</f>
        <v>0</v>
      </c>
      <c r="BB352" s="1740">
        <f>IFERROR(VLOOKUP($A352,'2015'!$B$2:$K$165,10,FALSE),0)</f>
        <v>0</v>
      </c>
      <c r="BC352" s="1700">
        <f>IFERROR(VLOOKUP($A352,'2014'!$B$2:$K$157,3,FALSE),0)</f>
        <v>0</v>
      </c>
      <c r="BD352" s="1691">
        <f>IFERROR(VLOOKUP($A352,'2014'!$B$2:$K$157,4,FALSE),0)</f>
        <v>0</v>
      </c>
      <c r="BE352" s="1691">
        <f>IFERROR(VLOOKUP($A352,'2014'!$B$2:$K$157,5,FALSE),0)</f>
        <v>0</v>
      </c>
      <c r="BF352" s="1691">
        <f>IFERROR(VLOOKUP($A352,'2014'!$B$2:$K$157,8,FALSE),0)</f>
        <v>0</v>
      </c>
      <c r="BG352" s="1740">
        <f>IFERROR(VLOOKUP($A352,'2014'!$B$2:$K$157,10,FALSE),0)</f>
        <v>0</v>
      </c>
      <c r="BH352" s="1700">
        <f>IFERROR(VLOOKUP($A352,'2013'!$D$4:$I$249,2,FALSE),0)</f>
        <v>2</v>
      </c>
      <c r="BI352" s="1691">
        <f>IFERROR(VLOOKUP($A352,'2013'!$D$4:$I$249,3,FALSE),0)</f>
        <v>0</v>
      </c>
      <c r="BJ352" s="1691">
        <f>IFERROR(VLOOKUP($A352,'2013'!$D$4:$I$249,4,FALSE),0)</f>
        <v>1</v>
      </c>
      <c r="BK352" s="1691">
        <f>IFERROR(VLOOKUP($A352,'2013'!$D$4:$I$249,5,FALSE),0)</f>
        <v>0</v>
      </c>
      <c r="BL352" s="1740">
        <f>IFERROR(VLOOKUP($A352,'2013'!$D$4:$I$249,6,FALSE),0)</f>
        <v>0.5</v>
      </c>
      <c r="BM352" s="1737">
        <f>IFERROR(VLOOKUP($A352,'2012'!$D$3:$O$172,2,FALSE),0)</f>
        <v>0</v>
      </c>
      <c r="BN352" s="1691">
        <f>IFERROR(VLOOKUP($A352,'2012'!$D$3:$O$172,3,FALSE),0)</f>
        <v>0</v>
      </c>
      <c r="BO352" s="1743">
        <f>IFERROR(VLOOKUP($A352,'2012'!$D$3:$O$172,4,FALSE),0)</f>
        <v>0</v>
      </c>
      <c r="BP352" s="1700">
        <f>IFERROR(VLOOKUP($A352,'2012'!$D$3:$O$172,5,FALSE),0)</f>
        <v>0</v>
      </c>
      <c r="BQ352" s="1691">
        <f>IFERROR(VLOOKUP($A352,'2012'!$D$3:$O$172,6,FALSE),0)</f>
        <v>0</v>
      </c>
      <c r="BR352" s="1691">
        <f>IFERROR(VLOOKUP($A352,'2012'!$D$3:$O$172,7,FALSE),0)</f>
        <v>0</v>
      </c>
      <c r="BS352" s="1691">
        <f>IFERROR(VLOOKUP($A352,'2012'!$D$3:$O$172,8,FALSE),0)</f>
        <v>0</v>
      </c>
      <c r="BT352" s="1740">
        <f>IFERROR(VLOOKUP($A352,'2012'!$D$3:$O$172,9,FALSE),0)</f>
        <v>0</v>
      </c>
      <c r="BU352" s="1737">
        <f>IFERROR(VLOOKUP($A352,'2012'!$D$3:$O$172,10,FALSE),0)</f>
        <v>0</v>
      </c>
      <c r="BV352" s="1691">
        <f>IFERROR(VLOOKUP($A352,'2012'!$D$3:$O$172,11,FALSE),0)</f>
        <v>0</v>
      </c>
      <c r="BW352" s="1743">
        <f>IFERROR(VLOOKUP($A352,'2012'!$D$3:$O$172,12,FALSE),0)</f>
        <v>0</v>
      </c>
      <c r="BX352" s="1700">
        <f>IFERROR(VLOOKUP($A352,'2011'!$D$4:$I$251,2,FALSE),0)</f>
        <v>38</v>
      </c>
      <c r="BY352" s="1691">
        <f>IFERROR(VLOOKUP($A352,'2011'!$D$4:$I$251,3,FALSE),0)</f>
        <v>12</v>
      </c>
      <c r="BZ352" s="1691">
        <f>IFERROR(VLOOKUP($A352,'2011'!$D$4:$I$251,4,FALSE),0)</f>
        <v>16</v>
      </c>
      <c r="CA352" s="1691">
        <f>IFERROR(VLOOKUP($A352,'2011'!$D$4:$I$251,5,FALSE),0)</f>
        <v>1</v>
      </c>
      <c r="CB352" s="1740">
        <f>IFERROR(VLOOKUP($A352,'2011'!$D$4:$I$251,6,FALSE),0)</f>
        <v>0.42105263157894735</v>
      </c>
      <c r="CC352" s="1700">
        <f>IFERROR(VLOOKUP($A352,'2010'!$C$3:$H$234,2,FALSE),0)</f>
        <v>44</v>
      </c>
      <c r="CD352" s="1691">
        <f>IFERROR(VLOOKUP($A352,'2010'!$C$3:$H$234,3,FALSE),0)</f>
        <v>13</v>
      </c>
      <c r="CE352" s="1691">
        <f>IFERROR(VLOOKUP($A352,'2010'!$C$3:$H$234,4,FALSE),0)</f>
        <v>21</v>
      </c>
      <c r="CF352" s="1691">
        <f>IFERROR(VLOOKUP($A352,'2010'!$C$3:$H$234,5,FALSE),0)</f>
        <v>2</v>
      </c>
      <c r="CG352" s="1740">
        <f>IFERROR(VLOOKUP($A352,'2010'!$C$3:$H$234,6,FALSE),0)</f>
        <v>0.47727272727272729</v>
      </c>
      <c r="CH352" s="1700">
        <f>IFERROR(VLOOKUP($A352,'2009'!$C$3:$H$242,2,FALSE),0)</f>
        <v>28</v>
      </c>
      <c r="CI352" s="1691">
        <f>IFERROR(VLOOKUP($A352,'2009'!$C$3:$H$242,3,FALSE),0)</f>
        <v>6</v>
      </c>
      <c r="CJ352" s="1691">
        <f>IFERROR(VLOOKUP($A352,'2009'!$C$3:$H$242,4,FALSE),0)</f>
        <v>10</v>
      </c>
      <c r="CK352" s="1691">
        <f>IFERROR(VLOOKUP($A352,'2009'!$C$3:$H$242,5,FALSE),0)</f>
        <v>2</v>
      </c>
      <c r="CL352" s="1740">
        <f>IFERROR(VLOOKUP($A352,'2009'!$C$3:$H$242,6,FALSE),0)</f>
        <v>0.35714285714285715</v>
      </c>
      <c r="CM352" s="1700">
        <f>IFERROR(VLOOKUP($A352,'2008'!$C$3:$H$229,2,FALSE),0)</f>
        <v>0</v>
      </c>
      <c r="CN352" s="1691">
        <f>IFERROR(VLOOKUP($A352,'2008'!$C$3:$H$229,3,FALSE),0)</f>
        <v>0</v>
      </c>
      <c r="CO352" s="1691">
        <f>IFERROR(VLOOKUP($A352,'2008'!$C$3:$H$229,4,FALSE),0)</f>
        <v>0</v>
      </c>
      <c r="CP352" s="1691">
        <f>IFERROR(VLOOKUP($A352,'2008'!$C$3:$H$229,5,FALSE),0)</f>
        <v>0</v>
      </c>
      <c r="CQ352" s="1740">
        <f>IFERROR(VLOOKUP($A352,'2008'!$C$3:$H$229,6,FALSE),0)</f>
        <v>0</v>
      </c>
      <c r="CR352" s="1700">
        <f>IFERROR(VLOOKUP($A352,'2007'!$C$3:$M$238,7,FALSE),0)</f>
        <v>0</v>
      </c>
      <c r="CS352" s="1691">
        <f>IFERROR(VLOOKUP($A352,'2007'!$C$3:$M$238,8,FALSE),0)</f>
        <v>0</v>
      </c>
      <c r="CT352" s="1691">
        <f>IFERROR(VLOOKUP($A352,'2007'!$C$3:$M$238,9,FALSE),0)</f>
        <v>0</v>
      </c>
      <c r="CU352" s="1691">
        <f>IFERROR(VLOOKUP($A352,'2007'!$C$3:$M$238,10,FALSE),0)</f>
        <v>0</v>
      </c>
      <c r="CV352" s="1740">
        <f>IFERROR(VLOOKUP($A352,'2007'!$C$3:$M$238,11,FALSE),0)</f>
        <v>0</v>
      </c>
      <c r="CW352" s="1700">
        <f>IFERROR(VLOOKUP($A352,'2006'!$A$2:$F$200,2,FALSE),0)</f>
        <v>0</v>
      </c>
      <c r="CX352" s="1691">
        <f>IFERROR(VLOOKUP($A352,'2006'!$A$2:$F$200,4,FALSE),0)</f>
        <v>0</v>
      </c>
      <c r="CY352" s="1691">
        <f>IFERROR(VLOOKUP($A352,'2006'!$A$2:$F$200,5,FALSE),0)</f>
        <v>0</v>
      </c>
      <c r="CZ352" s="1740">
        <f>IFERROR(VLOOKUP($A352,'2006'!$A$2:$F$200,6,FALSE),0)</f>
        <v>0</v>
      </c>
      <c r="DA352" s="1700">
        <f>IFERROR(VLOOKUP($A352,'2005'!$C$3:$M$205,8,FALSE),0)</f>
        <v>0</v>
      </c>
      <c r="DB352" s="1691">
        <f>IFERROR(VLOOKUP($A352,'2005'!$C$3:$M$205,9,FALSE),0)</f>
        <v>0</v>
      </c>
      <c r="DC352" s="1691">
        <f>IFERROR(VLOOKUP($A352,'2005'!$C$3:$M$205,10,FALSE),0)</f>
        <v>0</v>
      </c>
      <c r="DD352" s="1740">
        <f>IFERROR(VLOOKUP($A352,'2005'!$C$3:$M$205,11,FALSE),0)</f>
        <v>0</v>
      </c>
      <c r="DE352" s="1700">
        <f>IFERROR(VLOOKUP($A352,'2004'!$C$3:$M$213,8,FALSE),0)</f>
        <v>0</v>
      </c>
      <c r="DF352" s="1691">
        <f>IFERROR(VLOOKUP($A352,'2004'!$C$3:$M$213,9,FALSE),0)</f>
        <v>0</v>
      </c>
      <c r="DG352" s="1691">
        <f>IFERROR(VLOOKUP($A352,'2004'!$C$3:$M$213,10,FALSE),0)</f>
        <v>0</v>
      </c>
      <c r="DH352" s="1740">
        <f>IFERROR(VLOOKUP($A352,'2004'!$C$3:$M$213,11,FALSE),0)</f>
        <v>0</v>
      </c>
      <c r="DI352" s="1700">
        <f>IFERROR(VLOOKUP($A352,'2003'!$C$3:$Q$214,12,FALSE),0)</f>
        <v>0</v>
      </c>
      <c r="DJ352" s="1691">
        <f>IFERROR(VLOOKUP($A352,'2003'!$C$3:$Q$214,13,FALSE),0)</f>
        <v>0</v>
      </c>
      <c r="DK352" s="1691">
        <f>IFERROR(VLOOKUP($A352,'2003'!$C$3:$Q$214,14,FALSE),0)</f>
        <v>0</v>
      </c>
      <c r="DL352" s="1740">
        <f>IFERROR(VLOOKUP($A352,'2003'!$C$3:$Q$214,15,FALSE),0)</f>
        <v>0</v>
      </c>
      <c r="DM352" s="1700">
        <f>IFERROR(VLOOKUP($A352,'2002'!$D$3:$R$214,12,FALSE),0)</f>
        <v>0</v>
      </c>
      <c r="DN352" s="1691">
        <f>IFERROR(VLOOKUP($A352,'2002'!$D$3:$R$214,13,FALSE),0)</f>
        <v>0</v>
      </c>
      <c r="DO352" s="1691">
        <f>IFERROR(VLOOKUP($A352,'2002'!$D$3:$R$214,14,FALSE),0)</f>
        <v>0</v>
      </c>
      <c r="DP352" s="1788">
        <f>IFERROR(VLOOKUP($A352,'2002'!$D$3:$R$214,15,FALSE),0)</f>
        <v>0</v>
      </c>
      <c r="DQ352" s="1700">
        <f>IFERROR(VLOOKUP($A352,'Pre 2002'!$C$3:$CK$382,84,FALSE),0)</f>
        <v>0</v>
      </c>
      <c r="DR352" s="1695">
        <f>IFERROR(VLOOKUP($A352,'Pre 2002'!$C$3:$CK$382,85,FALSE),0)</f>
        <v>0</v>
      </c>
      <c r="DS352" s="1695">
        <f>IFERROR(VLOOKUP($A352,'Pre 2002'!$C$3:$CK$382,86,FALSE),0)</f>
        <v>0</v>
      </c>
      <c r="DT352" s="1790">
        <f>IFERROR(VLOOKUP($A352,'Pre 2002'!$C$3:$CK$382,87,FALSE),0)</f>
        <v>0</v>
      </c>
      <c r="DU352" s="1741">
        <f>IFERROR(VLOOKUP(A352,'Pre 2002'!$C$3:$CG$382,83,FALSE),0)</f>
        <v>0</v>
      </c>
      <c r="DY352" s="1731"/>
    </row>
    <row r="353" spans="1:129">
      <c r="A353" s="1778" t="s">
        <v>1951</v>
      </c>
      <c r="B353" s="1562">
        <f t="shared" si="133"/>
        <v>594</v>
      </c>
      <c r="C353" s="1562">
        <f t="shared" si="134"/>
        <v>221</v>
      </c>
      <c r="D353" s="1562">
        <f t="shared" si="135"/>
        <v>5</v>
      </c>
      <c r="E353" s="1563">
        <f t="shared" si="136"/>
        <v>0.37205387205387208</v>
      </c>
      <c r="F353" s="1786">
        <f t="shared" si="137"/>
        <v>19</v>
      </c>
      <c r="G353" s="1595" t="s">
        <v>2159</v>
      </c>
      <c r="H353" s="1567">
        <f t="shared" si="138"/>
        <v>19</v>
      </c>
      <c r="I353" s="1734">
        <f t="shared" si="139"/>
        <v>594</v>
      </c>
      <c r="J353" s="1734">
        <f t="shared" si="140"/>
        <v>221</v>
      </c>
      <c r="K353" s="1734">
        <f t="shared" si="141"/>
        <v>5</v>
      </c>
      <c r="L353" s="1806">
        <f t="shared" si="142"/>
        <v>0.37205387205387208</v>
      </c>
      <c r="M353" s="1751"/>
      <c r="N353" s="1751"/>
      <c r="O353" s="1700">
        <f>IFERROR(VLOOKUP($A353,'2022'!$B$2:$K$174,3,FALSE),0)</f>
        <v>0</v>
      </c>
      <c r="P353" s="1858">
        <f>IFERROR(VLOOKUP($A353,'2022'!$B$2:$K$174,4,FALSE),0)</f>
        <v>0</v>
      </c>
      <c r="Q353" s="1858">
        <f>IFERROR(VLOOKUP($A353,'2022'!$B$2:$K$174,5,FALSE),0)</f>
        <v>0</v>
      </c>
      <c r="R353" s="1858">
        <f>IFERROR(VLOOKUP($A353,'2022'!$B$2:$K$174,8,FALSE),0)</f>
        <v>0</v>
      </c>
      <c r="S353" s="1740">
        <f>IFERROR(VLOOKUP($A353,'2022'!$B$2:$K$174,10,FALSE),0)</f>
        <v>0</v>
      </c>
      <c r="T353" s="1700">
        <f>IFERROR(VLOOKUP($A353,'2021'!$B$2:$K$174,3,FALSE),0)</f>
        <v>0</v>
      </c>
      <c r="U353" s="1843">
        <f>IFERROR(VLOOKUP($A353,'2021'!$B$2:$K$174,4,FALSE),0)</f>
        <v>0</v>
      </c>
      <c r="V353" s="1843">
        <f>IFERROR(VLOOKUP($A353,'2021'!$B$2:$K$174,5,FALSE),0)</f>
        <v>0</v>
      </c>
      <c r="W353" s="1843">
        <f>IFERROR(VLOOKUP($A353,'2021'!$B$2:$K$174,8,FALSE),0)</f>
        <v>0</v>
      </c>
      <c r="X353" s="1740">
        <f>IFERROR(VLOOKUP($A353,'2021'!$B$2:$K$174,10,FALSE),0)</f>
        <v>0</v>
      </c>
      <c r="Y353" s="1700">
        <f>IFERROR(VLOOKUP($A353,'2020'!$B$2:$K$170,3,FALSE),0)</f>
        <v>0</v>
      </c>
      <c r="Z353" s="1829">
        <f>IFERROR(VLOOKUP($A353,'2020'!$B$2:$K$170,4,FALSE),0)</f>
        <v>0</v>
      </c>
      <c r="AA353" s="1829">
        <f>IFERROR(VLOOKUP($A353,'2020'!$B$2:$K$170,5,FALSE),0)</f>
        <v>0</v>
      </c>
      <c r="AB353" s="1829">
        <f>IFERROR(VLOOKUP($A353,'2020'!$B$2:$K$170,8,FALSE),0)</f>
        <v>0</v>
      </c>
      <c r="AC353" s="1740">
        <f>IFERROR(VLOOKUP($A353,'2020'!$B$2:$K$170,10,FALSE),0)</f>
        <v>0</v>
      </c>
      <c r="AD353" s="1700">
        <f>IFERROR(VLOOKUP($A353,'2019'!$B$2:$K$170,3,FALSE),0)</f>
        <v>0</v>
      </c>
      <c r="AE353" s="1823">
        <f>IFERROR(VLOOKUP($A353,'2019'!$B$2:$K$170,4,FALSE),0)</f>
        <v>0</v>
      </c>
      <c r="AF353" s="1823">
        <f>IFERROR(VLOOKUP($A353,'2019'!$B$2:$K$170,5,FALSE),0)</f>
        <v>0</v>
      </c>
      <c r="AG353" s="1823">
        <f>IFERROR(VLOOKUP($A353,'2019'!$B$2:$K$170,8,FALSE),0)</f>
        <v>0</v>
      </c>
      <c r="AH353" s="1740">
        <f>IFERROR(VLOOKUP($A353,'2019'!$B$2:$K$170,10,FALSE),0)</f>
        <v>0</v>
      </c>
      <c r="AI353" s="1700">
        <f>IFERROR(VLOOKUP($A353,'2018'!$B$2:$K$170,3,FALSE),0)</f>
        <v>0</v>
      </c>
      <c r="AJ353" s="1821">
        <f>IFERROR(VLOOKUP($A353,'2018'!$B$2:$K$170,4,FALSE),0)</f>
        <v>0</v>
      </c>
      <c r="AK353" s="1821">
        <f>IFERROR(VLOOKUP($A353,'2018'!$B$2:$K$170,5,FALSE),0)</f>
        <v>0</v>
      </c>
      <c r="AL353" s="1821">
        <f>IFERROR(VLOOKUP($A353,'2018'!$B$2:$K$170,8,FALSE),0)</f>
        <v>0</v>
      </c>
      <c r="AM353" s="1740">
        <f>IFERROR(VLOOKUP($A353,'2018'!$B$2:$K$170,10,FALSE),0)</f>
        <v>0</v>
      </c>
      <c r="AN353" s="1700">
        <f>IFERROR(VLOOKUP($A353,'2017'!$B$2:$J$163,2,FALSE),0)</f>
        <v>0</v>
      </c>
      <c r="AO353" s="1815">
        <f>IFERROR(VLOOKUP($A353,'2017'!$B$2:$J$163,3,FALSE),0)</f>
        <v>0</v>
      </c>
      <c r="AP353" s="1815">
        <f>IFERROR(VLOOKUP($A353,'2017'!$B$2:$J$163,4,FALSE),0)</f>
        <v>0</v>
      </c>
      <c r="AQ353" s="1815">
        <f>IFERROR(VLOOKUP($A353,'2017'!$B$2:$J$163,7,FALSE),0)</f>
        <v>0</v>
      </c>
      <c r="AR353" s="1740">
        <f>IFERROR(VLOOKUP($A353,'2017'!$B$2:$J$163,9,FALSE),0)</f>
        <v>0</v>
      </c>
      <c r="AS353" s="1700">
        <f>IFERROR(VLOOKUP($A353,'2016'!$B$2:$K$165,3,FALSE),0)</f>
        <v>0</v>
      </c>
      <c r="AT353" s="1796">
        <f>IFERROR(VLOOKUP($A353,'2016'!$B$2:$K$165,4,FALSE),0)</f>
        <v>0</v>
      </c>
      <c r="AU353" s="1796">
        <f>IFERROR(VLOOKUP($A353,'2016'!$B$2:$K$165,5,FALSE),0)</f>
        <v>0</v>
      </c>
      <c r="AV353" s="1796">
        <f>IFERROR(VLOOKUP($A353,'2016'!$B$2:$K$165,8,FALSE),0)</f>
        <v>0</v>
      </c>
      <c r="AW353" s="1740">
        <f>IFERROR(VLOOKUP($A353,'2016'!$B$2:$K$165,10,FALSE),0)</f>
        <v>0</v>
      </c>
      <c r="AX353" s="1700">
        <f>IFERROR(VLOOKUP($A353,'2015'!$B$2:$K$165,3,FALSE),0)</f>
        <v>0</v>
      </c>
      <c r="AY353" s="1695">
        <f>IFERROR(VLOOKUP($A353,'2015'!$B$2:$K$165,4,FALSE),0)</f>
        <v>0</v>
      </c>
      <c r="AZ353" s="1695">
        <f>IFERROR(VLOOKUP($A353,'2015'!$B$2:$K$165,5,FALSE),0)</f>
        <v>0</v>
      </c>
      <c r="BA353" s="1695">
        <f>IFERROR(VLOOKUP($A353,'2015'!$B$2:$K$165,8,FALSE),0)</f>
        <v>0</v>
      </c>
      <c r="BB353" s="1740">
        <f>IFERROR(VLOOKUP($A353,'2015'!$B$2:$K$165,10,FALSE),0)</f>
        <v>0</v>
      </c>
      <c r="BC353" s="1700">
        <f>IFERROR(VLOOKUP($A353,'2014'!$B$2:$K$157,3,FALSE),0)</f>
        <v>0</v>
      </c>
      <c r="BD353" s="1691">
        <f>IFERROR(VLOOKUP($A353,'2014'!$B$2:$K$157,4,FALSE),0)</f>
        <v>0</v>
      </c>
      <c r="BE353" s="1691">
        <f>IFERROR(VLOOKUP($A353,'2014'!$B$2:$K$157,5,FALSE),0)</f>
        <v>0</v>
      </c>
      <c r="BF353" s="1691">
        <f>IFERROR(VLOOKUP($A353,'2014'!$B$2:$K$157,8,FALSE),0)</f>
        <v>0</v>
      </c>
      <c r="BG353" s="1740">
        <f>IFERROR(VLOOKUP($A353,'2014'!$B$2:$K$157,10,FALSE),0)</f>
        <v>0</v>
      </c>
      <c r="BH353" s="1700">
        <f>IFERROR(VLOOKUP($A353,'2013'!$D$4:$I$249,2,FALSE),0)</f>
        <v>0</v>
      </c>
      <c r="BI353" s="1691">
        <f>IFERROR(VLOOKUP($A353,'2013'!$D$4:$I$249,3,FALSE),0)</f>
        <v>0</v>
      </c>
      <c r="BJ353" s="1691">
        <f>IFERROR(VLOOKUP($A353,'2013'!$D$4:$I$249,4,FALSE),0)</f>
        <v>0</v>
      </c>
      <c r="BK353" s="1691">
        <f>IFERROR(VLOOKUP($A353,'2013'!$D$4:$I$249,5,FALSE),0)</f>
        <v>0</v>
      </c>
      <c r="BL353" s="1740">
        <f>IFERROR(VLOOKUP($A353,'2013'!$D$4:$I$249,6,FALSE),0)</f>
        <v>0</v>
      </c>
      <c r="BM353" s="1737">
        <f>IFERROR(VLOOKUP($A353,'2012'!$D$3:$O$172,2,FALSE),0)</f>
        <v>0</v>
      </c>
      <c r="BN353" s="1691">
        <f>IFERROR(VLOOKUP($A353,'2012'!$D$3:$O$172,3,FALSE),0)</f>
        <v>0</v>
      </c>
      <c r="BO353" s="1743">
        <f>IFERROR(VLOOKUP($A353,'2012'!$D$3:$O$172,4,FALSE),0)</f>
        <v>0</v>
      </c>
      <c r="BP353" s="1700">
        <f>IFERROR(VLOOKUP($A353,'2012'!$D$3:$O$172,5,FALSE),0)</f>
        <v>0</v>
      </c>
      <c r="BQ353" s="1691">
        <f>IFERROR(VLOOKUP($A353,'2012'!$D$3:$O$172,6,FALSE),0)</f>
        <v>0</v>
      </c>
      <c r="BR353" s="1691">
        <f>IFERROR(VLOOKUP($A353,'2012'!$D$3:$O$172,7,FALSE),0)</f>
        <v>0</v>
      </c>
      <c r="BS353" s="1691">
        <f>IFERROR(VLOOKUP($A353,'2012'!$D$3:$O$172,8,FALSE),0)</f>
        <v>0</v>
      </c>
      <c r="BT353" s="1740">
        <f>IFERROR(VLOOKUP($A353,'2012'!$D$3:$O$172,9,FALSE),0)</f>
        <v>0</v>
      </c>
      <c r="BX353" s="1700">
        <f>IFERROR(VLOOKUP($A353,'2011'!$D$4:$I$251,2,FALSE),0)</f>
        <v>0</v>
      </c>
      <c r="BY353" s="1691">
        <f>IFERROR(VLOOKUP($A353,'2011'!$D$4:$I$251,3,FALSE),0)</f>
        <v>0</v>
      </c>
      <c r="BZ353" s="1691">
        <f>IFERROR(VLOOKUP($A353,'2011'!$D$4:$I$251,4,FALSE),0)</f>
        <v>0</v>
      </c>
      <c r="CA353" s="1691">
        <f>IFERROR(VLOOKUP($A353,'2011'!$D$4:$I$251,5,FALSE),0)</f>
        <v>0</v>
      </c>
      <c r="CB353" s="1740">
        <f>IFERROR(VLOOKUP($A353,'2011'!$D$4:$I$251,6,FALSE),0)</f>
        <v>0</v>
      </c>
      <c r="CC353" s="1700">
        <f>IFERROR(VLOOKUP($A353,'2010'!$C$3:$H$234,2,FALSE),0)</f>
        <v>0</v>
      </c>
      <c r="CD353" s="1691">
        <f>IFERROR(VLOOKUP($A353,'2010'!$C$3:$H$234,3,FALSE),0)</f>
        <v>0</v>
      </c>
      <c r="CE353" s="1691">
        <f>IFERROR(VLOOKUP($A353,'2010'!$C$3:$H$234,4,FALSE),0)</f>
        <v>0</v>
      </c>
      <c r="CF353" s="1691">
        <f>IFERROR(VLOOKUP($A353,'2010'!$C$3:$H$234,5,FALSE),0)</f>
        <v>0</v>
      </c>
      <c r="CG353" s="1740">
        <f>IFERROR(VLOOKUP($A353,'2010'!$C$3:$H$234,6,FALSE),0)</f>
        <v>0</v>
      </c>
      <c r="CH353" s="1700">
        <f>IFERROR(VLOOKUP($A353,'2009'!$C$3:$H$242,2,FALSE),0)</f>
        <v>0</v>
      </c>
      <c r="CI353" s="1691">
        <f>IFERROR(VLOOKUP($A353,'2009'!$C$3:$H$242,3,FALSE),0)</f>
        <v>0</v>
      </c>
      <c r="CJ353" s="1691">
        <f>IFERROR(VLOOKUP($A353,'2009'!$C$3:$H$242,4,FALSE),0)</f>
        <v>0</v>
      </c>
      <c r="CK353" s="1691">
        <f>IFERROR(VLOOKUP($A353,'2009'!$C$3:$H$242,5,FALSE),0)</f>
        <v>0</v>
      </c>
      <c r="CL353" s="1740">
        <f>IFERROR(VLOOKUP($A353,'2009'!$C$3:$H$242,6,FALSE),0)</f>
        <v>0</v>
      </c>
      <c r="CM353" s="1700">
        <f>IFERROR(VLOOKUP($A353,'2008'!$C$3:$H$229,2,FALSE),0)</f>
        <v>0</v>
      </c>
      <c r="CN353" s="1691">
        <f>IFERROR(VLOOKUP($A353,'2008'!$C$3:$H$229,3,FALSE),0)</f>
        <v>0</v>
      </c>
      <c r="CO353" s="1691">
        <f>IFERROR(VLOOKUP($A353,'2008'!$C$3:$H$229,4,FALSE),0)</f>
        <v>0</v>
      </c>
      <c r="CP353" s="1691">
        <f>IFERROR(VLOOKUP($A353,'2008'!$C$3:$H$229,5,FALSE),0)</f>
        <v>0</v>
      </c>
      <c r="CQ353" s="1740">
        <f>IFERROR(VLOOKUP($A353,'2008'!$C$3:$H$229,6,FALSE),0)</f>
        <v>0</v>
      </c>
      <c r="CR353" s="1700">
        <f>IFERROR(VLOOKUP($A353,'2007'!$C$3:$M$238,7,FALSE),0)</f>
        <v>0</v>
      </c>
      <c r="CS353" s="1691">
        <f>IFERROR(VLOOKUP($A353,'2007'!$C$3:$M$238,8,FALSE),0)</f>
        <v>0</v>
      </c>
      <c r="CT353" s="1691">
        <f>IFERROR(VLOOKUP($A353,'2007'!$C$3:$M$238,9,FALSE),0)</f>
        <v>0</v>
      </c>
      <c r="CU353" s="1691">
        <f>IFERROR(VLOOKUP($A353,'2007'!$C$3:$M$238,10,FALSE),0)</f>
        <v>0</v>
      </c>
      <c r="CV353" s="1740">
        <f>IFERROR(VLOOKUP($A353,'2007'!$C$3:$M$238,11,FALSE),0)</f>
        <v>0</v>
      </c>
      <c r="CW353" s="1700">
        <f>IFERROR(VLOOKUP($A353,'2006'!$A$2:$F$200,2,FALSE),0)</f>
        <v>0</v>
      </c>
      <c r="CX353" s="1691">
        <f>IFERROR(VLOOKUP($A353,'2006'!$A$2:$F$200,4,FALSE),0)</f>
        <v>0</v>
      </c>
      <c r="CY353" s="1691">
        <f>IFERROR(VLOOKUP($A353,'2006'!$A$2:$F$200,5,FALSE),0)</f>
        <v>0</v>
      </c>
      <c r="CZ353" s="1740">
        <f>IFERROR(VLOOKUP($A353,'2006'!$A$2:$F$200,6,FALSE),0)</f>
        <v>0</v>
      </c>
      <c r="DA353" s="1700">
        <f>IFERROR(VLOOKUP($A353,'2005'!$C$3:$M$205,8,FALSE),0)</f>
        <v>0</v>
      </c>
      <c r="DB353" s="1691">
        <f>IFERROR(VLOOKUP($A353,'2005'!$C$3:$M$205,9,FALSE),0)</f>
        <v>0</v>
      </c>
      <c r="DC353" s="1691">
        <f>IFERROR(VLOOKUP($A353,'2005'!$C$3:$M$205,10,FALSE),0)</f>
        <v>0</v>
      </c>
      <c r="DD353" s="1740">
        <f>IFERROR(VLOOKUP($A353,'2005'!$C$3:$M$205,11,FALSE),0)</f>
        <v>0</v>
      </c>
      <c r="DE353" s="1700">
        <f>IFERROR(VLOOKUP($A353,'2004'!$C$3:$M$213,8,FALSE),0)</f>
        <v>0</v>
      </c>
      <c r="DF353" s="1691">
        <f>IFERROR(VLOOKUP($A353,'2004'!$C$3:$M$213,9,FALSE),0)</f>
        <v>0</v>
      </c>
      <c r="DG353" s="1691">
        <f>IFERROR(VLOOKUP($A353,'2004'!$C$3:$M$213,10,FALSE),0)</f>
        <v>0</v>
      </c>
      <c r="DH353" s="1740">
        <f>IFERROR(VLOOKUP($A353,'2004'!$C$3:$M$213,11,FALSE),0)</f>
        <v>0</v>
      </c>
      <c r="DI353" s="1700">
        <f>IFERROR(VLOOKUP($A353,'2003'!$C$3:$Q$214,12,FALSE),0)</f>
        <v>0</v>
      </c>
      <c r="DJ353" s="1691">
        <f>IFERROR(VLOOKUP($A353,'2003'!$C$3:$Q$214,13,FALSE),0)</f>
        <v>0</v>
      </c>
      <c r="DK353" s="1691">
        <f>IFERROR(VLOOKUP($A353,'2003'!$C$3:$Q$214,14,FALSE),0)</f>
        <v>0</v>
      </c>
      <c r="DL353" s="1740">
        <f>IFERROR(VLOOKUP($A353,'2003'!$C$3:$Q$214,15,FALSE),0)</f>
        <v>0</v>
      </c>
      <c r="DM353" s="1700">
        <f>IFERROR(VLOOKUP($A353,'2002'!$D$3:$R$214,12,FALSE),0)</f>
        <v>0</v>
      </c>
      <c r="DN353" s="1691">
        <f>IFERROR(VLOOKUP($A353,'2002'!$D$3:$R$214,13,FALSE),0)</f>
        <v>0</v>
      </c>
      <c r="DO353" s="1691">
        <f>IFERROR(VLOOKUP($A353,'2002'!$D$3:$R$214,14,FALSE),0)</f>
        <v>0</v>
      </c>
      <c r="DP353" s="1788">
        <f>IFERROR(VLOOKUP($A353,'2002'!$D$3:$R$214,15,FALSE),0)</f>
        <v>0</v>
      </c>
      <c r="DQ353" s="1700">
        <f>IFERROR(VLOOKUP($A353,'Pre 2002'!$C$3:$CK$382,84,FALSE),0)</f>
        <v>594</v>
      </c>
      <c r="DR353" s="1695">
        <f>IFERROR(VLOOKUP($A353,'Pre 2002'!$C$3:$CK$382,85,FALSE),0)</f>
        <v>221</v>
      </c>
      <c r="DS353" s="1695">
        <f>IFERROR(VLOOKUP($A353,'Pre 2002'!$C$3:$CK$382,86,FALSE),0)</f>
        <v>5</v>
      </c>
      <c r="DT353" s="1790">
        <f>IFERROR(VLOOKUP($A353,'Pre 2002'!$C$3:$CK$382,87,FALSE),0)</f>
        <v>0.37205387205387208</v>
      </c>
      <c r="DU353" s="1741">
        <f>IFERROR(VLOOKUP(A353,'Pre 2002'!$C$3:$CG$382,83,FALSE),0)</f>
        <v>19</v>
      </c>
      <c r="DY353" s="1731"/>
    </row>
    <row r="354" spans="1:129">
      <c r="A354" s="1779" t="s">
        <v>2203</v>
      </c>
      <c r="B354" s="1562">
        <f t="shared" si="133"/>
        <v>133</v>
      </c>
      <c r="C354" s="1562">
        <f t="shared" si="134"/>
        <v>89</v>
      </c>
      <c r="D354" s="1562">
        <f t="shared" si="135"/>
        <v>4</v>
      </c>
      <c r="E354" s="1563">
        <f t="shared" si="136"/>
        <v>0.66917293233082709</v>
      </c>
      <c r="F354" s="1786">
        <f t="shared" si="137"/>
        <v>3</v>
      </c>
      <c r="G354" s="1595">
        <v>2016</v>
      </c>
      <c r="H354" s="1567">
        <f t="shared" si="138"/>
        <v>0</v>
      </c>
      <c r="I354" s="1734">
        <f t="shared" si="139"/>
        <v>0</v>
      </c>
      <c r="J354" s="1734">
        <f t="shared" si="140"/>
        <v>0</v>
      </c>
      <c r="K354" s="1734">
        <f t="shared" si="141"/>
        <v>0</v>
      </c>
      <c r="L354" s="1806">
        <f t="shared" si="142"/>
        <v>0</v>
      </c>
      <c r="M354" s="1751"/>
      <c r="N354" s="1751"/>
      <c r="O354" s="1700">
        <f>IFERROR(VLOOKUP($A354,'2022'!$B$2:$K$174,3,FALSE),0)</f>
        <v>0</v>
      </c>
      <c r="P354" s="1858">
        <f>IFERROR(VLOOKUP($A354,'2022'!$B$2:$K$174,4,FALSE),0)</f>
        <v>0</v>
      </c>
      <c r="Q354" s="1858">
        <f>IFERROR(VLOOKUP($A354,'2022'!$B$2:$K$174,5,FALSE),0)</f>
        <v>0</v>
      </c>
      <c r="R354" s="1858">
        <f>IFERROR(VLOOKUP($A354,'2022'!$B$2:$K$174,8,FALSE),0)</f>
        <v>0</v>
      </c>
      <c r="S354" s="1740">
        <f>IFERROR(VLOOKUP($A354,'2022'!$B$2:$K$174,10,FALSE),0)</f>
        <v>0</v>
      </c>
      <c r="T354" s="1700">
        <f>IFERROR(VLOOKUP($A354,'2021'!$B$2:$K$174,3,FALSE),0)</f>
        <v>0</v>
      </c>
      <c r="U354" s="1843">
        <f>IFERROR(VLOOKUP($A354,'2021'!$B$2:$K$174,4,FALSE),0)</f>
        <v>0</v>
      </c>
      <c r="V354" s="1843">
        <f>IFERROR(VLOOKUP($A354,'2021'!$B$2:$K$174,5,FALSE),0)</f>
        <v>0</v>
      </c>
      <c r="W354" s="1843">
        <f>IFERROR(VLOOKUP($A354,'2021'!$B$2:$K$174,8,FALSE),0)</f>
        <v>0</v>
      </c>
      <c r="X354" s="1740">
        <f>IFERROR(VLOOKUP($A354,'2021'!$B$2:$K$174,10,FALSE),0)</f>
        <v>0</v>
      </c>
      <c r="Y354" s="1700">
        <f>IFERROR(VLOOKUP($A354,'2020'!$B$2:$K$170,3,FALSE),0)</f>
        <v>0</v>
      </c>
      <c r="Z354" s="1829">
        <f>IFERROR(VLOOKUP($A354,'2020'!$B$2:$K$170,4,FALSE),0)</f>
        <v>0</v>
      </c>
      <c r="AA354" s="1829">
        <f>IFERROR(VLOOKUP($A354,'2020'!$B$2:$K$170,5,FALSE),0)</f>
        <v>0</v>
      </c>
      <c r="AB354" s="1829">
        <f>IFERROR(VLOOKUP($A354,'2020'!$B$2:$K$170,8,FALSE),0)</f>
        <v>0</v>
      </c>
      <c r="AC354" s="1740">
        <f>IFERROR(VLOOKUP($A354,'2020'!$B$2:$K$170,10,FALSE),0)</f>
        <v>0</v>
      </c>
      <c r="AD354" s="1700">
        <f>IFERROR(VLOOKUP($A354,'2019'!$B$2:$K$170,3,FALSE),0)</f>
        <v>0</v>
      </c>
      <c r="AE354" s="1823">
        <f>IFERROR(VLOOKUP($A354,'2019'!$B$2:$K$170,4,FALSE),0)</f>
        <v>0</v>
      </c>
      <c r="AF354" s="1823">
        <f>IFERROR(VLOOKUP($A354,'2019'!$B$2:$K$170,5,FALSE),0)</f>
        <v>0</v>
      </c>
      <c r="AG354" s="1823">
        <f>IFERROR(VLOOKUP($A354,'2019'!$B$2:$K$170,8,FALSE),0)</f>
        <v>0</v>
      </c>
      <c r="AH354" s="1740">
        <f>IFERROR(VLOOKUP($A354,'2019'!$B$2:$K$170,10,FALSE),0)</f>
        <v>0</v>
      </c>
      <c r="AI354" s="1700">
        <f>IFERROR(VLOOKUP($A354,'2018'!$B$2:$K$170,3,FALSE),0)</f>
        <v>75</v>
      </c>
      <c r="AJ354" s="1821">
        <f>IFERROR(VLOOKUP($A354,'2018'!$B$2:$K$170,4,FALSE),0)</f>
        <v>33</v>
      </c>
      <c r="AK354" s="1821">
        <f>IFERROR(VLOOKUP($A354,'2018'!$B$2:$K$170,5,FALSE),0)</f>
        <v>52</v>
      </c>
      <c r="AL354" s="1821">
        <f>IFERROR(VLOOKUP($A354,'2018'!$B$2:$K$170,8,FALSE),0)</f>
        <v>2</v>
      </c>
      <c r="AM354" s="1740">
        <f>IFERROR(VLOOKUP($A354,'2018'!$B$2:$K$170,10,FALSE),0)</f>
        <v>0.69299999999999995</v>
      </c>
      <c r="AN354" s="1700">
        <f>IFERROR(VLOOKUP($A354,'2017'!$B$2:$J$163,2,FALSE),0)</f>
        <v>55</v>
      </c>
      <c r="AO354" s="1815">
        <f>IFERROR(VLOOKUP($A354,'2017'!$B$2:$J$163,3,FALSE),0)</f>
        <v>22</v>
      </c>
      <c r="AP354" s="1815">
        <f>IFERROR(VLOOKUP($A354,'2017'!$B$2:$J$163,4,FALSE),0)</f>
        <v>35</v>
      </c>
      <c r="AQ354" s="1815">
        <f>IFERROR(VLOOKUP($A354,'2017'!$B$2:$J$163,7,FALSE),0)</f>
        <v>2</v>
      </c>
      <c r="AR354" s="1740">
        <f>IFERROR(VLOOKUP($A354,'2017'!$B$2:$J$163,9,FALSE),0)</f>
        <v>0.63636363636363635</v>
      </c>
      <c r="AS354" s="1700">
        <f>IFERROR(VLOOKUP($A354,'2016'!$B$2:$K$165,3,FALSE),0)</f>
        <v>3</v>
      </c>
      <c r="AT354" s="1796">
        <f>IFERROR(VLOOKUP($A354,'2016'!$B$2:$K$165,4,FALSE),0)</f>
        <v>2</v>
      </c>
      <c r="AU354" s="1796">
        <f>IFERROR(VLOOKUP($A354,'2016'!$B$2:$K$165,5,FALSE),0)</f>
        <v>2</v>
      </c>
      <c r="AV354" s="1796">
        <f>IFERROR(VLOOKUP($A354,'2016'!$B$2:$K$165,8,FALSE),0)</f>
        <v>0</v>
      </c>
      <c r="AW354" s="1740">
        <f>IFERROR(VLOOKUP($A354,'2016'!$B$2:$K$165,10,FALSE),0)</f>
        <v>0.66700000000000004</v>
      </c>
      <c r="AX354" s="1700">
        <f>IFERROR(VLOOKUP($A354,'2015'!$B$2:$K$165,3,FALSE),0)</f>
        <v>0</v>
      </c>
      <c r="AY354" s="1695">
        <f>IFERROR(VLOOKUP($A354,'2015'!$B$2:$K$165,4,FALSE),0)</f>
        <v>0</v>
      </c>
      <c r="AZ354" s="1695">
        <f>IFERROR(VLOOKUP($A354,'2015'!$B$2:$K$165,5,FALSE),0)</f>
        <v>0</v>
      </c>
      <c r="BA354" s="1695">
        <f>IFERROR(VLOOKUP($A354,'2015'!$B$2:$K$165,8,FALSE),0)</f>
        <v>0</v>
      </c>
      <c r="BB354" s="1740">
        <f>IFERROR(VLOOKUP($A354,'2015'!$B$2:$K$165,10,FALSE),0)</f>
        <v>0</v>
      </c>
      <c r="BC354" s="1700">
        <f>IFERROR(VLOOKUP($A354,'2014'!$B$2:$K$157,3,FALSE),0)</f>
        <v>0</v>
      </c>
      <c r="BD354" s="1691">
        <f>IFERROR(VLOOKUP($A354,'2014'!$B$2:$K$157,4,FALSE),0)</f>
        <v>0</v>
      </c>
      <c r="BE354" s="1691">
        <f>IFERROR(VLOOKUP($A354,'2014'!$B$2:$K$157,5,FALSE),0)</f>
        <v>0</v>
      </c>
      <c r="BF354" s="1691">
        <f>IFERROR(VLOOKUP($A354,'2014'!$B$2:$K$157,8,FALSE),0)</f>
        <v>0</v>
      </c>
      <c r="BG354" s="1740">
        <f>IFERROR(VLOOKUP($A354,'2014'!$B$2:$K$157,10,FALSE),0)</f>
        <v>0</v>
      </c>
      <c r="BH354" s="1700">
        <f>IFERROR(VLOOKUP($A354,'2013'!$D$4:$I$249,2,FALSE),0)</f>
        <v>0</v>
      </c>
      <c r="BI354" s="1691">
        <f>IFERROR(VLOOKUP($A354,'2013'!$D$4:$I$249,3,FALSE),0)</f>
        <v>0</v>
      </c>
      <c r="BJ354" s="1691">
        <f>IFERROR(VLOOKUP($A354,'2013'!$D$4:$I$249,4,FALSE),0)</f>
        <v>0</v>
      </c>
      <c r="BK354" s="1691">
        <f>IFERROR(VLOOKUP($A354,'2013'!$D$4:$I$249,5,FALSE),0)</f>
        <v>0</v>
      </c>
      <c r="BL354" s="1740">
        <f>IFERROR(VLOOKUP($A354,'2013'!$D$4:$I$249,6,FALSE),0)</f>
        <v>0</v>
      </c>
      <c r="BM354" s="1737">
        <f>IFERROR(VLOOKUP($A354,'2012'!$D$3:$O$172,2,FALSE),0)</f>
        <v>0</v>
      </c>
      <c r="BN354" s="1691">
        <f>IFERROR(VLOOKUP($A354,'2012'!$D$3:$O$172,3,FALSE),0)</f>
        <v>0</v>
      </c>
      <c r="BO354" s="1743">
        <f>IFERROR(VLOOKUP($A354,'2012'!$D$3:$O$172,4,FALSE),0)</f>
        <v>0</v>
      </c>
      <c r="BP354" s="1700">
        <f>IFERROR(VLOOKUP($A354,'2012'!$D$3:$O$172,5,FALSE),0)</f>
        <v>0</v>
      </c>
      <c r="BQ354" s="1691">
        <f>IFERROR(VLOOKUP($A354,'2012'!$D$3:$O$172,6,FALSE),0)</f>
        <v>0</v>
      </c>
      <c r="BR354" s="1691">
        <f>IFERROR(VLOOKUP($A354,'2012'!$D$3:$O$172,7,FALSE),0)</f>
        <v>0</v>
      </c>
      <c r="BS354" s="1691">
        <f>IFERROR(VLOOKUP($A354,'2012'!$D$3:$O$172,8,FALSE),0)</f>
        <v>0</v>
      </c>
      <c r="BT354" s="1740">
        <f>IFERROR(VLOOKUP($A354,'2012'!$D$3:$O$172,9,FALSE),0)</f>
        <v>0</v>
      </c>
      <c r="BX354" s="1700">
        <f>IFERROR(VLOOKUP($A354,'2011'!$D$4:$I$251,2,FALSE),0)</f>
        <v>0</v>
      </c>
      <c r="BY354" s="1691">
        <f>IFERROR(VLOOKUP($A354,'2011'!$D$4:$I$251,3,FALSE),0)</f>
        <v>0</v>
      </c>
      <c r="BZ354" s="1691">
        <f>IFERROR(VLOOKUP($A354,'2011'!$D$4:$I$251,4,FALSE),0)</f>
        <v>0</v>
      </c>
      <c r="CA354" s="1691">
        <f>IFERROR(VLOOKUP($A354,'2011'!$D$4:$I$251,5,FALSE),0)</f>
        <v>0</v>
      </c>
      <c r="CB354" s="1740">
        <f>IFERROR(VLOOKUP($A354,'2011'!$D$4:$I$251,6,FALSE),0)</f>
        <v>0</v>
      </c>
      <c r="CC354" s="1700">
        <f>IFERROR(VLOOKUP($A354,'2010'!$C$3:$H$234,2,FALSE),0)</f>
        <v>0</v>
      </c>
      <c r="CD354" s="1691">
        <f>IFERROR(VLOOKUP($A354,'2010'!$C$3:$H$234,3,FALSE),0)</f>
        <v>0</v>
      </c>
      <c r="CE354" s="1691">
        <f>IFERROR(VLOOKUP($A354,'2010'!$C$3:$H$234,4,FALSE),0)</f>
        <v>0</v>
      </c>
      <c r="CF354" s="1691">
        <f>IFERROR(VLOOKUP($A354,'2010'!$C$3:$H$234,5,FALSE),0)</f>
        <v>0</v>
      </c>
      <c r="CG354" s="1740">
        <f>IFERROR(VLOOKUP($A354,'2010'!$C$3:$H$234,6,FALSE),0)</f>
        <v>0</v>
      </c>
      <c r="CH354" s="1700">
        <f>IFERROR(VLOOKUP($A354,'2009'!$C$3:$H$242,2,FALSE),0)</f>
        <v>0</v>
      </c>
      <c r="CI354" s="1691">
        <f>IFERROR(VLOOKUP($A354,'2009'!$C$3:$H$242,3,FALSE),0)</f>
        <v>0</v>
      </c>
      <c r="CJ354" s="1691">
        <f>IFERROR(VLOOKUP($A354,'2009'!$C$3:$H$242,4,FALSE),0)</f>
        <v>0</v>
      </c>
      <c r="CK354" s="1691">
        <f>IFERROR(VLOOKUP($A354,'2009'!$C$3:$H$242,5,FALSE),0)</f>
        <v>0</v>
      </c>
      <c r="CL354" s="1740">
        <f>IFERROR(VLOOKUP($A354,'2009'!$C$3:$H$242,6,FALSE),0)</f>
        <v>0</v>
      </c>
      <c r="CM354" s="1700">
        <f>IFERROR(VLOOKUP($A354,'2008'!$C$3:$H$229,2,FALSE),0)</f>
        <v>0</v>
      </c>
      <c r="CN354" s="1691">
        <f>IFERROR(VLOOKUP($A354,'2008'!$C$3:$H$229,3,FALSE),0)</f>
        <v>0</v>
      </c>
      <c r="CO354" s="1691">
        <f>IFERROR(VLOOKUP($A354,'2008'!$C$3:$H$229,4,FALSE),0)</f>
        <v>0</v>
      </c>
      <c r="CP354" s="1691">
        <f>IFERROR(VLOOKUP($A354,'2008'!$C$3:$H$229,5,FALSE),0)</f>
        <v>0</v>
      </c>
      <c r="CQ354" s="1740">
        <f>IFERROR(VLOOKUP($A354,'2008'!$C$3:$H$229,6,FALSE),0)</f>
        <v>0</v>
      </c>
      <c r="CR354" s="1700">
        <f>IFERROR(VLOOKUP($A354,'2007'!$C$3:$M$238,7,FALSE),0)</f>
        <v>0</v>
      </c>
      <c r="CS354" s="1691">
        <f>IFERROR(VLOOKUP($A354,'2007'!$C$3:$M$238,8,FALSE),0)</f>
        <v>0</v>
      </c>
      <c r="CT354" s="1691">
        <f>IFERROR(VLOOKUP($A354,'2007'!$C$3:$M$238,9,FALSE),0)</f>
        <v>0</v>
      </c>
      <c r="CU354" s="1691">
        <f>IFERROR(VLOOKUP($A354,'2007'!$C$3:$M$238,10,FALSE),0)</f>
        <v>0</v>
      </c>
      <c r="CV354" s="1740">
        <f>IFERROR(VLOOKUP($A354,'2007'!$C$3:$M$238,11,FALSE),0)</f>
        <v>0</v>
      </c>
      <c r="CW354" s="1700">
        <f>IFERROR(VLOOKUP($A354,'2006'!$A$2:$F$200,2,FALSE),0)</f>
        <v>0</v>
      </c>
      <c r="CX354" s="1691">
        <f>IFERROR(VLOOKUP($A354,'2006'!$A$2:$F$200,4,FALSE),0)</f>
        <v>0</v>
      </c>
      <c r="CY354" s="1691">
        <f>IFERROR(VLOOKUP($A354,'2006'!$A$2:$F$200,5,FALSE),0)</f>
        <v>0</v>
      </c>
      <c r="CZ354" s="1740">
        <f>IFERROR(VLOOKUP($A354,'2006'!$A$2:$F$200,6,FALSE),0)</f>
        <v>0</v>
      </c>
      <c r="DA354" s="1700">
        <f>IFERROR(VLOOKUP($A354,'2005'!$C$3:$M$205,8,FALSE),0)</f>
        <v>0</v>
      </c>
      <c r="DB354" s="1691">
        <f>IFERROR(VLOOKUP($A354,'2005'!$C$3:$M$205,9,FALSE),0)</f>
        <v>0</v>
      </c>
      <c r="DC354" s="1691">
        <f>IFERROR(VLOOKUP($A354,'2005'!$C$3:$M$205,10,FALSE),0)</f>
        <v>0</v>
      </c>
      <c r="DD354" s="1740">
        <f>IFERROR(VLOOKUP($A354,'2005'!$C$3:$M$205,11,FALSE),0)</f>
        <v>0</v>
      </c>
      <c r="DE354" s="1700">
        <f>IFERROR(VLOOKUP($A354,'2004'!$C$3:$M$213,8,FALSE),0)</f>
        <v>0</v>
      </c>
      <c r="DF354" s="1691">
        <f>IFERROR(VLOOKUP($A354,'2004'!$C$3:$M$213,9,FALSE),0)</f>
        <v>0</v>
      </c>
      <c r="DG354" s="1691">
        <f>IFERROR(VLOOKUP($A354,'2004'!$C$3:$M$213,10,FALSE),0)</f>
        <v>0</v>
      </c>
      <c r="DH354" s="1740">
        <f>IFERROR(VLOOKUP($A354,'2004'!$C$3:$M$213,11,FALSE),0)</f>
        <v>0</v>
      </c>
      <c r="DI354" s="1700">
        <f>IFERROR(VLOOKUP($A354,'2003'!$C$3:$Q$214,12,FALSE),0)</f>
        <v>0</v>
      </c>
      <c r="DJ354" s="1691">
        <f>IFERROR(VLOOKUP($A354,'2003'!$C$3:$Q$214,13,FALSE),0)</f>
        <v>0</v>
      </c>
      <c r="DK354" s="1691">
        <f>IFERROR(VLOOKUP($A354,'2003'!$C$3:$Q$214,14,FALSE),0)</f>
        <v>0</v>
      </c>
      <c r="DL354" s="1740">
        <f>IFERROR(VLOOKUP($A354,'2003'!$C$3:$Q$214,15,FALSE),0)</f>
        <v>0</v>
      </c>
      <c r="DM354" s="1700">
        <f>IFERROR(VLOOKUP($A354,'2002'!$D$3:$R$214,12,FALSE),0)</f>
        <v>0</v>
      </c>
      <c r="DN354" s="1691">
        <f>IFERROR(VLOOKUP($A354,'2002'!$D$3:$R$214,13,FALSE),0)</f>
        <v>0</v>
      </c>
      <c r="DO354" s="1691">
        <f>IFERROR(VLOOKUP($A354,'2002'!$D$3:$R$214,14,FALSE),0)</f>
        <v>0</v>
      </c>
      <c r="DP354" s="1788">
        <f>IFERROR(VLOOKUP($A354,'2002'!$D$3:$R$214,15,FALSE),0)</f>
        <v>0</v>
      </c>
      <c r="DQ354" s="1700">
        <f>IFERROR(VLOOKUP($A354,'Pre 2002'!$C$3:$CK$382,84,FALSE),0)</f>
        <v>0</v>
      </c>
      <c r="DR354" s="1695">
        <f>IFERROR(VLOOKUP($A354,'Pre 2002'!$C$3:$CK$382,85,FALSE),0)</f>
        <v>0</v>
      </c>
      <c r="DS354" s="1695">
        <f>IFERROR(VLOOKUP($A354,'Pre 2002'!$C$3:$CK$382,86,FALSE),0)</f>
        <v>0</v>
      </c>
      <c r="DT354" s="1790">
        <f>IFERROR(VLOOKUP($A354,'Pre 2002'!$C$3:$CK$382,87,FALSE),0)</f>
        <v>0</v>
      </c>
      <c r="DU354" s="1741">
        <f>IFERROR(VLOOKUP(A354,'Pre 2002'!$C$3:$CG$382,83,FALSE),0)</f>
        <v>0</v>
      </c>
      <c r="DY354" s="1731"/>
    </row>
    <row r="355" spans="1:129">
      <c r="A355" s="1779" t="s">
        <v>2319</v>
      </c>
      <c r="B355" s="1562">
        <f t="shared" si="133"/>
        <v>150</v>
      </c>
      <c r="C355" s="1562">
        <f t="shared" si="134"/>
        <v>94</v>
      </c>
      <c r="D355" s="1562">
        <f t="shared" si="135"/>
        <v>4</v>
      </c>
      <c r="E355" s="1563">
        <f t="shared" si="136"/>
        <v>0.62666666666666671</v>
      </c>
      <c r="F355" s="1786">
        <f t="shared" si="137"/>
        <v>2</v>
      </c>
      <c r="G355" s="1595">
        <v>2020</v>
      </c>
      <c r="H355" s="1817"/>
      <c r="I355" s="1734"/>
      <c r="J355" s="1734"/>
      <c r="K355" s="1734"/>
      <c r="L355" s="1734"/>
      <c r="M355" s="1751"/>
      <c r="N355" s="1751"/>
      <c r="O355" s="1700">
        <f>IFERROR(VLOOKUP($A355,'2022'!$B$2:$K$174,3,FALSE),0)</f>
        <v>0</v>
      </c>
      <c r="P355" s="1858">
        <f>IFERROR(VLOOKUP($A355,'2022'!$B$2:$K$174,4,FALSE),0)</f>
        <v>0</v>
      </c>
      <c r="Q355" s="1858">
        <f>IFERROR(VLOOKUP($A355,'2022'!$B$2:$K$174,5,FALSE),0)</f>
        <v>0</v>
      </c>
      <c r="R355" s="1858">
        <f>IFERROR(VLOOKUP($A355,'2022'!$B$2:$K$174,8,FALSE),0)</f>
        <v>0</v>
      </c>
      <c r="S355" s="1740">
        <f>IFERROR(VLOOKUP($A355,'2022'!$B$2:$K$174,10,FALSE),0)</f>
        <v>0</v>
      </c>
      <c r="T355" s="1700">
        <f>IFERROR(VLOOKUP($A355,'2021'!$B$2:$K$174,3,FALSE),0)</f>
        <v>75</v>
      </c>
      <c r="U355" s="1843">
        <f>IFERROR(VLOOKUP($A355,'2021'!$B$2:$K$174,4,FALSE),0)</f>
        <v>46</v>
      </c>
      <c r="V355" s="1843">
        <f>IFERROR(VLOOKUP($A355,'2021'!$B$2:$K$174,5,FALSE),0)</f>
        <v>55</v>
      </c>
      <c r="W355" s="1843">
        <f>IFERROR(VLOOKUP($A355,'2021'!$B$2:$K$174,8,FALSE),0)</f>
        <v>0</v>
      </c>
      <c r="X355" s="1740">
        <f>IFERROR(VLOOKUP($A355,'2021'!$B$2:$K$174,10,FALSE),0)</f>
        <v>0.73299999999999998</v>
      </c>
      <c r="Y355" s="1700">
        <f>IFERROR(VLOOKUP($A355,'2020'!$B$2:$K$170,3,FALSE),0)</f>
        <v>75</v>
      </c>
      <c r="Z355" s="1829">
        <f>IFERROR(VLOOKUP($A355,'2020'!$B$2:$K$170,4,FALSE),0)</f>
        <v>27</v>
      </c>
      <c r="AA355" s="1829">
        <f>IFERROR(VLOOKUP($A355,'2020'!$B$2:$K$170,5,FALSE),0)</f>
        <v>39</v>
      </c>
      <c r="AB355" s="1829">
        <f>IFERROR(VLOOKUP($A355,'2020'!$B$2:$K$170,8,FALSE),0)</f>
        <v>4</v>
      </c>
      <c r="AC355" s="1740">
        <f>IFERROR(VLOOKUP($A355,'2020'!$B$2:$K$170,10,FALSE),0)</f>
        <v>0.52</v>
      </c>
      <c r="DT355" s="1858"/>
      <c r="DY355" s="1731"/>
    </row>
    <row r="356" spans="1:129">
      <c r="A356" s="1778" t="s">
        <v>157</v>
      </c>
      <c r="B356" s="1562">
        <f t="shared" si="133"/>
        <v>463</v>
      </c>
      <c r="C356" s="1562">
        <f t="shared" si="134"/>
        <v>281</v>
      </c>
      <c r="D356" s="1562">
        <f t="shared" si="135"/>
        <v>4</v>
      </c>
      <c r="E356" s="1563">
        <f t="shared" si="136"/>
        <v>0.60691144708423328</v>
      </c>
      <c r="F356" s="1786">
        <f t="shared" si="137"/>
        <v>7</v>
      </c>
      <c r="G356" s="1595">
        <v>2012</v>
      </c>
      <c r="H356" s="1567">
        <f>IF(BC356&gt;0,1,0)+IF(BH356&gt;0,1,0)+IF(BP356&gt;0,1,0)+IF(BX356&gt;0,1,0)+IF(CC356&gt;0,1,0)+IF(CH356&gt;0,1,0)+IF(CM356&gt;0,1,0)+IF(CR356&gt;0,1,0)+IF(CW356&gt;0,1,0)+IF(DA356&gt;0,1,0)+IF(DE356&gt;0,1,0)+IF(DI356&gt;0,1,0)+IF(DM356&gt;0,1,0)+DU356</f>
        <v>3</v>
      </c>
      <c r="I356" s="1734">
        <f>SUM(BC356,BH356,BP356,BX356,CC356,CH356,CM356,CR356,CW356,DA356,DE356,DI356,DM356,DQ356)</f>
        <v>167</v>
      </c>
      <c r="J356" s="1734">
        <f t="shared" ref="J356:K359" si="143">SUM(BE356,BJ356,BR356,BZ356,CE356,CJ356,CO356,CT356,CX356,DB356,DF356,DJ356,DN356,DR356)</f>
        <v>96</v>
      </c>
      <c r="K356" s="1734">
        <f t="shared" si="143"/>
        <v>3</v>
      </c>
      <c r="L356" s="1806">
        <f>IF(I356=0,0,J356/I356)</f>
        <v>0.57485029940119758</v>
      </c>
      <c r="M356" s="1802">
        <v>12</v>
      </c>
      <c r="N356" s="1802">
        <v>1</v>
      </c>
      <c r="O356" s="1700">
        <f>IFERROR(VLOOKUP($A356,'2022'!$B$2:$K$174,3,FALSE),0)</f>
        <v>0</v>
      </c>
      <c r="P356" s="1858">
        <f>IFERROR(VLOOKUP($A356,'2022'!$B$2:$K$174,4,FALSE),0)</f>
        <v>0</v>
      </c>
      <c r="Q356" s="1858">
        <f>IFERROR(VLOOKUP($A356,'2022'!$B$2:$K$174,5,FALSE),0)</f>
        <v>0</v>
      </c>
      <c r="R356" s="1858">
        <f>IFERROR(VLOOKUP($A356,'2022'!$B$2:$K$174,8,FALSE),0)</f>
        <v>0</v>
      </c>
      <c r="S356" s="1740">
        <f>IFERROR(VLOOKUP($A356,'2022'!$B$2:$K$174,10,FALSE),0)</f>
        <v>0</v>
      </c>
      <c r="T356" s="1700">
        <f>IFERROR(VLOOKUP($A356,'2021'!$B$2:$K$174,3,FALSE),0)</f>
        <v>0</v>
      </c>
      <c r="U356" s="1843">
        <f>IFERROR(VLOOKUP($A356,'2021'!$B$2:$K$174,4,FALSE),0)</f>
        <v>0</v>
      </c>
      <c r="V356" s="1843">
        <f>IFERROR(VLOOKUP($A356,'2021'!$B$2:$K$174,5,FALSE),0)</f>
        <v>0</v>
      </c>
      <c r="W356" s="1843">
        <f>IFERROR(VLOOKUP($A356,'2021'!$B$2:$K$174,8,FALSE),0)</f>
        <v>0</v>
      </c>
      <c r="X356" s="1740">
        <f>IFERROR(VLOOKUP($A356,'2021'!$B$2:$K$174,10,FALSE),0)</f>
        <v>0</v>
      </c>
      <c r="Y356" s="1700">
        <f>IFERROR(VLOOKUP($A356,'2020'!$B$2:$K$170,3,FALSE),0)</f>
        <v>0</v>
      </c>
      <c r="Z356" s="1829">
        <f>IFERROR(VLOOKUP($A356,'2020'!$B$2:$K$170,4,FALSE),0)</f>
        <v>0</v>
      </c>
      <c r="AA356" s="1829">
        <f>IFERROR(VLOOKUP($A356,'2020'!$B$2:$K$170,5,FALSE),0)</f>
        <v>0</v>
      </c>
      <c r="AB356" s="1829">
        <f>IFERROR(VLOOKUP($A356,'2020'!$B$2:$K$170,8,FALSE),0)</f>
        <v>0</v>
      </c>
      <c r="AC356" s="1740">
        <f>IFERROR(VLOOKUP($A356,'2020'!$B$2:$K$170,10,FALSE),0)</f>
        <v>0</v>
      </c>
      <c r="AD356" s="1700">
        <f>IFERROR(VLOOKUP($A356,'2019'!$B$2:$K$170,3,FALSE),0)</f>
        <v>0</v>
      </c>
      <c r="AE356" s="1823">
        <f>IFERROR(VLOOKUP($A356,'2019'!$B$2:$K$170,4,FALSE),0)</f>
        <v>0</v>
      </c>
      <c r="AF356" s="1823">
        <f>IFERROR(VLOOKUP($A356,'2019'!$B$2:$K$170,5,FALSE),0)</f>
        <v>0</v>
      </c>
      <c r="AG356" s="1823">
        <f>IFERROR(VLOOKUP($A356,'2019'!$B$2:$K$170,8,FALSE),0)</f>
        <v>0</v>
      </c>
      <c r="AH356" s="1740">
        <f>IFERROR(VLOOKUP($A356,'2019'!$B$2:$K$170,10,FALSE),0)</f>
        <v>0</v>
      </c>
      <c r="AI356" s="1700">
        <f>IFERROR(VLOOKUP($A356,'2018'!$B$2:$K$170,3,FALSE),0)</f>
        <v>88</v>
      </c>
      <c r="AJ356" s="1821">
        <f>IFERROR(VLOOKUP($A356,'2018'!$B$2:$K$170,4,FALSE),0)</f>
        <v>48</v>
      </c>
      <c r="AK356" s="1821">
        <f>IFERROR(VLOOKUP($A356,'2018'!$B$2:$K$170,5,FALSE),0)</f>
        <v>61</v>
      </c>
      <c r="AL356" s="1821">
        <f>IFERROR(VLOOKUP($A356,'2018'!$B$2:$K$170,8,FALSE),0)</f>
        <v>1</v>
      </c>
      <c r="AM356" s="1740">
        <f>IFERROR(VLOOKUP($A356,'2018'!$B$2:$K$170,10,FALSE),0)</f>
        <v>0.69299999999999995</v>
      </c>
      <c r="AN356" s="1700">
        <f>IFERROR(VLOOKUP($A356,'2017'!$B$2:$J$163,2,FALSE),0)</f>
        <v>75</v>
      </c>
      <c r="AO356" s="1815">
        <f>IFERROR(VLOOKUP($A356,'2017'!$B$2:$J$163,3,FALSE),0)</f>
        <v>26</v>
      </c>
      <c r="AP356" s="1815">
        <f>IFERROR(VLOOKUP($A356,'2017'!$B$2:$J$163,4,FALSE),0)</f>
        <v>49</v>
      </c>
      <c r="AQ356" s="1815">
        <f>IFERROR(VLOOKUP($A356,'2017'!$B$2:$J$163,7,FALSE),0)</f>
        <v>0</v>
      </c>
      <c r="AR356" s="1740">
        <f>IFERROR(VLOOKUP($A356,'2017'!$B$2:$J$163,9,FALSE),0)</f>
        <v>0.65333333333333332</v>
      </c>
      <c r="AS356" s="1700">
        <f>IFERROR(VLOOKUP($A356,'2016'!$B$2:$K$165,3,FALSE),0)</f>
        <v>60</v>
      </c>
      <c r="AT356" s="1796">
        <f>IFERROR(VLOOKUP($A356,'2016'!$B$2:$K$165,4,FALSE),0)</f>
        <v>19</v>
      </c>
      <c r="AU356" s="1796">
        <f>IFERROR(VLOOKUP($A356,'2016'!$B$2:$K$165,5,FALSE),0)</f>
        <v>29</v>
      </c>
      <c r="AV356" s="1796">
        <f>IFERROR(VLOOKUP($A356,'2016'!$B$2:$K$165,8,FALSE),0)</f>
        <v>0</v>
      </c>
      <c r="AW356" s="1740">
        <f>IFERROR(VLOOKUP($A356,'2016'!$B$2:$K$165,10,FALSE),0)</f>
        <v>0.48299999999999998</v>
      </c>
      <c r="AX356" s="1700">
        <f>IFERROR(VLOOKUP($A356,'2015'!$B$2:$K$165,3,FALSE),0)</f>
        <v>73</v>
      </c>
      <c r="AY356" s="1695">
        <f>IFERROR(VLOOKUP($A356,'2015'!$B$2:$K$165,4,FALSE),0)</f>
        <v>29</v>
      </c>
      <c r="AZ356" s="1695">
        <f>IFERROR(VLOOKUP($A356,'2015'!$B$2:$K$165,5,FALSE),0)</f>
        <v>46</v>
      </c>
      <c r="BA356" s="1695">
        <f>IFERROR(VLOOKUP($A356,'2015'!$B$2:$K$165,8,FALSE),0)</f>
        <v>0</v>
      </c>
      <c r="BB356" s="1740">
        <f>IFERROR(VLOOKUP($A356,'2015'!$B$2:$K$165,10,FALSE),0)</f>
        <v>0.63013698630136983</v>
      </c>
      <c r="BC356" s="1700">
        <f>IFERROR(VLOOKUP($A356,'2014'!$B$2:$K$157,3,FALSE),0)</f>
        <v>85</v>
      </c>
      <c r="BD356" s="1691">
        <f>IFERROR(VLOOKUP($A356,'2014'!$B$2:$K$157,4,FALSE),0)</f>
        <v>33</v>
      </c>
      <c r="BE356" s="1691">
        <f>IFERROR(VLOOKUP($A356,'2014'!$B$2:$K$157,5,FALSE),0)</f>
        <v>46</v>
      </c>
      <c r="BF356" s="1691">
        <f>IFERROR(VLOOKUP($A356,'2014'!$B$2:$K$157,8,FALSE),0)</f>
        <v>1</v>
      </c>
      <c r="BG356" s="1740">
        <f>IFERROR(VLOOKUP($A356,'2014'!$B$2:$K$157,10,FALSE),0)</f>
        <v>0.54117647058823526</v>
      </c>
      <c r="BH356" s="1700">
        <f>IFERROR(VLOOKUP($A356,'2013'!$D$4:$I$249,2,FALSE),0)</f>
        <v>70</v>
      </c>
      <c r="BI356" s="1691">
        <f>IFERROR(VLOOKUP($A356,'2013'!$D$4:$I$249,3,FALSE),0)</f>
        <v>28</v>
      </c>
      <c r="BJ356" s="1691">
        <f>IFERROR(VLOOKUP($A356,'2013'!$D$4:$I$249,4,FALSE),0)</f>
        <v>41</v>
      </c>
      <c r="BK356" s="1691">
        <f>IFERROR(VLOOKUP($A356,'2013'!$D$4:$I$249,5,FALSE),0)</f>
        <v>2</v>
      </c>
      <c r="BL356" s="1740">
        <f>IFERROR(VLOOKUP($A356,'2013'!$D$4:$I$249,6,FALSE),0)</f>
        <v>0.58571428571428574</v>
      </c>
      <c r="BM356" s="1737">
        <f>IFERROR(VLOOKUP($A356,'2012'!$D$3:$O$172,2,FALSE),0)</f>
        <v>12</v>
      </c>
      <c r="BN356" s="1691">
        <f>IFERROR(VLOOKUP($A356,'2012'!$D$3:$O$172,3,FALSE),0)</f>
        <v>9</v>
      </c>
      <c r="BO356" s="1743">
        <f>IFERROR(VLOOKUP($A356,'2012'!$D$3:$O$172,4,FALSE),0)</f>
        <v>0</v>
      </c>
      <c r="BP356" s="1700">
        <f>IFERROR(VLOOKUP($A356,'2012'!$D$3:$O$172,5,FALSE),0)</f>
        <v>12</v>
      </c>
      <c r="BQ356" s="1691">
        <f>IFERROR(VLOOKUP($A356,'2012'!$D$3:$O$172,6,FALSE),0)</f>
        <v>2</v>
      </c>
      <c r="BR356" s="1691">
        <f>IFERROR(VLOOKUP($A356,'2012'!$D$3:$O$172,7,FALSE),0)</f>
        <v>9</v>
      </c>
      <c r="BS356" s="1691">
        <f>IFERROR(VLOOKUP($A356,'2012'!$D$3:$O$172,8,FALSE),0)</f>
        <v>0</v>
      </c>
      <c r="BT356" s="1740">
        <f>IFERROR(VLOOKUP($A356,'2012'!$D$3:$O$172,9,FALSE),0)</f>
        <v>0.75</v>
      </c>
      <c r="BU356" s="1737">
        <f>IFERROR(VLOOKUP($A356,'2012'!$D$3:$O$172,10,FALSE),0)</f>
        <v>0</v>
      </c>
      <c r="BV356" s="1691">
        <f>IFERROR(VLOOKUP($A356,'2012'!$D$3:$O$172,11,FALSE),0)</f>
        <v>0</v>
      </c>
      <c r="BW356" s="1743">
        <f>IFERROR(VLOOKUP($A356,'2012'!$D$3:$O$172,12,FALSE),0)</f>
        <v>0</v>
      </c>
      <c r="BX356" s="1700">
        <f>IFERROR(VLOOKUP($A356,'2011'!$D$4:$I$251,2,FALSE),0)</f>
        <v>0</v>
      </c>
      <c r="BY356" s="1691">
        <f>IFERROR(VLOOKUP($A356,'2011'!$D$4:$I$251,3,FALSE),0)</f>
        <v>0</v>
      </c>
      <c r="BZ356" s="1691">
        <f>IFERROR(VLOOKUP($A356,'2011'!$D$4:$I$251,4,FALSE),0)</f>
        <v>0</v>
      </c>
      <c r="CA356" s="1691">
        <f>IFERROR(VLOOKUP($A356,'2011'!$D$4:$I$251,5,FALSE),0)</f>
        <v>0</v>
      </c>
      <c r="CB356" s="1740">
        <f>IFERROR(VLOOKUP($A356,'2011'!$D$4:$I$251,6,FALSE),0)</f>
        <v>0</v>
      </c>
      <c r="CC356" s="1700">
        <f>IFERROR(VLOOKUP($A356,'2010'!$C$3:$H$234,2,FALSE),0)</f>
        <v>0</v>
      </c>
      <c r="CD356" s="1691">
        <f>IFERROR(VLOOKUP($A356,'2010'!$C$3:$H$234,3,FALSE),0)</f>
        <v>0</v>
      </c>
      <c r="CE356" s="1691">
        <f>IFERROR(VLOOKUP($A356,'2010'!$C$3:$H$234,4,FALSE),0)</f>
        <v>0</v>
      </c>
      <c r="CF356" s="1691">
        <f>IFERROR(VLOOKUP($A356,'2010'!$C$3:$H$234,5,FALSE),0)</f>
        <v>0</v>
      </c>
      <c r="CG356" s="1740">
        <f>IFERROR(VLOOKUP($A356,'2010'!$C$3:$H$234,6,FALSE),0)</f>
        <v>0</v>
      </c>
      <c r="CH356" s="1700">
        <f>IFERROR(VLOOKUP($A356,'2009'!$C$3:$H$242,2,FALSE),0)</f>
        <v>0</v>
      </c>
      <c r="CI356" s="1691">
        <f>IFERROR(VLOOKUP($A356,'2009'!$C$3:$H$242,3,FALSE),0)</f>
        <v>0</v>
      </c>
      <c r="CJ356" s="1691">
        <f>IFERROR(VLOOKUP($A356,'2009'!$C$3:$H$242,4,FALSE),0)</f>
        <v>0</v>
      </c>
      <c r="CK356" s="1691">
        <f>IFERROR(VLOOKUP($A356,'2009'!$C$3:$H$242,5,FALSE),0)</f>
        <v>0</v>
      </c>
      <c r="CL356" s="1740">
        <f>IFERROR(VLOOKUP($A356,'2009'!$C$3:$H$242,6,FALSE),0)</f>
        <v>0</v>
      </c>
      <c r="CM356" s="1700">
        <f>IFERROR(VLOOKUP($A356,'2008'!$C$3:$H$229,2,FALSE),0)</f>
        <v>0</v>
      </c>
      <c r="CN356" s="1691">
        <f>IFERROR(VLOOKUP($A356,'2008'!$C$3:$H$229,3,FALSE),0)</f>
        <v>0</v>
      </c>
      <c r="CO356" s="1691">
        <f>IFERROR(VLOOKUP($A356,'2008'!$C$3:$H$229,4,FALSE),0)</f>
        <v>0</v>
      </c>
      <c r="CP356" s="1691">
        <f>IFERROR(VLOOKUP($A356,'2008'!$C$3:$H$229,5,FALSE),0)</f>
        <v>0</v>
      </c>
      <c r="CQ356" s="1740">
        <f>IFERROR(VLOOKUP($A356,'2008'!$C$3:$H$229,6,FALSE),0)</f>
        <v>0</v>
      </c>
      <c r="CR356" s="1700">
        <f>IFERROR(VLOOKUP($A356,'2007'!$C$3:$M$238,7,FALSE),0)</f>
        <v>0</v>
      </c>
      <c r="CS356" s="1691">
        <f>IFERROR(VLOOKUP($A356,'2007'!$C$3:$M$238,8,FALSE),0)</f>
        <v>0</v>
      </c>
      <c r="CT356" s="1691">
        <f>IFERROR(VLOOKUP($A356,'2007'!$C$3:$M$238,9,FALSE),0)</f>
        <v>0</v>
      </c>
      <c r="CU356" s="1691">
        <f>IFERROR(VLOOKUP($A356,'2007'!$C$3:$M$238,10,FALSE),0)</f>
        <v>0</v>
      </c>
      <c r="CV356" s="1740">
        <f>IFERROR(VLOOKUP($A356,'2007'!$C$3:$M$238,11,FALSE),0)</f>
        <v>0</v>
      </c>
      <c r="CW356" s="1700">
        <f>IFERROR(VLOOKUP($A356,'2006'!$A$2:$F$200,2,FALSE),0)</f>
        <v>0</v>
      </c>
      <c r="CX356" s="1691">
        <f>IFERROR(VLOOKUP($A356,'2006'!$A$2:$F$200,4,FALSE),0)</f>
        <v>0</v>
      </c>
      <c r="CY356" s="1691">
        <f>IFERROR(VLOOKUP($A356,'2006'!$A$2:$F$200,5,FALSE),0)</f>
        <v>0</v>
      </c>
      <c r="CZ356" s="1740">
        <f>IFERROR(VLOOKUP($A356,'2006'!$A$2:$F$200,6,FALSE),0)</f>
        <v>0</v>
      </c>
      <c r="DA356" s="1700">
        <f>IFERROR(VLOOKUP($A356,'2005'!$C$3:$M$205,8,FALSE),0)</f>
        <v>0</v>
      </c>
      <c r="DB356" s="1691">
        <f>IFERROR(VLOOKUP($A356,'2005'!$C$3:$M$205,9,FALSE),0)</f>
        <v>0</v>
      </c>
      <c r="DC356" s="1691">
        <f>IFERROR(VLOOKUP($A356,'2005'!$C$3:$M$205,10,FALSE),0)</f>
        <v>0</v>
      </c>
      <c r="DD356" s="1740">
        <f>IFERROR(VLOOKUP($A356,'2005'!$C$3:$M$205,11,FALSE),0)</f>
        <v>0</v>
      </c>
      <c r="DE356" s="1700">
        <f>IFERROR(VLOOKUP($A356,'2004'!$C$3:$M$213,8,FALSE),0)</f>
        <v>0</v>
      </c>
      <c r="DF356" s="1691">
        <f>IFERROR(VLOOKUP($A356,'2004'!$C$3:$M$213,9,FALSE),0)</f>
        <v>0</v>
      </c>
      <c r="DG356" s="1691">
        <f>IFERROR(VLOOKUP($A356,'2004'!$C$3:$M$213,10,FALSE),0)</f>
        <v>0</v>
      </c>
      <c r="DH356" s="1740">
        <f>IFERROR(VLOOKUP($A356,'2004'!$C$3:$M$213,11,FALSE),0)</f>
        <v>0</v>
      </c>
      <c r="DI356" s="1700">
        <f>IFERROR(VLOOKUP($A356,'2003'!$C$3:$Q$214,12,FALSE),0)</f>
        <v>0</v>
      </c>
      <c r="DJ356" s="1691">
        <f>IFERROR(VLOOKUP($A356,'2003'!$C$3:$Q$214,13,FALSE),0)</f>
        <v>0</v>
      </c>
      <c r="DK356" s="1691">
        <f>IFERROR(VLOOKUP($A356,'2003'!$C$3:$Q$214,14,FALSE),0)</f>
        <v>0</v>
      </c>
      <c r="DL356" s="1740">
        <f>IFERROR(VLOOKUP($A356,'2003'!$C$3:$Q$214,15,FALSE),0)</f>
        <v>0</v>
      </c>
      <c r="DM356" s="1700">
        <f>IFERROR(VLOOKUP($A356,'2002'!$D$3:$R$214,12,FALSE),0)</f>
        <v>0</v>
      </c>
      <c r="DN356" s="1691">
        <f>IFERROR(VLOOKUP($A356,'2002'!$D$3:$R$214,13,FALSE),0)</f>
        <v>0</v>
      </c>
      <c r="DO356" s="1691">
        <f>IFERROR(VLOOKUP($A356,'2002'!$D$3:$R$214,14,FALSE),0)</f>
        <v>0</v>
      </c>
      <c r="DP356" s="1788">
        <f>IFERROR(VLOOKUP($A356,'2002'!$D$3:$R$214,15,FALSE),0)</f>
        <v>0</v>
      </c>
      <c r="DQ356" s="1700">
        <f>IFERROR(VLOOKUP($A356,'Pre 2002'!$C$3:$CK$382,84,FALSE),0)</f>
        <v>0</v>
      </c>
      <c r="DR356" s="1695">
        <f>IFERROR(VLOOKUP($A356,'Pre 2002'!$C$3:$CK$382,85,FALSE),0)</f>
        <v>0</v>
      </c>
      <c r="DS356" s="1695">
        <f>IFERROR(VLOOKUP($A356,'Pre 2002'!$C$3:$CK$382,86,FALSE),0)</f>
        <v>0</v>
      </c>
      <c r="DT356" s="1790">
        <f>IFERROR(VLOOKUP($A356,'Pre 2002'!$C$3:$CK$382,87,FALSE),0)</f>
        <v>0</v>
      </c>
      <c r="DU356" s="1741">
        <f>IFERROR(VLOOKUP(A356,'Pre 2002'!$C$3:$CG$382,83,FALSE),0)</f>
        <v>0</v>
      </c>
      <c r="DY356" s="1731"/>
    </row>
    <row r="357" spans="1:129">
      <c r="A357" s="1778" t="s">
        <v>47</v>
      </c>
      <c r="B357" s="1562">
        <f t="shared" si="133"/>
        <v>1431</v>
      </c>
      <c r="C357" s="1562">
        <f t="shared" si="134"/>
        <v>852</v>
      </c>
      <c r="D357" s="1562">
        <f t="shared" si="135"/>
        <v>4</v>
      </c>
      <c r="E357" s="1563">
        <f t="shared" si="136"/>
        <v>0.59538784067085959</v>
      </c>
      <c r="F357" s="1786">
        <f t="shared" si="137"/>
        <v>19</v>
      </c>
      <c r="G357" s="1595">
        <v>2004</v>
      </c>
      <c r="H357" s="1567">
        <f>IF(BC357&gt;0,1,0)+IF(BH357&gt;0,1,0)+IF(BP357&gt;0,1,0)+IF(BX357&gt;0,1,0)+IF(CC357&gt;0,1,0)+IF(CH357&gt;0,1,0)+IF(CM357&gt;0,1,0)+IF(CR357&gt;0,1,0)+IF(CW357&gt;0,1,0)+IF(DA357&gt;0,1,0)+IF(DE357&gt;0,1,0)+IF(DI357&gt;0,1,0)+IF(DM357&gt;0,1,0)+DU357</f>
        <v>11</v>
      </c>
      <c r="I357" s="1734">
        <f>SUM(BC357,BH357,BP357,BX357,CC357,CH357,CM357,CR357,CW357,DA357,DE357,DI357,DM357,DQ357)</f>
        <v>823</v>
      </c>
      <c r="J357" s="1734">
        <f t="shared" si="143"/>
        <v>509</v>
      </c>
      <c r="K357" s="1734">
        <f t="shared" si="143"/>
        <v>4</v>
      </c>
      <c r="L357" s="1806">
        <f>IF(I357=0,0,J357/I357)</f>
        <v>0.61846901579586877</v>
      </c>
      <c r="M357" s="1797" t="s">
        <v>25</v>
      </c>
      <c r="N357" s="1797">
        <v>1</v>
      </c>
      <c r="O357" s="1700">
        <f>IFERROR(VLOOKUP($A357,'2022'!$B$2:$K$174,3,FALSE),0)</f>
        <v>68</v>
      </c>
      <c r="P357" s="1858">
        <f>IFERROR(VLOOKUP($A357,'2022'!$B$2:$K$174,4,FALSE),0)</f>
        <v>17</v>
      </c>
      <c r="Q357" s="1858">
        <f>IFERROR(VLOOKUP($A357,'2022'!$B$2:$K$174,5,FALSE),0)</f>
        <v>32</v>
      </c>
      <c r="R357" s="1858">
        <f>IFERROR(VLOOKUP($A357,'2022'!$B$2:$K$174,8,FALSE),0)</f>
        <v>0</v>
      </c>
      <c r="S357" s="1740">
        <f>IFERROR(VLOOKUP($A357,'2022'!$B$2:$K$174,10,FALSE),0)</f>
        <v>0.47099999999999997</v>
      </c>
      <c r="T357" s="1700">
        <f>IFERROR(VLOOKUP($A357,'2021'!$B$2:$K$174,3,FALSE),0)</f>
        <v>87</v>
      </c>
      <c r="U357" s="1843">
        <f>IFERROR(VLOOKUP($A357,'2021'!$B$2:$K$174,4,FALSE),0)</f>
        <v>31</v>
      </c>
      <c r="V357" s="1843">
        <f>IFERROR(VLOOKUP($A357,'2021'!$B$2:$K$174,5,FALSE),0)</f>
        <v>45</v>
      </c>
      <c r="W357" s="1843">
        <f>IFERROR(VLOOKUP($A357,'2021'!$B$2:$K$174,8,FALSE),0)</f>
        <v>0</v>
      </c>
      <c r="X357" s="1740">
        <f>IFERROR(VLOOKUP($A357,'2021'!$B$2:$K$174,10,FALSE),0)</f>
        <v>0.51700000000000002</v>
      </c>
      <c r="Y357" s="1700">
        <f>IFERROR(VLOOKUP($A357,'2020'!$B$2:$K$170,3,FALSE),0)</f>
        <v>82</v>
      </c>
      <c r="Z357" s="1829">
        <f>IFERROR(VLOOKUP($A357,'2020'!$B$2:$K$170,4,FALSE),0)</f>
        <v>28</v>
      </c>
      <c r="AA357" s="1829">
        <f>IFERROR(VLOOKUP($A357,'2020'!$B$2:$K$170,5,FALSE),0)</f>
        <v>47</v>
      </c>
      <c r="AB357" s="1829">
        <f>IFERROR(VLOOKUP($A357,'2020'!$B$2:$K$170,8,FALSE),0)</f>
        <v>0</v>
      </c>
      <c r="AC357" s="1740">
        <f>IFERROR(VLOOKUP($A357,'2020'!$B$2:$K$170,10,FALSE),0)</f>
        <v>0.57299999999999995</v>
      </c>
      <c r="AD357" s="1700">
        <f>IFERROR(VLOOKUP($A357,'2019'!$B$2:$K$170,3,FALSE),0)</f>
        <v>76</v>
      </c>
      <c r="AE357" s="1823">
        <f>IFERROR(VLOOKUP($A357,'2019'!$B$2:$K$170,4,FALSE),0)</f>
        <v>27</v>
      </c>
      <c r="AF357" s="1823">
        <f>IFERROR(VLOOKUP($A357,'2019'!$B$2:$K$170,5,FALSE),0)</f>
        <v>43</v>
      </c>
      <c r="AG357" s="1823">
        <f>IFERROR(VLOOKUP($A357,'2019'!$B$2:$K$170,8,FALSE),0)</f>
        <v>0</v>
      </c>
      <c r="AH357" s="1740">
        <f>IFERROR(VLOOKUP($A357,'2019'!$B$2:$K$170,10,FALSE),0)</f>
        <v>0.56599999999999995</v>
      </c>
      <c r="AI357" s="1700">
        <f>IFERROR(VLOOKUP($A357,'2018'!$B$2:$K$170,3,FALSE),0)</f>
        <v>73</v>
      </c>
      <c r="AJ357" s="1821">
        <f>IFERROR(VLOOKUP($A357,'2018'!$B$2:$K$170,4,FALSE),0)</f>
        <v>15</v>
      </c>
      <c r="AK357" s="1821">
        <f>IFERROR(VLOOKUP($A357,'2018'!$B$2:$K$170,5,FALSE),0)</f>
        <v>37</v>
      </c>
      <c r="AL357" s="1821">
        <f>IFERROR(VLOOKUP($A357,'2018'!$B$2:$K$170,8,FALSE),0)</f>
        <v>0</v>
      </c>
      <c r="AM357" s="1740">
        <f>IFERROR(VLOOKUP($A357,'2018'!$B$2:$K$170,10,FALSE),0)</f>
        <v>0.50700000000000001</v>
      </c>
      <c r="AN357" s="1700">
        <f>IFERROR(VLOOKUP($A357,'2017'!$B$2:$J$163,2,FALSE),0)</f>
        <v>68</v>
      </c>
      <c r="AO357" s="1815">
        <f>IFERROR(VLOOKUP($A357,'2017'!$B$2:$J$163,3,FALSE),0)</f>
        <v>29</v>
      </c>
      <c r="AP357" s="1815">
        <f>IFERROR(VLOOKUP($A357,'2017'!$B$2:$J$163,4,FALSE),0)</f>
        <v>40</v>
      </c>
      <c r="AQ357" s="1815">
        <f>IFERROR(VLOOKUP($A357,'2017'!$B$2:$J$163,7,FALSE),0)</f>
        <v>0</v>
      </c>
      <c r="AR357" s="1740">
        <f>IFERROR(VLOOKUP($A357,'2017'!$B$2:$J$163,9,FALSE),0)</f>
        <v>0.58823529411764708</v>
      </c>
      <c r="AS357" s="1700">
        <f>IFERROR(VLOOKUP($A357,'2016'!$B$2:$K$165,3,FALSE),0)</f>
        <v>86</v>
      </c>
      <c r="AT357" s="1796">
        <f>IFERROR(VLOOKUP($A357,'2016'!$B$2:$K$165,4,FALSE),0)</f>
        <v>42</v>
      </c>
      <c r="AU357" s="1796">
        <f>IFERROR(VLOOKUP($A357,'2016'!$B$2:$K$165,5,FALSE),0)</f>
        <v>58</v>
      </c>
      <c r="AV357" s="1796">
        <f>IFERROR(VLOOKUP($A357,'2016'!$B$2:$K$165,8,FALSE),0)</f>
        <v>0</v>
      </c>
      <c r="AW357" s="1740">
        <f>IFERROR(VLOOKUP($A357,'2016'!$B$2:$K$165,10,FALSE),0)</f>
        <v>0.67400000000000004</v>
      </c>
      <c r="AX357" s="1700">
        <f>IFERROR(VLOOKUP($A357,'2015'!$B$2:$K$165,3,FALSE),0)</f>
        <v>68</v>
      </c>
      <c r="AY357" s="1695">
        <f>IFERROR(VLOOKUP($A357,'2015'!$B$2:$K$165,4,FALSE),0)</f>
        <v>22</v>
      </c>
      <c r="AZ357" s="1695">
        <f>IFERROR(VLOOKUP($A357,'2015'!$B$2:$K$165,5,FALSE),0)</f>
        <v>41</v>
      </c>
      <c r="BA357" s="1695">
        <f>IFERROR(VLOOKUP($A357,'2015'!$B$2:$K$165,8,FALSE),0)</f>
        <v>0</v>
      </c>
      <c r="BB357" s="1740">
        <f>IFERROR(VLOOKUP($A357,'2015'!$B$2:$K$165,10,FALSE),0)</f>
        <v>0.6029411764705882</v>
      </c>
      <c r="BC357" s="1700">
        <f>IFERROR(VLOOKUP($A357,'2014'!$B$2:$K$157,3,FALSE),0)</f>
        <v>65</v>
      </c>
      <c r="BD357" s="1691">
        <f>IFERROR(VLOOKUP($A357,'2014'!$B$2:$K$157,4,FALSE),0)</f>
        <v>15</v>
      </c>
      <c r="BE357" s="1691">
        <f>IFERROR(VLOOKUP($A357,'2014'!$B$2:$K$157,5,FALSE),0)</f>
        <v>33</v>
      </c>
      <c r="BF357" s="1691">
        <f>IFERROR(VLOOKUP($A357,'2014'!$B$2:$K$157,8,FALSE),0)</f>
        <v>0</v>
      </c>
      <c r="BG357" s="1740">
        <f>IFERROR(VLOOKUP($A357,'2014'!$B$2:$K$157,10,FALSE),0)</f>
        <v>0.50769230769230766</v>
      </c>
      <c r="BH357" s="1700">
        <f>IFERROR(VLOOKUP($A357,'2013'!$D$4:$I$249,2,FALSE),0)</f>
        <v>92</v>
      </c>
      <c r="BI357" s="1691">
        <f>IFERROR(VLOOKUP($A357,'2013'!$D$4:$I$249,3,FALSE),0)</f>
        <v>37</v>
      </c>
      <c r="BJ357" s="1691">
        <f>IFERROR(VLOOKUP($A357,'2013'!$D$4:$I$249,4,FALSE),0)</f>
        <v>52</v>
      </c>
      <c r="BK357" s="1691">
        <f>IFERROR(VLOOKUP($A357,'2013'!$D$4:$I$249,5,FALSE),0)</f>
        <v>0</v>
      </c>
      <c r="BL357" s="1740">
        <f>IFERROR(VLOOKUP($A357,'2013'!$D$4:$I$249,6,FALSE),0)</f>
        <v>0.56521739130434778</v>
      </c>
      <c r="BM357" s="1737">
        <f>IFERROR(VLOOKUP($A357,'2012'!$D$3:$O$172,2,FALSE),0)</f>
        <v>666</v>
      </c>
      <c r="BN357" s="1691">
        <f>IFERROR(VLOOKUP($A357,'2012'!$D$3:$O$172,3,FALSE),0)</f>
        <v>424</v>
      </c>
      <c r="BO357" s="1743">
        <f>IFERROR(VLOOKUP($A357,'2012'!$D$3:$O$172,4,FALSE),0)</f>
        <v>4</v>
      </c>
      <c r="BP357" s="1700">
        <f>IFERROR(VLOOKUP($A357,'2012'!$D$3:$O$172,5,FALSE),0)</f>
        <v>80</v>
      </c>
      <c r="BQ357" s="1691">
        <f>IFERROR(VLOOKUP($A357,'2012'!$D$3:$O$172,6,FALSE),0)</f>
        <v>34</v>
      </c>
      <c r="BR357" s="1691">
        <f>IFERROR(VLOOKUP($A357,'2012'!$D$3:$O$172,7,FALSE),0)</f>
        <v>49</v>
      </c>
      <c r="BS357" s="1691">
        <f>IFERROR(VLOOKUP($A357,'2012'!$D$3:$O$172,8,FALSE),0)</f>
        <v>1</v>
      </c>
      <c r="BT357" s="1740">
        <f>IFERROR(VLOOKUP($A357,'2012'!$D$3:$O$172,9,FALSE),0)</f>
        <v>0.61250000000000004</v>
      </c>
      <c r="BU357" s="1737">
        <f>IFERROR(VLOOKUP($A357,'2012'!$D$3:$O$172,10,FALSE),0)</f>
        <v>586</v>
      </c>
      <c r="BV357" s="1691">
        <f>IFERROR(VLOOKUP($A357,'2012'!$D$3:$O$172,11,FALSE),0)</f>
        <v>375</v>
      </c>
      <c r="BW357" s="1743">
        <f>IFERROR(VLOOKUP($A357,'2012'!$D$3:$O$172,12,FALSE),0)</f>
        <v>3</v>
      </c>
      <c r="BX357" s="1700">
        <f>IFERROR(VLOOKUP($A357,'2011'!$D$4:$I$251,2,FALSE),0)</f>
        <v>82</v>
      </c>
      <c r="BY357" s="1691">
        <f>IFERROR(VLOOKUP($A357,'2011'!$D$4:$I$251,3,FALSE),0)</f>
        <v>39</v>
      </c>
      <c r="BZ357" s="1691">
        <f>IFERROR(VLOOKUP($A357,'2011'!$D$4:$I$251,4,FALSE),0)</f>
        <v>54</v>
      </c>
      <c r="CA357" s="1691">
        <f>IFERROR(VLOOKUP($A357,'2011'!$D$4:$I$251,5,FALSE),0)</f>
        <v>0</v>
      </c>
      <c r="CB357" s="1740">
        <f>IFERROR(VLOOKUP($A357,'2011'!$D$4:$I$251,6,FALSE),0)</f>
        <v>0.65853658536585369</v>
      </c>
      <c r="CC357" s="1700">
        <f>IFERROR(VLOOKUP($A357,'2010'!$C$3:$H$234,2,FALSE),0)</f>
        <v>67</v>
      </c>
      <c r="CD357" s="1691">
        <f>IFERROR(VLOOKUP($A357,'2010'!$C$3:$H$234,3,FALSE),0)</f>
        <v>28</v>
      </c>
      <c r="CE357" s="1691">
        <f>IFERROR(VLOOKUP($A357,'2010'!$C$3:$H$234,4,FALSE),0)</f>
        <v>39</v>
      </c>
      <c r="CF357" s="1691">
        <f>IFERROR(VLOOKUP($A357,'2010'!$C$3:$H$234,5,FALSE),0)</f>
        <v>0</v>
      </c>
      <c r="CG357" s="1740">
        <f>IFERROR(VLOOKUP($A357,'2010'!$C$3:$H$234,6,FALSE),0)</f>
        <v>0.58208955223880599</v>
      </c>
      <c r="CH357" s="1700">
        <f>IFERROR(VLOOKUP($A357,'2009'!$C$3:$H$242,2,FALSE),0)</f>
        <v>75</v>
      </c>
      <c r="CI357" s="1691">
        <f>IFERROR(VLOOKUP($A357,'2009'!$C$3:$H$242,3,FALSE),0)</f>
        <v>35</v>
      </c>
      <c r="CJ357" s="1691">
        <f>IFERROR(VLOOKUP($A357,'2009'!$C$3:$H$242,4,FALSE),0)</f>
        <v>48</v>
      </c>
      <c r="CK357" s="1691">
        <f>IFERROR(VLOOKUP($A357,'2009'!$C$3:$H$242,5,FALSE),0)</f>
        <v>2</v>
      </c>
      <c r="CL357" s="1740">
        <f>IFERROR(VLOOKUP($A357,'2009'!$C$3:$H$242,6,FALSE),0)</f>
        <v>0.64</v>
      </c>
      <c r="CM357" s="1700">
        <f>IFERROR(VLOOKUP($A357,'2008'!$C$3:$H$229,2,FALSE),0)</f>
        <v>73</v>
      </c>
      <c r="CN357" s="1691">
        <f>IFERROR(VLOOKUP($A357,'2008'!$C$3:$H$229,3,FALSE),0)</f>
        <v>31</v>
      </c>
      <c r="CO357" s="1691">
        <f>IFERROR(VLOOKUP($A357,'2008'!$C$3:$H$229,4,FALSE),0)</f>
        <v>42</v>
      </c>
      <c r="CP357" s="1691">
        <f>IFERROR(VLOOKUP($A357,'2008'!$C$3:$H$229,5,FALSE),0)</f>
        <v>0</v>
      </c>
      <c r="CQ357" s="1740">
        <f>IFERROR(VLOOKUP($A357,'2008'!$C$3:$H$229,6,FALSE),0)</f>
        <v>0.57534246575342463</v>
      </c>
      <c r="CR357" s="1700">
        <f>IFERROR(VLOOKUP($A357,'2007'!$C$3:$M$238,7,FALSE),0)</f>
        <v>62</v>
      </c>
      <c r="CS357" s="1691">
        <f>IFERROR(VLOOKUP($A357,'2007'!$C$3:$M$238,8,FALSE),0)</f>
        <v>22</v>
      </c>
      <c r="CT357" s="1691">
        <f>IFERROR(VLOOKUP($A357,'2007'!$C$3:$M$238,9,FALSE),0)</f>
        <v>46</v>
      </c>
      <c r="CU357" s="1691">
        <f>IFERROR(VLOOKUP($A357,'2007'!$C$3:$M$238,10,FALSE),0)</f>
        <v>0</v>
      </c>
      <c r="CV357" s="1740">
        <f>IFERROR(VLOOKUP($A357,'2007'!$C$3:$M$238,11,FALSE),0)</f>
        <v>0.74193548387096775</v>
      </c>
      <c r="CW357" s="1700">
        <f>IFERROR(VLOOKUP($A357,'2006'!$A$2:$F$200,2,FALSE),0)</f>
        <v>63</v>
      </c>
      <c r="CX357" s="1691">
        <f>IFERROR(VLOOKUP($A357,'2006'!$A$2:$F$200,4,FALSE),0)</f>
        <v>33</v>
      </c>
      <c r="CY357" s="1691">
        <f>IFERROR(VLOOKUP($A357,'2006'!$A$2:$F$200,5,FALSE),0)</f>
        <v>0</v>
      </c>
      <c r="CZ357" s="1740">
        <f>IFERROR(VLOOKUP($A357,'2006'!$A$2:$F$200,6,FALSE),0)</f>
        <v>0.52380952380952384</v>
      </c>
      <c r="DA357" s="1700">
        <f>IFERROR(VLOOKUP($A357,'2005'!$C$3:$M$205,8,FALSE),0)</f>
        <v>80</v>
      </c>
      <c r="DB357" s="1691">
        <f>IFERROR(VLOOKUP($A357,'2005'!$C$3:$M$205,9,FALSE),0)</f>
        <v>56</v>
      </c>
      <c r="DC357" s="1691">
        <f>IFERROR(VLOOKUP($A357,'2005'!$C$3:$M$205,10,FALSE),0)</f>
        <v>0</v>
      </c>
      <c r="DD357" s="1740">
        <f>IFERROR(VLOOKUP($A357,'2005'!$C$3:$M$205,11,FALSE),0)</f>
        <v>0.7</v>
      </c>
      <c r="DE357" s="1700">
        <f>IFERROR(VLOOKUP($A357,'2004'!$C$3:$M$213,8,FALSE),0)</f>
        <v>84</v>
      </c>
      <c r="DF357" s="1691">
        <f>IFERROR(VLOOKUP($A357,'2004'!$C$3:$M$213,9,FALSE),0)</f>
        <v>57</v>
      </c>
      <c r="DG357" s="1691">
        <f>IFERROR(VLOOKUP($A357,'2004'!$C$3:$M$213,10,FALSE),0)</f>
        <v>1</v>
      </c>
      <c r="DH357" s="1740">
        <f>IFERROR(VLOOKUP($A357,'2004'!$C$3:$M$213,11,FALSE),0)</f>
        <v>0.6785714285714286</v>
      </c>
      <c r="DI357" s="1700">
        <f>IFERROR(VLOOKUP($A357,'2003'!$C$3:$Q$214,12,FALSE),0)</f>
        <v>0</v>
      </c>
      <c r="DJ357" s="1691">
        <f>IFERROR(VLOOKUP($A357,'2003'!$C$3:$Q$214,13,FALSE),0)</f>
        <v>0</v>
      </c>
      <c r="DK357" s="1691">
        <f>IFERROR(VLOOKUP($A357,'2003'!$C$3:$Q$214,14,FALSE),0)</f>
        <v>0</v>
      </c>
      <c r="DL357" s="1740">
        <f>IFERROR(VLOOKUP($A357,'2003'!$C$3:$Q$214,15,FALSE),0)</f>
        <v>0</v>
      </c>
      <c r="DM357" s="1700">
        <f>IFERROR(VLOOKUP($A357,'2002'!$D$3:$R$214,12,FALSE),0)</f>
        <v>0</v>
      </c>
      <c r="DN357" s="1691">
        <f>IFERROR(VLOOKUP($A357,'2002'!$D$3:$R$214,13,FALSE),0)</f>
        <v>0</v>
      </c>
      <c r="DO357" s="1691">
        <f>IFERROR(VLOOKUP($A357,'2002'!$D$3:$R$214,14,FALSE),0)</f>
        <v>0</v>
      </c>
      <c r="DP357" s="1788">
        <f>IFERROR(VLOOKUP($A357,'2002'!$D$3:$R$214,15,FALSE),0)</f>
        <v>0</v>
      </c>
      <c r="DQ357" s="1700">
        <f>IFERROR(VLOOKUP($A357,'Pre 2002'!$C$3:$CK$382,84,FALSE),0)</f>
        <v>0</v>
      </c>
      <c r="DR357" s="1695">
        <f>IFERROR(VLOOKUP($A357,'Pre 2002'!$C$3:$CK$382,85,FALSE),0)</f>
        <v>0</v>
      </c>
      <c r="DS357" s="1695">
        <f>IFERROR(VLOOKUP($A357,'Pre 2002'!$C$3:$CK$382,86,FALSE),0)</f>
        <v>0</v>
      </c>
      <c r="DT357" s="1790">
        <f>IFERROR(VLOOKUP($A357,'Pre 2002'!$C$3:$CK$382,87,FALSE),0)</f>
        <v>0</v>
      </c>
      <c r="DU357" s="1741">
        <f>IFERROR(VLOOKUP(A357,'Pre 2002'!$C$3:$CG$382,83,FALSE),0)</f>
        <v>0</v>
      </c>
      <c r="DY357" s="1731"/>
    </row>
    <row r="358" spans="1:129">
      <c r="A358" s="1778" t="s">
        <v>1117</v>
      </c>
      <c r="B358" s="1562">
        <f t="shared" si="133"/>
        <v>103</v>
      </c>
      <c r="C358" s="1562">
        <f t="shared" si="134"/>
        <v>59</v>
      </c>
      <c r="D358" s="1562">
        <f t="shared" si="135"/>
        <v>4</v>
      </c>
      <c r="E358" s="1563">
        <f t="shared" si="136"/>
        <v>0.57281553398058249</v>
      </c>
      <c r="F358" s="1786">
        <f t="shared" si="137"/>
        <v>2</v>
      </c>
      <c r="G358" s="1595" t="s">
        <v>2159</v>
      </c>
      <c r="H358" s="1567">
        <f>IF(BC358&gt;0,1,0)+IF(BH358&gt;0,1,0)+IF(BP358&gt;0,1,0)+IF(BX358&gt;0,1,0)+IF(CC358&gt;0,1,0)+IF(CH358&gt;0,1,0)+IF(CM358&gt;0,1,0)+IF(CR358&gt;0,1,0)+IF(CW358&gt;0,1,0)+IF(DA358&gt;0,1,0)+IF(DE358&gt;0,1,0)+IF(DI358&gt;0,1,0)+IF(DM358&gt;0,1,0)+DU358</f>
        <v>2</v>
      </c>
      <c r="I358" s="1734">
        <f>SUM(BC358,BH358,BP358,BX358,CC358,CH358,CM358,CR358,CW358,DA358,DE358,DI358,DM358,DQ358)</f>
        <v>103</v>
      </c>
      <c r="J358" s="1734">
        <f t="shared" si="143"/>
        <v>59</v>
      </c>
      <c r="K358" s="1734">
        <f t="shared" si="143"/>
        <v>4</v>
      </c>
      <c r="L358" s="1806">
        <f>IF(I358=0,0,J358/I358)</f>
        <v>0.57281553398058249</v>
      </c>
      <c r="O358" s="1700">
        <f>IFERROR(VLOOKUP($A358,'2022'!$B$2:$K$174,3,FALSE),0)</f>
        <v>0</v>
      </c>
      <c r="P358" s="1858">
        <f>IFERROR(VLOOKUP($A358,'2022'!$B$2:$K$174,4,FALSE),0)</f>
        <v>0</v>
      </c>
      <c r="Q358" s="1858">
        <f>IFERROR(VLOOKUP($A358,'2022'!$B$2:$K$174,5,FALSE),0)</f>
        <v>0</v>
      </c>
      <c r="R358" s="1858">
        <f>IFERROR(VLOOKUP($A358,'2022'!$B$2:$K$174,8,FALSE),0)</f>
        <v>0</v>
      </c>
      <c r="S358" s="1740">
        <f>IFERROR(VLOOKUP($A358,'2022'!$B$2:$K$174,10,FALSE),0)</f>
        <v>0</v>
      </c>
      <c r="T358" s="1700">
        <f>IFERROR(VLOOKUP($A358,'2021'!$B$2:$K$174,3,FALSE),0)</f>
        <v>0</v>
      </c>
      <c r="U358" s="1843">
        <f>IFERROR(VLOOKUP($A358,'2021'!$B$2:$K$174,4,FALSE),0)</f>
        <v>0</v>
      </c>
      <c r="V358" s="1843">
        <f>IFERROR(VLOOKUP($A358,'2021'!$B$2:$K$174,5,FALSE),0)</f>
        <v>0</v>
      </c>
      <c r="W358" s="1843">
        <f>IFERROR(VLOOKUP($A358,'2021'!$B$2:$K$174,8,FALSE),0)</f>
        <v>0</v>
      </c>
      <c r="X358" s="1740">
        <f>IFERROR(VLOOKUP($A358,'2021'!$B$2:$K$174,10,FALSE),0)</f>
        <v>0</v>
      </c>
      <c r="Y358" s="1700">
        <f>IFERROR(VLOOKUP($A358,'2020'!$B$2:$K$170,3,FALSE),0)</f>
        <v>0</v>
      </c>
      <c r="Z358" s="1829">
        <f>IFERROR(VLOOKUP($A358,'2020'!$B$2:$K$170,4,FALSE),0)</f>
        <v>0</v>
      </c>
      <c r="AA358" s="1829">
        <f>IFERROR(VLOOKUP($A358,'2020'!$B$2:$K$170,5,FALSE),0)</f>
        <v>0</v>
      </c>
      <c r="AB358" s="1829">
        <f>IFERROR(VLOOKUP($A358,'2020'!$B$2:$K$170,8,FALSE),0)</f>
        <v>0</v>
      </c>
      <c r="AC358" s="1740">
        <f>IFERROR(VLOOKUP($A358,'2020'!$B$2:$K$170,10,FALSE),0)</f>
        <v>0</v>
      </c>
      <c r="AD358" s="1700">
        <f>IFERROR(VLOOKUP($A358,'2019'!$B$2:$K$170,3,FALSE),0)</f>
        <v>0</v>
      </c>
      <c r="AE358" s="1823">
        <f>IFERROR(VLOOKUP($A358,'2019'!$B$2:$K$170,4,FALSE),0)</f>
        <v>0</v>
      </c>
      <c r="AF358" s="1823">
        <f>IFERROR(VLOOKUP($A358,'2019'!$B$2:$K$170,5,FALSE),0)</f>
        <v>0</v>
      </c>
      <c r="AG358" s="1823">
        <f>IFERROR(VLOOKUP($A358,'2019'!$B$2:$K$170,8,FALSE),0)</f>
        <v>0</v>
      </c>
      <c r="AH358" s="1740">
        <f>IFERROR(VLOOKUP($A358,'2019'!$B$2:$K$170,10,FALSE),0)</f>
        <v>0</v>
      </c>
      <c r="AI358" s="1700">
        <f>IFERROR(VLOOKUP($A358,'2018'!$B$2:$K$170,3,FALSE),0)</f>
        <v>0</v>
      </c>
      <c r="AJ358" s="1821">
        <f>IFERROR(VLOOKUP($A358,'2018'!$B$2:$K$170,4,FALSE),0)</f>
        <v>0</v>
      </c>
      <c r="AK358" s="1821">
        <f>IFERROR(VLOOKUP($A358,'2018'!$B$2:$K$170,5,FALSE),0)</f>
        <v>0</v>
      </c>
      <c r="AL358" s="1821">
        <f>IFERROR(VLOOKUP($A358,'2018'!$B$2:$K$170,8,FALSE),0)</f>
        <v>0</v>
      </c>
      <c r="AM358" s="1740">
        <f>IFERROR(VLOOKUP($A358,'2018'!$B$2:$K$170,10,FALSE),0)</f>
        <v>0</v>
      </c>
      <c r="AN358" s="1700">
        <f>IFERROR(VLOOKUP($A358,'2017'!$B$2:$J$163,2,FALSE),0)</f>
        <v>0</v>
      </c>
      <c r="AO358" s="1815">
        <f>IFERROR(VLOOKUP($A358,'2017'!$B$2:$J$163,3,FALSE),0)</f>
        <v>0</v>
      </c>
      <c r="AP358" s="1815">
        <f>IFERROR(VLOOKUP($A358,'2017'!$B$2:$J$163,4,FALSE),0)</f>
        <v>0</v>
      </c>
      <c r="AQ358" s="1815">
        <f>IFERROR(VLOOKUP($A358,'2017'!$B$2:$J$163,7,FALSE),0)</f>
        <v>0</v>
      </c>
      <c r="AR358" s="1740">
        <f>IFERROR(VLOOKUP($A358,'2017'!$B$2:$J$163,9,FALSE),0)</f>
        <v>0</v>
      </c>
      <c r="AS358" s="1700">
        <f>IFERROR(VLOOKUP($A358,'2016'!$B$2:$K$165,3,FALSE),0)</f>
        <v>0</v>
      </c>
      <c r="AT358" s="1796">
        <f>IFERROR(VLOOKUP($A358,'2016'!$B$2:$K$165,4,FALSE),0)</f>
        <v>0</v>
      </c>
      <c r="AU358" s="1796">
        <f>IFERROR(VLOOKUP($A358,'2016'!$B$2:$K$165,5,FALSE),0)</f>
        <v>0</v>
      </c>
      <c r="AV358" s="1796">
        <f>IFERROR(VLOOKUP($A358,'2016'!$B$2:$K$165,8,FALSE),0)</f>
        <v>0</v>
      </c>
      <c r="AW358" s="1740">
        <f>IFERROR(VLOOKUP($A358,'2016'!$B$2:$K$165,10,FALSE),0)</f>
        <v>0</v>
      </c>
      <c r="AX358" s="1700">
        <f>IFERROR(VLOOKUP($A358,'2015'!$B$2:$K$165,3,FALSE),0)</f>
        <v>0</v>
      </c>
      <c r="AY358" s="1695">
        <f>IFERROR(VLOOKUP($A358,'2015'!$B$2:$K$165,4,FALSE),0)</f>
        <v>0</v>
      </c>
      <c r="AZ358" s="1695">
        <f>IFERROR(VLOOKUP($A358,'2015'!$B$2:$K$165,5,FALSE),0)</f>
        <v>0</v>
      </c>
      <c r="BA358" s="1695">
        <f>IFERROR(VLOOKUP($A358,'2015'!$B$2:$K$165,8,FALSE),0)</f>
        <v>0</v>
      </c>
      <c r="BB358" s="1740">
        <f>IFERROR(VLOOKUP($A358,'2015'!$B$2:$K$165,10,FALSE),0)</f>
        <v>0</v>
      </c>
      <c r="BC358" s="1700">
        <f>IFERROR(VLOOKUP($A358,'2014'!$B$2:$K$157,3,FALSE),0)</f>
        <v>0</v>
      </c>
      <c r="BD358" s="1691">
        <f>IFERROR(VLOOKUP($A358,'2014'!$B$2:$K$157,4,FALSE),0)</f>
        <v>0</v>
      </c>
      <c r="BE358" s="1691">
        <f>IFERROR(VLOOKUP($A358,'2014'!$B$2:$K$157,5,FALSE),0)</f>
        <v>0</v>
      </c>
      <c r="BF358" s="1691">
        <f>IFERROR(VLOOKUP($A358,'2014'!$B$2:$K$157,8,FALSE),0)</f>
        <v>0</v>
      </c>
      <c r="BG358" s="1740">
        <f>IFERROR(VLOOKUP($A358,'2014'!$B$2:$K$157,10,FALSE),0)</f>
        <v>0</v>
      </c>
      <c r="BH358" s="1700">
        <f>IFERROR(VLOOKUP($A358,'2013'!$D$4:$I$249,2,FALSE),0)</f>
        <v>0</v>
      </c>
      <c r="BI358" s="1691">
        <f>IFERROR(VLOOKUP($A358,'2013'!$D$4:$I$249,3,FALSE),0)</f>
        <v>0</v>
      </c>
      <c r="BJ358" s="1691">
        <f>IFERROR(VLOOKUP($A358,'2013'!$D$4:$I$249,4,FALSE),0)</f>
        <v>0</v>
      </c>
      <c r="BK358" s="1691">
        <f>IFERROR(VLOOKUP($A358,'2013'!$D$4:$I$249,5,FALSE),0)</f>
        <v>0</v>
      </c>
      <c r="BL358" s="1740">
        <f>IFERROR(VLOOKUP($A358,'2013'!$D$4:$I$249,6,FALSE),0)</f>
        <v>0</v>
      </c>
      <c r="BM358" s="1737">
        <f>IFERROR(VLOOKUP($A358,'2012'!$D$3:$O$172,2,FALSE),0)</f>
        <v>0</v>
      </c>
      <c r="BN358" s="1691">
        <f>IFERROR(VLOOKUP($A358,'2012'!$D$3:$O$172,3,FALSE),0)</f>
        <v>0</v>
      </c>
      <c r="BO358" s="1743">
        <f>IFERROR(VLOOKUP($A358,'2012'!$D$3:$O$172,4,FALSE),0)</f>
        <v>0</v>
      </c>
      <c r="BP358" s="1700">
        <f>IFERROR(VLOOKUP($A358,'2012'!$D$3:$O$172,5,FALSE),0)</f>
        <v>0</v>
      </c>
      <c r="BQ358" s="1691">
        <f>IFERROR(VLOOKUP($A358,'2012'!$D$3:$O$172,6,FALSE),0)</f>
        <v>0</v>
      </c>
      <c r="BR358" s="1691">
        <f>IFERROR(VLOOKUP($A358,'2012'!$D$3:$O$172,7,FALSE),0)</f>
        <v>0</v>
      </c>
      <c r="BS358" s="1691">
        <f>IFERROR(VLOOKUP($A358,'2012'!$D$3:$O$172,8,FALSE),0)</f>
        <v>0</v>
      </c>
      <c r="BT358" s="1740">
        <f>IFERROR(VLOOKUP($A358,'2012'!$D$3:$O$172,9,FALSE),0)</f>
        <v>0</v>
      </c>
      <c r="BX358" s="1700">
        <f>IFERROR(VLOOKUP($A358,'2011'!$D$4:$I$251,2,FALSE),0)</f>
        <v>0</v>
      </c>
      <c r="BY358" s="1691">
        <f>IFERROR(VLOOKUP($A358,'2011'!$D$4:$I$251,3,FALSE),0)</f>
        <v>0</v>
      </c>
      <c r="BZ358" s="1691">
        <f>IFERROR(VLOOKUP($A358,'2011'!$D$4:$I$251,4,FALSE),0)</f>
        <v>0</v>
      </c>
      <c r="CA358" s="1691">
        <f>IFERROR(VLOOKUP($A358,'2011'!$D$4:$I$251,5,FALSE),0)</f>
        <v>0</v>
      </c>
      <c r="CB358" s="1740">
        <f>IFERROR(VLOOKUP($A358,'2011'!$D$4:$I$251,6,FALSE),0)</f>
        <v>0</v>
      </c>
      <c r="CC358" s="1700">
        <f>IFERROR(VLOOKUP($A358,'2010'!$C$3:$H$234,2,FALSE),0)</f>
        <v>0</v>
      </c>
      <c r="CD358" s="1691">
        <f>IFERROR(VLOOKUP($A358,'2010'!$C$3:$H$234,3,FALSE),0)</f>
        <v>0</v>
      </c>
      <c r="CE358" s="1691">
        <f>IFERROR(VLOOKUP($A358,'2010'!$C$3:$H$234,4,FALSE),0)</f>
        <v>0</v>
      </c>
      <c r="CF358" s="1691">
        <f>IFERROR(VLOOKUP($A358,'2010'!$C$3:$H$234,5,FALSE),0)</f>
        <v>0</v>
      </c>
      <c r="CG358" s="1740">
        <f>IFERROR(VLOOKUP($A358,'2010'!$C$3:$H$234,6,FALSE),0)</f>
        <v>0</v>
      </c>
      <c r="CH358" s="1700">
        <f>IFERROR(VLOOKUP($A358,'2009'!$C$3:$H$242,2,FALSE),0)</f>
        <v>0</v>
      </c>
      <c r="CI358" s="1691">
        <f>IFERROR(VLOOKUP($A358,'2009'!$C$3:$H$242,3,FALSE),0)</f>
        <v>0</v>
      </c>
      <c r="CJ358" s="1691">
        <f>IFERROR(VLOOKUP($A358,'2009'!$C$3:$H$242,4,FALSE),0)</f>
        <v>0</v>
      </c>
      <c r="CK358" s="1691">
        <f>IFERROR(VLOOKUP($A358,'2009'!$C$3:$H$242,5,FALSE),0)</f>
        <v>0</v>
      </c>
      <c r="CL358" s="1740">
        <f>IFERROR(VLOOKUP($A358,'2009'!$C$3:$H$242,6,FALSE),0)</f>
        <v>0</v>
      </c>
      <c r="CM358" s="1700">
        <f>IFERROR(VLOOKUP($A358,'2008'!$C$3:$H$229,2,FALSE),0)</f>
        <v>0</v>
      </c>
      <c r="CN358" s="1691">
        <f>IFERROR(VLOOKUP($A358,'2008'!$C$3:$H$229,3,FALSE),0)</f>
        <v>0</v>
      </c>
      <c r="CO358" s="1691">
        <f>IFERROR(VLOOKUP($A358,'2008'!$C$3:$H$229,4,FALSE),0)</f>
        <v>0</v>
      </c>
      <c r="CP358" s="1691">
        <f>IFERROR(VLOOKUP($A358,'2008'!$C$3:$H$229,5,FALSE),0)</f>
        <v>0</v>
      </c>
      <c r="CQ358" s="1740">
        <f>IFERROR(VLOOKUP($A358,'2008'!$C$3:$H$229,6,FALSE),0)</f>
        <v>0</v>
      </c>
      <c r="CR358" s="1700">
        <f>IFERROR(VLOOKUP($A358,'2007'!$C$3:$M$238,7,FALSE),0)</f>
        <v>0</v>
      </c>
      <c r="CS358" s="1691">
        <f>IFERROR(VLOOKUP($A358,'2007'!$C$3:$M$238,8,FALSE),0)</f>
        <v>0</v>
      </c>
      <c r="CT358" s="1691">
        <f>IFERROR(VLOOKUP($A358,'2007'!$C$3:$M$238,9,FALSE),0)</f>
        <v>0</v>
      </c>
      <c r="CU358" s="1691">
        <f>IFERROR(VLOOKUP($A358,'2007'!$C$3:$M$238,10,FALSE),0)</f>
        <v>0</v>
      </c>
      <c r="CV358" s="1740">
        <f>IFERROR(VLOOKUP($A358,'2007'!$C$3:$M$238,11,FALSE),0)</f>
        <v>0</v>
      </c>
      <c r="CW358" s="1700">
        <f>IFERROR(VLOOKUP($A358,'2006'!$A$2:$F$200,2,FALSE),0)</f>
        <v>0</v>
      </c>
      <c r="CX358" s="1691">
        <f>IFERROR(VLOOKUP($A358,'2006'!$A$2:$F$200,4,FALSE),0)</f>
        <v>0</v>
      </c>
      <c r="CY358" s="1691">
        <f>IFERROR(VLOOKUP($A358,'2006'!$A$2:$F$200,5,FALSE),0)</f>
        <v>0</v>
      </c>
      <c r="CZ358" s="1740">
        <f>IFERROR(VLOOKUP($A358,'2006'!$A$2:$F$200,6,FALSE),0)</f>
        <v>0</v>
      </c>
      <c r="DA358" s="1700">
        <f>IFERROR(VLOOKUP($A358,'2005'!$C$3:$M$205,8,FALSE),0)</f>
        <v>72</v>
      </c>
      <c r="DB358" s="1691">
        <f>IFERROR(VLOOKUP($A358,'2005'!$C$3:$M$205,9,FALSE),0)</f>
        <v>37</v>
      </c>
      <c r="DC358" s="1691">
        <f>IFERROR(VLOOKUP($A358,'2005'!$C$3:$M$205,10,FALSE),0)</f>
        <v>2</v>
      </c>
      <c r="DD358" s="1740">
        <f>IFERROR(VLOOKUP($A358,'2005'!$C$3:$M$205,11,FALSE),0)</f>
        <v>0.51388888888888884</v>
      </c>
      <c r="DE358" s="1700">
        <f>IFERROR(VLOOKUP($A358,'2004'!$C$3:$M$213,8,FALSE),0)</f>
        <v>31</v>
      </c>
      <c r="DF358" s="1691">
        <f>IFERROR(VLOOKUP($A358,'2004'!$C$3:$M$213,9,FALSE),0)</f>
        <v>22</v>
      </c>
      <c r="DG358" s="1691">
        <f>IFERROR(VLOOKUP($A358,'2004'!$C$3:$M$213,10,FALSE),0)</f>
        <v>2</v>
      </c>
      <c r="DH358" s="1740">
        <f>IFERROR(VLOOKUP($A358,'2004'!$C$3:$M$213,11,FALSE),0)</f>
        <v>0.70967741935483875</v>
      </c>
      <c r="DI358" s="1700">
        <f>IFERROR(VLOOKUP($A358,'2003'!$C$3:$Q$214,12,FALSE),0)</f>
        <v>0</v>
      </c>
      <c r="DJ358" s="1691">
        <f>IFERROR(VLOOKUP($A358,'2003'!$C$3:$Q$214,13,FALSE),0)</f>
        <v>0</v>
      </c>
      <c r="DK358" s="1691">
        <f>IFERROR(VLOOKUP($A358,'2003'!$C$3:$Q$214,14,FALSE),0)</f>
        <v>0</v>
      </c>
      <c r="DL358" s="1740">
        <f>IFERROR(VLOOKUP($A358,'2003'!$C$3:$Q$214,15,FALSE),0)</f>
        <v>0</v>
      </c>
      <c r="DM358" s="1700">
        <f>IFERROR(VLOOKUP($A358,'2002'!$D$3:$R$214,12,FALSE),0)</f>
        <v>0</v>
      </c>
      <c r="DN358" s="1691">
        <f>IFERROR(VLOOKUP($A358,'2002'!$D$3:$R$214,13,FALSE),0)</f>
        <v>0</v>
      </c>
      <c r="DO358" s="1691">
        <f>IFERROR(VLOOKUP($A358,'2002'!$D$3:$R$214,14,FALSE),0)</f>
        <v>0</v>
      </c>
      <c r="DP358" s="1788">
        <f>IFERROR(VLOOKUP($A358,'2002'!$D$3:$R$214,15,FALSE),0)</f>
        <v>0</v>
      </c>
      <c r="DQ358" s="1700">
        <f>IFERROR(VLOOKUP($A358,'Pre 2002'!$C$3:$CK$382,84,FALSE),0)</f>
        <v>0</v>
      </c>
      <c r="DR358" s="1695">
        <f>IFERROR(VLOOKUP($A358,'Pre 2002'!$C$3:$CK$382,85,FALSE),0)</f>
        <v>0</v>
      </c>
      <c r="DS358" s="1695">
        <f>IFERROR(VLOOKUP($A358,'Pre 2002'!$C$3:$CK$382,86,FALSE),0)</f>
        <v>0</v>
      </c>
      <c r="DT358" s="1790">
        <f>IFERROR(VLOOKUP($A358,'Pre 2002'!$C$3:$CK$382,87,FALSE),0)</f>
        <v>0</v>
      </c>
      <c r="DU358" s="1741">
        <f>IFERROR(VLOOKUP(A358,'Pre 2002'!$C$3:$CG$382,83,FALSE),0)</f>
        <v>0</v>
      </c>
      <c r="DY358" s="1731"/>
    </row>
    <row r="359" spans="1:129">
      <c r="A359" s="1778" t="s">
        <v>17</v>
      </c>
      <c r="B359" s="1562">
        <f t="shared" si="133"/>
        <v>207</v>
      </c>
      <c r="C359" s="1562">
        <f t="shared" si="134"/>
        <v>117</v>
      </c>
      <c r="D359" s="1562">
        <f t="shared" si="135"/>
        <v>4</v>
      </c>
      <c r="E359" s="1563">
        <f t="shared" si="136"/>
        <v>0.56521739130434778</v>
      </c>
      <c r="F359" s="1786">
        <f t="shared" si="137"/>
        <v>3</v>
      </c>
      <c r="G359" s="1595">
        <v>2012</v>
      </c>
      <c r="H359" s="1567">
        <f>IF(BC359&gt;0,1,0)+IF(BH359&gt;0,1,0)+IF(BP359&gt;0,1,0)+IF(BX359&gt;0,1,0)+IF(CC359&gt;0,1,0)+IF(CH359&gt;0,1,0)+IF(CM359&gt;0,1,0)+IF(CR359&gt;0,1,0)+IF(CW359&gt;0,1,0)+IF(DA359&gt;0,1,0)+IF(DE359&gt;0,1,0)+IF(DI359&gt;0,1,0)+IF(DM359&gt;0,1,0)+DU359</f>
        <v>3</v>
      </c>
      <c r="I359" s="1734">
        <f>SUM(BC359,BH359,BP359,BX359,CC359,CH359,CM359,CR359,CW359,DA359,DE359,DI359,DM359,DQ359)</f>
        <v>207</v>
      </c>
      <c r="J359" s="1734">
        <f t="shared" si="143"/>
        <v>117</v>
      </c>
      <c r="K359" s="1734">
        <f t="shared" si="143"/>
        <v>4</v>
      </c>
      <c r="L359" s="1806">
        <f>IF(I359=0,0,J359/I359)</f>
        <v>0.56521739130434778</v>
      </c>
      <c r="M359" s="1746">
        <v>12</v>
      </c>
      <c r="N359" s="1746">
        <v>1</v>
      </c>
      <c r="O359" s="1700">
        <f>IFERROR(VLOOKUP($A359,'2022'!$B$2:$K$174,3,FALSE),0)</f>
        <v>0</v>
      </c>
      <c r="P359" s="1858">
        <f>IFERROR(VLOOKUP($A359,'2022'!$B$2:$K$174,4,FALSE),0)</f>
        <v>0</v>
      </c>
      <c r="Q359" s="1858">
        <f>IFERROR(VLOOKUP($A359,'2022'!$B$2:$K$174,5,FALSE),0)</f>
        <v>0</v>
      </c>
      <c r="R359" s="1858">
        <f>IFERROR(VLOOKUP($A359,'2022'!$B$2:$K$174,8,FALSE),0)</f>
        <v>0</v>
      </c>
      <c r="S359" s="1740">
        <f>IFERROR(VLOOKUP($A359,'2022'!$B$2:$K$174,10,FALSE),0)</f>
        <v>0</v>
      </c>
      <c r="T359" s="1700">
        <f>IFERROR(VLOOKUP($A359,'2021'!$B$2:$K$174,3,FALSE),0)</f>
        <v>0</v>
      </c>
      <c r="U359" s="1843">
        <f>IFERROR(VLOOKUP($A359,'2021'!$B$2:$K$174,4,FALSE),0)</f>
        <v>0</v>
      </c>
      <c r="V359" s="1843">
        <f>IFERROR(VLOOKUP($A359,'2021'!$B$2:$K$174,5,FALSE),0)</f>
        <v>0</v>
      </c>
      <c r="W359" s="1843">
        <f>IFERROR(VLOOKUP($A359,'2021'!$B$2:$K$174,8,FALSE),0)</f>
        <v>0</v>
      </c>
      <c r="X359" s="1740">
        <f>IFERROR(VLOOKUP($A359,'2021'!$B$2:$K$174,10,FALSE),0)</f>
        <v>0</v>
      </c>
      <c r="Y359" s="1700">
        <f>IFERROR(VLOOKUP($A359,'2020'!$B$2:$K$170,3,FALSE),0)</f>
        <v>0</v>
      </c>
      <c r="Z359" s="1829">
        <f>IFERROR(VLOOKUP($A359,'2020'!$B$2:$K$170,4,FALSE),0)</f>
        <v>0</v>
      </c>
      <c r="AA359" s="1829">
        <f>IFERROR(VLOOKUP($A359,'2020'!$B$2:$K$170,5,FALSE),0)</f>
        <v>0</v>
      </c>
      <c r="AB359" s="1829">
        <f>IFERROR(VLOOKUP($A359,'2020'!$B$2:$K$170,8,FALSE),0)</f>
        <v>0</v>
      </c>
      <c r="AC359" s="1740">
        <f>IFERROR(VLOOKUP($A359,'2020'!$B$2:$K$170,10,FALSE),0)</f>
        <v>0</v>
      </c>
      <c r="AD359" s="1700">
        <f>IFERROR(VLOOKUP($A359,'2019'!$B$2:$K$170,3,FALSE),0)</f>
        <v>0</v>
      </c>
      <c r="AE359" s="1823">
        <f>IFERROR(VLOOKUP($A359,'2019'!$B$2:$K$170,4,FALSE),0)</f>
        <v>0</v>
      </c>
      <c r="AF359" s="1823">
        <f>IFERROR(VLOOKUP($A359,'2019'!$B$2:$K$170,5,FALSE),0)</f>
        <v>0</v>
      </c>
      <c r="AG359" s="1823">
        <f>IFERROR(VLOOKUP($A359,'2019'!$B$2:$K$170,8,FALSE),0)</f>
        <v>0</v>
      </c>
      <c r="AH359" s="1740">
        <f>IFERROR(VLOOKUP($A359,'2019'!$B$2:$K$170,10,FALSE),0)</f>
        <v>0</v>
      </c>
      <c r="AI359" s="1700">
        <f>IFERROR(VLOOKUP($A359,'2018'!$B$2:$K$170,3,FALSE),0)</f>
        <v>0</v>
      </c>
      <c r="AJ359" s="1821">
        <f>IFERROR(VLOOKUP($A359,'2018'!$B$2:$K$170,4,FALSE),0)</f>
        <v>0</v>
      </c>
      <c r="AK359" s="1821">
        <f>IFERROR(VLOOKUP($A359,'2018'!$B$2:$K$170,5,FALSE),0)</f>
        <v>0</v>
      </c>
      <c r="AL359" s="1821">
        <f>IFERROR(VLOOKUP($A359,'2018'!$B$2:$K$170,8,FALSE),0)</f>
        <v>0</v>
      </c>
      <c r="AM359" s="1740">
        <f>IFERROR(VLOOKUP($A359,'2018'!$B$2:$K$170,10,FALSE),0)</f>
        <v>0</v>
      </c>
      <c r="AN359" s="1700">
        <f>IFERROR(VLOOKUP($A359,'2017'!$B$2:$J$163,2,FALSE),0)</f>
        <v>0</v>
      </c>
      <c r="AO359" s="1815">
        <f>IFERROR(VLOOKUP($A359,'2017'!$B$2:$J$163,3,FALSE),0)</f>
        <v>0</v>
      </c>
      <c r="AP359" s="1815">
        <f>IFERROR(VLOOKUP($A359,'2017'!$B$2:$J$163,4,FALSE),0)</f>
        <v>0</v>
      </c>
      <c r="AQ359" s="1815">
        <f>IFERROR(VLOOKUP($A359,'2017'!$B$2:$J$163,7,FALSE),0)</f>
        <v>0</v>
      </c>
      <c r="AR359" s="1740">
        <f>IFERROR(VLOOKUP($A359,'2017'!$B$2:$J$163,9,FALSE),0)</f>
        <v>0</v>
      </c>
      <c r="AS359" s="1700">
        <f>IFERROR(VLOOKUP($A359,'2016'!$B$2:$K$165,3,FALSE),0)</f>
        <v>0</v>
      </c>
      <c r="AT359" s="1796">
        <f>IFERROR(VLOOKUP($A359,'2016'!$B$2:$K$165,4,FALSE),0)</f>
        <v>0</v>
      </c>
      <c r="AU359" s="1796">
        <f>IFERROR(VLOOKUP($A359,'2016'!$B$2:$K$165,5,FALSE),0)</f>
        <v>0</v>
      </c>
      <c r="AV359" s="1796">
        <f>IFERROR(VLOOKUP($A359,'2016'!$B$2:$K$165,8,FALSE),0)</f>
        <v>0</v>
      </c>
      <c r="AW359" s="1740">
        <f>IFERROR(VLOOKUP($A359,'2016'!$B$2:$K$165,10,FALSE),0)</f>
        <v>0</v>
      </c>
      <c r="AX359" s="1700">
        <f>IFERROR(VLOOKUP($A359,'2015'!$B$2:$K$165,3,FALSE),0)</f>
        <v>0</v>
      </c>
      <c r="AY359" s="1695">
        <f>IFERROR(VLOOKUP($A359,'2015'!$B$2:$K$165,4,FALSE),0)</f>
        <v>0</v>
      </c>
      <c r="AZ359" s="1695">
        <f>IFERROR(VLOOKUP($A359,'2015'!$B$2:$K$165,5,FALSE),0)</f>
        <v>0</v>
      </c>
      <c r="BA359" s="1695">
        <f>IFERROR(VLOOKUP($A359,'2015'!$B$2:$K$165,8,FALSE),0)</f>
        <v>0</v>
      </c>
      <c r="BB359" s="1740">
        <f>IFERROR(VLOOKUP($A359,'2015'!$B$2:$K$165,10,FALSE),0)</f>
        <v>0</v>
      </c>
      <c r="BC359" s="1700">
        <f>IFERROR(VLOOKUP($A359,'2014'!$B$2:$K$157,3,FALSE),0)</f>
        <v>75</v>
      </c>
      <c r="BD359" s="1691">
        <f>IFERROR(VLOOKUP($A359,'2014'!$B$2:$K$157,4,FALSE),0)</f>
        <v>24</v>
      </c>
      <c r="BE359" s="1691">
        <f>IFERROR(VLOOKUP($A359,'2014'!$B$2:$K$157,5,FALSE),0)</f>
        <v>46</v>
      </c>
      <c r="BF359" s="1691">
        <f>IFERROR(VLOOKUP($A359,'2014'!$B$2:$K$157,8,FALSE),0)</f>
        <v>1</v>
      </c>
      <c r="BG359" s="1740">
        <f>IFERROR(VLOOKUP($A359,'2014'!$B$2:$K$157,10,FALSE),0)</f>
        <v>0.61333333333333329</v>
      </c>
      <c r="BH359" s="1700">
        <f>IFERROR(VLOOKUP($A359,'2013'!$D$4:$I$249,2,FALSE),0)</f>
        <v>66</v>
      </c>
      <c r="BI359" s="1691">
        <f>IFERROR(VLOOKUP($A359,'2013'!$D$4:$I$249,3,FALSE),0)</f>
        <v>20</v>
      </c>
      <c r="BJ359" s="1691">
        <f>IFERROR(VLOOKUP($A359,'2013'!$D$4:$I$249,4,FALSE),0)</f>
        <v>34</v>
      </c>
      <c r="BK359" s="1691">
        <f>IFERROR(VLOOKUP($A359,'2013'!$D$4:$I$249,5,FALSE),0)</f>
        <v>1</v>
      </c>
      <c r="BL359" s="1740">
        <f>IFERROR(VLOOKUP($A359,'2013'!$D$4:$I$249,6,FALSE),0)</f>
        <v>0.51515151515151514</v>
      </c>
      <c r="BM359" s="1737">
        <f>IFERROR(VLOOKUP($A359,'2012'!$D$3:$O$172,2,FALSE),0)</f>
        <v>66</v>
      </c>
      <c r="BN359" s="1691">
        <f>IFERROR(VLOOKUP($A359,'2012'!$D$3:$O$172,3,FALSE),0)</f>
        <v>37</v>
      </c>
      <c r="BO359" s="1743">
        <f>IFERROR(VLOOKUP($A359,'2012'!$D$3:$O$172,4,FALSE),0)</f>
        <v>2</v>
      </c>
      <c r="BP359" s="1700">
        <f>IFERROR(VLOOKUP($A359,'2012'!$D$3:$O$172,5,FALSE),0)</f>
        <v>66</v>
      </c>
      <c r="BQ359" s="1691">
        <f>IFERROR(VLOOKUP($A359,'2012'!$D$3:$O$172,6,FALSE),0)</f>
        <v>19</v>
      </c>
      <c r="BR359" s="1691">
        <f>IFERROR(VLOOKUP($A359,'2012'!$D$3:$O$172,7,FALSE),0)</f>
        <v>37</v>
      </c>
      <c r="BS359" s="1691">
        <f>IFERROR(VLOOKUP($A359,'2012'!$D$3:$O$172,8,FALSE),0)</f>
        <v>2</v>
      </c>
      <c r="BT359" s="1740">
        <f>IFERROR(VLOOKUP($A359,'2012'!$D$3:$O$172,9,FALSE),0)</f>
        <v>0.56060606060606055</v>
      </c>
      <c r="BU359" s="1737">
        <f>IFERROR(VLOOKUP($A359,'2012'!$D$3:$O$172,10,FALSE),0)</f>
        <v>0</v>
      </c>
      <c r="BV359" s="1691">
        <f>IFERROR(VLOOKUP($A359,'2012'!$D$3:$O$172,11,FALSE),0)</f>
        <v>0</v>
      </c>
      <c r="BW359" s="1743">
        <f>IFERROR(VLOOKUP($A359,'2012'!$D$3:$O$172,12,FALSE),0)</f>
        <v>0</v>
      </c>
      <c r="BX359" s="1700">
        <f>IFERROR(VLOOKUP($A359,'2011'!$D$4:$I$251,2,FALSE),0)</f>
        <v>0</v>
      </c>
      <c r="BY359" s="1691">
        <f>IFERROR(VLOOKUP($A359,'2011'!$D$4:$I$251,3,FALSE),0)</f>
        <v>0</v>
      </c>
      <c r="BZ359" s="1691">
        <f>IFERROR(VLOOKUP($A359,'2011'!$D$4:$I$251,4,FALSE),0)</f>
        <v>0</v>
      </c>
      <c r="CA359" s="1691">
        <f>IFERROR(VLOOKUP($A359,'2011'!$D$4:$I$251,5,FALSE),0)</f>
        <v>0</v>
      </c>
      <c r="CB359" s="1740">
        <f>IFERROR(VLOOKUP($A359,'2011'!$D$4:$I$251,6,FALSE),0)</f>
        <v>0</v>
      </c>
      <c r="CC359" s="1700">
        <f>IFERROR(VLOOKUP($A359,'2010'!$C$3:$H$234,2,FALSE),0)</f>
        <v>0</v>
      </c>
      <c r="CD359" s="1691">
        <f>IFERROR(VLOOKUP($A359,'2010'!$C$3:$H$234,3,FALSE),0)</f>
        <v>0</v>
      </c>
      <c r="CE359" s="1691">
        <f>IFERROR(VLOOKUP($A359,'2010'!$C$3:$H$234,4,FALSE),0)</f>
        <v>0</v>
      </c>
      <c r="CF359" s="1691">
        <f>IFERROR(VLOOKUP($A359,'2010'!$C$3:$H$234,5,FALSE),0)</f>
        <v>0</v>
      </c>
      <c r="CG359" s="1740">
        <f>IFERROR(VLOOKUP($A359,'2010'!$C$3:$H$234,6,FALSE),0)</f>
        <v>0</v>
      </c>
      <c r="CH359" s="1700">
        <f>IFERROR(VLOOKUP($A359,'2009'!$C$3:$H$242,2,FALSE),0)</f>
        <v>0</v>
      </c>
      <c r="CI359" s="1691">
        <f>IFERROR(VLOOKUP($A359,'2009'!$C$3:$H$242,3,FALSE),0)</f>
        <v>0</v>
      </c>
      <c r="CJ359" s="1691">
        <f>IFERROR(VLOOKUP($A359,'2009'!$C$3:$H$242,4,FALSE),0)</f>
        <v>0</v>
      </c>
      <c r="CK359" s="1691">
        <f>IFERROR(VLOOKUP($A359,'2009'!$C$3:$H$242,5,FALSE),0)</f>
        <v>0</v>
      </c>
      <c r="CL359" s="1740">
        <f>IFERROR(VLOOKUP($A359,'2009'!$C$3:$H$242,6,FALSE),0)</f>
        <v>0</v>
      </c>
      <c r="CM359" s="1700">
        <f>IFERROR(VLOOKUP($A359,'2008'!$C$3:$H$229,2,FALSE),0)</f>
        <v>0</v>
      </c>
      <c r="CN359" s="1691">
        <f>IFERROR(VLOOKUP($A359,'2008'!$C$3:$H$229,3,FALSE),0)</f>
        <v>0</v>
      </c>
      <c r="CO359" s="1691">
        <f>IFERROR(VLOOKUP($A359,'2008'!$C$3:$H$229,4,FALSE),0)</f>
        <v>0</v>
      </c>
      <c r="CP359" s="1691">
        <f>IFERROR(VLOOKUP($A359,'2008'!$C$3:$H$229,5,FALSE),0)</f>
        <v>0</v>
      </c>
      <c r="CQ359" s="1740">
        <f>IFERROR(VLOOKUP($A359,'2008'!$C$3:$H$229,6,FALSE),0)</f>
        <v>0</v>
      </c>
      <c r="CR359" s="1700">
        <f>IFERROR(VLOOKUP($A359,'2007'!$C$3:$M$238,7,FALSE),0)</f>
        <v>0</v>
      </c>
      <c r="CS359" s="1691">
        <f>IFERROR(VLOOKUP($A359,'2007'!$C$3:$M$238,8,FALSE),0)</f>
        <v>0</v>
      </c>
      <c r="CT359" s="1691">
        <f>IFERROR(VLOOKUP($A359,'2007'!$C$3:$M$238,9,FALSE),0)</f>
        <v>0</v>
      </c>
      <c r="CU359" s="1691">
        <f>IFERROR(VLOOKUP($A359,'2007'!$C$3:$M$238,10,FALSE),0)</f>
        <v>0</v>
      </c>
      <c r="CV359" s="1740">
        <f>IFERROR(VLOOKUP($A359,'2007'!$C$3:$M$238,11,FALSE),0)</f>
        <v>0</v>
      </c>
      <c r="CW359" s="1700">
        <f>IFERROR(VLOOKUP($A359,'2006'!$A$2:$F$200,2,FALSE),0)</f>
        <v>0</v>
      </c>
      <c r="CX359" s="1691">
        <f>IFERROR(VLOOKUP($A359,'2006'!$A$2:$F$200,4,FALSE),0)</f>
        <v>0</v>
      </c>
      <c r="CY359" s="1691">
        <f>IFERROR(VLOOKUP($A359,'2006'!$A$2:$F$200,5,FALSE),0)</f>
        <v>0</v>
      </c>
      <c r="CZ359" s="1740">
        <f>IFERROR(VLOOKUP($A359,'2006'!$A$2:$F$200,6,FALSE),0)</f>
        <v>0</v>
      </c>
      <c r="DA359" s="1700">
        <f>IFERROR(VLOOKUP($A359,'2005'!$C$3:$M$205,8,FALSE),0)</f>
        <v>0</v>
      </c>
      <c r="DB359" s="1691">
        <f>IFERROR(VLOOKUP($A359,'2005'!$C$3:$M$205,9,FALSE),0)</f>
        <v>0</v>
      </c>
      <c r="DC359" s="1691">
        <f>IFERROR(VLOOKUP($A359,'2005'!$C$3:$M$205,10,FALSE),0)</f>
        <v>0</v>
      </c>
      <c r="DD359" s="1740">
        <f>IFERROR(VLOOKUP($A359,'2005'!$C$3:$M$205,11,FALSE),0)</f>
        <v>0</v>
      </c>
      <c r="DE359" s="1700">
        <f>IFERROR(VLOOKUP($A359,'2004'!$C$3:$M$213,8,FALSE),0)</f>
        <v>0</v>
      </c>
      <c r="DF359" s="1691">
        <f>IFERROR(VLOOKUP($A359,'2004'!$C$3:$M$213,9,FALSE),0)</f>
        <v>0</v>
      </c>
      <c r="DG359" s="1691">
        <f>IFERROR(VLOOKUP($A359,'2004'!$C$3:$M$213,10,FALSE),0)</f>
        <v>0</v>
      </c>
      <c r="DH359" s="1740">
        <f>IFERROR(VLOOKUP($A359,'2004'!$C$3:$M$213,11,FALSE),0)</f>
        <v>0</v>
      </c>
      <c r="DI359" s="1700">
        <f>IFERROR(VLOOKUP($A359,'2003'!$C$3:$Q$214,12,FALSE),0)</f>
        <v>0</v>
      </c>
      <c r="DJ359" s="1691">
        <f>IFERROR(VLOOKUP($A359,'2003'!$C$3:$Q$214,13,FALSE),0)</f>
        <v>0</v>
      </c>
      <c r="DK359" s="1691">
        <f>IFERROR(VLOOKUP($A359,'2003'!$C$3:$Q$214,14,FALSE),0)</f>
        <v>0</v>
      </c>
      <c r="DL359" s="1740">
        <f>IFERROR(VLOOKUP($A359,'2003'!$C$3:$Q$214,15,FALSE),0)</f>
        <v>0</v>
      </c>
      <c r="DM359" s="1700">
        <f>IFERROR(VLOOKUP($A359,'2002'!$D$3:$R$214,12,FALSE),0)</f>
        <v>0</v>
      </c>
      <c r="DN359" s="1691">
        <f>IFERROR(VLOOKUP($A359,'2002'!$D$3:$R$214,13,FALSE),0)</f>
        <v>0</v>
      </c>
      <c r="DO359" s="1691">
        <f>IFERROR(VLOOKUP($A359,'2002'!$D$3:$R$214,14,FALSE),0)</f>
        <v>0</v>
      </c>
      <c r="DP359" s="1788">
        <f>IFERROR(VLOOKUP($A359,'2002'!$D$3:$R$214,15,FALSE),0)</f>
        <v>0</v>
      </c>
      <c r="DQ359" s="1700">
        <f>IFERROR(VLOOKUP($A359,'Pre 2002'!$C$3:$CK$382,84,FALSE),0)</f>
        <v>0</v>
      </c>
      <c r="DR359" s="1695">
        <f>IFERROR(VLOOKUP($A359,'Pre 2002'!$C$3:$CK$382,85,FALSE),0)</f>
        <v>0</v>
      </c>
      <c r="DS359" s="1695">
        <f>IFERROR(VLOOKUP($A359,'Pre 2002'!$C$3:$CK$382,86,FALSE),0)</f>
        <v>0</v>
      </c>
      <c r="DT359" s="1790">
        <f>IFERROR(VLOOKUP($A359,'Pre 2002'!$C$3:$CK$382,87,FALSE),0)</f>
        <v>0</v>
      </c>
      <c r="DU359" s="1741">
        <f>IFERROR(VLOOKUP(A359,'Pre 2002'!$C$3:$CG$382,83,FALSE),0)</f>
        <v>0</v>
      </c>
      <c r="DY359" s="1731"/>
    </row>
    <row r="360" spans="1:129">
      <c r="A360" s="1779" t="s">
        <v>2328</v>
      </c>
      <c r="B360" s="1562">
        <f t="shared" si="133"/>
        <v>117</v>
      </c>
      <c r="C360" s="1562">
        <f t="shared" si="134"/>
        <v>63</v>
      </c>
      <c r="D360" s="1562">
        <f t="shared" si="135"/>
        <v>4</v>
      </c>
      <c r="E360" s="1563">
        <f t="shared" si="136"/>
        <v>0.53846153846153844</v>
      </c>
      <c r="F360" s="1786">
        <f t="shared" si="137"/>
        <v>2</v>
      </c>
      <c r="G360" s="1595">
        <v>2020</v>
      </c>
      <c r="H360" s="1817"/>
      <c r="I360" s="1734"/>
      <c r="J360" s="1734"/>
      <c r="K360" s="1734"/>
      <c r="L360" s="1734"/>
      <c r="O360" s="1700">
        <f>IFERROR(VLOOKUP($A360,'2022'!$B$2:$K$174,3,FALSE),0)</f>
        <v>0</v>
      </c>
      <c r="P360" s="1858">
        <f>IFERROR(VLOOKUP($A360,'2022'!$B$2:$K$174,4,FALSE),0)</f>
        <v>0</v>
      </c>
      <c r="Q360" s="1858">
        <f>IFERROR(VLOOKUP($A360,'2022'!$B$2:$K$174,5,FALSE),0)</f>
        <v>0</v>
      </c>
      <c r="R360" s="1858">
        <f>IFERROR(VLOOKUP($A360,'2022'!$B$2:$K$174,8,FALSE),0)</f>
        <v>0</v>
      </c>
      <c r="S360" s="1740">
        <f>IFERROR(VLOOKUP($A360,'2022'!$B$2:$K$174,10,FALSE),0)</f>
        <v>0</v>
      </c>
      <c r="T360" s="1700">
        <f>IFERROR(VLOOKUP($A360,'2021'!$B$2:$K$174,3,FALSE),0)</f>
        <v>66</v>
      </c>
      <c r="U360" s="1843">
        <f>IFERROR(VLOOKUP($A360,'2021'!$B$2:$K$174,4,FALSE),0)</f>
        <v>30</v>
      </c>
      <c r="V360" s="1843">
        <f>IFERROR(VLOOKUP($A360,'2021'!$B$2:$K$174,5,FALSE),0)</f>
        <v>38</v>
      </c>
      <c r="W360" s="1843">
        <f>IFERROR(VLOOKUP($A360,'2021'!$B$2:$K$174,8,FALSE),0)</f>
        <v>2</v>
      </c>
      <c r="X360" s="1740">
        <f>IFERROR(VLOOKUP($A360,'2021'!$B$2:$K$174,10,FALSE),0)</f>
        <v>0.57599999999999996</v>
      </c>
      <c r="Y360" s="1700">
        <f>IFERROR(VLOOKUP($A360,'2020'!$B$2:$K$170,3,FALSE),0)</f>
        <v>51</v>
      </c>
      <c r="Z360" s="1829">
        <f>IFERROR(VLOOKUP($A360,'2020'!$B$2:$K$170,4,FALSE),0)</f>
        <v>22</v>
      </c>
      <c r="AA360" s="1829">
        <f>IFERROR(VLOOKUP($A360,'2020'!$B$2:$K$170,5,FALSE),0)</f>
        <v>25</v>
      </c>
      <c r="AB360" s="1829">
        <f>IFERROR(VLOOKUP($A360,'2020'!$B$2:$K$170,8,FALSE),0)</f>
        <v>2</v>
      </c>
      <c r="AC360" s="1740">
        <f>IFERROR(VLOOKUP($A360,'2020'!$B$2:$K$170,10,FALSE),0)</f>
        <v>0.49</v>
      </c>
      <c r="DT360" s="1858"/>
      <c r="DY360" s="1731"/>
    </row>
    <row r="361" spans="1:129">
      <c r="A361" s="1778" t="s">
        <v>1900</v>
      </c>
      <c r="B361" s="1562">
        <f t="shared" si="133"/>
        <v>44</v>
      </c>
      <c r="C361" s="1562">
        <f t="shared" si="134"/>
        <v>23</v>
      </c>
      <c r="D361" s="1562">
        <f t="shared" si="135"/>
        <v>4</v>
      </c>
      <c r="E361" s="1563">
        <f t="shared" si="136"/>
        <v>0.52272727272727271</v>
      </c>
      <c r="F361" s="1786">
        <f t="shared" si="137"/>
        <v>1</v>
      </c>
      <c r="G361" s="1595" t="s">
        <v>2159</v>
      </c>
      <c r="H361" s="1567">
        <f>IF(BC361&gt;0,1,0)+IF(BH361&gt;0,1,0)+IF(BP361&gt;0,1,0)+IF(BX361&gt;0,1,0)+IF(CC361&gt;0,1,0)+IF(CH361&gt;0,1,0)+IF(CM361&gt;0,1,0)+IF(CR361&gt;0,1,0)+IF(CW361&gt;0,1,0)+IF(DA361&gt;0,1,0)+IF(DE361&gt;0,1,0)+IF(DI361&gt;0,1,0)+IF(DM361&gt;0,1,0)+DU361</f>
        <v>1</v>
      </c>
      <c r="I361" s="1734">
        <f>SUM(BC361,BH361,BP361,BX361,CC361,CH361,CM361,CR361,CW361,DA361,DE361,DI361,DM361,DQ361)</f>
        <v>44</v>
      </c>
      <c r="J361" s="1734">
        <f>SUM(BE361,BJ361,BR361,BZ361,CE361,CJ361,CO361,CT361,CX361,DB361,DF361,DJ361,DN361,DR361)</f>
        <v>23</v>
      </c>
      <c r="K361" s="1734">
        <f>SUM(BF361,BK361,BS361,CA361,CF361,CK361,CP361,CU361,CY361,DC361,DG361,DK361,DO361,DS361)</f>
        <v>4</v>
      </c>
      <c r="L361" s="1806">
        <f>IF(I361=0,0,J361/I361)</f>
        <v>0.52272727272727271</v>
      </c>
      <c r="O361" s="1700">
        <f>IFERROR(VLOOKUP($A361,'2022'!$B$2:$K$174,3,FALSE),0)</f>
        <v>0</v>
      </c>
      <c r="P361" s="1858">
        <f>IFERROR(VLOOKUP($A361,'2022'!$B$2:$K$174,4,FALSE),0)</f>
        <v>0</v>
      </c>
      <c r="Q361" s="1858">
        <f>IFERROR(VLOOKUP($A361,'2022'!$B$2:$K$174,5,FALSE),0)</f>
        <v>0</v>
      </c>
      <c r="R361" s="1858">
        <f>IFERROR(VLOOKUP($A361,'2022'!$B$2:$K$174,8,FALSE),0)</f>
        <v>0</v>
      </c>
      <c r="S361" s="1740">
        <f>IFERROR(VLOOKUP($A361,'2022'!$B$2:$K$174,10,FALSE),0)</f>
        <v>0</v>
      </c>
      <c r="T361" s="1700">
        <f>IFERROR(VLOOKUP($A361,'2021'!$B$2:$K$174,3,FALSE),0)</f>
        <v>0</v>
      </c>
      <c r="U361" s="1843">
        <f>IFERROR(VLOOKUP($A361,'2021'!$B$2:$K$174,4,FALSE),0)</f>
        <v>0</v>
      </c>
      <c r="V361" s="1843">
        <f>IFERROR(VLOOKUP($A361,'2021'!$B$2:$K$174,5,FALSE),0)</f>
        <v>0</v>
      </c>
      <c r="W361" s="1843">
        <f>IFERROR(VLOOKUP($A361,'2021'!$B$2:$K$174,8,FALSE),0)</f>
        <v>0</v>
      </c>
      <c r="X361" s="1740">
        <f>IFERROR(VLOOKUP($A361,'2021'!$B$2:$K$174,10,FALSE),0)</f>
        <v>0</v>
      </c>
      <c r="Y361" s="1700">
        <f>IFERROR(VLOOKUP($A361,'2020'!$B$2:$K$170,3,FALSE),0)</f>
        <v>0</v>
      </c>
      <c r="Z361" s="1829">
        <f>IFERROR(VLOOKUP($A361,'2020'!$B$2:$K$170,4,FALSE),0)</f>
        <v>0</v>
      </c>
      <c r="AA361" s="1829">
        <f>IFERROR(VLOOKUP($A361,'2020'!$B$2:$K$170,5,FALSE),0)</f>
        <v>0</v>
      </c>
      <c r="AB361" s="1829">
        <f>IFERROR(VLOOKUP($A361,'2020'!$B$2:$K$170,8,FALSE),0)</f>
        <v>0</v>
      </c>
      <c r="AC361" s="1740">
        <f>IFERROR(VLOOKUP($A361,'2020'!$B$2:$K$170,10,FALSE),0)</f>
        <v>0</v>
      </c>
      <c r="AD361" s="1700">
        <f>IFERROR(VLOOKUP($A361,'2019'!$B$2:$K$170,3,FALSE),0)</f>
        <v>0</v>
      </c>
      <c r="AE361" s="1823">
        <f>IFERROR(VLOOKUP($A361,'2019'!$B$2:$K$170,4,FALSE),0)</f>
        <v>0</v>
      </c>
      <c r="AF361" s="1823">
        <f>IFERROR(VLOOKUP($A361,'2019'!$B$2:$K$170,5,FALSE),0)</f>
        <v>0</v>
      </c>
      <c r="AG361" s="1823">
        <f>IFERROR(VLOOKUP($A361,'2019'!$B$2:$K$170,8,FALSE),0)</f>
        <v>0</v>
      </c>
      <c r="AH361" s="1740">
        <f>IFERROR(VLOOKUP($A361,'2019'!$B$2:$K$170,10,FALSE),0)</f>
        <v>0</v>
      </c>
      <c r="AI361" s="1700">
        <f>IFERROR(VLOOKUP($A361,'2018'!$B$2:$K$170,3,FALSE),0)</f>
        <v>0</v>
      </c>
      <c r="AJ361" s="1821">
        <f>IFERROR(VLOOKUP($A361,'2018'!$B$2:$K$170,4,FALSE),0)</f>
        <v>0</v>
      </c>
      <c r="AK361" s="1821">
        <f>IFERROR(VLOOKUP($A361,'2018'!$B$2:$K$170,5,FALSE),0)</f>
        <v>0</v>
      </c>
      <c r="AL361" s="1821">
        <f>IFERROR(VLOOKUP($A361,'2018'!$B$2:$K$170,8,FALSE),0)</f>
        <v>0</v>
      </c>
      <c r="AM361" s="1740">
        <f>IFERROR(VLOOKUP($A361,'2018'!$B$2:$K$170,10,FALSE),0)</f>
        <v>0</v>
      </c>
      <c r="AN361" s="1700">
        <f>IFERROR(VLOOKUP($A361,'2017'!$B$2:$J$163,2,FALSE),0)</f>
        <v>0</v>
      </c>
      <c r="AO361" s="1815">
        <f>IFERROR(VLOOKUP($A361,'2017'!$B$2:$J$163,3,FALSE),0)</f>
        <v>0</v>
      </c>
      <c r="AP361" s="1815">
        <f>IFERROR(VLOOKUP($A361,'2017'!$B$2:$J$163,4,FALSE),0)</f>
        <v>0</v>
      </c>
      <c r="AQ361" s="1815">
        <f>IFERROR(VLOOKUP($A361,'2017'!$B$2:$J$163,7,FALSE),0)</f>
        <v>0</v>
      </c>
      <c r="AR361" s="1740">
        <f>IFERROR(VLOOKUP($A361,'2017'!$B$2:$J$163,9,FALSE),0)</f>
        <v>0</v>
      </c>
      <c r="AS361" s="1700">
        <f>IFERROR(VLOOKUP($A361,'2016'!$B$2:$K$165,3,FALSE),0)</f>
        <v>0</v>
      </c>
      <c r="AT361" s="1796">
        <f>IFERROR(VLOOKUP($A361,'2016'!$B$2:$K$165,4,FALSE),0)</f>
        <v>0</v>
      </c>
      <c r="AU361" s="1796">
        <f>IFERROR(VLOOKUP($A361,'2016'!$B$2:$K$165,5,FALSE),0)</f>
        <v>0</v>
      </c>
      <c r="AV361" s="1796">
        <f>IFERROR(VLOOKUP($A361,'2016'!$B$2:$K$165,8,FALSE),0)</f>
        <v>0</v>
      </c>
      <c r="AW361" s="1740">
        <f>IFERROR(VLOOKUP($A361,'2016'!$B$2:$K$165,10,FALSE),0)</f>
        <v>0</v>
      </c>
      <c r="AX361" s="1700">
        <f>IFERROR(VLOOKUP($A361,'2015'!$B$2:$K$165,3,FALSE),0)</f>
        <v>0</v>
      </c>
      <c r="AY361" s="1695">
        <f>IFERROR(VLOOKUP($A361,'2015'!$B$2:$K$165,4,FALSE),0)</f>
        <v>0</v>
      </c>
      <c r="AZ361" s="1695">
        <f>IFERROR(VLOOKUP($A361,'2015'!$B$2:$K$165,5,FALSE),0)</f>
        <v>0</v>
      </c>
      <c r="BA361" s="1695">
        <f>IFERROR(VLOOKUP($A361,'2015'!$B$2:$K$165,8,FALSE),0)</f>
        <v>0</v>
      </c>
      <c r="BB361" s="1740">
        <f>IFERROR(VLOOKUP($A361,'2015'!$B$2:$K$165,10,FALSE),0)</f>
        <v>0</v>
      </c>
      <c r="BC361" s="1700">
        <f>IFERROR(VLOOKUP($A361,'2014'!$B$2:$K$157,3,FALSE),0)</f>
        <v>0</v>
      </c>
      <c r="BD361" s="1691">
        <f>IFERROR(VLOOKUP($A361,'2014'!$B$2:$K$157,4,FALSE),0)</f>
        <v>0</v>
      </c>
      <c r="BE361" s="1691">
        <f>IFERROR(VLOOKUP($A361,'2014'!$B$2:$K$157,5,FALSE),0)</f>
        <v>0</v>
      </c>
      <c r="BF361" s="1691">
        <f>IFERROR(VLOOKUP($A361,'2014'!$B$2:$K$157,8,FALSE),0)</f>
        <v>0</v>
      </c>
      <c r="BG361" s="1740">
        <f>IFERROR(VLOOKUP($A361,'2014'!$B$2:$K$157,10,FALSE),0)</f>
        <v>0</v>
      </c>
      <c r="BH361" s="1700">
        <f>IFERROR(VLOOKUP($A361,'2013'!$D$4:$I$249,2,FALSE),0)</f>
        <v>0</v>
      </c>
      <c r="BI361" s="1691">
        <f>IFERROR(VLOOKUP($A361,'2013'!$D$4:$I$249,3,FALSE),0)</f>
        <v>0</v>
      </c>
      <c r="BJ361" s="1691">
        <f>IFERROR(VLOOKUP($A361,'2013'!$D$4:$I$249,4,FALSE),0)</f>
        <v>0</v>
      </c>
      <c r="BK361" s="1691">
        <f>IFERROR(VLOOKUP($A361,'2013'!$D$4:$I$249,5,FALSE),0)</f>
        <v>0</v>
      </c>
      <c r="BL361" s="1740">
        <f>IFERROR(VLOOKUP($A361,'2013'!$D$4:$I$249,6,FALSE),0)</f>
        <v>0</v>
      </c>
      <c r="BM361" s="1737">
        <f>IFERROR(VLOOKUP($A361,'2012'!$D$3:$O$172,2,FALSE),0)</f>
        <v>0</v>
      </c>
      <c r="BN361" s="1691">
        <f>IFERROR(VLOOKUP($A361,'2012'!$D$3:$O$172,3,FALSE),0)</f>
        <v>0</v>
      </c>
      <c r="BO361" s="1743">
        <f>IFERROR(VLOOKUP($A361,'2012'!$D$3:$O$172,4,FALSE),0)</f>
        <v>0</v>
      </c>
      <c r="BP361" s="1700">
        <f>IFERROR(VLOOKUP($A361,'2012'!$D$3:$O$172,5,FALSE),0)</f>
        <v>0</v>
      </c>
      <c r="BQ361" s="1691">
        <f>IFERROR(VLOOKUP($A361,'2012'!$D$3:$O$172,6,FALSE),0)</f>
        <v>0</v>
      </c>
      <c r="BR361" s="1691">
        <f>IFERROR(VLOOKUP($A361,'2012'!$D$3:$O$172,7,FALSE),0)</f>
        <v>0</v>
      </c>
      <c r="BS361" s="1691">
        <f>IFERROR(VLOOKUP($A361,'2012'!$D$3:$O$172,8,FALSE),0)</f>
        <v>0</v>
      </c>
      <c r="BT361" s="1740">
        <f>IFERROR(VLOOKUP($A361,'2012'!$D$3:$O$172,9,FALSE),0)</f>
        <v>0</v>
      </c>
      <c r="BX361" s="1700">
        <f>IFERROR(VLOOKUP($A361,'2011'!$D$4:$I$251,2,FALSE),0)</f>
        <v>0</v>
      </c>
      <c r="BY361" s="1691">
        <f>IFERROR(VLOOKUP($A361,'2011'!$D$4:$I$251,3,FALSE),0)</f>
        <v>0</v>
      </c>
      <c r="BZ361" s="1691">
        <f>IFERROR(VLOOKUP($A361,'2011'!$D$4:$I$251,4,FALSE),0)</f>
        <v>0</v>
      </c>
      <c r="CA361" s="1691">
        <f>IFERROR(VLOOKUP($A361,'2011'!$D$4:$I$251,5,FALSE),0)</f>
        <v>0</v>
      </c>
      <c r="CB361" s="1740">
        <f>IFERROR(VLOOKUP($A361,'2011'!$D$4:$I$251,6,FALSE),0)</f>
        <v>0</v>
      </c>
      <c r="CC361" s="1700">
        <f>IFERROR(VLOOKUP($A361,'2010'!$C$3:$H$234,2,FALSE),0)</f>
        <v>0</v>
      </c>
      <c r="CD361" s="1691">
        <f>IFERROR(VLOOKUP($A361,'2010'!$C$3:$H$234,3,FALSE),0)</f>
        <v>0</v>
      </c>
      <c r="CE361" s="1691">
        <f>IFERROR(VLOOKUP($A361,'2010'!$C$3:$H$234,4,FALSE),0)</f>
        <v>0</v>
      </c>
      <c r="CF361" s="1691">
        <f>IFERROR(VLOOKUP($A361,'2010'!$C$3:$H$234,5,FALSE),0)</f>
        <v>0</v>
      </c>
      <c r="CG361" s="1740">
        <f>IFERROR(VLOOKUP($A361,'2010'!$C$3:$H$234,6,FALSE),0)</f>
        <v>0</v>
      </c>
      <c r="CH361" s="1700">
        <f>IFERROR(VLOOKUP($A361,'2009'!$C$3:$H$242,2,FALSE),0)</f>
        <v>0</v>
      </c>
      <c r="CI361" s="1691">
        <f>IFERROR(VLOOKUP($A361,'2009'!$C$3:$H$242,3,FALSE),0)</f>
        <v>0</v>
      </c>
      <c r="CJ361" s="1691">
        <f>IFERROR(VLOOKUP($A361,'2009'!$C$3:$H$242,4,FALSE),0)</f>
        <v>0</v>
      </c>
      <c r="CK361" s="1691">
        <f>IFERROR(VLOOKUP($A361,'2009'!$C$3:$H$242,5,FALSE),0)</f>
        <v>0</v>
      </c>
      <c r="CL361" s="1740">
        <f>IFERROR(VLOOKUP($A361,'2009'!$C$3:$H$242,6,FALSE),0)</f>
        <v>0</v>
      </c>
      <c r="CM361" s="1700">
        <f>IFERROR(VLOOKUP($A361,'2008'!$C$3:$H$229,2,FALSE),0)</f>
        <v>0</v>
      </c>
      <c r="CN361" s="1691">
        <f>IFERROR(VLOOKUP($A361,'2008'!$C$3:$H$229,3,FALSE),0)</f>
        <v>0</v>
      </c>
      <c r="CO361" s="1691">
        <f>IFERROR(VLOOKUP($A361,'2008'!$C$3:$H$229,4,FALSE),0)</f>
        <v>0</v>
      </c>
      <c r="CP361" s="1691">
        <f>IFERROR(VLOOKUP($A361,'2008'!$C$3:$H$229,5,FALSE),0)</f>
        <v>0</v>
      </c>
      <c r="CQ361" s="1740">
        <f>IFERROR(VLOOKUP($A361,'2008'!$C$3:$H$229,6,FALSE),0)</f>
        <v>0</v>
      </c>
      <c r="CR361" s="1700">
        <f>IFERROR(VLOOKUP($A361,'2007'!$C$3:$M$238,7,FALSE),0)</f>
        <v>0</v>
      </c>
      <c r="CS361" s="1691">
        <f>IFERROR(VLOOKUP($A361,'2007'!$C$3:$M$238,8,FALSE),0)</f>
        <v>0</v>
      </c>
      <c r="CT361" s="1691">
        <f>IFERROR(VLOOKUP($A361,'2007'!$C$3:$M$238,9,FALSE),0)</f>
        <v>0</v>
      </c>
      <c r="CU361" s="1691">
        <f>IFERROR(VLOOKUP($A361,'2007'!$C$3:$M$238,10,FALSE),0)</f>
        <v>0</v>
      </c>
      <c r="CV361" s="1740">
        <f>IFERROR(VLOOKUP($A361,'2007'!$C$3:$M$238,11,FALSE),0)</f>
        <v>0</v>
      </c>
      <c r="CW361" s="1700">
        <f>IFERROR(VLOOKUP($A361,'2006'!$A$2:$F$200,2,FALSE),0)</f>
        <v>0</v>
      </c>
      <c r="CX361" s="1691">
        <f>IFERROR(VLOOKUP($A361,'2006'!$A$2:$F$200,4,FALSE),0)</f>
        <v>0</v>
      </c>
      <c r="CY361" s="1691">
        <f>IFERROR(VLOOKUP($A361,'2006'!$A$2:$F$200,5,FALSE),0)</f>
        <v>0</v>
      </c>
      <c r="CZ361" s="1740">
        <f>IFERROR(VLOOKUP($A361,'2006'!$A$2:$F$200,6,FALSE),0)</f>
        <v>0</v>
      </c>
      <c r="DA361" s="1700">
        <f>IFERROR(VLOOKUP($A361,'2005'!$C$3:$M$205,8,FALSE),0)</f>
        <v>0</v>
      </c>
      <c r="DB361" s="1691">
        <f>IFERROR(VLOOKUP($A361,'2005'!$C$3:$M$205,9,FALSE),0)</f>
        <v>0</v>
      </c>
      <c r="DC361" s="1691">
        <f>IFERROR(VLOOKUP($A361,'2005'!$C$3:$M$205,10,FALSE),0)</f>
        <v>0</v>
      </c>
      <c r="DD361" s="1740">
        <f>IFERROR(VLOOKUP($A361,'2005'!$C$3:$M$205,11,FALSE),0)</f>
        <v>0</v>
      </c>
      <c r="DE361" s="1700">
        <f>IFERROR(VLOOKUP($A361,'2004'!$C$3:$M$213,8,FALSE),0)</f>
        <v>0</v>
      </c>
      <c r="DF361" s="1691">
        <f>IFERROR(VLOOKUP($A361,'2004'!$C$3:$M$213,9,FALSE),0)</f>
        <v>0</v>
      </c>
      <c r="DG361" s="1691">
        <f>IFERROR(VLOOKUP($A361,'2004'!$C$3:$M$213,10,FALSE),0)</f>
        <v>0</v>
      </c>
      <c r="DH361" s="1740">
        <f>IFERROR(VLOOKUP($A361,'2004'!$C$3:$M$213,11,FALSE),0)</f>
        <v>0</v>
      </c>
      <c r="DI361" s="1700">
        <f>IFERROR(VLOOKUP($A361,'2003'!$C$3:$Q$214,12,FALSE),0)</f>
        <v>0</v>
      </c>
      <c r="DJ361" s="1691">
        <f>IFERROR(VLOOKUP($A361,'2003'!$C$3:$Q$214,13,FALSE),0)</f>
        <v>0</v>
      </c>
      <c r="DK361" s="1691">
        <f>IFERROR(VLOOKUP($A361,'2003'!$C$3:$Q$214,14,FALSE),0)</f>
        <v>0</v>
      </c>
      <c r="DL361" s="1740">
        <f>IFERROR(VLOOKUP($A361,'2003'!$C$3:$Q$214,15,FALSE),0)</f>
        <v>0</v>
      </c>
      <c r="DM361" s="1700">
        <f>IFERROR(VLOOKUP($A361,'2002'!$D$3:$R$214,12,FALSE),0)</f>
        <v>0</v>
      </c>
      <c r="DN361" s="1691">
        <f>IFERROR(VLOOKUP($A361,'2002'!$D$3:$R$214,13,FALSE),0)</f>
        <v>0</v>
      </c>
      <c r="DO361" s="1691">
        <f>IFERROR(VLOOKUP($A361,'2002'!$D$3:$R$214,14,FALSE),0)</f>
        <v>0</v>
      </c>
      <c r="DP361" s="1788">
        <f>IFERROR(VLOOKUP($A361,'2002'!$D$3:$R$214,15,FALSE),0)</f>
        <v>0</v>
      </c>
      <c r="DQ361" s="1700">
        <f>IFERROR(VLOOKUP($A361,'Pre 2002'!$C$3:$CK$382,84,FALSE),0)</f>
        <v>44</v>
      </c>
      <c r="DR361" s="1695">
        <f>IFERROR(VLOOKUP($A361,'Pre 2002'!$C$3:$CK$382,85,FALSE),0)</f>
        <v>23</v>
      </c>
      <c r="DS361" s="1695">
        <f>IFERROR(VLOOKUP($A361,'Pre 2002'!$C$3:$CK$382,86,FALSE),0)</f>
        <v>4</v>
      </c>
      <c r="DT361" s="1790">
        <f>IFERROR(VLOOKUP($A361,'Pre 2002'!$C$3:$CK$382,87,FALSE),0)</f>
        <v>0.52272727272727271</v>
      </c>
      <c r="DU361" s="1741">
        <f>IFERROR(VLOOKUP(A361,'Pre 2002'!$C$3:$CG$382,83,FALSE),0)</f>
        <v>1</v>
      </c>
      <c r="DY361" s="1731"/>
    </row>
    <row r="362" spans="1:129">
      <c r="A362" s="1778" t="s">
        <v>217</v>
      </c>
      <c r="B362" s="1562">
        <f t="shared" si="133"/>
        <v>404</v>
      </c>
      <c r="C362" s="1562">
        <f t="shared" si="134"/>
        <v>211</v>
      </c>
      <c r="D362" s="1562">
        <f t="shared" si="135"/>
        <v>4</v>
      </c>
      <c r="E362" s="1563">
        <f t="shared" si="136"/>
        <v>0.5222772277227723</v>
      </c>
      <c r="F362" s="1786">
        <f t="shared" si="137"/>
        <v>7</v>
      </c>
      <c r="G362" s="1595">
        <v>2008</v>
      </c>
      <c r="H362" s="1567">
        <f>IF(BC362&gt;0,1,0)+IF(BH362&gt;0,1,0)+IF(BP362&gt;0,1,0)+IF(BX362&gt;0,1,0)+IF(CC362&gt;0,1,0)+IF(CH362&gt;0,1,0)+IF(CM362&gt;0,1,0)+IF(CR362&gt;0,1,0)+IF(CW362&gt;0,1,0)+IF(DA362&gt;0,1,0)+IF(DE362&gt;0,1,0)+IF(DI362&gt;0,1,0)+IF(DM362&gt;0,1,0)+DU362</f>
        <v>7</v>
      </c>
      <c r="I362" s="1734">
        <f>SUM(BC362,BH362,BP362,BX362,CC362,CH362,CM362,CR362,CW362,DA362,DE362,DI362,DM362,DQ362)</f>
        <v>404</v>
      </c>
      <c r="J362" s="1734">
        <f>SUM(BE362,BJ362,BR362,BZ362,CE362,CJ362,CO362,CT362,CX362,DB362,DF362,DJ362,DN362,DR362)</f>
        <v>211</v>
      </c>
      <c r="K362" s="1734">
        <f>SUM(BF362,BK362,BS362,CA362,CF362,CK362,CP362,CU362,CY362,DC362,DG362,DK362,DO362,DS362)</f>
        <v>4</v>
      </c>
      <c r="L362" s="1806">
        <f>IF(I362=0,0,J362/I362)</f>
        <v>0.5222772277227723</v>
      </c>
      <c r="M362" s="1752" t="s">
        <v>32</v>
      </c>
      <c r="N362" s="1752">
        <v>0</v>
      </c>
      <c r="O362" s="1700">
        <f>IFERROR(VLOOKUP($A362,'2022'!$B$2:$K$174,3,FALSE),0)</f>
        <v>0</v>
      </c>
      <c r="P362" s="1858">
        <f>IFERROR(VLOOKUP($A362,'2022'!$B$2:$K$174,4,FALSE),0)</f>
        <v>0</v>
      </c>
      <c r="Q362" s="1858">
        <f>IFERROR(VLOOKUP($A362,'2022'!$B$2:$K$174,5,FALSE),0)</f>
        <v>0</v>
      </c>
      <c r="R362" s="1858">
        <f>IFERROR(VLOOKUP($A362,'2022'!$B$2:$K$174,8,FALSE),0)</f>
        <v>0</v>
      </c>
      <c r="S362" s="1740">
        <f>IFERROR(VLOOKUP($A362,'2022'!$B$2:$K$174,10,FALSE),0)</f>
        <v>0</v>
      </c>
      <c r="T362" s="1700">
        <f>IFERROR(VLOOKUP($A362,'2021'!$B$2:$K$174,3,FALSE),0)</f>
        <v>0</v>
      </c>
      <c r="U362" s="1843">
        <f>IFERROR(VLOOKUP($A362,'2021'!$B$2:$K$174,4,FALSE),0)</f>
        <v>0</v>
      </c>
      <c r="V362" s="1843">
        <f>IFERROR(VLOOKUP($A362,'2021'!$B$2:$K$174,5,FALSE),0)</f>
        <v>0</v>
      </c>
      <c r="W362" s="1843">
        <f>IFERROR(VLOOKUP($A362,'2021'!$B$2:$K$174,8,FALSE),0)</f>
        <v>0</v>
      </c>
      <c r="X362" s="1740">
        <f>IFERROR(VLOOKUP($A362,'2021'!$B$2:$K$174,10,FALSE),0)</f>
        <v>0</v>
      </c>
      <c r="Y362" s="1700">
        <f>IFERROR(VLOOKUP($A362,'2020'!$B$2:$K$170,3,FALSE),0)</f>
        <v>0</v>
      </c>
      <c r="Z362" s="1829">
        <f>IFERROR(VLOOKUP($A362,'2020'!$B$2:$K$170,4,FALSE),0)</f>
        <v>0</v>
      </c>
      <c r="AA362" s="1829">
        <f>IFERROR(VLOOKUP($A362,'2020'!$B$2:$K$170,5,FALSE),0)</f>
        <v>0</v>
      </c>
      <c r="AB362" s="1829">
        <f>IFERROR(VLOOKUP($A362,'2020'!$B$2:$K$170,8,FALSE),0)</f>
        <v>0</v>
      </c>
      <c r="AC362" s="1740">
        <f>IFERROR(VLOOKUP($A362,'2020'!$B$2:$K$170,10,FALSE),0)</f>
        <v>0</v>
      </c>
      <c r="AD362" s="1700">
        <f>IFERROR(VLOOKUP($A362,'2019'!$B$2:$K$170,3,FALSE),0)</f>
        <v>0</v>
      </c>
      <c r="AE362" s="1823">
        <f>IFERROR(VLOOKUP($A362,'2019'!$B$2:$K$170,4,FALSE),0)</f>
        <v>0</v>
      </c>
      <c r="AF362" s="1823">
        <f>IFERROR(VLOOKUP($A362,'2019'!$B$2:$K$170,5,FALSE),0)</f>
        <v>0</v>
      </c>
      <c r="AG362" s="1823">
        <f>IFERROR(VLOOKUP($A362,'2019'!$B$2:$K$170,8,FALSE),0)</f>
        <v>0</v>
      </c>
      <c r="AH362" s="1740">
        <f>IFERROR(VLOOKUP($A362,'2019'!$B$2:$K$170,10,FALSE),0)</f>
        <v>0</v>
      </c>
      <c r="AI362" s="1700">
        <f>IFERROR(VLOOKUP($A362,'2018'!$B$2:$K$170,3,FALSE),0)</f>
        <v>0</v>
      </c>
      <c r="AJ362" s="1821">
        <f>IFERROR(VLOOKUP($A362,'2018'!$B$2:$K$170,4,FALSE),0)</f>
        <v>0</v>
      </c>
      <c r="AK362" s="1821">
        <f>IFERROR(VLOOKUP($A362,'2018'!$B$2:$K$170,5,FALSE),0)</f>
        <v>0</v>
      </c>
      <c r="AL362" s="1821">
        <f>IFERROR(VLOOKUP($A362,'2018'!$B$2:$K$170,8,FALSE),0)</f>
        <v>0</v>
      </c>
      <c r="AM362" s="1740">
        <f>IFERROR(VLOOKUP($A362,'2018'!$B$2:$K$170,10,FALSE),0)</f>
        <v>0</v>
      </c>
      <c r="AN362" s="1700">
        <f>IFERROR(VLOOKUP($A362,'2017'!$B$2:$J$163,2,FALSE),0)</f>
        <v>0</v>
      </c>
      <c r="AO362" s="1815">
        <f>IFERROR(VLOOKUP($A362,'2017'!$B$2:$J$163,3,FALSE),0)</f>
        <v>0</v>
      </c>
      <c r="AP362" s="1815">
        <f>IFERROR(VLOOKUP($A362,'2017'!$B$2:$J$163,4,FALSE),0)</f>
        <v>0</v>
      </c>
      <c r="AQ362" s="1815">
        <f>IFERROR(VLOOKUP($A362,'2017'!$B$2:$J$163,7,FALSE),0)</f>
        <v>0</v>
      </c>
      <c r="AR362" s="1740">
        <f>IFERROR(VLOOKUP($A362,'2017'!$B$2:$J$163,9,FALSE),0)</f>
        <v>0</v>
      </c>
      <c r="AS362" s="1700">
        <f>IFERROR(VLOOKUP($A362,'2016'!$B$2:$K$165,3,FALSE),0)</f>
        <v>0</v>
      </c>
      <c r="AT362" s="1796">
        <f>IFERROR(VLOOKUP($A362,'2016'!$B$2:$K$165,4,FALSE),0)</f>
        <v>0</v>
      </c>
      <c r="AU362" s="1796">
        <f>IFERROR(VLOOKUP($A362,'2016'!$B$2:$K$165,5,FALSE),0)</f>
        <v>0</v>
      </c>
      <c r="AV362" s="1796">
        <f>IFERROR(VLOOKUP($A362,'2016'!$B$2:$K$165,8,FALSE),0)</f>
        <v>0</v>
      </c>
      <c r="AW362" s="1740">
        <f>IFERROR(VLOOKUP($A362,'2016'!$B$2:$K$165,10,FALSE),0)</f>
        <v>0</v>
      </c>
      <c r="AX362" s="1700">
        <f>IFERROR(VLOOKUP($A362,'2015'!$B$2:$K$165,3,FALSE),0)</f>
        <v>0</v>
      </c>
      <c r="AY362" s="1695">
        <f>IFERROR(VLOOKUP($A362,'2015'!$B$2:$K$165,4,FALSE),0)</f>
        <v>0</v>
      </c>
      <c r="AZ362" s="1695">
        <f>IFERROR(VLOOKUP($A362,'2015'!$B$2:$K$165,5,FALSE),0)</f>
        <v>0</v>
      </c>
      <c r="BA362" s="1695">
        <f>IFERROR(VLOOKUP($A362,'2015'!$B$2:$K$165,8,FALSE),0)</f>
        <v>0</v>
      </c>
      <c r="BB362" s="1740">
        <f>IFERROR(VLOOKUP($A362,'2015'!$B$2:$K$165,10,FALSE),0)</f>
        <v>0</v>
      </c>
      <c r="BC362" s="1700">
        <f>IFERROR(VLOOKUP($A362,'2014'!$B$2:$K$157,3,FALSE),0)</f>
        <v>64</v>
      </c>
      <c r="BD362" s="1691">
        <f>IFERROR(VLOOKUP($A362,'2014'!$B$2:$K$157,4,FALSE),0)</f>
        <v>19</v>
      </c>
      <c r="BE362" s="1691">
        <f>IFERROR(VLOOKUP($A362,'2014'!$B$2:$K$157,5,FALSE),0)</f>
        <v>28</v>
      </c>
      <c r="BF362" s="1691">
        <f>IFERROR(VLOOKUP($A362,'2014'!$B$2:$K$157,8,FALSE),0)</f>
        <v>0</v>
      </c>
      <c r="BG362" s="1740">
        <f>IFERROR(VLOOKUP($A362,'2014'!$B$2:$K$157,10,FALSE),0)</f>
        <v>0.4375</v>
      </c>
      <c r="BH362" s="1700">
        <f>IFERROR(VLOOKUP($A362,'2013'!$D$4:$I$249,2,FALSE),0)</f>
        <v>72</v>
      </c>
      <c r="BI362" s="1691">
        <f>IFERROR(VLOOKUP($A362,'2013'!$D$4:$I$249,3,FALSE),0)</f>
        <v>32</v>
      </c>
      <c r="BJ362" s="1691">
        <f>IFERROR(VLOOKUP($A362,'2013'!$D$4:$I$249,4,FALSE),0)</f>
        <v>44</v>
      </c>
      <c r="BK362" s="1691">
        <f>IFERROR(VLOOKUP($A362,'2013'!$D$4:$I$249,5,FALSE),0)</f>
        <v>0</v>
      </c>
      <c r="BL362" s="1740">
        <f>IFERROR(VLOOKUP($A362,'2013'!$D$4:$I$249,6,FALSE),0)</f>
        <v>0.61111111111111116</v>
      </c>
      <c r="BM362" s="1737">
        <f>IFERROR(VLOOKUP($A362,'2012'!$D$3:$O$172,2,FALSE),0)</f>
        <v>268</v>
      </c>
      <c r="BN362" s="1691">
        <f>IFERROR(VLOOKUP($A362,'2012'!$D$3:$O$172,3,FALSE),0)</f>
        <v>139</v>
      </c>
      <c r="BO362" s="1743">
        <f>IFERROR(VLOOKUP($A362,'2012'!$D$3:$O$172,4,FALSE),0)</f>
        <v>4</v>
      </c>
      <c r="BP362" s="1700">
        <f>IFERROR(VLOOKUP($A362,'2012'!$D$3:$O$172,5,FALSE),0)</f>
        <v>51</v>
      </c>
      <c r="BQ362" s="1691">
        <f>IFERROR(VLOOKUP($A362,'2012'!$D$3:$O$172,6,FALSE),0)</f>
        <v>13</v>
      </c>
      <c r="BR362" s="1691">
        <f>IFERROR(VLOOKUP($A362,'2012'!$D$3:$O$172,7,FALSE),0)</f>
        <v>27</v>
      </c>
      <c r="BS362" s="1691">
        <f>IFERROR(VLOOKUP($A362,'2012'!$D$3:$O$172,8,FALSE),0)</f>
        <v>0</v>
      </c>
      <c r="BT362" s="1740">
        <f>IFERROR(VLOOKUP($A362,'2012'!$D$3:$O$172,9,FALSE),0)</f>
        <v>0.52941176470588236</v>
      </c>
      <c r="BU362" s="1737">
        <f>IFERROR(VLOOKUP($A362,'2012'!$D$3:$O$172,10,FALSE),0)</f>
        <v>217</v>
      </c>
      <c r="BV362" s="1691">
        <f>IFERROR(VLOOKUP($A362,'2012'!$D$3:$O$172,11,FALSE),0)</f>
        <v>112</v>
      </c>
      <c r="BW362" s="1743">
        <f>IFERROR(VLOOKUP($A362,'2012'!$D$3:$O$172,12,FALSE),0)</f>
        <v>4</v>
      </c>
      <c r="BX362" s="1700">
        <f>IFERROR(VLOOKUP($A362,'2011'!$D$4:$I$251,2,FALSE),0)</f>
        <v>60</v>
      </c>
      <c r="BY362" s="1691">
        <f>IFERROR(VLOOKUP($A362,'2011'!$D$4:$I$251,3,FALSE),0)</f>
        <v>26</v>
      </c>
      <c r="BZ362" s="1691">
        <f>IFERROR(VLOOKUP($A362,'2011'!$D$4:$I$251,4,FALSE),0)</f>
        <v>33</v>
      </c>
      <c r="CA362" s="1691">
        <f>IFERROR(VLOOKUP($A362,'2011'!$D$4:$I$251,5,FALSE),0)</f>
        <v>1</v>
      </c>
      <c r="CB362" s="1740">
        <f>IFERROR(VLOOKUP($A362,'2011'!$D$4:$I$251,6,FALSE),0)</f>
        <v>0.55000000000000004</v>
      </c>
      <c r="CC362" s="1700">
        <f>IFERROR(VLOOKUP($A362,'2010'!$C$3:$H$234,2,FALSE),0)</f>
        <v>57</v>
      </c>
      <c r="CD362" s="1691">
        <f>IFERROR(VLOOKUP($A362,'2010'!$C$3:$H$234,3,FALSE),0)</f>
        <v>20</v>
      </c>
      <c r="CE362" s="1691">
        <f>IFERROR(VLOOKUP($A362,'2010'!$C$3:$H$234,4,FALSE),0)</f>
        <v>27</v>
      </c>
      <c r="CF362" s="1691">
        <f>IFERROR(VLOOKUP($A362,'2010'!$C$3:$H$234,5,FALSE),0)</f>
        <v>0</v>
      </c>
      <c r="CG362" s="1740">
        <f>IFERROR(VLOOKUP($A362,'2010'!$C$3:$H$234,6,FALSE),0)</f>
        <v>0.47368421052631576</v>
      </c>
      <c r="CH362" s="1700">
        <f>IFERROR(VLOOKUP($A362,'2009'!$C$3:$H$242,2,FALSE),0)</f>
        <v>59</v>
      </c>
      <c r="CI362" s="1691">
        <f>IFERROR(VLOOKUP($A362,'2009'!$C$3:$H$242,3,FALSE),0)</f>
        <v>26</v>
      </c>
      <c r="CJ362" s="1691">
        <f>IFERROR(VLOOKUP($A362,'2009'!$C$3:$H$242,4,FALSE),0)</f>
        <v>33</v>
      </c>
      <c r="CK362" s="1691">
        <f>IFERROR(VLOOKUP($A362,'2009'!$C$3:$H$242,5,FALSE),0)</f>
        <v>2</v>
      </c>
      <c r="CL362" s="1740">
        <f>IFERROR(VLOOKUP($A362,'2009'!$C$3:$H$242,6,FALSE),0)</f>
        <v>0.55932203389830504</v>
      </c>
      <c r="CM362" s="1700">
        <f>IFERROR(VLOOKUP($A362,'2008'!$C$3:$H$229,2,FALSE),0)</f>
        <v>41</v>
      </c>
      <c r="CN362" s="1691">
        <f>IFERROR(VLOOKUP($A362,'2008'!$C$3:$H$229,3,FALSE),0)</f>
        <v>12</v>
      </c>
      <c r="CO362" s="1691">
        <f>IFERROR(VLOOKUP($A362,'2008'!$C$3:$H$229,4,FALSE),0)</f>
        <v>19</v>
      </c>
      <c r="CP362" s="1691">
        <f>IFERROR(VLOOKUP($A362,'2008'!$C$3:$H$229,5,FALSE),0)</f>
        <v>1</v>
      </c>
      <c r="CQ362" s="1740">
        <f>IFERROR(VLOOKUP($A362,'2008'!$C$3:$H$229,6,FALSE),0)</f>
        <v>0.46341463414634149</v>
      </c>
      <c r="CR362" s="1700">
        <f>IFERROR(VLOOKUP($A362,'2007'!$C$3:$M$238,7,FALSE),0)</f>
        <v>0</v>
      </c>
      <c r="CS362" s="1691">
        <f>IFERROR(VLOOKUP($A362,'2007'!$C$3:$M$238,8,FALSE),0)</f>
        <v>0</v>
      </c>
      <c r="CT362" s="1691">
        <f>IFERROR(VLOOKUP($A362,'2007'!$C$3:$M$238,9,FALSE),0)</f>
        <v>0</v>
      </c>
      <c r="CU362" s="1691">
        <f>IFERROR(VLOOKUP($A362,'2007'!$C$3:$M$238,10,FALSE),0)</f>
        <v>0</v>
      </c>
      <c r="CV362" s="1740">
        <f>IFERROR(VLOOKUP($A362,'2007'!$C$3:$M$238,11,FALSE),0)</f>
        <v>0</v>
      </c>
      <c r="CW362" s="1700">
        <f>IFERROR(VLOOKUP($A362,'2006'!$A$2:$F$200,2,FALSE),0)</f>
        <v>0</v>
      </c>
      <c r="CX362" s="1691">
        <f>IFERROR(VLOOKUP($A362,'2006'!$A$2:$F$200,4,FALSE),0)</f>
        <v>0</v>
      </c>
      <c r="CY362" s="1691">
        <f>IFERROR(VLOOKUP($A362,'2006'!$A$2:$F$200,5,FALSE),0)</f>
        <v>0</v>
      </c>
      <c r="CZ362" s="1740">
        <f>IFERROR(VLOOKUP($A362,'2006'!$A$2:$F$200,6,FALSE),0)</f>
        <v>0</v>
      </c>
      <c r="DA362" s="1700">
        <f>IFERROR(VLOOKUP($A362,'2005'!$C$3:$M$205,8,FALSE),0)</f>
        <v>0</v>
      </c>
      <c r="DB362" s="1691">
        <f>IFERROR(VLOOKUP($A362,'2005'!$C$3:$M$205,9,FALSE),0)</f>
        <v>0</v>
      </c>
      <c r="DC362" s="1691">
        <f>IFERROR(VLOOKUP($A362,'2005'!$C$3:$M$205,10,FALSE),0)</f>
        <v>0</v>
      </c>
      <c r="DD362" s="1740">
        <f>IFERROR(VLOOKUP($A362,'2005'!$C$3:$M$205,11,FALSE),0)</f>
        <v>0</v>
      </c>
      <c r="DE362" s="1700">
        <f>IFERROR(VLOOKUP($A362,'2004'!$C$3:$M$213,8,FALSE),0)</f>
        <v>0</v>
      </c>
      <c r="DF362" s="1691">
        <f>IFERROR(VLOOKUP($A362,'2004'!$C$3:$M$213,9,FALSE),0)</f>
        <v>0</v>
      </c>
      <c r="DG362" s="1691">
        <f>IFERROR(VLOOKUP($A362,'2004'!$C$3:$M$213,10,FALSE),0)</f>
        <v>0</v>
      </c>
      <c r="DH362" s="1740">
        <f>IFERROR(VLOOKUP($A362,'2004'!$C$3:$M$213,11,FALSE),0)</f>
        <v>0</v>
      </c>
      <c r="DI362" s="1700">
        <f>IFERROR(VLOOKUP($A362,'2003'!$C$3:$Q$214,12,FALSE),0)</f>
        <v>0</v>
      </c>
      <c r="DJ362" s="1691">
        <f>IFERROR(VLOOKUP($A362,'2003'!$C$3:$Q$214,13,FALSE),0)</f>
        <v>0</v>
      </c>
      <c r="DK362" s="1691">
        <f>IFERROR(VLOOKUP($A362,'2003'!$C$3:$Q$214,14,FALSE),0)</f>
        <v>0</v>
      </c>
      <c r="DL362" s="1740">
        <f>IFERROR(VLOOKUP($A362,'2003'!$C$3:$Q$214,15,FALSE),0)</f>
        <v>0</v>
      </c>
      <c r="DM362" s="1700">
        <f>IFERROR(VLOOKUP($A362,'2002'!$D$3:$R$214,12,FALSE),0)</f>
        <v>0</v>
      </c>
      <c r="DN362" s="1691">
        <f>IFERROR(VLOOKUP($A362,'2002'!$D$3:$R$214,13,FALSE),0)</f>
        <v>0</v>
      </c>
      <c r="DO362" s="1691">
        <f>IFERROR(VLOOKUP($A362,'2002'!$D$3:$R$214,14,FALSE),0)</f>
        <v>0</v>
      </c>
      <c r="DP362" s="1788">
        <f>IFERROR(VLOOKUP($A362,'2002'!$D$3:$R$214,15,FALSE),0)</f>
        <v>0</v>
      </c>
      <c r="DQ362" s="1700">
        <f>IFERROR(VLOOKUP($A362,'Pre 2002'!$C$3:$CK$382,84,FALSE),0)</f>
        <v>0</v>
      </c>
      <c r="DR362" s="1695">
        <f>IFERROR(VLOOKUP($A362,'Pre 2002'!$C$3:$CK$382,85,FALSE),0)</f>
        <v>0</v>
      </c>
      <c r="DS362" s="1695">
        <f>IFERROR(VLOOKUP($A362,'Pre 2002'!$C$3:$CK$382,86,FALSE),0)</f>
        <v>0</v>
      </c>
      <c r="DT362" s="1790">
        <f>IFERROR(VLOOKUP($A362,'Pre 2002'!$C$3:$CK$382,87,FALSE),0)</f>
        <v>0</v>
      </c>
      <c r="DU362" s="1741">
        <f>IFERROR(VLOOKUP(A362,'Pre 2002'!$C$3:$CG$382,83,FALSE),0)</f>
        <v>0</v>
      </c>
      <c r="DY362" s="1731"/>
    </row>
    <row r="363" spans="1:129">
      <c r="A363" s="1779" t="s">
        <v>2318</v>
      </c>
      <c r="B363" s="1562">
        <f t="shared" si="133"/>
        <v>249</v>
      </c>
      <c r="C363" s="1562">
        <f t="shared" si="134"/>
        <v>129</v>
      </c>
      <c r="D363" s="1562">
        <f t="shared" si="135"/>
        <v>4</v>
      </c>
      <c r="E363" s="1563">
        <f t="shared" si="136"/>
        <v>0.51807228915662651</v>
      </c>
      <c r="F363" s="1786">
        <f t="shared" si="137"/>
        <v>5</v>
      </c>
      <c r="G363" s="1595">
        <v>2018</v>
      </c>
      <c r="H363" s="1817"/>
      <c r="I363" s="1734"/>
      <c r="J363" s="1734"/>
      <c r="K363" s="1734"/>
      <c r="L363" s="1734"/>
      <c r="O363" s="1700">
        <f>IFERROR(VLOOKUP($A363,'2022'!$B$2:$K$174,3,FALSE),0)</f>
        <v>21</v>
      </c>
      <c r="P363" s="1858">
        <f>IFERROR(VLOOKUP($A363,'2022'!$B$2:$K$174,4,FALSE),0)</f>
        <v>7</v>
      </c>
      <c r="Q363" s="1858">
        <f>IFERROR(VLOOKUP($A363,'2022'!$B$2:$K$174,5,FALSE),0)</f>
        <v>12</v>
      </c>
      <c r="R363" s="1858">
        <f>IFERROR(VLOOKUP($A363,'2022'!$B$2:$K$174,8,FALSE),0)</f>
        <v>0</v>
      </c>
      <c r="S363" s="1740">
        <f>IFERROR(VLOOKUP($A363,'2022'!$B$2:$K$174,10,FALSE),0)</f>
        <v>0.57099999999999995</v>
      </c>
      <c r="T363" s="1700">
        <f>IFERROR(VLOOKUP($A363,'2021'!$B$2:$K$174,3,FALSE),0)</f>
        <v>71</v>
      </c>
      <c r="U363" s="1843">
        <f>IFERROR(VLOOKUP($A363,'2021'!$B$2:$K$174,4,FALSE),0)</f>
        <v>17</v>
      </c>
      <c r="V363" s="1843">
        <f>IFERROR(VLOOKUP($A363,'2021'!$B$2:$K$174,5,FALSE),0)</f>
        <v>34</v>
      </c>
      <c r="W363" s="1843">
        <f>IFERROR(VLOOKUP($A363,'2021'!$B$2:$K$174,8,FALSE),0)</f>
        <v>4</v>
      </c>
      <c r="X363" s="1740">
        <f>IFERROR(VLOOKUP($A363,'2021'!$B$2:$K$174,10,FALSE),0)</f>
        <v>0.47899999999999998</v>
      </c>
      <c r="Y363" s="1700">
        <f>IFERROR(VLOOKUP($A363,'2020'!$B$2:$K$170,3,FALSE),0)</f>
        <v>48</v>
      </c>
      <c r="Z363" s="1829">
        <f>IFERROR(VLOOKUP($A363,'2020'!$B$2:$K$170,4,FALSE),0)</f>
        <v>14</v>
      </c>
      <c r="AA363" s="1829">
        <f>IFERROR(VLOOKUP($A363,'2020'!$B$2:$K$170,5,FALSE),0)</f>
        <v>25</v>
      </c>
      <c r="AB363" s="1829">
        <f>IFERROR(VLOOKUP($A363,'2020'!$B$2:$K$170,8,FALSE),0)</f>
        <v>0</v>
      </c>
      <c r="AC363" s="1740">
        <f>IFERROR(VLOOKUP($A363,'2020'!$B$2:$K$170,10,FALSE),0)</f>
        <v>0.52100000000000002</v>
      </c>
      <c r="AD363" s="1700">
        <f>IFERROR(VLOOKUP($A363,'2019'!$B$2:$K$170,3,FALSE),0)</f>
        <v>28</v>
      </c>
      <c r="AE363" s="1823">
        <f>IFERROR(VLOOKUP($A363,'2019'!$B$2:$K$170,4,FALSE),0)</f>
        <v>11</v>
      </c>
      <c r="AF363" s="1823">
        <f>IFERROR(VLOOKUP($A363,'2019'!$B$2:$K$170,5,FALSE),0)</f>
        <v>14</v>
      </c>
      <c r="AG363" s="1823">
        <f>IFERROR(VLOOKUP($A363,'2019'!$B$2:$K$170,8,FALSE),0)</f>
        <v>0</v>
      </c>
      <c r="AH363" s="1740">
        <f>IFERROR(VLOOKUP($A363,'2019'!$B$2:$K$170,10,FALSE),0)</f>
        <v>0.5</v>
      </c>
      <c r="AI363" s="1700">
        <f>IFERROR(VLOOKUP($A363,'2018'!$B$2:$K$170,3,FALSE),0)</f>
        <v>81</v>
      </c>
      <c r="AJ363" s="1821">
        <f>IFERROR(VLOOKUP($A363,'2018'!$B$2:$K$170,4,FALSE),0)</f>
        <v>29</v>
      </c>
      <c r="AK363" s="1821">
        <f>IFERROR(VLOOKUP($A363,'2018'!$B$2:$K$170,5,FALSE),0)</f>
        <v>44</v>
      </c>
      <c r="AL363" s="1821">
        <f>IFERROR(VLOOKUP($A363,'2018'!$B$2:$K$170,8,FALSE),0)</f>
        <v>0</v>
      </c>
      <c r="AM363" s="1740">
        <f>IFERROR(VLOOKUP($A363,'2018'!$B$2:$K$170,10,FALSE),0)</f>
        <v>0.54300000000000004</v>
      </c>
      <c r="DT363" s="1858"/>
      <c r="DY363" s="1731"/>
    </row>
    <row r="364" spans="1:129">
      <c r="A364" s="1778" t="s">
        <v>1151</v>
      </c>
      <c r="B364" s="1562">
        <f t="shared" si="133"/>
        <v>360</v>
      </c>
      <c r="C364" s="1562">
        <f t="shared" si="134"/>
        <v>185</v>
      </c>
      <c r="D364" s="1562">
        <f t="shared" si="135"/>
        <v>4</v>
      </c>
      <c r="E364" s="1563">
        <f t="shared" si="136"/>
        <v>0.51388888888888884</v>
      </c>
      <c r="F364" s="1786">
        <f t="shared" si="137"/>
        <v>8</v>
      </c>
      <c r="G364" s="1595" t="s">
        <v>2159</v>
      </c>
      <c r="H364" s="1567">
        <f t="shared" ref="H364:H379" si="144">IF(BC364&gt;0,1,0)+IF(BH364&gt;0,1,0)+IF(BP364&gt;0,1,0)+IF(BX364&gt;0,1,0)+IF(CC364&gt;0,1,0)+IF(CH364&gt;0,1,0)+IF(CM364&gt;0,1,0)+IF(CR364&gt;0,1,0)+IF(CW364&gt;0,1,0)+IF(DA364&gt;0,1,0)+IF(DE364&gt;0,1,0)+IF(DI364&gt;0,1,0)+IF(DM364&gt;0,1,0)+DU364</f>
        <v>8</v>
      </c>
      <c r="I364" s="1734">
        <f t="shared" ref="I364:I379" si="145">SUM(BC364,BH364,BP364,BX364,CC364,CH364,CM364,CR364,CW364,DA364,DE364,DI364,DM364,DQ364)</f>
        <v>360</v>
      </c>
      <c r="J364" s="1734">
        <f t="shared" ref="J364:J379" si="146">SUM(BE364,BJ364,BR364,BZ364,CE364,CJ364,CO364,CT364,CX364,DB364,DF364,DJ364,DN364,DR364)</f>
        <v>185</v>
      </c>
      <c r="K364" s="1734">
        <f t="shared" ref="K364:K379" si="147">SUM(BF364,BK364,BS364,CA364,CF364,CK364,CP364,CU364,CY364,DC364,DG364,DK364,DO364,DS364)</f>
        <v>4</v>
      </c>
      <c r="L364" s="1806">
        <f t="shared" ref="L364:L379" si="148">IF(I364=0,0,J364/I364)</f>
        <v>0.51388888888888884</v>
      </c>
      <c r="M364" s="1751"/>
      <c r="N364" s="1751"/>
      <c r="O364" s="1700">
        <f>IFERROR(VLOOKUP($A364,'2022'!$B$2:$K$174,3,FALSE),0)</f>
        <v>0</v>
      </c>
      <c r="P364" s="1858">
        <f>IFERROR(VLOOKUP($A364,'2022'!$B$2:$K$174,4,FALSE),0)</f>
        <v>0</v>
      </c>
      <c r="Q364" s="1858">
        <f>IFERROR(VLOOKUP($A364,'2022'!$B$2:$K$174,5,FALSE),0)</f>
        <v>0</v>
      </c>
      <c r="R364" s="1858">
        <f>IFERROR(VLOOKUP($A364,'2022'!$B$2:$K$174,8,FALSE),0)</f>
        <v>0</v>
      </c>
      <c r="S364" s="1740">
        <f>IFERROR(VLOOKUP($A364,'2022'!$B$2:$K$174,10,FALSE),0)</f>
        <v>0</v>
      </c>
      <c r="T364" s="1700">
        <f>IFERROR(VLOOKUP($A364,'2021'!$B$2:$K$174,3,FALSE),0)</f>
        <v>0</v>
      </c>
      <c r="U364" s="1843">
        <f>IFERROR(VLOOKUP($A364,'2021'!$B$2:$K$174,4,FALSE),0)</f>
        <v>0</v>
      </c>
      <c r="V364" s="1843">
        <f>IFERROR(VLOOKUP($A364,'2021'!$B$2:$K$174,5,FALSE),0)</f>
        <v>0</v>
      </c>
      <c r="W364" s="1843">
        <f>IFERROR(VLOOKUP($A364,'2021'!$B$2:$K$174,8,FALSE),0)</f>
        <v>0</v>
      </c>
      <c r="X364" s="1740">
        <f>IFERROR(VLOOKUP($A364,'2021'!$B$2:$K$174,10,FALSE),0)</f>
        <v>0</v>
      </c>
      <c r="Y364" s="1700">
        <f>IFERROR(VLOOKUP($A364,'2020'!$B$2:$K$170,3,FALSE),0)</f>
        <v>0</v>
      </c>
      <c r="Z364" s="1829">
        <f>IFERROR(VLOOKUP($A364,'2020'!$B$2:$K$170,4,FALSE),0)</f>
        <v>0</v>
      </c>
      <c r="AA364" s="1829">
        <f>IFERROR(VLOOKUP($A364,'2020'!$B$2:$K$170,5,FALSE),0)</f>
        <v>0</v>
      </c>
      <c r="AB364" s="1829">
        <f>IFERROR(VLOOKUP($A364,'2020'!$B$2:$K$170,8,FALSE),0)</f>
        <v>0</v>
      </c>
      <c r="AC364" s="1740">
        <f>IFERROR(VLOOKUP($A364,'2020'!$B$2:$K$170,10,FALSE),0)</f>
        <v>0</v>
      </c>
      <c r="AD364" s="1700">
        <f>IFERROR(VLOOKUP($A364,'2019'!$B$2:$K$170,3,FALSE),0)</f>
        <v>0</v>
      </c>
      <c r="AE364" s="1823">
        <f>IFERROR(VLOOKUP($A364,'2019'!$B$2:$K$170,4,FALSE),0)</f>
        <v>0</v>
      </c>
      <c r="AF364" s="1823">
        <f>IFERROR(VLOOKUP($A364,'2019'!$B$2:$K$170,5,FALSE),0)</f>
        <v>0</v>
      </c>
      <c r="AG364" s="1823">
        <f>IFERROR(VLOOKUP($A364,'2019'!$B$2:$K$170,8,FALSE),0)</f>
        <v>0</v>
      </c>
      <c r="AH364" s="1740">
        <f>IFERROR(VLOOKUP($A364,'2019'!$B$2:$K$170,10,FALSE),0)</f>
        <v>0</v>
      </c>
      <c r="AI364" s="1700">
        <f>IFERROR(VLOOKUP($A364,'2018'!$B$2:$K$170,3,FALSE),0)</f>
        <v>0</v>
      </c>
      <c r="AJ364" s="1821">
        <f>IFERROR(VLOOKUP($A364,'2018'!$B$2:$K$170,4,FALSE),0)</f>
        <v>0</v>
      </c>
      <c r="AK364" s="1821">
        <f>IFERROR(VLOOKUP($A364,'2018'!$B$2:$K$170,5,FALSE),0)</f>
        <v>0</v>
      </c>
      <c r="AL364" s="1821">
        <f>IFERROR(VLOOKUP($A364,'2018'!$B$2:$K$170,8,FALSE),0)</f>
        <v>0</v>
      </c>
      <c r="AM364" s="1740">
        <f>IFERROR(VLOOKUP($A364,'2018'!$B$2:$K$170,10,FALSE),0)</f>
        <v>0</v>
      </c>
      <c r="AN364" s="1700">
        <f>IFERROR(VLOOKUP($A364,'2017'!$B$2:$J$163,2,FALSE),0)</f>
        <v>0</v>
      </c>
      <c r="AO364" s="1815">
        <f>IFERROR(VLOOKUP($A364,'2017'!$B$2:$J$163,3,FALSE),0)</f>
        <v>0</v>
      </c>
      <c r="AP364" s="1815">
        <f>IFERROR(VLOOKUP($A364,'2017'!$B$2:$J$163,4,FALSE),0)</f>
        <v>0</v>
      </c>
      <c r="AQ364" s="1815">
        <f>IFERROR(VLOOKUP($A364,'2017'!$B$2:$J$163,7,FALSE),0)</f>
        <v>0</v>
      </c>
      <c r="AR364" s="1740">
        <f>IFERROR(VLOOKUP($A364,'2017'!$B$2:$J$163,9,FALSE),0)</f>
        <v>0</v>
      </c>
      <c r="AS364" s="1700">
        <f>IFERROR(VLOOKUP($A364,'2016'!$B$2:$K$165,3,FALSE),0)</f>
        <v>0</v>
      </c>
      <c r="AT364" s="1796">
        <f>IFERROR(VLOOKUP($A364,'2016'!$B$2:$K$165,4,FALSE),0)</f>
        <v>0</v>
      </c>
      <c r="AU364" s="1796">
        <f>IFERROR(VLOOKUP($A364,'2016'!$B$2:$K$165,5,FALSE),0)</f>
        <v>0</v>
      </c>
      <c r="AV364" s="1796">
        <f>IFERROR(VLOOKUP($A364,'2016'!$B$2:$K$165,8,FALSE),0)</f>
        <v>0</v>
      </c>
      <c r="AW364" s="1740">
        <f>IFERROR(VLOOKUP($A364,'2016'!$B$2:$K$165,10,FALSE),0)</f>
        <v>0</v>
      </c>
      <c r="AX364" s="1700">
        <f>IFERROR(VLOOKUP($A364,'2015'!$B$2:$K$165,3,FALSE),0)</f>
        <v>0</v>
      </c>
      <c r="AY364" s="1695">
        <f>IFERROR(VLOOKUP($A364,'2015'!$B$2:$K$165,4,FALSE),0)</f>
        <v>0</v>
      </c>
      <c r="AZ364" s="1695">
        <f>IFERROR(VLOOKUP($A364,'2015'!$B$2:$K$165,5,FALSE),0)</f>
        <v>0</v>
      </c>
      <c r="BA364" s="1695">
        <f>IFERROR(VLOOKUP($A364,'2015'!$B$2:$K$165,8,FALSE),0)</f>
        <v>0</v>
      </c>
      <c r="BB364" s="1740">
        <f>IFERROR(VLOOKUP($A364,'2015'!$B$2:$K$165,10,FALSE),0)</f>
        <v>0</v>
      </c>
      <c r="BC364" s="1700">
        <f>IFERROR(VLOOKUP($A364,'2014'!$B$2:$K$157,3,FALSE),0)</f>
        <v>0</v>
      </c>
      <c r="BD364" s="1691">
        <f>IFERROR(VLOOKUP($A364,'2014'!$B$2:$K$157,4,FALSE),0)</f>
        <v>0</v>
      </c>
      <c r="BE364" s="1691">
        <f>IFERROR(VLOOKUP($A364,'2014'!$B$2:$K$157,5,FALSE),0)</f>
        <v>0</v>
      </c>
      <c r="BF364" s="1691">
        <f>IFERROR(VLOOKUP($A364,'2014'!$B$2:$K$157,8,FALSE),0)</f>
        <v>0</v>
      </c>
      <c r="BG364" s="1740">
        <f>IFERROR(VLOOKUP($A364,'2014'!$B$2:$K$157,10,FALSE),0)</f>
        <v>0</v>
      </c>
      <c r="BH364" s="1700">
        <f>IFERROR(VLOOKUP($A364,'2013'!$D$4:$I$249,2,FALSE),0)</f>
        <v>0</v>
      </c>
      <c r="BI364" s="1691">
        <f>IFERROR(VLOOKUP($A364,'2013'!$D$4:$I$249,3,FALSE),0)</f>
        <v>0</v>
      </c>
      <c r="BJ364" s="1691">
        <f>IFERROR(VLOOKUP($A364,'2013'!$D$4:$I$249,4,FALSE),0)</f>
        <v>0</v>
      </c>
      <c r="BK364" s="1691">
        <f>IFERROR(VLOOKUP($A364,'2013'!$D$4:$I$249,5,FALSE),0)</f>
        <v>0</v>
      </c>
      <c r="BL364" s="1740">
        <f>IFERROR(VLOOKUP($A364,'2013'!$D$4:$I$249,6,FALSE),0)</f>
        <v>0</v>
      </c>
      <c r="BM364" s="1737">
        <f>IFERROR(VLOOKUP($A364,'2012'!$D$3:$O$172,2,FALSE),0)</f>
        <v>0</v>
      </c>
      <c r="BN364" s="1691">
        <f>IFERROR(VLOOKUP($A364,'2012'!$D$3:$O$172,3,FALSE),0)</f>
        <v>0</v>
      </c>
      <c r="BO364" s="1743">
        <f>IFERROR(VLOOKUP($A364,'2012'!$D$3:$O$172,4,FALSE),0)</f>
        <v>0</v>
      </c>
      <c r="BP364" s="1700">
        <f>IFERROR(VLOOKUP($A364,'2012'!$D$3:$O$172,5,FALSE),0)</f>
        <v>0</v>
      </c>
      <c r="BQ364" s="1691">
        <f>IFERROR(VLOOKUP($A364,'2012'!$D$3:$O$172,6,FALSE),0)</f>
        <v>0</v>
      </c>
      <c r="BR364" s="1691">
        <f>IFERROR(VLOOKUP($A364,'2012'!$D$3:$O$172,7,FALSE),0)</f>
        <v>0</v>
      </c>
      <c r="BS364" s="1691">
        <f>IFERROR(VLOOKUP($A364,'2012'!$D$3:$O$172,8,FALSE),0)</f>
        <v>0</v>
      </c>
      <c r="BT364" s="1740">
        <f>IFERROR(VLOOKUP($A364,'2012'!$D$3:$O$172,9,FALSE),0)</f>
        <v>0</v>
      </c>
      <c r="BX364" s="1700">
        <f>IFERROR(VLOOKUP($A364,'2011'!$D$4:$I$251,2,FALSE),0)</f>
        <v>0</v>
      </c>
      <c r="BY364" s="1691">
        <f>IFERROR(VLOOKUP($A364,'2011'!$D$4:$I$251,3,FALSE),0)</f>
        <v>0</v>
      </c>
      <c r="BZ364" s="1691">
        <f>IFERROR(VLOOKUP($A364,'2011'!$D$4:$I$251,4,FALSE),0)</f>
        <v>0</v>
      </c>
      <c r="CA364" s="1691">
        <f>IFERROR(VLOOKUP($A364,'2011'!$D$4:$I$251,5,FALSE),0)</f>
        <v>0</v>
      </c>
      <c r="CB364" s="1740">
        <f>IFERROR(VLOOKUP($A364,'2011'!$D$4:$I$251,6,FALSE),0)</f>
        <v>0</v>
      </c>
      <c r="CC364" s="1700">
        <f>IFERROR(VLOOKUP($A364,'2010'!$C$3:$H$234,2,FALSE),0)</f>
        <v>0</v>
      </c>
      <c r="CD364" s="1691">
        <f>IFERROR(VLOOKUP($A364,'2010'!$C$3:$H$234,3,FALSE),0)</f>
        <v>0</v>
      </c>
      <c r="CE364" s="1691">
        <f>IFERROR(VLOOKUP($A364,'2010'!$C$3:$H$234,4,FALSE),0)</f>
        <v>0</v>
      </c>
      <c r="CF364" s="1691">
        <f>IFERROR(VLOOKUP($A364,'2010'!$C$3:$H$234,5,FALSE),0)</f>
        <v>0</v>
      </c>
      <c r="CG364" s="1740">
        <f>IFERROR(VLOOKUP($A364,'2010'!$C$3:$H$234,6,FALSE),0)</f>
        <v>0</v>
      </c>
      <c r="CH364" s="1700">
        <f>IFERROR(VLOOKUP($A364,'2009'!$C$3:$H$242,2,FALSE),0)</f>
        <v>0</v>
      </c>
      <c r="CI364" s="1691">
        <f>IFERROR(VLOOKUP($A364,'2009'!$C$3:$H$242,3,FALSE),0)</f>
        <v>0</v>
      </c>
      <c r="CJ364" s="1691">
        <f>IFERROR(VLOOKUP($A364,'2009'!$C$3:$H$242,4,FALSE),0)</f>
        <v>0</v>
      </c>
      <c r="CK364" s="1691">
        <f>IFERROR(VLOOKUP($A364,'2009'!$C$3:$H$242,5,FALSE),0)</f>
        <v>0</v>
      </c>
      <c r="CL364" s="1740">
        <f>IFERROR(VLOOKUP($A364,'2009'!$C$3:$H$242,6,FALSE),0)</f>
        <v>0</v>
      </c>
      <c r="CM364" s="1700">
        <f>IFERROR(VLOOKUP($A364,'2008'!$C$3:$H$229,2,FALSE),0)</f>
        <v>0</v>
      </c>
      <c r="CN364" s="1691">
        <f>IFERROR(VLOOKUP($A364,'2008'!$C$3:$H$229,3,FALSE),0)</f>
        <v>0</v>
      </c>
      <c r="CO364" s="1691">
        <f>IFERROR(VLOOKUP($A364,'2008'!$C$3:$H$229,4,FALSE),0)</f>
        <v>0</v>
      </c>
      <c r="CP364" s="1691">
        <f>IFERROR(VLOOKUP($A364,'2008'!$C$3:$H$229,5,FALSE),0)</f>
        <v>0</v>
      </c>
      <c r="CQ364" s="1740">
        <f>IFERROR(VLOOKUP($A364,'2008'!$C$3:$H$229,6,FALSE),0)</f>
        <v>0</v>
      </c>
      <c r="CR364" s="1700">
        <f>IFERROR(VLOOKUP($A364,'2007'!$C$3:$M$238,7,FALSE),0)</f>
        <v>0</v>
      </c>
      <c r="CS364" s="1691">
        <f>IFERROR(VLOOKUP($A364,'2007'!$C$3:$M$238,8,FALSE),0)</f>
        <v>0</v>
      </c>
      <c r="CT364" s="1691">
        <f>IFERROR(VLOOKUP($A364,'2007'!$C$3:$M$238,9,FALSE),0)</f>
        <v>0</v>
      </c>
      <c r="CU364" s="1691">
        <f>IFERROR(VLOOKUP($A364,'2007'!$C$3:$M$238,10,FALSE),0)</f>
        <v>0</v>
      </c>
      <c r="CV364" s="1740">
        <f>IFERROR(VLOOKUP($A364,'2007'!$C$3:$M$238,11,FALSE),0)</f>
        <v>0</v>
      </c>
      <c r="CW364" s="1700">
        <f>IFERROR(VLOOKUP($A364,'2006'!$A$2:$F$200,2,FALSE),0)</f>
        <v>0</v>
      </c>
      <c r="CX364" s="1691">
        <f>IFERROR(VLOOKUP($A364,'2006'!$A$2:$F$200,4,FALSE),0)</f>
        <v>0</v>
      </c>
      <c r="CY364" s="1691">
        <f>IFERROR(VLOOKUP($A364,'2006'!$A$2:$F$200,5,FALSE),0)</f>
        <v>0</v>
      </c>
      <c r="CZ364" s="1740">
        <f>IFERROR(VLOOKUP($A364,'2006'!$A$2:$F$200,6,FALSE),0)</f>
        <v>0</v>
      </c>
      <c r="DA364" s="1700">
        <f>IFERROR(VLOOKUP($A364,'2005'!$C$3:$M$205,8,FALSE),0)</f>
        <v>26</v>
      </c>
      <c r="DB364" s="1691">
        <f>IFERROR(VLOOKUP($A364,'2005'!$C$3:$M$205,9,FALSE),0)</f>
        <v>15</v>
      </c>
      <c r="DC364" s="1691">
        <f>IFERROR(VLOOKUP($A364,'2005'!$C$3:$M$205,10,FALSE),0)</f>
        <v>0</v>
      </c>
      <c r="DD364" s="1740">
        <f>IFERROR(VLOOKUP($A364,'2005'!$C$3:$M$205,11,FALSE),0)</f>
        <v>0.57692307692307687</v>
      </c>
      <c r="DE364" s="1700">
        <f>IFERROR(VLOOKUP($A364,'2004'!$C$3:$M$213,8,FALSE),0)</f>
        <v>35</v>
      </c>
      <c r="DF364" s="1691">
        <f>IFERROR(VLOOKUP($A364,'2004'!$C$3:$M$213,9,FALSE),0)</f>
        <v>20</v>
      </c>
      <c r="DG364" s="1691">
        <f>IFERROR(VLOOKUP($A364,'2004'!$C$3:$M$213,10,FALSE),0)</f>
        <v>0</v>
      </c>
      <c r="DH364" s="1740">
        <f>IFERROR(VLOOKUP($A364,'2004'!$C$3:$M$213,11,FALSE),0)</f>
        <v>0.5714285714285714</v>
      </c>
      <c r="DI364" s="1700">
        <f>IFERROR(VLOOKUP($A364,'2003'!$C$3:$Q$214,12,FALSE),0)</f>
        <v>45</v>
      </c>
      <c r="DJ364" s="1691">
        <f>IFERROR(VLOOKUP($A364,'2003'!$C$3:$Q$214,13,FALSE),0)</f>
        <v>28</v>
      </c>
      <c r="DK364" s="1691">
        <f>IFERROR(VLOOKUP($A364,'2003'!$C$3:$Q$214,14,FALSE),0)</f>
        <v>0</v>
      </c>
      <c r="DL364" s="1740">
        <f>IFERROR(VLOOKUP($A364,'2003'!$C$3:$Q$214,15,FALSE),0)</f>
        <v>0.62222222222222223</v>
      </c>
      <c r="DM364" s="1700">
        <f>IFERROR(VLOOKUP($A364,'2002'!$D$3:$R$214,12,FALSE),0)</f>
        <v>48</v>
      </c>
      <c r="DN364" s="1691">
        <f>IFERROR(VLOOKUP($A364,'2002'!$D$3:$R$214,13,FALSE),0)</f>
        <v>22</v>
      </c>
      <c r="DO364" s="1691">
        <f>IFERROR(VLOOKUP($A364,'2002'!$D$3:$R$214,14,FALSE),0)</f>
        <v>0</v>
      </c>
      <c r="DP364" s="1788">
        <f>IFERROR(VLOOKUP($A364,'2002'!$D$3:$R$214,15,FALSE),0)</f>
        <v>0.45833333333333331</v>
      </c>
      <c r="DQ364" s="1700">
        <f>IFERROR(VLOOKUP($A364,'Pre 2002'!$C$3:$CK$382,84,FALSE),0)</f>
        <v>206</v>
      </c>
      <c r="DR364" s="1695">
        <f>IFERROR(VLOOKUP($A364,'Pre 2002'!$C$3:$CK$382,85,FALSE),0)</f>
        <v>100</v>
      </c>
      <c r="DS364" s="1695">
        <f>IFERROR(VLOOKUP($A364,'Pre 2002'!$C$3:$CK$382,86,FALSE),0)</f>
        <v>4</v>
      </c>
      <c r="DT364" s="1790">
        <f>IFERROR(VLOOKUP($A364,'Pre 2002'!$C$3:$CK$382,87,FALSE),0)</f>
        <v>0.4854368932038835</v>
      </c>
      <c r="DU364" s="1741">
        <f>IFERROR(VLOOKUP(A364,'Pre 2002'!$C$3:$CG$382,83,FALSE),0)</f>
        <v>4</v>
      </c>
      <c r="DY364" s="1731"/>
    </row>
    <row r="365" spans="1:129">
      <c r="A365" s="1778" t="s">
        <v>2030</v>
      </c>
      <c r="B365" s="1562">
        <f t="shared" si="133"/>
        <v>761</v>
      </c>
      <c r="C365" s="1562">
        <f t="shared" si="134"/>
        <v>390</v>
      </c>
      <c r="D365" s="1562">
        <f t="shared" si="135"/>
        <v>4</v>
      </c>
      <c r="E365" s="1563">
        <f t="shared" si="136"/>
        <v>0.51248357424441526</v>
      </c>
      <c r="F365" s="1786">
        <f t="shared" si="137"/>
        <v>18</v>
      </c>
      <c r="G365" s="1595" t="s">
        <v>2159</v>
      </c>
      <c r="H365" s="1567">
        <f t="shared" si="144"/>
        <v>18</v>
      </c>
      <c r="I365" s="1734">
        <f t="shared" si="145"/>
        <v>761</v>
      </c>
      <c r="J365" s="1734">
        <f t="shared" si="146"/>
        <v>390</v>
      </c>
      <c r="K365" s="1734">
        <f t="shared" si="147"/>
        <v>4</v>
      </c>
      <c r="L365" s="1806">
        <f t="shared" si="148"/>
        <v>0.51248357424441526</v>
      </c>
      <c r="M365" s="1751"/>
      <c r="N365" s="1751"/>
      <c r="O365" s="1700">
        <f>IFERROR(VLOOKUP($A365,'2022'!$B$2:$K$174,3,FALSE),0)</f>
        <v>0</v>
      </c>
      <c r="P365" s="1858">
        <f>IFERROR(VLOOKUP($A365,'2022'!$B$2:$K$174,4,FALSE),0)</f>
        <v>0</v>
      </c>
      <c r="Q365" s="1858">
        <f>IFERROR(VLOOKUP($A365,'2022'!$B$2:$K$174,5,FALSE),0)</f>
        <v>0</v>
      </c>
      <c r="R365" s="1858">
        <f>IFERROR(VLOOKUP($A365,'2022'!$B$2:$K$174,8,FALSE),0)</f>
        <v>0</v>
      </c>
      <c r="S365" s="1740">
        <f>IFERROR(VLOOKUP($A365,'2022'!$B$2:$K$174,10,FALSE),0)</f>
        <v>0</v>
      </c>
      <c r="T365" s="1700">
        <f>IFERROR(VLOOKUP($A365,'2021'!$B$2:$K$174,3,FALSE),0)</f>
        <v>0</v>
      </c>
      <c r="U365" s="1843">
        <f>IFERROR(VLOOKUP($A365,'2021'!$B$2:$K$174,4,FALSE),0)</f>
        <v>0</v>
      </c>
      <c r="V365" s="1843">
        <f>IFERROR(VLOOKUP($A365,'2021'!$B$2:$K$174,5,FALSE),0)</f>
        <v>0</v>
      </c>
      <c r="W365" s="1843">
        <f>IFERROR(VLOOKUP($A365,'2021'!$B$2:$K$174,8,FALSE),0)</f>
        <v>0</v>
      </c>
      <c r="X365" s="1740">
        <f>IFERROR(VLOOKUP($A365,'2021'!$B$2:$K$174,10,FALSE),0)</f>
        <v>0</v>
      </c>
      <c r="Y365" s="1700">
        <f>IFERROR(VLOOKUP($A365,'2020'!$B$2:$K$170,3,FALSE),0)</f>
        <v>0</v>
      </c>
      <c r="Z365" s="1829">
        <f>IFERROR(VLOOKUP($A365,'2020'!$B$2:$K$170,4,FALSE),0)</f>
        <v>0</v>
      </c>
      <c r="AA365" s="1829">
        <f>IFERROR(VLOOKUP($A365,'2020'!$B$2:$K$170,5,FALSE),0)</f>
        <v>0</v>
      </c>
      <c r="AB365" s="1829">
        <f>IFERROR(VLOOKUP($A365,'2020'!$B$2:$K$170,8,FALSE),0)</f>
        <v>0</v>
      </c>
      <c r="AC365" s="1740">
        <f>IFERROR(VLOOKUP($A365,'2020'!$B$2:$K$170,10,FALSE),0)</f>
        <v>0</v>
      </c>
      <c r="AD365" s="1700">
        <f>IFERROR(VLOOKUP($A365,'2019'!$B$2:$K$170,3,FALSE),0)</f>
        <v>0</v>
      </c>
      <c r="AE365" s="1823">
        <f>IFERROR(VLOOKUP($A365,'2019'!$B$2:$K$170,4,FALSE),0)</f>
        <v>0</v>
      </c>
      <c r="AF365" s="1823">
        <f>IFERROR(VLOOKUP($A365,'2019'!$B$2:$K$170,5,FALSE),0)</f>
        <v>0</v>
      </c>
      <c r="AG365" s="1823">
        <f>IFERROR(VLOOKUP($A365,'2019'!$B$2:$K$170,8,FALSE),0)</f>
        <v>0</v>
      </c>
      <c r="AH365" s="1740">
        <f>IFERROR(VLOOKUP($A365,'2019'!$B$2:$K$170,10,FALSE),0)</f>
        <v>0</v>
      </c>
      <c r="AI365" s="1700">
        <f>IFERROR(VLOOKUP($A365,'2018'!$B$2:$K$170,3,FALSE),0)</f>
        <v>0</v>
      </c>
      <c r="AJ365" s="1821">
        <f>IFERROR(VLOOKUP($A365,'2018'!$B$2:$K$170,4,FALSE),0)</f>
        <v>0</v>
      </c>
      <c r="AK365" s="1821">
        <f>IFERROR(VLOOKUP($A365,'2018'!$B$2:$K$170,5,FALSE),0)</f>
        <v>0</v>
      </c>
      <c r="AL365" s="1821">
        <f>IFERROR(VLOOKUP($A365,'2018'!$B$2:$K$170,8,FALSE),0)</f>
        <v>0</v>
      </c>
      <c r="AM365" s="1740">
        <f>IFERROR(VLOOKUP($A365,'2018'!$B$2:$K$170,10,FALSE),0)</f>
        <v>0</v>
      </c>
      <c r="AN365" s="1700">
        <f>IFERROR(VLOOKUP($A365,'2017'!$B$2:$J$163,2,FALSE),0)</f>
        <v>0</v>
      </c>
      <c r="AO365" s="1815">
        <f>IFERROR(VLOOKUP($A365,'2017'!$B$2:$J$163,3,FALSE),0)</f>
        <v>0</v>
      </c>
      <c r="AP365" s="1815">
        <f>IFERROR(VLOOKUP($A365,'2017'!$B$2:$J$163,4,FALSE),0)</f>
        <v>0</v>
      </c>
      <c r="AQ365" s="1815">
        <f>IFERROR(VLOOKUP($A365,'2017'!$B$2:$J$163,7,FALSE),0)</f>
        <v>0</v>
      </c>
      <c r="AR365" s="1740">
        <f>IFERROR(VLOOKUP($A365,'2017'!$B$2:$J$163,9,FALSE),0)</f>
        <v>0</v>
      </c>
      <c r="AS365" s="1700">
        <f>IFERROR(VLOOKUP($A365,'2016'!$B$2:$K$165,3,FALSE),0)</f>
        <v>0</v>
      </c>
      <c r="AT365" s="1796">
        <f>IFERROR(VLOOKUP($A365,'2016'!$B$2:$K$165,4,FALSE),0)</f>
        <v>0</v>
      </c>
      <c r="AU365" s="1796">
        <f>IFERROR(VLOOKUP($A365,'2016'!$B$2:$K$165,5,FALSE),0)</f>
        <v>0</v>
      </c>
      <c r="AV365" s="1796">
        <f>IFERROR(VLOOKUP($A365,'2016'!$B$2:$K$165,8,FALSE),0)</f>
        <v>0</v>
      </c>
      <c r="AW365" s="1740">
        <f>IFERROR(VLOOKUP($A365,'2016'!$B$2:$K$165,10,FALSE),0)</f>
        <v>0</v>
      </c>
      <c r="AX365" s="1700">
        <f>IFERROR(VLOOKUP($A365,'2015'!$B$2:$K$165,3,FALSE),0)</f>
        <v>0</v>
      </c>
      <c r="AY365" s="1695">
        <f>IFERROR(VLOOKUP($A365,'2015'!$B$2:$K$165,4,FALSE),0)</f>
        <v>0</v>
      </c>
      <c r="AZ365" s="1695">
        <f>IFERROR(VLOOKUP($A365,'2015'!$B$2:$K$165,5,FALSE),0)</f>
        <v>0</v>
      </c>
      <c r="BA365" s="1695">
        <f>IFERROR(VLOOKUP($A365,'2015'!$B$2:$K$165,8,FALSE),0)</f>
        <v>0</v>
      </c>
      <c r="BB365" s="1740">
        <f>IFERROR(VLOOKUP($A365,'2015'!$B$2:$K$165,10,FALSE),0)</f>
        <v>0</v>
      </c>
      <c r="BC365" s="1700">
        <f>IFERROR(VLOOKUP($A365,'2014'!$B$2:$K$157,3,FALSE),0)</f>
        <v>0</v>
      </c>
      <c r="BD365" s="1691">
        <f>IFERROR(VLOOKUP($A365,'2014'!$B$2:$K$157,4,FALSE),0)</f>
        <v>0</v>
      </c>
      <c r="BE365" s="1691">
        <f>IFERROR(VLOOKUP($A365,'2014'!$B$2:$K$157,5,FALSE),0)</f>
        <v>0</v>
      </c>
      <c r="BF365" s="1691">
        <f>IFERROR(VLOOKUP($A365,'2014'!$B$2:$K$157,8,FALSE),0)</f>
        <v>0</v>
      </c>
      <c r="BG365" s="1740">
        <f>IFERROR(VLOOKUP($A365,'2014'!$B$2:$K$157,10,FALSE),0)</f>
        <v>0</v>
      </c>
      <c r="BH365" s="1700">
        <f>IFERROR(VLOOKUP($A365,'2013'!$D$4:$I$249,2,FALSE),0)</f>
        <v>0</v>
      </c>
      <c r="BI365" s="1691">
        <f>IFERROR(VLOOKUP($A365,'2013'!$D$4:$I$249,3,FALSE),0)</f>
        <v>0</v>
      </c>
      <c r="BJ365" s="1691">
        <f>IFERROR(VLOOKUP($A365,'2013'!$D$4:$I$249,4,FALSE),0)</f>
        <v>0</v>
      </c>
      <c r="BK365" s="1691">
        <f>IFERROR(VLOOKUP($A365,'2013'!$D$4:$I$249,5,FALSE),0)</f>
        <v>0</v>
      </c>
      <c r="BL365" s="1740">
        <f>IFERROR(VLOOKUP($A365,'2013'!$D$4:$I$249,6,FALSE),0)</f>
        <v>0</v>
      </c>
      <c r="BM365" s="1737">
        <f>IFERROR(VLOOKUP($A365,'2012'!$D$3:$O$172,2,FALSE),0)</f>
        <v>0</v>
      </c>
      <c r="BN365" s="1691">
        <f>IFERROR(VLOOKUP($A365,'2012'!$D$3:$O$172,3,FALSE),0)</f>
        <v>0</v>
      </c>
      <c r="BO365" s="1743">
        <f>IFERROR(VLOOKUP($A365,'2012'!$D$3:$O$172,4,FALSE),0)</f>
        <v>0</v>
      </c>
      <c r="BP365" s="1700">
        <f>IFERROR(VLOOKUP($A365,'2012'!$D$3:$O$172,5,FALSE),0)</f>
        <v>0</v>
      </c>
      <c r="BQ365" s="1691">
        <f>IFERROR(VLOOKUP($A365,'2012'!$D$3:$O$172,6,FALSE),0)</f>
        <v>0</v>
      </c>
      <c r="BR365" s="1691">
        <f>IFERROR(VLOOKUP($A365,'2012'!$D$3:$O$172,7,FALSE),0)</f>
        <v>0</v>
      </c>
      <c r="BS365" s="1691">
        <f>IFERROR(VLOOKUP($A365,'2012'!$D$3:$O$172,8,FALSE),0)</f>
        <v>0</v>
      </c>
      <c r="BT365" s="1740">
        <f>IFERROR(VLOOKUP($A365,'2012'!$D$3:$O$172,9,FALSE),0)</f>
        <v>0</v>
      </c>
      <c r="BX365" s="1700">
        <f>IFERROR(VLOOKUP($A365,'2011'!$D$4:$I$251,2,FALSE),0)</f>
        <v>0</v>
      </c>
      <c r="BY365" s="1691">
        <f>IFERROR(VLOOKUP($A365,'2011'!$D$4:$I$251,3,FALSE),0)</f>
        <v>0</v>
      </c>
      <c r="BZ365" s="1691">
        <f>IFERROR(VLOOKUP($A365,'2011'!$D$4:$I$251,4,FALSE),0)</f>
        <v>0</v>
      </c>
      <c r="CA365" s="1691">
        <f>IFERROR(VLOOKUP($A365,'2011'!$D$4:$I$251,5,FALSE),0)</f>
        <v>0</v>
      </c>
      <c r="CB365" s="1740">
        <f>IFERROR(VLOOKUP($A365,'2011'!$D$4:$I$251,6,FALSE),0)</f>
        <v>0</v>
      </c>
      <c r="CC365" s="1700">
        <f>IFERROR(VLOOKUP($A365,'2010'!$C$3:$H$234,2,FALSE),0)</f>
        <v>0</v>
      </c>
      <c r="CD365" s="1691">
        <f>IFERROR(VLOOKUP($A365,'2010'!$C$3:$H$234,3,FALSE),0)</f>
        <v>0</v>
      </c>
      <c r="CE365" s="1691">
        <f>IFERROR(VLOOKUP($A365,'2010'!$C$3:$H$234,4,FALSE),0)</f>
        <v>0</v>
      </c>
      <c r="CF365" s="1691">
        <f>IFERROR(VLOOKUP($A365,'2010'!$C$3:$H$234,5,FALSE),0)</f>
        <v>0</v>
      </c>
      <c r="CG365" s="1740">
        <f>IFERROR(VLOOKUP($A365,'2010'!$C$3:$H$234,6,FALSE),0)</f>
        <v>0</v>
      </c>
      <c r="CH365" s="1700">
        <f>IFERROR(VLOOKUP($A365,'2009'!$C$3:$H$242,2,FALSE),0)</f>
        <v>0</v>
      </c>
      <c r="CI365" s="1691">
        <f>IFERROR(VLOOKUP($A365,'2009'!$C$3:$H$242,3,FALSE),0)</f>
        <v>0</v>
      </c>
      <c r="CJ365" s="1691">
        <f>IFERROR(VLOOKUP($A365,'2009'!$C$3:$H$242,4,FALSE),0)</f>
        <v>0</v>
      </c>
      <c r="CK365" s="1691">
        <f>IFERROR(VLOOKUP($A365,'2009'!$C$3:$H$242,5,FALSE),0)</f>
        <v>0</v>
      </c>
      <c r="CL365" s="1740">
        <f>IFERROR(VLOOKUP($A365,'2009'!$C$3:$H$242,6,FALSE),0)</f>
        <v>0</v>
      </c>
      <c r="CM365" s="1700">
        <f>IFERROR(VLOOKUP($A365,'2008'!$C$3:$H$229,2,FALSE),0)</f>
        <v>0</v>
      </c>
      <c r="CN365" s="1691">
        <f>IFERROR(VLOOKUP($A365,'2008'!$C$3:$H$229,3,FALSE),0)</f>
        <v>0</v>
      </c>
      <c r="CO365" s="1691">
        <f>IFERROR(VLOOKUP($A365,'2008'!$C$3:$H$229,4,FALSE),0)</f>
        <v>0</v>
      </c>
      <c r="CP365" s="1691">
        <f>IFERROR(VLOOKUP($A365,'2008'!$C$3:$H$229,5,FALSE),0)</f>
        <v>0</v>
      </c>
      <c r="CQ365" s="1740">
        <f>IFERROR(VLOOKUP($A365,'2008'!$C$3:$H$229,6,FALSE),0)</f>
        <v>0</v>
      </c>
      <c r="CR365" s="1700">
        <f>IFERROR(VLOOKUP($A365,'2007'!$C$3:$M$238,7,FALSE),0)</f>
        <v>0</v>
      </c>
      <c r="CS365" s="1691">
        <f>IFERROR(VLOOKUP($A365,'2007'!$C$3:$M$238,8,FALSE),0)</f>
        <v>0</v>
      </c>
      <c r="CT365" s="1691">
        <f>IFERROR(VLOOKUP($A365,'2007'!$C$3:$M$238,9,FALSE),0)</f>
        <v>0</v>
      </c>
      <c r="CU365" s="1691">
        <f>IFERROR(VLOOKUP($A365,'2007'!$C$3:$M$238,10,FALSE),0)</f>
        <v>0</v>
      </c>
      <c r="CV365" s="1740">
        <f>IFERROR(VLOOKUP($A365,'2007'!$C$3:$M$238,11,FALSE),0)</f>
        <v>0</v>
      </c>
      <c r="CW365" s="1700">
        <f>IFERROR(VLOOKUP($A365,'2006'!$A$2:$F$200,2,FALSE),0)</f>
        <v>0</v>
      </c>
      <c r="CX365" s="1691">
        <f>IFERROR(VLOOKUP($A365,'2006'!$A$2:$F$200,4,FALSE),0)</f>
        <v>0</v>
      </c>
      <c r="CY365" s="1691">
        <f>IFERROR(VLOOKUP($A365,'2006'!$A$2:$F$200,5,FALSE),0)</f>
        <v>0</v>
      </c>
      <c r="CZ365" s="1740">
        <f>IFERROR(VLOOKUP($A365,'2006'!$A$2:$F$200,6,FALSE),0)</f>
        <v>0</v>
      </c>
      <c r="DA365" s="1700">
        <f>IFERROR(VLOOKUP($A365,'2005'!$C$3:$M$205,8,FALSE),0)</f>
        <v>0</v>
      </c>
      <c r="DB365" s="1691">
        <f>IFERROR(VLOOKUP($A365,'2005'!$C$3:$M$205,9,FALSE),0)</f>
        <v>0</v>
      </c>
      <c r="DC365" s="1691">
        <f>IFERROR(VLOOKUP($A365,'2005'!$C$3:$M$205,10,FALSE),0)</f>
        <v>0</v>
      </c>
      <c r="DD365" s="1740">
        <f>IFERROR(VLOOKUP($A365,'2005'!$C$3:$M$205,11,FALSE),0)</f>
        <v>0</v>
      </c>
      <c r="DE365" s="1700">
        <f>IFERROR(VLOOKUP($A365,'2004'!$C$3:$M$213,8,FALSE),0)</f>
        <v>0</v>
      </c>
      <c r="DF365" s="1691">
        <f>IFERROR(VLOOKUP($A365,'2004'!$C$3:$M$213,9,FALSE),0)</f>
        <v>0</v>
      </c>
      <c r="DG365" s="1691">
        <f>IFERROR(VLOOKUP($A365,'2004'!$C$3:$M$213,10,FALSE),0)</f>
        <v>0</v>
      </c>
      <c r="DH365" s="1740">
        <f>IFERROR(VLOOKUP($A365,'2004'!$C$3:$M$213,11,FALSE),0)</f>
        <v>0</v>
      </c>
      <c r="DI365" s="1700">
        <f>IFERROR(VLOOKUP($A365,'2003'!$C$3:$Q$214,12,FALSE),0)</f>
        <v>0</v>
      </c>
      <c r="DJ365" s="1691">
        <f>IFERROR(VLOOKUP($A365,'2003'!$C$3:$Q$214,13,FALSE),0)</f>
        <v>0</v>
      </c>
      <c r="DK365" s="1691">
        <f>IFERROR(VLOOKUP($A365,'2003'!$C$3:$Q$214,14,FALSE),0)</f>
        <v>0</v>
      </c>
      <c r="DL365" s="1740">
        <f>IFERROR(VLOOKUP($A365,'2003'!$C$3:$Q$214,15,FALSE),0)</f>
        <v>0</v>
      </c>
      <c r="DM365" s="1700">
        <f>IFERROR(VLOOKUP($A365,'2002'!$D$3:$R$214,12,FALSE),0)</f>
        <v>0</v>
      </c>
      <c r="DN365" s="1691">
        <f>IFERROR(VLOOKUP($A365,'2002'!$D$3:$R$214,13,FALSE),0)</f>
        <v>0</v>
      </c>
      <c r="DO365" s="1691">
        <f>IFERROR(VLOOKUP($A365,'2002'!$D$3:$R$214,14,FALSE),0)</f>
        <v>0</v>
      </c>
      <c r="DP365" s="1788">
        <f>IFERROR(VLOOKUP($A365,'2002'!$D$3:$R$214,15,FALSE),0)</f>
        <v>0</v>
      </c>
      <c r="DQ365" s="1700">
        <f>IFERROR(VLOOKUP($A365,'Pre 2002'!$C$3:$CK$382,84,FALSE),0)</f>
        <v>761</v>
      </c>
      <c r="DR365" s="1695">
        <f>IFERROR(VLOOKUP($A365,'Pre 2002'!$C$3:$CK$382,85,FALSE),0)</f>
        <v>390</v>
      </c>
      <c r="DS365" s="1695">
        <f>IFERROR(VLOOKUP($A365,'Pre 2002'!$C$3:$CK$382,86,FALSE),0)</f>
        <v>4</v>
      </c>
      <c r="DT365" s="1790">
        <f>IFERROR(VLOOKUP($A365,'Pre 2002'!$C$3:$CK$382,87,FALSE),0)</f>
        <v>0.51248357424441526</v>
      </c>
      <c r="DU365" s="1741">
        <f>IFERROR(VLOOKUP(A365,'Pre 2002'!$C$3:$CG$382,83,FALSE),0)</f>
        <v>18</v>
      </c>
      <c r="DY365" s="1731"/>
    </row>
    <row r="366" spans="1:129">
      <c r="A366" s="1778" t="s">
        <v>1878</v>
      </c>
      <c r="B366" s="1562">
        <f t="shared" si="133"/>
        <v>569</v>
      </c>
      <c r="C366" s="1562">
        <f t="shared" si="134"/>
        <v>290</v>
      </c>
      <c r="D366" s="1562">
        <f t="shared" si="135"/>
        <v>4</v>
      </c>
      <c r="E366" s="1563">
        <f t="shared" si="136"/>
        <v>0.50966608084358522</v>
      </c>
      <c r="F366" s="1786">
        <f t="shared" si="137"/>
        <v>10</v>
      </c>
      <c r="G366" s="1595" t="s">
        <v>2159</v>
      </c>
      <c r="H366" s="1567">
        <f t="shared" si="144"/>
        <v>10</v>
      </c>
      <c r="I366" s="1734">
        <f t="shared" si="145"/>
        <v>569</v>
      </c>
      <c r="J366" s="1734">
        <f t="shared" si="146"/>
        <v>290</v>
      </c>
      <c r="K366" s="1734">
        <f t="shared" si="147"/>
        <v>4</v>
      </c>
      <c r="L366" s="1806">
        <f t="shared" si="148"/>
        <v>0.50966608084358522</v>
      </c>
      <c r="O366" s="1700">
        <f>IFERROR(VLOOKUP($A366,'2022'!$B$2:$K$174,3,FALSE),0)</f>
        <v>0</v>
      </c>
      <c r="P366" s="1858">
        <f>IFERROR(VLOOKUP($A366,'2022'!$B$2:$K$174,4,FALSE),0)</f>
        <v>0</v>
      </c>
      <c r="Q366" s="1858">
        <f>IFERROR(VLOOKUP($A366,'2022'!$B$2:$K$174,5,FALSE),0)</f>
        <v>0</v>
      </c>
      <c r="R366" s="1858">
        <f>IFERROR(VLOOKUP($A366,'2022'!$B$2:$K$174,8,FALSE),0)</f>
        <v>0</v>
      </c>
      <c r="S366" s="1740">
        <f>IFERROR(VLOOKUP($A366,'2022'!$B$2:$K$174,10,FALSE),0)</f>
        <v>0</v>
      </c>
      <c r="T366" s="1700">
        <f>IFERROR(VLOOKUP($A366,'2021'!$B$2:$K$174,3,FALSE),0)</f>
        <v>0</v>
      </c>
      <c r="U366" s="1843">
        <f>IFERROR(VLOOKUP($A366,'2021'!$B$2:$K$174,4,FALSE),0)</f>
        <v>0</v>
      </c>
      <c r="V366" s="1843">
        <f>IFERROR(VLOOKUP($A366,'2021'!$B$2:$K$174,5,FALSE),0)</f>
        <v>0</v>
      </c>
      <c r="W366" s="1843">
        <f>IFERROR(VLOOKUP($A366,'2021'!$B$2:$K$174,8,FALSE),0)</f>
        <v>0</v>
      </c>
      <c r="X366" s="1740">
        <f>IFERROR(VLOOKUP($A366,'2021'!$B$2:$K$174,10,FALSE),0)</f>
        <v>0</v>
      </c>
      <c r="Y366" s="1700">
        <f>IFERROR(VLOOKUP($A366,'2020'!$B$2:$K$170,3,FALSE),0)</f>
        <v>0</v>
      </c>
      <c r="Z366" s="1829">
        <f>IFERROR(VLOOKUP($A366,'2020'!$B$2:$K$170,4,FALSE),0)</f>
        <v>0</v>
      </c>
      <c r="AA366" s="1829">
        <f>IFERROR(VLOOKUP($A366,'2020'!$B$2:$K$170,5,FALSE),0)</f>
        <v>0</v>
      </c>
      <c r="AB366" s="1829">
        <f>IFERROR(VLOOKUP($A366,'2020'!$B$2:$K$170,8,FALSE),0)</f>
        <v>0</v>
      </c>
      <c r="AC366" s="1740">
        <f>IFERROR(VLOOKUP($A366,'2020'!$B$2:$K$170,10,FALSE),0)</f>
        <v>0</v>
      </c>
      <c r="AD366" s="1700">
        <f>IFERROR(VLOOKUP($A366,'2019'!$B$2:$K$170,3,FALSE),0)</f>
        <v>0</v>
      </c>
      <c r="AE366" s="1823">
        <f>IFERROR(VLOOKUP($A366,'2019'!$B$2:$K$170,4,FALSE),0)</f>
        <v>0</v>
      </c>
      <c r="AF366" s="1823">
        <f>IFERROR(VLOOKUP($A366,'2019'!$B$2:$K$170,5,FALSE),0)</f>
        <v>0</v>
      </c>
      <c r="AG366" s="1823">
        <f>IFERROR(VLOOKUP($A366,'2019'!$B$2:$K$170,8,FALSE),0)</f>
        <v>0</v>
      </c>
      <c r="AH366" s="1740">
        <f>IFERROR(VLOOKUP($A366,'2019'!$B$2:$K$170,10,FALSE),0)</f>
        <v>0</v>
      </c>
      <c r="AI366" s="1700">
        <f>IFERROR(VLOOKUP($A366,'2018'!$B$2:$K$170,3,FALSE),0)</f>
        <v>0</v>
      </c>
      <c r="AJ366" s="1821">
        <f>IFERROR(VLOOKUP($A366,'2018'!$B$2:$K$170,4,FALSE),0)</f>
        <v>0</v>
      </c>
      <c r="AK366" s="1821">
        <f>IFERROR(VLOOKUP($A366,'2018'!$B$2:$K$170,5,FALSE),0)</f>
        <v>0</v>
      </c>
      <c r="AL366" s="1821">
        <f>IFERROR(VLOOKUP($A366,'2018'!$B$2:$K$170,8,FALSE),0)</f>
        <v>0</v>
      </c>
      <c r="AM366" s="1740">
        <f>IFERROR(VLOOKUP($A366,'2018'!$B$2:$K$170,10,FALSE),0)</f>
        <v>0</v>
      </c>
      <c r="AN366" s="1700">
        <f>IFERROR(VLOOKUP($A366,'2017'!$B$2:$J$163,2,FALSE),0)</f>
        <v>0</v>
      </c>
      <c r="AO366" s="1815">
        <f>IFERROR(VLOOKUP($A366,'2017'!$B$2:$J$163,3,FALSE),0)</f>
        <v>0</v>
      </c>
      <c r="AP366" s="1815">
        <f>IFERROR(VLOOKUP($A366,'2017'!$B$2:$J$163,4,FALSE),0)</f>
        <v>0</v>
      </c>
      <c r="AQ366" s="1815">
        <f>IFERROR(VLOOKUP($A366,'2017'!$B$2:$J$163,7,FALSE),0)</f>
        <v>0</v>
      </c>
      <c r="AR366" s="1740">
        <f>IFERROR(VLOOKUP($A366,'2017'!$B$2:$J$163,9,FALSE),0)</f>
        <v>0</v>
      </c>
      <c r="AS366" s="1700">
        <f>IFERROR(VLOOKUP($A366,'2016'!$B$2:$K$165,3,FALSE),0)</f>
        <v>0</v>
      </c>
      <c r="AT366" s="1796">
        <f>IFERROR(VLOOKUP($A366,'2016'!$B$2:$K$165,4,FALSE),0)</f>
        <v>0</v>
      </c>
      <c r="AU366" s="1796">
        <f>IFERROR(VLOOKUP($A366,'2016'!$B$2:$K$165,5,FALSE),0)</f>
        <v>0</v>
      </c>
      <c r="AV366" s="1796">
        <f>IFERROR(VLOOKUP($A366,'2016'!$B$2:$K$165,8,FALSE),0)</f>
        <v>0</v>
      </c>
      <c r="AW366" s="1740">
        <f>IFERROR(VLOOKUP($A366,'2016'!$B$2:$K$165,10,FALSE),0)</f>
        <v>0</v>
      </c>
      <c r="AX366" s="1700">
        <f>IFERROR(VLOOKUP($A366,'2015'!$B$2:$K$165,3,FALSE),0)</f>
        <v>0</v>
      </c>
      <c r="AY366" s="1695">
        <f>IFERROR(VLOOKUP($A366,'2015'!$B$2:$K$165,4,FALSE),0)</f>
        <v>0</v>
      </c>
      <c r="AZ366" s="1695">
        <f>IFERROR(VLOOKUP($A366,'2015'!$B$2:$K$165,5,FALSE),0)</f>
        <v>0</v>
      </c>
      <c r="BA366" s="1695">
        <f>IFERROR(VLOOKUP($A366,'2015'!$B$2:$K$165,8,FALSE),0)</f>
        <v>0</v>
      </c>
      <c r="BB366" s="1740">
        <f>IFERROR(VLOOKUP($A366,'2015'!$B$2:$K$165,10,FALSE),0)</f>
        <v>0</v>
      </c>
      <c r="BC366" s="1700">
        <f>IFERROR(VLOOKUP($A366,'2014'!$B$2:$K$157,3,FALSE),0)</f>
        <v>0</v>
      </c>
      <c r="BD366" s="1691">
        <f>IFERROR(VLOOKUP($A366,'2014'!$B$2:$K$157,4,FALSE),0)</f>
        <v>0</v>
      </c>
      <c r="BE366" s="1691">
        <f>IFERROR(VLOOKUP($A366,'2014'!$B$2:$K$157,5,FALSE),0)</f>
        <v>0</v>
      </c>
      <c r="BF366" s="1691">
        <f>IFERROR(VLOOKUP($A366,'2014'!$B$2:$K$157,8,FALSE),0)</f>
        <v>0</v>
      </c>
      <c r="BG366" s="1740">
        <f>IFERROR(VLOOKUP($A366,'2014'!$B$2:$K$157,10,FALSE),0)</f>
        <v>0</v>
      </c>
      <c r="BH366" s="1700">
        <f>IFERROR(VLOOKUP($A366,'2013'!$D$4:$I$249,2,FALSE),0)</f>
        <v>0</v>
      </c>
      <c r="BI366" s="1691">
        <f>IFERROR(VLOOKUP($A366,'2013'!$D$4:$I$249,3,FALSE),0)</f>
        <v>0</v>
      </c>
      <c r="BJ366" s="1691">
        <f>IFERROR(VLOOKUP($A366,'2013'!$D$4:$I$249,4,FALSE),0)</f>
        <v>0</v>
      </c>
      <c r="BK366" s="1691">
        <f>IFERROR(VLOOKUP($A366,'2013'!$D$4:$I$249,5,FALSE),0)</f>
        <v>0</v>
      </c>
      <c r="BL366" s="1740">
        <f>IFERROR(VLOOKUP($A366,'2013'!$D$4:$I$249,6,FALSE),0)</f>
        <v>0</v>
      </c>
      <c r="BM366" s="1737">
        <f>IFERROR(VLOOKUP($A366,'2012'!$D$3:$O$172,2,FALSE),0)</f>
        <v>0</v>
      </c>
      <c r="BN366" s="1691">
        <f>IFERROR(VLOOKUP($A366,'2012'!$D$3:$O$172,3,FALSE),0)</f>
        <v>0</v>
      </c>
      <c r="BO366" s="1743">
        <f>IFERROR(VLOOKUP($A366,'2012'!$D$3:$O$172,4,FALSE),0)</f>
        <v>0</v>
      </c>
      <c r="BP366" s="1700">
        <f>IFERROR(VLOOKUP($A366,'2012'!$D$3:$O$172,5,FALSE),0)</f>
        <v>0</v>
      </c>
      <c r="BQ366" s="1691">
        <f>IFERROR(VLOOKUP($A366,'2012'!$D$3:$O$172,6,FALSE),0)</f>
        <v>0</v>
      </c>
      <c r="BR366" s="1691">
        <f>IFERROR(VLOOKUP($A366,'2012'!$D$3:$O$172,7,FALSE),0)</f>
        <v>0</v>
      </c>
      <c r="BS366" s="1691">
        <f>IFERROR(VLOOKUP($A366,'2012'!$D$3:$O$172,8,FALSE),0)</f>
        <v>0</v>
      </c>
      <c r="BT366" s="1740">
        <f>IFERROR(VLOOKUP($A366,'2012'!$D$3:$O$172,9,FALSE),0)</f>
        <v>0</v>
      </c>
      <c r="BX366" s="1700">
        <f>IFERROR(VLOOKUP($A366,'2011'!$D$4:$I$251,2,FALSE),0)</f>
        <v>0</v>
      </c>
      <c r="BY366" s="1691">
        <f>IFERROR(VLOOKUP($A366,'2011'!$D$4:$I$251,3,FALSE),0)</f>
        <v>0</v>
      </c>
      <c r="BZ366" s="1691">
        <f>IFERROR(VLOOKUP($A366,'2011'!$D$4:$I$251,4,FALSE),0)</f>
        <v>0</v>
      </c>
      <c r="CA366" s="1691">
        <f>IFERROR(VLOOKUP($A366,'2011'!$D$4:$I$251,5,FALSE),0)</f>
        <v>0</v>
      </c>
      <c r="CB366" s="1740">
        <f>IFERROR(VLOOKUP($A366,'2011'!$D$4:$I$251,6,FALSE),0)</f>
        <v>0</v>
      </c>
      <c r="CC366" s="1700">
        <f>IFERROR(VLOOKUP($A366,'2010'!$C$3:$H$234,2,FALSE),0)</f>
        <v>0</v>
      </c>
      <c r="CD366" s="1691">
        <f>IFERROR(VLOOKUP($A366,'2010'!$C$3:$H$234,3,FALSE),0)</f>
        <v>0</v>
      </c>
      <c r="CE366" s="1691">
        <f>IFERROR(VLOOKUP($A366,'2010'!$C$3:$H$234,4,FALSE),0)</f>
        <v>0</v>
      </c>
      <c r="CF366" s="1691">
        <f>IFERROR(VLOOKUP($A366,'2010'!$C$3:$H$234,5,FALSE),0)</f>
        <v>0</v>
      </c>
      <c r="CG366" s="1740">
        <f>IFERROR(VLOOKUP($A366,'2010'!$C$3:$H$234,6,FALSE),0)</f>
        <v>0</v>
      </c>
      <c r="CH366" s="1700">
        <f>IFERROR(VLOOKUP($A366,'2009'!$C$3:$H$242,2,FALSE),0)</f>
        <v>0</v>
      </c>
      <c r="CI366" s="1691">
        <f>IFERROR(VLOOKUP($A366,'2009'!$C$3:$H$242,3,FALSE),0)</f>
        <v>0</v>
      </c>
      <c r="CJ366" s="1691">
        <f>IFERROR(VLOOKUP($A366,'2009'!$C$3:$H$242,4,FALSE),0)</f>
        <v>0</v>
      </c>
      <c r="CK366" s="1691">
        <f>IFERROR(VLOOKUP($A366,'2009'!$C$3:$H$242,5,FALSE),0)</f>
        <v>0</v>
      </c>
      <c r="CL366" s="1740">
        <f>IFERROR(VLOOKUP($A366,'2009'!$C$3:$H$242,6,FALSE),0)</f>
        <v>0</v>
      </c>
      <c r="CM366" s="1700">
        <f>IFERROR(VLOOKUP($A366,'2008'!$C$3:$H$229,2,FALSE),0)</f>
        <v>0</v>
      </c>
      <c r="CN366" s="1691">
        <f>IFERROR(VLOOKUP($A366,'2008'!$C$3:$H$229,3,FALSE),0)</f>
        <v>0</v>
      </c>
      <c r="CO366" s="1691">
        <f>IFERROR(VLOOKUP($A366,'2008'!$C$3:$H$229,4,FALSE),0)</f>
        <v>0</v>
      </c>
      <c r="CP366" s="1691">
        <f>IFERROR(VLOOKUP($A366,'2008'!$C$3:$H$229,5,FALSE),0)</f>
        <v>0</v>
      </c>
      <c r="CQ366" s="1740">
        <f>IFERROR(VLOOKUP($A366,'2008'!$C$3:$H$229,6,FALSE),0)</f>
        <v>0</v>
      </c>
      <c r="CR366" s="1700">
        <f>IFERROR(VLOOKUP($A366,'2007'!$C$3:$M$238,7,FALSE),0)</f>
        <v>0</v>
      </c>
      <c r="CS366" s="1691">
        <f>IFERROR(VLOOKUP($A366,'2007'!$C$3:$M$238,8,FALSE),0)</f>
        <v>0</v>
      </c>
      <c r="CT366" s="1691">
        <f>IFERROR(VLOOKUP($A366,'2007'!$C$3:$M$238,9,FALSE),0)</f>
        <v>0</v>
      </c>
      <c r="CU366" s="1691">
        <f>IFERROR(VLOOKUP($A366,'2007'!$C$3:$M$238,10,FALSE),0)</f>
        <v>0</v>
      </c>
      <c r="CV366" s="1740">
        <f>IFERROR(VLOOKUP($A366,'2007'!$C$3:$M$238,11,FALSE),0)</f>
        <v>0</v>
      </c>
      <c r="CW366" s="1700">
        <f>IFERROR(VLOOKUP($A366,'2006'!$A$2:$F$200,2,FALSE),0)</f>
        <v>0</v>
      </c>
      <c r="CX366" s="1691">
        <f>IFERROR(VLOOKUP($A366,'2006'!$A$2:$F$200,4,FALSE),0)</f>
        <v>0</v>
      </c>
      <c r="CY366" s="1691">
        <f>IFERROR(VLOOKUP($A366,'2006'!$A$2:$F$200,5,FALSE),0)</f>
        <v>0</v>
      </c>
      <c r="CZ366" s="1740">
        <f>IFERROR(VLOOKUP($A366,'2006'!$A$2:$F$200,6,FALSE),0)</f>
        <v>0</v>
      </c>
      <c r="DA366" s="1700">
        <f>IFERROR(VLOOKUP($A366,'2005'!$C$3:$M$205,8,FALSE),0)</f>
        <v>0</v>
      </c>
      <c r="DB366" s="1691">
        <f>IFERROR(VLOOKUP($A366,'2005'!$C$3:$M$205,9,FALSE),0)</f>
        <v>0</v>
      </c>
      <c r="DC366" s="1691">
        <f>IFERROR(VLOOKUP($A366,'2005'!$C$3:$M$205,10,FALSE),0)</f>
        <v>0</v>
      </c>
      <c r="DD366" s="1740">
        <f>IFERROR(VLOOKUP($A366,'2005'!$C$3:$M$205,11,FALSE),0)</f>
        <v>0</v>
      </c>
      <c r="DE366" s="1700">
        <f>IFERROR(VLOOKUP($A366,'2004'!$C$3:$M$213,8,FALSE),0)</f>
        <v>0</v>
      </c>
      <c r="DF366" s="1691">
        <f>IFERROR(VLOOKUP($A366,'2004'!$C$3:$M$213,9,FALSE),0)</f>
        <v>0</v>
      </c>
      <c r="DG366" s="1691">
        <f>IFERROR(VLOOKUP($A366,'2004'!$C$3:$M$213,10,FALSE),0)</f>
        <v>0</v>
      </c>
      <c r="DH366" s="1740">
        <f>IFERROR(VLOOKUP($A366,'2004'!$C$3:$M$213,11,FALSE),0)</f>
        <v>0</v>
      </c>
      <c r="DI366" s="1700">
        <f>IFERROR(VLOOKUP($A366,'2003'!$C$3:$Q$214,12,FALSE),0)</f>
        <v>0</v>
      </c>
      <c r="DJ366" s="1691">
        <f>IFERROR(VLOOKUP($A366,'2003'!$C$3:$Q$214,13,FALSE),0)</f>
        <v>0</v>
      </c>
      <c r="DK366" s="1691">
        <f>IFERROR(VLOOKUP($A366,'2003'!$C$3:$Q$214,14,FALSE),0)</f>
        <v>0</v>
      </c>
      <c r="DL366" s="1740">
        <f>IFERROR(VLOOKUP($A366,'2003'!$C$3:$Q$214,15,FALSE),0)</f>
        <v>0</v>
      </c>
      <c r="DM366" s="1700">
        <f>IFERROR(VLOOKUP($A366,'2002'!$D$3:$R$214,12,FALSE),0)</f>
        <v>0</v>
      </c>
      <c r="DN366" s="1691">
        <f>IFERROR(VLOOKUP($A366,'2002'!$D$3:$R$214,13,FALSE),0)</f>
        <v>0</v>
      </c>
      <c r="DO366" s="1691">
        <f>IFERROR(VLOOKUP($A366,'2002'!$D$3:$R$214,14,FALSE),0)</f>
        <v>0</v>
      </c>
      <c r="DP366" s="1788">
        <f>IFERROR(VLOOKUP($A366,'2002'!$D$3:$R$214,15,FALSE),0)</f>
        <v>0</v>
      </c>
      <c r="DQ366" s="1700">
        <f>IFERROR(VLOOKUP($A366,'Pre 2002'!$C$3:$CK$382,84,FALSE),0)</f>
        <v>569</v>
      </c>
      <c r="DR366" s="1695">
        <f>IFERROR(VLOOKUP($A366,'Pre 2002'!$C$3:$CK$382,85,FALSE),0)</f>
        <v>290</v>
      </c>
      <c r="DS366" s="1695">
        <f>IFERROR(VLOOKUP($A366,'Pre 2002'!$C$3:$CK$382,86,FALSE),0)</f>
        <v>4</v>
      </c>
      <c r="DT366" s="1790">
        <f>IFERROR(VLOOKUP($A366,'Pre 2002'!$C$3:$CK$382,87,FALSE),0)</f>
        <v>0.50966608084358522</v>
      </c>
      <c r="DU366" s="1741">
        <f>IFERROR(VLOOKUP(A366,'Pre 2002'!$C$3:$CG$382,83,FALSE),0)</f>
        <v>10</v>
      </c>
      <c r="DY366" s="1731"/>
    </row>
    <row r="367" spans="1:129">
      <c r="A367" s="1778" t="s">
        <v>2055</v>
      </c>
      <c r="B367" s="1562">
        <f t="shared" si="133"/>
        <v>1030</v>
      </c>
      <c r="C367" s="1562">
        <f t="shared" si="134"/>
        <v>522</v>
      </c>
      <c r="D367" s="1562">
        <f t="shared" si="135"/>
        <v>4</v>
      </c>
      <c r="E367" s="1563">
        <f t="shared" si="136"/>
        <v>0.50679611650485434</v>
      </c>
      <c r="F367" s="1786">
        <f t="shared" si="137"/>
        <v>18</v>
      </c>
      <c r="G367" s="1595" t="s">
        <v>2159</v>
      </c>
      <c r="H367" s="1567">
        <f t="shared" si="144"/>
        <v>18</v>
      </c>
      <c r="I367" s="1734">
        <f t="shared" si="145"/>
        <v>1030</v>
      </c>
      <c r="J367" s="1734">
        <f t="shared" si="146"/>
        <v>522</v>
      </c>
      <c r="K367" s="1734">
        <f t="shared" si="147"/>
        <v>4</v>
      </c>
      <c r="L367" s="1806">
        <f t="shared" si="148"/>
        <v>0.50679611650485434</v>
      </c>
      <c r="M367" s="1751"/>
      <c r="N367" s="1751"/>
      <c r="O367" s="1700">
        <f>IFERROR(VLOOKUP($A367,'2022'!$B$2:$K$174,3,FALSE),0)</f>
        <v>0</v>
      </c>
      <c r="P367" s="1858">
        <f>IFERROR(VLOOKUP($A367,'2022'!$B$2:$K$174,4,FALSE),0)</f>
        <v>0</v>
      </c>
      <c r="Q367" s="1858">
        <f>IFERROR(VLOOKUP($A367,'2022'!$B$2:$K$174,5,FALSE),0)</f>
        <v>0</v>
      </c>
      <c r="R367" s="1858">
        <f>IFERROR(VLOOKUP($A367,'2022'!$B$2:$K$174,8,FALSE),0)</f>
        <v>0</v>
      </c>
      <c r="S367" s="1740">
        <f>IFERROR(VLOOKUP($A367,'2022'!$B$2:$K$174,10,FALSE),0)</f>
        <v>0</v>
      </c>
      <c r="T367" s="1700">
        <f>IFERROR(VLOOKUP($A367,'2021'!$B$2:$K$174,3,FALSE),0)</f>
        <v>0</v>
      </c>
      <c r="U367" s="1843">
        <f>IFERROR(VLOOKUP($A367,'2021'!$B$2:$K$174,4,FALSE),0)</f>
        <v>0</v>
      </c>
      <c r="V367" s="1843">
        <f>IFERROR(VLOOKUP($A367,'2021'!$B$2:$K$174,5,FALSE),0)</f>
        <v>0</v>
      </c>
      <c r="W367" s="1843">
        <f>IFERROR(VLOOKUP($A367,'2021'!$B$2:$K$174,8,FALSE),0)</f>
        <v>0</v>
      </c>
      <c r="X367" s="1740">
        <f>IFERROR(VLOOKUP($A367,'2021'!$B$2:$K$174,10,FALSE),0)</f>
        <v>0</v>
      </c>
      <c r="Y367" s="1700">
        <f>IFERROR(VLOOKUP($A367,'2020'!$B$2:$K$170,3,FALSE),0)</f>
        <v>0</v>
      </c>
      <c r="Z367" s="1829">
        <f>IFERROR(VLOOKUP($A367,'2020'!$B$2:$K$170,4,FALSE),0)</f>
        <v>0</v>
      </c>
      <c r="AA367" s="1829">
        <f>IFERROR(VLOOKUP($A367,'2020'!$B$2:$K$170,5,FALSE),0)</f>
        <v>0</v>
      </c>
      <c r="AB367" s="1829">
        <f>IFERROR(VLOOKUP($A367,'2020'!$B$2:$K$170,8,FALSE),0)</f>
        <v>0</v>
      </c>
      <c r="AC367" s="1740">
        <f>IFERROR(VLOOKUP($A367,'2020'!$B$2:$K$170,10,FALSE),0)</f>
        <v>0</v>
      </c>
      <c r="AD367" s="1700">
        <f>IFERROR(VLOOKUP($A367,'2019'!$B$2:$K$170,3,FALSE),0)</f>
        <v>0</v>
      </c>
      <c r="AE367" s="1823">
        <f>IFERROR(VLOOKUP($A367,'2019'!$B$2:$K$170,4,FALSE),0)</f>
        <v>0</v>
      </c>
      <c r="AF367" s="1823">
        <f>IFERROR(VLOOKUP($A367,'2019'!$B$2:$K$170,5,FALSE),0)</f>
        <v>0</v>
      </c>
      <c r="AG367" s="1823">
        <f>IFERROR(VLOOKUP($A367,'2019'!$B$2:$K$170,8,FALSE),0)</f>
        <v>0</v>
      </c>
      <c r="AH367" s="1740">
        <f>IFERROR(VLOOKUP($A367,'2019'!$B$2:$K$170,10,FALSE),0)</f>
        <v>0</v>
      </c>
      <c r="AI367" s="1700">
        <f>IFERROR(VLOOKUP($A367,'2018'!$B$2:$K$170,3,FALSE),0)</f>
        <v>0</v>
      </c>
      <c r="AJ367" s="1821">
        <f>IFERROR(VLOOKUP($A367,'2018'!$B$2:$K$170,4,FALSE),0)</f>
        <v>0</v>
      </c>
      <c r="AK367" s="1821">
        <f>IFERROR(VLOOKUP($A367,'2018'!$B$2:$K$170,5,FALSE),0)</f>
        <v>0</v>
      </c>
      <c r="AL367" s="1821">
        <f>IFERROR(VLOOKUP($A367,'2018'!$B$2:$K$170,8,FALSE),0)</f>
        <v>0</v>
      </c>
      <c r="AM367" s="1740">
        <f>IFERROR(VLOOKUP($A367,'2018'!$B$2:$K$170,10,FALSE),0)</f>
        <v>0</v>
      </c>
      <c r="AN367" s="1700">
        <f>IFERROR(VLOOKUP($A367,'2017'!$B$2:$J$163,2,FALSE),0)</f>
        <v>0</v>
      </c>
      <c r="AO367" s="1815">
        <f>IFERROR(VLOOKUP($A367,'2017'!$B$2:$J$163,3,FALSE),0)</f>
        <v>0</v>
      </c>
      <c r="AP367" s="1815">
        <f>IFERROR(VLOOKUP($A367,'2017'!$B$2:$J$163,4,FALSE),0)</f>
        <v>0</v>
      </c>
      <c r="AQ367" s="1815">
        <f>IFERROR(VLOOKUP($A367,'2017'!$B$2:$J$163,7,FALSE),0)</f>
        <v>0</v>
      </c>
      <c r="AR367" s="1740">
        <f>IFERROR(VLOOKUP($A367,'2017'!$B$2:$J$163,9,FALSE),0)</f>
        <v>0</v>
      </c>
      <c r="AS367" s="1700">
        <f>IFERROR(VLOOKUP($A367,'2016'!$B$2:$K$165,3,FALSE),0)</f>
        <v>0</v>
      </c>
      <c r="AT367" s="1796">
        <f>IFERROR(VLOOKUP($A367,'2016'!$B$2:$K$165,4,FALSE),0)</f>
        <v>0</v>
      </c>
      <c r="AU367" s="1796">
        <f>IFERROR(VLOOKUP($A367,'2016'!$B$2:$K$165,5,FALSE),0)</f>
        <v>0</v>
      </c>
      <c r="AV367" s="1796">
        <f>IFERROR(VLOOKUP($A367,'2016'!$B$2:$K$165,8,FALSE),0)</f>
        <v>0</v>
      </c>
      <c r="AW367" s="1740">
        <f>IFERROR(VLOOKUP($A367,'2016'!$B$2:$K$165,10,FALSE),0)</f>
        <v>0</v>
      </c>
      <c r="AX367" s="1700">
        <f>IFERROR(VLOOKUP($A367,'2015'!$B$2:$K$165,3,FALSE),0)</f>
        <v>0</v>
      </c>
      <c r="AY367" s="1695">
        <f>IFERROR(VLOOKUP($A367,'2015'!$B$2:$K$165,4,FALSE),0)</f>
        <v>0</v>
      </c>
      <c r="AZ367" s="1695">
        <f>IFERROR(VLOOKUP($A367,'2015'!$B$2:$K$165,5,FALSE),0)</f>
        <v>0</v>
      </c>
      <c r="BA367" s="1695">
        <f>IFERROR(VLOOKUP($A367,'2015'!$B$2:$K$165,8,FALSE),0)</f>
        <v>0</v>
      </c>
      <c r="BB367" s="1740">
        <f>IFERROR(VLOOKUP($A367,'2015'!$B$2:$K$165,10,FALSE),0)</f>
        <v>0</v>
      </c>
      <c r="BC367" s="1700">
        <f>IFERROR(VLOOKUP($A367,'2014'!$B$2:$K$157,3,FALSE),0)</f>
        <v>0</v>
      </c>
      <c r="BD367" s="1691">
        <f>IFERROR(VLOOKUP($A367,'2014'!$B$2:$K$157,4,FALSE),0)</f>
        <v>0</v>
      </c>
      <c r="BE367" s="1691">
        <f>IFERROR(VLOOKUP($A367,'2014'!$B$2:$K$157,5,FALSE),0)</f>
        <v>0</v>
      </c>
      <c r="BF367" s="1691">
        <f>IFERROR(VLOOKUP($A367,'2014'!$B$2:$K$157,8,FALSE),0)</f>
        <v>0</v>
      </c>
      <c r="BG367" s="1740">
        <f>IFERROR(VLOOKUP($A367,'2014'!$B$2:$K$157,10,FALSE),0)</f>
        <v>0</v>
      </c>
      <c r="BH367" s="1700">
        <f>IFERROR(VLOOKUP($A367,'2013'!$D$4:$I$249,2,FALSE),0)</f>
        <v>0</v>
      </c>
      <c r="BI367" s="1691">
        <f>IFERROR(VLOOKUP($A367,'2013'!$D$4:$I$249,3,FALSE),0)</f>
        <v>0</v>
      </c>
      <c r="BJ367" s="1691">
        <f>IFERROR(VLOOKUP($A367,'2013'!$D$4:$I$249,4,FALSE),0)</f>
        <v>0</v>
      </c>
      <c r="BK367" s="1691">
        <f>IFERROR(VLOOKUP($A367,'2013'!$D$4:$I$249,5,FALSE),0)</f>
        <v>0</v>
      </c>
      <c r="BL367" s="1740">
        <f>IFERROR(VLOOKUP($A367,'2013'!$D$4:$I$249,6,FALSE),0)</f>
        <v>0</v>
      </c>
      <c r="BM367" s="1737">
        <f>IFERROR(VLOOKUP($A367,'2012'!$D$3:$O$172,2,FALSE),0)</f>
        <v>0</v>
      </c>
      <c r="BN367" s="1691">
        <f>IFERROR(VLOOKUP($A367,'2012'!$D$3:$O$172,3,FALSE),0)</f>
        <v>0</v>
      </c>
      <c r="BO367" s="1743">
        <f>IFERROR(VLOOKUP($A367,'2012'!$D$3:$O$172,4,FALSE),0)</f>
        <v>0</v>
      </c>
      <c r="BP367" s="1700">
        <f>IFERROR(VLOOKUP($A367,'2012'!$D$3:$O$172,5,FALSE),0)</f>
        <v>0</v>
      </c>
      <c r="BQ367" s="1691">
        <f>IFERROR(VLOOKUP($A367,'2012'!$D$3:$O$172,6,FALSE),0)</f>
        <v>0</v>
      </c>
      <c r="BR367" s="1691">
        <f>IFERROR(VLOOKUP($A367,'2012'!$D$3:$O$172,7,FALSE),0)</f>
        <v>0</v>
      </c>
      <c r="BS367" s="1691">
        <f>IFERROR(VLOOKUP($A367,'2012'!$D$3:$O$172,8,FALSE),0)</f>
        <v>0</v>
      </c>
      <c r="BT367" s="1740">
        <f>IFERROR(VLOOKUP($A367,'2012'!$D$3:$O$172,9,FALSE),0)</f>
        <v>0</v>
      </c>
      <c r="BX367" s="1700">
        <f>IFERROR(VLOOKUP($A367,'2011'!$D$4:$I$251,2,FALSE),0)</f>
        <v>0</v>
      </c>
      <c r="BY367" s="1691">
        <f>IFERROR(VLOOKUP($A367,'2011'!$D$4:$I$251,3,FALSE),0)</f>
        <v>0</v>
      </c>
      <c r="BZ367" s="1691">
        <f>IFERROR(VLOOKUP($A367,'2011'!$D$4:$I$251,4,FALSE),0)</f>
        <v>0</v>
      </c>
      <c r="CA367" s="1691">
        <f>IFERROR(VLOOKUP($A367,'2011'!$D$4:$I$251,5,FALSE),0)</f>
        <v>0</v>
      </c>
      <c r="CB367" s="1740">
        <f>IFERROR(VLOOKUP($A367,'2011'!$D$4:$I$251,6,FALSE),0)</f>
        <v>0</v>
      </c>
      <c r="CC367" s="1700">
        <f>IFERROR(VLOOKUP($A367,'2010'!$C$3:$H$234,2,FALSE),0)</f>
        <v>0</v>
      </c>
      <c r="CD367" s="1691">
        <f>IFERROR(VLOOKUP($A367,'2010'!$C$3:$H$234,3,FALSE),0)</f>
        <v>0</v>
      </c>
      <c r="CE367" s="1691">
        <f>IFERROR(VLOOKUP($A367,'2010'!$C$3:$H$234,4,FALSE),0)</f>
        <v>0</v>
      </c>
      <c r="CF367" s="1691">
        <f>IFERROR(VLOOKUP($A367,'2010'!$C$3:$H$234,5,FALSE),0)</f>
        <v>0</v>
      </c>
      <c r="CG367" s="1740">
        <f>IFERROR(VLOOKUP($A367,'2010'!$C$3:$H$234,6,FALSE),0)</f>
        <v>0</v>
      </c>
      <c r="CH367" s="1700">
        <f>IFERROR(VLOOKUP($A367,'2009'!$C$3:$H$242,2,FALSE),0)</f>
        <v>0</v>
      </c>
      <c r="CI367" s="1691">
        <f>IFERROR(VLOOKUP($A367,'2009'!$C$3:$H$242,3,FALSE),0)</f>
        <v>0</v>
      </c>
      <c r="CJ367" s="1691">
        <f>IFERROR(VLOOKUP($A367,'2009'!$C$3:$H$242,4,FALSE),0)</f>
        <v>0</v>
      </c>
      <c r="CK367" s="1691">
        <f>IFERROR(VLOOKUP($A367,'2009'!$C$3:$H$242,5,FALSE),0)</f>
        <v>0</v>
      </c>
      <c r="CL367" s="1740">
        <f>IFERROR(VLOOKUP($A367,'2009'!$C$3:$H$242,6,FALSE),0)</f>
        <v>0</v>
      </c>
      <c r="CM367" s="1700">
        <f>IFERROR(VLOOKUP($A367,'2008'!$C$3:$H$229,2,FALSE),0)</f>
        <v>0</v>
      </c>
      <c r="CN367" s="1691">
        <f>IFERROR(VLOOKUP($A367,'2008'!$C$3:$H$229,3,FALSE),0)</f>
        <v>0</v>
      </c>
      <c r="CO367" s="1691">
        <f>IFERROR(VLOOKUP($A367,'2008'!$C$3:$H$229,4,FALSE),0)</f>
        <v>0</v>
      </c>
      <c r="CP367" s="1691">
        <f>IFERROR(VLOOKUP($A367,'2008'!$C$3:$H$229,5,FALSE),0)</f>
        <v>0</v>
      </c>
      <c r="CQ367" s="1740">
        <f>IFERROR(VLOOKUP($A367,'2008'!$C$3:$H$229,6,FALSE),0)</f>
        <v>0</v>
      </c>
      <c r="CR367" s="1700">
        <f>IFERROR(VLOOKUP($A367,'2007'!$C$3:$M$238,7,FALSE),0)</f>
        <v>0</v>
      </c>
      <c r="CS367" s="1691">
        <f>IFERROR(VLOOKUP($A367,'2007'!$C$3:$M$238,8,FALSE),0)</f>
        <v>0</v>
      </c>
      <c r="CT367" s="1691">
        <f>IFERROR(VLOOKUP($A367,'2007'!$C$3:$M$238,9,FALSE),0)</f>
        <v>0</v>
      </c>
      <c r="CU367" s="1691">
        <f>IFERROR(VLOOKUP($A367,'2007'!$C$3:$M$238,10,FALSE),0)</f>
        <v>0</v>
      </c>
      <c r="CV367" s="1740">
        <f>IFERROR(VLOOKUP($A367,'2007'!$C$3:$M$238,11,FALSE),0)</f>
        <v>0</v>
      </c>
      <c r="CW367" s="1700">
        <f>IFERROR(VLOOKUP($A367,'2006'!$A$2:$F$200,2,FALSE),0)</f>
        <v>0</v>
      </c>
      <c r="CX367" s="1691">
        <f>IFERROR(VLOOKUP($A367,'2006'!$A$2:$F$200,4,FALSE),0)</f>
        <v>0</v>
      </c>
      <c r="CY367" s="1691">
        <f>IFERROR(VLOOKUP($A367,'2006'!$A$2:$F$200,5,FALSE),0)</f>
        <v>0</v>
      </c>
      <c r="CZ367" s="1740">
        <f>IFERROR(VLOOKUP($A367,'2006'!$A$2:$F$200,6,FALSE),0)</f>
        <v>0</v>
      </c>
      <c r="DA367" s="1700">
        <f>IFERROR(VLOOKUP($A367,'2005'!$C$3:$M$205,8,FALSE),0)</f>
        <v>0</v>
      </c>
      <c r="DB367" s="1691">
        <f>IFERROR(VLOOKUP($A367,'2005'!$C$3:$M$205,9,FALSE),0)</f>
        <v>0</v>
      </c>
      <c r="DC367" s="1691">
        <f>IFERROR(VLOOKUP($A367,'2005'!$C$3:$M$205,10,FALSE),0)</f>
        <v>0</v>
      </c>
      <c r="DD367" s="1740">
        <f>IFERROR(VLOOKUP($A367,'2005'!$C$3:$M$205,11,FALSE),0)</f>
        <v>0</v>
      </c>
      <c r="DE367" s="1700">
        <f>IFERROR(VLOOKUP($A367,'2004'!$C$3:$M$213,8,FALSE),0)</f>
        <v>9</v>
      </c>
      <c r="DF367" s="1691">
        <f>IFERROR(VLOOKUP($A367,'2004'!$C$3:$M$213,9,FALSE),0)</f>
        <v>3</v>
      </c>
      <c r="DG367" s="1691">
        <f>IFERROR(VLOOKUP($A367,'2004'!$C$3:$M$213,10,FALSE),0)</f>
        <v>0</v>
      </c>
      <c r="DH367" s="1740">
        <f>IFERROR(VLOOKUP($A367,'2004'!$C$3:$M$213,11,FALSE),0)</f>
        <v>0.33333333333333331</v>
      </c>
      <c r="DI367" s="1700">
        <f>IFERROR(VLOOKUP($A367,'2003'!$C$3:$Q$214,12,FALSE),0)</f>
        <v>63</v>
      </c>
      <c r="DJ367" s="1691">
        <f>IFERROR(VLOOKUP($A367,'2003'!$C$3:$Q$214,13,FALSE),0)</f>
        <v>28</v>
      </c>
      <c r="DK367" s="1691">
        <f>IFERROR(VLOOKUP($A367,'2003'!$C$3:$Q$214,14,FALSE),0)</f>
        <v>0</v>
      </c>
      <c r="DL367" s="1740">
        <f>IFERROR(VLOOKUP($A367,'2003'!$C$3:$Q$214,15,FALSE),0)</f>
        <v>0.44444444444444442</v>
      </c>
      <c r="DM367" s="1700">
        <f>IFERROR(VLOOKUP($A367,'2002'!$D$3:$R$214,12,FALSE),0)</f>
        <v>46</v>
      </c>
      <c r="DN367" s="1691">
        <f>IFERROR(VLOOKUP($A367,'2002'!$D$3:$R$214,13,FALSE),0)</f>
        <v>25</v>
      </c>
      <c r="DO367" s="1691">
        <f>IFERROR(VLOOKUP($A367,'2002'!$D$3:$R$214,14,FALSE),0)</f>
        <v>0</v>
      </c>
      <c r="DP367" s="1788">
        <f>IFERROR(VLOOKUP($A367,'2002'!$D$3:$R$214,15,FALSE),0)</f>
        <v>0.54347826086956519</v>
      </c>
      <c r="DQ367" s="1700">
        <f>IFERROR(VLOOKUP($A367,'Pre 2002'!$C$3:$CK$382,84,FALSE),0)</f>
        <v>912</v>
      </c>
      <c r="DR367" s="1695">
        <f>IFERROR(VLOOKUP($A367,'Pre 2002'!$C$3:$CK$382,85,FALSE),0)</f>
        <v>466</v>
      </c>
      <c r="DS367" s="1695">
        <f>IFERROR(VLOOKUP($A367,'Pre 2002'!$C$3:$CK$382,86,FALSE),0)</f>
        <v>4</v>
      </c>
      <c r="DT367" s="1790">
        <f>IFERROR(VLOOKUP($A367,'Pre 2002'!$C$3:$CK$382,87,FALSE),0)</f>
        <v>0.51096491228070173</v>
      </c>
      <c r="DU367" s="1741">
        <f>IFERROR(VLOOKUP(A367,'Pre 2002'!$C$3:$CG$382,83,FALSE),0)</f>
        <v>15</v>
      </c>
      <c r="DY367" s="1731"/>
    </row>
    <row r="368" spans="1:129">
      <c r="A368" s="1778" t="s">
        <v>35</v>
      </c>
      <c r="B368" s="1562">
        <f t="shared" si="133"/>
        <v>1111</v>
      </c>
      <c r="C368" s="1562">
        <f t="shared" si="134"/>
        <v>563</v>
      </c>
      <c r="D368" s="1562">
        <f t="shared" si="135"/>
        <v>4</v>
      </c>
      <c r="E368" s="1563">
        <f t="shared" si="136"/>
        <v>0.50675067506750671</v>
      </c>
      <c r="F368" s="1786">
        <f t="shared" si="137"/>
        <v>21</v>
      </c>
      <c r="G368" s="1595">
        <v>2000</v>
      </c>
      <c r="H368" s="1567">
        <f t="shared" si="144"/>
        <v>15</v>
      </c>
      <c r="I368" s="1734">
        <f t="shared" si="145"/>
        <v>820</v>
      </c>
      <c r="J368" s="1734">
        <f t="shared" si="146"/>
        <v>419</v>
      </c>
      <c r="K368" s="1734">
        <f t="shared" si="147"/>
        <v>4</v>
      </c>
      <c r="L368" s="1806">
        <f t="shared" si="148"/>
        <v>0.51097560975609757</v>
      </c>
      <c r="M368" s="1750" t="s">
        <v>19</v>
      </c>
      <c r="N368" s="1750">
        <v>3</v>
      </c>
      <c r="O368" s="1700">
        <f>IFERROR(VLOOKUP($A368,'2022'!$B$2:$K$174,3,FALSE),0)</f>
        <v>0</v>
      </c>
      <c r="P368" s="1858">
        <f>IFERROR(VLOOKUP($A368,'2022'!$B$2:$K$174,4,FALSE),0)</f>
        <v>0</v>
      </c>
      <c r="Q368" s="1858">
        <f>IFERROR(VLOOKUP($A368,'2022'!$B$2:$K$174,5,FALSE),0)</f>
        <v>0</v>
      </c>
      <c r="R368" s="1858">
        <f>IFERROR(VLOOKUP($A368,'2022'!$B$2:$K$174,8,FALSE),0)</f>
        <v>0</v>
      </c>
      <c r="S368" s="1740">
        <f>IFERROR(VLOOKUP($A368,'2022'!$B$2:$K$174,10,FALSE),0)</f>
        <v>0</v>
      </c>
      <c r="T368" s="1700">
        <f>IFERROR(VLOOKUP($A368,'2021'!$B$2:$K$174,3,FALSE),0)</f>
        <v>0</v>
      </c>
      <c r="U368" s="1843">
        <f>IFERROR(VLOOKUP($A368,'2021'!$B$2:$K$174,4,FALSE),0)</f>
        <v>0</v>
      </c>
      <c r="V368" s="1843">
        <f>IFERROR(VLOOKUP($A368,'2021'!$B$2:$K$174,5,FALSE),0)</f>
        <v>0</v>
      </c>
      <c r="W368" s="1843">
        <f>IFERROR(VLOOKUP($A368,'2021'!$B$2:$K$174,8,FALSE),0)</f>
        <v>0</v>
      </c>
      <c r="X368" s="1740">
        <f>IFERROR(VLOOKUP($A368,'2021'!$B$2:$K$174,10,FALSE),0)</f>
        <v>0</v>
      </c>
      <c r="Y368" s="1700">
        <f>IFERROR(VLOOKUP($A368,'2020'!$B$2:$K$170,3,FALSE),0)</f>
        <v>44</v>
      </c>
      <c r="Z368" s="1829">
        <f>IFERROR(VLOOKUP($A368,'2020'!$B$2:$K$170,4,FALSE),0)</f>
        <v>15</v>
      </c>
      <c r="AA368" s="1829">
        <f>IFERROR(VLOOKUP($A368,'2020'!$B$2:$K$170,5,FALSE),0)</f>
        <v>22</v>
      </c>
      <c r="AB368" s="1829">
        <f>IFERROR(VLOOKUP($A368,'2020'!$B$2:$K$170,8,FALSE),0)</f>
        <v>0</v>
      </c>
      <c r="AC368" s="1740">
        <f>IFERROR(VLOOKUP($A368,'2020'!$B$2:$K$170,10,FALSE),0)</f>
        <v>0.5</v>
      </c>
      <c r="AD368" s="1700">
        <f>IFERROR(VLOOKUP($A368,'2019'!$B$2:$K$170,3,FALSE),0)</f>
        <v>34</v>
      </c>
      <c r="AE368" s="1823">
        <f>IFERROR(VLOOKUP($A368,'2019'!$B$2:$K$170,4,FALSE),0)</f>
        <v>7</v>
      </c>
      <c r="AF368" s="1823">
        <f>IFERROR(VLOOKUP($A368,'2019'!$B$2:$K$170,5,FALSE),0)</f>
        <v>14</v>
      </c>
      <c r="AG368" s="1823">
        <f>IFERROR(VLOOKUP($A368,'2019'!$B$2:$K$170,8,FALSE),0)</f>
        <v>0</v>
      </c>
      <c r="AH368" s="1740">
        <f>IFERROR(VLOOKUP($A368,'2019'!$B$2:$K$170,10,FALSE),0)</f>
        <v>0.41199999999999998</v>
      </c>
      <c r="AI368" s="1700">
        <f>IFERROR(VLOOKUP($A368,'2018'!$B$2:$K$170,3,FALSE),0)</f>
        <v>44</v>
      </c>
      <c r="AJ368" s="1821">
        <f>IFERROR(VLOOKUP($A368,'2018'!$B$2:$K$170,4,FALSE),0)</f>
        <v>11</v>
      </c>
      <c r="AK368" s="1821">
        <f>IFERROR(VLOOKUP($A368,'2018'!$B$2:$K$170,5,FALSE),0)</f>
        <v>18</v>
      </c>
      <c r="AL368" s="1821">
        <f>IFERROR(VLOOKUP($A368,'2018'!$B$2:$K$170,8,FALSE),0)</f>
        <v>0</v>
      </c>
      <c r="AM368" s="1740">
        <f>IFERROR(VLOOKUP($A368,'2018'!$B$2:$K$170,10,FALSE),0)</f>
        <v>0.40899999999999997</v>
      </c>
      <c r="AN368" s="1700">
        <f>IFERROR(VLOOKUP($A368,'2017'!$B$2:$J$163,2,FALSE),0)</f>
        <v>49</v>
      </c>
      <c r="AO368" s="1815">
        <f>IFERROR(VLOOKUP($A368,'2017'!$B$2:$J$163,3,FALSE),0)</f>
        <v>18</v>
      </c>
      <c r="AP368" s="1815">
        <f>IFERROR(VLOOKUP($A368,'2017'!$B$2:$J$163,4,FALSE),0)</f>
        <v>27</v>
      </c>
      <c r="AQ368" s="1815">
        <f>IFERROR(VLOOKUP($A368,'2017'!$B$2:$J$163,7,FALSE),0)</f>
        <v>0</v>
      </c>
      <c r="AR368" s="1740">
        <f>IFERROR(VLOOKUP($A368,'2017'!$B$2:$J$163,9,FALSE),0)</f>
        <v>0.55102040816326525</v>
      </c>
      <c r="AS368" s="1700">
        <f>IFERROR(VLOOKUP($A368,'2016'!$B$2:$K$165,3,FALSE),0)</f>
        <v>80</v>
      </c>
      <c r="AT368" s="1796">
        <f>IFERROR(VLOOKUP($A368,'2016'!$B$2:$K$165,4,FALSE),0)</f>
        <v>26</v>
      </c>
      <c r="AU368" s="1796">
        <f>IFERROR(VLOOKUP($A368,'2016'!$B$2:$K$165,5,FALSE),0)</f>
        <v>42</v>
      </c>
      <c r="AV368" s="1796">
        <f>IFERROR(VLOOKUP($A368,'2016'!$B$2:$K$165,8,FALSE),0)</f>
        <v>0</v>
      </c>
      <c r="AW368" s="1740">
        <f>IFERROR(VLOOKUP($A368,'2016'!$B$2:$K$165,10,FALSE),0)</f>
        <v>0.52500000000000002</v>
      </c>
      <c r="AX368" s="1700">
        <f>IFERROR(VLOOKUP($A368,'2015'!$B$2:$K$165,3,FALSE),0)</f>
        <v>40</v>
      </c>
      <c r="AY368" s="1695">
        <f>IFERROR(VLOOKUP($A368,'2015'!$B$2:$K$165,4,FALSE),0)</f>
        <v>10</v>
      </c>
      <c r="AZ368" s="1695">
        <f>IFERROR(VLOOKUP($A368,'2015'!$B$2:$K$165,5,FALSE),0)</f>
        <v>21</v>
      </c>
      <c r="BA368" s="1695">
        <f>IFERROR(VLOOKUP($A368,'2015'!$B$2:$K$165,8,FALSE),0)</f>
        <v>0</v>
      </c>
      <c r="BB368" s="1740">
        <f>IFERROR(VLOOKUP($A368,'2015'!$B$2:$K$165,10,FALSE),0)</f>
        <v>0.52500000000000002</v>
      </c>
      <c r="BC368" s="1700">
        <f>IFERROR(VLOOKUP($A368,'2014'!$B$2:$K$157,3,FALSE),0)</f>
        <v>73</v>
      </c>
      <c r="BD368" s="1691">
        <f>IFERROR(VLOOKUP($A368,'2014'!$B$2:$K$157,4,FALSE),0)</f>
        <v>23</v>
      </c>
      <c r="BE368" s="1691">
        <f>IFERROR(VLOOKUP($A368,'2014'!$B$2:$K$157,5,FALSE),0)</f>
        <v>40</v>
      </c>
      <c r="BF368" s="1691">
        <f>IFERROR(VLOOKUP($A368,'2014'!$B$2:$K$157,8,FALSE),0)</f>
        <v>0</v>
      </c>
      <c r="BG368" s="1740">
        <f>IFERROR(VLOOKUP($A368,'2014'!$B$2:$K$157,10,FALSE),0)</f>
        <v>0.54794520547945202</v>
      </c>
      <c r="BH368" s="1700">
        <f>IFERROR(VLOOKUP($A368,'2013'!$D$4:$I$249,2,FALSE),0)</f>
        <v>51</v>
      </c>
      <c r="BI368" s="1691">
        <f>IFERROR(VLOOKUP($A368,'2013'!$D$4:$I$249,3,FALSE),0)</f>
        <v>12</v>
      </c>
      <c r="BJ368" s="1691">
        <f>IFERROR(VLOOKUP($A368,'2013'!$D$4:$I$249,4,FALSE),0)</f>
        <v>29</v>
      </c>
      <c r="BK368" s="1691">
        <f>IFERROR(VLOOKUP($A368,'2013'!$D$4:$I$249,5,FALSE),0)</f>
        <v>0</v>
      </c>
      <c r="BL368" s="1740">
        <f>IFERROR(VLOOKUP($A368,'2013'!$D$4:$I$249,6,FALSE),0)</f>
        <v>0.56862745098039214</v>
      </c>
      <c r="BM368" s="1737">
        <f>IFERROR(VLOOKUP($A368,'2012'!$D$3:$O$172,2,FALSE),0)</f>
        <v>696</v>
      </c>
      <c r="BN368" s="1691">
        <f>IFERROR(VLOOKUP($A368,'2012'!$D$3:$O$172,3,FALSE),0)</f>
        <v>350</v>
      </c>
      <c r="BO368" s="1743">
        <f>IFERROR(VLOOKUP($A368,'2012'!$D$3:$O$172,4,FALSE),0)</f>
        <v>4</v>
      </c>
      <c r="BP368" s="1700">
        <f>IFERROR(VLOOKUP($A368,'2012'!$D$3:$O$172,5,FALSE),0)</f>
        <v>32</v>
      </c>
      <c r="BQ368" s="1691">
        <f>IFERROR(VLOOKUP($A368,'2012'!$D$3:$O$172,6,FALSE),0)</f>
        <v>7</v>
      </c>
      <c r="BR368" s="1691">
        <f>IFERROR(VLOOKUP($A368,'2012'!$D$3:$O$172,7,FALSE),0)</f>
        <v>13</v>
      </c>
      <c r="BS368" s="1691">
        <f>IFERROR(VLOOKUP($A368,'2012'!$D$3:$O$172,8,FALSE),0)</f>
        <v>0</v>
      </c>
      <c r="BT368" s="1740">
        <f>IFERROR(VLOOKUP($A368,'2012'!$D$3:$O$172,9,FALSE),0)</f>
        <v>0.40625</v>
      </c>
      <c r="BU368" s="1737">
        <f>IFERROR(VLOOKUP($A368,'2012'!$D$3:$O$172,10,FALSE),0)</f>
        <v>664</v>
      </c>
      <c r="BV368" s="1691">
        <f>IFERROR(VLOOKUP($A368,'2012'!$D$3:$O$172,11,FALSE),0)</f>
        <v>337</v>
      </c>
      <c r="BW368" s="1743">
        <f>IFERROR(VLOOKUP($A368,'2012'!$D$3:$O$172,12,FALSE),0)</f>
        <v>4</v>
      </c>
      <c r="BX368" s="1700">
        <f>IFERROR(VLOOKUP($A368,'2011'!$D$4:$I$251,2,FALSE),0)</f>
        <v>73</v>
      </c>
      <c r="BY368" s="1691">
        <f>IFERROR(VLOOKUP($A368,'2011'!$D$4:$I$251,3,FALSE),0)</f>
        <v>21</v>
      </c>
      <c r="BZ368" s="1691">
        <f>IFERROR(VLOOKUP($A368,'2011'!$D$4:$I$251,4,FALSE),0)</f>
        <v>40</v>
      </c>
      <c r="CA368" s="1691">
        <f>IFERROR(VLOOKUP($A368,'2011'!$D$4:$I$251,5,FALSE),0)</f>
        <v>0</v>
      </c>
      <c r="CB368" s="1740">
        <f>IFERROR(VLOOKUP($A368,'2011'!$D$4:$I$251,6,FALSE),0)</f>
        <v>0.54794520547945202</v>
      </c>
      <c r="CC368" s="1700">
        <f>IFERROR(VLOOKUP($A368,'2010'!$C$3:$H$234,2,FALSE),0)</f>
        <v>61</v>
      </c>
      <c r="CD368" s="1691">
        <f>IFERROR(VLOOKUP($A368,'2010'!$C$3:$H$234,3,FALSE),0)</f>
        <v>20</v>
      </c>
      <c r="CE368" s="1691">
        <f>IFERROR(VLOOKUP($A368,'2010'!$C$3:$H$234,4,FALSE),0)</f>
        <v>38</v>
      </c>
      <c r="CF368" s="1691">
        <f>IFERROR(VLOOKUP($A368,'2010'!$C$3:$H$234,5,FALSE),0)</f>
        <v>0</v>
      </c>
      <c r="CG368" s="1740">
        <f>IFERROR(VLOOKUP($A368,'2010'!$C$3:$H$234,6,FALSE),0)</f>
        <v>0.62295081967213117</v>
      </c>
      <c r="CH368" s="1700">
        <f>IFERROR(VLOOKUP($A368,'2009'!$C$3:$H$242,2,FALSE),0)</f>
        <v>76</v>
      </c>
      <c r="CI368" s="1691">
        <f>IFERROR(VLOOKUP($A368,'2009'!$C$3:$H$242,3,FALSE),0)</f>
        <v>24</v>
      </c>
      <c r="CJ368" s="1691">
        <f>IFERROR(VLOOKUP($A368,'2009'!$C$3:$H$242,4,FALSE),0)</f>
        <v>40</v>
      </c>
      <c r="CK368" s="1691">
        <f>IFERROR(VLOOKUP($A368,'2009'!$C$3:$H$242,5,FALSE),0)</f>
        <v>0</v>
      </c>
      <c r="CL368" s="1740">
        <f>IFERROR(VLOOKUP($A368,'2009'!$C$3:$H$242,6,FALSE),0)</f>
        <v>0.52631578947368418</v>
      </c>
      <c r="CM368" s="1700">
        <f>IFERROR(VLOOKUP($A368,'2008'!$C$3:$H$229,2,FALSE),0)</f>
        <v>49</v>
      </c>
      <c r="CN368" s="1691">
        <f>IFERROR(VLOOKUP($A368,'2008'!$C$3:$H$229,3,FALSE),0)</f>
        <v>10</v>
      </c>
      <c r="CO368" s="1691">
        <f>IFERROR(VLOOKUP($A368,'2008'!$C$3:$H$229,4,FALSE),0)</f>
        <v>21</v>
      </c>
      <c r="CP368" s="1691">
        <f>IFERROR(VLOOKUP($A368,'2008'!$C$3:$H$229,5,FALSE),0)</f>
        <v>0</v>
      </c>
      <c r="CQ368" s="1740">
        <f>IFERROR(VLOOKUP($A368,'2008'!$C$3:$H$229,6,FALSE),0)</f>
        <v>0.42857142857142855</v>
      </c>
      <c r="CR368" s="1700">
        <f>IFERROR(VLOOKUP($A368,'2007'!$C$3:$M$238,7,FALSE),0)</f>
        <v>42</v>
      </c>
      <c r="CS368" s="1691">
        <f>IFERROR(VLOOKUP($A368,'2007'!$C$3:$M$238,8,FALSE),0)</f>
        <v>8</v>
      </c>
      <c r="CT368" s="1691">
        <f>IFERROR(VLOOKUP($A368,'2007'!$C$3:$M$238,9,FALSE),0)</f>
        <v>16</v>
      </c>
      <c r="CU368" s="1691">
        <f>IFERROR(VLOOKUP($A368,'2007'!$C$3:$M$238,10,FALSE),0)</f>
        <v>0</v>
      </c>
      <c r="CV368" s="1740">
        <f>IFERROR(VLOOKUP($A368,'2007'!$C$3:$M$238,11,FALSE),0)</f>
        <v>0.38095238095238093</v>
      </c>
      <c r="CW368" s="1700">
        <f>IFERROR(VLOOKUP($A368,'2006'!$A$2:$F$200,2,FALSE),0)</f>
        <v>52</v>
      </c>
      <c r="CX368" s="1691">
        <f>IFERROR(VLOOKUP($A368,'2006'!$A$2:$F$200,4,FALSE),0)</f>
        <v>22</v>
      </c>
      <c r="CY368" s="1691">
        <f>IFERROR(VLOOKUP($A368,'2006'!$A$2:$F$200,5,FALSE),0)</f>
        <v>0</v>
      </c>
      <c r="CZ368" s="1740">
        <f>IFERROR(VLOOKUP($A368,'2006'!$A$2:$F$200,6,FALSE),0)</f>
        <v>0.42307692307692307</v>
      </c>
      <c r="DA368" s="1700">
        <f>IFERROR(VLOOKUP($A368,'2005'!$C$3:$M$205,8,FALSE),0)</f>
        <v>59</v>
      </c>
      <c r="DB368" s="1691">
        <f>IFERROR(VLOOKUP($A368,'2005'!$C$3:$M$205,9,FALSE),0)</f>
        <v>30</v>
      </c>
      <c r="DC368" s="1691">
        <f>IFERROR(VLOOKUP($A368,'2005'!$C$3:$M$205,10,FALSE),0)</f>
        <v>0</v>
      </c>
      <c r="DD368" s="1740">
        <f>IFERROR(VLOOKUP($A368,'2005'!$C$3:$M$205,11,FALSE),0)</f>
        <v>0.50847457627118642</v>
      </c>
      <c r="DE368" s="1700">
        <f>IFERROR(VLOOKUP($A368,'2004'!$C$3:$M$213,8,FALSE),0)</f>
        <v>53</v>
      </c>
      <c r="DF368" s="1691">
        <f>IFERROR(VLOOKUP($A368,'2004'!$C$3:$M$213,9,FALSE),0)</f>
        <v>22</v>
      </c>
      <c r="DG368" s="1691">
        <f>IFERROR(VLOOKUP($A368,'2004'!$C$3:$M$213,10,FALSE),0)</f>
        <v>0</v>
      </c>
      <c r="DH368" s="1740">
        <f>IFERROR(VLOOKUP($A368,'2004'!$C$3:$M$213,11,FALSE),0)</f>
        <v>0.41509433962264153</v>
      </c>
      <c r="DI368" s="1700">
        <f>IFERROR(VLOOKUP($A368,'2003'!$C$3:$Q$214,12,FALSE),0)</f>
        <v>52</v>
      </c>
      <c r="DJ368" s="1691">
        <f>IFERROR(VLOOKUP($A368,'2003'!$C$3:$Q$214,13,FALSE),0)</f>
        <v>25</v>
      </c>
      <c r="DK368" s="1691">
        <f>IFERROR(VLOOKUP($A368,'2003'!$C$3:$Q$214,14,FALSE),0)</f>
        <v>0</v>
      </c>
      <c r="DL368" s="1740">
        <f>IFERROR(VLOOKUP($A368,'2003'!$C$3:$Q$214,15,FALSE),0)</f>
        <v>0.48076923076923078</v>
      </c>
      <c r="DM368" s="1700">
        <f>IFERROR(VLOOKUP($A368,'2002'!$D$3:$R$214,12,FALSE),0)</f>
        <v>42</v>
      </c>
      <c r="DN368" s="1691">
        <f>IFERROR(VLOOKUP($A368,'2002'!$D$3:$R$214,13,FALSE),0)</f>
        <v>22</v>
      </c>
      <c r="DO368" s="1691">
        <f>IFERROR(VLOOKUP($A368,'2002'!$D$3:$R$214,14,FALSE),0)</f>
        <v>2</v>
      </c>
      <c r="DP368" s="1788">
        <f>IFERROR(VLOOKUP($A368,'2002'!$D$3:$R$214,15,FALSE),0)</f>
        <v>0.52380952380952384</v>
      </c>
      <c r="DQ368" s="1700">
        <f>IFERROR(VLOOKUP($A368,'Pre 2002'!$C$3:$CK$382,84,FALSE),0)</f>
        <v>105</v>
      </c>
      <c r="DR368" s="1695">
        <f>IFERROR(VLOOKUP($A368,'Pre 2002'!$C$3:$CK$382,85,FALSE),0)</f>
        <v>61</v>
      </c>
      <c r="DS368" s="1695">
        <f>IFERROR(VLOOKUP($A368,'Pre 2002'!$C$3:$CK$382,86,FALSE),0)</f>
        <v>2</v>
      </c>
      <c r="DT368" s="1790">
        <f>IFERROR(VLOOKUP($A368,'Pre 2002'!$C$3:$CK$382,87,FALSE),0)</f>
        <v>0.580952380952381</v>
      </c>
      <c r="DU368" s="1741">
        <f>IFERROR(VLOOKUP(A368,'Pre 2002'!$C$3:$CG$382,83,FALSE),0)</f>
        <v>2</v>
      </c>
      <c r="DY368" s="1731"/>
    </row>
    <row r="369" spans="1:129">
      <c r="A369" s="1778" t="s">
        <v>2008</v>
      </c>
      <c r="B369" s="1562">
        <f t="shared" si="133"/>
        <v>520</v>
      </c>
      <c r="C369" s="1562">
        <f t="shared" si="134"/>
        <v>254</v>
      </c>
      <c r="D369" s="1562">
        <f t="shared" si="135"/>
        <v>4</v>
      </c>
      <c r="E369" s="1563">
        <f t="shared" si="136"/>
        <v>0.48846153846153845</v>
      </c>
      <c r="F369" s="1786">
        <f t="shared" si="137"/>
        <v>9</v>
      </c>
      <c r="G369" s="1595" t="s">
        <v>2159</v>
      </c>
      <c r="H369" s="1567">
        <f t="shared" si="144"/>
        <v>9</v>
      </c>
      <c r="I369" s="1734">
        <f t="shared" si="145"/>
        <v>520</v>
      </c>
      <c r="J369" s="1734">
        <f t="shared" si="146"/>
        <v>254</v>
      </c>
      <c r="K369" s="1734">
        <f t="shared" si="147"/>
        <v>4</v>
      </c>
      <c r="L369" s="1806">
        <f t="shared" si="148"/>
        <v>0.48846153846153845</v>
      </c>
      <c r="M369" s="1751"/>
      <c r="N369" s="1751"/>
      <c r="O369" s="1700">
        <f>IFERROR(VLOOKUP($A369,'2022'!$B$2:$K$174,3,FALSE),0)</f>
        <v>0</v>
      </c>
      <c r="P369" s="1858">
        <f>IFERROR(VLOOKUP($A369,'2022'!$B$2:$K$174,4,FALSE),0)</f>
        <v>0</v>
      </c>
      <c r="Q369" s="1858">
        <f>IFERROR(VLOOKUP($A369,'2022'!$B$2:$K$174,5,FALSE),0)</f>
        <v>0</v>
      </c>
      <c r="R369" s="1858">
        <f>IFERROR(VLOOKUP($A369,'2022'!$B$2:$K$174,8,FALSE),0)</f>
        <v>0</v>
      </c>
      <c r="S369" s="1740">
        <f>IFERROR(VLOOKUP($A369,'2022'!$B$2:$K$174,10,FALSE),0)</f>
        <v>0</v>
      </c>
      <c r="T369" s="1700">
        <f>IFERROR(VLOOKUP($A369,'2021'!$B$2:$K$174,3,FALSE),0)</f>
        <v>0</v>
      </c>
      <c r="U369" s="1843">
        <f>IFERROR(VLOOKUP($A369,'2021'!$B$2:$K$174,4,FALSE),0)</f>
        <v>0</v>
      </c>
      <c r="V369" s="1843">
        <f>IFERROR(VLOOKUP($A369,'2021'!$B$2:$K$174,5,FALSE),0)</f>
        <v>0</v>
      </c>
      <c r="W369" s="1843">
        <f>IFERROR(VLOOKUP($A369,'2021'!$B$2:$K$174,8,FALSE),0)</f>
        <v>0</v>
      </c>
      <c r="X369" s="1740">
        <f>IFERROR(VLOOKUP($A369,'2021'!$B$2:$K$174,10,FALSE),0)</f>
        <v>0</v>
      </c>
      <c r="Y369" s="1700">
        <f>IFERROR(VLOOKUP($A369,'2020'!$B$2:$K$170,3,FALSE),0)</f>
        <v>0</v>
      </c>
      <c r="Z369" s="1829">
        <f>IFERROR(VLOOKUP($A369,'2020'!$B$2:$K$170,4,FALSE),0)</f>
        <v>0</v>
      </c>
      <c r="AA369" s="1829">
        <f>IFERROR(VLOOKUP($A369,'2020'!$B$2:$K$170,5,FALSE),0)</f>
        <v>0</v>
      </c>
      <c r="AB369" s="1829">
        <f>IFERROR(VLOOKUP($A369,'2020'!$B$2:$K$170,8,FALSE),0)</f>
        <v>0</v>
      </c>
      <c r="AC369" s="1740">
        <f>IFERROR(VLOOKUP($A369,'2020'!$B$2:$K$170,10,FALSE),0)</f>
        <v>0</v>
      </c>
      <c r="AD369" s="1700">
        <f>IFERROR(VLOOKUP($A369,'2019'!$B$2:$K$170,3,FALSE),0)</f>
        <v>0</v>
      </c>
      <c r="AE369" s="1823">
        <f>IFERROR(VLOOKUP($A369,'2019'!$B$2:$K$170,4,FALSE),0)</f>
        <v>0</v>
      </c>
      <c r="AF369" s="1823">
        <f>IFERROR(VLOOKUP($A369,'2019'!$B$2:$K$170,5,FALSE),0)</f>
        <v>0</v>
      </c>
      <c r="AG369" s="1823">
        <f>IFERROR(VLOOKUP($A369,'2019'!$B$2:$K$170,8,FALSE),0)</f>
        <v>0</v>
      </c>
      <c r="AH369" s="1740">
        <f>IFERROR(VLOOKUP($A369,'2019'!$B$2:$K$170,10,FALSE),0)</f>
        <v>0</v>
      </c>
      <c r="AI369" s="1700">
        <f>IFERROR(VLOOKUP($A369,'2018'!$B$2:$K$170,3,FALSE),0)</f>
        <v>0</v>
      </c>
      <c r="AJ369" s="1821">
        <f>IFERROR(VLOOKUP($A369,'2018'!$B$2:$K$170,4,FALSE),0)</f>
        <v>0</v>
      </c>
      <c r="AK369" s="1821">
        <f>IFERROR(VLOOKUP($A369,'2018'!$B$2:$K$170,5,FALSE),0)</f>
        <v>0</v>
      </c>
      <c r="AL369" s="1821">
        <f>IFERROR(VLOOKUP($A369,'2018'!$B$2:$K$170,8,FALSE),0)</f>
        <v>0</v>
      </c>
      <c r="AM369" s="1740">
        <f>IFERROR(VLOOKUP($A369,'2018'!$B$2:$K$170,10,FALSE),0)</f>
        <v>0</v>
      </c>
      <c r="AN369" s="1700">
        <f>IFERROR(VLOOKUP($A369,'2017'!$B$2:$J$163,2,FALSE),0)</f>
        <v>0</v>
      </c>
      <c r="AO369" s="1815">
        <f>IFERROR(VLOOKUP($A369,'2017'!$B$2:$J$163,3,FALSE),0)</f>
        <v>0</v>
      </c>
      <c r="AP369" s="1815">
        <f>IFERROR(VLOOKUP($A369,'2017'!$B$2:$J$163,4,FALSE),0)</f>
        <v>0</v>
      </c>
      <c r="AQ369" s="1815">
        <f>IFERROR(VLOOKUP($A369,'2017'!$B$2:$J$163,7,FALSE),0)</f>
        <v>0</v>
      </c>
      <c r="AR369" s="1740">
        <f>IFERROR(VLOOKUP($A369,'2017'!$B$2:$J$163,9,FALSE),0)</f>
        <v>0</v>
      </c>
      <c r="AS369" s="1700">
        <f>IFERROR(VLOOKUP($A369,'2016'!$B$2:$K$165,3,FALSE),0)</f>
        <v>0</v>
      </c>
      <c r="AT369" s="1796">
        <f>IFERROR(VLOOKUP($A369,'2016'!$B$2:$K$165,4,FALSE),0)</f>
        <v>0</v>
      </c>
      <c r="AU369" s="1796">
        <f>IFERROR(VLOOKUP($A369,'2016'!$B$2:$K$165,5,FALSE),0)</f>
        <v>0</v>
      </c>
      <c r="AV369" s="1796">
        <f>IFERROR(VLOOKUP($A369,'2016'!$B$2:$K$165,8,FALSE),0)</f>
        <v>0</v>
      </c>
      <c r="AW369" s="1740">
        <f>IFERROR(VLOOKUP($A369,'2016'!$B$2:$K$165,10,FALSE),0)</f>
        <v>0</v>
      </c>
      <c r="AX369" s="1700">
        <f>IFERROR(VLOOKUP($A369,'2015'!$B$2:$K$165,3,FALSE),0)</f>
        <v>0</v>
      </c>
      <c r="AY369" s="1695">
        <f>IFERROR(VLOOKUP($A369,'2015'!$B$2:$K$165,4,FALSE),0)</f>
        <v>0</v>
      </c>
      <c r="AZ369" s="1695">
        <f>IFERROR(VLOOKUP($A369,'2015'!$B$2:$K$165,5,FALSE),0)</f>
        <v>0</v>
      </c>
      <c r="BA369" s="1695">
        <f>IFERROR(VLOOKUP($A369,'2015'!$B$2:$K$165,8,FALSE),0)</f>
        <v>0</v>
      </c>
      <c r="BB369" s="1740">
        <f>IFERROR(VLOOKUP($A369,'2015'!$B$2:$K$165,10,FALSE),0)</f>
        <v>0</v>
      </c>
      <c r="BC369" s="1700">
        <f>IFERROR(VLOOKUP($A369,'2014'!$B$2:$K$157,3,FALSE),0)</f>
        <v>0</v>
      </c>
      <c r="BD369" s="1691">
        <f>IFERROR(VLOOKUP($A369,'2014'!$B$2:$K$157,4,FALSE),0)</f>
        <v>0</v>
      </c>
      <c r="BE369" s="1691">
        <f>IFERROR(VLOOKUP($A369,'2014'!$B$2:$K$157,5,FALSE),0)</f>
        <v>0</v>
      </c>
      <c r="BF369" s="1691">
        <f>IFERROR(VLOOKUP($A369,'2014'!$B$2:$K$157,8,FALSE),0)</f>
        <v>0</v>
      </c>
      <c r="BG369" s="1740">
        <f>IFERROR(VLOOKUP($A369,'2014'!$B$2:$K$157,10,FALSE),0)</f>
        <v>0</v>
      </c>
      <c r="BH369" s="1700">
        <f>IFERROR(VLOOKUP($A369,'2013'!$D$4:$I$249,2,FALSE),0)</f>
        <v>0</v>
      </c>
      <c r="BI369" s="1691">
        <f>IFERROR(VLOOKUP($A369,'2013'!$D$4:$I$249,3,FALSE),0)</f>
        <v>0</v>
      </c>
      <c r="BJ369" s="1691">
        <f>IFERROR(VLOOKUP($A369,'2013'!$D$4:$I$249,4,FALSE),0)</f>
        <v>0</v>
      </c>
      <c r="BK369" s="1691">
        <f>IFERROR(VLOOKUP($A369,'2013'!$D$4:$I$249,5,FALSE),0)</f>
        <v>0</v>
      </c>
      <c r="BL369" s="1740">
        <f>IFERROR(VLOOKUP($A369,'2013'!$D$4:$I$249,6,FALSE),0)</f>
        <v>0</v>
      </c>
      <c r="BM369" s="1737">
        <f>IFERROR(VLOOKUP($A369,'2012'!$D$3:$O$172,2,FALSE),0)</f>
        <v>0</v>
      </c>
      <c r="BN369" s="1691">
        <f>IFERROR(VLOOKUP($A369,'2012'!$D$3:$O$172,3,FALSE),0)</f>
        <v>0</v>
      </c>
      <c r="BO369" s="1743">
        <f>IFERROR(VLOOKUP($A369,'2012'!$D$3:$O$172,4,FALSE),0)</f>
        <v>0</v>
      </c>
      <c r="BP369" s="1700">
        <f>IFERROR(VLOOKUP($A369,'2012'!$D$3:$O$172,5,FALSE),0)</f>
        <v>0</v>
      </c>
      <c r="BQ369" s="1691">
        <f>IFERROR(VLOOKUP($A369,'2012'!$D$3:$O$172,6,FALSE),0)</f>
        <v>0</v>
      </c>
      <c r="BR369" s="1691">
        <f>IFERROR(VLOOKUP($A369,'2012'!$D$3:$O$172,7,FALSE),0)</f>
        <v>0</v>
      </c>
      <c r="BS369" s="1691">
        <f>IFERROR(VLOOKUP($A369,'2012'!$D$3:$O$172,8,FALSE),0)</f>
        <v>0</v>
      </c>
      <c r="BT369" s="1740">
        <f>IFERROR(VLOOKUP($A369,'2012'!$D$3:$O$172,9,FALSE),0)</f>
        <v>0</v>
      </c>
      <c r="BX369" s="1700">
        <f>IFERROR(VLOOKUP($A369,'2011'!$D$4:$I$251,2,FALSE),0)</f>
        <v>0</v>
      </c>
      <c r="BY369" s="1691">
        <f>IFERROR(VLOOKUP($A369,'2011'!$D$4:$I$251,3,FALSE),0)</f>
        <v>0</v>
      </c>
      <c r="BZ369" s="1691">
        <f>IFERROR(VLOOKUP($A369,'2011'!$D$4:$I$251,4,FALSE),0)</f>
        <v>0</v>
      </c>
      <c r="CA369" s="1691">
        <f>IFERROR(VLOOKUP($A369,'2011'!$D$4:$I$251,5,FALSE),0)</f>
        <v>0</v>
      </c>
      <c r="CB369" s="1740">
        <f>IFERROR(VLOOKUP($A369,'2011'!$D$4:$I$251,6,FALSE),0)</f>
        <v>0</v>
      </c>
      <c r="CC369" s="1700">
        <f>IFERROR(VLOOKUP($A369,'2010'!$C$3:$H$234,2,FALSE),0)</f>
        <v>0</v>
      </c>
      <c r="CD369" s="1691">
        <f>IFERROR(VLOOKUP($A369,'2010'!$C$3:$H$234,3,FALSE),0)</f>
        <v>0</v>
      </c>
      <c r="CE369" s="1691">
        <f>IFERROR(VLOOKUP($A369,'2010'!$C$3:$H$234,4,FALSE),0)</f>
        <v>0</v>
      </c>
      <c r="CF369" s="1691">
        <f>IFERROR(VLOOKUP($A369,'2010'!$C$3:$H$234,5,FALSE),0)</f>
        <v>0</v>
      </c>
      <c r="CG369" s="1740">
        <f>IFERROR(VLOOKUP($A369,'2010'!$C$3:$H$234,6,FALSE),0)</f>
        <v>0</v>
      </c>
      <c r="CH369" s="1700">
        <f>IFERROR(VLOOKUP($A369,'2009'!$C$3:$H$242,2,FALSE),0)</f>
        <v>0</v>
      </c>
      <c r="CI369" s="1691">
        <f>IFERROR(VLOOKUP($A369,'2009'!$C$3:$H$242,3,FALSE),0)</f>
        <v>0</v>
      </c>
      <c r="CJ369" s="1691">
        <f>IFERROR(VLOOKUP($A369,'2009'!$C$3:$H$242,4,FALSE),0)</f>
        <v>0</v>
      </c>
      <c r="CK369" s="1691">
        <f>IFERROR(VLOOKUP($A369,'2009'!$C$3:$H$242,5,FALSE),0)</f>
        <v>0</v>
      </c>
      <c r="CL369" s="1740">
        <f>IFERROR(VLOOKUP($A369,'2009'!$C$3:$H$242,6,FALSE),0)</f>
        <v>0</v>
      </c>
      <c r="CM369" s="1700">
        <f>IFERROR(VLOOKUP($A369,'2008'!$C$3:$H$229,2,FALSE),0)</f>
        <v>0</v>
      </c>
      <c r="CN369" s="1691">
        <f>IFERROR(VLOOKUP($A369,'2008'!$C$3:$H$229,3,FALSE),0)</f>
        <v>0</v>
      </c>
      <c r="CO369" s="1691">
        <f>IFERROR(VLOOKUP($A369,'2008'!$C$3:$H$229,4,FALSE),0)</f>
        <v>0</v>
      </c>
      <c r="CP369" s="1691">
        <f>IFERROR(VLOOKUP($A369,'2008'!$C$3:$H$229,5,FALSE),0)</f>
        <v>0</v>
      </c>
      <c r="CQ369" s="1740">
        <f>IFERROR(VLOOKUP($A369,'2008'!$C$3:$H$229,6,FALSE),0)</f>
        <v>0</v>
      </c>
      <c r="CR369" s="1700">
        <f>IFERROR(VLOOKUP($A369,'2007'!$C$3:$M$238,7,FALSE),0)</f>
        <v>0</v>
      </c>
      <c r="CS369" s="1691">
        <f>IFERROR(VLOOKUP($A369,'2007'!$C$3:$M$238,8,FALSE),0)</f>
        <v>0</v>
      </c>
      <c r="CT369" s="1691">
        <f>IFERROR(VLOOKUP($A369,'2007'!$C$3:$M$238,9,FALSE),0)</f>
        <v>0</v>
      </c>
      <c r="CU369" s="1691">
        <f>IFERROR(VLOOKUP($A369,'2007'!$C$3:$M$238,10,FALSE),0)</f>
        <v>0</v>
      </c>
      <c r="CV369" s="1740">
        <f>IFERROR(VLOOKUP($A369,'2007'!$C$3:$M$238,11,FALSE),0)</f>
        <v>0</v>
      </c>
      <c r="CW369" s="1700">
        <f>IFERROR(VLOOKUP($A369,'2006'!$A$2:$F$200,2,FALSE),0)</f>
        <v>0</v>
      </c>
      <c r="CX369" s="1691">
        <f>IFERROR(VLOOKUP($A369,'2006'!$A$2:$F$200,4,FALSE),0)</f>
        <v>0</v>
      </c>
      <c r="CY369" s="1691">
        <f>IFERROR(VLOOKUP($A369,'2006'!$A$2:$F$200,5,FALSE),0)</f>
        <v>0</v>
      </c>
      <c r="CZ369" s="1740">
        <f>IFERROR(VLOOKUP($A369,'2006'!$A$2:$F$200,6,FALSE),0)</f>
        <v>0</v>
      </c>
      <c r="DA369" s="1700">
        <f>IFERROR(VLOOKUP($A369,'2005'!$C$3:$M$205,8,FALSE),0)</f>
        <v>0</v>
      </c>
      <c r="DB369" s="1691">
        <f>IFERROR(VLOOKUP($A369,'2005'!$C$3:$M$205,9,FALSE),0)</f>
        <v>0</v>
      </c>
      <c r="DC369" s="1691">
        <f>IFERROR(VLOOKUP($A369,'2005'!$C$3:$M$205,10,FALSE),0)</f>
        <v>0</v>
      </c>
      <c r="DD369" s="1740">
        <f>IFERROR(VLOOKUP($A369,'2005'!$C$3:$M$205,11,FALSE),0)</f>
        <v>0</v>
      </c>
      <c r="DE369" s="1700">
        <f>IFERROR(VLOOKUP($A369,'2004'!$C$3:$M$213,8,FALSE),0)</f>
        <v>0</v>
      </c>
      <c r="DF369" s="1691">
        <f>IFERROR(VLOOKUP($A369,'2004'!$C$3:$M$213,9,FALSE),0)</f>
        <v>0</v>
      </c>
      <c r="DG369" s="1691">
        <f>IFERROR(VLOOKUP($A369,'2004'!$C$3:$M$213,10,FALSE),0)</f>
        <v>0</v>
      </c>
      <c r="DH369" s="1740">
        <f>IFERROR(VLOOKUP($A369,'2004'!$C$3:$M$213,11,FALSE),0)</f>
        <v>0</v>
      </c>
      <c r="DI369" s="1700">
        <f>IFERROR(VLOOKUP($A369,'2003'!$C$3:$Q$214,12,FALSE),0)</f>
        <v>0</v>
      </c>
      <c r="DJ369" s="1691">
        <f>IFERROR(VLOOKUP($A369,'2003'!$C$3:$Q$214,13,FALSE),0)</f>
        <v>0</v>
      </c>
      <c r="DK369" s="1691">
        <f>IFERROR(VLOOKUP($A369,'2003'!$C$3:$Q$214,14,FALSE),0)</f>
        <v>0</v>
      </c>
      <c r="DL369" s="1740">
        <f>IFERROR(VLOOKUP($A369,'2003'!$C$3:$Q$214,15,FALSE),0)</f>
        <v>0</v>
      </c>
      <c r="DM369" s="1700">
        <f>IFERROR(VLOOKUP($A369,'2002'!$D$3:$R$214,12,FALSE),0)</f>
        <v>0</v>
      </c>
      <c r="DN369" s="1691">
        <f>IFERROR(VLOOKUP($A369,'2002'!$D$3:$R$214,13,FALSE),0)</f>
        <v>0</v>
      </c>
      <c r="DO369" s="1691">
        <f>IFERROR(VLOOKUP($A369,'2002'!$D$3:$R$214,14,FALSE),0)</f>
        <v>0</v>
      </c>
      <c r="DP369" s="1788">
        <f>IFERROR(VLOOKUP($A369,'2002'!$D$3:$R$214,15,FALSE),0)</f>
        <v>0</v>
      </c>
      <c r="DQ369" s="1700">
        <f>IFERROR(VLOOKUP($A369,'Pre 2002'!$C$3:$CK$382,84,FALSE),0)</f>
        <v>520</v>
      </c>
      <c r="DR369" s="1695">
        <f>IFERROR(VLOOKUP($A369,'Pre 2002'!$C$3:$CK$382,85,FALSE),0)</f>
        <v>254</v>
      </c>
      <c r="DS369" s="1695">
        <f>IFERROR(VLOOKUP($A369,'Pre 2002'!$C$3:$CK$382,86,FALSE),0)</f>
        <v>4</v>
      </c>
      <c r="DT369" s="1790">
        <f>IFERROR(VLOOKUP($A369,'Pre 2002'!$C$3:$CK$382,87,FALSE),0)</f>
        <v>0.48846153846153845</v>
      </c>
      <c r="DU369" s="1741">
        <f>IFERROR(VLOOKUP(A369,'Pre 2002'!$C$3:$CG$382,83,FALSE),0)</f>
        <v>9</v>
      </c>
      <c r="DY369" s="1731"/>
    </row>
    <row r="370" spans="1:129">
      <c r="A370" s="1778" t="s">
        <v>230</v>
      </c>
      <c r="B370" s="1562">
        <f t="shared" si="133"/>
        <v>363</v>
      </c>
      <c r="C370" s="1562">
        <f t="shared" si="134"/>
        <v>176</v>
      </c>
      <c r="D370" s="1562">
        <f t="shared" si="135"/>
        <v>4</v>
      </c>
      <c r="E370" s="1563">
        <f t="shared" si="136"/>
        <v>0.48484848484848486</v>
      </c>
      <c r="F370" s="1786">
        <f t="shared" si="137"/>
        <v>8</v>
      </c>
      <c r="G370" s="1595">
        <v>2008</v>
      </c>
      <c r="H370" s="1567">
        <f t="shared" si="144"/>
        <v>7</v>
      </c>
      <c r="I370" s="1734">
        <f t="shared" si="145"/>
        <v>305</v>
      </c>
      <c r="J370" s="1734">
        <f t="shared" si="146"/>
        <v>149</v>
      </c>
      <c r="K370" s="1734">
        <f t="shared" si="147"/>
        <v>4</v>
      </c>
      <c r="L370" s="1806">
        <f t="shared" si="148"/>
        <v>0.4885245901639344</v>
      </c>
      <c r="M370" s="1746" t="s">
        <v>32</v>
      </c>
      <c r="N370" s="1746">
        <v>1</v>
      </c>
      <c r="O370" s="1700">
        <f>IFERROR(VLOOKUP($A370,'2022'!$B$2:$K$174,3,FALSE),0)</f>
        <v>0</v>
      </c>
      <c r="P370" s="1858">
        <f>IFERROR(VLOOKUP($A370,'2022'!$B$2:$K$174,4,FALSE),0)</f>
        <v>0</v>
      </c>
      <c r="Q370" s="1858">
        <f>IFERROR(VLOOKUP($A370,'2022'!$B$2:$K$174,5,FALSE),0)</f>
        <v>0</v>
      </c>
      <c r="R370" s="1858">
        <f>IFERROR(VLOOKUP($A370,'2022'!$B$2:$K$174,8,FALSE),0)</f>
        <v>0</v>
      </c>
      <c r="S370" s="1740">
        <f>IFERROR(VLOOKUP($A370,'2022'!$B$2:$K$174,10,FALSE),0)</f>
        <v>0</v>
      </c>
      <c r="T370" s="1700">
        <f>IFERROR(VLOOKUP($A370,'2021'!$B$2:$K$174,3,FALSE),0)</f>
        <v>0</v>
      </c>
      <c r="U370" s="1843">
        <f>IFERROR(VLOOKUP($A370,'2021'!$B$2:$K$174,4,FALSE),0)</f>
        <v>0</v>
      </c>
      <c r="V370" s="1843">
        <f>IFERROR(VLOOKUP($A370,'2021'!$B$2:$K$174,5,FALSE),0)</f>
        <v>0</v>
      </c>
      <c r="W370" s="1843">
        <f>IFERROR(VLOOKUP($A370,'2021'!$B$2:$K$174,8,FALSE),0)</f>
        <v>0</v>
      </c>
      <c r="X370" s="1740">
        <f>IFERROR(VLOOKUP($A370,'2021'!$B$2:$K$174,10,FALSE),0)</f>
        <v>0</v>
      </c>
      <c r="Y370" s="1700">
        <f>IFERROR(VLOOKUP($A370,'2020'!$B$2:$K$170,3,FALSE),0)</f>
        <v>0</v>
      </c>
      <c r="Z370" s="1829">
        <f>IFERROR(VLOOKUP($A370,'2020'!$B$2:$K$170,4,FALSE),0)</f>
        <v>0</v>
      </c>
      <c r="AA370" s="1829">
        <f>IFERROR(VLOOKUP($A370,'2020'!$B$2:$K$170,5,FALSE),0)</f>
        <v>0</v>
      </c>
      <c r="AB370" s="1829">
        <f>IFERROR(VLOOKUP($A370,'2020'!$B$2:$K$170,8,FALSE),0)</f>
        <v>0</v>
      </c>
      <c r="AC370" s="1740">
        <f>IFERROR(VLOOKUP($A370,'2020'!$B$2:$K$170,10,FALSE),0)</f>
        <v>0</v>
      </c>
      <c r="AD370" s="1700">
        <f>IFERROR(VLOOKUP($A370,'2019'!$B$2:$K$170,3,FALSE),0)</f>
        <v>0</v>
      </c>
      <c r="AE370" s="1823">
        <f>IFERROR(VLOOKUP($A370,'2019'!$B$2:$K$170,4,FALSE),0)</f>
        <v>0</v>
      </c>
      <c r="AF370" s="1823">
        <f>IFERROR(VLOOKUP($A370,'2019'!$B$2:$K$170,5,FALSE),0)</f>
        <v>0</v>
      </c>
      <c r="AG370" s="1823">
        <f>IFERROR(VLOOKUP($A370,'2019'!$B$2:$K$170,8,FALSE),0)</f>
        <v>0</v>
      </c>
      <c r="AH370" s="1740">
        <f>IFERROR(VLOOKUP($A370,'2019'!$B$2:$K$170,10,FALSE),0)</f>
        <v>0</v>
      </c>
      <c r="AI370" s="1700">
        <f>IFERROR(VLOOKUP($A370,'2018'!$B$2:$K$170,3,FALSE),0)</f>
        <v>0</v>
      </c>
      <c r="AJ370" s="1821">
        <f>IFERROR(VLOOKUP($A370,'2018'!$B$2:$K$170,4,FALSE),0)</f>
        <v>0</v>
      </c>
      <c r="AK370" s="1821">
        <f>IFERROR(VLOOKUP($A370,'2018'!$B$2:$K$170,5,FALSE),0)</f>
        <v>0</v>
      </c>
      <c r="AL370" s="1821">
        <f>IFERROR(VLOOKUP($A370,'2018'!$B$2:$K$170,8,FALSE),0)</f>
        <v>0</v>
      </c>
      <c r="AM370" s="1740">
        <f>IFERROR(VLOOKUP($A370,'2018'!$B$2:$K$170,10,FALSE),0)</f>
        <v>0</v>
      </c>
      <c r="AN370" s="1700">
        <f>IFERROR(VLOOKUP($A370,'2017'!$B$2:$J$163,2,FALSE),0)</f>
        <v>0</v>
      </c>
      <c r="AO370" s="1815">
        <f>IFERROR(VLOOKUP($A370,'2017'!$B$2:$J$163,3,FALSE),0)</f>
        <v>0</v>
      </c>
      <c r="AP370" s="1815">
        <f>IFERROR(VLOOKUP($A370,'2017'!$B$2:$J$163,4,FALSE),0)</f>
        <v>0</v>
      </c>
      <c r="AQ370" s="1815">
        <f>IFERROR(VLOOKUP($A370,'2017'!$B$2:$J$163,7,FALSE),0)</f>
        <v>0</v>
      </c>
      <c r="AR370" s="1740">
        <f>IFERROR(VLOOKUP($A370,'2017'!$B$2:$J$163,9,FALSE),0)</f>
        <v>0</v>
      </c>
      <c r="AS370" s="1700">
        <f>IFERROR(VLOOKUP($A370,'2016'!$B$2:$K$165,3,FALSE),0)</f>
        <v>0</v>
      </c>
      <c r="AT370" s="1796">
        <f>IFERROR(VLOOKUP($A370,'2016'!$B$2:$K$165,4,FALSE),0)</f>
        <v>0</v>
      </c>
      <c r="AU370" s="1796">
        <f>IFERROR(VLOOKUP($A370,'2016'!$B$2:$K$165,5,FALSE),0)</f>
        <v>0</v>
      </c>
      <c r="AV370" s="1796">
        <f>IFERROR(VLOOKUP($A370,'2016'!$B$2:$K$165,8,FALSE),0)</f>
        <v>0</v>
      </c>
      <c r="AW370" s="1740">
        <f>IFERROR(VLOOKUP($A370,'2016'!$B$2:$K$165,10,FALSE),0)</f>
        <v>0</v>
      </c>
      <c r="AX370" s="1700">
        <f>IFERROR(VLOOKUP($A370,'2015'!$B$2:$K$165,3,FALSE),0)</f>
        <v>58</v>
      </c>
      <c r="AY370" s="1695">
        <f>IFERROR(VLOOKUP($A370,'2015'!$B$2:$K$165,4,FALSE),0)</f>
        <v>9</v>
      </c>
      <c r="AZ370" s="1695">
        <f>IFERROR(VLOOKUP($A370,'2015'!$B$2:$K$165,5,FALSE),0)</f>
        <v>27</v>
      </c>
      <c r="BA370" s="1695">
        <f>IFERROR(VLOOKUP($A370,'2015'!$B$2:$K$165,8,FALSE),0)</f>
        <v>0</v>
      </c>
      <c r="BB370" s="1740">
        <f>IFERROR(VLOOKUP($A370,'2015'!$B$2:$K$165,10,FALSE),0)</f>
        <v>0.46551724137931033</v>
      </c>
      <c r="BC370" s="1700">
        <f>IFERROR(VLOOKUP($A370,'2014'!$B$2:$K$157,3,FALSE),0)</f>
        <v>37</v>
      </c>
      <c r="BD370" s="1691">
        <f>IFERROR(VLOOKUP($A370,'2014'!$B$2:$K$157,4,FALSE),0)</f>
        <v>16</v>
      </c>
      <c r="BE370" s="1691">
        <f>IFERROR(VLOOKUP($A370,'2014'!$B$2:$K$157,5,FALSE),0)</f>
        <v>21</v>
      </c>
      <c r="BF370" s="1691">
        <f>IFERROR(VLOOKUP($A370,'2014'!$B$2:$K$157,8,FALSE),0)</f>
        <v>0</v>
      </c>
      <c r="BG370" s="1740">
        <f>IFERROR(VLOOKUP($A370,'2014'!$B$2:$K$157,10,FALSE),0)</f>
        <v>0.56756756756756754</v>
      </c>
      <c r="BH370" s="1700">
        <f>IFERROR(VLOOKUP($A370,'2013'!$D$4:$I$249,2,FALSE),0)</f>
        <v>40</v>
      </c>
      <c r="BI370" s="1691">
        <f>IFERROR(VLOOKUP($A370,'2013'!$D$4:$I$249,3,FALSE),0)</f>
        <v>13</v>
      </c>
      <c r="BJ370" s="1691">
        <f>IFERROR(VLOOKUP($A370,'2013'!$D$4:$I$249,4,FALSE),0)</f>
        <v>20</v>
      </c>
      <c r="BK370" s="1691">
        <f>IFERROR(VLOOKUP($A370,'2013'!$D$4:$I$249,5,FALSE),0)</f>
        <v>0</v>
      </c>
      <c r="BL370" s="1740">
        <f>IFERROR(VLOOKUP($A370,'2013'!$D$4:$I$249,6,FALSE),0)</f>
        <v>0.5</v>
      </c>
      <c r="BM370" s="1737">
        <f>IFERROR(VLOOKUP($A370,'2012'!$D$3:$O$172,2,FALSE),0)</f>
        <v>228</v>
      </c>
      <c r="BN370" s="1691">
        <f>IFERROR(VLOOKUP($A370,'2012'!$D$3:$O$172,3,FALSE),0)</f>
        <v>108</v>
      </c>
      <c r="BO370" s="1743">
        <f>IFERROR(VLOOKUP($A370,'2012'!$D$3:$O$172,4,FALSE),0)</f>
        <v>4</v>
      </c>
      <c r="BP370" s="1700">
        <f>IFERROR(VLOOKUP($A370,'2012'!$D$3:$O$172,5,FALSE),0)</f>
        <v>30</v>
      </c>
      <c r="BQ370" s="1691">
        <f>IFERROR(VLOOKUP($A370,'2012'!$D$3:$O$172,6,FALSE),0)</f>
        <v>8</v>
      </c>
      <c r="BR370" s="1691">
        <f>IFERROR(VLOOKUP($A370,'2012'!$D$3:$O$172,7,FALSE),0)</f>
        <v>13</v>
      </c>
      <c r="BS370" s="1691">
        <f>IFERROR(VLOOKUP($A370,'2012'!$D$3:$O$172,8,FALSE),0)</f>
        <v>0</v>
      </c>
      <c r="BT370" s="1740">
        <f>IFERROR(VLOOKUP($A370,'2012'!$D$3:$O$172,9,FALSE),0)</f>
        <v>0.43333333333333335</v>
      </c>
      <c r="BU370" s="1737">
        <f>IFERROR(VLOOKUP($A370,'2012'!$D$3:$O$172,10,FALSE),0)</f>
        <v>198</v>
      </c>
      <c r="BV370" s="1691">
        <f>IFERROR(VLOOKUP($A370,'2012'!$D$3:$O$172,11,FALSE),0)</f>
        <v>95</v>
      </c>
      <c r="BW370" s="1743">
        <f>IFERROR(VLOOKUP($A370,'2012'!$D$3:$O$172,12,FALSE),0)</f>
        <v>4</v>
      </c>
      <c r="BX370" s="1700">
        <f>IFERROR(VLOOKUP($A370,'2011'!$D$4:$I$251,2,FALSE),0)</f>
        <v>40</v>
      </c>
      <c r="BY370" s="1691">
        <f>IFERROR(VLOOKUP($A370,'2011'!$D$4:$I$251,3,FALSE),0)</f>
        <v>10</v>
      </c>
      <c r="BZ370" s="1691">
        <f>IFERROR(VLOOKUP($A370,'2011'!$D$4:$I$251,4,FALSE),0)</f>
        <v>14</v>
      </c>
      <c r="CA370" s="1691">
        <f>IFERROR(VLOOKUP($A370,'2011'!$D$4:$I$251,5,FALSE),0)</f>
        <v>0</v>
      </c>
      <c r="CB370" s="1740">
        <f>IFERROR(VLOOKUP($A370,'2011'!$D$4:$I$251,6,FALSE),0)</f>
        <v>0.35</v>
      </c>
      <c r="CC370" s="1700">
        <f>IFERROR(VLOOKUP($A370,'2010'!$C$3:$H$234,2,FALSE),0)</f>
        <v>41</v>
      </c>
      <c r="CD370" s="1691">
        <f>IFERROR(VLOOKUP($A370,'2010'!$C$3:$H$234,3,FALSE),0)</f>
        <v>9</v>
      </c>
      <c r="CE370" s="1691">
        <f>IFERROR(VLOOKUP($A370,'2010'!$C$3:$H$234,4,FALSE),0)</f>
        <v>16</v>
      </c>
      <c r="CF370" s="1691">
        <f>IFERROR(VLOOKUP($A370,'2010'!$C$3:$H$234,5,FALSE),0)</f>
        <v>0</v>
      </c>
      <c r="CG370" s="1740">
        <f>IFERROR(VLOOKUP($A370,'2010'!$C$3:$H$234,6,FALSE),0)</f>
        <v>0.3902439024390244</v>
      </c>
      <c r="CH370" s="1700">
        <f>IFERROR(VLOOKUP($A370,'2009'!$C$3:$H$242,2,FALSE),0)</f>
        <v>48</v>
      </c>
      <c r="CI370" s="1691">
        <f>IFERROR(VLOOKUP($A370,'2009'!$C$3:$H$242,3,FALSE),0)</f>
        <v>19</v>
      </c>
      <c r="CJ370" s="1691">
        <f>IFERROR(VLOOKUP($A370,'2009'!$C$3:$H$242,4,FALSE),0)</f>
        <v>26</v>
      </c>
      <c r="CK370" s="1691">
        <f>IFERROR(VLOOKUP($A370,'2009'!$C$3:$H$242,5,FALSE),0)</f>
        <v>1</v>
      </c>
      <c r="CL370" s="1740">
        <f>IFERROR(VLOOKUP($A370,'2009'!$C$3:$H$242,6,FALSE),0)</f>
        <v>0.54166666666666663</v>
      </c>
      <c r="CM370" s="1700">
        <f>IFERROR(VLOOKUP($A370,'2008'!$C$3:$H$229,2,FALSE),0)</f>
        <v>69</v>
      </c>
      <c r="CN370" s="1691">
        <f>IFERROR(VLOOKUP($A370,'2008'!$C$3:$H$229,3,FALSE),0)</f>
        <v>26</v>
      </c>
      <c r="CO370" s="1691">
        <f>IFERROR(VLOOKUP($A370,'2008'!$C$3:$H$229,4,FALSE),0)</f>
        <v>39</v>
      </c>
      <c r="CP370" s="1691">
        <f>IFERROR(VLOOKUP($A370,'2008'!$C$3:$H$229,5,FALSE),0)</f>
        <v>3</v>
      </c>
      <c r="CQ370" s="1740">
        <f>IFERROR(VLOOKUP($A370,'2008'!$C$3:$H$229,6,FALSE),0)</f>
        <v>0.56521739130434778</v>
      </c>
      <c r="CR370" s="1700">
        <f>IFERROR(VLOOKUP($A370,'2007'!$C$3:$M$238,7,FALSE),0)</f>
        <v>0</v>
      </c>
      <c r="CS370" s="1691">
        <f>IFERROR(VLOOKUP($A370,'2007'!$C$3:$M$238,8,FALSE),0)</f>
        <v>0</v>
      </c>
      <c r="CT370" s="1691">
        <f>IFERROR(VLOOKUP($A370,'2007'!$C$3:$M$238,9,FALSE),0)</f>
        <v>0</v>
      </c>
      <c r="CU370" s="1691">
        <f>IFERROR(VLOOKUP($A370,'2007'!$C$3:$M$238,10,FALSE),0)</f>
        <v>0</v>
      </c>
      <c r="CV370" s="1740">
        <f>IFERROR(VLOOKUP($A370,'2007'!$C$3:$M$238,11,FALSE),0)</f>
        <v>0</v>
      </c>
      <c r="CW370" s="1700">
        <f>IFERROR(VLOOKUP($A370,'2006'!$A$2:$F$200,2,FALSE),0)</f>
        <v>0</v>
      </c>
      <c r="CX370" s="1691">
        <f>IFERROR(VLOOKUP($A370,'2006'!$A$2:$F$200,4,FALSE),0)</f>
        <v>0</v>
      </c>
      <c r="CY370" s="1691">
        <f>IFERROR(VLOOKUP($A370,'2006'!$A$2:$F$200,5,FALSE),0)</f>
        <v>0</v>
      </c>
      <c r="CZ370" s="1740">
        <f>IFERROR(VLOOKUP($A370,'2006'!$A$2:$F$200,6,FALSE),0)</f>
        <v>0</v>
      </c>
      <c r="DA370" s="1700">
        <f>IFERROR(VLOOKUP($A370,'2005'!$C$3:$M$205,8,FALSE),0)</f>
        <v>0</v>
      </c>
      <c r="DB370" s="1691">
        <f>IFERROR(VLOOKUP($A370,'2005'!$C$3:$M$205,9,FALSE),0)</f>
        <v>0</v>
      </c>
      <c r="DC370" s="1691">
        <f>IFERROR(VLOOKUP($A370,'2005'!$C$3:$M$205,10,FALSE),0)</f>
        <v>0</v>
      </c>
      <c r="DD370" s="1740">
        <f>IFERROR(VLOOKUP($A370,'2005'!$C$3:$M$205,11,FALSE),0)</f>
        <v>0</v>
      </c>
      <c r="DE370" s="1700">
        <f>IFERROR(VLOOKUP($A370,'2004'!$C$3:$M$213,8,FALSE),0)</f>
        <v>0</v>
      </c>
      <c r="DF370" s="1691">
        <f>IFERROR(VLOOKUP($A370,'2004'!$C$3:$M$213,9,FALSE),0)</f>
        <v>0</v>
      </c>
      <c r="DG370" s="1691">
        <f>IFERROR(VLOOKUP($A370,'2004'!$C$3:$M$213,10,FALSE),0)</f>
        <v>0</v>
      </c>
      <c r="DH370" s="1740">
        <f>IFERROR(VLOOKUP($A370,'2004'!$C$3:$M$213,11,FALSE),0)</f>
        <v>0</v>
      </c>
      <c r="DI370" s="1700">
        <f>IFERROR(VLOOKUP($A370,'2003'!$C$3:$Q$214,12,FALSE),0)</f>
        <v>0</v>
      </c>
      <c r="DJ370" s="1691">
        <f>IFERROR(VLOOKUP($A370,'2003'!$C$3:$Q$214,13,FALSE),0)</f>
        <v>0</v>
      </c>
      <c r="DK370" s="1691">
        <f>IFERROR(VLOOKUP($A370,'2003'!$C$3:$Q$214,14,FALSE),0)</f>
        <v>0</v>
      </c>
      <c r="DL370" s="1740">
        <f>IFERROR(VLOOKUP($A370,'2003'!$C$3:$Q$214,15,FALSE),0)</f>
        <v>0</v>
      </c>
      <c r="DM370" s="1700">
        <f>IFERROR(VLOOKUP($A370,'2002'!$D$3:$R$214,12,FALSE),0)</f>
        <v>0</v>
      </c>
      <c r="DN370" s="1691">
        <f>IFERROR(VLOOKUP($A370,'2002'!$D$3:$R$214,13,FALSE),0)</f>
        <v>0</v>
      </c>
      <c r="DO370" s="1691">
        <f>IFERROR(VLOOKUP($A370,'2002'!$D$3:$R$214,14,FALSE),0)</f>
        <v>0</v>
      </c>
      <c r="DP370" s="1788">
        <f>IFERROR(VLOOKUP($A370,'2002'!$D$3:$R$214,15,FALSE),0)</f>
        <v>0</v>
      </c>
      <c r="DQ370" s="1700">
        <f>IFERROR(VLOOKUP($A370,'Pre 2002'!$C$3:$CK$382,84,FALSE),0)</f>
        <v>0</v>
      </c>
      <c r="DR370" s="1695">
        <f>IFERROR(VLOOKUP($A370,'Pre 2002'!$C$3:$CK$382,85,FALSE),0)</f>
        <v>0</v>
      </c>
      <c r="DS370" s="1695">
        <f>IFERROR(VLOOKUP($A370,'Pre 2002'!$C$3:$CK$382,86,FALSE),0)</f>
        <v>0</v>
      </c>
      <c r="DT370" s="1790">
        <f>IFERROR(VLOOKUP($A370,'Pre 2002'!$C$3:$CK$382,87,FALSE),0)</f>
        <v>0</v>
      </c>
      <c r="DU370" s="1741">
        <f>IFERROR(VLOOKUP(A370,'Pre 2002'!$C$3:$CG$382,83,FALSE),0)</f>
        <v>0</v>
      </c>
      <c r="DY370" s="1731"/>
    </row>
    <row r="371" spans="1:129">
      <c r="A371" s="1778" t="s">
        <v>249</v>
      </c>
      <c r="B371" s="1562">
        <f t="shared" si="133"/>
        <v>347</v>
      </c>
      <c r="C371" s="1562">
        <f t="shared" si="134"/>
        <v>167</v>
      </c>
      <c r="D371" s="1562">
        <f t="shared" si="135"/>
        <v>4</v>
      </c>
      <c r="E371" s="1563">
        <f t="shared" si="136"/>
        <v>0.48126801152737753</v>
      </c>
      <c r="F371" s="1786">
        <f t="shared" si="137"/>
        <v>7</v>
      </c>
      <c r="G371" s="1595">
        <v>2007</v>
      </c>
      <c r="H371" s="1567">
        <f t="shared" si="144"/>
        <v>5</v>
      </c>
      <c r="I371" s="1734">
        <f t="shared" si="145"/>
        <v>246</v>
      </c>
      <c r="J371" s="1734">
        <f t="shared" si="146"/>
        <v>127</v>
      </c>
      <c r="K371" s="1734">
        <f t="shared" si="147"/>
        <v>4</v>
      </c>
      <c r="L371" s="1806">
        <f t="shared" si="148"/>
        <v>0.51626016260162599</v>
      </c>
      <c r="M371" s="1746" t="s">
        <v>84</v>
      </c>
      <c r="N371" s="1746" t="s">
        <v>80</v>
      </c>
      <c r="O371" s="1700">
        <f>IFERROR(VLOOKUP($A371,'2022'!$B$2:$K$174,3,FALSE),0)</f>
        <v>0</v>
      </c>
      <c r="P371" s="1858">
        <f>IFERROR(VLOOKUP($A371,'2022'!$B$2:$K$174,4,FALSE),0)</f>
        <v>0</v>
      </c>
      <c r="Q371" s="1858">
        <f>IFERROR(VLOOKUP($A371,'2022'!$B$2:$K$174,5,FALSE),0)</f>
        <v>0</v>
      </c>
      <c r="R371" s="1858">
        <f>IFERROR(VLOOKUP($A371,'2022'!$B$2:$K$174,8,FALSE),0)</f>
        <v>0</v>
      </c>
      <c r="S371" s="1740">
        <f>IFERROR(VLOOKUP($A371,'2022'!$B$2:$K$174,10,FALSE),0)</f>
        <v>0</v>
      </c>
      <c r="T371" s="1700">
        <f>IFERROR(VLOOKUP($A371,'2021'!$B$2:$K$174,3,FALSE),0)</f>
        <v>0</v>
      </c>
      <c r="U371" s="1843">
        <f>IFERROR(VLOOKUP($A371,'2021'!$B$2:$K$174,4,FALSE),0)</f>
        <v>0</v>
      </c>
      <c r="V371" s="1843">
        <f>IFERROR(VLOOKUP($A371,'2021'!$B$2:$K$174,5,FALSE),0)</f>
        <v>0</v>
      </c>
      <c r="W371" s="1843">
        <f>IFERROR(VLOOKUP($A371,'2021'!$B$2:$K$174,8,FALSE),0)</f>
        <v>0</v>
      </c>
      <c r="X371" s="1740">
        <f>IFERROR(VLOOKUP($A371,'2021'!$B$2:$K$174,10,FALSE),0)</f>
        <v>0</v>
      </c>
      <c r="Y371" s="1700">
        <f>IFERROR(VLOOKUP($A371,'2020'!$B$2:$K$170,3,FALSE),0)</f>
        <v>0</v>
      </c>
      <c r="Z371" s="1829">
        <f>IFERROR(VLOOKUP($A371,'2020'!$B$2:$K$170,4,FALSE),0)</f>
        <v>0</v>
      </c>
      <c r="AA371" s="1829">
        <f>IFERROR(VLOOKUP($A371,'2020'!$B$2:$K$170,5,FALSE),0)</f>
        <v>0</v>
      </c>
      <c r="AB371" s="1829">
        <f>IFERROR(VLOOKUP($A371,'2020'!$B$2:$K$170,8,FALSE),0)</f>
        <v>0</v>
      </c>
      <c r="AC371" s="1740">
        <f>IFERROR(VLOOKUP($A371,'2020'!$B$2:$K$170,10,FALSE),0)</f>
        <v>0</v>
      </c>
      <c r="AD371" s="1700">
        <f>IFERROR(VLOOKUP($A371,'2019'!$B$2:$K$170,3,FALSE),0)</f>
        <v>0</v>
      </c>
      <c r="AE371" s="1823">
        <f>IFERROR(VLOOKUP($A371,'2019'!$B$2:$K$170,4,FALSE),0)</f>
        <v>0</v>
      </c>
      <c r="AF371" s="1823">
        <f>IFERROR(VLOOKUP($A371,'2019'!$B$2:$K$170,5,FALSE),0)</f>
        <v>0</v>
      </c>
      <c r="AG371" s="1823">
        <f>IFERROR(VLOOKUP($A371,'2019'!$B$2:$K$170,8,FALSE),0)</f>
        <v>0</v>
      </c>
      <c r="AH371" s="1740">
        <f>IFERROR(VLOOKUP($A371,'2019'!$B$2:$K$170,10,FALSE),0)</f>
        <v>0</v>
      </c>
      <c r="AI371" s="1700">
        <f>IFERROR(VLOOKUP($A371,'2018'!$B$2:$K$170,3,FALSE),0)</f>
        <v>34</v>
      </c>
      <c r="AJ371" s="1821">
        <f>IFERROR(VLOOKUP($A371,'2018'!$B$2:$K$170,4,FALSE),0)</f>
        <v>8</v>
      </c>
      <c r="AK371" s="1821">
        <f>IFERROR(VLOOKUP($A371,'2018'!$B$2:$K$170,5,FALSE),0)</f>
        <v>11</v>
      </c>
      <c r="AL371" s="1821">
        <f>IFERROR(VLOOKUP($A371,'2018'!$B$2:$K$170,8,FALSE),0)</f>
        <v>0</v>
      </c>
      <c r="AM371" s="1740">
        <f>IFERROR(VLOOKUP($A371,'2018'!$B$2:$K$170,10,FALSE),0)</f>
        <v>0.32400000000000001</v>
      </c>
      <c r="AN371" s="1700">
        <f>IFERROR(VLOOKUP($A371,'2017'!$B$2:$J$163,2,FALSE),0)</f>
        <v>0</v>
      </c>
      <c r="AO371" s="1815">
        <f>IFERROR(VLOOKUP($A371,'2017'!$B$2:$J$163,3,FALSE),0)</f>
        <v>0</v>
      </c>
      <c r="AP371" s="1815">
        <f>IFERROR(VLOOKUP($A371,'2017'!$B$2:$J$163,4,FALSE),0)</f>
        <v>0</v>
      </c>
      <c r="AQ371" s="1815">
        <f>IFERROR(VLOOKUP($A371,'2017'!$B$2:$J$163,7,FALSE),0)</f>
        <v>0</v>
      </c>
      <c r="AR371" s="1740">
        <f>IFERROR(VLOOKUP($A371,'2017'!$B$2:$J$163,9,FALSE),0)</f>
        <v>0</v>
      </c>
      <c r="AS371" s="1700">
        <f>IFERROR(VLOOKUP($A371,'2016'!$B$2:$K$165,3,FALSE),0)</f>
        <v>0</v>
      </c>
      <c r="AT371" s="1796">
        <f>IFERROR(VLOOKUP($A371,'2016'!$B$2:$K$165,4,FALSE),0)</f>
        <v>0</v>
      </c>
      <c r="AU371" s="1796">
        <f>IFERROR(VLOOKUP($A371,'2016'!$B$2:$K$165,5,FALSE),0)</f>
        <v>0</v>
      </c>
      <c r="AV371" s="1796">
        <f>IFERROR(VLOOKUP($A371,'2016'!$B$2:$K$165,8,FALSE),0)</f>
        <v>0</v>
      </c>
      <c r="AW371" s="1740">
        <f>IFERROR(VLOOKUP($A371,'2016'!$B$2:$K$165,10,FALSE),0)</f>
        <v>0</v>
      </c>
      <c r="AX371" s="1700">
        <f>IFERROR(VLOOKUP($A371,'2015'!$B$2:$K$165,3,FALSE),0)</f>
        <v>67</v>
      </c>
      <c r="AY371" s="1695">
        <f>IFERROR(VLOOKUP($A371,'2015'!$B$2:$K$165,4,FALSE),0)</f>
        <v>15</v>
      </c>
      <c r="AZ371" s="1695">
        <f>IFERROR(VLOOKUP($A371,'2015'!$B$2:$K$165,5,FALSE),0)</f>
        <v>29</v>
      </c>
      <c r="BA371" s="1695">
        <f>IFERROR(VLOOKUP($A371,'2015'!$B$2:$K$165,8,FALSE),0)</f>
        <v>0</v>
      </c>
      <c r="BB371" s="1740">
        <f>IFERROR(VLOOKUP($A371,'2015'!$B$2:$K$165,10,FALSE),0)</f>
        <v>0.43283582089552236</v>
      </c>
      <c r="BC371" s="1700">
        <f>IFERROR(VLOOKUP($A371,'2014'!$B$2:$K$157,3,FALSE),0)</f>
        <v>60</v>
      </c>
      <c r="BD371" s="1691">
        <f>IFERROR(VLOOKUP($A371,'2014'!$B$2:$K$157,4,FALSE),0)</f>
        <v>26</v>
      </c>
      <c r="BE371" s="1691">
        <f>IFERROR(VLOOKUP($A371,'2014'!$B$2:$K$157,5,FALSE),0)</f>
        <v>34</v>
      </c>
      <c r="BF371" s="1691">
        <f>IFERROR(VLOOKUP($A371,'2014'!$B$2:$K$157,8,FALSE),0)</f>
        <v>2</v>
      </c>
      <c r="BG371" s="1740">
        <f>IFERROR(VLOOKUP($A371,'2014'!$B$2:$K$157,10,FALSE),0)</f>
        <v>0.56666666666666665</v>
      </c>
      <c r="BH371" s="1700">
        <f>IFERROR(VLOOKUP($A371,'2013'!$D$4:$I$249,2,FALSE),0)</f>
        <v>31</v>
      </c>
      <c r="BI371" s="1691">
        <f>IFERROR(VLOOKUP($A371,'2013'!$D$4:$I$249,3,FALSE),0)</f>
        <v>10</v>
      </c>
      <c r="BJ371" s="1691">
        <f>IFERROR(VLOOKUP($A371,'2013'!$D$4:$I$249,4,FALSE),0)</f>
        <v>13</v>
      </c>
      <c r="BK371" s="1691">
        <f>IFERROR(VLOOKUP($A371,'2013'!$D$4:$I$249,5,FALSE),0)</f>
        <v>0</v>
      </c>
      <c r="BL371" s="1740">
        <f>IFERROR(VLOOKUP($A371,'2013'!$D$4:$I$249,6,FALSE),0)</f>
        <v>0.41935483870967744</v>
      </c>
      <c r="BM371" s="1737">
        <f>IFERROR(VLOOKUP($A371,'2012'!$D$3:$O$172,2,FALSE),0)</f>
        <v>155</v>
      </c>
      <c r="BN371" s="1691">
        <f>IFERROR(VLOOKUP($A371,'2012'!$D$3:$O$172,3,FALSE),0)</f>
        <v>80</v>
      </c>
      <c r="BO371" s="1743">
        <f>IFERROR(VLOOKUP($A371,'2012'!$D$3:$O$172,4,FALSE),0)</f>
        <v>2</v>
      </c>
      <c r="BP371" s="1700">
        <f>IFERROR(VLOOKUP($A371,'2012'!$D$3:$O$172,5,FALSE),0)</f>
        <v>67</v>
      </c>
      <c r="BQ371" s="1691">
        <f>IFERROR(VLOOKUP($A371,'2012'!$D$3:$O$172,6,FALSE),0)</f>
        <v>36</v>
      </c>
      <c r="BR371" s="1691">
        <f>IFERROR(VLOOKUP($A371,'2012'!$D$3:$O$172,7,FALSE),0)</f>
        <v>40</v>
      </c>
      <c r="BS371" s="1691">
        <f>IFERROR(VLOOKUP($A371,'2012'!$D$3:$O$172,8,FALSE),0)</f>
        <v>1</v>
      </c>
      <c r="BT371" s="1740">
        <f>IFERROR(VLOOKUP($A371,'2012'!$D$3:$O$172,9,FALSE),0)</f>
        <v>0.59701492537313428</v>
      </c>
      <c r="BU371" s="1737">
        <f>IFERROR(VLOOKUP($A371,'2012'!$D$3:$O$172,10,FALSE),0)</f>
        <v>88</v>
      </c>
      <c r="BV371" s="1691">
        <f>IFERROR(VLOOKUP($A371,'2012'!$D$3:$O$172,11,FALSE),0)</f>
        <v>40</v>
      </c>
      <c r="BW371" s="1743">
        <f>IFERROR(VLOOKUP($A371,'2012'!$D$3:$O$172,12,FALSE),0)</f>
        <v>1</v>
      </c>
      <c r="BX371" s="1700">
        <f>IFERROR(VLOOKUP($A371,'2011'!$D$4:$I$251,2,FALSE),0)</f>
        <v>49</v>
      </c>
      <c r="BY371" s="1691">
        <f>IFERROR(VLOOKUP($A371,'2011'!$D$4:$I$251,3,FALSE),0)</f>
        <v>11</v>
      </c>
      <c r="BZ371" s="1691">
        <f>IFERROR(VLOOKUP($A371,'2011'!$D$4:$I$251,4,FALSE),0)</f>
        <v>23</v>
      </c>
      <c r="CA371" s="1691">
        <f>IFERROR(VLOOKUP($A371,'2011'!$D$4:$I$251,5,FALSE),0)</f>
        <v>0</v>
      </c>
      <c r="CB371" s="1740">
        <f>IFERROR(VLOOKUP($A371,'2011'!$D$4:$I$251,6,FALSE),0)</f>
        <v>0.46938775510204084</v>
      </c>
      <c r="CC371" s="1700">
        <f>IFERROR(VLOOKUP($A371,'2010'!$C$3:$H$234,2,FALSE),0)</f>
        <v>0</v>
      </c>
      <c r="CD371" s="1691">
        <f>IFERROR(VLOOKUP($A371,'2010'!$C$3:$H$234,3,FALSE),0)</f>
        <v>0</v>
      </c>
      <c r="CE371" s="1691">
        <f>IFERROR(VLOOKUP($A371,'2010'!$C$3:$H$234,4,FALSE),0)</f>
        <v>0</v>
      </c>
      <c r="CF371" s="1691">
        <f>IFERROR(VLOOKUP($A371,'2010'!$C$3:$H$234,5,FALSE),0)</f>
        <v>0</v>
      </c>
      <c r="CG371" s="1740">
        <f>IFERROR(VLOOKUP($A371,'2010'!$C$3:$H$234,6,FALSE),0)</f>
        <v>0</v>
      </c>
      <c r="CH371" s="1700">
        <f>IFERROR(VLOOKUP($A371,'2009'!$C$3:$H$242,2,FALSE),0)</f>
        <v>0</v>
      </c>
      <c r="CI371" s="1691">
        <f>IFERROR(VLOOKUP($A371,'2009'!$C$3:$H$242,3,FALSE),0)</f>
        <v>0</v>
      </c>
      <c r="CJ371" s="1691">
        <f>IFERROR(VLOOKUP($A371,'2009'!$C$3:$H$242,4,FALSE),0)</f>
        <v>0</v>
      </c>
      <c r="CK371" s="1691">
        <f>IFERROR(VLOOKUP($A371,'2009'!$C$3:$H$242,5,FALSE),0)</f>
        <v>0</v>
      </c>
      <c r="CL371" s="1740">
        <f>IFERROR(VLOOKUP($A371,'2009'!$C$3:$H$242,6,FALSE),0)</f>
        <v>0</v>
      </c>
      <c r="CM371" s="1700">
        <f>IFERROR(VLOOKUP($A371,'2008'!$C$3:$H$229,2,FALSE),0)</f>
        <v>39</v>
      </c>
      <c r="CN371" s="1691">
        <f>IFERROR(VLOOKUP($A371,'2008'!$C$3:$H$229,3,FALSE),0)</f>
        <v>9</v>
      </c>
      <c r="CO371" s="1691">
        <f>IFERROR(VLOOKUP($A371,'2008'!$C$3:$H$229,4,FALSE),0)</f>
        <v>17</v>
      </c>
      <c r="CP371" s="1691">
        <f>IFERROR(VLOOKUP($A371,'2008'!$C$3:$H$229,5,FALSE),0)</f>
        <v>1</v>
      </c>
      <c r="CQ371" s="1740">
        <f>IFERROR(VLOOKUP($A371,'2008'!$C$3:$H$229,6,FALSE),0)</f>
        <v>0.4358974358974359</v>
      </c>
      <c r="CR371" s="1700">
        <f>IFERROR(VLOOKUP($A371,'2007'!$C$3:$M$238,7,FALSE),0)</f>
        <v>0</v>
      </c>
      <c r="CS371" s="1691">
        <f>IFERROR(VLOOKUP($A371,'2007'!$C$3:$M$238,8,FALSE),0)</f>
        <v>0</v>
      </c>
      <c r="CT371" s="1691">
        <f>IFERROR(VLOOKUP($A371,'2007'!$C$3:$M$238,9,FALSE),0)</f>
        <v>0</v>
      </c>
      <c r="CU371" s="1691">
        <f>IFERROR(VLOOKUP($A371,'2007'!$C$3:$M$238,10,FALSE),0)</f>
        <v>0</v>
      </c>
      <c r="CV371" s="1740">
        <f>IFERROR(VLOOKUP($A371,'2007'!$C$3:$M$238,11,FALSE),0)</f>
        <v>0</v>
      </c>
      <c r="CW371" s="1700">
        <f>IFERROR(VLOOKUP($A371,'2006'!$A$2:$F$200,2,FALSE),0)</f>
        <v>0</v>
      </c>
      <c r="CX371" s="1691">
        <f>IFERROR(VLOOKUP($A371,'2006'!$A$2:$F$200,4,FALSE),0)</f>
        <v>0</v>
      </c>
      <c r="CY371" s="1691">
        <f>IFERROR(VLOOKUP($A371,'2006'!$A$2:$F$200,5,FALSE),0)</f>
        <v>0</v>
      </c>
      <c r="CZ371" s="1740">
        <f>IFERROR(VLOOKUP($A371,'2006'!$A$2:$F$200,6,FALSE),0)</f>
        <v>0</v>
      </c>
      <c r="DA371" s="1700">
        <f>IFERROR(VLOOKUP($A371,'2005'!$C$3:$M$205,8,FALSE),0)</f>
        <v>0</v>
      </c>
      <c r="DB371" s="1691">
        <f>IFERROR(VLOOKUP($A371,'2005'!$C$3:$M$205,9,FALSE),0)</f>
        <v>0</v>
      </c>
      <c r="DC371" s="1691">
        <f>IFERROR(VLOOKUP($A371,'2005'!$C$3:$M$205,10,FALSE),0)</f>
        <v>0</v>
      </c>
      <c r="DD371" s="1740">
        <f>IFERROR(VLOOKUP($A371,'2005'!$C$3:$M$205,11,FALSE),0)</f>
        <v>0</v>
      </c>
      <c r="DE371" s="1700">
        <f>IFERROR(VLOOKUP($A371,'2004'!$C$3:$M$213,8,FALSE),0)</f>
        <v>0</v>
      </c>
      <c r="DF371" s="1691">
        <f>IFERROR(VLOOKUP($A371,'2004'!$C$3:$M$213,9,FALSE),0)</f>
        <v>0</v>
      </c>
      <c r="DG371" s="1691">
        <f>IFERROR(VLOOKUP($A371,'2004'!$C$3:$M$213,10,FALSE),0)</f>
        <v>0</v>
      </c>
      <c r="DH371" s="1740">
        <f>IFERROR(VLOOKUP($A371,'2004'!$C$3:$M$213,11,FALSE),0)</f>
        <v>0</v>
      </c>
      <c r="DI371" s="1700">
        <f>IFERROR(VLOOKUP($A371,'2003'!$C$3:$Q$214,12,FALSE),0)</f>
        <v>0</v>
      </c>
      <c r="DJ371" s="1691">
        <f>IFERROR(VLOOKUP($A371,'2003'!$C$3:$Q$214,13,FALSE),0)</f>
        <v>0</v>
      </c>
      <c r="DK371" s="1691">
        <f>IFERROR(VLOOKUP($A371,'2003'!$C$3:$Q$214,14,FALSE),0)</f>
        <v>0</v>
      </c>
      <c r="DL371" s="1740">
        <f>IFERROR(VLOOKUP($A371,'2003'!$C$3:$Q$214,15,FALSE),0)</f>
        <v>0</v>
      </c>
      <c r="DM371" s="1700">
        <f>IFERROR(VLOOKUP($A371,'2002'!$D$3:$R$214,12,FALSE),0)</f>
        <v>0</v>
      </c>
      <c r="DN371" s="1691">
        <f>IFERROR(VLOOKUP($A371,'2002'!$D$3:$R$214,13,FALSE),0)</f>
        <v>0</v>
      </c>
      <c r="DO371" s="1691">
        <f>IFERROR(VLOOKUP($A371,'2002'!$D$3:$R$214,14,FALSE),0)</f>
        <v>0</v>
      </c>
      <c r="DP371" s="1788">
        <f>IFERROR(VLOOKUP($A371,'2002'!$D$3:$R$214,15,FALSE),0)</f>
        <v>0</v>
      </c>
      <c r="DQ371" s="1700">
        <f>IFERROR(VLOOKUP($A371,'Pre 2002'!$C$3:$CK$382,84,FALSE),0)</f>
        <v>0</v>
      </c>
      <c r="DR371" s="1695">
        <f>IFERROR(VLOOKUP($A371,'Pre 2002'!$C$3:$CK$382,85,FALSE),0)</f>
        <v>0</v>
      </c>
      <c r="DS371" s="1695">
        <f>IFERROR(VLOOKUP($A371,'Pre 2002'!$C$3:$CK$382,86,FALSE),0)</f>
        <v>0</v>
      </c>
      <c r="DT371" s="1790">
        <f>IFERROR(VLOOKUP($A371,'Pre 2002'!$C$3:$CK$382,87,FALSE),0)</f>
        <v>0</v>
      </c>
      <c r="DU371" s="1741">
        <f>IFERROR(VLOOKUP(A371,'Pre 2002'!$C$3:$CG$382,83,FALSE),0)</f>
        <v>0</v>
      </c>
      <c r="DY371" s="1731"/>
    </row>
    <row r="372" spans="1:129">
      <c r="A372" s="1778" t="s">
        <v>1115</v>
      </c>
      <c r="B372" s="1562">
        <f t="shared" si="133"/>
        <v>248</v>
      </c>
      <c r="C372" s="1562">
        <f t="shared" si="134"/>
        <v>117</v>
      </c>
      <c r="D372" s="1562">
        <f t="shared" si="135"/>
        <v>4</v>
      </c>
      <c r="E372" s="1563">
        <f t="shared" si="136"/>
        <v>0.47177419354838712</v>
      </c>
      <c r="F372" s="1786">
        <f t="shared" si="137"/>
        <v>7</v>
      </c>
      <c r="G372" s="1595" t="s">
        <v>2159</v>
      </c>
      <c r="H372" s="1567">
        <f t="shared" si="144"/>
        <v>7</v>
      </c>
      <c r="I372" s="1734">
        <f t="shared" si="145"/>
        <v>248</v>
      </c>
      <c r="J372" s="1734">
        <f t="shared" si="146"/>
        <v>117</v>
      </c>
      <c r="K372" s="1734">
        <f t="shared" si="147"/>
        <v>4</v>
      </c>
      <c r="L372" s="1806">
        <f t="shared" si="148"/>
        <v>0.47177419354838712</v>
      </c>
      <c r="O372" s="1700">
        <f>IFERROR(VLOOKUP($A372,'2022'!$B$2:$K$174,3,FALSE),0)</f>
        <v>0</v>
      </c>
      <c r="P372" s="1858">
        <f>IFERROR(VLOOKUP($A372,'2022'!$B$2:$K$174,4,FALSE),0)</f>
        <v>0</v>
      </c>
      <c r="Q372" s="1858">
        <f>IFERROR(VLOOKUP($A372,'2022'!$B$2:$K$174,5,FALSE),0)</f>
        <v>0</v>
      </c>
      <c r="R372" s="1858">
        <f>IFERROR(VLOOKUP($A372,'2022'!$B$2:$K$174,8,FALSE),0)</f>
        <v>0</v>
      </c>
      <c r="S372" s="1740">
        <f>IFERROR(VLOOKUP($A372,'2022'!$B$2:$K$174,10,FALSE),0)</f>
        <v>0</v>
      </c>
      <c r="T372" s="1700">
        <f>IFERROR(VLOOKUP($A372,'2021'!$B$2:$K$174,3,FALSE),0)</f>
        <v>0</v>
      </c>
      <c r="U372" s="1843">
        <f>IFERROR(VLOOKUP($A372,'2021'!$B$2:$K$174,4,FALSE),0)</f>
        <v>0</v>
      </c>
      <c r="V372" s="1843">
        <f>IFERROR(VLOOKUP($A372,'2021'!$B$2:$K$174,5,FALSE),0)</f>
        <v>0</v>
      </c>
      <c r="W372" s="1843">
        <f>IFERROR(VLOOKUP($A372,'2021'!$B$2:$K$174,8,FALSE),0)</f>
        <v>0</v>
      </c>
      <c r="X372" s="1740">
        <f>IFERROR(VLOOKUP($A372,'2021'!$B$2:$K$174,10,FALSE),0)</f>
        <v>0</v>
      </c>
      <c r="Y372" s="1700">
        <f>IFERROR(VLOOKUP($A372,'2020'!$B$2:$K$170,3,FALSE),0)</f>
        <v>0</v>
      </c>
      <c r="Z372" s="1829">
        <f>IFERROR(VLOOKUP($A372,'2020'!$B$2:$K$170,4,FALSE),0)</f>
        <v>0</v>
      </c>
      <c r="AA372" s="1829">
        <f>IFERROR(VLOOKUP($A372,'2020'!$B$2:$K$170,5,FALSE),0)</f>
        <v>0</v>
      </c>
      <c r="AB372" s="1829">
        <f>IFERROR(VLOOKUP($A372,'2020'!$B$2:$K$170,8,FALSE),0)</f>
        <v>0</v>
      </c>
      <c r="AC372" s="1740">
        <f>IFERROR(VLOOKUP($A372,'2020'!$B$2:$K$170,10,FALSE),0)</f>
        <v>0</v>
      </c>
      <c r="AD372" s="1700">
        <f>IFERROR(VLOOKUP($A372,'2019'!$B$2:$K$170,3,FALSE),0)</f>
        <v>0</v>
      </c>
      <c r="AE372" s="1823">
        <f>IFERROR(VLOOKUP($A372,'2019'!$B$2:$K$170,4,FALSE),0)</f>
        <v>0</v>
      </c>
      <c r="AF372" s="1823">
        <f>IFERROR(VLOOKUP($A372,'2019'!$B$2:$K$170,5,FALSE),0)</f>
        <v>0</v>
      </c>
      <c r="AG372" s="1823">
        <f>IFERROR(VLOOKUP($A372,'2019'!$B$2:$K$170,8,FALSE),0)</f>
        <v>0</v>
      </c>
      <c r="AH372" s="1740">
        <f>IFERROR(VLOOKUP($A372,'2019'!$B$2:$K$170,10,FALSE),0)</f>
        <v>0</v>
      </c>
      <c r="AI372" s="1700">
        <f>IFERROR(VLOOKUP($A372,'2018'!$B$2:$K$170,3,FALSE),0)</f>
        <v>0</v>
      </c>
      <c r="AJ372" s="1821">
        <f>IFERROR(VLOOKUP($A372,'2018'!$B$2:$K$170,4,FALSE),0)</f>
        <v>0</v>
      </c>
      <c r="AK372" s="1821">
        <f>IFERROR(VLOOKUP($A372,'2018'!$B$2:$K$170,5,FALSE),0)</f>
        <v>0</v>
      </c>
      <c r="AL372" s="1821">
        <f>IFERROR(VLOOKUP($A372,'2018'!$B$2:$K$170,8,FALSE),0)</f>
        <v>0</v>
      </c>
      <c r="AM372" s="1740">
        <f>IFERROR(VLOOKUP($A372,'2018'!$B$2:$K$170,10,FALSE),0)</f>
        <v>0</v>
      </c>
      <c r="AN372" s="1700">
        <f>IFERROR(VLOOKUP($A372,'2017'!$B$2:$J$163,2,FALSE),0)</f>
        <v>0</v>
      </c>
      <c r="AO372" s="1815">
        <f>IFERROR(VLOOKUP($A372,'2017'!$B$2:$J$163,3,FALSE),0)</f>
        <v>0</v>
      </c>
      <c r="AP372" s="1815">
        <f>IFERROR(VLOOKUP($A372,'2017'!$B$2:$J$163,4,FALSE),0)</f>
        <v>0</v>
      </c>
      <c r="AQ372" s="1815">
        <f>IFERROR(VLOOKUP($A372,'2017'!$B$2:$J$163,7,FALSE),0)</f>
        <v>0</v>
      </c>
      <c r="AR372" s="1740">
        <f>IFERROR(VLOOKUP($A372,'2017'!$B$2:$J$163,9,FALSE),0)</f>
        <v>0</v>
      </c>
      <c r="AS372" s="1700">
        <f>IFERROR(VLOOKUP($A372,'2016'!$B$2:$K$165,3,FALSE),0)</f>
        <v>0</v>
      </c>
      <c r="AT372" s="1796">
        <f>IFERROR(VLOOKUP($A372,'2016'!$B$2:$K$165,4,FALSE),0)</f>
        <v>0</v>
      </c>
      <c r="AU372" s="1796">
        <f>IFERROR(VLOOKUP($A372,'2016'!$B$2:$K$165,5,FALSE),0)</f>
        <v>0</v>
      </c>
      <c r="AV372" s="1796">
        <f>IFERROR(VLOOKUP($A372,'2016'!$B$2:$K$165,8,FALSE),0)</f>
        <v>0</v>
      </c>
      <c r="AW372" s="1740">
        <f>IFERROR(VLOOKUP($A372,'2016'!$B$2:$K$165,10,FALSE),0)</f>
        <v>0</v>
      </c>
      <c r="AX372" s="1700">
        <f>IFERROR(VLOOKUP($A372,'2015'!$B$2:$K$165,3,FALSE),0)</f>
        <v>0</v>
      </c>
      <c r="AY372" s="1695">
        <f>IFERROR(VLOOKUP($A372,'2015'!$B$2:$K$165,4,FALSE),0)</f>
        <v>0</v>
      </c>
      <c r="AZ372" s="1695">
        <f>IFERROR(VLOOKUP($A372,'2015'!$B$2:$K$165,5,FALSE),0)</f>
        <v>0</v>
      </c>
      <c r="BA372" s="1695">
        <f>IFERROR(VLOOKUP($A372,'2015'!$B$2:$K$165,8,FALSE),0)</f>
        <v>0</v>
      </c>
      <c r="BB372" s="1740">
        <f>IFERROR(VLOOKUP($A372,'2015'!$B$2:$K$165,10,FALSE),0)</f>
        <v>0</v>
      </c>
      <c r="BC372" s="1700">
        <f>IFERROR(VLOOKUP($A372,'2014'!$B$2:$K$157,3,FALSE),0)</f>
        <v>0</v>
      </c>
      <c r="BD372" s="1691">
        <f>IFERROR(VLOOKUP($A372,'2014'!$B$2:$K$157,4,FALSE),0)</f>
        <v>0</v>
      </c>
      <c r="BE372" s="1691">
        <f>IFERROR(VLOOKUP($A372,'2014'!$B$2:$K$157,5,FALSE),0)</f>
        <v>0</v>
      </c>
      <c r="BF372" s="1691">
        <f>IFERROR(VLOOKUP($A372,'2014'!$B$2:$K$157,8,FALSE),0)</f>
        <v>0</v>
      </c>
      <c r="BG372" s="1740">
        <f>IFERROR(VLOOKUP($A372,'2014'!$B$2:$K$157,10,FALSE),0)</f>
        <v>0</v>
      </c>
      <c r="BH372" s="1700">
        <f>IFERROR(VLOOKUP($A372,'2013'!$D$4:$I$249,2,FALSE),0)</f>
        <v>0</v>
      </c>
      <c r="BI372" s="1691">
        <f>IFERROR(VLOOKUP($A372,'2013'!$D$4:$I$249,3,FALSE),0)</f>
        <v>0</v>
      </c>
      <c r="BJ372" s="1691">
        <f>IFERROR(VLOOKUP($A372,'2013'!$D$4:$I$249,4,FALSE),0)</f>
        <v>0</v>
      </c>
      <c r="BK372" s="1691">
        <f>IFERROR(VLOOKUP($A372,'2013'!$D$4:$I$249,5,FALSE),0)</f>
        <v>0</v>
      </c>
      <c r="BL372" s="1740">
        <f>IFERROR(VLOOKUP($A372,'2013'!$D$4:$I$249,6,FALSE),0)</f>
        <v>0</v>
      </c>
      <c r="BM372" s="1737">
        <f>IFERROR(VLOOKUP($A372,'2012'!$D$3:$O$172,2,FALSE),0)</f>
        <v>0</v>
      </c>
      <c r="BN372" s="1691">
        <f>IFERROR(VLOOKUP($A372,'2012'!$D$3:$O$172,3,FALSE),0)</f>
        <v>0</v>
      </c>
      <c r="BO372" s="1743">
        <f>IFERROR(VLOOKUP($A372,'2012'!$D$3:$O$172,4,FALSE),0)</f>
        <v>0</v>
      </c>
      <c r="BP372" s="1700">
        <f>IFERROR(VLOOKUP($A372,'2012'!$D$3:$O$172,5,FALSE),0)</f>
        <v>0</v>
      </c>
      <c r="BQ372" s="1691">
        <f>IFERROR(VLOOKUP($A372,'2012'!$D$3:$O$172,6,FALSE),0)</f>
        <v>0</v>
      </c>
      <c r="BR372" s="1691">
        <f>IFERROR(VLOOKUP($A372,'2012'!$D$3:$O$172,7,FALSE),0)</f>
        <v>0</v>
      </c>
      <c r="BS372" s="1691">
        <f>IFERROR(VLOOKUP($A372,'2012'!$D$3:$O$172,8,FALSE),0)</f>
        <v>0</v>
      </c>
      <c r="BT372" s="1740">
        <f>IFERROR(VLOOKUP($A372,'2012'!$D$3:$O$172,9,FALSE),0)</f>
        <v>0</v>
      </c>
      <c r="BX372" s="1700">
        <f>IFERROR(VLOOKUP($A372,'2011'!$D$4:$I$251,2,FALSE),0)</f>
        <v>0</v>
      </c>
      <c r="BY372" s="1691">
        <f>IFERROR(VLOOKUP($A372,'2011'!$D$4:$I$251,3,FALSE),0)</f>
        <v>0</v>
      </c>
      <c r="BZ372" s="1691">
        <f>IFERROR(VLOOKUP($A372,'2011'!$D$4:$I$251,4,FALSE),0)</f>
        <v>0</v>
      </c>
      <c r="CA372" s="1691">
        <f>IFERROR(VLOOKUP($A372,'2011'!$D$4:$I$251,5,FALSE),0)</f>
        <v>0</v>
      </c>
      <c r="CB372" s="1740">
        <f>IFERROR(VLOOKUP($A372,'2011'!$D$4:$I$251,6,FALSE),0)</f>
        <v>0</v>
      </c>
      <c r="CC372" s="1700">
        <f>IFERROR(VLOOKUP($A372,'2010'!$C$3:$H$234,2,FALSE),0)</f>
        <v>42</v>
      </c>
      <c r="CD372" s="1691">
        <f>IFERROR(VLOOKUP($A372,'2010'!$C$3:$H$234,3,FALSE),0)</f>
        <v>14</v>
      </c>
      <c r="CE372" s="1691">
        <f>IFERROR(VLOOKUP($A372,'2010'!$C$3:$H$234,4,FALSE),0)</f>
        <v>21</v>
      </c>
      <c r="CF372" s="1691">
        <f>IFERROR(VLOOKUP($A372,'2010'!$C$3:$H$234,5,FALSE),0)</f>
        <v>1</v>
      </c>
      <c r="CG372" s="1740">
        <f>IFERROR(VLOOKUP($A372,'2010'!$C$3:$H$234,6,FALSE),0)</f>
        <v>0.5</v>
      </c>
      <c r="CH372" s="1700">
        <f>IFERROR(VLOOKUP($A372,'2009'!$C$3:$H$242,2,FALSE),0)</f>
        <v>34</v>
      </c>
      <c r="CI372" s="1691">
        <f>IFERROR(VLOOKUP($A372,'2009'!$C$3:$H$242,3,FALSE),0)</f>
        <v>3</v>
      </c>
      <c r="CJ372" s="1691">
        <f>IFERROR(VLOOKUP($A372,'2009'!$C$3:$H$242,4,FALSE),0)</f>
        <v>15</v>
      </c>
      <c r="CK372" s="1691">
        <f>IFERROR(VLOOKUP($A372,'2009'!$C$3:$H$242,5,FALSE),0)</f>
        <v>0</v>
      </c>
      <c r="CL372" s="1740">
        <f>IFERROR(VLOOKUP($A372,'2009'!$C$3:$H$242,6,FALSE),0)</f>
        <v>0.44117647058823528</v>
      </c>
      <c r="CM372" s="1700">
        <f>IFERROR(VLOOKUP($A372,'2008'!$C$3:$H$229,2,FALSE),0)</f>
        <v>44</v>
      </c>
      <c r="CN372" s="1691">
        <f>IFERROR(VLOOKUP($A372,'2008'!$C$3:$H$229,3,FALSE),0)</f>
        <v>11</v>
      </c>
      <c r="CO372" s="1691">
        <f>IFERROR(VLOOKUP($A372,'2008'!$C$3:$H$229,4,FALSE),0)</f>
        <v>20</v>
      </c>
      <c r="CP372" s="1691">
        <f>IFERROR(VLOOKUP($A372,'2008'!$C$3:$H$229,5,FALSE),0)</f>
        <v>1</v>
      </c>
      <c r="CQ372" s="1740">
        <f>IFERROR(VLOOKUP($A372,'2008'!$C$3:$H$229,6,FALSE),0)</f>
        <v>0.45454545454545453</v>
      </c>
      <c r="CR372" s="1700">
        <f>IFERROR(VLOOKUP($A372,'2007'!$C$3:$M$238,7,FALSE),0)</f>
        <v>61</v>
      </c>
      <c r="CS372" s="1691">
        <f>IFERROR(VLOOKUP($A372,'2007'!$C$3:$M$238,8,FALSE),0)</f>
        <v>20</v>
      </c>
      <c r="CT372" s="1691">
        <f>IFERROR(VLOOKUP($A372,'2007'!$C$3:$M$238,9,FALSE),0)</f>
        <v>28</v>
      </c>
      <c r="CU372" s="1691">
        <f>IFERROR(VLOOKUP($A372,'2007'!$C$3:$M$238,10,FALSE),0)</f>
        <v>1</v>
      </c>
      <c r="CV372" s="1740">
        <f>IFERROR(VLOOKUP($A372,'2007'!$C$3:$M$238,11,FALSE),0)</f>
        <v>0.45901639344262296</v>
      </c>
      <c r="CW372" s="1700">
        <f>IFERROR(VLOOKUP($A372,'2006'!$A$2:$F$200,2,FALSE),0)</f>
        <v>22</v>
      </c>
      <c r="CX372" s="1691">
        <f>IFERROR(VLOOKUP($A372,'2006'!$A$2:$F$200,4,FALSE),0)</f>
        <v>10</v>
      </c>
      <c r="CY372" s="1691">
        <f>IFERROR(VLOOKUP($A372,'2006'!$A$2:$F$200,5,FALSE),0)</f>
        <v>0</v>
      </c>
      <c r="CZ372" s="1740">
        <f>IFERROR(VLOOKUP($A372,'2006'!$A$2:$F$200,6,FALSE),0)</f>
        <v>0.45454545454545453</v>
      </c>
      <c r="DA372" s="1700">
        <f>IFERROR(VLOOKUP($A372,'2005'!$C$3:$M$205,8,FALSE),0)</f>
        <v>28</v>
      </c>
      <c r="DB372" s="1691">
        <f>IFERROR(VLOOKUP($A372,'2005'!$C$3:$M$205,9,FALSE),0)</f>
        <v>11</v>
      </c>
      <c r="DC372" s="1691">
        <f>IFERROR(VLOOKUP($A372,'2005'!$C$3:$M$205,10,FALSE),0)</f>
        <v>0</v>
      </c>
      <c r="DD372" s="1740">
        <f>IFERROR(VLOOKUP($A372,'2005'!$C$3:$M$205,11,FALSE),0)</f>
        <v>0.39285714285714285</v>
      </c>
      <c r="DE372" s="1700">
        <f>IFERROR(VLOOKUP($A372,'2004'!$C$3:$M$213,8,FALSE),0)</f>
        <v>17</v>
      </c>
      <c r="DF372" s="1691">
        <f>IFERROR(VLOOKUP($A372,'2004'!$C$3:$M$213,9,FALSE),0)</f>
        <v>12</v>
      </c>
      <c r="DG372" s="1691">
        <f>IFERROR(VLOOKUP($A372,'2004'!$C$3:$M$213,10,FALSE),0)</f>
        <v>1</v>
      </c>
      <c r="DH372" s="1740">
        <f>IFERROR(VLOOKUP($A372,'2004'!$C$3:$M$213,11,FALSE),0)</f>
        <v>0.70588235294117652</v>
      </c>
      <c r="DI372" s="1700">
        <f>IFERROR(VLOOKUP($A372,'2003'!$C$3:$Q$214,12,FALSE),0)</f>
        <v>0</v>
      </c>
      <c r="DJ372" s="1691">
        <f>IFERROR(VLOOKUP($A372,'2003'!$C$3:$Q$214,13,FALSE),0)</f>
        <v>0</v>
      </c>
      <c r="DK372" s="1691">
        <f>IFERROR(VLOOKUP($A372,'2003'!$C$3:$Q$214,14,FALSE),0)</f>
        <v>0</v>
      </c>
      <c r="DL372" s="1740">
        <f>IFERROR(VLOOKUP($A372,'2003'!$C$3:$Q$214,15,FALSE),0)</f>
        <v>0</v>
      </c>
      <c r="DM372" s="1700">
        <f>IFERROR(VLOOKUP($A372,'2002'!$D$3:$R$214,12,FALSE),0)</f>
        <v>0</v>
      </c>
      <c r="DN372" s="1691">
        <f>IFERROR(VLOOKUP($A372,'2002'!$D$3:$R$214,13,FALSE),0)</f>
        <v>0</v>
      </c>
      <c r="DO372" s="1691">
        <f>IFERROR(VLOOKUP($A372,'2002'!$D$3:$R$214,14,FALSE),0)</f>
        <v>0</v>
      </c>
      <c r="DP372" s="1788">
        <f>IFERROR(VLOOKUP($A372,'2002'!$D$3:$R$214,15,FALSE),0)</f>
        <v>0</v>
      </c>
      <c r="DQ372" s="1700">
        <f>IFERROR(VLOOKUP($A372,'Pre 2002'!$C$3:$CK$382,84,FALSE),0)</f>
        <v>0</v>
      </c>
      <c r="DR372" s="1695">
        <f>IFERROR(VLOOKUP($A372,'Pre 2002'!$C$3:$CK$382,85,FALSE),0)</f>
        <v>0</v>
      </c>
      <c r="DS372" s="1695">
        <f>IFERROR(VLOOKUP($A372,'Pre 2002'!$C$3:$CK$382,86,FALSE),0)</f>
        <v>0</v>
      </c>
      <c r="DT372" s="1790">
        <f>IFERROR(VLOOKUP($A372,'Pre 2002'!$C$3:$CK$382,87,FALSE),0)</f>
        <v>0</v>
      </c>
      <c r="DU372" s="1741">
        <f>IFERROR(VLOOKUP(A372,'Pre 2002'!$C$3:$CG$382,83,FALSE),0)</f>
        <v>0</v>
      </c>
      <c r="DY372" s="1731"/>
    </row>
    <row r="373" spans="1:129">
      <c r="A373" s="1778" t="s">
        <v>1084</v>
      </c>
      <c r="B373" s="1562">
        <f t="shared" si="133"/>
        <v>560</v>
      </c>
      <c r="C373" s="1562">
        <f t="shared" si="134"/>
        <v>264</v>
      </c>
      <c r="D373" s="1562">
        <f t="shared" si="135"/>
        <v>4</v>
      </c>
      <c r="E373" s="1563">
        <f t="shared" si="136"/>
        <v>0.47142857142857142</v>
      </c>
      <c r="F373" s="1786">
        <f t="shared" si="137"/>
        <v>13</v>
      </c>
      <c r="G373" s="1595">
        <v>2001</v>
      </c>
      <c r="H373" s="1567">
        <f t="shared" si="144"/>
        <v>13</v>
      </c>
      <c r="I373" s="1734">
        <f t="shared" si="145"/>
        <v>560</v>
      </c>
      <c r="J373" s="1734">
        <f t="shared" si="146"/>
        <v>264</v>
      </c>
      <c r="K373" s="1734">
        <f t="shared" si="147"/>
        <v>4</v>
      </c>
      <c r="L373" s="1806">
        <f t="shared" si="148"/>
        <v>0.47142857142857142</v>
      </c>
      <c r="O373" s="1700">
        <f>IFERROR(VLOOKUP($A373,'2022'!$B$2:$K$174,3,FALSE),0)</f>
        <v>0</v>
      </c>
      <c r="P373" s="1858">
        <f>IFERROR(VLOOKUP($A373,'2022'!$B$2:$K$174,4,FALSE),0)</f>
        <v>0</v>
      </c>
      <c r="Q373" s="1858">
        <f>IFERROR(VLOOKUP($A373,'2022'!$B$2:$K$174,5,FALSE),0)</f>
        <v>0</v>
      </c>
      <c r="R373" s="1858">
        <f>IFERROR(VLOOKUP($A373,'2022'!$B$2:$K$174,8,FALSE),0)</f>
        <v>0</v>
      </c>
      <c r="S373" s="1740">
        <f>IFERROR(VLOOKUP($A373,'2022'!$B$2:$K$174,10,FALSE),0)</f>
        <v>0</v>
      </c>
      <c r="T373" s="1700">
        <f>IFERROR(VLOOKUP($A373,'2021'!$B$2:$K$174,3,FALSE),0)</f>
        <v>0</v>
      </c>
      <c r="U373" s="1843">
        <f>IFERROR(VLOOKUP($A373,'2021'!$B$2:$K$174,4,FALSE),0)</f>
        <v>0</v>
      </c>
      <c r="V373" s="1843">
        <f>IFERROR(VLOOKUP($A373,'2021'!$B$2:$K$174,5,FALSE),0)</f>
        <v>0</v>
      </c>
      <c r="W373" s="1843">
        <f>IFERROR(VLOOKUP($A373,'2021'!$B$2:$K$174,8,FALSE),0)</f>
        <v>0</v>
      </c>
      <c r="X373" s="1740">
        <f>IFERROR(VLOOKUP($A373,'2021'!$B$2:$K$174,10,FALSE),0)</f>
        <v>0</v>
      </c>
      <c r="Y373" s="1700">
        <f>IFERROR(VLOOKUP($A373,'2020'!$B$2:$K$170,3,FALSE),0)</f>
        <v>0</v>
      </c>
      <c r="Z373" s="1829">
        <f>IFERROR(VLOOKUP($A373,'2020'!$B$2:$K$170,4,FALSE),0)</f>
        <v>0</v>
      </c>
      <c r="AA373" s="1829">
        <f>IFERROR(VLOOKUP($A373,'2020'!$B$2:$K$170,5,FALSE),0)</f>
        <v>0</v>
      </c>
      <c r="AB373" s="1829">
        <f>IFERROR(VLOOKUP($A373,'2020'!$B$2:$K$170,8,FALSE),0)</f>
        <v>0</v>
      </c>
      <c r="AC373" s="1740">
        <f>IFERROR(VLOOKUP($A373,'2020'!$B$2:$K$170,10,FALSE),0)</f>
        <v>0</v>
      </c>
      <c r="AD373" s="1700">
        <f>IFERROR(VLOOKUP($A373,'2019'!$B$2:$K$170,3,FALSE),0)</f>
        <v>0</v>
      </c>
      <c r="AE373" s="1823">
        <f>IFERROR(VLOOKUP($A373,'2019'!$B$2:$K$170,4,FALSE),0)</f>
        <v>0</v>
      </c>
      <c r="AF373" s="1823">
        <f>IFERROR(VLOOKUP($A373,'2019'!$B$2:$K$170,5,FALSE),0)</f>
        <v>0</v>
      </c>
      <c r="AG373" s="1823">
        <f>IFERROR(VLOOKUP($A373,'2019'!$B$2:$K$170,8,FALSE),0)</f>
        <v>0</v>
      </c>
      <c r="AH373" s="1740">
        <f>IFERROR(VLOOKUP($A373,'2019'!$B$2:$K$170,10,FALSE),0)</f>
        <v>0</v>
      </c>
      <c r="AI373" s="1700">
        <f>IFERROR(VLOOKUP($A373,'2018'!$B$2:$K$170,3,FALSE),0)</f>
        <v>0</v>
      </c>
      <c r="AJ373" s="1821">
        <f>IFERROR(VLOOKUP($A373,'2018'!$B$2:$K$170,4,FALSE),0)</f>
        <v>0</v>
      </c>
      <c r="AK373" s="1821">
        <f>IFERROR(VLOOKUP($A373,'2018'!$B$2:$K$170,5,FALSE),0)</f>
        <v>0</v>
      </c>
      <c r="AL373" s="1821">
        <f>IFERROR(VLOOKUP($A373,'2018'!$B$2:$K$170,8,FALSE),0)</f>
        <v>0</v>
      </c>
      <c r="AM373" s="1740">
        <f>IFERROR(VLOOKUP($A373,'2018'!$B$2:$K$170,10,FALSE),0)</f>
        <v>0</v>
      </c>
      <c r="AN373" s="1700">
        <f>IFERROR(VLOOKUP($A373,'2017'!$B$2:$J$163,2,FALSE),0)</f>
        <v>0</v>
      </c>
      <c r="AO373" s="1815">
        <f>IFERROR(VLOOKUP($A373,'2017'!$B$2:$J$163,3,FALSE),0)</f>
        <v>0</v>
      </c>
      <c r="AP373" s="1815">
        <f>IFERROR(VLOOKUP($A373,'2017'!$B$2:$J$163,4,FALSE),0)</f>
        <v>0</v>
      </c>
      <c r="AQ373" s="1815">
        <f>IFERROR(VLOOKUP($A373,'2017'!$B$2:$J$163,7,FALSE),0)</f>
        <v>0</v>
      </c>
      <c r="AR373" s="1740">
        <f>IFERROR(VLOOKUP($A373,'2017'!$B$2:$J$163,9,FALSE),0)</f>
        <v>0</v>
      </c>
      <c r="AS373" s="1700">
        <f>IFERROR(VLOOKUP($A373,'2016'!$B$2:$K$165,3,FALSE),0)</f>
        <v>0</v>
      </c>
      <c r="AT373" s="1796">
        <f>IFERROR(VLOOKUP($A373,'2016'!$B$2:$K$165,4,FALSE),0)</f>
        <v>0</v>
      </c>
      <c r="AU373" s="1796">
        <f>IFERROR(VLOOKUP($A373,'2016'!$B$2:$K$165,5,FALSE),0)</f>
        <v>0</v>
      </c>
      <c r="AV373" s="1796">
        <f>IFERROR(VLOOKUP($A373,'2016'!$B$2:$K$165,8,FALSE),0)</f>
        <v>0</v>
      </c>
      <c r="AW373" s="1740">
        <f>IFERROR(VLOOKUP($A373,'2016'!$B$2:$K$165,10,FALSE),0)</f>
        <v>0</v>
      </c>
      <c r="AX373" s="1700">
        <f>IFERROR(VLOOKUP($A373,'2015'!$B$2:$K$165,3,FALSE),0)</f>
        <v>0</v>
      </c>
      <c r="AY373" s="1695">
        <f>IFERROR(VLOOKUP($A373,'2015'!$B$2:$K$165,4,FALSE),0)</f>
        <v>0</v>
      </c>
      <c r="AZ373" s="1695">
        <f>IFERROR(VLOOKUP($A373,'2015'!$B$2:$K$165,5,FALSE),0)</f>
        <v>0</v>
      </c>
      <c r="BA373" s="1695">
        <f>IFERROR(VLOOKUP($A373,'2015'!$B$2:$K$165,8,FALSE),0)</f>
        <v>0</v>
      </c>
      <c r="BB373" s="1740">
        <f>IFERROR(VLOOKUP($A373,'2015'!$B$2:$K$165,10,FALSE),0)</f>
        <v>0</v>
      </c>
      <c r="BC373" s="1700">
        <f>IFERROR(VLOOKUP($A373,'2014'!$B$2:$K$157,3,FALSE),0)</f>
        <v>0</v>
      </c>
      <c r="BD373" s="1691">
        <f>IFERROR(VLOOKUP($A373,'2014'!$B$2:$K$157,4,FALSE),0)</f>
        <v>0</v>
      </c>
      <c r="BE373" s="1691">
        <f>IFERROR(VLOOKUP($A373,'2014'!$B$2:$K$157,5,FALSE),0)</f>
        <v>0</v>
      </c>
      <c r="BF373" s="1691">
        <f>IFERROR(VLOOKUP($A373,'2014'!$B$2:$K$157,8,FALSE),0)</f>
        <v>0</v>
      </c>
      <c r="BG373" s="1740">
        <f>IFERROR(VLOOKUP($A373,'2014'!$B$2:$K$157,10,FALSE),0)</f>
        <v>0</v>
      </c>
      <c r="BH373" s="1700">
        <f>IFERROR(VLOOKUP($A373,'2013'!$D$4:$I$249,2,FALSE),0)</f>
        <v>0</v>
      </c>
      <c r="BI373" s="1691">
        <f>IFERROR(VLOOKUP($A373,'2013'!$D$4:$I$249,3,FALSE),0)</f>
        <v>0</v>
      </c>
      <c r="BJ373" s="1691">
        <f>IFERROR(VLOOKUP($A373,'2013'!$D$4:$I$249,4,FALSE),0)</f>
        <v>0</v>
      </c>
      <c r="BK373" s="1691">
        <f>IFERROR(VLOOKUP($A373,'2013'!$D$4:$I$249,5,FALSE),0)</f>
        <v>0</v>
      </c>
      <c r="BL373" s="1740">
        <f>IFERROR(VLOOKUP($A373,'2013'!$D$4:$I$249,6,FALSE),0)</f>
        <v>0</v>
      </c>
      <c r="BM373" s="1737">
        <f>IFERROR(VLOOKUP($A373,'2012'!$D$3:$O$172,2,FALSE),0)</f>
        <v>560</v>
      </c>
      <c r="BN373" s="1691">
        <f>IFERROR(VLOOKUP($A373,'2012'!$D$3:$O$172,3,FALSE),0)</f>
        <v>264</v>
      </c>
      <c r="BO373" s="1743">
        <f>IFERROR(VLOOKUP($A373,'2012'!$D$3:$O$172,4,FALSE),0)</f>
        <v>4</v>
      </c>
      <c r="BP373" s="1700">
        <f>IFERROR(VLOOKUP($A373,'2012'!$D$3:$O$172,5,FALSE),0)</f>
        <v>20</v>
      </c>
      <c r="BQ373" s="1691">
        <f>IFERROR(VLOOKUP($A373,'2012'!$D$3:$O$172,6,FALSE),0)</f>
        <v>5</v>
      </c>
      <c r="BR373" s="1691">
        <f>IFERROR(VLOOKUP($A373,'2012'!$D$3:$O$172,7,FALSE),0)</f>
        <v>7</v>
      </c>
      <c r="BS373" s="1691">
        <f>IFERROR(VLOOKUP($A373,'2012'!$D$3:$O$172,8,FALSE),0)</f>
        <v>0</v>
      </c>
      <c r="BT373" s="1740">
        <f>IFERROR(VLOOKUP($A373,'2012'!$D$3:$O$172,9,FALSE),0)</f>
        <v>0.35</v>
      </c>
      <c r="BU373" s="1737">
        <f>IFERROR(VLOOKUP($A373,'2012'!$D$3:$O$172,10,FALSE),0)</f>
        <v>540</v>
      </c>
      <c r="BV373" s="1691">
        <f>IFERROR(VLOOKUP($A373,'2012'!$D$3:$O$172,11,FALSE),0)</f>
        <v>257</v>
      </c>
      <c r="BW373" s="1743">
        <f>IFERROR(VLOOKUP($A373,'2012'!$D$3:$O$172,12,FALSE),0)</f>
        <v>4</v>
      </c>
      <c r="BX373" s="1700">
        <f>IFERROR(VLOOKUP($A373,'2011'!$D$4:$I$251,2,FALSE),0)</f>
        <v>57</v>
      </c>
      <c r="BY373" s="1691">
        <f>IFERROR(VLOOKUP($A373,'2011'!$D$4:$I$251,3,FALSE),0)</f>
        <v>18</v>
      </c>
      <c r="BZ373" s="1691">
        <f>IFERROR(VLOOKUP($A373,'2011'!$D$4:$I$251,4,FALSE),0)</f>
        <v>30</v>
      </c>
      <c r="CA373" s="1691">
        <f>IFERROR(VLOOKUP($A373,'2011'!$D$4:$I$251,5,FALSE),0)</f>
        <v>0</v>
      </c>
      <c r="CB373" s="1740">
        <f>IFERROR(VLOOKUP($A373,'2011'!$D$4:$I$251,6,FALSE),0)</f>
        <v>0.52631578947368418</v>
      </c>
      <c r="CC373" s="1700">
        <f>IFERROR(VLOOKUP($A373,'2010'!$C$3:$H$234,2,FALSE),0)</f>
        <v>50</v>
      </c>
      <c r="CD373" s="1691">
        <f>IFERROR(VLOOKUP($A373,'2010'!$C$3:$H$234,3,FALSE),0)</f>
        <v>12</v>
      </c>
      <c r="CE373" s="1691">
        <f>IFERROR(VLOOKUP($A373,'2010'!$C$3:$H$234,4,FALSE),0)</f>
        <v>24</v>
      </c>
      <c r="CF373" s="1691">
        <f>IFERROR(VLOOKUP($A373,'2010'!$C$3:$H$234,5,FALSE),0)</f>
        <v>0</v>
      </c>
      <c r="CG373" s="1740">
        <f>IFERROR(VLOOKUP($A373,'2010'!$C$3:$H$234,6,FALSE),0)</f>
        <v>0.48</v>
      </c>
      <c r="CH373" s="1700">
        <f>IFERROR(VLOOKUP($A373,'2009'!$C$3:$H$242,2,FALSE),0)</f>
        <v>41</v>
      </c>
      <c r="CI373" s="1691">
        <f>IFERROR(VLOOKUP($A373,'2009'!$C$3:$H$242,3,FALSE),0)</f>
        <v>12</v>
      </c>
      <c r="CJ373" s="1691">
        <f>IFERROR(VLOOKUP($A373,'2009'!$C$3:$H$242,4,FALSE),0)</f>
        <v>21</v>
      </c>
      <c r="CK373" s="1691">
        <f>IFERROR(VLOOKUP($A373,'2009'!$C$3:$H$242,5,FALSE),0)</f>
        <v>0</v>
      </c>
      <c r="CL373" s="1740">
        <f>IFERROR(VLOOKUP($A373,'2009'!$C$3:$H$242,6,FALSE),0)</f>
        <v>0.51219512195121952</v>
      </c>
      <c r="CM373" s="1700">
        <f>IFERROR(VLOOKUP($A373,'2008'!$C$3:$H$229,2,FALSE),0)</f>
        <v>33</v>
      </c>
      <c r="CN373" s="1691">
        <f>IFERROR(VLOOKUP($A373,'2008'!$C$3:$H$229,3,FALSE),0)</f>
        <v>6</v>
      </c>
      <c r="CO373" s="1691">
        <f>IFERROR(VLOOKUP($A373,'2008'!$C$3:$H$229,4,FALSE),0)</f>
        <v>15</v>
      </c>
      <c r="CP373" s="1691">
        <f>IFERROR(VLOOKUP($A373,'2008'!$C$3:$H$229,5,FALSE),0)</f>
        <v>0</v>
      </c>
      <c r="CQ373" s="1740">
        <f>IFERROR(VLOOKUP($A373,'2008'!$C$3:$H$229,6,FALSE),0)</f>
        <v>0.45454545454545453</v>
      </c>
      <c r="CR373" s="1700">
        <f>IFERROR(VLOOKUP($A373,'2007'!$C$3:$M$238,7,FALSE),0)</f>
        <v>53</v>
      </c>
      <c r="CS373" s="1691">
        <f>IFERROR(VLOOKUP($A373,'2007'!$C$3:$M$238,8,FALSE),0)</f>
        <v>14</v>
      </c>
      <c r="CT373" s="1691">
        <f>IFERROR(VLOOKUP($A373,'2007'!$C$3:$M$238,9,FALSE),0)</f>
        <v>20</v>
      </c>
      <c r="CU373" s="1691">
        <f>IFERROR(VLOOKUP($A373,'2007'!$C$3:$M$238,10,FALSE),0)</f>
        <v>0</v>
      </c>
      <c r="CV373" s="1740">
        <f>IFERROR(VLOOKUP($A373,'2007'!$C$3:$M$238,11,FALSE),0)</f>
        <v>0.37735849056603776</v>
      </c>
      <c r="CW373" s="1700">
        <f>IFERROR(VLOOKUP($A373,'2006'!$A$2:$F$200,2,FALSE),0)</f>
        <v>44</v>
      </c>
      <c r="CX373" s="1691">
        <f>IFERROR(VLOOKUP($A373,'2006'!$A$2:$F$200,4,FALSE),0)</f>
        <v>16</v>
      </c>
      <c r="CY373" s="1691">
        <f>IFERROR(VLOOKUP($A373,'2006'!$A$2:$F$200,5,FALSE),0)</f>
        <v>0</v>
      </c>
      <c r="CZ373" s="1740">
        <f>IFERROR(VLOOKUP($A373,'2006'!$A$2:$F$200,6,FALSE),0)</f>
        <v>0.36363636363636365</v>
      </c>
      <c r="DA373" s="1700">
        <f>IFERROR(VLOOKUP($A373,'2005'!$C$3:$M$205,8,FALSE),0)</f>
        <v>0</v>
      </c>
      <c r="DB373" s="1691">
        <f>IFERROR(VLOOKUP($A373,'2005'!$C$3:$M$205,9,FALSE),0)</f>
        <v>0</v>
      </c>
      <c r="DC373" s="1691">
        <f>IFERROR(VLOOKUP($A373,'2005'!$C$3:$M$205,10,FALSE),0)</f>
        <v>0</v>
      </c>
      <c r="DD373" s="1740">
        <f>IFERROR(VLOOKUP($A373,'2005'!$C$3:$M$205,11,FALSE),0)</f>
        <v>0</v>
      </c>
      <c r="DE373" s="1700">
        <f>IFERROR(VLOOKUP($A373,'2004'!$C$3:$M$213,8,FALSE),0)</f>
        <v>65</v>
      </c>
      <c r="DF373" s="1691">
        <f>IFERROR(VLOOKUP($A373,'2004'!$C$3:$M$213,9,FALSE),0)</f>
        <v>30</v>
      </c>
      <c r="DG373" s="1691">
        <f>IFERROR(VLOOKUP($A373,'2004'!$C$3:$M$213,10,FALSE),0)</f>
        <v>1</v>
      </c>
      <c r="DH373" s="1740">
        <f>IFERROR(VLOOKUP($A373,'2004'!$C$3:$M$213,11,FALSE),0)</f>
        <v>0.46153846153846156</v>
      </c>
      <c r="DI373" s="1700">
        <f>IFERROR(VLOOKUP($A373,'2003'!$C$3:$Q$214,12,FALSE),0)</f>
        <v>11</v>
      </c>
      <c r="DJ373" s="1691">
        <f>IFERROR(VLOOKUP($A373,'2003'!$C$3:$Q$214,13,FALSE),0)</f>
        <v>5</v>
      </c>
      <c r="DK373" s="1691">
        <f>IFERROR(VLOOKUP($A373,'2003'!$C$3:$Q$214,14,FALSE),0)</f>
        <v>0</v>
      </c>
      <c r="DL373" s="1740">
        <f>IFERROR(VLOOKUP($A373,'2003'!$C$3:$Q$214,15,FALSE),0)</f>
        <v>0.45454545454545453</v>
      </c>
      <c r="DM373" s="1700">
        <f>IFERROR(VLOOKUP($A373,'2002'!$D$3:$R$214,12,FALSE),0)</f>
        <v>0</v>
      </c>
      <c r="DN373" s="1691">
        <f>IFERROR(VLOOKUP($A373,'2002'!$D$3:$R$214,13,FALSE),0)</f>
        <v>0</v>
      </c>
      <c r="DO373" s="1691">
        <f>IFERROR(VLOOKUP($A373,'2002'!$D$3:$R$214,14,FALSE),0)</f>
        <v>0</v>
      </c>
      <c r="DP373" s="1788">
        <f>IFERROR(VLOOKUP($A373,'2002'!$D$3:$R$214,15,FALSE),0)</f>
        <v>0</v>
      </c>
      <c r="DQ373" s="1700">
        <f>IFERROR(VLOOKUP($A373,'Pre 2002'!$C$3:$CK$382,84,FALSE),0)</f>
        <v>186</v>
      </c>
      <c r="DR373" s="1695">
        <f>IFERROR(VLOOKUP($A373,'Pre 2002'!$C$3:$CK$382,85,FALSE),0)</f>
        <v>96</v>
      </c>
      <c r="DS373" s="1695">
        <f>IFERROR(VLOOKUP($A373,'Pre 2002'!$C$3:$CK$382,86,FALSE),0)</f>
        <v>3</v>
      </c>
      <c r="DT373" s="1790">
        <f>IFERROR(VLOOKUP($A373,'Pre 2002'!$C$3:$CK$382,87,FALSE),0)</f>
        <v>0.5161290322580645</v>
      </c>
      <c r="DU373" s="1741">
        <f>IFERROR(VLOOKUP(A373,'Pre 2002'!$C$3:$CG$382,83,FALSE),0)</f>
        <v>4</v>
      </c>
      <c r="DY373" s="1731"/>
    </row>
    <row r="374" spans="1:129">
      <c r="A374" s="1778" t="s">
        <v>1091</v>
      </c>
      <c r="B374" s="1562">
        <f t="shared" si="133"/>
        <v>1154</v>
      </c>
      <c r="C374" s="1562">
        <f t="shared" si="134"/>
        <v>538</v>
      </c>
      <c r="D374" s="1562">
        <f t="shared" si="135"/>
        <v>4</v>
      </c>
      <c r="E374" s="1563">
        <f t="shared" si="136"/>
        <v>0.46620450606585789</v>
      </c>
      <c r="F374" s="1786">
        <f t="shared" si="137"/>
        <v>21</v>
      </c>
      <c r="G374" s="1595" t="s">
        <v>2159</v>
      </c>
      <c r="H374" s="1567">
        <f t="shared" si="144"/>
        <v>21</v>
      </c>
      <c r="I374" s="1734">
        <f t="shared" si="145"/>
        <v>1154</v>
      </c>
      <c r="J374" s="1734">
        <f t="shared" si="146"/>
        <v>538</v>
      </c>
      <c r="K374" s="1734">
        <f t="shared" si="147"/>
        <v>4</v>
      </c>
      <c r="L374" s="1806">
        <f t="shared" si="148"/>
        <v>0.46620450606585789</v>
      </c>
      <c r="M374" s="1751"/>
      <c r="N374" s="1751"/>
      <c r="O374" s="1700">
        <f>IFERROR(VLOOKUP($A374,'2022'!$B$2:$K$174,3,FALSE),0)</f>
        <v>0</v>
      </c>
      <c r="P374" s="1858">
        <f>IFERROR(VLOOKUP($A374,'2022'!$B$2:$K$174,4,FALSE),0)</f>
        <v>0</v>
      </c>
      <c r="Q374" s="1858">
        <f>IFERROR(VLOOKUP($A374,'2022'!$B$2:$K$174,5,FALSE),0)</f>
        <v>0</v>
      </c>
      <c r="R374" s="1858">
        <f>IFERROR(VLOOKUP($A374,'2022'!$B$2:$K$174,8,FALSE),0)</f>
        <v>0</v>
      </c>
      <c r="S374" s="1740">
        <f>IFERROR(VLOOKUP($A374,'2022'!$B$2:$K$174,10,FALSE),0)</f>
        <v>0</v>
      </c>
      <c r="T374" s="1700">
        <f>IFERROR(VLOOKUP($A374,'2021'!$B$2:$K$174,3,FALSE),0)</f>
        <v>0</v>
      </c>
      <c r="U374" s="1843">
        <f>IFERROR(VLOOKUP($A374,'2021'!$B$2:$K$174,4,FALSE),0)</f>
        <v>0</v>
      </c>
      <c r="V374" s="1843">
        <f>IFERROR(VLOOKUP($A374,'2021'!$B$2:$K$174,5,FALSE),0)</f>
        <v>0</v>
      </c>
      <c r="W374" s="1843">
        <f>IFERROR(VLOOKUP($A374,'2021'!$B$2:$K$174,8,FALSE),0)</f>
        <v>0</v>
      </c>
      <c r="X374" s="1740">
        <f>IFERROR(VLOOKUP($A374,'2021'!$B$2:$K$174,10,FALSE),0)</f>
        <v>0</v>
      </c>
      <c r="Y374" s="1700">
        <f>IFERROR(VLOOKUP($A374,'2020'!$B$2:$K$170,3,FALSE),0)</f>
        <v>0</v>
      </c>
      <c r="Z374" s="1829">
        <f>IFERROR(VLOOKUP($A374,'2020'!$B$2:$K$170,4,FALSE),0)</f>
        <v>0</v>
      </c>
      <c r="AA374" s="1829">
        <f>IFERROR(VLOOKUP($A374,'2020'!$B$2:$K$170,5,FALSE),0)</f>
        <v>0</v>
      </c>
      <c r="AB374" s="1829">
        <f>IFERROR(VLOOKUP($A374,'2020'!$B$2:$K$170,8,FALSE),0)</f>
        <v>0</v>
      </c>
      <c r="AC374" s="1740">
        <f>IFERROR(VLOOKUP($A374,'2020'!$B$2:$K$170,10,FALSE),0)</f>
        <v>0</v>
      </c>
      <c r="AD374" s="1700">
        <f>IFERROR(VLOOKUP($A374,'2019'!$B$2:$K$170,3,FALSE),0)</f>
        <v>0</v>
      </c>
      <c r="AE374" s="1823">
        <f>IFERROR(VLOOKUP($A374,'2019'!$B$2:$K$170,4,FALSE),0)</f>
        <v>0</v>
      </c>
      <c r="AF374" s="1823">
        <f>IFERROR(VLOOKUP($A374,'2019'!$B$2:$K$170,5,FALSE),0)</f>
        <v>0</v>
      </c>
      <c r="AG374" s="1823">
        <f>IFERROR(VLOOKUP($A374,'2019'!$B$2:$K$170,8,FALSE),0)</f>
        <v>0</v>
      </c>
      <c r="AH374" s="1740">
        <f>IFERROR(VLOOKUP($A374,'2019'!$B$2:$K$170,10,FALSE),0)</f>
        <v>0</v>
      </c>
      <c r="AI374" s="1700">
        <f>IFERROR(VLOOKUP($A374,'2018'!$B$2:$K$170,3,FALSE),0)</f>
        <v>0</v>
      </c>
      <c r="AJ374" s="1821">
        <f>IFERROR(VLOOKUP($A374,'2018'!$B$2:$K$170,4,FALSE),0)</f>
        <v>0</v>
      </c>
      <c r="AK374" s="1821">
        <f>IFERROR(VLOOKUP($A374,'2018'!$B$2:$K$170,5,FALSE),0)</f>
        <v>0</v>
      </c>
      <c r="AL374" s="1821">
        <f>IFERROR(VLOOKUP($A374,'2018'!$B$2:$K$170,8,FALSE),0)</f>
        <v>0</v>
      </c>
      <c r="AM374" s="1740">
        <f>IFERROR(VLOOKUP($A374,'2018'!$B$2:$K$170,10,FALSE),0)</f>
        <v>0</v>
      </c>
      <c r="AN374" s="1700">
        <f>IFERROR(VLOOKUP($A374,'2017'!$B$2:$J$163,2,FALSE),0)</f>
        <v>0</v>
      </c>
      <c r="AO374" s="1815">
        <f>IFERROR(VLOOKUP($A374,'2017'!$B$2:$J$163,3,FALSE),0)</f>
        <v>0</v>
      </c>
      <c r="AP374" s="1815">
        <f>IFERROR(VLOOKUP($A374,'2017'!$B$2:$J$163,4,FALSE),0)</f>
        <v>0</v>
      </c>
      <c r="AQ374" s="1815">
        <f>IFERROR(VLOOKUP($A374,'2017'!$B$2:$J$163,7,FALSE),0)</f>
        <v>0</v>
      </c>
      <c r="AR374" s="1740">
        <f>IFERROR(VLOOKUP($A374,'2017'!$B$2:$J$163,9,FALSE),0)</f>
        <v>0</v>
      </c>
      <c r="AS374" s="1700">
        <f>IFERROR(VLOOKUP($A374,'2016'!$B$2:$K$165,3,FALSE),0)</f>
        <v>0</v>
      </c>
      <c r="AT374" s="1796">
        <f>IFERROR(VLOOKUP($A374,'2016'!$B$2:$K$165,4,FALSE),0)</f>
        <v>0</v>
      </c>
      <c r="AU374" s="1796">
        <f>IFERROR(VLOOKUP($A374,'2016'!$B$2:$K$165,5,FALSE),0)</f>
        <v>0</v>
      </c>
      <c r="AV374" s="1796">
        <f>IFERROR(VLOOKUP($A374,'2016'!$B$2:$K$165,8,FALSE),0)</f>
        <v>0</v>
      </c>
      <c r="AW374" s="1740">
        <f>IFERROR(VLOOKUP($A374,'2016'!$B$2:$K$165,10,FALSE),0)</f>
        <v>0</v>
      </c>
      <c r="AX374" s="1700">
        <f>IFERROR(VLOOKUP($A374,'2015'!$B$2:$K$165,3,FALSE),0)</f>
        <v>0</v>
      </c>
      <c r="AY374" s="1695">
        <f>IFERROR(VLOOKUP($A374,'2015'!$B$2:$K$165,4,FALSE),0)</f>
        <v>0</v>
      </c>
      <c r="AZ374" s="1695">
        <f>IFERROR(VLOOKUP($A374,'2015'!$B$2:$K$165,5,FALSE),0)</f>
        <v>0</v>
      </c>
      <c r="BA374" s="1695">
        <f>IFERROR(VLOOKUP($A374,'2015'!$B$2:$K$165,8,FALSE),0)</f>
        <v>0</v>
      </c>
      <c r="BB374" s="1740">
        <f>IFERROR(VLOOKUP($A374,'2015'!$B$2:$K$165,10,FALSE),0)</f>
        <v>0</v>
      </c>
      <c r="BC374" s="1700">
        <f>IFERROR(VLOOKUP($A374,'2014'!$B$2:$K$157,3,FALSE),0)</f>
        <v>0</v>
      </c>
      <c r="BD374" s="1691">
        <f>IFERROR(VLOOKUP($A374,'2014'!$B$2:$K$157,4,FALSE),0)</f>
        <v>0</v>
      </c>
      <c r="BE374" s="1691">
        <f>IFERROR(VLOOKUP($A374,'2014'!$B$2:$K$157,5,FALSE),0)</f>
        <v>0</v>
      </c>
      <c r="BF374" s="1691">
        <f>IFERROR(VLOOKUP($A374,'2014'!$B$2:$K$157,8,FALSE),0)</f>
        <v>0</v>
      </c>
      <c r="BG374" s="1740">
        <f>IFERROR(VLOOKUP($A374,'2014'!$B$2:$K$157,10,FALSE),0)</f>
        <v>0</v>
      </c>
      <c r="BH374" s="1700">
        <f>IFERROR(VLOOKUP($A374,'2013'!$D$4:$I$249,2,FALSE),0)</f>
        <v>0</v>
      </c>
      <c r="BI374" s="1691">
        <f>IFERROR(VLOOKUP($A374,'2013'!$D$4:$I$249,3,FALSE),0)</f>
        <v>0</v>
      </c>
      <c r="BJ374" s="1691">
        <f>IFERROR(VLOOKUP($A374,'2013'!$D$4:$I$249,4,FALSE),0)</f>
        <v>0</v>
      </c>
      <c r="BK374" s="1691">
        <f>IFERROR(VLOOKUP($A374,'2013'!$D$4:$I$249,5,FALSE),0)</f>
        <v>0</v>
      </c>
      <c r="BL374" s="1740">
        <f>IFERROR(VLOOKUP($A374,'2013'!$D$4:$I$249,6,FALSE),0)</f>
        <v>0</v>
      </c>
      <c r="BM374" s="1737">
        <f>IFERROR(VLOOKUP($A374,'2012'!$D$3:$O$172,2,FALSE),0)</f>
        <v>0</v>
      </c>
      <c r="BN374" s="1691">
        <f>IFERROR(VLOOKUP($A374,'2012'!$D$3:$O$172,3,FALSE),0)</f>
        <v>0</v>
      </c>
      <c r="BO374" s="1743">
        <f>IFERROR(VLOOKUP($A374,'2012'!$D$3:$O$172,4,FALSE),0)</f>
        <v>0</v>
      </c>
      <c r="BP374" s="1700">
        <f>IFERROR(VLOOKUP($A374,'2012'!$D$3:$O$172,5,FALSE),0)</f>
        <v>0</v>
      </c>
      <c r="BQ374" s="1691">
        <f>IFERROR(VLOOKUP($A374,'2012'!$D$3:$O$172,6,FALSE),0)</f>
        <v>0</v>
      </c>
      <c r="BR374" s="1691">
        <f>IFERROR(VLOOKUP($A374,'2012'!$D$3:$O$172,7,FALSE),0)</f>
        <v>0</v>
      </c>
      <c r="BS374" s="1691">
        <f>IFERROR(VLOOKUP($A374,'2012'!$D$3:$O$172,8,FALSE),0)</f>
        <v>0</v>
      </c>
      <c r="BT374" s="1740">
        <f>IFERROR(VLOOKUP($A374,'2012'!$D$3:$O$172,9,FALSE),0)</f>
        <v>0</v>
      </c>
      <c r="BX374" s="1700">
        <f>IFERROR(VLOOKUP($A374,'2011'!$D$4:$I$251,2,FALSE),0)</f>
        <v>0</v>
      </c>
      <c r="BY374" s="1691">
        <f>IFERROR(VLOOKUP($A374,'2011'!$D$4:$I$251,3,FALSE),0)</f>
        <v>0</v>
      </c>
      <c r="BZ374" s="1691">
        <f>IFERROR(VLOOKUP($A374,'2011'!$D$4:$I$251,4,FALSE),0)</f>
        <v>0</v>
      </c>
      <c r="CA374" s="1691">
        <f>IFERROR(VLOOKUP($A374,'2011'!$D$4:$I$251,5,FALSE),0)</f>
        <v>0</v>
      </c>
      <c r="CB374" s="1740">
        <f>IFERROR(VLOOKUP($A374,'2011'!$D$4:$I$251,6,FALSE),0)</f>
        <v>0</v>
      </c>
      <c r="CC374" s="1700">
        <f>IFERROR(VLOOKUP($A374,'2010'!$C$3:$H$234,2,FALSE),0)</f>
        <v>0</v>
      </c>
      <c r="CD374" s="1691">
        <f>IFERROR(VLOOKUP($A374,'2010'!$C$3:$H$234,3,FALSE),0)</f>
        <v>0</v>
      </c>
      <c r="CE374" s="1691">
        <f>IFERROR(VLOOKUP($A374,'2010'!$C$3:$H$234,4,FALSE),0)</f>
        <v>0</v>
      </c>
      <c r="CF374" s="1691">
        <f>IFERROR(VLOOKUP($A374,'2010'!$C$3:$H$234,5,FALSE),0)</f>
        <v>0</v>
      </c>
      <c r="CG374" s="1740">
        <f>IFERROR(VLOOKUP($A374,'2010'!$C$3:$H$234,6,FALSE),0)</f>
        <v>0</v>
      </c>
      <c r="CH374" s="1700">
        <f>IFERROR(VLOOKUP($A374,'2009'!$C$3:$H$242,2,FALSE),0)</f>
        <v>0</v>
      </c>
      <c r="CI374" s="1691">
        <f>IFERROR(VLOOKUP($A374,'2009'!$C$3:$H$242,3,FALSE),0)</f>
        <v>0</v>
      </c>
      <c r="CJ374" s="1691">
        <f>IFERROR(VLOOKUP($A374,'2009'!$C$3:$H$242,4,FALSE),0)</f>
        <v>0</v>
      </c>
      <c r="CK374" s="1691">
        <f>IFERROR(VLOOKUP($A374,'2009'!$C$3:$H$242,5,FALSE),0)</f>
        <v>0</v>
      </c>
      <c r="CL374" s="1740">
        <f>IFERROR(VLOOKUP($A374,'2009'!$C$3:$H$242,6,FALSE),0)</f>
        <v>0</v>
      </c>
      <c r="CM374" s="1700">
        <f>IFERROR(VLOOKUP($A374,'2008'!$C$3:$H$229,2,FALSE),0)</f>
        <v>4</v>
      </c>
      <c r="CN374" s="1691">
        <f>IFERROR(VLOOKUP($A374,'2008'!$C$3:$H$229,3,FALSE),0)</f>
        <v>0</v>
      </c>
      <c r="CO374" s="1691">
        <f>IFERROR(VLOOKUP($A374,'2008'!$C$3:$H$229,4,FALSE),0)</f>
        <v>2</v>
      </c>
      <c r="CP374" s="1691">
        <f>IFERROR(VLOOKUP($A374,'2008'!$C$3:$H$229,5,FALSE),0)</f>
        <v>0</v>
      </c>
      <c r="CQ374" s="1740">
        <f>IFERROR(VLOOKUP($A374,'2008'!$C$3:$H$229,6,FALSE),0)</f>
        <v>0.5</v>
      </c>
      <c r="CR374" s="1700">
        <f>IFERROR(VLOOKUP($A374,'2007'!$C$3:$M$238,7,FALSE),0)</f>
        <v>59</v>
      </c>
      <c r="CS374" s="1691">
        <f>IFERROR(VLOOKUP($A374,'2007'!$C$3:$M$238,8,FALSE),0)</f>
        <v>13</v>
      </c>
      <c r="CT374" s="1691">
        <f>IFERROR(VLOOKUP($A374,'2007'!$C$3:$M$238,9,FALSE),0)</f>
        <v>26</v>
      </c>
      <c r="CU374" s="1691">
        <f>IFERROR(VLOOKUP($A374,'2007'!$C$3:$M$238,10,FALSE),0)</f>
        <v>0</v>
      </c>
      <c r="CV374" s="1740">
        <f>IFERROR(VLOOKUP($A374,'2007'!$C$3:$M$238,11,FALSE),0)</f>
        <v>0.44067796610169491</v>
      </c>
      <c r="CW374" s="1700">
        <f>IFERROR(VLOOKUP($A374,'2006'!$A$2:$F$200,2,FALSE),0)</f>
        <v>60</v>
      </c>
      <c r="CX374" s="1691">
        <f>IFERROR(VLOOKUP($A374,'2006'!$A$2:$F$200,4,FALSE),0)</f>
        <v>25</v>
      </c>
      <c r="CY374" s="1691">
        <f>IFERROR(VLOOKUP($A374,'2006'!$A$2:$F$200,5,FALSE),0)</f>
        <v>0</v>
      </c>
      <c r="CZ374" s="1740">
        <f>IFERROR(VLOOKUP($A374,'2006'!$A$2:$F$200,6,FALSE),0)</f>
        <v>0.41666666666666669</v>
      </c>
      <c r="DA374" s="1700">
        <f>IFERROR(VLOOKUP($A374,'2005'!$C$3:$M$205,8,FALSE),0)</f>
        <v>56</v>
      </c>
      <c r="DB374" s="1691">
        <f>IFERROR(VLOOKUP($A374,'2005'!$C$3:$M$205,9,FALSE),0)</f>
        <v>17</v>
      </c>
      <c r="DC374" s="1691">
        <f>IFERROR(VLOOKUP($A374,'2005'!$C$3:$M$205,10,FALSE),0)</f>
        <v>0</v>
      </c>
      <c r="DD374" s="1740">
        <f>IFERROR(VLOOKUP($A374,'2005'!$C$3:$M$205,11,FALSE),0)</f>
        <v>0.30357142857142855</v>
      </c>
      <c r="DE374" s="1700">
        <f>IFERROR(VLOOKUP($A374,'2004'!$C$3:$M$213,8,FALSE),0)</f>
        <v>55</v>
      </c>
      <c r="DF374" s="1691">
        <f>IFERROR(VLOOKUP($A374,'2004'!$C$3:$M$213,9,FALSE),0)</f>
        <v>19</v>
      </c>
      <c r="DG374" s="1691">
        <f>IFERROR(VLOOKUP($A374,'2004'!$C$3:$M$213,10,FALSE),0)</f>
        <v>0</v>
      </c>
      <c r="DH374" s="1740">
        <f>IFERROR(VLOOKUP($A374,'2004'!$C$3:$M$213,11,FALSE),0)</f>
        <v>0.34545454545454546</v>
      </c>
      <c r="DI374" s="1700">
        <f>IFERROR(VLOOKUP($A374,'2003'!$C$3:$Q$214,12,FALSE),0)</f>
        <v>64</v>
      </c>
      <c r="DJ374" s="1691">
        <f>IFERROR(VLOOKUP($A374,'2003'!$C$3:$Q$214,13,FALSE),0)</f>
        <v>33</v>
      </c>
      <c r="DK374" s="1691">
        <f>IFERROR(VLOOKUP($A374,'2003'!$C$3:$Q$214,14,FALSE),0)</f>
        <v>1</v>
      </c>
      <c r="DL374" s="1740">
        <f>IFERROR(VLOOKUP($A374,'2003'!$C$3:$Q$214,15,FALSE),0)</f>
        <v>0.515625</v>
      </c>
      <c r="DM374" s="1700">
        <f>IFERROR(VLOOKUP($A374,'2002'!$D$3:$R$214,12,FALSE),0)</f>
        <v>72</v>
      </c>
      <c r="DN374" s="1691">
        <f>IFERROR(VLOOKUP($A374,'2002'!$D$3:$R$214,13,FALSE),0)</f>
        <v>34</v>
      </c>
      <c r="DO374" s="1691">
        <f>IFERROR(VLOOKUP($A374,'2002'!$D$3:$R$214,14,FALSE),0)</f>
        <v>0</v>
      </c>
      <c r="DP374" s="1788">
        <f>IFERROR(VLOOKUP($A374,'2002'!$D$3:$R$214,15,FALSE),0)</f>
        <v>0.47222222222222221</v>
      </c>
      <c r="DQ374" s="1700">
        <f>IFERROR(VLOOKUP($A374,'Pre 2002'!$C$3:$CK$382,84,FALSE),0)</f>
        <v>784</v>
      </c>
      <c r="DR374" s="1695">
        <f>IFERROR(VLOOKUP($A374,'Pre 2002'!$C$3:$CK$382,85,FALSE),0)</f>
        <v>382</v>
      </c>
      <c r="DS374" s="1695">
        <f>IFERROR(VLOOKUP($A374,'Pre 2002'!$C$3:$CK$382,86,FALSE),0)</f>
        <v>3</v>
      </c>
      <c r="DT374" s="1790">
        <f>IFERROR(VLOOKUP($A374,'Pre 2002'!$C$3:$CK$382,87,FALSE),0)</f>
        <v>0.48724489795918369</v>
      </c>
      <c r="DU374" s="1741">
        <f>IFERROR(VLOOKUP(A374,'Pre 2002'!$C$3:$CG$382,83,FALSE),0)</f>
        <v>14</v>
      </c>
      <c r="DY374" s="1731"/>
    </row>
    <row r="375" spans="1:129">
      <c r="A375" s="1778" t="s">
        <v>3</v>
      </c>
      <c r="B375" s="1562">
        <f t="shared" si="133"/>
        <v>653</v>
      </c>
      <c r="C375" s="1562">
        <f t="shared" si="134"/>
        <v>302</v>
      </c>
      <c r="D375" s="1562">
        <f t="shared" si="135"/>
        <v>4</v>
      </c>
      <c r="E375" s="1563">
        <f t="shared" si="136"/>
        <v>0.46248085758039814</v>
      </c>
      <c r="F375" s="1786">
        <f t="shared" si="137"/>
        <v>15</v>
      </c>
      <c r="G375" s="1595">
        <v>2006</v>
      </c>
      <c r="H375" s="1567">
        <f t="shared" si="144"/>
        <v>15</v>
      </c>
      <c r="I375" s="1734">
        <f t="shared" si="145"/>
        <v>653</v>
      </c>
      <c r="J375" s="1734">
        <f t="shared" si="146"/>
        <v>302</v>
      </c>
      <c r="K375" s="1734">
        <f t="shared" si="147"/>
        <v>4</v>
      </c>
      <c r="L375" s="1806">
        <f t="shared" si="148"/>
        <v>0.46248085758039814</v>
      </c>
      <c r="M375" s="1752" t="s">
        <v>2</v>
      </c>
      <c r="N375" s="1752">
        <v>0</v>
      </c>
      <c r="O375" s="1700">
        <f>IFERROR(VLOOKUP($A375,'2022'!$B$2:$K$174,3,FALSE),0)</f>
        <v>0</v>
      </c>
      <c r="P375" s="1858">
        <f>IFERROR(VLOOKUP($A375,'2022'!$B$2:$K$174,4,FALSE),0)</f>
        <v>0</v>
      </c>
      <c r="Q375" s="1858">
        <f>IFERROR(VLOOKUP($A375,'2022'!$B$2:$K$174,5,FALSE),0)</f>
        <v>0</v>
      </c>
      <c r="R375" s="1858">
        <f>IFERROR(VLOOKUP($A375,'2022'!$B$2:$K$174,8,FALSE),0)</f>
        <v>0</v>
      </c>
      <c r="S375" s="1740">
        <f>IFERROR(VLOOKUP($A375,'2022'!$B$2:$K$174,10,FALSE),0)</f>
        <v>0</v>
      </c>
      <c r="T375" s="1700">
        <f>IFERROR(VLOOKUP($A375,'2021'!$B$2:$K$174,3,FALSE),0)</f>
        <v>0</v>
      </c>
      <c r="U375" s="1843">
        <f>IFERROR(VLOOKUP($A375,'2021'!$B$2:$K$174,4,FALSE),0)</f>
        <v>0</v>
      </c>
      <c r="V375" s="1843">
        <f>IFERROR(VLOOKUP($A375,'2021'!$B$2:$K$174,5,FALSE),0)</f>
        <v>0</v>
      </c>
      <c r="W375" s="1843">
        <f>IFERROR(VLOOKUP($A375,'2021'!$B$2:$K$174,8,FALSE),0)</f>
        <v>0</v>
      </c>
      <c r="X375" s="1740">
        <f>IFERROR(VLOOKUP($A375,'2021'!$B$2:$K$174,10,FALSE),0)</f>
        <v>0</v>
      </c>
      <c r="Y375" s="1700">
        <f>IFERROR(VLOOKUP($A375,'2020'!$B$2:$K$170,3,FALSE),0)</f>
        <v>0</v>
      </c>
      <c r="Z375" s="1829">
        <f>IFERROR(VLOOKUP($A375,'2020'!$B$2:$K$170,4,FALSE),0)</f>
        <v>0</v>
      </c>
      <c r="AA375" s="1829">
        <f>IFERROR(VLOOKUP($A375,'2020'!$B$2:$K$170,5,FALSE),0)</f>
        <v>0</v>
      </c>
      <c r="AB375" s="1829">
        <f>IFERROR(VLOOKUP($A375,'2020'!$B$2:$K$170,8,FALSE),0)</f>
        <v>0</v>
      </c>
      <c r="AC375" s="1740">
        <f>IFERROR(VLOOKUP($A375,'2020'!$B$2:$K$170,10,FALSE),0)</f>
        <v>0</v>
      </c>
      <c r="AD375" s="1700">
        <f>IFERROR(VLOOKUP($A375,'2019'!$B$2:$K$170,3,FALSE),0)</f>
        <v>0</v>
      </c>
      <c r="AE375" s="1823">
        <f>IFERROR(VLOOKUP($A375,'2019'!$B$2:$K$170,4,FALSE),0)</f>
        <v>0</v>
      </c>
      <c r="AF375" s="1823">
        <f>IFERROR(VLOOKUP($A375,'2019'!$B$2:$K$170,5,FALSE),0)</f>
        <v>0</v>
      </c>
      <c r="AG375" s="1823">
        <f>IFERROR(VLOOKUP($A375,'2019'!$B$2:$K$170,8,FALSE),0)</f>
        <v>0</v>
      </c>
      <c r="AH375" s="1740">
        <f>IFERROR(VLOOKUP($A375,'2019'!$B$2:$K$170,10,FALSE),0)</f>
        <v>0</v>
      </c>
      <c r="AI375" s="1700">
        <f>IFERROR(VLOOKUP($A375,'2018'!$B$2:$K$170,3,FALSE),0)</f>
        <v>0</v>
      </c>
      <c r="AJ375" s="1821">
        <f>IFERROR(VLOOKUP($A375,'2018'!$B$2:$K$170,4,FALSE),0)</f>
        <v>0</v>
      </c>
      <c r="AK375" s="1821">
        <f>IFERROR(VLOOKUP($A375,'2018'!$B$2:$K$170,5,FALSE),0)</f>
        <v>0</v>
      </c>
      <c r="AL375" s="1821">
        <f>IFERROR(VLOOKUP($A375,'2018'!$B$2:$K$170,8,FALSE),0)</f>
        <v>0</v>
      </c>
      <c r="AM375" s="1740">
        <f>IFERROR(VLOOKUP($A375,'2018'!$B$2:$K$170,10,FALSE),0)</f>
        <v>0</v>
      </c>
      <c r="AN375" s="1700">
        <f>IFERROR(VLOOKUP($A375,'2017'!$B$2:$J$163,2,FALSE),0)</f>
        <v>0</v>
      </c>
      <c r="AO375" s="1815">
        <f>IFERROR(VLOOKUP($A375,'2017'!$B$2:$J$163,3,FALSE),0)</f>
        <v>0</v>
      </c>
      <c r="AP375" s="1815">
        <f>IFERROR(VLOOKUP($A375,'2017'!$B$2:$J$163,4,FALSE),0)</f>
        <v>0</v>
      </c>
      <c r="AQ375" s="1815">
        <f>IFERROR(VLOOKUP($A375,'2017'!$B$2:$J$163,7,FALSE),0)</f>
        <v>0</v>
      </c>
      <c r="AR375" s="1740">
        <f>IFERROR(VLOOKUP($A375,'2017'!$B$2:$J$163,9,FALSE),0)</f>
        <v>0</v>
      </c>
      <c r="AS375" s="1700">
        <f>IFERROR(VLOOKUP($A375,'2016'!$B$2:$K$165,3,FALSE),0)</f>
        <v>0</v>
      </c>
      <c r="AT375" s="1796">
        <f>IFERROR(VLOOKUP($A375,'2016'!$B$2:$K$165,4,FALSE),0)</f>
        <v>0</v>
      </c>
      <c r="AU375" s="1796">
        <f>IFERROR(VLOOKUP($A375,'2016'!$B$2:$K$165,5,FALSE),0)</f>
        <v>0</v>
      </c>
      <c r="AV375" s="1796">
        <f>IFERROR(VLOOKUP($A375,'2016'!$B$2:$K$165,8,FALSE),0)</f>
        <v>0</v>
      </c>
      <c r="AW375" s="1740">
        <f>IFERROR(VLOOKUP($A375,'2016'!$B$2:$K$165,10,FALSE),0)</f>
        <v>0</v>
      </c>
      <c r="AX375" s="1700">
        <f>IFERROR(VLOOKUP($A375,'2015'!$B$2:$K$165,3,FALSE),0)</f>
        <v>0</v>
      </c>
      <c r="AY375" s="1695">
        <f>IFERROR(VLOOKUP($A375,'2015'!$B$2:$K$165,4,FALSE),0)</f>
        <v>0</v>
      </c>
      <c r="AZ375" s="1695">
        <f>IFERROR(VLOOKUP($A375,'2015'!$B$2:$K$165,5,FALSE),0)</f>
        <v>0</v>
      </c>
      <c r="BA375" s="1695">
        <f>IFERROR(VLOOKUP($A375,'2015'!$B$2:$K$165,8,FALSE),0)</f>
        <v>0</v>
      </c>
      <c r="BB375" s="1740">
        <f>IFERROR(VLOOKUP($A375,'2015'!$B$2:$K$165,10,FALSE),0)</f>
        <v>0</v>
      </c>
      <c r="BC375" s="1700">
        <f>IFERROR(VLOOKUP($A375,'2014'!$B$2:$K$157,3,FALSE),0)</f>
        <v>54</v>
      </c>
      <c r="BD375" s="1691">
        <f>IFERROR(VLOOKUP($A375,'2014'!$B$2:$K$157,4,FALSE),0)</f>
        <v>11</v>
      </c>
      <c r="BE375" s="1691">
        <f>IFERROR(VLOOKUP($A375,'2014'!$B$2:$K$157,5,FALSE),0)</f>
        <v>22</v>
      </c>
      <c r="BF375" s="1691">
        <f>IFERROR(VLOOKUP($A375,'2014'!$B$2:$K$157,8,FALSE),0)</f>
        <v>0</v>
      </c>
      <c r="BG375" s="1740">
        <f>IFERROR(VLOOKUP($A375,'2014'!$B$2:$K$157,10,FALSE),0)</f>
        <v>0.40740740740740738</v>
      </c>
      <c r="BH375" s="1700">
        <f>IFERROR(VLOOKUP($A375,'2013'!$D$4:$I$249,2,FALSE),0)</f>
        <v>38</v>
      </c>
      <c r="BI375" s="1691">
        <f>IFERROR(VLOOKUP($A375,'2013'!$D$4:$I$249,3,FALSE),0)</f>
        <v>14</v>
      </c>
      <c r="BJ375" s="1691">
        <f>IFERROR(VLOOKUP($A375,'2013'!$D$4:$I$249,4,FALSE),0)</f>
        <v>16</v>
      </c>
      <c r="BK375" s="1691">
        <f>IFERROR(VLOOKUP($A375,'2013'!$D$4:$I$249,5,FALSE),0)</f>
        <v>0</v>
      </c>
      <c r="BL375" s="1740">
        <f>IFERROR(VLOOKUP($A375,'2013'!$D$4:$I$249,6,FALSE),0)</f>
        <v>0.42105263157894735</v>
      </c>
      <c r="BM375" s="1737">
        <f>IFERROR(VLOOKUP($A375,'2012'!$D$3:$O$172,2,FALSE),0)</f>
        <v>563</v>
      </c>
      <c r="BN375" s="1691">
        <f>IFERROR(VLOOKUP($A375,'2012'!$D$3:$O$172,3,FALSE),0)</f>
        <v>264</v>
      </c>
      <c r="BO375" s="1743">
        <f>IFERROR(VLOOKUP($A375,'2012'!$D$3:$O$172,4,FALSE),0)</f>
        <v>3</v>
      </c>
      <c r="BP375" s="1700">
        <f>IFERROR(VLOOKUP($A375,'2012'!$D$3:$O$172,5,FALSE),0)</f>
        <v>48</v>
      </c>
      <c r="BQ375" s="1691">
        <f>IFERROR(VLOOKUP($A375,'2012'!$D$3:$O$172,6,FALSE),0)</f>
        <v>12</v>
      </c>
      <c r="BR375" s="1691">
        <f>IFERROR(VLOOKUP($A375,'2012'!$D$3:$O$172,7,FALSE),0)</f>
        <v>20</v>
      </c>
      <c r="BS375" s="1691">
        <f>IFERROR(VLOOKUP($A375,'2012'!$D$3:$O$172,8,FALSE),0)</f>
        <v>1</v>
      </c>
      <c r="BT375" s="1740">
        <f>IFERROR(VLOOKUP($A375,'2012'!$D$3:$O$172,9,FALSE),0)</f>
        <v>0.41666666666666669</v>
      </c>
      <c r="BU375" s="1737">
        <f>IFERROR(VLOOKUP($A375,'2012'!$D$3:$O$172,10,FALSE),0)</f>
        <v>515</v>
      </c>
      <c r="BV375" s="1691">
        <f>IFERROR(VLOOKUP($A375,'2012'!$D$3:$O$172,11,FALSE),0)</f>
        <v>244</v>
      </c>
      <c r="BW375" s="1743">
        <f>IFERROR(VLOOKUP($A375,'2012'!$D$3:$O$172,12,FALSE),0)</f>
        <v>2</v>
      </c>
      <c r="BX375" s="1700">
        <f>IFERROR(VLOOKUP($A375,'2011'!$D$4:$I$251,2,FALSE),0)</f>
        <v>0</v>
      </c>
      <c r="BY375" s="1691">
        <f>IFERROR(VLOOKUP($A375,'2011'!$D$4:$I$251,3,FALSE),0)</f>
        <v>0</v>
      </c>
      <c r="BZ375" s="1691">
        <f>IFERROR(VLOOKUP($A375,'2011'!$D$4:$I$251,4,FALSE),0)</f>
        <v>0</v>
      </c>
      <c r="CA375" s="1691">
        <f>IFERROR(VLOOKUP($A375,'2011'!$D$4:$I$251,5,FALSE),0)</f>
        <v>0</v>
      </c>
      <c r="CB375" s="1740">
        <f>IFERROR(VLOOKUP($A375,'2011'!$D$4:$I$251,6,FALSE),0)</f>
        <v>0</v>
      </c>
      <c r="CC375" s="1700">
        <f>IFERROR(VLOOKUP($A375,'2010'!$C$3:$H$234,2,FALSE),0)</f>
        <v>53</v>
      </c>
      <c r="CD375" s="1691">
        <f>IFERROR(VLOOKUP($A375,'2010'!$C$3:$H$234,3,FALSE),0)</f>
        <v>10</v>
      </c>
      <c r="CE375" s="1691">
        <f>IFERROR(VLOOKUP($A375,'2010'!$C$3:$H$234,4,FALSE),0)</f>
        <v>27</v>
      </c>
      <c r="CF375" s="1691">
        <f>IFERROR(VLOOKUP($A375,'2010'!$C$3:$H$234,5,FALSE),0)</f>
        <v>0</v>
      </c>
      <c r="CG375" s="1740">
        <f>IFERROR(VLOOKUP($A375,'2010'!$C$3:$H$234,6,FALSE),0)</f>
        <v>0.50943396226415094</v>
      </c>
      <c r="CH375" s="1700">
        <f>IFERROR(VLOOKUP($A375,'2009'!$C$3:$H$242,2,FALSE),0)</f>
        <v>50</v>
      </c>
      <c r="CI375" s="1691">
        <f>IFERROR(VLOOKUP($A375,'2009'!$C$3:$H$242,3,FALSE),0)</f>
        <v>16</v>
      </c>
      <c r="CJ375" s="1691">
        <f>IFERROR(VLOOKUP($A375,'2009'!$C$3:$H$242,4,FALSE),0)</f>
        <v>28</v>
      </c>
      <c r="CK375" s="1691">
        <f>IFERROR(VLOOKUP($A375,'2009'!$C$3:$H$242,5,FALSE),0)</f>
        <v>0</v>
      </c>
      <c r="CL375" s="1740">
        <f>IFERROR(VLOOKUP($A375,'2009'!$C$3:$H$242,6,FALSE),0)</f>
        <v>0.56000000000000005</v>
      </c>
      <c r="CM375" s="1700">
        <f>IFERROR(VLOOKUP($A375,'2008'!$C$3:$H$229,2,FALSE),0)</f>
        <v>33</v>
      </c>
      <c r="CN375" s="1691">
        <f>IFERROR(VLOOKUP($A375,'2008'!$C$3:$H$229,3,FALSE),0)</f>
        <v>10</v>
      </c>
      <c r="CO375" s="1691">
        <f>IFERROR(VLOOKUP($A375,'2008'!$C$3:$H$229,4,FALSE),0)</f>
        <v>14</v>
      </c>
      <c r="CP375" s="1691">
        <f>IFERROR(VLOOKUP($A375,'2008'!$C$3:$H$229,5,FALSE),0)</f>
        <v>0</v>
      </c>
      <c r="CQ375" s="1740">
        <f>IFERROR(VLOOKUP($A375,'2008'!$C$3:$H$229,6,FALSE),0)</f>
        <v>0.42424242424242425</v>
      </c>
      <c r="CR375" s="1700">
        <f>IFERROR(VLOOKUP($A375,'2007'!$C$3:$M$238,7,FALSE),0)</f>
        <v>59</v>
      </c>
      <c r="CS375" s="1691">
        <f>IFERROR(VLOOKUP($A375,'2007'!$C$3:$M$238,8,FALSE),0)</f>
        <v>18</v>
      </c>
      <c r="CT375" s="1691">
        <f>IFERROR(VLOOKUP($A375,'2007'!$C$3:$M$238,9,FALSE),0)</f>
        <v>34</v>
      </c>
      <c r="CU375" s="1691">
        <f>IFERROR(VLOOKUP($A375,'2007'!$C$3:$M$238,10,FALSE),0)</f>
        <v>0</v>
      </c>
      <c r="CV375" s="1740">
        <f>IFERROR(VLOOKUP($A375,'2007'!$C$3:$M$238,11,FALSE),0)</f>
        <v>0.57627118644067798</v>
      </c>
      <c r="CW375" s="1700">
        <f>IFERROR(VLOOKUP($A375,'2006'!$A$2:$F$200,2,FALSE),0)</f>
        <v>42</v>
      </c>
      <c r="CX375" s="1691">
        <f>IFERROR(VLOOKUP($A375,'2006'!$A$2:$F$200,4,FALSE),0)</f>
        <v>17</v>
      </c>
      <c r="CY375" s="1691">
        <f>IFERROR(VLOOKUP($A375,'2006'!$A$2:$F$200,5,FALSE),0)</f>
        <v>0</v>
      </c>
      <c r="CZ375" s="1740">
        <f>IFERROR(VLOOKUP($A375,'2006'!$A$2:$F$200,6,FALSE),0)</f>
        <v>0.40476190476190477</v>
      </c>
      <c r="DA375" s="1700">
        <f>IFERROR(VLOOKUP($A375,'2005'!$C$3:$M$205,8,FALSE),0)</f>
        <v>57</v>
      </c>
      <c r="DB375" s="1691">
        <f>IFERROR(VLOOKUP($A375,'2005'!$C$3:$M$205,9,FALSE),0)</f>
        <v>29</v>
      </c>
      <c r="DC375" s="1691">
        <f>IFERROR(VLOOKUP($A375,'2005'!$C$3:$M$205,10,FALSE),0)</f>
        <v>0</v>
      </c>
      <c r="DD375" s="1740">
        <f>IFERROR(VLOOKUP($A375,'2005'!$C$3:$M$205,11,FALSE),0)</f>
        <v>0.50877192982456143</v>
      </c>
      <c r="DE375" s="1700">
        <f>IFERROR(VLOOKUP($A375,'2004'!$C$3:$M$213,8,FALSE),0)</f>
        <v>39</v>
      </c>
      <c r="DF375" s="1691">
        <f>IFERROR(VLOOKUP($A375,'2004'!$C$3:$M$213,9,FALSE),0)</f>
        <v>16</v>
      </c>
      <c r="DG375" s="1691">
        <f>IFERROR(VLOOKUP($A375,'2004'!$C$3:$M$213,10,FALSE),0)</f>
        <v>1</v>
      </c>
      <c r="DH375" s="1740">
        <f>IFERROR(VLOOKUP($A375,'2004'!$C$3:$M$213,11,FALSE),0)</f>
        <v>0.41025641025641024</v>
      </c>
      <c r="DI375" s="1700">
        <f>IFERROR(VLOOKUP($A375,'2003'!$C$3:$Q$214,12,FALSE),0)</f>
        <v>36</v>
      </c>
      <c r="DJ375" s="1691">
        <f>IFERROR(VLOOKUP($A375,'2003'!$C$3:$Q$214,13,FALSE),0)</f>
        <v>9</v>
      </c>
      <c r="DK375" s="1691">
        <f>IFERROR(VLOOKUP($A375,'2003'!$C$3:$Q$214,14,FALSE),0)</f>
        <v>0</v>
      </c>
      <c r="DL375" s="1740">
        <f>IFERROR(VLOOKUP($A375,'2003'!$C$3:$Q$214,15,FALSE),0)</f>
        <v>0.25</v>
      </c>
      <c r="DM375" s="1700">
        <f>IFERROR(VLOOKUP($A375,'2002'!$D$3:$R$214,12,FALSE),0)</f>
        <v>46</v>
      </c>
      <c r="DN375" s="1691">
        <f>IFERROR(VLOOKUP($A375,'2002'!$D$3:$R$214,13,FALSE),0)</f>
        <v>26</v>
      </c>
      <c r="DO375" s="1691">
        <f>IFERROR(VLOOKUP($A375,'2002'!$D$3:$R$214,14,FALSE),0)</f>
        <v>1</v>
      </c>
      <c r="DP375" s="1788">
        <f>IFERROR(VLOOKUP($A375,'2002'!$D$3:$R$214,15,FALSE),0)</f>
        <v>0.56521739130434778</v>
      </c>
      <c r="DQ375" s="1700">
        <f>IFERROR(VLOOKUP($A375,'Pre 2002'!$C$3:$CK$382,84,FALSE),0)</f>
        <v>98</v>
      </c>
      <c r="DR375" s="1695">
        <f>IFERROR(VLOOKUP($A375,'Pre 2002'!$C$3:$CK$382,85,FALSE),0)</f>
        <v>44</v>
      </c>
      <c r="DS375" s="1695">
        <f>IFERROR(VLOOKUP($A375,'Pre 2002'!$C$3:$CK$382,86,FALSE),0)</f>
        <v>1</v>
      </c>
      <c r="DT375" s="1790">
        <f>IFERROR(VLOOKUP($A375,'Pre 2002'!$C$3:$CK$382,87,FALSE),0)</f>
        <v>0.44897959183673469</v>
      </c>
      <c r="DU375" s="1741">
        <f>IFERROR(VLOOKUP(A375,'Pre 2002'!$C$3:$CG$382,83,FALSE),0)</f>
        <v>3</v>
      </c>
      <c r="DY375" s="1731"/>
    </row>
    <row r="376" spans="1:129">
      <c r="A376" s="1778" t="s">
        <v>2051</v>
      </c>
      <c r="B376" s="1562">
        <f t="shared" si="133"/>
        <v>469</v>
      </c>
      <c r="C376" s="1562">
        <f t="shared" si="134"/>
        <v>216</v>
      </c>
      <c r="D376" s="1562">
        <f t="shared" si="135"/>
        <v>4</v>
      </c>
      <c r="E376" s="1563">
        <f t="shared" si="136"/>
        <v>0.4605543710021322</v>
      </c>
      <c r="F376" s="1786">
        <f t="shared" si="137"/>
        <v>9</v>
      </c>
      <c r="G376" s="1595" t="s">
        <v>2159</v>
      </c>
      <c r="H376" s="1567">
        <f t="shared" si="144"/>
        <v>9</v>
      </c>
      <c r="I376" s="1734">
        <f t="shared" si="145"/>
        <v>469</v>
      </c>
      <c r="J376" s="1734">
        <f t="shared" si="146"/>
        <v>216</v>
      </c>
      <c r="K376" s="1734">
        <f t="shared" si="147"/>
        <v>4</v>
      </c>
      <c r="L376" s="1806">
        <f t="shared" si="148"/>
        <v>0.4605543710021322</v>
      </c>
      <c r="O376" s="1700">
        <f>IFERROR(VLOOKUP($A376,'2022'!$B$2:$K$174,3,FALSE),0)</f>
        <v>0</v>
      </c>
      <c r="P376" s="1858">
        <f>IFERROR(VLOOKUP($A376,'2022'!$B$2:$K$174,4,FALSE),0)</f>
        <v>0</v>
      </c>
      <c r="Q376" s="1858">
        <f>IFERROR(VLOOKUP($A376,'2022'!$B$2:$K$174,5,FALSE),0)</f>
        <v>0</v>
      </c>
      <c r="R376" s="1858">
        <f>IFERROR(VLOOKUP($A376,'2022'!$B$2:$K$174,8,FALSE),0)</f>
        <v>0</v>
      </c>
      <c r="S376" s="1740">
        <f>IFERROR(VLOOKUP($A376,'2022'!$B$2:$K$174,10,FALSE),0)</f>
        <v>0</v>
      </c>
      <c r="T376" s="1700">
        <f>IFERROR(VLOOKUP($A376,'2021'!$B$2:$K$174,3,FALSE),0)</f>
        <v>0</v>
      </c>
      <c r="U376" s="1843">
        <f>IFERROR(VLOOKUP($A376,'2021'!$B$2:$K$174,4,FALSE),0)</f>
        <v>0</v>
      </c>
      <c r="V376" s="1843">
        <f>IFERROR(VLOOKUP($A376,'2021'!$B$2:$K$174,5,FALSE),0)</f>
        <v>0</v>
      </c>
      <c r="W376" s="1843">
        <f>IFERROR(VLOOKUP($A376,'2021'!$B$2:$K$174,8,FALSE),0)</f>
        <v>0</v>
      </c>
      <c r="X376" s="1740">
        <f>IFERROR(VLOOKUP($A376,'2021'!$B$2:$K$174,10,FALSE),0)</f>
        <v>0</v>
      </c>
      <c r="Y376" s="1700">
        <f>IFERROR(VLOOKUP($A376,'2020'!$B$2:$K$170,3,FALSE),0)</f>
        <v>0</v>
      </c>
      <c r="Z376" s="1829">
        <f>IFERROR(VLOOKUP($A376,'2020'!$B$2:$K$170,4,FALSE),0)</f>
        <v>0</v>
      </c>
      <c r="AA376" s="1829">
        <f>IFERROR(VLOOKUP($A376,'2020'!$B$2:$K$170,5,FALSE),0)</f>
        <v>0</v>
      </c>
      <c r="AB376" s="1829">
        <f>IFERROR(VLOOKUP($A376,'2020'!$B$2:$K$170,8,FALSE),0)</f>
        <v>0</v>
      </c>
      <c r="AC376" s="1740">
        <f>IFERROR(VLOOKUP($A376,'2020'!$B$2:$K$170,10,FALSE),0)</f>
        <v>0</v>
      </c>
      <c r="AD376" s="1700">
        <f>IFERROR(VLOOKUP($A376,'2019'!$B$2:$K$170,3,FALSE),0)</f>
        <v>0</v>
      </c>
      <c r="AE376" s="1823">
        <f>IFERROR(VLOOKUP($A376,'2019'!$B$2:$K$170,4,FALSE),0)</f>
        <v>0</v>
      </c>
      <c r="AF376" s="1823">
        <f>IFERROR(VLOOKUP($A376,'2019'!$B$2:$K$170,5,FALSE),0)</f>
        <v>0</v>
      </c>
      <c r="AG376" s="1823">
        <f>IFERROR(VLOOKUP($A376,'2019'!$B$2:$K$170,8,FALSE),0)</f>
        <v>0</v>
      </c>
      <c r="AH376" s="1740">
        <f>IFERROR(VLOOKUP($A376,'2019'!$B$2:$K$170,10,FALSE),0)</f>
        <v>0</v>
      </c>
      <c r="AI376" s="1700">
        <f>IFERROR(VLOOKUP($A376,'2018'!$B$2:$K$170,3,FALSE),0)</f>
        <v>0</v>
      </c>
      <c r="AJ376" s="1821">
        <f>IFERROR(VLOOKUP($A376,'2018'!$B$2:$K$170,4,FALSE),0)</f>
        <v>0</v>
      </c>
      <c r="AK376" s="1821">
        <f>IFERROR(VLOOKUP($A376,'2018'!$B$2:$K$170,5,FALSE),0)</f>
        <v>0</v>
      </c>
      <c r="AL376" s="1821">
        <f>IFERROR(VLOOKUP($A376,'2018'!$B$2:$K$170,8,FALSE),0)</f>
        <v>0</v>
      </c>
      <c r="AM376" s="1740">
        <f>IFERROR(VLOOKUP($A376,'2018'!$B$2:$K$170,10,FALSE),0)</f>
        <v>0</v>
      </c>
      <c r="AN376" s="1700">
        <f>IFERROR(VLOOKUP($A376,'2017'!$B$2:$J$163,2,FALSE),0)</f>
        <v>0</v>
      </c>
      <c r="AO376" s="1815">
        <f>IFERROR(VLOOKUP($A376,'2017'!$B$2:$J$163,3,FALSE),0)</f>
        <v>0</v>
      </c>
      <c r="AP376" s="1815">
        <f>IFERROR(VLOOKUP($A376,'2017'!$B$2:$J$163,4,FALSE),0)</f>
        <v>0</v>
      </c>
      <c r="AQ376" s="1815">
        <f>IFERROR(VLOOKUP($A376,'2017'!$B$2:$J$163,7,FALSE),0)</f>
        <v>0</v>
      </c>
      <c r="AR376" s="1740">
        <f>IFERROR(VLOOKUP($A376,'2017'!$B$2:$J$163,9,FALSE),0)</f>
        <v>0</v>
      </c>
      <c r="AS376" s="1700">
        <f>IFERROR(VLOOKUP($A376,'2016'!$B$2:$K$165,3,FALSE),0)</f>
        <v>0</v>
      </c>
      <c r="AT376" s="1796">
        <f>IFERROR(VLOOKUP($A376,'2016'!$B$2:$K$165,4,FALSE),0)</f>
        <v>0</v>
      </c>
      <c r="AU376" s="1796">
        <f>IFERROR(VLOOKUP($A376,'2016'!$B$2:$K$165,5,FALSE),0)</f>
        <v>0</v>
      </c>
      <c r="AV376" s="1796">
        <f>IFERROR(VLOOKUP($A376,'2016'!$B$2:$K$165,8,FALSE),0)</f>
        <v>0</v>
      </c>
      <c r="AW376" s="1740">
        <f>IFERROR(VLOOKUP($A376,'2016'!$B$2:$K$165,10,FALSE),0)</f>
        <v>0</v>
      </c>
      <c r="AX376" s="1700">
        <f>IFERROR(VLOOKUP($A376,'2015'!$B$2:$K$165,3,FALSE),0)</f>
        <v>0</v>
      </c>
      <c r="AY376" s="1695">
        <f>IFERROR(VLOOKUP($A376,'2015'!$B$2:$K$165,4,FALSE),0)</f>
        <v>0</v>
      </c>
      <c r="AZ376" s="1695">
        <f>IFERROR(VLOOKUP($A376,'2015'!$B$2:$K$165,5,FALSE),0)</f>
        <v>0</v>
      </c>
      <c r="BA376" s="1695">
        <f>IFERROR(VLOOKUP($A376,'2015'!$B$2:$K$165,8,FALSE),0)</f>
        <v>0</v>
      </c>
      <c r="BB376" s="1740">
        <f>IFERROR(VLOOKUP($A376,'2015'!$B$2:$K$165,10,FALSE),0)</f>
        <v>0</v>
      </c>
      <c r="BC376" s="1700">
        <f>IFERROR(VLOOKUP($A376,'2014'!$B$2:$K$157,3,FALSE),0)</f>
        <v>0</v>
      </c>
      <c r="BD376" s="1691">
        <f>IFERROR(VLOOKUP($A376,'2014'!$B$2:$K$157,4,FALSE),0)</f>
        <v>0</v>
      </c>
      <c r="BE376" s="1691">
        <f>IFERROR(VLOOKUP($A376,'2014'!$B$2:$K$157,5,FALSE),0)</f>
        <v>0</v>
      </c>
      <c r="BF376" s="1691">
        <f>IFERROR(VLOOKUP($A376,'2014'!$B$2:$K$157,8,FALSE),0)</f>
        <v>0</v>
      </c>
      <c r="BG376" s="1740">
        <f>IFERROR(VLOOKUP($A376,'2014'!$B$2:$K$157,10,FALSE),0)</f>
        <v>0</v>
      </c>
      <c r="BH376" s="1700">
        <f>IFERROR(VLOOKUP($A376,'2013'!$D$4:$I$249,2,FALSE),0)</f>
        <v>0</v>
      </c>
      <c r="BI376" s="1691">
        <f>IFERROR(VLOOKUP($A376,'2013'!$D$4:$I$249,3,FALSE),0)</f>
        <v>0</v>
      </c>
      <c r="BJ376" s="1691">
        <f>IFERROR(VLOOKUP($A376,'2013'!$D$4:$I$249,4,FALSE),0)</f>
        <v>0</v>
      </c>
      <c r="BK376" s="1691">
        <f>IFERROR(VLOOKUP($A376,'2013'!$D$4:$I$249,5,FALSE),0)</f>
        <v>0</v>
      </c>
      <c r="BL376" s="1740">
        <f>IFERROR(VLOOKUP($A376,'2013'!$D$4:$I$249,6,FALSE),0)</f>
        <v>0</v>
      </c>
      <c r="BM376" s="1737">
        <f>IFERROR(VLOOKUP($A376,'2012'!$D$3:$O$172,2,FALSE),0)</f>
        <v>0</v>
      </c>
      <c r="BN376" s="1691">
        <f>IFERROR(VLOOKUP($A376,'2012'!$D$3:$O$172,3,FALSE),0)</f>
        <v>0</v>
      </c>
      <c r="BO376" s="1743">
        <f>IFERROR(VLOOKUP($A376,'2012'!$D$3:$O$172,4,FALSE),0)</f>
        <v>0</v>
      </c>
      <c r="BP376" s="1700">
        <f>IFERROR(VLOOKUP($A376,'2012'!$D$3:$O$172,5,FALSE),0)</f>
        <v>0</v>
      </c>
      <c r="BQ376" s="1691">
        <f>IFERROR(VLOOKUP($A376,'2012'!$D$3:$O$172,6,FALSE),0)</f>
        <v>0</v>
      </c>
      <c r="BR376" s="1691">
        <f>IFERROR(VLOOKUP($A376,'2012'!$D$3:$O$172,7,FALSE),0)</f>
        <v>0</v>
      </c>
      <c r="BS376" s="1691">
        <f>IFERROR(VLOOKUP($A376,'2012'!$D$3:$O$172,8,FALSE),0)</f>
        <v>0</v>
      </c>
      <c r="BT376" s="1740">
        <f>IFERROR(VLOOKUP($A376,'2012'!$D$3:$O$172,9,FALSE),0)</f>
        <v>0</v>
      </c>
      <c r="BX376" s="1700">
        <f>IFERROR(VLOOKUP($A376,'2011'!$D$4:$I$251,2,FALSE),0)</f>
        <v>0</v>
      </c>
      <c r="BY376" s="1691">
        <f>IFERROR(VLOOKUP($A376,'2011'!$D$4:$I$251,3,FALSE),0)</f>
        <v>0</v>
      </c>
      <c r="BZ376" s="1691">
        <f>IFERROR(VLOOKUP($A376,'2011'!$D$4:$I$251,4,FALSE),0)</f>
        <v>0</v>
      </c>
      <c r="CA376" s="1691">
        <f>IFERROR(VLOOKUP($A376,'2011'!$D$4:$I$251,5,FALSE),0)</f>
        <v>0</v>
      </c>
      <c r="CB376" s="1740">
        <f>IFERROR(VLOOKUP($A376,'2011'!$D$4:$I$251,6,FALSE),0)</f>
        <v>0</v>
      </c>
      <c r="CC376" s="1700">
        <f>IFERROR(VLOOKUP($A376,'2010'!$C$3:$H$234,2,FALSE),0)</f>
        <v>0</v>
      </c>
      <c r="CD376" s="1691">
        <f>IFERROR(VLOOKUP($A376,'2010'!$C$3:$H$234,3,FALSE),0)</f>
        <v>0</v>
      </c>
      <c r="CE376" s="1691">
        <f>IFERROR(VLOOKUP($A376,'2010'!$C$3:$H$234,4,FALSE),0)</f>
        <v>0</v>
      </c>
      <c r="CF376" s="1691">
        <f>IFERROR(VLOOKUP($A376,'2010'!$C$3:$H$234,5,FALSE),0)</f>
        <v>0</v>
      </c>
      <c r="CG376" s="1740">
        <f>IFERROR(VLOOKUP($A376,'2010'!$C$3:$H$234,6,FALSE),0)</f>
        <v>0</v>
      </c>
      <c r="CH376" s="1700">
        <f>IFERROR(VLOOKUP($A376,'2009'!$C$3:$H$242,2,FALSE),0)</f>
        <v>0</v>
      </c>
      <c r="CI376" s="1691">
        <f>IFERROR(VLOOKUP($A376,'2009'!$C$3:$H$242,3,FALSE),0)</f>
        <v>0</v>
      </c>
      <c r="CJ376" s="1691">
        <f>IFERROR(VLOOKUP($A376,'2009'!$C$3:$H$242,4,FALSE),0)</f>
        <v>0</v>
      </c>
      <c r="CK376" s="1691">
        <f>IFERROR(VLOOKUP($A376,'2009'!$C$3:$H$242,5,FALSE),0)</f>
        <v>0</v>
      </c>
      <c r="CL376" s="1740">
        <f>IFERROR(VLOOKUP($A376,'2009'!$C$3:$H$242,6,FALSE),0)</f>
        <v>0</v>
      </c>
      <c r="CM376" s="1700">
        <f>IFERROR(VLOOKUP($A376,'2008'!$C$3:$H$229,2,FALSE),0)</f>
        <v>0</v>
      </c>
      <c r="CN376" s="1691">
        <f>IFERROR(VLOOKUP($A376,'2008'!$C$3:$H$229,3,FALSE),0)</f>
        <v>0</v>
      </c>
      <c r="CO376" s="1691">
        <f>IFERROR(VLOOKUP($A376,'2008'!$C$3:$H$229,4,FALSE),0)</f>
        <v>0</v>
      </c>
      <c r="CP376" s="1691">
        <f>IFERROR(VLOOKUP($A376,'2008'!$C$3:$H$229,5,FALSE),0)</f>
        <v>0</v>
      </c>
      <c r="CQ376" s="1740">
        <f>IFERROR(VLOOKUP($A376,'2008'!$C$3:$H$229,6,FALSE),0)</f>
        <v>0</v>
      </c>
      <c r="CR376" s="1700">
        <f>IFERROR(VLOOKUP($A376,'2007'!$C$3:$M$238,7,FALSE),0)</f>
        <v>0</v>
      </c>
      <c r="CS376" s="1691">
        <f>IFERROR(VLOOKUP($A376,'2007'!$C$3:$M$238,8,FALSE),0)</f>
        <v>0</v>
      </c>
      <c r="CT376" s="1691">
        <f>IFERROR(VLOOKUP($A376,'2007'!$C$3:$M$238,9,FALSE),0)</f>
        <v>0</v>
      </c>
      <c r="CU376" s="1691">
        <f>IFERROR(VLOOKUP($A376,'2007'!$C$3:$M$238,10,FALSE),0)</f>
        <v>0</v>
      </c>
      <c r="CV376" s="1740">
        <f>IFERROR(VLOOKUP($A376,'2007'!$C$3:$M$238,11,FALSE),0)</f>
        <v>0</v>
      </c>
      <c r="CW376" s="1700">
        <f>IFERROR(VLOOKUP($A376,'2006'!$A$2:$F$200,2,FALSE),0)</f>
        <v>0</v>
      </c>
      <c r="CX376" s="1691">
        <f>IFERROR(VLOOKUP($A376,'2006'!$A$2:$F$200,4,FALSE),0)</f>
        <v>0</v>
      </c>
      <c r="CY376" s="1691">
        <f>IFERROR(VLOOKUP($A376,'2006'!$A$2:$F$200,5,FALSE),0)</f>
        <v>0</v>
      </c>
      <c r="CZ376" s="1740">
        <f>IFERROR(VLOOKUP($A376,'2006'!$A$2:$F$200,6,FALSE),0)</f>
        <v>0</v>
      </c>
      <c r="DA376" s="1700">
        <f>IFERROR(VLOOKUP($A376,'2005'!$C$3:$M$205,8,FALSE),0)</f>
        <v>0</v>
      </c>
      <c r="DB376" s="1691">
        <f>IFERROR(VLOOKUP($A376,'2005'!$C$3:$M$205,9,FALSE),0)</f>
        <v>0</v>
      </c>
      <c r="DC376" s="1691">
        <f>IFERROR(VLOOKUP($A376,'2005'!$C$3:$M$205,10,FALSE),0)</f>
        <v>0</v>
      </c>
      <c r="DD376" s="1740">
        <f>IFERROR(VLOOKUP($A376,'2005'!$C$3:$M$205,11,FALSE),0)</f>
        <v>0</v>
      </c>
      <c r="DE376" s="1700">
        <f>IFERROR(VLOOKUP($A376,'2004'!$C$3:$M$213,8,FALSE),0)</f>
        <v>0</v>
      </c>
      <c r="DF376" s="1691">
        <f>IFERROR(VLOOKUP($A376,'2004'!$C$3:$M$213,9,FALSE),0)</f>
        <v>0</v>
      </c>
      <c r="DG376" s="1691">
        <f>IFERROR(VLOOKUP($A376,'2004'!$C$3:$M$213,10,FALSE),0)</f>
        <v>0</v>
      </c>
      <c r="DH376" s="1740">
        <f>IFERROR(VLOOKUP($A376,'2004'!$C$3:$M$213,11,FALSE),0)</f>
        <v>0</v>
      </c>
      <c r="DI376" s="1700">
        <f>IFERROR(VLOOKUP($A376,'2003'!$C$3:$Q$214,12,FALSE),0)</f>
        <v>0</v>
      </c>
      <c r="DJ376" s="1691">
        <f>IFERROR(VLOOKUP($A376,'2003'!$C$3:$Q$214,13,FALSE),0)</f>
        <v>0</v>
      </c>
      <c r="DK376" s="1691">
        <f>IFERROR(VLOOKUP($A376,'2003'!$C$3:$Q$214,14,FALSE),0)</f>
        <v>0</v>
      </c>
      <c r="DL376" s="1740">
        <f>IFERROR(VLOOKUP($A376,'2003'!$C$3:$Q$214,15,FALSE),0)</f>
        <v>0</v>
      </c>
      <c r="DM376" s="1700">
        <f>IFERROR(VLOOKUP($A376,'2002'!$D$3:$R$214,12,FALSE),0)</f>
        <v>0</v>
      </c>
      <c r="DN376" s="1691">
        <f>IFERROR(VLOOKUP($A376,'2002'!$D$3:$R$214,13,FALSE),0)</f>
        <v>0</v>
      </c>
      <c r="DO376" s="1691">
        <f>IFERROR(VLOOKUP($A376,'2002'!$D$3:$R$214,14,FALSE),0)</f>
        <v>0</v>
      </c>
      <c r="DP376" s="1788">
        <f>IFERROR(VLOOKUP($A376,'2002'!$D$3:$R$214,15,FALSE),0)</f>
        <v>0</v>
      </c>
      <c r="DQ376" s="1700">
        <f>IFERROR(VLOOKUP($A376,'Pre 2002'!$C$3:$CK$382,84,FALSE),0)</f>
        <v>469</v>
      </c>
      <c r="DR376" s="1695">
        <f>IFERROR(VLOOKUP($A376,'Pre 2002'!$C$3:$CK$382,85,FALSE),0)</f>
        <v>216</v>
      </c>
      <c r="DS376" s="1695">
        <f>IFERROR(VLOOKUP($A376,'Pre 2002'!$C$3:$CK$382,86,FALSE),0)</f>
        <v>4</v>
      </c>
      <c r="DT376" s="1790">
        <f>IFERROR(VLOOKUP($A376,'Pre 2002'!$C$3:$CK$382,87,FALSE),0)</f>
        <v>0.4605543710021322</v>
      </c>
      <c r="DU376" s="1741">
        <f>IFERROR(VLOOKUP(A376,'Pre 2002'!$C$3:$CG$382,83,FALSE),0)</f>
        <v>9</v>
      </c>
      <c r="DY376" s="1731"/>
    </row>
    <row r="377" spans="1:129">
      <c r="A377" s="1778" t="s">
        <v>2048</v>
      </c>
      <c r="B377" s="1562">
        <f t="shared" si="133"/>
        <v>190</v>
      </c>
      <c r="C377" s="1562">
        <f t="shared" si="134"/>
        <v>86</v>
      </c>
      <c r="D377" s="1562">
        <f t="shared" si="135"/>
        <v>4</v>
      </c>
      <c r="E377" s="1563">
        <f t="shared" si="136"/>
        <v>0.45263157894736844</v>
      </c>
      <c r="F377" s="1786">
        <f t="shared" si="137"/>
        <v>5</v>
      </c>
      <c r="G377" s="1595" t="s">
        <v>2159</v>
      </c>
      <c r="H377" s="1567">
        <f t="shared" si="144"/>
        <v>5</v>
      </c>
      <c r="I377" s="1734">
        <f t="shared" si="145"/>
        <v>190</v>
      </c>
      <c r="J377" s="1734">
        <f t="shared" si="146"/>
        <v>86</v>
      </c>
      <c r="K377" s="1734">
        <f t="shared" si="147"/>
        <v>4</v>
      </c>
      <c r="L377" s="1806">
        <f t="shared" si="148"/>
        <v>0.45263157894736844</v>
      </c>
      <c r="O377" s="1700">
        <f>IFERROR(VLOOKUP($A377,'2022'!$B$2:$K$174,3,FALSE),0)</f>
        <v>0</v>
      </c>
      <c r="P377" s="1858">
        <f>IFERROR(VLOOKUP($A377,'2022'!$B$2:$K$174,4,FALSE),0)</f>
        <v>0</v>
      </c>
      <c r="Q377" s="1858">
        <f>IFERROR(VLOOKUP($A377,'2022'!$B$2:$K$174,5,FALSE),0)</f>
        <v>0</v>
      </c>
      <c r="R377" s="1858">
        <f>IFERROR(VLOOKUP($A377,'2022'!$B$2:$K$174,8,FALSE),0)</f>
        <v>0</v>
      </c>
      <c r="S377" s="1740">
        <f>IFERROR(VLOOKUP($A377,'2022'!$B$2:$K$174,10,FALSE),0)</f>
        <v>0</v>
      </c>
      <c r="T377" s="1700">
        <f>IFERROR(VLOOKUP($A377,'2021'!$B$2:$K$174,3,FALSE),0)</f>
        <v>0</v>
      </c>
      <c r="U377" s="1843">
        <f>IFERROR(VLOOKUP($A377,'2021'!$B$2:$K$174,4,FALSE),0)</f>
        <v>0</v>
      </c>
      <c r="V377" s="1843">
        <f>IFERROR(VLOOKUP($A377,'2021'!$B$2:$K$174,5,FALSE),0)</f>
        <v>0</v>
      </c>
      <c r="W377" s="1843">
        <f>IFERROR(VLOOKUP($A377,'2021'!$B$2:$K$174,8,FALSE),0)</f>
        <v>0</v>
      </c>
      <c r="X377" s="1740">
        <f>IFERROR(VLOOKUP($A377,'2021'!$B$2:$K$174,10,FALSE),0)</f>
        <v>0</v>
      </c>
      <c r="Y377" s="1700">
        <f>IFERROR(VLOOKUP($A377,'2020'!$B$2:$K$170,3,FALSE),0)</f>
        <v>0</v>
      </c>
      <c r="Z377" s="1829">
        <f>IFERROR(VLOOKUP($A377,'2020'!$B$2:$K$170,4,FALSE),0)</f>
        <v>0</v>
      </c>
      <c r="AA377" s="1829">
        <f>IFERROR(VLOOKUP($A377,'2020'!$B$2:$K$170,5,FALSE),0)</f>
        <v>0</v>
      </c>
      <c r="AB377" s="1829">
        <f>IFERROR(VLOOKUP($A377,'2020'!$B$2:$K$170,8,FALSE),0)</f>
        <v>0</v>
      </c>
      <c r="AC377" s="1740">
        <f>IFERROR(VLOOKUP($A377,'2020'!$B$2:$K$170,10,FALSE),0)</f>
        <v>0</v>
      </c>
      <c r="AD377" s="1700">
        <f>IFERROR(VLOOKUP($A377,'2019'!$B$2:$K$170,3,FALSE),0)</f>
        <v>0</v>
      </c>
      <c r="AE377" s="1823">
        <f>IFERROR(VLOOKUP($A377,'2019'!$B$2:$K$170,4,FALSE),0)</f>
        <v>0</v>
      </c>
      <c r="AF377" s="1823">
        <f>IFERROR(VLOOKUP($A377,'2019'!$B$2:$K$170,5,FALSE),0)</f>
        <v>0</v>
      </c>
      <c r="AG377" s="1823">
        <f>IFERROR(VLOOKUP($A377,'2019'!$B$2:$K$170,8,FALSE),0)</f>
        <v>0</v>
      </c>
      <c r="AH377" s="1740">
        <f>IFERROR(VLOOKUP($A377,'2019'!$B$2:$K$170,10,FALSE),0)</f>
        <v>0</v>
      </c>
      <c r="AI377" s="1700">
        <f>IFERROR(VLOOKUP($A377,'2018'!$B$2:$K$170,3,FALSE),0)</f>
        <v>0</v>
      </c>
      <c r="AJ377" s="1821">
        <f>IFERROR(VLOOKUP($A377,'2018'!$B$2:$K$170,4,FALSE),0)</f>
        <v>0</v>
      </c>
      <c r="AK377" s="1821">
        <f>IFERROR(VLOOKUP($A377,'2018'!$B$2:$K$170,5,FALSE),0)</f>
        <v>0</v>
      </c>
      <c r="AL377" s="1821">
        <f>IFERROR(VLOOKUP($A377,'2018'!$B$2:$K$170,8,FALSE),0)</f>
        <v>0</v>
      </c>
      <c r="AM377" s="1740">
        <f>IFERROR(VLOOKUP($A377,'2018'!$B$2:$K$170,10,FALSE),0)</f>
        <v>0</v>
      </c>
      <c r="AN377" s="1700">
        <f>IFERROR(VLOOKUP($A377,'2017'!$B$2:$J$163,2,FALSE),0)</f>
        <v>0</v>
      </c>
      <c r="AO377" s="1815">
        <f>IFERROR(VLOOKUP($A377,'2017'!$B$2:$J$163,3,FALSE),0)</f>
        <v>0</v>
      </c>
      <c r="AP377" s="1815">
        <f>IFERROR(VLOOKUP($A377,'2017'!$B$2:$J$163,4,FALSE),0)</f>
        <v>0</v>
      </c>
      <c r="AQ377" s="1815">
        <f>IFERROR(VLOOKUP($A377,'2017'!$B$2:$J$163,7,FALSE),0)</f>
        <v>0</v>
      </c>
      <c r="AR377" s="1740">
        <f>IFERROR(VLOOKUP($A377,'2017'!$B$2:$J$163,9,FALSE),0)</f>
        <v>0</v>
      </c>
      <c r="AS377" s="1700">
        <f>IFERROR(VLOOKUP($A377,'2016'!$B$2:$K$165,3,FALSE),0)</f>
        <v>0</v>
      </c>
      <c r="AT377" s="1796">
        <f>IFERROR(VLOOKUP($A377,'2016'!$B$2:$K$165,4,FALSE),0)</f>
        <v>0</v>
      </c>
      <c r="AU377" s="1796">
        <f>IFERROR(VLOOKUP($A377,'2016'!$B$2:$K$165,5,FALSE),0)</f>
        <v>0</v>
      </c>
      <c r="AV377" s="1796">
        <f>IFERROR(VLOOKUP($A377,'2016'!$B$2:$K$165,8,FALSE),0)</f>
        <v>0</v>
      </c>
      <c r="AW377" s="1740">
        <f>IFERROR(VLOOKUP($A377,'2016'!$B$2:$K$165,10,FALSE),0)</f>
        <v>0</v>
      </c>
      <c r="AX377" s="1700">
        <f>IFERROR(VLOOKUP($A377,'2015'!$B$2:$K$165,3,FALSE),0)</f>
        <v>0</v>
      </c>
      <c r="AY377" s="1695">
        <f>IFERROR(VLOOKUP($A377,'2015'!$B$2:$K$165,4,FALSE),0)</f>
        <v>0</v>
      </c>
      <c r="AZ377" s="1695">
        <f>IFERROR(VLOOKUP($A377,'2015'!$B$2:$K$165,5,FALSE),0)</f>
        <v>0</v>
      </c>
      <c r="BA377" s="1695">
        <f>IFERROR(VLOOKUP($A377,'2015'!$B$2:$K$165,8,FALSE),0)</f>
        <v>0</v>
      </c>
      <c r="BB377" s="1740">
        <f>IFERROR(VLOOKUP($A377,'2015'!$B$2:$K$165,10,FALSE),0)</f>
        <v>0</v>
      </c>
      <c r="BC377" s="1700">
        <f>IFERROR(VLOOKUP($A377,'2014'!$B$2:$K$157,3,FALSE),0)</f>
        <v>0</v>
      </c>
      <c r="BD377" s="1691">
        <f>IFERROR(VLOOKUP($A377,'2014'!$B$2:$K$157,4,FALSE),0)</f>
        <v>0</v>
      </c>
      <c r="BE377" s="1691">
        <f>IFERROR(VLOOKUP($A377,'2014'!$B$2:$K$157,5,FALSE),0)</f>
        <v>0</v>
      </c>
      <c r="BF377" s="1691">
        <f>IFERROR(VLOOKUP($A377,'2014'!$B$2:$K$157,8,FALSE),0)</f>
        <v>0</v>
      </c>
      <c r="BG377" s="1740">
        <f>IFERROR(VLOOKUP($A377,'2014'!$B$2:$K$157,10,FALSE),0)</f>
        <v>0</v>
      </c>
      <c r="BH377" s="1700">
        <f>IFERROR(VLOOKUP($A377,'2013'!$D$4:$I$249,2,FALSE),0)</f>
        <v>0</v>
      </c>
      <c r="BI377" s="1691">
        <f>IFERROR(VLOOKUP($A377,'2013'!$D$4:$I$249,3,FALSE),0)</f>
        <v>0</v>
      </c>
      <c r="BJ377" s="1691">
        <f>IFERROR(VLOOKUP($A377,'2013'!$D$4:$I$249,4,FALSE),0)</f>
        <v>0</v>
      </c>
      <c r="BK377" s="1691">
        <f>IFERROR(VLOOKUP($A377,'2013'!$D$4:$I$249,5,FALSE),0)</f>
        <v>0</v>
      </c>
      <c r="BL377" s="1740">
        <f>IFERROR(VLOOKUP($A377,'2013'!$D$4:$I$249,6,FALSE),0)</f>
        <v>0</v>
      </c>
      <c r="BM377" s="1737">
        <f>IFERROR(VLOOKUP($A377,'2012'!$D$3:$O$172,2,FALSE),0)</f>
        <v>0</v>
      </c>
      <c r="BN377" s="1691">
        <f>IFERROR(VLOOKUP($A377,'2012'!$D$3:$O$172,3,FALSE),0)</f>
        <v>0</v>
      </c>
      <c r="BO377" s="1743">
        <f>IFERROR(VLOOKUP($A377,'2012'!$D$3:$O$172,4,FALSE),0)</f>
        <v>0</v>
      </c>
      <c r="BP377" s="1700">
        <f>IFERROR(VLOOKUP($A377,'2012'!$D$3:$O$172,5,FALSE),0)</f>
        <v>0</v>
      </c>
      <c r="BQ377" s="1691">
        <f>IFERROR(VLOOKUP($A377,'2012'!$D$3:$O$172,6,FALSE),0)</f>
        <v>0</v>
      </c>
      <c r="BR377" s="1691">
        <f>IFERROR(VLOOKUP($A377,'2012'!$D$3:$O$172,7,FALSE),0)</f>
        <v>0</v>
      </c>
      <c r="BS377" s="1691">
        <f>IFERROR(VLOOKUP($A377,'2012'!$D$3:$O$172,8,FALSE),0)</f>
        <v>0</v>
      </c>
      <c r="BT377" s="1740">
        <f>IFERROR(VLOOKUP($A377,'2012'!$D$3:$O$172,9,FALSE),0)</f>
        <v>0</v>
      </c>
      <c r="BX377" s="1700">
        <f>IFERROR(VLOOKUP($A377,'2011'!$D$4:$I$251,2,FALSE),0)</f>
        <v>0</v>
      </c>
      <c r="BY377" s="1691">
        <f>IFERROR(VLOOKUP($A377,'2011'!$D$4:$I$251,3,FALSE),0)</f>
        <v>0</v>
      </c>
      <c r="BZ377" s="1691">
        <f>IFERROR(VLOOKUP($A377,'2011'!$D$4:$I$251,4,FALSE),0)</f>
        <v>0</v>
      </c>
      <c r="CA377" s="1691">
        <f>IFERROR(VLOOKUP($A377,'2011'!$D$4:$I$251,5,FALSE),0)</f>
        <v>0</v>
      </c>
      <c r="CB377" s="1740">
        <f>IFERROR(VLOOKUP($A377,'2011'!$D$4:$I$251,6,FALSE),0)</f>
        <v>0</v>
      </c>
      <c r="CC377" s="1700">
        <f>IFERROR(VLOOKUP($A377,'2010'!$C$3:$H$234,2,FALSE),0)</f>
        <v>0</v>
      </c>
      <c r="CD377" s="1691">
        <f>IFERROR(VLOOKUP($A377,'2010'!$C$3:$H$234,3,FALSE),0)</f>
        <v>0</v>
      </c>
      <c r="CE377" s="1691">
        <f>IFERROR(VLOOKUP($A377,'2010'!$C$3:$H$234,4,FALSE),0)</f>
        <v>0</v>
      </c>
      <c r="CF377" s="1691">
        <f>IFERROR(VLOOKUP($A377,'2010'!$C$3:$H$234,5,FALSE),0)</f>
        <v>0</v>
      </c>
      <c r="CG377" s="1740">
        <f>IFERROR(VLOOKUP($A377,'2010'!$C$3:$H$234,6,FALSE),0)</f>
        <v>0</v>
      </c>
      <c r="CH377" s="1700">
        <f>IFERROR(VLOOKUP($A377,'2009'!$C$3:$H$242,2,FALSE),0)</f>
        <v>0</v>
      </c>
      <c r="CI377" s="1691">
        <f>IFERROR(VLOOKUP($A377,'2009'!$C$3:$H$242,3,FALSE),0)</f>
        <v>0</v>
      </c>
      <c r="CJ377" s="1691">
        <f>IFERROR(VLOOKUP($A377,'2009'!$C$3:$H$242,4,FALSE),0)</f>
        <v>0</v>
      </c>
      <c r="CK377" s="1691">
        <f>IFERROR(VLOOKUP($A377,'2009'!$C$3:$H$242,5,FALSE),0)</f>
        <v>0</v>
      </c>
      <c r="CL377" s="1740">
        <f>IFERROR(VLOOKUP($A377,'2009'!$C$3:$H$242,6,FALSE),0)</f>
        <v>0</v>
      </c>
      <c r="CM377" s="1700">
        <f>IFERROR(VLOOKUP($A377,'2008'!$C$3:$H$229,2,FALSE),0)</f>
        <v>0</v>
      </c>
      <c r="CN377" s="1691">
        <f>IFERROR(VLOOKUP($A377,'2008'!$C$3:$H$229,3,FALSE),0)</f>
        <v>0</v>
      </c>
      <c r="CO377" s="1691">
        <f>IFERROR(VLOOKUP($A377,'2008'!$C$3:$H$229,4,FALSE),0)</f>
        <v>0</v>
      </c>
      <c r="CP377" s="1691">
        <f>IFERROR(VLOOKUP($A377,'2008'!$C$3:$H$229,5,FALSE),0)</f>
        <v>0</v>
      </c>
      <c r="CQ377" s="1740">
        <f>IFERROR(VLOOKUP($A377,'2008'!$C$3:$H$229,6,FALSE),0)</f>
        <v>0</v>
      </c>
      <c r="CR377" s="1700">
        <f>IFERROR(VLOOKUP($A377,'2007'!$C$3:$M$238,7,FALSE),0)</f>
        <v>0</v>
      </c>
      <c r="CS377" s="1691">
        <f>IFERROR(VLOOKUP($A377,'2007'!$C$3:$M$238,8,FALSE),0)</f>
        <v>0</v>
      </c>
      <c r="CT377" s="1691">
        <f>IFERROR(VLOOKUP($A377,'2007'!$C$3:$M$238,9,FALSE),0)</f>
        <v>0</v>
      </c>
      <c r="CU377" s="1691">
        <f>IFERROR(VLOOKUP($A377,'2007'!$C$3:$M$238,10,FALSE),0)</f>
        <v>0</v>
      </c>
      <c r="CV377" s="1740">
        <f>IFERROR(VLOOKUP($A377,'2007'!$C$3:$M$238,11,FALSE),0)</f>
        <v>0</v>
      </c>
      <c r="CW377" s="1700">
        <f>IFERROR(VLOOKUP($A377,'2006'!$A$2:$F$200,2,FALSE),0)</f>
        <v>0</v>
      </c>
      <c r="CX377" s="1691">
        <f>IFERROR(VLOOKUP($A377,'2006'!$A$2:$F$200,4,FALSE),0)</f>
        <v>0</v>
      </c>
      <c r="CY377" s="1691">
        <f>IFERROR(VLOOKUP($A377,'2006'!$A$2:$F$200,5,FALSE),0)</f>
        <v>0</v>
      </c>
      <c r="CZ377" s="1740">
        <f>IFERROR(VLOOKUP($A377,'2006'!$A$2:$F$200,6,FALSE),0)</f>
        <v>0</v>
      </c>
      <c r="DA377" s="1700">
        <f>IFERROR(VLOOKUP($A377,'2005'!$C$3:$M$205,8,FALSE),0)</f>
        <v>0</v>
      </c>
      <c r="DB377" s="1691">
        <f>IFERROR(VLOOKUP($A377,'2005'!$C$3:$M$205,9,FALSE),0)</f>
        <v>0</v>
      </c>
      <c r="DC377" s="1691">
        <f>IFERROR(VLOOKUP($A377,'2005'!$C$3:$M$205,10,FALSE),0)</f>
        <v>0</v>
      </c>
      <c r="DD377" s="1740">
        <f>IFERROR(VLOOKUP($A377,'2005'!$C$3:$M$205,11,FALSE),0)</f>
        <v>0</v>
      </c>
      <c r="DE377" s="1700">
        <f>IFERROR(VLOOKUP($A377,'2004'!$C$3:$M$213,8,FALSE),0)</f>
        <v>0</v>
      </c>
      <c r="DF377" s="1691">
        <f>IFERROR(VLOOKUP($A377,'2004'!$C$3:$M$213,9,FALSE),0)</f>
        <v>0</v>
      </c>
      <c r="DG377" s="1691">
        <f>IFERROR(VLOOKUP($A377,'2004'!$C$3:$M$213,10,FALSE),0)</f>
        <v>0</v>
      </c>
      <c r="DH377" s="1740">
        <f>IFERROR(VLOOKUP($A377,'2004'!$C$3:$M$213,11,FALSE),0)</f>
        <v>0</v>
      </c>
      <c r="DI377" s="1700">
        <f>IFERROR(VLOOKUP($A377,'2003'!$C$3:$Q$214,12,FALSE),0)</f>
        <v>0</v>
      </c>
      <c r="DJ377" s="1691">
        <f>IFERROR(VLOOKUP($A377,'2003'!$C$3:$Q$214,13,FALSE),0)</f>
        <v>0</v>
      </c>
      <c r="DK377" s="1691">
        <f>IFERROR(VLOOKUP($A377,'2003'!$C$3:$Q$214,14,FALSE),0)</f>
        <v>0</v>
      </c>
      <c r="DL377" s="1740">
        <f>IFERROR(VLOOKUP($A377,'2003'!$C$3:$Q$214,15,FALSE),0)</f>
        <v>0</v>
      </c>
      <c r="DM377" s="1700">
        <f>IFERROR(VLOOKUP($A377,'2002'!$D$3:$R$214,12,FALSE),0)</f>
        <v>30</v>
      </c>
      <c r="DN377" s="1691">
        <f>IFERROR(VLOOKUP($A377,'2002'!$D$3:$R$214,13,FALSE),0)</f>
        <v>6</v>
      </c>
      <c r="DO377" s="1691">
        <f>IFERROR(VLOOKUP($A377,'2002'!$D$3:$R$214,14,FALSE),0)</f>
        <v>0</v>
      </c>
      <c r="DP377" s="1788">
        <f>IFERROR(VLOOKUP($A377,'2002'!$D$3:$R$214,15,FALSE),0)</f>
        <v>0.2</v>
      </c>
      <c r="DQ377" s="1700">
        <f>IFERROR(VLOOKUP($A377,'Pre 2002'!$C$3:$CK$382,84,FALSE),0)</f>
        <v>160</v>
      </c>
      <c r="DR377" s="1695">
        <f>IFERROR(VLOOKUP($A377,'Pre 2002'!$C$3:$CK$382,85,FALSE),0)</f>
        <v>80</v>
      </c>
      <c r="DS377" s="1695">
        <f>IFERROR(VLOOKUP($A377,'Pre 2002'!$C$3:$CK$382,86,FALSE),0)</f>
        <v>4</v>
      </c>
      <c r="DT377" s="1790">
        <f>IFERROR(VLOOKUP($A377,'Pre 2002'!$C$3:$CK$382,87,FALSE),0)</f>
        <v>0.5</v>
      </c>
      <c r="DU377" s="1741">
        <f>IFERROR(VLOOKUP(A377,'Pre 2002'!$C$3:$CG$382,83,FALSE),0)</f>
        <v>4</v>
      </c>
      <c r="DY377" s="1731"/>
    </row>
    <row r="378" spans="1:129">
      <c r="A378" s="1778" t="s">
        <v>103</v>
      </c>
      <c r="B378" s="1562">
        <f t="shared" si="133"/>
        <v>84</v>
      </c>
      <c r="C378" s="1562">
        <f t="shared" si="134"/>
        <v>37</v>
      </c>
      <c r="D378" s="1562">
        <f t="shared" si="135"/>
        <v>4</v>
      </c>
      <c r="E378" s="1563">
        <f t="shared" si="136"/>
        <v>0.44047619047619047</v>
      </c>
      <c r="F378" s="1786">
        <f t="shared" si="137"/>
        <v>2</v>
      </c>
      <c r="G378" s="1595">
        <v>2010</v>
      </c>
      <c r="H378" s="1567">
        <f t="shared" si="144"/>
        <v>2</v>
      </c>
      <c r="I378" s="1734">
        <f t="shared" si="145"/>
        <v>84</v>
      </c>
      <c r="J378" s="1734">
        <f t="shared" si="146"/>
        <v>37</v>
      </c>
      <c r="K378" s="1734">
        <f t="shared" si="147"/>
        <v>4</v>
      </c>
      <c r="L378" s="1806">
        <f t="shared" si="148"/>
        <v>0.44047619047619047</v>
      </c>
      <c r="M378" s="1746">
        <v>10</v>
      </c>
      <c r="N378" s="1746">
        <v>0</v>
      </c>
      <c r="O378" s="1700">
        <f>IFERROR(VLOOKUP($A378,'2022'!$B$2:$K$174,3,FALSE),0)</f>
        <v>0</v>
      </c>
      <c r="P378" s="1858">
        <f>IFERROR(VLOOKUP($A378,'2022'!$B$2:$K$174,4,FALSE),0)</f>
        <v>0</v>
      </c>
      <c r="Q378" s="1858">
        <f>IFERROR(VLOOKUP($A378,'2022'!$B$2:$K$174,5,FALSE),0)</f>
        <v>0</v>
      </c>
      <c r="R378" s="1858">
        <f>IFERROR(VLOOKUP($A378,'2022'!$B$2:$K$174,8,FALSE),0)</f>
        <v>0</v>
      </c>
      <c r="S378" s="1740">
        <f>IFERROR(VLOOKUP($A378,'2022'!$B$2:$K$174,10,FALSE),0)</f>
        <v>0</v>
      </c>
      <c r="T378" s="1700">
        <f>IFERROR(VLOOKUP($A378,'2021'!$B$2:$K$174,3,FALSE),0)</f>
        <v>0</v>
      </c>
      <c r="U378" s="1843">
        <f>IFERROR(VLOOKUP($A378,'2021'!$B$2:$K$174,4,FALSE),0)</f>
        <v>0</v>
      </c>
      <c r="V378" s="1843">
        <f>IFERROR(VLOOKUP($A378,'2021'!$B$2:$K$174,5,FALSE),0)</f>
        <v>0</v>
      </c>
      <c r="W378" s="1843">
        <f>IFERROR(VLOOKUP($A378,'2021'!$B$2:$K$174,8,FALSE),0)</f>
        <v>0</v>
      </c>
      <c r="X378" s="1740">
        <f>IFERROR(VLOOKUP($A378,'2021'!$B$2:$K$174,10,FALSE),0)</f>
        <v>0</v>
      </c>
      <c r="Y378" s="1700">
        <f>IFERROR(VLOOKUP($A378,'2020'!$B$2:$K$170,3,FALSE),0)</f>
        <v>0</v>
      </c>
      <c r="Z378" s="1829">
        <f>IFERROR(VLOOKUP($A378,'2020'!$B$2:$K$170,4,FALSE),0)</f>
        <v>0</v>
      </c>
      <c r="AA378" s="1829">
        <f>IFERROR(VLOOKUP($A378,'2020'!$B$2:$K$170,5,FALSE),0)</f>
        <v>0</v>
      </c>
      <c r="AB378" s="1829">
        <f>IFERROR(VLOOKUP($A378,'2020'!$B$2:$K$170,8,FALSE),0)</f>
        <v>0</v>
      </c>
      <c r="AC378" s="1740">
        <f>IFERROR(VLOOKUP($A378,'2020'!$B$2:$K$170,10,FALSE),0)</f>
        <v>0</v>
      </c>
      <c r="AD378" s="1700">
        <f>IFERROR(VLOOKUP($A378,'2019'!$B$2:$K$170,3,FALSE),0)</f>
        <v>0</v>
      </c>
      <c r="AE378" s="1823">
        <f>IFERROR(VLOOKUP($A378,'2019'!$B$2:$K$170,4,FALSE),0)</f>
        <v>0</v>
      </c>
      <c r="AF378" s="1823">
        <f>IFERROR(VLOOKUP($A378,'2019'!$B$2:$K$170,5,FALSE),0)</f>
        <v>0</v>
      </c>
      <c r="AG378" s="1823">
        <f>IFERROR(VLOOKUP($A378,'2019'!$B$2:$K$170,8,FALSE),0)</f>
        <v>0</v>
      </c>
      <c r="AH378" s="1740">
        <f>IFERROR(VLOOKUP($A378,'2019'!$B$2:$K$170,10,FALSE),0)</f>
        <v>0</v>
      </c>
      <c r="AI378" s="1700">
        <f>IFERROR(VLOOKUP($A378,'2018'!$B$2:$K$170,3,FALSE),0)</f>
        <v>0</v>
      </c>
      <c r="AJ378" s="1821">
        <f>IFERROR(VLOOKUP($A378,'2018'!$B$2:$K$170,4,FALSE),0)</f>
        <v>0</v>
      </c>
      <c r="AK378" s="1821">
        <f>IFERROR(VLOOKUP($A378,'2018'!$B$2:$K$170,5,FALSE),0)</f>
        <v>0</v>
      </c>
      <c r="AL378" s="1821">
        <f>IFERROR(VLOOKUP($A378,'2018'!$B$2:$K$170,8,FALSE),0)</f>
        <v>0</v>
      </c>
      <c r="AM378" s="1740">
        <f>IFERROR(VLOOKUP($A378,'2018'!$B$2:$K$170,10,FALSE),0)</f>
        <v>0</v>
      </c>
      <c r="AN378" s="1700">
        <f>IFERROR(VLOOKUP($A378,'2017'!$B$2:$J$163,2,FALSE),0)</f>
        <v>0</v>
      </c>
      <c r="AO378" s="1815">
        <f>IFERROR(VLOOKUP($A378,'2017'!$B$2:$J$163,3,FALSE),0)</f>
        <v>0</v>
      </c>
      <c r="AP378" s="1815">
        <f>IFERROR(VLOOKUP($A378,'2017'!$B$2:$J$163,4,FALSE),0)</f>
        <v>0</v>
      </c>
      <c r="AQ378" s="1815">
        <f>IFERROR(VLOOKUP($A378,'2017'!$B$2:$J$163,7,FALSE),0)</f>
        <v>0</v>
      </c>
      <c r="AR378" s="1740">
        <f>IFERROR(VLOOKUP($A378,'2017'!$B$2:$J$163,9,FALSE),0)</f>
        <v>0</v>
      </c>
      <c r="AS378" s="1700">
        <f>IFERROR(VLOOKUP($A378,'2016'!$B$2:$K$165,3,FALSE),0)</f>
        <v>0</v>
      </c>
      <c r="AT378" s="1796">
        <f>IFERROR(VLOOKUP($A378,'2016'!$B$2:$K$165,4,FALSE),0)</f>
        <v>0</v>
      </c>
      <c r="AU378" s="1796">
        <f>IFERROR(VLOOKUP($A378,'2016'!$B$2:$K$165,5,FALSE),0)</f>
        <v>0</v>
      </c>
      <c r="AV378" s="1796">
        <f>IFERROR(VLOOKUP($A378,'2016'!$B$2:$K$165,8,FALSE),0)</f>
        <v>0</v>
      </c>
      <c r="AW378" s="1740">
        <f>IFERROR(VLOOKUP($A378,'2016'!$B$2:$K$165,10,FALSE),0)</f>
        <v>0</v>
      </c>
      <c r="AX378" s="1700">
        <f>IFERROR(VLOOKUP($A378,'2015'!$B$2:$K$165,3,FALSE),0)</f>
        <v>0</v>
      </c>
      <c r="AY378" s="1695">
        <f>IFERROR(VLOOKUP($A378,'2015'!$B$2:$K$165,4,FALSE),0)</f>
        <v>0</v>
      </c>
      <c r="AZ378" s="1695">
        <f>IFERROR(VLOOKUP($A378,'2015'!$B$2:$K$165,5,FALSE),0)</f>
        <v>0</v>
      </c>
      <c r="BA378" s="1695">
        <f>IFERROR(VLOOKUP($A378,'2015'!$B$2:$K$165,8,FALSE),0)</f>
        <v>0</v>
      </c>
      <c r="BB378" s="1740">
        <f>IFERROR(VLOOKUP($A378,'2015'!$B$2:$K$165,10,FALSE),0)</f>
        <v>0</v>
      </c>
      <c r="BC378" s="1700">
        <f>IFERROR(VLOOKUP($A378,'2014'!$B$2:$K$157,3,FALSE),0)</f>
        <v>43</v>
      </c>
      <c r="BD378" s="1691">
        <f>IFERROR(VLOOKUP($A378,'2014'!$B$2:$K$157,4,FALSE),0)</f>
        <v>15</v>
      </c>
      <c r="BE378" s="1691">
        <f>IFERROR(VLOOKUP($A378,'2014'!$B$2:$K$157,5,FALSE),0)</f>
        <v>18</v>
      </c>
      <c r="BF378" s="1691">
        <f>IFERROR(VLOOKUP($A378,'2014'!$B$2:$K$157,8,FALSE),0)</f>
        <v>3</v>
      </c>
      <c r="BG378" s="1740">
        <f>IFERROR(VLOOKUP($A378,'2014'!$B$2:$K$157,10,FALSE),0)</f>
        <v>0.41860465116279072</v>
      </c>
      <c r="BH378" s="1700">
        <f>IFERROR(VLOOKUP($A378,'2013'!$D$4:$I$249,2,FALSE),0)</f>
        <v>0</v>
      </c>
      <c r="BI378" s="1691">
        <f>IFERROR(VLOOKUP($A378,'2013'!$D$4:$I$249,3,FALSE),0)</f>
        <v>0</v>
      </c>
      <c r="BJ378" s="1691">
        <f>IFERROR(VLOOKUP($A378,'2013'!$D$4:$I$249,4,FALSE),0)</f>
        <v>0</v>
      </c>
      <c r="BK378" s="1691">
        <f>IFERROR(VLOOKUP($A378,'2013'!$D$4:$I$249,5,FALSE),0)</f>
        <v>0</v>
      </c>
      <c r="BL378" s="1740">
        <f>IFERROR(VLOOKUP($A378,'2013'!$D$4:$I$249,6,FALSE),0)</f>
        <v>0</v>
      </c>
      <c r="BM378" s="1737">
        <f>IFERROR(VLOOKUP($A378,'2012'!$D$3:$O$172,2,FALSE),0)</f>
        <v>0</v>
      </c>
      <c r="BN378" s="1691">
        <f>IFERROR(VLOOKUP($A378,'2012'!$D$3:$O$172,3,FALSE),0)</f>
        <v>0</v>
      </c>
      <c r="BO378" s="1743">
        <f>IFERROR(VLOOKUP($A378,'2012'!$D$3:$O$172,4,FALSE),0)</f>
        <v>0</v>
      </c>
      <c r="BP378" s="1700">
        <f>IFERROR(VLOOKUP($A378,'2012'!$D$3:$O$172,5,FALSE),0)</f>
        <v>0</v>
      </c>
      <c r="BQ378" s="1691">
        <f>IFERROR(VLOOKUP($A378,'2012'!$D$3:$O$172,6,FALSE),0)</f>
        <v>0</v>
      </c>
      <c r="BR378" s="1691">
        <f>IFERROR(VLOOKUP($A378,'2012'!$D$3:$O$172,7,FALSE),0)</f>
        <v>0</v>
      </c>
      <c r="BS378" s="1691">
        <f>IFERROR(VLOOKUP($A378,'2012'!$D$3:$O$172,8,FALSE),0)</f>
        <v>0</v>
      </c>
      <c r="BT378" s="1740">
        <f>IFERROR(VLOOKUP($A378,'2012'!$D$3:$O$172,9,FALSE),0)</f>
        <v>0</v>
      </c>
      <c r="BU378" s="1737">
        <f>IFERROR(VLOOKUP($A378,'2012'!$D$3:$O$172,10,FALSE),0)</f>
        <v>0</v>
      </c>
      <c r="BV378" s="1691">
        <f>IFERROR(VLOOKUP($A378,'2012'!$D$3:$O$172,11,FALSE),0)</f>
        <v>0</v>
      </c>
      <c r="BW378" s="1743">
        <f>IFERROR(VLOOKUP($A378,'2012'!$D$3:$O$172,12,FALSE),0)</f>
        <v>0</v>
      </c>
      <c r="BX378" s="1700">
        <f>IFERROR(VLOOKUP($A378,'2011'!$D$4:$I$251,2,FALSE),0)</f>
        <v>0</v>
      </c>
      <c r="BY378" s="1691">
        <f>IFERROR(VLOOKUP($A378,'2011'!$D$4:$I$251,3,FALSE),0)</f>
        <v>0</v>
      </c>
      <c r="BZ378" s="1691">
        <f>IFERROR(VLOOKUP($A378,'2011'!$D$4:$I$251,4,FALSE),0)</f>
        <v>0</v>
      </c>
      <c r="CA378" s="1691">
        <f>IFERROR(VLOOKUP($A378,'2011'!$D$4:$I$251,5,FALSE),0)</f>
        <v>0</v>
      </c>
      <c r="CB378" s="1740">
        <f>IFERROR(VLOOKUP($A378,'2011'!$D$4:$I$251,6,FALSE),0)</f>
        <v>0</v>
      </c>
      <c r="CC378" s="1700">
        <f>IFERROR(VLOOKUP($A378,'2010'!$C$3:$H$234,2,FALSE),0)</f>
        <v>41</v>
      </c>
      <c r="CD378" s="1691">
        <f>IFERROR(VLOOKUP($A378,'2010'!$C$3:$H$234,3,FALSE),0)</f>
        <v>14</v>
      </c>
      <c r="CE378" s="1691">
        <f>IFERROR(VLOOKUP($A378,'2010'!$C$3:$H$234,4,FALSE),0)</f>
        <v>19</v>
      </c>
      <c r="CF378" s="1691">
        <f>IFERROR(VLOOKUP($A378,'2010'!$C$3:$H$234,5,FALSE),0)</f>
        <v>1</v>
      </c>
      <c r="CG378" s="1740">
        <f>IFERROR(VLOOKUP($A378,'2010'!$C$3:$H$234,6,FALSE),0)</f>
        <v>0.46341463414634149</v>
      </c>
      <c r="CH378" s="1700">
        <f>IFERROR(VLOOKUP($A378,'2009'!$C$3:$H$242,2,FALSE),0)</f>
        <v>0</v>
      </c>
      <c r="CI378" s="1691">
        <f>IFERROR(VLOOKUP($A378,'2009'!$C$3:$H$242,3,FALSE),0)</f>
        <v>0</v>
      </c>
      <c r="CJ378" s="1691">
        <f>IFERROR(VLOOKUP($A378,'2009'!$C$3:$H$242,4,FALSE),0)</f>
        <v>0</v>
      </c>
      <c r="CK378" s="1691">
        <f>IFERROR(VLOOKUP($A378,'2009'!$C$3:$H$242,5,FALSE),0)</f>
        <v>0</v>
      </c>
      <c r="CL378" s="1740">
        <f>IFERROR(VLOOKUP($A378,'2009'!$C$3:$H$242,6,FALSE),0)</f>
        <v>0</v>
      </c>
      <c r="CM378" s="1700">
        <f>IFERROR(VLOOKUP($A378,'2008'!$C$3:$H$229,2,FALSE),0)</f>
        <v>0</v>
      </c>
      <c r="CN378" s="1691">
        <f>IFERROR(VLOOKUP($A378,'2008'!$C$3:$H$229,3,FALSE),0)</f>
        <v>0</v>
      </c>
      <c r="CO378" s="1691">
        <f>IFERROR(VLOOKUP($A378,'2008'!$C$3:$H$229,4,FALSE),0)</f>
        <v>0</v>
      </c>
      <c r="CP378" s="1691">
        <f>IFERROR(VLOOKUP($A378,'2008'!$C$3:$H$229,5,FALSE),0)</f>
        <v>0</v>
      </c>
      <c r="CQ378" s="1740">
        <f>IFERROR(VLOOKUP($A378,'2008'!$C$3:$H$229,6,FALSE),0)</f>
        <v>0</v>
      </c>
      <c r="CR378" s="1700">
        <f>IFERROR(VLOOKUP($A378,'2007'!$C$3:$M$238,7,FALSE),0)</f>
        <v>0</v>
      </c>
      <c r="CS378" s="1691">
        <f>IFERROR(VLOOKUP($A378,'2007'!$C$3:$M$238,8,FALSE),0)</f>
        <v>0</v>
      </c>
      <c r="CT378" s="1691">
        <f>IFERROR(VLOOKUP($A378,'2007'!$C$3:$M$238,9,FALSE),0)</f>
        <v>0</v>
      </c>
      <c r="CU378" s="1691">
        <f>IFERROR(VLOOKUP($A378,'2007'!$C$3:$M$238,10,FALSE),0)</f>
        <v>0</v>
      </c>
      <c r="CV378" s="1740">
        <f>IFERROR(VLOOKUP($A378,'2007'!$C$3:$M$238,11,FALSE),0)</f>
        <v>0</v>
      </c>
      <c r="CW378" s="1700">
        <f>IFERROR(VLOOKUP($A378,'2006'!$A$2:$F$200,2,FALSE),0)</f>
        <v>0</v>
      </c>
      <c r="CX378" s="1691">
        <f>IFERROR(VLOOKUP($A378,'2006'!$A$2:$F$200,4,FALSE),0)</f>
        <v>0</v>
      </c>
      <c r="CY378" s="1691">
        <f>IFERROR(VLOOKUP($A378,'2006'!$A$2:$F$200,5,FALSE),0)</f>
        <v>0</v>
      </c>
      <c r="CZ378" s="1740">
        <f>IFERROR(VLOOKUP($A378,'2006'!$A$2:$F$200,6,FALSE),0)</f>
        <v>0</v>
      </c>
      <c r="DA378" s="1700">
        <f>IFERROR(VLOOKUP($A378,'2005'!$C$3:$M$205,8,FALSE),0)</f>
        <v>0</v>
      </c>
      <c r="DB378" s="1691">
        <f>IFERROR(VLOOKUP($A378,'2005'!$C$3:$M$205,9,FALSE),0)</f>
        <v>0</v>
      </c>
      <c r="DC378" s="1691">
        <f>IFERROR(VLOOKUP($A378,'2005'!$C$3:$M$205,10,FALSE),0)</f>
        <v>0</v>
      </c>
      <c r="DD378" s="1740">
        <f>IFERROR(VLOOKUP($A378,'2005'!$C$3:$M$205,11,FALSE),0)</f>
        <v>0</v>
      </c>
      <c r="DE378" s="1700">
        <f>IFERROR(VLOOKUP($A378,'2004'!$C$3:$M$213,8,FALSE),0)</f>
        <v>0</v>
      </c>
      <c r="DF378" s="1691">
        <f>IFERROR(VLOOKUP($A378,'2004'!$C$3:$M$213,9,FALSE),0)</f>
        <v>0</v>
      </c>
      <c r="DG378" s="1691">
        <f>IFERROR(VLOOKUP($A378,'2004'!$C$3:$M$213,10,FALSE),0)</f>
        <v>0</v>
      </c>
      <c r="DH378" s="1740">
        <f>IFERROR(VLOOKUP($A378,'2004'!$C$3:$M$213,11,FALSE),0)</f>
        <v>0</v>
      </c>
      <c r="DI378" s="1700">
        <f>IFERROR(VLOOKUP($A378,'2003'!$C$3:$Q$214,12,FALSE),0)</f>
        <v>0</v>
      </c>
      <c r="DJ378" s="1691">
        <f>IFERROR(VLOOKUP($A378,'2003'!$C$3:$Q$214,13,FALSE),0)</f>
        <v>0</v>
      </c>
      <c r="DK378" s="1691">
        <f>IFERROR(VLOOKUP($A378,'2003'!$C$3:$Q$214,14,FALSE),0)</f>
        <v>0</v>
      </c>
      <c r="DL378" s="1740">
        <f>IFERROR(VLOOKUP($A378,'2003'!$C$3:$Q$214,15,FALSE),0)</f>
        <v>0</v>
      </c>
      <c r="DM378" s="1700">
        <f>IFERROR(VLOOKUP($A378,'2002'!$D$3:$R$214,12,FALSE),0)</f>
        <v>0</v>
      </c>
      <c r="DN378" s="1691">
        <f>IFERROR(VLOOKUP($A378,'2002'!$D$3:$R$214,13,FALSE),0)</f>
        <v>0</v>
      </c>
      <c r="DO378" s="1691">
        <f>IFERROR(VLOOKUP($A378,'2002'!$D$3:$R$214,14,FALSE),0)</f>
        <v>0</v>
      </c>
      <c r="DP378" s="1788">
        <f>IFERROR(VLOOKUP($A378,'2002'!$D$3:$R$214,15,FALSE),0)</f>
        <v>0</v>
      </c>
      <c r="DQ378" s="1700">
        <f>IFERROR(VLOOKUP($A378,'Pre 2002'!$C$3:$CK$382,84,FALSE),0)</f>
        <v>0</v>
      </c>
      <c r="DR378" s="1695">
        <f>IFERROR(VLOOKUP($A378,'Pre 2002'!$C$3:$CK$382,85,FALSE),0)</f>
        <v>0</v>
      </c>
      <c r="DS378" s="1695">
        <f>IFERROR(VLOOKUP($A378,'Pre 2002'!$C$3:$CK$382,86,FALSE),0)</f>
        <v>0</v>
      </c>
      <c r="DT378" s="1790">
        <f>IFERROR(VLOOKUP($A378,'Pre 2002'!$C$3:$CK$382,87,FALSE),0)</f>
        <v>0</v>
      </c>
      <c r="DU378" s="1741">
        <f>IFERROR(VLOOKUP(A378,'Pre 2002'!$C$3:$CG$382,83,FALSE),0)</f>
        <v>0</v>
      </c>
      <c r="DY378" s="1731"/>
    </row>
    <row r="379" spans="1:129">
      <c r="A379" s="1778" t="s">
        <v>1286</v>
      </c>
      <c r="B379" s="1562">
        <f t="shared" si="133"/>
        <v>180</v>
      </c>
      <c r="C379" s="1562">
        <f t="shared" si="134"/>
        <v>76</v>
      </c>
      <c r="D379" s="1562">
        <f t="shared" si="135"/>
        <v>4</v>
      </c>
      <c r="E379" s="1563">
        <f t="shared" si="136"/>
        <v>0.42222222222222222</v>
      </c>
      <c r="F379" s="1786">
        <f t="shared" si="137"/>
        <v>5</v>
      </c>
      <c r="G379" s="1595" t="s">
        <v>2159</v>
      </c>
      <c r="H379" s="1567">
        <f t="shared" si="144"/>
        <v>5</v>
      </c>
      <c r="I379" s="1734">
        <f t="shared" si="145"/>
        <v>180</v>
      </c>
      <c r="J379" s="1734">
        <f t="shared" si="146"/>
        <v>76</v>
      </c>
      <c r="K379" s="1734">
        <f t="shared" si="147"/>
        <v>4</v>
      </c>
      <c r="L379" s="1806">
        <f t="shared" si="148"/>
        <v>0.42222222222222222</v>
      </c>
      <c r="O379" s="1700">
        <f>IFERROR(VLOOKUP($A379,'2022'!$B$2:$K$174,3,FALSE),0)</f>
        <v>0</v>
      </c>
      <c r="P379" s="1858">
        <f>IFERROR(VLOOKUP($A379,'2022'!$B$2:$K$174,4,FALSE),0)</f>
        <v>0</v>
      </c>
      <c r="Q379" s="1858">
        <f>IFERROR(VLOOKUP($A379,'2022'!$B$2:$K$174,5,FALSE),0)</f>
        <v>0</v>
      </c>
      <c r="R379" s="1858">
        <f>IFERROR(VLOOKUP($A379,'2022'!$B$2:$K$174,8,FALSE),0)</f>
        <v>0</v>
      </c>
      <c r="S379" s="1740">
        <f>IFERROR(VLOOKUP($A379,'2022'!$B$2:$K$174,10,FALSE),0)</f>
        <v>0</v>
      </c>
      <c r="T379" s="1700">
        <f>IFERROR(VLOOKUP($A379,'2021'!$B$2:$K$174,3,FALSE),0)</f>
        <v>0</v>
      </c>
      <c r="U379" s="1843">
        <f>IFERROR(VLOOKUP($A379,'2021'!$B$2:$K$174,4,FALSE),0)</f>
        <v>0</v>
      </c>
      <c r="V379" s="1843">
        <f>IFERROR(VLOOKUP($A379,'2021'!$B$2:$K$174,5,FALSE),0)</f>
        <v>0</v>
      </c>
      <c r="W379" s="1843">
        <f>IFERROR(VLOOKUP($A379,'2021'!$B$2:$K$174,8,FALSE),0)</f>
        <v>0</v>
      </c>
      <c r="X379" s="1740">
        <f>IFERROR(VLOOKUP($A379,'2021'!$B$2:$K$174,10,FALSE),0)</f>
        <v>0</v>
      </c>
      <c r="Y379" s="1700">
        <f>IFERROR(VLOOKUP($A379,'2020'!$B$2:$K$170,3,FALSE),0)</f>
        <v>0</v>
      </c>
      <c r="Z379" s="1829">
        <f>IFERROR(VLOOKUP($A379,'2020'!$B$2:$K$170,4,FALSE),0)</f>
        <v>0</v>
      </c>
      <c r="AA379" s="1829">
        <f>IFERROR(VLOOKUP($A379,'2020'!$B$2:$K$170,5,FALSE),0)</f>
        <v>0</v>
      </c>
      <c r="AB379" s="1829">
        <f>IFERROR(VLOOKUP($A379,'2020'!$B$2:$K$170,8,FALSE),0)</f>
        <v>0</v>
      </c>
      <c r="AC379" s="1740">
        <f>IFERROR(VLOOKUP($A379,'2020'!$B$2:$K$170,10,FALSE),0)</f>
        <v>0</v>
      </c>
      <c r="AD379" s="1700">
        <f>IFERROR(VLOOKUP($A379,'2019'!$B$2:$K$170,3,FALSE),0)</f>
        <v>0</v>
      </c>
      <c r="AE379" s="1823">
        <f>IFERROR(VLOOKUP($A379,'2019'!$B$2:$K$170,4,FALSE),0)</f>
        <v>0</v>
      </c>
      <c r="AF379" s="1823">
        <f>IFERROR(VLOOKUP($A379,'2019'!$B$2:$K$170,5,FALSE),0)</f>
        <v>0</v>
      </c>
      <c r="AG379" s="1823">
        <f>IFERROR(VLOOKUP($A379,'2019'!$B$2:$K$170,8,FALSE),0)</f>
        <v>0</v>
      </c>
      <c r="AH379" s="1740">
        <f>IFERROR(VLOOKUP($A379,'2019'!$B$2:$K$170,10,FALSE),0)</f>
        <v>0</v>
      </c>
      <c r="AI379" s="1700">
        <f>IFERROR(VLOOKUP($A379,'2018'!$B$2:$K$170,3,FALSE),0)</f>
        <v>0</v>
      </c>
      <c r="AJ379" s="1821">
        <f>IFERROR(VLOOKUP($A379,'2018'!$B$2:$K$170,4,FALSE),0)</f>
        <v>0</v>
      </c>
      <c r="AK379" s="1821">
        <f>IFERROR(VLOOKUP($A379,'2018'!$B$2:$K$170,5,FALSE),0)</f>
        <v>0</v>
      </c>
      <c r="AL379" s="1821">
        <f>IFERROR(VLOOKUP($A379,'2018'!$B$2:$K$170,8,FALSE),0)</f>
        <v>0</v>
      </c>
      <c r="AM379" s="1740">
        <f>IFERROR(VLOOKUP($A379,'2018'!$B$2:$K$170,10,FALSE),0)</f>
        <v>0</v>
      </c>
      <c r="AN379" s="1700">
        <f>IFERROR(VLOOKUP($A379,'2017'!$B$2:$J$163,2,FALSE),0)</f>
        <v>0</v>
      </c>
      <c r="AO379" s="1815">
        <f>IFERROR(VLOOKUP($A379,'2017'!$B$2:$J$163,3,FALSE),0)</f>
        <v>0</v>
      </c>
      <c r="AP379" s="1815">
        <f>IFERROR(VLOOKUP($A379,'2017'!$B$2:$J$163,4,FALSE),0)</f>
        <v>0</v>
      </c>
      <c r="AQ379" s="1815">
        <f>IFERROR(VLOOKUP($A379,'2017'!$B$2:$J$163,7,FALSE),0)</f>
        <v>0</v>
      </c>
      <c r="AR379" s="1740">
        <f>IFERROR(VLOOKUP($A379,'2017'!$B$2:$J$163,9,FALSE),0)</f>
        <v>0</v>
      </c>
      <c r="AS379" s="1700">
        <f>IFERROR(VLOOKUP($A379,'2016'!$B$2:$K$165,3,FALSE),0)</f>
        <v>0</v>
      </c>
      <c r="AT379" s="1796">
        <f>IFERROR(VLOOKUP($A379,'2016'!$B$2:$K$165,4,FALSE),0)</f>
        <v>0</v>
      </c>
      <c r="AU379" s="1796">
        <f>IFERROR(VLOOKUP($A379,'2016'!$B$2:$K$165,5,FALSE),0)</f>
        <v>0</v>
      </c>
      <c r="AV379" s="1796">
        <f>IFERROR(VLOOKUP($A379,'2016'!$B$2:$K$165,8,FALSE),0)</f>
        <v>0</v>
      </c>
      <c r="AW379" s="1740">
        <f>IFERROR(VLOOKUP($A379,'2016'!$B$2:$K$165,10,FALSE),0)</f>
        <v>0</v>
      </c>
      <c r="AX379" s="1700">
        <f>IFERROR(VLOOKUP($A379,'2015'!$B$2:$K$165,3,FALSE),0)</f>
        <v>0</v>
      </c>
      <c r="AY379" s="1695">
        <f>IFERROR(VLOOKUP($A379,'2015'!$B$2:$K$165,4,FALSE),0)</f>
        <v>0</v>
      </c>
      <c r="AZ379" s="1695">
        <f>IFERROR(VLOOKUP($A379,'2015'!$B$2:$K$165,5,FALSE),0)</f>
        <v>0</v>
      </c>
      <c r="BA379" s="1695">
        <f>IFERROR(VLOOKUP($A379,'2015'!$B$2:$K$165,8,FALSE),0)</f>
        <v>0</v>
      </c>
      <c r="BB379" s="1740">
        <f>IFERROR(VLOOKUP($A379,'2015'!$B$2:$K$165,10,FALSE),0)</f>
        <v>0</v>
      </c>
      <c r="BC379" s="1700">
        <f>IFERROR(VLOOKUP($A379,'2014'!$B$2:$K$157,3,FALSE),0)</f>
        <v>0</v>
      </c>
      <c r="BD379" s="1691">
        <f>IFERROR(VLOOKUP($A379,'2014'!$B$2:$K$157,4,FALSE),0)</f>
        <v>0</v>
      </c>
      <c r="BE379" s="1691">
        <f>IFERROR(VLOOKUP($A379,'2014'!$B$2:$K$157,5,FALSE),0)</f>
        <v>0</v>
      </c>
      <c r="BF379" s="1691">
        <f>IFERROR(VLOOKUP($A379,'2014'!$B$2:$K$157,8,FALSE),0)</f>
        <v>0</v>
      </c>
      <c r="BG379" s="1740">
        <f>IFERROR(VLOOKUP($A379,'2014'!$B$2:$K$157,10,FALSE),0)</f>
        <v>0</v>
      </c>
      <c r="BH379" s="1700">
        <f>IFERROR(VLOOKUP($A379,'2013'!$D$4:$I$249,2,FALSE),0)</f>
        <v>0</v>
      </c>
      <c r="BI379" s="1691">
        <f>IFERROR(VLOOKUP($A379,'2013'!$D$4:$I$249,3,FALSE),0)</f>
        <v>0</v>
      </c>
      <c r="BJ379" s="1691">
        <f>IFERROR(VLOOKUP($A379,'2013'!$D$4:$I$249,4,FALSE),0)</f>
        <v>0</v>
      </c>
      <c r="BK379" s="1691">
        <f>IFERROR(VLOOKUP($A379,'2013'!$D$4:$I$249,5,FALSE),0)</f>
        <v>0</v>
      </c>
      <c r="BL379" s="1740">
        <f>IFERROR(VLOOKUP($A379,'2013'!$D$4:$I$249,6,FALSE),0)</f>
        <v>0</v>
      </c>
      <c r="BM379" s="1737">
        <f>IFERROR(VLOOKUP($A379,'2012'!$D$3:$O$172,2,FALSE),0)</f>
        <v>0</v>
      </c>
      <c r="BN379" s="1691">
        <f>IFERROR(VLOOKUP($A379,'2012'!$D$3:$O$172,3,FALSE),0)</f>
        <v>0</v>
      </c>
      <c r="BO379" s="1743">
        <f>IFERROR(VLOOKUP($A379,'2012'!$D$3:$O$172,4,FALSE),0)</f>
        <v>0</v>
      </c>
      <c r="BP379" s="1700">
        <f>IFERROR(VLOOKUP($A379,'2012'!$D$3:$O$172,5,FALSE),0)</f>
        <v>0</v>
      </c>
      <c r="BQ379" s="1691">
        <f>IFERROR(VLOOKUP($A379,'2012'!$D$3:$O$172,6,FALSE),0)</f>
        <v>0</v>
      </c>
      <c r="BR379" s="1691">
        <f>IFERROR(VLOOKUP($A379,'2012'!$D$3:$O$172,7,FALSE),0)</f>
        <v>0</v>
      </c>
      <c r="BS379" s="1691">
        <f>IFERROR(VLOOKUP($A379,'2012'!$D$3:$O$172,8,FALSE),0)</f>
        <v>0</v>
      </c>
      <c r="BT379" s="1740">
        <f>IFERROR(VLOOKUP($A379,'2012'!$D$3:$O$172,9,FALSE),0)</f>
        <v>0</v>
      </c>
      <c r="BX379" s="1700">
        <f>IFERROR(VLOOKUP($A379,'2011'!$D$4:$I$251,2,FALSE),0)</f>
        <v>0</v>
      </c>
      <c r="BY379" s="1691">
        <f>IFERROR(VLOOKUP($A379,'2011'!$D$4:$I$251,3,FALSE),0)</f>
        <v>0</v>
      </c>
      <c r="BZ379" s="1691">
        <f>IFERROR(VLOOKUP($A379,'2011'!$D$4:$I$251,4,FALSE),0)</f>
        <v>0</v>
      </c>
      <c r="CA379" s="1691">
        <f>IFERROR(VLOOKUP($A379,'2011'!$D$4:$I$251,5,FALSE),0)</f>
        <v>0</v>
      </c>
      <c r="CB379" s="1740">
        <f>IFERROR(VLOOKUP($A379,'2011'!$D$4:$I$251,6,FALSE),0)</f>
        <v>0</v>
      </c>
      <c r="CC379" s="1700">
        <f>IFERROR(VLOOKUP($A379,'2010'!$C$3:$H$234,2,FALSE),0)</f>
        <v>0</v>
      </c>
      <c r="CD379" s="1691">
        <f>IFERROR(VLOOKUP($A379,'2010'!$C$3:$H$234,3,FALSE),0)</f>
        <v>0</v>
      </c>
      <c r="CE379" s="1691">
        <f>IFERROR(VLOOKUP($A379,'2010'!$C$3:$H$234,4,FALSE),0)</f>
        <v>0</v>
      </c>
      <c r="CF379" s="1691">
        <f>IFERROR(VLOOKUP($A379,'2010'!$C$3:$H$234,5,FALSE),0)</f>
        <v>0</v>
      </c>
      <c r="CG379" s="1740">
        <f>IFERROR(VLOOKUP($A379,'2010'!$C$3:$H$234,6,FALSE),0)</f>
        <v>0</v>
      </c>
      <c r="CH379" s="1700">
        <f>IFERROR(VLOOKUP($A379,'2009'!$C$3:$H$242,2,FALSE),0)</f>
        <v>0</v>
      </c>
      <c r="CI379" s="1691">
        <f>IFERROR(VLOOKUP($A379,'2009'!$C$3:$H$242,3,FALSE),0)</f>
        <v>0</v>
      </c>
      <c r="CJ379" s="1691">
        <f>IFERROR(VLOOKUP($A379,'2009'!$C$3:$H$242,4,FALSE),0)</f>
        <v>0</v>
      </c>
      <c r="CK379" s="1691">
        <f>IFERROR(VLOOKUP($A379,'2009'!$C$3:$H$242,5,FALSE),0)</f>
        <v>0</v>
      </c>
      <c r="CL379" s="1740">
        <f>IFERROR(VLOOKUP($A379,'2009'!$C$3:$H$242,6,FALSE),0)</f>
        <v>0</v>
      </c>
      <c r="CM379" s="1700">
        <f>IFERROR(VLOOKUP($A379,'2008'!$C$3:$H$229,2,FALSE),0)</f>
        <v>39</v>
      </c>
      <c r="CN379" s="1691">
        <f>IFERROR(VLOOKUP($A379,'2008'!$C$3:$H$229,3,FALSE),0)</f>
        <v>9</v>
      </c>
      <c r="CO379" s="1691">
        <f>IFERROR(VLOOKUP($A379,'2008'!$C$3:$H$229,4,FALSE),0)</f>
        <v>18</v>
      </c>
      <c r="CP379" s="1691">
        <f>IFERROR(VLOOKUP($A379,'2008'!$C$3:$H$229,5,FALSE),0)</f>
        <v>1</v>
      </c>
      <c r="CQ379" s="1740">
        <f>IFERROR(VLOOKUP($A379,'2008'!$C$3:$H$229,6,FALSE),0)</f>
        <v>0.46153846153846156</v>
      </c>
      <c r="CR379" s="1700">
        <f>IFERROR(VLOOKUP($A379,'2007'!$C$3:$M$238,7,FALSE),0)</f>
        <v>42</v>
      </c>
      <c r="CS379" s="1691">
        <f>IFERROR(VLOOKUP($A379,'2007'!$C$3:$M$238,8,FALSE),0)</f>
        <v>12</v>
      </c>
      <c r="CT379" s="1691">
        <f>IFERROR(VLOOKUP($A379,'2007'!$C$3:$M$238,9,FALSE),0)</f>
        <v>16</v>
      </c>
      <c r="CU379" s="1691">
        <f>IFERROR(VLOOKUP($A379,'2007'!$C$3:$M$238,10,FALSE),0)</f>
        <v>1</v>
      </c>
      <c r="CV379" s="1740">
        <f>IFERROR(VLOOKUP($A379,'2007'!$C$3:$M$238,11,FALSE),0)</f>
        <v>0.38095238095238093</v>
      </c>
      <c r="CW379" s="1700">
        <f>IFERROR(VLOOKUP($A379,'2006'!$A$2:$F$200,2,FALSE),0)</f>
        <v>69</v>
      </c>
      <c r="CX379" s="1691">
        <f>IFERROR(VLOOKUP($A379,'2006'!$A$2:$F$200,4,FALSE),0)</f>
        <v>30</v>
      </c>
      <c r="CY379" s="1691">
        <f>IFERROR(VLOOKUP($A379,'2006'!$A$2:$F$200,5,FALSE),0)</f>
        <v>2</v>
      </c>
      <c r="CZ379" s="1740">
        <f>IFERROR(VLOOKUP($A379,'2006'!$A$2:$F$200,6,FALSE),0)</f>
        <v>0.43478260869565216</v>
      </c>
      <c r="DA379" s="1700">
        <f>IFERROR(VLOOKUP($A379,'2005'!$C$3:$M$205,8,FALSE),0)</f>
        <v>8</v>
      </c>
      <c r="DB379" s="1691">
        <f>IFERROR(VLOOKUP($A379,'2005'!$C$3:$M$205,9,FALSE),0)</f>
        <v>3</v>
      </c>
      <c r="DC379" s="1691">
        <f>IFERROR(VLOOKUP($A379,'2005'!$C$3:$M$205,10,FALSE),0)</f>
        <v>0</v>
      </c>
      <c r="DD379" s="1740">
        <f>IFERROR(VLOOKUP($A379,'2005'!$C$3:$M$205,11,FALSE),0)</f>
        <v>0.375</v>
      </c>
      <c r="DE379" s="1700">
        <f>IFERROR(VLOOKUP($A379,'2004'!$C$3:$M$213,8,FALSE),0)</f>
        <v>22</v>
      </c>
      <c r="DF379" s="1691">
        <f>IFERROR(VLOOKUP($A379,'2004'!$C$3:$M$213,9,FALSE),0)</f>
        <v>9</v>
      </c>
      <c r="DG379" s="1691">
        <f>IFERROR(VLOOKUP($A379,'2004'!$C$3:$M$213,10,FALSE),0)</f>
        <v>0</v>
      </c>
      <c r="DH379" s="1740">
        <f>IFERROR(VLOOKUP($A379,'2004'!$C$3:$M$213,11,FALSE),0)</f>
        <v>0.40909090909090912</v>
      </c>
      <c r="DI379" s="1700">
        <f>IFERROR(VLOOKUP($A379,'2003'!$C$3:$Q$214,12,FALSE),0)</f>
        <v>0</v>
      </c>
      <c r="DJ379" s="1691">
        <f>IFERROR(VLOOKUP($A379,'2003'!$C$3:$Q$214,13,FALSE),0)</f>
        <v>0</v>
      </c>
      <c r="DK379" s="1691">
        <f>IFERROR(VLOOKUP($A379,'2003'!$C$3:$Q$214,14,FALSE),0)</f>
        <v>0</v>
      </c>
      <c r="DL379" s="1740">
        <f>IFERROR(VLOOKUP($A379,'2003'!$C$3:$Q$214,15,FALSE),0)</f>
        <v>0</v>
      </c>
      <c r="DM379" s="1700">
        <f>IFERROR(VLOOKUP($A379,'2002'!$D$3:$R$214,12,FALSE),0)</f>
        <v>0</v>
      </c>
      <c r="DN379" s="1691">
        <f>IFERROR(VLOOKUP($A379,'2002'!$D$3:$R$214,13,FALSE),0)</f>
        <v>0</v>
      </c>
      <c r="DO379" s="1691">
        <f>IFERROR(VLOOKUP($A379,'2002'!$D$3:$R$214,14,FALSE),0)</f>
        <v>0</v>
      </c>
      <c r="DP379" s="1788">
        <f>IFERROR(VLOOKUP($A379,'2002'!$D$3:$R$214,15,FALSE),0)</f>
        <v>0</v>
      </c>
      <c r="DQ379" s="1700">
        <f>IFERROR(VLOOKUP($A379,'Pre 2002'!$C$3:$CK$382,84,FALSE),0)</f>
        <v>0</v>
      </c>
      <c r="DR379" s="1695">
        <f>IFERROR(VLOOKUP($A379,'Pre 2002'!$C$3:$CK$382,85,FALSE),0)</f>
        <v>0</v>
      </c>
      <c r="DS379" s="1695">
        <f>IFERROR(VLOOKUP($A379,'Pre 2002'!$C$3:$CK$382,86,FALSE),0)</f>
        <v>0</v>
      </c>
      <c r="DT379" s="1790">
        <f>IFERROR(VLOOKUP($A379,'Pre 2002'!$C$3:$CK$382,87,FALSE),0)</f>
        <v>0</v>
      </c>
      <c r="DU379" s="1741">
        <f>IFERROR(VLOOKUP(A379,'Pre 2002'!$C$3:$CG$382,83,FALSE),0)</f>
        <v>0</v>
      </c>
      <c r="DY379" s="1731"/>
    </row>
    <row r="380" spans="1:129">
      <c r="A380" s="1779" t="s">
        <v>2371</v>
      </c>
      <c r="B380" s="1562">
        <f t="shared" si="133"/>
        <v>51</v>
      </c>
      <c r="C380" s="1562">
        <f t="shared" si="134"/>
        <v>36</v>
      </c>
      <c r="D380" s="1562">
        <f t="shared" si="135"/>
        <v>3</v>
      </c>
      <c r="E380" s="1563">
        <f t="shared" si="136"/>
        <v>0.70588235294117652</v>
      </c>
      <c r="F380" s="1786">
        <f t="shared" si="137"/>
        <v>1</v>
      </c>
      <c r="G380" s="1595">
        <v>2022</v>
      </c>
      <c r="H380" s="1817"/>
      <c r="I380" s="1734"/>
      <c r="J380" s="1734"/>
      <c r="K380" s="1734"/>
      <c r="L380" s="1734"/>
      <c r="M380" s="1751"/>
      <c r="N380" s="1751"/>
      <c r="O380" s="1700">
        <f>IFERROR(VLOOKUP($A380,'2022'!$B$2:$K$174,3,FALSE),0)</f>
        <v>51</v>
      </c>
      <c r="P380" s="1858">
        <f>IFERROR(VLOOKUP($A380,'2022'!$B$2:$K$174,4,FALSE),0)</f>
        <v>28</v>
      </c>
      <c r="Q380" s="1858">
        <f>IFERROR(VLOOKUP($A380,'2022'!$B$2:$K$174,5,FALSE),0)</f>
        <v>36</v>
      </c>
      <c r="R380" s="1858">
        <f>IFERROR(VLOOKUP($A380,'2022'!$B$2:$K$174,8,FALSE),0)</f>
        <v>3</v>
      </c>
      <c r="S380" s="1740">
        <f>IFERROR(VLOOKUP($A380,'2022'!$B$2:$K$174,10,FALSE),0)</f>
        <v>0.70599999999999996</v>
      </c>
      <c r="DT380" s="1858"/>
    </row>
    <row r="381" spans="1:129">
      <c r="A381" s="1778" t="s">
        <v>219</v>
      </c>
      <c r="B381" s="1562">
        <f t="shared" si="133"/>
        <v>702</v>
      </c>
      <c r="C381" s="1562">
        <f t="shared" si="134"/>
        <v>425</v>
      </c>
      <c r="D381" s="1562">
        <f t="shared" si="135"/>
        <v>3</v>
      </c>
      <c r="E381" s="1563">
        <f t="shared" si="136"/>
        <v>0.60541310541310545</v>
      </c>
      <c r="F381" s="1786">
        <f t="shared" si="137"/>
        <v>10</v>
      </c>
      <c r="G381" s="1595">
        <v>2013</v>
      </c>
      <c r="H381" s="1567">
        <f>IF(BC381&gt;0,1,0)+IF(BH381&gt;0,1,0)+IF(BP381&gt;0,1,0)+IF(BX381&gt;0,1,0)+IF(CC381&gt;0,1,0)+IF(CH381&gt;0,1,0)+IF(CM381&gt;0,1,0)+IF(CR381&gt;0,1,0)+IF(CW381&gt;0,1,0)+IF(DA381&gt;0,1,0)+IF(DE381&gt;0,1,0)+IF(DI381&gt;0,1,0)+IF(DM381&gt;0,1,0)+DU381</f>
        <v>2</v>
      </c>
      <c r="I381" s="1734">
        <f>SUM(BC381,BH381,BP381,BX381,CC381,CH381,CM381,CR381,CW381,DA381,DE381,DI381,DM381,DQ381)</f>
        <v>81</v>
      </c>
      <c r="J381" s="1734">
        <f t="shared" ref="J381:K385" si="149">SUM(BE381,BJ381,BR381,BZ381,CE381,CJ381,CO381,CT381,CX381,DB381,DF381,DJ381,DN381,DR381)</f>
        <v>51</v>
      </c>
      <c r="K381" s="1734">
        <f t="shared" si="149"/>
        <v>1</v>
      </c>
      <c r="L381" s="1806">
        <f>IF(I381=0,0,J381/I381)</f>
        <v>0.62962962962962965</v>
      </c>
      <c r="M381" s="1752">
        <v>13</v>
      </c>
      <c r="N381" s="1752">
        <v>0</v>
      </c>
      <c r="O381" s="1700">
        <f>IFERROR(VLOOKUP($A381,'2022'!$B$2:$K$174,3,FALSE),0)</f>
        <v>76</v>
      </c>
      <c r="P381" s="1858">
        <f>IFERROR(VLOOKUP($A381,'2022'!$B$2:$K$174,4,FALSE),0)</f>
        <v>34</v>
      </c>
      <c r="Q381" s="1858">
        <f>IFERROR(VLOOKUP($A381,'2022'!$B$2:$K$174,5,FALSE),0)</f>
        <v>47</v>
      </c>
      <c r="R381" s="1858">
        <f>IFERROR(VLOOKUP($A381,'2022'!$B$2:$K$174,8,FALSE),0)</f>
        <v>0</v>
      </c>
      <c r="S381" s="1740">
        <f>IFERROR(VLOOKUP($A381,'2022'!$B$2:$K$174,10,FALSE),0)</f>
        <v>0.61799999999999999</v>
      </c>
      <c r="T381" s="1700">
        <f>IFERROR(VLOOKUP($A381,'2021'!$B$2:$K$174,3,FALSE),0)</f>
        <v>76</v>
      </c>
      <c r="U381" s="1843">
        <f>IFERROR(VLOOKUP($A381,'2021'!$B$2:$K$174,4,FALSE),0)</f>
        <v>27</v>
      </c>
      <c r="V381" s="1843">
        <f>IFERROR(VLOOKUP($A381,'2021'!$B$2:$K$174,5,FALSE),0)</f>
        <v>44</v>
      </c>
      <c r="W381" s="1843">
        <f>IFERROR(VLOOKUP($A381,'2021'!$B$2:$K$174,8,FALSE),0)</f>
        <v>1</v>
      </c>
      <c r="X381" s="1740">
        <f>IFERROR(VLOOKUP($A381,'2021'!$B$2:$K$174,10,FALSE),0)</f>
        <v>0.57899999999999996</v>
      </c>
      <c r="Y381" s="1700">
        <f>IFERROR(VLOOKUP($A381,'2020'!$B$2:$K$170,3,FALSE),0)</f>
        <v>79</v>
      </c>
      <c r="Z381" s="1829">
        <f>IFERROR(VLOOKUP($A381,'2020'!$B$2:$K$170,4,FALSE),0)</f>
        <v>35</v>
      </c>
      <c r="AA381" s="1829">
        <f>IFERROR(VLOOKUP($A381,'2020'!$B$2:$K$170,5,FALSE),0)</f>
        <v>49</v>
      </c>
      <c r="AB381" s="1829">
        <f>IFERROR(VLOOKUP($A381,'2020'!$B$2:$K$170,8,FALSE),0)</f>
        <v>1</v>
      </c>
      <c r="AC381" s="1740">
        <f>IFERROR(VLOOKUP($A381,'2020'!$B$2:$K$170,10,FALSE),0)</f>
        <v>0.62</v>
      </c>
      <c r="AD381" s="1700">
        <f>IFERROR(VLOOKUP($A381,'2019'!$B$2:$K$170,3,FALSE),0)</f>
        <v>70</v>
      </c>
      <c r="AE381" s="1823">
        <f>IFERROR(VLOOKUP($A381,'2019'!$B$2:$K$170,4,FALSE),0)</f>
        <v>22</v>
      </c>
      <c r="AF381" s="1823">
        <f>IFERROR(VLOOKUP($A381,'2019'!$B$2:$K$170,5,FALSE),0)</f>
        <v>32</v>
      </c>
      <c r="AG381" s="1823">
        <f>IFERROR(VLOOKUP($A381,'2019'!$B$2:$K$170,8,FALSE),0)</f>
        <v>0</v>
      </c>
      <c r="AH381" s="1740">
        <f>IFERROR(VLOOKUP($A381,'2019'!$B$2:$K$170,10,FALSE),0)</f>
        <v>0.45700000000000002</v>
      </c>
      <c r="AI381" s="1700">
        <f>IFERROR(VLOOKUP($A381,'2018'!$B$2:$K$170,3,FALSE),0)</f>
        <v>81</v>
      </c>
      <c r="AJ381" s="1821">
        <f>IFERROR(VLOOKUP($A381,'2018'!$B$2:$K$170,4,FALSE),0)</f>
        <v>37</v>
      </c>
      <c r="AK381" s="1821">
        <f>IFERROR(VLOOKUP($A381,'2018'!$B$2:$K$170,5,FALSE),0)</f>
        <v>47</v>
      </c>
      <c r="AL381" s="1821">
        <f>IFERROR(VLOOKUP($A381,'2018'!$B$2:$K$170,8,FALSE),0)</f>
        <v>0</v>
      </c>
      <c r="AM381" s="1740">
        <f>IFERROR(VLOOKUP($A381,'2018'!$B$2:$K$170,10,FALSE),0)</f>
        <v>0.57999999999999996</v>
      </c>
      <c r="AN381" s="1700">
        <f>IFERROR(VLOOKUP($A381,'2017'!$B$2:$J$163,2,FALSE),0)</f>
        <v>77</v>
      </c>
      <c r="AO381" s="1815">
        <f>IFERROR(VLOOKUP($A381,'2017'!$B$2:$J$163,3,FALSE),0)</f>
        <v>28</v>
      </c>
      <c r="AP381" s="1815">
        <f>IFERROR(VLOOKUP($A381,'2017'!$B$2:$J$163,4,FALSE),0)</f>
        <v>46</v>
      </c>
      <c r="AQ381" s="1815">
        <f>IFERROR(VLOOKUP($A381,'2017'!$B$2:$J$163,7,FALSE),0)</f>
        <v>0</v>
      </c>
      <c r="AR381" s="1740">
        <f>IFERROR(VLOOKUP($A381,'2017'!$B$2:$J$163,9,FALSE),0)</f>
        <v>0.59740259740259738</v>
      </c>
      <c r="AS381" s="1700">
        <f>IFERROR(VLOOKUP($A381,'2016'!$B$2:$K$165,3,FALSE),0)</f>
        <v>81</v>
      </c>
      <c r="AT381" s="1796">
        <f>IFERROR(VLOOKUP($A381,'2016'!$B$2:$K$165,4,FALSE),0)</f>
        <v>25</v>
      </c>
      <c r="AU381" s="1796">
        <f>IFERROR(VLOOKUP($A381,'2016'!$B$2:$K$165,5,FALSE),0)</f>
        <v>61</v>
      </c>
      <c r="AV381" s="1796">
        <f>IFERROR(VLOOKUP($A381,'2016'!$B$2:$K$165,8,FALSE),0)</f>
        <v>0</v>
      </c>
      <c r="AW381" s="1740">
        <f>IFERROR(VLOOKUP($A381,'2016'!$B$2:$K$165,10,FALSE),0)</f>
        <v>0.753</v>
      </c>
      <c r="AX381" s="1700">
        <f>IFERROR(VLOOKUP($A381,'2015'!$B$2:$K$165,3,FALSE),0)</f>
        <v>81</v>
      </c>
      <c r="AY381" s="1695">
        <f>IFERROR(VLOOKUP($A381,'2015'!$B$2:$K$165,4,FALSE),0)</f>
        <v>32</v>
      </c>
      <c r="AZ381" s="1695">
        <f>IFERROR(VLOOKUP($A381,'2015'!$B$2:$K$165,5,FALSE),0)</f>
        <v>48</v>
      </c>
      <c r="BA381" s="1695">
        <f>IFERROR(VLOOKUP($A381,'2015'!$B$2:$K$165,8,FALSE),0)</f>
        <v>0</v>
      </c>
      <c r="BB381" s="1740">
        <f>IFERROR(VLOOKUP($A381,'2015'!$B$2:$K$165,10,FALSE),0)</f>
        <v>0.59259259259259256</v>
      </c>
      <c r="BC381" s="1700">
        <f>IFERROR(VLOOKUP($A381,'2014'!$B$2:$K$157,3,FALSE),0)</f>
        <v>64</v>
      </c>
      <c r="BD381" s="1691">
        <f>IFERROR(VLOOKUP($A381,'2014'!$B$2:$K$157,4,FALSE),0)</f>
        <v>29</v>
      </c>
      <c r="BE381" s="1691">
        <f>IFERROR(VLOOKUP($A381,'2014'!$B$2:$K$157,5,FALSE),0)</f>
        <v>40</v>
      </c>
      <c r="BF381" s="1691">
        <f>IFERROR(VLOOKUP($A381,'2014'!$B$2:$K$157,8,FALSE),0)</f>
        <v>1</v>
      </c>
      <c r="BG381" s="1740">
        <f>IFERROR(VLOOKUP($A381,'2014'!$B$2:$K$157,10,FALSE),0)</f>
        <v>0.625</v>
      </c>
      <c r="BH381" s="1700">
        <f>IFERROR(VLOOKUP($A381,'2013'!$D$4:$I$249,2,FALSE),0)</f>
        <v>17</v>
      </c>
      <c r="BI381" s="1691">
        <f>IFERROR(VLOOKUP($A381,'2013'!$D$4:$I$249,3,FALSE),0)</f>
        <v>7</v>
      </c>
      <c r="BJ381" s="1691">
        <f>IFERROR(VLOOKUP($A381,'2013'!$D$4:$I$249,4,FALSE),0)</f>
        <v>11</v>
      </c>
      <c r="BK381" s="1691">
        <f>IFERROR(VLOOKUP($A381,'2013'!$D$4:$I$249,5,FALSE),0)</f>
        <v>0</v>
      </c>
      <c r="BL381" s="1740">
        <f>IFERROR(VLOOKUP($A381,'2013'!$D$4:$I$249,6,FALSE),0)</f>
        <v>0.6470588235294118</v>
      </c>
      <c r="BM381" s="1737">
        <f>IFERROR(VLOOKUP($A381,'2012'!$D$3:$O$172,2,FALSE),0)</f>
        <v>0</v>
      </c>
      <c r="BN381" s="1691">
        <f>IFERROR(VLOOKUP($A381,'2012'!$D$3:$O$172,3,FALSE),0)</f>
        <v>0</v>
      </c>
      <c r="BO381" s="1743">
        <f>IFERROR(VLOOKUP($A381,'2012'!$D$3:$O$172,4,FALSE),0)</f>
        <v>0</v>
      </c>
      <c r="BP381" s="1700">
        <f>IFERROR(VLOOKUP($A381,'2012'!$D$3:$O$172,5,FALSE),0)</f>
        <v>0</v>
      </c>
      <c r="BQ381" s="1691">
        <f>IFERROR(VLOOKUP($A381,'2012'!$D$3:$O$172,6,FALSE),0)</f>
        <v>0</v>
      </c>
      <c r="BR381" s="1691">
        <f>IFERROR(VLOOKUP($A381,'2012'!$D$3:$O$172,7,FALSE),0)</f>
        <v>0</v>
      </c>
      <c r="BS381" s="1691">
        <f>IFERROR(VLOOKUP($A381,'2012'!$D$3:$O$172,8,FALSE),0)</f>
        <v>0</v>
      </c>
      <c r="BT381" s="1740">
        <f>IFERROR(VLOOKUP($A381,'2012'!$D$3:$O$172,9,FALSE),0)</f>
        <v>0</v>
      </c>
      <c r="BU381" s="1737">
        <f>IFERROR(VLOOKUP($A381,'2012'!$D$3:$O$172,10,FALSE),0)</f>
        <v>0</v>
      </c>
      <c r="BV381" s="1691">
        <f>IFERROR(VLOOKUP($A381,'2012'!$D$3:$O$172,11,FALSE),0)</f>
        <v>0</v>
      </c>
      <c r="BW381" s="1743">
        <f>IFERROR(VLOOKUP($A381,'2012'!$D$3:$O$172,12,FALSE),0)</f>
        <v>0</v>
      </c>
      <c r="BX381" s="1700">
        <f>IFERROR(VLOOKUP($A381,'2011'!$D$4:$I$251,2,FALSE),0)</f>
        <v>0</v>
      </c>
      <c r="BY381" s="1691">
        <f>IFERROR(VLOOKUP($A381,'2011'!$D$4:$I$251,3,FALSE),0)</f>
        <v>0</v>
      </c>
      <c r="BZ381" s="1691">
        <f>IFERROR(VLOOKUP($A381,'2011'!$D$4:$I$251,4,FALSE),0)</f>
        <v>0</v>
      </c>
      <c r="CA381" s="1691">
        <f>IFERROR(VLOOKUP($A381,'2011'!$D$4:$I$251,5,FALSE),0)</f>
        <v>0</v>
      </c>
      <c r="CB381" s="1740">
        <f>IFERROR(VLOOKUP($A381,'2011'!$D$4:$I$251,6,FALSE),0)</f>
        <v>0</v>
      </c>
      <c r="CC381" s="1700">
        <f>IFERROR(VLOOKUP($A381,'2010'!$C$3:$H$234,2,FALSE),0)</f>
        <v>0</v>
      </c>
      <c r="CD381" s="1691">
        <f>IFERROR(VLOOKUP($A381,'2010'!$C$3:$H$234,3,FALSE),0)</f>
        <v>0</v>
      </c>
      <c r="CE381" s="1691">
        <f>IFERROR(VLOOKUP($A381,'2010'!$C$3:$H$234,4,FALSE),0)</f>
        <v>0</v>
      </c>
      <c r="CF381" s="1691">
        <f>IFERROR(VLOOKUP($A381,'2010'!$C$3:$H$234,5,FALSE),0)</f>
        <v>0</v>
      </c>
      <c r="CG381" s="1740">
        <f>IFERROR(VLOOKUP($A381,'2010'!$C$3:$H$234,6,FALSE),0)</f>
        <v>0</v>
      </c>
      <c r="CH381" s="1700">
        <f>IFERROR(VLOOKUP($A381,'2009'!$C$3:$H$242,2,FALSE),0)</f>
        <v>0</v>
      </c>
      <c r="CI381" s="1691">
        <f>IFERROR(VLOOKUP($A381,'2009'!$C$3:$H$242,3,FALSE),0)</f>
        <v>0</v>
      </c>
      <c r="CJ381" s="1691">
        <f>IFERROR(VLOOKUP($A381,'2009'!$C$3:$H$242,4,FALSE),0)</f>
        <v>0</v>
      </c>
      <c r="CK381" s="1691">
        <f>IFERROR(VLOOKUP($A381,'2009'!$C$3:$H$242,5,FALSE),0)</f>
        <v>0</v>
      </c>
      <c r="CL381" s="1740">
        <f>IFERROR(VLOOKUP($A381,'2009'!$C$3:$H$242,6,FALSE),0)</f>
        <v>0</v>
      </c>
      <c r="CM381" s="1700">
        <f>IFERROR(VLOOKUP($A381,'2008'!$C$3:$H$229,2,FALSE),0)</f>
        <v>0</v>
      </c>
      <c r="CN381" s="1691">
        <f>IFERROR(VLOOKUP($A381,'2008'!$C$3:$H$229,3,FALSE),0)</f>
        <v>0</v>
      </c>
      <c r="CO381" s="1691">
        <f>IFERROR(VLOOKUP($A381,'2008'!$C$3:$H$229,4,FALSE),0)</f>
        <v>0</v>
      </c>
      <c r="CP381" s="1691">
        <f>IFERROR(VLOOKUP($A381,'2008'!$C$3:$H$229,5,FALSE),0)</f>
        <v>0</v>
      </c>
      <c r="CQ381" s="1740">
        <f>IFERROR(VLOOKUP($A381,'2008'!$C$3:$H$229,6,FALSE),0)</f>
        <v>0</v>
      </c>
      <c r="CR381" s="1700">
        <f>IFERROR(VLOOKUP($A381,'2007'!$C$3:$M$238,7,FALSE),0)</f>
        <v>0</v>
      </c>
      <c r="CS381" s="1691">
        <f>IFERROR(VLOOKUP($A381,'2007'!$C$3:$M$238,8,FALSE),0)</f>
        <v>0</v>
      </c>
      <c r="CT381" s="1691">
        <f>IFERROR(VLOOKUP($A381,'2007'!$C$3:$M$238,9,FALSE),0)</f>
        <v>0</v>
      </c>
      <c r="CU381" s="1691">
        <f>IFERROR(VLOOKUP($A381,'2007'!$C$3:$M$238,10,FALSE),0)</f>
        <v>0</v>
      </c>
      <c r="CV381" s="1740">
        <f>IFERROR(VLOOKUP($A381,'2007'!$C$3:$M$238,11,FALSE),0)</f>
        <v>0</v>
      </c>
      <c r="CW381" s="1700">
        <f>IFERROR(VLOOKUP($A381,'2006'!$A$2:$F$200,2,FALSE),0)</f>
        <v>0</v>
      </c>
      <c r="CX381" s="1691">
        <f>IFERROR(VLOOKUP($A381,'2006'!$A$2:$F$200,4,FALSE),0)</f>
        <v>0</v>
      </c>
      <c r="CY381" s="1691">
        <f>IFERROR(VLOOKUP($A381,'2006'!$A$2:$F$200,5,FALSE),0)</f>
        <v>0</v>
      </c>
      <c r="CZ381" s="1740">
        <f>IFERROR(VLOOKUP($A381,'2006'!$A$2:$F$200,6,FALSE),0)</f>
        <v>0</v>
      </c>
      <c r="DA381" s="1700">
        <f>IFERROR(VLOOKUP($A381,'2005'!$C$3:$M$205,8,FALSE),0)</f>
        <v>0</v>
      </c>
      <c r="DB381" s="1691">
        <f>IFERROR(VLOOKUP($A381,'2005'!$C$3:$M$205,9,FALSE),0)</f>
        <v>0</v>
      </c>
      <c r="DC381" s="1691">
        <f>IFERROR(VLOOKUP($A381,'2005'!$C$3:$M$205,10,FALSE),0)</f>
        <v>0</v>
      </c>
      <c r="DD381" s="1740">
        <f>IFERROR(VLOOKUP($A381,'2005'!$C$3:$M$205,11,FALSE),0)</f>
        <v>0</v>
      </c>
      <c r="DE381" s="1700">
        <f>IFERROR(VLOOKUP($A381,'2004'!$C$3:$M$213,8,FALSE),0)</f>
        <v>0</v>
      </c>
      <c r="DF381" s="1691">
        <f>IFERROR(VLOOKUP($A381,'2004'!$C$3:$M$213,9,FALSE),0)</f>
        <v>0</v>
      </c>
      <c r="DG381" s="1691">
        <f>IFERROR(VLOOKUP($A381,'2004'!$C$3:$M$213,10,FALSE),0)</f>
        <v>0</v>
      </c>
      <c r="DH381" s="1740">
        <f>IFERROR(VLOOKUP($A381,'2004'!$C$3:$M$213,11,FALSE),0)</f>
        <v>0</v>
      </c>
      <c r="DI381" s="1700">
        <f>IFERROR(VLOOKUP($A381,'2003'!$C$3:$Q$214,12,FALSE),0)</f>
        <v>0</v>
      </c>
      <c r="DJ381" s="1691">
        <f>IFERROR(VLOOKUP($A381,'2003'!$C$3:$Q$214,13,FALSE),0)</f>
        <v>0</v>
      </c>
      <c r="DK381" s="1691">
        <f>IFERROR(VLOOKUP($A381,'2003'!$C$3:$Q$214,14,FALSE),0)</f>
        <v>0</v>
      </c>
      <c r="DL381" s="1740">
        <f>IFERROR(VLOOKUP($A381,'2003'!$C$3:$Q$214,15,FALSE),0)</f>
        <v>0</v>
      </c>
      <c r="DM381" s="1700">
        <f>IFERROR(VLOOKUP($A381,'2002'!$D$3:$R$214,12,FALSE),0)</f>
        <v>0</v>
      </c>
      <c r="DN381" s="1691">
        <f>IFERROR(VLOOKUP($A381,'2002'!$D$3:$R$214,13,FALSE),0)</f>
        <v>0</v>
      </c>
      <c r="DO381" s="1691">
        <f>IFERROR(VLOOKUP($A381,'2002'!$D$3:$R$214,14,FALSE),0)</f>
        <v>0</v>
      </c>
      <c r="DP381" s="1788">
        <f>IFERROR(VLOOKUP($A381,'2002'!$D$3:$R$214,15,FALSE),0)</f>
        <v>0</v>
      </c>
      <c r="DQ381" s="1700">
        <f>IFERROR(VLOOKUP($A381,'Pre 2002'!$C$3:$CK$382,84,FALSE),0)</f>
        <v>0</v>
      </c>
      <c r="DR381" s="1695">
        <f>IFERROR(VLOOKUP($A381,'Pre 2002'!$C$3:$CK$382,85,FALSE),0)</f>
        <v>0</v>
      </c>
      <c r="DS381" s="1695">
        <f>IFERROR(VLOOKUP($A381,'Pre 2002'!$C$3:$CK$382,86,FALSE),0)</f>
        <v>0</v>
      </c>
      <c r="DT381" s="1790">
        <f>IFERROR(VLOOKUP($A381,'Pre 2002'!$C$3:$CK$382,87,FALSE),0)</f>
        <v>0</v>
      </c>
      <c r="DU381" s="1741">
        <f>IFERROR(VLOOKUP(A381,'Pre 2002'!$C$3:$CG$382,83,FALSE),0)</f>
        <v>0</v>
      </c>
    </row>
    <row r="382" spans="1:129">
      <c r="A382" s="1778" t="s">
        <v>1932</v>
      </c>
      <c r="B382" s="1562">
        <f t="shared" si="133"/>
        <v>97</v>
      </c>
      <c r="C382" s="1562">
        <f t="shared" si="134"/>
        <v>56</v>
      </c>
      <c r="D382" s="1562">
        <f t="shared" si="135"/>
        <v>3</v>
      </c>
      <c r="E382" s="1563">
        <f t="shared" si="136"/>
        <v>0.57731958762886593</v>
      </c>
      <c r="F382" s="1786">
        <f t="shared" si="137"/>
        <v>2</v>
      </c>
      <c r="G382" s="1595" t="s">
        <v>2159</v>
      </c>
      <c r="H382" s="1567">
        <f>IF(BC382&gt;0,1,0)+IF(BH382&gt;0,1,0)+IF(BP382&gt;0,1,0)+IF(BX382&gt;0,1,0)+IF(CC382&gt;0,1,0)+IF(CH382&gt;0,1,0)+IF(CM382&gt;0,1,0)+IF(CR382&gt;0,1,0)+IF(CW382&gt;0,1,0)+IF(DA382&gt;0,1,0)+IF(DE382&gt;0,1,0)+IF(DI382&gt;0,1,0)+IF(DM382&gt;0,1,0)+DU382</f>
        <v>2</v>
      </c>
      <c r="I382" s="1734">
        <f>SUM(BC382,BH382,BP382,BX382,CC382,CH382,CM382,CR382,CW382,DA382,DE382,DI382,DM382,DQ382)</f>
        <v>97</v>
      </c>
      <c r="J382" s="1734">
        <f t="shared" si="149"/>
        <v>56</v>
      </c>
      <c r="K382" s="1734">
        <f t="shared" si="149"/>
        <v>3</v>
      </c>
      <c r="L382" s="1806">
        <f>IF(I382=0,0,J382/I382)</f>
        <v>0.57731958762886593</v>
      </c>
      <c r="O382" s="1700">
        <f>IFERROR(VLOOKUP($A382,'2022'!$B$2:$K$174,3,FALSE),0)</f>
        <v>0</v>
      </c>
      <c r="P382" s="1858">
        <f>IFERROR(VLOOKUP($A382,'2022'!$B$2:$K$174,4,FALSE),0)</f>
        <v>0</v>
      </c>
      <c r="Q382" s="1858">
        <f>IFERROR(VLOOKUP($A382,'2022'!$B$2:$K$174,5,FALSE),0)</f>
        <v>0</v>
      </c>
      <c r="R382" s="1858">
        <f>IFERROR(VLOOKUP($A382,'2022'!$B$2:$K$174,8,FALSE),0)</f>
        <v>0</v>
      </c>
      <c r="S382" s="1740">
        <f>IFERROR(VLOOKUP($A382,'2022'!$B$2:$K$174,10,FALSE),0)</f>
        <v>0</v>
      </c>
      <c r="T382" s="1700">
        <f>IFERROR(VLOOKUP($A382,'2021'!$B$2:$K$174,3,FALSE),0)</f>
        <v>0</v>
      </c>
      <c r="U382" s="1843">
        <f>IFERROR(VLOOKUP($A382,'2021'!$B$2:$K$174,4,FALSE),0)</f>
        <v>0</v>
      </c>
      <c r="V382" s="1843">
        <f>IFERROR(VLOOKUP($A382,'2021'!$B$2:$K$174,5,FALSE),0)</f>
        <v>0</v>
      </c>
      <c r="W382" s="1843">
        <f>IFERROR(VLOOKUP($A382,'2021'!$B$2:$K$174,8,FALSE),0)</f>
        <v>0</v>
      </c>
      <c r="X382" s="1740">
        <f>IFERROR(VLOOKUP($A382,'2021'!$B$2:$K$174,10,FALSE),0)</f>
        <v>0</v>
      </c>
      <c r="Y382" s="1700">
        <f>IFERROR(VLOOKUP($A382,'2020'!$B$2:$K$170,3,FALSE),0)</f>
        <v>0</v>
      </c>
      <c r="Z382" s="1829">
        <f>IFERROR(VLOOKUP($A382,'2020'!$B$2:$K$170,4,FALSE),0)</f>
        <v>0</v>
      </c>
      <c r="AA382" s="1829">
        <f>IFERROR(VLOOKUP($A382,'2020'!$B$2:$K$170,5,FALSE),0)</f>
        <v>0</v>
      </c>
      <c r="AB382" s="1829">
        <f>IFERROR(VLOOKUP($A382,'2020'!$B$2:$K$170,8,FALSE),0)</f>
        <v>0</v>
      </c>
      <c r="AC382" s="1740">
        <f>IFERROR(VLOOKUP($A382,'2020'!$B$2:$K$170,10,FALSE),0)</f>
        <v>0</v>
      </c>
      <c r="AD382" s="1700">
        <f>IFERROR(VLOOKUP($A382,'2019'!$B$2:$K$170,3,FALSE),0)</f>
        <v>0</v>
      </c>
      <c r="AE382" s="1823">
        <f>IFERROR(VLOOKUP($A382,'2019'!$B$2:$K$170,4,FALSE),0)</f>
        <v>0</v>
      </c>
      <c r="AF382" s="1823">
        <f>IFERROR(VLOOKUP($A382,'2019'!$B$2:$K$170,5,FALSE),0)</f>
        <v>0</v>
      </c>
      <c r="AG382" s="1823">
        <f>IFERROR(VLOOKUP($A382,'2019'!$B$2:$K$170,8,FALSE),0)</f>
        <v>0</v>
      </c>
      <c r="AH382" s="1740">
        <f>IFERROR(VLOOKUP($A382,'2019'!$B$2:$K$170,10,FALSE),0)</f>
        <v>0</v>
      </c>
      <c r="AI382" s="1700">
        <f>IFERROR(VLOOKUP($A382,'2018'!$B$2:$K$170,3,FALSE),0)</f>
        <v>0</v>
      </c>
      <c r="AJ382" s="1821">
        <f>IFERROR(VLOOKUP($A382,'2018'!$B$2:$K$170,4,FALSE),0)</f>
        <v>0</v>
      </c>
      <c r="AK382" s="1821">
        <f>IFERROR(VLOOKUP($A382,'2018'!$B$2:$K$170,5,FALSE),0)</f>
        <v>0</v>
      </c>
      <c r="AL382" s="1821">
        <f>IFERROR(VLOOKUP($A382,'2018'!$B$2:$K$170,8,FALSE),0)</f>
        <v>0</v>
      </c>
      <c r="AM382" s="1740">
        <f>IFERROR(VLOOKUP($A382,'2018'!$B$2:$K$170,10,FALSE),0)</f>
        <v>0</v>
      </c>
      <c r="AN382" s="1700">
        <f>IFERROR(VLOOKUP($A382,'2017'!$B$2:$J$163,2,FALSE),0)</f>
        <v>0</v>
      </c>
      <c r="AO382" s="1815">
        <f>IFERROR(VLOOKUP($A382,'2017'!$B$2:$J$163,3,FALSE),0)</f>
        <v>0</v>
      </c>
      <c r="AP382" s="1815">
        <f>IFERROR(VLOOKUP($A382,'2017'!$B$2:$J$163,4,FALSE),0)</f>
        <v>0</v>
      </c>
      <c r="AQ382" s="1815">
        <f>IFERROR(VLOOKUP($A382,'2017'!$B$2:$J$163,7,FALSE),0)</f>
        <v>0</v>
      </c>
      <c r="AR382" s="1740">
        <f>IFERROR(VLOOKUP($A382,'2017'!$B$2:$J$163,9,FALSE),0)</f>
        <v>0</v>
      </c>
      <c r="AS382" s="1700">
        <f>IFERROR(VLOOKUP($A382,'2016'!$B$2:$K$165,3,FALSE),0)</f>
        <v>0</v>
      </c>
      <c r="AT382" s="1796">
        <f>IFERROR(VLOOKUP($A382,'2016'!$B$2:$K$165,4,FALSE),0)</f>
        <v>0</v>
      </c>
      <c r="AU382" s="1796">
        <f>IFERROR(VLOOKUP($A382,'2016'!$B$2:$K$165,5,FALSE),0)</f>
        <v>0</v>
      </c>
      <c r="AV382" s="1796">
        <f>IFERROR(VLOOKUP($A382,'2016'!$B$2:$K$165,8,FALSE),0)</f>
        <v>0</v>
      </c>
      <c r="AW382" s="1740">
        <f>IFERROR(VLOOKUP($A382,'2016'!$B$2:$K$165,10,FALSE),0)</f>
        <v>0</v>
      </c>
      <c r="AX382" s="1700">
        <f>IFERROR(VLOOKUP($A382,'2015'!$B$2:$K$165,3,FALSE),0)</f>
        <v>0</v>
      </c>
      <c r="AY382" s="1695">
        <f>IFERROR(VLOOKUP($A382,'2015'!$B$2:$K$165,4,FALSE),0)</f>
        <v>0</v>
      </c>
      <c r="AZ382" s="1695">
        <f>IFERROR(VLOOKUP($A382,'2015'!$B$2:$K$165,5,FALSE),0)</f>
        <v>0</v>
      </c>
      <c r="BA382" s="1695">
        <f>IFERROR(VLOOKUP($A382,'2015'!$B$2:$K$165,8,FALSE),0)</f>
        <v>0</v>
      </c>
      <c r="BB382" s="1740">
        <f>IFERROR(VLOOKUP($A382,'2015'!$B$2:$K$165,10,FALSE),0)</f>
        <v>0</v>
      </c>
      <c r="BC382" s="1700">
        <f>IFERROR(VLOOKUP($A382,'2014'!$B$2:$K$157,3,FALSE),0)</f>
        <v>0</v>
      </c>
      <c r="BD382" s="1691">
        <f>IFERROR(VLOOKUP($A382,'2014'!$B$2:$K$157,4,FALSE),0)</f>
        <v>0</v>
      </c>
      <c r="BE382" s="1691">
        <f>IFERROR(VLOOKUP($A382,'2014'!$B$2:$K$157,5,FALSE),0)</f>
        <v>0</v>
      </c>
      <c r="BF382" s="1691">
        <f>IFERROR(VLOOKUP($A382,'2014'!$B$2:$K$157,8,FALSE),0)</f>
        <v>0</v>
      </c>
      <c r="BG382" s="1740">
        <f>IFERROR(VLOOKUP($A382,'2014'!$B$2:$K$157,10,FALSE),0)</f>
        <v>0</v>
      </c>
      <c r="BH382" s="1700">
        <f>IFERROR(VLOOKUP($A382,'2013'!$D$4:$I$249,2,FALSE),0)</f>
        <v>0</v>
      </c>
      <c r="BI382" s="1691">
        <f>IFERROR(VLOOKUP($A382,'2013'!$D$4:$I$249,3,FALSE),0)</f>
        <v>0</v>
      </c>
      <c r="BJ382" s="1691">
        <f>IFERROR(VLOOKUP($A382,'2013'!$D$4:$I$249,4,FALSE),0)</f>
        <v>0</v>
      </c>
      <c r="BK382" s="1691">
        <f>IFERROR(VLOOKUP($A382,'2013'!$D$4:$I$249,5,FALSE),0)</f>
        <v>0</v>
      </c>
      <c r="BL382" s="1740">
        <f>IFERROR(VLOOKUP($A382,'2013'!$D$4:$I$249,6,FALSE),0)</f>
        <v>0</v>
      </c>
      <c r="BM382" s="1737">
        <f>IFERROR(VLOOKUP($A382,'2012'!$D$3:$O$172,2,FALSE),0)</f>
        <v>0</v>
      </c>
      <c r="BN382" s="1691">
        <f>IFERROR(VLOOKUP($A382,'2012'!$D$3:$O$172,3,FALSE),0)</f>
        <v>0</v>
      </c>
      <c r="BO382" s="1743">
        <f>IFERROR(VLOOKUP($A382,'2012'!$D$3:$O$172,4,FALSE),0)</f>
        <v>0</v>
      </c>
      <c r="BP382" s="1700">
        <f>IFERROR(VLOOKUP($A382,'2012'!$D$3:$O$172,5,FALSE),0)</f>
        <v>0</v>
      </c>
      <c r="BQ382" s="1691">
        <f>IFERROR(VLOOKUP($A382,'2012'!$D$3:$O$172,6,FALSE),0)</f>
        <v>0</v>
      </c>
      <c r="BR382" s="1691">
        <f>IFERROR(VLOOKUP($A382,'2012'!$D$3:$O$172,7,FALSE),0)</f>
        <v>0</v>
      </c>
      <c r="BS382" s="1691">
        <f>IFERROR(VLOOKUP($A382,'2012'!$D$3:$O$172,8,FALSE),0)</f>
        <v>0</v>
      </c>
      <c r="BT382" s="1740">
        <f>IFERROR(VLOOKUP($A382,'2012'!$D$3:$O$172,9,FALSE),0)</f>
        <v>0</v>
      </c>
      <c r="BX382" s="1700">
        <f>IFERROR(VLOOKUP($A382,'2011'!$D$4:$I$251,2,FALSE),0)</f>
        <v>0</v>
      </c>
      <c r="BY382" s="1691">
        <f>IFERROR(VLOOKUP($A382,'2011'!$D$4:$I$251,3,FALSE),0)</f>
        <v>0</v>
      </c>
      <c r="BZ382" s="1691">
        <f>IFERROR(VLOOKUP($A382,'2011'!$D$4:$I$251,4,FALSE),0)</f>
        <v>0</v>
      </c>
      <c r="CA382" s="1691">
        <f>IFERROR(VLOOKUP($A382,'2011'!$D$4:$I$251,5,FALSE),0)</f>
        <v>0</v>
      </c>
      <c r="CB382" s="1740">
        <f>IFERROR(VLOOKUP($A382,'2011'!$D$4:$I$251,6,FALSE),0)</f>
        <v>0</v>
      </c>
      <c r="CC382" s="1700">
        <f>IFERROR(VLOOKUP($A382,'2010'!$C$3:$H$234,2,FALSE),0)</f>
        <v>0</v>
      </c>
      <c r="CD382" s="1691">
        <f>IFERROR(VLOOKUP($A382,'2010'!$C$3:$H$234,3,FALSE),0)</f>
        <v>0</v>
      </c>
      <c r="CE382" s="1691">
        <f>IFERROR(VLOOKUP($A382,'2010'!$C$3:$H$234,4,FALSE),0)</f>
        <v>0</v>
      </c>
      <c r="CF382" s="1691">
        <f>IFERROR(VLOOKUP($A382,'2010'!$C$3:$H$234,5,FALSE),0)</f>
        <v>0</v>
      </c>
      <c r="CG382" s="1740">
        <f>IFERROR(VLOOKUP($A382,'2010'!$C$3:$H$234,6,FALSE),0)</f>
        <v>0</v>
      </c>
      <c r="CH382" s="1700">
        <f>IFERROR(VLOOKUP($A382,'2009'!$C$3:$H$242,2,FALSE),0)</f>
        <v>0</v>
      </c>
      <c r="CI382" s="1691">
        <f>IFERROR(VLOOKUP($A382,'2009'!$C$3:$H$242,3,FALSE),0)</f>
        <v>0</v>
      </c>
      <c r="CJ382" s="1691">
        <f>IFERROR(VLOOKUP($A382,'2009'!$C$3:$H$242,4,FALSE),0)</f>
        <v>0</v>
      </c>
      <c r="CK382" s="1691">
        <f>IFERROR(VLOOKUP($A382,'2009'!$C$3:$H$242,5,FALSE),0)</f>
        <v>0</v>
      </c>
      <c r="CL382" s="1740">
        <f>IFERROR(VLOOKUP($A382,'2009'!$C$3:$H$242,6,FALSE),0)</f>
        <v>0</v>
      </c>
      <c r="CM382" s="1700">
        <f>IFERROR(VLOOKUP($A382,'2008'!$C$3:$H$229,2,FALSE),0)</f>
        <v>0</v>
      </c>
      <c r="CN382" s="1691">
        <f>IFERROR(VLOOKUP($A382,'2008'!$C$3:$H$229,3,FALSE),0)</f>
        <v>0</v>
      </c>
      <c r="CO382" s="1691">
        <f>IFERROR(VLOOKUP($A382,'2008'!$C$3:$H$229,4,FALSE),0)</f>
        <v>0</v>
      </c>
      <c r="CP382" s="1691">
        <f>IFERROR(VLOOKUP($A382,'2008'!$C$3:$H$229,5,FALSE),0)</f>
        <v>0</v>
      </c>
      <c r="CQ382" s="1740">
        <f>IFERROR(VLOOKUP($A382,'2008'!$C$3:$H$229,6,FALSE),0)</f>
        <v>0</v>
      </c>
      <c r="CR382" s="1700">
        <f>IFERROR(VLOOKUP($A382,'2007'!$C$3:$M$238,7,FALSE),0)</f>
        <v>0</v>
      </c>
      <c r="CS382" s="1691">
        <f>IFERROR(VLOOKUP($A382,'2007'!$C$3:$M$238,8,FALSE),0)</f>
        <v>0</v>
      </c>
      <c r="CT382" s="1691">
        <f>IFERROR(VLOOKUP($A382,'2007'!$C$3:$M$238,9,FALSE),0)</f>
        <v>0</v>
      </c>
      <c r="CU382" s="1691">
        <f>IFERROR(VLOOKUP($A382,'2007'!$C$3:$M$238,10,FALSE),0)</f>
        <v>0</v>
      </c>
      <c r="CV382" s="1740">
        <f>IFERROR(VLOOKUP($A382,'2007'!$C$3:$M$238,11,FALSE),0)</f>
        <v>0</v>
      </c>
      <c r="CW382" s="1700">
        <f>IFERROR(VLOOKUP($A382,'2006'!$A$2:$F$200,2,FALSE),0)</f>
        <v>0</v>
      </c>
      <c r="CX382" s="1691">
        <f>IFERROR(VLOOKUP($A382,'2006'!$A$2:$F$200,4,FALSE),0)</f>
        <v>0</v>
      </c>
      <c r="CY382" s="1691">
        <f>IFERROR(VLOOKUP($A382,'2006'!$A$2:$F$200,5,FALSE),0)</f>
        <v>0</v>
      </c>
      <c r="CZ382" s="1740">
        <f>IFERROR(VLOOKUP($A382,'2006'!$A$2:$F$200,6,FALSE),0)</f>
        <v>0</v>
      </c>
      <c r="DA382" s="1700">
        <f>IFERROR(VLOOKUP($A382,'2005'!$C$3:$M$205,8,FALSE),0)</f>
        <v>0</v>
      </c>
      <c r="DB382" s="1691">
        <f>IFERROR(VLOOKUP($A382,'2005'!$C$3:$M$205,9,FALSE),0)</f>
        <v>0</v>
      </c>
      <c r="DC382" s="1691">
        <f>IFERROR(VLOOKUP($A382,'2005'!$C$3:$M$205,10,FALSE),0)</f>
        <v>0</v>
      </c>
      <c r="DD382" s="1740">
        <f>IFERROR(VLOOKUP($A382,'2005'!$C$3:$M$205,11,FALSE),0)</f>
        <v>0</v>
      </c>
      <c r="DE382" s="1700">
        <f>IFERROR(VLOOKUP($A382,'2004'!$C$3:$M$213,8,FALSE),0)</f>
        <v>0</v>
      </c>
      <c r="DF382" s="1691">
        <f>IFERROR(VLOOKUP($A382,'2004'!$C$3:$M$213,9,FALSE),0)</f>
        <v>0</v>
      </c>
      <c r="DG382" s="1691">
        <f>IFERROR(VLOOKUP($A382,'2004'!$C$3:$M$213,10,FALSE),0)</f>
        <v>0</v>
      </c>
      <c r="DH382" s="1740">
        <f>IFERROR(VLOOKUP($A382,'2004'!$C$3:$M$213,11,FALSE),0)</f>
        <v>0</v>
      </c>
      <c r="DI382" s="1700">
        <f>IFERROR(VLOOKUP($A382,'2003'!$C$3:$Q$214,12,FALSE),0)</f>
        <v>0</v>
      </c>
      <c r="DJ382" s="1691">
        <f>IFERROR(VLOOKUP($A382,'2003'!$C$3:$Q$214,13,FALSE),0)</f>
        <v>0</v>
      </c>
      <c r="DK382" s="1691">
        <f>IFERROR(VLOOKUP($A382,'2003'!$C$3:$Q$214,14,FALSE),0)</f>
        <v>0</v>
      </c>
      <c r="DL382" s="1740">
        <f>IFERROR(VLOOKUP($A382,'2003'!$C$3:$Q$214,15,FALSE),0)</f>
        <v>0</v>
      </c>
      <c r="DM382" s="1700">
        <f>IFERROR(VLOOKUP($A382,'2002'!$D$3:$R$214,12,FALSE),0)</f>
        <v>0</v>
      </c>
      <c r="DN382" s="1691">
        <f>IFERROR(VLOOKUP($A382,'2002'!$D$3:$R$214,13,FALSE),0)</f>
        <v>0</v>
      </c>
      <c r="DO382" s="1691">
        <f>IFERROR(VLOOKUP($A382,'2002'!$D$3:$R$214,14,FALSE),0)</f>
        <v>0</v>
      </c>
      <c r="DP382" s="1788">
        <f>IFERROR(VLOOKUP($A382,'2002'!$D$3:$R$214,15,FALSE),0)</f>
        <v>0</v>
      </c>
      <c r="DQ382" s="1700">
        <f>IFERROR(VLOOKUP($A382,'Pre 2002'!$C$3:$CK$382,84,FALSE),0)</f>
        <v>97</v>
      </c>
      <c r="DR382" s="1695">
        <f>IFERROR(VLOOKUP($A382,'Pre 2002'!$C$3:$CK$382,85,FALSE),0)</f>
        <v>56</v>
      </c>
      <c r="DS382" s="1695">
        <f>IFERROR(VLOOKUP($A382,'Pre 2002'!$C$3:$CK$382,86,FALSE),0)</f>
        <v>3</v>
      </c>
      <c r="DT382" s="1790">
        <f>IFERROR(VLOOKUP($A382,'Pre 2002'!$C$3:$CK$382,87,FALSE),0)</f>
        <v>0.57731958762886593</v>
      </c>
      <c r="DU382" s="1741">
        <f>IFERROR(VLOOKUP(A382,'Pre 2002'!$C$3:$CG$382,83,FALSE),0)</f>
        <v>2</v>
      </c>
    </row>
    <row r="383" spans="1:129">
      <c r="A383" s="1778" t="s">
        <v>1923</v>
      </c>
      <c r="B383" s="1562">
        <f t="shared" si="133"/>
        <v>260</v>
      </c>
      <c r="C383" s="1562">
        <f t="shared" si="134"/>
        <v>149</v>
      </c>
      <c r="D383" s="1562">
        <f t="shared" si="135"/>
        <v>3</v>
      </c>
      <c r="E383" s="1563">
        <f t="shared" si="136"/>
        <v>0.57307692307692304</v>
      </c>
      <c r="F383" s="1786">
        <f t="shared" si="137"/>
        <v>4</v>
      </c>
      <c r="G383" s="1595" t="s">
        <v>2159</v>
      </c>
      <c r="H383" s="1567">
        <f>IF(BC383&gt;0,1,0)+IF(BH383&gt;0,1,0)+IF(BP383&gt;0,1,0)+IF(BX383&gt;0,1,0)+IF(CC383&gt;0,1,0)+IF(CH383&gt;0,1,0)+IF(CM383&gt;0,1,0)+IF(CR383&gt;0,1,0)+IF(CW383&gt;0,1,0)+IF(DA383&gt;0,1,0)+IF(DE383&gt;0,1,0)+IF(DI383&gt;0,1,0)+IF(DM383&gt;0,1,0)+DU383</f>
        <v>4</v>
      </c>
      <c r="I383" s="1734">
        <f>SUM(BC383,BH383,BP383,BX383,CC383,CH383,CM383,CR383,CW383,DA383,DE383,DI383,DM383,DQ383)</f>
        <v>260</v>
      </c>
      <c r="J383" s="1734">
        <f t="shared" si="149"/>
        <v>149</v>
      </c>
      <c r="K383" s="1734">
        <f t="shared" si="149"/>
        <v>3</v>
      </c>
      <c r="L383" s="1806">
        <f>IF(I383=0,0,J383/I383)</f>
        <v>0.57307692307692304</v>
      </c>
      <c r="O383" s="1700">
        <f>IFERROR(VLOOKUP($A383,'2022'!$B$2:$K$174,3,FALSE),0)</f>
        <v>0</v>
      </c>
      <c r="P383" s="1858">
        <f>IFERROR(VLOOKUP($A383,'2022'!$B$2:$K$174,4,FALSE),0)</f>
        <v>0</v>
      </c>
      <c r="Q383" s="1858">
        <f>IFERROR(VLOOKUP($A383,'2022'!$B$2:$K$174,5,FALSE),0)</f>
        <v>0</v>
      </c>
      <c r="R383" s="1858">
        <f>IFERROR(VLOOKUP($A383,'2022'!$B$2:$K$174,8,FALSE),0)</f>
        <v>0</v>
      </c>
      <c r="S383" s="1740">
        <f>IFERROR(VLOOKUP($A383,'2022'!$B$2:$K$174,10,FALSE),0)</f>
        <v>0</v>
      </c>
      <c r="T383" s="1700">
        <f>IFERROR(VLOOKUP($A383,'2021'!$B$2:$K$174,3,FALSE),0)</f>
        <v>0</v>
      </c>
      <c r="U383" s="1843">
        <f>IFERROR(VLOOKUP($A383,'2021'!$B$2:$K$174,4,FALSE),0)</f>
        <v>0</v>
      </c>
      <c r="V383" s="1843">
        <f>IFERROR(VLOOKUP($A383,'2021'!$B$2:$K$174,5,FALSE),0)</f>
        <v>0</v>
      </c>
      <c r="W383" s="1843">
        <f>IFERROR(VLOOKUP($A383,'2021'!$B$2:$K$174,8,FALSE),0)</f>
        <v>0</v>
      </c>
      <c r="X383" s="1740">
        <f>IFERROR(VLOOKUP($A383,'2021'!$B$2:$K$174,10,FALSE),0)</f>
        <v>0</v>
      </c>
      <c r="Y383" s="1700">
        <f>IFERROR(VLOOKUP($A383,'2020'!$B$2:$K$170,3,FALSE),0)</f>
        <v>0</v>
      </c>
      <c r="Z383" s="1829">
        <f>IFERROR(VLOOKUP($A383,'2020'!$B$2:$K$170,4,FALSE),0)</f>
        <v>0</v>
      </c>
      <c r="AA383" s="1829">
        <f>IFERROR(VLOOKUP($A383,'2020'!$B$2:$K$170,5,FALSE),0)</f>
        <v>0</v>
      </c>
      <c r="AB383" s="1829">
        <f>IFERROR(VLOOKUP($A383,'2020'!$B$2:$K$170,8,FALSE),0)</f>
        <v>0</v>
      </c>
      <c r="AC383" s="1740">
        <f>IFERROR(VLOOKUP($A383,'2020'!$B$2:$K$170,10,FALSE),0)</f>
        <v>0</v>
      </c>
      <c r="AD383" s="1700">
        <f>IFERROR(VLOOKUP($A383,'2019'!$B$2:$K$170,3,FALSE),0)</f>
        <v>0</v>
      </c>
      <c r="AE383" s="1823">
        <f>IFERROR(VLOOKUP($A383,'2019'!$B$2:$K$170,4,FALSE),0)</f>
        <v>0</v>
      </c>
      <c r="AF383" s="1823">
        <f>IFERROR(VLOOKUP($A383,'2019'!$B$2:$K$170,5,FALSE),0)</f>
        <v>0</v>
      </c>
      <c r="AG383" s="1823">
        <f>IFERROR(VLOOKUP($A383,'2019'!$B$2:$K$170,8,FALSE),0)</f>
        <v>0</v>
      </c>
      <c r="AH383" s="1740">
        <f>IFERROR(VLOOKUP($A383,'2019'!$B$2:$K$170,10,FALSE),0)</f>
        <v>0</v>
      </c>
      <c r="AI383" s="1700">
        <f>IFERROR(VLOOKUP($A383,'2018'!$B$2:$K$170,3,FALSE),0)</f>
        <v>0</v>
      </c>
      <c r="AJ383" s="1821">
        <f>IFERROR(VLOOKUP($A383,'2018'!$B$2:$K$170,4,FALSE),0)</f>
        <v>0</v>
      </c>
      <c r="AK383" s="1821">
        <f>IFERROR(VLOOKUP($A383,'2018'!$B$2:$K$170,5,FALSE),0)</f>
        <v>0</v>
      </c>
      <c r="AL383" s="1821">
        <f>IFERROR(VLOOKUP($A383,'2018'!$B$2:$K$170,8,FALSE),0)</f>
        <v>0</v>
      </c>
      <c r="AM383" s="1740">
        <f>IFERROR(VLOOKUP($A383,'2018'!$B$2:$K$170,10,FALSE),0)</f>
        <v>0</v>
      </c>
      <c r="AN383" s="1700">
        <f>IFERROR(VLOOKUP($A383,'2017'!$B$2:$J$163,2,FALSE),0)</f>
        <v>0</v>
      </c>
      <c r="AO383" s="1815">
        <f>IFERROR(VLOOKUP($A383,'2017'!$B$2:$J$163,3,FALSE),0)</f>
        <v>0</v>
      </c>
      <c r="AP383" s="1815">
        <f>IFERROR(VLOOKUP($A383,'2017'!$B$2:$J$163,4,FALSE),0)</f>
        <v>0</v>
      </c>
      <c r="AQ383" s="1815">
        <f>IFERROR(VLOOKUP($A383,'2017'!$B$2:$J$163,7,FALSE),0)</f>
        <v>0</v>
      </c>
      <c r="AR383" s="1740">
        <f>IFERROR(VLOOKUP($A383,'2017'!$B$2:$J$163,9,FALSE),0)</f>
        <v>0</v>
      </c>
      <c r="AS383" s="1700">
        <f>IFERROR(VLOOKUP($A383,'2016'!$B$2:$K$165,3,FALSE),0)</f>
        <v>0</v>
      </c>
      <c r="AT383" s="1796">
        <f>IFERROR(VLOOKUP($A383,'2016'!$B$2:$K$165,4,FALSE),0)</f>
        <v>0</v>
      </c>
      <c r="AU383" s="1796">
        <f>IFERROR(VLOOKUP($A383,'2016'!$B$2:$K$165,5,FALSE),0)</f>
        <v>0</v>
      </c>
      <c r="AV383" s="1796">
        <f>IFERROR(VLOOKUP($A383,'2016'!$B$2:$K$165,8,FALSE),0)</f>
        <v>0</v>
      </c>
      <c r="AW383" s="1740">
        <f>IFERROR(VLOOKUP($A383,'2016'!$B$2:$K$165,10,FALSE),0)</f>
        <v>0</v>
      </c>
      <c r="AX383" s="1700">
        <f>IFERROR(VLOOKUP($A383,'2015'!$B$2:$K$165,3,FALSE),0)</f>
        <v>0</v>
      </c>
      <c r="AY383" s="1695">
        <f>IFERROR(VLOOKUP($A383,'2015'!$B$2:$K$165,4,FALSE),0)</f>
        <v>0</v>
      </c>
      <c r="AZ383" s="1695">
        <f>IFERROR(VLOOKUP($A383,'2015'!$B$2:$K$165,5,FALSE),0)</f>
        <v>0</v>
      </c>
      <c r="BA383" s="1695">
        <f>IFERROR(VLOOKUP($A383,'2015'!$B$2:$K$165,8,FALSE),0)</f>
        <v>0</v>
      </c>
      <c r="BB383" s="1740">
        <f>IFERROR(VLOOKUP($A383,'2015'!$B$2:$K$165,10,FALSE),0)</f>
        <v>0</v>
      </c>
      <c r="BC383" s="1700">
        <f>IFERROR(VLOOKUP($A383,'2014'!$B$2:$K$157,3,FALSE),0)</f>
        <v>0</v>
      </c>
      <c r="BD383" s="1691">
        <f>IFERROR(VLOOKUP($A383,'2014'!$B$2:$K$157,4,FALSE),0)</f>
        <v>0</v>
      </c>
      <c r="BE383" s="1691">
        <f>IFERROR(VLOOKUP($A383,'2014'!$B$2:$K$157,5,FALSE),0)</f>
        <v>0</v>
      </c>
      <c r="BF383" s="1691">
        <f>IFERROR(VLOOKUP($A383,'2014'!$B$2:$K$157,8,FALSE),0)</f>
        <v>0</v>
      </c>
      <c r="BG383" s="1740">
        <f>IFERROR(VLOOKUP($A383,'2014'!$B$2:$K$157,10,FALSE),0)</f>
        <v>0</v>
      </c>
      <c r="BH383" s="1700">
        <f>IFERROR(VLOOKUP($A383,'2013'!$D$4:$I$249,2,FALSE),0)</f>
        <v>0</v>
      </c>
      <c r="BI383" s="1691">
        <f>IFERROR(VLOOKUP($A383,'2013'!$D$4:$I$249,3,FALSE),0)</f>
        <v>0</v>
      </c>
      <c r="BJ383" s="1691">
        <f>IFERROR(VLOOKUP($A383,'2013'!$D$4:$I$249,4,FALSE),0)</f>
        <v>0</v>
      </c>
      <c r="BK383" s="1691">
        <f>IFERROR(VLOOKUP($A383,'2013'!$D$4:$I$249,5,FALSE),0)</f>
        <v>0</v>
      </c>
      <c r="BL383" s="1740">
        <f>IFERROR(VLOOKUP($A383,'2013'!$D$4:$I$249,6,FALSE),0)</f>
        <v>0</v>
      </c>
      <c r="BM383" s="1737">
        <f>IFERROR(VLOOKUP($A383,'2012'!$D$3:$O$172,2,FALSE),0)</f>
        <v>0</v>
      </c>
      <c r="BN383" s="1691">
        <f>IFERROR(VLOOKUP($A383,'2012'!$D$3:$O$172,3,FALSE),0)</f>
        <v>0</v>
      </c>
      <c r="BO383" s="1743">
        <f>IFERROR(VLOOKUP($A383,'2012'!$D$3:$O$172,4,FALSE),0)</f>
        <v>0</v>
      </c>
      <c r="BP383" s="1700">
        <f>IFERROR(VLOOKUP($A383,'2012'!$D$3:$O$172,5,FALSE),0)</f>
        <v>0</v>
      </c>
      <c r="BQ383" s="1691">
        <f>IFERROR(VLOOKUP($A383,'2012'!$D$3:$O$172,6,FALSE),0)</f>
        <v>0</v>
      </c>
      <c r="BR383" s="1691">
        <f>IFERROR(VLOOKUP($A383,'2012'!$D$3:$O$172,7,FALSE),0)</f>
        <v>0</v>
      </c>
      <c r="BS383" s="1691">
        <f>IFERROR(VLOOKUP($A383,'2012'!$D$3:$O$172,8,FALSE),0)</f>
        <v>0</v>
      </c>
      <c r="BT383" s="1740">
        <f>IFERROR(VLOOKUP($A383,'2012'!$D$3:$O$172,9,FALSE),0)</f>
        <v>0</v>
      </c>
      <c r="BX383" s="1700">
        <f>IFERROR(VLOOKUP($A383,'2011'!$D$4:$I$251,2,FALSE),0)</f>
        <v>0</v>
      </c>
      <c r="BY383" s="1691">
        <f>IFERROR(VLOOKUP($A383,'2011'!$D$4:$I$251,3,FALSE),0)</f>
        <v>0</v>
      </c>
      <c r="BZ383" s="1691">
        <f>IFERROR(VLOOKUP($A383,'2011'!$D$4:$I$251,4,FALSE),0)</f>
        <v>0</v>
      </c>
      <c r="CA383" s="1691">
        <f>IFERROR(VLOOKUP($A383,'2011'!$D$4:$I$251,5,FALSE),0)</f>
        <v>0</v>
      </c>
      <c r="CB383" s="1740">
        <f>IFERROR(VLOOKUP($A383,'2011'!$D$4:$I$251,6,FALSE),0)</f>
        <v>0</v>
      </c>
      <c r="CC383" s="1700">
        <f>IFERROR(VLOOKUP($A383,'2010'!$C$3:$H$234,2,FALSE),0)</f>
        <v>0</v>
      </c>
      <c r="CD383" s="1691">
        <f>IFERROR(VLOOKUP($A383,'2010'!$C$3:$H$234,3,FALSE),0)</f>
        <v>0</v>
      </c>
      <c r="CE383" s="1691">
        <f>IFERROR(VLOOKUP($A383,'2010'!$C$3:$H$234,4,FALSE),0)</f>
        <v>0</v>
      </c>
      <c r="CF383" s="1691">
        <f>IFERROR(VLOOKUP($A383,'2010'!$C$3:$H$234,5,FALSE),0)</f>
        <v>0</v>
      </c>
      <c r="CG383" s="1740">
        <f>IFERROR(VLOOKUP($A383,'2010'!$C$3:$H$234,6,FALSE),0)</f>
        <v>0</v>
      </c>
      <c r="CH383" s="1700">
        <f>IFERROR(VLOOKUP($A383,'2009'!$C$3:$H$242,2,FALSE),0)</f>
        <v>0</v>
      </c>
      <c r="CI383" s="1691">
        <f>IFERROR(VLOOKUP($A383,'2009'!$C$3:$H$242,3,FALSE),0)</f>
        <v>0</v>
      </c>
      <c r="CJ383" s="1691">
        <f>IFERROR(VLOOKUP($A383,'2009'!$C$3:$H$242,4,FALSE),0)</f>
        <v>0</v>
      </c>
      <c r="CK383" s="1691">
        <f>IFERROR(VLOOKUP($A383,'2009'!$C$3:$H$242,5,FALSE),0)</f>
        <v>0</v>
      </c>
      <c r="CL383" s="1740">
        <f>IFERROR(VLOOKUP($A383,'2009'!$C$3:$H$242,6,FALSE),0)</f>
        <v>0</v>
      </c>
      <c r="CM383" s="1700">
        <f>IFERROR(VLOOKUP($A383,'2008'!$C$3:$H$229,2,FALSE),0)</f>
        <v>0</v>
      </c>
      <c r="CN383" s="1691">
        <f>IFERROR(VLOOKUP($A383,'2008'!$C$3:$H$229,3,FALSE),0)</f>
        <v>0</v>
      </c>
      <c r="CO383" s="1691">
        <f>IFERROR(VLOOKUP($A383,'2008'!$C$3:$H$229,4,FALSE),0)</f>
        <v>0</v>
      </c>
      <c r="CP383" s="1691">
        <f>IFERROR(VLOOKUP($A383,'2008'!$C$3:$H$229,5,FALSE),0)</f>
        <v>0</v>
      </c>
      <c r="CQ383" s="1740">
        <f>IFERROR(VLOOKUP($A383,'2008'!$C$3:$H$229,6,FALSE),0)</f>
        <v>0</v>
      </c>
      <c r="CR383" s="1700">
        <f>IFERROR(VLOOKUP($A383,'2007'!$C$3:$M$238,7,FALSE),0)</f>
        <v>0</v>
      </c>
      <c r="CS383" s="1691">
        <f>IFERROR(VLOOKUP($A383,'2007'!$C$3:$M$238,8,FALSE),0)</f>
        <v>0</v>
      </c>
      <c r="CT383" s="1691">
        <f>IFERROR(VLOOKUP($A383,'2007'!$C$3:$M$238,9,FALSE),0)</f>
        <v>0</v>
      </c>
      <c r="CU383" s="1691">
        <f>IFERROR(VLOOKUP($A383,'2007'!$C$3:$M$238,10,FALSE),0)</f>
        <v>0</v>
      </c>
      <c r="CV383" s="1740">
        <f>IFERROR(VLOOKUP($A383,'2007'!$C$3:$M$238,11,FALSE),0)</f>
        <v>0</v>
      </c>
      <c r="CW383" s="1700">
        <f>IFERROR(VLOOKUP($A383,'2006'!$A$2:$F$200,2,FALSE),0)</f>
        <v>0</v>
      </c>
      <c r="CX383" s="1691">
        <f>IFERROR(VLOOKUP($A383,'2006'!$A$2:$F$200,4,FALSE),0)</f>
        <v>0</v>
      </c>
      <c r="CY383" s="1691">
        <f>IFERROR(VLOOKUP($A383,'2006'!$A$2:$F$200,5,FALSE),0)</f>
        <v>0</v>
      </c>
      <c r="CZ383" s="1740">
        <f>IFERROR(VLOOKUP($A383,'2006'!$A$2:$F$200,6,FALSE),0)</f>
        <v>0</v>
      </c>
      <c r="DA383" s="1700">
        <f>IFERROR(VLOOKUP($A383,'2005'!$C$3:$M$205,8,FALSE),0)</f>
        <v>0</v>
      </c>
      <c r="DB383" s="1691">
        <f>IFERROR(VLOOKUP($A383,'2005'!$C$3:$M$205,9,FALSE),0)</f>
        <v>0</v>
      </c>
      <c r="DC383" s="1691">
        <f>IFERROR(VLOOKUP($A383,'2005'!$C$3:$M$205,10,FALSE),0)</f>
        <v>0</v>
      </c>
      <c r="DD383" s="1740">
        <f>IFERROR(VLOOKUP($A383,'2005'!$C$3:$M$205,11,FALSE),0)</f>
        <v>0</v>
      </c>
      <c r="DE383" s="1700">
        <f>IFERROR(VLOOKUP($A383,'2004'!$C$3:$M$213,8,FALSE),0)</f>
        <v>0</v>
      </c>
      <c r="DF383" s="1691">
        <f>IFERROR(VLOOKUP($A383,'2004'!$C$3:$M$213,9,FALSE),0)</f>
        <v>0</v>
      </c>
      <c r="DG383" s="1691">
        <f>IFERROR(VLOOKUP($A383,'2004'!$C$3:$M$213,10,FALSE),0)</f>
        <v>0</v>
      </c>
      <c r="DH383" s="1740">
        <f>IFERROR(VLOOKUP($A383,'2004'!$C$3:$M$213,11,FALSE),0)</f>
        <v>0</v>
      </c>
      <c r="DI383" s="1700">
        <f>IFERROR(VLOOKUP($A383,'2003'!$C$3:$Q$214,12,FALSE),0)</f>
        <v>0</v>
      </c>
      <c r="DJ383" s="1691">
        <f>IFERROR(VLOOKUP($A383,'2003'!$C$3:$Q$214,13,FALSE),0)</f>
        <v>0</v>
      </c>
      <c r="DK383" s="1691">
        <f>IFERROR(VLOOKUP($A383,'2003'!$C$3:$Q$214,14,FALSE),0)</f>
        <v>0</v>
      </c>
      <c r="DL383" s="1740">
        <f>IFERROR(VLOOKUP($A383,'2003'!$C$3:$Q$214,15,FALSE),0)</f>
        <v>0</v>
      </c>
      <c r="DM383" s="1700">
        <f>IFERROR(VLOOKUP($A383,'2002'!$D$3:$R$214,12,FALSE),0)</f>
        <v>0</v>
      </c>
      <c r="DN383" s="1691">
        <f>IFERROR(VLOOKUP($A383,'2002'!$D$3:$R$214,13,FALSE),0)</f>
        <v>0</v>
      </c>
      <c r="DO383" s="1691">
        <f>IFERROR(VLOOKUP($A383,'2002'!$D$3:$R$214,14,FALSE),0)</f>
        <v>0</v>
      </c>
      <c r="DP383" s="1788">
        <f>IFERROR(VLOOKUP($A383,'2002'!$D$3:$R$214,15,FALSE),0)</f>
        <v>0</v>
      </c>
      <c r="DQ383" s="1700">
        <f>IFERROR(VLOOKUP($A383,'Pre 2002'!$C$3:$CK$382,84,FALSE),0)</f>
        <v>260</v>
      </c>
      <c r="DR383" s="1695">
        <f>IFERROR(VLOOKUP($A383,'Pre 2002'!$C$3:$CK$382,85,FALSE),0)</f>
        <v>149</v>
      </c>
      <c r="DS383" s="1695">
        <f>IFERROR(VLOOKUP($A383,'Pre 2002'!$C$3:$CK$382,86,FALSE),0)</f>
        <v>3</v>
      </c>
      <c r="DT383" s="1790">
        <f>IFERROR(VLOOKUP($A383,'Pre 2002'!$C$3:$CK$382,87,FALSE),0)</f>
        <v>0.57307692307692304</v>
      </c>
      <c r="DU383" s="1741">
        <f>IFERROR(VLOOKUP(A383,'Pre 2002'!$C$3:$CG$382,83,FALSE),0)</f>
        <v>4</v>
      </c>
    </row>
    <row r="384" spans="1:129">
      <c r="A384" s="1778" t="s">
        <v>1254</v>
      </c>
      <c r="B384" s="1562">
        <f t="shared" si="133"/>
        <v>236</v>
      </c>
      <c r="C384" s="1562">
        <f t="shared" si="134"/>
        <v>135</v>
      </c>
      <c r="D384" s="1562">
        <f t="shared" si="135"/>
        <v>3</v>
      </c>
      <c r="E384" s="1563">
        <f t="shared" si="136"/>
        <v>0.57203389830508478</v>
      </c>
      <c r="F384" s="1786">
        <f t="shared" si="137"/>
        <v>4</v>
      </c>
      <c r="G384" s="1595" t="s">
        <v>2159</v>
      </c>
      <c r="H384" s="1567">
        <f>IF(BC384&gt;0,1,0)+IF(BH384&gt;0,1,0)+IF(BP384&gt;0,1,0)+IF(BX384&gt;0,1,0)+IF(CC384&gt;0,1,0)+IF(CH384&gt;0,1,0)+IF(CM384&gt;0,1,0)+IF(CR384&gt;0,1,0)+IF(CW384&gt;0,1,0)+IF(DA384&gt;0,1,0)+IF(DE384&gt;0,1,0)+IF(DI384&gt;0,1,0)+IF(DM384&gt;0,1,0)+DU384</f>
        <v>4</v>
      </c>
      <c r="I384" s="1734">
        <f>SUM(BC384,BH384,BP384,BX384,CC384,CH384,CM384,CR384,CW384,DA384,DE384,DI384,DM384,DQ384)</f>
        <v>236</v>
      </c>
      <c r="J384" s="1734">
        <f t="shared" si="149"/>
        <v>135</v>
      </c>
      <c r="K384" s="1734">
        <f t="shared" si="149"/>
        <v>3</v>
      </c>
      <c r="L384" s="1806">
        <f>IF(I384=0,0,J384/I384)</f>
        <v>0.57203389830508478</v>
      </c>
      <c r="O384" s="1700">
        <f>IFERROR(VLOOKUP($A384,'2022'!$B$2:$K$174,3,FALSE),0)</f>
        <v>0</v>
      </c>
      <c r="P384" s="1858">
        <f>IFERROR(VLOOKUP($A384,'2022'!$B$2:$K$174,4,FALSE),0)</f>
        <v>0</v>
      </c>
      <c r="Q384" s="1858">
        <f>IFERROR(VLOOKUP($A384,'2022'!$B$2:$K$174,5,FALSE),0)</f>
        <v>0</v>
      </c>
      <c r="R384" s="1858">
        <f>IFERROR(VLOOKUP($A384,'2022'!$B$2:$K$174,8,FALSE),0)</f>
        <v>0</v>
      </c>
      <c r="S384" s="1740">
        <f>IFERROR(VLOOKUP($A384,'2022'!$B$2:$K$174,10,FALSE),0)</f>
        <v>0</v>
      </c>
      <c r="T384" s="1700">
        <f>IFERROR(VLOOKUP($A384,'2021'!$B$2:$K$174,3,FALSE),0)</f>
        <v>0</v>
      </c>
      <c r="U384" s="1843">
        <f>IFERROR(VLOOKUP($A384,'2021'!$B$2:$K$174,4,FALSE),0)</f>
        <v>0</v>
      </c>
      <c r="V384" s="1843">
        <f>IFERROR(VLOOKUP($A384,'2021'!$B$2:$K$174,5,FALSE),0)</f>
        <v>0</v>
      </c>
      <c r="W384" s="1843">
        <f>IFERROR(VLOOKUP($A384,'2021'!$B$2:$K$174,8,FALSE),0)</f>
        <v>0</v>
      </c>
      <c r="X384" s="1740">
        <f>IFERROR(VLOOKUP($A384,'2021'!$B$2:$K$174,10,FALSE),0)</f>
        <v>0</v>
      </c>
      <c r="Y384" s="1700">
        <f>IFERROR(VLOOKUP($A384,'2020'!$B$2:$K$170,3,FALSE),0)</f>
        <v>0</v>
      </c>
      <c r="Z384" s="1829">
        <f>IFERROR(VLOOKUP($A384,'2020'!$B$2:$K$170,4,FALSE),0)</f>
        <v>0</v>
      </c>
      <c r="AA384" s="1829">
        <f>IFERROR(VLOOKUP($A384,'2020'!$B$2:$K$170,5,FALSE),0)</f>
        <v>0</v>
      </c>
      <c r="AB384" s="1829">
        <f>IFERROR(VLOOKUP($A384,'2020'!$B$2:$K$170,8,FALSE),0)</f>
        <v>0</v>
      </c>
      <c r="AC384" s="1740">
        <f>IFERROR(VLOOKUP($A384,'2020'!$B$2:$K$170,10,FALSE),0)</f>
        <v>0</v>
      </c>
      <c r="AD384" s="1700">
        <f>IFERROR(VLOOKUP($A384,'2019'!$B$2:$K$170,3,FALSE),0)</f>
        <v>0</v>
      </c>
      <c r="AE384" s="1823">
        <f>IFERROR(VLOOKUP($A384,'2019'!$B$2:$K$170,4,FALSE),0)</f>
        <v>0</v>
      </c>
      <c r="AF384" s="1823">
        <f>IFERROR(VLOOKUP($A384,'2019'!$B$2:$K$170,5,FALSE),0)</f>
        <v>0</v>
      </c>
      <c r="AG384" s="1823">
        <f>IFERROR(VLOOKUP($A384,'2019'!$B$2:$K$170,8,FALSE),0)</f>
        <v>0</v>
      </c>
      <c r="AH384" s="1740">
        <f>IFERROR(VLOOKUP($A384,'2019'!$B$2:$K$170,10,FALSE),0)</f>
        <v>0</v>
      </c>
      <c r="AI384" s="1700">
        <f>IFERROR(VLOOKUP($A384,'2018'!$B$2:$K$170,3,FALSE),0)</f>
        <v>0</v>
      </c>
      <c r="AJ384" s="1821">
        <f>IFERROR(VLOOKUP($A384,'2018'!$B$2:$K$170,4,FALSE),0)</f>
        <v>0</v>
      </c>
      <c r="AK384" s="1821">
        <f>IFERROR(VLOOKUP($A384,'2018'!$B$2:$K$170,5,FALSE),0)</f>
        <v>0</v>
      </c>
      <c r="AL384" s="1821">
        <f>IFERROR(VLOOKUP($A384,'2018'!$B$2:$K$170,8,FALSE),0)</f>
        <v>0</v>
      </c>
      <c r="AM384" s="1740">
        <f>IFERROR(VLOOKUP($A384,'2018'!$B$2:$K$170,10,FALSE),0)</f>
        <v>0</v>
      </c>
      <c r="AN384" s="1700">
        <f>IFERROR(VLOOKUP($A384,'2017'!$B$2:$J$163,2,FALSE),0)</f>
        <v>0</v>
      </c>
      <c r="AO384" s="1815">
        <f>IFERROR(VLOOKUP($A384,'2017'!$B$2:$J$163,3,FALSE),0)</f>
        <v>0</v>
      </c>
      <c r="AP384" s="1815">
        <f>IFERROR(VLOOKUP($A384,'2017'!$B$2:$J$163,4,FALSE),0)</f>
        <v>0</v>
      </c>
      <c r="AQ384" s="1815">
        <f>IFERROR(VLOOKUP($A384,'2017'!$B$2:$J$163,7,FALSE),0)</f>
        <v>0</v>
      </c>
      <c r="AR384" s="1740">
        <f>IFERROR(VLOOKUP($A384,'2017'!$B$2:$J$163,9,FALSE),0)</f>
        <v>0</v>
      </c>
      <c r="AS384" s="1700">
        <f>IFERROR(VLOOKUP($A384,'2016'!$B$2:$K$165,3,FALSE),0)</f>
        <v>0</v>
      </c>
      <c r="AT384" s="1796">
        <f>IFERROR(VLOOKUP($A384,'2016'!$B$2:$K$165,4,FALSE),0)</f>
        <v>0</v>
      </c>
      <c r="AU384" s="1796">
        <f>IFERROR(VLOOKUP($A384,'2016'!$B$2:$K$165,5,FALSE),0)</f>
        <v>0</v>
      </c>
      <c r="AV384" s="1796">
        <f>IFERROR(VLOOKUP($A384,'2016'!$B$2:$K$165,8,FALSE),0)</f>
        <v>0</v>
      </c>
      <c r="AW384" s="1740">
        <f>IFERROR(VLOOKUP($A384,'2016'!$B$2:$K$165,10,FALSE),0)</f>
        <v>0</v>
      </c>
      <c r="AX384" s="1700">
        <f>IFERROR(VLOOKUP($A384,'2015'!$B$2:$K$165,3,FALSE),0)</f>
        <v>0</v>
      </c>
      <c r="AY384" s="1695">
        <f>IFERROR(VLOOKUP($A384,'2015'!$B$2:$K$165,4,FALSE),0)</f>
        <v>0</v>
      </c>
      <c r="AZ384" s="1695">
        <f>IFERROR(VLOOKUP($A384,'2015'!$B$2:$K$165,5,FALSE),0)</f>
        <v>0</v>
      </c>
      <c r="BA384" s="1695">
        <f>IFERROR(VLOOKUP($A384,'2015'!$B$2:$K$165,8,FALSE),0)</f>
        <v>0</v>
      </c>
      <c r="BB384" s="1740">
        <f>IFERROR(VLOOKUP($A384,'2015'!$B$2:$K$165,10,FALSE),0)</f>
        <v>0</v>
      </c>
      <c r="BC384" s="1700">
        <f>IFERROR(VLOOKUP($A384,'2014'!$B$2:$K$157,3,FALSE),0)</f>
        <v>0</v>
      </c>
      <c r="BD384" s="1691">
        <f>IFERROR(VLOOKUP($A384,'2014'!$B$2:$K$157,4,FALSE),0)</f>
        <v>0</v>
      </c>
      <c r="BE384" s="1691">
        <f>IFERROR(VLOOKUP($A384,'2014'!$B$2:$K$157,5,FALSE),0)</f>
        <v>0</v>
      </c>
      <c r="BF384" s="1691">
        <f>IFERROR(VLOOKUP($A384,'2014'!$B$2:$K$157,8,FALSE),0)</f>
        <v>0</v>
      </c>
      <c r="BG384" s="1740">
        <f>IFERROR(VLOOKUP($A384,'2014'!$B$2:$K$157,10,FALSE),0)</f>
        <v>0</v>
      </c>
      <c r="BH384" s="1700">
        <f>IFERROR(VLOOKUP($A384,'2013'!$D$4:$I$249,2,FALSE),0)</f>
        <v>0</v>
      </c>
      <c r="BI384" s="1691">
        <f>IFERROR(VLOOKUP($A384,'2013'!$D$4:$I$249,3,FALSE),0)</f>
        <v>0</v>
      </c>
      <c r="BJ384" s="1691">
        <f>IFERROR(VLOOKUP($A384,'2013'!$D$4:$I$249,4,FALSE),0)</f>
        <v>0</v>
      </c>
      <c r="BK384" s="1691">
        <f>IFERROR(VLOOKUP($A384,'2013'!$D$4:$I$249,5,FALSE),0)</f>
        <v>0</v>
      </c>
      <c r="BL384" s="1740">
        <f>IFERROR(VLOOKUP($A384,'2013'!$D$4:$I$249,6,FALSE),0)</f>
        <v>0</v>
      </c>
      <c r="BM384" s="1737">
        <f>IFERROR(VLOOKUP($A384,'2012'!$D$3:$O$172,2,FALSE),0)</f>
        <v>0</v>
      </c>
      <c r="BN384" s="1691">
        <f>IFERROR(VLOOKUP($A384,'2012'!$D$3:$O$172,3,FALSE),0)</f>
        <v>0</v>
      </c>
      <c r="BO384" s="1743">
        <f>IFERROR(VLOOKUP($A384,'2012'!$D$3:$O$172,4,FALSE),0)</f>
        <v>0</v>
      </c>
      <c r="BP384" s="1700">
        <f>IFERROR(VLOOKUP($A384,'2012'!$D$3:$O$172,5,FALSE),0)</f>
        <v>0</v>
      </c>
      <c r="BQ384" s="1691">
        <f>IFERROR(VLOOKUP($A384,'2012'!$D$3:$O$172,6,FALSE),0)</f>
        <v>0</v>
      </c>
      <c r="BR384" s="1691">
        <f>IFERROR(VLOOKUP($A384,'2012'!$D$3:$O$172,7,FALSE),0)</f>
        <v>0</v>
      </c>
      <c r="BS384" s="1691">
        <f>IFERROR(VLOOKUP($A384,'2012'!$D$3:$O$172,8,FALSE),0)</f>
        <v>0</v>
      </c>
      <c r="BT384" s="1740">
        <f>IFERROR(VLOOKUP($A384,'2012'!$D$3:$O$172,9,FALSE),0)</f>
        <v>0</v>
      </c>
      <c r="BX384" s="1700">
        <f>IFERROR(VLOOKUP($A384,'2011'!$D$4:$I$251,2,FALSE),0)</f>
        <v>0</v>
      </c>
      <c r="BY384" s="1691">
        <f>IFERROR(VLOOKUP($A384,'2011'!$D$4:$I$251,3,FALSE),0)</f>
        <v>0</v>
      </c>
      <c r="BZ384" s="1691">
        <f>IFERROR(VLOOKUP($A384,'2011'!$D$4:$I$251,4,FALSE),0)</f>
        <v>0</v>
      </c>
      <c r="CA384" s="1691">
        <f>IFERROR(VLOOKUP($A384,'2011'!$D$4:$I$251,5,FALSE),0)</f>
        <v>0</v>
      </c>
      <c r="CB384" s="1740">
        <f>IFERROR(VLOOKUP($A384,'2011'!$D$4:$I$251,6,FALSE),0)</f>
        <v>0</v>
      </c>
      <c r="CC384" s="1700">
        <f>IFERROR(VLOOKUP($A384,'2010'!$C$3:$H$234,2,FALSE),0)</f>
        <v>50</v>
      </c>
      <c r="CD384" s="1691">
        <f>IFERROR(VLOOKUP($A384,'2010'!$C$3:$H$234,3,FALSE),0)</f>
        <v>10</v>
      </c>
      <c r="CE384" s="1691">
        <f>IFERROR(VLOOKUP($A384,'2010'!$C$3:$H$234,4,FALSE),0)</f>
        <v>20</v>
      </c>
      <c r="CF384" s="1691">
        <f>IFERROR(VLOOKUP($A384,'2010'!$C$3:$H$234,5,FALSE),0)</f>
        <v>0</v>
      </c>
      <c r="CG384" s="1740">
        <f>IFERROR(VLOOKUP($A384,'2010'!$C$3:$H$234,6,FALSE),0)</f>
        <v>0.4</v>
      </c>
      <c r="CH384" s="1700">
        <f>IFERROR(VLOOKUP($A384,'2009'!$C$3:$H$242,2,FALSE),0)</f>
        <v>58</v>
      </c>
      <c r="CI384" s="1691">
        <f>IFERROR(VLOOKUP($A384,'2009'!$C$3:$H$242,3,FALSE),0)</f>
        <v>18</v>
      </c>
      <c r="CJ384" s="1691">
        <f>IFERROR(VLOOKUP($A384,'2009'!$C$3:$H$242,4,FALSE),0)</f>
        <v>36</v>
      </c>
      <c r="CK384" s="1691">
        <f>IFERROR(VLOOKUP($A384,'2009'!$C$3:$H$242,5,FALSE),0)</f>
        <v>0</v>
      </c>
      <c r="CL384" s="1740">
        <f>IFERROR(VLOOKUP($A384,'2009'!$C$3:$H$242,6,FALSE),0)</f>
        <v>0.62068965517241381</v>
      </c>
      <c r="CM384" s="1700">
        <f>IFERROR(VLOOKUP($A384,'2008'!$C$3:$H$229,2,FALSE),0)</f>
        <v>70</v>
      </c>
      <c r="CN384" s="1691">
        <f>IFERROR(VLOOKUP($A384,'2008'!$C$3:$H$229,3,FALSE),0)</f>
        <v>20</v>
      </c>
      <c r="CO384" s="1691">
        <f>IFERROR(VLOOKUP($A384,'2008'!$C$3:$H$229,4,FALSE),0)</f>
        <v>40</v>
      </c>
      <c r="CP384" s="1691">
        <f>IFERROR(VLOOKUP($A384,'2008'!$C$3:$H$229,5,FALSE),0)</f>
        <v>2</v>
      </c>
      <c r="CQ384" s="1740">
        <f>IFERROR(VLOOKUP($A384,'2008'!$C$3:$H$229,6,FALSE),0)</f>
        <v>0.5714285714285714</v>
      </c>
      <c r="CR384" s="1700">
        <f>IFERROR(VLOOKUP($A384,'2007'!$C$3:$M$238,7,FALSE),0)</f>
        <v>58</v>
      </c>
      <c r="CS384" s="1691">
        <f>IFERROR(VLOOKUP($A384,'2007'!$C$3:$M$238,8,FALSE),0)</f>
        <v>19</v>
      </c>
      <c r="CT384" s="1691">
        <f>IFERROR(VLOOKUP($A384,'2007'!$C$3:$M$238,9,FALSE),0)</f>
        <v>39</v>
      </c>
      <c r="CU384" s="1691">
        <f>IFERROR(VLOOKUP($A384,'2007'!$C$3:$M$238,10,FALSE),0)</f>
        <v>1</v>
      </c>
      <c r="CV384" s="1740">
        <f>IFERROR(VLOOKUP($A384,'2007'!$C$3:$M$238,11,FALSE),0)</f>
        <v>0.67241379310344829</v>
      </c>
      <c r="CW384" s="1700">
        <f>IFERROR(VLOOKUP($A384,'2006'!$A$2:$F$200,2,FALSE),0)</f>
        <v>0</v>
      </c>
      <c r="CX384" s="1691">
        <f>IFERROR(VLOOKUP($A384,'2006'!$A$2:$F$200,4,FALSE),0)</f>
        <v>0</v>
      </c>
      <c r="CY384" s="1691">
        <f>IFERROR(VLOOKUP($A384,'2006'!$A$2:$F$200,5,FALSE),0)</f>
        <v>0</v>
      </c>
      <c r="CZ384" s="1740" t="str">
        <f>IFERROR(VLOOKUP($A384,'2006'!$A$2:$F$200,6,FALSE),0)</f>
        <v>---</v>
      </c>
      <c r="DA384" s="1700">
        <f>IFERROR(VLOOKUP($A384,'2005'!$C$3:$M$205,8,FALSE),0)</f>
        <v>0</v>
      </c>
      <c r="DB384" s="1691">
        <f>IFERROR(VLOOKUP($A384,'2005'!$C$3:$M$205,9,FALSE),0)</f>
        <v>0</v>
      </c>
      <c r="DC384" s="1691">
        <f>IFERROR(VLOOKUP($A384,'2005'!$C$3:$M$205,10,FALSE),0)</f>
        <v>0</v>
      </c>
      <c r="DD384" s="1740">
        <f>IFERROR(VLOOKUP($A384,'2005'!$C$3:$M$205,11,FALSE),0)</f>
        <v>0</v>
      </c>
      <c r="DE384" s="1700">
        <f>IFERROR(VLOOKUP($A384,'2004'!$C$3:$M$213,8,FALSE),0)</f>
        <v>0</v>
      </c>
      <c r="DF384" s="1691">
        <f>IFERROR(VLOOKUP($A384,'2004'!$C$3:$M$213,9,FALSE),0)</f>
        <v>0</v>
      </c>
      <c r="DG384" s="1691">
        <f>IFERROR(VLOOKUP($A384,'2004'!$C$3:$M$213,10,FALSE),0)</f>
        <v>0</v>
      </c>
      <c r="DH384" s="1740">
        <f>IFERROR(VLOOKUP($A384,'2004'!$C$3:$M$213,11,FALSE),0)</f>
        <v>0</v>
      </c>
      <c r="DI384" s="1700">
        <f>IFERROR(VLOOKUP($A384,'2003'!$C$3:$Q$214,12,FALSE),0)</f>
        <v>0</v>
      </c>
      <c r="DJ384" s="1691">
        <f>IFERROR(VLOOKUP($A384,'2003'!$C$3:$Q$214,13,FALSE),0)</f>
        <v>0</v>
      </c>
      <c r="DK384" s="1691">
        <f>IFERROR(VLOOKUP($A384,'2003'!$C$3:$Q$214,14,FALSE),0)</f>
        <v>0</v>
      </c>
      <c r="DL384" s="1740">
        <f>IFERROR(VLOOKUP($A384,'2003'!$C$3:$Q$214,15,FALSE),0)</f>
        <v>0</v>
      </c>
      <c r="DM384" s="1700">
        <f>IFERROR(VLOOKUP($A384,'2002'!$D$3:$R$214,12,FALSE),0)</f>
        <v>0</v>
      </c>
      <c r="DN384" s="1691">
        <f>IFERROR(VLOOKUP($A384,'2002'!$D$3:$R$214,13,FALSE),0)</f>
        <v>0</v>
      </c>
      <c r="DO384" s="1691">
        <f>IFERROR(VLOOKUP($A384,'2002'!$D$3:$R$214,14,FALSE),0)</f>
        <v>0</v>
      </c>
      <c r="DP384" s="1788">
        <f>IFERROR(VLOOKUP($A384,'2002'!$D$3:$R$214,15,FALSE),0)</f>
        <v>0</v>
      </c>
      <c r="DQ384" s="1700">
        <f>IFERROR(VLOOKUP($A384,'Pre 2002'!$C$3:$CK$382,84,FALSE),0)</f>
        <v>0</v>
      </c>
      <c r="DR384" s="1695">
        <f>IFERROR(VLOOKUP($A384,'Pre 2002'!$C$3:$CK$382,85,FALSE),0)</f>
        <v>0</v>
      </c>
      <c r="DS384" s="1695">
        <f>IFERROR(VLOOKUP($A384,'Pre 2002'!$C$3:$CK$382,86,FALSE),0)</f>
        <v>0</v>
      </c>
      <c r="DT384" s="1790">
        <f>IFERROR(VLOOKUP($A384,'Pre 2002'!$C$3:$CK$382,87,FALSE),0)</f>
        <v>0</v>
      </c>
      <c r="DU384" s="1741">
        <f>IFERROR(VLOOKUP(A384,'Pre 2002'!$C$3:$CG$382,83,FALSE),0)</f>
        <v>0</v>
      </c>
    </row>
    <row r="385" spans="1:125">
      <c r="A385" s="1778" t="s">
        <v>69</v>
      </c>
      <c r="B385" s="1562">
        <f t="shared" si="133"/>
        <v>1661</v>
      </c>
      <c r="C385" s="1562">
        <f t="shared" si="134"/>
        <v>949</v>
      </c>
      <c r="D385" s="1562">
        <f t="shared" si="135"/>
        <v>3</v>
      </c>
      <c r="E385" s="1563">
        <f t="shared" si="136"/>
        <v>0.57134256472004818</v>
      </c>
      <c r="F385" s="1786">
        <f t="shared" si="137"/>
        <v>24</v>
      </c>
      <c r="G385" s="1595">
        <v>2004</v>
      </c>
      <c r="H385" s="1567">
        <f>IF(BC385&gt;0,1,0)+IF(BH385&gt;0,1,0)+IF(BP385&gt;0,1,0)+IF(BX385&gt;0,1,0)+IF(CC385&gt;0,1,0)+IF(CH385&gt;0,1,0)+IF(CM385&gt;0,1,0)+IF(CR385&gt;0,1,0)+IF(CW385&gt;0,1,0)+IF(DA385&gt;0,1,0)+IF(DE385&gt;0,1,0)+IF(DI385&gt;0,1,0)+IF(DM385&gt;0,1,0)+DU385</f>
        <v>16</v>
      </c>
      <c r="I385" s="1734">
        <f>SUM(BC385,BH385,BP385,BX385,CC385,CH385,CM385,CR385,CW385,DA385,DE385,DI385,DM385,DQ385)</f>
        <v>1100</v>
      </c>
      <c r="J385" s="1734">
        <f t="shared" si="149"/>
        <v>635</v>
      </c>
      <c r="K385" s="1734">
        <f t="shared" si="149"/>
        <v>3</v>
      </c>
      <c r="L385" s="1806">
        <f>IF(I385=0,0,J385/I385)</f>
        <v>0.57727272727272727</v>
      </c>
      <c r="M385" s="1752" t="s">
        <v>25</v>
      </c>
      <c r="N385" s="1752">
        <v>0</v>
      </c>
      <c r="O385" s="1700">
        <f>IFERROR(VLOOKUP($A385,'2022'!$B$2:$K$174,3,FALSE),0)</f>
        <v>54</v>
      </c>
      <c r="P385" s="1858">
        <f>IFERROR(VLOOKUP($A385,'2022'!$B$2:$K$174,4,FALSE),0)</f>
        <v>17</v>
      </c>
      <c r="Q385" s="1858">
        <f>IFERROR(VLOOKUP($A385,'2022'!$B$2:$K$174,5,FALSE),0)</f>
        <v>33</v>
      </c>
      <c r="R385" s="1858">
        <f>IFERROR(VLOOKUP($A385,'2022'!$B$2:$K$174,8,FALSE),0)</f>
        <v>0</v>
      </c>
      <c r="S385" s="1740">
        <f>IFERROR(VLOOKUP($A385,'2022'!$B$2:$K$174,10,FALSE),0)</f>
        <v>0.61099999999999999</v>
      </c>
      <c r="T385" s="1700">
        <f>IFERROR(VLOOKUP($A385,'2021'!$B$2:$K$174,3,FALSE),0)</f>
        <v>42</v>
      </c>
      <c r="U385" s="1843">
        <f>IFERROR(VLOOKUP($A385,'2021'!$B$2:$K$174,4,FALSE),0)</f>
        <v>7</v>
      </c>
      <c r="V385" s="1843">
        <f>IFERROR(VLOOKUP($A385,'2021'!$B$2:$K$174,5,FALSE),0)</f>
        <v>13</v>
      </c>
      <c r="W385" s="1843">
        <f>IFERROR(VLOOKUP($A385,'2021'!$B$2:$K$174,8,FALSE),0)</f>
        <v>0</v>
      </c>
      <c r="X385" s="1740">
        <f>IFERROR(VLOOKUP($A385,'2021'!$B$2:$K$174,10,FALSE),0)</f>
        <v>0.31</v>
      </c>
      <c r="Y385" s="1700">
        <f>IFERROR(VLOOKUP($A385,'2020'!$B$2:$K$170,3,FALSE),0)</f>
        <v>79</v>
      </c>
      <c r="Z385" s="1829">
        <f>IFERROR(VLOOKUP($A385,'2020'!$B$2:$K$170,4,FALSE),0)</f>
        <v>32</v>
      </c>
      <c r="AA385" s="1829">
        <f>IFERROR(VLOOKUP($A385,'2020'!$B$2:$K$170,5,FALSE),0)</f>
        <v>45</v>
      </c>
      <c r="AB385" s="1829">
        <f>IFERROR(VLOOKUP($A385,'2020'!$B$2:$K$170,8,FALSE),0)</f>
        <v>0</v>
      </c>
      <c r="AC385" s="1740">
        <f>IFERROR(VLOOKUP($A385,'2020'!$B$2:$K$170,10,FALSE),0)</f>
        <v>0.56999999999999995</v>
      </c>
      <c r="AD385" s="1700">
        <f>IFERROR(VLOOKUP($A385,'2019'!$B$2:$K$170,3,FALSE),0)</f>
        <v>89</v>
      </c>
      <c r="AE385" s="1823">
        <f>IFERROR(VLOOKUP($A385,'2019'!$B$2:$K$170,4,FALSE),0)</f>
        <v>22</v>
      </c>
      <c r="AF385" s="1823">
        <f>IFERROR(VLOOKUP($A385,'2019'!$B$2:$K$170,5,FALSE),0)</f>
        <v>50</v>
      </c>
      <c r="AG385" s="1823">
        <f>IFERROR(VLOOKUP($A385,'2019'!$B$2:$K$170,8,FALSE),0)</f>
        <v>0</v>
      </c>
      <c r="AH385" s="1740">
        <f>IFERROR(VLOOKUP($A385,'2019'!$B$2:$K$170,10,FALSE),0)</f>
        <v>0.56200000000000006</v>
      </c>
      <c r="AI385" s="1700">
        <f>IFERROR(VLOOKUP($A385,'2018'!$B$2:$K$170,3,FALSE),0)</f>
        <v>89</v>
      </c>
      <c r="AJ385" s="1821">
        <f>IFERROR(VLOOKUP($A385,'2018'!$B$2:$K$170,4,FALSE),0)</f>
        <v>32</v>
      </c>
      <c r="AK385" s="1821">
        <f>IFERROR(VLOOKUP($A385,'2018'!$B$2:$K$170,5,FALSE),0)</f>
        <v>53</v>
      </c>
      <c r="AL385" s="1821">
        <f>IFERROR(VLOOKUP($A385,'2018'!$B$2:$K$170,8,FALSE),0)</f>
        <v>0</v>
      </c>
      <c r="AM385" s="1740">
        <f>IFERROR(VLOOKUP($A385,'2018'!$B$2:$K$170,10,FALSE),0)</f>
        <v>0.59599999999999997</v>
      </c>
      <c r="AN385" s="1700">
        <f>IFERROR(VLOOKUP($A385,'2017'!$B$2:$J$163,2,FALSE),0)</f>
        <v>61</v>
      </c>
      <c r="AO385" s="1815">
        <f>IFERROR(VLOOKUP($A385,'2017'!$B$2:$J$163,3,FALSE),0)</f>
        <v>38</v>
      </c>
      <c r="AP385" s="1815">
        <f>IFERROR(VLOOKUP($A385,'2017'!$B$2:$J$163,4,FALSE),0)</f>
        <v>36</v>
      </c>
      <c r="AQ385" s="1815">
        <f>IFERROR(VLOOKUP($A385,'2017'!$B$2:$J$163,7,FALSE),0)</f>
        <v>0</v>
      </c>
      <c r="AR385" s="1740">
        <f>IFERROR(VLOOKUP($A385,'2017'!$B$2:$J$163,9,FALSE),0)</f>
        <v>0.5901639344262295</v>
      </c>
      <c r="AS385" s="1700">
        <f>IFERROR(VLOOKUP($A385,'2016'!$B$2:$K$165,3,FALSE),0)</f>
        <v>74</v>
      </c>
      <c r="AT385" s="1796">
        <f>IFERROR(VLOOKUP($A385,'2016'!$B$2:$K$165,4,FALSE),0)</f>
        <v>44</v>
      </c>
      <c r="AU385" s="1796">
        <f>IFERROR(VLOOKUP($A385,'2016'!$B$2:$K$165,5,FALSE),0)</f>
        <v>46</v>
      </c>
      <c r="AV385" s="1796">
        <f>IFERROR(VLOOKUP($A385,'2016'!$B$2:$K$165,8,FALSE),0)</f>
        <v>0</v>
      </c>
      <c r="AW385" s="1740">
        <f>IFERROR(VLOOKUP($A385,'2016'!$B$2:$K$165,10,FALSE),0)</f>
        <v>0.622</v>
      </c>
      <c r="AX385" s="1700">
        <f>IFERROR(VLOOKUP($A385,'2015'!$B$2:$K$165,3,FALSE),0)</f>
        <v>73</v>
      </c>
      <c r="AY385" s="1695">
        <f>IFERROR(VLOOKUP($A385,'2015'!$B$2:$K$165,4,FALSE),0)</f>
        <v>25</v>
      </c>
      <c r="AZ385" s="1695">
        <f>IFERROR(VLOOKUP($A385,'2015'!$B$2:$K$165,5,FALSE),0)</f>
        <v>38</v>
      </c>
      <c r="BA385" s="1695">
        <f>IFERROR(VLOOKUP($A385,'2015'!$B$2:$K$165,8,FALSE),0)</f>
        <v>0</v>
      </c>
      <c r="BB385" s="1740">
        <f>IFERROR(VLOOKUP($A385,'2015'!$B$2:$K$165,10,FALSE),0)</f>
        <v>0.52054794520547942</v>
      </c>
      <c r="BC385" s="1700">
        <f>IFERROR(VLOOKUP($A385,'2014'!$B$2:$K$157,3,FALSE),0)</f>
        <v>92</v>
      </c>
      <c r="BD385" s="1691">
        <f>IFERROR(VLOOKUP($A385,'2014'!$B$2:$K$157,4,FALSE),0)</f>
        <v>32</v>
      </c>
      <c r="BE385" s="1691">
        <f>IFERROR(VLOOKUP($A385,'2014'!$B$2:$K$157,5,FALSE),0)</f>
        <v>48</v>
      </c>
      <c r="BF385" s="1691">
        <f>IFERROR(VLOOKUP($A385,'2014'!$B$2:$K$157,8,FALSE),0)</f>
        <v>0</v>
      </c>
      <c r="BG385" s="1740">
        <f>IFERROR(VLOOKUP($A385,'2014'!$B$2:$K$157,10,FALSE),0)</f>
        <v>0.52173913043478259</v>
      </c>
      <c r="BH385" s="1700">
        <f>IFERROR(VLOOKUP($A385,'2013'!$D$4:$I$249,2,FALSE),0)</f>
        <v>66</v>
      </c>
      <c r="BI385" s="1691">
        <f>IFERROR(VLOOKUP($A385,'2013'!$D$4:$I$249,3,FALSE),0)</f>
        <v>19</v>
      </c>
      <c r="BJ385" s="1691">
        <f>IFERROR(VLOOKUP($A385,'2013'!$D$4:$I$249,4,FALSE),0)</f>
        <v>37</v>
      </c>
      <c r="BK385" s="1691">
        <f>IFERROR(VLOOKUP($A385,'2013'!$D$4:$I$249,5,FALSE),0)</f>
        <v>0</v>
      </c>
      <c r="BL385" s="1740">
        <f>IFERROR(VLOOKUP($A385,'2013'!$D$4:$I$249,6,FALSE),0)</f>
        <v>0.56060606060606055</v>
      </c>
      <c r="BM385" s="1737">
        <f>IFERROR(VLOOKUP($A385,'2012'!$D$3:$O$172,2,FALSE),0)</f>
        <v>942</v>
      </c>
      <c r="BN385" s="1691">
        <f>IFERROR(VLOOKUP($A385,'2012'!$D$3:$O$172,3,FALSE),0)</f>
        <v>552</v>
      </c>
      <c r="BO385" s="1743">
        <f>IFERROR(VLOOKUP($A385,'2012'!$D$3:$O$172,4,FALSE),0)</f>
        <v>3</v>
      </c>
      <c r="BP385" s="1700">
        <f>IFERROR(VLOOKUP($A385,'2012'!$D$3:$O$172,5,FALSE),0)</f>
        <v>67</v>
      </c>
      <c r="BQ385" s="1691">
        <f>IFERROR(VLOOKUP($A385,'2012'!$D$3:$O$172,6,FALSE),0)</f>
        <v>26</v>
      </c>
      <c r="BR385" s="1691">
        <f>IFERROR(VLOOKUP($A385,'2012'!$D$3:$O$172,7,FALSE),0)</f>
        <v>42</v>
      </c>
      <c r="BS385" s="1691">
        <f>IFERROR(VLOOKUP($A385,'2012'!$D$3:$O$172,8,FALSE),0)</f>
        <v>0</v>
      </c>
      <c r="BT385" s="1740">
        <f>IFERROR(VLOOKUP($A385,'2012'!$D$3:$O$172,9,FALSE),0)</f>
        <v>0.62686567164179108</v>
      </c>
      <c r="BU385" s="1737">
        <f>IFERROR(VLOOKUP($A385,'2012'!$D$3:$O$172,10,FALSE),0)</f>
        <v>875</v>
      </c>
      <c r="BV385" s="1691">
        <f>IFERROR(VLOOKUP($A385,'2012'!$D$3:$O$172,11,FALSE),0)</f>
        <v>510</v>
      </c>
      <c r="BW385" s="1743">
        <f>IFERROR(VLOOKUP($A385,'2012'!$D$3:$O$172,12,FALSE),0)</f>
        <v>3</v>
      </c>
      <c r="BX385" s="1700">
        <f>IFERROR(VLOOKUP($A385,'2011'!$D$4:$I$251,2,FALSE),0)</f>
        <v>67</v>
      </c>
      <c r="BY385" s="1691">
        <f>IFERROR(VLOOKUP($A385,'2011'!$D$4:$I$251,3,FALSE),0)</f>
        <v>24</v>
      </c>
      <c r="BZ385" s="1691">
        <f>IFERROR(VLOOKUP($A385,'2011'!$D$4:$I$251,4,FALSE),0)</f>
        <v>36</v>
      </c>
      <c r="CA385" s="1691">
        <f>IFERROR(VLOOKUP($A385,'2011'!$D$4:$I$251,5,FALSE),0)</f>
        <v>0</v>
      </c>
      <c r="CB385" s="1740">
        <f>IFERROR(VLOOKUP($A385,'2011'!$D$4:$I$251,6,FALSE),0)</f>
        <v>0.53731343283582089</v>
      </c>
      <c r="CC385" s="1700">
        <f>IFERROR(VLOOKUP($A385,'2010'!$C$3:$H$234,2,FALSE),0)</f>
        <v>67</v>
      </c>
      <c r="CD385" s="1691">
        <f>IFERROR(VLOOKUP($A385,'2010'!$C$3:$H$234,3,FALSE),0)</f>
        <v>24</v>
      </c>
      <c r="CE385" s="1691">
        <f>IFERROR(VLOOKUP($A385,'2010'!$C$3:$H$234,4,FALSE),0)</f>
        <v>30</v>
      </c>
      <c r="CF385" s="1691">
        <f>IFERROR(VLOOKUP($A385,'2010'!$C$3:$H$234,5,FALSE),0)</f>
        <v>1</v>
      </c>
      <c r="CG385" s="1740">
        <f>IFERROR(VLOOKUP($A385,'2010'!$C$3:$H$234,6,FALSE),0)</f>
        <v>0.44776119402985076</v>
      </c>
      <c r="CH385" s="1700">
        <f>IFERROR(VLOOKUP($A385,'2009'!$C$3:$H$242,2,FALSE),0)</f>
        <v>67</v>
      </c>
      <c r="CI385" s="1691">
        <f>IFERROR(VLOOKUP($A385,'2009'!$C$3:$H$242,3,FALSE),0)</f>
        <v>21</v>
      </c>
      <c r="CJ385" s="1691">
        <f>IFERROR(VLOOKUP($A385,'2009'!$C$3:$H$242,4,FALSE),0)</f>
        <v>40</v>
      </c>
      <c r="CK385" s="1691">
        <f>IFERROR(VLOOKUP($A385,'2009'!$C$3:$H$242,5,FALSE),0)</f>
        <v>0</v>
      </c>
      <c r="CL385" s="1740">
        <f>IFERROR(VLOOKUP($A385,'2009'!$C$3:$H$242,6,FALSE),0)</f>
        <v>0.59701492537313428</v>
      </c>
      <c r="CM385" s="1700">
        <f>IFERROR(VLOOKUP($A385,'2008'!$C$3:$H$229,2,FALSE),0)</f>
        <v>82</v>
      </c>
      <c r="CN385" s="1691">
        <f>IFERROR(VLOOKUP($A385,'2008'!$C$3:$H$229,3,FALSE),0)</f>
        <v>28</v>
      </c>
      <c r="CO385" s="1691">
        <f>IFERROR(VLOOKUP($A385,'2008'!$C$3:$H$229,4,FALSE),0)</f>
        <v>54</v>
      </c>
      <c r="CP385" s="1691">
        <f>IFERROR(VLOOKUP($A385,'2008'!$C$3:$H$229,5,FALSE),0)</f>
        <v>0</v>
      </c>
      <c r="CQ385" s="1740">
        <f>IFERROR(VLOOKUP($A385,'2008'!$C$3:$H$229,6,FALSE),0)</f>
        <v>0.65853658536585369</v>
      </c>
      <c r="CR385" s="1700">
        <f>IFERROR(VLOOKUP($A385,'2007'!$C$3:$M$238,7,FALSE),0)</f>
        <v>67</v>
      </c>
      <c r="CS385" s="1691">
        <f>IFERROR(VLOOKUP($A385,'2007'!$C$3:$M$238,8,FALSE),0)</f>
        <v>22</v>
      </c>
      <c r="CT385" s="1691">
        <f>IFERROR(VLOOKUP($A385,'2007'!$C$3:$M$238,9,FALSE),0)</f>
        <v>32</v>
      </c>
      <c r="CU385" s="1691">
        <f>IFERROR(VLOOKUP($A385,'2007'!$C$3:$M$238,10,FALSE),0)</f>
        <v>0</v>
      </c>
      <c r="CV385" s="1740">
        <f>IFERROR(VLOOKUP($A385,'2007'!$C$3:$M$238,11,FALSE),0)</f>
        <v>0.47761194029850745</v>
      </c>
      <c r="CW385" s="1700">
        <f>IFERROR(VLOOKUP($A385,'2006'!$A$2:$F$200,2,FALSE),0)</f>
        <v>77</v>
      </c>
      <c r="CX385" s="1691">
        <f>IFERROR(VLOOKUP($A385,'2006'!$A$2:$F$200,4,FALSE),0)</f>
        <v>45</v>
      </c>
      <c r="CY385" s="1691">
        <f>IFERROR(VLOOKUP($A385,'2006'!$A$2:$F$200,5,FALSE),0)</f>
        <v>0</v>
      </c>
      <c r="CZ385" s="1740">
        <f>IFERROR(VLOOKUP($A385,'2006'!$A$2:$F$200,6,FALSE),0)</f>
        <v>0.58441558441558439</v>
      </c>
      <c r="DA385" s="1700">
        <f>IFERROR(VLOOKUP($A385,'2005'!$C$3:$M$205,8,FALSE),0)</f>
        <v>71</v>
      </c>
      <c r="DB385" s="1691">
        <f>IFERROR(VLOOKUP($A385,'2005'!$C$3:$M$205,9,FALSE),0)</f>
        <v>41</v>
      </c>
      <c r="DC385" s="1691">
        <f>IFERROR(VLOOKUP($A385,'2005'!$C$3:$M$205,10,FALSE),0)</f>
        <v>0</v>
      </c>
      <c r="DD385" s="1740">
        <f>IFERROR(VLOOKUP($A385,'2005'!$C$3:$M$205,11,FALSE),0)</f>
        <v>0.57746478873239437</v>
      </c>
      <c r="DE385" s="1700">
        <f>IFERROR(VLOOKUP($A385,'2004'!$C$3:$M$213,8,FALSE),0)</f>
        <v>73</v>
      </c>
      <c r="DF385" s="1691">
        <f>IFERROR(VLOOKUP($A385,'2004'!$C$3:$M$213,9,FALSE),0)</f>
        <v>46</v>
      </c>
      <c r="DG385" s="1691">
        <f>IFERROR(VLOOKUP($A385,'2004'!$C$3:$M$213,10,FALSE),0)</f>
        <v>0</v>
      </c>
      <c r="DH385" s="1740">
        <f>IFERROR(VLOOKUP($A385,'2004'!$C$3:$M$213,11,FALSE),0)</f>
        <v>0.63013698630136983</v>
      </c>
      <c r="DI385" s="1700">
        <f>IFERROR(VLOOKUP($A385,'2003'!$C$3:$Q$214,12,FALSE),0)</f>
        <v>75</v>
      </c>
      <c r="DJ385" s="1691">
        <f>IFERROR(VLOOKUP($A385,'2003'!$C$3:$Q$214,13,FALSE),0)</f>
        <v>46</v>
      </c>
      <c r="DK385" s="1691">
        <f>IFERROR(VLOOKUP($A385,'2003'!$C$3:$Q$214,14,FALSE),0)</f>
        <v>1</v>
      </c>
      <c r="DL385" s="1740">
        <f>IFERROR(VLOOKUP($A385,'2003'!$C$3:$Q$214,15,FALSE),0)</f>
        <v>0.61333333333333329</v>
      </c>
      <c r="DM385" s="1700">
        <f>IFERROR(VLOOKUP($A385,'2002'!$D$3:$R$214,12,FALSE),0)</f>
        <v>55</v>
      </c>
      <c r="DN385" s="1691">
        <f>IFERROR(VLOOKUP($A385,'2002'!$D$3:$R$214,13,FALSE),0)</f>
        <v>35</v>
      </c>
      <c r="DO385" s="1691">
        <f>IFERROR(VLOOKUP($A385,'2002'!$D$3:$R$214,14,FALSE),0)</f>
        <v>0</v>
      </c>
      <c r="DP385" s="1788">
        <f>IFERROR(VLOOKUP($A385,'2002'!$D$3:$R$214,15,FALSE),0)</f>
        <v>0.63636363636363635</v>
      </c>
      <c r="DQ385" s="1700">
        <f>IFERROR(VLOOKUP($A385,'Pre 2002'!$C$3:$CK$382,84,FALSE),0)</f>
        <v>174</v>
      </c>
      <c r="DR385" s="1695">
        <f>IFERROR(VLOOKUP($A385,'Pre 2002'!$C$3:$CK$382,85,FALSE),0)</f>
        <v>103</v>
      </c>
      <c r="DS385" s="1695">
        <f>IFERROR(VLOOKUP($A385,'Pre 2002'!$C$3:$CK$382,86,FALSE),0)</f>
        <v>1</v>
      </c>
      <c r="DT385" s="1790">
        <f>IFERROR(VLOOKUP($A385,'Pre 2002'!$C$3:$CK$382,87,FALSE),0)</f>
        <v>0.59195402298850575</v>
      </c>
      <c r="DU385" s="1741">
        <f>IFERROR(VLOOKUP(A385,'Pre 2002'!$C$3:$CG$382,83,FALSE),0)</f>
        <v>3</v>
      </c>
    </row>
    <row r="386" spans="1:125">
      <c r="A386" s="1779" t="s">
        <v>2298</v>
      </c>
      <c r="B386" s="1562">
        <f t="shared" si="133"/>
        <v>200</v>
      </c>
      <c r="C386" s="1562">
        <f t="shared" si="134"/>
        <v>112</v>
      </c>
      <c r="D386" s="1562">
        <f t="shared" si="135"/>
        <v>3</v>
      </c>
      <c r="E386" s="1563">
        <f t="shared" si="136"/>
        <v>0.56000000000000005</v>
      </c>
      <c r="F386" s="1786">
        <f t="shared" si="137"/>
        <v>4</v>
      </c>
      <c r="G386" s="1595">
        <v>2019</v>
      </c>
      <c r="H386" s="1817"/>
      <c r="I386" s="1734"/>
      <c r="J386" s="1734"/>
      <c r="K386" s="1734"/>
      <c r="L386" s="1734"/>
      <c r="O386" s="1700">
        <f>IFERROR(VLOOKUP($A386,'2022'!$B$2:$K$174,3,FALSE),0)</f>
        <v>56</v>
      </c>
      <c r="P386" s="1858">
        <f>IFERROR(VLOOKUP($A386,'2022'!$B$2:$K$174,4,FALSE),0)</f>
        <v>21</v>
      </c>
      <c r="Q386" s="1858">
        <f>IFERROR(VLOOKUP($A386,'2022'!$B$2:$K$174,5,FALSE),0)</f>
        <v>33</v>
      </c>
      <c r="R386" s="1858">
        <f>IFERROR(VLOOKUP($A386,'2022'!$B$2:$K$174,8,FALSE),0)</f>
        <v>1</v>
      </c>
      <c r="S386" s="1740">
        <f>IFERROR(VLOOKUP($A386,'2022'!$B$2:$K$174,10,FALSE),0)</f>
        <v>0.58899999999999997</v>
      </c>
      <c r="T386" s="1700">
        <f>IFERROR(VLOOKUP($A386,'2021'!$B$2:$K$174,3,FALSE),0)</f>
        <v>77</v>
      </c>
      <c r="U386" s="1843">
        <f>IFERROR(VLOOKUP($A386,'2021'!$B$2:$K$174,4,FALSE),0)</f>
        <v>22</v>
      </c>
      <c r="V386" s="1843">
        <f>IFERROR(VLOOKUP($A386,'2021'!$B$2:$K$174,5,FALSE),0)</f>
        <v>44</v>
      </c>
      <c r="W386" s="1843">
        <f>IFERROR(VLOOKUP($A386,'2021'!$B$2:$K$174,8,FALSE),0)</f>
        <v>0</v>
      </c>
      <c r="X386" s="1740">
        <f>IFERROR(VLOOKUP($A386,'2021'!$B$2:$K$174,10,FALSE),0)</f>
        <v>0.57099999999999995</v>
      </c>
      <c r="Y386" s="1700">
        <f>IFERROR(VLOOKUP($A386,'2020'!$B$2:$K$170,3,FALSE),0)</f>
        <v>44</v>
      </c>
      <c r="Z386" s="1829">
        <f>IFERROR(VLOOKUP($A386,'2020'!$B$2:$K$170,4,FALSE),0)</f>
        <v>12</v>
      </c>
      <c r="AA386" s="1829">
        <f>IFERROR(VLOOKUP($A386,'2020'!$B$2:$K$170,5,FALSE),0)</f>
        <v>22</v>
      </c>
      <c r="AB386" s="1829">
        <f>IFERROR(VLOOKUP($A386,'2020'!$B$2:$K$170,8,FALSE),0)</f>
        <v>2</v>
      </c>
      <c r="AC386" s="1740">
        <f>IFERROR(VLOOKUP($A386,'2020'!$B$2:$K$170,10,FALSE),0)</f>
        <v>0.5</v>
      </c>
      <c r="AD386" s="1700">
        <f>IFERROR(VLOOKUP($A386,'2019'!$B$2:$K$170,3,FALSE),0)</f>
        <v>23</v>
      </c>
      <c r="AE386" s="1823">
        <f>IFERROR(VLOOKUP($A386,'2019'!$B$2:$K$170,4,FALSE),0)</f>
        <v>11</v>
      </c>
      <c r="AF386" s="1823">
        <f>IFERROR(VLOOKUP($A386,'2019'!$B$2:$K$170,5,FALSE),0)</f>
        <v>13</v>
      </c>
      <c r="AG386" s="1823">
        <f>IFERROR(VLOOKUP($A386,'2019'!$B$2:$K$170,8,FALSE),0)</f>
        <v>0</v>
      </c>
      <c r="AH386" s="1740">
        <f>IFERROR(VLOOKUP($A386,'2019'!$B$2:$K$170,10,FALSE),0)</f>
        <v>0.56499999999999995</v>
      </c>
      <c r="DT386" s="1858"/>
    </row>
    <row r="387" spans="1:125">
      <c r="A387" s="1778" t="s">
        <v>1331</v>
      </c>
      <c r="B387" s="1562">
        <f t="shared" ref="B387:B450" si="150">SUM(O387,T387,Y387,AD387,AI387,AN387,AS387,AX387,BC387,BH387,BP387,BX387,CC387,CH387,CM387,CR387,CW387,DA387,DE387,DI387,DM387,DQ387)</f>
        <v>109</v>
      </c>
      <c r="C387" s="1562">
        <f t="shared" ref="C387:C450" si="151">SUM(Q387,V387,AA387,AF387,AK387,AP387,AU387,AZ387,BE387,BJ387,BR387,BZ387,CE387,CJ387,CO387,CT387,CX387,DB387,DF387,DJ387,DN387,DR387)</f>
        <v>61</v>
      </c>
      <c r="D387" s="1562">
        <f t="shared" ref="D387:D450" si="152">SUM(R387,W387,AB387,AG387,AL387,AQ387,AV387,BA387,BF387,BK387,BS387,CA387,CF387,CK387,CP387,CU387,CY387,DC387,DG387,DK387,DO387,DS387)</f>
        <v>3</v>
      </c>
      <c r="E387" s="1563">
        <f t="shared" ref="E387:E450" si="153">IF(B387=0,0,C387/B387)</f>
        <v>0.55963302752293576</v>
      </c>
      <c r="F387" s="1786">
        <f t="shared" ref="F387:F450" si="154">IF(O387&gt;0,1,0)+IF(T387&gt;0,1,0)+IF(Y387&gt;0,1,0)+IF(AD387&gt;0,1,0)+IF(AI387&gt;0,1,0)+IF(AN387&gt;0,1,0)+IF(AS387&gt;0,1,0)+IF(AX387&gt;0,1,0)+IF(BC387&gt;0,1,0)+IF(BH387&gt;0,1,0)+IF(BP387&gt;0,1,0)+IF(BX387&gt;0,1,0)+IF(CC387&gt;0,1,0)+IF(CH387&gt;0,1,0)+IF(CM387&gt;0,1,0)+IF(CR387&gt;0,1,0)+IF(CW387&gt;0,1,0)+IF(DA387&gt;0,1,0)+IF(DE387&gt;0,1,0)+IF(DI387&gt;0,1,0)+IF(DM387&gt;0,1,0)+DU387</f>
        <v>3</v>
      </c>
      <c r="G387" s="1595">
        <v>2010</v>
      </c>
      <c r="H387" s="1567">
        <f t="shared" ref="H387:H404" si="155">IF(BC387&gt;0,1,0)+IF(BH387&gt;0,1,0)+IF(BP387&gt;0,1,0)+IF(BX387&gt;0,1,0)+IF(CC387&gt;0,1,0)+IF(CH387&gt;0,1,0)+IF(CM387&gt;0,1,0)+IF(CR387&gt;0,1,0)+IF(CW387&gt;0,1,0)+IF(DA387&gt;0,1,0)+IF(DE387&gt;0,1,0)+IF(DI387&gt;0,1,0)+IF(DM387&gt;0,1,0)+DU387</f>
        <v>3</v>
      </c>
      <c r="I387" s="1734">
        <f t="shared" ref="I387:I404" si="156">SUM(BC387,BH387,BP387,BX387,CC387,CH387,CM387,CR387,CW387,DA387,DE387,DI387,DM387,DQ387)</f>
        <v>109</v>
      </c>
      <c r="J387" s="1734">
        <f t="shared" ref="J387:J404" si="157">SUM(BE387,BJ387,BR387,BZ387,CE387,CJ387,CO387,CT387,CX387,DB387,DF387,DJ387,DN387,DR387)</f>
        <v>61</v>
      </c>
      <c r="K387" s="1734">
        <f t="shared" ref="K387:K404" si="158">SUM(BF387,BK387,BS387,CA387,CF387,CK387,CP387,CU387,CY387,DC387,DG387,DK387,DO387,DS387)</f>
        <v>3</v>
      </c>
      <c r="L387" s="1806">
        <f t="shared" ref="L387:L404" si="159">IF(I387=0,0,J387/I387)</f>
        <v>0.55963302752293576</v>
      </c>
      <c r="O387" s="1700">
        <f>IFERROR(VLOOKUP($A387,'2022'!$B$2:$K$174,3,FALSE),0)</f>
        <v>0</v>
      </c>
      <c r="P387" s="1858">
        <f>IFERROR(VLOOKUP($A387,'2022'!$B$2:$K$174,4,FALSE),0)</f>
        <v>0</v>
      </c>
      <c r="Q387" s="1858">
        <f>IFERROR(VLOOKUP($A387,'2022'!$B$2:$K$174,5,FALSE),0)</f>
        <v>0</v>
      </c>
      <c r="R387" s="1858">
        <f>IFERROR(VLOOKUP($A387,'2022'!$B$2:$K$174,8,FALSE),0)</f>
        <v>0</v>
      </c>
      <c r="S387" s="1740">
        <f>IFERROR(VLOOKUP($A387,'2022'!$B$2:$K$174,10,FALSE),0)</f>
        <v>0</v>
      </c>
      <c r="T387" s="1700">
        <f>IFERROR(VLOOKUP($A387,'2021'!$B$2:$K$174,3,FALSE),0)</f>
        <v>0</v>
      </c>
      <c r="U387" s="1843">
        <f>IFERROR(VLOOKUP($A387,'2021'!$B$2:$K$174,4,FALSE),0)</f>
        <v>0</v>
      </c>
      <c r="V387" s="1843">
        <f>IFERROR(VLOOKUP($A387,'2021'!$B$2:$K$174,5,FALSE),0)</f>
        <v>0</v>
      </c>
      <c r="W387" s="1843">
        <f>IFERROR(VLOOKUP($A387,'2021'!$B$2:$K$174,8,FALSE),0)</f>
        <v>0</v>
      </c>
      <c r="X387" s="1740">
        <f>IFERROR(VLOOKUP($A387,'2021'!$B$2:$K$174,10,FALSE),0)</f>
        <v>0</v>
      </c>
      <c r="Y387" s="1700">
        <f>IFERROR(VLOOKUP($A387,'2020'!$B$2:$K$170,3,FALSE),0)</f>
        <v>0</v>
      </c>
      <c r="Z387" s="1829">
        <f>IFERROR(VLOOKUP($A387,'2020'!$B$2:$K$170,4,FALSE),0)</f>
        <v>0</v>
      </c>
      <c r="AA387" s="1829">
        <f>IFERROR(VLOOKUP($A387,'2020'!$B$2:$K$170,5,FALSE),0)</f>
        <v>0</v>
      </c>
      <c r="AB387" s="1829">
        <f>IFERROR(VLOOKUP($A387,'2020'!$B$2:$K$170,8,FALSE),0)</f>
        <v>0</v>
      </c>
      <c r="AC387" s="1740">
        <f>IFERROR(VLOOKUP($A387,'2020'!$B$2:$K$170,10,FALSE),0)</f>
        <v>0</v>
      </c>
      <c r="AD387" s="1700">
        <f>IFERROR(VLOOKUP($A387,'2019'!$B$2:$K$170,3,FALSE),0)</f>
        <v>0</v>
      </c>
      <c r="AE387" s="1823">
        <f>IFERROR(VLOOKUP($A387,'2019'!$B$2:$K$170,4,FALSE),0)</f>
        <v>0</v>
      </c>
      <c r="AF387" s="1823">
        <f>IFERROR(VLOOKUP($A387,'2019'!$B$2:$K$170,5,FALSE),0)</f>
        <v>0</v>
      </c>
      <c r="AG387" s="1823">
        <f>IFERROR(VLOOKUP($A387,'2019'!$B$2:$K$170,8,FALSE),0)</f>
        <v>0</v>
      </c>
      <c r="AH387" s="1740">
        <f>IFERROR(VLOOKUP($A387,'2019'!$B$2:$K$170,10,FALSE),0)</f>
        <v>0</v>
      </c>
      <c r="AI387" s="1700">
        <f>IFERROR(VLOOKUP($A387,'2018'!$B$2:$K$170,3,FALSE),0)</f>
        <v>0</v>
      </c>
      <c r="AJ387" s="1821">
        <f>IFERROR(VLOOKUP($A387,'2018'!$B$2:$K$170,4,FALSE),0)</f>
        <v>0</v>
      </c>
      <c r="AK387" s="1821">
        <f>IFERROR(VLOOKUP($A387,'2018'!$B$2:$K$170,5,FALSE),0)</f>
        <v>0</v>
      </c>
      <c r="AL387" s="1821">
        <f>IFERROR(VLOOKUP($A387,'2018'!$B$2:$K$170,8,FALSE),0)</f>
        <v>0</v>
      </c>
      <c r="AM387" s="1740">
        <f>IFERROR(VLOOKUP($A387,'2018'!$B$2:$K$170,10,FALSE),0)</f>
        <v>0</v>
      </c>
      <c r="AN387" s="1700">
        <f>IFERROR(VLOOKUP($A387,'2017'!$B$2:$J$163,2,FALSE),0)</f>
        <v>0</v>
      </c>
      <c r="AO387" s="1815">
        <f>IFERROR(VLOOKUP($A387,'2017'!$B$2:$J$163,3,FALSE),0)</f>
        <v>0</v>
      </c>
      <c r="AP387" s="1815">
        <f>IFERROR(VLOOKUP($A387,'2017'!$B$2:$J$163,4,FALSE),0)</f>
        <v>0</v>
      </c>
      <c r="AQ387" s="1815">
        <f>IFERROR(VLOOKUP($A387,'2017'!$B$2:$J$163,7,FALSE),0)</f>
        <v>0</v>
      </c>
      <c r="AR387" s="1740">
        <f>IFERROR(VLOOKUP($A387,'2017'!$B$2:$J$163,9,FALSE),0)</f>
        <v>0</v>
      </c>
      <c r="AS387" s="1700">
        <f>IFERROR(VLOOKUP($A387,'2016'!$B$2:$K$165,3,FALSE),0)</f>
        <v>0</v>
      </c>
      <c r="AT387" s="1796">
        <f>IFERROR(VLOOKUP($A387,'2016'!$B$2:$K$165,4,FALSE),0)</f>
        <v>0</v>
      </c>
      <c r="AU387" s="1796">
        <f>IFERROR(VLOOKUP($A387,'2016'!$B$2:$K$165,5,FALSE),0)</f>
        <v>0</v>
      </c>
      <c r="AV387" s="1796">
        <f>IFERROR(VLOOKUP($A387,'2016'!$B$2:$K$165,8,FALSE),0)</f>
        <v>0</v>
      </c>
      <c r="AW387" s="1740">
        <f>IFERROR(VLOOKUP($A387,'2016'!$B$2:$K$165,10,FALSE),0)</f>
        <v>0</v>
      </c>
      <c r="AX387" s="1700">
        <f>IFERROR(VLOOKUP($A387,'2015'!$B$2:$K$165,3,FALSE),0)</f>
        <v>0</v>
      </c>
      <c r="AY387" s="1695">
        <f>IFERROR(VLOOKUP($A387,'2015'!$B$2:$K$165,4,FALSE),0)</f>
        <v>0</v>
      </c>
      <c r="AZ387" s="1695">
        <f>IFERROR(VLOOKUP($A387,'2015'!$B$2:$K$165,5,FALSE),0)</f>
        <v>0</v>
      </c>
      <c r="BA387" s="1695">
        <f>IFERROR(VLOOKUP($A387,'2015'!$B$2:$K$165,8,FALSE),0)</f>
        <v>0</v>
      </c>
      <c r="BB387" s="1740">
        <f>IFERROR(VLOOKUP($A387,'2015'!$B$2:$K$165,10,FALSE),0)</f>
        <v>0</v>
      </c>
      <c r="BC387" s="1700">
        <f>IFERROR(VLOOKUP($A387,'2014'!$B$2:$K$157,3,FALSE),0)</f>
        <v>0</v>
      </c>
      <c r="BD387" s="1691">
        <f>IFERROR(VLOOKUP($A387,'2014'!$B$2:$K$157,4,FALSE),0)</f>
        <v>0</v>
      </c>
      <c r="BE387" s="1691">
        <f>IFERROR(VLOOKUP($A387,'2014'!$B$2:$K$157,5,FALSE),0)</f>
        <v>0</v>
      </c>
      <c r="BF387" s="1691">
        <f>IFERROR(VLOOKUP($A387,'2014'!$B$2:$K$157,8,FALSE),0)</f>
        <v>0</v>
      </c>
      <c r="BG387" s="1740">
        <f>IFERROR(VLOOKUP($A387,'2014'!$B$2:$K$157,10,FALSE),0)</f>
        <v>0</v>
      </c>
      <c r="BH387" s="1700">
        <f>IFERROR(VLOOKUP($A387,'2013'!$D$4:$I$249,2,FALSE),0)</f>
        <v>0</v>
      </c>
      <c r="BI387" s="1691">
        <f>IFERROR(VLOOKUP($A387,'2013'!$D$4:$I$249,3,FALSE),0)</f>
        <v>0</v>
      </c>
      <c r="BJ387" s="1691">
        <f>IFERROR(VLOOKUP($A387,'2013'!$D$4:$I$249,4,FALSE),0)</f>
        <v>0</v>
      </c>
      <c r="BK387" s="1691">
        <f>IFERROR(VLOOKUP($A387,'2013'!$D$4:$I$249,5,FALSE),0)</f>
        <v>0</v>
      </c>
      <c r="BL387" s="1740">
        <f>IFERROR(VLOOKUP($A387,'2013'!$D$4:$I$249,6,FALSE),0)</f>
        <v>0</v>
      </c>
      <c r="BM387" s="1737">
        <f>IFERROR(VLOOKUP($A387,'2012'!$D$3:$O$172,2,FALSE),0)</f>
        <v>109</v>
      </c>
      <c r="BN387" s="1691">
        <f>IFERROR(VLOOKUP($A387,'2012'!$D$3:$O$172,3,FALSE),0)</f>
        <v>61</v>
      </c>
      <c r="BO387" s="1743">
        <f>IFERROR(VLOOKUP($A387,'2012'!$D$3:$O$172,4,FALSE),0)</f>
        <v>3</v>
      </c>
      <c r="BP387" s="1700">
        <f>IFERROR(VLOOKUP($A387,'2012'!$D$3:$O$172,5,FALSE),0)</f>
        <v>50</v>
      </c>
      <c r="BQ387" s="1691">
        <f>IFERROR(VLOOKUP($A387,'2012'!$D$3:$O$172,6,FALSE),0)</f>
        <v>21</v>
      </c>
      <c r="BR387" s="1691">
        <f>IFERROR(VLOOKUP($A387,'2012'!$D$3:$O$172,7,FALSE),0)</f>
        <v>30</v>
      </c>
      <c r="BS387" s="1691">
        <f>IFERROR(VLOOKUP($A387,'2012'!$D$3:$O$172,8,FALSE),0)</f>
        <v>2</v>
      </c>
      <c r="BT387" s="1740">
        <f>IFERROR(VLOOKUP($A387,'2012'!$D$3:$O$172,9,FALSE),0)</f>
        <v>0.6</v>
      </c>
      <c r="BU387" s="1737">
        <f>IFERROR(VLOOKUP($A387,'2012'!$D$3:$O$172,10,FALSE),0)</f>
        <v>59</v>
      </c>
      <c r="BV387" s="1691">
        <f>IFERROR(VLOOKUP($A387,'2012'!$D$3:$O$172,11,FALSE),0)</f>
        <v>31</v>
      </c>
      <c r="BW387" s="1743">
        <f>IFERROR(VLOOKUP($A387,'2012'!$D$3:$O$172,12,FALSE),0)</f>
        <v>1</v>
      </c>
      <c r="BX387" s="1700">
        <f>IFERROR(VLOOKUP($A387,'2011'!$D$4:$I$251,2,FALSE),0)</f>
        <v>42</v>
      </c>
      <c r="BY387" s="1691">
        <f>IFERROR(VLOOKUP($A387,'2011'!$D$4:$I$251,3,FALSE),0)</f>
        <v>15</v>
      </c>
      <c r="BZ387" s="1691">
        <f>IFERROR(VLOOKUP($A387,'2011'!$D$4:$I$251,4,FALSE),0)</f>
        <v>21</v>
      </c>
      <c r="CA387" s="1691">
        <f>IFERROR(VLOOKUP($A387,'2011'!$D$4:$I$251,5,FALSE),0)</f>
        <v>1</v>
      </c>
      <c r="CB387" s="1740">
        <f>IFERROR(VLOOKUP($A387,'2011'!$D$4:$I$251,6,FALSE),0)</f>
        <v>0.5</v>
      </c>
      <c r="CC387" s="1700">
        <f>IFERROR(VLOOKUP($A387,'2010'!$C$3:$H$234,2,FALSE),0)</f>
        <v>17</v>
      </c>
      <c r="CD387" s="1691">
        <f>IFERROR(VLOOKUP($A387,'2010'!$C$3:$H$234,3,FALSE),0)</f>
        <v>6</v>
      </c>
      <c r="CE387" s="1691">
        <f>IFERROR(VLOOKUP($A387,'2010'!$C$3:$H$234,4,FALSE),0)</f>
        <v>10</v>
      </c>
      <c r="CF387" s="1691">
        <f>IFERROR(VLOOKUP($A387,'2010'!$C$3:$H$234,5,FALSE),0)</f>
        <v>0</v>
      </c>
      <c r="CG387" s="1740">
        <f>IFERROR(VLOOKUP($A387,'2010'!$C$3:$H$234,6,FALSE),0)</f>
        <v>0.58823529411764708</v>
      </c>
      <c r="CH387" s="1700">
        <f>IFERROR(VLOOKUP($A387,'2009'!$C$3:$H$242,2,FALSE),0)</f>
        <v>0</v>
      </c>
      <c r="CI387" s="1691">
        <f>IFERROR(VLOOKUP($A387,'2009'!$C$3:$H$242,3,FALSE),0)</f>
        <v>0</v>
      </c>
      <c r="CJ387" s="1691">
        <f>IFERROR(VLOOKUP($A387,'2009'!$C$3:$H$242,4,FALSE),0)</f>
        <v>0</v>
      </c>
      <c r="CK387" s="1691">
        <f>IFERROR(VLOOKUP($A387,'2009'!$C$3:$H$242,5,FALSE),0)</f>
        <v>0</v>
      </c>
      <c r="CL387" s="1740">
        <f>IFERROR(VLOOKUP($A387,'2009'!$C$3:$H$242,6,FALSE),0)</f>
        <v>0</v>
      </c>
      <c r="CM387" s="1700">
        <f>IFERROR(VLOOKUP($A387,'2008'!$C$3:$H$229,2,FALSE),0)</f>
        <v>0</v>
      </c>
      <c r="CN387" s="1691">
        <f>IFERROR(VLOOKUP($A387,'2008'!$C$3:$H$229,3,FALSE),0)</f>
        <v>0</v>
      </c>
      <c r="CO387" s="1691">
        <f>IFERROR(VLOOKUP($A387,'2008'!$C$3:$H$229,4,FALSE),0)</f>
        <v>0</v>
      </c>
      <c r="CP387" s="1691">
        <f>IFERROR(VLOOKUP($A387,'2008'!$C$3:$H$229,5,FALSE),0)</f>
        <v>0</v>
      </c>
      <c r="CQ387" s="1740">
        <f>IFERROR(VLOOKUP($A387,'2008'!$C$3:$H$229,6,FALSE),0)</f>
        <v>0</v>
      </c>
      <c r="CR387" s="1700">
        <f>IFERROR(VLOOKUP($A387,'2007'!$C$3:$M$238,7,FALSE),0)</f>
        <v>0</v>
      </c>
      <c r="CS387" s="1691">
        <f>IFERROR(VLOOKUP($A387,'2007'!$C$3:$M$238,8,FALSE),0)</f>
        <v>0</v>
      </c>
      <c r="CT387" s="1691">
        <f>IFERROR(VLOOKUP($A387,'2007'!$C$3:$M$238,9,FALSE),0)</f>
        <v>0</v>
      </c>
      <c r="CU387" s="1691">
        <f>IFERROR(VLOOKUP($A387,'2007'!$C$3:$M$238,10,FALSE),0)</f>
        <v>0</v>
      </c>
      <c r="CV387" s="1740">
        <f>IFERROR(VLOOKUP($A387,'2007'!$C$3:$M$238,11,FALSE),0)</f>
        <v>0</v>
      </c>
      <c r="CW387" s="1700">
        <f>IFERROR(VLOOKUP($A387,'2006'!$A$2:$F$200,2,FALSE),0)</f>
        <v>0</v>
      </c>
      <c r="CX387" s="1691">
        <f>IFERROR(VLOOKUP($A387,'2006'!$A$2:$F$200,4,FALSE),0)</f>
        <v>0</v>
      </c>
      <c r="CY387" s="1691">
        <f>IFERROR(VLOOKUP($A387,'2006'!$A$2:$F$200,5,FALSE),0)</f>
        <v>0</v>
      </c>
      <c r="CZ387" s="1740">
        <f>IFERROR(VLOOKUP($A387,'2006'!$A$2:$F$200,6,FALSE),0)</f>
        <v>0</v>
      </c>
      <c r="DA387" s="1700">
        <f>IFERROR(VLOOKUP($A387,'2005'!$C$3:$M$205,8,FALSE),0)</f>
        <v>0</v>
      </c>
      <c r="DB387" s="1691">
        <f>IFERROR(VLOOKUP($A387,'2005'!$C$3:$M$205,9,FALSE),0)</f>
        <v>0</v>
      </c>
      <c r="DC387" s="1691">
        <f>IFERROR(VLOOKUP($A387,'2005'!$C$3:$M$205,10,FALSE),0)</f>
        <v>0</v>
      </c>
      <c r="DD387" s="1740">
        <f>IFERROR(VLOOKUP($A387,'2005'!$C$3:$M$205,11,FALSE),0)</f>
        <v>0</v>
      </c>
      <c r="DE387" s="1700">
        <f>IFERROR(VLOOKUP($A387,'2004'!$C$3:$M$213,8,FALSE),0)</f>
        <v>0</v>
      </c>
      <c r="DF387" s="1691">
        <f>IFERROR(VLOOKUP($A387,'2004'!$C$3:$M$213,9,FALSE),0)</f>
        <v>0</v>
      </c>
      <c r="DG387" s="1691">
        <f>IFERROR(VLOOKUP($A387,'2004'!$C$3:$M$213,10,FALSE),0)</f>
        <v>0</v>
      </c>
      <c r="DH387" s="1740">
        <f>IFERROR(VLOOKUP($A387,'2004'!$C$3:$M$213,11,FALSE),0)</f>
        <v>0</v>
      </c>
      <c r="DI387" s="1700">
        <f>IFERROR(VLOOKUP($A387,'2003'!$C$3:$Q$214,12,FALSE),0)</f>
        <v>0</v>
      </c>
      <c r="DJ387" s="1691">
        <f>IFERROR(VLOOKUP($A387,'2003'!$C$3:$Q$214,13,FALSE),0)</f>
        <v>0</v>
      </c>
      <c r="DK387" s="1691">
        <f>IFERROR(VLOOKUP($A387,'2003'!$C$3:$Q$214,14,FALSE),0)</f>
        <v>0</v>
      </c>
      <c r="DL387" s="1740">
        <f>IFERROR(VLOOKUP($A387,'2003'!$C$3:$Q$214,15,FALSE),0)</f>
        <v>0</v>
      </c>
      <c r="DM387" s="1700">
        <f>IFERROR(VLOOKUP($A387,'2002'!$D$3:$R$214,12,FALSE),0)</f>
        <v>0</v>
      </c>
      <c r="DN387" s="1691">
        <f>IFERROR(VLOOKUP($A387,'2002'!$D$3:$R$214,13,FALSE),0)</f>
        <v>0</v>
      </c>
      <c r="DO387" s="1691">
        <f>IFERROR(VLOOKUP($A387,'2002'!$D$3:$R$214,14,FALSE),0)</f>
        <v>0</v>
      </c>
      <c r="DP387" s="1788">
        <f>IFERROR(VLOOKUP($A387,'2002'!$D$3:$R$214,15,FALSE),0)</f>
        <v>0</v>
      </c>
      <c r="DQ387" s="1700">
        <f>IFERROR(VLOOKUP($A387,'Pre 2002'!$C$3:$CK$382,84,FALSE),0)</f>
        <v>0</v>
      </c>
      <c r="DR387" s="1695">
        <f>IFERROR(VLOOKUP($A387,'Pre 2002'!$C$3:$CK$382,85,FALSE),0)</f>
        <v>0</v>
      </c>
      <c r="DS387" s="1695">
        <f>IFERROR(VLOOKUP($A387,'Pre 2002'!$C$3:$CK$382,86,FALSE),0)</f>
        <v>0</v>
      </c>
      <c r="DT387" s="1790">
        <f>IFERROR(VLOOKUP($A387,'Pre 2002'!$C$3:$CK$382,87,FALSE),0)</f>
        <v>0</v>
      </c>
      <c r="DU387" s="1741">
        <f>IFERROR(VLOOKUP(A387,'Pre 2002'!$C$3:$CG$382,83,FALSE),0)</f>
        <v>0</v>
      </c>
    </row>
    <row r="388" spans="1:125">
      <c r="A388" s="1779" t="s">
        <v>2185</v>
      </c>
      <c r="B388" s="1562">
        <f t="shared" si="150"/>
        <v>608</v>
      </c>
      <c r="C388" s="1562">
        <f t="shared" si="151"/>
        <v>338</v>
      </c>
      <c r="D388" s="1562">
        <f t="shared" si="152"/>
        <v>3</v>
      </c>
      <c r="E388" s="1563">
        <f t="shared" si="153"/>
        <v>0.55592105263157898</v>
      </c>
      <c r="F388" s="1786">
        <f t="shared" si="154"/>
        <v>8</v>
      </c>
      <c r="G388" s="1595">
        <v>2015</v>
      </c>
      <c r="H388" s="1567">
        <f t="shared" si="155"/>
        <v>0</v>
      </c>
      <c r="I388" s="1734">
        <f t="shared" si="156"/>
        <v>0</v>
      </c>
      <c r="J388" s="1734">
        <f t="shared" si="157"/>
        <v>0</v>
      </c>
      <c r="K388" s="1734">
        <f t="shared" si="158"/>
        <v>0</v>
      </c>
      <c r="L388" s="1806">
        <f t="shared" si="159"/>
        <v>0</v>
      </c>
      <c r="M388" s="1751"/>
      <c r="N388" s="1751"/>
      <c r="O388" s="1700">
        <f>IFERROR(VLOOKUP($A388,'2022'!$B$2:$K$174,3,FALSE),0)</f>
        <v>78</v>
      </c>
      <c r="P388" s="1858">
        <f>IFERROR(VLOOKUP($A388,'2022'!$B$2:$K$174,4,FALSE),0)</f>
        <v>29</v>
      </c>
      <c r="Q388" s="1858">
        <f>IFERROR(VLOOKUP($A388,'2022'!$B$2:$K$174,5,FALSE),0)</f>
        <v>43</v>
      </c>
      <c r="R388" s="1858">
        <f>IFERROR(VLOOKUP($A388,'2022'!$B$2:$K$174,8,FALSE),0)</f>
        <v>1</v>
      </c>
      <c r="S388" s="1740">
        <f>IFERROR(VLOOKUP($A388,'2022'!$B$2:$K$174,10,FALSE),0)</f>
        <v>0.55100000000000005</v>
      </c>
      <c r="T388" s="1700">
        <f>IFERROR(VLOOKUP($A388,'2021'!$B$2:$K$174,3,FALSE),0)</f>
        <v>64</v>
      </c>
      <c r="U388" s="1843">
        <f>IFERROR(VLOOKUP($A388,'2021'!$B$2:$K$174,4,FALSE),0)</f>
        <v>18</v>
      </c>
      <c r="V388" s="1843">
        <f>IFERROR(VLOOKUP($A388,'2021'!$B$2:$K$174,5,FALSE),0)</f>
        <v>34</v>
      </c>
      <c r="W388" s="1843">
        <f>IFERROR(VLOOKUP($A388,'2021'!$B$2:$K$174,8,FALSE),0)</f>
        <v>0</v>
      </c>
      <c r="X388" s="1740">
        <f>IFERROR(VLOOKUP($A388,'2021'!$B$2:$K$174,10,FALSE),0)</f>
        <v>0.53100000000000003</v>
      </c>
      <c r="Y388" s="1700">
        <f>IFERROR(VLOOKUP($A388,'2020'!$B$2:$K$170,3,FALSE),0)</f>
        <v>78</v>
      </c>
      <c r="Z388" s="1829">
        <f>IFERROR(VLOOKUP($A388,'2020'!$B$2:$K$170,4,FALSE),0)</f>
        <v>32</v>
      </c>
      <c r="AA388" s="1829">
        <f>IFERROR(VLOOKUP($A388,'2020'!$B$2:$K$170,5,FALSE),0)</f>
        <v>42</v>
      </c>
      <c r="AB388" s="1829">
        <f>IFERROR(VLOOKUP($A388,'2020'!$B$2:$K$170,8,FALSE),0)</f>
        <v>0</v>
      </c>
      <c r="AC388" s="1740">
        <f>IFERROR(VLOOKUP($A388,'2020'!$B$2:$K$170,10,FALSE),0)</f>
        <v>0.53800000000000003</v>
      </c>
      <c r="AD388" s="1700">
        <f>IFERROR(VLOOKUP($A388,'2019'!$B$2:$K$170,3,FALSE),0)</f>
        <v>84</v>
      </c>
      <c r="AE388" s="1823">
        <f>IFERROR(VLOOKUP($A388,'2019'!$B$2:$K$170,4,FALSE),0)</f>
        <v>30</v>
      </c>
      <c r="AF388" s="1823">
        <f>IFERROR(VLOOKUP($A388,'2019'!$B$2:$K$170,5,FALSE),0)</f>
        <v>44</v>
      </c>
      <c r="AG388" s="1823">
        <f>IFERROR(VLOOKUP($A388,'2019'!$B$2:$K$170,8,FALSE),0)</f>
        <v>0</v>
      </c>
      <c r="AH388" s="1740">
        <f>IFERROR(VLOOKUP($A388,'2019'!$B$2:$K$170,10,FALSE),0)</f>
        <v>0.52400000000000002</v>
      </c>
      <c r="AI388" s="1700">
        <f>IFERROR(VLOOKUP($A388,'2018'!$B$2:$K$170,3,FALSE),0)</f>
        <v>81</v>
      </c>
      <c r="AJ388" s="1821">
        <f>IFERROR(VLOOKUP($A388,'2018'!$B$2:$K$170,4,FALSE),0)</f>
        <v>33</v>
      </c>
      <c r="AK388" s="1821">
        <f>IFERROR(VLOOKUP($A388,'2018'!$B$2:$K$170,5,FALSE),0)</f>
        <v>49</v>
      </c>
      <c r="AL388" s="1821">
        <f>IFERROR(VLOOKUP($A388,'2018'!$B$2:$K$170,8,FALSE),0)</f>
        <v>0</v>
      </c>
      <c r="AM388" s="1740">
        <f>IFERROR(VLOOKUP($A388,'2018'!$B$2:$K$170,10,FALSE),0)</f>
        <v>0.60499999999999998</v>
      </c>
      <c r="AN388" s="1700">
        <f>IFERROR(VLOOKUP($A388,'2017'!$B$2:$J$163,2,FALSE),0)</f>
        <v>67</v>
      </c>
      <c r="AO388" s="1815">
        <f>IFERROR(VLOOKUP($A388,'2017'!$B$2:$J$163,3,FALSE),0)</f>
        <v>33</v>
      </c>
      <c r="AP388" s="1815">
        <f>IFERROR(VLOOKUP($A388,'2017'!$B$2:$J$163,4,FALSE),0)</f>
        <v>38</v>
      </c>
      <c r="AQ388" s="1815">
        <f>IFERROR(VLOOKUP($A388,'2017'!$B$2:$J$163,7,FALSE),0)</f>
        <v>0</v>
      </c>
      <c r="AR388" s="1740">
        <f>IFERROR(VLOOKUP($A388,'2017'!$B$2:$J$163,9,FALSE),0)</f>
        <v>0.56716417910447758</v>
      </c>
      <c r="AS388" s="1700">
        <f>IFERROR(VLOOKUP($A388,'2016'!$B$2:$K$165,3,FALSE),0)</f>
        <v>90</v>
      </c>
      <c r="AT388" s="1796">
        <f>IFERROR(VLOOKUP($A388,'2016'!$B$2:$K$165,4,FALSE),0)</f>
        <v>51</v>
      </c>
      <c r="AU388" s="1796">
        <f>IFERROR(VLOOKUP($A388,'2016'!$B$2:$K$165,5,FALSE),0)</f>
        <v>50</v>
      </c>
      <c r="AV388" s="1796">
        <f>IFERROR(VLOOKUP($A388,'2016'!$B$2:$K$165,8,FALSE),0)</f>
        <v>2</v>
      </c>
      <c r="AW388" s="1740">
        <f>IFERROR(VLOOKUP($A388,'2016'!$B$2:$K$165,10,FALSE),0)</f>
        <v>0.55600000000000005</v>
      </c>
      <c r="AX388" s="1700">
        <f>IFERROR(VLOOKUP($A388,'2015'!$B$2:$K$165,3,FALSE),0)</f>
        <v>66</v>
      </c>
      <c r="AY388" s="1695">
        <f>IFERROR(VLOOKUP($A388,'2015'!$B$2:$K$165,4,FALSE),0)</f>
        <v>30</v>
      </c>
      <c r="AZ388" s="1695">
        <f>IFERROR(VLOOKUP($A388,'2015'!$B$2:$K$165,5,FALSE),0)</f>
        <v>38</v>
      </c>
      <c r="BA388" s="1695">
        <f>IFERROR(VLOOKUP($A388,'2015'!$B$2:$K$165,8,FALSE),0)</f>
        <v>0</v>
      </c>
      <c r="BB388" s="1740">
        <f>IFERROR(VLOOKUP($A388,'2015'!$B$2:$K$165,10,FALSE),0)</f>
        <v>0.5757575757575758</v>
      </c>
      <c r="BC388" s="1700">
        <f>IFERROR(VLOOKUP($A388,'2014'!$B$2:$K$157,3,FALSE),0)</f>
        <v>0</v>
      </c>
      <c r="BD388" s="1691">
        <f>IFERROR(VLOOKUP($A388,'2014'!$B$2:$K$157,4,FALSE),0)</f>
        <v>0</v>
      </c>
      <c r="BE388" s="1691">
        <f>IFERROR(VLOOKUP($A388,'2014'!$B$2:$K$157,5,FALSE),0)</f>
        <v>0</v>
      </c>
      <c r="BF388" s="1691">
        <f>IFERROR(VLOOKUP($A388,'2014'!$B$2:$K$157,8,FALSE),0)</f>
        <v>0</v>
      </c>
      <c r="BG388" s="1740">
        <f>IFERROR(VLOOKUP($A388,'2014'!$B$2:$K$157,10,FALSE),0)</f>
        <v>0</v>
      </c>
      <c r="BH388" s="1700">
        <f>IFERROR(VLOOKUP($A388,'2013'!$D$4:$I$249,2,FALSE),0)</f>
        <v>0</v>
      </c>
      <c r="BI388" s="1691">
        <f>IFERROR(VLOOKUP($A388,'2013'!$D$4:$I$249,3,FALSE),0)</f>
        <v>0</v>
      </c>
      <c r="BJ388" s="1691">
        <f>IFERROR(VLOOKUP($A388,'2013'!$D$4:$I$249,4,FALSE),0)</f>
        <v>0</v>
      </c>
      <c r="BK388" s="1691">
        <f>IFERROR(VLOOKUP($A388,'2013'!$D$4:$I$249,5,FALSE),0)</f>
        <v>0</v>
      </c>
      <c r="BL388" s="1740">
        <f>IFERROR(VLOOKUP($A388,'2013'!$D$4:$I$249,6,FALSE),0)</f>
        <v>0</v>
      </c>
      <c r="BM388" s="1737">
        <f>IFERROR(VLOOKUP($A388,'2012'!$D$3:$O$172,2,FALSE),0)</f>
        <v>0</v>
      </c>
      <c r="BN388" s="1691">
        <f>IFERROR(VLOOKUP($A388,'2012'!$D$3:$O$172,3,FALSE),0)</f>
        <v>0</v>
      </c>
      <c r="BO388" s="1743">
        <f>IFERROR(VLOOKUP($A388,'2012'!$D$3:$O$172,4,FALSE),0)</f>
        <v>0</v>
      </c>
      <c r="BP388" s="1700">
        <f>IFERROR(VLOOKUP($A388,'2012'!$D$3:$O$172,5,FALSE),0)</f>
        <v>0</v>
      </c>
      <c r="BQ388" s="1691">
        <f>IFERROR(VLOOKUP($A388,'2012'!$D$3:$O$172,6,FALSE),0)</f>
        <v>0</v>
      </c>
      <c r="BR388" s="1691">
        <f>IFERROR(VLOOKUP($A388,'2012'!$D$3:$O$172,7,FALSE),0)</f>
        <v>0</v>
      </c>
      <c r="BS388" s="1691">
        <f>IFERROR(VLOOKUP($A388,'2012'!$D$3:$O$172,8,FALSE),0)</f>
        <v>0</v>
      </c>
      <c r="BT388" s="1740">
        <f>IFERROR(VLOOKUP($A388,'2012'!$D$3:$O$172,9,FALSE),0)</f>
        <v>0</v>
      </c>
      <c r="BX388" s="1700">
        <f>IFERROR(VLOOKUP($A388,'2011'!$D$4:$I$251,2,FALSE),0)</f>
        <v>0</v>
      </c>
      <c r="BY388" s="1691">
        <f>IFERROR(VLOOKUP($A388,'2011'!$D$4:$I$251,3,FALSE),0)</f>
        <v>0</v>
      </c>
      <c r="BZ388" s="1691">
        <f>IFERROR(VLOOKUP($A388,'2011'!$D$4:$I$251,4,FALSE),0)</f>
        <v>0</v>
      </c>
      <c r="CA388" s="1691">
        <f>IFERROR(VLOOKUP($A388,'2011'!$D$4:$I$251,5,FALSE),0)</f>
        <v>0</v>
      </c>
      <c r="CB388" s="1740">
        <f>IFERROR(VLOOKUP($A388,'2011'!$D$4:$I$251,6,FALSE),0)</f>
        <v>0</v>
      </c>
      <c r="CC388" s="1700">
        <f>IFERROR(VLOOKUP($A388,'2010'!$C$3:$H$234,2,FALSE),0)</f>
        <v>0</v>
      </c>
      <c r="CD388" s="1691">
        <f>IFERROR(VLOOKUP($A388,'2010'!$C$3:$H$234,3,FALSE),0)</f>
        <v>0</v>
      </c>
      <c r="CE388" s="1691">
        <f>IFERROR(VLOOKUP($A388,'2010'!$C$3:$H$234,4,FALSE),0)</f>
        <v>0</v>
      </c>
      <c r="CF388" s="1691">
        <f>IFERROR(VLOOKUP($A388,'2010'!$C$3:$H$234,5,FALSE),0)</f>
        <v>0</v>
      </c>
      <c r="CG388" s="1740">
        <f>IFERROR(VLOOKUP($A388,'2010'!$C$3:$H$234,6,FALSE),0)</f>
        <v>0</v>
      </c>
      <c r="CH388" s="1700">
        <f>IFERROR(VLOOKUP($A388,'2009'!$C$3:$H$242,2,FALSE),0)</f>
        <v>0</v>
      </c>
      <c r="CI388" s="1691">
        <f>IFERROR(VLOOKUP($A388,'2009'!$C$3:$H$242,3,FALSE),0)</f>
        <v>0</v>
      </c>
      <c r="CJ388" s="1691">
        <f>IFERROR(VLOOKUP($A388,'2009'!$C$3:$H$242,4,FALSE),0)</f>
        <v>0</v>
      </c>
      <c r="CK388" s="1691">
        <f>IFERROR(VLOOKUP($A388,'2009'!$C$3:$H$242,5,FALSE),0)</f>
        <v>0</v>
      </c>
      <c r="CL388" s="1740">
        <f>IFERROR(VLOOKUP($A388,'2009'!$C$3:$H$242,6,FALSE),0)</f>
        <v>0</v>
      </c>
      <c r="CM388" s="1700">
        <f>IFERROR(VLOOKUP($A388,'2008'!$C$3:$H$229,2,FALSE),0)</f>
        <v>0</v>
      </c>
      <c r="CN388" s="1691">
        <f>IFERROR(VLOOKUP($A388,'2008'!$C$3:$H$229,3,FALSE),0)</f>
        <v>0</v>
      </c>
      <c r="CO388" s="1691">
        <f>IFERROR(VLOOKUP($A388,'2008'!$C$3:$H$229,4,FALSE),0)</f>
        <v>0</v>
      </c>
      <c r="CP388" s="1691">
        <f>IFERROR(VLOOKUP($A388,'2008'!$C$3:$H$229,5,FALSE),0)</f>
        <v>0</v>
      </c>
      <c r="CQ388" s="1740">
        <f>IFERROR(VLOOKUP($A388,'2008'!$C$3:$H$229,6,FALSE),0)</f>
        <v>0</v>
      </c>
      <c r="CR388" s="1700">
        <f>IFERROR(VLOOKUP($A388,'2007'!$C$3:$M$238,7,FALSE),0)</f>
        <v>0</v>
      </c>
      <c r="CS388" s="1691">
        <f>IFERROR(VLOOKUP($A388,'2007'!$C$3:$M$238,8,FALSE),0)</f>
        <v>0</v>
      </c>
      <c r="CT388" s="1691">
        <f>IFERROR(VLOOKUP($A388,'2007'!$C$3:$M$238,9,FALSE),0)</f>
        <v>0</v>
      </c>
      <c r="CU388" s="1691">
        <f>IFERROR(VLOOKUP($A388,'2007'!$C$3:$M$238,10,FALSE),0)</f>
        <v>0</v>
      </c>
      <c r="CV388" s="1740">
        <f>IFERROR(VLOOKUP($A388,'2007'!$C$3:$M$238,11,FALSE),0)</f>
        <v>0</v>
      </c>
      <c r="CW388" s="1700">
        <f>IFERROR(VLOOKUP($A388,'2006'!$A$2:$F$200,2,FALSE),0)</f>
        <v>0</v>
      </c>
      <c r="CX388" s="1691">
        <f>IFERROR(VLOOKUP($A388,'2006'!$A$2:$F$200,4,FALSE),0)</f>
        <v>0</v>
      </c>
      <c r="CY388" s="1691">
        <f>IFERROR(VLOOKUP($A388,'2006'!$A$2:$F$200,5,FALSE),0)</f>
        <v>0</v>
      </c>
      <c r="CZ388" s="1740">
        <f>IFERROR(VLOOKUP($A388,'2006'!$A$2:$F$200,6,FALSE),0)</f>
        <v>0</v>
      </c>
      <c r="DA388" s="1700">
        <f>IFERROR(VLOOKUP($A388,'2005'!$C$3:$M$205,8,FALSE),0)</f>
        <v>0</v>
      </c>
      <c r="DB388" s="1691">
        <f>IFERROR(VLOOKUP($A388,'2005'!$C$3:$M$205,9,FALSE),0)</f>
        <v>0</v>
      </c>
      <c r="DC388" s="1691">
        <f>IFERROR(VLOOKUP($A388,'2005'!$C$3:$M$205,10,FALSE),0)</f>
        <v>0</v>
      </c>
      <c r="DD388" s="1740">
        <f>IFERROR(VLOOKUP($A388,'2005'!$C$3:$M$205,11,FALSE),0)</f>
        <v>0</v>
      </c>
      <c r="DE388" s="1700">
        <f>IFERROR(VLOOKUP($A388,'2004'!$C$3:$M$213,8,FALSE),0)</f>
        <v>0</v>
      </c>
      <c r="DF388" s="1691">
        <f>IFERROR(VLOOKUP($A388,'2004'!$C$3:$M$213,9,FALSE),0)</f>
        <v>0</v>
      </c>
      <c r="DG388" s="1691">
        <f>IFERROR(VLOOKUP($A388,'2004'!$C$3:$M$213,10,FALSE),0)</f>
        <v>0</v>
      </c>
      <c r="DH388" s="1740">
        <f>IFERROR(VLOOKUP($A388,'2004'!$C$3:$M$213,11,FALSE),0)</f>
        <v>0</v>
      </c>
      <c r="DI388" s="1700">
        <f>IFERROR(VLOOKUP($A388,'2003'!$C$3:$Q$214,12,FALSE),0)</f>
        <v>0</v>
      </c>
      <c r="DJ388" s="1691">
        <f>IFERROR(VLOOKUP($A388,'2003'!$C$3:$Q$214,13,FALSE),0)</f>
        <v>0</v>
      </c>
      <c r="DK388" s="1691">
        <f>IFERROR(VLOOKUP($A388,'2003'!$C$3:$Q$214,14,FALSE),0)</f>
        <v>0</v>
      </c>
      <c r="DL388" s="1740">
        <f>IFERROR(VLOOKUP($A388,'2003'!$C$3:$Q$214,15,FALSE),0)</f>
        <v>0</v>
      </c>
      <c r="DM388" s="1700">
        <f>IFERROR(VLOOKUP($A388,'2002'!$D$3:$R$214,12,FALSE),0)</f>
        <v>0</v>
      </c>
      <c r="DN388" s="1691">
        <f>IFERROR(VLOOKUP($A388,'2002'!$D$3:$R$214,13,FALSE),0)</f>
        <v>0</v>
      </c>
      <c r="DO388" s="1691">
        <f>IFERROR(VLOOKUP($A388,'2002'!$D$3:$R$214,14,FALSE),0)</f>
        <v>0</v>
      </c>
      <c r="DP388" s="1788">
        <f>IFERROR(VLOOKUP($A388,'2002'!$D$3:$R$214,15,FALSE),0)</f>
        <v>0</v>
      </c>
      <c r="DQ388" s="1700">
        <f>IFERROR(VLOOKUP($A388,'Pre 2002'!$C$3:$CK$382,84,FALSE),0)</f>
        <v>0</v>
      </c>
      <c r="DR388" s="1695">
        <f>IFERROR(VLOOKUP($A388,'Pre 2002'!$C$3:$CK$382,85,FALSE),0)</f>
        <v>0</v>
      </c>
      <c r="DS388" s="1695">
        <f>IFERROR(VLOOKUP($A388,'Pre 2002'!$C$3:$CK$382,86,FALSE),0)</f>
        <v>0</v>
      </c>
      <c r="DT388" s="1790">
        <f>IFERROR(VLOOKUP($A388,'Pre 2002'!$C$3:$CK$382,87,FALSE),0)</f>
        <v>0</v>
      </c>
      <c r="DU388" s="1741">
        <f>IFERROR(VLOOKUP(A388,'Pre 2002'!$C$3:$CG$382,83,FALSE),0)</f>
        <v>0</v>
      </c>
    </row>
    <row r="389" spans="1:125">
      <c r="A389" s="1778" t="s">
        <v>1204</v>
      </c>
      <c r="B389" s="1562">
        <f t="shared" si="150"/>
        <v>376</v>
      </c>
      <c r="C389" s="1562">
        <f t="shared" si="151"/>
        <v>196</v>
      </c>
      <c r="D389" s="1562">
        <f t="shared" si="152"/>
        <v>3</v>
      </c>
      <c r="E389" s="1563">
        <f t="shared" si="153"/>
        <v>0.52127659574468088</v>
      </c>
      <c r="F389" s="1786">
        <f t="shared" si="154"/>
        <v>8</v>
      </c>
      <c r="G389" s="1595" t="s">
        <v>2159</v>
      </c>
      <c r="H389" s="1567">
        <f t="shared" si="155"/>
        <v>8</v>
      </c>
      <c r="I389" s="1734">
        <f t="shared" si="156"/>
        <v>376</v>
      </c>
      <c r="J389" s="1734">
        <f t="shared" si="157"/>
        <v>196</v>
      </c>
      <c r="K389" s="1734">
        <f t="shared" si="158"/>
        <v>3</v>
      </c>
      <c r="L389" s="1806">
        <f t="shared" si="159"/>
        <v>0.52127659574468088</v>
      </c>
      <c r="O389" s="1700">
        <f>IFERROR(VLOOKUP($A389,'2022'!$B$2:$K$174,3,FALSE),0)</f>
        <v>0</v>
      </c>
      <c r="P389" s="1858">
        <f>IFERROR(VLOOKUP($A389,'2022'!$B$2:$K$174,4,FALSE),0)</f>
        <v>0</v>
      </c>
      <c r="Q389" s="1858">
        <f>IFERROR(VLOOKUP($A389,'2022'!$B$2:$K$174,5,FALSE),0)</f>
        <v>0</v>
      </c>
      <c r="R389" s="1858">
        <f>IFERROR(VLOOKUP($A389,'2022'!$B$2:$K$174,8,FALSE),0)</f>
        <v>0</v>
      </c>
      <c r="S389" s="1740">
        <f>IFERROR(VLOOKUP($A389,'2022'!$B$2:$K$174,10,FALSE),0)</f>
        <v>0</v>
      </c>
      <c r="T389" s="1700">
        <f>IFERROR(VLOOKUP($A389,'2021'!$B$2:$K$174,3,FALSE),0)</f>
        <v>0</v>
      </c>
      <c r="U389" s="1843">
        <f>IFERROR(VLOOKUP($A389,'2021'!$B$2:$K$174,4,FALSE),0)</f>
        <v>0</v>
      </c>
      <c r="V389" s="1843">
        <f>IFERROR(VLOOKUP($A389,'2021'!$B$2:$K$174,5,FALSE),0)</f>
        <v>0</v>
      </c>
      <c r="W389" s="1843">
        <f>IFERROR(VLOOKUP($A389,'2021'!$B$2:$K$174,8,FALSE),0)</f>
        <v>0</v>
      </c>
      <c r="X389" s="1740">
        <f>IFERROR(VLOOKUP($A389,'2021'!$B$2:$K$174,10,FALSE),0)</f>
        <v>0</v>
      </c>
      <c r="Y389" s="1700">
        <f>IFERROR(VLOOKUP($A389,'2020'!$B$2:$K$170,3,FALSE),0)</f>
        <v>0</v>
      </c>
      <c r="Z389" s="1829">
        <f>IFERROR(VLOOKUP($A389,'2020'!$B$2:$K$170,4,FALSE),0)</f>
        <v>0</v>
      </c>
      <c r="AA389" s="1829">
        <f>IFERROR(VLOOKUP($A389,'2020'!$B$2:$K$170,5,FALSE),0)</f>
        <v>0</v>
      </c>
      <c r="AB389" s="1829">
        <f>IFERROR(VLOOKUP($A389,'2020'!$B$2:$K$170,8,FALSE),0)</f>
        <v>0</v>
      </c>
      <c r="AC389" s="1740">
        <f>IFERROR(VLOOKUP($A389,'2020'!$B$2:$K$170,10,FALSE),0)</f>
        <v>0</v>
      </c>
      <c r="AD389" s="1700">
        <f>IFERROR(VLOOKUP($A389,'2019'!$B$2:$K$170,3,FALSE),0)</f>
        <v>0</v>
      </c>
      <c r="AE389" s="1823">
        <f>IFERROR(VLOOKUP($A389,'2019'!$B$2:$K$170,4,FALSE),0)</f>
        <v>0</v>
      </c>
      <c r="AF389" s="1823">
        <f>IFERROR(VLOOKUP($A389,'2019'!$B$2:$K$170,5,FALSE),0)</f>
        <v>0</v>
      </c>
      <c r="AG389" s="1823">
        <f>IFERROR(VLOOKUP($A389,'2019'!$B$2:$K$170,8,FALSE),0)</f>
        <v>0</v>
      </c>
      <c r="AH389" s="1740">
        <f>IFERROR(VLOOKUP($A389,'2019'!$B$2:$K$170,10,FALSE),0)</f>
        <v>0</v>
      </c>
      <c r="AI389" s="1700">
        <f>IFERROR(VLOOKUP($A389,'2018'!$B$2:$K$170,3,FALSE),0)</f>
        <v>0</v>
      </c>
      <c r="AJ389" s="1821">
        <f>IFERROR(VLOOKUP($A389,'2018'!$B$2:$K$170,4,FALSE),0)</f>
        <v>0</v>
      </c>
      <c r="AK389" s="1821">
        <f>IFERROR(VLOOKUP($A389,'2018'!$B$2:$K$170,5,FALSE),0)</f>
        <v>0</v>
      </c>
      <c r="AL389" s="1821">
        <f>IFERROR(VLOOKUP($A389,'2018'!$B$2:$K$170,8,FALSE),0)</f>
        <v>0</v>
      </c>
      <c r="AM389" s="1740">
        <f>IFERROR(VLOOKUP($A389,'2018'!$B$2:$K$170,10,FALSE),0)</f>
        <v>0</v>
      </c>
      <c r="AN389" s="1700">
        <f>IFERROR(VLOOKUP($A389,'2017'!$B$2:$J$163,2,FALSE),0)</f>
        <v>0</v>
      </c>
      <c r="AO389" s="1815">
        <f>IFERROR(VLOOKUP($A389,'2017'!$B$2:$J$163,3,FALSE),0)</f>
        <v>0</v>
      </c>
      <c r="AP389" s="1815">
        <f>IFERROR(VLOOKUP($A389,'2017'!$B$2:$J$163,4,FALSE),0)</f>
        <v>0</v>
      </c>
      <c r="AQ389" s="1815">
        <f>IFERROR(VLOOKUP($A389,'2017'!$B$2:$J$163,7,FALSE),0)</f>
        <v>0</v>
      </c>
      <c r="AR389" s="1740">
        <f>IFERROR(VLOOKUP($A389,'2017'!$B$2:$J$163,9,FALSE),0)</f>
        <v>0</v>
      </c>
      <c r="AS389" s="1700">
        <f>IFERROR(VLOOKUP($A389,'2016'!$B$2:$K$165,3,FALSE),0)</f>
        <v>0</v>
      </c>
      <c r="AT389" s="1796">
        <f>IFERROR(VLOOKUP($A389,'2016'!$B$2:$K$165,4,FALSE),0)</f>
        <v>0</v>
      </c>
      <c r="AU389" s="1796">
        <f>IFERROR(VLOOKUP($A389,'2016'!$B$2:$K$165,5,FALSE),0)</f>
        <v>0</v>
      </c>
      <c r="AV389" s="1796">
        <f>IFERROR(VLOOKUP($A389,'2016'!$B$2:$K$165,8,FALSE),0)</f>
        <v>0</v>
      </c>
      <c r="AW389" s="1740">
        <f>IFERROR(VLOOKUP($A389,'2016'!$B$2:$K$165,10,FALSE),0)</f>
        <v>0</v>
      </c>
      <c r="AX389" s="1700">
        <f>IFERROR(VLOOKUP($A389,'2015'!$B$2:$K$165,3,FALSE),0)</f>
        <v>0</v>
      </c>
      <c r="AY389" s="1695">
        <f>IFERROR(VLOOKUP($A389,'2015'!$B$2:$K$165,4,FALSE),0)</f>
        <v>0</v>
      </c>
      <c r="AZ389" s="1695">
        <f>IFERROR(VLOOKUP($A389,'2015'!$B$2:$K$165,5,FALSE),0)</f>
        <v>0</v>
      </c>
      <c r="BA389" s="1695">
        <f>IFERROR(VLOOKUP($A389,'2015'!$B$2:$K$165,8,FALSE),0)</f>
        <v>0</v>
      </c>
      <c r="BB389" s="1740">
        <f>IFERROR(VLOOKUP($A389,'2015'!$B$2:$K$165,10,FALSE),0)</f>
        <v>0</v>
      </c>
      <c r="BC389" s="1700">
        <f>IFERROR(VLOOKUP($A389,'2014'!$B$2:$K$157,3,FALSE),0)</f>
        <v>0</v>
      </c>
      <c r="BD389" s="1691">
        <f>IFERROR(VLOOKUP($A389,'2014'!$B$2:$K$157,4,FALSE),0)</f>
        <v>0</v>
      </c>
      <c r="BE389" s="1691">
        <f>IFERROR(VLOOKUP($A389,'2014'!$B$2:$K$157,5,FALSE),0)</f>
        <v>0</v>
      </c>
      <c r="BF389" s="1691">
        <f>IFERROR(VLOOKUP($A389,'2014'!$B$2:$K$157,8,FALSE),0)</f>
        <v>0</v>
      </c>
      <c r="BG389" s="1740">
        <f>IFERROR(VLOOKUP($A389,'2014'!$B$2:$K$157,10,FALSE),0)</f>
        <v>0</v>
      </c>
      <c r="BH389" s="1700">
        <f>IFERROR(VLOOKUP($A389,'2013'!$D$4:$I$249,2,FALSE),0)</f>
        <v>0</v>
      </c>
      <c r="BI389" s="1691">
        <f>IFERROR(VLOOKUP($A389,'2013'!$D$4:$I$249,3,FALSE),0)</f>
        <v>0</v>
      </c>
      <c r="BJ389" s="1691">
        <f>IFERROR(VLOOKUP($A389,'2013'!$D$4:$I$249,4,FALSE),0)</f>
        <v>0</v>
      </c>
      <c r="BK389" s="1691">
        <f>IFERROR(VLOOKUP($A389,'2013'!$D$4:$I$249,5,FALSE),0)</f>
        <v>0</v>
      </c>
      <c r="BL389" s="1740">
        <f>IFERROR(VLOOKUP($A389,'2013'!$D$4:$I$249,6,FALSE),0)</f>
        <v>0</v>
      </c>
      <c r="BM389" s="1737">
        <f>IFERROR(VLOOKUP($A389,'2012'!$D$3:$O$172,2,FALSE),0)</f>
        <v>0</v>
      </c>
      <c r="BN389" s="1691">
        <f>IFERROR(VLOOKUP($A389,'2012'!$D$3:$O$172,3,FALSE),0)</f>
        <v>0</v>
      </c>
      <c r="BO389" s="1743">
        <f>IFERROR(VLOOKUP($A389,'2012'!$D$3:$O$172,4,FALSE),0)</f>
        <v>0</v>
      </c>
      <c r="BP389" s="1700">
        <f>IFERROR(VLOOKUP($A389,'2012'!$D$3:$O$172,5,FALSE),0)</f>
        <v>0</v>
      </c>
      <c r="BQ389" s="1691">
        <f>IFERROR(VLOOKUP($A389,'2012'!$D$3:$O$172,6,FALSE),0)</f>
        <v>0</v>
      </c>
      <c r="BR389" s="1691">
        <f>IFERROR(VLOOKUP($A389,'2012'!$D$3:$O$172,7,FALSE),0)</f>
        <v>0</v>
      </c>
      <c r="BS389" s="1691">
        <f>IFERROR(VLOOKUP($A389,'2012'!$D$3:$O$172,8,FALSE),0)</f>
        <v>0</v>
      </c>
      <c r="BT389" s="1740">
        <f>IFERROR(VLOOKUP($A389,'2012'!$D$3:$O$172,9,FALSE),0)</f>
        <v>0</v>
      </c>
      <c r="BX389" s="1700">
        <f>IFERROR(VLOOKUP($A389,'2011'!$D$4:$I$251,2,FALSE),0)</f>
        <v>0</v>
      </c>
      <c r="BY389" s="1691">
        <f>IFERROR(VLOOKUP($A389,'2011'!$D$4:$I$251,3,FALSE),0)</f>
        <v>0</v>
      </c>
      <c r="BZ389" s="1691">
        <f>IFERROR(VLOOKUP($A389,'2011'!$D$4:$I$251,4,FALSE),0)</f>
        <v>0</v>
      </c>
      <c r="CA389" s="1691">
        <f>IFERROR(VLOOKUP($A389,'2011'!$D$4:$I$251,5,FALSE),0)</f>
        <v>0</v>
      </c>
      <c r="CB389" s="1740">
        <f>IFERROR(VLOOKUP($A389,'2011'!$D$4:$I$251,6,FALSE),0)</f>
        <v>0</v>
      </c>
      <c r="CC389" s="1700">
        <f>IFERROR(VLOOKUP($A389,'2010'!$C$3:$H$234,2,FALSE),0)</f>
        <v>0</v>
      </c>
      <c r="CD389" s="1691">
        <f>IFERROR(VLOOKUP($A389,'2010'!$C$3:$H$234,3,FALSE),0)</f>
        <v>0</v>
      </c>
      <c r="CE389" s="1691">
        <f>IFERROR(VLOOKUP($A389,'2010'!$C$3:$H$234,4,FALSE),0)</f>
        <v>0</v>
      </c>
      <c r="CF389" s="1691">
        <f>IFERROR(VLOOKUP($A389,'2010'!$C$3:$H$234,5,FALSE),0)</f>
        <v>0</v>
      </c>
      <c r="CG389" s="1740">
        <f>IFERROR(VLOOKUP($A389,'2010'!$C$3:$H$234,6,FALSE),0)</f>
        <v>0</v>
      </c>
      <c r="CH389" s="1700">
        <f>IFERROR(VLOOKUP($A389,'2009'!$C$3:$H$242,2,FALSE),0)</f>
        <v>0</v>
      </c>
      <c r="CI389" s="1691">
        <f>IFERROR(VLOOKUP($A389,'2009'!$C$3:$H$242,3,FALSE),0)</f>
        <v>0</v>
      </c>
      <c r="CJ389" s="1691">
        <f>IFERROR(VLOOKUP($A389,'2009'!$C$3:$H$242,4,FALSE),0)</f>
        <v>0</v>
      </c>
      <c r="CK389" s="1691">
        <f>IFERROR(VLOOKUP($A389,'2009'!$C$3:$H$242,5,FALSE),0)</f>
        <v>0</v>
      </c>
      <c r="CL389" s="1740">
        <f>IFERROR(VLOOKUP($A389,'2009'!$C$3:$H$242,6,FALSE),0)</f>
        <v>0</v>
      </c>
      <c r="CM389" s="1700">
        <f>IFERROR(VLOOKUP($A389,'2008'!$C$3:$H$229,2,FALSE),0)</f>
        <v>0</v>
      </c>
      <c r="CN389" s="1691">
        <f>IFERROR(VLOOKUP($A389,'2008'!$C$3:$H$229,3,FALSE),0)</f>
        <v>0</v>
      </c>
      <c r="CO389" s="1691">
        <f>IFERROR(VLOOKUP($A389,'2008'!$C$3:$H$229,4,FALSE),0)</f>
        <v>0</v>
      </c>
      <c r="CP389" s="1691">
        <f>IFERROR(VLOOKUP($A389,'2008'!$C$3:$H$229,5,FALSE),0)</f>
        <v>0</v>
      </c>
      <c r="CQ389" s="1740">
        <f>IFERROR(VLOOKUP($A389,'2008'!$C$3:$H$229,6,FALSE),0)</f>
        <v>0</v>
      </c>
      <c r="CR389" s="1700">
        <f>IFERROR(VLOOKUP($A389,'2007'!$C$3:$M$238,7,FALSE),0)</f>
        <v>0</v>
      </c>
      <c r="CS389" s="1691">
        <f>IFERROR(VLOOKUP($A389,'2007'!$C$3:$M$238,8,FALSE),0)</f>
        <v>0</v>
      </c>
      <c r="CT389" s="1691">
        <f>IFERROR(VLOOKUP($A389,'2007'!$C$3:$M$238,9,FALSE),0)</f>
        <v>0</v>
      </c>
      <c r="CU389" s="1691">
        <f>IFERROR(VLOOKUP($A389,'2007'!$C$3:$M$238,10,FALSE),0)</f>
        <v>0</v>
      </c>
      <c r="CV389" s="1740">
        <f>IFERROR(VLOOKUP($A389,'2007'!$C$3:$M$238,11,FALSE),0)</f>
        <v>0</v>
      </c>
      <c r="CW389" s="1700">
        <f>IFERROR(VLOOKUP($A389,'2006'!$A$2:$F$200,2,FALSE),0)</f>
        <v>0</v>
      </c>
      <c r="CX389" s="1691">
        <f>IFERROR(VLOOKUP($A389,'2006'!$A$2:$F$200,4,FALSE),0)</f>
        <v>0</v>
      </c>
      <c r="CY389" s="1691">
        <f>IFERROR(VLOOKUP($A389,'2006'!$A$2:$F$200,5,FALSE),0)</f>
        <v>0</v>
      </c>
      <c r="CZ389" s="1740">
        <f>IFERROR(VLOOKUP($A389,'2006'!$A$2:$F$200,6,FALSE),0)</f>
        <v>0</v>
      </c>
      <c r="DA389" s="1700">
        <f>IFERROR(VLOOKUP($A389,'2005'!$C$3:$M$205,8,FALSE),0)</f>
        <v>38</v>
      </c>
      <c r="DB389" s="1691">
        <f>IFERROR(VLOOKUP($A389,'2005'!$C$3:$M$205,9,FALSE),0)</f>
        <v>25</v>
      </c>
      <c r="DC389" s="1691">
        <f>IFERROR(VLOOKUP($A389,'2005'!$C$3:$M$205,10,FALSE),0)</f>
        <v>0</v>
      </c>
      <c r="DD389" s="1740">
        <f>IFERROR(VLOOKUP($A389,'2005'!$C$3:$M$205,11,FALSE),0)</f>
        <v>0.65789473684210531</v>
      </c>
      <c r="DE389" s="1700">
        <f>IFERROR(VLOOKUP($A389,'2004'!$C$3:$M$213,8,FALSE),0)</f>
        <v>51</v>
      </c>
      <c r="DF389" s="1691">
        <f>IFERROR(VLOOKUP($A389,'2004'!$C$3:$M$213,9,FALSE),0)</f>
        <v>27</v>
      </c>
      <c r="DG389" s="1691">
        <f>IFERROR(VLOOKUP($A389,'2004'!$C$3:$M$213,10,FALSE),0)</f>
        <v>0</v>
      </c>
      <c r="DH389" s="1740">
        <f>IFERROR(VLOOKUP($A389,'2004'!$C$3:$M$213,11,FALSE),0)</f>
        <v>0.52941176470588236</v>
      </c>
      <c r="DI389" s="1700">
        <f>IFERROR(VLOOKUP($A389,'2003'!$C$3:$Q$214,12,FALSE),0)</f>
        <v>37</v>
      </c>
      <c r="DJ389" s="1691">
        <f>IFERROR(VLOOKUP($A389,'2003'!$C$3:$Q$214,13,FALSE),0)</f>
        <v>15</v>
      </c>
      <c r="DK389" s="1691">
        <f>IFERROR(VLOOKUP($A389,'2003'!$C$3:$Q$214,14,FALSE),0)</f>
        <v>0</v>
      </c>
      <c r="DL389" s="1740">
        <f>IFERROR(VLOOKUP($A389,'2003'!$C$3:$Q$214,15,FALSE),0)</f>
        <v>0.40540540540540543</v>
      </c>
      <c r="DM389" s="1700">
        <f>IFERROR(VLOOKUP($A389,'2002'!$D$3:$R$214,12,FALSE),0)</f>
        <v>50</v>
      </c>
      <c r="DN389" s="1691">
        <f>IFERROR(VLOOKUP($A389,'2002'!$D$3:$R$214,13,FALSE),0)</f>
        <v>24</v>
      </c>
      <c r="DO389" s="1691">
        <f>IFERROR(VLOOKUP($A389,'2002'!$D$3:$R$214,14,FALSE),0)</f>
        <v>0</v>
      </c>
      <c r="DP389" s="1788">
        <f>IFERROR(VLOOKUP($A389,'2002'!$D$3:$R$214,15,FALSE),0)</f>
        <v>0.48</v>
      </c>
      <c r="DQ389" s="1700">
        <f>IFERROR(VLOOKUP($A389,'Pre 2002'!$C$3:$CK$382,84,FALSE),0)</f>
        <v>200</v>
      </c>
      <c r="DR389" s="1695">
        <f>IFERROR(VLOOKUP($A389,'Pre 2002'!$C$3:$CK$382,85,FALSE),0)</f>
        <v>105</v>
      </c>
      <c r="DS389" s="1695">
        <f>IFERROR(VLOOKUP($A389,'Pre 2002'!$C$3:$CK$382,86,FALSE),0)</f>
        <v>3</v>
      </c>
      <c r="DT389" s="1790">
        <f>IFERROR(VLOOKUP($A389,'Pre 2002'!$C$3:$CK$382,87,FALSE),0)</f>
        <v>0.52500000000000002</v>
      </c>
      <c r="DU389" s="1741">
        <f>IFERROR(VLOOKUP(A389,'Pre 2002'!$C$3:$CG$382,83,FALSE),0)</f>
        <v>4</v>
      </c>
    </row>
    <row r="390" spans="1:125">
      <c r="A390" s="1778" t="s">
        <v>191</v>
      </c>
      <c r="B390" s="1562">
        <f t="shared" si="150"/>
        <v>323</v>
      </c>
      <c r="C390" s="1562">
        <f t="shared" si="151"/>
        <v>168</v>
      </c>
      <c r="D390" s="1562">
        <f t="shared" si="152"/>
        <v>3</v>
      </c>
      <c r="E390" s="1563">
        <f t="shared" si="153"/>
        <v>0.52012383900928794</v>
      </c>
      <c r="F390" s="1786">
        <f t="shared" si="154"/>
        <v>6</v>
      </c>
      <c r="G390" s="1595">
        <v>2011</v>
      </c>
      <c r="H390" s="1567">
        <f t="shared" si="155"/>
        <v>4</v>
      </c>
      <c r="I390" s="1734">
        <f t="shared" si="156"/>
        <v>227</v>
      </c>
      <c r="J390" s="1734">
        <f t="shared" si="157"/>
        <v>115</v>
      </c>
      <c r="K390" s="1734">
        <f t="shared" si="158"/>
        <v>3</v>
      </c>
      <c r="L390" s="1806">
        <f t="shared" si="159"/>
        <v>0.50660792951541855</v>
      </c>
      <c r="M390" s="1752">
        <v>11</v>
      </c>
      <c r="N390" s="1752">
        <v>0</v>
      </c>
      <c r="O390" s="1700">
        <f>IFERROR(VLOOKUP($A390,'2022'!$B$2:$K$174,3,FALSE),0)</f>
        <v>0</v>
      </c>
      <c r="P390" s="1858">
        <f>IFERROR(VLOOKUP($A390,'2022'!$B$2:$K$174,4,FALSE),0)</f>
        <v>0</v>
      </c>
      <c r="Q390" s="1858">
        <f>IFERROR(VLOOKUP($A390,'2022'!$B$2:$K$174,5,FALSE),0)</f>
        <v>0</v>
      </c>
      <c r="R390" s="1858">
        <f>IFERROR(VLOOKUP($A390,'2022'!$B$2:$K$174,8,FALSE),0)</f>
        <v>0</v>
      </c>
      <c r="S390" s="1740">
        <f>IFERROR(VLOOKUP($A390,'2022'!$B$2:$K$174,10,FALSE),0)</f>
        <v>0</v>
      </c>
      <c r="T390" s="1700">
        <f>IFERROR(VLOOKUP($A390,'2021'!$B$2:$K$174,3,FALSE),0)</f>
        <v>0</v>
      </c>
      <c r="U390" s="1843">
        <f>IFERROR(VLOOKUP($A390,'2021'!$B$2:$K$174,4,FALSE),0)</f>
        <v>0</v>
      </c>
      <c r="V390" s="1843">
        <f>IFERROR(VLOOKUP($A390,'2021'!$B$2:$K$174,5,FALSE),0)</f>
        <v>0</v>
      </c>
      <c r="W390" s="1843">
        <f>IFERROR(VLOOKUP($A390,'2021'!$B$2:$K$174,8,FALSE),0)</f>
        <v>0</v>
      </c>
      <c r="X390" s="1740">
        <f>IFERROR(VLOOKUP($A390,'2021'!$B$2:$K$174,10,FALSE),0)</f>
        <v>0</v>
      </c>
      <c r="Y390" s="1700">
        <f>IFERROR(VLOOKUP($A390,'2020'!$B$2:$K$170,3,FALSE),0)</f>
        <v>0</v>
      </c>
      <c r="Z390" s="1829">
        <f>IFERROR(VLOOKUP($A390,'2020'!$B$2:$K$170,4,FALSE),0)</f>
        <v>0</v>
      </c>
      <c r="AA390" s="1829">
        <f>IFERROR(VLOOKUP($A390,'2020'!$B$2:$K$170,5,FALSE),0)</f>
        <v>0</v>
      </c>
      <c r="AB390" s="1829">
        <f>IFERROR(VLOOKUP($A390,'2020'!$B$2:$K$170,8,FALSE),0)</f>
        <v>0</v>
      </c>
      <c r="AC390" s="1740">
        <f>IFERROR(VLOOKUP($A390,'2020'!$B$2:$K$170,10,FALSE),0)</f>
        <v>0</v>
      </c>
      <c r="AD390" s="1700">
        <f>IFERROR(VLOOKUP($A390,'2019'!$B$2:$K$170,3,FALSE),0)</f>
        <v>0</v>
      </c>
      <c r="AE390" s="1823">
        <f>IFERROR(VLOOKUP($A390,'2019'!$B$2:$K$170,4,FALSE),0)</f>
        <v>0</v>
      </c>
      <c r="AF390" s="1823">
        <f>IFERROR(VLOOKUP($A390,'2019'!$B$2:$K$170,5,FALSE),0)</f>
        <v>0</v>
      </c>
      <c r="AG390" s="1823">
        <f>IFERROR(VLOOKUP($A390,'2019'!$B$2:$K$170,8,FALSE),0)</f>
        <v>0</v>
      </c>
      <c r="AH390" s="1740">
        <f>IFERROR(VLOOKUP($A390,'2019'!$B$2:$K$170,10,FALSE),0)</f>
        <v>0</v>
      </c>
      <c r="AI390" s="1700">
        <f>IFERROR(VLOOKUP($A390,'2018'!$B$2:$K$170,3,FALSE),0)</f>
        <v>0</v>
      </c>
      <c r="AJ390" s="1821">
        <f>IFERROR(VLOOKUP($A390,'2018'!$B$2:$K$170,4,FALSE),0)</f>
        <v>0</v>
      </c>
      <c r="AK390" s="1821">
        <f>IFERROR(VLOOKUP($A390,'2018'!$B$2:$K$170,5,FALSE),0)</f>
        <v>0</v>
      </c>
      <c r="AL390" s="1821">
        <f>IFERROR(VLOOKUP($A390,'2018'!$B$2:$K$170,8,FALSE),0)</f>
        <v>0</v>
      </c>
      <c r="AM390" s="1740">
        <f>IFERROR(VLOOKUP($A390,'2018'!$B$2:$K$170,10,FALSE),0)</f>
        <v>0</v>
      </c>
      <c r="AN390" s="1700">
        <f>IFERROR(VLOOKUP($A390,'2017'!$B$2:$J$163,2,FALSE),0)</f>
        <v>0</v>
      </c>
      <c r="AO390" s="1815">
        <f>IFERROR(VLOOKUP($A390,'2017'!$B$2:$J$163,3,FALSE),0)</f>
        <v>0</v>
      </c>
      <c r="AP390" s="1815">
        <f>IFERROR(VLOOKUP($A390,'2017'!$B$2:$J$163,4,FALSE),0)</f>
        <v>0</v>
      </c>
      <c r="AQ390" s="1815">
        <f>IFERROR(VLOOKUP($A390,'2017'!$B$2:$J$163,7,FALSE),0)</f>
        <v>0</v>
      </c>
      <c r="AR390" s="1740">
        <f>IFERROR(VLOOKUP($A390,'2017'!$B$2:$J$163,9,FALSE),0)</f>
        <v>0</v>
      </c>
      <c r="AS390" s="1700">
        <f>IFERROR(VLOOKUP($A390,'2016'!$B$2:$K$165,3,FALSE),0)</f>
        <v>69</v>
      </c>
      <c r="AT390" s="1796">
        <f>IFERROR(VLOOKUP($A390,'2016'!$B$2:$K$165,4,FALSE),0)</f>
        <v>29</v>
      </c>
      <c r="AU390" s="1796">
        <f>IFERROR(VLOOKUP($A390,'2016'!$B$2:$K$165,5,FALSE),0)</f>
        <v>44</v>
      </c>
      <c r="AV390" s="1796">
        <f>IFERROR(VLOOKUP($A390,'2016'!$B$2:$K$165,8,FALSE),0)</f>
        <v>0</v>
      </c>
      <c r="AW390" s="1740">
        <f>IFERROR(VLOOKUP($A390,'2016'!$B$2:$K$165,10,FALSE),0)</f>
        <v>0.63800000000000001</v>
      </c>
      <c r="AX390" s="1700">
        <f>IFERROR(VLOOKUP($A390,'2015'!$B$2:$K$165,3,FALSE),0)</f>
        <v>27</v>
      </c>
      <c r="AY390" s="1695">
        <f>IFERROR(VLOOKUP($A390,'2015'!$B$2:$K$165,4,FALSE),0)</f>
        <v>3</v>
      </c>
      <c r="AZ390" s="1695">
        <f>IFERROR(VLOOKUP($A390,'2015'!$B$2:$K$165,5,FALSE),0)</f>
        <v>9</v>
      </c>
      <c r="BA390" s="1695">
        <f>IFERROR(VLOOKUP($A390,'2015'!$B$2:$K$165,8,FALSE),0)</f>
        <v>0</v>
      </c>
      <c r="BB390" s="1740">
        <f>IFERROR(VLOOKUP($A390,'2015'!$B$2:$K$165,10,FALSE),0)</f>
        <v>0.33333333333333331</v>
      </c>
      <c r="BC390" s="1700">
        <f>IFERROR(VLOOKUP($A390,'2014'!$B$2:$K$157,3,FALSE),0)</f>
        <v>58</v>
      </c>
      <c r="BD390" s="1691">
        <f>IFERROR(VLOOKUP($A390,'2014'!$B$2:$K$157,4,FALSE),0)</f>
        <v>20</v>
      </c>
      <c r="BE390" s="1691">
        <f>IFERROR(VLOOKUP($A390,'2014'!$B$2:$K$157,5,FALSE),0)</f>
        <v>27</v>
      </c>
      <c r="BF390" s="1691">
        <f>IFERROR(VLOOKUP($A390,'2014'!$B$2:$K$157,8,FALSE),0)</f>
        <v>1</v>
      </c>
      <c r="BG390" s="1740">
        <f>IFERROR(VLOOKUP($A390,'2014'!$B$2:$K$157,10,FALSE),0)</f>
        <v>0.46551724137931033</v>
      </c>
      <c r="BH390" s="1700">
        <f>IFERROR(VLOOKUP($A390,'2013'!$D$4:$I$249,2,FALSE),0)</f>
        <v>67</v>
      </c>
      <c r="BI390" s="1691">
        <f>IFERROR(VLOOKUP($A390,'2013'!$D$4:$I$249,3,FALSE),0)</f>
        <v>24</v>
      </c>
      <c r="BJ390" s="1691">
        <f>IFERROR(VLOOKUP($A390,'2013'!$D$4:$I$249,4,FALSE),0)</f>
        <v>34</v>
      </c>
      <c r="BK390" s="1691">
        <f>IFERROR(VLOOKUP($A390,'2013'!$D$4:$I$249,5,FALSE),0)</f>
        <v>0</v>
      </c>
      <c r="BL390" s="1740">
        <f>IFERROR(VLOOKUP($A390,'2013'!$D$4:$I$249,6,FALSE),0)</f>
        <v>0.5074626865671642</v>
      </c>
      <c r="BM390" s="1737">
        <f>IFERROR(VLOOKUP($A390,'2012'!$D$3:$O$172,2,FALSE),0)</f>
        <v>102</v>
      </c>
      <c r="BN390" s="1691">
        <f>IFERROR(VLOOKUP($A390,'2012'!$D$3:$O$172,3,FALSE),0)</f>
        <v>54</v>
      </c>
      <c r="BO390" s="1743">
        <f>IFERROR(VLOOKUP($A390,'2012'!$D$3:$O$172,4,FALSE),0)</f>
        <v>2</v>
      </c>
      <c r="BP390" s="1700">
        <f>IFERROR(VLOOKUP($A390,'2012'!$D$3:$O$172,5,FALSE),0)</f>
        <v>50</v>
      </c>
      <c r="BQ390" s="1691">
        <f>IFERROR(VLOOKUP($A390,'2012'!$D$3:$O$172,6,FALSE),0)</f>
        <v>18</v>
      </c>
      <c r="BR390" s="1691">
        <f>IFERROR(VLOOKUP($A390,'2012'!$D$3:$O$172,7,FALSE),0)</f>
        <v>24</v>
      </c>
      <c r="BS390" s="1691">
        <f>IFERROR(VLOOKUP($A390,'2012'!$D$3:$O$172,8,FALSE),0)</f>
        <v>1</v>
      </c>
      <c r="BT390" s="1740">
        <f>IFERROR(VLOOKUP($A390,'2012'!$D$3:$O$172,9,FALSE),0)</f>
        <v>0.48</v>
      </c>
      <c r="BU390" s="1737">
        <f>IFERROR(VLOOKUP($A390,'2012'!$D$3:$O$172,10,FALSE),0)</f>
        <v>52</v>
      </c>
      <c r="BV390" s="1691">
        <f>IFERROR(VLOOKUP($A390,'2012'!$D$3:$O$172,11,FALSE),0)</f>
        <v>30</v>
      </c>
      <c r="BW390" s="1743">
        <f>IFERROR(VLOOKUP($A390,'2012'!$D$3:$O$172,12,FALSE),0)</f>
        <v>1</v>
      </c>
      <c r="BX390" s="1700">
        <f>IFERROR(VLOOKUP($A390,'2011'!$D$4:$I$251,2,FALSE),0)</f>
        <v>52</v>
      </c>
      <c r="BY390" s="1691">
        <f>IFERROR(VLOOKUP($A390,'2011'!$D$4:$I$251,3,FALSE),0)</f>
        <v>16</v>
      </c>
      <c r="BZ390" s="1691">
        <f>IFERROR(VLOOKUP($A390,'2011'!$D$4:$I$251,4,FALSE),0)</f>
        <v>30</v>
      </c>
      <c r="CA390" s="1691">
        <f>IFERROR(VLOOKUP($A390,'2011'!$D$4:$I$251,5,FALSE),0)</f>
        <v>1</v>
      </c>
      <c r="CB390" s="1740">
        <f>IFERROR(VLOOKUP($A390,'2011'!$D$4:$I$251,6,FALSE),0)</f>
        <v>0.57692307692307687</v>
      </c>
      <c r="CC390" s="1700">
        <f>IFERROR(VLOOKUP($A390,'2010'!$C$3:$H$234,2,FALSE),0)</f>
        <v>0</v>
      </c>
      <c r="CD390" s="1691">
        <f>IFERROR(VLOOKUP($A390,'2010'!$C$3:$H$234,3,FALSE),0)</f>
        <v>0</v>
      </c>
      <c r="CE390" s="1691">
        <f>IFERROR(VLOOKUP($A390,'2010'!$C$3:$H$234,4,FALSE),0)</f>
        <v>0</v>
      </c>
      <c r="CF390" s="1691">
        <f>IFERROR(VLOOKUP($A390,'2010'!$C$3:$H$234,5,FALSE),0)</f>
        <v>0</v>
      </c>
      <c r="CG390" s="1740">
        <f>IFERROR(VLOOKUP($A390,'2010'!$C$3:$H$234,6,FALSE),0)</f>
        <v>0</v>
      </c>
      <c r="CH390" s="1700">
        <f>IFERROR(VLOOKUP($A390,'2009'!$C$3:$H$242,2,FALSE),0)</f>
        <v>0</v>
      </c>
      <c r="CI390" s="1691">
        <f>IFERROR(VLOOKUP($A390,'2009'!$C$3:$H$242,3,FALSE),0)</f>
        <v>0</v>
      </c>
      <c r="CJ390" s="1691">
        <f>IFERROR(VLOOKUP($A390,'2009'!$C$3:$H$242,4,FALSE),0)</f>
        <v>0</v>
      </c>
      <c r="CK390" s="1691">
        <f>IFERROR(VLOOKUP($A390,'2009'!$C$3:$H$242,5,FALSE),0)</f>
        <v>0</v>
      </c>
      <c r="CL390" s="1740">
        <f>IFERROR(VLOOKUP($A390,'2009'!$C$3:$H$242,6,FALSE),0)</f>
        <v>0</v>
      </c>
      <c r="CM390" s="1700">
        <f>IFERROR(VLOOKUP($A390,'2008'!$C$3:$H$229,2,FALSE),0)</f>
        <v>0</v>
      </c>
      <c r="CN390" s="1691">
        <f>IFERROR(VLOOKUP($A390,'2008'!$C$3:$H$229,3,FALSE),0)</f>
        <v>0</v>
      </c>
      <c r="CO390" s="1691">
        <f>IFERROR(VLOOKUP($A390,'2008'!$C$3:$H$229,4,FALSE),0)</f>
        <v>0</v>
      </c>
      <c r="CP390" s="1691">
        <f>IFERROR(VLOOKUP($A390,'2008'!$C$3:$H$229,5,FALSE),0)</f>
        <v>0</v>
      </c>
      <c r="CQ390" s="1740">
        <f>IFERROR(VLOOKUP($A390,'2008'!$C$3:$H$229,6,FALSE),0)</f>
        <v>0</v>
      </c>
      <c r="CR390" s="1700">
        <f>IFERROR(VLOOKUP($A390,'2007'!$C$3:$M$238,7,FALSE),0)</f>
        <v>0</v>
      </c>
      <c r="CS390" s="1691">
        <f>IFERROR(VLOOKUP($A390,'2007'!$C$3:$M$238,8,FALSE),0)</f>
        <v>0</v>
      </c>
      <c r="CT390" s="1691">
        <f>IFERROR(VLOOKUP($A390,'2007'!$C$3:$M$238,9,FALSE),0)</f>
        <v>0</v>
      </c>
      <c r="CU390" s="1691">
        <f>IFERROR(VLOOKUP($A390,'2007'!$C$3:$M$238,10,FALSE),0)</f>
        <v>0</v>
      </c>
      <c r="CV390" s="1740">
        <f>IFERROR(VLOOKUP($A390,'2007'!$C$3:$M$238,11,FALSE),0)</f>
        <v>0</v>
      </c>
      <c r="CW390" s="1700">
        <f>IFERROR(VLOOKUP($A390,'2006'!$A$2:$F$200,2,FALSE),0)</f>
        <v>0</v>
      </c>
      <c r="CX390" s="1691">
        <f>IFERROR(VLOOKUP($A390,'2006'!$A$2:$F$200,4,FALSE),0)</f>
        <v>0</v>
      </c>
      <c r="CY390" s="1691">
        <f>IFERROR(VLOOKUP($A390,'2006'!$A$2:$F$200,5,FALSE),0)</f>
        <v>0</v>
      </c>
      <c r="CZ390" s="1740">
        <f>IFERROR(VLOOKUP($A390,'2006'!$A$2:$F$200,6,FALSE),0)</f>
        <v>0</v>
      </c>
      <c r="DA390" s="1700">
        <f>IFERROR(VLOOKUP($A390,'2005'!$C$3:$M$205,8,FALSE),0)</f>
        <v>0</v>
      </c>
      <c r="DB390" s="1691">
        <f>IFERROR(VLOOKUP($A390,'2005'!$C$3:$M$205,9,FALSE),0)</f>
        <v>0</v>
      </c>
      <c r="DC390" s="1691">
        <f>IFERROR(VLOOKUP($A390,'2005'!$C$3:$M$205,10,FALSE),0)</f>
        <v>0</v>
      </c>
      <c r="DD390" s="1740">
        <f>IFERROR(VLOOKUP($A390,'2005'!$C$3:$M$205,11,FALSE),0)</f>
        <v>0</v>
      </c>
      <c r="DE390" s="1700">
        <f>IFERROR(VLOOKUP($A390,'2004'!$C$3:$M$213,8,FALSE),0)</f>
        <v>0</v>
      </c>
      <c r="DF390" s="1691">
        <f>IFERROR(VLOOKUP($A390,'2004'!$C$3:$M$213,9,FALSE),0)</f>
        <v>0</v>
      </c>
      <c r="DG390" s="1691">
        <f>IFERROR(VLOOKUP($A390,'2004'!$C$3:$M$213,10,FALSE),0)</f>
        <v>0</v>
      </c>
      <c r="DH390" s="1740">
        <f>IFERROR(VLOOKUP($A390,'2004'!$C$3:$M$213,11,FALSE),0)</f>
        <v>0</v>
      </c>
      <c r="DI390" s="1700">
        <f>IFERROR(VLOOKUP($A390,'2003'!$C$3:$Q$214,12,FALSE),0)</f>
        <v>0</v>
      </c>
      <c r="DJ390" s="1691">
        <f>IFERROR(VLOOKUP($A390,'2003'!$C$3:$Q$214,13,FALSE),0)</f>
        <v>0</v>
      </c>
      <c r="DK390" s="1691">
        <f>IFERROR(VLOOKUP($A390,'2003'!$C$3:$Q$214,14,FALSE),0)</f>
        <v>0</v>
      </c>
      <c r="DL390" s="1740">
        <f>IFERROR(VLOOKUP($A390,'2003'!$C$3:$Q$214,15,FALSE),0)</f>
        <v>0</v>
      </c>
      <c r="DM390" s="1700">
        <f>IFERROR(VLOOKUP($A390,'2002'!$D$3:$R$214,12,FALSE),0)</f>
        <v>0</v>
      </c>
      <c r="DN390" s="1691">
        <f>IFERROR(VLOOKUP($A390,'2002'!$D$3:$R$214,13,FALSE),0)</f>
        <v>0</v>
      </c>
      <c r="DO390" s="1691">
        <f>IFERROR(VLOOKUP($A390,'2002'!$D$3:$R$214,14,FALSE),0)</f>
        <v>0</v>
      </c>
      <c r="DP390" s="1788">
        <f>IFERROR(VLOOKUP($A390,'2002'!$D$3:$R$214,15,FALSE),0)</f>
        <v>0</v>
      </c>
      <c r="DQ390" s="1700">
        <f>IFERROR(VLOOKUP($A390,'Pre 2002'!$C$3:$CK$382,84,FALSE),0)</f>
        <v>0</v>
      </c>
      <c r="DR390" s="1695">
        <f>IFERROR(VLOOKUP($A390,'Pre 2002'!$C$3:$CK$382,85,FALSE),0)</f>
        <v>0</v>
      </c>
      <c r="DS390" s="1695">
        <f>IFERROR(VLOOKUP($A390,'Pre 2002'!$C$3:$CK$382,86,FALSE),0)</f>
        <v>0</v>
      </c>
      <c r="DT390" s="1790">
        <f>IFERROR(VLOOKUP($A390,'Pre 2002'!$C$3:$CK$382,87,FALSE),0)</f>
        <v>0</v>
      </c>
      <c r="DU390" s="1741">
        <f>IFERROR(VLOOKUP(A390,'Pre 2002'!$C$3:$CG$382,83,FALSE),0)</f>
        <v>0</v>
      </c>
    </row>
    <row r="391" spans="1:125">
      <c r="A391" s="1778" t="s">
        <v>1138</v>
      </c>
      <c r="B391" s="1562">
        <f t="shared" si="150"/>
        <v>657</v>
      </c>
      <c r="C391" s="1562">
        <f t="shared" si="151"/>
        <v>341</v>
      </c>
      <c r="D391" s="1562">
        <f t="shared" si="152"/>
        <v>3</v>
      </c>
      <c r="E391" s="1563">
        <f t="shared" si="153"/>
        <v>0.51902587519025878</v>
      </c>
      <c r="F391" s="1786">
        <f t="shared" si="154"/>
        <v>13</v>
      </c>
      <c r="G391" s="1595" t="s">
        <v>2159</v>
      </c>
      <c r="H391" s="1567">
        <f t="shared" si="155"/>
        <v>13</v>
      </c>
      <c r="I391" s="1734">
        <f t="shared" si="156"/>
        <v>657</v>
      </c>
      <c r="J391" s="1734">
        <f t="shared" si="157"/>
        <v>341</v>
      </c>
      <c r="K391" s="1734">
        <f t="shared" si="158"/>
        <v>3</v>
      </c>
      <c r="L391" s="1806">
        <f t="shared" si="159"/>
        <v>0.51902587519025878</v>
      </c>
      <c r="O391" s="1700">
        <f>IFERROR(VLOOKUP($A391,'2022'!$B$2:$K$174,3,FALSE),0)</f>
        <v>0</v>
      </c>
      <c r="P391" s="1858">
        <f>IFERROR(VLOOKUP($A391,'2022'!$B$2:$K$174,4,FALSE),0)</f>
        <v>0</v>
      </c>
      <c r="Q391" s="1858">
        <f>IFERROR(VLOOKUP($A391,'2022'!$B$2:$K$174,5,FALSE),0)</f>
        <v>0</v>
      </c>
      <c r="R391" s="1858">
        <f>IFERROR(VLOOKUP($A391,'2022'!$B$2:$K$174,8,FALSE),0)</f>
        <v>0</v>
      </c>
      <c r="S391" s="1740">
        <f>IFERROR(VLOOKUP($A391,'2022'!$B$2:$K$174,10,FALSE),0)</f>
        <v>0</v>
      </c>
      <c r="T391" s="1700">
        <f>IFERROR(VLOOKUP($A391,'2021'!$B$2:$K$174,3,FALSE),0)</f>
        <v>0</v>
      </c>
      <c r="U391" s="1843">
        <f>IFERROR(VLOOKUP($A391,'2021'!$B$2:$K$174,4,FALSE),0)</f>
        <v>0</v>
      </c>
      <c r="V391" s="1843">
        <f>IFERROR(VLOOKUP($A391,'2021'!$B$2:$K$174,5,FALSE),0)</f>
        <v>0</v>
      </c>
      <c r="W391" s="1843">
        <f>IFERROR(VLOOKUP($A391,'2021'!$B$2:$K$174,8,FALSE),0)</f>
        <v>0</v>
      </c>
      <c r="X391" s="1740">
        <f>IFERROR(VLOOKUP($A391,'2021'!$B$2:$K$174,10,FALSE),0)</f>
        <v>0</v>
      </c>
      <c r="Y391" s="1700">
        <f>IFERROR(VLOOKUP($A391,'2020'!$B$2:$K$170,3,FALSE),0)</f>
        <v>0</v>
      </c>
      <c r="Z391" s="1829">
        <f>IFERROR(VLOOKUP($A391,'2020'!$B$2:$K$170,4,FALSE),0)</f>
        <v>0</v>
      </c>
      <c r="AA391" s="1829">
        <f>IFERROR(VLOOKUP($A391,'2020'!$B$2:$K$170,5,FALSE),0)</f>
        <v>0</v>
      </c>
      <c r="AB391" s="1829">
        <f>IFERROR(VLOOKUP($A391,'2020'!$B$2:$K$170,8,FALSE),0)</f>
        <v>0</v>
      </c>
      <c r="AC391" s="1740">
        <f>IFERROR(VLOOKUP($A391,'2020'!$B$2:$K$170,10,FALSE),0)</f>
        <v>0</v>
      </c>
      <c r="AD391" s="1700">
        <f>IFERROR(VLOOKUP($A391,'2019'!$B$2:$K$170,3,FALSE),0)</f>
        <v>0</v>
      </c>
      <c r="AE391" s="1823">
        <f>IFERROR(VLOOKUP($A391,'2019'!$B$2:$K$170,4,FALSE),0)</f>
        <v>0</v>
      </c>
      <c r="AF391" s="1823">
        <f>IFERROR(VLOOKUP($A391,'2019'!$B$2:$K$170,5,FALSE),0)</f>
        <v>0</v>
      </c>
      <c r="AG391" s="1823">
        <f>IFERROR(VLOOKUP($A391,'2019'!$B$2:$K$170,8,FALSE),0)</f>
        <v>0</v>
      </c>
      <c r="AH391" s="1740">
        <f>IFERROR(VLOOKUP($A391,'2019'!$B$2:$K$170,10,FALSE),0)</f>
        <v>0</v>
      </c>
      <c r="AI391" s="1700">
        <f>IFERROR(VLOOKUP($A391,'2018'!$B$2:$K$170,3,FALSE),0)</f>
        <v>0</v>
      </c>
      <c r="AJ391" s="1821">
        <f>IFERROR(VLOOKUP($A391,'2018'!$B$2:$K$170,4,FALSE),0)</f>
        <v>0</v>
      </c>
      <c r="AK391" s="1821">
        <f>IFERROR(VLOOKUP($A391,'2018'!$B$2:$K$170,5,FALSE),0)</f>
        <v>0</v>
      </c>
      <c r="AL391" s="1821">
        <f>IFERROR(VLOOKUP($A391,'2018'!$B$2:$K$170,8,FALSE),0)</f>
        <v>0</v>
      </c>
      <c r="AM391" s="1740">
        <f>IFERROR(VLOOKUP($A391,'2018'!$B$2:$K$170,10,FALSE),0)</f>
        <v>0</v>
      </c>
      <c r="AN391" s="1700">
        <f>IFERROR(VLOOKUP($A391,'2017'!$B$2:$J$163,2,FALSE),0)</f>
        <v>0</v>
      </c>
      <c r="AO391" s="1815">
        <f>IFERROR(VLOOKUP($A391,'2017'!$B$2:$J$163,3,FALSE),0)</f>
        <v>0</v>
      </c>
      <c r="AP391" s="1815">
        <f>IFERROR(VLOOKUP($A391,'2017'!$B$2:$J$163,4,FALSE),0)</f>
        <v>0</v>
      </c>
      <c r="AQ391" s="1815">
        <f>IFERROR(VLOOKUP($A391,'2017'!$B$2:$J$163,7,FALSE),0)</f>
        <v>0</v>
      </c>
      <c r="AR391" s="1740">
        <f>IFERROR(VLOOKUP($A391,'2017'!$B$2:$J$163,9,FALSE),0)</f>
        <v>0</v>
      </c>
      <c r="AS391" s="1700">
        <f>IFERROR(VLOOKUP($A391,'2016'!$B$2:$K$165,3,FALSE),0)</f>
        <v>0</v>
      </c>
      <c r="AT391" s="1796">
        <f>IFERROR(VLOOKUP($A391,'2016'!$B$2:$K$165,4,FALSE),0)</f>
        <v>0</v>
      </c>
      <c r="AU391" s="1796">
        <f>IFERROR(VLOOKUP($A391,'2016'!$B$2:$K$165,5,FALSE),0)</f>
        <v>0</v>
      </c>
      <c r="AV391" s="1796">
        <f>IFERROR(VLOOKUP($A391,'2016'!$B$2:$K$165,8,FALSE),0)</f>
        <v>0</v>
      </c>
      <c r="AW391" s="1740">
        <f>IFERROR(VLOOKUP($A391,'2016'!$B$2:$K$165,10,FALSE),0)</f>
        <v>0</v>
      </c>
      <c r="AX391" s="1700">
        <f>IFERROR(VLOOKUP($A391,'2015'!$B$2:$K$165,3,FALSE),0)</f>
        <v>0</v>
      </c>
      <c r="AY391" s="1695">
        <f>IFERROR(VLOOKUP($A391,'2015'!$B$2:$K$165,4,FALSE),0)</f>
        <v>0</v>
      </c>
      <c r="AZ391" s="1695">
        <f>IFERROR(VLOOKUP($A391,'2015'!$B$2:$K$165,5,FALSE),0)</f>
        <v>0</v>
      </c>
      <c r="BA391" s="1695">
        <f>IFERROR(VLOOKUP($A391,'2015'!$B$2:$K$165,8,FALSE),0)</f>
        <v>0</v>
      </c>
      <c r="BB391" s="1740">
        <f>IFERROR(VLOOKUP($A391,'2015'!$B$2:$K$165,10,FALSE),0)</f>
        <v>0</v>
      </c>
      <c r="BC391" s="1700">
        <f>IFERROR(VLOOKUP($A391,'2014'!$B$2:$K$157,3,FALSE),0)</f>
        <v>0</v>
      </c>
      <c r="BD391" s="1691">
        <f>IFERROR(VLOOKUP($A391,'2014'!$B$2:$K$157,4,FALSE),0)</f>
        <v>0</v>
      </c>
      <c r="BE391" s="1691">
        <f>IFERROR(VLOOKUP($A391,'2014'!$B$2:$K$157,5,FALSE),0)</f>
        <v>0</v>
      </c>
      <c r="BF391" s="1691">
        <f>IFERROR(VLOOKUP($A391,'2014'!$B$2:$K$157,8,FALSE),0)</f>
        <v>0</v>
      </c>
      <c r="BG391" s="1740">
        <f>IFERROR(VLOOKUP($A391,'2014'!$B$2:$K$157,10,FALSE),0)</f>
        <v>0</v>
      </c>
      <c r="BH391" s="1700">
        <f>IFERROR(VLOOKUP($A391,'2013'!$D$4:$I$249,2,FALSE),0)</f>
        <v>0</v>
      </c>
      <c r="BI391" s="1691">
        <f>IFERROR(VLOOKUP($A391,'2013'!$D$4:$I$249,3,FALSE),0)</f>
        <v>0</v>
      </c>
      <c r="BJ391" s="1691">
        <f>IFERROR(VLOOKUP($A391,'2013'!$D$4:$I$249,4,FALSE),0)</f>
        <v>0</v>
      </c>
      <c r="BK391" s="1691">
        <f>IFERROR(VLOOKUP($A391,'2013'!$D$4:$I$249,5,FALSE),0)</f>
        <v>0</v>
      </c>
      <c r="BL391" s="1740">
        <f>IFERROR(VLOOKUP($A391,'2013'!$D$4:$I$249,6,FALSE),0)</f>
        <v>0</v>
      </c>
      <c r="BM391" s="1737">
        <f>IFERROR(VLOOKUP($A391,'2012'!$D$3:$O$172,2,FALSE),0)</f>
        <v>0</v>
      </c>
      <c r="BN391" s="1691">
        <f>IFERROR(VLOOKUP($A391,'2012'!$D$3:$O$172,3,FALSE),0)</f>
        <v>0</v>
      </c>
      <c r="BO391" s="1743">
        <f>IFERROR(VLOOKUP($A391,'2012'!$D$3:$O$172,4,FALSE),0)</f>
        <v>0</v>
      </c>
      <c r="BP391" s="1700">
        <f>IFERROR(VLOOKUP($A391,'2012'!$D$3:$O$172,5,FALSE),0)</f>
        <v>0</v>
      </c>
      <c r="BQ391" s="1691">
        <f>IFERROR(VLOOKUP($A391,'2012'!$D$3:$O$172,6,FALSE),0)</f>
        <v>0</v>
      </c>
      <c r="BR391" s="1691">
        <f>IFERROR(VLOOKUP($A391,'2012'!$D$3:$O$172,7,FALSE),0)</f>
        <v>0</v>
      </c>
      <c r="BS391" s="1691">
        <f>IFERROR(VLOOKUP($A391,'2012'!$D$3:$O$172,8,FALSE),0)</f>
        <v>0</v>
      </c>
      <c r="BT391" s="1740">
        <f>IFERROR(VLOOKUP($A391,'2012'!$D$3:$O$172,9,FALSE),0)</f>
        <v>0</v>
      </c>
      <c r="BX391" s="1700">
        <f>IFERROR(VLOOKUP($A391,'2011'!$D$4:$I$251,2,FALSE),0)</f>
        <v>0</v>
      </c>
      <c r="BY391" s="1691">
        <f>IFERROR(VLOOKUP($A391,'2011'!$D$4:$I$251,3,FALSE),0)</f>
        <v>0</v>
      </c>
      <c r="BZ391" s="1691">
        <f>IFERROR(VLOOKUP($A391,'2011'!$D$4:$I$251,4,FALSE),0)</f>
        <v>0</v>
      </c>
      <c r="CA391" s="1691">
        <f>IFERROR(VLOOKUP($A391,'2011'!$D$4:$I$251,5,FALSE),0)</f>
        <v>0</v>
      </c>
      <c r="CB391" s="1740">
        <f>IFERROR(VLOOKUP($A391,'2011'!$D$4:$I$251,6,FALSE),0)</f>
        <v>0</v>
      </c>
      <c r="CC391" s="1700">
        <f>IFERROR(VLOOKUP($A391,'2010'!$C$3:$H$234,2,FALSE),0)</f>
        <v>0</v>
      </c>
      <c r="CD391" s="1691">
        <f>IFERROR(VLOOKUP($A391,'2010'!$C$3:$H$234,3,FALSE),0)</f>
        <v>0</v>
      </c>
      <c r="CE391" s="1691">
        <f>IFERROR(VLOOKUP($A391,'2010'!$C$3:$H$234,4,FALSE),0)</f>
        <v>0</v>
      </c>
      <c r="CF391" s="1691">
        <f>IFERROR(VLOOKUP($A391,'2010'!$C$3:$H$234,5,FALSE),0)</f>
        <v>0</v>
      </c>
      <c r="CG391" s="1740">
        <f>IFERROR(VLOOKUP($A391,'2010'!$C$3:$H$234,6,FALSE),0)</f>
        <v>0</v>
      </c>
      <c r="CH391" s="1700">
        <f>IFERROR(VLOOKUP($A391,'2009'!$C$3:$H$242,2,FALSE),0)</f>
        <v>0</v>
      </c>
      <c r="CI391" s="1691">
        <f>IFERROR(VLOOKUP($A391,'2009'!$C$3:$H$242,3,FALSE),0)</f>
        <v>0</v>
      </c>
      <c r="CJ391" s="1691">
        <f>IFERROR(VLOOKUP($A391,'2009'!$C$3:$H$242,4,FALSE),0)</f>
        <v>0</v>
      </c>
      <c r="CK391" s="1691">
        <f>IFERROR(VLOOKUP($A391,'2009'!$C$3:$H$242,5,FALSE),0)</f>
        <v>0</v>
      </c>
      <c r="CL391" s="1740">
        <f>IFERROR(VLOOKUP($A391,'2009'!$C$3:$H$242,6,FALSE),0)</f>
        <v>0</v>
      </c>
      <c r="CM391" s="1700">
        <f>IFERROR(VLOOKUP($A391,'2008'!$C$3:$H$229,2,FALSE),0)</f>
        <v>0</v>
      </c>
      <c r="CN391" s="1691">
        <f>IFERROR(VLOOKUP($A391,'2008'!$C$3:$H$229,3,FALSE),0)</f>
        <v>0</v>
      </c>
      <c r="CO391" s="1691">
        <f>IFERROR(VLOOKUP($A391,'2008'!$C$3:$H$229,4,FALSE),0)</f>
        <v>0</v>
      </c>
      <c r="CP391" s="1691">
        <f>IFERROR(VLOOKUP($A391,'2008'!$C$3:$H$229,5,FALSE),0)</f>
        <v>0</v>
      </c>
      <c r="CQ391" s="1740">
        <f>IFERROR(VLOOKUP($A391,'2008'!$C$3:$H$229,6,FALSE),0)</f>
        <v>0</v>
      </c>
      <c r="CR391" s="1700">
        <f>IFERROR(VLOOKUP($A391,'2007'!$C$3:$M$238,7,FALSE),0)</f>
        <v>35</v>
      </c>
      <c r="CS391" s="1691">
        <f>IFERROR(VLOOKUP($A391,'2007'!$C$3:$M$238,8,FALSE),0)</f>
        <v>6</v>
      </c>
      <c r="CT391" s="1691">
        <f>IFERROR(VLOOKUP($A391,'2007'!$C$3:$M$238,9,FALSE),0)</f>
        <v>16</v>
      </c>
      <c r="CU391" s="1691">
        <f>IFERROR(VLOOKUP($A391,'2007'!$C$3:$M$238,10,FALSE),0)</f>
        <v>0</v>
      </c>
      <c r="CV391" s="1740">
        <f>IFERROR(VLOOKUP($A391,'2007'!$C$3:$M$238,11,FALSE),0)</f>
        <v>0.45714285714285713</v>
      </c>
      <c r="CW391" s="1700">
        <f>IFERROR(VLOOKUP($A391,'2006'!$A$2:$F$200,2,FALSE),0)</f>
        <v>0</v>
      </c>
      <c r="CX391" s="1691">
        <f>IFERROR(VLOOKUP($A391,'2006'!$A$2:$F$200,4,FALSE),0)</f>
        <v>0</v>
      </c>
      <c r="CY391" s="1691">
        <f>IFERROR(VLOOKUP($A391,'2006'!$A$2:$F$200,5,FALSE),0)</f>
        <v>0</v>
      </c>
      <c r="CZ391" s="1740">
        <f>IFERROR(VLOOKUP($A391,'2006'!$A$2:$F$200,6,FALSE),0)</f>
        <v>0</v>
      </c>
      <c r="DA391" s="1700">
        <f>IFERROR(VLOOKUP($A391,'2005'!$C$3:$M$205,8,FALSE),0)</f>
        <v>60</v>
      </c>
      <c r="DB391" s="1691">
        <f>IFERROR(VLOOKUP($A391,'2005'!$C$3:$M$205,9,FALSE),0)</f>
        <v>32</v>
      </c>
      <c r="DC391" s="1691">
        <f>IFERROR(VLOOKUP($A391,'2005'!$C$3:$M$205,10,FALSE),0)</f>
        <v>0</v>
      </c>
      <c r="DD391" s="1740">
        <f>IFERROR(VLOOKUP($A391,'2005'!$C$3:$M$205,11,FALSE),0)</f>
        <v>0.53333333333333333</v>
      </c>
      <c r="DE391" s="1700">
        <f>IFERROR(VLOOKUP($A391,'2004'!$C$3:$M$213,8,FALSE),0)</f>
        <v>57</v>
      </c>
      <c r="DF391" s="1691">
        <f>IFERROR(VLOOKUP($A391,'2004'!$C$3:$M$213,9,FALSE),0)</f>
        <v>31</v>
      </c>
      <c r="DG391" s="1691">
        <f>IFERROR(VLOOKUP($A391,'2004'!$C$3:$M$213,10,FALSE),0)</f>
        <v>1</v>
      </c>
      <c r="DH391" s="1740">
        <f>IFERROR(VLOOKUP($A391,'2004'!$C$3:$M$213,11,FALSE),0)</f>
        <v>0.54385964912280704</v>
      </c>
      <c r="DI391" s="1700">
        <f>IFERROR(VLOOKUP($A391,'2003'!$C$3:$Q$214,12,FALSE),0)</f>
        <v>59</v>
      </c>
      <c r="DJ391" s="1691">
        <f>IFERROR(VLOOKUP($A391,'2003'!$C$3:$Q$214,13,FALSE),0)</f>
        <v>31</v>
      </c>
      <c r="DK391" s="1691">
        <f>IFERROR(VLOOKUP($A391,'2003'!$C$3:$Q$214,14,FALSE),0)</f>
        <v>0</v>
      </c>
      <c r="DL391" s="1740">
        <f>IFERROR(VLOOKUP($A391,'2003'!$C$3:$Q$214,15,FALSE),0)</f>
        <v>0.52542372881355937</v>
      </c>
      <c r="DM391" s="1700">
        <f>IFERROR(VLOOKUP($A391,'2002'!$D$3:$R$214,12,FALSE),0)</f>
        <v>57</v>
      </c>
      <c r="DN391" s="1691">
        <f>IFERROR(VLOOKUP($A391,'2002'!$D$3:$R$214,13,FALSE),0)</f>
        <v>32</v>
      </c>
      <c r="DO391" s="1691">
        <f>IFERROR(VLOOKUP($A391,'2002'!$D$3:$R$214,14,FALSE),0)</f>
        <v>0</v>
      </c>
      <c r="DP391" s="1788">
        <f>IFERROR(VLOOKUP($A391,'2002'!$D$3:$R$214,15,FALSE),0)</f>
        <v>0.56140350877192979</v>
      </c>
      <c r="DQ391" s="1700">
        <f>IFERROR(VLOOKUP($A391,'Pre 2002'!$C$3:$CK$382,84,FALSE),0)</f>
        <v>389</v>
      </c>
      <c r="DR391" s="1695">
        <f>IFERROR(VLOOKUP($A391,'Pre 2002'!$C$3:$CK$382,85,FALSE),0)</f>
        <v>199</v>
      </c>
      <c r="DS391" s="1695">
        <f>IFERROR(VLOOKUP($A391,'Pre 2002'!$C$3:$CK$382,86,FALSE),0)</f>
        <v>2</v>
      </c>
      <c r="DT391" s="1790">
        <f>IFERROR(VLOOKUP($A391,'Pre 2002'!$C$3:$CK$382,87,FALSE),0)</f>
        <v>0.51156812339331614</v>
      </c>
      <c r="DU391" s="1741">
        <f>IFERROR(VLOOKUP(A391,'Pre 2002'!$C$3:$CG$382,83,FALSE),0)</f>
        <v>8</v>
      </c>
    </row>
    <row r="392" spans="1:125">
      <c r="A392" s="1778" t="s">
        <v>1875</v>
      </c>
      <c r="B392" s="1562">
        <f t="shared" si="150"/>
        <v>203</v>
      </c>
      <c r="C392" s="1562">
        <f t="shared" si="151"/>
        <v>105</v>
      </c>
      <c r="D392" s="1562">
        <f t="shared" si="152"/>
        <v>3</v>
      </c>
      <c r="E392" s="1563">
        <f t="shared" si="153"/>
        <v>0.51724137931034486</v>
      </c>
      <c r="F392" s="1786">
        <f t="shared" si="154"/>
        <v>4</v>
      </c>
      <c r="G392" s="1595" t="s">
        <v>2159</v>
      </c>
      <c r="H392" s="1567">
        <f t="shared" si="155"/>
        <v>4</v>
      </c>
      <c r="I392" s="1734">
        <f t="shared" si="156"/>
        <v>203</v>
      </c>
      <c r="J392" s="1734">
        <f t="shared" si="157"/>
        <v>105</v>
      </c>
      <c r="K392" s="1734">
        <f t="shared" si="158"/>
        <v>3</v>
      </c>
      <c r="L392" s="1806">
        <f t="shared" si="159"/>
        <v>0.51724137931034486</v>
      </c>
      <c r="O392" s="1700">
        <f>IFERROR(VLOOKUP($A392,'2022'!$B$2:$K$174,3,FALSE),0)</f>
        <v>0</v>
      </c>
      <c r="P392" s="1858">
        <f>IFERROR(VLOOKUP($A392,'2022'!$B$2:$K$174,4,FALSE),0)</f>
        <v>0</v>
      </c>
      <c r="Q392" s="1858">
        <f>IFERROR(VLOOKUP($A392,'2022'!$B$2:$K$174,5,FALSE),0)</f>
        <v>0</v>
      </c>
      <c r="R392" s="1858">
        <f>IFERROR(VLOOKUP($A392,'2022'!$B$2:$K$174,8,FALSE),0)</f>
        <v>0</v>
      </c>
      <c r="S392" s="1740">
        <f>IFERROR(VLOOKUP($A392,'2022'!$B$2:$K$174,10,FALSE),0)</f>
        <v>0</v>
      </c>
      <c r="T392" s="1700">
        <f>IFERROR(VLOOKUP($A392,'2021'!$B$2:$K$174,3,FALSE),0)</f>
        <v>0</v>
      </c>
      <c r="U392" s="1843">
        <f>IFERROR(VLOOKUP($A392,'2021'!$B$2:$K$174,4,FALSE),0)</f>
        <v>0</v>
      </c>
      <c r="V392" s="1843">
        <f>IFERROR(VLOOKUP($A392,'2021'!$B$2:$K$174,5,FALSE),0)</f>
        <v>0</v>
      </c>
      <c r="W392" s="1843">
        <f>IFERROR(VLOOKUP($A392,'2021'!$B$2:$K$174,8,FALSE),0)</f>
        <v>0</v>
      </c>
      <c r="X392" s="1740">
        <f>IFERROR(VLOOKUP($A392,'2021'!$B$2:$K$174,10,FALSE),0)</f>
        <v>0</v>
      </c>
      <c r="Y392" s="1700">
        <f>IFERROR(VLOOKUP($A392,'2020'!$B$2:$K$170,3,FALSE),0)</f>
        <v>0</v>
      </c>
      <c r="Z392" s="1829">
        <f>IFERROR(VLOOKUP($A392,'2020'!$B$2:$K$170,4,FALSE),0)</f>
        <v>0</v>
      </c>
      <c r="AA392" s="1829">
        <f>IFERROR(VLOOKUP($A392,'2020'!$B$2:$K$170,5,FALSE),0)</f>
        <v>0</v>
      </c>
      <c r="AB392" s="1829">
        <f>IFERROR(VLOOKUP($A392,'2020'!$B$2:$K$170,8,FALSE),0)</f>
        <v>0</v>
      </c>
      <c r="AC392" s="1740">
        <f>IFERROR(VLOOKUP($A392,'2020'!$B$2:$K$170,10,FALSE),0)</f>
        <v>0</v>
      </c>
      <c r="AD392" s="1700">
        <f>IFERROR(VLOOKUP($A392,'2019'!$B$2:$K$170,3,FALSE),0)</f>
        <v>0</v>
      </c>
      <c r="AE392" s="1823">
        <f>IFERROR(VLOOKUP($A392,'2019'!$B$2:$K$170,4,FALSE),0)</f>
        <v>0</v>
      </c>
      <c r="AF392" s="1823">
        <f>IFERROR(VLOOKUP($A392,'2019'!$B$2:$K$170,5,FALSE),0)</f>
        <v>0</v>
      </c>
      <c r="AG392" s="1823">
        <f>IFERROR(VLOOKUP($A392,'2019'!$B$2:$K$170,8,FALSE),0)</f>
        <v>0</v>
      </c>
      <c r="AH392" s="1740">
        <f>IFERROR(VLOOKUP($A392,'2019'!$B$2:$K$170,10,FALSE),0)</f>
        <v>0</v>
      </c>
      <c r="AI392" s="1700">
        <f>IFERROR(VLOOKUP($A392,'2018'!$B$2:$K$170,3,FALSE),0)</f>
        <v>0</v>
      </c>
      <c r="AJ392" s="1821">
        <f>IFERROR(VLOOKUP($A392,'2018'!$B$2:$K$170,4,FALSE),0)</f>
        <v>0</v>
      </c>
      <c r="AK392" s="1821">
        <f>IFERROR(VLOOKUP($A392,'2018'!$B$2:$K$170,5,FALSE),0)</f>
        <v>0</v>
      </c>
      <c r="AL392" s="1821">
        <f>IFERROR(VLOOKUP($A392,'2018'!$B$2:$K$170,8,FALSE),0)</f>
        <v>0</v>
      </c>
      <c r="AM392" s="1740">
        <f>IFERROR(VLOOKUP($A392,'2018'!$B$2:$K$170,10,FALSE),0)</f>
        <v>0</v>
      </c>
      <c r="AN392" s="1700">
        <f>IFERROR(VLOOKUP($A392,'2017'!$B$2:$J$163,2,FALSE),0)</f>
        <v>0</v>
      </c>
      <c r="AO392" s="1815">
        <f>IFERROR(VLOOKUP($A392,'2017'!$B$2:$J$163,3,FALSE),0)</f>
        <v>0</v>
      </c>
      <c r="AP392" s="1815">
        <f>IFERROR(VLOOKUP($A392,'2017'!$B$2:$J$163,4,FALSE),0)</f>
        <v>0</v>
      </c>
      <c r="AQ392" s="1815">
        <f>IFERROR(VLOOKUP($A392,'2017'!$B$2:$J$163,7,FALSE),0)</f>
        <v>0</v>
      </c>
      <c r="AR392" s="1740">
        <f>IFERROR(VLOOKUP($A392,'2017'!$B$2:$J$163,9,FALSE),0)</f>
        <v>0</v>
      </c>
      <c r="AS392" s="1700">
        <f>IFERROR(VLOOKUP($A392,'2016'!$B$2:$K$165,3,FALSE),0)</f>
        <v>0</v>
      </c>
      <c r="AT392" s="1796">
        <f>IFERROR(VLOOKUP($A392,'2016'!$B$2:$K$165,4,FALSE),0)</f>
        <v>0</v>
      </c>
      <c r="AU392" s="1796">
        <f>IFERROR(VLOOKUP($A392,'2016'!$B$2:$K$165,5,FALSE),0)</f>
        <v>0</v>
      </c>
      <c r="AV392" s="1796">
        <f>IFERROR(VLOOKUP($A392,'2016'!$B$2:$K$165,8,FALSE),0)</f>
        <v>0</v>
      </c>
      <c r="AW392" s="1740">
        <f>IFERROR(VLOOKUP($A392,'2016'!$B$2:$K$165,10,FALSE),0)</f>
        <v>0</v>
      </c>
      <c r="AX392" s="1700">
        <f>IFERROR(VLOOKUP($A392,'2015'!$B$2:$K$165,3,FALSE),0)</f>
        <v>0</v>
      </c>
      <c r="AY392" s="1695">
        <f>IFERROR(VLOOKUP($A392,'2015'!$B$2:$K$165,4,FALSE),0)</f>
        <v>0</v>
      </c>
      <c r="AZ392" s="1695">
        <f>IFERROR(VLOOKUP($A392,'2015'!$B$2:$K$165,5,FALSE),0)</f>
        <v>0</v>
      </c>
      <c r="BA392" s="1695">
        <f>IFERROR(VLOOKUP($A392,'2015'!$B$2:$K$165,8,FALSE),0)</f>
        <v>0</v>
      </c>
      <c r="BB392" s="1740">
        <f>IFERROR(VLOOKUP($A392,'2015'!$B$2:$K$165,10,FALSE),0)</f>
        <v>0</v>
      </c>
      <c r="BC392" s="1700">
        <f>IFERROR(VLOOKUP($A392,'2014'!$B$2:$K$157,3,FALSE),0)</f>
        <v>0</v>
      </c>
      <c r="BD392" s="1691">
        <f>IFERROR(VLOOKUP($A392,'2014'!$B$2:$K$157,4,FALSE),0)</f>
        <v>0</v>
      </c>
      <c r="BE392" s="1691">
        <f>IFERROR(VLOOKUP($A392,'2014'!$B$2:$K$157,5,FALSE),0)</f>
        <v>0</v>
      </c>
      <c r="BF392" s="1691">
        <f>IFERROR(VLOOKUP($A392,'2014'!$B$2:$K$157,8,FALSE),0)</f>
        <v>0</v>
      </c>
      <c r="BG392" s="1740">
        <f>IFERROR(VLOOKUP($A392,'2014'!$B$2:$K$157,10,FALSE),0)</f>
        <v>0</v>
      </c>
      <c r="BH392" s="1700">
        <f>IFERROR(VLOOKUP($A392,'2013'!$D$4:$I$249,2,FALSE),0)</f>
        <v>0</v>
      </c>
      <c r="BI392" s="1691">
        <f>IFERROR(VLOOKUP($A392,'2013'!$D$4:$I$249,3,FALSE),0)</f>
        <v>0</v>
      </c>
      <c r="BJ392" s="1691">
        <f>IFERROR(VLOOKUP($A392,'2013'!$D$4:$I$249,4,FALSE),0)</f>
        <v>0</v>
      </c>
      <c r="BK392" s="1691">
        <f>IFERROR(VLOOKUP($A392,'2013'!$D$4:$I$249,5,FALSE),0)</f>
        <v>0</v>
      </c>
      <c r="BL392" s="1740">
        <f>IFERROR(VLOOKUP($A392,'2013'!$D$4:$I$249,6,FALSE),0)</f>
        <v>0</v>
      </c>
      <c r="BM392" s="1737">
        <f>IFERROR(VLOOKUP($A392,'2012'!$D$3:$O$172,2,FALSE),0)</f>
        <v>0</v>
      </c>
      <c r="BN392" s="1691">
        <f>IFERROR(VLOOKUP($A392,'2012'!$D$3:$O$172,3,FALSE),0)</f>
        <v>0</v>
      </c>
      <c r="BO392" s="1743">
        <f>IFERROR(VLOOKUP($A392,'2012'!$D$3:$O$172,4,FALSE),0)</f>
        <v>0</v>
      </c>
      <c r="BP392" s="1700">
        <f>IFERROR(VLOOKUP($A392,'2012'!$D$3:$O$172,5,FALSE),0)</f>
        <v>0</v>
      </c>
      <c r="BQ392" s="1691">
        <f>IFERROR(VLOOKUP($A392,'2012'!$D$3:$O$172,6,FALSE),0)</f>
        <v>0</v>
      </c>
      <c r="BR392" s="1691">
        <f>IFERROR(VLOOKUP($A392,'2012'!$D$3:$O$172,7,FALSE),0)</f>
        <v>0</v>
      </c>
      <c r="BS392" s="1691">
        <f>IFERROR(VLOOKUP($A392,'2012'!$D$3:$O$172,8,FALSE),0)</f>
        <v>0</v>
      </c>
      <c r="BT392" s="1740">
        <f>IFERROR(VLOOKUP($A392,'2012'!$D$3:$O$172,9,FALSE),0)</f>
        <v>0</v>
      </c>
      <c r="BX392" s="1700">
        <f>IFERROR(VLOOKUP($A392,'2011'!$D$4:$I$251,2,FALSE),0)</f>
        <v>0</v>
      </c>
      <c r="BY392" s="1691">
        <f>IFERROR(VLOOKUP($A392,'2011'!$D$4:$I$251,3,FALSE),0)</f>
        <v>0</v>
      </c>
      <c r="BZ392" s="1691">
        <f>IFERROR(VLOOKUP($A392,'2011'!$D$4:$I$251,4,FALSE),0)</f>
        <v>0</v>
      </c>
      <c r="CA392" s="1691">
        <f>IFERROR(VLOOKUP($A392,'2011'!$D$4:$I$251,5,FALSE),0)</f>
        <v>0</v>
      </c>
      <c r="CB392" s="1740">
        <f>IFERROR(VLOOKUP($A392,'2011'!$D$4:$I$251,6,FALSE),0)</f>
        <v>0</v>
      </c>
      <c r="CC392" s="1700">
        <f>IFERROR(VLOOKUP($A392,'2010'!$C$3:$H$234,2,FALSE),0)</f>
        <v>0</v>
      </c>
      <c r="CD392" s="1691">
        <f>IFERROR(VLOOKUP($A392,'2010'!$C$3:$H$234,3,FALSE),0)</f>
        <v>0</v>
      </c>
      <c r="CE392" s="1691">
        <f>IFERROR(VLOOKUP($A392,'2010'!$C$3:$H$234,4,FALSE),0)</f>
        <v>0</v>
      </c>
      <c r="CF392" s="1691">
        <f>IFERROR(VLOOKUP($A392,'2010'!$C$3:$H$234,5,FALSE),0)</f>
        <v>0</v>
      </c>
      <c r="CG392" s="1740">
        <f>IFERROR(VLOOKUP($A392,'2010'!$C$3:$H$234,6,FALSE),0)</f>
        <v>0</v>
      </c>
      <c r="CH392" s="1700">
        <f>IFERROR(VLOOKUP($A392,'2009'!$C$3:$H$242,2,FALSE),0)</f>
        <v>0</v>
      </c>
      <c r="CI392" s="1691">
        <f>IFERROR(VLOOKUP($A392,'2009'!$C$3:$H$242,3,FALSE),0)</f>
        <v>0</v>
      </c>
      <c r="CJ392" s="1691">
        <f>IFERROR(VLOOKUP($A392,'2009'!$C$3:$H$242,4,FALSE),0)</f>
        <v>0</v>
      </c>
      <c r="CK392" s="1691">
        <f>IFERROR(VLOOKUP($A392,'2009'!$C$3:$H$242,5,FALSE),0)</f>
        <v>0</v>
      </c>
      <c r="CL392" s="1740">
        <f>IFERROR(VLOOKUP($A392,'2009'!$C$3:$H$242,6,FALSE),0)</f>
        <v>0</v>
      </c>
      <c r="CM392" s="1700">
        <f>IFERROR(VLOOKUP($A392,'2008'!$C$3:$H$229,2,FALSE),0)</f>
        <v>0</v>
      </c>
      <c r="CN392" s="1691">
        <f>IFERROR(VLOOKUP($A392,'2008'!$C$3:$H$229,3,FALSE),0)</f>
        <v>0</v>
      </c>
      <c r="CO392" s="1691">
        <f>IFERROR(VLOOKUP($A392,'2008'!$C$3:$H$229,4,FALSE),0)</f>
        <v>0</v>
      </c>
      <c r="CP392" s="1691">
        <f>IFERROR(VLOOKUP($A392,'2008'!$C$3:$H$229,5,FALSE),0)</f>
        <v>0</v>
      </c>
      <c r="CQ392" s="1740">
        <f>IFERROR(VLOOKUP($A392,'2008'!$C$3:$H$229,6,FALSE),0)</f>
        <v>0</v>
      </c>
      <c r="CR392" s="1700">
        <f>IFERROR(VLOOKUP($A392,'2007'!$C$3:$M$238,7,FALSE),0)</f>
        <v>0</v>
      </c>
      <c r="CS392" s="1691">
        <f>IFERROR(VLOOKUP($A392,'2007'!$C$3:$M$238,8,FALSE),0)</f>
        <v>0</v>
      </c>
      <c r="CT392" s="1691">
        <f>IFERROR(VLOOKUP($A392,'2007'!$C$3:$M$238,9,FALSE),0)</f>
        <v>0</v>
      </c>
      <c r="CU392" s="1691">
        <f>IFERROR(VLOOKUP($A392,'2007'!$C$3:$M$238,10,FALSE),0)</f>
        <v>0</v>
      </c>
      <c r="CV392" s="1740">
        <f>IFERROR(VLOOKUP($A392,'2007'!$C$3:$M$238,11,FALSE),0)</f>
        <v>0</v>
      </c>
      <c r="CW392" s="1700">
        <f>IFERROR(VLOOKUP($A392,'2006'!$A$2:$F$200,2,FALSE),0)</f>
        <v>0</v>
      </c>
      <c r="CX392" s="1691">
        <f>IFERROR(VLOOKUP($A392,'2006'!$A$2:$F$200,4,FALSE),0)</f>
        <v>0</v>
      </c>
      <c r="CY392" s="1691">
        <f>IFERROR(VLOOKUP($A392,'2006'!$A$2:$F$200,5,FALSE),0)</f>
        <v>0</v>
      </c>
      <c r="CZ392" s="1740">
        <f>IFERROR(VLOOKUP($A392,'2006'!$A$2:$F$200,6,FALSE),0)</f>
        <v>0</v>
      </c>
      <c r="DA392" s="1700">
        <f>IFERROR(VLOOKUP($A392,'2005'!$C$3:$M$205,8,FALSE),0)</f>
        <v>0</v>
      </c>
      <c r="DB392" s="1691">
        <f>IFERROR(VLOOKUP($A392,'2005'!$C$3:$M$205,9,FALSE),0)</f>
        <v>0</v>
      </c>
      <c r="DC392" s="1691">
        <f>IFERROR(VLOOKUP($A392,'2005'!$C$3:$M$205,10,FALSE),0)</f>
        <v>0</v>
      </c>
      <c r="DD392" s="1740">
        <f>IFERROR(VLOOKUP($A392,'2005'!$C$3:$M$205,11,FALSE),0)</f>
        <v>0</v>
      </c>
      <c r="DE392" s="1700">
        <f>IFERROR(VLOOKUP($A392,'2004'!$C$3:$M$213,8,FALSE),0)</f>
        <v>0</v>
      </c>
      <c r="DF392" s="1691">
        <f>IFERROR(VLOOKUP($A392,'2004'!$C$3:$M$213,9,FALSE),0)</f>
        <v>0</v>
      </c>
      <c r="DG392" s="1691">
        <f>IFERROR(VLOOKUP($A392,'2004'!$C$3:$M$213,10,FALSE),0)</f>
        <v>0</v>
      </c>
      <c r="DH392" s="1740">
        <f>IFERROR(VLOOKUP($A392,'2004'!$C$3:$M$213,11,FALSE),0)</f>
        <v>0</v>
      </c>
      <c r="DI392" s="1700">
        <f>IFERROR(VLOOKUP($A392,'2003'!$C$3:$Q$214,12,FALSE),0)</f>
        <v>0</v>
      </c>
      <c r="DJ392" s="1691">
        <f>IFERROR(VLOOKUP($A392,'2003'!$C$3:$Q$214,13,FALSE),0)</f>
        <v>0</v>
      </c>
      <c r="DK392" s="1691">
        <f>IFERROR(VLOOKUP($A392,'2003'!$C$3:$Q$214,14,FALSE),0)</f>
        <v>0</v>
      </c>
      <c r="DL392" s="1740">
        <f>IFERROR(VLOOKUP($A392,'2003'!$C$3:$Q$214,15,FALSE),0)</f>
        <v>0</v>
      </c>
      <c r="DM392" s="1700">
        <f>IFERROR(VLOOKUP($A392,'2002'!$D$3:$R$214,12,FALSE),0)</f>
        <v>0</v>
      </c>
      <c r="DN392" s="1691">
        <f>IFERROR(VLOOKUP($A392,'2002'!$D$3:$R$214,13,FALSE),0)</f>
        <v>0</v>
      </c>
      <c r="DO392" s="1691">
        <f>IFERROR(VLOOKUP($A392,'2002'!$D$3:$R$214,14,FALSE),0)</f>
        <v>0</v>
      </c>
      <c r="DP392" s="1788">
        <f>IFERROR(VLOOKUP($A392,'2002'!$D$3:$R$214,15,FALSE),0)</f>
        <v>0</v>
      </c>
      <c r="DQ392" s="1700">
        <f>IFERROR(VLOOKUP($A392,'Pre 2002'!$C$3:$CK$382,84,FALSE),0)</f>
        <v>203</v>
      </c>
      <c r="DR392" s="1695">
        <f>IFERROR(VLOOKUP($A392,'Pre 2002'!$C$3:$CK$382,85,FALSE),0)</f>
        <v>105</v>
      </c>
      <c r="DS392" s="1695">
        <f>IFERROR(VLOOKUP($A392,'Pre 2002'!$C$3:$CK$382,86,FALSE),0)</f>
        <v>3</v>
      </c>
      <c r="DT392" s="1790">
        <f>IFERROR(VLOOKUP($A392,'Pre 2002'!$C$3:$CK$382,87,FALSE),0)</f>
        <v>0.51724137931034486</v>
      </c>
      <c r="DU392" s="1741">
        <f>IFERROR(VLOOKUP(A392,'Pre 2002'!$C$3:$CG$382,83,FALSE),0)</f>
        <v>4</v>
      </c>
    </row>
    <row r="393" spans="1:125">
      <c r="A393" s="1778" t="s">
        <v>1088</v>
      </c>
      <c r="B393" s="1562">
        <f t="shared" si="150"/>
        <v>35</v>
      </c>
      <c r="C393" s="1562">
        <f t="shared" si="151"/>
        <v>18</v>
      </c>
      <c r="D393" s="1562">
        <f t="shared" si="152"/>
        <v>3</v>
      </c>
      <c r="E393" s="1563">
        <f t="shared" si="153"/>
        <v>0.51428571428571423</v>
      </c>
      <c r="F393" s="1786">
        <f t="shared" si="154"/>
        <v>1</v>
      </c>
      <c r="G393" s="1595" t="s">
        <v>2159</v>
      </c>
      <c r="H393" s="1567">
        <f t="shared" si="155"/>
        <v>1</v>
      </c>
      <c r="I393" s="1734">
        <f t="shared" si="156"/>
        <v>35</v>
      </c>
      <c r="J393" s="1734">
        <f t="shared" si="157"/>
        <v>18</v>
      </c>
      <c r="K393" s="1734">
        <f t="shared" si="158"/>
        <v>3</v>
      </c>
      <c r="L393" s="1806">
        <f t="shared" si="159"/>
        <v>0.51428571428571423</v>
      </c>
      <c r="O393" s="1700">
        <f>IFERROR(VLOOKUP($A393,'2022'!$B$2:$K$174,3,FALSE),0)</f>
        <v>0</v>
      </c>
      <c r="P393" s="1858">
        <f>IFERROR(VLOOKUP($A393,'2022'!$B$2:$K$174,4,FALSE),0)</f>
        <v>0</v>
      </c>
      <c r="Q393" s="1858">
        <f>IFERROR(VLOOKUP($A393,'2022'!$B$2:$K$174,5,FALSE),0)</f>
        <v>0</v>
      </c>
      <c r="R393" s="1858">
        <f>IFERROR(VLOOKUP($A393,'2022'!$B$2:$K$174,8,FALSE),0)</f>
        <v>0</v>
      </c>
      <c r="S393" s="1740">
        <f>IFERROR(VLOOKUP($A393,'2022'!$B$2:$K$174,10,FALSE),0)</f>
        <v>0</v>
      </c>
      <c r="T393" s="1700">
        <f>IFERROR(VLOOKUP($A393,'2021'!$B$2:$K$174,3,FALSE),0)</f>
        <v>0</v>
      </c>
      <c r="U393" s="1843">
        <f>IFERROR(VLOOKUP($A393,'2021'!$B$2:$K$174,4,FALSE),0)</f>
        <v>0</v>
      </c>
      <c r="V393" s="1843">
        <f>IFERROR(VLOOKUP($A393,'2021'!$B$2:$K$174,5,FALSE),0)</f>
        <v>0</v>
      </c>
      <c r="W393" s="1843">
        <f>IFERROR(VLOOKUP($A393,'2021'!$B$2:$K$174,8,FALSE),0)</f>
        <v>0</v>
      </c>
      <c r="X393" s="1740">
        <f>IFERROR(VLOOKUP($A393,'2021'!$B$2:$K$174,10,FALSE),0)</f>
        <v>0</v>
      </c>
      <c r="Y393" s="1700">
        <f>IFERROR(VLOOKUP($A393,'2020'!$B$2:$K$170,3,FALSE),0)</f>
        <v>0</v>
      </c>
      <c r="Z393" s="1829">
        <f>IFERROR(VLOOKUP($A393,'2020'!$B$2:$K$170,4,FALSE),0)</f>
        <v>0</v>
      </c>
      <c r="AA393" s="1829">
        <f>IFERROR(VLOOKUP($A393,'2020'!$B$2:$K$170,5,FALSE),0)</f>
        <v>0</v>
      </c>
      <c r="AB393" s="1829">
        <f>IFERROR(VLOOKUP($A393,'2020'!$B$2:$K$170,8,FALSE),0)</f>
        <v>0</v>
      </c>
      <c r="AC393" s="1740">
        <f>IFERROR(VLOOKUP($A393,'2020'!$B$2:$K$170,10,FALSE),0)</f>
        <v>0</v>
      </c>
      <c r="AD393" s="1700">
        <f>IFERROR(VLOOKUP($A393,'2019'!$B$2:$K$170,3,FALSE),0)</f>
        <v>0</v>
      </c>
      <c r="AE393" s="1823">
        <f>IFERROR(VLOOKUP($A393,'2019'!$B$2:$K$170,4,FALSE),0)</f>
        <v>0</v>
      </c>
      <c r="AF393" s="1823">
        <f>IFERROR(VLOOKUP($A393,'2019'!$B$2:$K$170,5,FALSE),0)</f>
        <v>0</v>
      </c>
      <c r="AG393" s="1823">
        <f>IFERROR(VLOOKUP($A393,'2019'!$B$2:$K$170,8,FALSE),0)</f>
        <v>0</v>
      </c>
      <c r="AH393" s="1740">
        <f>IFERROR(VLOOKUP($A393,'2019'!$B$2:$K$170,10,FALSE),0)</f>
        <v>0</v>
      </c>
      <c r="AI393" s="1700">
        <f>IFERROR(VLOOKUP($A393,'2018'!$B$2:$K$170,3,FALSE),0)</f>
        <v>0</v>
      </c>
      <c r="AJ393" s="1821">
        <f>IFERROR(VLOOKUP($A393,'2018'!$B$2:$K$170,4,FALSE),0)</f>
        <v>0</v>
      </c>
      <c r="AK393" s="1821">
        <f>IFERROR(VLOOKUP($A393,'2018'!$B$2:$K$170,5,FALSE),0)</f>
        <v>0</v>
      </c>
      <c r="AL393" s="1821">
        <f>IFERROR(VLOOKUP($A393,'2018'!$B$2:$K$170,8,FALSE),0)</f>
        <v>0</v>
      </c>
      <c r="AM393" s="1740">
        <f>IFERROR(VLOOKUP($A393,'2018'!$B$2:$K$170,10,FALSE),0)</f>
        <v>0</v>
      </c>
      <c r="AN393" s="1700">
        <f>IFERROR(VLOOKUP($A393,'2017'!$B$2:$J$163,2,FALSE),0)</f>
        <v>0</v>
      </c>
      <c r="AO393" s="1815">
        <f>IFERROR(VLOOKUP($A393,'2017'!$B$2:$J$163,3,FALSE),0)</f>
        <v>0</v>
      </c>
      <c r="AP393" s="1815">
        <f>IFERROR(VLOOKUP($A393,'2017'!$B$2:$J$163,4,FALSE),0)</f>
        <v>0</v>
      </c>
      <c r="AQ393" s="1815">
        <f>IFERROR(VLOOKUP($A393,'2017'!$B$2:$J$163,7,FALSE),0)</f>
        <v>0</v>
      </c>
      <c r="AR393" s="1740">
        <f>IFERROR(VLOOKUP($A393,'2017'!$B$2:$J$163,9,FALSE),0)</f>
        <v>0</v>
      </c>
      <c r="AS393" s="1700">
        <f>IFERROR(VLOOKUP($A393,'2016'!$B$2:$K$165,3,FALSE),0)</f>
        <v>0</v>
      </c>
      <c r="AT393" s="1796">
        <f>IFERROR(VLOOKUP($A393,'2016'!$B$2:$K$165,4,FALSE),0)</f>
        <v>0</v>
      </c>
      <c r="AU393" s="1796">
        <f>IFERROR(VLOOKUP($A393,'2016'!$B$2:$K$165,5,FALSE),0)</f>
        <v>0</v>
      </c>
      <c r="AV393" s="1796">
        <f>IFERROR(VLOOKUP($A393,'2016'!$B$2:$K$165,8,FALSE),0)</f>
        <v>0</v>
      </c>
      <c r="AW393" s="1740">
        <f>IFERROR(VLOOKUP($A393,'2016'!$B$2:$K$165,10,FALSE),0)</f>
        <v>0</v>
      </c>
      <c r="AX393" s="1700">
        <f>IFERROR(VLOOKUP($A393,'2015'!$B$2:$K$165,3,FALSE),0)</f>
        <v>0</v>
      </c>
      <c r="AY393" s="1695">
        <f>IFERROR(VLOOKUP($A393,'2015'!$B$2:$K$165,4,FALSE),0)</f>
        <v>0</v>
      </c>
      <c r="AZ393" s="1695">
        <f>IFERROR(VLOOKUP($A393,'2015'!$B$2:$K$165,5,FALSE),0)</f>
        <v>0</v>
      </c>
      <c r="BA393" s="1695">
        <f>IFERROR(VLOOKUP($A393,'2015'!$B$2:$K$165,8,FALSE),0)</f>
        <v>0</v>
      </c>
      <c r="BB393" s="1740">
        <f>IFERROR(VLOOKUP($A393,'2015'!$B$2:$K$165,10,FALSE),0)</f>
        <v>0</v>
      </c>
      <c r="BC393" s="1700">
        <f>IFERROR(VLOOKUP($A393,'2014'!$B$2:$K$157,3,FALSE),0)</f>
        <v>0</v>
      </c>
      <c r="BD393" s="1691">
        <f>IFERROR(VLOOKUP($A393,'2014'!$B$2:$K$157,4,FALSE),0)</f>
        <v>0</v>
      </c>
      <c r="BE393" s="1691">
        <f>IFERROR(VLOOKUP($A393,'2014'!$B$2:$K$157,5,FALSE),0)</f>
        <v>0</v>
      </c>
      <c r="BF393" s="1691">
        <f>IFERROR(VLOOKUP($A393,'2014'!$B$2:$K$157,8,FALSE),0)</f>
        <v>0</v>
      </c>
      <c r="BG393" s="1740">
        <f>IFERROR(VLOOKUP($A393,'2014'!$B$2:$K$157,10,FALSE),0)</f>
        <v>0</v>
      </c>
      <c r="BH393" s="1700">
        <f>IFERROR(VLOOKUP($A393,'2013'!$D$4:$I$249,2,FALSE),0)</f>
        <v>0</v>
      </c>
      <c r="BI393" s="1691">
        <f>IFERROR(VLOOKUP($A393,'2013'!$D$4:$I$249,3,FALSE),0)</f>
        <v>0</v>
      </c>
      <c r="BJ393" s="1691">
        <f>IFERROR(VLOOKUP($A393,'2013'!$D$4:$I$249,4,FALSE),0)</f>
        <v>0</v>
      </c>
      <c r="BK393" s="1691">
        <f>IFERROR(VLOOKUP($A393,'2013'!$D$4:$I$249,5,FALSE),0)</f>
        <v>0</v>
      </c>
      <c r="BL393" s="1740">
        <f>IFERROR(VLOOKUP($A393,'2013'!$D$4:$I$249,6,FALSE),0)</f>
        <v>0</v>
      </c>
      <c r="BM393" s="1737">
        <f>IFERROR(VLOOKUP($A393,'2012'!$D$3:$O$172,2,FALSE),0)</f>
        <v>0</v>
      </c>
      <c r="BN393" s="1691">
        <f>IFERROR(VLOOKUP($A393,'2012'!$D$3:$O$172,3,FALSE),0)</f>
        <v>0</v>
      </c>
      <c r="BO393" s="1743">
        <f>IFERROR(VLOOKUP($A393,'2012'!$D$3:$O$172,4,FALSE),0)</f>
        <v>0</v>
      </c>
      <c r="BP393" s="1700">
        <f>IFERROR(VLOOKUP($A393,'2012'!$D$3:$O$172,5,FALSE),0)</f>
        <v>0</v>
      </c>
      <c r="BQ393" s="1691">
        <f>IFERROR(VLOOKUP($A393,'2012'!$D$3:$O$172,6,FALSE),0)</f>
        <v>0</v>
      </c>
      <c r="BR393" s="1691">
        <f>IFERROR(VLOOKUP($A393,'2012'!$D$3:$O$172,7,FALSE),0)</f>
        <v>0</v>
      </c>
      <c r="BS393" s="1691">
        <f>IFERROR(VLOOKUP($A393,'2012'!$D$3:$O$172,8,FALSE),0)</f>
        <v>0</v>
      </c>
      <c r="BT393" s="1740">
        <f>IFERROR(VLOOKUP($A393,'2012'!$D$3:$O$172,9,FALSE),0)</f>
        <v>0</v>
      </c>
      <c r="BX393" s="1700">
        <f>IFERROR(VLOOKUP($A393,'2011'!$D$4:$I$251,2,FALSE),0)</f>
        <v>0</v>
      </c>
      <c r="BY393" s="1691">
        <f>IFERROR(VLOOKUP($A393,'2011'!$D$4:$I$251,3,FALSE),0)</f>
        <v>0</v>
      </c>
      <c r="BZ393" s="1691">
        <f>IFERROR(VLOOKUP($A393,'2011'!$D$4:$I$251,4,FALSE),0)</f>
        <v>0</v>
      </c>
      <c r="CA393" s="1691">
        <f>IFERROR(VLOOKUP($A393,'2011'!$D$4:$I$251,5,FALSE),0)</f>
        <v>0</v>
      </c>
      <c r="CB393" s="1740">
        <f>IFERROR(VLOOKUP($A393,'2011'!$D$4:$I$251,6,FALSE),0)</f>
        <v>0</v>
      </c>
      <c r="CC393" s="1700">
        <f>IFERROR(VLOOKUP($A393,'2010'!$C$3:$H$234,2,FALSE),0)</f>
        <v>0</v>
      </c>
      <c r="CD393" s="1691">
        <f>IFERROR(VLOOKUP($A393,'2010'!$C$3:$H$234,3,FALSE),0)</f>
        <v>0</v>
      </c>
      <c r="CE393" s="1691">
        <f>IFERROR(VLOOKUP($A393,'2010'!$C$3:$H$234,4,FALSE),0)</f>
        <v>0</v>
      </c>
      <c r="CF393" s="1691">
        <f>IFERROR(VLOOKUP($A393,'2010'!$C$3:$H$234,5,FALSE),0)</f>
        <v>0</v>
      </c>
      <c r="CG393" s="1740">
        <f>IFERROR(VLOOKUP($A393,'2010'!$C$3:$H$234,6,FALSE),0)</f>
        <v>0</v>
      </c>
      <c r="CH393" s="1700">
        <f>IFERROR(VLOOKUP($A393,'2009'!$C$3:$H$242,2,FALSE),0)</f>
        <v>0</v>
      </c>
      <c r="CI393" s="1691">
        <f>IFERROR(VLOOKUP($A393,'2009'!$C$3:$H$242,3,FALSE),0)</f>
        <v>0</v>
      </c>
      <c r="CJ393" s="1691">
        <f>IFERROR(VLOOKUP($A393,'2009'!$C$3:$H$242,4,FALSE),0)</f>
        <v>0</v>
      </c>
      <c r="CK393" s="1691">
        <f>IFERROR(VLOOKUP($A393,'2009'!$C$3:$H$242,5,FALSE),0)</f>
        <v>0</v>
      </c>
      <c r="CL393" s="1740">
        <f>IFERROR(VLOOKUP($A393,'2009'!$C$3:$H$242,6,FALSE),0)</f>
        <v>0</v>
      </c>
      <c r="CM393" s="1700">
        <f>IFERROR(VLOOKUP($A393,'2008'!$C$3:$H$229,2,FALSE),0)</f>
        <v>0</v>
      </c>
      <c r="CN393" s="1691">
        <f>IFERROR(VLOOKUP($A393,'2008'!$C$3:$H$229,3,FALSE),0)</f>
        <v>0</v>
      </c>
      <c r="CO393" s="1691">
        <f>IFERROR(VLOOKUP($A393,'2008'!$C$3:$H$229,4,FALSE),0)</f>
        <v>0</v>
      </c>
      <c r="CP393" s="1691">
        <f>IFERROR(VLOOKUP($A393,'2008'!$C$3:$H$229,5,FALSE),0)</f>
        <v>0</v>
      </c>
      <c r="CQ393" s="1740">
        <f>IFERROR(VLOOKUP($A393,'2008'!$C$3:$H$229,6,FALSE),0)</f>
        <v>0</v>
      </c>
      <c r="CR393" s="1700">
        <f>IFERROR(VLOOKUP($A393,'2007'!$C$3:$M$238,7,FALSE),0)</f>
        <v>0</v>
      </c>
      <c r="CS393" s="1691">
        <f>IFERROR(VLOOKUP($A393,'2007'!$C$3:$M$238,8,FALSE),0)</f>
        <v>0</v>
      </c>
      <c r="CT393" s="1691">
        <f>IFERROR(VLOOKUP($A393,'2007'!$C$3:$M$238,9,FALSE),0)</f>
        <v>0</v>
      </c>
      <c r="CU393" s="1691">
        <f>IFERROR(VLOOKUP($A393,'2007'!$C$3:$M$238,10,FALSE),0)</f>
        <v>0</v>
      </c>
      <c r="CV393" s="1740">
        <f>IFERROR(VLOOKUP($A393,'2007'!$C$3:$M$238,11,FALSE),0)</f>
        <v>0</v>
      </c>
      <c r="CW393" s="1700">
        <f>IFERROR(VLOOKUP($A393,'2006'!$A$2:$F$200,2,FALSE),0)</f>
        <v>0</v>
      </c>
      <c r="CX393" s="1691">
        <f>IFERROR(VLOOKUP($A393,'2006'!$A$2:$F$200,4,FALSE),0)</f>
        <v>0</v>
      </c>
      <c r="CY393" s="1691">
        <f>IFERROR(VLOOKUP($A393,'2006'!$A$2:$F$200,5,FALSE),0)</f>
        <v>0</v>
      </c>
      <c r="CZ393" s="1740">
        <f>IFERROR(VLOOKUP($A393,'2006'!$A$2:$F$200,6,FALSE),0)</f>
        <v>0</v>
      </c>
      <c r="DA393" s="1700">
        <f>IFERROR(VLOOKUP($A393,'2005'!$C$3:$M$205,8,FALSE),0)</f>
        <v>35</v>
      </c>
      <c r="DB393" s="1691">
        <f>IFERROR(VLOOKUP($A393,'2005'!$C$3:$M$205,9,FALSE),0)</f>
        <v>18</v>
      </c>
      <c r="DC393" s="1691">
        <f>IFERROR(VLOOKUP($A393,'2005'!$C$3:$M$205,10,FALSE),0)</f>
        <v>3</v>
      </c>
      <c r="DD393" s="1740">
        <f>IFERROR(VLOOKUP($A393,'2005'!$C$3:$M$205,11,FALSE),0)</f>
        <v>0.51428571428571423</v>
      </c>
      <c r="DE393" s="1700">
        <f>IFERROR(VLOOKUP($A393,'2004'!$C$3:$M$213,8,FALSE),0)</f>
        <v>0</v>
      </c>
      <c r="DF393" s="1691">
        <f>IFERROR(VLOOKUP($A393,'2004'!$C$3:$M$213,9,FALSE),0)</f>
        <v>0</v>
      </c>
      <c r="DG393" s="1691">
        <f>IFERROR(VLOOKUP($A393,'2004'!$C$3:$M$213,10,FALSE),0)</f>
        <v>0</v>
      </c>
      <c r="DH393" s="1740">
        <f>IFERROR(VLOOKUP($A393,'2004'!$C$3:$M$213,11,FALSE),0)</f>
        <v>0</v>
      </c>
      <c r="DI393" s="1700">
        <f>IFERROR(VLOOKUP($A393,'2003'!$C$3:$Q$214,12,FALSE),0)</f>
        <v>0</v>
      </c>
      <c r="DJ393" s="1691">
        <f>IFERROR(VLOOKUP($A393,'2003'!$C$3:$Q$214,13,FALSE),0)</f>
        <v>0</v>
      </c>
      <c r="DK393" s="1691">
        <f>IFERROR(VLOOKUP($A393,'2003'!$C$3:$Q$214,14,FALSE),0)</f>
        <v>0</v>
      </c>
      <c r="DL393" s="1740">
        <f>IFERROR(VLOOKUP($A393,'2003'!$C$3:$Q$214,15,FALSE),0)</f>
        <v>0</v>
      </c>
      <c r="DM393" s="1700">
        <f>IFERROR(VLOOKUP($A393,'2002'!$D$3:$R$214,12,FALSE),0)</f>
        <v>0</v>
      </c>
      <c r="DN393" s="1691">
        <f>IFERROR(VLOOKUP($A393,'2002'!$D$3:$R$214,13,FALSE),0)</f>
        <v>0</v>
      </c>
      <c r="DO393" s="1691">
        <f>IFERROR(VLOOKUP($A393,'2002'!$D$3:$R$214,14,FALSE),0)</f>
        <v>0</v>
      </c>
      <c r="DP393" s="1788">
        <f>IFERROR(VLOOKUP($A393,'2002'!$D$3:$R$214,15,FALSE),0)</f>
        <v>0</v>
      </c>
      <c r="DQ393" s="1700">
        <f>IFERROR(VLOOKUP($A393,'Pre 2002'!$C$3:$CK$382,84,FALSE),0)</f>
        <v>0</v>
      </c>
      <c r="DR393" s="1695">
        <f>IFERROR(VLOOKUP($A393,'Pre 2002'!$C$3:$CK$382,85,FALSE),0)</f>
        <v>0</v>
      </c>
      <c r="DS393" s="1695">
        <f>IFERROR(VLOOKUP($A393,'Pre 2002'!$C$3:$CK$382,86,FALSE),0)</f>
        <v>0</v>
      </c>
      <c r="DT393" s="1790">
        <f>IFERROR(VLOOKUP($A393,'Pre 2002'!$C$3:$CK$382,87,FALSE),0)</f>
        <v>0</v>
      </c>
      <c r="DU393" s="1741">
        <f>IFERROR(VLOOKUP(A393,'Pre 2002'!$C$3:$CG$382,83,FALSE),0)</f>
        <v>0</v>
      </c>
    </row>
    <row r="394" spans="1:125">
      <c r="A394" s="1778" t="s">
        <v>1167</v>
      </c>
      <c r="B394" s="1562">
        <f t="shared" si="150"/>
        <v>174</v>
      </c>
      <c r="C394" s="1562">
        <f t="shared" si="151"/>
        <v>89</v>
      </c>
      <c r="D394" s="1562">
        <f t="shared" si="152"/>
        <v>3</v>
      </c>
      <c r="E394" s="1563">
        <f t="shared" si="153"/>
        <v>0.5114942528735632</v>
      </c>
      <c r="F394" s="1786">
        <f t="shared" si="154"/>
        <v>3</v>
      </c>
      <c r="G394" s="1595" t="s">
        <v>2159</v>
      </c>
      <c r="H394" s="1567">
        <f t="shared" si="155"/>
        <v>3</v>
      </c>
      <c r="I394" s="1734">
        <f t="shared" si="156"/>
        <v>174</v>
      </c>
      <c r="J394" s="1734">
        <f t="shared" si="157"/>
        <v>89</v>
      </c>
      <c r="K394" s="1734">
        <f t="shared" si="158"/>
        <v>3</v>
      </c>
      <c r="L394" s="1806">
        <f t="shared" si="159"/>
        <v>0.5114942528735632</v>
      </c>
      <c r="O394" s="1700">
        <f>IFERROR(VLOOKUP($A394,'2022'!$B$2:$K$174,3,FALSE),0)</f>
        <v>0</v>
      </c>
      <c r="P394" s="1858">
        <f>IFERROR(VLOOKUP($A394,'2022'!$B$2:$K$174,4,FALSE),0)</f>
        <v>0</v>
      </c>
      <c r="Q394" s="1858">
        <f>IFERROR(VLOOKUP($A394,'2022'!$B$2:$K$174,5,FALSE),0)</f>
        <v>0</v>
      </c>
      <c r="R394" s="1858">
        <f>IFERROR(VLOOKUP($A394,'2022'!$B$2:$K$174,8,FALSE),0)</f>
        <v>0</v>
      </c>
      <c r="S394" s="1740">
        <f>IFERROR(VLOOKUP($A394,'2022'!$B$2:$K$174,10,FALSE),0)</f>
        <v>0</v>
      </c>
      <c r="T394" s="1700">
        <f>IFERROR(VLOOKUP($A394,'2021'!$B$2:$K$174,3,FALSE),0)</f>
        <v>0</v>
      </c>
      <c r="U394" s="1843">
        <f>IFERROR(VLOOKUP($A394,'2021'!$B$2:$K$174,4,FALSE),0)</f>
        <v>0</v>
      </c>
      <c r="V394" s="1843">
        <f>IFERROR(VLOOKUP($A394,'2021'!$B$2:$K$174,5,FALSE),0)</f>
        <v>0</v>
      </c>
      <c r="W394" s="1843">
        <f>IFERROR(VLOOKUP($A394,'2021'!$B$2:$K$174,8,FALSE),0)</f>
        <v>0</v>
      </c>
      <c r="X394" s="1740">
        <f>IFERROR(VLOOKUP($A394,'2021'!$B$2:$K$174,10,FALSE),0)</f>
        <v>0</v>
      </c>
      <c r="Y394" s="1700">
        <f>IFERROR(VLOOKUP($A394,'2020'!$B$2:$K$170,3,FALSE),0)</f>
        <v>0</v>
      </c>
      <c r="Z394" s="1829">
        <f>IFERROR(VLOOKUP($A394,'2020'!$B$2:$K$170,4,FALSE),0)</f>
        <v>0</v>
      </c>
      <c r="AA394" s="1829">
        <f>IFERROR(VLOOKUP($A394,'2020'!$B$2:$K$170,5,FALSE),0)</f>
        <v>0</v>
      </c>
      <c r="AB394" s="1829">
        <f>IFERROR(VLOOKUP($A394,'2020'!$B$2:$K$170,8,FALSE),0)</f>
        <v>0</v>
      </c>
      <c r="AC394" s="1740">
        <f>IFERROR(VLOOKUP($A394,'2020'!$B$2:$K$170,10,FALSE),0)</f>
        <v>0</v>
      </c>
      <c r="AD394" s="1700">
        <f>IFERROR(VLOOKUP($A394,'2019'!$B$2:$K$170,3,FALSE),0)</f>
        <v>0</v>
      </c>
      <c r="AE394" s="1823">
        <f>IFERROR(VLOOKUP($A394,'2019'!$B$2:$K$170,4,FALSE),0)</f>
        <v>0</v>
      </c>
      <c r="AF394" s="1823">
        <f>IFERROR(VLOOKUP($A394,'2019'!$B$2:$K$170,5,FALSE),0)</f>
        <v>0</v>
      </c>
      <c r="AG394" s="1823">
        <f>IFERROR(VLOOKUP($A394,'2019'!$B$2:$K$170,8,FALSE),0)</f>
        <v>0</v>
      </c>
      <c r="AH394" s="1740">
        <f>IFERROR(VLOOKUP($A394,'2019'!$B$2:$K$170,10,FALSE),0)</f>
        <v>0</v>
      </c>
      <c r="AI394" s="1700">
        <f>IFERROR(VLOOKUP($A394,'2018'!$B$2:$K$170,3,FALSE),0)</f>
        <v>0</v>
      </c>
      <c r="AJ394" s="1821">
        <f>IFERROR(VLOOKUP($A394,'2018'!$B$2:$K$170,4,FALSE),0)</f>
        <v>0</v>
      </c>
      <c r="AK394" s="1821">
        <f>IFERROR(VLOOKUP($A394,'2018'!$B$2:$K$170,5,FALSE),0)</f>
        <v>0</v>
      </c>
      <c r="AL394" s="1821">
        <f>IFERROR(VLOOKUP($A394,'2018'!$B$2:$K$170,8,FALSE),0)</f>
        <v>0</v>
      </c>
      <c r="AM394" s="1740">
        <f>IFERROR(VLOOKUP($A394,'2018'!$B$2:$K$170,10,FALSE),0)</f>
        <v>0</v>
      </c>
      <c r="AN394" s="1700">
        <f>IFERROR(VLOOKUP($A394,'2017'!$B$2:$J$163,2,FALSE),0)</f>
        <v>0</v>
      </c>
      <c r="AO394" s="1815">
        <f>IFERROR(VLOOKUP($A394,'2017'!$B$2:$J$163,3,FALSE),0)</f>
        <v>0</v>
      </c>
      <c r="AP394" s="1815">
        <f>IFERROR(VLOOKUP($A394,'2017'!$B$2:$J$163,4,FALSE),0)</f>
        <v>0</v>
      </c>
      <c r="AQ394" s="1815">
        <f>IFERROR(VLOOKUP($A394,'2017'!$B$2:$J$163,7,FALSE),0)</f>
        <v>0</v>
      </c>
      <c r="AR394" s="1740">
        <f>IFERROR(VLOOKUP($A394,'2017'!$B$2:$J$163,9,FALSE),0)</f>
        <v>0</v>
      </c>
      <c r="AS394" s="1700">
        <f>IFERROR(VLOOKUP($A394,'2016'!$B$2:$K$165,3,FALSE),0)</f>
        <v>0</v>
      </c>
      <c r="AT394" s="1796">
        <f>IFERROR(VLOOKUP($A394,'2016'!$B$2:$K$165,4,FALSE),0)</f>
        <v>0</v>
      </c>
      <c r="AU394" s="1796">
        <f>IFERROR(VLOOKUP($A394,'2016'!$B$2:$K$165,5,FALSE),0)</f>
        <v>0</v>
      </c>
      <c r="AV394" s="1796">
        <f>IFERROR(VLOOKUP($A394,'2016'!$B$2:$K$165,8,FALSE),0)</f>
        <v>0</v>
      </c>
      <c r="AW394" s="1740">
        <f>IFERROR(VLOOKUP($A394,'2016'!$B$2:$K$165,10,FALSE),0)</f>
        <v>0</v>
      </c>
      <c r="AX394" s="1700">
        <f>IFERROR(VLOOKUP($A394,'2015'!$B$2:$K$165,3,FALSE),0)</f>
        <v>0</v>
      </c>
      <c r="AY394" s="1695">
        <f>IFERROR(VLOOKUP($A394,'2015'!$B$2:$K$165,4,FALSE),0)</f>
        <v>0</v>
      </c>
      <c r="AZ394" s="1695">
        <f>IFERROR(VLOOKUP($A394,'2015'!$B$2:$K$165,5,FALSE),0)</f>
        <v>0</v>
      </c>
      <c r="BA394" s="1695">
        <f>IFERROR(VLOOKUP($A394,'2015'!$B$2:$K$165,8,FALSE),0)</f>
        <v>0</v>
      </c>
      <c r="BB394" s="1740">
        <f>IFERROR(VLOOKUP($A394,'2015'!$B$2:$K$165,10,FALSE),0)</f>
        <v>0</v>
      </c>
      <c r="BC394" s="1700">
        <f>IFERROR(VLOOKUP($A394,'2014'!$B$2:$K$157,3,FALSE),0)</f>
        <v>0</v>
      </c>
      <c r="BD394" s="1691">
        <f>IFERROR(VLOOKUP($A394,'2014'!$B$2:$K$157,4,FALSE),0)</f>
        <v>0</v>
      </c>
      <c r="BE394" s="1691">
        <f>IFERROR(VLOOKUP($A394,'2014'!$B$2:$K$157,5,FALSE),0)</f>
        <v>0</v>
      </c>
      <c r="BF394" s="1691">
        <f>IFERROR(VLOOKUP($A394,'2014'!$B$2:$K$157,8,FALSE),0)</f>
        <v>0</v>
      </c>
      <c r="BG394" s="1740">
        <f>IFERROR(VLOOKUP($A394,'2014'!$B$2:$K$157,10,FALSE),0)</f>
        <v>0</v>
      </c>
      <c r="BH394" s="1700">
        <f>IFERROR(VLOOKUP($A394,'2013'!$D$4:$I$249,2,FALSE),0)</f>
        <v>0</v>
      </c>
      <c r="BI394" s="1691">
        <f>IFERROR(VLOOKUP($A394,'2013'!$D$4:$I$249,3,FALSE),0)</f>
        <v>0</v>
      </c>
      <c r="BJ394" s="1691">
        <f>IFERROR(VLOOKUP($A394,'2013'!$D$4:$I$249,4,FALSE),0)</f>
        <v>0</v>
      </c>
      <c r="BK394" s="1691">
        <f>IFERROR(VLOOKUP($A394,'2013'!$D$4:$I$249,5,FALSE),0)</f>
        <v>0</v>
      </c>
      <c r="BL394" s="1740">
        <f>IFERROR(VLOOKUP($A394,'2013'!$D$4:$I$249,6,FALSE),0)</f>
        <v>0</v>
      </c>
      <c r="BM394" s="1737">
        <f>IFERROR(VLOOKUP($A394,'2012'!$D$3:$O$172,2,FALSE),0)</f>
        <v>0</v>
      </c>
      <c r="BN394" s="1691">
        <f>IFERROR(VLOOKUP($A394,'2012'!$D$3:$O$172,3,FALSE),0)</f>
        <v>0</v>
      </c>
      <c r="BO394" s="1743">
        <f>IFERROR(VLOOKUP($A394,'2012'!$D$3:$O$172,4,FALSE),0)</f>
        <v>0</v>
      </c>
      <c r="BP394" s="1700">
        <f>IFERROR(VLOOKUP($A394,'2012'!$D$3:$O$172,5,FALSE),0)</f>
        <v>0</v>
      </c>
      <c r="BQ394" s="1691">
        <f>IFERROR(VLOOKUP($A394,'2012'!$D$3:$O$172,6,FALSE),0)</f>
        <v>0</v>
      </c>
      <c r="BR394" s="1691">
        <f>IFERROR(VLOOKUP($A394,'2012'!$D$3:$O$172,7,FALSE),0)</f>
        <v>0</v>
      </c>
      <c r="BS394" s="1691">
        <f>IFERROR(VLOOKUP($A394,'2012'!$D$3:$O$172,8,FALSE),0)</f>
        <v>0</v>
      </c>
      <c r="BT394" s="1740">
        <f>IFERROR(VLOOKUP($A394,'2012'!$D$3:$O$172,9,FALSE),0)</f>
        <v>0</v>
      </c>
      <c r="BX394" s="1700">
        <f>IFERROR(VLOOKUP($A394,'2011'!$D$4:$I$251,2,FALSE),0)</f>
        <v>0</v>
      </c>
      <c r="BY394" s="1691">
        <f>IFERROR(VLOOKUP($A394,'2011'!$D$4:$I$251,3,FALSE),0)</f>
        <v>0</v>
      </c>
      <c r="BZ394" s="1691">
        <f>IFERROR(VLOOKUP($A394,'2011'!$D$4:$I$251,4,FALSE),0)</f>
        <v>0</v>
      </c>
      <c r="CA394" s="1691">
        <f>IFERROR(VLOOKUP($A394,'2011'!$D$4:$I$251,5,FALSE),0)</f>
        <v>0</v>
      </c>
      <c r="CB394" s="1740">
        <f>IFERROR(VLOOKUP($A394,'2011'!$D$4:$I$251,6,FALSE),0)</f>
        <v>0</v>
      </c>
      <c r="CC394" s="1700">
        <f>IFERROR(VLOOKUP($A394,'2010'!$C$3:$H$234,2,FALSE),0)</f>
        <v>0</v>
      </c>
      <c r="CD394" s="1691">
        <f>IFERROR(VLOOKUP($A394,'2010'!$C$3:$H$234,3,FALSE),0)</f>
        <v>0</v>
      </c>
      <c r="CE394" s="1691">
        <f>IFERROR(VLOOKUP($A394,'2010'!$C$3:$H$234,4,FALSE),0)</f>
        <v>0</v>
      </c>
      <c r="CF394" s="1691">
        <f>IFERROR(VLOOKUP($A394,'2010'!$C$3:$H$234,5,FALSE),0)</f>
        <v>0</v>
      </c>
      <c r="CG394" s="1740">
        <f>IFERROR(VLOOKUP($A394,'2010'!$C$3:$H$234,6,FALSE),0)</f>
        <v>0</v>
      </c>
      <c r="CH394" s="1700">
        <f>IFERROR(VLOOKUP($A394,'2009'!$C$3:$H$242,2,FALSE),0)</f>
        <v>0</v>
      </c>
      <c r="CI394" s="1691">
        <f>IFERROR(VLOOKUP($A394,'2009'!$C$3:$H$242,3,FALSE),0)</f>
        <v>0</v>
      </c>
      <c r="CJ394" s="1691">
        <f>IFERROR(VLOOKUP($A394,'2009'!$C$3:$H$242,4,FALSE),0)</f>
        <v>0</v>
      </c>
      <c r="CK394" s="1691">
        <f>IFERROR(VLOOKUP($A394,'2009'!$C$3:$H$242,5,FALSE),0)</f>
        <v>0</v>
      </c>
      <c r="CL394" s="1740">
        <f>IFERROR(VLOOKUP($A394,'2009'!$C$3:$H$242,6,FALSE),0)</f>
        <v>0</v>
      </c>
      <c r="CM394" s="1700">
        <f>IFERROR(VLOOKUP($A394,'2008'!$C$3:$H$229,2,FALSE),0)</f>
        <v>0</v>
      </c>
      <c r="CN394" s="1691">
        <f>IFERROR(VLOOKUP($A394,'2008'!$C$3:$H$229,3,FALSE),0)</f>
        <v>0</v>
      </c>
      <c r="CO394" s="1691">
        <f>IFERROR(VLOOKUP($A394,'2008'!$C$3:$H$229,4,FALSE),0)</f>
        <v>0</v>
      </c>
      <c r="CP394" s="1691">
        <f>IFERROR(VLOOKUP($A394,'2008'!$C$3:$H$229,5,FALSE),0)</f>
        <v>0</v>
      </c>
      <c r="CQ394" s="1740">
        <f>IFERROR(VLOOKUP($A394,'2008'!$C$3:$H$229,6,FALSE),0)</f>
        <v>0</v>
      </c>
      <c r="CR394" s="1700">
        <f>IFERROR(VLOOKUP($A394,'2007'!$C$3:$M$238,7,FALSE),0)</f>
        <v>0</v>
      </c>
      <c r="CS394" s="1691">
        <f>IFERROR(VLOOKUP($A394,'2007'!$C$3:$M$238,8,FALSE),0)</f>
        <v>0</v>
      </c>
      <c r="CT394" s="1691">
        <f>IFERROR(VLOOKUP($A394,'2007'!$C$3:$M$238,9,FALSE),0)</f>
        <v>0</v>
      </c>
      <c r="CU394" s="1691">
        <f>IFERROR(VLOOKUP($A394,'2007'!$C$3:$M$238,10,FALSE),0)</f>
        <v>0</v>
      </c>
      <c r="CV394" s="1740">
        <f>IFERROR(VLOOKUP($A394,'2007'!$C$3:$M$238,11,FALSE),0)</f>
        <v>0</v>
      </c>
      <c r="CW394" s="1700">
        <f>IFERROR(VLOOKUP($A394,'2006'!$A$2:$F$200,2,FALSE),0)</f>
        <v>0</v>
      </c>
      <c r="CX394" s="1691">
        <f>IFERROR(VLOOKUP($A394,'2006'!$A$2:$F$200,4,FALSE),0)</f>
        <v>0</v>
      </c>
      <c r="CY394" s="1691">
        <f>IFERROR(VLOOKUP($A394,'2006'!$A$2:$F$200,5,FALSE),0)</f>
        <v>0</v>
      </c>
      <c r="CZ394" s="1740">
        <f>IFERROR(VLOOKUP($A394,'2006'!$A$2:$F$200,6,FALSE),0)</f>
        <v>0</v>
      </c>
      <c r="DA394" s="1700">
        <f>IFERROR(VLOOKUP($A394,'2005'!$C$3:$M$205,8,FALSE),0)</f>
        <v>65</v>
      </c>
      <c r="DB394" s="1691">
        <f>IFERROR(VLOOKUP($A394,'2005'!$C$3:$M$205,9,FALSE),0)</f>
        <v>36</v>
      </c>
      <c r="DC394" s="1691">
        <f>IFERROR(VLOOKUP($A394,'2005'!$C$3:$M$205,10,FALSE),0)</f>
        <v>1</v>
      </c>
      <c r="DD394" s="1740">
        <f>IFERROR(VLOOKUP($A394,'2005'!$C$3:$M$205,11,FALSE),0)</f>
        <v>0.55384615384615388</v>
      </c>
      <c r="DE394" s="1700">
        <f>IFERROR(VLOOKUP($A394,'2004'!$C$3:$M$213,8,FALSE),0)</f>
        <v>75</v>
      </c>
      <c r="DF394" s="1691">
        <f>IFERROR(VLOOKUP($A394,'2004'!$C$3:$M$213,9,FALSE),0)</f>
        <v>35</v>
      </c>
      <c r="DG394" s="1691">
        <f>IFERROR(VLOOKUP($A394,'2004'!$C$3:$M$213,10,FALSE),0)</f>
        <v>1</v>
      </c>
      <c r="DH394" s="1740">
        <f>IFERROR(VLOOKUP($A394,'2004'!$C$3:$M$213,11,FALSE),0)</f>
        <v>0.46666666666666667</v>
      </c>
      <c r="DI394" s="1700">
        <f>IFERROR(VLOOKUP($A394,'2003'!$C$3:$Q$214,12,FALSE),0)</f>
        <v>34</v>
      </c>
      <c r="DJ394" s="1691">
        <f>IFERROR(VLOOKUP($A394,'2003'!$C$3:$Q$214,13,FALSE),0)</f>
        <v>18</v>
      </c>
      <c r="DK394" s="1691">
        <f>IFERROR(VLOOKUP($A394,'2003'!$C$3:$Q$214,14,FALSE),0)</f>
        <v>1</v>
      </c>
      <c r="DL394" s="1740">
        <f>IFERROR(VLOOKUP($A394,'2003'!$C$3:$Q$214,15,FALSE),0)</f>
        <v>0.52941176470588236</v>
      </c>
      <c r="DM394" s="1700">
        <f>IFERROR(VLOOKUP($A394,'2002'!$D$3:$R$214,12,FALSE),0)</f>
        <v>0</v>
      </c>
      <c r="DN394" s="1691">
        <f>IFERROR(VLOOKUP($A394,'2002'!$D$3:$R$214,13,FALSE),0)</f>
        <v>0</v>
      </c>
      <c r="DO394" s="1691">
        <f>IFERROR(VLOOKUP($A394,'2002'!$D$3:$R$214,14,FALSE),0)</f>
        <v>0</v>
      </c>
      <c r="DP394" s="1788">
        <f>IFERROR(VLOOKUP($A394,'2002'!$D$3:$R$214,15,FALSE),0)</f>
        <v>0</v>
      </c>
      <c r="DQ394" s="1700">
        <f>IFERROR(VLOOKUP($A394,'Pre 2002'!$C$3:$CK$382,84,FALSE),0)</f>
        <v>0</v>
      </c>
      <c r="DR394" s="1695">
        <f>IFERROR(VLOOKUP($A394,'Pre 2002'!$C$3:$CK$382,85,FALSE),0)</f>
        <v>0</v>
      </c>
      <c r="DS394" s="1695">
        <f>IFERROR(VLOOKUP($A394,'Pre 2002'!$C$3:$CK$382,86,FALSE),0)</f>
        <v>0</v>
      </c>
      <c r="DT394" s="1790">
        <f>IFERROR(VLOOKUP($A394,'Pre 2002'!$C$3:$CK$382,87,FALSE),0)</f>
        <v>0</v>
      </c>
      <c r="DU394" s="1741">
        <f>IFERROR(VLOOKUP(A394,'Pre 2002'!$C$3:$CG$382,83,FALSE),0)</f>
        <v>0</v>
      </c>
    </row>
    <row r="395" spans="1:125">
      <c r="A395" s="1778" t="s">
        <v>2067</v>
      </c>
      <c r="B395" s="1562">
        <f t="shared" si="150"/>
        <v>558</v>
      </c>
      <c r="C395" s="1562">
        <f t="shared" si="151"/>
        <v>284</v>
      </c>
      <c r="D395" s="1562">
        <f t="shared" si="152"/>
        <v>3</v>
      </c>
      <c r="E395" s="1563">
        <f t="shared" si="153"/>
        <v>0.50896057347670254</v>
      </c>
      <c r="F395" s="1786">
        <f t="shared" si="154"/>
        <v>10</v>
      </c>
      <c r="G395" s="1595" t="s">
        <v>2159</v>
      </c>
      <c r="H395" s="1567">
        <f t="shared" si="155"/>
        <v>10</v>
      </c>
      <c r="I395" s="1734">
        <f t="shared" si="156"/>
        <v>558</v>
      </c>
      <c r="J395" s="1734">
        <f t="shared" si="157"/>
        <v>284</v>
      </c>
      <c r="K395" s="1734">
        <f t="shared" si="158"/>
        <v>3</v>
      </c>
      <c r="L395" s="1806">
        <f t="shared" si="159"/>
        <v>0.50896057347670254</v>
      </c>
      <c r="O395" s="1700">
        <f>IFERROR(VLOOKUP($A395,'2022'!$B$2:$K$174,3,FALSE),0)</f>
        <v>0</v>
      </c>
      <c r="P395" s="1858">
        <f>IFERROR(VLOOKUP($A395,'2022'!$B$2:$K$174,4,FALSE),0)</f>
        <v>0</v>
      </c>
      <c r="Q395" s="1858">
        <f>IFERROR(VLOOKUP($A395,'2022'!$B$2:$K$174,5,FALSE),0)</f>
        <v>0</v>
      </c>
      <c r="R395" s="1858">
        <f>IFERROR(VLOOKUP($A395,'2022'!$B$2:$K$174,8,FALSE),0)</f>
        <v>0</v>
      </c>
      <c r="S395" s="1740">
        <f>IFERROR(VLOOKUP($A395,'2022'!$B$2:$K$174,10,FALSE),0)</f>
        <v>0</v>
      </c>
      <c r="T395" s="1700">
        <f>IFERROR(VLOOKUP($A395,'2021'!$B$2:$K$174,3,FALSE),0)</f>
        <v>0</v>
      </c>
      <c r="U395" s="1843">
        <f>IFERROR(VLOOKUP($A395,'2021'!$B$2:$K$174,4,FALSE),0)</f>
        <v>0</v>
      </c>
      <c r="V395" s="1843">
        <f>IFERROR(VLOOKUP($A395,'2021'!$B$2:$K$174,5,FALSE),0)</f>
        <v>0</v>
      </c>
      <c r="W395" s="1843">
        <f>IFERROR(VLOOKUP($A395,'2021'!$B$2:$K$174,8,FALSE),0)</f>
        <v>0</v>
      </c>
      <c r="X395" s="1740">
        <f>IFERROR(VLOOKUP($A395,'2021'!$B$2:$K$174,10,FALSE),0)</f>
        <v>0</v>
      </c>
      <c r="Y395" s="1700">
        <f>IFERROR(VLOOKUP($A395,'2020'!$B$2:$K$170,3,FALSE),0)</f>
        <v>0</v>
      </c>
      <c r="Z395" s="1829">
        <f>IFERROR(VLOOKUP($A395,'2020'!$B$2:$K$170,4,FALSE),0)</f>
        <v>0</v>
      </c>
      <c r="AA395" s="1829">
        <f>IFERROR(VLOOKUP($A395,'2020'!$B$2:$K$170,5,FALSE),0)</f>
        <v>0</v>
      </c>
      <c r="AB395" s="1829">
        <f>IFERROR(VLOOKUP($A395,'2020'!$B$2:$K$170,8,FALSE),0)</f>
        <v>0</v>
      </c>
      <c r="AC395" s="1740">
        <f>IFERROR(VLOOKUP($A395,'2020'!$B$2:$K$170,10,FALSE),0)</f>
        <v>0</v>
      </c>
      <c r="AD395" s="1700">
        <f>IFERROR(VLOOKUP($A395,'2019'!$B$2:$K$170,3,FALSE),0)</f>
        <v>0</v>
      </c>
      <c r="AE395" s="1823">
        <f>IFERROR(VLOOKUP($A395,'2019'!$B$2:$K$170,4,FALSE),0)</f>
        <v>0</v>
      </c>
      <c r="AF395" s="1823">
        <f>IFERROR(VLOOKUP($A395,'2019'!$B$2:$K$170,5,FALSE),0)</f>
        <v>0</v>
      </c>
      <c r="AG395" s="1823">
        <f>IFERROR(VLOOKUP($A395,'2019'!$B$2:$K$170,8,FALSE),0)</f>
        <v>0</v>
      </c>
      <c r="AH395" s="1740">
        <f>IFERROR(VLOOKUP($A395,'2019'!$B$2:$K$170,10,FALSE),0)</f>
        <v>0</v>
      </c>
      <c r="AI395" s="1700">
        <f>IFERROR(VLOOKUP($A395,'2018'!$B$2:$K$170,3,FALSE),0)</f>
        <v>0</v>
      </c>
      <c r="AJ395" s="1821">
        <f>IFERROR(VLOOKUP($A395,'2018'!$B$2:$K$170,4,FALSE),0)</f>
        <v>0</v>
      </c>
      <c r="AK395" s="1821">
        <f>IFERROR(VLOOKUP($A395,'2018'!$B$2:$K$170,5,FALSE),0)</f>
        <v>0</v>
      </c>
      <c r="AL395" s="1821">
        <f>IFERROR(VLOOKUP($A395,'2018'!$B$2:$K$170,8,FALSE),0)</f>
        <v>0</v>
      </c>
      <c r="AM395" s="1740">
        <f>IFERROR(VLOOKUP($A395,'2018'!$B$2:$K$170,10,FALSE),0)</f>
        <v>0</v>
      </c>
      <c r="AN395" s="1700">
        <f>IFERROR(VLOOKUP($A395,'2017'!$B$2:$J$163,2,FALSE),0)</f>
        <v>0</v>
      </c>
      <c r="AO395" s="1815">
        <f>IFERROR(VLOOKUP($A395,'2017'!$B$2:$J$163,3,FALSE),0)</f>
        <v>0</v>
      </c>
      <c r="AP395" s="1815">
        <f>IFERROR(VLOOKUP($A395,'2017'!$B$2:$J$163,4,FALSE),0)</f>
        <v>0</v>
      </c>
      <c r="AQ395" s="1815">
        <f>IFERROR(VLOOKUP($A395,'2017'!$B$2:$J$163,7,FALSE),0)</f>
        <v>0</v>
      </c>
      <c r="AR395" s="1740">
        <f>IFERROR(VLOOKUP($A395,'2017'!$B$2:$J$163,9,FALSE),0)</f>
        <v>0</v>
      </c>
      <c r="AS395" s="1700">
        <f>IFERROR(VLOOKUP($A395,'2016'!$B$2:$K$165,3,FALSE),0)</f>
        <v>0</v>
      </c>
      <c r="AT395" s="1796">
        <f>IFERROR(VLOOKUP($A395,'2016'!$B$2:$K$165,4,FALSE),0)</f>
        <v>0</v>
      </c>
      <c r="AU395" s="1796">
        <f>IFERROR(VLOOKUP($A395,'2016'!$B$2:$K$165,5,FALSE),0)</f>
        <v>0</v>
      </c>
      <c r="AV395" s="1796">
        <f>IFERROR(VLOOKUP($A395,'2016'!$B$2:$K$165,8,FALSE),0)</f>
        <v>0</v>
      </c>
      <c r="AW395" s="1740">
        <f>IFERROR(VLOOKUP($A395,'2016'!$B$2:$K$165,10,FALSE),0)</f>
        <v>0</v>
      </c>
      <c r="AX395" s="1700">
        <f>IFERROR(VLOOKUP($A395,'2015'!$B$2:$K$165,3,FALSE),0)</f>
        <v>0</v>
      </c>
      <c r="AY395" s="1695">
        <f>IFERROR(VLOOKUP($A395,'2015'!$B$2:$K$165,4,FALSE),0)</f>
        <v>0</v>
      </c>
      <c r="AZ395" s="1695">
        <f>IFERROR(VLOOKUP($A395,'2015'!$B$2:$K$165,5,FALSE),0)</f>
        <v>0</v>
      </c>
      <c r="BA395" s="1695">
        <f>IFERROR(VLOOKUP($A395,'2015'!$B$2:$K$165,8,FALSE),0)</f>
        <v>0</v>
      </c>
      <c r="BB395" s="1740">
        <f>IFERROR(VLOOKUP($A395,'2015'!$B$2:$K$165,10,FALSE),0)</f>
        <v>0</v>
      </c>
      <c r="BC395" s="1700">
        <f>IFERROR(VLOOKUP($A395,'2014'!$B$2:$K$157,3,FALSE),0)</f>
        <v>0</v>
      </c>
      <c r="BD395" s="1691">
        <f>IFERROR(VLOOKUP($A395,'2014'!$B$2:$K$157,4,FALSE),0)</f>
        <v>0</v>
      </c>
      <c r="BE395" s="1691">
        <f>IFERROR(VLOOKUP($A395,'2014'!$B$2:$K$157,5,FALSE),0)</f>
        <v>0</v>
      </c>
      <c r="BF395" s="1691">
        <f>IFERROR(VLOOKUP($A395,'2014'!$B$2:$K$157,8,FALSE),0)</f>
        <v>0</v>
      </c>
      <c r="BG395" s="1740">
        <f>IFERROR(VLOOKUP($A395,'2014'!$B$2:$K$157,10,FALSE),0)</f>
        <v>0</v>
      </c>
      <c r="BH395" s="1700">
        <f>IFERROR(VLOOKUP($A395,'2013'!$D$4:$I$249,2,FALSE),0)</f>
        <v>0</v>
      </c>
      <c r="BI395" s="1691">
        <f>IFERROR(VLOOKUP($A395,'2013'!$D$4:$I$249,3,FALSE),0)</f>
        <v>0</v>
      </c>
      <c r="BJ395" s="1691">
        <f>IFERROR(VLOOKUP($A395,'2013'!$D$4:$I$249,4,FALSE),0)</f>
        <v>0</v>
      </c>
      <c r="BK395" s="1691">
        <f>IFERROR(VLOOKUP($A395,'2013'!$D$4:$I$249,5,FALSE),0)</f>
        <v>0</v>
      </c>
      <c r="BL395" s="1740">
        <f>IFERROR(VLOOKUP($A395,'2013'!$D$4:$I$249,6,FALSE),0)</f>
        <v>0</v>
      </c>
      <c r="BM395" s="1737">
        <f>IFERROR(VLOOKUP($A395,'2012'!$D$3:$O$172,2,FALSE),0)</f>
        <v>0</v>
      </c>
      <c r="BN395" s="1691">
        <f>IFERROR(VLOOKUP($A395,'2012'!$D$3:$O$172,3,FALSE),0)</f>
        <v>0</v>
      </c>
      <c r="BO395" s="1743">
        <f>IFERROR(VLOOKUP($A395,'2012'!$D$3:$O$172,4,FALSE),0)</f>
        <v>0</v>
      </c>
      <c r="BP395" s="1700">
        <f>IFERROR(VLOOKUP($A395,'2012'!$D$3:$O$172,5,FALSE),0)</f>
        <v>0</v>
      </c>
      <c r="BQ395" s="1691">
        <f>IFERROR(VLOOKUP($A395,'2012'!$D$3:$O$172,6,FALSE),0)</f>
        <v>0</v>
      </c>
      <c r="BR395" s="1691">
        <f>IFERROR(VLOOKUP($A395,'2012'!$D$3:$O$172,7,FALSE),0)</f>
        <v>0</v>
      </c>
      <c r="BS395" s="1691">
        <f>IFERROR(VLOOKUP($A395,'2012'!$D$3:$O$172,8,FALSE),0)</f>
        <v>0</v>
      </c>
      <c r="BT395" s="1740">
        <f>IFERROR(VLOOKUP($A395,'2012'!$D$3:$O$172,9,FALSE),0)</f>
        <v>0</v>
      </c>
      <c r="BX395" s="1700">
        <f>IFERROR(VLOOKUP($A395,'2011'!$D$4:$I$251,2,FALSE),0)</f>
        <v>0</v>
      </c>
      <c r="BY395" s="1691">
        <f>IFERROR(VLOOKUP($A395,'2011'!$D$4:$I$251,3,FALSE),0)</f>
        <v>0</v>
      </c>
      <c r="BZ395" s="1691">
        <f>IFERROR(VLOOKUP($A395,'2011'!$D$4:$I$251,4,FALSE),0)</f>
        <v>0</v>
      </c>
      <c r="CA395" s="1691">
        <f>IFERROR(VLOOKUP($A395,'2011'!$D$4:$I$251,5,FALSE),0)</f>
        <v>0</v>
      </c>
      <c r="CB395" s="1740">
        <f>IFERROR(VLOOKUP($A395,'2011'!$D$4:$I$251,6,FALSE),0)</f>
        <v>0</v>
      </c>
      <c r="CC395" s="1700">
        <f>IFERROR(VLOOKUP($A395,'2010'!$C$3:$H$234,2,FALSE),0)</f>
        <v>0</v>
      </c>
      <c r="CD395" s="1691">
        <f>IFERROR(VLOOKUP($A395,'2010'!$C$3:$H$234,3,FALSE),0)</f>
        <v>0</v>
      </c>
      <c r="CE395" s="1691">
        <f>IFERROR(VLOOKUP($A395,'2010'!$C$3:$H$234,4,FALSE),0)</f>
        <v>0</v>
      </c>
      <c r="CF395" s="1691">
        <f>IFERROR(VLOOKUP($A395,'2010'!$C$3:$H$234,5,FALSE),0)</f>
        <v>0</v>
      </c>
      <c r="CG395" s="1740">
        <f>IFERROR(VLOOKUP($A395,'2010'!$C$3:$H$234,6,FALSE),0)</f>
        <v>0</v>
      </c>
      <c r="CH395" s="1700">
        <f>IFERROR(VLOOKUP($A395,'2009'!$C$3:$H$242,2,FALSE),0)</f>
        <v>0</v>
      </c>
      <c r="CI395" s="1691">
        <f>IFERROR(VLOOKUP($A395,'2009'!$C$3:$H$242,3,FALSE),0)</f>
        <v>0</v>
      </c>
      <c r="CJ395" s="1691">
        <f>IFERROR(VLOOKUP($A395,'2009'!$C$3:$H$242,4,FALSE),0)</f>
        <v>0</v>
      </c>
      <c r="CK395" s="1691">
        <f>IFERROR(VLOOKUP($A395,'2009'!$C$3:$H$242,5,FALSE),0)</f>
        <v>0</v>
      </c>
      <c r="CL395" s="1740">
        <f>IFERROR(VLOOKUP($A395,'2009'!$C$3:$H$242,6,FALSE),0)</f>
        <v>0</v>
      </c>
      <c r="CM395" s="1700">
        <f>IFERROR(VLOOKUP($A395,'2008'!$C$3:$H$229,2,FALSE),0)</f>
        <v>0</v>
      </c>
      <c r="CN395" s="1691">
        <f>IFERROR(VLOOKUP($A395,'2008'!$C$3:$H$229,3,FALSE),0)</f>
        <v>0</v>
      </c>
      <c r="CO395" s="1691">
        <f>IFERROR(VLOOKUP($A395,'2008'!$C$3:$H$229,4,FALSE),0)</f>
        <v>0</v>
      </c>
      <c r="CP395" s="1691">
        <f>IFERROR(VLOOKUP($A395,'2008'!$C$3:$H$229,5,FALSE),0)</f>
        <v>0</v>
      </c>
      <c r="CQ395" s="1740">
        <f>IFERROR(VLOOKUP($A395,'2008'!$C$3:$H$229,6,FALSE),0)</f>
        <v>0</v>
      </c>
      <c r="CR395" s="1700">
        <f>IFERROR(VLOOKUP($A395,'2007'!$C$3:$M$238,7,FALSE),0)</f>
        <v>0</v>
      </c>
      <c r="CS395" s="1691">
        <f>IFERROR(VLOOKUP($A395,'2007'!$C$3:$M$238,8,FALSE),0)</f>
        <v>0</v>
      </c>
      <c r="CT395" s="1691">
        <f>IFERROR(VLOOKUP($A395,'2007'!$C$3:$M$238,9,FALSE),0)</f>
        <v>0</v>
      </c>
      <c r="CU395" s="1691">
        <f>IFERROR(VLOOKUP($A395,'2007'!$C$3:$M$238,10,FALSE),0)</f>
        <v>0</v>
      </c>
      <c r="CV395" s="1740">
        <f>IFERROR(VLOOKUP($A395,'2007'!$C$3:$M$238,11,FALSE),0)</f>
        <v>0</v>
      </c>
      <c r="CW395" s="1700">
        <f>IFERROR(VLOOKUP($A395,'2006'!$A$2:$F$200,2,FALSE),0)</f>
        <v>0</v>
      </c>
      <c r="CX395" s="1691">
        <f>IFERROR(VLOOKUP($A395,'2006'!$A$2:$F$200,4,FALSE),0)</f>
        <v>0</v>
      </c>
      <c r="CY395" s="1691">
        <f>IFERROR(VLOOKUP($A395,'2006'!$A$2:$F$200,5,FALSE),0)</f>
        <v>0</v>
      </c>
      <c r="CZ395" s="1740">
        <f>IFERROR(VLOOKUP($A395,'2006'!$A$2:$F$200,6,FALSE),0)</f>
        <v>0</v>
      </c>
      <c r="DA395" s="1700">
        <f>IFERROR(VLOOKUP($A395,'2005'!$C$3:$M$205,8,FALSE),0)</f>
        <v>0</v>
      </c>
      <c r="DB395" s="1691">
        <f>IFERROR(VLOOKUP($A395,'2005'!$C$3:$M$205,9,FALSE),0)</f>
        <v>0</v>
      </c>
      <c r="DC395" s="1691">
        <f>IFERROR(VLOOKUP($A395,'2005'!$C$3:$M$205,10,FALSE),0)</f>
        <v>0</v>
      </c>
      <c r="DD395" s="1740">
        <f>IFERROR(VLOOKUP($A395,'2005'!$C$3:$M$205,11,FALSE),0)</f>
        <v>0</v>
      </c>
      <c r="DE395" s="1700">
        <f>IFERROR(VLOOKUP($A395,'2004'!$C$3:$M$213,8,FALSE),0)</f>
        <v>0</v>
      </c>
      <c r="DF395" s="1691">
        <f>IFERROR(VLOOKUP($A395,'2004'!$C$3:$M$213,9,FALSE),0)</f>
        <v>0</v>
      </c>
      <c r="DG395" s="1691">
        <f>IFERROR(VLOOKUP($A395,'2004'!$C$3:$M$213,10,FALSE),0)</f>
        <v>0</v>
      </c>
      <c r="DH395" s="1740">
        <f>IFERROR(VLOOKUP($A395,'2004'!$C$3:$M$213,11,FALSE),0)</f>
        <v>0</v>
      </c>
      <c r="DI395" s="1700">
        <f>IFERROR(VLOOKUP($A395,'2003'!$C$3:$Q$214,12,FALSE),0)</f>
        <v>0</v>
      </c>
      <c r="DJ395" s="1691">
        <f>IFERROR(VLOOKUP($A395,'2003'!$C$3:$Q$214,13,FALSE),0)</f>
        <v>0</v>
      </c>
      <c r="DK395" s="1691">
        <f>IFERROR(VLOOKUP($A395,'2003'!$C$3:$Q$214,14,FALSE),0)</f>
        <v>0</v>
      </c>
      <c r="DL395" s="1740">
        <f>IFERROR(VLOOKUP($A395,'2003'!$C$3:$Q$214,15,FALSE),0)</f>
        <v>0</v>
      </c>
      <c r="DM395" s="1700">
        <f>IFERROR(VLOOKUP($A395,'2002'!$D$3:$R$214,12,FALSE),0)</f>
        <v>0</v>
      </c>
      <c r="DN395" s="1691">
        <f>IFERROR(VLOOKUP($A395,'2002'!$D$3:$R$214,13,FALSE),0)</f>
        <v>0</v>
      </c>
      <c r="DO395" s="1691">
        <f>IFERROR(VLOOKUP($A395,'2002'!$D$3:$R$214,14,FALSE),0)</f>
        <v>0</v>
      </c>
      <c r="DP395" s="1788">
        <f>IFERROR(VLOOKUP($A395,'2002'!$D$3:$R$214,15,FALSE),0)</f>
        <v>0</v>
      </c>
      <c r="DQ395" s="1700">
        <f>IFERROR(VLOOKUP($A395,'Pre 2002'!$C$3:$CK$382,84,FALSE),0)</f>
        <v>558</v>
      </c>
      <c r="DR395" s="1695">
        <f>IFERROR(VLOOKUP($A395,'Pre 2002'!$C$3:$CK$382,85,FALSE),0)</f>
        <v>284</v>
      </c>
      <c r="DS395" s="1695">
        <f>IFERROR(VLOOKUP($A395,'Pre 2002'!$C$3:$CK$382,86,FALSE),0)</f>
        <v>3</v>
      </c>
      <c r="DT395" s="1790">
        <f>IFERROR(VLOOKUP($A395,'Pre 2002'!$C$3:$CK$382,87,FALSE),0)</f>
        <v>0.50896057347670254</v>
      </c>
      <c r="DU395" s="1741">
        <f>IFERROR(VLOOKUP(A395,'Pre 2002'!$C$3:$CG$382,83,FALSE),0)</f>
        <v>10</v>
      </c>
    </row>
    <row r="396" spans="1:125">
      <c r="A396" s="1778" t="s">
        <v>1688</v>
      </c>
      <c r="B396" s="1562">
        <f t="shared" si="150"/>
        <v>251</v>
      </c>
      <c r="C396" s="1562">
        <f t="shared" si="151"/>
        <v>126</v>
      </c>
      <c r="D396" s="1562">
        <f t="shared" si="152"/>
        <v>3</v>
      </c>
      <c r="E396" s="1563">
        <f t="shared" si="153"/>
        <v>0.50199203187250996</v>
      </c>
      <c r="F396" s="1786">
        <f t="shared" si="154"/>
        <v>5</v>
      </c>
      <c r="G396" s="1595">
        <v>2005</v>
      </c>
      <c r="H396" s="1567">
        <f t="shared" si="155"/>
        <v>5</v>
      </c>
      <c r="I396" s="1734">
        <f t="shared" si="156"/>
        <v>251</v>
      </c>
      <c r="J396" s="1734">
        <f t="shared" si="157"/>
        <v>126</v>
      </c>
      <c r="K396" s="1734">
        <f t="shared" si="158"/>
        <v>3</v>
      </c>
      <c r="L396" s="1806">
        <f t="shared" si="159"/>
        <v>0.50199203187250996</v>
      </c>
      <c r="O396" s="1700">
        <f>IFERROR(VLOOKUP($A396,'2022'!$B$2:$K$174,3,FALSE),0)</f>
        <v>0</v>
      </c>
      <c r="P396" s="1858">
        <f>IFERROR(VLOOKUP($A396,'2022'!$B$2:$K$174,4,FALSE),0)</f>
        <v>0</v>
      </c>
      <c r="Q396" s="1858">
        <f>IFERROR(VLOOKUP($A396,'2022'!$B$2:$K$174,5,FALSE),0)</f>
        <v>0</v>
      </c>
      <c r="R396" s="1858">
        <f>IFERROR(VLOOKUP($A396,'2022'!$B$2:$K$174,8,FALSE),0)</f>
        <v>0</v>
      </c>
      <c r="S396" s="1740">
        <f>IFERROR(VLOOKUP($A396,'2022'!$B$2:$K$174,10,FALSE),0)</f>
        <v>0</v>
      </c>
      <c r="T396" s="1700">
        <f>IFERROR(VLOOKUP($A396,'2021'!$B$2:$K$174,3,FALSE),0)</f>
        <v>0</v>
      </c>
      <c r="U396" s="1843">
        <f>IFERROR(VLOOKUP($A396,'2021'!$B$2:$K$174,4,FALSE),0)</f>
        <v>0</v>
      </c>
      <c r="V396" s="1843">
        <f>IFERROR(VLOOKUP($A396,'2021'!$B$2:$K$174,5,FALSE),0)</f>
        <v>0</v>
      </c>
      <c r="W396" s="1843">
        <f>IFERROR(VLOOKUP($A396,'2021'!$B$2:$K$174,8,FALSE),0)</f>
        <v>0</v>
      </c>
      <c r="X396" s="1740">
        <f>IFERROR(VLOOKUP($A396,'2021'!$B$2:$K$174,10,FALSE),0)</f>
        <v>0</v>
      </c>
      <c r="Y396" s="1700">
        <f>IFERROR(VLOOKUP($A396,'2020'!$B$2:$K$170,3,FALSE),0)</f>
        <v>0</v>
      </c>
      <c r="Z396" s="1829">
        <f>IFERROR(VLOOKUP($A396,'2020'!$B$2:$K$170,4,FALSE),0)</f>
        <v>0</v>
      </c>
      <c r="AA396" s="1829">
        <f>IFERROR(VLOOKUP($A396,'2020'!$B$2:$K$170,5,FALSE),0)</f>
        <v>0</v>
      </c>
      <c r="AB396" s="1829">
        <f>IFERROR(VLOOKUP($A396,'2020'!$B$2:$K$170,8,FALSE),0)</f>
        <v>0</v>
      </c>
      <c r="AC396" s="1740">
        <f>IFERROR(VLOOKUP($A396,'2020'!$B$2:$K$170,10,FALSE),0)</f>
        <v>0</v>
      </c>
      <c r="AD396" s="1700">
        <f>IFERROR(VLOOKUP($A396,'2019'!$B$2:$K$170,3,FALSE),0)</f>
        <v>0</v>
      </c>
      <c r="AE396" s="1823">
        <f>IFERROR(VLOOKUP($A396,'2019'!$B$2:$K$170,4,FALSE),0)</f>
        <v>0</v>
      </c>
      <c r="AF396" s="1823">
        <f>IFERROR(VLOOKUP($A396,'2019'!$B$2:$K$170,5,FALSE),0)</f>
        <v>0</v>
      </c>
      <c r="AG396" s="1823">
        <f>IFERROR(VLOOKUP($A396,'2019'!$B$2:$K$170,8,FALSE),0)</f>
        <v>0</v>
      </c>
      <c r="AH396" s="1740">
        <f>IFERROR(VLOOKUP($A396,'2019'!$B$2:$K$170,10,FALSE),0)</f>
        <v>0</v>
      </c>
      <c r="AI396" s="1700">
        <f>IFERROR(VLOOKUP($A396,'2018'!$B$2:$K$170,3,FALSE),0)</f>
        <v>0</v>
      </c>
      <c r="AJ396" s="1821">
        <f>IFERROR(VLOOKUP($A396,'2018'!$B$2:$K$170,4,FALSE),0)</f>
        <v>0</v>
      </c>
      <c r="AK396" s="1821">
        <f>IFERROR(VLOOKUP($A396,'2018'!$B$2:$K$170,5,FALSE),0)</f>
        <v>0</v>
      </c>
      <c r="AL396" s="1821">
        <f>IFERROR(VLOOKUP($A396,'2018'!$B$2:$K$170,8,FALSE),0)</f>
        <v>0</v>
      </c>
      <c r="AM396" s="1740">
        <f>IFERROR(VLOOKUP($A396,'2018'!$B$2:$K$170,10,FALSE),0)</f>
        <v>0</v>
      </c>
      <c r="AN396" s="1700">
        <f>IFERROR(VLOOKUP($A396,'2017'!$B$2:$J$163,2,FALSE),0)</f>
        <v>0</v>
      </c>
      <c r="AO396" s="1815">
        <f>IFERROR(VLOOKUP($A396,'2017'!$B$2:$J$163,3,FALSE),0)</f>
        <v>0</v>
      </c>
      <c r="AP396" s="1815">
        <f>IFERROR(VLOOKUP($A396,'2017'!$B$2:$J$163,4,FALSE),0)</f>
        <v>0</v>
      </c>
      <c r="AQ396" s="1815">
        <f>IFERROR(VLOOKUP($A396,'2017'!$B$2:$J$163,7,FALSE),0)</f>
        <v>0</v>
      </c>
      <c r="AR396" s="1740">
        <f>IFERROR(VLOOKUP($A396,'2017'!$B$2:$J$163,9,FALSE),0)</f>
        <v>0</v>
      </c>
      <c r="AS396" s="1700">
        <f>IFERROR(VLOOKUP($A396,'2016'!$B$2:$K$165,3,FALSE),0)</f>
        <v>0</v>
      </c>
      <c r="AT396" s="1796">
        <f>IFERROR(VLOOKUP($A396,'2016'!$B$2:$K$165,4,FALSE),0)</f>
        <v>0</v>
      </c>
      <c r="AU396" s="1796">
        <f>IFERROR(VLOOKUP($A396,'2016'!$B$2:$K$165,5,FALSE),0)</f>
        <v>0</v>
      </c>
      <c r="AV396" s="1796">
        <f>IFERROR(VLOOKUP($A396,'2016'!$B$2:$K$165,8,FALSE),0)</f>
        <v>0</v>
      </c>
      <c r="AW396" s="1740">
        <f>IFERROR(VLOOKUP($A396,'2016'!$B$2:$K$165,10,FALSE),0)</f>
        <v>0</v>
      </c>
      <c r="AX396" s="1700">
        <f>IFERROR(VLOOKUP($A396,'2015'!$B$2:$K$165,3,FALSE),0)</f>
        <v>0</v>
      </c>
      <c r="AY396" s="1695">
        <f>IFERROR(VLOOKUP($A396,'2015'!$B$2:$K$165,4,FALSE),0)</f>
        <v>0</v>
      </c>
      <c r="AZ396" s="1695">
        <f>IFERROR(VLOOKUP($A396,'2015'!$B$2:$K$165,5,FALSE),0)</f>
        <v>0</v>
      </c>
      <c r="BA396" s="1695">
        <f>IFERROR(VLOOKUP($A396,'2015'!$B$2:$K$165,8,FALSE),0)</f>
        <v>0</v>
      </c>
      <c r="BB396" s="1740">
        <f>IFERROR(VLOOKUP($A396,'2015'!$B$2:$K$165,10,FALSE),0)</f>
        <v>0</v>
      </c>
      <c r="BC396" s="1700">
        <f>IFERROR(VLOOKUP($A396,'2014'!$B$2:$K$157,3,FALSE),0)</f>
        <v>0</v>
      </c>
      <c r="BD396" s="1691">
        <f>IFERROR(VLOOKUP($A396,'2014'!$B$2:$K$157,4,FALSE),0)</f>
        <v>0</v>
      </c>
      <c r="BE396" s="1691">
        <f>IFERROR(VLOOKUP($A396,'2014'!$B$2:$K$157,5,FALSE),0)</f>
        <v>0</v>
      </c>
      <c r="BF396" s="1691">
        <f>IFERROR(VLOOKUP($A396,'2014'!$B$2:$K$157,8,FALSE),0)</f>
        <v>0</v>
      </c>
      <c r="BG396" s="1740">
        <f>IFERROR(VLOOKUP($A396,'2014'!$B$2:$K$157,10,FALSE),0)</f>
        <v>0</v>
      </c>
      <c r="BH396" s="1700">
        <f>IFERROR(VLOOKUP($A396,'2013'!$D$4:$I$249,2,FALSE),0)</f>
        <v>39</v>
      </c>
      <c r="BI396" s="1691">
        <f>IFERROR(VLOOKUP($A396,'2013'!$D$4:$I$249,3,FALSE),0)</f>
        <v>12</v>
      </c>
      <c r="BJ396" s="1691">
        <f>IFERROR(VLOOKUP($A396,'2013'!$D$4:$I$249,4,FALSE),0)</f>
        <v>18</v>
      </c>
      <c r="BK396" s="1691">
        <f>IFERROR(VLOOKUP($A396,'2013'!$D$4:$I$249,5,FALSE),0)</f>
        <v>1</v>
      </c>
      <c r="BL396" s="1740">
        <f>IFERROR(VLOOKUP($A396,'2013'!$D$4:$I$249,6,FALSE),0)</f>
        <v>0.46153846153846156</v>
      </c>
      <c r="BM396" s="1737">
        <f>IFERROR(VLOOKUP($A396,'2012'!$D$3:$O$172,2,FALSE),0)</f>
        <v>212</v>
      </c>
      <c r="BN396" s="1691">
        <f>IFERROR(VLOOKUP($A396,'2012'!$D$3:$O$172,3,FALSE),0)</f>
        <v>108</v>
      </c>
      <c r="BO396" s="1743">
        <f>IFERROR(VLOOKUP($A396,'2012'!$D$3:$O$172,4,FALSE),0)</f>
        <v>2</v>
      </c>
      <c r="BP396" s="1700">
        <f>IFERROR(VLOOKUP($A396,'2012'!$D$3:$O$172,5,FALSE),0)</f>
        <v>53</v>
      </c>
      <c r="BQ396" s="1691">
        <f>IFERROR(VLOOKUP($A396,'2012'!$D$3:$O$172,6,FALSE),0)</f>
        <v>19</v>
      </c>
      <c r="BR396" s="1691">
        <f>IFERROR(VLOOKUP($A396,'2012'!$D$3:$O$172,7,FALSE),0)</f>
        <v>30</v>
      </c>
      <c r="BS396" s="1691">
        <f>IFERROR(VLOOKUP($A396,'2012'!$D$3:$O$172,8,FALSE),0)</f>
        <v>0</v>
      </c>
      <c r="BT396" s="1740">
        <f>IFERROR(VLOOKUP($A396,'2012'!$D$3:$O$172,9,FALSE),0)</f>
        <v>0.56603773584905659</v>
      </c>
      <c r="BU396" s="1737">
        <f>IFERROR(VLOOKUP($A396,'2012'!$D$3:$O$172,10,FALSE),0)</f>
        <v>159</v>
      </c>
      <c r="BV396" s="1691">
        <f>IFERROR(VLOOKUP($A396,'2012'!$D$3:$O$172,11,FALSE),0)</f>
        <v>78</v>
      </c>
      <c r="BW396" s="1743">
        <f>IFERROR(VLOOKUP($A396,'2012'!$D$3:$O$172,12,FALSE),0)</f>
        <v>2</v>
      </c>
      <c r="BX396" s="1700">
        <f>IFERROR(VLOOKUP($A396,'2011'!$D$4:$I$251,2,FALSE),0)</f>
        <v>58</v>
      </c>
      <c r="BY396" s="1691">
        <f>IFERROR(VLOOKUP($A396,'2011'!$D$4:$I$251,3,FALSE),0)</f>
        <v>17</v>
      </c>
      <c r="BZ396" s="1691">
        <f>IFERROR(VLOOKUP($A396,'2011'!$D$4:$I$251,4,FALSE),0)</f>
        <v>29</v>
      </c>
      <c r="CA396" s="1691">
        <f>IFERROR(VLOOKUP($A396,'2011'!$D$4:$I$251,5,FALSE),0)</f>
        <v>0</v>
      </c>
      <c r="CB396" s="1740">
        <f>IFERROR(VLOOKUP($A396,'2011'!$D$4:$I$251,6,FALSE),0)</f>
        <v>0.5</v>
      </c>
      <c r="CC396" s="1700">
        <f>IFERROR(VLOOKUP($A396,'2010'!$C$3:$H$234,2,FALSE),0)</f>
        <v>59</v>
      </c>
      <c r="CD396" s="1691">
        <f>IFERROR(VLOOKUP($A396,'2010'!$C$3:$H$234,3,FALSE),0)</f>
        <v>19</v>
      </c>
      <c r="CE396" s="1691">
        <f>IFERROR(VLOOKUP($A396,'2010'!$C$3:$H$234,4,FALSE),0)</f>
        <v>32</v>
      </c>
      <c r="CF396" s="1691">
        <f>IFERROR(VLOOKUP($A396,'2010'!$C$3:$H$234,5,FALSE),0)</f>
        <v>1</v>
      </c>
      <c r="CG396" s="1740">
        <f>IFERROR(VLOOKUP($A396,'2010'!$C$3:$H$234,6,FALSE),0)</f>
        <v>0.5423728813559322</v>
      </c>
      <c r="CH396" s="1700">
        <f>IFERROR(VLOOKUP($A396,'2009'!$C$3:$H$242,2,FALSE),0)</f>
        <v>42</v>
      </c>
      <c r="CI396" s="1691">
        <f>IFERROR(VLOOKUP($A396,'2009'!$C$3:$H$242,3,FALSE),0)</f>
        <v>13</v>
      </c>
      <c r="CJ396" s="1691">
        <f>IFERROR(VLOOKUP($A396,'2009'!$C$3:$H$242,4,FALSE),0)</f>
        <v>17</v>
      </c>
      <c r="CK396" s="1691">
        <f>IFERROR(VLOOKUP($A396,'2009'!$C$3:$H$242,5,FALSE),0)</f>
        <v>1</v>
      </c>
      <c r="CL396" s="1740">
        <f>IFERROR(VLOOKUP($A396,'2009'!$C$3:$H$242,6,FALSE),0)</f>
        <v>0.40476190476190477</v>
      </c>
      <c r="CM396" s="1700">
        <f>IFERROR(VLOOKUP($A396,'2008'!$C$3:$H$229,2,FALSE),0)</f>
        <v>0</v>
      </c>
      <c r="CN396" s="1691">
        <f>IFERROR(VLOOKUP($A396,'2008'!$C$3:$H$229,3,FALSE),0)</f>
        <v>0</v>
      </c>
      <c r="CO396" s="1691">
        <f>IFERROR(VLOOKUP($A396,'2008'!$C$3:$H$229,4,FALSE),0)</f>
        <v>0</v>
      </c>
      <c r="CP396" s="1691">
        <f>IFERROR(VLOOKUP($A396,'2008'!$C$3:$H$229,5,FALSE),0)</f>
        <v>0</v>
      </c>
      <c r="CQ396" s="1740">
        <f>IFERROR(VLOOKUP($A396,'2008'!$C$3:$H$229,6,FALSE),0)</f>
        <v>0</v>
      </c>
      <c r="CR396" s="1700">
        <f>IFERROR(VLOOKUP($A396,'2007'!$C$3:$M$238,7,FALSE),0)</f>
        <v>0</v>
      </c>
      <c r="CS396" s="1691">
        <f>IFERROR(VLOOKUP($A396,'2007'!$C$3:$M$238,8,FALSE),0)</f>
        <v>0</v>
      </c>
      <c r="CT396" s="1691">
        <f>IFERROR(VLOOKUP($A396,'2007'!$C$3:$M$238,9,FALSE),0)</f>
        <v>0</v>
      </c>
      <c r="CU396" s="1691">
        <f>IFERROR(VLOOKUP($A396,'2007'!$C$3:$M$238,10,FALSE),0)</f>
        <v>0</v>
      </c>
      <c r="CV396" s="1740">
        <f>IFERROR(VLOOKUP($A396,'2007'!$C$3:$M$238,11,FALSE),0)</f>
        <v>0</v>
      </c>
      <c r="CW396" s="1700">
        <f>IFERROR(VLOOKUP($A396,'2006'!$A$2:$F$200,2,FALSE),0)</f>
        <v>0</v>
      </c>
      <c r="CX396" s="1691">
        <f>IFERROR(VLOOKUP($A396,'2006'!$A$2:$F$200,4,FALSE),0)</f>
        <v>0</v>
      </c>
      <c r="CY396" s="1691">
        <f>IFERROR(VLOOKUP($A396,'2006'!$A$2:$F$200,5,FALSE),0)</f>
        <v>0</v>
      </c>
      <c r="CZ396" s="1740">
        <f>IFERROR(VLOOKUP($A396,'2006'!$A$2:$F$200,6,FALSE),0)</f>
        <v>0</v>
      </c>
      <c r="DA396" s="1700">
        <f>IFERROR(VLOOKUP($A396,'2005'!$C$3:$M$205,8,FALSE),0)</f>
        <v>0</v>
      </c>
      <c r="DB396" s="1691">
        <f>IFERROR(VLOOKUP($A396,'2005'!$C$3:$M$205,9,FALSE),0)</f>
        <v>0</v>
      </c>
      <c r="DC396" s="1691">
        <f>IFERROR(VLOOKUP($A396,'2005'!$C$3:$M$205,10,FALSE),0)</f>
        <v>0</v>
      </c>
      <c r="DD396" s="1740">
        <f>IFERROR(VLOOKUP($A396,'2005'!$C$3:$M$205,11,FALSE),0)</f>
        <v>0</v>
      </c>
      <c r="DE396" s="1700">
        <f>IFERROR(VLOOKUP($A396,'2004'!$C$3:$M$213,8,FALSE),0)</f>
        <v>0</v>
      </c>
      <c r="DF396" s="1691">
        <f>IFERROR(VLOOKUP($A396,'2004'!$C$3:$M$213,9,FALSE),0)</f>
        <v>0</v>
      </c>
      <c r="DG396" s="1691">
        <f>IFERROR(VLOOKUP($A396,'2004'!$C$3:$M$213,10,FALSE),0)</f>
        <v>0</v>
      </c>
      <c r="DH396" s="1740">
        <f>IFERROR(VLOOKUP($A396,'2004'!$C$3:$M$213,11,FALSE),0)</f>
        <v>0</v>
      </c>
      <c r="DI396" s="1700">
        <f>IFERROR(VLOOKUP($A396,'2003'!$C$3:$Q$214,12,FALSE),0)</f>
        <v>0</v>
      </c>
      <c r="DJ396" s="1691">
        <f>IFERROR(VLOOKUP($A396,'2003'!$C$3:$Q$214,13,FALSE),0)</f>
        <v>0</v>
      </c>
      <c r="DK396" s="1691">
        <f>IFERROR(VLOOKUP($A396,'2003'!$C$3:$Q$214,14,FALSE),0)</f>
        <v>0</v>
      </c>
      <c r="DL396" s="1740">
        <f>IFERROR(VLOOKUP($A396,'2003'!$C$3:$Q$214,15,FALSE),0)</f>
        <v>0</v>
      </c>
      <c r="DM396" s="1700">
        <f>IFERROR(VLOOKUP($A396,'2002'!$D$3:$R$214,12,FALSE),0)</f>
        <v>0</v>
      </c>
      <c r="DN396" s="1691">
        <f>IFERROR(VLOOKUP($A396,'2002'!$D$3:$R$214,13,FALSE),0)</f>
        <v>0</v>
      </c>
      <c r="DO396" s="1691">
        <f>IFERROR(VLOOKUP($A396,'2002'!$D$3:$R$214,14,FALSE),0)</f>
        <v>0</v>
      </c>
      <c r="DP396" s="1788">
        <f>IFERROR(VLOOKUP($A396,'2002'!$D$3:$R$214,15,FALSE),0)</f>
        <v>0</v>
      </c>
      <c r="DQ396" s="1700">
        <f>IFERROR(VLOOKUP($A396,'Pre 2002'!$C$3:$CK$382,84,FALSE),0)</f>
        <v>0</v>
      </c>
      <c r="DR396" s="1695">
        <f>IFERROR(VLOOKUP($A396,'Pre 2002'!$C$3:$CK$382,85,FALSE),0)</f>
        <v>0</v>
      </c>
      <c r="DS396" s="1695">
        <f>IFERROR(VLOOKUP($A396,'Pre 2002'!$C$3:$CK$382,86,FALSE),0)</f>
        <v>0</v>
      </c>
      <c r="DT396" s="1790">
        <f>IFERROR(VLOOKUP($A396,'Pre 2002'!$C$3:$CK$382,87,FALSE),0)</f>
        <v>0</v>
      </c>
      <c r="DU396" s="1741">
        <f>IFERROR(VLOOKUP(A396,'Pre 2002'!$C$3:$CG$382,83,FALSE),0)</f>
        <v>0</v>
      </c>
    </row>
    <row r="397" spans="1:125">
      <c r="A397" s="1778" t="s">
        <v>1682</v>
      </c>
      <c r="B397" s="1562">
        <f t="shared" si="150"/>
        <v>54</v>
      </c>
      <c r="C397" s="1562">
        <f t="shared" si="151"/>
        <v>27</v>
      </c>
      <c r="D397" s="1562">
        <f t="shared" si="152"/>
        <v>3</v>
      </c>
      <c r="E397" s="1563">
        <f t="shared" si="153"/>
        <v>0.5</v>
      </c>
      <c r="F397" s="1786">
        <f t="shared" si="154"/>
        <v>1</v>
      </c>
      <c r="G397" s="1595">
        <v>2013</v>
      </c>
      <c r="H397" s="1567">
        <f t="shared" si="155"/>
        <v>1</v>
      </c>
      <c r="I397" s="1734">
        <f t="shared" si="156"/>
        <v>54</v>
      </c>
      <c r="J397" s="1734">
        <f t="shared" si="157"/>
        <v>27</v>
      </c>
      <c r="K397" s="1734">
        <f t="shared" si="158"/>
        <v>3</v>
      </c>
      <c r="L397" s="1806">
        <f t="shared" si="159"/>
        <v>0.5</v>
      </c>
      <c r="O397" s="1700">
        <f>IFERROR(VLOOKUP($A397,'2022'!$B$2:$K$174,3,FALSE),0)</f>
        <v>0</v>
      </c>
      <c r="P397" s="1858">
        <f>IFERROR(VLOOKUP($A397,'2022'!$B$2:$K$174,4,FALSE),0)</f>
        <v>0</v>
      </c>
      <c r="Q397" s="1858">
        <f>IFERROR(VLOOKUP($A397,'2022'!$B$2:$K$174,5,FALSE),0)</f>
        <v>0</v>
      </c>
      <c r="R397" s="1858">
        <f>IFERROR(VLOOKUP($A397,'2022'!$B$2:$K$174,8,FALSE),0)</f>
        <v>0</v>
      </c>
      <c r="S397" s="1740">
        <f>IFERROR(VLOOKUP($A397,'2022'!$B$2:$K$174,10,FALSE),0)</f>
        <v>0</v>
      </c>
      <c r="T397" s="1700">
        <f>IFERROR(VLOOKUP($A397,'2021'!$B$2:$K$174,3,FALSE),0)</f>
        <v>0</v>
      </c>
      <c r="U397" s="1843">
        <f>IFERROR(VLOOKUP($A397,'2021'!$B$2:$K$174,4,FALSE),0)</f>
        <v>0</v>
      </c>
      <c r="V397" s="1843">
        <f>IFERROR(VLOOKUP($A397,'2021'!$B$2:$K$174,5,FALSE),0)</f>
        <v>0</v>
      </c>
      <c r="W397" s="1843">
        <f>IFERROR(VLOOKUP($A397,'2021'!$B$2:$K$174,8,FALSE),0)</f>
        <v>0</v>
      </c>
      <c r="X397" s="1740">
        <f>IFERROR(VLOOKUP($A397,'2021'!$B$2:$K$174,10,FALSE),0)</f>
        <v>0</v>
      </c>
      <c r="Y397" s="1700">
        <f>IFERROR(VLOOKUP($A397,'2020'!$B$2:$K$170,3,FALSE),0)</f>
        <v>0</v>
      </c>
      <c r="Z397" s="1829">
        <f>IFERROR(VLOOKUP($A397,'2020'!$B$2:$K$170,4,FALSE),0)</f>
        <v>0</v>
      </c>
      <c r="AA397" s="1829">
        <f>IFERROR(VLOOKUP($A397,'2020'!$B$2:$K$170,5,FALSE),0)</f>
        <v>0</v>
      </c>
      <c r="AB397" s="1829">
        <f>IFERROR(VLOOKUP($A397,'2020'!$B$2:$K$170,8,FALSE),0)</f>
        <v>0</v>
      </c>
      <c r="AC397" s="1740">
        <f>IFERROR(VLOOKUP($A397,'2020'!$B$2:$K$170,10,FALSE),0)</f>
        <v>0</v>
      </c>
      <c r="AD397" s="1700">
        <f>IFERROR(VLOOKUP($A397,'2019'!$B$2:$K$170,3,FALSE),0)</f>
        <v>0</v>
      </c>
      <c r="AE397" s="1823">
        <f>IFERROR(VLOOKUP($A397,'2019'!$B$2:$K$170,4,FALSE),0)</f>
        <v>0</v>
      </c>
      <c r="AF397" s="1823">
        <f>IFERROR(VLOOKUP($A397,'2019'!$B$2:$K$170,5,FALSE),0)</f>
        <v>0</v>
      </c>
      <c r="AG397" s="1823">
        <f>IFERROR(VLOOKUP($A397,'2019'!$B$2:$K$170,8,FALSE),0)</f>
        <v>0</v>
      </c>
      <c r="AH397" s="1740">
        <f>IFERROR(VLOOKUP($A397,'2019'!$B$2:$K$170,10,FALSE),0)</f>
        <v>0</v>
      </c>
      <c r="AI397" s="1700">
        <f>IFERROR(VLOOKUP($A397,'2018'!$B$2:$K$170,3,FALSE),0)</f>
        <v>0</v>
      </c>
      <c r="AJ397" s="1821">
        <f>IFERROR(VLOOKUP($A397,'2018'!$B$2:$K$170,4,FALSE),0)</f>
        <v>0</v>
      </c>
      <c r="AK397" s="1821">
        <f>IFERROR(VLOOKUP($A397,'2018'!$B$2:$K$170,5,FALSE),0)</f>
        <v>0</v>
      </c>
      <c r="AL397" s="1821">
        <f>IFERROR(VLOOKUP($A397,'2018'!$B$2:$K$170,8,FALSE),0)</f>
        <v>0</v>
      </c>
      <c r="AM397" s="1740">
        <f>IFERROR(VLOOKUP($A397,'2018'!$B$2:$K$170,10,FALSE),0)</f>
        <v>0</v>
      </c>
      <c r="AN397" s="1700">
        <f>IFERROR(VLOOKUP($A397,'2017'!$B$2:$J$163,2,FALSE),0)</f>
        <v>0</v>
      </c>
      <c r="AO397" s="1815">
        <f>IFERROR(VLOOKUP($A397,'2017'!$B$2:$J$163,3,FALSE),0)</f>
        <v>0</v>
      </c>
      <c r="AP397" s="1815">
        <f>IFERROR(VLOOKUP($A397,'2017'!$B$2:$J$163,4,FALSE),0)</f>
        <v>0</v>
      </c>
      <c r="AQ397" s="1815">
        <f>IFERROR(VLOOKUP($A397,'2017'!$B$2:$J$163,7,FALSE),0)</f>
        <v>0</v>
      </c>
      <c r="AR397" s="1740">
        <f>IFERROR(VLOOKUP($A397,'2017'!$B$2:$J$163,9,FALSE),0)</f>
        <v>0</v>
      </c>
      <c r="AS397" s="1700">
        <f>IFERROR(VLOOKUP($A397,'2016'!$B$2:$K$165,3,FALSE),0)</f>
        <v>0</v>
      </c>
      <c r="AT397" s="1796">
        <f>IFERROR(VLOOKUP($A397,'2016'!$B$2:$K$165,4,FALSE),0)</f>
        <v>0</v>
      </c>
      <c r="AU397" s="1796">
        <f>IFERROR(VLOOKUP($A397,'2016'!$B$2:$K$165,5,FALSE),0)</f>
        <v>0</v>
      </c>
      <c r="AV397" s="1796">
        <f>IFERROR(VLOOKUP($A397,'2016'!$B$2:$K$165,8,FALSE),0)</f>
        <v>0</v>
      </c>
      <c r="AW397" s="1740">
        <f>IFERROR(VLOOKUP($A397,'2016'!$B$2:$K$165,10,FALSE),0)</f>
        <v>0</v>
      </c>
      <c r="AX397" s="1700">
        <f>IFERROR(VLOOKUP($A397,'2015'!$B$2:$K$165,3,FALSE),0)</f>
        <v>0</v>
      </c>
      <c r="AY397" s="1695">
        <f>IFERROR(VLOOKUP($A397,'2015'!$B$2:$K$165,4,FALSE),0)</f>
        <v>0</v>
      </c>
      <c r="AZ397" s="1695">
        <f>IFERROR(VLOOKUP($A397,'2015'!$B$2:$K$165,5,FALSE),0)</f>
        <v>0</v>
      </c>
      <c r="BA397" s="1695">
        <f>IFERROR(VLOOKUP($A397,'2015'!$B$2:$K$165,8,FALSE),0)</f>
        <v>0</v>
      </c>
      <c r="BB397" s="1740">
        <f>IFERROR(VLOOKUP($A397,'2015'!$B$2:$K$165,10,FALSE),0)</f>
        <v>0</v>
      </c>
      <c r="BC397" s="1700">
        <f>IFERROR(VLOOKUP($A397,'2014'!$B$2:$K$157,3,FALSE),0)</f>
        <v>0</v>
      </c>
      <c r="BD397" s="1691">
        <f>IFERROR(VLOOKUP($A397,'2014'!$B$2:$K$157,4,FALSE),0)</f>
        <v>0</v>
      </c>
      <c r="BE397" s="1691">
        <f>IFERROR(VLOOKUP($A397,'2014'!$B$2:$K$157,5,FALSE),0)</f>
        <v>0</v>
      </c>
      <c r="BF397" s="1691">
        <f>IFERROR(VLOOKUP($A397,'2014'!$B$2:$K$157,8,FALSE),0)</f>
        <v>0</v>
      </c>
      <c r="BG397" s="1740">
        <f>IFERROR(VLOOKUP($A397,'2014'!$B$2:$K$157,10,FALSE),0)</f>
        <v>0</v>
      </c>
      <c r="BH397" s="1700">
        <f>IFERROR(VLOOKUP($A397,'2013'!$D$4:$I$249,2,FALSE),0)</f>
        <v>54</v>
      </c>
      <c r="BI397" s="1691">
        <f>IFERROR(VLOOKUP($A397,'2013'!$D$4:$I$249,3,FALSE),0)</f>
        <v>17</v>
      </c>
      <c r="BJ397" s="1691">
        <f>IFERROR(VLOOKUP($A397,'2013'!$D$4:$I$249,4,FALSE),0)</f>
        <v>27</v>
      </c>
      <c r="BK397" s="1691">
        <f>IFERROR(VLOOKUP($A397,'2013'!$D$4:$I$249,5,FALSE),0)</f>
        <v>3</v>
      </c>
      <c r="BL397" s="1740">
        <f>IFERROR(VLOOKUP($A397,'2013'!$D$4:$I$249,6,FALSE),0)</f>
        <v>0.5</v>
      </c>
      <c r="BM397" s="1737">
        <f>IFERROR(VLOOKUP($A397,'2012'!$D$3:$O$172,2,FALSE),0)</f>
        <v>0</v>
      </c>
      <c r="BN397" s="1691">
        <f>IFERROR(VLOOKUP($A397,'2012'!$D$3:$O$172,3,FALSE),0)</f>
        <v>0</v>
      </c>
      <c r="BO397" s="1743">
        <f>IFERROR(VLOOKUP($A397,'2012'!$D$3:$O$172,4,FALSE),0)</f>
        <v>0</v>
      </c>
      <c r="BP397" s="1700">
        <f>IFERROR(VLOOKUP($A397,'2012'!$D$3:$O$172,5,FALSE),0)</f>
        <v>0</v>
      </c>
      <c r="BQ397" s="1691">
        <f>IFERROR(VLOOKUP($A397,'2012'!$D$3:$O$172,6,FALSE),0)</f>
        <v>0</v>
      </c>
      <c r="BR397" s="1691">
        <f>IFERROR(VLOOKUP($A397,'2012'!$D$3:$O$172,7,FALSE),0)</f>
        <v>0</v>
      </c>
      <c r="BS397" s="1691">
        <f>IFERROR(VLOOKUP($A397,'2012'!$D$3:$O$172,8,FALSE),0)</f>
        <v>0</v>
      </c>
      <c r="BT397" s="1740">
        <f>IFERROR(VLOOKUP($A397,'2012'!$D$3:$O$172,9,FALSE),0)</f>
        <v>0</v>
      </c>
      <c r="BU397" s="1737">
        <f>IFERROR(VLOOKUP($A397,'2012'!$D$3:$O$172,10,FALSE),0)</f>
        <v>0</v>
      </c>
      <c r="BV397" s="1691">
        <f>IFERROR(VLOOKUP($A397,'2012'!$D$3:$O$172,11,FALSE),0)</f>
        <v>0</v>
      </c>
      <c r="BW397" s="1743">
        <f>IFERROR(VLOOKUP($A397,'2012'!$D$3:$O$172,12,FALSE),0)</f>
        <v>0</v>
      </c>
      <c r="BX397" s="1700">
        <f>IFERROR(VLOOKUP($A397,'2011'!$D$4:$I$251,2,FALSE),0)</f>
        <v>0</v>
      </c>
      <c r="BY397" s="1691">
        <f>IFERROR(VLOOKUP($A397,'2011'!$D$4:$I$251,3,FALSE),0)</f>
        <v>0</v>
      </c>
      <c r="BZ397" s="1691">
        <f>IFERROR(VLOOKUP($A397,'2011'!$D$4:$I$251,4,FALSE),0)</f>
        <v>0</v>
      </c>
      <c r="CA397" s="1691">
        <f>IFERROR(VLOOKUP($A397,'2011'!$D$4:$I$251,5,FALSE),0)</f>
        <v>0</v>
      </c>
      <c r="CB397" s="1740">
        <f>IFERROR(VLOOKUP($A397,'2011'!$D$4:$I$251,6,FALSE),0)</f>
        <v>0</v>
      </c>
      <c r="CC397" s="1700">
        <f>IFERROR(VLOOKUP($A397,'2010'!$C$3:$H$234,2,FALSE),0)</f>
        <v>0</v>
      </c>
      <c r="CD397" s="1691">
        <f>IFERROR(VLOOKUP($A397,'2010'!$C$3:$H$234,3,FALSE),0)</f>
        <v>0</v>
      </c>
      <c r="CE397" s="1691">
        <f>IFERROR(VLOOKUP($A397,'2010'!$C$3:$H$234,4,FALSE),0)</f>
        <v>0</v>
      </c>
      <c r="CF397" s="1691">
        <f>IFERROR(VLOOKUP($A397,'2010'!$C$3:$H$234,5,FALSE),0)</f>
        <v>0</v>
      </c>
      <c r="CG397" s="1740">
        <f>IFERROR(VLOOKUP($A397,'2010'!$C$3:$H$234,6,FALSE),0)</f>
        <v>0</v>
      </c>
      <c r="CH397" s="1700">
        <f>IFERROR(VLOOKUP($A397,'2009'!$C$3:$H$242,2,FALSE),0)</f>
        <v>0</v>
      </c>
      <c r="CI397" s="1691">
        <f>IFERROR(VLOOKUP($A397,'2009'!$C$3:$H$242,3,FALSE),0)</f>
        <v>0</v>
      </c>
      <c r="CJ397" s="1691">
        <f>IFERROR(VLOOKUP($A397,'2009'!$C$3:$H$242,4,FALSE),0)</f>
        <v>0</v>
      </c>
      <c r="CK397" s="1691">
        <f>IFERROR(VLOOKUP($A397,'2009'!$C$3:$H$242,5,FALSE),0)</f>
        <v>0</v>
      </c>
      <c r="CL397" s="1740">
        <f>IFERROR(VLOOKUP($A397,'2009'!$C$3:$H$242,6,FALSE),0)</f>
        <v>0</v>
      </c>
      <c r="CM397" s="1700">
        <f>IFERROR(VLOOKUP($A397,'2008'!$C$3:$H$229,2,FALSE),0)</f>
        <v>0</v>
      </c>
      <c r="CN397" s="1691">
        <f>IFERROR(VLOOKUP($A397,'2008'!$C$3:$H$229,3,FALSE),0)</f>
        <v>0</v>
      </c>
      <c r="CO397" s="1691">
        <f>IFERROR(VLOOKUP($A397,'2008'!$C$3:$H$229,4,FALSE),0)</f>
        <v>0</v>
      </c>
      <c r="CP397" s="1691">
        <f>IFERROR(VLOOKUP($A397,'2008'!$C$3:$H$229,5,FALSE),0)</f>
        <v>0</v>
      </c>
      <c r="CQ397" s="1740">
        <f>IFERROR(VLOOKUP($A397,'2008'!$C$3:$H$229,6,FALSE),0)</f>
        <v>0</v>
      </c>
      <c r="CR397" s="1700">
        <f>IFERROR(VLOOKUP($A397,'2007'!$C$3:$M$238,7,FALSE),0)</f>
        <v>0</v>
      </c>
      <c r="CS397" s="1691">
        <f>IFERROR(VLOOKUP($A397,'2007'!$C$3:$M$238,8,FALSE),0)</f>
        <v>0</v>
      </c>
      <c r="CT397" s="1691">
        <f>IFERROR(VLOOKUP($A397,'2007'!$C$3:$M$238,9,FALSE),0)</f>
        <v>0</v>
      </c>
      <c r="CU397" s="1691">
        <f>IFERROR(VLOOKUP($A397,'2007'!$C$3:$M$238,10,FALSE),0)</f>
        <v>0</v>
      </c>
      <c r="CV397" s="1740">
        <f>IFERROR(VLOOKUP($A397,'2007'!$C$3:$M$238,11,FALSE),0)</f>
        <v>0</v>
      </c>
      <c r="CW397" s="1700">
        <f>IFERROR(VLOOKUP($A397,'2006'!$A$2:$F$200,2,FALSE),0)</f>
        <v>0</v>
      </c>
      <c r="CX397" s="1691">
        <f>IFERROR(VLOOKUP($A397,'2006'!$A$2:$F$200,4,FALSE),0)</f>
        <v>0</v>
      </c>
      <c r="CY397" s="1691">
        <f>IFERROR(VLOOKUP($A397,'2006'!$A$2:$F$200,5,FALSE),0)</f>
        <v>0</v>
      </c>
      <c r="CZ397" s="1740">
        <f>IFERROR(VLOOKUP($A397,'2006'!$A$2:$F$200,6,FALSE),0)</f>
        <v>0</v>
      </c>
      <c r="DA397" s="1700">
        <f>IFERROR(VLOOKUP($A397,'2005'!$C$3:$M$205,8,FALSE),0)</f>
        <v>0</v>
      </c>
      <c r="DB397" s="1691">
        <f>IFERROR(VLOOKUP($A397,'2005'!$C$3:$M$205,9,FALSE),0)</f>
        <v>0</v>
      </c>
      <c r="DC397" s="1691">
        <f>IFERROR(VLOOKUP($A397,'2005'!$C$3:$M$205,10,FALSE),0)</f>
        <v>0</v>
      </c>
      <c r="DD397" s="1740">
        <f>IFERROR(VLOOKUP($A397,'2005'!$C$3:$M$205,11,FALSE),0)</f>
        <v>0</v>
      </c>
      <c r="DE397" s="1700">
        <f>IFERROR(VLOOKUP($A397,'2004'!$C$3:$M$213,8,FALSE),0)</f>
        <v>0</v>
      </c>
      <c r="DF397" s="1691">
        <f>IFERROR(VLOOKUP($A397,'2004'!$C$3:$M$213,9,FALSE),0)</f>
        <v>0</v>
      </c>
      <c r="DG397" s="1691">
        <f>IFERROR(VLOOKUP($A397,'2004'!$C$3:$M$213,10,FALSE),0)</f>
        <v>0</v>
      </c>
      <c r="DH397" s="1740">
        <f>IFERROR(VLOOKUP($A397,'2004'!$C$3:$M$213,11,FALSE),0)</f>
        <v>0</v>
      </c>
      <c r="DI397" s="1700">
        <f>IFERROR(VLOOKUP($A397,'2003'!$C$3:$Q$214,12,FALSE),0)</f>
        <v>0</v>
      </c>
      <c r="DJ397" s="1691">
        <f>IFERROR(VLOOKUP($A397,'2003'!$C$3:$Q$214,13,FALSE),0)</f>
        <v>0</v>
      </c>
      <c r="DK397" s="1691">
        <f>IFERROR(VLOOKUP($A397,'2003'!$C$3:$Q$214,14,FALSE),0)</f>
        <v>0</v>
      </c>
      <c r="DL397" s="1740">
        <f>IFERROR(VLOOKUP($A397,'2003'!$C$3:$Q$214,15,FALSE),0)</f>
        <v>0</v>
      </c>
      <c r="DM397" s="1700">
        <f>IFERROR(VLOOKUP($A397,'2002'!$D$3:$R$214,12,FALSE),0)</f>
        <v>0</v>
      </c>
      <c r="DN397" s="1691">
        <f>IFERROR(VLOOKUP($A397,'2002'!$D$3:$R$214,13,FALSE),0)</f>
        <v>0</v>
      </c>
      <c r="DO397" s="1691">
        <f>IFERROR(VLOOKUP($A397,'2002'!$D$3:$R$214,14,FALSE),0)</f>
        <v>0</v>
      </c>
      <c r="DP397" s="1788">
        <f>IFERROR(VLOOKUP($A397,'2002'!$D$3:$R$214,15,FALSE),0)</f>
        <v>0</v>
      </c>
      <c r="DQ397" s="1700">
        <f>IFERROR(VLOOKUP($A397,'Pre 2002'!$C$3:$CK$382,84,FALSE),0)</f>
        <v>0</v>
      </c>
      <c r="DR397" s="1695">
        <f>IFERROR(VLOOKUP($A397,'Pre 2002'!$C$3:$CK$382,85,FALSE),0)</f>
        <v>0</v>
      </c>
      <c r="DS397" s="1695">
        <f>IFERROR(VLOOKUP($A397,'Pre 2002'!$C$3:$CK$382,86,FALSE),0)</f>
        <v>0</v>
      </c>
      <c r="DT397" s="1790">
        <f>IFERROR(VLOOKUP($A397,'Pre 2002'!$C$3:$CK$382,87,FALSE),0)</f>
        <v>0</v>
      </c>
      <c r="DU397" s="1741">
        <f>IFERROR(VLOOKUP(A397,'Pre 2002'!$C$3:$CG$382,83,FALSE),0)</f>
        <v>0</v>
      </c>
    </row>
    <row r="398" spans="1:125">
      <c r="A398" s="1778" t="s">
        <v>109</v>
      </c>
      <c r="B398" s="1562">
        <f t="shared" si="150"/>
        <v>1078</v>
      </c>
      <c r="C398" s="1562">
        <f t="shared" si="151"/>
        <v>536</v>
      </c>
      <c r="D398" s="1562">
        <f t="shared" si="152"/>
        <v>3</v>
      </c>
      <c r="E398" s="1563">
        <f t="shared" si="153"/>
        <v>0.49721706864564008</v>
      </c>
      <c r="F398" s="1786">
        <f t="shared" si="154"/>
        <v>17</v>
      </c>
      <c r="G398" s="1595">
        <v>2005</v>
      </c>
      <c r="H398" s="1567">
        <f t="shared" si="155"/>
        <v>10</v>
      </c>
      <c r="I398" s="1734">
        <f t="shared" si="156"/>
        <v>621</v>
      </c>
      <c r="J398" s="1734">
        <f t="shared" si="157"/>
        <v>311</v>
      </c>
      <c r="K398" s="1734">
        <f t="shared" si="158"/>
        <v>3</v>
      </c>
      <c r="L398" s="1806">
        <f t="shared" si="159"/>
        <v>0.50080515297906603</v>
      </c>
      <c r="M398" s="1797" t="s">
        <v>11</v>
      </c>
      <c r="N398" s="1797">
        <v>2</v>
      </c>
      <c r="O398" s="1700">
        <f>IFERROR(VLOOKUP($A398,'2022'!$B$2:$K$174,3,FALSE),0)</f>
        <v>71</v>
      </c>
      <c r="P398" s="1858">
        <f>IFERROR(VLOOKUP($A398,'2022'!$B$2:$K$174,4,FALSE),0)</f>
        <v>13</v>
      </c>
      <c r="Q398" s="1858">
        <f>IFERROR(VLOOKUP($A398,'2022'!$B$2:$K$174,5,FALSE),0)</f>
        <v>28</v>
      </c>
      <c r="R398" s="1858">
        <f>IFERROR(VLOOKUP($A398,'2022'!$B$2:$K$174,8,FALSE),0)</f>
        <v>0</v>
      </c>
      <c r="S398" s="1740">
        <f>IFERROR(VLOOKUP($A398,'2022'!$B$2:$K$174,10,FALSE),0)</f>
        <v>0.39400000000000002</v>
      </c>
      <c r="T398" s="1700">
        <f>IFERROR(VLOOKUP($A398,'2021'!$B$2:$K$174,3,FALSE),0)</f>
        <v>66</v>
      </c>
      <c r="U398" s="1843">
        <f>IFERROR(VLOOKUP($A398,'2021'!$B$2:$K$174,4,FALSE),0)</f>
        <v>16</v>
      </c>
      <c r="V398" s="1843">
        <f>IFERROR(VLOOKUP($A398,'2021'!$B$2:$K$174,5,FALSE),0)</f>
        <v>45</v>
      </c>
      <c r="W398" s="1843">
        <f>IFERROR(VLOOKUP($A398,'2021'!$B$2:$K$174,8,FALSE),0)</f>
        <v>0</v>
      </c>
      <c r="X398" s="1740">
        <f>IFERROR(VLOOKUP($A398,'2021'!$B$2:$K$174,10,FALSE),0)</f>
        <v>0.68200000000000005</v>
      </c>
      <c r="Y398" s="1700">
        <f>IFERROR(VLOOKUP($A398,'2020'!$B$2:$K$170,3,FALSE),0)</f>
        <v>73</v>
      </c>
      <c r="Z398" s="1829">
        <f>IFERROR(VLOOKUP($A398,'2020'!$B$2:$K$170,4,FALSE),0)</f>
        <v>18</v>
      </c>
      <c r="AA398" s="1829">
        <f>IFERROR(VLOOKUP($A398,'2020'!$B$2:$K$170,5,FALSE),0)</f>
        <v>40</v>
      </c>
      <c r="AB398" s="1829">
        <f>IFERROR(VLOOKUP($A398,'2020'!$B$2:$K$170,8,FALSE),0)</f>
        <v>0</v>
      </c>
      <c r="AC398" s="1740">
        <f>IFERROR(VLOOKUP($A398,'2020'!$B$2:$K$170,10,FALSE),0)</f>
        <v>0.54800000000000004</v>
      </c>
      <c r="AD398" s="1700">
        <f>IFERROR(VLOOKUP($A398,'2019'!$B$2:$K$170,3,FALSE),0)</f>
        <v>80</v>
      </c>
      <c r="AE398" s="1823">
        <f>IFERROR(VLOOKUP($A398,'2019'!$B$2:$K$170,4,FALSE),0)</f>
        <v>19</v>
      </c>
      <c r="AF398" s="1823">
        <f>IFERROR(VLOOKUP($A398,'2019'!$B$2:$K$170,5,FALSE),0)</f>
        <v>47</v>
      </c>
      <c r="AG398" s="1823">
        <f>IFERROR(VLOOKUP($A398,'2019'!$B$2:$K$170,8,FALSE),0)</f>
        <v>0</v>
      </c>
      <c r="AH398" s="1740">
        <f>IFERROR(VLOOKUP($A398,'2019'!$B$2:$K$170,10,FALSE),0)</f>
        <v>0.58799999999999997</v>
      </c>
      <c r="AI398" s="1700">
        <f>IFERROR(VLOOKUP($A398,'2018'!$B$2:$K$170,3,FALSE),0)</f>
        <v>0</v>
      </c>
      <c r="AJ398" s="1821">
        <f>IFERROR(VLOOKUP($A398,'2018'!$B$2:$K$170,4,FALSE),0)</f>
        <v>0</v>
      </c>
      <c r="AK398" s="1821">
        <f>IFERROR(VLOOKUP($A398,'2018'!$B$2:$K$170,5,FALSE),0)</f>
        <v>0</v>
      </c>
      <c r="AL398" s="1821">
        <f>IFERROR(VLOOKUP($A398,'2018'!$B$2:$K$170,8,FALSE),0)</f>
        <v>0</v>
      </c>
      <c r="AM398" s="1740">
        <f>IFERROR(VLOOKUP($A398,'2018'!$B$2:$K$170,10,FALSE),0)</f>
        <v>0</v>
      </c>
      <c r="AN398" s="1700">
        <f>IFERROR(VLOOKUP($A398,'2017'!$B$2:$J$163,2,FALSE),0)</f>
        <v>46</v>
      </c>
      <c r="AO398" s="1815">
        <f>IFERROR(VLOOKUP($A398,'2017'!$B$2:$J$163,3,FALSE),0)</f>
        <v>11</v>
      </c>
      <c r="AP398" s="1815">
        <f>IFERROR(VLOOKUP($A398,'2017'!$B$2:$J$163,4,FALSE),0)</f>
        <v>18</v>
      </c>
      <c r="AQ398" s="1815">
        <f>IFERROR(VLOOKUP($A398,'2017'!$B$2:$J$163,7,FALSE),0)</f>
        <v>0</v>
      </c>
      <c r="AR398" s="1740">
        <f>IFERROR(VLOOKUP($A398,'2017'!$B$2:$J$163,9,FALSE),0)</f>
        <v>0.39130434782608697</v>
      </c>
      <c r="AS398" s="1700">
        <f>IFERROR(VLOOKUP($A398,'2016'!$B$2:$K$165,3,FALSE),0)</f>
        <v>51</v>
      </c>
      <c r="AT398" s="1796">
        <f>IFERROR(VLOOKUP($A398,'2016'!$B$2:$K$165,4,FALSE),0)</f>
        <v>10</v>
      </c>
      <c r="AU398" s="1796">
        <f>IFERROR(VLOOKUP($A398,'2016'!$B$2:$K$165,5,FALSE),0)</f>
        <v>18</v>
      </c>
      <c r="AV398" s="1796">
        <f>IFERROR(VLOOKUP($A398,'2016'!$B$2:$K$165,8,FALSE),0)</f>
        <v>0</v>
      </c>
      <c r="AW398" s="1740">
        <f>IFERROR(VLOOKUP($A398,'2016'!$B$2:$K$165,10,FALSE),0)</f>
        <v>0.35299999999999998</v>
      </c>
      <c r="AX398" s="1700">
        <f>IFERROR(VLOOKUP($A398,'2015'!$B$2:$K$165,3,FALSE),0)</f>
        <v>70</v>
      </c>
      <c r="AY398" s="1695">
        <f>IFERROR(VLOOKUP($A398,'2015'!$B$2:$K$165,4,FALSE),0)</f>
        <v>15</v>
      </c>
      <c r="AZ398" s="1695">
        <f>IFERROR(VLOOKUP($A398,'2015'!$B$2:$K$165,5,FALSE),0)</f>
        <v>29</v>
      </c>
      <c r="BA398" s="1695">
        <f>IFERROR(VLOOKUP($A398,'2015'!$B$2:$K$165,8,FALSE),0)</f>
        <v>0</v>
      </c>
      <c r="BB398" s="1740">
        <f>IFERROR(VLOOKUP($A398,'2015'!$B$2:$K$165,10,FALSE),0)</f>
        <v>0.41428571428571431</v>
      </c>
      <c r="BC398" s="1700">
        <f>IFERROR(VLOOKUP($A398,'2014'!$B$2:$K$157,3,FALSE),0)</f>
        <v>76</v>
      </c>
      <c r="BD398" s="1691">
        <f>IFERROR(VLOOKUP($A398,'2014'!$B$2:$K$157,4,FALSE),0)</f>
        <v>18</v>
      </c>
      <c r="BE398" s="1691">
        <f>IFERROR(VLOOKUP($A398,'2014'!$B$2:$K$157,5,FALSE),0)</f>
        <v>38</v>
      </c>
      <c r="BF398" s="1691">
        <f>IFERROR(VLOOKUP($A398,'2014'!$B$2:$K$157,8,FALSE),0)</f>
        <v>0</v>
      </c>
      <c r="BG398" s="1740">
        <f>IFERROR(VLOOKUP($A398,'2014'!$B$2:$K$157,10,FALSE),0)</f>
        <v>0.5</v>
      </c>
      <c r="BH398" s="1700">
        <f>IFERROR(VLOOKUP($A398,'2013'!$D$4:$I$249,2,FALSE),0)</f>
        <v>81</v>
      </c>
      <c r="BI398" s="1691">
        <f>IFERROR(VLOOKUP($A398,'2013'!$D$4:$I$249,3,FALSE),0)</f>
        <v>14</v>
      </c>
      <c r="BJ398" s="1691">
        <f>IFERROR(VLOOKUP($A398,'2013'!$D$4:$I$249,4,FALSE),0)</f>
        <v>39</v>
      </c>
      <c r="BK398" s="1691">
        <f>IFERROR(VLOOKUP($A398,'2013'!$D$4:$I$249,5,FALSE),0)</f>
        <v>0</v>
      </c>
      <c r="BL398" s="1740">
        <f>IFERROR(VLOOKUP($A398,'2013'!$D$4:$I$249,6,FALSE),0)</f>
        <v>0.48148148148148145</v>
      </c>
      <c r="BM398" s="1737">
        <f>IFERROR(VLOOKUP($A398,'2012'!$D$3:$O$172,2,FALSE),0)</f>
        <v>464</v>
      </c>
      <c r="BN398" s="1691">
        <f>IFERROR(VLOOKUP($A398,'2012'!$D$3:$O$172,3,FALSE),0)</f>
        <v>234</v>
      </c>
      <c r="BO398" s="1743">
        <f>IFERROR(VLOOKUP($A398,'2012'!$D$3:$O$172,4,FALSE),0)</f>
        <v>3</v>
      </c>
      <c r="BP398" s="1700">
        <f>IFERROR(VLOOKUP($A398,'2012'!$D$3:$O$172,5,FALSE),0)</f>
        <v>48</v>
      </c>
      <c r="BQ398" s="1691">
        <f>IFERROR(VLOOKUP($A398,'2012'!$D$3:$O$172,6,FALSE),0)</f>
        <v>18</v>
      </c>
      <c r="BR398" s="1691">
        <f>IFERROR(VLOOKUP($A398,'2012'!$D$3:$O$172,7,FALSE),0)</f>
        <v>30</v>
      </c>
      <c r="BS398" s="1691">
        <f>IFERROR(VLOOKUP($A398,'2012'!$D$3:$O$172,8,FALSE),0)</f>
        <v>0</v>
      </c>
      <c r="BT398" s="1740">
        <f>IFERROR(VLOOKUP($A398,'2012'!$D$3:$O$172,9,FALSE),0)</f>
        <v>0.625</v>
      </c>
      <c r="BU398" s="1737">
        <f>IFERROR(VLOOKUP($A398,'2012'!$D$3:$O$172,10,FALSE),0)</f>
        <v>416</v>
      </c>
      <c r="BV398" s="1691">
        <f>IFERROR(VLOOKUP($A398,'2012'!$D$3:$O$172,11,FALSE),0)</f>
        <v>204</v>
      </c>
      <c r="BW398" s="1743">
        <f>IFERROR(VLOOKUP($A398,'2012'!$D$3:$O$172,12,FALSE),0)</f>
        <v>3</v>
      </c>
      <c r="BX398" s="1700">
        <f>IFERROR(VLOOKUP($A398,'2011'!$D$4:$I$251,2,FALSE),0)</f>
        <v>69</v>
      </c>
      <c r="BY398" s="1691">
        <f>IFERROR(VLOOKUP($A398,'2011'!$D$4:$I$251,3,FALSE),0)</f>
        <v>22</v>
      </c>
      <c r="BZ398" s="1691">
        <f>IFERROR(VLOOKUP($A398,'2011'!$D$4:$I$251,4,FALSE),0)</f>
        <v>33</v>
      </c>
      <c r="CA398" s="1691">
        <f>IFERROR(VLOOKUP($A398,'2011'!$D$4:$I$251,5,FALSE),0)</f>
        <v>1</v>
      </c>
      <c r="CB398" s="1740">
        <f>IFERROR(VLOOKUP($A398,'2011'!$D$4:$I$251,6,FALSE),0)</f>
        <v>0.47826086956521741</v>
      </c>
      <c r="CC398" s="1700">
        <f>IFERROR(VLOOKUP($A398,'2010'!$C$3:$H$234,2,FALSE),0)</f>
        <v>52</v>
      </c>
      <c r="CD398" s="1691">
        <f>IFERROR(VLOOKUP($A398,'2010'!$C$3:$H$234,3,FALSE),0)</f>
        <v>13</v>
      </c>
      <c r="CE398" s="1691">
        <f>IFERROR(VLOOKUP($A398,'2010'!$C$3:$H$234,4,FALSE),0)</f>
        <v>26</v>
      </c>
      <c r="CF398" s="1691">
        <f>IFERROR(VLOOKUP($A398,'2010'!$C$3:$H$234,5,FALSE),0)</f>
        <v>0</v>
      </c>
      <c r="CG398" s="1740">
        <f>IFERROR(VLOOKUP($A398,'2010'!$C$3:$H$234,6,FALSE),0)</f>
        <v>0.5</v>
      </c>
      <c r="CH398" s="1700">
        <f>IFERROR(VLOOKUP($A398,'2009'!$C$3:$H$242,2,FALSE),0)</f>
        <v>66</v>
      </c>
      <c r="CI398" s="1691">
        <f>IFERROR(VLOOKUP($A398,'2009'!$C$3:$H$242,3,FALSE),0)</f>
        <v>17</v>
      </c>
      <c r="CJ398" s="1691">
        <f>IFERROR(VLOOKUP($A398,'2009'!$C$3:$H$242,4,FALSE),0)</f>
        <v>34</v>
      </c>
      <c r="CK398" s="1691">
        <f>IFERROR(VLOOKUP($A398,'2009'!$C$3:$H$242,5,FALSE),0)</f>
        <v>0</v>
      </c>
      <c r="CL398" s="1740">
        <f>IFERROR(VLOOKUP($A398,'2009'!$C$3:$H$242,6,FALSE),0)</f>
        <v>0.51515151515151514</v>
      </c>
      <c r="CM398" s="1700">
        <f>IFERROR(VLOOKUP($A398,'2008'!$C$3:$H$229,2,FALSE),0)</f>
        <v>57</v>
      </c>
      <c r="CN398" s="1691">
        <f>IFERROR(VLOOKUP($A398,'2008'!$C$3:$H$229,3,FALSE),0)</f>
        <v>17</v>
      </c>
      <c r="CO398" s="1691">
        <f>IFERROR(VLOOKUP($A398,'2008'!$C$3:$H$229,4,FALSE),0)</f>
        <v>32</v>
      </c>
      <c r="CP398" s="1691">
        <f>IFERROR(VLOOKUP($A398,'2008'!$C$3:$H$229,5,FALSE),0)</f>
        <v>1</v>
      </c>
      <c r="CQ398" s="1740">
        <f>IFERROR(VLOOKUP($A398,'2008'!$C$3:$H$229,6,FALSE),0)</f>
        <v>0.56140350877192979</v>
      </c>
      <c r="CR398" s="1700">
        <f>IFERROR(VLOOKUP($A398,'2007'!$C$3:$M$238,7,FALSE),0)</f>
        <v>59</v>
      </c>
      <c r="CS398" s="1691">
        <f>IFERROR(VLOOKUP($A398,'2007'!$C$3:$M$238,8,FALSE),0)</f>
        <v>15</v>
      </c>
      <c r="CT398" s="1691">
        <f>IFERROR(VLOOKUP($A398,'2007'!$C$3:$M$238,9,FALSE),0)</f>
        <v>24</v>
      </c>
      <c r="CU398" s="1691">
        <f>IFERROR(VLOOKUP($A398,'2007'!$C$3:$M$238,10,FALSE),0)</f>
        <v>0</v>
      </c>
      <c r="CV398" s="1740">
        <f>IFERROR(VLOOKUP($A398,'2007'!$C$3:$M$238,11,FALSE),0)</f>
        <v>0.40677966101694918</v>
      </c>
      <c r="CW398" s="1700">
        <f>IFERROR(VLOOKUP($A398,'2006'!$A$2:$F$200,2,FALSE),0)</f>
        <v>59</v>
      </c>
      <c r="CX398" s="1691">
        <f>IFERROR(VLOOKUP($A398,'2006'!$A$2:$F$200,4,FALSE),0)</f>
        <v>30</v>
      </c>
      <c r="CY398" s="1691">
        <f>IFERROR(VLOOKUP($A398,'2006'!$A$2:$F$200,5,FALSE),0)</f>
        <v>0</v>
      </c>
      <c r="CZ398" s="1740">
        <f>IFERROR(VLOOKUP($A398,'2006'!$A$2:$F$200,6,FALSE),0)</f>
        <v>0.50847457627118642</v>
      </c>
      <c r="DA398" s="1700">
        <f>IFERROR(VLOOKUP($A398,'2005'!$C$3:$M$205,8,FALSE),0)</f>
        <v>54</v>
      </c>
      <c r="DB398" s="1691">
        <f>IFERROR(VLOOKUP($A398,'2005'!$C$3:$M$205,9,FALSE),0)</f>
        <v>25</v>
      </c>
      <c r="DC398" s="1691">
        <f>IFERROR(VLOOKUP($A398,'2005'!$C$3:$M$205,10,FALSE),0)</f>
        <v>1</v>
      </c>
      <c r="DD398" s="1740">
        <f>IFERROR(VLOOKUP($A398,'2005'!$C$3:$M$205,11,FALSE),0)</f>
        <v>0.46296296296296297</v>
      </c>
      <c r="DE398" s="1700">
        <f>IFERROR(VLOOKUP($A398,'2004'!$C$3:$M$213,8,FALSE),0)</f>
        <v>0</v>
      </c>
      <c r="DF398" s="1691">
        <f>IFERROR(VLOOKUP($A398,'2004'!$C$3:$M$213,9,FALSE),0)</f>
        <v>0</v>
      </c>
      <c r="DG398" s="1691">
        <f>IFERROR(VLOOKUP($A398,'2004'!$C$3:$M$213,10,FALSE),0)</f>
        <v>0</v>
      </c>
      <c r="DH398" s="1740">
        <f>IFERROR(VLOOKUP($A398,'2004'!$C$3:$M$213,11,FALSE),0)</f>
        <v>0</v>
      </c>
      <c r="DI398" s="1700">
        <f>IFERROR(VLOOKUP($A398,'2003'!$C$3:$Q$214,12,FALSE),0)</f>
        <v>0</v>
      </c>
      <c r="DJ398" s="1691">
        <f>IFERROR(VLOOKUP($A398,'2003'!$C$3:$Q$214,13,FALSE),0)</f>
        <v>0</v>
      </c>
      <c r="DK398" s="1691">
        <f>IFERROR(VLOOKUP($A398,'2003'!$C$3:$Q$214,14,FALSE),0)</f>
        <v>0</v>
      </c>
      <c r="DL398" s="1740">
        <f>IFERROR(VLOOKUP($A398,'2003'!$C$3:$Q$214,15,FALSE),0)</f>
        <v>0</v>
      </c>
      <c r="DM398" s="1700">
        <f>IFERROR(VLOOKUP($A398,'2002'!$D$3:$R$214,12,FALSE),0)</f>
        <v>0</v>
      </c>
      <c r="DN398" s="1691">
        <f>IFERROR(VLOOKUP($A398,'2002'!$D$3:$R$214,13,FALSE),0)</f>
        <v>0</v>
      </c>
      <c r="DO398" s="1691">
        <f>IFERROR(VLOOKUP($A398,'2002'!$D$3:$R$214,14,FALSE),0)</f>
        <v>0</v>
      </c>
      <c r="DP398" s="1788">
        <f>IFERROR(VLOOKUP($A398,'2002'!$D$3:$R$214,15,FALSE),0)</f>
        <v>0</v>
      </c>
      <c r="DQ398" s="1700">
        <f>IFERROR(VLOOKUP($A398,'Pre 2002'!$C$3:$CK$382,84,FALSE),0)</f>
        <v>0</v>
      </c>
      <c r="DR398" s="1695">
        <f>IFERROR(VLOOKUP($A398,'Pre 2002'!$C$3:$CK$382,85,FALSE),0)</f>
        <v>0</v>
      </c>
      <c r="DS398" s="1695">
        <f>IFERROR(VLOOKUP($A398,'Pre 2002'!$C$3:$CK$382,86,FALSE),0)</f>
        <v>0</v>
      </c>
      <c r="DT398" s="1790">
        <f>IFERROR(VLOOKUP($A398,'Pre 2002'!$C$3:$CK$382,87,FALSE),0)</f>
        <v>0</v>
      </c>
      <c r="DU398" s="1741">
        <f>IFERROR(VLOOKUP(A398,'Pre 2002'!$C$3:$CG$382,83,FALSE),0)</f>
        <v>0</v>
      </c>
    </row>
    <row r="399" spans="1:125">
      <c r="A399" s="1778" t="s">
        <v>2089</v>
      </c>
      <c r="B399" s="1562">
        <f t="shared" si="150"/>
        <v>171</v>
      </c>
      <c r="C399" s="1562">
        <f t="shared" si="151"/>
        <v>85</v>
      </c>
      <c r="D399" s="1562">
        <f t="shared" si="152"/>
        <v>3</v>
      </c>
      <c r="E399" s="1563">
        <f t="shared" si="153"/>
        <v>0.49707602339181284</v>
      </c>
      <c r="F399" s="1786">
        <f t="shared" si="154"/>
        <v>3</v>
      </c>
      <c r="G399" s="1595" t="s">
        <v>2159</v>
      </c>
      <c r="H399" s="1567">
        <f t="shared" si="155"/>
        <v>1</v>
      </c>
      <c r="I399" s="1734">
        <f t="shared" si="156"/>
        <v>55</v>
      </c>
      <c r="J399" s="1734">
        <f t="shared" si="157"/>
        <v>28</v>
      </c>
      <c r="K399" s="1734">
        <f t="shared" si="158"/>
        <v>3</v>
      </c>
      <c r="L399" s="1806">
        <f t="shared" si="159"/>
        <v>0.50909090909090904</v>
      </c>
      <c r="O399" s="1700">
        <f>IFERROR(VLOOKUP($A399,'2022'!$B$2:$K$174,3,FALSE),0)</f>
        <v>0</v>
      </c>
      <c r="P399" s="1858">
        <f>IFERROR(VLOOKUP($A399,'2022'!$B$2:$K$174,4,FALSE),0)</f>
        <v>0</v>
      </c>
      <c r="Q399" s="1858">
        <f>IFERROR(VLOOKUP($A399,'2022'!$B$2:$K$174,5,FALSE),0)</f>
        <v>0</v>
      </c>
      <c r="R399" s="1858">
        <f>IFERROR(VLOOKUP($A399,'2022'!$B$2:$K$174,8,FALSE),0)</f>
        <v>0</v>
      </c>
      <c r="S399" s="1740">
        <f>IFERROR(VLOOKUP($A399,'2022'!$B$2:$K$174,10,FALSE),0)</f>
        <v>0</v>
      </c>
      <c r="T399" s="1700">
        <f>IFERROR(VLOOKUP($A399,'2021'!$B$2:$K$174,3,FALSE),0)</f>
        <v>0</v>
      </c>
      <c r="U399" s="1843">
        <f>IFERROR(VLOOKUP($A399,'2021'!$B$2:$K$174,4,FALSE),0)</f>
        <v>0</v>
      </c>
      <c r="V399" s="1843">
        <f>IFERROR(VLOOKUP($A399,'2021'!$B$2:$K$174,5,FALSE),0)</f>
        <v>0</v>
      </c>
      <c r="W399" s="1843">
        <f>IFERROR(VLOOKUP($A399,'2021'!$B$2:$K$174,8,FALSE),0)</f>
        <v>0</v>
      </c>
      <c r="X399" s="1740">
        <f>IFERROR(VLOOKUP($A399,'2021'!$B$2:$K$174,10,FALSE),0)</f>
        <v>0</v>
      </c>
      <c r="Y399" s="1700">
        <f>IFERROR(VLOOKUP($A399,'2020'!$B$2:$K$170,3,FALSE),0)</f>
        <v>0</v>
      </c>
      <c r="Z399" s="1829">
        <f>IFERROR(VLOOKUP($A399,'2020'!$B$2:$K$170,4,FALSE),0)</f>
        <v>0</v>
      </c>
      <c r="AA399" s="1829">
        <f>IFERROR(VLOOKUP($A399,'2020'!$B$2:$K$170,5,FALSE),0)</f>
        <v>0</v>
      </c>
      <c r="AB399" s="1829">
        <f>IFERROR(VLOOKUP($A399,'2020'!$B$2:$K$170,8,FALSE),0)</f>
        <v>0</v>
      </c>
      <c r="AC399" s="1740">
        <f>IFERROR(VLOOKUP($A399,'2020'!$B$2:$K$170,10,FALSE),0)</f>
        <v>0</v>
      </c>
      <c r="AD399" s="1700">
        <f>IFERROR(VLOOKUP($A399,'2019'!$B$2:$K$170,3,FALSE),0)</f>
        <v>0</v>
      </c>
      <c r="AE399" s="1823">
        <f>IFERROR(VLOOKUP($A399,'2019'!$B$2:$K$170,4,FALSE),0)</f>
        <v>0</v>
      </c>
      <c r="AF399" s="1823">
        <f>IFERROR(VLOOKUP($A399,'2019'!$B$2:$K$170,5,FALSE),0)</f>
        <v>0</v>
      </c>
      <c r="AG399" s="1823">
        <f>IFERROR(VLOOKUP($A399,'2019'!$B$2:$K$170,8,FALSE),0)</f>
        <v>0</v>
      </c>
      <c r="AH399" s="1740">
        <f>IFERROR(VLOOKUP($A399,'2019'!$B$2:$K$170,10,FALSE),0)</f>
        <v>0</v>
      </c>
      <c r="AI399" s="1700">
        <f>IFERROR(VLOOKUP($A399,'2018'!$B$2:$K$170,3,FALSE),0)</f>
        <v>53</v>
      </c>
      <c r="AJ399" s="1821">
        <f>IFERROR(VLOOKUP($A399,'2018'!$B$2:$K$170,4,FALSE),0)</f>
        <v>10</v>
      </c>
      <c r="AK399" s="1821">
        <f>IFERROR(VLOOKUP($A399,'2018'!$B$2:$K$170,5,FALSE),0)</f>
        <v>25</v>
      </c>
      <c r="AL399" s="1821">
        <f>IFERROR(VLOOKUP($A399,'2018'!$B$2:$K$170,8,FALSE),0)</f>
        <v>0</v>
      </c>
      <c r="AM399" s="1740">
        <f>IFERROR(VLOOKUP($A399,'2018'!$B$2:$K$170,10,FALSE),0)</f>
        <v>0.47199999999999998</v>
      </c>
      <c r="AN399" s="1700">
        <f>IFERROR(VLOOKUP($A399,'2017'!$B$2:$J$163,2,FALSE),0)</f>
        <v>63</v>
      </c>
      <c r="AO399" s="1815">
        <f>IFERROR(VLOOKUP($A399,'2017'!$B$2:$J$163,3,FALSE),0)</f>
        <v>22</v>
      </c>
      <c r="AP399" s="1815">
        <f>IFERROR(VLOOKUP($A399,'2017'!$B$2:$J$163,4,FALSE),0)</f>
        <v>32</v>
      </c>
      <c r="AQ399" s="1815">
        <f>IFERROR(VLOOKUP($A399,'2017'!$B$2:$J$163,7,FALSE),0)</f>
        <v>0</v>
      </c>
      <c r="AR399" s="1740">
        <f>IFERROR(VLOOKUP($A399,'2017'!$B$2:$J$163,9,FALSE),0)</f>
        <v>0.50793650793650791</v>
      </c>
      <c r="AS399" s="1700">
        <f>IFERROR(VLOOKUP($A399,'2016'!$B$2:$K$165,3,FALSE),0)</f>
        <v>0</v>
      </c>
      <c r="AT399" s="1796">
        <f>IFERROR(VLOOKUP($A399,'2016'!$B$2:$K$165,4,FALSE),0)</f>
        <v>0</v>
      </c>
      <c r="AU399" s="1796">
        <f>IFERROR(VLOOKUP($A399,'2016'!$B$2:$K$165,5,FALSE),0)</f>
        <v>0</v>
      </c>
      <c r="AV399" s="1796">
        <f>IFERROR(VLOOKUP($A399,'2016'!$B$2:$K$165,8,FALSE),0)</f>
        <v>0</v>
      </c>
      <c r="AW399" s="1740">
        <f>IFERROR(VLOOKUP($A399,'2016'!$B$2:$K$165,10,FALSE),0)</f>
        <v>0</v>
      </c>
      <c r="AX399" s="1700">
        <f>IFERROR(VLOOKUP($A399,'2015'!$B$2:$K$165,3,FALSE),0)</f>
        <v>0</v>
      </c>
      <c r="AY399" s="1695">
        <f>IFERROR(VLOOKUP($A399,'2015'!$B$2:$K$165,4,FALSE),0)</f>
        <v>0</v>
      </c>
      <c r="AZ399" s="1695">
        <f>IFERROR(VLOOKUP($A399,'2015'!$B$2:$K$165,5,FALSE),0)</f>
        <v>0</v>
      </c>
      <c r="BA399" s="1695">
        <f>IFERROR(VLOOKUP($A399,'2015'!$B$2:$K$165,8,FALSE),0)</f>
        <v>0</v>
      </c>
      <c r="BB399" s="1740">
        <f>IFERROR(VLOOKUP($A399,'2015'!$B$2:$K$165,10,FALSE),0)</f>
        <v>0</v>
      </c>
      <c r="BC399" s="1700">
        <f>IFERROR(VLOOKUP($A399,'2014'!$B$2:$K$157,3,FALSE),0)</f>
        <v>0</v>
      </c>
      <c r="BD399" s="1691">
        <f>IFERROR(VLOOKUP($A399,'2014'!$B$2:$K$157,4,FALSE),0)</f>
        <v>0</v>
      </c>
      <c r="BE399" s="1691">
        <f>IFERROR(VLOOKUP($A399,'2014'!$B$2:$K$157,5,FALSE),0)</f>
        <v>0</v>
      </c>
      <c r="BF399" s="1691">
        <f>IFERROR(VLOOKUP($A399,'2014'!$B$2:$K$157,8,FALSE),0)</f>
        <v>0</v>
      </c>
      <c r="BG399" s="1740">
        <f>IFERROR(VLOOKUP($A399,'2014'!$B$2:$K$157,10,FALSE),0)</f>
        <v>0</v>
      </c>
      <c r="BH399" s="1700">
        <f>IFERROR(VLOOKUP($A399,'2013'!$D$4:$I$249,2,FALSE),0)</f>
        <v>0</v>
      </c>
      <c r="BI399" s="1691">
        <f>IFERROR(VLOOKUP($A399,'2013'!$D$4:$I$249,3,FALSE),0)</f>
        <v>0</v>
      </c>
      <c r="BJ399" s="1691">
        <f>IFERROR(VLOOKUP($A399,'2013'!$D$4:$I$249,4,FALSE),0)</f>
        <v>0</v>
      </c>
      <c r="BK399" s="1691">
        <f>IFERROR(VLOOKUP($A399,'2013'!$D$4:$I$249,5,FALSE),0)</f>
        <v>0</v>
      </c>
      <c r="BL399" s="1740">
        <f>IFERROR(VLOOKUP($A399,'2013'!$D$4:$I$249,6,FALSE),0)</f>
        <v>0</v>
      </c>
      <c r="BM399" s="1737">
        <f>IFERROR(VLOOKUP($A399,'2012'!$D$3:$O$172,2,FALSE),0)</f>
        <v>0</v>
      </c>
      <c r="BN399" s="1691">
        <f>IFERROR(VLOOKUP($A399,'2012'!$D$3:$O$172,3,FALSE),0)</f>
        <v>0</v>
      </c>
      <c r="BO399" s="1743">
        <f>IFERROR(VLOOKUP($A399,'2012'!$D$3:$O$172,4,FALSE),0)</f>
        <v>0</v>
      </c>
      <c r="BP399" s="1700">
        <f>IFERROR(VLOOKUP($A399,'2012'!$D$3:$O$172,5,FALSE),0)</f>
        <v>0</v>
      </c>
      <c r="BQ399" s="1691">
        <f>IFERROR(VLOOKUP($A399,'2012'!$D$3:$O$172,6,FALSE),0)</f>
        <v>0</v>
      </c>
      <c r="BR399" s="1691">
        <f>IFERROR(VLOOKUP($A399,'2012'!$D$3:$O$172,7,FALSE),0)</f>
        <v>0</v>
      </c>
      <c r="BS399" s="1691">
        <f>IFERROR(VLOOKUP($A399,'2012'!$D$3:$O$172,8,FALSE),0)</f>
        <v>0</v>
      </c>
      <c r="BT399" s="1740">
        <f>IFERROR(VLOOKUP($A399,'2012'!$D$3:$O$172,9,FALSE),0)</f>
        <v>0</v>
      </c>
      <c r="BX399" s="1700">
        <f>IFERROR(VLOOKUP($A399,'2011'!$D$4:$I$251,2,FALSE),0)</f>
        <v>0</v>
      </c>
      <c r="BY399" s="1691">
        <f>IFERROR(VLOOKUP($A399,'2011'!$D$4:$I$251,3,FALSE),0)</f>
        <v>0</v>
      </c>
      <c r="BZ399" s="1691">
        <f>IFERROR(VLOOKUP($A399,'2011'!$D$4:$I$251,4,FALSE),0)</f>
        <v>0</v>
      </c>
      <c r="CA399" s="1691">
        <f>IFERROR(VLOOKUP($A399,'2011'!$D$4:$I$251,5,FALSE),0)</f>
        <v>0</v>
      </c>
      <c r="CB399" s="1740">
        <f>IFERROR(VLOOKUP($A399,'2011'!$D$4:$I$251,6,FALSE),0)</f>
        <v>0</v>
      </c>
      <c r="CC399" s="1700">
        <f>IFERROR(VLOOKUP($A399,'2010'!$C$3:$H$234,2,FALSE),0)</f>
        <v>0</v>
      </c>
      <c r="CD399" s="1691">
        <f>IFERROR(VLOOKUP($A399,'2010'!$C$3:$H$234,3,FALSE),0)</f>
        <v>0</v>
      </c>
      <c r="CE399" s="1691">
        <f>IFERROR(VLOOKUP($A399,'2010'!$C$3:$H$234,4,FALSE),0)</f>
        <v>0</v>
      </c>
      <c r="CF399" s="1691">
        <f>IFERROR(VLOOKUP($A399,'2010'!$C$3:$H$234,5,FALSE),0)</f>
        <v>0</v>
      </c>
      <c r="CG399" s="1740">
        <f>IFERROR(VLOOKUP($A399,'2010'!$C$3:$H$234,6,FALSE),0)</f>
        <v>0</v>
      </c>
      <c r="CH399" s="1700">
        <f>IFERROR(VLOOKUP($A399,'2009'!$C$3:$H$242,2,FALSE),0)</f>
        <v>0</v>
      </c>
      <c r="CI399" s="1691">
        <f>IFERROR(VLOOKUP($A399,'2009'!$C$3:$H$242,3,FALSE),0)</f>
        <v>0</v>
      </c>
      <c r="CJ399" s="1691">
        <f>IFERROR(VLOOKUP($A399,'2009'!$C$3:$H$242,4,FALSE),0)</f>
        <v>0</v>
      </c>
      <c r="CK399" s="1691">
        <f>IFERROR(VLOOKUP($A399,'2009'!$C$3:$H$242,5,FALSE),0)</f>
        <v>0</v>
      </c>
      <c r="CL399" s="1740">
        <f>IFERROR(VLOOKUP($A399,'2009'!$C$3:$H$242,6,FALSE),0)</f>
        <v>0</v>
      </c>
      <c r="CM399" s="1700">
        <f>IFERROR(VLOOKUP($A399,'2008'!$C$3:$H$229,2,FALSE),0)</f>
        <v>0</v>
      </c>
      <c r="CN399" s="1691">
        <f>IFERROR(VLOOKUP($A399,'2008'!$C$3:$H$229,3,FALSE),0)</f>
        <v>0</v>
      </c>
      <c r="CO399" s="1691">
        <f>IFERROR(VLOOKUP($A399,'2008'!$C$3:$H$229,4,FALSE),0)</f>
        <v>0</v>
      </c>
      <c r="CP399" s="1691">
        <f>IFERROR(VLOOKUP($A399,'2008'!$C$3:$H$229,5,FALSE),0)</f>
        <v>0</v>
      </c>
      <c r="CQ399" s="1740">
        <f>IFERROR(VLOOKUP($A399,'2008'!$C$3:$H$229,6,FALSE),0)</f>
        <v>0</v>
      </c>
      <c r="CR399" s="1700">
        <f>IFERROR(VLOOKUP($A399,'2007'!$C$3:$M$238,7,FALSE),0)</f>
        <v>0</v>
      </c>
      <c r="CS399" s="1691">
        <f>IFERROR(VLOOKUP($A399,'2007'!$C$3:$M$238,8,FALSE),0)</f>
        <v>0</v>
      </c>
      <c r="CT399" s="1691">
        <f>IFERROR(VLOOKUP($A399,'2007'!$C$3:$M$238,9,FALSE),0)</f>
        <v>0</v>
      </c>
      <c r="CU399" s="1691">
        <f>IFERROR(VLOOKUP($A399,'2007'!$C$3:$M$238,10,FALSE),0)</f>
        <v>0</v>
      </c>
      <c r="CV399" s="1740">
        <f>IFERROR(VLOOKUP($A399,'2007'!$C$3:$M$238,11,FALSE),0)</f>
        <v>0</v>
      </c>
      <c r="CW399" s="1700">
        <f>IFERROR(VLOOKUP($A399,'2006'!$A$2:$F$200,2,FALSE),0)</f>
        <v>0</v>
      </c>
      <c r="CX399" s="1691">
        <f>IFERROR(VLOOKUP($A399,'2006'!$A$2:$F$200,4,FALSE),0)</f>
        <v>0</v>
      </c>
      <c r="CY399" s="1691">
        <f>IFERROR(VLOOKUP($A399,'2006'!$A$2:$F$200,5,FALSE),0)</f>
        <v>0</v>
      </c>
      <c r="CZ399" s="1740">
        <f>IFERROR(VLOOKUP($A399,'2006'!$A$2:$F$200,6,FALSE),0)</f>
        <v>0</v>
      </c>
      <c r="DA399" s="1700">
        <f>IFERROR(VLOOKUP($A399,'2005'!$C$3:$M$205,8,FALSE),0)</f>
        <v>0</v>
      </c>
      <c r="DB399" s="1691">
        <f>IFERROR(VLOOKUP($A399,'2005'!$C$3:$M$205,9,FALSE),0)</f>
        <v>0</v>
      </c>
      <c r="DC399" s="1691">
        <f>IFERROR(VLOOKUP($A399,'2005'!$C$3:$M$205,10,FALSE),0)</f>
        <v>0</v>
      </c>
      <c r="DD399" s="1740">
        <f>IFERROR(VLOOKUP($A399,'2005'!$C$3:$M$205,11,FALSE),0)</f>
        <v>0</v>
      </c>
      <c r="DE399" s="1700">
        <f>IFERROR(VLOOKUP($A399,'2004'!$C$3:$M$213,8,FALSE),0)</f>
        <v>0</v>
      </c>
      <c r="DF399" s="1691">
        <f>IFERROR(VLOOKUP($A399,'2004'!$C$3:$M$213,9,FALSE),0)</f>
        <v>0</v>
      </c>
      <c r="DG399" s="1691">
        <f>IFERROR(VLOOKUP($A399,'2004'!$C$3:$M$213,10,FALSE),0)</f>
        <v>0</v>
      </c>
      <c r="DH399" s="1740">
        <f>IFERROR(VLOOKUP($A399,'2004'!$C$3:$M$213,11,FALSE),0)</f>
        <v>0</v>
      </c>
      <c r="DI399" s="1700">
        <f>IFERROR(VLOOKUP($A399,'2003'!$C$3:$Q$214,12,FALSE),0)</f>
        <v>0</v>
      </c>
      <c r="DJ399" s="1691">
        <f>IFERROR(VLOOKUP($A399,'2003'!$C$3:$Q$214,13,FALSE),0)</f>
        <v>0</v>
      </c>
      <c r="DK399" s="1691">
        <f>IFERROR(VLOOKUP($A399,'2003'!$C$3:$Q$214,14,FALSE),0)</f>
        <v>0</v>
      </c>
      <c r="DL399" s="1740">
        <f>IFERROR(VLOOKUP($A399,'2003'!$C$3:$Q$214,15,FALSE),0)</f>
        <v>0</v>
      </c>
      <c r="DM399" s="1700">
        <f>IFERROR(VLOOKUP($A399,'2002'!$D$3:$R$214,12,FALSE),0)</f>
        <v>55</v>
      </c>
      <c r="DN399" s="1691">
        <f>IFERROR(VLOOKUP($A399,'2002'!$D$3:$R$214,13,FALSE),0)</f>
        <v>28</v>
      </c>
      <c r="DO399" s="1691">
        <f>IFERROR(VLOOKUP($A399,'2002'!$D$3:$R$214,14,FALSE),0)</f>
        <v>3</v>
      </c>
      <c r="DP399" s="1788">
        <f>IFERROR(VLOOKUP($A399,'2002'!$D$3:$R$214,15,FALSE),0)</f>
        <v>0.50909090909090904</v>
      </c>
      <c r="DQ399" s="1700">
        <f>IFERROR(VLOOKUP($A399,'Pre 2002'!$C$3:$CK$382,84,FALSE),0)</f>
        <v>0</v>
      </c>
      <c r="DR399" s="1695">
        <f>IFERROR(VLOOKUP($A399,'Pre 2002'!$C$3:$CK$382,85,FALSE),0)</f>
        <v>0</v>
      </c>
      <c r="DS399" s="1695">
        <f>IFERROR(VLOOKUP($A399,'Pre 2002'!$C$3:$CK$382,86,FALSE),0)</f>
        <v>0</v>
      </c>
      <c r="DT399" s="1790">
        <f>IFERROR(VLOOKUP($A399,'Pre 2002'!$C$3:$CK$382,87,FALSE),0)</f>
        <v>0</v>
      </c>
      <c r="DU399" s="1741">
        <f>IFERROR(VLOOKUP(A399,'Pre 2002'!$C$3:$CG$382,83,FALSE),0)</f>
        <v>0</v>
      </c>
    </row>
    <row r="400" spans="1:125">
      <c r="A400" s="1778" t="s">
        <v>2079</v>
      </c>
      <c r="B400" s="1562">
        <f t="shared" si="150"/>
        <v>83</v>
      </c>
      <c r="C400" s="1562">
        <f t="shared" si="151"/>
        <v>41</v>
      </c>
      <c r="D400" s="1562">
        <f t="shared" si="152"/>
        <v>3</v>
      </c>
      <c r="E400" s="1563">
        <f t="shared" si="153"/>
        <v>0.49397590361445781</v>
      </c>
      <c r="F400" s="1786">
        <f t="shared" si="154"/>
        <v>2</v>
      </c>
      <c r="G400" s="1595" t="s">
        <v>2159</v>
      </c>
      <c r="H400" s="1567">
        <f t="shared" si="155"/>
        <v>2</v>
      </c>
      <c r="I400" s="1734">
        <f t="shared" si="156"/>
        <v>83</v>
      </c>
      <c r="J400" s="1734">
        <f t="shared" si="157"/>
        <v>41</v>
      </c>
      <c r="K400" s="1734">
        <f t="shared" si="158"/>
        <v>3</v>
      </c>
      <c r="L400" s="1806">
        <f t="shared" si="159"/>
        <v>0.49397590361445781</v>
      </c>
      <c r="O400" s="1700">
        <f>IFERROR(VLOOKUP($A400,'2022'!$B$2:$K$174,3,FALSE),0)</f>
        <v>0</v>
      </c>
      <c r="P400" s="1858">
        <f>IFERROR(VLOOKUP($A400,'2022'!$B$2:$K$174,4,FALSE),0)</f>
        <v>0</v>
      </c>
      <c r="Q400" s="1858">
        <f>IFERROR(VLOOKUP($A400,'2022'!$B$2:$K$174,5,FALSE),0)</f>
        <v>0</v>
      </c>
      <c r="R400" s="1858">
        <f>IFERROR(VLOOKUP($A400,'2022'!$B$2:$K$174,8,FALSE),0)</f>
        <v>0</v>
      </c>
      <c r="S400" s="1740">
        <f>IFERROR(VLOOKUP($A400,'2022'!$B$2:$K$174,10,FALSE),0)</f>
        <v>0</v>
      </c>
      <c r="T400" s="1700">
        <f>IFERROR(VLOOKUP($A400,'2021'!$B$2:$K$174,3,FALSE),0)</f>
        <v>0</v>
      </c>
      <c r="U400" s="1843">
        <f>IFERROR(VLOOKUP($A400,'2021'!$B$2:$K$174,4,FALSE),0)</f>
        <v>0</v>
      </c>
      <c r="V400" s="1843">
        <f>IFERROR(VLOOKUP($A400,'2021'!$B$2:$K$174,5,FALSE),0)</f>
        <v>0</v>
      </c>
      <c r="W400" s="1843">
        <f>IFERROR(VLOOKUP($A400,'2021'!$B$2:$K$174,8,FALSE),0)</f>
        <v>0</v>
      </c>
      <c r="X400" s="1740">
        <f>IFERROR(VLOOKUP($A400,'2021'!$B$2:$K$174,10,FALSE),0)</f>
        <v>0</v>
      </c>
      <c r="Y400" s="1700">
        <f>IFERROR(VLOOKUP($A400,'2020'!$B$2:$K$170,3,FALSE),0)</f>
        <v>0</v>
      </c>
      <c r="Z400" s="1829">
        <f>IFERROR(VLOOKUP($A400,'2020'!$B$2:$K$170,4,FALSE),0)</f>
        <v>0</v>
      </c>
      <c r="AA400" s="1829">
        <f>IFERROR(VLOOKUP($A400,'2020'!$B$2:$K$170,5,FALSE),0)</f>
        <v>0</v>
      </c>
      <c r="AB400" s="1829">
        <f>IFERROR(VLOOKUP($A400,'2020'!$B$2:$K$170,8,FALSE),0)</f>
        <v>0</v>
      </c>
      <c r="AC400" s="1740">
        <f>IFERROR(VLOOKUP($A400,'2020'!$B$2:$K$170,10,FALSE),0)</f>
        <v>0</v>
      </c>
      <c r="AD400" s="1700">
        <f>IFERROR(VLOOKUP($A400,'2019'!$B$2:$K$170,3,FALSE),0)</f>
        <v>0</v>
      </c>
      <c r="AE400" s="1823">
        <f>IFERROR(VLOOKUP($A400,'2019'!$B$2:$K$170,4,FALSE),0)</f>
        <v>0</v>
      </c>
      <c r="AF400" s="1823">
        <f>IFERROR(VLOOKUP($A400,'2019'!$B$2:$K$170,5,FALSE),0)</f>
        <v>0</v>
      </c>
      <c r="AG400" s="1823">
        <f>IFERROR(VLOOKUP($A400,'2019'!$B$2:$K$170,8,FALSE),0)</f>
        <v>0</v>
      </c>
      <c r="AH400" s="1740">
        <f>IFERROR(VLOOKUP($A400,'2019'!$B$2:$K$170,10,FALSE),0)</f>
        <v>0</v>
      </c>
      <c r="AI400" s="1700">
        <f>IFERROR(VLOOKUP($A400,'2018'!$B$2:$K$170,3,FALSE),0)</f>
        <v>0</v>
      </c>
      <c r="AJ400" s="1821">
        <f>IFERROR(VLOOKUP($A400,'2018'!$B$2:$K$170,4,FALSE),0)</f>
        <v>0</v>
      </c>
      <c r="AK400" s="1821">
        <f>IFERROR(VLOOKUP($A400,'2018'!$B$2:$K$170,5,FALSE),0)</f>
        <v>0</v>
      </c>
      <c r="AL400" s="1821">
        <f>IFERROR(VLOOKUP($A400,'2018'!$B$2:$K$170,8,FALSE),0)</f>
        <v>0</v>
      </c>
      <c r="AM400" s="1740">
        <f>IFERROR(VLOOKUP($A400,'2018'!$B$2:$K$170,10,FALSE),0)</f>
        <v>0</v>
      </c>
      <c r="AN400" s="1700">
        <f>IFERROR(VLOOKUP($A400,'2017'!$B$2:$J$163,2,FALSE),0)</f>
        <v>0</v>
      </c>
      <c r="AO400" s="1815">
        <f>IFERROR(VLOOKUP($A400,'2017'!$B$2:$J$163,3,FALSE),0)</f>
        <v>0</v>
      </c>
      <c r="AP400" s="1815">
        <f>IFERROR(VLOOKUP($A400,'2017'!$B$2:$J$163,4,FALSE),0)</f>
        <v>0</v>
      </c>
      <c r="AQ400" s="1815">
        <f>IFERROR(VLOOKUP($A400,'2017'!$B$2:$J$163,7,FALSE),0)</f>
        <v>0</v>
      </c>
      <c r="AR400" s="1740">
        <f>IFERROR(VLOOKUP($A400,'2017'!$B$2:$J$163,9,FALSE),0)</f>
        <v>0</v>
      </c>
      <c r="AS400" s="1700">
        <f>IFERROR(VLOOKUP($A400,'2016'!$B$2:$K$165,3,FALSE),0)</f>
        <v>0</v>
      </c>
      <c r="AT400" s="1796">
        <f>IFERROR(VLOOKUP($A400,'2016'!$B$2:$K$165,4,FALSE),0)</f>
        <v>0</v>
      </c>
      <c r="AU400" s="1796">
        <f>IFERROR(VLOOKUP($A400,'2016'!$B$2:$K$165,5,FALSE),0)</f>
        <v>0</v>
      </c>
      <c r="AV400" s="1796">
        <f>IFERROR(VLOOKUP($A400,'2016'!$B$2:$K$165,8,FALSE),0)</f>
        <v>0</v>
      </c>
      <c r="AW400" s="1740">
        <f>IFERROR(VLOOKUP($A400,'2016'!$B$2:$K$165,10,FALSE),0)</f>
        <v>0</v>
      </c>
      <c r="AX400" s="1700">
        <f>IFERROR(VLOOKUP($A400,'2015'!$B$2:$K$165,3,FALSE),0)</f>
        <v>0</v>
      </c>
      <c r="AY400" s="1695">
        <f>IFERROR(VLOOKUP($A400,'2015'!$B$2:$K$165,4,FALSE),0)</f>
        <v>0</v>
      </c>
      <c r="AZ400" s="1695">
        <f>IFERROR(VLOOKUP($A400,'2015'!$B$2:$K$165,5,FALSE),0)</f>
        <v>0</v>
      </c>
      <c r="BA400" s="1695">
        <f>IFERROR(VLOOKUP($A400,'2015'!$B$2:$K$165,8,FALSE),0)</f>
        <v>0</v>
      </c>
      <c r="BB400" s="1740">
        <f>IFERROR(VLOOKUP($A400,'2015'!$B$2:$K$165,10,FALSE),0)</f>
        <v>0</v>
      </c>
      <c r="BC400" s="1700">
        <f>IFERROR(VLOOKUP($A400,'2014'!$B$2:$K$157,3,FALSE),0)</f>
        <v>0</v>
      </c>
      <c r="BD400" s="1691">
        <f>IFERROR(VLOOKUP($A400,'2014'!$B$2:$K$157,4,FALSE),0)</f>
        <v>0</v>
      </c>
      <c r="BE400" s="1691">
        <f>IFERROR(VLOOKUP($A400,'2014'!$B$2:$K$157,5,FALSE),0)</f>
        <v>0</v>
      </c>
      <c r="BF400" s="1691">
        <f>IFERROR(VLOOKUP($A400,'2014'!$B$2:$K$157,8,FALSE),0)</f>
        <v>0</v>
      </c>
      <c r="BG400" s="1740">
        <f>IFERROR(VLOOKUP($A400,'2014'!$B$2:$K$157,10,FALSE),0)</f>
        <v>0</v>
      </c>
      <c r="BH400" s="1700">
        <f>IFERROR(VLOOKUP($A400,'2013'!$D$4:$I$249,2,FALSE),0)</f>
        <v>0</v>
      </c>
      <c r="BI400" s="1691">
        <f>IFERROR(VLOOKUP($A400,'2013'!$D$4:$I$249,3,FALSE),0)</f>
        <v>0</v>
      </c>
      <c r="BJ400" s="1691">
        <f>IFERROR(VLOOKUP($A400,'2013'!$D$4:$I$249,4,FALSE),0)</f>
        <v>0</v>
      </c>
      <c r="BK400" s="1691">
        <f>IFERROR(VLOOKUP($A400,'2013'!$D$4:$I$249,5,FALSE),0)</f>
        <v>0</v>
      </c>
      <c r="BL400" s="1740">
        <f>IFERROR(VLOOKUP($A400,'2013'!$D$4:$I$249,6,FALSE),0)</f>
        <v>0</v>
      </c>
      <c r="BM400" s="1737">
        <f>IFERROR(VLOOKUP($A400,'2012'!$D$3:$O$172,2,FALSE),0)</f>
        <v>0</v>
      </c>
      <c r="BN400" s="1691">
        <f>IFERROR(VLOOKUP($A400,'2012'!$D$3:$O$172,3,FALSE),0)</f>
        <v>0</v>
      </c>
      <c r="BO400" s="1743">
        <f>IFERROR(VLOOKUP($A400,'2012'!$D$3:$O$172,4,FALSE),0)</f>
        <v>0</v>
      </c>
      <c r="BP400" s="1700">
        <f>IFERROR(VLOOKUP($A400,'2012'!$D$3:$O$172,5,FALSE),0)</f>
        <v>0</v>
      </c>
      <c r="BQ400" s="1691">
        <f>IFERROR(VLOOKUP($A400,'2012'!$D$3:$O$172,6,FALSE),0)</f>
        <v>0</v>
      </c>
      <c r="BR400" s="1691">
        <f>IFERROR(VLOOKUP($A400,'2012'!$D$3:$O$172,7,FALSE),0)</f>
        <v>0</v>
      </c>
      <c r="BS400" s="1691">
        <f>IFERROR(VLOOKUP($A400,'2012'!$D$3:$O$172,8,FALSE),0)</f>
        <v>0</v>
      </c>
      <c r="BT400" s="1740">
        <f>IFERROR(VLOOKUP($A400,'2012'!$D$3:$O$172,9,FALSE),0)</f>
        <v>0</v>
      </c>
      <c r="BX400" s="1700">
        <f>IFERROR(VLOOKUP($A400,'2011'!$D$4:$I$251,2,FALSE),0)</f>
        <v>0</v>
      </c>
      <c r="BY400" s="1691">
        <f>IFERROR(VLOOKUP($A400,'2011'!$D$4:$I$251,3,FALSE),0)</f>
        <v>0</v>
      </c>
      <c r="BZ400" s="1691">
        <f>IFERROR(VLOOKUP($A400,'2011'!$D$4:$I$251,4,FALSE),0)</f>
        <v>0</v>
      </c>
      <c r="CA400" s="1691">
        <f>IFERROR(VLOOKUP($A400,'2011'!$D$4:$I$251,5,FALSE),0)</f>
        <v>0</v>
      </c>
      <c r="CB400" s="1740">
        <f>IFERROR(VLOOKUP($A400,'2011'!$D$4:$I$251,6,FALSE),0)</f>
        <v>0</v>
      </c>
      <c r="CC400" s="1700">
        <f>IFERROR(VLOOKUP($A400,'2010'!$C$3:$H$234,2,FALSE),0)</f>
        <v>0</v>
      </c>
      <c r="CD400" s="1691">
        <f>IFERROR(VLOOKUP($A400,'2010'!$C$3:$H$234,3,FALSE),0)</f>
        <v>0</v>
      </c>
      <c r="CE400" s="1691">
        <f>IFERROR(VLOOKUP($A400,'2010'!$C$3:$H$234,4,FALSE),0)</f>
        <v>0</v>
      </c>
      <c r="CF400" s="1691">
        <f>IFERROR(VLOOKUP($A400,'2010'!$C$3:$H$234,5,FALSE),0)</f>
        <v>0</v>
      </c>
      <c r="CG400" s="1740">
        <f>IFERROR(VLOOKUP($A400,'2010'!$C$3:$H$234,6,FALSE),0)</f>
        <v>0</v>
      </c>
      <c r="CH400" s="1700">
        <f>IFERROR(VLOOKUP($A400,'2009'!$C$3:$H$242,2,FALSE),0)</f>
        <v>0</v>
      </c>
      <c r="CI400" s="1691">
        <f>IFERROR(VLOOKUP($A400,'2009'!$C$3:$H$242,3,FALSE),0)</f>
        <v>0</v>
      </c>
      <c r="CJ400" s="1691">
        <f>IFERROR(VLOOKUP($A400,'2009'!$C$3:$H$242,4,FALSE),0)</f>
        <v>0</v>
      </c>
      <c r="CK400" s="1691">
        <f>IFERROR(VLOOKUP($A400,'2009'!$C$3:$H$242,5,FALSE),0)</f>
        <v>0</v>
      </c>
      <c r="CL400" s="1740">
        <f>IFERROR(VLOOKUP($A400,'2009'!$C$3:$H$242,6,FALSE),0)</f>
        <v>0</v>
      </c>
      <c r="CM400" s="1700">
        <f>IFERROR(VLOOKUP($A400,'2008'!$C$3:$H$229,2,FALSE),0)</f>
        <v>0</v>
      </c>
      <c r="CN400" s="1691">
        <f>IFERROR(VLOOKUP($A400,'2008'!$C$3:$H$229,3,FALSE),0)</f>
        <v>0</v>
      </c>
      <c r="CO400" s="1691">
        <f>IFERROR(VLOOKUP($A400,'2008'!$C$3:$H$229,4,FALSE),0)</f>
        <v>0</v>
      </c>
      <c r="CP400" s="1691">
        <f>IFERROR(VLOOKUP($A400,'2008'!$C$3:$H$229,5,FALSE),0)</f>
        <v>0</v>
      </c>
      <c r="CQ400" s="1740">
        <f>IFERROR(VLOOKUP($A400,'2008'!$C$3:$H$229,6,FALSE),0)</f>
        <v>0</v>
      </c>
      <c r="CR400" s="1700">
        <f>IFERROR(VLOOKUP($A400,'2007'!$C$3:$M$238,7,FALSE),0)</f>
        <v>0</v>
      </c>
      <c r="CS400" s="1691">
        <f>IFERROR(VLOOKUP($A400,'2007'!$C$3:$M$238,8,FALSE),0)</f>
        <v>0</v>
      </c>
      <c r="CT400" s="1691">
        <f>IFERROR(VLOOKUP($A400,'2007'!$C$3:$M$238,9,FALSE),0)</f>
        <v>0</v>
      </c>
      <c r="CU400" s="1691">
        <f>IFERROR(VLOOKUP($A400,'2007'!$C$3:$M$238,10,FALSE),0)</f>
        <v>0</v>
      </c>
      <c r="CV400" s="1740">
        <f>IFERROR(VLOOKUP($A400,'2007'!$C$3:$M$238,11,FALSE),0)</f>
        <v>0</v>
      </c>
      <c r="CW400" s="1700">
        <f>IFERROR(VLOOKUP($A400,'2006'!$A$2:$F$200,2,FALSE),0)</f>
        <v>0</v>
      </c>
      <c r="CX400" s="1691">
        <f>IFERROR(VLOOKUP($A400,'2006'!$A$2:$F$200,4,FALSE),0)</f>
        <v>0</v>
      </c>
      <c r="CY400" s="1691">
        <f>IFERROR(VLOOKUP($A400,'2006'!$A$2:$F$200,5,FALSE),0)</f>
        <v>0</v>
      </c>
      <c r="CZ400" s="1740">
        <f>IFERROR(VLOOKUP($A400,'2006'!$A$2:$F$200,6,FALSE),0)</f>
        <v>0</v>
      </c>
      <c r="DA400" s="1700">
        <f>IFERROR(VLOOKUP($A400,'2005'!$C$3:$M$205,8,FALSE),0)</f>
        <v>0</v>
      </c>
      <c r="DB400" s="1691">
        <f>IFERROR(VLOOKUP($A400,'2005'!$C$3:$M$205,9,FALSE),0)</f>
        <v>0</v>
      </c>
      <c r="DC400" s="1691">
        <f>IFERROR(VLOOKUP($A400,'2005'!$C$3:$M$205,10,FALSE),0)</f>
        <v>0</v>
      </c>
      <c r="DD400" s="1740">
        <f>IFERROR(VLOOKUP($A400,'2005'!$C$3:$M$205,11,FALSE),0)</f>
        <v>0</v>
      </c>
      <c r="DE400" s="1700">
        <f>IFERROR(VLOOKUP($A400,'2004'!$C$3:$M$213,8,FALSE),0)</f>
        <v>0</v>
      </c>
      <c r="DF400" s="1691">
        <f>IFERROR(VLOOKUP($A400,'2004'!$C$3:$M$213,9,FALSE),0)</f>
        <v>0</v>
      </c>
      <c r="DG400" s="1691">
        <f>IFERROR(VLOOKUP($A400,'2004'!$C$3:$M$213,10,FALSE),0)</f>
        <v>0</v>
      </c>
      <c r="DH400" s="1740">
        <f>IFERROR(VLOOKUP($A400,'2004'!$C$3:$M$213,11,FALSE),0)</f>
        <v>0</v>
      </c>
      <c r="DI400" s="1700">
        <f>IFERROR(VLOOKUP($A400,'2003'!$C$3:$Q$214,12,FALSE),0)</f>
        <v>29</v>
      </c>
      <c r="DJ400" s="1691">
        <f>IFERROR(VLOOKUP($A400,'2003'!$C$3:$Q$214,13,FALSE),0)</f>
        <v>16</v>
      </c>
      <c r="DK400" s="1691">
        <f>IFERROR(VLOOKUP($A400,'2003'!$C$3:$Q$214,14,FALSE),0)</f>
        <v>1</v>
      </c>
      <c r="DL400" s="1740">
        <f>IFERROR(VLOOKUP($A400,'2003'!$C$3:$Q$214,15,FALSE),0)</f>
        <v>0.55172413793103448</v>
      </c>
      <c r="DM400" s="1700">
        <f>IFERROR(VLOOKUP($A400,'2002'!$D$3:$R$214,12,FALSE),0)</f>
        <v>54</v>
      </c>
      <c r="DN400" s="1691">
        <f>IFERROR(VLOOKUP($A400,'2002'!$D$3:$R$214,13,FALSE),0)</f>
        <v>25</v>
      </c>
      <c r="DO400" s="1691">
        <f>IFERROR(VLOOKUP($A400,'2002'!$D$3:$R$214,14,FALSE),0)</f>
        <v>2</v>
      </c>
      <c r="DP400" s="1788">
        <f>IFERROR(VLOOKUP($A400,'2002'!$D$3:$R$214,15,FALSE),0)</f>
        <v>0.46296296296296297</v>
      </c>
      <c r="DQ400" s="1700">
        <f>IFERROR(VLOOKUP($A400,'Pre 2002'!$C$3:$CK$382,84,FALSE),0)</f>
        <v>0</v>
      </c>
      <c r="DR400" s="1695">
        <f>IFERROR(VLOOKUP($A400,'Pre 2002'!$C$3:$CK$382,85,FALSE),0)</f>
        <v>0</v>
      </c>
      <c r="DS400" s="1695">
        <f>IFERROR(VLOOKUP($A400,'Pre 2002'!$C$3:$CK$382,86,FALSE),0)</f>
        <v>0</v>
      </c>
      <c r="DT400" s="1790">
        <f>IFERROR(VLOOKUP($A400,'Pre 2002'!$C$3:$CK$382,87,FALSE),0)</f>
        <v>0</v>
      </c>
      <c r="DU400" s="1741">
        <f>IFERROR(VLOOKUP(A400,'Pre 2002'!$C$3:$CG$382,83,FALSE),0)</f>
        <v>0</v>
      </c>
    </row>
    <row r="401" spans="1:125">
      <c r="A401" s="1778" t="s">
        <v>181</v>
      </c>
      <c r="B401" s="1562">
        <f t="shared" si="150"/>
        <v>1317</v>
      </c>
      <c r="C401" s="1562">
        <f t="shared" si="151"/>
        <v>650</v>
      </c>
      <c r="D401" s="1562">
        <f t="shared" si="152"/>
        <v>3</v>
      </c>
      <c r="E401" s="1563">
        <f t="shared" si="153"/>
        <v>0.49354593773728173</v>
      </c>
      <c r="F401" s="1786">
        <f t="shared" si="154"/>
        <v>19</v>
      </c>
      <c r="G401" s="1595">
        <v>2011</v>
      </c>
      <c r="H401" s="1567">
        <f t="shared" si="155"/>
        <v>11</v>
      </c>
      <c r="I401" s="1734">
        <f t="shared" si="156"/>
        <v>772</v>
      </c>
      <c r="J401" s="1734">
        <f t="shared" si="157"/>
        <v>393</v>
      </c>
      <c r="K401" s="1734">
        <f t="shared" si="158"/>
        <v>3</v>
      </c>
      <c r="L401" s="1806">
        <f t="shared" si="159"/>
        <v>0.5090673575129534</v>
      </c>
      <c r="M401" s="1752">
        <v>11</v>
      </c>
      <c r="N401" s="1752">
        <v>0</v>
      </c>
      <c r="O401" s="1700">
        <f>IFERROR(VLOOKUP($A401,'2022'!$B$2:$K$174,3,FALSE),0)</f>
        <v>70</v>
      </c>
      <c r="P401" s="1858">
        <f>IFERROR(VLOOKUP($A401,'2022'!$B$2:$K$174,4,FALSE),0)</f>
        <v>16</v>
      </c>
      <c r="Q401" s="1858">
        <f>IFERROR(VLOOKUP($A401,'2022'!$B$2:$K$174,5,FALSE),0)</f>
        <v>33</v>
      </c>
      <c r="R401" s="1858">
        <f>IFERROR(VLOOKUP($A401,'2022'!$B$2:$K$174,8,FALSE),0)</f>
        <v>0</v>
      </c>
      <c r="S401" s="1740">
        <f>IFERROR(VLOOKUP($A401,'2022'!$B$2:$K$174,10,FALSE),0)</f>
        <v>0.47099999999999997</v>
      </c>
      <c r="T401" s="1700">
        <f>IFERROR(VLOOKUP($A401,'2021'!$B$2:$K$174,3,FALSE),0)</f>
        <v>57</v>
      </c>
      <c r="U401" s="1843">
        <f>IFERROR(VLOOKUP($A401,'2021'!$B$2:$K$174,4,FALSE),0)</f>
        <v>10</v>
      </c>
      <c r="V401" s="1843">
        <f>IFERROR(VLOOKUP($A401,'2021'!$B$2:$K$174,5,FALSE),0)</f>
        <v>23</v>
      </c>
      <c r="W401" s="1843">
        <f>IFERROR(VLOOKUP($A401,'2021'!$B$2:$K$174,8,FALSE),0)</f>
        <v>0</v>
      </c>
      <c r="X401" s="1740">
        <f>IFERROR(VLOOKUP($A401,'2021'!$B$2:$K$174,10,FALSE),0)</f>
        <v>0.40400000000000003</v>
      </c>
      <c r="Y401" s="1700">
        <f>IFERROR(VLOOKUP($A401,'2020'!$B$2:$K$170,3,FALSE),0)</f>
        <v>66</v>
      </c>
      <c r="Z401" s="1829">
        <f>IFERROR(VLOOKUP($A401,'2020'!$B$2:$K$170,4,FALSE),0)</f>
        <v>15</v>
      </c>
      <c r="AA401" s="1829">
        <f>IFERROR(VLOOKUP($A401,'2020'!$B$2:$K$170,5,FALSE),0)</f>
        <v>29</v>
      </c>
      <c r="AB401" s="1829">
        <f>IFERROR(VLOOKUP($A401,'2020'!$B$2:$K$170,8,FALSE),0)</f>
        <v>0</v>
      </c>
      <c r="AC401" s="1740">
        <f>IFERROR(VLOOKUP($A401,'2020'!$B$2:$K$170,10,FALSE),0)</f>
        <v>0.439</v>
      </c>
      <c r="AD401" s="1700">
        <f>IFERROR(VLOOKUP($A401,'2019'!$B$2:$K$170,3,FALSE),0)</f>
        <v>56</v>
      </c>
      <c r="AE401" s="1823">
        <f>IFERROR(VLOOKUP($A401,'2019'!$B$2:$K$170,4,FALSE),0)</f>
        <v>14</v>
      </c>
      <c r="AF401" s="1823">
        <f>IFERROR(VLOOKUP($A401,'2019'!$B$2:$K$170,5,FALSE),0)</f>
        <v>29</v>
      </c>
      <c r="AG401" s="1823">
        <f>IFERROR(VLOOKUP($A401,'2019'!$B$2:$K$170,8,FALSE),0)</f>
        <v>0</v>
      </c>
      <c r="AH401" s="1740">
        <f>IFERROR(VLOOKUP($A401,'2019'!$B$2:$K$170,10,FALSE),0)</f>
        <v>0.51800000000000002</v>
      </c>
      <c r="AI401" s="1700">
        <f>IFERROR(VLOOKUP($A401,'2018'!$B$2:$K$170,3,FALSE),0)</f>
        <v>78</v>
      </c>
      <c r="AJ401" s="1821">
        <f>IFERROR(VLOOKUP($A401,'2018'!$B$2:$K$170,4,FALSE),0)</f>
        <v>19</v>
      </c>
      <c r="AK401" s="1821">
        <f>IFERROR(VLOOKUP($A401,'2018'!$B$2:$K$170,5,FALSE),0)</f>
        <v>39</v>
      </c>
      <c r="AL401" s="1821">
        <f>IFERROR(VLOOKUP($A401,'2018'!$B$2:$K$170,8,FALSE),0)</f>
        <v>0</v>
      </c>
      <c r="AM401" s="1740">
        <f>IFERROR(VLOOKUP($A401,'2018'!$B$2:$K$170,10,FALSE),0)</f>
        <v>0.5</v>
      </c>
      <c r="AN401" s="1700">
        <f>IFERROR(VLOOKUP($A401,'2017'!$B$2:$J$163,2,FALSE),0)</f>
        <v>72</v>
      </c>
      <c r="AO401" s="1815">
        <f>IFERROR(VLOOKUP($A401,'2017'!$B$2:$J$163,3,FALSE),0)</f>
        <v>21</v>
      </c>
      <c r="AP401" s="1815">
        <f>IFERROR(VLOOKUP($A401,'2017'!$B$2:$J$163,4,FALSE),0)</f>
        <v>38</v>
      </c>
      <c r="AQ401" s="1815">
        <f>IFERROR(VLOOKUP($A401,'2017'!$B$2:$J$163,7,FALSE),0)</f>
        <v>0</v>
      </c>
      <c r="AR401" s="1740">
        <f>IFERROR(VLOOKUP($A401,'2017'!$B$2:$J$163,9,FALSE),0)</f>
        <v>0.52777777777777779</v>
      </c>
      <c r="AS401" s="1700">
        <f>IFERROR(VLOOKUP($A401,'2016'!$B$2:$K$165,3,FALSE),0)</f>
        <v>76</v>
      </c>
      <c r="AT401" s="1796">
        <f>IFERROR(VLOOKUP($A401,'2016'!$B$2:$K$165,4,FALSE),0)</f>
        <v>17</v>
      </c>
      <c r="AU401" s="1796">
        <f>IFERROR(VLOOKUP($A401,'2016'!$B$2:$K$165,5,FALSE),0)</f>
        <v>38</v>
      </c>
      <c r="AV401" s="1796">
        <f>IFERROR(VLOOKUP($A401,'2016'!$B$2:$K$165,8,FALSE),0)</f>
        <v>0</v>
      </c>
      <c r="AW401" s="1740">
        <f>IFERROR(VLOOKUP($A401,'2016'!$B$2:$K$165,10,FALSE),0)</f>
        <v>0.5</v>
      </c>
      <c r="AX401" s="1700">
        <f>IFERROR(VLOOKUP($A401,'2015'!$B$2:$K$165,3,FALSE),0)</f>
        <v>70</v>
      </c>
      <c r="AY401" s="1695">
        <f>IFERROR(VLOOKUP($A401,'2015'!$B$2:$K$165,4,FALSE),0)</f>
        <v>16</v>
      </c>
      <c r="AZ401" s="1695">
        <f>IFERROR(VLOOKUP($A401,'2015'!$B$2:$K$165,5,FALSE),0)</f>
        <v>28</v>
      </c>
      <c r="BA401" s="1695">
        <f>IFERROR(VLOOKUP($A401,'2015'!$B$2:$K$165,8,FALSE),0)</f>
        <v>0</v>
      </c>
      <c r="BB401" s="1740">
        <f>IFERROR(VLOOKUP($A401,'2015'!$B$2:$K$165,10,FALSE),0)</f>
        <v>0.4</v>
      </c>
      <c r="BC401" s="1700">
        <f>IFERROR(VLOOKUP($A401,'2014'!$B$2:$K$157,3,FALSE),0)</f>
        <v>78</v>
      </c>
      <c r="BD401" s="1691">
        <f>IFERROR(VLOOKUP($A401,'2014'!$B$2:$K$157,4,FALSE),0)</f>
        <v>28</v>
      </c>
      <c r="BE401" s="1691">
        <f>IFERROR(VLOOKUP($A401,'2014'!$B$2:$K$157,5,FALSE),0)</f>
        <v>38</v>
      </c>
      <c r="BF401" s="1691">
        <f>IFERROR(VLOOKUP($A401,'2014'!$B$2:$K$157,8,FALSE),0)</f>
        <v>1</v>
      </c>
      <c r="BG401" s="1740">
        <f>IFERROR(VLOOKUP($A401,'2014'!$B$2:$K$157,10,FALSE),0)</f>
        <v>0.48717948717948717</v>
      </c>
      <c r="BH401" s="1700">
        <f>IFERROR(VLOOKUP($A401,'2013'!$D$4:$I$249,2,FALSE),0)</f>
        <v>60</v>
      </c>
      <c r="BI401" s="1691">
        <f>IFERROR(VLOOKUP($A401,'2013'!$D$4:$I$249,3,FALSE),0)</f>
        <v>13</v>
      </c>
      <c r="BJ401" s="1691">
        <f>IFERROR(VLOOKUP($A401,'2013'!$D$4:$I$249,4,FALSE),0)</f>
        <v>29</v>
      </c>
      <c r="BK401" s="1691">
        <f>IFERROR(VLOOKUP($A401,'2013'!$D$4:$I$249,5,FALSE),0)</f>
        <v>0</v>
      </c>
      <c r="BL401" s="1740">
        <f>IFERROR(VLOOKUP($A401,'2013'!$D$4:$I$249,6,FALSE),0)</f>
        <v>0.48333333333333334</v>
      </c>
      <c r="BM401" s="1737">
        <f>IFERROR(VLOOKUP($A401,'2012'!$D$3:$O$172,2,FALSE),0)</f>
        <v>634</v>
      </c>
      <c r="BN401" s="1691">
        <f>IFERROR(VLOOKUP($A401,'2012'!$D$3:$O$172,3,FALSE),0)</f>
        <v>326</v>
      </c>
      <c r="BO401" s="1743">
        <f>IFERROR(VLOOKUP($A401,'2012'!$D$3:$O$172,4,FALSE),0)</f>
        <v>2</v>
      </c>
      <c r="BP401" s="1700">
        <f>IFERROR(VLOOKUP($A401,'2012'!$D$3:$O$172,5,FALSE),0)</f>
        <v>59</v>
      </c>
      <c r="BQ401" s="1691">
        <f>IFERROR(VLOOKUP($A401,'2012'!$D$3:$O$172,6,FALSE),0)</f>
        <v>19</v>
      </c>
      <c r="BR401" s="1691">
        <f>IFERROR(VLOOKUP($A401,'2012'!$D$3:$O$172,7,FALSE),0)</f>
        <v>33</v>
      </c>
      <c r="BS401" s="1691">
        <f>IFERROR(VLOOKUP($A401,'2012'!$D$3:$O$172,8,FALSE),0)</f>
        <v>1</v>
      </c>
      <c r="BT401" s="1740">
        <f>IFERROR(VLOOKUP($A401,'2012'!$D$3:$O$172,9,FALSE),0)</f>
        <v>0.55932203389830504</v>
      </c>
      <c r="BU401" s="1737">
        <f>IFERROR(VLOOKUP($A401,'2012'!$D$3:$O$172,10,FALSE),0)</f>
        <v>575</v>
      </c>
      <c r="BV401" s="1691">
        <f>IFERROR(VLOOKUP($A401,'2012'!$D$3:$O$172,11,FALSE),0)</f>
        <v>293</v>
      </c>
      <c r="BW401" s="1743">
        <f>IFERROR(VLOOKUP($A401,'2012'!$D$3:$O$172,12,FALSE),0)</f>
        <v>1</v>
      </c>
      <c r="BX401" s="1700">
        <f>IFERROR(VLOOKUP($A401,'2011'!$D$4:$I$251,2,FALSE),0)</f>
        <v>82</v>
      </c>
      <c r="BY401" s="1691">
        <f>IFERROR(VLOOKUP($A401,'2011'!$D$4:$I$251,3,FALSE),0)</f>
        <v>29</v>
      </c>
      <c r="BZ401" s="1691">
        <f>IFERROR(VLOOKUP($A401,'2011'!$D$4:$I$251,4,FALSE),0)</f>
        <v>38</v>
      </c>
      <c r="CA401" s="1691">
        <f>IFERROR(VLOOKUP($A401,'2011'!$D$4:$I$251,5,FALSE),0)</f>
        <v>0</v>
      </c>
      <c r="CB401" s="1740">
        <f>IFERROR(VLOOKUP($A401,'2011'!$D$4:$I$251,6,FALSE),0)</f>
        <v>0.46341463414634149</v>
      </c>
      <c r="CC401" s="1700">
        <f>IFERROR(VLOOKUP($A401,'2010'!$C$3:$H$234,2,FALSE),0)</f>
        <v>76</v>
      </c>
      <c r="CD401" s="1691">
        <f>IFERROR(VLOOKUP($A401,'2010'!$C$3:$H$234,3,FALSE),0)</f>
        <v>21</v>
      </c>
      <c r="CE401" s="1691">
        <f>IFERROR(VLOOKUP($A401,'2010'!$C$3:$H$234,4,FALSE),0)</f>
        <v>40</v>
      </c>
      <c r="CF401" s="1691">
        <f>IFERROR(VLOOKUP($A401,'2010'!$C$3:$H$234,5,FALSE),0)</f>
        <v>0</v>
      </c>
      <c r="CG401" s="1740">
        <f>IFERROR(VLOOKUP($A401,'2010'!$C$3:$H$234,6,FALSE),0)</f>
        <v>0.52631578947368418</v>
      </c>
      <c r="CH401" s="1700">
        <f>IFERROR(VLOOKUP($A401,'2009'!$C$3:$H$242,2,FALSE),0)</f>
        <v>79</v>
      </c>
      <c r="CI401" s="1691">
        <f>IFERROR(VLOOKUP($A401,'2009'!$C$3:$H$242,3,FALSE),0)</f>
        <v>30</v>
      </c>
      <c r="CJ401" s="1691">
        <f>IFERROR(VLOOKUP($A401,'2009'!$C$3:$H$242,4,FALSE),0)</f>
        <v>48</v>
      </c>
      <c r="CK401" s="1691">
        <f>IFERROR(VLOOKUP($A401,'2009'!$C$3:$H$242,5,FALSE),0)</f>
        <v>0</v>
      </c>
      <c r="CL401" s="1740">
        <f>IFERROR(VLOOKUP($A401,'2009'!$C$3:$H$242,6,FALSE),0)</f>
        <v>0.60759493670886078</v>
      </c>
      <c r="CM401" s="1700">
        <f>IFERROR(VLOOKUP($A401,'2008'!$C$3:$H$229,2,FALSE),0)</f>
        <v>68</v>
      </c>
      <c r="CN401" s="1691">
        <f>IFERROR(VLOOKUP($A401,'2008'!$C$3:$H$229,3,FALSE),0)</f>
        <v>18</v>
      </c>
      <c r="CO401" s="1691">
        <f>IFERROR(VLOOKUP($A401,'2008'!$C$3:$H$229,4,FALSE),0)</f>
        <v>29</v>
      </c>
      <c r="CP401" s="1691">
        <f>IFERROR(VLOOKUP($A401,'2008'!$C$3:$H$229,5,FALSE),0)</f>
        <v>0</v>
      </c>
      <c r="CQ401" s="1740">
        <f>IFERROR(VLOOKUP($A401,'2008'!$C$3:$H$229,6,FALSE),0)</f>
        <v>0.4264705882352941</v>
      </c>
      <c r="CR401" s="1700">
        <f>IFERROR(VLOOKUP($A401,'2007'!$C$3:$M$238,7,FALSE),0)</f>
        <v>64</v>
      </c>
      <c r="CS401" s="1691">
        <f>IFERROR(VLOOKUP($A401,'2007'!$C$3:$M$238,8,FALSE),0)</f>
        <v>17</v>
      </c>
      <c r="CT401" s="1691">
        <f>IFERROR(VLOOKUP($A401,'2007'!$C$3:$M$238,9,FALSE),0)</f>
        <v>33</v>
      </c>
      <c r="CU401" s="1691">
        <f>IFERROR(VLOOKUP($A401,'2007'!$C$3:$M$238,10,FALSE),0)</f>
        <v>1</v>
      </c>
      <c r="CV401" s="1740">
        <f>IFERROR(VLOOKUP($A401,'2007'!$C$3:$M$238,11,FALSE),0)</f>
        <v>0.515625</v>
      </c>
      <c r="CW401" s="1700">
        <f>IFERROR(VLOOKUP($A401,'2006'!$A$2:$F$200,2,FALSE),0)</f>
        <v>78</v>
      </c>
      <c r="CX401" s="1691">
        <f>IFERROR(VLOOKUP($A401,'2006'!$A$2:$F$200,4,FALSE),0)</f>
        <v>41</v>
      </c>
      <c r="CY401" s="1691">
        <f>IFERROR(VLOOKUP($A401,'2006'!$A$2:$F$200,5,FALSE),0)</f>
        <v>0</v>
      </c>
      <c r="CZ401" s="1740">
        <f>IFERROR(VLOOKUP($A401,'2006'!$A$2:$F$200,6,FALSE),0)</f>
        <v>0.52564102564102566</v>
      </c>
      <c r="DA401" s="1700">
        <f>IFERROR(VLOOKUP($A401,'2005'!$C$3:$M$205,8,FALSE),0)</f>
        <v>85</v>
      </c>
      <c r="DB401" s="1691">
        <f>IFERROR(VLOOKUP($A401,'2005'!$C$3:$M$205,9,FALSE),0)</f>
        <v>46</v>
      </c>
      <c r="DC401" s="1691">
        <f>IFERROR(VLOOKUP($A401,'2005'!$C$3:$M$205,10,FALSE),0)</f>
        <v>0</v>
      </c>
      <c r="DD401" s="1740">
        <f>IFERROR(VLOOKUP($A401,'2005'!$C$3:$M$205,11,FALSE),0)</f>
        <v>0.54117647058823526</v>
      </c>
      <c r="DE401" s="1700">
        <f>IFERROR(VLOOKUP($A401,'2004'!$C$3:$M$213,8,FALSE),0)</f>
        <v>43</v>
      </c>
      <c r="DF401" s="1691">
        <f>IFERROR(VLOOKUP($A401,'2004'!$C$3:$M$213,9,FALSE),0)</f>
        <v>18</v>
      </c>
      <c r="DG401" s="1691">
        <f>IFERROR(VLOOKUP($A401,'2004'!$C$3:$M$213,10,FALSE),0)</f>
        <v>0</v>
      </c>
      <c r="DH401" s="1740">
        <f>IFERROR(VLOOKUP($A401,'2004'!$C$3:$M$213,11,FALSE),0)</f>
        <v>0.41860465116279072</v>
      </c>
      <c r="DI401" s="1700">
        <f>IFERROR(VLOOKUP($A401,'2003'!$C$3:$Q$214,12,FALSE),0)</f>
        <v>0</v>
      </c>
      <c r="DJ401" s="1691">
        <f>IFERROR(VLOOKUP($A401,'2003'!$C$3:$Q$214,13,FALSE),0)</f>
        <v>0</v>
      </c>
      <c r="DK401" s="1691">
        <f>IFERROR(VLOOKUP($A401,'2003'!$C$3:$Q$214,14,FALSE),0)</f>
        <v>0</v>
      </c>
      <c r="DL401" s="1740">
        <f>IFERROR(VLOOKUP($A401,'2003'!$C$3:$Q$214,15,FALSE),0)</f>
        <v>0</v>
      </c>
      <c r="DM401" s="1700">
        <f>IFERROR(VLOOKUP($A401,'2002'!$D$3:$R$214,12,FALSE),0)</f>
        <v>0</v>
      </c>
      <c r="DN401" s="1691">
        <f>IFERROR(VLOOKUP($A401,'2002'!$D$3:$R$214,13,FALSE),0)</f>
        <v>0</v>
      </c>
      <c r="DO401" s="1691">
        <f>IFERROR(VLOOKUP($A401,'2002'!$D$3:$R$214,14,FALSE),0)</f>
        <v>0</v>
      </c>
      <c r="DP401" s="1788">
        <f>IFERROR(VLOOKUP($A401,'2002'!$D$3:$R$214,15,FALSE),0)</f>
        <v>0</v>
      </c>
      <c r="DQ401" s="1700">
        <f>IFERROR(VLOOKUP($A401,'Pre 2002'!$C$3:$CK$382,84,FALSE),0)</f>
        <v>0</v>
      </c>
      <c r="DR401" s="1695">
        <f>IFERROR(VLOOKUP($A401,'Pre 2002'!$C$3:$CK$382,85,FALSE),0)</f>
        <v>0</v>
      </c>
      <c r="DS401" s="1695">
        <f>IFERROR(VLOOKUP($A401,'Pre 2002'!$C$3:$CK$382,86,FALSE),0)</f>
        <v>0</v>
      </c>
      <c r="DT401" s="1790">
        <f>IFERROR(VLOOKUP($A401,'Pre 2002'!$C$3:$CK$382,87,FALSE),0)</f>
        <v>0</v>
      </c>
      <c r="DU401" s="1741">
        <f>IFERROR(VLOOKUP(A401,'Pre 2002'!$C$3:$CG$382,83,FALSE),0)</f>
        <v>0</v>
      </c>
    </row>
    <row r="402" spans="1:125">
      <c r="A402" s="1778" t="s">
        <v>1880</v>
      </c>
      <c r="B402" s="1562">
        <f t="shared" si="150"/>
        <v>502</v>
      </c>
      <c r="C402" s="1562">
        <f t="shared" si="151"/>
        <v>246</v>
      </c>
      <c r="D402" s="1562">
        <f t="shared" si="152"/>
        <v>3</v>
      </c>
      <c r="E402" s="1563">
        <f t="shared" si="153"/>
        <v>0.49003984063745021</v>
      </c>
      <c r="F402" s="1786">
        <f t="shared" si="154"/>
        <v>11</v>
      </c>
      <c r="G402" s="1595" t="s">
        <v>2159</v>
      </c>
      <c r="H402" s="1567">
        <f t="shared" si="155"/>
        <v>11</v>
      </c>
      <c r="I402" s="1734">
        <f t="shared" si="156"/>
        <v>502</v>
      </c>
      <c r="J402" s="1734">
        <f t="shared" si="157"/>
        <v>246</v>
      </c>
      <c r="K402" s="1734">
        <f t="shared" si="158"/>
        <v>3</v>
      </c>
      <c r="L402" s="1806">
        <f t="shared" si="159"/>
        <v>0.49003984063745021</v>
      </c>
      <c r="O402" s="1700">
        <f>IFERROR(VLOOKUP($A402,'2022'!$B$2:$K$174,3,FALSE),0)</f>
        <v>0</v>
      </c>
      <c r="P402" s="1858">
        <f>IFERROR(VLOOKUP($A402,'2022'!$B$2:$K$174,4,FALSE),0)</f>
        <v>0</v>
      </c>
      <c r="Q402" s="1858">
        <f>IFERROR(VLOOKUP($A402,'2022'!$B$2:$K$174,5,FALSE),0)</f>
        <v>0</v>
      </c>
      <c r="R402" s="1858">
        <f>IFERROR(VLOOKUP($A402,'2022'!$B$2:$K$174,8,FALSE),0)</f>
        <v>0</v>
      </c>
      <c r="S402" s="1740">
        <f>IFERROR(VLOOKUP($A402,'2022'!$B$2:$K$174,10,FALSE),0)</f>
        <v>0</v>
      </c>
      <c r="T402" s="1700">
        <f>IFERROR(VLOOKUP($A402,'2021'!$B$2:$K$174,3,FALSE),0)</f>
        <v>0</v>
      </c>
      <c r="U402" s="1843">
        <f>IFERROR(VLOOKUP($A402,'2021'!$B$2:$K$174,4,FALSE),0)</f>
        <v>0</v>
      </c>
      <c r="V402" s="1843">
        <f>IFERROR(VLOOKUP($A402,'2021'!$B$2:$K$174,5,FALSE),0)</f>
        <v>0</v>
      </c>
      <c r="W402" s="1843">
        <f>IFERROR(VLOOKUP($A402,'2021'!$B$2:$K$174,8,FALSE),0)</f>
        <v>0</v>
      </c>
      <c r="X402" s="1740">
        <f>IFERROR(VLOOKUP($A402,'2021'!$B$2:$K$174,10,FALSE),0)</f>
        <v>0</v>
      </c>
      <c r="Y402" s="1700">
        <f>IFERROR(VLOOKUP($A402,'2020'!$B$2:$K$170,3,FALSE),0)</f>
        <v>0</v>
      </c>
      <c r="Z402" s="1829">
        <f>IFERROR(VLOOKUP($A402,'2020'!$B$2:$K$170,4,FALSE),0)</f>
        <v>0</v>
      </c>
      <c r="AA402" s="1829">
        <f>IFERROR(VLOOKUP($A402,'2020'!$B$2:$K$170,5,FALSE),0)</f>
        <v>0</v>
      </c>
      <c r="AB402" s="1829">
        <f>IFERROR(VLOOKUP($A402,'2020'!$B$2:$K$170,8,FALSE),0)</f>
        <v>0</v>
      </c>
      <c r="AC402" s="1740">
        <f>IFERROR(VLOOKUP($A402,'2020'!$B$2:$K$170,10,FALSE),0)</f>
        <v>0</v>
      </c>
      <c r="AD402" s="1700">
        <f>IFERROR(VLOOKUP($A402,'2019'!$B$2:$K$170,3,FALSE),0)</f>
        <v>0</v>
      </c>
      <c r="AE402" s="1823">
        <f>IFERROR(VLOOKUP($A402,'2019'!$B$2:$K$170,4,FALSE),0)</f>
        <v>0</v>
      </c>
      <c r="AF402" s="1823">
        <f>IFERROR(VLOOKUP($A402,'2019'!$B$2:$K$170,5,FALSE),0)</f>
        <v>0</v>
      </c>
      <c r="AG402" s="1823">
        <f>IFERROR(VLOOKUP($A402,'2019'!$B$2:$K$170,8,FALSE),0)</f>
        <v>0</v>
      </c>
      <c r="AH402" s="1740">
        <f>IFERROR(VLOOKUP($A402,'2019'!$B$2:$K$170,10,FALSE),0)</f>
        <v>0</v>
      </c>
      <c r="AI402" s="1700">
        <f>IFERROR(VLOOKUP($A402,'2018'!$B$2:$K$170,3,FALSE),0)</f>
        <v>0</v>
      </c>
      <c r="AJ402" s="1821">
        <f>IFERROR(VLOOKUP($A402,'2018'!$B$2:$K$170,4,FALSE),0)</f>
        <v>0</v>
      </c>
      <c r="AK402" s="1821">
        <f>IFERROR(VLOOKUP($A402,'2018'!$B$2:$K$170,5,FALSE),0)</f>
        <v>0</v>
      </c>
      <c r="AL402" s="1821">
        <f>IFERROR(VLOOKUP($A402,'2018'!$B$2:$K$170,8,FALSE),0)</f>
        <v>0</v>
      </c>
      <c r="AM402" s="1740">
        <f>IFERROR(VLOOKUP($A402,'2018'!$B$2:$K$170,10,FALSE),0)</f>
        <v>0</v>
      </c>
      <c r="AN402" s="1700">
        <f>IFERROR(VLOOKUP($A402,'2017'!$B$2:$J$163,2,FALSE),0)</f>
        <v>0</v>
      </c>
      <c r="AO402" s="1815">
        <f>IFERROR(VLOOKUP($A402,'2017'!$B$2:$J$163,3,FALSE),0)</f>
        <v>0</v>
      </c>
      <c r="AP402" s="1815">
        <f>IFERROR(VLOOKUP($A402,'2017'!$B$2:$J$163,4,FALSE),0)</f>
        <v>0</v>
      </c>
      <c r="AQ402" s="1815">
        <f>IFERROR(VLOOKUP($A402,'2017'!$B$2:$J$163,7,FALSE),0)</f>
        <v>0</v>
      </c>
      <c r="AR402" s="1740">
        <f>IFERROR(VLOOKUP($A402,'2017'!$B$2:$J$163,9,FALSE),0)</f>
        <v>0</v>
      </c>
      <c r="AS402" s="1700">
        <f>IFERROR(VLOOKUP($A402,'2016'!$B$2:$K$165,3,FALSE),0)</f>
        <v>0</v>
      </c>
      <c r="AT402" s="1796">
        <f>IFERROR(VLOOKUP($A402,'2016'!$B$2:$K$165,4,FALSE),0)</f>
        <v>0</v>
      </c>
      <c r="AU402" s="1796">
        <f>IFERROR(VLOOKUP($A402,'2016'!$B$2:$K$165,5,FALSE),0)</f>
        <v>0</v>
      </c>
      <c r="AV402" s="1796">
        <f>IFERROR(VLOOKUP($A402,'2016'!$B$2:$K$165,8,FALSE),0)</f>
        <v>0</v>
      </c>
      <c r="AW402" s="1740">
        <f>IFERROR(VLOOKUP($A402,'2016'!$B$2:$K$165,10,FALSE),0)</f>
        <v>0</v>
      </c>
      <c r="AX402" s="1700">
        <f>IFERROR(VLOOKUP($A402,'2015'!$B$2:$K$165,3,FALSE),0)</f>
        <v>0</v>
      </c>
      <c r="AY402" s="1695">
        <f>IFERROR(VLOOKUP($A402,'2015'!$B$2:$K$165,4,FALSE),0)</f>
        <v>0</v>
      </c>
      <c r="AZ402" s="1695">
        <f>IFERROR(VLOOKUP($A402,'2015'!$B$2:$K$165,5,FALSE),0)</f>
        <v>0</v>
      </c>
      <c r="BA402" s="1695">
        <f>IFERROR(VLOOKUP($A402,'2015'!$B$2:$K$165,8,FALSE),0)</f>
        <v>0</v>
      </c>
      <c r="BB402" s="1740">
        <f>IFERROR(VLOOKUP($A402,'2015'!$B$2:$K$165,10,FALSE),0)</f>
        <v>0</v>
      </c>
      <c r="BC402" s="1700">
        <f>IFERROR(VLOOKUP($A402,'2014'!$B$2:$K$157,3,FALSE),0)</f>
        <v>0</v>
      </c>
      <c r="BD402" s="1691">
        <f>IFERROR(VLOOKUP($A402,'2014'!$B$2:$K$157,4,FALSE),0)</f>
        <v>0</v>
      </c>
      <c r="BE402" s="1691">
        <f>IFERROR(VLOOKUP($A402,'2014'!$B$2:$K$157,5,FALSE),0)</f>
        <v>0</v>
      </c>
      <c r="BF402" s="1691">
        <f>IFERROR(VLOOKUP($A402,'2014'!$B$2:$K$157,8,FALSE),0)</f>
        <v>0</v>
      </c>
      <c r="BG402" s="1740">
        <f>IFERROR(VLOOKUP($A402,'2014'!$B$2:$K$157,10,FALSE),0)</f>
        <v>0</v>
      </c>
      <c r="BH402" s="1700">
        <f>IFERROR(VLOOKUP($A402,'2013'!$D$4:$I$249,2,FALSE),0)</f>
        <v>0</v>
      </c>
      <c r="BI402" s="1691">
        <f>IFERROR(VLOOKUP($A402,'2013'!$D$4:$I$249,3,FALSE),0)</f>
        <v>0</v>
      </c>
      <c r="BJ402" s="1691">
        <f>IFERROR(VLOOKUP($A402,'2013'!$D$4:$I$249,4,FALSE),0)</f>
        <v>0</v>
      </c>
      <c r="BK402" s="1691">
        <f>IFERROR(VLOOKUP($A402,'2013'!$D$4:$I$249,5,FALSE),0)</f>
        <v>0</v>
      </c>
      <c r="BL402" s="1740">
        <f>IFERROR(VLOOKUP($A402,'2013'!$D$4:$I$249,6,FALSE),0)</f>
        <v>0</v>
      </c>
      <c r="BM402" s="1737">
        <f>IFERROR(VLOOKUP($A402,'2012'!$D$3:$O$172,2,FALSE),0)</f>
        <v>0</v>
      </c>
      <c r="BN402" s="1691">
        <f>IFERROR(VLOOKUP($A402,'2012'!$D$3:$O$172,3,FALSE),0)</f>
        <v>0</v>
      </c>
      <c r="BO402" s="1743">
        <f>IFERROR(VLOOKUP($A402,'2012'!$D$3:$O$172,4,FALSE),0)</f>
        <v>0</v>
      </c>
      <c r="BP402" s="1700">
        <f>IFERROR(VLOOKUP($A402,'2012'!$D$3:$O$172,5,FALSE),0)</f>
        <v>0</v>
      </c>
      <c r="BQ402" s="1691">
        <f>IFERROR(VLOOKUP($A402,'2012'!$D$3:$O$172,6,FALSE),0)</f>
        <v>0</v>
      </c>
      <c r="BR402" s="1691">
        <f>IFERROR(VLOOKUP($A402,'2012'!$D$3:$O$172,7,FALSE),0)</f>
        <v>0</v>
      </c>
      <c r="BS402" s="1691">
        <f>IFERROR(VLOOKUP($A402,'2012'!$D$3:$O$172,8,FALSE),0)</f>
        <v>0</v>
      </c>
      <c r="BT402" s="1740">
        <f>IFERROR(VLOOKUP($A402,'2012'!$D$3:$O$172,9,FALSE),0)</f>
        <v>0</v>
      </c>
      <c r="BX402" s="1700">
        <f>IFERROR(VLOOKUP($A402,'2011'!$D$4:$I$251,2,FALSE),0)</f>
        <v>0</v>
      </c>
      <c r="BY402" s="1691">
        <f>IFERROR(VLOOKUP($A402,'2011'!$D$4:$I$251,3,FALSE),0)</f>
        <v>0</v>
      </c>
      <c r="BZ402" s="1691">
        <f>IFERROR(VLOOKUP($A402,'2011'!$D$4:$I$251,4,FALSE),0)</f>
        <v>0</v>
      </c>
      <c r="CA402" s="1691">
        <f>IFERROR(VLOOKUP($A402,'2011'!$D$4:$I$251,5,FALSE),0)</f>
        <v>0</v>
      </c>
      <c r="CB402" s="1740">
        <f>IFERROR(VLOOKUP($A402,'2011'!$D$4:$I$251,6,FALSE),0)</f>
        <v>0</v>
      </c>
      <c r="CC402" s="1700">
        <f>IFERROR(VLOOKUP($A402,'2010'!$C$3:$H$234,2,FALSE),0)</f>
        <v>0</v>
      </c>
      <c r="CD402" s="1691">
        <f>IFERROR(VLOOKUP($A402,'2010'!$C$3:$H$234,3,FALSE),0)</f>
        <v>0</v>
      </c>
      <c r="CE402" s="1691">
        <f>IFERROR(VLOOKUP($A402,'2010'!$C$3:$H$234,4,FALSE),0)</f>
        <v>0</v>
      </c>
      <c r="CF402" s="1691">
        <f>IFERROR(VLOOKUP($A402,'2010'!$C$3:$H$234,5,FALSE),0)</f>
        <v>0</v>
      </c>
      <c r="CG402" s="1740">
        <f>IFERROR(VLOOKUP($A402,'2010'!$C$3:$H$234,6,FALSE),0)</f>
        <v>0</v>
      </c>
      <c r="CH402" s="1700">
        <f>IFERROR(VLOOKUP($A402,'2009'!$C$3:$H$242,2,FALSE),0)</f>
        <v>0</v>
      </c>
      <c r="CI402" s="1691">
        <f>IFERROR(VLOOKUP($A402,'2009'!$C$3:$H$242,3,FALSE),0)</f>
        <v>0</v>
      </c>
      <c r="CJ402" s="1691">
        <f>IFERROR(VLOOKUP($A402,'2009'!$C$3:$H$242,4,FALSE),0)</f>
        <v>0</v>
      </c>
      <c r="CK402" s="1691">
        <f>IFERROR(VLOOKUP($A402,'2009'!$C$3:$H$242,5,FALSE),0)</f>
        <v>0</v>
      </c>
      <c r="CL402" s="1740">
        <f>IFERROR(VLOOKUP($A402,'2009'!$C$3:$H$242,6,FALSE),0)</f>
        <v>0</v>
      </c>
      <c r="CM402" s="1700">
        <f>IFERROR(VLOOKUP($A402,'2008'!$C$3:$H$229,2,FALSE),0)</f>
        <v>0</v>
      </c>
      <c r="CN402" s="1691">
        <f>IFERROR(VLOOKUP($A402,'2008'!$C$3:$H$229,3,FALSE),0)</f>
        <v>0</v>
      </c>
      <c r="CO402" s="1691">
        <f>IFERROR(VLOOKUP($A402,'2008'!$C$3:$H$229,4,FALSE),0)</f>
        <v>0</v>
      </c>
      <c r="CP402" s="1691">
        <f>IFERROR(VLOOKUP($A402,'2008'!$C$3:$H$229,5,FALSE),0)</f>
        <v>0</v>
      </c>
      <c r="CQ402" s="1740">
        <f>IFERROR(VLOOKUP($A402,'2008'!$C$3:$H$229,6,FALSE),0)</f>
        <v>0</v>
      </c>
      <c r="CR402" s="1700">
        <f>IFERROR(VLOOKUP($A402,'2007'!$C$3:$M$238,7,FALSE),0)</f>
        <v>0</v>
      </c>
      <c r="CS402" s="1691">
        <f>IFERROR(VLOOKUP($A402,'2007'!$C$3:$M$238,8,FALSE),0)</f>
        <v>0</v>
      </c>
      <c r="CT402" s="1691">
        <f>IFERROR(VLOOKUP($A402,'2007'!$C$3:$M$238,9,FALSE),0)</f>
        <v>0</v>
      </c>
      <c r="CU402" s="1691">
        <f>IFERROR(VLOOKUP($A402,'2007'!$C$3:$M$238,10,FALSE),0)</f>
        <v>0</v>
      </c>
      <c r="CV402" s="1740">
        <f>IFERROR(VLOOKUP($A402,'2007'!$C$3:$M$238,11,FALSE),0)</f>
        <v>0</v>
      </c>
      <c r="CW402" s="1700">
        <f>IFERROR(VLOOKUP($A402,'2006'!$A$2:$F$200,2,FALSE),0)</f>
        <v>0</v>
      </c>
      <c r="CX402" s="1691">
        <f>IFERROR(VLOOKUP($A402,'2006'!$A$2:$F$200,4,FALSE),0)</f>
        <v>0</v>
      </c>
      <c r="CY402" s="1691">
        <f>IFERROR(VLOOKUP($A402,'2006'!$A$2:$F$200,5,FALSE),0)</f>
        <v>0</v>
      </c>
      <c r="CZ402" s="1740">
        <f>IFERROR(VLOOKUP($A402,'2006'!$A$2:$F$200,6,FALSE),0)</f>
        <v>0</v>
      </c>
      <c r="DA402" s="1700">
        <f>IFERROR(VLOOKUP($A402,'2005'!$C$3:$M$205,8,FALSE),0)</f>
        <v>0</v>
      </c>
      <c r="DB402" s="1691">
        <f>IFERROR(VLOOKUP($A402,'2005'!$C$3:$M$205,9,FALSE),0)</f>
        <v>0</v>
      </c>
      <c r="DC402" s="1691">
        <f>IFERROR(VLOOKUP($A402,'2005'!$C$3:$M$205,10,FALSE),0)</f>
        <v>0</v>
      </c>
      <c r="DD402" s="1740">
        <f>IFERROR(VLOOKUP($A402,'2005'!$C$3:$M$205,11,FALSE),0)</f>
        <v>0</v>
      </c>
      <c r="DE402" s="1700">
        <f>IFERROR(VLOOKUP($A402,'2004'!$C$3:$M$213,8,FALSE),0)</f>
        <v>0</v>
      </c>
      <c r="DF402" s="1691">
        <f>IFERROR(VLOOKUP($A402,'2004'!$C$3:$M$213,9,FALSE),0)</f>
        <v>0</v>
      </c>
      <c r="DG402" s="1691">
        <f>IFERROR(VLOOKUP($A402,'2004'!$C$3:$M$213,10,FALSE),0)</f>
        <v>0</v>
      </c>
      <c r="DH402" s="1740">
        <f>IFERROR(VLOOKUP($A402,'2004'!$C$3:$M$213,11,FALSE),0)</f>
        <v>0</v>
      </c>
      <c r="DI402" s="1700">
        <f>IFERROR(VLOOKUP($A402,'2003'!$C$3:$Q$214,12,FALSE),0)</f>
        <v>47</v>
      </c>
      <c r="DJ402" s="1691">
        <f>IFERROR(VLOOKUP($A402,'2003'!$C$3:$Q$214,13,FALSE),0)</f>
        <v>20</v>
      </c>
      <c r="DK402" s="1691">
        <f>IFERROR(VLOOKUP($A402,'2003'!$C$3:$Q$214,14,FALSE),0)</f>
        <v>1</v>
      </c>
      <c r="DL402" s="1740">
        <f>IFERROR(VLOOKUP($A402,'2003'!$C$3:$Q$214,15,FALSE),0)</f>
        <v>0.42553191489361702</v>
      </c>
      <c r="DM402" s="1700">
        <f>IFERROR(VLOOKUP($A402,'2002'!$D$3:$R$214,12,FALSE),0)</f>
        <v>36</v>
      </c>
      <c r="DN402" s="1691">
        <f>IFERROR(VLOOKUP($A402,'2002'!$D$3:$R$214,13,FALSE),0)</f>
        <v>18</v>
      </c>
      <c r="DO402" s="1691">
        <f>IFERROR(VLOOKUP($A402,'2002'!$D$3:$R$214,14,FALSE),0)</f>
        <v>1</v>
      </c>
      <c r="DP402" s="1788">
        <f>IFERROR(VLOOKUP($A402,'2002'!$D$3:$R$214,15,FALSE),0)</f>
        <v>0.5</v>
      </c>
      <c r="DQ402" s="1700">
        <f>IFERROR(VLOOKUP($A402,'Pre 2002'!$C$3:$CK$382,84,FALSE),0)</f>
        <v>419</v>
      </c>
      <c r="DR402" s="1695">
        <f>IFERROR(VLOOKUP($A402,'Pre 2002'!$C$3:$CK$382,85,FALSE),0)</f>
        <v>208</v>
      </c>
      <c r="DS402" s="1695">
        <f>IFERROR(VLOOKUP($A402,'Pre 2002'!$C$3:$CK$382,86,FALSE),0)</f>
        <v>1</v>
      </c>
      <c r="DT402" s="1790">
        <f>IFERROR(VLOOKUP($A402,'Pre 2002'!$C$3:$CK$382,87,FALSE),0)</f>
        <v>0.49642004773269688</v>
      </c>
      <c r="DU402" s="1741">
        <f>IFERROR(VLOOKUP(A402,'Pre 2002'!$C$3:$CG$382,83,FALSE),0)</f>
        <v>9</v>
      </c>
    </row>
    <row r="403" spans="1:125">
      <c r="A403" s="1778" t="s">
        <v>1957</v>
      </c>
      <c r="B403" s="1562">
        <f t="shared" si="150"/>
        <v>636</v>
      </c>
      <c r="C403" s="1562">
        <f t="shared" si="151"/>
        <v>310</v>
      </c>
      <c r="D403" s="1562">
        <f t="shared" si="152"/>
        <v>3</v>
      </c>
      <c r="E403" s="1563">
        <f t="shared" si="153"/>
        <v>0.48742138364779874</v>
      </c>
      <c r="F403" s="1786">
        <f t="shared" si="154"/>
        <v>8</v>
      </c>
      <c r="G403" s="1595" t="s">
        <v>2159</v>
      </c>
      <c r="H403" s="1567">
        <f t="shared" si="155"/>
        <v>8</v>
      </c>
      <c r="I403" s="1734">
        <f t="shared" si="156"/>
        <v>636</v>
      </c>
      <c r="J403" s="1734">
        <f t="shared" si="157"/>
        <v>310</v>
      </c>
      <c r="K403" s="1734">
        <f t="shared" si="158"/>
        <v>3</v>
      </c>
      <c r="L403" s="1806">
        <f t="shared" si="159"/>
        <v>0.48742138364779874</v>
      </c>
      <c r="O403" s="1700">
        <f>IFERROR(VLOOKUP($A403,'2022'!$B$2:$K$174,3,FALSE),0)</f>
        <v>0</v>
      </c>
      <c r="P403" s="1858">
        <f>IFERROR(VLOOKUP($A403,'2022'!$B$2:$K$174,4,FALSE),0)</f>
        <v>0</v>
      </c>
      <c r="Q403" s="1858">
        <f>IFERROR(VLOOKUP($A403,'2022'!$B$2:$K$174,5,FALSE),0)</f>
        <v>0</v>
      </c>
      <c r="R403" s="1858">
        <f>IFERROR(VLOOKUP($A403,'2022'!$B$2:$K$174,8,FALSE),0)</f>
        <v>0</v>
      </c>
      <c r="S403" s="1740">
        <f>IFERROR(VLOOKUP($A403,'2022'!$B$2:$K$174,10,FALSE),0)</f>
        <v>0</v>
      </c>
      <c r="T403" s="1700">
        <f>IFERROR(VLOOKUP($A403,'2021'!$B$2:$K$174,3,FALSE),0)</f>
        <v>0</v>
      </c>
      <c r="U403" s="1843">
        <f>IFERROR(VLOOKUP($A403,'2021'!$B$2:$K$174,4,FALSE),0)</f>
        <v>0</v>
      </c>
      <c r="V403" s="1843">
        <f>IFERROR(VLOOKUP($A403,'2021'!$B$2:$K$174,5,FALSE),0)</f>
        <v>0</v>
      </c>
      <c r="W403" s="1843">
        <f>IFERROR(VLOOKUP($A403,'2021'!$B$2:$K$174,8,FALSE),0)</f>
        <v>0</v>
      </c>
      <c r="X403" s="1740">
        <f>IFERROR(VLOOKUP($A403,'2021'!$B$2:$K$174,10,FALSE),0)</f>
        <v>0</v>
      </c>
      <c r="Y403" s="1700">
        <f>IFERROR(VLOOKUP($A403,'2020'!$B$2:$K$170,3,FALSE),0)</f>
        <v>0</v>
      </c>
      <c r="Z403" s="1829">
        <f>IFERROR(VLOOKUP($A403,'2020'!$B$2:$K$170,4,FALSE),0)</f>
        <v>0</v>
      </c>
      <c r="AA403" s="1829">
        <f>IFERROR(VLOOKUP($A403,'2020'!$B$2:$K$170,5,FALSE),0)</f>
        <v>0</v>
      </c>
      <c r="AB403" s="1829">
        <f>IFERROR(VLOOKUP($A403,'2020'!$B$2:$K$170,8,FALSE),0)</f>
        <v>0</v>
      </c>
      <c r="AC403" s="1740">
        <f>IFERROR(VLOOKUP($A403,'2020'!$B$2:$K$170,10,FALSE),0)</f>
        <v>0</v>
      </c>
      <c r="AD403" s="1700">
        <f>IFERROR(VLOOKUP($A403,'2019'!$B$2:$K$170,3,FALSE),0)</f>
        <v>0</v>
      </c>
      <c r="AE403" s="1823">
        <f>IFERROR(VLOOKUP($A403,'2019'!$B$2:$K$170,4,FALSE),0)</f>
        <v>0</v>
      </c>
      <c r="AF403" s="1823">
        <f>IFERROR(VLOOKUP($A403,'2019'!$B$2:$K$170,5,FALSE),0)</f>
        <v>0</v>
      </c>
      <c r="AG403" s="1823">
        <f>IFERROR(VLOOKUP($A403,'2019'!$B$2:$K$170,8,FALSE),0)</f>
        <v>0</v>
      </c>
      <c r="AH403" s="1740">
        <f>IFERROR(VLOOKUP($A403,'2019'!$B$2:$K$170,10,FALSE),0)</f>
        <v>0</v>
      </c>
      <c r="AI403" s="1700">
        <f>IFERROR(VLOOKUP($A403,'2018'!$B$2:$K$170,3,FALSE),0)</f>
        <v>0</v>
      </c>
      <c r="AJ403" s="1821">
        <f>IFERROR(VLOOKUP($A403,'2018'!$B$2:$K$170,4,FALSE),0)</f>
        <v>0</v>
      </c>
      <c r="AK403" s="1821">
        <f>IFERROR(VLOOKUP($A403,'2018'!$B$2:$K$170,5,FALSE),0)</f>
        <v>0</v>
      </c>
      <c r="AL403" s="1821">
        <f>IFERROR(VLOOKUP($A403,'2018'!$B$2:$K$170,8,FALSE),0)</f>
        <v>0</v>
      </c>
      <c r="AM403" s="1740">
        <f>IFERROR(VLOOKUP($A403,'2018'!$B$2:$K$170,10,FALSE),0)</f>
        <v>0</v>
      </c>
      <c r="AN403" s="1700">
        <f>IFERROR(VLOOKUP($A403,'2017'!$B$2:$J$163,2,FALSE),0)</f>
        <v>0</v>
      </c>
      <c r="AO403" s="1815">
        <f>IFERROR(VLOOKUP($A403,'2017'!$B$2:$J$163,3,FALSE),0)</f>
        <v>0</v>
      </c>
      <c r="AP403" s="1815">
        <f>IFERROR(VLOOKUP($A403,'2017'!$B$2:$J$163,4,FALSE),0)</f>
        <v>0</v>
      </c>
      <c r="AQ403" s="1815">
        <f>IFERROR(VLOOKUP($A403,'2017'!$B$2:$J$163,7,FALSE),0)</f>
        <v>0</v>
      </c>
      <c r="AR403" s="1740">
        <f>IFERROR(VLOOKUP($A403,'2017'!$B$2:$J$163,9,FALSE),0)</f>
        <v>0</v>
      </c>
      <c r="AS403" s="1700">
        <f>IFERROR(VLOOKUP($A403,'2016'!$B$2:$K$165,3,FALSE),0)</f>
        <v>0</v>
      </c>
      <c r="AT403" s="1796">
        <f>IFERROR(VLOOKUP($A403,'2016'!$B$2:$K$165,4,FALSE),0)</f>
        <v>0</v>
      </c>
      <c r="AU403" s="1796">
        <f>IFERROR(VLOOKUP($A403,'2016'!$B$2:$K$165,5,FALSE),0)</f>
        <v>0</v>
      </c>
      <c r="AV403" s="1796">
        <f>IFERROR(VLOOKUP($A403,'2016'!$B$2:$K$165,8,FALSE),0)</f>
        <v>0</v>
      </c>
      <c r="AW403" s="1740">
        <f>IFERROR(VLOOKUP($A403,'2016'!$B$2:$K$165,10,FALSE),0)</f>
        <v>0</v>
      </c>
      <c r="AX403" s="1700">
        <f>IFERROR(VLOOKUP($A403,'2015'!$B$2:$K$165,3,FALSE),0)</f>
        <v>0</v>
      </c>
      <c r="AY403" s="1695">
        <f>IFERROR(VLOOKUP($A403,'2015'!$B$2:$K$165,4,FALSE),0)</f>
        <v>0</v>
      </c>
      <c r="AZ403" s="1695">
        <f>IFERROR(VLOOKUP($A403,'2015'!$B$2:$K$165,5,FALSE),0)</f>
        <v>0</v>
      </c>
      <c r="BA403" s="1695">
        <f>IFERROR(VLOOKUP($A403,'2015'!$B$2:$K$165,8,FALSE),0)</f>
        <v>0</v>
      </c>
      <c r="BB403" s="1740">
        <f>IFERROR(VLOOKUP($A403,'2015'!$B$2:$K$165,10,FALSE),0)</f>
        <v>0</v>
      </c>
      <c r="BC403" s="1700">
        <f>IFERROR(VLOOKUP($A403,'2014'!$B$2:$K$157,3,FALSE),0)</f>
        <v>0</v>
      </c>
      <c r="BD403" s="1691">
        <f>IFERROR(VLOOKUP($A403,'2014'!$B$2:$K$157,4,FALSE),0)</f>
        <v>0</v>
      </c>
      <c r="BE403" s="1691">
        <f>IFERROR(VLOOKUP($A403,'2014'!$B$2:$K$157,5,FALSE),0)</f>
        <v>0</v>
      </c>
      <c r="BF403" s="1691">
        <f>IFERROR(VLOOKUP($A403,'2014'!$B$2:$K$157,8,FALSE),0)</f>
        <v>0</v>
      </c>
      <c r="BG403" s="1740">
        <f>IFERROR(VLOOKUP($A403,'2014'!$B$2:$K$157,10,FALSE),0)</f>
        <v>0</v>
      </c>
      <c r="BH403" s="1700">
        <f>IFERROR(VLOOKUP($A403,'2013'!$D$4:$I$249,2,FALSE),0)</f>
        <v>0</v>
      </c>
      <c r="BI403" s="1691">
        <f>IFERROR(VLOOKUP($A403,'2013'!$D$4:$I$249,3,FALSE),0)</f>
        <v>0</v>
      </c>
      <c r="BJ403" s="1691">
        <f>IFERROR(VLOOKUP($A403,'2013'!$D$4:$I$249,4,FALSE),0)</f>
        <v>0</v>
      </c>
      <c r="BK403" s="1691">
        <f>IFERROR(VLOOKUP($A403,'2013'!$D$4:$I$249,5,FALSE),0)</f>
        <v>0</v>
      </c>
      <c r="BL403" s="1740">
        <f>IFERROR(VLOOKUP($A403,'2013'!$D$4:$I$249,6,FALSE),0)</f>
        <v>0</v>
      </c>
      <c r="BM403" s="1737">
        <f>IFERROR(VLOOKUP($A403,'2012'!$D$3:$O$172,2,FALSE),0)</f>
        <v>0</v>
      </c>
      <c r="BN403" s="1691">
        <f>IFERROR(VLOOKUP($A403,'2012'!$D$3:$O$172,3,FALSE),0)</f>
        <v>0</v>
      </c>
      <c r="BO403" s="1743">
        <f>IFERROR(VLOOKUP($A403,'2012'!$D$3:$O$172,4,FALSE),0)</f>
        <v>0</v>
      </c>
      <c r="BP403" s="1700">
        <f>IFERROR(VLOOKUP($A403,'2012'!$D$3:$O$172,5,FALSE),0)</f>
        <v>0</v>
      </c>
      <c r="BQ403" s="1691">
        <f>IFERROR(VLOOKUP($A403,'2012'!$D$3:$O$172,6,FALSE),0)</f>
        <v>0</v>
      </c>
      <c r="BR403" s="1691">
        <f>IFERROR(VLOOKUP($A403,'2012'!$D$3:$O$172,7,FALSE),0)</f>
        <v>0</v>
      </c>
      <c r="BS403" s="1691">
        <f>IFERROR(VLOOKUP($A403,'2012'!$D$3:$O$172,8,FALSE),0)</f>
        <v>0</v>
      </c>
      <c r="BT403" s="1740">
        <f>IFERROR(VLOOKUP($A403,'2012'!$D$3:$O$172,9,FALSE),0)</f>
        <v>0</v>
      </c>
      <c r="BX403" s="1700">
        <f>IFERROR(VLOOKUP($A403,'2011'!$D$4:$I$251,2,FALSE),0)</f>
        <v>0</v>
      </c>
      <c r="BY403" s="1691">
        <f>IFERROR(VLOOKUP($A403,'2011'!$D$4:$I$251,3,FALSE),0)</f>
        <v>0</v>
      </c>
      <c r="BZ403" s="1691">
        <f>IFERROR(VLOOKUP($A403,'2011'!$D$4:$I$251,4,FALSE),0)</f>
        <v>0</v>
      </c>
      <c r="CA403" s="1691">
        <f>IFERROR(VLOOKUP($A403,'2011'!$D$4:$I$251,5,FALSE),0)</f>
        <v>0</v>
      </c>
      <c r="CB403" s="1740">
        <f>IFERROR(VLOOKUP($A403,'2011'!$D$4:$I$251,6,FALSE),0)</f>
        <v>0</v>
      </c>
      <c r="CC403" s="1700">
        <f>IFERROR(VLOOKUP($A403,'2010'!$C$3:$H$234,2,FALSE),0)</f>
        <v>0</v>
      </c>
      <c r="CD403" s="1691">
        <f>IFERROR(VLOOKUP($A403,'2010'!$C$3:$H$234,3,FALSE),0)</f>
        <v>0</v>
      </c>
      <c r="CE403" s="1691">
        <f>IFERROR(VLOOKUP($A403,'2010'!$C$3:$H$234,4,FALSE),0)</f>
        <v>0</v>
      </c>
      <c r="CF403" s="1691">
        <f>IFERROR(VLOOKUP($A403,'2010'!$C$3:$H$234,5,FALSE),0)</f>
        <v>0</v>
      </c>
      <c r="CG403" s="1740">
        <f>IFERROR(VLOOKUP($A403,'2010'!$C$3:$H$234,6,FALSE),0)</f>
        <v>0</v>
      </c>
      <c r="CH403" s="1700">
        <f>IFERROR(VLOOKUP($A403,'2009'!$C$3:$H$242,2,FALSE),0)</f>
        <v>0</v>
      </c>
      <c r="CI403" s="1691">
        <f>IFERROR(VLOOKUP($A403,'2009'!$C$3:$H$242,3,FALSE),0)</f>
        <v>0</v>
      </c>
      <c r="CJ403" s="1691">
        <f>IFERROR(VLOOKUP($A403,'2009'!$C$3:$H$242,4,FALSE),0)</f>
        <v>0</v>
      </c>
      <c r="CK403" s="1691">
        <f>IFERROR(VLOOKUP($A403,'2009'!$C$3:$H$242,5,FALSE),0)</f>
        <v>0</v>
      </c>
      <c r="CL403" s="1740">
        <f>IFERROR(VLOOKUP($A403,'2009'!$C$3:$H$242,6,FALSE),0)</f>
        <v>0</v>
      </c>
      <c r="CM403" s="1700">
        <f>IFERROR(VLOOKUP($A403,'2008'!$C$3:$H$229,2,FALSE),0)</f>
        <v>0</v>
      </c>
      <c r="CN403" s="1691">
        <f>IFERROR(VLOOKUP($A403,'2008'!$C$3:$H$229,3,FALSE),0)</f>
        <v>0</v>
      </c>
      <c r="CO403" s="1691">
        <f>IFERROR(VLOOKUP($A403,'2008'!$C$3:$H$229,4,FALSE),0)</f>
        <v>0</v>
      </c>
      <c r="CP403" s="1691">
        <f>IFERROR(VLOOKUP($A403,'2008'!$C$3:$H$229,5,FALSE),0)</f>
        <v>0</v>
      </c>
      <c r="CQ403" s="1740">
        <f>IFERROR(VLOOKUP($A403,'2008'!$C$3:$H$229,6,FALSE),0)</f>
        <v>0</v>
      </c>
      <c r="CR403" s="1700">
        <f>IFERROR(VLOOKUP($A403,'2007'!$C$3:$M$238,7,FALSE),0)</f>
        <v>0</v>
      </c>
      <c r="CS403" s="1691">
        <f>IFERROR(VLOOKUP($A403,'2007'!$C$3:$M$238,8,FALSE),0)</f>
        <v>0</v>
      </c>
      <c r="CT403" s="1691">
        <f>IFERROR(VLOOKUP($A403,'2007'!$C$3:$M$238,9,FALSE),0)</f>
        <v>0</v>
      </c>
      <c r="CU403" s="1691">
        <f>IFERROR(VLOOKUP($A403,'2007'!$C$3:$M$238,10,FALSE),0)</f>
        <v>0</v>
      </c>
      <c r="CV403" s="1740">
        <f>IFERROR(VLOOKUP($A403,'2007'!$C$3:$M$238,11,FALSE),0)</f>
        <v>0</v>
      </c>
      <c r="CW403" s="1700">
        <f>IFERROR(VLOOKUP($A403,'2006'!$A$2:$F$200,2,FALSE),0)</f>
        <v>0</v>
      </c>
      <c r="CX403" s="1691">
        <f>IFERROR(VLOOKUP($A403,'2006'!$A$2:$F$200,4,FALSE),0)</f>
        <v>0</v>
      </c>
      <c r="CY403" s="1691">
        <f>IFERROR(VLOOKUP($A403,'2006'!$A$2:$F$200,5,FALSE),0)</f>
        <v>0</v>
      </c>
      <c r="CZ403" s="1740">
        <f>IFERROR(VLOOKUP($A403,'2006'!$A$2:$F$200,6,FALSE),0)</f>
        <v>0</v>
      </c>
      <c r="DA403" s="1700">
        <f>IFERROR(VLOOKUP($A403,'2005'!$C$3:$M$205,8,FALSE),0)</f>
        <v>0</v>
      </c>
      <c r="DB403" s="1691">
        <f>IFERROR(VLOOKUP($A403,'2005'!$C$3:$M$205,9,FALSE),0)</f>
        <v>0</v>
      </c>
      <c r="DC403" s="1691">
        <f>IFERROR(VLOOKUP($A403,'2005'!$C$3:$M$205,10,FALSE),0)</f>
        <v>0</v>
      </c>
      <c r="DD403" s="1740">
        <f>IFERROR(VLOOKUP($A403,'2005'!$C$3:$M$205,11,FALSE),0)</f>
        <v>0</v>
      </c>
      <c r="DE403" s="1700">
        <f>IFERROR(VLOOKUP($A403,'2004'!$C$3:$M$213,8,FALSE),0)</f>
        <v>0</v>
      </c>
      <c r="DF403" s="1691">
        <f>IFERROR(VLOOKUP($A403,'2004'!$C$3:$M$213,9,FALSE),0)</f>
        <v>0</v>
      </c>
      <c r="DG403" s="1691">
        <f>IFERROR(VLOOKUP($A403,'2004'!$C$3:$M$213,10,FALSE),0)</f>
        <v>0</v>
      </c>
      <c r="DH403" s="1740">
        <f>IFERROR(VLOOKUP($A403,'2004'!$C$3:$M$213,11,FALSE),0)</f>
        <v>0</v>
      </c>
      <c r="DI403" s="1700">
        <f>IFERROR(VLOOKUP($A403,'2003'!$C$3:$Q$214,12,FALSE),0)</f>
        <v>0</v>
      </c>
      <c r="DJ403" s="1691">
        <f>IFERROR(VLOOKUP($A403,'2003'!$C$3:$Q$214,13,FALSE),0)</f>
        <v>0</v>
      </c>
      <c r="DK403" s="1691">
        <f>IFERROR(VLOOKUP($A403,'2003'!$C$3:$Q$214,14,FALSE),0)</f>
        <v>0</v>
      </c>
      <c r="DL403" s="1740">
        <f>IFERROR(VLOOKUP($A403,'2003'!$C$3:$Q$214,15,FALSE),0)</f>
        <v>0</v>
      </c>
      <c r="DM403" s="1700">
        <f>IFERROR(VLOOKUP($A403,'2002'!$D$3:$R$214,12,FALSE),0)</f>
        <v>0</v>
      </c>
      <c r="DN403" s="1691">
        <f>IFERROR(VLOOKUP($A403,'2002'!$D$3:$R$214,13,FALSE),0)</f>
        <v>0</v>
      </c>
      <c r="DO403" s="1691">
        <f>IFERROR(VLOOKUP($A403,'2002'!$D$3:$R$214,14,FALSE),0)</f>
        <v>0</v>
      </c>
      <c r="DP403" s="1788">
        <f>IFERROR(VLOOKUP($A403,'2002'!$D$3:$R$214,15,FALSE),0)</f>
        <v>0</v>
      </c>
      <c r="DQ403" s="1700">
        <f>IFERROR(VLOOKUP($A403,'Pre 2002'!$C$3:$CK$382,84,FALSE),0)</f>
        <v>636</v>
      </c>
      <c r="DR403" s="1695">
        <f>IFERROR(VLOOKUP($A403,'Pre 2002'!$C$3:$CK$382,85,FALSE),0)</f>
        <v>310</v>
      </c>
      <c r="DS403" s="1695">
        <f>IFERROR(VLOOKUP($A403,'Pre 2002'!$C$3:$CK$382,86,FALSE),0)</f>
        <v>3</v>
      </c>
      <c r="DT403" s="1790">
        <f>IFERROR(VLOOKUP($A403,'Pre 2002'!$C$3:$CK$382,87,FALSE),0)</f>
        <v>0.48742138364779874</v>
      </c>
      <c r="DU403" s="1741">
        <f>IFERROR(VLOOKUP(A403,'Pre 2002'!$C$3:$CG$382,83,FALSE),0)</f>
        <v>8</v>
      </c>
    </row>
    <row r="404" spans="1:125">
      <c r="A404" s="1778" t="s">
        <v>1196</v>
      </c>
      <c r="B404" s="1562">
        <f t="shared" si="150"/>
        <v>340</v>
      </c>
      <c r="C404" s="1562">
        <f t="shared" si="151"/>
        <v>164</v>
      </c>
      <c r="D404" s="1562">
        <f t="shared" si="152"/>
        <v>3</v>
      </c>
      <c r="E404" s="1563">
        <f t="shared" si="153"/>
        <v>0.4823529411764706</v>
      </c>
      <c r="F404" s="1786">
        <f t="shared" si="154"/>
        <v>8</v>
      </c>
      <c r="G404" s="1595" t="s">
        <v>2159</v>
      </c>
      <c r="H404" s="1567">
        <f t="shared" si="155"/>
        <v>8</v>
      </c>
      <c r="I404" s="1734">
        <f t="shared" si="156"/>
        <v>340</v>
      </c>
      <c r="J404" s="1734">
        <f t="shared" si="157"/>
        <v>164</v>
      </c>
      <c r="K404" s="1734">
        <f t="shared" si="158"/>
        <v>3</v>
      </c>
      <c r="L404" s="1806">
        <f t="shared" si="159"/>
        <v>0.4823529411764706</v>
      </c>
      <c r="M404" s="1751"/>
      <c r="N404" s="1751"/>
      <c r="O404" s="1700">
        <f>IFERROR(VLOOKUP($A404,'2022'!$B$2:$K$174,3,FALSE),0)</f>
        <v>0</v>
      </c>
      <c r="P404" s="1858">
        <f>IFERROR(VLOOKUP($A404,'2022'!$B$2:$K$174,4,FALSE),0)</f>
        <v>0</v>
      </c>
      <c r="Q404" s="1858">
        <f>IFERROR(VLOOKUP($A404,'2022'!$B$2:$K$174,5,FALSE),0)</f>
        <v>0</v>
      </c>
      <c r="R404" s="1858">
        <f>IFERROR(VLOOKUP($A404,'2022'!$B$2:$K$174,8,FALSE),0)</f>
        <v>0</v>
      </c>
      <c r="S404" s="1740">
        <f>IFERROR(VLOOKUP($A404,'2022'!$B$2:$K$174,10,FALSE),0)</f>
        <v>0</v>
      </c>
      <c r="T404" s="1700">
        <f>IFERROR(VLOOKUP($A404,'2021'!$B$2:$K$174,3,FALSE),0)</f>
        <v>0</v>
      </c>
      <c r="U404" s="1843">
        <f>IFERROR(VLOOKUP($A404,'2021'!$B$2:$K$174,4,FALSE),0)</f>
        <v>0</v>
      </c>
      <c r="V404" s="1843">
        <f>IFERROR(VLOOKUP($A404,'2021'!$B$2:$K$174,5,FALSE),0)</f>
        <v>0</v>
      </c>
      <c r="W404" s="1843">
        <f>IFERROR(VLOOKUP($A404,'2021'!$B$2:$K$174,8,FALSE),0)</f>
        <v>0</v>
      </c>
      <c r="X404" s="1740">
        <f>IFERROR(VLOOKUP($A404,'2021'!$B$2:$K$174,10,FALSE),0)</f>
        <v>0</v>
      </c>
      <c r="Y404" s="1700">
        <f>IFERROR(VLOOKUP($A404,'2020'!$B$2:$K$170,3,FALSE),0)</f>
        <v>0</v>
      </c>
      <c r="Z404" s="1829">
        <f>IFERROR(VLOOKUP($A404,'2020'!$B$2:$K$170,4,FALSE),0)</f>
        <v>0</v>
      </c>
      <c r="AA404" s="1829">
        <f>IFERROR(VLOOKUP($A404,'2020'!$B$2:$K$170,5,FALSE),0)</f>
        <v>0</v>
      </c>
      <c r="AB404" s="1829">
        <f>IFERROR(VLOOKUP($A404,'2020'!$B$2:$K$170,8,FALSE),0)</f>
        <v>0</v>
      </c>
      <c r="AC404" s="1740">
        <f>IFERROR(VLOOKUP($A404,'2020'!$B$2:$K$170,10,FALSE),0)</f>
        <v>0</v>
      </c>
      <c r="AD404" s="1700">
        <f>IFERROR(VLOOKUP($A404,'2019'!$B$2:$K$170,3,FALSE),0)</f>
        <v>0</v>
      </c>
      <c r="AE404" s="1823">
        <f>IFERROR(VLOOKUP($A404,'2019'!$B$2:$K$170,4,FALSE),0)</f>
        <v>0</v>
      </c>
      <c r="AF404" s="1823">
        <f>IFERROR(VLOOKUP($A404,'2019'!$B$2:$K$170,5,FALSE),0)</f>
        <v>0</v>
      </c>
      <c r="AG404" s="1823">
        <f>IFERROR(VLOOKUP($A404,'2019'!$B$2:$K$170,8,FALSE),0)</f>
        <v>0</v>
      </c>
      <c r="AH404" s="1740">
        <f>IFERROR(VLOOKUP($A404,'2019'!$B$2:$K$170,10,FALSE),0)</f>
        <v>0</v>
      </c>
      <c r="AI404" s="1700">
        <f>IFERROR(VLOOKUP($A404,'2018'!$B$2:$K$170,3,FALSE),0)</f>
        <v>0</v>
      </c>
      <c r="AJ404" s="1821">
        <f>IFERROR(VLOOKUP($A404,'2018'!$B$2:$K$170,4,FALSE),0)</f>
        <v>0</v>
      </c>
      <c r="AK404" s="1821">
        <f>IFERROR(VLOOKUP($A404,'2018'!$B$2:$K$170,5,FALSE),0)</f>
        <v>0</v>
      </c>
      <c r="AL404" s="1821">
        <f>IFERROR(VLOOKUP($A404,'2018'!$B$2:$K$170,8,FALSE),0)</f>
        <v>0</v>
      </c>
      <c r="AM404" s="1740">
        <f>IFERROR(VLOOKUP($A404,'2018'!$B$2:$K$170,10,FALSE),0)</f>
        <v>0</v>
      </c>
      <c r="AN404" s="1700">
        <f>IFERROR(VLOOKUP($A404,'2017'!$B$2:$J$163,2,FALSE),0)</f>
        <v>0</v>
      </c>
      <c r="AO404" s="1815">
        <f>IFERROR(VLOOKUP($A404,'2017'!$B$2:$J$163,3,FALSE),0)</f>
        <v>0</v>
      </c>
      <c r="AP404" s="1815">
        <f>IFERROR(VLOOKUP($A404,'2017'!$B$2:$J$163,4,FALSE),0)</f>
        <v>0</v>
      </c>
      <c r="AQ404" s="1815">
        <f>IFERROR(VLOOKUP($A404,'2017'!$B$2:$J$163,7,FALSE),0)</f>
        <v>0</v>
      </c>
      <c r="AR404" s="1740">
        <f>IFERROR(VLOOKUP($A404,'2017'!$B$2:$J$163,9,FALSE),0)</f>
        <v>0</v>
      </c>
      <c r="AS404" s="1700">
        <f>IFERROR(VLOOKUP($A404,'2016'!$B$2:$K$165,3,FALSE),0)</f>
        <v>0</v>
      </c>
      <c r="AT404" s="1796">
        <f>IFERROR(VLOOKUP($A404,'2016'!$B$2:$K$165,4,FALSE),0)</f>
        <v>0</v>
      </c>
      <c r="AU404" s="1796">
        <f>IFERROR(VLOOKUP($A404,'2016'!$B$2:$K$165,5,FALSE),0)</f>
        <v>0</v>
      </c>
      <c r="AV404" s="1796">
        <f>IFERROR(VLOOKUP($A404,'2016'!$B$2:$K$165,8,FALSE),0)</f>
        <v>0</v>
      </c>
      <c r="AW404" s="1740">
        <f>IFERROR(VLOOKUP($A404,'2016'!$B$2:$K$165,10,FALSE),0)</f>
        <v>0</v>
      </c>
      <c r="AX404" s="1700">
        <f>IFERROR(VLOOKUP($A404,'2015'!$B$2:$K$165,3,FALSE),0)</f>
        <v>0</v>
      </c>
      <c r="AY404" s="1695">
        <f>IFERROR(VLOOKUP($A404,'2015'!$B$2:$K$165,4,FALSE),0)</f>
        <v>0</v>
      </c>
      <c r="AZ404" s="1695">
        <f>IFERROR(VLOOKUP($A404,'2015'!$B$2:$K$165,5,FALSE),0)</f>
        <v>0</v>
      </c>
      <c r="BA404" s="1695">
        <f>IFERROR(VLOOKUP($A404,'2015'!$B$2:$K$165,8,FALSE),0)</f>
        <v>0</v>
      </c>
      <c r="BB404" s="1740">
        <f>IFERROR(VLOOKUP($A404,'2015'!$B$2:$K$165,10,FALSE),0)</f>
        <v>0</v>
      </c>
      <c r="BC404" s="1700">
        <f>IFERROR(VLOOKUP($A404,'2014'!$B$2:$K$157,3,FALSE),0)</f>
        <v>0</v>
      </c>
      <c r="BD404" s="1691">
        <f>IFERROR(VLOOKUP($A404,'2014'!$B$2:$K$157,4,FALSE),0)</f>
        <v>0</v>
      </c>
      <c r="BE404" s="1691">
        <f>IFERROR(VLOOKUP($A404,'2014'!$B$2:$K$157,5,FALSE),0)</f>
        <v>0</v>
      </c>
      <c r="BF404" s="1691">
        <f>IFERROR(VLOOKUP($A404,'2014'!$B$2:$K$157,8,FALSE),0)</f>
        <v>0</v>
      </c>
      <c r="BG404" s="1740">
        <f>IFERROR(VLOOKUP($A404,'2014'!$B$2:$K$157,10,FALSE),0)</f>
        <v>0</v>
      </c>
      <c r="BH404" s="1700">
        <f>IFERROR(VLOOKUP($A404,'2013'!$D$4:$I$249,2,FALSE),0)</f>
        <v>0</v>
      </c>
      <c r="BI404" s="1691">
        <f>IFERROR(VLOOKUP($A404,'2013'!$D$4:$I$249,3,FALSE),0)</f>
        <v>0</v>
      </c>
      <c r="BJ404" s="1691">
        <f>IFERROR(VLOOKUP($A404,'2013'!$D$4:$I$249,4,FALSE),0)</f>
        <v>0</v>
      </c>
      <c r="BK404" s="1691">
        <f>IFERROR(VLOOKUP($A404,'2013'!$D$4:$I$249,5,FALSE),0)</f>
        <v>0</v>
      </c>
      <c r="BL404" s="1740">
        <f>IFERROR(VLOOKUP($A404,'2013'!$D$4:$I$249,6,FALSE),0)</f>
        <v>0</v>
      </c>
      <c r="BM404" s="1737">
        <f>IFERROR(VLOOKUP($A404,'2012'!$D$3:$O$172,2,FALSE),0)</f>
        <v>0</v>
      </c>
      <c r="BN404" s="1691">
        <f>IFERROR(VLOOKUP($A404,'2012'!$D$3:$O$172,3,FALSE),0)</f>
        <v>0</v>
      </c>
      <c r="BO404" s="1743">
        <f>IFERROR(VLOOKUP($A404,'2012'!$D$3:$O$172,4,FALSE),0)</f>
        <v>0</v>
      </c>
      <c r="BP404" s="1700">
        <f>IFERROR(VLOOKUP($A404,'2012'!$D$3:$O$172,5,FALSE),0)</f>
        <v>0</v>
      </c>
      <c r="BQ404" s="1691">
        <f>IFERROR(VLOOKUP($A404,'2012'!$D$3:$O$172,6,FALSE),0)</f>
        <v>0</v>
      </c>
      <c r="BR404" s="1691">
        <f>IFERROR(VLOOKUP($A404,'2012'!$D$3:$O$172,7,FALSE),0)</f>
        <v>0</v>
      </c>
      <c r="BS404" s="1691">
        <f>IFERROR(VLOOKUP($A404,'2012'!$D$3:$O$172,8,FALSE),0)</f>
        <v>0</v>
      </c>
      <c r="BT404" s="1740">
        <f>IFERROR(VLOOKUP($A404,'2012'!$D$3:$O$172,9,FALSE),0)</f>
        <v>0</v>
      </c>
      <c r="BX404" s="1700">
        <f>IFERROR(VLOOKUP($A404,'2011'!$D$4:$I$251,2,FALSE),0)</f>
        <v>0</v>
      </c>
      <c r="BY404" s="1691">
        <f>IFERROR(VLOOKUP($A404,'2011'!$D$4:$I$251,3,FALSE),0)</f>
        <v>0</v>
      </c>
      <c r="BZ404" s="1691">
        <f>IFERROR(VLOOKUP($A404,'2011'!$D$4:$I$251,4,FALSE),0)</f>
        <v>0</v>
      </c>
      <c r="CA404" s="1691">
        <f>IFERROR(VLOOKUP($A404,'2011'!$D$4:$I$251,5,FALSE),0)</f>
        <v>0</v>
      </c>
      <c r="CB404" s="1740">
        <f>IFERROR(VLOOKUP($A404,'2011'!$D$4:$I$251,6,FALSE),0)</f>
        <v>0</v>
      </c>
      <c r="CC404" s="1700">
        <f>IFERROR(VLOOKUP($A404,'2010'!$C$3:$H$234,2,FALSE),0)</f>
        <v>0</v>
      </c>
      <c r="CD404" s="1691">
        <f>IFERROR(VLOOKUP($A404,'2010'!$C$3:$H$234,3,FALSE),0)</f>
        <v>0</v>
      </c>
      <c r="CE404" s="1691">
        <f>IFERROR(VLOOKUP($A404,'2010'!$C$3:$H$234,4,FALSE),0)</f>
        <v>0</v>
      </c>
      <c r="CF404" s="1691">
        <f>IFERROR(VLOOKUP($A404,'2010'!$C$3:$H$234,5,FALSE),0)</f>
        <v>0</v>
      </c>
      <c r="CG404" s="1740">
        <f>IFERROR(VLOOKUP($A404,'2010'!$C$3:$H$234,6,FALSE),0)</f>
        <v>0</v>
      </c>
      <c r="CH404" s="1700">
        <f>IFERROR(VLOOKUP($A404,'2009'!$C$3:$H$242,2,FALSE),0)</f>
        <v>0</v>
      </c>
      <c r="CI404" s="1691">
        <f>IFERROR(VLOOKUP($A404,'2009'!$C$3:$H$242,3,FALSE),0)</f>
        <v>0</v>
      </c>
      <c r="CJ404" s="1691">
        <f>IFERROR(VLOOKUP($A404,'2009'!$C$3:$H$242,4,FALSE),0)</f>
        <v>0</v>
      </c>
      <c r="CK404" s="1691">
        <f>IFERROR(VLOOKUP($A404,'2009'!$C$3:$H$242,5,FALSE),0)</f>
        <v>0</v>
      </c>
      <c r="CL404" s="1740">
        <f>IFERROR(VLOOKUP($A404,'2009'!$C$3:$H$242,6,FALSE),0)</f>
        <v>0</v>
      </c>
      <c r="CM404" s="1700">
        <f>IFERROR(VLOOKUP($A404,'2008'!$C$3:$H$229,2,FALSE),0)</f>
        <v>0</v>
      </c>
      <c r="CN404" s="1691">
        <f>IFERROR(VLOOKUP($A404,'2008'!$C$3:$H$229,3,FALSE),0)</f>
        <v>0</v>
      </c>
      <c r="CO404" s="1691">
        <f>IFERROR(VLOOKUP($A404,'2008'!$C$3:$H$229,4,FALSE),0)</f>
        <v>0</v>
      </c>
      <c r="CP404" s="1691">
        <f>IFERROR(VLOOKUP($A404,'2008'!$C$3:$H$229,5,FALSE),0)</f>
        <v>0</v>
      </c>
      <c r="CQ404" s="1740">
        <f>IFERROR(VLOOKUP($A404,'2008'!$C$3:$H$229,6,FALSE),0)</f>
        <v>0</v>
      </c>
      <c r="CR404" s="1700">
        <f>IFERROR(VLOOKUP($A404,'2007'!$C$3:$M$238,7,FALSE),0)</f>
        <v>0</v>
      </c>
      <c r="CS404" s="1691">
        <f>IFERROR(VLOOKUP($A404,'2007'!$C$3:$M$238,8,FALSE),0)</f>
        <v>0</v>
      </c>
      <c r="CT404" s="1691">
        <f>IFERROR(VLOOKUP($A404,'2007'!$C$3:$M$238,9,FALSE),0)</f>
        <v>0</v>
      </c>
      <c r="CU404" s="1691">
        <f>IFERROR(VLOOKUP($A404,'2007'!$C$3:$M$238,10,FALSE),0)</f>
        <v>0</v>
      </c>
      <c r="CV404" s="1740">
        <f>IFERROR(VLOOKUP($A404,'2007'!$C$3:$M$238,11,FALSE),0)</f>
        <v>0</v>
      </c>
      <c r="CW404" s="1700">
        <f>IFERROR(VLOOKUP($A404,'2006'!$A$2:$F$200,2,FALSE),0)</f>
        <v>0</v>
      </c>
      <c r="CX404" s="1691">
        <f>IFERROR(VLOOKUP($A404,'2006'!$A$2:$F$200,4,FALSE),0)</f>
        <v>0</v>
      </c>
      <c r="CY404" s="1691">
        <f>IFERROR(VLOOKUP($A404,'2006'!$A$2:$F$200,5,FALSE),0)</f>
        <v>0</v>
      </c>
      <c r="CZ404" s="1740">
        <f>IFERROR(VLOOKUP($A404,'2006'!$A$2:$F$200,6,FALSE),0)</f>
        <v>0</v>
      </c>
      <c r="DA404" s="1700">
        <f>IFERROR(VLOOKUP($A404,'2005'!$C$3:$M$205,8,FALSE),0)</f>
        <v>41</v>
      </c>
      <c r="DB404" s="1691">
        <f>IFERROR(VLOOKUP($A404,'2005'!$C$3:$M$205,9,FALSE),0)</f>
        <v>21</v>
      </c>
      <c r="DC404" s="1691">
        <f>IFERROR(VLOOKUP($A404,'2005'!$C$3:$M$205,10,FALSE),0)</f>
        <v>0</v>
      </c>
      <c r="DD404" s="1740">
        <f>IFERROR(VLOOKUP($A404,'2005'!$C$3:$M$205,11,FALSE),0)</f>
        <v>0.51219512195121952</v>
      </c>
      <c r="DE404" s="1700">
        <f>IFERROR(VLOOKUP($A404,'2004'!$C$3:$M$213,8,FALSE),0)</f>
        <v>53</v>
      </c>
      <c r="DF404" s="1691">
        <f>IFERROR(VLOOKUP($A404,'2004'!$C$3:$M$213,9,FALSE),0)</f>
        <v>27</v>
      </c>
      <c r="DG404" s="1691">
        <f>IFERROR(VLOOKUP($A404,'2004'!$C$3:$M$213,10,FALSE),0)</f>
        <v>0</v>
      </c>
      <c r="DH404" s="1740">
        <f>IFERROR(VLOOKUP($A404,'2004'!$C$3:$M$213,11,FALSE),0)</f>
        <v>0.50943396226415094</v>
      </c>
      <c r="DI404" s="1700">
        <f>IFERROR(VLOOKUP($A404,'2003'!$C$3:$Q$214,12,FALSE),0)</f>
        <v>43</v>
      </c>
      <c r="DJ404" s="1691">
        <f>IFERROR(VLOOKUP($A404,'2003'!$C$3:$Q$214,13,FALSE),0)</f>
        <v>23</v>
      </c>
      <c r="DK404" s="1691">
        <f>IFERROR(VLOOKUP($A404,'2003'!$C$3:$Q$214,14,FALSE),0)</f>
        <v>0</v>
      </c>
      <c r="DL404" s="1740">
        <f>IFERROR(VLOOKUP($A404,'2003'!$C$3:$Q$214,15,FALSE),0)</f>
        <v>0.53488372093023251</v>
      </c>
      <c r="DM404" s="1700">
        <f>IFERROR(VLOOKUP($A404,'2002'!$D$3:$R$214,12,FALSE),0)</f>
        <v>44</v>
      </c>
      <c r="DN404" s="1691">
        <f>IFERROR(VLOOKUP($A404,'2002'!$D$3:$R$214,13,FALSE),0)</f>
        <v>20</v>
      </c>
      <c r="DO404" s="1691">
        <f>IFERROR(VLOOKUP($A404,'2002'!$D$3:$R$214,14,FALSE),0)</f>
        <v>0</v>
      </c>
      <c r="DP404" s="1788">
        <f>IFERROR(VLOOKUP($A404,'2002'!$D$3:$R$214,15,FALSE),0)</f>
        <v>0.45454545454545453</v>
      </c>
      <c r="DQ404" s="1700">
        <f>IFERROR(VLOOKUP($A404,'Pre 2002'!$C$3:$CK$382,84,FALSE),0)</f>
        <v>159</v>
      </c>
      <c r="DR404" s="1695">
        <f>IFERROR(VLOOKUP($A404,'Pre 2002'!$C$3:$CK$382,85,FALSE),0)</f>
        <v>73</v>
      </c>
      <c r="DS404" s="1695">
        <f>IFERROR(VLOOKUP($A404,'Pre 2002'!$C$3:$CK$382,86,FALSE),0)</f>
        <v>3</v>
      </c>
      <c r="DT404" s="1790">
        <f>IFERROR(VLOOKUP($A404,'Pre 2002'!$C$3:$CK$382,87,FALSE),0)</f>
        <v>0.45911949685534592</v>
      </c>
      <c r="DU404" s="1741">
        <f>IFERROR(VLOOKUP(A404,'Pre 2002'!$C$3:$CG$382,83,FALSE),0)</f>
        <v>4</v>
      </c>
    </row>
    <row r="405" spans="1:125">
      <c r="A405" s="1779" t="s">
        <v>2317</v>
      </c>
      <c r="B405" s="1562">
        <f t="shared" si="150"/>
        <v>175</v>
      </c>
      <c r="C405" s="1562">
        <f t="shared" si="151"/>
        <v>84</v>
      </c>
      <c r="D405" s="1562">
        <f t="shared" si="152"/>
        <v>3</v>
      </c>
      <c r="E405" s="1563">
        <f t="shared" si="153"/>
        <v>0.48</v>
      </c>
      <c r="F405" s="1786">
        <f t="shared" si="154"/>
        <v>3</v>
      </c>
      <c r="G405" s="1595">
        <v>2020</v>
      </c>
      <c r="H405" s="1817"/>
      <c r="I405" s="1734"/>
      <c r="J405" s="1734"/>
      <c r="K405" s="1734"/>
      <c r="L405" s="1734"/>
      <c r="O405" s="1700">
        <f>IFERROR(VLOOKUP($A405,'2022'!$B$2:$K$174,3,FALSE),0)</f>
        <v>35</v>
      </c>
      <c r="P405" s="1858">
        <f>IFERROR(VLOOKUP($A405,'2022'!$B$2:$K$174,4,FALSE),0)</f>
        <v>13</v>
      </c>
      <c r="Q405" s="1858">
        <f>IFERROR(VLOOKUP($A405,'2022'!$B$2:$K$174,5,FALSE),0)</f>
        <v>13</v>
      </c>
      <c r="R405" s="1858">
        <f>IFERROR(VLOOKUP($A405,'2022'!$B$2:$K$174,8,FALSE),0)</f>
        <v>0</v>
      </c>
      <c r="S405" s="1740">
        <f>IFERROR(VLOOKUP($A405,'2022'!$B$2:$K$174,10,FALSE),0)</f>
        <v>0.371</v>
      </c>
      <c r="T405" s="1700">
        <f>IFERROR(VLOOKUP($A405,'2021'!$B$2:$K$174,3,FALSE),0)</f>
        <v>64</v>
      </c>
      <c r="U405" s="1843">
        <f>IFERROR(VLOOKUP($A405,'2021'!$B$2:$K$174,4,FALSE),0)</f>
        <v>23</v>
      </c>
      <c r="V405" s="1843">
        <f>IFERROR(VLOOKUP($A405,'2021'!$B$2:$K$174,5,FALSE),0)</f>
        <v>27</v>
      </c>
      <c r="W405" s="1843">
        <f>IFERROR(VLOOKUP($A405,'2021'!$B$2:$K$174,8,FALSE),0)</f>
        <v>2</v>
      </c>
      <c r="X405" s="1740">
        <f>IFERROR(VLOOKUP($A405,'2021'!$B$2:$K$174,10,FALSE),0)</f>
        <v>0.42199999999999999</v>
      </c>
      <c r="Y405" s="1700">
        <f>IFERROR(VLOOKUP($A405,'2020'!$B$2:$K$170,3,FALSE),0)</f>
        <v>76</v>
      </c>
      <c r="Z405" s="1829">
        <f>IFERROR(VLOOKUP($A405,'2020'!$B$2:$K$170,4,FALSE),0)</f>
        <v>34</v>
      </c>
      <c r="AA405" s="1829">
        <f>IFERROR(VLOOKUP($A405,'2020'!$B$2:$K$170,5,FALSE),0)</f>
        <v>44</v>
      </c>
      <c r="AB405" s="1829">
        <f>IFERROR(VLOOKUP($A405,'2020'!$B$2:$K$170,8,FALSE),0)</f>
        <v>1</v>
      </c>
      <c r="AC405" s="1740">
        <f>IFERROR(VLOOKUP($A405,'2020'!$B$2:$K$170,10,FALSE),0)</f>
        <v>0.57899999999999996</v>
      </c>
      <c r="DT405" s="1858"/>
    </row>
    <row r="406" spans="1:125">
      <c r="A406" s="1778" t="s">
        <v>1174</v>
      </c>
      <c r="B406" s="1562">
        <f t="shared" si="150"/>
        <v>1238</v>
      </c>
      <c r="C406" s="1562">
        <f t="shared" si="151"/>
        <v>591</v>
      </c>
      <c r="D406" s="1562">
        <f t="shared" si="152"/>
        <v>3</v>
      </c>
      <c r="E406" s="1563">
        <f t="shared" si="153"/>
        <v>0.47738287560581583</v>
      </c>
      <c r="F406" s="1786">
        <f t="shared" si="154"/>
        <v>24</v>
      </c>
      <c r="G406" s="1595">
        <v>1990</v>
      </c>
      <c r="H406" s="1567">
        <f t="shared" ref="H406:H417" si="160">IF(BC406&gt;0,1,0)+IF(BH406&gt;0,1,0)+IF(BP406&gt;0,1,0)+IF(BX406&gt;0,1,0)+IF(CC406&gt;0,1,0)+IF(CH406&gt;0,1,0)+IF(CM406&gt;0,1,0)+IF(CR406&gt;0,1,0)+IF(CW406&gt;0,1,0)+IF(DA406&gt;0,1,0)+IF(DE406&gt;0,1,0)+IF(DI406&gt;0,1,0)+IF(DM406&gt;0,1,0)+DU406</f>
        <v>24</v>
      </c>
      <c r="I406" s="1734">
        <f t="shared" ref="I406:I417" si="161">SUM(BC406,BH406,BP406,BX406,CC406,CH406,CM406,CR406,CW406,DA406,DE406,DI406,DM406,DQ406)</f>
        <v>1238</v>
      </c>
      <c r="J406" s="1734">
        <f t="shared" ref="J406:J417" si="162">SUM(BE406,BJ406,BR406,BZ406,CE406,CJ406,CO406,CT406,CX406,DB406,DF406,DJ406,DN406,DR406)</f>
        <v>591</v>
      </c>
      <c r="K406" s="1734">
        <f t="shared" ref="K406:K417" si="163">SUM(BF406,BK406,BS406,CA406,CF406,CK406,CP406,CU406,CY406,DC406,DG406,DK406,DO406,DS406)</f>
        <v>3</v>
      </c>
      <c r="L406" s="1806">
        <f t="shared" ref="L406:L417" si="164">IF(I406=0,0,J406/I406)</f>
        <v>0.47738287560581583</v>
      </c>
      <c r="M406" s="1751"/>
      <c r="N406" s="1751"/>
      <c r="O406" s="1700">
        <f>IFERROR(VLOOKUP($A406,'2022'!$B$2:$K$174,3,FALSE),0)</f>
        <v>0</v>
      </c>
      <c r="P406" s="1858">
        <f>IFERROR(VLOOKUP($A406,'2022'!$B$2:$K$174,4,FALSE),0)</f>
        <v>0</v>
      </c>
      <c r="Q406" s="1858">
        <f>IFERROR(VLOOKUP($A406,'2022'!$B$2:$K$174,5,FALSE),0)</f>
        <v>0</v>
      </c>
      <c r="R406" s="1858">
        <f>IFERROR(VLOOKUP($A406,'2022'!$B$2:$K$174,8,FALSE),0)</f>
        <v>0</v>
      </c>
      <c r="S406" s="1740">
        <f>IFERROR(VLOOKUP($A406,'2022'!$B$2:$K$174,10,FALSE),0)</f>
        <v>0</v>
      </c>
      <c r="T406" s="1700">
        <f>IFERROR(VLOOKUP($A406,'2021'!$B$2:$K$174,3,FALSE),0)</f>
        <v>0</v>
      </c>
      <c r="U406" s="1843">
        <f>IFERROR(VLOOKUP($A406,'2021'!$B$2:$K$174,4,FALSE),0)</f>
        <v>0</v>
      </c>
      <c r="V406" s="1843">
        <f>IFERROR(VLOOKUP($A406,'2021'!$B$2:$K$174,5,FALSE),0)</f>
        <v>0</v>
      </c>
      <c r="W406" s="1843">
        <f>IFERROR(VLOOKUP($A406,'2021'!$B$2:$K$174,8,FALSE),0)</f>
        <v>0</v>
      </c>
      <c r="X406" s="1740">
        <f>IFERROR(VLOOKUP($A406,'2021'!$B$2:$K$174,10,FALSE),0)</f>
        <v>0</v>
      </c>
      <c r="Y406" s="1700">
        <f>IFERROR(VLOOKUP($A406,'2020'!$B$2:$K$170,3,FALSE),0)</f>
        <v>0</v>
      </c>
      <c r="Z406" s="1829">
        <f>IFERROR(VLOOKUP($A406,'2020'!$B$2:$K$170,4,FALSE),0)</f>
        <v>0</v>
      </c>
      <c r="AA406" s="1829">
        <f>IFERROR(VLOOKUP($A406,'2020'!$B$2:$K$170,5,FALSE),0)</f>
        <v>0</v>
      </c>
      <c r="AB406" s="1829">
        <f>IFERROR(VLOOKUP($A406,'2020'!$B$2:$K$170,8,FALSE),0)</f>
        <v>0</v>
      </c>
      <c r="AC406" s="1740">
        <f>IFERROR(VLOOKUP($A406,'2020'!$B$2:$K$170,10,FALSE),0)</f>
        <v>0</v>
      </c>
      <c r="AD406" s="1700">
        <f>IFERROR(VLOOKUP($A406,'2019'!$B$2:$K$170,3,FALSE),0)</f>
        <v>0</v>
      </c>
      <c r="AE406" s="1823">
        <f>IFERROR(VLOOKUP($A406,'2019'!$B$2:$K$170,4,FALSE),0)</f>
        <v>0</v>
      </c>
      <c r="AF406" s="1823">
        <f>IFERROR(VLOOKUP($A406,'2019'!$B$2:$K$170,5,FALSE),0)</f>
        <v>0</v>
      </c>
      <c r="AG406" s="1823">
        <f>IFERROR(VLOOKUP($A406,'2019'!$B$2:$K$170,8,FALSE),0)</f>
        <v>0</v>
      </c>
      <c r="AH406" s="1740">
        <f>IFERROR(VLOOKUP($A406,'2019'!$B$2:$K$170,10,FALSE),0)</f>
        <v>0</v>
      </c>
      <c r="AI406" s="1700">
        <f>IFERROR(VLOOKUP($A406,'2018'!$B$2:$K$170,3,FALSE),0)</f>
        <v>0</v>
      </c>
      <c r="AJ406" s="1821">
        <f>IFERROR(VLOOKUP($A406,'2018'!$B$2:$K$170,4,FALSE),0)</f>
        <v>0</v>
      </c>
      <c r="AK406" s="1821">
        <f>IFERROR(VLOOKUP($A406,'2018'!$B$2:$K$170,5,FALSE),0)</f>
        <v>0</v>
      </c>
      <c r="AL406" s="1821">
        <f>IFERROR(VLOOKUP($A406,'2018'!$B$2:$K$170,8,FALSE),0)</f>
        <v>0</v>
      </c>
      <c r="AM406" s="1740">
        <f>IFERROR(VLOOKUP($A406,'2018'!$B$2:$K$170,10,FALSE),0)</f>
        <v>0</v>
      </c>
      <c r="AN406" s="1700">
        <f>IFERROR(VLOOKUP($A406,'2017'!$B$2:$J$163,2,FALSE),0)</f>
        <v>0</v>
      </c>
      <c r="AO406" s="1815">
        <f>IFERROR(VLOOKUP($A406,'2017'!$B$2:$J$163,3,FALSE),0)</f>
        <v>0</v>
      </c>
      <c r="AP406" s="1815">
        <f>IFERROR(VLOOKUP($A406,'2017'!$B$2:$J$163,4,FALSE),0)</f>
        <v>0</v>
      </c>
      <c r="AQ406" s="1815">
        <f>IFERROR(VLOOKUP($A406,'2017'!$B$2:$J$163,7,FALSE),0)</f>
        <v>0</v>
      </c>
      <c r="AR406" s="1740">
        <f>IFERROR(VLOOKUP($A406,'2017'!$B$2:$J$163,9,FALSE),0)</f>
        <v>0</v>
      </c>
      <c r="AS406" s="1700">
        <f>IFERROR(VLOOKUP($A406,'2016'!$B$2:$K$165,3,FALSE),0)</f>
        <v>0</v>
      </c>
      <c r="AT406" s="1796">
        <f>IFERROR(VLOOKUP($A406,'2016'!$B$2:$K$165,4,FALSE),0)</f>
        <v>0</v>
      </c>
      <c r="AU406" s="1796">
        <f>IFERROR(VLOOKUP($A406,'2016'!$B$2:$K$165,5,FALSE),0)</f>
        <v>0</v>
      </c>
      <c r="AV406" s="1796">
        <f>IFERROR(VLOOKUP($A406,'2016'!$B$2:$K$165,8,FALSE),0)</f>
        <v>0</v>
      </c>
      <c r="AW406" s="1740">
        <f>IFERROR(VLOOKUP($A406,'2016'!$B$2:$K$165,10,FALSE),0)</f>
        <v>0</v>
      </c>
      <c r="AX406" s="1700">
        <f>IFERROR(VLOOKUP($A406,'2015'!$B$2:$K$165,3,FALSE),0)</f>
        <v>0</v>
      </c>
      <c r="AY406" s="1695">
        <f>IFERROR(VLOOKUP($A406,'2015'!$B$2:$K$165,4,FALSE),0)</f>
        <v>0</v>
      </c>
      <c r="AZ406" s="1695">
        <f>IFERROR(VLOOKUP($A406,'2015'!$B$2:$K$165,5,FALSE),0)</f>
        <v>0</v>
      </c>
      <c r="BA406" s="1695">
        <f>IFERROR(VLOOKUP($A406,'2015'!$B$2:$K$165,8,FALSE),0)</f>
        <v>0</v>
      </c>
      <c r="BB406" s="1740">
        <f>IFERROR(VLOOKUP($A406,'2015'!$B$2:$K$165,10,FALSE),0)</f>
        <v>0</v>
      </c>
      <c r="BC406" s="1700">
        <f>IFERROR(VLOOKUP($A406,'2014'!$B$2:$K$157,3,FALSE),0)</f>
        <v>0</v>
      </c>
      <c r="BD406" s="1691">
        <f>IFERROR(VLOOKUP($A406,'2014'!$B$2:$K$157,4,FALSE),0)</f>
        <v>0</v>
      </c>
      <c r="BE406" s="1691">
        <f>IFERROR(VLOOKUP($A406,'2014'!$B$2:$K$157,5,FALSE),0)</f>
        <v>0</v>
      </c>
      <c r="BF406" s="1691">
        <f>IFERROR(VLOOKUP($A406,'2014'!$B$2:$K$157,8,FALSE),0)</f>
        <v>0</v>
      </c>
      <c r="BG406" s="1740">
        <f>IFERROR(VLOOKUP($A406,'2014'!$B$2:$K$157,10,FALSE),0)</f>
        <v>0</v>
      </c>
      <c r="BH406" s="1700">
        <f>IFERROR(VLOOKUP($A406,'2013'!$D$4:$I$249,2,FALSE),0)</f>
        <v>0</v>
      </c>
      <c r="BI406" s="1691">
        <f>IFERROR(VLOOKUP($A406,'2013'!$D$4:$I$249,3,FALSE),0)</f>
        <v>0</v>
      </c>
      <c r="BJ406" s="1691">
        <f>IFERROR(VLOOKUP($A406,'2013'!$D$4:$I$249,4,FALSE),0)</f>
        <v>0</v>
      </c>
      <c r="BK406" s="1691">
        <f>IFERROR(VLOOKUP($A406,'2013'!$D$4:$I$249,5,FALSE),0)</f>
        <v>0</v>
      </c>
      <c r="BL406" s="1740">
        <f>IFERROR(VLOOKUP($A406,'2013'!$D$4:$I$249,6,FALSE),0)</f>
        <v>0</v>
      </c>
      <c r="BM406" s="1737">
        <f>IFERROR(VLOOKUP($A406,'2012'!$D$3:$O$172,2,FALSE),0)</f>
        <v>1230</v>
      </c>
      <c r="BN406" s="1691">
        <f>IFERROR(VLOOKUP($A406,'2012'!$D$3:$O$172,3,FALSE),0)</f>
        <v>586</v>
      </c>
      <c r="BO406" s="1743">
        <f>IFERROR(VLOOKUP($A406,'2012'!$D$3:$O$172,4,FALSE),0)</f>
        <v>3</v>
      </c>
      <c r="BP406" s="1700">
        <f>IFERROR(VLOOKUP($A406,'2012'!$D$3:$O$172,5,FALSE),0)</f>
        <v>12</v>
      </c>
      <c r="BQ406" s="1691">
        <f>IFERROR(VLOOKUP($A406,'2012'!$D$3:$O$172,6,FALSE),0)</f>
        <v>4</v>
      </c>
      <c r="BR406" s="1691">
        <f>IFERROR(VLOOKUP($A406,'2012'!$D$3:$O$172,7,FALSE),0)</f>
        <v>4</v>
      </c>
      <c r="BS406" s="1691">
        <f>IFERROR(VLOOKUP($A406,'2012'!$D$3:$O$172,8,FALSE),0)</f>
        <v>0</v>
      </c>
      <c r="BT406" s="1740">
        <f>IFERROR(VLOOKUP($A406,'2012'!$D$3:$O$172,9,FALSE),0)</f>
        <v>0.33333333333333331</v>
      </c>
      <c r="BU406" s="1737">
        <f>IFERROR(VLOOKUP($A406,'2012'!$D$3:$O$172,10,FALSE),0)</f>
        <v>1218</v>
      </c>
      <c r="BV406" s="1691">
        <f>IFERROR(VLOOKUP($A406,'2012'!$D$3:$O$172,11,FALSE),0)</f>
        <v>582</v>
      </c>
      <c r="BW406" s="1743">
        <f>IFERROR(VLOOKUP($A406,'2012'!$D$3:$O$172,12,FALSE),0)</f>
        <v>3</v>
      </c>
      <c r="BX406" s="1700">
        <f>IFERROR(VLOOKUP($A406,'2011'!$D$4:$I$251,2,FALSE),0)</f>
        <v>35</v>
      </c>
      <c r="BY406" s="1691">
        <f>IFERROR(VLOOKUP($A406,'2011'!$D$4:$I$251,3,FALSE),0)</f>
        <v>14</v>
      </c>
      <c r="BZ406" s="1691">
        <f>IFERROR(VLOOKUP($A406,'2011'!$D$4:$I$251,4,FALSE),0)</f>
        <v>19</v>
      </c>
      <c r="CA406" s="1691">
        <f>IFERROR(VLOOKUP($A406,'2011'!$D$4:$I$251,5,FALSE),0)</f>
        <v>0</v>
      </c>
      <c r="CB406" s="1740">
        <f>IFERROR(VLOOKUP($A406,'2011'!$D$4:$I$251,6,FALSE),0)</f>
        <v>0.54285714285714282</v>
      </c>
      <c r="CC406" s="1700">
        <f>IFERROR(VLOOKUP($A406,'2010'!$C$3:$H$234,2,FALSE),0)</f>
        <v>20</v>
      </c>
      <c r="CD406" s="1691">
        <f>IFERROR(VLOOKUP($A406,'2010'!$C$3:$H$234,3,FALSE),0)</f>
        <v>8</v>
      </c>
      <c r="CE406" s="1691">
        <f>IFERROR(VLOOKUP($A406,'2010'!$C$3:$H$234,4,FALSE),0)</f>
        <v>8</v>
      </c>
      <c r="CF406" s="1691">
        <f>IFERROR(VLOOKUP($A406,'2010'!$C$3:$H$234,5,FALSE),0)</f>
        <v>0</v>
      </c>
      <c r="CG406" s="1740">
        <f>IFERROR(VLOOKUP($A406,'2010'!$C$3:$H$234,6,FALSE),0)</f>
        <v>0.4</v>
      </c>
      <c r="CH406" s="1700">
        <f>IFERROR(VLOOKUP($A406,'2009'!$C$3:$H$242,2,FALSE),0)</f>
        <v>37</v>
      </c>
      <c r="CI406" s="1691">
        <f>IFERROR(VLOOKUP($A406,'2009'!$C$3:$H$242,3,FALSE),0)</f>
        <v>7</v>
      </c>
      <c r="CJ406" s="1691">
        <f>IFERROR(VLOOKUP($A406,'2009'!$C$3:$H$242,4,FALSE),0)</f>
        <v>11</v>
      </c>
      <c r="CK406" s="1691">
        <f>IFERROR(VLOOKUP($A406,'2009'!$C$3:$H$242,5,FALSE),0)</f>
        <v>0</v>
      </c>
      <c r="CL406" s="1740">
        <f>IFERROR(VLOOKUP($A406,'2009'!$C$3:$H$242,6,FALSE),0)</f>
        <v>0.29729729729729731</v>
      </c>
      <c r="CM406" s="1700">
        <f>IFERROR(VLOOKUP($A406,'2008'!$C$3:$H$229,2,FALSE),0)</f>
        <v>40</v>
      </c>
      <c r="CN406" s="1691">
        <f>IFERROR(VLOOKUP($A406,'2008'!$C$3:$H$229,3,FALSE),0)</f>
        <v>6</v>
      </c>
      <c r="CO406" s="1691">
        <f>IFERROR(VLOOKUP($A406,'2008'!$C$3:$H$229,4,FALSE),0)</f>
        <v>15</v>
      </c>
      <c r="CP406" s="1691">
        <f>IFERROR(VLOOKUP($A406,'2008'!$C$3:$H$229,5,FALSE),0)</f>
        <v>0</v>
      </c>
      <c r="CQ406" s="1740">
        <f>IFERROR(VLOOKUP($A406,'2008'!$C$3:$H$229,6,FALSE),0)</f>
        <v>0.375</v>
      </c>
      <c r="CR406" s="1700">
        <f>IFERROR(VLOOKUP($A406,'2007'!$C$3:$M$238,7,FALSE),0)</f>
        <v>51</v>
      </c>
      <c r="CS406" s="1691">
        <f>IFERROR(VLOOKUP($A406,'2007'!$C$3:$M$238,8,FALSE),0)</f>
        <v>12</v>
      </c>
      <c r="CT406" s="1691">
        <f>IFERROR(VLOOKUP($A406,'2007'!$C$3:$M$238,9,FALSE),0)</f>
        <v>20</v>
      </c>
      <c r="CU406" s="1691">
        <f>IFERROR(VLOOKUP($A406,'2007'!$C$3:$M$238,10,FALSE),0)</f>
        <v>0</v>
      </c>
      <c r="CV406" s="1740">
        <f>IFERROR(VLOOKUP($A406,'2007'!$C$3:$M$238,11,FALSE),0)</f>
        <v>0.39215686274509803</v>
      </c>
      <c r="CW406" s="1700">
        <f>IFERROR(VLOOKUP($A406,'2006'!$A$2:$F$200,2,FALSE),0)</f>
        <v>50</v>
      </c>
      <c r="CX406" s="1691">
        <f>IFERROR(VLOOKUP($A406,'2006'!$A$2:$F$200,4,FALSE),0)</f>
        <v>23</v>
      </c>
      <c r="CY406" s="1691">
        <f>IFERROR(VLOOKUP($A406,'2006'!$A$2:$F$200,5,FALSE),0)</f>
        <v>0</v>
      </c>
      <c r="CZ406" s="1740">
        <f>IFERROR(VLOOKUP($A406,'2006'!$A$2:$F$200,6,FALSE),0)</f>
        <v>0.46</v>
      </c>
      <c r="DA406" s="1700">
        <f>IFERROR(VLOOKUP($A406,'2005'!$C$3:$M$205,8,FALSE),0)</f>
        <v>72</v>
      </c>
      <c r="DB406" s="1691">
        <f>IFERROR(VLOOKUP($A406,'2005'!$C$3:$M$205,9,FALSE),0)</f>
        <v>34</v>
      </c>
      <c r="DC406" s="1691">
        <f>IFERROR(VLOOKUP($A406,'2005'!$C$3:$M$205,10,FALSE),0)</f>
        <v>1</v>
      </c>
      <c r="DD406" s="1740">
        <f>IFERROR(VLOOKUP($A406,'2005'!$C$3:$M$205,11,FALSE),0)</f>
        <v>0.47222222222222221</v>
      </c>
      <c r="DE406" s="1700">
        <f>IFERROR(VLOOKUP($A406,'2004'!$C$3:$M$213,8,FALSE),0)</f>
        <v>43</v>
      </c>
      <c r="DF406" s="1691">
        <f>IFERROR(VLOOKUP($A406,'2004'!$C$3:$M$213,9,FALSE),0)</f>
        <v>18</v>
      </c>
      <c r="DG406" s="1691">
        <f>IFERROR(VLOOKUP($A406,'2004'!$C$3:$M$213,10,FALSE),0)</f>
        <v>0</v>
      </c>
      <c r="DH406" s="1740">
        <f>IFERROR(VLOOKUP($A406,'2004'!$C$3:$M$213,11,FALSE),0)</f>
        <v>0.41860465116279072</v>
      </c>
      <c r="DI406" s="1700">
        <f>IFERROR(VLOOKUP($A406,'2003'!$C$3:$Q$214,12,FALSE),0)</f>
        <v>61</v>
      </c>
      <c r="DJ406" s="1691">
        <f>IFERROR(VLOOKUP($A406,'2003'!$C$3:$Q$214,13,FALSE),0)</f>
        <v>35</v>
      </c>
      <c r="DK406" s="1691">
        <f>IFERROR(VLOOKUP($A406,'2003'!$C$3:$Q$214,14,FALSE),0)</f>
        <v>0</v>
      </c>
      <c r="DL406" s="1740">
        <f>IFERROR(VLOOKUP($A406,'2003'!$C$3:$Q$214,15,FALSE),0)</f>
        <v>0.57377049180327866</v>
      </c>
      <c r="DM406" s="1700">
        <f>IFERROR(VLOOKUP($A406,'2002'!$D$3:$R$214,12,FALSE),0)</f>
        <v>70</v>
      </c>
      <c r="DN406" s="1691">
        <f>IFERROR(VLOOKUP($A406,'2002'!$D$3:$R$214,13,FALSE),0)</f>
        <v>32</v>
      </c>
      <c r="DO406" s="1691">
        <f>IFERROR(VLOOKUP($A406,'2002'!$D$3:$R$214,14,FALSE),0)</f>
        <v>0</v>
      </c>
      <c r="DP406" s="1788">
        <f>IFERROR(VLOOKUP($A406,'2002'!$D$3:$R$214,15,FALSE),0)</f>
        <v>0.45714285714285713</v>
      </c>
      <c r="DQ406" s="1700">
        <f>IFERROR(VLOOKUP($A406,'Pre 2002'!$C$3:$CK$382,84,FALSE),0)</f>
        <v>747</v>
      </c>
      <c r="DR406" s="1695">
        <f>IFERROR(VLOOKUP($A406,'Pre 2002'!$C$3:$CK$382,85,FALSE),0)</f>
        <v>372</v>
      </c>
      <c r="DS406" s="1695">
        <f>IFERROR(VLOOKUP($A406,'Pre 2002'!$C$3:$CK$382,86,FALSE),0)</f>
        <v>2</v>
      </c>
      <c r="DT406" s="1790">
        <f>IFERROR(VLOOKUP($A406,'Pre 2002'!$C$3:$CK$382,87,FALSE),0)</f>
        <v>0.49799196787148592</v>
      </c>
      <c r="DU406" s="1741">
        <f>IFERROR(VLOOKUP(A406,'Pre 2002'!$C$3:$CG$382,83,FALSE),0)</f>
        <v>13</v>
      </c>
    </row>
    <row r="407" spans="1:125">
      <c r="A407" s="1778" t="s">
        <v>1114</v>
      </c>
      <c r="B407" s="1562">
        <f t="shared" si="150"/>
        <v>531</v>
      </c>
      <c r="C407" s="1562">
        <f t="shared" si="151"/>
        <v>250</v>
      </c>
      <c r="D407" s="1562">
        <f t="shared" si="152"/>
        <v>3</v>
      </c>
      <c r="E407" s="1563">
        <f t="shared" si="153"/>
        <v>0.47080979284369112</v>
      </c>
      <c r="F407" s="1786">
        <f t="shared" si="154"/>
        <v>12</v>
      </c>
      <c r="G407" s="1595">
        <v>2001</v>
      </c>
      <c r="H407" s="1567">
        <f t="shared" si="160"/>
        <v>12</v>
      </c>
      <c r="I407" s="1734">
        <f t="shared" si="161"/>
        <v>531</v>
      </c>
      <c r="J407" s="1734">
        <f t="shared" si="162"/>
        <v>250</v>
      </c>
      <c r="K407" s="1734">
        <f t="shared" si="163"/>
        <v>3</v>
      </c>
      <c r="L407" s="1806">
        <f t="shared" si="164"/>
        <v>0.47080979284369112</v>
      </c>
      <c r="O407" s="1700">
        <f>IFERROR(VLOOKUP($A407,'2022'!$B$2:$K$174,3,FALSE),0)</f>
        <v>0</v>
      </c>
      <c r="P407" s="1858">
        <f>IFERROR(VLOOKUP($A407,'2022'!$B$2:$K$174,4,FALSE),0)</f>
        <v>0</v>
      </c>
      <c r="Q407" s="1858">
        <f>IFERROR(VLOOKUP($A407,'2022'!$B$2:$K$174,5,FALSE),0)</f>
        <v>0</v>
      </c>
      <c r="R407" s="1858">
        <f>IFERROR(VLOOKUP($A407,'2022'!$B$2:$K$174,8,FALSE),0)</f>
        <v>0</v>
      </c>
      <c r="S407" s="1740">
        <f>IFERROR(VLOOKUP($A407,'2022'!$B$2:$K$174,10,FALSE),0)</f>
        <v>0</v>
      </c>
      <c r="T407" s="1700">
        <f>IFERROR(VLOOKUP($A407,'2021'!$B$2:$K$174,3,FALSE),0)</f>
        <v>0</v>
      </c>
      <c r="U407" s="1843">
        <f>IFERROR(VLOOKUP($A407,'2021'!$B$2:$K$174,4,FALSE),0)</f>
        <v>0</v>
      </c>
      <c r="V407" s="1843">
        <f>IFERROR(VLOOKUP($A407,'2021'!$B$2:$K$174,5,FALSE),0)</f>
        <v>0</v>
      </c>
      <c r="W407" s="1843">
        <f>IFERROR(VLOOKUP($A407,'2021'!$B$2:$K$174,8,FALSE),0)</f>
        <v>0</v>
      </c>
      <c r="X407" s="1740">
        <f>IFERROR(VLOOKUP($A407,'2021'!$B$2:$K$174,10,FALSE),0)</f>
        <v>0</v>
      </c>
      <c r="Y407" s="1700">
        <f>IFERROR(VLOOKUP($A407,'2020'!$B$2:$K$170,3,FALSE),0)</f>
        <v>0</v>
      </c>
      <c r="Z407" s="1829">
        <f>IFERROR(VLOOKUP($A407,'2020'!$B$2:$K$170,4,FALSE),0)</f>
        <v>0</v>
      </c>
      <c r="AA407" s="1829">
        <f>IFERROR(VLOOKUP($A407,'2020'!$B$2:$K$170,5,FALSE),0)</f>
        <v>0</v>
      </c>
      <c r="AB407" s="1829">
        <f>IFERROR(VLOOKUP($A407,'2020'!$B$2:$K$170,8,FALSE),0)</f>
        <v>0</v>
      </c>
      <c r="AC407" s="1740">
        <f>IFERROR(VLOOKUP($A407,'2020'!$B$2:$K$170,10,FALSE),0)</f>
        <v>0</v>
      </c>
      <c r="AD407" s="1700">
        <f>IFERROR(VLOOKUP($A407,'2019'!$B$2:$K$170,3,FALSE),0)</f>
        <v>0</v>
      </c>
      <c r="AE407" s="1823">
        <f>IFERROR(VLOOKUP($A407,'2019'!$B$2:$K$170,4,FALSE),0)</f>
        <v>0</v>
      </c>
      <c r="AF407" s="1823">
        <f>IFERROR(VLOOKUP($A407,'2019'!$B$2:$K$170,5,FALSE),0)</f>
        <v>0</v>
      </c>
      <c r="AG407" s="1823">
        <f>IFERROR(VLOOKUP($A407,'2019'!$B$2:$K$170,8,FALSE),0)</f>
        <v>0</v>
      </c>
      <c r="AH407" s="1740">
        <f>IFERROR(VLOOKUP($A407,'2019'!$B$2:$K$170,10,FALSE),0)</f>
        <v>0</v>
      </c>
      <c r="AI407" s="1700">
        <f>IFERROR(VLOOKUP($A407,'2018'!$B$2:$K$170,3,FALSE),0)</f>
        <v>0</v>
      </c>
      <c r="AJ407" s="1821">
        <f>IFERROR(VLOOKUP($A407,'2018'!$B$2:$K$170,4,FALSE),0)</f>
        <v>0</v>
      </c>
      <c r="AK407" s="1821">
        <f>IFERROR(VLOOKUP($A407,'2018'!$B$2:$K$170,5,FALSE),0)</f>
        <v>0</v>
      </c>
      <c r="AL407" s="1821">
        <f>IFERROR(VLOOKUP($A407,'2018'!$B$2:$K$170,8,FALSE),0)</f>
        <v>0</v>
      </c>
      <c r="AM407" s="1740">
        <f>IFERROR(VLOOKUP($A407,'2018'!$B$2:$K$170,10,FALSE),0)</f>
        <v>0</v>
      </c>
      <c r="AN407" s="1700">
        <f>IFERROR(VLOOKUP($A407,'2017'!$B$2:$J$163,2,FALSE),0)</f>
        <v>0</v>
      </c>
      <c r="AO407" s="1815">
        <f>IFERROR(VLOOKUP($A407,'2017'!$B$2:$J$163,3,FALSE),0)</f>
        <v>0</v>
      </c>
      <c r="AP407" s="1815">
        <f>IFERROR(VLOOKUP($A407,'2017'!$B$2:$J$163,4,FALSE),0)</f>
        <v>0</v>
      </c>
      <c r="AQ407" s="1815">
        <f>IFERROR(VLOOKUP($A407,'2017'!$B$2:$J$163,7,FALSE),0)</f>
        <v>0</v>
      </c>
      <c r="AR407" s="1740">
        <f>IFERROR(VLOOKUP($A407,'2017'!$B$2:$J$163,9,FALSE),0)</f>
        <v>0</v>
      </c>
      <c r="AS407" s="1700">
        <f>IFERROR(VLOOKUP($A407,'2016'!$B$2:$K$165,3,FALSE),0)</f>
        <v>0</v>
      </c>
      <c r="AT407" s="1796">
        <f>IFERROR(VLOOKUP($A407,'2016'!$B$2:$K$165,4,FALSE),0)</f>
        <v>0</v>
      </c>
      <c r="AU407" s="1796">
        <f>IFERROR(VLOOKUP($A407,'2016'!$B$2:$K$165,5,FALSE),0)</f>
        <v>0</v>
      </c>
      <c r="AV407" s="1796">
        <f>IFERROR(VLOOKUP($A407,'2016'!$B$2:$K$165,8,FALSE),0)</f>
        <v>0</v>
      </c>
      <c r="AW407" s="1740">
        <f>IFERROR(VLOOKUP($A407,'2016'!$B$2:$K$165,10,FALSE),0)</f>
        <v>0</v>
      </c>
      <c r="AX407" s="1700">
        <f>IFERROR(VLOOKUP($A407,'2015'!$B$2:$K$165,3,FALSE),0)</f>
        <v>0</v>
      </c>
      <c r="AY407" s="1695">
        <f>IFERROR(VLOOKUP($A407,'2015'!$B$2:$K$165,4,FALSE),0)</f>
        <v>0</v>
      </c>
      <c r="AZ407" s="1695">
        <f>IFERROR(VLOOKUP($A407,'2015'!$B$2:$K$165,5,FALSE),0)</f>
        <v>0</v>
      </c>
      <c r="BA407" s="1695">
        <f>IFERROR(VLOOKUP($A407,'2015'!$B$2:$K$165,8,FALSE),0)</f>
        <v>0</v>
      </c>
      <c r="BB407" s="1740">
        <f>IFERROR(VLOOKUP($A407,'2015'!$B$2:$K$165,10,FALSE),0)</f>
        <v>0</v>
      </c>
      <c r="BC407" s="1700">
        <f>IFERROR(VLOOKUP($A407,'2014'!$B$2:$K$157,3,FALSE),0)</f>
        <v>0</v>
      </c>
      <c r="BD407" s="1691">
        <f>IFERROR(VLOOKUP($A407,'2014'!$B$2:$K$157,4,FALSE),0)</f>
        <v>0</v>
      </c>
      <c r="BE407" s="1691">
        <f>IFERROR(VLOOKUP($A407,'2014'!$B$2:$K$157,5,FALSE),0)</f>
        <v>0</v>
      </c>
      <c r="BF407" s="1691">
        <f>IFERROR(VLOOKUP($A407,'2014'!$B$2:$K$157,8,FALSE),0)</f>
        <v>0</v>
      </c>
      <c r="BG407" s="1740">
        <f>IFERROR(VLOOKUP($A407,'2014'!$B$2:$K$157,10,FALSE),0)</f>
        <v>0</v>
      </c>
      <c r="BH407" s="1700">
        <f>IFERROR(VLOOKUP($A407,'2013'!$D$4:$I$249,2,FALSE),0)</f>
        <v>67</v>
      </c>
      <c r="BI407" s="1691">
        <f>IFERROR(VLOOKUP($A407,'2013'!$D$4:$I$249,3,FALSE),0)</f>
        <v>25</v>
      </c>
      <c r="BJ407" s="1691">
        <f>IFERROR(VLOOKUP($A407,'2013'!$D$4:$I$249,4,FALSE),0)</f>
        <v>36</v>
      </c>
      <c r="BK407" s="1691">
        <f>IFERROR(VLOOKUP($A407,'2013'!$D$4:$I$249,5,FALSE),0)</f>
        <v>1</v>
      </c>
      <c r="BL407" s="1740">
        <f>IFERROR(VLOOKUP($A407,'2013'!$D$4:$I$249,6,FALSE),0)</f>
        <v>0.53731343283582089</v>
      </c>
      <c r="BM407" s="1737">
        <f>IFERROR(VLOOKUP($A407,'2012'!$D$3:$O$172,2,FALSE),0)</f>
        <v>0</v>
      </c>
      <c r="BN407" s="1691">
        <f>IFERROR(VLOOKUP($A407,'2012'!$D$3:$O$172,3,FALSE),0)</f>
        <v>0</v>
      </c>
      <c r="BO407" s="1743">
        <f>IFERROR(VLOOKUP($A407,'2012'!$D$3:$O$172,4,FALSE),0)</f>
        <v>0</v>
      </c>
      <c r="BP407" s="1700">
        <f>IFERROR(VLOOKUP($A407,'2012'!$D$3:$O$172,5,FALSE),0)</f>
        <v>0</v>
      </c>
      <c r="BQ407" s="1691">
        <f>IFERROR(VLOOKUP($A407,'2012'!$D$3:$O$172,6,FALSE),0)</f>
        <v>0</v>
      </c>
      <c r="BR407" s="1691">
        <f>IFERROR(VLOOKUP($A407,'2012'!$D$3:$O$172,7,FALSE),0)</f>
        <v>0</v>
      </c>
      <c r="BS407" s="1691">
        <f>IFERROR(VLOOKUP($A407,'2012'!$D$3:$O$172,8,FALSE),0)</f>
        <v>0</v>
      </c>
      <c r="BT407" s="1740">
        <f>IFERROR(VLOOKUP($A407,'2012'!$D$3:$O$172,9,FALSE),0)</f>
        <v>0</v>
      </c>
      <c r="BU407" s="1737">
        <f>IFERROR(VLOOKUP($A407,'2012'!$D$3:$O$172,10,FALSE),0)</f>
        <v>0</v>
      </c>
      <c r="BV407" s="1691">
        <f>IFERROR(VLOOKUP($A407,'2012'!$D$3:$O$172,11,FALSE),0)</f>
        <v>0</v>
      </c>
      <c r="BW407" s="1743">
        <f>IFERROR(VLOOKUP($A407,'2012'!$D$3:$O$172,12,FALSE),0)</f>
        <v>0</v>
      </c>
      <c r="BX407" s="1700">
        <f>IFERROR(VLOOKUP($A407,'2011'!$D$4:$I$251,2,FALSE),0)</f>
        <v>32</v>
      </c>
      <c r="BY407" s="1691">
        <f>IFERROR(VLOOKUP($A407,'2011'!$D$4:$I$251,3,FALSE),0)</f>
        <v>6</v>
      </c>
      <c r="BZ407" s="1691">
        <f>IFERROR(VLOOKUP($A407,'2011'!$D$4:$I$251,4,FALSE),0)</f>
        <v>15</v>
      </c>
      <c r="CA407" s="1691">
        <f>IFERROR(VLOOKUP($A407,'2011'!$D$4:$I$251,5,FALSE),0)</f>
        <v>0</v>
      </c>
      <c r="CB407" s="1740">
        <f>IFERROR(VLOOKUP($A407,'2011'!$D$4:$I$251,6,FALSE),0)</f>
        <v>0.46875</v>
      </c>
      <c r="CC407" s="1700">
        <f>IFERROR(VLOOKUP($A407,'2010'!$C$3:$H$234,2,FALSE),0)</f>
        <v>42</v>
      </c>
      <c r="CD407" s="1691">
        <f>IFERROR(VLOOKUP($A407,'2010'!$C$3:$H$234,3,FALSE),0)</f>
        <v>10</v>
      </c>
      <c r="CE407" s="1691">
        <f>IFERROR(VLOOKUP($A407,'2010'!$C$3:$H$234,4,FALSE),0)</f>
        <v>17</v>
      </c>
      <c r="CF407" s="1691">
        <f>IFERROR(VLOOKUP($A407,'2010'!$C$3:$H$234,5,FALSE),0)</f>
        <v>0</v>
      </c>
      <c r="CG407" s="1740">
        <f>IFERROR(VLOOKUP($A407,'2010'!$C$3:$H$234,6,FALSE),0)</f>
        <v>0.40476190476190477</v>
      </c>
      <c r="CH407" s="1700">
        <f>IFERROR(VLOOKUP($A407,'2009'!$C$3:$H$242,2,FALSE),0)</f>
        <v>59</v>
      </c>
      <c r="CI407" s="1691">
        <f>IFERROR(VLOOKUP($A407,'2009'!$C$3:$H$242,3,FALSE),0)</f>
        <v>17</v>
      </c>
      <c r="CJ407" s="1691">
        <f>IFERROR(VLOOKUP($A407,'2009'!$C$3:$H$242,4,FALSE),0)</f>
        <v>29</v>
      </c>
      <c r="CK407" s="1691">
        <f>IFERROR(VLOOKUP($A407,'2009'!$C$3:$H$242,5,FALSE),0)</f>
        <v>1</v>
      </c>
      <c r="CL407" s="1740">
        <f>IFERROR(VLOOKUP($A407,'2009'!$C$3:$H$242,6,FALSE),0)</f>
        <v>0.49152542372881358</v>
      </c>
      <c r="CM407" s="1700">
        <f>IFERROR(VLOOKUP($A407,'2008'!$C$3:$H$229,2,FALSE),0)</f>
        <v>28</v>
      </c>
      <c r="CN407" s="1691">
        <f>IFERROR(VLOOKUP($A407,'2008'!$C$3:$H$229,3,FALSE),0)</f>
        <v>5</v>
      </c>
      <c r="CO407" s="1691">
        <f>IFERROR(VLOOKUP($A407,'2008'!$C$3:$H$229,4,FALSE),0)</f>
        <v>11</v>
      </c>
      <c r="CP407" s="1691">
        <f>IFERROR(VLOOKUP($A407,'2008'!$C$3:$H$229,5,FALSE),0)</f>
        <v>0</v>
      </c>
      <c r="CQ407" s="1740">
        <f>IFERROR(VLOOKUP($A407,'2008'!$C$3:$H$229,6,FALSE),0)</f>
        <v>0.39285714285714285</v>
      </c>
      <c r="CR407" s="1700">
        <f>IFERROR(VLOOKUP($A407,'2007'!$C$3:$M$238,7,FALSE),0)</f>
        <v>28</v>
      </c>
      <c r="CS407" s="1691">
        <f>IFERROR(VLOOKUP($A407,'2007'!$C$3:$M$238,8,FALSE),0)</f>
        <v>4</v>
      </c>
      <c r="CT407" s="1691">
        <f>IFERROR(VLOOKUP($A407,'2007'!$C$3:$M$238,9,FALSE),0)</f>
        <v>14</v>
      </c>
      <c r="CU407" s="1691">
        <f>IFERROR(VLOOKUP($A407,'2007'!$C$3:$M$238,10,FALSE),0)</f>
        <v>0</v>
      </c>
      <c r="CV407" s="1740">
        <f>IFERROR(VLOOKUP($A407,'2007'!$C$3:$M$238,11,FALSE),0)</f>
        <v>0.5</v>
      </c>
      <c r="CW407" s="1700">
        <f>IFERROR(VLOOKUP($A407,'2006'!$A$2:$F$200,2,FALSE),0)</f>
        <v>37</v>
      </c>
      <c r="CX407" s="1691">
        <f>IFERROR(VLOOKUP($A407,'2006'!$A$2:$F$200,4,FALSE),0)</f>
        <v>18</v>
      </c>
      <c r="CY407" s="1691">
        <f>IFERROR(VLOOKUP($A407,'2006'!$A$2:$F$200,5,FALSE),0)</f>
        <v>0</v>
      </c>
      <c r="CZ407" s="1740">
        <f>IFERROR(VLOOKUP($A407,'2006'!$A$2:$F$200,6,FALSE),0)</f>
        <v>0.48648648648648651</v>
      </c>
      <c r="DA407" s="1700">
        <f>IFERROR(VLOOKUP($A407,'2005'!$C$3:$M$205,8,FALSE),0)</f>
        <v>52</v>
      </c>
      <c r="DB407" s="1691">
        <f>IFERROR(VLOOKUP($A407,'2005'!$C$3:$M$205,9,FALSE),0)</f>
        <v>24</v>
      </c>
      <c r="DC407" s="1691">
        <f>IFERROR(VLOOKUP($A407,'2005'!$C$3:$M$205,10,FALSE),0)</f>
        <v>0</v>
      </c>
      <c r="DD407" s="1740">
        <f>IFERROR(VLOOKUP($A407,'2005'!$C$3:$M$205,11,FALSE),0)</f>
        <v>0.46153846153846156</v>
      </c>
      <c r="DE407" s="1700">
        <f>IFERROR(VLOOKUP($A407,'2004'!$C$3:$M$213,8,FALSE),0)</f>
        <v>42</v>
      </c>
      <c r="DF407" s="1691">
        <f>IFERROR(VLOOKUP($A407,'2004'!$C$3:$M$213,9,FALSE),0)</f>
        <v>15</v>
      </c>
      <c r="DG407" s="1691">
        <f>IFERROR(VLOOKUP($A407,'2004'!$C$3:$M$213,10,FALSE),0)</f>
        <v>0</v>
      </c>
      <c r="DH407" s="1740">
        <f>IFERROR(VLOOKUP($A407,'2004'!$C$3:$M$213,11,FALSE),0)</f>
        <v>0.35714285714285715</v>
      </c>
      <c r="DI407" s="1700">
        <f>IFERROR(VLOOKUP($A407,'2003'!$C$3:$Q$214,12,FALSE),0)</f>
        <v>39</v>
      </c>
      <c r="DJ407" s="1691">
        <f>IFERROR(VLOOKUP($A407,'2003'!$C$3:$Q$214,13,FALSE),0)</f>
        <v>20</v>
      </c>
      <c r="DK407" s="1691">
        <f>IFERROR(VLOOKUP($A407,'2003'!$C$3:$Q$214,14,FALSE),0)</f>
        <v>0</v>
      </c>
      <c r="DL407" s="1740">
        <f>IFERROR(VLOOKUP($A407,'2003'!$C$3:$Q$214,15,FALSE),0)</f>
        <v>0.51282051282051277</v>
      </c>
      <c r="DM407" s="1700">
        <f>IFERROR(VLOOKUP($A407,'2002'!$D$3:$R$214,12,FALSE),0)</f>
        <v>50</v>
      </c>
      <c r="DN407" s="1691">
        <f>IFERROR(VLOOKUP($A407,'2002'!$D$3:$R$214,13,FALSE),0)</f>
        <v>24</v>
      </c>
      <c r="DO407" s="1691">
        <f>IFERROR(VLOOKUP($A407,'2002'!$D$3:$R$214,14,FALSE),0)</f>
        <v>0</v>
      </c>
      <c r="DP407" s="1788">
        <f>IFERROR(VLOOKUP($A407,'2002'!$D$3:$R$214,15,FALSE),0)</f>
        <v>0.48</v>
      </c>
      <c r="DQ407" s="1700">
        <f>IFERROR(VLOOKUP($A407,'Pre 2002'!$C$3:$CK$382,84,FALSE),0)</f>
        <v>55</v>
      </c>
      <c r="DR407" s="1695">
        <f>IFERROR(VLOOKUP($A407,'Pre 2002'!$C$3:$CK$382,85,FALSE),0)</f>
        <v>27</v>
      </c>
      <c r="DS407" s="1695">
        <f>IFERROR(VLOOKUP($A407,'Pre 2002'!$C$3:$CK$382,86,FALSE),0)</f>
        <v>1</v>
      </c>
      <c r="DT407" s="1790">
        <f>IFERROR(VLOOKUP($A407,'Pre 2002'!$C$3:$CK$382,87,FALSE),0)</f>
        <v>0.49090909090909091</v>
      </c>
      <c r="DU407" s="1741">
        <f>IFERROR(VLOOKUP(A407,'Pre 2002'!$C$3:$CG$382,83,FALSE),0)</f>
        <v>1</v>
      </c>
    </row>
    <row r="408" spans="1:125">
      <c r="A408" s="1778" t="s">
        <v>2023</v>
      </c>
      <c r="B408" s="1562">
        <f t="shared" si="150"/>
        <v>41</v>
      </c>
      <c r="C408" s="1562">
        <f t="shared" si="151"/>
        <v>19</v>
      </c>
      <c r="D408" s="1562">
        <f t="shared" si="152"/>
        <v>3</v>
      </c>
      <c r="E408" s="1563">
        <f t="shared" si="153"/>
        <v>0.46341463414634149</v>
      </c>
      <c r="F408" s="1786">
        <f t="shared" si="154"/>
        <v>1</v>
      </c>
      <c r="G408" s="1595" t="s">
        <v>2159</v>
      </c>
      <c r="H408" s="1567">
        <f t="shared" si="160"/>
        <v>1</v>
      </c>
      <c r="I408" s="1734">
        <f t="shared" si="161"/>
        <v>41</v>
      </c>
      <c r="J408" s="1734">
        <f t="shared" si="162"/>
        <v>19</v>
      </c>
      <c r="K408" s="1734">
        <f t="shared" si="163"/>
        <v>3</v>
      </c>
      <c r="L408" s="1806">
        <f t="shared" si="164"/>
        <v>0.46341463414634149</v>
      </c>
      <c r="O408" s="1700">
        <f>IFERROR(VLOOKUP($A408,'2022'!$B$2:$K$174,3,FALSE),0)</f>
        <v>0</v>
      </c>
      <c r="P408" s="1858">
        <f>IFERROR(VLOOKUP($A408,'2022'!$B$2:$K$174,4,FALSE),0)</f>
        <v>0</v>
      </c>
      <c r="Q408" s="1858">
        <f>IFERROR(VLOOKUP($A408,'2022'!$B$2:$K$174,5,FALSE),0)</f>
        <v>0</v>
      </c>
      <c r="R408" s="1858">
        <f>IFERROR(VLOOKUP($A408,'2022'!$B$2:$K$174,8,FALSE),0)</f>
        <v>0</v>
      </c>
      <c r="S408" s="1740">
        <f>IFERROR(VLOOKUP($A408,'2022'!$B$2:$K$174,10,FALSE),0)</f>
        <v>0</v>
      </c>
      <c r="T408" s="1700">
        <f>IFERROR(VLOOKUP($A408,'2021'!$B$2:$K$174,3,FALSE),0)</f>
        <v>0</v>
      </c>
      <c r="U408" s="1843">
        <f>IFERROR(VLOOKUP($A408,'2021'!$B$2:$K$174,4,FALSE),0)</f>
        <v>0</v>
      </c>
      <c r="V408" s="1843">
        <f>IFERROR(VLOOKUP($A408,'2021'!$B$2:$K$174,5,FALSE),0)</f>
        <v>0</v>
      </c>
      <c r="W408" s="1843">
        <f>IFERROR(VLOOKUP($A408,'2021'!$B$2:$K$174,8,FALSE),0)</f>
        <v>0</v>
      </c>
      <c r="X408" s="1740">
        <f>IFERROR(VLOOKUP($A408,'2021'!$B$2:$K$174,10,FALSE),0)</f>
        <v>0</v>
      </c>
      <c r="Y408" s="1700">
        <f>IFERROR(VLOOKUP($A408,'2020'!$B$2:$K$170,3,FALSE),0)</f>
        <v>0</v>
      </c>
      <c r="Z408" s="1829">
        <f>IFERROR(VLOOKUP($A408,'2020'!$B$2:$K$170,4,FALSE),0)</f>
        <v>0</v>
      </c>
      <c r="AA408" s="1829">
        <f>IFERROR(VLOOKUP($A408,'2020'!$B$2:$K$170,5,FALSE),0)</f>
        <v>0</v>
      </c>
      <c r="AB408" s="1829">
        <f>IFERROR(VLOOKUP($A408,'2020'!$B$2:$K$170,8,FALSE),0)</f>
        <v>0</v>
      </c>
      <c r="AC408" s="1740">
        <f>IFERROR(VLOOKUP($A408,'2020'!$B$2:$K$170,10,FALSE),0)</f>
        <v>0</v>
      </c>
      <c r="AD408" s="1700">
        <f>IFERROR(VLOOKUP($A408,'2019'!$B$2:$K$170,3,FALSE),0)</f>
        <v>0</v>
      </c>
      <c r="AE408" s="1823">
        <f>IFERROR(VLOOKUP($A408,'2019'!$B$2:$K$170,4,FALSE),0)</f>
        <v>0</v>
      </c>
      <c r="AF408" s="1823">
        <f>IFERROR(VLOOKUP($A408,'2019'!$B$2:$K$170,5,FALSE),0)</f>
        <v>0</v>
      </c>
      <c r="AG408" s="1823">
        <f>IFERROR(VLOOKUP($A408,'2019'!$B$2:$K$170,8,FALSE),0)</f>
        <v>0</v>
      </c>
      <c r="AH408" s="1740">
        <f>IFERROR(VLOOKUP($A408,'2019'!$B$2:$K$170,10,FALSE),0)</f>
        <v>0</v>
      </c>
      <c r="AI408" s="1700">
        <f>IFERROR(VLOOKUP($A408,'2018'!$B$2:$K$170,3,FALSE),0)</f>
        <v>0</v>
      </c>
      <c r="AJ408" s="1821">
        <f>IFERROR(VLOOKUP($A408,'2018'!$B$2:$K$170,4,FALSE),0)</f>
        <v>0</v>
      </c>
      <c r="AK408" s="1821">
        <f>IFERROR(VLOOKUP($A408,'2018'!$B$2:$K$170,5,FALSE),0)</f>
        <v>0</v>
      </c>
      <c r="AL408" s="1821">
        <f>IFERROR(VLOOKUP($A408,'2018'!$B$2:$K$170,8,FALSE),0)</f>
        <v>0</v>
      </c>
      <c r="AM408" s="1740">
        <f>IFERROR(VLOOKUP($A408,'2018'!$B$2:$K$170,10,FALSE),0)</f>
        <v>0</v>
      </c>
      <c r="AN408" s="1700">
        <f>IFERROR(VLOOKUP($A408,'2017'!$B$2:$J$163,2,FALSE),0)</f>
        <v>0</v>
      </c>
      <c r="AO408" s="1815">
        <f>IFERROR(VLOOKUP($A408,'2017'!$B$2:$J$163,3,FALSE),0)</f>
        <v>0</v>
      </c>
      <c r="AP408" s="1815">
        <f>IFERROR(VLOOKUP($A408,'2017'!$B$2:$J$163,4,FALSE),0)</f>
        <v>0</v>
      </c>
      <c r="AQ408" s="1815">
        <f>IFERROR(VLOOKUP($A408,'2017'!$B$2:$J$163,7,FALSE),0)</f>
        <v>0</v>
      </c>
      <c r="AR408" s="1740">
        <f>IFERROR(VLOOKUP($A408,'2017'!$B$2:$J$163,9,FALSE),0)</f>
        <v>0</v>
      </c>
      <c r="AS408" s="1700">
        <f>IFERROR(VLOOKUP($A408,'2016'!$B$2:$K$165,3,FALSE),0)</f>
        <v>0</v>
      </c>
      <c r="AT408" s="1796">
        <f>IFERROR(VLOOKUP($A408,'2016'!$B$2:$K$165,4,FALSE),0)</f>
        <v>0</v>
      </c>
      <c r="AU408" s="1796">
        <f>IFERROR(VLOOKUP($A408,'2016'!$B$2:$K$165,5,FALSE),0)</f>
        <v>0</v>
      </c>
      <c r="AV408" s="1796">
        <f>IFERROR(VLOOKUP($A408,'2016'!$B$2:$K$165,8,FALSE),0)</f>
        <v>0</v>
      </c>
      <c r="AW408" s="1740">
        <f>IFERROR(VLOOKUP($A408,'2016'!$B$2:$K$165,10,FALSE),0)</f>
        <v>0</v>
      </c>
      <c r="AX408" s="1700">
        <f>IFERROR(VLOOKUP($A408,'2015'!$B$2:$K$165,3,FALSE),0)</f>
        <v>0</v>
      </c>
      <c r="AY408" s="1695">
        <f>IFERROR(VLOOKUP($A408,'2015'!$B$2:$K$165,4,FALSE),0)</f>
        <v>0</v>
      </c>
      <c r="AZ408" s="1695">
        <f>IFERROR(VLOOKUP($A408,'2015'!$B$2:$K$165,5,FALSE),0)</f>
        <v>0</v>
      </c>
      <c r="BA408" s="1695">
        <f>IFERROR(VLOOKUP($A408,'2015'!$B$2:$K$165,8,FALSE),0)</f>
        <v>0</v>
      </c>
      <c r="BB408" s="1740">
        <f>IFERROR(VLOOKUP($A408,'2015'!$B$2:$K$165,10,FALSE),0)</f>
        <v>0</v>
      </c>
      <c r="BC408" s="1700">
        <f>IFERROR(VLOOKUP($A408,'2014'!$B$2:$K$157,3,FALSE),0)</f>
        <v>0</v>
      </c>
      <c r="BD408" s="1691">
        <f>IFERROR(VLOOKUP($A408,'2014'!$B$2:$K$157,4,FALSE),0)</f>
        <v>0</v>
      </c>
      <c r="BE408" s="1691">
        <f>IFERROR(VLOOKUP($A408,'2014'!$B$2:$K$157,5,FALSE),0)</f>
        <v>0</v>
      </c>
      <c r="BF408" s="1691">
        <f>IFERROR(VLOOKUP($A408,'2014'!$B$2:$K$157,8,FALSE),0)</f>
        <v>0</v>
      </c>
      <c r="BG408" s="1740">
        <f>IFERROR(VLOOKUP($A408,'2014'!$B$2:$K$157,10,FALSE),0)</f>
        <v>0</v>
      </c>
      <c r="BH408" s="1700">
        <f>IFERROR(VLOOKUP($A408,'2013'!$D$4:$I$249,2,FALSE),0)</f>
        <v>0</v>
      </c>
      <c r="BI408" s="1691">
        <f>IFERROR(VLOOKUP($A408,'2013'!$D$4:$I$249,3,FALSE),0)</f>
        <v>0</v>
      </c>
      <c r="BJ408" s="1691">
        <f>IFERROR(VLOOKUP($A408,'2013'!$D$4:$I$249,4,FALSE),0)</f>
        <v>0</v>
      </c>
      <c r="BK408" s="1691">
        <f>IFERROR(VLOOKUP($A408,'2013'!$D$4:$I$249,5,FALSE),0)</f>
        <v>0</v>
      </c>
      <c r="BL408" s="1740">
        <f>IFERROR(VLOOKUP($A408,'2013'!$D$4:$I$249,6,FALSE),0)</f>
        <v>0</v>
      </c>
      <c r="BM408" s="1737">
        <f>IFERROR(VLOOKUP($A408,'2012'!$D$3:$O$172,2,FALSE),0)</f>
        <v>0</v>
      </c>
      <c r="BN408" s="1691">
        <f>IFERROR(VLOOKUP($A408,'2012'!$D$3:$O$172,3,FALSE),0)</f>
        <v>0</v>
      </c>
      <c r="BO408" s="1743">
        <f>IFERROR(VLOOKUP($A408,'2012'!$D$3:$O$172,4,FALSE),0)</f>
        <v>0</v>
      </c>
      <c r="BP408" s="1700">
        <f>IFERROR(VLOOKUP($A408,'2012'!$D$3:$O$172,5,FALSE),0)</f>
        <v>0</v>
      </c>
      <c r="BQ408" s="1691">
        <f>IFERROR(VLOOKUP($A408,'2012'!$D$3:$O$172,6,FALSE),0)</f>
        <v>0</v>
      </c>
      <c r="BR408" s="1691">
        <f>IFERROR(VLOOKUP($A408,'2012'!$D$3:$O$172,7,FALSE),0)</f>
        <v>0</v>
      </c>
      <c r="BS408" s="1691">
        <f>IFERROR(VLOOKUP($A408,'2012'!$D$3:$O$172,8,FALSE),0)</f>
        <v>0</v>
      </c>
      <c r="BT408" s="1740">
        <f>IFERROR(VLOOKUP($A408,'2012'!$D$3:$O$172,9,FALSE),0)</f>
        <v>0</v>
      </c>
      <c r="BX408" s="1700">
        <f>IFERROR(VLOOKUP($A408,'2011'!$D$4:$I$251,2,FALSE),0)</f>
        <v>0</v>
      </c>
      <c r="BY408" s="1691">
        <f>IFERROR(VLOOKUP($A408,'2011'!$D$4:$I$251,3,FALSE),0)</f>
        <v>0</v>
      </c>
      <c r="BZ408" s="1691">
        <f>IFERROR(VLOOKUP($A408,'2011'!$D$4:$I$251,4,FALSE),0)</f>
        <v>0</v>
      </c>
      <c r="CA408" s="1691">
        <f>IFERROR(VLOOKUP($A408,'2011'!$D$4:$I$251,5,FALSE),0)</f>
        <v>0</v>
      </c>
      <c r="CB408" s="1740">
        <f>IFERROR(VLOOKUP($A408,'2011'!$D$4:$I$251,6,FALSE),0)</f>
        <v>0</v>
      </c>
      <c r="CC408" s="1700">
        <f>IFERROR(VLOOKUP($A408,'2010'!$C$3:$H$234,2,FALSE),0)</f>
        <v>0</v>
      </c>
      <c r="CD408" s="1691">
        <f>IFERROR(VLOOKUP($A408,'2010'!$C$3:$H$234,3,FALSE),0)</f>
        <v>0</v>
      </c>
      <c r="CE408" s="1691">
        <f>IFERROR(VLOOKUP($A408,'2010'!$C$3:$H$234,4,FALSE),0)</f>
        <v>0</v>
      </c>
      <c r="CF408" s="1691">
        <f>IFERROR(VLOOKUP($A408,'2010'!$C$3:$H$234,5,FALSE),0)</f>
        <v>0</v>
      </c>
      <c r="CG408" s="1740">
        <f>IFERROR(VLOOKUP($A408,'2010'!$C$3:$H$234,6,FALSE),0)</f>
        <v>0</v>
      </c>
      <c r="CH408" s="1700">
        <f>IFERROR(VLOOKUP($A408,'2009'!$C$3:$H$242,2,FALSE),0)</f>
        <v>0</v>
      </c>
      <c r="CI408" s="1691">
        <f>IFERROR(VLOOKUP($A408,'2009'!$C$3:$H$242,3,FALSE),0)</f>
        <v>0</v>
      </c>
      <c r="CJ408" s="1691">
        <f>IFERROR(VLOOKUP($A408,'2009'!$C$3:$H$242,4,FALSE),0)</f>
        <v>0</v>
      </c>
      <c r="CK408" s="1691">
        <f>IFERROR(VLOOKUP($A408,'2009'!$C$3:$H$242,5,FALSE),0)</f>
        <v>0</v>
      </c>
      <c r="CL408" s="1740">
        <f>IFERROR(VLOOKUP($A408,'2009'!$C$3:$H$242,6,FALSE),0)</f>
        <v>0</v>
      </c>
      <c r="CM408" s="1700">
        <f>IFERROR(VLOOKUP($A408,'2008'!$C$3:$H$229,2,FALSE),0)</f>
        <v>0</v>
      </c>
      <c r="CN408" s="1691">
        <f>IFERROR(VLOOKUP($A408,'2008'!$C$3:$H$229,3,FALSE),0)</f>
        <v>0</v>
      </c>
      <c r="CO408" s="1691">
        <f>IFERROR(VLOOKUP($A408,'2008'!$C$3:$H$229,4,FALSE),0)</f>
        <v>0</v>
      </c>
      <c r="CP408" s="1691">
        <f>IFERROR(VLOOKUP($A408,'2008'!$C$3:$H$229,5,FALSE),0)</f>
        <v>0</v>
      </c>
      <c r="CQ408" s="1740">
        <f>IFERROR(VLOOKUP($A408,'2008'!$C$3:$H$229,6,FALSE),0)</f>
        <v>0</v>
      </c>
      <c r="CR408" s="1700">
        <f>IFERROR(VLOOKUP($A408,'2007'!$C$3:$M$238,7,FALSE),0)</f>
        <v>0</v>
      </c>
      <c r="CS408" s="1691">
        <f>IFERROR(VLOOKUP($A408,'2007'!$C$3:$M$238,8,FALSE),0)</f>
        <v>0</v>
      </c>
      <c r="CT408" s="1691">
        <f>IFERROR(VLOOKUP($A408,'2007'!$C$3:$M$238,9,FALSE),0)</f>
        <v>0</v>
      </c>
      <c r="CU408" s="1691">
        <f>IFERROR(VLOOKUP($A408,'2007'!$C$3:$M$238,10,FALSE),0)</f>
        <v>0</v>
      </c>
      <c r="CV408" s="1740">
        <f>IFERROR(VLOOKUP($A408,'2007'!$C$3:$M$238,11,FALSE),0)</f>
        <v>0</v>
      </c>
      <c r="CW408" s="1700">
        <f>IFERROR(VLOOKUP($A408,'2006'!$A$2:$F$200,2,FALSE),0)</f>
        <v>0</v>
      </c>
      <c r="CX408" s="1691">
        <f>IFERROR(VLOOKUP($A408,'2006'!$A$2:$F$200,4,FALSE),0)</f>
        <v>0</v>
      </c>
      <c r="CY408" s="1691">
        <f>IFERROR(VLOOKUP($A408,'2006'!$A$2:$F$200,5,FALSE),0)</f>
        <v>0</v>
      </c>
      <c r="CZ408" s="1740">
        <f>IFERROR(VLOOKUP($A408,'2006'!$A$2:$F$200,6,FALSE),0)</f>
        <v>0</v>
      </c>
      <c r="DA408" s="1700">
        <f>IFERROR(VLOOKUP($A408,'2005'!$C$3:$M$205,8,FALSE),0)</f>
        <v>0</v>
      </c>
      <c r="DB408" s="1691">
        <f>IFERROR(VLOOKUP($A408,'2005'!$C$3:$M$205,9,FALSE),0)</f>
        <v>0</v>
      </c>
      <c r="DC408" s="1691">
        <f>IFERROR(VLOOKUP($A408,'2005'!$C$3:$M$205,10,FALSE),0)</f>
        <v>0</v>
      </c>
      <c r="DD408" s="1740">
        <f>IFERROR(VLOOKUP($A408,'2005'!$C$3:$M$205,11,FALSE),0)</f>
        <v>0</v>
      </c>
      <c r="DE408" s="1700">
        <f>IFERROR(VLOOKUP($A408,'2004'!$C$3:$M$213,8,FALSE),0)</f>
        <v>0</v>
      </c>
      <c r="DF408" s="1691">
        <f>IFERROR(VLOOKUP($A408,'2004'!$C$3:$M$213,9,FALSE),0)</f>
        <v>0</v>
      </c>
      <c r="DG408" s="1691">
        <f>IFERROR(VLOOKUP($A408,'2004'!$C$3:$M$213,10,FALSE),0)</f>
        <v>0</v>
      </c>
      <c r="DH408" s="1740">
        <f>IFERROR(VLOOKUP($A408,'2004'!$C$3:$M$213,11,FALSE),0)</f>
        <v>0</v>
      </c>
      <c r="DI408" s="1700">
        <f>IFERROR(VLOOKUP($A408,'2003'!$C$3:$Q$214,12,FALSE),0)</f>
        <v>0</v>
      </c>
      <c r="DJ408" s="1691">
        <f>IFERROR(VLOOKUP($A408,'2003'!$C$3:$Q$214,13,FALSE),0)</f>
        <v>0</v>
      </c>
      <c r="DK408" s="1691">
        <f>IFERROR(VLOOKUP($A408,'2003'!$C$3:$Q$214,14,FALSE),0)</f>
        <v>0</v>
      </c>
      <c r="DL408" s="1740">
        <f>IFERROR(VLOOKUP($A408,'2003'!$C$3:$Q$214,15,FALSE),0)</f>
        <v>0</v>
      </c>
      <c r="DM408" s="1700">
        <f>IFERROR(VLOOKUP($A408,'2002'!$D$3:$R$214,12,FALSE),0)</f>
        <v>0</v>
      </c>
      <c r="DN408" s="1691">
        <f>IFERROR(VLOOKUP($A408,'2002'!$D$3:$R$214,13,FALSE),0)</f>
        <v>0</v>
      </c>
      <c r="DO408" s="1691">
        <f>IFERROR(VLOOKUP($A408,'2002'!$D$3:$R$214,14,FALSE),0)</f>
        <v>0</v>
      </c>
      <c r="DP408" s="1788">
        <f>IFERROR(VLOOKUP($A408,'2002'!$D$3:$R$214,15,FALSE),0)</f>
        <v>0</v>
      </c>
      <c r="DQ408" s="1700">
        <f>IFERROR(VLOOKUP($A408,'Pre 2002'!$C$3:$CK$382,84,FALSE),0)</f>
        <v>41</v>
      </c>
      <c r="DR408" s="1695">
        <f>IFERROR(VLOOKUP($A408,'Pre 2002'!$C$3:$CK$382,85,FALSE),0)</f>
        <v>19</v>
      </c>
      <c r="DS408" s="1695">
        <f>IFERROR(VLOOKUP($A408,'Pre 2002'!$C$3:$CK$382,86,FALSE),0)</f>
        <v>3</v>
      </c>
      <c r="DT408" s="1790">
        <f>IFERROR(VLOOKUP($A408,'Pre 2002'!$C$3:$CK$382,87,FALSE),0)</f>
        <v>0.46341463414634149</v>
      </c>
      <c r="DU408" s="1741">
        <f>IFERROR(VLOOKUP(A408,'Pre 2002'!$C$3:$CG$382,83,FALSE),0)</f>
        <v>1</v>
      </c>
    </row>
    <row r="409" spans="1:125">
      <c r="A409" s="1778" t="s">
        <v>1231</v>
      </c>
      <c r="B409" s="1562">
        <f t="shared" si="150"/>
        <v>350</v>
      </c>
      <c r="C409" s="1562">
        <f t="shared" si="151"/>
        <v>160</v>
      </c>
      <c r="D409" s="1562">
        <f t="shared" si="152"/>
        <v>3</v>
      </c>
      <c r="E409" s="1563">
        <f t="shared" si="153"/>
        <v>0.45714285714285713</v>
      </c>
      <c r="F409" s="1786">
        <f t="shared" si="154"/>
        <v>9</v>
      </c>
      <c r="G409" s="1595">
        <v>2007</v>
      </c>
      <c r="H409" s="1567">
        <f t="shared" si="160"/>
        <v>5</v>
      </c>
      <c r="I409" s="1734">
        <f t="shared" si="161"/>
        <v>189</v>
      </c>
      <c r="J409" s="1734">
        <f t="shared" si="162"/>
        <v>86</v>
      </c>
      <c r="K409" s="1734">
        <f t="shared" si="163"/>
        <v>2</v>
      </c>
      <c r="L409" s="1806">
        <f t="shared" si="164"/>
        <v>0.455026455026455</v>
      </c>
      <c r="M409" s="1751"/>
      <c r="N409" s="1751"/>
      <c r="O409" s="1700">
        <f>IFERROR(VLOOKUP($A409,'2022'!$B$2:$K$174,3,FALSE),0)</f>
        <v>0</v>
      </c>
      <c r="P409" s="1858">
        <f>IFERROR(VLOOKUP($A409,'2022'!$B$2:$K$174,4,FALSE),0)</f>
        <v>0</v>
      </c>
      <c r="Q409" s="1858">
        <f>IFERROR(VLOOKUP($A409,'2022'!$B$2:$K$174,5,FALSE),0)</f>
        <v>0</v>
      </c>
      <c r="R409" s="1858">
        <f>IFERROR(VLOOKUP($A409,'2022'!$B$2:$K$174,8,FALSE),0)</f>
        <v>0</v>
      </c>
      <c r="S409" s="1740">
        <f>IFERROR(VLOOKUP($A409,'2022'!$B$2:$K$174,10,FALSE),0)</f>
        <v>0</v>
      </c>
      <c r="T409" s="1700">
        <f>IFERROR(VLOOKUP($A409,'2021'!$B$2:$K$174,3,FALSE),0)</f>
        <v>0</v>
      </c>
      <c r="U409" s="1843">
        <f>IFERROR(VLOOKUP($A409,'2021'!$B$2:$K$174,4,FALSE),0)</f>
        <v>0</v>
      </c>
      <c r="V409" s="1843">
        <f>IFERROR(VLOOKUP($A409,'2021'!$B$2:$K$174,5,FALSE),0)</f>
        <v>0</v>
      </c>
      <c r="W409" s="1843">
        <f>IFERROR(VLOOKUP($A409,'2021'!$B$2:$K$174,8,FALSE),0)</f>
        <v>0</v>
      </c>
      <c r="X409" s="1740">
        <f>IFERROR(VLOOKUP($A409,'2021'!$B$2:$K$174,10,FALSE),0)</f>
        <v>0</v>
      </c>
      <c r="Y409" s="1700">
        <f>IFERROR(VLOOKUP($A409,'2020'!$B$2:$K$170,3,FALSE),0)</f>
        <v>0</v>
      </c>
      <c r="Z409" s="1829">
        <f>IFERROR(VLOOKUP($A409,'2020'!$B$2:$K$170,4,FALSE),0)</f>
        <v>0</v>
      </c>
      <c r="AA409" s="1829">
        <f>IFERROR(VLOOKUP($A409,'2020'!$B$2:$K$170,5,FALSE),0)</f>
        <v>0</v>
      </c>
      <c r="AB409" s="1829">
        <f>IFERROR(VLOOKUP($A409,'2020'!$B$2:$K$170,8,FALSE),0)</f>
        <v>0</v>
      </c>
      <c r="AC409" s="1740">
        <f>IFERROR(VLOOKUP($A409,'2020'!$B$2:$K$170,10,FALSE),0)</f>
        <v>0</v>
      </c>
      <c r="AD409" s="1700">
        <f>IFERROR(VLOOKUP($A409,'2019'!$B$2:$K$170,3,FALSE),0)</f>
        <v>45</v>
      </c>
      <c r="AE409" s="1823">
        <f>IFERROR(VLOOKUP($A409,'2019'!$B$2:$K$170,4,FALSE),0)</f>
        <v>10</v>
      </c>
      <c r="AF409" s="1823">
        <f>IFERROR(VLOOKUP($A409,'2019'!$B$2:$K$170,5,FALSE),0)</f>
        <v>16</v>
      </c>
      <c r="AG409" s="1823">
        <f>IFERROR(VLOOKUP($A409,'2019'!$B$2:$K$170,8,FALSE),0)</f>
        <v>0</v>
      </c>
      <c r="AH409" s="1740">
        <f>IFERROR(VLOOKUP($A409,'2019'!$B$2:$K$170,10,FALSE),0)</f>
        <v>0.35599999999999998</v>
      </c>
      <c r="AI409" s="1700">
        <f>IFERROR(VLOOKUP($A409,'2018'!$B$2:$K$170,3,FALSE),0)</f>
        <v>37</v>
      </c>
      <c r="AJ409" s="1821">
        <f>IFERROR(VLOOKUP($A409,'2018'!$B$2:$K$170,4,FALSE),0)</f>
        <v>6</v>
      </c>
      <c r="AK409" s="1821">
        <f>IFERROR(VLOOKUP($A409,'2018'!$B$2:$K$170,5,FALSE),0)</f>
        <v>16</v>
      </c>
      <c r="AL409" s="1821">
        <f>IFERROR(VLOOKUP($A409,'2018'!$B$2:$K$170,8,FALSE),0)</f>
        <v>1</v>
      </c>
      <c r="AM409" s="1740">
        <f>IFERROR(VLOOKUP($A409,'2018'!$B$2:$K$170,10,FALSE),0)</f>
        <v>0.432</v>
      </c>
      <c r="AN409" s="1700">
        <f>IFERROR(VLOOKUP($A409,'2017'!$B$2:$J$163,2,FALSE),0)</f>
        <v>44</v>
      </c>
      <c r="AO409" s="1815">
        <f>IFERROR(VLOOKUP($A409,'2017'!$B$2:$J$163,3,FALSE),0)</f>
        <v>15</v>
      </c>
      <c r="AP409" s="1815">
        <f>IFERROR(VLOOKUP($A409,'2017'!$B$2:$J$163,4,FALSE),0)</f>
        <v>20</v>
      </c>
      <c r="AQ409" s="1815">
        <f>IFERROR(VLOOKUP($A409,'2017'!$B$2:$J$163,7,FALSE),0)</f>
        <v>0</v>
      </c>
      <c r="AR409" s="1740">
        <f>IFERROR(VLOOKUP($A409,'2017'!$B$2:$J$163,9,FALSE),0)</f>
        <v>0.45454545454545453</v>
      </c>
      <c r="AS409" s="1700">
        <f>IFERROR(VLOOKUP($A409,'2016'!$B$2:$K$165,3,FALSE),0)</f>
        <v>35</v>
      </c>
      <c r="AT409" s="1796">
        <f>IFERROR(VLOOKUP($A409,'2016'!$B$2:$K$165,4,FALSE),0)</f>
        <v>16</v>
      </c>
      <c r="AU409" s="1796">
        <f>IFERROR(VLOOKUP($A409,'2016'!$B$2:$K$165,5,FALSE),0)</f>
        <v>22</v>
      </c>
      <c r="AV409" s="1796">
        <f>IFERROR(VLOOKUP($A409,'2016'!$B$2:$K$165,8,FALSE),0)</f>
        <v>0</v>
      </c>
      <c r="AW409" s="1740">
        <f>IFERROR(VLOOKUP($A409,'2016'!$B$2:$K$165,10,FALSE),0)</f>
        <v>0.629</v>
      </c>
      <c r="AX409" s="1700">
        <f>IFERROR(VLOOKUP($A409,'2015'!$B$2:$K$165,3,FALSE),0)</f>
        <v>0</v>
      </c>
      <c r="AY409" s="1695">
        <f>IFERROR(VLOOKUP($A409,'2015'!$B$2:$K$165,4,FALSE),0)</f>
        <v>0</v>
      </c>
      <c r="AZ409" s="1695">
        <f>IFERROR(VLOOKUP($A409,'2015'!$B$2:$K$165,5,FALSE),0)</f>
        <v>0</v>
      </c>
      <c r="BA409" s="1695">
        <f>IFERROR(VLOOKUP($A409,'2015'!$B$2:$K$165,8,FALSE),0)</f>
        <v>0</v>
      </c>
      <c r="BB409" s="1740">
        <f>IFERROR(VLOOKUP($A409,'2015'!$B$2:$K$165,10,FALSE),0)</f>
        <v>0</v>
      </c>
      <c r="BC409" s="1700">
        <f>IFERROR(VLOOKUP($A409,'2014'!$B$2:$K$157,3,FALSE),0)</f>
        <v>0</v>
      </c>
      <c r="BD409" s="1691">
        <f>IFERROR(VLOOKUP($A409,'2014'!$B$2:$K$157,4,FALSE),0)</f>
        <v>0</v>
      </c>
      <c r="BE409" s="1691">
        <f>IFERROR(VLOOKUP($A409,'2014'!$B$2:$K$157,5,FALSE),0)</f>
        <v>0</v>
      </c>
      <c r="BF409" s="1691">
        <f>IFERROR(VLOOKUP($A409,'2014'!$B$2:$K$157,8,FALSE),0)</f>
        <v>0</v>
      </c>
      <c r="BG409" s="1740">
        <f>IFERROR(VLOOKUP($A409,'2014'!$B$2:$K$157,10,FALSE),0)</f>
        <v>0</v>
      </c>
      <c r="BH409" s="1700">
        <f>IFERROR(VLOOKUP($A409,'2013'!$D$4:$I$249,2,FALSE),0)</f>
        <v>0</v>
      </c>
      <c r="BI409" s="1691">
        <f>IFERROR(VLOOKUP($A409,'2013'!$D$4:$I$249,3,FALSE),0)</f>
        <v>0</v>
      </c>
      <c r="BJ409" s="1691">
        <f>IFERROR(VLOOKUP($A409,'2013'!$D$4:$I$249,4,FALSE),0)</f>
        <v>0</v>
      </c>
      <c r="BK409" s="1691">
        <f>IFERROR(VLOOKUP($A409,'2013'!$D$4:$I$249,5,FALSE),0)</f>
        <v>0</v>
      </c>
      <c r="BL409" s="1740">
        <f>IFERROR(VLOOKUP($A409,'2013'!$D$4:$I$249,6,FALSE),0)</f>
        <v>0</v>
      </c>
      <c r="BM409" s="1737">
        <f>IFERROR(VLOOKUP($A409,'2012'!$D$3:$O$172,2,FALSE),0)</f>
        <v>189</v>
      </c>
      <c r="BN409" s="1691">
        <f>IFERROR(VLOOKUP($A409,'2012'!$D$3:$O$172,3,FALSE),0)</f>
        <v>86</v>
      </c>
      <c r="BO409" s="1743">
        <f>IFERROR(VLOOKUP($A409,'2012'!$D$3:$O$172,4,FALSE),0)</f>
        <v>2</v>
      </c>
      <c r="BP409" s="1700">
        <f>IFERROR(VLOOKUP($A409,'2012'!$D$3:$O$172,5,FALSE),0)</f>
        <v>29</v>
      </c>
      <c r="BQ409" s="1691">
        <f>IFERROR(VLOOKUP($A409,'2012'!$D$3:$O$172,6,FALSE),0)</f>
        <v>6</v>
      </c>
      <c r="BR409" s="1691">
        <f>IFERROR(VLOOKUP($A409,'2012'!$D$3:$O$172,7,FALSE),0)</f>
        <v>9</v>
      </c>
      <c r="BS409" s="1691">
        <f>IFERROR(VLOOKUP($A409,'2012'!$D$3:$O$172,8,FALSE),0)</f>
        <v>0</v>
      </c>
      <c r="BT409" s="1740">
        <f>IFERROR(VLOOKUP($A409,'2012'!$D$3:$O$172,9,FALSE),0)</f>
        <v>0.31034482758620691</v>
      </c>
      <c r="BU409" s="1737">
        <f>IFERROR(VLOOKUP($A409,'2012'!$D$3:$O$172,10,FALSE),0)</f>
        <v>160</v>
      </c>
      <c r="BV409" s="1691">
        <f>IFERROR(VLOOKUP($A409,'2012'!$D$3:$O$172,11,FALSE),0)</f>
        <v>77</v>
      </c>
      <c r="BW409" s="1743">
        <f>IFERROR(VLOOKUP($A409,'2012'!$D$3:$O$172,12,FALSE),0)</f>
        <v>2</v>
      </c>
      <c r="BX409" s="1700">
        <f>IFERROR(VLOOKUP($A409,'2011'!$D$4:$I$251,2,FALSE),0)</f>
        <v>0</v>
      </c>
      <c r="BY409" s="1691">
        <f>IFERROR(VLOOKUP($A409,'2011'!$D$4:$I$251,3,FALSE),0)</f>
        <v>0</v>
      </c>
      <c r="BZ409" s="1691">
        <f>IFERROR(VLOOKUP($A409,'2011'!$D$4:$I$251,4,FALSE),0)</f>
        <v>0</v>
      </c>
      <c r="CA409" s="1691">
        <f>IFERROR(VLOOKUP($A409,'2011'!$D$4:$I$251,5,FALSE),0)</f>
        <v>0</v>
      </c>
      <c r="CB409" s="1740">
        <f>IFERROR(VLOOKUP($A409,'2011'!$D$4:$I$251,6,FALSE),0)</f>
        <v>0</v>
      </c>
      <c r="CC409" s="1700">
        <f>IFERROR(VLOOKUP($A409,'2010'!$C$3:$H$234,2,FALSE),0)</f>
        <v>61</v>
      </c>
      <c r="CD409" s="1691">
        <f>IFERROR(VLOOKUP($A409,'2010'!$C$3:$H$234,3,FALSE),0)</f>
        <v>20</v>
      </c>
      <c r="CE409" s="1691">
        <f>IFERROR(VLOOKUP($A409,'2010'!$C$3:$H$234,4,FALSE),0)</f>
        <v>29</v>
      </c>
      <c r="CF409" s="1691">
        <f>IFERROR(VLOOKUP($A409,'2010'!$C$3:$H$234,5,FALSE),0)</f>
        <v>0</v>
      </c>
      <c r="CG409" s="1740">
        <f>IFERROR(VLOOKUP($A409,'2010'!$C$3:$H$234,6,FALSE),0)</f>
        <v>0.47540983606557374</v>
      </c>
      <c r="CH409" s="1700">
        <f>IFERROR(VLOOKUP($A409,'2009'!$C$3:$H$242,2,FALSE),0)</f>
        <v>56</v>
      </c>
      <c r="CI409" s="1691">
        <f>IFERROR(VLOOKUP($A409,'2009'!$C$3:$H$242,3,FALSE),0)</f>
        <v>19</v>
      </c>
      <c r="CJ409" s="1691">
        <f>IFERROR(VLOOKUP($A409,'2009'!$C$3:$H$242,4,FALSE),0)</f>
        <v>32</v>
      </c>
      <c r="CK409" s="1691">
        <f>IFERROR(VLOOKUP($A409,'2009'!$C$3:$H$242,5,FALSE),0)</f>
        <v>2</v>
      </c>
      <c r="CL409" s="1740">
        <f>IFERROR(VLOOKUP($A409,'2009'!$C$3:$H$242,6,FALSE),0)</f>
        <v>0.5714285714285714</v>
      </c>
      <c r="CM409" s="1700">
        <f>IFERROR(VLOOKUP($A409,'2008'!$C$3:$H$229,2,FALSE),0)</f>
        <v>37</v>
      </c>
      <c r="CN409" s="1691">
        <f>IFERROR(VLOOKUP($A409,'2008'!$C$3:$H$229,3,FALSE),0)</f>
        <v>12</v>
      </c>
      <c r="CO409" s="1691">
        <f>IFERROR(VLOOKUP($A409,'2008'!$C$3:$H$229,4,FALSE),0)</f>
        <v>15</v>
      </c>
      <c r="CP409" s="1691">
        <f>IFERROR(VLOOKUP($A409,'2008'!$C$3:$H$229,5,FALSE),0)</f>
        <v>0</v>
      </c>
      <c r="CQ409" s="1740">
        <f>IFERROR(VLOOKUP($A409,'2008'!$C$3:$H$229,6,FALSE),0)</f>
        <v>0.40540540540540543</v>
      </c>
      <c r="CR409" s="1700">
        <f>IFERROR(VLOOKUP($A409,'2007'!$C$3:$M$238,7,FALSE),0)</f>
        <v>6</v>
      </c>
      <c r="CS409" s="1691">
        <f>IFERROR(VLOOKUP($A409,'2007'!$C$3:$M$238,8,FALSE),0)</f>
        <v>3</v>
      </c>
      <c r="CT409" s="1691">
        <f>IFERROR(VLOOKUP($A409,'2007'!$C$3:$M$238,9,FALSE),0)</f>
        <v>1</v>
      </c>
      <c r="CU409" s="1691">
        <f>IFERROR(VLOOKUP($A409,'2007'!$C$3:$M$238,10,FALSE),0)</f>
        <v>0</v>
      </c>
      <c r="CV409" s="1740">
        <f>IFERROR(VLOOKUP($A409,'2007'!$C$3:$M$238,11,FALSE),0)</f>
        <v>0.16666666666666666</v>
      </c>
      <c r="CW409" s="1700">
        <f>IFERROR(VLOOKUP($A409,'2006'!$A$2:$F$200,2,FALSE),0)</f>
        <v>0</v>
      </c>
      <c r="CX409" s="1691">
        <f>IFERROR(VLOOKUP($A409,'2006'!$A$2:$F$200,4,FALSE),0)</f>
        <v>0</v>
      </c>
      <c r="CY409" s="1691">
        <f>IFERROR(VLOOKUP($A409,'2006'!$A$2:$F$200,5,FALSE),0)</f>
        <v>0</v>
      </c>
      <c r="CZ409" s="1740" t="str">
        <f>IFERROR(VLOOKUP($A409,'2006'!$A$2:$F$200,6,FALSE),0)</f>
        <v>---</v>
      </c>
      <c r="DA409" s="1700">
        <f>IFERROR(VLOOKUP($A409,'2005'!$C$3:$M$205,8,FALSE),0)</f>
        <v>0</v>
      </c>
      <c r="DB409" s="1691">
        <f>IFERROR(VLOOKUP($A409,'2005'!$C$3:$M$205,9,FALSE),0)</f>
        <v>0</v>
      </c>
      <c r="DC409" s="1691">
        <f>IFERROR(VLOOKUP($A409,'2005'!$C$3:$M$205,10,FALSE),0)</f>
        <v>0</v>
      </c>
      <c r="DD409" s="1740">
        <f>IFERROR(VLOOKUP($A409,'2005'!$C$3:$M$205,11,FALSE),0)</f>
        <v>0</v>
      </c>
      <c r="DE409" s="1700">
        <f>IFERROR(VLOOKUP($A409,'2004'!$C$3:$M$213,8,FALSE),0)</f>
        <v>0</v>
      </c>
      <c r="DF409" s="1691">
        <f>IFERROR(VLOOKUP($A409,'2004'!$C$3:$M$213,9,FALSE),0)</f>
        <v>0</v>
      </c>
      <c r="DG409" s="1691">
        <f>IFERROR(VLOOKUP($A409,'2004'!$C$3:$M$213,10,FALSE),0)</f>
        <v>0</v>
      </c>
      <c r="DH409" s="1740">
        <f>IFERROR(VLOOKUP($A409,'2004'!$C$3:$M$213,11,FALSE),0)</f>
        <v>0</v>
      </c>
      <c r="DI409" s="1700">
        <f>IFERROR(VLOOKUP($A409,'2003'!$C$3:$Q$214,12,FALSE),0)</f>
        <v>0</v>
      </c>
      <c r="DJ409" s="1691">
        <f>IFERROR(VLOOKUP($A409,'2003'!$C$3:$Q$214,13,FALSE),0)</f>
        <v>0</v>
      </c>
      <c r="DK409" s="1691">
        <f>IFERROR(VLOOKUP($A409,'2003'!$C$3:$Q$214,14,FALSE),0)</f>
        <v>0</v>
      </c>
      <c r="DL409" s="1740">
        <f>IFERROR(VLOOKUP($A409,'2003'!$C$3:$Q$214,15,FALSE),0)</f>
        <v>0</v>
      </c>
      <c r="DM409" s="1700">
        <f>IFERROR(VLOOKUP($A409,'2002'!$D$3:$R$214,12,FALSE),0)</f>
        <v>0</v>
      </c>
      <c r="DN409" s="1691">
        <f>IFERROR(VLOOKUP($A409,'2002'!$D$3:$R$214,13,FALSE),0)</f>
        <v>0</v>
      </c>
      <c r="DO409" s="1691">
        <f>IFERROR(VLOOKUP($A409,'2002'!$D$3:$R$214,14,FALSE),0)</f>
        <v>0</v>
      </c>
      <c r="DP409" s="1788">
        <f>IFERROR(VLOOKUP($A409,'2002'!$D$3:$R$214,15,FALSE),0)</f>
        <v>0</v>
      </c>
      <c r="DQ409" s="1700">
        <f>IFERROR(VLOOKUP($A409,'Pre 2002'!$C$3:$CK$382,84,FALSE),0)</f>
        <v>0</v>
      </c>
      <c r="DR409" s="1695">
        <f>IFERROR(VLOOKUP($A409,'Pre 2002'!$C$3:$CK$382,85,FALSE),0)</f>
        <v>0</v>
      </c>
      <c r="DS409" s="1695">
        <f>IFERROR(VLOOKUP($A409,'Pre 2002'!$C$3:$CK$382,86,FALSE),0)</f>
        <v>0</v>
      </c>
      <c r="DT409" s="1790">
        <f>IFERROR(VLOOKUP($A409,'Pre 2002'!$C$3:$CK$382,87,FALSE),0)</f>
        <v>0</v>
      </c>
      <c r="DU409" s="1741">
        <f>IFERROR(VLOOKUP(A409,'Pre 2002'!$C$3:$CG$382,83,FALSE),0)</f>
        <v>0</v>
      </c>
    </row>
    <row r="410" spans="1:125">
      <c r="A410" s="1779" t="s">
        <v>2183</v>
      </c>
      <c r="B410" s="1562">
        <f t="shared" si="150"/>
        <v>347</v>
      </c>
      <c r="C410" s="1562">
        <f t="shared" si="151"/>
        <v>157</v>
      </c>
      <c r="D410" s="1562">
        <f t="shared" si="152"/>
        <v>3</v>
      </c>
      <c r="E410" s="1563">
        <f t="shared" si="153"/>
        <v>0.45244956772334294</v>
      </c>
      <c r="F410" s="1786">
        <f t="shared" si="154"/>
        <v>6</v>
      </c>
      <c r="G410" s="1595">
        <v>2015</v>
      </c>
      <c r="H410" s="1567">
        <f t="shared" si="160"/>
        <v>0</v>
      </c>
      <c r="I410" s="1734">
        <f t="shared" si="161"/>
        <v>0</v>
      </c>
      <c r="J410" s="1734">
        <f t="shared" si="162"/>
        <v>0</v>
      </c>
      <c r="K410" s="1734">
        <f t="shared" si="163"/>
        <v>0</v>
      </c>
      <c r="L410" s="1806">
        <f t="shared" si="164"/>
        <v>0</v>
      </c>
      <c r="M410" s="1751"/>
      <c r="N410" s="1751"/>
      <c r="O410" s="1700">
        <f>IFERROR(VLOOKUP($A410,'2022'!$B$2:$K$174,3,FALSE),0)</f>
        <v>0</v>
      </c>
      <c r="P410" s="1858">
        <f>IFERROR(VLOOKUP($A410,'2022'!$B$2:$K$174,4,FALSE),0)</f>
        <v>0</v>
      </c>
      <c r="Q410" s="1858">
        <f>IFERROR(VLOOKUP($A410,'2022'!$B$2:$K$174,5,FALSE),0)</f>
        <v>0</v>
      </c>
      <c r="R410" s="1858">
        <f>IFERROR(VLOOKUP($A410,'2022'!$B$2:$K$174,8,FALSE),0)</f>
        <v>0</v>
      </c>
      <c r="S410" s="1740">
        <f>IFERROR(VLOOKUP($A410,'2022'!$B$2:$K$174,10,FALSE),0)</f>
        <v>0</v>
      </c>
      <c r="T410" s="1700">
        <f>IFERROR(VLOOKUP($A410,'2021'!$B$2:$K$174,3,FALSE),0)</f>
        <v>0</v>
      </c>
      <c r="U410" s="1843">
        <f>IFERROR(VLOOKUP($A410,'2021'!$B$2:$K$174,4,FALSE),0)</f>
        <v>0</v>
      </c>
      <c r="V410" s="1843">
        <f>IFERROR(VLOOKUP($A410,'2021'!$B$2:$K$174,5,FALSE),0)</f>
        <v>0</v>
      </c>
      <c r="W410" s="1843">
        <f>IFERROR(VLOOKUP($A410,'2021'!$B$2:$K$174,8,FALSE),0)</f>
        <v>0</v>
      </c>
      <c r="X410" s="1740">
        <f>IFERROR(VLOOKUP($A410,'2021'!$B$2:$K$174,10,FALSE),0)</f>
        <v>0</v>
      </c>
      <c r="Y410" s="1700">
        <f>IFERROR(VLOOKUP($A410,'2020'!$B$2:$K$170,3,FALSE),0)</f>
        <v>67</v>
      </c>
      <c r="Z410" s="1829">
        <f>IFERROR(VLOOKUP($A410,'2020'!$B$2:$K$170,4,FALSE),0)</f>
        <v>22</v>
      </c>
      <c r="AA410" s="1829">
        <f>IFERROR(VLOOKUP($A410,'2020'!$B$2:$K$170,5,FALSE),0)</f>
        <v>27</v>
      </c>
      <c r="AB410" s="1829">
        <f>IFERROR(VLOOKUP($A410,'2020'!$B$2:$K$170,8,FALSE),0)</f>
        <v>0</v>
      </c>
      <c r="AC410" s="1740">
        <f>IFERROR(VLOOKUP($A410,'2020'!$B$2:$K$170,10,FALSE),0)</f>
        <v>0.40300000000000002</v>
      </c>
      <c r="AD410" s="1700">
        <f>IFERROR(VLOOKUP($A410,'2019'!$B$2:$K$170,3,FALSE),0)</f>
        <v>58</v>
      </c>
      <c r="AE410" s="1823">
        <f>IFERROR(VLOOKUP($A410,'2019'!$B$2:$K$170,4,FALSE),0)</f>
        <v>21</v>
      </c>
      <c r="AF410" s="1823">
        <f>IFERROR(VLOOKUP($A410,'2019'!$B$2:$K$170,5,FALSE),0)</f>
        <v>30</v>
      </c>
      <c r="AG410" s="1823">
        <f>IFERROR(VLOOKUP($A410,'2019'!$B$2:$K$170,8,FALSE),0)</f>
        <v>0</v>
      </c>
      <c r="AH410" s="1740">
        <f>IFERROR(VLOOKUP($A410,'2019'!$B$2:$K$170,10,FALSE),0)</f>
        <v>0.51700000000000002</v>
      </c>
      <c r="AI410" s="1700">
        <f>IFERROR(VLOOKUP($A410,'2018'!$B$2:$K$170,3,FALSE),0)</f>
        <v>66</v>
      </c>
      <c r="AJ410" s="1821">
        <f>IFERROR(VLOOKUP($A410,'2018'!$B$2:$K$170,4,FALSE),0)</f>
        <v>29</v>
      </c>
      <c r="AK410" s="1821">
        <f>IFERROR(VLOOKUP($A410,'2018'!$B$2:$K$170,5,FALSE),0)</f>
        <v>35</v>
      </c>
      <c r="AL410" s="1821">
        <f>IFERROR(VLOOKUP($A410,'2018'!$B$2:$K$170,8,FALSE),0)</f>
        <v>3</v>
      </c>
      <c r="AM410" s="1740">
        <f>IFERROR(VLOOKUP($A410,'2018'!$B$2:$K$170,10,FALSE),0)</f>
        <v>0.53</v>
      </c>
      <c r="AN410" s="1700">
        <f>IFERROR(VLOOKUP($A410,'2017'!$B$2:$J$163,2,FALSE),0)</f>
        <v>56</v>
      </c>
      <c r="AO410" s="1815">
        <f>IFERROR(VLOOKUP($A410,'2017'!$B$2:$J$163,3,FALSE),0)</f>
        <v>16</v>
      </c>
      <c r="AP410" s="1815">
        <f>IFERROR(VLOOKUP($A410,'2017'!$B$2:$J$163,4,FALSE),0)</f>
        <v>25</v>
      </c>
      <c r="AQ410" s="1815">
        <f>IFERROR(VLOOKUP($A410,'2017'!$B$2:$J$163,7,FALSE),0)</f>
        <v>0</v>
      </c>
      <c r="AR410" s="1740">
        <f>IFERROR(VLOOKUP($A410,'2017'!$B$2:$J$163,9,FALSE),0)</f>
        <v>0.44642857142857145</v>
      </c>
      <c r="AS410" s="1700">
        <f>IFERROR(VLOOKUP($A410,'2016'!$B$2:$K$165,3,FALSE),0)</f>
        <v>57</v>
      </c>
      <c r="AT410" s="1796">
        <f>IFERROR(VLOOKUP($A410,'2016'!$B$2:$K$165,4,FALSE),0)</f>
        <v>23</v>
      </c>
      <c r="AU410" s="1796">
        <f>IFERROR(VLOOKUP($A410,'2016'!$B$2:$K$165,5,FALSE),0)</f>
        <v>24</v>
      </c>
      <c r="AV410" s="1796">
        <f>IFERROR(VLOOKUP($A410,'2016'!$B$2:$K$165,8,FALSE),0)</f>
        <v>0</v>
      </c>
      <c r="AW410" s="1740">
        <f>IFERROR(VLOOKUP($A410,'2016'!$B$2:$K$165,10,FALSE),0)</f>
        <v>0.42099999999999999</v>
      </c>
      <c r="AX410" s="1700">
        <f>IFERROR(VLOOKUP($A410,'2015'!$B$2:$K$165,3,FALSE),0)</f>
        <v>43</v>
      </c>
      <c r="AY410" s="1695">
        <f>IFERROR(VLOOKUP($A410,'2015'!$B$2:$K$165,4,FALSE),0)</f>
        <v>7</v>
      </c>
      <c r="AZ410" s="1695">
        <f>IFERROR(VLOOKUP($A410,'2015'!$B$2:$K$165,5,FALSE),0)</f>
        <v>16</v>
      </c>
      <c r="BA410" s="1695">
        <f>IFERROR(VLOOKUP($A410,'2015'!$B$2:$K$165,8,FALSE),0)</f>
        <v>0</v>
      </c>
      <c r="BB410" s="1740">
        <f>IFERROR(VLOOKUP($A410,'2015'!$B$2:$K$165,10,FALSE),0)</f>
        <v>0.37209302325581395</v>
      </c>
      <c r="BC410" s="1700">
        <f>IFERROR(VLOOKUP($A410,'2014'!$B$2:$K$157,3,FALSE),0)</f>
        <v>0</v>
      </c>
      <c r="BD410" s="1691">
        <f>IFERROR(VLOOKUP($A410,'2014'!$B$2:$K$157,4,FALSE),0)</f>
        <v>0</v>
      </c>
      <c r="BE410" s="1691">
        <f>IFERROR(VLOOKUP($A410,'2014'!$B$2:$K$157,5,FALSE),0)</f>
        <v>0</v>
      </c>
      <c r="BF410" s="1691">
        <f>IFERROR(VLOOKUP($A410,'2014'!$B$2:$K$157,8,FALSE),0)</f>
        <v>0</v>
      </c>
      <c r="BG410" s="1740">
        <f>IFERROR(VLOOKUP($A410,'2014'!$B$2:$K$157,10,FALSE),0)</f>
        <v>0</v>
      </c>
      <c r="BH410" s="1700">
        <f>IFERROR(VLOOKUP($A410,'2013'!$D$4:$I$249,2,FALSE),0)</f>
        <v>0</v>
      </c>
      <c r="BI410" s="1691">
        <f>IFERROR(VLOOKUP($A410,'2013'!$D$4:$I$249,3,FALSE),0)</f>
        <v>0</v>
      </c>
      <c r="BJ410" s="1691">
        <f>IFERROR(VLOOKUP($A410,'2013'!$D$4:$I$249,4,FALSE),0)</f>
        <v>0</v>
      </c>
      <c r="BK410" s="1691">
        <f>IFERROR(VLOOKUP($A410,'2013'!$D$4:$I$249,5,FALSE),0)</f>
        <v>0</v>
      </c>
      <c r="BL410" s="1740">
        <f>IFERROR(VLOOKUP($A410,'2013'!$D$4:$I$249,6,FALSE),0)</f>
        <v>0</v>
      </c>
      <c r="BM410" s="1737">
        <f>IFERROR(VLOOKUP($A410,'2012'!$D$3:$O$172,2,FALSE),0)</f>
        <v>0</v>
      </c>
      <c r="BN410" s="1691">
        <f>IFERROR(VLOOKUP($A410,'2012'!$D$3:$O$172,3,FALSE),0)</f>
        <v>0</v>
      </c>
      <c r="BO410" s="1743">
        <f>IFERROR(VLOOKUP($A410,'2012'!$D$3:$O$172,4,FALSE),0)</f>
        <v>0</v>
      </c>
      <c r="BP410" s="1700">
        <f>IFERROR(VLOOKUP($A410,'2012'!$D$3:$O$172,5,FALSE),0)</f>
        <v>0</v>
      </c>
      <c r="BQ410" s="1691">
        <f>IFERROR(VLOOKUP($A410,'2012'!$D$3:$O$172,6,FALSE),0)</f>
        <v>0</v>
      </c>
      <c r="BR410" s="1691">
        <f>IFERROR(VLOOKUP($A410,'2012'!$D$3:$O$172,7,FALSE),0)</f>
        <v>0</v>
      </c>
      <c r="BS410" s="1691">
        <f>IFERROR(VLOOKUP($A410,'2012'!$D$3:$O$172,8,FALSE),0)</f>
        <v>0</v>
      </c>
      <c r="BT410" s="1740">
        <f>IFERROR(VLOOKUP($A410,'2012'!$D$3:$O$172,9,FALSE),0)</f>
        <v>0</v>
      </c>
      <c r="BX410" s="1700">
        <f>IFERROR(VLOOKUP($A410,'2011'!$D$4:$I$251,2,FALSE),0)</f>
        <v>0</v>
      </c>
      <c r="BY410" s="1691">
        <f>IFERROR(VLOOKUP($A410,'2011'!$D$4:$I$251,3,FALSE),0)</f>
        <v>0</v>
      </c>
      <c r="BZ410" s="1691">
        <f>IFERROR(VLOOKUP($A410,'2011'!$D$4:$I$251,4,FALSE),0)</f>
        <v>0</v>
      </c>
      <c r="CA410" s="1691">
        <f>IFERROR(VLOOKUP($A410,'2011'!$D$4:$I$251,5,FALSE),0)</f>
        <v>0</v>
      </c>
      <c r="CB410" s="1740">
        <f>IFERROR(VLOOKUP($A410,'2011'!$D$4:$I$251,6,FALSE),0)</f>
        <v>0</v>
      </c>
      <c r="CC410" s="1700">
        <f>IFERROR(VLOOKUP($A410,'2010'!$C$3:$H$234,2,FALSE),0)</f>
        <v>0</v>
      </c>
      <c r="CD410" s="1691">
        <f>IFERROR(VLOOKUP($A410,'2010'!$C$3:$H$234,3,FALSE),0)</f>
        <v>0</v>
      </c>
      <c r="CE410" s="1691">
        <f>IFERROR(VLOOKUP($A410,'2010'!$C$3:$H$234,4,FALSE),0)</f>
        <v>0</v>
      </c>
      <c r="CF410" s="1691">
        <f>IFERROR(VLOOKUP($A410,'2010'!$C$3:$H$234,5,FALSE),0)</f>
        <v>0</v>
      </c>
      <c r="CG410" s="1740">
        <f>IFERROR(VLOOKUP($A410,'2010'!$C$3:$H$234,6,FALSE),0)</f>
        <v>0</v>
      </c>
      <c r="CH410" s="1700">
        <f>IFERROR(VLOOKUP($A410,'2009'!$C$3:$H$242,2,FALSE),0)</f>
        <v>0</v>
      </c>
      <c r="CI410" s="1691">
        <f>IFERROR(VLOOKUP($A410,'2009'!$C$3:$H$242,3,FALSE),0)</f>
        <v>0</v>
      </c>
      <c r="CJ410" s="1691">
        <f>IFERROR(VLOOKUP($A410,'2009'!$C$3:$H$242,4,FALSE),0)</f>
        <v>0</v>
      </c>
      <c r="CK410" s="1691">
        <f>IFERROR(VLOOKUP($A410,'2009'!$C$3:$H$242,5,FALSE),0)</f>
        <v>0</v>
      </c>
      <c r="CL410" s="1740">
        <f>IFERROR(VLOOKUP($A410,'2009'!$C$3:$H$242,6,FALSE),0)</f>
        <v>0</v>
      </c>
      <c r="CM410" s="1700">
        <f>IFERROR(VLOOKUP($A410,'2008'!$C$3:$H$229,2,FALSE),0)</f>
        <v>0</v>
      </c>
      <c r="CN410" s="1691">
        <f>IFERROR(VLOOKUP($A410,'2008'!$C$3:$H$229,3,FALSE),0)</f>
        <v>0</v>
      </c>
      <c r="CO410" s="1691">
        <f>IFERROR(VLOOKUP($A410,'2008'!$C$3:$H$229,4,FALSE),0)</f>
        <v>0</v>
      </c>
      <c r="CP410" s="1691">
        <f>IFERROR(VLOOKUP($A410,'2008'!$C$3:$H$229,5,FALSE),0)</f>
        <v>0</v>
      </c>
      <c r="CQ410" s="1740">
        <f>IFERROR(VLOOKUP($A410,'2008'!$C$3:$H$229,6,FALSE),0)</f>
        <v>0</v>
      </c>
      <c r="CR410" s="1700">
        <f>IFERROR(VLOOKUP($A410,'2007'!$C$3:$M$238,7,FALSE),0)</f>
        <v>0</v>
      </c>
      <c r="CS410" s="1691">
        <f>IFERROR(VLOOKUP($A410,'2007'!$C$3:$M$238,8,FALSE),0)</f>
        <v>0</v>
      </c>
      <c r="CT410" s="1691">
        <f>IFERROR(VLOOKUP($A410,'2007'!$C$3:$M$238,9,FALSE),0)</f>
        <v>0</v>
      </c>
      <c r="CU410" s="1691">
        <f>IFERROR(VLOOKUP($A410,'2007'!$C$3:$M$238,10,FALSE),0)</f>
        <v>0</v>
      </c>
      <c r="CV410" s="1740">
        <f>IFERROR(VLOOKUP($A410,'2007'!$C$3:$M$238,11,FALSE),0)</f>
        <v>0</v>
      </c>
      <c r="CW410" s="1700">
        <f>IFERROR(VLOOKUP($A410,'2006'!$A$2:$F$200,2,FALSE),0)</f>
        <v>0</v>
      </c>
      <c r="CX410" s="1691">
        <f>IFERROR(VLOOKUP($A410,'2006'!$A$2:$F$200,4,FALSE),0)</f>
        <v>0</v>
      </c>
      <c r="CY410" s="1691">
        <f>IFERROR(VLOOKUP($A410,'2006'!$A$2:$F$200,5,FALSE),0)</f>
        <v>0</v>
      </c>
      <c r="CZ410" s="1740">
        <f>IFERROR(VLOOKUP($A410,'2006'!$A$2:$F$200,6,FALSE),0)</f>
        <v>0</v>
      </c>
      <c r="DA410" s="1700">
        <f>IFERROR(VLOOKUP($A410,'2005'!$C$3:$M$205,8,FALSE),0)</f>
        <v>0</v>
      </c>
      <c r="DB410" s="1691">
        <f>IFERROR(VLOOKUP($A410,'2005'!$C$3:$M$205,9,FALSE),0)</f>
        <v>0</v>
      </c>
      <c r="DC410" s="1691">
        <f>IFERROR(VLOOKUP($A410,'2005'!$C$3:$M$205,10,FALSE),0)</f>
        <v>0</v>
      </c>
      <c r="DD410" s="1740">
        <f>IFERROR(VLOOKUP($A410,'2005'!$C$3:$M$205,11,FALSE),0)</f>
        <v>0</v>
      </c>
      <c r="DE410" s="1700">
        <f>IFERROR(VLOOKUP($A410,'2004'!$C$3:$M$213,8,FALSE),0)</f>
        <v>0</v>
      </c>
      <c r="DF410" s="1691">
        <f>IFERROR(VLOOKUP($A410,'2004'!$C$3:$M$213,9,FALSE),0)</f>
        <v>0</v>
      </c>
      <c r="DG410" s="1691">
        <f>IFERROR(VLOOKUP($A410,'2004'!$C$3:$M$213,10,FALSE),0)</f>
        <v>0</v>
      </c>
      <c r="DH410" s="1740">
        <f>IFERROR(VLOOKUP($A410,'2004'!$C$3:$M$213,11,FALSE),0)</f>
        <v>0</v>
      </c>
      <c r="DI410" s="1700">
        <f>IFERROR(VLOOKUP($A410,'2003'!$C$3:$Q$214,12,FALSE),0)</f>
        <v>0</v>
      </c>
      <c r="DJ410" s="1691">
        <f>IFERROR(VLOOKUP($A410,'2003'!$C$3:$Q$214,13,FALSE),0)</f>
        <v>0</v>
      </c>
      <c r="DK410" s="1691">
        <f>IFERROR(VLOOKUP($A410,'2003'!$C$3:$Q$214,14,FALSE),0)</f>
        <v>0</v>
      </c>
      <c r="DL410" s="1740">
        <f>IFERROR(VLOOKUP($A410,'2003'!$C$3:$Q$214,15,FALSE),0)</f>
        <v>0</v>
      </c>
      <c r="DM410" s="1700">
        <f>IFERROR(VLOOKUP($A410,'2002'!$D$3:$R$214,12,FALSE),0)</f>
        <v>0</v>
      </c>
      <c r="DN410" s="1691">
        <f>IFERROR(VLOOKUP($A410,'2002'!$D$3:$R$214,13,FALSE),0)</f>
        <v>0</v>
      </c>
      <c r="DO410" s="1691">
        <f>IFERROR(VLOOKUP($A410,'2002'!$D$3:$R$214,14,FALSE),0)</f>
        <v>0</v>
      </c>
      <c r="DP410" s="1788">
        <f>IFERROR(VLOOKUP($A410,'2002'!$D$3:$R$214,15,FALSE),0)</f>
        <v>0</v>
      </c>
      <c r="DQ410" s="1700">
        <f>IFERROR(VLOOKUP($A410,'Pre 2002'!$C$3:$CK$382,84,FALSE),0)</f>
        <v>0</v>
      </c>
      <c r="DR410" s="1695">
        <f>IFERROR(VLOOKUP($A410,'Pre 2002'!$C$3:$CK$382,85,FALSE),0)</f>
        <v>0</v>
      </c>
      <c r="DS410" s="1695">
        <f>IFERROR(VLOOKUP($A410,'Pre 2002'!$C$3:$CK$382,86,FALSE),0)</f>
        <v>0</v>
      </c>
      <c r="DT410" s="1790">
        <f>IFERROR(VLOOKUP($A410,'Pre 2002'!$C$3:$CK$382,87,FALSE),0)</f>
        <v>0</v>
      </c>
      <c r="DU410" s="1741">
        <f>IFERROR(VLOOKUP(A410,'Pre 2002'!$C$3:$CG$382,83,FALSE),0)</f>
        <v>0</v>
      </c>
    </row>
    <row r="411" spans="1:125">
      <c r="A411" s="1778" t="s">
        <v>1916</v>
      </c>
      <c r="B411" s="1562">
        <f t="shared" si="150"/>
        <v>203</v>
      </c>
      <c r="C411" s="1562">
        <f t="shared" si="151"/>
        <v>91</v>
      </c>
      <c r="D411" s="1562">
        <f t="shared" si="152"/>
        <v>3</v>
      </c>
      <c r="E411" s="1563">
        <f t="shared" si="153"/>
        <v>0.44827586206896552</v>
      </c>
      <c r="F411" s="1786">
        <f t="shared" si="154"/>
        <v>3</v>
      </c>
      <c r="G411" s="1595" t="s">
        <v>2159</v>
      </c>
      <c r="H411" s="1567">
        <f t="shared" si="160"/>
        <v>3</v>
      </c>
      <c r="I411" s="1734">
        <f t="shared" si="161"/>
        <v>203</v>
      </c>
      <c r="J411" s="1734">
        <f t="shared" si="162"/>
        <v>91</v>
      </c>
      <c r="K411" s="1734">
        <f t="shared" si="163"/>
        <v>3</v>
      </c>
      <c r="L411" s="1806">
        <f t="shared" si="164"/>
        <v>0.44827586206896552</v>
      </c>
      <c r="O411" s="1700">
        <f>IFERROR(VLOOKUP($A411,'2022'!$B$2:$K$174,3,FALSE),0)</f>
        <v>0</v>
      </c>
      <c r="P411" s="1858">
        <f>IFERROR(VLOOKUP($A411,'2022'!$B$2:$K$174,4,FALSE),0)</f>
        <v>0</v>
      </c>
      <c r="Q411" s="1858">
        <f>IFERROR(VLOOKUP($A411,'2022'!$B$2:$K$174,5,FALSE),0)</f>
        <v>0</v>
      </c>
      <c r="R411" s="1858">
        <f>IFERROR(VLOOKUP($A411,'2022'!$B$2:$K$174,8,FALSE),0)</f>
        <v>0</v>
      </c>
      <c r="S411" s="1740">
        <f>IFERROR(VLOOKUP($A411,'2022'!$B$2:$K$174,10,FALSE),0)</f>
        <v>0</v>
      </c>
      <c r="T411" s="1700">
        <f>IFERROR(VLOOKUP($A411,'2021'!$B$2:$K$174,3,FALSE),0)</f>
        <v>0</v>
      </c>
      <c r="U411" s="1843">
        <f>IFERROR(VLOOKUP($A411,'2021'!$B$2:$K$174,4,FALSE),0)</f>
        <v>0</v>
      </c>
      <c r="V411" s="1843">
        <f>IFERROR(VLOOKUP($A411,'2021'!$B$2:$K$174,5,FALSE),0)</f>
        <v>0</v>
      </c>
      <c r="W411" s="1843">
        <f>IFERROR(VLOOKUP($A411,'2021'!$B$2:$K$174,8,FALSE),0)</f>
        <v>0</v>
      </c>
      <c r="X411" s="1740">
        <f>IFERROR(VLOOKUP($A411,'2021'!$B$2:$K$174,10,FALSE),0)</f>
        <v>0</v>
      </c>
      <c r="Y411" s="1700">
        <f>IFERROR(VLOOKUP($A411,'2020'!$B$2:$K$170,3,FALSE),0)</f>
        <v>0</v>
      </c>
      <c r="Z411" s="1829">
        <f>IFERROR(VLOOKUP($A411,'2020'!$B$2:$K$170,4,FALSE),0)</f>
        <v>0</v>
      </c>
      <c r="AA411" s="1829">
        <f>IFERROR(VLOOKUP($A411,'2020'!$B$2:$K$170,5,FALSE),0)</f>
        <v>0</v>
      </c>
      <c r="AB411" s="1829">
        <f>IFERROR(VLOOKUP($A411,'2020'!$B$2:$K$170,8,FALSE),0)</f>
        <v>0</v>
      </c>
      <c r="AC411" s="1740">
        <f>IFERROR(VLOOKUP($A411,'2020'!$B$2:$K$170,10,FALSE),0)</f>
        <v>0</v>
      </c>
      <c r="AD411" s="1700">
        <f>IFERROR(VLOOKUP($A411,'2019'!$B$2:$K$170,3,FALSE),0)</f>
        <v>0</v>
      </c>
      <c r="AE411" s="1823">
        <f>IFERROR(VLOOKUP($A411,'2019'!$B$2:$K$170,4,FALSE),0)</f>
        <v>0</v>
      </c>
      <c r="AF411" s="1823">
        <f>IFERROR(VLOOKUP($A411,'2019'!$B$2:$K$170,5,FALSE),0)</f>
        <v>0</v>
      </c>
      <c r="AG411" s="1823">
        <f>IFERROR(VLOOKUP($A411,'2019'!$B$2:$K$170,8,FALSE),0)</f>
        <v>0</v>
      </c>
      <c r="AH411" s="1740">
        <f>IFERROR(VLOOKUP($A411,'2019'!$B$2:$K$170,10,FALSE),0)</f>
        <v>0</v>
      </c>
      <c r="AI411" s="1700">
        <f>IFERROR(VLOOKUP($A411,'2018'!$B$2:$K$170,3,FALSE),0)</f>
        <v>0</v>
      </c>
      <c r="AJ411" s="1821">
        <f>IFERROR(VLOOKUP($A411,'2018'!$B$2:$K$170,4,FALSE),0)</f>
        <v>0</v>
      </c>
      <c r="AK411" s="1821">
        <f>IFERROR(VLOOKUP($A411,'2018'!$B$2:$K$170,5,FALSE),0)</f>
        <v>0</v>
      </c>
      <c r="AL411" s="1821">
        <f>IFERROR(VLOOKUP($A411,'2018'!$B$2:$K$170,8,FALSE),0)</f>
        <v>0</v>
      </c>
      <c r="AM411" s="1740">
        <f>IFERROR(VLOOKUP($A411,'2018'!$B$2:$K$170,10,FALSE),0)</f>
        <v>0</v>
      </c>
      <c r="AN411" s="1700">
        <f>IFERROR(VLOOKUP($A411,'2017'!$B$2:$J$163,2,FALSE),0)</f>
        <v>0</v>
      </c>
      <c r="AO411" s="1815">
        <f>IFERROR(VLOOKUP($A411,'2017'!$B$2:$J$163,3,FALSE),0)</f>
        <v>0</v>
      </c>
      <c r="AP411" s="1815">
        <f>IFERROR(VLOOKUP($A411,'2017'!$B$2:$J$163,4,FALSE),0)</f>
        <v>0</v>
      </c>
      <c r="AQ411" s="1815">
        <f>IFERROR(VLOOKUP($A411,'2017'!$B$2:$J$163,7,FALSE),0)</f>
        <v>0</v>
      </c>
      <c r="AR411" s="1740">
        <f>IFERROR(VLOOKUP($A411,'2017'!$B$2:$J$163,9,FALSE),0)</f>
        <v>0</v>
      </c>
      <c r="AS411" s="1700">
        <f>IFERROR(VLOOKUP($A411,'2016'!$B$2:$K$165,3,FALSE),0)</f>
        <v>0</v>
      </c>
      <c r="AT411" s="1796">
        <f>IFERROR(VLOOKUP($A411,'2016'!$B$2:$K$165,4,FALSE),0)</f>
        <v>0</v>
      </c>
      <c r="AU411" s="1796">
        <f>IFERROR(VLOOKUP($A411,'2016'!$B$2:$K$165,5,FALSE),0)</f>
        <v>0</v>
      </c>
      <c r="AV411" s="1796">
        <f>IFERROR(VLOOKUP($A411,'2016'!$B$2:$K$165,8,FALSE),0)</f>
        <v>0</v>
      </c>
      <c r="AW411" s="1740">
        <f>IFERROR(VLOOKUP($A411,'2016'!$B$2:$K$165,10,FALSE),0)</f>
        <v>0</v>
      </c>
      <c r="AX411" s="1700">
        <f>IFERROR(VLOOKUP($A411,'2015'!$B$2:$K$165,3,FALSE),0)</f>
        <v>0</v>
      </c>
      <c r="AY411" s="1695">
        <f>IFERROR(VLOOKUP($A411,'2015'!$B$2:$K$165,4,FALSE),0)</f>
        <v>0</v>
      </c>
      <c r="AZ411" s="1695">
        <f>IFERROR(VLOOKUP($A411,'2015'!$B$2:$K$165,5,FALSE),0)</f>
        <v>0</v>
      </c>
      <c r="BA411" s="1695">
        <f>IFERROR(VLOOKUP($A411,'2015'!$B$2:$K$165,8,FALSE),0)</f>
        <v>0</v>
      </c>
      <c r="BB411" s="1740">
        <f>IFERROR(VLOOKUP($A411,'2015'!$B$2:$K$165,10,FALSE),0)</f>
        <v>0</v>
      </c>
      <c r="BC411" s="1700">
        <f>IFERROR(VLOOKUP($A411,'2014'!$B$2:$K$157,3,FALSE),0)</f>
        <v>0</v>
      </c>
      <c r="BD411" s="1691">
        <f>IFERROR(VLOOKUP($A411,'2014'!$B$2:$K$157,4,FALSE),0)</f>
        <v>0</v>
      </c>
      <c r="BE411" s="1691">
        <f>IFERROR(VLOOKUP($A411,'2014'!$B$2:$K$157,5,FALSE),0)</f>
        <v>0</v>
      </c>
      <c r="BF411" s="1691">
        <f>IFERROR(VLOOKUP($A411,'2014'!$B$2:$K$157,8,FALSE),0)</f>
        <v>0</v>
      </c>
      <c r="BG411" s="1740">
        <f>IFERROR(VLOOKUP($A411,'2014'!$B$2:$K$157,10,FALSE),0)</f>
        <v>0</v>
      </c>
      <c r="BH411" s="1700">
        <f>IFERROR(VLOOKUP($A411,'2013'!$D$4:$I$249,2,FALSE),0)</f>
        <v>0</v>
      </c>
      <c r="BI411" s="1691">
        <f>IFERROR(VLOOKUP($A411,'2013'!$D$4:$I$249,3,FALSE),0)</f>
        <v>0</v>
      </c>
      <c r="BJ411" s="1691">
        <f>IFERROR(VLOOKUP($A411,'2013'!$D$4:$I$249,4,FALSE),0)</f>
        <v>0</v>
      </c>
      <c r="BK411" s="1691">
        <f>IFERROR(VLOOKUP($A411,'2013'!$D$4:$I$249,5,FALSE),0)</f>
        <v>0</v>
      </c>
      <c r="BL411" s="1740">
        <f>IFERROR(VLOOKUP($A411,'2013'!$D$4:$I$249,6,FALSE),0)</f>
        <v>0</v>
      </c>
      <c r="BM411" s="1737">
        <f>IFERROR(VLOOKUP($A411,'2012'!$D$3:$O$172,2,FALSE),0)</f>
        <v>0</v>
      </c>
      <c r="BN411" s="1691">
        <f>IFERROR(VLOOKUP($A411,'2012'!$D$3:$O$172,3,FALSE),0)</f>
        <v>0</v>
      </c>
      <c r="BO411" s="1743">
        <f>IFERROR(VLOOKUP($A411,'2012'!$D$3:$O$172,4,FALSE),0)</f>
        <v>0</v>
      </c>
      <c r="BP411" s="1700">
        <f>IFERROR(VLOOKUP($A411,'2012'!$D$3:$O$172,5,FALSE),0)</f>
        <v>0</v>
      </c>
      <c r="BQ411" s="1691">
        <f>IFERROR(VLOOKUP($A411,'2012'!$D$3:$O$172,6,FALSE),0)</f>
        <v>0</v>
      </c>
      <c r="BR411" s="1691">
        <f>IFERROR(VLOOKUP($A411,'2012'!$D$3:$O$172,7,FALSE),0)</f>
        <v>0</v>
      </c>
      <c r="BS411" s="1691">
        <f>IFERROR(VLOOKUP($A411,'2012'!$D$3:$O$172,8,FALSE),0)</f>
        <v>0</v>
      </c>
      <c r="BT411" s="1740">
        <f>IFERROR(VLOOKUP($A411,'2012'!$D$3:$O$172,9,FALSE),0)</f>
        <v>0</v>
      </c>
      <c r="BX411" s="1700">
        <f>IFERROR(VLOOKUP($A411,'2011'!$D$4:$I$251,2,FALSE),0)</f>
        <v>0</v>
      </c>
      <c r="BY411" s="1691">
        <f>IFERROR(VLOOKUP($A411,'2011'!$D$4:$I$251,3,FALSE),0)</f>
        <v>0</v>
      </c>
      <c r="BZ411" s="1691">
        <f>IFERROR(VLOOKUP($A411,'2011'!$D$4:$I$251,4,FALSE),0)</f>
        <v>0</v>
      </c>
      <c r="CA411" s="1691">
        <f>IFERROR(VLOOKUP($A411,'2011'!$D$4:$I$251,5,FALSE),0)</f>
        <v>0</v>
      </c>
      <c r="CB411" s="1740">
        <f>IFERROR(VLOOKUP($A411,'2011'!$D$4:$I$251,6,FALSE),0)</f>
        <v>0</v>
      </c>
      <c r="CC411" s="1700">
        <f>IFERROR(VLOOKUP($A411,'2010'!$C$3:$H$234,2,FALSE),0)</f>
        <v>0</v>
      </c>
      <c r="CD411" s="1691">
        <f>IFERROR(VLOOKUP($A411,'2010'!$C$3:$H$234,3,FALSE),0)</f>
        <v>0</v>
      </c>
      <c r="CE411" s="1691">
        <f>IFERROR(VLOOKUP($A411,'2010'!$C$3:$H$234,4,FALSE),0)</f>
        <v>0</v>
      </c>
      <c r="CF411" s="1691">
        <f>IFERROR(VLOOKUP($A411,'2010'!$C$3:$H$234,5,FALSE),0)</f>
        <v>0</v>
      </c>
      <c r="CG411" s="1740">
        <f>IFERROR(VLOOKUP($A411,'2010'!$C$3:$H$234,6,FALSE),0)</f>
        <v>0</v>
      </c>
      <c r="CH411" s="1700">
        <f>IFERROR(VLOOKUP($A411,'2009'!$C$3:$H$242,2,FALSE),0)</f>
        <v>0</v>
      </c>
      <c r="CI411" s="1691">
        <f>IFERROR(VLOOKUP($A411,'2009'!$C$3:$H$242,3,FALSE),0)</f>
        <v>0</v>
      </c>
      <c r="CJ411" s="1691">
        <f>IFERROR(VLOOKUP($A411,'2009'!$C$3:$H$242,4,FALSE),0)</f>
        <v>0</v>
      </c>
      <c r="CK411" s="1691">
        <f>IFERROR(VLOOKUP($A411,'2009'!$C$3:$H$242,5,FALSE),0)</f>
        <v>0</v>
      </c>
      <c r="CL411" s="1740">
        <f>IFERROR(VLOOKUP($A411,'2009'!$C$3:$H$242,6,FALSE),0)</f>
        <v>0</v>
      </c>
      <c r="CM411" s="1700">
        <f>IFERROR(VLOOKUP($A411,'2008'!$C$3:$H$229,2,FALSE),0)</f>
        <v>0</v>
      </c>
      <c r="CN411" s="1691">
        <f>IFERROR(VLOOKUP($A411,'2008'!$C$3:$H$229,3,FALSE),0)</f>
        <v>0</v>
      </c>
      <c r="CO411" s="1691">
        <f>IFERROR(VLOOKUP($A411,'2008'!$C$3:$H$229,4,FALSE),0)</f>
        <v>0</v>
      </c>
      <c r="CP411" s="1691">
        <f>IFERROR(VLOOKUP($A411,'2008'!$C$3:$H$229,5,FALSE),0)</f>
        <v>0</v>
      </c>
      <c r="CQ411" s="1740">
        <f>IFERROR(VLOOKUP($A411,'2008'!$C$3:$H$229,6,FALSE),0)</f>
        <v>0</v>
      </c>
      <c r="CR411" s="1700">
        <f>IFERROR(VLOOKUP($A411,'2007'!$C$3:$M$238,7,FALSE),0)</f>
        <v>0</v>
      </c>
      <c r="CS411" s="1691">
        <f>IFERROR(VLOOKUP($A411,'2007'!$C$3:$M$238,8,FALSE),0)</f>
        <v>0</v>
      </c>
      <c r="CT411" s="1691">
        <f>IFERROR(VLOOKUP($A411,'2007'!$C$3:$M$238,9,FALSE),0)</f>
        <v>0</v>
      </c>
      <c r="CU411" s="1691">
        <f>IFERROR(VLOOKUP($A411,'2007'!$C$3:$M$238,10,FALSE),0)</f>
        <v>0</v>
      </c>
      <c r="CV411" s="1740">
        <f>IFERROR(VLOOKUP($A411,'2007'!$C$3:$M$238,11,FALSE),0)</f>
        <v>0</v>
      </c>
      <c r="CW411" s="1700">
        <f>IFERROR(VLOOKUP($A411,'2006'!$A$2:$F$200,2,FALSE),0)</f>
        <v>0</v>
      </c>
      <c r="CX411" s="1691">
        <f>IFERROR(VLOOKUP($A411,'2006'!$A$2:$F$200,4,FALSE),0)</f>
        <v>0</v>
      </c>
      <c r="CY411" s="1691">
        <f>IFERROR(VLOOKUP($A411,'2006'!$A$2:$F$200,5,FALSE),0)</f>
        <v>0</v>
      </c>
      <c r="CZ411" s="1740">
        <f>IFERROR(VLOOKUP($A411,'2006'!$A$2:$F$200,6,FALSE),0)</f>
        <v>0</v>
      </c>
      <c r="DA411" s="1700">
        <f>IFERROR(VLOOKUP($A411,'2005'!$C$3:$M$205,8,FALSE),0)</f>
        <v>0</v>
      </c>
      <c r="DB411" s="1691">
        <f>IFERROR(VLOOKUP($A411,'2005'!$C$3:$M$205,9,FALSE),0)</f>
        <v>0</v>
      </c>
      <c r="DC411" s="1691">
        <f>IFERROR(VLOOKUP($A411,'2005'!$C$3:$M$205,10,FALSE),0)</f>
        <v>0</v>
      </c>
      <c r="DD411" s="1740">
        <f>IFERROR(VLOOKUP($A411,'2005'!$C$3:$M$205,11,FALSE),0)</f>
        <v>0</v>
      </c>
      <c r="DE411" s="1700">
        <f>IFERROR(VLOOKUP($A411,'2004'!$C$3:$M$213,8,FALSE),0)</f>
        <v>0</v>
      </c>
      <c r="DF411" s="1691">
        <f>IFERROR(VLOOKUP($A411,'2004'!$C$3:$M$213,9,FALSE),0)</f>
        <v>0</v>
      </c>
      <c r="DG411" s="1691">
        <f>IFERROR(VLOOKUP($A411,'2004'!$C$3:$M$213,10,FALSE),0)</f>
        <v>0</v>
      </c>
      <c r="DH411" s="1740">
        <f>IFERROR(VLOOKUP($A411,'2004'!$C$3:$M$213,11,FALSE),0)</f>
        <v>0</v>
      </c>
      <c r="DI411" s="1700">
        <f>IFERROR(VLOOKUP($A411,'2003'!$C$3:$Q$214,12,FALSE),0)</f>
        <v>0</v>
      </c>
      <c r="DJ411" s="1691">
        <f>IFERROR(VLOOKUP($A411,'2003'!$C$3:$Q$214,13,FALSE),0)</f>
        <v>0</v>
      </c>
      <c r="DK411" s="1691">
        <f>IFERROR(VLOOKUP($A411,'2003'!$C$3:$Q$214,14,FALSE),0)</f>
        <v>0</v>
      </c>
      <c r="DL411" s="1740">
        <f>IFERROR(VLOOKUP($A411,'2003'!$C$3:$Q$214,15,FALSE),0)</f>
        <v>0</v>
      </c>
      <c r="DM411" s="1700">
        <f>IFERROR(VLOOKUP($A411,'2002'!$D$3:$R$214,12,FALSE),0)</f>
        <v>0</v>
      </c>
      <c r="DN411" s="1691">
        <f>IFERROR(VLOOKUP($A411,'2002'!$D$3:$R$214,13,FALSE),0)</f>
        <v>0</v>
      </c>
      <c r="DO411" s="1691">
        <f>IFERROR(VLOOKUP($A411,'2002'!$D$3:$R$214,14,FALSE),0)</f>
        <v>0</v>
      </c>
      <c r="DP411" s="1788">
        <f>IFERROR(VLOOKUP($A411,'2002'!$D$3:$R$214,15,FALSE),0)</f>
        <v>0</v>
      </c>
      <c r="DQ411" s="1700">
        <f>IFERROR(VLOOKUP($A411,'Pre 2002'!$C$3:$CK$382,84,FALSE),0)</f>
        <v>203</v>
      </c>
      <c r="DR411" s="1695">
        <f>IFERROR(VLOOKUP($A411,'Pre 2002'!$C$3:$CK$382,85,FALSE),0)</f>
        <v>91</v>
      </c>
      <c r="DS411" s="1695">
        <f>IFERROR(VLOOKUP($A411,'Pre 2002'!$C$3:$CK$382,86,FALSE),0)</f>
        <v>3</v>
      </c>
      <c r="DT411" s="1790">
        <f>IFERROR(VLOOKUP($A411,'Pre 2002'!$C$3:$CK$382,87,FALSE),0)</f>
        <v>0.44827586206896552</v>
      </c>
      <c r="DU411" s="1741">
        <f>IFERROR(VLOOKUP(A411,'Pre 2002'!$C$3:$CG$382,83,FALSE),0)</f>
        <v>3</v>
      </c>
    </row>
    <row r="412" spans="1:125">
      <c r="A412" s="1778" t="s">
        <v>1308</v>
      </c>
      <c r="B412" s="1562">
        <f t="shared" si="150"/>
        <v>442</v>
      </c>
      <c r="C412" s="1562">
        <f t="shared" si="151"/>
        <v>196</v>
      </c>
      <c r="D412" s="1562">
        <f t="shared" si="152"/>
        <v>3</v>
      </c>
      <c r="E412" s="1563">
        <f t="shared" si="153"/>
        <v>0.4434389140271493</v>
      </c>
      <c r="F412" s="1786">
        <f t="shared" si="154"/>
        <v>11</v>
      </c>
      <c r="G412" s="1595">
        <v>2005</v>
      </c>
      <c r="H412" s="1567">
        <f t="shared" si="160"/>
        <v>10</v>
      </c>
      <c r="I412" s="1734">
        <f t="shared" si="161"/>
        <v>412</v>
      </c>
      <c r="J412" s="1734">
        <f t="shared" si="162"/>
        <v>185</v>
      </c>
      <c r="K412" s="1734">
        <f t="shared" si="163"/>
        <v>3</v>
      </c>
      <c r="L412" s="1806">
        <f t="shared" si="164"/>
        <v>0.44902912621359226</v>
      </c>
      <c r="O412" s="1700">
        <f>IFERROR(VLOOKUP($A412,'2022'!$B$2:$K$174,3,FALSE),0)</f>
        <v>0</v>
      </c>
      <c r="P412" s="1858">
        <f>IFERROR(VLOOKUP($A412,'2022'!$B$2:$K$174,4,FALSE),0)</f>
        <v>0</v>
      </c>
      <c r="Q412" s="1858">
        <f>IFERROR(VLOOKUP($A412,'2022'!$B$2:$K$174,5,FALSE),0)</f>
        <v>0</v>
      </c>
      <c r="R412" s="1858">
        <f>IFERROR(VLOOKUP($A412,'2022'!$B$2:$K$174,8,FALSE),0)</f>
        <v>0</v>
      </c>
      <c r="S412" s="1740">
        <f>IFERROR(VLOOKUP($A412,'2022'!$B$2:$K$174,10,FALSE),0)</f>
        <v>0</v>
      </c>
      <c r="T412" s="1700">
        <f>IFERROR(VLOOKUP($A412,'2021'!$B$2:$K$174,3,FALSE),0)</f>
        <v>0</v>
      </c>
      <c r="U412" s="1843">
        <f>IFERROR(VLOOKUP($A412,'2021'!$B$2:$K$174,4,FALSE),0)</f>
        <v>0</v>
      </c>
      <c r="V412" s="1843">
        <f>IFERROR(VLOOKUP($A412,'2021'!$B$2:$K$174,5,FALSE),0)</f>
        <v>0</v>
      </c>
      <c r="W412" s="1843">
        <f>IFERROR(VLOOKUP($A412,'2021'!$B$2:$K$174,8,FALSE),0)</f>
        <v>0</v>
      </c>
      <c r="X412" s="1740">
        <f>IFERROR(VLOOKUP($A412,'2021'!$B$2:$K$174,10,FALSE),0)</f>
        <v>0</v>
      </c>
      <c r="Y412" s="1700">
        <f>IFERROR(VLOOKUP($A412,'2020'!$B$2:$K$170,3,FALSE),0)</f>
        <v>0</v>
      </c>
      <c r="Z412" s="1829">
        <f>IFERROR(VLOOKUP($A412,'2020'!$B$2:$K$170,4,FALSE),0)</f>
        <v>0</v>
      </c>
      <c r="AA412" s="1829">
        <f>IFERROR(VLOOKUP($A412,'2020'!$B$2:$K$170,5,FALSE),0)</f>
        <v>0</v>
      </c>
      <c r="AB412" s="1829">
        <f>IFERROR(VLOOKUP($A412,'2020'!$B$2:$K$170,8,FALSE),0)</f>
        <v>0</v>
      </c>
      <c r="AC412" s="1740">
        <f>IFERROR(VLOOKUP($A412,'2020'!$B$2:$K$170,10,FALSE),0)</f>
        <v>0</v>
      </c>
      <c r="AD412" s="1700">
        <f>IFERROR(VLOOKUP($A412,'2019'!$B$2:$K$170,3,FALSE),0)</f>
        <v>0</v>
      </c>
      <c r="AE412" s="1823">
        <f>IFERROR(VLOOKUP($A412,'2019'!$B$2:$K$170,4,FALSE),0)</f>
        <v>0</v>
      </c>
      <c r="AF412" s="1823">
        <f>IFERROR(VLOOKUP($A412,'2019'!$B$2:$K$170,5,FALSE),0)</f>
        <v>0</v>
      </c>
      <c r="AG412" s="1823">
        <f>IFERROR(VLOOKUP($A412,'2019'!$B$2:$K$170,8,FALSE),0)</f>
        <v>0</v>
      </c>
      <c r="AH412" s="1740">
        <f>IFERROR(VLOOKUP($A412,'2019'!$B$2:$K$170,10,FALSE),0)</f>
        <v>0</v>
      </c>
      <c r="AI412" s="1700">
        <f>IFERROR(VLOOKUP($A412,'2018'!$B$2:$K$170,3,FALSE),0)</f>
        <v>30</v>
      </c>
      <c r="AJ412" s="1821">
        <f>IFERROR(VLOOKUP($A412,'2018'!$B$2:$K$170,4,FALSE),0)</f>
        <v>8</v>
      </c>
      <c r="AK412" s="1821">
        <f>IFERROR(VLOOKUP($A412,'2018'!$B$2:$K$170,5,FALSE),0)</f>
        <v>11</v>
      </c>
      <c r="AL412" s="1821">
        <f>IFERROR(VLOOKUP($A412,'2018'!$B$2:$K$170,8,FALSE),0)</f>
        <v>0</v>
      </c>
      <c r="AM412" s="1740">
        <f>IFERROR(VLOOKUP($A412,'2018'!$B$2:$K$170,10,FALSE),0)</f>
        <v>0.36699999999999999</v>
      </c>
      <c r="AN412" s="1700">
        <f>IFERROR(VLOOKUP($A412,'2017'!$B$2:$J$163,2,FALSE),0)</f>
        <v>0</v>
      </c>
      <c r="AO412" s="1815">
        <f>IFERROR(VLOOKUP($A412,'2017'!$B$2:$J$163,3,FALSE),0)</f>
        <v>0</v>
      </c>
      <c r="AP412" s="1815">
        <f>IFERROR(VLOOKUP($A412,'2017'!$B$2:$J$163,4,FALSE),0)</f>
        <v>0</v>
      </c>
      <c r="AQ412" s="1815">
        <f>IFERROR(VLOOKUP($A412,'2017'!$B$2:$J$163,7,FALSE),0)</f>
        <v>0</v>
      </c>
      <c r="AR412" s="1740">
        <f>IFERROR(VLOOKUP($A412,'2017'!$B$2:$J$163,9,FALSE),0)</f>
        <v>0</v>
      </c>
      <c r="AS412" s="1700">
        <f>IFERROR(VLOOKUP($A412,'2016'!$B$2:$K$165,3,FALSE),0)</f>
        <v>0</v>
      </c>
      <c r="AT412" s="1796">
        <f>IFERROR(VLOOKUP($A412,'2016'!$B$2:$K$165,4,FALSE),0)</f>
        <v>0</v>
      </c>
      <c r="AU412" s="1796">
        <f>IFERROR(VLOOKUP($A412,'2016'!$B$2:$K$165,5,FALSE),0)</f>
        <v>0</v>
      </c>
      <c r="AV412" s="1796">
        <f>IFERROR(VLOOKUP($A412,'2016'!$B$2:$K$165,8,FALSE),0)</f>
        <v>0</v>
      </c>
      <c r="AW412" s="1740">
        <f>IFERROR(VLOOKUP($A412,'2016'!$B$2:$K$165,10,FALSE),0)</f>
        <v>0</v>
      </c>
      <c r="AX412" s="1700">
        <f>IFERROR(VLOOKUP($A412,'2015'!$B$2:$K$165,3,FALSE),0)</f>
        <v>0</v>
      </c>
      <c r="AY412" s="1695">
        <f>IFERROR(VLOOKUP($A412,'2015'!$B$2:$K$165,4,FALSE),0)</f>
        <v>0</v>
      </c>
      <c r="AZ412" s="1695">
        <f>IFERROR(VLOOKUP($A412,'2015'!$B$2:$K$165,5,FALSE),0)</f>
        <v>0</v>
      </c>
      <c r="BA412" s="1695">
        <f>IFERROR(VLOOKUP($A412,'2015'!$B$2:$K$165,8,FALSE),0)</f>
        <v>0</v>
      </c>
      <c r="BB412" s="1740">
        <f>IFERROR(VLOOKUP($A412,'2015'!$B$2:$K$165,10,FALSE),0)</f>
        <v>0</v>
      </c>
      <c r="BC412" s="1700">
        <f>IFERROR(VLOOKUP($A412,'2014'!$B$2:$K$157,3,FALSE),0)</f>
        <v>0</v>
      </c>
      <c r="BD412" s="1691">
        <f>IFERROR(VLOOKUP($A412,'2014'!$B$2:$K$157,4,FALSE),0)</f>
        <v>0</v>
      </c>
      <c r="BE412" s="1691">
        <f>IFERROR(VLOOKUP($A412,'2014'!$B$2:$K$157,5,FALSE),0)</f>
        <v>0</v>
      </c>
      <c r="BF412" s="1691">
        <f>IFERROR(VLOOKUP($A412,'2014'!$B$2:$K$157,8,FALSE),0)</f>
        <v>0</v>
      </c>
      <c r="BG412" s="1740">
        <f>IFERROR(VLOOKUP($A412,'2014'!$B$2:$K$157,10,FALSE),0)</f>
        <v>0</v>
      </c>
      <c r="BH412" s="1700">
        <f>IFERROR(VLOOKUP($A412,'2013'!$D$4:$I$249,2,FALSE),0)</f>
        <v>40</v>
      </c>
      <c r="BI412" s="1691">
        <f>IFERROR(VLOOKUP($A412,'2013'!$D$4:$I$249,3,FALSE),0)</f>
        <v>17</v>
      </c>
      <c r="BJ412" s="1691">
        <f>IFERROR(VLOOKUP($A412,'2013'!$D$4:$I$249,4,FALSE),0)</f>
        <v>24</v>
      </c>
      <c r="BK412" s="1691">
        <f>IFERROR(VLOOKUP($A412,'2013'!$D$4:$I$249,5,FALSE),0)</f>
        <v>0</v>
      </c>
      <c r="BL412" s="1740">
        <f>IFERROR(VLOOKUP($A412,'2013'!$D$4:$I$249,6,FALSE),0)</f>
        <v>0.6</v>
      </c>
      <c r="BM412" s="1737">
        <f>IFERROR(VLOOKUP($A412,'2012'!$D$3:$O$172,2,FALSE),0)</f>
        <v>372</v>
      </c>
      <c r="BN412" s="1691">
        <f>IFERROR(VLOOKUP($A412,'2012'!$D$3:$O$172,3,FALSE),0)</f>
        <v>161</v>
      </c>
      <c r="BO412" s="1743">
        <f>IFERROR(VLOOKUP($A412,'2012'!$D$3:$O$172,4,FALSE),0)</f>
        <v>3</v>
      </c>
      <c r="BP412" s="1700">
        <f>IFERROR(VLOOKUP($A412,'2012'!$D$3:$O$172,5,FALSE),0)</f>
        <v>62</v>
      </c>
      <c r="BQ412" s="1691">
        <f>IFERROR(VLOOKUP($A412,'2012'!$D$3:$O$172,6,FALSE),0)</f>
        <v>20</v>
      </c>
      <c r="BR412" s="1691">
        <f>IFERROR(VLOOKUP($A412,'2012'!$D$3:$O$172,7,FALSE),0)</f>
        <v>32</v>
      </c>
      <c r="BS412" s="1691">
        <f>IFERROR(VLOOKUP($A412,'2012'!$D$3:$O$172,8,FALSE),0)</f>
        <v>3</v>
      </c>
      <c r="BT412" s="1740">
        <f>IFERROR(VLOOKUP($A412,'2012'!$D$3:$O$172,9,FALSE),0)</f>
        <v>0.5161290322580645</v>
      </c>
      <c r="BU412" s="1737">
        <f>IFERROR(VLOOKUP($A412,'2012'!$D$3:$O$172,10,FALSE),0)</f>
        <v>310</v>
      </c>
      <c r="BV412" s="1691">
        <f>IFERROR(VLOOKUP($A412,'2012'!$D$3:$O$172,11,FALSE),0)</f>
        <v>129</v>
      </c>
      <c r="BW412" s="1743">
        <f>IFERROR(VLOOKUP($A412,'2012'!$D$3:$O$172,12,FALSE),0)</f>
        <v>0</v>
      </c>
      <c r="BX412" s="1700">
        <f>IFERROR(VLOOKUP($A412,'2011'!$D$4:$I$251,2,FALSE),0)</f>
        <v>50</v>
      </c>
      <c r="BY412" s="1691">
        <f>IFERROR(VLOOKUP($A412,'2011'!$D$4:$I$251,3,FALSE),0)</f>
        <v>16</v>
      </c>
      <c r="BZ412" s="1691">
        <f>IFERROR(VLOOKUP($A412,'2011'!$D$4:$I$251,4,FALSE),0)</f>
        <v>24</v>
      </c>
      <c r="CA412" s="1691">
        <f>IFERROR(VLOOKUP($A412,'2011'!$D$4:$I$251,5,FALSE),0)</f>
        <v>0</v>
      </c>
      <c r="CB412" s="1740">
        <f>IFERROR(VLOOKUP($A412,'2011'!$D$4:$I$251,6,FALSE),0)</f>
        <v>0.48</v>
      </c>
      <c r="CC412" s="1700">
        <f>IFERROR(VLOOKUP($A412,'2010'!$C$3:$H$234,2,FALSE),0)</f>
        <v>47</v>
      </c>
      <c r="CD412" s="1691">
        <f>IFERROR(VLOOKUP($A412,'2010'!$C$3:$H$234,3,FALSE),0)</f>
        <v>8</v>
      </c>
      <c r="CE412" s="1691">
        <f>IFERROR(VLOOKUP($A412,'2010'!$C$3:$H$234,4,FALSE),0)</f>
        <v>19</v>
      </c>
      <c r="CF412" s="1691">
        <f>IFERROR(VLOOKUP($A412,'2010'!$C$3:$H$234,5,FALSE),0)</f>
        <v>0</v>
      </c>
      <c r="CG412" s="1740">
        <f>IFERROR(VLOOKUP($A412,'2010'!$C$3:$H$234,6,FALSE),0)</f>
        <v>0.40425531914893614</v>
      </c>
      <c r="CH412" s="1700">
        <f>IFERROR(VLOOKUP($A412,'2009'!$C$3:$H$242,2,FALSE),0)</f>
        <v>53</v>
      </c>
      <c r="CI412" s="1691">
        <f>IFERROR(VLOOKUP($A412,'2009'!$C$3:$H$242,3,FALSE),0)</f>
        <v>14</v>
      </c>
      <c r="CJ412" s="1691">
        <f>IFERROR(VLOOKUP($A412,'2009'!$C$3:$H$242,4,FALSE),0)</f>
        <v>18</v>
      </c>
      <c r="CK412" s="1691">
        <f>IFERROR(VLOOKUP($A412,'2009'!$C$3:$H$242,5,FALSE),0)</f>
        <v>0</v>
      </c>
      <c r="CL412" s="1740">
        <f>IFERROR(VLOOKUP($A412,'2009'!$C$3:$H$242,6,FALSE),0)</f>
        <v>0.33962264150943394</v>
      </c>
      <c r="CM412" s="1700">
        <f>IFERROR(VLOOKUP($A412,'2008'!$C$3:$H$229,2,FALSE),0)</f>
        <v>33</v>
      </c>
      <c r="CN412" s="1691">
        <f>IFERROR(VLOOKUP($A412,'2008'!$C$3:$H$229,3,FALSE),0)</f>
        <v>10</v>
      </c>
      <c r="CO412" s="1691">
        <f>IFERROR(VLOOKUP($A412,'2008'!$C$3:$H$229,4,FALSE),0)</f>
        <v>15</v>
      </c>
      <c r="CP412" s="1691">
        <f>IFERROR(VLOOKUP($A412,'2008'!$C$3:$H$229,5,FALSE),0)</f>
        <v>0</v>
      </c>
      <c r="CQ412" s="1740">
        <f>IFERROR(VLOOKUP($A412,'2008'!$C$3:$H$229,6,FALSE),0)</f>
        <v>0.45454545454545453</v>
      </c>
      <c r="CR412" s="1700">
        <f>IFERROR(VLOOKUP($A412,'2007'!$C$3:$M$238,7,FALSE),0)</f>
        <v>46</v>
      </c>
      <c r="CS412" s="1691">
        <f>IFERROR(VLOOKUP($A412,'2007'!$C$3:$M$238,8,FALSE),0)</f>
        <v>11</v>
      </c>
      <c r="CT412" s="1691">
        <f>IFERROR(VLOOKUP($A412,'2007'!$C$3:$M$238,9,FALSE),0)</f>
        <v>21</v>
      </c>
      <c r="CU412" s="1691">
        <f>IFERROR(VLOOKUP($A412,'2007'!$C$3:$M$238,10,FALSE),0)</f>
        <v>0</v>
      </c>
      <c r="CV412" s="1740">
        <f>IFERROR(VLOOKUP($A412,'2007'!$C$3:$M$238,11,FALSE),0)</f>
        <v>0.45652173913043476</v>
      </c>
      <c r="CW412" s="1700">
        <f>IFERROR(VLOOKUP($A412,'2006'!$A$2:$F$200,2,FALSE),0)</f>
        <v>32</v>
      </c>
      <c r="CX412" s="1691">
        <f>IFERROR(VLOOKUP($A412,'2006'!$A$2:$F$200,4,FALSE),0)</f>
        <v>12</v>
      </c>
      <c r="CY412" s="1691">
        <f>IFERROR(VLOOKUP($A412,'2006'!$A$2:$F$200,5,FALSE),0)</f>
        <v>0</v>
      </c>
      <c r="CZ412" s="1740">
        <f>IFERROR(VLOOKUP($A412,'2006'!$A$2:$F$200,6,FALSE),0)</f>
        <v>0.375</v>
      </c>
      <c r="DA412" s="1700">
        <f>IFERROR(VLOOKUP($A412,'2005'!$C$3:$M$205,8,FALSE),0)</f>
        <v>9</v>
      </c>
      <c r="DB412" s="1691">
        <f>IFERROR(VLOOKUP($A412,'2005'!$C$3:$M$205,9,FALSE),0)</f>
        <v>2</v>
      </c>
      <c r="DC412" s="1691">
        <f>IFERROR(VLOOKUP($A412,'2005'!$C$3:$M$205,10,FALSE),0)</f>
        <v>0</v>
      </c>
      <c r="DD412" s="1740">
        <f>IFERROR(VLOOKUP($A412,'2005'!$C$3:$M$205,11,FALSE),0)</f>
        <v>0.22222222222222221</v>
      </c>
      <c r="DE412" s="1700">
        <f>IFERROR(VLOOKUP($A412,'2004'!$C$3:$M$213,8,FALSE),0)</f>
        <v>40</v>
      </c>
      <c r="DF412" s="1691">
        <f>IFERROR(VLOOKUP($A412,'2004'!$C$3:$M$213,9,FALSE),0)</f>
        <v>18</v>
      </c>
      <c r="DG412" s="1691">
        <f>IFERROR(VLOOKUP($A412,'2004'!$C$3:$M$213,10,FALSE),0)</f>
        <v>0</v>
      </c>
      <c r="DH412" s="1740">
        <f>IFERROR(VLOOKUP($A412,'2004'!$C$3:$M$213,11,FALSE),0)</f>
        <v>0.45</v>
      </c>
      <c r="DI412" s="1700">
        <f>IFERROR(VLOOKUP($A412,'2003'!$C$3:$Q$214,12,FALSE),0)</f>
        <v>0</v>
      </c>
      <c r="DJ412" s="1691">
        <f>IFERROR(VLOOKUP($A412,'2003'!$C$3:$Q$214,13,FALSE),0)</f>
        <v>0</v>
      </c>
      <c r="DK412" s="1691">
        <f>IFERROR(VLOOKUP($A412,'2003'!$C$3:$Q$214,14,FALSE),0)</f>
        <v>0</v>
      </c>
      <c r="DL412" s="1740">
        <f>IFERROR(VLOOKUP($A412,'2003'!$C$3:$Q$214,15,FALSE),0)</f>
        <v>0</v>
      </c>
      <c r="DM412" s="1700">
        <f>IFERROR(VLOOKUP($A412,'2002'!$D$3:$R$214,12,FALSE),0)</f>
        <v>0</v>
      </c>
      <c r="DN412" s="1691">
        <f>IFERROR(VLOOKUP($A412,'2002'!$D$3:$R$214,13,FALSE),0)</f>
        <v>0</v>
      </c>
      <c r="DO412" s="1691">
        <f>IFERROR(VLOOKUP($A412,'2002'!$D$3:$R$214,14,FALSE),0)</f>
        <v>0</v>
      </c>
      <c r="DP412" s="1788">
        <f>IFERROR(VLOOKUP($A412,'2002'!$D$3:$R$214,15,FALSE),0)</f>
        <v>0</v>
      </c>
      <c r="DQ412" s="1700">
        <f>IFERROR(VLOOKUP($A412,'Pre 2002'!$C$3:$CK$382,84,FALSE),0)</f>
        <v>0</v>
      </c>
      <c r="DR412" s="1695">
        <f>IFERROR(VLOOKUP($A412,'Pre 2002'!$C$3:$CK$382,85,FALSE),0)</f>
        <v>0</v>
      </c>
      <c r="DS412" s="1695">
        <f>IFERROR(VLOOKUP($A412,'Pre 2002'!$C$3:$CK$382,86,FALSE),0)</f>
        <v>0</v>
      </c>
      <c r="DT412" s="1790">
        <f>IFERROR(VLOOKUP($A412,'Pre 2002'!$C$3:$CK$382,87,FALSE),0)</f>
        <v>0</v>
      </c>
      <c r="DU412" s="1741">
        <f>IFERROR(VLOOKUP(A412,'Pre 2002'!$C$3:$CG$382,83,FALSE),0)</f>
        <v>0</v>
      </c>
    </row>
    <row r="413" spans="1:125">
      <c r="A413" s="1780" t="s">
        <v>82</v>
      </c>
      <c r="B413" s="1562">
        <f t="shared" si="150"/>
        <v>461</v>
      </c>
      <c r="C413" s="1562">
        <f t="shared" si="151"/>
        <v>194</v>
      </c>
      <c r="D413" s="1562">
        <f t="shared" si="152"/>
        <v>3</v>
      </c>
      <c r="E413" s="1563">
        <f t="shared" si="153"/>
        <v>0.42082429501084601</v>
      </c>
      <c r="F413" s="1786">
        <f t="shared" si="154"/>
        <v>12</v>
      </c>
      <c r="G413" s="1595">
        <v>2005</v>
      </c>
      <c r="H413" s="1567">
        <f t="shared" si="160"/>
        <v>10</v>
      </c>
      <c r="I413" s="1734">
        <f t="shared" si="161"/>
        <v>409</v>
      </c>
      <c r="J413" s="1734">
        <f t="shared" si="162"/>
        <v>177</v>
      </c>
      <c r="K413" s="1734">
        <f t="shared" si="163"/>
        <v>3</v>
      </c>
      <c r="L413" s="1806">
        <f t="shared" si="164"/>
        <v>0.43276283618581907</v>
      </c>
      <c r="M413" s="1752" t="s">
        <v>11</v>
      </c>
      <c r="N413" s="1752">
        <v>0</v>
      </c>
      <c r="O413" s="1700">
        <f>IFERROR(VLOOKUP($A413,'2022'!$B$2:$K$174,3,FALSE),0)</f>
        <v>0</v>
      </c>
      <c r="P413" s="1858">
        <f>IFERROR(VLOOKUP($A413,'2022'!$B$2:$K$174,4,FALSE),0)</f>
        <v>0</v>
      </c>
      <c r="Q413" s="1858">
        <f>IFERROR(VLOOKUP($A413,'2022'!$B$2:$K$174,5,FALSE),0)</f>
        <v>0</v>
      </c>
      <c r="R413" s="1858">
        <f>IFERROR(VLOOKUP($A413,'2022'!$B$2:$K$174,8,FALSE),0)</f>
        <v>0</v>
      </c>
      <c r="S413" s="1740">
        <f>IFERROR(VLOOKUP($A413,'2022'!$B$2:$K$174,10,FALSE),0)</f>
        <v>0</v>
      </c>
      <c r="T413" s="1700">
        <f>IFERROR(VLOOKUP($A413,'2021'!$B$2:$K$174,3,FALSE),0)</f>
        <v>0</v>
      </c>
      <c r="U413" s="1843">
        <f>IFERROR(VLOOKUP($A413,'2021'!$B$2:$K$174,4,FALSE),0)</f>
        <v>0</v>
      </c>
      <c r="V413" s="1843">
        <f>IFERROR(VLOOKUP($A413,'2021'!$B$2:$K$174,5,FALSE),0)</f>
        <v>0</v>
      </c>
      <c r="W413" s="1843">
        <f>IFERROR(VLOOKUP($A413,'2021'!$B$2:$K$174,8,FALSE),0)</f>
        <v>0</v>
      </c>
      <c r="X413" s="1740">
        <f>IFERROR(VLOOKUP($A413,'2021'!$B$2:$K$174,10,FALSE),0)</f>
        <v>0</v>
      </c>
      <c r="Y413" s="1700">
        <f>IFERROR(VLOOKUP($A413,'2020'!$B$2:$K$170,3,FALSE),0)</f>
        <v>0</v>
      </c>
      <c r="Z413" s="1829">
        <f>IFERROR(VLOOKUP($A413,'2020'!$B$2:$K$170,4,FALSE),0)</f>
        <v>0</v>
      </c>
      <c r="AA413" s="1829">
        <f>IFERROR(VLOOKUP($A413,'2020'!$B$2:$K$170,5,FALSE),0)</f>
        <v>0</v>
      </c>
      <c r="AB413" s="1829">
        <f>IFERROR(VLOOKUP($A413,'2020'!$B$2:$K$170,8,FALSE),0)</f>
        <v>0</v>
      </c>
      <c r="AC413" s="1740">
        <f>IFERROR(VLOOKUP($A413,'2020'!$B$2:$K$170,10,FALSE),0)</f>
        <v>0</v>
      </c>
      <c r="AD413" s="1700">
        <f>IFERROR(VLOOKUP($A413,'2019'!$B$2:$K$170,3,FALSE),0)</f>
        <v>0</v>
      </c>
      <c r="AE413" s="1823">
        <f>IFERROR(VLOOKUP($A413,'2019'!$B$2:$K$170,4,FALSE),0)</f>
        <v>0</v>
      </c>
      <c r="AF413" s="1823">
        <f>IFERROR(VLOOKUP($A413,'2019'!$B$2:$K$170,5,FALSE),0)</f>
        <v>0</v>
      </c>
      <c r="AG413" s="1823">
        <f>IFERROR(VLOOKUP($A413,'2019'!$B$2:$K$170,8,FALSE),0)</f>
        <v>0</v>
      </c>
      <c r="AH413" s="1740">
        <f>IFERROR(VLOOKUP($A413,'2019'!$B$2:$K$170,10,FALSE),0)</f>
        <v>0</v>
      </c>
      <c r="AI413" s="1700">
        <f>IFERROR(VLOOKUP($A413,'2018'!$B$2:$K$170,3,FALSE),0)</f>
        <v>0</v>
      </c>
      <c r="AJ413" s="1821">
        <f>IFERROR(VLOOKUP($A413,'2018'!$B$2:$K$170,4,FALSE),0)</f>
        <v>0</v>
      </c>
      <c r="AK413" s="1821">
        <f>IFERROR(VLOOKUP($A413,'2018'!$B$2:$K$170,5,FALSE),0)</f>
        <v>0</v>
      </c>
      <c r="AL413" s="1821">
        <f>IFERROR(VLOOKUP($A413,'2018'!$B$2:$K$170,8,FALSE),0)</f>
        <v>0</v>
      </c>
      <c r="AM413" s="1740">
        <f>IFERROR(VLOOKUP($A413,'2018'!$B$2:$K$170,10,FALSE),0)</f>
        <v>0</v>
      </c>
      <c r="AN413" s="1700">
        <f>IFERROR(VLOOKUP($A413,'2017'!$B$2:$J$163,2,FALSE),0)</f>
        <v>0</v>
      </c>
      <c r="AO413" s="1815">
        <f>IFERROR(VLOOKUP($A413,'2017'!$B$2:$J$163,3,FALSE),0)</f>
        <v>0</v>
      </c>
      <c r="AP413" s="1815">
        <f>IFERROR(VLOOKUP($A413,'2017'!$B$2:$J$163,4,FALSE),0)</f>
        <v>0</v>
      </c>
      <c r="AQ413" s="1815">
        <f>IFERROR(VLOOKUP($A413,'2017'!$B$2:$J$163,7,FALSE),0)</f>
        <v>0</v>
      </c>
      <c r="AR413" s="1740">
        <f>IFERROR(VLOOKUP($A413,'2017'!$B$2:$J$163,9,FALSE),0)</f>
        <v>0</v>
      </c>
      <c r="AS413" s="1700">
        <f>IFERROR(VLOOKUP($A413,'2016'!$B$2:$K$165,3,FALSE),0)</f>
        <v>27</v>
      </c>
      <c r="AT413" s="1796">
        <f>IFERROR(VLOOKUP($A413,'2016'!$B$2:$K$165,4,FALSE),0)</f>
        <v>3</v>
      </c>
      <c r="AU413" s="1796">
        <f>IFERROR(VLOOKUP($A413,'2016'!$B$2:$K$165,5,FALSE),0)</f>
        <v>8</v>
      </c>
      <c r="AV413" s="1796">
        <f>IFERROR(VLOOKUP($A413,'2016'!$B$2:$K$165,8,FALSE),0)</f>
        <v>0</v>
      </c>
      <c r="AW413" s="1740">
        <f>IFERROR(VLOOKUP($A413,'2016'!$B$2:$K$165,10,FALSE),0)</f>
        <v>0.29599999999999999</v>
      </c>
      <c r="AX413" s="1700">
        <f>IFERROR(VLOOKUP($A413,'2015'!$B$2:$K$165,3,FALSE),0)</f>
        <v>25</v>
      </c>
      <c r="AY413" s="1695">
        <f>IFERROR(VLOOKUP($A413,'2015'!$B$2:$K$165,4,FALSE),0)</f>
        <v>3</v>
      </c>
      <c r="AZ413" s="1695">
        <f>IFERROR(VLOOKUP($A413,'2015'!$B$2:$K$165,5,FALSE),0)</f>
        <v>9</v>
      </c>
      <c r="BA413" s="1695">
        <f>IFERROR(VLOOKUP($A413,'2015'!$B$2:$K$165,8,FALSE),0)</f>
        <v>0</v>
      </c>
      <c r="BB413" s="1740">
        <f>IFERROR(VLOOKUP($A413,'2015'!$B$2:$K$165,10,FALSE),0)</f>
        <v>0.36</v>
      </c>
      <c r="BC413" s="1700">
        <f>IFERROR(VLOOKUP($A413,'2014'!$B$2:$K$157,3,FALSE),0)</f>
        <v>27</v>
      </c>
      <c r="BD413" s="1691">
        <f>IFERROR(VLOOKUP($A413,'2014'!$B$2:$K$157,4,FALSE),0)</f>
        <v>7</v>
      </c>
      <c r="BE413" s="1691">
        <f>IFERROR(VLOOKUP($A413,'2014'!$B$2:$K$157,5,FALSE),0)</f>
        <v>13</v>
      </c>
      <c r="BF413" s="1691">
        <f>IFERROR(VLOOKUP($A413,'2014'!$B$2:$K$157,8,FALSE),0)</f>
        <v>0</v>
      </c>
      <c r="BG413" s="1740">
        <f>IFERROR(VLOOKUP($A413,'2014'!$B$2:$K$157,10,FALSE),0)</f>
        <v>0.48148148148148145</v>
      </c>
      <c r="BH413" s="1700">
        <f>IFERROR(VLOOKUP($A413,'2013'!$D$4:$I$249,2,FALSE),0)</f>
        <v>36</v>
      </c>
      <c r="BI413" s="1691">
        <f>IFERROR(VLOOKUP($A413,'2013'!$D$4:$I$249,3,FALSE),0)</f>
        <v>8</v>
      </c>
      <c r="BJ413" s="1691">
        <f>IFERROR(VLOOKUP($A413,'2013'!$D$4:$I$249,4,FALSE),0)</f>
        <v>16</v>
      </c>
      <c r="BK413" s="1691">
        <f>IFERROR(VLOOKUP($A413,'2013'!$D$4:$I$249,5,FALSE),0)</f>
        <v>0</v>
      </c>
      <c r="BL413" s="1740">
        <f>IFERROR(VLOOKUP($A413,'2013'!$D$4:$I$249,6,FALSE),0)</f>
        <v>0.44444444444444442</v>
      </c>
      <c r="BM413" s="1737">
        <f>IFERROR(VLOOKUP($A413,'2012'!$D$3:$O$172,2,FALSE),0)</f>
        <v>348</v>
      </c>
      <c r="BN413" s="1691">
        <f>IFERROR(VLOOKUP($A413,'2012'!$D$3:$O$172,3,FALSE),0)</f>
        <v>149</v>
      </c>
      <c r="BO413" s="1743">
        <f>IFERROR(VLOOKUP($A413,'2012'!$D$3:$O$172,4,FALSE),0)</f>
        <v>3</v>
      </c>
      <c r="BP413" s="1700">
        <f>IFERROR(VLOOKUP($A413,'2012'!$D$3:$O$172,5,FALSE),0)</f>
        <v>46</v>
      </c>
      <c r="BQ413" s="1691">
        <f>IFERROR(VLOOKUP($A413,'2012'!$D$3:$O$172,6,FALSE),0)</f>
        <v>10</v>
      </c>
      <c r="BR413" s="1691">
        <f>IFERROR(VLOOKUP($A413,'2012'!$D$3:$O$172,7,FALSE),0)</f>
        <v>19</v>
      </c>
      <c r="BS413" s="1691">
        <f>IFERROR(VLOOKUP($A413,'2012'!$D$3:$O$172,8,FALSE),0)</f>
        <v>0</v>
      </c>
      <c r="BT413" s="1740">
        <f>IFERROR(VLOOKUP($A413,'2012'!$D$3:$O$172,9,FALSE),0)</f>
        <v>0.41304347826086957</v>
      </c>
      <c r="BU413" s="1737">
        <f>IFERROR(VLOOKUP($A413,'2012'!$D$3:$O$172,10,FALSE),0)</f>
        <v>302</v>
      </c>
      <c r="BV413" s="1691">
        <f>IFERROR(VLOOKUP($A413,'2012'!$D$3:$O$172,11,FALSE),0)</f>
        <v>130</v>
      </c>
      <c r="BW413" s="1743">
        <f>IFERROR(VLOOKUP($A413,'2012'!$D$3:$O$172,12,FALSE),0)</f>
        <v>3</v>
      </c>
      <c r="BX413" s="1700">
        <f>IFERROR(VLOOKUP($A413,'2011'!$D$4:$I$251,2,FALSE),0)</f>
        <v>33</v>
      </c>
      <c r="BY413" s="1691">
        <f>IFERROR(VLOOKUP($A413,'2011'!$D$4:$I$251,3,FALSE),0)</f>
        <v>8</v>
      </c>
      <c r="BZ413" s="1691">
        <f>IFERROR(VLOOKUP($A413,'2011'!$D$4:$I$251,4,FALSE),0)</f>
        <v>15</v>
      </c>
      <c r="CA413" s="1691">
        <f>IFERROR(VLOOKUP($A413,'2011'!$D$4:$I$251,5,FALSE),0)</f>
        <v>0</v>
      </c>
      <c r="CB413" s="1740">
        <f>IFERROR(VLOOKUP($A413,'2011'!$D$4:$I$251,6,FALSE),0)</f>
        <v>0.45454545454545453</v>
      </c>
      <c r="CC413" s="1700">
        <f>IFERROR(VLOOKUP($A413,'2010'!$C$3:$H$234,2,FALSE),0)</f>
        <v>40</v>
      </c>
      <c r="CD413" s="1691">
        <f>IFERROR(VLOOKUP($A413,'2010'!$C$3:$H$234,3,FALSE),0)</f>
        <v>10</v>
      </c>
      <c r="CE413" s="1691">
        <f>IFERROR(VLOOKUP($A413,'2010'!$C$3:$H$234,4,FALSE),0)</f>
        <v>18</v>
      </c>
      <c r="CF413" s="1691">
        <f>IFERROR(VLOOKUP($A413,'2010'!$C$3:$H$234,5,FALSE),0)</f>
        <v>1</v>
      </c>
      <c r="CG413" s="1740">
        <f>IFERROR(VLOOKUP($A413,'2010'!$C$3:$H$234,6,FALSE),0)</f>
        <v>0.45</v>
      </c>
      <c r="CH413" s="1700">
        <f>IFERROR(VLOOKUP($A413,'2009'!$C$3:$H$242,2,FALSE),0)</f>
        <v>33</v>
      </c>
      <c r="CI413" s="1691">
        <f>IFERROR(VLOOKUP($A413,'2009'!$C$3:$H$242,3,FALSE),0)</f>
        <v>9</v>
      </c>
      <c r="CJ413" s="1691">
        <f>IFERROR(VLOOKUP($A413,'2009'!$C$3:$H$242,4,FALSE),0)</f>
        <v>15</v>
      </c>
      <c r="CK413" s="1691">
        <f>IFERROR(VLOOKUP($A413,'2009'!$C$3:$H$242,5,FALSE),0)</f>
        <v>1</v>
      </c>
      <c r="CL413" s="1740">
        <f>IFERROR(VLOOKUP($A413,'2009'!$C$3:$H$242,6,FALSE),0)</f>
        <v>0.45454545454545453</v>
      </c>
      <c r="CM413" s="1700">
        <f>IFERROR(VLOOKUP($A413,'2008'!$C$3:$H$229,2,FALSE),0)</f>
        <v>55</v>
      </c>
      <c r="CN413" s="1691">
        <f>IFERROR(VLOOKUP($A413,'2008'!$C$3:$H$229,3,FALSE),0)</f>
        <v>21</v>
      </c>
      <c r="CO413" s="1691">
        <f>IFERROR(VLOOKUP($A413,'2008'!$C$3:$H$229,4,FALSE),0)</f>
        <v>29</v>
      </c>
      <c r="CP413" s="1691">
        <f>IFERROR(VLOOKUP($A413,'2008'!$C$3:$H$229,5,FALSE),0)</f>
        <v>1</v>
      </c>
      <c r="CQ413" s="1740">
        <f>IFERROR(VLOOKUP($A413,'2008'!$C$3:$H$229,6,FALSE),0)</f>
        <v>0.52727272727272723</v>
      </c>
      <c r="CR413" s="1700">
        <f>IFERROR(VLOOKUP($A413,'2007'!$C$3:$M$238,7,FALSE),0)</f>
        <v>50</v>
      </c>
      <c r="CS413" s="1691">
        <f>IFERROR(VLOOKUP($A413,'2007'!$C$3:$M$238,8,FALSE),0)</f>
        <v>15</v>
      </c>
      <c r="CT413" s="1691">
        <f>IFERROR(VLOOKUP($A413,'2007'!$C$3:$M$238,9,FALSE),0)</f>
        <v>22</v>
      </c>
      <c r="CU413" s="1691">
        <f>IFERROR(VLOOKUP($A413,'2007'!$C$3:$M$238,10,FALSE),0)</f>
        <v>0</v>
      </c>
      <c r="CV413" s="1740">
        <f>IFERROR(VLOOKUP($A413,'2007'!$C$3:$M$238,11,FALSE),0)</f>
        <v>0.44</v>
      </c>
      <c r="CW413" s="1700">
        <f>IFERROR(VLOOKUP($A413,'2006'!$A$2:$F$200,2,FALSE),0)</f>
        <v>31</v>
      </c>
      <c r="CX413" s="1691">
        <f>IFERROR(VLOOKUP($A413,'2006'!$A$2:$F$200,4,FALSE),0)</f>
        <v>12</v>
      </c>
      <c r="CY413" s="1691">
        <f>IFERROR(VLOOKUP($A413,'2006'!$A$2:$F$200,5,FALSE),0)</f>
        <v>0</v>
      </c>
      <c r="CZ413" s="1740">
        <f>IFERROR(VLOOKUP($A413,'2006'!$A$2:$F$200,6,FALSE),0)</f>
        <v>0.38709677419354838</v>
      </c>
      <c r="DA413" s="1700">
        <f>IFERROR(VLOOKUP($A413,'2005'!$C$3:$M$205,8,FALSE),0)</f>
        <v>58</v>
      </c>
      <c r="DB413" s="1691">
        <f>IFERROR(VLOOKUP($A413,'2005'!$C$3:$M$205,9,FALSE),0)</f>
        <v>18</v>
      </c>
      <c r="DC413" s="1691">
        <f>IFERROR(VLOOKUP($A413,'2005'!$C$3:$M$205,10,FALSE),0)</f>
        <v>0</v>
      </c>
      <c r="DD413" s="1740">
        <f>IFERROR(VLOOKUP($A413,'2005'!$C$3:$M$205,11,FALSE),0)</f>
        <v>0.31034482758620691</v>
      </c>
      <c r="DE413" s="1700">
        <f>IFERROR(VLOOKUP($A413,'2004'!$C$3:$M$213,8,FALSE),0)</f>
        <v>0</v>
      </c>
      <c r="DF413" s="1691">
        <f>IFERROR(VLOOKUP($A413,'2004'!$C$3:$M$213,9,FALSE),0)</f>
        <v>0</v>
      </c>
      <c r="DG413" s="1691">
        <f>IFERROR(VLOOKUP($A413,'2004'!$C$3:$M$213,10,FALSE),0)</f>
        <v>0</v>
      </c>
      <c r="DH413" s="1740">
        <f>IFERROR(VLOOKUP($A413,'2004'!$C$3:$M$213,11,FALSE),0)</f>
        <v>0</v>
      </c>
      <c r="DI413" s="1700">
        <f>IFERROR(VLOOKUP($A413,'2003'!$C$3:$Q$214,12,FALSE),0)</f>
        <v>0</v>
      </c>
      <c r="DJ413" s="1691">
        <f>IFERROR(VLOOKUP($A413,'2003'!$C$3:$Q$214,13,FALSE),0)</f>
        <v>0</v>
      </c>
      <c r="DK413" s="1691">
        <f>IFERROR(VLOOKUP($A413,'2003'!$C$3:$Q$214,14,FALSE),0)</f>
        <v>0</v>
      </c>
      <c r="DL413" s="1740">
        <f>IFERROR(VLOOKUP($A413,'2003'!$C$3:$Q$214,15,FALSE),0)</f>
        <v>0</v>
      </c>
      <c r="DM413" s="1700">
        <f>IFERROR(VLOOKUP($A413,'2002'!$D$3:$R$214,12,FALSE),0)</f>
        <v>0</v>
      </c>
      <c r="DN413" s="1691">
        <f>IFERROR(VLOOKUP($A413,'2002'!$D$3:$R$214,13,FALSE),0)</f>
        <v>0</v>
      </c>
      <c r="DO413" s="1691">
        <f>IFERROR(VLOOKUP($A413,'2002'!$D$3:$R$214,14,FALSE),0)</f>
        <v>0</v>
      </c>
      <c r="DP413" s="1788">
        <f>IFERROR(VLOOKUP($A413,'2002'!$D$3:$R$214,15,FALSE),0)</f>
        <v>0</v>
      </c>
      <c r="DQ413" s="1700">
        <f>IFERROR(VLOOKUP($A413,'Pre 2002'!$C$3:$CK$382,84,FALSE),0)</f>
        <v>0</v>
      </c>
      <c r="DR413" s="1695">
        <f>IFERROR(VLOOKUP($A413,'Pre 2002'!$C$3:$CK$382,85,FALSE),0)</f>
        <v>0</v>
      </c>
      <c r="DS413" s="1695">
        <f>IFERROR(VLOOKUP($A413,'Pre 2002'!$C$3:$CK$382,86,FALSE),0)</f>
        <v>0</v>
      </c>
      <c r="DT413" s="1790">
        <f>IFERROR(VLOOKUP($A413,'Pre 2002'!$C$3:$CK$382,87,FALSE),0)</f>
        <v>0</v>
      </c>
      <c r="DU413" s="1741">
        <f>IFERROR(VLOOKUP(A413,'Pre 2002'!$C$3:$CG$382,83,FALSE),0)</f>
        <v>0</v>
      </c>
    </row>
    <row r="414" spans="1:125">
      <c r="A414" s="1778" t="s">
        <v>1978</v>
      </c>
      <c r="B414" s="1562">
        <f t="shared" si="150"/>
        <v>324</v>
      </c>
      <c r="C414" s="1562">
        <f t="shared" si="151"/>
        <v>133</v>
      </c>
      <c r="D414" s="1562">
        <f t="shared" si="152"/>
        <v>3</v>
      </c>
      <c r="E414" s="1563">
        <f t="shared" si="153"/>
        <v>0.41049382716049382</v>
      </c>
      <c r="F414" s="1786">
        <f t="shared" si="154"/>
        <v>10</v>
      </c>
      <c r="G414" s="1595" t="s">
        <v>2159</v>
      </c>
      <c r="H414" s="1567">
        <f t="shared" si="160"/>
        <v>10</v>
      </c>
      <c r="I414" s="1734">
        <f t="shared" si="161"/>
        <v>324</v>
      </c>
      <c r="J414" s="1734">
        <f t="shared" si="162"/>
        <v>133</v>
      </c>
      <c r="K414" s="1734">
        <f t="shared" si="163"/>
        <v>3</v>
      </c>
      <c r="L414" s="1806">
        <f t="shared" si="164"/>
        <v>0.41049382716049382</v>
      </c>
      <c r="O414" s="1700">
        <f>IFERROR(VLOOKUP($A414,'2022'!$B$2:$K$174,3,FALSE),0)</f>
        <v>0</v>
      </c>
      <c r="P414" s="1858">
        <f>IFERROR(VLOOKUP($A414,'2022'!$B$2:$K$174,4,FALSE),0)</f>
        <v>0</v>
      </c>
      <c r="Q414" s="1858">
        <f>IFERROR(VLOOKUP($A414,'2022'!$B$2:$K$174,5,FALSE),0)</f>
        <v>0</v>
      </c>
      <c r="R414" s="1858">
        <f>IFERROR(VLOOKUP($A414,'2022'!$B$2:$K$174,8,FALSE),0)</f>
        <v>0</v>
      </c>
      <c r="S414" s="1740">
        <f>IFERROR(VLOOKUP($A414,'2022'!$B$2:$K$174,10,FALSE),0)</f>
        <v>0</v>
      </c>
      <c r="T414" s="1700">
        <f>IFERROR(VLOOKUP($A414,'2021'!$B$2:$K$174,3,FALSE),0)</f>
        <v>0</v>
      </c>
      <c r="U414" s="1843">
        <f>IFERROR(VLOOKUP($A414,'2021'!$B$2:$K$174,4,FALSE),0)</f>
        <v>0</v>
      </c>
      <c r="V414" s="1843">
        <f>IFERROR(VLOOKUP($A414,'2021'!$B$2:$K$174,5,FALSE),0)</f>
        <v>0</v>
      </c>
      <c r="W414" s="1843">
        <f>IFERROR(VLOOKUP($A414,'2021'!$B$2:$K$174,8,FALSE),0)</f>
        <v>0</v>
      </c>
      <c r="X414" s="1740">
        <f>IFERROR(VLOOKUP($A414,'2021'!$B$2:$K$174,10,FALSE),0)</f>
        <v>0</v>
      </c>
      <c r="Y414" s="1700">
        <f>IFERROR(VLOOKUP($A414,'2020'!$B$2:$K$170,3,FALSE),0)</f>
        <v>0</v>
      </c>
      <c r="Z414" s="1829">
        <f>IFERROR(VLOOKUP($A414,'2020'!$B$2:$K$170,4,FALSE),0)</f>
        <v>0</v>
      </c>
      <c r="AA414" s="1829">
        <f>IFERROR(VLOOKUP($A414,'2020'!$B$2:$K$170,5,FALSE),0)</f>
        <v>0</v>
      </c>
      <c r="AB414" s="1829">
        <f>IFERROR(VLOOKUP($A414,'2020'!$B$2:$K$170,8,FALSE),0)</f>
        <v>0</v>
      </c>
      <c r="AC414" s="1740">
        <f>IFERROR(VLOOKUP($A414,'2020'!$B$2:$K$170,10,FALSE),0)</f>
        <v>0</v>
      </c>
      <c r="AD414" s="1700">
        <f>IFERROR(VLOOKUP($A414,'2019'!$B$2:$K$170,3,FALSE),0)</f>
        <v>0</v>
      </c>
      <c r="AE414" s="1823">
        <f>IFERROR(VLOOKUP($A414,'2019'!$B$2:$K$170,4,FALSE),0)</f>
        <v>0</v>
      </c>
      <c r="AF414" s="1823">
        <f>IFERROR(VLOOKUP($A414,'2019'!$B$2:$K$170,5,FALSE),0)</f>
        <v>0</v>
      </c>
      <c r="AG414" s="1823">
        <f>IFERROR(VLOOKUP($A414,'2019'!$B$2:$K$170,8,FALSE),0)</f>
        <v>0</v>
      </c>
      <c r="AH414" s="1740">
        <f>IFERROR(VLOOKUP($A414,'2019'!$B$2:$K$170,10,FALSE),0)</f>
        <v>0</v>
      </c>
      <c r="AI414" s="1700">
        <f>IFERROR(VLOOKUP($A414,'2018'!$B$2:$K$170,3,FALSE),0)</f>
        <v>0</v>
      </c>
      <c r="AJ414" s="1821">
        <f>IFERROR(VLOOKUP($A414,'2018'!$B$2:$K$170,4,FALSE),0)</f>
        <v>0</v>
      </c>
      <c r="AK414" s="1821">
        <f>IFERROR(VLOOKUP($A414,'2018'!$B$2:$K$170,5,FALSE),0)</f>
        <v>0</v>
      </c>
      <c r="AL414" s="1821">
        <f>IFERROR(VLOOKUP($A414,'2018'!$B$2:$K$170,8,FALSE),0)</f>
        <v>0</v>
      </c>
      <c r="AM414" s="1740">
        <f>IFERROR(VLOOKUP($A414,'2018'!$B$2:$K$170,10,FALSE),0)</f>
        <v>0</v>
      </c>
      <c r="AN414" s="1700">
        <f>IFERROR(VLOOKUP($A414,'2017'!$B$2:$J$163,2,FALSE),0)</f>
        <v>0</v>
      </c>
      <c r="AO414" s="1815">
        <f>IFERROR(VLOOKUP($A414,'2017'!$B$2:$J$163,3,FALSE),0)</f>
        <v>0</v>
      </c>
      <c r="AP414" s="1815">
        <f>IFERROR(VLOOKUP($A414,'2017'!$B$2:$J$163,4,FALSE),0)</f>
        <v>0</v>
      </c>
      <c r="AQ414" s="1815">
        <f>IFERROR(VLOOKUP($A414,'2017'!$B$2:$J$163,7,FALSE),0)</f>
        <v>0</v>
      </c>
      <c r="AR414" s="1740">
        <f>IFERROR(VLOOKUP($A414,'2017'!$B$2:$J$163,9,FALSE),0)</f>
        <v>0</v>
      </c>
      <c r="AS414" s="1700">
        <f>IFERROR(VLOOKUP($A414,'2016'!$B$2:$K$165,3,FALSE),0)</f>
        <v>0</v>
      </c>
      <c r="AT414" s="1796">
        <f>IFERROR(VLOOKUP($A414,'2016'!$B$2:$K$165,4,FALSE),0)</f>
        <v>0</v>
      </c>
      <c r="AU414" s="1796">
        <f>IFERROR(VLOOKUP($A414,'2016'!$B$2:$K$165,5,FALSE),0)</f>
        <v>0</v>
      </c>
      <c r="AV414" s="1796">
        <f>IFERROR(VLOOKUP($A414,'2016'!$B$2:$K$165,8,FALSE),0)</f>
        <v>0</v>
      </c>
      <c r="AW414" s="1740">
        <f>IFERROR(VLOOKUP($A414,'2016'!$B$2:$K$165,10,FALSE),0)</f>
        <v>0</v>
      </c>
      <c r="AX414" s="1700">
        <f>IFERROR(VLOOKUP($A414,'2015'!$B$2:$K$165,3,FALSE),0)</f>
        <v>0</v>
      </c>
      <c r="AY414" s="1695">
        <f>IFERROR(VLOOKUP($A414,'2015'!$B$2:$K$165,4,FALSE),0)</f>
        <v>0</v>
      </c>
      <c r="AZ414" s="1695">
        <f>IFERROR(VLOOKUP($A414,'2015'!$B$2:$K$165,5,FALSE),0)</f>
        <v>0</v>
      </c>
      <c r="BA414" s="1695">
        <f>IFERROR(VLOOKUP($A414,'2015'!$B$2:$K$165,8,FALSE),0)</f>
        <v>0</v>
      </c>
      <c r="BB414" s="1740">
        <f>IFERROR(VLOOKUP($A414,'2015'!$B$2:$K$165,10,FALSE),0)</f>
        <v>0</v>
      </c>
      <c r="BC414" s="1700">
        <f>IFERROR(VLOOKUP($A414,'2014'!$B$2:$K$157,3,FALSE),0)</f>
        <v>0</v>
      </c>
      <c r="BD414" s="1691">
        <f>IFERROR(VLOOKUP($A414,'2014'!$B$2:$K$157,4,FALSE),0)</f>
        <v>0</v>
      </c>
      <c r="BE414" s="1691">
        <f>IFERROR(VLOOKUP($A414,'2014'!$B$2:$K$157,5,FALSE),0)</f>
        <v>0</v>
      </c>
      <c r="BF414" s="1691">
        <f>IFERROR(VLOOKUP($A414,'2014'!$B$2:$K$157,8,FALSE),0)</f>
        <v>0</v>
      </c>
      <c r="BG414" s="1740">
        <f>IFERROR(VLOOKUP($A414,'2014'!$B$2:$K$157,10,FALSE),0)</f>
        <v>0</v>
      </c>
      <c r="BH414" s="1700">
        <f>IFERROR(VLOOKUP($A414,'2013'!$D$4:$I$249,2,FALSE),0)</f>
        <v>0</v>
      </c>
      <c r="BI414" s="1691">
        <f>IFERROR(VLOOKUP($A414,'2013'!$D$4:$I$249,3,FALSE),0)</f>
        <v>0</v>
      </c>
      <c r="BJ414" s="1691">
        <f>IFERROR(VLOOKUP($A414,'2013'!$D$4:$I$249,4,FALSE),0)</f>
        <v>0</v>
      </c>
      <c r="BK414" s="1691">
        <f>IFERROR(VLOOKUP($A414,'2013'!$D$4:$I$249,5,FALSE),0)</f>
        <v>0</v>
      </c>
      <c r="BL414" s="1740">
        <f>IFERROR(VLOOKUP($A414,'2013'!$D$4:$I$249,6,FALSE),0)</f>
        <v>0</v>
      </c>
      <c r="BM414" s="1737">
        <f>IFERROR(VLOOKUP($A414,'2012'!$D$3:$O$172,2,FALSE),0)</f>
        <v>0</v>
      </c>
      <c r="BN414" s="1691">
        <f>IFERROR(VLOOKUP($A414,'2012'!$D$3:$O$172,3,FALSE),0)</f>
        <v>0</v>
      </c>
      <c r="BO414" s="1743">
        <f>IFERROR(VLOOKUP($A414,'2012'!$D$3:$O$172,4,FALSE),0)</f>
        <v>0</v>
      </c>
      <c r="BP414" s="1700">
        <f>IFERROR(VLOOKUP($A414,'2012'!$D$3:$O$172,5,FALSE),0)</f>
        <v>0</v>
      </c>
      <c r="BQ414" s="1691">
        <f>IFERROR(VLOOKUP($A414,'2012'!$D$3:$O$172,6,FALSE),0)</f>
        <v>0</v>
      </c>
      <c r="BR414" s="1691">
        <f>IFERROR(VLOOKUP($A414,'2012'!$D$3:$O$172,7,FALSE),0)</f>
        <v>0</v>
      </c>
      <c r="BS414" s="1691">
        <f>IFERROR(VLOOKUP($A414,'2012'!$D$3:$O$172,8,FALSE),0)</f>
        <v>0</v>
      </c>
      <c r="BT414" s="1740">
        <f>IFERROR(VLOOKUP($A414,'2012'!$D$3:$O$172,9,FALSE),0)</f>
        <v>0</v>
      </c>
      <c r="BX414" s="1700">
        <f>IFERROR(VLOOKUP($A414,'2011'!$D$4:$I$251,2,FALSE),0)</f>
        <v>0</v>
      </c>
      <c r="BY414" s="1691">
        <f>IFERROR(VLOOKUP($A414,'2011'!$D$4:$I$251,3,FALSE),0)</f>
        <v>0</v>
      </c>
      <c r="BZ414" s="1691">
        <f>IFERROR(VLOOKUP($A414,'2011'!$D$4:$I$251,4,FALSE),0)</f>
        <v>0</v>
      </c>
      <c r="CA414" s="1691">
        <f>IFERROR(VLOOKUP($A414,'2011'!$D$4:$I$251,5,FALSE),0)</f>
        <v>0</v>
      </c>
      <c r="CB414" s="1740">
        <f>IFERROR(VLOOKUP($A414,'2011'!$D$4:$I$251,6,FALSE),0)</f>
        <v>0</v>
      </c>
      <c r="CC414" s="1700">
        <f>IFERROR(VLOOKUP($A414,'2010'!$C$3:$H$234,2,FALSE),0)</f>
        <v>0</v>
      </c>
      <c r="CD414" s="1691">
        <f>IFERROR(VLOOKUP($A414,'2010'!$C$3:$H$234,3,FALSE),0)</f>
        <v>0</v>
      </c>
      <c r="CE414" s="1691">
        <f>IFERROR(VLOOKUP($A414,'2010'!$C$3:$H$234,4,FALSE),0)</f>
        <v>0</v>
      </c>
      <c r="CF414" s="1691">
        <f>IFERROR(VLOOKUP($A414,'2010'!$C$3:$H$234,5,FALSE),0)</f>
        <v>0</v>
      </c>
      <c r="CG414" s="1740">
        <f>IFERROR(VLOOKUP($A414,'2010'!$C$3:$H$234,6,FALSE),0)</f>
        <v>0</v>
      </c>
      <c r="CH414" s="1700">
        <f>IFERROR(VLOOKUP($A414,'2009'!$C$3:$H$242,2,FALSE),0)</f>
        <v>0</v>
      </c>
      <c r="CI414" s="1691">
        <f>IFERROR(VLOOKUP($A414,'2009'!$C$3:$H$242,3,FALSE),0)</f>
        <v>0</v>
      </c>
      <c r="CJ414" s="1691">
        <f>IFERROR(VLOOKUP($A414,'2009'!$C$3:$H$242,4,FALSE),0)</f>
        <v>0</v>
      </c>
      <c r="CK414" s="1691">
        <f>IFERROR(VLOOKUP($A414,'2009'!$C$3:$H$242,5,FALSE),0)</f>
        <v>0</v>
      </c>
      <c r="CL414" s="1740">
        <f>IFERROR(VLOOKUP($A414,'2009'!$C$3:$H$242,6,FALSE),0)</f>
        <v>0</v>
      </c>
      <c r="CM414" s="1700">
        <f>IFERROR(VLOOKUP($A414,'2008'!$C$3:$H$229,2,FALSE),0)</f>
        <v>0</v>
      </c>
      <c r="CN414" s="1691">
        <f>IFERROR(VLOOKUP($A414,'2008'!$C$3:$H$229,3,FALSE),0)</f>
        <v>0</v>
      </c>
      <c r="CO414" s="1691">
        <f>IFERROR(VLOOKUP($A414,'2008'!$C$3:$H$229,4,FALSE),0)</f>
        <v>0</v>
      </c>
      <c r="CP414" s="1691">
        <f>IFERROR(VLOOKUP($A414,'2008'!$C$3:$H$229,5,FALSE),0)</f>
        <v>0</v>
      </c>
      <c r="CQ414" s="1740">
        <f>IFERROR(VLOOKUP($A414,'2008'!$C$3:$H$229,6,FALSE),0)</f>
        <v>0</v>
      </c>
      <c r="CR414" s="1700">
        <f>IFERROR(VLOOKUP($A414,'2007'!$C$3:$M$238,7,FALSE),0)</f>
        <v>0</v>
      </c>
      <c r="CS414" s="1691">
        <f>IFERROR(VLOOKUP($A414,'2007'!$C$3:$M$238,8,FALSE),0)</f>
        <v>0</v>
      </c>
      <c r="CT414" s="1691">
        <f>IFERROR(VLOOKUP($A414,'2007'!$C$3:$M$238,9,FALSE),0)</f>
        <v>0</v>
      </c>
      <c r="CU414" s="1691">
        <f>IFERROR(VLOOKUP($A414,'2007'!$C$3:$M$238,10,FALSE),0)</f>
        <v>0</v>
      </c>
      <c r="CV414" s="1740">
        <f>IFERROR(VLOOKUP($A414,'2007'!$C$3:$M$238,11,FALSE),0)</f>
        <v>0</v>
      </c>
      <c r="CW414" s="1700">
        <f>IFERROR(VLOOKUP($A414,'2006'!$A$2:$F$200,2,FALSE),0)</f>
        <v>0</v>
      </c>
      <c r="CX414" s="1691">
        <f>IFERROR(VLOOKUP($A414,'2006'!$A$2:$F$200,4,FALSE),0)</f>
        <v>0</v>
      </c>
      <c r="CY414" s="1691">
        <f>IFERROR(VLOOKUP($A414,'2006'!$A$2:$F$200,5,FALSE),0)</f>
        <v>0</v>
      </c>
      <c r="CZ414" s="1740">
        <f>IFERROR(VLOOKUP($A414,'2006'!$A$2:$F$200,6,FALSE),0)</f>
        <v>0</v>
      </c>
      <c r="DA414" s="1700">
        <f>IFERROR(VLOOKUP($A414,'2005'!$C$3:$M$205,8,FALSE),0)</f>
        <v>0</v>
      </c>
      <c r="DB414" s="1691">
        <f>IFERROR(VLOOKUP($A414,'2005'!$C$3:$M$205,9,FALSE),0)</f>
        <v>0</v>
      </c>
      <c r="DC414" s="1691">
        <f>IFERROR(VLOOKUP($A414,'2005'!$C$3:$M$205,10,FALSE),0)</f>
        <v>0</v>
      </c>
      <c r="DD414" s="1740">
        <f>IFERROR(VLOOKUP($A414,'2005'!$C$3:$M$205,11,FALSE),0)</f>
        <v>0</v>
      </c>
      <c r="DE414" s="1700">
        <f>IFERROR(VLOOKUP($A414,'2004'!$C$3:$M$213,8,FALSE),0)</f>
        <v>0</v>
      </c>
      <c r="DF414" s="1691">
        <f>IFERROR(VLOOKUP($A414,'2004'!$C$3:$M$213,9,FALSE),0)</f>
        <v>0</v>
      </c>
      <c r="DG414" s="1691">
        <f>IFERROR(VLOOKUP($A414,'2004'!$C$3:$M$213,10,FALSE),0)</f>
        <v>0</v>
      </c>
      <c r="DH414" s="1740">
        <f>IFERROR(VLOOKUP($A414,'2004'!$C$3:$M$213,11,FALSE),0)</f>
        <v>0</v>
      </c>
      <c r="DI414" s="1700">
        <f>IFERROR(VLOOKUP($A414,'2003'!$C$3:$Q$214,12,FALSE),0)</f>
        <v>0</v>
      </c>
      <c r="DJ414" s="1691">
        <f>IFERROR(VLOOKUP($A414,'2003'!$C$3:$Q$214,13,FALSE),0)</f>
        <v>0</v>
      </c>
      <c r="DK414" s="1691">
        <f>IFERROR(VLOOKUP($A414,'2003'!$C$3:$Q$214,14,FALSE),0)</f>
        <v>0</v>
      </c>
      <c r="DL414" s="1740">
        <f>IFERROR(VLOOKUP($A414,'2003'!$C$3:$Q$214,15,FALSE),0)</f>
        <v>0</v>
      </c>
      <c r="DM414" s="1700">
        <f>IFERROR(VLOOKUP($A414,'2002'!$D$3:$R$214,12,FALSE),0)</f>
        <v>12</v>
      </c>
      <c r="DN414" s="1691">
        <f>IFERROR(VLOOKUP($A414,'2002'!$D$3:$R$214,13,FALSE),0)</f>
        <v>1</v>
      </c>
      <c r="DO414" s="1691">
        <f>IFERROR(VLOOKUP($A414,'2002'!$D$3:$R$214,14,FALSE),0)</f>
        <v>0</v>
      </c>
      <c r="DP414" s="1788">
        <f>IFERROR(VLOOKUP($A414,'2002'!$D$3:$R$214,15,FALSE),0)</f>
        <v>0</v>
      </c>
      <c r="DQ414" s="1700">
        <f>IFERROR(VLOOKUP($A414,'Pre 2002'!$C$3:$CK$382,84,FALSE),0)</f>
        <v>312</v>
      </c>
      <c r="DR414" s="1695">
        <f>IFERROR(VLOOKUP($A414,'Pre 2002'!$C$3:$CK$382,85,FALSE),0)</f>
        <v>132</v>
      </c>
      <c r="DS414" s="1695">
        <f>IFERROR(VLOOKUP($A414,'Pre 2002'!$C$3:$CK$382,86,FALSE),0)</f>
        <v>3</v>
      </c>
      <c r="DT414" s="1790">
        <f>IFERROR(VLOOKUP($A414,'Pre 2002'!$C$3:$CK$382,87,FALSE),0)</f>
        <v>0.42307692307692307</v>
      </c>
      <c r="DU414" s="1741">
        <f>IFERROR(VLOOKUP(A414,'Pre 2002'!$C$3:$CG$382,83,FALSE),0)</f>
        <v>9</v>
      </c>
    </row>
    <row r="415" spans="1:125">
      <c r="A415" s="1778" t="s">
        <v>2037</v>
      </c>
      <c r="B415" s="1562">
        <f t="shared" si="150"/>
        <v>624</v>
      </c>
      <c r="C415" s="1562">
        <f t="shared" si="151"/>
        <v>230</v>
      </c>
      <c r="D415" s="1562">
        <f t="shared" si="152"/>
        <v>3</v>
      </c>
      <c r="E415" s="1563">
        <f t="shared" si="153"/>
        <v>0.36858974358974361</v>
      </c>
      <c r="F415" s="1786">
        <f t="shared" si="154"/>
        <v>17</v>
      </c>
      <c r="G415" s="1595" t="s">
        <v>2159</v>
      </c>
      <c r="H415" s="1567">
        <f t="shared" si="160"/>
        <v>17</v>
      </c>
      <c r="I415" s="1734">
        <f t="shared" si="161"/>
        <v>624</v>
      </c>
      <c r="J415" s="1734">
        <f t="shared" si="162"/>
        <v>230</v>
      </c>
      <c r="K415" s="1734">
        <f t="shared" si="163"/>
        <v>3</v>
      </c>
      <c r="L415" s="1806">
        <f t="shared" si="164"/>
        <v>0.36858974358974361</v>
      </c>
      <c r="M415" s="1751"/>
      <c r="N415" s="1751"/>
      <c r="O415" s="1700">
        <f>IFERROR(VLOOKUP($A415,'2022'!$B$2:$K$174,3,FALSE),0)</f>
        <v>0</v>
      </c>
      <c r="P415" s="1858">
        <f>IFERROR(VLOOKUP($A415,'2022'!$B$2:$K$174,4,FALSE),0)</f>
        <v>0</v>
      </c>
      <c r="Q415" s="1858">
        <f>IFERROR(VLOOKUP($A415,'2022'!$B$2:$K$174,5,FALSE),0)</f>
        <v>0</v>
      </c>
      <c r="R415" s="1858">
        <f>IFERROR(VLOOKUP($A415,'2022'!$B$2:$K$174,8,FALSE),0)</f>
        <v>0</v>
      </c>
      <c r="S415" s="1740">
        <f>IFERROR(VLOOKUP($A415,'2022'!$B$2:$K$174,10,FALSE),0)</f>
        <v>0</v>
      </c>
      <c r="T415" s="1700">
        <f>IFERROR(VLOOKUP($A415,'2021'!$B$2:$K$174,3,FALSE),0)</f>
        <v>0</v>
      </c>
      <c r="U415" s="1843">
        <f>IFERROR(VLOOKUP($A415,'2021'!$B$2:$K$174,4,FALSE),0)</f>
        <v>0</v>
      </c>
      <c r="V415" s="1843">
        <f>IFERROR(VLOOKUP($A415,'2021'!$B$2:$K$174,5,FALSE),0)</f>
        <v>0</v>
      </c>
      <c r="W415" s="1843">
        <f>IFERROR(VLOOKUP($A415,'2021'!$B$2:$K$174,8,FALSE),0)</f>
        <v>0</v>
      </c>
      <c r="X415" s="1740">
        <f>IFERROR(VLOOKUP($A415,'2021'!$B$2:$K$174,10,FALSE),0)</f>
        <v>0</v>
      </c>
      <c r="Y415" s="1700">
        <f>IFERROR(VLOOKUP($A415,'2020'!$B$2:$K$170,3,FALSE),0)</f>
        <v>0</v>
      </c>
      <c r="Z415" s="1829">
        <f>IFERROR(VLOOKUP($A415,'2020'!$B$2:$K$170,4,FALSE),0)</f>
        <v>0</v>
      </c>
      <c r="AA415" s="1829">
        <f>IFERROR(VLOOKUP($A415,'2020'!$B$2:$K$170,5,FALSE),0)</f>
        <v>0</v>
      </c>
      <c r="AB415" s="1829">
        <f>IFERROR(VLOOKUP($A415,'2020'!$B$2:$K$170,8,FALSE),0)</f>
        <v>0</v>
      </c>
      <c r="AC415" s="1740">
        <f>IFERROR(VLOOKUP($A415,'2020'!$B$2:$K$170,10,FALSE),0)</f>
        <v>0</v>
      </c>
      <c r="AD415" s="1700">
        <f>IFERROR(VLOOKUP($A415,'2019'!$B$2:$K$170,3,FALSE),0)</f>
        <v>0</v>
      </c>
      <c r="AE415" s="1823">
        <f>IFERROR(VLOOKUP($A415,'2019'!$B$2:$K$170,4,FALSE),0)</f>
        <v>0</v>
      </c>
      <c r="AF415" s="1823">
        <f>IFERROR(VLOOKUP($A415,'2019'!$B$2:$K$170,5,FALSE),0)</f>
        <v>0</v>
      </c>
      <c r="AG415" s="1823">
        <f>IFERROR(VLOOKUP($A415,'2019'!$B$2:$K$170,8,FALSE),0)</f>
        <v>0</v>
      </c>
      <c r="AH415" s="1740">
        <f>IFERROR(VLOOKUP($A415,'2019'!$B$2:$K$170,10,FALSE),0)</f>
        <v>0</v>
      </c>
      <c r="AI415" s="1700">
        <f>IFERROR(VLOOKUP($A415,'2018'!$B$2:$K$170,3,FALSE),0)</f>
        <v>0</v>
      </c>
      <c r="AJ415" s="1821">
        <f>IFERROR(VLOOKUP($A415,'2018'!$B$2:$K$170,4,FALSE),0)</f>
        <v>0</v>
      </c>
      <c r="AK415" s="1821">
        <f>IFERROR(VLOOKUP($A415,'2018'!$B$2:$K$170,5,FALSE),0)</f>
        <v>0</v>
      </c>
      <c r="AL415" s="1821">
        <f>IFERROR(VLOOKUP($A415,'2018'!$B$2:$K$170,8,FALSE),0)</f>
        <v>0</v>
      </c>
      <c r="AM415" s="1740">
        <f>IFERROR(VLOOKUP($A415,'2018'!$B$2:$K$170,10,FALSE),0)</f>
        <v>0</v>
      </c>
      <c r="AN415" s="1700">
        <f>IFERROR(VLOOKUP($A415,'2017'!$B$2:$J$163,2,FALSE),0)</f>
        <v>0</v>
      </c>
      <c r="AO415" s="1815">
        <f>IFERROR(VLOOKUP($A415,'2017'!$B$2:$J$163,3,FALSE),0)</f>
        <v>0</v>
      </c>
      <c r="AP415" s="1815">
        <f>IFERROR(VLOOKUP($A415,'2017'!$B$2:$J$163,4,FALSE),0)</f>
        <v>0</v>
      </c>
      <c r="AQ415" s="1815">
        <f>IFERROR(VLOOKUP($A415,'2017'!$B$2:$J$163,7,FALSE),0)</f>
        <v>0</v>
      </c>
      <c r="AR415" s="1740">
        <f>IFERROR(VLOOKUP($A415,'2017'!$B$2:$J$163,9,FALSE),0)</f>
        <v>0</v>
      </c>
      <c r="AS415" s="1700">
        <f>IFERROR(VLOOKUP($A415,'2016'!$B$2:$K$165,3,FALSE),0)</f>
        <v>0</v>
      </c>
      <c r="AT415" s="1796">
        <f>IFERROR(VLOOKUP($A415,'2016'!$B$2:$K$165,4,FALSE),0)</f>
        <v>0</v>
      </c>
      <c r="AU415" s="1796">
        <f>IFERROR(VLOOKUP($A415,'2016'!$B$2:$K$165,5,FALSE),0)</f>
        <v>0</v>
      </c>
      <c r="AV415" s="1796">
        <f>IFERROR(VLOOKUP($A415,'2016'!$B$2:$K$165,8,FALSE),0)</f>
        <v>0</v>
      </c>
      <c r="AW415" s="1740">
        <f>IFERROR(VLOOKUP($A415,'2016'!$B$2:$K$165,10,FALSE),0)</f>
        <v>0</v>
      </c>
      <c r="AX415" s="1700">
        <f>IFERROR(VLOOKUP($A415,'2015'!$B$2:$K$165,3,FALSE),0)</f>
        <v>0</v>
      </c>
      <c r="AY415" s="1695">
        <f>IFERROR(VLOOKUP($A415,'2015'!$B$2:$K$165,4,FALSE),0)</f>
        <v>0</v>
      </c>
      <c r="AZ415" s="1695">
        <f>IFERROR(VLOOKUP($A415,'2015'!$B$2:$K$165,5,FALSE),0)</f>
        <v>0</v>
      </c>
      <c r="BA415" s="1695">
        <f>IFERROR(VLOOKUP($A415,'2015'!$B$2:$K$165,8,FALSE),0)</f>
        <v>0</v>
      </c>
      <c r="BB415" s="1740">
        <f>IFERROR(VLOOKUP($A415,'2015'!$B$2:$K$165,10,FALSE),0)</f>
        <v>0</v>
      </c>
      <c r="BC415" s="1700">
        <f>IFERROR(VLOOKUP($A415,'2014'!$B$2:$K$157,3,FALSE),0)</f>
        <v>0</v>
      </c>
      <c r="BD415" s="1691">
        <f>IFERROR(VLOOKUP($A415,'2014'!$B$2:$K$157,4,FALSE),0)</f>
        <v>0</v>
      </c>
      <c r="BE415" s="1691">
        <f>IFERROR(VLOOKUP($A415,'2014'!$B$2:$K$157,5,FALSE),0)</f>
        <v>0</v>
      </c>
      <c r="BF415" s="1691">
        <f>IFERROR(VLOOKUP($A415,'2014'!$B$2:$K$157,8,FALSE),0)</f>
        <v>0</v>
      </c>
      <c r="BG415" s="1740">
        <f>IFERROR(VLOOKUP($A415,'2014'!$B$2:$K$157,10,FALSE),0)</f>
        <v>0</v>
      </c>
      <c r="BH415" s="1700">
        <f>IFERROR(VLOOKUP($A415,'2013'!$D$4:$I$249,2,FALSE),0)</f>
        <v>0</v>
      </c>
      <c r="BI415" s="1691">
        <f>IFERROR(VLOOKUP($A415,'2013'!$D$4:$I$249,3,FALSE),0)</f>
        <v>0</v>
      </c>
      <c r="BJ415" s="1691">
        <f>IFERROR(VLOOKUP($A415,'2013'!$D$4:$I$249,4,FALSE),0)</f>
        <v>0</v>
      </c>
      <c r="BK415" s="1691">
        <f>IFERROR(VLOOKUP($A415,'2013'!$D$4:$I$249,5,FALSE),0)</f>
        <v>0</v>
      </c>
      <c r="BL415" s="1740">
        <f>IFERROR(VLOOKUP($A415,'2013'!$D$4:$I$249,6,FALSE),0)</f>
        <v>0</v>
      </c>
      <c r="BM415" s="1737">
        <f>IFERROR(VLOOKUP($A415,'2012'!$D$3:$O$172,2,FALSE),0)</f>
        <v>0</v>
      </c>
      <c r="BN415" s="1691">
        <f>IFERROR(VLOOKUP($A415,'2012'!$D$3:$O$172,3,FALSE),0)</f>
        <v>0</v>
      </c>
      <c r="BO415" s="1743">
        <f>IFERROR(VLOOKUP($A415,'2012'!$D$3:$O$172,4,FALSE),0)</f>
        <v>0</v>
      </c>
      <c r="BP415" s="1700">
        <f>IFERROR(VLOOKUP($A415,'2012'!$D$3:$O$172,5,FALSE),0)</f>
        <v>0</v>
      </c>
      <c r="BQ415" s="1691">
        <f>IFERROR(VLOOKUP($A415,'2012'!$D$3:$O$172,6,FALSE),0)</f>
        <v>0</v>
      </c>
      <c r="BR415" s="1691">
        <f>IFERROR(VLOOKUP($A415,'2012'!$D$3:$O$172,7,FALSE),0)</f>
        <v>0</v>
      </c>
      <c r="BS415" s="1691">
        <f>IFERROR(VLOOKUP($A415,'2012'!$D$3:$O$172,8,FALSE),0)</f>
        <v>0</v>
      </c>
      <c r="BT415" s="1740">
        <f>IFERROR(VLOOKUP($A415,'2012'!$D$3:$O$172,9,FALSE),0)</f>
        <v>0</v>
      </c>
      <c r="BX415" s="1700">
        <f>IFERROR(VLOOKUP($A415,'2011'!$D$4:$I$251,2,FALSE),0)</f>
        <v>0</v>
      </c>
      <c r="BY415" s="1691">
        <f>IFERROR(VLOOKUP($A415,'2011'!$D$4:$I$251,3,FALSE),0)</f>
        <v>0</v>
      </c>
      <c r="BZ415" s="1691">
        <f>IFERROR(VLOOKUP($A415,'2011'!$D$4:$I$251,4,FALSE),0)</f>
        <v>0</v>
      </c>
      <c r="CA415" s="1691">
        <f>IFERROR(VLOOKUP($A415,'2011'!$D$4:$I$251,5,FALSE),0)</f>
        <v>0</v>
      </c>
      <c r="CB415" s="1740">
        <f>IFERROR(VLOOKUP($A415,'2011'!$D$4:$I$251,6,FALSE),0)</f>
        <v>0</v>
      </c>
      <c r="CC415" s="1700">
        <f>IFERROR(VLOOKUP($A415,'2010'!$C$3:$H$234,2,FALSE),0)</f>
        <v>0</v>
      </c>
      <c r="CD415" s="1691">
        <f>IFERROR(VLOOKUP($A415,'2010'!$C$3:$H$234,3,FALSE),0)</f>
        <v>0</v>
      </c>
      <c r="CE415" s="1691">
        <f>IFERROR(VLOOKUP($A415,'2010'!$C$3:$H$234,4,FALSE),0)</f>
        <v>0</v>
      </c>
      <c r="CF415" s="1691">
        <f>IFERROR(VLOOKUP($A415,'2010'!$C$3:$H$234,5,FALSE),0)</f>
        <v>0</v>
      </c>
      <c r="CG415" s="1740">
        <f>IFERROR(VLOOKUP($A415,'2010'!$C$3:$H$234,6,FALSE),0)</f>
        <v>0</v>
      </c>
      <c r="CH415" s="1700">
        <f>IFERROR(VLOOKUP($A415,'2009'!$C$3:$H$242,2,FALSE),0)</f>
        <v>0</v>
      </c>
      <c r="CI415" s="1691">
        <f>IFERROR(VLOOKUP($A415,'2009'!$C$3:$H$242,3,FALSE),0)</f>
        <v>0</v>
      </c>
      <c r="CJ415" s="1691">
        <f>IFERROR(VLOOKUP($A415,'2009'!$C$3:$H$242,4,FALSE),0)</f>
        <v>0</v>
      </c>
      <c r="CK415" s="1691">
        <f>IFERROR(VLOOKUP($A415,'2009'!$C$3:$H$242,5,FALSE),0)</f>
        <v>0</v>
      </c>
      <c r="CL415" s="1740">
        <f>IFERROR(VLOOKUP($A415,'2009'!$C$3:$H$242,6,FALSE),0)</f>
        <v>0</v>
      </c>
      <c r="CM415" s="1700">
        <f>IFERROR(VLOOKUP($A415,'2008'!$C$3:$H$229,2,FALSE),0)</f>
        <v>0</v>
      </c>
      <c r="CN415" s="1691">
        <f>IFERROR(VLOOKUP($A415,'2008'!$C$3:$H$229,3,FALSE),0)</f>
        <v>0</v>
      </c>
      <c r="CO415" s="1691">
        <f>IFERROR(VLOOKUP($A415,'2008'!$C$3:$H$229,4,FALSE),0)</f>
        <v>0</v>
      </c>
      <c r="CP415" s="1691">
        <f>IFERROR(VLOOKUP($A415,'2008'!$C$3:$H$229,5,FALSE),0)</f>
        <v>0</v>
      </c>
      <c r="CQ415" s="1740">
        <f>IFERROR(VLOOKUP($A415,'2008'!$C$3:$H$229,6,FALSE),0)</f>
        <v>0</v>
      </c>
      <c r="CR415" s="1700">
        <f>IFERROR(VLOOKUP($A415,'2007'!$C$3:$M$238,7,FALSE),0)</f>
        <v>0</v>
      </c>
      <c r="CS415" s="1691">
        <f>IFERROR(VLOOKUP($A415,'2007'!$C$3:$M$238,8,FALSE),0)</f>
        <v>0</v>
      </c>
      <c r="CT415" s="1691">
        <f>IFERROR(VLOOKUP($A415,'2007'!$C$3:$M$238,9,FALSE),0)</f>
        <v>0</v>
      </c>
      <c r="CU415" s="1691">
        <f>IFERROR(VLOOKUP($A415,'2007'!$C$3:$M$238,10,FALSE),0)</f>
        <v>0</v>
      </c>
      <c r="CV415" s="1740">
        <f>IFERROR(VLOOKUP($A415,'2007'!$C$3:$M$238,11,FALSE),0)</f>
        <v>0</v>
      </c>
      <c r="CW415" s="1700">
        <f>IFERROR(VLOOKUP($A415,'2006'!$A$2:$F$200,2,FALSE),0)</f>
        <v>0</v>
      </c>
      <c r="CX415" s="1691">
        <f>IFERROR(VLOOKUP($A415,'2006'!$A$2:$F$200,4,FALSE),0)</f>
        <v>0</v>
      </c>
      <c r="CY415" s="1691">
        <f>IFERROR(VLOOKUP($A415,'2006'!$A$2:$F$200,5,FALSE),0)</f>
        <v>0</v>
      </c>
      <c r="CZ415" s="1740">
        <f>IFERROR(VLOOKUP($A415,'2006'!$A$2:$F$200,6,FALSE),0)</f>
        <v>0</v>
      </c>
      <c r="DA415" s="1700">
        <f>IFERROR(VLOOKUP($A415,'2005'!$C$3:$M$205,8,FALSE),0)</f>
        <v>0</v>
      </c>
      <c r="DB415" s="1691">
        <f>IFERROR(VLOOKUP($A415,'2005'!$C$3:$M$205,9,FALSE),0)</f>
        <v>0</v>
      </c>
      <c r="DC415" s="1691">
        <f>IFERROR(VLOOKUP($A415,'2005'!$C$3:$M$205,10,FALSE),0)</f>
        <v>0</v>
      </c>
      <c r="DD415" s="1740">
        <f>IFERROR(VLOOKUP($A415,'2005'!$C$3:$M$205,11,FALSE),0)</f>
        <v>0</v>
      </c>
      <c r="DE415" s="1700">
        <f>IFERROR(VLOOKUP($A415,'2004'!$C$3:$M$213,8,FALSE),0)</f>
        <v>0</v>
      </c>
      <c r="DF415" s="1691">
        <f>IFERROR(VLOOKUP($A415,'2004'!$C$3:$M$213,9,FALSE),0)</f>
        <v>0</v>
      </c>
      <c r="DG415" s="1691">
        <f>IFERROR(VLOOKUP($A415,'2004'!$C$3:$M$213,10,FALSE),0)</f>
        <v>0</v>
      </c>
      <c r="DH415" s="1740">
        <f>IFERROR(VLOOKUP($A415,'2004'!$C$3:$M$213,11,FALSE),0)</f>
        <v>0</v>
      </c>
      <c r="DI415" s="1700">
        <f>IFERROR(VLOOKUP($A415,'2003'!$C$3:$Q$214,12,FALSE),0)</f>
        <v>0</v>
      </c>
      <c r="DJ415" s="1691">
        <f>IFERROR(VLOOKUP($A415,'2003'!$C$3:$Q$214,13,FALSE),0)</f>
        <v>0</v>
      </c>
      <c r="DK415" s="1691">
        <f>IFERROR(VLOOKUP($A415,'2003'!$C$3:$Q$214,14,FALSE),0)</f>
        <v>0</v>
      </c>
      <c r="DL415" s="1740">
        <f>IFERROR(VLOOKUP($A415,'2003'!$C$3:$Q$214,15,FALSE),0)</f>
        <v>0</v>
      </c>
      <c r="DM415" s="1700">
        <f>IFERROR(VLOOKUP($A415,'2002'!$D$3:$R$214,12,FALSE),0)</f>
        <v>0</v>
      </c>
      <c r="DN415" s="1691">
        <f>IFERROR(VLOOKUP($A415,'2002'!$D$3:$R$214,13,FALSE),0)</f>
        <v>0</v>
      </c>
      <c r="DO415" s="1691">
        <f>IFERROR(VLOOKUP($A415,'2002'!$D$3:$R$214,14,FALSE),0)</f>
        <v>0</v>
      </c>
      <c r="DP415" s="1788">
        <f>IFERROR(VLOOKUP($A415,'2002'!$D$3:$R$214,15,FALSE),0)</f>
        <v>0</v>
      </c>
      <c r="DQ415" s="1700">
        <f>IFERROR(VLOOKUP($A415,'Pre 2002'!$C$3:$CK$382,84,FALSE),0)</f>
        <v>624</v>
      </c>
      <c r="DR415" s="1695">
        <f>IFERROR(VLOOKUP($A415,'Pre 2002'!$C$3:$CK$382,85,FALSE),0)</f>
        <v>230</v>
      </c>
      <c r="DS415" s="1695">
        <f>IFERROR(VLOOKUP($A415,'Pre 2002'!$C$3:$CK$382,86,FALSE),0)</f>
        <v>3</v>
      </c>
      <c r="DT415" s="1790">
        <f>IFERROR(VLOOKUP($A415,'Pre 2002'!$C$3:$CK$382,87,FALSE),0)</f>
        <v>0.36858974358974361</v>
      </c>
      <c r="DU415" s="1741">
        <f>IFERROR(VLOOKUP(A415,'Pre 2002'!$C$3:$CG$382,83,FALSE),0)</f>
        <v>17</v>
      </c>
    </row>
    <row r="416" spans="1:125">
      <c r="A416" s="1778" t="s">
        <v>1892</v>
      </c>
      <c r="B416" s="1562">
        <f t="shared" si="150"/>
        <v>59</v>
      </c>
      <c r="C416" s="1562">
        <f t="shared" si="151"/>
        <v>45</v>
      </c>
      <c r="D416" s="1562">
        <f t="shared" si="152"/>
        <v>2</v>
      </c>
      <c r="E416" s="1563">
        <f t="shared" si="153"/>
        <v>0.76271186440677963</v>
      </c>
      <c r="F416" s="1786">
        <f t="shared" si="154"/>
        <v>2</v>
      </c>
      <c r="G416" s="1595" t="s">
        <v>2159</v>
      </c>
      <c r="H416" s="1567">
        <f t="shared" si="160"/>
        <v>2</v>
      </c>
      <c r="I416" s="1734">
        <f t="shared" si="161"/>
        <v>59</v>
      </c>
      <c r="J416" s="1734">
        <f t="shared" si="162"/>
        <v>45</v>
      </c>
      <c r="K416" s="1734">
        <f t="shared" si="163"/>
        <v>2</v>
      </c>
      <c r="L416" s="1806">
        <f t="shared" si="164"/>
        <v>0.76271186440677963</v>
      </c>
      <c r="M416" s="1751"/>
      <c r="N416" s="1751"/>
      <c r="O416" s="1700">
        <f>IFERROR(VLOOKUP($A416,'2022'!$B$2:$K$174,3,FALSE),0)</f>
        <v>0</v>
      </c>
      <c r="P416" s="1858">
        <f>IFERROR(VLOOKUP($A416,'2022'!$B$2:$K$174,4,FALSE),0)</f>
        <v>0</v>
      </c>
      <c r="Q416" s="1858">
        <f>IFERROR(VLOOKUP($A416,'2022'!$B$2:$K$174,5,FALSE),0)</f>
        <v>0</v>
      </c>
      <c r="R416" s="1858">
        <f>IFERROR(VLOOKUP($A416,'2022'!$B$2:$K$174,8,FALSE),0)</f>
        <v>0</v>
      </c>
      <c r="S416" s="1740">
        <f>IFERROR(VLOOKUP($A416,'2022'!$B$2:$K$174,10,FALSE),0)</f>
        <v>0</v>
      </c>
      <c r="T416" s="1700">
        <f>IFERROR(VLOOKUP($A416,'2021'!$B$2:$K$174,3,FALSE),0)</f>
        <v>0</v>
      </c>
      <c r="U416" s="1843">
        <f>IFERROR(VLOOKUP($A416,'2021'!$B$2:$K$174,4,FALSE),0)</f>
        <v>0</v>
      </c>
      <c r="V416" s="1843">
        <f>IFERROR(VLOOKUP($A416,'2021'!$B$2:$K$174,5,FALSE),0)</f>
        <v>0</v>
      </c>
      <c r="W416" s="1843">
        <f>IFERROR(VLOOKUP($A416,'2021'!$B$2:$K$174,8,FALSE),0)</f>
        <v>0</v>
      </c>
      <c r="X416" s="1740">
        <f>IFERROR(VLOOKUP($A416,'2021'!$B$2:$K$174,10,FALSE),0)</f>
        <v>0</v>
      </c>
      <c r="Y416" s="1700">
        <f>IFERROR(VLOOKUP($A416,'2020'!$B$2:$K$170,3,FALSE),0)</f>
        <v>0</v>
      </c>
      <c r="Z416" s="1829">
        <f>IFERROR(VLOOKUP($A416,'2020'!$B$2:$K$170,4,FALSE),0)</f>
        <v>0</v>
      </c>
      <c r="AA416" s="1829">
        <f>IFERROR(VLOOKUP($A416,'2020'!$B$2:$K$170,5,FALSE),0)</f>
        <v>0</v>
      </c>
      <c r="AB416" s="1829">
        <f>IFERROR(VLOOKUP($A416,'2020'!$B$2:$K$170,8,FALSE),0)</f>
        <v>0</v>
      </c>
      <c r="AC416" s="1740">
        <f>IFERROR(VLOOKUP($A416,'2020'!$B$2:$K$170,10,FALSE),0)</f>
        <v>0</v>
      </c>
      <c r="AD416" s="1700">
        <f>IFERROR(VLOOKUP($A416,'2019'!$B$2:$K$170,3,FALSE),0)</f>
        <v>0</v>
      </c>
      <c r="AE416" s="1823">
        <f>IFERROR(VLOOKUP($A416,'2019'!$B$2:$K$170,4,FALSE),0)</f>
        <v>0</v>
      </c>
      <c r="AF416" s="1823">
        <f>IFERROR(VLOOKUP($A416,'2019'!$B$2:$K$170,5,FALSE),0)</f>
        <v>0</v>
      </c>
      <c r="AG416" s="1823">
        <f>IFERROR(VLOOKUP($A416,'2019'!$B$2:$K$170,8,FALSE),0)</f>
        <v>0</v>
      </c>
      <c r="AH416" s="1740">
        <f>IFERROR(VLOOKUP($A416,'2019'!$B$2:$K$170,10,FALSE),0)</f>
        <v>0</v>
      </c>
      <c r="AI416" s="1700">
        <f>IFERROR(VLOOKUP($A416,'2018'!$B$2:$K$170,3,FALSE),0)</f>
        <v>0</v>
      </c>
      <c r="AJ416" s="1821">
        <f>IFERROR(VLOOKUP($A416,'2018'!$B$2:$K$170,4,FALSE),0)</f>
        <v>0</v>
      </c>
      <c r="AK416" s="1821">
        <f>IFERROR(VLOOKUP($A416,'2018'!$B$2:$K$170,5,FALSE),0)</f>
        <v>0</v>
      </c>
      <c r="AL416" s="1821">
        <f>IFERROR(VLOOKUP($A416,'2018'!$B$2:$K$170,8,FALSE),0)</f>
        <v>0</v>
      </c>
      <c r="AM416" s="1740">
        <f>IFERROR(VLOOKUP($A416,'2018'!$B$2:$K$170,10,FALSE),0)</f>
        <v>0</v>
      </c>
      <c r="AN416" s="1700">
        <f>IFERROR(VLOOKUP($A416,'2017'!$B$2:$J$163,2,FALSE),0)</f>
        <v>0</v>
      </c>
      <c r="AO416" s="1815">
        <f>IFERROR(VLOOKUP($A416,'2017'!$B$2:$J$163,3,FALSE),0)</f>
        <v>0</v>
      </c>
      <c r="AP416" s="1815">
        <f>IFERROR(VLOOKUP($A416,'2017'!$B$2:$J$163,4,FALSE),0)</f>
        <v>0</v>
      </c>
      <c r="AQ416" s="1815">
        <f>IFERROR(VLOOKUP($A416,'2017'!$B$2:$J$163,7,FALSE),0)</f>
        <v>0</v>
      </c>
      <c r="AR416" s="1740">
        <f>IFERROR(VLOOKUP($A416,'2017'!$B$2:$J$163,9,FALSE),0)</f>
        <v>0</v>
      </c>
      <c r="AS416" s="1700">
        <f>IFERROR(VLOOKUP($A416,'2016'!$B$2:$K$165,3,FALSE),0)</f>
        <v>0</v>
      </c>
      <c r="AT416" s="1796">
        <f>IFERROR(VLOOKUP($A416,'2016'!$B$2:$K$165,4,FALSE),0)</f>
        <v>0</v>
      </c>
      <c r="AU416" s="1796">
        <f>IFERROR(VLOOKUP($A416,'2016'!$B$2:$K$165,5,FALSE),0)</f>
        <v>0</v>
      </c>
      <c r="AV416" s="1796">
        <f>IFERROR(VLOOKUP($A416,'2016'!$B$2:$K$165,8,FALSE),0)</f>
        <v>0</v>
      </c>
      <c r="AW416" s="1740">
        <f>IFERROR(VLOOKUP($A416,'2016'!$B$2:$K$165,10,FALSE),0)</f>
        <v>0</v>
      </c>
      <c r="AX416" s="1700">
        <f>IFERROR(VLOOKUP($A416,'2015'!$B$2:$K$165,3,FALSE),0)</f>
        <v>0</v>
      </c>
      <c r="AY416" s="1695">
        <f>IFERROR(VLOOKUP($A416,'2015'!$B$2:$K$165,4,FALSE),0)</f>
        <v>0</v>
      </c>
      <c r="AZ416" s="1695">
        <f>IFERROR(VLOOKUP($A416,'2015'!$B$2:$K$165,5,FALSE),0)</f>
        <v>0</v>
      </c>
      <c r="BA416" s="1695">
        <f>IFERROR(VLOOKUP($A416,'2015'!$B$2:$K$165,8,FALSE),0)</f>
        <v>0</v>
      </c>
      <c r="BB416" s="1740">
        <f>IFERROR(VLOOKUP($A416,'2015'!$B$2:$K$165,10,FALSE),0)</f>
        <v>0</v>
      </c>
      <c r="BC416" s="1700">
        <f>IFERROR(VLOOKUP($A416,'2014'!$B$2:$K$157,3,FALSE),0)</f>
        <v>0</v>
      </c>
      <c r="BD416" s="1691">
        <f>IFERROR(VLOOKUP($A416,'2014'!$B$2:$K$157,4,FALSE),0)</f>
        <v>0</v>
      </c>
      <c r="BE416" s="1691">
        <f>IFERROR(VLOOKUP($A416,'2014'!$B$2:$K$157,5,FALSE),0)</f>
        <v>0</v>
      </c>
      <c r="BF416" s="1691">
        <f>IFERROR(VLOOKUP($A416,'2014'!$B$2:$K$157,8,FALSE),0)</f>
        <v>0</v>
      </c>
      <c r="BG416" s="1740">
        <f>IFERROR(VLOOKUP($A416,'2014'!$B$2:$K$157,10,FALSE),0)</f>
        <v>0</v>
      </c>
      <c r="BH416" s="1700">
        <f>IFERROR(VLOOKUP($A416,'2013'!$D$4:$I$249,2,FALSE),0)</f>
        <v>0</v>
      </c>
      <c r="BI416" s="1691">
        <f>IFERROR(VLOOKUP($A416,'2013'!$D$4:$I$249,3,FALSE),0)</f>
        <v>0</v>
      </c>
      <c r="BJ416" s="1691">
        <f>IFERROR(VLOOKUP($A416,'2013'!$D$4:$I$249,4,FALSE),0)</f>
        <v>0</v>
      </c>
      <c r="BK416" s="1691">
        <f>IFERROR(VLOOKUP($A416,'2013'!$D$4:$I$249,5,FALSE),0)</f>
        <v>0</v>
      </c>
      <c r="BL416" s="1740">
        <f>IFERROR(VLOOKUP($A416,'2013'!$D$4:$I$249,6,FALSE),0)</f>
        <v>0</v>
      </c>
      <c r="BM416" s="1737">
        <f>IFERROR(VLOOKUP($A416,'2012'!$D$3:$O$172,2,FALSE),0)</f>
        <v>0</v>
      </c>
      <c r="BN416" s="1691">
        <f>IFERROR(VLOOKUP($A416,'2012'!$D$3:$O$172,3,FALSE),0)</f>
        <v>0</v>
      </c>
      <c r="BO416" s="1743">
        <f>IFERROR(VLOOKUP($A416,'2012'!$D$3:$O$172,4,FALSE),0)</f>
        <v>0</v>
      </c>
      <c r="BP416" s="1700">
        <f>IFERROR(VLOOKUP($A416,'2012'!$D$3:$O$172,5,FALSE),0)</f>
        <v>0</v>
      </c>
      <c r="BQ416" s="1691">
        <f>IFERROR(VLOOKUP($A416,'2012'!$D$3:$O$172,6,FALSE),0)</f>
        <v>0</v>
      </c>
      <c r="BR416" s="1691">
        <f>IFERROR(VLOOKUP($A416,'2012'!$D$3:$O$172,7,FALSE),0)</f>
        <v>0</v>
      </c>
      <c r="BS416" s="1691">
        <f>IFERROR(VLOOKUP($A416,'2012'!$D$3:$O$172,8,FALSE),0)</f>
        <v>0</v>
      </c>
      <c r="BT416" s="1740">
        <f>IFERROR(VLOOKUP($A416,'2012'!$D$3:$O$172,9,FALSE),0)</f>
        <v>0</v>
      </c>
      <c r="BX416" s="1700">
        <f>IFERROR(VLOOKUP($A416,'2011'!$D$4:$I$251,2,FALSE),0)</f>
        <v>0</v>
      </c>
      <c r="BY416" s="1691">
        <f>IFERROR(VLOOKUP($A416,'2011'!$D$4:$I$251,3,FALSE),0)</f>
        <v>0</v>
      </c>
      <c r="BZ416" s="1691">
        <f>IFERROR(VLOOKUP($A416,'2011'!$D$4:$I$251,4,FALSE),0)</f>
        <v>0</v>
      </c>
      <c r="CA416" s="1691">
        <f>IFERROR(VLOOKUP($A416,'2011'!$D$4:$I$251,5,FALSE),0)</f>
        <v>0</v>
      </c>
      <c r="CB416" s="1740">
        <f>IFERROR(VLOOKUP($A416,'2011'!$D$4:$I$251,6,FALSE),0)</f>
        <v>0</v>
      </c>
      <c r="CC416" s="1700">
        <f>IFERROR(VLOOKUP($A416,'2010'!$C$3:$H$234,2,FALSE),0)</f>
        <v>0</v>
      </c>
      <c r="CD416" s="1691">
        <f>IFERROR(VLOOKUP($A416,'2010'!$C$3:$H$234,3,FALSE),0)</f>
        <v>0</v>
      </c>
      <c r="CE416" s="1691">
        <f>IFERROR(VLOOKUP($A416,'2010'!$C$3:$H$234,4,FALSE),0)</f>
        <v>0</v>
      </c>
      <c r="CF416" s="1691">
        <f>IFERROR(VLOOKUP($A416,'2010'!$C$3:$H$234,5,FALSE),0)</f>
        <v>0</v>
      </c>
      <c r="CG416" s="1740">
        <f>IFERROR(VLOOKUP($A416,'2010'!$C$3:$H$234,6,FALSE),0)</f>
        <v>0</v>
      </c>
      <c r="CH416" s="1700">
        <f>IFERROR(VLOOKUP($A416,'2009'!$C$3:$H$242,2,FALSE),0)</f>
        <v>0</v>
      </c>
      <c r="CI416" s="1691">
        <f>IFERROR(VLOOKUP($A416,'2009'!$C$3:$H$242,3,FALSE),0)</f>
        <v>0</v>
      </c>
      <c r="CJ416" s="1691">
        <f>IFERROR(VLOOKUP($A416,'2009'!$C$3:$H$242,4,FALSE),0)</f>
        <v>0</v>
      </c>
      <c r="CK416" s="1691">
        <f>IFERROR(VLOOKUP($A416,'2009'!$C$3:$H$242,5,FALSE),0)</f>
        <v>0</v>
      </c>
      <c r="CL416" s="1740">
        <f>IFERROR(VLOOKUP($A416,'2009'!$C$3:$H$242,6,FALSE),0)</f>
        <v>0</v>
      </c>
      <c r="CM416" s="1700">
        <f>IFERROR(VLOOKUP($A416,'2008'!$C$3:$H$229,2,FALSE),0)</f>
        <v>0</v>
      </c>
      <c r="CN416" s="1691">
        <f>IFERROR(VLOOKUP($A416,'2008'!$C$3:$H$229,3,FALSE),0)</f>
        <v>0</v>
      </c>
      <c r="CO416" s="1691">
        <f>IFERROR(VLOOKUP($A416,'2008'!$C$3:$H$229,4,FALSE),0)</f>
        <v>0</v>
      </c>
      <c r="CP416" s="1691">
        <f>IFERROR(VLOOKUP($A416,'2008'!$C$3:$H$229,5,FALSE),0)</f>
        <v>0</v>
      </c>
      <c r="CQ416" s="1740">
        <f>IFERROR(VLOOKUP($A416,'2008'!$C$3:$H$229,6,FALSE),0)</f>
        <v>0</v>
      </c>
      <c r="CR416" s="1700">
        <f>IFERROR(VLOOKUP($A416,'2007'!$C$3:$M$238,7,FALSE),0)</f>
        <v>0</v>
      </c>
      <c r="CS416" s="1691">
        <f>IFERROR(VLOOKUP($A416,'2007'!$C$3:$M$238,8,FALSE),0)</f>
        <v>0</v>
      </c>
      <c r="CT416" s="1691">
        <f>IFERROR(VLOOKUP($A416,'2007'!$C$3:$M$238,9,FALSE),0)</f>
        <v>0</v>
      </c>
      <c r="CU416" s="1691">
        <f>IFERROR(VLOOKUP($A416,'2007'!$C$3:$M$238,10,FALSE),0)</f>
        <v>0</v>
      </c>
      <c r="CV416" s="1740">
        <f>IFERROR(VLOOKUP($A416,'2007'!$C$3:$M$238,11,FALSE),0)</f>
        <v>0</v>
      </c>
      <c r="CW416" s="1700">
        <f>IFERROR(VLOOKUP($A416,'2006'!$A$2:$F$200,2,FALSE),0)</f>
        <v>0</v>
      </c>
      <c r="CX416" s="1691">
        <f>IFERROR(VLOOKUP($A416,'2006'!$A$2:$F$200,4,FALSE),0)</f>
        <v>0</v>
      </c>
      <c r="CY416" s="1691">
        <f>IFERROR(VLOOKUP($A416,'2006'!$A$2:$F$200,5,FALSE),0)</f>
        <v>0</v>
      </c>
      <c r="CZ416" s="1740">
        <f>IFERROR(VLOOKUP($A416,'2006'!$A$2:$F$200,6,FALSE),0)</f>
        <v>0</v>
      </c>
      <c r="DA416" s="1700">
        <f>IFERROR(VLOOKUP($A416,'2005'!$C$3:$M$205,8,FALSE),0)</f>
        <v>0</v>
      </c>
      <c r="DB416" s="1691">
        <f>IFERROR(VLOOKUP($A416,'2005'!$C$3:$M$205,9,FALSE),0)</f>
        <v>0</v>
      </c>
      <c r="DC416" s="1691">
        <f>IFERROR(VLOOKUP($A416,'2005'!$C$3:$M$205,10,FALSE),0)</f>
        <v>0</v>
      </c>
      <c r="DD416" s="1740">
        <f>IFERROR(VLOOKUP($A416,'2005'!$C$3:$M$205,11,FALSE),0)</f>
        <v>0</v>
      </c>
      <c r="DE416" s="1700">
        <f>IFERROR(VLOOKUP($A416,'2004'!$C$3:$M$213,8,FALSE),0)</f>
        <v>0</v>
      </c>
      <c r="DF416" s="1691">
        <f>IFERROR(VLOOKUP($A416,'2004'!$C$3:$M$213,9,FALSE),0)</f>
        <v>0</v>
      </c>
      <c r="DG416" s="1691">
        <f>IFERROR(VLOOKUP($A416,'2004'!$C$3:$M$213,10,FALSE),0)</f>
        <v>0</v>
      </c>
      <c r="DH416" s="1740">
        <f>IFERROR(VLOOKUP($A416,'2004'!$C$3:$M$213,11,FALSE),0)</f>
        <v>0</v>
      </c>
      <c r="DI416" s="1700">
        <f>IFERROR(VLOOKUP($A416,'2003'!$C$3:$Q$214,12,FALSE),0)</f>
        <v>0</v>
      </c>
      <c r="DJ416" s="1691">
        <f>IFERROR(VLOOKUP($A416,'2003'!$C$3:$Q$214,13,FALSE),0)</f>
        <v>0</v>
      </c>
      <c r="DK416" s="1691">
        <f>IFERROR(VLOOKUP($A416,'2003'!$C$3:$Q$214,14,FALSE),0)</f>
        <v>0</v>
      </c>
      <c r="DL416" s="1740">
        <f>IFERROR(VLOOKUP($A416,'2003'!$C$3:$Q$214,15,FALSE),0)</f>
        <v>0</v>
      </c>
      <c r="DM416" s="1700">
        <f>IFERROR(VLOOKUP($A416,'2002'!$D$3:$R$214,12,FALSE),0)</f>
        <v>0</v>
      </c>
      <c r="DN416" s="1691">
        <f>IFERROR(VLOOKUP($A416,'2002'!$D$3:$R$214,13,FALSE),0)</f>
        <v>0</v>
      </c>
      <c r="DO416" s="1691">
        <f>IFERROR(VLOOKUP($A416,'2002'!$D$3:$R$214,14,FALSE),0)</f>
        <v>0</v>
      </c>
      <c r="DP416" s="1788">
        <f>IFERROR(VLOOKUP($A416,'2002'!$D$3:$R$214,15,FALSE),0)</f>
        <v>0</v>
      </c>
      <c r="DQ416" s="1700">
        <f>IFERROR(VLOOKUP($A416,'Pre 2002'!$C$3:$CK$382,84,FALSE),0)</f>
        <v>59</v>
      </c>
      <c r="DR416" s="1695">
        <f>IFERROR(VLOOKUP($A416,'Pre 2002'!$C$3:$CK$382,85,FALSE),0)</f>
        <v>45</v>
      </c>
      <c r="DS416" s="1695">
        <f>IFERROR(VLOOKUP($A416,'Pre 2002'!$C$3:$CK$382,86,FALSE),0)</f>
        <v>2</v>
      </c>
      <c r="DT416" s="1790">
        <f>IFERROR(VLOOKUP($A416,'Pre 2002'!$C$3:$CK$382,87,FALSE),0)</f>
        <v>0.76271186440677963</v>
      </c>
      <c r="DU416" s="1741">
        <f>IFERROR(VLOOKUP(A416,'Pre 2002'!$C$3:$CG$382,83,FALSE),0)</f>
        <v>2</v>
      </c>
    </row>
    <row r="417" spans="1:125">
      <c r="A417" s="1778" t="s">
        <v>1921</v>
      </c>
      <c r="B417" s="1562">
        <f t="shared" si="150"/>
        <v>54</v>
      </c>
      <c r="C417" s="1562">
        <f t="shared" si="151"/>
        <v>37</v>
      </c>
      <c r="D417" s="1562">
        <f t="shared" si="152"/>
        <v>2</v>
      </c>
      <c r="E417" s="1563">
        <f t="shared" si="153"/>
        <v>0.68518518518518523</v>
      </c>
      <c r="F417" s="1786">
        <f t="shared" si="154"/>
        <v>1</v>
      </c>
      <c r="G417" s="1595" t="s">
        <v>2159</v>
      </c>
      <c r="H417" s="1567">
        <f t="shared" si="160"/>
        <v>1</v>
      </c>
      <c r="I417" s="1734">
        <f t="shared" si="161"/>
        <v>54</v>
      </c>
      <c r="J417" s="1734">
        <f t="shared" si="162"/>
        <v>37</v>
      </c>
      <c r="K417" s="1734">
        <f t="shared" si="163"/>
        <v>2</v>
      </c>
      <c r="L417" s="1806">
        <f t="shared" si="164"/>
        <v>0.68518518518518523</v>
      </c>
      <c r="M417" s="1751"/>
      <c r="N417" s="1751"/>
      <c r="O417" s="1700">
        <f>IFERROR(VLOOKUP($A417,'2022'!$B$2:$K$174,3,FALSE),0)</f>
        <v>0</v>
      </c>
      <c r="P417" s="1858">
        <f>IFERROR(VLOOKUP($A417,'2022'!$B$2:$K$174,4,FALSE),0)</f>
        <v>0</v>
      </c>
      <c r="Q417" s="1858">
        <f>IFERROR(VLOOKUP($A417,'2022'!$B$2:$K$174,5,FALSE),0)</f>
        <v>0</v>
      </c>
      <c r="R417" s="1858">
        <f>IFERROR(VLOOKUP($A417,'2022'!$B$2:$K$174,8,FALSE),0)</f>
        <v>0</v>
      </c>
      <c r="S417" s="1740">
        <f>IFERROR(VLOOKUP($A417,'2022'!$B$2:$K$174,10,FALSE),0)</f>
        <v>0</v>
      </c>
      <c r="T417" s="1700">
        <f>IFERROR(VLOOKUP($A417,'2021'!$B$2:$K$174,3,FALSE),0)</f>
        <v>0</v>
      </c>
      <c r="U417" s="1843">
        <f>IFERROR(VLOOKUP($A417,'2021'!$B$2:$K$174,4,FALSE),0)</f>
        <v>0</v>
      </c>
      <c r="V417" s="1843">
        <f>IFERROR(VLOOKUP($A417,'2021'!$B$2:$K$174,5,FALSE),0)</f>
        <v>0</v>
      </c>
      <c r="W417" s="1843">
        <f>IFERROR(VLOOKUP($A417,'2021'!$B$2:$K$174,8,FALSE),0)</f>
        <v>0</v>
      </c>
      <c r="X417" s="1740">
        <f>IFERROR(VLOOKUP($A417,'2021'!$B$2:$K$174,10,FALSE),0)</f>
        <v>0</v>
      </c>
      <c r="Y417" s="1700">
        <f>IFERROR(VLOOKUP($A417,'2020'!$B$2:$K$170,3,FALSE),0)</f>
        <v>0</v>
      </c>
      <c r="Z417" s="1829">
        <f>IFERROR(VLOOKUP($A417,'2020'!$B$2:$K$170,4,FALSE),0)</f>
        <v>0</v>
      </c>
      <c r="AA417" s="1829">
        <f>IFERROR(VLOOKUP($A417,'2020'!$B$2:$K$170,5,FALSE),0)</f>
        <v>0</v>
      </c>
      <c r="AB417" s="1829">
        <f>IFERROR(VLOOKUP($A417,'2020'!$B$2:$K$170,8,FALSE),0)</f>
        <v>0</v>
      </c>
      <c r="AC417" s="1740">
        <f>IFERROR(VLOOKUP($A417,'2020'!$B$2:$K$170,10,FALSE),0)</f>
        <v>0</v>
      </c>
      <c r="AD417" s="1700">
        <f>IFERROR(VLOOKUP($A417,'2019'!$B$2:$K$170,3,FALSE),0)</f>
        <v>0</v>
      </c>
      <c r="AE417" s="1823">
        <f>IFERROR(VLOOKUP($A417,'2019'!$B$2:$K$170,4,FALSE),0)</f>
        <v>0</v>
      </c>
      <c r="AF417" s="1823">
        <f>IFERROR(VLOOKUP($A417,'2019'!$B$2:$K$170,5,FALSE),0)</f>
        <v>0</v>
      </c>
      <c r="AG417" s="1823">
        <f>IFERROR(VLOOKUP($A417,'2019'!$B$2:$K$170,8,FALSE),0)</f>
        <v>0</v>
      </c>
      <c r="AH417" s="1740">
        <f>IFERROR(VLOOKUP($A417,'2019'!$B$2:$K$170,10,FALSE),0)</f>
        <v>0</v>
      </c>
      <c r="AI417" s="1700">
        <f>IFERROR(VLOOKUP($A417,'2018'!$B$2:$K$170,3,FALSE),0)</f>
        <v>0</v>
      </c>
      <c r="AJ417" s="1821">
        <f>IFERROR(VLOOKUP($A417,'2018'!$B$2:$K$170,4,FALSE),0)</f>
        <v>0</v>
      </c>
      <c r="AK417" s="1821">
        <f>IFERROR(VLOOKUP($A417,'2018'!$B$2:$K$170,5,FALSE),0)</f>
        <v>0</v>
      </c>
      <c r="AL417" s="1821">
        <f>IFERROR(VLOOKUP($A417,'2018'!$B$2:$K$170,8,FALSE),0)</f>
        <v>0</v>
      </c>
      <c r="AM417" s="1740">
        <f>IFERROR(VLOOKUP($A417,'2018'!$B$2:$K$170,10,FALSE),0)</f>
        <v>0</v>
      </c>
      <c r="AN417" s="1700">
        <f>IFERROR(VLOOKUP($A417,'2017'!$B$2:$J$163,2,FALSE),0)</f>
        <v>0</v>
      </c>
      <c r="AO417" s="1815">
        <f>IFERROR(VLOOKUP($A417,'2017'!$B$2:$J$163,3,FALSE),0)</f>
        <v>0</v>
      </c>
      <c r="AP417" s="1815">
        <f>IFERROR(VLOOKUP($A417,'2017'!$B$2:$J$163,4,FALSE),0)</f>
        <v>0</v>
      </c>
      <c r="AQ417" s="1815">
        <f>IFERROR(VLOOKUP($A417,'2017'!$B$2:$J$163,7,FALSE),0)</f>
        <v>0</v>
      </c>
      <c r="AR417" s="1740">
        <f>IFERROR(VLOOKUP($A417,'2017'!$B$2:$J$163,9,FALSE),0)</f>
        <v>0</v>
      </c>
      <c r="AS417" s="1700">
        <f>IFERROR(VLOOKUP($A417,'2016'!$B$2:$K$165,3,FALSE),0)</f>
        <v>0</v>
      </c>
      <c r="AT417" s="1796">
        <f>IFERROR(VLOOKUP($A417,'2016'!$B$2:$K$165,4,FALSE),0)</f>
        <v>0</v>
      </c>
      <c r="AU417" s="1796">
        <f>IFERROR(VLOOKUP($A417,'2016'!$B$2:$K$165,5,FALSE),0)</f>
        <v>0</v>
      </c>
      <c r="AV417" s="1796">
        <f>IFERROR(VLOOKUP($A417,'2016'!$B$2:$K$165,8,FALSE),0)</f>
        <v>0</v>
      </c>
      <c r="AW417" s="1740">
        <f>IFERROR(VLOOKUP($A417,'2016'!$B$2:$K$165,10,FALSE),0)</f>
        <v>0</v>
      </c>
      <c r="AX417" s="1700">
        <f>IFERROR(VLOOKUP($A417,'2015'!$B$2:$K$165,3,FALSE),0)</f>
        <v>0</v>
      </c>
      <c r="AY417" s="1695">
        <f>IFERROR(VLOOKUP($A417,'2015'!$B$2:$K$165,4,FALSE),0)</f>
        <v>0</v>
      </c>
      <c r="AZ417" s="1695">
        <f>IFERROR(VLOOKUP($A417,'2015'!$B$2:$K$165,5,FALSE),0)</f>
        <v>0</v>
      </c>
      <c r="BA417" s="1695">
        <f>IFERROR(VLOOKUP($A417,'2015'!$B$2:$K$165,8,FALSE),0)</f>
        <v>0</v>
      </c>
      <c r="BB417" s="1740">
        <f>IFERROR(VLOOKUP($A417,'2015'!$B$2:$K$165,10,FALSE),0)</f>
        <v>0</v>
      </c>
      <c r="BC417" s="1700">
        <f>IFERROR(VLOOKUP($A417,'2014'!$B$2:$K$157,3,FALSE),0)</f>
        <v>0</v>
      </c>
      <c r="BD417" s="1691">
        <f>IFERROR(VLOOKUP($A417,'2014'!$B$2:$K$157,4,FALSE),0)</f>
        <v>0</v>
      </c>
      <c r="BE417" s="1691">
        <f>IFERROR(VLOOKUP($A417,'2014'!$B$2:$K$157,5,FALSE),0)</f>
        <v>0</v>
      </c>
      <c r="BF417" s="1691">
        <f>IFERROR(VLOOKUP($A417,'2014'!$B$2:$K$157,8,FALSE),0)</f>
        <v>0</v>
      </c>
      <c r="BG417" s="1740">
        <f>IFERROR(VLOOKUP($A417,'2014'!$B$2:$K$157,10,FALSE),0)</f>
        <v>0</v>
      </c>
      <c r="BH417" s="1700">
        <f>IFERROR(VLOOKUP($A417,'2013'!$D$4:$I$249,2,FALSE),0)</f>
        <v>0</v>
      </c>
      <c r="BI417" s="1691">
        <f>IFERROR(VLOOKUP($A417,'2013'!$D$4:$I$249,3,FALSE),0)</f>
        <v>0</v>
      </c>
      <c r="BJ417" s="1691">
        <f>IFERROR(VLOOKUP($A417,'2013'!$D$4:$I$249,4,FALSE),0)</f>
        <v>0</v>
      </c>
      <c r="BK417" s="1691">
        <f>IFERROR(VLOOKUP($A417,'2013'!$D$4:$I$249,5,FALSE),0)</f>
        <v>0</v>
      </c>
      <c r="BL417" s="1740">
        <f>IFERROR(VLOOKUP($A417,'2013'!$D$4:$I$249,6,FALSE),0)</f>
        <v>0</v>
      </c>
      <c r="BM417" s="1737">
        <f>IFERROR(VLOOKUP($A417,'2012'!$D$3:$O$172,2,FALSE),0)</f>
        <v>0</v>
      </c>
      <c r="BN417" s="1691">
        <f>IFERROR(VLOOKUP($A417,'2012'!$D$3:$O$172,3,FALSE),0)</f>
        <v>0</v>
      </c>
      <c r="BO417" s="1743">
        <f>IFERROR(VLOOKUP($A417,'2012'!$D$3:$O$172,4,FALSE),0)</f>
        <v>0</v>
      </c>
      <c r="BP417" s="1700">
        <f>IFERROR(VLOOKUP($A417,'2012'!$D$3:$O$172,5,FALSE),0)</f>
        <v>0</v>
      </c>
      <c r="BQ417" s="1691">
        <f>IFERROR(VLOOKUP($A417,'2012'!$D$3:$O$172,6,FALSE),0)</f>
        <v>0</v>
      </c>
      <c r="BR417" s="1691">
        <f>IFERROR(VLOOKUP($A417,'2012'!$D$3:$O$172,7,FALSE),0)</f>
        <v>0</v>
      </c>
      <c r="BS417" s="1691">
        <f>IFERROR(VLOOKUP($A417,'2012'!$D$3:$O$172,8,FALSE),0)</f>
        <v>0</v>
      </c>
      <c r="BT417" s="1740">
        <f>IFERROR(VLOOKUP($A417,'2012'!$D$3:$O$172,9,FALSE),0)</f>
        <v>0</v>
      </c>
      <c r="BX417" s="1700">
        <f>IFERROR(VLOOKUP($A417,'2011'!$D$4:$I$251,2,FALSE),0)</f>
        <v>0</v>
      </c>
      <c r="BY417" s="1691">
        <f>IFERROR(VLOOKUP($A417,'2011'!$D$4:$I$251,3,FALSE),0)</f>
        <v>0</v>
      </c>
      <c r="BZ417" s="1691">
        <f>IFERROR(VLOOKUP($A417,'2011'!$D$4:$I$251,4,FALSE),0)</f>
        <v>0</v>
      </c>
      <c r="CA417" s="1691">
        <f>IFERROR(VLOOKUP($A417,'2011'!$D$4:$I$251,5,FALSE),0)</f>
        <v>0</v>
      </c>
      <c r="CB417" s="1740">
        <f>IFERROR(VLOOKUP($A417,'2011'!$D$4:$I$251,6,FALSE),0)</f>
        <v>0</v>
      </c>
      <c r="CC417" s="1700">
        <f>IFERROR(VLOOKUP($A417,'2010'!$C$3:$H$234,2,FALSE),0)</f>
        <v>0</v>
      </c>
      <c r="CD417" s="1691">
        <f>IFERROR(VLOOKUP($A417,'2010'!$C$3:$H$234,3,FALSE),0)</f>
        <v>0</v>
      </c>
      <c r="CE417" s="1691">
        <f>IFERROR(VLOOKUP($A417,'2010'!$C$3:$H$234,4,FALSE),0)</f>
        <v>0</v>
      </c>
      <c r="CF417" s="1691">
        <f>IFERROR(VLOOKUP($A417,'2010'!$C$3:$H$234,5,FALSE),0)</f>
        <v>0</v>
      </c>
      <c r="CG417" s="1740">
        <f>IFERROR(VLOOKUP($A417,'2010'!$C$3:$H$234,6,FALSE),0)</f>
        <v>0</v>
      </c>
      <c r="CH417" s="1700">
        <f>IFERROR(VLOOKUP($A417,'2009'!$C$3:$H$242,2,FALSE),0)</f>
        <v>0</v>
      </c>
      <c r="CI417" s="1691">
        <f>IFERROR(VLOOKUP($A417,'2009'!$C$3:$H$242,3,FALSE),0)</f>
        <v>0</v>
      </c>
      <c r="CJ417" s="1691">
        <f>IFERROR(VLOOKUP($A417,'2009'!$C$3:$H$242,4,FALSE),0)</f>
        <v>0</v>
      </c>
      <c r="CK417" s="1691">
        <f>IFERROR(VLOOKUP($A417,'2009'!$C$3:$H$242,5,FALSE),0)</f>
        <v>0</v>
      </c>
      <c r="CL417" s="1740">
        <f>IFERROR(VLOOKUP($A417,'2009'!$C$3:$H$242,6,FALSE),0)</f>
        <v>0</v>
      </c>
      <c r="CM417" s="1700">
        <f>IFERROR(VLOOKUP($A417,'2008'!$C$3:$H$229,2,FALSE),0)</f>
        <v>0</v>
      </c>
      <c r="CN417" s="1691">
        <f>IFERROR(VLOOKUP($A417,'2008'!$C$3:$H$229,3,FALSE),0)</f>
        <v>0</v>
      </c>
      <c r="CO417" s="1691">
        <f>IFERROR(VLOOKUP($A417,'2008'!$C$3:$H$229,4,FALSE),0)</f>
        <v>0</v>
      </c>
      <c r="CP417" s="1691">
        <f>IFERROR(VLOOKUP($A417,'2008'!$C$3:$H$229,5,FALSE),0)</f>
        <v>0</v>
      </c>
      <c r="CQ417" s="1740">
        <f>IFERROR(VLOOKUP($A417,'2008'!$C$3:$H$229,6,FALSE),0)</f>
        <v>0</v>
      </c>
      <c r="CR417" s="1700">
        <f>IFERROR(VLOOKUP($A417,'2007'!$C$3:$M$238,7,FALSE),0)</f>
        <v>0</v>
      </c>
      <c r="CS417" s="1691">
        <f>IFERROR(VLOOKUP($A417,'2007'!$C$3:$M$238,8,FALSE),0)</f>
        <v>0</v>
      </c>
      <c r="CT417" s="1691">
        <f>IFERROR(VLOOKUP($A417,'2007'!$C$3:$M$238,9,FALSE),0)</f>
        <v>0</v>
      </c>
      <c r="CU417" s="1691">
        <f>IFERROR(VLOOKUP($A417,'2007'!$C$3:$M$238,10,FALSE),0)</f>
        <v>0</v>
      </c>
      <c r="CV417" s="1740">
        <f>IFERROR(VLOOKUP($A417,'2007'!$C$3:$M$238,11,FALSE),0)</f>
        <v>0</v>
      </c>
      <c r="CW417" s="1700">
        <f>IFERROR(VLOOKUP($A417,'2006'!$A$2:$F$200,2,FALSE),0)</f>
        <v>0</v>
      </c>
      <c r="CX417" s="1691">
        <f>IFERROR(VLOOKUP($A417,'2006'!$A$2:$F$200,4,FALSE),0)</f>
        <v>0</v>
      </c>
      <c r="CY417" s="1691">
        <f>IFERROR(VLOOKUP($A417,'2006'!$A$2:$F$200,5,FALSE),0)</f>
        <v>0</v>
      </c>
      <c r="CZ417" s="1740">
        <f>IFERROR(VLOOKUP($A417,'2006'!$A$2:$F$200,6,FALSE),0)</f>
        <v>0</v>
      </c>
      <c r="DA417" s="1700">
        <f>IFERROR(VLOOKUP($A417,'2005'!$C$3:$M$205,8,FALSE),0)</f>
        <v>0</v>
      </c>
      <c r="DB417" s="1691">
        <f>IFERROR(VLOOKUP($A417,'2005'!$C$3:$M$205,9,FALSE),0)</f>
        <v>0</v>
      </c>
      <c r="DC417" s="1691">
        <f>IFERROR(VLOOKUP($A417,'2005'!$C$3:$M$205,10,FALSE),0)</f>
        <v>0</v>
      </c>
      <c r="DD417" s="1740">
        <f>IFERROR(VLOOKUP($A417,'2005'!$C$3:$M$205,11,FALSE),0)</f>
        <v>0</v>
      </c>
      <c r="DE417" s="1700">
        <f>IFERROR(VLOOKUP($A417,'2004'!$C$3:$M$213,8,FALSE),0)</f>
        <v>0</v>
      </c>
      <c r="DF417" s="1691">
        <f>IFERROR(VLOOKUP($A417,'2004'!$C$3:$M$213,9,FALSE),0)</f>
        <v>0</v>
      </c>
      <c r="DG417" s="1691">
        <f>IFERROR(VLOOKUP($A417,'2004'!$C$3:$M$213,10,FALSE),0)</f>
        <v>0</v>
      </c>
      <c r="DH417" s="1740">
        <f>IFERROR(VLOOKUP($A417,'2004'!$C$3:$M$213,11,FALSE),0)</f>
        <v>0</v>
      </c>
      <c r="DI417" s="1700">
        <f>IFERROR(VLOOKUP($A417,'2003'!$C$3:$Q$214,12,FALSE),0)</f>
        <v>0</v>
      </c>
      <c r="DJ417" s="1691">
        <f>IFERROR(VLOOKUP($A417,'2003'!$C$3:$Q$214,13,FALSE),0)</f>
        <v>0</v>
      </c>
      <c r="DK417" s="1691">
        <f>IFERROR(VLOOKUP($A417,'2003'!$C$3:$Q$214,14,FALSE),0)</f>
        <v>0</v>
      </c>
      <c r="DL417" s="1740">
        <f>IFERROR(VLOOKUP($A417,'2003'!$C$3:$Q$214,15,FALSE),0)</f>
        <v>0</v>
      </c>
      <c r="DM417" s="1700">
        <f>IFERROR(VLOOKUP($A417,'2002'!$D$3:$R$214,12,FALSE),0)</f>
        <v>54</v>
      </c>
      <c r="DN417" s="1691">
        <f>IFERROR(VLOOKUP($A417,'2002'!$D$3:$R$214,13,FALSE),0)</f>
        <v>37</v>
      </c>
      <c r="DO417" s="1691">
        <f>IFERROR(VLOOKUP($A417,'2002'!$D$3:$R$214,14,FALSE),0)</f>
        <v>2</v>
      </c>
      <c r="DP417" s="1788">
        <f>IFERROR(VLOOKUP($A417,'2002'!$D$3:$R$214,15,FALSE),0)</f>
        <v>0.68518518518518523</v>
      </c>
      <c r="DQ417" s="1700">
        <f>IFERROR(VLOOKUP($A417,'Pre 2002'!$C$3:$CK$382,84,FALSE),0)</f>
        <v>0</v>
      </c>
      <c r="DR417" s="1695">
        <f>IFERROR(VLOOKUP($A417,'Pre 2002'!$C$3:$CK$382,85,FALSE),0)</f>
        <v>0</v>
      </c>
      <c r="DS417" s="1695">
        <f>IFERROR(VLOOKUP($A417,'Pre 2002'!$C$3:$CK$382,86,FALSE),0)</f>
        <v>0</v>
      </c>
      <c r="DT417" s="1790">
        <f>IFERROR(VLOOKUP($A417,'Pre 2002'!$C$3:$CK$382,87,FALSE),0)</f>
        <v>0</v>
      </c>
      <c r="DU417" s="1741">
        <f>IFERROR(VLOOKUP(A417,'Pre 2002'!$C$3:$CG$382,83,FALSE),0)</f>
        <v>0</v>
      </c>
    </row>
    <row r="418" spans="1:125">
      <c r="A418" s="1779" t="s">
        <v>2239</v>
      </c>
      <c r="B418" s="1562">
        <f t="shared" si="150"/>
        <v>57</v>
      </c>
      <c r="C418" s="1562">
        <f t="shared" si="151"/>
        <v>38</v>
      </c>
      <c r="D418" s="1562">
        <f t="shared" si="152"/>
        <v>2</v>
      </c>
      <c r="E418" s="1563">
        <f t="shared" si="153"/>
        <v>0.66666666666666663</v>
      </c>
      <c r="F418" s="1786">
        <f t="shared" si="154"/>
        <v>1</v>
      </c>
      <c r="G418" s="1595">
        <v>2017</v>
      </c>
      <c r="H418" s="1817"/>
      <c r="I418" s="1734"/>
      <c r="J418" s="1734"/>
      <c r="K418" s="1734"/>
      <c r="L418" s="1734"/>
      <c r="M418" s="1751"/>
      <c r="N418" s="1751"/>
      <c r="O418" s="1700">
        <f>IFERROR(VLOOKUP($A418,'2022'!$B$2:$K$174,3,FALSE),0)</f>
        <v>0</v>
      </c>
      <c r="P418" s="1858">
        <f>IFERROR(VLOOKUP($A418,'2022'!$B$2:$K$174,4,FALSE),0)</f>
        <v>0</v>
      </c>
      <c r="Q418" s="1858">
        <f>IFERROR(VLOOKUP($A418,'2022'!$B$2:$K$174,5,FALSE),0)</f>
        <v>0</v>
      </c>
      <c r="R418" s="1858">
        <f>IFERROR(VLOOKUP($A418,'2022'!$B$2:$K$174,8,FALSE),0)</f>
        <v>0</v>
      </c>
      <c r="S418" s="1740">
        <f>IFERROR(VLOOKUP($A418,'2022'!$B$2:$K$174,10,FALSE),0)</f>
        <v>0</v>
      </c>
      <c r="T418" s="1700">
        <f>IFERROR(VLOOKUP($A418,'2021'!$B$2:$K$174,3,FALSE),0)</f>
        <v>0</v>
      </c>
      <c r="U418" s="1843">
        <f>IFERROR(VLOOKUP($A418,'2021'!$B$2:$K$174,4,FALSE),0)</f>
        <v>0</v>
      </c>
      <c r="V418" s="1843">
        <f>IFERROR(VLOOKUP($A418,'2021'!$B$2:$K$174,5,FALSE),0)</f>
        <v>0</v>
      </c>
      <c r="W418" s="1843">
        <f>IFERROR(VLOOKUP($A418,'2021'!$B$2:$K$174,8,FALSE),0)</f>
        <v>0</v>
      </c>
      <c r="X418" s="1740">
        <f>IFERROR(VLOOKUP($A418,'2021'!$B$2:$K$174,10,FALSE),0)</f>
        <v>0</v>
      </c>
      <c r="Y418" s="1700">
        <f>IFERROR(VLOOKUP($A418,'2020'!$B$2:$K$170,3,FALSE),0)</f>
        <v>0</v>
      </c>
      <c r="Z418" s="1829">
        <f>IFERROR(VLOOKUP($A418,'2020'!$B$2:$K$170,4,FALSE),0)</f>
        <v>0</v>
      </c>
      <c r="AA418" s="1829">
        <f>IFERROR(VLOOKUP($A418,'2020'!$B$2:$K$170,5,FALSE),0)</f>
        <v>0</v>
      </c>
      <c r="AB418" s="1829">
        <f>IFERROR(VLOOKUP($A418,'2020'!$B$2:$K$170,8,FALSE),0)</f>
        <v>0</v>
      </c>
      <c r="AC418" s="1740">
        <f>IFERROR(VLOOKUP($A418,'2020'!$B$2:$K$170,10,FALSE),0)</f>
        <v>0</v>
      </c>
      <c r="AD418" s="1700">
        <f>IFERROR(VLOOKUP($A418,'2019'!$B$2:$K$170,3,FALSE),0)</f>
        <v>0</v>
      </c>
      <c r="AE418" s="1823">
        <f>IFERROR(VLOOKUP($A418,'2019'!$B$2:$K$170,4,FALSE),0)</f>
        <v>0</v>
      </c>
      <c r="AF418" s="1823">
        <f>IFERROR(VLOOKUP($A418,'2019'!$B$2:$K$170,5,FALSE),0)</f>
        <v>0</v>
      </c>
      <c r="AG418" s="1823">
        <f>IFERROR(VLOOKUP($A418,'2019'!$B$2:$K$170,8,FALSE),0)</f>
        <v>0</v>
      </c>
      <c r="AH418" s="1740">
        <f>IFERROR(VLOOKUP($A418,'2019'!$B$2:$K$170,10,FALSE),0)</f>
        <v>0</v>
      </c>
      <c r="AI418" s="1700">
        <f>IFERROR(VLOOKUP($A418,'2018'!$B$2:$K$170,3,FALSE),0)</f>
        <v>0</v>
      </c>
      <c r="AJ418" s="1821">
        <f>IFERROR(VLOOKUP($A418,'2018'!$B$2:$K$170,4,FALSE),0)</f>
        <v>0</v>
      </c>
      <c r="AK418" s="1821">
        <f>IFERROR(VLOOKUP($A418,'2018'!$B$2:$K$170,5,FALSE),0)</f>
        <v>0</v>
      </c>
      <c r="AL418" s="1821">
        <f>IFERROR(VLOOKUP($A418,'2018'!$B$2:$K$170,8,FALSE),0)</f>
        <v>0</v>
      </c>
      <c r="AM418" s="1740">
        <f>IFERROR(VLOOKUP($A418,'2018'!$B$2:$K$170,10,FALSE),0)</f>
        <v>0</v>
      </c>
      <c r="AN418" s="1700">
        <f>IFERROR(VLOOKUP($A418,'2017'!$B$2:$J$163,2,FALSE),0)</f>
        <v>57</v>
      </c>
      <c r="AO418" s="1815">
        <f>IFERROR(VLOOKUP($A418,'2017'!$B$2:$J$163,3,FALSE),0)</f>
        <v>26</v>
      </c>
      <c r="AP418" s="1815">
        <f>IFERROR(VLOOKUP($A418,'2017'!$B$2:$J$163,4,FALSE),0)</f>
        <v>38</v>
      </c>
      <c r="AQ418" s="1815">
        <f>IFERROR(VLOOKUP($A418,'2017'!$B$2:$J$163,7,FALSE),0)</f>
        <v>2</v>
      </c>
      <c r="AR418" s="1740">
        <f>IFERROR(VLOOKUP($A418,'2017'!$B$2:$J$163,9,FALSE),0)</f>
        <v>0.66666666666666663</v>
      </c>
      <c r="AS418" s="1700">
        <f>IFERROR(VLOOKUP($A418,'2016'!$B$2:$K$165,3,FALSE),0)</f>
        <v>0</v>
      </c>
      <c r="AT418" s="1796">
        <f>IFERROR(VLOOKUP($A418,'2016'!$B$2:$K$165,4,FALSE),0)</f>
        <v>0</v>
      </c>
      <c r="AU418" s="1796">
        <f>IFERROR(VLOOKUP($A418,'2016'!$B$2:$K$165,5,FALSE),0)</f>
        <v>0</v>
      </c>
      <c r="AV418" s="1796">
        <f>IFERROR(VLOOKUP($A418,'2016'!$B$2:$K$165,8,FALSE),0)</f>
        <v>0</v>
      </c>
      <c r="AW418" s="1740">
        <f>IFERROR(VLOOKUP($A418,'2016'!$B$2:$K$165,10,FALSE),0)</f>
        <v>0</v>
      </c>
      <c r="AX418" s="1700">
        <f>IFERROR(VLOOKUP($A418,'2015'!$B$2:$K$165,3,FALSE),0)</f>
        <v>0</v>
      </c>
      <c r="AY418" s="1695">
        <f>IFERROR(VLOOKUP($A418,'2015'!$B$2:$K$165,4,FALSE),0)</f>
        <v>0</v>
      </c>
      <c r="AZ418" s="1695">
        <f>IFERROR(VLOOKUP($A418,'2015'!$B$2:$K$165,5,FALSE),0)</f>
        <v>0</v>
      </c>
      <c r="BA418" s="1695">
        <f>IFERROR(VLOOKUP($A418,'2015'!$B$2:$K$165,8,FALSE),0)</f>
        <v>0</v>
      </c>
      <c r="BB418" s="1740">
        <f>IFERROR(VLOOKUP($A418,'2015'!$B$2:$K$165,10,FALSE),0)</f>
        <v>0</v>
      </c>
      <c r="BC418" s="1700">
        <f>IFERROR(VLOOKUP($A418,'2014'!$B$2:$K$157,3,FALSE),0)</f>
        <v>0</v>
      </c>
      <c r="BD418" s="1691">
        <f>IFERROR(VLOOKUP($A418,'2014'!$B$2:$K$157,4,FALSE),0)</f>
        <v>0</v>
      </c>
      <c r="BE418" s="1691">
        <f>IFERROR(VLOOKUP($A418,'2014'!$B$2:$K$157,5,FALSE),0)</f>
        <v>0</v>
      </c>
      <c r="BF418" s="1691">
        <f>IFERROR(VLOOKUP($A418,'2014'!$B$2:$K$157,8,FALSE),0)</f>
        <v>0</v>
      </c>
      <c r="BG418" s="1740">
        <f>IFERROR(VLOOKUP($A418,'2014'!$B$2:$K$157,10,FALSE),0)</f>
        <v>0</v>
      </c>
      <c r="BH418" s="1700">
        <f>IFERROR(VLOOKUP($A418,'2013'!$D$4:$I$249,2,FALSE),0)</f>
        <v>0</v>
      </c>
      <c r="BI418" s="1691">
        <f>IFERROR(VLOOKUP($A418,'2013'!$D$4:$I$249,3,FALSE),0)</f>
        <v>0</v>
      </c>
      <c r="BJ418" s="1691">
        <f>IFERROR(VLOOKUP($A418,'2013'!$D$4:$I$249,4,FALSE),0)</f>
        <v>0</v>
      </c>
      <c r="BK418" s="1691">
        <f>IFERROR(VLOOKUP($A418,'2013'!$D$4:$I$249,5,FALSE),0)</f>
        <v>0</v>
      </c>
      <c r="BL418" s="1740">
        <f>IFERROR(VLOOKUP($A418,'2013'!$D$4:$I$249,6,FALSE),0)</f>
        <v>0</v>
      </c>
      <c r="BM418" s="1737">
        <f>IFERROR(VLOOKUP($A418,'2012'!$D$3:$O$172,2,FALSE),0)</f>
        <v>0</v>
      </c>
      <c r="BN418" s="1691">
        <f>IFERROR(VLOOKUP($A418,'2012'!$D$3:$O$172,3,FALSE),0)</f>
        <v>0</v>
      </c>
      <c r="BO418" s="1743">
        <f>IFERROR(VLOOKUP($A418,'2012'!$D$3:$O$172,4,FALSE),0)</f>
        <v>0</v>
      </c>
      <c r="BP418" s="1700">
        <f>IFERROR(VLOOKUP($A418,'2012'!$D$3:$O$172,5,FALSE),0)</f>
        <v>0</v>
      </c>
      <c r="BQ418" s="1691">
        <f>IFERROR(VLOOKUP($A418,'2012'!$D$3:$O$172,6,FALSE),0)</f>
        <v>0</v>
      </c>
      <c r="BR418" s="1691">
        <f>IFERROR(VLOOKUP($A418,'2012'!$D$3:$O$172,7,FALSE),0)</f>
        <v>0</v>
      </c>
      <c r="BS418" s="1691">
        <f>IFERROR(VLOOKUP($A418,'2012'!$D$3:$O$172,8,FALSE),0)</f>
        <v>0</v>
      </c>
      <c r="BT418" s="1740">
        <f>IFERROR(VLOOKUP($A418,'2012'!$D$3:$O$172,9,FALSE),0)</f>
        <v>0</v>
      </c>
      <c r="BX418" s="1700">
        <f>IFERROR(VLOOKUP($A418,'2011'!$D$4:$I$251,2,FALSE),0)</f>
        <v>0</v>
      </c>
      <c r="BY418" s="1691">
        <f>IFERROR(VLOOKUP($A418,'2011'!$D$4:$I$251,3,FALSE),0)</f>
        <v>0</v>
      </c>
      <c r="BZ418" s="1691">
        <f>IFERROR(VLOOKUP($A418,'2011'!$D$4:$I$251,4,FALSE),0)</f>
        <v>0</v>
      </c>
      <c r="CA418" s="1691">
        <f>IFERROR(VLOOKUP($A418,'2011'!$D$4:$I$251,5,FALSE),0)</f>
        <v>0</v>
      </c>
      <c r="CB418" s="1740">
        <f>IFERROR(VLOOKUP($A418,'2011'!$D$4:$I$251,6,FALSE),0)</f>
        <v>0</v>
      </c>
      <c r="CC418" s="1700">
        <f>IFERROR(VLOOKUP($A418,'2010'!$C$3:$H$234,2,FALSE),0)</f>
        <v>0</v>
      </c>
      <c r="CD418" s="1691">
        <f>IFERROR(VLOOKUP($A418,'2010'!$C$3:$H$234,3,FALSE),0)</f>
        <v>0</v>
      </c>
      <c r="CE418" s="1691">
        <f>IFERROR(VLOOKUP($A418,'2010'!$C$3:$H$234,4,FALSE),0)</f>
        <v>0</v>
      </c>
      <c r="CF418" s="1691">
        <f>IFERROR(VLOOKUP($A418,'2010'!$C$3:$H$234,5,FALSE),0)</f>
        <v>0</v>
      </c>
      <c r="CG418" s="1740">
        <f>IFERROR(VLOOKUP($A418,'2010'!$C$3:$H$234,6,FALSE),0)</f>
        <v>0</v>
      </c>
      <c r="CH418" s="1700">
        <f>IFERROR(VLOOKUP($A418,'2009'!$C$3:$H$242,2,FALSE),0)</f>
        <v>0</v>
      </c>
      <c r="CI418" s="1691">
        <f>IFERROR(VLOOKUP($A418,'2009'!$C$3:$H$242,3,FALSE),0)</f>
        <v>0</v>
      </c>
      <c r="CJ418" s="1691">
        <f>IFERROR(VLOOKUP($A418,'2009'!$C$3:$H$242,4,FALSE),0)</f>
        <v>0</v>
      </c>
      <c r="CK418" s="1691">
        <f>IFERROR(VLOOKUP($A418,'2009'!$C$3:$H$242,5,FALSE),0)</f>
        <v>0</v>
      </c>
      <c r="CL418" s="1740">
        <f>IFERROR(VLOOKUP($A418,'2009'!$C$3:$H$242,6,FALSE),0)</f>
        <v>0</v>
      </c>
      <c r="CM418" s="1700">
        <f>IFERROR(VLOOKUP($A418,'2008'!$C$3:$H$229,2,FALSE),0)</f>
        <v>0</v>
      </c>
      <c r="CN418" s="1691">
        <f>IFERROR(VLOOKUP($A418,'2008'!$C$3:$H$229,3,FALSE),0)</f>
        <v>0</v>
      </c>
      <c r="CO418" s="1691">
        <f>IFERROR(VLOOKUP($A418,'2008'!$C$3:$H$229,4,FALSE),0)</f>
        <v>0</v>
      </c>
      <c r="CP418" s="1691">
        <f>IFERROR(VLOOKUP($A418,'2008'!$C$3:$H$229,5,FALSE),0)</f>
        <v>0</v>
      </c>
      <c r="CQ418" s="1740">
        <f>IFERROR(VLOOKUP($A418,'2008'!$C$3:$H$229,6,FALSE),0)</f>
        <v>0</v>
      </c>
      <c r="CR418" s="1700">
        <f>IFERROR(VLOOKUP($A418,'2007'!$C$3:$M$238,7,FALSE),0)</f>
        <v>0</v>
      </c>
      <c r="CS418" s="1691">
        <f>IFERROR(VLOOKUP($A418,'2007'!$C$3:$M$238,8,FALSE),0)</f>
        <v>0</v>
      </c>
      <c r="CT418" s="1691">
        <f>IFERROR(VLOOKUP($A418,'2007'!$C$3:$M$238,9,FALSE),0)</f>
        <v>0</v>
      </c>
      <c r="CU418" s="1691">
        <f>IFERROR(VLOOKUP($A418,'2007'!$C$3:$M$238,10,FALSE),0)</f>
        <v>0</v>
      </c>
      <c r="CV418" s="1740">
        <f>IFERROR(VLOOKUP($A418,'2007'!$C$3:$M$238,11,FALSE),0)</f>
        <v>0</v>
      </c>
      <c r="CW418" s="1700">
        <f>IFERROR(VLOOKUP($A418,'2006'!$A$2:$F$200,2,FALSE),0)</f>
        <v>0</v>
      </c>
      <c r="CX418" s="1691">
        <f>IFERROR(VLOOKUP($A418,'2006'!$A$2:$F$200,4,FALSE),0)</f>
        <v>0</v>
      </c>
      <c r="CY418" s="1691">
        <f>IFERROR(VLOOKUP($A418,'2006'!$A$2:$F$200,5,FALSE),0)</f>
        <v>0</v>
      </c>
      <c r="CZ418" s="1740">
        <f>IFERROR(VLOOKUP($A418,'2006'!$A$2:$F$200,6,FALSE),0)</f>
        <v>0</v>
      </c>
      <c r="DA418" s="1700">
        <f>IFERROR(VLOOKUP($A418,'2005'!$C$3:$M$205,8,FALSE),0)</f>
        <v>0</v>
      </c>
      <c r="DB418" s="1691">
        <f>IFERROR(VLOOKUP($A418,'2005'!$C$3:$M$205,9,FALSE),0)</f>
        <v>0</v>
      </c>
      <c r="DC418" s="1691">
        <f>IFERROR(VLOOKUP($A418,'2005'!$C$3:$M$205,10,FALSE),0)</f>
        <v>0</v>
      </c>
      <c r="DD418" s="1740">
        <f>IFERROR(VLOOKUP($A418,'2005'!$C$3:$M$205,11,FALSE),0)</f>
        <v>0</v>
      </c>
      <c r="DE418" s="1700">
        <f>IFERROR(VLOOKUP($A418,'2004'!$C$3:$M$213,8,FALSE),0)</f>
        <v>0</v>
      </c>
      <c r="DF418" s="1691">
        <f>IFERROR(VLOOKUP($A418,'2004'!$C$3:$M$213,9,FALSE),0)</f>
        <v>0</v>
      </c>
      <c r="DG418" s="1691">
        <f>IFERROR(VLOOKUP($A418,'2004'!$C$3:$M$213,10,FALSE),0)</f>
        <v>0</v>
      </c>
      <c r="DH418" s="1740">
        <f>IFERROR(VLOOKUP($A418,'2004'!$C$3:$M$213,11,FALSE),0)</f>
        <v>0</v>
      </c>
      <c r="DI418" s="1700">
        <f>IFERROR(VLOOKUP($A418,'2003'!$C$3:$Q$214,12,FALSE),0)</f>
        <v>0</v>
      </c>
      <c r="DJ418" s="1691">
        <f>IFERROR(VLOOKUP($A418,'2003'!$C$3:$Q$214,13,FALSE),0)</f>
        <v>0</v>
      </c>
      <c r="DK418" s="1691">
        <f>IFERROR(VLOOKUP($A418,'2003'!$C$3:$Q$214,14,FALSE),0)</f>
        <v>0</v>
      </c>
      <c r="DL418" s="1740">
        <f>IFERROR(VLOOKUP($A418,'2003'!$C$3:$Q$214,15,FALSE),0)</f>
        <v>0</v>
      </c>
      <c r="DM418" s="1700">
        <f>IFERROR(VLOOKUP($A418,'2002'!$D$3:$R$214,12,FALSE),0)</f>
        <v>0</v>
      </c>
      <c r="DN418" s="1691">
        <f>IFERROR(VLOOKUP($A418,'2002'!$D$3:$R$214,13,FALSE),0)</f>
        <v>0</v>
      </c>
      <c r="DO418" s="1691">
        <f>IFERROR(VLOOKUP($A418,'2002'!$D$3:$R$214,14,FALSE),0)</f>
        <v>0</v>
      </c>
      <c r="DP418" s="1788">
        <f>IFERROR(VLOOKUP($A418,'2002'!$D$3:$R$214,15,FALSE),0)</f>
        <v>0</v>
      </c>
      <c r="DQ418" s="1700">
        <f>IFERROR(VLOOKUP($A418,'Pre 2002'!$C$3:$CK$382,84,FALSE),0)</f>
        <v>0</v>
      </c>
      <c r="DR418" s="1695">
        <f>IFERROR(VLOOKUP($A418,'Pre 2002'!$C$3:$CK$382,85,FALSE),0)</f>
        <v>0</v>
      </c>
      <c r="DS418" s="1695">
        <f>IFERROR(VLOOKUP($A418,'Pre 2002'!$C$3:$CK$382,86,FALSE),0)</f>
        <v>0</v>
      </c>
      <c r="DT418" s="1790">
        <f>IFERROR(VLOOKUP($A418,'Pre 2002'!$C$3:$CK$382,87,FALSE),0)</f>
        <v>0</v>
      </c>
      <c r="DU418" s="1741">
        <f>IFERROR(VLOOKUP(A418,'Pre 2002'!$C$3:$CG$382,83,FALSE),0)</f>
        <v>0</v>
      </c>
    </row>
    <row r="419" spans="1:125">
      <c r="A419" s="1778" t="s">
        <v>1118</v>
      </c>
      <c r="B419" s="1562">
        <f t="shared" si="150"/>
        <v>789</v>
      </c>
      <c r="C419" s="1562">
        <f t="shared" si="151"/>
        <v>499</v>
      </c>
      <c r="D419" s="1562">
        <f t="shared" si="152"/>
        <v>2</v>
      </c>
      <c r="E419" s="1563">
        <f t="shared" si="153"/>
        <v>0.63244613434727504</v>
      </c>
      <c r="F419" s="1786">
        <f t="shared" si="154"/>
        <v>14</v>
      </c>
      <c r="G419" s="1595" t="s">
        <v>2159</v>
      </c>
      <c r="H419" s="1567">
        <f t="shared" ref="H419:H426" si="165">IF(BC419&gt;0,1,0)+IF(BH419&gt;0,1,0)+IF(BP419&gt;0,1,0)+IF(BX419&gt;0,1,0)+IF(CC419&gt;0,1,0)+IF(CH419&gt;0,1,0)+IF(CM419&gt;0,1,0)+IF(CR419&gt;0,1,0)+IF(CW419&gt;0,1,0)+IF(DA419&gt;0,1,0)+IF(DE419&gt;0,1,0)+IF(DI419&gt;0,1,0)+IF(DM419&gt;0,1,0)+DU419</f>
        <v>14</v>
      </c>
      <c r="I419" s="1734">
        <f t="shared" ref="I419:I426" si="166">SUM(BC419,BH419,BP419,BX419,CC419,CH419,CM419,CR419,CW419,DA419,DE419,DI419,DM419,DQ419)</f>
        <v>789</v>
      </c>
      <c r="J419" s="1734">
        <f t="shared" ref="J419:K426" si="167">SUM(BE419,BJ419,BR419,BZ419,CE419,CJ419,CO419,CT419,CX419,DB419,DF419,DJ419,DN419,DR419)</f>
        <v>499</v>
      </c>
      <c r="K419" s="1734">
        <f t="shared" si="167"/>
        <v>2</v>
      </c>
      <c r="L419" s="1806">
        <f t="shared" ref="L419:L426" si="168">IF(I419=0,0,J419/I419)</f>
        <v>0.63244613434727504</v>
      </c>
      <c r="M419" s="1751"/>
      <c r="N419" s="1751"/>
      <c r="O419" s="1700">
        <f>IFERROR(VLOOKUP($A419,'2022'!$B$2:$K$174,3,FALSE),0)</f>
        <v>0</v>
      </c>
      <c r="P419" s="1858">
        <f>IFERROR(VLOOKUP($A419,'2022'!$B$2:$K$174,4,FALSE),0)</f>
        <v>0</v>
      </c>
      <c r="Q419" s="1858">
        <f>IFERROR(VLOOKUP($A419,'2022'!$B$2:$K$174,5,FALSE),0)</f>
        <v>0</v>
      </c>
      <c r="R419" s="1858">
        <f>IFERROR(VLOOKUP($A419,'2022'!$B$2:$K$174,8,FALSE),0)</f>
        <v>0</v>
      </c>
      <c r="S419" s="1740">
        <f>IFERROR(VLOOKUP($A419,'2022'!$B$2:$K$174,10,FALSE),0)</f>
        <v>0</v>
      </c>
      <c r="T419" s="1700">
        <f>IFERROR(VLOOKUP($A419,'2021'!$B$2:$K$174,3,FALSE),0)</f>
        <v>0</v>
      </c>
      <c r="U419" s="1843">
        <f>IFERROR(VLOOKUP($A419,'2021'!$B$2:$K$174,4,FALSE),0)</f>
        <v>0</v>
      </c>
      <c r="V419" s="1843">
        <f>IFERROR(VLOOKUP($A419,'2021'!$B$2:$K$174,5,FALSE),0)</f>
        <v>0</v>
      </c>
      <c r="W419" s="1843">
        <f>IFERROR(VLOOKUP($A419,'2021'!$B$2:$K$174,8,FALSE),0)</f>
        <v>0</v>
      </c>
      <c r="X419" s="1740">
        <f>IFERROR(VLOOKUP($A419,'2021'!$B$2:$K$174,10,FALSE),0)</f>
        <v>0</v>
      </c>
      <c r="Y419" s="1700">
        <f>IFERROR(VLOOKUP($A419,'2020'!$B$2:$K$170,3,FALSE),0)</f>
        <v>0</v>
      </c>
      <c r="Z419" s="1829">
        <f>IFERROR(VLOOKUP($A419,'2020'!$B$2:$K$170,4,FALSE),0)</f>
        <v>0</v>
      </c>
      <c r="AA419" s="1829">
        <f>IFERROR(VLOOKUP($A419,'2020'!$B$2:$K$170,5,FALSE),0)</f>
        <v>0</v>
      </c>
      <c r="AB419" s="1829">
        <f>IFERROR(VLOOKUP($A419,'2020'!$B$2:$K$170,8,FALSE),0)</f>
        <v>0</v>
      </c>
      <c r="AC419" s="1740">
        <f>IFERROR(VLOOKUP($A419,'2020'!$B$2:$K$170,10,FALSE),0)</f>
        <v>0</v>
      </c>
      <c r="AD419" s="1700">
        <f>IFERROR(VLOOKUP($A419,'2019'!$B$2:$K$170,3,FALSE),0)</f>
        <v>0</v>
      </c>
      <c r="AE419" s="1823">
        <f>IFERROR(VLOOKUP($A419,'2019'!$B$2:$K$170,4,FALSE),0)</f>
        <v>0</v>
      </c>
      <c r="AF419" s="1823">
        <f>IFERROR(VLOOKUP($A419,'2019'!$B$2:$K$170,5,FALSE),0)</f>
        <v>0</v>
      </c>
      <c r="AG419" s="1823">
        <f>IFERROR(VLOOKUP($A419,'2019'!$B$2:$K$170,8,FALSE),0)</f>
        <v>0</v>
      </c>
      <c r="AH419" s="1740">
        <f>IFERROR(VLOOKUP($A419,'2019'!$B$2:$K$170,10,FALSE),0)</f>
        <v>0</v>
      </c>
      <c r="AI419" s="1700">
        <f>IFERROR(VLOOKUP($A419,'2018'!$B$2:$K$170,3,FALSE),0)</f>
        <v>0</v>
      </c>
      <c r="AJ419" s="1821">
        <f>IFERROR(VLOOKUP($A419,'2018'!$B$2:$K$170,4,FALSE),0)</f>
        <v>0</v>
      </c>
      <c r="AK419" s="1821">
        <f>IFERROR(VLOOKUP($A419,'2018'!$B$2:$K$170,5,FALSE),0)</f>
        <v>0</v>
      </c>
      <c r="AL419" s="1821">
        <f>IFERROR(VLOOKUP($A419,'2018'!$B$2:$K$170,8,FALSE),0)</f>
        <v>0</v>
      </c>
      <c r="AM419" s="1740">
        <f>IFERROR(VLOOKUP($A419,'2018'!$B$2:$K$170,10,FALSE),0)</f>
        <v>0</v>
      </c>
      <c r="AN419" s="1700">
        <f>IFERROR(VLOOKUP($A419,'2017'!$B$2:$J$163,2,FALSE),0)</f>
        <v>0</v>
      </c>
      <c r="AO419" s="1815">
        <f>IFERROR(VLOOKUP($A419,'2017'!$B$2:$J$163,3,FALSE),0)</f>
        <v>0</v>
      </c>
      <c r="AP419" s="1815">
        <f>IFERROR(VLOOKUP($A419,'2017'!$B$2:$J$163,4,FALSE),0)</f>
        <v>0</v>
      </c>
      <c r="AQ419" s="1815">
        <f>IFERROR(VLOOKUP($A419,'2017'!$B$2:$J$163,7,FALSE),0)</f>
        <v>0</v>
      </c>
      <c r="AR419" s="1740">
        <f>IFERROR(VLOOKUP($A419,'2017'!$B$2:$J$163,9,FALSE),0)</f>
        <v>0</v>
      </c>
      <c r="AS419" s="1700">
        <f>IFERROR(VLOOKUP($A419,'2016'!$B$2:$K$165,3,FALSE),0)</f>
        <v>0</v>
      </c>
      <c r="AT419" s="1796">
        <f>IFERROR(VLOOKUP($A419,'2016'!$B$2:$K$165,4,FALSE),0)</f>
        <v>0</v>
      </c>
      <c r="AU419" s="1796">
        <f>IFERROR(VLOOKUP($A419,'2016'!$B$2:$K$165,5,FALSE),0)</f>
        <v>0</v>
      </c>
      <c r="AV419" s="1796">
        <f>IFERROR(VLOOKUP($A419,'2016'!$B$2:$K$165,8,FALSE),0)</f>
        <v>0</v>
      </c>
      <c r="AW419" s="1740">
        <f>IFERROR(VLOOKUP($A419,'2016'!$B$2:$K$165,10,FALSE),0)</f>
        <v>0</v>
      </c>
      <c r="AX419" s="1700">
        <f>IFERROR(VLOOKUP($A419,'2015'!$B$2:$K$165,3,FALSE),0)</f>
        <v>0</v>
      </c>
      <c r="AY419" s="1695">
        <f>IFERROR(VLOOKUP($A419,'2015'!$B$2:$K$165,4,FALSE),0)</f>
        <v>0</v>
      </c>
      <c r="AZ419" s="1695">
        <f>IFERROR(VLOOKUP($A419,'2015'!$B$2:$K$165,5,FALSE),0)</f>
        <v>0</v>
      </c>
      <c r="BA419" s="1695">
        <f>IFERROR(VLOOKUP($A419,'2015'!$B$2:$K$165,8,FALSE),0)</f>
        <v>0</v>
      </c>
      <c r="BB419" s="1740">
        <f>IFERROR(VLOOKUP($A419,'2015'!$B$2:$K$165,10,FALSE),0)</f>
        <v>0</v>
      </c>
      <c r="BC419" s="1700">
        <f>IFERROR(VLOOKUP($A419,'2014'!$B$2:$K$157,3,FALSE),0)</f>
        <v>0</v>
      </c>
      <c r="BD419" s="1691">
        <f>IFERROR(VLOOKUP($A419,'2014'!$B$2:$K$157,4,FALSE),0)</f>
        <v>0</v>
      </c>
      <c r="BE419" s="1691">
        <f>IFERROR(VLOOKUP($A419,'2014'!$B$2:$K$157,5,FALSE),0)</f>
        <v>0</v>
      </c>
      <c r="BF419" s="1691">
        <f>IFERROR(VLOOKUP($A419,'2014'!$B$2:$K$157,8,FALSE),0)</f>
        <v>0</v>
      </c>
      <c r="BG419" s="1740">
        <f>IFERROR(VLOOKUP($A419,'2014'!$B$2:$K$157,10,FALSE),0)</f>
        <v>0</v>
      </c>
      <c r="BH419" s="1700">
        <f>IFERROR(VLOOKUP($A419,'2013'!$D$4:$I$249,2,FALSE),0)</f>
        <v>0</v>
      </c>
      <c r="BI419" s="1691">
        <f>IFERROR(VLOOKUP($A419,'2013'!$D$4:$I$249,3,FALSE),0)</f>
        <v>0</v>
      </c>
      <c r="BJ419" s="1691">
        <f>IFERROR(VLOOKUP($A419,'2013'!$D$4:$I$249,4,FALSE),0)</f>
        <v>0</v>
      </c>
      <c r="BK419" s="1691">
        <f>IFERROR(VLOOKUP($A419,'2013'!$D$4:$I$249,5,FALSE),0)</f>
        <v>0</v>
      </c>
      <c r="BL419" s="1740">
        <f>IFERROR(VLOOKUP($A419,'2013'!$D$4:$I$249,6,FALSE),0)</f>
        <v>0</v>
      </c>
      <c r="BM419" s="1737">
        <f>IFERROR(VLOOKUP($A419,'2012'!$D$3:$O$172,2,FALSE),0)</f>
        <v>0</v>
      </c>
      <c r="BN419" s="1691">
        <f>IFERROR(VLOOKUP($A419,'2012'!$D$3:$O$172,3,FALSE),0)</f>
        <v>0</v>
      </c>
      <c r="BO419" s="1743">
        <f>IFERROR(VLOOKUP($A419,'2012'!$D$3:$O$172,4,FALSE),0)</f>
        <v>0</v>
      </c>
      <c r="BP419" s="1700">
        <f>IFERROR(VLOOKUP($A419,'2012'!$D$3:$O$172,5,FALSE),0)</f>
        <v>0</v>
      </c>
      <c r="BQ419" s="1691">
        <f>IFERROR(VLOOKUP($A419,'2012'!$D$3:$O$172,6,FALSE),0)</f>
        <v>0</v>
      </c>
      <c r="BR419" s="1691">
        <f>IFERROR(VLOOKUP($A419,'2012'!$D$3:$O$172,7,FALSE),0)</f>
        <v>0</v>
      </c>
      <c r="BS419" s="1691">
        <f>IFERROR(VLOOKUP($A419,'2012'!$D$3:$O$172,8,FALSE),0)</f>
        <v>0</v>
      </c>
      <c r="BT419" s="1740">
        <f>IFERROR(VLOOKUP($A419,'2012'!$D$3:$O$172,9,FALSE),0)</f>
        <v>0</v>
      </c>
      <c r="BX419" s="1700">
        <f>IFERROR(VLOOKUP($A419,'2011'!$D$4:$I$251,2,FALSE),0)</f>
        <v>0</v>
      </c>
      <c r="BY419" s="1691">
        <f>IFERROR(VLOOKUP($A419,'2011'!$D$4:$I$251,3,FALSE),0)</f>
        <v>0</v>
      </c>
      <c r="BZ419" s="1691">
        <f>IFERROR(VLOOKUP($A419,'2011'!$D$4:$I$251,4,FALSE),0)</f>
        <v>0</v>
      </c>
      <c r="CA419" s="1691">
        <f>IFERROR(VLOOKUP($A419,'2011'!$D$4:$I$251,5,FALSE),0)</f>
        <v>0</v>
      </c>
      <c r="CB419" s="1740">
        <f>IFERROR(VLOOKUP($A419,'2011'!$D$4:$I$251,6,FALSE),0)</f>
        <v>0</v>
      </c>
      <c r="CC419" s="1700">
        <f>IFERROR(VLOOKUP($A419,'2010'!$C$3:$H$234,2,FALSE),0)</f>
        <v>0</v>
      </c>
      <c r="CD419" s="1691">
        <f>IFERROR(VLOOKUP($A419,'2010'!$C$3:$H$234,3,FALSE),0)</f>
        <v>0</v>
      </c>
      <c r="CE419" s="1691">
        <f>IFERROR(VLOOKUP($A419,'2010'!$C$3:$H$234,4,FALSE),0)</f>
        <v>0</v>
      </c>
      <c r="CF419" s="1691">
        <f>IFERROR(VLOOKUP($A419,'2010'!$C$3:$H$234,5,FALSE),0)</f>
        <v>0</v>
      </c>
      <c r="CG419" s="1740">
        <f>IFERROR(VLOOKUP($A419,'2010'!$C$3:$H$234,6,FALSE),0)</f>
        <v>0</v>
      </c>
      <c r="CH419" s="1700">
        <f>IFERROR(VLOOKUP($A419,'2009'!$C$3:$H$242,2,FALSE),0)</f>
        <v>0</v>
      </c>
      <c r="CI419" s="1691">
        <f>IFERROR(VLOOKUP($A419,'2009'!$C$3:$H$242,3,FALSE),0)</f>
        <v>0</v>
      </c>
      <c r="CJ419" s="1691">
        <f>IFERROR(VLOOKUP($A419,'2009'!$C$3:$H$242,4,FALSE),0)</f>
        <v>0</v>
      </c>
      <c r="CK419" s="1691">
        <f>IFERROR(VLOOKUP($A419,'2009'!$C$3:$H$242,5,FALSE),0)</f>
        <v>0</v>
      </c>
      <c r="CL419" s="1740">
        <f>IFERROR(VLOOKUP($A419,'2009'!$C$3:$H$242,6,FALSE),0)</f>
        <v>0</v>
      </c>
      <c r="CM419" s="1700">
        <f>IFERROR(VLOOKUP($A419,'2008'!$C$3:$H$229,2,FALSE),0)</f>
        <v>44</v>
      </c>
      <c r="CN419" s="1691">
        <f>IFERROR(VLOOKUP($A419,'2008'!$C$3:$H$229,3,FALSE),0)</f>
        <v>7</v>
      </c>
      <c r="CO419" s="1691">
        <f>IFERROR(VLOOKUP($A419,'2008'!$C$3:$H$229,4,FALSE),0)</f>
        <v>20</v>
      </c>
      <c r="CP419" s="1691">
        <f>IFERROR(VLOOKUP($A419,'2008'!$C$3:$H$229,5,FALSE),0)</f>
        <v>0</v>
      </c>
      <c r="CQ419" s="1740">
        <f>IFERROR(VLOOKUP($A419,'2008'!$C$3:$H$229,6,FALSE),0)</f>
        <v>0.45454545454545453</v>
      </c>
      <c r="CR419" s="1700">
        <f>IFERROR(VLOOKUP($A419,'2007'!$C$3:$M$238,7,FALSE),0)</f>
        <v>0</v>
      </c>
      <c r="CS419" s="1691">
        <f>IFERROR(VLOOKUP($A419,'2007'!$C$3:$M$238,8,FALSE),0)</f>
        <v>0</v>
      </c>
      <c r="CT419" s="1691">
        <f>IFERROR(VLOOKUP($A419,'2007'!$C$3:$M$238,9,FALSE),0)</f>
        <v>0</v>
      </c>
      <c r="CU419" s="1691">
        <f>IFERROR(VLOOKUP($A419,'2007'!$C$3:$M$238,10,FALSE),0)</f>
        <v>0</v>
      </c>
      <c r="CV419" s="1740">
        <f>IFERROR(VLOOKUP($A419,'2007'!$C$3:$M$238,11,FALSE),0)</f>
        <v>0</v>
      </c>
      <c r="CW419" s="1700">
        <f>IFERROR(VLOOKUP($A419,'2006'!$A$2:$F$200,2,FALSE),0)</f>
        <v>52</v>
      </c>
      <c r="CX419" s="1691">
        <f>IFERROR(VLOOKUP($A419,'2006'!$A$2:$F$200,4,FALSE),0)</f>
        <v>35</v>
      </c>
      <c r="CY419" s="1691">
        <f>IFERROR(VLOOKUP($A419,'2006'!$A$2:$F$200,5,FALSE),0)</f>
        <v>0</v>
      </c>
      <c r="CZ419" s="1740">
        <f>IFERROR(VLOOKUP($A419,'2006'!$A$2:$F$200,6,FALSE),0)</f>
        <v>0.67307692307692313</v>
      </c>
      <c r="DA419" s="1700">
        <f>IFERROR(VLOOKUP($A419,'2005'!$C$3:$M$205,8,FALSE),0)</f>
        <v>49</v>
      </c>
      <c r="DB419" s="1691">
        <f>IFERROR(VLOOKUP($A419,'2005'!$C$3:$M$205,9,FALSE),0)</f>
        <v>28</v>
      </c>
      <c r="DC419" s="1691">
        <f>IFERROR(VLOOKUP($A419,'2005'!$C$3:$M$205,10,FALSE),0)</f>
        <v>0</v>
      </c>
      <c r="DD419" s="1740">
        <f>IFERROR(VLOOKUP($A419,'2005'!$C$3:$M$205,11,FALSE),0)</f>
        <v>0.5714285714285714</v>
      </c>
      <c r="DE419" s="1700">
        <f>IFERROR(VLOOKUP($A419,'2004'!$C$3:$M$213,8,FALSE),0)</f>
        <v>62</v>
      </c>
      <c r="DF419" s="1691">
        <f>IFERROR(VLOOKUP($A419,'2004'!$C$3:$M$213,9,FALSE),0)</f>
        <v>44</v>
      </c>
      <c r="DG419" s="1691">
        <f>IFERROR(VLOOKUP($A419,'2004'!$C$3:$M$213,10,FALSE),0)</f>
        <v>1</v>
      </c>
      <c r="DH419" s="1740">
        <f>IFERROR(VLOOKUP($A419,'2004'!$C$3:$M$213,11,FALSE),0)</f>
        <v>0.70967741935483875</v>
      </c>
      <c r="DI419" s="1700">
        <f>IFERROR(VLOOKUP($A419,'2003'!$C$3:$Q$214,12,FALSE),0)</f>
        <v>59</v>
      </c>
      <c r="DJ419" s="1691">
        <f>IFERROR(VLOOKUP($A419,'2003'!$C$3:$Q$214,13,FALSE),0)</f>
        <v>37</v>
      </c>
      <c r="DK419" s="1691">
        <f>IFERROR(VLOOKUP($A419,'2003'!$C$3:$Q$214,14,FALSE),0)</f>
        <v>0</v>
      </c>
      <c r="DL419" s="1740">
        <f>IFERROR(VLOOKUP($A419,'2003'!$C$3:$Q$214,15,FALSE),0)</f>
        <v>0.6271186440677966</v>
      </c>
      <c r="DM419" s="1700">
        <f>IFERROR(VLOOKUP($A419,'2002'!$D$3:$R$214,12,FALSE),0)</f>
        <v>45</v>
      </c>
      <c r="DN419" s="1691">
        <f>IFERROR(VLOOKUP($A419,'2002'!$D$3:$R$214,13,FALSE),0)</f>
        <v>30</v>
      </c>
      <c r="DO419" s="1691">
        <f>IFERROR(VLOOKUP($A419,'2002'!$D$3:$R$214,14,FALSE),0)</f>
        <v>0</v>
      </c>
      <c r="DP419" s="1788">
        <f>IFERROR(VLOOKUP($A419,'2002'!$D$3:$R$214,15,FALSE),0)</f>
        <v>0.66666666666666663</v>
      </c>
      <c r="DQ419" s="1700">
        <f>IFERROR(VLOOKUP($A419,'Pre 2002'!$C$3:$CK$382,84,FALSE),0)</f>
        <v>478</v>
      </c>
      <c r="DR419" s="1695">
        <f>IFERROR(VLOOKUP($A419,'Pre 2002'!$C$3:$CK$382,85,FALSE),0)</f>
        <v>305</v>
      </c>
      <c r="DS419" s="1695">
        <f>IFERROR(VLOOKUP($A419,'Pre 2002'!$C$3:$CK$382,86,FALSE),0)</f>
        <v>1</v>
      </c>
      <c r="DT419" s="1790">
        <f>IFERROR(VLOOKUP($A419,'Pre 2002'!$C$3:$CK$382,87,FALSE),0)</f>
        <v>0.63807531380753135</v>
      </c>
      <c r="DU419" s="1741">
        <f>IFERROR(VLOOKUP(A419,'Pre 2002'!$C$3:$CG$382,83,FALSE),0)</f>
        <v>8</v>
      </c>
    </row>
    <row r="420" spans="1:125">
      <c r="A420" s="1778" t="s">
        <v>1826</v>
      </c>
      <c r="B420" s="1562">
        <f t="shared" si="150"/>
        <v>40</v>
      </c>
      <c r="C420" s="1562">
        <f t="shared" si="151"/>
        <v>25</v>
      </c>
      <c r="D420" s="1562">
        <f t="shared" si="152"/>
        <v>2</v>
      </c>
      <c r="E420" s="1563">
        <f t="shared" si="153"/>
        <v>0.625</v>
      </c>
      <c r="F420" s="1786">
        <f t="shared" si="154"/>
        <v>2</v>
      </c>
      <c r="G420" s="1595" t="s">
        <v>2159</v>
      </c>
      <c r="H420" s="1567">
        <f t="shared" si="165"/>
        <v>2</v>
      </c>
      <c r="I420" s="1734">
        <f t="shared" si="166"/>
        <v>40</v>
      </c>
      <c r="J420" s="1734">
        <f t="shared" si="167"/>
        <v>25</v>
      </c>
      <c r="K420" s="1734">
        <f t="shared" si="167"/>
        <v>2</v>
      </c>
      <c r="L420" s="1806">
        <f t="shared" si="168"/>
        <v>0.625</v>
      </c>
      <c r="M420" s="1751"/>
      <c r="N420" s="1751"/>
      <c r="O420" s="1700">
        <f>IFERROR(VLOOKUP($A420,'2022'!$B$2:$K$174,3,FALSE),0)</f>
        <v>0</v>
      </c>
      <c r="P420" s="1858">
        <f>IFERROR(VLOOKUP($A420,'2022'!$B$2:$K$174,4,FALSE),0)</f>
        <v>0</v>
      </c>
      <c r="Q420" s="1858">
        <f>IFERROR(VLOOKUP($A420,'2022'!$B$2:$K$174,5,FALSE),0)</f>
        <v>0</v>
      </c>
      <c r="R420" s="1858">
        <f>IFERROR(VLOOKUP($A420,'2022'!$B$2:$K$174,8,FALSE),0)</f>
        <v>0</v>
      </c>
      <c r="S420" s="1740">
        <f>IFERROR(VLOOKUP($A420,'2022'!$B$2:$K$174,10,FALSE),0)</f>
        <v>0</v>
      </c>
      <c r="T420" s="1700">
        <f>IFERROR(VLOOKUP($A420,'2021'!$B$2:$K$174,3,FALSE),0)</f>
        <v>0</v>
      </c>
      <c r="U420" s="1843">
        <f>IFERROR(VLOOKUP($A420,'2021'!$B$2:$K$174,4,FALSE),0)</f>
        <v>0</v>
      </c>
      <c r="V420" s="1843">
        <f>IFERROR(VLOOKUP($A420,'2021'!$B$2:$K$174,5,FALSE),0)</f>
        <v>0</v>
      </c>
      <c r="W420" s="1843">
        <f>IFERROR(VLOOKUP($A420,'2021'!$B$2:$K$174,8,FALSE),0)</f>
        <v>0</v>
      </c>
      <c r="X420" s="1740">
        <f>IFERROR(VLOOKUP($A420,'2021'!$B$2:$K$174,10,FALSE),0)</f>
        <v>0</v>
      </c>
      <c r="Y420" s="1700">
        <f>IFERROR(VLOOKUP($A420,'2020'!$B$2:$K$170,3,FALSE),0)</f>
        <v>0</v>
      </c>
      <c r="Z420" s="1829">
        <f>IFERROR(VLOOKUP($A420,'2020'!$B$2:$K$170,4,FALSE),0)</f>
        <v>0</v>
      </c>
      <c r="AA420" s="1829">
        <f>IFERROR(VLOOKUP($A420,'2020'!$B$2:$K$170,5,FALSE),0)</f>
        <v>0</v>
      </c>
      <c r="AB420" s="1829">
        <f>IFERROR(VLOOKUP($A420,'2020'!$B$2:$K$170,8,FALSE),0)</f>
        <v>0</v>
      </c>
      <c r="AC420" s="1740">
        <f>IFERROR(VLOOKUP($A420,'2020'!$B$2:$K$170,10,FALSE),0)</f>
        <v>0</v>
      </c>
      <c r="AD420" s="1700">
        <f>IFERROR(VLOOKUP($A420,'2019'!$B$2:$K$170,3,FALSE),0)</f>
        <v>0</v>
      </c>
      <c r="AE420" s="1823">
        <f>IFERROR(VLOOKUP($A420,'2019'!$B$2:$K$170,4,FALSE),0)</f>
        <v>0</v>
      </c>
      <c r="AF420" s="1823">
        <f>IFERROR(VLOOKUP($A420,'2019'!$B$2:$K$170,5,FALSE),0)</f>
        <v>0</v>
      </c>
      <c r="AG420" s="1823">
        <f>IFERROR(VLOOKUP($A420,'2019'!$B$2:$K$170,8,FALSE),0)</f>
        <v>0</v>
      </c>
      <c r="AH420" s="1740">
        <f>IFERROR(VLOOKUP($A420,'2019'!$B$2:$K$170,10,FALSE),0)</f>
        <v>0</v>
      </c>
      <c r="AI420" s="1700">
        <f>IFERROR(VLOOKUP($A420,'2018'!$B$2:$K$170,3,FALSE),0)</f>
        <v>0</v>
      </c>
      <c r="AJ420" s="1821">
        <f>IFERROR(VLOOKUP($A420,'2018'!$B$2:$K$170,4,FALSE),0)</f>
        <v>0</v>
      </c>
      <c r="AK420" s="1821">
        <f>IFERROR(VLOOKUP($A420,'2018'!$B$2:$K$170,5,FALSE),0)</f>
        <v>0</v>
      </c>
      <c r="AL420" s="1821">
        <f>IFERROR(VLOOKUP($A420,'2018'!$B$2:$K$170,8,FALSE),0)</f>
        <v>0</v>
      </c>
      <c r="AM420" s="1740">
        <f>IFERROR(VLOOKUP($A420,'2018'!$B$2:$K$170,10,FALSE),0)</f>
        <v>0</v>
      </c>
      <c r="AN420" s="1700">
        <f>IFERROR(VLOOKUP($A420,'2017'!$B$2:$J$163,2,FALSE),0)</f>
        <v>0</v>
      </c>
      <c r="AO420" s="1815">
        <f>IFERROR(VLOOKUP($A420,'2017'!$B$2:$J$163,3,FALSE),0)</f>
        <v>0</v>
      </c>
      <c r="AP420" s="1815">
        <f>IFERROR(VLOOKUP($A420,'2017'!$B$2:$J$163,4,FALSE),0)</f>
        <v>0</v>
      </c>
      <c r="AQ420" s="1815">
        <f>IFERROR(VLOOKUP($A420,'2017'!$B$2:$J$163,7,FALSE),0)</f>
        <v>0</v>
      </c>
      <c r="AR420" s="1740">
        <f>IFERROR(VLOOKUP($A420,'2017'!$B$2:$J$163,9,FALSE),0)</f>
        <v>0</v>
      </c>
      <c r="AS420" s="1700">
        <f>IFERROR(VLOOKUP($A420,'2016'!$B$2:$K$165,3,FALSE),0)</f>
        <v>0</v>
      </c>
      <c r="AT420" s="1796">
        <f>IFERROR(VLOOKUP($A420,'2016'!$B$2:$K$165,4,FALSE),0)</f>
        <v>0</v>
      </c>
      <c r="AU420" s="1796">
        <f>IFERROR(VLOOKUP($A420,'2016'!$B$2:$K$165,5,FALSE),0)</f>
        <v>0</v>
      </c>
      <c r="AV420" s="1796">
        <f>IFERROR(VLOOKUP($A420,'2016'!$B$2:$K$165,8,FALSE),0)</f>
        <v>0</v>
      </c>
      <c r="AW420" s="1740">
        <f>IFERROR(VLOOKUP($A420,'2016'!$B$2:$K$165,10,FALSE),0)</f>
        <v>0</v>
      </c>
      <c r="AX420" s="1700">
        <f>IFERROR(VLOOKUP($A420,'2015'!$B$2:$K$165,3,FALSE),0)</f>
        <v>0</v>
      </c>
      <c r="AY420" s="1695">
        <f>IFERROR(VLOOKUP($A420,'2015'!$B$2:$K$165,4,FALSE),0)</f>
        <v>0</v>
      </c>
      <c r="AZ420" s="1695">
        <f>IFERROR(VLOOKUP($A420,'2015'!$B$2:$K$165,5,FALSE),0)</f>
        <v>0</v>
      </c>
      <c r="BA420" s="1695">
        <f>IFERROR(VLOOKUP($A420,'2015'!$B$2:$K$165,8,FALSE),0)</f>
        <v>0</v>
      </c>
      <c r="BB420" s="1740">
        <f>IFERROR(VLOOKUP($A420,'2015'!$B$2:$K$165,10,FALSE),0)</f>
        <v>0</v>
      </c>
      <c r="BC420" s="1700">
        <f>IFERROR(VLOOKUP($A420,'2014'!$B$2:$K$157,3,FALSE),0)</f>
        <v>0</v>
      </c>
      <c r="BD420" s="1691">
        <f>IFERROR(VLOOKUP($A420,'2014'!$B$2:$K$157,4,FALSE),0)</f>
        <v>0</v>
      </c>
      <c r="BE420" s="1691">
        <f>IFERROR(VLOOKUP($A420,'2014'!$B$2:$K$157,5,FALSE),0)</f>
        <v>0</v>
      </c>
      <c r="BF420" s="1691">
        <f>IFERROR(VLOOKUP($A420,'2014'!$B$2:$K$157,8,FALSE),0)</f>
        <v>0</v>
      </c>
      <c r="BG420" s="1740">
        <f>IFERROR(VLOOKUP($A420,'2014'!$B$2:$K$157,10,FALSE),0)</f>
        <v>0</v>
      </c>
      <c r="BH420" s="1700">
        <f>IFERROR(VLOOKUP($A420,'2013'!$D$4:$I$249,2,FALSE),0)</f>
        <v>0</v>
      </c>
      <c r="BI420" s="1691">
        <f>IFERROR(VLOOKUP($A420,'2013'!$D$4:$I$249,3,FALSE),0)</f>
        <v>0</v>
      </c>
      <c r="BJ420" s="1691">
        <f>IFERROR(VLOOKUP($A420,'2013'!$D$4:$I$249,4,FALSE),0)</f>
        <v>0</v>
      </c>
      <c r="BK420" s="1691">
        <f>IFERROR(VLOOKUP($A420,'2013'!$D$4:$I$249,5,FALSE),0)</f>
        <v>0</v>
      </c>
      <c r="BL420" s="1740">
        <f>IFERROR(VLOOKUP($A420,'2013'!$D$4:$I$249,6,FALSE),0)</f>
        <v>0</v>
      </c>
      <c r="BM420" s="1737">
        <f>IFERROR(VLOOKUP($A420,'2012'!$D$3:$O$172,2,FALSE),0)</f>
        <v>0</v>
      </c>
      <c r="BN420" s="1691">
        <f>IFERROR(VLOOKUP($A420,'2012'!$D$3:$O$172,3,FALSE),0)</f>
        <v>0</v>
      </c>
      <c r="BO420" s="1743">
        <f>IFERROR(VLOOKUP($A420,'2012'!$D$3:$O$172,4,FALSE),0)</f>
        <v>0</v>
      </c>
      <c r="BP420" s="1700">
        <f>IFERROR(VLOOKUP($A420,'2012'!$D$3:$O$172,5,FALSE),0)</f>
        <v>0</v>
      </c>
      <c r="BQ420" s="1691">
        <f>IFERROR(VLOOKUP($A420,'2012'!$D$3:$O$172,6,FALSE),0)</f>
        <v>0</v>
      </c>
      <c r="BR420" s="1691">
        <f>IFERROR(VLOOKUP($A420,'2012'!$D$3:$O$172,7,FALSE),0)</f>
        <v>0</v>
      </c>
      <c r="BS420" s="1691">
        <f>IFERROR(VLOOKUP($A420,'2012'!$D$3:$O$172,8,FALSE),0)</f>
        <v>0</v>
      </c>
      <c r="BT420" s="1740">
        <f>IFERROR(VLOOKUP($A420,'2012'!$D$3:$O$172,9,FALSE),0)</f>
        <v>0</v>
      </c>
      <c r="BX420" s="1700">
        <f>IFERROR(VLOOKUP($A420,'2011'!$D$4:$I$251,2,FALSE),0)</f>
        <v>0</v>
      </c>
      <c r="BY420" s="1691">
        <f>IFERROR(VLOOKUP($A420,'2011'!$D$4:$I$251,3,FALSE),0)</f>
        <v>0</v>
      </c>
      <c r="BZ420" s="1691">
        <f>IFERROR(VLOOKUP($A420,'2011'!$D$4:$I$251,4,FALSE),0)</f>
        <v>0</v>
      </c>
      <c r="CA420" s="1691">
        <f>IFERROR(VLOOKUP($A420,'2011'!$D$4:$I$251,5,FALSE),0)</f>
        <v>0</v>
      </c>
      <c r="CB420" s="1740">
        <f>IFERROR(VLOOKUP($A420,'2011'!$D$4:$I$251,6,FALSE),0)</f>
        <v>0</v>
      </c>
      <c r="CC420" s="1700">
        <f>IFERROR(VLOOKUP($A420,'2010'!$C$3:$H$234,2,FALSE),0)</f>
        <v>0</v>
      </c>
      <c r="CD420" s="1691">
        <f>IFERROR(VLOOKUP($A420,'2010'!$C$3:$H$234,3,FALSE),0)</f>
        <v>0</v>
      </c>
      <c r="CE420" s="1691">
        <f>IFERROR(VLOOKUP($A420,'2010'!$C$3:$H$234,4,FALSE),0)</f>
        <v>0</v>
      </c>
      <c r="CF420" s="1691">
        <f>IFERROR(VLOOKUP($A420,'2010'!$C$3:$H$234,5,FALSE),0)</f>
        <v>0</v>
      </c>
      <c r="CG420" s="1740">
        <f>IFERROR(VLOOKUP($A420,'2010'!$C$3:$H$234,6,FALSE),0)</f>
        <v>0</v>
      </c>
      <c r="CH420" s="1700">
        <f>IFERROR(VLOOKUP($A420,'2009'!$C$3:$H$242,2,FALSE),0)</f>
        <v>0</v>
      </c>
      <c r="CI420" s="1691">
        <f>IFERROR(VLOOKUP($A420,'2009'!$C$3:$H$242,3,FALSE),0)</f>
        <v>0</v>
      </c>
      <c r="CJ420" s="1691">
        <f>IFERROR(VLOOKUP($A420,'2009'!$C$3:$H$242,4,FALSE),0)</f>
        <v>0</v>
      </c>
      <c r="CK420" s="1691">
        <f>IFERROR(VLOOKUP($A420,'2009'!$C$3:$H$242,5,FALSE),0)</f>
        <v>0</v>
      </c>
      <c r="CL420" s="1740">
        <f>IFERROR(VLOOKUP($A420,'2009'!$C$3:$H$242,6,FALSE),0)</f>
        <v>0</v>
      </c>
      <c r="CM420" s="1700">
        <f>IFERROR(VLOOKUP($A420,'2008'!$C$3:$H$229,2,FALSE),0)</f>
        <v>0</v>
      </c>
      <c r="CN420" s="1691">
        <f>IFERROR(VLOOKUP($A420,'2008'!$C$3:$H$229,3,FALSE),0)</f>
        <v>0</v>
      </c>
      <c r="CO420" s="1691">
        <f>IFERROR(VLOOKUP($A420,'2008'!$C$3:$H$229,4,FALSE),0)</f>
        <v>0</v>
      </c>
      <c r="CP420" s="1691">
        <f>IFERROR(VLOOKUP($A420,'2008'!$C$3:$H$229,5,FALSE),0)</f>
        <v>0</v>
      </c>
      <c r="CQ420" s="1740">
        <f>IFERROR(VLOOKUP($A420,'2008'!$C$3:$H$229,6,FALSE),0)</f>
        <v>0</v>
      </c>
      <c r="CR420" s="1700">
        <f>IFERROR(VLOOKUP($A420,'2007'!$C$3:$M$238,7,FALSE),0)</f>
        <v>0</v>
      </c>
      <c r="CS420" s="1691">
        <f>IFERROR(VLOOKUP($A420,'2007'!$C$3:$M$238,8,FALSE),0)</f>
        <v>0</v>
      </c>
      <c r="CT420" s="1691">
        <f>IFERROR(VLOOKUP($A420,'2007'!$C$3:$M$238,9,FALSE),0)</f>
        <v>0</v>
      </c>
      <c r="CU420" s="1691">
        <f>IFERROR(VLOOKUP($A420,'2007'!$C$3:$M$238,10,FALSE),0)</f>
        <v>0</v>
      </c>
      <c r="CV420" s="1740">
        <f>IFERROR(VLOOKUP($A420,'2007'!$C$3:$M$238,11,FALSE),0)</f>
        <v>0</v>
      </c>
      <c r="CW420" s="1700">
        <f>IFERROR(VLOOKUP($A420,'2006'!$A$2:$F$200,2,FALSE),0)</f>
        <v>0</v>
      </c>
      <c r="CX420" s="1691">
        <f>IFERROR(VLOOKUP($A420,'2006'!$A$2:$F$200,4,FALSE),0)</f>
        <v>0</v>
      </c>
      <c r="CY420" s="1691">
        <f>IFERROR(VLOOKUP($A420,'2006'!$A$2:$F$200,5,FALSE),0)</f>
        <v>0</v>
      </c>
      <c r="CZ420" s="1740">
        <f>IFERROR(VLOOKUP($A420,'2006'!$A$2:$F$200,6,FALSE),0)</f>
        <v>0</v>
      </c>
      <c r="DA420" s="1700">
        <f>IFERROR(VLOOKUP($A420,'2005'!$C$3:$M$205,8,FALSE),0)</f>
        <v>0</v>
      </c>
      <c r="DB420" s="1691">
        <f>IFERROR(VLOOKUP($A420,'2005'!$C$3:$M$205,9,FALSE),0)</f>
        <v>0</v>
      </c>
      <c r="DC420" s="1691">
        <f>IFERROR(VLOOKUP($A420,'2005'!$C$3:$M$205,10,FALSE),0)</f>
        <v>0</v>
      </c>
      <c r="DD420" s="1740">
        <f>IFERROR(VLOOKUP($A420,'2005'!$C$3:$M$205,11,FALSE),0)</f>
        <v>0</v>
      </c>
      <c r="DE420" s="1700">
        <f>IFERROR(VLOOKUP($A420,'2004'!$C$3:$M$213,8,FALSE),0)</f>
        <v>15</v>
      </c>
      <c r="DF420" s="1691">
        <f>IFERROR(VLOOKUP($A420,'2004'!$C$3:$M$213,9,FALSE),0)</f>
        <v>10</v>
      </c>
      <c r="DG420" s="1691">
        <f>IFERROR(VLOOKUP($A420,'2004'!$C$3:$M$213,10,FALSE),0)</f>
        <v>1</v>
      </c>
      <c r="DH420" s="1740">
        <f>IFERROR(VLOOKUP($A420,'2004'!$C$3:$M$213,11,FALSE),0)</f>
        <v>0.66666666666666663</v>
      </c>
      <c r="DI420" s="1700">
        <f>IFERROR(VLOOKUP($A420,'2003'!$C$3:$Q$214,12,FALSE),0)</f>
        <v>25</v>
      </c>
      <c r="DJ420" s="1691">
        <f>IFERROR(VLOOKUP($A420,'2003'!$C$3:$Q$214,13,FALSE),0)</f>
        <v>15</v>
      </c>
      <c r="DK420" s="1691">
        <f>IFERROR(VLOOKUP($A420,'2003'!$C$3:$Q$214,14,FALSE),0)</f>
        <v>1</v>
      </c>
      <c r="DL420" s="1740">
        <f>IFERROR(VLOOKUP($A420,'2003'!$C$3:$Q$214,15,FALSE),0)</f>
        <v>0.6</v>
      </c>
      <c r="DM420" s="1700">
        <f>IFERROR(VLOOKUP($A420,'2002'!$D$3:$R$214,12,FALSE),0)</f>
        <v>0</v>
      </c>
      <c r="DN420" s="1691">
        <f>IFERROR(VLOOKUP($A420,'2002'!$D$3:$R$214,13,FALSE),0)</f>
        <v>0</v>
      </c>
      <c r="DO420" s="1691">
        <f>IFERROR(VLOOKUP($A420,'2002'!$D$3:$R$214,14,FALSE),0)</f>
        <v>0</v>
      </c>
      <c r="DP420" s="1788">
        <f>IFERROR(VLOOKUP($A420,'2002'!$D$3:$R$214,15,FALSE),0)</f>
        <v>0</v>
      </c>
      <c r="DQ420" s="1700">
        <f>IFERROR(VLOOKUP($A420,'Pre 2002'!$C$3:$CK$382,84,FALSE),0)</f>
        <v>0</v>
      </c>
      <c r="DR420" s="1695">
        <f>IFERROR(VLOOKUP($A420,'Pre 2002'!$C$3:$CK$382,85,FALSE),0)</f>
        <v>0</v>
      </c>
      <c r="DS420" s="1695">
        <f>IFERROR(VLOOKUP($A420,'Pre 2002'!$C$3:$CK$382,86,FALSE),0)</f>
        <v>0</v>
      </c>
      <c r="DT420" s="1790">
        <f>IFERROR(VLOOKUP($A420,'Pre 2002'!$C$3:$CK$382,87,FALSE),0)</f>
        <v>0</v>
      </c>
      <c r="DU420" s="1741">
        <f>IFERROR(VLOOKUP(A420,'Pre 2002'!$C$3:$CG$382,83,FALSE),0)</f>
        <v>0</v>
      </c>
    </row>
    <row r="421" spans="1:125">
      <c r="A421" s="1779" t="s">
        <v>2128</v>
      </c>
      <c r="B421" s="1562">
        <f t="shared" si="150"/>
        <v>42</v>
      </c>
      <c r="C421" s="1562">
        <f t="shared" si="151"/>
        <v>26</v>
      </c>
      <c r="D421" s="1562">
        <f t="shared" si="152"/>
        <v>2</v>
      </c>
      <c r="E421" s="1563">
        <f t="shared" si="153"/>
        <v>0.61904761904761907</v>
      </c>
      <c r="F421" s="1786">
        <f t="shared" si="154"/>
        <v>1</v>
      </c>
      <c r="G421" s="1595" t="s">
        <v>2159</v>
      </c>
      <c r="H421" s="1567">
        <f t="shared" si="165"/>
        <v>1</v>
      </c>
      <c r="I421" s="1734">
        <f t="shared" si="166"/>
        <v>42</v>
      </c>
      <c r="J421" s="1734">
        <f t="shared" si="167"/>
        <v>26</v>
      </c>
      <c r="K421" s="1734">
        <f t="shared" si="167"/>
        <v>2</v>
      </c>
      <c r="L421" s="1806">
        <f t="shared" si="168"/>
        <v>0.61904761904761907</v>
      </c>
      <c r="M421" s="1751"/>
      <c r="N421" s="1751"/>
      <c r="O421" s="1700">
        <f>IFERROR(VLOOKUP($A421,'2022'!$B$2:$K$174,3,FALSE),0)</f>
        <v>0</v>
      </c>
      <c r="P421" s="1858">
        <f>IFERROR(VLOOKUP($A421,'2022'!$B$2:$K$174,4,FALSE),0)</f>
        <v>0</v>
      </c>
      <c r="Q421" s="1858">
        <f>IFERROR(VLOOKUP($A421,'2022'!$B$2:$K$174,5,FALSE),0)</f>
        <v>0</v>
      </c>
      <c r="R421" s="1858">
        <f>IFERROR(VLOOKUP($A421,'2022'!$B$2:$K$174,8,FALSE),0)</f>
        <v>0</v>
      </c>
      <c r="S421" s="1740">
        <f>IFERROR(VLOOKUP($A421,'2022'!$B$2:$K$174,10,FALSE),0)</f>
        <v>0</v>
      </c>
      <c r="T421" s="1700">
        <f>IFERROR(VLOOKUP($A421,'2021'!$B$2:$K$174,3,FALSE),0)</f>
        <v>0</v>
      </c>
      <c r="U421" s="1843">
        <f>IFERROR(VLOOKUP($A421,'2021'!$B$2:$K$174,4,FALSE),0)</f>
        <v>0</v>
      </c>
      <c r="V421" s="1843">
        <f>IFERROR(VLOOKUP($A421,'2021'!$B$2:$K$174,5,FALSE),0)</f>
        <v>0</v>
      </c>
      <c r="W421" s="1843">
        <f>IFERROR(VLOOKUP($A421,'2021'!$B$2:$K$174,8,FALSE),0)</f>
        <v>0</v>
      </c>
      <c r="X421" s="1740">
        <f>IFERROR(VLOOKUP($A421,'2021'!$B$2:$K$174,10,FALSE),0)</f>
        <v>0</v>
      </c>
      <c r="Y421" s="1700">
        <f>IFERROR(VLOOKUP($A421,'2020'!$B$2:$K$170,3,FALSE),0)</f>
        <v>0</v>
      </c>
      <c r="Z421" s="1829">
        <f>IFERROR(VLOOKUP($A421,'2020'!$B$2:$K$170,4,FALSE),0)</f>
        <v>0</v>
      </c>
      <c r="AA421" s="1829">
        <f>IFERROR(VLOOKUP($A421,'2020'!$B$2:$K$170,5,FALSE),0)</f>
        <v>0</v>
      </c>
      <c r="AB421" s="1829">
        <f>IFERROR(VLOOKUP($A421,'2020'!$B$2:$K$170,8,FALSE),0)</f>
        <v>0</v>
      </c>
      <c r="AC421" s="1740">
        <f>IFERROR(VLOOKUP($A421,'2020'!$B$2:$K$170,10,FALSE),0)</f>
        <v>0</v>
      </c>
      <c r="AD421" s="1700">
        <f>IFERROR(VLOOKUP($A421,'2019'!$B$2:$K$170,3,FALSE),0)</f>
        <v>0</v>
      </c>
      <c r="AE421" s="1823">
        <f>IFERROR(VLOOKUP($A421,'2019'!$B$2:$K$170,4,FALSE),0)</f>
        <v>0</v>
      </c>
      <c r="AF421" s="1823">
        <f>IFERROR(VLOOKUP($A421,'2019'!$B$2:$K$170,5,FALSE),0)</f>
        <v>0</v>
      </c>
      <c r="AG421" s="1823">
        <f>IFERROR(VLOOKUP($A421,'2019'!$B$2:$K$170,8,FALSE),0)</f>
        <v>0</v>
      </c>
      <c r="AH421" s="1740">
        <f>IFERROR(VLOOKUP($A421,'2019'!$B$2:$K$170,10,FALSE),0)</f>
        <v>0</v>
      </c>
      <c r="AI421" s="1700">
        <f>IFERROR(VLOOKUP($A421,'2018'!$B$2:$K$170,3,FALSE),0)</f>
        <v>0</v>
      </c>
      <c r="AJ421" s="1821">
        <f>IFERROR(VLOOKUP($A421,'2018'!$B$2:$K$170,4,FALSE),0)</f>
        <v>0</v>
      </c>
      <c r="AK421" s="1821">
        <f>IFERROR(VLOOKUP($A421,'2018'!$B$2:$K$170,5,FALSE),0)</f>
        <v>0</v>
      </c>
      <c r="AL421" s="1821">
        <f>IFERROR(VLOOKUP($A421,'2018'!$B$2:$K$170,8,FALSE),0)</f>
        <v>0</v>
      </c>
      <c r="AM421" s="1740">
        <f>IFERROR(VLOOKUP($A421,'2018'!$B$2:$K$170,10,FALSE),0)</f>
        <v>0</v>
      </c>
      <c r="AN421" s="1700">
        <f>IFERROR(VLOOKUP($A421,'2017'!$B$2:$J$163,2,FALSE),0)</f>
        <v>0</v>
      </c>
      <c r="AO421" s="1815">
        <f>IFERROR(VLOOKUP($A421,'2017'!$B$2:$J$163,3,FALSE),0)</f>
        <v>0</v>
      </c>
      <c r="AP421" s="1815">
        <f>IFERROR(VLOOKUP($A421,'2017'!$B$2:$J$163,4,FALSE),0)</f>
        <v>0</v>
      </c>
      <c r="AQ421" s="1815">
        <f>IFERROR(VLOOKUP($A421,'2017'!$B$2:$J$163,7,FALSE),0)</f>
        <v>0</v>
      </c>
      <c r="AR421" s="1740">
        <f>IFERROR(VLOOKUP($A421,'2017'!$B$2:$J$163,9,FALSE),0)</f>
        <v>0</v>
      </c>
      <c r="AS421" s="1700">
        <f>IFERROR(VLOOKUP($A421,'2016'!$B$2:$K$165,3,FALSE),0)</f>
        <v>0</v>
      </c>
      <c r="AT421" s="1796">
        <f>IFERROR(VLOOKUP($A421,'2016'!$B$2:$K$165,4,FALSE),0)</f>
        <v>0</v>
      </c>
      <c r="AU421" s="1796">
        <f>IFERROR(VLOOKUP($A421,'2016'!$B$2:$K$165,5,FALSE),0)</f>
        <v>0</v>
      </c>
      <c r="AV421" s="1796">
        <f>IFERROR(VLOOKUP($A421,'2016'!$B$2:$K$165,8,FALSE),0)</f>
        <v>0</v>
      </c>
      <c r="AW421" s="1740">
        <f>IFERROR(VLOOKUP($A421,'2016'!$B$2:$K$165,10,FALSE),0)</f>
        <v>0</v>
      </c>
      <c r="AX421" s="1700">
        <f>IFERROR(VLOOKUP($A421,'2015'!$B$2:$K$165,3,FALSE),0)</f>
        <v>0</v>
      </c>
      <c r="AY421" s="1695">
        <f>IFERROR(VLOOKUP($A421,'2015'!$B$2:$K$165,4,FALSE),0)</f>
        <v>0</v>
      </c>
      <c r="AZ421" s="1695">
        <f>IFERROR(VLOOKUP($A421,'2015'!$B$2:$K$165,5,FALSE),0)</f>
        <v>0</v>
      </c>
      <c r="BA421" s="1695">
        <f>IFERROR(VLOOKUP($A421,'2015'!$B$2:$K$165,8,FALSE),0)</f>
        <v>0</v>
      </c>
      <c r="BB421" s="1740">
        <f>IFERROR(VLOOKUP($A421,'2015'!$B$2:$K$165,10,FALSE),0)</f>
        <v>0</v>
      </c>
      <c r="BC421" s="1700">
        <f>IFERROR(VLOOKUP($A421,'2014'!$B$2:$K$157,3,FALSE),0)</f>
        <v>0</v>
      </c>
      <c r="BD421" s="1691">
        <f>IFERROR(VLOOKUP($A421,'2014'!$B$2:$K$157,4,FALSE),0)</f>
        <v>0</v>
      </c>
      <c r="BE421" s="1691">
        <f>IFERROR(VLOOKUP($A421,'2014'!$B$2:$K$157,5,FALSE),0)</f>
        <v>0</v>
      </c>
      <c r="BF421" s="1691">
        <f>IFERROR(VLOOKUP($A421,'2014'!$B$2:$K$157,8,FALSE),0)</f>
        <v>0</v>
      </c>
      <c r="BG421" s="1740">
        <f>IFERROR(VLOOKUP($A421,'2014'!$B$2:$K$157,10,FALSE),0)</f>
        <v>0</v>
      </c>
      <c r="BH421" s="1700">
        <f>IFERROR(VLOOKUP($A421,'2013'!$D$4:$I$249,2,FALSE),0)</f>
        <v>0</v>
      </c>
      <c r="BI421" s="1691">
        <f>IFERROR(VLOOKUP($A421,'2013'!$D$4:$I$249,3,FALSE),0)</f>
        <v>0</v>
      </c>
      <c r="BJ421" s="1691">
        <f>IFERROR(VLOOKUP($A421,'2013'!$D$4:$I$249,4,FALSE),0)</f>
        <v>0</v>
      </c>
      <c r="BK421" s="1691">
        <f>IFERROR(VLOOKUP($A421,'2013'!$D$4:$I$249,5,FALSE),0)</f>
        <v>0</v>
      </c>
      <c r="BL421" s="1740">
        <f>IFERROR(VLOOKUP($A421,'2013'!$D$4:$I$249,6,FALSE),0)</f>
        <v>0</v>
      </c>
      <c r="BM421" s="1737">
        <f>IFERROR(VLOOKUP($A421,'2012'!$D$3:$O$172,2,FALSE),0)</f>
        <v>0</v>
      </c>
      <c r="BN421" s="1691">
        <f>IFERROR(VLOOKUP($A421,'2012'!$D$3:$O$172,3,FALSE),0)</f>
        <v>0</v>
      </c>
      <c r="BO421" s="1743">
        <f>IFERROR(VLOOKUP($A421,'2012'!$D$3:$O$172,4,FALSE),0)</f>
        <v>0</v>
      </c>
      <c r="BP421" s="1700">
        <f>IFERROR(VLOOKUP($A421,'2012'!$D$3:$O$172,5,FALSE),0)</f>
        <v>0</v>
      </c>
      <c r="BQ421" s="1691">
        <f>IFERROR(VLOOKUP($A421,'2012'!$D$3:$O$172,6,FALSE),0)</f>
        <v>0</v>
      </c>
      <c r="BR421" s="1691">
        <f>IFERROR(VLOOKUP($A421,'2012'!$D$3:$O$172,7,FALSE),0)</f>
        <v>0</v>
      </c>
      <c r="BS421" s="1691">
        <f>IFERROR(VLOOKUP($A421,'2012'!$D$3:$O$172,8,FALSE),0)</f>
        <v>0</v>
      </c>
      <c r="BT421" s="1740">
        <f>IFERROR(VLOOKUP($A421,'2012'!$D$3:$O$172,9,FALSE),0)</f>
        <v>0</v>
      </c>
      <c r="BX421" s="1700">
        <f>IFERROR(VLOOKUP($A421,'2011'!$D$4:$I$251,2,FALSE),0)</f>
        <v>0</v>
      </c>
      <c r="BY421" s="1691">
        <f>IFERROR(VLOOKUP($A421,'2011'!$D$4:$I$251,3,FALSE),0)</f>
        <v>0</v>
      </c>
      <c r="BZ421" s="1691">
        <f>IFERROR(VLOOKUP($A421,'2011'!$D$4:$I$251,4,FALSE),0)</f>
        <v>0</v>
      </c>
      <c r="CA421" s="1691">
        <f>IFERROR(VLOOKUP($A421,'2011'!$D$4:$I$251,5,FALSE),0)</f>
        <v>0</v>
      </c>
      <c r="CB421" s="1740">
        <f>IFERROR(VLOOKUP($A421,'2011'!$D$4:$I$251,6,FALSE),0)</f>
        <v>0</v>
      </c>
      <c r="CC421" s="1700">
        <f>IFERROR(VLOOKUP($A421,'2010'!$C$3:$H$234,2,FALSE),0)</f>
        <v>0</v>
      </c>
      <c r="CD421" s="1691">
        <f>IFERROR(VLOOKUP($A421,'2010'!$C$3:$H$234,3,FALSE),0)</f>
        <v>0</v>
      </c>
      <c r="CE421" s="1691">
        <f>IFERROR(VLOOKUP($A421,'2010'!$C$3:$H$234,4,FALSE),0)</f>
        <v>0</v>
      </c>
      <c r="CF421" s="1691">
        <f>IFERROR(VLOOKUP($A421,'2010'!$C$3:$H$234,5,FALSE),0)</f>
        <v>0</v>
      </c>
      <c r="CG421" s="1740">
        <f>IFERROR(VLOOKUP($A421,'2010'!$C$3:$H$234,6,FALSE),0)</f>
        <v>0</v>
      </c>
      <c r="CH421" s="1700">
        <f>IFERROR(VLOOKUP($A421,'2009'!$C$3:$H$242,2,FALSE),0)</f>
        <v>0</v>
      </c>
      <c r="CI421" s="1691">
        <f>IFERROR(VLOOKUP($A421,'2009'!$C$3:$H$242,3,FALSE),0)</f>
        <v>0</v>
      </c>
      <c r="CJ421" s="1691">
        <f>IFERROR(VLOOKUP($A421,'2009'!$C$3:$H$242,4,FALSE),0)</f>
        <v>0</v>
      </c>
      <c r="CK421" s="1691">
        <f>IFERROR(VLOOKUP($A421,'2009'!$C$3:$H$242,5,FALSE),0)</f>
        <v>0</v>
      </c>
      <c r="CL421" s="1740">
        <f>IFERROR(VLOOKUP($A421,'2009'!$C$3:$H$242,6,FALSE),0)</f>
        <v>0</v>
      </c>
      <c r="CM421" s="1700">
        <f>IFERROR(VLOOKUP($A421,'2008'!$C$3:$H$229,2,FALSE),0)</f>
        <v>0</v>
      </c>
      <c r="CN421" s="1691">
        <f>IFERROR(VLOOKUP($A421,'2008'!$C$3:$H$229,3,FALSE),0)</f>
        <v>0</v>
      </c>
      <c r="CO421" s="1691">
        <f>IFERROR(VLOOKUP($A421,'2008'!$C$3:$H$229,4,FALSE),0)</f>
        <v>0</v>
      </c>
      <c r="CP421" s="1691">
        <f>IFERROR(VLOOKUP($A421,'2008'!$C$3:$H$229,5,FALSE),0)</f>
        <v>0</v>
      </c>
      <c r="CQ421" s="1740">
        <f>IFERROR(VLOOKUP($A421,'2008'!$C$3:$H$229,6,FALSE),0)</f>
        <v>0</v>
      </c>
      <c r="CR421" s="1700">
        <f>IFERROR(VLOOKUP($A421,'2007'!$C$3:$M$238,7,FALSE),0)</f>
        <v>0</v>
      </c>
      <c r="CS421" s="1691">
        <f>IFERROR(VLOOKUP($A421,'2007'!$C$3:$M$238,8,FALSE),0)</f>
        <v>0</v>
      </c>
      <c r="CT421" s="1691">
        <f>IFERROR(VLOOKUP($A421,'2007'!$C$3:$M$238,9,FALSE),0)</f>
        <v>0</v>
      </c>
      <c r="CU421" s="1691">
        <f>IFERROR(VLOOKUP($A421,'2007'!$C$3:$M$238,10,FALSE),0)</f>
        <v>0</v>
      </c>
      <c r="CV421" s="1740">
        <f>IFERROR(VLOOKUP($A421,'2007'!$C$3:$M$238,11,FALSE),0)</f>
        <v>0</v>
      </c>
      <c r="CW421" s="1700">
        <f>IFERROR(VLOOKUP($A421,'2006'!$A$2:$F$200,2,FALSE),0)</f>
        <v>0</v>
      </c>
      <c r="CX421" s="1691">
        <f>IFERROR(VLOOKUP($A421,'2006'!$A$2:$F$200,4,FALSE),0)</f>
        <v>0</v>
      </c>
      <c r="CY421" s="1691">
        <f>IFERROR(VLOOKUP($A421,'2006'!$A$2:$F$200,5,FALSE),0)</f>
        <v>0</v>
      </c>
      <c r="CZ421" s="1740">
        <f>IFERROR(VLOOKUP($A421,'2006'!$A$2:$F$200,6,FALSE),0)</f>
        <v>0</v>
      </c>
      <c r="DA421" s="1700">
        <f>IFERROR(VLOOKUP($A421,'2005'!$C$3:$M$205,8,FALSE),0)</f>
        <v>0</v>
      </c>
      <c r="DB421" s="1691">
        <f>IFERROR(VLOOKUP($A421,'2005'!$C$3:$M$205,9,FALSE),0)</f>
        <v>0</v>
      </c>
      <c r="DC421" s="1691">
        <f>IFERROR(VLOOKUP($A421,'2005'!$C$3:$M$205,10,FALSE),0)</f>
        <v>0</v>
      </c>
      <c r="DD421" s="1740">
        <f>IFERROR(VLOOKUP($A421,'2005'!$C$3:$M$205,11,FALSE),0)</f>
        <v>0</v>
      </c>
      <c r="DE421" s="1700">
        <f>IFERROR(VLOOKUP($A421,'2004'!$C$3:$M$213,8,FALSE),0)</f>
        <v>0</v>
      </c>
      <c r="DF421" s="1691">
        <f>IFERROR(VLOOKUP($A421,'2004'!$C$3:$M$213,9,FALSE),0)</f>
        <v>0</v>
      </c>
      <c r="DG421" s="1691">
        <f>IFERROR(VLOOKUP($A421,'2004'!$C$3:$M$213,10,FALSE),0)</f>
        <v>0</v>
      </c>
      <c r="DH421" s="1740">
        <f>IFERROR(VLOOKUP($A421,'2004'!$C$3:$M$213,11,FALSE),0)</f>
        <v>0</v>
      </c>
      <c r="DI421" s="1700">
        <f>IFERROR(VLOOKUP($A421,'2003'!$C$3:$Q$214,12,FALSE),0)</f>
        <v>0</v>
      </c>
      <c r="DJ421" s="1691">
        <f>IFERROR(VLOOKUP($A421,'2003'!$C$3:$Q$214,13,FALSE),0)</f>
        <v>0</v>
      </c>
      <c r="DK421" s="1691">
        <f>IFERROR(VLOOKUP($A421,'2003'!$C$3:$Q$214,14,FALSE),0)</f>
        <v>0</v>
      </c>
      <c r="DL421" s="1740">
        <f>IFERROR(VLOOKUP($A421,'2003'!$C$3:$Q$214,15,FALSE),0)</f>
        <v>0</v>
      </c>
      <c r="DM421" s="1700">
        <f>IFERROR(VLOOKUP($A421,'2002'!$D$3:$R$214,12,FALSE),0)</f>
        <v>0</v>
      </c>
      <c r="DN421" s="1691">
        <f>IFERROR(VLOOKUP($A421,'2002'!$D$3:$R$214,13,FALSE),0)</f>
        <v>0</v>
      </c>
      <c r="DO421" s="1691">
        <f>IFERROR(VLOOKUP($A421,'2002'!$D$3:$R$214,14,FALSE),0)</f>
        <v>0</v>
      </c>
      <c r="DP421" s="1788">
        <f>IFERROR(VLOOKUP($A421,'2002'!$D$3:$R$214,15,FALSE),0)</f>
        <v>0</v>
      </c>
      <c r="DQ421" s="1700">
        <f>IFERROR(VLOOKUP($A421,'Pre 2002'!$C$3:$CK$382,84,FALSE),0)</f>
        <v>42</v>
      </c>
      <c r="DR421" s="1695">
        <f>IFERROR(VLOOKUP($A421,'Pre 2002'!$C$3:$CK$382,85,FALSE),0)</f>
        <v>26</v>
      </c>
      <c r="DS421" s="1695">
        <f>IFERROR(VLOOKUP($A421,'Pre 2002'!$C$3:$CK$382,86,FALSE),0)</f>
        <v>2</v>
      </c>
      <c r="DT421" s="1790">
        <f>IFERROR(VLOOKUP($A421,'Pre 2002'!$C$3:$CK$382,87,FALSE),0)</f>
        <v>0.61904761904761907</v>
      </c>
      <c r="DU421" s="1741">
        <f>IFERROR(VLOOKUP(A421,'Pre 2002'!$C$3:$CG$382,83,FALSE),0)</f>
        <v>1</v>
      </c>
    </row>
    <row r="422" spans="1:125">
      <c r="A422" s="1778" t="s">
        <v>1993</v>
      </c>
      <c r="B422" s="1562">
        <f t="shared" si="150"/>
        <v>47</v>
      </c>
      <c r="C422" s="1562">
        <f t="shared" si="151"/>
        <v>29</v>
      </c>
      <c r="D422" s="1562">
        <f t="shared" si="152"/>
        <v>2</v>
      </c>
      <c r="E422" s="1563">
        <f t="shared" si="153"/>
        <v>0.61702127659574468</v>
      </c>
      <c r="F422" s="1786">
        <f t="shared" si="154"/>
        <v>1</v>
      </c>
      <c r="G422" s="1595" t="s">
        <v>2159</v>
      </c>
      <c r="H422" s="1567">
        <f t="shared" si="165"/>
        <v>1</v>
      </c>
      <c r="I422" s="1734">
        <f t="shared" si="166"/>
        <v>47</v>
      </c>
      <c r="J422" s="1734">
        <f t="shared" si="167"/>
        <v>29</v>
      </c>
      <c r="K422" s="1734">
        <f t="shared" si="167"/>
        <v>2</v>
      </c>
      <c r="L422" s="1806">
        <f t="shared" si="168"/>
        <v>0.61702127659574468</v>
      </c>
      <c r="M422" s="1751"/>
      <c r="N422" s="1751"/>
      <c r="O422" s="1700">
        <f>IFERROR(VLOOKUP($A422,'2022'!$B$2:$K$174,3,FALSE),0)</f>
        <v>0</v>
      </c>
      <c r="P422" s="1858">
        <f>IFERROR(VLOOKUP($A422,'2022'!$B$2:$K$174,4,FALSE),0)</f>
        <v>0</v>
      </c>
      <c r="Q422" s="1858">
        <f>IFERROR(VLOOKUP($A422,'2022'!$B$2:$K$174,5,FALSE),0)</f>
        <v>0</v>
      </c>
      <c r="R422" s="1858">
        <f>IFERROR(VLOOKUP($A422,'2022'!$B$2:$K$174,8,FALSE),0)</f>
        <v>0</v>
      </c>
      <c r="S422" s="1740">
        <f>IFERROR(VLOOKUP($A422,'2022'!$B$2:$K$174,10,FALSE),0)</f>
        <v>0</v>
      </c>
      <c r="T422" s="1700">
        <f>IFERROR(VLOOKUP($A422,'2021'!$B$2:$K$174,3,FALSE),0)</f>
        <v>0</v>
      </c>
      <c r="U422" s="1843">
        <f>IFERROR(VLOOKUP($A422,'2021'!$B$2:$K$174,4,FALSE),0)</f>
        <v>0</v>
      </c>
      <c r="V422" s="1843">
        <f>IFERROR(VLOOKUP($A422,'2021'!$B$2:$K$174,5,FALSE),0)</f>
        <v>0</v>
      </c>
      <c r="W422" s="1843">
        <f>IFERROR(VLOOKUP($A422,'2021'!$B$2:$K$174,8,FALSE),0)</f>
        <v>0</v>
      </c>
      <c r="X422" s="1740">
        <f>IFERROR(VLOOKUP($A422,'2021'!$B$2:$K$174,10,FALSE),0)</f>
        <v>0</v>
      </c>
      <c r="Y422" s="1700">
        <f>IFERROR(VLOOKUP($A422,'2020'!$B$2:$K$170,3,FALSE),0)</f>
        <v>0</v>
      </c>
      <c r="Z422" s="1829">
        <f>IFERROR(VLOOKUP($A422,'2020'!$B$2:$K$170,4,FALSE),0)</f>
        <v>0</v>
      </c>
      <c r="AA422" s="1829">
        <f>IFERROR(VLOOKUP($A422,'2020'!$B$2:$K$170,5,FALSE),0)</f>
        <v>0</v>
      </c>
      <c r="AB422" s="1829">
        <f>IFERROR(VLOOKUP($A422,'2020'!$B$2:$K$170,8,FALSE),0)</f>
        <v>0</v>
      </c>
      <c r="AC422" s="1740">
        <f>IFERROR(VLOOKUP($A422,'2020'!$B$2:$K$170,10,FALSE),0)</f>
        <v>0</v>
      </c>
      <c r="AD422" s="1700">
        <f>IFERROR(VLOOKUP($A422,'2019'!$B$2:$K$170,3,FALSE),0)</f>
        <v>0</v>
      </c>
      <c r="AE422" s="1823">
        <f>IFERROR(VLOOKUP($A422,'2019'!$B$2:$K$170,4,FALSE),0)</f>
        <v>0</v>
      </c>
      <c r="AF422" s="1823">
        <f>IFERROR(VLOOKUP($A422,'2019'!$B$2:$K$170,5,FALSE),0)</f>
        <v>0</v>
      </c>
      <c r="AG422" s="1823">
        <f>IFERROR(VLOOKUP($A422,'2019'!$B$2:$K$170,8,FALSE),0)</f>
        <v>0</v>
      </c>
      <c r="AH422" s="1740">
        <f>IFERROR(VLOOKUP($A422,'2019'!$B$2:$K$170,10,FALSE),0)</f>
        <v>0</v>
      </c>
      <c r="AI422" s="1700">
        <f>IFERROR(VLOOKUP($A422,'2018'!$B$2:$K$170,3,FALSE),0)</f>
        <v>0</v>
      </c>
      <c r="AJ422" s="1821">
        <f>IFERROR(VLOOKUP($A422,'2018'!$B$2:$K$170,4,FALSE),0)</f>
        <v>0</v>
      </c>
      <c r="AK422" s="1821">
        <f>IFERROR(VLOOKUP($A422,'2018'!$B$2:$K$170,5,FALSE),0)</f>
        <v>0</v>
      </c>
      <c r="AL422" s="1821">
        <f>IFERROR(VLOOKUP($A422,'2018'!$B$2:$K$170,8,FALSE),0)</f>
        <v>0</v>
      </c>
      <c r="AM422" s="1740">
        <f>IFERROR(VLOOKUP($A422,'2018'!$B$2:$K$170,10,FALSE),0)</f>
        <v>0</v>
      </c>
      <c r="AN422" s="1700">
        <f>IFERROR(VLOOKUP($A422,'2017'!$B$2:$J$163,2,FALSE),0)</f>
        <v>0</v>
      </c>
      <c r="AO422" s="1815">
        <f>IFERROR(VLOOKUP($A422,'2017'!$B$2:$J$163,3,FALSE),0)</f>
        <v>0</v>
      </c>
      <c r="AP422" s="1815">
        <f>IFERROR(VLOOKUP($A422,'2017'!$B$2:$J$163,4,FALSE),0)</f>
        <v>0</v>
      </c>
      <c r="AQ422" s="1815">
        <f>IFERROR(VLOOKUP($A422,'2017'!$B$2:$J$163,7,FALSE),0)</f>
        <v>0</v>
      </c>
      <c r="AR422" s="1740">
        <f>IFERROR(VLOOKUP($A422,'2017'!$B$2:$J$163,9,FALSE),0)</f>
        <v>0</v>
      </c>
      <c r="AS422" s="1700">
        <f>IFERROR(VLOOKUP($A422,'2016'!$B$2:$K$165,3,FALSE),0)</f>
        <v>0</v>
      </c>
      <c r="AT422" s="1796">
        <f>IFERROR(VLOOKUP($A422,'2016'!$B$2:$K$165,4,FALSE),0)</f>
        <v>0</v>
      </c>
      <c r="AU422" s="1796">
        <f>IFERROR(VLOOKUP($A422,'2016'!$B$2:$K$165,5,FALSE),0)</f>
        <v>0</v>
      </c>
      <c r="AV422" s="1796">
        <f>IFERROR(VLOOKUP($A422,'2016'!$B$2:$K$165,8,FALSE),0)</f>
        <v>0</v>
      </c>
      <c r="AW422" s="1740">
        <f>IFERROR(VLOOKUP($A422,'2016'!$B$2:$K$165,10,FALSE),0)</f>
        <v>0</v>
      </c>
      <c r="AX422" s="1700">
        <f>IFERROR(VLOOKUP($A422,'2015'!$B$2:$K$165,3,FALSE),0)</f>
        <v>0</v>
      </c>
      <c r="AY422" s="1695">
        <f>IFERROR(VLOOKUP($A422,'2015'!$B$2:$K$165,4,FALSE),0)</f>
        <v>0</v>
      </c>
      <c r="AZ422" s="1695">
        <f>IFERROR(VLOOKUP($A422,'2015'!$B$2:$K$165,5,FALSE),0)</f>
        <v>0</v>
      </c>
      <c r="BA422" s="1695">
        <f>IFERROR(VLOOKUP($A422,'2015'!$B$2:$K$165,8,FALSE),0)</f>
        <v>0</v>
      </c>
      <c r="BB422" s="1740">
        <f>IFERROR(VLOOKUP($A422,'2015'!$B$2:$K$165,10,FALSE),0)</f>
        <v>0</v>
      </c>
      <c r="BC422" s="1700">
        <f>IFERROR(VLOOKUP($A422,'2014'!$B$2:$K$157,3,FALSE),0)</f>
        <v>0</v>
      </c>
      <c r="BD422" s="1691">
        <f>IFERROR(VLOOKUP($A422,'2014'!$B$2:$K$157,4,FALSE),0)</f>
        <v>0</v>
      </c>
      <c r="BE422" s="1691">
        <f>IFERROR(VLOOKUP($A422,'2014'!$B$2:$K$157,5,FALSE),0)</f>
        <v>0</v>
      </c>
      <c r="BF422" s="1691">
        <f>IFERROR(VLOOKUP($A422,'2014'!$B$2:$K$157,8,FALSE),0)</f>
        <v>0</v>
      </c>
      <c r="BG422" s="1740">
        <f>IFERROR(VLOOKUP($A422,'2014'!$B$2:$K$157,10,FALSE),0)</f>
        <v>0</v>
      </c>
      <c r="BH422" s="1700">
        <f>IFERROR(VLOOKUP($A422,'2013'!$D$4:$I$249,2,FALSE),0)</f>
        <v>0</v>
      </c>
      <c r="BI422" s="1691">
        <f>IFERROR(VLOOKUP($A422,'2013'!$D$4:$I$249,3,FALSE),0)</f>
        <v>0</v>
      </c>
      <c r="BJ422" s="1691">
        <f>IFERROR(VLOOKUP($A422,'2013'!$D$4:$I$249,4,FALSE),0)</f>
        <v>0</v>
      </c>
      <c r="BK422" s="1691">
        <f>IFERROR(VLOOKUP($A422,'2013'!$D$4:$I$249,5,FALSE),0)</f>
        <v>0</v>
      </c>
      <c r="BL422" s="1740">
        <f>IFERROR(VLOOKUP($A422,'2013'!$D$4:$I$249,6,FALSE),0)</f>
        <v>0</v>
      </c>
      <c r="BM422" s="1737">
        <f>IFERROR(VLOOKUP($A422,'2012'!$D$3:$O$172,2,FALSE),0)</f>
        <v>0</v>
      </c>
      <c r="BN422" s="1691">
        <f>IFERROR(VLOOKUP($A422,'2012'!$D$3:$O$172,3,FALSE),0)</f>
        <v>0</v>
      </c>
      <c r="BO422" s="1743">
        <f>IFERROR(VLOOKUP($A422,'2012'!$D$3:$O$172,4,FALSE),0)</f>
        <v>0</v>
      </c>
      <c r="BP422" s="1700">
        <f>IFERROR(VLOOKUP($A422,'2012'!$D$3:$O$172,5,FALSE),0)</f>
        <v>0</v>
      </c>
      <c r="BQ422" s="1691">
        <f>IFERROR(VLOOKUP($A422,'2012'!$D$3:$O$172,6,FALSE),0)</f>
        <v>0</v>
      </c>
      <c r="BR422" s="1691">
        <f>IFERROR(VLOOKUP($A422,'2012'!$D$3:$O$172,7,FALSE),0)</f>
        <v>0</v>
      </c>
      <c r="BS422" s="1691">
        <f>IFERROR(VLOOKUP($A422,'2012'!$D$3:$O$172,8,FALSE),0)</f>
        <v>0</v>
      </c>
      <c r="BT422" s="1740">
        <f>IFERROR(VLOOKUP($A422,'2012'!$D$3:$O$172,9,FALSE),0)</f>
        <v>0</v>
      </c>
      <c r="BX422" s="1700">
        <f>IFERROR(VLOOKUP($A422,'2011'!$D$4:$I$251,2,FALSE),0)</f>
        <v>0</v>
      </c>
      <c r="BY422" s="1691">
        <f>IFERROR(VLOOKUP($A422,'2011'!$D$4:$I$251,3,FALSE),0)</f>
        <v>0</v>
      </c>
      <c r="BZ422" s="1691">
        <f>IFERROR(VLOOKUP($A422,'2011'!$D$4:$I$251,4,FALSE),0)</f>
        <v>0</v>
      </c>
      <c r="CA422" s="1691">
        <f>IFERROR(VLOOKUP($A422,'2011'!$D$4:$I$251,5,FALSE),0)</f>
        <v>0</v>
      </c>
      <c r="CB422" s="1740">
        <f>IFERROR(VLOOKUP($A422,'2011'!$D$4:$I$251,6,FALSE),0)</f>
        <v>0</v>
      </c>
      <c r="CC422" s="1700">
        <f>IFERROR(VLOOKUP($A422,'2010'!$C$3:$H$234,2,FALSE),0)</f>
        <v>0</v>
      </c>
      <c r="CD422" s="1691">
        <f>IFERROR(VLOOKUP($A422,'2010'!$C$3:$H$234,3,FALSE),0)</f>
        <v>0</v>
      </c>
      <c r="CE422" s="1691">
        <f>IFERROR(VLOOKUP($A422,'2010'!$C$3:$H$234,4,FALSE),0)</f>
        <v>0</v>
      </c>
      <c r="CF422" s="1691">
        <f>IFERROR(VLOOKUP($A422,'2010'!$C$3:$H$234,5,FALSE),0)</f>
        <v>0</v>
      </c>
      <c r="CG422" s="1740">
        <f>IFERROR(VLOOKUP($A422,'2010'!$C$3:$H$234,6,FALSE),0)</f>
        <v>0</v>
      </c>
      <c r="CH422" s="1700">
        <f>IFERROR(VLOOKUP($A422,'2009'!$C$3:$H$242,2,FALSE),0)</f>
        <v>0</v>
      </c>
      <c r="CI422" s="1691">
        <f>IFERROR(VLOOKUP($A422,'2009'!$C$3:$H$242,3,FALSE),0)</f>
        <v>0</v>
      </c>
      <c r="CJ422" s="1691">
        <f>IFERROR(VLOOKUP($A422,'2009'!$C$3:$H$242,4,FALSE),0)</f>
        <v>0</v>
      </c>
      <c r="CK422" s="1691">
        <f>IFERROR(VLOOKUP($A422,'2009'!$C$3:$H$242,5,FALSE),0)</f>
        <v>0</v>
      </c>
      <c r="CL422" s="1740">
        <f>IFERROR(VLOOKUP($A422,'2009'!$C$3:$H$242,6,FALSE),0)</f>
        <v>0</v>
      </c>
      <c r="CM422" s="1700">
        <f>IFERROR(VLOOKUP($A422,'2008'!$C$3:$H$229,2,FALSE),0)</f>
        <v>0</v>
      </c>
      <c r="CN422" s="1691">
        <f>IFERROR(VLOOKUP($A422,'2008'!$C$3:$H$229,3,FALSE),0)</f>
        <v>0</v>
      </c>
      <c r="CO422" s="1691">
        <f>IFERROR(VLOOKUP($A422,'2008'!$C$3:$H$229,4,FALSE),0)</f>
        <v>0</v>
      </c>
      <c r="CP422" s="1691">
        <f>IFERROR(VLOOKUP($A422,'2008'!$C$3:$H$229,5,FALSE),0)</f>
        <v>0</v>
      </c>
      <c r="CQ422" s="1740">
        <f>IFERROR(VLOOKUP($A422,'2008'!$C$3:$H$229,6,FALSE),0)</f>
        <v>0</v>
      </c>
      <c r="CR422" s="1700">
        <f>IFERROR(VLOOKUP($A422,'2007'!$C$3:$M$238,7,FALSE),0)</f>
        <v>0</v>
      </c>
      <c r="CS422" s="1691">
        <f>IFERROR(VLOOKUP($A422,'2007'!$C$3:$M$238,8,FALSE),0)</f>
        <v>0</v>
      </c>
      <c r="CT422" s="1691">
        <f>IFERROR(VLOOKUP($A422,'2007'!$C$3:$M$238,9,FALSE),0)</f>
        <v>0</v>
      </c>
      <c r="CU422" s="1691">
        <f>IFERROR(VLOOKUP($A422,'2007'!$C$3:$M$238,10,FALSE),0)</f>
        <v>0</v>
      </c>
      <c r="CV422" s="1740">
        <f>IFERROR(VLOOKUP($A422,'2007'!$C$3:$M$238,11,FALSE),0)</f>
        <v>0</v>
      </c>
      <c r="CW422" s="1700">
        <f>IFERROR(VLOOKUP($A422,'2006'!$A$2:$F$200,2,FALSE),0)</f>
        <v>0</v>
      </c>
      <c r="CX422" s="1691">
        <f>IFERROR(VLOOKUP($A422,'2006'!$A$2:$F$200,4,FALSE),0)</f>
        <v>0</v>
      </c>
      <c r="CY422" s="1691">
        <f>IFERROR(VLOOKUP($A422,'2006'!$A$2:$F$200,5,FALSE),0)</f>
        <v>0</v>
      </c>
      <c r="CZ422" s="1740">
        <f>IFERROR(VLOOKUP($A422,'2006'!$A$2:$F$200,6,FALSE),0)</f>
        <v>0</v>
      </c>
      <c r="DA422" s="1700">
        <f>IFERROR(VLOOKUP($A422,'2005'!$C$3:$M$205,8,FALSE),0)</f>
        <v>0</v>
      </c>
      <c r="DB422" s="1691">
        <f>IFERROR(VLOOKUP($A422,'2005'!$C$3:$M$205,9,FALSE),0)</f>
        <v>0</v>
      </c>
      <c r="DC422" s="1691">
        <f>IFERROR(VLOOKUP($A422,'2005'!$C$3:$M$205,10,FALSE),0)</f>
        <v>0</v>
      </c>
      <c r="DD422" s="1740">
        <f>IFERROR(VLOOKUP($A422,'2005'!$C$3:$M$205,11,FALSE),0)</f>
        <v>0</v>
      </c>
      <c r="DE422" s="1700">
        <f>IFERROR(VLOOKUP($A422,'2004'!$C$3:$M$213,8,FALSE),0)</f>
        <v>0</v>
      </c>
      <c r="DF422" s="1691">
        <f>IFERROR(VLOOKUP($A422,'2004'!$C$3:$M$213,9,FALSE),0)</f>
        <v>0</v>
      </c>
      <c r="DG422" s="1691">
        <f>IFERROR(VLOOKUP($A422,'2004'!$C$3:$M$213,10,FALSE),0)</f>
        <v>0</v>
      </c>
      <c r="DH422" s="1740">
        <f>IFERROR(VLOOKUP($A422,'2004'!$C$3:$M$213,11,FALSE),0)</f>
        <v>0</v>
      </c>
      <c r="DI422" s="1700">
        <f>IFERROR(VLOOKUP($A422,'2003'!$C$3:$Q$214,12,FALSE),0)</f>
        <v>0</v>
      </c>
      <c r="DJ422" s="1691">
        <f>IFERROR(VLOOKUP($A422,'2003'!$C$3:$Q$214,13,FALSE),0)</f>
        <v>0</v>
      </c>
      <c r="DK422" s="1691">
        <f>IFERROR(VLOOKUP($A422,'2003'!$C$3:$Q$214,14,FALSE),0)</f>
        <v>0</v>
      </c>
      <c r="DL422" s="1740">
        <f>IFERROR(VLOOKUP($A422,'2003'!$C$3:$Q$214,15,FALSE),0)</f>
        <v>0</v>
      </c>
      <c r="DM422" s="1700">
        <f>IFERROR(VLOOKUP($A422,'2002'!$D$3:$R$214,12,FALSE),0)</f>
        <v>0</v>
      </c>
      <c r="DN422" s="1691">
        <f>IFERROR(VLOOKUP($A422,'2002'!$D$3:$R$214,13,FALSE),0)</f>
        <v>0</v>
      </c>
      <c r="DO422" s="1691">
        <f>IFERROR(VLOOKUP($A422,'2002'!$D$3:$R$214,14,FALSE),0)</f>
        <v>0</v>
      </c>
      <c r="DP422" s="1788">
        <f>IFERROR(VLOOKUP($A422,'2002'!$D$3:$R$214,15,FALSE),0)</f>
        <v>0</v>
      </c>
      <c r="DQ422" s="1700">
        <f>IFERROR(VLOOKUP($A422,'Pre 2002'!$C$3:$CK$382,84,FALSE),0)</f>
        <v>47</v>
      </c>
      <c r="DR422" s="1695">
        <f>IFERROR(VLOOKUP($A422,'Pre 2002'!$C$3:$CK$382,85,FALSE),0)</f>
        <v>29</v>
      </c>
      <c r="DS422" s="1695">
        <f>IFERROR(VLOOKUP($A422,'Pre 2002'!$C$3:$CK$382,86,FALSE),0)</f>
        <v>2</v>
      </c>
      <c r="DT422" s="1790">
        <f>IFERROR(VLOOKUP($A422,'Pre 2002'!$C$3:$CK$382,87,FALSE),0)</f>
        <v>0.61702127659574468</v>
      </c>
      <c r="DU422" s="1741">
        <f>IFERROR(VLOOKUP(A422,'Pre 2002'!$C$3:$CG$382,83,FALSE),0)</f>
        <v>1</v>
      </c>
    </row>
    <row r="423" spans="1:125">
      <c r="A423" s="1778" t="s">
        <v>137</v>
      </c>
      <c r="B423" s="1562">
        <f t="shared" si="150"/>
        <v>887</v>
      </c>
      <c r="C423" s="1562">
        <f t="shared" si="151"/>
        <v>532</v>
      </c>
      <c r="D423" s="1562">
        <f t="shared" si="152"/>
        <v>2</v>
      </c>
      <c r="E423" s="1563">
        <f t="shared" si="153"/>
        <v>0.5997745208568207</v>
      </c>
      <c r="F423" s="1786">
        <f t="shared" si="154"/>
        <v>12</v>
      </c>
      <c r="G423" s="1595">
        <v>2011</v>
      </c>
      <c r="H423" s="1567">
        <f t="shared" si="165"/>
        <v>4</v>
      </c>
      <c r="I423" s="1734">
        <f t="shared" si="166"/>
        <v>292</v>
      </c>
      <c r="J423" s="1734">
        <f t="shared" si="167"/>
        <v>179</v>
      </c>
      <c r="K423" s="1734">
        <f t="shared" si="167"/>
        <v>0</v>
      </c>
      <c r="L423" s="1806">
        <f t="shared" si="168"/>
        <v>0.61301369863013699</v>
      </c>
      <c r="M423" s="1752">
        <v>11</v>
      </c>
      <c r="N423" s="1752">
        <v>0</v>
      </c>
      <c r="O423" s="1700">
        <f>IFERROR(VLOOKUP($A423,'2022'!$B$2:$K$174,3,FALSE),0)</f>
        <v>68</v>
      </c>
      <c r="P423" s="1858">
        <f>IFERROR(VLOOKUP($A423,'2022'!$B$2:$K$174,4,FALSE),0)</f>
        <v>28</v>
      </c>
      <c r="Q423" s="1858">
        <f>IFERROR(VLOOKUP($A423,'2022'!$B$2:$K$174,5,FALSE),0)</f>
        <v>37</v>
      </c>
      <c r="R423" s="1858">
        <f>IFERROR(VLOOKUP($A423,'2022'!$B$2:$K$174,8,FALSE),0)</f>
        <v>0</v>
      </c>
      <c r="S423" s="1740">
        <f>IFERROR(VLOOKUP($A423,'2022'!$B$2:$K$174,10,FALSE),0)</f>
        <v>0.54400000000000004</v>
      </c>
      <c r="T423" s="1700">
        <f>IFERROR(VLOOKUP($A423,'2021'!$B$2:$K$174,3,FALSE),0)</f>
        <v>79</v>
      </c>
      <c r="U423" s="1843">
        <f>IFERROR(VLOOKUP($A423,'2021'!$B$2:$K$174,4,FALSE),0)</f>
        <v>25</v>
      </c>
      <c r="V423" s="1843">
        <f>IFERROR(VLOOKUP($A423,'2021'!$B$2:$K$174,5,FALSE),0)</f>
        <v>44</v>
      </c>
      <c r="W423" s="1843">
        <f>IFERROR(VLOOKUP($A423,'2021'!$B$2:$K$174,8,FALSE),0)</f>
        <v>0</v>
      </c>
      <c r="X423" s="1740">
        <f>IFERROR(VLOOKUP($A423,'2021'!$B$2:$K$174,10,FALSE),0)</f>
        <v>0.55700000000000005</v>
      </c>
      <c r="Y423" s="1700">
        <f>IFERROR(VLOOKUP($A423,'2020'!$B$2:$K$170,3,FALSE),0)</f>
        <v>77</v>
      </c>
      <c r="Z423" s="1829">
        <f>IFERROR(VLOOKUP($A423,'2020'!$B$2:$K$170,4,FALSE),0)</f>
        <v>31</v>
      </c>
      <c r="AA423" s="1829">
        <f>IFERROR(VLOOKUP($A423,'2020'!$B$2:$K$170,5,FALSE),0)</f>
        <v>41</v>
      </c>
      <c r="AB423" s="1829">
        <f>IFERROR(VLOOKUP($A423,'2020'!$B$2:$K$170,8,FALSE),0)</f>
        <v>1</v>
      </c>
      <c r="AC423" s="1740">
        <f>IFERROR(VLOOKUP($A423,'2020'!$B$2:$K$170,10,FALSE),0)</f>
        <v>0.53200000000000003</v>
      </c>
      <c r="AD423" s="1700">
        <f>IFERROR(VLOOKUP($A423,'2019'!$B$2:$K$170,3,FALSE),0)</f>
        <v>75</v>
      </c>
      <c r="AE423" s="1823">
        <f>IFERROR(VLOOKUP($A423,'2019'!$B$2:$K$170,4,FALSE),0)</f>
        <v>38</v>
      </c>
      <c r="AF423" s="1823">
        <f>IFERROR(VLOOKUP($A423,'2019'!$B$2:$K$170,5,FALSE),0)</f>
        <v>49</v>
      </c>
      <c r="AG423" s="1823">
        <f>IFERROR(VLOOKUP($A423,'2019'!$B$2:$K$170,8,FALSE),0)</f>
        <v>1</v>
      </c>
      <c r="AH423" s="1740">
        <f>IFERROR(VLOOKUP($A423,'2019'!$B$2:$K$170,10,FALSE),0)</f>
        <v>0.65300000000000002</v>
      </c>
      <c r="AI423" s="1700">
        <f>IFERROR(VLOOKUP($A423,'2018'!$B$2:$K$170,3,FALSE),0)</f>
        <v>83</v>
      </c>
      <c r="AJ423" s="1821">
        <f>IFERROR(VLOOKUP($A423,'2018'!$B$2:$K$170,4,FALSE),0)</f>
        <v>35</v>
      </c>
      <c r="AK423" s="1821">
        <f>IFERROR(VLOOKUP($A423,'2018'!$B$2:$K$170,5,FALSE),0)</f>
        <v>56</v>
      </c>
      <c r="AL423" s="1821">
        <f>IFERROR(VLOOKUP($A423,'2018'!$B$2:$K$170,8,FALSE),0)</f>
        <v>0</v>
      </c>
      <c r="AM423" s="1740">
        <f>IFERROR(VLOOKUP($A423,'2018'!$B$2:$K$170,10,FALSE),0)</f>
        <v>0.67500000000000004</v>
      </c>
      <c r="AN423" s="1700">
        <f>IFERROR(VLOOKUP($A423,'2017'!$B$2:$J$163,2,FALSE),0)</f>
        <v>73</v>
      </c>
      <c r="AO423" s="1815">
        <f>IFERROR(VLOOKUP($A423,'2017'!$B$2:$J$163,3,FALSE),0)</f>
        <v>30</v>
      </c>
      <c r="AP423" s="1815">
        <f>IFERROR(VLOOKUP($A423,'2017'!$B$2:$J$163,4,FALSE),0)</f>
        <v>44</v>
      </c>
      <c r="AQ423" s="1815">
        <f>IFERROR(VLOOKUP($A423,'2017'!$B$2:$J$163,7,FALSE),0)</f>
        <v>0</v>
      </c>
      <c r="AR423" s="1740">
        <f>IFERROR(VLOOKUP($A423,'2017'!$B$2:$J$163,9,FALSE),0)</f>
        <v>0.60273972602739723</v>
      </c>
      <c r="AS423" s="1700">
        <f>IFERROR(VLOOKUP($A423,'2016'!$B$2:$K$165,3,FALSE),0)</f>
        <v>74</v>
      </c>
      <c r="AT423" s="1796">
        <f>IFERROR(VLOOKUP($A423,'2016'!$B$2:$K$165,4,FALSE),0)</f>
        <v>24</v>
      </c>
      <c r="AU423" s="1796">
        <f>IFERROR(VLOOKUP($A423,'2016'!$B$2:$K$165,5,FALSE),0)</f>
        <v>41</v>
      </c>
      <c r="AV423" s="1796">
        <f>IFERROR(VLOOKUP($A423,'2016'!$B$2:$K$165,8,FALSE),0)</f>
        <v>0</v>
      </c>
      <c r="AW423" s="1740">
        <f>IFERROR(VLOOKUP($A423,'2016'!$B$2:$K$165,10,FALSE),0)</f>
        <v>0.55400000000000005</v>
      </c>
      <c r="AX423" s="1700">
        <f>IFERROR(VLOOKUP($A423,'2015'!$B$2:$K$165,3,FALSE),0)</f>
        <v>66</v>
      </c>
      <c r="AY423" s="1695">
        <f>IFERROR(VLOOKUP($A423,'2015'!$B$2:$K$165,4,FALSE),0)</f>
        <v>21</v>
      </c>
      <c r="AZ423" s="1695">
        <f>IFERROR(VLOOKUP($A423,'2015'!$B$2:$K$165,5,FALSE),0)</f>
        <v>41</v>
      </c>
      <c r="BA423" s="1695">
        <f>IFERROR(VLOOKUP($A423,'2015'!$B$2:$K$165,8,FALSE),0)</f>
        <v>0</v>
      </c>
      <c r="BB423" s="1740">
        <f>IFERROR(VLOOKUP($A423,'2015'!$B$2:$K$165,10,FALSE),0)</f>
        <v>0.62121212121212122</v>
      </c>
      <c r="BC423" s="1700">
        <f>IFERROR(VLOOKUP($A423,'2014'!$B$2:$K$157,3,FALSE),0)</f>
        <v>97</v>
      </c>
      <c r="BD423" s="1691">
        <f>IFERROR(VLOOKUP($A423,'2014'!$B$2:$K$157,4,FALSE),0)</f>
        <v>48</v>
      </c>
      <c r="BE423" s="1691">
        <f>IFERROR(VLOOKUP($A423,'2014'!$B$2:$K$157,5,FALSE),0)</f>
        <v>61</v>
      </c>
      <c r="BF423" s="1691">
        <f>IFERROR(VLOOKUP($A423,'2014'!$B$2:$K$157,8,FALSE),0)</f>
        <v>0</v>
      </c>
      <c r="BG423" s="1740">
        <f>IFERROR(VLOOKUP($A423,'2014'!$B$2:$K$157,10,FALSE),0)</f>
        <v>0.62886597938144329</v>
      </c>
      <c r="BH423" s="1700">
        <f>IFERROR(VLOOKUP($A423,'2013'!$D$4:$I$249,2,FALSE),0)</f>
        <v>73</v>
      </c>
      <c r="BI423" s="1691">
        <f>IFERROR(VLOOKUP($A423,'2013'!$D$4:$I$249,3,FALSE),0)</f>
        <v>31</v>
      </c>
      <c r="BJ423" s="1691">
        <f>IFERROR(VLOOKUP($A423,'2013'!$D$4:$I$249,4,FALSE),0)</f>
        <v>43</v>
      </c>
      <c r="BK423" s="1691">
        <f>IFERROR(VLOOKUP($A423,'2013'!$D$4:$I$249,5,FALSE),0)</f>
        <v>0</v>
      </c>
      <c r="BL423" s="1740">
        <f>IFERROR(VLOOKUP($A423,'2013'!$D$4:$I$249,6,FALSE),0)</f>
        <v>0.58904109589041098</v>
      </c>
      <c r="BM423" s="1737">
        <f>IFERROR(VLOOKUP($A423,'2012'!$D$3:$O$172,2,FALSE),0)</f>
        <v>122</v>
      </c>
      <c r="BN423" s="1691">
        <f>IFERROR(VLOOKUP($A423,'2012'!$D$3:$O$172,3,FALSE),0)</f>
        <v>75</v>
      </c>
      <c r="BO423" s="1743">
        <f>IFERROR(VLOOKUP($A423,'2012'!$D$3:$O$172,4,FALSE),0)</f>
        <v>0</v>
      </c>
      <c r="BP423" s="1700">
        <f>IFERROR(VLOOKUP($A423,'2012'!$D$3:$O$172,5,FALSE),0)</f>
        <v>64</v>
      </c>
      <c r="BQ423" s="1691">
        <f>IFERROR(VLOOKUP($A423,'2012'!$D$3:$O$172,6,FALSE),0)</f>
        <v>25</v>
      </c>
      <c r="BR423" s="1691">
        <f>IFERROR(VLOOKUP($A423,'2012'!$D$3:$O$172,7,FALSE),0)</f>
        <v>48</v>
      </c>
      <c r="BS423" s="1691">
        <f>IFERROR(VLOOKUP($A423,'2012'!$D$3:$O$172,8,FALSE),0)</f>
        <v>0</v>
      </c>
      <c r="BT423" s="1740">
        <f>IFERROR(VLOOKUP($A423,'2012'!$D$3:$O$172,9,FALSE),0)</f>
        <v>0.75</v>
      </c>
      <c r="BU423" s="1737">
        <f>IFERROR(VLOOKUP($A423,'2012'!$D$3:$O$172,10,FALSE),0)</f>
        <v>58</v>
      </c>
      <c r="BV423" s="1691">
        <f>IFERROR(VLOOKUP($A423,'2012'!$D$3:$O$172,11,FALSE),0)</f>
        <v>27</v>
      </c>
      <c r="BW423" s="1743">
        <f>IFERROR(VLOOKUP($A423,'2012'!$D$3:$O$172,12,FALSE),0)</f>
        <v>0</v>
      </c>
      <c r="BX423" s="1700">
        <f>IFERROR(VLOOKUP($A423,'2011'!$D$4:$I$251,2,FALSE),0)</f>
        <v>58</v>
      </c>
      <c r="BY423" s="1691">
        <f>IFERROR(VLOOKUP($A423,'2011'!$D$4:$I$251,3,FALSE),0)</f>
        <v>13</v>
      </c>
      <c r="BZ423" s="1691">
        <f>IFERROR(VLOOKUP($A423,'2011'!$D$4:$I$251,4,FALSE),0)</f>
        <v>27</v>
      </c>
      <c r="CA423" s="1691">
        <f>IFERROR(VLOOKUP($A423,'2011'!$D$4:$I$251,5,FALSE),0)</f>
        <v>0</v>
      </c>
      <c r="CB423" s="1740">
        <f>IFERROR(VLOOKUP($A423,'2011'!$D$4:$I$251,6,FALSE),0)</f>
        <v>0.46551724137931033</v>
      </c>
      <c r="CC423" s="1700">
        <f>IFERROR(VLOOKUP($A423,'2010'!$C$3:$H$234,2,FALSE),0)</f>
        <v>0</v>
      </c>
      <c r="CD423" s="1691">
        <f>IFERROR(VLOOKUP($A423,'2010'!$C$3:$H$234,3,FALSE),0)</f>
        <v>0</v>
      </c>
      <c r="CE423" s="1691">
        <f>IFERROR(VLOOKUP($A423,'2010'!$C$3:$H$234,4,FALSE),0)</f>
        <v>0</v>
      </c>
      <c r="CF423" s="1691">
        <f>IFERROR(VLOOKUP($A423,'2010'!$C$3:$H$234,5,FALSE),0)</f>
        <v>0</v>
      </c>
      <c r="CG423" s="1740">
        <f>IFERROR(VLOOKUP($A423,'2010'!$C$3:$H$234,6,FALSE),0)</f>
        <v>0</v>
      </c>
      <c r="CH423" s="1700">
        <f>IFERROR(VLOOKUP($A423,'2009'!$C$3:$H$242,2,FALSE),0)</f>
        <v>0</v>
      </c>
      <c r="CI423" s="1691">
        <f>IFERROR(VLOOKUP($A423,'2009'!$C$3:$H$242,3,FALSE),0)</f>
        <v>0</v>
      </c>
      <c r="CJ423" s="1691">
        <f>IFERROR(VLOOKUP($A423,'2009'!$C$3:$H$242,4,FALSE),0)</f>
        <v>0</v>
      </c>
      <c r="CK423" s="1691">
        <f>IFERROR(VLOOKUP($A423,'2009'!$C$3:$H$242,5,FALSE),0)</f>
        <v>0</v>
      </c>
      <c r="CL423" s="1740">
        <f>IFERROR(VLOOKUP($A423,'2009'!$C$3:$H$242,6,FALSE),0)</f>
        <v>0</v>
      </c>
      <c r="CM423" s="1700">
        <f>IFERROR(VLOOKUP($A423,'2008'!$C$3:$H$229,2,FALSE),0)</f>
        <v>0</v>
      </c>
      <c r="CN423" s="1691">
        <f>IFERROR(VLOOKUP($A423,'2008'!$C$3:$H$229,3,FALSE),0)</f>
        <v>0</v>
      </c>
      <c r="CO423" s="1691">
        <f>IFERROR(VLOOKUP($A423,'2008'!$C$3:$H$229,4,FALSE),0)</f>
        <v>0</v>
      </c>
      <c r="CP423" s="1691">
        <f>IFERROR(VLOOKUP($A423,'2008'!$C$3:$H$229,5,FALSE),0)</f>
        <v>0</v>
      </c>
      <c r="CQ423" s="1740">
        <f>IFERROR(VLOOKUP($A423,'2008'!$C$3:$H$229,6,FALSE),0)</f>
        <v>0</v>
      </c>
      <c r="CR423" s="1700">
        <f>IFERROR(VLOOKUP($A423,'2007'!$C$3:$M$238,7,FALSE),0)</f>
        <v>0</v>
      </c>
      <c r="CS423" s="1691">
        <f>IFERROR(VLOOKUP($A423,'2007'!$C$3:$M$238,8,FALSE),0)</f>
        <v>0</v>
      </c>
      <c r="CT423" s="1691">
        <f>IFERROR(VLOOKUP($A423,'2007'!$C$3:$M$238,9,FALSE),0)</f>
        <v>0</v>
      </c>
      <c r="CU423" s="1691">
        <f>IFERROR(VLOOKUP($A423,'2007'!$C$3:$M$238,10,FALSE),0)</f>
        <v>0</v>
      </c>
      <c r="CV423" s="1740">
        <f>IFERROR(VLOOKUP($A423,'2007'!$C$3:$M$238,11,FALSE),0)</f>
        <v>0</v>
      </c>
      <c r="CW423" s="1700">
        <f>IFERROR(VLOOKUP($A423,'2006'!$A$2:$F$200,2,FALSE),0)</f>
        <v>0</v>
      </c>
      <c r="CX423" s="1691">
        <f>IFERROR(VLOOKUP($A423,'2006'!$A$2:$F$200,4,FALSE),0)</f>
        <v>0</v>
      </c>
      <c r="CY423" s="1691">
        <f>IFERROR(VLOOKUP($A423,'2006'!$A$2:$F$200,5,FALSE),0)</f>
        <v>0</v>
      </c>
      <c r="CZ423" s="1740">
        <f>IFERROR(VLOOKUP($A423,'2006'!$A$2:$F$200,6,FALSE),0)</f>
        <v>0</v>
      </c>
      <c r="DA423" s="1700">
        <f>IFERROR(VLOOKUP($A423,'2005'!$C$3:$M$205,8,FALSE),0)</f>
        <v>0</v>
      </c>
      <c r="DB423" s="1691">
        <f>IFERROR(VLOOKUP($A423,'2005'!$C$3:$M$205,9,FALSE),0)</f>
        <v>0</v>
      </c>
      <c r="DC423" s="1691">
        <f>IFERROR(VLOOKUP($A423,'2005'!$C$3:$M$205,10,FALSE),0)</f>
        <v>0</v>
      </c>
      <c r="DD423" s="1740">
        <f>IFERROR(VLOOKUP($A423,'2005'!$C$3:$M$205,11,FALSE),0)</f>
        <v>0</v>
      </c>
      <c r="DE423" s="1700">
        <f>IFERROR(VLOOKUP($A423,'2004'!$C$3:$M$213,8,FALSE),0)</f>
        <v>0</v>
      </c>
      <c r="DF423" s="1691">
        <f>IFERROR(VLOOKUP($A423,'2004'!$C$3:$M$213,9,FALSE),0)</f>
        <v>0</v>
      </c>
      <c r="DG423" s="1691">
        <f>IFERROR(VLOOKUP($A423,'2004'!$C$3:$M$213,10,FALSE),0)</f>
        <v>0</v>
      </c>
      <c r="DH423" s="1740">
        <f>IFERROR(VLOOKUP($A423,'2004'!$C$3:$M$213,11,FALSE),0)</f>
        <v>0</v>
      </c>
      <c r="DI423" s="1700">
        <f>IFERROR(VLOOKUP($A423,'2003'!$C$3:$Q$214,12,FALSE),0)</f>
        <v>0</v>
      </c>
      <c r="DJ423" s="1691">
        <f>IFERROR(VLOOKUP($A423,'2003'!$C$3:$Q$214,13,FALSE),0)</f>
        <v>0</v>
      </c>
      <c r="DK423" s="1691">
        <f>IFERROR(VLOOKUP($A423,'2003'!$C$3:$Q$214,14,FALSE),0)</f>
        <v>0</v>
      </c>
      <c r="DL423" s="1740">
        <f>IFERROR(VLOOKUP($A423,'2003'!$C$3:$Q$214,15,FALSE),0)</f>
        <v>0</v>
      </c>
      <c r="DM423" s="1700">
        <f>IFERROR(VLOOKUP($A423,'2002'!$D$3:$R$214,12,FALSE),0)</f>
        <v>0</v>
      </c>
      <c r="DN423" s="1691">
        <f>IFERROR(VLOOKUP($A423,'2002'!$D$3:$R$214,13,FALSE),0)</f>
        <v>0</v>
      </c>
      <c r="DO423" s="1691">
        <f>IFERROR(VLOOKUP($A423,'2002'!$D$3:$R$214,14,FALSE),0)</f>
        <v>0</v>
      </c>
      <c r="DP423" s="1788">
        <f>IFERROR(VLOOKUP($A423,'2002'!$D$3:$R$214,15,FALSE),0)</f>
        <v>0</v>
      </c>
      <c r="DQ423" s="1700">
        <f>IFERROR(VLOOKUP($A423,'Pre 2002'!$C$3:$CK$382,84,FALSE),0)</f>
        <v>0</v>
      </c>
      <c r="DR423" s="1695">
        <f>IFERROR(VLOOKUP($A423,'Pre 2002'!$C$3:$CK$382,85,FALSE),0)</f>
        <v>0</v>
      </c>
      <c r="DS423" s="1695">
        <f>IFERROR(VLOOKUP($A423,'Pre 2002'!$C$3:$CK$382,86,FALSE),0)</f>
        <v>0</v>
      </c>
      <c r="DT423" s="1790">
        <f>IFERROR(VLOOKUP($A423,'Pre 2002'!$C$3:$CK$382,87,FALSE),0)</f>
        <v>0</v>
      </c>
      <c r="DU423" s="1741">
        <f>IFERROR(VLOOKUP(A423,'Pre 2002'!$C$3:$CG$382,83,FALSE),0)</f>
        <v>0</v>
      </c>
    </row>
    <row r="424" spans="1:125">
      <c r="A424" s="1778" t="s">
        <v>1342</v>
      </c>
      <c r="B424" s="1562">
        <f t="shared" si="150"/>
        <v>64</v>
      </c>
      <c r="C424" s="1562">
        <f t="shared" si="151"/>
        <v>36</v>
      </c>
      <c r="D424" s="1562">
        <f t="shared" si="152"/>
        <v>2</v>
      </c>
      <c r="E424" s="1563">
        <f t="shared" si="153"/>
        <v>0.5625</v>
      </c>
      <c r="F424" s="1786">
        <f t="shared" si="154"/>
        <v>1</v>
      </c>
      <c r="G424" s="1595" t="s">
        <v>2159</v>
      </c>
      <c r="H424" s="1567">
        <f t="shared" si="165"/>
        <v>1</v>
      </c>
      <c r="I424" s="1734">
        <f t="shared" si="166"/>
        <v>64</v>
      </c>
      <c r="J424" s="1734">
        <f t="shared" si="167"/>
        <v>36</v>
      </c>
      <c r="K424" s="1734">
        <f t="shared" si="167"/>
        <v>2</v>
      </c>
      <c r="L424" s="1806">
        <f t="shared" si="168"/>
        <v>0.5625</v>
      </c>
      <c r="O424" s="1700">
        <f>IFERROR(VLOOKUP($A424,'2022'!$B$2:$K$174,3,FALSE),0)</f>
        <v>0</v>
      </c>
      <c r="P424" s="1858">
        <f>IFERROR(VLOOKUP($A424,'2022'!$B$2:$K$174,4,FALSE),0)</f>
        <v>0</v>
      </c>
      <c r="Q424" s="1858">
        <f>IFERROR(VLOOKUP($A424,'2022'!$B$2:$K$174,5,FALSE),0)</f>
        <v>0</v>
      </c>
      <c r="R424" s="1858">
        <f>IFERROR(VLOOKUP($A424,'2022'!$B$2:$K$174,8,FALSE),0)</f>
        <v>0</v>
      </c>
      <c r="S424" s="1740">
        <f>IFERROR(VLOOKUP($A424,'2022'!$B$2:$K$174,10,FALSE),0)</f>
        <v>0</v>
      </c>
      <c r="T424" s="1700">
        <f>IFERROR(VLOOKUP($A424,'2021'!$B$2:$K$174,3,FALSE),0)</f>
        <v>0</v>
      </c>
      <c r="U424" s="1843">
        <f>IFERROR(VLOOKUP($A424,'2021'!$B$2:$K$174,4,FALSE),0)</f>
        <v>0</v>
      </c>
      <c r="V424" s="1843">
        <f>IFERROR(VLOOKUP($A424,'2021'!$B$2:$K$174,5,FALSE),0)</f>
        <v>0</v>
      </c>
      <c r="W424" s="1843">
        <f>IFERROR(VLOOKUP($A424,'2021'!$B$2:$K$174,8,FALSE),0)</f>
        <v>0</v>
      </c>
      <c r="X424" s="1740">
        <f>IFERROR(VLOOKUP($A424,'2021'!$B$2:$K$174,10,FALSE),0)</f>
        <v>0</v>
      </c>
      <c r="Y424" s="1700">
        <f>IFERROR(VLOOKUP($A424,'2020'!$B$2:$K$170,3,FALSE),0)</f>
        <v>0</v>
      </c>
      <c r="Z424" s="1829">
        <f>IFERROR(VLOOKUP($A424,'2020'!$B$2:$K$170,4,FALSE),0)</f>
        <v>0</v>
      </c>
      <c r="AA424" s="1829">
        <f>IFERROR(VLOOKUP($A424,'2020'!$B$2:$K$170,5,FALSE),0)</f>
        <v>0</v>
      </c>
      <c r="AB424" s="1829">
        <f>IFERROR(VLOOKUP($A424,'2020'!$B$2:$K$170,8,FALSE),0)</f>
        <v>0</v>
      </c>
      <c r="AC424" s="1740">
        <f>IFERROR(VLOOKUP($A424,'2020'!$B$2:$K$170,10,FALSE),0)</f>
        <v>0</v>
      </c>
      <c r="AD424" s="1700">
        <f>IFERROR(VLOOKUP($A424,'2019'!$B$2:$K$170,3,FALSE),0)</f>
        <v>0</v>
      </c>
      <c r="AE424" s="1823">
        <f>IFERROR(VLOOKUP($A424,'2019'!$B$2:$K$170,4,FALSE),0)</f>
        <v>0</v>
      </c>
      <c r="AF424" s="1823">
        <f>IFERROR(VLOOKUP($A424,'2019'!$B$2:$K$170,5,FALSE),0)</f>
        <v>0</v>
      </c>
      <c r="AG424" s="1823">
        <f>IFERROR(VLOOKUP($A424,'2019'!$B$2:$K$170,8,FALSE),0)</f>
        <v>0</v>
      </c>
      <c r="AH424" s="1740">
        <f>IFERROR(VLOOKUP($A424,'2019'!$B$2:$K$170,10,FALSE),0)</f>
        <v>0</v>
      </c>
      <c r="AI424" s="1700">
        <f>IFERROR(VLOOKUP($A424,'2018'!$B$2:$K$170,3,FALSE),0)</f>
        <v>0</v>
      </c>
      <c r="AJ424" s="1821">
        <f>IFERROR(VLOOKUP($A424,'2018'!$B$2:$K$170,4,FALSE),0)</f>
        <v>0</v>
      </c>
      <c r="AK424" s="1821">
        <f>IFERROR(VLOOKUP($A424,'2018'!$B$2:$K$170,5,FALSE),0)</f>
        <v>0</v>
      </c>
      <c r="AL424" s="1821">
        <f>IFERROR(VLOOKUP($A424,'2018'!$B$2:$K$170,8,FALSE),0)</f>
        <v>0</v>
      </c>
      <c r="AM424" s="1740">
        <f>IFERROR(VLOOKUP($A424,'2018'!$B$2:$K$170,10,FALSE),0)</f>
        <v>0</v>
      </c>
      <c r="AN424" s="1700">
        <f>IFERROR(VLOOKUP($A424,'2017'!$B$2:$J$163,2,FALSE),0)</f>
        <v>0</v>
      </c>
      <c r="AO424" s="1815">
        <f>IFERROR(VLOOKUP($A424,'2017'!$B$2:$J$163,3,FALSE),0)</f>
        <v>0</v>
      </c>
      <c r="AP424" s="1815">
        <f>IFERROR(VLOOKUP($A424,'2017'!$B$2:$J$163,4,FALSE),0)</f>
        <v>0</v>
      </c>
      <c r="AQ424" s="1815">
        <f>IFERROR(VLOOKUP($A424,'2017'!$B$2:$J$163,7,FALSE),0)</f>
        <v>0</v>
      </c>
      <c r="AR424" s="1740">
        <f>IFERROR(VLOOKUP($A424,'2017'!$B$2:$J$163,9,FALSE),0)</f>
        <v>0</v>
      </c>
      <c r="AS424" s="1700">
        <f>IFERROR(VLOOKUP($A424,'2016'!$B$2:$K$165,3,FALSE),0)</f>
        <v>0</v>
      </c>
      <c r="AT424" s="1796">
        <f>IFERROR(VLOOKUP($A424,'2016'!$B$2:$K$165,4,FALSE),0)</f>
        <v>0</v>
      </c>
      <c r="AU424" s="1796">
        <f>IFERROR(VLOOKUP($A424,'2016'!$B$2:$K$165,5,FALSE),0)</f>
        <v>0</v>
      </c>
      <c r="AV424" s="1796">
        <f>IFERROR(VLOOKUP($A424,'2016'!$B$2:$K$165,8,FALSE),0)</f>
        <v>0</v>
      </c>
      <c r="AW424" s="1740">
        <f>IFERROR(VLOOKUP($A424,'2016'!$B$2:$K$165,10,FALSE),0)</f>
        <v>0</v>
      </c>
      <c r="AX424" s="1700">
        <f>IFERROR(VLOOKUP($A424,'2015'!$B$2:$K$165,3,FALSE),0)</f>
        <v>0</v>
      </c>
      <c r="AY424" s="1695">
        <f>IFERROR(VLOOKUP($A424,'2015'!$B$2:$K$165,4,FALSE),0)</f>
        <v>0</v>
      </c>
      <c r="AZ424" s="1695">
        <f>IFERROR(VLOOKUP($A424,'2015'!$B$2:$K$165,5,FALSE),0)</f>
        <v>0</v>
      </c>
      <c r="BA424" s="1695">
        <f>IFERROR(VLOOKUP($A424,'2015'!$B$2:$K$165,8,FALSE),0)</f>
        <v>0</v>
      </c>
      <c r="BB424" s="1740">
        <f>IFERROR(VLOOKUP($A424,'2015'!$B$2:$K$165,10,FALSE),0)</f>
        <v>0</v>
      </c>
      <c r="BC424" s="1700">
        <f>IFERROR(VLOOKUP($A424,'2014'!$B$2:$K$157,3,FALSE),0)</f>
        <v>0</v>
      </c>
      <c r="BD424" s="1691">
        <f>IFERROR(VLOOKUP($A424,'2014'!$B$2:$K$157,4,FALSE),0)</f>
        <v>0</v>
      </c>
      <c r="BE424" s="1691">
        <f>IFERROR(VLOOKUP($A424,'2014'!$B$2:$K$157,5,FALSE),0)</f>
        <v>0</v>
      </c>
      <c r="BF424" s="1691">
        <f>IFERROR(VLOOKUP($A424,'2014'!$B$2:$K$157,8,FALSE),0)</f>
        <v>0</v>
      </c>
      <c r="BG424" s="1740">
        <f>IFERROR(VLOOKUP($A424,'2014'!$B$2:$K$157,10,FALSE),0)</f>
        <v>0</v>
      </c>
      <c r="BH424" s="1700">
        <f>IFERROR(VLOOKUP($A424,'2013'!$D$4:$I$249,2,FALSE),0)</f>
        <v>0</v>
      </c>
      <c r="BI424" s="1691">
        <f>IFERROR(VLOOKUP($A424,'2013'!$D$4:$I$249,3,FALSE),0)</f>
        <v>0</v>
      </c>
      <c r="BJ424" s="1691">
        <f>IFERROR(VLOOKUP($A424,'2013'!$D$4:$I$249,4,FALSE),0)</f>
        <v>0</v>
      </c>
      <c r="BK424" s="1691">
        <f>IFERROR(VLOOKUP($A424,'2013'!$D$4:$I$249,5,FALSE),0)</f>
        <v>0</v>
      </c>
      <c r="BL424" s="1740">
        <f>IFERROR(VLOOKUP($A424,'2013'!$D$4:$I$249,6,FALSE),0)</f>
        <v>0</v>
      </c>
      <c r="BM424" s="1737">
        <f>IFERROR(VLOOKUP($A424,'2012'!$D$3:$O$172,2,FALSE),0)</f>
        <v>0</v>
      </c>
      <c r="BN424" s="1691">
        <f>IFERROR(VLOOKUP($A424,'2012'!$D$3:$O$172,3,FALSE),0)</f>
        <v>0</v>
      </c>
      <c r="BO424" s="1743">
        <f>IFERROR(VLOOKUP($A424,'2012'!$D$3:$O$172,4,FALSE),0)</f>
        <v>0</v>
      </c>
      <c r="BP424" s="1700">
        <f>IFERROR(VLOOKUP($A424,'2012'!$D$3:$O$172,5,FALSE),0)</f>
        <v>0</v>
      </c>
      <c r="BQ424" s="1691">
        <f>IFERROR(VLOOKUP($A424,'2012'!$D$3:$O$172,6,FALSE),0)</f>
        <v>0</v>
      </c>
      <c r="BR424" s="1691">
        <f>IFERROR(VLOOKUP($A424,'2012'!$D$3:$O$172,7,FALSE),0)</f>
        <v>0</v>
      </c>
      <c r="BS424" s="1691">
        <f>IFERROR(VLOOKUP($A424,'2012'!$D$3:$O$172,8,FALSE),0)</f>
        <v>0</v>
      </c>
      <c r="BT424" s="1740">
        <f>IFERROR(VLOOKUP($A424,'2012'!$D$3:$O$172,9,FALSE),0)</f>
        <v>0</v>
      </c>
      <c r="BX424" s="1700">
        <f>IFERROR(VLOOKUP($A424,'2011'!$D$4:$I$251,2,FALSE),0)</f>
        <v>0</v>
      </c>
      <c r="BY424" s="1691">
        <f>IFERROR(VLOOKUP($A424,'2011'!$D$4:$I$251,3,FALSE),0)</f>
        <v>0</v>
      </c>
      <c r="BZ424" s="1691">
        <f>IFERROR(VLOOKUP($A424,'2011'!$D$4:$I$251,4,FALSE),0)</f>
        <v>0</v>
      </c>
      <c r="CA424" s="1691">
        <f>IFERROR(VLOOKUP($A424,'2011'!$D$4:$I$251,5,FALSE),0)</f>
        <v>0</v>
      </c>
      <c r="CB424" s="1740">
        <f>IFERROR(VLOOKUP($A424,'2011'!$D$4:$I$251,6,FALSE),0)</f>
        <v>0</v>
      </c>
      <c r="CC424" s="1700">
        <f>IFERROR(VLOOKUP($A424,'2010'!$C$3:$H$234,2,FALSE),0)</f>
        <v>64</v>
      </c>
      <c r="CD424" s="1691">
        <f>IFERROR(VLOOKUP($A424,'2010'!$C$3:$H$234,3,FALSE),0)</f>
        <v>22</v>
      </c>
      <c r="CE424" s="1691">
        <f>IFERROR(VLOOKUP($A424,'2010'!$C$3:$H$234,4,FALSE),0)</f>
        <v>36</v>
      </c>
      <c r="CF424" s="1691">
        <f>IFERROR(VLOOKUP($A424,'2010'!$C$3:$H$234,5,FALSE),0)</f>
        <v>2</v>
      </c>
      <c r="CG424" s="1740">
        <f>IFERROR(VLOOKUP($A424,'2010'!$C$3:$H$234,6,FALSE),0)</f>
        <v>0.5625</v>
      </c>
      <c r="CH424" s="1700">
        <f>IFERROR(VLOOKUP($A424,'2009'!$C$3:$H$242,2,FALSE),0)</f>
        <v>0</v>
      </c>
      <c r="CI424" s="1691">
        <f>IFERROR(VLOOKUP($A424,'2009'!$C$3:$H$242,3,FALSE),0)</f>
        <v>0</v>
      </c>
      <c r="CJ424" s="1691">
        <f>IFERROR(VLOOKUP($A424,'2009'!$C$3:$H$242,4,FALSE),0)</f>
        <v>0</v>
      </c>
      <c r="CK424" s="1691">
        <f>IFERROR(VLOOKUP($A424,'2009'!$C$3:$H$242,5,FALSE),0)</f>
        <v>0</v>
      </c>
      <c r="CL424" s="1740">
        <f>IFERROR(VLOOKUP($A424,'2009'!$C$3:$H$242,6,FALSE),0)</f>
        <v>0</v>
      </c>
      <c r="CM424" s="1700">
        <f>IFERROR(VLOOKUP($A424,'2008'!$C$3:$H$229,2,FALSE),0)</f>
        <v>0</v>
      </c>
      <c r="CN424" s="1691">
        <f>IFERROR(VLOOKUP($A424,'2008'!$C$3:$H$229,3,FALSE),0)</f>
        <v>0</v>
      </c>
      <c r="CO424" s="1691">
        <f>IFERROR(VLOOKUP($A424,'2008'!$C$3:$H$229,4,FALSE),0)</f>
        <v>0</v>
      </c>
      <c r="CP424" s="1691">
        <f>IFERROR(VLOOKUP($A424,'2008'!$C$3:$H$229,5,FALSE),0)</f>
        <v>0</v>
      </c>
      <c r="CQ424" s="1740">
        <f>IFERROR(VLOOKUP($A424,'2008'!$C$3:$H$229,6,FALSE),0)</f>
        <v>0</v>
      </c>
      <c r="CR424" s="1700">
        <f>IFERROR(VLOOKUP($A424,'2007'!$C$3:$M$238,7,FALSE),0)</f>
        <v>0</v>
      </c>
      <c r="CS424" s="1691">
        <f>IFERROR(VLOOKUP($A424,'2007'!$C$3:$M$238,8,FALSE),0)</f>
        <v>0</v>
      </c>
      <c r="CT424" s="1691">
        <f>IFERROR(VLOOKUP($A424,'2007'!$C$3:$M$238,9,FALSE),0)</f>
        <v>0</v>
      </c>
      <c r="CU424" s="1691">
        <f>IFERROR(VLOOKUP($A424,'2007'!$C$3:$M$238,10,FALSE),0)</f>
        <v>0</v>
      </c>
      <c r="CV424" s="1740">
        <f>IFERROR(VLOOKUP($A424,'2007'!$C$3:$M$238,11,FALSE),0)</f>
        <v>0</v>
      </c>
      <c r="CW424" s="1700">
        <f>IFERROR(VLOOKUP($A424,'2006'!$A$2:$F$200,2,FALSE),0)</f>
        <v>0</v>
      </c>
      <c r="CX424" s="1691">
        <f>IFERROR(VLOOKUP($A424,'2006'!$A$2:$F$200,4,FALSE),0)</f>
        <v>0</v>
      </c>
      <c r="CY424" s="1691">
        <f>IFERROR(VLOOKUP($A424,'2006'!$A$2:$F$200,5,FALSE),0)</f>
        <v>0</v>
      </c>
      <c r="CZ424" s="1740">
        <f>IFERROR(VLOOKUP($A424,'2006'!$A$2:$F$200,6,FALSE),0)</f>
        <v>0</v>
      </c>
      <c r="DA424" s="1700">
        <f>IFERROR(VLOOKUP($A424,'2005'!$C$3:$M$205,8,FALSE),0)</f>
        <v>0</v>
      </c>
      <c r="DB424" s="1691">
        <f>IFERROR(VLOOKUP($A424,'2005'!$C$3:$M$205,9,FALSE),0)</f>
        <v>0</v>
      </c>
      <c r="DC424" s="1691">
        <f>IFERROR(VLOOKUP($A424,'2005'!$C$3:$M$205,10,FALSE),0)</f>
        <v>0</v>
      </c>
      <c r="DD424" s="1740">
        <f>IFERROR(VLOOKUP($A424,'2005'!$C$3:$M$205,11,FALSE),0)</f>
        <v>0</v>
      </c>
      <c r="DE424" s="1700">
        <f>IFERROR(VLOOKUP($A424,'2004'!$C$3:$M$213,8,FALSE),0)</f>
        <v>0</v>
      </c>
      <c r="DF424" s="1691">
        <f>IFERROR(VLOOKUP($A424,'2004'!$C$3:$M$213,9,FALSE),0)</f>
        <v>0</v>
      </c>
      <c r="DG424" s="1691">
        <f>IFERROR(VLOOKUP($A424,'2004'!$C$3:$M$213,10,FALSE),0)</f>
        <v>0</v>
      </c>
      <c r="DH424" s="1740">
        <f>IFERROR(VLOOKUP($A424,'2004'!$C$3:$M$213,11,FALSE),0)</f>
        <v>0</v>
      </c>
      <c r="DI424" s="1700">
        <f>IFERROR(VLOOKUP($A424,'2003'!$C$3:$Q$214,12,FALSE),0)</f>
        <v>0</v>
      </c>
      <c r="DJ424" s="1691">
        <f>IFERROR(VLOOKUP($A424,'2003'!$C$3:$Q$214,13,FALSE),0)</f>
        <v>0</v>
      </c>
      <c r="DK424" s="1691">
        <f>IFERROR(VLOOKUP($A424,'2003'!$C$3:$Q$214,14,FALSE),0)</f>
        <v>0</v>
      </c>
      <c r="DL424" s="1740">
        <f>IFERROR(VLOOKUP($A424,'2003'!$C$3:$Q$214,15,FALSE),0)</f>
        <v>0</v>
      </c>
      <c r="DM424" s="1700">
        <f>IFERROR(VLOOKUP($A424,'2002'!$D$3:$R$214,12,FALSE),0)</f>
        <v>0</v>
      </c>
      <c r="DN424" s="1691">
        <f>IFERROR(VLOOKUP($A424,'2002'!$D$3:$R$214,13,FALSE),0)</f>
        <v>0</v>
      </c>
      <c r="DO424" s="1691">
        <f>IFERROR(VLOOKUP($A424,'2002'!$D$3:$R$214,14,FALSE),0)</f>
        <v>0</v>
      </c>
      <c r="DP424" s="1788">
        <f>IFERROR(VLOOKUP($A424,'2002'!$D$3:$R$214,15,FALSE),0)</f>
        <v>0</v>
      </c>
      <c r="DQ424" s="1700">
        <f>IFERROR(VLOOKUP($A424,'Pre 2002'!$C$3:$CK$382,84,FALSE),0)</f>
        <v>0</v>
      </c>
      <c r="DR424" s="1695">
        <f>IFERROR(VLOOKUP($A424,'Pre 2002'!$C$3:$CK$382,85,FALSE),0)</f>
        <v>0</v>
      </c>
      <c r="DS424" s="1695">
        <f>IFERROR(VLOOKUP($A424,'Pre 2002'!$C$3:$CK$382,86,FALSE),0)</f>
        <v>0</v>
      </c>
      <c r="DT424" s="1790">
        <f>IFERROR(VLOOKUP($A424,'Pre 2002'!$C$3:$CK$382,87,FALSE),0)</f>
        <v>0</v>
      </c>
      <c r="DU424" s="1741">
        <f>IFERROR(VLOOKUP(A424,'Pre 2002'!$C$3:$CG$382,83,FALSE),0)</f>
        <v>0</v>
      </c>
    </row>
    <row r="425" spans="1:125">
      <c r="A425" s="1778" t="s">
        <v>2056</v>
      </c>
      <c r="B425" s="1562">
        <f t="shared" si="150"/>
        <v>148</v>
      </c>
      <c r="C425" s="1562">
        <f t="shared" si="151"/>
        <v>83</v>
      </c>
      <c r="D425" s="1562">
        <f t="shared" si="152"/>
        <v>2</v>
      </c>
      <c r="E425" s="1563">
        <f t="shared" si="153"/>
        <v>0.56081081081081086</v>
      </c>
      <c r="F425" s="1786">
        <f t="shared" si="154"/>
        <v>3</v>
      </c>
      <c r="G425" s="1595" t="s">
        <v>2159</v>
      </c>
      <c r="H425" s="1567">
        <f t="shared" si="165"/>
        <v>3</v>
      </c>
      <c r="I425" s="1734">
        <f t="shared" si="166"/>
        <v>148</v>
      </c>
      <c r="J425" s="1734">
        <f t="shared" si="167"/>
        <v>83</v>
      </c>
      <c r="K425" s="1734">
        <f t="shared" si="167"/>
        <v>2</v>
      </c>
      <c r="L425" s="1806">
        <f t="shared" si="168"/>
        <v>0.56081081081081086</v>
      </c>
      <c r="O425" s="1700">
        <f>IFERROR(VLOOKUP($A425,'2022'!$B$2:$K$174,3,FALSE),0)</f>
        <v>0</v>
      </c>
      <c r="P425" s="1858">
        <f>IFERROR(VLOOKUP($A425,'2022'!$B$2:$K$174,4,FALSE),0)</f>
        <v>0</v>
      </c>
      <c r="Q425" s="1858">
        <f>IFERROR(VLOOKUP($A425,'2022'!$B$2:$K$174,5,FALSE),0)</f>
        <v>0</v>
      </c>
      <c r="R425" s="1858">
        <f>IFERROR(VLOOKUP($A425,'2022'!$B$2:$K$174,8,FALSE),0)</f>
        <v>0</v>
      </c>
      <c r="S425" s="1740">
        <f>IFERROR(VLOOKUP($A425,'2022'!$B$2:$K$174,10,FALSE),0)</f>
        <v>0</v>
      </c>
      <c r="T425" s="1700">
        <f>IFERROR(VLOOKUP($A425,'2021'!$B$2:$K$174,3,FALSE),0)</f>
        <v>0</v>
      </c>
      <c r="U425" s="1843">
        <f>IFERROR(VLOOKUP($A425,'2021'!$B$2:$K$174,4,FALSE),0)</f>
        <v>0</v>
      </c>
      <c r="V425" s="1843">
        <f>IFERROR(VLOOKUP($A425,'2021'!$B$2:$K$174,5,FALSE),0)</f>
        <v>0</v>
      </c>
      <c r="W425" s="1843">
        <f>IFERROR(VLOOKUP($A425,'2021'!$B$2:$K$174,8,FALSE),0)</f>
        <v>0</v>
      </c>
      <c r="X425" s="1740">
        <f>IFERROR(VLOOKUP($A425,'2021'!$B$2:$K$174,10,FALSE),0)</f>
        <v>0</v>
      </c>
      <c r="Y425" s="1700">
        <f>IFERROR(VLOOKUP($A425,'2020'!$B$2:$K$170,3,FALSE),0)</f>
        <v>0</v>
      </c>
      <c r="Z425" s="1829">
        <f>IFERROR(VLOOKUP($A425,'2020'!$B$2:$K$170,4,FALSE),0)</f>
        <v>0</v>
      </c>
      <c r="AA425" s="1829">
        <f>IFERROR(VLOOKUP($A425,'2020'!$B$2:$K$170,5,FALSE),0)</f>
        <v>0</v>
      </c>
      <c r="AB425" s="1829">
        <f>IFERROR(VLOOKUP($A425,'2020'!$B$2:$K$170,8,FALSE),0)</f>
        <v>0</v>
      </c>
      <c r="AC425" s="1740">
        <f>IFERROR(VLOOKUP($A425,'2020'!$B$2:$K$170,10,FALSE),0)</f>
        <v>0</v>
      </c>
      <c r="AD425" s="1700">
        <f>IFERROR(VLOOKUP($A425,'2019'!$B$2:$K$170,3,FALSE),0)</f>
        <v>0</v>
      </c>
      <c r="AE425" s="1823">
        <f>IFERROR(VLOOKUP($A425,'2019'!$B$2:$K$170,4,FALSE),0)</f>
        <v>0</v>
      </c>
      <c r="AF425" s="1823">
        <f>IFERROR(VLOOKUP($A425,'2019'!$B$2:$K$170,5,FALSE),0)</f>
        <v>0</v>
      </c>
      <c r="AG425" s="1823">
        <f>IFERROR(VLOOKUP($A425,'2019'!$B$2:$K$170,8,FALSE),0)</f>
        <v>0</v>
      </c>
      <c r="AH425" s="1740">
        <f>IFERROR(VLOOKUP($A425,'2019'!$B$2:$K$170,10,FALSE),0)</f>
        <v>0</v>
      </c>
      <c r="AI425" s="1700">
        <f>IFERROR(VLOOKUP($A425,'2018'!$B$2:$K$170,3,FALSE),0)</f>
        <v>0</v>
      </c>
      <c r="AJ425" s="1821">
        <f>IFERROR(VLOOKUP($A425,'2018'!$B$2:$K$170,4,FALSE),0)</f>
        <v>0</v>
      </c>
      <c r="AK425" s="1821">
        <f>IFERROR(VLOOKUP($A425,'2018'!$B$2:$K$170,5,FALSE),0)</f>
        <v>0</v>
      </c>
      <c r="AL425" s="1821">
        <f>IFERROR(VLOOKUP($A425,'2018'!$B$2:$K$170,8,FALSE),0)</f>
        <v>0</v>
      </c>
      <c r="AM425" s="1740">
        <f>IFERROR(VLOOKUP($A425,'2018'!$B$2:$K$170,10,FALSE),0)</f>
        <v>0</v>
      </c>
      <c r="AN425" s="1700">
        <f>IFERROR(VLOOKUP($A425,'2017'!$B$2:$J$163,2,FALSE),0)</f>
        <v>0</v>
      </c>
      <c r="AO425" s="1815">
        <f>IFERROR(VLOOKUP($A425,'2017'!$B$2:$J$163,3,FALSE),0)</f>
        <v>0</v>
      </c>
      <c r="AP425" s="1815">
        <f>IFERROR(VLOOKUP($A425,'2017'!$B$2:$J$163,4,FALSE),0)</f>
        <v>0</v>
      </c>
      <c r="AQ425" s="1815">
        <f>IFERROR(VLOOKUP($A425,'2017'!$B$2:$J$163,7,FALSE),0)</f>
        <v>0</v>
      </c>
      <c r="AR425" s="1740">
        <f>IFERROR(VLOOKUP($A425,'2017'!$B$2:$J$163,9,FALSE),0)</f>
        <v>0</v>
      </c>
      <c r="AS425" s="1700">
        <f>IFERROR(VLOOKUP($A425,'2016'!$B$2:$K$165,3,FALSE),0)</f>
        <v>0</v>
      </c>
      <c r="AT425" s="1796">
        <f>IFERROR(VLOOKUP($A425,'2016'!$B$2:$K$165,4,FALSE),0)</f>
        <v>0</v>
      </c>
      <c r="AU425" s="1796">
        <f>IFERROR(VLOOKUP($A425,'2016'!$B$2:$K$165,5,FALSE),0)</f>
        <v>0</v>
      </c>
      <c r="AV425" s="1796">
        <f>IFERROR(VLOOKUP($A425,'2016'!$B$2:$K$165,8,FALSE),0)</f>
        <v>0</v>
      </c>
      <c r="AW425" s="1740">
        <f>IFERROR(VLOOKUP($A425,'2016'!$B$2:$K$165,10,FALSE),0)</f>
        <v>0</v>
      </c>
      <c r="AX425" s="1700">
        <f>IFERROR(VLOOKUP($A425,'2015'!$B$2:$K$165,3,FALSE),0)</f>
        <v>0</v>
      </c>
      <c r="AY425" s="1695">
        <f>IFERROR(VLOOKUP($A425,'2015'!$B$2:$K$165,4,FALSE),0)</f>
        <v>0</v>
      </c>
      <c r="AZ425" s="1695">
        <f>IFERROR(VLOOKUP($A425,'2015'!$B$2:$K$165,5,FALSE),0)</f>
        <v>0</v>
      </c>
      <c r="BA425" s="1695">
        <f>IFERROR(VLOOKUP($A425,'2015'!$B$2:$K$165,8,FALSE),0)</f>
        <v>0</v>
      </c>
      <c r="BB425" s="1740">
        <f>IFERROR(VLOOKUP($A425,'2015'!$B$2:$K$165,10,FALSE),0)</f>
        <v>0</v>
      </c>
      <c r="BC425" s="1700">
        <f>IFERROR(VLOOKUP($A425,'2014'!$B$2:$K$157,3,FALSE),0)</f>
        <v>0</v>
      </c>
      <c r="BD425" s="1691">
        <f>IFERROR(VLOOKUP($A425,'2014'!$B$2:$K$157,4,FALSE),0)</f>
        <v>0</v>
      </c>
      <c r="BE425" s="1691">
        <f>IFERROR(VLOOKUP($A425,'2014'!$B$2:$K$157,5,FALSE),0)</f>
        <v>0</v>
      </c>
      <c r="BF425" s="1691">
        <f>IFERROR(VLOOKUP($A425,'2014'!$B$2:$K$157,8,FALSE),0)</f>
        <v>0</v>
      </c>
      <c r="BG425" s="1740">
        <f>IFERROR(VLOOKUP($A425,'2014'!$B$2:$K$157,10,FALSE),0)</f>
        <v>0</v>
      </c>
      <c r="BH425" s="1700">
        <f>IFERROR(VLOOKUP($A425,'2013'!$D$4:$I$249,2,FALSE),0)</f>
        <v>0</v>
      </c>
      <c r="BI425" s="1691">
        <f>IFERROR(VLOOKUP($A425,'2013'!$D$4:$I$249,3,FALSE),0)</f>
        <v>0</v>
      </c>
      <c r="BJ425" s="1691">
        <f>IFERROR(VLOOKUP($A425,'2013'!$D$4:$I$249,4,FALSE),0)</f>
        <v>0</v>
      </c>
      <c r="BK425" s="1691">
        <f>IFERROR(VLOOKUP($A425,'2013'!$D$4:$I$249,5,FALSE),0)</f>
        <v>0</v>
      </c>
      <c r="BL425" s="1740">
        <f>IFERROR(VLOOKUP($A425,'2013'!$D$4:$I$249,6,FALSE),0)</f>
        <v>0</v>
      </c>
      <c r="BM425" s="1737">
        <f>IFERROR(VLOOKUP($A425,'2012'!$D$3:$O$172,2,FALSE),0)</f>
        <v>0</v>
      </c>
      <c r="BN425" s="1691">
        <f>IFERROR(VLOOKUP($A425,'2012'!$D$3:$O$172,3,FALSE),0)</f>
        <v>0</v>
      </c>
      <c r="BO425" s="1743">
        <f>IFERROR(VLOOKUP($A425,'2012'!$D$3:$O$172,4,FALSE),0)</f>
        <v>0</v>
      </c>
      <c r="BP425" s="1700">
        <f>IFERROR(VLOOKUP($A425,'2012'!$D$3:$O$172,5,FALSE),0)</f>
        <v>0</v>
      </c>
      <c r="BQ425" s="1691">
        <f>IFERROR(VLOOKUP($A425,'2012'!$D$3:$O$172,6,FALSE),0)</f>
        <v>0</v>
      </c>
      <c r="BR425" s="1691">
        <f>IFERROR(VLOOKUP($A425,'2012'!$D$3:$O$172,7,FALSE),0)</f>
        <v>0</v>
      </c>
      <c r="BS425" s="1691">
        <f>IFERROR(VLOOKUP($A425,'2012'!$D$3:$O$172,8,FALSE),0)</f>
        <v>0</v>
      </c>
      <c r="BT425" s="1740">
        <f>IFERROR(VLOOKUP($A425,'2012'!$D$3:$O$172,9,FALSE),0)</f>
        <v>0</v>
      </c>
      <c r="BX425" s="1700">
        <f>IFERROR(VLOOKUP($A425,'2011'!$D$4:$I$251,2,FALSE),0)</f>
        <v>0</v>
      </c>
      <c r="BY425" s="1691">
        <f>IFERROR(VLOOKUP($A425,'2011'!$D$4:$I$251,3,FALSE),0)</f>
        <v>0</v>
      </c>
      <c r="BZ425" s="1691">
        <f>IFERROR(VLOOKUP($A425,'2011'!$D$4:$I$251,4,FALSE),0)</f>
        <v>0</v>
      </c>
      <c r="CA425" s="1691">
        <f>IFERROR(VLOOKUP($A425,'2011'!$D$4:$I$251,5,FALSE),0)</f>
        <v>0</v>
      </c>
      <c r="CB425" s="1740">
        <f>IFERROR(VLOOKUP($A425,'2011'!$D$4:$I$251,6,FALSE),0)</f>
        <v>0</v>
      </c>
      <c r="CC425" s="1700">
        <f>IFERROR(VLOOKUP($A425,'2010'!$C$3:$H$234,2,FALSE),0)</f>
        <v>0</v>
      </c>
      <c r="CD425" s="1691">
        <f>IFERROR(VLOOKUP($A425,'2010'!$C$3:$H$234,3,FALSE),0)</f>
        <v>0</v>
      </c>
      <c r="CE425" s="1691">
        <f>IFERROR(VLOOKUP($A425,'2010'!$C$3:$H$234,4,FALSE),0)</f>
        <v>0</v>
      </c>
      <c r="CF425" s="1691">
        <f>IFERROR(VLOOKUP($A425,'2010'!$C$3:$H$234,5,FALSE),0)</f>
        <v>0</v>
      </c>
      <c r="CG425" s="1740">
        <f>IFERROR(VLOOKUP($A425,'2010'!$C$3:$H$234,6,FALSE),0)</f>
        <v>0</v>
      </c>
      <c r="CH425" s="1700">
        <f>IFERROR(VLOOKUP($A425,'2009'!$C$3:$H$242,2,FALSE),0)</f>
        <v>0</v>
      </c>
      <c r="CI425" s="1691">
        <f>IFERROR(VLOOKUP($A425,'2009'!$C$3:$H$242,3,FALSE),0)</f>
        <v>0</v>
      </c>
      <c r="CJ425" s="1691">
        <f>IFERROR(VLOOKUP($A425,'2009'!$C$3:$H$242,4,FALSE),0)</f>
        <v>0</v>
      </c>
      <c r="CK425" s="1691">
        <f>IFERROR(VLOOKUP($A425,'2009'!$C$3:$H$242,5,FALSE),0)</f>
        <v>0</v>
      </c>
      <c r="CL425" s="1740">
        <f>IFERROR(VLOOKUP($A425,'2009'!$C$3:$H$242,6,FALSE),0)</f>
        <v>0</v>
      </c>
      <c r="CM425" s="1700">
        <f>IFERROR(VLOOKUP($A425,'2008'!$C$3:$H$229,2,FALSE),0)</f>
        <v>0</v>
      </c>
      <c r="CN425" s="1691">
        <f>IFERROR(VLOOKUP($A425,'2008'!$C$3:$H$229,3,FALSE),0)</f>
        <v>0</v>
      </c>
      <c r="CO425" s="1691">
        <f>IFERROR(VLOOKUP($A425,'2008'!$C$3:$H$229,4,FALSE),0)</f>
        <v>0</v>
      </c>
      <c r="CP425" s="1691">
        <f>IFERROR(VLOOKUP($A425,'2008'!$C$3:$H$229,5,FALSE),0)</f>
        <v>0</v>
      </c>
      <c r="CQ425" s="1740">
        <f>IFERROR(VLOOKUP($A425,'2008'!$C$3:$H$229,6,FALSE),0)</f>
        <v>0</v>
      </c>
      <c r="CR425" s="1700">
        <f>IFERROR(VLOOKUP($A425,'2007'!$C$3:$M$238,7,FALSE),0)</f>
        <v>0</v>
      </c>
      <c r="CS425" s="1691">
        <f>IFERROR(VLOOKUP($A425,'2007'!$C$3:$M$238,8,FALSE),0)</f>
        <v>0</v>
      </c>
      <c r="CT425" s="1691">
        <f>IFERROR(VLOOKUP($A425,'2007'!$C$3:$M$238,9,FALSE),0)</f>
        <v>0</v>
      </c>
      <c r="CU425" s="1691">
        <f>IFERROR(VLOOKUP($A425,'2007'!$C$3:$M$238,10,FALSE),0)</f>
        <v>0</v>
      </c>
      <c r="CV425" s="1740">
        <f>IFERROR(VLOOKUP($A425,'2007'!$C$3:$M$238,11,FALSE),0)</f>
        <v>0</v>
      </c>
      <c r="CW425" s="1700">
        <f>IFERROR(VLOOKUP($A425,'2006'!$A$2:$F$200,2,FALSE),0)</f>
        <v>0</v>
      </c>
      <c r="CX425" s="1691">
        <f>IFERROR(VLOOKUP($A425,'2006'!$A$2:$F$200,4,FALSE),0)</f>
        <v>0</v>
      </c>
      <c r="CY425" s="1691">
        <f>IFERROR(VLOOKUP($A425,'2006'!$A$2:$F$200,5,FALSE),0)</f>
        <v>0</v>
      </c>
      <c r="CZ425" s="1740">
        <f>IFERROR(VLOOKUP($A425,'2006'!$A$2:$F$200,6,FALSE),0)</f>
        <v>0</v>
      </c>
      <c r="DA425" s="1700">
        <f>IFERROR(VLOOKUP($A425,'2005'!$C$3:$M$205,8,FALSE),0)</f>
        <v>0</v>
      </c>
      <c r="DB425" s="1691">
        <f>IFERROR(VLOOKUP($A425,'2005'!$C$3:$M$205,9,FALSE),0)</f>
        <v>0</v>
      </c>
      <c r="DC425" s="1691">
        <f>IFERROR(VLOOKUP($A425,'2005'!$C$3:$M$205,10,FALSE),0)</f>
        <v>0</v>
      </c>
      <c r="DD425" s="1740">
        <f>IFERROR(VLOOKUP($A425,'2005'!$C$3:$M$205,11,FALSE),0)</f>
        <v>0</v>
      </c>
      <c r="DE425" s="1700">
        <f>IFERROR(VLOOKUP($A425,'2004'!$C$3:$M$213,8,FALSE),0)</f>
        <v>0</v>
      </c>
      <c r="DF425" s="1691">
        <f>IFERROR(VLOOKUP($A425,'2004'!$C$3:$M$213,9,FALSE),0)</f>
        <v>0</v>
      </c>
      <c r="DG425" s="1691">
        <f>IFERROR(VLOOKUP($A425,'2004'!$C$3:$M$213,10,FALSE),0)</f>
        <v>0</v>
      </c>
      <c r="DH425" s="1740">
        <f>IFERROR(VLOOKUP($A425,'2004'!$C$3:$M$213,11,FALSE),0)</f>
        <v>0</v>
      </c>
      <c r="DI425" s="1700">
        <f>IFERROR(VLOOKUP($A425,'2003'!$C$3:$Q$214,12,FALSE),0)</f>
        <v>0</v>
      </c>
      <c r="DJ425" s="1691">
        <f>IFERROR(VLOOKUP($A425,'2003'!$C$3:$Q$214,13,FALSE),0)</f>
        <v>0</v>
      </c>
      <c r="DK425" s="1691">
        <f>IFERROR(VLOOKUP($A425,'2003'!$C$3:$Q$214,14,FALSE),0)</f>
        <v>0</v>
      </c>
      <c r="DL425" s="1740">
        <f>IFERROR(VLOOKUP($A425,'2003'!$C$3:$Q$214,15,FALSE),0)</f>
        <v>0</v>
      </c>
      <c r="DM425" s="1700">
        <f>IFERROR(VLOOKUP($A425,'2002'!$D$3:$R$214,12,FALSE),0)</f>
        <v>0</v>
      </c>
      <c r="DN425" s="1691">
        <f>IFERROR(VLOOKUP($A425,'2002'!$D$3:$R$214,13,FALSE),0)</f>
        <v>0</v>
      </c>
      <c r="DO425" s="1691">
        <f>IFERROR(VLOOKUP($A425,'2002'!$D$3:$R$214,14,FALSE),0)</f>
        <v>0</v>
      </c>
      <c r="DP425" s="1788">
        <f>IFERROR(VLOOKUP($A425,'2002'!$D$3:$R$214,15,FALSE),0)</f>
        <v>0</v>
      </c>
      <c r="DQ425" s="1700">
        <f>IFERROR(VLOOKUP($A425,'Pre 2002'!$C$3:$CK$382,84,FALSE),0)</f>
        <v>148</v>
      </c>
      <c r="DR425" s="1695">
        <f>IFERROR(VLOOKUP($A425,'Pre 2002'!$C$3:$CK$382,85,FALSE),0)</f>
        <v>83</v>
      </c>
      <c r="DS425" s="1695">
        <f>IFERROR(VLOOKUP($A425,'Pre 2002'!$C$3:$CK$382,86,FALSE),0)</f>
        <v>2</v>
      </c>
      <c r="DT425" s="1790">
        <f>IFERROR(VLOOKUP($A425,'Pre 2002'!$C$3:$CK$382,87,FALSE),0)</f>
        <v>0.56081081081081086</v>
      </c>
      <c r="DU425" s="1741">
        <f>IFERROR(VLOOKUP(A425,'Pre 2002'!$C$3:$CG$382,83,FALSE),0)</f>
        <v>3</v>
      </c>
    </row>
    <row r="426" spans="1:125">
      <c r="A426" s="1778" t="s">
        <v>129</v>
      </c>
      <c r="B426" s="1562">
        <f t="shared" si="150"/>
        <v>1005</v>
      </c>
      <c r="C426" s="1562">
        <f t="shared" si="151"/>
        <v>546</v>
      </c>
      <c r="D426" s="1562">
        <f t="shared" si="152"/>
        <v>2</v>
      </c>
      <c r="E426" s="1563">
        <f t="shared" si="153"/>
        <v>0.54328358208955219</v>
      </c>
      <c r="F426" s="1786">
        <f t="shared" si="154"/>
        <v>19</v>
      </c>
      <c r="G426" s="1595">
        <v>2003</v>
      </c>
      <c r="H426" s="1567">
        <f t="shared" si="165"/>
        <v>12</v>
      </c>
      <c r="I426" s="1734">
        <f t="shared" si="166"/>
        <v>690</v>
      </c>
      <c r="J426" s="1734">
        <f t="shared" si="167"/>
        <v>398</v>
      </c>
      <c r="K426" s="1734">
        <f t="shared" si="167"/>
        <v>2</v>
      </c>
      <c r="L426" s="1806">
        <f t="shared" si="168"/>
        <v>0.57681159420289851</v>
      </c>
      <c r="M426" s="1752" t="s">
        <v>14</v>
      </c>
      <c r="N426" s="1752">
        <v>1</v>
      </c>
      <c r="O426" s="1700">
        <f>IFERROR(VLOOKUP($A426,'2022'!$B$2:$K$174,3,FALSE),0)</f>
        <v>0</v>
      </c>
      <c r="P426" s="1858">
        <f>IFERROR(VLOOKUP($A426,'2022'!$B$2:$K$174,4,FALSE),0)</f>
        <v>0</v>
      </c>
      <c r="Q426" s="1858">
        <f>IFERROR(VLOOKUP($A426,'2022'!$B$2:$K$174,5,FALSE),0)</f>
        <v>0</v>
      </c>
      <c r="R426" s="1858">
        <f>IFERROR(VLOOKUP($A426,'2022'!$B$2:$K$174,8,FALSE),0)</f>
        <v>0</v>
      </c>
      <c r="S426" s="1740">
        <f>IFERROR(VLOOKUP($A426,'2022'!$B$2:$K$174,10,FALSE),0)</f>
        <v>0</v>
      </c>
      <c r="T426" s="1700">
        <f>IFERROR(VLOOKUP($A426,'2021'!$B$2:$K$174,3,FALSE),0)</f>
        <v>45</v>
      </c>
      <c r="U426" s="1843">
        <f>IFERROR(VLOOKUP($A426,'2021'!$B$2:$K$174,4,FALSE),0)</f>
        <v>6</v>
      </c>
      <c r="V426" s="1843">
        <f>IFERROR(VLOOKUP($A426,'2021'!$B$2:$K$174,5,FALSE),0)</f>
        <v>21</v>
      </c>
      <c r="W426" s="1843">
        <f>IFERROR(VLOOKUP($A426,'2021'!$B$2:$K$174,8,FALSE),0)</f>
        <v>0</v>
      </c>
      <c r="X426" s="1740">
        <f>IFERROR(VLOOKUP($A426,'2021'!$B$2:$K$174,10,FALSE),0)</f>
        <v>0.46700000000000003</v>
      </c>
      <c r="Y426" s="1700">
        <f>IFERROR(VLOOKUP($A426,'2020'!$B$2:$K$170,3,FALSE),0)</f>
        <v>39</v>
      </c>
      <c r="Z426" s="1829">
        <f>IFERROR(VLOOKUP($A426,'2020'!$B$2:$K$170,4,FALSE),0)</f>
        <v>11</v>
      </c>
      <c r="AA426" s="1829">
        <f>IFERROR(VLOOKUP($A426,'2020'!$B$2:$K$170,5,FALSE),0)</f>
        <v>17</v>
      </c>
      <c r="AB426" s="1829">
        <f>IFERROR(VLOOKUP($A426,'2020'!$B$2:$K$170,8,FALSE),0)</f>
        <v>0</v>
      </c>
      <c r="AC426" s="1740">
        <f>IFERROR(VLOOKUP($A426,'2020'!$B$2:$K$170,10,FALSE),0)</f>
        <v>0.436</v>
      </c>
      <c r="AD426" s="1700">
        <f>IFERROR(VLOOKUP($A426,'2019'!$B$2:$K$170,3,FALSE),0)</f>
        <v>61</v>
      </c>
      <c r="AE426" s="1823">
        <f>IFERROR(VLOOKUP($A426,'2019'!$B$2:$K$170,4,FALSE),0)</f>
        <v>13</v>
      </c>
      <c r="AF426" s="1823">
        <f>IFERROR(VLOOKUP($A426,'2019'!$B$2:$K$170,5,FALSE),0)</f>
        <v>30</v>
      </c>
      <c r="AG426" s="1823">
        <f>IFERROR(VLOOKUP($A426,'2019'!$B$2:$K$170,8,FALSE),0)</f>
        <v>0</v>
      </c>
      <c r="AH426" s="1740">
        <f>IFERROR(VLOOKUP($A426,'2019'!$B$2:$K$170,10,FALSE),0)</f>
        <v>0.49199999999999999</v>
      </c>
      <c r="AI426" s="1700">
        <f>IFERROR(VLOOKUP($A426,'2018'!$B$2:$K$170,3,FALSE),0)</f>
        <v>38</v>
      </c>
      <c r="AJ426" s="1821">
        <f>IFERROR(VLOOKUP($A426,'2018'!$B$2:$K$170,4,FALSE),0)</f>
        <v>11</v>
      </c>
      <c r="AK426" s="1821">
        <f>IFERROR(VLOOKUP($A426,'2018'!$B$2:$K$170,5,FALSE),0)</f>
        <v>16</v>
      </c>
      <c r="AL426" s="1821">
        <f>IFERROR(VLOOKUP($A426,'2018'!$B$2:$K$170,8,FALSE),0)</f>
        <v>0</v>
      </c>
      <c r="AM426" s="1740">
        <f>IFERROR(VLOOKUP($A426,'2018'!$B$2:$K$170,10,FALSE),0)</f>
        <v>0.42099999999999999</v>
      </c>
      <c r="AN426" s="1700">
        <f>IFERROR(VLOOKUP($A426,'2017'!$B$2:$J$163,2,FALSE),0)</f>
        <v>39</v>
      </c>
      <c r="AO426" s="1815">
        <f>IFERROR(VLOOKUP($A426,'2017'!$B$2:$J$163,3,FALSE),0)</f>
        <v>13</v>
      </c>
      <c r="AP426" s="1815">
        <f>IFERROR(VLOOKUP($A426,'2017'!$B$2:$J$163,4,FALSE),0)</f>
        <v>17</v>
      </c>
      <c r="AQ426" s="1815">
        <f>IFERROR(VLOOKUP($A426,'2017'!$B$2:$J$163,7,FALSE),0)</f>
        <v>0</v>
      </c>
      <c r="AR426" s="1740">
        <f>IFERROR(VLOOKUP($A426,'2017'!$B$2:$J$163,9,FALSE),0)</f>
        <v>0.4358974358974359</v>
      </c>
      <c r="AS426" s="1700">
        <f>IFERROR(VLOOKUP($A426,'2016'!$B$2:$K$165,3,FALSE),0)</f>
        <v>49</v>
      </c>
      <c r="AT426" s="1796">
        <f>IFERROR(VLOOKUP($A426,'2016'!$B$2:$K$165,4,FALSE),0)</f>
        <v>6</v>
      </c>
      <c r="AU426" s="1796">
        <f>IFERROR(VLOOKUP($A426,'2016'!$B$2:$K$165,5,FALSE),0)</f>
        <v>20</v>
      </c>
      <c r="AV426" s="1796">
        <f>IFERROR(VLOOKUP($A426,'2016'!$B$2:$K$165,8,FALSE),0)</f>
        <v>0</v>
      </c>
      <c r="AW426" s="1740">
        <f>IFERROR(VLOOKUP($A426,'2016'!$B$2:$K$165,10,FALSE),0)</f>
        <v>0.40799999999999997</v>
      </c>
      <c r="AX426" s="1700">
        <f>IFERROR(VLOOKUP($A426,'2015'!$B$2:$K$165,3,FALSE),0)</f>
        <v>44</v>
      </c>
      <c r="AY426" s="1695">
        <f>IFERROR(VLOOKUP($A426,'2015'!$B$2:$K$165,4,FALSE),0)</f>
        <v>14</v>
      </c>
      <c r="AZ426" s="1695">
        <f>IFERROR(VLOOKUP($A426,'2015'!$B$2:$K$165,5,FALSE),0)</f>
        <v>27</v>
      </c>
      <c r="BA426" s="1695">
        <f>IFERROR(VLOOKUP($A426,'2015'!$B$2:$K$165,8,FALSE),0)</f>
        <v>0</v>
      </c>
      <c r="BB426" s="1740">
        <f>IFERROR(VLOOKUP($A426,'2015'!$B$2:$K$165,10,FALSE),0)</f>
        <v>0.61363636363636365</v>
      </c>
      <c r="BC426" s="1700">
        <f>IFERROR(VLOOKUP($A426,'2014'!$B$2:$K$157,3,FALSE),0)</f>
        <v>57</v>
      </c>
      <c r="BD426" s="1691">
        <f>IFERROR(VLOOKUP($A426,'2014'!$B$2:$K$157,4,FALSE),0)</f>
        <v>17</v>
      </c>
      <c r="BE426" s="1691">
        <f>IFERROR(VLOOKUP($A426,'2014'!$B$2:$K$157,5,FALSE),0)</f>
        <v>29</v>
      </c>
      <c r="BF426" s="1691">
        <f>IFERROR(VLOOKUP($A426,'2014'!$B$2:$K$157,8,FALSE),0)</f>
        <v>0</v>
      </c>
      <c r="BG426" s="1740">
        <f>IFERROR(VLOOKUP($A426,'2014'!$B$2:$K$157,10,FALSE),0)</f>
        <v>0.50877192982456143</v>
      </c>
      <c r="BH426" s="1700">
        <f>IFERROR(VLOOKUP($A426,'2013'!$D$4:$I$249,2,FALSE),0)</f>
        <v>57</v>
      </c>
      <c r="BI426" s="1691">
        <f>IFERROR(VLOOKUP($A426,'2013'!$D$4:$I$249,3,FALSE),0)</f>
        <v>14</v>
      </c>
      <c r="BJ426" s="1691">
        <f>IFERROR(VLOOKUP($A426,'2013'!$D$4:$I$249,4,FALSE),0)</f>
        <v>28</v>
      </c>
      <c r="BK426" s="1691">
        <f>IFERROR(VLOOKUP($A426,'2013'!$D$4:$I$249,5,FALSE),0)</f>
        <v>0</v>
      </c>
      <c r="BL426" s="1740">
        <f>IFERROR(VLOOKUP($A426,'2013'!$D$4:$I$249,6,FALSE),0)</f>
        <v>0.49122807017543857</v>
      </c>
      <c r="BM426" s="1737">
        <f>IFERROR(VLOOKUP($A426,'2012'!$D$3:$O$172,2,FALSE),0)</f>
        <v>576</v>
      </c>
      <c r="BN426" s="1691">
        <f>IFERROR(VLOOKUP($A426,'2012'!$D$3:$O$172,3,FALSE),0)</f>
        <v>341</v>
      </c>
      <c r="BO426" s="1743">
        <f>IFERROR(VLOOKUP($A426,'2012'!$D$3:$O$172,4,FALSE),0)</f>
        <v>2</v>
      </c>
      <c r="BP426" s="1700">
        <f>IFERROR(VLOOKUP($A426,'2012'!$D$3:$O$172,5,FALSE),0)</f>
        <v>61</v>
      </c>
      <c r="BQ426" s="1691">
        <f>IFERROR(VLOOKUP($A426,'2012'!$D$3:$O$172,6,FALSE),0)</f>
        <v>16</v>
      </c>
      <c r="BR426" s="1691">
        <f>IFERROR(VLOOKUP($A426,'2012'!$D$3:$O$172,7,FALSE),0)</f>
        <v>35</v>
      </c>
      <c r="BS426" s="1691">
        <f>IFERROR(VLOOKUP($A426,'2012'!$D$3:$O$172,8,FALSE),0)</f>
        <v>0</v>
      </c>
      <c r="BT426" s="1740">
        <f>IFERROR(VLOOKUP($A426,'2012'!$D$3:$O$172,9,FALSE),0)</f>
        <v>0.57377049180327866</v>
      </c>
      <c r="BU426" s="1737">
        <f>IFERROR(VLOOKUP($A426,'2012'!$D$3:$O$172,10,FALSE),0)</f>
        <v>515</v>
      </c>
      <c r="BV426" s="1691">
        <f>IFERROR(VLOOKUP($A426,'2012'!$D$3:$O$172,11,FALSE),0)</f>
        <v>306</v>
      </c>
      <c r="BW426" s="1743">
        <f>IFERROR(VLOOKUP($A426,'2012'!$D$3:$O$172,12,FALSE),0)</f>
        <v>2</v>
      </c>
      <c r="BX426" s="1700">
        <f>IFERROR(VLOOKUP($A426,'2011'!$D$4:$I$251,2,FALSE),0)</f>
        <v>87</v>
      </c>
      <c r="BY426" s="1691">
        <f>IFERROR(VLOOKUP($A426,'2011'!$D$4:$I$251,3,FALSE),0)</f>
        <v>31</v>
      </c>
      <c r="BZ426" s="1691">
        <f>IFERROR(VLOOKUP($A426,'2011'!$D$4:$I$251,4,FALSE),0)</f>
        <v>50</v>
      </c>
      <c r="CA426" s="1691">
        <f>IFERROR(VLOOKUP($A426,'2011'!$D$4:$I$251,5,FALSE),0)</f>
        <v>0</v>
      </c>
      <c r="CB426" s="1740">
        <f>IFERROR(VLOOKUP($A426,'2011'!$D$4:$I$251,6,FALSE),0)</f>
        <v>0.57471264367816088</v>
      </c>
      <c r="CC426" s="1700">
        <f>IFERROR(VLOOKUP($A426,'2010'!$C$3:$H$234,2,FALSE),0)</f>
        <v>85</v>
      </c>
      <c r="CD426" s="1691">
        <f>IFERROR(VLOOKUP($A426,'2010'!$C$3:$H$234,3,FALSE),0)</f>
        <v>29</v>
      </c>
      <c r="CE426" s="1691">
        <f>IFERROR(VLOOKUP($A426,'2010'!$C$3:$H$234,4,FALSE),0)</f>
        <v>51</v>
      </c>
      <c r="CF426" s="1691">
        <f>IFERROR(VLOOKUP($A426,'2010'!$C$3:$H$234,5,FALSE),0)</f>
        <v>0</v>
      </c>
      <c r="CG426" s="1740">
        <f>IFERROR(VLOOKUP($A426,'2010'!$C$3:$H$234,6,FALSE),0)</f>
        <v>0.6</v>
      </c>
      <c r="CH426" s="1700">
        <f>IFERROR(VLOOKUP($A426,'2009'!$C$3:$H$242,2,FALSE),0)</f>
        <v>71</v>
      </c>
      <c r="CI426" s="1691">
        <f>IFERROR(VLOOKUP($A426,'2009'!$C$3:$H$242,3,FALSE),0)</f>
        <v>25</v>
      </c>
      <c r="CJ426" s="1691">
        <f>IFERROR(VLOOKUP($A426,'2009'!$C$3:$H$242,4,FALSE),0)</f>
        <v>45</v>
      </c>
      <c r="CK426" s="1691">
        <f>IFERROR(VLOOKUP($A426,'2009'!$C$3:$H$242,5,FALSE),0)</f>
        <v>0</v>
      </c>
      <c r="CL426" s="1740">
        <f>IFERROR(VLOOKUP($A426,'2009'!$C$3:$H$242,6,FALSE),0)</f>
        <v>0.63380281690140849</v>
      </c>
      <c r="CM426" s="1700">
        <f>IFERROR(VLOOKUP($A426,'2008'!$C$3:$H$229,2,FALSE),0)</f>
        <v>84</v>
      </c>
      <c r="CN426" s="1691">
        <f>IFERROR(VLOOKUP($A426,'2008'!$C$3:$H$229,3,FALSE),0)</f>
        <v>36</v>
      </c>
      <c r="CO426" s="1691">
        <f>IFERROR(VLOOKUP($A426,'2008'!$C$3:$H$229,4,FALSE),0)</f>
        <v>55</v>
      </c>
      <c r="CP426" s="1691">
        <f>IFERROR(VLOOKUP($A426,'2008'!$C$3:$H$229,5,FALSE),0)</f>
        <v>1</v>
      </c>
      <c r="CQ426" s="1740">
        <f>IFERROR(VLOOKUP($A426,'2008'!$C$3:$H$229,6,FALSE),0)</f>
        <v>0.65476190476190477</v>
      </c>
      <c r="CR426" s="1700">
        <f>IFERROR(VLOOKUP($A426,'2007'!$C$3:$M$238,7,FALSE),0)</f>
        <v>44</v>
      </c>
      <c r="CS426" s="1691">
        <f>IFERROR(VLOOKUP($A426,'2007'!$C$3:$M$238,8,FALSE),0)</f>
        <v>21</v>
      </c>
      <c r="CT426" s="1691">
        <f>IFERROR(VLOOKUP($A426,'2007'!$C$3:$M$238,9,FALSE),0)</f>
        <v>26</v>
      </c>
      <c r="CU426" s="1691">
        <f>IFERROR(VLOOKUP($A426,'2007'!$C$3:$M$238,10,FALSE),0)</f>
        <v>0</v>
      </c>
      <c r="CV426" s="1740">
        <f>IFERROR(VLOOKUP($A426,'2007'!$C$3:$M$238,11,FALSE),0)</f>
        <v>0.59090909090909094</v>
      </c>
      <c r="CW426" s="1700">
        <f>IFERROR(VLOOKUP($A426,'2006'!$A$2:$F$200,2,FALSE),0)</f>
        <v>56</v>
      </c>
      <c r="CX426" s="1691">
        <f>IFERROR(VLOOKUP($A426,'2006'!$A$2:$F$200,4,FALSE),0)</f>
        <v>35</v>
      </c>
      <c r="CY426" s="1691">
        <f>IFERROR(VLOOKUP($A426,'2006'!$A$2:$F$200,5,FALSE),0)</f>
        <v>0</v>
      </c>
      <c r="CZ426" s="1740">
        <f>IFERROR(VLOOKUP($A426,'2006'!$A$2:$F$200,6,FALSE),0)</f>
        <v>0.625</v>
      </c>
      <c r="DA426" s="1700">
        <f>IFERROR(VLOOKUP($A426,'2005'!$C$3:$M$205,8,FALSE),0)</f>
        <v>46</v>
      </c>
      <c r="DB426" s="1691">
        <f>IFERROR(VLOOKUP($A426,'2005'!$C$3:$M$205,9,FALSE),0)</f>
        <v>30</v>
      </c>
      <c r="DC426" s="1691">
        <f>IFERROR(VLOOKUP($A426,'2005'!$C$3:$M$205,10,FALSE),0)</f>
        <v>0</v>
      </c>
      <c r="DD426" s="1740">
        <f>IFERROR(VLOOKUP($A426,'2005'!$C$3:$M$205,11,FALSE),0)</f>
        <v>0.65217391304347827</v>
      </c>
      <c r="DE426" s="1700">
        <f>IFERROR(VLOOKUP($A426,'2004'!$C$3:$M$213,8,FALSE),0)</f>
        <v>8</v>
      </c>
      <c r="DF426" s="1691">
        <f>IFERROR(VLOOKUP($A426,'2004'!$C$3:$M$213,9,FALSE),0)</f>
        <v>6</v>
      </c>
      <c r="DG426" s="1691">
        <f>IFERROR(VLOOKUP($A426,'2004'!$C$3:$M$213,10,FALSE),0)</f>
        <v>0</v>
      </c>
      <c r="DH426" s="1740">
        <f>IFERROR(VLOOKUP($A426,'2004'!$C$3:$M$213,11,FALSE),0)</f>
        <v>0.75</v>
      </c>
      <c r="DI426" s="1700">
        <f>IFERROR(VLOOKUP($A426,'2003'!$C$3:$Q$214,12,FALSE),0)</f>
        <v>34</v>
      </c>
      <c r="DJ426" s="1691">
        <f>IFERROR(VLOOKUP($A426,'2003'!$C$3:$Q$214,13,FALSE),0)</f>
        <v>8</v>
      </c>
      <c r="DK426" s="1691">
        <f>IFERROR(VLOOKUP($A426,'2003'!$C$3:$Q$214,14,FALSE),0)</f>
        <v>1</v>
      </c>
      <c r="DL426" s="1740">
        <f>IFERROR(VLOOKUP($A426,'2003'!$C$3:$Q$214,15,FALSE),0)</f>
        <v>0.23529411764705882</v>
      </c>
      <c r="DM426" s="1700">
        <f>IFERROR(VLOOKUP($A426,'2002'!$D$3:$R$214,12,FALSE),0)</f>
        <v>0</v>
      </c>
      <c r="DN426" s="1691">
        <f>IFERROR(VLOOKUP($A426,'2002'!$D$3:$R$214,13,FALSE),0)</f>
        <v>0</v>
      </c>
      <c r="DO426" s="1691">
        <f>IFERROR(VLOOKUP($A426,'2002'!$D$3:$R$214,14,FALSE),0)</f>
        <v>0</v>
      </c>
      <c r="DP426" s="1788">
        <f>IFERROR(VLOOKUP($A426,'2002'!$D$3:$R$214,15,FALSE),0)</f>
        <v>0</v>
      </c>
      <c r="DQ426" s="1700">
        <f>IFERROR(VLOOKUP($A426,'Pre 2002'!$C$3:$CK$382,84,FALSE),0)</f>
        <v>0</v>
      </c>
      <c r="DR426" s="1695">
        <f>IFERROR(VLOOKUP($A426,'Pre 2002'!$C$3:$CK$382,85,FALSE),0)</f>
        <v>0</v>
      </c>
      <c r="DS426" s="1695">
        <f>IFERROR(VLOOKUP($A426,'Pre 2002'!$C$3:$CK$382,86,FALSE),0)</f>
        <v>0</v>
      </c>
      <c r="DT426" s="1790">
        <f>IFERROR(VLOOKUP($A426,'Pre 2002'!$C$3:$CK$382,87,FALSE),0)</f>
        <v>0</v>
      </c>
      <c r="DU426" s="1741">
        <f>IFERROR(VLOOKUP(A426,'Pre 2002'!$C$3:$CG$382,83,FALSE),0)</f>
        <v>0</v>
      </c>
    </row>
    <row r="427" spans="1:125">
      <c r="A427" s="1779" t="s">
        <v>2240</v>
      </c>
      <c r="B427" s="1562">
        <f t="shared" si="150"/>
        <v>70</v>
      </c>
      <c r="C427" s="1562">
        <f t="shared" si="151"/>
        <v>38</v>
      </c>
      <c r="D427" s="1562">
        <f t="shared" si="152"/>
        <v>2</v>
      </c>
      <c r="E427" s="1563">
        <f t="shared" si="153"/>
        <v>0.54285714285714282</v>
      </c>
      <c r="F427" s="1786">
        <f t="shared" si="154"/>
        <v>1</v>
      </c>
      <c r="G427" s="1595">
        <v>2017</v>
      </c>
      <c r="H427" s="1817"/>
      <c r="I427" s="1734"/>
      <c r="J427" s="1734"/>
      <c r="K427" s="1734"/>
      <c r="L427" s="1734"/>
      <c r="O427" s="1700">
        <f>IFERROR(VLOOKUP($A427,'2022'!$B$2:$K$174,3,FALSE),0)</f>
        <v>0</v>
      </c>
      <c r="P427" s="1858">
        <f>IFERROR(VLOOKUP($A427,'2022'!$B$2:$K$174,4,FALSE),0)</f>
        <v>0</v>
      </c>
      <c r="Q427" s="1858">
        <f>IFERROR(VLOOKUP($A427,'2022'!$B$2:$K$174,5,FALSE),0)</f>
        <v>0</v>
      </c>
      <c r="R427" s="1858">
        <f>IFERROR(VLOOKUP($A427,'2022'!$B$2:$K$174,8,FALSE),0)</f>
        <v>0</v>
      </c>
      <c r="S427" s="1740">
        <f>IFERROR(VLOOKUP($A427,'2022'!$B$2:$K$174,10,FALSE),0)</f>
        <v>0</v>
      </c>
      <c r="T427" s="1700">
        <f>IFERROR(VLOOKUP($A427,'2021'!$B$2:$K$174,3,FALSE),0)</f>
        <v>0</v>
      </c>
      <c r="U427" s="1843">
        <f>IFERROR(VLOOKUP($A427,'2021'!$B$2:$K$174,4,FALSE),0)</f>
        <v>0</v>
      </c>
      <c r="V427" s="1843">
        <f>IFERROR(VLOOKUP($A427,'2021'!$B$2:$K$174,5,FALSE),0)</f>
        <v>0</v>
      </c>
      <c r="W427" s="1843">
        <f>IFERROR(VLOOKUP($A427,'2021'!$B$2:$K$174,8,FALSE),0)</f>
        <v>0</v>
      </c>
      <c r="X427" s="1740">
        <f>IFERROR(VLOOKUP($A427,'2021'!$B$2:$K$174,10,FALSE),0)</f>
        <v>0</v>
      </c>
      <c r="Y427" s="1700">
        <f>IFERROR(VLOOKUP($A427,'2020'!$B$2:$K$170,3,FALSE),0)</f>
        <v>0</v>
      </c>
      <c r="Z427" s="1829">
        <f>IFERROR(VLOOKUP($A427,'2020'!$B$2:$K$170,4,FALSE),0)</f>
        <v>0</v>
      </c>
      <c r="AA427" s="1829">
        <f>IFERROR(VLOOKUP($A427,'2020'!$B$2:$K$170,5,FALSE),0)</f>
        <v>0</v>
      </c>
      <c r="AB427" s="1829">
        <f>IFERROR(VLOOKUP($A427,'2020'!$B$2:$K$170,8,FALSE),0)</f>
        <v>0</v>
      </c>
      <c r="AC427" s="1740">
        <f>IFERROR(VLOOKUP($A427,'2020'!$B$2:$K$170,10,FALSE),0)</f>
        <v>0</v>
      </c>
      <c r="AD427" s="1700">
        <f>IFERROR(VLOOKUP($A427,'2019'!$B$2:$K$170,3,FALSE),0)</f>
        <v>0</v>
      </c>
      <c r="AE427" s="1823">
        <f>IFERROR(VLOOKUP($A427,'2019'!$B$2:$K$170,4,FALSE),0)</f>
        <v>0</v>
      </c>
      <c r="AF427" s="1823">
        <f>IFERROR(VLOOKUP($A427,'2019'!$B$2:$K$170,5,FALSE),0)</f>
        <v>0</v>
      </c>
      <c r="AG427" s="1823">
        <f>IFERROR(VLOOKUP($A427,'2019'!$B$2:$K$170,8,FALSE),0)</f>
        <v>0</v>
      </c>
      <c r="AH427" s="1740">
        <f>IFERROR(VLOOKUP($A427,'2019'!$B$2:$K$170,10,FALSE),0)</f>
        <v>0</v>
      </c>
      <c r="AI427" s="1700">
        <f>IFERROR(VLOOKUP($A427,'2018'!$B$2:$K$170,3,FALSE),0)</f>
        <v>0</v>
      </c>
      <c r="AJ427" s="1821">
        <f>IFERROR(VLOOKUP($A427,'2018'!$B$2:$K$170,4,FALSE),0)</f>
        <v>0</v>
      </c>
      <c r="AK427" s="1821">
        <f>IFERROR(VLOOKUP($A427,'2018'!$B$2:$K$170,5,FALSE),0)</f>
        <v>0</v>
      </c>
      <c r="AL427" s="1821">
        <f>IFERROR(VLOOKUP($A427,'2018'!$B$2:$K$170,8,FALSE),0)</f>
        <v>0</v>
      </c>
      <c r="AM427" s="1740">
        <f>IFERROR(VLOOKUP($A427,'2018'!$B$2:$K$170,10,FALSE),0)</f>
        <v>0</v>
      </c>
      <c r="AN427" s="1700">
        <f>IFERROR(VLOOKUP($A427,'2017'!$B$2:$J$163,2,FALSE),0)</f>
        <v>70</v>
      </c>
      <c r="AO427" s="1815">
        <f>IFERROR(VLOOKUP($A427,'2017'!$B$2:$J$163,3,FALSE),0)</f>
        <v>19</v>
      </c>
      <c r="AP427" s="1815">
        <f>IFERROR(VLOOKUP($A427,'2017'!$B$2:$J$163,4,FALSE),0)</f>
        <v>38</v>
      </c>
      <c r="AQ427" s="1815">
        <f>IFERROR(VLOOKUP($A427,'2017'!$B$2:$J$163,7,FALSE),0)</f>
        <v>2</v>
      </c>
      <c r="AR427" s="1740">
        <f>IFERROR(VLOOKUP($A427,'2017'!$B$2:$J$163,9,FALSE),0)</f>
        <v>0.54285714285714282</v>
      </c>
      <c r="AS427" s="1700">
        <f>IFERROR(VLOOKUP($A427,'2016'!$B$2:$K$165,3,FALSE),0)</f>
        <v>0</v>
      </c>
      <c r="AT427" s="1796">
        <f>IFERROR(VLOOKUP($A427,'2016'!$B$2:$K$165,4,FALSE),0)</f>
        <v>0</v>
      </c>
      <c r="AU427" s="1796">
        <f>IFERROR(VLOOKUP($A427,'2016'!$B$2:$K$165,5,FALSE),0)</f>
        <v>0</v>
      </c>
      <c r="AV427" s="1796">
        <f>IFERROR(VLOOKUP($A427,'2016'!$B$2:$K$165,8,FALSE),0)</f>
        <v>0</v>
      </c>
      <c r="AW427" s="1740">
        <f>IFERROR(VLOOKUP($A427,'2016'!$B$2:$K$165,10,FALSE),0)</f>
        <v>0</v>
      </c>
      <c r="AX427" s="1700">
        <f>IFERROR(VLOOKUP($A427,'2015'!$B$2:$K$165,3,FALSE),0)</f>
        <v>0</v>
      </c>
      <c r="AY427" s="1695">
        <f>IFERROR(VLOOKUP($A427,'2015'!$B$2:$K$165,4,FALSE),0)</f>
        <v>0</v>
      </c>
      <c r="AZ427" s="1695">
        <f>IFERROR(VLOOKUP($A427,'2015'!$B$2:$K$165,5,FALSE),0)</f>
        <v>0</v>
      </c>
      <c r="BA427" s="1695">
        <f>IFERROR(VLOOKUP($A427,'2015'!$B$2:$K$165,8,FALSE),0)</f>
        <v>0</v>
      </c>
      <c r="BB427" s="1740">
        <f>IFERROR(VLOOKUP($A427,'2015'!$B$2:$K$165,10,FALSE),0)</f>
        <v>0</v>
      </c>
      <c r="BC427" s="1700">
        <f>IFERROR(VLOOKUP($A427,'2014'!$B$2:$K$157,3,FALSE),0)</f>
        <v>0</v>
      </c>
      <c r="BD427" s="1691">
        <f>IFERROR(VLOOKUP($A427,'2014'!$B$2:$K$157,4,FALSE),0)</f>
        <v>0</v>
      </c>
      <c r="BE427" s="1691">
        <f>IFERROR(VLOOKUP($A427,'2014'!$B$2:$K$157,5,FALSE),0)</f>
        <v>0</v>
      </c>
      <c r="BF427" s="1691">
        <f>IFERROR(VLOOKUP($A427,'2014'!$B$2:$K$157,8,FALSE),0)</f>
        <v>0</v>
      </c>
      <c r="BG427" s="1740">
        <f>IFERROR(VLOOKUP($A427,'2014'!$B$2:$K$157,10,FALSE),0)</f>
        <v>0</v>
      </c>
      <c r="BH427" s="1700">
        <f>IFERROR(VLOOKUP($A427,'2013'!$D$4:$I$249,2,FALSE),0)</f>
        <v>0</v>
      </c>
      <c r="BI427" s="1691">
        <f>IFERROR(VLOOKUP($A427,'2013'!$D$4:$I$249,3,FALSE),0)</f>
        <v>0</v>
      </c>
      <c r="BJ427" s="1691">
        <f>IFERROR(VLOOKUP($A427,'2013'!$D$4:$I$249,4,FALSE),0)</f>
        <v>0</v>
      </c>
      <c r="BK427" s="1691">
        <f>IFERROR(VLOOKUP($A427,'2013'!$D$4:$I$249,5,FALSE),0)</f>
        <v>0</v>
      </c>
      <c r="BL427" s="1740">
        <f>IFERROR(VLOOKUP($A427,'2013'!$D$4:$I$249,6,FALSE),0)</f>
        <v>0</v>
      </c>
      <c r="BM427" s="1737">
        <f>IFERROR(VLOOKUP($A427,'2012'!$D$3:$O$172,2,FALSE),0)</f>
        <v>0</v>
      </c>
      <c r="BN427" s="1691">
        <f>IFERROR(VLOOKUP($A427,'2012'!$D$3:$O$172,3,FALSE),0)</f>
        <v>0</v>
      </c>
      <c r="BO427" s="1743">
        <f>IFERROR(VLOOKUP($A427,'2012'!$D$3:$O$172,4,FALSE),0)</f>
        <v>0</v>
      </c>
      <c r="BP427" s="1700">
        <f>IFERROR(VLOOKUP($A427,'2012'!$D$3:$O$172,5,FALSE),0)</f>
        <v>0</v>
      </c>
      <c r="BQ427" s="1691">
        <f>IFERROR(VLOOKUP($A427,'2012'!$D$3:$O$172,6,FALSE),0)</f>
        <v>0</v>
      </c>
      <c r="BR427" s="1691">
        <f>IFERROR(VLOOKUP($A427,'2012'!$D$3:$O$172,7,FALSE),0)</f>
        <v>0</v>
      </c>
      <c r="BS427" s="1691">
        <f>IFERROR(VLOOKUP($A427,'2012'!$D$3:$O$172,8,FALSE),0)</f>
        <v>0</v>
      </c>
      <c r="BT427" s="1740">
        <f>IFERROR(VLOOKUP($A427,'2012'!$D$3:$O$172,9,FALSE),0)</f>
        <v>0</v>
      </c>
      <c r="BX427" s="1700">
        <f>IFERROR(VLOOKUP($A427,'2011'!$D$4:$I$251,2,FALSE),0)</f>
        <v>0</v>
      </c>
      <c r="BY427" s="1691">
        <f>IFERROR(VLOOKUP($A427,'2011'!$D$4:$I$251,3,FALSE),0)</f>
        <v>0</v>
      </c>
      <c r="BZ427" s="1691">
        <f>IFERROR(VLOOKUP($A427,'2011'!$D$4:$I$251,4,FALSE),0)</f>
        <v>0</v>
      </c>
      <c r="CA427" s="1691">
        <f>IFERROR(VLOOKUP($A427,'2011'!$D$4:$I$251,5,FALSE),0)</f>
        <v>0</v>
      </c>
      <c r="CB427" s="1740">
        <f>IFERROR(VLOOKUP($A427,'2011'!$D$4:$I$251,6,FALSE),0)</f>
        <v>0</v>
      </c>
      <c r="CC427" s="1700">
        <f>IFERROR(VLOOKUP($A427,'2010'!$C$3:$H$234,2,FALSE),0)</f>
        <v>0</v>
      </c>
      <c r="CD427" s="1691">
        <f>IFERROR(VLOOKUP($A427,'2010'!$C$3:$H$234,3,FALSE),0)</f>
        <v>0</v>
      </c>
      <c r="CE427" s="1691">
        <f>IFERROR(VLOOKUP($A427,'2010'!$C$3:$H$234,4,FALSE),0)</f>
        <v>0</v>
      </c>
      <c r="CF427" s="1691">
        <f>IFERROR(VLOOKUP($A427,'2010'!$C$3:$H$234,5,FALSE),0)</f>
        <v>0</v>
      </c>
      <c r="CG427" s="1740">
        <f>IFERROR(VLOOKUP($A427,'2010'!$C$3:$H$234,6,FALSE),0)</f>
        <v>0</v>
      </c>
      <c r="CH427" s="1700">
        <f>IFERROR(VLOOKUP($A427,'2009'!$C$3:$H$242,2,FALSE),0)</f>
        <v>0</v>
      </c>
      <c r="CI427" s="1691">
        <f>IFERROR(VLOOKUP($A427,'2009'!$C$3:$H$242,3,FALSE),0)</f>
        <v>0</v>
      </c>
      <c r="CJ427" s="1691">
        <f>IFERROR(VLOOKUP($A427,'2009'!$C$3:$H$242,4,FALSE),0)</f>
        <v>0</v>
      </c>
      <c r="CK427" s="1691">
        <f>IFERROR(VLOOKUP($A427,'2009'!$C$3:$H$242,5,FALSE),0)</f>
        <v>0</v>
      </c>
      <c r="CL427" s="1740">
        <f>IFERROR(VLOOKUP($A427,'2009'!$C$3:$H$242,6,FALSE),0)</f>
        <v>0</v>
      </c>
      <c r="CM427" s="1700">
        <f>IFERROR(VLOOKUP($A427,'2008'!$C$3:$H$229,2,FALSE),0)</f>
        <v>0</v>
      </c>
      <c r="CN427" s="1691">
        <f>IFERROR(VLOOKUP($A427,'2008'!$C$3:$H$229,3,FALSE),0)</f>
        <v>0</v>
      </c>
      <c r="CO427" s="1691">
        <f>IFERROR(VLOOKUP($A427,'2008'!$C$3:$H$229,4,FALSE),0)</f>
        <v>0</v>
      </c>
      <c r="CP427" s="1691">
        <f>IFERROR(VLOOKUP($A427,'2008'!$C$3:$H$229,5,FALSE),0)</f>
        <v>0</v>
      </c>
      <c r="CQ427" s="1740">
        <f>IFERROR(VLOOKUP($A427,'2008'!$C$3:$H$229,6,FALSE),0)</f>
        <v>0</v>
      </c>
      <c r="CR427" s="1700">
        <f>IFERROR(VLOOKUP($A427,'2007'!$C$3:$M$238,7,FALSE),0)</f>
        <v>0</v>
      </c>
      <c r="CS427" s="1691">
        <f>IFERROR(VLOOKUP($A427,'2007'!$C$3:$M$238,8,FALSE),0)</f>
        <v>0</v>
      </c>
      <c r="CT427" s="1691">
        <f>IFERROR(VLOOKUP($A427,'2007'!$C$3:$M$238,9,FALSE),0)</f>
        <v>0</v>
      </c>
      <c r="CU427" s="1691">
        <f>IFERROR(VLOOKUP($A427,'2007'!$C$3:$M$238,10,FALSE),0)</f>
        <v>0</v>
      </c>
      <c r="CV427" s="1740">
        <f>IFERROR(VLOOKUP($A427,'2007'!$C$3:$M$238,11,FALSE),0)</f>
        <v>0</v>
      </c>
      <c r="CW427" s="1700">
        <f>IFERROR(VLOOKUP($A427,'2006'!$A$2:$F$200,2,FALSE),0)</f>
        <v>0</v>
      </c>
      <c r="CX427" s="1691">
        <f>IFERROR(VLOOKUP($A427,'2006'!$A$2:$F$200,4,FALSE),0)</f>
        <v>0</v>
      </c>
      <c r="CY427" s="1691">
        <f>IFERROR(VLOOKUP($A427,'2006'!$A$2:$F$200,5,FALSE),0)</f>
        <v>0</v>
      </c>
      <c r="CZ427" s="1740">
        <f>IFERROR(VLOOKUP($A427,'2006'!$A$2:$F$200,6,FALSE),0)</f>
        <v>0</v>
      </c>
      <c r="DA427" s="1700">
        <f>IFERROR(VLOOKUP($A427,'2005'!$C$3:$M$205,8,FALSE),0)</f>
        <v>0</v>
      </c>
      <c r="DB427" s="1691">
        <f>IFERROR(VLOOKUP($A427,'2005'!$C$3:$M$205,9,FALSE),0)</f>
        <v>0</v>
      </c>
      <c r="DC427" s="1691">
        <f>IFERROR(VLOOKUP($A427,'2005'!$C$3:$M$205,10,FALSE),0)</f>
        <v>0</v>
      </c>
      <c r="DD427" s="1740">
        <f>IFERROR(VLOOKUP($A427,'2005'!$C$3:$M$205,11,FALSE),0)</f>
        <v>0</v>
      </c>
      <c r="DE427" s="1700">
        <f>IFERROR(VLOOKUP($A427,'2004'!$C$3:$M$213,8,FALSE),0)</f>
        <v>0</v>
      </c>
      <c r="DF427" s="1691">
        <f>IFERROR(VLOOKUP($A427,'2004'!$C$3:$M$213,9,FALSE),0)</f>
        <v>0</v>
      </c>
      <c r="DG427" s="1691">
        <f>IFERROR(VLOOKUP($A427,'2004'!$C$3:$M$213,10,FALSE),0)</f>
        <v>0</v>
      </c>
      <c r="DH427" s="1740">
        <f>IFERROR(VLOOKUP($A427,'2004'!$C$3:$M$213,11,FALSE),0)</f>
        <v>0</v>
      </c>
      <c r="DI427" s="1700">
        <f>IFERROR(VLOOKUP($A427,'2003'!$C$3:$Q$214,12,FALSE),0)</f>
        <v>0</v>
      </c>
      <c r="DJ427" s="1691">
        <f>IFERROR(VLOOKUP($A427,'2003'!$C$3:$Q$214,13,FALSE),0)</f>
        <v>0</v>
      </c>
      <c r="DK427" s="1691">
        <f>IFERROR(VLOOKUP($A427,'2003'!$C$3:$Q$214,14,FALSE),0)</f>
        <v>0</v>
      </c>
      <c r="DL427" s="1740">
        <f>IFERROR(VLOOKUP($A427,'2003'!$C$3:$Q$214,15,FALSE),0)</f>
        <v>0</v>
      </c>
      <c r="DM427" s="1700">
        <f>IFERROR(VLOOKUP($A427,'2002'!$D$3:$R$214,12,FALSE),0)</f>
        <v>0</v>
      </c>
      <c r="DN427" s="1691">
        <f>IFERROR(VLOOKUP($A427,'2002'!$D$3:$R$214,13,FALSE),0)</f>
        <v>0</v>
      </c>
      <c r="DO427" s="1691">
        <f>IFERROR(VLOOKUP($A427,'2002'!$D$3:$R$214,14,FALSE),0)</f>
        <v>0</v>
      </c>
      <c r="DP427" s="1788">
        <f>IFERROR(VLOOKUP($A427,'2002'!$D$3:$R$214,15,FALSE),0)</f>
        <v>0</v>
      </c>
      <c r="DQ427" s="1700">
        <f>IFERROR(VLOOKUP($A427,'Pre 2002'!$C$3:$CK$382,84,FALSE),0)</f>
        <v>0</v>
      </c>
      <c r="DR427" s="1695">
        <f>IFERROR(VLOOKUP($A427,'Pre 2002'!$C$3:$CK$382,85,FALSE),0)</f>
        <v>0</v>
      </c>
      <c r="DS427" s="1695">
        <f>IFERROR(VLOOKUP($A427,'Pre 2002'!$C$3:$CK$382,86,FALSE),0)</f>
        <v>0</v>
      </c>
      <c r="DT427" s="1790">
        <f>IFERROR(VLOOKUP($A427,'Pre 2002'!$C$3:$CK$382,87,FALSE),0)</f>
        <v>0</v>
      </c>
      <c r="DU427" s="1741">
        <f>IFERROR(VLOOKUP(A427,'Pre 2002'!$C$3:$CG$382,83,FALSE),0)</f>
        <v>0</v>
      </c>
    </row>
    <row r="428" spans="1:125">
      <c r="A428" s="1778" t="s">
        <v>2075</v>
      </c>
      <c r="B428" s="1562">
        <f t="shared" si="150"/>
        <v>225</v>
      </c>
      <c r="C428" s="1562">
        <f t="shared" si="151"/>
        <v>122</v>
      </c>
      <c r="D428" s="1562">
        <f t="shared" si="152"/>
        <v>2</v>
      </c>
      <c r="E428" s="1563">
        <f t="shared" si="153"/>
        <v>0.54222222222222227</v>
      </c>
      <c r="F428" s="1786">
        <f t="shared" si="154"/>
        <v>5</v>
      </c>
      <c r="G428" s="1595" t="s">
        <v>2159</v>
      </c>
      <c r="H428" s="1567">
        <f>IF(BC428&gt;0,1,0)+IF(BH428&gt;0,1,0)+IF(BP428&gt;0,1,0)+IF(BX428&gt;0,1,0)+IF(CC428&gt;0,1,0)+IF(CH428&gt;0,1,0)+IF(CM428&gt;0,1,0)+IF(CR428&gt;0,1,0)+IF(CW428&gt;0,1,0)+IF(DA428&gt;0,1,0)+IF(DE428&gt;0,1,0)+IF(DI428&gt;0,1,0)+IF(DM428&gt;0,1,0)+DU428</f>
        <v>5</v>
      </c>
      <c r="I428" s="1734">
        <f>SUM(BC428,BH428,BP428,BX428,CC428,CH428,CM428,CR428,CW428,DA428,DE428,DI428,DM428,DQ428)</f>
        <v>225</v>
      </c>
      <c r="J428" s="1734">
        <f t="shared" ref="J428:K431" si="169">SUM(BE428,BJ428,BR428,BZ428,CE428,CJ428,CO428,CT428,CX428,DB428,DF428,DJ428,DN428,DR428)</f>
        <v>122</v>
      </c>
      <c r="K428" s="1734">
        <f t="shared" si="169"/>
        <v>2</v>
      </c>
      <c r="L428" s="1806">
        <f>IF(I428=0,0,J428/I428)</f>
        <v>0.54222222222222227</v>
      </c>
      <c r="O428" s="1700">
        <f>IFERROR(VLOOKUP($A428,'2022'!$B$2:$K$174,3,FALSE),0)</f>
        <v>0</v>
      </c>
      <c r="P428" s="1858">
        <f>IFERROR(VLOOKUP($A428,'2022'!$B$2:$K$174,4,FALSE),0)</f>
        <v>0</v>
      </c>
      <c r="Q428" s="1858">
        <f>IFERROR(VLOOKUP($A428,'2022'!$B$2:$K$174,5,FALSE),0)</f>
        <v>0</v>
      </c>
      <c r="R428" s="1858">
        <f>IFERROR(VLOOKUP($A428,'2022'!$B$2:$K$174,8,FALSE),0)</f>
        <v>0</v>
      </c>
      <c r="S428" s="1740">
        <f>IFERROR(VLOOKUP($A428,'2022'!$B$2:$K$174,10,FALSE),0)</f>
        <v>0</v>
      </c>
      <c r="T428" s="1700">
        <f>IFERROR(VLOOKUP($A428,'2021'!$B$2:$K$174,3,FALSE),0)</f>
        <v>0</v>
      </c>
      <c r="U428" s="1843">
        <f>IFERROR(VLOOKUP($A428,'2021'!$B$2:$K$174,4,FALSE),0)</f>
        <v>0</v>
      </c>
      <c r="V428" s="1843">
        <f>IFERROR(VLOOKUP($A428,'2021'!$B$2:$K$174,5,FALSE),0)</f>
        <v>0</v>
      </c>
      <c r="W428" s="1843">
        <f>IFERROR(VLOOKUP($A428,'2021'!$B$2:$K$174,8,FALSE),0)</f>
        <v>0</v>
      </c>
      <c r="X428" s="1740">
        <f>IFERROR(VLOOKUP($A428,'2021'!$B$2:$K$174,10,FALSE),0)</f>
        <v>0</v>
      </c>
      <c r="Y428" s="1700">
        <f>IFERROR(VLOOKUP($A428,'2020'!$B$2:$K$170,3,FALSE),0)</f>
        <v>0</v>
      </c>
      <c r="Z428" s="1829">
        <f>IFERROR(VLOOKUP($A428,'2020'!$B$2:$K$170,4,FALSE),0)</f>
        <v>0</v>
      </c>
      <c r="AA428" s="1829">
        <f>IFERROR(VLOOKUP($A428,'2020'!$B$2:$K$170,5,FALSE),0)</f>
        <v>0</v>
      </c>
      <c r="AB428" s="1829">
        <f>IFERROR(VLOOKUP($A428,'2020'!$B$2:$K$170,8,FALSE),0)</f>
        <v>0</v>
      </c>
      <c r="AC428" s="1740">
        <f>IFERROR(VLOOKUP($A428,'2020'!$B$2:$K$170,10,FALSE),0)</f>
        <v>0</v>
      </c>
      <c r="AD428" s="1700">
        <f>IFERROR(VLOOKUP($A428,'2019'!$B$2:$K$170,3,FALSE),0)</f>
        <v>0</v>
      </c>
      <c r="AE428" s="1823">
        <f>IFERROR(VLOOKUP($A428,'2019'!$B$2:$K$170,4,FALSE),0)</f>
        <v>0</v>
      </c>
      <c r="AF428" s="1823">
        <f>IFERROR(VLOOKUP($A428,'2019'!$B$2:$K$170,5,FALSE),0)</f>
        <v>0</v>
      </c>
      <c r="AG428" s="1823">
        <f>IFERROR(VLOOKUP($A428,'2019'!$B$2:$K$170,8,FALSE),0)</f>
        <v>0</v>
      </c>
      <c r="AH428" s="1740">
        <f>IFERROR(VLOOKUP($A428,'2019'!$B$2:$K$170,10,FALSE),0)</f>
        <v>0</v>
      </c>
      <c r="AI428" s="1700">
        <f>IFERROR(VLOOKUP($A428,'2018'!$B$2:$K$170,3,FALSE),0)</f>
        <v>0</v>
      </c>
      <c r="AJ428" s="1821">
        <f>IFERROR(VLOOKUP($A428,'2018'!$B$2:$K$170,4,FALSE),0)</f>
        <v>0</v>
      </c>
      <c r="AK428" s="1821">
        <f>IFERROR(VLOOKUP($A428,'2018'!$B$2:$K$170,5,FALSE),0)</f>
        <v>0</v>
      </c>
      <c r="AL428" s="1821">
        <f>IFERROR(VLOOKUP($A428,'2018'!$B$2:$K$170,8,FALSE),0)</f>
        <v>0</v>
      </c>
      <c r="AM428" s="1740">
        <f>IFERROR(VLOOKUP($A428,'2018'!$B$2:$K$170,10,FALSE),0)</f>
        <v>0</v>
      </c>
      <c r="AN428" s="1700">
        <f>IFERROR(VLOOKUP($A428,'2017'!$B$2:$J$163,2,FALSE),0)</f>
        <v>0</v>
      </c>
      <c r="AO428" s="1815">
        <f>IFERROR(VLOOKUP($A428,'2017'!$B$2:$J$163,3,FALSE),0)</f>
        <v>0</v>
      </c>
      <c r="AP428" s="1815">
        <f>IFERROR(VLOOKUP($A428,'2017'!$B$2:$J$163,4,FALSE),0)</f>
        <v>0</v>
      </c>
      <c r="AQ428" s="1815">
        <f>IFERROR(VLOOKUP($A428,'2017'!$B$2:$J$163,7,FALSE),0)</f>
        <v>0</v>
      </c>
      <c r="AR428" s="1740">
        <f>IFERROR(VLOOKUP($A428,'2017'!$B$2:$J$163,9,FALSE),0)</f>
        <v>0</v>
      </c>
      <c r="AS428" s="1700">
        <f>IFERROR(VLOOKUP($A428,'2016'!$B$2:$K$165,3,FALSE),0)</f>
        <v>0</v>
      </c>
      <c r="AT428" s="1796">
        <f>IFERROR(VLOOKUP($A428,'2016'!$B$2:$K$165,4,FALSE),0)</f>
        <v>0</v>
      </c>
      <c r="AU428" s="1796">
        <f>IFERROR(VLOOKUP($A428,'2016'!$B$2:$K$165,5,FALSE),0)</f>
        <v>0</v>
      </c>
      <c r="AV428" s="1796">
        <f>IFERROR(VLOOKUP($A428,'2016'!$B$2:$K$165,8,FALSE),0)</f>
        <v>0</v>
      </c>
      <c r="AW428" s="1740">
        <f>IFERROR(VLOOKUP($A428,'2016'!$B$2:$K$165,10,FALSE),0)</f>
        <v>0</v>
      </c>
      <c r="AX428" s="1700">
        <f>IFERROR(VLOOKUP($A428,'2015'!$B$2:$K$165,3,FALSE),0)</f>
        <v>0</v>
      </c>
      <c r="AY428" s="1695">
        <f>IFERROR(VLOOKUP($A428,'2015'!$B$2:$K$165,4,FALSE),0)</f>
        <v>0</v>
      </c>
      <c r="AZ428" s="1695">
        <f>IFERROR(VLOOKUP($A428,'2015'!$B$2:$K$165,5,FALSE),0)</f>
        <v>0</v>
      </c>
      <c r="BA428" s="1695">
        <f>IFERROR(VLOOKUP($A428,'2015'!$B$2:$K$165,8,FALSE),0)</f>
        <v>0</v>
      </c>
      <c r="BB428" s="1740">
        <f>IFERROR(VLOOKUP($A428,'2015'!$B$2:$K$165,10,FALSE),0)</f>
        <v>0</v>
      </c>
      <c r="BC428" s="1700">
        <f>IFERROR(VLOOKUP($A428,'2014'!$B$2:$K$157,3,FALSE),0)</f>
        <v>0</v>
      </c>
      <c r="BD428" s="1691">
        <f>IFERROR(VLOOKUP($A428,'2014'!$B$2:$K$157,4,FALSE),0)</f>
        <v>0</v>
      </c>
      <c r="BE428" s="1691">
        <f>IFERROR(VLOOKUP($A428,'2014'!$B$2:$K$157,5,FALSE),0)</f>
        <v>0</v>
      </c>
      <c r="BF428" s="1691">
        <f>IFERROR(VLOOKUP($A428,'2014'!$B$2:$K$157,8,FALSE),0)</f>
        <v>0</v>
      </c>
      <c r="BG428" s="1740">
        <f>IFERROR(VLOOKUP($A428,'2014'!$B$2:$K$157,10,FALSE),0)</f>
        <v>0</v>
      </c>
      <c r="BH428" s="1700">
        <f>IFERROR(VLOOKUP($A428,'2013'!$D$4:$I$249,2,FALSE),0)</f>
        <v>0</v>
      </c>
      <c r="BI428" s="1691">
        <f>IFERROR(VLOOKUP($A428,'2013'!$D$4:$I$249,3,FALSE),0)</f>
        <v>0</v>
      </c>
      <c r="BJ428" s="1691">
        <f>IFERROR(VLOOKUP($A428,'2013'!$D$4:$I$249,4,FALSE),0)</f>
        <v>0</v>
      </c>
      <c r="BK428" s="1691">
        <f>IFERROR(VLOOKUP($A428,'2013'!$D$4:$I$249,5,FALSE),0)</f>
        <v>0</v>
      </c>
      <c r="BL428" s="1740">
        <f>IFERROR(VLOOKUP($A428,'2013'!$D$4:$I$249,6,FALSE),0)</f>
        <v>0</v>
      </c>
      <c r="BM428" s="1737">
        <f>IFERROR(VLOOKUP($A428,'2012'!$D$3:$O$172,2,FALSE),0)</f>
        <v>0</v>
      </c>
      <c r="BN428" s="1691">
        <f>IFERROR(VLOOKUP($A428,'2012'!$D$3:$O$172,3,FALSE),0)</f>
        <v>0</v>
      </c>
      <c r="BO428" s="1743">
        <f>IFERROR(VLOOKUP($A428,'2012'!$D$3:$O$172,4,FALSE),0)</f>
        <v>0</v>
      </c>
      <c r="BP428" s="1700">
        <f>IFERROR(VLOOKUP($A428,'2012'!$D$3:$O$172,5,FALSE),0)</f>
        <v>0</v>
      </c>
      <c r="BQ428" s="1691">
        <f>IFERROR(VLOOKUP($A428,'2012'!$D$3:$O$172,6,FALSE),0)</f>
        <v>0</v>
      </c>
      <c r="BR428" s="1691">
        <f>IFERROR(VLOOKUP($A428,'2012'!$D$3:$O$172,7,FALSE),0)</f>
        <v>0</v>
      </c>
      <c r="BS428" s="1691">
        <f>IFERROR(VLOOKUP($A428,'2012'!$D$3:$O$172,8,FALSE),0)</f>
        <v>0</v>
      </c>
      <c r="BT428" s="1740">
        <f>IFERROR(VLOOKUP($A428,'2012'!$D$3:$O$172,9,FALSE),0)</f>
        <v>0</v>
      </c>
      <c r="BX428" s="1700">
        <f>IFERROR(VLOOKUP($A428,'2011'!$D$4:$I$251,2,FALSE),0)</f>
        <v>0</v>
      </c>
      <c r="BY428" s="1691">
        <f>IFERROR(VLOOKUP($A428,'2011'!$D$4:$I$251,3,FALSE),0)</f>
        <v>0</v>
      </c>
      <c r="BZ428" s="1691">
        <f>IFERROR(VLOOKUP($A428,'2011'!$D$4:$I$251,4,FALSE),0)</f>
        <v>0</v>
      </c>
      <c r="CA428" s="1691">
        <f>IFERROR(VLOOKUP($A428,'2011'!$D$4:$I$251,5,FALSE),0)</f>
        <v>0</v>
      </c>
      <c r="CB428" s="1740">
        <f>IFERROR(VLOOKUP($A428,'2011'!$D$4:$I$251,6,FALSE),0)</f>
        <v>0</v>
      </c>
      <c r="CC428" s="1700">
        <f>IFERROR(VLOOKUP($A428,'2010'!$C$3:$H$234,2,FALSE),0)</f>
        <v>0</v>
      </c>
      <c r="CD428" s="1691">
        <f>IFERROR(VLOOKUP($A428,'2010'!$C$3:$H$234,3,FALSE),0)</f>
        <v>0</v>
      </c>
      <c r="CE428" s="1691">
        <f>IFERROR(VLOOKUP($A428,'2010'!$C$3:$H$234,4,FALSE),0)</f>
        <v>0</v>
      </c>
      <c r="CF428" s="1691">
        <f>IFERROR(VLOOKUP($A428,'2010'!$C$3:$H$234,5,FALSE),0)</f>
        <v>0</v>
      </c>
      <c r="CG428" s="1740">
        <f>IFERROR(VLOOKUP($A428,'2010'!$C$3:$H$234,6,FALSE),0)</f>
        <v>0</v>
      </c>
      <c r="CH428" s="1700">
        <f>IFERROR(VLOOKUP($A428,'2009'!$C$3:$H$242,2,FALSE),0)</f>
        <v>0</v>
      </c>
      <c r="CI428" s="1691">
        <f>IFERROR(VLOOKUP($A428,'2009'!$C$3:$H$242,3,FALSE),0)</f>
        <v>0</v>
      </c>
      <c r="CJ428" s="1691">
        <f>IFERROR(VLOOKUP($A428,'2009'!$C$3:$H$242,4,FALSE),0)</f>
        <v>0</v>
      </c>
      <c r="CK428" s="1691">
        <f>IFERROR(VLOOKUP($A428,'2009'!$C$3:$H$242,5,FALSE),0)</f>
        <v>0</v>
      </c>
      <c r="CL428" s="1740">
        <f>IFERROR(VLOOKUP($A428,'2009'!$C$3:$H$242,6,FALSE),0)</f>
        <v>0</v>
      </c>
      <c r="CM428" s="1700">
        <f>IFERROR(VLOOKUP($A428,'2008'!$C$3:$H$229,2,FALSE),0)</f>
        <v>0</v>
      </c>
      <c r="CN428" s="1691">
        <f>IFERROR(VLOOKUP($A428,'2008'!$C$3:$H$229,3,FALSE),0)</f>
        <v>0</v>
      </c>
      <c r="CO428" s="1691">
        <f>IFERROR(VLOOKUP($A428,'2008'!$C$3:$H$229,4,FALSE),0)</f>
        <v>0</v>
      </c>
      <c r="CP428" s="1691">
        <f>IFERROR(VLOOKUP($A428,'2008'!$C$3:$H$229,5,FALSE),0)</f>
        <v>0</v>
      </c>
      <c r="CQ428" s="1740">
        <f>IFERROR(VLOOKUP($A428,'2008'!$C$3:$H$229,6,FALSE),0)</f>
        <v>0</v>
      </c>
      <c r="CR428" s="1700">
        <f>IFERROR(VLOOKUP($A428,'2007'!$C$3:$M$238,7,FALSE),0)</f>
        <v>0</v>
      </c>
      <c r="CS428" s="1691">
        <f>IFERROR(VLOOKUP($A428,'2007'!$C$3:$M$238,8,FALSE),0)</f>
        <v>0</v>
      </c>
      <c r="CT428" s="1691">
        <f>IFERROR(VLOOKUP($A428,'2007'!$C$3:$M$238,9,FALSE),0)</f>
        <v>0</v>
      </c>
      <c r="CU428" s="1691">
        <f>IFERROR(VLOOKUP($A428,'2007'!$C$3:$M$238,10,FALSE),0)</f>
        <v>0</v>
      </c>
      <c r="CV428" s="1740">
        <f>IFERROR(VLOOKUP($A428,'2007'!$C$3:$M$238,11,FALSE),0)</f>
        <v>0</v>
      </c>
      <c r="CW428" s="1700">
        <f>IFERROR(VLOOKUP($A428,'2006'!$A$2:$F$200,2,FALSE),0)</f>
        <v>0</v>
      </c>
      <c r="CX428" s="1691">
        <f>IFERROR(VLOOKUP($A428,'2006'!$A$2:$F$200,4,FALSE),0)</f>
        <v>0</v>
      </c>
      <c r="CY428" s="1691">
        <f>IFERROR(VLOOKUP($A428,'2006'!$A$2:$F$200,5,FALSE),0)</f>
        <v>0</v>
      </c>
      <c r="CZ428" s="1740">
        <f>IFERROR(VLOOKUP($A428,'2006'!$A$2:$F$200,6,FALSE),0)</f>
        <v>0</v>
      </c>
      <c r="DA428" s="1700">
        <f>IFERROR(VLOOKUP($A428,'2005'!$C$3:$M$205,8,FALSE),0)</f>
        <v>0</v>
      </c>
      <c r="DB428" s="1691">
        <f>IFERROR(VLOOKUP($A428,'2005'!$C$3:$M$205,9,FALSE),0)</f>
        <v>0</v>
      </c>
      <c r="DC428" s="1691">
        <f>IFERROR(VLOOKUP($A428,'2005'!$C$3:$M$205,10,FALSE),0)</f>
        <v>0</v>
      </c>
      <c r="DD428" s="1740">
        <f>IFERROR(VLOOKUP($A428,'2005'!$C$3:$M$205,11,FALSE),0)</f>
        <v>0</v>
      </c>
      <c r="DE428" s="1700">
        <f>IFERROR(VLOOKUP($A428,'2004'!$C$3:$M$213,8,FALSE),0)</f>
        <v>0</v>
      </c>
      <c r="DF428" s="1691">
        <f>IFERROR(VLOOKUP($A428,'2004'!$C$3:$M$213,9,FALSE),0)</f>
        <v>0</v>
      </c>
      <c r="DG428" s="1691">
        <f>IFERROR(VLOOKUP($A428,'2004'!$C$3:$M$213,10,FALSE),0)</f>
        <v>0</v>
      </c>
      <c r="DH428" s="1740">
        <f>IFERROR(VLOOKUP($A428,'2004'!$C$3:$M$213,11,FALSE),0)</f>
        <v>0</v>
      </c>
      <c r="DI428" s="1700">
        <f>IFERROR(VLOOKUP($A428,'2003'!$C$3:$Q$214,12,FALSE),0)</f>
        <v>21</v>
      </c>
      <c r="DJ428" s="1691">
        <f>IFERROR(VLOOKUP($A428,'2003'!$C$3:$Q$214,13,FALSE),0)</f>
        <v>13</v>
      </c>
      <c r="DK428" s="1691">
        <f>IFERROR(VLOOKUP($A428,'2003'!$C$3:$Q$214,14,FALSE),0)</f>
        <v>0</v>
      </c>
      <c r="DL428" s="1740">
        <f>IFERROR(VLOOKUP($A428,'2003'!$C$3:$Q$214,15,FALSE),0)</f>
        <v>0.61904761904761907</v>
      </c>
      <c r="DM428" s="1700">
        <f>IFERROR(VLOOKUP($A428,'2002'!$D$3:$R$214,12,FALSE),0)</f>
        <v>0</v>
      </c>
      <c r="DN428" s="1691">
        <f>IFERROR(VLOOKUP($A428,'2002'!$D$3:$R$214,13,FALSE),0)</f>
        <v>0</v>
      </c>
      <c r="DO428" s="1691">
        <f>IFERROR(VLOOKUP($A428,'2002'!$D$3:$R$214,14,FALSE),0)</f>
        <v>0</v>
      </c>
      <c r="DP428" s="1788">
        <f>IFERROR(VLOOKUP($A428,'2002'!$D$3:$R$214,15,FALSE),0)</f>
        <v>0</v>
      </c>
      <c r="DQ428" s="1700">
        <f>IFERROR(VLOOKUP($A428,'Pre 2002'!$C$3:$CK$382,84,FALSE),0)</f>
        <v>204</v>
      </c>
      <c r="DR428" s="1695">
        <f>IFERROR(VLOOKUP($A428,'Pre 2002'!$C$3:$CK$382,85,FALSE),0)</f>
        <v>109</v>
      </c>
      <c r="DS428" s="1695">
        <f>IFERROR(VLOOKUP($A428,'Pre 2002'!$C$3:$CK$382,86,FALSE),0)</f>
        <v>2</v>
      </c>
      <c r="DT428" s="1790">
        <f>IFERROR(VLOOKUP($A428,'Pre 2002'!$C$3:$CK$382,87,FALSE),0)</f>
        <v>0.53431372549019607</v>
      </c>
      <c r="DU428" s="1741">
        <f>IFERROR(VLOOKUP(A428,'Pre 2002'!$C$3:$CG$382,83,FALSE),0)</f>
        <v>4</v>
      </c>
    </row>
    <row r="429" spans="1:125">
      <c r="A429" s="1778" t="s">
        <v>133</v>
      </c>
      <c r="B429" s="1562">
        <f t="shared" si="150"/>
        <v>550</v>
      </c>
      <c r="C429" s="1562">
        <f t="shared" si="151"/>
        <v>297</v>
      </c>
      <c r="D429" s="1562">
        <f t="shared" si="152"/>
        <v>2</v>
      </c>
      <c r="E429" s="1563">
        <f t="shared" si="153"/>
        <v>0.54</v>
      </c>
      <c r="F429" s="1786">
        <f t="shared" si="154"/>
        <v>8</v>
      </c>
      <c r="G429" s="1595">
        <v>2009</v>
      </c>
      <c r="H429" s="1567">
        <f>IF(BC429&gt;0,1,0)+IF(BH429&gt;0,1,0)+IF(BP429&gt;0,1,0)+IF(BX429&gt;0,1,0)+IF(CC429&gt;0,1,0)+IF(CH429&gt;0,1,0)+IF(CM429&gt;0,1,0)+IF(CR429&gt;0,1,0)+IF(CW429&gt;0,1,0)+IF(DA429&gt;0,1,0)+IF(DE429&gt;0,1,0)+IF(DI429&gt;0,1,0)+IF(DM429&gt;0,1,0)+DU429</f>
        <v>6</v>
      </c>
      <c r="I429" s="1734">
        <f>SUM(BC429,BH429,BP429,BX429,CC429,CH429,CM429,CR429,CW429,DA429,DE429,DI429,DM429,DQ429)</f>
        <v>421</v>
      </c>
      <c r="J429" s="1734">
        <f t="shared" si="169"/>
        <v>229</v>
      </c>
      <c r="K429" s="1734">
        <f t="shared" si="169"/>
        <v>2</v>
      </c>
      <c r="L429" s="1806">
        <f>IF(I429=0,0,J429/I429)</f>
        <v>0.5439429928741093</v>
      </c>
      <c r="M429" s="1752" t="s">
        <v>44</v>
      </c>
      <c r="N429" s="1798">
        <v>0</v>
      </c>
      <c r="O429" s="1700">
        <f>IFERROR(VLOOKUP($A429,'2022'!$B$2:$K$174,3,FALSE),0)</f>
        <v>0</v>
      </c>
      <c r="P429" s="1858">
        <f>IFERROR(VLOOKUP($A429,'2022'!$B$2:$K$174,4,FALSE),0)</f>
        <v>0</v>
      </c>
      <c r="Q429" s="1858">
        <f>IFERROR(VLOOKUP($A429,'2022'!$B$2:$K$174,5,FALSE),0)</f>
        <v>0</v>
      </c>
      <c r="R429" s="1858">
        <f>IFERROR(VLOOKUP($A429,'2022'!$B$2:$K$174,8,FALSE),0)</f>
        <v>0</v>
      </c>
      <c r="S429" s="1740">
        <f>IFERROR(VLOOKUP($A429,'2022'!$B$2:$K$174,10,FALSE),0)</f>
        <v>0</v>
      </c>
      <c r="T429" s="1700">
        <f>IFERROR(VLOOKUP($A429,'2021'!$B$2:$K$174,3,FALSE),0)</f>
        <v>0</v>
      </c>
      <c r="U429" s="1843">
        <f>IFERROR(VLOOKUP($A429,'2021'!$B$2:$K$174,4,FALSE),0)</f>
        <v>0</v>
      </c>
      <c r="V429" s="1843">
        <f>IFERROR(VLOOKUP($A429,'2021'!$B$2:$K$174,5,FALSE),0)</f>
        <v>0</v>
      </c>
      <c r="W429" s="1843">
        <f>IFERROR(VLOOKUP($A429,'2021'!$B$2:$K$174,8,FALSE),0)</f>
        <v>0</v>
      </c>
      <c r="X429" s="1740">
        <f>IFERROR(VLOOKUP($A429,'2021'!$B$2:$K$174,10,FALSE),0)</f>
        <v>0</v>
      </c>
      <c r="Y429" s="1700">
        <f>IFERROR(VLOOKUP($A429,'2020'!$B$2:$K$170,3,FALSE),0)</f>
        <v>0</v>
      </c>
      <c r="Z429" s="1829">
        <f>IFERROR(VLOOKUP($A429,'2020'!$B$2:$K$170,4,FALSE),0)</f>
        <v>0</v>
      </c>
      <c r="AA429" s="1829">
        <f>IFERROR(VLOOKUP($A429,'2020'!$B$2:$K$170,5,FALSE),0)</f>
        <v>0</v>
      </c>
      <c r="AB429" s="1829">
        <f>IFERROR(VLOOKUP($A429,'2020'!$B$2:$K$170,8,FALSE),0)</f>
        <v>0</v>
      </c>
      <c r="AC429" s="1740">
        <f>IFERROR(VLOOKUP($A429,'2020'!$B$2:$K$170,10,FALSE),0)</f>
        <v>0</v>
      </c>
      <c r="AD429" s="1700">
        <f>IFERROR(VLOOKUP($A429,'2019'!$B$2:$K$170,3,FALSE),0)</f>
        <v>0</v>
      </c>
      <c r="AE429" s="1823">
        <f>IFERROR(VLOOKUP($A429,'2019'!$B$2:$K$170,4,FALSE),0)</f>
        <v>0</v>
      </c>
      <c r="AF429" s="1823">
        <f>IFERROR(VLOOKUP($A429,'2019'!$B$2:$K$170,5,FALSE),0)</f>
        <v>0</v>
      </c>
      <c r="AG429" s="1823">
        <f>IFERROR(VLOOKUP($A429,'2019'!$B$2:$K$170,8,FALSE),0)</f>
        <v>0</v>
      </c>
      <c r="AH429" s="1740">
        <f>IFERROR(VLOOKUP($A429,'2019'!$B$2:$K$170,10,FALSE),0)</f>
        <v>0</v>
      </c>
      <c r="AI429" s="1700">
        <f>IFERROR(VLOOKUP($A429,'2018'!$B$2:$K$170,3,FALSE),0)</f>
        <v>0</v>
      </c>
      <c r="AJ429" s="1821">
        <f>IFERROR(VLOOKUP($A429,'2018'!$B$2:$K$170,4,FALSE),0)</f>
        <v>0</v>
      </c>
      <c r="AK429" s="1821">
        <f>IFERROR(VLOOKUP($A429,'2018'!$B$2:$K$170,5,FALSE),0)</f>
        <v>0</v>
      </c>
      <c r="AL429" s="1821">
        <f>IFERROR(VLOOKUP($A429,'2018'!$B$2:$K$170,8,FALSE),0)</f>
        <v>0</v>
      </c>
      <c r="AM429" s="1740">
        <f>IFERROR(VLOOKUP($A429,'2018'!$B$2:$K$170,10,FALSE),0)</f>
        <v>0</v>
      </c>
      <c r="AN429" s="1700">
        <f>IFERROR(VLOOKUP($A429,'2017'!$B$2:$J$163,2,FALSE),0)</f>
        <v>0</v>
      </c>
      <c r="AO429" s="1815">
        <f>IFERROR(VLOOKUP($A429,'2017'!$B$2:$J$163,3,FALSE),0)</f>
        <v>0</v>
      </c>
      <c r="AP429" s="1815">
        <f>IFERROR(VLOOKUP($A429,'2017'!$B$2:$J$163,4,FALSE),0)</f>
        <v>0</v>
      </c>
      <c r="AQ429" s="1815">
        <f>IFERROR(VLOOKUP($A429,'2017'!$B$2:$J$163,7,FALSE),0)</f>
        <v>0</v>
      </c>
      <c r="AR429" s="1740">
        <f>IFERROR(VLOOKUP($A429,'2017'!$B$2:$J$163,9,FALSE),0)</f>
        <v>0</v>
      </c>
      <c r="AS429" s="1700">
        <f>IFERROR(VLOOKUP($A429,'2016'!$B$2:$K$165,3,FALSE),0)</f>
        <v>72</v>
      </c>
      <c r="AT429" s="1796">
        <f>IFERROR(VLOOKUP($A429,'2016'!$B$2:$K$165,4,FALSE),0)</f>
        <v>23</v>
      </c>
      <c r="AU429" s="1796">
        <f>IFERROR(VLOOKUP($A429,'2016'!$B$2:$K$165,5,FALSE),0)</f>
        <v>41</v>
      </c>
      <c r="AV429" s="1796">
        <f>IFERROR(VLOOKUP($A429,'2016'!$B$2:$K$165,8,FALSE),0)</f>
        <v>0</v>
      </c>
      <c r="AW429" s="1740">
        <f>IFERROR(VLOOKUP($A429,'2016'!$B$2:$K$165,10,FALSE),0)</f>
        <v>0.56899999999999995</v>
      </c>
      <c r="AX429" s="1700">
        <f>IFERROR(VLOOKUP($A429,'2015'!$B$2:$K$165,3,FALSE),0)</f>
        <v>57</v>
      </c>
      <c r="AY429" s="1695">
        <f>IFERROR(VLOOKUP($A429,'2015'!$B$2:$K$165,4,FALSE),0)</f>
        <v>12</v>
      </c>
      <c r="AZ429" s="1695">
        <f>IFERROR(VLOOKUP($A429,'2015'!$B$2:$K$165,5,FALSE),0)</f>
        <v>27</v>
      </c>
      <c r="BA429" s="1695">
        <f>IFERROR(VLOOKUP($A429,'2015'!$B$2:$K$165,8,FALSE),0)</f>
        <v>0</v>
      </c>
      <c r="BB429" s="1740">
        <f>IFERROR(VLOOKUP($A429,'2015'!$B$2:$K$165,10,FALSE),0)</f>
        <v>0.47368421052631576</v>
      </c>
      <c r="BC429" s="1700">
        <f>IFERROR(VLOOKUP($A429,'2014'!$B$2:$K$157,3,FALSE),0)</f>
        <v>77</v>
      </c>
      <c r="BD429" s="1691">
        <f>IFERROR(VLOOKUP($A429,'2014'!$B$2:$K$157,4,FALSE),0)</f>
        <v>19</v>
      </c>
      <c r="BE429" s="1691">
        <f>IFERROR(VLOOKUP($A429,'2014'!$B$2:$K$157,5,FALSE),0)</f>
        <v>47</v>
      </c>
      <c r="BF429" s="1691">
        <f>IFERROR(VLOOKUP($A429,'2014'!$B$2:$K$157,8,FALSE),0)</f>
        <v>0</v>
      </c>
      <c r="BG429" s="1740">
        <f>IFERROR(VLOOKUP($A429,'2014'!$B$2:$K$157,10,FALSE),0)</f>
        <v>0.61038961038961037</v>
      </c>
      <c r="BH429" s="1700">
        <f>IFERROR(VLOOKUP($A429,'2013'!$D$4:$I$249,2,FALSE),0)</f>
        <v>74</v>
      </c>
      <c r="BI429" s="1691">
        <f>IFERROR(VLOOKUP($A429,'2013'!$D$4:$I$249,3,FALSE),0)</f>
        <v>27</v>
      </c>
      <c r="BJ429" s="1691">
        <f>IFERROR(VLOOKUP($A429,'2013'!$D$4:$I$249,4,FALSE),0)</f>
        <v>36</v>
      </c>
      <c r="BK429" s="1691">
        <f>IFERROR(VLOOKUP($A429,'2013'!$D$4:$I$249,5,FALSE),0)</f>
        <v>1</v>
      </c>
      <c r="BL429" s="1740">
        <f>IFERROR(VLOOKUP($A429,'2013'!$D$4:$I$249,6,FALSE),0)</f>
        <v>0.48648648648648651</v>
      </c>
      <c r="BM429" s="1737">
        <f>IFERROR(VLOOKUP($A429,'2012'!$D$3:$O$172,2,FALSE),0)</f>
        <v>273</v>
      </c>
      <c r="BN429" s="1691">
        <f>IFERROR(VLOOKUP($A429,'2012'!$D$3:$O$172,3,FALSE),0)</f>
        <v>148</v>
      </c>
      <c r="BO429" s="1743">
        <f>IFERROR(VLOOKUP($A429,'2012'!$D$3:$O$172,4,FALSE),0)</f>
        <v>1</v>
      </c>
      <c r="BP429" s="1700">
        <f>IFERROR(VLOOKUP($A429,'2012'!$D$3:$O$172,5,FALSE),0)</f>
        <v>65</v>
      </c>
      <c r="BQ429" s="1691">
        <f>IFERROR(VLOOKUP($A429,'2012'!$D$3:$O$172,6,FALSE),0)</f>
        <v>18</v>
      </c>
      <c r="BR429" s="1691">
        <f>IFERROR(VLOOKUP($A429,'2012'!$D$3:$O$172,7,FALSE),0)</f>
        <v>37</v>
      </c>
      <c r="BS429" s="1691">
        <f>IFERROR(VLOOKUP($A429,'2012'!$D$3:$O$172,8,FALSE),0)</f>
        <v>0</v>
      </c>
      <c r="BT429" s="1740">
        <f>IFERROR(VLOOKUP($A429,'2012'!$D$3:$O$172,9,FALSE),0)</f>
        <v>0.56923076923076921</v>
      </c>
      <c r="BU429" s="1737">
        <f>IFERROR(VLOOKUP($A429,'2012'!$D$3:$O$172,10,FALSE),0)</f>
        <v>208</v>
      </c>
      <c r="BV429" s="1691">
        <f>IFERROR(VLOOKUP($A429,'2012'!$D$3:$O$172,11,FALSE),0)</f>
        <v>111</v>
      </c>
      <c r="BW429" s="1743">
        <f>IFERROR(VLOOKUP($A429,'2012'!$D$3:$O$172,12,FALSE),0)</f>
        <v>1</v>
      </c>
      <c r="BX429" s="1700">
        <f>IFERROR(VLOOKUP($A429,'2011'!$D$4:$I$251,2,FALSE),0)</f>
        <v>86</v>
      </c>
      <c r="BY429" s="1691">
        <f>IFERROR(VLOOKUP($A429,'2011'!$D$4:$I$251,3,FALSE),0)</f>
        <v>28</v>
      </c>
      <c r="BZ429" s="1691">
        <f>IFERROR(VLOOKUP($A429,'2011'!$D$4:$I$251,4,FALSE),0)</f>
        <v>47</v>
      </c>
      <c r="CA429" s="1691">
        <f>IFERROR(VLOOKUP($A429,'2011'!$D$4:$I$251,5,FALSE),0)</f>
        <v>0</v>
      </c>
      <c r="CB429" s="1740">
        <f>IFERROR(VLOOKUP($A429,'2011'!$D$4:$I$251,6,FALSE),0)</f>
        <v>0.54651162790697672</v>
      </c>
      <c r="CC429" s="1700">
        <f>IFERROR(VLOOKUP($A429,'2010'!$C$3:$H$234,2,FALSE),0)</f>
        <v>77</v>
      </c>
      <c r="CD429" s="1691">
        <f>IFERROR(VLOOKUP($A429,'2010'!$C$3:$H$234,3,FALSE),0)</f>
        <v>26</v>
      </c>
      <c r="CE429" s="1691">
        <f>IFERROR(VLOOKUP($A429,'2010'!$C$3:$H$234,4,FALSE),0)</f>
        <v>40</v>
      </c>
      <c r="CF429" s="1691">
        <f>IFERROR(VLOOKUP($A429,'2010'!$C$3:$H$234,5,FALSE),0)</f>
        <v>1</v>
      </c>
      <c r="CG429" s="1740">
        <f>IFERROR(VLOOKUP($A429,'2010'!$C$3:$H$234,6,FALSE),0)</f>
        <v>0.51948051948051943</v>
      </c>
      <c r="CH429" s="1700">
        <f>IFERROR(VLOOKUP($A429,'2009'!$C$3:$H$242,2,FALSE),0)</f>
        <v>42</v>
      </c>
      <c r="CI429" s="1691">
        <f>IFERROR(VLOOKUP($A429,'2009'!$C$3:$H$242,3,FALSE),0)</f>
        <v>14</v>
      </c>
      <c r="CJ429" s="1691">
        <f>IFERROR(VLOOKUP($A429,'2009'!$C$3:$H$242,4,FALSE),0)</f>
        <v>22</v>
      </c>
      <c r="CK429" s="1691">
        <f>IFERROR(VLOOKUP($A429,'2009'!$C$3:$H$242,5,FALSE),0)</f>
        <v>0</v>
      </c>
      <c r="CL429" s="1740">
        <f>IFERROR(VLOOKUP($A429,'2009'!$C$3:$H$242,6,FALSE),0)</f>
        <v>0.52380952380952384</v>
      </c>
      <c r="CM429" s="1700">
        <f>IFERROR(VLOOKUP($A429,'2008'!$C$3:$H$229,2,FALSE),0)</f>
        <v>0</v>
      </c>
      <c r="CN429" s="1691">
        <f>IFERROR(VLOOKUP($A429,'2008'!$C$3:$H$229,3,FALSE),0)</f>
        <v>0</v>
      </c>
      <c r="CO429" s="1691">
        <f>IFERROR(VLOOKUP($A429,'2008'!$C$3:$H$229,4,FALSE),0)</f>
        <v>0</v>
      </c>
      <c r="CP429" s="1691">
        <f>IFERROR(VLOOKUP($A429,'2008'!$C$3:$H$229,5,FALSE),0)</f>
        <v>0</v>
      </c>
      <c r="CQ429" s="1740">
        <f>IFERROR(VLOOKUP($A429,'2008'!$C$3:$H$229,6,FALSE),0)</f>
        <v>0</v>
      </c>
      <c r="CR429" s="1700">
        <f>IFERROR(VLOOKUP($A429,'2007'!$C$3:$M$238,7,FALSE),0)</f>
        <v>0</v>
      </c>
      <c r="CS429" s="1691">
        <f>IFERROR(VLOOKUP($A429,'2007'!$C$3:$M$238,8,FALSE),0)</f>
        <v>0</v>
      </c>
      <c r="CT429" s="1691">
        <f>IFERROR(VLOOKUP($A429,'2007'!$C$3:$M$238,9,FALSE),0)</f>
        <v>0</v>
      </c>
      <c r="CU429" s="1691">
        <f>IFERROR(VLOOKUP($A429,'2007'!$C$3:$M$238,10,FALSE),0)</f>
        <v>0</v>
      </c>
      <c r="CV429" s="1740">
        <f>IFERROR(VLOOKUP($A429,'2007'!$C$3:$M$238,11,FALSE),0)</f>
        <v>0</v>
      </c>
      <c r="CW429" s="1700">
        <f>IFERROR(VLOOKUP($A429,'2006'!$A$2:$F$200,2,FALSE),0)</f>
        <v>0</v>
      </c>
      <c r="CX429" s="1691">
        <f>IFERROR(VLOOKUP($A429,'2006'!$A$2:$F$200,4,FALSE),0)</f>
        <v>0</v>
      </c>
      <c r="CY429" s="1691">
        <f>IFERROR(VLOOKUP($A429,'2006'!$A$2:$F$200,5,FALSE),0)</f>
        <v>0</v>
      </c>
      <c r="CZ429" s="1740">
        <f>IFERROR(VLOOKUP($A429,'2006'!$A$2:$F$200,6,FALSE),0)</f>
        <v>0</v>
      </c>
      <c r="DA429" s="1700">
        <f>IFERROR(VLOOKUP($A429,'2005'!$C$3:$M$205,8,FALSE),0)</f>
        <v>0</v>
      </c>
      <c r="DB429" s="1691">
        <f>IFERROR(VLOOKUP($A429,'2005'!$C$3:$M$205,9,FALSE),0)</f>
        <v>0</v>
      </c>
      <c r="DC429" s="1691">
        <f>IFERROR(VLOOKUP($A429,'2005'!$C$3:$M$205,10,FALSE),0)</f>
        <v>0</v>
      </c>
      <c r="DD429" s="1740">
        <f>IFERROR(VLOOKUP($A429,'2005'!$C$3:$M$205,11,FALSE),0)</f>
        <v>0</v>
      </c>
      <c r="DE429" s="1700">
        <f>IFERROR(VLOOKUP($A429,'2004'!$C$3:$M$213,8,FALSE),0)</f>
        <v>0</v>
      </c>
      <c r="DF429" s="1691">
        <f>IFERROR(VLOOKUP($A429,'2004'!$C$3:$M$213,9,FALSE),0)</f>
        <v>0</v>
      </c>
      <c r="DG429" s="1691">
        <f>IFERROR(VLOOKUP($A429,'2004'!$C$3:$M$213,10,FALSE),0)</f>
        <v>0</v>
      </c>
      <c r="DH429" s="1740">
        <f>IFERROR(VLOOKUP($A429,'2004'!$C$3:$M$213,11,FALSE),0)</f>
        <v>0</v>
      </c>
      <c r="DI429" s="1700">
        <f>IFERROR(VLOOKUP($A429,'2003'!$C$3:$Q$214,12,FALSE),0)</f>
        <v>0</v>
      </c>
      <c r="DJ429" s="1691">
        <f>IFERROR(VLOOKUP($A429,'2003'!$C$3:$Q$214,13,FALSE),0)</f>
        <v>0</v>
      </c>
      <c r="DK429" s="1691">
        <f>IFERROR(VLOOKUP($A429,'2003'!$C$3:$Q$214,14,FALSE),0)</f>
        <v>0</v>
      </c>
      <c r="DL429" s="1740">
        <f>IFERROR(VLOOKUP($A429,'2003'!$C$3:$Q$214,15,FALSE),0)</f>
        <v>0</v>
      </c>
      <c r="DM429" s="1700">
        <f>IFERROR(VLOOKUP($A429,'2002'!$D$3:$R$214,12,FALSE),0)</f>
        <v>0</v>
      </c>
      <c r="DN429" s="1691">
        <f>IFERROR(VLOOKUP($A429,'2002'!$D$3:$R$214,13,FALSE),0)</f>
        <v>0</v>
      </c>
      <c r="DO429" s="1691">
        <f>IFERROR(VLOOKUP($A429,'2002'!$D$3:$R$214,14,FALSE),0)</f>
        <v>0</v>
      </c>
      <c r="DP429" s="1788">
        <f>IFERROR(VLOOKUP($A429,'2002'!$D$3:$R$214,15,FALSE),0)</f>
        <v>0</v>
      </c>
      <c r="DQ429" s="1700">
        <f>IFERROR(VLOOKUP($A429,'Pre 2002'!$C$3:$CK$382,84,FALSE),0)</f>
        <v>0</v>
      </c>
      <c r="DR429" s="1695">
        <f>IFERROR(VLOOKUP($A429,'Pre 2002'!$C$3:$CK$382,85,FALSE),0)</f>
        <v>0</v>
      </c>
      <c r="DS429" s="1695">
        <f>IFERROR(VLOOKUP($A429,'Pre 2002'!$C$3:$CK$382,86,FALSE),0)</f>
        <v>0</v>
      </c>
      <c r="DT429" s="1790">
        <f>IFERROR(VLOOKUP($A429,'Pre 2002'!$C$3:$CK$382,87,FALSE),0)</f>
        <v>0</v>
      </c>
      <c r="DU429" s="1741">
        <f>IFERROR(VLOOKUP(A429,'Pre 2002'!$C$3:$CG$382,83,FALSE),0)</f>
        <v>0</v>
      </c>
    </row>
    <row r="430" spans="1:125">
      <c r="A430" s="1778" t="s">
        <v>1284</v>
      </c>
      <c r="B430" s="1562">
        <f t="shared" si="150"/>
        <v>267</v>
      </c>
      <c r="C430" s="1562">
        <f t="shared" si="151"/>
        <v>144</v>
      </c>
      <c r="D430" s="1562">
        <f t="shared" si="152"/>
        <v>2</v>
      </c>
      <c r="E430" s="1563">
        <f t="shared" si="153"/>
        <v>0.5393258426966292</v>
      </c>
      <c r="F430" s="1786">
        <f t="shared" si="154"/>
        <v>5</v>
      </c>
      <c r="G430" s="1595">
        <v>2008</v>
      </c>
      <c r="H430" s="1567">
        <f>IF(BC430&gt;0,1,0)+IF(BH430&gt;0,1,0)+IF(BP430&gt;0,1,0)+IF(BX430&gt;0,1,0)+IF(CC430&gt;0,1,0)+IF(CH430&gt;0,1,0)+IF(CM430&gt;0,1,0)+IF(CR430&gt;0,1,0)+IF(CW430&gt;0,1,0)+IF(DA430&gt;0,1,0)+IF(DE430&gt;0,1,0)+IF(DI430&gt;0,1,0)+IF(DM430&gt;0,1,0)+DU430</f>
        <v>5</v>
      </c>
      <c r="I430" s="1734">
        <f>SUM(BC430,BH430,BP430,BX430,CC430,CH430,CM430,CR430,CW430,DA430,DE430,DI430,DM430,DQ430)</f>
        <v>267</v>
      </c>
      <c r="J430" s="1734">
        <f t="shared" si="169"/>
        <v>144</v>
      </c>
      <c r="K430" s="1734">
        <f t="shared" si="169"/>
        <v>2</v>
      </c>
      <c r="L430" s="1806">
        <f>IF(I430=0,0,J430/I430)</f>
        <v>0.5393258426966292</v>
      </c>
      <c r="O430" s="1700">
        <f>IFERROR(VLOOKUP($A430,'2022'!$B$2:$K$174,3,FALSE),0)</f>
        <v>0</v>
      </c>
      <c r="P430" s="1858">
        <f>IFERROR(VLOOKUP($A430,'2022'!$B$2:$K$174,4,FALSE),0)</f>
        <v>0</v>
      </c>
      <c r="Q430" s="1858">
        <f>IFERROR(VLOOKUP($A430,'2022'!$B$2:$K$174,5,FALSE),0)</f>
        <v>0</v>
      </c>
      <c r="R430" s="1858">
        <f>IFERROR(VLOOKUP($A430,'2022'!$B$2:$K$174,8,FALSE),0)</f>
        <v>0</v>
      </c>
      <c r="S430" s="1740">
        <f>IFERROR(VLOOKUP($A430,'2022'!$B$2:$K$174,10,FALSE),0)</f>
        <v>0</v>
      </c>
      <c r="T430" s="1700">
        <f>IFERROR(VLOOKUP($A430,'2021'!$B$2:$K$174,3,FALSE),0)</f>
        <v>0</v>
      </c>
      <c r="U430" s="1843">
        <f>IFERROR(VLOOKUP($A430,'2021'!$B$2:$K$174,4,FALSE),0)</f>
        <v>0</v>
      </c>
      <c r="V430" s="1843">
        <f>IFERROR(VLOOKUP($A430,'2021'!$B$2:$K$174,5,FALSE),0)</f>
        <v>0</v>
      </c>
      <c r="W430" s="1843">
        <f>IFERROR(VLOOKUP($A430,'2021'!$B$2:$K$174,8,FALSE),0)</f>
        <v>0</v>
      </c>
      <c r="X430" s="1740">
        <f>IFERROR(VLOOKUP($A430,'2021'!$B$2:$K$174,10,FALSE),0)</f>
        <v>0</v>
      </c>
      <c r="Y430" s="1700">
        <f>IFERROR(VLOOKUP($A430,'2020'!$B$2:$K$170,3,FALSE),0)</f>
        <v>0</v>
      </c>
      <c r="Z430" s="1829">
        <f>IFERROR(VLOOKUP($A430,'2020'!$B$2:$K$170,4,FALSE),0)</f>
        <v>0</v>
      </c>
      <c r="AA430" s="1829">
        <f>IFERROR(VLOOKUP($A430,'2020'!$B$2:$K$170,5,FALSE),0)</f>
        <v>0</v>
      </c>
      <c r="AB430" s="1829">
        <f>IFERROR(VLOOKUP($A430,'2020'!$B$2:$K$170,8,FALSE),0)</f>
        <v>0</v>
      </c>
      <c r="AC430" s="1740">
        <f>IFERROR(VLOOKUP($A430,'2020'!$B$2:$K$170,10,FALSE),0)</f>
        <v>0</v>
      </c>
      <c r="AD430" s="1700">
        <f>IFERROR(VLOOKUP($A430,'2019'!$B$2:$K$170,3,FALSE),0)</f>
        <v>0</v>
      </c>
      <c r="AE430" s="1823">
        <f>IFERROR(VLOOKUP($A430,'2019'!$B$2:$K$170,4,FALSE),0)</f>
        <v>0</v>
      </c>
      <c r="AF430" s="1823">
        <f>IFERROR(VLOOKUP($A430,'2019'!$B$2:$K$170,5,FALSE),0)</f>
        <v>0</v>
      </c>
      <c r="AG430" s="1823">
        <f>IFERROR(VLOOKUP($A430,'2019'!$B$2:$K$170,8,FALSE),0)</f>
        <v>0</v>
      </c>
      <c r="AH430" s="1740">
        <f>IFERROR(VLOOKUP($A430,'2019'!$B$2:$K$170,10,FALSE),0)</f>
        <v>0</v>
      </c>
      <c r="AI430" s="1700">
        <f>IFERROR(VLOOKUP($A430,'2018'!$B$2:$K$170,3,FALSE),0)</f>
        <v>0</v>
      </c>
      <c r="AJ430" s="1821">
        <f>IFERROR(VLOOKUP($A430,'2018'!$B$2:$K$170,4,FALSE),0)</f>
        <v>0</v>
      </c>
      <c r="AK430" s="1821">
        <f>IFERROR(VLOOKUP($A430,'2018'!$B$2:$K$170,5,FALSE),0)</f>
        <v>0</v>
      </c>
      <c r="AL430" s="1821">
        <f>IFERROR(VLOOKUP($A430,'2018'!$B$2:$K$170,8,FALSE),0)</f>
        <v>0</v>
      </c>
      <c r="AM430" s="1740">
        <f>IFERROR(VLOOKUP($A430,'2018'!$B$2:$K$170,10,FALSE),0)</f>
        <v>0</v>
      </c>
      <c r="AN430" s="1700">
        <f>IFERROR(VLOOKUP($A430,'2017'!$B$2:$J$163,2,FALSE),0)</f>
        <v>0</v>
      </c>
      <c r="AO430" s="1815">
        <f>IFERROR(VLOOKUP($A430,'2017'!$B$2:$J$163,3,FALSE),0)</f>
        <v>0</v>
      </c>
      <c r="AP430" s="1815">
        <f>IFERROR(VLOOKUP($A430,'2017'!$B$2:$J$163,4,FALSE),0)</f>
        <v>0</v>
      </c>
      <c r="AQ430" s="1815">
        <f>IFERROR(VLOOKUP($A430,'2017'!$B$2:$J$163,7,FALSE),0)</f>
        <v>0</v>
      </c>
      <c r="AR430" s="1740">
        <f>IFERROR(VLOOKUP($A430,'2017'!$B$2:$J$163,9,FALSE),0)</f>
        <v>0</v>
      </c>
      <c r="AS430" s="1700">
        <f>IFERROR(VLOOKUP($A430,'2016'!$B$2:$K$165,3,FALSE),0)</f>
        <v>0</v>
      </c>
      <c r="AT430" s="1796">
        <f>IFERROR(VLOOKUP($A430,'2016'!$B$2:$K$165,4,FALSE),0)</f>
        <v>0</v>
      </c>
      <c r="AU430" s="1796">
        <f>IFERROR(VLOOKUP($A430,'2016'!$B$2:$K$165,5,FALSE),0)</f>
        <v>0</v>
      </c>
      <c r="AV430" s="1796">
        <f>IFERROR(VLOOKUP($A430,'2016'!$B$2:$K$165,8,FALSE),0)</f>
        <v>0</v>
      </c>
      <c r="AW430" s="1740">
        <f>IFERROR(VLOOKUP($A430,'2016'!$B$2:$K$165,10,FALSE),0)</f>
        <v>0</v>
      </c>
      <c r="AX430" s="1700">
        <f>IFERROR(VLOOKUP($A430,'2015'!$B$2:$K$165,3,FALSE),0)</f>
        <v>0</v>
      </c>
      <c r="AY430" s="1695">
        <f>IFERROR(VLOOKUP($A430,'2015'!$B$2:$K$165,4,FALSE),0)</f>
        <v>0</v>
      </c>
      <c r="AZ430" s="1695">
        <f>IFERROR(VLOOKUP($A430,'2015'!$B$2:$K$165,5,FALSE),0)</f>
        <v>0</v>
      </c>
      <c r="BA430" s="1695">
        <f>IFERROR(VLOOKUP($A430,'2015'!$B$2:$K$165,8,FALSE),0)</f>
        <v>0</v>
      </c>
      <c r="BB430" s="1740">
        <f>IFERROR(VLOOKUP($A430,'2015'!$B$2:$K$165,10,FALSE),0)</f>
        <v>0</v>
      </c>
      <c r="BC430" s="1700">
        <f>IFERROR(VLOOKUP($A430,'2014'!$B$2:$K$157,3,FALSE),0)</f>
        <v>0</v>
      </c>
      <c r="BD430" s="1691">
        <f>IFERROR(VLOOKUP($A430,'2014'!$B$2:$K$157,4,FALSE),0)</f>
        <v>0</v>
      </c>
      <c r="BE430" s="1691">
        <f>IFERROR(VLOOKUP($A430,'2014'!$B$2:$K$157,5,FALSE),0)</f>
        <v>0</v>
      </c>
      <c r="BF430" s="1691">
        <f>IFERROR(VLOOKUP($A430,'2014'!$B$2:$K$157,8,FALSE),0)</f>
        <v>0</v>
      </c>
      <c r="BG430" s="1740">
        <f>IFERROR(VLOOKUP($A430,'2014'!$B$2:$K$157,10,FALSE),0)</f>
        <v>0</v>
      </c>
      <c r="BH430" s="1700">
        <f>IFERROR(VLOOKUP($A430,'2013'!$D$4:$I$249,2,FALSE),0)</f>
        <v>0</v>
      </c>
      <c r="BI430" s="1691">
        <f>IFERROR(VLOOKUP($A430,'2013'!$D$4:$I$249,3,FALSE),0)</f>
        <v>0</v>
      </c>
      <c r="BJ430" s="1691">
        <f>IFERROR(VLOOKUP($A430,'2013'!$D$4:$I$249,4,FALSE),0)</f>
        <v>0</v>
      </c>
      <c r="BK430" s="1691">
        <f>IFERROR(VLOOKUP($A430,'2013'!$D$4:$I$249,5,FALSE),0)</f>
        <v>0</v>
      </c>
      <c r="BL430" s="1740">
        <f>IFERROR(VLOOKUP($A430,'2013'!$D$4:$I$249,6,FALSE),0)</f>
        <v>0</v>
      </c>
      <c r="BM430" s="1737">
        <f>IFERROR(VLOOKUP($A430,'2012'!$D$3:$O$172,2,FALSE),0)</f>
        <v>267</v>
      </c>
      <c r="BN430" s="1691">
        <f>IFERROR(VLOOKUP($A430,'2012'!$D$3:$O$172,3,FALSE),0)</f>
        <v>144</v>
      </c>
      <c r="BO430" s="1743">
        <f>IFERROR(VLOOKUP($A430,'2012'!$D$3:$O$172,4,FALSE),0)</f>
        <v>2</v>
      </c>
      <c r="BP430" s="1700">
        <f>IFERROR(VLOOKUP($A430,'2012'!$D$3:$O$172,5,FALSE),0)</f>
        <v>49</v>
      </c>
      <c r="BQ430" s="1691">
        <f>IFERROR(VLOOKUP($A430,'2012'!$D$3:$O$172,6,FALSE),0)</f>
        <v>15</v>
      </c>
      <c r="BR430" s="1691">
        <f>IFERROR(VLOOKUP($A430,'2012'!$D$3:$O$172,7,FALSE),0)</f>
        <v>27</v>
      </c>
      <c r="BS430" s="1691">
        <f>IFERROR(VLOOKUP($A430,'2012'!$D$3:$O$172,8,FALSE),0)</f>
        <v>0</v>
      </c>
      <c r="BT430" s="1740">
        <f>IFERROR(VLOOKUP($A430,'2012'!$D$3:$O$172,9,FALSE),0)</f>
        <v>0.55102040816326525</v>
      </c>
      <c r="BU430" s="1737">
        <f>IFERROR(VLOOKUP($A430,'2012'!$D$3:$O$172,10,FALSE),0)</f>
        <v>218</v>
      </c>
      <c r="BV430" s="1691">
        <f>IFERROR(VLOOKUP($A430,'2012'!$D$3:$O$172,11,FALSE),0)</f>
        <v>117</v>
      </c>
      <c r="BW430" s="1743">
        <f>IFERROR(VLOOKUP($A430,'2012'!$D$3:$O$172,12,FALSE),0)</f>
        <v>2</v>
      </c>
      <c r="BX430" s="1700">
        <f>IFERROR(VLOOKUP($A430,'2011'!$D$4:$I$251,2,FALSE),0)</f>
        <v>57</v>
      </c>
      <c r="BY430" s="1691">
        <f>IFERROR(VLOOKUP($A430,'2011'!$D$4:$I$251,3,FALSE),0)</f>
        <v>15</v>
      </c>
      <c r="BZ430" s="1691">
        <f>IFERROR(VLOOKUP($A430,'2011'!$D$4:$I$251,4,FALSE),0)</f>
        <v>35</v>
      </c>
      <c r="CA430" s="1691">
        <f>IFERROR(VLOOKUP($A430,'2011'!$D$4:$I$251,5,FALSE),0)</f>
        <v>1</v>
      </c>
      <c r="CB430" s="1740">
        <f>IFERROR(VLOOKUP($A430,'2011'!$D$4:$I$251,6,FALSE),0)</f>
        <v>0.61403508771929827</v>
      </c>
      <c r="CC430" s="1700">
        <f>IFERROR(VLOOKUP($A430,'2010'!$C$3:$H$234,2,FALSE),0)</f>
        <v>68</v>
      </c>
      <c r="CD430" s="1691">
        <f>IFERROR(VLOOKUP($A430,'2010'!$C$3:$H$234,3,FALSE),0)</f>
        <v>21</v>
      </c>
      <c r="CE430" s="1691">
        <f>IFERROR(VLOOKUP($A430,'2010'!$C$3:$H$234,4,FALSE),0)</f>
        <v>36</v>
      </c>
      <c r="CF430" s="1691">
        <f>IFERROR(VLOOKUP($A430,'2010'!$C$3:$H$234,5,FALSE),0)</f>
        <v>0</v>
      </c>
      <c r="CG430" s="1740">
        <f>IFERROR(VLOOKUP($A430,'2010'!$C$3:$H$234,6,FALSE),0)</f>
        <v>0.52941176470588236</v>
      </c>
      <c r="CH430" s="1700">
        <f>IFERROR(VLOOKUP($A430,'2009'!$C$3:$H$242,2,FALSE),0)</f>
        <v>49</v>
      </c>
      <c r="CI430" s="1691">
        <f>IFERROR(VLOOKUP($A430,'2009'!$C$3:$H$242,3,FALSE),0)</f>
        <v>9</v>
      </c>
      <c r="CJ430" s="1691">
        <f>IFERROR(VLOOKUP($A430,'2009'!$C$3:$H$242,4,FALSE),0)</f>
        <v>26</v>
      </c>
      <c r="CK430" s="1691">
        <f>IFERROR(VLOOKUP($A430,'2009'!$C$3:$H$242,5,FALSE),0)</f>
        <v>0</v>
      </c>
      <c r="CL430" s="1740">
        <f>IFERROR(VLOOKUP($A430,'2009'!$C$3:$H$242,6,FALSE),0)</f>
        <v>0.53061224489795922</v>
      </c>
      <c r="CM430" s="1700">
        <f>IFERROR(VLOOKUP($A430,'2008'!$C$3:$H$229,2,FALSE),0)</f>
        <v>44</v>
      </c>
      <c r="CN430" s="1691">
        <f>IFERROR(VLOOKUP($A430,'2008'!$C$3:$H$229,3,FALSE),0)</f>
        <v>12</v>
      </c>
      <c r="CO430" s="1691">
        <f>IFERROR(VLOOKUP($A430,'2008'!$C$3:$H$229,4,FALSE),0)</f>
        <v>20</v>
      </c>
      <c r="CP430" s="1691">
        <f>IFERROR(VLOOKUP($A430,'2008'!$C$3:$H$229,5,FALSE),0)</f>
        <v>1</v>
      </c>
      <c r="CQ430" s="1740">
        <f>IFERROR(VLOOKUP($A430,'2008'!$C$3:$H$229,6,FALSE),0)</f>
        <v>0.45454545454545453</v>
      </c>
      <c r="CR430" s="1700">
        <f>IFERROR(VLOOKUP($A430,'2007'!$C$3:$M$238,7,FALSE),0)</f>
        <v>0</v>
      </c>
      <c r="CS430" s="1691">
        <f>IFERROR(VLOOKUP($A430,'2007'!$C$3:$M$238,8,FALSE),0)</f>
        <v>0</v>
      </c>
      <c r="CT430" s="1691">
        <f>IFERROR(VLOOKUP($A430,'2007'!$C$3:$M$238,9,FALSE),0)</f>
        <v>0</v>
      </c>
      <c r="CU430" s="1691">
        <f>IFERROR(VLOOKUP($A430,'2007'!$C$3:$M$238,10,FALSE),0)</f>
        <v>0</v>
      </c>
      <c r="CV430" s="1740">
        <f>IFERROR(VLOOKUP($A430,'2007'!$C$3:$M$238,11,FALSE),0)</f>
        <v>0</v>
      </c>
      <c r="CW430" s="1700">
        <f>IFERROR(VLOOKUP($A430,'2006'!$A$2:$F$200,2,FALSE),0)</f>
        <v>0</v>
      </c>
      <c r="CX430" s="1691">
        <f>IFERROR(VLOOKUP($A430,'2006'!$A$2:$F$200,4,FALSE),0)</f>
        <v>0</v>
      </c>
      <c r="CY430" s="1691">
        <f>IFERROR(VLOOKUP($A430,'2006'!$A$2:$F$200,5,FALSE),0)</f>
        <v>0</v>
      </c>
      <c r="CZ430" s="1740">
        <f>IFERROR(VLOOKUP($A430,'2006'!$A$2:$F$200,6,FALSE),0)</f>
        <v>0</v>
      </c>
      <c r="DA430" s="1700">
        <f>IFERROR(VLOOKUP($A430,'2005'!$C$3:$M$205,8,FALSE),0)</f>
        <v>0</v>
      </c>
      <c r="DB430" s="1691">
        <f>IFERROR(VLOOKUP($A430,'2005'!$C$3:$M$205,9,FALSE),0)</f>
        <v>0</v>
      </c>
      <c r="DC430" s="1691">
        <f>IFERROR(VLOOKUP($A430,'2005'!$C$3:$M$205,10,FALSE),0)</f>
        <v>0</v>
      </c>
      <c r="DD430" s="1740">
        <f>IFERROR(VLOOKUP($A430,'2005'!$C$3:$M$205,11,FALSE),0)</f>
        <v>0</v>
      </c>
      <c r="DE430" s="1700">
        <f>IFERROR(VLOOKUP($A430,'2004'!$C$3:$M$213,8,FALSE),0)</f>
        <v>0</v>
      </c>
      <c r="DF430" s="1691">
        <f>IFERROR(VLOOKUP($A430,'2004'!$C$3:$M$213,9,FALSE),0)</f>
        <v>0</v>
      </c>
      <c r="DG430" s="1691">
        <f>IFERROR(VLOOKUP($A430,'2004'!$C$3:$M$213,10,FALSE),0)</f>
        <v>0</v>
      </c>
      <c r="DH430" s="1740">
        <f>IFERROR(VLOOKUP($A430,'2004'!$C$3:$M$213,11,FALSE),0)</f>
        <v>0</v>
      </c>
      <c r="DI430" s="1700">
        <f>IFERROR(VLOOKUP($A430,'2003'!$C$3:$Q$214,12,FALSE),0)</f>
        <v>0</v>
      </c>
      <c r="DJ430" s="1691">
        <f>IFERROR(VLOOKUP($A430,'2003'!$C$3:$Q$214,13,FALSE),0)</f>
        <v>0</v>
      </c>
      <c r="DK430" s="1691">
        <f>IFERROR(VLOOKUP($A430,'2003'!$C$3:$Q$214,14,FALSE),0)</f>
        <v>0</v>
      </c>
      <c r="DL430" s="1740">
        <f>IFERROR(VLOOKUP($A430,'2003'!$C$3:$Q$214,15,FALSE),0)</f>
        <v>0</v>
      </c>
      <c r="DM430" s="1700">
        <f>IFERROR(VLOOKUP($A430,'2002'!$D$3:$R$214,12,FALSE),0)</f>
        <v>0</v>
      </c>
      <c r="DN430" s="1691">
        <f>IFERROR(VLOOKUP($A430,'2002'!$D$3:$R$214,13,FALSE),0)</f>
        <v>0</v>
      </c>
      <c r="DO430" s="1691">
        <f>IFERROR(VLOOKUP($A430,'2002'!$D$3:$R$214,14,FALSE),0)</f>
        <v>0</v>
      </c>
      <c r="DP430" s="1788">
        <f>IFERROR(VLOOKUP($A430,'2002'!$D$3:$R$214,15,FALSE),0)</f>
        <v>0</v>
      </c>
      <c r="DQ430" s="1700">
        <f>IFERROR(VLOOKUP($A430,'Pre 2002'!$C$3:$CK$382,84,FALSE),0)</f>
        <v>0</v>
      </c>
      <c r="DR430" s="1695">
        <f>IFERROR(VLOOKUP($A430,'Pre 2002'!$C$3:$CK$382,85,FALSE),0)</f>
        <v>0</v>
      </c>
      <c r="DS430" s="1695">
        <f>IFERROR(VLOOKUP($A430,'Pre 2002'!$C$3:$CK$382,86,FALSE),0)</f>
        <v>0</v>
      </c>
      <c r="DT430" s="1790">
        <f>IFERROR(VLOOKUP($A430,'Pre 2002'!$C$3:$CK$382,87,FALSE),0)</f>
        <v>0</v>
      </c>
      <c r="DU430" s="1741">
        <f>IFERROR(VLOOKUP(A430,'Pre 2002'!$C$3:$CG$382,83,FALSE),0)</f>
        <v>0</v>
      </c>
    </row>
    <row r="431" spans="1:125">
      <c r="A431" s="1778" t="s">
        <v>1194</v>
      </c>
      <c r="B431" s="1562">
        <f t="shared" si="150"/>
        <v>263</v>
      </c>
      <c r="C431" s="1562">
        <f t="shared" si="151"/>
        <v>140</v>
      </c>
      <c r="D431" s="1562">
        <f t="shared" si="152"/>
        <v>2</v>
      </c>
      <c r="E431" s="1563">
        <f t="shared" si="153"/>
        <v>0.53231939163498099</v>
      </c>
      <c r="F431" s="1786">
        <f t="shared" si="154"/>
        <v>5</v>
      </c>
      <c r="G431" s="1595" t="s">
        <v>2159</v>
      </c>
      <c r="H431" s="1567">
        <f>IF(BC431&gt;0,1,0)+IF(BH431&gt;0,1,0)+IF(BP431&gt;0,1,0)+IF(BX431&gt;0,1,0)+IF(CC431&gt;0,1,0)+IF(CH431&gt;0,1,0)+IF(CM431&gt;0,1,0)+IF(CR431&gt;0,1,0)+IF(CW431&gt;0,1,0)+IF(DA431&gt;0,1,0)+IF(DE431&gt;0,1,0)+IF(DI431&gt;0,1,0)+IF(DM431&gt;0,1,0)+DU431</f>
        <v>5</v>
      </c>
      <c r="I431" s="1734">
        <f>SUM(BC431,BH431,BP431,BX431,CC431,CH431,CM431,CR431,CW431,DA431,DE431,DI431,DM431,DQ431)</f>
        <v>263</v>
      </c>
      <c r="J431" s="1734">
        <f t="shared" si="169"/>
        <v>140</v>
      </c>
      <c r="K431" s="1734">
        <f t="shared" si="169"/>
        <v>2</v>
      </c>
      <c r="L431" s="1806">
        <f>IF(I431=0,0,J431/I431)</f>
        <v>0.53231939163498099</v>
      </c>
      <c r="O431" s="1700">
        <f>IFERROR(VLOOKUP($A431,'2022'!$B$2:$K$174,3,FALSE),0)</f>
        <v>0</v>
      </c>
      <c r="P431" s="1858">
        <f>IFERROR(VLOOKUP($A431,'2022'!$B$2:$K$174,4,FALSE),0)</f>
        <v>0</v>
      </c>
      <c r="Q431" s="1858">
        <f>IFERROR(VLOOKUP($A431,'2022'!$B$2:$K$174,5,FALSE),0)</f>
        <v>0</v>
      </c>
      <c r="R431" s="1858">
        <f>IFERROR(VLOOKUP($A431,'2022'!$B$2:$K$174,8,FALSE),0)</f>
        <v>0</v>
      </c>
      <c r="S431" s="1740">
        <f>IFERROR(VLOOKUP($A431,'2022'!$B$2:$K$174,10,FALSE),0)</f>
        <v>0</v>
      </c>
      <c r="T431" s="1700">
        <f>IFERROR(VLOOKUP($A431,'2021'!$B$2:$K$174,3,FALSE),0)</f>
        <v>0</v>
      </c>
      <c r="U431" s="1843">
        <f>IFERROR(VLOOKUP($A431,'2021'!$B$2:$K$174,4,FALSE),0)</f>
        <v>0</v>
      </c>
      <c r="V431" s="1843">
        <f>IFERROR(VLOOKUP($A431,'2021'!$B$2:$K$174,5,FALSE),0)</f>
        <v>0</v>
      </c>
      <c r="W431" s="1843">
        <f>IFERROR(VLOOKUP($A431,'2021'!$B$2:$K$174,8,FALSE),0)</f>
        <v>0</v>
      </c>
      <c r="X431" s="1740">
        <f>IFERROR(VLOOKUP($A431,'2021'!$B$2:$K$174,10,FALSE),0)</f>
        <v>0</v>
      </c>
      <c r="Y431" s="1700">
        <f>IFERROR(VLOOKUP($A431,'2020'!$B$2:$K$170,3,FALSE),0)</f>
        <v>0</v>
      </c>
      <c r="Z431" s="1829">
        <f>IFERROR(VLOOKUP($A431,'2020'!$B$2:$K$170,4,FALSE),0)</f>
        <v>0</v>
      </c>
      <c r="AA431" s="1829">
        <f>IFERROR(VLOOKUP($A431,'2020'!$B$2:$K$170,5,FALSE),0)</f>
        <v>0</v>
      </c>
      <c r="AB431" s="1829">
        <f>IFERROR(VLOOKUP($A431,'2020'!$B$2:$K$170,8,FALSE),0)</f>
        <v>0</v>
      </c>
      <c r="AC431" s="1740">
        <f>IFERROR(VLOOKUP($A431,'2020'!$B$2:$K$170,10,FALSE),0)</f>
        <v>0</v>
      </c>
      <c r="AD431" s="1700">
        <f>IFERROR(VLOOKUP($A431,'2019'!$B$2:$K$170,3,FALSE),0)</f>
        <v>0</v>
      </c>
      <c r="AE431" s="1823">
        <f>IFERROR(VLOOKUP($A431,'2019'!$B$2:$K$170,4,FALSE),0)</f>
        <v>0</v>
      </c>
      <c r="AF431" s="1823">
        <f>IFERROR(VLOOKUP($A431,'2019'!$B$2:$K$170,5,FALSE),0)</f>
        <v>0</v>
      </c>
      <c r="AG431" s="1823">
        <f>IFERROR(VLOOKUP($A431,'2019'!$B$2:$K$170,8,FALSE),0)</f>
        <v>0</v>
      </c>
      <c r="AH431" s="1740">
        <f>IFERROR(VLOOKUP($A431,'2019'!$B$2:$K$170,10,FALSE),0)</f>
        <v>0</v>
      </c>
      <c r="AI431" s="1700">
        <f>IFERROR(VLOOKUP($A431,'2018'!$B$2:$K$170,3,FALSE),0)</f>
        <v>0</v>
      </c>
      <c r="AJ431" s="1821">
        <f>IFERROR(VLOOKUP($A431,'2018'!$B$2:$K$170,4,FALSE),0)</f>
        <v>0</v>
      </c>
      <c r="AK431" s="1821">
        <f>IFERROR(VLOOKUP($A431,'2018'!$B$2:$K$170,5,FALSE),0)</f>
        <v>0</v>
      </c>
      <c r="AL431" s="1821">
        <f>IFERROR(VLOOKUP($A431,'2018'!$B$2:$K$170,8,FALSE),0)</f>
        <v>0</v>
      </c>
      <c r="AM431" s="1740">
        <f>IFERROR(VLOOKUP($A431,'2018'!$B$2:$K$170,10,FALSE),0)</f>
        <v>0</v>
      </c>
      <c r="AN431" s="1700">
        <f>IFERROR(VLOOKUP($A431,'2017'!$B$2:$J$163,2,FALSE),0)</f>
        <v>0</v>
      </c>
      <c r="AO431" s="1815">
        <f>IFERROR(VLOOKUP($A431,'2017'!$B$2:$J$163,3,FALSE),0)</f>
        <v>0</v>
      </c>
      <c r="AP431" s="1815">
        <f>IFERROR(VLOOKUP($A431,'2017'!$B$2:$J$163,4,FALSE),0)</f>
        <v>0</v>
      </c>
      <c r="AQ431" s="1815">
        <f>IFERROR(VLOOKUP($A431,'2017'!$B$2:$J$163,7,FALSE),0)</f>
        <v>0</v>
      </c>
      <c r="AR431" s="1740">
        <f>IFERROR(VLOOKUP($A431,'2017'!$B$2:$J$163,9,FALSE),0)</f>
        <v>0</v>
      </c>
      <c r="AS431" s="1700">
        <f>IFERROR(VLOOKUP($A431,'2016'!$B$2:$K$165,3,FALSE),0)</f>
        <v>0</v>
      </c>
      <c r="AT431" s="1796">
        <f>IFERROR(VLOOKUP($A431,'2016'!$B$2:$K$165,4,FALSE),0)</f>
        <v>0</v>
      </c>
      <c r="AU431" s="1796">
        <f>IFERROR(VLOOKUP($A431,'2016'!$B$2:$K$165,5,FALSE),0)</f>
        <v>0</v>
      </c>
      <c r="AV431" s="1796">
        <f>IFERROR(VLOOKUP($A431,'2016'!$B$2:$K$165,8,FALSE),0)</f>
        <v>0</v>
      </c>
      <c r="AW431" s="1740">
        <f>IFERROR(VLOOKUP($A431,'2016'!$B$2:$K$165,10,FALSE),0)</f>
        <v>0</v>
      </c>
      <c r="AX431" s="1700">
        <f>IFERROR(VLOOKUP($A431,'2015'!$B$2:$K$165,3,FALSE),0)</f>
        <v>0</v>
      </c>
      <c r="AY431" s="1695">
        <f>IFERROR(VLOOKUP($A431,'2015'!$B$2:$K$165,4,FALSE),0)</f>
        <v>0</v>
      </c>
      <c r="AZ431" s="1695">
        <f>IFERROR(VLOOKUP($A431,'2015'!$B$2:$K$165,5,FALSE),0)</f>
        <v>0</v>
      </c>
      <c r="BA431" s="1695">
        <f>IFERROR(VLOOKUP($A431,'2015'!$B$2:$K$165,8,FALSE),0)</f>
        <v>0</v>
      </c>
      <c r="BB431" s="1740">
        <f>IFERROR(VLOOKUP($A431,'2015'!$B$2:$K$165,10,FALSE),0)</f>
        <v>0</v>
      </c>
      <c r="BC431" s="1700">
        <f>IFERROR(VLOOKUP($A431,'2014'!$B$2:$K$157,3,FALSE),0)</f>
        <v>0</v>
      </c>
      <c r="BD431" s="1691">
        <f>IFERROR(VLOOKUP($A431,'2014'!$B$2:$K$157,4,FALSE),0)</f>
        <v>0</v>
      </c>
      <c r="BE431" s="1691">
        <f>IFERROR(VLOOKUP($A431,'2014'!$B$2:$K$157,5,FALSE),0)</f>
        <v>0</v>
      </c>
      <c r="BF431" s="1691">
        <f>IFERROR(VLOOKUP($A431,'2014'!$B$2:$K$157,8,FALSE),0)</f>
        <v>0</v>
      </c>
      <c r="BG431" s="1740">
        <f>IFERROR(VLOOKUP($A431,'2014'!$B$2:$K$157,10,FALSE),0)</f>
        <v>0</v>
      </c>
      <c r="BH431" s="1700">
        <f>IFERROR(VLOOKUP($A431,'2013'!$D$4:$I$249,2,FALSE),0)</f>
        <v>0</v>
      </c>
      <c r="BI431" s="1691">
        <f>IFERROR(VLOOKUP($A431,'2013'!$D$4:$I$249,3,FALSE),0)</f>
        <v>0</v>
      </c>
      <c r="BJ431" s="1691">
        <f>IFERROR(VLOOKUP($A431,'2013'!$D$4:$I$249,4,FALSE),0)</f>
        <v>0</v>
      </c>
      <c r="BK431" s="1691">
        <f>IFERROR(VLOOKUP($A431,'2013'!$D$4:$I$249,5,FALSE),0)</f>
        <v>0</v>
      </c>
      <c r="BL431" s="1740">
        <f>IFERROR(VLOOKUP($A431,'2013'!$D$4:$I$249,6,FALSE),0)</f>
        <v>0</v>
      </c>
      <c r="BM431" s="1737">
        <f>IFERROR(VLOOKUP($A431,'2012'!$D$3:$O$172,2,FALSE),0)</f>
        <v>0</v>
      </c>
      <c r="BN431" s="1691">
        <f>IFERROR(VLOOKUP($A431,'2012'!$D$3:$O$172,3,FALSE),0)</f>
        <v>0</v>
      </c>
      <c r="BO431" s="1743">
        <f>IFERROR(VLOOKUP($A431,'2012'!$D$3:$O$172,4,FALSE),0)</f>
        <v>0</v>
      </c>
      <c r="BP431" s="1700">
        <f>IFERROR(VLOOKUP($A431,'2012'!$D$3:$O$172,5,FALSE),0)</f>
        <v>0</v>
      </c>
      <c r="BQ431" s="1691">
        <f>IFERROR(VLOOKUP($A431,'2012'!$D$3:$O$172,6,FALSE),0)</f>
        <v>0</v>
      </c>
      <c r="BR431" s="1691">
        <f>IFERROR(VLOOKUP($A431,'2012'!$D$3:$O$172,7,FALSE),0)</f>
        <v>0</v>
      </c>
      <c r="BS431" s="1691">
        <f>IFERROR(VLOOKUP($A431,'2012'!$D$3:$O$172,8,FALSE),0)</f>
        <v>0</v>
      </c>
      <c r="BT431" s="1740">
        <f>IFERROR(VLOOKUP($A431,'2012'!$D$3:$O$172,9,FALSE),0)</f>
        <v>0</v>
      </c>
      <c r="BX431" s="1700">
        <f>IFERROR(VLOOKUP($A431,'2011'!$D$4:$I$251,2,FALSE),0)</f>
        <v>0</v>
      </c>
      <c r="BY431" s="1691">
        <f>IFERROR(VLOOKUP($A431,'2011'!$D$4:$I$251,3,FALSE),0)</f>
        <v>0</v>
      </c>
      <c r="BZ431" s="1691">
        <f>IFERROR(VLOOKUP($A431,'2011'!$D$4:$I$251,4,FALSE),0)</f>
        <v>0</v>
      </c>
      <c r="CA431" s="1691">
        <f>IFERROR(VLOOKUP($A431,'2011'!$D$4:$I$251,5,FALSE),0)</f>
        <v>0</v>
      </c>
      <c r="CB431" s="1740">
        <f>IFERROR(VLOOKUP($A431,'2011'!$D$4:$I$251,6,FALSE),0)</f>
        <v>0</v>
      </c>
      <c r="CC431" s="1700">
        <f>IFERROR(VLOOKUP($A431,'2010'!$C$3:$H$234,2,FALSE),0)</f>
        <v>0</v>
      </c>
      <c r="CD431" s="1691">
        <f>IFERROR(VLOOKUP($A431,'2010'!$C$3:$H$234,3,FALSE),0)</f>
        <v>0</v>
      </c>
      <c r="CE431" s="1691">
        <f>IFERROR(VLOOKUP($A431,'2010'!$C$3:$H$234,4,FALSE),0)</f>
        <v>0</v>
      </c>
      <c r="CF431" s="1691">
        <f>IFERROR(VLOOKUP($A431,'2010'!$C$3:$H$234,5,FALSE),0)</f>
        <v>0</v>
      </c>
      <c r="CG431" s="1740">
        <f>IFERROR(VLOOKUP($A431,'2010'!$C$3:$H$234,6,FALSE),0)</f>
        <v>0</v>
      </c>
      <c r="CH431" s="1700">
        <f>IFERROR(VLOOKUP($A431,'2009'!$C$3:$H$242,2,FALSE),0)</f>
        <v>0</v>
      </c>
      <c r="CI431" s="1691">
        <f>IFERROR(VLOOKUP($A431,'2009'!$C$3:$H$242,3,FALSE),0)</f>
        <v>0</v>
      </c>
      <c r="CJ431" s="1691">
        <f>IFERROR(VLOOKUP($A431,'2009'!$C$3:$H$242,4,FALSE),0)</f>
        <v>0</v>
      </c>
      <c r="CK431" s="1691">
        <f>IFERROR(VLOOKUP($A431,'2009'!$C$3:$H$242,5,FALSE),0)</f>
        <v>0</v>
      </c>
      <c r="CL431" s="1740">
        <f>IFERROR(VLOOKUP($A431,'2009'!$C$3:$H$242,6,FALSE),0)</f>
        <v>0</v>
      </c>
      <c r="CM431" s="1700">
        <f>IFERROR(VLOOKUP($A431,'2008'!$C$3:$H$229,2,FALSE),0)</f>
        <v>0</v>
      </c>
      <c r="CN431" s="1691">
        <f>IFERROR(VLOOKUP($A431,'2008'!$C$3:$H$229,3,FALSE),0)</f>
        <v>0</v>
      </c>
      <c r="CO431" s="1691">
        <f>IFERROR(VLOOKUP($A431,'2008'!$C$3:$H$229,4,FALSE),0)</f>
        <v>0</v>
      </c>
      <c r="CP431" s="1691">
        <f>IFERROR(VLOOKUP($A431,'2008'!$C$3:$H$229,5,FALSE),0)</f>
        <v>0</v>
      </c>
      <c r="CQ431" s="1740">
        <f>IFERROR(VLOOKUP($A431,'2008'!$C$3:$H$229,6,FALSE),0)</f>
        <v>0</v>
      </c>
      <c r="CR431" s="1700">
        <f>IFERROR(VLOOKUP($A431,'2007'!$C$3:$M$238,7,FALSE),0)</f>
        <v>0</v>
      </c>
      <c r="CS431" s="1691">
        <f>IFERROR(VLOOKUP($A431,'2007'!$C$3:$M$238,8,FALSE),0)</f>
        <v>0</v>
      </c>
      <c r="CT431" s="1691">
        <f>IFERROR(VLOOKUP($A431,'2007'!$C$3:$M$238,9,FALSE),0)</f>
        <v>0</v>
      </c>
      <c r="CU431" s="1691">
        <f>IFERROR(VLOOKUP($A431,'2007'!$C$3:$M$238,10,FALSE),0)</f>
        <v>0</v>
      </c>
      <c r="CV431" s="1740">
        <f>IFERROR(VLOOKUP($A431,'2007'!$C$3:$M$238,11,FALSE),0)</f>
        <v>0</v>
      </c>
      <c r="CW431" s="1700">
        <f>IFERROR(VLOOKUP($A431,'2006'!$A$2:$F$200,2,FALSE),0)</f>
        <v>0</v>
      </c>
      <c r="CX431" s="1691">
        <f>IFERROR(VLOOKUP($A431,'2006'!$A$2:$F$200,4,FALSE),0)</f>
        <v>0</v>
      </c>
      <c r="CY431" s="1691">
        <f>IFERROR(VLOOKUP($A431,'2006'!$A$2:$F$200,5,FALSE),0)</f>
        <v>0</v>
      </c>
      <c r="CZ431" s="1740">
        <f>IFERROR(VLOOKUP($A431,'2006'!$A$2:$F$200,6,FALSE),0)</f>
        <v>0</v>
      </c>
      <c r="DA431" s="1700">
        <f>IFERROR(VLOOKUP($A431,'2005'!$C$3:$M$205,8,FALSE),0)</f>
        <v>54</v>
      </c>
      <c r="DB431" s="1691">
        <f>IFERROR(VLOOKUP($A431,'2005'!$C$3:$M$205,9,FALSE),0)</f>
        <v>27</v>
      </c>
      <c r="DC431" s="1691">
        <f>IFERROR(VLOOKUP($A431,'2005'!$C$3:$M$205,10,FALSE),0)</f>
        <v>0</v>
      </c>
      <c r="DD431" s="1740">
        <f>IFERROR(VLOOKUP($A431,'2005'!$C$3:$M$205,11,FALSE),0)</f>
        <v>0.5</v>
      </c>
      <c r="DE431" s="1700">
        <f>IFERROR(VLOOKUP($A431,'2004'!$C$3:$M$213,8,FALSE),0)</f>
        <v>48</v>
      </c>
      <c r="DF431" s="1691">
        <f>IFERROR(VLOOKUP($A431,'2004'!$C$3:$M$213,9,FALSE),0)</f>
        <v>21</v>
      </c>
      <c r="DG431" s="1691">
        <f>IFERROR(VLOOKUP($A431,'2004'!$C$3:$M$213,10,FALSE),0)</f>
        <v>0</v>
      </c>
      <c r="DH431" s="1740">
        <f>IFERROR(VLOOKUP($A431,'2004'!$C$3:$M$213,11,FALSE),0)</f>
        <v>0.4375</v>
      </c>
      <c r="DI431" s="1700">
        <f>IFERROR(VLOOKUP($A431,'2003'!$C$3:$Q$214,12,FALSE),0)</f>
        <v>65</v>
      </c>
      <c r="DJ431" s="1691">
        <f>IFERROR(VLOOKUP($A431,'2003'!$C$3:$Q$214,13,FALSE),0)</f>
        <v>37</v>
      </c>
      <c r="DK431" s="1691">
        <f>IFERROR(VLOOKUP($A431,'2003'!$C$3:$Q$214,14,FALSE),0)</f>
        <v>0</v>
      </c>
      <c r="DL431" s="1740">
        <f>IFERROR(VLOOKUP($A431,'2003'!$C$3:$Q$214,15,FALSE),0)</f>
        <v>0.56923076923076921</v>
      </c>
      <c r="DM431" s="1700">
        <f>IFERROR(VLOOKUP($A431,'2002'!$D$3:$R$214,12,FALSE),0)</f>
        <v>70</v>
      </c>
      <c r="DN431" s="1691">
        <f>IFERROR(VLOOKUP($A431,'2002'!$D$3:$R$214,13,FALSE),0)</f>
        <v>44</v>
      </c>
      <c r="DO431" s="1691">
        <f>IFERROR(VLOOKUP($A431,'2002'!$D$3:$R$214,14,FALSE),0)</f>
        <v>2</v>
      </c>
      <c r="DP431" s="1788">
        <f>IFERROR(VLOOKUP($A431,'2002'!$D$3:$R$214,15,FALSE),0)</f>
        <v>0.62857142857142856</v>
      </c>
      <c r="DQ431" s="1700">
        <f>IFERROR(VLOOKUP($A431,'Pre 2002'!$C$3:$CK$382,84,FALSE),0)</f>
        <v>26</v>
      </c>
      <c r="DR431" s="1695">
        <f>IFERROR(VLOOKUP($A431,'Pre 2002'!$C$3:$CK$382,85,FALSE),0)</f>
        <v>11</v>
      </c>
      <c r="DS431" s="1695">
        <f>IFERROR(VLOOKUP($A431,'Pre 2002'!$C$3:$CK$382,86,FALSE),0)</f>
        <v>0</v>
      </c>
      <c r="DT431" s="1790">
        <f>IFERROR(VLOOKUP($A431,'Pre 2002'!$C$3:$CK$382,87,FALSE),0)</f>
        <v>0.42307692307692307</v>
      </c>
      <c r="DU431" s="1741">
        <f>IFERROR(VLOOKUP(A431,'Pre 2002'!$C$3:$CG$382,83,FALSE),0)</f>
        <v>1</v>
      </c>
    </row>
    <row r="432" spans="1:125">
      <c r="A432" s="1779" t="s">
        <v>2224</v>
      </c>
      <c r="B432" s="1562">
        <f t="shared" si="150"/>
        <v>380</v>
      </c>
      <c r="C432" s="1562">
        <f t="shared" si="151"/>
        <v>200</v>
      </c>
      <c r="D432" s="1562">
        <f t="shared" si="152"/>
        <v>2</v>
      </c>
      <c r="E432" s="1563">
        <f t="shared" si="153"/>
        <v>0.52631578947368418</v>
      </c>
      <c r="F432" s="1786">
        <f t="shared" si="154"/>
        <v>5</v>
      </c>
      <c r="G432" s="1595">
        <v>2017</v>
      </c>
      <c r="H432" s="1817"/>
      <c r="I432" s="1734"/>
      <c r="J432" s="1734"/>
      <c r="K432" s="1734"/>
      <c r="L432" s="1734"/>
      <c r="M432" s="1751"/>
      <c r="N432" s="1751"/>
      <c r="O432" s="1700">
        <f>IFERROR(VLOOKUP($A432,'2022'!$B$2:$K$174,3,FALSE),0)</f>
        <v>0</v>
      </c>
      <c r="P432" s="1858">
        <f>IFERROR(VLOOKUP($A432,'2022'!$B$2:$K$174,4,FALSE),0)</f>
        <v>0</v>
      </c>
      <c r="Q432" s="1858">
        <f>IFERROR(VLOOKUP($A432,'2022'!$B$2:$K$174,5,FALSE),0)</f>
        <v>0</v>
      </c>
      <c r="R432" s="1858">
        <f>IFERROR(VLOOKUP($A432,'2022'!$B$2:$K$174,8,FALSE),0)</f>
        <v>0</v>
      </c>
      <c r="S432" s="1740">
        <f>IFERROR(VLOOKUP($A432,'2022'!$B$2:$K$174,10,FALSE),0)</f>
        <v>0</v>
      </c>
      <c r="T432" s="1700">
        <f>IFERROR(VLOOKUP($A432,'2021'!$B$2:$K$174,3,FALSE),0)</f>
        <v>67</v>
      </c>
      <c r="U432" s="1843">
        <f>IFERROR(VLOOKUP($A432,'2021'!$B$2:$K$174,4,FALSE),0)</f>
        <v>15</v>
      </c>
      <c r="V432" s="1843">
        <f>IFERROR(VLOOKUP($A432,'2021'!$B$2:$K$174,5,FALSE),0)</f>
        <v>27</v>
      </c>
      <c r="W432" s="1843">
        <f>IFERROR(VLOOKUP($A432,'2021'!$B$2:$K$174,8,FALSE),0)</f>
        <v>0</v>
      </c>
      <c r="X432" s="1740">
        <f>IFERROR(VLOOKUP($A432,'2021'!$B$2:$K$174,10,FALSE),0)</f>
        <v>0.40300000000000002</v>
      </c>
      <c r="Y432" s="1700">
        <f>IFERROR(VLOOKUP($A432,'2020'!$B$2:$K$170,3,FALSE),0)</f>
        <v>82</v>
      </c>
      <c r="Z432" s="1829">
        <f>IFERROR(VLOOKUP($A432,'2020'!$B$2:$K$170,4,FALSE),0)</f>
        <v>22</v>
      </c>
      <c r="AA432" s="1829">
        <f>IFERROR(VLOOKUP($A432,'2020'!$B$2:$K$170,5,FALSE),0)</f>
        <v>43</v>
      </c>
      <c r="AB432" s="1829">
        <f>IFERROR(VLOOKUP($A432,'2020'!$B$2:$K$170,8,FALSE),0)</f>
        <v>1</v>
      </c>
      <c r="AC432" s="1740">
        <f>IFERROR(VLOOKUP($A432,'2020'!$B$2:$K$170,10,FALSE),0)</f>
        <v>0.52400000000000002</v>
      </c>
      <c r="AD432" s="1700">
        <f>IFERROR(VLOOKUP($A432,'2019'!$B$2:$K$170,3,FALSE),0)</f>
        <v>72</v>
      </c>
      <c r="AE432" s="1823">
        <f>IFERROR(VLOOKUP($A432,'2019'!$B$2:$K$170,4,FALSE),0)</f>
        <v>31</v>
      </c>
      <c r="AF432" s="1823">
        <f>IFERROR(VLOOKUP($A432,'2019'!$B$2:$K$170,5,FALSE),0)</f>
        <v>41</v>
      </c>
      <c r="AG432" s="1823">
        <f>IFERROR(VLOOKUP($A432,'2019'!$B$2:$K$170,8,FALSE),0)</f>
        <v>0</v>
      </c>
      <c r="AH432" s="1740">
        <f>IFERROR(VLOOKUP($A432,'2019'!$B$2:$K$170,10,FALSE),0)</f>
        <v>0.56899999999999995</v>
      </c>
      <c r="AI432" s="1700">
        <f>IFERROR(VLOOKUP($A432,'2018'!$B$2:$K$170,3,FALSE),0)</f>
        <v>75</v>
      </c>
      <c r="AJ432" s="1821">
        <f>IFERROR(VLOOKUP($A432,'2018'!$B$2:$K$170,4,FALSE),0)</f>
        <v>18</v>
      </c>
      <c r="AK432" s="1821">
        <f>IFERROR(VLOOKUP($A432,'2018'!$B$2:$K$170,5,FALSE),0)</f>
        <v>38</v>
      </c>
      <c r="AL432" s="1821">
        <f>IFERROR(VLOOKUP($A432,'2018'!$B$2:$K$170,8,FALSE),0)</f>
        <v>0</v>
      </c>
      <c r="AM432" s="1740">
        <f>IFERROR(VLOOKUP($A432,'2018'!$B$2:$K$170,10,FALSE),0)</f>
        <v>0.50700000000000001</v>
      </c>
      <c r="AN432" s="1700">
        <f>IFERROR(VLOOKUP($A432,'2017'!$B$2:$J$163,2,FALSE),0)</f>
        <v>84</v>
      </c>
      <c r="AO432" s="1815">
        <f>IFERROR(VLOOKUP($A432,'2017'!$B$2:$J$163,3,FALSE),0)</f>
        <v>29</v>
      </c>
      <c r="AP432" s="1815">
        <f>IFERROR(VLOOKUP($A432,'2017'!$B$2:$J$163,4,FALSE),0)</f>
        <v>51</v>
      </c>
      <c r="AQ432" s="1815">
        <f>IFERROR(VLOOKUP($A432,'2017'!$B$2:$J$163,7,FALSE),0)</f>
        <v>1</v>
      </c>
      <c r="AR432" s="1740">
        <f>IFERROR(VLOOKUP($A432,'2017'!$B$2:$J$163,9,FALSE),0)</f>
        <v>0.6071428571428571</v>
      </c>
      <c r="AS432" s="1700">
        <f>IFERROR(VLOOKUP($A432,'2016'!$B$2:$K$165,3,FALSE),0)</f>
        <v>0</v>
      </c>
      <c r="AT432" s="1796">
        <f>IFERROR(VLOOKUP($A432,'2016'!$B$2:$K$165,4,FALSE),0)</f>
        <v>0</v>
      </c>
      <c r="AU432" s="1796">
        <f>IFERROR(VLOOKUP($A432,'2016'!$B$2:$K$165,5,FALSE),0)</f>
        <v>0</v>
      </c>
      <c r="AV432" s="1796">
        <f>IFERROR(VLOOKUP($A432,'2016'!$B$2:$K$165,8,FALSE),0)</f>
        <v>0</v>
      </c>
      <c r="AW432" s="1740">
        <f>IFERROR(VLOOKUP($A432,'2016'!$B$2:$K$165,10,FALSE),0)</f>
        <v>0</v>
      </c>
      <c r="AX432" s="1700">
        <f>IFERROR(VLOOKUP($A432,'2015'!$B$2:$K$165,3,FALSE),0)</f>
        <v>0</v>
      </c>
      <c r="AY432" s="1695">
        <f>IFERROR(VLOOKUP($A432,'2015'!$B$2:$K$165,4,FALSE),0)</f>
        <v>0</v>
      </c>
      <c r="AZ432" s="1695">
        <f>IFERROR(VLOOKUP($A432,'2015'!$B$2:$K$165,5,FALSE),0)</f>
        <v>0</v>
      </c>
      <c r="BA432" s="1695">
        <f>IFERROR(VLOOKUP($A432,'2015'!$B$2:$K$165,8,FALSE),0)</f>
        <v>0</v>
      </c>
      <c r="BB432" s="1740">
        <f>IFERROR(VLOOKUP($A432,'2015'!$B$2:$K$165,10,FALSE),0)</f>
        <v>0</v>
      </c>
      <c r="BC432" s="1700">
        <f>IFERROR(VLOOKUP($A432,'2014'!$B$2:$K$157,3,FALSE),0)</f>
        <v>0</v>
      </c>
      <c r="BD432" s="1691">
        <f>IFERROR(VLOOKUP($A432,'2014'!$B$2:$K$157,4,FALSE),0)</f>
        <v>0</v>
      </c>
      <c r="BE432" s="1691">
        <f>IFERROR(VLOOKUP($A432,'2014'!$B$2:$K$157,5,FALSE),0)</f>
        <v>0</v>
      </c>
      <c r="BF432" s="1691">
        <f>IFERROR(VLOOKUP($A432,'2014'!$B$2:$K$157,8,FALSE),0)</f>
        <v>0</v>
      </c>
      <c r="BG432" s="1740">
        <f>IFERROR(VLOOKUP($A432,'2014'!$B$2:$K$157,10,FALSE),0)</f>
        <v>0</v>
      </c>
      <c r="BH432" s="1700">
        <f>IFERROR(VLOOKUP($A432,'2013'!$D$4:$I$249,2,FALSE),0)</f>
        <v>0</v>
      </c>
      <c r="BI432" s="1691">
        <f>IFERROR(VLOOKUP($A432,'2013'!$D$4:$I$249,3,FALSE),0)</f>
        <v>0</v>
      </c>
      <c r="BJ432" s="1691">
        <f>IFERROR(VLOOKUP($A432,'2013'!$D$4:$I$249,4,FALSE),0)</f>
        <v>0</v>
      </c>
      <c r="BK432" s="1691">
        <f>IFERROR(VLOOKUP($A432,'2013'!$D$4:$I$249,5,FALSE),0)</f>
        <v>0</v>
      </c>
      <c r="BL432" s="1740">
        <f>IFERROR(VLOOKUP($A432,'2013'!$D$4:$I$249,6,FALSE),0)</f>
        <v>0</v>
      </c>
      <c r="BM432" s="1737">
        <f>IFERROR(VLOOKUP($A432,'2012'!$D$3:$O$172,2,FALSE),0)</f>
        <v>0</v>
      </c>
      <c r="BN432" s="1691">
        <f>IFERROR(VLOOKUP($A432,'2012'!$D$3:$O$172,3,FALSE),0)</f>
        <v>0</v>
      </c>
      <c r="BO432" s="1743">
        <f>IFERROR(VLOOKUP($A432,'2012'!$D$3:$O$172,4,FALSE),0)</f>
        <v>0</v>
      </c>
      <c r="BP432" s="1700">
        <f>IFERROR(VLOOKUP($A432,'2012'!$D$3:$O$172,5,FALSE),0)</f>
        <v>0</v>
      </c>
      <c r="BQ432" s="1691">
        <f>IFERROR(VLOOKUP($A432,'2012'!$D$3:$O$172,6,FALSE),0)</f>
        <v>0</v>
      </c>
      <c r="BR432" s="1691">
        <f>IFERROR(VLOOKUP($A432,'2012'!$D$3:$O$172,7,FALSE),0)</f>
        <v>0</v>
      </c>
      <c r="BS432" s="1691">
        <f>IFERROR(VLOOKUP($A432,'2012'!$D$3:$O$172,8,FALSE),0)</f>
        <v>0</v>
      </c>
      <c r="BT432" s="1740">
        <f>IFERROR(VLOOKUP($A432,'2012'!$D$3:$O$172,9,FALSE),0)</f>
        <v>0</v>
      </c>
      <c r="BX432" s="1700">
        <f>IFERROR(VLOOKUP($A432,'2011'!$D$4:$I$251,2,FALSE),0)</f>
        <v>0</v>
      </c>
      <c r="BY432" s="1691">
        <f>IFERROR(VLOOKUP($A432,'2011'!$D$4:$I$251,3,FALSE),0)</f>
        <v>0</v>
      </c>
      <c r="BZ432" s="1691">
        <f>IFERROR(VLOOKUP($A432,'2011'!$D$4:$I$251,4,FALSE),0)</f>
        <v>0</v>
      </c>
      <c r="CA432" s="1691">
        <f>IFERROR(VLOOKUP($A432,'2011'!$D$4:$I$251,5,FALSE),0)</f>
        <v>0</v>
      </c>
      <c r="CB432" s="1740">
        <f>IFERROR(VLOOKUP($A432,'2011'!$D$4:$I$251,6,FALSE),0)</f>
        <v>0</v>
      </c>
      <c r="CC432" s="1700">
        <f>IFERROR(VLOOKUP($A432,'2010'!$C$3:$H$234,2,FALSE),0)</f>
        <v>0</v>
      </c>
      <c r="CD432" s="1691">
        <f>IFERROR(VLOOKUP($A432,'2010'!$C$3:$H$234,3,FALSE),0)</f>
        <v>0</v>
      </c>
      <c r="CE432" s="1691">
        <f>IFERROR(VLOOKUP($A432,'2010'!$C$3:$H$234,4,FALSE),0)</f>
        <v>0</v>
      </c>
      <c r="CF432" s="1691">
        <f>IFERROR(VLOOKUP($A432,'2010'!$C$3:$H$234,5,FALSE),0)</f>
        <v>0</v>
      </c>
      <c r="CG432" s="1740">
        <f>IFERROR(VLOOKUP($A432,'2010'!$C$3:$H$234,6,FALSE),0)</f>
        <v>0</v>
      </c>
      <c r="CH432" s="1700">
        <f>IFERROR(VLOOKUP($A432,'2009'!$C$3:$H$242,2,FALSE),0)</f>
        <v>0</v>
      </c>
      <c r="CI432" s="1691">
        <f>IFERROR(VLOOKUP($A432,'2009'!$C$3:$H$242,3,FALSE),0)</f>
        <v>0</v>
      </c>
      <c r="CJ432" s="1691">
        <f>IFERROR(VLOOKUP($A432,'2009'!$C$3:$H$242,4,FALSE),0)</f>
        <v>0</v>
      </c>
      <c r="CK432" s="1691">
        <f>IFERROR(VLOOKUP($A432,'2009'!$C$3:$H$242,5,FALSE),0)</f>
        <v>0</v>
      </c>
      <c r="CL432" s="1740">
        <f>IFERROR(VLOOKUP($A432,'2009'!$C$3:$H$242,6,FALSE),0)</f>
        <v>0</v>
      </c>
      <c r="CM432" s="1700">
        <f>IFERROR(VLOOKUP($A432,'2008'!$C$3:$H$229,2,FALSE),0)</f>
        <v>0</v>
      </c>
      <c r="CN432" s="1691">
        <f>IFERROR(VLOOKUP($A432,'2008'!$C$3:$H$229,3,FALSE),0)</f>
        <v>0</v>
      </c>
      <c r="CO432" s="1691">
        <f>IFERROR(VLOOKUP($A432,'2008'!$C$3:$H$229,4,FALSE),0)</f>
        <v>0</v>
      </c>
      <c r="CP432" s="1691">
        <f>IFERROR(VLOOKUP($A432,'2008'!$C$3:$H$229,5,FALSE),0)</f>
        <v>0</v>
      </c>
      <c r="CQ432" s="1740">
        <f>IFERROR(VLOOKUP($A432,'2008'!$C$3:$H$229,6,FALSE),0)</f>
        <v>0</v>
      </c>
      <c r="CR432" s="1700">
        <f>IFERROR(VLOOKUP($A432,'2007'!$C$3:$M$238,7,FALSE),0)</f>
        <v>0</v>
      </c>
      <c r="CS432" s="1691">
        <f>IFERROR(VLOOKUP($A432,'2007'!$C$3:$M$238,8,FALSE),0)</f>
        <v>0</v>
      </c>
      <c r="CT432" s="1691">
        <f>IFERROR(VLOOKUP($A432,'2007'!$C$3:$M$238,9,FALSE),0)</f>
        <v>0</v>
      </c>
      <c r="CU432" s="1691">
        <f>IFERROR(VLOOKUP($A432,'2007'!$C$3:$M$238,10,FALSE),0)</f>
        <v>0</v>
      </c>
      <c r="CV432" s="1740">
        <f>IFERROR(VLOOKUP($A432,'2007'!$C$3:$M$238,11,FALSE),0)</f>
        <v>0</v>
      </c>
      <c r="CW432" s="1700">
        <f>IFERROR(VLOOKUP($A432,'2006'!$A$2:$F$200,2,FALSE),0)</f>
        <v>0</v>
      </c>
      <c r="CX432" s="1691">
        <f>IFERROR(VLOOKUP($A432,'2006'!$A$2:$F$200,4,FALSE),0)</f>
        <v>0</v>
      </c>
      <c r="CY432" s="1691">
        <f>IFERROR(VLOOKUP($A432,'2006'!$A$2:$F$200,5,FALSE),0)</f>
        <v>0</v>
      </c>
      <c r="CZ432" s="1740">
        <f>IFERROR(VLOOKUP($A432,'2006'!$A$2:$F$200,6,FALSE),0)</f>
        <v>0</v>
      </c>
      <c r="DA432" s="1700">
        <f>IFERROR(VLOOKUP($A432,'2005'!$C$3:$M$205,8,FALSE),0)</f>
        <v>0</v>
      </c>
      <c r="DB432" s="1691">
        <f>IFERROR(VLOOKUP($A432,'2005'!$C$3:$M$205,9,FALSE),0)</f>
        <v>0</v>
      </c>
      <c r="DC432" s="1691">
        <f>IFERROR(VLOOKUP($A432,'2005'!$C$3:$M$205,10,FALSE),0)</f>
        <v>0</v>
      </c>
      <c r="DD432" s="1740">
        <f>IFERROR(VLOOKUP($A432,'2005'!$C$3:$M$205,11,FALSE),0)</f>
        <v>0</v>
      </c>
      <c r="DE432" s="1700">
        <f>IFERROR(VLOOKUP($A432,'2004'!$C$3:$M$213,8,FALSE),0)</f>
        <v>0</v>
      </c>
      <c r="DF432" s="1691">
        <f>IFERROR(VLOOKUP($A432,'2004'!$C$3:$M$213,9,FALSE),0)</f>
        <v>0</v>
      </c>
      <c r="DG432" s="1691">
        <f>IFERROR(VLOOKUP($A432,'2004'!$C$3:$M$213,10,FALSE),0)</f>
        <v>0</v>
      </c>
      <c r="DH432" s="1740">
        <f>IFERROR(VLOOKUP($A432,'2004'!$C$3:$M$213,11,FALSE),0)</f>
        <v>0</v>
      </c>
      <c r="DI432" s="1700">
        <f>IFERROR(VLOOKUP($A432,'2003'!$C$3:$Q$214,12,FALSE),0)</f>
        <v>0</v>
      </c>
      <c r="DJ432" s="1691">
        <f>IFERROR(VLOOKUP($A432,'2003'!$C$3:$Q$214,13,FALSE),0)</f>
        <v>0</v>
      </c>
      <c r="DK432" s="1691">
        <f>IFERROR(VLOOKUP($A432,'2003'!$C$3:$Q$214,14,FALSE),0)</f>
        <v>0</v>
      </c>
      <c r="DL432" s="1740">
        <f>IFERROR(VLOOKUP($A432,'2003'!$C$3:$Q$214,15,FALSE),0)</f>
        <v>0</v>
      </c>
      <c r="DM432" s="1700">
        <f>IFERROR(VLOOKUP($A432,'2002'!$D$3:$R$214,12,FALSE),0)</f>
        <v>0</v>
      </c>
      <c r="DN432" s="1691">
        <f>IFERROR(VLOOKUP($A432,'2002'!$D$3:$R$214,13,FALSE),0)</f>
        <v>0</v>
      </c>
      <c r="DO432" s="1691">
        <f>IFERROR(VLOOKUP($A432,'2002'!$D$3:$R$214,14,FALSE),0)</f>
        <v>0</v>
      </c>
      <c r="DP432" s="1788">
        <f>IFERROR(VLOOKUP($A432,'2002'!$D$3:$R$214,15,FALSE),0)</f>
        <v>0</v>
      </c>
      <c r="DQ432" s="1700">
        <f>IFERROR(VLOOKUP($A432,'Pre 2002'!$C$3:$CK$382,84,FALSE),0)</f>
        <v>0</v>
      </c>
      <c r="DR432" s="1695">
        <f>IFERROR(VLOOKUP($A432,'Pre 2002'!$C$3:$CK$382,85,FALSE),0)</f>
        <v>0</v>
      </c>
      <c r="DS432" s="1695">
        <f>IFERROR(VLOOKUP($A432,'Pre 2002'!$C$3:$CK$382,86,FALSE),0)</f>
        <v>0</v>
      </c>
      <c r="DT432" s="1790">
        <f>IFERROR(VLOOKUP($A432,'Pre 2002'!$C$3:$CK$382,87,FALSE),0)</f>
        <v>0</v>
      </c>
      <c r="DU432" s="1741">
        <f>IFERROR(VLOOKUP(A432,'Pre 2002'!$C$3:$CG$382,83,FALSE),0)</f>
        <v>0</v>
      </c>
    </row>
    <row r="433" spans="1:125">
      <c r="A433" s="1779" t="s">
        <v>2205</v>
      </c>
      <c r="B433" s="1562">
        <f t="shared" si="150"/>
        <v>183</v>
      </c>
      <c r="C433" s="1562">
        <f t="shared" si="151"/>
        <v>92</v>
      </c>
      <c r="D433" s="1562">
        <f t="shared" si="152"/>
        <v>2</v>
      </c>
      <c r="E433" s="1563">
        <f t="shared" si="153"/>
        <v>0.50273224043715847</v>
      </c>
      <c r="F433" s="1786">
        <f t="shared" si="154"/>
        <v>3</v>
      </c>
      <c r="G433" s="1595">
        <v>2016</v>
      </c>
      <c r="H433" s="1567">
        <f t="shared" ref="H433:H445" si="170">IF(BC433&gt;0,1,0)+IF(BH433&gt;0,1,0)+IF(BP433&gt;0,1,0)+IF(BX433&gt;0,1,0)+IF(CC433&gt;0,1,0)+IF(CH433&gt;0,1,0)+IF(CM433&gt;0,1,0)+IF(CR433&gt;0,1,0)+IF(CW433&gt;0,1,0)+IF(DA433&gt;0,1,0)+IF(DE433&gt;0,1,0)+IF(DI433&gt;0,1,0)+IF(DM433&gt;0,1,0)+DU433</f>
        <v>0</v>
      </c>
      <c r="I433" s="1734">
        <f t="shared" ref="I433:I445" si="171">SUM(BC433,BH433,BP433,BX433,CC433,CH433,CM433,CR433,CW433,DA433,DE433,DI433,DM433,DQ433)</f>
        <v>0</v>
      </c>
      <c r="J433" s="1734">
        <f t="shared" ref="J433:J445" si="172">SUM(BE433,BJ433,BR433,BZ433,CE433,CJ433,CO433,CT433,CX433,DB433,DF433,DJ433,DN433,DR433)</f>
        <v>0</v>
      </c>
      <c r="K433" s="1734">
        <f t="shared" ref="K433:K445" si="173">SUM(BF433,BK433,BS433,CA433,CF433,CK433,CP433,CU433,CY433,DC433,DG433,DK433,DO433,DS433)</f>
        <v>0</v>
      </c>
      <c r="L433" s="1806">
        <f t="shared" ref="L433:L445" si="174">IF(I433=0,0,J433/I433)</f>
        <v>0</v>
      </c>
      <c r="M433" s="1751"/>
      <c r="N433" s="1751"/>
      <c r="O433" s="1700">
        <f>IFERROR(VLOOKUP($A433,'2022'!$B$2:$K$174,3,FALSE),0)</f>
        <v>63</v>
      </c>
      <c r="P433" s="1858">
        <f>IFERROR(VLOOKUP($A433,'2022'!$B$2:$K$174,4,FALSE),0)</f>
        <v>12</v>
      </c>
      <c r="Q433" s="1858">
        <f>IFERROR(VLOOKUP($A433,'2022'!$B$2:$K$174,5,FALSE),0)</f>
        <v>27</v>
      </c>
      <c r="R433" s="1858">
        <f>IFERROR(VLOOKUP($A433,'2022'!$B$2:$K$174,8,FALSE),0)</f>
        <v>1</v>
      </c>
      <c r="S433" s="1740">
        <f>IFERROR(VLOOKUP($A433,'2022'!$B$2:$K$174,10,FALSE),0)</f>
        <v>0.42899999999999999</v>
      </c>
      <c r="T433" s="1700">
        <f>IFERROR(VLOOKUP($A433,'2021'!$B$2:$K$174,3,FALSE),0)</f>
        <v>67</v>
      </c>
      <c r="U433" s="1843">
        <f>IFERROR(VLOOKUP($A433,'2021'!$B$2:$K$174,4,FALSE),0)</f>
        <v>16</v>
      </c>
      <c r="V433" s="1843">
        <f>IFERROR(VLOOKUP($A433,'2021'!$B$2:$K$174,5,FALSE),0)</f>
        <v>33</v>
      </c>
      <c r="W433" s="1843">
        <f>IFERROR(VLOOKUP($A433,'2021'!$B$2:$K$174,8,FALSE),0)</f>
        <v>0</v>
      </c>
      <c r="X433" s="1740">
        <f>IFERROR(VLOOKUP($A433,'2021'!$B$2:$K$174,10,FALSE),0)</f>
        <v>0.49299999999999999</v>
      </c>
      <c r="Y433" s="1700">
        <f>IFERROR(VLOOKUP($A433,'2020'!$B$2:$K$170,3,FALSE),0)</f>
        <v>0</v>
      </c>
      <c r="Z433" s="1829">
        <f>IFERROR(VLOOKUP($A433,'2020'!$B$2:$K$170,4,FALSE),0)</f>
        <v>0</v>
      </c>
      <c r="AA433" s="1829">
        <f>IFERROR(VLOOKUP($A433,'2020'!$B$2:$K$170,5,FALSE),0)</f>
        <v>0</v>
      </c>
      <c r="AB433" s="1829">
        <f>IFERROR(VLOOKUP($A433,'2020'!$B$2:$K$170,8,FALSE),0)</f>
        <v>0</v>
      </c>
      <c r="AC433" s="1740">
        <f>IFERROR(VLOOKUP($A433,'2020'!$B$2:$K$170,10,FALSE),0)</f>
        <v>0</v>
      </c>
      <c r="AD433" s="1700">
        <f>IFERROR(VLOOKUP($A433,'2019'!$B$2:$K$170,3,FALSE),0)</f>
        <v>0</v>
      </c>
      <c r="AE433" s="1823">
        <f>IFERROR(VLOOKUP($A433,'2019'!$B$2:$K$170,4,FALSE),0)</f>
        <v>0</v>
      </c>
      <c r="AF433" s="1823">
        <f>IFERROR(VLOOKUP($A433,'2019'!$B$2:$K$170,5,FALSE),0)</f>
        <v>0</v>
      </c>
      <c r="AG433" s="1823">
        <f>IFERROR(VLOOKUP($A433,'2019'!$B$2:$K$170,8,FALSE),0)</f>
        <v>0</v>
      </c>
      <c r="AH433" s="1740">
        <f>IFERROR(VLOOKUP($A433,'2019'!$B$2:$K$170,10,FALSE),0)</f>
        <v>0</v>
      </c>
      <c r="AI433" s="1700">
        <f>IFERROR(VLOOKUP($A433,'2018'!$B$2:$K$170,3,FALSE),0)</f>
        <v>0</v>
      </c>
      <c r="AJ433" s="1821">
        <f>IFERROR(VLOOKUP($A433,'2018'!$B$2:$K$170,4,FALSE),0)</f>
        <v>0</v>
      </c>
      <c r="AK433" s="1821">
        <f>IFERROR(VLOOKUP($A433,'2018'!$B$2:$K$170,5,FALSE),0)</f>
        <v>0</v>
      </c>
      <c r="AL433" s="1821">
        <f>IFERROR(VLOOKUP($A433,'2018'!$B$2:$K$170,8,FALSE),0)</f>
        <v>0</v>
      </c>
      <c r="AM433" s="1740">
        <f>IFERROR(VLOOKUP($A433,'2018'!$B$2:$K$170,10,FALSE),0)</f>
        <v>0</v>
      </c>
      <c r="AN433" s="1700">
        <f>IFERROR(VLOOKUP($A433,'2017'!$B$2:$J$163,2,FALSE),0)</f>
        <v>0</v>
      </c>
      <c r="AO433" s="1815">
        <f>IFERROR(VLOOKUP($A433,'2017'!$B$2:$J$163,3,FALSE),0)</f>
        <v>0</v>
      </c>
      <c r="AP433" s="1815">
        <f>IFERROR(VLOOKUP($A433,'2017'!$B$2:$J$163,4,FALSE),0)</f>
        <v>0</v>
      </c>
      <c r="AQ433" s="1815">
        <f>IFERROR(VLOOKUP($A433,'2017'!$B$2:$J$163,7,FALSE),0)</f>
        <v>0</v>
      </c>
      <c r="AR433" s="1740">
        <f>IFERROR(VLOOKUP($A433,'2017'!$B$2:$J$163,9,FALSE),0)</f>
        <v>0</v>
      </c>
      <c r="AS433" s="1700">
        <f>IFERROR(VLOOKUP($A433,'2016'!$B$2:$K$165,3,FALSE),0)</f>
        <v>53</v>
      </c>
      <c r="AT433" s="1796">
        <f>IFERROR(VLOOKUP($A433,'2016'!$B$2:$K$165,4,FALSE),0)</f>
        <v>19</v>
      </c>
      <c r="AU433" s="1796">
        <f>IFERROR(VLOOKUP($A433,'2016'!$B$2:$K$165,5,FALSE),0)</f>
        <v>32</v>
      </c>
      <c r="AV433" s="1796">
        <f>IFERROR(VLOOKUP($A433,'2016'!$B$2:$K$165,8,FALSE),0)</f>
        <v>1</v>
      </c>
      <c r="AW433" s="1740">
        <f>IFERROR(VLOOKUP($A433,'2016'!$B$2:$K$165,10,FALSE),0)</f>
        <v>0.60399999999999998</v>
      </c>
      <c r="AX433" s="1700">
        <f>IFERROR(VLOOKUP($A433,'2015'!$B$2:$K$165,3,FALSE),0)</f>
        <v>0</v>
      </c>
      <c r="AY433" s="1695">
        <f>IFERROR(VLOOKUP($A433,'2015'!$B$2:$K$165,4,FALSE),0)</f>
        <v>0</v>
      </c>
      <c r="AZ433" s="1695">
        <f>IFERROR(VLOOKUP($A433,'2015'!$B$2:$K$165,5,FALSE),0)</f>
        <v>0</v>
      </c>
      <c r="BA433" s="1695">
        <f>IFERROR(VLOOKUP($A433,'2015'!$B$2:$K$165,8,FALSE),0)</f>
        <v>0</v>
      </c>
      <c r="BB433" s="1740">
        <f>IFERROR(VLOOKUP($A433,'2015'!$B$2:$K$165,10,FALSE),0)</f>
        <v>0</v>
      </c>
      <c r="BC433" s="1700">
        <f>IFERROR(VLOOKUP($A433,'2014'!$B$2:$K$157,3,FALSE),0)</f>
        <v>0</v>
      </c>
      <c r="BD433" s="1691">
        <f>IFERROR(VLOOKUP($A433,'2014'!$B$2:$K$157,4,FALSE),0)</f>
        <v>0</v>
      </c>
      <c r="BE433" s="1691">
        <f>IFERROR(VLOOKUP($A433,'2014'!$B$2:$K$157,5,FALSE),0)</f>
        <v>0</v>
      </c>
      <c r="BF433" s="1691">
        <f>IFERROR(VLOOKUP($A433,'2014'!$B$2:$K$157,8,FALSE),0)</f>
        <v>0</v>
      </c>
      <c r="BG433" s="1740">
        <f>IFERROR(VLOOKUP($A433,'2014'!$B$2:$K$157,10,FALSE),0)</f>
        <v>0</v>
      </c>
      <c r="BH433" s="1700">
        <f>IFERROR(VLOOKUP($A433,'2013'!$D$4:$I$249,2,FALSE),0)</f>
        <v>0</v>
      </c>
      <c r="BI433" s="1691">
        <f>IFERROR(VLOOKUP($A433,'2013'!$D$4:$I$249,3,FALSE),0)</f>
        <v>0</v>
      </c>
      <c r="BJ433" s="1691">
        <f>IFERROR(VLOOKUP($A433,'2013'!$D$4:$I$249,4,FALSE),0)</f>
        <v>0</v>
      </c>
      <c r="BK433" s="1691">
        <f>IFERROR(VLOOKUP($A433,'2013'!$D$4:$I$249,5,FALSE),0)</f>
        <v>0</v>
      </c>
      <c r="BL433" s="1740">
        <f>IFERROR(VLOOKUP($A433,'2013'!$D$4:$I$249,6,FALSE),0)</f>
        <v>0</v>
      </c>
      <c r="BM433" s="1737">
        <f>IFERROR(VLOOKUP($A433,'2012'!$D$3:$O$172,2,FALSE),0)</f>
        <v>0</v>
      </c>
      <c r="BN433" s="1691">
        <f>IFERROR(VLOOKUP($A433,'2012'!$D$3:$O$172,3,FALSE),0)</f>
        <v>0</v>
      </c>
      <c r="BO433" s="1743">
        <f>IFERROR(VLOOKUP($A433,'2012'!$D$3:$O$172,4,FALSE),0)</f>
        <v>0</v>
      </c>
      <c r="BP433" s="1700">
        <f>IFERROR(VLOOKUP($A433,'2012'!$D$3:$O$172,5,FALSE),0)</f>
        <v>0</v>
      </c>
      <c r="BQ433" s="1691">
        <f>IFERROR(VLOOKUP($A433,'2012'!$D$3:$O$172,6,FALSE),0)</f>
        <v>0</v>
      </c>
      <c r="BR433" s="1691">
        <f>IFERROR(VLOOKUP($A433,'2012'!$D$3:$O$172,7,FALSE),0)</f>
        <v>0</v>
      </c>
      <c r="BS433" s="1691">
        <f>IFERROR(VLOOKUP($A433,'2012'!$D$3:$O$172,8,FALSE),0)</f>
        <v>0</v>
      </c>
      <c r="BT433" s="1740">
        <f>IFERROR(VLOOKUP($A433,'2012'!$D$3:$O$172,9,FALSE),0)</f>
        <v>0</v>
      </c>
      <c r="BX433" s="1700">
        <f>IFERROR(VLOOKUP($A433,'2011'!$D$4:$I$251,2,FALSE),0)</f>
        <v>0</v>
      </c>
      <c r="BY433" s="1691">
        <f>IFERROR(VLOOKUP($A433,'2011'!$D$4:$I$251,3,FALSE),0)</f>
        <v>0</v>
      </c>
      <c r="BZ433" s="1691">
        <f>IFERROR(VLOOKUP($A433,'2011'!$D$4:$I$251,4,FALSE),0)</f>
        <v>0</v>
      </c>
      <c r="CA433" s="1691">
        <f>IFERROR(VLOOKUP($A433,'2011'!$D$4:$I$251,5,FALSE),0)</f>
        <v>0</v>
      </c>
      <c r="CB433" s="1740">
        <f>IFERROR(VLOOKUP($A433,'2011'!$D$4:$I$251,6,FALSE),0)</f>
        <v>0</v>
      </c>
      <c r="CC433" s="1700">
        <f>IFERROR(VLOOKUP($A433,'2010'!$C$3:$H$234,2,FALSE),0)</f>
        <v>0</v>
      </c>
      <c r="CD433" s="1691">
        <f>IFERROR(VLOOKUP($A433,'2010'!$C$3:$H$234,3,FALSE),0)</f>
        <v>0</v>
      </c>
      <c r="CE433" s="1691">
        <f>IFERROR(VLOOKUP($A433,'2010'!$C$3:$H$234,4,FALSE),0)</f>
        <v>0</v>
      </c>
      <c r="CF433" s="1691">
        <f>IFERROR(VLOOKUP($A433,'2010'!$C$3:$H$234,5,FALSE),0)</f>
        <v>0</v>
      </c>
      <c r="CG433" s="1740">
        <f>IFERROR(VLOOKUP($A433,'2010'!$C$3:$H$234,6,FALSE),0)</f>
        <v>0</v>
      </c>
      <c r="CH433" s="1700">
        <f>IFERROR(VLOOKUP($A433,'2009'!$C$3:$H$242,2,FALSE),0)</f>
        <v>0</v>
      </c>
      <c r="CI433" s="1691">
        <f>IFERROR(VLOOKUP($A433,'2009'!$C$3:$H$242,3,FALSE),0)</f>
        <v>0</v>
      </c>
      <c r="CJ433" s="1691">
        <f>IFERROR(VLOOKUP($A433,'2009'!$C$3:$H$242,4,FALSE),0)</f>
        <v>0</v>
      </c>
      <c r="CK433" s="1691">
        <f>IFERROR(VLOOKUP($A433,'2009'!$C$3:$H$242,5,FALSE),0)</f>
        <v>0</v>
      </c>
      <c r="CL433" s="1740">
        <f>IFERROR(VLOOKUP($A433,'2009'!$C$3:$H$242,6,FALSE),0)</f>
        <v>0</v>
      </c>
      <c r="CM433" s="1700">
        <f>IFERROR(VLOOKUP($A433,'2008'!$C$3:$H$229,2,FALSE),0)</f>
        <v>0</v>
      </c>
      <c r="CN433" s="1691">
        <f>IFERROR(VLOOKUP($A433,'2008'!$C$3:$H$229,3,FALSE),0)</f>
        <v>0</v>
      </c>
      <c r="CO433" s="1691">
        <f>IFERROR(VLOOKUP($A433,'2008'!$C$3:$H$229,4,FALSE),0)</f>
        <v>0</v>
      </c>
      <c r="CP433" s="1691">
        <f>IFERROR(VLOOKUP($A433,'2008'!$C$3:$H$229,5,FALSE),0)</f>
        <v>0</v>
      </c>
      <c r="CQ433" s="1740">
        <f>IFERROR(VLOOKUP($A433,'2008'!$C$3:$H$229,6,FALSE),0)</f>
        <v>0</v>
      </c>
      <c r="CR433" s="1700">
        <f>IFERROR(VLOOKUP($A433,'2007'!$C$3:$M$238,7,FALSE),0)</f>
        <v>0</v>
      </c>
      <c r="CS433" s="1691">
        <f>IFERROR(VLOOKUP($A433,'2007'!$C$3:$M$238,8,FALSE),0)</f>
        <v>0</v>
      </c>
      <c r="CT433" s="1691">
        <f>IFERROR(VLOOKUP($A433,'2007'!$C$3:$M$238,9,FALSE),0)</f>
        <v>0</v>
      </c>
      <c r="CU433" s="1691">
        <f>IFERROR(VLOOKUP($A433,'2007'!$C$3:$M$238,10,FALSE),0)</f>
        <v>0</v>
      </c>
      <c r="CV433" s="1740">
        <f>IFERROR(VLOOKUP($A433,'2007'!$C$3:$M$238,11,FALSE),0)</f>
        <v>0</v>
      </c>
      <c r="CW433" s="1700">
        <f>IFERROR(VLOOKUP($A433,'2006'!$A$2:$F$200,2,FALSE),0)</f>
        <v>0</v>
      </c>
      <c r="CX433" s="1691">
        <f>IFERROR(VLOOKUP($A433,'2006'!$A$2:$F$200,4,FALSE),0)</f>
        <v>0</v>
      </c>
      <c r="CY433" s="1691">
        <f>IFERROR(VLOOKUP($A433,'2006'!$A$2:$F$200,5,FALSE),0)</f>
        <v>0</v>
      </c>
      <c r="CZ433" s="1740">
        <f>IFERROR(VLOOKUP($A433,'2006'!$A$2:$F$200,6,FALSE),0)</f>
        <v>0</v>
      </c>
      <c r="DA433" s="1700">
        <f>IFERROR(VLOOKUP($A433,'2005'!$C$3:$M$205,8,FALSE),0)</f>
        <v>0</v>
      </c>
      <c r="DB433" s="1691">
        <f>IFERROR(VLOOKUP($A433,'2005'!$C$3:$M$205,9,FALSE),0)</f>
        <v>0</v>
      </c>
      <c r="DC433" s="1691">
        <f>IFERROR(VLOOKUP($A433,'2005'!$C$3:$M$205,10,FALSE),0)</f>
        <v>0</v>
      </c>
      <c r="DD433" s="1740">
        <f>IFERROR(VLOOKUP($A433,'2005'!$C$3:$M$205,11,FALSE),0)</f>
        <v>0</v>
      </c>
      <c r="DE433" s="1700">
        <f>IFERROR(VLOOKUP($A433,'2004'!$C$3:$M$213,8,FALSE),0)</f>
        <v>0</v>
      </c>
      <c r="DF433" s="1691">
        <f>IFERROR(VLOOKUP($A433,'2004'!$C$3:$M$213,9,FALSE),0)</f>
        <v>0</v>
      </c>
      <c r="DG433" s="1691">
        <f>IFERROR(VLOOKUP($A433,'2004'!$C$3:$M$213,10,FALSE),0)</f>
        <v>0</v>
      </c>
      <c r="DH433" s="1740">
        <f>IFERROR(VLOOKUP($A433,'2004'!$C$3:$M$213,11,FALSE),0)</f>
        <v>0</v>
      </c>
      <c r="DI433" s="1700">
        <f>IFERROR(VLOOKUP($A433,'2003'!$C$3:$Q$214,12,FALSE),0)</f>
        <v>0</v>
      </c>
      <c r="DJ433" s="1691">
        <f>IFERROR(VLOOKUP($A433,'2003'!$C$3:$Q$214,13,FALSE),0)</f>
        <v>0</v>
      </c>
      <c r="DK433" s="1691">
        <f>IFERROR(VLOOKUP($A433,'2003'!$C$3:$Q$214,14,FALSE),0)</f>
        <v>0</v>
      </c>
      <c r="DL433" s="1740">
        <f>IFERROR(VLOOKUP($A433,'2003'!$C$3:$Q$214,15,FALSE),0)</f>
        <v>0</v>
      </c>
      <c r="DM433" s="1700">
        <f>IFERROR(VLOOKUP($A433,'2002'!$D$3:$R$214,12,FALSE),0)</f>
        <v>0</v>
      </c>
      <c r="DN433" s="1691">
        <f>IFERROR(VLOOKUP($A433,'2002'!$D$3:$R$214,13,FALSE),0)</f>
        <v>0</v>
      </c>
      <c r="DO433" s="1691">
        <f>IFERROR(VLOOKUP($A433,'2002'!$D$3:$R$214,14,FALSE),0)</f>
        <v>0</v>
      </c>
      <c r="DP433" s="1788">
        <f>IFERROR(VLOOKUP($A433,'2002'!$D$3:$R$214,15,FALSE),0)</f>
        <v>0</v>
      </c>
      <c r="DQ433" s="1700">
        <f>IFERROR(VLOOKUP($A433,'Pre 2002'!$C$3:$CK$382,84,FALSE),0)</f>
        <v>0</v>
      </c>
      <c r="DR433" s="1695">
        <f>IFERROR(VLOOKUP($A433,'Pre 2002'!$C$3:$CK$382,85,FALSE),0)</f>
        <v>0</v>
      </c>
      <c r="DS433" s="1695">
        <f>IFERROR(VLOOKUP($A433,'Pre 2002'!$C$3:$CK$382,86,FALSE),0)</f>
        <v>0</v>
      </c>
      <c r="DT433" s="1790">
        <f>IFERROR(VLOOKUP($A433,'Pre 2002'!$C$3:$CK$382,87,FALSE),0)</f>
        <v>0</v>
      </c>
      <c r="DU433" s="1741">
        <f>IFERROR(VLOOKUP(A433,'Pre 2002'!$C$3:$CG$382,83,FALSE),0)</f>
        <v>0</v>
      </c>
    </row>
    <row r="434" spans="1:125">
      <c r="A434" s="1778" t="s">
        <v>1908</v>
      </c>
      <c r="B434" s="1562">
        <f t="shared" si="150"/>
        <v>327</v>
      </c>
      <c r="C434" s="1562">
        <f t="shared" si="151"/>
        <v>164</v>
      </c>
      <c r="D434" s="1562">
        <f t="shared" si="152"/>
        <v>2</v>
      </c>
      <c r="E434" s="1563">
        <f t="shared" si="153"/>
        <v>0.50152905198776754</v>
      </c>
      <c r="F434" s="1786">
        <f t="shared" si="154"/>
        <v>8</v>
      </c>
      <c r="G434" s="1595" t="s">
        <v>2159</v>
      </c>
      <c r="H434" s="1567">
        <f t="shared" si="170"/>
        <v>8</v>
      </c>
      <c r="I434" s="1734">
        <f t="shared" si="171"/>
        <v>327</v>
      </c>
      <c r="J434" s="1734">
        <f t="shared" si="172"/>
        <v>164</v>
      </c>
      <c r="K434" s="1734">
        <f t="shared" si="173"/>
        <v>2</v>
      </c>
      <c r="L434" s="1806">
        <f t="shared" si="174"/>
        <v>0.50152905198776754</v>
      </c>
      <c r="O434" s="1700">
        <f>IFERROR(VLOOKUP($A434,'2022'!$B$2:$K$174,3,FALSE),0)</f>
        <v>0</v>
      </c>
      <c r="P434" s="1858">
        <f>IFERROR(VLOOKUP($A434,'2022'!$B$2:$K$174,4,FALSE),0)</f>
        <v>0</v>
      </c>
      <c r="Q434" s="1858">
        <f>IFERROR(VLOOKUP($A434,'2022'!$B$2:$K$174,5,FALSE),0)</f>
        <v>0</v>
      </c>
      <c r="R434" s="1858">
        <f>IFERROR(VLOOKUP($A434,'2022'!$B$2:$K$174,8,FALSE),0)</f>
        <v>0</v>
      </c>
      <c r="S434" s="1740">
        <f>IFERROR(VLOOKUP($A434,'2022'!$B$2:$K$174,10,FALSE),0)</f>
        <v>0</v>
      </c>
      <c r="T434" s="1700">
        <f>IFERROR(VLOOKUP($A434,'2021'!$B$2:$K$174,3,FALSE),0)</f>
        <v>0</v>
      </c>
      <c r="U434" s="1843">
        <f>IFERROR(VLOOKUP($A434,'2021'!$B$2:$K$174,4,FALSE),0)</f>
        <v>0</v>
      </c>
      <c r="V434" s="1843">
        <f>IFERROR(VLOOKUP($A434,'2021'!$B$2:$K$174,5,FALSE),0)</f>
        <v>0</v>
      </c>
      <c r="W434" s="1843">
        <f>IFERROR(VLOOKUP($A434,'2021'!$B$2:$K$174,8,FALSE),0)</f>
        <v>0</v>
      </c>
      <c r="X434" s="1740">
        <f>IFERROR(VLOOKUP($A434,'2021'!$B$2:$K$174,10,FALSE),0)</f>
        <v>0</v>
      </c>
      <c r="Y434" s="1700">
        <f>IFERROR(VLOOKUP($A434,'2020'!$B$2:$K$170,3,FALSE),0)</f>
        <v>0</v>
      </c>
      <c r="Z434" s="1829">
        <f>IFERROR(VLOOKUP($A434,'2020'!$B$2:$K$170,4,FALSE),0)</f>
        <v>0</v>
      </c>
      <c r="AA434" s="1829">
        <f>IFERROR(VLOOKUP($A434,'2020'!$B$2:$K$170,5,FALSE),0)</f>
        <v>0</v>
      </c>
      <c r="AB434" s="1829">
        <f>IFERROR(VLOOKUP($A434,'2020'!$B$2:$K$170,8,FALSE),0)</f>
        <v>0</v>
      </c>
      <c r="AC434" s="1740">
        <f>IFERROR(VLOOKUP($A434,'2020'!$B$2:$K$170,10,FALSE),0)</f>
        <v>0</v>
      </c>
      <c r="AD434" s="1700">
        <f>IFERROR(VLOOKUP($A434,'2019'!$B$2:$K$170,3,FALSE),0)</f>
        <v>0</v>
      </c>
      <c r="AE434" s="1823">
        <f>IFERROR(VLOOKUP($A434,'2019'!$B$2:$K$170,4,FALSE),0)</f>
        <v>0</v>
      </c>
      <c r="AF434" s="1823">
        <f>IFERROR(VLOOKUP($A434,'2019'!$B$2:$K$170,5,FALSE),0)</f>
        <v>0</v>
      </c>
      <c r="AG434" s="1823">
        <f>IFERROR(VLOOKUP($A434,'2019'!$B$2:$K$170,8,FALSE),0)</f>
        <v>0</v>
      </c>
      <c r="AH434" s="1740">
        <f>IFERROR(VLOOKUP($A434,'2019'!$B$2:$K$170,10,FALSE),0)</f>
        <v>0</v>
      </c>
      <c r="AI434" s="1700">
        <f>IFERROR(VLOOKUP($A434,'2018'!$B$2:$K$170,3,FALSE),0)</f>
        <v>0</v>
      </c>
      <c r="AJ434" s="1821">
        <f>IFERROR(VLOOKUP($A434,'2018'!$B$2:$K$170,4,FALSE),0)</f>
        <v>0</v>
      </c>
      <c r="AK434" s="1821">
        <f>IFERROR(VLOOKUP($A434,'2018'!$B$2:$K$170,5,FALSE),0)</f>
        <v>0</v>
      </c>
      <c r="AL434" s="1821">
        <f>IFERROR(VLOOKUP($A434,'2018'!$B$2:$K$170,8,FALSE),0)</f>
        <v>0</v>
      </c>
      <c r="AM434" s="1740">
        <f>IFERROR(VLOOKUP($A434,'2018'!$B$2:$K$170,10,FALSE),0)</f>
        <v>0</v>
      </c>
      <c r="AN434" s="1700">
        <f>IFERROR(VLOOKUP($A434,'2017'!$B$2:$J$163,2,FALSE),0)</f>
        <v>0</v>
      </c>
      <c r="AO434" s="1815">
        <f>IFERROR(VLOOKUP($A434,'2017'!$B$2:$J$163,3,FALSE),0)</f>
        <v>0</v>
      </c>
      <c r="AP434" s="1815">
        <f>IFERROR(VLOOKUP($A434,'2017'!$B$2:$J$163,4,FALSE),0)</f>
        <v>0</v>
      </c>
      <c r="AQ434" s="1815">
        <f>IFERROR(VLOOKUP($A434,'2017'!$B$2:$J$163,7,FALSE),0)</f>
        <v>0</v>
      </c>
      <c r="AR434" s="1740">
        <f>IFERROR(VLOOKUP($A434,'2017'!$B$2:$J$163,9,FALSE),0)</f>
        <v>0</v>
      </c>
      <c r="AS434" s="1700">
        <f>IFERROR(VLOOKUP($A434,'2016'!$B$2:$K$165,3,FALSE),0)</f>
        <v>0</v>
      </c>
      <c r="AT434" s="1796">
        <f>IFERROR(VLOOKUP($A434,'2016'!$B$2:$K$165,4,FALSE),0)</f>
        <v>0</v>
      </c>
      <c r="AU434" s="1796">
        <f>IFERROR(VLOOKUP($A434,'2016'!$B$2:$K$165,5,FALSE),0)</f>
        <v>0</v>
      </c>
      <c r="AV434" s="1796">
        <f>IFERROR(VLOOKUP($A434,'2016'!$B$2:$K$165,8,FALSE),0)</f>
        <v>0</v>
      </c>
      <c r="AW434" s="1740">
        <f>IFERROR(VLOOKUP($A434,'2016'!$B$2:$K$165,10,FALSE),0)</f>
        <v>0</v>
      </c>
      <c r="AX434" s="1700">
        <f>IFERROR(VLOOKUP($A434,'2015'!$B$2:$K$165,3,FALSE),0)</f>
        <v>0</v>
      </c>
      <c r="AY434" s="1695">
        <f>IFERROR(VLOOKUP($A434,'2015'!$B$2:$K$165,4,FALSE),0)</f>
        <v>0</v>
      </c>
      <c r="AZ434" s="1695">
        <f>IFERROR(VLOOKUP($A434,'2015'!$B$2:$K$165,5,FALSE),0)</f>
        <v>0</v>
      </c>
      <c r="BA434" s="1695">
        <f>IFERROR(VLOOKUP($A434,'2015'!$B$2:$K$165,8,FALSE),0)</f>
        <v>0</v>
      </c>
      <c r="BB434" s="1740">
        <f>IFERROR(VLOOKUP($A434,'2015'!$B$2:$K$165,10,FALSE),0)</f>
        <v>0</v>
      </c>
      <c r="BC434" s="1700">
        <f>IFERROR(VLOOKUP($A434,'2014'!$B$2:$K$157,3,FALSE),0)</f>
        <v>0</v>
      </c>
      <c r="BD434" s="1691">
        <f>IFERROR(VLOOKUP($A434,'2014'!$B$2:$K$157,4,FALSE),0)</f>
        <v>0</v>
      </c>
      <c r="BE434" s="1691">
        <f>IFERROR(VLOOKUP($A434,'2014'!$B$2:$K$157,5,FALSE),0)</f>
        <v>0</v>
      </c>
      <c r="BF434" s="1691">
        <f>IFERROR(VLOOKUP($A434,'2014'!$B$2:$K$157,8,FALSE),0)</f>
        <v>0</v>
      </c>
      <c r="BG434" s="1740">
        <f>IFERROR(VLOOKUP($A434,'2014'!$B$2:$K$157,10,FALSE),0)</f>
        <v>0</v>
      </c>
      <c r="BH434" s="1700">
        <f>IFERROR(VLOOKUP($A434,'2013'!$D$4:$I$249,2,FALSE),0)</f>
        <v>0</v>
      </c>
      <c r="BI434" s="1691">
        <f>IFERROR(VLOOKUP($A434,'2013'!$D$4:$I$249,3,FALSE),0)</f>
        <v>0</v>
      </c>
      <c r="BJ434" s="1691">
        <f>IFERROR(VLOOKUP($A434,'2013'!$D$4:$I$249,4,FALSE),0)</f>
        <v>0</v>
      </c>
      <c r="BK434" s="1691">
        <f>IFERROR(VLOOKUP($A434,'2013'!$D$4:$I$249,5,FALSE),0)</f>
        <v>0</v>
      </c>
      <c r="BL434" s="1740">
        <f>IFERROR(VLOOKUP($A434,'2013'!$D$4:$I$249,6,FALSE),0)</f>
        <v>0</v>
      </c>
      <c r="BM434" s="1737">
        <f>IFERROR(VLOOKUP($A434,'2012'!$D$3:$O$172,2,FALSE),0)</f>
        <v>0</v>
      </c>
      <c r="BN434" s="1691">
        <f>IFERROR(VLOOKUP($A434,'2012'!$D$3:$O$172,3,FALSE),0)</f>
        <v>0</v>
      </c>
      <c r="BO434" s="1743">
        <f>IFERROR(VLOOKUP($A434,'2012'!$D$3:$O$172,4,FALSE),0)</f>
        <v>0</v>
      </c>
      <c r="BP434" s="1700">
        <f>IFERROR(VLOOKUP($A434,'2012'!$D$3:$O$172,5,FALSE),0)</f>
        <v>0</v>
      </c>
      <c r="BQ434" s="1691">
        <f>IFERROR(VLOOKUP($A434,'2012'!$D$3:$O$172,6,FALSE),0)</f>
        <v>0</v>
      </c>
      <c r="BR434" s="1691">
        <f>IFERROR(VLOOKUP($A434,'2012'!$D$3:$O$172,7,FALSE),0)</f>
        <v>0</v>
      </c>
      <c r="BS434" s="1691">
        <f>IFERROR(VLOOKUP($A434,'2012'!$D$3:$O$172,8,FALSE),0)</f>
        <v>0</v>
      </c>
      <c r="BT434" s="1740">
        <f>IFERROR(VLOOKUP($A434,'2012'!$D$3:$O$172,9,FALSE),0)</f>
        <v>0</v>
      </c>
      <c r="BX434" s="1700">
        <f>IFERROR(VLOOKUP($A434,'2011'!$D$4:$I$251,2,FALSE),0)</f>
        <v>0</v>
      </c>
      <c r="BY434" s="1691">
        <f>IFERROR(VLOOKUP($A434,'2011'!$D$4:$I$251,3,FALSE),0)</f>
        <v>0</v>
      </c>
      <c r="BZ434" s="1691">
        <f>IFERROR(VLOOKUP($A434,'2011'!$D$4:$I$251,4,FALSE),0)</f>
        <v>0</v>
      </c>
      <c r="CA434" s="1691">
        <f>IFERROR(VLOOKUP($A434,'2011'!$D$4:$I$251,5,FALSE),0)</f>
        <v>0</v>
      </c>
      <c r="CB434" s="1740">
        <f>IFERROR(VLOOKUP($A434,'2011'!$D$4:$I$251,6,FALSE),0)</f>
        <v>0</v>
      </c>
      <c r="CC434" s="1700">
        <f>IFERROR(VLOOKUP($A434,'2010'!$C$3:$H$234,2,FALSE),0)</f>
        <v>0</v>
      </c>
      <c r="CD434" s="1691">
        <f>IFERROR(VLOOKUP($A434,'2010'!$C$3:$H$234,3,FALSE),0)</f>
        <v>0</v>
      </c>
      <c r="CE434" s="1691">
        <f>IFERROR(VLOOKUP($A434,'2010'!$C$3:$H$234,4,FALSE),0)</f>
        <v>0</v>
      </c>
      <c r="CF434" s="1691">
        <f>IFERROR(VLOOKUP($A434,'2010'!$C$3:$H$234,5,FALSE),0)</f>
        <v>0</v>
      </c>
      <c r="CG434" s="1740">
        <f>IFERROR(VLOOKUP($A434,'2010'!$C$3:$H$234,6,FALSE),0)</f>
        <v>0</v>
      </c>
      <c r="CH434" s="1700">
        <f>IFERROR(VLOOKUP($A434,'2009'!$C$3:$H$242,2,FALSE),0)</f>
        <v>0</v>
      </c>
      <c r="CI434" s="1691">
        <f>IFERROR(VLOOKUP($A434,'2009'!$C$3:$H$242,3,FALSE),0)</f>
        <v>0</v>
      </c>
      <c r="CJ434" s="1691">
        <f>IFERROR(VLOOKUP($A434,'2009'!$C$3:$H$242,4,FALSE),0)</f>
        <v>0</v>
      </c>
      <c r="CK434" s="1691">
        <f>IFERROR(VLOOKUP($A434,'2009'!$C$3:$H$242,5,FALSE),0)</f>
        <v>0</v>
      </c>
      <c r="CL434" s="1740">
        <f>IFERROR(VLOOKUP($A434,'2009'!$C$3:$H$242,6,FALSE),0)</f>
        <v>0</v>
      </c>
      <c r="CM434" s="1700">
        <f>IFERROR(VLOOKUP($A434,'2008'!$C$3:$H$229,2,FALSE),0)</f>
        <v>0</v>
      </c>
      <c r="CN434" s="1691">
        <f>IFERROR(VLOOKUP($A434,'2008'!$C$3:$H$229,3,FALSE),0)</f>
        <v>0</v>
      </c>
      <c r="CO434" s="1691">
        <f>IFERROR(VLOOKUP($A434,'2008'!$C$3:$H$229,4,FALSE),0)</f>
        <v>0</v>
      </c>
      <c r="CP434" s="1691">
        <f>IFERROR(VLOOKUP($A434,'2008'!$C$3:$H$229,5,FALSE),0)</f>
        <v>0</v>
      </c>
      <c r="CQ434" s="1740">
        <f>IFERROR(VLOOKUP($A434,'2008'!$C$3:$H$229,6,FALSE),0)</f>
        <v>0</v>
      </c>
      <c r="CR434" s="1700">
        <f>IFERROR(VLOOKUP($A434,'2007'!$C$3:$M$238,7,FALSE),0)</f>
        <v>0</v>
      </c>
      <c r="CS434" s="1691">
        <f>IFERROR(VLOOKUP($A434,'2007'!$C$3:$M$238,8,FALSE),0)</f>
        <v>0</v>
      </c>
      <c r="CT434" s="1691">
        <f>IFERROR(VLOOKUP($A434,'2007'!$C$3:$M$238,9,FALSE),0)</f>
        <v>0</v>
      </c>
      <c r="CU434" s="1691">
        <f>IFERROR(VLOOKUP($A434,'2007'!$C$3:$M$238,10,FALSE),0)</f>
        <v>0</v>
      </c>
      <c r="CV434" s="1740">
        <f>IFERROR(VLOOKUP($A434,'2007'!$C$3:$M$238,11,FALSE),0)</f>
        <v>0</v>
      </c>
      <c r="CW434" s="1700">
        <f>IFERROR(VLOOKUP($A434,'2006'!$A$2:$F$200,2,FALSE),0)</f>
        <v>0</v>
      </c>
      <c r="CX434" s="1691">
        <f>IFERROR(VLOOKUP($A434,'2006'!$A$2:$F$200,4,FALSE),0)</f>
        <v>0</v>
      </c>
      <c r="CY434" s="1691">
        <f>IFERROR(VLOOKUP($A434,'2006'!$A$2:$F$200,5,FALSE),0)</f>
        <v>0</v>
      </c>
      <c r="CZ434" s="1740">
        <f>IFERROR(VLOOKUP($A434,'2006'!$A$2:$F$200,6,FALSE),0)</f>
        <v>0</v>
      </c>
      <c r="DA434" s="1700">
        <f>IFERROR(VLOOKUP($A434,'2005'!$C$3:$M$205,8,FALSE),0)</f>
        <v>0</v>
      </c>
      <c r="DB434" s="1691">
        <f>IFERROR(VLOOKUP($A434,'2005'!$C$3:$M$205,9,FALSE),0)</f>
        <v>0</v>
      </c>
      <c r="DC434" s="1691">
        <f>IFERROR(VLOOKUP($A434,'2005'!$C$3:$M$205,10,FALSE),0)</f>
        <v>0</v>
      </c>
      <c r="DD434" s="1740">
        <f>IFERROR(VLOOKUP($A434,'2005'!$C$3:$M$205,11,FALSE),0)</f>
        <v>0</v>
      </c>
      <c r="DE434" s="1700">
        <f>IFERROR(VLOOKUP($A434,'2004'!$C$3:$M$213,8,FALSE),0)</f>
        <v>0</v>
      </c>
      <c r="DF434" s="1691">
        <f>IFERROR(VLOOKUP($A434,'2004'!$C$3:$M$213,9,FALSE),0)</f>
        <v>0</v>
      </c>
      <c r="DG434" s="1691">
        <f>IFERROR(VLOOKUP($A434,'2004'!$C$3:$M$213,10,FALSE),0)</f>
        <v>0</v>
      </c>
      <c r="DH434" s="1740">
        <f>IFERROR(VLOOKUP($A434,'2004'!$C$3:$M$213,11,FALSE),0)</f>
        <v>0</v>
      </c>
      <c r="DI434" s="1700">
        <f>IFERROR(VLOOKUP($A434,'2003'!$C$3:$Q$214,12,FALSE),0)</f>
        <v>0</v>
      </c>
      <c r="DJ434" s="1691">
        <f>IFERROR(VLOOKUP($A434,'2003'!$C$3:$Q$214,13,FALSE),0)</f>
        <v>0</v>
      </c>
      <c r="DK434" s="1691">
        <f>IFERROR(VLOOKUP($A434,'2003'!$C$3:$Q$214,14,FALSE),0)</f>
        <v>0</v>
      </c>
      <c r="DL434" s="1740">
        <f>IFERROR(VLOOKUP($A434,'2003'!$C$3:$Q$214,15,FALSE),0)</f>
        <v>0</v>
      </c>
      <c r="DM434" s="1700">
        <f>IFERROR(VLOOKUP($A434,'2002'!$D$3:$R$214,12,FALSE),0)</f>
        <v>0</v>
      </c>
      <c r="DN434" s="1691">
        <f>IFERROR(VLOOKUP($A434,'2002'!$D$3:$R$214,13,FALSE),0)</f>
        <v>0</v>
      </c>
      <c r="DO434" s="1691">
        <f>IFERROR(VLOOKUP($A434,'2002'!$D$3:$R$214,14,FALSE),0)</f>
        <v>0</v>
      </c>
      <c r="DP434" s="1788">
        <f>IFERROR(VLOOKUP($A434,'2002'!$D$3:$R$214,15,FALSE),0)</f>
        <v>0</v>
      </c>
      <c r="DQ434" s="1700">
        <f>IFERROR(VLOOKUP($A434,'Pre 2002'!$C$3:$CK$382,84,FALSE),0)</f>
        <v>327</v>
      </c>
      <c r="DR434" s="1695">
        <f>IFERROR(VLOOKUP($A434,'Pre 2002'!$C$3:$CK$382,85,FALSE),0)</f>
        <v>164</v>
      </c>
      <c r="DS434" s="1695">
        <f>IFERROR(VLOOKUP($A434,'Pre 2002'!$C$3:$CK$382,86,FALSE),0)</f>
        <v>2</v>
      </c>
      <c r="DT434" s="1790">
        <f>IFERROR(VLOOKUP($A434,'Pre 2002'!$C$3:$CK$382,87,FALSE),0)</f>
        <v>0.50152905198776754</v>
      </c>
      <c r="DU434" s="1741">
        <f>IFERROR(VLOOKUP(A434,'Pre 2002'!$C$3:$CG$382,83,FALSE),0)</f>
        <v>8</v>
      </c>
    </row>
    <row r="435" spans="1:125">
      <c r="A435" s="1778" t="s">
        <v>1945</v>
      </c>
      <c r="B435" s="1562">
        <f t="shared" si="150"/>
        <v>437</v>
      </c>
      <c r="C435" s="1562">
        <f t="shared" si="151"/>
        <v>219</v>
      </c>
      <c r="D435" s="1562">
        <f t="shared" si="152"/>
        <v>2</v>
      </c>
      <c r="E435" s="1563">
        <f t="shared" si="153"/>
        <v>0.50114416475972545</v>
      </c>
      <c r="F435" s="1786">
        <f t="shared" si="154"/>
        <v>8</v>
      </c>
      <c r="G435" s="1595" t="s">
        <v>2159</v>
      </c>
      <c r="H435" s="1567">
        <f t="shared" si="170"/>
        <v>8</v>
      </c>
      <c r="I435" s="1734">
        <f t="shared" si="171"/>
        <v>437</v>
      </c>
      <c r="J435" s="1734">
        <f t="shared" si="172"/>
        <v>219</v>
      </c>
      <c r="K435" s="1734">
        <f t="shared" si="173"/>
        <v>2</v>
      </c>
      <c r="L435" s="1806">
        <f t="shared" si="174"/>
        <v>0.50114416475972545</v>
      </c>
      <c r="O435" s="1700">
        <f>IFERROR(VLOOKUP($A435,'2022'!$B$2:$K$174,3,FALSE),0)</f>
        <v>0</v>
      </c>
      <c r="P435" s="1858">
        <f>IFERROR(VLOOKUP($A435,'2022'!$B$2:$K$174,4,FALSE),0)</f>
        <v>0</v>
      </c>
      <c r="Q435" s="1858">
        <f>IFERROR(VLOOKUP($A435,'2022'!$B$2:$K$174,5,FALSE),0)</f>
        <v>0</v>
      </c>
      <c r="R435" s="1858">
        <f>IFERROR(VLOOKUP($A435,'2022'!$B$2:$K$174,8,FALSE),0)</f>
        <v>0</v>
      </c>
      <c r="S435" s="1740">
        <f>IFERROR(VLOOKUP($A435,'2022'!$B$2:$K$174,10,FALSE),0)</f>
        <v>0</v>
      </c>
      <c r="T435" s="1700">
        <f>IFERROR(VLOOKUP($A435,'2021'!$B$2:$K$174,3,FALSE),0)</f>
        <v>0</v>
      </c>
      <c r="U435" s="1843">
        <f>IFERROR(VLOOKUP($A435,'2021'!$B$2:$K$174,4,FALSE),0)</f>
        <v>0</v>
      </c>
      <c r="V435" s="1843">
        <f>IFERROR(VLOOKUP($A435,'2021'!$B$2:$K$174,5,FALSE),0)</f>
        <v>0</v>
      </c>
      <c r="W435" s="1843">
        <f>IFERROR(VLOOKUP($A435,'2021'!$B$2:$K$174,8,FALSE),0)</f>
        <v>0</v>
      </c>
      <c r="X435" s="1740">
        <f>IFERROR(VLOOKUP($A435,'2021'!$B$2:$K$174,10,FALSE),0)</f>
        <v>0</v>
      </c>
      <c r="Y435" s="1700">
        <f>IFERROR(VLOOKUP($A435,'2020'!$B$2:$K$170,3,FALSE),0)</f>
        <v>0</v>
      </c>
      <c r="Z435" s="1829">
        <f>IFERROR(VLOOKUP($A435,'2020'!$B$2:$K$170,4,FALSE),0)</f>
        <v>0</v>
      </c>
      <c r="AA435" s="1829">
        <f>IFERROR(VLOOKUP($A435,'2020'!$B$2:$K$170,5,FALSE),0)</f>
        <v>0</v>
      </c>
      <c r="AB435" s="1829">
        <f>IFERROR(VLOOKUP($A435,'2020'!$B$2:$K$170,8,FALSE),0)</f>
        <v>0</v>
      </c>
      <c r="AC435" s="1740">
        <f>IFERROR(VLOOKUP($A435,'2020'!$B$2:$K$170,10,FALSE),0)</f>
        <v>0</v>
      </c>
      <c r="AD435" s="1700">
        <f>IFERROR(VLOOKUP($A435,'2019'!$B$2:$K$170,3,FALSE),0)</f>
        <v>0</v>
      </c>
      <c r="AE435" s="1823">
        <f>IFERROR(VLOOKUP($A435,'2019'!$B$2:$K$170,4,FALSE),0)</f>
        <v>0</v>
      </c>
      <c r="AF435" s="1823">
        <f>IFERROR(VLOOKUP($A435,'2019'!$B$2:$K$170,5,FALSE),0)</f>
        <v>0</v>
      </c>
      <c r="AG435" s="1823">
        <f>IFERROR(VLOOKUP($A435,'2019'!$B$2:$K$170,8,FALSE),0)</f>
        <v>0</v>
      </c>
      <c r="AH435" s="1740">
        <f>IFERROR(VLOOKUP($A435,'2019'!$B$2:$K$170,10,FALSE),0)</f>
        <v>0</v>
      </c>
      <c r="AI435" s="1700">
        <f>IFERROR(VLOOKUP($A435,'2018'!$B$2:$K$170,3,FALSE),0)</f>
        <v>0</v>
      </c>
      <c r="AJ435" s="1821">
        <f>IFERROR(VLOOKUP($A435,'2018'!$B$2:$K$170,4,FALSE),0)</f>
        <v>0</v>
      </c>
      <c r="AK435" s="1821">
        <f>IFERROR(VLOOKUP($A435,'2018'!$B$2:$K$170,5,FALSE),0)</f>
        <v>0</v>
      </c>
      <c r="AL435" s="1821">
        <f>IFERROR(VLOOKUP($A435,'2018'!$B$2:$K$170,8,FALSE),0)</f>
        <v>0</v>
      </c>
      <c r="AM435" s="1740">
        <f>IFERROR(VLOOKUP($A435,'2018'!$B$2:$K$170,10,FALSE),0)</f>
        <v>0</v>
      </c>
      <c r="AN435" s="1700">
        <f>IFERROR(VLOOKUP($A435,'2017'!$B$2:$J$163,2,FALSE),0)</f>
        <v>0</v>
      </c>
      <c r="AO435" s="1815">
        <f>IFERROR(VLOOKUP($A435,'2017'!$B$2:$J$163,3,FALSE),0)</f>
        <v>0</v>
      </c>
      <c r="AP435" s="1815">
        <f>IFERROR(VLOOKUP($A435,'2017'!$B$2:$J$163,4,FALSE),0)</f>
        <v>0</v>
      </c>
      <c r="AQ435" s="1815">
        <f>IFERROR(VLOOKUP($A435,'2017'!$B$2:$J$163,7,FALSE),0)</f>
        <v>0</v>
      </c>
      <c r="AR435" s="1740">
        <f>IFERROR(VLOOKUP($A435,'2017'!$B$2:$J$163,9,FALSE),0)</f>
        <v>0</v>
      </c>
      <c r="AS435" s="1700">
        <f>IFERROR(VLOOKUP($A435,'2016'!$B$2:$K$165,3,FALSE),0)</f>
        <v>0</v>
      </c>
      <c r="AT435" s="1796">
        <f>IFERROR(VLOOKUP($A435,'2016'!$B$2:$K$165,4,FALSE),0)</f>
        <v>0</v>
      </c>
      <c r="AU435" s="1796">
        <f>IFERROR(VLOOKUP($A435,'2016'!$B$2:$K$165,5,FALSE),0)</f>
        <v>0</v>
      </c>
      <c r="AV435" s="1796">
        <f>IFERROR(VLOOKUP($A435,'2016'!$B$2:$K$165,8,FALSE),0)</f>
        <v>0</v>
      </c>
      <c r="AW435" s="1740">
        <f>IFERROR(VLOOKUP($A435,'2016'!$B$2:$K$165,10,FALSE),0)</f>
        <v>0</v>
      </c>
      <c r="AX435" s="1700">
        <f>IFERROR(VLOOKUP($A435,'2015'!$B$2:$K$165,3,FALSE),0)</f>
        <v>0</v>
      </c>
      <c r="AY435" s="1695">
        <f>IFERROR(VLOOKUP($A435,'2015'!$B$2:$K$165,4,FALSE),0)</f>
        <v>0</v>
      </c>
      <c r="AZ435" s="1695">
        <f>IFERROR(VLOOKUP($A435,'2015'!$B$2:$K$165,5,FALSE),0)</f>
        <v>0</v>
      </c>
      <c r="BA435" s="1695">
        <f>IFERROR(VLOOKUP($A435,'2015'!$B$2:$K$165,8,FALSE),0)</f>
        <v>0</v>
      </c>
      <c r="BB435" s="1740">
        <f>IFERROR(VLOOKUP($A435,'2015'!$B$2:$K$165,10,FALSE),0)</f>
        <v>0</v>
      </c>
      <c r="BC435" s="1700">
        <f>IFERROR(VLOOKUP($A435,'2014'!$B$2:$K$157,3,FALSE),0)</f>
        <v>0</v>
      </c>
      <c r="BD435" s="1691">
        <f>IFERROR(VLOOKUP($A435,'2014'!$B$2:$K$157,4,FALSE),0)</f>
        <v>0</v>
      </c>
      <c r="BE435" s="1691">
        <f>IFERROR(VLOOKUP($A435,'2014'!$B$2:$K$157,5,FALSE),0)</f>
        <v>0</v>
      </c>
      <c r="BF435" s="1691">
        <f>IFERROR(VLOOKUP($A435,'2014'!$B$2:$K$157,8,FALSE),0)</f>
        <v>0</v>
      </c>
      <c r="BG435" s="1740">
        <f>IFERROR(VLOOKUP($A435,'2014'!$B$2:$K$157,10,FALSE),0)</f>
        <v>0</v>
      </c>
      <c r="BH435" s="1700">
        <f>IFERROR(VLOOKUP($A435,'2013'!$D$4:$I$249,2,FALSE),0)</f>
        <v>0</v>
      </c>
      <c r="BI435" s="1691">
        <f>IFERROR(VLOOKUP($A435,'2013'!$D$4:$I$249,3,FALSE),0)</f>
        <v>0</v>
      </c>
      <c r="BJ435" s="1691">
        <f>IFERROR(VLOOKUP($A435,'2013'!$D$4:$I$249,4,FALSE),0)</f>
        <v>0</v>
      </c>
      <c r="BK435" s="1691">
        <f>IFERROR(VLOOKUP($A435,'2013'!$D$4:$I$249,5,FALSE),0)</f>
        <v>0</v>
      </c>
      <c r="BL435" s="1740">
        <f>IFERROR(VLOOKUP($A435,'2013'!$D$4:$I$249,6,FALSE),0)</f>
        <v>0</v>
      </c>
      <c r="BM435" s="1737">
        <f>IFERROR(VLOOKUP($A435,'2012'!$D$3:$O$172,2,FALSE),0)</f>
        <v>0</v>
      </c>
      <c r="BN435" s="1691">
        <f>IFERROR(VLOOKUP($A435,'2012'!$D$3:$O$172,3,FALSE),0)</f>
        <v>0</v>
      </c>
      <c r="BO435" s="1743">
        <f>IFERROR(VLOOKUP($A435,'2012'!$D$3:$O$172,4,FALSE),0)</f>
        <v>0</v>
      </c>
      <c r="BP435" s="1700">
        <f>IFERROR(VLOOKUP($A435,'2012'!$D$3:$O$172,5,FALSE),0)</f>
        <v>0</v>
      </c>
      <c r="BQ435" s="1691">
        <f>IFERROR(VLOOKUP($A435,'2012'!$D$3:$O$172,6,FALSE),0)</f>
        <v>0</v>
      </c>
      <c r="BR435" s="1691">
        <f>IFERROR(VLOOKUP($A435,'2012'!$D$3:$O$172,7,FALSE),0)</f>
        <v>0</v>
      </c>
      <c r="BS435" s="1691">
        <f>IFERROR(VLOOKUP($A435,'2012'!$D$3:$O$172,8,FALSE),0)</f>
        <v>0</v>
      </c>
      <c r="BT435" s="1740">
        <f>IFERROR(VLOOKUP($A435,'2012'!$D$3:$O$172,9,FALSE),0)</f>
        <v>0</v>
      </c>
      <c r="BX435" s="1700">
        <f>IFERROR(VLOOKUP($A435,'2011'!$D$4:$I$251,2,FALSE),0)</f>
        <v>0</v>
      </c>
      <c r="BY435" s="1691">
        <f>IFERROR(VLOOKUP($A435,'2011'!$D$4:$I$251,3,FALSE),0)</f>
        <v>0</v>
      </c>
      <c r="BZ435" s="1691">
        <f>IFERROR(VLOOKUP($A435,'2011'!$D$4:$I$251,4,FALSE),0)</f>
        <v>0</v>
      </c>
      <c r="CA435" s="1691">
        <f>IFERROR(VLOOKUP($A435,'2011'!$D$4:$I$251,5,FALSE),0)</f>
        <v>0</v>
      </c>
      <c r="CB435" s="1740">
        <f>IFERROR(VLOOKUP($A435,'2011'!$D$4:$I$251,6,FALSE),0)</f>
        <v>0</v>
      </c>
      <c r="CC435" s="1700">
        <f>IFERROR(VLOOKUP($A435,'2010'!$C$3:$H$234,2,FALSE),0)</f>
        <v>0</v>
      </c>
      <c r="CD435" s="1691">
        <f>IFERROR(VLOOKUP($A435,'2010'!$C$3:$H$234,3,FALSE),0)</f>
        <v>0</v>
      </c>
      <c r="CE435" s="1691">
        <f>IFERROR(VLOOKUP($A435,'2010'!$C$3:$H$234,4,FALSE),0)</f>
        <v>0</v>
      </c>
      <c r="CF435" s="1691">
        <f>IFERROR(VLOOKUP($A435,'2010'!$C$3:$H$234,5,FALSE),0)</f>
        <v>0</v>
      </c>
      <c r="CG435" s="1740">
        <f>IFERROR(VLOOKUP($A435,'2010'!$C$3:$H$234,6,FALSE),0)</f>
        <v>0</v>
      </c>
      <c r="CH435" s="1700">
        <f>IFERROR(VLOOKUP($A435,'2009'!$C$3:$H$242,2,FALSE),0)</f>
        <v>0</v>
      </c>
      <c r="CI435" s="1691">
        <f>IFERROR(VLOOKUP($A435,'2009'!$C$3:$H$242,3,FALSE),0)</f>
        <v>0</v>
      </c>
      <c r="CJ435" s="1691">
        <f>IFERROR(VLOOKUP($A435,'2009'!$C$3:$H$242,4,FALSE),0)</f>
        <v>0</v>
      </c>
      <c r="CK435" s="1691">
        <f>IFERROR(VLOOKUP($A435,'2009'!$C$3:$H$242,5,FALSE),0)</f>
        <v>0</v>
      </c>
      <c r="CL435" s="1740">
        <f>IFERROR(VLOOKUP($A435,'2009'!$C$3:$H$242,6,FALSE),0)</f>
        <v>0</v>
      </c>
      <c r="CM435" s="1700">
        <f>IFERROR(VLOOKUP($A435,'2008'!$C$3:$H$229,2,FALSE),0)</f>
        <v>0</v>
      </c>
      <c r="CN435" s="1691">
        <f>IFERROR(VLOOKUP($A435,'2008'!$C$3:$H$229,3,FALSE),0)</f>
        <v>0</v>
      </c>
      <c r="CO435" s="1691">
        <f>IFERROR(VLOOKUP($A435,'2008'!$C$3:$H$229,4,FALSE),0)</f>
        <v>0</v>
      </c>
      <c r="CP435" s="1691">
        <f>IFERROR(VLOOKUP($A435,'2008'!$C$3:$H$229,5,FALSE),0)</f>
        <v>0</v>
      </c>
      <c r="CQ435" s="1740">
        <f>IFERROR(VLOOKUP($A435,'2008'!$C$3:$H$229,6,FALSE),0)</f>
        <v>0</v>
      </c>
      <c r="CR435" s="1700">
        <f>IFERROR(VLOOKUP($A435,'2007'!$C$3:$M$238,7,FALSE),0)</f>
        <v>0</v>
      </c>
      <c r="CS435" s="1691">
        <f>IFERROR(VLOOKUP($A435,'2007'!$C$3:$M$238,8,FALSE),0)</f>
        <v>0</v>
      </c>
      <c r="CT435" s="1691">
        <f>IFERROR(VLOOKUP($A435,'2007'!$C$3:$M$238,9,FALSE),0)</f>
        <v>0</v>
      </c>
      <c r="CU435" s="1691">
        <f>IFERROR(VLOOKUP($A435,'2007'!$C$3:$M$238,10,FALSE),0)</f>
        <v>0</v>
      </c>
      <c r="CV435" s="1740">
        <f>IFERROR(VLOOKUP($A435,'2007'!$C$3:$M$238,11,FALSE),0)</f>
        <v>0</v>
      </c>
      <c r="CW435" s="1700">
        <f>IFERROR(VLOOKUP($A435,'2006'!$A$2:$F$200,2,FALSE),0)</f>
        <v>0</v>
      </c>
      <c r="CX435" s="1691">
        <f>IFERROR(VLOOKUP($A435,'2006'!$A$2:$F$200,4,FALSE),0)</f>
        <v>0</v>
      </c>
      <c r="CY435" s="1691">
        <f>IFERROR(VLOOKUP($A435,'2006'!$A$2:$F$200,5,FALSE),0)</f>
        <v>0</v>
      </c>
      <c r="CZ435" s="1740">
        <f>IFERROR(VLOOKUP($A435,'2006'!$A$2:$F$200,6,FALSE),0)</f>
        <v>0</v>
      </c>
      <c r="DA435" s="1700">
        <f>IFERROR(VLOOKUP($A435,'2005'!$C$3:$M$205,8,FALSE),0)</f>
        <v>0</v>
      </c>
      <c r="DB435" s="1691">
        <f>IFERROR(VLOOKUP($A435,'2005'!$C$3:$M$205,9,FALSE),0)</f>
        <v>0</v>
      </c>
      <c r="DC435" s="1691">
        <f>IFERROR(VLOOKUP($A435,'2005'!$C$3:$M$205,10,FALSE),0)</f>
        <v>0</v>
      </c>
      <c r="DD435" s="1740">
        <f>IFERROR(VLOOKUP($A435,'2005'!$C$3:$M$205,11,FALSE),0)</f>
        <v>0</v>
      </c>
      <c r="DE435" s="1700">
        <f>IFERROR(VLOOKUP($A435,'2004'!$C$3:$M$213,8,FALSE),0)</f>
        <v>0</v>
      </c>
      <c r="DF435" s="1691">
        <f>IFERROR(VLOOKUP($A435,'2004'!$C$3:$M$213,9,FALSE),0)</f>
        <v>0</v>
      </c>
      <c r="DG435" s="1691">
        <f>IFERROR(VLOOKUP($A435,'2004'!$C$3:$M$213,10,FALSE),0)</f>
        <v>0</v>
      </c>
      <c r="DH435" s="1740">
        <f>IFERROR(VLOOKUP($A435,'2004'!$C$3:$M$213,11,FALSE),0)</f>
        <v>0</v>
      </c>
      <c r="DI435" s="1700">
        <f>IFERROR(VLOOKUP($A435,'2003'!$C$3:$Q$214,12,FALSE),0)</f>
        <v>0</v>
      </c>
      <c r="DJ435" s="1691">
        <f>IFERROR(VLOOKUP($A435,'2003'!$C$3:$Q$214,13,FALSE),0)</f>
        <v>0</v>
      </c>
      <c r="DK435" s="1691">
        <f>IFERROR(VLOOKUP($A435,'2003'!$C$3:$Q$214,14,FALSE),0)</f>
        <v>0</v>
      </c>
      <c r="DL435" s="1740">
        <f>IFERROR(VLOOKUP($A435,'2003'!$C$3:$Q$214,15,FALSE),0)</f>
        <v>0</v>
      </c>
      <c r="DM435" s="1700">
        <f>IFERROR(VLOOKUP($A435,'2002'!$D$3:$R$214,12,FALSE),0)</f>
        <v>0</v>
      </c>
      <c r="DN435" s="1691">
        <f>IFERROR(VLOOKUP($A435,'2002'!$D$3:$R$214,13,FALSE),0)</f>
        <v>0</v>
      </c>
      <c r="DO435" s="1691">
        <f>IFERROR(VLOOKUP($A435,'2002'!$D$3:$R$214,14,FALSE),0)</f>
        <v>0</v>
      </c>
      <c r="DP435" s="1788">
        <f>IFERROR(VLOOKUP($A435,'2002'!$D$3:$R$214,15,FALSE),0)</f>
        <v>0</v>
      </c>
      <c r="DQ435" s="1700">
        <f>IFERROR(VLOOKUP($A435,'Pre 2002'!$C$3:$CK$382,84,FALSE),0)</f>
        <v>437</v>
      </c>
      <c r="DR435" s="1695">
        <f>IFERROR(VLOOKUP($A435,'Pre 2002'!$C$3:$CK$382,85,FALSE),0)</f>
        <v>219</v>
      </c>
      <c r="DS435" s="1695">
        <f>IFERROR(VLOOKUP($A435,'Pre 2002'!$C$3:$CK$382,86,FALSE),0)</f>
        <v>2</v>
      </c>
      <c r="DT435" s="1790">
        <f>IFERROR(VLOOKUP($A435,'Pre 2002'!$C$3:$CK$382,87,FALSE),0)</f>
        <v>0.50114416475972545</v>
      </c>
      <c r="DU435" s="1741">
        <f>IFERROR(VLOOKUP(A435,'Pre 2002'!$C$3:$CG$382,83,FALSE),0)</f>
        <v>8</v>
      </c>
    </row>
    <row r="436" spans="1:125">
      <c r="A436" s="1778" t="s">
        <v>1145</v>
      </c>
      <c r="B436" s="1562">
        <f t="shared" si="150"/>
        <v>138</v>
      </c>
      <c r="C436" s="1562">
        <f t="shared" si="151"/>
        <v>69</v>
      </c>
      <c r="D436" s="1562">
        <f t="shared" si="152"/>
        <v>2</v>
      </c>
      <c r="E436" s="1563">
        <f t="shared" si="153"/>
        <v>0.5</v>
      </c>
      <c r="F436" s="1786">
        <f t="shared" si="154"/>
        <v>4</v>
      </c>
      <c r="G436" s="1595" t="s">
        <v>2159</v>
      </c>
      <c r="H436" s="1567">
        <f t="shared" si="170"/>
        <v>4</v>
      </c>
      <c r="I436" s="1734">
        <f t="shared" si="171"/>
        <v>138</v>
      </c>
      <c r="J436" s="1734">
        <f t="shared" si="172"/>
        <v>69</v>
      </c>
      <c r="K436" s="1734">
        <f t="shared" si="173"/>
        <v>2</v>
      </c>
      <c r="L436" s="1806">
        <f t="shared" si="174"/>
        <v>0.5</v>
      </c>
      <c r="O436" s="1700">
        <f>IFERROR(VLOOKUP($A436,'2022'!$B$2:$K$174,3,FALSE),0)</f>
        <v>0</v>
      </c>
      <c r="P436" s="1858">
        <f>IFERROR(VLOOKUP($A436,'2022'!$B$2:$K$174,4,FALSE),0)</f>
        <v>0</v>
      </c>
      <c r="Q436" s="1858">
        <f>IFERROR(VLOOKUP($A436,'2022'!$B$2:$K$174,5,FALSE),0)</f>
        <v>0</v>
      </c>
      <c r="R436" s="1858">
        <f>IFERROR(VLOOKUP($A436,'2022'!$B$2:$K$174,8,FALSE),0)</f>
        <v>0</v>
      </c>
      <c r="S436" s="1740">
        <f>IFERROR(VLOOKUP($A436,'2022'!$B$2:$K$174,10,FALSE),0)</f>
        <v>0</v>
      </c>
      <c r="T436" s="1700">
        <f>IFERROR(VLOOKUP($A436,'2021'!$B$2:$K$174,3,FALSE),0)</f>
        <v>0</v>
      </c>
      <c r="U436" s="1843">
        <f>IFERROR(VLOOKUP($A436,'2021'!$B$2:$K$174,4,FALSE),0)</f>
        <v>0</v>
      </c>
      <c r="V436" s="1843">
        <f>IFERROR(VLOOKUP($A436,'2021'!$B$2:$K$174,5,FALSE),0)</f>
        <v>0</v>
      </c>
      <c r="W436" s="1843">
        <f>IFERROR(VLOOKUP($A436,'2021'!$B$2:$K$174,8,FALSE),0)</f>
        <v>0</v>
      </c>
      <c r="X436" s="1740">
        <f>IFERROR(VLOOKUP($A436,'2021'!$B$2:$K$174,10,FALSE),0)</f>
        <v>0</v>
      </c>
      <c r="Y436" s="1700">
        <f>IFERROR(VLOOKUP($A436,'2020'!$B$2:$K$170,3,FALSE),0)</f>
        <v>0</v>
      </c>
      <c r="Z436" s="1829">
        <f>IFERROR(VLOOKUP($A436,'2020'!$B$2:$K$170,4,FALSE),0)</f>
        <v>0</v>
      </c>
      <c r="AA436" s="1829">
        <f>IFERROR(VLOOKUP($A436,'2020'!$B$2:$K$170,5,FALSE),0)</f>
        <v>0</v>
      </c>
      <c r="AB436" s="1829">
        <f>IFERROR(VLOOKUP($A436,'2020'!$B$2:$K$170,8,FALSE),0)</f>
        <v>0</v>
      </c>
      <c r="AC436" s="1740">
        <f>IFERROR(VLOOKUP($A436,'2020'!$B$2:$K$170,10,FALSE),0)</f>
        <v>0</v>
      </c>
      <c r="AD436" s="1700">
        <f>IFERROR(VLOOKUP($A436,'2019'!$B$2:$K$170,3,FALSE),0)</f>
        <v>0</v>
      </c>
      <c r="AE436" s="1823">
        <f>IFERROR(VLOOKUP($A436,'2019'!$B$2:$K$170,4,FALSE),0)</f>
        <v>0</v>
      </c>
      <c r="AF436" s="1823">
        <f>IFERROR(VLOOKUP($A436,'2019'!$B$2:$K$170,5,FALSE),0)</f>
        <v>0</v>
      </c>
      <c r="AG436" s="1823">
        <f>IFERROR(VLOOKUP($A436,'2019'!$B$2:$K$170,8,FALSE),0)</f>
        <v>0</v>
      </c>
      <c r="AH436" s="1740">
        <f>IFERROR(VLOOKUP($A436,'2019'!$B$2:$K$170,10,FALSE),0)</f>
        <v>0</v>
      </c>
      <c r="AI436" s="1700">
        <f>IFERROR(VLOOKUP($A436,'2018'!$B$2:$K$170,3,FALSE),0)</f>
        <v>0</v>
      </c>
      <c r="AJ436" s="1821">
        <f>IFERROR(VLOOKUP($A436,'2018'!$B$2:$K$170,4,FALSE),0)</f>
        <v>0</v>
      </c>
      <c r="AK436" s="1821">
        <f>IFERROR(VLOOKUP($A436,'2018'!$B$2:$K$170,5,FALSE),0)</f>
        <v>0</v>
      </c>
      <c r="AL436" s="1821">
        <f>IFERROR(VLOOKUP($A436,'2018'!$B$2:$K$170,8,FALSE),0)</f>
        <v>0</v>
      </c>
      <c r="AM436" s="1740">
        <f>IFERROR(VLOOKUP($A436,'2018'!$B$2:$K$170,10,FALSE),0)</f>
        <v>0</v>
      </c>
      <c r="AN436" s="1700">
        <f>IFERROR(VLOOKUP($A436,'2017'!$B$2:$J$163,2,FALSE),0)</f>
        <v>0</v>
      </c>
      <c r="AO436" s="1815">
        <f>IFERROR(VLOOKUP($A436,'2017'!$B$2:$J$163,3,FALSE),0)</f>
        <v>0</v>
      </c>
      <c r="AP436" s="1815">
        <f>IFERROR(VLOOKUP($A436,'2017'!$B$2:$J$163,4,FALSE),0)</f>
        <v>0</v>
      </c>
      <c r="AQ436" s="1815">
        <f>IFERROR(VLOOKUP($A436,'2017'!$B$2:$J$163,7,FALSE),0)</f>
        <v>0</v>
      </c>
      <c r="AR436" s="1740">
        <f>IFERROR(VLOOKUP($A436,'2017'!$B$2:$J$163,9,FALSE),0)</f>
        <v>0</v>
      </c>
      <c r="AS436" s="1700">
        <f>IFERROR(VLOOKUP($A436,'2016'!$B$2:$K$165,3,FALSE),0)</f>
        <v>0</v>
      </c>
      <c r="AT436" s="1796">
        <f>IFERROR(VLOOKUP($A436,'2016'!$B$2:$K$165,4,FALSE),0)</f>
        <v>0</v>
      </c>
      <c r="AU436" s="1796">
        <f>IFERROR(VLOOKUP($A436,'2016'!$B$2:$K$165,5,FALSE),0)</f>
        <v>0</v>
      </c>
      <c r="AV436" s="1796">
        <f>IFERROR(VLOOKUP($A436,'2016'!$B$2:$K$165,8,FALSE),0)</f>
        <v>0</v>
      </c>
      <c r="AW436" s="1740">
        <f>IFERROR(VLOOKUP($A436,'2016'!$B$2:$K$165,10,FALSE),0)</f>
        <v>0</v>
      </c>
      <c r="AX436" s="1700">
        <f>IFERROR(VLOOKUP($A436,'2015'!$B$2:$K$165,3,FALSE),0)</f>
        <v>0</v>
      </c>
      <c r="AY436" s="1695">
        <f>IFERROR(VLOOKUP($A436,'2015'!$B$2:$K$165,4,FALSE),0)</f>
        <v>0</v>
      </c>
      <c r="AZ436" s="1695">
        <f>IFERROR(VLOOKUP($A436,'2015'!$B$2:$K$165,5,FALSE),0)</f>
        <v>0</v>
      </c>
      <c r="BA436" s="1695">
        <f>IFERROR(VLOOKUP($A436,'2015'!$B$2:$K$165,8,FALSE),0)</f>
        <v>0</v>
      </c>
      <c r="BB436" s="1740">
        <f>IFERROR(VLOOKUP($A436,'2015'!$B$2:$K$165,10,FALSE),0)</f>
        <v>0</v>
      </c>
      <c r="BC436" s="1700">
        <f>IFERROR(VLOOKUP($A436,'2014'!$B$2:$K$157,3,FALSE),0)</f>
        <v>0</v>
      </c>
      <c r="BD436" s="1691">
        <f>IFERROR(VLOOKUP($A436,'2014'!$B$2:$K$157,4,FALSE),0)</f>
        <v>0</v>
      </c>
      <c r="BE436" s="1691">
        <f>IFERROR(VLOOKUP($A436,'2014'!$B$2:$K$157,5,FALSE),0)</f>
        <v>0</v>
      </c>
      <c r="BF436" s="1691">
        <f>IFERROR(VLOOKUP($A436,'2014'!$B$2:$K$157,8,FALSE),0)</f>
        <v>0</v>
      </c>
      <c r="BG436" s="1740">
        <f>IFERROR(VLOOKUP($A436,'2014'!$B$2:$K$157,10,FALSE),0)</f>
        <v>0</v>
      </c>
      <c r="BH436" s="1700">
        <f>IFERROR(VLOOKUP($A436,'2013'!$D$4:$I$249,2,FALSE),0)</f>
        <v>0</v>
      </c>
      <c r="BI436" s="1691">
        <f>IFERROR(VLOOKUP($A436,'2013'!$D$4:$I$249,3,FALSE),0)</f>
        <v>0</v>
      </c>
      <c r="BJ436" s="1691">
        <f>IFERROR(VLOOKUP($A436,'2013'!$D$4:$I$249,4,FALSE),0)</f>
        <v>0</v>
      </c>
      <c r="BK436" s="1691">
        <f>IFERROR(VLOOKUP($A436,'2013'!$D$4:$I$249,5,FALSE),0)</f>
        <v>0</v>
      </c>
      <c r="BL436" s="1740">
        <f>IFERROR(VLOOKUP($A436,'2013'!$D$4:$I$249,6,FALSE),0)</f>
        <v>0</v>
      </c>
      <c r="BM436" s="1737">
        <f>IFERROR(VLOOKUP($A436,'2012'!$D$3:$O$172,2,FALSE),0)</f>
        <v>0</v>
      </c>
      <c r="BN436" s="1691">
        <f>IFERROR(VLOOKUP($A436,'2012'!$D$3:$O$172,3,FALSE),0)</f>
        <v>0</v>
      </c>
      <c r="BO436" s="1743">
        <f>IFERROR(VLOOKUP($A436,'2012'!$D$3:$O$172,4,FALSE),0)</f>
        <v>0</v>
      </c>
      <c r="BP436" s="1700">
        <f>IFERROR(VLOOKUP($A436,'2012'!$D$3:$O$172,5,FALSE),0)</f>
        <v>0</v>
      </c>
      <c r="BQ436" s="1691">
        <f>IFERROR(VLOOKUP($A436,'2012'!$D$3:$O$172,6,FALSE),0)</f>
        <v>0</v>
      </c>
      <c r="BR436" s="1691">
        <f>IFERROR(VLOOKUP($A436,'2012'!$D$3:$O$172,7,FALSE),0)</f>
        <v>0</v>
      </c>
      <c r="BS436" s="1691">
        <f>IFERROR(VLOOKUP($A436,'2012'!$D$3:$O$172,8,FALSE),0)</f>
        <v>0</v>
      </c>
      <c r="BT436" s="1740">
        <f>IFERROR(VLOOKUP($A436,'2012'!$D$3:$O$172,9,FALSE),0)</f>
        <v>0</v>
      </c>
      <c r="BX436" s="1700">
        <f>IFERROR(VLOOKUP($A436,'2011'!$D$4:$I$251,2,FALSE),0)</f>
        <v>0</v>
      </c>
      <c r="BY436" s="1691">
        <f>IFERROR(VLOOKUP($A436,'2011'!$D$4:$I$251,3,FALSE),0)</f>
        <v>0</v>
      </c>
      <c r="BZ436" s="1691">
        <f>IFERROR(VLOOKUP($A436,'2011'!$D$4:$I$251,4,FALSE),0)</f>
        <v>0</v>
      </c>
      <c r="CA436" s="1691">
        <f>IFERROR(VLOOKUP($A436,'2011'!$D$4:$I$251,5,FALSE),0)</f>
        <v>0</v>
      </c>
      <c r="CB436" s="1740">
        <f>IFERROR(VLOOKUP($A436,'2011'!$D$4:$I$251,6,FALSE),0)</f>
        <v>0</v>
      </c>
      <c r="CC436" s="1700">
        <f>IFERROR(VLOOKUP($A436,'2010'!$C$3:$H$234,2,FALSE),0)</f>
        <v>0</v>
      </c>
      <c r="CD436" s="1691">
        <f>IFERROR(VLOOKUP($A436,'2010'!$C$3:$H$234,3,FALSE),0)</f>
        <v>0</v>
      </c>
      <c r="CE436" s="1691">
        <f>IFERROR(VLOOKUP($A436,'2010'!$C$3:$H$234,4,FALSE),0)</f>
        <v>0</v>
      </c>
      <c r="CF436" s="1691">
        <f>IFERROR(VLOOKUP($A436,'2010'!$C$3:$H$234,5,FALSE),0)</f>
        <v>0</v>
      </c>
      <c r="CG436" s="1740">
        <f>IFERROR(VLOOKUP($A436,'2010'!$C$3:$H$234,6,FALSE),0)</f>
        <v>0</v>
      </c>
      <c r="CH436" s="1700">
        <f>IFERROR(VLOOKUP($A436,'2009'!$C$3:$H$242,2,FALSE),0)</f>
        <v>0</v>
      </c>
      <c r="CI436" s="1691">
        <f>IFERROR(VLOOKUP($A436,'2009'!$C$3:$H$242,3,FALSE),0)</f>
        <v>0</v>
      </c>
      <c r="CJ436" s="1691">
        <f>IFERROR(VLOOKUP($A436,'2009'!$C$3:$H$242,4,FALSE),0)</f>
        <v>0</v>
      </c>
      <c r="CK436" s="1691">
        <f>IFERROR(VLOOKUP($A436,'2009'!$C$3:$H$242,5,FALSE),0)</f>
        <v>0</v>
      </c>
      <c r="CL436" s="1740">
        <f>IFERROR(VLOOKUP($A436,'2009'!$C$3:$H$242,6,FALSE),0)</f>
        <v>0</v>
      </c>
      <c r="CM436" s="1700">
        <f>IFERROR(VLOOKUP($A436,'2008'!$C$3:$H$229,2,FALSE),0)</f>
        <v>0</v>
      </c>
      <c r="CN436" s="1691">
        <f>IFERROR(VLOOKUP($A436,'2008'!$C$3:$H$229,3,FALSE),0)</f>
        <v>0</v>
      </c>
      <c r="CO436" s="1691">
        <f>IFERROR(VLOOKUP($A436,'2008'!$C$3:$H$229,4,FALSE),0)</f>
        <v>0</v>
      </c>
      <c r="CP436" s="1691">
        <f>IFERROR(VLOOKUP($A436,'2008'!$C$3:$H$229,5,FALSE),0)</f>
        <v>0</v>
      </c>
      <c r="CQ436" s="1740">
        <f>IFERROR(VLOOKUP($A436,'2008'!$C$3:$H$229,6,FALSE),0)</f>
        <v>0</v>
      </c>
      <c r="CR436" s="1700">
        <f>IFERROR(VLOOKUP($A436,'2007'!$C$3:$M$238,7,FALSE),0)</f>
        <v>51</v>
      </c>
      <c r="CS436" s="1691">
        <f>IFERROR(VLOOKUP($A436,'2007'!$C$3:$M$238,8,FALSE),0)</f>
        <v>11</v>
      </c>
      <c r="CT436" s="1691">
        <f>IFERROR(VLOOKUP($A436,'2007'!$C$3:$M$238,9,FALSE),0)</f>
        <v>26</v>
      </c>
      <c r="CU436" s="1691">
        <f>IFERROR(VLOOKUP($A436,'2007'!$C$3:$M$238,10,FALSE),0)</f>
        <v>0</v>
      </c>
      <c r="CV436" s="1740">
        <f>IFERROR(VLOOKUP($A436,'2007'!$C$3:$M$238,11,FALSE),0)</f>
        <v>0.50980392156862742</v>
      </c>
      <c r="CW436" s="1700">
        <f>IFERROR(VLOOKUP($A436,'2006'!$A$2:$F$200,2,FALSE),0)</f>
        <v>8</v>
      </c>
      <c r="CX436" s="1691">
        <f>IFERROR(VLOOKUP($A436,'2006'!$A$2:$F$200,4,FALSE),0)</f>
        <v>5</v>
      </c>
      <c r="CY436" s="1691">
        <f>IFERROR(VLOOKUP($A436,'2006'!$A$2:$F$200,5,FALSE),0)</f>
        <v>0</v>
      </c>
      <c r="CZ436" s="1740">
        <f>IFERROR(VLOOKUP($A436,'2006'!$A$2:$F$200,6,FALSE),0)</f>
        <v>0.625</v>
      </c>
      <c r="DA436" s="1700">
        <f>IFERROR(VLOOKUP($A436,'2005'!$C$3:$M$205,8,FALSE),0)</f>
        <v>0</v>
      </c>
      <c r="DB436" s="1691">
        <f>IFERROR(VLOOKUP($A436,'2005'!$C$3:$M$205,9,FALSE),0)</f>
        <v>0</v>
      </c>
      <c r="DC436" s="1691">
        <f>IFERROR(VLOOKUP($A436,'2005'!$C$3:$M$205,10,FALSE),0)</f>
        <v>0</v>
      </c>
      <c r="DD436" s="1740">
        <f>IFERROR(VLOOKUP($A436,'2005'!$C$3:$M$205,11,FALSE),0)</f>
        <v>0</v>
      </c>
      <c r="DE436" s="1700">
        <f>IFERROR(VLOOKUP($A436,'2004'!$C$3:$M$213,8,FALSE),0)</f>
        <v>64</v>
      </c>
      <c r="DF436" s="1691">
        <f>IFERROR(VLOOKUP($A436,'2004'!$C$3:$M$213,9,FALSE),0)</f>
        <v>29</v>
      </c>
      <c r="DG436" s="1691">
        <f>IFERROR(VLOOKUP($A436,'2004'!$C$3:$M$213,10,FALSE),0)</f>
        <v>1</v>
      </c>
      <c r="DH436" s="1740">
        <f>IFERROR(VLOOKUP($A436,'2004'!$C$3:$M$213,11,FALSE),0)</f>
        <v>0.453125</v>
      </c>
      <c r="DI436" s="1700">
        <f>IFERROR(VLOOKUP($A436,'2003'!$C$3:$Q$214,12,FALSE),0)</f>
        <v>15</v>
      </c>
      <c r="DJ436" s="1691">
        <f>IFERROR(VLOOKUP($A436,'2003'!$C$3:$Q$214,13,FALSE),0)</f>
        <v>9</v>
      </c>
      <c r="DK436" s="1691">
        <f>IFERROR(VLOOKUP($A436,'2003'!$C$3:$Q$214,14,FALSE),0)</f>
        <v>1</v>
      </c>
      <c r="DL436" s="1740">
        <f>IFERROR(VLOOKUP($A436,'2003'!$C$3:$Q$214,15,FALSE),0)</f>
        <v>0.6</v>
      </c>
      <c r="DM436" s="1700">
        <f>IFERROR(VLOOKUP($A436,'2002'!$D$3:$R$214,12,FALSE),0)</f>
        <v>0</v>
      </c>
      <c r="DN436" s="1691">
        <f>IFERROR(VLOOKUP($A436,'2002'!$D$3:$R$214,13,FALSE),0)</f>
        <v>0</v>
      </c>
      <c r="DO436" s="1691">
        <f>IFERROR(VLOOKUP($A436,'2002'!$D$3:$R$214,14,FALSE),0)</f>
        <v>0</v>
      </c>
      <c r="DP436" s="1788">
        <f>IFERROR(VLOOKUP($A436,'2002'!$D$3:$R$214,15,FALSE),0)</f>
        <v>0</v>
      </c>
      <c r="DQ436" s="1700">
        <f>IFERROR(VLOOKUP($A436,'Pre 2002'!$C$3:$CK$382,84,FALSE),0)</f>
        <v>0</v>
      </c>
      <c r="DR436" s="1695">
        <f>IFERROR(VLOOKUP($A436,'Pre 2002'!$C$3:$CK$382,85,FALSE),0)</f>
        <v>0</v>
      </c>
      <c r="DS436" s="1695">
        <f>IFERROR(VLOOKUP($A436,'Pre 2002'!$C$3:$CK$382,86,FALSE),0)</f>
        <v>0</v>
      </c>
      <c r="DT436" s="1790">
        <f>IFERROR(VLOOKUP($A436,'Pre 2002'!$C$3:$CK$382,87,FALSE),0)</f>
        <v>0</v>
      </c>
      <c r="DU436" s="1741">
        <f>IFERROR(VLOOKUP(A436,'Pre 2002'!$C$3:$CG$382,83,FALSE),0)</f>
        <v>0</v>
      </c>
    </row>
    <row r="437" spans="1:125">
      <c r="A437" s="1778" t="s">
        <v>192</v>
      </c>
      <c r="B437" s="1562">
        <f t="shared" si="150"/>
        <v>788</v>
      </c>
      <c r="C437" s="1562">
        <f t="shared" si="151"/>
        <v>390</v>
      </c>
      <c r="D437" s="1562">
        <f t="shared" si="152"/>
        <v>2</v>
      </c>
      <c r="E437" s="1563">
        <f t="shared" si="153"/>
        <v>0.49492385786802029</v>
      </c>
      <c r="F437" s="1786">
        <f t="shared" si="154"/>
        <v>17</v>
      </c>
      <c r="G437" s="1595">
        <v>2000</v>
      </c>
      <c r="H437" s="1567">
        <f t="shared" si="170"/>
        <v>15</v>
      </c>
      <c r="I437" s="1734">
        <f t="shared" si="171"/>
        <v>711</v>
      </c>
      <c r="J437" s="1734">
        <f t="shared" si="172"/>
        <v>356</v>
      </c>
      <c r="K437" s="1734">
        <f t="shared" si="173"/>
        <v>2</v>
      </c>
      <c r="L437" s="1806">
        <f t="shared" si="174"/>
        <v>0.5007032348804501</v>
      </c>
      <c r="M437" s="1752" t="s">
        <v>19</v>
      </c>
      <c r="N437" s="1798">
        <v>1</v>
      </c>
      <c r="O437" s="1700">
        <f>IFERROR(VLOOKUP($A437,'2022'!$B$2:$K$174,3,FALSE),0)</f>
        <v>0</v>
      </c>
      <c r="P437" s="1858">
        <f>IFERROR(VLOOKUP($A437,'2022'!$B$2:$K$174,4,FALSE),0)</f>
        <v>0</v>
      </c>
      <c r="Q437" s="1858">
        <f>IFERROR(VLOOKUP($A437,'2022'!$B$2:$K$174,5,FALSE),0)</f>
        <v>0</v>
      </c>
      <c r="R437" s="1858">
        <f>IFERROR(VLOOKUP($A437,'2022'!$B$2:$K$174,8,FALSE),0)</f>
        <v>0</v>
      </c>
      <c r="S437" s="1740">
        <f>IFERROR(VLOOKUP($A437,'2022'!$B$2:$K$174,10,FALSE),0)</f>
        <v>0</v>
      </c>
      <c r="T437" s="1700">
        <f>IFERROR(VLOOKUP($A437,'2021'!$B$2:$K$174,3,FALSE),0)</f>
        <v>0</v>
      </c>
      <c r="U437" s="1843">
        <f>IFERROR(VLOOKUP($A437,'2021'!$B$2:$K$174,4,FALSE),0)</f>
        <v>0</v>
      </c>
      <c r="V437" s="1843">
        <f>IFERROR(VLOOKUP($A437,'2021'!$B$2:$K$174,5,FALSE),0)</f>
        <v>0</v>
      </c>
      <c r="W437" s="1843">
        <f>IFERROR(VLOOKUP($A437,'2021'!$B$2:$K$174,8,FALSE),0)</f>
        <v>0</v>
      </c>
      <c r="X437" s="1740">
        <f>IFERROR(VLOOKUP($A437,'2021'!$B$2:$K$174,10,FALSE),0)</f>
        <v>0</v>
      </c>
      <c r="Y437" s="1700">
        <f>IFERROR(VLOOKUP($A437,'2020'!$B$2:$K$170,3,FALSE),0)</f>
        <v>0</v>
      </c>
      <c r="Z437" s="1829">
        <f>IFERROR(VLOOKUP($A437,'2020'!$B$2:$K$170,4,FALSE),0)</f>
        <v>0</v>
      </c>
      <c r="AA437" s="1829">
        <f>IFERROR(VLOOKUP($A437,'2020'!$B$2:$K$170,5,FALSE),0)</f>
        <v>0</v>
      </c>
      <c r="AB437" s="1829">
        <f>IFERROR(VLOOKUP($A437,'2020'!$B$2:$K$170,8,FALSE),0)</f>
        <v>0</v>
      </c>
      <c r="AC437" s="1740">
        <f>IFERROR(VLOOKUP($A437,'2020'!$B$2:$K$170,10,FALSE),0)</f>
        <v>0</v>
      </c>
      <c r="AD437" s="1700">
        <f>IFERROR(VLOOKUP($A437,'2019'!$B$2:$K$170,3,FALSE),0)</f>
        <v>0</v>
      </c>
      <c r="AE437" s="1823">
        <f>IFERROR(VLOOKUP($A437,'2019'!$B$2:$K$170,4,FALSE),0)</f>
        <v>0</v>
      </c>
      <c r="AF437" s="1823">
        <f>IFERROR(VLOOKUP($A437,'2019'!$B$2:$K$170,5,FALSE),0)</f>
        <v>0</v>
      </c>
      <c r="AG437" s="1823">
        <f>IFERROR(VLOOKUP($A437,'2019'!$B$2:$K$170,8,FALSE),0)</f>
        <v>0</v>
      </c>
      <c r="AH437" s="1740">
        <f>IFERROR(VLOOKUP($A437,'2019'!$B$2:$K$170,10,FALSE),0)</f>
        <v>0</v>
      </c>
      <c r="AI437" s="1700">
        <f>IFERROR(VLOOKUP($A437,'2018'!$B$2:$K$170,3,FALSE),0)</f>
        <v>0</v>
      </c>
      <c r="AJ437" s="1821">
        <f>IFERROR(VLOOKUP($A437,'2018'!$B$2:$K$170,4,FALSE),0)</f>
        <v>0</v>
      </c>
      <c r="AK437" s="1821">
        <f>IFERROR(VLOOKUP($A437,'2018'!$B$2:$K$170,5,FALSE),0)</f>
        <v>0</v>
      </c>
      <c r="AL437" s="1821">
        <f>IFERROR(VLOOKUP($A437,'2018'!$B$2:$K$170,8,FALSE),0)</f>
        <v>0</v>
      </c>
      <c r="AM437" s="1740">
        <f>IFERROR(VLOOKUP($A437,'2018'!$B$2:$K$170,10,FALSE),0)</f>
        <v>0</v>
      </c>
      <c r="AN437" s="1700">
        <f>IFERROR(VLOOKUP($A437,'2017'!$B$2:$J$163,2,FALSE),0)</f>
        <v>0</v>
      </c>
      <c r="AO437" s="1815">
        <f>IFERROR(VLOOKUP($A437,'2017'!$B$2:$J$163,3,FALSE),0)</f>
        <v>0</v>
      </c>
      <c r="AP437" s="1815">
        <f>IFERROR(VLOOKUP($A437,'2017'!$B$2:$J$163,4,FALSE),0)</f>
        <v>0</v>
      </c>
      <c r="AQ437" s="1815">
        <f>IFERROR(VLOOKUP($A437,'2017'!$B$2:$J$163,7,FALSE),0)</f>
        <v>0</v>
      </c>
      <c r="AR437" s="1740">
        <f>IFERROR(VLOOKUP($A437,'2017'!$B$2:$J$163,9,FALSE),0)</f>
        <v>0</v>
      </c>
      <c r="AS437" s="1700">
        <f>IFERROR(VLOOKUP($A437,'2016'!$B$2:$K$165,3,FALSE),0)</f>
        <v>44</v>
      </c>
      <c r="AT437" s="1796">
        <f>IFERROR(VLOOKUP($A437,'2016'!$B$2:$K$165,4,FALSE),0)</f>
        <v>15</v>
      </c>
      <c r="AU437" s="1796">
        <f>IFERROR(VLOOKUP($A437,'2016'!$B$2:$K$165,5,FALSE),0)</f>
        <v>21</v>
      </c>
      <c r="AV437" s="1796">
        <f>IFERROR(VLOOKUP($A437,'2016'!$B$2:$K$165,8,FALSE),0)</f>
        <v>0</v>
      </c>
      <c r="AW437" s="1740">
        <f>IFERROR(VLOOKUP($A437,'2016'!$B$2:$K$165,10,FALSE),0)</f>
        <v>0.47699999999999998</v>
      </c>
      <c r="AX437" s="1700">
        <f>IFERROR(VLOOKUP($A437,'2015'!$B$2:$K$165,3,FALSE),0)</f>
        <v>33</v>
      </c>
      <c r="AY437" s="1695">
        <f>IFERROR(VLOOKUP($A437,'2015'!$B$2:$K$165,4,FALSE),0)</f>
        <v>7</v>
      </c>
      <c r="AZ437" s="1695">
        <f>IFERROR(VLOOKUP($A437,'2015'!$B$2:$K$165,5,FALSE),0)</f>
        <v>13</v>
      </c>
      <c r="BA437" s="1695">
        <f>IFERROR(VLOOKUP($A437,'2015'!$B$2:$K$165,8,FALSE),0)</f>
        <v>0</v>
      </c>
      <c r="BB437" s="1740">
        <f>IFERROR(VLOOKUP($A437,'2015'!$B$2:$K$165,10,FALSE),0)</f>
        <v>0.39393939393939392</v>
      </c>
      <c r="BC437" s="1700">
        <f>IFERROR(VLOOKUP($A437,'2014'!$B$2:$K$157,3,FALSE),0)</f>
        <v>68</v>
      </c>
      <c r="BD437" s="1691">
        <f>IFERROR(VLOOKUP($A437,'2014'!$B$2:$K$157,4,FALSE),0)</f>
        <v>18</v>
      </c>
      <c r="BE437" s="1691">
        <f>IFERROR(VLOOKUP($A437,'2014'!$B$2:$K$157,5,FALSE),0)</f>
        <v>34</v>
      </c>
      <c r="BF437" s="1691">
        <f>IFERROR(VLOOKUP($A437,'2014'!$B$2:$K$157,8,FALSE),0)</f>
        <v>0</v>
      </c>
      <c r="BG437" s="1740">
        <f>IFERROR(VLOOKUP($A437,'2014'!$B$2:$K$157,10,FALSE),0)</f>
        <v>0.5</v>
      </c>
      <c r="BH437" s="1700">
        <f>IFERROR(VLOOKUP($A437,'2013'!$D$4:$I$249,2,FALSE),0)</f>
        <v>49</v>
      </c>
      <c r="BI437" s="1691">
        <f>IFERROR(VLOOKUP($A437,'2013'!$D$4:$I$249,3,FALSE),0)</f>
        <v>18</v>
      </c>
      <c r="BJ437" s="1691">
        <f>IFERROR(VLOOKUP($A437,'2013'!$D$4:$I$249,4,FALSE),0)</f>
        <v>25</v>
      </c>
      <c r="BK437" s="1691">
        <f>IFERROR(VLOOKUP($A437,'2013'!$D$4:$I$249,5,FALSE),0)</f>
        <v>0</v>
      </c>
      <c r="BL437" s="1740">
        <f>IFERROR(VLOOKUP($A437,'2013'!$D$4:$I$249,6,FALSE),0)</f>
        <v>0.51020408163265307</v>
      </c>
      <c r="BM437" s="1737">
        <f>IFERROR(VLOOKUP($A437,'2012'!$D$3:$O$172,2,FALSE),0)</f>
        <v>594</v>
      </c>
      <c r="BN437" s="1691">
        <f>IFERROR(VLOOKUP($A437,'2012'!$D$3:$O$172,3,FALSE),0)</f>
        <v>297</v>
      </c>
      <c r="BO437" s="1743">
        <f>IFERROR(VLOOKUP($A437,'2012'!$D$3:$O$172,4,FALSE),0)</f>
        <v>2</v>
      </c>
      <c r="BP437" s="1700">
        <f>IFERROR(VLOOKUP($A437,'2012'!$D$3:$O$172,5,FALSE),0)</f>
        <v>37</v>
      </c>
      <c r="BQ437" s="1691">
        <f>IFERROR(VLOOKUP($A437,'2012'!$D$3:$O$172,6,FALSE),0)</f>
        <v>14</v>
      </c>
      <c r="BR437" s="1691">
        <f>IFERROR(VLOOKUP($A437,'2012'!$D$3:$O$172,7,FALSE),0)</f>
        <v>21</v>
      </c>
      <c r="BS437" s="1691">
        <f>IFERROR(VLOOKUP($A437,'2012'!$D$3:$O$172,8,FALSE),0)</f>
        <v>0</v>
      </c>
      <c r="BT437" s="1740">
        <f>IFERROR(VLOOKUP($A437,'2012'!$D$3:$O$172,9,FALSE),0)</f>
        <v>0.56756756756756754</v>
      </c>
      <c r="BU437" s="1737">
        <f>IFERROR(VLOOKUP($A437,'2012'!$D$3:$O$172,10,FALSE),0)</f>
        <v>557</v>
      </c>
      <c r="BV437" s="1691">
        <f>IFERROR(VLOOKUP($A437,'2012'!$D$3:$O$172,11,FALSE),0)</f>
        <v>276</v>
      </c>
      <c r="BW437" s="1743">
        <f>IFERROR(VLOOKUP($A437,'2012'!$D$3:$O$172,12,FALSE),0)</f>
        <v>2</v>
      </c>
      <c r="BX437" s="1700">
        <f>IFERROR(VLOOKUP($A437,'2011'!$D$4:$I$251,2,FALSE),0)</f>
        <v>44</v>
      </c>
      <c r="BY437" s="1691">
        <f>IFERROR(VLOOKUP($A437,'2011'!$D$4:$I$251,3,FALSE),0)</f>
        <v>16</v>
      </c>
      <c r="BZ437" s="1691">
        <f>IFERROR(VLOOKUP($A437,'2011'!$D$4:$I$251,4,FALSE),0)</f>
        <v>23</v>
      </c>
      <c r="CA437" s="1691">
        <f>IFERROR(VLOOKUP($A437,'2011'!$D$4:$I$251,5,FALSE),0)</f>
        <v>0</v>
      </c>
      <c r="CB437" s="1740">
        <f>IFERROR(VLOOKUP($A437,'2011'!$D$4:$I$251,6,FALSE),0)</f>
        <v>0.52272727272727271</v>
      </c>
      <c r="CC437" s="1700">
        <f>IFERROR(VLOOKUP($A437,'2010'!$C$3:$H$234,2,FALSE),0)</f>
        <v>40</v>
      </c>
      <c r="CD437" s="1691">
        <f>IFERROR(VLOOKUP($A437,'2010'!$C$3:$H$234,3,FALSE),0)</f>
        <v>9</v>
      </c>
      <c r="CE437" s="1691">
        <f>IFERROR(VLOOKUP($A437,'2010'!$C$3:$H$234,4,FALSE),0)</f>
        <v>17</v>
      </c>
      <c r="CF437" s="1691">
        <f>IFERROR(VLOOKUP($A437,'2010'!$C$3:$H$234,5,FALSE),0)</f>
        <v>0</v>
      </c>
      <c r="CG437" s="1740">
        <f>IFERROR(VLOOKUP($A437,'2010'!$C$3:$H$234,6,FALSE),0)</f>
        <v>0.42499999999999999</v>
      </c>
      <c r="CH437" s="1700">
        <f>IFERROR(VLOOKUP($A437,'2009'!$C$3:$H$242,2,FALSE),0)</f>
        <v>36</v>
      </c>
      <c r="CI437" s="1691">
        <f>IFERROR(VLOOKUP($A437,'2009'!$C$3:$H$242,3,FALSE),0)</f>
        <v>16</v>
      </c>
      <c r="CJ437" s="1691">
        <f>IFERROR(VLOOKUP($A437,'2009'!$C$3:$H$242,4,FALSE),0)</f>
        <v>19</v>
      </c>
      <c r="CK437" s="1691">
        <f>IFERROR(VLOOKUP($A437,'2009'!$C$3:$H$242,5,FALSE),0)</f>
        <v>1</v>
      </c>
      <c r="CL437" s="1740">
        <f>IFERROR(VLOOKUP($A437,'2009'!$C$3:$H$242,6,FALSE),0)</f>
        <v>0.52777777777777779</v>
      </c>
      <c r="CM437" s="1700">
        <f>IFERROR(VLOOKUP($A437,'2008'!$C$3:$H$229,2,FALSE),0)</f>
        <v>45</v>
      </c>
      <c r="CN437" s="1691">
        <f>IFERROR(VLOOKUP($A437,'2008'!$C$3:$H$229,3,FALSE),0)</f>
        <v>19</v>
      </c>
      <c r="CO437" s="1691">
        <f>IFERROR(VLOOKUP($A437,'2008'!$C$3:$H$229,4,FALSE),0)</f>
        <v>31</v>
      </c>
      <c r="CP437" s="1691">
        <f>IFERROR(VLOOKUP($A437,'2008'!$C$3:$H$229,5,FALSE),0)</f>
        <v>1</v>
      </c>
      <c r="CQ437" s="1740">
        <f>IFERROR(VLOOKUP($A437,'2008'!$C$3:$H$229,6,FALSE),0)</f>
        <v>0.68888888888888888</v>
      </c>
      <c r="CR437" s="1700">
        <f>IFERROR(VLOOKUP($A437,'2007'!$C$3:$M$238,7,FALSE),0)</f>
        <v>53</v>
      </c>
      <c r="CS437" s="1691">
        <f>IFERROR(VLOOKUP($A437,'2007'!$C$3:$M$238,8,FALSE),0)</f>
        <v>16</v>
      </c>
      <c r="CT437" s="1691">
        <f>IFERROR(VLOOKUP($A437,'2007'!$C$3:$M$238,9,FALSE),0)</f>
        <v>24</v>
      </c>
      <c r="CU437" s="1691">
        <f>IFERROR(VLOOKUP($A437,'2007'!$C$3:$M$238,10,FALSE),0)</f>
        <v>0</v>
      </c>
      <c r="CV437" s="1740">
        <f>IFERROR(VLOOKUP($A437,'2007'!$C$3:$M$238,11,FALSE),0)</f>
        <v>0.45283018867924529</v>
      </c>
      <c r="CW437" s="1700">
        <f>IFERROR(VLOOKUP($A437,'2006'!$A$2:$F$200,2,FALSE),0)</f>
        <v>57</v>
      </c>
      <c r="CX437" s="1691">
        <f>IFERROR(VLOOKUP($A437,'2006'!$A$2:$F$200,4,FALSE),0)</f>
        <v>32</v>
      </c>
      <c r="CY437" s="1691">
        <f>IFERROR(VLOOKUP($A437,'2006'!$A$2:$F$200,5,FALSE),0)</f>
        <v>0</v>
      </c>
      <c r="CZ437" s="1740">
        <f>IFERROR(VLOOKUP($A437,'2006'!$A$2:$F$200,6,FALSE),0)</f>
        <v>0.56140350877192979</v>
      </c>
      <c r="DA437" s="1700">
        <f>IFERROR(VLOOKUP($A437,'2005'!$C$3:$M$205,8,FALSE),0)</f>
        <v>52</v>
      </c>
      <c r="DB437" s="1691">
        <f>IFERROR(VLOOKUP($A437,'2005'!$C$3:$M$205,9,FALSE),0)</f>
        <v>31</v>
      </c>
      <c r="DC437" s="1691">
        <f>IFERROR(VLOOKUP($A437,'2005'!$C$3:$M$205,10,FALSE),0)</f>
        <v>0</v>
      </c>
      <c r="DD437" s="1740">
        <f>IFERROR(VLOOKUP($A437,'2005'!$C$3:$M$205,11,FALSE),0)</f>
        <v>0.59615384615384615</v>
      </c>
      <c r="DE437" s="1700">
        <f>IFERROR(VLOOKUP($A437,'2004'!$C$3:$M$213,8,FALSE),0)</f>
        <v>67</v>
      </c>
      <c r="DF437" s="1691">
        <f>IFERROR(VLOOKUP($A437,'2004'!$C$3:$M$213,9,FALSE),0)</f>
        <v>33</v>
      </c>
      <c r="DG437" s="1691">
        <f>IFERROR(VLOOKUP($A437,'2004'!$C$3:$M$213,10,FALSE),0)</f>
        <v>0</v>
      </c>
      <c r="DH437" s="1740">
        <f>IFERROR(VLOOKUP($A437,'2004'!$C$3:$M$213,11,FALSE),0)</f>
        <v>0.4925373134328358</v>
      </c>
      <c r="DI437" s="1700">
        <f>IFERROR(VLOOKUP($A437,'2003'!$C$3:$Q$214,12,FALSE),0)</f>
        <v>30</v>
      </c>
      <c r="DJ437" s="1691">
        <f>IFERROR(VLOOKUP($A437,'2003'!$C$3:$Q$214,13,FALSE),0)</f>
        <v>13</v>
      </c>
      <c r="DK437" s="1691">
        <f>IFERROR(VLOOKUP($A437,'2003'!$C$3:$Q$214,14,FALSE),0)</f>
        <v>0</v>
      </c>
      <c r="DL437" s="1740">
        <f>IFERROR(VLOOKUP($A437,'2003'!$C$3:$Q$214,15,FALSE),0)</f>
        <v>0.43333333333333335</v>
      </c>
      <c r="DM437" s="1700">
        <f>IFERROR(VLOOKUP($A437,'2002'!$D$3:$R$214,12,FALSE),0)</f>
        <v>44</v>
      </c>
      <c r="DN437" s="1691">
        <f>IFERROR(VLOOKUP($A437,'2002'!$D$3:$R$214,13,FALSE),0)</f>
        <v>18</v>
      </c>
      <c r="DO437" s="1691">
        <f>IFERROR(VLOOKUP($A437,'2002'!$D$3:$R$214,14,FALSE),0)</f>
        <v>0</v>
      </c>
      <c r="DP437" s="1788">
        <f>IFERROR(VLOOKUP($A437,'2002'!$D$3:$R$214,15,FALSE),0)</f>
        <v>0.40909090909090912</v>
      </c>
      <c r="DQ437" s="1700">
        <f>IFERROR(VLOOKUP($A437,'Pre 2002'!$C$3:$CK$382,84,FALSE),0)</f>
        <v>89</v>
      </c>
      <c r="DR437" s="1695">
        <f>IFERROR(VLOOKUP($A437,'Pre 2002'!$C$3:$CK$382,85,FALSE),0)</f>
        <v>35</v>
      </c>
      <c r="DS437" s="1695">
        <f>IFERROR(VLOOKUP($A437,'Pre 2002'!$C$3:$CK$382,86,FALSE),0)</f>
        <v>0</v>
      </c>
      <c r="DT437" s="1790">
        <f>IFERROR(VLOOKUP($A437,'Pre 2002'!$C$3:$CK$382,87,FALSE),0)</f>
        <v>0.39325842696629215</v>
      </c>
      <c r="DU437" s="1741">
        <f>IFERROR(VLOOKUP(A437,'Pre 2002'!$C$3:$CG$382,83,FALSE),0)</f>
        <v>2</v>
      </c>
    </row>
    <row r="438" spans="1:125">
      <c r="A438" s="1779" t="s">
        <v>2348</v>
      </c>
      <c r="B438" s="1562">
        <f t="shared" si="150"/>
        <v>93</v>
      </c>
      <c r="C438" s="1562">
        <f t="shared" si="151"/>
        <v>46</v>
      </c>
      <c r="D438" s="1562">
        <f t="shared" si="152"/>
        <v>2</v>
      </c>
      <c r="E438" s="1563">
        <f t="shared" si="153"/>
        <v>0.4946236559139785</v>
      </c>
      <c r="F438" s="1786">
        <f t="shared" si="154"/>
        <v>2</v>
      </c>
      <c r="G438" s="1595">
        <v>2021</v>
      </c>
      <c r="H438" s="1567">
        <f t="shared" si="170"/>
        <v>0</v>
      </c>
      <c r="I438" s="1734">
        <f t="shared" si="171"/>
        <v>0</v>
      </c>
      <c r="J438" s="1734">
        <f t="shared" si="172"/>
        <v>0</v>
      </c>
      <c r="K438" s="1734">
        <f t="shared" si="173"/>
        <v>0</v>
      </c>
      <c r="L438" s="1806">
        <f t="shared" si="174"/>
        <v>0</v>
      </c>
      <c r="O438" s="1700">
        <f>IFERROR(VLOOKUP($A438,'2022'!$B$2:$K$174,3,FALSE),0)</f>
        <v>69</v>
      </c>
      <c r="P438" s="1858">
        <f>IFERROR(VLOOKUP($A438,'2022'!$B$2:$K$174,4,FALSE),0)</f>
        <v>20</v>
      </c>
      <c r="Q438" s="1858">
        <f>IFERROR(VLOOKUP($A438,'2022'!$B$2:$K$174,5,FALSE),0)</f>
        <v>33</v>
      </c>
      <c r="R438" s="1858">
        <f>IFERROR(VLOOKUP($A438,'2022'!$B$2:$K$174,8,FALSE),0)</f>
        <v>2</v>
      </c>
      <c r="S438" s="1740">
        <f>IFERROR(VLOOKUP($A438,'2022'!$B$2:$K$174,10,FALSE),0)</f>
        <v>0.47799999999999998</v>
      </c>
      <c r="T438" s="1700">
        <f>IFERROR(VLOOKUP($A438,'2021'!$B$2:$K$174,3,FALSE),0)</f>
        <v>24</v>
      </c>
      <c r="U438" s="1843">
        <f>IFERROR(VLOOKUP($A438,'2021'!$B$2:$K$174,4,FALSE),0)</f>
        <v>9</v>
      </c>
      <c r="V438" s="1843">
        <f>IFERROR(VLOOKUP($A438,'2021'!$B$2:$K$174,5,FALSE),0)</f>
        <v>13</v>
      </c>
      <c r="W438" s="1843">
        <f>IFERROR(VLOOKUP($A438,'2021'!$B$2:$K$174,8,FALSE),0)</f>
        <v>0</v>
      </c>
      <c r="X438" s="1740">
        <f>IFERROR(VLOOKUP($A438,'2021'!$B$2:$K$174,10,FALSE),0)</f>
        <v>0.54200000000000004</v>
      </c>
      <c r="Y438" s="1700">
        <f>IFERROR(VLOOKUP($A438,'2020'!$B$2:$K$170,3,FALSE),0)</f>
        <v>0</v>
      </c>
      <c r="Z438" s="1829">
        <f>IFERROR(VLOOKUP($A438,'2020'!$B$2:$K$170,4,FALSE),0)</f>
        <v>0</v>
      </c>
      <c r="AA438" s="1829">
        <f>IFERROR(VLOOKUP($A438,'2020'!$B$2:$K$170,5,FALSE),0)</f>
        <v>0</v>
      </c>
      <c r="AB438" s="1829">
        <f>IFERROR(VLOOKUP($A438,'2020'!$B$2:$K$170,8,FALSE),0)</f>
        <v>0</v>
      </c>
      <c r="AC438" s="1740">
        <f>IFERROR(VLOOKUP($A438,'2020'!$B$2:$K$170,10,FALSE),0)</f>
        <v>0</v>
      </c>
      <c r="AD438" s="1700">
        <f>IFERROR(VLOOKUP($A438,'2019'!$B$2:$K$170,3,FALSE),0)</f>
        <v>0</v>
      </c>
      <c r="AE438" s="1823">
        <f>IFERROR(VLOOKUP($A438,'2019'!$B$2:$K$170,4,FALSE),0)</f>
        <v>0</v>
      </c>
      <c r="AF438" s="1823">
        <f>IFERROR(VLOOKUP($A438,'2019'!$B$2:$K$170,5,FALSE),0)</f>
        <v>0</v>
      </c>
      <c r="AG438" s="1823">
        <f>IFERROR(VLOOKUP($A438,'2019'!$B$2:$K$170,8,FALSE),0)</f>
        <v>0</v>
      </c>
      <c r="AH438" s="1740">
        <f>IFERROR(VLOOKUP($A438,'2019'!$B$2:$K$170,10,FALSE),0)</f>
        <v>0</v>
      </c>
      <c r="AI438" s="1700">
        <f>IFERROR(VLOOKUP($A438,'2018'!$B$2:$K$170,3,FALSE),0)</f>
        <v>0</v>
      </c>
      <c r="AJ438" s="1821">
        <f>IFERROR(VLOOKUP($A438,'2018'!$B$2:$K$170,4,FALSE),0)</f>
        <v>0</v>
      </c>
      <c r="AK438" s="1821">
        <f>IFERROR(VLOOKUP($A438,'2018'!$B$2:$K$170,5,FALSE),0)</f>
        <v>0</v>
      </c>
      <c r="AL438" s="1821">
        <f>IFERROR(VLOOKUP($A438,'2018'!$B$2:$K$170,8,FALSE),0)</f>
        <v>0</v>
      </c>
      <c r="AM438" s="1740">
        <f>IFERROR(VLOOKUP($A438,'2018'!$B$2:$K$170,10,FALSE),0)</f>
        <v>0</v>
      </c>
      <c r="AN438" s="1700">
        <f>IFERROR(VLOOKUP($A438,'2017'!$B$2:$J$163,2,FALSE),0)</f>
        <v>0</v>
      </c>
      <c r="AO438" s="1815">
        <f>IFERROR(VLOOKUP($A438,'2017'!$B$2:$J$163,3,FALSE),0)</f>
        <v>0</v>
      </c>
      <c r="AP438" s="1815">
        <f>IFERROR(VLOOKUP($A438,'2017'!$B$2:$J$163,4,FALSE),0)</f>
        <v>0</v>
      </c>
      <c r="AQ438" s="1815">
        <f>IFERROR(VLOOKUP($A438,'2017'!$B$2:$J$163,7,FALSE),0)</f>
        <v>0</v>
      </c>
      <c r="AR438" s="1740">
        <f>IFERROR(VLOOKUP($A438,'2017'!$B$2:$J$163,9,FALSE),0)</f>
        <v>0</v>
      </c>
      <c r="AS438" s="1700">
        <f>IFERROR(VLOOKUP($A438,'2016'!$B$2:$K$165,3,FALSE),0)</f>
        <v>0</v>
      </c>
      <c r="AT438" s="1796">
        <f>IFERROR(VLOOKUP($A438,'2016'!$B$2:$K$165,4,FALSE),0)</f>
        <v>0</v>
      </c>
      <c r="AU438" s="1796">
        <f>IFERROR(VLOOKUP($A438,'2016'!$B$2:$K$165,5,FALSE),0)</f>
        <v>0</v>
      </c>
      <c r="AV438" s="1796">
        <f>IFERROR(VLOOKUP($A438,'2016'!$B$2:$K$165,8,FALSE),0)</f>
        <v>0</v>
      </c>
      <c r="AW438" s="1740">
        <f>IFERROR(VLOOKUP($A438,'2016'!$B$2:$K$165,10,FALSE),0)</f>
        <v>0</v>
      </c>
      <c r="AX438" s="1700">
        <f>IFERROR(VLOOKUP($A438,'2015'!$B$2:$K$165,3,FALSE),0)</f>
        <v>0</v>
      </c>
      <c r="AY438" s="1695">
        <f>IFERROR(VLOOKUP($A438,'2015'!$B$2:$K$165,4,FALSE),0)</f>
        <v>0</v>
      </c>
      <c r="AZ438" s="1695">
        <f>IFERROR(VLOOKUP($A438,'2015'!$B$2:$K$165,5,FALSE),0)</f>
        <v>0</v>
      </c>
      <c r="BA438" s="1695">
        <f>IFERROR(VLOOKUP($A438,'2015'!$B$2:$K$165,8,FALSE),0)</f>
        <v>0</v>
      </c>
      <c r="BB438" s="1740">
        <f>IFERROR(VLOOKUP($A438,'2015'!$B$2:$K$165,10,FALSE),0)</f>
        <v>0</v>
      </c>
      <c r="BC438" s="1700">
        <f>IFERROR(VLOOKUP($A438,'2014'!$B$2:$K$157,3,FALSE),0)</f>
        <v>0</v>
      </c>
      <c r="BD438" s="1691">
        <f>IFERROR(VLOOKUP($A438,'2014'!$B$2:$K$157,4,FALSE),0)</f>
        <v>0</v>
      </c>
      <c r="BE438" s="1691">
        <f>IFERROR(VLOOKUP($A438,'2014'!$B$2:$K$157,5,FALSE),0)</f>
        <v>0</v>
      </c>
      <c r="BF438" s="1691">
        <f>IFERROR(VLOOKUP($A438,'2014'!$B$2:$K$157,8,FALSE),0)</f>
        <v>0</v>
      </c>
      <c r="BG438" s="1740">
        <f>IFERROR(VLOOKUP($A438,'2014'!$B$2:$K$157,10,FALSE),0)</f>
        <v>0</v>
      </c>
      <c r="BH438" s="1700">
        <f>IFERROR(VLOOKUP($A438,'2013'!$D$4:$I$249,2,FALSE),0)</f>
        <v>0</v>
      </c>
      <c r="BI438" s="1691">
        <f>IFERROR(VLOOKUP($A438,'2013'!$D$4:$I$249,3,FALSE),0)</f>
        <v>0</v>
      </c>
      <c r="BJ438" s="1691">
        <f>IFERROR(VLOOKUP($A438,'2013'!$D$4:$I$249,4,FALSE),0)</f>
        <v>0</v>
      </c>
      <c r="BK438" s="1691">
        <f>IFERROR(VLOOKUP($A438,'2013'!$D$4:$I$249,5,FALSE),0)</f>
        <v>0</v>
      </c>
      <c r="BL438" s="1740">
        <f>IFERROR(VLOOKUP($A438,'2013'!$D$4:$I$249,6,FALSE),0)</f>
        <v>0</v>
      </c>
      <c r="BM438" s="1737">
        <f>IFERROR(VLOOKUP($A438,'2012'!$D$3:$O$172,2,FALSE),0)</f>
        <v>0</v>
      </c>
      <c r="BN438" s="1691">
        <f>IFERROR(VLOOKUP($A438,'2012'!$D$3:$O$172,3,FALSE),0)</f>
        <v>0</v>
      </c>
      <c r="BO438" s="1743">
        <f>IFERROR(VLOOKUP($A438,'2012'!$D$3:$O$172,4,FALSE),0)</f>
        <v>0</v>
      </c>
      <c r="BP438" s="1700">
        <f>IFERROR(VLOOKUP($A438,'2012'!$D$3:$O$172,5,FALSE),0)</f>
        <v>0</v>
      </c>
      <c r="BQ438" s="1691">
        <f>IFERROR(VLOOKUP($A438,'2012'!$D$3:$O$172,6,FALSE),0)</f>
        <v>0</v>
      </c>
      <c r="BR438" s="1691">
        <f>IFERROR(VLOOKUP($A438,'2012'!$D$3:$O$172,7,FALSE),0)</f>
        <v>0</v>
      </c>
      <c r="BS438" s="1691">
        <f>IFERROR(VLOOKUP($A438,'2012'!$D$3:$O$172,8,FALSE),0)</f>
        <v>0</v>
      </c>
      <c r="BT438" s="1740">
        <f>IFERROR(VLOOKUP($A438,'2012'!$D$3:$O$172,9,FALSE),0)</f>
        <v>0</v>
      </c>
      <c r="BX438" s="1700">
        <f>IFERROR(VLOOKUP($A438,'2011'!$D$4:$I$251,2,FALSE),0)</f>
        <v>0</v>
      </c>
      <c r="BY438" s="1691">
        <f>IFERROR(VLOOKUP($A438,'2011'!$D$4:$I$251,3,FALSE),0)</f>
        <v>0</v>
      </c>
      <c r="BZ438" s="1691">
        <f>IFERROR(VLOOKUP($A438,'2011'!$D$4:$I$251,4,FALSE),0)</f>
        <v>0</v>
      </c>
      <c r="CA438" s="1691">
        <f>IFERROR(VLOOKUP($A438,'2011'!$D$4:$I$251,5,FALSE),0)</f>
        <v>0</v>
      </c>
      <c r="CB438" s="1740">
        <f>IFERROR(VLOOKUP($A438,'2011'!$D$4:$I$251,6,FALSE),0)</f>
        <v>0</v>
      </c>
      <c r="CC438" s="1700">
        <f>IFERROR(VLOOKUP($A438,'2010'!$C$3:$H$234,2,FALSE),0)</f>
        <v>0</v>
      </c>
      <c r="CD438" s="1691">
        <f>IFERROR(VLOOKUP($A438,'2010'!$C$3:$H$234,3,FALSE),0)</f>
        <v>0</v>
      </c>
      <c r="CE438" s="1691">
        <f>IFERROR(VLOOKUP($A438,'2010'!$C$3:$H$234,4,FALSE),0)</f>
        <v>0</v>
      </c>
      <c r="CF438" s="1691">
        <f>IFERROR(VLOOKUP($A438,'2010'!$C$3:$H$234,5,FALSE),0)</f>
        <v>0</v>
      </c>
      <c r="CG438" s="1740">
        <f>IFERROR(VLOOKUP($A438,'2010'!$C$3:$H$234,6,FALSE),0)</f>
        <v>0</v>
      </c>
      <c r="CH438" s="1700">
        <f>IFERROR(VLOOKUP($A438,'2009'!$C$3:$H$242,2,FALSE),0)</f>
        <v>0</v>
      </c>
      <c r="CI438" s="1691">
        <f>IFERROR(VLOOKUP($A438,'2009'!$C$3:$H$242,3,FALSE),0)</f>
        <v>0</v>
      </c>
      <c r="CJ438" s="1691">
        <f>IFERROR(VLOOKUP($A438,'2009'!$C$3:$H$242,4,FALSE),0)</f>
        <v>0</v>
      </c>
      <c r="CK438" s="1691">
        <f>IFERROR(VLOOKUP($A438,'2009'!$C$3:$H$242,5,FALSE),0)</f>
        <v>0</v>
      </c>
      <c r="CL438" s="1740">
        <f>IFERROR(VLOOKUP($A438,'2009'!$C$3:$H$242,6,FALSE),0)</f>
        <v>0</v>
      </c>
      <c r="CM438" s="1700">
        <f>IFERROR(VLOOKUP($A438,'2008'!$C$3:$H$229,2,FALSE),0)</f>
        <v>0</v>
      </c>
      <c r="CN438" s="1691">
        <f>IFERROR(VLOOKUP($A438,'2008'!$C$3:$H$229,3,FALSE),0)</f>
        <v>0</v>
      </c>
      <c r="CO438" s="1691">
        <f>IFERROR(VLOOKUP($A438,'2008'!$C$3:$H$229,4,FALSE),0)</f>
        <v>0</v>
      </c>
      <c r="CP438" s="1691">
        <f>IFERROR(VLOOKUP($A438,'2008'!$C$3:$H$229,5,FALSE),0)</f>
        <v>0</v>
      </c>
      <c r="CQ438" s="1740">
        <f>IFERROR(VLOOKUP($A438,'2008'!$C$3:$H$229,6,FALSE),0)</f>
        <v>0</v>
      </c>
      <c r="CR438" s="1700">
        <f>IFERROR(VLOOKUP($A438,'2007'!$C$3:$M$238,7,FALSE),0)</f>
        <v>0</v>
      </c>
      <c r="CS438" s="1691">
        <f>IFERROR(VLOOKUP($A438,'2007'!$C$3:$M$238,8,FALSE),0)</f>
        <v>0</v>
      </c>
      <c r="CT438" s="1691">
        <f>IFERROR(VLOOKUP($A438,'2007'!$C$3:$M$238,9,FALSE),0)</f>
        <v>0</v>
      </c>
      <c r="CU438" s="1691">
        <f>IFERROR(VLOOKUP($A438,'2007'!$C$3:$M$238,10,FALSE),0)</f>
        <v>0</v>
      </c>
      <c r="CV438" s="1740">
        <f>IFERROR(VLOOKUP($A438,'2007'!$C$3:$M$238,11,FALSE),0)</f>
        <v>0</v>
      </c>
      <c r="CW438" s="1700">
        <f>IFERROR(VLOOKUP($A438,'2006'!$A$2:$F$200,2,FALSE),0)</f>
        <v>0</v>
      </c>
      <c r="CX438" s="1691">
        <f>IFERROR(VLOOKUP($A438,'2006'!$A$2:$F$200,4,FALSE),0)</f>
        <v>0</v>
      </c>
      <c r="CY438" s="1691">
        <f>IFERROR(VLOOKUP($A438,'2006'!$A$2:$F$200,5,FALSE),0)</f>
        <v>0</v>
      </c>
      <c r="CZ438" s="1740">
        <f>IFERROR(VLOOKUP($A438,'2006'!$A$2:$F$200,6,FALSE),0)</f>
        <v>0</v>
      </c>
      <c r="DA438" s="1700">
        <f>IFERROR(VLOOKUP($A438,'2005'!$C$3:$M$205,8,FALSE),0)</f>
        <v>0</v>
      </c>
      <c r="DB438" s="1691">
        <f>IFERROR(VLOOKUP($A438,'2005'!$C$3:$M$205,9,FALSE),0)</f>
        <v>0</v>
      </c>
      <c r="DC438" s="1691">
        <f>IFERROR(VLOOKUP($A438,'2005'!$C$3:$M$205,10,FALSE),0)</f>
        <v>0</v>
      </c>
      <c r="DD438" s="1740">
        <f>IFERROR(VLOOKUP($A438,'2005'!$C$3:$M$205,11,FALSE),0)</f>
        <v>0</v>
      </c>
      <c r="DE438" s="1700">
        <f>IFERROR(VLOOKUP($A438,'2004'!$C$3:$M$213,8,FALSE),0)</f>
        <v>0</v>
      </c>
      <c r="DF438" s="1691">
        <f>IFERROR(VLOOKUP($A438,'2004'!$C$3:$M$213,9,FALSE),0)</f>
        <v>0</v>
      </c>
      <c r="DG438" s="1691">
        <f>IFERROR(VLOOKUP($A438,'2004'!$C$3:$M$213,10,FALSE),0)</f>
        <v>0</v>
      </c>
      <c r="DH438" s="1740">
        <f>IFERROR(VLOOKUP($A438,'2004'!$C$3:$M$213,11,FALSE),0)</f>
        <v>0</v>
      </c>
      <c r="DI438" s="1700">
        <f>IFERROR(VLOOKUP($A438,'2003'!$C$3:$Q$214,12,FALSE),0)</f>
        <v>0</v>
      </c>
      <c r="DJ438" s="1691">
        <f>IFERROR(VLOOKUP($A438,'2003'!$C$3:$Q$214,13,FALSE),0)</f>
        <v>0</v>
      </c>
      <c r="DK438" s="1691">
        <f>IFERROR(VLOOKUP($A438,'2003'!$C$3:$Q$214,14,FALSE),0)</f>
        <v>0</v>
      </c>
      <c r="DL438" s="1740">
        <f>IFERROR(VLOOKUP($A438,'2003'!$C$3:$Q$214,15,FALSE),0)</f>
        <v>0</v>
      </c>
      <c r="DM438" s="1700">
        <f>IFERROR(VLOOKUP($A438,'2002'!$D$3:$R$214,12,FALSE),0)</f>
        <v>0</v>
      </c>
      <c r="DN438" s="1691">
        <f>IFERROR(VLOOKUP($A438,'2002'!$D$3:$R$214,13,FALSE),0)</f>
        <v>0</v>
      </c>
      <c r="DO438" s="1691">
        <f>IFERROR(VLOOKUP($A438,'2002'!$D$3:$R$214,14,FALSE),0)</f>
        <v>0</v>
      </c>
      <c r="DP438" s="1788">
        <f>IFERROR(VLOOKUP($A438,'2002'!$D$3:$R$214,15,FALSE),0)</f>
        <v>0</v>
      </c>
      <c r="DQ438" s="1700">
        <f>IFERROR(VLOOKUP($A438,'Pre 2002'!$C$3:$CK$382,84,FALSE),0)</f>
        <v>0</v>
      </c>
      <c r="DR438" s="1695">
        <f>IFERROR(VLOOKUP($A438,'Pre 2002'!$C$3:$CK$382,85,FALSE),0)</f>
        <v>0</v>
      </c>
      <c r="DS438" s="1695">
        <f>IFERROR(VLOOKUP($A438,'Pre 2002'!$C$3:$CK$382,86,FALSE),0)</f>
        <v>0</v>
      </c>
      <c r="DT438" s="1790">
        <f>IFERROR(VLOOKUP($A438,'Pre 2002'!$C$3:$CK$382,87,FALSE),0)</f>
        <v>0</v>
      </c>
      <c r="DU438" s="1741">
        <f>IFERROR(VLOOKUP(A438,'Pre 2002'!$C$3:$CG$382,83,FALSE),0)</f>
        <v>0</v>
      </c>
    </row>
    <row r="439" spans="1:125">
      <c r="A439" s="1778" t="s">
        <v>1824</v>
      </c>
      <c r="B439" s="1562">
        <f t="shared" si="150"/>
        <v>118</v>
      </c>
      <c r="C439" s="1562">
        <f t="shared" si="151"/>
        <v>58</v>
      </c>
      <c r="D439" s="1562">
        <f t="shared" si="152"/>
        <v>2</v>
      </c>
      <c r="E439" s="1563">
        <f t="shared" si="153"/>
        <v>0.49152542372881358</v>
      </c>
      <c r="F439" s="1786">
        <f t="shared" si="154"/>
        <v>3</v>
      </c>
      <c r="G439" s="1595" t="s">
        <v>2159</v>
      </c>
      <c r="H439" s="1567">
        <f t="shared" si="170"/>
        <v>3</v>
      </c>
      <c r="I439" s="1734">
        <f t="shared" si="171"/>
        <v>118</v>
      </c>
      <c r="J439" s="1734">
        <f t="shared" si="172"/>
        <v>58</v>
      </c>
      <c r="K439" s="1734">
        <f t="shared" si="173"/>
        <v>2</v>
      </c>
      <c r="L439" s="1806">
        <f t="shared" si="174"/>
        <v>0.49152542372881358</v>
      </c>
      <c r="O439" s="1700">
        <f>IFERROR(VLOOKUP($A439,'2022'!$B$2:$K$174,3,FALSE),0)</f>
        <v>0</v>
      </c>
      <c r="P439" s="1858">
        <f>IFERROR(VLOOKUP($A439,'2022'!$B$2:$K$174,4,FALSE),0)</f>
        <v>0</v>
      </c>
      <c r="Q439" s="1858">
        <f>IFERROR(VLOOKUP($A439,'2022'!$B$2:$K$174,5,FALSE),0)</f>
        <v>0</v>
      </c>
      <c r="R439" s="1858">
        <f>IFERROR(VLOOKUP($A439,'2022'!$B$2:$K$174,8,FALSE),0)</f>
        <v>0</v>
      </c>
      <c r="S439" s="1740">
        <f>IFERROR(VLOOKUP($A439,'2022'!$B$2:$K$174,10,FALSE),0)</f>
        <v>0</v>
      </c>
      <c r="T439" s="1700">
        <f>IFERROR(VLOOKUP($A439,'2021'!$B$2:$K$174,3,FALSE),0)</f>
        <v>0</v>
      </c>
      <c r="U439" s="1843">
        <f>IFERROR(VLOOKUP($A439,'2021'!$B$2:$K$174,4,FALSE),0)</f>
        <v>0</v>
      </c>
      <c r="V439" s="1843">
        <f>IFERROR(VLOOKUP($A439,'2021'!$B$2:$K$174,5,FALSE),0)</f>
        <v>0</v>
      </c>
      <c r="W439" s="1843">
        <f>IFERROR(VLOOKUP($A439,'2021'!$B$2:$K$174,8,FALSE),0)</f>
        <v>0</v>
      </c>
      <c r="X439" s="1740">
        <f>IFERROR(VLOOKUP($A439,'2021'!$B$2:$K$174,10,FALSE),0)</f>
        <v>0</v>
      </c>
      <c r="Y439" s="1700">
        <f>IFERROR(VLOOKUP($A439,'2020'!$B$2:$K$170,3,FALSE),0)</f>
        <v>0</v>
      </c>
      <c r="Z439" s="1829">
        <f>IFERROR(VLOOKUP($A439,'2020'!$B$2:$K$170,4,FALSE),0)</f>
        <v>0</v>
      </c>
      <c r="AA439" s="1829">
        <f>IFERROR(VLOOKUP($A439,'2020'!$B$2:$K$170,5,FALSE),0)</f>
        <v>0</v>
      </c>
      <c r="AB439" s="1829">
        <f>IFERROR(VLOOKUP($A439,'2020'!$B$2:$K$170,8,FALSE),0)</f>
        <v>0</v>
      </c>
      <c r="AC439" s="1740">
        <f>IFERROR(VLOOKUP($A439,'2020'!$B$2:$K$170,10,FALSE),0)</f>
        <v>0</v>
      </c>
      <c r="AD439" s="1700">
        <f>IFERROR(VLOOKUP($A439,'2019'!$B$2:$K$170,3,FALSE),0)</f>
        <v>0</v>
      </c>
      <c r="AE439" s="1823">
        <f>IFERROR(VLOOKUP($A439,'2019'!$B$2:$K$170,4,FALSE),0)</f>
        <v>0</v>
      </c>
      <c r="AF439" s="1823">
        <f>IFERROR(VLOOKUP($A439,'2019'!$B$2:$K$170,5,FALSE),0)</f>
        <v>0</v>
      </c>
      <c r="AG439" s="1823">
        <f>IFERROR(VLOOKUP($A439,'2019'!$B$2:$K$170,8,FALSE),0)</f>
        <v>0</v>
      </c>
      <c r="AH439" s="1740">
        <f>IFERROR(VLOOKUP($A439,'2019'!$B$2:$K$170,10,FALSE),0)</f>
        <v>0</v>
      </c>
      <c r="AI439" s="1700">
        <f>IFERROR(VLOOKUP($A439,'2018'!$B$2:$K$170,3,FALSE),0)</f>
        <v>0</v>
      </c>
      <c r="AJ439" s="1821">
        <f>IFERROR(VLOOKUP($A439,'2018'!$B$2:$K$170,4,FALSE),0)</f>
        <v>0</v>
      </c>
      <c r="AK439" s="1821">
        <f>IFERROR(VLOOKUP($A439,'2018'!$B$2:$K$170,5,FALSE),0)</f>
        <v>0</v>
      </c>
      <c r="AL439" s="1821">
        <f>IFERROR(VLOOKUP($A439,'2018'!$B$2:$K$170,8,FALSE),0)</f>
        <v>0</v>
      </c>
      <c r="AM439" s="1740">
        <f>IFERROR(VLOOKUP($A439,'2018'!$B$2:$K$170,10,FALSE),0)</f>
        <v>0</v>
      </c>
      <c r="AN439" s="1700">
        <f>IFERROR(VLOOKUP($A439,'2017'!$B$2:$J$163,2,FALSE),0)</f>
        <v>0</v>
      </c>
      <c r="AO439" s="1815">
        <f>IFERROR(VLOOKUP($A439,'2017'!$B$2:$J$163,3,FALSE),0)</f>
        <v>0</v>
      </c>
      <c r="AP439" s="1815">
        <f>IFERROR(VLOOKUP($A439,'2017'!$B$2:$J$163,4,FALSE),0)</f>
        <v>0</v>
      </c>
      <c r="AQ439" s="1815">
        <f>IFERROR(VLOOKUP($A439,'2017'!$B$2:$J$163,7,FALSE),0)</f>
        <v>0</v>
      </c>
      <c r="AR439" s="1740">
        <f>IFERROR(VLOOKUP($A439,'2017'!$B$2:$J$163,9,FALSE),0)</f>
        <v>0</v>
      </c>
      <c r="AS439" s="1700">
        <f>IFERROR(VLOOKUP($A439,'2016'!$B$2:$K$165,3,FALSE),0)</f>
        <v>0</v>
      </c>
      <c r="AT439" s="1796">
        <f>IFERROR(VLOOKUP($A439,'2016'!$B$2:$K$165,4,FALSE),0)</f>
        <v>0</v>
      </c>
      <c r="AU439" s="1796">
        <f>IFERROR(VLOOKUP($A439,'2016'!$B$2:$K$165,5,FALSE),0)</f>
        <v>0</v>
      </c>
      <c r="AV439" s="1796">
        <f>IFERROR(VLOOKUP($A439,'2016'!$B$2:$K$165,8,FALSE),0)</f>
        <v>0</v>
      </c>
      <c r="AW439" s="1740">
        <f>IFERROR(VLOOKUP($A439,'2016'!$B$2:$K$165,10,FALSE),0)</f>
        <v>0</v>
      </c>
      <c r="AX439" s="1700">
        <f>IFERROR(VLOOKUP($A439,'2015'!$B$2:$K$165,3,FALSE),0)</f>
        <v>0</v>
      </c>
      <c r="AY439" s="1695">
        <f>IFERROR(VLOOKUP($A439,'2015'!$B$2:$K$165,4,FALSE),0)</f>
        <v>0</v>
      </c>
      <c r="AZ439" s="1695">
        <f>IFERROR(VLOOKUP($A439,'2015'!$B$2:$K$165,5,FALSE),0)</f>
        <v>0</v>
      </c>
      <c r="BA439" s="1695">
        <f>IFERROR(VLOOKUP($A439,'2015'!$B$2:$K$165,8,FALSE),0)</f>
        <v>0</v>
      </c>
      <c r="BB439" s="1740">
        <f>IFERROR(VLOOKUP($A439,'2015'!$B$2:$K$165,10,FALSE),0)</f>
        <v>0</v>
      </c>
      <c r="BC439" s="1700">
        <f>IFERROR(VLOOKUP($A439,'2014'!$B$2:$K$157,3,FALSE),0)</f>
        <v>0</v>
      </c>
      <c r="BD439" s="1691">
        <f>IFERROR(VLOOKUP($A439,'2014'!$B$2:$K$157,4,FALSE),0)</f>
        <v>0</v>
      </c>
      <c r="BE439" s="1691">
        <f>IFERROR(VLOOKUP($A439,'2014'!$B$2:$K$157,5,FALSE),0)</f>
        <v>0</v>
      </c>
      <c r="BF439" s="1691">
        <f>IFERROR(VLOOKUP($A439,'2014'!$B$2:$K$157,8,FALSE),0)</f>
        <v>0</v>
      </c>
      <c r="BG439" s="1740">
        <f>IFERROR(VLOOKUP($A439,'2014'!$B$2:$K$157,10,FALSE),0)</f>
        <v>0</v>
      </c>
      <c r="BH439" s="1700">
        <f>IFERROR(VLOOKUP($A439,'2013'!$D$4:$I$249,2,FALSE),0)</f>
        <v>0</v>
      </c>
      <c r="BI439" s="1691">
        <f>IFERROR(VLOOKUP($A439,'2013'!$D$4:$I$249,3,FALSE),0)</f>
        <v>0</v>
      </c>
      <c r="BJ439" s="1691">
        <f>IFERROR(VLOOKUP($A439,'2013'!$D$4:$I$249,4,FALSE),0)</f>
        <v>0</v>
      </c>
      <c r="BK439" s="1691">
        <f>IFERROR(VLOOKUP($A439,'2013'!$D$4:$I$249,5,FALSE),0)</f>
        <v>0</v>
      </c>
      <c r="BL439" s="1740">
        <f>IFERROR(VLOOKUP($A439,'2013'!$D$4:$I$249,6,FALSE),0)</f>
        <v>0</v>
      </c>
      <c r="BM439" s="1737">
        <f>IFERROR(VLOOKUP($A439,'2012'!$D$3:$O$172,2,FALSE),0)</f>
        <v>0</v>
      </c>
      <c r="BN439" s="1691">
        <f>IFERROR(VLOOKUP($A439,'2012'!$D$3:$O$172,3,FALSE),0)</f>
        <v>0</v>
      </c>
      <c r="BO439" s="1743">
        <f>IFERROR(VLOOKUP($A439,'2012'!$D$3:$O$172,4,FALSE),0)</f>
        <v>0</v>
      </c>
      <c r="BP439" s="1700">
        <f>IFERROR(VLOOKUP($A439,'2012'!$D$3:$O$172,5,FALSE),0)</f>
        <v>0</v>
      </c>
      <c r="BQ439" s="1691">
        <f>IFERROR(VLOOKUP($A439,'2012'!$D$3:$O$172,6,FALSE),0)</f>
        <v>0</v>
      </c>
      <c r="BR439" s="1691">
        <f>IFERROR(VLOOKUP($A439,'2012'!$D$3:$O$172,7,FALSE),0)</f>
        <v>0</v>
      </c>
      <c r="BS439" s="1691">
        <f>IFERROR(VLOOKUP($A439,'2012'!$D$3:$O$172,8,FALSE),0)</f>
        <v>0</v>
      </c>
      <c r="BT439" s="1740">
        <f>IFERROR(VLOOKUP($A439,'2012'!$D$3:$O$172,9,FALSE),0)</f>
        <v>0</v>
      </c>
      <c r="BX439" s="1700">
        <f>IFERROR(VLOOKUP($A439,'2011'!$D$4:$I$251,2,FALSE),0)</f>
        <v>0</v>
      </c>
      <c r="BY439" s="1691">
        <f>IFERROR(VLOOKUP($A439,'2011'!$D$4:$I$251,3,FALSE),0)</f>
        <v>0</v>
      </c>
      <c r="BZ439" s="1691">
        <f>IFERROR(VLOOKUP($A439,'2011'!$D$4:$I$251,4,FALSE),0)</f>
        <v>0</v>
      </c>
      <c r="CA439" s="1691">
        <f>IFERROR(VLOOKUP($A439,'2011'!$D$4:$I$251,5,FALSE),0)</f>
        <v>0</v>
      </c>
      <c r="CB439" s="1740">
        <f>IFERROR(VLOOKUP($A439,'2011'!$D$4:$I$251,6,FALSE),0)</f>
        <v>0</v>
      </c>
      <c r="CC439" s="1700">
        <f>IFERROR(VLOOKUP($A439,'2010'!$C$3:$H$234,2,FALSE),0)</f>
        <v>0</v>
      </c>
      <c r="CD439" s="1691">
        <f>IFERROR(VLOOKUP($A439,'2010'!$C$3:$H$234,3,FALSE),0)</f>
        <v>0</v>
      </c>
      <c r="CE439" s="1691">
        <f>IFERROR(VLOOKUP($A439,'2010'!$C$3:$H$234,4,FALSE),0)</f>
        <v>0</v>
      </c>
      <c r="CF439" s="1691">
        <f>IFERROR(VLOOKUP($A439,'2010'!$C$3:$H$234,5,FALSE),0)</f>
        <v>0</v>
      </c>
      <c r="CG439" s="1740">
        <f>IFERROR(VLOOKUP($A439,'2010'!$C$3:$H$234,6,FALSE),0)</f>
        <v>0</v>
      </c>
      <c r="CH439" s="1700">
        <f>IFERROR(VLOOKUP($A439,'2009'!$C$3:$H$242,2,FALSE),0)</f>
        <v>0</v>
      </c>
      <c r="CI439" s="1691">
        <f>IFERROR(VLOOKUP($A439,'2009'!$C$3:$H$242,3,FALSE),0)</f>
        <v>0</v>
      </c>
      <c r="CJ439" s="1691">
        <f>IFERROR(VLOOKUP($A439,'2009'!$C$3:$H$242,4,FALSE),0)</f>
        <v>0</v>
      </c>
      <c r="CK439" s="1691">
        <f>IFERROR(VLOOKUP($A439,'2009'!$C$3:$H$242,5,FALSE),0)</f>
        <v>0</v>
      </c>
      <c r="CL439" s="1740">
        <f>IFERROR(VLOOKUP($A439,'2009'!$C$3:$H$242,6,FALSE),0)</f>
        <v>0</v>
      </c>
      <c r="CM439" s="1700">
        <f>IFERROR(VLOOKUP($A439,'2008'!$C$3:$H$229,2,FALSE),0)</f>
        <v>0</v>
      </c>
      <c r="CN439" s="1691">
        <f>IFERROR(VLOOKUP($A439,'2008'!$C$3:$H$229,3,FALSE),0)</f>
        <v>0</v>
      </c>
      <c r="CO439" s="1691">
        <f>IFERROR(VLOOKUP($A439,'2008'!$C$3:$H$229,4,FALSE),0)</f>
        <v>0</v>
      </c>
      <c r="CP439" s="1691">
        <f>IFERROR(VLOOKUP($A439,'2008'!$C$3:$H$229,5,FALSE),0)</f>
        <v>0</v>
      </c>
      <c r="CQ439" s="1740">
        <f>IFERROR(VLOOKUP($A439,'2008'!$C$3:$H$229,6,FALSE),0)</f>
        <v>0</v>
      </c>
      <c r="CR439" s="1700">
        <f>IFERROR(VLOOKUP($A439,'2007'!$C$3:$M$238,7,FALSE),0)</f>
        <v>0</v>
      </c>
      <c r="CS439" s="1691">
        <f>IFERROR(VLOOKUP($A439,'2007'!$C$3:$M$238,8,FALSE),0)</f>
        <v>0</v>
      </c>
      <c r="CT439" s="1691">
        <f>IFERROR(VLOOKUP($A439,'2007'!$C$3:$M$238,9,FALSE),0)</f>
        <v>0</v>
      </c>
      <c r="CU439" s="1691">
        <f>IFERROR(VLOOKUP($A439,'2007'!$C$3:$M$238,10,FALSE),0)</f>
        <v>0</v>
      </c>
      <c r="CV439" s="1740">
        <f>IFERROR(VLOOKUP($A439,'2007'!$C$3:$M$238,11,FALSE),0)</f>
        <v>0</v>
      </c>
      <c r="CW439" s="1700">
        <f>IFERROR(VLOOKUP($A439,'2006'!$A$2:$F$200,2,FALSE),0)</f>
        <v>0</v>
      </c>
      <c r="CX439" s="1691">
        <f>IFERROR(VLOOKUP($A439,'2006'!$A$2:$F$200,4,FALSE),0)</f>
        <v>0</v>
      </c>
      <c r="CY439" s="1691">
        <f>IFERROR(VLOOKUP($A439,'2006'!$A$2:$F$200,5,FALSE),0)</f>
        <v>0</v>
      </c>
      <c r="CZ439" s="1740">
        <f>IFERROR(VLOOKUP($A439,'2006'!$A$2:$F$200,6,FALSE),0)</f>
        <v>0</v>
      </c>
      <c r="DA439" s="1700">
        <f>IFERROR(VLOOKUP($A439,'2005'!$C$3:$M$205,8,FALSE),0)</f>
        <v>62</v>
      </c>
      <c r="DB439" s="1691">
        <f>IFERROR(VLOOKUP($A439,'2005'!$C$3:$M$205,9,FALSE),0)</f>
        <v>33</v>
      </c>
      <c r="DC439" s="1691">
        <f>IFERROR(VLOOKUP($A439,'2005'!$C$3:$M$205,10,FALSE),0)</f>
        <v>1</v>
      </c>
      <c r="DD439" s="1740">
        <f>IFERROR(VLOOKUP($A439,'2005'!$C$3:$M$205,11,FALSE),0)</f>
        <v>0.532258064516129</v>
      </c>
      <c r="DE439" s="1700">
        <f>IFERROR(VLOOKUP($A439,'2004'!$C$3:$M$213,8,FALSE),0)</f>
        <v>33</v>
      </c>
      <c r="DF439" s="1691">
        <f>IFERROR(VLOOKUP($A439,'2004'!$C$3:$M$213,9,FALSE),0)</f>
        <v>12</v>
      </c>
      <c r="DG439" s="1691">
        <f>IFERROR(VLOOKUP($A439,'2004'!$C$3:$M$213,10,FALSE),0)</f>
        <v>0</v>
      </c>
      <c r="DH439" s="1740">
        <f>IFERROR(VLOOKUP($A439,'2004'!$C$3:$M$213,11,FALSE),0)</f>
        <v>0.36363636363636365</v>
      </c>
      <c r="DI439" s="1700">
        <f>IFERROR(VLOOKUP($A439,'2003'!$C$3:$Q$214,12,FALSE),0)</f>
        <v>23</v>
      </c>
      <c r="DJ439" s="1691">
        <f>IFERROR(VLOOKUP($A439,'2003'!$C$3:$Q$214,13,FALSE),0)</f>
        <v>13</v>
      </c>
      <c r="DK439" s="1691">
        <f>IFERROR(VLOOKUP($A439,'2003'!$C$3:$Q$214,14,FALSE),0)</f>
        <v>1</v>
      </c>
      <c r="DL439" s="1740">
        <f>IFERROR(VLOOKUP($A439,'2003'!$C$3:$Q$214,15,FALSE),0)</f>
        <v>0.56521739130434778</v>
      </c>
      <c r="DM439" s="1700">
        <f>IFERROR(VLOOKUP($A439,'2002'!$D$3:$R$214,12,FALSE),0)</f>
        <v>0</v>
      </c>
      <c r="DN439" s="1691">
        <f>IFERROR(VLOOKUP($A439,'2002'!$D$3:$R$214,13,FALSE),0)</f>
        <v>0</v>
      </c>
      <c r="DO439" s="1691">
        <f>IFERROR(VLOOKUP($A439,'2002'!$D$3:$R$214,14,FALSE),0)</f>
        <v>0</v>
      </c>
      <c r="DP439" s="1788">
        <f>IFERROR(VLOOKUP($A439,'2002'!$D$3:$R$214,15,FALSE),0)</f>
        <v>0</v>
      </c>
      <c r="DQ439" s="1700">
        <f>IFERROR(VLOOKUP($A439,'Pre 2002'!$C$3:$CK$382,84,FALSE),0)</f>
        <v>0</v>
      </c>
      <c r="DR439" s="1695">
        <f>IFERROR(VLOOKUP($A439,'Pre 2002'!$C$3:$CK$382,85,FALSE),0)</f>
        <v>0</v>
      </c>
      <c r="DS439" s="1695">
        <f>IFERROR(VLOOKUP($A439,'Pre 2002'!$C$3:$CK$382,86,FALSE),0)</f>
        <v>0</v>
      </c>
      <c r="DT439" s="1790">
        <f>IFERROR(VLOOKUP($A439,'Pre 2002'!$C$3:$CK$382,87,FALSE),0)</f>
        <v>0</v>
      </c>
      <c r="DU439" s="1741">
        <f>IFERROR(VLOOKUP(A439,'Pre 2002'!$C$3:$CG$382,83,FALSE),0)</f>
        <v>0</v>
      </c>
    </row>
    <row r="440" spans="1:125">
      <c r="A440" s="1778" t="s">
        <v>2084</v>
      </c>
      <c r="B440" s="1562">
        <f t="shared" si="150"/>
        <v>110</v>
      </c>
      <c r="C440" s="1562">
        <f t="shared" si="151"/>
        <v>54</v>
      </c>
      <c r="D440" s="1562">
        <f t="shared" si="152"/>
        <v>2</v>
      </c>
      <c r="E440" s="1563">
        <f t="shared" si="153"/>
        <v>0.49090909090909091</v>
      </c>
      <c r="F440" s="1786">
        <f t="shared" si="154"/>
        <v>2</v>
      </c>
      <c r="G440" s="1595" t="s">
        <v>2159</v>
      </c>
      <c r="H440" s="1567">
        <f t="shared" si="170"/>
        <v>2</v>
      </c>
      <c r="I440" s="1734">
        <f t="shared" si="171"/>
        <v>110</v>
      </c>
      <c r="J440" s="1734">
        <f t="shared" si="172"/>
        <v>54</v>
      </c>
      <c r="K440" s="1734">
        <f t="shared" si="173"/>
        <v>2</v>
      </c>
      <c r="L440" s="1806">
        <f t="shared" si="174"/>
        <v>0.49090909090909091</v>
      </c>
      <c r="O440" s="1700">
        <f>IFERROR(VLOOKUP($A440,'2022'!$B$2:$K$174,3,FALSE),0)</f>
        <v>0</v>
      </c>
      <c r="P440" s="1858">
        <f>IFERROR(VLOOKUP($A440,'2022'!$B$2:$K$174,4,FALSE),0)</f>
        <v>0</v>
      </c>
      <c r="Q440" s="1858">
        <f>IFERROR(VLOOKUP($A440,'2022'!$B$2:$K$174,5,FALSE),0)</f>
        <v>0</v>
      </c>
      <c r="R440" s="1858">
        <f>IFERROR(VLOOKUP($A440,'2022'!$B$2:$K$174,8,FALSE),0)</f>
        <v>0</v>
      </c>
      <c r="S440" s="1740">
        <f>IFERROR(VLOOKUP($A440,'2022'!$B$2:$K$174,10,FALSE),0)</f>
        <v>0</v>
      </c>
      <c r="T440" s="1700">
        <f>IFERROR(VLOOKUP($A440,'2021'!$B$2:$K$174,3,FALSE),0)</f>
        <v>0</v>
      </c>
      <c r="U440" s="1843">
        <f>IFERROR(VLOOKUP($A440,'2021'!$B$2:$K$174,4,FALSE),0)</f>
        <v>0</v>
      </c>
      <c r="V440" s="1843">
        <f>IFERROR(VLOOKUP($A440,'2021'!$B$2:$K$174,5,FALSE),0)</f>
        <v>0</v>
      </c>
      <c r="W440" s="1843">
        <f>IFERROR(VLOOKUP($A440,'2021'!$B$2:$K$174,8,FALSE),0)</f>
        <v>0</v>
      </c>
      <c r="X440" s="1740">
        <f>IFERROR(VLOOKUP($A440,'2021'!$B$2:$K$174,10,FALSE),0)</f>
        <v>0</v>
      </c>
      <c r="Y440" s="1700">
        <f>IFERROR(VLOOKUP($A440,'2020'!$B$2:$K$170,3,FALSE),0)</f>
        <v>0</v>
      </c>
      <c r="Z440" s="1829">
        <f>IFERROR(VLOOKUP($A440,'2020'!$B$2:$K$170,4,FALSE),0)</f>
        <v>0</v>
      </c>
      <c r="AA440" s="1829">
        <f>IFERROR(VLOOKUP($A440,'2020'!$B$2:$K$170,5,FALSE),0)</f>
        <v>0</v>
      </c>
      <c r="AB440" s="1829">
        <f>IFERROR(VLOOKUP($A440,'2020'!$B$2:$K$170,8,FALSE),0)</f>
        <v>0</v>
      </c>
      <c r="AC440" s="1740">
        <f>IFERROR(VLOOKUP($A440,'2020'!$B$2:$K$170,10,FALSE),0)</f>
        <v>0</v>
      </c>
      <c r="AD440" s="1700">
        <f>IFERROR(VLOOKUP($A440,'2019'!$B$2:$K$170,3,FALSE),0)</f>
        <v>0</v>
      </c>
      <c r="AE440" s="1823">
        <f>IFERROR(VLOOKUP($A440,'2019'!$B$2:$K$170,4,FALSE),0)</f>
        <v>0</v>
      </c>
      <c r="AF440" s="1823">
        <f>IFERROR(VLOOKUP($A440,'2019'!$B$2:$K$170,5,FALSE),0)</f>
        <v>0</v>
      </c>
      <c r="AG440" s="1823">
        <f>IFERROR(VLOOKUP($A440,'2019'!$B$2:$K$170,8,FALSE),0)</f>
        <v>0</v>
      </c>
      <c r="AH440" s="1740">
        <f>IFERROR(VLOOKUP($A440,'2019'!$B$2:$K$170,10,FALSE),0)</f>
        <v>0</v>
      </c>
      <c r="AI440" s="1700">
        <f>IFERROR(VLOOKUP($A440,'2018'!$B$2:$K$170,3,FALSE),0)</f>
        <v>0</v>
      </c>
      <c r="AJ440" s="1821">
        <f>IFERROR(VLOOKUP($A440,'2018'!$B$2:$K$170,4,FALSE),0)</f>
        <v>0</v>
      </c>
      <c r="AK440" s="1821">
        <f>IFERROR(VLOOKUP($A440,'2018'!$B$2:$K$170,5,FALSE),0)</f>
        <v>0</v>
      </c>
      <c r="AL440" s="1821">
        <f>IFERROR(VLOOKUP($A440,'2018'!$B$2:$K$170,8,FALSE),0)</f>
        <v>0</v>
      </c>
      <c r="AM440" s="1740">
        <f>IFERROR(VLOOKUP($A440,'2018'!$B$2:$K$170,10,FALSE),0)</f>
        <v>0</v>
      </c>
      <c r="AN440" s="1700">
        <f>IFERROR(VLOOKUP($A440,'2017'!$B$2:$J$163,2,FALSE),0)</f>
        <v>0</v>
      </c>
      <c r="AO440" s="1815">
        <f>IFERROR(VLOOKUP($A440,'2017'!$B$2:$J$163,3,FALSE),0)</f>
        <v>0</v>
      </c>
      <c r="AP440" s="1815">
        <f>IFERROR(VLOOKUP($A440,'2017'!$B$2:$J$163,4,FALSE),0)</f>
        <v>0</v>
      </c>
      <c r="AQ440" s="1815">
        <f>IFERROR(VLOOKUP($A440,'2017'!$B$2:$J$163,7,FALSE),0)</f>
        <v>0</v>
      </c>
      <c r="AR440" s="1740">
        <f>IFERROR(VLOOKUP($A440,'2017'!$B$2:$J$163,9,FALSE),0)</f>
        <v>0</v>
      </c>
      <c r="AS440" s="1700">
        <f>IFERROR(VLOOKUP($A440,'2016'!$B$2:$K$165,3,FALSE),0)</f>
        <v>0</v>
      </c>
      <c r="AT440" s="1796">
        <f>IFERROR(VLOOKUP($A440,'2016'!$B$2:$K$165,4,FALSE),0)</f>
        <v>0</v>
      </c>
      <c r="AU440" s="1796">
        <f>IFERROR(VLOOKUP($A440,'2016'!$B$2:$K$165,5,FALSE),0)</f>
        <v>0</v>
      </c>
      <c r="AV440" s="1796">
        <f>IFERROR(VLOOKUP($A440,'2016'!$B$2:$K$165,8,FALSE),0)</f>
        <v>0</v>
      </c>
      <c r="AW440" s="1740">
        <f>IFERROR(VLOOKUP($A440,'2016'!$B$2:$K$165,10,FALSE),0)</f>
        <v>0</v>
      </c>
      <c r="AX440" s="1700">
        <f>IFERROR(VLOOKUP($A440,'2015'!$B$2:$K$165,3,FALSE),0)</f>
        <v>0</v>
      </c>
      <c r="AY440" s="1695">
        <f>IFERROR(VLOOKUP($A440,'2015'!$B$2:$K$165,4,FALSE),0)</f>
        <v>0</v>
      </c>
      <c r="AZ440" s="1695">
        <f>IFERROR(VLOOKUP($A440,'2015'!$B$2:$K$165,5,FALSE),0)</f>
        <v>0</v>
      </c>
      <c r="BA440" s="1695">
        <f>IFERROR(VLOOKUP($A440,'2015'!$B$2:$K$165,8,FALSE),0)</f>
        <v>0</v>
      </c>
      <c r="BB440" s="1740">
        <f>IFERROR(VLOOKUP($A440,'2015'!$B$2:$K$165,10,FALSE),0)</f>
        <v>0</v>
      </c>
      <c r="BC440" s="1700">
        <f>IFERROR(VLOOKUP($A440,'2014'!$B$2:$K$157,3,FALSE),0)</f>
        <v>0</v>
      </c>
      <c r="BD440" s="1691">
        <f>IFERROR(VLOOKUP($A440,'2014'!$B$2:$K$157,4,FALSE),0)</f>
        <v>0</v>
      </c>
      <c r="BE440" s="1691">
        <f>IFERROR(VLOOKUP($A440,'2014'!$B$2:$K$157,5,FALSE),0)</f>
        <v>0</v>
      </c>
      <c r="BF440" s="1691">
        <f>IFERROR(VLOOKUP($A440,'2014'!$B$2:$K$157,8,FALSE),0)</f>
        <v>0</v>
      </c>
      <c r="BG440" s="1740">
        <f>IFERROR(VLOOKUP($A440,'2014'!$B$2:$K$157,10,FALSE),0)</f>
        <v>0</v>
      </c>
      <c r="BH440" s="1700">
        <f>IFERROR(VLOOKUP($A440,'2013'!$D$4:$I$249,2,FALSE),0)</f>
        <v>0</v>
      </c>
      <c r="BI440" s="1691">
        <f>IFERROR(VLOOKUP($A440,'2013'!$D$4:$I$249,3,FALSE),0)</f>
        <v>0</v>
      </c>
      <c r="BJ440" s="1691">
        <f>IFERROR(VLOOKUP($A440,'2013'!$D$4:$I$249,4,FALSE),0)</f>
        <v>0</v>
      </c>
      <c r="BK440" s="1691">
        <f>IFERROR(VLOOKUP($A440,'2013'!$D$4:$I$249,5,FALSE),0)</f>
        <v>0</v>
      </c>
      <c r="BL440" s="1740">
        <f>IFERROR(VLOOKUP($A440,'2013'!$D$4:$I$249,6,FALSE),0)</f>
        <v>0</v>
      </c>
      <c r="BM440" s="1737">
        <f>IFERROR(VLOOKUP($A440,'2012'!$D$3:$O$172,2,FALSE),0)</f>
        <v>0</v>
      </c>
      <c r="BN440" s="1691">
        <f>IFERROR(VLOOKUP($A440,'2012'!$D$3:$O$172,3,FALSE),0)</f>
        <v>0</v>
      </c>
      <c r="BO440" s="1743">
        <f>IFERROR(VLOOKUP($A440,'2012'!$D$3:$O$172,4,FALSE),0)</f>
        <v>0</v>
      </c>
      <c r="BP440" s="1700">
        <f>IFERROR(VLOOKUP($A440,'2012'!$D$3:$O$172,5,FALSE),0)</f>
        <v>0</v>
      </c>
      <c r="BQ440" s="1691">
        <f>IFERROR(VLOOKUP($A440,'2012'!$D$3:$O$172,6,FALSE),0)</f>
        <v>0</v>
      </c>
      <c r="BR440" s="1691">
        <f>IFERROR(VLOOKUP($A440,'2012'!$D$3:$O$172,7,FALSE),0)</f>
        <v>0</v>
      </c>
      <c r="BS440" s="1691">
        <f>IFERROR(VLOOKUP($A440,'2012'!$D$3:$O$172,8,FALSE),0)</f>
        <v>0</v>
      </c>
      <c r="BT440" s="1740">
        <f>IFERROR(VLOOKUP($A440,'2012'!$D$3:$O$172,9,FALSE),0)</f>
        <v>0</v>
      </c>
      <c r="BX440" s="1700">
        <f>IFERROR(VLOOKUP($A440,'2011'!$D$4:$I$251,2,FALSE),0)</f>
        <v>0</v>
      </c>
      <c r="BY440" s="1691">
        <f>IFERROR(VLOOKUP($A440,'2011'!$D$4:$I$251,3,FALSE),0)</f>
        <v>0</v>
      </c>
      <c r="BZ440" s="1691">
        <f>IFERROR(VLOOKUP($A440,'2011'!$D$4:$I$251,4,FALSE),0)</f>
        <v>0</v>
      </c>
      <c r="CA440" s="1691">
        <f>IFERROR(VLOOKUP($A440,'2011'!$D$4:$I$251,5,FALSE),0)</f>
        <v>0</v>
      </c>
      <c r="CB440" s="1740">
        <f>IFERROR(VLOOKUP($A440,'2011'!$D$4:$I$251,6,FALSE),0)</f>
        <v>0</v>
      </c>
      <c r="CC440" s="1700">
        <f>IFERROR(VLOOKUP($A440,'2010'!$C$3:$H$234,2,FALSE),0)</f>
        <v>0</v>
      </c>
      <c r="CD440" s="1691">
        <f>IFERROR(VLOOKUP($A440,'2010'!$C$3:$H$234,3,FALSE),0)</f>
        <v>0</v>
      </c>
      <c r="CE440" s="1691">
        <f>IFERROR(VLOOKUP($A440,'2010'!$C$3:$H$234,4,FALSE),0)</f>
        <v>0</v>
      </c>
      <c r="CF440" s="1691">
        <f>IFERROR(VLOOKUP($A440,'2010'!$C$3:$H$234,5,FALSE),0)</f>
        <v>0</v>
      </c>
      <c r="CG440" s="1740">
        <f>IFERROR(VLOOKUP($A440,'2010'!$C$3:$H$234,6,FALSE),0)</f>
        <v>0</v>
      </c>
      <c r="CH440" s="1700">
        <f>IFERROR(VLOOKUP($A440,'2009'!$C$3:$H$242,2,FALSE),0)</f>
        <v>0</v>
      </c>
      <c r="CI440" s="1691">
        <f>IFERROR(VLOOKUP($A440,'2009'!$C$3:$H$242,3,FALSE),0)</f>
        <v>0</v>
      </c>
      <c r="CJ440" s="1691">
        <f>IFERROR(VLOOKUP($A440,'2009'!$C$3:$H$242,4,FALSE),0)</f>
        <v>0</v>
      </c>
      <c r="CK440" s="1691">
        <f>IFERROR(VLOOKUP($A440,'2009'!$C$3:$H$242,5,FALSE),0)</f>
        <v>0</v>
      </c>
      <c r="CL440" s="1740">
        <f>IFERROR(VLOOKUP($A440,'2009'!$C$3:$H$242,6,FALSE),0)</f>
        <v>0</v>
      </c>
      <c r="CM440" s="1700">
        <f>IFERROR(VLOOKUP($A440,'2008'!$C$3:$H$229,2,FALSE),0)</f>
        <v>0</v>
      </c>
      <c r="CN440" s="1691">
        <f>IFERROR(VLOOKUP($A440,'2008'!$C$3:$H$229,3,FALSE),0)</f>
        <v>0</v>
      </c>
      <c r="CO440" s="1691">
        <f>IFERROR(VLOOKUP($A440,'2008'!$C$3:$H$229,4,FALSE),0)</f>
        <v>0</v>
      </c>
      <c r="CP440" s="1691">
        <f>IFERROR(VLOOKUP($A440,'2008'!$C$3:$H$229,5,FALSE),0)</f>
        <v>0</v>
      </c>
      <c r="CQ440" s="1740">
        <f>IFERROR(VLOOKUP($A440,'2008'!$C$3:$H$229,6,FALSE),0)</f>
        <v>0</v>
      </c>
      <c r="CR440" s="1700">
        <f>IFERROR(VLOOKUP($A440,'2007'!$C$3:$M$238,7,FALSE),0)</f>
        <v>0</v>
      </c>
      <c r="CS440" s="1691">
        <f>IFERROR(VLOOKUP($A440,'2007'!$C$3:$M$238,8,FALSE),0)</f>
        <v>0</v>
      </c>
      <c r="CT440" s="1691">
        <f>IFERROR(VLOOKUP($A440,'2007'!$C$3:$M$238,9,FALSE),0)</f>
        <v>0</v>
      </c>
      <c r="CU440" s="1691">
        <f>IFERROR(VLOOKUP($A440,'2007'!$C$3:$M$238,10,FALSE),0)</f>
        <v>0</v>
      </c>
      <c r="CV440" s="1740">
        <f>IFERROR(VLOOKUP($A440,'2007'!$C$3:$M$238,11,FALSE),0)</f>
        <v>0</v>
      </c>
      <c r="CW440" s="1700">
        <f>IFERROR(VLOOKUP($A440,'2006'!$A$2:$F$200,2,FALSE),0)</f>
        <v>0</v>
      </c>
      <c r="CX440" s="1691">
        <f>IFERROR(VLOOKUP($A440,'2006'!$A$2:$F$200,4,FALSE),0)</f>
        <v>0</v>
      </c>
      <c r="CY440" s="1691">
        <f>IFERROR(VLOOKUP($A440,'2006'!$A$2:$F$200,5,FALSE),0)</f>
        <v>0</v>
      </c>
      <c r="CZ440" s="1740">
        <f>IFERROR(VLOOKUP($A440,'2006'!$A$2:$F$200,6,FALSE),0)</f>
        <v>0</v>
      </c>
      <c r="DA440" s="1700">
        <f>IFERROR(VLOOKUP($A440,'2005'!$C$3:$M$205,8,FALSE),0)</f>
        <v>0</v>
      </c>
      <c r="DB440" s="1691">
        <f>IFERROR(VLOOKUP($A440,'2005'!$C$3:$M$205,9,FALSE),0)</f>
        <v>0</v>
      </c>
      <c r="DC440" s="1691">
        <f>IFERROR(VLOOKUP($A440,'2005'!$C$3:$M$205,10,FALSE),0)</f>
        <v>0</v>
      </c>
      <c r="DD440" s="1740">
        <f>IFERROR(VLOOKUP($A440,'2005'!$C$3:$M$205,11,FALSE),0)</f>
        <v>0</v>
      </c>
      <c r="DE440" s="1700">
        <f>IFERROR(VLOOKUP($A440,'2004'!$C$3:$M$213,8,FALSE),0)</f>
        <v>0</v>
      </c>
      <c r="DF440" s="1691">
        <f>IFERROR(VLOOKUP($A440,'2004'!$C$3:$M$213,9,FALSE),0)</f>
        <v>0</v>
      </c>
      <c r="DG440" s="1691">
        <f>IFERROR(VLOOKUP($A440,'2004'!$C$3:$M$213,10,FALSE),0)</f>
        <v>0</v>
      </c>
      <c r="DH440" s="1740">
        <f>IFERROR(VLOOKUP($A440,'2004'!$C$3:$M$213,11,FALSE),0)</f>
        <v>0</v>
      </c>
      <c r="DI440" s="1700">
        <f>IFERROR(VLOOKUP($A440,'2003'!$C$3:$Q$214,12,FALSE),0)</f>
        <v>54</v>
      </c>
      <c r="DJ440" s="1691">
        <f>IFERROR(VLOOKUP($A440,'2003'!$C$3:$Q$214,13,FALSE),0)</f>
        <v>21</v>
      </c>
      <c r="DK440" s="1691">
        <f>IFERROR(VLOOKUP($A440,'2003'!$C$3:$Q$214,14,FALSE),0)</f>
        <v>1</v>
      </c>
      <c r="DL440" s="1740">
        <f>IFERROR(VLOOKUP($A440,'2003'!$C$3:$Q$214,15,FALSE),0)</f>
        <v>0.3888888888888889</v>
      </c>
      <c r="DM440" s="1700">
        <f>IFERROR(VLOOKUP($A440,'2002'!$D$3:$R$214,12,FALSE),0)</f>
        <v>56</v>
      </c>
      <c r="DN440" s="1691">
        <f>IFERROR(VLOOKUP($A440,'2002'!$D$3:$R$214,13,FALSE),0)</f>
        <v>33</v>
      </c>
      <c r="DO440" s="1691">
        <f>IFERROR(VLOOKUP($A440,'2002'!$D$3:$R$214,14,FALSE),0)</f>
        <v>1</v>
      </c>
      <c r="DP440" s="1788">
        <f>IFERROR(VLOOKUP($A440,'2002'!$D$3:$R$214,15,FALSE),0)</f>
        <v>0.5892857142857143</v>
      </c>
      <c r="DQ440" s="1700">
        <f>IFERROR(VLOOKUP($A440,'Pre 2002'!$C$3:$CK$382,84,FALSE),0)</f>
        <v>0</v>
      </c>
      <c r="DR440" s="1695">
        <f>IFERROR(VLOOKUP($A440,'Pre 2002'!$C$3:$CK$382,85,FALSE),0)</f>
        <v>0</v>
      </c>
      <c r="DS440" s="1695">
        <f>IFERROR(VLOOKUP($A440,'Pre 2002'!$C$3:$CK$382,86,FALSE),0)</f>
        <v>0</v>
      </c>
      <c r="DT440" s="1790">
        <f>IFERROR(VLOOKUP($A440,'Pre 2002'!$C$3:$CK$382,87,FALSE),0)</f>
        <v>0</v>
      </c>
      <c r="DU440" s="1741">
        <f>IFERROR(VLOOKUP(A440,'Pre 2002'!$C$3:$CG$382,83,FALSE),0)</f>
        <v>0</v>
      </c>
    </row>
    <row r="441" spans="1:125">
      <c r="A441" s="1623" t="s">
        <v>2360</v>
      </c>
      <c r="B441" s="1562">
        <f t="shared" si="150"/>
        <v>72</v>
      </c>
      <c r="C441" s="1562">
        <f t="shared" si="151"/>
        <v>35</v>
      </c>
      <c r="D441" s="1562">
        <f t="shared" si="152"/>
        <v>2</v>
      </c>
      <c r="E441" s="1563">
        <f t="shared" si="153"/>
        <v>0.4861111111111111</v>
      </c>
      <c r="F441" s="1786">
        <f t="shared" si="154"/>
        <v>2</v>
      </c>
      <c r="G441" s="1595">
        <v>2021</v>
      </c>
      <c r="H441" s="1567">
        <f t="shared" si="170"/>
        <v>0</v>
      </c>
      <c r="I441" s="1734">
        <f t="shared" si="171"/>
        <v>0</v>
      </c>
      <c r="J441" s="1734">
        <f t="shared" si="172"/>
        <v>0</v>
      </c>
      <c r="K441" s="1734">
        <f t="shared" si="173"/>
        <v>0</v>
      </c>
      <c r="L441" s="1806">
        <f t="shared" si="174"/>
        <v>0</v>
      </c>
      <c r="O441" s="1700">
        <f>IFERROR(VLOOKUP($A441,'2022'!$B$2:$K$174,3,FALSE),0)</f>
        <v>49</v>
      </c>
      <c r="P441" s="1858">
        <f>IFERROR(VLOOKUP($A441,'2022'!$B$2:$K$174,4,FALSE),0)</f>
        <v>13</v>
      </c>
      <c r="Q441" s="1858">
        <f>IFERROR(VLOOKUP($A441,'2022'!$B$2:$K$174,5,FALSE),0)</f>
        <v>22</v>
      </c>
      <c r="R441" s="1858">
        <f>IFERROR(VLOOKUP($A441,'2022'!$B$2:$K$174,8,FALSE),0)</f>
        <v>0</v>
      </c>
      <c r="S441" s="1740">
        <f>IFERROR(VLOOKUP($A441,'2022'!$B$2:$K$174,10,FALSE),0)</f>
        <v>0.44900000000000001</v>
      </c>
      <c r="T441" s="1700">
        <f>IFERROR(VLOOKUP($A441,'2021'!$B$2:$K$174,3,FALSE),0)</f>
        <v>23</v>
      </c>
      <c r="U441" s="1843">
        <f>IFERROR(VLOOKUP($A441,'2021'!$B$2:$K$174,4,FALSE),0)</f>
        <v>10</v>
      </c>
      <c r="V441" s="1843">
        <f>IFERROR(VLOOKUP($A441,'2021'!$B$2:$K$174,5,FALSE),0)</f>
        <v>13</v>
      </c>
      <c r="W441" s="1843">
        <f>IFERROR(VLOOKUP($A441,'2021'!$B$2:$K$174,8,FALSE),0)</f>
        <v>2</v>
      </c>
      <c r="X441" s="1740">
        <f>IFERROR(VLOOKUP($A441,'2021'!$B$2:$K$174,10,FALSE),0)</f>
        <v>0.56499999999999995</v>
      </c>
      <c r="Y441" s="1700">
        <f>IFERROR(VLOOKUP($A441,'2020'!$B$2:$K$170,3,FALSE),0)</f>
        <v>0</v>
      </c>
      <c r="Z441" s="1829">
        <f>IFERROR(VLOOKUP($A441,'2020'!$B$2:$K$170,4,FALSE),0)</f>
        <v>0</v>
      </c>
      <c r="AA441" s="1829">
        <f>IFERROR(VLOOKUP($A441,'2020'!$B$2:$K$170,5,FALSE),0)</f>
        <v>0</v>
      </c>
      <c r="AB441" s="1829">
        <f>IFERROR(VLOOKUP($A441,'2020'!$B$2:$K$170,8,FALSE),0)</f>
        <v>0</v>
      </c>
      <c r="AC441" s="1740">
        <f>IFERROR(VLOOKUP($A441,'2020'!$B$2:$K$170,10,FALSE),0)</f>
        <v>0</v>
      </c>
      <c r="AD441" s="1700">
        <f>IFERROR(VLOOKUP($A441,'2019'!$B$2:$K$170,3,FALSE),0)</f>
        <v>0</v>
      </c>
      <c r="AE441" s="1823">
        <f>IFERROR(VLOOKUP($A441,'2019'!$B$2:$K$170,4,FALSE),0)</f>
        <v>0</v>
      </c>
      <c r="AF441" s="1823">
        <f>IFERROR(VLOOKUP($A441,'2019'!$B$2:$K$170,5,FALSE),0)</f>
        <v>0</v>
      </c>
      <c r="AG441" s="1823">
        <f>IFERROR(VLOOKUP($A441,'2019'!$B$2:$K$170,8,FALSE),0)</f>
        <v>0</v>
      </c>
      <c r="AH441" s="1740">
        <f>IFERROR(VLOOKUP($A441,'2019'!$B$2:$K$170,10,FALSE),0)</f>
        <v>0</v>
      </c>
      <c r="AI441" s="1700">
        <f>IFERROR(VLOOKUP($A441,'2018'!$B$2:$K$170,3,FALSE),0)</f>
        <v>0</v>
      </c>
      <c r="AJ441" s="1821">
        <f>IFERROR(VLOOKUP($A441,'2018'!$B$2:$K$170,4,FALSE),0)</f>
        <v>0</v>
      </c>
      <c r="AK441" s="1821">
        <f>IFERROR(VLOOKUP($A441,'2018'!$B$2:$K$170,5,FALSE),0)</f>
        <v>0</v>
      </c>
      <c r="AL441" s="1821">
        <f>IFERROR(VLOOKUP($A441,'2018'!$B$2:$K$170,8,FALSE),0)</f>
        <v>0</v>
      </c>
      <c r="AM441" s="1740">
        <f>IFERROR(VLOOKUP($A441,'2018'!$B$2:$K$170,10,FALSE),0)</f>
        <v>0</v>
      </c>
      <c r="AN441" s="1700">
        <f>IFERROR(VLOOKUP($A441,'2017'!$B$2:$J$163,2,FALSE),0)</f>
        <v>0</v>
      </c>
      <c r="AO441" s="1815">
        <f>IFERROR(VLOOKUP($A441,'2017'!$B$2:$J$163,3,FALSE),0)</f>
        <v>0</v>
      </c>
      <c r="AP441" s="1815">
        <f>IFERROR(VLOOKUP($A441,'2017'!$B$2:$J$163,4,FALSE),0)</f>
        <v>0</v>
      </c>
      <c r="AQ441" s="1815">
        <f>IFERROR(VLOOKUP($A441,'2017'!$B$2:$J$163,7,FALSE),0)</f>
        <v>0</v>
      </c>
      <c r="AR441" s="1740">
        <f>IFERROR(VLOOKUP($A441,'2017'!$B$2:$J$163,9,FALSE),0)</f>
        <v>0</v>
      </c>
      <c r="AS441" s="1700">
        <f>IFERROR(VLOOKUP($A441,'2016'!$B$2:$K$165,3,FALSE),0)</f>
        <v>0</v>
      </c>
      <c r="AT441" s="1796">
        <f>IFERROR(VLOOKUP($A441,'2016'!$B$2:$K$165,4,FALSE),0)</f>
        <v>0</v>
      </c>
      <c r="AU441" s="1796">
        <f>IFERROR(VLOOKUP($A441,'2016'!$B$2:$K$165,5,FALSE),0)</f>
        <v>0</v>
      </c>
      <c r="AV441" s="1796">
        <f>IFERROR(VLOOKUP($A441,'2016'!$B$2:$K$165,8,FALSE),0)</f>
        <v>0</v>
      </c>
      <c r="AW441" s="1740">
        <f>IFERROR(VLOOKUP($A441,'2016'!$B$2:$K$165,10,FALSE),0)</f>
        <v>0</v>
      </c>
      <c r="AX441" s="1700">
        <f>IFERROR(VLOOKUP($A441,'2015'!$B$2:$K$165,3,FALSE),0)</f>
        <v>0</v>
      </c>
      <c r="AY441" s="1695">
        <f>IFERROR(VLOOKUP($A441,'2015'!$B$2:$K$165,4,FALSE),0)</f>
        <v>0</v>
      </c>
      <c r="AZ441" s="1695">
        <f>IFERROR(VLOOKUP($A441,'2015'!$B$2:$K$165,5,FALSE),0)</f>
        <v>0</v>
      </c>
      <c r="BA441" s="1695">
        <f>IFERROR(VLOOKUP($A441,'2015'!$B$2:$K$165,8,FALSE),0)</f>
        <v>0</v>
      </c>
      <c r="BB441" s="1740">
        <f>IFERROR(VLOOKUP($A441,'2015'!$B$2:$K$165,10,FALSE),0)</f>
        <v>0</v>
      </c>
      <c r="BC441" s="1700">
        <f>IFERROR(VLOOKUP($A441,'2014'!$B$2:$K$157,3,FALSE),0)</f>
        <v>0</v>
      </c>
      <c r="BD441" s="1691">
        <f>IFERROR(VLOOKUP($A441,'2014'!$B$2:$K$157,4,FALSE),0)</f>
        <v>0</v>
      </c>
      <c r="BE441" s="1691">
        <f>IFERROR(VLOOKUP($A441,'2014'!$B$2:$K$157,5,FALSE),0)</f>
        <v>0</v>
      </c>
      <c r="BF441" s="1691">
        <f>IFERROR(VLOOKUP($A441,'2014'!$B$2:$K$157,8,FALSE),0)</f>
        <v>0</v>
      </c>
      <c r="BG441" s="1740">
        <f>IFERROR(VLOOKUP($A441,'2014'!$B$2:$K$157,10,FALSE),0)</f>
        <v>0</v>
      </c>
      <c r="BH441" s="1700">
        <f>IFERROR(VLOOKUP($A441,'2013'!$D$4:$I$249,2,FALSE),0)</f>
        <v>0</v>
      </c>
      <c r="BI441" s="1691">
        <f>IFERROR(VLOOKUP($A441,'2013'!$D$4:$I$249,3,FALSE),0)</f>
        <v>0</v>
      </c>
      <c r="BJ441" s="1691">
        <f>IFERROR(VLOOKUP($A441,'2013'!$D$4:$I$249,4,FALSE),0)</f>
        <v>0</v>
      </c>
      <c r="BK441" s="1691">
        <f>IFERROR(VLOOKUP($A441,'2013'!$D$4:$I$249,5,FALSE),0)</f>
        <v>0</v>
      </c>
      <c r="BL441" s="1740">
        <f>IFERROR(VLOOKUP($A441,'2013'!$D$4:$I$249,6,FALSE),0)</f>
        <v>0</v>
      </c>
      <c r="BM441" s="1737">
        <f>IFERROR(VLOOKUP($A441,'2012'!$D$3:$O$172,2,FALSE),0)</f>
        <v>0</v>
      </c>
      <c r="BN441" s="1691">
        <f>IFERROR(VLOOKUP($A441,'2012'!$D$3:$O$172,3,FALSE),0)</f>
        <v>0</v>
      </c>
      <c r="BO441" s="1743">
        <f>IFERROR(VLOOKUP($A441,'2012'!$D$3:$O$172,4,FALSE),0)</f>
        <v>0</v>
      </c>
      <c r="BP441" s="1700">
        <f>IFERROR(VLOOKUP($A441,'2012'!$D$3:$O$172,5,FALSE),0)</f>
        <v>0</v>
      </c>
      <c r="BQ441" s="1691">
        <f>IFERROR(VLOOKUP($A441,'2012'!$D$3:$O$172,6,FALSE),0)</f>
        <v>0</v>
      </c>
      <c r="BR441" s="1691">
        <f>IFERROR(VLOOKUP($A441,'2012'!$D$3:$O$172,7,FALSE),0)</f>
        <v>0</v>
      </c>
      <c r="BS441" s="1691">
        <f>IFERROR(VLOOKUP($A441,'2012'!$D$3:$O$172,8,FALSE),0)</f>
        <v>0</v>
      </c>
      <c r="BT441" s="1740">
        <f>IFERROR(VLOOKUP($A441,'2012'!$D$3:$O$172,9,FALSE),0)</f>
        <v>0</v>
      </c>
      <c r="BX441" s="1700">
        <f>IFERROR(VLOOKUP($A441,'2011'!$D$4:$I$251,2,FALSE),0)</f>
        <v>0</v>
      </c>
      <c r="BY441" s="1691">
        <f>IFERROR(VLOOKUP($A441,'2011'!$D$4:$I$251,3,FALSE),0)</f>
        <v>0</v>
      </c>
      <c r="BZ441" s="1691">
        <f>IFERROR(VLOOKUP($A441,'2011'!$D$4:$I$251,4,FALSE),0)</f>
        <v>0</v>
      </c>
      <c r="CA441" s="1691">
        <f>IFERROR(VLOOKUP($A441,'2011'!$D$4:$I$251,5,FALSE),0)</f>
        <v>0</v>
      </c>
      <c r="CB441" s="1740">
        <f>IFERROR(VLOOKUP($A441,'2011'!$D$4:$I$251,6,FALSE),0)</f>
        <v>0</v>
      </c>
      <c r="CC441" s="1700">
        <f>IFERROR(VLOOKUP($A441,'2010'!$C$3:$H$234,2,FALSE),0)</f>
        <v>0</v>
      </c>
      <c r="CD441" s="1691">
        <f>IFERROR(VLOOKUP($A441,'2010'!$C$3:$H$234,3,FALSE),0)</f>
        <v>0</v>
      </c>
      <c r="CE441" s="1691">
        <f>IFERROR(VLOOKUP($A441,'2010'!$C$3:$H$234,4,FALSE),0)</f>
        <v>0</v>
      </c>
      <c r="CF441" s="1691">
        <f>IFERROR(VLOOKUP($A441,'2010'!$C$3:$H$234,5,FALSE),0)</f>
        <v>0</v>
      </c>
      <c r="CG441" s="1740">
        <f>IFERROR(VLOOKUP($A441,'2010'!$C$3:$H$234,6,FALSE),0)</f>
        <v>0</v>
      </c>
      <c r="CH441" s="1700">
        <f>IFERROR(VLOOKUP($A441,'2009'!$C$3:$H$242,2,FALSE),0)</f>
        <v>0</v>
      </c>
      <c r="CI441" s="1691">
        <f>IFERROR(VLOOKUP($A441,'2009'!$C$3:$H$242,3,FALSE),0)</f>
        <v>0</v>
      </c>
      <c r="CJ441" s="1691">
        <f>IFERROR(VLOOKUP($A441,'2009'!$C$3:$H$242,4,FALSE),0)</f>
        <v>0</v>
      </c>
      <c r="CK441" s="1691">
        <f>IFERROR(VLOOKUP($A441,'2009'!$C$3:$H$242,5,FALSE),0)</f>
        <v>0</v>
      </c>
      <c r="CL441" s="1740">
        <f>IFERROR(VLOOKUP($A441,'2009'!$C$3:$H$242,6,FALSE),0)</f>
        <v>0</v>
      </c>
      <c r="CM441" s="1700">
        <f>IFERROR(VLOOKUP($A441,'2008'!$C$3:$H$229,2,FALSE),0)</f>
        <v>0</v>
      </c>
      <c r="CN441" s="1691">
        <f>IFERROR(VLOOKUP($A441,'2008'!$C$3:$H$229,3,FALSE),0)</f>
        <v>0</v>
      </c>
      <c r="CO441" s="1691">
        <f>IFERROR(VLOOKUP($A441,'2008'!$C$3:$H$229,4,FALSE),0)</f>
        <v>0</v>
      </c>
      <c r="CP441" s="1691">
        <f>IFERROR(VLOOKUP($A441,'2008'!$C$3:$H$229,5,FALSE),0)</f>
        <v>0</v>
      </c>
      <c r="CQ441" s="1740">
        <f>IFERROR(VLOOKUP($A441,'2008'!$C$3:$H$229,6,FALSE),0)</f>
        <v>0</v>
      </c>
      <c r="CR441" s="1700">
        <f>IFERROR(VLOOKUP($A441,'2007'!$C$3:$M$238,7,FALSE),0)</f>
        <v>0</v>
      </c>
      <c r="CS441" s="1691">
        <f>IFERROR(VLOOKUP($A441,'2007'!$C$3:$M$238,8,FALSE),0)</f>
        <v>0</v>
      </c>
      <c r="CT441" s="1691">
        <f>IFERROR(VLOOKUP($A441,'2007'!$C$3:$M$238,9,FALSE),0)</f>
        <v>0</v>
      </c>
      <c r="CU441" s="1691">
        <f>IFERROR(VLOOKUP($A441,'2007'!$C$3:$M$238,10,FALSE),0)</f>
        <v>0</v>
      </c>
      <c r="CV441" s="1740">
        <f>IFERROR(VLOOKUP($A441,'2007'!$C$3:$M$238,11,FALSE),0)</f>
        <v>0</v>
      </c>
      <c r="CW441" s="1700">
        <f>IFERROR(VLOOKUP($A441,'2006'!$A$2:$F$200,2,FALSE),0)</f>
        <v>0</v>
      </c>
      <c r="CX441" s="1691">
        <f>IFERROR(VLOOKUP($A441,'2006'!$A$2:$F$200,4,FALSE),0)</f>
        <v>0</v>
      </c>
      <c r="CY441" s="1691">
        <f>IFERROR(VLOOKUP($A441,'2006'!$A$2:$F$200,5,FALSE),0)</f>
        <v>0</v>
      </c>
      <c r="CZ441" s="1740">
        <f>IFERROR(VLOOKUP($A441,'2006'!$A$2:$F$200,6,FALSE),0)</f>
        <v>0</v>
      </c>
      <c r="DA441" s="1700">
        <f>IFERROR(VLOOKUP($A441,'2005'!$C$3:$M$205,8,FALSE),0)</f>
        <v>0</v>
      </c>
      <c r="DB441" s="1691">
        <f>IFERROR(VLOOKUP($A441,'2005'!$C$3:$M$205,9,FALSE),0)</f>
        <v>0</v>
      </c>
      <c r="DC441" s="1691">
        <f>IFERROR(VLOOKUP($A441,'2005'!$C$3:$M$205,10,FALSE),0)</f>
        <v>0</v>
      </c>
      <c r="DD441" s="1740">
        <f>IFERROR(VLOOKUP($A441,'2005'!$C$3:$M$205,11,FALSE),0)</f>
        <v>0</v>
      </c>
      <c r="DE441" s="1700">
        <f>IFERROR(VLOOKUP($A441,'2004'!$C$3:$M$213,8,FALSE),0)</f>
        <v>0</v>
      </c>
      <c r="DF441" s="1691">
        <f>IFERROR(VLOOKUP($A441,'2004'!$C$3:$M$213,9,FALSE),0)</f>
        <v>0</v>
      </c>
      <c r="DG441" s="1691">
        <f>IFERROR(VLOOKUP($A441,'2004'!$C$3:$M$213,10,FALSE),0)</f>
        <v>0</v>
      </c>
      <c r="DH441" s="1740">
        <f>IFERROR(VLOOKUP($A441,'2004'!$C$3:$M$213,11,FALSE),0)</f>
        <v>0</v>
      </c>
      <c r="DI441" s="1700">
        <f>IFERROR(VLOOKUP($A441,'2003'!$C$3:$Q$214,12,FALSE),0)</f>
        <v>0</v>
      </c>
      <c r="DJ441" s="1691">
        <f>IFERROR(VLOOKUP($A441,'2003'!$C$3:$Q$214,13,FALSE),0)</f>
        <v>0</v>
      </c>
      <c r="DK441" s="1691">
        <f>IFERROR(VLOOKUP($A441,'2003'!$C$3:$Q$214,14,FALSE),0)</f>
        <v>0</v>
      </c>
      <c r="DL441" s="1740">
        <f>IFERROR(VLOOKUP($A441,'2003'!$C$3:$Q$214,15,FALSE),0)</f>
        <v>0</v>
      </c>
      <c r="DM441" s="1700">
        <f>IFERROR(VLOOKUP($A441,'2002'!$D$3:$R$214,12,FALSE),0)</f>
        <v>0</v>
      </c>
      <c r="DN441" s="1691">
        <f>IFERROR(VLOOKUP($A441,'2002'!$D$3:$R$214,13,FALSE),0)</f>
        <v>0</v>
      </c>
      <c r="DO441" s="1691">
        <f>IFERROR(VLOOKUP($A441,'2002'!$D$3:$R$214,14,FALSE),0)</f>
        <v>0</v>
      </c>
      <c r="DP441" s="1788">
        <f>IFERROR(VLOOKUP($A441,'2002'!$D$3:$R$214,15,FALSE),0)</f>
        <v>0</v>
      </c>
      <c r="DQ441" s="1700">
        <f>IFERROR(VLOOKUP($A441,'Pre 2002'!$C$3:$CK$382,84,FALSE),0)</f>
        <v>0</v>
      </c>
      <c r="DR441" s="1695">
        <f>IFERROR(VLOOKUP($A441,'Pre 2002'!$C$3:$CK$382,85,FALSE),0)</f>
        <v>0</v>
      </c>
      <c r="DS441" s="1695">
        <f>IFERROR(VLOOKUP($A441,'Pre 2002'!$C$3:$CK$382,86,FALSE),0)</f>
        <v>0</v>
      </c>
      <c r="DT441" s="1790">
        <f>IFERROR(VLOOKUP($A441,'Pre 2002'!$C$3:$CK$382,87,FALSE),0)</f>
        <v>0</v>
      </c>
      <c r="DU441" s="1741">
        <f>IFERROR(VLOOKUP(A441,'Pre 2002'!$C$3:$CG$382,83,FALSE),0)</f>
        <v>0</v>
      </c>
    </row>
    <row r="442" spans="1:125">
      <c r="A442" s="1778" t="s">
        <v>1848</v>
      </c>
      <c r="B442" s="1562">
        <f t="shared" si="150"/>
        <v>374</v>
      </c>
      <c r="C442" s="1562">
        <f t="shared" si="151"/>
        <v>179</v>
      </c>
      <c r="D442" s="1562">
        <f t="shared" si="152"/>
        <v>2</v>
      </c>
      <c r="E442" s="1563">
        <f t="shared" si="153"/>
        <v>0.47860962566844922</v>
      </c>
      <c r="F442" s="1786">
        <f t="shared" si="154"/>
        <v>15</v>
      </c>
      <c r="G442" s="1595" t="s">
        <v>2159</v>
      </c>
      <c r="H442" s="1567">
        <f t="shared" si="170"/>
        <v>15</v>
      </c>
      <c r="I442" s="1734">
        <f t="shared" si="171"/>
        <v>374</v>
      </c>
      <c r="J442" s="1734">
        <f t="shared" si="172"/>
        <v>179</v>
      </c>
      <c r="K442" s="1734">
        <f t="shared" si="173"/>
        <v>2</v>
      </c>
      <c r="L442" s="1806">
        <f t="shared" si="174"/>
        <v>0.47860962566844922</v>
      </c>
      <c r="O442" s="1700">
        <f>IFERROR(VLOOKUP($A442,'2022'!$B$2:$K$174,3,FALSE),0)</f>
        <v>0</v>
      </c>
      <c r="P442" s="1858">
        <f>IFERROR(VLOOKUP($A442,'2022'!$B$2:$K$174,4,FALSE),0)</f>
        <v>0</v>
      </c>
      <c r="Q442" s="1858">
        <f>IFERROR(VLOOKUP($A442,'2022'!$B$2:$K$174,5,FALSE),0)</f>
        <v>0</v>
      </c>
      <c r="R442" s="1858">
        <f>IFERROR(VLOOKUP($A442,'2022'!$B$2:$K$174,8,FALSE),0)</f>
        <v>0</v>
      </c>
      <c r="S442" s="1740">
        <f>IFERROR(VLOOKUP($A442,'2022'!$B$2:$K$174,10,FALSE),0)</f>
        <v>0</v>
      </c>
      <c r="T442" s="1700">
        <f>IFERROR(VLOOKUP($A442,'2021'!$B$2:$K$174,3,FALSE),0)</f>
        <v>0</v>
      </c>
      <c r="U442" s="1843">
        <f>IFERROR(VLOOKUP($A442,'2021'!$B$2:$K$174,4,FALSE),0)</f>
        <v>0</v>
      </c>
      <c r="V442" s="1843">
        <f>IFERROR(VLOOKUP($A442,'2021'!$B$2:$K$174,5,FALSE),0)</f>
        <v>0</v>
      </c>
      <c r="W442" s="1843">
        <f>IFERROR(VLOOKUP($A442,'2021'!$B$2:$K$174,8,FALSE),0)</f>
        <v>0</v>
      </c>
      <c r="X442" s="1740">
        <f>IFERROR(VLOOKUP($A442,'2021'!$B$2:$K$174,10,FALSE),0)</f>
        <v>0</v>
      </c>
      <c r="Y442" s="1700">
        <f>IFERROR(VLOOKUP($A442,'2020'!$B$2:$K$170,3,FALSE),0)</f>
        <v>0</v>
      </c>
      <c r="Z442" s="1829">
        <f>IFERROR(VLOOKUP($A442,'2020'!$B$2:$K$170,4,FALSE),0)</f>
        <v>0</v>
      </c>
      <c r="AA442" s="1829">
        <f>IFERROR(VLOOKUP($A442,'2020'!$B$2:$K$170,5,FALSE),0)</f>
        <v>0</v>
      </c>
      <c r="AB442" s="1829">
        <f>IFERROR(VLOOKUP($A442,'2020'!$B$2:$K$170,8,FALSE),0)</f>
        <v>0</v>
      </c>
      <c r="AC442" s="1740">
        <f>IFERROR(VLOOKUP($A442,'2020'!$B$2:$K$170,10,FALSE),0)</f>
        <v>0</v>
      </c>
      <c r="AD442" s="1700">
        <f>IFERROR(VLOOKUP($A442,'2019'!$B$2:$K$170,3,FALSE),0)</f>
        <v>0</v>
      </c>
      <c r="AE442" s="1823">
        <f>IFERROR(VLOOKUP($A442,'2019'!$B$2:$K$170,4,FALSE),0)</f>
        <v>0</v>
      </c>
      <c r="AF442" s="1823">
        <f>IFERROR(VLOOKUP($A442,'2019'!$B$2:$K$170,5,FALSE),0)</f>
        <v>0</v>
      </c>
      <c r="AG442" s="1823">
        <f>IFERROR(VLOOKUP($A442,'2019'!$B$2:$K$170,8,FALSE),0)</f>
        <v>0</v>
      </c>
      <c r="AH442" s="1740">
        <f>IFERROR(VLOOKUP($A442,'2019'!$B$2:$K$170,10,FALSE),0)</f>
        <v>0</v>
      </c>
      <c r="AI442" s="1700">
        <f>IFERROR(VLOOKUP($A442,'2018'!$B$2:$K$170,3,FALSE),0)</f>
        <v>0</v>
      </c>
      <c r="AJ442" s="1821">
        <f>IFERROR(VLOOKUP($A442,'2018'!$B$2:$K$170,4,FALSE),0)</f>
        <v>0</v>
      </c>
      <c r="AK442" s="1821">
        <f>IFERROR(VLOOKUP($A442,'2018'!$B$2:$K$170,5,FALSE),0)</f>
        <v>0</v>
      </c>
      <c r="AL442" s="1821">
        <f>IFERROR(VLOOKUP($A442,'2018'!$B$2:$K$170,8,FALSE),0)</f>
        <v>0</v>
      </c>
      <c r="AM442" s="1740">
        <f>IFERROR(VLOOKUP($A442,'2018'!$B$2:$K$170,10,FALSE),0)</f>
        <v>0</v>
      </c>
      <c r="AN442" s="1700">
        <f>IFERROR(VLOOKUP($A442,'2017'!$B$2:$J$163,2,FALSE),0)</f>
        <v>0</v>
      </c>
      <c r="AO442" s="1815">
        <f>IFERROR(VLOOKUP($A442,'2017'!$B$2:$J$163,3,FALSE),0)</f>
        <v>0</v>
      </c>
      <c r="AP442" s="1815">
        <f>IFERROR(VLOOKUP($A442,'2017'!$B$2:$J$163,4,FALSE),0)</f>
        <v>0</v>
      </c>
      <c r="AQ442" s="1815">
        <f>IFERROR(VLOOKUP($A442,'2017'!$B$2:$J$163,7,FALSE),0)</f>
        <v>0</v>
      </c>
      <c r="AR442" s="1740">
        <f>IFERROR(VLOOKUP($A442,'2017'!$B$2:$J$163,9,FALSE),0)</f>
        <v>0</v>
      </c>
      <c r="AS442" s="1700">
        <f>IFERROR(VLOOKUP($A442,'2016'!$B$2:$K$165,3,FALSE),0)</f>
        <v>0</v>
      </c>
      <c r="AT442" s="1796">
        <f>IFERROR(VLOOKUP($A442,'2016'!$B$2:$K$165,4,FALSE),0)</f>
        <v>0</v>
      </c>
      <c r="AU442" s="1796">
        <f>IFERROR(VLOOKUP($A442,'2016'!$B$2:$K$165,5,FALSE),0)</f>
        <v>0</v>
      </c>
      <c r="AV442" s="1796">
        <f>IFERROR(VLOOKUP($A442,'2016'!$B$2:$K$165,8,FALSE),0)</f>
        <v>0</v>
      </c>
      <c r="AW442" s="1740">
        <f>IFERROR(VLOOKUP($A442,'2016'!$B$2:$K$165,10,FALSE),0)</f>
        <v>0</v>
      </c>
      <c r="AX442" s="1700">
        <f>IFERROR(VLOOKUP($A442,'2015'!$B$2:$K$165,3,FALSE),0)</f>
        <v>0</v>
      </c>
      <c r="AY442" s="1695">
        <f>IFERROR(VLOOKUP($A442,'2015'!$B$2:$K$165,4,FALSE),0)</f>
        <v>0</v>
      </c>
      <c r="AZ442" s="1695">
        <f>IFERROR(VLOOKUP($A442,'2015'!$B$2:$K$165,5,FALSE),0)</f>
        <v>0</v>
      </c>
      <c r="BA442" s="1695">
        <f>IFERROR(VLOOKUP($A442,'2015'!$B$2:$K$165,8,FALSE),0)</f>
        <v>0</v>
      </c>
      <c r="BB442" s="1740">
        <f>IFERROR(VLOOKUP($A442,'2015'!$B$2:$K$165,10,FALSE),0)</f>
        <v>0</v>
      </c>
      <c r="BC442" s="1700">
        <f>IFERROR(VLOOKUP($A442,'2014'!$B$2:$K$157,3,FALSE),0)</f>
        <v>0</v>
      </c>
      <c r="BD442" s="1691">
        <f>IFERROR(VLOOKUP($A442,'2014'!$B$2:$K$157,4,FALSE),0)</f>
        <v>0</v>
      </c>
      <c r="BE442" s="1691">
        <f>IFERROR(VLOOKUP($A442,'2014'!$B$2:$K$157,5,FALSE),0)</f>
        <v>0</v>
      </c>
      <c r="BF442" s="1691">
        <f>IFERROR(VLOOKUP($A442,'2014'!$B$2:$K$157,8,FALSE),0)</f>
        <v>0</v>
      </c>
      <c r="BG442" s="1740">
        <f>IFERROR(VLOOKUP($A442,'2014'!$B$2:$K$157,10,FALSE),0)</f>
        <v>0</v>
      </c>
      <c r="BH442" s="1700">
        <f>IFERROR(VLOOKUP($A442,'2013'!$D$4:$I$249,2,FALSE),0)</f>
        <v>0</v>
      </c>
      <c r="BI442" s="1691">
        <f>IFERROR(VLOOKUP($A442,'2013'!$D$4:$I$249,3,FALSE),0)</f>
        <v>0</v>
      </c>
      <c r="BJ442" s="1691">
        <f>IFERROR(VLOOKUP($A442,'2013'!$D$4:$I$249,4,FALSE),0)</f>
        <v>0</v>
      </c>
      <c r="BK442" s="1691">
        <f>IFERROR(VLOOKUP($A442,'2013'!$D$4:$I$249,5,FALSE),0)</f>
        <v>0</v>
      </c>
      <c r="BL442" s="1740">
        <f>IFERROR(VLOOKUP($A442,'2013'!$D$4:$I$249,6,FALSE),0)</f>
        <v>0</v>
      </c>
      <c r="BM442" s="1737">
        <f>IFERROR(VLOOKUP($A442,'2012'!$D$3:$O$172,2,FALSE),0)</f>
        <v>0</v>
      </c>
      <c r="BN442" s="1691">
        <f>IFERROR(VLOOKUP($A442,'2012'!$D$3:$O$172,3,FALSE),0)</f>
        <v>0</v>
      </c>
      <c r="BO442" s="1743">
        <f>IFERROR(VLOOKUP($A442,'2012'!$D$3:$O$172,4,FALSE),0)</f>
        <v>0</v>
      </c>
      <c r="BP442" s="1700">
        <f>IFERROR(VLOOKUP($A442,'2012'!$D$3:$O$172,5,FALSE),0)</f>
        <v>0</v>
      </c>
      <c r="BQ442" s="1691">
        <f>IFERROR(VLOOKUP($A442,'2012'!$D$3:$O$172,6,FALSE),0)</f>
        <v>0</v>
      </c>
      <c r="BR442" s="1691">
        <f>IFERROR(VLOOKUP($A442,'2012'!$D$3:$O$172,7,FALSE),0)</f>
        <v>0</v>
      </c>
      <c r="BS442" s="1691">
        <f>IFERROR(VLOOKUP($A442,'2012'!$D$3:$O$172,8,FALSE),0)</f>
        <v>0</v>
      </c>
      <c r="BT442" s="1740">
        <f>IFERROR(VLOOKUP($A442,'2012'!$D$3:$O$172,9,FALSE),0)</f>
        <v>0</v>
      </c>
      <c r="BX442" s="1700">
        <f>IFERROR(VLOOKUP($A442,'2011'!$D$4:$I$251,2,FALSE),0)</f>
        <v>0</v>
      </c>
      <c r="BY442" s="1691">
        <f>IFERROR(VLOOKUP($A442,'2011'!$D$4:$I$251,3,FALSE),0)</f>
        <v>0</v>
      </c>
      <c r="BZ442" s="1691">
        <f>IFERROR(VLOOKUP($A442,'2011'!$D$4:$I$251,4,FALSE),0)</f>
        <v>0</v>
      </c>
      <c r="CA442" s="1691">
        <f>IFERROR(VLOOKUP($A442,'2011'!$D$4:$I$251,5,FALSE),0)</f>
        <v>0</v>
      </c>
      <c r="CB442" s="1740">
        <f>IFERROR(VLOOKUP($A442,'2011'!$D$4:$I$251,6,FALSE),0)</f>
        <v>0</v>
      </c>
      <c r="CC442" s="1700">
        <f>IFERROR(VLOOKUP($A442,'2010'!$C$3:$H$234,2,FALSE),0)</f>
        <v>0</v>
      </c>
      <c r="CD442" s="1691">
        <f>IFERROR(VLOOKUP($A442,'2010'!$C$3:$H$234,3,FALSE),0)</f>
        <v>0</v>
      </c>
      <c r="CE442" s="1691">
        <f>IFERROR(VLOOKUP($A442,'2010'!$C$3:$H$234,4,FALSE),0)</f>
        <v>0</v>
      </c>
      <c r="CF442" s="1691">
        <f>IFERROR(VLOOKUP($A442,'2010'!$C$3:$H$234,5,FALSE),0)</f>
        <v>0</v>
      </c>
      <c r="CG442" s="1740">
        <f>IFERROR(VLOOKUP($A442,'2010'!$C$3:$H$234,6,FALSE),0)</f>
        <v>0</v>
      </c>
      <c r="CH442" s="1700">
        <f>IFERROR(VLOOKUP($A442,'2009'!$C$3:$H$242,2,FALSE),0)</f>
        <v>0</v>
      </c>
      <c r="CI442" s="1691">
        <f>IFERROR(VLOOKUP($A442,'2009'!$C$3:$H$242,3,FALSE),0)</f>
        <v>0</v>
      </c>
      <c r="CJ442" s="1691">
        <f>IFERROR(VLOOKUP($A442,'2009'!$C$3:$H$242,4,FALSE),0)</f>
        <v>0</v>
      </c>
      <c r="CK442" s="1691">
        <f>IFERROR(VLOOKUP($A442,'2009'!$C$3:$H$242,5,FALSE),0)</f>
        <v>0</v>
      </c>
      <c r="CL442" s="1740">
        <f>IFERROR(VLOOKUP($A442,'2009'!$C$3:$H$242,6,FALSE),0)</f>
        <v>0</v>
      </c>
      <c r="CM442" s="1700">
        <f>IFERROR(VLOOKUP($A442,'2008'!$C$3:$H$229,2,FALSE),0)</f>
        <v>0</v>
      </c>
      <c r="CN442" s="1691">
        <f>IFERROR(VLOOKUP($A442,'2008'!$C$3:$H$229,3,FALSE),0)</f>
        <v>0</v>
      </c>
      <c r="CO442" s="1691">
        <f>IFERROR(VLOOKUP($A442,'2008'!$C$3:$H$229,4,FALSE),0)</f>
        <v>0</v>
      </c>
      <c r="CP442" s="1691">
        <f>IFERROR(VLOOKUP($A442,'2008'!$C$3:$H$229,5,FALSE),0)</f>
        <v>0</v>
      </c>
      <c r="CQ442" s="1740">
        <f>IFERROR(VLOOKUP($A442,'2008'!$C$3:$H$229,6,FALSE),0)</f>
        <v>0</v>
      </c>
      <c r="CR442" s="1700">
        <f>IFERROR(VLOOKUP($A442,'2007'!$C$3:$M$238,7,FALSE),0)</f>
        <v>0</v>
      </c>
      <c r="CS442" s="1691">
        <f>IFERROR(VLOOKUP($A442,'2007'!$C$3:$M$238,8,FALSE),0)</f>
        <v>0</v>
      </c>
      <c r="CT442" s="1691">
        <f>IFERROR(VLOOKUP($A442,'2007'!$C$3:$M$238,9,FALSE),0)</f>
        <v>0</v>
      </c>
      <c r="CU442" s="1691">
        <f>IFERROR(VLOOKUP($A442,'2007'!$C$3:$M$238,10,FALSE),0)</f>
        <v>0</v>
      </c>
      <c r="CV442" s="1740">
        <f>IFERROR(VLOOKUP($A442,'2007'!$C$3:$M$238,11,FALSE),0)</f>
        <v>0</v>
      </c>
      <c r="CW442" s="1700">
        <f>IFERROR(VLOOKUP($A442,'2006'!$A$2:$F$200,2,FALSE),0)</f>
        <v>0</v>
      </c>
      <c r="CX442" s="1691">
        <f>IFERROR(VLOOKUP($A442,'2006'!$A$2:$F$200,4,FALSE),0)</f>
        <v>0</v>
      </c>
      <c r="CY442" s="1691">
        <f>IFERROR(VLOOKUP($A442,'2006'!$A$2:$F$200,5,FALSE),0)</f>
        <v>0</v>
      </c>
      <c r="CZ442" s="1740">
        <f>IFERROR(VLOOKUP($A442,'2006'!$A$2:$F$200,6,FALSE),0)</f>
        <v>0</v>
      </c>
      <c r="DA442" s="1700">
        <f>IFERROR(VLOOKUP($A442,'2005'!$C$3:$M$205,8,FALSE),0)</f>
        <v>0</v>
      </c>
      <c r="DB442" s="1691">
        <f>IFERROR(VLOOKUP($A442,'2005'!$C$3:$M$205,9,FALSE),0)</f>
        <v>0</v>
      </c>
      <c r="DC442" s="1691">
        <f>IFERROR(VLOOKUP($A442,'2005'!$C$3:$M$205,10,FALSE),0)</f>
        <v>0</v>
      </c>
      <c r="DD442" s="1740">
        <f>IFERROR(VLOOKUP($A442,'2005'!$C$3:$M$205,11,FALSE),0)</f>
        <v>0</v>
      </c>
      <c r="DE442" s="1700">
        <f>IFERROR(VLOOKUP($A442,'2004'!$C$3:$M$213,8,FALSE),0)</f>
        <v>0</v>
      </c>
      <c r="DF442" s="1691">
        <f>IFERROR(VLOOKUP($A442,'2004'!$C$3:$M$213,9,FALSE),0)</f>
        <v>0</v>
      </c>
      <c r="DG442" s="1691">
        <f>IFERROR(VLOOKUP($A442,'2004'!$C$3:$M$213,10,FALSE),0)</f>
        <v>0</v>
      </c>
      <c r="DH442" s="1740">
        <f>IFERROR(VLOOKUP($A442,'2004'!$C$3:$M$213,11,FALSE),0)</f>
        <v>0</v>
      </c>
      <c r="DI442" s="1700">
        <f>IFERROR(VLOOKUP($A442,'2003'!$C$3:$Q$214,12,FALSE),0)</f>
        <v>0</v>
      </c>
      <c r="DJ442" s="1691">
        <f>IFERROR(VLOOKUP($A442,'2003'!$C$3:$Q$214,13,FALSE),0)</f>
        <v>0</v>
      </c>
      <c r="DK442" s="1691">
        <f>IFERROR(VLOOKUP($A442,'2003'!$C$3:$Q$214,14,FALSE),0)</f>
        <v>0</v>
      </c>
      <c r="DL442" s="1740">
        <f>IFERROR(VLOOKUP($A442,'2003'!$C$3:$Q$214,15,FALSE),0)</f>
        <v>0</v>
      </c>
      <c r="DM442" s="1700">
        <f>IFERROR(VLOOKUP($A442,'2002'!$D$3:$R$214,12,FALSE),0)</f>
        <v>0</v>
      </c>
      <c r="DN442" s="1691">
        <f>IFERROR(VLOOKUP($A442,'2002'!$D$3:$R$214,13,FALSE),0)</f>
        <v>0</v>
      </c>
      <c r="DO442" s="1691">
        <f>IFERROR(VLOOKUP($A442,'2002'!$D$3:$R$214,14,FALSE),0)</f>
        <v>0</v>
      </c>
      <c r="DP442" s="1788">
        <f>IFERROR(VLOOKUP($A442,'2002'!$D$3:$R$214,15,FALSE),0)</f>
        <v>0</v>
      </c>
      <c r="DQ442" s="1700">
        <f>IFERROR(VLOOKUP($A442,'Pre 2002'!$C$3:$CK$382,84,FALSE),0)</f>
        <v>374</v>
      </c>
      <c r="DR442" s="1695">
        <f>IFERROR(VLOOKUP($A442,'Pre 2002'!$C$3:$CK$382,85,FALSE),0)</f>
        <v>179</v>
      </c>
      <c r="DS442" s="1695">
        <f>IFERROR(VLOOKUP($A442,'Pre 2002'!$C$3:$CK$382,86,FALSE),0)</f>
        <v>2</v>
      </c>
      <c r="DT442" s="1790">
        <f>IFERROR(VLOOKUP($A442,'Pre 2002'!$C$3:$CK$382,87,FALSE),0)</f>
        <v>0.47860962566844922</v>
      </c>
      <c r="DU442" s="1741">
        <f>IFERROR(VLOOKUP(A442,'Pre 2002'!$C$3:$CG$382,83,FALSE),0)</f>
        <v>15</v>
      </c>
    </row>
    <row r="443" spans="1:125">
      <c r="A443" s="1778" t="s">
        <v>1965</v>
      </c>
      <c r="B443" s="1562">
        <f t="shared" si="150"/>
        <v>42</v>
      </c>
      <c r="C443" s="1562">
        <f t="shared" si="151"/>
        <v>20</v>
      </c>
      <c r="D443" s="1562">
        <f t="shared" si="152"/>
        <v>2</v>
      </c>
      <c r="E443" s="1563">
        <f t="shared" si="153"/>
        <v>0.47619047619047616</v>
      </c>
      <c r="F443" s="1786">
        <f t="shared" si="154"/>
        <v>1</v>
      </c>
      <c r="G443" s="1595" t="s">
        <v>2159</v>
      </c>
      <c r="H443" s="1567">
        <f t="shared" si="170"/>
        <v>1</v>
      </c>
      <c r="I443" s="1734">
        <f t="shared" si="171"/>
        <v>42</v>
      </c>
      <c r="J443" s="1734">
        <f t="shared" si="172"/>
        <v>20</v>
      </c>
      <c r="K443" s="1734">
        <f t="shared" si="173"/>
        <v>2</v>
      </c>
      <c r="L443" s="1806">
        <f t="shared" si="174"/>
        <v>0.47619047619047616</v>
      </c>
      <c r="O443" s="1700">
        <f>IFERROR(VLOOKUP($A443,'2022'!$B$2:$K$174,3,FALSE),0)</f>
        <v>0</v>
      </c>
      <c r="P443" s="1858">
        <f>IFERROR(VLOOKUP($A443,'2022'!$B$2:$K$174,4,FALSE),0)</f>
        <v>0</v>
      </c>
      <c r="Q443" s="1858">
        <f>IFERROR(VLOOKUP($A443,'2022'!$B$2:$K$174,5,FALSE),0)</f>
        <v>0</v>
      </c>
      <c r="R443" s="1858">
        <f>IFERROR(VLOOKUP($A443,'2022'!$B$2:$K$174,8,FALSE),0)</f>
        <v>0</v>
      </c>
      <c r="S443" s="1740">
        <f>IFERROR(VLOOKUP($A443,'2022'!$B$2:$K$174,10,FALSE),0)</f>
        <v>0</v>
      </c>
      <c r="T443" s="1700">
        <f>IFERROR(VLOOKUP($A443,'2021'!$B$2:$K$174,3,FALSE),0)</f>
        <v>0</v>
      </c>
      <c r="U443" s="1843">
        <f>IFERROR(VLOOKUP($A443,'2021'!$B$2:$K$174,4,FALSE),0)</f>
        <v>0</v>
      </c>
      <c r="V443" s="1843">
        <f>IFERROR(VLOOKUP($A443,'2021'!$B$2:$K$174,5,FALSE),0)</f>
        <v>0</v>
      </c>
      <c r="W443" s="1843">
        <f>IFERROR(VLOOKUP($A443,'2021'!$B$2:$K$174,8,FALSE),0)</f>
        <v>0</v>
      </c>
      <c r="X443" s="1740">
        <f>IFERROR(VLOOKUP($A443,'2021'!$B$2:$K$174,10,FALSE),0)</f>
        <v>0</v>
      </c>
      <c r="Y443" s="1700">
        <f>IFERROR(VLOOKUP($A443,'2020'!$B$2:$K$170,3,FALSE),0)</f>
        <v>0</v>
      </c>
      <c r="Z443" s="1829">
        <f>IFERROR(VLOOKUP($A443,'2020'!$B$2:$K$170,4,FALSE),0)</f>
        <v>0</v>
      </c>
      <c r="AA443" s="1829">
        <f>IFERROR(VLOOKUP($A443,'2020'!$B$2:$K$170,5,FALSE),0)</f>
        <v>0</v>
      </c>
      <c r="AB443" s="1829">
        <f>IFERROR(VLOOKUP($A443,'2020'!$B$2:$K$170,8,FALSE),0)</f>
        <v>0</v>
      </c>
      <c r="AC443" s="1740">
        <f>IFERROR(VLOOKUP($A443,'2020'!$B$2:$K$170,10,FALSE),0)</f>
        <v>0</v>
      </c>
      <c r="AD443" s="1700">
        <f>IFERROR(VLOOKUP($A443,'2019'!$B$2:$K$170,3,FALSE),0)</f>
        <v>0</v>
      </c>
      <c r="AE443" s="1823">
        <f>IFERROR(VLOOKUP($A443,'2019'!$B$2:$K$170,4,FALSE),0)</f>
        <v>0</v>
      </c>
      <c r="AF443" s="1823">
        <f>IFERROR(VLOOKUP($A443,'2019'!$B$2:$K$170,5,FALSE),0)</f>
        <v>0</v>
      </c>
      <c r="AG443" s="1823">
        <f>IFERROR(VLOOKUP($A443,'2019'!$B$2:$K$170,8,FALSE),0)</f>
        <v>0</v>
      </c>
      <c r="AH443" s="1740">
        <f>IFERROR(VLOOKUP($A443,'2019'!$B$2:$K$170,10,FALSE),0)</f>
        <v>0</v>
      </c>
      <c r="AI443" s="1700">
        <f>IFERROR(VLOOKUP($A443,'2018'!$B$2:$K$170,3,FALSE),0)</f>
        <v>0</v>
      </c>
      <c r="AJ443" s="1821">
        <f>IFERROR(VLOOKUP($A443,'2018'!$B$2:$K$170,4,FALSE),0)</f>
        <v>0</v>
      </c>
      <c r="AK443" s="1821">
        <f>IFERROR(VLOOKUP($A443,'2018'!$B$2:$K$170,5,FALSE),0)</f>
        <v>0</v>
      </c>
      <c r="AL443" s="1821">
        <f>IFERROR(VLOOKUP($A443,'2018'!$B$2:$K$170,8,FALSE),0)</f>
        <v>0</v>
      </c>
      <c r="AM443" s="1740">
        <f>IFERROR(VLOOKUP($A443,'2018'!$B$2:$K$170,10,FALSE),0)</f>
        <v>0</v>
      </c>
      <c r="AN443" s="1700">
        <f>IFERROR(VLOOKUP($A443,'2017'!$B$2:$J$163,2,FALSE),0)</f>
        <v>0</v>
      </c>
      <c r="AO443" s="1815">
        <f>IFERROR(VLOOKUP($A443,'2017'!$B$2:$J$163,3,FALSE),0)</f>
        <v>0</v>
      </c>
      <c r="AP443" s="1815">
        <f>IFERROR(VLOOKUP($A443,'2017'!$B$2:$J$163,4,FALSE),0)</f>
        <v>0</v>
      </c>
      <c r="AQ443" s="1815">
        <f>IFERROR(VLOOKUP($A443,'2017'!$B$2:$J$163,7,FALSE),0)</f>
        <v>0</v>
      </c>
      <c r="AR443" s="1740">
        <f>IFERROR(VLOOKUP($A443,'2017'!$B$2:$J$163,9,FALSE),0)</f>
        <v>0</v>
      </c>
      <c r="AS443" s="1700">
        <f>IFERROR(VLOOKUP($A443,'2016'!$B$2:$K$165,3,FALSE),0)</f>
        <v>0</v>
      </c>
      <c r="AT443" s="1796">
        <f>IFERROR(VLOOKUP($A443,'2016'!$B$2:$K$165,4,FALSE),0)</f>
        <v>0</v>
      </c>
      <c r="AU443" s="1796">
        <f>IFERROR(VLOOKUP($A443,'2016'!$B$2:$K$165,5,FALSE),0)</f>
        <v>0</v>
      </c>
      <c r="AV443" s="1796">
        <f>IFERROR(VLOOKUP($A443,'2016'!$B$2:$K$165,8,FALSE),0)</f>
        <v>0</v>
      </c>
      <c r="AW443" s="1740">
        <f>IFERROR(VLOOKUP($A443,'2016'!$B$2:$K$165,10,FALSE),0)</f>
        <v>0</v>
      </c>
      <c r="AX443" s="1700">
        <f>IFERROR(VLOOKUP($A443,'2015'!$B$2:$K$165,3,FALSE),0)</f>
        <v>0</v>
      </c>
      <c r="AY443" s="1695">
        <f>IFERROR(VLOOKUP($A443,'2015'!$B$2:$K$165,4,FALSE),0)</f>
        <v>0</v>
      </c>
      <c r="AZ443" s="1695">
        <f>IFERROR(VLOOKUP($A443,'2015'!$B$2:$K$165,5,FALSE),0)</f>
        <v>0</v>
      </c>
      <c r="BA443" s="1695">
        <f>IFERROR(VLOOKUP($A443,'2015'!$B$2:$K$165,8,FALSE),0)</f>
        <v>0</v>
      </c>
      <c r="BB443" s="1740">
        <f>IFERROR(VLOOKUP($A443,'2015'!$B$2:$K$165,10,FALSE),0)</f>
        <v>0</v>
      </c>
      <c r="BC443" s="1700">
        <f>IFERROR(VLOOKUP($A443,'2014'!$B$2:$K$157,3,FALSE),0)</f>
        <v>0</v>
      </c>
      <c r="BD443" s="1691">
        <f>IFERROR(VLOOKUP($A443,'2014'!$B$2:$K$157,4,FALSE),0)</f>
        <v>0</v>
      </c>
      <c r="BE443" s="1691">
        <f>IFERROR(VLOOKUP($A443,'2014'!$B$2:$K$157,5,FALSE),0)</f>
        <v>0</v>
      </c>
      <c r="BF443" s="1691">
        <f>IFERROR(VLOOKUP($A443,'2014'!$B$2:$K$157,8,FALSE),0)</f>
        <v>0</v>
      </c>
      <c r="BG443" s="1740">
        <f>IFERROR(VLOOKUP($A443,'2014'!$B$2:$K$157,10,FALSE),0)</f>
        <v>0</v>
      </c>
      <c r="BH443" s="1700">
        <f>IFERROR(VLOOKUP($A443,'2013'!$D$4:$I$249,2,FALSE),0)</f>
        <v>0</v>
      </c>
      <c r="BI443" s="1691">
        <f>IFERROR(VLOOKUP($A443,'2013'!$D$4:$I$249,3,FALSE),0)</f>
        <v>0</v>
      </c>
      <c r="BJ443" s="1691">
        <f>IFERROR(VLOOKUP($A443,'2013'!$D$4:$I$249,4,FALSE),0)</f>
        <v>0</v>
      </c>
      <c r="BK443" s="1691">
        <f>IFERROR(VLOOKUP($A443,'2013'!$D$4:$I$249,5,FALSE),0)</f>
        <v>0</v>
      </c>
      <c r="BL443" s="1740">
        <f>IFERROR(VLOOKUP($A443,'2013'!$D$4:$I$249,6,FALSE),0)</f>
        <v>0</v>
      </c>
      <c r="BM443" s="1737">
        <f>IFERROR(VLOOKUP($A443,'2012'!$D$3:$O$172,2,FALSE),0)</f>
        <v>0</v>
      </c>
      <c r="BN443" s="1691">
        <f>IFERROR(VLOOKUP($A443,'2012'!$D$3:$O$172,3,FALSE),0)</f>
        <v>0</v>
      </c>
      <c r="BO443" s="1743">
        <f>IFERROR(VLOOKUP($A443,'2012'!$D$3:$O$172,4,FALSE),0)</f>
        <v>0</v>
      </c>
      <c r="BP443" s="1700">
        <f>IFERROR(VLOOKUP($A443,'2012'!$D$3:$O$172,5,FALSE),0)</f>
        <v>0</v>
      </c>
      <c r="BQ443" s="1691">
        <f>IFERROR(VLOOKUP($A443,'2012'!$D$3:$O$172,6,FALSE),0)</f>
        <v>0</v>
      </c>
      <c r="BR443" s="1691">
        <f>IFERROR(VLOOKUP($A443,'2012'!$D$3:$O$172,7,FALSE),0)</f>
        <v>0</v>
      </c>
      <c r="BS443" s="1691">
        <f>IFERROR(VLOOKUP($A443,'2012'!$D$3:$O$172,8,FALSE),0)</f>
        <v>0</v>
      </c>
      <c r="BT443" s="1740">
        <f>IFERROR(VLOOKUP($A443,'2012'!$D$3:$O$172,9,FALSE),0)</f>
        <v>0</v>
      </c>
      <c r="BX443" s="1700">
        <f>IFERROR(VLOOKUP($A443,'2011'!$D$4:$I$251,2,FALSE),0)</f>
        <v>0</v>
      </c>
      <c r="BY443" s="1691">
        <f>IFERROR(VLOOKUP($A443,'2011'!$D$4:$I$251,3,FALSE),0)</f>
        <v>0</v>
      </c>
      <c r="BZ443" s="1691">
        <f>IFERROR(VLOOKUP($A443,'2011'!$D$4:$I$251,4,FALSE),0)</f>
        <v>0</v>
      </c>
      <c r="CA443" s="1691">
        <f>IFERROR(VLOOKUP($A443,'2011'!$D$4:$I$251,5,FALSE),0)</f>
        <v>0</v>
      </c>
      <c r="CB443" s="1740">
        <f>IFERROR(VLOOKUP($A443,'2011'!$D$4:$I$251,6,FALSE),0)</f>
        <v>0</v>
      </c>
      <c r="CC443" s="1700">
        <f>IFERROR(VLOOKUP($A443,'2010'!$C$3:$H$234,2,FALSE),0)</f>
        <v>0</v>
      </c>
      <c r="CD443" s="1691">
        <f>IFERROR(VLOOKUP($A443,'2010'!$C$3:$H$234,3,FALSE),0)</f>
        <v>0</v>
      </c>
      <c r="CE443" s="1691">
        <f>IFERROR(VLOOKUP($A443,'2010'!$C$3:$H$234,4,FALSE),0)</f>
        <v>0</v>
      </c>
      <c r="CF443" s="1691">
        <f>IFERROR(VLOOKUP($A443,'2010'!$C$3:$H$234,5,FALSE),0)</f>
        <v>0</v>
      </c>
      <c r="CG443" s="1740">
        <f>IFERROR(VLOOKUP($A443,'2010'!$C$3:$H$234,6,FALSE),0)</f>
        <v>0</v>
      </c>
      <c r="CH443" s="1700">
        <f>IFERROR(VLOOKUP($A443,'2009'!$C$3:$H$242,2,FALSE),0)</f>
        <v>0</v>
      </c>
      <c r="CI443" s="1691">
        <f>IFERROR(VLOOKUP($A443,'2009'!$C$3:$H$242,3,FALSE),0)</f>
        <v>0</v>
      </c>
      <c r="CJ443" s="1691">
        <f>IFERROR(VLOOKUP($A443,'2009'!$C$3:$H$242,4,FALSE),0)</f>
        <v>0</v>
      </c>
      <c r="CK443" s="1691">
        <f>IFERROR(VLOOKUP($A443,'2009'!$C$3:$H$242,5,FALSE),0)</f>
        <v>0</v>
      </c>
      <c r="CL443" s="1740">
        <f>IFERROR(VLOOKUP($A443,'2009'!$C$3:$H$242,6,FALSE),0)</f>
        <v>0</v>
      </c>
      <c r="CM443" s="1700">
        <f>IFERROR(VLOOKUP($A443,'2008'!$C$3:$H$229,2,FALSE),0)</f>
        <v>0</v>
      </c>
      <c r="CN443" s="1691">
        <f>IFERROR(VLOOKUP($A443,'2008'!$C$3:$H$229,3,FALSE),0)</f>
        <v>0</v>
      </c>
      <c r="CO443" s="1691">
        <f>IFERROR(VLOOKUP($A443,'2008'!$C$3:$H$229,4,FALSE),0)</f>
        <v>0</v>
      </c>
      <c r="CP443" s="1691">
        <f>IFERROR(VLOOKUP($A443,'2008'!$C$3:$H$229,5,FALSE),0)</f>
        <v>0</v>
      </c>
      <c r="CQ443" s="1740">
        <f>IFERROR(VLOOKUP($A443,'2008'!$C$3:$H$229,6,FALSE),0)</f>
        <v>0</v>
      </c>
      <c r="CR443" s="1700">
        <f>IFERROR(VLOOKUP($A443,'2007'!$C$3:$M$238,7,FALSE),0)</f>
        <v>0</v>
      </c>
      <c r="CS443" s="1691">
        <f>IFERROR(VLOOKUP($A443,'2007'!$C$3:$M$238,8,FALSE),0)</f>
        <v>0</v>
      </c>
      <c r="CT443" s="1691">
        <f>IFERROR(VLOOKUP($A443,'2007'!$C$3:$M$238,9,FALSE),0)</f>
        <v>0</v>
      </c>
      <c r="CU443" s="1691">
        <f>IFERROR(VLOOKUP($A443,'2007'!$C$3:$M$238,10,FALSE),0)</f>
        <v>0</v>
      </c>
      <c r="CV443" s="1740">
        <f>IFERROR(VLOOKUP($A443,'2007'!$C$3:$M$238,11,FALSE),0)</f>
        <v>0</v>
      </c>
      <c r="CW443" s="1700">
        <f>IFERROR(VLOOKUP($A443,'2006'!$A$2:$F$200,2,FALSE),0)</f>
        <v>0</v>
      </c>
      <c r="CX443" s="1691">
        <f>IFERROR(VLOOKUP($A443,'2006'!$A$2:$F$200,4,FALSE),0)</f>
        <v>0</v>
      </c>
      <c r="CY443" s="1691">
        <f>IFERROR(VLOOKUP($A443,'2006'!$A$2:$F$200,5,FALSE),0)</f>
        <v>0</v>
      </c>
      <c r="CZ443" s="1740">
        <f>IFERROR(VLOOKUP($A443,'2006'!$A$2:$F$200,6,FALSE),0)</f>
        <v>0</v>
      </c>
      <c r="DA443" s="1700">
        <f>IFERROR(VLOOKUP($A443,'2005'!$C$3:$M$205,8,FALSE),0)</f>
        <v>0</v>
      </c>
      <c r="DB443" s="1691">
        <f>IFERROR(VLOOKUP($A443,'2005'!$C$3:$M$205,9,FALSE),0)</f>
        <v>0</v>
      </c>
      <c r="DC443" s="1691">
        <f>IFERROR(VLOOKUP($A443,'2005'!$C$3:$M$205,10,FALSE),0)</f>
        <v>0</v>
      </c>
      <c r="DD443" s="1740">
        <f>IFERROR(VLOOKUP($A443,'2005'!$C$3:$M$205,11,FALSE),0)</f>
        <v>0</v>
      </c>
      <c r="DE443" s="1700">
        <f>IFERROR(VLOOKUP($A443,'2004'!$C$3:$M$213,8,FALSE),0)</f>
        <v>0</v>
      </c>
      <c r="DF443" s="1691">
        <f>IFERROR(VLOOKUP($A443,'2004'!$C$3:$M$213,9,FALSE),0)</f>
        <v>0</v>
      </c>
      <c r="DG443" s="1691">
        <f>IFERROR(VLOOKUP($A443,'2004'!$C$3:$M$213,10,FALSE),0)</f>
        <v>0</v>
      </c>
      <c r="DH443" s="1740">
        <f>IFERROR(VLOOKUP($A443,'2004'!$C$3:$M$213,11,FALSE),0)</f>
        <v>0</v>
      </c>
      <c r="DI443" s="1700">
        <f>IFERROR(VLOOKUP($A443,'2003'!$C$3:$Q$214,12,FALSE),0)</f>
        <v>0</v>
      </c>
      <c r="DJ443" s="1691">
        <f>IFERROR(VLOOKUP($A443,'2003'!$C$3:$Q$214,13,FALSE),0)</f>
        <v>0</v>
      </c>
      <c r="DK443" s="1691">
        <f>IFERROR(VLOOKUP($A443,'2003'!$C$3:$Q$214,14,FALSE),0)</f>
        <v>0</v>
      </c>
      <c r="DL443" s="1740">
        <f>IFERROR(VLOOKUP($A443,'2003'!$C$3:$Q$214,15,FALSE),0)</f>
        <v>0</v>
      </c>
      <c r="DM443" s="1700">
        <f>IFERROR(VLOOKUP($A443,'2002'!$D$3:$R$214,12,FALSE),0)</f>
        <v>0</v>
      </c>
      <c r="DN443" s="1691">
        <f>IFERROR(VLOOKUP($A443,'2002'!$D$3:$R$214,13,FALSE),0)</f>
        <v>0</v>
      </c>
      <c r="DO443" s="1691">
        <f>IFERROR(VLOOKUP($A443,'2002'!$D$3:$R$214,14,FALSE),0)</f>
        <v>0</v>
      </c>
      <c r="DP443" s="1788">
        <f>IFERROR(VLOOKUP($A443,'2002'!$D$3:$R$214,15,FALSE),0)</f>
        <v>0</v>
      </c>
      <c r="DQ443" s="1700">
        <f>IFERROR(VLOOKUP($A443,'Pre 2002'!$C$3:$CK$382,84,FALSE),0)</f>
        <v>42</v>
      </c>
      <c r="DR443" s="1695">
        <f>IFERROR(VLOOKUP($A443,'Pre 2002'!$C$3:$CK$382,85,FALSE),0)</f>
        <v>20</v>
      </c>
      <c r="DS443" s="1695">
        <f>IFERROR(VLOOKUP($A443,'Pre 2002'!$C$3:$CK$382,86,FALSE),0)</f>
        <v>2</v>
      </c>
      <c r="DT443" s="1790">
        <f>IFERROR(VLOOKUP($A443,'Pre 2002'!$C$3:$CK$382,87,FALSE),0)</f>
        <v>0.47619047619047616</v>
      </c>
      <c r="DU443" s="1741">
        <f>IFERROR(VLOOKUP(A443,'Pre 2002'!$C$3:$CG$382,83,FALSE),0)</f>
        <v>1</v>
      </c>
    </row>
    <row r="444" spans="1:125">
      <c r="A444" s="1779" t="s">
        <v>2215</v>
      </c>
      <c r="B444" s="1562">
        <f t="shared" si="150"/>
        <v>313</v>
      </c>
      <c r="C444" s="1562">
        <f t="shared" si="151"/>
        <v>149</v>
      </c>
      <c r="D444" s="1562">
        <f t="shared" si="152"/>
        <v>2</v>
      </c>
      <c r="E444" s="1563">
        <f t="shared" si="153"/>
        <v>0.47603833865814699</v>
      </c>
      <c r="F444" s="1786">
        <f t="shared" si="154"/>
        <v>5</v>
      </c>
      <c r="G444" s="1595">
        <v>2016</v>
      </c>
      <c r="H444" s="1567">
        <f t="shared" si="170"/>
        <v>0</v>
      </c>
      <c r="I444" s="1734">
        <f t="shared" si="171"/>
        <v>0</v>
      </c>
      <c r="J444" s="1734">
        <f t="shared" si="172"/>
        <v>0</v>
      </c>
      <c r="K444" s="1734">
        <f t="shared" si="173"/>
        <v>0</v>
      </c>
      <c r="L444" s="1806">
        <f t="shared" si="174"/>
        <v>0</v>
      </c>
      <c r="M444" s="1751"/>
      <c r="N444" s="1751"/>
      <c r="O444" s="1700">
        <f>IFERROR(VLOOKUP($A444,'2022'!$B$2:$K$174,3,FALSE),0)</f>
        <v>0</v>
      </c>
      <c r="P444" s="1858">
        <f>IFERROR(VLOOKUP($A444,'2022'!$B$2:$K$174,4,FALSE),0)</f>
        <v>0</v>
      </c>
      <c r="Q444" s="1858">
        <f>IFERROR(VLOOKUP($A444,'2022'!$B$2:$K$174,5,FALSE),0)</f>
        <v>0</v>
      </c>
      <c r="R444" s="1858">
        <f>IFERROR(VLOOKUP($A444,'2022'!$B$2:$K$174,8,FALSE),0)</f>
        <v>0</v>
      </c>
      <c r="S444" s="1740">
        <f>IFERROR(VLOOKUP($A444,'2022'!$B$2:$K$174,10,FALSE),0)</f>
        <v>0</v>
      </c>
      <c r="T444" s="1700">
        <f>IFERROR(VLOOKUP($A444,'2021'!$B$2:$K$174,3,FALSE),0)</f>
        <v>0</v>
      </c>
      <c r="U444" s="1843">
        <f>IFERROR(VLOOKUP($A444,'2021'!$B$2:$K$174,4,FALSE),0)</f>
        <v>0</v>
      </c>
      <c r="V444" s="1843">
        <f>IFERROR(VLOOKUP($A444,'2021'!$B$2:$K$174,5,FALSE),0)</f>
        <v>0</v>
      </c>
      <c r="W444" s="1843">
        <f>IFERROR(VLOOKUP($A444,'2021'!$B$2:$K$174,8,FALSE),0)</f>
        <v>0</v>
      </c>
      <c r="X444" s="1740">
        <f>IFERROR(VLOOKUP($A444,'2021'!$B$2:$K$174,10,FALSE),0)</f>
        <v>0</v>
      </c>
      <c r="Y444" s="1700">
        <f>IFERROR(VLOOKUP($A444,'2020'!$B$2:$K$170,3,FALSE),0)</f>
        <v>57</v>
      </c>
      <c r="Z444" s="1829">
        <f>IFERROR(VLOOKUP($A444,'2020'!$B$2:$K$170,4,FALSE),0)</f>
        <v>16</v>
      </c>
      <c r="AA444" s="1829">
        <f>IFERROR(VLOOKUP($A444,'2020'!$B$2:$K$170,5,FALSE),0)</f>
        <v>22</v>
      </c>
      <c r="AB444" s="1829">
        <f>IFERROR(VLOOKUP($A444,'2020'!$B$2:$K$170,8,FALSE),0)</f>
        <v>0</v>
      </c>
      <c r="AC444" s="1740">
        <f>IFERROR(VLOOKUP($A444,'2020'!$B$2:$K$170,10,FALSE),0)</f>
        <v>0.38600000000000001</v>
      </c>
      <c r="AD444" s="1700">
        <f>IFERROR(VLOOKUP($A444,'2019'!$B$2:$K$170,3,FALSE),0)</f>
        <v>66</v>
      </c>
      <c r="AE444" s="1823">
        <f>IFERROR(VLOOKUP($A444,'2019'!$B$2:$K$170,4,FALSE),0)</f>
        <v>18</v>
      </c>
      <c r="AF444" s="1823">
        <f>IFERROR(VLOOKUP($A444,'2019'!$B$2:$K$170,5,FALSE),0)</f>
        <v>28</v>
      </c>
      <c r="AG444" s="1823">
        <f>IFERROR(VLOOKUP($A444,'2019'!$B$2:$K$170,8,FALSE),0)</f>
        <v>0</v>
      </c>
      <c r="AH444" s="1740">
        <f>IFERROR(VLOOKUP($A444,'2019'!$B$2:$K$170,10,FALSE),0)</f>
        <v>0.42399999999999999</v>
      </c>
      <c r="AI444" s="1700">
        <f>IFERROR(VLOOKUP($A444,'2018'!$B$2:$K$170,3,FALSE),0)</f>
        <v>62</v>
      </c>
      <c r="AJ444" s="1821">
        <f>IFERROR(VLOOKUP($A444,'2018'!$B$2:$K$170,4,FALSE),0)</f>
        <v>15</v>
      </c>
      <c r="AK444" s="1821">
        <f>IFERROR(VLOOKUP($A444,'2018'!$B$2:$K$170,5,FALSE),0)</f>
        <v>34</v>
      </c>
      <c r="AL444" s="1821">
        <f>IFERROR(VLOOKUP($A444,'2018'!$B$2:$K$170,8,FALSE),0)</f>
        <v>0</v>
      </c>
      <c r="AM444" s="1740">
        <f>IFERROR(VLOOKUP($A444,'2018'!$B$2:$K$170,10,FALSE),0)</f>
        <v>0.54800000000000004</v>
      </c>
      <c r="AN444" s="1700">
        <f>IFERROR(VLOOKUP($A444,'2017'!$B$2:$J$163,2,FALSE),0)</f>
        <v>65</v>
      </c>
      <c r="AO444" s="1815">
        <f>IFERROR(VLOOKUP($A444,'2017'!$B$2:$J$163,3,FALSE),0)</f>
        <v>16</v>
      </c>
      <c r="AP444" s="1815">
        <f>IFERROR(VLOOKUP($A444,'2017'!$B$2:$J$163,4,FALSE),0)</f>
        <v>37</v>
      </c>
      <c r="AQ444" s="1815">
        <f>IFERROR(VLOOKUP($A444,'2017'!$B$2:$J$163,7,FALSE),0)</f>
        <v>1</v>
      </c>
      <c r="AR444" s="1740">
        <f>IFERROR(VLOOKUP($A444,'2017'!$B$2:$J$163,9,FALSE),0)</f>
        <v>0.56923076923076921</v>
      </c>
      <c r="AS444" s="1700">
        <f>IFERROR(VLOOKUP($A444,'2016'!$B$2:$K$165,3,FALSE),0)</f>
        <v>63</v>
      </c>
      <c r="AT444" s="1796">
        <f>IFERROR(VLOOKUP($A444,'2016'!$B$2:$K$165,4,FALSE),0)</f>
        <v>12</v>
      </c>
      <c r="AU444" s="1796">
        <f>IFERROR(VLOOKUP($A444,'2016'!$B$2:$K$165,5,FALSE),0)</f>
        <v>28</v>
      </c>
      <c r="AV444" s="1796">
        <f>IFERROR(VLOOKUP($A444,'2016'!$B$2:$K$165,8,FALSE),0)</f>
        <v>1</v>
      </c>
      <c r="AW444" s="1740">
        <f>IFERROR(VLOOKUP($A444,'2016'!$B$2:$K$165,10,FALSE),0)</f>
        <v>0.44400000000000001</v>
      </c>
      <c r="AX444" s="1700">
        <f>IFERROR(VLOOKUP($A444,'2015'!$B$2:$K$165,3,FALSE),0)</f>
        <v>0</v>
      </c>
      <c r="AY444" s="1695">
        <f>IFERROR(VLOOKUP($A444,'2015'!$B$2:$K$165,4,FALSE),0)</f>
        <v>0</v>
      </c>
      <c r="AZ444" s="1695">
        <f>IFERROR(VLOOKUP($A444,'2015'!$B$2:$K$165,5,FALSE),0)</f>
        <v>0</v>
      </c>
      <c r="BA444" s="1695">
        <f>IFERROR(VLOOKUP($A444,'2015'!$B$2:$K$165,8,FALSE),0)</f>
        <v>0</v>
      </c>
      <c r="BB444" s="1740">
        <f>IFERROR(VLOOKUP($A444,'2015'!$B$2:$K$165,10,FALSE),0)</f>
        <v>0</v>
      </c>
      <c r="BC444" s="1700">
        <f>IFERROR(VLOOKUP($A444,'2014'!$B$2:$K$157,3,FALSE),0)</f>
        <v>0</v>
      </c>
      <c r="BD444" s="1691">
        <f>IFERROR(VLOOKUP($A444,'2014'!$B$2:$K$157,4,FALSE),0)</f>
        <v>0</v>
      </c>
      <c r="BE444" s="1691">
        <f>IFERROR(VLOOKUP($A444,'2014'!$B$2:$K$157,5,FALSE),0)</f>
        <v>0</v>
      </c>
      <c r="BF444" s="1691">
        <f>IFERROR(VLOOKUP($A444,'2014'!$B$2:$K$157,8,FALSE),0)</f>
        <v>0</v>
      </c>
      <c r="BG444" s="1740">
        <f>IFERROR(VLOOKUP($A444,'2014'!$B$2:$K$157,10,FALSE),0)</f>
        <v>0</v>
      </c>
      <c r="BH444" s="1700">
        <f>IFERROR(VLOOKUP($A444,'2013'!$D$4:$I$249,2,FALSE),0)</f>
        <v>0</v>
      </c>
      <c r="BI444" s="1691">
        <f>IFERROR(VLOOKUP($A444,'2013'!$D$4:$I$249,3,FALSE),0)</f>
        <v>0</v>
      </c>
      <c r="BJ444" s="1691">
        <f>IFERROR(VLOOKUP($A444,'2013'!$D$4:$I$249,4,FALSE),0)</f>
        <v>0</v>
      </c>
      <c r="BK444" s="1691">
        <f>IFERROR(VLOOKUP($A444,'2013'!$D$4:$I$249,5,FALSE),0)</f>
        <v>0</v>
      </c>
      <c r="BL444" s="1740">
        <f>IFERROR(VLOOKUP($A444,'2013'!$D$4:$I$249,6,FALSE),0)</f>
        <v>0</v>
      </c>
      <c r="BM444" s="1737">
        <f>IFERROR(VLOOKUP($A444,'2012'!$D$3:$O$172,2,FALSE),0)</f>
        <v>0</v>
      </c>
      <c r="BN444" s="1691">
        <f>IFERROR(VLOOKUP($A444,'2012'!$D$3:$O$172,3,FALSE),0)</f>
        <v>0</v>
      </c>
      <c r="BO444" s="1743">
        <f>IFERROR(VLOOKUP($A444,'2012'!$D$3:$O$172,4,FALSE),0)</f>
        <v>0</v>
      </c>
      <c r="BP444" s="1700">
        <f>IFERROR(VLOOKUP($A444,'2012'!$D$3:$O$172,5,FALSE),0)</f>
        <v>0</v>
      </c>
      <c r="BQ444" s="1691">
        <f>IFERROR(VLOOKUP($A444,'2012'!$D$3:$O$172,6,FALSE),0)</f>
        <v>0</v>
      </c>
      <c r="BR444" s="1691">
        <f>IFERROR(VLOOKUP($A444,'2012'!$D$3:$O$172,7,FALSE),0)</f>
        <v>0</v>
      </c>
      <c r="BS444" s="1691">
        <f>IFERROR(VLOOKUP($A444,'2012'!$D$3:$O$172,8,FALSE),0)</f>
        <v>0</v>
      </c>
      <c r="BT444" s="1740">
        <f>IFERROR(VLOOKUP($A444,'2012'!$D$3:$O$172,9,FALSE),0)</f>
        <v>0</v>
      </c>
      <c r="BX444" s="1700">
        <f>IFERROR(VLOOKUP($A444,'2011'!$D$4:$I$251,2,FALSE),0)</f>
        <v>0</v>
      </c>
      <c r="BY444" s="1691">
        <f>IFERROR(VLOOKUP($A444,'2011'!$D$4:$I$251,3,FALSE),0)</f>
        <v>0</v>
      </c>
      <c r="BZ444" s="1691">
        <f>IFERROR(VLOOKUP($A444,'2011'!$D$4:$I$251,4,FALSE),0)</f>
        <v>0</v>
      </c>
      <c r="CA444" s="1691">
        <f>IFERROR(VLOOKUP($A444,'2011'!$D$4:$I$251,5,FALSE),0)</f>
        <v>0</v>
      </c>
      <c r="CB444" s="1740">
        <f>IFERROR(VLOOKUP($A444,'2011'!$D$4:$I$251,6,FALSE),0)</f>
        <v>0</v>
      </c>
      <c r="CC444" s="1700">
        <f>IFERROR(VLOOKUP($A444,'2010'!$C$3:$H$234,2,FALSE),0)</f>
        <v>0</v>
      </c>
      <c r="CD444" s="1691">
        <f>IFERROR(VLOOKUP($A444,'2010'!$C$3:$H$234,3,FALSE),0)</f>
        <v>0</v>
      </c>
      <c r="CE444" s="1691">
        <f>IFERROR(VLOOKUP($A444,'2010'!$C$3:$H$234,4,FALSE),0)</f>
        <v>0</v>
      </c>
      <c r="CF444" s="1691">
        <f>IFERROR(VLOOKUP($A444,'2010'!$C$3:$H$234,5,FALSE),0)</f>
        <v>0</v>
      </c>
      <c r="CG444" s="1740">
        <f>IFERROR(VLOOKUP($A444,'2010'!$C$3:$H$234,6,FALSE),0)</f>
        <v>0</v>
      </c>
      <c r="CH444" s="1700">
        <f>IFERROR(VLOOKUP($A444,'2009'!$C$3:$H$242,2,FALSE),0)</f>
        <v>0</v>
      </c>
      <c r="CI444" s="1691">
        <f>IFERROR(VLOOKUP($A444,'2009'!$C$3:$H$242,3,FALSE),0)</f>
        <v>0</v>
      </c>
      <c r="CJ444" s="1691">
        <f>IFERROR(VLOOKUP($A444,'2009'!$C$3:$H$242,4,FALSE),0)</f>
        <v>0</v>
      </c>
      <c r="CK444" s="1691">
        <f>IFERROR(VLOOKUP($A444,'2009'!$C$3:$H$242,5,FALSE),0)</f>
        <v>0</v>
      </c>
      <c r="CL444" s="1740">
        <f>IFERROR(VLOOKUP($A444,'2009'!$C$3:$H$242,6,FALSE),0)</f>
        <v>0</v>
      </c>
      <c r="CM444" s="1700">
        <f>IFERROR(VLOOKUP($A444,'2008'!$C$3:$H$229,2,FALSE),0)</f>
        <v>0</v>
      </c>
      <c r="CN444" s="1691">
        <f>IFERROR(VLOOKUP($A444,'2008'!$C$3:$H$229,3,FALSE),0)</f>
        <v>0</v>
      </c>
      <c r="CO444" s="1691">
        <f>IFERROR(VLOOKUP($A444,'2008'!$C$3:$H$229,4,FALSE),0)</f>
        <v>0</v>
      </c>
      <c r="CP444" s="1691">
        <f>IFERROR(VLOOKUP($A444,'2008'!$C$3:$H$229,5,FALSE),0)</f>
        <v>0</v>
      </c>
      <c r="CQ444" s="1740">
        <f>IFERROR(VLOOKUP($A444,'2008'!$C$3:$H$229,6,FALSE),0)</f>
        <v>0</v>
      </c>
      <c r="CR444" s="1700">
        <f>IFERROR(VLOOKUP($A444,'2007'!$C$3:$M$238,7,FALSE),0)</f>
        <v>0</v>
      </c>
      <c r="CS444" s="1691">
        <f>IFERROR(VLOOKUP($A444,'2007'!$C$3:$M$238,8,FALSE),0)</f>
        <v>0</v>
      </c>
      <c r="CT444" s="1691">
        <f>IFERROR(VLOOKUP($A444,'2007'!$C$3:$M$238,9,FALSE),0)</f>
        <v>0</v>
      </c>
      <c r="CU444" s="1691">
        <f>IFERROR(VLOOKUP($A444,'2007'!$C$3:$M$238,10,FALSE),0)</f>
        <v>0</v>
      </c>
      <c r="CV444" s="1740">
        <f>IFERROR(VLOOKUP($A444,'2007'!$C$3:$M$238,11,FALSE),0)</f>
        <v>0</v>
      </c>
      <c r="CW444" s="1700">
        <f>IFERROR(VLOOKUP($A444,'2006'!$A$2:$F$200,2,FALSE),0)</f>
        <v>0</v>
      </c>
      <c r="CX444" s="1691">
        <f>IFERROR(VLOOKUP($A444,'2006'!$A$2:$F$200,4,FALSE),0)</f>
        <v>0</v>
      </c>
      <c r="CY444" s="1691">
        <f>IFERROR(VLOOKUP($A444,'2006'!$A$2:$F$200,5,FALSE),0)</f>
        <v>0</v>
      </c>
      <c r="CZ444" s="1740">
        <f>IFERROR(VLOOKUP($A444,'2006'!$A$2:$F$200,6,FALSE),0)</f>
        <v>0</v>
      </c>
      <c r="DA444" s="1700">
        <f>IFERROR(VLOOKUP($A444,'2005'!$C$3:$M$205,8,FALSE),0)</f>
        <v>0</v>
      </c>
      <c r="DB444" s="1691">
        <f>IFERROR(VLOOKUP($A444,'2005'!$C$3:$M$205,9,FALSE),0)</f>
        <v>0</v>
      </c>
      <c r="DC444" s="1691">
        <f>IFERROR(VLOOKUP($A444,'2005'!$C$3:$M$205,10,FALSE),0)</f>
        <v>0</v>
      </c>
      <c r="DD444" s="1740">
        <f>IFERROR(VLOOKUP($A444,'2005'!$C$3:$M$205,11,FALSE),0)</f>
        <v>0</v>
      </c>
      <c r="DE444" s="1700">
        <f>IFERROR(VLOOKUP($A444,'2004'!$C$3:$M$213,8,FALSE),0)</f>
        <v>0</v>
      </c>
      <c r="DF444" s="1691">
        <f>IFERROR(VLOOKUP($A444,'2004'!$C$3:$M$213,9,FALSE),0)</f>
        <v>0</v>
      </c>
      <c r="DG444" s="1691">
        <f>IFERROR(VLOOKUP($A444,'2004'!$C$3:$M$213,10,FALSE),0)</f>
        <v>0</v>
      </c>
      <c r="DH444" s="1740">
        <f>IFERROR(VLOOKUP($A444,'2004'!$C$3:$M$213,11,FALSE),0)</f>
        <v>0</v>
      </c>
      <c r="DI444" s="1700">
        <f>IFERROR(VLOOKUP($A444,'2003'!$C$3:$Q$214,12,FALSE),0)</f>
        <v>0</v>
      </c>
      <c r="DJ444" s="1691">
        <f>IFERROR(VLOOKUP($A444,'2003'!$C$3:$Q$214,13,FALSE),0)</f>
        <v>0</v>
      </c>
      <c r="DK444" s="1691">
        <f>IFERROR(VLOOKUP($A444,'2003'!$C$3:$Q$214,14,FALSE),0)</f>
        <v>0</v>
      </c>
      <c r="DL444" s="1740">
        <f>IFERROR(VLOOKUP($A444,'2003'!$C$3:$Q$214,15,FALSE),0)</f>
        <v>0</v>
      </c>
      <c r="DM444" s="1700">
        <f>IFERROR(VLOOKUP($A444,'2002'!$D$3:$R$214,12,FALSE),0)</f>
        <v>0</v>
      </c>
      <c r="DN444" s="1691">
        <f>IFERROR(VLOOKUP($A444,'2002'!$D$3:$R$214,13,FALSE),0)</f>
        <v>0</v>
      </c>
      <c r="DO444" s="1691">
        <f>IFERROR(VLOOKUP($A444,'2002'!$D$3:$R$214,14,FALSE),0)</f>
        <v>0</v>
      </c>
      <c r="DP444" s="1788">
        <f>IFERROR(VLOOKUP($A444,'2002'!$D$3:$R$214,15,FALSE),0)</f>
        <v>0</v>
      </c>
      <c r="DQ444" s="1700">
        <f>IFERROR(VLOOKUP($A444,'Pre 2002'!$C$3:$CK$382,84,FALSE),0)</f>
        <v>0</v>
      </c>
      <c r="DR444" s="1695">
        <f>IFERROR(VLOOKUP($A444,'Pre 2002'!$C$3:$CK$382,85,FALSE),0)</f>
        <v>0</v>
      </c>
      <c r="DS444" s="1695">
        <f>IFERROR(VLOOKUP($A444,'Pre 2002'!$C$3:$CK$382,86,FALSE),0)</f>
        <v>0</v>
      </c>
      <c r="DT444" s="1790">
        <f>IFERROR(VLOOKUP($A444,'Pre 2002'!$C$3:$CK$382,87,FALSE),0)</f>
        <v>0</v>
      </c>
      <c r="DU444" s="1741">
        <f>IFERROR(VLOOKUP(A444,'Pre 2002'!$C$3:$CG$382,83,FALSE),0)</f>
        <v>0</v>
      </c>
    </row>
    <row r="445" spans="1:125">
      <c r="A445" s="1778" t="s">
        <v>2029</v>
      </c>
      <c r="B445" s="1562">
        <f t="shared" si="150"/>
        <v>95</v>
      </c>
      <c r="C445" s="1562">
        <f t="shared" si="151"/>
        <v>45</v>
      </c>
      <c r="D445" s="1562">
        <f t="shared" si="152"/>
        <v>2</v>
      </c>
      <c r="E445" s="1563">
        <f t="shared" si="153"/>
        <v>0.47368421052631576</v>
      </c>
      <c r="F445" s="1786">
        <f t="shared" si="154"/>
        <v>2</v>
      </c>
      <c r="G445" s="1595" t="s">
        <v>2159</v>
      </c>
      <c r="H445" s="1567">
        <f t="shared" si="170"/>
        <v>2</v>
      </c>
      <c r="I445" s="1734">
        <f t="shared" si="171"/>
        <v>95</v>
      </c>
      <c r="J445" s="1734">
        <f t="shared" si="172"/>
        <v>45</v>
      </c>
      <c r="K445" s="1734">
        <f t="shared" si="173"/>
        <v>2</v>
      </c>
      <c r="L445" s="1806">
        <f t="shared" si="174"/>
        <v>0.47368421052631576</v>
      </c>
      <c r="O445" s="1700">
        <f>IFERROR(VLOOKUP($A445,'2022'!$B$2:$K$174,3,FALSE),0)</f>
        <v>0</v>
      </c>
      <c r="P445" s="1858">
        <f>IFERROR(VLOOKUP($A445,'2022'!$B$2:$K$174,4,FALSE),0)</f>
        <v>0</v>
      </c>
      <c r="Q445" s="1858">
        <f>IFERROR(VLOOKUP($A445,'2022'!$B$2:$K$174,5,FALSE),0)</f>
        <v>0</v>
      </c>
      <c r="R445" s="1858">
        <f>IFERROR(VLOOKUP($A445,'2022'!$B$2:$K$174,8,FALSE),0)</f>
        <v>0</v>
      </c>
      <c r="S445" s="1740">
        <f>IFERROR(VLOOKUP($A445,'2022'!$B$2:$K$174,10,FALSE),0)</f>
        <v>0</v>
      </c>
      <c r="T445" s="1700">
        <f>IFERROR(VLOOKUP($A445,'2021'!$B$2:$K$174,3,FALSE),0)</f>
        <v>0</v>
      </c>
      <c r="U445" s="1843">
        <f>IFERROR(VLOOKUP($A445,'2021'!$B$2:$K$174,4,FALSE),0)</f>
        <v>0</v>
      </c>
      <c r="V445" s="1843">
        <f>IFERROR(VLOOKUP($A445,'2021'!$B$2:$K$174,5,FALSE),0)</f>
        <v>0</v>
      </c>
      <c r="W445" s="1843">
        <f>IFERROR(VLOOKUP($A445,'2021'!$B$2:$K$174,8,FALSE),0)</f>
        <v>0</v>
      </c>
      <c r="X445" s="1740">
        <f>IFERROR(VLOOKUP($A445,'2021'!$B$2:$K$174,10,FALSE),0)</f>
        <v>0</v>
      </c>
      <c r="Y445" s="1700">
        <f>IFERROR(VLOOKUP($A445,'2020'!$B$2:$K$170,3,FALSE),0)</f>
        <v>0</v>
      </c>
      <c r="Z445" s="1829">
        <f>IFERROR(VLOOKUP($A445,'2020'!$B$2:$K$170,4,FALSE),0)</f>
        <v>0</v>
      </c>
      <c r="AA445" s="1829">
        <f>IFERROR(VLOOKUP($A445,'2020'!$B$2:$K$170,5,FALSE),0)</f>
        <v>0</v>
      </c>
      <c r="AB445" s="1829">
        <f>IFERROR(VLOOKUP($A445,'2020'!$B$2:$K$170,8,FALSE),0)</f>
        <v>0</v>
      </c>
      <c r="AC445" s="1740">
        <f>IFERROR(VLOOKUP($A445,'2020'!$B$2:$K$170,10,FALSE),0)</f>
        <v>0</v>
      </c>
      <c r="AD445" s="1700">
        <f>IFERROR(VLOOKUP($A445,'2019'!$B$2:$K$170,3,FALSE),0)</f>
        <v>0</v>
      </c>
      <c r="AE445" s="1823">
        <f>IFERROR(VLOOKUP($A445,'2019'!$B$2:$K$170,4,FALSE),0)</f>
        <v>0</v>
      </c>
      <c r="AF445" s="1823">
        <f>IFERROR(VLOOKUP($A445,'2019'!$B$2:$K$170,5,FALSE),0)</f>
        <v>0</v>
      </c>
      <c r="AG445" s="1823">
        <f>IFERROR(VLOOKUP($A445,'2019'!$B$2:$K$170,8,FALSE),0)</f>
        <v>0</v>
      </c>
      <c r="AH445" s="1740">
        <f>IFERROR(VLOOKUP($A445,'2019'!$B$2:$K$170,10,FALSE),0)</f>
        <v>0</v>
      </c>
      <c r="AI445" s="1700">
        <f>IFERROR(VLOOKUP($A445,'2018'!$B$2:$K$170,3,FALSE),0)</f>
        <v>0</v>
      </c>
      <c r="AJ445" s="1821">
        <f>IFERROR(VLOOKUP($A445,'2018'!$B$2:$K$170,4,FALSE),0)</f>
        <v>0</v>
      </c>
      <c r="AK445" s="1821">
        <f>IFERROR(VLOOKUP($A445,'2018'!$B$2:$K$170,5,FALSE),0)</f>
        <v>0</v>
      </c>
      <c r="AL445" s="1821">
        <f>IFERROR(VLOOKUP($A445,'2018'!$B$2:$K$170,8,FALSE),0)</f>
        <v>0</v>
      </c>
      <c r="AM445" s="1740">
        <f>IFERROR(VLOOKUP($A445,'2018'!$B$2:$K$170,10,FALSE),0)</f>
        <v>0</v>
      </c>
      <c r="AN445" s="1700">
        <f>IFERROR(VLOOKUP($A445,'2017'!$B$2:$J$163,2,FALSE),0)</f>
        <v>0</v>
      </c>
      <c r="AO445" s="1815">
        <f>IFERROR(VLOOKUP($A445,'2017'!$B$2:$J$163,3,FALSE),0)</f>
        <v>0</v>
      </c>
      <c r="AP445" s="1815">
        <f>IFERROR(VLOOKUP($A445,'2017'!$B$2:$J$163,4,FALSE),0)</f>
        <v>0</v>
      </c>
      <c r="AQ445" s="1815">
        <f>IFERROR(VLOOKUP($A445,'2017'!$B$2:$J$163,7,FALSE),0)</f>
        <v>0</v>
      </c>
      <c r="AR445" s="1740">
        <f>IFERROR(VLOOKUP($A445,'2017'!$B$2:$J$163,9,FALSE),0)</f>
        <v>0</v>
      </c>
      <c r="AS445" s="1700">
        <f>IFERROR(VLOOKUP($A445,'2016'!$B$2:$K$165,3,FALSE),0)</f>
        <v>0</v>
      </c>
      <c r="AT445" s="1796">
        <f>IFERROR(VLOOKUP($A445,'2016'!$B$2:$K$165,4,FALSE),0)</f>
        <v>0</v>
      </c>
      <c r="AU445" s="1796">
        <f>IFERROR(VLOOKUP($A445,'2016'!$B$2:$K$165,5,FALSE),0)</f>
        <v>0</v>
      </c>
      <c r="AV445" s="1796">
        <f>IFERROR(VLOOKUP($A445,'2016'!$B$2:$K$165,8,FALSE),0)</f>
        <v>0</v>
      </c>
      <c r="AW445" s="1740">
        <f>IFERROR(VLOOKUP($A445,'2016'!$B$2:$K$165,10,FALSE),0)</f>
        <v>0</v>
      </c>
      <c r="AX445" s="1700">
        <f>IFERROR(VLOOKUP($A445,'2015'!$B$2:$K$165,3,FALSE),0)</f>
        <v>0</v>
      </c>
      <c r="AY445" s="1695">
        <f>IFERROR(VLOOKUP($A445,'2015'!$B$2:$K$165,4,FALSE),0)</f>
        <v>0</v>
      </c>
      <c r="AZ445" s="1695">
        <f>IFERROR(VLOOKUP($A445,'2015'!$B$2:$K$165,5,FALSE),0)</f>
        <v>0</v>
      </c>
      <c r="BA445" s="1695">
        <f>IFERROR(VLOOKUP($A445,'2015'!$B$2:$K$165,8,FALSE),0)</f>
        <v>0</v>
      </c>
      <c r="BB445" s="1740">
        <f>IFERROR(VLOOKUP($A445,'2015'!$B$2:$K$165,10,FALSE),0)</f>
        <v>0</v>
      </c>
      <c r="BC445" s="1700">
        <f>IFERROR(VLOOKUP($A445,'2014'!$B$2:$K$157,3,FALSE),0)</f>
        <v>0</v>
      </c>
      <c r="BD445" s="1691">
        <f>IFERROR(VLOOKUP($A445,'2014'!$B$2:$K$157,4,FALSE),0)</f>
        <v>0</v>
      </c>
      <c r="BE445" s="1691">
        <f>IFERROR(VLOOKUP($A445,'2014'!$B$2:$K$157,5,FALSE),0)</f>
        <v>0</v>
      </c>
      <c r="BF445" s="1691">
        <f>IFERROR(VLOOKUP($A445,'2014'!$B$2:$K$157,8,FALSE),0)</f>
        <v>0</v>
      </c>
      <c r="BG445" s="1740">
        <f>IFERROR(VLOOKUP($A445,'2014'!$B$2:$K$157,10,FALSE),0)</f>
        <v>0</v>
      </c>
      <c r="BH445" s="1700">
        <f>IFERROR(VLOOKUP($A445,'2013'!$D$4:$I$249,2,FALSE),0)</f>
        <v>0</v>
      </c>
      <c r="BI445" s="1691">
        <f>IFERROR(VLOOKUP($A445,'2013'!$D$4:$I$249,3,FALSE),0)</f>
        <v>0</v>
      </c>
      <c r="BJ445" s="1691">
        <f>IFERROR(VLOOKUP($A445,'2013'!$D$4:$I$249,4,FALSE),0)</f>
        <v>0</v>
      </c>
      <c r="BK445" s="1691">
        <f>IFERROR(VLOOKUP($A445,'2013'!$D$4:$I$249,5,FALSE),0)</f>
        <v>0</v>
      </c>
      <c r="BL445" s="1740">
        <f>IFERROR(VLOOKUP($A445,'2013'!$D$4:$I$249,6,FALSE),0)</f>
        <v>0</v>
      </c>
      <c r="BM445" s="1737">
        <f>IFERROR(VLOOKUP($A445,'2012'!$D$3:$O$172,2,FALSE),0)</f>
        <v>0</v>
      </c>
      <c r="BN445" s="1691">
        <f>IFERROR(VLOOKUP($A445,'2012'!$D$3:$O$172,3,FALSE),0)</f>
        <v>0</v>
      </c>
      <c r="BO445" s="1743">
        <f>IFERROR(VLOOKUP($A445,'2012'!$D$3:$O$172,4,FALSE),0)</f>
        <v>0</v>
      </c>
      <c r="BP445" s="1700">
        <f>IFERROR(VLOOKUP($A445,'2012'!$D$3:$O$172,5,FALSE),0)</f>
        <v>0</v>
      </c>
      <c r="BQ445" s="1691">
        <f>IFERROR(VLOOKUP($A445,'2012'!$D$3:$O$172,6,FALSE),0)</f>
        <v>0</v>
      </c>
      <c r="BR445" s="1691">
        <f>IFERROR(VLOOKUP($A445,'2012'!$D$3:$O$172,7,FALSE),0)</f>
        <v>0</v>
      </c>
      <c r="BS445" s="1691">
        <f>IFERROR(VLOOKUP($A445,'2012'!$D$3:$O$172,8,FALSE),0)</f>
        <v>0</v>
      </c>
      <c r="BT445" s="1740">
        <f>IFERROR(VLOOKUP($A445,'2012'!$D$3:$O$172,9,FALSE),0)</f>
        <v>0</v>
      </c>
      <c r="BX445" s="1700">
        <f>IFERROR(VLOOKUP($A445,'2011'!$D$4:$I$251,2,FALSE),0)</f>
        <v>0</v>
      </c>
      <c r="BY445" s="1691">
        <f>IFERROR(VLOOKUP($A445,'2011'!$D$4:$I$251,3,FALSE),0)</f>
        <v>0</v>
      </c>
      <c r="BZ445" s="1691">
        <f>IFERROR(VLOOKUP($A445,'2011'!$D$4:$I$251,4,FALSE),0)</f>
        <v>0</v>
      </c>
      <c r="CA445" s="1691">
        <f>IFERROR(VLOOKUP($A445,'2011'!$D$4:$I$251,5,FALSE),0)</f>
        <v>0</v>
      </c>
      <c r="CB445" s="1740">
        <f>IFERROR(VLOOKUP($A445,'2011'!$D$4:$I$251,6,FALSE),0)</f>
        <v>0</v>
      </c>
      <c r="CC445" s="1700">
        <f>IFERROR(VLOOKUP($A445,'2010'!$C$3:$H$234,2,FALSE),0)</f>
        <v>0</v>
      </c>
      <c r="CD445" s="1691">
        <f>IFERROR(VLOOKUP($A445,'2010'!$C$3:$H$234,3,FALSE),0)</f>
        <v>0</v>
      </c>
      <c r="CE445" s="1691">
        <f>IFERROR(VLOOKUP($A445,'2010'!$C$3:$H$234,4,FALSE),0)</f>
        <v>0</v>
      </c>
      <c r="CF445" s="1691">
        <f>IFERROR(VLOOKUP($A445,'2010'!$C$3:$H$234,5,FALSE),0)</f>
        <v>0</v>
      </c>
      <c r="CG445" s="1740">
        <f>IFERROR(VLOOKUP($A445,'2010'!$C$3:$H$234,6,FALSE),0)</f>
        <v>0</v>
      </c>
      <c r="CH445" s="1700">
        <f>IFERROR(VLOOKUP($A445,'2009'!$C$3:$H$242,2,FALSE),0)</f>
        <v>0</v>
      </c>
      <c r="CI445" s="1691">
        <f>IFERROR(VLOOKUP($A445,'2009'!$C$3:$H$242,3,FALSE),0)</f>
        <v>0</v>
      </c>
      <c r="CJ445" s="1691">
        <f>IFERROR(VLOOKUP($A445,'2009'!$C$3:$H$242,4,FALSE),0)</f>
        <v>0</v>
      </c>
      <c r="CK445" s="1691">
        <f>IFERROR(VLOOKUP($A445,'2009'!$C$3:$H$242,5,FALSE),0)</f>
        <v>0</v>
      </c>
      <c r="CL445" s="1740">
        <f>IFERROR(VLOOKUP($A445,'2009'!$C$3:$H$242,6,FALSE),0)</f>
        <v>0</v>
      </c>
      <c r="CM445" s="1700">
        <f>IFERROR(VLOOKUP($A445,'2008'!$C$3:$H$229,2,FALSE),0)</f>
        <v>0</v>
      </c>
      <c r="CN445" s="1691">
        <f>IFERROR(VLOOKUP($A445,'2008'!$C$3:$H$229,3,FALSE),0)</f>
        <v>0</v>
      </c>
      <c r="CO445" s="1691">
        <f>IFERROR(VLOOKUP($A445,'2008'!$C$3:$H$229,4,FALSE),0)</f>
        <v>0</v>
      </c>
      <c r="CP445" s="1691">
        <f>IFERROR(VLOOKUP($A445,'2008'!$C$3:$H$229,5,FALSE),0)</f>
        <v>0</v>
      </c>
      <c r="CQ445" s="1740">
        <f>IFERROR(VLOOKUP($A445,'2008'!$C$3:$H$229,6,FALSE),0)</f>
        <v>0</v>
      </c>
      <c r="CR445" s="1700">
        <f>IFERROR(VLOOKUP($A445,'2007'!$C$3:$M$238,7,FALSE),0)</f>
        <v>0</v>
      </c>
      <c r="CS445" s="1691">
        <f>IFERROR(VLOOKUP($A445,'2007'!$C$3:$M$238,8,FALSE),0)</f>
        <v>0</v>
      </c>
      <c r="CT445" s="1691">
        <f>IFERROR(VLOOKUP($A445,'2007'!$C$3:$M$238,9,FALSE),0)</f>
        <v>0</v>
      </c>
      <c r="CU445" s="1691">
        <f>IFERROR(VLOOKUP($A445,'2007'!$C$3:$M$238,10,FALSE),0)</f>
        <v>0</v>
      </c>
      <c r="CV445" s="1740">
        <f>IFERROR(VLOOKUP($A445,'2007'!$C$3:$M$238,11,FALSE),0)</f>
        <v>0</v>
      </c>
      <c r="CW445" s="1700">
        <f>IFERROR(VLOOKUP($A445,'2006'!$A$2:$F$200,2,FALSE),0)</f>
        <v>0</v>
      </c>
      <c r="CX445" s="1691">
        <f>IFERROR(VLOOKUP($A445,'2006'!$A$2:$F$200,4,FALSE),0)</f>
        <v>0</v>
      </c>
      <c r="CY445" s="1691">
        <f>IFERROR(VLOOKUP($A445,'2006'!$A$2:$F$200,5,FALSE),0)</f>
        <v>0</v>
      </c>
      <c r="CZ445" s="1740">
        <f>IFERROR(VLOOKUP($A445,'2006'!$A$2:$F$200,6,FALSE),0)</f>
        <v>0</v>
      </c>
      <c r="DA445" s="1700">
        <f>IFERROR(VLOOKUP($A445,'2005'!$C$3:$M$205,8,FALSE),0)</f>
        <v>0</v>
      </c>
      <c r="DB445" s="1691">
        <f>IFERROR(VLOOKUP($A445,'2005'!$C$3:$M$205,9,FALSE),0)</f>
        <v>0</v>
      </c>
      <c r="DC445" s="1691">
        <f>IFERROR(VLOOKUP($A445,'2005'!$C$3:$M$205,10,FALSE),0)</f>
        <v>0</v>
      </c>
      <c r="DD445" s="1740">
        <f>IFERROR(VLOOKUP($A445,'2005'!$C$3:$M$205,11,FALSE),0)</f>
        <v>0</v>
      </c>
      <c r="DE445" s="1700">
        <f>IFERROR(VLOOKUP($A445,'2004'!$C$3:$M$213,8,FALSE),0)</f>
        <v>0</v>
      </c>
      <c r="DF445" s="1691">
        <f>IFERROR(VLOOKUP($A445,'2004'!$C$3:$M$213,9,FALSE),0)</f>
        <v>0</v>
      </c>
      <c r="DG445" s="1691">
        <f>IFERROR(VLOOKUP($A445,'2004'!$C$3:$M$213,10,FALSE),0)</f>
        <v>0</v>
      </c>
      <c r="DH445" s="1740">
        <f>IFERROR(VLOOKUP($A445,'2004'!$C$3:$M$213,11,FALSE),0)</f>
        <v>0</v>
      </c>
      <c r="DI445" s="1700">
        <f>IFERROR(VLOOKUP($A445,'2003'!$C$3:$Q$214,12,FALSE),0)</f>
        <v>0</v>
      </c>
      <c r="DJ445" s="1691">
        <f>IFERROR(VLOOKUP($A445,'2003'!$C$3:$Q$214,13,FALSE),0)</f>
        <v>0</v>
      </c>
      <c r="DK445" s="1691">
        <f>IFERROR(VLOOKUP($A445,'2003'!$C$3:$Q$214,14,FALSE),0)</f>
        <v>0</v>
      </c>
      <c r="DL445" s="1740">
        <f>IFERROR(VLOOKUP($A445,'2003'!$C$3:$Q$214,15,FALSE),0)</f>
        <v>0</v>
      </c>
      <c r="DM445" s="1700">
        <f>IFERROR(VLOOKUP($A445,'2002'!$D$3:$R$214,12,FALSE),0)</f>
        <v>44</v>
      </c>
      <c r="DN445" s="1691">
        <f>IFERROR(VLOOKUP($A445,'2002'!$D$3:$R$214,13,FALSE),0)</f>
        <v>19</v>
      </c>
      <c r="DO445" s="1691">
        <f>IFERROR(VLOOKUP($A445,'2002'!$D$3:$R$214,14,FALSE),0)</f>
        <v>0</v>
      </c>
      <c r="DP445" s="1788">
        <f>IFERROR(VLOOKUP($A445,'2002'!$D$3:$R$214,15,FALSE),0)</f>
        <v>0.43181818181818182</v>
      </c>
      <c r="DQ445" s="1700">
        <f>IFERROR(VLOOKUP($A445,'Pre 2002'!$C$3:$CK$382,84,FALSE),0)</f>
        <v>51</v>
      </c>
      <c r="DR445" s="1695">
        <f>IFERROR(VLOOKUP($A445,'Pre 2002'!$C$3:$CK$382,85,FALSE),0)</f>
        <v>26</v>
      </c>
      <c r="DS445" s="1695">
        <f>IFERROR(VLOOKUP($A445,'Pre 2002'!$C$3:$CK$382,86,FALSE),0)</f>
        <v>2</v>
      </c>
      <c r="DT445" s="1790">
        <f>IFERROR(VLOOKUP($A445,'Pre 2002'!$C$3:$CK$382,87,FALSE),0)</f>
        <v>0.50980392156862742</v>
      </c>
      <c r="DU445" s="1741">
        <f>IFERROR(VLOOKUP(A445,'Pre 2002'!$C$3:$CG$382,83,FALSE),0)</f>
        <v>1</v>
      </c>
    </row>
    <row r="446" spans="1:125">
      <c r="A446" s="1779" t="s">
        <v>2232</v>
      </c>
      <c r="B446" s="1562">
        <f t="shared" si="150"/>
        <v>222</v>
      </c>
      <c r="C446" s="1562">
        <f t="shared" si="151"/>
        <v>105</v>
      </c>
      <c r="D446" s="1562">
        <f t="shared" si="152"/>
        <v>2</v>
      </c>
      <c r="E446" s="1563">
        <f t="shared" si="153"/>
        <v>0.47297297297297297</v>
      </c>
      <c r="F446" s="1786">
        <f t="shared" si="154"/>
        <v>3</v>
      </c>
      <c r="G446" s="1595">
        <v>2017</v>
      </c>
      <c r="H446" s="1817"/>
      <c r="I446" s="1734"/>
      <c r="J446" s="1734"/>
      <c r="K446" s="1734"/>
      <c r="L446" s="1734"/>
      <c r="O446" s="1700">
        <f>IFERROR(VLOOKUP($A446,'2022'!$B$2:$K$174,3,FALSE),0)</f>
        <v>0</v>
      </c>
      <c r="P446" s="1858">
        <f>IFERROR(VLOOKUP($A446,'2022'!$B$2:$K$174,4,FALSE),0)</f>
        <v>0</v>
      </c>
      <c r="Q446" s="1858">
        <f>IFERROR(VLOOKUP($A446,'2022'!$B$2:$K$174,5,FALSE),0)</f>
        <v>0</v>
      </c>
      <c r="R446" s="1858">
        <f>IFERROR(VLOOKUP($A446,'2022'!$B$2:$K$174,8,FALSE),0)</f>
        <v>0</v>
      </c>
      <c r="S446" s="1740">
        <f>IFERROR(VLOOKUP($A446,'2022'!$B$2:$K$174,10,FALSE),0)</f>
        <v>0</v>
      </c>
      <c r="T446" s="1700">
        <f>IFERROR(VLOOKUP($A446,'2021'!$B$2:$K$174,3,FALSE),0)</f>
        <v>0</v>
      </c>
      <c r="U446" s="1843">
        <f>IFERROR(VLOOKUP($A446,'2021'!$B$2:$K$174,4,FALSE),0)</f>
        <v>0</v>
      </c>
      <c r="V446" s="1843">
        <f>IFERROR(VLOOKUP($A446,'2021'!$B$2:$K$174,5,FALSE),0)</f>
        <v>0</v>
      </c>
      <c r="W446" s="1843">
        <f>IFERROR(VLOOKUP($A446,'2021'!$B$2:$K$174,8,FALSE),0)</f>
        <v>0</v>
      </c>
      <c r="X446" s="1740">
        <f>IFERROR(VLOOKUP($A446,'2021'!$B$2:$K$174,10,FALSE),0)</f>
        <v>0</v>
      </c>
      <c r="Y446" s="1700">
        <f>IFERROR(VLOOKUP($A446,'2020'!$B$2:$K$170,3,FALSE),0)</f>
        <v>0</v>
      </c>
      <c r="Z446" s="1829">
        <f>IFERROR(VLOOKUP($A446,'2020'!$B$2:$K$170,4,FALSE),0)</f>
        <v>0</v>
      </c>
      <c r="AA446" s="1829">
        <f>IFERROR(VLOOKUP($A446,'2020'!$B$2:$K$170,5,FALSE),0)</f>
        <v>0</v>
      </c>
      <c r="AB446" s="1829">
        <f>IFERROR(VLOOKUP($A446,'2020'!$B$2:$K$170,8,FALSE),0)</f>
        <v>0</v>
      </c>
      <c r="AC446" s="1740">
        <f>IFERROR(VLOOKUP($A446,'2020'!$B$2:$K$170,10,FALSE),0)</f>
        <v>0</v>
      </c>
      <c r="AD446" s="1700">
        <f>IFERROR(VLOOKUP($A446,'2019'!$B$2:$K$170,3,FALSE),0)</f>
        <v>75</v>
      </c>
      <c r="AE446" s="1823">
        <f>IFERROR(VLOOKUP($A446,'2019'!$B$2:$K$170,4,FALSE),0)</f>
        <v>31</v>
      </c>
      <c r="AF446" s="1823">
        <f>IFERROR(VLOOKUP($A446,'2019'!$B$2:$K$170,5,FALSE),0)</f>
        <v>37</v>
      </c>
      <c r="AG446" s="1823">
        <f>IFERROR(VLOOKUP($A446,'2019'!$B$2:$K$170,8,FALSE),0)</f>
        <v>0</v>
      </c>
      <c r="AH446" s="1740">
        <f>IFERROR(VLOOKUP($A446,'2019'!$B$2:$K$170,10,FALSE),0)</f>
        <v>0.49299999999999999</v>
      </c>
      <c r="AI446" s="1700">
        <f>IFERROR(VLOOKUP($A446,'2018'!$B$2:$K$170,3,FALSE),0)</f>
        <v>76</v>
      </c>
      <c r="AJ446" s="1821">
        <f>IFERROR(VLOOKUP($A446,'2018'!$B$2:$K$170,4,FALSE),0)</f>
        <v>25</v>
      </c>
      <c r="AK446" s="1821">
        <f>IFERROR(VLOOKUP($A446,'2018'!$B$2:$K$170,5,FALSE),0)</f>
        <v>39</v>
      </c>
      <c r="AL446" s="1821">
        <f>IFERROR(VLOOKUP($A446,'2018'!$B$2:$K$170,8,FALSE),0)</f>
        <v>1</v>
      </c>
      <c r="AM446" s="1740">
        <f>IFERROR(VLOOKUP($A446,'2018'!$B$2:$K$170,10,FALSE),0)</f>
        <v>0.51300000000000001</v>
      </c>
      <c r="AN446" s="1700">
        <f>IFERROR(VLOOKUP($A446,'2017'!$B$2:$J$163,2,FALSE),0)</f>
        <v>71</v>
      </c>
      <c r="AO446" s="1815">
        <f>IFERROR(VLOOKUP($A446,'2017'!$B$2:$J$163,3,FALSE),0)</f>
        <v>20</v>
      </c>
      <c r="AP446" s="1815">
        <f>IFERROR(VLOOKUP($A446,'2017'!$B$2:$J$163,4,FALSE),0)</f>
        <v>29</v>
      </c>
      <c r="AQ446" s="1815">
        <f>IFERROR(VLOOKUP($A446,'2017'!$B$2:$J$163,7,FALSE),0)</f>
        <v>1</v>
      </c>
      <c r="AR446" s="1740">
        <f>IFERROR(VLOOKUP($A446,'2017'!$B$2:$J$163,9,FALSE),0)</f>
        <v>0.40845070422535212</v>
      </c>
      <c r="AS446" s="1700">
        <f>IFERROR(VLOOKUP($A446,'2016'!$B$2:$K$165,3,FALSE),0)</f>
        <v>0</v>
      </c>
      <c r="AT446" s="1796">
        <f>IFERROR(VLOOKUP($A446,'2016'!$B$2:$K$165,4,FALSE),0)</f>
        <v>0</v>
      </c>
      <c r="AU446" s="1796">
        <f>IFERROR(VLOOKUP($A446,'2016'!$B$2:$K$165,5,FALSE),0)</f>
        <v>0</v>
      </c>
      <c r="AV446" s="1796">
        <f>IFERROR(VLOOKUP($A446,'2016'!$B$2:$K$165,8,FALSE),0)</f>
        <v>0</v>
      </c>
      <c r="AW446" s="1740">
        <f>IFERROR(VLOOKUP($A446,'2016'!$B$2:$K$165,10,FALSE),0)</f>
        <v>0</v>
      </c>
      <c r="AX446" s="1700">
        <f>IFERROR(VLOOKUP($A446,'2015'!$B$2:$K$165,3,FALSE),0)</f>
        <v>0</v>
      </c>
      <c r="AY446" s="1695">
        <f>IFERROR(VLOOKUP($A446,'2015'!$B$2:$K$165,4,FALSE),0)</f>
        <v>0</v>
      </c>
      <c r="AZ446" s="1695">
        <f>IFERROR(VLOOKUP($A446,'2015'!$B$2:$K$165,5,FALSE),0)</f>
        <v>0</v>
      </c>
      <c r="BA446" s="1695">
        <f>IFERROR(VLOOKUP($A446,'2015'!$B$2:$K$165,8,FALSE),0)</f>
        <v>0</v>
      </c>
      <c r="BB446" s="1740">
        <f>IFERROR(VLOOKUP($A446,'2015'!$B$2:$K$165,10,FALSE),0)</f>
        <v>0</v>
      </c>
      <c r="BC446" s="1700">
        <f>IFERROR(VLOOKUP($A446,'2014'!$B$2:$K$157,3,FALSE),0)</f>
        <v>0</v>
      </c>
      <c r="BD446" s="1691">
        <f>IFERROR(VLOOKUP($A446,'2014'!$B$2:$K$157,4,FALSE),0)</f>
        <v>0</v>
      </c>
      <c r="BE446" s="1691">
        <f>IFERROR(VLOOKUP($A446,'2014'!$B$2:$K$157,5,FALSE),0)</f>
        <v>0</v>
      </c>
      <c r="BF446" s="1691">
        <f>IFERROR(VLOOKUP($A446,'2014'!$B$2:$K$157,8,FALSE),0)</f>
        <v>0</v>
      </c>
      <c r="BG446" s="1740">
        <f>IFERROR(VLOOKUP($A446,'2014'!$B$2:$K$157,10,FALSE),0)</f>
        <v>0</v>
      </c>
      <c r="BH446" s="1700">
        <f>IFERROR(VLOOKUP($A446,'2013'!$D$4:$I$249,2,FALSE),0)</f>
        <v>0</v>
      </c>
      <c r="BI446" s="1691">
        <f>IFERROR(VLOOKUP($A446,'2013'!$D$4:$I$249,3,FALSE),0)</f>
        <v>0</v>
      </c>
      <c r="BJ446" s="1691">
        <f>IFERROR(VLOOKUP($A446,'2013'!$D$4:$I$249,4,FALSE),0)</f>
        <v>0</v>
      </c>
      <c r="BK446" s="1691">
        <f>IFERROR(VLOOKUP($A446,'2013'!$D$4:$I$249,5,FALSE),0)</f>
        <v>0</v>
      </c>
      <c r="BL446" s="1740">
        <f>IFERROR(VLOOKUP($A446,'2013'!$D$4:$I$249,6,FALSE),0)</f>
        <v>0</v>
      </c>
      <c r="BM446" s="1737">
        <f>IFERROR(VLOOKUP($A446,'2012'!$D$3:$O$172,2,FALSE),0)</f>
        <v>0</v>
      </c>
      <c r="BN446" s="1691">
        <f>IFERROR(VLOOKUP($A446,'2012'!$D$3:$O$172,3,FALSE),0)</f>
        <v>0</v>
      </c>
      <c r="BO446" s="1743">
        <f>IFERROR(VLOOKUP($A446,'2012'!$D$3:$O$172,4,FALSE),0)</f>
        <v>0</v>
      </c>
      <c r="BP446" s="1700">
        <f>IFERROR(VLOOKUP($A446,'2012'!$D$3:$O$172,5,FALSE),0)</f>
        <v>0</v>
      </c>
      <c r="BQ446" s="1691">
        <f>IFERROR(VLOOKUP($A446,'2012'!$D$3:$O$172,6,FALSE),0)</f>
        <v>0</v>
      </c>
      <c r="BR446" s="1691">
        <f>IFERROR(VLOOKUP($A446,'2012'!$D$3:$O$172,7,FALSE),0)</f>
        <v>0</v>
      </c>
      <c r="BS446" s="1691">
        <f>IFERROR(VLOOKUP($A446,'2012'!$D$3:$O$172,8,FALSE),0)</f>
        <v>0</v>
      </c>
      <c r="BT446" s="1740">
        <f>IFERROR(VLOOKUP($A446,'2012'!$D$3:$O$172,9,FALSE),0)</f>
        <v>0</v>
      </c>
      <c r="BX446" s="1700">
        <f>IFERROR(VLOOKUP($A446,'2011'!$D$4:$I$251,2,FALSE),0)</f>
        <v>0</v>
      </c>
      <c r="BY446" s="1691">
        <f>IFERROR(VLOOKUP($A446,'2011'!$D$4:$I$251,3,FALSE),0)</f>
        <v>0</v>
      </c>
      <c r="BZ446" s="1691">
        <f>IFERROR(VLOOKUP($A446,'2011'!$D$4:$I$251,4,FALSE),0)</f>
        <v>0</v>
      </c>
      <c r="CA446" s="1691">
        <f>IFERROR(VLOOKUP($A446,'2011'!$D$4:$I$251,5,FALSE),0)</f>
        <v>0</v>
      </c>
      <c r="CB446" s="1740">
        <f>IFERROR(VLOOKUP($A446,'2011'!$D$4:$I$251,6,FALSE),0)</f>
        <v>0</v>
      </c>
      <c r="CC446" s="1700">
        <f>IFERROR(VLOOKUP($A446,'2010'!$C$3:$H$234,2,FALSE),0)</f>
        <v>0</v>
      </c>
      <c r="CD446" s="1691">
        <f>IFERROR(VLOOKUP($A446,'2010'!$C$3:$H$234,3,FALSE),0)</f>
        <v>0</v>
      </c>
      <c r="CE446" s="1691">
        <f>IFERROR(VLOOKUP($A446,'2010'!$C$3:$H$234,4,FALSE),0)</f>
        <v>0</v>
      </c>
      <c r="CF446" s="1691">
        <f>IFERROR(VLOOKUP($A446,'2010'!$C$3:$H$234,5,FALSE),0)</f>
        <v>0</v>
      </c>
      <c r="CG446" s="1740">
        <f>IFERROR(VLOOKUP($A446,'2010'!$C$3:$H$234,6,FALSE),0)</f>
        <v>0</v>
      </c>
      <c r="CH446" s="1700">
        <f>IFERROR(VLOOKUP($A446,'2009'!$C$3:$H$242,2,FALSE),0)</f>
        <v>0</v>
      </c>
      <c r="CI446" s="1691">
        <f>IFERROR(VLOOKUP($A446,'2009'!$C$3:$H$242,3,FALSE),0)</f>
        <v>0</v>
      </c>
      <c r="CJ446" s="1691">
        <f>IFERROR(VLOOKUP($A446,'2009'!$C$3:$H$242,4,FALSE),0)</f>
        <v>0</v>
      </c>
      <c r="CK446" s="1691">
        <f>IFERROR(VLOOKUP($A446,'2009'!$C$3:$H$242,5,FALSE),0)</f>
        <v>0</v>
      </c>
      <c r="CL446" s="1740">
        <f>IFERROR(VLOOKUP($A446,'2009'!$C$3:$H$242,6,FALSE),0)</f>
        <v>0</v>
      </c>
      <c r="CM446" s="1700">
        <f>IFERROR(VLOOKUP($A446,'2008'!$C$3:$H$229,2,FALSE),0)</f>
        <v>0</v>
      </c>
      <c r="CN446" s="1691">
        <f>IFERROR(VLOOKUP($A446,'2008'!$C$3:$H$229,3,FALSE),0)</f>
        <v>0</v>
      </c>
      <c r="CO446" s="1691">
        <f>IFERROR(VLOOKUP($A446,'2008'!$C$3:$H$229,4,FALSE),0)</f>
        <v>0</v>
      </c>
      <c r="CP446" s="1691">
        <f>IFERROR(VLOOKUP($A446,'2008'!$C$3:$H$229,5,FALSE),0)</f>
        <v>0</v>
      </c>
      <c r="CQ446" s="1740">
        <f>IFERROR(VLOOKUP($A446,'2008'!$C$3:$H$229,6,FALSE),0)</f>
        <v>0</v>
      </c>
      <c r="CR446" s="1700">
        <f>IFERROR(VLOOKUP($A446,'2007'!$C$3:$M$238,7,FALSE),0)</f>
        <v>0</v>
      </c>
      <c r="CS446" s="1691">
        <f>IFERROR(VLOOKUP($A446,'2007'!$C$3:$M$238,8,FALSE),0)</f>
        <v>0</v>
      </c>
      <c r="CT446" s="1691">
        <f>IFERROR(VLOOKUP($A446,'2007'!$C$3:$M$238,9,FALSE),0)</f>
        <v>0</v>
      </c>
      <c r="CU446" s="1691">
        <f>IFERROR(VLOOKUP($A446,'2007'!$C$3:$M$238,10,FALSE),0)</f>
        <v>0</v>
      </c>
      <c r="CV446" s="1740">
        <f>IFERROR(VLOOKUP($A446,'2007'!$C$3:$M$238,11,FALSE),0)</f>
        <v>0</v>
      </c>
      <c r="CW446" s="1700">
        <f>IFERROR(VLOOKUP($A446,'2006'!$A$2:$F$200,2,FALSE),0)</f>
        <v>0</v>
      </c>
      <c r="CX446" s="1691">
        <f>IFERROR(VLOOKUP($A446,'2006'!$A$2:$F$200,4,FALSE),0)</f>
        <v>0</v>
      </c>
      <c r="CY446" s="1691">
        <f>IFERROR(VLOOKUP($A446,'2006'!$A$2:$F$200,5,FALSE),0)</f>
        <v>0</v>
      </c>
      <c r="CZ446" s="1740">
        <f>IFERROR(VLOOKUP($A446,'2006'!$A$2:$F$200,6,FALSE),0)</f>
        <v>0</v>
      </c>
      <c r="DA446" s="1700">
        <f>IFERROR(VLOOKUP($A446,'2005'!$C$3:$M$205,8,FALSE),0)</f>
        <v>0</v>
      </c>
      <c r="DB446" s="1691">
        <f>IFERROR(VLOOKUP($A446,'2005'!$C$3:$M$205,9,FALSE),0)</f>
        <v>0</v>
      </c>
      <c r="DC446" s="1691">
        <f>IFERROR(VLOOKUP($A446,'2005'!$C$3:$M$205,10,FALSE),0)</f>
        <v>0</v>
      </c>
      <c r="DD446" s="1740">
        <f>IFERROR(VLOOKUP($A446,'2005'!$C$3:$M$205,11,FALSE),0)</f>
        <v>0</v>
      </c>
      <c r="DE446" s="1700">
        <f>IFERROR(VLOOKUP($A446,'2004'!$C$3:$M$213,8,FALSE),0)</f>
        <v>0</v>
      </c>
      <c r="DF446" s="1691">
        <f>IFERROR(VLOOKUP($A446,'2004'!$C$3:$M$213,9,FALSE),0)</f>
        <v>0</v>
      </c>
      <c r="DG446" s="1691">
        <f>IFERROR(VLOOKUP($A446,'2004'!$C$3:$M$213,10,FALSE),0)</f>
        <v>0</v>
      </c>
      <c r="DH446" s="1740">
        <f>IFERROR(VLOOKUP($A446,'2004'!$C$3:$M$213,11,FALSE),0)</f>
        <v>0</v>
      </c>
      <c r="DI446" s="1700">
        <f>IFERROR(VLOOKUP($A446,'2003'!$C$3:$Q$214,12,FALSE),0)</f>
        <v>0</v>
      </c>
      <c r="DJ446" s="1691">
        <f>IFERROR(VLOOKUP($A446,'2003'!$C$3:$Q$214,13,FALSE),0)</f>
        <v>0</v>
      </c>
      <c r="DK446" s="1691">
        <f>IFERROR(VLOOKUP($A446,'2003'!$C$3:$Q$214,14,FALSE),0)</f>
        <v>0</v>
      </c>
      <c r="DL446" s="1740">
        <f>IFERROR(VLOOKUP($A446,'2003'!$C$3:$Q$214,15,FALSE),0)</f>
        <v>0</v>
      </c>
      <c r="DM446" s="1700">
        <f>IFERROR(VLOOKUP($A446,'2002'!$D$3:$R$214,12,FALSE),0)</f>
        <v>0</v>
      </c>
      <c r="DN446" s="1691">
        <f>IFERROR(VLOOKUP($A446,'2002'!$D$3:$R$214,13,FALSE),0)</f>
        <v>0</v>
      </c>
      <c r="DO446" s="1691">
        <f>IFERROR(VLOOKUP($A446,'2002'!$D$3:$R$214,14,FALSE),0)</f>
        <v>0</v>
      </c>
      <c r="DP446" s="1788">
        <f>IFERROR(VLOOKUP($A446,'2002'!$D$3:$R$214,15,FALSE),0)</f>
        <v>0</v>
      </c>
      <c r="DQ446" s="1700">
        <f>IFERROR(VLOOKUP($A446,'Pre 2002'!$C$3:$CK$382,84,FALSE),0)</f>
        <v>0</v>
      </c>
      <c r="DR446" s="1695">
        <f>IFERROR(VLOOKUP($A446,'Pre 2002'!$C$3:$CK$382,85,FALSE),0)</f>
        <v>0</v>
      </c>
      <c r="DS446" s="1695">
        <f>IFERROR(VLOOKUP($A446,'Pre 2002'!$C$3:$CK$382,86,FALSE),0)</f>
        <v>0</v>
      </c>
      <c r="DT446" s="1790">
        <f>IFERROR(VLOOKUP($A446,'Pre 2002'!$C$3:$CK$382,87,FALSE),0)</f>
        <v>0</v>
      </c>
      <c r="DU446" s="1741">
        <f>IFERROR(VLOOKUP(A446,'Pre 2002'!$C$3:$CG$382,83,FALSE),0)</f>
        <v>0</v>
      </c>
    </row>
    <row r="447" spans="1:125">
      <c r="A447" s="1778" t="s">
        <v>1272</v>
      </c>
      <c r="B447" s="1562">
        <f t="shared" si="150"/>
        <v>96</v>
      </c>
      <c r="C447" s="1562">
        <f t="shared" si="151"/>
        <v>45</v>
      </c>
      <c r="D447" s="1562">
        <f t="shared" si="152"/>
        <v>2</v>
      </c>
      <c r="E447" s="1563">
        <f t="shared" si="153"/>
        <v>0.46875</v>
      </c>
      <c r="F447" s="1786">
        <f t="shared" si="154"/>
        <v>2</v>
      </c>
      <c r="G447" s="1595" t="s">
        <v>2159</v>
      </c>
      <c r="H447" s="1567">
        <f>IF(BC447&gt;0,1,0)+IF(BH447&gt;0,1,0)+IF(BP447&gt;0,1,0)+IF(BX447&gt;0,1,0)+IF(CC447&gt;0,1,0)+IF(CH447&gt;0,1,0)+IF(CM447&gt;0,1,0)+IF(CR447&gt;0,1,0)+IF(CW447&gt;0,1,0)+IF(DA447&gt;0,1,0)+IF(DE447&gt;0,1,0)+IF(DI447&gt;0,1,0)+IF(DM447&gt;0,1,0)+DU447</f>
        <v>2</v>
      </c>
      <c r="I447" s="1734">
        <f>SUM(BC447,BH447,BP447,BX447,CC447,CH447,CM447,CR447,CW447,DA447,DE447,DI447,DM447,DQ447)</f>
        <v>96</v>
      </c>
      <c r="J447" s="1734">
        <f t="shared" ref="J447:K450" si="175">SUM(BE447,BJ447,BR447,BZ447,CE447,CJ447,CO447,CT447,CX447,DB447,DF447,DJ447,DN447,DR447)</f>
        <v>45</v>
      </c>
      <c r="K447" s="1734">
        <f t="shared" si="175"/>
        <v>2</v>
      </c>
      <c r="L447" s="1806">
        <f>IF(I447=0,0,J447/I447)</f>
        <v>0.46875</v>
      </c>
      <c r="O447" s="1700">
        <f>IFERROR(VLOOKUP($A447,'2022'!$B$2:$K$174,3,FALSE),0)</f>
        <v>0</v>
      </c>
      <c r="P447" s="1858">
        <f>IFERROR(VLOOKUP($A447,'2022'!$B$2:$K$174,4,FALSE),0)</f>
        <v>0</v>
      </c>
      <c r="Q447" s="1858">
        <f>IFERROR(VLOOKUP($A447,'2022'!$B$2:$K$174,5,FALSE),0)</f>
        <v>0</v>
      </c>
      <c r="R447" s="1858">
        <f>IFERROR(VLOOKUP($A447,'2022'!$B$2:$K$174,8,FALSE),0)</f>
        <v>0</v>
      </c>
      <c r="S447" s="1740">
        <f>IFERROR(VLOOKUP($A447,'2022'!$B$2:$K$174,10,FALSE),0)</f>
        <v>0</v>
      </c>
      <c r="T447" s="1700">
        <f>IFERROR(VLOOKUP($A447,'2021'!$B$2:$K$174,3,FALSE),0)</f>
        <v>0</v>
      </c>
      <c r="U447" s="1843">
        <f>IFERROR(VLOOKUP($A447,'2021'!$B$2:$K$174,4,FALSE),0)</f>
        <v>0</v>
      </c>
      <c r="V447" s="1843">
        <f>IFERROR(VLOOKUP($A447,'2021'!$B$2:$K$174,5,FALSE),0)</f>
        <v>0</v>
      </c>
      <c r="W447" s="1843">
        <f>IFERROR(VLOOKUP($A447,'2021'!$B$2:$K$174,8,FALSE),0)</f>
        <v>0</v>
      </c>
      <c r="X447" s="1740">
        <f>IFERROR(VLOOKUP($A447,'2021'!$B$2:$K$174,10,FALSE),0)</f>
        <v>0</v>
      </c>
      <c r="Y447" s="1700">
        <f>IFERROR(VLOOKUP($A447,'2020'!$B$2:$K$170,3,FALSE),0)</f>
        <v>0</v>
      </c>
      <c r="Z447" s="1829">
        <f>IFERROR(VLOOKUP($A447,'2020'!$B$2:$K$170,4,FALSE),0)</f>
        <v>0</v>
      </c>
      <c r="AA447" s="1829">
        <f>IFERROR(VLOOKUP($A447,'2020'!$B$2:$K$170,5,FALSE),0)</f>
        <v>0</v>
      </c>
      <c r="AB447" s="1829">
        <f>IFERROR(VLOOKUP($A447,'2020'!$B$2:$K$170,8,FALSE),0)</f>
        <v>0</v>
      </c>
      <c r="AC447" s="1740">
        <f>IFERROR(VLOOKUP($A447,'2020'!$B$2:$K$170,10,FALSE),0)</f>
        <v>0</v>
      </c>
      <c r="AD447" s="1700">
        <f>IFERROR(VLOOKUP($A447,'2019'!$B$2:$K$170,3,FALSE),0)</f>
        <v>0</v>
      </c>
      <c r="AE447" s="1823">
        <f>IFERROR(VLOOKUP($A447,'2019'!$B$2:$K$170,4,FALSE),0)</f>
        <v>0</v>
      </c>
      <c r="AF447" s="1823">
        <f>IFERROR(VLOOKUP($A447,'2019'!$B$2:$K$170,5,FALSE),0)</f>
        <v>0</v>
      </c>
      <c r="AG447" s="1823">
        <f>IFERROR(VLOOKUP($A447,'2019'!$B$2:$K$170,8,FALSE),0)</f>
        <v>0</v>
      </c>
      <c r="AH447" s="1740">
        <f>IFERROR(VLOOKUP($A447,'2019'!$B$2:$K$170,10,FALSE),0)</f>
        <v>0</v>
      </c>
      <c r="AI447" s="1700">
        <f>IFERROR(VLOOKUP($A447,'2018'!$B$2:$K$170,3,FALSE),0)</f>
        <v>0</v>
      </c>
      <c r="AJ447" s="1821">
        <f>IFERROR(VLOOKUP($A447,'2018'!$B$2:$K$170,4,FALSE),0)</f>
        <v>0</v>
      </c>
      <c r="AK447" s="1821">
        <f>IFERROR(VLOOKUP($A447,'2018'!$B$2:$K$170,5,FALSE),0)</f>
        <v>0</v>
      </c>
      <c r="AL447" s="1821">
        <f>IFERROR(VLOOKUP($A447,'2018'!$B$2:$K$170,8,FALSE),0)</f>
        <v>0</v>
      </c>
      <c r="AM447" s="1740">
        <f>IFERROR(VLOOKUP($A447,'2018'!$B$2:$K$170,10,FALSE),0)</f>
        <v>0</v>
      </c>
      <c r="AN447" s="1700">
        <f>IFERROR(VLOOKUP($A447,'2017'!$B$2:$J$163,2,FALSE),0)</f>
        <v>0</v>
      </c>
      <c r="AO447" s="1815">
        <f>IFERROR(VLOOKUP($A447,'2017'!$B$2:$J$163,3,FALSE),0)</f>
        <v>0</v>
      </c>
      <c r="AP447" s="1815">
        <f>IFERROR(VLOOKUP($A447,'2017'!$B$2:$J$163,4,FALSE),0)</f>
        <v>0</v>
      </c>
      <c r="AQ447" s="1815">
        <f>IFERROR(VLOOKUP($A447,'2017'!$B$2:$J$163,7,FALSE),0)</f>
        <v>0</v>
      </c>
      <c r="AR447" s="1740">
        <f>IFERROR(VLOOKUP($A447,'2017'!$B$2:$J$163,9,FALSE),0)</f>
        <v>0</v>
      </c>
      <c r="AS447" s="1700">
        <f>IFERROR(VLOOKUP($A447,'2016'!$B$2:$K$165,3,FALSE),0)</f>
        <v>0</v>
      </c>
      <c r="AT447" s="1796">
        <f>IFERROR(VLOOKUP($A447,'2016'!$B$2:$K$165,4,FALSE),0)</f>
        <v>0</v>
      </c>
      <c r="AU447" s="1796">
        <f>IFERROR(VLOOKUP($A447,'2016'!$B$2:$K$165,5,FALSE),0)</f>
        <v>0</v>
      </c>
      <c r="AV447" s="1796">
        <f>IFERROR(VLOOKUP($A447,'2016'!$B$2:$K$165,8,FALSE),0)</f>
        <v>0</v>
      </c>
      <c r="AW447" s="1740">
        <f>IFERROR(VLOOKUP($A447,'2016'!$B$2:$K$165,10,FALSE),0)</f>
        <v>0</v>
      </c>
      <c r="AX447" s="1700">
        <f>IFERROR(VLOOKUP($A447,'2015'!$B$2:$K$165,3,FALSE),0)</f>
        <v>0</v>
      </c>
      <c r="AY447" s="1695">
        <f>IFERROR(VLOOKUP($A447,'2015'!$B$2:$K$165,4,FALSE),0)</f>
        <v>0</v>
      </c>
      <c r="AZ447" s="1695">
        <f>IFERROR(VLOOKUP($A447,'2015'!$B$2:$K$165,5,FALSE),0)</f>
        <v>0</v>
      </c>
      <c r="BA447" s="1695">
        <f>IFERROR(VLOOKUP($A447,'2015'!$B$2:$K$165,8,FALSE),0)</f>
        <v>0</v>
      </c>
      <c r="BB447" s="1740">
        <f>IFERROR(VLOOKUP($A447,'2015'!$B$2:$K$165,10,FALSE),0)</f>
        <v>0</v>
      </c>
      <c r="BC447" s="1700">
        <f>IFERROR(VLOOKUP($A447,'2014'!$B$2:$K$157,3,FALSE),0)</f>
        <v>0</v>
      </c>
      <c r="BD447" s="1691">
        <f>IFERROR(VLOOKUP($A447,'2014'!$B$2:$K$157,4,FALSE),0)</f>
        <v>0</v>
      </c>
      <c r="BE447" s="1691">
        <f>IFERROR(VLOOKUP($A447,'2014'!$B$2:$K$157,5,FALSE),0)</f>
        <v>0</v>
      </c>
      <c r="BF447" s="1691">
        <f>IFERROR(VLOOKUP($A447,'2014'!$B$2:$K$157,8,FALSE),0)</f>
        <v>0</v>
      </c>
      <c r="BG447" s="1740">
        <f>IFERROR(VLOOKUP($A447,'2014'!$B$2:$K$157,10,FALSE),0)</f>
        <v>0</v>
      </c>
      <c r="BH447" s="1700">
        <f>IFERROR(VLOOKUP($A447,'2013'!$D$4:$I$249,2,FALSE),0)</f>
        <v>0</v>
      </c>
      <c r="BI447" s="1691">
        <f>IFERROR(VLOOKUP($A447,'2013'!$D$4:$I$249,3,FALSE),0)</f>
        <v>0</v>
      </c>
      <c r="BJ447" s="1691">
        <f>IFERROR(VLOOKUP($A447,'2013'!$D$4:$I$249,4,FALSE),0)</f>
        <v>0</v>
      </c>
      <c r="BK447" s="1691">
        <f>IFERROR(VLOOKUP($A447,'2013'!$D$4:$I$249,5,FALSE),0)</f>
        <v>0</v>
      </c>
      <c r="BL447" s="1740">
        <f>IFERROR(VLOOKUP($A447,'2013'!$D$4:$I$249,6,FALSE),0)</f>
        <v>0</v>
      </c>
      <c r="BM447" s="1737">
        <f>IFERROR(VLOOKUP($A447,'2012'!$D$3:$O$172,2,FALSE),0)</f>
        <v>0</v>
      </c>
      <c r="BN447" s="1691">
        <f>IFERROR(VLOOKUP($A447,'2012'!$D$3:$O$172,3,FALSE),0)</f>
        <v>0</v>
      </c>
      <c r="BO447" s="1743">
        <f>IFERROR(VLOOKUP($A447,'2012'!$D$3:$O$172,4,FALSE),0)</f>
        <v>0</v>
      </c>
      <c r="BP447" s="1700">
        <f>IFERROR(VLOOKUP($A447,'2012'!$D$3:$O$172,5,FALSE),0)</f>
        <v>0</v>
      </c>
      <c r="BQ447" s="1691">
        <f>IFERROR(VLOOKUP($A447,'2012'!$D$3:$O$172,6,FALSE),0)</f>
        <v>0</v>
      </c>
      <c r="BR447" s="1691">
        <f>IFERROR(VLOOKUP($A447,'2012'!$D$3:$O$172,7,FALSE),0)</f>
        <v>0</v>
      </c>
      <c r="BS447" s="1691">
        <f>IFERROR(VLOOKUP($A447,'2012'!$D$3:$O$172,8,FALSE),0)</f>
        <v>0</v>
      </c>
      <c r="BT447" s="1740">
        <f>IFERROR(VLOOKUP($A447,'2012'!$D$3:$O$172,9,FALSE),0)</f>
        <v>0</v>
      </c>
      <c r="BX447" s="1700">
        <f>IFERROR(VLOOKUP($A447,'2011'!$D$4:$I$251,2,FALSE),0)</f>
        <v>0</v>
      </c>
      <c r="BY447" s="1691">
        <f>IFERROR(VLOOKUP($A447,'2011'!$D$4:$I$251,3,FALSE),0)</f>
        <v>0</v>
      </c>
      <c r="BZ447" s="1691">
        <f>IFERROR(VLOOKUP($A447,'2011'!$D$4:$I$251,4,FALSE),0)</f>
        <v>0</v>
      </c>
      <c r="CA447" s="1691">
        <f>IFERROR(VLOOKUP($A447,'2011'!$D$4:$I$251,5,FALSE),0)</f>
        <v>0</v>
      </c>
      <c r="CB447" s="1740">
        <f>IFERROR(VLOOKUP($A447,'2011'!$D$4:$I$251,6,FALSE),0)</f>
        <v>0</v>
      </c>
      <c r="CC447" s="1700">
        <f>IFERROR(VLOOKUP($A447,'2010'!$C$3:$H$234,2,FALSE),0)</f>
        <v>0</v>
      </c>
      <c r="CD447" s="1691">
        <f>IFERROR(VLOOKUP($A447,'2010'!$C$3:$H$234,3,FALSE),0)</f>
        <v>0</v>
      </c>
      <c r="CE447" s="1691">
        <f>IFERROR(VLOOKUP($A447,'2010'!$C$3:$H$234,4,FALSE),0)</f>
        <v>0</v>
      </c>
      <c r="CF447" s="1691">
        <f>IFERROR(VLOOKUP($A447,'2010'!$C$3:$H$234,5,FALSE),0)</f>
        <v>0</v>
      </c>
      <c r="CG447" s="1740">
        <f>IFERROR(VLOOKUP($A447,'2010'!$C$3:$H$234,6,FALSE),0)</f>
        <v>0</v>
      </c>
      <c r="CH447" s="1700">
        <f>IFERROR(VLOOKUP($A447,'2009'!$C$3:$H$242,2,FALSE),0)</f>
        <v>55</v>
      </c>
      <c r="CI447" s="1691">
        <f>IFERROR(VLOOKUP($A447,'2009'!$C$3:$H$242,3,FALSE),0)</f>
        <v>20</v>
      </c>
      <c r="CJ447" s="1691">
        <f>IFERROR(VLOOKUP($A447,'2009'!$C$3:$H$242,4,FALSE),0)</f>
        <v>27</v>
      </c>
      <c r="CK447" s="1691">
        <f>IFERROR(VLOOKUP($A447,'2009'!$C$3:$H$242,5,FALSE),0)</f>
        <v>0</v>
      </c>
      <c r="CL447" s="1740">
        <f>IFERROR(VLOOKUP($A447,'2009'!$C$3:$H$242,6,FALSE),0)</f>
        <v>0.49090909090909091</v>
      </c>
      <c r="CM447" s="1700">
        <f>IFERROR(VLOOKUP($A447,'2008'!$C$3:$H$229,2,FALSE),0)</f>
        <v>41</v>
      </c>
      <c r="CN447" s="1691">
        <f>IFERROR(VLOOKUP($A447,'2008'!$C$3:$H$229,3,FALSE),0)</f>
        <v>11</v>
      </c>
      <c r="CO447" s="1691">
        <f>IFERROR(VLOOKUP($A447,'2008'!$C$3:$H$229,4,FALSE),0)</f>
        <v>18</v>
      </c>
      <c r="CP447" s="1691">
        <f>IFERROR(VLOOKUP($A447,'2008'!$C$3:$H$229,5,FALSE),0)</f>
        <v>2</v>
      </c>
      <c r="CQ447" s="1740">
        <f>IFERROR(VLOOKUP($A447,'2008'!$C$3:$H$229,6,FALSE),0)</f>
        <v>0.43902439024390244</v>
      </c>
      <c r="CR447" s="1700">
        <f>IFERROR(VLOOKUP($A447,'2007'!$C$3:$M$238,7,FALSE),0)</f>
        <v>0</v>
      </c>
      <c r="CS447" s="1691">
        <f>IFERROR(VLOOKUP($A447,'2007'!$C$3:$M$238,8,FALSE),0)</f>
        <v>0</v>
      </c>
      <c r="CT447" s="1691">
        <f>IFERROR(VLOOKUP($A447,'2007'!$C$3:$M$238,9,FALSE),0)</f>
        <v>0</v>
      </c>
      <c r="CU447" s="1691">
        <f>IFERROR(VLOOKUP($A447,'2007'!$C$3:$M$238,10,FALSE),0)</f>
        <v>0</v>
      </c>
      <c r="CV447" s="1740">
        <f>IFERROR(VLOOKUP($A447,'2007'!$C$3:$M$238,11,FALSE),0)</f>
        <v>0</v>
      </c>
      <c r="CW447" s="1700">
        <f>IFERROR(VLOOKUP($A447,'2006'!$A$2:$F$200,2,FALSE),0)</f>
        <v>0</v>
      </c>
      <c r="CX447" s="1691">
        <f>IFERROR(VLOOKUP($A447,'2006'!$A$2:$F$200,4,FALSE),0)</f>
        <v>0</v>
      </c>
      <c r="CY447" s="1691">
        <f>IFERROR(VLOOKUP($A447,'2006'!$A$2:$F$200,5,FALSE),0)</f>
        <v>0</v>
      </c>
      <c r="CZ447" s="1740">
        <f>IFERROR(VLOOKUP($A447,'2006'!$A$2:$F$200,6,FALSE),0)</f>
        <v>0</v>
      </c>
      <c r="DA447" s="1700">
        <f>IFERROR(VLOOKUP($A447,'2005'!$C$3:$M$205,8,FALSE),0)</f>
        <v>0</v>
      </c>
      <c r="DB447" s="1691">
        <f>IFERROR(VLOOKUP($A447,'2005'!$C$3:$M$205,9,FALSE),0)</f>
        <v>0</v>
      </c>
      <c r="DC447" s="1691">
        <f>IFERROR(VLOOKUP($A447,'2005'!$C$3:$M$205,10,FALSE),0)</f>
        <v>0</v>
      </c>
      <c r="DD447" s="1740">
        <f>IFERROR(VLOOKUP($A447,'2005'!$C$3:$M$205,11,FALSE),0)</f>
        <v>0</v>
      </c>
      <c r="DE447" s="1700">
        <f>IFERROR(VLOOKUP($A447,'2004'!$C$3:$M$213,8,FALSE),0)</f>
        <v>0</v>
      </c>
      <c r="DF447" s="1691">
        <f>IFERROR(VLOOKUP($A447,'2004'!$C$3:$M$213,9,FALSE),0)</f>
        <v>0</v>
      </c>
      <c r="DG447" s="1691">
        <f>IFERROR(VLOOKUP($A447,'2004'!$C$3:$M$213,10,FALSE),0)</f>
        <v>0</v>
      </c>
      <c r="DH447" s="1740">
        <f>IFERROR(VLOOKUP($A447,'2004'!$C$3:$M$213,11,FALSE),0)</f>
        <v>0</v>
      </c>
      <c r="DI447" s="1700">
        <f>IFERROR(VLOOKUP($A447,'2003'!$C$3:$Q$214,12,FALSE),0)</f>
        <v>0</v>
      </c>
      <c r="DJ447" s="1691">
        <f>IFERROR(VLOOKUP($A447,'2003'!$C$3:$Q$214,13,FALSE),0)</f>
        <v>0</v>
      </c>
      <c r="DK447" s="1691">
        <f>IFERROR(VLOOKUP($A447,'2003'!$C$3:$Q$214,14,FALSE),0)</f>
        <v>0</v>
      </c>
      <c r="DL447" s="1740">
        <f>IFERROR(VLOOKUP($A447,'2003'!$C$3:$Q$214,15,FALSE),0)</f>
        <v>0</v>
      </c>
      <c r="DM447" s="1700">
        <f>IFERROR(VLOOKUP($A447,'2002'!$D$3:$R$214,12,FALSE),0)</f>
        <v>0</v>
      </c>
      <c r="DN447" s="1691">
        <f>IFERROR(VLOOKUP($A447,'2002'!$D$3:$R$214,13,FALSE),0)</f>
        <v>0</v>
      </c>
      <c r="DO447" s="1691">
        <f>IFERROR(VLOOKUP($A447,'2002'!$D$3:$R$214,14,FALSE),0)</f>
        <v>0</v>
      </c>
      <c r="DP447" s="1788">
        <f>IFERROR(VLOOKUP($A447,'2002'!$D$3:$R$214,15,FALSE),0)</f>
        <v>0</v>
      </c>
      <c r="DQ447" s="1700">
        <f>IFERROR(VLOOKUP($A447,'Pre 2002'!$C$3:$CK$382,84,FALSE),0)</f>
        <v>0</v>
      </c>
      <c r="DR447" s="1695">
        <f>IFERROR(VLOOKUP($A447,'Pre 2002'!$C$3:$CK$382,85,FALSE),0)</f>
        <v>0</v>
      </c>
      <c r="DS447" s="1695">
        <f>IFERROR(VLOOKUP($A447,'Pre 2002'!$C$3:$CK$382,86,FALSE),0)</f>
        <v>0</v>
      </c>
      <c r="DT447" s="1790">
        <f>IFERROR(VLOOKUP($A447,'Pre 2002'!$C$3:$CK$382,87,FALSE),0)</f>
        <v>0</v>
      </c>
      <c r="DU447" s="1741">
        <f>IFERROR(VLOOKUP(A447,'Pre 2002'!$C$3:$CG$382,83,FALSE),0)</f>
        <v>0</v>
      </c>
    </row>
    <row r="448" spans="1:125">
      <c r="A448" s="1779" t="s">
        <v>2356</v>
      </c>
      <c r="B448" s="1562">
        <f t="shared" si="150"/>
        <v>122</v>
      </c>
      <c r="C448" s="1562">
        <f t="shared" si="151"/>
        <v>57</v>
      </c>
      <c r="D448" s="1562">
        <f t="shared" si="152"/>
        <v>2</v>
      </c>
      <c r="E448" s="1563">
        <f t="shared" si="153"/>
        <v>0.46721311475409838</v>
      </c>
      <c r="F448" s="1786">
        <f t="shared" si="154"/>
        <v>2</v>
      </c>
      <c r="G448" s="1595">
        <v>2021</v>
      </c>
      <c r="H448" s="1567">
        <f>IF(BC448&gt;0,1,0)+IF(BH448&gt;0,1,0)+IF(BP448&gt;0,1,0)+IF(BX448&gt;0,1,0)+IF(CC448&gt;0,1,0)+IF(CH448&gt;0,1,0)+IF(CM448&gt;0,1,0)+IF(CR448&gt;0,1,0)+IF(CW448&gt;0,1,0)+IF(DA448&gt;0,1,0)+IF(DE448&gt;0,1,0)+IF(DI448&gt;0,1,0)+IF(DM448&gt;0,1,0)+DU448</f>
        <v>0</v>
      </c>
      <c r="I448" s="1734">
        <f>SUM(BC448,BH448,BP448,BX448,CC448,CH448,CM448,CR448,CW448,DA448,DE448,DI448,DM448,DQ448)</f>
        <v>0</v>
      </c>
      <c r="J448" s="1734">
        <f t="shared" si="175"/>
        <v>0</v>
      </c>
      <c r="K448" s="1734">
        <f t="shared" si="175"/>
        <v>0</v>
      </c>
      <c r="L448" s="1806">
        <f>IF(I448=0,0,J448/I448)</f>
        <v>0</v>
      </c>
      <c r="O448" s="1700">
        <f>IFERROR(VLOOKUP($A448,'2022'!$B$2:$K$174,3,FALSE),0)</f>
        <v>61</v>
      </c>
      <c r="P448" s="1858">
        <f>IFERROR(VLOOKUP($A448,'2022'!$B$2:$K$174,4,FALSE),0)</f>
        <v>15</v>
      </c>
      <c r="Q448" s="1858">
        <f>IFERROR(VLOOKUP($A448,'2022'!$B$2:$K$174,5,FALSE),0)</f>
        <v>34</v>
      </c>
      <c r="R448" s="1858">
        <f>IFERROR(VLOOKUP($A448,'2022'!$B$2:$K$174,8,FALSE),0)</f>
        <v>1</v>
      </c>
      <c r="S448" s="1740">
        <f>IFERROR(VLOOKUP($A448,'2022'!$B$2:$K$174,10,FALSE),0)</f>
        <v>0.55700000000000005</v>
      </c>
      <c r="T448" s="1700">
        <f>IFERROR(VLOOKUP($A448,'2021'!$B$2:$K$174,3,FALSE),0)</f>
        <v>61</v>
      </c>
      <c r="U448" s="1843">
        <f>IFERROR(VLOOKUP($A448,'2021'!$B$2:$K$174,4,FALSE),0)</f>
        <v>21</v>
      </c>
      <c r="V448" s="1843">
        <f>IFERROR(VLOOKUP($A448,'2021'!$B$2:$K$174,5,FALSE),0)</f>
        <v>23</v>
      </c>
      <c r="W448" s="1843">
        <f>IFERROR(VLOOKUP($A448,'2021'!$B$2:$K$174,8,FALSE),0)</f>
        <v>1</v>
      </c>
      <c r="X448" s="1740">
        <f>IFERROR(VLOOKUP($A448,'2021'!$B$2:$K$174,10,FALSE),0)</f>
        <v>0.377</v>
      </c>
      <c r="Y448" s="1700">
        <f>IFERROR(VLOOKUP($A448,'2020'!$B$2:$K$170,3,FALSE),0)</f>
        <v>0</v>
      </c>
      <c r="Z448" s="1829">
        <f>IFERROR(VLOOKUP($A448,'2020'!$B$2:$K$170,4,FALSE),0)</f>
        <v>0</v>
      </c>
      <c r="AA448" s="1829">
        <f>IFERROR(VLOOKUP($A448,'2020'!$B$2:$K$170,5,FALSE),0)</f>
        <v>0</v>
      </c>
      <c r="AB448" s="1829">
        <f>IFERROR(VLOOKUP($A448,'2020'!$B$2:$K$170,8,FALSE),0)</f>
        <v>0</v>
      </c>
      <c r="AC448" s="1740">
        <f>IFERROR(VLOOKUP($A448,'2020'!$B$2:$K$170,10,FALSE),0)</f>
        <v>0</v>
      </c>
      <c r="AD448" s="1700">
        <f>IFERROR(VLOOKUP($A448,'2019'!$B$2:$K$170,3,FALSE),0)</f>
        <v>0</v>
      </c>
      <c r="AE448" s="1823">
        <f>IFERROR(VLOOKUP($A448,'2019'!$B$2:$K$170,4,FALSE),0)</f>
        <v>0</v>
      </c>
      <c r="AF448" s="1823">
        <f>IFERROR(VLOOKUP($A448,'2019'!$B$2:$K$170,5,FALSE),0)</f>
        <v>0</v>
      </c>
      <c r="AG448" s="1823">
        <f>IFERROR(VLOOKUP($A448,'2019'!$B$2:$K$170,8,FALSE),0)</f>
        <v>0</v>
      </c>
      <c r="AH448" s="1740">
        <f>IFERROR(VLOOKUP($A448,'2019'!$B$2:$K$170,10,FALSE),0)</f>
        <v>0</v>
      </c>
      <c r="AI448" s="1700">
        <f>IFERROR(VLOOKUP($A448,'2018'!$B$2:$K$170,3,FALSE),0)</f>
        <v>0</v>
      </c>
      <c r="AJ448" s="1821">
        <f>IFERROR(VLOOKUP($A448,'2018'!$B$2:$K$170,4,FALSE),0)</f>
        <v>0</v>
      </c>
      <c r="AK448" s="1821">
        <f>IFERROR(VLOOKUP($A448,'2018'!$B$2:$K$170,5,FALSE),0)</f>
        <v>0</v>
      </c>
      <c r="AL448" s="1821">
        <f>IFERROR(VLOOKUP($A448,'2018'!$B$2:$K$170,8,FALSE),0)</f>
        <v>0</v>
      </c>
      <c r="AM448" s="1740">
        <f>IFERROR(VLOOKUP($A448,'2018'!$B$2:$K$170,10,FALSE),0)</f>
        <v>0</v>
      </c>
      <c r="AN448" s="1700">
        <f>IFERROR(VLOOKUP($A448,'2017'!$B$2:$J$163,2,FALSE),0)</f>
        <v>0</v>
      </c>
      <c r="AO448" s="1815">
        <f>IFERROR(VLOOKUP($A448,'2017'!$B$2:$J$163,3,FALSE),0)</f>
        <v>0</v>
      </c>
      <c r="AP448" s="1815">
        <f>IFERROR(VLOOKUP($A448,'2017'!$B$2:$J$163,4,FALSE),0)</f>
        <v>0</v>
      </c>
      <c r="AQ448" s="1815">
        <f>IFERROR(VLOOKUP($A448,'2017'!$B$2:$J$163,7,FALSE),0)</f>
        <v>0</v>
      </c>
      <c r="AR448" s="1740">
        <f>IFERROR(VLOOKUP($A448,'2017'!$B$2:$J$163,9,FALSE),0)</f>
        <v>0</v>
      </c>
      <c r="AS448" s="1700">
        <f>IFERROR(VLOOKUP($A448,'2016'!$B$2:$K$165,3,FALSE),0)</f>
        <v>0</v>
      </c>
      <c r="AT448" s="1796">
        <f>IFERROR(VLOOKUP($A448,'2016'!$B$2:$K$165,4,FALSE),0)</f>
        <v>0</v>
      </c>
      <c r="AU448" s="1796">
        <f>IFERROR(VLOOKUP($A448,'2016'!$B$2:$K$165,5,FALSE),0)</f>
        <v>0</v>
      </c>
      <c r="AV448" s="1796">
        <f>IFERROR(VLOOKUP($A448,'2016'!$B$2:$K$165,8,FALSE),0)</f>
        <v>0</v>
      </c>
      <c r="AW448" s="1740">
        <f>IFERROR(VLOOKUP($A448,'2016'!$B$2:$K$165,10,FALSE),0)</f>
        <v>0</v>
      </c>
      <c r="AX448" s="1700">
        <f>IFERROR(VLOOKUP($A448,'2015'!$B$2:$K$165,3,FALSE),0)</f>
        <v>0</v>
      </c>
      <c r="AY448" s="1695">
        <f>IFERROR(VLOOKUP($A448,'2015'!$B$2:$K$165,4,FALSE),0)</f>
        <v>0</v>
      </c>
      <c r="AZ448" s="1695">
        <f>IFERROR(VLOOKUP($A448,'2015'!$B$2:$K$165,5,FALSE),0)</f>
        <v>0</v>
      </c>
      <c r="BA448" s="1695">
        <f>IFERROR(VLOOKUP($A448,'2015'!$B$2:$K$165,8,FALSE),0)</f>
        <v>0</v>
      </c>
      <c r="BB448" s="1740">
        <f>IFERROR(VLOOKUP($A448,'2015'!$B$2:$K$165,10,FALSE),0)</f>
        <v>0</v>
      </c>
      <c r="BC448" s="1700">
        <f>IFERROR(VLOOKUP($A448,'2014'!$B$2:$K$157,3,FALSE),0)</f>
        <v>0</v>
      </c>
      <c r="BD448" s="1691">
        <f>IFERROR(VLOOKUP($A448,'2014'!$B$2:$K$157,4,FALSE),0)</f>
        <v>0</v>
      </c>
      <c r="BE448" s="1691">
        <f>IFERROR(VLOOKUP($A448,'2014'!$B$2:$K$157,5,FALSE),0)</f>
        <v>0</v>
      </c>
      <c r="BF448" s="1691">
        <f>IFERROR(VLOOKUP($A448,'2014'!$B$2:$K$157,8,FALSE),0)</f>
        <v>0</v>
      </c>
      <c r="BG448" s="1740">
        <f>IFERROR(VLOOKUP($A448,'2014'!$B$2:$K$157,10,FALSE),0)</f>
        <v>0</v>
      </c>
      <c r="BH448" s="1700">
        <f>IFERROR(VLOOKUP($A448,'2013'!$D$4:$I$249,2,FALSE),0)</f>
        <v>0</v>
      </c>
      <c r="BI448" s="1691">
        <f>IFERROR(VLOOKUP($A448,'2013'!$D$4:$I$249,3,FALSE),0)</f>
        <v>0</v>
      </c>
      <c r="BJ448" s="1691">
        <f>IFERROR(VLOOKUP($A448,'2013'!$D$4:$I$249,4,FALSE),0)</f>
        <v>0</v>
      </c>
      <c r="BK448" s="1691">
        <f>IFERROR(VLOOKUP($A448,'2013'!$D$4:$I$249,5,FALSE),0)</f>
        <v>0</v>
      </c>
      <c r="BL448" s="1740">
        <f>IFERROR(VLOOKUP($A448,'2013'!$D$4:$I$249,6,FALSE),0)</f>
        <v>0</v>
      </c>
      <c r="BM448" s="1737">
        <f>IFERROR(VLOOKUP($A448,'2012'!$D$3:$O$172,2,FALSE),0)</f>
        <v>0</v>
      </c>
      <c r="BN448" s="1691">
        <f>IFERROR(VLOOKUP($A448,'2012'!$D$3:$O$172,3,FALSE),0)</f>
        <v>0</v>
      </c>
      <c r="BO448" s="1743">
        <f>IFERROR(VLOOKUP($A448,'2012'!$D$3:$O$172,4,FALSE),0)</f>
        <v>0</v>
      </c>
      <c r="BP448" s="1700">
        <f>IFERROR(VLOOKUP($A448,'2012'!$D$3:$O$172,5,FALSE),0)</f>
        <v>0</v>
      </c>
      <c r="BQ448" s="1691">
        <f>IFERROR(VLOOKUP($A448,'2012'!$D$3:$O$172,6,FALSE),0)</f>
        <v>0</v>
      </c>
      <c r="BR448" s="1691">
        <f>IFERROR(VLOOKUP($A448,'2012'!$D$3:$O$172,7,FALSE),0)</f>
        <v>0</v>
      </c>
      <c r="BS448" s="1691">
        <f>IFERROR(VLOOKUP($A448,'2012'!$D$3:$O$172,8,FALSE),0)</f>
        <v>0</v>
      </c>
      <c r="BT448" s="1740">
        <f>IFERROR(VLOOKUP($A448,'2012'!$D$3:$O$172,9,FALSE),0)</f>
        <v>0</v>
      </c>
      <c r="BX448" s="1700">
        <f>IFERROR(VLOOKUP($A448,'2011'!$D$4:$I$251,2,FALSE),0)</f>
        <v>0</v>
      </c>
      <c r="BY448" s="1691">
        <f>IFERROR(VLOOKUP($A448,'2011'!$D$4:$I$251,3,FALSE),0)</f>
        <v>0</v>
      </c>
      <c r="BZ448" s="1691">
        <f>IFERROR(VLOOKUP($A448,'2011'!$D$4:$I$251,4,FALSE),0)</f>
        <v>0</v>
      </c>
      <c r="CA448" s="1691">
        <f>IFERROR(VLOOKUP($A448,'2011'!$D$4:$I$251,5,FALSE),0)</f>
        <v>0</v>
      </c>
      <c r="CB448" s="1740">
        <f>IFERROR(VLOOKUP($A448,'2011'!$D$4:$I$251,6,FALSE),0)</f>
        <v>0</v>
      </c>
      <c r="CC448" s="1700">
        <f>IFERROR(VLOOKUP($A448,'2010'!$C$3:$H$234,2,FALSE),0)</f>
        <v>0</v>
      </c>
      <c r="CD448" s="1691">
        <f>IFERROR(VLOOKUP($A448,'2010'!$C$3:$H$234,3,FALSE),0)</f>
        <v>0</v>
      </c>
      <c r="CE448" s="1691">
        <f>IFERROR(VLOOKUP($A448,'2010'!$C$3:$H$234,4,FALSE),0)</f>
        <v>0</v>
      </c>
      <c r="CF448" s="1691">
        <f>IFERROR(VLOOKUP($A448,'2010'!$C$3:$H$234,5,FALSE),0)</f>
        <v>0</v>
      </c>
      <c r="CG448" s="1740">
        <f>IFERROR(VLOOKUP($A448,'2010'!$C$3:$H$234,6,FALSE),0)</f>
        <v>0</v>
      </c>
      <c r="CH448" s="1700">
        <f>IFERROR(VLOOKUP($A448,'2009'!$C$3:$H$242,2,FALSE),0)</f>
        <v>0</v>
      </c>
      <c r="CI448" s="1691">
        <f>IFERROR(VLOOKUP($A448,'2009'!$C$3:$H$242,3,FALSE),0)</f>
        <v>0</v>
      </c>
      <c r="CJ448" s="1691">
        <f>IFERROR(VLOOKUP($A448,'2009'!$C$3:$H$242,4,FALSE),0)</f>
        <v>0</v>
      </c>
      <c r="CK448" s="1691">
        <f>IFERROR(VLOOKUP($A448,'2009'!$C$3:$H$242,5,FALSE),0)</f>
        <v>0</v>
      </c>
      <c r="CL448" s="1740">
        <f>IFERROR(VLOOKUP($A448,'2009'!$C$3:$H$242,6,FALSE),0)</f>
        <v>0</v>
      </c>
      <c r="CM448" s="1700">
        <f>IFERROR(VLOOKUP($A448,'2008'!$C$3:$H$229,2,FALSE),0)</f>
        <v>0</v>
      </c>
      <c r="CN448" s="1691">
        <f>IFERROR(VLOOKUP($A448,'2008'!$C$3:$H$229,3,FALSE),0)</f>
        <v>0</v>
      </c>
      <c r="CO448" s="1691">
        <f>IFERROR(VLOOKUP($A448,'2008'!$C$3:$H$229,4,FALSE),0)</f>
        <v>0</v>
      </c>
      <c r="CP448" s="1691">
        <f>IFERROR(VLOOKUP($A448,'2008'!$C$3:$H$229,5,FALSE),0)</f>
        <v>0</v>
      </c>
      <c r="CQ448" s="1740">
        <f>IFERROR(VLOOKUP($A448,'2008'!$C$3:$H$229,6,FALSE),0)</f>
        <v>0</v>
      </c>
      <c r="CR448" s="1700">
        <f>IFERROR(VLOOKUP($A448,'2007'!$C$3:$M$238,7,FALSE),0)</f>
        <v>0</v>
      </c>
      <c r="CS448" s="1691">
        <f>IFERROR(VLOOKUP($A448,'2007'!$C$3:$M$238,8,FALSE),0)</f>
        <v>0</v>
      </c>
      <c r="CT448" s="1691">
        <f>IFERROR(VLOOKUP($A448,'2007'!$C$3:$M$238,9,FALSE),0)</f>
        <v>0</v>
      </c>
      <c r="CU448" s="1691">
        <f>IFERROR(VLOOKUP($A448,'2007'!$C$3:$M$238,10,FALSE),0)</f>
        <v>0</v>
      </c>
      <c r="CV448" s="1740">
        <f>IFERROR(VLOOKUP($A448,'2007'!$C$3:$M$238,11,FALSE),0)</f>
        <v>0</v>
      </c>
      <c r="CW448" s="1700">
        <f>IFERROR(VLOOKUP($A448,'2006'!$A$2:$F$200,2,FALSE),0)</f>
        <v>0</v>
      </c>
      <c r="CX448" s="1691">
        <f>IFERROR(VLOOKUP($A448,'2006'!$A$2:$F$200,4,FALSE),0)</f>
        <v>0</v>
      </c>
      <c r="CY448" s="1691">
        <f>IFERROR(VLOOKUP($A448,'2006'!$A$2:$F$200,5,FALSE),0)</f>
        <v>0</v>
      </c>
      <c r="CZ448" s="1740">
        <f>IFERROR(VLOOKUP($A448,'2006'!$A$2:$F$200,6,FALSE),0)</f>
        <v>0</v>
      </c>
      <c r="DA448" s="1700">
        <f>IFERROR(VLOOKUP($A448,'2005'!$C$3:$M$205,8,FALSE),0)</f>
        <v>0</v>
      </c>
      <c r="DB448" s="1691">
        <f>IFERROR(VLOOKUP($A448,'2005'!$C$3:$M$205,9,FALSE),0)</f>
        <v>0</v>
      </c>
      <c r="DC448" s="1691">
        <f>IFERROR(VLOOKUP($A448,'2005'!$C$3:$M$205,10,FALSE),0)</f>
        <v>0</v>
      </c>
      <c r="DD448" s="1740">
        <f>IFERROR(VLOOKUP($A448,'2005'!$C$3:$M$205,11,FALSE),0)</f>
        <v>0</v>
      </c>
      <c r="DE448" s="1700">
        <f>IFERROR(VLOOKUP($A448,'2004'!$C$3:$M$213,8,FALSE),0)</f>
        <v>0</v>
      </c>
      <c r="DF448" s="1691">
        <f>IFERROR(VLOOKUP($A448,'2004'!$C$3:$M$213,9,FALSE),0)</f>
        <v>0</v>
      </c>
      <c r="DG448" s="1691">
        <f>IFERROR(VLOOKUP($A448,'2004'!$C$3:$M$213,10,FALSE),0)</f>
        <v>0</v>
      </c>
      <c r="DH448" s="1740">
        <f>IFERROR(VLOOKUP($A448,'2004'!$C$3:$M$213,11,FALSE),0)</f>
        <v>0</v>
      </c>
      <c r="DI448" s="1700">
        <f>IFERROR(VLOOKUP($A448,'2003'!$C$3:$Q$214,12,FALSE),0)</f>
        <v>0</v>
      </c>
      <c r="DJ448" s="1691">
        <f>IFERROR(VLOOKUP($A448,'2003'!$C$3:$Q$214,13,FALSE),0)</f>
        <v>0</v>
      </c>
      <c r="DK448" s="1691">
        <f>IFERROR(VLOOKUP($A448,'2003'!$C$3:$Q$214,14,FALSE),0)</f>
        <v>0</v>
      </c>
      <c r="DL448" s="1740">
        <f>IFERROR(VLOOKUP($A448,'2003'!$C$3:$Q$214,15,FALSE),0)</f>
        <v>0</v>
      </c>
      <c r="DM448" s="1700">
        <f>IFERROR(VLOOKUP($A448,'2002'!$D$3:$R$214,12,FALSE),0)</f>
        <v>0</v>
      </c>
      <c r="DN448" s="1691">
        <f>IFERROR(VLOOKUP($A448,'2002'!$D$3:$R$214,13,FALSE),0)</f>
        <v>0</v>
      </c>
      <c r="DO448" s="1691">
        <f>IFERROR(VLOOKUP($A448,'2002'!$D$3:$R$214,14,FALSE),0)</f>
        <v>0</v>
      </c>
      <c r="DP448" s="1788">
        <f>IFERROR(VLOOKUP($A448,'2002'!$D$3:$R$214,15,FALSE),0)</f>
        <v>0</v>
      </c>
      <c r="DQ448" s="1700">
        <f>IFERROR(VLOOKUP($A448,'Pre 2002'!$C$3:$CK$382,84,FALSE),0)</f>
        <v>0</v>
      </c>
      <c r="DR448" s="1695">
        <f>IFERROR(VLOOKUP($A448,'Pre 2002'!$C$3:$CK$382,85,FALSE),0)</f>
        <v>0</v>
      </c>
      <c r="DS448" s="1695">
        <f>IFERROR(VLOOKUP($A448,'Pre 2002'!$C$3:$CK$382,86,FALSE),0)</f>
        <v>0</v>
      </c>
      <c r="DT448" s="1790">
        <f>IFERROR(VLOOKUP($A448,'Pre 2002'!$C$3:$CK$382,87,FALSE),0)</f>
        <v>0</v>
      </c>
      <c r="DU448" s="1741">
        <f>IFERROR(VLOOKUP(A448,'Pre 2002'!$C$3:$CG$382,83,FALSE),0)</f>
        <v>0</v>
      </c>
    </row>
    <row r="449" spans="1:125">
      <c r="A449" s="1778" t="s">
        <v>2054</v>
      </c>
      <c r="B449" s="1562">
        <f t="shared" si="150"/>
        <v>93</v>
      </c>
      <c r="C449" s="1562">
        <f t="shared" si="151"/>
        <v>43</v>
      </c>
      <c r="D449" s="1562">
        <f t="shared" si="152"/>
        <v>2</v>
      </c>
      <c r="E449" s="1563">
        <f t="shared" si="153"/>
        <v>0.46236559139784944</v>
      </c>
      <c r="F449" s="1786">
        <f t="shared" si="154"/>
        <v>4</v>
      </c>
      <c r="G449" s="1595" t="s">
        <v>2159</v>
      </c>
      <c r="H449" s="1567">
        <f>IF(BC449&gt;0,1,0)+IF(BH449&gt;0,1,0)+IF(BP449&gt;0,1,0)+IF(BX449&gt;0,1,0)+IF(CC449&gt;0,1,0)+IF(CH449&gt;0,1,0)+IF(CM449&gt;0,1,0)+IF(CR449&gt;0,1,0)+IF(CW449&gt;0,1,0)+IF(DA449&gt;0,1,0)+IF(DE449&gt;0,1,0)+IF(DI449&gt;0,1,0)+IF(DM449&gt;0,1,0)+DU449</f>
        <v>4</v>
      </c>
      <c r="I449" s="1734">
        <f>SUM(BC449,BH449,BP449,BX449,CC449,CH449,CM449,CR449,CW449,DA449,DE449,DI449,DM449,DQ449)</f>
        <v>93</v>
      </c>
      <c r="J449" s="1734">
        <f t="shared" si="175"/>
        <v>43</v>
      </c>
      <c r="K449" s="1734">
        <f t="shared" si="175"/>
        <v>2</v>
      </c>
      <c r="L449" s="1806">
        <f>IF(I449=0,0,J449/I449)</f>
        <v>0.46236559139784944</v>
      </c>
      <c r="O449" s="1700">
        <f>IFERROR(VLOOKUP($A449,'2022'!$B$2:$K$174,3,FALSE),0)</f>
        <v>0</v>
      </c>
      <c r="P449" s="1858">
        <f>IFERROR(VLOOKUP($A449,'2022'!$B$2:$K$174,4,FALSE),0)</f>
        <v>0</v>
      </c>
      <c r="Q449" s="1858">
        <f>IFERROR(VLOOKUP($A449,'2022'!$B$2:$K$174,5,FALSE),0)</f>
        <v>0</v>
      </c>
      <c r="R449" s="1858">
        <f>IFERROR(VLOOKUP($A449,'2022'!$B$2:$K$174,8,FALSE),0)</f>
        <v>0</v>
      </c>
      <c r="S449" s="1740">
        <f>IFERROR(VLOOKUP($A449,'2022'!$B$2:$K$174,10,FALSE),0)</f>
        <v>0</v>
      </c>
      <c r="T449" s="1700">
        <f>IFERROR(VLOOKUP($A449,'2021'!$B$2:$K$174,3,FALSE),0)</f>
        <v>0</v>
      </c>
      <c r="U449" s="1843">
        <f>IFERROR(VLOOKUP($A449,'2021'!$B$2:$K$174,4,FALSE),0)</f>
        <v>0</v>
      </c>
      <c r="V449" s="1843">
        <f>IFERROR(VLOOKUP($A449,'2021'!$B$2:$K$174,5,FALSE),0)</f>
        <v>0</v>
      </c>
      <c r="W449" s="1843">
        <f>IFERROR(VLOOKUP($A449,'2021'!$B$2:$K$174,8,FALSE),0)</f>
        <v>0</v>
      </c>
      <c r="X449" s="1740">
        <f>IFERROR(VLOOKUP($A449,'2021'!$B$2:$K$174,10,FALSE),0)</f>
        <v>0</v>
      </c>
      <c r="Y449" s="1700">
        <f>IFERROR(VLOOKUP($A449,'2020'!$B$2:$K$170,3,FALSE),0)</f>
        <v>0</v>
      </c>
      <c r="Z449" s="1829">
        <f>IFERROR(VLOOKUP($A449,'2020'!$B$2:$K$170,4,FALSE),0)</f>
        <v>0</v>
      </c>
      <c r="AA449" s="1829">
        <f>IFERROR(VLOOKUP($A449,'2020'!$B$2:$K$170,5,FALSE),0)</f>
        <v>0</v>
      </c>
      <c r="AB449" s="1829">
        <f>IFERROR(VLOOKUP($A449,'2020'!$B$2:$K$170,8,FALSE),0)</f>
        <v>0</v>
      </c>
      <c r="AC449" s="1740">
        <f>IFERROR(VLOOKUP($A449,'2020'!$B$2:$K$170,10,FALSE),0)</f>
        <v>0</v>
      </c>
      <c r="AD449" s="1700">
        <f>IFERROR(VLOOKUP($A449,'2019'!$B$2:$K$170,3,FALSE),0)</f>
        <v>0</v>
      </c>
      <c r="AE449" s="1823">
        <f>IFERROR(VLOOKUP($A449,'2019'!$B$2:$K$170,4,FALSE),0)</f>
        <v>0</v>
      </c>
      <c r="AF449" s="1823">
        <f>IFERROR(VLOOKUP($A449,'2019'!$B$2:$K$170,5,FALSE),0)</f>
        <v>0</v>
      </c>
      <c r="AG449" s="1823">
        <f>IFERROR(VLOOKUP($A449,'2019'!$B$2:$K$170,8,FALSE),0)</f>
        <v>0</v>
      </c>
      <c r="AH449" s="1740">
        <f>IFERROR(VLOOKUP($A449,'2019'!$B$2:$K$170,10,FALSE),0)</f>
        <v>0</v>
      </c>
      <c r="AI449" s="1700">
        <f>IFERROR(VLOOKUP($A449,'2018'!$B$2:$K$170,3,FALSE),0)</f>
        <v>0</v>
      </c>
      <c r="AJ449" s="1821">
        <f>IFERROR(VLOOKUP($A449,'2018'!$B$2:$K$170,4,FALSE),0)</f>
        <v>0</v>
      </c>
      <c r="AK449" s="1821">
        <f>IFERROR(VLOOKUP($A449,'2018'!$B$2:$K$170,5,FALSE),0)</f>
        <v>0</v>
      </c>
      <c r="AL449" s="1821">
        <f>IFERROR(VLOOKUP($A449,'2018'!$B$2:$K$170,8,FALSE),0)</f>
        <v>0</v>
      </c>
      <c r="AM449" s="1740">
        <f>IFERROR(VLOOKUP($A449,'2018'!$B$2:$K$170,10,FALSE),0)</f>
        <v>0</v>
      </c>
      <c r="AN449" s="1700">
        <f>IFERROR(VLOOKUP($A449,'2017'!$B$2:$J$163,2,FALSE),0)</f>
        <v>0</v>
      </c>
      <c r="AO449" s="1815">
        <f>IFERROR(VLOOKUP($A449,'2017'!$B$2:$J$163,3,FALSE),0)</f>
        <v>0</v>
      </c>
      <c r="AP449" s="1815">
        <f>IFERROR(VLOOKUP($A449,'2017'!$B$2:$J$163,4,FALSE),0)</f>
        <v>0</v>
      </c>
      <c r="AQ449" s="1815">
        <f>IFERROR(VLOOKUP($A449,'2017'!$B$2:$J$163,7,FALSE),0)</f>
        <v>0</v>
      </c>
      <c r="AR449" s="1740">
        <f>IFERROR(VLOOKUP($A449,'2017'!$B$2:$J$163,9,FALSE),0)</f>
        <v>0</v>
      </c>
      <c r="AS449" s="1700">
        <f>IFERROR(VLOOKUP($A449,'2016'!$B$2:$K$165,3,FALSE),0)</f>
        <v>0</v>
      </c>
      <c r="AT449" s="1796">
        <f>IFERROR(VLOOKUP($A449,'2016'!$B$2:$K$165,4,FALSE),0)</f>
        <v>0</v>
      </c>
      <c r="AU449" s="1796">
        <f>IFERROR(VLOOKUP($A449,'2016'!$B$2:$K$165,5,FALSE),0)</f>
        <v>0</v>
      </c>
      <c r="AV449" s="1796">
        <f>IFERROR(VLOOKUP($A449,'2016'!$B$2:$K$165,8,FALSE),0)</f>
        <v>0</v>
      </c>
      <c r="AW449" s="1740">
        <f>IFERROR(VLOOKUP($A449,'2016'!$B$2:$K$165,10,FALSE),0)</f>
        <v>0</v>
      </c>
      <c r="AX449" s="1700">
        <f>IFERROR(VLOOKUP($A449,'2015'!$B$2:$K$165,3,FALSE),0)</f>
        <v>0</v>
      </c>
      <c r="AY449" s="1695">
        <f>IFERROR(VLOOKUP($A449,'2015'!$B$2:$K$165,4,FALSE),0)</f>
        <v>0</v>
      </c>
      <c r="AZ449" s="1695">
        <f>IFERROR(VLOOKUP($A449,'2015'!$B$2:$K$165,5,FALSE),0)</f>
        <v>0</v>
      </c>
      <c r="BA449" s="1695">
        <f>IFERROR(VLOOKUP($A449,'2015'!$B$2:$K$165,8,FALSE),0)</f>
        <v>0</v>
      </c>
      <c r="BB449" s="1740">
        <f>IFERROR(VLOOKUP($A449,'2015'!$B$2:$K$165,10,FALSE),0)</f>
        <v>0</v>
      </c>
      <c r="BC449" s="1700">
        <f>IFERROR(VLOOKUP($A449,'2014'!$B$2:$K$157,3,FALSE),0)</f>
        <v>0</v>
      </c>
      <c r="BD449" s="1691">
        <f>IFERROR(VLOOKUP($A449,'2014'!$B$2:$K$157,4,FALSE),0)</f>
        <v>0</v>
      </c>
      <c r="BE449" s="1691">
        <f>IFERROR(VLOOKUP($A449,'2014'!$B$2:$K$157,5,FALSE),0)</f>
        <v>0</v>
      </c>
      <c r="BF449" s="1691">
        <f>IFERROR(VLOOKUP($A449,'2014'!$B$2:$K$157,8,FALSE),0)</f>
        <v>0</v>
      </c>
      <c r="BG449" s="1740">
        <f>IFERROR(VLOOKUP($A449,'2014'!$B$2:$K$157,10,FALSE),0)</f>
        <v>0</v>
      </c>
      <c r="BH449" s="1700">
        <f>IFERROR(VLOOKUP($A449,'2013'!$D$4:$I$249,2,FALSE),0)</f>
        <v>0</v>
      </c>
      <c r="BI449" s="1691">
        <f>IFERROR(VLOOKUP($A449,'2013'!$D$4:$I$249,3,FALSE),0)</f>
        <v>0</v>
      </c>
      <c r="BJ449" s="1691">
        <f>IFERROR(VLOOKUP($A449,'2013'!$D$4:$I$249,4,FALSE),0)</f>
        <v>0</v>
      </c>
      <c r="BK449" s="1691">
        <f>IFERROR(VLOOKUP($A449,'2013'!$D$4:$I$249,5,FALSE),0)</f>
        <v>0</v>
      </c>
      <c r="BL449" s="1740">
        <f>IFERROR(VLOOKUP($A449,'2013'!$D$4:$I$249,6,FALSE),0)</f>
        <v>0</v>
      </c>
      <c r="BM449" s="1737">
        <f>IFERROR(VLOOKUP($A449,'2012'!$D$3:$O$172,2,FALSE),0)</f>
        <v>0</v>
      </c>
      <c r="BN449" s="1691">
        <f>IFERROR(VLOOKUP($A449,'2012'!$D$3:$O$172,3,FALSE),0)</f>
        <v>0</v>
      </c>
      <c r="BO449" s="1743">
        <f>IFERROR(VLOOKUP($A449,'2012'!$D$3:$O$172,4,FALSE),0)</f>
        <v>0</v>
      </c>
      <c r="BP449" s="1700">
        <f>IFERROR(VLOOKUP($A449,'2012'!$D$3:$O$172,5,FALSE),0)</f>
        <v>0</v>
      </c>
      <c r="BQ449" s="1691">
        <f>IFERROR(VLOOKUP($A449,'2012'!$D$3:$O$172,6,FALSE),0)</f>
        <v>0</v>
      </c>
      <c r="BR449" s="1691">
        <f>IFERROR(VLOOKUP($A449,'2012'!$D$3:$O$172,7,FALSE),0)</f>
        <v>0</v>
      </c>
      <c r="BS449" s="1691">
        <f>IFERROR(VLOOKUP($A449,'2012'!$D$3:$O$172,8,FALSE),0)</f>
        <v>0</v>
      </c>
      <c r="BT449" s="1740">
        <f>IFERROR(VLOOKUP($A449,'2012'!$D$3:$O$172,9,FALSE),0)</f>
        <v>0</v>
      </c>
      <c r="BX449" s="1700">
        <f>IFERROR(VLOOKUP($A449,'2011'!$D$4:$I$251,2,FALSE),0)</f>
        <v>0</v>
      </c>
      <c r="BY449" s="1691">
        <f>IFERROR(VLOOKUP($A449,'2011'!$D$4:$I$251,3,FALSE),0)</f>
        <v>0</v>
      </c>
      <c r="BZ449" s="1691">
        <f>IFERROR(VLOOKUP($A449,'2011'!$D$4:$I$251,4,FALSE),0)</f>
        <v>0</v>
      </c>
      <c r="CA449" s="1691">
        <f>IFERROR(VLOOKUP($A449,'2011'!$D$4:$I$251,5,FALSE),0)</f>
        <v>0</v>
      </c>
      <c r="CB449" s="1740">
        <f>IFERROR(VLOOKUP($A449,'2011'!$D$4:$I$251,6,FALSE),0)</f>
        <v>0</v>
      </c>
      <c r="CC449" s="1700">
        <f>IFERROR(VLOOKUP($A449,'2010'!$C$3:$H$234,2,FALSE),0)</f>
        <v>0</v>
      </c>
      <c r="CD449" s="1691">
        <f>IFERROR(VLOOKUP($A449,'2010'!$C$3:$H$234,3,FALSE),0)</f>
        <v>0</v>
      </c>
      <c r="CE449" s="1691">
        <f>IFERROR(VLOOKUP($A449,'2010'!$C$3:$H$234,4,FALSE),0)</f>
        <v>0</v>
      </c>
      <c r="CF449" s="1691">
        <f>IFERROR(VLOOKUP($A449,'2010'!$C$3:$H$234,5,FALSE),0)</f>
        <v>0</v>
      </c>
      <c r="CG449" s="1740">
        <f>IFERROR(VLOOKUP($A449,'2010'!$C$3:$H$234,6,FALSE),0)</f>
        <v>0</v>
      </c>
      <c r="CH449" s="1700">
        <f>IFERROR(VLOOKUP($A449,'2009'!$C$3:$H$242,2,FALSE),0)</f>
        <v>0</v>
      </c>
      <c r="CI449" s="1691">
        <f>IFERROR(VLOOKUP($A449,'2009'!$C$3:$H$242,3,FALSE),0)</f>
        <v>0</v>
      </c>
      <c r="CJ449" s="1691">
        <f>IFERROR(VLOOKUP($A449,'2009'!$C$3:$H$242,4,FALSE),0)</f>
        <v>0</v>
      </c>
      <c r="CK449" s="1691">
        <f>IFERROR(VLOOKUP($A449,'2009'!$C$3:$H$242,5,FALSE),0)</f>
        <v>0</v>
      </c>
      <c r="CL449" s="1740">
        <f>IFERROR(VLOOKUP($A449,'2009'!$C$3:$H$242,6,FALSE),0)</f>
        <v>0</v>
      </c>
      <c r="CM449" s="1700">
        <f>IFERROR(VLOOKUP($A449,'2008'!$C$3:$H$229,2,FALSE),0)</f>
        <v>0</v>
      </c>
      <c r="CN449" s="1691">
        <f>IFERROR(VLOOKUP($A449,'2008'!$C$3:$H$229,3,FALSE),0)</f>
        <v>0</v>
      </c>
      <c r="CO449" s="1691">
        <f>IFERROR(VLOOKUP($A449,'2008'!$C$3:$H$229,4,FALSE),0)</f>
        <v>0</v>
      </c>
      <c r="CP449" s="1691">
        <f>IFERROR(VLOOKUP($A449,'2008'!$C$3:$H$229,5,FALSE),0)</f>
        <v>0</v>
      </c>
      <c r="CQ449" s="1740">
        <f>IFERROR(VLOOKUP($A449,'2008'!$C$3:$H$229,6,FALSE),0)</f>
        <v>0</v>
      </c>
      <c r="CR449" s="1700">
        <f>IFERROR(VLOOKUP($A449,'2007'!$C$3:$M$238,7,FALSE),0)</f>
        <v>0</v>
      </c>
      <c r="CS449" s="1691">
        <f>IFERROR(VLOOKUP($A449,'2007'!$C$3:$M$238,8,FALSE),0)</f>
        <v>0</v>
      </c>
      <c r="CT449" s="1691">
        <f>IFERROR(VLOOKUP($A449,'2007'!$C$3:$M$238,9,FALSE),0)</f>
        <v>0</v>
      </c>
      <c r="CU449" s="1691">
        <f>IFERROR(VLOOKUP($A449,'2007'!$C$3:$M$238,10,FALSE),0)</f>
        <v>0</v>
      </c>
      <c r="CV449" s="1740">
        <f>IFERROR(VLOOKUP($A449,'2007'!$C$3:$M$238,11,FALSE),0)</f>
        <v>0</v>
      </c>
      <c r="CW449" s="1700">
        <f>IFERROR(VLOOKUP($A449,'2006'!$A$2:$F$200,2,FALSE),0)</f>
        <v>0</v>
      </c>
      <c r="CX449" s="1691">
        <f>IFERROR(VLOOKUP($A449,'2006'!$A$2:$F$200,4,FALSE),0)</f>
        <v>0</v>
      </c>
      <c r="CY449" s="1691">
        <f>IFERROR(VLOOKUP($A449,'2006'!$A$2:$F$200,5,FALSE),0)</f>
        <v>0</v>
      </c>
      <c r="CZ449" s="1740">
        <f>IFERROR(VLOOKUP($A449,'2006'!$A$2:$F$200,6,FALSE),0)</f>
        <v>0</v>
      </c>
      <c r="DA449" s="1700">
        <f>IFERROR(VLOOKUP($A449,'2005'!$C$3:$M$205,8,FALSE),0)</f>
        <v>0</v>
      </c>
      <c r="DB449" s="1691">
        <f>IFERROR(VLOOKUP($A449,'2005'!$C$3:$M$205,9,FALSE),0)</f>
        <v>0</v>
      </c>
      <c r="DC449" s="1691">
        <f>IFERROR(VLOOKUP($A449,'2005'!$C$3:$M$205,10,FALSE),0)</f>
        <v>0</v>
      </c>
      <c r="DD449" s="1740">
        <f>IFERROR(VLOOKUP($A449,'2005'!$C$3:$M$205,11,FALSE),0)</f>
        <v>0</v>
      </c>
      <c r="DE449" s="1700">
        <f>IFERROR(VLOOKUP($A449,'2004'!$C$3:$M$213,8,FALSE),0)</f>
        <v>0</v>
      </c>
      <c r="DF449" s="1691">
        <f>IFERROR(VLOOKUP($A449,'2004'!$C$3:$M$213,9,FALSE),0)</f>
        <v>0</v>
      </c>
      <c r="DG449" s="1691">
        <f>IFERROR(VLOOKUP($A449,'2004'!$C$3:$M$213,10,FALSE),0)</f>
        <v>0</v>
      </c>
      <c r="DH449" s="1740">
        <f>IFERROR(VLOOKUP($A449,'2004'!$C$3:$M$213,11,FALSE),0)</f>
        <v>0</v>
      </c>
      <c r="DI449" s="1700">
        <f>IFERROR(VLOOKUP($A449,'2003'!$C$3:$Q$214,12,FALSE),0)</f>
        <v>0</v>
      </c>
      <c r="DJ449" s="1691">
        <f>IFERROR(VLOOKUP($A449,'2003'!$C$3:$Q$214,13,FALSE),0)</f>
        <v>0</v>
      </c>
      <c r="DK449" s="1691">
        <f>IFERROR(VLOOKUP($A449,'2003'!$C$3:$Q$214,14,FALSE),0)</f>
        <v>0</v>
      </c>
      <c r="DL449" s="1740">
        <f>IFERROR(VLOOKUP($A449,'2003'!$C$3:$Q$214,15,FALSE),0)</f>
        <v>0</v>
      </c>
      <c r="DM449" s="1700">
        <f>IFERROR(VLOOKUP($A449,'2002'!$D$3:$R$214,12,FALSE),0)</f>
        <v>0</v>
      </c>
      <c r="DN449" s="1691">
        <f>IFERROR(VLOOKUP($A449,'2002'!$D$3:$R$214,13,FALSE),0)</f>
        <v>0</v>
      </c>
      <c r="DO449" s="1691">
        <f>IFERROR(VLOOKUP($A449,'2002'!$D$3:$R$214,14,FALSE),0)</f>
        <v>0</v>
      </c>
      <c r="DP449" s="1788">
        <f>IFERROR(VLOOKUP($A449,'2002'!$D$3:$R$214,15,FALSE),0)</f>
        <v>0</v>
      </c>
      <c r="DQ449" s="1700">
        <f>IFERROR(VLOOKUP($A449,'Pre 2002'!$C$3:$CK$382,84,FALSE),0)</f>
        <v>93</v>
      </c>
      <c r="DR449" s="1695">
        <f>IFERROR(VLOOKUP($A449,'Pre 2002'!$C$3:$CK$382,85,FALSE),0)</f>
        <v>43</v>
      </c>
      <c r="DS449" s="1695">
        <f>IFERROR(VLOOKUP($A449,'Pre 2002'!$C$3:$CK$382,86,FALSE),0)</f>
        <v>2</v>
      </c>
      <c r="DT449" s="1790">
        <f>IFERROR(VLOOKUP($A449,'Pre 2002'!$C$3:$CK$382,87,FALSE),0)</f>
        <v>0.46236559139784944</v>
      </c>
      <c r="DU449" s="1741">
        <f>IFERROR(VLOOKUP(A449,'Pre 2002'!$C$3:$CG$382,83,FALSE),0)</f>
        <v>4</v>
      </c>
    </row>
    <row r="450" spans="1:125">
      <c r="A450" s="1778" t="s">
        <v>1301</v>
      </c>
      <c r="B450" s="1562">
        <f t="shared" si="150"/>
        <v>57</v>
      </c>
      <c r="C450" s="1562">
        <f t="shared" si="151"/>
        <v>26</v>
      </c>
      <c r="D450" s="1562">
        <f t="shared" si="152"/>
        <v>2</v>
      </c>
      <c r="E450" s="1563">
        <f t="shared" si="153"/>
        <v>0.45614035087719296</v>
      </c>
      <c r="F450" s="1786">
        <f t="shared" si="154"/>
        <v>2</v>
      </c>
      <c r="G450" s="1595" t="s">
        <v>2159</v>
      </c>
      <c r="H450" s="1567">
        <f>IF(BC450&gt;0,1,0)+IF(BH450&gt;0,1,0)+IF(BP450&gt;0,1,0)+IF(BX450&gt;0,1,0)+IF(CC450&gt;0,1,0)+IF(CH450&gt;0,1,0)+IF(CM450&gt;0,1,0)+IF(CR450&gt;0,1,0)+IF(CW450&gt;0,1,0)+IF(DA450&gt;0,1,0)+IF(DE450&gt;0,1,0)+IF(DI450&gt;0,1,0)+IF(DM450&gt;0,1,0)+DU450</f>
        <v>2</v>
      </c>
      <c r="I450" s="1734">
        <f>SUM(BC450,BH450,BP450,BX450,CC450,CH450,CM450,CR450,CW450,DA450,DE450,DI450,DM450,DQ450)</f>
        <v>57</v>
      </c>
      <c r="J450" s="1734">
        <f t="shared" si="175"/>
        <v>26</v>
      </c>
      <c r="K450" s="1734">
        <f t="shared" si="175"/>
        <v>2</v>
      </c>
      <c r="L450" s="1806">
        <f>IF(I450=0,0,J450/I450)</f>
        <v>0.45614035087719296</v>
      </c>
      <c r="O450" s="1700">
        <f>IFERROR(VLOOKUP($A450,'2022'!$B$2:$K$174,3,FALSE),0)</f>
        <v>0</v>
      </c>
      <c r="P450" s="1858">
        <f>IFERROR(VLOOKUP($A450,'2022'!$B$2:$K$174,4,FALSE),0)</f>
        <v>0</v>
      </c>
      <c r="Q450" s="1858">
        <f>IFERROR(VLOOKUP($A450,'2022'!$B$2:$K$174,5,FALSE),0)</f>
        <v>0</v>
      </c>
      <c r="R450" s="1858">
        <f>IFERROR(VLOOKUP($A450,'2022'!$B$2:$K$174,8,FALSE),0)</f>
        <v>0</v>
      </c>
      <c r="S450" s="1740">
        <f>IFERROR(VLOOKUP($A450,'2022'!$B$2:$K$174,10,FALSE),0)</f>
        <v>0</v>
      </c>
      <c r="T450" s="1700">
        <f>IFERROR(VLOOKUP($A450,'2021'!$B$2:$K$174,3,FALSE),0)</f>
        <v>0</v>
      </c>
      <c r="U450" s="1843">
        <f>IFERROR(VLOOKUP($A450,'2021'!$B$2:$K$174,4,FALSE),0)</f>
        <v>0</v>
      </c>
      <c r="V450" s="1843">
        <f>IFERROR(VLOOKUP($A450,'2021'!$B$2:$K$174,5,FALSE),0)</f>
        <v>0</v>
      </c>
      <c r="W450" s="1843">
        <f>IFERROR(VLOOKUP($A450,'2021'!$B$2:$K$174,8,FALSE),0)</f>
        <v>0</v>
      </c>
      <c r="X450" s="1740">
        <f>IFERROR(VLOOKUP($A450,'2021'!$B$2:$K$174,10,FALSE),0)</f>
        <v>0</v>
      </c>
      <c r="Y450" s="1700">
        <f>IFERROR(VLOOKUP($A450,'2020'!$B$2:$K$170,3,FALSE),0)</f>
        <v>0</v>
      </c>
      <c r="Z450" s="1829">
        <f>IFERROR(VLOOKUP($A450,'2020'!$B$2:$K$170,4,FALSE),0)</f>
        <v>0</v>
      </c>
      <c r="AA450" s="1829">
        <f>IFERROR(VLOOKUP($A450,'2020'!$B$2:$K$170,5,FALSE),0)</f>
        <v>0</v>
      </c>
      <c r="AB450" s="1829">
        <f>IFERROR(VLOOKUP($A450,'2020'!$B$2:$K$170,8,FALSE),0)</f>
        <v>0</v>
      </c>
      <c r="AC450" s="1740">
        <f>IFERROR(VLOOKUP($A450,'2020'!$B$2:$K$170,10,FALSE),0)</f>
        <v>0</v>
      </c>
      <c r="AD450" s="1700">
        <f>IFERROR(VLOOKUP($A450,'2019'!$B$2:$K$170,3,FALSE),0)</f>
        <v>0</v>
      </c>
      <c r="AE450" s="1823">
        <f>IFERROR(VLOOKUP($A450,'2019'!$B$2:$K$170,4,FALSE),0)</f>
        <v>0</v>
      </c>
      <c r="AF450" s="1823">
        <f>IFERROR(VLOOKUP($A450,'2019'!$B$2:$K$170,5,FALSE),0)</f>
        <v>0</v>
      </c>
      <c r="AG450" s="1823">
        <f>IFERROR(VLOOKUP($A450,'2019'!$B$2:$K$170,8,FALSE),0)</f>
        <v>0</v>
      </c>
      <c r="AH450" s="1740">
        <f>IFERROR(VLOOKUP($A450,'2019'!$B$2:$K$170,10,FALSE),0)</f>
        <v>0</v>
      </c>
      <c r="AI450" s="1700">
        <f>IFERROR(VLOOKUP($A450,'2018'!$B$2:$K$170,3,FALSE),0)</f>
        <v>0</v>
      </c>
      <c r="AJ450" s="1821">
        <f>IFERROR(VLOOKUP($A450,'2018'!$B$2:$K$170,4,FALSE),0)</f>
        <v>0</v>
      </c>
      <c r="AK450" s="1821">
        <f>IFERROR(VLOOKUP($A450,'2018'!$B$2:$K$170,5,FALSE),0)</f>
        <v>0</v>
      </c>
      <c r="AL450" s="1821">
        <f>IFERROR(VLOOKUP($A450,'2018'!$B$2:$K$170,8,FALSE),0)</f>
        <v>0</v>
      </c>
      <c r="AM450" s="1740">
        <f>IFERROR(VLOOKUP($A450,'2018'!$B$2:$K$170,10,FALSE),0)</f>
        <v>0</v>
      </c>
      <c r="AN450" s="1700">
        <f>IFERROR(VLOOKUP($A450,'2017'!$B$2:$J$163,2,FALSE),0)</f>
        <v>0</v>
      </c>
      <c r="AO450" s="1815">
        <f>IFERROR(VLOOKUP($A450,'2017'!$B$2:$J$163,3,FALSE),0)</f>
        <v>0</v>
      </c>
      <c r="AP450" s="1815">
        <f>IFERROR(VLOOKUP($A450,'2017'!$B$2:$J$163,4,FALSE),0)</f>
        <v>0</v>
      </c>
      <c r="AQ450" s="1815">
        <f>IFERROR(VLOOKUP($A450,'2017'!$B$2:$J$163,7,FALSE),0)</f>
        <v>0</v>
      </c>
      <c r="AR450" s="1740">
        <f>IFERROR(VLOOKUP($A450,'2017'!$B$2:$J$163,9,FALSE),0)</f>
        <v>0</v>
      </c>
      <c r="AS450" s="1700">
        <f>IFERROR(VLOOKUP($A450,'2016'!$B$2:$K$165,3,FALSE),0)</f>
        <v>0</v>
      </c>
      <c r="AT450" s="1796">
        <f>IFERROR(VLOOKUP($A450,'2016'!$B$2:$K$165,4,FALSE),0)</f>
        <v>0</v>
      </c>
      <c r="AU450" s="1796">
        <f>IFERROR(VLOOKUP($A450,'2016'!$B$2:$K$165,5,FALSE),0)</f>
        <v>0</v>
      </c>
      <c r="AV450" s="1796">
        <f>IFERROR(VLOOKUP($A450,'2016'!$B$2:$K$165,8,FALSE),0)</f>
        <v>0</v>
      </c>
      <c r="AW450" s="1740">
        <f>IFERROR(VLOOKUP($A450,'2016'!$B$2:$K$165,10,FALSE),0)</f>
        <v>0</v>
      </c>
      <c r="AX450" s="1700">
        <f>IFERROR(VLOOKUP($A450,'2015'!$B$2:$K$165,3,FALSE),0)</f>
        <v>0</v>
      </c>
      <c r="AY450" s="1695">
        <f>IFERROR(VLOOKUP($A450,'2015'!$B$2:$K$165,4,FALSE),0)</f>
        <v>0</v>
      </c>
      <c r="AZ450" s="1695">
        <f>IFERROR(VLOOKUP($A450,'2015'!$B$2:$K$165,5,FALSE),0)</f>
        <v>0</v>
      </c>
      <c r="BA450" s="1695">
        <f>IFERROR(VLOOKUP($A450,'2015'!$B$2:$K$165,8,FALSE),0)</f>
        <v>0</v>
      </c>
      <c r="BB450" s="1740">
        <f>IFERROR(VLOOKUP($A450,'2015'!$B$2:$K$165,10,FALSE),0)</f>
        <v>0</v>
      </c>
      <c r="BC450" s="1700">
        <f>IFERROR(VLOOKUP($A450,'2014'!$B$2:$K$157,3,FALSE),0)</f>
        <v>0</v>
      </c>
      <c r="BD450" s="1691">
        <f>IFERROR(VLOOKUP($A450,'2014'!$B$2:$K$157,4,FALSE),0)</f>
        <v>0</v>
      </c>
      <c r="BE450" s="1691">
        <f>IFERROR(VLOOKUP($A450,'2014'!$B$2:$K$157,5,FALSE),0)</f>
        <v>0</v>
      </c>
      <c r="BF450" s="1691">
        <f>IFERROR(VLOOKUP($A450,'2014'!$B$2:$K$157,8,FALSE),0)</f>
        <v>0</v>
      </c>
      <c r="BG450" s="1740">
        <f>IFERROR(VLOOKUP($A450,'2014'!$B$2:$K$157,10,FALSE),0)</f>
        <v>0</v>
      </c>
      <c r="BH450" s="1700">
        <f>IFERROR(VLOOKUP($A450,'2013'!$D$4:$I$249,2,FALSE),0)</f>
        <v>0</v>
      </c>
      <c r="BI450" s="1691">
        <f>IFERROR(VLOOKUP($A450,'2013'!$D$4:$I$249,3,FALSE),0)</f>
        <v>0</v>
      </c>
      <c r="BJ450" s="1691">
        <f>IFERROR(VLOOKUP($A450,'2013'!$D$4:$I$249,4,FALSE),0)</f>
        <v>0</v>
      </c>
      <c r="BK450" s="1691">
        <f>IFERROR(VLOOKUP($A450,'2013'!$D$4:$I$249,5,FALSE),0)</f>
        <v>0</v>
      </c>
      <c r="BL450" s="1740">
        <f>IFERROR(VLOOKUP($A450,'2013'!$D$4:$I$249,6,FALSE),0)</f>
        <v>0</v>
      </c>
      <c r="BM450" s="1737">
        <f>IFERROR(VLOOKUP($A450,'2012'!$D$3:$O$172,2,FALSE),0)</f>
        <v>0</v>
      </c>
      <c r="BN450" s="1691">
        <f>IFERROR(VLOOKUP($A450,'2012'!$D$3:$O$172,3,FALSE),0)</f>
        <v>0</v>
      </c>
      <c r="BO450" s="1743">
        <f>IFERROR(VLOOKUP($A450,'2012'!$D$3:$O$172,4,FALSE),0)</f>
        <v>0</v>
      </c>
      <c r="BP450" s="1700">
        <f>IFERROR(VLOOKUP($A450,'2012'!$D$3:$O$172,5,FALSE),0)</f>
        <v>0</v>
      </c>
      <c r="BQ450" s="1691">
        <f>IFERROR(VLOOKUP($A450,'2012'!$D$3:$O$172,6,FALSE),0)</f>
        <v>0</v>
      </c>
      <c r="BR450" s="1691">
        <f>IFERROR(VLOOKUP($A450,'2012'!$D$3:$O$172,7,FALSE),0)</f>
        <v>0</v>
      </c>
      <c r="BS450" s="1691">
        <f>IFERROR(VLOOKUP($A450,'2012'!$D$3:$O$172,8,FALSE),0)</f>
        <v>0</v>
      </c>
      <c r="BT450" s="1740">
        <f>IFERROR(VLOOKUP($A450,'2012'!$D$3:$O$172,9,FALSE),0)</f>
        <v>0</v>
      </c>
      <c r="BX450" s="1700">
        <f>IFERROR(VLOOKUP($A450,'2011'!$D$4:$I$251,2,FALSE),0)</f>
        <v>0</v>
      </c>
      <c r="BY450" s="1691">
        <f>IFERROR(VLOOKUP($A450,'2011'!$D$4:$I$251,3,FALSE),0)</f>
        <v>0</v>
      </c>
      <c r="BZ450" s="1691">
        <f>IFERROR(VLOOKUP($A450,'2011'!$D$4:$I$251,4,FALSE),0)</f>
        <v>0</v>
      </c>
      <c r="CA450" s="1691">
        <f>IFERROR(VLOOKUP($A450,'2011'!$D$4:$I$251,5,FALSE),0)</f>
        <v>0</v>
      </c>
      <c r="CB450" s="1740">
        <f>IFERROR(VLOOKUP($A450,'2011'!$D$4:$I$251,6,FALSE),0)</f>
        <v>0</v>
      </c>
      <c r="CC450" s="1700">
        <f>IFERROR(VLOOKUP($A450,'2010'!$C$3:$H$234,2,FALSE),0)</f>
        <v>37</v>
      </c>
      <c r="CD450" s="1691">
        <f>IFERROR(VLOOKUP($A450,'2010'!$C$3:$H$234,3,FALSE),0)</f>
        <v>7</v>
      </c>
      <c r="CE450" s="1691">
        <f>IFERROR(VLOOKUP($A450,'2010'!$C$3:$H$234,4,FALSE),0)</f>
        <v>14</v>
      </c>
      <c r="CF450" s="1691">
        <f>IFERROR(VLOOKUP($A450,'2010'!$C$3:$H$234,5,FALSE),0)</f>
        <v>1</v>
      </c>
      <c r="CG450" s="1740">
        <f>IFERROR(VLOOKUP($A450,'2010'!$C$3:$H$234,6,FALSE),0)</f>
        <v>0.3783783783783784</v>
      </c>
      <c r="CH450" s="1700">
        <f>IFERROR(VLOOKUP($A450,'2009'!$C$3:$H$242,2,FALSE),0)</f>
        <v>20</v>
      </c>
      <c r="CI450" s="1691">
        <f>IFERROR(VLOOKUP($A450,'2009'!$C$3:$H$242,3,FALSE),0)</f>
        <v>3</v>
      </c>
      <c r="CJ450" s="1691">
        <f>IFERROR(VLOOKUP($A450,'2009'!$C$3:$H$242,4,FALSE),0)</f>
        <v>12</v>
      </c>
      <c r="CK450" s="1691">
        <f>IFERROR(VLOOKUP($A450,'2009'!$C$3:$H$242,5,FALSE),0)</f>
        <v>1</v>
      </c>
      <c r="CL450" s="1740">
        <f>IFERROR(VLOOKUP($A450,'2009'!$C$3:$H$242,6,FALSE),0)</f>
        <v>0.6</v>
      </c>
      <c r="CM450" s="1700">
        <f>IFERROR(VLOOKUP($A450,'2008'!$C$3:$H$229,2,FALSE),0)</f>
        <v>0</v>
      </c>
      <c r="CN450" s="1691">
        <f>IFERROR(VLOOKUP($A450,'2008'!$C$3:$H$229,3,FALSE),0)</f>
        <v>0</v>
      </c>
      <c r="CO450" s="1691">
        <f>IFERROR(VLOOKUP($A450,'2008'!$C$3:$H$229,4,FALSE),0)</f>
        <v>0</v>
      </c>
      <c r="CP450" s="1691">
        <f>IFERROR(VLOOKUP($A450,'2008'!$C$3:$H$229,5,FALSE),0)</f>
        <v>0</v>
      </c>
      <c r="CQ450" s="1740">
        <f>IFERROR(VLOOKUP($A450,'2008'!$C$3:$H$229,6,FALSE),0)</f>
        <v>0</v>
      </c>
      <c r="CR450" s="1700">
        <f>IFERROR(VLOOKUP($A450,'2007'!$C$3:$M$238,7,FALSE),0)</f>
        <v>0</v>
      </c>
      <c r="CS450" s="1691">
        <f>IFERROR(VLOOKUP($A450,'2007'!$C$3:$M$238,8,FALSE),0)</f>
        <v>0</v>
      </c>
      <c r="CT450" s="1691">
        <f>IFERROR(VLOOKUP($A450,'2007'!$C$3:$M$238,9,FALSE),0)</f>
        <v>0</v>
      </c>
      <c r="CU450" s="1691">
        <f>IFERROR(VLOOKUP($A450,'2007'!$C$3:$M$238,10,FALSE),0)</f>
        <v>0</v>
      </c>
      <c r="CV450" s="1740">
        <f>IFERROR(VLOOKUP($A450,'2007'!$C$3:$M$238,11,FALSE),0)</f>
        <v>0</v>
      </c>
      <c r="CW450" s="1700">
        <f>IFERROR(VLOOKUP($A450,'2006'!$A$2:$F$200,2,FALSE),0)</f>
        <v>0</v>
      </c>
      <c r="CX450" s="1691">
        <f>IFERROR(VLOOKUP($A450,'2006'!$A$2:$F$200,4,FALSE),0)</f>
        <v>0</v>
      </c>
      <c r="CY450" s="1691">
        <f>IFERROR(VLOOKUP($A450,'2006'!$A$2:$F$200,5,FALSE),0)</f>
        <v>0</v>
      </c>
      <c r="CZ450" s="1740">
        <f>IFERROR(VLOOKUP($A450,'2006'!$A$2:$F$200,6,FALSE),0)</f>
        <v>0</v>
      </c>
      <c r="DA450" s="1700">
        <f>IFERROR(VLOOKUP($A450,'2005'!$C$3:$M$205,8,FALSE),0)</f>
        <v>0</v>
      </c>
      <c r="DB450" s="1691">
        <f>IFERROR(VLOOKUP($A450,'2005'!$C$3:$M$205,9,FALSE),0)</f>
        <v>0</v>
      </c>
      <c r="DC450" s="1691">
        <f>IFERROR(VLOOKUP($A450,'2005'!$C$3:$M$205,10,FALSE),0)</f>
        <v>0</v>
      </c>
      <c r="DD450" s="1740">
        <f>IFERROR(VLOOKUP($A450,'2005'!$C$3:$M$205,11,FALSE),0)</f>
        <v>0</v>
      </c>
      <c r="DE450" s="1700">
        <f>IFERROR(VLOOKUP($A450,'2004'!$C$3:$M$213,8,FALSE),0)</f>
        <v>0</v>
      </c>
      <c r="DF450" s="1691">
        <f>IFERROR(VLOOKUP($A450,'2004'!$C$3:$M$213,9,FALSE),0)</f>
        <v>0</v>
      </c>
      <c r="DG450" s="1691">
        <f>IFERROR(VLOOKUP($A450,'2004'!$C$3:$M$213,10,FALSE),0)</f>
        <v>0</v>
      </c>
      <c r="DH450" s="1740">
        <f>IFERROR(VLOOKUP($A450,'2004'!$C$3:$M$213,11,FALSE),0)</f>
        <v>0</v>
      </c>
      <c r="DI450" s="1700">
        <f>IFERROR(VLOOKUP($A450,'2003'!$C$3:$Q$214,12,FALSE),0)</f>
        <v>0</v>
      </c>
      <c r="DJ450" s="1691">
        <f>IFERROR(VLOOKUP($A450,'2003'!$C$3:$Q$214,13,FALSE),0)</f>
        <v>0</v>
      </c>
      <c r="DK450" s="1691">
        <f>IFERROR(VLOOKUP($A450,'2003'!$C$3:$Q$214,14,FALSE),0)</f>
        <v>0</v>
      </c>
      <c r="DL450" s="1740">
        <f>IFERROR(VLOOKUP($A450,'2003'!$C$3:$Q$214,15,FALSE),0)</f>
        <v>0</v>
      </c>
      <c r="DM450" s="1700">
        <f>IFERROR(VLOOKUP($A450,'2002'!$D$3:$R$214,12,FALSE),0)</f>
        <v>0</v>
      </c>
      <c r="DN450" s="1691">
        <f>IFERROR(VLOOKUP($A450,'2002'!$D$3:$R$214,13,FALSE),0)</f>
        <v>0</v>
      </c>
      <c r="DO450" s="1691">
        <f>IFERROR(VLOOKUP($A450,'2002'!$D$3:$R$214,14,FALSE),0)</f>
        <v>0</v>
      </c>
      <c r="DP450" s="1788">
        <f>IFERROR(VLOOKUP($A450,'2002'!$D$3:$R$214,15,FALSE),0)</f>
        <v>0</v>
      </c>
      <c r="DQ450" s="1700">
        <f>IFERROR(VLOOKUP($A450,'Pre 2002'!$C$3:$CK$382,84,FALSE),0)</f>
        <v>0</v>
      </c>
      <c r="DR450" s="1695">
        <f>IFERROR(VLOOKUP($A450,'Pre 2002'!$C$3:$CK$382,85,FALSE),0)</f>
        <v>0</v>
      </c>
      <c r="DS450" s="1695">
        <f>IFERROR(VLOOKUP($A450,'Pre 2002'!$C$3:$CK$382,86,FALSE),0)</f>
        <v>0</v>
      </c>
      <c r="DT450" s="1790">
        <f>IFERROR(VLOOKUP($A450,'Pre 2002'!$C$3:$CK$382,87,FALSE),0)</f>
        <v>0</v>
      </c>
      <c r="DU450" s="1741">
        <f>IFERROR(VLOOKUP(A450,'Pre 2002'!$C$3:$CG$382,83,FALSE),0)</f>
        <v>0</v>
      </c>
    </row>
    <row r="451" spans="1:125">
      <c r="A451" s="1779" t="s">
        <v>2280</v>
      </c>
      <c r="B451" s="1562">
        <f t="shared" ref="B451:B514" si="176">SUM(O451,T451,Y451,AD451,AI451,AN451,AS451,AX451,BC451,BH451,BP451,BX451,CC451,CH451,CM451,CR451,CW451,DA451,DE451,DI451,DM451,DQ451)</f>
        <v>178</v>
      </c>
      <c r="C451" s="1562">
        <f t="shared" ref="C451:C514" si="177">SUM(Q451,V451,AA451,AF451,AK451,AP451,AU451,AZ451,BE451,BJ451,BR451,BZ451,CE451,CJ451,CO451,CT451,CX451,DB451,DF451,DJ451,DN451,DR451)</f>
        <v>80</v>
      </c>
      <c r="D451" s="1562">
        <f t="shared" ref="D451:D514" si="178">SUM(R451,W451,AB451,AG451,AL451,AQ451,AV451,BA451,BF451,BK451,BS451,CA451,CF451,CK451,CP451,CU451,CY451,DC451,DG451,DK451,DO451,DS451)</f>
        <v>2</v>
      </c>
      <c r="E451" s="1563">
        <f t="shared" ref="E451:E514" si="179">IF(B451=0,0,C451/B451)</f>
        <v>0.449438202247191</v>
      </c>
      <c r="F451" s="1786">
        <f t="shared" ref="F451:F514" si="180">IF(O451&gt;0,1,0)+IF(T451&gt;0,1,0)+IF(Y451&gt;0,1,0)+IF(AD451&gt;0,1,0)+IF(AI451&gt;0,1,0)+IF(AN451&gt;0,1,0)+IF(AS451&gt;0,1,0)+IF(AX451&gt;0,1,0)+IF(BC451&gt;0,1,0)+IF(BH451&gt;0,1,0)+IF(BP451&gt;0,1,0)+IF(BX451&gt;0,1,0)+IF(CC451&gt;0,1,0)+IF(CH451&gt;0,1,0)+IF(CM451&gt;0,1,0)+IF(CR451&gt;0,1,0)+IF(CW451&gt;0,1,0)+IF(DA451&gt;0,1,0)+IF(DE451&gt;0,1,0)+IF(DI451&gt;0,1,0)+IF(DM451&gt;0,1,0)+DU451</f>
        <v>3</v>
      </c>
      <c r="G451" s="1595">
        <v>2019</v>
      </c>
      <c r="H451" s="1817"/>
      <c r="I451" s="1734"/>
      <c r="J451" s="1734"/>
      <c r="K451" s="1734"/>
      <c r="L451" s="1734"/>
      <c r="O451" s="1700">
        <f>IFERROR(VLOOKUP($A451,'2022'!$B$2:$K$174,3,FALSE),0)</f>
        <v>50</v>
      </c>
      <c r="P451" s="1858">
        <f>IFERROR(VLOOKUP($A451,'2022'!$B$2:$K$174,4,FALSE),0)</f>
        <v>8</v>
      </c>
      <c r="Q451" s="1858">
        <f>IFERROR(VLOOKUP($A451,'2022'!$B$2:$K$174,5,FALSE),0)</f>
        <v>22</v>
      </c>
      <c r="R451" s="1858">
        <f>IFERROR(VLOOKUP($A451,'2022'!$B$2:$K$174,8,FALSE),0)</f>
        <v>0</v>
      </c>
      <c r="S451" s="1740">
        <f>IFERROR(VLOOKUP($A451,'2022'!$B$2:$K$174,10,FALSE),0)</f>
        <v>0.44</v>
      </c>
      <c r="T451" s="1700">
        <f>IFERROR(VLOOKUP($A451,'2021'!$B$2:$K$174,3,FALSE),0)</f>
        <v>0</v>
      </c>
      <c r="U451" s="1843">
        <f>IFERROR(VLOOKUP($A451,'2021'!$B$2:$K$174,4,FALSE),0)</f>
        <v>0</v>
      </c>
      <c r="V451" s="1843">
        <f>IFERROR(VLOOKUP($A451,'2021'!$B$2:$K$174,5,FALSE),0)</f>
        <v>0</v>
      </c>
      <c r="W451" s="1843">
        <f>IFERROR(VLOOKUP($A451,'2021'!$B$2:$K$174,8,FALSE),0)</f>
        <v>0</v>
      </c>
      <c r="X451" s="1740">
        <f>IFERROR(VLOOKUP($A451,'2021'!$B$2:$K$174,10,FALSE),0)</f>
        <v>0</v>
      </c>
      <c r="Y451" s="1700">
        <f>IFERROR(VLOOKUP($A451,'2020'!$B$2:$K$170,3,FALSE),0)</f>
        <v>63</v>
      </c>
      <c r="Z451" s="1829">
        <f>IFERROR(VLOOKUP($A451,'2020'!$B$2:$K$170,4,FALSE),0)</f>
        <v>16</v>
      </c>
      <c r="AA451" s="1829">
        <f>IFERROR(VLOOKUP($A451,'2020'!$B$2:$K$170,5,FALSE),0)</f>
        <v>29</v>
      </c>
      <c r="AB451" s="1829">
        <f>IFERROR(VLOOKUP($A451,'2020'!$B$2:$K$170,8,FALSE),0)</f>
        <v>0</v>
      </c>
      <c r="AC451" s="1740">
        <f>IFERROR(VLOOKUP($A451,'2020'!$B$2:$K$170,10,FALSE),0)</f>
        <v>0.46</v>
      </c>
      <c r="AD451" s="1700">
        <f>IFERROR(VLOOKUP($A451,'2019'!$B$2:$K$170,3,FALSE),0)</f>
        <v>65</v>
      </c>
      <c r="AE451" s="1823">
        <f>IFERROR(VLOOKUP($A451,'2019'!$B$2:$K$170,4,FALSE),0)</f>
        <v>17</v>
      </c>
      <c r="AF451" s="1823">
        <f>IFERROR(VLOOKUP($A451,'2019'!$B$2:$K$170,5,FALSE),0)</f>
        <v>29</v>
      </c>
      <c r="AG451" s="1823">
        <f>IFERROR(VLOOKUP($A451,'2019'!$B$2:$K$170,8,FALSE),0)</f>
        <v>2</v>
      </c>
      <c r="AH451" s="1740">
        <f>IFERROR(VLOOKUP($A451,'2019'!$B$2:$K$170,10,FALSE),0)</f>
        <v>0.44600000000000001</v>
      </c>
      <c r="DT451" s="1858"/>
    </row>
    <row r="452" spans="1:125">
      <c r="A452" s="1778" t="s">
        <v>1338</v>
      </c>
      <c r="B452" s="1562">
        <f t="shared" si="176"/>
        <v>233</v>
      </c>
      <c r="C452" s="1562">
        <f t="shared" si="177"/>
        <v>104</v>
      </c>
      <c r="D452" s="1562">
        <f t="shared" si="178"/>
        <v>2</v>
      </c>
      <c r="E452" s="1563">
        <f t="shared" si="179"/>
        <v>0.44635193133047213</v>
      </c>
      <c r="F452" s="1786">
        <f t="shared" si="180"/>
        <v>5</v>
      </c>
      <c r="G452" s="1595">
        <v>2010</v>
      </c>
      <c r="H452" s="1567">
        <f t="shared" ref="H452:H464" si="181">IF(BC452&gt;0,1,0)+IF(BH452&gt;0,1,0)+IF(BP452&gt;0,1,0)+IF(BX452&gt;0,1,0)+IF(CC452&gt;0,1,0)+IF(CH452&gt;0,1,0)+IF(CM452&gt;0,1,0)+IF(CR452&gt;0,1,0)+IF(CW452&gt;0,1,0)+IF(DA452&gt;0,1,0)+IF(DE452&gt;0,1,0)+IF(DI452&gt;0,1,0)+IF(DM452&gt;0,1,0)+DU452</f>
        <v>4</v>
      </c>
      <c r="I452" s="1734">
        <f t="shared" ref="I452:I464" si="182">SUM(BC452,BH452,BP452,BX452,CC452,CH452,CM452,CR452,CW452,DA452,DE452,DI452,DM452,DQ452)</f>
        <v>192</v>
      </c>
      <c r="J452" s="1734">
        <f t="shared" ref="J452:J464" si="183">SUM(BE452,BJ452,BR452,BZ452,CE452,CJ452,CO452,CT452,CX452,DB452,DF452,DJ452,DN452,DR452)</f>
        <v>88</v>
      </c>
      <c r="K452" s="1734">
        <f t="shared" ref="K452:K464" si="184">SUM(BF452,BK452,BS452,CA452,CF452,CK452,CP452,CU452,CY452,DC452,DG452,DK452,DO452,DS452)</f>
        <v>2</v>
      </c>
      <c r="L452" s="1806">
        <f t="shared" ref="L452:L464" si="185">IF(I452=0,0,J452/I452)</f>
        <v>0.45833333333333331</v>
      </c>
      <c r="O452" s="1700">
        <f>IFERROR(VLOOKUP($A452,'2022'!$B$2:$K$174,3,FALSE),0)</f>
        <v>0</v>
      </c>
      <c r="P452" s="1858">
        <f>IFERROR(VLOOKUP($A452,'2022'!$B$2:$K$174,4,FALSE),0)</f>
        <v>0</v>
      </c>
      <c r="Q452" s="1858">
        <f>IFERROR(VLOOKUP($A452,'2022'!$B$2:$K$174,5,FALSE),0)</f>
        <v>0</v>
      </c>
      <c r="R452" s="1858">
        <f>IFERROR(VLOOKUP($A452,'2022'!$B$2:$K$174,8,FALSE),0)</f>
        <v>0</v>
      </c>
      <c r="S452" s="1740">
        <f>IFERROR(VLOOKUP($A452,'2022'!$B$2:$K$174,10,FALSE),0)</f>
        <v>0</v>
      </c>
      <c r="T452" s="1700">
        <f>IFERROR(VLOOKUP($A452,'2021'!$B$2:$K$174,3,FALSE),0)</f>
        <v>0</v>
      </c>
      <c r="U452" s="1843">
        <f>IFERROR(VLOOKUP($A452,'2021'!$B$2:$K$174,4,FALSE),0)</f>
        <v>0</v>
      </c>
      <c r="V452" s="1843">
        <f>IFERROR(VLOOKUP($A452,'2021'!$B$2:$K$174,5,FALSE),0)</f>
        <v>0</v>
      </c>
      <c r="W452" s="1843">
        <f>IFERROR(VLOOKUP($A452,'2021'!$B$2:$K$174,8,FALSE),0)</f>
        <v>0</v>
      </c>
      <c r="X452" s="1740">
        <f>IFERROR(VLOOKUP($A452,'2021'!$B$2:$K$174,10,FALSE),0)</f>
        <v>0</v>
      </c>
      <c r="Y452" s="1700">
        <f>IFERROR(VLOOKUP($A452,'2020'!$B$2:$K$170,3,FALSE),0)</f>
        <v>0</v>
      </c>
      <c r="Z452" s="1829">
        <f>IFERROR(VLOOKUP($A452,'2020'!$B$2:$K$170,4,FALSE),0)</f>
        <v>0</v>
      </c>
      <c r="AA452" s="1829">
        <f>IFERROR(VLOOKUP($A452,'2020'!$B$2:$K$170,5,FALSE),0)</f>
        <v>0</v>
      </c>
      <c r="AB452" s="1829">
        <f>IFERROR(VLOOKUP($A452,'2020'!$B$2:$K$170,8,FALSE),0)</f>
        <v>0</v>
      </c>
      <c r="AC452" s="1740">
        <f>IFERROR(VLOOKUP($A452,'2020'!$B$2:$K$170,10,FALSE),0)</f>
        <v>0</v>
      </c>
      <c r="AD452" s="1700">
        <f>IFERROR(VLOOKUP($A452,'2019'!$B$2:$K$170,3,FALSE),0)</f>
        <v>0</v>
      </c>
      <c r="AE452" s="1823">
        <f>IFERROR(VLOOKUP($A452,'2019'!$B$2:$K$170,4,FALSE),0)</f>
        <v>0</v>
      </c>
      <c r="AF452" s="1823">
        <f>IFERROR(VLOOKUP($A452,'2019'!$B$2:$K$170,5,FALSE),0)</f>
        <v>0</v>
      </c>
      <c r="AG452" s="1823">
        <f>IFERROR(VLOOKUP($A452,'2019'!$B$2:$K$170,8,FALSE),0)</f>
        <v>0</v>
      </c>
      <c r="AH452" s="1740">
        <f>IFERROR(VLOOKUP($A452,'2019'!$B$2:$K$170,10,FALSE),0)</f>
        <v>0</v>
      </c>
      <c r="AI452" s="1700">
        <f>IFERROR(VLOOKUP($A452,'2018'!$B$2:$K$170,3,FALSE),0)</f>
        <v>0</v>
      </c>
      <c r="AJ452" s="1821">
        <f>IFERROR(VLOOKUP($A452,'2018'!$B$2:$K$170,4,FALSE),0)</f>
        <v>0</v>
      </c>
      <c r="AK452" s="1821">
        <f>IFERROR(VLOOKUP($A452,'2018'!$B$2:$K$170,5,FALSE),0)</f>
        <v>0</v>
      </c>
      <c r="AL452" s="1821">
        <f>IFERROR(VLOOKUP($A452,'2018'!$B$2:$K$170,8,FALSE),0)</f>
        <v>0</v>
      </c>
      <c r="AM452" s="1740">
        <f>IFERROR(VLOOKUP($A452,'2018'!$B$2:$K$170,10,FALSE),0)</f>
        <v>0</v>
      </c>
      <c r="AN452" s="1700">
        <f>IFERROR(VLOOKUP($A452,'2017'!$B$2:$J$163,2,FALSE),0)</f>
        <v>0</v>
      </c>
      <c r="AO452" s="1815">
        <f>IFERROR(VLOOKUP($A452,'2017'!$B$2:$J$163,3,FALSE),0)</f>
        <v>0</v>
      </c>
      <c r="AP452" s="1815">
        <f>IFERROR(VLOOKUP($A452,'2017'!$B$2:$J$163,4,FALSE),0)</f>
        <v>0</v>
      </c>
      <c r="AQ452" s="1815">
        <f>IFERROR(VLOOKUP($A452,'2017'!$B$2:$J$163,7,FALSE),0)</f>
        <v>0</v>
      </c>
      <c r="AR452" s="1740">
        <f>IFERROR(VLOOKUP($A452,'2017'!$B$2:$J$163,9,FALSE),0)</f>
        <v>0</v>
      </c>
      <c r="AS452" s="1700">
        <f>IFERROR(VLOOKUP($A452,'2016'!$B$2:$K$165,3,FALSE),0)</f>
        <v>0</v>
      </c>
      <c r="AT452" s="1796">
        <f>IFERROR(VLOOKUP($A452,'2016'!$B$2:$K$165,4,FALSE),0)</f>
        <v>0</v>
      </c>
      <c r="AU452" s="1796">
        <f>IFERROR(VLOOKUP($A452,'2016'!$B$2:$K$165,5,FALSE),0)</f>
        <v>0</v>
      </c>
      <c r="AV452" s="1796">
        <f>IFERROR(VLOOKUP($A452,'2016'!$B$2:$K$165,8,FALSE),0)</f>
        <v>0</v>
      </c>
      <c r="AW452" s="1740">
        <f>IFERROR(VLOOKUP($A452,'2016'!$B$2:$K$165,10,FALSE),0)</f>
        <v>0</v>
      </c>
      <c r="AX452" s="1700">
        <f>IFERROR(VLOOKUP($A452,'2015'!$B$2:$K$165,3,FALSE),0)</f>
        <v>41</v>
      </c>
      <c r="AY452" s="1695">
        <f>IFERROR(VLOOKUP($A452,'2015'!$B$2:$K$165,4,FALSE),0)</f>
        <v>11</v>
      </c>
      <c r="AZ452" s="1695">
        <f>IFERROR(VLOOKUP($A452,'2015'!$B$2:$K$165,5,FALSE),0)</f>
        <v>16</v>
      </c>
      <c r="BA452" s="1695">
        <f>IFERROR(VLOOKUP($A452,'2015'!$B$2:$K$165,8,FALSE),0)</f>
        <v>0</v>
      </c>
      <c r="BB452" s="1740">
        <f>IFERROR(VLOOKUP($A452,'2015'!$B$2:$K$165,10,FALSE),0)</f>
        <v>0.3902439024390244</v>
      </c>
      <c r="BC452" s="1700">
        <f>IFERROR(VLOOKUP($A452,'2014'!$B$2:$K$157,3,FALSE),0)</f>
        <v>0</v>
      </c>
      <c r="BD452" s="1691">
        <f>IFERROR(VLOOKUP($A452,'2014'!$B$2:$K$157,4,FALSE),0)</f>
        <v>0</v>
      </c>
      <c r="BE452" s="1691">
        <f>IFERROR(VLOOKUP($A452,'2014'!$B$2:$K$157,5,FALSE),0)</f>
        <v>0</v>
      </c>
      <c r="BF452" s="1691">
        <f>IFERROR(VLOOKUP($A452,'2014'!$B$2:$K$157,8,FALSE),0)</f>
        <v>0</v>
      </c>
      <c r="BG452" s="1740">
        <f>IFERROR(VLOOKUP($A452,'2014'!$B$2:$K$157,10,FALSE),0)</f>
        <v>0</v>
      </c>
      <c r="BH452" s="1700">
        <f>IFERROR(VLOOKUP($A452,'2013'!$D$4:$I$249,2,FALSE),0)</f>
        <v>57</v>
      </c>
      <c r="BI452" s="1691">
        <f>IFERROR(VLOOKUP($A452,'2013'!$D$4:$I$249,3,FALSE),0)</f>
        <v>11</v>
      </c>
      <c r="BJ452" s="1691">
        <f>IFERROR(VLOOKUP($A452,'2013'!$D$4:$I$249,4,FALSE),0)</f>
        <v>25</v>
      </c>
      <c r="BK452" s="1691">
        <f>IFERROR(VLOOKUP($A452,'2013'!$D$4:$I$249,5,FALSE),0)</f>
        <v>0</v>
      </c>
      <c r="BL452" s="1740">
        <f>IFERROR(VLOOKUP($A452,'2013'!$D$4:$I$249,6,FALSE),0)</f>
        <v>0.43859649122807015</v>
      </c>
      <c r="BM452" s="1737">
        <f>IFERROR(VLOOKUP($A452,'2012'!$D$3:$O$172,2,FALSE),0)</f>
        <v>135</v>
      </c>
      <c r="BN452" s="1691">
        <f>IFERROR(VLOOKUP($A452,'2012'!$D$3:$O$172,3,FALSE),0)</f>
        <v>63</v>
      </c>
      <c r="BO452" s="1743">
        <f>IFERROR(VLOOKUP($A452,'2012'!$D$3:$O$172,4,FALSE),0)</f>
        <v>2</v>
      </c>
      <c r="BP452" s="1700">
        <f>IFERROR(VLOOKUP($A452,'2012'!$D$3:$O$172,5,FALSE),0)</f>
        <v>50</v>
      </c>
      <c r="BQ452" s="1691">
        <f>IFERROR(VLOOKUP($A452,'2012'!$D$3:$O$172,6,FALSE),0)</f>
        <v>16</v>
      </c>
      <c r="BR452" s="1691">
        <f>IFERROR(VLOOKUP($A452,'2012'!$D$3:$O$172,7,FALSE),0)</f>
        <v>29</v>
      </c>
      <c r="BS452" s="1691">
        <f>IFERROR(VLOOKUP($A452,'2012'!$D$3:$O$172,8,FALSE),0)</f>
        <v>1</v>
      </c>
      <c r="BT452" s="1740">
        <f>IFERROR(VLOOKUP($A452,'2012'!$D$3:$O$172,9,FALSE),0)</f>
        <v>0.57999999999999996</v>
      </c>
      <c r="BU452" s="1737">
        <f>IFERROR(VLOOKUP($A452,'2012'!$D$3:$O$172,10,FALSE),0)</f>
        <v>85</v>
      </c>
      <c r="BV452" s="1691">
        <f>IFERROR(VLOOKUP($A452,'2012'!$D$3:$O$172,11,FALSE),0)</f>
        <v>34</v>
      </c>
      <c r="BW452" s="1743">
        <f>IFERROR(VLOOKUP($A452,'2012'!$D$3:$O$172,12,FALSE),0)</f>
        <v>1</v>
      </c>
      <c r="BX452" s="1700">
        <f>IFERROR(VLOOKUP($A452,'2011'!$D$4:$I$251,2,FALSE),0)</f>
        <v>52</v>
      </c>
      <c r="BY452" s="1691">
        <f>IFERROR(VLOOKUP($A452,'2011'!$D$4:$I$251,3,FALSE),0)</f>
        <v>15</v>
      </c>
      <c r="BZ452" s="1691">
        <f>IFERROR(VLOOKUP($A452,'2011'!$D$4:$I$251,4,FALSE),0)</f>
        <v>27</v>
      </c>
      <c r="CA452" s="1691">
        <f>IFERROR(VLOOKUP($A452,'2011'!$D$4:$I$251,5,FALSE),0)</f>
        <v>0</v>
      </c>
      <c r="CB452" s="1740">
        <f>IFERROR(VLOOKUP($A452,'2011'!$D$4:$I$251,6,FALSE),0)</f>
        <v>0.51923076923076927</v>
      </c>
      <c r="CC452" s="1700">
        <f>IFERROR(VLOOKUP($A452,'2010'!$C$3:$H$234,2,FALSE),0)</f>
        <v>33</v>
      </c>
      <c r="CD452" s="1691">
        <f>IFERROR(VLOOKUP($A452,'2010'!$C$3:$H$234,3,FALSE),0)</f>
        <v>7</v>
      </c>
      <c r="CE452" s="1691">
        <f>IFERROR(VLOOKUP($A452,'2010'!$C$3:$H$234,4,FALSE),0)</f>
        <v>7</v>
      </c>
      <c r="CF452" s="1691">
        <f>IFERROR(VLOOKUP($A452,'2010'!$C$3:$H$234,5,FALSE),0)</f>
        <v>1</v>
      </c>
      <c r="CG452" s="1740">
        <f>IFERROR(VLOOKUP($A452,'2010'!$C$3:$H$234,6,FALSE),0)</f>
        <v>0.21212121212121213</v>
      </c>
      <c r="CH452" s="1700">
        <f>IFERROR(VLOOKUP($A452,'2009'!$C$3:$H$242,2,FALSE),0)</f>
        <v>0</v>
      </c>
      <c r="CI452" s="1691">
        <f>IFERROR(VLOOKUP($A452,'2009'!$C$3:$H$242,3,FALSE),0)</f>
        <v>0</v>
      </c>
      <c r="CJ452" s="1691">
        <f>IFERROR(VLOOKUP($A452,'2009'!$C$3:$H$242,4,FALSE),0)</f>
        <v>0</v>
      </c>
      <c r="CK452" s="1691">
        <f>IFERROR(VLOOKUP($A452,'2009'!$C$3:$H$242,5,FALSE),0)</f>
        <v>0</v>
      </c>
      <c r="CL452" s="1740">
        <f>IFERROR(VLOOKUP($A452,'2009'!$C$3:$H$242,6,FALSE),0)</f>
        <v>0</v>
      </c>
      <c r="CM452" s="1700">
        <f>IFERROR(VLOOKUP($A452,'2008'!$C$3:$H$229,2,FALSE),0)</f>
        <v>0</v>
      </c>
      <c r="CN452" s="1691">
        <f>IFERROR(VLOOKUP($A452,'2008'!$C$3:$H$229,3,FALSE),0)</f>
        <v>0</v>
      </c>
      <c r="CO452" s="1691">
        <f>IFERROR(VLOOKUP($A452,'2008'!$C$3:$H$229,4,FALSE),0)</f>
        <v>0</v>
      </c>
      <c r="CP452" s="1691">
        <f>IFERROR(VLOOKUP($A452,'2008'!$C$3:$H$229,5,FALSE),0)</f>
        <v>0</v>
      </c>
      <c r="CQ452" s="1740">
        <f>IFERROR(VLOOKUP($A452,'2008'!$C$3:$H$229,6,FALSE),0)</f>
        <v>0</v>
      </c>
      <c r="CR452" s="1700">
        <f>IFERROR(VLOOKUP($A452,'2007'!$C$3:$M$238,7,FALSE),0)</f>
        <v>0</v>
      </c>
      <c r="CS452" s="1691">
        <f>IFERROR(VLOOKUP($A452,'2007'!$C$3:$M$238,8,FALSE),0)</f>
        <v>0</v>
      </c>
      <c r="CT452" s="1691">
        <f>IFERROR(VLOOKUP($A452,'2007'!$C$3:$M$238,9,FALSE),0)</f>
        <v>0</v>
      </c>
      <c r="CU452" s="1691">
        <f>IFERROR(VLOOKUP($A452,'2007'!$C$3:$M$238,10,FALSE),0)</f>
        <v>0</v>
      </c>
      <c r="CV452" s="1740">
        <f>IFERROR(VLOOKUP($A452,'2007'!$C$3:$M$238,11,FALSE),0)</f>
        <v>0</v>
      </c>
      <c r="CW452" s="1700">
        <f>IFERROR(VLOOKUP($A452,'2006'!$A$2:$F$200,2,FALSE),0)</f>
        <v>0</v>
      </c>
      <c r="CX452" s="1691">
        <f>IFERROR(VLOOKUP($A452,'2006'!$A$2:$F$200,4,FALSE),0)</f>
        <v>0</v>
      </c>
      <c r="CY452" s="1691">
        <f>IFERROR(VLOOKUP($A452,'2006'!$A$2:$F$200,5,FALSE),0)</f>
        <v>0</v>
      </c>
      <c r="CZ452" s="1740">
        <f>IFERROR(VLOOKUP($A452,'2006'!$A$2:$F$200,6,FALSE),0)</f>
        <v>0</v>
      </c>
      <c r="DA452" s="1700">
        <f>IFERROR(VLOOKUP($A452,'2005'!$C$3:$M$205,8,FALSE),0)</f>
        <v>0</v>
      </c>
      <c r="DB452" s="1691">
        <f>IFERROR(VLOOKUP($A452,'2005'!$C$3:$M$205,9,FALSE),0)</f>
        <v>0</v>
      </c>
      <c r="DC452" s="1691">
        <f>IFERROR(VLOOKUP($A452,'2005'!$C$3:$M$205,10,FALSE),0)</f>
        <v>0</v>
      </c>
      <c r="DD452" s="1740">
        <f>IFERROR(VLOOKUP($A452,'2005'!$C$3:$M$205,11,FALSE),0)</f>
        <v>0</v>
      </c>
      <c r="DE452" s="1700">
        <f>IFERROR(VLOOKUP($A452,'2004'!$C$3:$M$213,8,FALSE),0)</f>
        <v>0</v>
      </c>
      <c r="DF452" s="1691">
        <f>IFERROR(VLOOKUP($A452,'2004'!$C$3:$M$213,9,FALSE),0)</f>
        <v>0</v>
      </c>
      <c r="DG452" s="1691">
        <f>IFERROR(VLOOKUP($A452,'2004'!$C$3:$M$213,10,FALSE),0)</f>
        <v>0</v>
      </c>
      <c r="DH452" s="1740">
        <f>IFERROR(VLOOKUP($A452,'2004'!$C$3:$M$213,11,FALSE),0)</f>
        <v>0</v>
      </c>
      <c r="DI452" s="1700">
        <f>IFERROR(VLOOKUP($A452,'2003'!$C$3:$Q$214,12,FALSE),0)</f>
        <v>0</v>
      </c>
      <c r="DJ452" s="1691">
        <f>IFERROR(VLOOKUP($A452,'2003'!$C$3:$Q$214,13,FALSE),0)</f>
        <v>0</v>
      </c>
      <c r="DK452" s="1691">
        <f>IFERROR(VLOOKUP($A452,'2003'!$C$3:$Q$214,14,FALSE),0)</f>
        <v>0</v>
      </c>
      <c r="DL452" s="1740">
        <f>IFERROR(VLOOKUP($A452,'2003'!$C$3:$Q$214,15,FALSE),0)</f>
        <v>0</v>
      </c>
      <c r="DM452" s="1700">
        <f>IFERROR(VLOOKUP($A452,'2002'!$D$3:$R$214,12,FALSE),0)</f>
        <v>0</v>
      </c>
      <c r="DN452" s="1691">
        <f>IFERROR(VLOOKUP($A452,'2002'!$D$3:$R$214,13,FALSE),0)</f>
        <v>0</v>
      </c>
      <c r="DO452" s="1691">
        <f>IFERROR(VLOOKUP($A452,'2002'!$D$3:$R$214,14,FALSE),0)</f>
        <v>0</v>
      </c>
      <c r="DP452" s="1788">
        <f>IFERROR(VLOOKUP($A452,'2002'!$D$3:$R$214,15,FALSE),0)</f>
        <v>0</v>
      </c>
      <c r="DQ452" s="1700">
        <f>IFERROR(VLOOKUP($A452,'Pre 2002'!$C$3:$CK$382,84,FALSE),0)</f>
        <v>0</v>
      </c>
      <c r="DR452" s="1695">
        <f>IFERROR(VLOOKUP($A452,'Pre 2002'!$C$3:$CK$382,85,FALSE),0)</f>
        <v>0</v>
      </c>
      <c r="DS452" s="1695">
        <f>IFERROR(VLOOKUP($A452,'Pre 2002'!$C$3:$CK$382,86,FALSE),0)</f>
        <v>0</v>
      </c>
      <c r="DT452" s="1790">
        <f>IFERROR(VLOOKUP($A452,'Pre 2002'!$C$3:$CK$382,87,FALSE),0)</f>
        <v>0</v>
      </c>
      <c r="DU452" s="1741">
        <f>IFERROR(VLOOKUP(A452,'Pre 2002'!$C$3:$CG$382,83,FALSE),0)</f>
        <v>0</v>
      </c>
    </row>
    <row r="453" spans="1:125">
      <c r="A453" s="1778" t="s">
        <v>2053</v>
      </c>
      <c r="B453" s="1562">
        <f t="shared" si="176"/>
        <v>189</v>
      </c>
      <c r="C453" s="1562">
        <f t="shared" si="177"/>
        <v>84</v>
      </c>
      <c r="D453" s="1562">
        <f t="shared" si="178"/>
        <v>2</v>
      </c>
      <c r="E453" s="1563">
        <f t="shared" si="179"/>
        <v>0.44444444444444442</v>
      </c>
      <c r="F453" s="1786">
        <f t="shared" si="180"/>
        <v>4</v>
      </c>
      <c r="G453" s="1595" t="s">
        <v>2159</v>
      </c>
      <c r="H453" s="1567">
        <f t="shared" si="181"/>
        <v>4</v>
      </c>
      <c r="I453" s="1734">
        <f t="shared" si="182"/>
        <v>189</v>
      </c>
      <c r="J453" s="1734">
        <f t="shared" si="183"/>
        <v>84</v>
      </c>
      <c r="K453" s="1734">
        <f t="shared" si="184"/>
        <v>2</v>
      </c>
      <c r="L453" s="1806">
        <f t="shared" si="185"/>
        <v>0.44444444444444442</v>
      </c>
      <c r="O453" s="1700">
        <f>IFERROR(VLOOKUP($A453,'2022'!$B$2:$K$174,3,FALSE),0)</f>
        <v>0</v>
      </c>
      <c r="P453" s="1858">
        <f>IFERROR(VLOOKUP($A453,'2022'!$B$2:$K$174,4,FALSE),0)</f>
        <v>0</v>
      </c>
      <c r="Q453" s="1858">
        <f>IFERROR(VLOOKUP($A453,'2022'!$B$2:$K$174,5,FALSE),0)</f>
        <v>0</v>
      </c>
      <c r="R453" s="1858">
        <f>IFERROR(VLOOKUP($A453,'2022'!$B$2:$K$174,8,FALSE),0)</f>
        <v>0</v>
      </c>
      <c r="S453" s="1740">
        <f>IFERROR(VLOOKUP($A453,'2022'!$B$2:$K$174,10,FALSE),0)</f>
        <v>0</v>
      </c>
      <c r="T453" s="1700">
        <f>IFERROR(VLOOKUP($A453,'2021'!$B$2:$K$174,3,FALSE),0)</f>
        <v>0</v>
      </c>
      <c r="U453" s="1843">
        <f>IFERROR(VLOOKUP($A453,'2021'!$B$2:$K$174,4,FALSE),0)</f>
        <v>0</v>
      </c>
      <c r="V453" s="1843">
        <f>IFERROR(VLOOKUP($A453,'2021'!$B$2:$K$174,5,FALSE),0)</f>
        <v>0</v>
      </c>
      <c r="W453" s="1843">
        <f>IFERROR(VLOOKUP($A453,'2021'!$B$2:$K$174,8,FALSE),0)</f>
        <v>0</v>
      </c>
      <c r="X453" s="1740">
        <f>IFERROR(VLOOKUP($A453,'2021'!$B$2:$K$174,10,FALSE),0)</f>
        <v>0</v>
      </c>
      <c r="Y453" s="1700">
        <f>IFERROR(VLOOKUP($A453,'2020'!$B$2:$K$170,3,FALSE),0)</f>
        <v>0</v>
      </c>
      <c r="Z453" s="1829">
        <f>IFERROR(VLOOKUP($A453,'2020'!$B$2:$K$170,4,FALSE),0)</f>
        <v>0</v>
      </c>
      <c r="AA453" s="1829">
        <f>IFERROR(VLOOKUP($A453,'2020'!$B$2:$K$170,5,FALSE),0)</f>
        <v>0</v>
      </c>
      <c r="AB453" s="1829">
        <f>IFERROR(VLOOKUP($A453,'2020'!$B$2:$K$170,8,FALSE),0)</f>
        <v>0</v>
      </c>
      <c r="AC453" s="1740">
        <f>IFERROR(VLOOKUP($A453,'2020'!$B$2:$K$170,10,FALSE),0)</f>
        <v>0</v>
      </c>
      <c r="AD453" s="1700">
        <f>IFERROR(VLOOKUP($A453,'2019'!$B$2:$K$170,3,FALSE),0)</f>
        <v>0</v>
      </c>
      <c r="AE453" s="1823">
        <f>IFERROR(VLOOKUP($A453,'2019'!$B$2:$K$170,4,FALSE),0)</f>
        <v>0</v>
      </c>
      <c r="AF453" s="1823">
        <f>IFERROR(VLOOKUP($A453,'2019'!$B$2:$K$170,5,FALSE),0)</f>
        <v>0</v>
      </c>
      <c r="AG453" s="1823">
        <f>IFERROR(VLOOKUP($A453,'2019'!$B$2:$K$170,8,FALSE),0)</f>
        <v>0</v>
      </c>
      <c r="AH453" s="1740">
        <f>IFERROR(VLOOKUP($A453,'2019'!$B$2:$K$170,10,FALSE),0)</f>
        <v>0</v>
      </c>
      <c r="AI453" s="1700">
        <f>IFERROR(VLOOKUP($A453,'2018'!$B$2:$K$170,3,FALSE),0)</f>
        <v>0</v>
      </c>
      <c r="AJ453" s="1821">
        <f>IFERROR(VLOOKUP($A453,'2018'!$B$2:$K$170,4,FALSE),0)</f>
        <v>0</v>
      </c>
      <c r="AK453" s="1821">
        <f>IFERROR(VLOOKUP($A453,'2018'!$B$2:$K$170,5,FALSE),0)</f>
        <v>0</v>
      </c>
      <c r="AL453" s="1821">
        <f>IFERROR(VLOOKUP($A453,'2018'!$B$2:$K$170,8,FALSE),0)</f>
        <v>0</v>
      </c>
      <c r="AM453" s="1740">
        <f>IFERROR(VLOOKUP($A453,'2018'!$B$2:$K$170,10,FALSE),0)</f>
        <v>0</v>
      </c>
      <c r="AN453" s="1700">
        <f>IFERROR(VLOOKUP($A453,'2017'!$B$2:$J$163,2,FALSE),0)</f>
        <v>0</v>
      </c>
      <c r="AO453" s="1815">
        <f>IFERROR(VLOOKUP($A453,'2017'!$B$2:$J$163,3,FALSE),0)</f>
        <v>0</v>
      </c>
      <c r="AP453" s="1815">
        <f>IFERROR(VLOOKUP($A453,'2017'!$B$2:$J$163,4,FALSE),0)</f>
        <v>0</v>
      </c>
      <c r="AQ453" s="1815">
        <f>IFERROR(VLOOKUP($A453,'2017'!$B$2:$J$163,7,FALSE),0)</f>
        <v>0</v>
      </c>
      <c r="AR453" s="1740">
        <f>IFERROR(VLOOKUP($A453,'2017'!$B$2:$J$163,9,FALSE),0)</f>
        <v>0</v>
      </c>
      <c r="AS453" s="1700">
        <f>IFERROR(VLOOKUP($A453,'2016'!$B$2:$K$165,3,FALSE),0)</f>
        <v>0</v>
      </c>
      <c r="AT453" s="1796">
        <f>IFERROR(VLOOKUP($A453,'2016'!$B$2:$K$165,4,FALSE),0)</f>
        <v>0</v>
      </c>
      <c r="AU453" s="1796">
        <f>IFERROR(VLOOKUP($A453,'2016'!$B$2:$K$165,5,FALSE),0)</f>
        <v>0</v>
      </c>
      <c r="AV453" s="1796">
        <f>IFERROR(VLOOKUP($A453,'2016'!$B$2:$K$165,8,FALSE),0)</f>
        <v>0</v>
      </c>
      <c r="AW453" s="1740">
        <f>IFERROR(VLOOKUP($A453,'2016'!$B$2:$K$165,10,FALSE),0)</f>
        <v>0</v>
      </c>
      <c r="AX453" s="1700">
        <f>IFERROR(VLOOKUP($A453,'2015'!$B$2:$K$165,3,FALSE),0)</f>
        <v>0</v>
      </c>
      <c r="AY453" s="1695">
        <f>IFERROR(VLOOKUP($A453,'2015'!$B$2:$K$165,4,FALSE),0)</f>
        <v>0</v>
      </c>
      <c r="AZ453" s="1695">
        <f>IFERROR(VLOOKUP($A453,'2015'!$B$2:$K$165,5,FALSE),0)</f>
        <v>0</v>
      </c>
      <c r="BA453" s="1695">
        <f>IFERROR(VLOOKUP($A453,'2015'!$B$2:$K$165,8,FALSE),0)</f>
        <v>0</v>
      </c>
      <c r="BB453" s="1740">
        <f>IFERROR(VLOOKUP($A453,'2015'!$B$2:$K$165,10,FALSE),0)</f>
        <v>0</v>
      </c>
      <c r="BC453" s="1700">
        <f>IFERROR(VLOOKUP($A453,'2014'!$B$2:$K$157,3,FALSE),0)</f>
        <v>0</v>
      </c>
      <c r="BD453" s="1691">
        <f>IFERROR(VLOOKUP($A453,'2014'!$B$2:$K$157,4,FALSE),0)</f>
        <v>0</v>
      </c>
      <c r="BE453" s="1691">
        <f>IFERROR(VLOOKUP($A453,'2014'!$B$2:$K$157,5,FALSE),0)</f>
        <v>0</v>
      </c>
      <c r="BF453" s="1691">
        <f>IFERROR(VLOOKUP($A453,'2014'!$B$2:$K$157,8,FALSE),0)</f>
        <v>0</v>
      </c>
      <c r="BG453" s="1740">
        <f>IFERROR(VLOOKUP($A453,'2014'!$B$2:$K$157,10,FALSE),0)</f>
        <v>0</v>
      </c>
      <c r="BH453" s="1700">
        <f>IFERROR(VLOOKUP($A453,'2013'!$D$4:$I$249,2,FALSE),0)</f>
        <v>0</v>
      </c>
      <c r="BI453" s="1691">
        <f>IFERROR(VLOOKUP($A453,'2013'!$D$4:$I$249,3,FALSE),0)</f>
        <v>0</v>
      </c>
      <c r="BJ453" s="1691">
        <f>IFERROR(VLOOKUP($A453,'2013'!$D$4:$I$249,4,FALSE),0)</f>
        <v>0</v>
      </c>
      <c r="BK453" s="1691">
        <f>IFERROR(VLOOKUP($A453,'2013'!$D$4:$I$249,5,FALSE),0)</f>
        <v>0</v>
      </c>
      <c r="BL453" s="1740">
        <f>IFERROR(VLOOKUP($A453,'2013'!$D$4:$I$249,6,FALSE),0)</f>
        <v>0</v>
      </c>
      <c r="BM453" s="1737">
        <f>IFERROR(VLOOKUP($A453,'2012'!$D$3:$O$172,2,FALSE),0)</f>
        <v>0</v>
      </c>
      <c r="BN453" s="1691">
        <f>IFERROR(VLOOKUP($A453,'2012'!$D$3:$O$172,3,FALSE),0)</f>
        <v>0</v>
      </c>
      <c r="BO453" s="1743">
        <f>IFERROR(VLOOKUP($A453,'2012'!$D$3:$O$172,4,FALSE),0)</f>
        <v>0</v>
      </c>
      <c r="BP453" s="1700">
        <f>IFERROR(VLOOKUP($A453,'2012'!$D$3:$O$172,5,FALSE),0)</f>
        <v>0</v>
      </c>
      <c r="BQ453" s="1691">
        <f>IFERROR(VLOOKUP($A453,'2012'!$D$3:$O$172,6,FALSE),0)</f>
        <v>0</v>
      </c>
      <c r="BR453" s="1691">
        <f>IFERROR(VLOOKUP($A453,'2012'!$D$3:$O$172,7,FALSE),0)</f>
        <v>0</v>
      </c>
      <c r="BS453" s="1691">
        <f>IFERROR(VLOOKUP($A453,'2012'!$D$3:$O$172,8,FALSE),0)</f>
        <v>0</v>
      </c>
      <c r="BT453" s="1740">
        <f>IFERROR(VLOOKUP($A453,'2012'!$D$3:$O$172,9,FALSE),0)</f>
        <v>0</v>
      </c>
      <c r="BX453" s="1700">
        <f>IFERROR(VLOOKUP($A453,'2011'!$D$4:$I$251,2,FALSE),0)</f>
        <v>0</v>
      </c>
      <c r="BY453" s="1691">
        <f>IFERROR(VLOOKUP($A453,'2011'!$D$4:$I$251,3,FALSE),0)</f>
        <v>0</v>
      </c>
      <c r="BZ453" s="1691">
        <f>IFERROR(VLOOKUP($A453,'2011'!$D$4:$I$251,4,FALSE),0)</f>
        <v>0</v>
      </c>
      <c r="CA453" s="1691">
        <f>IFERROR(VLOOKUP($A453,'2011'!$D$4:$I$251,5,FALSE),0)</f>
        <v>0</v>
      </c>
      <c r="CB453" s="1740">
        <f>IFERROR(VLOOKUP($A453,'2011'!$D$4:$I$251,6,FALSE),0)</f>
        <v>0</v>
      </c>
      <c r="CC453" s="1700">
        <f>IFERROR(VLOOKUP($A453,'2010'!$C$3:$H$234,2,FALSE),0)</f>
        <v>0</v>
      </c>
      <c r="CD453" s="1691">
        <f>IFERROR(VLOOKUP($A453,'2010'!$C$3:$H$234,3,FALSE),0)</f>
        <v>0</v>
      </c>
      <c r="CE453" s="1691">
        <f>IFERROR(VLOOKUP($A453,'2010'!$C$3:$H$234,4,FALSE),0)</f>
        <v>0</v>
      </c>
      <c r="CF453" s="1691">
        <f>IFERROR(VLOOKUP($A453,'2010'!$C$3:$H$234,5,FALSE),0)</f>
        <v>0</v>
      </c>
      <c r="CG453" s="1740">
        <f>IFERROR(VLOOKUP($A453,'2010'!$C$3:$H$234,6,FALSE),0)</f>
        <v>0</v>
      </c>
      <c r="CH453" s="1700">
        <f>IFERROR(VLOOKUP($A453,'2009'!$C$3:$H$242,2,FALSE),0)</f>
        <v>0</v>
      </c>
      <c r="CI453" s="1691">
        <f>IFERROR(VLOOKUP($A453,'2009'!$C$3:$H$242,3,FALSE),0)</f>
        <v>0</v>
      </c>
      <c r="CJ453" s="1691">
        <f>IFERROR(VLOOKUP($A453,'2009'!$C$3:$H$242,4,FALSE),0)</f>
        <v>0</v>
      </c>
      <c r="CK453" s="1691">
        <f>IFERROR(VLOOKUP($A453,'2009'!$C$3:$H$242,5,FALSE),0)</f>
        <v>0</v>
      </c>
      <c r="CL453" s="1740">
        <f>IFERROR(VLOOKUP($A453,'2009'!$C$3:$H$242,6,FALSE),0)</f>
        <v>0</v>
      </c>
      <c r="CM453" s="1700">
        <f>IFERROR(VLOOKUP($A453,'2008'!$C$3:$H$229,2,FALSE),0)</f>
        <v>0</v>
      </c>
      <c r="CN453" s="1691">
        <f>IFERROR(VLOOKUP($A453,'2008'!$C$3:$H$229,3,FALSE),0)</f>
        <v>0</v>
      </c>
      <c r="CO453" s="1691">
        <f>IFERROR(VLOOKUP($A453,'2008'!$C$3:$H$229,4,FALSE),0)</f>
        <v>0</v>
      </c>
      <c r="CP453" s="1691">
        <f>IFERROR(VLOOKUP($A453,'2008'!$C$3:$H$229,5,FALSE),0)</f>
        <v>0</v>
      </c>
      <c r="CQ453" s="1740">
        <f>IFERROR(VLOOKUP($A453,'2008'!$C$3:$H$229,6,FALSE),0)</f>
        <v>0</v>
      </c>
      <c r="CR453" s="1700">
        <f>IFERROR(VLOOKUP($A453,'2007'!$C$3:$M$238,7,FALSE),0)</f>
        <v>0</v>
      </c>
      <c r="CS453" s="1691">
        <f>IFERROR(VLOOKUP($A453,'2007'!$C$3:$M$238,8,FALSE),0)</f>
        <v>0</v>
      </c>
      <c r="CT453" s="1691">
        <f>IFERROR(VLOOKUP($A453,'2007'!$C$3:$M$238,9,FALSE),0)</f>
        <v>0</v>
      </c>
      <c r="CU453" s="1691">
        <f>IFERROR(VLOOKUP($A453,'2007'!$C$3:$M$238,10,FALSE),0)</f>
        <v>0</v>
      </c>
      <c r="CV453" s="1740">
        <f>IFERROR(VLOOKUP($A453,'2007'!$C$3:$M$238,11,FALSE),0)</f>
        <v>0</v>
      </c>
      <c r="CW453" s="1700">
        <f>IFERROR(VLOOKUP($A453,'2006'!$A$2:$F$200,2,FALSE),0)</f>
        <v>0</v>
      </c>
      <c r="CX453" s="1691">
        <f>IFERROR(VLOOKUP($A453,'2006'!$A$2:$F$200,4,FALSE),0)</f>
        <v>0</v>
      </c>
      <c r="CY453" s="1691">
        <f>IFERROR(VLOOKUP($A453,'2006'!$A$2:$F$200,5,FALSE),0)</f>
        <v>0</v>
      </c>
      <c r="CZ453" s="1740">
        <f>IFERROR(VLOOKUP($A453,'2006'!$A$2:$F$200,6,FALSE),0)</f>
        <v>0</v>
      </c>
      <c r="DA453" s="1700">
        <f>IFERROR(VLOOKUP($A453,'2005'!$C$3:$M$205,8,FALSE),0)</f>
        <v>0</v>
      </c>
      <c r="DB453" s="1691">
        <f>IFERROR(VLOOKUP($A453,'2005'!$C$3:$M$205,9,FALSE),0)</f>
        <v>0</v>
      </c>
      <c r="DC453" s="1691">
        <f>IFERROR(VLOOKUP($A453,'2005'!$C$3:$M$205,10,FALSE),0)</f>
        <v>0</v>
      </c>
      <c r="DD453" s="1740">
        <f>IFERROR(VLOOKUP($A453,'2005'!$C$3:$M$205,11,FALSE),0)</f>
        <v>0</v>
      </c>
      <c r="DE453" s="1700">
        <f>IFERROR(VLOOKUP($A453,'2004'!$C$3:$M$213,8,FALSE),0)</f>
        <v>0</v>
      </c>
      <c r="DF453" s="1691">
        <f>IFERROR(VLOOKUP($A453,'2004'!$C$3:$M$213,9,FALSE),0)</f>
        <v>0</v>
      </c>
      <c r="DG453" s="1691">
        <f>IFERROR(VLOOKUP($A453,'2004'!$C$3:$M$213,10,FALSE),0)</f>
        <v>0</v>
      </c>
      <c r="DH453" s="1740">
        <f>IFERROR(VLOOKUP($A453,'2004'!$C$3:$M$213,11,FALSE),0)</f>
        <v>0</v>
      </c>
      <c r="DI453" s="1700">
        <f>IFERROR(VLOOKUP($A453,'2003'!$C$3:$Q$214,12,FALSE),0)</f>
        <v>0</v>
      </c>
      <c r="DJ453" s="1691">
        <f>IFERROR(VLOOKUP($A453,'2003'!$C$3:$Q$214,13,FALSE),0)</f>
        <v>0</v>
      </c>
      <c r="DK453" s="1691">
        <f>IFERROR(VLOOKUP($A453,'2003'!$C$3:$Q$214,14,FALSE),0)</f>
        <v>0</v>
      </c>
      <c r="DL453" s="1740">
        <f>IFERROR(VLOOKUP($A453,'2003'!$C$3:$Q$214,15,FALSE),0)</f>
        <v>0</v>
      </c>
      <c r="DM453" s="1700">
        <f>IFERROR(VLOOKUP($A453,'2002'!$D$3:$R$214,12,FALSE),0)</f>
        <v>45</v>
      </c>
      <c r="DN453" s="1691">
        <f>IFERROR(VLOOKUP($A453,'2002'!$D$3:$R$214,13,FALSE),0)</f>
        <v>19</v>
      </c>
      <c r="DO453" s="1691">
        <f>IFERROR(VLOOKUP($A453,'2002'!$D$3:$R$214,14,FALSE),0)</f>
        <v>0</v>
      </c>
      <c r="DP453" s="1788">
        <f>IFERROR(VLOOKUP($A453,'2002'!$D$3:$R$214,15,FALSE),0)</f>
        <v>0.42222222222222222</v>
      </c>
      <c r="DQ453" s="1700">
        <f>IFERROR(VLOOKUP($A453,'Pre 2002'!$C$3:$CK$382,84,FALSE),0)</f>
        <v>144</v>
      </c>
      <c r="DR453" s="1695">
        <f>IFERROR(VLOOKUP($A453,'Pre 2002'!$C$3:$CK$382,85,FALSE),0)</f>
        <v>65</v>
      </c>
      <c r="DS453" s="1695">
        <f>IFERROR(VLOOKUP($A453,'Pre 2002'!$C$3:$CK$382,86,FALSE),0)</f>
        <v>2</v>
      </c>
      <c r="DT453" s="1790">
        <f>IFERROR(VLOOKUP($A453,'Pre 2002'!$C$3:$CK$382,87,FALSE),0)</f>
        <v>0.4513888888888889</v>
      </c>
      <c r="DU453" s="1741">
        <f>IFERROR(VLOOKUP(A453,'Pre 2002'!$C$3:$CG$382,83,FALSE),0)</f>
        <v>3</v>
      </c>
    </row>
    <row r="454" spans="1:125">
      <c r="A454" s="1778" t="s">
        <v>1886</v>
      </c>
      <c r="B454" s="1562">
        <f t="shared" si="176"/>
        <v>214</v>
      </c>
      <c r="C454" s="1562">
        <f t="shared" si="177"/>
        <v>94</v>
      </c>
      <c r="D454" s="1562">
        <f t="shared" si="178"/>
        <v>2</v>
      </c>
      <c r="E454" s="1563">
        <f t="shared" si="179"/>
        <v>0.43925233644859812</v>
      </c>
      <c r="F454" s="1786">
        <f t="shared" si="180"/>
        <v>6</v>
      </c>
      <c r="G454" s="1595" t="s">
        <v>2159</v>
      </c>
      <c r="H454" s="1567">
        <f t="shared" si="181"/>
        <v>6</v>
      </c>
      <c r="I454" s="1734">
        <f t="shared" si="182"/>
        <v>214</v>
      </c>
      <c r="J454" s="1734">
        <f t="shared" si="183"/>
        <v>94</v>
      </c>
      <c r="K454" s="1734">
        <f t="shared" si="184"/>
        <v>2</v>
      </c>
      <c r="L454" s="1806">
        <f t="shared" si="185"/>
        <v>0.43925233644859812</v>
      </c>
      <c r="O454" s="1700">
        <f>IFERROR(VLOOKUP($A454,'2022'!$B$2:$K$174,3,FALSE),0)</f>
        <v>0</v>
      </c>
      <c r="P454" s="1858">
        <f>IFERROR(VLOOKUP($A454,'2022'!$B$2:$K$174,4,FALSE),0)</f>
        <v>0</v>
      </c>
      <c r="Q454" s="1858">
        <f>IFERROR(VLOOKUP($A454,'2022'!$B$2:$K$174,5,FALSE),0)</f>
        <v>0</v>
      </c>
      <c r="R454" s="1858">
        <f>IFERROR(VLOOKUP($A454,'2022'!$B$2:$K$174,8,FALSE),0)</f>
        <v>0</v>
      </c>
      <c r="S454" s="1740">
        <f>IFERROR(VLOOKUP($A454,'2022'!$B$2:$K$174,10,FALSE),0)</f>
        <v>0</v>
      </c>
      <c r="T454" s="1700">
        <f>IFERROR(VLOOKUP($A454,'2021'!$B$2:$K$174,3,FALSE),0)</f>
        <v>0</v>
      </c>
      <c r="U454" s="1843">
        <f>IFERROR(VLOOKUP($A454,'2021'!$B$2:$K$174,4,FALSE),0)</f>
        <v>0</v>
      </c>
      <c r="V454" s="1843">
        <f>IFERROR(VLOOKUP($A454,'2021'!$B$2:$K$174,5,FALSE),0)</f>
        <v>0</v>
      </c>
      <c r="W454" s="1843">
        <f>IFERROR(VLOOKUP($A454,'2021'!$B$2:$K$174,8,FALSE),0)</f>
        <v>0</v>
      </c>
      <c r="X454" s="1740">
        <f>IFERROR(VLOOKUP($A454,'2021'!$B$2:$K$174,10,FALSE),0)</f>
        <v>0</v>
      </c>
      <c r="Y454" s="1700">
        <f>IFERROR(VLOOKUP($A454,'2020'!$B$2:$K$170,3,FALSE),0)</f>
        <v>0</v>
      </c>
      <c r="Z454" s="1829">
        <f>IFERROR(VLOOKUP($A454,'2020'!$B$2:$K$170,4,FALSE),0)</f>
        <v>0</v>
      </c>
      <c r="AA454" s="1829">
        <f>IFERROR(VLOOKUP($A454,'2020'!$B$2:$K$170,5,FALSE),0)</f>
        <v>0</v>
      </c>
      <c r="AB454" s="1829">
        <f>IFERROR(VLOOKUP($A454,'2020'!$B$2:$K$170,8,FALSE),0)</f>
        <v>0</v>
      </c>
      <c r="AC454" s="1740">
        <f>IFERROR(VLOOKUP($A454,'2020'!$B$2:$K$170,10,FALSE),0)</f>
        <v>0</v>
      </c>
      <c r="AD454" s="1700">
        <f>IFERROR(VLOOKUP($A454,'2019'!$B$2:$K$170,3,FALSE),0)</f>
        <v>0</v>
      </c>
      <c r="AE454" s="1823">
        <f>IFERROR(VLOOKUP($A454,'2019'!$B$2:$K$170,4,FALSE),0)</f>
        <v>0</v>
      </c>
      <c r="AF454" s="1823">
        <f>IFERROR(VLOOKUP($A454,'2019'!$B$2:$K$170,5,FALSE),0)</f>
        <v>0</v>
      </c>
      <c r="AG454" s="1823">
        <f>IFERROR(VLOOKUP($A454,'2019'!$B$2:$K$170,8,FALSE),0)</f>
        <v>0</v>
      </c>
      <c r="AH454" s="1740">
        <f>IFERROR(VLOOKUP($A454,'2019'!$B$2:$K$170,10,FALSE),0)</f>
        <v>0</v>
      </c>
      <c r="AI454" s="1700">
        <f>IFERROR(VLOOKUP($A454,'2018'!$B$2:$K$170,3,FALSE),0)</f>
        <v>0</v>
      </c>
      <c r="AJ454" s="1821">
        <f>IFERROR(VLOOKUP($A454,'2018'!$B$2:$K$170,4,FALSE),0)</f>
        <v>0</v>
      </c>
      <c r="AK454" s="1821">
        <f>IFERROR(VLOOKUP($A454,'2018'!$B$2:$K$170,5,FALSE),0)</f>
        <v>0</v>
      </c>
      <c r="AL454" s="1821">
        <f>IFERROR(VLOOKUP($A454,'2018'!$B$2:$K$170,8,FALSE),0)</f>
        <v>0</v>
      </c>
      <c r="AM454" s="1740">
        <f>IFERROR(VLOOKUP($A454,'2018'!$B$2:$K$170,10,FALSE),0)</f>
        <v>0</v>
      </c>
      <c r="AN454" s="1700">
        <f>IFERROR(VLOOKUP($A454,'2017'!$B$2:$J$163,2,FALSE),0)</f>
        <v>0</v>
      </c>
      <c r="AO454" s="1815">
        <f>IFERROR(VLOOKUP($A454,'2017'!$B$2:$J$163,3,FALSE),0)</f>
        <v>0</v>
      </c>
      <c r="AP454" s="1815">
        <f>IFERROR(VLOOKUP($A454,'2017'!$B$2:$J$163,4,FALSE),0)</f>
        <v>0</v>
      </c>
      <c r="AQ454" s="1815">
        <f>IFERROR(VLOOKUP($A454,'2017'!$B$2:$J$163,7,FALSE),0)</f>
        <v>0</v>
      </c>
      <c r="AR454" s="1740">
        <f>IFERROR(VLOOKUP($A454,'2017'!$B$2:$J$163,9,FALSE),0)</f>
        <v>0</v>
      </c>
      <c r="AS454" s="1700">
        <f>IFERROR(VLOOKUP($A454,'2016'!$B$2:$K$165,3,FALSE),0)</f>
        <v>0</v>
      </c>
      <c r="AT454" s="1796">
        <f>IFERROR(VLOOKUP($A454,'2016'!$B$2:$K$165,4,FALSE),0)</f>
        <v>0</v>
      </c>
      <c r="AU454" s="1796">
        <f>IFERROR(VLOOKUP($A454,'2016'!$B$2:$K$165,5,FALSE),0)</f>
        <v>0</v>
      </c>
      <c r="AV454" s="1796">
        <f>IFERROR(VLOOKUP($A454,'2016'!$B$2:$K$165,8,FALSE),0)</f>
        <v>0</v>
      </c>
      <c r="AW454" s="1740">
        <f>IFERROR(VLOOKUP($A454,'2016'!$B$2:$K$165,10,FALSE),0)</f>
        <v>0</v>
      </c>
      <c r="AX454" s="1700">
        <f>IFERROR(VLOOKUP($A454,'2015'!$B$2:$K$165,3,FALSE),0)</f>
        <v>0</v>
      </c>
      <c r="AY454" s="1695">
        <f>IFERROR(VLOOKUP($A454,'2015'!$B$2:$K$165,4,FALSE),0)</f>
        <v>0</v>
      </c>
      <c r="AZ454" s="1695">
        <f>IFERROR(VLOOKUP($A454,'2015'!$B$2:$K$165,5,FALSE),0)</f>
        <v>0</v>
      </c>
      <c r="BA454" s="1695">
        <f>IFERROR(VLOOKUP($A454,'2015'!$B$2:$K$165,8,FALSE),0)</f>
        <v>0</v>
      </c>
      <c r="BB454" s="1740">
        <f>IFERROR(VLOOKUP($A454,'2015'!$B$2:$K$165,10,FALSE),0)</f>
        <v>0</v>
      </c>
      <c r="BC454" s="1700">
        <f>IFERROR(VLOOKUP($A454,'2014'!$B$2:$K$157,3,FALSE),0)</f>
        <v>0</v>
      </c>
      <c r="BD454" s="1691">
        <f>IFERROR(VLOOKUP($A454,'2014'!$B$2:$K$157,4,FALSE),0)</f>
        <v>0</v>
      </c>
      <c r="BE454" s="1691">
        <f>IFERROR(VLOOKUP($A454,'2014'!$B$2:$K$157,5,FALSE),0)</f>
        <v>0</v>
      </c>
      <c r="BF454" s="1691">
        <f>IFERROR(VLOOKUP($A454,'2014'!$B$2:$K$157,8,FALSE),0)</f>
        <v>0</v>
      </c>
      <c r="BG454" s="1740">
        <f>IFERROR(VLOOKUP($A454,'2014'!$B$2:$K$157,10,FALSE),0)</f>
        <v>0</v>
      </c>
      <c r="BH454" s="1700">
        <f>IFERROR(VLOOKUP($A454,'2013'!$D$4:$I$249,2,FALSE),0)</f>
        <v>0</v>
      </c>
      <c r="BI454" s="1691">
        <f>IFERROR(VLOOKUP($A454,'2013'!$D$4:$I$249,3,FALSE),0)</f>
        <v>0</v>
      </c>
      <c r="BJ454" s="1691">
        <f>IFERROR(VLOOKUP($A454,'2013'!$D$4:$I$249,4,FALSE),0)</f>
        <v>0</v>
      </c>
      <c r="BK454" s="1691">
        <f>IFERROR(VLOOKUP($A454,'2013'!$D$4:$I$249,5,FALSE),0)</f>
        <v>0</v>
      </c>
      <c r="BL454" s="1740">
        <f>IFERROR(VLOOKUP($A454,'2013'!$D$4:$I$249,6,FALSE),0)</f>
        <v>0</v>
      </c>
      <c r="BM454" s="1737">
        <f>IFERROR(VLOOKUP($A454,'2012'!$D$3:$O$172,2,FALSE),0)</f>
        <v>0</v>
      </c>
      <c r="BN454" s="1691">
        <f>IFERROR(VLOOKUP($A454,'2012'!$D$3:$O$172,3,FALSE),0)</f>
        <v>0</v>
      </c>
      <c r="BO454" s="1743">
        <f>IFERROR(VLOOKUP($A454,'2012'!$D$3:$O$172,4,FALSE),0)</f>
        <v>0</v>
      </c>
      <c r="BP454" s="1700">
        <f>IFERROR(VLOOKUP($A454,'2012'!$D$3:$O$172,5,FALSE),0)</f>
        <v>0</v>
      </c>
      <c r="BQ454" s="1691">
        <f>IFERROR(VLOOKUP($A454,'2012'!$D$3:$O$172,6,FALSE),0)</f>
        <v>0</v>
      </c>
      <c r="BR454" s="1691">
        <f>IFERROR(VLOOKUP($A454,'2012'!$D$3:$O$172,7,FALSE),0)</f>
        <v>0</v>
      </c>
      <c r="BS454" s="1691">
        <f>IFERROR(VLOOKUP($A454,'2012'!$D$3:$O$172,8,FALSE),0)</f>
        <v>0</v>
      </c>
      <c r="BT454" s="1740">
        <f>IFERROR(VLOOKUP($A454,'2012'!$D$3:$O$172,9,FALSE),0)</f>
        <v>0</v>
      </c>
      <c r="BX454" s="1700">
        <f>IFERROR(VLOOKUP($A454,'2011'!$D$4:$I$251,2,FALSE),0)</f>
        <v>0</v>
      </c>
      <c r="BY454" s="1691">
        <f>IFERROR(VLOOKUP($A454,'2011'!$D$4:$I$251,3,FALSE),0)</f>
        <v>0</v>
      </c>
      <c r="BZ454" s="1691">
        <f>IFERROR(VLOOKUP($A454,'2011'!$D$4:$I$251,4,FALSE),0)</f>
        <v>0</v>
      </c>
      <c r="CA454" s="1691">
        <f>IFERROR(VLOOKUP($A454,'2011'!$D$4:$I$251,5,FALSE),0)</f>
        <v>0</v>
      </c>
      <c r="CB454" s="1740">
        <f>IFERROR(VLOOKUP($A454,'2011'!$D$4:$I$251,6,FALSE),0)</f>
        <v>0</v>
      </c>
      <c r="CC454" s="1700">
        <f>IFERROR(VLOOKUP($A454,'2010'!$C$3:$H$234,2,FALSE),0)</f>
        <v>0</v>
      </c>
      <c r="CD454" s="1691">
        <f>IFERROR(VLOOKUP($A454,'2010'!$C$3:$H$234,3,FALSE),0)</f>
        <v>0</v>
      </c>
      <c r="CE454" s="1691">
        <f>IFERROR(VLOOKUP($A454,'2010'!$C$3:$H$234,4,FALSE),0)</f>
        <v>0</v>
      </c>
      <c r="CF454" s="1691">
        <f>IFERROR(VLOOKUP($A454,'2010'!$C$3:$H$234,5,FALSE),0)</f>
        <v>0</v>
      </c>
      <c r="CG454" s="1740">
        <f>IFERROR(VLOOKUP($A454,'2010'!$C$3:$H$234,6,FALSE),0)</f>
        <v>0</v>
      </c>
      <c r="CH454" s="1700">
        <f>IFERROR(VLOOKUP($A454,'2009'!$C$3:$H$242,2,FALSE),0)</f>
        <v>0</v>
      </c>
      <c r="CI454" s="1691">
        <f>IFERROR(VLOOKUP($A454,'2009'!$C$3:$H$242,3,FALSE),0)</f>
        <v>0</v>
      </c>
      <c r="CJ454" s="1691">
        <f>IFERROR(VLOOKUP($A454,'2009'!$C$3:$H$242,4,FALSE),0)</f>
        <v>0</v>
      </c>
      <c r="CK454" s="1691">
        <f>IFERROR(VLOOKUP($A454,'2009'!$C$3:$H$242,5,FALSE),0)</f>
        <v>0</v>
      </c>
      <c r="CL454" s="1740">
        <f>IFERROR(VLOOKUP($A454,'2009'!$C$3:$H$242,6,FALSE),0)</f>
        <v>0</v>
      </c>
      <c r="CM454" s="1700">
        <f>IFERROR(VLOOKUP($A454,'2008'!$C$3:$H$229,2,FALSE),0)</f>
        <v>0</v>
      </c>
      <c r="CN454" s="1691">
        <f>IFERROR(VLOOKUP($A454,'2008'!$C$3:$H$229,3,FALSE),0)</f>
        <v>0</v>
      </c>
      <c r="CO454" s="1691">
        <f>IFERROR(VLOOKUP($A454,'2008'!$C$3:$H$229,4,FALSE),0)</f>
        <v>0</v>
      </c>
      <c r="CP454" s="1691">
        <f>IFERROR(VLOOKUP($A454,'2008'!$C$3:$H$229,5,FALSE),0)</f>
        <v>0</v>
      </c>
      <c r="CQ454" s="1740">
        <f>IFERROR(VLOOKUP($A454,'2008'!$C$3:$H$229,6,FALSE),0)</f>
        <v>0</v>
      </c>
      <c r="CR454" s="1700">
        <f>IFERROR(VLOOKUP($A454,'2007'!$C$3:$M$238,7,FALSE),0)</f>
        <v>0</v>
      </c>
      <c r="CS454" s="1691">
        <f>IFERROR(VLOOKUP($A454,'2007'!$C$3:$M$238,8,FALSE),0)</f>
        <v>0</v>
      </c>
      <c r="CT454" s="1691">
        <f>IFERROR(VLOOKUP($A454,'2007'!$C$3:$M$238,9,FALSE),0)</f>
        <v>0</v>
      </c>
      <c r="CU454" s="1691">
        <f>IFERROR(VLOOKUP($A454,'2007'!$C$3:$M$238,10,FALSE),0)</f>
        <v>0</v>
      </c>
      <c r="CV454" s="1740">
        <f>IFERROR(VLOOKUP($A454,'2007'!$C$3:$M$238,11,FALSE),0)</f>
        <v>0</v>
      </c>
      <c r="CW454" s="1700">
        <f>IFERROR(VLOOKUP($A454,'2006'!$A$2:$F$200,2,FALSE),0)</f>
        <v>0</v>
      </c>
      <c r="CX454" s="1691">
        <f>IFERROR(VLOOKUP($A454,'2006'!$A$2:$F$200,4,FALSE),0)</f>
        <v>0</v>
      </c>
      <c r="CY454" s="1691">
        <f>IFERROR(VLOOKUP($A454,'2006'!$A$2:$F$200,5,FALSE),0)</f>
        <v>0</v>
      </c>
      <c r="CZ454" s="1740">
        <f>IFERROR(VLOOKUP($A454,'2006'!$A$2:$F$200,6,FALSE),0)</f>
        <v>0</v>
      </c>
      <c r="DA454" s="1700">
        <f>IFERROR(VLOOKUP($A454,'2005'!$C$3:$M$205,8,FALSE),0)</f>
        <v>0</v>
      </c>
      <c r="DB454" s="1691">
        <f>IFERROR(VLOOKUP($A454,'2005'!$C$3:$M$205,9,FALSE),0)</f>
        <v>0</v>
      </c>
      <c r="DC454" s="1691">
        <f>IFERROR(VLOOKUP($A454,'2005'!$C$3:$M$205,10,FALSE),0)</f>
        <v>0</v>
      </c>
      <c r="DD454" s="1740">
        <f>IFERROR(VLOOKUP($A454,'2005'!$C$3:$M$205,11,FALSE),0)</f>
        <v>0</v>
      </c>
      <c r="DE454" s="1700">
        <f>IFERROR(VLOOKUP($A454,'2004'!$C$3:$M$213,8,FALSE),0)</f>
        <v>0</v>
      </c>
      <c r="DF454" s="1691">
        <f>IFERROR(VLOOKUP($A454,'2004'!$C$3:$M$213,9,FALSE),0)</f>
        <v>0</v>
      </c>
      <c r="DG454" s="1691">
        <f>IFERROR(VLOOKUP($A454,'2004'!$C$3:$M$213,10,FALSE),0)</f>
        <v>0</v>
      </c>
      <c r="DH454" s="1740">
        <f>IFERROR(VLOOKUP($A454,'2004'!$C$3:$M$213,11,FALSE),0)</f>
        <v>0</v>
      </c>
      <c r="DI454" s="1700">
        <f>IFERROR(VLOOKUP($A454,'2003'!$C$3:$Q$214,12,FALSE),0)</f>
        <v>0</v>
      </c>
      <c r="DJ454" s="1691">
        <f>IFERROR(VLOOKUP($A454,'2003'!$C$3:$Q$214,13,FALSE),0)</f>
        <v>0</v>
      </c>
      <c r="DK454" s="1691">
        <f>IFERROR(VLOOKUP($A454,'2003'!$C$3:$Q$214,14,FALSE),0)</f>
        <v>0</v>
      </c>
      <c r="DL454" s="1740">
        <f>IFERROR(VLOOKUP($A454,'2003'!$C$3:$Q$214,15,FALSE),0)</f>
        <v>0</v>
      </c>
      <c r="DM454" s="1700">
        <f>IFERROR(VLOOKUP($A454,'2002'!$D$3:$R$214,12,FALSE),0)</f>
        <v>0</v>
      </c>
      <c r="DN454" s="1691">
        <f>IFERROR(VLOOKUP($A454,'2002'!$D$3:$R$214,13,FALSE),0)</f>
        <v>0</v>
      </c>
      <c r="DO454" s="1691">
        <f>IFERROR(VLOOKUP($A454,'2002'!$D$3:$R$214,14,FALSE),0)</f>
        <v>0</v>
      </c>
      <c r="DP454" s="1788">
        <f>IFERROR(VLOOKUP($A454,'2002'!$D$3:$R$214,15,FALSE),0)</f>
        <v>0</v>
      </c>
      <c r="DQ454" s="1700">
        <f>IFERROR(VLOOKUP($A454,'Pre 2002'!$C$3:$CK$382,84,FALSE),0)</f>
        <v>214</v>
      </c>
      <c r="DR454" s="1695">
        <f>IFERROR(VLOOKUP($A454,'Pre 2002'!$C$3:$CK$382,85,FALSE),0)</f>
        <v>94</v>
      </c>
      <c r="DS454" s="1695">
        <f>IFERROR(VLOOKUP($A454,'Pre 2002'!$C$3:$CK$382,86,FALSE),0)</f>
        <v>2</v>
      </c>
      <c r="DT454" s="1790">
        <f>IFERROR(VLOOKUP($A454,'Pre 2002'!$C$3:$CK$382,87,FALSE),0)</f>
        <v>0.43925233644859812</v>
      </c>
      <c r="DU454" s="1741">
        <f>IFERROR(VLOOKUP(A454,'Pre 2002'!$C$3:$CG$382,83,FALSE),0)</f>
        <v>6</v>
      </c>
    </row>
    <row r="455" spans="1:125">
      <c r="A455" s="1778" t="s">
        <v>1146</v>
      </c>
      <c r="B455" s="1562">
        <f t="shared" si="176"/>
        <v>895</v>
      </c>
      <c r="C455" s="1562">
        <f t="shared" si="177"/>
        <v>392</v>
      </c>
      <c r="D455" s="1562">
        <f t="shared" si="178"/>
        <v>2</v>
      </c>
      <c r="E455" s="1563">
        <f t="shared" si="179"/>
        <v>0.43798882681564244</v>
      </c>
      <c r="F455" s="1786">
        <f t="shared" si="180"/>
        <v>20</v>
      </c>
      <c r="G455" s="1595">
        <v>1993</v>
      </c>
      <c r="H455" s="1567">
        <f t="shared" si="181"/>
        <v>20</v>
      </c>
      <c r="I455" s="1734">
        <f t="shared" si="182"/>
        <v>895</v>
      </c>
      <c r="J455" s="1734">
        <f t="shared" si="183"/>
        <v>392</v>
      </c>
      <c r="K455" s="1734">
        <f t="shared" si="184"/>
        <v>2</v>
      </c>
      <c r="L455" s="1806">
        <f t="shared" si="185"/>
        <v>0.43798882681564244</v>
      </c>
      <c r="M455" s="1751"/>
      <c r="N455" s="1751"/>
      <c r="O455" s="1700">
        <f>IFERROR(VLOOKUP($A455,'2022'!$B$2:$K$174,3,FALSE),0)</f>
        <v>0</v>
      </c>
      <c r="P455" s="1858">
        <f>IFERROR(VLOOKUP($A455,'2022'!$B$2:$K$174,4,FALSE),0)</f>
        <v>0</v>
      </c>
      <c r="Q455" s="1858">
        <f>IFERROR(VLOOKUP($A455,'2022'!$B$2:$K$174,5,FALSE),0)</f>
        <v>0</v>
      </c>
      <c r="R455" s="1858">
        <f>IFERROR(VLOOKUP($A455,'2022'!$B$2:$K$174,8,FALSE),0)</f>
        <v>0</v>
      </c>
      <c r="S455" s="1740">
        <f>IFERROR(VLOOKUP($A455,'2022'!$B$2:$K$174,10,FALSE),0)</f>
        <v>0</v>
      </c>
      <c r="T455" s="1700">
        <f>IFERROR(VLOOKUP($A455,'2021'!$B$2:$K$174,3,FALSE),0)</f>
        <v>0</v>
      </c>
      <c r="U455" s="1843">
        <f>IFERROR(VLOOKUP($A455,'2021'!$B$2:$K$174,4,FALSE),0)</f>
        <v>0</v>
      </c>
      <c r="V455" s="1843">
        <f>IFERROR(VLOOKUP($A455,'2021'!$B$2:$K$174,5,FALSE),0)</f>
        <v>0</v>
      </c>
      <c r="W455" s="1843">
        <f>IFERROR(VLOOKUP($A455,'2021'!$B$2:$K$174,8,FALSE),0)</f>
        <v>0</v>
      </c>
      <c r="X455" s="1740">
        <f>IFERROR(VLOOKUP($A455,'2021'!$B$2:$K$174,10,FALSE),0)</f>
        <v>0</v>
      </c>
      <c r="Y455" s="1700">
        <f>IFERROR(VLOOKUP($A455,'2020'!$B$2:$K$170,3,FALSE),0)</f>
        <v>0</v>
      </c>
      <c r="Z455" s="1829">
        <f>IFERROR(VLOOKUP($A455,'2020'!$B$2:$K$170,4,FALSE),0)</f>
        <v>0</v>
      </c>
      <c r="AA455" s="1829">
        <f>IFERROR(VLOOKUP($A455,'2020'!$B$2:$K$170,5,FALSE),0)</f>
        <v>0</v>
      </c>
      <c r="AB455" s="1829">
        <f>IFERROR(VLOOKUP($A455,'2020'!$B$2:$K$170,8,FALSE),0)</f>
        <v>0</v>
      </c>
      <c r="AC455" s="1740">
        <f>IFERROR(VLOOKUP($A455,'2020'!$B$2:$K$170,10,FALSE),0)</f>
        <v>0</v>
      </c>
      <c r="AD455" s="1700">
        <f>IFERROR(VLOOKUP($A455,'2019'!$B$2:$K$170,3,FALSE),0)</f>
        <v>0</v>
      </c>
      <c r="AE455" s="1823">
        <f>IFERROR(VLOOKUP($A455,'2019'!$B$2:$K$170,4,FALSE),0)</f>
        <v>0</v>
      </c>
      <c r="AF455" s="1823">
        <f>IFERROR(VLOOKUP($A455,'2019'!$B$2:$K$170,5,FALSE),0)</f>
        <v>0</v>
      </c>
      <c r="AG455" s="1823">
        <f>IFERROR(VLOOKUP($A455,'2019'!$B$2:$K$170,8,FALSE),0)</f>
        <v>0</v>
      </c>
      <c r="AH455" s="1740">
        <f>IFERROR(VLOOKUP($A455,'2019'!$B$2:$K$170,10,FALSE),0)</f>
        <v>0</v>
      </c>
      <c r="AI455" s="1700">
        <f>IFERROR(VLOOKUP($A455,'2018'!$B$2:$K$170,3,FALSE),0)</f>
        <v>0</v>
      </c>
      <c r="AJ455" s="1821">
        <f>IFERROR(VLOOKUP($A455,'2018'!$B$2:$K$170,4,FALSE),0)</f>
        <v>0</v>
      </c>
      <c r="AK455" s="1821">
        <f>IFERROR(VLOOKUP($A455,'2018'!$B$2:$K$170,5,FALSE),0)</f>
        <v>0</v>
      </c>
      <c r="AL455" s="1821">
        <f>IFERROR(VLOOKUP($A455,'2018'!$B$2:$K$170,8,FALSE),0)</f>
        <v>0</v>
      </c>
      <c r="AM455" s="1740">
        <f>IFERROR(VLOOKUP($A455,'2018'!$B$2:$K$170,10,FALSE),0)</f>
        <v>0</v>
      </c>
      <c r="AN455" s="1700">
        <f>IFERROR(VLOOKUP($A455,'2017'!$B$2:$J$163,2,FALSE),0)</f>
        <v>0</v>
      </c>
      <c r="AO455" s="1815">
        <f>IFERROR(VLOOKUP($A455,'2017'!$B$2:$J$163,3,FALSE),0)</f>
        <v>0</v>
      </c>
      <c r="AP455" s="1815">
        <f>IFERROR(VLOOKUP($A455,'2017'!$B$2:$J$163,4,FALSE),0)</f>
        <v>0</v>
      </c>
      <c r="AQ455" s="1815">
        <f>IFERROR(VLOOKUP($A455,'2017'!$B$2:$J$163,7,FALSE),0)</f>
        <v>0</v>
      </c>
      <c r="AR455" s="1740">
        <f>IFERROR(VLOOKUP($A455,'2017'!$B$2:$J$163,9,FALSE),0)</f>
        <v>0</v>
      </c>
      <c r="AS455" s="1700">
        <f>IFERROR(VLOOKUP($A455,'2016'!$B$2:$K$165,3,FALSE),0)</f>
        <v>0</v>
      </c>
      <c r="AT455" s="1796">
        <f>IFERROR(VLOOKUP($A455,'2016'!$B$2:$K$165,4,FALSE),0)</f>
        <v>0</v>
      </c>
      <c r="AU455" s="1796">
        <f>IFERROR(VLOOKUP($A455,'2016'!$B$2:$K$165,5,FALSE),0)</f>
        <v>0</v>
      </c>
      <c r="AV455" s="1796">
        <f>IFERROR(VLOOKUP($A455,'2016'!$B$2:$K$165,8,FALSE),0)</f>
        <v>0</v>
      </c>
      <c r="AW455" s="1740">
        <f>IFERROR(VLOOKUP($A455,'2016'!$B$2:$K$165,10,FALSE),0)</f>
        <v>0</v>
      </c>
      <c r="AX455" s="1700">
        <f>IFERROR(VLOOKUP($A455,'2015'!$B$2:$K$165,3,FALSE),0)</f>
        <v>0</v>
      </c>
      <c r="AY455" s="1695">
        <f>IFERROR(VLOOKUP($A455,'2015'!$B$2:$K$165,4,FALSE),0)</f>
        <v>0</v>
      </c>
      <c r="AZ455" s="1695">
        <f>IFERROR(VLOOKUP($A455,'2015'!$B$2:$K$165,5,FALSE),0)</f>
        <v>0</v>
      </c>
      <c r="BA455" s="1695">
        <f>IFERROR(VLOOKUP($A455,'2015'!$B$2:$K$165,8,FALSE),0)</f>
        <v>0</v>
      </c>
      <c r="BB455" s="1740">
        <f>IFERROR(VLOOKUP($A455,'2015'!$B$2:$K$165,10,FALSE),0)</f>
        <v>0</v>
      </c>
      <c r="BC455" s="1700">
        <f>IFERROR(VLOOKUP($A455,'2014'!$B$2:$K$157,3,FALSE),0)</f>
        <v>0</v>
      </c>
      <c r="BD455" s="1691">
        <f>IFERROR(VLOOKUP($A455,'2014'!$B$2:$K$157,4,FALSE),0)</f>
        <v>0</v>
      </c>
      <c r="BE455" s="1691">
        <f>IFERROR(VLOOKUP($A455,'2014'!$B$2:$K$157,5,FALSE),0)</f>
        <v>0</v>
      </c>
      <c r="BF455" s="1691">
        <f>IFERROR(VLOOKUP($A455,'2014'!$B$2:$K$157,8,FALSE),0)</f>
        <v>0</v>
      </c>
      <c r="BG455" s="1740">
        <f>IFERROR(VLOOKUP($A455,'2014'!$B$2:$K$157,10,FALSE),0)</f>
        <v>0</v>
      </c>
      <c r="BH455" s="1700">
        <f>IFERROR(VLOOKUP($A455,'2013'!$D$4:$I$249,2,FALSE),0)</f>
        <v>0</v>
      </c>
      <c r="BI455" s="1691">
        <f>IFERROR(VLOOKUP($A455,'2013'!$D$4:$I$249,3,FALSE),0)</f>
        <v>0</v>
      </c>
      <c r="BJ455" s="1691">
        <f>IFERROR(VLOOKUP($A455,'2013'!$D$4:$I$249,4,FALSE),0)</f>
        <v>0</v>
      </c>
      <c r="BK455" s="1691">
        <f>IFERROR(VLOOKUP($A455,'2013'!$D$4:$I$249,5,FALSE),0)</f>
        <v>0</v>
      </c>
      <c r="BL455" s="1740">
        <f>IFERROR(VLOOKUP($A455,'2013'!$D$4:$I$249,6,FALSE),0)</f>
        <v>0</v>
      </c>
      <c r="BM455" s="1737">
        <f>IFERROR(VLOOKUP($A455,'2012'!$D$3:$O$172,2,FALSE),0)</f>
        <v>893</v>
      </c>
      <c r="BN455" s="1691">
        <f>IFERROR(VLOOKUP($A455,'2012'!$D$3:$O$172,3,FALSE),0)</f>
        <v>392</v>
      </c>
      <c r="BO455" s="1743">
        <f>IFERROR(VLOOKUP($A455,'2012'!$D$3:$O$172,4,FALSE),0)</f>
        <v>2</v>
      </c>
      <c r="BP455" s="1700">
        <f>IFERROR(VLOOKUP($A455,'2012'!$D$3:$O$172,5,FALSE),0)</f>
        <v>44</v>
      </c>
      <c r="BQ455" s="1691">
        <f>IFERROR(VLOOKUP($A455,'2012'!$D$3:$O$172,6,FALSE),0)</f>
        <v>12</v>
      </c>
      <c r="BR455" s="1691">
        <f>IFERROR(VLOOKUP($A455,'2012'!$D$3:$O$172,7,FALSE),0)</f>
        <v>30</v>
      </c>
      <c r="BS455" s="1691">
        <f>IFERROR(VLOOKUP($A455,'2012'!$D$3:$O$172,8,FALSE),0)</f>
        <v>0</v>
      </c>
      <c r="BT455" s="1740">
        <f>IFERROR(VLOOKUP($A455,'2012'!$D$3:$O$172,9,FALSE),0)</f>
        <v>0.68181818181818177</v>
      </c>
      <c r="BU455" s="1737">
        <f>IFERROR(VLOOKUP($A455,'2012'!$D$3:$O$172,10,FALSE),0)</f>
        <v>849</v>
      </c>
      <c r="BV455" s="1691">
        <f>IFERROR(VLOOKUP($A455,'2012'!$D$3:$O$172,11,FALSE),0)</f>
        <v>362</v>
      </c>
      <c r="BW455" s="1743">
        <f>IFERROR(VLOOKUP($A455,'2012'!$D$3:$O$172,12,FALSE),0)</f>
        <v>2</v>
      </c>
      <c r="BX455" s="1700">
        <f>IFERROR(VLOOKUP($A455,'2011'!$D$4:$I$251,2,FALSE),0)</f>
        <v>53</v>
      </c>
      <c r="BY455" s="1691">
        <f>IFERROR(VLOOKUP($A455,'2011'!$D$4:$I$251,3,FALSE),0)</f>
        <v>16</v>
      </c>
      <c r="BZ455" s="1691">
        <f>IFERROR(VLOOKUP($A455,'2011'!$D$4:$I$251,4,FALSE),0)</f>
        <v>26</v>
      </c>
      <c r="CA455" s="1691">
        <f>IFERROR(VLOOKUP($A455,'2011'!$D$4:$I$251,5,FALSE),0)</f>
        <v>0</v>
      </c>
      <c r="CB455" s="1740">
        <f>IFERROR(VLOOKUP($A455,'2011'!$D$4:$I$251,6,FALSE),0)</f>
        <v>0.49056603773584906</v>
      </c>
      <c r="CC455" s="1700">
        <f>IFERROR(VLOOKUP($A455,'2010'!$C$3:$H$234,2,FALSE),0)</f>
        <v>36</v>
      </c>
      <c r="CD455" s="1691">
        <f>IFERROR(VLOOKUP($A455,'2010'!$C$3:$H$234,3,FALSE),0)</f>
        <v>11</v>
      </c>
      <c r="CE455" s="1691">
        <f>IFERROR(VLOOKUP($A455,'2010'!$C$3:$H$234,4,FALSE),0)</f>
        <v>16</v>
      </c>
      <c r="CF455" s="1691">
        <f>IFERROR(VLOOKUP($A455,'2010'!$C$3:$H$234,5,FALSE),0)</f>
        <v>0</v>
      </c>
      <c r="CG455" s="1740">
        <f>IFERROR(VLOOKUP($A455,'2010'!$C$3:$H$234,6,FALSE),0)</f>
        <v>0.44444444444444442</v>
      </c>
      <c r="CH455" s="1700">
        <f>IFERROR(VLOOKUP($A455,'2009'!$C$3:$H$242,2,FALSE),0)</f>
        <v>41</v>
      </c>
      <c r="CI455" s="1691">
        <f>IFERROR(VLOOKUP($A455,'2009'!$C$3:$H$242,3,FALSE),0)</f>
        <v>9</v>
      </c>
      <c r="CJ455" s="1691">
        <f>IFERROR(VLOOKUP($A455,'2009'!$C$3:$H$242,4,FALSE),0)</f>
        <v>17</v>
      </c>
      <c r="CK455" s="1691">
        <f>IFERROR(VLOOKUP($A455,'2009'!$C$3:$H$242,5,FALSE),0)</f>
        <v>0</v>
      </c>
      <c r="CL455" s="1740">
        <f>IFERROR(VLOOKUP($A455,'2009'!$C$3:$H$242,6,FALSE),0)</f>
        <v>0.41463414634146339</v>
      </c>
      <c r="CM455" s="1700">
        <f>IFERROR(VLOOKUP($A455,'2008'!$C$3:$H$229,2,FALSE),0)</f>
        <v>42</v>
      </c>
      <c r="CN455" s="1691">
        <f>IFERROR(VLOOKUP($A455,'2008'!$C$3:$H$229,3,FALSE),0)</f>
        <v>8</v>
      </c>
      <c r="CO455" s="1691">
        <f>IFERROR(VLOOKUP($A455,'2008'!$C$3:$H$229,4,FALSE),0)</f>
        <v>15</v>
      </c>
      <c r="CP455" s="1691">
        <f>IFERROR(VLOOKUP($A455,'2008'!$C$3:$H$229,5,FALSE),0)</f>
        <v>0</v>
      </c>
      <c r="CQ455" s="1740">
        <f>IFERROR(VLOOKUP($A455,'2008'!$C$3:$H$229,6,FALSE),0)</f>
        <v>0.35714285714285715</v>
      </c>
      <c r="CR455" s="1700">
        <f>IFERROR(VLOOKUP($A455,'2007'!$C$3:$M$238,7,FALSE),0)</f>
        <v>30</v>
      </c>
      <c r="CS455" s="1691">
        <f>IFERROR(VLOOKUP($A455,'2007'!$C$3:$M$238,8,FALSE),0)</f>
        <v>5</v>
      </c>
      <c r="CT455" s="1691">
        <f>IFERROR(VLOOKUP($A455,'2007'!$C$3:$M$238,9,FALSE),0)</f>
        <v>10</v>
      </c>
      <c r="CU455" s="1691">
        <f>IFERROR(VLOOKUP($A455,'2007'!$C$3:$M$238,10,FALSE),0)</f>
        <v>0</v>
      </c>
      <c r="CV455" s="1740">
        <f>IFERROR(VLOOKUP($A455,'2007'!$C$3:$M$238,11,FALSE),0)</f>
        <v>0.33333333333333331</v>
      </c>
      <c r="CW455" s="1700">
        <f>IFERROR(VLOOKUP($A455,'2006'!$A$2:$F$200,2,FALSE),0)</f>
        <v>37</v>
      </c>
      <c r="CX455" s="1691">
        <f>IFERROR(VLOOKUP($A455,'2006'!$A$2:$F$200,4,FALSE),0)</f>
        <v>15</v>
      </c>
      <c r="CY455" s="1691">
        <f>IFERROR(VLOOKUP($A455,'2006'!$A$2:$F$200,5,FALSE),0)</f>
        <v>0</v>
      </c>
      <c r="CZ455" s="1740">
        <f>IFERROR(VLOOKUP($A455,'2006'!$A$2:$F$200,6,FALSE),0)</f>
        <v>0.40540540540540543</v>
      </c>
      <c r="DA455" s="1700">
        <f>IFERROR(VLOOKUP($A455,'2005'!$C$3:$M$205,8,FALSE),0)</f>
        <v>51</v>
      </c>
      <c r="DB455" s="1691">
        <f>IFERROR(VLOOKUP($A455,'2005'!$C$3:$M$205,9,FALSE),0)</f>
        <v>26</v>
      </c>
      <c r="DC455" s="1691">
        <f>IFERROR(VLOOKUP($A455,'2005'!$C$3:$M$205,10,FALSE),0)</f>
        <v>0</v>
      </c>
      <c r="DD455" s="1740">
        <f>IFERROR(VLOOKUP($A455,'2005'!$C$3:$M$205,11,FALSE),0)</f>
        <v>0.50980392156862742</v>
      </c>
      <c r="DE455" s="1700">
        <f>IFERROR(VLOOKUP($A455,'2004'!$C$3:$M$213,8,FALSE),0)</f>
        <v>35</v>
      </c>
      <c r="DF455" s="1691">
        <f>IFERROR(VLOOKUP($A455,'2004'!$C$3:$M$213,9,FALSE),0)</f>
        <v>12</v>
      </c>
      <c r="DG455" s="1691">
        <f>IFERROR(VLOOKUP($A455,'2004'!$C$3:$M$213,10,FALSE),0)</f>
        <v>0</v>
      </c>
      <c r="DH455" s="1740">
        <f>IFERROR(VLOOKUP($A455,'2004'!$C$3:$M$213,11,FALSE),0)</f>
        <v>0.34285714285714286</v>
      </c>
      <c r="DI455" s="1700">
        <f>IFERROR(VLOOKUP($A455,'2003'!$C$3:$Q$214,12,FALSE),0)</f>
        <v>57</v>
      </c>
      <c r="DJ455" s="1691">
        <f>IFERROR(VLOOKUP($A455,'2003'!$C$3:$Q$214,13,FALSE),0)</f>
        <v>31</v>
      </c>
      <c r="DK455" s="1691">
        <f>IFERROR(VLOOKUP($A455,'2003'!$C$3:$Q$214,14,FALSE),0)</f>
        <v>0</v>
      </c>
      <c r="DL455" s="1740">
        <f>IFERROR(VLOOKUP($A455,'2003'!$C$3:$Q$214,15,FALSE),0)</f>
        <v>0.54385964912280704</v>
      </c>
      <c r="DM455" s="1700">
        <f>IFERROR(VLOOKUP($A455,'2002'!$D$3:$R$214,12,FALSE),0)</f>
        <v>43</v>
      </c>
      <c r="DN455" s="1691">
        <f>IFERROR(VLOOKUP($A455,'2002'!$D$3:$R$214,13,FALSE),0)</f>
        <v>10</v>
      </c>
      <c r="DO455" s="1691">
        <f>IFERROR(VLOOKUP($A455,'2002'!$D$3:$R$214,14,FALSE),0)</f>
        <v>0</v>
      </c>
      <c r="DP455" s="1788">
        <f>IFERROR(VLOOKUP($A455,'2002'!$D$3:$R$214,15,FALSE),0)</f>
        <v>0.23255813953488372</v>
      </c>
      <c r="DQ455" s="1700">
        <f>IFERROR(VLOOKUP($A455,'Pre 2002'!$C$3:$CK$382,84,FALSE),0)</f>
        <v>426</v>
      </c>
      <c r="DR455" s="1695">
        <f>IFERROR(VLOOKUP($A455,'Pre 2002'!$C$3:$CK$382,85,FALSE),0)</f>
        <v>184</v>
      </c>
      <c r="DS455" s="1695">
        <f>IFERROR(VLOOKUP($A455,'Pre 2002'!$C$3:$CK$382,86,FALSE),0)</f>
        <v>2</v>
      </c>
      <c r="DT455" s="1790">
        <f>IFERROR(VLOOKUP($A455,'Pre 2002'!$C$3:$CK$382,87,FALSE),0)</f>
        <v>0.431924882629108</v>
      </c>
      <c r="DU455" s="1741">
        <f>IFERROR(VLOOKUP(A455,'Pre 2002'!$C$3:$CG$382,83,FALSE),0)</f>
        <v>9</v>
      </c>
    </row>
    <row r="456" spans="1:125">
      <c r="A456" s="1778" t="s">
        <v>1315</v>
      </c>
      <c r="B456" s="1562">
        <f t="shared" si="176"/>
        <v>426</v>
      </c>
      <c r="C456" s="1562">
        <f t="shared" si="177"/>
        <v>186</v>
      </c>
      <c r="D456" s="1562">
        <f t="shared" si="178"/>
        <v>2</v>
      </c>
      <c r="E456" s="1563">
        <f t="shared" si="179"/>
        <v>0.43661971830985913</v>
      </c>
      <c r="F456" s="1786">
        <f t="shared" si="180"/>
        <v>11</v>
      </c>
      <c r="G456" s="1595" t="s">
        <v>2159</v>
      </c>
      <c r="H456" s="1567">
        <f t="shared" si="181"/>
        <v>11</v>
      </c>
      <c r="I456" s="1734">
        <f t="shared" si="182"/>
        <v>426</v>
      </c>
      <c r="J456" s="1734">
        <f t="shared" si="183"/>
        <v>186</v>
      </c>
      <c r="K456" s="1734">
        <f t="shared" si="184"/>
        <v>2</v>
      </c>
      <c r="L456" s="1806">
        <f t="shared" si="185"/>
        <v>0.43661971830985913</v>
      </c>
      <c r="M456" s="1751"/>
      <c r="N456" s="1751"/>
      <c r="O456" s="1700">
        <f>IFERROR(VLOOKUP($A456,'2022'!$B$2:$K$174,3,FALSE),0)</f>
        <v>0</v>
      </c>
      <c r="P456" s="1858">
        <f>IFERROR(VLOOKUP($A456,'2022'!$B$2:$K$174,4,FALSE),0)</f>
        <v>0</v>
      </c>
      <c r="Q456" s="1858">
        <f>IFERROR(VLOOKUP($A456,'2022'!$B$2:$K$174,5,FALSE),0)</f>
        <v>0</v>
      </c>
      <c r="R456" s="1858">
        <f>IFERROR(VLOOKUP($A456,'2022'!$B$2:$K$174,8,FALSE),0)</f>
        <v>0</v>
      </c>
      <c r="S456" s="1740">
        <f>IFERROR(VLOOKUP($A456,'2022'!$B$2:$K$174,10,FALSE),0)</f>
        <v>0</v>
      </c>
      <c r="T456" s="1700">
        <f>IFERROR(VLOOKUP($A456,'2021'!$B$2:$K$174,3,FALSE),0)</f>
        <v>0</v>
      </c>
      <c r="U456" s="1843">
        <f>IFERROR(VLOOKUP($A456,'2021'!$B$2:$K$174,4,FALSE),0)</f>
        <v>0</v>
      </c>
      <c r="V456" s="1843">
        <f>IFERROR(VLOOKUP($A456,'2021'!$B$2:$K$174,5,FALSE),0)</f>
        <v>0</v>
      </c>
      <c r="W456" s="1843">
        <f>IFERROR(VLOOKUP($A456,'2021'!$B$2:$K$174,8,FALSE),0)</f>
        <v>0</v>
      </c>
      <c r="X456" s="1740">
        <f>IFERROR(VLOOKUP($A456,'2021'!$B$2:$K$174,10,FALSE),0)</f>
        <v>0</v>
      </c>
      <c r="Y456" s="1700">
        <f>IFERROR(VLOOKUP($A456,'2020'!$B$2:$K$170,3,FALSE),0)</f>
        <v>0</v>
      </c>
      <c r="Z456" s="1829">
        <f>IFERROR(VLOOKUP($A456,'2020'!$B$2:$K$170,4,FALSE),0)</f>
        <v>0</v>
      </c>
      <c r="AA456" s="1829">
        <f>IFERROR(VLOOKUP($A456,'2020'!$B$2:$K$170,5,FALSE),0)</f>
        <v>0</v>
      </c>
      <c r="AB456" s="1829">
        <f>IFERROR(VLOOKUP($A456,'2020'!$B$2:$K$170,8,FALSE),0)</f>
        <v>0</v>
      </c>
      <c r="AC456" s="1740">
        <f>IFERROR(VLOOKUP($A456,'2020'!$B$2:$K$170,10,FALSE),0)</f>
        <v>0</v>
      </c>
      <c r="AD456" s="1700">
        <f>IFERROR(VLOOKUP($A456,'2019'!$B$2:$K$170,3,FALSE),0)</f>
        <v>0</v>
      </c>
      <c r="AE456" s="1823">
        <f>IFERROR(VLOOKUP($A456,'2019'!$B$2:$K$170,4,FALSE),0)</f>
        <v>0</v>
      </c>
      <c r="AF456" s="1823">
        <f>IFERROR(VLOOKUP($A456,'2019'!$B$2:$K$170,5,FALSE),0)</f>
        <v>0</v>
      </c>
      <c r="AG456" s="1823">
        <f>IFERROR(VLOOKUP($A456,'2019'!$B$2:$K$170,8,FALSE),0)</f>
        <v>0</v>
      </c>
      <c r="AH456" s="1740">
        <f>IFERROR(VLOOKUP($A456,'2019'!$B$2:$K$170,10,FALSE),0)</f>
        <v>0</v>
      </c>
      <c r="AI456" s="1700">
        <f>IFERROR(VLOOKUP($A456,'2018'!$B$2:$K$170,3,FALSE),0)</f>
        <v>0</v>
      </c>
      <c r="AJ456" s="1821">
        <f>IFERROR(VLOOKUP($A456,'2018'!$B$2:$K$170,4,FALSE),0)</f>
        <v>0</v>
      </c>
      <c r="AK456" s="1821">
        <f>IFERROR(VLOOKUP($A456,'2018'!$B$2:$K$170,5,FALSE),0)</f>
        <v>0</v>
      </c>
      <c r="AL456" s="1821">
        <f>IFERROR(VLOOKUP($A456,'2018'!$B$2:$K$170,8,FALSE),0)</f>
        <v>0</v>
      </c>
      <c r="AM456" s="1740">
        <f>IFERROR(VLOOKUP($A456,'2018'!$B$2:$K$170,10,FALSE),0)</f>
        <v>0</v>
      </c>
      <c r="AN456" s="1700">
        <f>IFERROR(VLOOKUP($A456,'2017'!$B$2:$J$163,2,FALSE),0)</f>
        <v>0</v>
      </c>
      <c r="AO456" s="1815">
        <f>IFERROR(VLOOKUP($A456,'2017'!$B$2:$J$163,3,FALSE),0)</f>
        <v>0</v>
      </c>
      <c r="AP456" s="1815">
        <f>IFERROR(VLOOKUP($A456,'2017'!$B$2:$J$163,4,FALSE),0)</f>
        <v>0</v>
      </c>
      <c r="AQ456" s="1815">
        <f>IFERROR(VLOOKUP($A456,'2017'!$B$2:$J$163,7,FALSE),0)</f>
        <v>0</v>
      </c>
      <c r="AR456" s="1740">
        <f>IFERROR(VLOOKUP($A456,'2017'!$B$2:$J$163,9,FALSE),0)</f>
        <v>0</v>
      </c>
      <c r="AS456" s="1700">
        <f>IFERROR(VLOOKUP($A456,'2016'!$B$2:$K$165,3,FALSE),0)</f>
        <v>0</v>
      </c>
      <c r="AT456" s="1796">
        <f>IFERROR(VLOOKUP($A456,'2016'!$B$2:$K$165,4,FALSE),0)</f>
        <v>0</v>
      </c>
      <c r="AU456" s="1796">
        <f>IFERROR(VLOOKUP($A456,'2016'!$B$2:$K$165,5,FALSE),0)</f>
        <v>0</v>
      </c>
      <c r="AV456" s="1796">
        <f>IFERROR(VLOOKUP($A456,'2016'!$B$2:$K$165,8,FALSE),0)</f>
        <v>0</v>
      </c>
      <c r="AW456" s="1740">
        <f>IFERROR(VLOOKUP($A456,'2016'!$B$2:$K$165,10,FALSE),0)</f>
        <v>0</v>
      </c>
      <c r="AX456" s="1700">
        <f>IFERROR(VLOOKUP($A456,'2015'!$B$2:$K$165,3,FALSE),0)</f>
        <v>0</v>
      </c>
      <c r="AY456" s="1695">
        <f>IFERROR(VLOOKUP($A456,'2015'!$B$2:$K$165,4,FALSE),0)</f>
        <v>0</v>
      </c>
      <c r="AZ456" s="1695">
        <f>IFERROR(VLOOKUP($A456,'2015'!$B$2:$K$165,5,FALSE),0)</f>
        <v>0</v>
      </c>
      <c r="BA456" s="1695">
        <f>IFERROR(VLOOKUP($A456,'2015'!$B$2:$K$165,8,FALSE),0)</f>
        <v>0</v>
      </c>
      <c r="BB456" s="1740">
        <f>IFERROR(VLOOKUP($A456,'2015'!$B$2:$K$165,10,FALSE),0)</f>
        <v>0</v>
      </c>
      <c r="BC456" s="1700">
        <f>IFERROR(VLOOKUP($A456,'2014'!$B$2:$K$157,3,FALSE),0)</f>
        <v>0</v>
      </c>
      <c r="BD456" s="1691">
        <f>IFERROR(VLOOKUP($A456,'2014'!$B$2:$K$157,4,FALSE),0)</f>
        <v>0</v>
      </c>
      <c r="BE456" s="1691">
        <f>IFERROR(VLOOKUP($A456,'2014'!$B$2:$K$157,5,FALSE),0)</f>
        <v>0</v>
      </c>
      <c r="BF456" s="1691">
        <f>IFERROR(VLOOKUP($A456,'2014'!$B$2:$K$157,8,FALSE),0)</f>
        <v>0</v>
      </c>
      <c r="BG456" s="1740">
        <f>IFERROR(VLOOKUP($A456,'2014'!$B$2:$K$157,10,FALSE),0)</f>
        <v>0</v>
      </c>
      <c r="BH456" s="1700">
        <f>IFERROR(VLOOKUP($A456,'2013'!$D$4:$I$249,2,FALSE),0)</f>
        <v>0</v>
      </c>
      <c r="BI456" s="1691">
        <f>IFERROR(VLOOKUP($A456,'2013'!$D$4:$I$249,3,FALSE),0)</f>
        <v>0</v>
      </c>
      <c r="BJ456" s="1691">
        <f>IFERROR(VLOOKUP($A456,'2013'!$D$4:$I$249,4,FALSE),0)</f>
        <v>0</v>
      </c>
      <c r="BK456" s="1691">
        <f>IFERROR(VLOOKUP($A456,'2013'!$D$4:$I$249,5,FALSE),0)</f>
        <v>0</v>
      </c>
      <c r="BL456" s="1740">
        <f>IFERROR(VLOOKUP($A456,'2013'!$D$4:$I$249,6,FALSE),0)</f>
        <v>0</v>
      </c>
      <c r="BM456" s="1737">
        <f>IFERROR(VLOOKUP($A456,'2012'!$D$3:$O$172,2,FALSE),0)</f>
        <v>426</v>
      </c>
      <c r="BN456" s="1691">
        <f>IFERROR(VLOOKUP($A456,'2012'!$D$3:$O$172,3,FALSE),0)</f>
        <v>186</v>
      </c>
      <c r="BO456" s="1743">
        <f>IFERROR(VLOOKUP($A456,'2012'!$D$3:$O$172,4,FALSE),0)</f>
        <v>2</v>
      </c>
      <c r="BP456" s="1700">
        <f>IFERROR(VLOOKUP($A456,'2012'!$D$3:$O$172,5,FALSE),0)</f>
        <v>35</v>
      </c>
      <c r="BQ456" s="1691">
        <f>IFERROR(VLOOKUP($A456,'2012'!$D$3:$O$172,6,FALSE),0)</f>
        <v>7</v>
      </c>
      <c r="BR456" s="1691">
        <f>IFERROR(VLOOKUP($A456,'2012'!$D$3:$O$172,7,FALSE),0)</f>
        <v>10</v>
      </c>
      <c r="BS456" s="1691">
        <f>IFERROR(VLOOKUP($A456,'2012'!$D$3:$O$172,8,FALSE),0)</f>
        <v>0</v>
      </c>
      <c r="BT456" s="1740">
        <f>IFERROR(VLOOKUP($A456,'2012'!$D$3:$O$172,9,FALSE),0)</f>
        <v>0.2857142857142857</v>
      </c>
      <c r="BU456" s="1737">
        <f>IFERROR(VLOOKUP($A456,'2012'!$D$3:$O$172,10,FALSE),0)</f>
        <v>391</v>
      </c>
      <c r="BV456" s="1691">
        <f>IFERROR(VLOOKUP($A456,'2012'!$D$3:$O$172,11,FALSE),0)</f>
        <v>176</v>
      </c>
      <c r="BW456" s="1743">
        <f>IFERROR(VLOOKUP($A456,'2012'!$D$3:$O$172,12,FALSE),0)</f>
        <v>2</v>
      </c>
      <c r="BX456" s="1700">
        <f>IFERROR(VLOOKUP($A456,'2011'!$D$4:$I$251,2,FALSE),0)</f>
        <v>32</v>
      </c>
      <c r="BY456" s="1691">
        <f>IFERROR(VLOOKUP($A456,'2011'!$D$4:$I$251,3,FALSE),0)</f>
        <v>5</v>
      </c>
      <c r="BZ456" s="1691">
        <f>IFERROR(VLOOKUP($A456,'2011'!$D$4:$I$251,4,FALSE),0)</f>
        <v>10</v>
      </c>
      <c r="CA456" s="1691">
        <f>IFERROR(VLOOKUP($A456,'2011'!$D$4:$I$251,5,FALSE),0)</f>
        <v>0</v>
      </c>
      <c r="CB456" s="1740">
        <f>IFERROR(VLOOKUP($A456,'2011'!$D$4:$I$251,6,FALSE),0)</f>
        <v>0.3125</v>
      </c>
      <c r="CC456" s="1700">
        <f>IFERROR(VLOOKUP($A456,'2010'!$C$3:$H$234,2,FALSE),0)</f>
        <v>0</v>
      </c>
      <c r="CD456" s="1691">
        <f>IFERROR(VLOOKUP($A456,'2010'!$C$3:$H$234,3,FALSE),0)</f>
        <v>0</v>
      </c>
      <c r="CE456" s="1691">
        <f>IFERROR(VLOOKUP($A456,'2010'!$C$3:$H$234,4,FALSE),0)</f>
        <v>0</v>
      </c>
      <c r="CF456" s="1691">
        <f>IFERROR(VLOOKUP($A456,'2010'!$C$3:$H$234,5,FALSE),0)</f>
        <v>0</v>
      </c>
      <c r="CG456" s="1740">
        <f>IFERROR(VLOOKUP($A456,'2010'!$C$3:$H$234,6,FALSE),0)</f>
        <v>0</v>
      </c>
      <c r="CH456" s="1700">
        <f>IFERROR(VLOOKUP($A456,'2009'!$C$3:$H$242,2,FALSE),0)</f>
        <v>0</v>
      </c>
      <c r="CI456" s="1691">
        <f>IFERROR(VLOOKUP($A456,'2009'!$C$3:$H$242,3,FALSE),0)</f>
        <v>0</v>
      </c>
      <c r="CJ456" s="1691">
        <f>IFERROR(VLOOKUP($A456,'2009'!$C$3:$H$242,4,FALSE),0)</f>
        <v>0</v>
      </c>
      <c r="CK456" s="1691">
        <f>IFERROR(VLOOKUP($A456,'2009'!$C$3:$H$242,5,FALSE),0)</f>
        <v>0</v>
      </c>
      <c r="CL456" s="1740">
        <f>IFERROR(VLOOKUP($A456,'2009'!$C$3:$H$242,6,FALSE),0)</f>
        <v>0</v>
      </c>
      <c r="CM456" s="1700">
        <f>IFERROR(VLOOKUP($A456,'2008'!$C$3:$H$229,2,FALSE),0)</f>
        <v>0</v>
      </c>
      <c r="CN456" s="1691">
        <f>IFERROR(VLOOKUP($A456,'2008'!$C$3:$H$229,3,FALSE),0)</f>
        <v>0</v>
      </c>
      <c r="CO456" s="1691">
        <f>IFERROR(VLOOKUP($A456,'2008'!$C$3:$H$229,4,FALSE),0)</f>
        <v>0</v>
      </c>
      <c r="CP456" s="1691">
        <f>IFERROR(VLOOKUP($A456,'2008'!$C$3:$H$229,5,FALSE),0)</f>
        <v>0</v>
      </c>
      <c r="CQ456" s="1740">
        <f>IFERROR(VLOOKUP($A456,'2008'!$C$3:$H$229,6,FALSE),0)</f>
        <v>0</v>
      </c>
      <c r="CR456" s="1700">
        <f>IFERROR(VLOOKUP($A456,'2007'!$C$3:$M$238,7,FALSE),0)</f>
        <v>0</v>
      </c>
      <c r="CS456" s="1691">
        <f>IFERROR(VLOOKUP($A456,'2007'!$C$3:$M$238,8,FALSE),0)</f>
        <v>0</v>
      </c>
      <c r="CT456" s="1691">
        <f>IFERROR(VLOOKUP($A456,'2007'!$C$3:$M$238,9,FALSE),0)</f>
        <v>0</v>
      </c>
      <c r="CU456" s="1691">
        <f>IFERROR(VLOOKUP($A456,'2007'!$C$3:$M$238,10,FALSE),0)</f>
        <v>0</v>
      </c>
      <c r="CV456" s="1740">
        <f>IFERROR(VLOOKUP($A456,'2007'!$C$3:$M$238,11,FALSE),0)</f>
        <v>0</v>
      </c>
      <c r="CW456" s="1700">
        <f>IFERROR(VLOOKUP($A456,'2006'!$A$2:$F$200,2,FALSE),0)</f>
        <v>0</v>
      </c>
      <c r="CX456" s="1691">
        <f>IFERROR(VLOOKUP($A456,'2006'!$A$2:$F$200,4,FALSE),0)</f>
        <v>0</v>
      </c>
      <c r="CY456" s="1691">
        <f>IFERROR(VLOOKUP($A456,'2006'!$A$2:$F$200,5,FALSE),0)</f>
        <v>0</v>
      </c>
      <c r="CZ456" s="1740">
        <f>IFERROR(VLOOKUP($A456,'2006'!$A$2:$F$200,6,FALSE),0)</f>
        <v>0</v>
      </c>
      <c r="DA456" s="1700">
        <f>IFERROR(VLOOKUP($A456,'2005'!$C$3:$M$205,8,FALSE),0)</f>
        <v>0</v>
      </c>
      <c r="DB456" s="1691">
        <f>IFERROR(VLOOKUP($A456,'2005'!$C$3:$M$205,9,FALSE),0)</f>
        <v>0</v>
      </c>
      <c r="DC456" s="1691">
        <f>IFERROR(VLOOKUP($A456,'2005'!$C$3:$M$205,10,FALSE),0)</f>
        <v>0</v>
      </c>
      <c r="DD456" s="1740">
        <f>IFERROR(VLOOKUP($A456,'2005'!$C$3:$M$205,11,FALSE),0)</f>
        <v>0</v>
      </c>
      <c r="DE456" s="1700">
        <f>IFERROR(VLOOKUP($A456,'2004'!$C$3:$M$213,8,FALSE),0)</f>
        <v>0</v>
      </c>
      <c r="DF456" s="1691">
        <f>IFERROR(VLOOKUP($A456,'2004'!$C$3:$M$213,9,FALSE),0)</f>
        <v>0</v>
      </c>
      <c r="DG456" s="1691">
        <f>IFERROR(VLOOKUP($A456,'2004'!$C$3:$M$213,10,FALSE),0)</f>
        <v>0</v>
      </c>
      <c r="DH456" s="1740">
        <f>IFERROR(VLOOKUP($A456,'2004'!$C$3:$M$213,11,FALSE),0)</f>
        <v>0</v>
      </c>
      <c r="DI456" s="1700">
        <f>IFERROR(VLOOKUP($A456,'2003'!$C$3:$Q$214,12,FALSE),0)</f>
        <v>0</v>
      </c>
      <c r="DJ456" s="1691">
        <f>IFERROR(VLOOKUP($A456,'2003'!$C$3:$Q$214,13,FALSE),0)</f>
        <v>0</v>
      </c>
      <c r="DK456" s="1691">
        <f>IFERROR(VLOOKUP($A456,'2003'!$C$3:$Q$214,14,FALSE),0)</f>
        <v>0</v>
      </c>
      <c r="DL456" s="1740">
        <f>IFERROR(VLOOKUP($A456,'2003'!$C$3:$Q$214,15,FALSE),0)</f>
        <v>0</v>
      </c>
      <c r="DM456" s="1700">
        <f>IFERROR(VLOOKUP($A456,'2002'!$D$3:$R$214,12,FALSE),0)</f>
        <v>0</v>
      </c>
      <c r="DN456" s="1691">
        <f>IFERROR(VLOOKUP($A456,'2002'!$D$3:$R$214,13,FALSE),0)</f>
        <v>0</v>
      </c>
      <c r="DO456" s="1691">
        <f>IFERROR(VLOOKUP($A456,'2002'!$D$3:$R$214,14,FALSE),0)</f>
        <v>0</v>
      </c>
      <c r="DP456" s="1788">
        <f>IFERROR(VLOOKUP($A456,'2002'!$D$3:$R$214,15,FALSE),0)</f>
        <v>0</v>
      </c>
      <c r="DQ456" s="1700">
        <f>IFERROR(VLOOKUP($A456,'Pre 2002'!$C$3:$CK$382,84,FALSE),0)</f>
        <v>359</v>
      </c>
      <c r="DR456" s="1695">
        <f>IFERROR(VLOOKUP($A456,'Pre 2002'!$C$3:$CK$382,85,FALSE),0)</f>
        <v>166</v>
      </c>
      <c r="DS456" s="1695">
        <f>IFERROR(VLOOKUP($A456,'Pre 2002'!$C$3:$CK$382,86,FALSE),0)</f>
        <v>2</v>
      </c>
      <c r="DT456" s="1790">
        <f>IFERROR(VLOOKUP($A456,'Pre 2002'!$C$3:$CK$382,87,FALSE),0)</f>
        <v>0.46239554317548748</v>
      </c>
      <c r="DU456" s="1741">
        <f>IFERROR(VLOOKUP(A456,'Pre 2002'!$C$3:$CG$382,83,FALSE),0)</f>
        <v>9</v>
      </c>
    </row>
    <row r="457" spans="1:125">
      <c r="A457" s="1778" t="s">
        <v>1930</v>
      </c>
      <c r="B457" s="1562">
        <f t="shared" si="176"/>
        <v>150</v>
      </c>
      <c r="C457" s="1562">
        <f t="shared" si="177"/>
        <v>65</v>
      </c>
      <c r="D457" s="1562">
        <f t="shared" si="178"/>
        <v>2</v>
      </c>
      <c r="E457" s="1563">
        <f t="shared" si="179"/>
        <v>0.43333333333333335</v>
      </c>
      <c r="F457" s="1786">
        <f t="shared" si="180"/>
        <v>5</v>
      </c>
      <c r="G457" s="1595" t="s">
        <v>2159</v>
      </c>
      <c r="H457" s="1567">
        <f t="shared" si="181"/>
        <v>5</v>
      </c>
      <c r="I457" s="1734">
        <f t="shared" si="182"/>
        <v>150</v>
      </c>
      <c r="J457" s="1734">
        <f t="shared" si="183"/>
        <v>65</v>
      </c>
      <c r="K457" s="1734">
        <f t="shared" si="184"/>
        <v>2</v>
      </c>
      <c r="L457" s="1806">
        <f t="shared" si="185"/>
        <v>0.43333333333333335</v>
      </c>
      <c r="O457" s="1700">
        <f>IFERROR(VLOOKUP($A457,'2022'!$B$2:$K$174,3,FALSE),0)</f>
        <v>0</v>
      </c>
      <c r="P457" s="1858">
        <f>IFERROR(VLOOKUP($A457,'2022'!$B$2:$K$174,4,FALSE),0)</f>
        <v>0</v>
      </c>
      <c r="Q457" s="1858">
        <f>IFERROR(VLOOKUP($A457,'2022'!$B$2:$K$174,5,FALSE),0)</f>
        <v>0</v>
      </c>
      <c r="R457" s="1858">
        <f>IFERROR(VLOOKUP($A457,'2022'!$B$2:$K$174,8,FALSE),0)</f>
        <v>0</v>
      </c>
      <c r="S457" s="1740">
        <f>IFERROR(VLOOKUP($A457,'2022'!$B$2:$K$174,10,FALSE),0)</f>
        <v>0</v>
      </c>
      <c r="T457" s="1700">
        <f>IFERROR(VLOOKUP($A457,'2021'!$B$2:$K$174,3,FALSE),0)</f>
        <v>0</v>
      </c>
      <c r="U457" s="1843">
        <f>IFERROR(VLOOKUP($A457,'2021'!$B$2:$K$174,4,FALSE),0)</f>
        <v>0</v>
      </c>
      <c r="V457" s="1843">
        <f>IFERROR(VLOOKUP($A457,'2021'!$B$2:$K$174,5,FALSE),0)</f>
        <v>0</v>
      </c>
      <c r="W457" s="1843">
        <f>IFERROR(VLOOKUP($A457,'2021'!$B$2:$K$174,8,FALSE),0)</f>
        <v>0</v>
      </c>
      <c r="X457" s="1740">
        <f>IFERROR(VLOOKUP($A457,'2021'!$B$2:$K$174,10,FALSE),0)</f>
        <v>0</v>
      </c>
      <c r="Y457" s="1700">
        <f>IFERROR(VLOOKUP($A457,'2020'!$B$2:$K$170,3,FALSE),0)</f>
        <v>0</v>
      </c>
      <c r="Z457" s="1829">
        <f>IFERROR(VLOOKUP($A457,'2020'!$B$2:$K$170,4,FALSE),0)</f>
        <v>0</v>
      </c>
      <c r="AA457" s="1829">
        <f>IFERROR(VLOOKUP($A457,'2020'!$B$2:$K$170,5,FALSE),0)</f>
        <v>0</v>
      </c>
      <c r="AB457" s="1829">
        <f>IFERROR(VLOOKUP($A457,'2020'!$B$2:$K$170,8,FALSE),0)</f>
        <v>0</v>
      </c>
      <c r="AC457" s="1740">
        <f>IFERROR(VLOOKUP($A457,'2020'!$B$2:$K$170,10,FALSE),0)</f>
        <v>0</v>
      </c>
      <c r="AD457" s="1700">
        <f>IFERROR(VLOOKUP($A457,'2019'!$B$2:$K$170,3,FALSE),0)</f>
        <v>0</v>
      </c>
      <c r="AE457" s="1823">
        <f>IFERROR(VLOOKUP($A457,'2019'!$B$2:$K$170,4,FALSE),0)</f>
        <v>0</v>
      </c>
      <c r="AF457" s="1823">
        <f>IFERROR(VLOOKUP($A457,'2019'!$B$2:$K$170,5,FALSE),0)</f>
        <v>0</v>
      </c>
      <c r="AG457" s="1823">
        <f>IFERROR(VLOOKUP($A457,'2019'!$B$2:$K$170,8,FALSE),0)</f>
        <v>0</v>
      </c>
      <c r="AH457" s="1740">
        <f>IFERROR(VLOOKUP($A457,'2019'!$B$2:$K$170,10,FALSE),0)</f>
        <v>0</v>
      </c>
      <c r="AI457" s="1700">
        <f>IFERROR(VLOOKUP($A457,'2018'!$B$2:$K$170,3,FALSE),0)</f>
        <v>0</v>
      </c>
      <c r="AJ457" s="1821">
        <f>IFERROR(VLOOKUP($A457,'2018'!$B$2:$K$170,4,FALSE),0)</f>
        <v>0</v>
      </c>
      <c r="AK457" s="1821">
        <f>IFERROR(VLOOKUP($A457,'2018'!$B$2:$K$170,5,FALSE),0)</f>
        <v>0</v>
      </c>
      <c r="AL457" s="1821">
        <f>IFERROR(VLOOKUP($A457,'2018'!$B$2:$K$170,8,FALSE),0)</f>
        <v>0</v>
      </c>
      <c r="AM457" s="1740">
        <f>IFERROR(VLOOKUP($A457,'2018'!$B$2:$K$170,10,FALSE),0)</f>
        <v>0</v>
      </c>
      <c r="AN457" s="1700">
        <f>IFERROR(VLOOKUP($A457,'2017'!$B$2:$J$163,2,FALSE),0)</f>
        <v>0</v>
      </c>
      <c r="AO457" s="1815">
        <f>IFERROR(VLOOKUP($A457,'2017'!$B$2:$J$163,3,FALSE),0)</f>
        <v>0</v>
      </c>
      <c r="AP457" s="1815">
        <f>IFERROR(VLOOKUP($A457,'2017'!$B$2:$J$163,4,FALSE),0)</f>
        <v>0</v>
      </c>
      <c r="AQ457" s="1815">
        <f>IFERROR(VLOOKUP($A457,'2017'!$B$2:$J$163,7,FALSE),0)</f>
        <v>0</v>
      </c>
      <c r="AR457" s="1740">
        <f>IFERROR(VLOOKUP($A457,'2017'!$B$2:$J$163,9,FALSE),0)</f>
        <v>0</v>
      </c>
      <c r="AS457" s="1700">
        <f>IFERROR(VLOOKUP($A457,'2016'!$B$2:$K$165,3,FALSE),0)</f>
        <v>0</v>
      </c>
      <c r="AT457" s="1796">
        <f>IFERROR(VLOOKUP($A457,'2016'!$B$2:$K$165,4,FALSE),0)</f>
        <v>0</v>
      </c>
      <c r="AU457" s="1796">
        <f>IFERROR(VLOOKUP($A457,'2016'!$B$2:$K$165,5,FALSE),0)</f>
        <v>0</v>
      </c>
      <c r="AV457" s="1796">
        <f>IFERROR(VLOOKUP($A457,'2016'!$B$2:$K$165,8,FALSE),0)</f>
        <v>0</v>
      </c>
      <c r="AW457" s="1740">
        <f>IFERROR(VLOOKUP($A457,'2016'!$B$2:$K$165,10,FALSE),0)</f>
        <v>0</v>
      </c>
      <c r="AX457" s="1700">
        <f>IFERROR(VLOOKUP($A457,'2015'!$B$2:$K$165,3,FALSE),0)</f>
        <v>0</v>
      </c>
      <c r="AY457" s="1695">
        <f>IFERROR(VLOOKUP($A457,'2015'!$B$2:$K$165,4,FALSE),0)</f>
        <v>0</v>
      </c>
      <c r="AZ457" s="1695">
        <f>IFERROR(VLOOKUP($A457,'2015'!$B$2:$K$165,5,FALSE),0)</f>
        <v>0</v>
      </c>
      <c r="BA457" s="1695">
        <f>IFERROR(VLOOKUP($A457,'2015'!$B$2:$K$165,8,FALSE),0)</f>
        <v>0</v>
      </c>
      <c r="BB457" s="1740">
        <f>IFERROR(VLOOKUP($A457,'2015'!$B$2:$K$165,10,FALSE),0)</f>
        <v>0</v>
      </c>
      <c r="BC457" s="1700">
        <f>IFERROR(VLOOKUP($A457,'2014'!$B$2:$K$157,3,FALSE),0)</f>
        <v>0</v>
      </c>
      <c r="BD457" s="1691">
        <f>IFERROR(VLOOKUP($A457,'2014'!$B$2:$K$157,4,FALSE),0)</f>
        <v>0</v>
      </c>
      <c r="BE457" s="1691">
        <f>IFERROR(VLOOKUP($A457,'2014'!$B$2:$K$157,5,FALSE),0)</f>
        <v>0</v>
      </c>
      <c r="BF457" s="1691">
        <f>IFERROR(VLOOKUP($A457,'2014'!$B$2:$K$157,8,FALSE),0)</f>
        <v>0</v>
      </c>
      <c r="BG457" s="1740">
        <f>IFERROR(VLOOKUP($A457,'2014'!$B$2:$K$157,10,FALSE),0)</f>
        <v>0</v>
      </c>
      <c r="BH457" s="1700">
        <f>IFERROR(VLOOKUP($A457,'2013'!$D$4:$I$249,2,FALSE),0)</f>
        <v>0</v>
      </c>
      <c r="BI457" s="1691">
        <f>IFERROR(VLOOKUP($A457,'2013'!$D$4:$I$249,3,FALSE),0)</f>
        <v>0</v>
      </c>
      <c r="BJ457" s="1691">
        <f>IFERROR(VLOOKUP($A457,'2013'!$D$4:$I$249,4,FALSE),0)</f>
        <v>0</v>
      </c>
      <c r="BK457" s="1691">
        <f>IFERROR(VLOOKUP($A457,'2013'!$D$4:$I$249,5,FALSE),0)</f>
        <v>0</v>
      </c>
      <c r="BL457" s="1740">
        <f>IFERROR(VLOOKUP($A457,'2013'!$D$4:$I$249,6,FALSE),0)</f>
        <v>0</v>
      </c>
      <c r="BM457" s="1737">
        <f>IFERROR(VLOOKUP($A457,'2012'!$D$3:$O$172,2,FALSE),0)</f>
        <v>0</v>
      </c>
      <c r="BN457" s="1691">
        <f>IFERROR(VLOOKUP($A457,'2012'!$D$3:$O$172,3,FALSE),0)</f>
        <v>0</v>
      </c>
      <c r="BO457" s="1743">
        <f>IFERROR(VLOOKUP($A457,'2012'!$D$3:$O$172,4,FALSE),0)</f>
        <v>0</v>
      </c>
      <c r="BP457" s="1700">
        <f>IFERROR(VLOOKUP($A457,'2012'!$D$3:$O$172,5,FALSE),0)</f>
        <v>0</v>
      </c>
      <c r="BQ457" s="1691">
        <f>IFERROR(VLOOKUP($A457,'2012'!$D$3:$O$172,6,FALSE),0)</f>
        <v>0</v>
      </c>
      <c r="BR457" s="1691">
        <f>IFERROR(VLOOKUP($A457,'2012'!$D$3:$O$172,7,FALSE),0)</f>
        <v>0</v>
      </c>
      <c r="BS457" s="1691">
        <f>IFERROR(VLOOKUP($A457,'2012'!$D$3:$O$172,8,FALSE),0)</f>
        <v>0</v>
      </c>
      <c r="BT457" s="1740">
        <f>IFERROR(VLOOKUP($A457,'2012'!$D$3:$O$172,9,FALSE),0)</f>
        <v>0</v>
      </c>
      <c r="BX457" s="1700">
        <f>IFERROR(VLOOKUP($A457,'2011'!$D$4:$I$251,2,FALSE),0)</f>
        <v>0</v>
      </c>
      <c r="BY457" s="1691">
        <f>IFERROR(VLOOKUP($A457,'2011'!$D$4:$I$251,3,FALSE),0)</f>
        <v>0</v>
      </c>
      <c r="BZ457" s="1691">
        <f>IFERROR(VLOOKUP($A457,'2011'!$D$4:$I$251,4,FALSE),0)</f>
        <v>0</v>
      </c>
      <c r="CA457" s="1691">
        <f>IFERROR(VLOOKUP($A457,'2011'!$D$4:$I$251,5,FALSE),0)</f>
        <v>0</v>
      </c>
      <c r="CB457" s="1740">
        <f>IFERROR(VLOOKUP($A457,'2011'!$D$4:$I$251,6,FALSE),0)</f>
        <v>0</v>
      </c>
      <c r="CC457" s="1700">
        <f>IFERROR(VLOOKUP($A457,'2010'!$C$3:$H$234,2,FALSE),0)</f>
        <v>0</v>
      </c>
      <c r="CD457" s="1691">
        <f>IFERROR(VLOOKUP($A457,'2010'!$C$3:$H$234,3,FALSE),0)</f>
        <v>0</v>
      </c>
      <c r="CE457" s="1691">
        <f>IFERROR(VLOOKUP($A457,'2010'!$C$3:$H$234,4,FALSE),0)</f>
        <v>0</v>
      </c>
      <c r="CF457" s="1691">
        <f>IFERROR(VLOOKUP($A457,'2010'!$C$3:$H$234,5,FALSE),0)</f>
        <v>0</v>
      </c>
      <c r="CG457" s="1740">
        <f>IFERROR(VLOOKUP($A457,'2010'!$C$3:$H$234,6,FALSE),0)</f>
        <v>0</v>
      </c>
      <c r="CH457" s="1700">
        <f>IFERROR(VLOOKUP($A457,'2009'!$C$3:$H$242,2,FALSE),0)</f>
        <v>0</v>
      </c>
      <c r="CI457" s="1691">
        <f>IFERROR(VLOOKUP($A457,'2009'!$C$3:$H$242,3,FALSE),0)</f>
        <v>0</v>
      </c>
      <c r="CJ457" s="1691">
        <f>IFERROR(VLOOKUP($A457,'2009'!$C$3:$H$242,4,FALSE),0)</f>
        <v>0</v>
      </c>
      <c r="CK457" s="1691">
        <f>IFERROR(VLOOKUP($A457,'2009'!$C$3:$H$242,5,FALSE),0)</f>
        <v>0</v>
      </c>
      <c r="CL457" s="1740">
        <f>IFERROR(VLOOKUP($A457,'2009'!$C$3:$H$242,6,FALSE),0)</f>
        <v>0</v>
      </c>
      <c r="CM457" s="1700">
        <f>IFERROR(VLOOKUP($A457,'2008'!$C$3:$H$229,2,FALSE),0)</f>
        <v>0</v>
      </c>
      <c r="CN457" s="1691">
        <f>IFERROR(VLOOKUP($A457,'2008'!$C$3:$H$229,3,FALSE),0)</f>
        <v>0</v>
      </c>
      <c r="CO457" s="1691">
        <f>IFERROR(VLOOKUP($A457,'2008'!$C$3:$H$229,4,FALSE),0)</f>
        <v>0</v>
      </c>
      <c r="CP457" s="1691">
        <f>IFERROR(VLOOKUP($A457,'2008'!$C$3:$H$229,5,FALSE),0)</f>
        <v>0</v>
      </c>
      <c r="CQ457" s="1740">
        <f>IFERROR(VLOOKUP($A457,'2008'!$C$3:$H$229,6,FALSE),0)</f>
        <v>0</v>
      </c>
      <c r="CR457" s="1700">
        <f>IFERROR(VLOOKUP($A457,'2007'!$C$3:$M$238,7,FALSE),0)</f>
        <v>0</v>
      </c>
      <c r="CS457" s="1691">
        <f>IFERROR(VLOOKUP($A457,'2007'!$C$3:$M$238,8,FALSE),0)</f>
        <v>0</v>
      </c>
      <c r="CT457" s="1691">
        <f>IFERROR(VLOOKUP($A457,'2007'!$C$3:$M$238,9,FALSE),0)</f>
        <v>0</v>
      </c>
      <c r="CU457" s="1691">
        <f>IFERROR(VLOOKUP($A457,'2007'!$C$3:$M$238,10,FALSE),0)</f>
        <v>0</v>
      </c>
      <c r="CV457" s="1740">
        <f>IFERROR(VLOOKUP($A457,'2007'!$C$3:$M$238,11,FALSE),0)</f>
        <v>0</v>
      </c>
      <c r="CW457" s="1700">
        <f>IFERROR(VLOOKUP($A457,'2006'!$A$2:$F$200,2,FALSE),0)</f>
        <v>0</v>
      </c>
      <c r="CX457" s="1691">
        <f>IFERROR(VLOOKUP($A457,'2006'!$A$2:$F$200,4,FALSE),0)</f>
        <v>0</v>
      </c>
      <c r="CY457" s="1691">
        <f>IFERROR(VLOOKUP($A457,'2006'!$A$2:$F$200,5,FALSE),0)</f>
        <v>0</v>
      </c>
      <c r="CZ457" s="1740">
        <f>IFERROR(VLOOKUP($A457,'2006'!$A$2:$F$200,6,FALSE),0)</f>
        <v>0</v>
      </c>
      <c r="DA457" s="1700">
        <f>IFERROR(VLOOKUP($A457,'2005'!$C$3:$M$205,8,FALSE),0)</f>
        <v>0</v>
      </c>
      <c r="DB457" s="1691">
        <f>IFERROR(VLOOKUP($A457,'2005'!$C$3:$M$205,9,FALSE),0)</f>
        <v>0</v>
      </c>
      <c r="DC457" s="1691">
        <f>IFERROR(VLOOKUP($A457,'2005'!$C$3:$M$205,10,FALSE),0)</f>
        <v>0</v>
      </c>
      <c r="DD457" s="1740">
        <f>IFERROR(VLOOKUP($A457,'2005'!$C$3:$M$205,11,FALSE),0)</f>
        <v>0</v>
      </c>
      <c r="DE457" s="1700">
        <f>IFERROR(VLOOKUP($A457,'2004'!$C$3:$M$213,8,FALSE),0)</f>
        <v>46</v>
      </c>
      <c r="DF457" s="1691">
        <f>IFERROR(VLOOKUP($A457,'2004'!$C$3:$M$213,9,FALSE),0)</f>
        <v>19</v>
      </c>
      <c r="DG457" s="1691">
        <f>IFERROR(VLOOKUP($A457,'2004'!$C$3:$M$213,10,FALSE),0)</f>
        <v>1</v>
      </c>
      <c r="DH457" s="1740">
        <f>IFERROR(VLOOKUP($A457,'2004'!$C$3:$M$213,11,FALSE),0)</f>
        <v>0.41304347826086957</v>
      </c>
      <c r="DI457" s="1700">
        <f>IFERROR(VLOOKUP($A457,'2003'!$C$3:$Q$214,12,FALSE),0)</f>
        <v>39</v>
      </c>
      <c r="DJ457" s="1691">
        <f>IFERROR(VLOOKUP($A457,'2003'!$C$3:$Q$214,13,FALSE),0)</f>
        <v>19</v>
      </c>
      <c r="DK457" s="1691">
        <f>IFERROR(VLOOKUP($A457,'2003'!$C$3:$Q$214,14,FALSE),0)</f>
        <v>0</v>
      </c>
      <c r="DL457" s="1740">
        <f>IFERROR(VLOOKUP($A457,'2003'!$C$3:$Q$214,15,FALSE),0)</f>
        <v>0.48717948717948717</v>
      </c>
      <c r="DM457" s="1700">
        <f>IFERROR(VLOOKUP($A457,'2002'!$D$3:$R$214,12,FALSE),0)</f>
        <v>42</v>
      </c>
      <c r="DN457" s="1691">
        <f>IFERROR(VLOOKUP($A457,'2002'!$D$3:$R$214,13,FALSE),0)</f>
        <v>15</v>
      </c>
      <c r="DO457" s="1691">
        <f>IFERROR(VLOOKUP($A457,'2002'!$D$3:$R$214,14,FALSE),0)</f>
        <v>0</v>
      </c>
      <c r="DP457" s="1788">
        <f>IFERROR(VLOOKUP($A457,'2002'!$D$3:$R$214,15,FALSE),0)</f>
        <v>0.35714285714285715</v>
      </c>
      <c r="DQ457" s="1700">
        <f>IFERROR(VLOOKUP($A457,'Pre 2002'!$C$3:$CK$382,84,FALSE),0)</f>
        <v>23</v>
      </c>
      <c r="DR457" s="1695">
        <f>IFERROR(VLOOKUP($A457,'Pre 2002'!$C$3:$CK$382,85,FALSE),0)</f>
        <v>12</v>
      </c>
      <c r="DS457" s="1695">
        <f>IFERROR(VLOOKUP($A457,'Pre 2002'!$C$3:$CK$382,86,FALSE),0)</f>
        <v>1</v>
      </c>
      <c r="DT457" s="1790">
        <f>IFERROR(VLOOKUP($A457,'Pre 2002'!$C$3:$CK$382,87,FALSE),0)</f>
        <v>0.52173913043478259</v>
      </c>
      <c r="DU457" s="1741">
        <f>IFERROR(VLOOKUP(A457,'Pre 2002'!$C$3:$CG$382,83,FALSE),0)</f>
        <v>2</v>
      </c>
    </row>
    <row r="458" spans="1:125">
      <c r="A458" s="1778" t="s">
        <v>2036</v>
      </c>
      <c r="B458" s="1562">
        <f t="shared" si="176"/>
        <v>659</v>
      </c>
      <c r="C458" s="1562">
        <f t="shared" si="177"/>
        <v>285</v>
      </c>
      <c r="D458" s="1562">
        <f t="shared" si="178"/>
        <v>2</v>
      </c>
      <c r="E458" s="1563">
        <f t="shared" si="179"/>
        <v>0.4324734446130501</v>
      </c>
      <c r="F458" s="1786">
        <f t="shared" si="180"/>
        <v>15</v>
      </c>
      <c r="G458" s="1595" t="s">
        <v>2159</v>
      </c>
      <c r="H458" s="1567">
        <f t="shared" si="181"/>
        <v>15</v>
      </c>
      <c r="I458" s="1734">
        <f t="shared" si="182"/>
        <v>659</v>
      </c>
      <c r="J458" s="1734">
        <f t="shared" si="183"/>
        <v>285</v>
      </c>
      <c r="K458" s="1734">
        <f t="shared" si="184"/>
        <v>2</v>
      </c>
      <c r="L458" s="1806">
        <f t="shared" si="185"/>
        <v>0.4324734446130501</v>
      </c>
      <c r="M458" s="1751"/>
      <c r="N458" s="1751"/>
      <c r="O458" s="1700">
        <f>IFERROR(VLOOKUP($A458,'2022'!$B$2:$K$174,3,FALSE),0)</f>
        <v>0</v>
      </c>
      <c r="P458" s="1858">
        <f>IFERROR(VLOOKUP($A458,'2022'!$B$2:$K$174,4,FALSE),0)</f>
        <v>0</v>
      </c>
      <c r="Q458" s="1858">
        <f>IFERROR(VLOOKUP($A458,'2022'!$B$2:$K$174,5,FALSE),0)</f>
        <v>0</v>
      </c>
      <c r="R458" s="1858">
        <f>IFERROR(VLOOKUP($A458,'2022'!$B$2:$K$174,8,FALSE),0)</f>
        <v>0</v>
      </c>
      <c r="S458" s="1740">
        <f>IFERROR(VLOOKUP($A458,'2022'!$B$2:$K$174,10,FALSE),0)</f>
        <v>0</v>
      </c>
      <c r="T458" s="1700">
        <f>IFERROR(VLOOKUP($A458,'2021'!$B$2:$K$174,3,FALSE),0)</f>
        <v>0</v>
      </c>
      <c r="U458" s="1843">
        <f>IFERROR(VLOOKUP($A458,'2021'!$B$2:$K$174,4,FALSE),0)</f>
        <v>0</v>
      </c>
      <c r="V458" s="1843">
        <f>IFERROR(VLOOKUP($A458,'2021'!$B$2:$K$174,5,FALSE),0)</f>
        <v>0</v>
      </c>
      <c r="W458" s="1843">
        <f>IFERROR(VLOOKUP($A458,'2021'!$B$2:$K$174,8,FALSE),0)</f>
        <v>0</v>
      </c>
      <c r="X458" s="1740">
        <f>IFERROR(VLOOKUP($A458,'2021'!$B$2:$K$174,10,FALSE),0)</f>
        <v>0</v>
      </c>
      <c r="Y458" s="1700">
        <f>IFERROR(VLOOKUP($A458,'2020'!$B$2:$K$170,3,FALSE),0)</f>
        <v>0</v>
      </c>
      <c r="Z458" s="1829">
        <f>IFERROR(VLOOKUP($A458,'2020'!$B$2:$K$170,4,FALSE),0)</f>
        <v>0</v>
      </c>
      <c r="AA458" s="1829">
        <f>IFERROR(VLOOKUP($A458,'2020'!$B$2:$K$170,5,FALSE),0)</f>
        <v>0</v>
      </c>
      <c r="AB458" s="1829">
        <f>IFERROR(VLOOKUP($A458,'2020'!$B$2:$K$170,8,FALSE),0)</f>
        <v>0</v>
      </c>
      <c r="AC458" s="1740">
        <f>IFERROR(VLOOKUP($A458,'2020'!$B$2:$K$170,10,FALSE),0)</f>
        <v>0</v>
      </c>
      <c r="AD458" s="1700">
        <f>IFERROR(VLOOKUP($A458,'2019'!$B$2:$K$170,3,FALSE),0)</f>
        <v>0</v>
      </c>
      <c r="AE458" s="1823">
        <f>IFERROR(VLOOKUP($A458,'2019'!$B$2:$K$170,4,FALSE),0)</f>
        <v>0</v>
      </c>
      <c r="AF458" s="1823">
        <f>IFERROR(VLOOKUP($A458,'2019'!$B$2:$K$170,5,FALSE),0)</f>
        <v>0</v>
      </c>
      <c r="AG458" s="1823">
        <f>IFERROR(VLOOKUP($A458,'2019'!$B$2:$K$170,8,FALSE),0)</f>
        <v>0</v>
      </c>
      <c r="AH458" s="1740">
        <f>IFERROR(VLOOKUP($A458,'2019'!$B$2:$K$170,10,FALSE),0)</f>
        <v>0</v>
      </c>
      <c r="AI458" s="1700">
        <f>IFERROR(VLOOKUP($A458,'2018'!$B$2:$K$170,3,FALSE),0)</f>
        <v>0</v>
      </c>
      <c r="AJ458" s="1821">
        <f>IFERROR(VLOOKUP($A458,'2018'!$B$2:$K$170,4,FALSE),0)</f>
        <v>0</v>
      </c>
      <c r="AK458" s="1821">
        <f>IFERROR(VLOOKUP($A458,'2018'!$B$2:$K$170,5,FALSE),0)</f>
        <v>0</v>
      </c>
      <c r="AL458" s="1821">
        <f>IFERROR(VLOOKUP($A458,'2018'!$B$2:$K$170,8,FALSE),0)</f>
        <v>0</v>
      </c>
      <c r="AM458" s="1740">
        <f>IFERROR(VLOOKUP($A458,'2018'!$B$2:$K$170,10,FALSE),0)</f>
        <v>0</v>
      </c>
      <c r="AN458" s="1700">
        <f>IFERROR(VLOOKUP($A458,'2017'!$B$2:$J$163,2,FALSE),0)</f>
        <v>0</v>
      </c>
      <c r="AO458" s="1815">
        <f>IFERROR(VLOOKUP($A458,'2017'!$B$2:$J$163,3,FALSE),0)</f>
        <v>0</v>
      </c>
      <c r="AP458" s="1815">
        <f>IFERROR(VLOOKUP($A458,'2017'!$B$2:$J$163,4,FALSE),0)</f>
        <v>0</v>
      </c>
      <c r="AQ458" s="1815">
        <f>IFERROR(VLOOKUP($A458,'2017'!$B$2:$J$163,7,FALSE),0)</f>
        <v>0</v>
      </c>
      <c r="AR458" s="1740">
        <f>IFERROR(VLOOKUP($A458,'2017'!$B$2:$J$163,9,FALSE),0)</f>
        <v>0</v>
      </c>
      <c r="AS458" s="1700">
        <f>IFERROR(VLOOKUP($A458,'2016'!$B$2:$K$165,3,FALSE),0)</f>
        <v>0</v>
      </c>
      <c r="AT458" s="1796">
        <f>IFERROR(VLOOKUP($A458,'2016'!$B$2:$K$165,4,FALSE),0)</f>
        <v>0</v>
      </c>
      <c r="AU458" s="1796">
        <f>IFERROR(VLOOKUP($A458,'2016'!$B$2:$K$165,5,FALSE),0)</f>
        <v>0</v>
      </c>
      <c r="AV458" s="1796">
        <f>IFERROR(VLOOKUP($A458,'2016'!$B$2:$K$165,8,FALSE),0)</f>
        <v>0</v>
      </c>
      <c r="AW458" s="1740">
        <f>IFERROR(VLOOKUP($A458,'2016'!$B$2:$K$165,10,FALSE),0)</f>
        <v>0</v>
      </c>
      <c r="AX458" s="1700">
        <f>IFERROR(VLOOKUP($A458,'2015'!$B$2:$K$165,3,FALSE),0)</f>
        <v>0</v>
      </c>
      <c r="AY458" s="1695">
        <f>IFERROR(VLOOKUP($A458,'2015'!$B$2:$K$165,4,FALSE),0)</f>
        <v>0</v>
      </c>
      <c r="AZ458" s="1695">
        <f>IFERROR(VLOOKUP($A458,'2015'!$B$2:$K$165,5,FALSE),0)</f>
        <v>0</v>
      </c>
      <c r="BA458" s="1695">
        <f>IFERROR(VLOOKUP($A458,'2015'!$B$2:$K$165,8,FALSE),0)</f>
        <v>0</v>
      </c>
      <c r="BB458" s="1740">
        <f>IFERROR(VLOOKUP($A458,'2015'!$B$2:$K$165,10,FALSE),0)</f>
        <v>0</v>
      </c>
      <c r="BC458" s="1700">
        <f>IFERROR(VLOOKUP($A458,'2014'!$B$2:$K$157,3,FALSE),0)</f>
        <v>0</v>
      </c>
      <c r="BD458" s="1691">
        <f>IFERROR(VLOOKUP($A458,'2014'!$B$2:$K$157,4,FALSE),0)</f>
        <v>0</v>
      </c>
      <c r="BE458" s="1691">
        <f>IFERROR(VLOOKUP($A458,'2014'!$B$2:$K$157,5,FALSE),0)</f>
        <v>0</v>
      </c>
      <c r="BF458" s="1691">
        <f>IFERROR(VLOOKUP($A458,'2014'!$B$2:$K$157,8,FALSE),0)</f>
        <v>0</v>
      </c>
      <c r="BG458" s="1740">
        <f>IFERROR(VLOOKUP($A458,'2014'!$B$2:$K$157,10,FALSE),0)</f>
        <v>0</v>
      </c>
      <c r="BH458" s="1700">
        <f>IFERROR(VLOOKUP($A458,'2013'!$D$4:$I$249,2,FALSE),0)</f>
        <v>0</v>
      </c>
      <c r="BI458" s="1691">
        <f>IFERROR(VLOOKUP($A458,'2013'!$D$4:$I$249,3,FALSE),0)</f>
        <v>0</v>
      </c>
      <c r="BJ458" s="1691">
        <f>IFERROR(VLOOKUP($A458,'2013'!$D$4:$I$249,4,FALSE),0)</f>
        <v>0</v>
      </c>
      <c r="BK458" s="1691">
        <f>IFERROR(VLOOKUP($A458,'2013'!$D$4:$I$249,5,FALSE),0)</f>
        <v>0</v>
      </c>
      <c r="BL458" s="1740">
        <f>IFERROR(VLOOKUP($A458,'2013'!$D$4:$I$249,6,FALSE),0)</f>
        <v>0</v>
      </c>
      <c r="BM458" s="1737">
        <f>IFERROR(VLOOKUP($A458,'2012'!$D$3:$O$172,2,FALSE),0)</f>
        <v>0</v>
      </c>
      <c r="BN458" s="1691">
        <f>IFERROR(VLOOKUP($A458,'2012'!$D$3:$O$172,3,FALSE),0)</f>
        <v>0</v>
      </c>
      <c r="BO458" s="1743">
        <f>IFERROR(VLOOKUP($A458,'2012'!$D$3:$O$172,4,FALSE),0)</f>
        <v>0</v>
      </c>
      <c r="BP458" s="1700">
        <f>IFERROR(VLOOKUP($A458,'2012'!$D$3:$O$172,5,FALSE),0)</f>
        <v>0</v>
      </c>
      <c r="BQ458" s="1691">
        <f>IFERROR(VLOOKUP($A458,'2012'!$D$3:$O$172,6,FALSE),0)</f>
        <v>0</v>
      </c>
      <c r="BR458" s="1691">
        <f>IFERROR(VLOOKUP($A458,'2012'!$D$3:$O$172,7,FALSE),0)</f>
        <v>0</v>
      </c>
      <c r="BS458" s="1691">
        <f>IFERROR(VLOOKUP($A458,'2012'!$D$3:$O$172,8,FALSE),0)</f>
        <v>0</v>
      </c>
      <c r="BT458" s="1740">
        <f>IFERROR(VLOOKUP($A458,'2012'!$D$3:$O$172,9,FALSE),0)</f>
        <v>0</v>
      </c>
      <c r="BX458" s="1700">
        <f>IFERROR(VLOOKUP($A458,'2011'!$D$4:$I$251,2,FALSE),0)</f>
        <v>0</v>
      </c>
      <c r="BY458" s="1691">
        <f>IFERROR(VLOOKUP($A458,'2011'!$D$4:$I$251,3,FALSE),0)</f>
        <v>0</v>
      </c>
      <c r="BZ458" s="1691">
        <f>IFERROR(VLOOKUP($A458,'2011'!$D$4:$I$251,4,FALSE),0)</f>
        <v>0</v>
      </c>
      <c r="CA458" s="1691">
        <f>IFERROR(VLOOKUP($A458,'2011'!$D$4:$I$251,5,FALSE),0)</f>
        <v>0</v>
      </c>
      <c r="CB458" s="1740">
        <f>IFERROR(VLOOKUP($A458,'2011'!$D$4:$I$251,6,FALSE),0)</f>
        <v>0</v>
      </c>
      <c r="CC458" s="1700">
        <f>IFERROR(VLOOKUP($A458,'2010'!$C$3:$H$234,2,FALSE),0)</f>
        <v>0</v>
      </c>
      <c r="CD458" s="1691">
        <f>IFERROR(VLOOKUP($A458,'2010'!$C$3:$H$234,3,FALSE),0)</f>
        <v>0</v>
      </c>
      <c r="CE458" s="1691">
        <f>IFERROR(VLOOKUP($A458,'2010'!$C$3:$H$234,4,FALSE),0)</f>
        <v>0</v>
      </c>
      <c r="CF458" s="1691">
        <f>IFERROR(VLOOKUP($A458,'2010'!$C$3:$H$234,5,FALSE),0)</f>
        <v>0</v>
      </c>
      <c r="CG458" s="1740">
        <f>IFERROR(VLOOKUP($A458,'2010'!$C$3:$H$234,6,FALSE),0)</f>
        <v>0</v>
      </c>
      <c r="CH458" s="1700">
        <f>IFERROR(VLOOKUP($A458,'2009'!$C$3:$H$242,2,FALSE),0)</f>
        <v>0</v>
      </c>
      <c r="CI458" s="1691">
        <f>IFERROR(VLOOKUP($A458,'2009'!$C$3:$H$242,3,FALSE),0)</f>
        <v>0</v>
      </c>
      <c r="CJ458" s="1691">
        <f>IFERROR(VLOOKUP($A458,'2009'!$C$3:$H$242,4,FALSE),0)</f>
        <v>0</v>
      </c>
      <c r="CK458" s="1691">
        <f>IFERROR(VLOOKUP($A458,'2009'!$C$3:$H$242,5,FALSE),0)</f>
        <v>0</v>
      </c>
      <c r="CL458" s="1740">
        <f>IFERROR(VLOOKUP($A458,'2009'!$C$3:$H$242,6,FALSE),0)</f>
        <v>0</v>
      </c>
      <c r="CM458" s="1700">
        <f>IFERROR(VLOOKUP($A458,'2008'!$C$3:$H$229,2,FALSE),0)</f>
        <v>0</v>
      </c>
      <c r="CN458" s="1691">
        <f>IFERROR(VLOOKUP($A458,'2008'!$C$3:$H$229,3,FALSE),0)</f>
        <v>0</v>
      </c>
      <c r="CO458" s="1691">
        <f>IFERROR(VLOOKUP($A458,'2008'!$C$3:$H$229,4,FALSE),0)</f>
        <v>0</v>
      </c>
      <c r="CP458" s="1691">
        <f>IFERROR(VLOOKUP($A458,'2008'!$C$3:$H$229,5,FALSE),0)</f>
        <v>0</v>
      </c>
      <c r="CQ458" s="1740">
        <f>IFERROR(VLOOKUP($A458,'2008'!$C$3:$H$229,6,FALSE),0)</f>
        <v>0</v>
      </c>
      <c r="CR458" s="1700">
        <f>IFERROR(VLOOKUP($A458,'2007'!$C$3:$M$238,7,FALSE),0)</f>
        <v>0</v>
      </c>
      <c r="CS458" s="1691">
        <f>IFERROR(VLOOKUP($A458,'2007'!$C$3:$M$238,8,FALSE),0)</f>
        <v>0</v>
      </c>
      <c r="CT458" s="1691">
        <f>IFERROR(VLOOKUP($A458,'2007'!$C$3:$M$238,9,FALSE),0)</f>
        <v>0</v>
      </c>
      <c r="CU458" s="1691">
        <f>IFERROR(VLOOKUP($A458,'2007'!$C$3:$M$238,10,FALSE),0)</f>
        <v>0</v>
      </c>
      <c r="CV458" s="1740">
        <f>IFERROR(VLOOKUP($A458,'2007'!$C$3:$M$238,11,FALSE),0)</f>
        <v>0</v>
      </c>
      <c r="CW458" s="1700">
        <f>IFERROR(VLOOKUP($A458,'2006'!$A$2:$F$200,2,FALSE),0)</f>
        <v>0</v>
      </c>
      <c r="CX458" s="1691">
        <f>IFERROR(VLOOKUP($A458,'2006'!$A$2:$F$200,4,FALSE),0)</f>
        <v>0</v>
      </c>
      <c r="CY458" s="1691">
        <f>IFERROR(VLOOKUP($A458,'2006'!$A$2:$F$200,5,FALSE),0)</f>
        <v>0</v>
      </c>
      <c r="CZ458" s="1740">
        <f>IFERROR(VLOOKUP($A458,'2006'!$A$2:$F$200,6,FALSE),0)</f>
        <v>0</v>
      </c>
      <c r="DA458" s="1700">
        <f>IFERROR(VLOOKUP($A458,'2005'!$C$3:$M$205,8,FALSE),0)</f>
        <v>0</v>
      </c>
      <c r="DB458" s="1691">
        <f>IFERROR(VLOOKUP($A458,'2005'!$C$3:$M$205,9,FALSE),0)</f>
        <v>0</v>
      </c>
      <c r="DC458" s="1691">
        <f>IFERROR(VLOOKUP($A458,'2005'!$C$3:$M$205,10,FALSE),0)</f>
        <v>0</v>
      </c>
      <c r="DD458" s="1740">
        <f>IFERROR(VLOOKUP($A458,'2005'!$C$3:$M$205,11,FALSE),0)</f>
        <v>0</v>
      </c>
      <c r="DE458" s="1700">
        <f>IFERROR(VLOOKUP($A458,'2004'!$C$3:$M$213,8,FALSE),0)</f>
        <v>0</v>
      </c>
      <c r="DF458" s="1691">
        <f>IFERROR(VLOOKUP($A458,'2004'!$C$3:$M$213,9,FALSE),0)</f>
        <v>0</v>
      </c>
      <c r="DG458" s="1691">
        <f>IFERROR(VLOOKUP($A458,'2004'!$C$3:$M$213,10,FALSE),0)</f>
        <v>0</v>
      </c>
      <c r="DH458" s="1740">
        <f>IFERROR(VLOOKUP($A458,'2004'!$C$3:$M$213,11,FALSE),0)</f>
        <v>0</v>
      </c>
      <c r="DI458" s="1700">
        <f>IFERROR(VLOOKUP($A458,'2003'!$C$3:$Q$214,12,FALSE),0)</f>
        <v>0</v>
      </c>
      <c r="DJ458" s="1691">
        <f>IFERROR(VLOOKUP($A458,'2003'!$C$3:$Q$214,13,FALSE),0)</f>
        <v>0</v>
      </c>
      <c r="DK458" s="1691">
        <f>IFERROR(VLOOKUP($A458,'2003'!$C$3:$Q$214,14,FALSE),0)</f>
        <v>0</v>
      </c>
      <c r="DL458" s="1740">
        <f>IFERROR(VLOOKUP($A458,'2003'!$C$3:$Q$214,15,FALSE),0)</f>
        <v>0</v>
      </c>
      <c r="DM458" s="1700">
        <f>IFERROR(VLOOKUP($A458,'2002'!$D$3:$R$214,12,FALSE),0)</f>
        <v>0</v>
      </c>
      <c r="DN458" s="1691">
        <f>IFERROR(VLOOKUP($A458,'2002'!$D$3:$R$214,13,FALSE),0)</f>
        <v>0</v>
      </c>
      <c r="DO458" s="1691">
        <f>IFERROR(VLOOKUP($A458,'2002'!$D$3:$R$214,14,FALSE),0)</f>
        <v>0</v>
      </c>
      <c r="DP458" s="1788">
        <f>IFERROR(VLOOKUP($A458,'2002'!$D$3:$R$214,15,FALSE),0)</f>
        <v>0</v>
      </c>
      <c r="DQ458" s="1700">
        <f>IFERROR(VLOOKUP($A458,'Pre 2002'!$C$3:$CK$382,84,FALSE),0)</f>
        <v>659</v>
      </c>
      <c r="DR458" s="1695">
        <f>IFERROR(VLOOKUP($A458,'Pre 2002'!$C$3:$CK$382,85,FALSE),0)</f>
        <v>285</v>
      </c>
      <c r="DS458" s="1695">
        <f>IFERROR(VLOOKUP($A458,'Pre 2002'!$C$3:$CK$382,86,FALSE),0)</f>
        <v>2</v>
      </c>
      <c r="DT458" s="1790">
        <f>IFERROR(VLOOKUP($A458,'Pre 2002'!$C$3:$CK$382,87,FALSE),0)</f>
        <v>0.4324734446130501</v>
      </c>
      <c r="DU458" s="1741">
        <f>IFERROR(VLOOKUP(A458,'Pre 2002'!$C$3:$CG$382,83,FALSE),0)</f>
        <v>15</v>
      </c>
    </row>
    <row r="459" spans="1:125">
      <c r="A459" s="1778" t="s">
        <v>1143</v>
      </c>
      <c r="B459" s="1562">
        <f t="shared" si="176"/>
        <v>257</v>
      </c>
      <c r="C459" s="1562">
        <f t="shared" si="177"/>
        <v>110</v>
      </c>
      <c r="D459" s="1562">
        <f t="shared" si="178"/>
        <v>2</v>
      </c>
      <c r="E459" s="1563">
        <f t="shared" si="179"/>
        <v>0.42801556420233461</v>
      </c>
      <c r="F459" s="1786">
        <f t="shared" si="180"/>
        <v>6</v>
      </c>
      <c r="G459" s="1595">
        <v>2008</v>
      </c>
      <c r="H459" s="1567">
        <f t="shared" si="181"/>
        <v>6</v>
      </c>
      <c r="I459" s="1734">
        <f t="shared" si="182"/>
        <v>257</v>
      </c>
      <c r="J459" s="1734">
        <f t="shared" si="183"/>
        <v>110</v>
      </c>
      <c r="K459" s="1734">
        <f t="shared" si="184"/>
        <v>2</v>
      </c>
      <c r="L459" s="1806">
        <f t="shared" si="185"/>
        <v>0.42801556420233461</v>
      </c>
      <c r="O459" s="1700">
        <f>IFERROR(VLOOKUP($A459,'2022'!$B$2:$K$174,3,FALSE),0)</f>
        <v>0</v>
      </c>
      <c r="P459" s="1858">
        <f>IFERROR(VLOOKUP($A459,'2022'!$B$2:$K$174,4,FALSE),0)</f>
        <v>0</v>
      </c>
      <c r="Q459" s="1858">
        <f>IFERROR(VLOOKUP($A459,'2022'!$B$2:$K$174,5,FALSE),0)</f>
        <v>0</v>
      </c>
      <c r="R459" s="1858">
        <f>IFERROR(VLOOKUP($A459,'2022'!$B$2:$K$174,8,FALSE),0)</f>
        <v>0</v>
      </c>
      <c r="S459" s="1740">
        <f>IFERROR(VLOOKUP($A459,'2022'!$B$2:$K$174,10,FALSE),0)</f>
        <v>0</v>
      </c>
      <c r="T459" s="1700">
        <f>IFERROR(VLOOKUP($A459,'2021'!$B$2:$K$174,3,FALSE),0)</f>
        <v>0</v>
      </c>
      <c r="U459" s="1843">
        <f>IFERROR(VLOOKUP($A459,'2021'!$B$2:$K$174,4,FALSE),0)</f>
        <v>0</v>
      </c>
      <c r="V459" s="1843">
        <f>IFERROR(VLOOKUP($A459,'2021'!$B$2:$K$174,5,FALSE),0)</f>
        <v>0</v>
      </c>
      <c r="W459" s="1843">
        <f>IFERROR(VLOOKUP($A459,'2021'!$B$2:$K$174,8,FALSE),0)</f>
        <v>0</v>
      </c>
      <c r="X459" s="1740">
        <f>IFERROR(VLOOKUP($A459,'2021'!$B$2:$K$174,10,FALSE),0)</f>
        <v>0</v>
      </c>
      <c r="Y459" s="1700">
        <f>IFERROR(VLOOKUP($A459,'2020'!$B$2:$K$170,3,FALSE),0)</f>
        <v>0</v>
      </c>
      <c r="Z459" s="1829">
        <f>IFERROR(VLOOKUP($A459,'2020'!$B$2:$K$170,4,FALSE),0)</f>
        <v>0</v>
      </c>
      <c r="AA459" s="1829">
        <f>IFERROR(VLOOKUP($A459,'2020'!$B$2:$K$170,5,FALSE),0)</f>
        <v>0</v>
      </c>
      <c r="AB459" s="1829">
        <f>IFERROR(VLOOKUP($A459,'2020'!$B$2:$K$170,8,FALSE),0)</f>
        <v>0</v>
      </c>
      <c r="AC459" s="1740">
        <f>IFERROR(VLOOKUP($A459,'2020'!$B$2:$K$170,10,FALSE),0)</f>
        <v>0</v>
      </c>
      <c r="AD459" s="1700">
        <f>IFERROR(VLOOKUP($A459,'2019'!$B$2:$K$170,3,FALSE),0)</f>
        <v>0</v>
      </c>
      <c r="AE459" s="1823">
        <f>IFERROR(VLOOKUP($A459,'2019'!$B$2:$K$170,4,FALSE),0)</f>
        <v>0</v>
      </c>
      <c r="AF459" s="1823">
        <f>IFERROR(VLOOKUP($A459,'2019'!$B$2:$K$170,5,FALSE),0)</f>
        <v>0</v>
      </c>
      <c r="AG459" s="1823">
        <f>IFERROR(VLOOKUP($A459,'2019'!$B$2:$K$170,8,FALSE),0)</f>
        <v>0</v>
      </c>
      <c r="AH459" s="1740">
        <f>IFERROR(VLOOKUP($A459,'2019'!$B$2:$K$170,10,FALSE),0)</f>
        <v>0</v>
      </c>
      <c r="AI459" s="1700">
        <f>IFERROR(VLOOKUP($A459,'2018'!$B$2:$K$170,3,FALSE),0)</f>
        <v>0</v>
      </c>
      <c r="AJ459" s="1821">
        <f>IFERROR(VLOOKUP($A459,'2018'!$B$2:$K$170,4,FALSE),0)</f>
        <v>0</v>
      </c>
      <c r="AK459" s="1821">
        <f>IFERROR(VLOOKUP($A459,'2018'!$B$2:$K$170,5,FALSE),0)</f>
        <v>0</v>
      </c>
      <c r="AL459" s="1821">
        <f>IFERROR(VLOOKUP($A459,'2018'!$B$2:$K$170,8,FALSE),0)</f>
        <v>0</v>
      </c>
      <c r="AM459" s="1740">
        <f>IFERROR(VLOOKUP($A459,'2018'!$B$2:$K$170,10,FALSE),0)</f>
        <v>0</v>
      </c>
      <c r="AN459" s="1700">
        <f>IFERROR(VLOOKUP($A459,'2017'!$B$2:$J$163,2,FALSE),0)</f>
        <v>0</v>
      </c>
      <c r="AO459" s="1815">
        <f>IFERROR(VLOOKUP($A459,'2017'!$B$2:$J$163,3,FALSE),0)</f>
        <v>0</v>
      </c>
      <c r="AP459" s="1815">
        <f>IFERROR(VLOOKUP($A459,'2017'!$B$2:$J$163,4,FALSE),0)</f>
        <v>0</v>
      </c>
      <c r="AQ459" s="1815">
        <f>IFERROR(VLOOKUP($A459,'2017'!$B$2:$J$163,7,FALSE),0)</f>
        <v>0</v>
      </c>
      <c r="AR459" s="1740">
        <f>IFERROR(VLOOKUP($A459,'2017'!$B$2:$J$163,9,FALSE),0)</f>
        <v>0</v>
      </c>
      <c r="AS459" s="1700">
        <f>IFERROR(VLOOKUP($A459,'2016'!$B$2:$K$165,3,FALSE),0)</f>
        <v>0</v>
      </c>
      <c r="AT459" s="1796">
        <f>IFERROR(VLOOKUP($A459,'2016'!$B$2:$K$165,4,FALSE),0)</f>
        <v>0</v>
      </c>
      <c r="AU459" s="1796">
        <f>IFERROR(VLOOKUP($A459,'2016'!$B$2:$K$165,5,FALSE),0)</f>
        <v>0</v>
      </c>
      <c r="AV459" s="1796">
        <f>IFERROR(VLOOKUP($A459,'2016'!$B$2:$K$165,8,FALSE),0)</f>
        <v>0</v>
      </c>
      <c r="AW459" s="1740">
        <f>IFERROR(VLOOKUP($A459,'2016'!$B$2:$K$165,10,FALSE),0)</f>
        <v>0</v>
      </c>
      <c r="AX459" s="1700">
        <f>IFERROR(VLOOKUP($A459,'2015'!$B$2:$K$165,3,FALSE),0)</f>
        <v>0</v>
      </c>
      <c r="AY459" s="1695">
        <f>IFERROR(VLOOKUP($A459,'2015'!$B$2:$K$165,4,FALSE),0)</f>
        <v>0</v>
      </c>
      <c r="AZ459" s="1695">
        <f>IFERROR(VLOOKUP($A459,'2015'!$B$2:$K$165,5,FALSE),0)</f>
        <v>0</v>
      </c>
      <c r="BA459" s="1695">
        <f>IFERROR(VLOOKUP($A459,'2015'!$B$2:$K$165,8,FALSE),0)</f>
        <v>0</v>
      </c>
      <c r="BB459" s="1740">
        <f>IFERROR(VLOOKUP($A459,'2015'!$B$2:$K$165,10,FALSE),0)</f>
        <v>0</v>
      </c>
      <c r="BC459" s="1700">
        <f>IFERROR(VLOOKUP($A459,'2014'!$B$2:$K$157,3,FALSE),0)</f>
        <v>0</v>
      </c>
      <c r="BD459" s="1691">
        <f>IFERROR(VLOOKUP($A459,'2014'!$B$2:$K$157,4,FALSE),0)</f>
        <v>0</v>
      </c>
      <c r="BE459" s="1691">
        <f>IFERROR(VLOOKUP($A459,'2014'!$B$2:$K$157,5,FALSE),0)</f>
        <v>0</v>
      </c>
      <c r="BF459" s="1691">
        <f>IFERROR(VLOOKUP($A459,'2014'!$B$2:$K$157,8,FALSE),0)</f>
        <v>0</v>
      </c>
      <c r="BG459" s="1740">
        <f>IFERROR(VLOOKUP($A459,'2014'!$B$2:$K$157,10,FALSE),0)</f>
        <v>0</v>
      </c>
      <c r="BH459" s="1700">
        <f>IFERROR(VLOOKUP($A459,'2013'!$D$4:$I$249,2,FALSE),0)</f>
        <v>0</v>
      </c>
      <c r="BI459" s="1691">
        <f>IFERROR(VLOOKUP($A459,'2013'!$D$4:$I$249,3,FALSE),0)</f>
        <v>0</v>
      </c>
      <c r="BJ459" s="1691">
        <f>IFERROR(VLOOKUP($A459,'2013'!$D$4:$I$249,4,FALSE),0)</f>
        <v>0</v>
      </c>
      <c r="BK459" s="1691">
        <f>IFERROR(VLOOKUP($A459,'2013'!$D$4:$I$249,5,FALSE),0)</f>
        <v>0</v>
      </c>
      <c r="BL459" s="1740">
        <f>IFERROR(VLOOKUP($A459,'2013'!$D$4:$I$249,6,FALSE),0)</f>
        <v>0</v>
      </c>
      <c r="BM459" s="1737">
        <f>IFERROR(VLOOKUP($A459,'2012'!$D$3:$O$172,2,FALSE),0)</f>
        <v>257</v>
      </c>
      <c r="BN459" s="1691">
        <f>IFERROR(VLOOKUP($A459,'2012'!$D$3:$O$172,3,FALSE),0)</f>
        <v>110</v>
      </c>
      <c r="BO459" s="1743">
        <f>IFERROR(VLOOKUP($A459,'2012'!$D$3:$O$172,4,FALSE),0)</f>
        <v>2</v>
      </c>
      <c r="BP459" s="1700">
        <f>IFERROR(VLOOKUP($A459,'2012'!$D$3:$O$172,5,FALSE),0)</f>
        <v>40</v>
      </c>
      <c r="BQ459" s="1691">
        <f>IFERROR(VLOOKUP($A459,'2012'!$D$3:$O$172,6,FALSE),0)</f>
        <v>8</v>
      </c>
      <c r="BR459" s="1691">
        <f>IFERROR(VLOOKUP($A459,'2012'!$D$3:$O$172,7,FALSE),0)</f>
        <v>17</v>
      </c>
      <c r="BS459" s="1691">
        <f>IFERROR(VLOOKUP($A459,'2012'!$D$3:$O$172,8,FALSE),0)</f>
        <v>0</v>
      </c>
      <c r="BT459" s="1740">
        <f>IFERROR(VLOOKUP($A459,'2012'!$D$3:$O$172,9,FALSE),0)</f>
        <v>0.42499999999999999</v>
      </c>
      <c r="BU459" s="1737">
        <f>IFERROR(VLOOKUP($A459,'2012'!$D$3:$O$172,10,FALSE),0)</f>
        <v>217</v>
      </c>
      <c r="BV459" s="1691">
        <f>IFERROR(VLOOKUP($A459,'2012'!$D$3:$O$172,11,FALSE),0)</f>
        <v>93</v>
      </c>
      <c r="BW459" s="1743">
        <f>IFERROR(VLOOKUP($A459,'2012'!$D$3:$O$172,12,FALSE),0)</f>
        <v>2</v>
      </c>
      <c r="BX459" s="1700">
        <f>IFERROR(VLOOKUP($A459,'2011'!$D$4:$I$251,2,FALSE),0)</f>
        <v>56</v>
      </c>
      <c r="BY459" s="1691">
        <f>IFERROR(VLOOKUP($A459,'2011'!$D$4:$I$251,3,FALSE),0)</f>
        <v>15</v>
      </c>
      <c r="BZ459" s="1691">
        <f>IFERROR(VLOOKUP($A459,'2011'!$D$4:$I$251,4,FALSE),0)</f>
        <v>28</v>
      </c>
      <c r="CA459" s="1691">
        <f>IFERROR(VLOOKUP($A459,'2011'!$D$4:$I$251,5,FALSE),0)</f>
        <v>2</v>
      </c>
      <c r="CB459" s="1740">
        <f>IFERROR(VLOOKUP($A459,'2011'!$D$4:$I$251,6,FALSE),0)</f>
        <v>0.5</v>
      </c>
      <c r="CC459" s="1700">
        <f>IFERROR(VLOOKUP($A459,'2010'!$C$3:$H$234,2,FALSE),0)</f>
        <v>0</v>
      </c>
      <c r="CD459" s="1691">
        <f>IFERROR(VLOOKUP($A459,'2010'!$C$3:$H$234,3,FALSE),0)</f>
        <v>0</v>
      </c>
      <c r="CE459" s="1691">
        <f>IFERROR(VLOOKUP($A459,'2010'!$C$3:$H$234,4,FALSE),0)</f>
        <v>0</v>
      </c>
      <c r="CF459" s="1691">
        <f>IFERROR(VLOOKUP($A459,'2010'!$C$3:$H$234,5,FALSE),0)</f>
        <v>0</v>
      </c>
      <c r="CG459" s="1740">
        <f>IFERROR(VLOOKUP($A459,'2010'!$C$3:$H$234,6,FALSE),0)</f>
        <v>0</v>
      </c>
      <c r="CH459" s="1700">
        <f>IFERROR(VLOOKUP($A459,'2009'!$C$3:$H$242,2,FALSE),0)</f>
        <v>0</v>
      </c>
      <c r="CI459" s="1691">
        <f>IFERROR(VLOOKUP($A459,'2009'!$C$3:$H$242,3,FALSE),0)</f>
        <v>0</v>
      </c>
      <c r="CJ459" s="1691">
        <f>IFERROR(VLOOKUP($A459,'2009'!$C$3:$H$242,4,FALSE),0)</f>
        <v>0</v>
      </c>
      <c r="CK459" s="1691">
        <f>IFERROR(VLOOKUP($A459,'2009'!$C$3:$H$242,5,FALSE),0)</f>
        <v>0</v>
      </c>
      <c r="CL459" s="1740">
        <f>IFERROR(VLOOKUP($A459,'2009'!$C$3:$H$242,6,FALSE),0)</f>
        <v>0</v>
      </c>
      <c r="CM459" s="1700">
        <f>IFERROR(VLOOKUP($A459,'2008'!$C$3:$H$229,2,FALSE),0)</f>
        <v>0</v>
      </c>
      <c r="CN459" s="1691">
        <f>IFERROR(VLOOKUP($A459,'2008'!$C$3:$H$229,3,FALSE),0)</f>
        <v>0</v>
      </c>
      <c r="CO459" s="1691">
        <f>IFERROR(VLOOKUP($A459,'2008'!$C$3:$H$229,4,FALSE),0)</f>
        <v>0</v>
      </c>
      <c r="CP459" s="1691">
        <f>IFERROR(VLOOKUP($A459,'2008'!$C$3:$H$229,5,FALSE),0)</f>
        <v>0</v>
      </c>
      <c r="CQ459" s="1740">
        <f>IFERROR(VLOOKUP($A459,'2008'!$C$3:$H$229,6,FALSE),0)</f>
        <v>0</v>
      </c>
      <c r="CR459" s="1700">
        <f>IFERROR(VLOOKUP($A459,'2007'!$C$3:$M$238,7,FALSE),0)</f>
        <v>0</v>
      </c>
      <c r="CS459" s="1691">
        <f>IFERROR(VLOOKUP($A459,'2007'!$C$3:$M$238,8,FALSE),0)</f>
        <v>0</v>
      </c>
      <c r="CT459" s="1691">
        <f>IFERROR(VLOOKUP($A459,'2007'!$C$3:$M$238,9,FALSE),0)</f>
        <v>0</v>
      </c>
      <c r="CU459" s="1691">
        <f>IFERROR(VLOOKUP($A459,'2007'!$C$3:$M$238,10,FALSE),0)</f>
        <v>0</v>
      </c>
      <c r="CV459" s="1740">
        <f>IFERROR(VLOOKUP($A459,'2007'!$C$3:$M$238,11,FALSE),0)</f>
        <v>0</v>
      </c>
      <c r="CW459" s="1700">
        <f>IFERROR(VLOOKUP($A459,'2006'!$A$2:$F$200,2,FALSE),0)</f>
        <v>34</v>
      </c>
      <c r="CX459" s="1691">
        <f>IFERROR(VLOOKUP($A459,'2006'!$A$2:$F$200,4,FALSE),0)</f>
        <v>16</v>
      </c>
      <c r="CY459" s="1691">
        <f>IFERROR(VLOOKUP($A459,'2006'!$A$2:$F$200,5,FALSE),0)</f>
        <v>0</v>
      </c>
      <c r="CZ459" s="1740">
        <f>IFERROR(VLOOKUP($A459,'2006'!$A$2:$F$200,6,FALSE),0)</f>
        <v>0.47058823529411764</v>
      </c>
      <c r="DA459" s="1700">
        <f>IFERROR(VLOOKUP($A459,'2005'!$C$3:$M$205,8,FALSE),0)</f>
        <v>32</v>
      </c>
      <c r="DB459" s="1691">
        <f>IFERROR(VLOOKUP($A459,'2005'!$C$3:$M$205,9,FALSE),0)</f>
        <v>14</v>
      </c>
      <c r="DC459" s="1691">
        <f>IFERROR(VLOOKUP($A459,'2005'!$C$3:$M$205,10,FALSE),0)</f>
        <v>0</v>
      </c>
      <c r="DD459" s="1740">
        <f>IFERROR(VLOOKUP($A459,'2005'!$C$3:$M$205,11,FALSE),0)</f>
        <v>0.4375</v>
      </c>
      <c r="DE459" s="1700">
        <f>IFERROR(VLOOKUP($A459,'2004'!$C$3:$M$213,8,FALSE),0)</f>
        <v>39</v>
      </c>
      <c r="DF459" s="1691">
        <f>IFERROR(VLOOKUP($A459,'2004'!$C$3:$M$213,9,FALSE),0)</f>
        <v>14</v>
      </c>
      <c r="DG459" s="1691">
        <f>IFERROR(VLOOKUP($A459,'2004'!$C$3:$M$213,10,FALSE),0)</f>
        <v>0</v>
      </c>
      <c r="DH459" s="1740">
        <f>IFERROR(VLOOKUP($A459,'2004'!$C$3:$M$213,11,FALSE),0)</f>
        <v>0.35897435897435898</v>
      </c>
      <c r="DI459" s="1700">
        <f>IFERROR(VLOOKUP($A459,'2003'!$C$3:$Q$214,12,FALSE),0)</f>
        <v>56</v>
      </c>
      <c r="DJ459" s="1691">
        <f>IFERROR(VLOOKUP($A459,'2003'!$C$3:$Q$214,13,FALSE),0)</f>
        <v>21</v>
      </c>
      <c r="DK459" s="1691">
        <f>IFERROR(VLOOKUP($A459,'2003'!$C$3:$Q$214,14,FALSE),0)</f>
        <v>0</v>
      </c>
      <c r="DL459" s="1740">
        <f>IFERROR(VLOOKUP($A459,'2003'!$C$3:$Q$214,15,FALSE),0)</f>
        <v>0.375</v>
      </c>
      <c r="DM459" s="1700">
        <f>IFERROR(VLOOKUP($A459,'2002'!$D$3:$R$214,12,FALSE),0)</f>
        <v>0</v>
      </c>
      <c r="DN459" s="1691">
        <f>IFERROR(VLOOKUP($A459,'2002'!$D$3:$R$214,13,FALSE),0)</f>
        <v>0</v>
      </c>
      <c r="DO459" s="1691">
        <f>IFERROR(VLOOKUP($A459,'2002'!$D$3:$R$214,14,FALSE),0)</f>
        <v>0</v>
      </c>
      <c r="DP459" s="1788">
        <f>IFERROR(VLOOKUP($A459,'2002'!$D$3:$R$214,15,FALSE),0)</f>
        <v>0</v>
      </c>
      <c r="DQ459" s="1700">
        <f>IFERROR(VLOOKUP($A459,'Pre 2002'!$C$3:$CK$382,84,FALSE),0)</f>
        <v>0</v>
      </c>
      <c r="DR459" s="1695">
        <f>IFERROR(VLOOKUP($A459,'Pre 2002'!$C$3:$CK$382,85,FALSE),0)</f>
        <v>0</v>
      </c>
      <c r="DS459" s="1695">
        <f>IFERROR(VLOOKUP($A459,'Pre 2002'!$C$3:$CK$382,86,FALSE),0)</f>
        <v>0</v>
      </c>
      <c r="DT459" s="1790">
        <f>IFERROR(VLOOKUP($A459,'Pre 2002'!$C$3:$CK$382,87,FALSE),0)</f>
        <v>0</v>
      </c>
      <c r="DU459" s="1741">
        <f>IFERROR(VLOOKUP(A459,'Pre 2002'!$C$3:$CG$382,83,FALSE),0)</f>
        <v>0</v>
      </c>
    </row>
    <row r="460" spans="1:125">
      <c r="A460" s="1778" t="s">
        <v>1868</v>
      </c>
      <c r="B460" s="1562">
        <f t="shared" si="176"/>
        <v>89</v>
      </c>
      <c r="C460" s="1562">
        <f t="shared" si="177"/>
        <v>38</v>
      </c>
      <c r="D460" s="1562">
        <f t="shared" si="178"/>
        <v>2</v>
      </c>
      <c r="E460" s="1563">
        <f t="shared" si="179"/>
        <v>0.42696629213483145</v>
      </c>
      <c r="F460" s="1786">
        <f t="shared" si="180"/>
        <v>3</v>
      </c>
      <c r="G460" s="1595" t="s">
        <v>2159</v>
      </c>
      <c r="H460" s="1567">
        <f t="shared" si="181"/>
        <v>3</v>
      </c>
      <c r="I460" s="1734">
        <f t="shared" si="182"/>
        <v>89</v>
      </c>
      <c r="J460" s="1734">
        <f t="shared" si="183"/>
        <v>38</v>
      </c>
      <c r="K460" s="1734">
        <f t="shared" si="184"/>
        <v>2</v>
      </c>
      <c r="L460" s="1806">
        <f t="shared" si="185"/>
        <v>0.42696629213483145</v>
      </c>
      <c r="M460" s="1751"/>
      <c r="N460" s="1751"/>
      <c r="O460" s="1700">
        <f>IFERROR(VLOOKUP($A460,'2022'!$B$2:$K$174,3,FALSE),0)</f>
        <v>0</v>
      </c>
      <c r="P460" s="1858">
        <f>IFERROR(VLOOKUP($A460,'2022'!$B$2:$K$174,4,FALSE),0)</f>
        <v>0</v>
      </c>
      <c r="Q460" s="1858">
        <f>IFERROR(VLOOKUP($A460,'2022'!$B$2:$K$174,5,FALSE),0)</f>
        <v>0</v>
      </c>
      <c r="R460" s="1858">
        <f>IFERROR(VLOOKUP($A460,'2022'!$B$2:$K$174,8,FALSE),0)</f>
        <v>0</v>
      </c>
      <c r="S460" s="1740">
        <f>IFERROR(VLOOKUP($A460,'2022'!$B$2:$K$174,10,FALSE),0)</f>
        <v>0</v>
      </c>
      <c r="T460" s="1700">
        <f>IFERROR(VLOOKUP($A460,'2021'!$B$2:$K$174,3,FALSE),0)</f>
        <v>0</v>
      </c>
      <c r="U460" s="1843">
        <f>IFERROR(VLOOKUP($A460,'2021'!$B$2:$K$174,4,FALSE),0)</f>
        <v>0</v>
      </c>
      <c r="V460" s="1843">
        <f>IFERROR(VLOOKUP($A460,'2021'!$B$2:$K$174,5,FALSE),0)</f>
        <v>0</v>
      </c>
      <c r="W460" s="1843">
        <f>IFERROR(VLOOKUP($A460,'2021'!$B$2:$K$174,8,FALSE),0)</f>
        <v>0</v>
      </c>
      <c r="X460" s="1740">
        <f>IFERROR(VLOOKUP($A460,'2021'!$B$2:$K$174,10,FALSE),0)</f>
        <v>0</v>
      </c>
      <c r="Y460" s="1700">
        <f>IFERROR(VLOOKUP($A460,'2020'!$B$2:$K$170,3,FALSE),0)</f>
        <v>0</v>
      </c>
      <c r="Z460" s="1829">
        <f>IFERROR(VLOOKUP($A460,'2020'!$B$2:$K$170,4,FALSE),0)</f>
        <v>0</v>
      </c>
      <c r="AA460" s="1829">
        <f>IFERROR(VLOOKUP($A460,'2020'!$B$2:$K$170,5,FALSE),0)</f>
        <v>0</v>
      </c>
      <c r="AB460" s="1829">
        <f>IFERROR(VLOOKUP($A460,'2020'!$B$2:$K$170,8,FALSE),0)</f>
        <v>0</v>
      </c>
      <c r="AC460" s="1740">
        <f>IFERROR(VLOOKUP($A460,'2020'!$B$2:$K$170,10,FALSE),0)</f>
        <v>0</v>
      </c>
      <c r="AD460" s="1700">
        <f>IFERROR(VLOOKUP($A460,'2019'!$B$2:$K$170,3,FALSE),0)</f>
        <v>0</v>
      </c>
      <c r="AE460" s="1823">
        <f>IFERROR(VLOOKUP($A460,'2019'!$B$2:$K$170,4,FALSE),0)</f>
        <v>0</v>
      </c>
      <c r="AF460" s="1823">
        <f>IFERROR(VLOOKUP($A460,'2019'!$B$2:$K$170,5,FALSE),0)</f>
        <v>0</v>
      </c>
      <c r="AG460" s="1823">
        <f>IFERROR(VLOOKUP($A460,'2019'!$B$2:$K$170,8,FALSE),0)</f>
        <v>0</v>
      </c>
      <c r="AH460" s="1740">
        <f>IFERROR(VLOOKUP($A460,'2019'!$B$2:$K$170,10,FALSE),0)</f>
        <v>0</v>
      </c>
      <c r="AI460" s="1700">
        <f>IFERROR(VLOOKUP($A460,'2018'!$B$2:$K$170,3,FALSE),0)</f>
        <v>0</v>
      </c>
      <c r="AJ460" s="1821">
        <f>IFERROR(VLOOKUP($A460,'2018'!$B$2:$K$170,4,FALSE),0)</f>
        <v>0</v>
      </c>
      <c r="AK460" s="1821">
        <f>IFERROR(VLOOKUP($A460,'2018'!$B$2:$K$170,5,FALSE),0)</f>
        <v>0</v>
      </c>
      <c r="AL460" s="1821">
        <f>IFERROR(VLOOKUP($A460,'2018'!$B$2:$K$170,8,FALSE),0)</f>
        <v>0</v>
      </c>
      <c r="AM460" s="1740">
        <f>IFERROR(VLOOKUP($A460,'2018'!$B$2:$K$170,10,FALSE),0)</f>
        <v>0</v>
      </c>
      <c r="AN460" s="1700">
        <f>IFERROR(VLOOKUP($A460,'2017'!$B$2:$J$163,2,FALSE),0)</f>
        <v>0</v>
      </c>
      <c r="AO460" s="1815">
        <f>IFERROR(VLOOKUP($A460,'2017'!$B$2:$J$163,3,FALSE),0)</f>
        <v>0</v>
      </c>
      <c r="AP460" s="1815">
        <f>IFERROR(VLOOKUP($A460,'2017'!$B$2:$J$163,4,FALSE),0)</f>
        <v>0</v>
      </c>
      <c r="AQ460" s="1815">
        <f>IFERROR(VLOOKUP($A460,'2017'!$B$2:$J$163,7,FALSE),0)</f>
        <v>0</v>
      </c>
      <c r="AR460" s="1740">
        <f>IFERROR(VLOOKUP($A460,'2017'!$B$2:$J$163,9,FALSE),0)</f>
        <v>0</v>
      </c>
      <c r="AS460" s="1700">
        <f>IFERROR(VLOOKUP($A460,'2016'!$B$2:$K$165,3,FALSE),0)</f>
        <v>0</v>
      </c>
      <c r="AT460" s="1796">
        <f>IFERROR(VLOOKUP($A460,'2016'!$B$2:$K$165,4,FALSE),0)</f>
        <v>0</v>
      </c>
      <c r="AU460" s="1796">
        <f>IFERROR(VLOOKUP($A460,'2016'!$B$2:$K$165,5,FALSE),0)</f>
        <v>0</v>
      </c>
      <c r="AV460" s="1796">
        <f>IFERROR(VLOOKUP($A460,'2016'!$B$2:$K$165,8,FALSE),0)</f>
        <v>0</v>
      </c>
      <c r="AW460" s="1740">
        <f>IFERROR(VLOOKUP($A460,'2016'!$B$2:$K$165,10,FALSE),0)</f>
        <v>0</v>
      </c>
      <c r="AX460" s="1700">
        <f>IFERROR(VLOOKUP($A460,'2015'!$B$2:$K$165,3,FALSE),0)</f>
        <v>0</v>
      </c>
      <c r="AY460" s="1695">
        <f>IFERROR(VLOOKUP($A460,'2015'!$B$2:$K$165,4,FALSE),0)</f>
        <v>0</v>
      </c>
      <c r="AZ460" s="1695">
        <f>IFERROR(VLOOKUP($A460,'2015'!$B$2:$K$165,5,FALSE),0)</f>
        <v>0</v>
      </c>
      <c r="BA460" s="1695">
        <f>IFERROR(VLOOKUP($A460,'2015'!$B$2:$K$165,8,FALSE),0)</f>
        <v>0</v>
      </c>
      <c r="BB460" s="1740">
        <f>IFERROR(VLOOKUP($A460,'2015'!$B$2:$K$165,10,FALSE),0)</f>
        <v>0</v>
      </c>
      <c r="BC460" s="1700">
        <f>IFERROR(VLOOKUP($A460,'2014'!$B$2:$K$157,3,FALSE),0)</f>
        <v>0</v>
      </c>
      <c r="BD460" s="1691">
        <f>IFERROR(VLOOKUP($A460,'2014'!$B$2:$K$157,4,FALSE),0)</f>
        <v>0</v>
      </c>
      <c r="BE460" s="1691">
        <f>IFERROR(VLOOKUP($A460,'2014'!$B$2:$K$157,5,FALSE),0)</f>
        <v>0</v>
      </c>
      <c r="BF460" s="1691">
        <f>IFERROR(VLOOKUP($A460,'2014'!$B$2:$K$157,8,FALSE),0)</f>
        <v>0</v>
      </c>
      <c r="BG460" s="1740">
        <f>IFERROR(VLOOKUP($A460,'2014'!$B$2:$K$157,10,FALSE),0)</f>
        <v>0</v>
      </c>
      <c r="BH460" s="1700">
        <f>IFERROR(VLOOKUP($A460,'2013'!$D$4:$I$249,2,FALSE),0)</f>
        <v>0</v>
      </c>
      <c r="BI460" s="1691">
        <f>IFERROR(VLOOKUP($A460,'2013'!$D$4:$I$249,3,FALSE),0)</f>
        <v>0</v>
      </c>
      <c r="BJ460" s="1691">
        <f>IFERROR(VLOOKUP($A460,'2013'!$D$4:$I$249,4,FALSE),0)</f>
        <v>0</v>
      </c>
      <c r="BK460" s="1691">
        <f>IFERROR(VLOOKUP($A460,'2013'!$D$4:$I$249,5,FALSE),0)</f>
        <v>0</v>
      </c>
      <c r="BL460" s="1740">
        <f>IFERROR(VLOOKUP($A460,'2013'!$D$4:$I$249,6,FALSE),0)</f>
        <v>0</v>
      </c>
      <c r="BM460" s="1737">
        <f>IFERROR(VLOOKUP($A460,'2012'!$D$3:$O$172,2,FALSE),0)</f>
        <v>0</v>
      </c>
      <c r="BN460" s="1691">
        <f>IFERROR(VLOOKUP($A460,'2012'!$D$3:$O$172,3,FALSE),0)</f>
        <v>0</v>
      </c>
      <c r="BO460" s="1743">
        <f>IFERROR(VLOOKUP($A460,'2012'!$D$3:$O$172,4,FALSE),0)</f>
        <v>0</v>
      </c>
      <c r="BP460" s="1700">
        <f>IFERROR(VLOOKUP($A460,'2012'!$D$3:$O$172,5,FALSE),0)</f>
        <v>0</v>
      </c>
      <c r="BQ460" s="1691">
        <f>IFERROR(VLOOKUP($A460,'2012'!$D$3:$O$172,6,FALSE),0)</f>
        <v>0</v>
      </c>
      <c r="BR460" s="1691">
        <f>IFERROR(VLOOKUP($A460,'2012'!$D$3:$O$172,7,FALSE),0)</f>
        <v>0</v>
      </c>
      <c r="BS460" s="1691">
        <f>IFERROR(VLOOKUP($A460,'2012'!$D$3:$O$172,8,FALSE),0)</f>
        <v>0</v>
      </c>
      <c r="BT460" s="1740">
        <f>IFERROR(VLOOKUP($A460,'2012'!$D$3:$O$172,9,FALSE),0)</f>
        <v>0</v>
      </c>
      <c r="BX460" s="1700">
        <f>IFERROR(VLOOKUP($A460,'2011'!$D$4:$I$251,2,FALSE),0)</f>
        <v>0</v>
      </c>
      <c r="BY460" s="1691">
        <f>IFERROR(VLOOKUP($A460,'2011'!$D$4:$I$251,3,FALSE),0)</f>
        <v>0</v>
      </c>
      <c r="BZ460" s="1691">
        <f>IFERROR(VLOOKUP($A460,'2011'!$D$4:$I$251,4,FALSE),0)</f>
        <v>0</v>
      </c>
      <c r="CA460" s="1691">
        <f>IFERROR(VLOOKUP($A460,'2011'!$D$4:$I$251,5,FALSE),0)</f>
        <v>0</v>
      </c>
      <c r="CB460" s="1740">
        <f>IFERROR(VLOOKUP($A460,'2011'!$D$4:$I$251,6,FALSE),0)</f>
        <v>0</v>
      </c>
      <c r="CC460" s="1700">
        <f>IFERROR(VLOOKUP($A460,'2010'!$C$3:$H$234,2,FALSE),0)</f>
        <v>0</v>
      </c>
      <c r="CD460" s="1691">
        <f>IFERROR(VLOOKUP($A460,'2010'!$C$3:$H$234,3,FALSE),0)</f>
        <v>0</v>
      </c>
      <c r="CE460" s="1691">
        <f>IFERROR(VLOOKUP($A460,'2010'!$C$3:$H$234,4,FALSE),0)</f>
        <v>0</v>
      </c>
      <c r="CF460" s="1691">
        <f>IFERROR(VLOOKUP($A460,'2010'!$C$3:$H$234,5,FALSE),0)</f>
        <v>0</v>
      </c>
      <c r="CG460" s="1740">
        <f>IFERROR(VLOOKUP($A460,'2010'!$C$3:$H$234,6,FALSE),0)</f>
        <v>0</v>
      </c>
      <c r="CH460" s="1700">
        <f>IFERROR(VLOOKUP($A460,'2009'!$C$3:$H$242,2,FALSE),0)</f>
        <v>0</v>
      </c>
      <c r="CI460" s="1691">
        <f>IFERROR(VLOOKUP($A460,'2009'!$C$3:$H$242,3,FALSE),0)</f>
        <v>0</v>
      </c>
      <c r="CJ460" s="1691">
        <f>IFERROR(VLOOKUP($A460,'2009'!$C$3:$H$242,4,FALSE),0)</f>
        <v>0</v>
      </c>
      <c r="CK460" s="1691">
        <f>IFERROR(VLOOKUP($A460,'2009'!$C$3:$H$242,5,FALSE),0)</f>
        <v>0</v>
      </c>
      <c r="CL460" s="1740">
        <f>IFERROR(VLOOKUP($A460,'2009'!$C$3:$H$242,6,FALSE),0)</f>
        <v>0</v>
      </c>
      <c r="CM460" s="1700">
        <f>IFERROR(VLOOKUP($A460,'2008'!$C$3:$H$229,2,FALSE),0)</f>
        <v>0</v>
      </c>
      <c r="CN460" s="1691">
        <f>IFERROR(VLOOKUP($A460,'2008'!$C$3:$H$229,3,FALSE),0)</f>
        <v>0</v>
      </c>
      <c r="CO460" s="1691">
        <f>IFERROR(VLOOKUP($A460,'2008'!$C$3:$H$229,4,FALSE),0)</f>
        <v>0</v>
      </c>
      <c r="CP460" s="1691">
        <f>IFERROR(VLOOKUP($A460,'2008'!$C$3:$H$229,5,FALSE),0)</f>
        <v>0</v>
      </c>
      <c r="CQ460" s="1740">
        <f>IFERROR(VLOOKUP($A460,'2008'!$C$3:$H$229,6,FALSE),0)</f>
        <v>0</v>
      </c>
      <c r="CR460" s="1700">
        <f>IFERROR(VLOOKUP($A460,'2007'!$C$3:$M$238,7,FALSE),0)</f>
        <v>0</v>
      </c>
      <c r="CS460" s="1691">
        <f>IFERROR(VLOOKUP($A460,'2007'!$C$3:$M$238,8,FALSE),0)</f>
        <v>0</v>
      </c>
      <c r="CT460" s="1691">
        <f>IFERROR(VLOOKUP($A460,'2007'!$C$3:$M$238,9,FALSE),0)</f>
        <v>0</v>
      </c>
      <c r="CU460" s="1691">
        <f>IFERROR(VLOOKUP($A460,'2007'!$C$3:$M$238,10,FALSE),0)</f>
        <v>0</v>
      </c>
      <c r="CV460" s="1740">
        <f>IFERROR(VLOOKUP($A460,'2007'!$C$3:$M$238,11,FALSE),0)</f>
        <v>0</v>
      </c>
      <c r="CW460" s="1700">
        <f>IFERROR(VLOOKUP($A460,'2006'!$A$2:$F$200,2,FALSE),0)</f>
        <v>0</v>
      </c>
      <c r="CX460" s="1691">
        <f>IFERROR(VLOOKUP($A460,'2006'!$A$2:$F$200,4,FALSE),0)</f>
        <v>0</v>
      </c>
      <c r="CY460" s="1691">
        <f>IFERROR(VLOOKUP($A460,'2006'!$A$2:$F$200,5,FALSE),0)</f>
        <v>0</v>
      </c>
      <c r="CZ460" s="1740">
        <f>IFERROR(VLOOKUP($A460,'2006'!$A$2:$F$200,6,FALSE),0)</f>
        <v>0</v>
      </c>
      <c r="DA460" s="1700">
        <f>IFERROR(VLOOKUP($A460,'2005'!$C$3:$M$205,8,FALSE),0)</f>
        <v>0</v>
      </c>
      <c r="DB460" s="1691">
        <f>IFERROR(VLOOKUP($A460,'2005'!$C$3:$M$205,9,FALSE),0)</f>
        <v>0</v>
      </c>
      <c r="DC460" s="1691">
        <f>IFERROR(VLOOKUP($A460,'2005'!$C$3:$M$205,10,FALSE),0)</f>
        <v>0</v>
      </c>
      <c r="DD460" s="1740">
        <f>IFERROR(VLOOKUP($A460,'2005'!$C$3:$M$205,11,FALSE),0)</f>
        <v>0</v>
      </c>
      <c r="DE460" s="1700">
        <f>IFERROR(VLOOKUP($A460,'2004'!$C$3:$M$213,8,FALSE),0)</f>
        <v>0</v>
      </c>
      <c r="DF460" s="1691">
        <f>IFERROR(VLOOKUP($A460,'2004'!$C$3:$M$213,9,FALSE),0)</f>
        <v>0</v>
      </c>
      <c r="DG460" s="1691">
        <f>IFERROR(VLOOKUP($A460,'2004'!$C$3:$M$213,10,FALSE),0)</f>
        <v>0</v>
      </c>
      <c r="DH460" s="1740">
        <f>IFERROR(VLOOKUP($A460,'2004'!$C$3:$M$213,11,FALSE),0)</f>
        <v>0</v>
      </c>
      <c r="DI460" s="1700">
        <f>IFERROR(VLOOKUP($A460,'2003'!$C$3:$Q$214,12,FALSE),0)</f>
        <v>0</v>
      </c>
      <c r="DJ460" s="1691">
        <f>IFERROR(VLOOKUP($A460,'2003'!$C$3:$Q$214,13,FALSE),0)</f>
        <v>0</v>
      </c>
      <c r="DK460" s="1691">
        <f>IFERROR(VLOOKUP($A460,'2003'!$C$3:$Q$214,14,FALSE),0)</f>
        <v>0</v>
      </c>
      <c r="DL460" s="1740">
        <f>IFERROR(VLOOKUP($A460,'2003'!$C$3:$Q$214,15,FALSE),0)</f>
        <v>0</v>
      </c>
      <c r="DM460" s="1700">
        <f>IFERROR(VLOOKUP($A460,'2002'!$D$3:$R$214,12,FALSE),0)</f>
        <v>0</v>
      </c>
      <c r="DN460" s="1691">
        <f>IFERROR(VLOOKUP($A460,'2002'!$D$3:$R$214,13,FALSE),0)</f>
        <v>0</v>
      </c>
      <c r="DO460" s="1691">
        <f>IFERROR(VLOOKUP($A460,'2002'!$D$3:$R$214,14,FALSE),0)</f>
        <v>0</v>
      </c>
      <c r="DP460" s="1788">
        <f>IFERROR(VLOOKUP($A460,'2002'!$D$3:$R$214,15,FALSE),0)</f>
        <v>0</v>
      </c>
      <c r="DQ460" s="1700">
        <f>IFERROR(VLOOKUP($A460,'Pre 2002'!$C$3:$CK$382,84,FALSE),0)</f>
        <v>89</v>
      </c>
      <c r="DR460" s="1695">
        <f>IFERROR(VLOOKUP($A460,'Pre 2002'!$C$3:$CK$382,85,FALSE),0)</f>
        <v>38</v>
      </c>
      <c r="DS460" s="1695">
        <f>IFERROR(VLOOKUP($A460,'Pre 2002'!$C$3:$CK$382,86,FALSE),0)</f>
        <v>2</v>
      </c>
      <c r="DT460" s="1790">
        <f>IFERROR(VLOOKUP($A460,'Pre 2002'!$C$3:$CK$382,87,FALSE),0)</f>
        <v>0.42696629213483145</v>
      </c>
      <c r="DU460" s="1741">
        <f>IFERROR(VLOOKUP(A460,'Pre 2002'!$C$3:$CG$382,83,FALSE),0)</f>
        <v>3</v>
      </c>
    </row>
    <row r="461" spans="1:125">
      <c r="A461" s="1778" t="s">
        <v>232</v>
      </c>
      <c r="B461" s="1562">
        <f t="shared" si="176"/>
        <v>497</v>
      </c>
      <c r="C461" s="1562">
        <f t="shared" si="177"/>
        <v>212</v>
      </c>
      <c r="D461" s="1562">
        <f t="shared" si="178"/>
        <v>2</v>
      </c>
      <c r="E461" s="1563">
        <f t="shared" si="179"/>
        <v>0.42655935613682094</v>
      </c>
      <c r="F461" s="1786">
        <f t="shared" si="180"/>
        <v>10</v>
      </c>
      <c r="G461" s="1595">
        <v>2011</v>
      </c>
      <c r="H461" s="1567">
        <f t="shared" si="181"/>
        <v>4</v>
      </c>
      <c r="I461" s="1734">
        <f t="shared" si="182"/>
        <v>228</v>
      </c>
      <c r="J461" s="1734">
        <f t="shared" si="183"/>
        <v>101</v>
      </c>
      <c r="K461" s="1734">
        <f t="shared" si="184"/>
        <v>2</v>
      </c>
      <c r="L461" s="1806">
        <f t="shared" si="185"/>
        <v>0.44298245614035087</v>
      </c>
      <c r="M461" s="1802">
        <v>11</v>
      </c>
      <c r="N461" s="1802">
        <v>1</v>
      </c>
      <c r="O461" s="1700">
        <f>IFERROR(VLOOKUP($A461,'2022'!$B$2:$K$174,3,FALSE),0)</f>
        <v>46</v>
      </c>
      <c r="P461" s="1858">
        <f>IFERROR(VLOOKUP($A461,'2022'!$B$2:$K$174,4,FALSE),0)</f>
        <v>11</v>
      </c>
      <c r="Q461" s="1858">
        <f>IFERROR(VLOOKUP($A461,'2022'!$B$2:$K$174,5,FALSE),0)</f>
        <v>16</v>
      </c>
      <c r="R461" s="1858">
        <f>IFERROR(VLOOKUP($A461,'2022'!$B$2:$K$174,8,FALSE),0)</f>
        <v>0</v>
      </c>
      <c r="S461" s="1740">
        <f>IFERROR(VLOOKUP($A461,'2022'!$B$2:$K$174,10,FALSE),0)</f>
        <v>0.34799999999999998</v>
      </c>
      <c r="T461" s="1700">
        <f>IFERROR(VLOOKUP($A461,'2021'!$B$2:$K$174,3,FALSE),0)</f>
        <v>0</v>
      </c>
      <c r="U461" s="1843">
        <f>IFERROR(VLOOKUP($A461,'2021'!$B$2:$K$174,4,FALSE),0)</f>
        <v>0</v>
      </c>
      <c r="V461" s="1843">
        <f>IFERROR(VLOOKUP($A461,'2021'!$B$2:$K$174,5,FALSE),0)</f>
        <v>0</v>
      </c>
      <c r="W461" s="1843">
        <f>IFERROR(VLOOKUP($A461,'2021'!$B$2:$K$174,8,FALSE),0)</f>
        <v>0</v>
      </c>
      <c r="X461" s="1740">
        <f>IFERROR(VLOOKUP($A461,'2021'!$B$2:$K$174,10,FALSE),0)</f>
        <v>0</v>
      </c>
      <c r="Y461" s="1700">
        <f>IFERROR(VLOOKUP($A461,'2020'!$B$2:$K$170,3,FALSE),0)</f>
        <v>0</v>
      </c>
      <c r="Z461" s="1829">
        <f>IFERROR(VLOOKUP($A461,'2020'!$B$2:$K$170,4,FALSE),0)</f>
        <v>0</v>
      </c>
      <c r="AA461" s="1829">
        <f>IFERROR(VLOOKUP($A461,'2020'!$B$2:$K$170,5,FALSE),0)</f>
        <v>0</v>
      </c>
      <c r="AB461" s="1829">
        <f>IFERROR(VLOOKUP($A461,'2020'!$B$2:$K$170,8,FALSE),0)</f>
        <v>0</v>
      </c>
      <c r="AC461" s="1740">
        <f>IFERROR(VLOOKUP($A461,'2020'!$B$2:$K$170,10,FALSE),0)</f>
        <v>0</v>
      </c>
      <c r="AD461" s="1700">
        <f>IFERROR(VLOOKUP($A461,'2019'!$B$2:$K$170,3,FALSE),0)</f>
        <v>29</v>
      </c>
      <c r="AE461" s="1823">
        <f>IFERROR(VLOOKUP($A461,'2019'!$B$2:$K$170,4,FALSE),0)</f>
        <v>4</v>
      </c>
      <c r="AF461" s="1823">
        <f>IFERROR(VLOOKUP($A461,'2019'!$B$2:$K$170,5,FALSE),0)</f>
        <v>11</v>
      </c>
      <c r="AG461" s="1823">
        <f>IFERROR(VLOOKUP($A461,'2019'!$B$2:$K$170,8,FALSE),0)</f>
        <v>0</v>
      </c>
      <c r="AH461" s="1740">
        <f>IFERROR(VLOOKUP($A461,'2019'!$B$2:$K$170,10,FALSE),0)</f>
        <v>0.379</v>
      </c>
      <c r="AI461" s="1700">
        <f>IFERROR(VLOOKUP($A461,'2018'!$B$2:$K$170,3,FALSE),0)</f>
        <v>44</v>
      </c>
      <c r="AJ461" s="1821">
        <f>IFERROR(VLOOKUP($A461,'2018'!$B$2:$K$170,4,FALSE),0)</f>
        <v>17</v>
      </c>
      <c r="AK461" s="1821">
        <f>IFERROR(VLOOKUP($A461,'2018'!$B$2:$K$170,5,FALSE),0)</f>
        <v>25</v>
      </c>
      <c r="AL461" s="1821">
        <f>IFERROR(VLOOKUP($A461,'2018'!$B$2:$K$170,8,FALSE),0)</f>
        <v>0</v>
      </c>
      <c r="AM461" s="1740">
        <f>IFERROR(VLOOKUP($A461,'2018'!$B$2:$K$170,10,FALSE),0)</f>
        <v>0.56799999999999995</v>
      </c>
      <c r="AN461" s="1700">
        <f>IFERROR(VLOOKUP($A461,'2017'!$B$2:$J$163,2,FALSE),0)</f>
        <v>42</v>
      </c>
      <c r="AO461" s="1815">
        <f>IFERROR(VLOOKUP($A461,'2017'!$B$2:$J$163,3,FALSE),0)</f>
        <v>11</v>
      </c>
      <c r="AP461" s="1815">
        <f>IFERROR(VLOOKUP($A461,'2017'!$B$2:$J$163,4,FALSE),0)</f>
        <v>18</v>
      </c>
      <c r="AQ461" s="1815">
        <f>IFERROR(VLOOKUP($A461,'2017'!$B$2:$J$163,7,FALSE),0)</f>
        <v>0</v>
      </c>
      <c r="AR461" s="1740">
        <f>IFERROR(VLOOKUP($A461,'2017'!$B$2:$J$163,9,FALSE),0)</f>
        <v>0.42857142857142855</v>
      </c>
      <c r="AS461" s="1700">
        <f>IFERROR(VLOOKUP($A461,'2016'!$B$2:$K$165,3,FALSE),0)</f>
        <v>46</v>
      </c>
      <c r="AT461" s="1796">
        <f>IFERROR(VLOOKUP($A461,'2016'!$B$2:$K$165,4,FALSE),0)</f>
        <v>14</v>
      </c>
      <c r="AU461" s="1796">
        <f>IFERROR(VLOOKUP($A461,'2016'!$B$2:$K$165,5,FALSE),0)</f>
        <v>18</v>
      </c>
      <c r="AV461" s="1796">
        <f>IFERROR(VLOOKUP($A461,'2016'!$B$2:$K$165,8,FALSE),0)</f>
        <v>0</v>
      </c>
      <c r="AW461" s="1740">
        <f>IFERROR(VLOOKUP($A461,'2016'!$B$2:$K$165,10,FALSE),0)</f>
        <v>0.39100000000000001</v>
      </c>
      <c r="AX461" s="1700">
        <f>IFERROR(VLOOKUP($A461,'2015'!$B$2:$K$165,3,FALSE),0)</f>
        <v>62</v>
      </c>
      <c r="AY461" s="1695">
        <f>IFERROR(VLOOKUP($A461,'2015'!$B$2:$K$165,4,FALSE),0)</f>
        <v>10</v>
      </c>
      <c r="AZ461" s="1695">
        <f>IFERROR(VLOOKUP($A461,'2015'!$B$2:$K$165,5,FALSE),0)</f>
        <v>23</v>
      </c>
      <c r="BA461" s="1695">
        <f>IFERROR(VLOOKUP($A461,'2015'!$B$2:$K$165,8,FALSE),0)</f>
        <v>0</v>
      </c>
      <c r="BB461" s="1740">
        <f>IFERROR(VLOOKUP($A461,'2015'!$B$2:$K$165,10,FALSE),0)</f>
        <v>0.37096774193548387</v>
      </c>
      <c r="BC461" s="1700">
        <f>IFERROR(VLOOKUP($A461,'2014'!$B$2:$K$157,3,FALSE),0)</f>
        <v>56</v>
      </c>
      <c r="BD461" s="1691">
        <f>IFERROR(VLOOKUP($A461,'2014'!$B$2:$K$157,4,FALSE),0)</f>
        <v>12</v>
      </c>
      <c r="BE461" s="1691">
        <f>IFERROR(VLOOKUP($A461,'2014'!$B$2:$K$157,5,FALSE),0)</f>
        <v>25</v>
      </c>
      <c r="BF461" s="1691">
        <f>IFERROR(VLOOKUP($A461,'2014'!$B$2:$K$157,8,FALSE),0)</f>
        <v>0</v>
      </c>
      <c r="BG461" s="1740">
        <f>IFERROR(VLOOKUP($A461,'2014'!$B$2:$K$157,10,FALSE),0)</f>
        <v>0.44642857142857145</v>
      </c>
      <c r="BH461" s="1700">
        <f>IFERROR(VLOOKUP($A461,'2013'!$D$4:$I$249,2,FALSE),0)</f>
        <v>56</v>
      </c>
      <c r="BI461" s="1691">
        <f>IFERROR(VLOOKUP($A461,'2013'!$D$4:$I$249,3,FALSE),0)</f>
        <v>20</v>
      </c>
      <c r="BJ461" s="1691">
        <f>IFERROR(VLOOKUP($A461,'2013'!$D$4:$I$249,4,FALSE),0)</f>
        <v>29</v>
      </c>
      <c r="BK461" s="1691">
        <f>IFERROR(VLOOKUP($A461,'2013'!$D$4:$I$249,5,FALSE),0)</f>
        <v>0</v>
      </c>
      <c r="BL461" s="1740">
        <f>IFERROR(VLOOKUP($A461,'2013'!$D$4:$I$249,6,FALSE),0)</f>
        <v>0.5178571428571429</v>
      </c>
      <c r="BM461" s="1737">
        <f>IFERROR(VLOOKUP($A461,'2012'!$D$3:$O$172,2,FALSE),0)</f>
        <v>116</v>
      </c>
      <c r="BN461" s="1691">
        <f>IFERROR(VLOOKUP($A461,'2012'!$D$3:$O$172,3,FALSE),0)</f>
        <v>47</v>
      </c>
      <c r="BO461" s="1743">
        <f>IFERROR(VLOOKUP($A461,'2012'!$D$3:$O$172,4,FALSE),0)</f>
        <v>2</v>
      </c>
      <c r="BP461" s="1700">
        <f>IFERROR(VLOOKUP($A461,'2012'!$D$3:$O$172,5,FALSE),0)</f>
        <v>53</v>
      </c>
      <c r="BQ461" s="1691">
        <f>IFERROR(VLOOKUP($A461,'2012'!$D$3:$O$172,6,FALSE),0)</f>
        <v>13</v>
      </c>
      <c r="BR461" s="1691">
        <f>IFERROR(VLOOKUP($A461,'2012'!$D$3:$O$172,7,FALSE),0)</f>
        <v>21</v>
      </c>
      <c r="BS461" s="1691">
        <f>IFERROR(VLOOKUP($A461,'2012'!$D$3:$O$172,8,FALSE),0)</f>
        <v>0</v>
      </c>
      <c r="BT461" s="1740">
        <f>IFERROR(VLOOKUP($A461,'2012'!$D$3:$O$172,9,FALSE),0)</f>
        <v>0.39622641509433965</v>
      </c>
      <c r="BU461" s="1737">
        <f>IFERROR(VLOOKUP($A461,'2012'!$D$3:$O$172,10,FALSE),0)</f>
        <v>63</v>
      </c>
      <c r="BV461" s="1691">
        <f>IFERROR(VLOOKUP($A461,'2012'!$D$3:$O$172,11,FALSE),0)</f>
        <v>26</v>
      </c>
      <c r="BW461" s="1743">
        <f>IFERROR(VLOOKUP($A461,'2012'!$D$3:$O$172,12,FALSE),0)</f>
        <v>2</v>
      </c>
      <c r="BX461" s="1700">
        <f>IFERROR(VLOOKUP($A461,'2011'!$D$4:$I$251,2,FALSE),0)</f>
        <v>63</v>
      </c>
      <c r="BY461" s="1691">
        <f>IFERROR(VLOOKUP($A461,'2011'!$D$4:$I$251,3,FALSE),0)</f>
        <v>13</v>
      </c>
      <c r="BZ461" s="1691">
        <f>IFERROR(VLOOKUP($A461,'2011'!$D$4:$I$251,4,FALSE),0)</f>
        <v>26</v>
      </c>
      <c r="CA461" s="1691">
        <f>IFERROR(VLOOKUP($A461,'2011'!$D$4:$I$251,5,FALSE),0)</f>
        <v>2</v>
      </c>
      <c r="CB461" s="1740">
        <f>IFERROR(VLOOKUP($A461,'2011'!$D$4:$I$251,6,FALSE),0)</f>
        <v>0.41269841269841268</v>
      </c>
      <c r="CC461" s="1700">
        <f>IFERROR(VLOOKUP($A461,'2010'!$C$3:$H$234,2,FALSE),0)</f>
        <v>0</v>
      </c>
      <c r="CD461" s="1691">
        <f>IFERROR(VLOOKUP($A461,'2010'!$C$3:$H$234,3,FALSE),0)</f>
        <v>0</v>
      </c>
      <c r="CE461" s="1691">
        <f>IFERROR(VLOOKUP($A461,'2010'!$C$3:$H$234,4,FALSE),0)</f>
        <v>0</v>
      </c>
      <c r="CF461" s="1691">
        <f>IFERROR(VLOOKUP($A461,'2010'!$C$3:$H$234,5,FALSE),0)</f>
        <v>0</v>
      </c>
      <c r="CG461" s="1740">
        <f>IFERROR(VLOOKUP($A461,'2010'!$C$3:$H$234,6,FALSE),0)</f>
        <v>0</v>
      </c>
      <c r="CH461" s="1700">
        <f>IFERROR(VLOOKUP($A461,'2009'!$C$3:$H$242,2,FALSE),0)</f>
        <v>0</v>
      </c>
      <c r="CI461" s="1691">
        <f>IFERROR(VLOOKUP($A461,'2009'!$C$3:$H$242,3,FALSE),0)</f>
        <v>0</v>
      </c>
      <c r="CJ461" s="1691">
        <f>IFERROR(VLOOKUP($A461,'2009'!$C$3:$H$242,4,FALSE),0)</f>
        <v>0</v>
      </c>
      <c r="CK461" s="1691">
        <f>IFERROR(VLOOKUP($A461,'2009'!$C$3:$H$242,5,FALSE),0)</f>
        <v>0</v>
      </c>
      <c r="CL461" s="1740">
        <f>IFERROR(VLOOKUP($A461,'2009'!$C$3:$H$242,6,FALSE),0)</f>
        <v>0</v>
      </c>
      <c r="CM461" s="1700">
        <f>IFERROR(VLOOKUP($A461,'2008'!$C$3:$H$229,2,FALSE),0)</f>
        <v>0</v>
      </c>
      <c r="CN461" s="1691">
        <f>IFERROR(VLOOKUP($A461,'2008'!$C$3:$H$229,3,FALSE),0)</f>
        <v>0</v>
      </c>
      <c r="CO461" s="1691">
        <f>IFERROR(VLOOKUP($A461,'2008'!$C$3:$H$229,4,FALSE),0)</f>
        <v>0</v>
      </c>
      <c r="CP461" s="1691">
        <f>IFERROR(VLOOKUP($A461,'2008'!$C$3:$H$229,5,FALSE),0)</f>
        <v>0</v>
      </c>
      <c r="CQ461" s="1740">
        <f>IFERROR(VLOOKUP($A461,'2008'!$C$3:$H$229,6,FALSE),0)</f>
        <v>0</v>
      </c>
      <c r="CR461" s="1700">
        <f>IFERROR(VLOOKUP($A461,'2007'!$C$3:$M$238,7,FALSE),0)</f>
        <v>0</v>
      </c>
      <c r="CS461" s="1691">
        <f>IFERROR(VLOOKUP($A461,'2007'!$C$3:$M$238,8,FALSE),0)</f>
        <v>0</v>
      </c>
      <c r="CT461" s="1691">
        <f>IFERROR(VLOOKUP($A461,'2007'!$C$3:$M$238,9,FALSE),0)</f>
        <v>0</v>
      </c>
      <c r="CU461" s="1691">
        <f>IFERROR(VLOOKUP($A461,'2007'!$C$3:$M$238,10,FALSE),0)</f>
        <v>0</v>
      </c>
      <c r="CV461" s="1740">
        <f>IFERROR(VLOOKUP($A461,'2007'!$C$3:$M$238,11,FALSE),0)</f>
        <v>0</v>
      </c>
      <c r="CW461" s="1700">
        <f>IFERROR(VLOOKUP($A461,'2006'!$A$2:$F$200,2,FALSE),0)</f>
        <v>0</v>
      </c>
      <c r="CX461" s="1691">
        <f>IFERROR(VLOOKUP($A461,'2006'!$A$2:$F$200,4,FALSE),0)</f>
        <v>0</v>
      </c>
      <c r="CY461" s="1691">
        <f>IFERROR(VLOOKUP($A461,'2006'!$A$2:$F$200,5,FALSE),0)</f>
        <v>0</v>
      </c>
      <c r="CZ461" s="1740">
        <f>IFERROR(VLOOKUP($A461,'2006'!$A$2:$F$200,6,FALSE),0)</f>
        <v>0</v>
      </c>
      <c r="DA461" s="1700">
        <f>IFERROR(VLOOKUP($A461,'2005'!$C$3:$M$205,8,FALSE),0)</f>
        <v>0</v>
      </c>
      <c r="DB461" s="1691">
        <f>IFERROR(VLOOKUP($A461,'2005'!$C$3:$M$205,9,FALSE),0)</f>
        <v>0</v>
      </c>
      <c r="DC461" s="1691">
        <f>IFERROR(VLOOKUP($A461,'2005'!$C$3:$M$205,10,FALSE),0)</f>
        <v>0</v>
      </c>
      <c r="DD461" s="1740">
        <f>IFERROR(VLOOKUP($A461,'2005'!$C$3:$M$205,11,FALSE),0)</f>
        <v>0</v>
      </c>
      <c r="DE461" s="1700">
        <f>IFERROR(VLOOKUP($A461,'2004'!$C$3:$M$213,8,FALSE),0)</f>
        <v>0</v>
      </c>
      <c r="DF461" s="1691">
        <f>IFERROR(VLOOKUP($A461,'2004'!$C$3:$M$213,9,FALSE),0)</f>
        <v>0</v>
      </c>
      <c r="DG461" s="1691">
        <f>IFERROR(VLOOKUP($A461,'2004'!$C$3:$M$213,10,FALSE),0)</f>
        <v>0</v>
      </c>
      <c r="DH461" s="1740">
        <f>IFERROR(VLOOKUP($A461,'2004'!$C$3:$M$213,11,FALSE),0)</f>
        <v>0</v>
      </c>
      <c r="DI461" s="1700">
        <f>IFERROR(VLOOKUP($A461,'2003'!$C$3:$Q$214,12,FALSE),0)</f>
        <v>0</v>
      </c>
      <c r="DJ461" s="1691">
        <f>IFERROR(VLOOKUP($A461,'2003'!$C$3:$Q$214,13,FALSE),0)</f>
        <v>0</v>
      </c>
      <c r="DK461" s="1691">
        <f>IFERROR(VLOOKUP($A461,'2003'!$C$3:$Q$214,14,FALSE),0)</f>
        <v>0</v>
      </c>
      <c r="DL461" s="1740">
        <f>IFERROR(VLOOKUP($A461,'2003'!$C$3:$Q$214,15,FALSE),0)</f>
        <v>0</v>
      </c>
      <c r="DM461" s="1700">
        <f>IFERROR(VLOOKUP($A461,'2002'!$D$3:$R$214,12,FALSE),0)</f>
        <v>0</v>
      </c>
      <c r="DN461" s="1691">
        <f>IFERROR(VLOOKUP($A461,'2002'!$D$3:$R$214,13,FALSE),0)</f>
        <v>0</v>
      </c>
      <c r="DO461" s="1691">
        <f>IFERROR(VLOOKUP($A461,'2002'!$D$3:$R$214,14,FALSE),0)</f>
        <v>0</v>
      </c>
      <c r="DP461" s="1788">
        <f>IFERROR(VLOOKUP($A461,'2002'!$D$3:$R$214,15,FALSE),0)</f>
        <v>0</v>
      </c>
      <c r="DQ461" s="1700">
        <f>IFERROR(VLOOKUP($A461,'Pre 2002'!$C$3:$CK$382,84,FALSE),0)</f>
        <v>0</v>
      </c>
      <c r="DR461" s="1695">
        <f>IFERROR(VLOOKUP($A461,'Pre 2002'!$C$3:$CK$382,85,FALSE),0)</f>
        <v>0</v>
      </c>
      <c r="DS461" s="1695">
        <f>IFERROR(VLOOKUP($A461,'Pre 2002'!$C$3:$CK$382,86,FALSE),0)</f>
        <v>0</v>
      </c>
      <c r="DT461" s="1790">
        <f>IFERROR(VLOOKUP($A461,'Pre 2002'!$C$3:$CK$382,87,FALSE),0)</f>
        <v>0</v>
      </c>
      <c r="DU461" s="1741">
        <f>IFERROR(VLOOKUP(A461,'Pre 2002'!$C$3:$CG$382,83,FALSE),0)</f>
        <v>0</v>
      </c>
    </row>
    <row r="462" spans="1:125">
      <c r="A462" s="1778" t="s">
        <v>2032</v>
      </c>
      <c r="B462" s="1562">
        <f t="shared" si="176"/>
        <v>223</v>
      </c>
      <c r="C462" s="1562">
        <f t="shared" si="177"/>
        <v>94</v>
      </c>
      <c r="D462" s="1562">
        <f t="shared" si="178"/>
        <v>2</v>
      </c>
      <c r="E462" s="1563">
        <f t="shared" si="179"/>
        <v>0.42152466367713004</v>
      </c>
      <c r="F462" s="1786">
        <f t="shared" si="180"/>
        <v>5</v>
      </c>
      <c r="G462" s="1595" t="s">
        <v>2159</v>
      </c>
      <c r="H462" s="1567">
        <f t="shared" si="181"/>
        <v>5</v>
      </c>
      <c r="I462" s="1734">
        <f t="shared" si="182"/>
        <v>223</v>
      </c>
      <c r="J462" s="1734">
        <f t="shared" si="183"/>
        <v>94</v>
      </c>
      <c r="K462" s="1734">
        <f t="shared" si="184"/>
        <v>2</v>
      </c>
      <c r="L462" s="1806">
        <f t="shared" si="185"/>
        <v>0.42152466367713004</v>
      </c>
      <c r="O462" s="1700">
        <f>IFERROR(VLOOKUP($A462,'2022'!$B$2:$K$174,3,FALSE),0)</f>
        <v>0</v>
      </c>
      <c r="P462" s="1858">
        <f>IFERROR(VLOOKUP($A462,'2022'!$B$2:$K$174,4,FALSE),0)</f>
        <v>0</v>
      </c>
      <c r="Q462" s="1858">
        <f>IFERROR(VLOOKUP($A462,'2022'!$B$2:$K$174,5,FALSE),0)</f>
        <v>0</v>
      </c>
      <c r="R462" s="1858">
        <f>IFERROR(VLOOKUP($A462,'2022'!$B$2:$K$174,8,FALSE),0)</f>
        <v>0</v>
      </c>
      <c r="S462" s="1740">
        <f>IFERROR(VLOOKUP($A462,'2022'!$B$2:$K$174,10,FALSE),0)</f>
        <v>0</v>
      </c>
      <c r="T462" s="1700">
        <f>IFERROR(VLOOKUP($A462,'2021'!$B$2:$K$174,3,FALSE),0)</f>
        <v>0</v>
      </c>
      <c r="U462" s="1843">
        <f>IFERROR(VLOOKUP($A462,'2021'!$B$2:$K$174,4,FALSE),0)</f>
        <v>0</v>
      </c>
      <c r="V462" s="1843">
        <f>IFERROR(VLOOKUP($A462,'2021'!$B$2:$K$174,5,FALSE),0)</f>
        <v>0</v>
      </c>
      <c r="W462" s="1843">
        <f>IFERROR(VLOOKUP($A462,'2021'!$B$2:$K$174,8,FALSE),0)</f>
        <v>0</v>
      </c>
      <c r="X462" s="1740">
        <f>IFERROR(VLOOKUP($A462,'2021'!$B$2:$K$174,10,FALSE),0)</f>
        <v>0</v>
      </c>
      <c r="Y462" s="1700">
        <f>IFERROR(VLOOKUP($A462,'2020'!$B$2:$K$170,3,FALSE),0)</f>
        <v>0</v>
      </c>
      <c r="Z462" s="1829">
        <f>IFERROR(VLOOKUP($A462,'2020'!$B$2:$K$170,4,FALSE),0)</f>
        <v>0</v>
      </c>
      <c r="AA462" s="1829">
        <f>IFERROR(VLOOKUP($A462,'2020'!$B$2:$K$170,5,FALSE),0)</f>
        <v>0</v>
      </c>
      <c r="AB462" s="1829">
        <f>IFERROR(VLOOKUP($A462,'2020'!$B$2:$K$170,8,FALSE),0)</f>
        <v>0</v>
      </c>
      <c r="AC462" s="1740">
        <f>IFERROR(VLOOKUP($A462,'2020'!$B$2:$K$170,10,FALSE),0)</f>
        <v>0</v>
      </c>
      <c r="AD462" s="1700">
        <f>IFERROR(VLOOKUP($A462,'2019'!$B$2:$K$170,3,FALSE),0)</f>
        <v>0</v>
      </c>
      <c r="AE462" s="1823">
        <f>IFERROR(VLOOKUP($A462,'2019'!$B$2:$K$170,4,FALSE),0)</f>
        <v>0</v>
      </c>
      <c r="AF462" s="1823">
        <f>IFERROR(VLOOKUP($A462,'2019'!$B$2:$K$170,5,FALSE),0)</f>
        <v>0</v>
      </c>
      <c r="AG462" s="1823">
        <f>IFERROR(VLOOKUP($A462,'2019'!$B$2:$K$170,8,FALSE),0)</f>
        <v>0</v>
      </c>
      <c r="AH462" s="1740">
        <f>IFERROR(VLOOKUP($A462,'2019'!$B$2:$K$170,10,FALSE),0)</f>
        <v>0</v>
      </c>
      <c r="AI462" s="1700">
        <f>IFERROR(VLOOKUP($A462,'2018'!$B$2:$K$170,3,FALSE),0)</f>
        <v>0</v>
      </c>
      <c r="AJ462" s="1821">
        <f>IFERROR(VLOOKUP($A462,'2018'!$B$2:$K$170,4,FALSE),0)</f>
        <v>0</v>
      </c>
      <c r="AK462" s="1821">
        <f>IFERROR(VLOOKUP($A462,'2018'!$B$2:$K$170,5,FALSE),0)</f>
        <v>0</v>
      </c>
      <c r="AL462" s="1821">
        <f>IFERROR(VLOOKUP($A462,'2018'!$B$2:$K$170,8,FALSE),0)</f>
        <v>0</v>
      </c>
      <c r="AM462" s="1740">
        <f>IFERROR(VLOOKUP($A462,'2018'!$B$2:$K$170,10,FALSE),0)</f>
        <v>0</v>
      </c>
      <c r="AN462" s="1700">
        <f>IFERROR(VLOOKUP($A462,'2017'!$B$2:$J$163,2,FALSE),0)</f>
        <v>0</v>
      </c>
      <c r="AO462" s="1815">
        <f>IFERROR(VLOOKUP($A462,'2017'!$B$2:$J$163,3,FALSE),0)</f>
        <v>0</v>
      </c>
      <c r="AP462" s="1815">
        <f>IFERROR(VLOOKUP($A462,'2017'!$B$2:$J$163,4,FALSE),0)</f>
        <v>0</v>
      </c>
      <c r="AQ462" s="1815">
        <f>IFERROR(VLOOKUP($A462,'2017'!$B$2:$J$163,7,FALSE),0)</f>
        <v>0</v>
      </c>
      <c r="AR462" s="1740">
        <f>IFERROR(VLOOKUP($A462,'2017'!$B$2:$J$163,9,FALSE),0)</f>
        <v>0</v>
      </c>
      <c r="AS462" s="1700">
        <f>IFERROR(VLOOKUP($A462,'2016'!$B$2:$K$165,3,FALSE),0)</f>
        <v>0</v>
      </c>
      <c r="AT462" s="1796">
        <f>IFERROR(VLOOKUP($A462,'2016'!$B$2:$K$165,4,FALSE),0)</f>
        <v>0</v>
      </c>
      <c r="AU462" s="1796">
        <f>IFERROR(VLOOKUP($A462,'2016'!$B$2:$K$165,5,FALSE),0)</f>
        <v>0</v>
      </c>
      <c r="AV462" s="1796">
        <f>IFERROR(VLOOKUP($A462,'2016'!$B$2:$K$165,8,FALSE),0)</f>
        <v>0</v>
      </c>
      <c r="AW462" s="1740">
        <f>IFERROR(VLOOKUP($A462,'2016'!$B$2:$K$165,10,FALSE),0)</f>
        <v>0</v>
      </c>
      <c r="AX462" s="1700">
        <f>IFERROR(VLOOKUP($A462,'2015'!$B$2:$K$165,3,FALSE),0)</f>
        <v>0</v>
      </c>
      <c r="AY462" s="1695">
        <f>IFERROR(VLOOKUP($A462,'2015'!$B$2:$K$165,4,FALSE),0)</f>
        <v>0</v>
      </c>
      <c r="AZ462" s="1695">
        <f>IFERROR(VLOOKUP($A462,'2015'!$B$2:$K$165,5,FALSE),0)</f>
        <v>0</v>
      </c>
      <c r="BA462" s="1695">
        <f>IFERROR(VLOOKUP($A462,'2015'!$B$2:$K$165,8,FALSE),0)</f>
        <v>0</v>
      </c>
      <c r="BB462" s="1740">
        <f>IFERROR(VLOOKUP($A462,'2015'!$B$2:$K$165,10,FALSE),0)</f>
        <v>0</v>
      </c>
      <c r="BC462" s="1700">
        <f>IFERROR(VLOOKUP($A462,'2014'!$B$2:$K$157,3,FALSE),0)</f>
        <v>0</v>
      </c>
      <c r="BD462" s="1691">
        <f>IFERROR(VLOOKUP($A462,'2014'!$B$2:$K$157,4,FALSE),0)</f>
        <v>0</v>
      </c>
      <c r="BE462" s="1691">
        <f>IFERROR(VLOOKUP($A462,'2014'!$B$2:$K$157,5,FALSE),0)</f>
        <v>0</v>
      </c>
      <c r="BF462" s="1691">
        <f>IFERROR(VLOOKUP($A462,'2014'!$B$2:$K$157,8,FALSE),0)</f>
        <v>0</v>
      </c>
      <c r="BG462" s="1740">
        <f>IFERROR(VLOOKUP($A462,'2014'!$B$2:$K$157,10,FALSE),0)</f>
        <v>0</v>
      </c>
      <c r="BH462" s="1700">
        <f>IFERROR(VLOOKUP($A462,'2013'!$D$4:$I$249,2,FALSE),0)</f>
        <v>0</v>
      </c>
      <c r="BI462" s="1691">
        <f>IFERROR(VLOOKUP($A462,'2013'!$D$4:$I$249,3,FALSE),0)</f>
        <v>0</v>
      </c>
      <c r="BJ462" s="1691">
        <f>IFERROR(VLOOKUP($A462,'2013'!$D$4:$I$249,4,FALSE),0)</f>
        <v>0</v>
      </c>
      <c r="BK462" s="1691">
        <f>IFERROR(VLOOKUP($A462,'2013'!$D$4:$I$249,5,FALSE),0)</f>
        <v>0</v>
      </c>
      <c r="BL462" s="1740">
        <f>IFERROR(VLOOKUP($A462,'2013'!$D$4:$I$249,6,FALSE),0)</f>
        <v>0</v>
      </c>
      <c r="BM462" s="1737">
        <f>IFERROR(VLOOKUP($A462,'2012'!$D$3:$O$172,2,FALSE),0)</f>
        <v>0</v>
      </c>
      <c r="BN462" s="1691">
        <f>IFERROR(VLOOKUP($A462,'2012'!$D$3:$O$172,3,FALSE),0)</f>
        <v>0</v>
      </c>
      <c r="BO462" s="1743">
        <f>IFERROR(VLOOKUP($A462,'2012'!$D$3:$O$172,4,FALSE),0)</f>
        <v>0</v>
      </c>
      <c r="BP462" s="1700">
        <f>IFERROR(VLOOKUP($A462,'2012'!$D$3:$O$172,5,FALSE),0)</f>
        <v>0</v>
      </c>
      <c r="BQ462" s="1691">
        <f>IFERROR(VLOOKUP($A462,'2012'!$D$3:$O$172,6,FALSE),0)</f>
        <v>0</v>
      </c>
      <c r="BR462" s="1691">
        <f>IFERROR(VLOOKUP($A462,'2012'!$D$3:$O$172,7,FALSE),0)</f>
        <v>0</v>
      </c>
      <c r="BS462" s="1691">
        <f>IFERROR(VLOOKUP($A462,'2012'!$D$3:$O$172,8,FALSE),0)</f>
        <v>0</v>
      </c>
      <c r="BT462" s="1740">
        <f>IFERROR(VLOOKUP($A462,'2012'!$D$3:$O$172,9,FALSE),0)</f>
        <v>0</v>
      </c>
      <c r="BX462" s="1700">
        <f>IFERROR(VLOOKUP($A462,'2011'!$D$4:$I$251,2,FALSE),0)</f>
        <v>0</v>
      </c>
      <c r="BY462" s="1691">
        <f>IFERROR(VLOOKUP($A462,'2011'!$D$4:$I$251,3,FALSE),0)</f>
        <v>0</v>
      </c>
      <c r="BZ462" s="1691">
        <f>IFERROR(VLOOKUP($A462,'2011'!$D$4:$I$251,4,FALSE),0)</f>
        <v>0</v>
      </c>
      <c r="CA462" s="1691">
        <f>IFERROR(VLOOKUP($A462,'2011'!$D$4:$I$251,5,FALSE),0)</f>
        <v>0</v>
      </c>
      <c r="CB462" s="1740">
        <f>IFERROR(VLOOKUP($A462,'2011'!$D$4:$I$251,6,FALSE),0)</f>
        <v>0</v>
      </c>
      <c r="CC462" s="1700">
        <f>IFERROR(VLOOKUP($A462,'2010'!$C$3:$H$234,2,FALSE),0)</f>
        <v>0</v>
      </c>
      <c r="CD462" s="1691">
        <f>IFERROR(VLOOKUP($A462,'2010'!$C$3:$H$234,3,FALSE),0)</f>
        <v>0</v>
      </c>
      <c r="CE462" s="1691">
        <f>IFERROR(VLOOKUP($A462,'2010'!$C$3:$H$234,4,FALSE),0)</f>
        <v>0</v>
      </c>
      <c r="CF462" s="1691">
        <f>IFERROR(VLOOKUP($A462,'2010'!$C$3:$H$234,5,FALSE),0)</f>
        <v>0</v>
      </c>
      <c r="CG462" s="1740">
        <f>IFERROR(VLOOKUP($A462,'2010'!$C$3:$H$234,6,FALSE),0)</f>
        <v>0</v>
      </c>
      <c r="CH462" s="1700">
        <f>IFERROR(VLOOKUP($A462,'2009'!$C$3:$H$242,2,FALSE),0)</f>
        <v>0</v>
      </c>
      <c r="CI462" s="1691">
        <f>IFERROR(VLOOKUP($A462,'2009'!$C$3:$H$242,3,FALSE),0)</f>
        <v>0</v>
      </c>
      <c r="CJ462" s="1691">
        <f>IFERROR(VLOOKUP($A462,'2009'!$C$3:$H$242,4,FALSE),0)</f>
        <v>0</v>
      </c>
      <c r="CK462" s="1691">
        <f>IFERROR(VLOOKUP($A462,'2009'!$C$3:$H$242,5,FALSE),0)</f>
        <v>0</v>
      </c>
      <c r="CL462" s="1740">
        <f>IFERROR(VLOOKUP($A462,'2009'!$C$3:$H$242,6,FALSE),0)</f>
        <v>0</v>
      </c>
      <c r="CM462" s="1700">
        <f>IFERROR(VLOOKUP($A462,'2008'!$C$3:$H$229,2,FALSE),0)</f>
        <v>0</v>
      </c>
      <c r="CN462" s="1691">
        <f>IFERROR(VLOOKUP($A462,'2008'!$C$3:$H$229,3,FALSE),0)</f>
        <v>0</v>
      </c>
      <c r="CO462" s="1691">
        <f>IFERROR(VLOOKUP($A462,'2008'!$C$3:$H$229,4,FALSE),0)</f>
        <v>0</v>
      </c>
      <c r="CP462" s="1691">
        <f>IFERROR(VLOOKUP($A462,'2008'!$C$3:$H$229,5,FALSE),0)</f>
        <v>0</v>
      </c>
      <c r="CQ462" s="1740">
        <f>IFERROR(VLOOKUP($A462,'2008'!$C$3:$H$229,6,FALSE),0)</f>
        <v>0</v>
      </c>
      <c r="CR462" s="1700">
        <f>IFERROR(VLOOKUP($A462,'2007'!$C$3:$M$238,7,FALSE),0)</f>
        <v>0</v>
      </c>
      <c r="CS462" s="1691">
        <f>IFERROR(VLOOKUP($A462,'2007'!$C$3:$M$238,8,FALSE),0)</f>
        <v>0</v>
      </c>
      <c r="CT462" s="1691">
        <f>IFERROR(VLOOKUP($A462,'2007'!$C$3:$M$238,9,FALSE),0)</f>
        <v>0</v>
      </c>
      <c r="CU462" s="1691">
        <f>IFERROR(VLOOKUP($A462,'2007'!$C$3:$M$238,10,FALSE),0)</f>
        <v>0</v>
      </c>
      <c r="CV462" s="1740">
        <f>IFERROR(VLOOKUP($A462,'2007'!$C$3:$M$238,11,FALSE),0)</f>
        <v>0</v>
      </c>
      <c r="CW462" s="1700">
        <f>IFERROR(VLOOKUP($A462,'2006'!$A$2:$F$200,2,FALSE),0)</f>
        <v>0</v>
      </c>
      <c r="CX462" s="1691">
        <f>IFERROR(VLOOKUP($A462,'2006'!$A$2:$F$200,4,FALSE),0)</f>
        <v>0</v>
      </c>
      <c r="CY462" s="1691">
        <f>IFERROR(VLOOKUP($A462,'2006'!$A$2:$F$200,5,FALSE),0)</f>
        <v>0</v>
      </c>
      <c r="CZ462" s="1740">
        <f>IFERROR(VLOOKUP($A462,'2006'!$A$2:$F$200,6,FALSE),0)</f>
        <v>0</v>
      </c>
      <c r="DA462" s="1700">
        <f>IFERROR(VLOOKUP($A462,'2005'!$C$3:$M$205,8,FALSE),0)</f>
        <v>0</v>
      </c>
      <c r="DB462" s="1691">
        <f>IFERROR(VLOOKUP($A462,'2005'!$C$3:$M$205,9,FALSE),0)</f>
        <v>0</v>
      </c>
      <c r="DC462" s="1691">
        <f>IFERROR(VLOOKUP($A462,'2005'!$C$3:$M$205,10,FALSE),0)</f>
        <v>0</v>
      </c>
      <c r="DD462" s="1740">
        <f>IFERROR(VLOOKUP($A462,'2005'!$C$3:$M$205,11,FALSE),0)</f>
        <v>0</v>
      </c>
      <c r="DE462" s="1700">
        <f>IFERROR(VLOOKUP($A462,'2004'!$C$3:$M$213,8,FALSE),0)</f>
        <v>0</v>
      </c>
      <c r="DF462" s="1691">
        <f>IFERROR(VLOOKUP($A462,'2004'!$C$3:$M$213,9,FALSE),0)</f>
        <v>0</v>
      </c>
      <c r="DG462" s="1691">
        <f>IFERROR(VLOOKUP($A462,'2004'!$C$3:$M$213,10,FALSE),0)</f>
        <v>0</v>
      </c>
      <c r="DH462" s="1740">
        <f>IFERROR(VLOOKUP($A462,'2004'!$C$3:$M$213,11,FALSE),0)</f>
        <v>0</v>
      </c>
      <c r="DI462" s="1700">
        <f>IFERROR(VLOOKUP($A462,'2003'!$C$3:$Q$214,12,FALSE),0)</f>
        <v>0</v>
      </c>
      <c r="DJ462" s="1691">
        <f>IFERROR(VLOOKUP($A462,'2003'!$C$3:$Q$214,13,FALSE),0)</f>
        <v>0</v>
      </c>
      <c r="DK462" s="1691">
        <f>IFERROR(VLOOKUP($A462,'2003'!$C$3:$Q$214,14,FALSE),0)</f>
        <v>0</v>
      </c>
      <c r="DL462" s="1740">
        <f>IFERROR(VLOOKUP($A462,'2003'!$C$3:$Q$214,15,FALSE),0)</f>
        <v>0</v>
      </c>
      <c r="DM462" s="1700">
        <f>IFERROR(VLOOKUP($A462,'2002'!$D$3:$R$214,12,FALSE),0)</f>
        <v>0</v>
      </c>
      <c r="DN462" s="1691">
        <f>IFERROR(VLOOKUP($A462,'2002'!$D$3:$R$214,13,FALSE),0)</f>
        <v>0</v>
      </c>
      <c r="DO462" s="1691">
        <f>IFERROR(VLOOKUP($A462,'2002'!$D$3:$R$214,14,FALSE),0)</f>
        <v>0</v>
      </c>
      <c r="DP462" s="1788">
        <f>IFERROR(VLOOKUP($A462,'2002'!$D$3:$R$214,15,FALSE),0)</f>
        <v>0</v>
      </c>
      <c r="DQ462" s="1700">
        <f>IFERROR(VLOOKUP($A462,'Pre 2002'!$C$3:$CK$382,84,FALSE),0)</f>
        <v>223</v>
      </c>
      <c r="DR462" s="1695">
        <f>IFERROR(VLOOKUP($A462,'Pre 2002'!$C$3:$CK$382,85,FALSE),0)</f>
        <v>94</v>
      </c>
      <c r="DS462" s="1695">
        <f>IFERROR(VLOOKUP($A462,'Pre 2002'!$C$3:$CK$382,86,FALSE),0)</f>
        <v>2</v>
      </c>
      <c r="DT462" s="1790">
        <f>IFERROR(VLOOKUP($A462,'Pre 2002'!$C$3:$CK$382,87,FALSE),0)</f>
        <v>0.42152466367713004</v>
      </c>
      <c r="DU462" s="1741">
        <f>IFERROR(VLOOKUP(A462,'Pre 2002'!$C$3:$CG$382,83,FALSE),0)</f>
        <v>5</v>
      </c>
    </row>
    <row r="463" spans="1:125">
      <c r="A463" s="1778" t="s">
        <v>147</v>
      </c>
      <c r="B463" s="1562">
        <f t="shared" si="176"/>
        <v>356</v>
      </c>
      <c r="C463" s="1562">
        <f t="shared" si="177"/>
        <v>150</v>
      </c>
      <c r="D463" s="1562">
        <f t="shared" si="178"/>
        <v>2</v>
      </c>
      <c r="E463" s="1563">
        <f t="shared" si="179"/>
        <v>0.42134831460674155</v>
      </c>
      <c r="F463" s="1786">
        <f t="shared" si="180"/>
        <v>11</v>
      </c>
      <c r="G463" s="1595">
        <v>2005</v>
      </c>
      <c r="H463" s="1567">
        <f t="shared" si="181"/>
        <v>11</v>
      </c>
      <c r="I463" s="1734">
        <f t="shared" si="182"/>
        <v>356</v>
      </c>
      <c r="J463" s="1734">
        <f t="shared" si="183"/>
        <v>150</v>
      </c>
      <c r="K463" s="1734">
        <f t="shared" si="184"/>
        <v>2</v>
      </c>
      <c r="L463" s="1806">
        <f t="shared" si="185"/>
        <v>0.42134831460674155</v>
      </c>
      <c r="M463" s="1746" t="s">
        <v>11</v>
      </c>
      <c r="N463" s="1746">
        <v>0</v>
      </c>
      <c r="O463" s="1700">
        <f>IFERROR(VLOOKUP($A463,'2022'!$B$2:$K$174,3,FALSE),0)</f>
        <v>0</v>
      </c>
      <c r="P463" s="1858">
        <f>IFERROR(VLOOKUP($A463,'2022'!$B$2:$K$174,4,FALSE),0)</f>
        <v>0</v>
      </c>
      <c r="Q463" s="1858">
        <f>IFERROR(VLOOKUP($A463,'2022'!$B$2:$K$174,5,FALSE),0)</f>
        <v>0</v>
      </c>
      <c r="R463" s="1858">
        <f>IFERROR(VLOOKUP($A463,'2022'!$B$2:$K$174,8,FALSE),0)</f>
        <v>0</v>
      </c>
      <c r="S463" s="1740">
        <f>IFERROR(VLOOKUP($A463,'2022'!$B$2:$K$174,10,FALSE),0)</f>
        <v>0</v>
      </c>
      <c r="T463" s="1700">
        <f>IFERROR(VLOOKUP($A463,'2021'!$B$2:$K$174,3,FALSE),0)</f>
        <v>0</v>
      </c>
      <c r="U463" s="1843">
        <f>IFERROR(VLOOKUP($A463,'2021'!$B$2:$K$174,4,FALSE),0)</f>
        <v>0</v>
      </c>
      <c r="V463" s="1843">
        <f>IFERROR(VLOOKUP($A463,'2021'!$B$2:$K$174,5,FALSE),0)</f>
        <v>0</v>
      </c>
      <c r="W463" s="1843">
        <f>IFERROR(VLOOKUP($A463,'2021'!$B$2:$K$174,8,FALSE),0)</f>
        <v>0</v>
      </c>
      <c r="X463" s="1740">
        <f>IFERROR(VLOOKUP($A463,'2021'!$B$2:$K$174,10,FALSE),0)</f>
        <v>0</v>
      </c>
      <c r="Y463" s="1700">
        <f>IFERROR(VLOOKUP($A463,'2020'!$B$2:$K$170,3,FALSE),0)</f>
        <v>0</v>
      </c>
      <c r="Z463" s="1829">
        <f>IFERROR(VLOOKUP($A463,'2020'!$B$2:$K$170,4,FALSE),0)</f>
        <v>0</v>
      </c>
      <c r="AA463" s="1829">
        <f>IFERROR(VLOOKUP($A463,'2020'!$B$2:$K$170,5,FALSE),0)</f>
        <v>0</v>
      </c>
      <c r="AB463" s="1829">
        <f>IFERROR(VLOOKUP($A463,'2020'!$B$2:$K$170,8,FALSE),0)</f>
        <v>0</v>
      </c>
      <c r="AC463" s="1740">
        <f>IFERROR(VLOOKUP($A463,'2020'!$B$2:$K$170,10,FALSE),0)</f>
        <v>0</v>
      </c>
      <c r="AD463" s="1700">
        <f>IFERROR(VLOOKUP($A463,'2019'!$B$2:$K$170,3,FALSE),0)</f>
        <v>0</v>
      </c>
      <c r="AE463" s="1823">
        <f>IFERROR(VLOOKUP($A463,'2019'!$B$2:$K$170,4,FALSE),0)</f>
        <v>0</v>
      </c>
      <c r="AF463" s="1823">
        <f>IFERROR(VLOOKUP($A463,'2019'!$B$2:$K$170,5,FALSE),0)</f>
        <v>0</v>
      </c>
      <c r="AG463" s="1823">
        <f>IFERROR(VLOOKUP($A463,'2019'!$B$2:$K$170,8,FALSE),0)</f>
        <v>0</v>
      </c>
      <c r="AH463" s="1740">
        <f>IFERROR(VLOOKUP($A463,'2019'!$B$2:$K$170,10,FALSE),0)</f>
        <v>0</v>
      </c>
      <c r="AI463" s="1700">
        <f>IFERROR(VLOOKUP($A463,'2018'!$B$2:$K$170,3,FALSE),0)</f>
        <v>0</v>
      </c>
      <c r="AJ463" s="1821">
        <f>IFERROR(VLOOKUP($A463,'2018'!$B$2:$K$170,4,FALSE),0)</f>
        <v>0</v>
      </c>
      <c r="AK463" s="1821">
        <f>IFERROR(VLOOKUP($A463,'2018'!$B$2:$K$170,5,FALSE),0)</f>
        <v>0</v>
      </c>
      <c r="AL463" s="1821">
        <f>IFERROR(VLOOKUP($A463,'2018'!$B$2:$K$170,8,FALSE),0)</f>
        <v>0</v>
      </c>
      <c r="AM463" s="1740">
        <f>IFERROR(VLOOKUP($A463,'2018'!$B$2:$K$170,10,FALSE),0)</f>
        <v>0</v>
      </c>
      <c r="AN463" s="1700">
        <f>IFERROR(VLOOKUP($A463,'2017'!$B$2:$J$163,2,FALSE),0)</f>
        <v>0</v>
      </c>
      <c r="AO463" s="1815">
        <f>IFERROR(VLOOKUP($A463,'2017'!$B$2:$J$163,3,FALSE),0)</f>
        <v>0</v>
      </c>
      <c r="AP463" s="1815">
        <f>IFERROR(VLOOKUP($A463,'2017'!$B$2:$J$163,4,FALSE),0)</f>
        <v>0</v>
      </c>
      <c r="AQ463" s="1815">
        <f>IFERROR(VLOOKUP($A463,'2017'!$B$2:$J$163,7,FALSE),0)</f>
        <v>0</v>
      </c>
      <c r="AR463" s="1740">
        <f>IFERROR(VLOOKUP($A463,'2017'!$B$2:$J$163,9,FALSE),0)</f>
        <v>0</v>
      </c>
      <c r="AS463" s="1700">
        <f>IFERROR(VLOOKUP($A463,'2016'!$B$2:$K$165,3,FALSE),0)</f>
        <v>0</v>
      </c>
      <c r="AT463" s="1796">
        <f>IFERROR(VLOOKUP($A463,'2016'!$B$2:$K$165,4,FALSE),0)</f>
        <v>0</v>
      </c>
      <c r="AU463" s="1796">
        <f>IFERROR(VLOOKUP($A463,'2016'!$B$2:$K$165,5,FALSE),0)</f>
        <v>0</v>
      </c>
      <c r="AV463" s="1796">
        <f>IFERROR(VLOOKUP($A463,'2016'!$B$2:$K$165,8,FALSE),0)</f>
        <v>0</v>
      </c>
      <c r="AW463" s="1740">
        <f>IFERROR(VLOOKUP($A463,'2016'!$B$2:$K$165,10,FALSE),0)</f>
        <v>0</v>
      </c>
      <c r="AX463" s="1700">
        <f>IFERROR(VLOOKUP($A463,'2015'!$B$2:$K$165,3,FALSE),0)</f>
        <v>0</v>
      </c>
      <c r="AY463" s="1695">
        <f>IFERROR(VLOOKUP($A463,'2015'!$B$2:$K$165,4,FALSE),0)</f>
        <v>0</v>
      </c>
      <c r="AZ463" s="1695">
        <f>IFERROR(VLOOKUP($A463,'2015'!$B$2:$K$165,5,FALSE),0)</f>
        <v>0</v>
      </c>
      <c r="BA463" s="1695">
        <f>IFERROR(VLOOKUP($A463,'2015'!$B$2:$K$165,8,FALSE),0)</f>
        <v>0</v>
      </c>
      <c r="BB463" s="1740">
        <f>IFERROR(VLOOKUP($A463,'2015'!$B$2:$K$165,10,FALSE),0)</f>
        <v>0</v>
      </c>
      <c r="BC463" s="1700">
        <f>IFERROR(VLOOKUP($A463,'2014'!$B$2:$K$157,3,FALSE),0)</f>
        <v>63</v>
      </c>
      <c r="BD463" s="1691">
        <f>IFERROR(VLOOKUP($A463,'2014'!$B$2:$K$157,4,FALSE),0)</f>
        <v>16</v>
      </c>
      <c r="BE463" s="1691">
        <f>IFERROR(VLOOKUP($A463,'2014'!$B$2:$K$157,5,FALSE),0)</f>
        <v>24</v>
      </c>
      <c r="BF463" s="1691">
        <f>IFERROR(VLOOKUP($A463,'2014'!$B$2:$K$157,8,FALSE),0)</f>
        <v>0</v>
      </c>
      <c r="BG463" s="1740">
        <f>IFERROR(VLOOKUP($A463,'2014'!$B$2:$K$157,10,FALSE),0)</f>
        <v>0.38095238095238093</v>
      </c>
      <c r="BH463" s="1700">
        <f>IFERROR(VLOOKUP($A463,'2013'!$D$4:$I$249,2,FALSE),0)</f>
        <v>36</v>
      </c>
      <c r="BI463" s="1691">
        <f>IFERROR(VLOOKUP($A463,'2013'!$D$4:$I$249,3,FALSE),0)</f>
        <v>11</v>
      </c>
      <c r="BJ463" s="1691">
        <f>IFERROR(VLOOKUP($A463,'2013'!$D$4:$I$249,4,FALSE),0)</f>
        <v>16</v>
      </c>
      <c r="BK463" s="1691">
        <f>IFERROR(VLOOKUP($A463,'2013'!$D$4:$I$249,5,FALSE),0)</f>
        <v>0</v>
      </c>
      <c r="BL463" s="1740">
        <f>IFERROR(VLOOKUP($A463,'2013'!$D$4:$I$249,6,FALSE),0)</f>
        <v>0.44444444444444442</v>
      </c>
      <c r="BM463" s="1737">
        <f>IFERROR(VLOOKUP($A463,'2012'!$D$3:$O$172,2,FALSE),0)</f>
        <v>257</v>
      </c>
      <c r="BN463" s="1691">
        <f>IFERROR(VLOOKUP($A463,'2012'!$D$3:$O$172,3,FALSE),0)</f>
        <v>110</v>
      </c>
      <c r="BO463" s="1743">
        <f>IFERROR(VLOOKUP($A463,'2012'!$D$3:$O$172,4,FALSE),0)</f>
        <v>2</v>
      </c>
      <c r="BP463" s="1700">
        <f>IFERROR(VLOOKUP($A463,'2012'!$D$3:$O$172,5,FALSE),0)</f>
        <v>32</v>
      </c>
      <c r="BQ463" s="1691">
        <f>IFERROR(VLOOKUP($A463,'2012'!$D$3:$O$172,6,FALSE),0)</f>
        <v>11</v>
      </c>
      <c r="BR463" s="1691">
        <f>IFERROR(VLOOKUP($A463,'2012'!$D$3:$O$172,7,FALSE),0)</f>
        <v>16</v>
      </c>
      <c r="BS463" s="1691">
        <f>IFERROR(VLOOKUP($A463,'2012'!$D$3:$O$172,8,FALSE),0)</f>
        <v>2</v>
      </c>
      <c r="BT463" s="1740">
        <f>IFERROR(VLOOKUP($A463,'2012'!$D$3:$O$172,9,FALSE),0)</f>
        <v>0.5</v>
      </c>
      <c r="BU463" s="1737">
        <f>IFERROR(VLOOKUP($A463,'2012'!$D$3:$O$172,10,FALSE),0)</f>
        <v>225</v>
      </c>
      <c r="BV463" s="1691">
        <f>IFERROR(VLOOKUP($A463,'2012'!$D$3:$O$172,11,FALSE),0)</f>
        <v>94</v>
      </c>
      <c r="BW463" s="1743">
        <f>IFERROR(VLOOKUP($A463,'2012'!$D$3:$O$172,12,FALSE),0)</f>
        <v>0</v>
      </c>
      <c r="BX463" s="1700">
        <f>IFERROR(VLOOKUP($A463,'2011'!$D$4:$I$251,2,FALSE),0)</f>
        <v>45</v>
      </c>
      <c r="BY463" s="1691">
        <f>IFERROR(VLOOKUP($A463,'2011'!$D$4:$I$251,3,FALSE),0)</f>
        <v>10</v>
      </c>
      <c r="BZ463" s="1691">
        <f>IFERROR(VLOOKUP($A463,'2011'!$D$4:$I$251,4,FALSE),0)</f>
        <v>13</v>
      </c>
      <c r="CA463" s="1691">
        <f>IFERROR(VLOOKUP($A463,'2011'!$D$4:$I$251,5,FALSE),0)</f>
        <v>0</v>
      </c>
      <c r="CB463" s="1740">
        <f>IFERROR(VLOOKUP($A463,'2011'!$D$4:$I$251,6,FALSE),0)</f>
        <v>0.28888888888888886</v>
      </c>
      <c r="CC463" s="1700">
        <f>IFERROR(VLOOKUP($A463,'2010'!$C$3:$H$234,2,FALSE),0)</f>
        <v>33</v>
      </c>
      <c r="CD463" s="1691">
        <f>IFERROR(VLOOKUP($A463,'2010'!$C$3:$H$234,3,FALSE),0)</f>
        <v>9</v>
      </c>
      <c r="CE463" s="1691">
        <f>IFERROR(VLOOKUP($A463,'2010'!$C$3:$H$234,4,FALSE),0)</f>
        <v>15</v>
      </c>
      <c r="CF463" s="1691">
        <f>IFERROR(VLOOKUP($A463,'2010'!$C$3:$H$234,5,FALSE),0)</f>
        <v>0</v>
      </c>
      <c r="CG463" s="1740">
        <f>IFERROR(VLOOKUP($A463,'2010'!$C$3:$H$234,6,FALSE),0)</f>
        <v>0.45454545454545453</v>
      </c>
      <c r="CH463" s="1700">
        <f>IFERROR(VLOOKUP($A463,'2009'!$C$3:$H$242,2,FALSE),0)</f>
        <v>26</v>
      </c>
      <c r="CI463" s="1691">
        <f>IFERROR(VLOOKUP($A463,'2009'!$C$3:$H$242,3,FALSE),0)</f>
        <v>10</v>
      </c>
      <c r="CJ463" s="1691">
        <f>IFERROR(VLOOKUP($A463,'2009'!$C$3:$H$242,4,FALSE),0)</f>
        <v>14</v>
      </c>
      <c r="CK463" s="1691">
        <f>IFERROR(VLOOKUP($A463,'2009'!$C$3:$H$242,5,FALSE),0)</f>
        <v>0</v>
      </c>
      <c r="CL463" s="1740">
        <f>IFERROR(VLOOKUP($A463,'2009'!$C$3:$H$242,6,FALSE),0)</f>
        <v>0.53846153846153844</v>
      </c>
      <c r="CM463" s="1700">
        <f>IFERROR(VLOOKUP($A463,'2008'!$C$3:$H$229,2,FALSE),0)</f>
        <v>12</v>
      </c>
      <c r="CN463" s="1691">
        <f>IFERROR(VLOOKUP($A463,'2008'!$C$3:$H$229,3,FALSE),0)</f>
        <v>1</v>
      </c>
      <c r="CO463" s="1691">
        <f>IFERROR(VLOOKUP($A463,'2008'!$C$3:$H$229,4,FALSE),0)</f>
        <v>4</v>
      </c>
      <c r="CP463" s="1691">
        <f>IFERROR(VLOOKUP($A463,'2008'!$C$3:$H$229,5,FALSE),0)</f>
        <v>0</v>
      </c>
      <c r="CQ463" s="1740">
        <f>IFERROR(VLOOKUP($A463,'2008'!$C$3:$H$229,6,FALSE),0)</f>
        <v>0.33333333333333331</v>
      </c>
      <c r="CR463" s="1700">
        <f>IFERROR(VLOOKUP($A463,'2007'!$C$3:$M$238,7,FALSE),0)</f>
        <v>2</v>
      </c>
      <c r="CS463" s="1691">
        <f>IFERROR(VLOOKUP($A463,'2007'!$C$3:$M$238,8,FALSE),0)</f>
        <v>0</v>
      </c>
      <c r="CT463" s="1691">
        <f>IFERROR(VLOOKUP($A463,'2007'!$C$3:$M$238,9,FALSE),0)</f>
        <v>1</v>
      </c>
      <c r="CU463" s="1691">
        <f>IFERROR(VLOOKUP($A463,'2007'!$C$3:$M$238,10,FALSE),0)</f>
        <v>0</v>
      </c>
      <c r="CV463" s="1740">
        <f>IFERROR(VLOOKUP($A463,'2007'!$C$3:$M$238,11,FALSE),0)</f>
        <v>0.5</v>
      </c>
      <c r="CW463" s="1700">
        <f>IFERROR(VLOOKUP($A463,'2006'!$A$2:$F$200,2,FALSE),0)</f>
        <v>21</v>
      </c>
      <c r="CX463" s="1691">
        <f>IFERROR(VLOOKUP($A463,'2006'!$A$2:$F$200,4,FALSE),0)</f>
        <v>6</v>
      </c>
      <c r="CY463" s="1691">
        <f>IFERROR(VLOOKUP($A463,'2006'!$A$2:$F$200,5,FALSE),0)</f>
        <v>0</v>
      </c>
      <c r="CZ463" s="1740">
        <f>IFERROR(VLOOKUP($A463,'2006'!$A$2:$F$200,6,FALSE),0)</f>
        <v>0.2857142857142857</v>
      </c>
      <c r="DA463" s="1700">
        <f>IFERROR(VLOOKUP($A463,'2005'!$C$3:$M$205,8,FALSE),0)</f>
        <v>47</v>
      </c>
      <c r="DB463" s="1691">
        <f>IFERROR(VLOOKUP($A463,'2005'!$C$3:$M$205,9,FALSE),0)</f>
        <v>22</v>
      </c>
      <c r="DC463" s="1691">
        <f>IFERROR(VLOOKUP($A463,'2005'!$C$3:$M$205,10,FALSE),0)</f>
        <v>0</v>
      </c>
      <c r="DD463" s="1740">
        <f>IFERROR(VLOOKUP($A463,'2005'!$C$3:$M$205,11,FALSE),0)</f>
        <v>0.46808510638297873</v>
      </c>
      <c r="DE463" s="1700">
        <f>IFERROR(VLOOKUP($A463,'2004'!$C$3:$M$213,8,FALSE),0)</f>
        <v>39</v>
      </c>
      <c r="DF463" s="1691">
        <f>IFERROR(VLOOKUP($A463,'2004'!$C$3:$M$213,9,FALSE),0)</f>
        <v>19</v>
      </c>
      <c r="DG463" s="1691">
        <f>IFERROR(VLOOKUP($A463,'2004'!$C$3:$M$213,10,FALSE),0)</f>
        <v>0</v>
      </c>
      <c r="DH463" s="1740">
        <f>IFERROR(VLOOKUP($A463,'2004'!$C$3:$M$213,11,FALSE),0)</f>
        <v>0.48717948717948717</v>
      </c>
      <c r="DI463" s="1700">
        <f>IFERROR(VLOOKUP($A463,'2003'!$C$3:$Q$214,12,FALSE),0)</f>
        <v>0</v>
      </c>
      <c r="DJ463" s="1691">
        <f>IFERROR(VLOOKUP($A463,'2003'!$C$3:$Q$214,13,FALSE),0)</f>
        <v>0</v>
      </c>
      <c r="DK463" s="1691">
        <f>IFERROR(VLOOKUP($A463,'2003'!$C$3:$Q$214,14,FALSE),0)</f>
        <v>0</v>
      </c>
      <c r="DL463" s="1740">
        <f>IFERROR(VLOOKUP($A463,'2003'!$C$3:$Q$214,15,FALSE),0)</f>
        <v>0</v>
      </c>
      <c r="DM463" s="1700">
        <f>IFERROR(VLOOKUP($A463,'2002'!$D$3:$R$214,12,FALSE),0)</f>
        <v>0</v>
      </c>
      <c r="DN463" s="1691">
        <f>IFERROR(VLOOKUP($A463,'2002'!$D$3:$R$214,13,FALSE),0)</f>
        <v>0</v>
      </c>
      <c r="DO463" s="1691">
        <f>IFERROR(VLOOKUP($A463,'2002'!$D$3:$R$214,14,FALSE),0)</f>
        <v>0</v>
      </c>
      <c r="DP463" s="1788">
        <f>IFERROR(VLOOKUP($A463,'2002'!$D$3:$R$214,15,FALSE),0)</f>
        <v>0</v>
      </c>
      <c r="DQ463" s="1700">
        <f>IFERROR(VLOOKUP($A463,'Pre 2002'!$C$3:$CK$382,84,FALSE),0)</f>
        <v>0</v>
      </c>
      <c r="DR463" s="1695">
        <f>IFERROR(VLOOKUP($A463,'Pre 2002'!$C$3:$CK$382,85,FALSE),0)</f>
        <v>0</v>
      </c>
      <c r="DS463" s="1695">
        <f>IFERROR(VLOOKUP($A463,'Pre 2002'!$C$3:$CK$382,86,FALSE),0)</f>
        <v>0</v>
      </c>
      <c r="DT463" s="1790">
        <f>IFERROR(VLOOKUP($A463,'Pre 2002'!$C$3:$CK$382,87,FALSE),0)</f>
        <v>0</v>
      </c>
      <c r="DU463" s="1741">
        <f>IFERROR(VLOOKUP(A463,'Pre 2002'!$C$3:$CG$382,83,FALSE),0)</f>
        <v>0</v>
      </c>
    </row>
    <row r="464" spans="1:125">
      <c r="A464" s="1778" t="s">
        <v>1172</v>
      </c>
      <c r="B464" s="1562">
        <f t="shared" si="176"/>
        <v>260</v>
      </c>
      <c r="C464" s="1562">
        <f t="shared" si="177"/>
        <v>108</v>
      </c>
      <c r="D464" s="1562">
        <f t="shared" si="178"/>
        <v>2</v>
      </c>
      <c r="E464" s="1563">
        <f t="shared" si="179"/>
        <v>0.41538461538461541</v>
      </c>
      <c r="F464" s="1786">
        <f t="shared" si="180"/>
        <v>12</v>
      </c>
      <c r="G464" s="1595">
        <v>2002</v>
      </c>
      <c r="H464" s="1567">
        <f t="shared" si="181"/>
        <v>11</v>
      </c>
      <c r="I464" s="1734">
        <f t="shared" si="182"/>
        <v>258</v>
      </c>
      <c r="J464" s="1734">
        <f t="shared" si="183"/>
        <v>107</v>
      </c>
      <c r="K464" s="1734">
        <f t="shared" si="184"/>
        <v>2</v>
      </c>
      <c r="L464" s="1806">
        <f t="shared" si="185"/>
        <v>0.41472868217054265</v>
      </c>
      <c r="O464" s="1700">
        <f>IFERROR(VLOOKUP($A464,'2022'!$B$2:$K$174,3,FALSE),0)</f>
        <v>0</v>
      </c>
      <c r="P464" s="1858">
        <f>IFERROR(VLOOKUP($A464,'2022'!$B$2:$K$174,4,FALSE),0)</f>
        <v>0</v>
      </c>
      <c r="Q464" s="1858">
        <f>IFERROR(VLOOKUP($A464,'2022'!$B$2:$K$174,5,FALSE),0)</f>
        <v>0</v>
      </c>
      <c r="R464" s="1858">
        <f>IFERROR(VLOOKUP($A464,'2022'!$B$2:$K$174,8,FALSE),0)</f>
        <v>0</v>
      </c>
      <c r="S464" s="1740">
        <f>IFERROR(VLOOKUP($A464,'2022'!$B$2:$K$174,10,FALSE),0)</f>
        <v>0</v>
      </c>
      <c r="T464" s="1700">
        <f>IFERROR(VLOOKUP($A464,'2021'!$B$2:$K$174,3,FALSE),0)</f>
        <v>0</v>
      </c>
      <c r="U464" s="1843">
        <f>IFERROR(VLOOKUP($A464,'2021'!$B$2:$K$174,4,FALSE),0)</f>
        <v>0</v>
      </c>
      <c r="V464" s="1843">
        <f>IFERROR(VLOOKUP($A464,'2021'!$B$2:$K$174,5,FALSE),0)</f>
        <v>0</v>
      </c>
      <c r="W464" s="1843">
        <f>IFERROR(VLOOKUP($A464,'2021'!$B$2:$K$174,8,FALSE),0)</f>
        <v>0</v>
      </c>
      <c r="X464" s="1740">
        <f>IFERROR(VLOOKUP($A464,'2021'!$B$2:$K$174,10,FALSE),0)</f>
        <v>0</v>
      </c>
      <c r="Y464" s="1700">
        <f>IFERROR(VLOOKUP($A464,'2020'!$B$2:$K$170,3,FALSE),0)</f>
        <v>0</v>
      </c>
      <c r="Z464" s="1829">
        <f>IFERROR(VLOOKUP($A464,'2020'!$B$2:$K$170,4,FALSE),0)</f>
        <v>0</v>
      </c>
      <c r="AA464" s="1829">
        <f>IFERROR(VLOOKUP($A464,'2020'!$B$2:$K$170,5,FALSE),0)</f>
        <v>0</v>
      </c>
      <c r="AB464" s="1829">
        <f>IFERROR(VLOOKUP($A464,'2020'!$B$2:$K$170,8,FALSE),0)</f>
        <v>0</v>
      </c>
      <c r="AC464" s="1740">
        <f>IFERROR(VLOOKUP($A464,'2020'!$B$2:$K$170,10,FALSE),0)</f>
        <v>0</v>
      </c>
      <c r="AD464" s="1700">
        <f>IFERROR(VLOOKUP($A464,'2019'!$B$2:$K$170,3,FALSE),0)</f>
        <v>2</v>
      </c>
      <c r="AE464" s="1823">
        <f>IFERROR(VLOOKUP($A464,'2019'!$B$2:$K$170,4,FALSE),0)</f>
        <v>1</v>
      </c>
      <c r="AF464" s="1823">
        <f>IFERROR(VLOOKUP($A464,'2019'!$B$2:$K$170,5,FALSE),0)</f>
        <v>1</v>
      </c>
      <c r="AG464" s="1823">
        <f>IFERROR(VLOOKUP($A464,'2019'!$B$2:$K$170,8,FALSE),0)</f>
        <v>0</v>
      </c>
      <c r="AH464" s="1740">
        <f>IFERROR(VLOOKUP($A464,'2019'!$B$2:$K$170,10,FALSE),0)</f>
        <v>0.5</v>
      </c>
      <c r="AI464" s="1700">
        <f>IFERROR(VLOOKUP($A464,'2018'!$B$2:$K$170,3,FALSE),0)</f>
        <v>0</v>
      </c>
      <c r="AJ464" s="1821">
        <f>IFERROR(VLOOKUP($A464,'2018'!$B$2:$K$170,4,FALSE),0)</f>
        <v>0</v>
      </c>
      <c r="AK464" s="1821">
        <f>IFERROR(VLOOKUP($A464,'2018'!$B$2:$K$170,5,FALSE),0)</f>
        <v>0</v>
      </c>
      <c r="AL464" s="1821">
        <f>IFERROR(VLOOKUP($A464,'2018'!$B$2:$K$170,8,FALSE),0)</f>
        <v>0</v>
      </c>
      <c r="AM464" s="1740">
        <f>IFERROR(VLOOKUP($A464,'2018'!$B$2:$K$170,10,FALSE),0)</f>
        <v>0</v>
      </c>
      <c r="AN464" s="1700">
        <f>IFERROR(VLOOKUP($A464,'2017'!$B$2:$J$163,2,FALSE),0)</f>
        <v>0</v>
      </c>
      <c r="AO464" s="1815">
        <f>IFERROR(VLOOKUP($A464,'2017'!$B$2:$J$163,3,FALSE),0)</f>
        <v>0</v>
      </c>
      <c r="AP464" s="1815">
        <f>IFERROR(VLOOKUP($A464,'2017'!$B$2:$J$163,4,FALSE),0)</f>
        <v>0</v>
      </c>
      <c r="AQ464" s="1815">
        <f>IFERROR(VLOOKUP($A464,'2017'!$B$2:$J$163,7,FALSE),0)</f>
        <v>0</v>
      </c>
      <c r="AR464" s="1740">
        <f>IFERROR(VLOOKUP($A464,'2017'!$B$2:$J$163,9,FALSE),0)</f>
        <v>0</v>
      </c>
      <c r="AS464" s="1700">
        <f>IFERROR(VLOOKUP($A464,'2016'!$B$2:$K$165,3,FALSE),0)</f>
        <v>0</v>
      </c>
      <c r="AT464" s="1796">
        <f>IFERROR(VLOOKUP($A464,'2016'!$B$2:$K$165,4,FALSE),0)</f>
        <v>0</v>
      </c>
      <c r="AU464" s="1796">
        <f>IFERROR(VLOOKUP($A464,'2016'!$B$2:$K$165,5,FALSE),0)</f>
        <v>0</v>
      </c>
      <c r="AV464" s="1796">
        <f>IFERROR(VLOOKUP($A464,'2016'!$B$2:$K$165,8,FALSE),0)</f>
        <v>0</v>
      </c>
      <c r="AW464" s="1740">
        <f>IFERROR(VLOOKUP($A464,'2016'!$B$2:$K$165,10,FALSE),0)</f>
        <v>0</v>
      </c>
      <c r="AX464" s="1700">
        <f>IFERROR(VLOOKUP($A464,'2015'!$B$2:$K$165,3,FALSE),0)</f>
        <v>0</v>
      </c>
      <c r="AY464" s="1695">
        <f>IFERROR(VLOOKUP($A464,'2015'!$B$2:$K$165,4,FALSE),0)</f>
        <v>0</v>
      </c>
      <c r="AZ464" s="1695">
        <f>IFERROR(VLOOKUP($A464,'2015'!$B$2:$K$165,5,FALSE),0)</f>
        <v>0</v>
      </c>
      <c r="BA464" s="1695">
        <f>IFERROR(VLOOKUP($A464,'2015'!$B$2:$K$165,8,FALSE),0)</f>
        <v>0</v>
      </c>
      <c r="BB464" s="1740">
        <f>IFERROR(VLOOKUP($A464,'2015'!$B$2:$K$165,10,FALSE),0)</f>
        <v>0</v>
      </c>
      <c r="BC464" s="1700">
        <f>IFERROR(VLOOKUP($A464,'2014'!$B$2:$K$157,3,FALSE),0)</f>
        <v>0</v>
      </c>
      <c r="BD464" s="1691">
        <f>IFERROR(VLOOKUP($A464,'2014'!$B$2:$K$157,4,FALSE),0)</f>
        <v>0</v>
      </c>
      <c r="BE464" s="1691">
        <f>IFERROR(VLOOKUP($A464,'2014'!$B$2:$K$157,5,FALSE),0)</f>
        <v>0</v>
      </c>
      <c r="BF464" s="1691">
        <f>IFERROR(VLOOKUP($A464,'2014'!$B$2:$K$157,8,FALSE),0)</f>
        <v>0</v>
      </c>
      <c r="BG464" s="1740">
        <f>IFERROR(VLOOKUP($A464,'2014'!$B$2:$K$157,10,FALSE),0)</f>
        <v>0</v>
      </c>
      <c r="BH464" s="1700">
        <f>IFERROR(VLOOKUP($A464,'2013'!$D$4:$I$249,2,FALSE),0)</f>
        <v>0</v>
      </c>
      <c r="BI464" s="1691">
        <f>IFERROR(VLOOKUP($A464,'2013'!$D$4:$I$249,3,FALSE),0)</f>
        <v>0</v>
      </c>
      <c r="BJ464" s="1691">
        <f>IFERROR(VLOOKUP($A464,'2013'!$D$4:$I$249,4,FALSE),0)</f>
        <v>0</v>
      </c>
      <c r="BK464" s="1691">
        <f>IFERROR(VLOOKUP($A464,'2013'!$D$4:$I$249,5,FALSE),0)</f>
        <v>0</v>
      </c>
      <c r="BL464" s="1740">
        <f>IFERROR(VLOOKUP($A464,'2013'!$D$4:$I$249,6,FALSE),0)</f>
        <v>0</v>
      </c>
      <c r="BM464" s="1737">
        <f>IFERROR(VLOOKUP($A464,'2012'!$D$3:$O$172,2,FALSE),0)</f>
        <v>0</v>
      </c>
      <c r="BN464" s="1691">
        <f>IFERROR(VLOOKUP($A464,'2012'!$D$3:$O$172,3,FALSE),0)</f>
        <v>0</v>
      </c>
      <c r="BO464" s="1743">
        <f>IFERROR(VLOOKUP($A464,'2012'!$D$3:$O$172,4,FALSE),0)</f>
        <v>0</v>
      </c>
      <c r="BP464" s="1700">
        <f>IFERROR(VLOOKUP($A464,'2012'!$D$3:$O$172,5,FALSE),0)</f>
        <v>0</v>
      </c>
      <c r="BQ464" s="1691">
        <f>IFERROR(VLOOKUP($A464,'2012'!$D$3:$O$172,6,FALSE),0)</f>
        <v>0</v>
      </c>
      <c r="BR464" s="1691">
        <f>IFERROR(VLOOKUP($A464,'2012'!$D$3:$O$172,7,FALSE),0)</f>
        <v>0</v>
      </c>
      <c r="BS464" s="1691">
        <f>IFERROR(VLOOKUP($A464,'2012'!$D$3:$O$172,8,FALSE),0)</f>
        <v>0</v>
      </c>
      <c r="BT464" s="1740">
        <f>IFERROR(VLOOKUP($A464,'2012'!$D$3:$O$172,9,FALSE),0)</f>
        <v>0</v>
      </c>
      <c r="BX464" s="1700">
        <f>IFERROR(VLOOKUP($A464,'2011'!$D$4:$I$251,2,FALSE),0)</f>
        <v>25</v>
      </c>
      <c r="BY464" s="1691">
        <f>IFERROR(VLOOKUP($A464,'2011'!$D$4:$I$251,3,FALSE),0)</f>
        <v>9</v>
      </c>
      <c r="BZ464" s="1691">
        <f>IFERROR(VLOOKUP($A464,'2011'!$D$4:$I$251,4,FALSE),0)</f>
        <v>13</v>
      </c>
      <c r="CA464" s="1691">
        <f>IFERROR(VLOOKUP($A464,'2011'!$D$4:$I$251,5,FALSE),0)</f>
        <v>0</v>
      </c>
      <c r="CB464" s="1740">
        <f>IFERROR(VLOOKUP($A464,'2011'!$D$4:$I$251,6,FALSE),0)</f>
        <v>0.52</v>
      </c>
      <c r="CC464" s="1700">
        <f>IFERROR(VLOOKUP($A464,'2010'!$C$3:$H$234,2,FALSE),0)</f>
        <v>0</v>
      </c>
      <c r="CD464" s="1691">
        <f>IFERROR(VLOOKUP($A464,'2010'!$C$3:$H$234,3,FALSE),0)</f>
        <v>0</v>
      </c>
      <c r="CE464" s="1691">
        <f>IFERROR(VLOOKUP($A464,'2010'!$C$3:$H$234,4,FALSE),0)</f>
        <v>0</v>
      </c>
      <c r="CF464" s="1691">
        <f>IFERROR(VLOOKUP($A464,'2010'!$C$3:$H$234,5,FALSE),0)</f>
        <v>0</v>
      </c>
      <c r="CG464" s="1740">
        <f>IFERROR(VLOOKUP($A464,'2010'!$C$3:$H$234,6,FALSE),0)</f>
        <v>0</v>
      </c>
      <c r="CH464" s="1700">
        <f>IFERROR(VLOOKUP($A464,'2009'!$C$3:$H$242,2,FALSE),0)</f>
        <v>20</v>
      </c>
      <c r="CI464" s="1691">
        <f>IFERROR(VLOOKUP($A464,'2009'!$C$3:$H$242,3,FALSE),0)</f>
        <v>2</v>
      </c>
      <c r="CJ464" s="1691">
        <f>IFERROR(VLOOKUP($A464,'2009'!$C$3:$H$242,4,FALSE),0)</f>
        <v>2</v>
      </c>
      <c r="CK464" s="1691">
        <f>IFERROR(VLOOKUP($A464,'2009'!$C$3:$H$242,5,FALSE),0)</f>
        <v>0</v>
      </c>
      <c r="CL464" s="1740">
        <f>IFERROR(VLOOKUP($A464,'2009'!$C$3:$H$242,6,FALSE),0)</f>
        <v>0.1</v>
      </c>
      <c r="CM464" s="1700">
        <f>IFERROR(VLOOKUP($A464,'2008'!$C$3:$H$229,2,FALSE),0)</f>
        <v>19</v>
      </c>
      <c r="CN464" s="1691">
        <f>IFERROR(VLOOKUP($A464,'2008'!$C$3:$H$229,3,FALSE),0)</f>
        <v>7</v>
      </c>
      <c r="CO464" s="1691">
        <f>IFERROR(VLOOKUP($A464,'2008'!$C$3:$H$229,4,FALSE),0)</f>
        <v>6</v>
      </c>
      <c r="CP464" s="1691">
        <f>IFERROR(VLOOKUP($A464,'2008'!$C$3:$H$229,5,FALSE),0)</f>
        <v>0</v>
      </c>
      <c r="CQ464" s="1740">
        <f>IFERROR(VLOOKUP($A464,'2008'!$C$3:$H$229,6,FALSE),0)</f>
        <v>0.31578947368421051</v>
      </c>
      <c r="CR464" s="1700">
        <f>IFERROR(VLOOKUP($A464,'2007'!$C$3:$M$238,7,FALSE),0)</f>
        <v>0</v>
      </c>
      <c r="CS464" s="1691">
        <f>IFERROR(VLOOKUP($A464,'2007'!$C$3:$M$238,8,FALSE),0)</f>
        <v>0</v>
      </c>
      <c r="CT464" s="1691">
        <f>IFERROR(VLOOKUP($A464,'2007'!$C$3:$M$238,9,FALSE),0)</f>
        <v>0</v>
      </c>
      <c r="CU464" s="1691">
        <f>IFERROR(VLOOKUP($A464,'2007'!$C$3:$M$238,10,FALSE),0)</f>
        <v>0</v>
      </c>
      <c r="CV464" s="1740">
        <f>IFERROR(VLOOKUP($A464,'2007'!$C$3:$M$238,11,FALSE),0)</f>
        <v>0</v>
      </c>
      <c r="CW464" s="1700">
        <f>IFERROR(VLOOKUP($A464,'2006'!$A$2:$F$200,2,FALSE),0)</f>
        <v>0</v>
      </c>
      <c r="CX464" s="1691">
        <f>IFERROR(VLOOKUP($A464,'2006'!$A$2:$F$200,4,FALSE),0)</f>
        <v>0</v>
      </c>
      <c r="CY464" s="1691">
        <f>IFERROR(VLOOKUP($A464,'2006'!$A$2:$F$200,5,FALSE),0)</f>
        <v>0</v>
      </c>
      <c r="CZ464" s="1740" t="str">
        <f>IFERROR(VLOOKUP($A464,'2006'!$A$2:$F$200,6,FALSE),0)</f>
        <v>---</v>
      </c>
      <c r="DA464" s="1700">
        <f>IFERROR(VLOOKUP($A464,'2005'!$C$3:$M$205,8,FALSE),0)</f>
        <v>0</v>
      </c>
      <c r="DB464" s="1691">
        <f>IFERROR(VLOOKUP($A464,'2005'!$C$3:$M$205,9,FALSE),0)</f>
        <v>0</v>
      </c>
      <c r="DC464" s="1691">
        <f>IFERROR(VLOOKUP($A464,'2005'!$C$3:$M$205,10,FALSE),0)</f>
        <v>0</v>
      </c>
      <c r="DD464" s="1740">
        <f>IFERROR(VLOOKUP($A464,'2005'!$C$3:$M$205,11,FALSE),0)</f>
        <v>0</v>
      </c>
      <c r="DE464" s="1700">
        <f>IFERROR(VLOOKUP($A464,'2004'!$C$3:$M$213,8,FALSE),0)</f>
        <v>0</v>
      </c>
      <c r="DF464" s="1691">
        <f>IFERROR(VLOOKUP($A464,'2004'!$C$3:$M$213,9,FALSE),0)</f>
        <v>0</v>
      </c>
      <c r="DG464" s="1691">
        <f>IFERROR(VLOOKUP($A464,'2004'!$C$3:$M$213,10,FALSE),0)</f>
        <v>0</v>
      </c>
      <c r="DH464" s="1740">
        <f>IFERROR(VLOOKUP($A464,'2004'!$C$3:$M$213,11,FALSE),0)</f>
        <v>0</v>
      </c>
      <c r="DI464" s="1700">
        <f>IFERROR(VLOOKUP($A464,'2003'!$C$3:$Q$214,12,FALSE),0)</f>
        <v>0</v>
      </c>
      <c r="DJ464" s="1691">
        <f>IFERROR(VLOOKUP($A464,'2003'!$C$3:$Q$214,13,FALSE),0)</f>
        <v>0</v>
      </c>
      <c r="DK464" s="1691">
        <f>IFERROR(VLOOKUP($A464,'2003'!$C$3:$Q$214,14,FALSE),0)</f>
        <v>0</v>
      </c>
      <c r="DL464" s="1740">
        <f>IFERROR(VLOOKUP($A464,'2003'!$C$3:$Q$214,15,FALSE),0)</f>
        <v>0</v>
      </c>
      <c r="DM464" s="1700">
        <f>IFERROR(VLOOKUP($A464,'2002'!$D$3:$R$214,12,FALSE),0)</f>
        <v>22</v>
      </c>
      <c r="DN464" s="1691">
        <f>IFERROR(VLOOKUP($A464,'2002'!$D$3:$R$214,13,FALSE),0)</f>
        <v>11</v>
      </c>
      <c r="DO464" s="1691">
        <f>IFERROR(VLOOKUP($A464,'2002'!$D$3:$R$214,14,FALSE),0)</f>
        <v>0</v>
      </c>
      <c r="DP464" s="1788">
        <f>IFERROR(VLOOKUP($A464,'2002'!$D$3:$R$214,15,FALSE),0)</f>
        <v>0.5</v>
      </c>
      <c r="DQ464" s="1700">
        <f>IFERROR(VLOOKUP($A464,'Pre 2002'!$C$3:$CK$382,84,FALSE),0)</f>
        <v>172</v>
      </c>
      <c r="DR464" s="1695">
        <f>IFERROR(VLOOKUP($A464,'Pre 2002'!$C$3:$CK$382,85,FALSE),0)</f>
        <v>75</v>
      </c>
      <c r="DS464" s="1695">
        <f>IFERROR(VLOOKUP($A464,'Pre 2002'!$C$3:$CK$382,86,FALSE),0)</f>
        <v>2</v>
      </c>
      <c r="DT464" s="1790">
        <f>IFERROR(VLOOKUP($A464,'Pre 2002'!$C$3:$CK$382,87,FALSE),0)</f>
        <v>0.43604651162790697</v>
      </c>
      <c r="DU464" s="1741">
        <f>IFERROR(VLOOKUP(A464,'Pre 2002'!$C$3:$CG$382,83,FALSE),0)</f>
        <v>7</v>
      </c>
    </row>
    <row r="465" spans="1:125">
      <c r="A465" s="1779" t="s">
        <v>2270</v>
      </c>
      <c r="B465" s="1562">
        <f t="shared" si="176"/>
        <v>139</v>
      </c>
      <c r="C465" s="1562">
        <f t="shared" si="177"/>
        <v>57</v>
      </c>
      <c r="D465" s="1562">
        <f t="shared" si="178"/>
        <v>2</v>
      </c>
      <c r="E465" s="1563">
        <f t="shared" si="179"/>
        <v>0.41007194244604317</v>
      </c>
      <c r="F465" s="1786">
        <f t="shared" si="180"/>
        <v>3</v>
      </c>
      <c r="G465" s="1595">
        <v>2018</v>
      </c>
      <c r="H465" s="1817"/>
      <c r="I465" s="1734"/>
      <c r="J465" s="1734"/>
      <c r="K465" s="1734"/>
      <c r="L465" s="1734"/>
      <c r="O465" s="1700">
        <f>IFERROR(VLOOKUP($A465,'2022'!$B$2:$K$174,3,FALSE),0)</f>
        <v>0</v>
      </c>
      <c r="P465" s="1858">
        <f>IFERROR(VLOOKUP($A465,'2022'!$B$2:$K$174,4,FALSE),0)</f>
        <v>0</v>
      </c>
      <c r="Q465" s="1858">
        <f>IFERROR(VLOOKUP($A465,'2022'!$B$2:$K$174,5,FALSE),0)</f>
        <v>0</v>
      </c>
      <c r="R465" s="1858">
        <f>IFERROR(VLOOKUP($A465,'2022'!$B$2:$K$174,8,FALSE),0)</f>
        <v>0</v>
      </c>
      <c r="S465" s="1740">
        <f>IFERROR(VLOOKUP($A465,'2022'!$B$2:$K$174,10,FALSE),0)</f>
        <v>0</v>
      </c>
      <c r="T465" s="1700">
        <f>IFERROR(VLOOKUP($A465,'2021'!$B$2:$K$174,3,FALSE),0)</f>
        <v>44</v>
      </c>
      <c r="U465" s="1843">
        <f>IFERROR(VLOOKUP($A465,'2021'!$B$2:$K$174,4,FALSE),0)</f>
        <v>11</v>
      </c>
      <c r="V465" s="1843">
        <f>IFERROR(VLOOKUP($A465,'2021'!$B$2:$K$174,5,FALSE),0)</f>
        <v>16</v>
      </c>
      <c r="W465" s="1843">
        <f>IFERROR(VLOOKUP($A465,'2021'!$B$2:$K$174,8,FALSE),0)</f>
        <v>0</v>
      </c>
      <c r="X465" s="1740">
        <f>IFERROR(VLOOKUP($A465,'2021'!$B$2:$K$174,10,FALSE),0)</f>
        <v>0.36399999999999999</v>
      </c>
      <c r="Y465" s="1700">
        <f>IFERROR(VLOOKUP($A465,'2020'!$B$2:$K$170,3,FALSE),0)</f>
        <v>48</v>
      </c>
      <c r="Z465" s="1829">
        <f>IFERROR(VLOOKUP($A465,'2020'!$B$2:$K$170,4,FALSE),0)</f>
        <v>8</v>
      </c>
      <c r="AA465" s="1829">
        <f>IFERROR(VLOOKUP($A465,'2020'!$B$2:$K$170,5,FALSE),0)</f>
        <v>19</v>
      </c>
      <c r="AB465" s="1829">
        <f>IFERROR(VLOOKUP($A465,'2020'!$B$2:$K$170,8,FALSE),0)</f>
        <v>0</v>
      </c>
      <c r="AC465" s="1740">
        <f>IFERROR(VLOOKUP($A465,'2020'!$B$2:$K$170,10,FALSE),0)</f>
        <v>0.39600000000000002</v>
      </c>
      <c r="AD465" s="1700">
        <f>IFERROR(VLOOKUP($A465,'2019'!$B$2:$K$170,3,FALSE),0)</f>
        <v>0</v>
      </c>
      <c r="AE465" s="1823">
        <f>IFERROR(VLOOKUP($A465,'2019'!$B$2:$K$170,4,FALSE),0)</f>
        <v>0</v>
      </c>
      <c r="AF465" s="1823">
        <f>IFERROR(VLOOKUP($A465,'2019'!$B$2:$K$170,5,FALSE),0)</f>
        <v>0</v>
      </c>
      <c r="AG465" s="1823">
        <f>IFERROR(VLOOKUP($A465,'2019'!$B$2:$K$170,8,FALSE),0)</f>
        <v>0</v>
      </c>
      <c r="AH465" s="1740">
        <f>IFERROR(VLOOKUP($A465,'2019'!$B$2:$K$170,10,FALSE),0)</f>
        <v>0</v>
      </c>
      <c r="AI465" s="1700">
        <f>IFERROR(VLOOKUP($A465,'2018'!$B$2:$K$170,3,FALSE),0)</f>
        <v>47</v>
      </c>
      <c r="AJ465" s="1821">
        <f>IFERROR(VLOOKUP($A465,'2018'!$B$2:$K$170,4,FALSE),0)</f>
        <v>12</v>
      </c>
      <c r="AK465" s="1821">
        <f>IFERROR(VLOOKUP($A465,'2018'!$B$2:$K$170,5,FALSE),0)</f>
        <v>22</v>
      </c>
      <c r="AL465" s="1821">
        <f>IFERROR(VLOOKUP($A465,'2018'!$B$2:$K$170,8,FALSE),0)</f>
        <v>2</v>
      </c>
      <c r="AM465" s="1740">
        <f>IFERROR(VLOOKUP($A465,'2018'!$B$2:$K$170,10,FALSE),0)</f>
        <v>0.46800000000000003</v>
      </c>
      <c r="DT465" s="1858"/>
    </row>
    <row r="466" spans="1:125">
      <c r="A466" s="1778" t="s">
        <v>2019</v>
      </c>
      <c r="B466" s="1562">
        <f t="shared" si="176"/>
        <v>126</v>
      </c>
      <c r="C466" s="1562">
        <f t="shared" si="177"/>
        <v>51</v>
      </c>
      <c r="D466" s="1562">
        <f t="shared" si="178"/>
        <v>2</v>
      </c>
      <c r="E466" s="1563">
        <f t="shared" si="179"/>
        <v>0.40476190476190477</v>
      </c>
      <c r="F466" s="1786">
        <f t="shared" si="180"/>
        <v>3</v>
      </c>
      <c r="G466" s="1595" t="s">
        <v>2159</v>
      </c>
      <c r="H466" s="1567">
        <f t="shared" ref="H466:H471" si="186">IF(BC466&gt;0,1,0)+IF(BH466&gt;0,1,0)+IF(BP466&gt;0,1,0)+IF(BX466&gt;0,1,0)+IF(CC466&gt;0,1,0)+IF(CH466&gt;0,1,0)+IF(CM466&gt;0,1,0)+IF(CR466&gt;0,1,0)+IF(CW466&gt;0,1,0)+IF(DA466&gt;0,1,0)+IF(DE466&gt;0,1,0)+IF(DI466&gt;0,1,0)+IF(DM466&gt;0,1,0)+DU466</f>
        <v>3</v>
      </c>
      <c r="I466" s="1734">
        <f t="shared" ref="I466:I471" si="187">SUM(BC466,BH466,BP466,BX466,CC466,CH466,CM466,CR466,CW466,DA466,DE466,DI466,DM466,DQ466)</f>
        <v>126</v>
      </c>
      <c r="J466" s="1734">
        <f t="shared" ref="J466:K471" si="188">SUM(BE466,BJ466,BR466,BZ466,CE466,CJ466,CO466,CT466,CX466,DB466,DF466,DJ466,DN466,DR466)</f>
        <v>51</v>
      </c>
      <c r="K466" s="1734">
        <f t="shared" si="188"/>
        <v>2</v>
      </c>
      <c r="L466" s="1806">
        <f t="shared" ref="L466:L471" si="189">IF(I466=0,0,J466/I466)</f>
        <v>0.40476190476190477</v>
      </c>
      <c r="O466" s="1700">
        <f>IFERROR(VLOOKUP($A466,'2022'!$B$2:$K$174,3,FALSE),0)</f>
        <v>0</v>
      </c>
      <c r="P466" s="1858">
        <f>IFERROR(VLOOKUP($A466,'2022'!$B$2:$K$174,4,FALSE),0)</f>
        <v>0</v>
      </c>
      <c r="Q466" s="1858">
        <f>IFERROR(VLOOKUP($A466,'2022'!$B$2:$K$174,5,FALSE),0)</f>
        <v>0</v>
      </c>
      <c r="R466" s="1858">
        <f>IFERROR(VLOOKUP($A466,'2022'!$B$2:$K$174,8,FALSE),0)</f>
        <v>0</v>
      </c>
      <c r="S466" s="1740">
        <f>IFERROR(VLOOKUP($A466,'2022'!$B$2:$K$174,10,FALSE),0)</f>
        <v>0</v>
      </c>
      <c r="T466" s="1700">
        <f>IFERROR(VLOOKUP($A466,'2021'!$B$2:$K$174,3,FALSE),0)</f>
        <v>0</v>
      </c>
      <c r="U466" s="1843">
        <f>IFERROR(VLOOKUP($A466,'2021'!$B$2:$K$174,4,FALSE),0)</f>
        <v>0</v>
      </c>
      <c r="V466" s="1843">
        <f>IFERROR(VLOOKUP($A466,'2021'!$B$2:$K$174,5,FALSE),0)</f>
        <v>0</v>
      </c>
      <c r="W466" s="1843">
        <f>IFERROR(VLOOKUP($A466,'2021'!$B$2:$K$174,8,FALSE),0)</f>
        <v>0</v>
      </c>
      <c r="X466" s="1740">
        <f>IFERROR(VLOOKUP($A466,'2021'!$B$2:$K$174,10,FALSE),0)</f>
        <v>0</v>
      </c>
      <c r="Y466" s="1700">
        <f>IFERROR(VLOOKUP($A466,'2020'!$B$2:$K$170,3,FALSE),0)</f>
        <v>0</v>
      </c>
      <c r="Z466" s="1829">
        <f>IFERROR(VLOOKUP($A466,'2020'!$B$2:$K$170,4,FALSE),0)</f>
        <v>0</v>
      </c>
      <c r="AA466" s="1829">
        <f>IFERROR(VLOOKUP($A466,'2020'!$B$2:$K$170,5,FALSE),0)</f>
        <v>0</v>
      </c>
      <c r="AB466" s="1829">
        <f>IFERROR(VLOOKUP($A466,'2020'!$B$2:$K$170,8,FALSE),0)</f>
        <v>0</v>
      </c>
      <c r="AC466" s="1740">
        <f>IFERROR(VLOOKUP($A466,'2020'!$B$2:$K$170,10,FALSE),0)</f>
        <v>0</v>
      </c>
      <c r="AD466" s="1700">
        <f>IFERROR(VLOOKUP($A466,'2019'!$B$2:$K$170,3,FALSE),0)</f>
        <v>0</v>
      </c>
      <c r="AE466" s="1823">
        <f>IFERROR(VLOOKUP($A466,'2019'!$B$2:$K$170,4,FALSE),0)</f>
        <v>0</v>
      </c>
      <c r="AF466" s="1823">
        <f>IFERROR(VLOOKUP($A466,'2019'!$B$2:$K$170,5,FALSE),0)</f>
        <v>0</v>
      </c>
      <c r="AG466" s="1823">
        <f>IFERROR(VLOOKUP($A466,'2019'!$B$2:$K$170,8,FALSE),0)</f>
        <v>0</v>
      </c>
      <c r="AH466" s="1740">
        <f>IFERROR(VLOOKUP($A466,'2019'!$B$2:$K$170,10,FALSE),0)</f>
        <v>0</v>
      </c>
      <c r="AI466" s="1700">
        <f>IFERROR(VLOOKUP($A466,'2018'!$B$2:$K$170,3,FALSE),0)</f>
        <v>0</v>
      </c>
      <c r="AJ466" s="1821">
        <f>IFERROR(VLOOKUP($A466,'2018'!$B$2:$K$170,4,FALSE),0)</f>
        <v>0</v>
      </c>
      <c r="AK466" s="1821">
        <f>IFERROR(VLOOKUP($A466,'2018'!$B$2:$K$170,5,FALSE),0)</f>
        <v>0</v>
      </c>
      <c r="AL466" s="1821">
        <f>IFERROR(VLOOKUP($A466,'2018'!$B$2:$K$170,8,FALSE),0)</f>
        <v>0</v>
      </c>
      <c r="AM466" s="1740">
        <f>IFERROR(VLOOKUP($A466,'2018'!$B$2:$K$170,10,FALSE),0)</f>
        <v>0</v>
      </c>
      <c r="AN466" s="1700">
        <f>IFERROR(VLOOKUP($A466,'2017'!$B$2:$J$163,2,FALSE),0)</f>
        <v>0</v>
      </c>
      <c r="AO466" s="1815">
        <f>IFERROR(VLOOKUP($A466,'2017'!$B$2:$J$163,3,FALSE),0)</f>
        <v>0</v>
      </c>
      <c r="AP466" s="1815">
        <f>IFERROR(VLOOKUP($A466,'2017'!$B$2:$J$163,4,FALSE),0)</f>
        <v>0</v>
      </c>
      <c r="AQ466" s="1815">
        <f>IFERROR(VLOOKUP($A466,'2017'!$B$2:$J$163,7,FALSE),0)</f>
        <v>0</v>
      </c>
      <c r="AR466" s="1740">
        <f>IFERROR(VLOOKUP($A466,'2017'!$B$2:$J$163,9,FALSE),0)</f>
        <v>0</v>
      </c>
      <c r="AS466" s="1700">
        <f>IFERROR(VLOOKUP($A466,'2016'!$B$2:$K$165,3,FALSE),0)</f>
        <v>0</v>
      </c>
      <c r="AT466" s="1796">
        <f>IFERROR(VLOOKUP($A466,'2016'!$B$2:$K$165,4,FALSE),0)</f>
        <v>0</v>
      </c>
      <c r="AU466" s="1796">
        <f>IFERROR(VLOOKUP($A466,'2016'!$B$2:$K$165,5,FALSE),0)</f>
        <v>0</v>
      </c>
      <c r="AV466" s="1796">
        <f>IFERROR(VLOOKUP($A466,'2016'!$B$2:$K$165,8,FALSE),0)</f>
        <v>0</v>
      </c>
      <c r="AW466" s="1740">
        <f>IFERROR(VLOOKUP($A466,'2016'!$B$2:$K$165,10,FALSE),0)</f>
        <v>0</v>
      </c>
      <c r="AX466" s="1700">
        <f>IFERROR(VLOOKUP($A466,'2015'!$B$2:$K$165,3,FALSE),0)</f>
        <v>0</v>
      </c>
      <c r="AY466" s="1695">
        <f>IFERROR(VLOOKUP($A466,'2015'!$B$2:$K$165,4,FALSE),0)</f>
        <v>0</v>
      </c>
      <c r="AZ466" s="1695">
        <f>IFERROR(VLOOKUP($A466,'2015'!$B$2:$K$165,5,FALSE),0)</f>
        <v>0</v>
      </c>
      <c r="BA466" s="1695">
        <f>IFERROR(VLOOKUP($A466,'2015'!$B$2:$K$165,8,FALSE),0)</f>
        <v>0</v>
      </c>
      <c r="BB466" s="1740">
        <f>IFERROR(VLOOKUP($A466,'2015'!$B$2:$K$165,10,FALSE),0)</f>
        <v>0</v>
      </c>
      <c r="BC466" s="1700">
        <f>IFERROR(VLOOKUP($A466,'2014'!$B$2:$K$157,3,FALSE),0)</f>
        <v>0</v>
      </c>
      <c r="BD466" s="1691">
        <f>IFERROR(VLOOKUP($A466,'2014'!$B$2:$K$157,4,FALSE),0)</f>
        <v>0</v>
      </c>
      <c r="BE466" s="1691">
        <f>IFERROR(VLOOKUP($A466,'2014'!$B$2:$K$157,5,FALSE),0)</f>
        <v>0</v>
      </c>
      <c r="BF466" s="1691">
        <f>IFERROR(VLOOKUP($A466,'2014'!$B$2:$K$157,8,FALSE),0)</f>
        <v>0</v>
      </c>
      <c r="BG466" s="1740">
        <f>IFERROR(VLOOKUP($A466,'2014'!$B$2:$K$157,10,FALSE),0)</f>
        <v>0</v>
      </c>
      <c r="BH466" s="1700">
        <f>IFERROR(VLOOKUP($A466,'2013'!$D$4:$I$249,2,FALSE),0)</f>
        <v>0</v>
      </c>
      <c r="BI466" s="1691">
        <f>IFERROR(VLOOKUP($A466,'2013'!$D$4:$I$249,3,FALSE),0)</f>
        <v>0</v>
      </c>
      <c r="BJ466" s="1691">
        <f>IFERROR(VLOOKUP($A466,'2013'!$D$4:$I$249,4,FALSE),0)</f>
        <v>0</v>
      </c>
      <c r="BK466" s="1691">
        <f>IFERROR(VLOOKUP($A466,'2013'!$D$4:$I$249,5,FALSE),0)</f>
        <v>0</v>
      </c>
      <c r="BL466" s="1740">
        <f>IFERROR(VLOOKUP($A466,'2013'!$D$4:$I$249,6,FALSE),0)</f>
        <v>0</v>
      </c>
      <c r="BM466" s="1737">
        <f>IFERROR(VLOOKUP($A466,'2012'!$D$3:$O$172,2,FALSE),0)</f>
        <v>0</v>
      </c>
      <c r="BN466" s="1691">
        <f>IFERROR(VLOOKUP($A466,'2012'!$D$3:$O$172,3,FALSE),0)</f>
        <v>0</v>
      </c>
      <c r="BO466" s="1743">
        <f>IFERROR(VLOOKUP($A466,'2012'!$D$3:$O$172,4,FALSE),0)</f>
        <v>0</v>
      </c>
      <c r="BP466" s="1700">
        <f>IFERROR(VLOOKUP($A466,'2012'!$D$3:$O$172,5,FALSE),0)</f>
        <v>0</v>
      </c>
      <c r="BQ466" s="1691">
        <f>IFERROR(VLOOKUP($A466,'2012'!$D$3:$O$172,6,FALSE),0)</f>
        <v>0</v>
      </c>
      <c r="BR466" s="1691">
        <f>IFERROR(VLOOKUP($A466,'2012'!$D$3:$O$172,7,FALSE),0)</f>
        <v>0</v>
      </c>
      <c r="BS466" s="1691">
        <f>IFERROR(VLOOKUP($A466,'2012'!$D$3:$O$172,8,FALSE),0)</f>
        <v>0</v>
      </c>
      <c r="BT466" s="1740">
        <f>IFERROR(VLOOKUP($A466,'2012'!$D$3:$O$172,9,FALSE),0)</f>
        <v>0</v>
      </c>
      <c r="BX466" s="1700">
        <f>IFERROR(VLOOKUP($A466,'2011'!$D$4:$I$251,2,FALSE),0)</f>
        <v>0</v>
      </c>
      <c r="BY466" s="1691">
        <f>IFERROR(VLOOKUP($A466,'2011'!$D$4:$I$251,3,FALSE),0)</f>
        <v>0</v>
      </c>
      <c r="BZ466" s="1691">
        <f>IFERROR(VLOOKUP($A466,'2011'!$D$4:$I$251,4,FALSE),0)</f>
        <v>0</v>
      </c>
      <c r="CA466" s="1691">
        <f>IFERROR(VLOOKUP($A466,'2011'!$D$4:$I$251,5,FALSE),0)</f>
        <v>0</v>
      </c>
      <c r="CB466" s="1740">
        <f>IFERROR(VLOOKUP($A466,'2011'!$D$4:$I$251,6,FALSE),0)</f>
        <v>0</v>
      </c>
      <c r="CC466" s="1700">
        <f>IFERROR(VLOOKUP($A466,'2010'!$C$3:$H$234,2,FALSE),0)</f>
        <v>0</v>
      </c>
      <c r="CD466" s="1691">
        <f>IFERROR(VLOOKUP($A466,'2010'!$C$3:$H$234,3,FALSE),0)</f>
        <v>0</v>
      </c>
      <c r="CE466" s="1691">
        <f>IFERROR(VLOOKUP($A466,'2010'!$C$3:$H$234,4,FALSE),0)</f>
        <v>0</v>
      </c>
      <c r="CF466" s="1691">
        <f>IFERROR(VLOOKUP($A466,'2010'!$C$3:$H$234,5,FALSE),0)</f>
        <v>0</v>
      </c>
      <c r="CG466" s="1740">
        <f>IFERROR(VLOOKUP($A466,'2010'!$C$3:$H$234,6,FALSE),0)</f>
        <v>0</v>
      </c>
      <c r="CH466" s="1700">
        <f>IFERROR(VLOOKUP($A466,'2009'!$C$3:$H$242,2,FALSE),0)</f>
        <v>0</v>
      </c>
      <c r="CI466" s="1691">
        <f>IFERROR(VLOOKUP($A466,'2009'!$C$3:$H$242,3,FALSE),0)</f>
        <v>0</v>
      </c>
      <c r="CJ466" s="1691">
        <f>IFERROR(VLOOKUP($A466,'2009'!$C$3:$H$242,4,FALSE),0)</f>
        <v>0</v>
      </c>
      <c r="CK466" s="1691">
        <f>IFERROR(VLOOKUP($A466,'2009'!$C$3:$H$242,5,FALSE),0)</f>
        <v>0</v>
      </c>
      <c r="CL466" s="1740">
        <f>IFERROR(VLOOKUP($A466,'2009'!$C$3:$H$242,6,FALSE),0)</f>
        <v>0</v>
      </c>
      <c r="CM466" s="1700">
        <f>IFERROR(VLOOKUP($A466,'2008'!$C$3:$H$229,2,FALSE),0)</f>
        <v>0</v>
      </c>
      <c r="CN466" s="1691">
        <f>IFERROR(VLOOKUP($A466,'2008'!$C$3:$H$229,3,FALSE),0)</f>
        <v>0</v>
      </c>
      <c r="CO466" s="1691">
        <f>IFERROR(VLOOKUP($A466,'2008'!$C$3:$H$229,4,FALSE),0)</f>
        <v>0</v>
      </c>
      <c r="CP466" s="1691">
        <f>IFERROR(VLOOKUP($A466,'2008'!$C$3:$H$229,5,FALSE),0)</f>
        <v>0</v>
      </c>
      <c r="CQ466" s="1740">
        <f>IFERROR(VLOOKUP($A466,'2008'!$C$3:$H$229,6,FALSE),0)</f>
        <v>0</v>
      </c>
      <c r="CR466" s="1700">
        <f>IFERROR(VLOOKUP($A466,'2007'!$C$3:$M$238,7,FALSE),0)</f>
        <v>0</v>
      </c>
      <c r="CS466" s="1691">
        <f>IFERROR(VLOOKUP($A466,'2007'!$C$3:$M$238,8,FALSE),0)</f>
        <v>0</v>
      </c>
      <c r="CT466" s="1691">
        <f>IFERROR(VLOOKUP($A466,'2007'!$C$3:$M$238,9,FALSE),0)</f>
        <v>0</v>
      </c>
      <c r="CU466" s="1691">
        <f>IFERROR(VLOOKUP($A466,'2007'!$C$3:$M$238,10,FALSE),0)</f>
        <v>0</v>
      </c>
      <c r="CV466" s="1740">
        <f>IFERROR(VLOOKUP($A466,'2007'!$C$3:$M$238,11,FALSE),0)</f>
        <v>0</v>
      </c>
      <c r="CW466" s="1700">
        <f>IFERROR(VLOOKUP($A466,'2006'!$A$2:$F$200,2,FALSE),0)</f>
        <v>0</v>
      </c>
      <c r="CX466" s="1691">
        <f>IFERROR(VLOOKUP($A466,'2006'!$A$2:$F$200,4,FALSE),0)</f>
        <v>0</v>
      </c>
      <c r="CY466" s="1691">
        <f>IFERROR(VLOOKUP($A466,'2006'!$A$2:$F$200,5,FALSE),0)</f>
        <v>0</v>
      </c>
      <c r="CZ466" s="1740">
        <f>IFERROR(VLOOKUP($A466,'2006'!$A$2:$F$200,6,FALSE),0)</f>
        <v>0</v>
      </c>
      <c r="DA466" s="1700">
        <f>IFERROR(VLOOKUP($A466,'2005'!$C$3:$M$205,8,FALSE),0)</f>
        <v>0</v>
      </c>
      <c r="DB466" s="1691">
        <f>IFERROR(VLOOKUP($A466,'2005'!$C$3:$M$205,9,FALSE),0)</f>
        <v>0</v>
      </c>
      <c r="DC466" s="1691">
        <f>IFERROR(VLOOKUP($A466,'2005'!$C$3:$M$205,10,FALSE),0)</f>
        <v>0</v>
      </c>
      <c r="DD466" s="1740">
        <f>IFERROR(VLOOKUP($A466,'2005'!$C$3:$M$205,11,FALSE),0)</f>
        <v>0</v>
      </c>
      <c r="DE466" s="1700">
        <f>IFERROR(VLOOKUP($A466,'2004'!$C$3:$M$213,8,FALSE),0)</f>
        <v>0</v>
      </c>
      <c r="DF466" s="1691">
        <f>IFERROR(VLOOKUP($A466,'2004'!$C$3:$M$213,9,FALSE),0)</f>
        <v>0</v>
      </c>
      <c r="DG466" s="1691">
        <f>IFERROR(VLOOKUP($A466,'2004'!$C$3:$M$213,10,FALSE),0)</f>
        <v>0</v>
      </c>
      <c r="DH466" s="1740">
        <f>IFERROR(VLOOKUP($A466,'2004'!$C$3:$M$213,11,FALSE),0)</f>
        <v>0</v>
      </c>
      <c r="DI466" s="1700">
        <f>IFERROR(VLOOKUP($A466,'2003'!$C$3:$Q$214,12,FALSE),0)</f>
        <v>0</v>
      </c>
      <c r="DJ466" s="1691">
        <f>IFERROR(VLOOKUP($A466,'2003'!$C$3:$Q$214,13,FALSE),0)</f>
        <v>0</v>
      </c>
      <c r="DK466" s="1691">
        <f>IFERROR(VLOOKUP($A466,'2003'!$C$3:$Q$214,14,FALSE),0)</f>
        <v>0</v>
      </c>
      <c r="DL466" s="1740">
        <f>IFERROR(VLOOKUP($A466,'2003'!$C$3:$Q$214,15,FALSE),0)</f>
        <v>0</v>
      </c>
      <c r="DM466" s="1700">
        <f>IFERROR(VLOOKUP($A466,'2002'!$D$3:$R$214,12,FALSE),0)</f>
        <v>0</v>
      </c>
      <c r="DN466" s="1691">
        <f>IFERROR(VLOOKUP($A466,'2002'!$D$3:$R$214,13,FALSE),0)</f>
        <v>0</v>
      </c>
      <c r="DO466" s="1691">
        <f>IFERROR(VLOOKUP($A466,'2002'!$D$3:$R$214,14,FALSE),0)</f>
        <v>0</v>
      </c>
      <c r="DP466" s="1788">
        <f>IFERROR(VLOOKUP($A466,'2002'!$D$3:$R$214,15,FALSE),0)</f>
        <v>0</v>
      </c>
      <c r="DQ466" s="1700">
        <f>IFERROR(VLOOKUP($A466,'Pre 2002'!$C$3:$CK$382,84,FALSE),0)</f>
        <v>126</v>
      </c>
      <c r="DR466" s="1695">
        <f>IFERROR(VLOOKUP($A466,'Pre 2002'!$C$3:$CK$382,85,FALSE),0)</f>
        <v>51</v>
      </c>
      <c r="DS466" s="1695">
        <f>IFERROR(VLOOKUP($A466,'Pre 2002'!$C$3:$CK$382,86,FALSE),0)</f>
        <v>2</v>
      </c>
      <c r="DT466" s="1790">
        <f>IFERROR(VLOOKUP($A466,'Pre 2002'!$C$3:$CK$382,87,FALSE),0)</f>
        <v>0.40476190476190477</v>
      </c>
      <c r="DU466" s="1741">
        <f>IFERROR(VLOOKUP(A466,'Pre 2002'!$C$3:$CG$382,83,FALSE),0)</f>
        <v>3</v>
      </c>
    </row>
    <row r="467" spans="1:125">
      <c r="A467" s="1778" t="s">
        <v>1142</v>
      </c>
      <c r="B467" s="1562">
        <f t="shared" si="176"/>
        <v>71</v>
      </c>
      <c r="C467" s="1562">
        <f t="shared" si="177"/>
        <v>28</v>
      </c>
      <c r="D467" s="1562">
        <f t="shared" si="178"/>
        <v>2</v>
      </c>
      <c r="E467" s="1563">
        <f t="shared" si="179"/>
        <v>0.39436619718309857</v>
      </c>
      <c r="F467" s="1786">
        <f t="shared" si="180"/>
        <v>2</v>
      </c>
      <c r="G467" s="1595" t="s">
        <v>2159</v>
      </c>
      <c r="H467" s="1567">
        <f t="shared" si="186"/>
        <v>2</v>
      </c>
      <c r="I467" s="1734">
        <f t="shared" si="187"/>
        <v>71</v>
      </c>
      <c r="J467" s="1734">
        <f t="shared" si="188"/>
        <v>28</v>
      </c>
      <c r="K467" s="1734">
        <f t="shared" si="188"/>
        <v>2</v>
      </c>
      <c r="L467" s="1806">
        <f t="shared" si="189"/>
        <v>0.39436619718309857</v>
      </c>
      <c r="O467" s="1700">
        <f>IFERROR(VLOOKUP($A467,'2022'!$B$2:$K$174,3,FALSE),0)</f>
        <v>0</v>
      </c>
      <c r="P467" s="1858">
        <f>IFERROR(VLOOKUP($A467,'2022'!$B$2:$K$174,4,FALSE),0)</f>
        <v>0</v>
      </c>
      <c r="Q467" s="1858">
        <f>IFERROR(VLOOKUP($A467,'2022'!$B$2:$K$174,5,FALSE),0)</f>
        <v>0</v>
      </c>
      <c r="R467" s="1858">
        <f>IFERROR(VLOOKUP($A467,'2022'!$B$2:$K$174,8,FALSE),0)</f>
        <v>0</v>
      </c>
      <c r="S467" s="1740">
        <f>IFERROR(VLOOKUP($A467,'2022'!$B$2:$K$174,10,FALSE),0)</f>
        <v>0</v>
      </c>
      <c r="T467" s="1700">
        <f>IFERROR(VLOOKUP($A467,'2021'!$B$2:$K$174,3,FALSE),0)</f>
        <v>0</v>
      </c>
      <c r="U467" s="1843">
        <f>IFERROR(VLOOKUP($A467,'2021'!$B$2:$K$174,4,FALSE),0)</f>
        <v>0</v>
      </c>
      <c r="V467" s="1843">
        <f>IFERROR(VLOOKUP($A467,'2021'!$B$2:$K$174,5,FALSE),0)</f>
        <v>0</v>
      </c>
      <c r="W467" s="1843">
        <f>IFERROR(VLOOKUP($A467,'2021'!$B$2:$K$174,8,FALSE),0)</f>
        <v>0</v>
      </c>
      <c r="X467" s="1740">
        <f>IFERROR(VLOOKUP($A467,'2021'!$B$2:$K$174,10,FALSE),0)</f>
        <v>0</v>
      </c>
      <c r="Y467" s="1700">
        <f>IFERROR(VLOOKUP($A467,'2020'!$B$2:$K$170,3,FALSE),0)</f>
        <v>0</v>
      </c>
      <c r="Z467" s="1829">
        <f>IFERROR(VLOOKUP($A467,'2020'!$B$2:$K$170,4,FALSE),0)</f>
        <v>0</v>
      </c>
      <c r="AA467" s="1829">
        <f>IFERROR(VLOOKUP($A467,'2020'!$B$2:$K$170,5,FALSE),0)</f>
        <v>0</v>
      </c>
      <c r="AB467" s="1829">
        <f>IFERROR(VLOOKUP($A467,'2020'!$B$2:$K$170,8,FALSE),0)</f>
        <v>0</v>
      </c>
      <c r="AC467" s="1740">
        <f>IFERROR(VLOOKUP($A467,'2020'!$B$2:$K$170,10,FALSE),0)</f>
        <v>0</v>
      </c>
      <c r="AD467" s="1700">
        <f>IFERROR(VLOOKUP($A467,'2019'!$B$2:$K$170,3,FALSE),0)</f>
        <v>0</v>
      </c>
      <c r="AE467" s="1823">
        <f>IFERROR(VLOOKUP($A467,'2019'!$B$2:$K$170,4,FALSE),0)</f>
        <v>0</v>
      </c>
      <c r="AF467" s="1823">
        <f>IFERROR(VLOOKUP($A467,'2019'!$B$2:$K$170,5,FALSE),0)</f>
        <v>0</v>
      </c>
      <c r="AG467" s="1823">
        <f>IFERROR(VLOOKUP($A467,'2019'!$B$2:$K$170,8,FALSE),0)</f>
        <v>0</v>
      </c>
      <c r="AH467" s="1740">
        <f>IFERROR(VLOOKUP($A467,'2019'!$B$2:$K$170,10,FALSE),0)</f>
        <v>0</v>
      </c>
      <c r="AI467" s="1700">
        <f>IFERROR(VLOOKUP($A467,'2018'!$B$2:$K$170,3,FALSE),0)</f>
        <v>0</v>
      </c>
      <c r="AJ467" s="1821">
        <f>IFERROR(VLOOKUP($A467,'2018'!$B$2:$K$170,4,FALSE),0)</f>
        <v>0</v>
      </c>
      <c r="AK467" s="1821">
        <f>IFERROR(VLOOKUP($A467,'2018'!$B$2:$K$170,5,FALSE),0)</f>
        <v>0</v>
      </c>
      <c r="AL467" s="1821">
        <f>IFERROR(VLOOKUP($A467,'2018'!$B$2:$K$170,8,FALSE),0)</f>
        <v>0</v>
      </c>
      <c r="AM467" s="1740">
        <f>IFERROR(VLOOKUP($A467,'2018'!$B$2:$K$170,10,FALSE),0)</f>
        <v>0</v>
      </c>
      <c r="AN467" s="1700">
        <f>IFERROR(VLOOKUP($A467,'2017'!$B$2:$J$163,2,FALSE),0)</f>
        <v>0</v>
      </c>
      <c r="AO467" s="1815">
        <f>IFERROR(VLOOKUP($A467,'2017'!$B$2:$J$163,3,FALSE),0)</f>
        <v>0</v>
      </c>
      <c r="AP467" s="1815">
        <f>IFERROR(VLOOKUP($A467,'2017'!$B$2:$J$163,4,FALSE),0)</f>
        <v>0</v>
      </c>
      <c r="AQ467" s="1815">
        <f>IFERROR(VLOOKUP($A467,'2017'!$B$2:$J$163,7,FALSE),0)</f>
        <v>0</v>
      </c>
      <c r="AR467" s="1740">
        <f>IFERROR(VLOOKUP($A467,'2017'!$B$2:$J$163,9,FALSE),0)</f>
        <v>0</v>
      </c>
      <c r="AS467" s="1700">
        <f>IFERROR(VLOOKUP($A467,'2016'!$B$2:$K$165,3,FALSE),0)</f>
        <v>0</v>
      </c>
      <c r="AT467" s="1796">
        <f>IFERROR(VLOOKUP($A467,'2016'!$B$2:$K$165,4,FALSE),0)</f>
        <v>0</v>
      </c>
      <c r="AU467" s="1796">
        <f>IFERROR(VLOOKUP($A467,'2016'!$B$2:$K$165,5,FALSE),0)</f>
        <v>0</v>
      </c>
      <c r="AV467" s="1796">
        <f>IFERROR(VLOOKUP($A467,'2016'!$B$2:$K$165,8,FALSE),0)</f>
        <v>0</v>
      </c>
      <c r="AW467" s="1740">
        <f>IFERROR(VLOOKUP($A467,'2016'!$B$2:$K$165,10,FALSE),0)</f>
        <v>0</v>
      </c>
      <c r="AX467" s="1700">
        <f>IFERROR(VLOOKUP($A467,'2015'!$B$2:$K$165,3,FALSE),0)</f>
        <v>0</v>
      </c>
      <c r="AY467" s="1695">
        <f>IFERROR(VLOOKUP($A467,'2015'!$B$2:$K$165,4,FALSE),0)</f>
        <v>0</v>
      </c>
      <c r="AZ467" s="1695">
        <f>IFERROR(VLOOKUP($A467,'2015'!$B$2:$K$165,5,FALSE),0)</f>
        <v>0</v>
      </c>
      <c r="BA467" s="1695">
        <f>IFERROR(VLOOKUP($A467,'2015'!$B$2:$K$165,8,FALSE),0)</f>
        <v>0</v>
      </c>
      <c r="BB467" s="1740">
        <f>IFERROR(VLOOKUP($A467,'2015'!$B$2:$K$165,10,FALSE),0)</f>
        <v>0</v>
      </c>
      <c r="BC467" s="1700">
        <f>IFERROR(VLOOKUP($A467,'2014'!$B$2:$K$157,3,FALSE),0)</f>
        <v>0</v>
      </c>
      <c r="BD467" s="1691">
        <f>IFERROR(VLOOKUP($A467,'2014'!$B$2:$K$157,4,FALSE),0)</f>
        <v>0</v>
      </c>
      <c r="BE467" s="1691">
        <f>IFERROR(VLOOKUP($A467,'2014'!$B$2:$K$157,5,FALSE),0)</f>
        <v>0</v>
      </c>
      <c r="BF467" s="1691">
        <f>IFERROR(VLOOKUP($A467,'2014'!$B$2:$K$157,8,FALSE),0)</f>
        <v>0</v>
      </c>
      <c r="BG467" s="1740">
        <f>IFERROR(VLOOKUP($A467,'2014'!$B$2:$K$157,10,FALSE),0)</f>
        <v>0</v>
      </c>
      <c r="BH467" s="1700">
        <f>IFERROR(VLOOKUP($A467,'2013'!$D$4:$I$249,2,FALSE),0)</f>
        <v>0</v>
      </c>
      <c r="BI467" s="1691">
        <f>IFERROR(VLOOKUP($A467,'2013'!$D$4:$I$249,3,FALSE),0)</f>
        <v>0</v>
      </c>
      <c r="BJ467" s="1691">
        <f>IFERROR(VLOOKUP($A467,'2013'!$D$4:$I$249,4,FALSE),0)</f>
        <v>0</v>
      </c>
      <c r="BK467" s="1691">
        <f>IFERROR(VLOOKUP($A467,'2013'!$D$4:$I$249,5,FALSE),0)</f>
        <v>0</v>
      </c>
      <c r="BL467" s="1740">
        <f>IFERROR(VLOOKUP($A467,'2013'!$D$4:$I$249,6,FALSE),0)</f>
        <v>0</v>
      </c>
      <c r="BM467" s="1737">
        <f>IFERROR(VLOOKUP($A467,'2012'!$D$3:$O$172,2,FALSE),0)</f>
        <v>0</v>
      </c>
      <c r="BN467" s="1691">
        <f>IFERROR(VLOOKUP($A467,'2012'!$D$3:$O$172,3,FALSE),0)</f>
        <v>0</v>
      </c>
      <c r="BO467" s="1743">
        <f>IFERROR(VLOOKUP($A467,'2012'!$D$3:$O$172,4,FALSE),0)</f>
        <v>0</v>
      </c>
      <c r="BP467" s="1700">
        <f>IFERROR(VLOOKUP($A467,'2012'!$D$3:$O$172,5,FALSE),0)</f>
        <v>0</v>
      </c>
      <c r="BQ467" s="1691">
        <f>IFERROR(VLOOKUP($A467,'2012'!$D$3:$O$172,6,FALSE),0)</f>
        <v>0</v>
      </c>
      <c r="BR467" s="1691">
        <f>IFERROR(VLOOKUP($A467,'2012'!$D$3:$O$172,7,FALSE),0)</f>
        <v>0</v>
      </c>
      <c r="BS467" s="1691">
        <f>IFERROR(VLOOKUP($A467,'2012'!$D$3:$O$172,8,FALSE),0)</f>
        <v>0</v>
      </c>
      <c r="BT467" s="1740">
        <f>IFERROR(VLOOKUP($A467,'2012'!$D$3:$O$172,9,FALSE),0)</f>
        <v>0</v>
      </c>
      <c r="BX467" s="1700">
        <f>IFERROR(VLOOKUP($A467,'2011'!$D$4:$I$251,2,FALSE),0)</f>
        <v>0</v>
      </c>
      <c r="BY467" s="1691">
        <f>IFERROR(VLOOKUP($A467,'2011'!$D$4:$I$251,3,FALSE),0)</f>
        <v>0</v>
      </c>
      <c r="BZ467" s="1691">
        <f>IFERROR(VLOOKUP($A467,'2011'!$D$4:$I$251,4,FALSE),0)</f>
        <v>0</v>
      </c>
      <c r="CA467" s="1691">
        <f>IFERROR(VLOOKUP($A467,'2011'!$D$4:$I$251,5,FALSE),0)</f>
        <v>0</v>
      </c>
      <c r="CB467" s="1740">
        <f>IFERROR(VLOOKUP($A467,'2011'!$D$4:$I$251,6,FALSE),0)</f>
        <v>0</v>
      </c>
      <c r="CC467" s="1700">
        <f>IFERROR(VLOOKUP($A467,'2010'!$C$3:$H$234,2,FALSE),0)</f>
        <v>0</v>
      </c>
      <c r="CD467" s="1691">
        <f>IFERROR(VLOOKUP($A467,'2010'!$C$3:$H$234,3,FALSE),0)</f>
        <v>0</v>
      </c>
      <c r="CE467" s="1691">
        <f>IFERROR(VLOOKUP($A467,'2010'!$C$3:$H$234,4,FALSE),0)</f>
        <v>0</v>
      </c>
      <c r="CF467" s="1691">
        <f>IFERROR(VLOOKUP($A467,'2010'!$C$3:$H$234,5,FALSE),0)</f>
        <v>0</v>
      </c>
      <c r="CG467" s="1740">
        <f>IFERROR(VLOOKUP($A467,'2010'!$C$3:$H$234,6,FALSE),0)</f>
        <v>0</v>
      </c>
      <c r="CH467" s="1700">
        <f>IFERROR(VLOOKUP($A467,'2009'!$C$3:$H$242,2,FALSE),0)</f>
        <v>0</v>
      </c>
      <c r="CI467" s="1691">
        <f>IFERROR(VLOOKUP($A467,'2009'!$C$3:$H$242,3,FALSE),0)</f>
        <v>0</v>
      </c>
      <c r="CJ467" s="1691">
        <f>IFERROR(VLOOKUP($A467,'2009'!$C$3:$H$242,4,FALSE),0)</f>
        <v>0</v>
      </c>
      <c r="CK467" s="1691">
        <f>IFERROR(VLOOKUP($A467,'2009'!$C$3:$H$242,5,FALSE),0)</f>
        <v>0</v>
      </c>
      <c r="CL467" s="1740">
        <f>IFERROR(VLOOKUP($A467,'2009'!$C$3:$H$242,6,FALSE),0)</f>
        <v>0</v>
      </c>
      <c r="CM467" s="1700">
        <f>IFERROR(VLOOKUP($A467,'2008'!$C$3:$H$229,2,FALSE),0)</f>
        <v>0</v>
      </c>
      <c r="CN467" s="1691">
        <f>IFERROR(VLOOKUP($A467,'2008'!$C$3:$H$229,3,FALSE),0)</f>
        <v>0</v>
      </c>
      <c r="CO467" s="1691">
        <f>IFERROR(VLOOKUP($A467,'2008'!$C$3:$H$229,4,FALSE),0)</f>
        <v>0</v>
      </c>
      <c r="CP467" s="1691">
        <f>IFERROR(VLOOKUP($A467,'2008'!$C$3:$H$229,5,FALSE),0)</f>
        <v>0</v>
      </c>
      <c r="CQ467" s="1740">
        <f>IFERROR(VLOOKUP($A467,'2008'!$C$3:$H$229,6,FALSE),0)</f>
        <v>0</v>
      </c>
      <c r="CR467" s="1700">
        <f>IFERROR(VLOOKUP($A467,'2007'!$C$3:$M$238,7,FALSE),0)</f>
        <v>44</v>
      </c>
      <c r="CS467" s="1691">
        <f>IFERROR(VLOOKUP($A467,'2007'!$C$3:$M$238,8,FALSE),0)</f>
        <v>15</v>
      </c>
      <c r="CT467" s="1691">
        <f>IFERROR(VLOOKUP($A467,'2007'!$C$3:$M$238,9,FALSE),0)</f>
        <v>21</v>
      </c>
      <c r="CU467" s="1691">
        <f>IFERROR(VLOOKUP($A467,'2007'!$C$3:$M$238,10,FALSE),0)</f>
        <v>2</v>
      </c>
      <c r="CV467" s="1740">
        <f>IFERROR(VLOOKUP($A467,'2007'!$C$3:$M$238,11,FALSE),0)</f>
        <v>0.47727272727272729</v>
      </c>
      <c r="CW467" s="1700">
        <f>IFERROR(VLOOKUP($A467,'2006'!$A$2:$F$200,2,FALSE),0)</f>
        <v>27</v>
      </c>
      <c r="CX467" s="1691">
        <f>IFERROR(VLOOKUP($A467,'2006'!$A$2:$F$200,4,FALSE),0)</f>
        <v>7</v>
      </c>
      <c r="CY467" s="1691">
        <f>IFERROR(VLOOKUP($A467,'2006'!$A$2:$F$200,5,FALSE),0)</f>
        <v>0</v>
      </c>
      <c r="CZ467" s="1740">
        <f>IFERROR(VLOOKUP($A467,'2006'!$A$2:$F$200,6,FALSE),0)</f>
        <v>0.25925925925925924</v>
      </c>
      <c r="DA467" s="1700">
        <f>IFERROR(VLOOKUP($A467,'2005'!$C$3:$M$205,8,FALSE),0)</f>
        <v>0</v>
      </c>
      <c r="DB467" s="1691">
        <f>IFERROR(VLOOKUP($A467,'2005'!$C$3:$M$205,9,FALSE),0)</f>
        <v>0</v>
      </c>
      <c r="DC467" s="1691">
        <f>IFERROR(VLOOKUP($A467,'2005'!$C$3:$M$205,10,FALSE),0)</f>
        <v>0</v>
      </c>
      <c r="DD467" s="1740">
        <f>IFERROR(VLOOKUP($A467,'2005'!$C$3:$M$205,11,FALSE),0)</f>
        <v>0</v>
      </c>
      <c r="DE467" s="1700">
        <f>IFERROR(VLOOKUP($A467,'2004'!$C$3:$M$213,8,FALSE),0)</f>
        <v>0</v>
      </c>
      <c r="DF467" s="1691">
        <f>IFERROR(VLOOKUP($A467,'2004'!$C$3:$M$213,9,FALSE),0)</f>
        <v>0</v>
      </c>
      <c r="DG467" s="1691">
        <f>IFERROR(VLOOKUP($A467,'2004'!$C$3:$M$213,10,FALSE),0)</f>
        <v>0</v>
      </c>
      <c r="DH467" s="1740">
        <f>IFERROR(VLOOKUP($A467,'2004'!$C$3:$M$213,11,FALSE),0)</f>
        <v>0</v>
      </c>
      <c r="DI467" s="1700">
        <f>IFERROR(VLOOKUP($A467,'2003'!$C$3:$Q$214,12,FALSE),0)</f>
        <v>0</v>
      </c>
      <c r="DJ467" s="1691">
        <f>IFERROR(VLOOKUP($A467,'2003'!$C$3:$Q$214,13,FALSE),0)</f>
        <v>0</v>
      </c>
      <c r="DK467" s="1691">
        <f>IFERROR(VLOOKUP($A467,'2003'!$C$3:$Q$214,14,FALSE),0)</f>
        <v>0</v>
      </c>
      <c r="DL467" s="1740">
        <f>IFERROR(VLOOKUP($A467,'2003'!$C$3:$Q$214,15,FALSE),0)</f>
        <v>0</v>
      </c>
      <c r="DM467" s="1700">
        <f>IFERROR(VLOOKUP($A467,'2002'!$D$3:$R$214,12,FALSE),0)</f>
        <v>0</v>
      </c>
      <c r="DN467" s="1691">
        <f>IFERROR(VLOOKUP($A467,'2002'!$D$3:$R$214,13,FALSE),0)</f>
        <v>0</v>
      </c>
      <c r="DO467" s="1691">
        <f>IFERROR(VLOOKUP($A467,'2002'!$D$3:$R$214,14,FALSE),0)</f>
        <v>0</v>
      </c>
      <c r="DP467" s="1788">
        <f>IFERROR(VLOOKUP($A467,'2002'!$D$3:$R$214,15,FALSE),0)</f>
        <v>0</v>
      </c>
      <c r="DQ467" s="1700">
        <f>IFERROR(VLOOKUP($A467,'Pre 2002'!$C$3:$CK$382,84,FALSE),0)</f>
        <v>0</v>
      </c>
      <c r="DR467" s="1695">
        <f>IFERROR(VLOOKUP($A467,'Pre 2002'!$C$3:$CK$382,85,FALSE),0)</f>
        <v>0</v>
      </c>
      <c r="DS467" s="1695">
        <f>IFERROR(VLOOKUP($A467,'Pre 2002'!$C$3:$CK$382,86,FALSE),0)</f>
        <v>0</v>
      </c>
      <c r="DT467" s="1790">
        <f>IFERROR(VLOOKUP($A467,'Pre 2002'!$C$3:$CK$382,87,FALSE),0)</f>
        <v>0</v>
      </c>
      <c r="DU467" s="1741">
        <f>IFERROR(VLOOKUP(A467,'Pre 2002'!$C$3:$CG$382,83,FALSE),0)</f>
        <v>0</v>
      </c>
    </row>
    <row r="468" spans="1:125">
      <c r="A468" s="1778" t="s">
        <v>1695</v>
      </c>
      <c r="B468" s="1562">
        <f t="shared" si="176"/>
        <v>57</v>
      </c>
      <c r="C468" s="1562">
        <f t="shared" si="177"/>
        <v>20</v>
      </c>
      <c r="D468" s="1562">
        <f t="shared" si="178"/>
        <v>2</v>
      </c>
      <c r="E468" s="1563">
        <f t="shared" si="179"/>
        <v>0.35087719298245612</v>
      </c>
      <c r="F468" s="1786">
        <f t="shared" si="180"/>
        <v>2</v>
      </c>
      <c r="G468" s="1595">
        <v>2011</v>
      </c>
      <c r="H468" s="1567">
        <f t="shared" si="186"/>
        <v>2</v>
      </c>
      <c r="I468" s="1734">
        <f t="shared" si="187"/>
        <v>57</v>
      </c>
      <c r="J468" s="1734">
        <f t="shared" si="188"/>
        <v>20</v>
      </c>
      <c r="K468" s="1734">
        <f t="shared" si="188"/>
        <v>2</v>
      </c>
      <c r="L468" s="1806">
        <f t="shared" si="189"/>
        <v>0.35087719298245612</v>
      </c>
      <c r="O468" s="1700">
        <f>IFERROR(VLOOKUP($A468,'2022'!$B$2:$K$174,3,FALSE),0)</f>
        <v>0</v>
      </c>
      <c r="P468" s="1858">
        <f>IFERROR(VLOOKUP($A468,'2022'!$B$2:$K$174,4,FALSE),0)</f>
        <v>0</v>
      </c>
      <c r="Q468" s="1858">
        <f>IFERROR(VLOOKUP($A468,'2022'!$B$2:$K$174,5,FALSE),0)</f>
        <v>0</v>
      </c>
      <c r="R468" s="1858">
        <f>IFERROR(VLOOKUP($A468,'2022'!$B$2:$K$174,8,FALSE),0)</f>
        <v>0</v>
      </c>
      <c r="S468" s="1740">
        <f>IFERROR(VLOOKUP($A468,'2022'!$B$2:$K$174,10,FALSE),0)</f>
        <v>0</v>
      </c>
      <c r="T468" s="1700">
        <f>IFERROR(VLOOKUP($A468,'2021'!$B$2:$K$174,3,FALSE),0)</f>
        <v>0</v>
      </c>
      <c r="U468" s="1843">
        <f>IFERROR(VLOOKUP($A468,'2021'!$B$2:$K$174,4,FALSE),0)</f>
        <v>0</v>
      </c>
      <c r="V468" s="1843">
        <f>IFERROR(VLOOKUP($A468,'2021'!$B$2:$K$174,5,FALSE),0)</f>
        <v>0</v>
      </c>
      <c r="W468" s="1843">
        <f>IFERROR(VLOOKUP($A468,'2021'!$B$2:$K$174,8,FALSE),0)</f>
        <v>0</v>
      </c>
      <c r="X468" s="1740">
        <f>IFERROR(VLOOKUP($A468,'2021'!$B$2:$K$174,10,FALSE),0)</f>
        <v>0</v>
      </c>
      <c r="Y468" s="1700">
        <f>IFERROR(VLOOKUP($A468,'2020'!$B$2:$K$170,3,FALSE),0)</f>
        <v>0</v>
      </c>
      <c r="Z468" s="1829">
        <f>IFERROR(VLOOKUP($A468,'2020'!$B$2:$K$170,4,FALSE),0)</f>
        <v>0</v>
      </c>
      <c r="AA468" s="1829">
        <f>IFERROR(VLOOKUP($A468,'2020'!$B$2:$K$170,5,FALSE),0)</f>
        <v>0</v>
      </c>
      <c r="AB468" s="1829">
        <f>IFERROR(VLOOKUP($A468,'2020'!$B$2:$K$170,8,FALSE),0)</f>
        <v>0</v>
      </c>
      <c r="AC468" s="1740">
        <f>IFERROR(VLOOKUP($A468,'2020'!$B$2:$K$170,10,FALSE),0)</f>
        <v>0</v>
      </c>
      <c r="AD468" s="1700">
        <f>IFERROR(VLOOKUP($A468,'2019'!$B$2:$K$170,3,FALSE),0)</f>
        <v>0</v>
      </c>
      <c r="AE468" s="1823">
        <f>IFERROR(VLOOKUP($A468,'2019'!$B$2:$K$170,4,FALSE),0)</f>
        <v>0</v>
      </c>
      <c r="AF468" s="1823">
        <f>IFERROR(VLOOKUP($A468,'2019'!$B$2:$K$170,5,FALSE),0)</f>
        <v>0</v>
      </c>
      <c r="AG468" s="1823">
        <f>IFERROR(VLOOKUP($A468,'2019'!$B$2:$K$170,8,FALSE),0)</f>
        <v>0</v>
      </c>
      <c r="AH468" s="1740">
        <f>IFERROR(VLOOKUP($A468,'2019'!$B$2:$K$170,10,FALSE),0)</f>
        <v>0</v>
      </c>
      <c r="AI468" s="1700">
        <f>IFERROR(VLOOKUP($A468,'2018'!$B$2:$K$170,3,FALSE),0)</f>
        <v>0</v>
      </c>
      <c r="AJ468" s="1821">
        <f>IFERROR(VLOOKUP($A468,'2018'!$B$2:$K$170,4,FALSE),0)</f>
        <v>0</v>
      </c>
      <c r="AK468" s="1821">
        <f>IFERROR(VLOOKUP($A468,'2018'!$B$2:$K$170,5,FALSE),0)</f>
        <v>0</v>
      </c>
      <c r="AL468" s="1821">
        <f>IFERROR(VLOOKUP($A468,'2018'!$B$2:$K$170,8,FALSE),0)</f>
        <v>0</v>
      </c>
      <c r="AM468" s="1740">
        <f>IFERROR(VLOOKUP($A468,'2018'!$B$2:$K$170,10,FALSE),0)</f>
        <v>0</v>
      </c>
      <c r="AN468" s="1700">
        <f>IFERROR(VLOOKUP($A468,'2017'!$B$2:$J$163,2,FALSE),0)</f>
        <v>0</v>
      </c>
      <c r="AO468" s="1815">
        <f>IFERROR(VLOOKUP($A468,'2017'!$B$2:$J$163,3,FALSE),0)</f>
        <v>0</v>
      </c>
      <c r="AP468" s="1815">
        <f>IFERROR(VLOOKUP($A468,'2017'!$B$2:$J$163,4,FALSE),0)</f>
        <v>0</v>
      </c>
      <c r="AQ468" s="1815">
        <f>IFERROR(VLOOKUP($A468,'2017'!$B$2:$J$163,7,FALSE),0)</f>
        <v>0</v>
      </c>
      <c r="AR468" s="1740">
        <f>IFERROR(VLOOKUP($A468,'2017'!$B$2:$J$163,9,FALSE),0)</f>
        <v>0</v>
      </c>
      <c r="AS468" s="1700">
        <f>IFERROR(VLOOKUP($A468,'2016'!$B$2:$K$165,3,FALSE),0)</f>
        <v>0</v>
      </c>
      <c r="AT468" s="1796">
        <f>IFERROR(VLOOKUP($A468,'2016'!$B$2:$K$165,4,FALSE),0)</f>
        <v>0</v>
      </c>
      <c r="AU468" s="1796">
        <f>IFERROR(VLOOKUP($A468,'2016'!$B$2:$K$165,5,FALSE),0)</f>
        <v>0</v>
      </c>
      <c r="AV468" s="1796">
        <f>IFERROR(VLOOKUP($A468,'2016'!$B$2:$K$165,8,FALSE),0)</f>
        <v>0</v>
      </c>
      <c r="AW468" s="1740">
        <f>IFERROR(VLOOKUP($A468,'2016'!$B$2:$K$165,10,FALSE),0)</f>
        <v>0</v>
      </c>
      <c r="AX468" s="1700">
        <f>IFERROR(VLOOKUP($A468,'2015'!$B$2:$K$165,3,FALSE),0)</f>
        <v>0</v>
      </c>
      <c r="AY468" s="1695">
        <f>IFERROR(VLOOKUP($A468,'2015'!$B$2:$K$165,4,FALSE),0)</f>
        <v>0</v>
      </c>
      <c r="AZ468" s="1695">
        <f>IFERROR(VLOOKUP($A468,'2015'!$B$2:$K$165,5,FALSE),0)</f>
        <v>0</v>
      </c>
      <c r="BA468" s="1695">
        <f>IFERROR(VLOOKUP($A468,'2015'!$B$2:$K$165,8,FALSE),0)</f>
        <v>0</v>
      </c>
      <c r="BB468" s="1740">
        <f>IFERROR(VLOOKUP($A468,'2015'!$B$2:$K$165,10,FALSE),0)</f>
        <v>0</v>
      </c>
      <c r="BC468" s="1700">
        <f>IFERROR(VLOOKUP($A468,'2014'!$B$2:$K$157,3,FALSE),0)</f>
        <v>0</v>
      </c>
      <c r="BD468" s="1691">
        <f>IFERROR(VLOOKUP($A468,'2014'!$B$2:$K$157,4,FALSE),0)</f>
        <v>0</v>
      </c>
      <c r="BE468" s="1691">
        <f>IFERROR(VLOOKUP($A468,'2014'!$B$2:$K$157,5,FALSE),0)</f>
        <v>0</v>
      </c>
      <c r="BF468" s="1691">
        <f>IFERROR(VLOOKUP($A468,'2014'!$B$2:$K$157,8,FALSE),0)</f>
        <v>0</v>
      </c>
      <c r="BG468" s="1740">
        <f>IFERROR(VLOOKUP($A468,'2014'!$B$2:$K$157,10,FALSE),0)</f>
        <v>0</v>
      </c>
      <c r="BH468" s="1700">
        <f>IFERROR(VLOOKUP($A468,'2013'!$D$4:$I$249,2,FALSE),0)</f>
        <v>0</v>
      </c>
      <c r="BI468" s="1691">
        <f>IFERROR(VLOOKUP($A468,'2013'!$D$4:$I$249,3,FALSE),0)</f>
        <v>0</v>
      </c>
      <c r="BJ468" s="1691">
        <f>IFERROR(VLOOKUP($A468,'2013'!$D$4:$I$249,4,FALSE),0)</f>
        <v>0</v>
      </c>
      <c r="BK468" s="1691">
        <f>IFERROR(VLOOKUP($A468,'2013'!$D$4:$I$249,5,FALSE),0)</f>
        <v>0</v>
      </c>
      <c r="BL468" s="1740">
        <f>IFERROR(VLOOKUP($A468,'2013'!$D$4:$I$249,6,FALSE),0)</f>
        <v>0</v>
      </c>
      <c r="BM468" s="1737">
        <f>IFERROR(VLOOKUP($A468,'2012'!$D$3:$O$172,2,FALSE),0)</f>
        <v>57</v>
      </c>
      <c r="BN468" s="1691">
        <f>IFERROR(VLOOKUP($A468,'2012'!$D$3:$O$172,3,FALSE),0)</f>
        <v>20</v>
      </c>
      <c r="BO468" s="1743">
        <f>IFERROR(VLOOKUP($A468,'2012'!$D$3:$O$172,4,FALSE),0)</f>
        <v>2</v>
      </c>
      <c r="BP468" s="1700">
        <f>IFERROR(VLOOKUP($A468,'2012'!$D$3:$O$172,5,FALSE),0)</f>
        <v>23</v>
      </c>
      <c r="BQ468" s="1691">
        <f>IFERROR(VLOOKUP($A468,'2012'!$D$3:$O$172,6,FALSE),0)</f>
        <v>6</v>
      </c>
      <c r="BR468" s="1691">
        <f>IFERROR(VLOOKUP($A468,'2012'!$D$3:$O$172,7,FALSE),0)</f>
        <v>9</v>
      </c>
      <c r="BS468" s="1691">
        <f>IFERROR(VLOOKUP($A468,'2012'!$D$3:$O$172,8,FALSE),0)</f>
        <v>2</v>
      </c>
      <c r="BT468" s="1740">
        <f>IFERROR(VLOOKUP($A468,'2012'!$D$3:$O$172,9,FALSE),0)</f>
        <v>0.39130434782608697</v>
      </c>
      <c r="BU468" s="1737">
        <f>IFERROR(VLOOKUP($A468,'2012'!$D$3:$O$172,10,FALSE),0)</f>
        <v>34</v>
      </c>
      <c r="BV468" s="1691">
        <f>IFERROR(VLOOKUP($A468,'2012'!$D$3:$O$172,11,FALSE),0)</f>
        <v>11</v>
      </c>
      <c r="BW468" s="1743">
        <f>IFERROR(VLOOKUP($A468,'2012'!$D$3:$O$172,12,FALSE),0)</f>
        <v>0</v>
      </c>
      <c r="BX468" s="1700">
        <f>IFERROR(VLOOKUP($A468,'2011'!$D$4:$I$251,2,FALSE),0)</f>
        <v>34</v>
      </c>
      <c r="BY468" s="1691">
        <f>IFERROR(VLOOKUP($A468,'2011'!$D$4:$I$251,3,FALSE),0)</f>
        <v>9</v>
      </c>
      <c r="BZ468" s="1691">
        <f>IFERROR(VLOOKUP($A468,'2011'!$D$4:$I$251,4,FALSE),0)</f>
        <v>11</v>
      </c>
      <c r="CA468" s="1691">
        <f>IFERROR(VLOOKUP($A468,'2011'!$D$4:$I$251,5,FALSE),0)</f>
        <v>0</v>
      </c>
      <c r="CB468" s="1740">
        <f>IFERROR(VLOOKUP($A468,'2011'!$D$4:$I$251,6,FALSE),0)</f>
        <v>0.3235294117647059</v>
      </c>
      <c r="CC468" s="1700">
        <f>IFERROR(VLOOKUP($A468,'2010'!$C$3:$H$234,2,FALSE),0)</f>
        <v>0</v>
      </c>
      <c r="CD468" s="1691">
        <f>IFERROR(VLOOKUP($A468,'2010'!$C$3:$H$234,3,FALSE),0)</f>
        <v>0</v>
      </c>
      <c r="CE468" s="1691">
        <f>IFERROR(VLOOKUP($A468,'2010'!$C$3:$H$234,4,FALSE),0)</f>
        <v>0</v>
      </c>
      <c r="CF468" s="1691">
        <f>IFERROR(VLOOKUP($A468,'2010'!$C$3:$H$234,5,FALSE),0)</f>
        <v>0</v>
      </c>
      <c r="CG468" s="1740">
        <f>IFERROR(VLOOKUP($A468,'2010'!$C$3:$H$234,6,FALSE),0)</f>
        <v>0</v>
      </c>
      <c r="CH468" s="1700">
        <f>IFERROR(VLOOKUP($A468,'2009'!$C$3:$H$242,2,FALSE),0)</f>
        <v>0</v>
      </c>
      <c r="CI468" s="1691">
        <f>IFERROR(VLOOKUP($A468,'2009'!$C$3:$H$242,3,FALSE),0)</f>
        <v>0</v>
      </c>
      <c r="CJ468" s="1691">
        <f>IFERROR(VLOOKUP($A468,'2009'!$C$3:$H$242,4,FALSE),0)</f>
        <v>0</v>
      </c>
      <c r="CK468" s="1691">
        <f>IFERROR(VLOOKUP($A468,'2009'!$C$3:$H$242,5,FALSE),0)</f>
        <v>0</v>
      </c>
      <c r="CL468" s="1740">
        <f>IFERROR(VLOOKUP($A468,'2009'!$C$3:$H$242,6,FALSE),0)</f>
        <v>0</v>
      </c>
      <c r="CM468" s="1700">
        <f>IFERROR(VLOOKUP($A468,'2008'!$C$3:$H$229,2,FALSE),0)</f>
        <v>0</v>
      </c>
      <c r="CN468" s="1691">
        <f>IFERROR(VLOOKUP($A468,'2008'!$C$3:$H$229,3,FALSE),0)</f>
        <v>0</v>
      </c>
      <c r="CO468" s="1691">
        <f>IFERROR(VLOOKUP($A468,'2008'!$C$3:$H$229,4,FALSE),0)</f>
        <v>0</v>
      </c>
      <c r="CP468" s="1691">
        <f>IFERROR(VLOOKUP($A468,'2008'!$C$3:$H$229,5,FALSE),0)</f>
        <v>0</v>
      </c>
      <c r="CQ468" s="1740">
        <f>IFERROR(VLOOKUP($A468,'2008'!$C$3:$H$229,6,FALSE),0)</f>
        <v>0</v>
      </c>
      <c r="CR468" s="1700">
        <f>IFERROR(VLOOKUP($A468,'2007'!$C$3:$M$238,7,FALSE),0)</f>
        <v>0</v>
      </c>
      <c r="CS468" s="1691">
        <f>IFERROR(VLOOKUP($A468,'2007'!$C$3:$M$238,8,FALSE),0)</f>
        <v>0</v>
      </c>
      <c r="CT468" s="1691">
        <f>IFERROR(VLOOKUP($A468,'2007'!$C$3:$M$238,9,FALSE),0)</f>
        <v>0</v>
      </c>
      <c r="CU468" s="1691">
        <f>IFERROR(VLOOKUP($A468,'2007'!$C$3:$M$238,10,FALSE),0)</f>
        <v>0</v>
      </c>
      <c r="CV468" s="1740">
        <f>IFERROR(VLOOKUP($A468,'2007'!$C$3:$M$238,11,FALSE),0)</f>
        <v>0</v>
      </c>
      <c r="CW468" s="1700">
        <f>IFERROR(VLOOKUP($A468,'2006'!$A$2:$F$200,2,FALSE),0)</f>
        <v>0</v>
      </c>
      <c r="CX468" s="1691">
        <f>IFERROR(VLOOKUP($A468,'2006'!$A$2:$F$200,4,FALSE),0)</f>
        <v>0</v>
      </c>
      <c r="CY468" s="1691">
        <f>IFERROR(VLOOKUP($A468,'2006'!$A$2:$F$200,5,FALSE),0)</f>
        <v>0</v>
      </c>
      <c r="CZ468" s="1740">
        <f>IFERROR(VLOOKUP($A468,'2006'!$A$2:$F$200,6,FALSE),0)</f>
        <v>0</v>
      </c>
      <c r="DA468" s="1700">
        <f>IFERROR(VLOOKUP($A468,'2005'!$C$3:$M$205,8,FALSE),0)</f>
        <v>0</v>
      </c>
      <c r="DB468" s="1691">
        <f>IFERROR(VLOOKUP($A468,'2005'!$C$3:$M$205,9,FALSE),0)</f>
        <v>0</v>
      </c>
      <c r="DC468" s="1691">
        <f>IFERROR(VLOOKUP($A468,'2005'!$C$3:$M$205,10,FALSE),0)</f>
        <v>0</v>
      </c>
      <c r="DD468" s="1740">
        <f>IFERROR(VLOOKUP($A468,'2005'!$C$3:$M$205,11,FALSE),0)</f>
        <v>0</v>
      </c>
      <c r="DE468" s="1700">
        <f>IFERROR(VLOOKUP($A468,'2004'!$C$3:$M$213,8,FALSE),0)</f>
        <v>0</v>
      </c>
      <c r="DF468" s="1691">
        <f>IFERROR(VLOOKUP($A468,'2004'!$C$3:$M$213,9,FALSE),0)</f>
        <v>0</v>
      </c>
      <c r="DG468" s="1691">
        <f>IFERROR(VLOOKUP($A468,'2004'!$C$3:$M$213,10,FALSE),0)</f>
        <v>0</v>
      </c>
      <c r="DH468" s="1740">
        <f>IFERROR(VLOOKUP($A468,'2004'!$C$3:$M$213,11,FALSE),0)</f>
        <v>0</v>
      </c>
      <c r="DI468" s="1700">
        <f>IFERROR(VLOOKUP($A468,'2003'!$C$3:$Q$214,12,FALSE),0)</f>
        <v>0</v>
      </c>
      <c r="DJ468" s="1691">
        <f>IFERROR(VLOOKUP($A468,'2003'!$C$3:$Q$214,13,FALSE),0)</f>
        <v>0</v>
      </c>
      <c r="DK468" s="1691">
        <f>IFERROR(VLOOKUP($A468,'2003'!$C$3:$Q$214,14,FALSE),0)</f>
        <v>0</v>
      </c>
      <c r="DL468" s="1740">
        <f>IFERROR(VLOOKUP($A468,'2003'!$C$3:$Q$214,15,FALSE),0)</f>
        <v>0</v>
      </c>
      <c r="DM468" s="1700">
        <f>IFERROR(VLOOKUP($A468,'2002'!$D$3:$R$214,12,FALSE),0)</f>
        <v>0</v>
      </c>
      <c r="DN468" s="1691">
        <f>IFERROR(VLOOKUP($A468,'2002'!$D$3:$R$214,13,FALSE),0)</f>
        <v>0</v>
      </c>
      <c r="DO468" s="1691">
        <f>IFERROR(VLOOKUP($A468,'2002'!$D$3:$R$214,14,FALSE),0)</f>
        <v>0</v>
      </c>
      <c r="DP468" s="1788">
        <f>IFERROR(VLOOKUP($A468,'2002'!$D$3:$R$214,15,FALSE),0)</f>
        <v>0</v>
      </c>
      <c r="DQ468" s="1700">
        <f>IFERROR(VLOOKUP($A468,'Pre 2002'!$C$3:$CK$382,84,FALSE),0)</f>
        <v>0</v>
      </c>
      <c r="DR468" s="1695">
        <f>IFERROR(VLOOKUP($A468,'Pre 2002'!$C$3:$CK$382,85,FALSE),0)</f>
        <v>0</v>
      </c>
      <c r="DS468" s="1695">
        <f>IFERROR(VLOOKUP($A468,'Pre 2002'!$C$3:$CK$382,86,FALSE),0)</f>
        <v>0</v>
      </c>
      <c r="DT468" s="1790">
        <f>IFERROR(VLOOKUP($A468,'Pre 2002'!$C$3:$CK$382,87,FALSE),0)</f>
        <v>0</v>
      </c>
      <c r="DU468" s="1741">
        <f>IFERROR(VLOOKUP(A468,'Pre 2002'!$C$3:$CG$382,83,FALSE),0)</f>
        <v>0</v>
      </c>
    </row>
    <row r="469" spans="1:125">
      <c r="A469" s="1778" t="s">
        <v>2096</v>
      </c>
      <c r="B469" s="1562">
        <f t="shared" si="176"/>
        <v>29</v>
      </c>
      <c r="C469" s="1562">
        <f t="shared" si="177"/>
        <v>10</v>
      </c>
      <c r="D469" s="1562">
        <f t="shared" si="178"/>
        <v>2</v>
      </c>
      <c r="E469" s="1563">
        <f t="shared" si="179"/>
        <v>0.34482758620689657</v>
      </c>
      <c r="F469" s="1786">
        <f t="shared" si="180"/>
        <v>1</v>
      </c>
      <c r="G469" s="1595" t="s">
        <v>2159</v>
      </c>
      <c r="H469" s="1567">
        <f t="shared" si="186"/>
        <v>1</v>
      </c>
      <c r="I469" s="1734">
        <f t="shared" si="187"/>
        <v>29</v>
      </c>
      <c r="J469" s="1734">
        <f t="shared" si="188"/>
        <v>10</v>
      </c>
      <c r="K469" s="1734">
        <f t="shared" si="188"/>
        <v>2</v>
      </c>
      <c r="L469" s="1806">
        <f t="shared" si="189"/>
        <v>0.34482758620689657</v>
      </c>
      <c r="O469" s="1700">
        <f>IFERROR(VLOOKUP($A469,'2022'!$B$2:$K$174,3,FALSE),0)</f>
        <v>0</v>
      </c>
      <c r="P469" s="1858">
        <f>IFERROR(VLOOKUP($A469,'2022'!$B$2:$K$174,4,FALSE),0)</f>
        <v>0</v>
      </c>
      <c r="Q469" s="1858">
        <f>IFERROR(VLOOKUP($A469,'2022'!$B$2:$K$174,5,FALSE),0)</f>
        <v>0</v>
      </c>
      <c r="R469" s="1858">
        <f>IFERROR(VLOOKUP($A469,'2022'!$B$2:$K$174,8,FALSE),0)</f>
        <v>0</v>
      </c>
      <c r="S469" s="1740">
        <f>IFERROR(VLOOKUP($A469,'2022'!$B$2:$K$174,10,FALSE),0)</f>
        <v>0</v>
      </c>
      <c r="T469" s="1700">
        <f>IFERROR(VLOOKUP($A469,'2021'!$B$2:$K$174,3,FALSE),0)</f>
        <v>0</v>
      </c>
      <c r="U469" s="1843">
        <f>IFERROR(VLOOKUP($A469,'2021'!$B$2:$K$174,4,FALSE),0)</f>
        <v>0</v>
      </c>
      <c r="V469" s="1843">
        <f>IFERROR(VLOOKUP($A469,'2021'!$B$2:$K$174,5,FALSE),0)</f>
        <v>0</v>
      </c>
      <c r="W469" s="1843">
        <f>IFERROR(VLOOKUP($A469,'2021'!$B$2:$K$174,8,FALSE),0)</f>
        <v>0</v>
      </c>
      <c r="X469" s="1740">
        <f>IFERROR(VLOOKUP($A469,'2021'!$B$2:$K$174,10,FALSE),0)</f>
        <v>0</v>
      </c>
      <c r="Y469" s="1700">
        <f>IFERROR(VLOOKUP($A469,'2020'!$B$2:$K$170,3,FALSE),0)</f>
        <v>0</v>
      </c>
      <c r="Z469" s="1829">
        <f>IFERROR(VLOOKUP($A469,'2020'!$B$2:$K$170,4,FALSE),0)</f>
        <v>0</v>
      </c>
      <c r="AA469" s="1829">
        <f>IFERROR(VLOOKUP($A469,'2020'!$B$2:$K$170,5,FALSE),0)</f>
        <v>0</v>
      </c>
      <c r="AB469" s="1829">
        <f>IFERROR(VLOOKUP($A469,'2020'!$B$2:$K$170,8,FALSE),0)</f>
        <v>0</v>
      </c>
      <c r="AC469" s="1740">
        <f>IFERROR(VLOOKUP($A469,'2020'!$B$2:$K$170,10,FALSE),0)</f>
        <v>0</v>
      </c>
      <c r="AD469" s="1700">
        <f>IFERROR(VLOOKUP($A469,'2019'!$B$2:$K$170,3,FALSE),0)</f>
        <v>0</v>
      </c>
      <c r="AE469" s="1823">
        <f>IFERROR(VLOOKUP($A469,'2019'!$B$2:$K$170,4,FALSE),0)</f>
        <v>0</v>
      </c>
      <c r="AF469" s="1823">
        <f>IFERROR(VLOOKUP($A469,'2019'!$B$2:$K$170,5,FALSE),0)</f>
        <v>0</v>
      </c>
      <c r="AG469" s="1823">
        <f>IFERROR(VLOOKUP($A469,'2019'!$B$2:$K$170,8,FALSE),0)</f>
        <v>0</v>
      </c>
      <c r="AH469" s="1740">
        <f>IFERROR(VLOOKUP($A469,'2019'!$B$2:$K$170,10,FALSE),0)</f>
        <v>0</v>
      </c>
      <c r="AI469" s="1700">
        <f>IFERROR(VLOOKUP($A469,'2018'!$B$2:$K$170,3,FALSE),0)</f>
        <v>0</v>
      </c>
      <c r="AJ469" s="1821">
        <f>IFERROR(VLOOKUP($A469,'2018'!$B$2:$K$170,4,FALSE),0)</f>
        <v>0</v>
      </c>
      <c r="AK469" s="1821">
        <f>IFERROR(VLOOKUP($A469,'2018'!$B$2:$K$170,5,FALSE),0)</f>
        <v>0</v>
      </c>
      <c r="AL469" s="1821">
        <f>IFERROR(VLOOKUP($A469,'2018'!$B$2:$K$170,8,FALSE),0)</f>
        <v>0</v>
      </c>
      <c r="AM469" s="1740">
        <f>IFERROR(VLOOKUP($A469,'2018'!$B$2:$K$170,10,FALSE),0)</f>
        <v>0</v>
      </c>
      <c r="AN469" s="1700">
        <f>IFERROR(VLOOKUP($A469,'2017'!$B$2:$J$163,2,FALSE),0)</f>
        <v>0</v>
      </c>
      <c r="AO469" s="1815">
        <f>IFERROR(VLOOKUP($A469,'2017'!$B$2:$J$163,3,FALSE),0)</f>
        <v>0</v>
      </c>
      <c r="AP469" s="1815">
        <f>IFERROR(VLOOKUP($A469,'2017'!$B$2:$J$163,4,FALSE),0)</f>
        <v>0</v>
      </c>
      <c r="AQ469" s="1815">
        <f>IFERROR(VLOOKUP($A469,'2017'!$B$2:$J$163,7,FALSE),0)</f>
        <v>0</v>
      </c>
      <c r="AR469" s="1740">
        <f>IFERROR(VLOOKUP($A469,'2017'!$B$2:$J$163,9,FALSE),0)</f>
        <v>0</v>
      </c>
      <c r="AS469" s="1700">
        <f>IFERROR(VLOOKUP($A469,'2016'!$B$2:$K$165,3,FALSE),0)</f>
        <v>0</v>
      </c>
      <c r="AT469" s="1796">
        <f>IFERROR(VLOOKUP($A469,'2016'!$B$2:$K$165,4,FALSE),0)</f>
        <v>0</v>
      </c>
      <c r="AU469" s="1796">
        <f>IFERROR(VLOOKUP($A469,'2016'!$B$2:$K$165,5,FALSE),0)</f>
        <v>0</v>
      </c>
      <c r="AV469" s="1796">
        <f>IFERROR(VLOOKUP($A469,'2016'!$B$2:$K$165,8,FALSE),0)</f>
        <v>0</v>
      </c>
      <c r="AW469" s="1740">
        <f>IFERROR(VLOOKUP($A469,'2016'!$B$2:$K$165,10,FALSE),0)</f>
        <v>0</v>
      </c>
      <c r="AX469" s="1700">
        <f>IFERROR(VLOOKUP($A469,'2015'!$B$2:$K$165,3,FALSE),0)</f>
        <v>0</v>
      </c>
      <c r="AY469" s="1695">
        <f>IFERROR(VLOOKUP($A469,'2015'!$B$2:$K$165,4,FALSE),0)</f>
        <v>0</v>
      </c>
      <c r="AZ469" s="1695">
        <f>IFERROR(VLOOKUP($A469,'2015'!$B$2:$K$165,5,FALSE),0)</f>
        <v>0</v>
      </c>
      <c r="BA469" s="1695">
        <f>IFERROR(VLOOKUP($A469,'2015'!$B$2:$K$165,8,FALSE),0)</f>
        <v>0</v>
      </c>
      <c r="BB469" s="1740">
        <f>IFERROR(VLOOKUP($A469,'2015'!$B$2:$K$165,10,FALSE),0)</f>
        <v>0</v>
      </c>
      <c r="BC469" s="1700">
        <f>IFERROR(VLOOKUP($A469,'2014'!$B$2:$K$157,3,FALSE),0)</f>
        <v>0</v>
      </c>
      <c r="BD469" s="1691">
        <f>IFERROR(VLOOKUP($A469,'2014'!$B$2:$K$157,4,FALSE),0)</f>
        <v>0</v>
      </c>
      <c r="BE469" s="1691">
        <f>IFERROR(VLOOKUP($A469,'2014'!$B$2:$K$157,5,FALSE),0)</f>
        <v>0</v>
      </c>
      <c r="BF469" s="1691">
        <f>IFERROR(VLOOKUP($A469,'2014'!$B$2:$K$157,8,FALSE),0)</f>
        <v>0</v>
      </c>
      <c r="BG469" s="1740">
        <f>IFERROR(VLOOKUP($A469,'2014'!$B$2:$K$157,10,FALSE),0)</f>
        <v>0</v>
      </c>
      <c r="BH469" s="1700">
        <f>IFERROR(VLOOKUP($A469,'2013'!$D$4:$I$249,2,FALSE),0)</f>
        <v>0</v>
      </c>
      <c r="BI469" s="1691">
        <f>IFERROR(VLOOKUP($A469,'2013'!$D$4:$I$249,3,FALSE),0)</f>
        <v>0</v>
      </c>
      <c r="BJ469" s="1691">
        <f>IFERROR(VLOOKUP($A469,'2013'!$D$4:$I$249,4,FALSE),0)</f>
        <v>0</v>
      </c>
      <c r="BK469" s="1691">
        <f>IFERROR(VLOOKUP($A469,'2013'!$D$4:$I$249,5,FALSE),0)</f>
        <v>0</v>
      </c>
      <c r="BL469" s="1740">
        <f>IFERROR(VLOOKUP($A469,'2013'!$D$4:$I$249,6,FALSE),0)</f>
        <v>0</v>
      </c>
      <c r="BM469" s="1737">
        <f>IFERROR(VLOOKUP($A469,'2012'!$D$3:$O$172,2,FALSE),0)</f>
        <v>0</v>
      </c>
      <c r="BN469" s="1691">
        <f>IFERROR(VLOOKUP($A469,'2012'!$D$3:$O$172,3,FALSE),0)</f>
        <v>0</v>
      </c>
      <c r="BO469" s="1743">
        <f>IFERROR(VLOOKUP($A469,'2012'!$D$3:$O$172,4,FALSE),0)</f>
        <v>0</v>
      </c>
      <c r="BP469" s="1700">
        <f>IFERROR(VLOOKUP($A469,'2012'!$D$3:$O$172,5,FALSE),0)</f>
        <v>0</v>
      </c>
      <c r="BQ469" s="1691">
        <f>IFERROR(VLOOKUP($A469,'2012'!$D$3:$O$172,6,FALSE),0)</f>
        <v>0</v>
      </c>
      <c r="BR469" s="1691">
        <f>IFERROR(VLOOKUP($A469,'2012'!$D$3:$O$172,7,FALSE),0)</f>
        <v>0</v>
      </c>
      <c r="BS469" s="1691">
        <f>IFERROR(VLOOKUP($A469,'2012'!$D$3:$O$172,8,FALSE),0)</f>
        <v>0</v>
      </c>
      <c r="BT469" s="1740">
        <f>IFERROR(VLOOKUP($A469,'2012'!$D$3:$O$172,9,FALSE),0)</f>
        <v>0</v>
      </c>
      <c r="BX469" s="1700">
        <f>IFERROR(VLOOKUP($A469,'2011'!$D$4:$I$251,2,FALSE),0)</f>
        <v>0</v>
      </c>
      <c r="BY469" s="1691">
        <f>IFERROR(VLOOKUP($A469,'2011'!$D$4:$I$251,3,FALSE),0)</f>
        <v>0</v>
      </c>
      <c r="BZ469" s="1691">
        <f>IFERROR(VLOOKUP($A469,'2011'!$D$4:$I$251,4,FALSE),0)</f>
        <v>0</v>
      </c>
      <c r="CA469" s="1691">
        <f>IFERROR(VLOOKUP($A469,'2011'!$D$4:$I$251,5,FALSE),0)</f>
        <v>0</v>
      </c>
      <c r="CB469" s="1740">
        <f>IFERROR(VLOOKUP($A469,'2011'!$D$4:$I$251,6,FALSE),0)</f>
        <v>0</v>
      </c>
      <c r="CC469" s="1700">
        <f>IFERROR(VLOOKUP($A469,'2010'!$C$3:$H$234,2,FALSE),0)</f>
        <v>0</v>
      </c>
      <c r="CD469" s="1691">
        <f>IFERROR(VLOOKUP($A469,'2010'!$C$3:$H$234,3,FALSE),0)</f>
        <v>0</v>
      </c>
      <c r="CE469" s="1691">
        <f>IFERROR(VLOOKUP($A469,'2010'!$C$3:$H$234,4,FALSE),0)</f>
        <v>0</v>
      </c>
      <c r="CF469" s="1691">
        <f>IFERROR(VLOOKUP($A469,'2010'!$C$3:$H$234,5,FALSE),0)</f>
        <v>0</v>
      </c>
      <c r="CG469" s="1740">
        <f>IFERROR(VLOOKUP($A469,'2010'!$C$3:$H$234,6,FALSE),0)</f>
        <v>0</v>
      </c>
      <c r="CH469" s="1700">
        <f>IFERROR(VLOOKUP($A469,'2009'!$C$3:$H$242,2,FALSE),0)</f>
        <v>0</v>
      </c>
      <c r="CI469" s="1691">
        <f>IFERROR(VLOOKUP($A469,'2009'!$C$3:$H$242,3,FALSE),0)</f>
        <v>0</v>
      </c>
      <c r="CJ469" s="1691">
        <f>IFERROR(VLOOKUP($A469,'2009'!$C$3:$H$242,4,FALSE),0)</f>
        <v>0</v>
      </c>
      <c r="CK469" s="1691">
        <f>IFERROR(VLOOKUP($A469,'2009'!$C$3:$H$242,5,FALSE),0)</f>
        <v>0</v>
      </c>
      <c r="CL469" s="1740">
        <f>IFERROR(VLOOKUP($A469,'2009'!$C$3:$H$242,6,FALSE),0)</f>
        <v>0</v>
      </c>
      <c r="CM469" s="1700">
        <f>IFERROR(VLOOKUP($A469,'2008'!$C$3:$H$229,2,FALSE),0)</f>
        <v>0</v>
      </c>
      <c r="CN469" s="1691">
        <f>IFERROR(VLOOKUP($A469,'2008'!$C$3:$H$229,3,FALSE),0)</f>
        <v>0</v>
      </c>
      <c r="CO469" s="1691">
        <f>IFERROR(VLOOKUP($A469,'2008'!$C$3:$H$229,4,FALSE),0)</f>
        <v>0</v>
      </c>
      <c r="CP469" s="1691">
        <f>IFERROR(VLOOKUP($A469,'2008'!$C$3:$H$229,5,FALSE),0)</f>
        <v>0</v>
      </c>
      <c r="CQ469" s="1740">
        <f>IFERROR(VLOOKUP($A469,'2008'!$C$3:$H$229,6,FALSE),0)</f>
        <v>0</v>
      </c>
      <c r="CR469" s="1700">
        <f>IFERROR(VLOOKUP($A469,'2007'!$C$3:$M$238,7,FALSE),0)</f>
        <v>0</v>
      </c>
      <c r="CS469" s="1691">
        <f>IFERROR(VLOOKUP($A469,'2007'!$C$3:$M$238,8,FALSE),0)</f>
        <v>0</v>
      </c>
      <c r="CT469" s="1691">
        <f>IFERROR(VLOOKUP($A469,'2007'!$C$3:$M$238,9,FALSE),0)</f>
        <v>0</v>
      </c>
      <c r="CU469" s="1691">
        <f>IFERROR(VLOOKUP($A469,'2007'!$C$3:$M$238,10,FALSE),0)</f>
        <v>0</v>
      </c>
      <c r="CV469" s="1740">
        <f>IFERROR(VLOOKUP($A469,'2007'!$C$3:$M$238,11,FALSE),0)</f>
        <v>0</v>
      </c>
      <c r="CW469" s="1700">
        <f>IFERROR(VLOOKUP($A469,'2006'!$A$2:$F$200,2,FALSE),0)</f>
        <v>0</v>
      </c>
      <c r="CX469" s="1691">
        <f>IFERROR(VLOOKUP($A469,'2006'!$A$2:$F$200,4,FALSE),0)</f>
        <v>0</v>
      </c>
      <c r="CY469" s="1691">
        <f>IFERROR(VLOOKUP($A469,'2006'!$A$2:$F$200,5,FALSE),0)</f>
        <v>0</v>
      </c>
      <c r="CZ469" s="1740">
        <f>IFERROR(VLOOKUP($A469,'2006'!$A$2:$F$200,6,FALSE),0)</f>
        <v>0</v>
      </c>
      <c r="DA469" s="1700">
        <f>IFERROR(VLOOKUP($A469,'2005'!$C$3:$M$205,8,FALSE),0)</f>
        <v>0</v>
      </c>
      <c r="DB469" s="1691">
        <f>IFERROR(VLOOKUP($A469,'2005'!$C$3:$M$205,9,FALSE),0)</f>
        <v>0</v>
      </c>
      <c r="DC469" s="1691">
        <f>IFERROR(VLOOKUP($A469,'2005'!$C$3:$M$205,10,FALSE),0)</f>
        <v>0</v>
      </c>
      <c r="DD469" s="1740">
        <f>IFERROR(VLOOKUP($A469,'2005'!$C$3:$M$205,11,FALSE),0)</f>
        <v>0</v>
      </c>
      <c r="DE469" s="1700">
        <f>IFERROR(VLOOKUP($A469,'2004'!$C$3:$M$213,8,FALSE),0)</f>
        <v>0</v>
      </c>
      <c r="DF469" s="1691">
        <f>IFERROR(VLOOKUP($A469,'2004'!$C$3:$M$213,9,FALSE),0)</f>
        <v>0</v>
      </c>
      <c r="DG469" s="1691">
        <f>IFERROR(VLOOKUP($A469,'2004'!$C$3:$M$213,10,FALSE),0)</f>
        <v>0</v>
      </c>
      <c r="DH469" s="1740">
        <f>IFERROR(VLOOKUP($A469,'2004'!$C$3:$M$213,11,FALSE),0)</f>
        <v>0</v>
      </c>
      <c r="DI469" s="1700">
        <f>IFERROR(VLOOKUP($A469,'2003'!$C$3:$Q$214,12,FALSE),0)</f>
        <v>29</v>
      </c>
      <c r="DJ469" s="1691">
        <f>IFERROR(VLOOKUP($A469,'2003'!$C$3:$Q$214,13,FALSE),0)</f>
        <v>10</v>
      </c>
      <c r="DK469" s="1691">
        <f>IFERROR(VLOOKUP($A469,'2003'!$C$3:$Q$214,14,FALSE),0)</f>
        <v>2</v>
      </c>
      <c r="DL469" s="1740">
        <f>IFERROR(VLOOKUP($A469,'2003'!$C$3:$Q$214,15,FALSE),0)</f>
        <v>0.34482758620689657</v>
      </c>
      <c r="DM469" s="1700">
        <f>IFERROR(VLOOKUP($A469,'2002'!$D$3:$R$214,12,FALSE),0)</f>
        <v>0</v>
      </c>
      <c r="DN469" s="1691">
        <f>IFERROR(VLOOKUP($A469,'2002'!$D$3:$R$214,13,FALSE),0)</f>
        <v>0</v>
      </c>
      <c r="DO469" s="1691">
        <f>IFERROR(VLOOKUP($A469,'2002'!$D$3:$R$214,14,FALSE),0)</f>
        <v>0</v>
      </c>
      <c r="DP469" s="1788">
        <f>IFERROR(VLOOKUP($A469,'2002'!$D$3:$R$214,15,FALSE),0)</f>
        <v>0</v>
      </c>
      <c r="DQ469" s="1700">
        <f>IFERROR(VLOOKUP($A469,'Pre 2002'!$C$3:$CK$382,84,FALSE),0)</f>
        <v>0</v>
      </c>
      <c r="DR469" s="1695">
        <f>IFERROR(VLOOKUP($A469,'Pre 2002'!$C$3:$CK$382,85,FALSE),0)</f>
        <v>0</v>
      </c>
      <c r="DS469" s="1695">
        <f>IFERROR(VLOOKUP($A469,'Pre 2002'!$C$3:$CK$382,86,FALSE),0)</f>
        <v>0</v>
      </c>
      <c r="DT469" s="1790">
        <f>IFERROR(VLOOKUP($A469,'Pre 2002'!$C$3:$CK$382,87,FALSE),0)</f>
        <v>0</v>
      </c>
      <c r="DU469" s="1741">
        <f>IFERROR(VLOOKUP(A469,'Pre 2002'!$C$3:$CG$382,83,FALSE),0)</f>
        <v>0</v>
      </c>
    </row>
    <row r="470" spans="1:125">
      <c r="A470" s="1778" t="s">
        <v>2057</v>
      </c>
      <c r="B470" s="1562">
        <f t="shared" si="176"/>
        <v>17</v>
      </c>
      <c r="C470" s="1562">
        <f t="shared" si="177"/>
        <v>13</v>
      </c>
      <c r="D470" s="1562">
        <f t="shared" si="178"/>
        <v>1</v>
      </c>
      <c r="E470" s="1563">
        <f t="shared" si="179"/>
        <v>0.76470588235294112</v>
      </c>
      <c r="F470" s="1786">
        <f t="shared" si="180"/>
        <v>1</v>
      </c>
      <c r="G470" s="1595" t="s">
        <v>2159</v>
      </c>
      <c r="H470" s="1567">
        <f t="shared" si="186"/>
        <v>1</v>
      </c>
      <c r="I470" s="1734">
        <f t="shared" si="187"/>
        <v>17</v>
      </c>
      <c r="J470" s="1734">
        <f t="shared" si="188"/>
        <v>13</v>
      </c>
      <c r="K470" s="1734">
        <f t="shared" si="188"/>
        <v>1</v>
      </c>
      <c r="L470" s="1806">
        <f t="shared" si="189"/>
        <v>0.76470588235294112</v>
      </c>
      <c r="M470" s="1751"/>
      <c r="N470" s="1751"/>
      <c r="O470" s="1700">
        <f>IFERROR(VLOOKUP($A470,'2022'!$B$2:$K$174,3,FALSE),0)</f>
        <v>0</v>
      </c>
      <c r="P470" s="1858">
        <f>IFERROR(VLOOKUP($A470,'2022'!$B$2:$K$174,4,FALSE),0)</f>
        <v>0</v>
      </c>
      <c r="Q470" s="1858">
        <f>IFERROR(VLOOKUP($A470,'2022'!$B$2:$K$174,5,FALSE),0)</f>
        <v>0</v>
      </c>
      <c r="R470" s="1858">
        <f>IFERROR(VLOOKUP($A470,'2022'!$B$2:$K$174,8,FALSE),0)</f>
        <v>0</v>
      </c>
      <c r="S470" s="1740">
        <f>IFERROR(VLOOKUP($A470,'2022'!$B$2:$K$174,10,FALSE),0)</f>
        <v>0</v>
      </c>
      <c r="T470" s="1700">
        <f>IFERROR(VLOOKUP($A470,'2021'!$B$2:$K$174,3,FALSE),0)</f>
        <v>0</v>
      </c>
      <c r="U470" s="1843">
        <f>IFERROR(VLOOKUP($A470,'2021'!$B$2:$K$174,4,FALSE),0)</f>
        <v>0</v>
      </c>
      <c r="V470" s="1843">
        <f>IFERROR(VLOOKUP($A470,'2021'!$B$2:$K$174,5,FALSE),0)</f>
        <v>0</v>
      </c>
      <c r="W470" s="1843">
        <f>IFERROR(VLOOKUP($A470,'2021'!$B$2:$K$174,8,FALSE),0)</f>
        <v>0</v>
      </c>
      <c r="X470" s="1740">
        <f>IFERROR(VLOOKUP($A470,'2021'!$B$2:$K$174,10,FALSE),0)</f>
        <v>0</v>
      </c>
      <c r="Y470" s="1700">
        <f>IFERROR(VLOOKUP($A470,'2020'!$B$2:$K$170,3,FALSE),0)</f>
        <v>0</v>
      </c>
      <c r="Z470" s="1829">
        <f>IFERROR(VLOOKUP($A470,'2020'!$B$2:$K$170,4,FALSE),0)</f>
        <v>0</v>
      </c>
      <c r="AA470" s="1829">
        <f>IFERROR(VLOOKUP($A470,'2020'!$B$2:$K$170,5,FALSE),0)</f>
        <v>0</v>
      </c>
      <c r="AB470" s="1829">
        <f>IFERROR(VLOOKUP($A470,'2020'!$B$2:$K$170,8,FALSE),0)</f>
        <v>0</v>
      </c>
      <c r="AC470" s="1740">
        <f>IFERROR(VLOOKUP($A470,'2020'!$B$2:$K$170,10,FALSE),0)</f>
        <v>0</v>
      </c>
      <c r="AD470" s="1700">
        <f>IFERROR(VLOOKUP($A470,'2019'!$B$2:$K$170,3,FALSE),0)</f>
        <v>0</v>
      </c>
      <c r="AE470" s="1823">
        <f>IFERROR(VLOOKUP($A470,'2019'!$B$2:$K$170,4,FALSE),0)</f>
        <v>0</v>
      </c>
      <c r="AF470" s="1823">
        <f>IFERROR(VLOOKUP($A470,'2019'!$B$2:$K$170,5,FALSE),0)</f>
        <v>0</v>
      </c>
      <c r="AG470" s="1823">
        <f>IFERROR(VLOOKUP($A470,'2019'!$B$2:$K$170,8,FALSE),0)</f>
        <v>0</v>
      </c>
      <c r="AH470" s="1740">
        <f>IFERROR(VLOOKUP($A470,'2019'!$B$2:$K$170,10,FALSE),0)</f>
        <v>0</v>
      </c>
      <c r="AI470" s="1700">
        <f>IFERROR(VLOOKUP($A470,'2018'!$B$2:$K$170,3,FALSE),0)</f>
        <v>0</v>
      </c>
      <c r="AJ470" s="1821">
        <f>IFERROR(VLOOKUP($A470,'2018'!$B$2:$K$170,4,FALSE),0)</f>
        <v>0</v>
      </c>
      <c r="AK470" s="1821">
        <f>IFERROR(VLOOKUP($A470,'2018'!$B$2:$K$170,5,FALSE),0)</f>
        <v>0</v>
      </c>
      <c r="AL470" s="1821">
        <f>IFERROR(VLOOKUP($A470,'2018'!$B$2:$K$170,8,FALSE),0)</f>
        <v>0</v>
      </c>
      <c r="AM470" s="1740">
        <f>IFERROR(VLOOKUP($A470,'2018'!$B$2:$K$170,10,FALSE),0)</f>
        <v>0</v>
      </c>
      <c r="AN470" s="1700">
        <f>IFERROR(VLOOKUP($A470,'2017'!$B$2:$J$163,2,FALSE),0)</f>
        <v>0</v>
      </c>
      <c r="AO470" s="1815">
        <f>IFERROR(VLOOKUP($A470,'2017'!$B$2:$J$163,3,FALSE),0)</f>
        <v>0</v>
      </c>
      <c r="AP470" s="1815">
        <f>IFERROR(VLOOKUP($A470,'2017'!$B$2:$J$163,4,FALSE),0)</f>
        <v>0</v>
      </c>
      <c r="AQ470" s="1815">
        <f>IFERROR(VLOOKUP($A470,'2017'!$B$2:$J$163,7,FALSE),0)</f>
        <v>0</v>
      </c>
      <c r="AR470" s="1740">
        <f>IFERROR(VLOOKUP($A470,'2017'!$B$2:$J$163,9,FALSE),0)</f>
        <v>0</v>
      </c>
      <c r="AS470" s="1700">
        <f>IFERROR(VLOOKUP($A470,'2016'!$B$2:$K$165,3,FALSE),0)</f>
        <v>0</v>
      </c>
      <c r="AT470" s="1796">
        <f>IFERROR(VLOOKUP($A470,'2016'!$B$2:$K$165,4,FALSE),0)</f>
        <v>0</v>
      </c>
      <c r="AU470" s="1796">
        <f>IFERROR(VLOOKUP($A470,'2016'!$B$2:$K$165,5,FALSE),0)</f>
        <v>0</v>
      </c>
      <c r="AV470" s="1796">
        <f>IFERROR(VLOOKUP($A470,'2016'!$B$2:$K$165,8,FALSE),0)</f>
        <v>0</v>
      </c>
      <c r="AW470" s="1740">
        <f>IFERROR(VLOOKUP($A470,'2016'!$B$2:$K$165,10,FALSE),0)</f>
        <v>0</v>
      </c>
      <c r="AX470" s="1700">
        <f>IFERROR(VLOOKUP($A470,'2015'!$B$2:$K$165,3,FALSE),0)</f>
        <v>0</v>
      </c>
      <c r="AY470" s="1695">
        <f>IFERROR(VLOOKUP($A470,'2015'!$B$2:$K$165,4,FALSE),0)</f>
        <v>0</v>
      </c>
      <c r="AZ470" s="1695">
        <f>IFERROR(VLOOKUP($A470,'2015'!$B$2:$K$165,5,FALSE),0)</f>
        <v>0</v>
      </c>
      <c r="BA470" s="1695">
        <f>IFERROR(VLOOKUP($A470,'2015'!$B$2:$K$165,8,FALSE),0)</f>
        <v>0</v>
      </c>
      <c r="BB470" s="1740">
        <f>IFERROR(VLOOKUP($A470,'2015'!$B$2:$K$165,10,FALSE),0)</f>
        <v>0</v>
      </c>
      <c r="BC470" s="1700">
        <f>IFERROR(VLOOKUP($A470,'2014'!$B$2:$K$157,3,FALSE),0)</f>
        <v>0</v>
      </c>
      <c r="BD470" s="1691">
        <f>IFERROR(VLOOKUP($A470,'2014'!$B$2:$K$157,4,FALSE),0)</f>
        <v>0</v>
      </c>
      <c r="BE470" s="1691">
        <f>IFERROR(VLOOKUP($A470,'2014'!$B$2:$K$157,5,FALSE),0)</f>
        <v>0</v>
      </c>
      <c r="BF470" s="1691">
        <f>IFERROR(VLOOKUP($A470,'2014'!$B$2:$K$157,8,FALSE),0)</f>
        <v>0</v>
      </c>
      <c r="BG470" s="1740">
        <f>IFERROR(VLOOKUP($A470,'2014'!$B$2:$K$157,10,FALSE),0)</f>
        <v>0</v>
      </c>
      <c r="BH470" s="1700">
        <f>IFERROR(VLOOKUP($A470,'2013'!$D$4:$I$249,2,FALSE),0)</f>
        <v>0</v>
      </c>
      <c r="BI470" s="1691">
        <f>IFERROR(VLOOKUP($A470,'2013'!$D$4:$I$249,3,FALSE),0)</f>
        <v>0</v>
      </c>
      <c r="BJ470" s="1691">
        <f>IFERROR(VLOOKUP($A470,'2013'!$D$4:$I$249,4,FALSE),0)</f>
        <v>0</v>
      </c>
      <c r="BK470" s="1691">
        <f>IFERROR(VLOOKUP($A470,'2013'!$D$4:$I$249,5,FALSE),0)</f>
        <v>0</v>
      </c>
      <c r="BL470" s="1740">
        <f>IFERROR(VLOOKUP($A470,'2013'!$D$4:$I$249,6,FALSE),0)</f>
        <v>0</v>
      </c>
      <c r="BM470" s="1737">
        <f>IFERROR(VLOOKUP($A470,'2012'!$D$3:$O$172,2,FALSE),0)</f>
        <v>0</v>
      </c>
      <c r="BN470" s="1691">
        <f>IFERROR(VLOOKUP($A470,'2012'!$D$3:$O$172,3,FALSE),0)</f>
        <v>0</v>
      </c>
      <c r="BO470" s="1743">
        <f>IFERROR(VLOOKUP($A470,'2012'!$D$3:$O$172,4,FALSE),0)</f>
        <v>0</v>
      </c>
      <c r="BP470" s="1700">
        <f>IFERROR(VLOOKUP($A470,'2012'!$D$3:$O$172,5,FALSE),0)</f>
        <v>0</v>
      </c>
      <c r="BQ470" s="1691">
        <f>IFERROR(VLOOKUP($A470,'2012'!$D$3:$O$172,6,FALSE),0)</f>
        <v>0</v>
      </c>
      <c r="BR470" s="1691">
        <f>IFERROR(VLOOKUP($A470,'2012'!$D$3:$O$172,7,FALSE),0)</f>
        <v>0</v>
      </c>
      <c r="BS470" s="1691">
        <f>IFERROR(VLOOKUP($A470,'2012'!$D$3:$O$172,8,FALSE),0)</f>
        <v>0</v>
      </c>
      <c r="BT470" s="1740">
        <f>IFERROR(VLOOKUP($A470,'2012'!$D$3:$O$172,9,FALSE),0)</f>
        <v>0</v>
      </c>
      <c r="BX470" s="1700">
        <f>IFERROR(VLOOKUP($A470,'2011'!$D$4:$I$251,2,FALSE),0)</f>
        <v>0</v>
      </c>
      <c r="BY470" s="1691">
        <f>IFERROR(VLOOKUP($A470,'2011'!$D$4:$I$251,3,FALSE),0)</f>
        <v>0</v>
      </c>
      <c r="BZ470" s="1691">
        <f>IFERROR(VLOOKUP($A470,'2011'!$D$4:$I$251,4,FALSE),0)</f>
        <v>0</v>
      </c>
      <c r="CA470" s="1691">
        <f>IFERROR(VLOOKUP($A470,'2011'!$D$4:$I$251,5,FALSE),0)</f>
        <v>0</v>
      </c>
      <c r="CB470" s="1740">
        <f>IFERROR(VLOOKUP($A470,'2011'!$D$4:$I$251,6,FALSE),0)</f>
        <v>0</v>
      </c>
      <c r="CC470" s="1700">
        <f>IFERROR(VLOOKUP($A470,'2010'!$C$3:$H$234,2,FALSE),0)</f>
        <v>0</v>
      </c>
      <c r="CD470" s="1691">
        <f>IFERROR(VLOOKUP($A470,'2010'!$C$3:$H$234,3,FALSE),0)</f>
        <v>0</v>
      </c>
      <c r="CE470" s="1691">
        <f>IFERROR(VLOOKUP($A470,'2010'!$C$3:$H$234,4,FALSE),0)</f>
        <v>0</v>
      </c>
      <c r="CF470" s="1691">
        <f>IFERROR(VLOOKUP($A470,'2010'!$C$3:$H$234,5,FALSE),0)</f>
        <v>0</v>
      </c>
      <c r="CG470" s="1740">
        <f>IFERROR(VLOOKUP($A470,'2010'!$C$3:$H$234,6,FALSE),0)</f>
        <v>0</v>
      </c>
      <c r="CH470" s="1700">
        <f>IFERROR(VLOOKUP($A470,'2009'!$C$3:$H$242,2,FALSE),0)</f>
        <v>0</v>
      </c>
      <c r="CI470" s="1691">
        <f>IFERROR(VLOOKUP($A470,'2009'!$C$3:$H$242,3,FALSE),0)</f>
        <v>0</v>
      </c>
      <c r="CJ470" s="1691">
        <f>IFERROR(VLOOKUP($A470,'2009'!$C$3:$H$242,4,FALSE),0)</f>
        <v>0</v>
      </c>
      <c r="CK470" s="1691">
        <f>IFERROR(VLOOKUP($A470,'2009'!$C$3:$H$242,5,FALSE),0)</f>
        <v>0</v>
      </c>
      <c r="CL470" s="1740">
        <f>IFERROR(VLOOKUP($A470,'2009'!$C$3:$H$242,6,FALSE),0)</f>
        <v>0</v>
      </c>
      <c r="CM470" s="1700">
        <f>IFERROR(VLOOKUP($A470,'2008'!$C$3:$H$229,2,FALSE),0)</f>
        <v>0</v>
      </c>
      <c r="CN470" s="1691">
        <f>IFERROR(VLOOKUP($A470,'2008'!$C$3:$H$229,3,FALSE),0)</f>
        <v>0</v>
      </c>
      <c r="CO470" s="1691">
        <f>IFERROR(VLOOKUP($A470,'2008'!$C$3:$H$229,4,FALSE),0)</f>
        <v>0</v>
      </c>
      <c r="CP470" s="1691">
        <f>IFERROR(VLOOKUP($A470,'2008'!$C$3:$H$229,5,FALSE),0)</f>
        <v>0</v>
      </c>
      <c r="CQ470" s="1740">
        <f>IFERROR(VLOOKUP($A470,'2008'!$C$3:$H$229,6,FALSE),0)</f>
        <v>0</v>
      </c>
      <c r="CR470" s="1700">
        <f>IFERROR(VLOOKUP($A470,'2007'!$C$3:$M$238,7,FALSE),0)</f>
        <v>0</v>
      </c>
      <c r="CS470" s="1691">
        <f>IFERROR(VLOOKUP($A470,'2007'!$C$3:$M$238,8,FALSE),0)</f>
        <v>0</v>
      </c>
      <c r="CT470" s="1691">
        <f>IFERROR(VLOOKUP($A470,'2007'!$C$3:$M$238,9,FALSE),0)</f>
        <v>0</v>
      </c>
      <c r="CU470" s="1691">
        <f>IFERROR(VLOOKUP($A470,'2007'!$C$3:$M$238,10,FALSE),0)</f>
        <v>0</v>
      </c>
      <c r="CV470" s="1740">
        <f>IFERROR(VLOOKUP($A470,'2007'!$C$3:$M$238,11,FALSE),0)</f>
        <v>0</v>
      </c>
      <c r="CW470" s="1700">
        <f>IFERROR(VLOOKUP($A470,'2006'!$A$2:$F$200,2,FALSE),0)</f>
        <v>0</v>
      </c>
      <c r="CX470" s="1691">
        <f>IFERROR(VLOOKUP($A470,'2006'!$A$2:$F$200,4,FALSE),0)</f>
        <v>0</v>
      </c>
      <c r="CY470" s="1691">
        <f>IFERROR(VLOOKUP($A470,'2006'!$A$2:$F$200,5,FALSE),0)</f>
        <v>0</v>
      </c>
      <c r="CZ470" s="1740">
        <f>IFERROR(VLOOKUP($A470,'2006'!$A$2:$F$200,6,FALSE),0)</f>
        <v>0</v>
      </c>
      <c r="DA470" s="1700">
        <f>IFERROR(VLOOKUP($A470,'2005'!$C$3:$M$205,8,FALSE),0)</f>
        <v>0</v>
      </c>
      <c r="DB470" s="1691">
        <f>IFERROR(VLOOKUP($A470,'2005'!$C$3:$M$205,9,FALSE),0)</f>
        <v>0</v>
      </c>
      <c r="DC470" s="1691">
        <f>IFERROR(VLOOKUP($A470,'2005'!$C$3:$M$205,10,FALSE),0)</f>
        <v>0</v>
      </c>
      <c r="DD470" s="1740">
        <f>IFERROR(VLOOKUP($A470,'2005'!$C$3:$M$205,11,FALSE),0)</f>
        <v>0</v>
      </c>
      <c r="DE470" s="1700">
        <f>IFERROR(VLOOKUP($A470,'2004'!$C$3:$M$213,8,FALSE),0)</f>
        <v>0</v>
      </c>
      <c r="DF470" s="1691">
        <f>IFERROR(VLOOKUP($A470,'2004'!$C$3:$M$213,9,FALSE),0)</f>
        <v>0</v>
      </c>
      <c r="DG470" s="1691">
        <f>IFERROR(VLOOKUP($A470,'2004'!$C$3:$M$213,10,FALSE),0)</f>
        <v>0</v>
      </c>
      <c r="DH470" s="1740">
        <f>IFERROR(VLOOKUP($A470,'2004'!$C$3:$M$213,11,FALSE),0)</f>
        <v>0</v>
      </c>
      <c r="DI470" s="1700">
        <f>IFERROR(VLOOKUP($A470,'2003'!$C$3:$Q$214,12,FALSE),0)</f>
        <v>0</v>
      </c>
      <c r="DJ470" s="1691">
        <f>IFERROR(VLOOKUP($A470,'2003'!$C$3:$Q$214,13,FALSE),0)</f>
        <v>0</v>
      </c>
      <c r="DK470" s="1691">
        <f>IFERROR(VLOOKUP($A470,'2003'!$C$3:$Q$214,14,FALSE),0)</f>
        <v>0</v>
      </c>
      <c r="DL470" s="1740">
        <f>IFERROR(VLOOKUP($A470,'2003'!$C$3:$Q$214,15,FALSE),0)</f>
        <v>0</v>
      </c>
      <c r="DM470" s="1700">
        <f>IFERROR(VLOOKUP($A470,'2002'!$D$3:$R$214,12,FALSE),0)</f>
        <v>0</v>
      </c>
      <c r="DN470" s="1691">
        <f>IFERROR(VLOOKUP($A470,'2002'!$D$3:$R$214,13,FALSE),0)</f>
        <v>0</v>
      </c>
      <c r="DO470" s="1691">
        <f>IFERROR(VLOOKUP($A470,'2002'!$D$3:$R$214,14,FALSE),0)</f>
        <v>0</v>
      </c>
      <c r="DP470" s="1788">
        <f>IFERROR(VLOOKUP($A470,'2002'!$D$3:$R$214,15,FALSE),0)</f>
        <v>0</v>
      </c>
      <c r="DQ470" s="1700">
        <f>IFERROR(VLOOKUP($A470,'Pre 2002'!$C$3:$CK$382,84,FALSE),0)</f>
        <v>17</v>
      </c>
      <c r="DR470" s="1695">
        <f>IFERROR(VLOOKUP($A470,'Pre 2002'!$C$3:$CK$382,85,FALSE),0)</f>
        <v>13</v>
      </c>
      <c r="DS470" s="1695">
        <f>IFERROR(VLOOKUP($A470,'Pre 2002'!$C$3:$CK$382,86,FALSE),0)</f>
        <v>1</v>
      </c>
      <c r="DT470" s="1790">
        <f>IFERROR(VLOOKUP($A470,'Pre 2002'!$C$3:$CK$382,87,FALSE),0)</f>
        <v>0.76470588235294112</v>
      </c>
      <c r="DU470" s="1741">
        <f>IFERROR(VLOOKUP(A470,'Pre 2002'!$C$3:$CG$382,83,FALSE),0)</f>
        <v>1</v>
      </c>
    </row>
    <row r="471" spans="1:125">
      <c r="A471" s="1778" t="s">
        <v>2041</v>
      </c>
      <c r="B471" s="1562">
        <f t="shared" si="176"/>
        <v>9</v>
      </c>
      <c r="C471" s="1562">
        <f t="shared" si="177"/>
        <v>6</v>
      </c>
      <c r="D471" s="1562">
        <f t="shared" si="178"/>
        <v>1</v>
      </c>
      <c r="E471" s="1563">
        <f t="shared" si="179"/>
        <v>0.66666666666666663</v>
      </c>
      <c r="F471" s="1786">
        <f t="shared" si="180"/>
        <v>1</v>
      </c>
      <c r="G471" s="1595" t="s">
        <v>2159</v>
      </c>
      <c r="H471" s="1567">
        <f t="shared" si="186"/>
        <v>1</v>
      </c>
      <c r="I471" s="1734">
        <f t="shared" si="187"/>
        <v>9</v>
      </c>
      <c r="J471" s="1734">
        <f t="shared" si="188"/>
        <v>6</v>
      </c>
      <c r="K471" s="1734">
        <f t="shared" si="188"/>
        <v>1</v>
      </c>
      <c r="L471" s="1806">
        <f t="shared" si="189"/>
        <v>0.66666666666666663</v>
      </c>
      <c r="M471" s="1751"/>
      <c r="N471" s="1751"/>
      <c r="O471" s="1700">
        <f>IFERROR(VLOOKUP($A471,'2022'!$B$2:$K$174,3,FALSE),0)</f>
        <v>0</v>
      </c>
      <c r="P471" s="1858">
        <f>IFERROR(VLOOKUP($A471,'2022'!$B$2:$K$174,4,FALSE),0)</f>
        <v>0</v>
      </c>
      <c r="Q471" s="1858">
        <f>IFERROR(VLOOKUP($A471,'2022'!$B$2:$K$174,5,FALSE),0)</f>
        <v>0</v>
      </c>
      <c r="R471" s="1858">
        <f>IFERROR(VLOOKUP($A471,'2022'!$B$2:$K$174,8,FALSE),0)</f>
        <v>0</v>
      </c>
      <c r="S471" s="1740">
        <f>IFERROR(VLOOKUP($A471,'2022'!$B$2:$K$174,10,FALSE),0)</f>
        <v>0</v>
      </c>
      <c r="T471" s="1700">
        <f>IFERROR(VLOOKUP($A471,'2021'!$B$2:$K$174,3,FALSE),0)</f>
        <v>0</v>
      </c>
      <c r="U471" s="1843">
        <f>IFERROR(VLOOKUP($A471,'2021'!$B$2:$K$174,4,FALSE),0)</f>
        <v>0</v>
      </c>
      <c r="V471" s="1843">
        <f>IFERROR(VLOOKUP($A471,'2021'!$B$2:$K$174,5,FALSE),0)</f>
        <v>0</v>
      </c>
      <c r="W471" s="1843">
        <f>IFERROR(VLOOKUP($A471,'2021'!$B$2:$K$174,8,FALSE),0)</f>
        <v>0</v>
      </c>
      <c r="X471" s="1740">
        <f>IFERROR(VLOOKUP($A471,'2021'!$B$2:$K$174,10,FALSE),0)</f>
        <v>0</v>
      </c>
      <c r="Y471" s="1700">
        <f>IFERROR(VLOOKUP($A471,'2020'!$B$2:$K$170,3,FALSE),0)</f>
        <v>0</v>
      </c>
      <c r="Z471" s="1829">
        <f>IFERROR(VLOOKUP($A471,'2020'!$B$2:$K$170,4,FALSE),0)</f>
        <v>0</v>
      </c>
      <c r="AA471" s="1829">
        <f>IFERROR(VLOOKUP($A471,'2020'!$B$2:$K$170,5,FALSE),0)</f>
        <v>0</v>
      </c>
      <c r="AB471" s="1829">
        <f>IFERROR(VLOOKUP($A471,'2020'!$B$2:$K$170,8,FALSE),0)</f>
        <v>0</v>
      </c>
      <c r="AC471" s="1740">
        <f>IFERROR(VLOOKUP($A471,'2020'!$B$2:$K$170,10,FALSE),0)</f>
        <v>0</v>
      </c>
      <c r="AD471" s="1700">
        <f>IFERROR(VLOOKUP($A471,'2019'!$B$2:$K$170,3,FALSE),0)</f>
        <v>0</v>
      </c>
      <c r="AE471" s="1823">
        <f>IFERROR(VLOOKUP($A471,'2019'!$B$2:$K$170,4,FALSE),0)</f>
        <v>0</v>
      </c>
      <c r="AF471" s="1823">
        <f>IFERROR(VLOOKUP($A471,'2019'!$B$2:$K$170,5,FALSE),0)</f>
        <v>0</v>
      </c>
      <c r="AG471" s="1823">
        <f>IFERROR(VLOOKUP($A471,'2019'!$B$2:$K$170,8,FALSE),0)</f>
        <v>0</v>
      </c>
      <c r="AH471" s="1740">
        <f>IFERROR(VLOOKUP($A471,'2019'!$B$2:$K$170,10,FALSE),0)</f>
        <v>0</v>
      </c>
      <c r="AI471" s="1700">
        <f>IFERROR(VLOOKUP($A471,'2018'!$B$2:$K$170,3,FALSE),0)</f>
        <v>0</v>
      </c>
      <c r="AJ471" s="1821">
        <f>IFERROR(VLOOKUP($A471,'2018'!$B$2:$K$170,4,FALSE),0)</f>
        <v>0</v>
      </c>
      <c r="AK471" s="1821">
        <f>IFERROR(VLOOKUP($A471,'2018'!$B$2:$K$170,5,FALSE),0)</f>
        <v>0</v>
      </c>
      <c r="AL471" s="1821">
        <f>IFERROR(VLOOKUP($A471,'2018'!$B$2:$K$170,8,FALSE),0)</f>
        <v>0</v>
      </c>
      <c r="AM471" s="1740">
        <f>IFERROR(VLOOKUP($A471,'2018'!$B$2:$K$170,10,FALSE),0)</f>
        <v>0</v>
      </c>
      <c r="AN471" s="1700">
        <f>IFERROR(VLOOKUP($A471,'2017'!$B$2:$J$163,2,FALSE),0)</f>
        <v>0</v>
      </c>
      <c r="AO471" s="1815">
        <f>IFERROR(VLOOKUP($A471,'2017'!$B$2:$J$163,3,FALSE),0)</f>
        <v>0</v>
      </c>
      <c r="AP471" s="1815">
        <f>IFERROR(VLOOKUP($A471,'2017'!$B$2:$J$163,4,FALSE),0)</f>
        <v>0</v>
      </c>
      <c r="AQ471" s="1815">
        <f>IFERROR(VLOOKUP($A471,'2017'!$B$2:$J$163,7,FALSE),0)</f>
        <v>0</v>
      </c>
      <c r="AR471" s="1740">
        <f>IFERROR(VLOOKUP($A471,'2017'!$B$2:$J$163,9,FALSE),0)</f>
        <v>0</v>
      </c>
      <c r="AS471" s="1700">
        <f>IFERROR(VLOOKUP($A471,'2016'!$B$2:$K$165,3,FALSE),0)</f>
        <v>0</v>
      </c>
      <c r="AT471" s="1796">
        <f>IFERROR(VLOOKUP($A471,'2016'!$B$2:$K$165,4,FALSE),0)</f>
        <v>0</v>
      </c>
      <c r="AU471" s="1796">
        <f>IFERROR(VLOOKUP($A471,'2016'!$B$2:$K$165,5,FALSE),0)</f>
        <v>0</v>
      </c>
      <c r="AV471" s="1796">
        <f>IFERROR(VLOOKUP($A471,'2016'!$B$2:$K$165,8,FALSE),0)</f>
        <v>0</v>
      </c>
      <c r="AW471" s="1740">
        <f>IFERROR(VLOOKUP($A471,'2016'!$B$2:$K$165,10,FALSE),0)</f>
        <v>0</v>
      </c>
      <c r="AX471" s="1700">
        <f>IFERROR(VLOOKUP($A471,'2015'!$B$2:$K$165,3,FALSE),0)</f>
        <v>0</v>
      </c>
      <c r="AY471" s="1695">
        <f>IFERROR(VLOOKUP($A471,'2015'!$B$2:$K$165,4,FALSE),0)</f>
        <v>0</v>
      </c>
      <c r="AZ471" s="1695">
        <f>IFERROR(VLOOKUP($A471,'2015'!$B$2:$K$165,5,FALSE),0)</f>
        <v>0</v>
      </c>
      <c r="BA471" s="1695">
        <f>IFERROR(VLOOKUP($A471,'2015'!$B$2:$K$165,8,FALSE),0)</f>
        <v>0</v>
      </c>
      <c r="BB471" s="1740">
        <f>IFERROR(VLOOKUP($A471,'2015'!$B$2:$K$165,10,FALSE),0)</f>
        <v>0</v>
      </c>
      <c r="BC471" s="1700">
        <f>IFERROR(VLOOKUP($A471,'2014'!$B$2:$K$157,3,FALSE),0)</f>
        <v>0</v>
      </c>
      <c r="BD471" s="1691">
        <f>IFERROR(VLOOKUP($A471,'2014'!$B$2:$K$157,4,FALSE),0)</f>
        <v>0</v>
      </c>
      <c r="BE471" s="1691">
        <f>IFERROR(VLOOKUP($A471,'2014'!$B$2:$K$157,5,FALSE),0)</f>
        <v>0</v>
      </c>
      <c r="BF471" s="1691">
        <f>IFERROR(VLOOKUP($A471,'2014'!$B$2:$K$157,8,FALSE),0)</f>
        <v>0</v>
      </c>
      <c r="BG471" s="1740">
        <f>IFERROR(VLOOKUP($A471,'2014'!$B$2:$K$157,10,FALSE),0)</f>
        <v>0</v>
      </c>
      <c r="BH471" s="1700">
        <f>IFERROR(VLOOKUP($A471,'2013'!$D$4:$I$249,2,FALSE),0)</f>
        <v>0</v>
      </c>
      <c r="BI471" s="1691">
        <f>IFERROR(VLOOKUP($A471,'2013'!$D$4:$I$249,3,FALSE),0)</f>
        <v>0</v>
      </c>
      <c r="BJ471" s="1691">
        <f>IFERROR(VLOOKUP($A471,'2013'!$D$4:$I$249,4,FALSE),0)</f>
        <v>0</v>
      </c>
      <c r="BK471" s="1691">
        <f>IFERROR(VLOOKUP($A471,'2013'!$D$4:$I$249,5,FALSE),0)</f>
        <v>0</v>
      </c>
      <c r="BL471" s="1740">
        <f>IFERROR(VLOOKUP($A471,'2013'!$D$4:$I$249,6,FALSE),0)</f>
        <v>0</v>
      </c>
      <c r="BM471" s="1737">
        <f>IFERROR(VLOOKUP($A471,'2012'!$D$3:$O$172,2,FALSE),0)</f>
        <v>0</v>
      </c>
      <c r="BN471" s="1691">
        <f>IFERROR(VLOOKUP($A471,'2012'!$D$3:$O$172,3,FALSE),0)</f>
        <v>0</v>
      </c>
      <c r="BO471" s="1743">
        <f>IFERROR(VLOOKUP($A471,'2012'!$D$3:$O$172,4,FALSE),0)</f>
        <v>0</v>
      </c>
      <c r="BP471" s="1700">
        <f>IFERROR(VLOOKUP($A471,'2012'!$D$3:$O$172,5,FALSE),0)</f>
        <v>0</v>
      </c>
      <c r="BQ471" s="1691">
        <f>IFERROR(VLOOKUP($A471,'2012'!$D$3:$O$172,6,FALSE),0)</f>
        <v>0</v>
      </c>
      <c r="BR471" s="1691">
        <f>IFERROR(VLOOKUP($A471,'2012'!$D$3:$O$172,7,FALSE),0)</f>
        <v>0</v>
      </c>
      <c r="BS471" s="1691">
        <f>IFERROR(VLOOKUP($A471,'2012'!$D$3:$O$172,8,FALSE),0)</f>
        <v>0</v>
      </c>
      <c r="BT471" s="1740">
        <f>IFERROR(VLOOKUP($A471,'2012'!$D$3:$O$172,9,FALSE),0)</f>
        <v>0</v>
      </c>
      <c r="BX471" s="1700">
        <f>IFERROR(VLOOKUP($A471,'2011'!$D$4:$I$251,2,FALSE),0)</f>
        <v>0</v>
      </c>
      <c r="BY471" s="1691">
        <f>IFERROR(VLOOKUP($A471,'2011'!$D$4:$I$251,3,FALSE),0)</f>
        <v>0</v>
      </c>
      <c r="BZ471" s="1691">
        <f>IFERROR(VLOOKUP($A471,'2011'!$D$4:$I$251,4,FALSE),0)</f>
        <v>0</v>
      </c>
      <c r="CA471" s="1691">
        <f>IFERROR(VLOOKUP($A471,'2011'!$D$4:$I$251,5,FALSE),0)</f>
        <v>0</v>
      </c>
      <c r="CB471" s="1740">
        <f>IFERROR(VLOOKUP($A471,'2011'!$D$4:$I$251,6,FALSE),0)</f>
        <v>0</v>
      </c>
      <c r="CC471" s="1700">
        <f>IFERROR(VLOOKUP($A471,'2010'!$C$3:$H$234,2,FALSE),0)</f>
        <v>0</v>
      </c>
      <c r="CD471" s="1691">
        <f>IFERROR(VLOOKUP($A471,'2010'!$C$3:$H$234,3,FALSE),0)</f>
        <v>0</v>
      </c>
      <c r="CE471" s="1691">
        <f>IFERROR(VLOOKUP($A471,'2010'!$C$3:$H$234,4,FALSE),0)</f>
        <v>0</v>
      </c>
      <c r="CF471" s="1691">
        <f>IFERROR(VLOOKUP($A471,'2010'!$C$3:$H$234,5,FALSE),0)</f>
        <v>0</v>
      </c>
      <c r="CG471" s="1740">
        <f>IFERROR(VLOOKUP($A471,'2010'!$C$3:$H$234,6,FALSE),0)</f>
        <v>0</v>
      </c>
      <c r="CH471" s="1700">
        <f>IFERROR(VLOOKUP($A471,'2009'!$C$3:$H$242,2,FALSE),0)</f>
        <v>0</v>
      </c>
      <c r="CI471" s="1691">
        <f>IFERROR(VLOOKUP($A471,'2009'!$C$3:$H$242,3,FALSE),0)</f>
        <v>0</v>
      </c>
      <c r="CJ471" s="1691">
        <f>IFERROR(VLOOKUP($A471,'2009'!$C$3:$H$242,4,FALSE),0)</f>
        <v>0</v>
      </c>
      <c r="CK471" s="1691">
        <f>IFERROR(VLOOKUP($A471,'2009'!$C$3:$H$242,5,FALSE),0)</f>
        <v>0</v>
      </c>
      <c r="CL471" s="1740">
        <f>IFERROR(VLOOKUP($A471,'2009'!$C$3:$H$242,6,FALSE),0)</f>
        <v>0</v>
      </c>
      <c r="CM471" s="1700">
        <f>IFERROR(VLOOKUP($A471,'2008'!$C$3:$H$229,2,FALSE),0)</f>
        <v>0</v>
      </c>
      <c r="CN471" s="1691">
        <f>IFERROR(VLOOKUP($A471,'2008'!$C$3:$H$229,3,FALSE),0)</f>
        <v>0</v>
      </c>
      <c r="CO471" s="1691">
        <f>IFERROR(VLOOKUP($A471,'2008'!$C$3:$H$229,4,FALSE),0)</f>
        <v>0</v>
      </c>
      <c r="CP471" s="1691">
        <f>IFERROR(VLOOKUP($A471,'2008'!$C$3:$H$229,5,FALSE),0)</f>
        <v>0</v>
      </c>
      <c r="CQ471" s="1740">
        <f>IFERROR(VLOOKUP($A471,'2008'!$C$3:$H$229,6,FALSE),0)</f>
        <v>0</v>
      </c>
      <c r="CR471" s="1700">
        <f>IFERROR(VLOOKUP($A471,'2007'!$C$3:$M$238,7,FALSE),0)</f>
        <v>0</v>
      </c>
      <c r="CS471" s="1691">
        <f>IFERROR(VLOOKUP($A471,'2007'!$C$3:$M$238,8,FALSE),0)</f>
        <v>0</v>
      </c>
      <c r="CT471" s="1691">
        <f>IFERROR(VLOOKUP($A471,'2007'!$C$3:$M$238,9,FALSE),0)</f>
        <v>0</v>
      </c>
      <c r="CU471" s="1691">
        <f>IFERROR(VLOOKUP($A471,'2007'!$C$3:$M$238,10,FALSE),0)</f>
        <v>0</v>
      </c>
      <c r="CV471" s="1740">
        <f>IFERROR(VLOOKUP($A471,'2007'!$C$3:$M$238,11,FALSE),0)</f>
        <v>0</v>
      </c>
      <c r="CW471" s="1700">
        <f>IFERROR(VLOOKUP($A471,'2006'!$A$2:$F$200,2,FALSE),0)</f>
        <v>0</v>
      </c>
      <c r="CX471" s="1691">
        <f>IFERROR(VLOOKUP($A471,'2006'!$A$2:$F$200,4,FALSE),0)</f>
        <v>0</v>
      </c>
      <c r="CY471" s="1691">
        <f>IFERROR(VLOOKUP($A471,'2006'!$A$2:$F$200,5,FALSE),0)</f>
        <v>0</v>
      </c>
      <c r="CZ471" s="1740">
        <f>IFERROR(VLOOKUP($A471,'2006'!$A$2:$F$200,6,FALSE),0)</f>
        <v>0</v>
      </c>
      <c r="DA471" s="1700">
        <f>IFERROR(VLOOKUP($A471,'2005'!$C$3:$M$205,8,FALSE),0)</f>
        <v>0</v>
      </c>
      <c r="DB471" s="1691">
        <f>IFERROR(VLOOKUP($A471,'2005'!$C$3:$M$205,9,FALSE),0)</f>
        <v>0</v>
      </c>
      <c r="DC471" s="1691">
        <f>IFERROR(VLOOKUP($A471,'2005'!$C$3:$M$205,10,FALSE),0)</f>
        <v>0</v>
      </c>
      <c r="DD471" s="1740">
        <f>IFERROR(VLOOKUP($A471,'2005'!$C$3:$M$205,11,FALSE),0)</f>
        <v>0</v>
      </c>
      <c r="DE471" s="1700">
        <f>IFERROR(VLOOKUP($A471,'2004'!$C$3:$M$213,8,FALSE),0)</f>
        <v>0</v>
      </c>
      <c r="DF471" s="1691">
        <f>IFERROR(VLOOKUP($A471,'2004'!$C$3:$M$213,9,FALSE),0)</f>
        <v>0</v>
      </c>
      <c r="DG471" s="1691">
        <f>IFERROR(VLOOKUP($A471,'2004'!$C$3:$M$213,10,FALSE),0)</f>
        <v>0</v>
      </c>
      <c r="DH471" s="1740">
        <f>IFERROR(VLOOKUP($A471,'2004'!$C$3:$M$213,11,FALSE),0)</f>
        <v>0</v>
      </c>
      <c r="DI471" s="1700">
        <f>IFERROR(VLOOKUP($A471,'2003'!$C$3:$Q$214,12,FALSE),0)</f>
        <v>0</v>
      </c>
      <c r="DJ471" s="1691">
        <f>IFERROR(VLOOKUP($A471,'2003'!$C$3:$Q$214,13,FALSE),0)</f>
        <v>0</v>
      </c>
      <c r="DK471" s="1691">
        <f>IFERROR(VLOOKUP($A471,'2003'!$C$3:$Q$214,14,FALSE),0)</f>
        <v>0</v>
      </c>
      <c r="DL471" s="1740">
        <f>IFERROR(VLOOKUP($A471,'2003'!$C$3:$Q$214,15,FALSE),0)</f>
        <v>0</v>
      </c>
      <c r="DM471" s="1700">
        <f>IFERROR(VLOOKUP($A471,'2002'!$D$3:$R$214,12,FALSE),0)</f>
        <v>0</v>
      </c>
      <c r="DN471" s="1691">
        <f>IFERROR(VLOOKUP($A471,'2002'!$D$3:$R$214,13,FALSE),0)</f>
        <v>0</v>
      </c>
      <c r="DO471" s="1691">
        <f>IFERROR(VLOOKUP($A471,'2002'!$D$3:$R$214,14,FALSE),0)</f>
        <v>0</v>
      </c>
      <c r="DP471" s="1788">
        <f>IFERROR(VLOOKUP($A471,'2002'!$D$3:$R$214,15,FALSE),0)</f>
        <v>0</v>
      </c>
      <c r="DQ471" s="1700">
        <f>IFERROR(VLOOKUP($A471,'Pre 2002'!$C$3:$CK$382,84,FALSE),0)</f>
        <v>9</v>
      </c>
      <c r="DR471" s="1695">
        <f>IFERROR(VLOOKUP($A471,'Pre 2002'!$C$3:$CK$382,85,FALSE),0)</f>
        <v>6</v>
      </c>
      <c r="DS471" s="1695">
        <f>IFERROR(VLOOKUP($A471,'Pre 2002'!$C$3:$CK$382,86,FALSE),0)</f>
        <v>1</v>
      </c>
      <c r="DT471" s="1790">
        <f>IFERROR(VLOOKUP($A471,'Pre 2002'!$C$3:$CK$382,87,FALSE),0)</f>
        <v>0.66666666666666663</v>
      </c>
      <c r="DU471" s="1741">
        <f>IFERROR(VLOOKUP(A471,'Pre 2002'!$C$3:$CG$382,83,FALSE),0)</f>
        <v>1</v>
      </c>
    </row>
    <row r="472" spans="1:125">
      <c r="A472" s="1779" t="s">
        <v>2378</v>
      </c>
      <c r="B472" s="1562">
        <f t="shared" si="176"/>
        <v>62</v>
      </c>
      <c r="C472" s="1562">
        <f t="shared" si="177"/>
        <v>39</v>
      </c>
      <c r="D472" s="1562">
        <f t="shared" si="178"/>
        <v>1</v>
      </c>
      <c r="E472" s="1563">
        <f t="shared" si="179"/>
        <v>0.62903225806451613</v>
      </c>
      <c r="F472" s="1786">
        <f t="shared" si="180"/>
        <v>1</v>
      </c>
      <c r="G472" s="1595">
        <v>2022</v>
      </c>
      <c r="H472" s="1817"/>
      <c r="I472" s="1734"/>
      <c r="J472" s="1734"/>
      <c r="K472" s="1734"/>
      <c r="L472" s="1734"/>
      <c r="M472" s="1751"/>
      <c r="N472" s="1751"/>
      <c r="O472" s="1700">
        <f>IFERROR(VLOOKUP($A472,'2022'!$B$2:$K$174,3,FALSE),0)</f>
        <v>62</v>
      </c>
      <c r="P472" s="1858">
        <f>IFERROR(VLOOKUP($A472,'2022'!$B$2:$K$174,4,FALSE),0)</f>
        <v>33</v>
      </c>
      <c r="Q472" s="1858">
        <f>IFERROR(VLOOKUP($A472,'2022'!$B$2:$K$174,5,FALSE),0)</f>
        <v>39</v>
      </c>
      <c r="R472" s="1858">
        <f>IFERROR(VLOOKUP($A472,'2022'!$B$2:$K$174,8,FALSE),0)</f>
        <v>1</v>
      </c>
      <c r="S472" s="1740">
        <f>IFERROR(VLOOKUP($A472,'2022'!$B$2:$K$174,10,FALSE),0)</f>
        <v>0.629</v>
      </c>
      <c r="DT472" s="1858"/>
    </row>
    <row r="473" spans="1:125">
      <c r="A473" s="1778" t="s">
        <v>1691</v>
      </c>
      <c r="B473" s="1562">
        <f t="shared" si="176"/>
        <v>149</v>
      </c>
      <c r="C473" s="1562">
        <f t="shared" si="177"/>
        <v>90</v>
      </c>
      <c r="D473" s="1562">
        <f t="shared" si="178"/>
        <v>1</v>
      </c>
      <c r="E473" s="1563">
        <f t="shared" si="179"/>
        <v>0.60402684563758391</v>
      </c>
      <c r="F473" s="1786">
        <f t="shared" si="180"/>
        <v>3</v>
      </c>
      <c r="G473" s="1595">
        <v>2010</v>
      </c>
      <c r="H473" s="1567">
        <f t="shared" ref="H473:H480" si="190">IF(BC473&gt;0,1,0)+IF(BH473&gt;0,1,0)+IF(BP473&gt;0,1,0)+IF(BX473&gt;0,1,0)+IF(CC473&gt;0,1,0)+IF(CH473&gt;0,1,0)+IF(CM473&gt;0,1,0)+IF(CR473&gt;0,1,0)+IF(CW473&gt;0,1,0)+IF(DA473&gt;0,1,0)+IF(DE473&gt;0,1,0)+IF(DI473&gt;0,1,0)+IF(DM473&gt;0,1,0)+DU473</f>
        <v>3</v>
      </c>
      <c r="I473" s="1734">
        <f t="shared" ref="I473:I480" si="191">SUM(BC473,BH473,BP473,BX473,CC473,CH473,CM473,CR473,CW473,DA473,DE473,DI473,DM473,DQ473)</f>
        <v>149</v>
      </c>
      <c r="J473" s="1734">
        <f t="shared" ref="J473:K480" si="192">SUM(BE473,BJ473,BR473,BZ473,CE473,CJ473,CO473,CT473,CX473,DB473,DF473,DJ473,DN473,DR473)</f>
        <v>90</v>
      </c>
      <c r="K473" s="1734">
        <f t="shared" si="192"/>
        <v>1</v>
      </c>
      <c r="L473" s="1806">
        <f t="shared" ref="L473:L480" si="193">IF(I473=0,0,J473/I473)</f>
        <v>0.60402684563758391</v>
      </c>
      <c r="M473" s="1751"/>
      <c r="N473" s="1751"/>
      <c r="O473" s="1700">
        <f>IFERROR(VLOOKUP($A473,'2022'!$B$2:$K$174,3,FALSE),0)</f>
        <v>0</v>
      </c>
      <c r="P473" s="1858">
        <f>IFERROR(VLOOKUP($A473,'2022'!$B$2:$K$174,4,FALSE),0)</f>
        <v>0</v>
      </c>
      <c r="Q473" s="1858">
        <f>IFERROR(VLOOKUP($A473,'2022'!$B$2:$K$174,5,FALSE),0)</f>
        <v>0</v>
      </c>
      <c r="R473" s="1858">
        <f>IFERROR(VLOOKUP($A473,'2022'!$B$2:$K$174,8,FALSE),0)</f>
        <v>0</v>
      </c>
      <c r="S473" s="1740">
        <f>IFERROR(VLOOKUP($A473,'2022'!$B$2:$K$174,10,FALSE),0)</f>
        <v>0</v>
      </c>
      <c r="T473" s="1700">
        <f>IFERROR(VLOOKUP($A473,'2021'!$B$2:$K$174,3,FALSE),0)</f>
        <v>0</v>
      </c>
      <c r="U473" s="1843">
        <f>IFERROR(VLOOKUP($A473,'2021'!$B$2:$K$174,4,FALSE),0)</f>
        <v>0</v>
      </c>
      <c r="V473" s="1843">
        <f>IFERROR(VLOOKUP($A473,'2021'!$B$2:$K$174,5,FALSE),0)</f>
        <v>0</v>
      </c>
      <c r="W473" s="1843">
        <f>IFERROR(VLOOKUP($A473,'2021'!$B$2:$K$174,8,FALSE),0)</f>
        <v>0</v>
      </c>
      <c r="X473" s="1740">
        <f>IFERROR(VLOOKUP($A473,'2021'!$B$2:$K$174,10,FALSE),0)</f>
        <v>0</v>
      </c>
      <c r="Y473" s="1700">
        <f>IFERROR(VLOOKUP($A473,'2020'!$B$2:$K$170,3,FALSE),0)</f>
        <v>0</v>
      </c>
      <c r="Z473" s="1829">
        <f>IFERROR(VLOOKUP($A473,'2020'!$B$2:$K$170,4,FALSE),0)</f>
        <v>0</v>
      </c>
      <c r="AA473" s="1829">
        <f>IFERROR(VLOOKUP($A473,'2020'!$B$2:$K$170,5,FALSE),0)</f>
        <v>0</v>
      </c>
      <c r="AB473" s="1829">
        <f>IFERROR(VLOOKUP($A473,'2020'!$B$2:$K$170,8,FALSE),0)</f>
        <v>0</v>
      </c>
      <c r="AC473" s="1740">
        <f>IFERROR(VLOOKUP($A473,'2020'!$B$2:$K$170,10,FALSE),0)</f>
        <v>0</v>
      </c>
      <c r="AD473" s="1700">
        <f>IFERROR(VLOOKUP($A473,'2019'!$B$2:$K$170,3,FALSE),0)</f>
        <v>0</v>
      </c>
      <c r="AE473" s="1823">
        <f>IFERROR(VLOOKUP($A473,'2019'!$B$2:$K$170,4,FALSE),0)</f>
        <v>0</v>
      </c>
      <c r="AF473" s="1823">
        <f>IFERROR(VLOOKUP($A473,'2019'!$B$2:$K$170,5,FALSE),0)</f>
        <v>0</v>
      </c>
      <c r="AG473" s="1823">
        <f>IFERROR(VLOOKUP($A473,'2019'!$B$2:$K$170,8,FALSE),0)</f>
        <v>0</v>
      </c>
      <c r="AH473" s="1740">
        <f>IFERROR(VLOOKUP($A473,'2019'!$B$2:$K$170,10,FALSE),0)</f>
        <v>0</v>
      </c>
      <c r="AI473" s="1700">
        <f>IFERROR(VLOOKUP($A473,'2018'!$B$2:$K$170,3,FALSE),0)</f>
        <v>0</v>
      </c>
      <c r="AJ473" s="1821">
        <f>IFERROR(VLOOKUP($A473,'2018'!$B$2:$K$170,4,FALSE),0)</f>
        <v>0</v>
      </c>
      <c r="AK473" s="1821">
        <f>IFERROR(VLOOKUP($A473,'2018'!$B$2:$K$170,5,FALSE),0)</f>
        <v>0</v>
      </c>
      <c r="AL473" s="1821">
        <f>IFERROR(VLOOKUP($A473,'2018'!$B$2:$K$170,8,FALSE),0)</f>
        <v>0</v>
      </c>
      <c r="AM473" s="1740">
        <f>IFERROR(VLOOKUP($A473,'2018'!$B$2:$K$170,10,FALSE),0)</f>
        <v>0</v>
      </c>
      <c r="AN473" s="1700">
        <f>IFERROR(VLOOKUP($A473,'2017'!$B$2:$J$163,2,FALSE),0)</f>
        <v>0</v>
      </c>
      <c r="AO473" s="1815">
        <f>IFERROR(VLOOKUP($A473,'2017'!$B$2:$J$163,3,FALSE),0)</f>
        <v>0</v>
      </c>
      <c r="AP473" s="1815">
        <f>IFERROR(VLOOKUP($A473,'2017'!$B$2:$J$163,4,FALSE),0)</f>
        <v>0</v>
      </c>
      <c r="AQ473" s="1815">
        <f>IFERROR(VLOOKUP($A473,'2017'!$B$2:$J$163,7,FALSE),0)</f>
        <v>0</v>
      </c>
      <c r="AR473" s="1740">
        <f>IFERROR(VLOOKUP($A473,'2017'!$B$2:$J$163,9,FALSE),0)</f>
        <v>0</v>
      </c>
      <c r="AS473" s="1700">
        <f>IFERROR(VLOOKUP($A473,'2016'!$B$2:$K$165,3,FALSE),0)</f>
        <v>0</v>
      </c>
      <c r="AT473" s="1796">
        <f>IFERROR(VLOOKUP($A473,'2016'!$B$2:$K$165,4,FALSE),0)</f>
        <v>0</v>
      </c>
      <c r="AU473" s="1796">
        <f>IFERROR(VLOOKUP($A473,'2016'!$B$2:$K$165,5,FALSE),0)</f>
        <v>0</v>
      </c>
      <c r="AV473" s="1796">
        <f>IFERROR(VLOOKUP($A473,'2016'!$B$2:$K$165,8,FALSE),0)</f>
        <v>0</v>
      </c>
      <c r="AW473" s="1740">
        <f>IFERROR(VLOOKUP($A473,'2016'!$B$2:$K$165,10,FALSE),0)</f>
        <v>0</v>
      </c>
      <c r="AX473" s="1700">
        <f>IFERROR(VLOOKUP($A473,'2015'!$B$2:$K$165,3,FALSE),0)</f>
        <v>0</v>
      </c>
      <c r="AY473" s="1695">
        <f>IFERROR(VLOOKUP($A473,'2015'!$B$2:$K$165,4,FALSE),0)</f>
        <v>0</v>
      </c>
      <c r="AZ473" s="1695">
        <f>IFERROR(VLOOKUP($A473,'2015'!$B$2:$K$165,5,FALSE),0)</f>
        <v>0</v>
      </c>
      <c r="BA473" s="1695">
        <f>IFERROR(VLOOKUP($A473,'2015'!$B$2:$K$165,8,FALSE),0)</f>
        <v>0</v>
      </c>
      <c r="BB473" s="1740">
        <f>IFERROR(VLOOKUP($A473,'2015'!$B$2:$K$165,10,FALSE),0)</f>
        <v>0</v>
      </c>
      <c r="BC473" s="1700">
        <f>IFERROR(VLOOKUP($A473,'2014'!$B$2:$K$157,3,FALSE),0)</f>
        <v>0</v>
      </c>
      <c r="BD473" s="1691">
        <f>IFERROR(VLOOKUP($A473,'2014'!$B$2:$K$157,4,FALSE),0)</f>
        <v>0</v>
      </c>
      <c r="BE473" s="1691">
        <f>IFERROR(VLOOKUP($A473,'2014'!$B$2:$K$157,5,FALSE),0)</f>
        <v>0</v>
      </c>
      <c r="BF473" s="1691">
        <f>IFERROR(VLOOKUP($A473,'2014'!$B$2:$K$157,8,FALSE),0)</f>
        <v>0</v>
      </c>
      <c r="BG473" s="1740">
        <f>IFERROR(VLOOKUP($A473,'2014'!$B$2:$K$157,10,FALSE),0)</f>
        <v>0</v>
      </c>
      <c r="BH473" s="1700">
        <f>IFERROR(VLOOKUP($A473,'2013'!$D$4:$I$249,2,FALSE),0)</f>
        <v>0</v>
      </c>
      <c r="BI473" s="1691">
        <f>IFERROR(VLOOKUP($A473,'2013'!$D$4:$I$249,3,FALSE),0)</f>
        <v>0</v>
      </c>
      <c r="BJ473" s="1691">
        <f>IFERROR(VLOOKUP($A473,'2013'!$D$4:$I$249,4,FALSE),0)</f>
        <v>0</v>
      </c>
      <c r="BK473" s="1691">
        <f>IFERROR(VLOOKUP($A473,'2013'!$D$4:$I$249,5,FALSE),0)</f>
        <v>0</v>
      </c>
      <c r="BL473" s="1740">
        <f>IFERROR(VLOOKUP($A473,'2013'!$D$4:$I$249,6,FALSE),0)</f>
        <v>0</v>
      </c>
      <c r="BM473" s="1737">
        <f>IFERROR(VLOOKUP($A473,'2012'!$D$3:$O$172,2,FALSE),0)</f>
        <v>149</v>
      </c>
      <c r="BN473" s="1691">
        <f>IFERROR(VLOOKUP($A473,'2012'!$D$3:$O$172,3,FALSE),0)</f>
        <v>90</v>
      </c>
      <c r="BO473" s="1743">
        <f>IFERROR(VLOOKUP($A473,'2012'!$D$3:$O$172,4,FALSE),0)</f>
        <v>1</v>
      </c>
      <c r="BP473" s="1700">
        <f>IFERROR(VLOOKUP($A473,'2012'!$D$3:$O$172,5,FALSE),0)</f>
        <v>57</v>
      </c>
      <c r="BQ473" s="1691">
        <f>IFERROR(VLOOKUP($A473,'2012'!$D$3:$O$172,6,FALSE),0)</f>
        <v>23</v>
      </c>
      <c r="BR473" s="1691">
        <f>IFERROR(VLOOKUP($A473,'2012'!$D$3:$O$172,7,FALSE),0)</f>
        <v>33</v>
      </c>
      <c r="BS473" s="1691">
        <f>IFERROR(VLOOKUP($A473,'2012'!$D$3:$O$172,8,FALSE),0)</f>
        <v>1</v>
      </c>
      <c r="BT473" s="1740">
        <f>IFERROR(VLOOKUP($A473,'2012'!$D$3:$O$172,9,FALSE),0)</f>
        <v>0.57894736842105265</v>
      </c>
      <c r="BU473" s="1737">
        <f>IFERROR(VLOOKUP($A473,'2012'!$D$3:$O$172,10,FALSE),0)</f>
        <v>92</v>
      </c>
      <c r="BV473" s="1691">
        <f>IFERROR(VLOOKUP($A473,'2012'!$D$3:$O$172,11,FALSE),0)</f>
        <v>57</v>
      </c>
      <c r="BW473" s="1743">
        <f>IFERROR(VLOOKUP($A473,'2012'!$D$3:$O$172,12,FALSE),0)</f>
        <v>0</v>
      </c>
      <c r="BX473" s="1700">
        <f>IFERROR(VLOOKUP($A473,'2011'!$D$4:$I$251,2,FALSE),0)</f>
        <v>82</v>
      </c>
      <c r="BY473" s="1691">
        <f>IFERROR(VLOOKUP($A473,'2011'!$D$4:$I$251,3,FALSE),0)</f>
        <v>35</v>
      </c>
      <c r="BZ473" s="1691">
        <f>IFERROR(VLOOKUP($A473,'2011'!$D$4:$I$251,4,FALSE),0)</f>
        <v>52</v>
      </c>
      <c r="CA473" s="1691">
        <f>IFERROR(VLOOKUP($A473,'2011'!$D$4:$I$251,5,FALSE),0)</f>
        <v>0</v>
      </c>
      <c r="CB473" s="1740">
        <f>IFERROR(VLOOKUP($A473,'2011'!$D$4:$I$251,6,FALSE),0)</f>
        <v>0.63414634146341464</v>
      </c>
      <c r="CC473" s="1700">
        <f>IFERROR(VLOOKUP($A473,'2010'!$C$3:$H$234,2,FALSE),0)</f>
        <v>10</v>
      </c>
      <c r="CD473" s="1691">
        <f>IFERROR(VLOOKUP($A473,'2010'!$C$3:$H$234,3,FALSE),0)</f>
        <v>3</v>
      </c>
      <c r="CE473" s="1691">
        <f>IFERROR(VLOOKUP($A473,'2010'!$C$3:$H$234,4,FALSE),0)</f>
        <v>5</v>
      </c>
      <c r="CF473" s="1691">
        <f>IFERROR(VLOOKUP($A473,'2010'!$C$3:$H$234,5,FALSE),0)</f>
        <v>0</v>
      </c>
      <c r="CG473" s="1740">
        <f>IFERROR(VLOOKUP($A473,'2010'!$C$3:$H$234,6,FALSE),0)</f>
        <v>0.5</v>
      </c>
      <c r="CH473" s="1700">
        <f>IFERROR(VLOOKUP($A473,'2009'!$C$3:$H$242,2,FALSE),0)</f>
        <v>0</v>
      </c>
      <c r="CI473" s="1691">
        <f>IFERROR(VLOOKUP($A473,'2009'!$C$3:$H$242,3,FALSE),0)</f>
        <v>0</v>
      </c>
      <c r="CJ473" s="1691">
        <f>IFERROR(VLOOKUP($A473,'2009'!$C$3:$H$242,4,FALSE),0)</f>
        <v>0</v>
      </c>
      <c r="CK473" s="1691">
        <f>IFERROR(VLOOKUP($A473,'2009'!$C$3:$H$242,5,FALSE),0)</f>
        <v>0</v>
      </c>
      <c r="CL473" s="1740">
        <f>IFERROR(VLOOKUP($A473,'2009'!$C$3:$H$242,6,FALSE),0)</f>
        <v>0</v>
      </c>
      <c r="CM473" s="1700">
        <f>IFERROR(VLOOKUP($A473,'2008'!$C$3:$H$229,2,FALSE),0)</f>
        <v>0</v>
      </c>
      <c r="CN473" s="1691">
        <f>IFERROR(VLOOKUP($A473,'2008'!$C$3:$H$229,3,FALSE),0)</f>
        <v>0</v>
      </c>
      <c r="CO473" s="1691">
        <f>IFERROR(VLOOKUP($A473,'2008'!$C$3:$H$229,4,FALSE),0)</f>
        <v>0</v>
      </c>
      <c r="CP473" s="1691">
        <f>IFERROR(VLOOKUP($A473,'2008'!$C$3:$H$229,5,FALSE),0)</f>
        <v>0</v>
      </c>
      <c r="CQ473" s="1740">
        <f>IFERROR(VLOOKUP($A473,'2008'!$C$3:$H$229,6,FALSE),0)</f>
        <v>0</v>
      </c>
      <c r="CR473" s="1700">
        <f>IFERROR(VLOOKUP($A473,'2007'!$C$3:$M$238,7,FALSE),0)</f>
        <v>0</v>
      </c>
      <c r="CS473" s="1691">
        <f>IFERROR(VLOOKUP($A473,'2007'!$C$3:$M$238,8,FALSE),0)</f>
        <v>0</v>
      </c>
      <c r="CT473" s="1691">
        <f>IFERROR(VLOOKUP($A473,'2007'!$C$3:$M$238,9,FALSE),0)</f>
        <v>0</v>
      </c>
      <c r="CU473" s="1691">
        <f>IFERROR(VLOOKUP($A473,'2007'!$C$3:$M$238,10,FALSE),0)</f>
        <v>0</v>
      </c>
      <c r="CV473" s="1740">
        <f>IFERROR(VLOOKUP($A473,'2007'!$C$3:$M$238,11,FALSE),0)</f>
        <v>0</v>
      </c>
      <c r="CW473" s="1700">
        <f>IFERROR(VLOOKUP($A473,'2006'!$A$2:$F$200,2,FALSE),0)</f>
        <v>0</v>
      </c>
      <c r="CX473" s="1691">
        <f>IFERROR(VLOOKUP($A473,'2006'!$A$2:$F$200,4,FALSE),0)</f>
        <v>0</v>
      </c>
      <c r="CY473" s="1691">
        <f>IFERROR(VLOOKUP($A473,'2006'!$A$2:$F$200,5,FALSE),0)</f>
        <v>0</v>
      </c>
      <c r="CZ473" s="1740">
        <f>IFERROR(VLOOKUP($A473,'2006'!$A$2:$F$200,6,FALSE),0)</f>
        <v>0</v>
      </c>
      <c r="DA473" s="1700">
        <f>IFERROR(VLOOKUP($A473,'2005'!$C$3:$M$205,8,FALSE),0)</f>
        <v>0</v>
      </c>
      <c r="DB473" s="1691">
        <f>IFERROR(VLOOKUP($A473,'2005'!$C$3:$M$205,9,FALSE),0)</f>
        <v>0</v>
      </c>
      <c r="DC473" s="1691">
        <f>IFERROR(VLOOKUP($A473,'2005'!$C$3:$M$205,10,FALSE),0)</f>
        <v>0</v>
      </c>
      <c r="DD473" s="1740">
        <f>IFERROR(VLOOKUP($A473,'2005'!$C$3:$M$205,11,FALSE),0)</f>
        <v>0</v>
      </c>
      <c r="DE473" s="1700">
        <f>IFERROR(VLOOKUP($A473,'2004'!$C$3:$M$213,8,FALSE),0)</f>
        <v>0</v>
      </c>
      <c r="DF473" s="1691">
        <f>IFERROR(VLOOKUP($A473,'2004'!$C$3:$M$213,9,FALSE),0)</f>
        <v>0</v>
      </c>
      <c r="DG473" s="1691">
        <f>IFERROR(VLOOKUP($A473,'2004'!$C$3:$M$213,10,FALSE),0)</f>
        <v>0</v>
      </c>
      <c r="DH473" s="1740">
        <f>IFERROR(VLOOKUP($A473,'2004'!$C$3:$M$213,11,FALSE),0)</f>
        <v>0</v>
      </c>
      <c r="DI473" s="1700">
        <f>IFERROR(VLOOKUP($A473,'2003'!$C$3:$Q$214,12,FALSE),0)</f>
        <v>0</v>
      </c>
      <c r="DJ473" s="1691">
        <f>IFERROR(VLOOKUP($A473,'2003'!$C$3:$Q$214,13,FALSE),0)</f>
        <v>0</v>
      </c>
      <c r="DK473" s="1691">
        <f>IFERROR(VLOOKUP($A473,'2003'!$C$3:$Q$214,14,FALSE),0)</f>
        <v>0</v>
      </c>
      <c r="DL473" s="1740">
        <f>IFERROR(VLOOKUP($A473,'2003'!$C$3:$Q$214,15,FALSE),0)</f>
        <v>0</v>
      </c>
      <c r="DM473" s="1700">
        <f>IFERROR(VLOOKUP($A473,'2002'!$D$3:$R$214,12,FALSE),0)</f>
        <v>0</v>
      </c>
      <c r="DN473" s="1691">
        <f>IFERROR(VLOOKUP($A473,'2002'!$D$3:$R$214,13,FALSE),0)</f>
        <v>0</v>
      </c>
      <c r="DO473" s="1691">
        <f>IFERROR(VLOOKUP($A473,'2002'!$D$3:$R$214,14,FALSE),0)</f>
        <v>0</v>
      </c>
      <c r="DP473" s="1788">
        <f>IFERROR(VLOOKUP($A473,'2002'!$D$3:$R$214,15,FALSE),0)</f>
        <v>0</v>
      </c>
      <c r="DQ473" s="1700">
        <f>IFERROR(VLOOKUP($A473,'Pre 2002'!$C$3:$CK$382,84,FALSE),0)</f>
        <v>0</v>
      </c>
      <c r="DR473" s="1695">
        <f>IFERROR(VLOOKUP($A473,'Pre 2002'!$C$3:$CK$382,85,FALSE),0)</f>
        <v>0</v>
      </c>
      <c r="DS473" s="1695">
        <f>IFERROR(VLOOKUP($A473,'Pre 2002'!$C$3:$CK$382,86,FALSE),0)</f>
        <v>0</v>
      </c>
      <c r="DT473" s="1790">
        <f>IFERROR(VLOOKUP($A473,'Pre 2002'!$C$3:$CK$382,87,FALSE),0)</f>
        <v>0</v>
      </c>
      <c r="DU473" s="1741">
        <f>IFERROR(VLOOKUP(A473,'Pre 2002'!$C$3:$CG$382,83,FALSE),0)</f>
        <v>0</v>
      </c>
    </row>
    <row r="474" spans="1:125">
      <c r="A474" s="1778" t="s">
        <v>1895</v>
      </c>
      <c r="B474" s="1562">
        <f t="shared" si="176"/>
        <v>36</v>
      </c>
      <c r="C474" s="1562">
        <f t="shared" si="177"/>
        <v>21</v>
      </c>
      <c r="D474" s="1562">
        <f t="shared" si="178"/>
        <v>1</v>
      </c>
      <c r="E474" s="1563">
        <f t="shared" si="179"/>
        <v>0.58333333333333337</v>
      </c>
      <c r="F474" s="1786">
        <f t="shared" si="180"/>
        <v>1</v>
      </c>
      <c r="G474" s="1595" t="s">
        <v>2159</v>
      </c>
      <c r="H474" s="1567">
        <f t="shared" si="190"/>
        <v>1</v>
      </c>
      <c r="I474" s="1734">
        <f t="shared" si="191"/>
        <v>36</v>
      </c>
      <c r="J474" s="1734">
        <f t="shared" si="192"/>
        <v>21</v>
      </c>
      <c r="K474" s="1734">
        <f t="shared" si="192"/>
        <v>1</v>
      </c>
      <c r="L474" s="1806">
        <f t="shared" si="193"/>
        <v>0.58333333333333337</v>
      </c>
      <c r="M474" s="1751"/>
      <c r="N474" s="1751"/>
      <c r="O474" s="1700">
        <f>IFERROR(VLOOKUP($A474,'2022'!$B$2:$K$174,3,FALSE),0)</f>
        <v>0</v>
      </c>
      <c r="P474" s="1858">
        <f>IFERROR(VLOOKUP($A474,'2022'!$B$2:$K$174,4,FALSE),0)</f>
        <v>0</v>
      </c>
      <c r="Q474" s="1858">
        <f>IFERROR(VLOOKUP($A474,'2022'!$B$2:$K$174,5,FALSE),0)</f>
        <v>0</v>
      </c>
      <c r="R474" s="1858">
        <f>IFERROR(VLOOKUP($A474,'2022'!$B$2:$K$174,8,FALSE),0)</f>
        <v>0</v>
      </c>
      <c r="S474" s="1740">
        <f>IFERROR(VLOOKUP($A474,'2022'!$B$2:$K$174,10,FALSE),0)</f>
        <v>0</v>
      </c>
      <c r="T474" s="1700">
        <f>IFERROR(VLOOKUP($A474,'2021'!$B$2:$K$174,3,FALSE),0)</f>
        <v>0</v>
      </c>
      <c r="U474" s="1843">
        <f>IFERROR(VLOOKUP($A474,'2021'!$B$2:$K$174,4,FALSE),0)</f>
        <v>0</v>
      </c>
      <c r="V474" s="1843">
        <f>IFERROR(VLOOKUP($A474,'2021'!$B$2:$K$174,5,FALSE),0)</f>
        <v>0</v>
      </c>
      <c r="W474" s="1843">
        <f>IFERROR(VLOOKUP($A474,'2021'!$B$2:$K$174,8,FALSE),0)</f>
        <v>0</v>
      </c>
      <c r="X474" s="1740">
        <f>IFERROR(VLOOKUP($A474,'2021'!$B$2:$K$174,10,FALSE),0)</f>
        <v>0</v>
      </c>
      <c r="Y474" s="1700">
        <f>IFERROR(VLOOKUP($A474,'2020'!$B$2:$K$170,3,FALSE),0)</f>
        <v>0</v>
      </c>
      <c r="Z474" s="1829">
        <f>IFERROR(VLOOKUP($A474,'2020'!$B$2:$K$170,4,FALSE),0)</f>
        <v>0</v>
      </c>
      <c r="AA474" s="1829">
        <f>IFERROR(VLOOKUP($A474,'2020'!$B$2:$K$170,5,FALSE),0)</f>
        <v>0</v>
      </c>
      <c r="AB474" s="1829">
        <f>IFERROR(VLOOKUP($A474,'2020'!$B$2:$K$170,8,FALSE),0)</f>
        <v>0</v>
      </c>
      <c r="AC474" s="1740">
        <f>IFERROR(VLOOKUP($A474,'2020'!$B$2:$K$170,10,FALSE),0)</f>
        <v>0</v>
      </c>
      <c r="AD474" s="1700">
        <f>IFERROR(VLOOKUP($A474,'2019'!$B$2:$K$170,3,FALSE),0)</f>
        <v>0</v>
      </c>
      <c r="AE474" s="1823">
        <f>IFERROR(VLOOKUP($A474,'2019'!$B$2:$K$170,4,FALSE),0)</f>
        <v>0</v>
      </c>
      <c r="AF474" s="1823">
        <f>IFERROR(VLOOKUP($A474,'2019'!$B$2:$K$170,5,FALSE),0)</f>
        <v>0</v>
      </c>
      <c r="AG474" s="1823">
        <f>IFERROR(VLOOKUP($A474,'2019'!$B$2:$K$170,8,FALSE),0)</f>
        <v>0</v>
      </c>
      <c r="AH474" s="1740">
        <f>IFERROR(VLOOKUP($A474,'2019'!$B$2:$K$170,10,FALSE),0)</f>
        <v>0</v>
      </c>
      <c r="AI474" s="1700">
        <f>IFERROR(VLOOKUP($A474,'2018'!$B$2:$K$170,3,FALSE),0)</f>
        <v>0</v>
      </c>
      <c r="AJ474" s="1821">
        <f>IFERROR(VLOOKUP($A474,'2018'!$B$2:$K$170,4,FALSE),0)</f>
        <v>0</v>
      </c>
      <c r="AK474" s="1821">
        <f>IFERROR(VLOOKUP($A474,'2018'!$B$2:$K$170,5,FALSE),0)</f>
        <v>0</v>
      </c>
      <c r="AL474" s="1821">
        <f>IFERROR(VLOOKUP($A474,'2018'!$B$2:$K$170,8,FALSE),0)</f>
        <v>0</v>
      </c>
      <c r="AM474" s="1740">
        <f>IFERROR(VLOOKUP($A474,'2018'!$B$2:$K$170,10,FALSE),0)</f>
        <v>0</v>
      </c>
      <c r="AN474" s="1700">
        <f>IFERROR(VLOOKUP($A474,'2017'!$B$2:$J$163,2,FALSE),0)</f>
        <v>0</v>
      </c>
      <c r="AO474" s="1815">
        <f>IFERROR(VLOOKUP($A474,'2017'!$B$2:$J$163,3,FALSE),0)</f>
        <v>0</v>
      </c>
      <c r="AP474" s="1815">
        <f>IFERROR(VLOOKUP($A474,'2017'!$B$2:$J$163,4,FALSE),0)</f>
        <v>0</v>
      </c>
      <c r="AQ474" s="1815">
        <f>IFERROR(VLOOKUP($A474,'2017'!$B$2:$J$163,7,FALSE),0)</f>
        <v>0</v>
      </c>
      <c r="AR474" s="1740">
        <f>IFERROR(VLOOKUP($A474,'2017'!$B$2:$J$163,9,FALSE),0)</f>
        <v>0</v>
      </c>
      <c r="AS474" s="1700">
        <f>IFERROR(VLOOKUP($A474,'2016'!$B$2:$K$165,3,FALSE),0)</f>
        <v>0</v>
      </c>
      <c r="AT474" s="1796">
        <f>IFERROR(VLOOKUP($A474,'2016'!$B$2:$K$165,4,FALSE),0)</f>
        <v>0</v>
      </c>
      <c r="AU474" s="1796">
        <f>IFERROR(VLOOKUP($A474,'2016'!$B$2:$K$165,5,FALSE),0)</f>
        <v>0</v>
      </c>
      <c r="AV474" s="1796">
        <f>IFERROR(VLOOKUP($A474,'2016'!$B$2:$K$165,8,FALSE),0)</f>
        <v>0</v>
      </c>
      <c r="AW474" s="1740">
        <f>IFERROR(VLOOKUP($A474,'2016'!$B$2:$K$165,10,FALSE),0)</f>
        <v>0</v>
      </c>
      <c r="AX474" s="1700">
        <f>IFERROR(VLOOKUP($A474,'2015'!$B$2:$K$165,3,FALSE),0)</f>
        <v>0</v>
      </c>
      <c r="AY474" s="1695">
        <f>IFERROR(VLOOKUP($A474,'2015'!$B$2:$K$165,4,FALSE),0)</f>
        <v>0</v>
      </c>
      <c r="AZ474" s="1695">
        <f>IFERROR(VLOOKUP($A474,'2015'!$B$2:$K$165,5,FALSE),0)</f>
        <v>0</v>
      </c>
      <c r="BA474" s="1695">
        <f>IFERROR(VLOOKUP($A474,'2015'!$B$2:$K$165,8,FALSE),0)</f>
        <v>0</v>
      </c>
      <c r="BB474" s="1740">
        <f>IFERROR(VLOOKUP($A474,'2015'!$B$2:$K$165,10,FALSE),0)</f>
        <v>0</v>
      </c>
      <c r="BC474" s="1700">
        <f>IFERROR(VLOOKUP($A474,'2014'!$B$2:$K$157,3,FALSE),0)</f>
        <v>0</v>
      </c>
      <c r="BD474" s="1691">
        <f>IFERROR(VLOOKUP($A474,'2014'!$B$2:$K$157,4,FALSE),0)</f>
        <v>0</v>
      </c>
      <c r="BE474" s="1691">
        <f>IFERROR(VLOOKUP($A474,'2014'!$B$2:$K$157,5,FALSE),0)</f>
        <v>0</v>
      </c>
      <c r="BF474" s="1691">
        <f>IFERROR(VLOOKUP($A474,'2014'!$B$2:$K$157,8,FALSE),0)</f>
        <v>0</v>
      </c>
      <c r="BG474" s="1740">
        <f>IFERROR(VLOOKUP($A474,'2014'!$B$2:$K$157,10,FALSE),0)</f>
        <v>0</v>
      </c>
      <c r="BH474" s="1700">
        <f>IFERROR(VLOOKUP($A474,'2013'!$D$4:$I$249,2,FALSE),0)</f>
        <v>0</v>
      </c>
      <c r="BI474" s="1691">
        <f>IFERROR(VLOOKUP($A474,'2013'!$D$4:$I$249,3,FALSE),0)</f>
        <v>0</v>
      </c>
      <c r="BJ474" s="1691">
        <f>IFERROR(VLOOKUP($A474,'2013'!$D$4:$I$249,4,FALSE),0)</f>
        <v>0</v>
      </c>
      <c r="BK474" s="1691">
        <f>IFERROR(VLOOKUP($A474,'2013'!$D$4:$I$249,5,FALSE),0)</f>
        <v>0</v>
      </c>
      <c r="BL474" s="1740">
        <f>IFERROR(VLOOKUP($A474,'2013'!$D$4:$I$249,6,FALSE),0)</f>
        <v>0</v>
      </c>
      <c r="BM474" s="1737">
        <f>IFERROR(VLOOKUP($A474,'2012'!$D$3:$O$172,2,FALSE),0)</f>
        <v>0</v>
      </c>
      <c r="BN474" s="1691">
        <f>IFERROR(VLOOKUP($A474,'2012'!$D$3:$O$172,3,FALSE),0)</f>
        <v>0</v>
      </c>
      <c r="BO474" s="1743">
        <f>IFERROR(VLOOKUP($A474,'2012'!$D$3:$O$172,4,FALSE),0)</f>
        <v>0</v>
      </c>
      <c r="BP474" s="1700">
        <f>IFERROR(VLOOKUP($A474,'2012'!$D$3:$O$172,5,FALSE),0)</f>
        <v>0</v>
      </c>
      <c r="BQ474" s="1691">
        <f>IFERROR(VLOOKUP($A474,'2012'!$D$3:$O$172,6,FALSE),0)</f>
        <v>0</v>
      </c>
      <c r="BR474" s="1691">
        <f>IFERROR(VLOOKUP($A474,'2012'!$D$3:$O$172,7,FALSE),0)</f>
        <v>0</v>
      </c>
      <c r="BS474" s="1691">
        <f>IFERROR(VLOOKUP($A474,'2012'!$D$3:$O$172,8,FALSE),0)</f>
        <v>0</v>
      </c>
      <c r="BT474" s="1740">
        <f>IFERROR(VLOOKUP($A474,'2012'!$D$3:$O$172,9,FALSE),0)</f>
        <v>0</v>
      </c>
      <c r="BX474" s="1700">
        <f>IFERROR(VLOOKUP($A474,'2011'!$D$4:$I$251,2,FALSE),0)</f>
        <v>0</v>
      </c>
      <c r="BY474" s="1691">
        <f>IFERROR(VLOOKUP($A474,'2011'!$D$4:$I$251,3,FALSE),0)</f>
        <v>0</v>
      </c>
      <c r="BZ474" s="1691">
        <f>IFERROR(VLOOKUP($A474,'2011'!$D$4:$I$251,4,FALSE),0)</f>
        <v>0</v>
      </c>
      <c r="CA474" s="1691">
        <f>IFERROR(VLOOKUP($A474,'2011'!$D$4:$I$251,5,FALSE),0)</f>
        <v>0</v>
      </c>
      <c r="CB474" s="1740">
        <f>IFERROR(VLOOKUP($A474,'2011'!$D$4:$I$251,6,FALSE),0)</f>
        <v>0</v>
      </c>
      <c r="CC474" s="1700">
        <f>IFERROR(VLOOKUP($A474,'2010'!$C$3:$H$234,2,FALSE),0)</f>
        <v>0</v>
      </c>
      <c r="CD474" s="1691">
        <f>IFERROR(VLOOKUP($A474,'2010'!$C$3:$H$234,3,FALSE),0)</f>
        <v>0</v>
      </c>
      <c r="CE474" s="1691">
        <f>IFERROR(VLOOKUP($A474,'2010'!$C$3:$H$234,4,FALSE),0)</f>
        <v>0</v>
      </c>
      <c r="CF474" s="1691">
        <f>IFERROR(VLOOKUP($A474,'2010'!$C$3:$H$234,5,FALSE),0)</f>
        <v>0</v>
      </c>
      <c r="CG474" s="1740">
        <f>IFERROR(VLOOKUP($A474,'2010'!$C$3:$H$234,6,FALSE),0)</f>
        <v>0</v>
      </c>
      <c r="CH474" s="1700">
        <f>IFERROR(VLOOKUP($A474,'2009'!$C$3:$H$242,2,FALSE),0)</f>
        <v>0</v>
      </c>
      <c r="CI474" s="1691">
        <f>IFERROR(VLOOKUP($A474,'2009'!$C$3:$H$242,3,FALSE),0)</f>
        <v>0</v>
      </c>
      <c r="CJ474" s="1691">
        <f>IFERROR(VLOOKUP($A474,'2009'!$C$3:$H$242,4,FALSE),0)</f>
        <v>0</v>
      </c>
      <c r="CK474" s="1691">
        <f>IFERROR(VLOOKUP($A474,'2009'!$C$3:$H$242,5,FALSE),0)</f>
        <v>0</v>
      </c>
      <c r="CL474" s="1740">
        <f>IFERROR(VLOOKUP($A474,'2009'!$C$3:$H$242,6,FALSE),0)</f>
        <v>0</v>
      </c>
      <c r="CM474" s="1700">
        <f>IFERROR(VLOOKUP($A474,'2008'!$C$3:$H$229,2,FALSE),0)</f>
        <v>0</v>
      </c>
      <c r="CN474" s="1691">
        <f>IFERROR(VLOOKUP($A474,'2008'!$C$3:$H$229,3,FALSE),0)</f>
        <v>0</v>
      </c>
      <c r="CO474" s="1691">
        <f>IFERROR(VLOOKUP($A474,'2008'!$C$3:$H$229,4,FALSE),0)</f>
        <v>0</v>
      </c>
      <c r="CP474" s="1691">
        <f>IFERROR(VLOOKUP($A474,'2008'!$C$3:$H$229,5,FALSE),0)</f>
        <v>0</v>
      </c>
      <c r="CQ474" s="1740">
        <f>IFERROR(VLOOKUP($A474,'2008'!$C$3:$H$229,6,FALSE),0)</f>
        <v>0</v>
      </c>
      <c r="CR474" s="1700">
        <f>IFERROR(VLOOKUP($A474,'2007'!$C$3:$M$238,7,FALSE),0)</f>
        <v>0</v>
      </c>
      <c r="CS474" s="1691">
        <f>IFERROR(VLOOKUP($A474,'2007'!$C$3:$M$238,8,FALSE),0)</f>
        <v>0</v>
      </c>
      <c r="CT474" s="1691">
        <f>IFERROR(VLOOKUP($A474,'2007'!$C$3:$M$238,9,FALSE),0)</f>
        <v>0</v>
      </c>
      <c r="CU474" s="1691">
        <f>IFERROR(VLOOKUP($A474,'2007'!$C$3:$M$238,10,FALSE),0)</f>
        <v>0</v>
      </c>
      <c r="CV474" s="1740">
        <f>IFERROR(VLOOKUP($A474,'2007'!$C$3:$M$238,11,FALSE),0)</f>
        <v>0</v>
      </c>
      <c r="CW474" s="1700">
        <f>IFERROR(VLOOKUP($A474,'2006'!$A$2:$F$200,2,FALSE),0)</f>
        <v>0</v>
      </c>
      <c r="CX474" s="1691">
        <f>IFERROR(VLOOKUP($A474,'2006'!$A$2:$F$200,4,FALSE),0)</f>
        <v>0</v>
      </c>
      <c r="CY474" s="1691">
        <f>IFERROR(VLOOKUP($A474,'2006'!$A$2:$F$200,5,FALSE),0)</f>
        <v>0</v>
      </c>
      <c r="CZ474" s="1740">
        <f>IFERROR(VLOOKUP($A474,'2006'!$A$2:$F$200,6,FALSE),0)</f>
        <v>0</v>
      </c>
      <c r="DA474" s="1700">
        <f>IFERROR(VLOOKUP($A474,'2005'!$C$3:$M$205,8,FALSE),0)</f>
        <v>0</v>
      </c>
      <c r="DB474" s="1691">
        <f>IFERROR(VLOOKUP($A474,'2005'!$C$3:$M$205,9,FALSE),0)</f>
        <v>0</v>
      </c>
      <c r="DC474" s="1691">
        <f>IFERROR(VLOOKUP($A474,'2005'!$C$3:$M$205,10,FALSE),0)</f>
        <v>0</v>
      </c>
      <c r="DD474" s="1740">
        <f>IFERROR(VLOOKUP($A474,'2005'!$C$3:$M$205,11,FALSE),0)</f>
        <v>0</v>
      </c>
      <c r="DE474" s="1700">
        <f>IFERROR(VLOOKUP($A474,'2004'!$C$3:$M$213,8,FALSE),0)</f>
        <v>0</v>
      </c>
      <c r="DF474" s="1691">
        <f>IFERROR(VLOOKUP($A474,'2004'!$C$3:$M$213,9,FALSE),0)</f>
        <v>0</v>
      </c>
      <c r="DG474" s="1691">
        <f>IFERROR(VLOOKUP($A474,'2004'!$C$3:$M$213,10,FALSE),0)</f>
        <v>0</v>
      </c>
      <c r="DH474" s="1740">
        <f>IFERROR(VLOOKUP($A474,'2004'!$C$3:$M$213,11,FALSE),0)</f>
        <v>0</v>
      </c>
      <c r="DI474" s="1700">
        <f>IFERROR(VLOOKUP($A474,'2003'!$C$3:$Q$214,12,FALSE),0)</f>
        <v>0</v>
      </c>
      <c r="DJ474" s="1691">
        <f>IFERROR(VLOOKUP($A474,'2003'!$C$3:$Q$214,13,FALSE),0)</f>
        <v>0</v>
      </c>
      <c r="DK474" s="1691">
        <f>IFERROR(VLOOKUP($A474,'2003'!$C$3:$Q$214,14,FALSE),0)</f>
        <v>0</v>
      </c>
      <c r="DL474" s="1740">
        <f>IFERROR(VLOOKUP($A474,'2003'!$C$3:$Q$214,15,FALSE),0)</f>
        <v>0</v>
      </c>
      <c r="DM474" s="1700">
        <f>IFERROR(VLOOKUP($A474,'2002'!$D$3:$R$214,12,FALSE),0)</f>
        <v>0</v>
      </c>
      <c r="DN474" s="1691">
        <f>IFERROR(VLOOKUP($A474,'2002'!$D$3:$R$214,13,FALSE),0)</f>
        <v>0</v>
      </c>
      <c r="DO474" s="1691">
        <f>IFERROR(VLOOKUP($A474,'2002'!$D$3:$R$214,14,FALSE),0)</f>
        <v>0</v>
      </c>
      <c r="DP474" s="1788">
        <f>IFERROR(VLOOKUP($A474,'2002'!$D$3:$R$214,15,FALSE),0)</f>
        <v>0</v>
      </c>
      <c r="DQ474" s="1700">
        <f>IFERROR(VLOOKUP($A474,'Pre 2002'!$C$3:$CK$382,84,FALSE),0)</f>
        <v>36</v>
      </c>
      <c r="DR474" s="1695">
        <f>IFERROR(VLOOKUP($A474,'Pre 2002'!$C$3:$CK$382,85,FALSE),0)</f>
        <v>21</v>
      </c>
      <c r="DS474" s="1695">
        <f>IFERROR(VLOOKUP($A474,'Pre 2002'!$C$3:$CK$382,86,FALSE),0)</f>
        <v>1</v>
      </c>
      <c r="DT474" s="1790">
        <f>IFERROR(VLOOKUP($A474,'Pre 2002'!$C$3:$CK$382,87,FALSE),0)</f>
        <v>0.58333333333333337</v>
      </c>
      <c r="DU474" s="1741">
        <f>IFERROR(VLOOKUP(A474,'Pre 2002'!$C$3:$CG$382,83,FALSE),0)</f>
        <v>1</v>
      </c>
    </row>
    <row r="475" spans="1:125">
      <c r="A475" s="1778" t="s">
        <v>201</v>
      </c>
      <c r="B475" s="1562">
        <f t="shared" si="176"/>
        <v>620</v>
      </c>
      <c r="C475" s="1562">
        <f t="shared" si="177"/>
        <v>356</v>
      </c>
      <c r="D475" s="1562">
        <f t="shared" si="178"/>
        <v>1</v>
      </c>
      <c r="E475" s="1563">
        <f t="shared" si="179"/>
        <v>0.5741935483870968</v>
      </c>
      <c r="F475" s="1786">
        <f t="shared" si="180"/>
        <v>9</v>
      </c>
      <c r="G475" s="1595">
        <v>2011</v>
      </c>
      <c r="H475" s="1567">
        <f t="shared" si="190"/>
        <v>4</v>
      </c>
      <c r="I475" s="1734">
        <f t="shared" si="191"/>
        <v>266</v>
      </c>
      <c r="J475" s="1734">
        <f t="shared" si="192"/>
        <v>153</v>
      </c>
      <c r="K475" s="1734">
        <f t="shared" si="192"/>
        <v>0</v>
      </c>
      <c r="L475" s="1806">
        <f t="shared" si="193"/>
        <v>0.57518796992481203</v>
      </c>
      <c r="M475" s="1752">
        <v>11</v>
      </c>
      <c r="N475" s="1752">
        <v>0</v>
      </c>
      <c r="O475" s="1700">
        <f>IFERROR(VLOOKUP($A475,'2022'!$B$2:$K$174,3,FALSE),0)</f>
        <v>0</v>
      </c>
      <c r="P475" s="1858">
        <f>IFERROR(VLOOKUP($A475,'2022'!$B$2:$K$174,4,FALSE),0)</f>
        <v>0</v>
      </c>
      <c r="Q475" s="1858">
        <f>IFERROR(VLOOKUP($A475,'2022'!$B$2:$K$174,5,FALSE),0)</f>
        <v>0</v>
      </c>
      <c r="R475" s="1858">
        <f>IFERROR(VLOOKUP($A475,'2022'!$B$2:$K$174,8,FALSE),0)</f>
        <v>0</v>
      </c>
      <c r="S475" s="1740">
        <f>IFERROR(VLOOKUP($A475,'2022'!$B$2:$K$174,10,FALSE),0)</f>
        <v>0</v>
      </c>
      <c r="T475" s="1700">
        <f>IFERROR(VLOOKUP($A475,'2021'!$B$2:$K$174,3,FALSE),0)</f>
        <v>0</v>
      </c>
      <c r="U475" s="1843">
        <f>IFERROR(VLOOKUP($A475,'2021'!$B$2:$K$174,4,FALSE),0)</f>
        <v>0</v>
      </c>
      <c r="V475" s="1843">
        <f>IFERROR(VLOOKUP($A475,'2021'!$B$2:$K$174,5,FALSE),0)</f>
        <v>0</v>
      </c>
      <c r="W475" s="1843">
        <f>IFERROR(VLOOKUP($A475,'2021'!$B$2:$K$174,8,FALSE),0)</f>
        <v>0</v>
      </c>
      <c r="X475" s="1740">
        <f>IFERROR(VLOOKUP($A475,'2021'!$B$2:$K$174,10,FALSE),0)</f>
        <v>0</v>
      </c>
      <c r="Y475" s="1700">
        <f>IFERROR(VLOOKUP($A475,'2020'!$B$2:$K$170,3,FALSE),0)</f>
        <v>0</v>
      </c>
      <c r="Z475" s="1829">
        <f>IFERROR(VLOOKUP($A475,'2020'!$B$2:$K$170,4,FALSE),0)</f>
        <v>0</v>
      </c>
      <c r="AA475" s="1829">
        <f>IFERROR(VLOOKUP($A475,'2020'!$B$2:$K$170,5,FALSE),0)</f>
        <v>0</v>
      </c>
      <c r="AB475" s="1829">
        <f>IFERROR(VLOOKUP($A475,'2020'!$B$2:$K$170,8,FALSE),0)</f>
        <v>0</v>
      </c>
      <c r="AC475" s="1740">
        <f>IFERROR(VLOOKUP($A475,'2020'!$B$2:$K$170,10,FALSE),0)</f>
        <v>0</v>
      </c>
      <c r="AD475" s="1700">
        <f>IFERROR(VLOOKUP($A475,'2019'!$B$2:$K$170,3,FALSE),0)</f>
        <v>72</v>
      </c>
      <c r="AE475" s="1823">
        <f>IFERROR(VLOOKUP($A475,'2019'!$B$2:$K$170,4,FALSE),0)</f>
        <v>24</v>
      </c>
      <c r="AF475" s="1823">
        <f>IFERROR(VLOOKUP($A475,'2019'!$B$2:$K$170,5,FALSE),0)</f>
        <v>40</v>
      </c>
      <c r="AG475" s="1823">
        <f>IFERROR(VLOOKUP($A475,'2019'!$B$2:$K$170,8,FALSE),0)</f>
        <v>1</v>
      </c>
      <c r="AH475" s="1740">
        <f>IFERROR(VLOOKUP($A475,'2019'!$B$2:$K$170,10,FALSE),0)</f>
        <v>0.55600000000000005</v>
      </c>
      <c r="AI475" s="1700">
        <f>IFERROR(VLOOKUP($A475,'2018'!$B$2:$K$170,3,FALSE),0)</f>
        <v>77</v>
      </c>
      <c r="AJ475" s="1821">
        <f>IFERROR(VLOOKUP($A475,'2018'!$B$2:$K$170,4,FALSE),0)</f>
        <v>12</v>
      </c>
      <c r="AK475" s="1821">
        <f>IFERROR(VLOOKUP($A475,'2018'!$B$2:$K$170,5,FALSE),0)</f>
        <v>39</v>
      </c>
      <c r="AL475" s="1821">
        <f>IFERROR(VLOOKUP($A475,'2018'!$B$2:$K$170,8,FALSE),0)</f>
        <v>0</v>
      </c>
      <c r="AM475" s="1740">
        <f>IFERROR(VLOOKUP($A475,'2018'!$B$2:$K$170,10,FALSE),0)</f>
        <v>0.50600000000000001</v>
      </c>
      <c r="AN475" s="1700">
        <f>IFERROR(VLOOKUP($A475,'2017'!$B$2:$J$163,2,FALSE),0)</f>
        <v>60</v>
      </c>
      <c r="AO475" s="1815">
        <f>IFERROR(VLOOKUP($A475,'2017'!$B$2:$J$163,3,FALSE),0)</f>
        <v>32</v>
      </c>
      <c r="AP475" s="1815">
        <f>IFERROR(VLOOKUP($A475,'2017'!$B$2:$J$163,4,FALSE),0)</f>
        <v>39</v>
      </c>
      <c r="AQ475" s="1815">
        <f>IFERROR(VLOOKUP($A475,'2017'!$B$2:$J$163,7,FALSE),0)</f>
        <v>0</v>
      </c>
      <c r="AR475" s="1740">
        <f>IFERROR(VLOOKUP($A475,'2017'!$B$2:$J$163,9,FALSE),0)</f>
        <v>0.65</v>
      </c>
      <c r="AS475" s="1700">
        <f>IFERROR(VLOOKUP($A475,'2016'!$B$2:$K$165,3,FALSE),0)</f>
        <v>69</v>
      </c>
      <c r="AT475" s="1796">
        <f>IFERROR(VLOOKUP($A475,'2016'!$B$2:$K$165,4,FALSE),0)</f>
        <v>42</v>
      </c>
      <c r="AU475" s="1796">
        <f>IFERROR(VLOOKUP($A475,'2016'!$B$2:$K$165,5,FALSE),0)</f>
        <v>41</v>
      </c>
      <c r="AV475" s="1796">
        <f>IFERROR(VLOOKUP($A475,'2016'!$B$2:$K$165,8,FALSE),0)</f>
        <v>0</v>
      </c>
      <c r="AW475" s="1740">
        <f>IFERROR(VLOOKUP($A475,'2016'!$B$2:$K$165,10,FALSE),0)</f>
        <v>0.59399999999999997</v>
      </c>
      <c r="AX475" s="1700">
        <f>IFERROR(VLOOKUP($A475,'2015'!$B$2:$K$165,3,FALSE),0)</f>
        <v>76</v>
      </c>
      <c r="AY475" s="1695">
        <f>IFERROR(VLOOKUP($A475,'2015'!$B$2:$K$165,4,FALSE),0)</f>
        <v>27</v>
      </c>
      <c r="AZ475" s="1695">
        <f>IFERROR(VLOOKUP($A475,'2015'!$B$2:$K$165,5,FALSE),0)</f>
        <v>44</v>
      </c>
      <c r="BA475" s="1695">
        <f>IFERROR(VLOOKUP($A475,'2015'!$B$2:$K$165,8,FALSE),0)</f>
        <v>0</v>
      </c>
      <c r="BB475" s="1740">
        <f>IFERROR(VLOOKUP($A475,'2015'!$B$2:$K$165,10,FALSE),0)</f>
        <v>5.2631578947368418E-2</v>
      </c>
      <c r="BC475" s="1700">
        <f>IFERROR(VLOOKUP($A475,'2014'!$B$2:$K$157,3,FALSE),0)</f>
        <v>73</v>
      </c>
      <c r="BD475" s="1691">
        <f>IFERROR(VLOOKUP($A475,'2014'!$B$2:$K$157,4,FALSE),0)</f>
        <v>22</v>
      </c>
      <c r="BE475" s="1691">
        <f>IFERROR(VLOOKUP($A475,'2014'!$B$2:$K$157,5,FALSE),0)</f>
        <v>34</v>
      </c>
      <c r="BF475" s="1691">
        <f>IFERROR(VLOOKUP($A475,'2014'!$B$2:$K$157,8,FALSE),0)</f>
        <v>0</v>
      </c>
      <c r="BG475" s="1740">
        <f>IFERROR(VLOOKUP($A475,'2014'!$B$2:$K$157,10,FALSE),0)</f>
        <v>0.46575342465753422</v>
      </c>
      <c r="BH475" s="1700">
        <f>IFERROR(VLOOKUP($A475,'2013'!$D$4:$I$249,2,FALSE),0)</f>
        <v>81</v>
      </c>
      <c r="BI475" s="1691">
        <f>IFERROR(VLOOKUP($A475,'2013'!$D$4:$I$249,3,FALSE),0)</f>
        <v>27</v>
      </c>
      <c r="BJ475" s="1691">
        <f>IFERROR(VLOOKUP($A475,'2013'!$D$4:$I$249,4,FALSE),0)</f>
        <v>51</v>
      </c>
      <c r="BK475" s="1691">
        <f>IFERROR(VLOOKUP($A475,'2013'!$D$4:$I$249,5,FALSE),0)</f>
        <v>0</v>
      </c>
      <c r="BL475" s="1740">
        <f>IFERROR(VLOOKUP($A475,'2013'!$D$4:$I$249,6,FALSE),0)</f>
        <v>0.62962962962962965</v>
      </c>
      <c r="BM475" s="1737">
        <f>IFERROR(VLOOKUP($A475,'2012'!$D$3:$O$172,2,FALSE),0)</f>
        <v>112</v>
      </c>
      <c r="BN475" s="1691">
        <f>IFERROR(VLOOKUP($A475,'2012'!$D$3:$O$172,3,FALSE),0)</f>
        <v>68</v>
      </c>
      <c r="BO475" s="1743">
        <f>IFERROR(VLOOKUP($A475,'2012'!$D$3:$O$172,4,FALSE),0)</f>
        <v>0</v>
      </c>
      <c r="BP475" s="1700">
        <f>IFERROR(VLOOKUP($A475,'2012'!$D$3:$O$172,5,FALSE),0)</f>
        <v>73</v>
      </c>
      <c r="BQ475" s="1691">
        <f>IFERROR(VLOOKUP($A475,'2012'!$D$3:$O$172,6,FALSE),0)</f>
        <v>27</v>
      </c>
      <c r="BR475" s="1691">
        <f>IFERROR(VLOOKUP($A475,'2012'!$D$3:$O$172,7,FALSE),0)</f>
        <v>46</v>
      </c>
      <c r="BS475" s="1691">
        <f>IFERROR(VLOOKUP($A475,'2012'!$D$3:$O$172,8,FALSE),0)</f>
        <v>0</v>
      </c>
      <c r="BT475" s="1740">
        <f>IFERROR(VLOOKUP($A475,'2012'!$D$3:$O$172,9,FALSE),0)</f>
        <v>0.63013698630136983</v>
      </c>
      <c r="BU475" s="1737">
        <f>IFERROR(VLOOKUP($A475,'2012'!$D$3:$O$172,10,FALSE),0)</f>
        <v>39</v>
      </c>
      <c r="BV475" s="1691">
        <f>IFERROR(VLOOKUP($A475,'2012'!$D$3:$O$172,11,FALSE),0)</f>
        <v>22</v>
      </c>
      <c r="BW475" s="1743">
        <f>IFERROR(VLOOKUP($A475,'2012'!$D$3:$O$172,12,FALSE),0)</f>
        <v>0</v>
      </c>
      <c r="BX475" s="1700">
        <f>IFERROR(VLOOKUP($A475,'2011'!$D$4:$I$251,2,FALSE),0)</f>
        <v>39</v>
      </c>
      <c r="BY475" s="1691">
        <f>IFERROR(VLOOKUP($A475,'2011'!$D$4:$I$251,3,FALSE),0)</f>
        <v>14</v>
      </c>
      <c r="BZ475" s="1691">
        <f>IFERROR(VLOOKUP($A475,'2011'!$D$4:$I$251,4,FALSE),0)</f>
        <v>22</v>
      </c>
      <c r="CA475" s="1691">
        <f>IFERROR(VLOOKUP($A475,'2011'!$D$4:$I$251,5,FALSE),0)</f>
        <v>0</v>
      </c>
      <c r="CB475" s="1740">
        <f>IFERROR(VLOOKUP($A475,'2011'!$D$4:$I$251,6,FALSE),0)</f>
        <v>0.5641025641025641</v>
      </c>
      <c r="CC475" s="1700">
        <f>IFERROR(VLOOKUP($A475,'2010'!$C$3:$H$234,2,FALSE),0)</f>
        <v>0</v>
      </c>
      <c r="CD475" s="1691">
        <f>IFERROR(VLOOKUP($A475,'2010'!$C$3:$H$234,3,FALSE),0)</f>
        <v>0</v>
      </c>
      <c r="CE475" s="1691">
        <f>IFERROR(VLOOKUP($A475,'2010'!$C$3:$H$234,4,FALSE),0)</f>
        <v>0</v>
      </c>
      <c r="CF475" s="1691">
        <f>IFERROR(VLOOKUP($A475,'2010'!$C$3:$H$234,5,FALSE),0)</f>
        <v>0</v>
      </c>
      <c r="CG475" s="1740">
        <f>IFERROR(VLOOKUP($A475,'2010'!$C$3:$H$234,6,FALSE),0)</f>
        <v>0</v>
      </c>
      <c r="CH475" s="1700">
        <f>IFERROR(VLOOKUP($A475,'2009'!$C$3:$H$242,2,FALSE),0)</f>
        <v>0</v>
      </c>
      <c r="CI475" s="1691">
        <f>IFERROR(VLOOKUP($A475,'2009'!$C$3:$H$242,3,FALSE),0)</f>
        <v>0</v>
      </c>
      <c r="CJ475" s="1691">
        <f>IFERROR(VLOOKUP($A475,'2009'!$C$3:$H$242,4,FALSE),0)</f>
        <v>0</v>
      </c>
      <c r="CK475" s="1691">
        <f>IFERROR(VLOOKUP($A475,'2009'!$C$3:$H$242,5,FALSE),0)</f>
        <v>0</v>
      </c>
      <c r="CL475" s="1740">
        <f>IFERROR(VLOOKUP($A475,'2009'!$C$3:$H$242,6,FALSE),0)</f>
        <v>0</v>
      </c>
      <c r="CM475" s="1700">
        <f>IFERROR(VLOOKUP($A475,'2008'!$C$3:$H$229,2,FALSE),0)</f>
        <v>0</v>
      </c>
      <c r="CN475" s="1691">
        <f>IFERROR(VLOOKUP($A475,'2008'!$C$3:$H$229,3,FALSE),0)</f>
        <v>0</v>
      </c>
      <c r="CO475" s="1691">
        <f>IFERROR(VLOOKUP($A475,'2008'!$C$3:$H$229,4,FALSE),0)</f>
        <v>0</v>
      </c>
      <c r="CP475" s="1691">
        <f>IFERROR(VLOOKUP($A475,'2008'!$C$3:$H$229,5,FALSE),0)</f>
        <v>0</v>
      </c>
      <c r="CQ475" s="1740">
        <f>IFERROR(VLOOKUP($A475,'2008'!$C$3:$H$229,6,FALSE),0)</f>
        <v>0</v>
      </c>
      <c r="CR475" s="1700">
        <f>IFERROR(VLOOKUP($A475,'2007'!$C$3:$M$238,7,FALSE),0)</f>
        <v>0</v>
      </c>
      <c r="CS475" s="1691">
        <f>IFERROR(VLOOKUP($A475,'2007'!$C$3:$M$238,8,FALSE),0)</f>
        <v>0</v>
      </c>
      <c r="CT475" s="1691">
        <f>IFERROR(VLOOKUP($A475,'2007'!$C$3:$M$238,9,FALSE),0)</f>
        <v>0</v>
      </c>
      <c r="CU475" s="1691">
        <f>IFERROR(VLOOKUP($A475,'2007'!$C$3:$M$238,10,FALSE),0)</f>
        <v>0</v>
      </c>
      <c r="CV475" s="1740">
        <f>IFERROR(VLOOKUP($A475,'2007'!$C$3:$M$238,11,FALSE),0)</f>
        <v>0</v>
      </c>
      <c r="CW475" s="1700">
        <f>IFERROR(VLOOKUP($A475,'2006'!$A$2:$F$200,2,FALSE),0)</f>
        <v>0</v>
      </c>
      <c r="CX475" s="1691">
        <f>IFERROR(VLOOKUP($A475,'2006'!$A$2:$F$200,4,FALSE),0)</f>
        <v>0</v>
      </c>
      <c r="CY475" s="1691">
        <f>IFERROR(VLOOKUP($A475,'2006'!$A$2:$F$200,5,FALSE),0)</f>
        <v>0</v>
      </c>
      <c r="CZ475" s="1740">
        <f>IFERROR(VLOOKUP($A475,'2006'!$A$2:$F$200,6,FALSE),0)</f>
        <v>0</v>
      </c>
      <c r="DA475" s="1700">
        <f>IFERROR(VLOOKUP($A475,'2005'!$C$3:$M$205,8,FALSE),0)</f>
        <v>0</v>
      </c>
      <c r="DB475" s="1691">
        <f>IFERROR(VLOOKUP($A475,'2005'!$C$3:$M$205,9,FALSE),0)</f>
        <v>0</v>
      </c>
      <c r="DC475" s="1691">
        <f>IFERROR(VLOOKUP($A475,'2005'!$C$3:$M$205,10,FALSE),0)</f>
        <v>0</v>
      </c>
      <c r="DD475" s="1740">
        <f>IFERROR(VLOOKUP($A475,'2005'!$C$3:$M$205,11,FALSE),0)</f>
        <v>0</v>
      </c>
      <c r="DE475" s="1700">
        <f>IFERROR(VLOOKUP($A475,'2004'!$C$3:$M$213,8,FALSE),0)</f>
        <v>0</v>
      </c>
      <c r="DF475" s="1691">
        <f>IFERROR(VLOOKUP($A475,'2004'!$C$3:$M$213,9,FALSE),0)</f>
        <v>0</v>
      </c>
      <c r="DG475" s="1691">
        <f>IFERROR(VLOOKUP($A475,'2004'!$C$3:$M$213,10,FALSE),0)</f>
        <v>0</v>
      </c>
      <c r="DH475" s="1740">
        <f>IFERROR(VLOOKUP($A475,'2004'!$C$3:$M$213,11,FALSE),0)</f>
        <v>0</v>
      </c>
      <c r="DI475" s="1700">
        <f>IFERROR(VLOOKUP($A475,'2003'!$C$3:$Q$214,12,FALSE),0)</f>
        <v>0</v>
      </c>
      <c r="DJ475" s="1691">
        <f>IFERROR(VLOOKUP($A475,'2003'!$C$3:$Q$214,13,FALSE),0)</f>
        <v>0</v>
      </c>
      <c r="DK475" s="1691">
        <f>IFERROR(VLOOKUP($A475,'2003'!$C$3:$Q$214,14,FALSE),0)</f>
        <v>0</v>
      </c>
      <c r="DL475" s="1740">
        <f>IFERROR(VLOOKUP($A475,'2003'!$C$3:$Q$214,15,FALSE),0)</f>
        <v>0</v>
      </c>
      <c r="DM475" s="1700">
        <f>IFERROR(VLOOKUP($A475,'2002'!$D$3:$R$214,12,FALSE),0)</f>
        <v>0</v>
      </c>
      <c r="DN475" s="1691">
        <f>IFERROR(VLOOKUP($A475,'2002'!$D$3:$R$214,13,FALSE),0)</f>
        <v>0</v>
      </c>
      <c r="DO475" s="1691">
        <f>IFERROR(VLOOKUP($A475,'2002'!$D$3:$R$214,14,FALSE),0)</f>
        <v>0</v>
      </c>
      <c r="DP475" s="1788">
        <f>IFERROR(VLOOKUP($A475,'2002'!$D$3:$R$214,15,FALSE),0)</f>
        <v>0</v>
      </c>
      <c r="DQ475" s="1700">
        <f>IFERROR(VLOOKUP($A475,'Pre 2002'!$C$3:$CK$382,84,FALSE),0)</f>
        <v>0</v>
      </c>
      <c r="DR475" s="1695">
        <f>IFERROR(VLOOKUP($A475,'Pre 2002'!$C$3:$CK$382,85,FALSE),0)</f>
        <v>0</v>
      </c>
      <c r="DS475" s="1695">
        <f>IFERROR(VLOOKUP($A475,'Pre 2002'!$C$3:$CK$382,86,FALSE),0)</f>
        <v>0</v>
      </c>
      <c r="DT475" s="1790">
        <f>IFERROR(VLOOKUP($A475,'Pre 2002'!$C$3:$CK$382,87,FALSE),0)</f>
        <v>0</v>
      </c>
      <c r="DU475" s="1741">
        <f>IFERROR(VLOOKUP(A475,'Pre 2002'!$C$3:$CG$382,83,FALSE),0)</f>
        <v>0</v>
      </c>
    </row>
    <row r="476" spans="1:125">
      <c r="A476" s="1778" t="s">
        <v>1324</v>
      </c>
      <c r="B476" s="1562">
        <f t="shared" si="176"/>
        <v>136</v>
      </c>
      <c r="C476" s="1562">
        <f t="shared" si="177"/>
        <v>78</v>
      </c>
      <c r="D476" s="1562">
        <f t="shared" si="178"/>
        <v>1</v>
      </c>
      <c r="E476" s="1563">
        <f t="shared" si="179"/>
        <v>0.57352941176470584</v>
      </c>
      <c r="F476" s="1786">
        <f t="shared" si="180"/>
        <v>2</v>
      </c>
      <c r="G476" s="1595">
        <v>2010</v>
      </c>
      <c r="H476" s="1567">
        <f t="shared" si="190"/>
        <v>2</v>
      </c>
      <c r="I476" s="1734">
        <f t="shared" si="191"/>
        <v>136</v>
      </c>
      <c r="J476" s="1734">
        <f t="shared" si="192"/>
        <v>78</v>
      </c>
      <c r="K476" s="1734">
        <f t="shared" si="192"/>
        <v>1</v>
      </c>
      <c r="L476" s="1806">
        <f t="shared" si="193"/>
        <v>0.57352941176470584</v>
      </c>
      <c r="O476" s="1700">
        <f>IFERROR(VLOOKUP($A476,'2022'!$B$2:$K$174,3,FALSE),0)</f>
        <v>0</v>
      </c>
      <c r="P476" s="1858">
        <f>IFERROR(VLOOKUP($A476,'2022'!$B$2:$K$174,4,FALSE),0)</f>
        <v>0</v>
      </c>
      <c r="Q476" s="1858">
        <f>IFERROR(VLOOKUP($A476,'2022'!$B$2:$K$174,5,FALSE),0)</f>
        <v>0</v>
      </c>
      <c r="R476" s="1858">
        <f>IFERROR(VLOOKUP($A476,'2022'!$B$2:$K$174,8,FALSE),0)</f>
        <v>0</v>
      </c>
      <c r="S476" s="1740">
        <f>IFERROR(VLOOKUP($A476,'2022'!$B$2:$K$174,10,FALSE),0)</f>
        <v>0</v>
      </c>
      <c r="T476" s="1700">
        <f>IFERROR(VLOOKUP($A476,'2021'!$B$2:$K$174,3,FALSE),0)</f>
        <v>0</v>
      </c>
      <c r="U476" s="1843">
        <f>IFERROR(VLOOKUP($A476,'2021'!$B$2:$K$174,4,FALSE),0)</f>
        <v>0</v>
      </c>
      <c r="V476" s="1843">
        <f>IFERROR(VLOOKUP($A476,'2021'!$B$2:$K$174,5,FALSE),0)</f>
        <v>0</v>
      </c>
      <c r="W476" s="1843">
        <f>IFERROR(VLOOKUP($A476,'2021'!$B$2:$K$174,8,FALSE),0)</f>
        <v>0</v>
      </c>
      <c r="X476" s="1740">
        <f>IFERROR(VLOOKUP($A476,'2021'!$B$2:$K$174,10,FALSE),0)</f>
        <v>0</v>
      </c>
      <c r="Y476" s="1700">
        <f>IFERROR(VLOOKUP($A476,'2020'!$B$2:$K$170,3,FALSE),0)</f>
        <v>0</v>
      </c>
      <c r="Z476" s="1829">
        <f>IFERROR(VLOOKUP($A476,'2020'!$B$2:$K$170,4,FALSE),0)</f>
        <v>0</v>
      </c>
      <c r="AA476" s="1829">
        <f>IFERROR(VLOOKUP($A476,'2020'!$B$2:$K$170,5,FALSE),0)</f>
        <v>0</v>
      </c>
      <c r="AB476" s="1829">
        <f>IFERROR(VLOOKUP($A476,'2020'!$B$2:$K$170,8,FALSE),0)</f>
        <v>0</v>
      </c>
      <c r="AC476" s="1740">
        <f>IFERROR(VLOOKUP($A476,'2020'!$B$2:$K$170,10,FALSE),0)</f>
        <v>0</v>
      </c>
      <c r="AD476" s="1700">
        <f>IFERROR(VLOOKUP($A476,'2019'!$B$2:$K$170,3,FALSE),0)</f>
        <v>0</v>
      </c>
      <c r="AE476" s="1823">
        <f>IFERROR(VLOOKUP($A476,'2019'!$B$2:$K$170,4,FALSE),0)</f>
        <v>0</v>
      </c>
      <c r="AF476" s="1823">
        <f>IFERROR(VLOOKUP($A476,'2019'!$B$2:$K$170,5,FALSE),0)</f>
        <v>0</v>
      </c>
      <c r="AG476" s="1823">
        <f>IFERROR(VLOOKUP($A476,'2019'!$B$2:$K$170,8,FALSE),0)</f>
        <v>0</v>
      </c>
      <c r="AH476" s="1740">
        <f>IFERROR(VLOOKUP($A476,'2019'!$B$2:$K$170,10,FALSE),0)</f>
        <v>0</v>
      </c>
      <c r="AI476" s="1700">
        <f>IFERROR(VLOOKUP($A476,'2018'!$B$2:$K$170,3,FALSE),0)</f>
        <v>0</v>
      </c>
      <c r="AJ476" s="1821">
        <f>IFERROR(VLOOKUP($A476,'2018'!$B$2:$K$170,4,FALSE),0)</f>
        <v>0</v>
      </c>
      <c r="AK476" s="1821">
        <f>IFERROR(VLOOKUP($A476,'2018'!$B$2:$K$170,5,FALSE),0)</f>
        <v>0</v>
      </c>
      <c r="AL476" s="1821">
        <f>IFERROR(VLOOKUP($A476,'2018'!$B$2:$K$170,8,FALSE),0)</f>
        <v>0</v>
      </c>
      <c r="AM476" s="1740">
        <f>IFERROR(VLOOKUP($A476,'2018'!$B$2:$K$170,10,FALSE),0)</f>
        <v>0</v>
      </c>
      <c r="AN476" s="1700">
        <f>IFERROR(VLOOKUP($A476,'2017'!$B$2:$J$163,2,FALSE),0)</f>
        <v>0</v>
      </c>
      <c r="AO476" s="1815">
        <f>IFERROR(VLOOKUP($A476,'2017'!$B$2:$J$163,3,FALSE),0)</f>
        <v>0</v>
      </c>
      <c r="AP476" s="1815">
        <f>IFERROR(VLOOKUP($A476,'2017'!$B$2:$J$163,4,FALSE),0)</f>
        <v>0</v>
      </c>
      <c r="AQ476" s="1815">
        <f>IFERROR(VLOOKUP($A476,'2017'!$B$2:$J$163,7,FALSE),0)</f>
        <v>0</v>
      </c>
      <c r="AR476" s="1740">
        <f>IFERROR(VLOOKUP($A476,'2017'!$B$2:$J$163,9,FALSE),0)</f>
        <v>0</v>
      </c>
      <c r="AS476" s="1700">
        <f>IFERROR(VLOOKUP($A476,'2016'!$B$2:$K$165,3,FALSE),0)</f>
        <v>0</v>
      </c>
      <c r="AT476" s="1796">
        <f>IFERROR(VLOOKUP($A476,'2016'!$B$2:$K$165,4,FALSE),0)</f>
        <v>0</v>
      </c>
      <c r="AU476" s="1796">
        <f>IFERROR(VLOOKUP($A476,'2016'!$B$2:$K$165,5,FALSE),0)</f>
        <v>0</v>
      </c>
      <c r="AV476" s="1796">
        <f>IFERROR(VLOOKUP($A476,'2016'!$B$2:$K$165,8,FALSE),0)</f>
        <v>0</v>
      </c>
      <c r="AW476" s="1740">
        <f>IFERROR(VLOOKUP($A476,'2016'!$B$2:$K$165,10,FALSE),0)</f>
        <v>0</v>
      </c>
      <c r="AX476" s="1700">
        <f>IFERROR(VLOOKUP($A476,'2015'!$B$2:$K$165,3,FALSE),0)</f>
        <v>0</v>
      </c>
      <c r="AY476" s="1695">
        <f>IFERROR(VLOOKUP($A476,'2015'!$B$2:$K$165,4,FALSE),0)</f>
        <v>0</v>
      </c>
      <c r="AZ476" s="1695">
        <f>IFERROR(VLOOKUP($A476,'2015'!$B$2:$K$165,5,FALSE),0)</f>
        <v>0</v>
      </c>
      <c r="BA476" s="1695">
        <f>IFERROR(VLOOKUP($A476,'2015'!$B$2:$K$165,8,FALSE),0)</f>
        <v>0</v>
      </c>
      <c r="BB476" s="1740">
        <f>IFERROR(VLOOKUP($A476,'2015'!$B$2:$K$165,10,FALSE),0)</f>
        <v>0</v>
      </c>
      <c r="BC476" s="1700">
        <f>IFERROR(VLOOKUP($A476,'2014'!$B$2:$K$157,3,FALSE),0)</f>
        <v>0</v>
      </c>
      <c r="BD476" s="1691">
        <f>IFERROR(VLOOKUP($A476,'2014'!$B$2:$K$157,4,FALSE),0)</f>
        <v>0</v>
      </c>
      <c r="BE476" s="1691">
        <f>IFERROR(VLOOKUP($A476,'2014'!$B$2:$K$157,5,FALSE),0)</f>
        <v>0</v>
      </c>
      <c r="BF476" s="1691">
        <f>IFERROR(VLOOKUP($A476,'2014'!$B$2:$K$157,8,FALSE),0)</f>
        <v>0</v>
      </c>
      <c r="BG476" s="1740">
        <f>IFERROR(VLOOKUP($A476,'2014'!$B$2:$K$157,10,FALSE),0)</f>
        <v>0</v>
      </c>
      <c r="BH476" s="1700">
        <f>IFERROR(VLOOKUP($A476,'2013'!$D$4:$I$249,2,FALSE),0)</f>
        <v>0</v>
      </c>
      <c r="BI476" s="1691">
        <f>IFERROR(VLOOKUP($A476,'2013'!$D$4:$I$249,3,FALSE),0)</f>
        <v>0</v>
      </c>
      <c r="BJ476" s="1691">
        <f>IFERROR(VLOOKUP($A476,'2013'!$D$4:$I$249,4,FALSE),0)</f>
        <v>0</v>
      </c>
      <c r="BK476" s="1691">
        <f>IFERROR(VLOOKUP($A476,'2013'!$D$4:$I$249,5,FALSE),0)</f>
        <v>0</v>
      </c>
      <c r="BL476" s="1740">
        <f>IFERROR(VLOOKUP($A476,'2013'!$D$4:$I$249,6,FALSE),0)</f>
        <v>0</v>
      </c>
      <c r="BM476" s="1737">
        <f>IFERROR(VLOOKUP($A476,'2012'!$D$3:$O$172,2,FALSE),0)</f>
        <v>0</v>
      </c>
      <c r="BN476" s="1691">
        <f>IFERROR(VLOOKUP($A476,'2012'!$D$3:$O$172,3,FALSE),0)</f>
        <v>0</v>
      </c>
      <c r="BO476" s="1743">
        <f>IFERROR(VLOOKUP($A476,'2012'!$D$3:$O$172,4,FALSE),0)</f>
        <v>0</v>
      </c>
      <c r="BP476" s="1700">
        <f>IFERROR(VLOOKUP($A476,'2012'!$D$3:$O$172,5,FALSE),0)</f>
        <v>0</v>
      </c>
      <c r="BQ476" s="1691">
        <f>IFERROR(VLOOKUP($A476,'2012'!$D$3:$O$172,6,FALSE),0)</f>
        <v>0</v>
      </c>
      <c r="BR476" s="1691">
        <f>IFERROR(VLOOKUP($A476,'2012'!$D$3:$O$172,7,FALSE),0)</f>
        <v>0</v>
      </c>
      <c r="BS476" s="1691">
        <f>IFERROR(VLOOKUP($A476,'2012'!$D$3:$O$172,8,FALSE),0)</f>
        <v>0</v>
      </c>
      <c r="BT476" s="1740">
        <f>IFERROR(VLOOKUP($A476,'2012'!$D$3:$O$172,9,FALSE),0)</f>
        <v>0</v>
      </c>
      <c r="BX476" s="1700">
        <f>IFERROR(VLOOKUP($A476,'2011'!$D$4:$I$251,2,FALSE),0)</f>
        <v>75</v>
      </c>
      <c r="BY476" s="1691">
        <f>IFERROR(VLOOKUP($A476,'2011'!$D$4:$I$251,3,FALSE),0)</f>
        <v>22</v>
      </c>
      <c r="BZ476" s="1691">
        <f>IFERROR(VLOOKUP($A476,'2011'!$D$4:$I$251,4,FALSE),0)</f>
        <v>45</v>
      </c>
      <c r="CA476" s="1691">
        <f>IFERROR(VLOOKUP($A476,'2011'!$D$4:$I$251,5,FALSE),0)</f>
        <v>1</v>
      </c>
      <c r="CB476" s="1740">
        <f>IFERROR(VLOOKUP($A476,'2011'!$D$4:$I$251,6,FALSE),0)</f>
        <v>0.6</v>
      </c>
      <c r="CC476" s="1700">
        <f>IFERROR(VLOOKUP($A476,'2010'!$C$3:$H$234,2,FALSE),0)</f>
        <v>61</v>
      </c>
      <c r="CD476" s="1691">
        <f>IFERROR(VLOOKUP($A476,'2010'!$C$3:$H$234,3,FALSE),0)</f>
        <v>17</v>
      </c>
      <c r="CE476" s="1691">
        <f>IFERROR(VLOOKUP($A476,'2010'!$C$3:$H$234,4,FALSE),0)</f>
        <v>33</v>
      </c>
      <c r="CF476" s="1691">
        <f>IFERROR(VLOOKUP($A476,'2010'!$C$3:$H$234,5,FALSE),0)</f>
        <v>0</v>
      </c>
      <c r="CG476" s="1740">
        <f>IFERROR(VLOOKUP($A476,'2010'!$C$3:$H$234,6,FALSE),0)</f>
        <v>0.54098360655737709</v>
      </c>
      <c r="CH476" s="1700">
        <f>IFERROR(VLOOKUP($A476,'2009'!$C$3:$H$242,2,FALSE),0)</f>
        <v>0</v>
      </c>
      <c r="CI476" s="1691">
        <f>IFERROR(VLOOKUP($A476,'2009'!$C$3:$H$242,3,FALSE),0)</f>
        <v>0</v>
      </c>
      <c r="CJ476" s="1691">
        <f>IFERROR(VLOOKUP($A476,'2009'!$C$3:$H$242,4,FALSE),0)</f>
        <v>0</v>
      </c>
      <c r="CK476" s="1691">
        <f>IFERROR(VLOOKUP($A476,'2009'!$C$3:$H$242,5,FALSE),0)</f>
        <v>0</v>
      </c>
      <c r="CL476" s="1740">
        <f>IFERROR(VLOOKUP($A476,'2009'!$C$3:$H$242,6,FALSE),0)</f>
        <v>0</v>
      </c>
      <c r="CM476" s="1700">
        <f>IFERROR(VLOOKUP($A476,'2008'!$C$3:$H$229,2,FALSE),0)</f>
        <v>0</v>
      </c>
      <c r="CN476" s="1691">
        <f>IFERROR(VLOOKUP($A476,'2008'!$C$3:$H$229,3,FALSE),0)</f>
        <v>0</v>
      </c>
      <c r="CO476" s="1691">
        <f>IFERROR(VLOOKUP($A476,'2008'!$C$3:$H$229,4,FALSE),0)</f>
        <v>0</v>
      </c>
      <c r="CP476" s="1691">
        <f>IFERROR(VLOOKUP($A476,'2008'!$C$3:$H$229,5,FALSE),0)</f>
        <v>0</v>
      </c>
      <c r="CQ476" s="1740">
        <f>IFERROR(VLOOKUP($A476,'2008'!$C$3:$H$229,6,FALSE),0)</f>
        <v>0</v>
      </c>
      <c r="CR476" s="1700">
        <f>IFERROR(VLOOKUP($A476,'2007'!$C$3:$M$238,7,FALSE),0)</f>
        <v>0</v>
      </c>
      <c r="CS476" s="1691">
        <f>IFERROR(VLOOKUP($A476,'2007'!$C$3:$M$238,8,FALSE),0)</f>
        <v>0</v>
      </c>
      <c r="CT476" s="1691">
        <f>IFERROR(VLOOKUP($A476,'2007'!$C$3:$M$238,9,FALSE),0)</f>
        <v>0</v>
      </c>
      <c r="CU476" s="1691">
        <f>IFERROR(VLOOKUP($A476,'2007'!$C$3:$M$238,10,FALSE),0)</f>
        <v>0</v>
      </c>
      <c r="CV476" s="1740">
        <f>IFERROR(VLOOKUP($A476,'2007'!$C$3:$M$238,11,FALSE),0)</f>
        <v>0</v>
      </c>
      <c r="CW476" s="1700">
        <f>IFERROR(VLOOKUP($A476,'2006'!$A$2:$F$200,2,FALSE),0)</f>
        <v>0</v>
      </c>
      <c r="CX476" s="1691">
        <f>IFERROR(VLOOKUP($A476,'2006'!$A$2:$F$200,4,FALSE),0)</f>
        <v>0</v>
      </c>
      <c r="CY476" s="1691">
        <f>IFERROR(VLOOKUP($A476,'2006'!$A$2:$F$200,5,FALSE),0)</f>
        <v>0</v>
      </c>
      <c r="CZ476" s="1740">
        <f>IFERROR(VLOOKUP($A476,'2006'!$A$2:$F$200,6,FALSE),0)</f>
        <v>0</v>
      </c>
      <c r="DA476" s="1700">
        <f>IFERROR(VLOOKUP($A476,'2005'!$C$3:$M$205,8,FALSE),0)</f>
        <v>0</v>
      </c>
      <c r="DB476" s="1691">
        <f>IFERROR(VLOOKUP($A476,'2005'!$C$3:$M$205,9,FALSE),0)</f>
        <v>0</v>
      </c>
      <c r="DC476" s="1691">
        <f>IFERROR(VLOOKUP($A476,'2005'!$C$3:$M$205,10,FALSE),0)</f>
        <v>0</v>
      </c>
      <c r="DD476" s="1740">
        <f>IFERROR(VLOOKUP($A476,'2005'!$C$3:$M$205,11,FALSE),0)</f>
        <v>0</v>
      </c>
      <c r="DE476" s="1700">
        <f>IFERROR(VLOOKUP($A476,'2004'!$C$3:$M$213,8,FALSE),0)</f>
        <v>0</v>
      </c>
      <c r="DF476" s="1691">
        <f>IFERROR(VLOOKUP($A476,'2004'!$C$3:$M$213,9,FALSE),0)</f>
        <v>0</v>
      </c>
      <c r="DG476" s="1691">
        <f>IFERROR(VLOOKUP($A476,'2004'!$C$3:$M$213,10,FALSE),0)</f>
        <v>0</v>
      </c>
      <c r="DH476" s="1740">
        <f>IFERROR(VLOOKUP($A476,'2004'!$C$3:$M$213,11,FALSE),0)</f>
        <v>0</v>
      </c>
      <c r="DI476" s="1700">
        <f>IFERROR(VLOOKUP($A476,'2003'!$C$3:$Q$214,12,FALSE),0)</f>
        <v>0</v>
      </c>
      <c r="DJ476" s="1691">
        <f>IFERROR(VLOOKUP($A476,'2003'!$C$3:$Q$214,13,FALSE),0)</f>
        <v>0</v>
      </c>
      <c r="DK476" s="1691">
        <f>IFERROR(VLOOKUP($A476,'2003'!$C$3:$Q$214,14,FALSE),0)</f>
        <v>0</v>
      </c>
      <c r="DL476" s="1740">
        <f>IFERROR(VLOOKUP($A476,'2003'!$C$3:$Q$214,15,FALSE),0)</f>
        <v>0</v>
      </c>
      <c r="DM476" s="1700">
        <f>IFERROR(VLOOKUP($A476,'2002'!$D$3:$R$214,12,FALSE),0)</f>
        <v>0</v>
      </c>
      <c r="DN476" s="1691">
        <f>IFERROR(VLOOKUP($A476,'2002'!$D$3:$R$214,13,FALSE),0)</f>
        <v>0</v>
      </c>
      <c r="DO476" s="1691">
        <f>IFERROR(VLOOKUP($A476,'2002'!$D$3:$R$214,14,FALSE),0)</f>
        <v>0</v>
      </c>
      <c r="DP476" s="1788">
        <f>IFERROR(VLOOKUP($A476,'2002'!$D$3:$R$214,15,FALSE),0)</f>
        <v>0</v>
      </c>
      <c r="DQ476" s="1700">
        <f>IFERROR(VLOOKUP($A476,'Pre 2002'!$C$3:$CK$382,84,FALSE),0)</f>
        <v>0</v>
      </c>
      <c r="DR476" s="1695">
        <f>IFERROR(VLOOKUP($A476,'Pre 2002'!$C$3:$CK$382,85,FALSE),0)</f>
        <v>0</v>
      </c>
      <c r="DS476" s="1695">
        <f>IFERROR(VLOOKUP($A476,'Pre 2002'!$C$3:$CK$382,86,FALSE),0)</f>
        <v>0</v>
      </c>
      <c r="DT476" s="1790">
        <f>IFERROR(VLOOKUP($A476,'Pre 2002'!$C$3:$CK$382,87,FALSE),0)</f>
        <v>0</v>
      </c>
      <c r="DU476" s="1741">
        <f>IFERROR(VLOOKUP(A476,'Pre 2002'!$C$3:$CG$382,83,FALSE),0)</f>
        <v>0</v>
      </c>
    </row>
    <row r="477" spans="1:125">
      <c r="A477" s="1778" t="s">
        <v>2082</v>
      </c>
      <c r="B477" s="1562">
        <f t="shared" si="176"/>
        <v>72</v>
      </c>
      <c r="C477" s="1562">
        <f t="shared" si="177"/>
        <v>41</v>
      </c>
      <c r="D477" s="1562">
        <f t="shared" si="178"/>
        <v>1</v>
      </c>
      <c r="E477" s="1563">
        <f t="shared" si="179"/>
        <v>0.56944444444444442</v>
      </c>
      <c r="F477" s="1786">
        <f t="shared" si="180"/>
        <v>1</v>
      </c>
      <c r="G477" s="1595" t="s">
        <v>2159</v>
      </c>
      <c r="H477" s="1567">
        <f t="shared" si="190"/>
        <v>1</v>
      </c>
      <c r="I477" s="1734">
        <f t="shared" si="191"/>
        <v>72</v>
      </c>
      <c r="J477" s="1734">
        <f t="shared" si="192"/>
        <v>41</v>
      </c>
      <c r="K477" s="1734">
        <f t="shared" si="192"/>
        <v>1</v>
      </c>
      <c r="L477" s="1806">
        <f t="shared" si="193"/>
        <v>0.56944444444444442</v>
      </c>
      <c r="O477" s="1700">
        <f>IFERROR(VLOOKUP($A477,'2022'!$B$2:$K$174,3,FALSE),0)</f>
        <v>0</v>
      </c>
      <c r="P477" s="1858">
        <f>IFERROR(VLOOKUP($A477,'2022'!$B$2:$K$174,4,FALSE),0)</f>
        <v>0</v>
      </c>
      <c r="Q477" s="1858">
        <f>IFERROR(VLOOKUP($A477,'2022'!$B$2:$K$174,5,FALSE),0)</f>
        <v>0</v>
      </c>
      <c r="R477" s="1858">
        <f>IFERROR(VLOOKUP($A477,'2022'!$B$2:$K$174,8,FALSE),0)</f>
        <v>0</v>
      </c>
      <c r="S477" s="1740">
        <f>IFERROR(VLOOKUP($A477,'2022'!$B$2:$K$174,10,FALSE),0)</f>
        <v>0</v>
      </c>
      <c r="T477" s="1700">
        <f>IFERROR(VLOOKUP($A477,'2021'!$B$2:$K$174,3,FALSE),0)</f>
        <v>0</v>
      </c>
      <c r="U477" s="1843">
        <f>IFERROR(VLOOKUP($A477,'2021'!$B$2:$K$174,4,FALSE),0)</f>
        <v>0</v>
      </c>
      <c r="V477" s="1843">
        <f>IFERROR(VLOOKUP($A477,'2021'!$B$2:$K$174,5,FALSE),0)</f>
        <v>0</v>
      </c>
      <c r="W477" s="1843">
        <f>IFERROR(VLOOKUP($A477,'2021'!$B$2:$K$174,8,FALSE),0)</f>
        <v>0</v>
      </c>
      <c r="X477" s="1740">
        <f>IFERROR(VLOOKUP($A477,'2021'!$B$2:$K$174,10,FALSE),0)</f>
        <v>0</v>
      </c>
      <c r="Y477" s="1700">
        <f>IFERROR(VLOOKUP($A477,'2020'!$B$2:$K$170,3,FALSE),0)</f>
        <v>0</v>
      </c>
      <c r="Z477" s="1829">
        <f>IFERROR(VLOOKUP($A477,'2020'!$B$2:$K$170,4,FALSE),0)</f>
        <v>0</v>
      </c>
      <c r="AA477" s="1829">
        <f>IFERROR(VLOOKUP($A477,'2020'!$B$2:$K$170,5,FALSE),0)</f>
        <v>0</v>
      </c>
      <c r="AB477" s="1829">
        <f>IFERROR(VLOOKUP($A477,'2020'!$B$2:$K$170,8,FALSE),0)</f>
        <v>0</v>
      </c>
      <c r="AC477" s="1740">
        <f>IFERROR(VLOOKUP($A477,'2020'!$B$2:$K$170,10,FALSE),0)</f>
        <v>0</v>
      </c>
      <c r="AD477" s="1700">
        <f>IFERROR(VLOOKUP($A477,'2019'!$B$2:$K$170,3,FALSE),0)</f>
        <v>0</v>
      </c>
      <c r="AE477" s="1823">
        <f>IFERROR(VLOOKUP($A477,'2019'!$B$2:$K$170,4,FALSE),0)</f>
        <v>0</v>
      </c>
      <c r="AF477" s="1823">
        <f>IFERROR(VLOOKUP($A477,'2019'!$B$2:$K$170,5,FALSE),0)</f>
        <v>0</v>
      </c>
      <c r="AG477" s="1823">
        <f>IFERROR(VLOOKUP($A477,'2019'!$B$2:$K$170,8,FALSE),0)</f>
        <v>0</v>
      </c>
      <c r="AH477" s="1740">
        <f>IFERROR(VLOOKUP($A477,'2019'!$B$2:$K$170,10,FALSE),0)</f>
        <v>0</v>
      </c>
      <c r="AI477" s="1700">
        <f>IFERROR(VLOOKUP($A477,'2018'!$B$2:$K$170,3,FALSE),0)</f>
        <v>0</v>
      </c>
      <c r="AJ477" s="1821">
        <f>IFERROR(VLOOKUP($A477,'2018'!$B$2:$K$170,4,FALSE),0)</f>
        <v>0</v>
      </c>
      <c r="AK477" s="1821">
        <f>IFERROR(VLOOKUP($A477,'2018'!$B$2:$K$170,5,FALSE),0)</f>
        <v>0</v>
      </c>
      <c r="AL477" s="1821">
        <f>IFERROR(VLOOKUP($A477,'2018'!$B$2:$K$170,8,FALSE),0)</f>
        <v>0</v>
      </c>
      <c r="AM477" s="1740">
        <f>IFERROR(VLOOKUP($A477,'2018'!$B$2:$K$170,10,FALSE),0)</f>
        <v>0</v>
      </c>
      <c r="AN477" s="1700">
        <f>IFERROR(VLOOKUP($A477,'2017'!$B$2:$J$163,2,FALSE),0)</f>
        <v>0</v>
      </c>
      <c r="AO477" s="1815">
        <f>IFERROR(VLOOKUP($A477,'2017'!$B$2:$J$163,3,FALSE),0)</f>
        <v>0</v>
      </c>
      <c r="AP477" s="1815">
        <f>IFERROR(VLOOKUP($A477,'2017'!$B$2:$J$163,4,FALSE),0)</f>
        <v>0</v>
      </c>
      <c r="AQ477" s="1815">
        <f>IFERROR(VLOOKUP($A477,'2017'!$B$2:$J$163,7,FALSE),0)</f>
        <v>0</v>
      </c>
      <c r="AR477" s="1740">
        <f>IFERROR(VLOOKUP($A477,'2017'!$B$2:$J$163,9,FALSE),0)</f>
        <v>0</v>
      </c>
      <c r="AS477" s="1700">
        <f>IFERROR(VLOOKUP($A477,'2016'!$B$2:$K$165,3,FALSE),0)</f>
        <v>0</v>
      </c>
      <c r="AT477" s="1796">
        <f>IFERROR(VLOOKUP($A477,'2016'!$B$2:$K$165,4,FALSE),0)</f>
        <v>0</v>
      </c>
      <c r="AU477" s="1796">
        <f>IFERROR(VLOOKUP($A477,'2016'!$B$2:$K$165,5,FALSE),0)</f>
        <v>0</v>
      </c>
      <c r="AV477" s="1796">
        <f>IFERROR(VLOOKUP($A477,'2016'!$B$2:$K$165,8,FALSE),0)</f>
        <v>0</v>
      </c>
      <c r="AW477" s="1740">
        <f>IFERROR(VLOOKUP($A477,'2016'!$B$2:$K$165,10,FALSE),0)</f>
        <v>0</v>
      </c>
      <c r="AX477" s="1700">
        <f>IFERROR(VLOOKUP($A477,'2015'!$B$2:$K$165,3,FALSE),0)</f>
        <v>0</v>
      </c>
      <c r="AY477" s="1695">
        <f>IFERROR(VLOOKUP($A477,'2015'!$B$2:$K$165,4,FALSE),0)</f>
        <v>0</v>
      </c>
      <c r="AZ477" s="1695">
        <f>IFERROR(VLOOKUP($A477,'2015'!$B$2:$K$165,5,FALSE),0)</f>
        <v>0</v>
      </c>
      <c r="BA477" s="1695">
        <f>IFERROR(VLOOKUP($A477,'2015'!$B$2:$K$165,8,FALSE),0)</f>
        <v>0</v>
      </c>
      <c r="BB477" s="1740">
        <f>IFERROR(VLOOKUP($A477,'2015'!$B$2:$K$165,10,FALSE),0)</f>
        <v>0</v>
      </c>
      <c r="BC477" s="1700">
        <f>IFERROR(VLOOKUP($A477,'2014'!$B$2:$K$157,3,FALSE),0)</f>
        <v>0</v>
      </c>
      <c r="BD477" s="1691">
        <f>IFERROR(VLOOKUP($A477,'2014'!$B$2:$K$157,4,FALSE),0)</f>
        <v>0</v>
      </c>
      <c r="BE477" s="1691">
        <f>IFERROR(VLOOKUP($A477,'2014'!$B$2:$K$157,5,FALSE),0)</f>
        <v>0</v>
      </c>
      <c r="BF477" s="1691">
        <f>IFERROR(VLOOKUP($A477,'2014'!$B$2:$K$157,8,FALSE),0)</f>
        <v>0</v>
      </c>
      <c r="BG477" s="1740">
        <f>IFERROR(VLOOKUP($A477,'2014'!$B$2:$K$157,10,FALSE),0)</f>
        <v>0</v>
      </c>
      <c r="BH477" s="1700">
        <f>IFERROR(VLOOKUP($A477,'2013'!$D$4:$I$249,2,FALSE),0)</f>
        <v>0</v>
      </c>
      <c r="BI477" s="1691">
        <f>IFERROR(VLOOKUP($A477,'2013'!$D$4:$I$249,3,FALSE),0)</f>
        <v>0</v>
      </c>
      <c r="BJ477" s="1691">
        <f>IFERROR(VLOOKUP($A477,'2013'!$D$4:$I$249,4,FALSE),0)</f>
        <v>0</v>
      </c>
      <c r="BK477" s="1691">
        <f>IFERROR(VLOOKUP($A477,'2013'!$D$4:$I$249,5,FALSE),0)</f>
        <v>0</v>
      </c>
      <c r="BL477" s="1740">
        <f>IFERROR(VLOOKUP($A477,'2013'!$D$4:$I$249,6,FALSE),0)</f>
        <v>0</v>
      </c>
      <c r="BM477" s="1737">
        <f>IFERROR(VLOOKUP($A477,'2012'!$D$3:$O$172,2,FALSE),0)</f>
        <v>0</v>
      </c>
      <c r="BN477" s="1691">
        <f>IFERROR(VLOOKUP($A477,'2012'!$D$3:$O$172,3,FALSE),0)</f>
        <v>0</v>
      </c>
      <c r="BO477" s="1743">
        <f>IFERROR(VLOOKUP($A477,'2012'!$D$3:$O$172,4,FALSE),0)</f>
        <v>0</v>
      </c>
      <c r="BP477" s="1700">
        <f>IFERROR(VLOOKUP($A477,'2012'!$D$3:$O$172,5,FALSE),0)</f>
        <v>0</v>
      </c>
      <c r="BQ477" s="1691">
        <f>IFERROR(VLOOKUP($A477,'2012'!$D$3:$O$172,6,FALSE),0)</f>
        <v>0</v>
      </c>
      <c r="BR477" s="1691">
        <f>IFERROR(VLOOKUP($A477,'2012'!$D$3:$O$172,7,FALSE),0)</f>
        <v>0</v>
      </c>
      <c r="BS477" s="1691">
        <f>IFERROR(VLOOKUP($A477,'2012'!$D$3:$O$172,8,FALSE),0)</f>
        <v>0</v>
      </c>
      <c r="BT477" s="1740">
        <f>IFERROR(VLOOKUP($A477,'2012'!$D$3:$O$172,9,FALSE),0)</f>
        <v>0</v>
      </c>
      <c r="BX477" s="1700">
        <f>IFERROR(VLOOKUP($A477,'2011'!$D$4:$I$251,2,FALSE),0)</f>
        <v>0</v>
      </c>
      <c r="BY477" s="1691">
        <f>IFERROR(VLOOKUP($A477,'2011'!$D$4:$I$251,3,FALSE),0)</f>
        <v>0</v>
      </c>
      <c r="BZ477" s="1691">
        <f>IFERROR(VLOOKUP($A477,'2011'!$D$4:$I$251,4,FALSE),0)</f>
        <v>0</v>
      </c>
      <c r="CA477" s="1691">
        <f>IFERROR(VLOOKUP($A477,'2011'!$D$4:$I$251,5,FALSE),0)</f>
        <v>0</v>
      </c>
      <c r="CB477" s="1740">
        <f>IFERROR(VLOOKUP($A477,'2011'!$D$4:$I$251,6,FALSE),0)</f>
        <v>0</v>
      </c>
      <c r="CC477" s="1700">
        <f>IFERROR(VLOOKUP($A477,'2010'!$C$3:$H$234,2,FALSE),0)</f>
        <v>0</v>
      </c>
      <c r="CD477" s="1691">
        <f>IFERROR(VLOOKUP($A477,'2010'!$C$3:$H$234,3,FALSE),0)</f>
        <v>0</v>
      </c>
      <c r="CE477" s="1691">
        <f>IFERROR(VLOOKUP($A477,'2010'!$C$3:$H$234,4,FALSE),0)</f>
        <v>0</v>
      </c>
      <c r="CF477" s="1691">
        <f>IFERROR(VLOOKUP($A477,'2010'!$C$3:$H$234,5,FALSE),0)</f>
        <v>0</v>
      </c>
      <c r="CG477" s="1740">
        <f>IFERROR(VLOOKUP($A477,'2010'!$C$3:$H$234,6,FALSE),0)</f>
        <v>0</v>
      </c>
      <c r="CH477" s="1700">
        <f>IFERROR(VLOOKUP($A477,'2009'!$C$3:$H$242,2,FALSE),0)</f>
        <v>0</v>
      </c>
      <c r="CI477" s="1691">
        <f>IFERROR(VLOOKUP($A477,'2009'!$C$3:$H$242,3,FALSE),0)</f>
        <v>0</v>
      </c>
      <c r="CJ477" s="1691">
        <f>IFERROR(VLOOKUP($A477,'2009'!$C$3:$H$242,4,FALSE),0)</f>
        <v>0</v>
      </c>
      <c r="CK477" s="1691">
        <f>IFERROR(VLOOKUP($A477,'2009'!$C$3:$H$242,5,FALSE),0)</f>
        <v>0</v>
      </c>
      <c r="CL477" s="1740">
        <f>IFERROR(VLOOKUP($A477,'2009'!$C$3:$H$242,6,FALSE),0)</f>
        <v>0</v>
      </c>
      <c r="CM477" s="1700">
        <f>IFERROR(VLOOKUP($A477,'2008'!$C$3:$H$229,2,FALSE),0)</f>
        <v>0</v>
      </c>
      <c r="CN477" s="1691">
        <f>IFERROR(VLOOKUP($A477,'2008'!$C$3:$H$229,3,FALSE),0)</f>
        <v>0</v>
      </c>
      <c r="CO477" s="1691">
        <f>IFERROR(VLOOKUP($A477,'2008'!$C$3:$H$229,4,FALSE),0)</f>
        <v>0</v>
      </c>
      <c r="CP477" s="1691">
        <f>IFERROR(VLOOKUP($A477,'2008'!$C$3:$H$229,5,FALSE),0)</f>
        <v>0</v>
      </c>
      <c r="CQ477" s="1740">
        <f>IFERROR(VLOOKUP($A477,'2008'!$C$3:$H$229,6,FALSE),0)</f>
        <v>0</v>
      </c>
      <c r="CR477" s="1700">
        <f>IFERROR(VLOOKUP($A477,'2007'!$C$3:$M$238,7,FALSE),0)</f>
        <v>0</v>
      </c>
      <c r="CS477" s="1691">
        <f>IFERROR(VLOOKUP($A477,'2007'!$C$3:$M$238,8,FALSE),0)</f>
        <v>0</v>
      </c>
      <c r="CT477" s="1691">
        <f>IFERROR(VLOOKUP($A477,'2007'!$C$3:$M$238,9,FALSE),0)</f>
        <v>0</v>
      </c>
      <c r="CU477" s="1691">
        <f>IFERROR(VLOOKUP($A477,'2007'!$C$3:$M$238,10,FALSE),0)</f>
        <v>0</v>
      </c>
      <c r="CV477" s="1740">
        <f>IFERROR(VLOOKUP($A477,'2007'!$C$3:$M$238,11,FALSE),0)</f>
        <v>0</v>
      </c>
      <c r="CW477" s="1700">
        <f>IFERROR(VLOOKUP($A477,'2006'!$A$2:$F$200,2,FALSE),0)</f>
        <v>0</v>
      </c>
      <c r="CX477" s="1691">
        <f>IFERROR(VLOOKUP($A477,'2006'!$A$2:$F$200,4,FALSE),0)</f>
        <v>0</v>
      </c>
      <c r="CY477" s="1691">
        <f>IFERROR(VLOOKUP($A477,'2006'!$A$2:$F$200,5,FALSE),0)</f>
        <v>0</v>
      </c>
      <c r="CZ477" s="1740">
        <f>IFERROR(VLOOKUP($A477,'2006'!$A$2:$F$200,6,FALSE),0)</f>
        <v>0</v>
      </c>
      <c r="DA477" s="1700">
        <f>IFERROR(VLOOKUP($A477,'2005'!$C$3:$M$205,8,FALSE),0)</f>
        <v>0</v>
      </c>
      <c r="DB477" s="1691">
        <f>IFERROR(VLOOKUP($A477,'2005'!$C$3:$M$205,9,FALSE),0)</f>
        <v>0</v>
      </c>
      <c r="DC477" s="1691">
        <f>IFERROR(VLOOKUP($A477,'2005'!$C$3:$M$205,10,FALSE),0)</f>
        <v>0</v>
      </c>
      <c r="DD477" s="1740">
        <f>IFERROR(VLOOKUP($A477,'2005'!$C$3:$M$205,11,FALSE),0)</f>
        <v>0</v>
      </c>
      <c r="DE477" s="1700">
        <f>IFERROR(VLOOKUP($A477,'2004'!$C$3:$M$213,8,FALSE),0)</f>
        <v>0</v>
      </c>
      <c r="DF477" s="1691">
        <f>IFERROR(VLOOKUP($A477,'2004'!$C$3:$M$213,9,FALSE),0)</f>
        <v>0</v>
      </c>
      <c r="DG477" s="1691">
        <f>IFERROR(VLOOKUP($A477,'2004'!$C$3:$M$213,10,FALSE),0)</f>
        <v>0</v>
      </c>
      <c r="DH477" s="1740">
        <f>IFERROR(VLOOKUP($A477,'2004'!$C$3:$M$213,11,FALSE),0)</f>
        <v>0</v>
      </c>
      <c r="DI477" s="1700">
        <f>IFERROR(VLOOKUP($A477,'2003'!$C$3:$Q$214,12,FALSE),0)</f>
        <v>0</v>
      </c>
      <c r="DJ477" s="1691">
        <f>IFERROR(VLOOKUP($A477,'2003'!$C$3:$Q$214,13,FALSE),0)</f>
        <v>0</v>
      </c>
      <c r="DK477" s="1691">
        <f>IFERROR(VLOOKUP($A477,'2003'!$C$3:$Q$214,14,FALSE),0)</f>
        <v>0</v>
      </c>
      <c r="DL477" s="1740">
        <f>IFERROR(VLOOKUP($A477,'2003'!$C$3:$Q$214,15,FALSE),0)</f>
        <v>0</v>
      </c>
      <c r="DM477" s="1700">
        <f>IFERROR(VLOOKUP($A477,'2002'!$D$3:$R$214,12,FALSE),0)</f>
        <v>72</v>
      </c>
      <c r="DN477" s="1691">
        <f>IFERROR(VLOOKUP($A477,'2002'!$D$3:$R$214,13,FALSE),0)</f>
        <v>41</v>
      </c>
      <c r="DO477" s="1691">
        <f>IFERROR(VLOOKUP($A477,'2002'!$D$3:$R$214,14,FALSE),0)</f>
        <v>1</v>
      </c>
      <c r="DP477" s="1788">
        <f>IFERROR(VLOOKUP($A477,'2002'!$D$3:$R$214,15,FALSE),0)</f>
        <v>0.56944444444444442</v>
      </c>
      <c r="DQ477" s="1700">
        <f>IFERROR(VLOOKUP($A477,'Pre 2002'!$C$3:$CK$382,84,FALSE),0)</f>
        <v>0</v>
      </c>
      <c r="DR477" s="1695">
        <f>IFERROR(VLOOKUP($A477,'Pre 2002'!$C$3:$CK$382,85,FALSE),0)</f>
        <v>0</v>
      </c>
      <c r="DS477" s="1695">
        <f>IFERROR(VLOOKUP($A477,'Pre 2002'!$C$3:$CK$382,86,FALSE),0)</f>
        <v>0</v>
      </c>
      <c r="DT477" s="1790">
        <f>IFERROR(VLOOKUP($A477,'Pre 2002'!$C$3:$CK$382,87,FALSE),0)</f>
        <v>0</v>
      </c>
      <c r="DU477" s="1741">
        <f>IFERROR(VLOOKUP(A477,'Pre 2002'!$C$3:$CG$382,83,FALSE),0)</f>
        <v>0</v>
      </c>
    </row>
    <row r="478" spans="1:125">
      <c r="A478" s="1778" t="s">
        <v>1304</v>
      </c>
      <c r="B478" s="1562">
        <f t="shared" si="176"/>
        <v>248</v>
      </c>
      <c r="C478" s="1562">
        <f t="shared" si="177"/>
        <v>141</v>
      </c>
      <c r="D478" s="1562">
        <f t="shared" si="178"/>
        <v>1</v>
      </c>
      <c r="E478" s="1563">
        <f t="shared" si="179"/>
        <v>0.56854838709677424</v>
      </c>
      <c r="F478" s="1786">
        <f t="shared" si="180"/>
        <v>4</v>
      </c>
      <c r="G478" s="1595">
        <v>2009</v>
      </c>
      <c r="H478" s="1567">
        <f t="shared" si="190"/>
        <v>4</v>
      </c>
      <c r="I478" s="1734">
        <f t="shared" si="191"/>
        <v>248</v>
      </c>
      <c r="J478" s="1734">
        <f t="shared" si="192"/>
        <v>141</v>
      </c>
      <c r="K478" s="1734">
        <f t="shared" si="192"/>
        <v>1</v>
      </c>
      <c r="L478" s="1806">
        <f t="shared" si="193"/>
        <v>0.56854838709677424</v>
      </c>
      <c r="O478" s="1700">
        <f>IFERROR(VLOOKUP($A478,'2022'!$B$2:$K$174,3,FALSE),0)</f>
        <v>0</v>
      </c>
      <c r="P478" s="1858">
        <f>IFERROR(VLOOKUP($A478,'2022'!$B$2:$K$174,4,FALSE),0)</f>
        <v>0</v>
      </c>
      <c r="Q478" s="1858">
        <f>IFERROR(VLOOKUP($A478,'2022'!$B$2:$K$174,5,FALSE),0)</f>
        <v>0</v>
      </c>
      <c r="R478" s="1858">
        <f>IFERROR(VLOOKUP($A478,'2022'!$B$2:$K$174,8,FALSE),0)</f>
        <v>0</v>
      </c>
      <c r="S478" s="1740">
        <f>IFERROR(VLOOKUP($A478,'2022'!$B$2:$K$174,10,FALSE),0)</f>
        <v>0</v>
      </c>
      <c r="T478" s="1700">
        <f>IFERROR(VLOOKUP($A478,'2021'!$B$2:$K$174,3,FALSE),0)</f>
        <v>0</v>
      </c>
      <c r="U478" s="1843">
        <f>IFERROR(VLOOKUP($A478,'2021'!$B$2:$K$174,4,FALSE),0)</f>
        <v>0</v>
      </c>
      <c r="V478" s="1843">
        <f>IFERROR(VLOOKUP($A478,'2021'!$B$2:$K$174,5,FALSE),0)</f>
        <v>0</v>
      </c>
      <c r="W478" s="1843">
        <f>IFERROR(VLOOKUP($A478,'2021'!$B$2:$K$174,8,FALSE),0)</f>
        <v>0</v>
      </c>
      <c r="X478" s="1740">
        <f>IFERROR(VLOOKUP($A478,'2021'!$B$2:$K$174,10,FALSE),0)</f>
        <v>0</v>
      </c>
      <c r="Y478" s="1700">
        <f>IFERROR(VLOOKUP($A478,'2020'!$B$2:$K$170,3,FALSE),0)</f>
        <v>0</v>
      </c>
      <c r="Z478" s="1829">
        <f>IFERROR(VLOOKUP($A478,'2020'!$B$2:$K$170,4,FALSE),0)</f>
        <v>0</v>
      </c>
      <c r="AA478" s="1829">
        <f>IFERROR(VLOOKUP($A478,'2020'!$B$2:$K$170,5,FALSE),0)</f>
        <v>0</v>
      </c>
      <c r="AB478" s="1829">
        <f>IFERROR(VLOOKUP($A478,'2020'!$B$2:$K$170,8,FALSE),0)</f>
        <v>0</v>
      </c>
      <c r="AC478" s="1740">
        <f>IFERROR(VLOOKUP($A478,'2020'!$B$2:$K$170,10,FALSE),0)</f>
        <v>0</v>
      </c>
      <c r="AD478" s="1700">
        <f>IFERROR(VLOOKUP($A478,'2019'!$B$2:$K$170,3,FALSE),0)</f>
        <v>0</v>
      </c>
      <c r="AE478" s="1823">
        <f>IFERROR(VLOOKUP($A478,'2019'!$B$2:$K$170,4,FALSE),0)</f>
        <v>0</v>
      </c>
      <c r="AF478" s="1823">
        <f>IFERROR(VLOOKUP($A478,'2019'!$B$2:$K$170,5,FALSE),0)</f>
        <v>0</v>
      </c>
      <c r="AG478" s="1823">
        <f>IFERROR(VLOOKUP($A478,'2019'!$B$2:$K$170,8,FALSE),0)</f>
        <v>0</v>
      </c>
      <c r="AH478" s="1740">
        <f>IFERROR(VLOOKUP($A478,'2019'!$B$2:$K$170,10,FALSE),0)</f>
        <v>0</v>
      </c>
      <c r="AI478" s="1700">
        <f>IFERROR(VLOOKUP($A478,'2018'!$B$2:$K$170,3,FALSE),0)</f>
        <v>0</v>
      </c>
      <c r="AJ478" s="1821">
        <f>IFERROR(VLOOKUP($A478,'2018'!$B$2:$K$170,4,FALSE),0)</f>
        <v>0</v>
      </c>
      <c r="AK478" s="1821">
        <f>IFERROR(VLOOKUP($A478,'2018'!$B$2:$K$170,5,FALSE),0)</f>
        <v>0</v>
      </c>
      <c r="AL478" s="1821">
        <f>IFERROR(VLOOKUP($A478,'2018'!$B$2:$K$170,8,FALSE),0)</f>
        <v>0</v>
      </c>
      <c r="AM478" s="1740">
        <f>IFERROR(VLOOKUP($A478,'2018'!$B$2:$K$170,10,FALSE),0)</f>
        <v>0</v>
      </c>
      <c r="AN478" s="1700">
        <f>IFERROR(VLOOKUP($A478,'2017'!$B$2:$J$163,2,FALSE),0)</f>
        <v>0</v>
      </c>
      <c r="AO478" s="1815">
        <f>IFERROR(VLOOKUP($A478,'2017'!$B$2:$J$163,3,FALSE),0)</f>
        <v>0</v>
      </c>
      <c r="AP478" s="1815">
        <f>IFERROR(VLOOKUP($A478,'2017'!$B$2:$J$163,4,FALSE),0)</f>
        <v>0</v>
      </c>
      <c r="AQ478" s="1815">
        <f>IFERROR(VLOOKUP($A478,'2017'!$B$2:$J$163,7,FALSE),0)</f>
        <v>0</v>
      </c>
      <c r="AR478" s="1740">
        <f>IFERROR(VLOOKUP($A478,'2017'!$B$2:$J$163,9,FALSE),0)</f>
        <v>0</v>
      </c>
      <c r="AS478" s="1700">
        <f>IFERROR(VLOOKUP($A478,'2016'!$B$2:$K$165,3,FALSE),0)</f>
        <v>0</v>
      </c>
      <c r="AT478" s="1796">
        <f>IFERROR(VLOOKUP($A478,'2016'!$B$2:$K$165,4,FALSE),0)</f>
        <v>0</v>
      </c>
      <c r="AU478" s="1796">
        <f>IFERROR(VLOOKUP($A478,'2016'!$B$2:$K$165,5,FALSE),0)</f>
        <v>0</v>
      </c>
      <c r="AV478" s="1796">
        <f>IFERROR(VLOOKUP($A478,'2016'!$B$2:$K$165,8,FALSE),0)</f>
        <v>0</v>
      </c>
      <c r="AW478" s="1740">
        <f>IFERROR(VLOOKUP($A478,'2016'!$B$2:$K$165,10,FALSE),0)</f>
        <v>0</v>
      </c>
      <c r="AX478" s="1700">
        <f>IFERROR(VLOOKUP($A478,'2015'!$B$2:$K$165,3,FALSE),0)</f>
        <v>0</v>
      </c>
      <c r="AY478" s="1695">
        <f>IFERROR(VLOOKUP($A478,'2015'!$B$2:$K$165,4,FALSE),0)</f>
        <v>0</v>
      </c>
      <c r="AZ478" s="1695">
        <f>IFERROR(VLOOKUP($A478,'2015'!$B$2:$K$165,5,FALSE),0)</f>
        <v>0</v>
      </c>
      <c r="BA478" s="1695">
        <f>IFERROR(VLOOKUP($A478,'2015'!$B$2:$K$165,8,FALSE),0)</f>
        <v>0</v>
      </c>
      <c r="BB478" s="1740">
        <f>IFERROR(VLOOKUP($A478,'2015'!$B$2:$K$165,10,FALSE),0)</f>
        <v>0</v>
      </c>
      <c r="BC478" s="1700">
        <f>IFERROR(VLOOKUP($A478,'2014'!$B$2:$K$157,3,FALSE),0)</f>
        <v>0</v>
      </c>
      <c r="BD478" s="1691">
        <f>IFERROR(VLOOKUP($A478,'2014'!$B$2:$K$157,4,FALSE),0)</f>
        <v>0</v>
      </c>
      <c r="BE478" s="1691">
        <f>IFERROR(VLOOKUP($A478,'2014'!$B$2:$K$157,5,FALSE),0)</f>
        <v>0</v>
      </c>
      <c r="BF478" s="1691">
        <f>IFERROR(VLOOKUP($A478,'2014'!$B$2:$K$157,8,FALSE),0)</f>
        <v>0</v>
      </c>
      <c r="BG478" s="1740">
        <f>IFERROR(VLOOKUP($A478,'2014'!$B$2:$K$157,10,FALSE),0)</f>
        <v>0</v>
      </c>
      <c r="BH478" s="1700">
        <f>IFERROR(VLOOKUP($A478,'2013'!$D$4:$I$249,2,FALSE),0)</f>
        <v>0</v>
      </c>
      <c r="BI478" s="1691">
        <f>IFERROR(VLOOKUP($A478,'2013'!$D$4:$I$249,3,FALSE),0)</f>
        <v>0</v>
      </c>
      <c r="BJ478" s="1691">
        <f>IFERROR(VLOOKUP($A478,'2013'!$D$4:$I$249,4,FALSE),0)</f>
        <v>0</v>
      </c>
      <c r="BK478" s="1691">
        <f>IFERROR(VLOOKUP($A478,'2013'!$D$4:$I$249,5,FALSE),0)</f>
        <v>0</v>
      </c>
      <c r="BL478" s="1740">
        <f>IFERROR(VLOOKUP($A478,'2013'!$D$4:$I$249,6,FALSE),0)</f>
        <v>0</v>
      </c>
      <c r="BM478" s="1737">
        <f>IFERROR(VLOOKUP($A478,'2012'!$D$3:$O$172,2,FALSE),0)</f>
        <v>248</v>
      </c>
      <c r="BN478" s="1691">
        <f>IFERROR(VLOOKUP($A478,'2012'!$D$3:$O$172,3,FALSE),0)</f>
        <v>141</v>
      </c>
      <c r="BO478" s="1743">
        <f>IFERROR(VLOOKUP($A478,'2012'!$D$3:$O$172,4,FALSE),0)</f>
        <v>1</v>
      </c>
      <c r="BP478" s="1700">
        <f>IFERROR(VLOOKUP($A478,'2012'!$D$3:$O$172,5,FALSE),0)</f>
        <v>73</v>
      </c>
      <c r="BQ478" s="1691">
        <f>IFERROR(VLOOKUP($A478,'2012'!$D$3:$O$172,6,FALSE),0)</f>
        <v>27</v>
      </c>
      <c r="BR478" s="1691">
        <f>IFERROR(VLOOKUP($A478,'2012'!$D$3:$O$172,7,FALSE),0)</f>
        <v>39</v>
      </c>
      <c r="BS478" s="1691">
        <f>IFERROR(VLOOKUP($A478,'2012'!$D$3:$O$172,8,FALSE),0)</f>
        <v>0</v>
      </c>
      <c r="BT478" s="1740">
        <f>IFERROR(VLOOKUP($A478,'2012'!$D$3:$O$172,9,FALSE),0)</f>
        <v>0.53424657534246578</v>
      </c>
      <c r="BU478" s="1737">
        <f>IFERROR(VLOOKUP($A478,'2012'!$D$3:$O$172,10,FALSE),0)</f>
        <v>175</v>
      </c>
      <c r="BV478" s="1691">
        <f>IFERROR(VLOOKUP($A478,'2012'!$D$3:$O$172,11,FALSE),0)</f>
        <v>102</v>
      </c>
      <c r="BW478" s="1743">
        <f>IFERROR(VLOOKUP($A478,'2012'!$D$3:$O$172,12,FALSE),0)</f>
        <v>1</v>
      </c>
      <c r="BX478" s="1700">
        <f>IFERROR(VLOOKUP($A478,'2011'!$D$4:$I$251,2,FALSE),0)</f>
        <v>70</v>
      </c>
      <c r="BY478" s="1691">
        <f>IFERROR(VLOOKUP($A478,'2011'!$D$4:$I$251,3,FALSE),0)</f>
        <v>27</v>
      </c>
      <c r="BZ478" s="1691">
        <f>IFERROR(VLOOKUP($A478,'2011'!$D$4:$I$251,4,FALSE),0)</f>
        <v>37</v>
      </c>
      <c r="CA478" s="1691">
        <f>IFERROR(VLOOKUP($A478,'2011'!$D$4:$I$251,5,FALSE),0)</f>
        <v>0</v>
      </c>
      <c r="CB478" s="1740">
        <f>IFERROR(VLOOKUP($A478,'2011'!$D$4:$I$251,6,FALSE),0)</f>
        <v>0.52857142857142858</v>
      </c>
      <c r="CC478" s="1700">
        <f>IFERROR(VLOOKUP($A478,'2010'!$C$3:$H$234,2,FALSE),0)</f>
        <v>58</v>
      </c>
      <c r="CD478" s="1691">
        <f>IFERROR(VLOOKUP($A478,'2010'!$C$3:$H$234,3,FALSE),0)</f>
        <v>18</v>
      </c>
      <c r="CE478" s="1691">
        <f>IFERROR(VLOOKUP($A478,'2010'!$C$3:$H$234,4,FALSE),0)</f>
        <v>36</v>
      </c>
      <c r="CF478" s="1691">
        <f>IFERROR(VLOOKUP($A478,'2010'!$C$3:$H$234,5,FALSE),0)</f>
        <v>0</v>
      </c>
      <c r="CG478" s="1740">
        <f>IFERROR(VLOOKUP($A478,'2010'!$C$3:$H$234,6,FALSE),0)</f>
        <v>0.62068965517241381</v>
      </c>
      <c r="CH478" s="1700">
        <f>IFERROR(VLOOKUP($A478,'2009'!$C$3:$H$242,2,FALSE),0)</f>
        <v>47</v>
      </c>
      <c r="CI478" s="1691">
        <f>IFERROR(VLOOKUP($A478,'2009'!$C$3:$H$242,3,FALSE),0)</f>
        <v>16</v>
      </c>
      <c r="CJ478" s="1691">
        <f>IFERROR(VLOOKUP($A478,'2009'!$C$3:$H$242,4,FALSE),0)</f>
        <v>29</v>
      </c>
      <c r="CK478" s="1691">
        <f>IFERROR(VLOOKUP($A478,'2009'!$C$3:$H$242,5,FALSE),0)</f>
        <v>1</v>
      </c>
      <c r="CL478" s="1740">
        <f>IFERROR(VLOOKUP($A478,'2009'!$C$3:$H$242,6,FALSE),0)</f>
        <v>0.61702127659574468</v>
      </c>
      <c r="CM478" s="1700">
        <f>IFERROR(VLOOKUP($A478,'2008'!$C$3:$H$229,2,FALSE),0)</f>
        <v>0</v>
      </c>
      <c r="CN478" s="1691">
        <f>IFERROR(VLOOKUP($A478,'2008'!$C$3:$H$229,3,FALSE),0)</f>
        <v>0</v>
      </c>
      <c r="CO478" s="1691">
        <f>IFERROR(VLOOKUP($A478,'2008'!$C$3:$H$229,4,FALSE),0)</f>
        <v>0</v>
      </c>
      <c r="CP478" s="1691">
        <f>IFERROR(VLOOKUP($A478,'2008'!$C$3:$H$229,5,FALSE),0)</f>
        <v>0</v>
      </c>
      <c r="CQ478" s="1740">
        <f>IFERROR(VLOOKUP($A478,'2008'!$C$3:$H$229,6,FALSE),0)</f>
        <v>0</v>
      </c>
      <c r="CR478" s="1700">
        <f>IFERROR(VLOOKUP($A478,'2007'!$C$3:$M$238,7,FALSE),0)</f>
        <v>0</v>
      </c>
      <c r="CS478" s="1691">
        <f>IFERROR(VLOOKUP($A478,'2007'!$C$3:$M$238,8,FALSE),0)</f>
        <v>0</v>
      </c>
      <c r="CT478" s="1691">
        <f>IFERROR(VLOOKUP($A478,'2007'!$C$3:$M$238,9,FALSE),0)</f>
        <v>0</v>
      </c>
      <c r="CU478" s="1691">
        <f>IFERROR(VLOOKUP($A478,'2007'!$C$3:$M$238,10,FALSE),0)</f>
        <v>0</v>
      </c>
      <c r="CV478" s="1740">
        <f>IFERROR(VLOOKUP($A478,'2007'!$C$3:$M$238,11,FALSE),0)</f>
        <v>0</v>
      </c>
      <c r="CW478" s="1700">
        <f>IFERROR(VLOOKUP($A478,'2006'!$A$2:$F$200,2,FALSE),0)</f>
        <v>0</v>
      </c>
      <c r="CX478" s="1691">
        <f>IFERROR(VLOOKUP($A478,'2006'!$A$2:$F$200,4,FALSE),0)</f>
        <v>0</v>
      </c>
      <c r="CY478" s="1691">
        <f>IFERROR(VLOOKUP($A478,'2006'!$A$2:$F$200,5,FALSE),0)</f>
        <v>0</v>
      </c>
      <c r="CZ478" s="1740">
        <f>IFERROR(VLOOKUP($A478,'2006'!$A$2:$F$200,6,FALSE),0)</f>
        <v>0</v>
      </c>
      <c r="DA478" s="1700">
        <f>IFERROR(VLOOKUP($A478,'2005'!$C$3:$M$205,8,FALSE),0)</f>
        <v>0</v>
      </c>
      <c r="DB478" s="1691">
        <f>IFERROR(VLOOKUP($A478,'2005'!$C$3:$M$205,9,FALSE),0)</f>
        <v>0</v>
      </c>
      <c r="DC478" s="1691">
        <f>IFERROR(VLOOKUP($A478,'2005'!$C$3:$M$205,10,FALSE),0)</f>
        <v>0</v>
      </c>
      <c r="DD478" s="1740">
        <f>IFERROR(VLOOKUP($A478,'2005'!$C$3:$M$205,11,FALSE),0)</f>
        <v>0</v>
      </c>
      <c r="DE478" s="1700">
        <f>IFERROR(VLOOKUP($A478,'2004'!$C$3:$M$213,8,FALSE),0)</f>
        <v>0</v>
      </c>
      <c r="DF478" s="1691">
        <f>IFERROR(VLOOKUP($A478,'2004'!$C$3:$M$213,9,FALSE),0)</f>
        <v>0</v>
      </c>
      <c r="DG478" s="1691">
        <f>IFERROR(VLOOKUP($A478,'2004'!$C$3:$M$213,10,FALSE),0)</f>
        <v>0</v>
      </c>
      <c r="DH478" s="1740">
        <f>IFERROR(VLOOKUP($A478,'2004'!$C$3:$M$213,11,FALSE),0)</f>
        <v>0</v>
      </c>
      <c r="DI478" s="1700">
        <f>IFERROR(VLOOKUP($A478,'2003'!$C$3:$Q$214,12,FALSE),0)</f>
        <v>0</v>
      </c>
      <c r="DJ478" s="1691">
        <f>IFERROR(VLOOKUP($A478,'2003'!$C$3:$Q$214,13,FALSE),0)</f>
        <v>0</v>
      </c>
      <c r="DK478" s="1691">
        <f>IFERROR(VLOOKUP($A478,'2003'!$C$3:$Q$214,14,FALSE),0)</f>
        <v>0</v>
      </c>
      <c r="DL478" s="1740">
        <f>IFERROR(VLOOKUP($A478,'2003'!$C$3:$Q$214,15,FALSE),0)</f>
        <v>0</v>
      </c>
      <c r="DM478" s="1700">
        <f>IFERROR(VLOOKUP($A478,'2002'!$D$3:$R$214,12,FALSE),0)</f>
        <v>0</v>
      </c>
      <c r="DN478" s="1691">
        <f>IFERROR(VLOOKUP($A478,'2002'!$D$3:$R$214,13,FALSE),0)</f>
        <v>0</v>
      </c>
      <c r="DO478" s="1691">
        <f>IFERROR(VLOOKUP($A478,'2002'!$D$3:$R$214,14,FALSE),0)</f>
        <v>0</v>
      </c>
      <c r="DP478" s="1788">
        <f>IFERROR(VLOOKUP($A478,'2002'!$D$3:$R$214,15,FALSE),0)</f>
        <v>0</v>
      </c>
      <c r="DQ478" s="1700">
        <f>IFERROR(VLOOKUP($A478,'Pre 2002'!$C$3:$CK$382,84,FALSE),0)</f>
        <v>0</v>
      </c>
      <c r="DR478" s="1695">
        <f>IFERROR(VLOOKUP($A478,'Pre 2002'!$C$3:$CK$382,85,FALSE),0)</f>
        <v>0</v>
      </c>
      <c r="DS478" s="1695">
        <f>IFERROR(VLOOKUP($A478,'Pre 2002'!$C$3:$CK$382,86,FALSE),0)</f>
        <v>0</v>
      </c>
      <c r="DT478" s="1790">
        <f>IFERROR(VLOOKUP($A478,'Pre 2002'!$C$3:$CK$382,87,FALSE),0)</f>
        <v>0</v>
      </c>
      <c r="DU478" s="1741">
        <f>IFERROR(VLOOKUP(A478,'Pre 2002'!$C$3:$CG$382,83,FALSE),0)</f>
        <v>0</v>
      </c>
    </row>
    <row r="479" spans="1:125">
      <c r="A479" s="1778" t="s">
        <v>1955</v>
      </c>
      <c r="B479" s="1562">
        <f t="shared" si="176"/>
        <v>66</v>
      </c>
      <c r="C479" s="1562">
        <f t="shared" si="177"/>
        <v>37</v>
      </c>
      <c r="D479" s="1562">
        <f t="shared" si="178"/>
        <v>1</v>
      </c>
      <c r="E479" s="1563">
        <f t="shared" si="179"/>
        <v>0.56060606060606055</v>
      </c>
      <c r="F479" s="1786">
        <f t="shared" si="180"/>
        <v>3</v>
      </c>
      <c r="G479" s="1595" t="s">
        <v>2159</v>
      </c>
      <c r="H479" s="1567">
        <f t="shared" si="190"/>
        <v>3</v>
      </c>
      <c r="I479" s="1734">
        <f t="shared" si="191"/>
        <v>66</v>
      </c>
      <c r="J479" s="1734">
        <f t="shared" si="192"/>
        <v>37</v>
      </c>
      <c r="K479" s="1734">
        <f t="shared" si="192"/>
        <v>1</v>
      </c>
      <c r="L479" s="1806">
        <f t="shared" si="193"/>
        <v>0.56060606060606055</v>
      </c>
      <c r="M479" s="1751"/>
      <c r="N479" s="1751"/>
      <c r="O479" s="1700">
        <f>IFERROR(VLOOKUP($A479,'2022'!$B$2:$K$174,3,FALSE),0)</f>
        <v>0</v>
      </c>
      <c r="P479" s="1858">
        <f>IFERROR(VLOOKUP($A479,'2022'!$B$2:$K$174,4,FALSE),0)</f>
        <v>0</v>
      </c>
      <c r="Q479" s="1858">
        <f>IFERROR(VLOOKUP($A479,'2022'!$B$2:$K$174,5,FALSE),0)</f>
        <v>0</v>
      </c>
      <c r="R479" s="1858">
        <f>IFERROR(VLOOKUP($A479,'2022'!$B$2:$K$174,8,FALSE),0)</f>
        <v>0</v>
      </c>
      <c r="S479" s="1740">
        <f>IFERROR(VLOOKUP($A479,'2022'!$B$2:$K$174,10,FALSE),0)</f>
        <v>0</v>
      </c>
      <c r="T479" s="1700">
        <f>IFERROR(VLOOKUP($A479,'2021'!$B$2:$K$174,3,FALSE),0)</f>
        <v>0</v>
      </c>
      <c r="U479" s="1843">
        <f>IFERROR(VLOOKUP($A479,'2021'!$B$2:$K$174,4,FALSE),0)</f>
        <v>0</v>
      </c>
      <c r="V479" s="1843">
        <f>IFERROR(VLOOKUP($A479,'2021'!$B$2:$K$174,5,FALSE),0)</f>
        <v>0</v>
      </c>
      <c r="W479" s="1843">
        <f>IFERROR(VLOOKUP($A479,'2021'!$B$2:$K$174,8,FALSE),0)</f>
        <v>0</v>
      </c>
      <c r="X479" s="1740">
        <f>IFERROR(VLOOKUP($A479,'2021'!$B$2:$K$174,10,FALSE),0)</f>
        <v>0</v>
      </c>
      <c r="Y479" s="1700">
        <f>IFERROR(VLOOKUP($A479,'2020'!$B$2:$K$170,3,FALSE),0)</f>
        <v>0</v>
      </c>
      <c r="Z479" s="1829">
        <f>IFERROR(VLOOKUP($A479,'2020'!$B$2:$K$170,4,FALSE),0)</f>
        <v>0</v>
      </c>
      <c r="AA479" s="1829">
        <f>IFERROR(VLOOKUP($A479,'2020'!$B$2:$K$170,5,FALSE),0)</f>
        <v>0</v>
      </c>
      <c r="AB479" s="1829">
        <f>IFERROR(VLOOKUP($A479,'2020'!$B$2:$K$170,8,FALSE),0)</f>
        <v>0</v>
      </c>
      <c r="AC479" s="1740">
        <f>IFERROR(VLOOKUP($A479,'2020'!$B$2:$K$170,10,FALSE),0)</f>
        <v>0</v>
      </c>
      <c r="AD479" s="1700">
        <f>IFERROR(VLOOKUP($A479,'2019'!$B$2:$K$170,3,FALSE),0)</f>
        <v>0</v>
      </c>
      <c r="AE479" s="1823">
        <f>IFERROR(VLOOKUP($A479,'2019'!$B$2:$K$170,4,FALSE),0)</f>
        <v>0</v>
      </c>
      <c r="AF479" s="1823">
        <f>IFERROR(VLOOKUP($A479,'2019'!$B$2:$K$170,5,FALSE),0)</f>
        <v>0</v>
      </c>
      <c r="AG479" s="1823">
        <f>IFERROR(VLOOKUP($A479,'2019'!$B$2:$K$170,8,FALSE),0)</f>
        <v>0</v>
      </c>
      <c r="AH479" s="1740">
        <f>IFERROR(VLOOKUP($A479,'2019'!$B$2:$K$170,10,FALSE),0)</f>
        <v>0</v>
      </c>
      <c r="AI479" s="1700">
        <f>IFERROR(VLOOKUP($A479,'2018'!$B$2:$K$170,3,FALSE),0)</f>
        <v>0</v>
      </c>
      <c r="AJ479" s="1821">
        <f>IFERROR(VLOOKUP($A479,'2018'!$B$2:$K$170,4,FALSE),0)</f>
        <v>0</v>
      </c>
      <c r="AK479" s="1821">
        <f>IFERROR(VLOOKUP($A479,'2018'!$B$2:$K$170,5,FALSE),0)</f>
        <v>0</v>
      </c>
      <c r="AL479" s="1821">
        <f>IFERROR(VLOOKUP($A479,'2018'!$B$2:$K$170,8,FALSE),0)</f>
        <v>0</v>
      </c>
      <c r="AM479" s="1740">
        <f>IFERROR(VLOOKUP($A479,'2018'!$B$2:$K$170,10,FALSE),0)</f>
        <v>0</v>
      </c>
      <c r="AN479" s="1700">
        <f>IFERROR(VLOOKUP($A479,'2017'!$B$2:$J$163,2,FALSE),0)</f>
        <v>0</v>
      </c>
      <c r="AO479" s="1815">
        <f>IFERROR(VLOOKUP($A479,'2017'!$B$2:$J$163,3,FALSE),0)</f>
        <v>0</v>
      </c>
      <c r="AP479" s="1815">
        <f>IFERROR(VLOOKUP($A479,'2017'!$B$2:$J$163,4,FALSE),0)</f>
        <v>0</v>
      </c>
      <c r="AQ479" s="1815">
        <f>IFERROR(VLOOKUP($A479,'2017'!$B$2:$J$163,7,FALSE),0)</f>
        <v>0</v>
      </c>
      <c r="AR479" s="1740">
        <f>IFERROR(VLOOKUP($A479,'2017'!$B$2:$J$163,9,FALSE),0)</f>
        <v>0</v>
      </c>
      <c r="AS479" s="1700">
        <f>IFERROR(VLOOKUP($A479,'2016'!$B$2:$K$165,3,FALSE),0)</f>
        <v>0</v>
      </c>
      <c r="AT479" s="1796">
        <f>IFERROR(VLOOKUP($A479,'2016'!$B$2:$K$165,4,FALSE),0)</f>
        <v>0</v>
      </c>
      <c r="AU479" s="1796">
        <f>IFERROR(VLOOKUP($A479,'2016'!$B$2:$K$165,5,FALSE),0)</f>
        <v>0</v>
      </c>
      <c r="AV479" s="1796">
        <f>IFERROR(VLOOKUP($A479,'2016'!$B$2:$K$165,8,FALSE),0)</f>
        <v>0</v>
      </c>
      <c r="AW479" s="1740">
        <f>IFERROR(VLOOKUP($A479,'2016'!$B$2:$K$165,10,FALSE),0)</f>
        <v>0</v>
      </c>
      <c r="AX479" s="1700">
        <f>IFERROR(VLOOKUP($A479,'2015'!$B$2:$K$165,3,FALSE),0)</f>
        <v>0</v>
      </c>
      <c r="AY479" s="1695">
        <f>IFERROR(VLOOKUP($A479,'2015'!$B$2:$K$165,4,FALSE),0)</f>
        <v>0</v>
      </c>
      <c r="AZ479" s="1695">
        <f>IFERROR(VLOOKUP($A479,'2015'!$B$2:$K$165,5,FALSE),0)</f>
        <v>0</v>
      </c>
      <c r="BA479" s="1695">
        <f>IFERROR(VLOOKUP($A479,'2015'!$B$2:$K$165,8,FALSE),0)</f>
        <v>0</v>
      </c>
      <c r="BB479" s="1740">
        <f>IFERROR(VLOOKUP($A479,'2015'!$B$2:$K$165,10,FALSE),0)</f>
        <v>0</v>
      </c>
      <c r="BC479" s="1700">
        <f>IFERROR(VLOOKUP($A479,'2014'!$B$2:$K$157,3,FALSE),0)</f>
        <v>0</v>
      </c>
      <c r="BD479" s="1691">
        <f>IFERROR(VLOOKUP($A479,'2014'!$B$2:$K$157,4,FALSE),0)</f>
        <v>0</v>
      </c>
      <c r="BE479" s="1691">
        <f>IFERROR(VLOOKUP($A479,'2014'!$B$2:$K$157,5,FALSE),0)</f>
        <v>0</v>
      </c>
      <c r="BF479" s="1691">
        <f>IFERROR(VLOOKUP($A479,'2014'!$B$2:$K$157,8,FALSE),0)</f>
        <v>0</v>
      </c>
      <c r="BG479" s="1740">
        <f>IFERROR(VLOOKUP($A479,'2014'!$B$2:$K$157,10,FALSE),0)</f>
        <v>0</v>
      </c>
      <c r="BH479" s="1700">
        <f>IFERROR(VLOOKUP($A479,'2013'!$D$4:$I$249,2,FALSE),0)</f>
        <v>0</v>
      </c>
      <c r="BI479" s="1691">
        <f>IFERROR(VLOOKUP($A479,'2013'!$D$4:$I$249,3,FALSE),0)</f>
        <v>0</v>
      </c>
      <c r="BJ479" s="1691">
        <f>IFERROR(VLOOKUP($A479,'2013'!$D$4:$I$249,4,FALSE),0)</f>
        <v>0</v>
      </c>
      <c r="BK479" s="1691">
        <f>IFERROR(VLOOKUP($A479,'2013'!$D$4:$I$249,5,FALSE),0)</f>
        <v>0</v>
      </c>
      <c r="BL479" s="1740">
        <f>IFERROR(VLOOKUP($A479,'2013'!$D$4:$I$249,6,FALSE),0)</f>
        <v>0</v>
      </c>
      <c r="BM479" s="1737">
        <f>IFERROR(VLOOKUP($A479,'2012'!$D$3:$O$172,2,FALSE),0)</f>
        <v>0</v>
      </c>
      <c r="BN479" s="1691">
        <f>IFERROR(VLOOKUP($A479,'2012'!$D$3:$O$172,3,FALSE),0)</f>
        <v>0</v>
      </c>
      <c r="BO479" s="1743">
        <f>IFERROR(VLOOKUP($A479,'2012'!$D$3:$O$172,4,FALSE),0)</f>
        <v>0</v>
      </c>
      <c r="BP479" s="1700">
        <f>IFERROR(VLOOKUP($A479,'2012'!$D$3:$O$172,5,FALSE),0)</f>
        <v>0</v>
      </c>
      <c r="BQ479" s="1691">
        <f>IFERROR(VLOOKUP($A479,'2012'!$D$3:$O$172,6,FALSE),0)</f>
        <v>0</v>
      </c>
      <c r="BR479" s="1691">
        <f>IFERROR(VLOOKUP($A479,'2012'!$D$3:$O$172,7,FALSE),0)</f>
        <v>0</v>
      </c>
      <c r="BS479" s="1691">
        <f>IFERROR(VLOOKUP($A479,'2012'!$D$3:$O$172,8,FALSE),0)</f>
        <v>0</v>
      </c>
      <c r="BT479" s="1740">
        <f>IFERROR(VLOOKUP($A479,'2012'!$D$3:$O$172,9,FALSE),0)</f>
        <v>0</v>
      </c>
      <c r="BX479" s="1700">
        <f>IFERROR(VLOOKUP($A479,'2011'!$D$4:$I$251,2,FALSE),0)</f>
        <v>0</v>
      </c>
      <c r="BY479" s="1691">
        <f>IFERROR(VLOOKUP($A479,'2011'!$D$4:$I$251,3,FALSE),0)</f>
        <v>0</v>
      </c>
      <c r="BZ479" s="1691">
        <f>IFERROR(VLOOKUP($A479,'2011'!$D$4:$I$251,4,FALSE),0)</f>
        <v>0</v>
      </c>
      <c r="CA479" s="1691">
        <f>IFERROR(VLOOKUP($A479,'2011'!$D$4:$I$251,5,FALSE),0)</f>
        <v>0</v>
      </c>
      <c r="CB479" s="1740">
        <f>IFERROR(VLOOKUP($A479,'2011'!$D$4:$I$251,6,FALSE),0)</f>
        <v>0</v>
      </c>
      <c r="CC479" s="1700">
        <f>IFERROR(VLOOKUP($A479,'2010'!$C$3:$H$234,2,FALSE),0)</f>
        <v>0</v>
      </c>
      <c r="CD479" s="1691">
        <f>IFERROR(VLOOKUP($A479,'2010'!$C$3:$H$234,3,FALSE),0)</f>
        <v>0</v>
      </c>
      <c r="CE479" s="1691">
        <f>IFERROR(VLOOKUP($A479,'2010'!$C$3:$H$234,4,FALSE),0)</f>
        <v>0</v>
      </c>
      <c r="CF479" s="1691">
        <f>IFERROR(VLOOKUP($A479,'2010'!$C$3:$H$234,5,FALSE),0)</f>
        <v>0</v>
      </c>
      <c r="CG479" s="1740">
        <f>IFERROR(VLOOKUP($A479,'2010'!$C$3:$H$234,6,FALSE),0)</f>
        <v>0</v>
      </c>
      <c r="CH479" s="1700">
        <f>IFERROR(VLOOKUP($A479,'2009'!$C$3:$H$242,2,FALSE),0)</f>
        <v>0</v>
      </c>
      <c r="CI479" s="1691">
        <f>IFERROR(VLOOKUP($A479,'2009'!$C$3:$H$242,3,FALSE),0)</f>
        <v>0</v>
      </c>
      <c r="CJ479" s="1691">
        <f>IFERROR(VLOOKUP($A479,'2009'!$C$3:$H$242,4,FALSE),0)</f>
        <v>0</v>
      </c>
      <c r="CK479" s="1691">
        <f>IFERROR(VLOOKUP($A479,'2009'!$C$3:$H$242,5,FALSE),0)</f>
        <v>0</v>
      </c>
      <c r="CL479" s="1740">
        <f>IFERROR(VLOOKUP($A479,'2009'!$C$3:$H$242,6,FALSE),0)</f>
        <v>0</v>
      </c>
      <c r="CM479" s="1700">
        <f>IFERROR(VLOOKUP($A479,'2008'!$C$3:$H$229,2,FALSE),0)</f>
        <v>0</v>
      </c>
      <c r="CN479" s="1691">
        <f>IFERROR(VLOOKUP($A479,'2008'!$C$3:$H$229,3,FALSE),0)</f>
        <v>0</v>
      </c>
      <c r="CO479" s="1691">
        <f>IFERROR(VLOOKUP($A479,'2008'!$C$3:$H$229,4,FALSE),0)</f>
        <v>0</v>
      </c>
      <c r="CP479" s="1691">
        <f>IFERROR(VLOOKUP($A479,'2008'!$C$3:$H$229,5,FALSE),0)</f>
        <v>0</v>
      </c>
      <c r="CQ479" s="1740">
        <f>IFERROR(VLOOKUP($A479,'2008'!$C$3:$H$229,6,FALSE),0)</f>
        <v>0</v>
      </c>
      <c r="CR479" s="1700">
        <f>IFERROR(VLOOKUP($A479,'2007'!$C$3:$M$238,7,FALSE),0)</f>
        <v>0</v>
      </c>
      <c r="CS479" s="1691">
        <f>IFERROR(VLOOKUP($A479,'2007'!$C$3:$M$238,8,FALSE),0)</f>
        <v>0</v>
      </c>
      <c r="CT479" s="1691">
        <f>IFERROR(VLOOKUP($A479,'2007'!$C$3:$M$238,9,FALSE),0)</f>
        <v>0</v>
      </c>
      <c r="CU479" s="1691">
        <f>IFERROR(VLOOKUP($A479,'2007'!$C$3:$M$238,10,FALSE),0)</f>
        <v>0</v>
      </c>
      <c r="CV479" s="1740">
        <f>IFERROR(VLOOKUP($A479,'2007'!$C$3:$M$238,11,FALSE),0)</f>
        <v>0</v>
      </c>
      <c r="CW479" s="1700">
        <f>IFERROR(VLOOKUP($A479,'2006'!$A$2:$F$200,2,FALSE),0)</f>
        <v>0</v>
      </c>
      <c r="CX479" s="1691">
        <f>IFERROR(VLOOKUP($A479,'2006'!$A$2:$F$200,4,FALSE),0)</f>
        <v>0</v>
      </c>
      <c r="CY479" s="1691">
        <f>IFERROR(VLOOKUP($A479,'2006'!$A$2:$F$200,5,FALSE),0)</f>
        <v>0</v>
      </c>
      <c r="CZ479" s="1740">
        <f>IFERROR(VLOOKUP($A479,'2006'!$A$2:$F$200,6,FALSE),0)</f>
        <v>0</v>
      </c>
      <c r="DA479" s="1700">
        <f>IFERROR(VLOOKUP($A479,'2005'!$C$3:$M$205,8,FALSE),0)</f>
        <v>0</v>
      </c>
      <c r="DB479" s="1691">
        <f>IFERROR(VLOOKUP($A479,'2005'!$C$3:$M$205,9,FALSE),0)</f>
        <v>0</v>
      </c>
      <c r="DC479" s="1691">
        <f>IFERROR(VLOOKUP($A479,'2005'!$C$3:$M$205,10,FALSE),0)</f>
        <v>0</v>
      </c>
      <c r="DD479" s="1740">
        <f>IFERROR(VLOOKUP($A479,'2005'!$C$3:$M$205,11,FALSE),0)</f>
        <v>0</v>
      </c>
      <c r="DE479" s="1700">
        <f>IFERROR(VLOOKUP($A479,'2004'!$C$3:$M$213,8,FALSE),0)</f>
        <v>0</v>
      </c>
      <c r="DF479" s="1691">
        <f>IFERROR(VLOOKUP($A479,'2004'!$C$3:$M$213,9,FALSE),0)</f>
        <v>0</v>
      </c>
      <c r="DG479" s="1691">
        <f>IFERROR(VLOOKUP($A479,'2004'!$C$3:$M$213,10,FALSE),0)</f>
        <v>0</v>
      </c>
      <c r="DH479" s="1740">
        <f>IFERROR(VLOOKUP($A479,'2004'!$C$3:$M$213,11,FALSE),0)</f>
        <v>0</v>
      </c>
      <c r="DI479" s="1700">
        <f>IFERROR(VLOOKUP($A479,'2003'!$C$3:$Q$214,12,FALSE),0)</f>
        <v>0</v>
      </c>
      <c r="DJ479" s="1691">
        <f>IFERROR(VLOOKUP($A479,'2003'!$C$3:$Q$214,13,FALSE),0)</f>
        <v>0</v>
      </c>
      <c r="DK479" s="1691">
        <f>IFERROR(VLOOKUP($A479,'2003'!$C$3:$Q$214,14,FALSE),0)</f>
        <v>0</v>
      </c>
      <c r="DL479" s="1740">
        <f>IFERROR(VLOOKUP($A479,'2003'!$C$3:$Q$214,15,FALSE),0)</f>
        <v>0</v>
      </c>
      <c r="DM479" s="1700">
        <f>IFERROR(VLOOKUP($A479,'2002'!$D$3:$R$214,12,FALSE),0)</f>
        <v>0</v>
      </c>
      <c r="DN479" s="1691">
        <f>IFERROR(VLOOKUP($A479,'2002'!$D$3:$R$214,13,FALSE),0)</f>
        <v>0</v>
      </c>
      <c r="DO479" s="1691">
        <f>IFERROR(VLOOKUP($A479,'2002'!$D$3:$R$214,14,FALSE),0)</f>
        <v>0</v>
      </c>
      <c r="DP479" s="1788">
        <f>IFERROR(VLOOKUP($A479,'2002'!$D$3:$R$214,15,FALSE),0)</f>
        <v>0</v>
      </c>
      <c r="DQ479" s="1700">
        <f>IFERROR(VLOOKUP($A479,'Pre 2002'!$C$3:$CK$382,84,FALSE),0)</f>
        <v>66</v>
      </c>
      <c r="DR479" s="1695">
        <f>IFERROR(VLOOKUP($A479,'Pre 2002'!$C$3:$CK$382,85,FALSE),0)</f>
        <v>37</v>
      </c>
      <c r="DS479" s="1695">
        <f>IFERROR(VLOOKUP($A479,'Pre 2002'!$C$3:$CK$382,86,FALSE),0)</f>
        <v>1</v>
      </c>
      <c r="DT479" s="1790">
        <f>IFERROR(VLOOKUP($A479,'Pre 2002'!$C$3:$CK$382,87,FALSE),0)</f>
        <v>0.56060606060606055</v>
      </c>
      <c r="DU479" s="1741">
        <f>IFERROR(VLOOKUP(A479,'Pre 2002'!$C$3:$CG$382,83,FALSE),0)</f>
        <v>3</v>
      </c>
    </row>
    <row r="480" spans="1:125">
      <c r="A480" s="1778" t="s">
        <v>2012</v>
      </c>
      <c r="B480" s="1562">
        <f t="shared" si="176"/>
        <v>59</v>
      </c>
      <c r="C480" s="1562">
        <f t="shared" si="177"/>
        <v>33</v>
      </c>
      <c r="D480" s="1562">
        <f t="shared" si="178"/>
        <v>1</v>
      </c>
      <c r="E480" s="1563">
        <f t="shared" si="179"/>
        <v>0.55932203389830504</v>
      </c>
      <c r="F480" s="1786">
        <f t="shared" si="180"/>
        <v>2</v>
      </c>
      <c r="G480" s="1595" t="s">
        <v>2159</v>
      </c>
      <c r="H480" s="1567">
        <f t="shared" si="190"/>
        <v>2</v>
      </c>
      <c r="I480" s="1734">
        <f t="shared" si="191"/>
        <v>59</v>
      </c>
      <c r="J480" s="1734">
        <f t="shared" si="192"/>
        <v>33</v>
      </c>
      <c r="K480" s="1734">
        <f t="shared" si="192"/>
        <v>1</v>
      </c>
      <c r="L480" s="1806">
        <f t="shared" si="193"/>
        <v>0.55932203389830504</v>
      </c>
      <c r="O480" s="1700">
        <f>IFERROR(VLOOKUP($A480,'2022'!$B$2:$K$174,3,FALSE),0)</f>
        <v>0</v>
      </c>
      <c r="P480" s="1858">
        <f>IFERROR(VLOOKUP($A480,'2022'!$B$2:$K$174,4,FALSE),0)</f>
        <v>0</v>
      </c>
      <c r="Q480" s="1858">
        <f>IFERROR(VLOOKUP($A480,'2022'!$B$2:$K$174,5,FALSE),0)</f>
        <v>0</v>
      </c>
      <c r="R480" s="1858">
        <f>IFERROR(VLOOKUP($A480,'2022'!$B$2:$K$174,8,FALSE),0)</f>
        <v>0</v>
      </c>
      <c r="S480" s="1740">
        <f>IFERROR(VLOOKUP($A480,'2022'!$B$2:$K$174,10,FALSE),0)</f>
        <v>0</v>
      </c>
      <c r="T480" s="1700">
        <f>IFERROR(VLOOKUP($A480,'2021'!$B$2:$K$174,3,FALSE),0)</f>
        <v>0</v>
      </c>
      <c r="U480" s="1843">
        <f>IFERROR(VLOOKUP($A480,'2021'!$B$2:$K$174,4,FALSE),0)</f>
        <v>0</v>
      </c>
      <c r="V480" s="1843">
        <f>IFERROR(VLOOKUP($A480,'2021'!$B$2:$K$174,5,FALSE),0)</f>
        <v>0</v>
      </c>
      <c r="W480" s="1843">
        <f>IFERROR(VLOOKUP($A480,'2021'!$B$2:$K$174,8,FALSE),0)</f>
        <v>0</v>
      </c>
      <c r="X480" s="1740">
        <f>IFERROR(VLOOKUP($A480,'2021'!$B$2:$K$174,10,FALSE),0)</f>
        <v>0</v>
      </c>
      <c r="Y480" s="1700">
        <f>IFERROR(VLOOKUP($A480,'2020'!$B$2:$K$170,3,FALSE),0)</f>
        <v>0</v>
      </c>
      <c r="Z480" s="1829">
        <f>IFERROR(VLOOKUP($A480,'2020'!$B$2:$K$170,4,FALSE),0)</f>
        <v>0</v>
      </c>
      <c r="AA480" s="1829">
        <f>IFERROR(VLOOKUP($A480,'2020'!$B$2:$K$170,5,FALSE),0)</f>
        <v>0</v>
      </c>
      <c r="AB480" s="1829">
        <f>IFERROR(VLOOKUP($A480,'2020'!$B$2:$K$170,8,FALSE),0)</f>
        <v>0</v>
      </c>
      <c r="AC480" s="1740">
        <f>IFERROR(VLOOKUP($A480,'2020'!$B$2:$K$170,10,FALSE),0)</f>
        <v>0</v>
      </c>
      <c r="AD480" s="1700">
        <f>IFERROR(VLOOKUP($A480,'2019'!$B$2:$K$170,3,FALSE),0)</f>
        <v>0</v>
      </c>
      <c r="AE480" s="1823">
        <f>IFERROR(VLOOKUP($A480,'2019'!$B$2:$K$170,4,FALSE),0)</f>
        <v>0</v>
      </c>
      <c r="AF480" s="1823">
        <f>IFERROR(VLOOKUP($A480,'2019'!$B$2:$K$170,5,FALSE),0)</f>
        <v>0</v>
      </c>
      <c r="AG480" s="1823">
        <f>IFERROR(VLOOKUP($A480,'2019'!$B$2:$K$170,8,FALSE),0)</f>
        <v>0</v>
      </c>
      <c r="AH480" s="1740">
        <f>IFERROR(VLOOKUP($A480,'2019'!$B$2:$K$170,10,FALSE),0)</f>
        <v>0</v>
      </c>
      <c r="AI480" s="1700">
        <f>IFERROR(VLOOKUP($A480,'2018'!$B$2:$K$170,3,FALSE),0)</f>
        <v>0</v>
      </c>
      <c r="AJ480" s="1821">
        <f>IFERROR(VLOOKUP($A480,'2018'!$B$2:$K$170,4,FALSE),0)</f>
        <v>0</v>
      </c>
      <c r="AK480" s="1821">
        <f>IFERROR(VLOOKUP($A480,'2018'!$B$2:$K$170,5,FALSE),0)</f>
        <v>0</v>
      </c>
      <c r="AL480" s="1821">
        <f>IFERROR(VLOOKUP($A480,'2018'!$B$2:$K$170,8,FALSE),0)</f>
        <v>0</v>
      </c>
      <c r="AM480" s="1740">
        <f>IFERROR(VLOOKUP($A480,'2018'!$B$2:$K$170,10,FALSE),0)</f>
        <v>0</v>
      </c>
      <c r="AN480" s="1700">
        <f>IFERROR(VLOOKUP($A480,'2017'!$B$2:$J$163,2,FALSE),0)</f>
        <v>0</v>
      </c>
      <c r="AO480" s="1815">
        <f>IFERROR(VLOOKUP($A480,'2017'!$B$2:$J$163,3,FALSE),0)</f>
        <v>0</v>
      </c>
      <c r="AP480" s="1815">
        <f>IFERROR(VLOOKUP($A480,'2017'!$B$2:$J$163,4,FALSE),0)</f>
        <v>0</v>
      </c>
      <c r="AQ480" s="1815">
        <f>IFERROR(VLOOKUP($A480,'2017'!$B$2:$J$163,7,FALSE),0)</f>
        <v>0</v>
      </c>
      <c r="AR480" s="1740">
        <f>IFERROR(VLOOKUP($A480,'2017'!$B$2:$J$163,9,FALSE),0)</f>
        <v>0</v>
      </c>
      <c r="AS480" s="1700">
        <f>IFERROR(VLOOKUP($A480,'2016'!$B$2:$K$165,3,FALSE),0)</f>
        <v>0</v>
      </c>
      <c r="AT480" s="1796">
        <f>IFERROR(VLOOKUP($A480,'2016'!$B$2:$K$165,4,FALSE),0)</f>
        <v>0</v>
      </c>
      <c r="AU480" s="1796">
        <f>IFERROR(VLOOKUP($A480,'2016'!$B$2:$K$165,5,FALSE),0)</f>
        <v>0</v>
      </c>
      <c r="AV480" s="1796">
        <f>IFERROR(VLOOKUP($A480,'2016'!$B$2:$K$165,8,FALSE),0)</f>
        <v>0</v>
      </c>
      <c r="AW480" s="1740">
        <f>IFERROR(VLOOKUP($A480,'2016'!$B$2:$K$165,10,FALSE),0)</f>
        <v>0</v>
      </c>
      <c r="AX480" s="1700">
        <f>IFERROR(VLOOKUP($A480,'2015'!$B$2:$K$165,3,FALSE),0)</f>
        <v>0</v>
      </c>
      <c r="AY480" s="1695">
        <f>IFERROR(VLOOKUP($A480,'2015'!$B$2:$K$165,4,FALSE),0)</f>
        <v>0</v>
      </c>
      <c r="AZ480" s="1695">
        <f>IFERROR(VLOOKUP($A480,'2015'!$B$2:$K$165,5,FALSE),0)</f>
        <v>0</v>
      </c>
      <c r="BA480" s="1695">
        <f>IFERROR(VLOOKUP($A480,'2015'!$B$2:$K$165,8,FALSE),0)</f>
        <v>0</v>
      </c>
      <c r="BB480" s="1740">
        <f>IFERROR(VLOOKUP($A480,'2015'!$B$2:$K$165,10,FALSE),0)</f>
        <v>0</v>
      </c>
      <c r="BC480" s="1700">
        <f>IFERROR(VLOOKUP($A480,'2014'!$B$2:$K$157,3,FALSE),0)</f>
        <v>0</v>
      </c>
      <c r="BD480" s="1691">
        <f>IFERROR(VLOOKUP($A480,'2014'!$B$2:$K$157,4,FALSE),0)</f>
        <v>0</v>
      </c>
      <c r="BE480" s="1691">
        <f>IFERROR(VLOOKUP($A480,'2014'!$B$2:$K$157,5,FALSE),0)</f>
        <v>0</v>
      </c>
      <c r="BF480" s="1691">
        <f>IFERROR(VLOOKUP($A480,'2014'!$B$2:$K$157,8,FALSE),0)</f>
        <v>0</v>
      </c>
      <c r="BG480" s="1740">
        <f>IFERROR(VLOOKUP($A480,'2014'!$B$2:$K$157,10,FALSE),0)</f>
        <v>0</v>
      </c>
      <c r="BH480" s="1700">
        <f>IFERROR(VLOOKUP($A480,'2013'!$D$4:$I$249,2,FALSE),0)</f>
        <v>0</v>
      </c>
      <c r="BI480" s="1691">
        <f>IFERROR(VLOOKUP($A480,'2013'!$D$4:$I$249,3,FALSE),0)</f>
        <v>0</v>
      </c>
      <c r="BJ480" s="1691">
        <f>IFERROR(VLOOKUP($A480,'2013'!$D$4:$I$249,4,FALSE),0)</f>
        <v>0</v>
      </c>
      <c r="BK480" s="1691">
        <f>IFERROR(VLOOKUP($A480,'2013'!$D$4:$I$249,5,FALSE),0)</f>
        <v>0</v>
      </c>
      <c r="BL480" s="1740">
        <f>IFERROR(VLOOKUP($A480,'2013'!$D$4:$I$249,6,FALSE),0)</f>
        <v>0</v>
      </c>
      <c r="BM480" s="1737">
        <f>IFERROR(VLOOKUP($A480,'2012'!$D$3:$O$172,2,FALSE),0)</f>
        <v>0</v>
      </c>
      <c r="BN480" s="1691">
        <f>IFERROR(VLOOKUP($A480,'2012'!$D$3:$O$172,3,FALSE),0)</f>
        <v>0</v>
      </c>
      <c r="BO480" s="1743">
        <f>IFERROR(VLOOKUP($A480,'2012'!$D$3:$O$172,4,FALSE),0)</f>
        <v>0</v>
      </c>
      <c r="BP480" s="1700">
        <f>IFERROR(VLOOKUP($A480,'2012'!$D$3:$O$172,5,FALSE),0)</f>
        <v>0</v>
      </c>
      <c r="BQ480" s="1691">
        <f>IFERROR(VLOOKUP($A480,'2012'!$D$3:$O$172,6,FALSE),0)</f>
        <v>0</v>
      </c>
      <c r="BR480" s="1691">
        <f>IFERROR(VLOOKUP($A480,'2012'!$D$3:$O$172,7,FALSE),0)</f>
        <v>0</v>
      </c>
      <c r="BS480" s="1691">
        <f>IFERROR(VLOOKUP($A480,'2012'!$D$3:$O$172,8,FALSE),0)</f>
        <v>0</v>
      </c>
      <c r="BT480" s="1740">
        <f>IFERROR(VLOOKUP($A480,'2012'!$D$3:$O$172,9,FALSE),0)</f>
        <v>0</v>
      </c>
      <c r="BX480" s="1700">
        <f>IFERROR(VLOOKUP($A480,'2011'!$D$4:$I$251,2,FALSE),0)</f>
        <v>0</v>
      </c>
      <c r="BY480" s="1691">
        <f>IFERROR(VLOOKUP($A480,'2011'!$D$4:$I$251,3,FALSE),0)</f>
        <v>0</v>
      </c>
      <c r="BZ480" s="1691">
        <f>IFERROR(VLOOKUP($A480,'2011'!$D$4:$I$251,4,FALSE),0)</f>
        <v>0</v>
      </c>
      <c r="CA480" s="1691">
        <f>IFERROR(VLOOKUP($A480,'2011'!$D$4:$I$251,5,FALSE),0)</f>
        <v>0</v>
      </c>
      <c r="CB480" s="1740">
        <f>IFERROR(VLOOKUP($A480,'2011'!$D$4:$I$251,6,FALSE),0)</f>
        <v>0</v>
      </c>
      <c r="CC480" s="1700">
        <f>IFERROR(VLOOKUP($A480,'2010'!$C$3:$H$234,2,FALSE),0)</f>
        <v>0</v>
      </c>
      <c r="CD480" s="1691">
        <f>IFERROR(VLOOKUP($A480,'2010'!$C$3:$H$234,3,FALSE),0)</f>
        <v>0</v>
      </c>
      <c r="CE480" s="1691">
        <f>IFERROR(VLOOKUP($A480,'2010'!$C$3:$H$234,4,FALSE),0)</f>
        <v>0</v>
      </c>
      <c r="CF480" s="1691">
        <f>IFERROR(VLOOKUP($A480,'2010'!$C$3:$H$234,5,FALSE),0)</f>
        <v>0</v>
      </c>
      <c r="CG480" s="1740">
        <f>IFERROR(VLOOKUP($A480,'2010'!$C$3:$H$234,6,FALSE),0)</f>
        <v>0</v>
      </c>
      <c r="CH480" s="1700">
        <f>IFERROR(VLOOKUP($A480,'2009'!$C$3:$H$242,2,FALSE),0)</f>
        <v>0</v>
      </c>
      <c r="CI480" s="1691">
        <f>IFERROR(VLOOKUP($A480,'2009'!$C$3:$H$242,3,FALSE),0)</f>
        <v>0</v>
      </c>
      <c r="CJ480" s="1691">
        <f>IFERROR(VLOOKUP($A480,'2009'!$C$3:$H$242,4,FALSE),0)</f>
        <v>0</v>
      </c>
      <c r="CK480" s="1691">
        <f>IFERROR(VLOOKUP($A480,'2009'!$C$3:$H$242,5,FALSE),0)</f>
        <v>0</v>
      </c>
      <c r="CL480" s="1740">
        <f>IFERROR(VLOOKUP($A480,'2009'!$C$3:$H$242,6,FALSE),0)</f>
        <v>0</v>
      </c>
      <c r="CM480" s="1700">
        <f>IFERROR(VLOOKUP($A480,'2008'!$C$3:$H$229,2,FALSE),0)</f>
        <v>0</v>
      </c>
      <c r="CN480" s="1691">
        <f>IFERROR(VLOOKUP($A480,'2008'!$C$3:$H$229,3,FALSE),0)</f>
        <v>0</v>
      </c>
      <c r="CO480" s="1691">
        <f>IFERROR(VLOOKUP($A480,'2008'!$C$3:$H$229,4,FALSE),0)</f>
        <v>0</v>
      </c>
      <c r="CP480" s="1691">
        <f>IFERROR(VLOOKUP($A480,'2008'!$C$3:$H$229,5,FALSE),0)</f>
        <v>0</v>
      </c>
      <c r="CQ480" s="1740">
        <f>IFERROR(VLOOKUP($A480,'2008'!$C$3:$H$229,6,FALSE),0)</f>
        <v>0</v>
      </c>
      <c r="CR480" s="1700">
        <f>IFERROR(VLOOKUP($A480,'2007'!$C$3:$M$238,7,FALSE),0)</f>
        <v>0</v>
      </c>
      <c r="CS480" s="1691">
        <f>IFERROR(VLOOKUP($A480,'2007'!$C$3:$M$238,8,FALSE),0)</f>
        <v>0</v>
      </c>
      <c r="CT480" s="1691">
        <f>IFERROR(VLOOKUP($A480,'2007'!$C$3:$M$238,9,FALSE),0)</f>
        <v>0</v>
      </c>
      <c r="CU480" s="1691">
        <f>IFERROR(VLOOKUP($A480,'2007'!$C$3:$M$238,10,FALSE),0)</f>
        <v>0</v>
      </c>
      <c r="CV480" s="1740">
        <f>IFERROR(VLOOKUP($A480,'2007'!$C$3:$M$238,11,FALSE),0)</f>
        <v>0</v>
      </c>
      <c r="CW480" s="1700">
        <f>IFERROR(VLOOKUP($A480,'2006'!$A$2:$F$200,2,FALSE),0)</f>
        <v>0</v>
      </c>
      <c r="CX480" s="1691">
        <f>IFERROR(VLOOKUP($A480,'2006'!$A$2:$F$200,4,FALSE),0)</f>
        <v>0</v>
      </c>
      <c r="CY480" s="1691">
        <f>IFERROR(VLOOKUP($A480,'2006'!$A$2:$F$200,5,FALSE),0)</f>
        <v>0</v>
      </c>
      <c r="CZ480" s="1740">
        <f>IFERROR(VLOOKUP($A480,'2006'!$A$2:$F$200,6,FALSE),0)</f>
        <v>0</v>
      </c>
      <c r="DA480" s="1700">
        <f>IFERROR(VLOOKUP($A480,'2005'!$C$3:$M$205,8,FALSE),0)</f>
        <v>0</v>
      </c>
      <c r="DB480" s="1691">
        <f>IFERROR(VLOOKUP($A480,'2005'!$C$3:$M$205,9,FALSE),0)</f>
        <v>0</v>
      </c>
      <c r="DC480" s="1691">
        <f>IFERROR(VLOOKUP($A480,'2005'!$C$3:$M$205,10,FALSE),0)</f>
        <v>0</v>
      </c>
      <c r="DD480" s="1740">
        <f>IFERROR(VLOOKUP($A480,'2005'!$C$3:$M$205,11,FALSE),0)</f>
        <v>0</v>
      </c>
      <c r="DE480" s="1700">
        <f>IFERROR(VLOOKUP($A480,'2004'!$C$3:$M$213,8,FALSE),0)</f>
        <v>0</v>
      </c>
      <c r="DF480" s="1691">
        <f>IFERROR(VLOOKUP($A480,'2004'!$C$3:$M$213,9,FALSE),0)</f>
        <v>0</v>
      </c>
      <c r="DG480" s="1691">
        <f>IFERROR(VLOOKUP($A480,'2004'!$C$3:$M$213,10,FALSE),0)</f>
        <v>0</v>
      </c>
      <c r="DH480" s="1740">
        <f>IFERROR(VLOOKUP($A480,'2004'!$C$3:$M$213,11,FALSE),0)</f>
        <v>0</v>
      </c>
      <c r="DI480" s="1700">
        <f>IFERROR(VLOOKUP($A480,'2003'!$C$3:$Q$214,12,FALSE),0)</f>
        <v>0</v>
      </c>
      <c r="DJ480" s="1691">
        <f>IFERROR(VLOOKUP($A480,'2003'!$C$3:$Q$214,13,FALSE),0)</f>
        <v>0</v>
      </c>
      <c r="DK480" s="1691">
        <f>IFERROR(VLOOKUP($A480,'2003'!$C$3:$Q$214,14,FALSE),0)</f>
        <v>0</v>
      </c>
      <c r="DL480" s="1740">
        <f>IFERROR(VLOOKUP($A480,'2003'!$C$3:$Q$214,15,FALSE),0)</f>
        <v>0</v>
      </c>
      <c r="DM480" s="1700">
        <f>IFERROR(VLOOKUP($A480,'2002'!$D$3:$R$214,12,FALSE),0)</f>
        <v>0</v>
      </c>
      <c r="DN480" s="1691">
        <f>IFERROR(VLOOKUP($A480,'2002'!$D$3:$R$214,13,FALSE),0)</f>
        <v>0</v>
      </c>
      <c r="DO480" s="1691">
        <f>IFERROR(VLOOKUP($A480,'2002'!$D$3:$R$214,14,FALSE),0)</f>
        <v>0</v>
      </c>
      <c r="DP480" s="1788">
        <f>IFERROR(VLOOKUP($A480,'2002'!$D$3:$R$214,15,FALSE),0)</f>
        <v>0</v>
      </c>
      <c r="DQ480" s="1700">
        <f>IFERROR(VLOOKUP($A480,'Pre 2002'!$C$3:$CK$382,84,FALSE),0)</f>
        <v>59</v>
      </c>
      <c r="DR480" s="1695">
        <f>IFERROR(VLOOKUP($A480,'Pre 2002'!$C$3:$CK$382,85,FALSE),0)</f>
        <v>33</v>
      </c>
      <c r="DS480" s="1695">
        <f>IFERROR(VLOOKUP($A480,'Pre 2002'!$C$3:$CK$382,86,FALSE),0)</f>
        <v>1</v>
      </c>
      <c r="DT480" s="1790">
        <f>IFERROR(VLOOKUP($A480,'Pre 2002'!$C$3:$CK$382,87,FALSE),0)</f>
        <v>0.55932203389830504</v>
      </c>
      <c r="DU480" s="1741">
        <f>IFERROR(VLOOKUP(A480,'Pre 2002'!$C$3:$CG$382,83,FALSE),0)</f>
        <v>2</v>
      </c>
    </row>
    <row r="481" spans="1:125">
      <c r="A481" s="1779" t="s">
        <v>2268</v>
      </c>
      <c r="B481" s="1562">
        <f t="shared" si="176"/>
        <v>27</v>
      </c>
      <c r="C481" s="1562">
        <f t="shared" si="177"/>
        <v>15</v>
      </c>
      <c r="D481" s="1562">
        <f t="shared" si="178"/>
        <v>1</v>
      </c>
      <c r="E481" s="1563">
        <f t="shared" si="179"/>
        <v>0.55555555555555558</v>
      </c>
      <c r="F481" s="1786">
        <f t="shared" si="180"/>
        <v>1</v>
      </c>
      <c r="G481" s="1595">
        <v>2018</v>
      </c>
      <c r="H481" s="1817"/>
      <c r="I481" s="1734"/>
      <c r="J481" s="1734"/>
      <c r="K481" s="1734"/>
      <c r="L481" s="1734"/>
      <c r="O481" s="1700">
        <f>IFERROR(VLOOKUP($A481,'2022'!$B$2:$K$174,3,FALSE),0)</f>
        <v>0</v>
      </c>
      <c r="P481" s="1858">
        <f>IFERROR(VLOOKUP($A481,'2022'!$B$2:$K$174,4,FALSE),0)</f>
        <v>0</v>
      </c>
      <c r="Q481" s="1858">
        <f>IFERROR(VLOOKUP($A481,'2022'!$B$2:$K$174,5,FALSE),0)</f>
        <v>0</v>
      </c>
      <c r="R481" s="1858">
        <f>IFERROR(VLOOKUP($A481,'2022'!$B$2:$K$174,8,FALSE),0)</f>
        <v>0</v>
      </c>
      <c r="S481" s="1740">
        <f>IFERROR(VLOOKUP($A481,'2022'!$B$2:$K$174,10,FALSE),0)</f>
        <v>0</v>
      </c>
      <c r="T481" s="1700">
        <f>IFERROR(VLOOKUP($A481,'2021'!$B$2:$K$174,3,FALSE),0)</f>
        <v>0</v>
      </c>
      <c r="U481" s="1843">
        <f>IFERROR(VLOOKUP($A481,'2021'!$B$2:$K$174,4,FALSE),0)</f>
        <v>0</v>
      </c>
      <c r="V481" s="1843">
        <f>IFERROR(VLOOKUP($A481,'2021'!$B$2:$K$174,5,FALSE),0)</f>
        <v>0</v>
      </c>
      <c r="W481" s="1843">
        <f>IFERROR(VLOOKUP($A481,'2021'!$B$2:$K$174,8,FALSE),0)</f>
        <v>0</v>
      </c>
      <c r="X481" s="1740">
        <f>IFERROR(VLOOKUP($A481,'2021'!$B$2:$K$174,10,FALSE),0)</f>
        <v>0</v>
      </c>
      <c r="Y481" s="1700">
        <f>IFERROR(VLOOKUP($A481,'2020'!$B$2:$K$170,3,FALSE),0)</f>
        <v>0</v>
      </c>
      <c r="Z481" s="1829">
        <f>IFERROR(VLOOKUP($A481,'2020'!$B$2:$K$170,4,FALSE),0)</f>
        <v>0</v>
      </c>
      <c r="AA481" s="1829">
        <f>IFERROR(VLOOKUP($A481,'2020'!$B$2:$K$170,5,FALSE),0)</f>
        <v>0</v>
      </c>
      <c r="AB481" s="1829">
        <f>IFERROR(VLOOKUP($A481,'2020'!$B$2:$K$170,8,FALSE),0)</f>
        <v>0</v>
      </c>
      <c r="AC481" s="1740">
        <f>IFERROR(VLOOKUP($A481,'2020'!$B$2:$K$170,10,FALSE),0)</f>
        <v>0</v>
      </c>
      <c r="AD481" s="1700">
        <f>IFERROR(VLOOKUP($A481,'2019'!$B$2:$K$170,3,FALSE),0)</f>
        <v>0</v>
      </c>
      <c r="AE481" s="1823">
        <f>IFERROR(VLOOKUP($A481,'2019'!$B$2:$K$170,4,FALSE),0)</f>
        <v>0</v>
      </c>
      <c r="AF481" s="1823">
        <f>IFERROR(VLOOKUP($A481,'2019'!$B$2:$K$170,5,FALSE),0)</f>
        <v>0</v>
      </c>
      <c r="AG481" s="1823">
        <f>IFERROR(VLOOKUP($A481,'2019'!$B$2:$K$170,8,FALSE),0)</f>
        <v>0</v>
      </c>
      <c r="AH481" s="1740">
        <f>IFERROR(VLOOKUP($A481,'2019'!$B$2:$K$170,10,FALSE),0)</f>
        <v>0</v>
      </c>
      <c r="AI481" s="1700">
        <f>IFERROR(VLOOKUP($A481,'2018'!$B$2:$K$170,3,FALSE),0)</f>
        <v>27</v>
      </c>
      <c r="AJ481" s="1821">
        <f>IFERROR(VLOOKUP($A481,'2018'!$B$2:$K$170,4,FALSE),0)</f>
        <v>10</v>
      </c>
      <c r="AK481" s="1821">
        <f>IFERROR(VLOOKUP($A481,'2018'!$B$2:$K$170,5,FALSE),0)</f>
        <v>15</v>
      </c>
      <c r="AL481" s="1821">
        <f>IFERROR(VLOOKUP($A481,'2018'!$B$2:$K$170,8,FALSE),0)</f>
        <v>1</v>
      </c>
      <c r="AM481" s="1740">
        <f>IFERROR(VLOOKUP($A481,'2018'!$B$2:$K$170,10,FALSE),0)</f>
        <v>0.55600000000000005</v>
      </c>
      <c r="DT481" s="1858"/>
    </row>
    <row r="482" spans="1:125">
      <c r="A482" s="1778" t="s">
        <v>1889</v>
      </c>
      <c r="B482" s="1562">
        <f t="shared" si="176"/>
        <v>20</v>
      </c>
      <c r="C482" s="1562">
        <f t="shared" si="177"/>
        <v>11</v>
      </c>
      <c r="D482" s="1562">
        <f t="shared" si="178"/>
        <v>1</v>
      </c>
      <c r="E482" s="1563">
        <f t="shared" si="179"/>
        <v>0.55000000000000004</v>
      </c>
      <c r="F482" s="1786">
        <f t="shared" si="180"/>
        <v>1</v>
      </c>
      <c r="G482" s="1595" t="s">
        <v>2159</v>
      </c>
      <c r="H482" s="1567">
        <f>IF(BC482&gt;0,1,0)+IF(BH482&gt;0,1,0)+IF(BP482&gt;0,1,0)+IF(BX482&gt;0,1,0)+IF(CC482&gt;0,1,0)+IF(CH482&gt;0,1,0)+IF(CM482&gt;0,1,0)+IF(CR482&gt;0,1,0)+IF(CW482&gt;0,1,0)+IF(DA482&gt;0,1,0)+IF(DE482&gt;0,1,0)+IF(DI482&gt;0,1,0)+IF(DM482&gt;0,1,0)+DU482</f>
        <v>1</v>
      </c>
      <c r="I482" s="1734">
        <f>SUM(BC482,BH482,BP482,BX482,CC482,CH482,CM482,CR482,CW482,DA482,DE482,DI482,DM482,DQ482)</f>
        <v>20</v>
      </c>
      <c r="J482" s="1734">
        <f t="shared" ref="J482:K484" si="194">SUM(BE482,BJ482,BR482,BZ482,CE482,CJ482,CO482,CT482,CX482,DB482,DF482,DJ482,DN482,DR482)</f>
        <v>11</v>
      </c>
      <c r="K482" s="1734">
        <f t="shared" si="194"/>
        <v>1</v>
      </c>
      <c r="L482" s="1806">
        <f>IF(I482=0,0,J482/I482)</f>
        <v>0.55000000000000004</v>
      </c>
      <c r="O482" s="1700">
        <f>IFERROR(VLOOKUP($A482,'2022'!$B$2:$K$174,3,FALSE),0)</f>
        <v>0</v>
      </c>
      <c r="P482" s="1858">
        <f>IFERROR(VLOOKUP($A482,'2022'!$B$2:$K$174,4,FALSE),0)</f>
        <v>0</v>
      </c>
      <c r="Q482" s="1858">
        <f>IFERROR(VLOOKUP($A482,'2022'!$B$2:$K$174,5,FALSE),0)</f>
        <v>0</v>
      </c>
      <c r="R482" s="1858">
        <f>IFERROR(VLOOKUP($A482,'2022'!$B$2:$K$174,8,FALSE),0)</f>
        <v>0</v>
      </c>
      <c r="S482" s="1740">
        <f>IFERROR(VLOOKUP($A482,'2022'!$B$2:$K$174,10,FALSE),0)</f>
        <v>0</v>
      </c>
      <c r="T482" s="1700">
        <f>IFERROR(VLOOKUP($A482,'2021'!$B$2:$K$174,3,FALSE),0)</f>
        <v>0</v>
      </c>
      <c r="U482" s="1843">
        <f>IFERROR(VLOOKUP($A482,'2021'!$B$2:$K$174,4,FALSE),0)</f>
        <v>0</v>
      </c>
      <c r="V482" s="1843">
        <f>IFERROR(VLOOKUP($A482,'2021'!$B$2:$K$174,5,FALSE),0)</f>
        <v>0</v>
      </c>
      <c r="W482" s="1843">
        <f>IFERROR(VLOOKUP($A482,'2021'!$B$2:$K$174,8,FALSE),0)</f>
        <v>0</v>
      </c>
      <c r="X482" s="1740">
        <f>IFERROR(VLOOKUP($A482,'2021'!$B$2:$K$174,10,FALSE),0)</f>
        <v>0</v>
      </c>
      <c r="Y482" s="1700">
        <f>IFERROR(VLOOKUP($A482,'2020'!$B$2:$K$170,3,FALSE),0)</f>
        <v>0</v>
      </c>
      <c r="Z482" s="1829">
        <f>IFERROR(VLOOKUP($A482,'2020'!$B$2:$K$170,4,FALSE),0)</f>
        <v>0</v>
      </c>
      <c r="AA482" s="1829">
        <f>IFERROR(VLOOKUP($A482,'2020'!$B$2:$K$170,5,FALSE),0)</f>
        <v>0</v>
      </c>
      <c r="AB482" s="1829">
        <f>IFERROR(VLOOKUP($A482,'2020'!$B$2:$K$170,8,FALSE),0)</f>
        <v>0</v>
      </c>
      <c r="AC482" s="1740">
        <f>IFERROR(VLOOKUP($A482,'2020'!$B$2:$K$170,10,FALSE),0)</f>
        <v>0</v>
      </c>
      <c r="AD482" s="1700">
        <f>IFERROR(VLOOKUP($A482,'2019'!$B$2:$K$170,3,FALSE),0)</f>
        <v>0</v>
      </c>
      <c r="AE482" s="1823">
        <f>IFERROR(VLOOKUP($A482,'2019'!$B$2:$K$170,4,FALSE),0)</f>
        <v>0</v>
      </c>
      <c r="AF482" s="1823">
        <f>IFERROR(VLOOKUP($A482,'2019'!$B$2:$K$170,5,FALSE),0)</f>
        <v>0</v>
      </c>
      <c r="AG482" s="1823">
        <f>IFERROR(VLOOKUP($A482,'2019'!$B$2:$K$170,8,FALSE),0)</f>
        <v>0</v>
      </c>
      <c r="AH482" s="1740">
        <f>IFERROR(VLOOKUP($A482,'2019'!$B$2:$K$170,10,FALSE),0)</f>
        <v>0</v>
      </c>
      <c r="AI482" s="1700">
        <f>IFERROR(VLOOKUP($A482,'2018'!$B$2:$K$170,3,FALSE),0)</f>
        <v>0</v>
      </c>
      <c r="AJ482" s="1821">
        <f>IFERROR(VLOOKUP($A482,'2018'!$B$2:$K$170,4,FALSE),0)</f>
        <v>0</v>
      </c>
      <c r="AK482" s="1821">
        <f>IFERROR(VLOOKUP($A482,'2018'!$B$2:$K$170,5,FALSE),0)</f>
        <v>0</v>
      </c>
      <c r="AL482" s="1821">
        <f>IFERROR(VLOOKUP($A482,'2018'!$B$2:$K$170,8,FALSE),0)</f>
        <v>0</v>
      </c>
      <c r="AM482" s="1740">
        <f>IFERROR(VLOOKUP($A482,'2018'!$B$2:$K$170,10,FALSE),0)</f>
        <v>0</v>
      </c>
      <c r="AN482" s="1700">
        <f>IFERROR(VLOOKUP($A482,'2017'!$B$2:$J$163,2,FALSE),0)</f>
        <v>0</v>
      </c>
      <c r="AO482" s="1815">
        <f>IFERROR(VLOOKUP($A482,'2017'!$B$2:$J$163,3,FALSE),0)</f>
        <v>0</v>
      </c>
      <c r="AP482" s="1815">
        <f>IFERROR(VLOOKUP($A482,'2017'!$B$2:$J$163,4,FALSE),0)</f>
        <v>0</v>
      </c>
      <c r="AQ482" s="1815">
        <f>IFERROR(VLOOKUP($A482,'2017'!$B$2:$J$163,7,FALSE),0)</f>
        <v>0</v>
      </c>
      <c r="AR482" s="1740">
        <f>IFERROR(VLOOKUP($A482,'2017'!$B$2:$J$163,9,FALSE),0)</f>
        <v>0</v>
      </c>
      <c r="AS482" s="1700">
        <f>IFERROR(VLOOKUP($A482,'2016'!$B$2:$K$165,3,FALSE),0)</f>
        <v>0</v>
      </c>
      <c r="AT482" s="1796">
        <f>IFERROR(VLOOKUP($A482,'2016'!$B$2:$K$165,4,FALSE),0)</f>
        <v>0</v>
      </c>
      <c r="AU482" s="1796">
        <f>IFERROR(VLOOKUP($A482,'2016'!$B$2:$K$165,5,FALSE),0)</f>
        <v>0</v>
      </c>
      <c r="AV482" s="1796">
        <f>IFERROR(VLOOKUP($A482,'2016'!$B$2:$K$165,8,FALSE),0)</f>
        <v>0</v>
      </c>
      <c r="AW482" s="1740">
        <f>IFERROR(VLOOKUP($A482,'2016'!$B$2:$K$165,10,FALSE),0)</f>
        <v>0</v>
      </c>
      <c r="AX482" s="1700">
        <f>IFERROR(VLOOKUP($A482,'2015'!$B$2:$K$165,3,FALSE),0)</f>
        <v>0</v>
      </c>
      <c r="AY482" s="1695">
        <f>IFERROR(VLOOKUP($A482,'2015'!$B$2:$K$165,4,FALSE),0)</f>
        <v>0</v>
      </c>
      <c r="AZ482" s="1695">
        <f>IFERROR(VLOOKUP($A482,'2015'!$B$2:$K$165,5,FALSE),0)</f>
        <v>0</v>
      </c>
      <c r="BA482" s="1695">
        <f>IFERROR(VLOOKUP($A482,'2015'!$B$2:$K$165,8,FALSE),0)</f>
        <v>0</v>
      </c>
      <c r="BB482" s="1740">
        <f>IFERROR(VLOOKUP($A482,'2015'!$B$2:$K$165,10,FALSE),0)</f>
        <v>0</v>
      </c>
      <c r="BC482" s="1700">
        <f>IFERROR(VLOOKUP($A482,'2014'!$B$2:$K$157,3,FALSE),0)</f>
        <v>0</v>
      </c>
      <c r="BD482" s="1691">
        <f>IFERROR(VLOOKUP($A482,'2014'!$B$2:$K$157,4,FALSE),0)</f>
        <v>0</v>
      </c>
      <c r="BE482" s="1691">
        <f>IFERROR(VLOOKUP($A482,'2014'!$B$2:$K$157,5,FALSE),0)</f>
        <v>0</v>
      </c>
      <c r="BF482" s="1691">
        <f>IFERROR(VLOOKUP($A482,'2014'!$B$2:$K$157,8,FALSE),0)</f>
        <v>0</v>
      </c>
      <c r="BG482" s="1740">
        <f>IFERROR(VLOOKUP($A482,'2014'!$B$2:$K$157,10,FALSE),0)</f>
        <v>0</v>
      </c>
      <c r="BH482" s="1700">
        <f>IFERROR(VLOOKUP($A482,'2013'!$D$4:$I$249,2,FALSE),0)</f>
        <v>0</v>
      </c>
      <c r="BI482" s="1691">
        <f>IFERROR(VLOOKUP($A482,'2013'!$D$4:$I$249,3,FALSE),0)</f>
        <v>0</v>
      </c>
      <c r="BJ482" s="1691">
        <f>IFERROR(VLOOKUP($A482,'2013'!$D$4:$I$249,4,FALSE),0)</f>
        <v>0</v>
      </c>
      <c r="BK482" s="1691">
        <f>IFERROR(VLOOKUP($A482,'2013'!$D$4:$I$249,5,FALSE),0)</f>
        <v>0</v>
      </c>
      <c r="BL482" s="1740">
        <f>IFERROR(VLOOKUP($A482,'2013'!$D$4:$I$249,6,FALSE),0)</f>
        <v>0</v>
      </c>
      <c r="BM482" s="1737">
        <f>IFERROR(VLOOKUP($A482,'2012'!$D$3:$O$172,2,FALSE),0)</f>
        <v>0</v>
      </c>
      <c r="BN482" s="1691">
        <f>IFERROR(VLOOKUP($A482,'2012'!$D$3:$O$172,3,FALSE),0)</f>
        <v>0</v>
      </c>
      <c r="BO482" s="1743">
        <f>IFERROR(VLOOKUP($A482,'2012'!$D$3:$O$172,4,FALSE),0)</f>
        <v>0</v>
      </c>
      <c r="BP482" s="1700">
        <f>IFERROR(VLOOKUP($A482,'2012'!$D$3:$O$172,5,FALSE),0)</f>
        <v>0</v>
      </c>
      <c r="BQ482" s="1691">
        <f>IFERROR(VLOOKUP($A482,'2012'!$D$3:$O$172,6,FALSE),0)</f>
        <v>0</v>
      </c>
      <c r="BR482" s="1691">
        <f>IFERROR(VLOOKUP($A482,'2012'!$D$3:$O$172,7,FALSE),0)</f>
        <v>0</v>
      </c>
      <c r="BS482" s="1691">
        <f>IFERROR(VLOOKUP($A482,'2012'!$D$3:$O$172,8,FALSE),0)</f>
        <v>0</v>
      </c>
      <c r="BT482" s="1740">
        <f>IFERROR(VLOOKUP($A482,'2012'!$D$3:$O$172,9,FALSE),0)</f>
        <v>0</v>
      </c>
      <c r="BX482" s="1700">
        <f>IFERROR(VLOOKUP($A482,'2011'!$D$4:$I$251,2,FALSE),0)</f>
        <v>0</v>
      </c>
      <c r="BY482" s="1691">
        <f>IFERROR(VLOOKUP($A482,'2011'!$D$4:$I$251,3,FALSE),0)</f>
        <v>0</v>
      </c>
      <c r="BZ482" s="1691">
        <f>IFERROR(VLOOKUP($A482,'2011'!$D$4:$I$251,4,FALSE),0)</f>
        <v>0</v>
      </c>
      <c r="CA482" s="1691">
        <f>IFERROR(VLOOKUP($A482,'2011'!$D$4:$I$251,5,FALSE),0)</f>
        <v>0</v>
      </c>
      <c r="CB482" s="1740">
        <f>IFERROR(VLOOKUP($A482,'2011'!$D$4:$I$251,6,FALSE),0)</f>
        <v>0</v>
      </c>
      <c r="CC482" s="1700">
        <f>IFERROR(VLOOKUP($A482,'2010'!$C$3:$H$234,2,FALSE),0)</f>
        <v>0</v>
      </c>
      <c r="CD482" s="1691">
        <f>IFERROR(VLOOKUP($A482,'2010'!$C$3:$H$234,3,FALSE),0)</f>
        <v>0</v>
      </c>
      <c r="CE482" s="1691">
        <f>IFERROR(VLOOKUP($A482,'2010'!$C$3:$H$234,4,FALSE),0)</f>
        <v>0</v>
      </c>
      <c r="CF482" s="1691">
        <f>IFERROR(VLOOKUP($A482,'2010'!$C$3:$H$234,5,FALSE),0)</f>
        <v>0</v>
      </c>
      <c r="CG482" s="1740">
        <f>IFERROR(VLOOKUP($A482,'2010'!$C$3:$H$234,6,FALSE),0)</f>
        <v>0</v>
      </c>
      <c r="CH482" s="1700">
        <f>IFERROR(VLOOKUP($A482,'2009'!$C$3:$H$242,2,FALSE),0)</f>
        <v>0</v>
      </c>
      <c r="CI482" s="1691">
        <f>IFERROR(VLOOKUP($A482,'2009'!$C$3:$H$242,3,FALSE),0)</f>
        <v>0</v>
      </c>
      <c r="CJ482" s="1691">
        <f>IFERROR(VLOOKUP($A482,'2009'!$C$3:$H$242,4,FALSE),0)</f>
        <v>0</v>
      </c>
      <c r="CK482" s="1691">
        <f>IFERROR(VLOOKUP($A482,'2009'!$C$3:$H$242,5,FALSE),0)</f>
        <v>0</v>
      </c>
      <c r="CL482" s="1740">
        <f>IFERROR(VLOOKUP($A482,'2009'!$C$3:$H$242,6,FALSE),0)</f>
        <v>0</v>
      </c>
      <c r="CM482" s="1700">
        <f>IFERROR(VLOOKUP($A482,'2008'!$C$3:$H$229,2,FALSE),0)</f>
        <v>0</v>
      </c>
      <c r="CN482" s="1691">
        <f>IFERROR(VLOOKUP($A482,'2008'!$C$3:$H$229,3,FALSE),0)</f>
        <v>0</v>
      </c>
      <c r="CO482" s="1691">
        <f>IFERROR(VLOOKUP($A482,'2008'!$C$3:$H$229,4,FALSE),0)</f>
        <v>0</v>
      </c>
      <c r="CP482" s="1691">
        <f>IFERROR(VLOOKUP($A482,'2008'!$C$3:$H$229,5,FALSE),0)</f>
        <v>0</v>
      </c>
      <c r="CQ482" s="1740">
        <f>IFERROR(VLOOKUP($A482,'2008'!$C$3:$H$229,6,FALSE),0)</f>
        <v>0</v>
      </c>
      <c r="CR482" s="1700">
        <f>IFERROR(VLOOKUP($A482,'2007'!$C$3:$M$238,7,FALSE),0)</f>
        <v>0</v>
      </c>
      <c r="CS482" s="1691">
        <f>IFERROR(VLOOKUP($A482,'2007'!$C$3:$M$238,8,FALSE),0)</f>
        <v>0</v>
      </c>
      <c r="CT482" s="1691">
        <f>IFERROR(VLOOKUP($A482,'2007'!$C$3:$M$238,9,FALSE),0)</f>
        <v>0</v>
      </c>
      <c r="CU482" s="1691">
        <f>IFERROR(VLOOKUP($A482,'2007'!$C$3:$M$238,10,FALSE),0)</f>
        <v>0</v>
      </c>
      <c r="CV482" s="1740">
        <f>IFERROR(VLOOKUP($A482,'2007'!$C$3:$M$238,11,FALSE),0)</f>
        <v>0</v>
      </c>
      <c r="CW482" s="1700">
        <f>IFERROR(VLOOKUP($A482,'2006'!$A$2:$F$200,2,FALSE),0)</f>
        <v>0</v>
      </c>
      <c r="CX482" s="1691">
        <f>IFERROR(VLOOKUP($A482,'2006'!$A$2:$F$200,4,FALSE),0)</f>
        <v>0</v>
      </c>
      <c r="CY482" s="1691">
        <f>IFERROR(VLOOKUP($A482,'2006'!$A$2:$F$200,5,FALSE),0)</f>
        <v>0</v>
      </c>
      <c r="CZ482" s="1740">
        <f>IFERROR(VLOOKUP($A482,'2006'!$A$2:$F$200,6,FALSE),0)</f>
        <v>0</v>
      </c>
      <c r="DA482" s="1700">
        <f>IFERROR(VLOOKUP($A482,'2005'!$C$3:$M$205,8,FALSE),0)</f>
        <v>0</v>
      </c>
      <c r="DB482" s="1691">
        <f>IFERROR(VLOOKUP($A482,'2005'!$C$3:$M$205,9,FALSE),0)</f>
        <v>0</v>
      </c>
      <c r="DC482" s="1691">
        <f>IFERROR(VLOOKUP($A482,'2005'!$C$3:$M$205,10,FALSE),0)</f>
        <v>0</v>
      </c>
      <c r="DD482" s="1740">
        <f>IFERROR(VLOOKUP($A482,'2005'!$C$3:$M$205,11,FALSE),0)</f>
        <v>0</v>
      </c>
      <c r="DE482" s="1700">
        <f>IFERROR(VLOOKUP($A482,'2004'!$C$3:$M$213,8,FALSE),0)</f>
        <v>0</v>
      </c>
      <c r="DF482" s="1691">
        <f>IFERROR(VLOOKUP($A482,'2004'!$C$3:$M$213,9,FALSE),0)</f>
        <v>0</v>
      </c>
      <c r="DG482" s="1691">
        <f>IFERROR(VLOOKUP($A482,'2004'!$C$3:$M$213,10,FALSE),0)</f>
        <v>0</v>
      </c>
      <c r="DH482" s="1740">
        <f>IFERROR(VLOOKUP($A482,'2004'!$C$3:$M$213,11,FALSE),0)</f>
        <v>0</v>
      </c>
      <c r="DI482" s="1700">
        <f>IFERROR(VLOOKUP($A482,'2003'!$C$3:$Q$214,12,FALSE),0)</f>
        <v>0</v>
      </c>
      <c r="DJ482" s="1691">
        <f>IFERROR(VLOOKUP($A482,'2003'!$C$3:$Q$214,13,FALSE),0)</f>
        <v>0</v>
      </c>
      <c r="DK482" s="1691">
        <f>IFERROR(VLOOKUP($A482,'2003'!$C$3:$Q$214,14,FALSE),0)</f>
        <v>0</v>
      </c>
      <c r="DL482" s="1740">
        <f>IFERROR(VLOOKUP($A482,'2003'!$C$3:$Q$214,15,FALSE),0)</f>
        <v>0</v>
      </c>
      <c r="DM482" s="1700">
        <f>IFERROR(VLOOKUP($A482,'2002'!$D$3:$R$214,12,FALSE),0)</f>
        <v>0</v>
      </c>
      <c r="DN482" s="1691">
        <f>IFERROR(VLOOKUP($A482,'2002'!$D$3:$R$214,13,FALSE),0)</f>
        <v>0</v>
      </c>
      <c r="DO482" s="1691">
        <f>IFERROR(VLOOKUP($A482,'2002'!$D$3:$R$214,14,FALSE),0)</f>
        <v>0</v>
      </c>
      <c r="DP482" s="1788">
        <f>IFERROR(VLOOKUP($A482,'2002'!$D$3:$R$214,15,FALSE),0)</f>
        <v>0</v>
      </c>
      <c r="DQ482" s="1700">
        <f>IFERROR(VLOOKUP($A482,'Pre 2002'!$C$3:$CK$382,84,FALSE),0)</f>
        <v>20</v>
      </c>
      <c r="DR482" s="1695">
        <f>IFERROR(VLOOKUP($A482,'Pre 2002'!$C$3:$CK$382,85,FALSE),0)</f>
        <v>11</v>
      </c>
      <c r="DS482" s="1695">
        <f>IFERROR(VLOOKUP($A482,'Pre 2002'!$C$3:$CK$382,86,FALSE),0)</f>
        <v>1</v>
      </c>
      <c r="DT482" s="1790">
        <f>IFERROR(VLOOKUP($A482,'Pre 2002'!$C$3:$CK$382,87,FALSE),0)</f>
        <v>0.55000000000000004</v>
      </c>
      <c r="DU482" s="1741">
        <f>IFERROR(VLOOKUP(A482,'Pre 2002'!$C$3:$CG$382,83,FALSE),0)</f>
        <v>1</v>
      </c>
    </row>
    <row r="483" spans="1:125">
      <c r="A483" s="1779" t="s">
        <v>2210</v>
      </c>
      <c r="B483" s="1562">
        <f t="shared" si="176"/>
        <v>411</v>
      </c>
      <c r="C483" s="1562">
        <f t="shared" si="177"/>
        <v>221</v>
      </c>
      <c r="D483" s="1562">
        <f t="shared" si="178"/>
        <v>1</v>
      </c>
      <c r="E483" s="1563">
        <f t="shared" si="179"/>
        <v>0.53771289537712896</v>
      </c>
      <c r="F483" s="1786">
        <f t="shared" si="180"/>
        <v>7</v>
      </c>
      <c r="G483" s="1595">
        <v>2016</v>
      </c>
      <c r="H483" s="1567">
        <f>IF(BC483&gt;0,1,0)+IF(BH483&gt;0,1,0)+IF(BP483&gt;0,1,0)+IF(BX483&gt;0,1,0)+IF(CC483&gt;0,1,0)+IF(CH483&gt;0,1,0)+IF(CM483&gt;0,1,0)+IF(CR483&gt;0,1,0)+IF(CW483&gt;0,1,0)+IF(DA483&gt;0,1,0)+IF(DE483&gt;0,1,0)+IF(DI483&gt;0,1,0)+IF(DM483&gt;0,1,0)+DU483</f>
        <v>0</v>
      </c>
      <c r="I483" s="1734">
        <f>SUM(BC483,BH483,BP483,BX483,CC483,CH483,CM483,CR483,CW483,DA483,DE483,DI483,DM483,DQ483)</f>
        <v>0</v>
      </c>
      <c r="J483" s="1734">
        <f t="shared" si="194"/>
        <v>0</v>
      </c>
      <c r="K483" s="1734">
        <f t="shared" si="194"/>
        <v>0</v>
      </c>
      <c r="L483" s="1806">
        <f>IF(I483=0,0,J483/I483)</f>
        <v>0</v>
      </c>
      <c r="M483" s="1751"/>
      <c r="N483" s="1751"/>
      <c r="O483" s="1700">
        <f>IFERROR(VLOOKUP($A483,'2022'!$B$2:$K$174,3,FALSE),0)</f>
        <v>72</v>
      </c>
      <c r="P483" s="1858">
        <f>IFERROR(VLOOKUP($A483,'2022'!$B$2:$K$174,4,FALSE),0)</f>
        <v>20</v>
      </c>
      <c r="Q483" s="1858">
        <f>IFERROR(VLOOKUP($A483,'2022'!$B$2:$K$174,5,FALSE),0)</f>
        <v>38</v>
      </c>
      <c r="R483" s="1858">
        <f>IFERROR(VLOOKUP($A483,'2022'!$B$2:$K$174,8,FALSE),0)</f>
        <v>0</v>
      </c>
      <c r="S483" s="1740">
        <f>IFERROR(VLOOKUP($A483,'2022'!$B$2:$K$174,10,FALSE),0)</f>
        <v>0.52800000000000002</v>
      </c>
      <c r="T483" s="1700">
        <f>IFERROR(VLOOKUP($A483,'2021'!$B$2:$K$174,3,FALSE),0)</f>
        <v>70</v>
      </c>
      <c r="U483" s="1843">
        <f>IFERROR(VLOOKUP($A483,'2021'!$B$2:$K$174,4,FALSE),0)</f>
        <v>23</v>
      </c>
      <c r="V483" s="1843">
        <f>IFERROR(VLOOKUP($A483,'2021'!$B$2:$K$174,5,FALSE),0)</f>
        <v>36</v>
      </c>
      <c r="W483" s="1843">
        <f>IFERROR(VLOOKUP($A483,'2021'!$B$2:$K$174,8,FALSE),0)</f>
        <v>0</v>
      </c>
      <c r="X483" s="1740">
        <f>IFERROR(VLOOKUP($A483,'2021'!$B$2:$K$174,10,FALSE),0)</f>
        <v>0.51400000000000001</v>
      </c>
      <c r="Y483" s="1700">
        <f>IFERROR(VLOOKUP($A483,'2020'!$B$2:$K$170,3,FALSE),0)</f>
        <v>50</v>
      </c>
      <c r="Z483" s="1829">
        <f>IFERROR(VLOOKUP($A483,'2020'!$B$2:$K$170,4,FALSE),0)</f>
        <v>8</v>
      </c>
      <c r="AA483" s="1829">
        <f>IFERROR(VLOOKUP($A483,'2020'!$B$2:$K$170,5,FALSE),0)</f>
        <v>30</v>
      </c>
      <c r="AB483" s="1829">
        <f>IFERROR(VLOOKUP($A483,'2020'!$B$2:$K$170,8,FALSE),0)</f>
        <v>0</v>
      </c>
      <c r="AC483" s="1740">
        <f>IFERROR(VLOOKUP($A483,'2020'!$B$2:$K$170,10,FALSE),0)</f>
        <v>0.6</v>
      </c>
      <c r="AD483" s="1700">
        <f>IFERROR(VLOOKUP($A483,'2019'!$B$2:$K$170,3,FALSE),0)</f>
        <v>60</v>
      </c>
      <c r="AE483" s="1823">
        <f>IFERROR(VLOOKUP($A483,'2019'!$B$2:$K$170,4,FALSE),0)</f>
        <v>21</v>
      </c>
      <c r="AF483" s="1823">
        <f>IFERROR(VLOOKUP($A483,'2019'!$B$2:$K$170,5,FALSE),0)</f>
        <v>32</v>
      </c>
      <c r="AG483" s="1823">
        <f>IFERROR(VLOOKUP($A483,'2019'!$B$2:$K$170,8,FALSE),0)</f>
        <v>0</v>
      </c>
      <c r="AH483" s="1740">
        <f>IFERROR(VLOOKUP($A483,'2019'!$B$2:$K$170,10,FALSE),0)</f>
        <v>0.53300000000000003</v>
      </c>
      <c r="AI483" s="1700">
        <f>IFERROR(VLOOKUP($A483,'2018'!$B$2:$K$170,3,FALSE),0)</f>
        <v>77</v>
      </c>
      <c r="AJ483" s="1821">
        <f>IFERROR(VLOOKUP($A483,'2018'!$B$2:$K$170,4,FALSE),0)</f>
        <v>26</v>
      </c>
      <c r="AK483" s="1821">
        <f>IFERROR(VLOOKUP($A483,'2018'!$B$2:$K$170,5,FALSE),0)</f>
        <v>47</v>
      </c>
      <c r="AL483" s="1821">
        <f>IFERROR(VLOOKUP($A483,'2018'!$B$2:$K$170,8,FALSE),0)</f>
        <v>1</v>
      </c>
      <c r="AM483" s="1740">
        <f>IFERROR(VLOOKUP($A483,'2018'!$B$2:$K$170,10,FALSE),0)</f>
        <v>0.61</v>
      </c>
      <c r="AN483" s="1700">
        <f>IFERROR(VLOOKUP($A483,'2017'!$B$2:$J$163,2,FALSE),0)</f>
        <v>43</v>
      </c>
      <c r="AO483" s="1815">
        <f>IFERROR(VLOOKUP($A483,'2017'!$B$2:$J$163,3,FALSE),0)</f>
        <v>7</v>
      </c>
      <c r="AP483" s="1815">
        <f>IFERROR(VLOOKUP($A483,'2017'!$B$2:$J$163,4,FALSE),0)</f>
        <v>22</v>
      </c>
      <c r="AQ483" s="1815">
        <f>IFERROR(VLOOKUP($A483,'2017'!$B$2:$J$163,7,FALSE),0)</f>
        <v>0</v>
      </c>
      <c r="AR483" s="1740">
        <f>IFERROR(VLOOKUP($A483,'2017'!$B$2:$J$163,9,FALSE),0)</f>
        <v>0.51162790697674421</v>
      </c>
      <c r="AS483" s="1700">
        <f>IFERROR(VLOOKUP($A483,'2016'!$B$2:$K$165,3,FALSE),0)</f>
        <v>39</v>
      </c>
      <c r="AT483" s="1796">
        <f>IFERROR(VLOOKUP($A483,'2016'!$B$2:$K$165,4,FALSE),0)</f>
        <v>8</v>
      </c>
      <c r="AU483" s="1796">
        <f>IFERROR(VLOOKUP($A483,'2016'!$B$2:$K$165,5,FALSE),0)</f>
        <v>16</v>
      </c>
      <c r="AV483" s="1796">
        <f>IFERROR(VLOOKUP($A483,'2016'!$B$2:$K$165,8,FALSE),0)</f>
        <v>0</v>
      </c>
      <c r="AW483" s="1740">
        <f>IFERROR(VLOOKUP($A483,'2016'!$B$2:$K$165,10,FALSE),0)</f>
        <v>0.41</v>
      </c>
      <c r="AX483" s="1700">
        <f>IFERROR(VLOOKUP($A483,'2015'!$B$2:$K$165,3,FALSE),0)</f>
        <v>0</v>
      </c>
      <c r="AY483" s="1695">
        <f>IFERROR(VLOOKUP($A483,'2015'!$B$2:$K$165,4,FALSE),0)</f>
        <v>0</v>
      </c>
      <c r="AZ483" s="1695">
        <f>IFERROR(VLOOKUP($A483,'2015'!$B$2:$K$165,5,FALSE),0)</f>
        <v>0</v>
      </c>
      <c r="BA483" s="1695">
        <f>IFERROR(VLOOKUP($A483,'2015'!$B$2:$K$165,8,FALSE),0)</f>
        <v>0</v>
      </c>
      <c r="BB483" s="1740">
        <f>IFERROR(VLOOKUP($A483,'2015'!$B$2:$K$165,10,FALSE),0)</f>
        <v>0</v>
      </c>
      <c r="BC483" s="1700">
        <f>IFERROR(VLOOKUP($A483,'2014'!$B$2:$K$157,3,FALSE),0)</f>
        <v>0</v>
      </c>
      <c r="BD483" s="1691">
        <f>IFERROR(VLOOKUP($A483,'2014'!$B$2:$K$157,4,FALSE),0)</f>
        <v>0</v>
      </c>
      <c r="BE483" s="1691">
        <f>IFERROR(VLOOKUP($A483,'2014'!$B$2:$K$157,5,FALSE),0)</f>
        <v>0</v>
      </c>
      <c r="BF483" s="1691">
        <f>IFERROR(VLOOKUP($A483,'2014'!$B$2:$K$157,8,FALSE),0)</f>
        <v>0</v>
      </c>
      <c r="BG483" s="1740">
        <f>IFERROR(VLOOKUP($A483,'2014'!$B$2:$K$157,10,FALSE),0)</f>
        <v>0</v>
      </c>
      <c r="BH483" s="1700">
        <f>IFERROR(VLOOKUP($A483,'2013'!$D$4:$I$249,2,FALSE),0)</f>
        <v>0</v>
      </c>
      <c r="BI483" s="1691">
        <f>IFERROR(VLOOKUP($A483,'2013'!$D$4:$I$249,3,FALSE),0)</f>
        <v>0</v>
      </c>
      <c r="BJ483" s="1691">
        <f>IFERROR(VLOOKUP($A483,'2013'!$D$4:$I$249,4,FALSE),0)</f>
        <v>0</v>
      </c>
      <c r="BK483" s="1691">
        <f>IFERROR(VLOOKUP($A483,'2013'!$D$4:$I$249,5,FALSE),0)</f>
        <v>0</v>
      </c>
      <c r="BL483" s="1740">
        <f>IFERROR(VLOOKUP($A483,'2013'!$D$4:$I$249,6,FALSE),0)</f>
        <v>0</v>
      </c>
      <c r="BM483" s="1737">
        <f>IFERROR(VLOOKUP($A483,'2012'!$D$3:$O$172,2,FALSE),0)</f>
        <v>0</v>
      </c>
      <c r="BN483" s="1691">
        <f>IFERROR(VLOOKUP($A483,'2012'!$D$3:$O$172,3,FALSE),0)</f>
        <v>0</v>
      </c>
      <c r="BO483" s="1743">
        <f>IFERROR(VLOOKUP($A483,'2012'!$D$3:$O$172,4,FALSE),0)</f>
        <v>0</v>
      </c>
      <c r="BP483" s="1700">
        <f>IFERROR(VLOOKUP($A483,'2012'!$D$3:$O$172,5,FALSE),0)</f>
        <v>0</v>
      </c>
      <c r="BQ483" s="1691">
        <f>IFERROR(VLOOKUP($A483,'2012'!$D$3:$O$172,6,FALSE),0)</f>
        <v>0</v>
      </c>
      <c r="BR483" s="1691">
        <f>IFERROR(VLOOKUP($A483,'2012'!$D$3:$O$172,7,FALSE),0)</f>
        <v>0</v>
      </c>
      <c r="BS483" s="1691">
        <f>IFERROR(VLOOKUP($A483,'2012'!$D$3:$O$172,8,FALSE),0)</f>
        <v>0</v>
      </c>
      <c r="BT483" s="1740">
        <f>IFERROR(VLOOKUP($A483,'2012'!$D$3:$O$172,9,FALSE),0)</f>
        <v>0</v>
      </c>
      <c r="BX483" s="1700">
        <f>IFERROR(VLOOKUP($A483,'2011'!$D$4:$I$251,2,FALSE),0)</f>
        <v>0</v>
      </c>
      <c r="BY483" s="1691">
        <f>IFERROR(VLOOKUP($A483,'2011'!$D$4:$I$251,3,FALSE),0)</f>
        <v>0</v>
      </c>
      <c r="BZ483" s="1691">
        <f>IFERROR(VLOOKUP($A483,'2011'!$D$4:$I$251,4,FALSE),0)</f>
        <v>0</v>
      </c>
      <c r="CA483" s="1691">
        <f>IFERROR(VLOOKUP($A483,'2011'!$D$4:$I$251,5,FALSE),0)</f>
        <v>0</v>
      </c>
      <c r="CB483" s="1740">
        <f>IFERROR(VLOOKUP($A483,'2011'!$D$4:$I$251,6,FALSE),0)</f>
        <v>0</v>
      </c>
      <c r="CC483" s="1700">
        <f>IFERROR(VLOOKUP($A483,'2010'!$C$3:$H$234,2,FALSE),0)</f>
        <v>0</v>
      </c>
      <c r="CD483" s="1691">
        <f>IFERROR(VLOOKUP($A483,'2010'!$C$3:$H$234,3,FALSE),0)</f>
        <v>0</v>
      </c>
      <c r="CE483" s="1691">
        <f>IFERROR(VLOOKUP($A483,'2010'!$C$3:$H$234,4,FALSE),0)</f>
        <v>0</v>
      </c>
      <c r="CF483" s="1691">
        <f>IFERROR(VLOOKUP($A483,'2010'!$C$3:$H$234,5,FALSE),0)</f>
        <v>0</v>
      </c>
      <c r="CG483" s="1740">
        <f>IFERROR(VLOOKUP($A483,'2010'!$C$3:$H$234,6,FALSE),0)</f>
        <v>0</v>
      </c>
      <c r="CH483" s="1700">
        <f>IFERROR(VLOOKUP($A483,'2009'!$C$3:$H$242,2,FALSE),0)</f>
        <v>0</v>
      </c>
      <c r="CI483" s="1691">
        <f>IFERROR(VLOOKUP($A483,'2009'!$C$3:$H$242,3,FALSE),0)</f>
        <v>0</v>
      </c>
      <c r="CJ483" s="1691">
        <f>IFERROR(VLOOKUP($A483,'2009'!$C$3:$H$242,4,FALSE),0)</f>
        <v>0</v>
      </c>
      <c r="CK483" s="1691">
        <f>IFERROR(VLOOKUP($A483,'2009'!$C$3:$H$242,5,FALSE),0)</f>
        <v>0</v>
      </c>
      <c r="CL483" s="1740">
        <f>IFERROR(VLOOKUP($A483,'2009'!$C$3:$H$242,6,FALSE),0)</f>
        <v>0</v>
      </c>
      <c r="CM483" s="1700">
        <f>IFERROR(VLOOKUP($A483,'2008'!$C$3:$H$229,2,FALSE),0)</f>
        <v>0</v>
      </c>
      <c r="CN483" s="1691">
        <f>IFERROR(VLOOKUP($A483,'2008'!$C$3:$H$229,3,FALSE),0)</f>
        <v>0</v>
      </c>
      <c r="CO483" s="1691">
        <f>IFERROR(VLOOKUP($A483,'2008'!$C$3:$H$229,4,FALSE),0)</f>
        <v>0</v>
      </c>
      <c r="CP483" s="1691">
        <f>IFERROR(VLOOKUP($A483,'2008'!$C$3:$H$229,5,FALSE),0)</f>
        <v>0</v>
      </c>
      <c r="CQ483" s="1740">
        <f>IFERROR(VLOOKUP($A483,'2008'!$C$3:$H$229,6,FALSE),0)</f>
        <v>0</v>
      </c>
      <c r="CR483" s="1700">
        <f>IFERROR(VLOOKUP($A483,'2007'!$C$3:$M$238,7,FALSE),0)</f>
        <v>0</v>
      </c>
      <c r="CS483" s="1691">
        <f>IFERROR(VLOOKUP($A483,'2007'!$C$3:$M$238,8,FALSE),0)</f>
        <v>0</v>
      </c>
      <c r="CT483" s="1691">
        <f>IFERROR(VLOOKUP($A483,'2007'!$C$3:$M$238,9,FALSE),0)</f>
        <v>0</v>
      </c>
      <c r="CU483" s="1691">
        <f>IFERROR(VLOOKUP($A483,'2007'!$C$3:$M$238,10,FALSE),0)</f>
        <v>0</v>
      </c>
      <c r="CV483" s="1740">
        <f>IFERROR(VLOOKUP($A483,'2007'!$C$3:$M$238,11,FALSE),0)</f>
        <v>0</v>
      </c>
      <c r="CW483" s="1700">
        <f>IFERROR(VLOOKUP($A483,'2006'!$A$2:$F$200,2,FALSE),0)</f>
        <v>0</v>
      </c>
      <c r="CX483" s="1691">
        <f>IFERROR(VLOOKUP($A483,'2006'!$A$2:$F$200,4,FALSE),0)</f>
        <v>0</v>
      </c>
      <c r="CY483" s="1691">
        <f>IFERROR(VLOOKUP($A483,'2006'!$A$2:$F$200,5,FALSE),0)</f>
        <v>0</v>
      </c>
      <c r="CZ483" s="1740">
        <f>IFERROR(VLOOKUP($A483,'2006'!$A$2:$F$200,6,FALSE),0)</f>
        <v>0</v>
      </c>
      <c r="DA483" s="1700">
        <f>IFERROR(VLOOKUP($A483,'2005'!$C$3:$M$205,8,FALSE),0)</f>
        <v>0</v>
      </c>
      <c r="DB483" s="1691">
        <f>IFERROR(VLOOKUP($A483,'2005'!$C$3:$M$205,9,FALSE),0)</f>
        <v>0</v>
      </c>
      <c r="DC483" s="1691">
        <f>IFERROR(VLOOKUP($A483,'2005'!$C$3:$M$205,10,FALSE),0)</f>
        <v>0</v>
      </c>
      <c r="DD483" s="1740">
        <f>IFERROR(VLOOKUP($A483,'2005'!$C$3:$M$205,11,FALSE),0)</f>
        <v>0</v>
      </c>
      <c r="DE483" s="1700">
        <f>IFERROR(VLOOKUP($A483,'2004'!$C$3:$M$213,8,FALSE),0)</f>
        <v>0</v>
      </c>
      <c r="DF483" s="1691">
        <f>IFERROR(VLOOKUP($A483,'2004'!$C$3:$M$213,9,FALSE),0)</f>
        <v>0</v>
      </c>
      <c r="DG483" s="1691">
        <f>IFERROR(VLOOKUP($A483,'2004'!$C$3:$M$213,10,FALSE),0)</f>
        <v>0</v>
      </c>
      <c r="DH483" s="1740">
        <f>IFERROR(VLOOKUP($A483,'2004'!$C$3:$M$213,11,FALSE),0)</f>
        <v>0</v>
      </c>
      <c r="DI483" s="1700">
        <f>IFERROR(VLOOKUP($A483,'2003'!$C$3:$Q$214,12,FALSE),0)</f>
        <v>0</v>
      </c>
      <c r="DJ483" s="1691">
        <f>IFERROR(VLOOKUP($A483,'2003'!$C$3:$Q$214,13,FALSE),0)</f>
        <v>0</v>
      </c>
      <c r="DK483" s="1691">
        <f>IFERROR(VLOOKUP($A483,'2003'!$C$3:$Q$214,14,FALSE),0)</f>
        <v>0</v>
      </c>
      <c r="DL483" s="1740">
        <f>IFERROR(VLOOKUP($A483,'2003'!$C$3:$Q$214,15,FALSE),0)</f>
        <v>0</v>
      </c>
      <c r="DM483" s="1700">
        <f>IFERROR(VLOOKUP($A483,'2002'!$D$3:$R$214,12,FALSE),0)</f>
        <v>0</v>
      </c>
      <c r="DN483" s="1691">
        <f>IFERROR(VLOOKUP($A483,'2002'!$D$3:$R$214,13,FALSE),0)</f>
        <v>0</v>
      </c>
      <c r="DO483" s="1691">
        <f>IFERROR(VLOOKUP($A483,'2002'!$D$3:$R$214,14,FALSE),0)</f>
        <v>0</v>
      </c>
      <c r="DP483" s="1788">
        <f>IFERROR(VLOOKUP($A483,'2002'!$D$3:$R$214,15,FALSE),0)</f>
        <v>0</v>
      </c>
      <c r="DQ483" s="1700">
        <f>IFERROR(VLOOKUP($A483,'Pre 2002'!$C$3:$CK$382,84,FALSE),0)</f>
        <v>0</v>
      </c>
      <c r="DR483" s="1695">
        <f>IFERROR(VLOOKUP($A483,'Pre 2002'!$C$3:$CK$382,85,FALSE),0)</f>
        <v>0</v>
      </c>
      <c r="DS483" s="1695">
        <f>IFERROR(VLOOKUP($A483,'Pre 2002'!$C$3:$CK$382,86,FALSE),0)</f>
        <v>0</v>
      </c>
      <c r="DT483" s="1790">
        <f>IFERROR(VLOOKUP($A483,'Pre 2002'!$C$3:$CK$382,87,FALSE),0)</f>
        <v>0</v>
      </c>
      <c r="DU483" s="1741">
        <f>IFERROR(VLOOKUP(A483,'Pre 2002'!$C$3:$CG$382,83,FALSE),0)</f>
        <v>0</v>
      </c>
    </row>
    <row r="484" spans="1:125">
      <c r="A484" s="1778" t="s">
        <v>1195</v>
      </c>
      <c r="B484" s="1562">
        <f t="shared" si="176"/>
        <v>557</v>
      </c>
      <c r="C484" s="1562">
        <f t="shared" si="177"/>
        <v>295</v>
      </c>
      <c r="D484" s="1562">
        <f t="shared" si="178"/>
        <v>1</v>
      </c>
      <c r="E484" s="1563">
        <f t="shared" si="179"/>
        <v>0.52962298025134646</v>
      </c>
      <c r="F484" s="1786">
        <f t="shared" si="180"/>
        <v>11</v>
      </c>
      <c r="G484" s="1595" t="s">
        <v>2159</v>
      </c>
      <c r="H484" s="1567">
        <f>IF(BC484&gt;0,1,0)+IF(BH484&gt;0,1,0)+IF(BP484&gt;0,1,0)+IF(BX484&gt;0,1,0)+IF(CC484&gt;0,1,0)+IF(CH484&gt;0,1,0)+IF(CM484&gt;0,1,0)+IF(CR484&gt;0,1,0)+IF(CW484&gt;0,1,0)+IF(DA484&gt;0,1,0)+IF(DE484&gt;0,1,0)+IF(DI484&gt;0,1,0)+IF(DM484&gt;0,1,0)+DU484</f>
        <v>11</v>
      </c>
      <c r="I484" s="1734">
        <f>SUM(BC484,BH484,BP484,BX484,CC484,CH484,CM484,CR484,CW484,DA484,DE484,DI484,DM484,DQ484)</f>
        <v>557</v>
      </c>
      <c r="J484" s="1734">
        <f t="shared" si="194"/>
        <v>295</v>
      </c>
      <c r="K484" s="1734">
        <f t="shared" si="194"/>
        <v>1</v>
      </c>
      <c r="L484" s="1806">
        <f>IF(I484=0,0,J484/I484)</f>
        <v>0.52962298025134646</v>
      </c>
      <c r="O484" s="1700">
        <f>IFERROR(VLOOKUP($A484,'2022'!$B$2:$K$174,3,FALSE),0)</f>
        <v>0</v>
      </c>
      <c r="P484" s="1858">
        <f>IFERROR(VLOOKUP($A484,'2022'!$B$2:$K$174,4,FALSE),0)</f>
        <v>0</v>
      </c>
      <c r="Q484" s="1858">
        <f>IFERROR(VLOOKUP($A484,'2022'!$B$2:$K$174,5,FALSE),0)</f>
        <v>0</v>
      </c>
      <c r="R484" s="1858">
        <f>IFERROR(VLOOKUP($A484,'2022'!$B$2:$K$174,8,FALSE),0)</f>
        <v>0</v>
      </c>
      <c r="S484" s="1740">
        <f>IFERROR(VLOOKUP($A484,'2022'!$B$2:$K$174,10,FALSE),0)</f>
        <v>0</v>
      </c>
      <c r="T484" s="1700">
        <f>IFERROR(VLOOKUP($A484,'2021'!$B$2:$K$174,3,FALSE),0)</f>
        <v>0</v>
      </c>
      <c r="U484" s="1843">
        <f>IFERROR(VLOOKUP($A484,'2021'!$B$2:$K$174,4,FALSE),0)</f>
        <v>0</v>
      </c>
      <c r="V484" s="1843">
        <f>IFERROR(VLOOKUP($A484,'2021'!$B$2:$K$174,5,FALSE),0)</f>
        <v>0</v>
      </c>
      <c r="W484" s="1843">
        <f>IFERROR(VLOOKUP($A484,'2021'!$B$2:$K$174,8,FALSE),0)</f>
        <v>0</v>
      </c>
      <c r="X484" s="1740">
        <f>IFERROR(VLOOKUP($A484,'2021'!$B$2:$K$174,10,FALSE),0)</f>
        <v>0</v>
      </c>
      <c r="Y484" s="1700">
        <f>IFERROR(VLOOKUP($A484,'2020'!$B$2:$K$170,3,FALSE),0)</f>
        <v>0</v>
      </c>
      <c r="Z484" s="1829">
        <f>IFERROR(VLOOKUP($A484,'2020'!$B$2:$K$170,4,FALSE),0)</f>
        <v>0</v>
      </c>
      <c r="AA484" s="1829">
        <f>IFERROR(VLOOKUP($A484,'2020'!$B$2:$K$170,5,FALSE),0)</f>
        <v>0</v>
      </c>
      <c r="AB484" s="1829">
        <f>IFERROR(VLOOKUP($A484,'2020'!$B$2:$K$170,8,FALSE),0)</f>
        <v>0</v>
      </c>
      <c r="AC484" s="1740">
        <f>IFERROR(VLOOKUP($A484,'2020'!$B$2:$K$170,10,FALSE),0)</f>
        <v>0</v>
      </c>
      <c r="AD484" s="1700">
        <f>IFERROR(VLOOKUP($A484,'2019'!$B$2:$K$170,3,FALSE),0)</f>
        <v>0</v>
      </c>
      <c r="AE484" s="1823">
        <f>IFERROR(VLOOKUP($A484,'2019'!$B$2:$K$170,4,FALSE),0)</f>
        <v>0</v>
      </c>
      <c r="AF484" s="1823">
        <f>IFERROR(VLOOKUP($A484,'2019'!$B$2:$K$170,5,FALSE),0)</f>
        <v>0</v>
      </c>
      <c r="AG484" s="1823">
        <f>IFERROR(VLOOKUP($A484,'2019'!$B$2:$K$170,8,FALSE),0)</f>
        <v>0</v>
      </c>
      <c r="AH484" s="1740">
        <f>IFERROR(VLOOKUP($A484,'2019'!$B$2:$K$170,10,FALSE),0)</f>
        <v>0</v>
      </c>
      <c r="AI484" s="1700">
        <f>IFERROR(VLOOKUP($A484,'2018'!$B$2:$K$170,3,FALSE),0)</f>
        <v>0</v>
      </c>
      <c r="AJ484" s="1821">
        <f>IFERROR(VLOOKUP($A484,'2018'!$B$2:$K$170,4,FALSE),0)</f>
        <v>0</v>
      </c>
      <c r="AK484" s="1821">
        <f>IFERROR(VLOOKUP($A484,'2018'!$B$2:$K$170,5,FALSE),0)</f>
        <v>0</v>
      </c>
      <c r="AL484" s="1821">
        <f>IFERROR(VLOOKUP($A484,'2018'!$B$2:$K$170,8,FALSE),0)</f>
        <v>0</v>
      </c>
      <c r="AM484" s="1740">
        <f>IFERROR(VLOOKUP($A484,'2018'!$B$2:$K$170,10,FALSE),0)</f>
        <v>0</v>
      </c>
      <c r="AN484" s="1700">
        <f>IFERROR(VLOOKUP($A484,'2017'!$B$2:$J$163,2,FALSE),0)</f>
        <v>0</v>
      </c>
      <c r="AO484" s="1815">
        <f>IFERROR(VLOOKUP($A484,'2017'!$B$2:$J$163,3,FALSE),0)</f>
        <v>0</v>
      </c>
      <c r="AP484" s="1815">
        <f>IFERROR(VLOOKUP($A484,'2017'!$B$2:$J$163,4,FALSE),0)</f>
        <v>0</v>
      </c>
      <c r="AQ484" s="1815">
        <f>IFERROR(VLOOKUP($A484,'2017'!$B$2:$J$163,7,FALSE),0)</f>
        <v>0</v>
      </c>
      <c r="AR484" s="1740">
        <f>IFERROR(VLOOKUP($A484,'2017'!$B$2:$J$163,9,FALSE),0)</f>
        <v>0</v>
      </c>
      <c r="AS484" s="1700">
        <f>IFERROR(VLOOKUP($A484,'2016'!$B$2:$K$165,3,FALSE),0)</f>
        <v>0</v>
      </c>
      <c r="AT484" s="1796">
        <f>IFERROR(VLOOKUP($A484,'2016'!$B$2:$K$165,4,FALSE),0)</f>
        <v>0</v>
      </c>
      <c r="AU484" s="1796">
        <f>IFERROR(VLOOKUP($A484,'2016'!$B$2:$K$165,5,FALSE),0)</f>
        <v>0</v>
      </c>
      <c r="AV484" s="1796">
        <f>IFERROR(VLOOKUP($A484,'2016'!$B$2:$K$165,8,FALSE),0)</f>
        <v>0</v>
      </c>
      <c r="AW484" s="1740">
        <f>IFERROR(VLOOKUP($A484,'2016'!$B$2:$K$165,10,FALSE),0)</f>
        <v>0</v>
      </c>
      <c r="AX484" s="1700">
        <f>IFERROR(VLOOKUP($A484,'2015'!$B$2:$K$165,3,FALSE),0)</f>
        <v>0</v>
      </c>
      <c r="AY484" s="1695">
        <f>IFERROR(VLOOKUP($A484,'2015'!$B$2:$K$165,4,FALSE),0)</f>
        <v>0</v>
      </c>
      <c r="AZ484" s="1695">
        <f>IFERROR(VLOOKUP($A484,'2015'!$B$2:$K$165,5,FALSE),0)</f>
        <v>0</v>
      </c>
      <c r="BA484" s="1695">
        <f>IFERROR(VLOOKUP($A484,'2015'!$B$2:$K$165,8,FALSE),0)</f>
        <v>0</v>
      </c>
      <c r="BB484" s="1740">
        <f>IFERROR(VLOOKUP($A484,'2015'!$B$2:$K$165,10,FALSE),0)</f>
        <v>0</v>
      </c>
      <c r="BC484" s="1700">
        <f>IFERROR(VLOOKUP($A484,'2014'!$B$2:$K$157,3,FALSE),0)</f>
        <v>0</v>
      </c>
      <c r="BD484" s="1691">
        <f>IFERROR(VLOOKUP($A484,'2014'!$B$2:$K$157,4,FALSE),0)</f>
        <v>0</v>
      </c>
      <c r="BE484" s="1691">
        <f>IFERROR(VLOOKUP($A484,'2014'!$B$2:$K$157,5,FALSE),0)</f>
        <v>0</v>
      </c>
      <c r="BF484" s="1691">
        <f>IFERROR(VLOOKUP($A484,'2014'!$B$2:$K$157,8,FALSE),0)</f>
        <v>0</v>
      </c>
      <c r="BG484" s="1740">
        <f>IFERROR(VLOOKUP($A484,'2014'!$B$2:$K$157,10,FALSE),0)</f>
        <v>0</v>
      </c>
      <c r="BH484" s="1700">
        <f>IFERROR(VLOOKUP($A484,'2013'!$D$4:$I$249,2,FALSE),0)</f>
        <v>0</v>
      </c>
      <c r="BI484" s="1691">
        <f>IFERROR(VLOOKUP($A484,'2013'!$D$4:$I$249,3,FALSE),0)</f>
        <v>0</v>
      </c>
      <c r="BJ484" s="1691">
        <f>IFERROR(VLOOKUP($A484,'2013'!$D$4:$I$249,4,FALSE),0)</f>
        <v>0</v>
      </c>
      <c r="BK484" s="1691">
        <f>IFERROR(VLOOKUP($A484,'2013'!$D$4:$I$249,5,FALSE),0)</f>
        <v>0</v>
      </c>
      <c r="BL484" s="1740">
        <f>IFERROR(VLOOKUP($A484,'2013'!$D$4:$I$249,6,FALSE),0)</f>
        <v>0</v>
      </c>
      <c r="BM484" s="1737">
        <f>IFERROR(VLOOKUP($A484,'2012'!$D$3:$O$172,2,FALSE),0)</f>
        <v>0</v>
      </c>
      <c r="BN484" s="1691">
        <f>IFERROR(VLOOKUP($A484,'2012'!$D$3:$O$172,3,FALSE),0)</f>
        <v>0</v>
      </c>
      <c r="BO484" s="1743">
        <f>IFERROR(VLOOKUP($A484,'2012'!$D$3:$O$172,4,FALSE),0)</f>
        <v>0</v>
      </c>
      <c r="BP484" s="1700">
        <f>IFERROR(VLOOKUP($A484,'2012'!$D$3:$O$172,5,FALSE),0)</f>
        <v>0</v>
      </c>
      <c r="BQ484" s="1691">
        <f>IFERROR(VLOOKUP($A484,'2012'!$D$3:$O$172,6,FALSE),0)</f>
        <v>0</v>
      </c>
      <c r="BR484" s="1691">
        <f>IFERROR(VLOOKUP($A484,'2012'!$D$3:$O$172,7,FALSE),0)</f>
        <v>0</v>
      </c>
      <c r="BS484" s="1691">
        <f>IFERROR(VLOOKUP($A484,'2012'!$D$3:$O$172,8,FALSE),0)</f>
        <v>0</v>
      </c>
      <c r="BT484" s="1740">
        <f>IFERROR(VLOOKUP($A484,'2012'!$D$3:$O$172,9,FALSE),0)</f>
        <v>0</v>
      </c>
      <c r="BX484" s="1700">
        <f>IFERROR(VLOOKUP($A484,'2011'!$D$4:$I$251,2,FALSE),0)</f>
        <v>0</v>
      </c>
      <c r="BY484" s="1691">
        <f>IFERROR(VLOOKUP($A484,'2011'!$D$4:$I$251,3,FALSE),0)</f>
        <v>0</v>
      </c>
      <c r="BZ484" s="1691">
        <f>IFERROR(VLOOKUP($A484,'2011'!$D$4:$I$251,4,FALSE),0)</f>
        <v>0</v>
      </c>
      <c r="CA484" s="1691">
        <f>IFERROR(VLOOKUP($A484,'2011'!$D$4:$I$251,5,FALSE),0)</f>
        <v>0</v>
      </c>
      <c r="CB484" s="1740">
        <f>IFERROR(VLOOKUP($A484,'2011'!$D$4:$I$251,6,FALSE),0)</f>
        <v>0</v>
      </c>
      <c r="CC484" s="1700">
        <f>IFERROR(VLOOKUP($A484,'2010'!$C$3:$H$234,2,FALSE),0)</f>
        <v>0</v>
      </c>
      <c r="CD484" s="1691">
        <f>IFERROR(VLOOKUP($A484,'2010'!$C$3:$H$234,3,FALSE),0)</f>
        <v>0</v>
      </c>
      <c r="CE484" s="1691">
        <f>IFERROR(VLOOKUP($A484,'2010'!$C$3:$H$234,4,FALSE),0)</f>
        <v>0</v>
      </c>
      <c r="CF484" s="1691">
        <f>IFERROR(VLOOKUP($A484,'2010'!$C$3:$H$234,5,FALSE),0)</f>
        <v>0</v>
      </c>
      <c r="CG484" s="1740">
        <f>IFERROR(VLOOKUP($A484,'2010'!$C$3:$H$234,6,FALSE),0)</f>
        <v>0</v>
      </c>
      <c r="CH484" s="1700">
        <f>IFERROR(VLOOKUP($A484,'2009'!$C$3:$H$242,2,FALSE),0)</f>
        <v>0</v>
      </c>
      <c r="CI484" s="1691">
        <f>IFERROR(VLOOKUP($A484,'2009'!$C$3:$H$242,3,FALSE),0)</f>
        <v>0</v>
      </c>
      <c r="CJ484" s="1691">
        <f>IFERROR(VLOOKUP($A484,'2009'!$C$3:$H$242,4,FALSE),0)</f>
        <v>0</v>
      </c>
      <c r="CK484" s="1691">
        <f>IFERROR(VLOOKUP($A484,'2009'!$C$3:$H$242,5,FALSE),0)</f>
        <v>0</v>
      </c>
      <c r="CL484" s="1740">
        <f>IFERROR(VLOOKUP($A484,'2009'!$C$3:$H$242,6,FALSE),0)</f>
        <v>0</v>
      </c>
      <c r="CM484" s="1700">
        <f>IFERROR(VLOOKUP($A484,'2008'!$C$3:$H$229,2,FALSE),0)</f>
        <v>0</v>
      </c>
      <c r="CN484" s="1691">
        <f>IFERROR(VLOOKUP($A484,'2008'!$C$3:$H$229,3,FALSE),0)</f>
        <v>0</v>
      </c>
      <c r="CO484" s="1691">
        <f>IFERROR(VLOOKUP($A484,'2008'!$C$3:$H$229,4,FALSE),0)</f>
        <v>0</v>
      </c>
      <c r="CP484" s="1691">
        <f>IFERROR(VLOOKUP($A484,'2008'!$C$3:$H$229,5,FALSE),0)</f>
        <v>0</v>
      </c>
      <c r="CQ484" s="1740">
        <f>IFERROR(VLOOKUP($A484,'2008'!$C$3:$H$229,6,FALSE),0)</f>
        <v>0</v>
      </c>
      <c r="CR484" s="1700">
        <f>IFERROR(VLOOKUP($A484,'2007'!$C$3:$M$238,7,FALSE),0)</f>
        <v>60</v>
      </c>
      <c r="CS484" s="1691">
        <f>IFERROR(VLOOKUP($A484,'2007'!$C$3:$M$238,8,FALSE),0)</f>
        <v>9</v>
      </c>
      <c r="CT484" s="1691">
        <f>IFERROR(VLOOKUP($A484,'2007'!$C$3:$M$238,9,FALSE),0)</f>
        <v>32</v>
      </c>
      <c r="CU484" s="1691">
        <f>IFERROR(VLOOKUP($A484,'2007'!$C$3:$M$238,10,FALSE),0)</f>
        <v>0</v>
      </c>
      <c r="CV484" s="1740">
        <f>IFERROR(VLOOKUP($A484,'2007'!$C$3:$M$238,11,FALSE),0)</f>
        <v>0.53333333333333333</v>
      </c>
      <c r="CW484" s="1700">
        <f>IFERROR(VLOOKUP($A484,'2006'!$A$2:$F$200,2,FALSE),0)</f>
        <v>44</v>
      </c>
      <c r="CX484" s="1691">
        <f>IFERROR(VLOOKUP($A484,'2006'!$A$2:$F$200,4,FALSE),0)</f>
        <v>18</v>
      </c>
      <c r="CY484" s="1691">
        <f>IFERROR(VLOOKUP($A484,'2006'!$A$2:$F$200,5,FALSE),0)</f>
        <v>0</v>
      </c>
      <c r="CZ484" s="1740">
        <f>IFERROR(VLOOKUP($A484,'2006'!$A$2:$F$200,6,FALSE),0)</f>
        <v>0.40909090909090912</v>
      </c>
      <c r="DA484" s="1700">
        <f>IFERROR(VLOOKUP($A484,'2005'!$C$3:$M$205,8,FALSE),0)</f>
        <v>56</v>
      </c>
      <c r="DB484" s="1691">
        <f>IFERROR(VLOOKUP($A484,'2005'!$C$3:$M$205,9,FALSE),0)</f>
        <v>29</v>
      </c>
      <c r="DC484" s="1691">
        <f>IFERROR(VLOOKUP($A484,'2005'!$C$3:$M$205,10,FALSE),0)</f>
        <v>0</v>
      </c>
      <c r="DD484" s="1740">
        <f>IFERROR(VLOOKUP($A484,'2005'!$C$3:$M$205,11,FALSE),0)</f>
        <v>0.5178571428571429</v>
      </c>
      <c r="DE484" s="1700">
        <f>IFERROR(VLOOKUP($A484,'2004'!$C$3:$M$213,8,FALSE),0)</f>
        <v>44</v>
      </c>
      <c r="DF484" s="1691">
        <f>IFERROR(VLOOKUP($A484,'2004'!$C$3:$M$213,9,FALSE),0)</f>
        <v>22</v>
      </c>
      <c r="DG484" s="1691">
        <f>IFERROR(VLOOKUP($A484,'2004'!$C$3:$M$213,10,FALSE),0)</f>
        <v>0</v>
      </c>
      <c r="DH484" s="1740">
        <f>IFERROR(VLOOKUP($A484,'2004'!$C$3:$M$213,11,FALSE),0)</f>
        <v>0.5</v>
      </c>
      <c r="DI484" s="1700">
        <f>IFERROR(VLOOKUP($A484,'2003'!$C$3:$Q$214,12,FALSE),0)</f>
        <v>56</v>
      </c>
      <c r="DJ484" s="1691">
        <f>IFERROR(VLOOKUP($A484,'2003'!$C$3:$Q$214,13,FALSE),0)</f>
        <v>37</v>
      </c>
      <c r="DK484" s="1691">
        <f>IFERROR(VLOOKUP($A484,'2003'!$C$3:$Q$214,14,FALSE),0)</f>
        <v>0</v>
      </c>
      <c r="DL484" s="1740">
        <f>IFERROR(VLOOKUP($A484,'2003'!$C$3:$Q$214,15,FALSE),0)</f>
        <v>0.6607142857142857</v>
      </c>
      <c r="DM484" s="1700">
        <f>IFERROR(VLOOKUP($A484,'2002'!$D$3:$R$214,12,FALSE),0)</f>
        <v>0</v>
      </c>
      <c r="DN484" s="1691">
        <f>IFERROR(VLOOKUP($A484,'2002'!$D$3:$R$214,13,FALSE),0)</f>
        <v>0</v>
      </c>
      <c r="DO484" s="1691">
        <f>IFERROR(VLOOKUP($A484,'2002'!$D$3:$R$214,14,FALSE),0)</f>
        <v>0</v>
      </c>
      <c r="DP484" s="1788">
        <f>IFERROR(VLOOKUP($A484,'2002'!$D$3:$R$214,15,FALSE),0)</f>
        <v>0</v>
      </c>
      <c r="DQ484" s="1700">
        <f>IFERROR(VLOOKUP($A484,'Pre 2002'!$C$3:$CK$382,84,FALSE),0)</f>
        <v>297</v>
      </c>
      <c r="DR484" s="1695">
        <f>IFERROR(VLOOKUP($A484,'Pre 2002'!$C$3:$CK$382,85,FALSE),0)</f>
        <v>157</v>
      </c>
      <c r="DS484" s="1695">
        <f>IFERROR(VLOOKUP($A484,'Pre 2002'!$C$3:$CK$382,86,FALSE),0)</f>
        <v>1</v>
      </c>
      <c r="DT484" s="1790">
        <f>IFERROR(VLOOKUP($A484,'Pre 2002'!$C$3:$CK$382,87,FALSE),0)</f>
        <v>0.52861952861952866</v>
      </c>
      <c r="DU484" s="1741">
        <f>IFERROR(VLOOKUP(A484,'Pre 2002'!$C$3:$CG$382,83,FALSE),0)</f>
        <v>6</v>
      </c>
    </row>
    <row r="485" spans="1:125">
      <c r="A485" s="1779" t="s">
        <v>2226</v>
      </c>
      <c r="B485" s="1562">
        <f t="shared" si="176"/>
        <v>372</v>
      </c>
      <c r="C485" s="1562">
        <f t="shared" si="177"/>
        <v>197</v>
      </c>
      <c r="D485" s="1562">
        <f t="shared" si="178"/>
        <v>1</v>
      </c>
      <c r="E485" s="1563">
        <f t="shared" si="179"/>
        <v>0.52956989247311825</v>
      </c>
      <c r="F485" s="1786">
        <f t="shared" si="180"/>
        <v>6</v>
      </c>
      <c r="G485" s="1595">
        <v>2017</v>
      </c>
      <c r="H485" s="1817"/>
      <c r="I485" s="1734"/>
      <c r="J485" s="1734"/>
      <c r="K485" s="1734"/>
      <c r="L485" s="1734"/>
      <c r="M485" s="1751"/>
      <c r="N485" s="1751"/>
      <c r="O485" s="1700">
        <f>IFERROR(VLOOKUP($A485,'2022'!$B$2:$K$174,3,FALSE),0)</f>
        <v>72</v>
      </c>
      <c r="P485" s="1858">
        <f>IFERROR(VLOOKUP($A485,'2022'!$B$2:$K$174,4,FALSE),0)</f>
        <v>19</v>
      </c>
      <c r="Q485" s="1858">
        <f>IFERROR(VLOOKUP($A485,'2022'!$B$2:$K$174,5,FALSE),0)</f>
        <v>29</v>
      </c>
      <c r="R485" s="1858">
        <f>IFERROR(VLOOKUP($A485,'2022'!$B$2:$K$174,8,FALSE),0)</f>
        <v>0</v>
      </c>
      <c r="S485" s="1740">
        <f>IFERROR(VLOOKUP($A485,'2022'!$B$2:$K$174,10,FALSE),0)</f>
        <v>0.40300000000000002</v>
      </c>
      <c r="T485" s="1700">
        <f>IFERROR(VLOOKUP($A485,'2021'!$B$2:$K$174,3,FALSE),0)</f>
        <v>61</v>
      </c>
      <c r="U485" s="1843">
        <f>IFERROR(VLOOKUP($A485,'2021'!$B$2:$K$174,4,FALSE),0)</f>
        <v>20</v>
      </c>
      <c r="V485" s="1843">
        <f>IFERROR(VLOOKUP($A485,'2021'!$B$2:$K$174,5,FALSE),0)</f>
        <v>37</v>
      </c>
      <c r="W485" s="1843">
        <f>IFERROR(VLOOKUP($A485,'2021'!$B$2:$K$174,8,FALSE),0)</f>
        <v>0</v>
      </c>
      <c r="X485" s="1740">
        <f>IFERROR(VLOOKUP($A485,'2021'!$B$2:$K$174,10,FALSE),0)</f>
        <v>0.60699999999999998</v>
      </c>
      <c r="Y485" s="1700">
        <f>IFERROR(VLOOKUP($A485,'2020'!$B$2:$K$170,3,FALSE),0)</f>
        <v>70</v>
      </c>
      <c r="Z485" s="1829">
        <f>IFERROR(VLOOKUP($A485,'2020'!$B$2:$K$170,4,FALSE),0)</f>
        <v>27</v>
      </c>
      <c r="AA485" s="1829">
        <f>IFERROR(VLOOKUP($A485,'2020'!$B$2:$K$170,5,FALSE),0)</f>
        <v>40</v>
      </c>
      <c r="AB485" s="1829">
        <f>IFERROR(VLOOKUP($A485,'2020'!$B$2:$K$170,8,FALSE),0)</f>
        <v>0</v>
      </c>
      <c r="AC485" s="1740">
        <f>IFERROR(VLOOKUP($A485,'2020'!$B$2:$K$170,10,FALSE),0)</f>
        <v>0.57099999999999995</v>
      </c>
      <c r="AD485" s="1700">
        <f>IFERROR(VLOOKUP($A485,'2019'!$B$2:$K$170,3,FALSE),0)</f>
        <v>72</v>
      </c>
      <c r="AE485" s="1823">
        <f>IFERROR(VLOOKUP($A485,'2019'!$B$2:$K$170,4,FALSE),0)</f>
        <v>23</v>
      </c>
      <c r="AF485" s="1823">
        <f>IFERROR(VLOOKUP($A485,'2019'!$B$2:$K$170,5,FALSE),0)</f>
        <v>37</v>
      </c>
      <c r="AG485" s="1823">
        <f>IFERROR(VLOOKUP($A485,'2019'!$B$2:$K$170,8,FALSE),0)</f>
        <v>0</v>
      </c>
      <c r="AH485" s="1740">
        <f>IFERROR(VLOOKUP($A485,'2019'!$B$2:$K$170,10,FALSE),0)</f>
        <v>0.51400000000000001</v>
      </c>
      <c r="AI485" s="1700">
        <f>IFERROR(VLOOKUP($A485,'2018'!$B$2:$K$170,3,FALSE),0)</f>
        <v>76</v>
      </c>
      <c r="AJ485" s="1821">
        <f>IFERROR(VLOOKUP($A485,'2018'!$B$2:$K$170,4,FALSE),0)</f>
        <v>35</v>
      </c>
      <c r="AK485" s="1821">
        <f>IFERROR(VLOOKUP($A485,'2018'!$B$2:$K$170,5,FALSE),0)</f>
        <v>40</v>
      </c>
      <c r="AL485" s="1821">
        <f>IFERROR(VLOOKUP($A485,'2018'!$B$2:$K$170,8,FALSE),0)</f>
        <v>1</v>
      </c>
      <c r="AM485" s="1740">
        <f>IFERROR(VLOOKUP($A485,'2018'!$B$2:$K$170,10,FALSE),0)</f>
        <v>0.52600000000000002</v>
      </c>
      <c r="AN485" s="1700">
        <f>IFERROR(VLOOKUP($A485,'2017'!$B$2:$J$163,2,FALSE),0)</f>
        <v>21</v>
      </c>
      <c r="AO485" s="1815">
        <f>IFERROR(VLOOKUP($A485,'2017'!$B$2:$J$163,3,FALSE),0)</f>
        <v>11</v>
      </c>
      <c r="AP485" s="1815">
        <f>IFERROR(VLOOKUP($A485,'2017'!$B$2:$J$163,4,FALSE),0)</f>
        <v>14</v>
      </c>
      <c r="AQ485" s="1815">
        <f>IFERROR(VLOOKUP($A485,'2017'!$B$2:$J$163,7,FALSE),0)</f>
        <v>0</v>
      </c>
      <c r="AR485" s="1740">
        <f>IFERROR(VLOOKUP($A485,'2017'!$B$2:$J$163,9,FALSE),0)</f>
        <v>0.66666666666666663</v>
      </c>
      <c r="AS485" s="1700">
        <f>IFERROR(VLOOKUP($A485,'2016'!$B$2:$K$165,3,FALSE),0)</f>
        <v>0</v>
      </c>
      <c r="AT485" s="1796">
        <f>IFERROR(VLOOKUP($A485,'2016'!$B$2:$K$165,4,FALSE),0)</f>
        <v>0</v>
      </c>
      <c r="AU485" s="1796">
        <f>IFERROR(VLOOKUP($A485,'2016'!$B$2:$K$165,5,FALSE),0)</f>
        <v>0</v>
      </c>
      <c r="AV485" s="1796">
        <f>IFERROR(VLOOKUP($A485,'2016'!$B$2:$K$165,8,FALSE),0)</f>
        <v>0</v>
      </c>
      <c r="AW485" s="1740">
        <f>IFERROR(VLOOKUP($A485,'2016'!$B$2:$K$165,10,FALSE),0)</f>
        <v>0</v>
      </c>
      <c r="AX485" s="1700">
        <f>IFERROR(VLOOKUP($A485,'2015'!$B$2:$K$165,3,FALSE),0)</f>
        <v>0</v>
      </c>
      <c r="AY485" s="1695">
        <f>IFERROR(VLOOKUP($A485,'2015'!$B$2:$K$165,4,FALSE),0)</f>
        <v>0</v>
      </c>
      <c r="AZ485" s="1695">
        <f>IFERROR(VLOOKUP($A485,'2015'!$B$2:$K$165,5,FALSE),0)</f>
        <v>0</v>
      </c>
      <c r="BA485" s="1695">
        <f>IFERROR(VLOOKUP($A485,'2015'!$B$2:$K$165,8,FALSE),0)</f>
        <v>0</v>
      </c>
      <c r="BB485" s="1740">
        <f>IFERROR(VLOOKUP($A485,'2015'!$B$2:$K$165,10,FALSE),0)</f>
        <v>0</v>
      </c>
      <c r="BC485" s="1700">
        <f>IFERROR(VLOOKUP($A485,'2014'!$B$2:$K$157,3,FALSE),0)</f>
        <v>0</v>
      </c>
      <c r="BD485" s="1691">
        <f>IFERROR(VLOOKUP($A485,'2014'!$B$2:$K$157,4,FALSE),0)</f>
        <v>0</v>
      </c>
      <c r="BE485" s="1691">
        <f>IFERROR(VLOOKUP($A485,'2014'!$B$2:$K$157,5,FALSE),0)</f>
        <v>0</v>
      </c>
      <c r="BF485" s="1691">
        <f>IFERROR(VLOOKUP($A485,'2014'!$B$2:$K$157,8,FALSE),0)</f>
        <v>0</v>
      </c>
      <c r="BG485" s="1740">
        <f>IFERROR(VLOOKUP($A485,'2014'!$B$2:$K$157,10,FALSE),0)</f>
        <v>0</v>
      </c>
      <c r="BH485" s="1700">
        <f>IFERROR(VLOOKUP($A485,'2013'!$D$4:$I$249,2,FALSE),0)</f>
        <v>0</v>
      </c>
      <c r="BI485" s="1691">
        <f>IFERROR(VLOOKUP($A485,'2013'!$D$4:$I$249,3,FALSE),0)</f>
        <v>0</v>
      </c>
      <c r="BJ485" s="1691">
        <f>IFERROR(VLOOKUP($A485,'2013'!$D$4:$I$249,4,FALSE),0)</f>
        <v>0</v>
      </c>
      <c r="BK485" s="1691">
        <f>IFERROR(VLOOKUP($A485,'2013'!$D$4:$I$249,5,FALSE),0)</f>
        <v>0</v>
      </c>
      <c r="BL485" s="1740">
        <f>IFERROR(VLOOKUP($A485,'2013'!$D$4:$I$249,6,FALSE),0)</f>
        <v>0</v>
      </c>
      <c r="BM485" s="1737">
        <f>IFERROR(VLOOKUP($A485,'2012'!$D$3:$O$172,2,FALSE),0)</f>
        <v>0</v>
      </c>
      <c r="BN485" s="1691">
        <f>IFERROR(VLOOKUP($A485,'2012'!$D$3:$O$172,3,FALSE),0)</f>
        <v>0</v>
      </c>
      <c r="BO485" s="1743">
        <f>IFERROR(VLOOKUP($A485,'2012'!$D$3:$O$172,4,FALSE),0)</f>
        <v>0</v>
      </c>
      <c r="BP485" s="1700">
        <f>IFERROR(VLOOKUP($A485,'2012'!$D$3:$O$172,5,FALSE),0)</f>
        <v>0</v>
      </c>
      <c r="BQ485" s="1691">
        <f>IFERROR(VLOOKUP($A485,'2012'!$D$3:$O$172,6,FALSE),0)</f>
        <v>0</v>
      </c>
      <c r="BR485" s="1691">
        <f>IFERROR(VLOOKUP($A485,'2012'!$D$3:$O$172,7,FALSE),0)</f>
        <v>0</v>
      </c>
      <c r="BS485" s="1691">
        <f>IFERROR(VLOOKUP($A485,'2012'!$D$3:$O$172,8,FALSE),0)</f>
        <v>0</v>
      </c>
      <c r="BT485" s="1740">
        <f>IFERROR(VLOOKUP($A485,'2012'!$D$3:$O$172,9,FALSE),0)</f>
        <v>0</v>
      </c>
      <c r="BX485" s="1700">
        <f>IFERROR(VLOOKUP($A485,'2011'!$D$4:$I$251,2,FALSE),0)</f>
        <v>0</v>
      </c>
      <c r="BY485" s="1691">
        <f>IFERROR(VLOOKUP($A485,'2011'!$D$4:$I$251,3,FALSE),0)</f>
        <v>0</v>
      </c>
      <c r="BZ485" s="1691">
        <f>IFERROR(VLOOKUP($A485,'2011'!$D$4:$I$251,4,FALSE),0)</f>
        <v>0</v>
      </c>
      <c r="CA485" s="1691">
        <f>IFERROR(VLOOKUP($A485,'2011'!$D$4:$I$251,5,FALSE),0)</f>
        <v>0</v>
      </c>
      <c r="CB485" s="1740">
        <f>IFERROR(VLOOKUP($A485,'2011'!$D$4:$I$251,6,FALSE),0)</f>
        <v>0</v>
      </c>
      <c r="CC485" s="1700">
        <f>IFERROR(VLOOKUP($A485,'2010'!$C$3:$H$234,2,FALSE),0)</f>
        <v>0</v>
      </c>
      <c r="CD485" s="1691">
        <f>IFERROR(VLOOKUP($A485,'2010'!$C$3:$H$234,3,FALSE),0)</f>
        <v>0</v>
      </c>
      <c r="CE485" s="1691">
        <f>IFERROR(VLOOKUP($A485,'2010'!$C$3:$H$234,4,FALSE),0)</f>
        <v>0</v>
      </c>
      <c r="CF485" s="1691">
        <f>IFERROR(VLOOKUP($A485,'2010'!$C$3:$H$234,5,FALSE),0)</f>
        <v>0</v>
      </c>
      <c r="CG485" s="1740">
        <f>IFERROR(VLOOKUP($A485,'2010'!$C$3:$H$234,6,FALSE),0)</f>
        <v>0</v>
      </c>
      <c r="CH485" s="1700">
        <f>IFERROR(VLOOKUP($A485,'2009'!$C$3:$H$242,2,FALSE),0)</f>
        <v>0</v>
      </c>
      <c r="CI485" s="1691">
        <f>IFERROR(VLOOKUP($A485,'2009'!$C$3:$H$242,3,FALSE),0)</f>
        <v>0</v>
      </c>
      <c r="CJ485" s="1691">
        <f>IFERROR(VLOOKUP($A485,'2009'!$C$3:$H$242,4,FALSE),0)</f>
        <v>0</v>
      </c>
      <c r="CK485" s="1691">
        <f>IFERROR(VLOOKUP($A485,'2009'!$C$3:$H$242,5,FALSE),0)</f>
        <v>0</v>
      </c>
      <c r="CL485" s="1740">
        <f>IFERROR(VLOOKUP($A485,'2009'!$C$3:$H$242,6,FALSE),0)</f>
        <v>0</v>
      </c>
      <c r="CM485" s="1700">
        <f>IFERROR(VLOOKUP($A485,'2008'!$C$3:$H$229,2,FALSE),0)</f>
        <v>0</v>
      </c>
      <c r="CN485" s="1691">
        <f>IFERROR(VLOOKUP($A485,'2008'!$C$3:$H$229,3,FALSE),0)</f>
        <v>0</v>
      </c>
      <c r="CO485" s="1691">
        <f>IFERROR(VLOOKUP($A485,'2008'!$C$3:$H$229,4,FALSE),0)</f>
        <v>0</v>
      </c>
      <c r="CP485" s="1691">
        <f>IFERROR(VLOOKUP($A485,'2008'!$C$3:$H$229,5,FALSE),0)</f>
        <v>0</v>
      </c>
      <c r="CQ485" s="1740">
        <f>IFERROR(VLOOKUP($A485,'2008'!$C$3:$H$229,6,FALSE),0)</f>
        <v>0</v>
      </c>
      <c r="CR485" s="1700">
        <f>IFERROR(VLOOKUP($A485,'2007'!$C$3:$M$238,7,FALSE),0)</f>
        <v>0</v>
      </c>
      <c r="CS485" s="1691">
        <f>IFERROR(VLOOKUP($A485,'2007'!$C$3:$M$238,8,FALSE),0)</f>
        <v>0</v>
      </c>
      <c r="CT485" s="1691">
        <f>IFERROR(VLOOKUP($A485,'2007'!$C$3:$M$238,9,FALSE),0)</f>
        <v>0</v>
      </c>
      <c r="CU485" s="1691">
        <f>IFERROR(VLOOKUP($A485,'2007'!$C$3:$M$238,10,FALSE),0)</f>
        <v>0</v>
      </c>
      <c r="CV485" s="1740">
        <f>IFERROR(VLOOKUP($A485,'2007'!$C$3:$M$238,11,FALSE),0)</f>
        <v>0</v>
      </c>
      <c r="CW485" s="1700">
        <f>IFERROR(VLOOKUP($A485,'2006'!$A$2:$F$200,2,FALSE),0)</f>
        <v>0</v>
      </c>
      <c r="CX485" s="1691">
        <f>IFERROR(VLOOKUP($A485,'2006'!$A$2:$F$200,4,FALSE),0)</f>
        <v>0</v>
      </c>
      <c r="CY485" s="1691">
        <f>IFERROR(VLOOKUP($A485,'2006'!$A$2:$F$200,5,FALSE),0)</f>
        <v>0</v>
      </c>
      <c r="CZ485" s="1740">
        <f>IFERROR(VLOOKUP($A485,'2006'!$A$2:$F$200,6,FALSE),0)</f>
        <v>0</v>
      </c>
      <c r="DA485" s="1700">
        <f>IFERROR(VLOOKUP($A485,'2005'!$C$3:$M$205,8,FALSE),0)</f>
        <v>0</v>
      </c>
      <c r="DB485" s="1691">
        <f>IFERROR(VLOOKUP($A485,'2005'!$C$3:$M$205,9,FALSE),0)</f>
        <v>0</v>
      </c>
      <c r="DC485" s="1691">
        <f>IFERROR(VLOOKUP($A485,'2005'!$C$3:$M$205,10,FALSE),0)</f>
        <v>0</v>
      </c>
      <c r="DD485" s="1740">
        <f>IFERROR(VLOOKUP($A485,'2005'!$C$3:$M$205,11,FALSE),0)</f>
        <v>0</v>
      </c>
      <c r="DE485" s="1700">
        <f>IFERROR(VLOOKUP($A485,'2004'!$C$3:$M$213,8,FALSE),0)</f>
        <v>0</v>
      </c>
      <c r="DF485" s="1691">
        <f>IFERROR(VLOOKUP($A485,'2004'!$C$3:$M$213,9,FALSE),0)</f>
        <v>0</v>
      </c>
      <c r="DG485" s="1691">
        <f>IFERROR(VLOOKUP($A485,'2004'!$C$3:$M$213,10,FALSE),0)</f>
        <v>0</v>
      </c>
      <c r="DH485" s="1740">
        <f>IFERROR(VLOOKUP($A485,'2004'!$C$3:$M$213,11,FALSE),0)</f>
        <v>0</v>
      </c>
      <c r="DI485" s="1700">
        <f>IFERROR(VLOOKUP($A485,'2003'!$C$3:$Q$214,12,FALSE),0)</f>
        <v>0</v>
      </c>
      <c r="DJ485" s="1691">
        <f>IFERROR(VLOOKUP($A485,'2003'!$C$3:$Q$214,13,FALSE),0)</f>
        <v>0</v>
      </c>
      <c r="DK485" s="1691">
        <f>IFERROR(VLOOKUP($A485,'2003'!$C$3:$Q$214,14,FALSE),0)</f>
        <v>0</v>
      </c>
      <c r="DL485" s="1740">
        <f>IFERROR(VLOOKUP($A485,'2003'!$C$3:$Q$214,15,FALSE),0)</f>
        <v>0</v>
      </c>
      <c r="DM485" s="1700">
        <f>IFERROR(VLOOKUP($A485,'2002'!$D$3:$R$214,12,FALSE),0)</f>
        <v>0</v>
      </c>
      <c r="DN485" s="1691">
        <f>IFERROR(VLOOKUP($A485,'2002'!$D$3:$R$214,13,FALSE),0)</f>
        <v>0</v>
      </c>
      <c r="DO485" s="1691">
        <f>IFERROR(VLOOKUP($A485,'2002'!$D$3:$R$214,14,FALSE),0)</f>
        <v>0</v>
      </c>
      <c r="DP485" s="1788">
        <f>IFERROR(VLOOKUP($A485,'2002'!$D$3:$R$214,15,FALSE),0)</f>
        <v>0</v>
      </c>
      <c r="DQ485" s="1700">
        <f>IFERROR(VLOOKUP($A485,'Pre 2002'!$C$3:$CK$382,84,FALSE),0)</f>
        <v>0</v>
      </c>
      <c r="DR485" s="1695">
        <f>IFERROR(VLOOKUP($A485,'Pre 2002'!$C$3:$CK$382,85,FALSE),0)</f>
        <v>0</v>
      </c>
      <c r="DS485" s="1695">
        <f>IFERROR(VLOOKUP($A485,'Pre 2002'!$C$3:$CK$382,86,FALSE),0)</f>
        <v>0</v>
      </c>
      <c r="DT485" s="1790">
        <f>IFERROR(VLOOKUP($A485,'Pre 2002'!$C$3:$CK$382,87,FALSE),0)</f>
        <v>0</v>
      </c>
      <c r="DU485" s="1741">
        <f>IFERROR(VLOOKUP(A485,'Pre 2002'!$C$3:$CG$382,83,FALSE),0)</f>
        <v>0</v>
      </c>
    </row>
    <row r="486" spans="1:125">
      <c r="A486" s="1778" t="s">
        <v>81</v>
      </c>
      <c r="B486" s="1562">
        <f t="shared" si="176"/>
        <v>156</v>
      </c>
      <c r="C486" s="1562">
        <f t="shared" si="177"/>
        <v>82</v>
      </c>
      <c r="D486" s="1562">
        <f t="shared" si="178"/>
        <v>1</v>
      </c>
      <c r="E486" s="1563">
        <f t="shared" si="179"/>
        <v>0.52564102564102566</v>
      </c>
      <c r="F486" s="1786">
        <f t="shared" si="180"/>
        <v>5</v>
      </c>
      <c r="G486" s="1595">
        <v>2003</v>
      </c>
      <c r="H486" s="1567">
        <f>IF(BC486&gt;0,1,0)+IF(BH486&gt;0,1,0)+IF(BP486&gt;0,1,0)+IF(BX486&gt;0,1,0)+IF(CC486&gt;0,1,0)+IF(CH486&gt;0,1,0)+IF(CM486&gt;0,1,0)+IF(CR486&gt;0,1,0)+IF(CW486&gt;0,1,0)+IF(DA486&gt;0,1,0)+IF(DE486&gt;0,1,0)+IF(DI486&gt;0,1,0)+IF(DM486&gt;0,1,0)+DU486</f>
        <v>5</v>
      </c>
      <c r="I486" s="1734">
        <f>SUM(BC486,BH486,BP486,BX486,CC486,CH486,CM486,CR486,CW486,DA486,DE486,DI486,DM486,DQ486)</f>
        <v>156</v>
      </c>
      <c r="J486" s="1734">
        <f t="shared" ref="J486:K490" si="195">SUM(BE486,BJ486,BR486,BZ486,CE486,CJ486,CO486,CT486,CX486,DB486,DF486,DJ486,DN486,DR486)</f>
        <v>82</v>
      </c>
      <c r="K486" s="1734">
        <f t="shared" si="195"/>
        <v>1</v>
      </c>
      <c r="L486" s="1806">
        <f>IF(I486=0,0,J486/I486)</f>
        <v>0.52564102564102566</v>
      </c>
      <c r="M486" s="1746" t="s">
        <v>14</v>
      </c>
      <c r="N486" s="1746" t="s">
        <v>80</v>
      </c>
      <c r="O486" s="1700">
        <f>IFERROR(VLOOKUP($A486,'2022'!$B$2:$K$174,3,FALSE),0)</f>
        <v>0</v>
      </c>
      <c r="P486" s="1858">
        <f>IFERROR(VLOOKUP($A486,'2022'!$B$2:$K$174,4,FALSE),0)</f>
        <v>0</v>
      </c>
      <c r="Q486" s="1858">
        <f>IFERROR(VLOOKUP($A486,'2022'!$B$2:$K$174,5,FALSE),0)</f>
        <v>0</v>
      </c>
      <c r="R486" s="1858">
        <f>IFERROR(VLOOKUP($A486,'2022'!$B$2:$K$174,8,FALSE),0)</f>
        <v>0</v>
      </c>
      <c r="S486" s="1740">
        <f>IFERROR(VLOOKUP($A486,'2022'!$B$2:$K$174,10,FALSE),0)</f>
        <v>0</v>
      </c>
      <c r="T486" s="1700">
        <f>IFERROR(VLOOKUP($A486,'2021'!$B$2:$K$174,3,FALSE),0)</f>
        <v>0</v>
      </c>
      <c r="U486" s="1843">
        <f>IFERROR(VLOOKUP($A486,'2021'!$B$2:$K$174,4,FALSE),0)</f>
        <v>0</v>
      </c>
      <c r="V486" s="1843">
        <f>IFERROR(VLOOKUP($A486,'2021'!$B$2:$K$174,5,FALSE),0)</f>
        <v>0</v>
      </c>
      <c r="W486" s="1843">
        <f>IFERROR(VLOOKUP($A486,'2021'!$B$2:$K$174,8,FALSE),0)</f>
        <v>0</v>
      </c>
      <c r="X486" s="1740">
        <f>IFERROR(VLOOKUP($A486,'2021'!$B$2:$K$174,10,FALSE),0)</f>
        <v>0</v>
      </c>
      <c r="Y486" s="1700">
        <f>IFERROR(VLOOKUP($A486,'2020'!$B$2:$K$170,3,FALSE),0)</f>
        <v>0</v>
      </c>
      <c r="Z486" s="1829">
        <f>IFERROR(VLOOKUP($A486,'2020'!$B$2:$K$170,4,FALSE),0)</f>
        <v>0</v>
      </c>
      <c r="AA486" s="1829">
        <f>IFERROR(VLOOKUP($A486,'2020'!$B$2:$K$170,5,FALSE),0)</f>
        <v>0</v>
      </c>
      <c r="AB486" s="1829">
        <f>IFERROR(VLOOKUP($A486,'2020'!$B$2:$K$170,8,FALSE),0)</f>
        <v>0</v>
      </c>
      <c r="AC486" s="1740">
        <f>IFERROR(VLOOKUP($A486,'2020'!$B$2:$K$170,10,FALSE),0)</f>
        <v>0</v>
      </c>
      <c r="AD486" s="1700">
        <f>IFERROR(VLOOKUP($A486,'2019'!$B$2:$K$170,3,FALSE),0)</f>
        <v>0</v>
      </c>
      <c r="AE486" s="1823">
        <f>IFERROR(VLOOKUP($A486,'2019'!$B$2:$K$170,4,FALSE),0)</f>
        <v>0</v>
      </c>
      <c r="AF486" s="1823">
        <f>IFERROR(VLOOKUP($A486,'2019'!$B$2:$K$170,5,FALSE),0)</f>
        <v>0</v>
      </c>
      <c r="AG486" s="1823">
        <f>IFERROR(VLOOKUP($A486,'2019'!$B$2:$K$170,8,FALSE),0)</f>
        <v>0</v>
      </c>
      <c r="AH486" s="1740">
        <f>IFERROR(VLOOKUP($A486,'2019'!$B$2:$K$170,10,FALSE),0)</f>
        <v>0</v>
      </c>
      <c r="AI486" s="1700">
        <f>IFERROR(VLOOKUP($A486,'2018'!$B$2:$K$170,3,FALSE),0)</f>
        <v>0</v>
      </c>
      <c r="AJ486" s="1821">
        <f>IFERROR(VLOOKUP($A486,'2018'!$B$2:$K$170,4,FALSE),0)</f>
        <v>0</v>
      </c>
      <c r="AK486" s="1821">
        <f>IFERROR(VLOOKUP($A486,'2018'!$B$2:$K$170,5,FALSE),0)</f>
        <v>0</v>
      </c>
      <c r="AL486" s="1821">
        <f>IFERROR(VLOOKUP($A486,'2018'!$B$2:$K$170,8,FALSE),0)</f>
        <v>0</v>
      </c>
      <c r="AM486" s="1740">
        <f>IFERROR(VLOOKUP($A486,'2018'!$B$2:$K$170,10,FALSE),0)</f>
        <v>0</v>
      </c>
      <c r="AN486" s="1700">
        <f>IFERROR(VLOOKUP($A486,'2017'!$B$2:$J$163,2,FALSE),0)</f>
        <v>0</v>
      </c>
      <c r="AO486" s="1815">
        <f>IFERROR(VLOOKUP($A486,'2017'!$B$2:$J$163,3,FALSE),0)</f>
        <v>0</v>
      </c>
      <c r="AP486" s="1815">
        <f>IFERROR(VLOOKUP($A486,'2017'!$B$2:$J$163,4,FALSE),0)</f>
        <v>0</v>
      </c>
      <c r="AQ486" s="1815">
        <f>IFERROR(VLOOKUP($A486,'2017'!$B$2:$J$163,7,FALSE),0)</f>
        <v>0</v>
      </c>
      <c r="AR486" s="1740">
        <f>IFERROR(VLOOKUP($A486,'2017'!$B$2:$J$163,9,FALSE),0)</f>
        <v>0</v>
      </c>
      <c r="AS486" s="1700">
        <f>IFERROR(VLOOKUP($A486,'2016'!$B$2:$K$165,3,FALSE),0)</f>
        <v>0</v>
      </c>
      <c r="AT486" s="1796">
        <f>IFERROR(VLOOKUP($A486,'2016'!$B$2:$K$165,4,FALSE),0)</f>
        <v>0</v>
      </c>
      <c r="AU486" s="1796">
        <f>IFERROR(VLOOKUP($A486,'2016'!$B$2:$K$165,5,FALSE),0)</f>
        <v>0</v>
      </c>
      <c r="AV486" s="1796">
        <f>IFERROR(VLOOKUP($A486,'2016'!$B$2:$K$165,8,FALSE),0)</f>
        <v>0</v>
      </c>
      <c r="AW486" s="1740">
        <f>IFERROR(VLOOKUP($A486,'2016'!$B$2:$K$165,10,FALSE),0)</f>
        <v>0</v>
      </c>
      <c r="AX486" s="1700">
        <f>IFERROR(VLOOKUP($A486,'2015'!$B$2:$K$165,3,FALSE),0)</f>
        <v>0</v>
      </c>
      <c r="AY486" s="1695">
        <f>IFERROR(VLOOKUP($A486,'2015'!$B$2:$K$165,4,FALSE),0)</f>
        <v>0</v>
      </c>
      <c r="AZ486" s="1695">
        <f>IFERROR(VLOOKUP($A486,'2015'!$B$2:$K$165,5,FALSE),0)</f>
        <v>0</v>
      </c>
      <c r="BA486" s="1695">
        <f>IFERROR(VLOOKUP($A486,'2015'!$B$2:$K$165,8,FALSE),0)</f>
        <v>0</v>
      </c>
      <c r="BB486" s="1740">
        <f>IFERROR(VLOOKUP($A486,'2015'!$B$2:$K$165,10,FALSE),0)</f>
        <v>0</v>
      </c>
      <c r="BC486" s="1700">
        <f>IFERROR(VLOOKUP($A486,'2014'!$B$2:$K$157,3,FALSE),0)</f>
        <v>31</v>
      </c>
      <c r="BD486" s="1691">
        <f>IFERROR(VLOOKUP($A486,'2014'!$B$2:$K$157,4,FALSE),0)</f>
        <v>10</v>
      </c>
      <c r="BE486" s="1691">
        <f>IFERROR(VLOOKUP($A486,'2014'!$B$2:$K$157,5,FALSE),0)</f>
        <v>18</v>
      </c>
      <c r="BF486" s="1691">
        <f>IFERROR(VLOOKUP($A486,'2014'!$B$2:$K$157,8,FALSE),0)</f>
        <v>0</v>
      </c>
      <c r="BG486" s="1740">
        <f>IFERROR(VLOOKUP($A486,'2014'!$B$2:$K$157,10,FALSE),0)</f>
        <v>0.58064516129032262</v>
      </c>
      <c r="BH486" s="1700">
        <f>IFERROR(VLOOKUP($A486,'2013'!$D$4:$I$249,2,FALSE),0)</f>
        <v>30</v>
      </c>
      <c r="BI486" s="1691">
        <f>IFERROR(VLOOKUP($A486,'2013'!$D$4:$I$249,3,FALSE),0)</f>
        <v>7</v>
      </c>
      <c r="BJ486" s="1691">
        <f>IFERROR(VLOOKUP($A486,'2013'!$D$4:$I$249,4,FALSE),0)</f>
        <v>12</v>
      </c>
      <c r="BK486" s="1691">
        <f>IFERROR(VLOOKUP($A486,'2013'!$D$4:$I$249,5,FALSE),0)</f>
        <v>0</v>
      </c>
      <c r="BL486" s="1740">
        <f>IFERROR(VLOOKUP($A486,'2013'!$D$4:$I$249,6,FALSE),0)</f>
        <v>0.4</v>
      </c>
      <c r="BM486" s="1737">
        <f>IFERROR(VLOOKUP($A486,'2012'!$D$3:$O$172,2,FALSE),0)</f>
        <v>0</v>
      </c>
      <c r="BN486" s="1691">
        <f>IFERROR(VLOOKUP($A486,'2012'!$D$3:$O$172,3,FALSE),0)</f>
        <v>0</v>
      </c>
      <c r="BO486" s="1743">
        <f>IFERROR(VLOOKUP($A486,'2012'!$D$3:$O$172,4,FALSE),0)</f>
        <v>0</v>
      </c>
      <c r="BP486" s="1700">
        <f>IFERROR(VLOOKUP($A486,'2012'!$D$3:$O$172,5,FALSE),0)</f>
        <v>0</v>
      </c>
      <c r="BQ486" s="1691">
        <f>IFERROR(VLOOKUP($A486,'2012'!$D$3:$O$172,6,FALSE),0)</f>
        <v>0</v>
      </c>
      <c r="BR486" s="1691">
        <f>IFERROR(VLOOKUP($A486,'2012'!$D$3:$O$172,7,FALSE),0)</f>
        <v>0</v>
      </c>
      <c r="BS486" s="1691">
        <f>IFERROR(VLOOKUP($A486,'2012'!$D$3:$O$172,8,FALSE),0)</f>
        <v>0</v>
      </c>
      <c r="BT486" s="1740">
        <f>IFERROR(VLOOKUP($A486,'2012'!$D$3:$O$172,9,FALSE),0)</f>
        <v>0</v>
      </c>
      <c r="BU486" s="1737">
        <f>IFERROR(VLOOKUP($A486,'2012'!$D$3:$O$172,10,FALSE),0)</f>
        <v>0</v>
      </c>
      <c r="BV486" s="1691">
        <f>IFERROR(VLOOKUP($A486,'2012'!$D$3:$O$172,11,FALSE),0)</f>
        <v>0</v>
      </c>
      <c r="BW486" s="1743">
        <f>IFERROR(VLOOKUP($A486,'2012'!$D$3:$O$172,12,FALSE),0)</f>
        <v>0</v>
      </c>
      <c r="BX486" s="1700">
        <f>IFERROR(VLOOKUP($A486,'2011'!$D$4:$I$251,2,FALSE),0)</f>
        <v>0</v>
      </c>
      <c r="BY486" s="1691">
        <f>IFERROR(VLOOKUP($A486,'2011'!$D$4:$I$251,3,FALSE),0)</f>
        <v>0</v>
      </c>
      <c r="BZ486" s="1691">
        <f>IFERROR(VLOOKUP($A486,'2011'!$D$4:$I$251,4,FALSE),0)</f>
        <v>0</v>
      </c>
      <c r="CA486" s="1691">
        <f>IFERROR(VLOOKUP($A486,'2011'!$D$4:$I$251,5,FALSE),0)</f>
        <v>0</v>
      </c>
      <c r="CB486" s="1740">
        <f>IFERROR(VLOOKUP($A486,'2011'!$D$4:$I$251,6,FALSE),0)</f>
        <v>0</v>
      </c>
      <c r="CC486" s="1700">
        <f>IFERROR(VLOOKUP($A486,'2010'!$C$3:$H$234,2,FALSE),0)</f>
        <v>0</v>
      </c>
      <c r="CD486" s="1691">
        <f>IFERROR(VLOOKUP($A486,'2010'!$C$3:$H$234,3,FALSE),0)</f>
        <v>0</v>
      </c>
      <c r="CE486" s="1691">
        <f>IFERROR(VLOOKUP($A486,'2010'!$C$3:$H$234,4,FALSE),0)</f>
        <v>0</v>
      </c>
      <c r="CF486" s="1691">
        <f>IFERROR(VLOOKUP($A486,'2010'!$C$3:$H$234,5,FALSE),0)</f>
        <v>0</v>
      </c>
      <c r="CG486" s="1740">
        <f>IFERROR(VLOOKUP($A486,'2010'!$C$3:$H$234,6,FALSE),0)</f>
        <v>0</v>
      </c>
      <c r="CH486" s="1700">
        <f>IFERROR(VLOOKUP($A486,'2009'!$C$3:$H$242,2,FALSE),0)</f>
        <v>0</v>
      </c>
      <c r="CI486" s="1691">
        <f>IFERROR(VLOOKUP($A486,'2009'!$C$3:$H$242,3,FALSE),0)</f>
        <v>0</v>
      </c>
      <c r="CJ486" s="1691">
        <f>IFERROR(VLOOKUP($A486,'2009'!$C$3:$H$242,4,FALSE),0)</f>
        <v>0</v>
      </c>
      <c r="CK486" s="1691">
        <f>IFERROR(VLOOKUP($A486,'2009'!$C$3:$H$242,5,FALSE),0)</f>
        <v>0</v>
      </c>
      <c r="CL486" s="1740">
        <f>IFERROR(VLOOKUP($A486,'2009'!$C$3:$H$242,6,FALSE),0)</f>
        <v>0</v>
      </c>
      <c r="CM486" s="1700">
        <f>IFERROR(VLOOKUP($A486,'2008'!$C$3:$H$229,2,FALSE),0)</f>
        <v>0</v>
      </c>
      <c r="CN486" s="1691">
        <f>IFERROR(VLOOKUP($A486,'2008'!$C$3:$H$229,3,FALSE),0)</f>
        <v>0</v>
      </c>
      <c r="CO486" s="1691">
        <f>IFERROR(VLOOKUP($A486,'2008'!$C$3:$H$229,4,FALSE),0)</f>
        <v>0</v>
      </c>
      <c r="CP486" s="1691">
        <f>IFERROR(VLOOKUP($A486,'2008'!$C$3:$H$229,5,FALSE),0)</f>
        <v>0</v>
      </c>
      <c r="CQ486" s="1740">
        <f>IFERROR(VLOOKUP($A486,'2008'!$C$3:$H$229,6,FALSE),0)</f>
        <v>0</v>
      </c>
      <c r="CR486" s="1700">
        <f>IFERROR(VLOOKUP($A486,'2007'!$C$3:$M$238,7,FALSE),0)</f>
        <v>0</v>
      </c>
      <c r="CS486" s="1691">
        <f>IFERROR(VLOOKUP($A486,'2007'!$C$3:$M$238,8,FALSE),0)</f>
        <v>0</v>
      </c>
      <c r="CT486" s="1691">
        <f>IFERROR(VLOOKUP($A486,'2007'!$C$3:$M$238,9,FALSE),0)</f>
        <v>0</v>
      </c>
      <c r="CU486" s="1691">
        <f>IFERROR(VLOOKUP($A486,'2007'!$C$3:$M$238,10,FALSE),0)</f>
        <v>0</v>
      </c>
      <c r="CV486" s="1740">
        <f>IFERROR(VLOOKUP($A486,'2007'!$C$3:$M$238,11,FALSE),0)</f>
        <v>0</v>
      </c>
      <c r="CW486" s="1700">
        <f>IFERROR(VLOOKUP($A486,'2006'!$A$2:$F$200,2,FALSE),0)</f>
        <v>0</v>
      </c>
      <c r="CX486" s="1691">
        <f>IFERROR(VLOOKUP($A486,'2006'!$A$2:$F$200,4,FALSE),0)</f>
        <v>0</v>
      </c>
      <c r="CY486" s="1691">
        <f>IFERROR(VLOOKUP($A486,'2006'!$A$2:$F$200,5,FALSE),0)</f>
        <v>0</v>
      </c>
      <c r="CZ486" s="1740">
        <f>IFERROR(VLOOKUP($A486,'2006'!$A$2:$F$200,6,FALSE),0)</f>
        <v>0</v>
      </c>
      <c r="DA486" s="1700">
        <f>IFERROR(VLOOKUP($A486,'2005'!$C$3:$M$205,8,FALSE),0)</f>
        <v>40</v>
      </c>
      <c r="DB486" s="1691">
        <f>IFERROR(VLOOKUP($A486,'2005'!$C$3:$M$205,9,FALSE),0)</f>
        <v>19</v>
      </c>
      <c r="DC486" s="1691">
        <f>IFERROR(VLOOKUP($A486,'2005'!$C$3:$M$205,10,FALSE),0)</f>
        <v>0</v>
      </c>
      <c r="DD486" s="1740">
        <f>IFERROR(VLOOKUP($A486,'2005'!$C$3:$M$205,11,FALSE),0)</f>
        <v>0.47499999999999998</v>
      </c>
      <c r="DE486" s="1700">
        <f>IFERROR(VLOOKUP($A486,'2004'!$C$3:$M$213,8,FALSE),0)</f>
        <v>44</v>
      </c>
      <c r="DF486" s="1691">
        <f>IFERROR(VLOOKUP($A486,'2004'!$C$3:$M$213,9,FALSE),0)</f>
        <v>24</v>
      </c>
      <c r="DG486" s="1691">
        <f>IFERROR(VLOOKUP($A486,'2004'!$C$3:$M$213,10,FALSE),0)</f>
        <v>1</v>
      </c>
      <c r="DH486" s="1740">
        <f>IFERROR(VLOOKUP($A486,'2004'!$C$3:$M$213,11,FALSE),0)</f>
        <v>0.54545454545454541</v>
      </c>
      <c r="DI486" s="1700">
        <f>IFERROR(VLOOKUP($A486,'2003'!$C$3:$Q$214,12,FALSE),0)</f>
        <v>11</v>
      </c>
      <c r="DJ486" s="1691">
        <f>IFERROR(VLOOKUP($A486,'2003'!$C$3:$Q$214,13,FALSE),0)</f>
        <v>9</v>
      </c>
      <c r="DK486" s="1691">
        <f>IFERROR(VLOOKUP($A486,'2003'!$C$3:$Q$214,14,FALSE),0)</f>
        <v>0</v>
      </c>
      <c r="DL486" s="1740">
        <f>IFERROR(VLOOKUP($A486,'2003'!$C$3:$Q$214,15,FALSE),0)</f>
        <v>0.81818181818181823</v>
      </c>
      <c r="DM486" s="1700">
        <f>IFERROR(VLOOKUP($A486,'2002'!$D$3:$R$214,12,FALSE),0)</f>
        <v>0</v>
      </c>
      <c r="DN486" s="1691">
        <f>IFERROR(VLOOKUP($A486,'2002'!$D$3:$R$214,13,FALSE),0)</f>
        <v>0</v>
      </c>
      <c r="DO486" s="1691">
        <f>IFERROR(VLOOKUP($A486,'2002'!$D$3:$R$214,14,FALSE),0)</f>
        <v>0</v>
      </c>
      <c r="DP486" s="1788">
        <f>IFERROR(VLOOKUP($A486,'2002'!$D$3:$R$214,15,FALSE),0)</f>
        <v>0</v>
      </c>
      <c r="DQ486" s="1700">
        <f>IFERROR(VLOOKUP($A486,'Pre 2002'!$C$3:$CK$382,84,FALSE),0)</f>
        <v>0</v>
      </c>
      <c r="DR486" s="1695">
        <f>IFERROR(VLOOKUP($A486,'Pre 2002'!$C$3:$CK$382,85,FALSE),0)</f>
        <v>0</v>
      </c>
      <c r="DS486" s="1695">
        <f>IFERROR(VLOOKUP($A486,'Pre 2002'!$C$3:$CK$382,86,FALSE),0)</f>
        <v>0</v>
      </c>
      <c r="DT486" s="1790">
        <f>IFERROR(VLOOKUP($A486,'Pre 2002'!$C$3:$CK$382,87,FALSE),0)</f>
        <v>0</v>
      </c>
      <c r="DU486" s="1741">
        <f>IFERROR(VLOOKUP(A486,'Pre 2002'!$C$3:$CG$382,83,FALSE),0)</f>
        <v>0</v>
      </c>
    </row>
    <row r="487" spans="1:125">
      <c r="A487" s="1778" t="s">
        <v>1966</v>
      </c>
      <c r="B487" s="1562">
        <f t="shared" si="176"/>
        <v>682</v>
      </c>
      <c r="C487" s="1562">
        <f t="shared" si="177"/>
        <v>357</v>
      </c>
      <c r="D487" s="1562">
        <f t="shared" si="178"/>
        <v>1</v>
      </c>
      <c r="E487" s="1563">
        <f t="shared" si="179"/>
        <v>0.52346041055718473</v>
      </c>
      <c r="F487" s="1786">
        <f t="shared" si="180"/>
        <v>4</v>
      </c>
      <c r="G487" s="1595" t="s">
        <v>2159</v>
      </c>
      <c r="H487" s="1567">
        <f>IF(BC487&gt;0,1,0)+IF(BH487&gt;0,1,0)+IF(BP487&gt;0,1,0)+IF(BX487&gt;0,1,0)+IF(CC487&gt;0,1,0)+IF(CH487&gt;0,1,0)+IF(CM487&gt;0,1,0)+IF(CR487&gt;0,1,0)+IF(CW487&gt;0,1,0)+IF(DA487&gt;0,1,0)+IF(DE487&gt;0,1,0)+IF(DI487&gt;0,1,0)+IF(DM487&gt;0,1,0)+DU487</f>
        <v>4</v>
      </c>
      <c r="I487" s="1734">
        <f>SUM(BC487,BH487,BP487,BX487,CC487,CH487,CM487,CR487,CW487,DA487,DE487,DI487,DM487,DQ487)</f>
        <v>682</v>
      </c>
      <c r="J487" s="1734">
        <f t="shared" si="195"/>
        <v>357</v>
      </c>
      <c r="K487" s="1734">
        <f t="shared" si="195"/>
        <v>1</v>
      </c>
      <c r="L487" s="1806">
        <f>IF(I487=0,0,J487/I487)</f>
        <v>0.52346041055718473</v>
      </c>
      <c r="O487" s="1700">
        <f>IFERROR(VLOOKUP($A487,'2022'!$B$2:$K$174,3,FALSE),0)</f>
        <v>0</v>
      </c>
      <c r="P487" s="1858">
        <f>IFERROR(VLOOKUP($A487,'2022'!$B$2:$K$174,4,FALSE),0)</f>
        <v>0</v>
      </c>
      <c r="Q487" s="1858">
        <f>IFERROR(VLOOKUP($A487,'2022'!$B$2:$K$174,5,FALSE),0)</f>
        <v>0</v>
      </c>
      <c r="R487" s="1858">
        <f>IFERROR(VLOOKUP($A487,'2022'!$B$2:$K$174,8,FALSE),0)</f>
        <v>0</v>
      </c>
      <c r="S487" s="1740">
        <f>IFERROR(VLOOKUP($A487,'2022'!$B$2:$K$174,10,FALSE),0)</f>
        <v>0</v>
      </c>
      <c r="T487" s="1700">
        <f>IFERROR(VLOOKUP($A487,'2021'!$B$2:$K$174,3,FALSE),0)</f>
        <v>0</v>
      </c>
      <c r="U487" s="1843">
        <f>IFERROR(VLOOKUP($A487,'2021'!$B$2:$K$174,4,FALSE),0)</f>
        <v>0</v>
      </c>
      <c r="V487" s="1843">
        <f>IFERROR(VLOOKUP($A487,'2021'!$B$2:$K$174,5,FALSE),0)</f>
        <v>0</v>
      </c>
      <c r="W487" s="1843">
        <f>IFERROR(VLOOKUP($A487,'2021'!$B$2:$K$174,8,FALSE),0)</f>
        <v>0</v>
      </c>
      <c r="X487" s="1740">
        <f>IFERROR(VLOOKUP($A487,'2021'!$B$2:$K$174,10,FALSE),0)</f>
        <v>0</v>
      </c>
      <c r="Y487" s="1700">
        <f>IFERROR(VLOOKUP($A487,'2020'!$B$2:$K$170,3,FALSE),0)</f>
        <v>0</v>
      </c>
      <c r="Z487" s="1829">
        <f>IFERROR(VLOOKUP($A487,'2020'!$B$2:$K$170,4,FALSE),0)</f>
        <v>0</v>
      </c>
      <c r="AA487" s="1829">
        <f>IFERROR(VLOOKUP($A487,'2020'!$B$2:$K$170,5,FALSE),0)</f>
        <v>0</v>
      </c>
      <c r="AB487" s="1829">
        <f>IFERROR(VLOOKUP($A487,'2020'!$B$2:$K$170,8,FALSE),0)</f>
        <v>0</v>
      </c>
      <c r="AC487" s="1740">
        <f>IFERROR(VLOOKUP($A487,'2020'!$B$2:$K$170,10,FALSE),0)</f>
        <v>0</v>
      </c>
      <c r="AD487" s="1700">
        <f>IFERROR(VLOOKUP($A487,'2019'!$B$2:$K$170,3,FALSE),0)</f>
        <v>0</v>
      </c>
      <c r="AE487" s="1823">
        <f>IFERROR(VLOOKUP($A487,'2019'!$B$2:$K$170,4,FALSE),0)</f>
        <v>0</v>
      </c>
      <c r="AF487" s="1823">
        <f>IFERROR(VLOOKUP($A487,'2019'!$B$2:$K$170,5,FALSE),0)</f>
        <v>0</v>
      </c>
      <c r="AG487" s="1823">
        <f>IFERROR(VLOOKUP($A487,'2019'!$B$2:$K$170,8,FALSE),0)</f>
        <v>0</v>
      </c>
      <c r="AH487" s="1740">
        <f>IFERROR(VLOOKUP($A487,'2019'!$B$2:$K$170,10,FALSE),0)</f>
        <v>0</v>
      </c>
      <c r="AI487" s="1700">
        <f>IFERROR(VLOOKUP($A487,'2018'!$B$2:$K$170,3,FALSE),0)</f>
        <v>0</v>
      </c>
      <c r="AJ487" s="1821">
        <f>IFERROR(VLOOKUP($A487,'2018'!$B$2:$K$170,4,FALSE),0)</f>
        <v>0</v>
      </c>
      <c r="AK487" s="1821">
        <f>IFERROR(VLOOKUP($A487,'2018'!$B$2:$K$170,5,FALSE),0)</f>
        <v>0</v>
      </c>
      <c r="AL487" s="1821">
        <f>IFERROR(VLOOKUP($A487,'2018'!$B$2:$K$170,8,FALSE),0)</f>
        <v>0</v>
      </c>
      <c r="AM487" s="1740">
        <f>IFERROR(VLOOKUP($A487,'2018'!$B$2:$K$170,10,FALSE),0)</f>
        <v>0</v>
      </c>
      <c r="AN487" s="1700">
        <f>IFERROR(VLOOKUP($A487,'2017'!$B$2:$J$163,2,FALSE),0)</f>
        <v>0</v>
      </c>
      <c r="AO487" s="1815">
        <f>IFERROR(VLOOKUP($A487,'2017'!$B$2:$J$163,3,FALSE),0)</f>
        <v>0</v>
      </c>
      <c r="AP487" s="1815">
        <f>IFERROR(VLOOKUP($A487,'2017'!$B$2:$J$163,4,FALSE),0)</f>
        <v>0</v>
      </c>
      <c r="AQ487" s="1815">
        <f>IFERROR(VLOOKUP($A487,'2017'!$B$2:$J$163,7,FALSE),0)</f>
        <v>0</v>
      </c>
      <c r="AR487" s="1740">
        <f>IFERROR(VLOOKUP($A487,'2017'!$B$2:$J$163,9,FALSE),0)</f>
        <v>0</v>
      </c>
      <c r="AS487" s="1700">
        <f>IFERROR(VLOOKUP($A487,'2016'!$B$2:$K$165,3,FALSE),0)</f>
        <v>0</v>
      </c>
      <c r="AT487" s="1796">
        <f>IFERROR(VLOOKUP($A487,'2016'!$B$2:$K$165,4,FALSE),0)</f>
        <v>0</v>
      </c>
      <c r="AU487" s="1796">
        <f>IFERROR(VLOOKUP($A487,'2016'!$B$2:$K$165,5,FALSE),0)</f>
        <v>0</v>
      </c>
      <c r="AV487" s="1796">
        <f>IFERROR(VLOOKUP($A487,'2016'!$B$2:$K$165,8,FALSE),0)</f>
        <v>0</v>
      </c>
      <c r="AW487" s="1740">
        <f>IFERROR(VLOOKUP($A487,'2016'!$B$2:$K$165,10,FALSE),0)</f>
        <v>0</v>
      </c>
      <c r="AX487" s="1700">
        <f>IFERROR(VLOOKUP($A487,'2015'!$B$2:$K$165,3,FALSE),0)</f>
        <v>0</v>
      </c>
      <c r="AY487" s="1695">
        <f>IFERROR(VLOOKUP($A487,'2015'!$B$2:$K$165,4,FALSE),0)</f>
        <v>0</v>
      </c>
      <c r="AZ487" s="1695">
        <f>IFERROR(VLOOKUP($A487,'2015'!$B$2:$K$165,5,FALSE),0)</f>
        <v>0</v>
      </c>
      <c r="BA487" s="1695">
        <f>IFERROR(VLOOKUP($A487,'2015'!$B$2:$K$165,8,FALSE),0)</f>
        <v>0</v>
      </c>
      <c r="BB487" s="1740">
        <f>IFERROR(VLOOKUP($A487,'2015'!$B$2:$K$165,10,FALSE),0)</f>
        <v>0</v>
      </c>
      <c r="BC487" s="1700">
        <f>IFERROR(VLOOKUP($A487,'2014'!$B$2:$K$157,3,FALSE),0)</f>
        <v>0</v>
      </c>
      <c r="BD487" s="1691">
        <f>IFERROR(VLOOKUP($A487,'2014'!$B$2:$K$157,4,FALSE),0)</f>
        <v>0</v>
      </c>
      <c r="BE487" s="1691">
        <f>IFERROR(VLOOKUP($A487,'2014'!$B$2:$K$157,5,FALSE),0)</f>
        <v>0</v>
      </c>
      <c r="BF487" s="1691">
        <f>IFERROR(VLOOKUP($A487,'2014'!$B$2:$K$157,8,FALSE),0)</f>
        <v>0</v>
      </c>
      <c r="BG487" s="1740">
        <f>IFERROR(VLOOKUP($A487,'2014'!$B$2:$K$157,10,FALSE),0)</f>
        <v>0</v>
      </c>
      <c r="BH487" s="1700">
        <f>IFERROR(VLOOKUP($A487,'2013'!$D$4:$I$249,2,FALSE),0)</f>
        <v>0</v>
      </c>
      <c r="BI487" s="1691">
        <f>IFERROR(VLOOKUP($A487,'2013'!$D$4:$I$249,3,FALSE),0)</f>
        <v>0</v>
      </c>
      <c r="BJ487" s="1691">
        <f>IFERROR(VLOOKUP($A487,'2013'!$D$4:$I$249,4,FALSE),0)</f>
        <v>0</v>
      </c>
      <c r="BK487" s="1691">
        <f>IFERROR(VLOOKUP($A487,'2013'!$D$4:$I$249,5,FALSE),0)</f>
        <v>0</v>
      </c>
      <c r="BL487" s="1740">
        <f>IFERROR(VLOOKUP($A487,'2013'!$D$4:$I$249,6,FALSE),0)</f>
        <v>0</v>
      </c>
      <c r="BM487" s="1737">
        <f>IFERROR(VLOOKUP($A487,'2012'!$D$3:$O$172,2,FALSE),0)</f>
        <v>0</v>
      </c>
      <c r="BN487" s="1691">
        <f>IFERROR(VLOOKUP($A487,'2012'!$D$3:$O$172,3,FALSE),0)</f>
        <v>0</v>
      </c>
      <c r="BO487" s="1743">
        <f>IFERROR(VLOOKUP($A487,'2012'!$D$3:$O$172,4,FALSE),0)</f>
        <v>0</v>
      </c>
      <c r="BP487" s="1700">
        <f>IFERROR(VLOOKUP($A487,'2012'!$D$3:$O$172,5,FALSE),0)</f>
        <v>0</v>
      </c>
      <c r="BQ487" s="1691">
        <f>IFERROR(VLOOKUP($A487,'2012'!$D$3:$O$172,6,FALSE),0)</f>
        <v>0</v>
      </c>
      <c r="BR487" s="1691">
        <f>IFERROR(VLOOKUP($A487,'2012'!$D$3:$O$172,7,FALSE),0)</f>
        <v>0</v>
      </c>
      <c r="BS487" s="1691">
        <f>IFERROR(VLOOKUP($A487,'2012'!$D$3:$O$172,8,FALSE),0)</f>
        <v>0</v>
      </c>
      <c r="BT487" s="1740">
        <f>IFERROR(VLOOKUP($A487,'2012'!$D$3:$O$172,9,FALSE),0)</f>
        <v>0</v>
      </c>
      <c r="BX487" s="1700">
        <f>IFERROR(VLOOKUP($A487,'2011'!$D$4:$I$251,2,FALSE),0)</f>
        <v>0</v>
      </c>
      <c r="BY487" s="1691">
        <f>IFERROR(VLOOKUP($A487,'2011'!$D$4:$I$251,3,FALSE),0)</f>
        <v>0</v>
      </c>
      <c r="BZ487" s="1691">
        <f>IFERROR(VLOOKUP($A487,'2011'!$D$4:$I$251,4,FALSE),0)</f>
        <v>0</v>
      </c>
      <c r="CA487" s="1691">
        <f>IFERROR(VLOOKUP($A487,'2011'!$D$4:$I$251,5,FALSE),0)</f>
        <v>0</v>
      </c>
      <c r="CB487" s="1740">
        <f>IFERROR(VLOOKUP($A487,'2011'!$D$4:$I$251,6,FALSE),0)</f>
        <v>0</v>
      </c>
      <c r="CC487" s="1700">
        <f>IFERROR(VLOOKUP($A487,'2010'!$C$3:$H$234,2,FALSE),0)</f>
        <v>0</v>
      </c>
      <c r="CD487" s="1691">
        <f>IFERROR(VLOOKUP($A487,'2010'!$C$3:$H$234,3,FALSE),0)</f>
        <v>0</v>
      </c>
      <c r="CE487" s="1691">
        <f>IFERROR(VLOOKUP($A487,'2010'!$C$3:$H$234,4,FALSE),0)</f>
        <v>0</v>
      </c>
      <c r="CF487" s="1691">
        <f>IFERROR(VLOOKUP($A487,'2010'!$C$3:$H$234,5,FALSE),0)</f>
        <v>0</v>
      </c>
      <c r="CG487" s="1740">
        <f>IFERROR(VLOOKUP($A487,'2010'!$C$3:$H$234,6,FALSE),0)</f>
        <v>0</v>
      </c>
      <c r="CH487" s="1700">
        <f>IFERROR(VLOOKUP($A487,'2009'!$C$3:$H$242,2,FALSE),0)</f>
        <v>0</v>
      </c>
      <c r="CI487" s="1691">
        <f>IFERROR(VLOOKUP($A487,'2009'!$C$3:$H$242,3,FALSE),0)</f>
        <v>0</v>
      </c>
      <c r="CJ487" s="1691">
        <f>IFERROR(VLOOKUP($A487,'2009'!$C$3:$H$242,4,FALSE),0)</f>
        <v>0</v>
      </c>
      <c r="CK487" s="1691">
        <f>IFERROR(VLOOKUP($A487,'2009'!$C$3:$H$242,5,FALSE),0)</f>
        <v>0</v>
      </c>
      <c r="CL487" s="1740">
        <f>IFERROR(VLOOKUP($A487,'2009'!$C$3:$H$242,6,FALSE),0)</f>
        <v>0</v>
      </c>
      <c r="CM487" s="1700">
        <f>IFERROR(VLOOKUP($A487,'2008'!$C$3:$H$229,2,FALSE),0)</f>
        <v>0</v>
      </c>
      <c r="CN487" s="1691">
        <f>IFERROR(VLOOKUP($A487,'2008'!$C$3:$H$229,3,FALSE),0)</f>
        <v>0</v>
      </c>
      <c r="CO487" s="1691">
        <f>IFERROR(VLOOKUP($A487,'2008'!$C$3:$H$229,4,FALSE),0)</f>
        <v>0</v>
      </c>
      <c r="CP487" s="1691">
        <f>IFERROR(VLOOKUP($A487,'2008'!$C$3:$H$229,5,FALSE),0)</f>
        <v>0</v>
      </c>
      <c r="CQ487" s="1740">
        <f>IFERROR(VLOOKUP($A487,'2008'!$C$3:$H$229,6,FALSE),0)</f>
        <v>0</v>
      </c>
      <c r="CR487" s="1700">
        <f>IFERROR(VLOOKUP($A487,'2007'!$C$3:$M$238,7,FALSE),0)</f>
        <v>0</v>
      </c>
      <c r="CS487" s="1691">
        <f>IFERROR(VLOOKUP($A487,'2007'!$C$3:$M$238,8,FALSE),0)</f>
        <v>0</v>
      </c>
      <c r="CT487" s="1691">
        <f>IFERROR(VLOOKUP($A487,'2007'!$C$3:$M$238,9,FALSE),0)</f>
        <v>0</v>
      </c>
      <c r="CU487" s="1691">
        <f>IFERROR(VLOOKUP($A487,'2007'!$C$3:$M$238,10,FALSE),0)</f>
        <v>0</v>
      </c>
      <c r="CV487" s="1740">
        <f>IFERROR(VLOOKUP($A487,'2007'!$C$3:$M$238,11,FALSE),0)</f>
        <v>0</v>
      </c>
      <c r="CW487" s="1700">
        <f>IFERROR(VLOOKUP($A487,'2006'!$A$2:$F$200,2,FALSE),0)</f>
        <v>0</v>
      </c>
      <c r="CX487" s="1691">
        <f>IFERROR(VLOOKUP($A487,'2006'!$A$2:$F$200,4,FALSE),0)</f>
        <v>0</v>
      </c>
      <c r="CY487" s="1691">
        <f>IFERROR(VLOOKUP($A487,'2006'!$A$2:$F$200,5,FALSE),0)</f>
        <v>0</v>
      </c>
      <c r="CZ487" s="1740">
        <f>IFERROR(VLOOKUP($A487,'2006'!$A$2:$F$200,6,FALSE),0)</f>
        <v>0</v>
      </c>
      <c r="DA487" s="1700">
        <f>IFERROR(VLOOKUP($A487,'2005'!$C$3:$M$205,8,FALSE),0)</f>
        <v>0</v>
      </c>
      <c r="DB487" s="1691">
        <f>IFERROR(VLOOKUP($A487,'2005'!$C$3:$M$205,9,FALSE),0)</f>
        <v>0</v>
      </c>
      <c r="DC487" s="1691">
        <f>IFERROR(VLOOKUP($A487,'2005'!$C$3:$M$205,10,FALSE),0)</f>
        <v>0</v>
      </c>
      <c r="DD487" s="1740">
        <f>IFERROR(VLOOKUP($A487,'2005'!$C$3:$M$205,11,FALSE),0)</f>
        <v>0</v>
      </c>
      <c r="DE487" s="1700">
        <f>IFERROR(VLOOKUP($A487,'2004'!$C$3:$M$213,8,FALSE),0)</f>
        <v>0</v>
      </c>
      <c r="DF487" s="1691">
        <f>IFERROR(VLOOKUP($A487,'2004'!$C$3:$M$213,9,FALSE),0)</f>
        <v>0</v>
      </c>
      <c r="DG487" s="1691">
        <f>IFERROR(VLOOKUP($A487,'2004'!$C$3:$M$213,10,FALSE),0)</f>
        <v>0</v>
      </c>
      <c r="DH487" s="1740">
        <f>IFERROR(VLOOKUP($A487,'2004'!$C$3:$M$213,11,FALSE),0)</f>
        <v>0</v>
      </c>
      <c r="DI487" s="1700">
        <f>IFERROR(VLOOKUP($A487,'2003'!$C$3:$Q$214,12,FALSE),0)</f>
        <v>0</v>
      </c>
      <c r="DJ487" s="1691">
        <f>IFERROR(VLOOKUP($A487,'2003'!$C$3:$Q$214,13,FALSE),0)</f>
        <v>0</v>
      </c>
      <c r="DK487" s="1691">
        <f>IFERROR(VLOOKUP($A487,'2003'!$C$3:$Q$214,14,FALSE),0)</f>
        <v>0</v>
      </c>
      <c r="DL487" s="1740">
        <f>IFERROR(VLOOKUP($A487,'2003'!$C$3:$Q$214,15,FALSE),0)</f>
        <v>0</v>
      </c>
      <c r="DM487" s="1700">
        <f>IFERROR(VLOOKUP($A487,'2002'!$D$3:$R$214,12,FALSE),0)</f>
        <v>0</v>
      </c>
      <c r="DN487" s="1691">
        <f>IFERROR(VLOOKUP($A487,'2002'!$D$3:$R$214,13,FALSE),0)</f>
        <v>0</v>
      </c>
      <c r="DO487" s="1691">
        <f>IFERROR(VLOOKUP($A487,'2002'!$D$3:$R$214,14,FALSE),0)</f>
        <v>0</v>
      </c>
      <c r="DP487" s="1788">
        <f>IFERROR(VLOOKUP($A487,'2002'!$D$3:$R$214,15,FALSE),0)</f>
        <v>0</v>
      </c>
      <c r="DQ487" s="1700">
        <f>IFERROR(VLOOKUP($A487,'Pre 2002'!$C$3:$CK$382,84,FALSE),0)</f>
        <v>682</v>
      </c>
      <c r="DR487" s="1695">
        <f>IFERROR(VLOOKUP($A487,'Pre 2002'!$C$3:$CK$382,85,FALSE),0)</f>
        <v>357</v>
      </c>
      <c r="DS487" s="1695">
        <f>IFERROR(VLOOKUP($A487,'Pre 2002'!$C$3:$CK$382,86,FALSE),0)</f>
        <v>1</v>
      </c>
      <c r="DT487" s="1790">
        <f>IFERROR(VLOOKUP($A487,'Pre 2002'!$C$3:$CK$382,87,FALSE),0)</f>
        <v>0.52346041055718473</v>
      </c>
      <c r="DU487" s="1741">
        <f>IFERROR(VLOOKUP(A487,'Pre 2002'!$C$3:$CG$382,83,FALSE),0)</f>
        <v>4</v>
      </c>
    </row>
    <row r="488" spans="1:125">
      <c r="A488" s="1778" t="s">
        <v>1676</v>
      </c>
      <c r="B488" s="1562">
        <f t="shared" si="176"/>
        <v>115</v>
      </c>
      <c r="C488" s="1562">
        <f t="shared" si="177"/>
        <v>60</v>
      </c>
      <c r="D488" s="1562">
        <f t="shared" si="178"/>
        <v>1</v>
      </c>
      <c r="E488" s="1563">
        <f t="shared" si="179"/>
        <v>0.52173913043478259</v>
      </c>
      <c r="F488" s="1786">
        <f t="shared" si="180"/>
        <v>3</v>
      </c>
      <c r="G488" s="1595">
        <v>2011</v>
      </c>
      <c r="H488" s="1567">
        <f>IF(BC488&gt;0,1,0)+IF(BH488&gt;0,1,0)+IF(BP488&gt;0,1,0)+IF(BX488&gt;0,1,0)+IF(CC488&gt;0,1,0)+IF(CH488&gt;0,1,0)+IF(CM488&gt;0,1,0)+IF(CR488&gt;0,1,0)+IF(CW488&gt;0,1,0)+IF(DA488&gt;0,1,0)+IF(DE488&gt;0,1,0)+IF(DI488&gt;0,1,0)+IF(DM488&gt;0,1,0)+DU488</f>
        <v>3</v>
      </c>
      <c r="I488" s="1734">
        <f>SUM(BC488,BH488,BP488,BX488,CC488,CH488,CM488,CR488,CW488,DA488,DE488,DI488,DM488,DQ488)</f>
        <v>115</v>
      </c>
      <c r="J488" s="1734">
        <f t="shared" si="195"/>
        <v>60</v>
      </c>
      <c r="K488" s="1734">
        <f t="shared" si="195"/>
        <v>1</v>
      </c>
      <c r="L488" s="1806">
        <f>IF(I488=0,0,J488/I488)</f>
        <v>0.52173913043478259</v>
      </c>
      <c r="O488" s="1700">
        <f>IFERROR(VLOOKUP($A488,'2022'!$B$2:$K$174,3,FALSE),0)</f>
        <v>0</v>
      </c>
      <c r="P488" s="1858">
        <f>IFERROR(VLOOKUP($A488,'2022'!$B$2:$K$174,4,FALSE),0)</f>
        <v>0</v>
      </c>
      <c r="Q488" s="1858">
        <f>IFERROR(VLOOKUP($A488,'2022'!$B$2:$K$174,5,FALSE),0)</f>
        <v>0</v>
      </c>
      <c r="R488" s="1858">
        <f>IFERROR(VLOOKUP($A488,'2022'!$B$2:$K$174,8,FALSE),0)</f>
        <v>0</v>
      </c>
      <c r="S488" s="1740">
        <f>IFERROR(VLOOKUP($A488,'2022'!$B$2:$K$174,10,FALSE),0)</f>
        <v>0</v>
      </c>
      <c r="T488" s="1700">
        <f>IFERROR(VLOOKUP($A488,'2021'!$B$2:$K$174,3,FALSE),0)</f>
        <v>0</v>
      </c>
      <c r="U488" s="1843">
        <f>IFERROR(VLOOKUP($A488,'2021'!$B$2:$K$174,4,FALSE),0)</f>
        <v>0</v>
      </c>
      <c r="V488" s="1843">
        <f>IFERROR(VLOOKUP($A488,'2021'!$B$2:$K$174,5,FALSE),0)</f>
        <v>0</v>
      </c>
      <c r="W488" s="1843">
        <f>IFERROR(VLOOKUP($A488,'2021'!$B$2:$K$174,8,FALSE),0)</f>
        <v>0</v>
      </c>
      <c r="X488" s="1740">
        <f>IFERROR(VLOOKUP($A488,'2021'!$B$2:$K$174,10,FALSE),0)</f>
        <v>0</v>
      </c>
      <c r="Y488" s="1700">
        <f>IFERROR(VLOOKUP($A488,'2020'!$B$2:$K$170,3,FALSE),0)</f>
        <v>0</v>
      </c>
      <c r="Z488" s="1829">
        <f>IFERROR(VLOOKUP($A488,'2020'!$B$2:$K$170,4,FALSE),0)</f>
        <v>0</v>
      </c>
      <c r="AA488" s="1829">
        <f>IFERROR(VLOOKUP($A488,'2020'!$B$2:$K$170,5,FALSE),0)</f>
        <v>0</v>
      </c>
      <c r="AB488" s="1829">
        <f>IFERROR(VLOOKUP($A488,'2020'!$B$2:$K$170,8,FALSE),0)</f>
        <v>0</v>
      </c>
      <c r="AC488" s="1740">
        <f>IFERROR(VLOOKUP($A488,'2020'!$B$2:$K$170,10,FALSE),0)</f>
        <v>0</v>
      </c>
      <c r="AD488" s="1700">
        <f>IFERROR(VLOOKUP($A488,'2019'!$B$2:$K$170,3,FALSE),0)</f>
        <v>0</v>
      </c>
      <c r="AE488" s="1823">
        <f>IFERROR(VLOOKUP($A488,'2019'!$B$2:$K$170,4,FALSE),0)</f>
        <v>0</v>
      </c>
      <c r="AF488" s="1823">
        <f>IFERROR(VLOOKUP($A488,'2019'!$B$2:$K$170,5,FALSE),0)</f>
        <v>0</v>
      </c>
      <c r="AG488" s="1823">
        <f>IFERROR(VLOOKUP($A488,'2019'!$B$2:$K$170,8,FALSE),0)</f>
        <v>0</v>
      </c>
      <c r="AH488" s="1740">
        <f>IFERROR(VLOOKUP($A488,'2019'!$B$2:$K$170,10,FALSE),0)</f>
        <v>0</v>
      </c>
      <c r="AI488" s="1700">
        <f>IFERROR(VLOOKUP($A488,'2018'!$B$2:$K$170,3,FALSE),0)</f>
        <v>0</v>
      </c>
      <c r="AJ488" s="1821">
        <f>IFERROR(VLOOKUP($A488,'2018'!$B$2:$K$170,4,FALSE),0)</f>
        <v>0</v>
      </c>
      <c r="AK488" s="1821">
        <f>IFERROR(VLOOKUP($A488,'2018'!$B$2:$K$170,5,FALSE),0)</f>
        <v>0</v>
      </c>
      <c r="AL488" s="1821">
        <f>IFERROR(VLOOKUP($A488,'2018'!$B$2:$K$170,8,FALSE),0)</f>
        <v>0</v>
      </c>
      <c r="AM488" s="1740">
        <f>IFERROR(VLOOKUP($A488,'2018'!$B$2:$K$170,10,FALSE),0)</f>
        <v>0</v>
      </c>
      <c r="AN488" s="1700">
        <f>IFERROR(VLOOKUP($A488,'2017'!$B$2:$J$163,2,FALSE),0)</f>
        <v>0</v>
      </c>
      <c r="AO488" s="1815">
        <f>IFERROR(VLOOKUP($A488,'2017'!$B$2:$J$163,3,FALSE),0)</f>
        <v>0</v>
      </c>
      <c r="AP488" s="1815">
        <f>IFERROR(VLOOKUP($A488,'2017'!$B$2:$J$163,4,FALSE),0)</f>
        <v>0</v>
      </c>
      <c r="AQ488" s="1815">
        <f>IFERROR(VLOOKUP($A488,'2017'!$B$2:$J$163,7,FALSE),0)</f>
        <v>0</v>
      </c>
      <c r="AR488" s="1740">
        <f>IFERROR(VLOOKUP($A488,'2017'!$B$2:$J$163,9,FALSE),0)</f>
        <v>0</v>
      </c>
      <c r="AS488" s="1700">
        <f>IFERROR(VLOOKUP($A488,'2016'!$B$2:$K$165,3,FALSE),0)</f>
        <v>0</v>
      </c>
      <c r="AT488" s="1796">
        <f>IFERROR(VLOOKUP($A488,'2016'!$B$2:$K$165,4,FALSE),0)</f>
        <v>0</v>
      </c>
      <c r="AU488" s="1796">
        <f>IFERROR(VLOOKUP($A488,'2016'!$B$2:$K$165,5,FALSE),0)</f>
        <v>0</v>
      </c>
      <c r="AV488" s="1796">
        <f>IFERROR(VLOOKUP($A488,'2016'!$B$2:$K$165,8,FALSE),0)</f>
        <v>0</v>
      </c>
      <c r="AW488" s="1740">
        <f>IFERROR(VLOOKUP($A488,'2016'!$B$2:$K$165,10,FALSE),0)</f>
        <v>0</v>
      </c>
      <c r="AX488" s="1700">
        <f>IFERROR(VLOOKUP($A488,'2015'!$B$2:$K$165,3,FALSE),0)</f>
        <v>0</v>
      </c>
      <c r="AY488" s="1695">
        <f>IFERROR(VLOOKUP($A488,'2015'!$B$2:$K$165,4,FALSE),0)</f>
        <v>0</v>
      </c>
      <c r="AZ488" s="1695">
        <f>IFERROR(VLOOKUP($A488,'2015'!$B$2:$K$165,5,FALSE),0)</f>
        <v>0</v>
      </c>
      <c r="BA488" s="1695">
        <f>IFERROR(VLOOKUP($A488,'2015'!$B$2:$K$165,8,FALSE),0)</f>
        <v>0</v>
      </c>
      <c r="BB488" s="1740">
        <f>IFERROR(VLOOKUP($A488,'2015'!$B$2:$K$165,10,FALSE),0)</f>
        <v>0</v>
      </c>
      <c r="BC488" s="1700">
        <f>IFERROR(VLOOKUP($A488,'2014'!$B$2:$K$157,3,FALSE),0)</f>
        <v>0</v>
      </c>
      <c r="BD488" s="1691">
        <f>IFERROR(VLOOKUP($A488,'2014'!$B$2:$K$157,4,FALSE),0)</f>
        <v>0</v>
      </c>
      <c r="BE488" s="1691">
        <f>IFERROR(VLOOKUP($A488,'2014'!$B$2:$K$157,5,FALSE),0)</f>
        <v>0</v>
      </c>
      <c r="BF488" s="1691">
        <f>IFERROR(VLOOKUP($A488,'2014'!$B$2:$K$157,8,FALSE),0)</f>
        <v>0</v>
      </c>
      <c r="BG488" s="1740">
        <f>IFERROR(VLOOKUP($A488,'2014'!$B$2:$K$157,10,FALSE),0)</f>
        <v>0</v>
      </c>
      <c r="BH488" s="1700">
        <f>IFERROR(VLOOKUP($A488,'2013'!$D$4:$I$249,2,FALSE),0)</f>
        <v>40</v>
      </c>
      <c r="BI488" s="1691">
        <f>IFERROR(VLOOKUP($A488,'2013'!$D$4:$I$249,3,FALSE),0)</f>
        <v>13</v>
      </c>
      <c r="BJ488" s="1691">
        <f>IFERROR(VLOOKUP($A488,'2013'!$D$4:$I$249,4,FALSE),0)</f>
        <v>21</v>
      </c>
      <c r="BK488" s="1691">
        <f>IFERROR(VLOOKUP($A488,'2013'!$D$4:$I$249,5,FALSE),0)</f>
        <v>0</v>
      </c>
      <c r="BL488" s="1740">
        <f>IFERROR(VLOOKUP($A488,'2013'!$D$4:$I$249,6,FALSE),0)</f>
        <v>0.52500000000000002</v>
      </c>
      <c r="BM488" s="1737">
        <f>IFERROR(VLOOKUP($A488,'2012'!$D$3:$O$172,2,FALSE),0)</f>
        <v>75</v>
      </c>
      <c r="BN488" s="1691">
        <f>IFERROR(VLOOKUP($A488,'2012'!$D$3:$O$172,3,FALSE),0)</f>
        <v>39</v>
      </c>
      <c r="BO488" s="1743">
        <f>IFERROR(VLOOKUP($A488,'2012'!$D$3:$O$172,4,FALSE),0)</f>
        <v>1</v>
      </c>
      <c r="BP488" s="1700">
        <f>IFERROR(VLOOKUP($A488,'2012'!$D$3:$O$172,5,FALSE),0)</f>
        <v>57</v>
      </c>
      <c r="BQ488" s="1691">
        <f>IFERROR(VLOOKUP($A488,'2012'!$D$3:$O$172,6,FALSE),0)</f>
        <v>15</v>
      </c>
      <c r="BR488" s="1691">
        <f>IFERROR(VLOOKUP($A488,'2012'!$D$3:$O$172,7,FALSE),0)</f>
        <v>30</v>
      </c>
      <c r="BS488" s="1691">
        <f>IFERROR(VLOOKUP($A488,'2012'!$D$3:$O$172,8,FALSE),0)</f>
        <v>1</v>
      </c>
      <c r="BT488" s="1740">
        <f>IFERROR(VLOOKUP($A488,'2012'!$D$3:$O$172,9,FALSE),0)</f>
        <v>0.52631578947368418</v>
      </c>
      <c r="BU488" s="1737">
        <f>IFERROR(VLOOKUP($A488,'2012'!$D$3:$O$172,10,FALSE),0)</f>
        <v>18</v>
      </c>
      <c r="BV488" s="1691">
        <f>IFERROR(VLOOKUP($A488,'2012'!$D$3:$O$172,11,FALSE),0)</f>
        <v>9</v>
      </c>
      <c r="BW488" s="1743">
        <f>IFERROR(VLOOKUP($A488,'2012'!$D$3:$O$172,12,FALSE),0)</f>
        <v>0</v>
      </c>
      <c r="BX488" s="1700">
        <f>IFERROR(VLOOKUP($A488,'2011'!$D$4:$I$251,2,FALSE),0)</f>
        <v>18</v>
      </c>
      <c r="BY488" s="1691">
        <f>IFERROR(VLOOKUP($A488,'2011'!$D$4:$I$251,3,FALSE),0)</f>
        <v>4</v>
      </c>
      <c r="BZ488" s="1691">
        <f>IFERROR(VLOOKUP($A488,'2011'!$D$4:$I$251,4,FALSE),0)</f>
        <v>9</v>
      </c>
      <c r="CA488" s="1691">
        <f>IFERROR(VLOOKUP($A488,'2011'!$D$4:$I$251,5,FALSE),0)</f>
        <v>0</v>
      </c>
      <c r="CB488" s="1740">
        <f>IFERROR(VLOOKUP($A488,'2011'!$D$4:$I$251,6,FALSE),0)</f>
        <v>0.5</v>
      </c>
      <c r="CC488" s="1700">
        <f>IFERROR(VLOOKUP($A488,'2010'!$C$3:$H$234,2,FALSE),0)</f>
        <v>0</v>
      </c>
      <c r="CD488" s="1691">
        <f>IFERROR(VLOOKUP($A488,'2010'!$C$3:$H$234,3,FALSE),0)</f>
        <v>0</v>
      </c>
      <c r="CE488" s="1691">
        <f>IFERROR(VLOOKUP($A488,'2010'!$C$3:$H$234,4,FALSE),0)</f>
        <v>0</v>
      </c>
      <c r="CF488" s="1691">
        <f>IFERROR(VLOOKUP($A488,'2010'!$C$3:$H$234,5,FALSE),0)</f>
        <v>0</v>
      </c>
      <c r="CG488" s="1740">
        <f>IFERROR(VLOOKUP($A488,'2010'!$C$3:$H$234,6,FALSE),0)</f>
        <v>0</v>
      </c>
      <c r="CH488" s="1700">
        <f>IFERROR(VLOOKUP($A488,'2009'!$C$3:$H$242,2,FALSE),0)</f>
        <v>0</v>
      </c>
      <c r="CI488" s="1691">
        <f>IFERROR(VLOOKUP($A488,'2009'!$C$3:$H$242,3,FALSE),0)</f>
        <v>0</v>
      </c>
      <c r="CJ488" s="1691">
        <f>IFERROR(VLOOKUP($A488,'2009'!$C$3:$H$242,4,FALSE),0)</f>
        <v>0</v>
      </c>
      <c r="CK488" s="1691">
        <f>IFERROR(VLOOKUP($A488,'2009'!$C$3:$H$242,5,FALSE),0)</f>
        <v>0</v>
      </c>
      <c r="CL488" s="1740">
        <f>IFERROR(VLOOKUP($A488,'2009'!$C$3:$H$242,6,FALSE),0)</f>
        <v>0</v>
      </c>
      <c r="CM488" s="1700">
        <f>IFERROR(VLOOKUP($A488,'2008'!$C$3:$H$229,2,FALSE),0)</f>
        <v>0</v>
      </c>
      <c r="CN488" s="1691">
        <f>IFERROR(VLOOKUP($A488,'2008'!$C$3:$H$229,3,FALSE),0)</f>
        <v>0</v>
      </c>
      <c r="CO488" s="1691">
        <f>IFERROR(VLOOKUP($A488,'2008'!$C$3:$H$229,4,FALSE),0)</f>
        <v>0</v>
      </c>
      <c r="CP488" s="1691">
        <f>IFERROR(VLOOKUP($A488,'2008'!$C$3:$H$229,5,FALSE),0)</f>
        <v>0</v>
      </c>
      <c r="CQ488" s="1740">
        <f>IFERROR(VLOOKUP($A488,'2008'!$C$3:$H$229,6,FALSE),0)</f>
        <v>0</v>
      </c>
      <c r="CR488" s="1700">
        <f>IFERROR(VLOOKUP($A488,'2007'!$C$3:$M$238,7,FALSE),0)</f>
        <v>0</v>
      </c>
      <c r="CS488" s="1691">
        <f>IFERROR(VLOOKUP($A488,'2007'!$C$3:$M$238,8,FALSE),0)</f>
        <v>0</v>
      </c>
      <c r="CT488" s="1691">
        <f>IFERROR(VLOOKUP($A488,'2007'!$C$3:$M$238,9,FALSE),0)</f>
        <v>0</v>
      </c>
      <c r="CU488" s="1691">
        <f>IFERROR(VLOOKUP($A488,'2007'!$C$3:$M$238,10,FALSE),0)</f>
        <v>0</v>
      </c>
      <c r="CV488" s="1740">
        <f>IFERROR(VLOOKUP($A488,'2007'!$C$3:$M$238,11,FALSE),0)</f>
        <v>0</v>
      </c>
      <c r="CW488" s="1700">
        <f>IFERROR(VLOOKUP($A488,'2006'!$A$2:$F$200,2,FALSE),0)</f>
        <v>0</v>
      </c>
      <c r="CX488" s="1691">
        <f>IFERROR(VLOOKUP($A488,'2006'!$A$2:$F$200,4,FALSE),0)</f>
        <v>0</v>
      </c>
      <c r="CY488" s="1691">
        <f>IFERROR(VLOOKUP($A488,'2006'!$A$2:$F$200,5,FALSE),0)</f>
        <v>0</v>
      </c>
      <c r="CZ488" s="1740">
        <f>IFERROR(VLOOKUP($A488,'2006'!$A$2:$F$200,6,FALSE),0)</f>
        <v>0</v>
      </c>
      <c r="DA488" s="1700">
        <f>IFERROR(VLOOKUP($A488,'2005'!$C$3:$M$205,8,FALSE),0)</f>
        <v>0</v>
      </c>
      <c r="DB488" s="1691">
        <f>IFERROR(VLOOKUP($A488,'2005'!$C$3:$M$205,9,FALSE),0)</f>
        <v>0</v>
      </c>
      <c r="DC488" s="1691">
        <f>IFERROR(VLOOKUP($A488,'2005'!$C$3:$M$205,10,FALSE),0)</f>
        <v>0</v>
      </c>
      <c r="DD488" s="1740">
        <f>IFERROR(VLOOKUP($A488,'2005'!$C$3:$M$205,11,FALSE),0)</f>
        <v>0</v>
      </c>
      <c r="DE488" s="1700">
        <f>IFERROR(VLOOKUP($A488,'2004'!$C$3:$M$213,8,FALSE),0)</f>
        <v>0</v>
      </c>
      <c r="DF488" s="1691">
        <f>IFERROR(VLOOKUP($A488,'2004'!$C$3:$M$213,9,FALSE),0)</f>
        <v>0</v>
      </c>
      <c r="DG488" s="1691">
        <f>IFERROR(VLOOKUP($A488,'2004'!$C$3:$M$213,10,FALSE),0)</f>
        <v>0</v>
      </c>
      <c r="DH488" s="1740">
        <f>IFERROR(VLOOKUP($A488,'2004'!$C$3:$M$213,11,FALSE),0)</f>
        <v>0</v>
      </c>
      <c r="DI488" s="1700">
        <f>IFERROR(VLOOKUP($A488,'2003'!$C$3:$Q$214,12,FALSE),0)</f>
        <v>0</v>
      </c>
      <c r="DJ488" s="1691">
        <f>IFERROR(VLOOKUP($A488,'2003'!$C$3:$Q$214,13,FALSE),0)</f>
        <v>0</v>
      </c>
      <c r="DK488" s="1691">
        <f>IFERROR(VLOOKUP($A488,'2003'!$C$3:$Q$214,14,FALSE),0)</f>
        <v>0</v>
      </c>
      <c r="DL488" s="1740">
        <f>IFERROR(VLOOKUP($A488,'2003'!$C$3:$Q$214,15,FALSE),0)</f>
        <v>0</v>
      </c>
      <c r="DM488" s="1700">
        <f>IFERROR(VLOOKUP($A488,'2002'!$D$3:$R$214,12,FALSE),0)</f>
        <v>0</v>
      </c>
      <c r="DN488" s="1691">
        <f>IFERROR(VLOOKUP($A488,'2002'!$D$3:$R$214,13,FALSE),0)</f>
        <v>0</v>
      </c>
      <c r="DO488" s="1691">
        <f>IFERROR(VLOOKUP($A488,'2002'!$D$3:$R$214,14,FALSE),0)</f>
        <v>0</v>
      </c>
      <c r="DP488" s="1788">
        <f>IFERROR(VLOOKUP($A488,'2002'!$D$3:$R$214,15,FALSE),0)</f>
        <v>0</v>
      </c>
      <c r="DQ488" s="1700">
        <f>IFERROR(VLOOKUP($A488,'Pre 2002'!$C$3:$CK$382,84,FALSE),0)</f>
        <v>0</v>
      </c>
      <c r="DR488" s="1695">
        <f>IFERROR(VLOOKUP($A488,'Pre 2002'!$C$3:$CK$382,85,FALSE),0)</f>
        <v>0</v>
      </c>
      <c r="DS488" s="1695">
        <f>IFERROR(VLOOKUP($A488,'Pre 2002'!$C$3:$CK$382,86,FALSE),0)</f>
        <v>0</v>
      </c>
      <c r="DT488" s="1790">
        <f>IFERROR(VLOOKUP($A488,'Pre 2002'!$C$3:$CK$382,87,FALSE),0)</f>
        <v>0</v>
      </c>
      <c r="DU488" s="1741">
        <f>IFERROR(VLOOKUP(A488,'Pre 2002'!$C$3:$CG$382,83,FALSE),0)</f>
        <v>0</v>
      </c>
    </row>
    <row r="489" spans="1:125">
      <c r="A489" s="1623" t="s">
        <v>2198</v>
      </c>
      <c r="B489" s="1562">
        <f t="shared" si="176"/>
        <v>69</v>
      </c>
      <c r="C489" s="1562">
        <f t="shared" si="177"/>
        <v>36</v>
      </c>
      <c r="D489" s="1562">
        <f t="shared" si="178"/>
        <v>1</v>
      </c>
      <c r="E489" s="1563">
        <f t="shared" si="179"/>
        <v>0.52173913043478259</v>
      </c>
      <c r="F489" s="1786">
        <f t="shared" si="180"/>
        <v>2</v>
      </c>
      <c r="G489" s="1595">
        <v>2016</v>
      </c>
      <c r="H489" s="1567">
        <f>IF(BC489&gt;0,1,0)+IF(BH489&gt;0,1,0)+IF(BP489&gt;0,1,0)+IF(BX489&gt;0,1,0)+IF(CC489&gt;0,1,0)+IF(CH489&gt;0,1,0)+IF(CM489&gt;0,1,0)+IF(CR489&gt;0,1,0)+IF(CW489&gt;0,1,0)+IF(DA489&gt;0,1,0)+IF(DE489&gt;0,1,0)+IF(DI489&gt;0,1,0)+IF(DM489&gt;0,1,0)+DU489</f>
        <v>0</v>
      </c>
      <c r="I489" s="1734">
        <f>SUM(BC489,BH489,BP489,BX489,CC489,CH489,CM489,CR489,CW489,DA489,DE489,DI489,DM489,DQ489)</f>
        <v>0</v>
      </c>
      <c r="J489" s="1734">
        <f t="shared" si="195"/>
        <v>0</v>
      </c>
      <c r="K489" s="1734">
        <f t="shared" si="195"/>
        <v>0</v>
      </c>
      <c r="L489" s="1806">
        <f>IF(I489=0,0,J489/I489)</f>
        <v>0</v>
      </c>
      <c r="O489" s="1700">
        <f>IFERROR(VLOOKUP($A489,'2022'!$B$2:$K$174,3,FALSE),0)</f>
        <v>0</v>
      </c>
      <c r="P489" s="1858">
        <f>IFERROR(VLOOKUP($A489,'2022'!$B$2:$K$174,4,FALSE),0)</f>
        <v>0</v>
      </c>
      <c r="Q489" s="1858">
        <f>IFERROR(VLOOKUP($A489,'2022'!$B$2:$K$174,5,FALSE),0)</f>
        <v>0</v>
      </c>
      <c r="R489" s="1858">
        <f>IFERROR(VLOOKUP($A489,'2022'!$B$2:$K$174,8,FALSE),0)</f>
        <v>0</v>
      </c>
      <c r="S489" s="1740">
        <f>IFERROR(VLOOKUP($A489,'2022'!$B$2:$K$174,10,FALSE),0)</f>
        <v>0</v>
      </c>
      <c r="T489" s="1700">
        <f>IFERROR(VLOOKUP($A489,'2021'!$B$2:$K$174,3,FALSE),0)</f>
        <v>0</v>
      </c>
      <c r="U489" s="1843">
        <f>IFERROR(VLOOKUP($A489,'2021'!$B$2:$K$174,4,FALSE),0)</f>
        <v>0</v>
      </c>
      <c r="V489" s="1843">
        <f>IFERROR(VLOOKUP($A489,'2021'!$B$2:$K$174,5,FALSE),0)</f>
        <v>0</v>
      </c>
      <c r="W489" s="1843">
        <f>IFERROR(VLOOKUP($A489,'2021'!$B$2:$K$174,8,FALSE),0)</f>
        <v>0</v>
      </c>
      <c r="X489" s="1740">
        <f>IFERROR(VLOOKUP($A489,'2021'!$B$2:$K$174,10,FALSE),0)</f>
        <v>0</v>
      </c>
      <c r="Y489" s="1700">
        <f>IFERROR(VLOOKUP($A489,'2020'!$B$2:$K$170,3,FALSE),0)</f>
        <v>0</v>
      </c>
      <c r="Z489" s="1829">
        <f>IFERROR(VLOOKUP($A489,'2020'!$B$2:$K$170,4,FALSE),0)</f>
        <v>0</v>
      </c>
      <c r="AA489" s="1829">
        <f>IFERROR(VLOOKUP($A489,'2020'!$B$2:$K$170,5,FALSE),0)</f>
        <v>0</v>
      </c>
      <c r="AB489" s="1829">
        <f>IFERROR(VLOOKUP($A489,'2020'!$B$2:$K$170,8,FALSE),0)</f>
        <v>0</v>
      </c>
      <c r="AC489" s="1740">
        <f>IFERROR(VLOOKUP($A489,'2020'!$B$2:$K$170,10,FALSE),0)</f>
        <v>0</v>
      </c>
      <c r="AD489" s="1700">
        <f>IFERROR(VLOOKUP($A489,'2019'!$B$2:$K$170,3,FALSE),0)</f>
        <v>0</v>
      </c>
      <c r="AE489" s="1823">
        <f>IFERROR(VLOOKUP($A489,'2019'!$B$2:$K$170,4,FALSE),0)</f>
        <v>0</v>
      </c>
      <c r="AF489" s="1823">
        <f>IFERROR(VLOOKUP($A489,'2019'!$B$2:$K$170,5,FALSE),0)</f>
        <v>0</v>
      </c>
      <c r="AG489" s="1823">
        <f>IFERROR(VLOOKUP($A489,'2019'!$B$2:$K$170,8,FALSE),0)</f>
        <v>0</v>
      </c>
      <c r="AH489" s="1740">
        <f>IFERROR(VLOOKUP($A489,'2019'!$B$2:$K$170,10,FALSE),0)</f>
        <v>0</v>
      </c>
      <c r="AI489" s="1700">
        <f>IFERROR(VLOOKUP($A489,'2018'!$B$2:$K$170,3,FALSE),0)</f>
        <v>0</v>
      </c>
      <c r="AJ489" s="1821">
        <f>IFERROR(VLOOKUP($A489,'2018'!$B$2:$K$170,4,FALSE),0)</f>
        <v>0</v>
      </c>
      <c r="AK489" s="1821">
        <f>IFERROR(VLOOKUP($A489,'2018'!$B$2:$K$170,5,FALSE),0)</f>
        <v>0</v>
      </c>
      <c r="AL489" s="1821">
        <f>IFERROR(VLOOKUP($A489,'2018'!$B$2:$K$170,8,FALSE),0)</f>
        <v>0</v>
      </c>
      <c r="AM489" s="1740">
        <f>IFERROR(VLOOKUP($A489,'2018'!$B$2:$K$170,10,FALSE),0)</f>
        <v>0</v>
      </c>
      <c r="AN489" s="1700">
        <f>IFERROR(VLOOKUP($A489,'2017'!$B$2:$J$163,2,FALSE),0)</f>
        <v>61</v>
      </c>
      <c r="AO489" s="1815">
        <f>IFERROR(VLOOKUP($A489,'2017'!$B$2:$J$163,3,FALSE),0)</f>
        <v>18</v>
      </c>
      <c r="AP489" s="1815">
        <f>IFERROR(VLOOKUP($A489,'2017'!$B$2:$J$163,4,FALSE),0)</f>
        <v>30</v>
      </c>
      <c r="AQ489" s="1815">
        <f>IFERROR(VLOOKUP($A489,'2017'!$B$2:$J$163,7,FALSE),0)</f>
        <v>1</v>
      </c>
      <c r="AR489" s="1740">
        <f>IFERROR(VLOOKUP($A489,'2017'!$B$2:$J$163,9,FALSE),0)</f>
        <v>0.49180327868852458</v>
      </c>
      <c r="AS489" s="1700">
        <f>IFERROR(VLOOKUP($A489,'2016'!$B$2:$K$165,3,FALSE),0)</f>
        <v>8</v>
      </c>
      <c r="AT489" s="1796">
        <f>IFERROR(VLOOKUP($A489,'2016'!$B$2:$K$165,4,FALSE),0)</f>
        <v>1</v>
      </c>
      <c r="AU489" s="1796">
        <f>IFERROR(VLOOKUP($A489,'2016'!$B$2:$K$165,5,FALSE),0)</f>
        <v>6</v>
      </c>
      <c r="AV489" s="1796">
        <f>IFERROR(VLOOKUP($A489,'2016'!$B$2:$K$165,8,FALSE),0)</f>
        <v>0</v>
      </c>
      <c r="AW489" s="1740">
        <f>IFERROR(VLOOKUP($A489,'2016'!$B$2:$K$165,10,FALSE),0)</f>
        <v>0.75</v>
      </c>
      <c r="AX489" s="1700">
        <f>IFERROR(VLOOKUP($A489,'2015'!$B$2:$K$165,3,FALSE),0)</f>
        <v>0</v>
      </c>
      <c r="AY489" s="1695">
        <f>IFERROR(VLOOKUP($A489,'2015'!$B$2:$K$165,4,FALSE),0)</f>
        <v>0</v>
      </c>
      <c r="AZ489" s="1695">
        <f>IFERROR(VLOOKUP($A489,'2015'!$B$2:$K$165,5,FALSE),0)</f>
        <v>0</v>
      </c>
      <c r="BA489" s="1695">
        <f>IFERROR(VLOOKUP($A489,'2015'!$B$2:$K$165,8,FALSE),0)</f>
        <v>0</v>
      </c>
      <c r="BB489" s="1740">
        <f>IFERROR(VLOOKUP($A489,'2015'!$B$2:$K$165,10,FALSE),0)</f>
        <v>0</v>
      </c>
      <c r="BC489" s="1700">
        <f>IFERROR(VLOOKUP($A489,'2014'!$B$2:$K$157,3,FALSE),0)</f>
        <v>0</v>
      </c>
      <c r="BD489" s="1691">
        <f>IFERROR(VLOOKUP($A489,'2014'!$B$2:$K$157,4,FALSE),0)</f>
        <v>0</v>
      </c>
      <c r="BE489" s="1691">
        <f>IFERROR(VLOOKUP($A489,'2014'!$B$2:$K$157,5,FALSE),0)</f>
        <v>0</v>
      </c>
      <c r="BF489" s="1691">
        <f>IFERROR(VLOOKUP($A489,'2014'!$B$2:$K$157,8,FALSE),0)</f>
        <v>0</v>
      </c>
      <c r="BG489" s="1740">
        <f>IFERROR(VLOOKUP($A489,'2014'!$B$2:$K$157,10,FALSE),0)</f>
        <v>0</v>
      </c>
      <c r="BH489" s="1700">
        <f>IFERROR(VLOOKUP($A489,'2013'!$D$4:$I$249,2,FALSE),0)</f>
        <v>0</v>
      </c>
      <c r="BI489" s="1691">
        <f>IFERROR(VLOOKUP($A489,'2013'!$D$4:$I$249,3,FALSE),0)</f>
        <v>0</v>
      </c>
      <c r="BJ489" s="1691">
        <f>IFERROR(VLOOKUP($A489,'2013'!$D$4:$I$249,4,FALSE),0)</f>
        <v>0</v>
      </c>
      <c r="BK489" s="1691">
        <f>IFERROR(VLOOKUP($A489,'2013'!$D$4:$I$249,5,FALSE),0)</f>
        <v>0</v>
      </c>
      <c r="BL489" s="1740">
        <f>IFERROR(VLOOKUP($A489,'2013'!$D$4:$I$249,6,FALSE),0)</f>
        <v>0</v>
      </c>
      <c r="BM489" s="1737">
        <f>IFERROR(VLOOKUP($A489,'2012'!$D$3:$O$172,2,FALSE),0)</f>
        <v>0</v>
      </c>
      <c r="BN489" s="1691">
        <f>IFERROR(VLOOKUP($A489,'2012'!$D$3:$O$172,3,FALSE),0)</f>
        <v>0</v>
      </c>
      <c r="BO489" s="1743">
        <f>IFERROR(VLOOKUP($A489,'2012'!$D$3:$O$172,4,FALSE),0)</f>
        <v>0</v>
      </c>
      <c r="BP489" s="1700">
        <f>IFERROR(VLOOKUP($A489,'2012'!$D$3:$O$172,5,FALSE),0)</f>
        <v>0</v>
      </c>
      <c r="BQ489" s="1691">
        <f>IFERROR(VLOOKUP($A489,'2012'!$D$3:$O$172,6,FALSE),0)</f>
        <v>0</v>
      </c>
      <c r="BR489" s="1691">
        <f>IFERROR(VLOOKUP($A489,'2012'!$D$3:$O$172,7,FALSE),0)</f>
        <v>0</v>
      </c>
      <c r="BS489" s="1691">
        <f>IFERROR(VLOOKUP($A489,'2012'!$D$3:$O$172,8,FALSE),0)</f>
        <v>0</v>
      </c>
      <c r="BT489" s="1740">
        <f>IFERROR(VLOOKUP($A489,'2012'!$D$3:$O$172,9,FALSE),0)</f>
        <v>0</v>
      </c>
      <c r="BX489" s="1700">
        <f>IFERROR(VLOOKUP($A489,'2011'!$D$4:$I$251,2,FALSE),0)</f>
        <v>0</v>
      </c>
      <c r="BY489" s="1691">
        <f>IFERROR(VLOOKUP($A489,'2011'!$D$4:$I$251,3,FALSE),0)</f>
        <v>0</v>
      </c>
      <c r="BZ489" s="1691">
        <f>IFERROR(VLOOKUP($A489,'2011'!$D$4:$I$251,4,FALSE),0)</f>
        <v>0</v>
      </c>
      <c r="CA489" s="1691">
        <f>IFERROR(VLOOKUP($A489,'2011'!$D$4:$I$251,5,FALSE),0)</f>
        <v>0</v>
      </c>
      <c r="CB489" s="1740">
        <f>IFERROR(VLOOKUP($A489,'2011'!$D$4:$I$251,6,FALSE),0)</f>
        <v>0</v>
      </c>
      <c r="CC489" s="1700">
        <f>IFERROR(VLOOKUP($A489,'2010'!$C$3:$H$234,2,FALSE),0)</f>
        <v>0</v>
      </c>
      <c r="CD489" s="1691">
        <f>IFERROR(VLOOKUP($A489,'2010'!$C$3:$H$234,3,FALSE),0)</f>
        <v>0</v>
      </c>
      <c r="CE489" s="1691">
        <f>IFERROR(VLOOKUP($A489,'2010'!$C$3:$H$234,4,FALSE),0)</f>
        <v>0</v>
      </c>
      <c r="CF489" s="1691">
        <f>IFERROR(VLOOKUP($A489,'2010'!$C$3:$H$234,5,FALSE),0)</f>
        <v>0</v>
      </c>
      <c r="CG489" s="1740">
        <f>IFERROR(VLOOKUP($A489,'2010'!$C$3:$H$234,6,FALSE),0)</f>
        <v>0</v>
      </c>
      <c r="CH489" s="1700">
        <f>IFERROR(VLOOKUP($A489,'2009'!$C$3:$H$242,2,FALSE),0)</f>
        <v>0</v>
      </c>
      <c r="CI489" s="1691">
        <f>IFERROR(VLOOKUP($A489,'2009'!$C$3:$H$242,3,FALSE),0)</f>
        <v>0</v>
      </c>
      <c r="CJ489" s="1691">
        <f>IFERROR(VLOOKUP($A489,'2009'!$C$3:$H$242,4,FALSE),0)</f>
        <v>0</v>
      </c>
      <c r="CK489" s="1691">
        <f>IFERROR(VLOOKUP($A489,'2009'!$C$3:$H$242,5,FALSE),0)</f>
        <v>0</v>
      </c>
      <c r="CL489" s="1740">
        <f>IFERROR(VLOOKUP($A489,'2009'!$C$3:$H$242,6,FALSE),0)</f>
        <v>0</v>
      </c>
      <c r="CM489" s="1700">
        <f>IFERROR(VLOOKUP($A489,'2008'!$C$3:$H$229,2,FALSE),0)</f>
        <v>0</v>
      </c>
      <c r="CN489" s="1691">
        <f>IFERROR(VLOOKUP($A489,'2008'!$C$3:$H$229,3,FALSE),0)</f>
        <v>0</v>
      </c>
      <c r="CO489" s="1691">
        <f>IFERROR(VLOOKUP($A489,'2008'!$C$3:$H$229,4,FALSE),0)</f>
        <v>0</v>
      </c>
      <c r="CP489" s="1691">
        <f>IFERROR(VLOOKUP($A489,'2008'!$C$3:$H$229,5,FALSE),0)</f>
        <v>0</v>
      </c>
      <c r="CQ489" s="1740">
        <f>IFERROR(VLOOKUP($A489,'2008'!$C$3:$H$229,6,FALSE),0)</f>
        <v>0</v>
      </c>
      <c r="CR489" s="1700">
        <f>IFERROR(VLOOKUP($A489,'2007'!$C$3:$M$238,7,FALSE),0)</f>
        <v>0</v>
      </c>
      <c r="CS489" s="1691">
        <f>IFERROR(VLOOKUP($A489,'2007'!$C$3:$M$238,8,FALSE),0)</f>
        <v>0</v>
      </c>
      <c r="CT489" s="1691">
        <f>IFERROR(VLOOKUP($A489,'2007'!$C$3:$M$238,9,FALSE),0)</f>
        <v>0</v>
      </c>
      <c r="CU489" s="1691">
        <f>IFERROR(VLOOKUP($A489,'2007'!$C$3:$M$238,10,FALSE),0)</f>
        <v>0</v>
      </c>
      <c r="CV489" s="1740">
        <f>IFERROR(VLOOKUP($A489,'2007'!$C$3:$M$238,11,FALSE),0)</f>
        <v>0</v>
      </c>
      <c r="CW489" s="1700">
        <f>IFERROR(VLOOKUP($A489,'2006'!$A$2:$F$200,2,FALSE),0)</f>
        <v>0</v>
      </c>
      <c r="CX489" s="1691">
        <f>IFERROR(VLOOKUP($A489,'2006'!$A$2:$F$200,4,FALSE),0)</f>
        <v>0</v>
      </c>
      <c r="CY489" s="1691">
        <f>IFERROR(VLOOKUP($A489,'2006'!$A$2:$F$200,5,FALSE),0)</f>
        <v>0</v>
      </c>
      <c r="CZ489" s="1740">
        <f>IFERROR(VLOOKUP($A489,'2006'!$A$2:$F$200,6,FALSE),0)</f>
        <v>0</v>
      </c>
      <c r="DA489" s="1700">
        <f>IFERROR(VLOOKUP($A489,'2005'!$C$3:$M$205,8,FALSE),0)</f>
        <v>0</v>
      </c>
      <c r="DB489" s="1691">
        <f>IFERROR(VLOOKUP($A489,'2005'!$C$3:$M$205,9,FALSE),0)</f>
        <v>0</v>
      </c>
      <c r="DC489" s="1691">
        <f>IFERROR(VLOOKUP($A489,'2005'!$C$3:$M$205,10,FALSE),0)</f>
        <v>0</v>
      </c>
      <c r="DD489" s="1740">
        <f>IFERROR(VLOOKUP($A489,'2005'!$C$3:$M$205,11,FALSE),0)</f>
        <v>0</v>
      </c>
      <c r="DE489" s="1700">
        <f>IFERROR(VLOOKUP($A489,'2004'!$C$3:$M$213,8,FALSE),0)</f>
        <v>0</v>
      </c>
      <c r="DF489" s="1691">
        <f>IFERROR(VLOOKUP($A489,'2004'!$C$3:$M$213,9,FALSE),0)</f>
        <v>0</v>
      </c>
      <c r="DG489" s="1691">
        <f>IFERROR(VLOOKUP($A489,'2004'!$C$3:$M$213,10,FALSE),0)</f>
        <v>0</v>
      </c>
      <c r="DH489" s="1740">
        <f>IFERROR(VLOOKUP($A489,'2004'!$C$3:$M$213,11,FALSE),0)</f>
        <v>0</v>
      </c>
      <c r="DI489" s="1700">
        <f>IFERROR(VLOOKUP($A489,'2003'!$C$3:$Q$214,12,FALSE),0)</f>
        <v>0</v>
      </c>
      <c r="DJ489" s="1691">
        <f>IFERROR(VLOOKUP($A489,'2003'!$C$3:$Q$214,13,FALSE),0)</f>
        <v>0</v>
      </c>
      <c r="DK489" s="1691">
        <f>IFERROR(VLOOKUP($A489,'2003'!$C$3:$Q$214,14,FALSE),0)</f>
        <v>0</v>
      </c>
      <c r="DL489" s="1740">
        <f>IFERROR(VLOOKUP($A489,'2003'!$C$3:$Q$214,15,FALSE),0)</f>
        <v>0</v>
      </c>
      <c r="DM489" s="1700">
        <f>IFERROR(VLOOKUP($A489,'2002'!$D$3:$R$214,12,FALSE),0)</f>
        <v>0</v>
      </c>
      <c r="DN489" s="1691">
        <f>IFERROR(VLOOKUP($A489,'2002'!$D$3:$R$214,13,FALSE),0)</f>
        <v>0</v>
      </c>
      <c r="DO489" s="1691">
        <f>IFERROR(VLOOKUP($A489,'2002'!$D$3:$R$214,14,FALSE),0)</f>
        <v>0</v>
      </c>
      <c r="DP489" s="1788">
        <f>IFERROR(VLOOKUP($A489,'2002'!$D$3:$R$214,15,FALSE),0)</f>
        <v>0</v>
      </c>
      <c r="DQ489" s="1700">
        <f>IFERROR(VLOOKUP($A489,'Pre 2002'!$C$3:$CK$382,84,FALSE),0)</f>
        <v>0</v>
      </c>
      <c r="DR489" s="1695">
        <f>IFERROR(VLOOKUP($A489,'Pre 2002'!$C$3:$CK$382,85,FALSE),0)</f>
        <v>0</v>
      </c>
      <c r="DS489" s="1695">
        <f>IFERROR(VLOOKUP($A489,'Pre 2002'!$C$3:$CK$382,86,FALSE),0)</f>
        <v>0</v>
      </c>
      <c r="DT489" s="1790">
        <f>IFERROR(VLOOKUP($A489,'Pre 2002'!$C$3:$CK$382,87,FALSE),0)</f>
        <v>0</v>
      </c>
      <c r="DU489" s="1741">
        <f>IFERROR(VLOOKUP(A489,'Pre 2002'!$C$3:$CG$382,83,FALSE),0)</f>
        <v>0</v>
      </c>
    </row>
    <row r="490" spans="1:125">
      <c r="A490" s="1778" t="s">
        <v>1213</v>
      </c>
      <c r="B490" s="1562">
        <f t="shared" si="176"/>
        <v>261</v>
      </c>
      <c r="C490" s="1562">
        <f t="shared" si="177"/>
        <v>136</v>
      </c>
      <c r="D490" s="1562">
        <f t="shared" si="178"/>
        <v>1</v>
      </c>
      <c r="E490" s="1563">
        <f t="shared" si="179"/>
        <v>0.52107279693486586</v>
      </c>
      <c r="F490" s="1786">
        <f t="shared" si="180"/>
        <v>5</v>
      </c>
      <c r="G490" s="1595" t="s">
        <v>2159</v>
      </c>
      <c r="H490" s="1567">
        <f>IF(BC490&gt;0,1,0)+IF(BH490&gt;0,1,0)+IF(BP490&gt;0,1,0)+IF(BX490&gt;0,1,0)+IF(CC490&gt;0,1,0)+IF(CH490&gt;0,1,0)+IF(CM490&gt;0,1,0)+IF(CR490&gt;0,1,0)+IF(CW490&gt;0,1,0)+IF(DA490&gt;0,1,0)+IF(DE490&gt;0,1,0)+IF(DI490&gt;0,1,0)+IF(DM490&gt;0,1,0)+DU490</f>
        <v>5</v>
      </c>
      <c r="I490" s="1734">
        <f>SUM(BC490,BH490,BP490,BX490,CC490,CH490,CM490,CR490,CW490,DA490,DE490,DI490,DM490,DQ490)</f>
        <v>261</v>
      </c>
      <c r="J490" s="1734">
        <f t="shared" si="195"/>
        <v>136</v>
      </c>
      <c r="K490" s="1734">
        <f t="shared" si="195"/>
        <v>1</v>
      </c>
      <c r="L490" s="1806">
        <f>IF(I490=0,0,J490/I490)</f>
        <v>0.52107279693486586</v>
      </c>
      <c r="O490" s="1700">
        <f>IFERROR(VLOOKUP($A490,'2022'!$B$2:$K$174,3,FALSE),0)</f>
        <v>0</v>
      </c>
      <c r="P490" s="1858">
        <f>IFERROR(VLOOKUP($A490,'2022'!$B$2:$K$174,4,FALSE),0)</f>
        <v>0</v>
      </c>
      <c r="Q490" s="1858">
        <f>IFERROR(VLOOKUP($A490,'2022'!$B$2:$K$174,5,FALSE),0)</f>
        <v>0</v>
      </c>
      <c r="R490" s="1858">
        <f>IFERROR(VLOOKUP($A490,'2022'!$B$2:$K$174,8,FALSE),0)</f>
        <v>0</v>
      </c>
      <c r="S490" s="1740">
        <f>IFERROR(VLOOKUP($A490,'2022'!$B$2:$K$174,10,FALSE),0)</f>
        <v>0</v>
      </c>
      <c r="T490" s="1700">
        <f>IFERROR(VLOOKUP($A490,'2021'!$B$2:$K$174,3,FALSE),0)</f>
        <v>0</v>
      </c>
      <c r="U490" s="1843">
        <f>IFERROR(VLOOKUP($A490,'2021'!$B$2:$K$174,4,FALSE),0)</f>
        <v>0</v>
      </c>
      <c r="V490" s="1843">
        <f>IFERROR(VLOOKUP($A490,'2021'!$B$2:$K$174,5,FALSE),0)</f>
        <v>0</v>
      </c>
      <c r="W490" s="1843">
        <f>IFERROR(VLOOKUP($A490,'2021'!$B$2:$K$174,8,FALSE),0)</f>
        <v>0</v>
      </c>
      <c r="X490" s="1740">
        <f>IFERROR(VLOOKUP($A490,'2021'!$B$2:$K$174,10,FALSE),0)</f>
        <v>0</v>
      </c>
      <c r="Y490" s="1700">
        <f>IFERROR(VLOOKUP($A490,'2020'!$B$2:$K$170,3,FALSE),0)</f>
        <v>0</v>
      </c>
      <c r="Z490" s="1829">
        <f>IFERROR(VLOOKUP($A490,'2020'!$B$2:$K$170,4,FALSE),0)</f>
        <v>0</v>
      </c>
      <c r="AA490" s="1829">
        <f>IFERROR(VLOOKUP($A490,'2020'!$B$2:$K$170,5,FALSE),0)</f>
        <v>0</v>
      </c>
      <c r="AB490" s="1829">
        <f>IFERROR(VLOOKUP($A490,'2020'!$B$2:$K$170,8,FALSE),0)</f>
        <v>0</v>
      </c>
      <c r="AC490" s="1740">
        <f>IFERROR(VLOOKUP($A490,'2020'!$B$2:$K$170,10,FALSE),0)</f>
        <v>0</v>
      </c>
      <c r="AD490" s="1700">
        <f>IFERROR(VLOOKUP($A490,'2019'!$B$2:$K$170,3,FALSE),0)</f>
        <v>0</v>
      </c>
      <c r="AE490" s="1823">
        <f>IFERROR(VLOOKUP($A490,'2019'!$B$2:$K$170,4,FALSE),0)</f>
        <v>0</v>
      </c>
      <c r="AF490" s="1823">
        <f>IFERROR(VLOOKUP($A490,'2019'!$B$2:$K$170,5,FALSE),0)</f>
        <v>0</v>
      </c>
      <c r="AG490" s="1823">
        <f>IFERROR(VLOOKUP($A490,'2019'!$B$2:$K$170,8,FALSE),0)</f>
        <v>0</v>
      </c>
      <c r="AH490" s="1740">
        <f>IFERROR(VLOOKUP($A490,'2019'!$B$2:$K$170,10,FALSE),0)</f>
        <v>0</v>
      </c>
      <c r="AI490" s="1700">
        <f>IFERROR(VLOOKUP($A490,'2018'!$B$2:$K$170,3,FALSE),0)</f>
        <v>0</v>
      </c>
      <c r="AJ490" s="1821">
        <f>IFERROR(VLOOKUP($A490,'2018'!$B$2:$K$170,4,FALSE),0)</f>
        <v>0</v>
      </c>
      <c r="AK490" s="1821">
        <f>IFERROR(VLOOKUP($A490,'2018'!$B$2:$K$170,5,FALSE),0)</f>
        <v>0</v>
      </c>
      <c r="AL490" s="1821">
        <f>IFERROR(VLOOKUP($A490,'2018'!$B$2:$K$170,8,FALSE),0)</f>
        <v>0</v>
      </c>
      <c r="AM490" s="1740">
        <f>IFERROR(VLOOKUP($A490,'2018'!$B$2:$K$170,10,FALSE),0)</f>
        <v>0</v>
      </c>
      <c r="AN490" s="1700">
        <f>IFERROR(VLOOKUP($A490,'2017'!$B$2:$J$163,2,FALSE),0)</f>
        <v>0</v>
      </c>
      <c r="AO490" s="1815">
        <f>IFERROR(VLOOKUP($A490,'2017'!$B$2:$J$163,3,FALSE),0)</f>
        <v>0</v>
      </c>
      <c r="AP490" s="1815">
        <f>IFERROR(VLOOKUP($A490,'2017'!$B$2:$J$163,4,FALSE),0)</f>
        <v>0</v>
      </c>
      <c r="AQ490" s="1815">
        <f>IFERROR(VLOOKUP($A490,'2017'!$B$2:$J$163,7,FALSE),0)</f>
        <v>0</v>
      </c>
      <c r="AR490" s="1740">
        <f>IFERROR(VLOOKUP($A490,'2017'!$B$2:$J$163,9,FALSE),0)</f>
        <v>0</v>
      </c>
      <c r="AS490" s="1700">
        <f>IFERROR(VLOOKUP($A490,'2016'!$B$2:$K$165,3,FALSE),0)</f>
        <v>0</v>
      </c>
      <c r="AT490" s="1796">
        <f>IFERROR(VLOOKUP($A490,'2016'!$B$2:$K$165,4,FALSE),0)</f>
        <v>0</v>
      </c>
      <c r="AU490" s="1796">
        <f>IFERROR(VLOOKUP($A490,'2016'!$B$2:$K$165,5,FALSE),0)</f>
        <v>0</v>
      </c>
      <c r="AV490" s="1796">
        <f>IFERROR(VLOOKUP($A490,'2016'!$B$2:$K$165,8,FALSE),0)</f>
        <v>0</v>
      </c>
      <c r="AW490" s="1740">
        <f>IFERROR(VLOOKUP($A490,'2016'!$B$2:$K$165,10,FALSE),0)</f>
        <v>0</v>
      </c>
      <c r="AX490" s="1700">
        <f>IFERROR(VLOOKUP($A490,'2015'!$B$2:$K$165,3,FALSE),0)</f>
        <v>0</v>
      </c>
      <c r="AY490" s="1695">
        <f>IFERROR(VLOOKUP($A490,'2015'!$B$2:$K$165,4,FALSE),0)</f>
        <v>0</v>
      </c>
      <c r="AZ490" s="1695">
        <f>IFERROR(VLOOKUP($A490,'2015'!$B$2:$K$165,5,FALSE),0)</f>
        <v>0</v>
      </c>
      <c r="BA490" s="1695">
        <f>IFERROR(VLOOKUP($A490,'2015'!$B$2:$K$165,8,FALSE),0)</f>
        <v>0</v>
      </c>
      <c r="BB490" s="1740">
        <f>IFERROR(VLOOKUP($A490,'2015'!$B$2:$K$165,10,FALSE),0)</f>
        <v>0</v>
      </c>
      <c r="BC490" s="1700">
        <f>IFERROR(VLOOKUP($A490,'2014'!$B$2:$K$157,3,FALSE),0)</f>
        <v>0</v>
      </c>
      <c r="BD490" s="1691">
        <f>IFERROR(VLOOKUP($A490,'2014'!$B$2:$K$157,4,FALSE),0)</f>
        <v>0</v>
      </c>
      <c r="BE490" s="1691">
        <f>IFERROR(VLOOKUP($A490,'2014'!$B$2:$K$157,5,FALSE),0)</f>
        <v>0</v>
      </c>
      <c r="BF490" s="1691">
        <f>IFERROR(VLOOKUP($A490,'2014'!$B$2:$K$157,8,FALSE),0)</f>
        <v>0</v>
      </c>
      <c r="BG490" s="1740">
        <f>IFERROR(VLOOKUP($A490,'2014'!$B$2:$K$157,10,FALSE),0)</f>
        <v>0</v>
      </c>
      <c r="BH490" s="1700">
        <f>IFERROR(VLOOKUP($A490,'2013'!$D$4:$I$249,2,FALSE),0)</f>
        <v>0</v>
      </c>
      <c r="BI490" s="1691">
        <f>IFERROR(VLOOKUP($A490,'2013'!$D$4:$I$249,3,FALSE),0)</f>
        <v>0</v>
      </c>
      <c r="BJ490" s="1691">
        <f>IFERROR(VLOOKUP($A490,'2013'!$D$4:$I$249,4,FALSE),0)</f>
        <v>0</v>
      </c>
      <c r="BK490" s="1691">
        <f>IFERROR(VLOOKUP($A490,'2013'!$D$4:$I$249,5,FALSE),0)</f>
        <v>0</v>
      </c>
      <c r="BL490" s="1740">
        <f>IFERROR(VLOOKUP($A490,'2013'!$D$4:$I$249,6,FALSE),0)</f>
        <v>0</v>
      </c>
      <c r="BM490" s="1737">
        <f>IFERROR(VLOOKUP($A490,'2012'!$D$3:$O$172,2,FALSE),0)</f>
        <v>0</v>
      </c>
      <c r="BN490" s="1691">
        <f>IFERROR(VLOOKUP($A490,'2012'!$D$3:$O$172,3,FALSE),0)</f>
        <v>0</v>
      </c>
      <c r="BO490" s="1743">
        <f>IFERROR(VLOOKUP($A490,'2012'!$D$3:$O$172,4,FALSE),0)</f>
        <v>0</v>
      </c>
      <c r="BP490" s="1700">
        <f>IFERROR(VLOOKUP($A490,'2012'!$D$3:$O$172,5,FALSE),0)</f>
        <v>0</v>
      </c>
      <c r="BQ490" s="1691">
        <f>IFERROR(VLOOKUP($A490,'2012'!$D$3:$O$172,6,FALSE),0)</f>
        <v>0</v>
      </c>
      <c r="BR490" s="1691">
        <f>IFERROR(VLOOKUP($A490,'2012'!$D$3:$O$172,7,FALSE),0)</f>
        <v>0</v>
      </c>
      <c r="BS490" s="1691">
        <f>IFERROR(VLOOKUP($A490,'2012'!$D$3:$O$172,8,FALSE),0)</f>
        <v>0</v>
      </c>
      <c r="BT490" s="1740">
        <f>IFERROR(VLOOKUP($A490,'2012'!$D$3:$O$172,9,FALSE),0)</f>
        <v>0</v>
      </c>
      <c r="BX490" s="1700">
        <f>IFERROR(VLOOKUP($A490,'2011'!$D$4:$I$251,2,FALSE),0)</f>
        <v>0</v>
      </c>
      <c r="BY490" s="1691">
        <f>IFERROR(VLOOKUP($A490,'2011'!$D$4:$I$251,3,FALSE),0)</f>
        <v>0</v>
      </c>
      <c r="BZ490" s="1691">
        <f>IFERROR(VLOOKUP($A490,'2011'!$D$4:$I$251,4,FALSE),0)</f>
        <v>0</v>
      </c>
      <c r="CA490" s="1691">
        <f>IFERROR(VLOOKUP($A490,'2011'!$D$4:$I$251,5,FALSE),0)</f>
        <v>0</v>
      </c>
      <c r="CB490" s="1740">
        <f>IFERROR(VLOOKUP($A490,'2011'!$D$4:$I$251,6,FALSE),0)</f>
        <v>0</v>
      </c>
      <c r="CC490" s="1700">
        <f>IFERROR(VLOOKUP($A490,'2010'!$C$3:$H$234,2,FALSE),0)</f>
        <v>0</v>
      </c>
      <c r="CD490" s="1691">
        <f>IFERROR(VLOOKUP($A490,'2010'!$C$3:$H$234,3,FALSE),0)</f>
        <v>0</v>
      </c>
      <c r="CE490" s="1691">
        <f>IFERROR(VLOOKUP($A490,'2010'!$C$3:$H$234,4,FALSE),0)</f>
        <v>0</v>
      </c>
      <c r="CF490" s="1691">
        <f>IFERROR(VLOOKUP($A490,'2010'!$C$3:$H$234,5,FALSE),0)</f>
        <v>0</v>
      </c>
      <c r="CG490" s="1740">
        <f>IFERROR(VLOOKUP($A490,'2010'!$C$3:$H$234,6,FALSE),0)</f>
        <v>0</v>
      </c>
      <c r="CH490" s="1700">
        <f>IFERROR(VLOOKUP($A490,'2009'!$C$3:$H$242,2,FALSE),0)</f>
        <v>0</v>
      </c>
      <c r="CI490" s="1691">
        <f>IFERROR(VLOOKUP($A490,'2009'!$C$3:$H$242,3,FALSE),0)</f>
        <v>0</v>
      </c>
      <c r="CJ490" s="1691">
        <f>IFERROR(VLOOKUP($A490,'2009'!$C$3:$H$242,4,FALSE),0)</f>
        <v>0</v>
      </c>
      <c r="CK490" s="1691">
        <f>IFERROR(VLOOKUP($A490,'2009'!$C$3:$H$242,5,FALSE),0)</f>
        <v>0</v>
      </c>
      <c r="CL490" s="1740">
        <f>IFERROR(VLOOKUP($A490,'2009'!$C$3:$H$242,6,FALSE),0)</f>
        <v>0</v>
      </c>
      <c r="CM490" s="1700">
        <f>IFERROR(VLOOKUP($A490,'2008'!$C$3:$H$229,2,FALSE),0)</f>
        <v>0</v>
      </c>
      <c r="CN490" s="1691">
        <f>IFERROR(VLOOKUP($A490,'2008'!$C$3:$H$229,3,FALSE),0)</f>
        <v>0</v>
      </c>
      <c r="CO490" s="1691">
        <f>IFERROR(VLOOKUP($A490,'2008'!$C$3:$H$229,4,FALSE),0)</f>
        <v>0</v>
      </c>
      <c r="CP490" s="1691">
        <f>IFERROR(VLOOKUP($A490,'2008'!$C$3:$H$229,5,FALSE),0)</f>
        <v>0</v>
      </c>
      <c r="CQ490" s="1740">
        <f>IFERROR(VLOOKUP($A490,'2008'!$C$3:$H$229,6,FALSE),0)</f>
        <v>0</v>
      </c>
      <c r="CR490" s="1700">
        <f>IFERROR(VLOOKUP($A490,'2007'!$C$3:$M$238,7,FALSE),0)</f>
        <v>0</v>
      </c>
      <c r="CS490" s="1691">
        <f>IFERROR(VLOOKUP($A490,'2007'!$C$3:$M$238,8,FALSE),0)</f>
        <v>0</v>
      </c>
      <c r="CT490" s="1691">
        <f>IFERROR(VLOOKUP($A490,'2007'!$C$3:$M$238,9,FALSE),0)</f>
        <v>0</v>
      </c>
      <c r="CU490" s="1691">
        <f>IFERROR(VLOOKUP($A490,'2007'!$C$3:$M$238,10,FALSE),0)</f>
        <v>0</v>
      </c>
      <c r="CV490" s="1740">
        <f>IFERROR(VLOOKUP($A490,'2007'!$C$3:$M$238,11,FALSE),0)</f>
        <v>0</v>
      </c>
      <c r="CW490" s="1700">
        <f>IFERROR(VLOOKUP($A490,'2006'!$A$2:$F$200,2,FALSE),0)</f>
        <v>0</v>
      </c>
      <c r="CX490" s="1691">
        <f>IFERROR(VLOOKUP($A490,'2006'!$A$2:$F$200,4,FALSE),0)</f>
        <v>0</v>
      </c>
      <c r="CY490" s="1691">
        <f>IFERROR(VLOOKUP($A490,'2006'!$A$2:$F$200,5,FALSE),0)</f>
        <v>0</v>
      </c>
      <c r="CZ490" s="1740">
        <f>IFERROR(VLOOKUP($A490,'2006'!$A$2:$F$200,6,FALSE),0)</f>
        <v>0</v>
      </c>
      <c r="DA490" s="1700">
        <f>IFERROR(VLOOKUP($A490,'2005'!$C$3:$M$205,8,FALSE),0)</f>
        <v>62</v>
      </c>
      <c r="DB490" s="1691">
        <f>IFERROR(VLOOKUP($A490,'2005'!$C$3:$M$205,9,FALSE),0)</f>
        <v>30</v>
      </c>
      <c r="DC490" s="1691">
        <f>IFERROR(VLOOKUP($A490,'2005'!$C$3:$M$205,10,FALSE),0)</f>
        <v>1</v>
      </c>
      <c r="DD490" s="1740">
        <f>IFERROR(VLOOKUP($A490,'2005'!$C$3:$M$205,11,FALSE),0)</f>
        <v>0.4838709677419355</v>
      </c>
      <c r="DE490" s="1700">
        <f>IFERROR(VLOOKUP($A490,'2004'!$C$3:$M$213,8,FALSE),0)</f>
        <v>36</v>
      </c>
      <c r="DF490" s="1691">
        <f>IFERROR(VLOOKUP($A490,'2004'!$C$3:$M$213,9,FALSE),0)</f>
        <v>20</v>
      </c>
      <c r="DG490" s="1691">
        <f>IFERROR(VLOOKUP($A490,'2004'!$C$3:$M$213,10,FALSE),0)</f>
        <v>0</v>
      </c>
      <c r="DH490" s="1740">
        <f>IFERROR(VLOOKUP($A490,'2004'!$C$3:$M$213,11,FALSE),0)</f>
        <v>0.55555555555555558</v>
      </c>
      <c r="DI490" s="1700">
        <f>IFERROR(VLOOKUP($A490,'2003'!$C$3:$Q$214,12,FALSE),0)</f>
        <v>61</v>
      </c>
      <c r="DJ490" s="1691">
        <f>IFERROR(VLOOKUP($A490,'2003'!$C$3:$Q$214,13,FALSE),0)</f>
        <v>30</v>
      </c>
      <c r="DK490" s="1691">
        <f>IFERROR(VLOOKUP($A490,'2003'!$C$3:$Q$214,14,FALSE),0)</f>
        <v>0</v>
      </c>
      <c r="DL490" s="1740">
        <f>IFERROR(VLOOKUP($A490,'2003'!$C$3:$Q$214,15,FALSE),0)</f>
        <v>0.49180327868852458</v>
      </c>
      <c r="DM490" s="1700">
        <f>IFERROR(VLOOKUP($A490,'2002'!$D$3:$R$214,12,FALSE),0)</f>
        <v>38</v>
      </c>
      <c r="DN490" s="1691">
        <f>IFERROR(VLOOKUP($A490,'2002'!$D$3:$R$214,13,FALSE),0)</f>
        <v>13</v>
      </c>
      <c r="DO490" s="1691">
        <f>IFERROR(VLOOKUP($A490,'2002'!$D$3:$R$214,14,FALSE),0)</f>
        <v>0</v>
      </c>
      <c r="DP490" s="1788">
        <f>IFERROR(VLOOKUP($A490,'2002'!$D$3:$R$214,15,FALSE),0)</f>
        <v>0.34210526315789475</v>
      </c>
      <c r="DQ490" s="1700">
        <f>IFERROR(VLOOKUP($A490,'Pre 2002'!$C$3:$CK$382,84,FALSE),0)</f>
        <v>64</v>
      </c>
      <c r="DR490" s="1695">
        <f>IFERROR(VLOOKUP($A490,'Pre 2002'!$C$3:$CK$382,85,FALSE),0)</f>
        <v>43</v>
      </c>
      <c r="DS490" s="1695">
        <f>IFERROR(VLOOKUP($A490,'Pre 2002'!$C$3:$CK$382,86,FALSE),0)</f>
        <v>0</v>
      </c>
      <c r="DT490" s="1790">
        <f>IFERROR(VLOOKUP($A490,'Pre 2002'!$C$3:$CK$382,87,FALSE),0)</f>
        <v>0.671875</v>
      </c>
      <c r="DU490" s="1741">
        <f>IFERROR(VLOOKUP(A490,'Pre 2002'!$C$3:$CG$382,83,FALSE),0)</f>
        <v>1</v>
      </c>
    </row>
    <row r="491" spans="1:125">
      <c r="A491" s="1779" t="s">
        <v>2264</v>
      </c>
      <c r="B491" s="1562">
        <f t="shared" si="176"/>
        <v>119</v>
      </c>
      <c r="C491" s="1562">
        <f t="shared" si="177"/>
        <v>62</v>
      </c>
      <c r="D491" s="1562">
        <f t="shared" si="178"/>
        <v>1</v>
      </c>
      <c r="E491" s="1563">
        <f t="shared" si="179"/>
        <v>0.52100840336134457</v>
      </c>
      <c r="F491" s="1786">
        <f t="shared" si="180"/>
        <v>2</v>
      </c>
      <c r="G491" s="1595">
        <v>2018</v>
      </c>
      <c r="H491" s="1817"/>
      <c r="I491" s="1734"/>
      <c r="J491" s="1734"/>
      <c r="K491" s="1734"/>
      <c r="L491" s="1734"/>
      <c r="O491" s="1700">
        <f>IFERROR(VLOOKUP($A491,'2022'!$B$2:$K$174,3,FALSE),0)</f>
        <v>0</v>
      </c>
      <c r="P491" s="1858">
        <f>IFERROR(VLOOKUP($A491,'2022'!$B$2:$K$174,4,FALSE),0)</f>
        <v>0</v>
      </c>
      <c r="Q491" s="1858">
        <f>IFERROR(VLOOKUP($A491,'2022'!$B$2:$K$174,5,FALSE),0)</f>
        <v>0</v>
      </c>
      <c r="R491" s="1858">
        <f>IFERROR(VLOOKUP($A491,'2022'!$B$2:$K$174,8,FALSE),0)</f>
        <v>0</v>
      </c>
      <c r="S491" s="1740">
        <f>IFERROR(VLOOKUP($A491,'2022'!$B$2:$K$174,10,FALSE),0)</f>
        <v>0</v>
      </c>
      <c r="T491" s="1700">
        <f>IFERROR(VLOOKUP($A491,'2021'!$B$2:$K$174,3,FALSE),0)</f>
        <v>0</v>
      </c>
      <c r="U491" s="1843">
        <f>IFERROR(VLOOKUP($A491,'2021'!$B$2:$K$174,4,FALSE),0)</f>
        <v>0</v>
      </c>
      <c r="V491" s="1843">
        <f>IFERROR(VLOOKUP($A491,'2021'!$B$2:$K$174,5,FALSE),0)</f>
        <v>0</v>
      </c>
      <c r="W491" s="1843">
        <f>IFERROR(VLOOKUP($A491,'2021'!$B$2:$K$174,8,FALSE),0)</f>
        <v>0</v>
      </c>
      <c r="X491" s="1740">
        <f>IFERROR(VLOOKUP($A491,'2021'!$B$2:$K$174,10,FALSE),0)</f>
        <v>0</v>
      </c>
      <c r="Y491" s="1700">
        <f>IFERROR(VLOOKUP($A491,'2020'!$B$2:$K$170,3,FALSE),0)</f>
        <v>0</v>
      </c>
      <c r="Z491" s="1829">
        <f>IFERROR(VLOOKUP($A491,'2020'!$B$2:$K$170,4,FALSE),0)</f>
        <v>0</v>
      </c>
      <c r="AA491" s="1829">
        <f>IFERROR(VLOOKUP($A491,'2020'!$B$2:$K$170,5,FALSE),0)</f>
        <v>0</v>
      </c>
      <c r="AB491" s="1829">
        <f>IFERROR(VLOOKUP($A491,'2020'!$B$2:$K$170,8,FALSE),0)</f>
        <v>0</v>
      </c>
      <c r="AC491" s="1740">
        <f>IFERROR(VLOOKUP($A491,'2020'!$B$2:$K$170,10,FALSE),0)</f>
        <v>0</v>
      </c>
      <c r="AD491" s="1700">
        <f>IFERROR(VLOOKUP($A491,'2019'!$B$2:$K$170,3,FALSE),0)</f>
        <v>54</v>
      </c>
      <c r="AE491" s="1823">
        <f>IFERROR(VLOOKUP($A491,'2019'!$B$2:$K$170,4,FALSE),0)</f>
        <v>18</v>
      </c>
      <c r="AF491" s="1823">
        <f>IFERROR(VLOOKUP($A491,'2019'!$B$2:$K$170,5,FALSE),0)</f>
        <v>24</v>
      </c>
      <c r="AG491" s="1823">
        <f>IFERROR(VLOOKUP($A491,'2019'!$B$2:$K$170,8,FALSE),0)</f>
        <v>1</v>
      </c>
      <c r="AH491" s="1740">
        <f>IFERROR(VLOOKUP($A491,'2019'!$B$2:$K$170,10,FALSE),0)</f>
        <v>0.44400000000000001</v>
      </c>
      <c r="AI491" s="1700">
        <f>IFERROR(VLOOKUP($A491,'2018'!$B$2:$K$170,3,FALSE),0)</f>
        <v>65</v>
      </c>
      <c r="AJ491" s="1821">
        <f>IFERROR(VLOOKUP($A491,'2018'!$B$2:$K$170,4,FALSE),0)</f>
        <v>24</v>
      </c>
      <c r="AK491" s="1821">
        <f>IFERROR(VLOOKUP($A491,'2018'!$B$2:$K$170,5,FALSE),0)</f>
        <v>38</v>
      </c>
      <c r="AL491" s="1821">
        <f>IFERROR(VLOOKUP($A491,'2018'!$B$2:$K$170,8,FALSE),0)</f>
        <v>0</v>
      </c>
      <c r="AM491" s="1740">
        <f>IFERROR(VLOOKUP($A491,'2018'!$B$2:$K$170,10,FALSE),0)</f>
        <v>0.58499999999999996</v>
      </c>
      <c r="DT491" s="1858"/>
    </row>
    <row r="492" spans="1:125">
      <c r="A492" s="1778" t="s">
        <v>1962</v>
      </c>
      <c r="B492" s="1562">
        <f t="shared" si="176"/>
        <v>89</v>
      </c>
      <c r="C492" s="1562">
        <f t="shared" si="177"/>
        <v>46</v>
      </c>
      <c r="D492" s="1562">
        <f t="shared" si="178"/>
        <v>1</v>
      </c>
      <c r="E492" s="1563">
        <f t="shared" si="179"/>
        <v>0.5168539325842697</v>
      </c>
      <c r="F492" s="1786">
        <f t="shared" si="180"/>
        <v>4</v>
      </c>
      <c r="G492" s="1595" t="s">
        <v>2159</v>
      </c>
      <c r="H492" s="1567">
        <f t="shared" ref="H492:H504" si="196">IF(BC492&gt;0,1,0)+IF(BH492&gt;0,1,0)+IF(BP492&gt;0,1,0)+IF(BX492&gt;0,1,0)+IF(CC492&gt;0,1,0)+IF(CH492&gt;0,1,0)+IF(CM492&gt;0,1,0)+IF(CR492&gt;0,1,0)+IF(CW492&gt;0,1,0)+IF(DA492&gt;0,1,0)+IF(DE492&gt;0,1,0)+IF(DI492&gt;0,1,0)+IF(DM492&gt;0,1,0)+DU492</f>
        <v>4</v>
      </c>
      <c r="I492" s="1734">
        <f t="shared" ref="I492:I504" si="197">SUM(BC492,BH492,BP492,BX492,CC492,CH492,CM492,CR492,CW492,DA492,DE492,DI492,DM492,DQ492)</f>
        <v>89</v>
      </c>
      <c r="J492" s="1734">
        <f t="shared" ref="J492:J504" si="198">SUM(BE492,BJ492,BR492,BZ492,CE492,CJ492,CO492,CT492,CX492,DB492,DF492,DJ492,DN492,DR492)</f>
        <v>46</v>
      </c>
      <c r="K492" s="1734">
        <f t="shared" ref="K492:K504" si="199">SUM(BF492,BK492,BS492,CA492,CF492,CK492,CP492,CU492,CY492,DC492,DG492,DK492,DO492,DS492)</f>
        <v>1</v>
      </c>
      <c r="L492" s="1806">
        <f t="shared" ref="L492:L504" si="200">IF(I492=0,0,J492/I492)</f>
        <v>0.5168539325842697</v>
      </c>
      <c r="O492" s="1700">
        <f>IFERROR(VLOOKUP($A492,'2022'!$B$2:$K$174,3,FALSE),0)</f>
        <v>0</v>
      </c>
      <c r="P492" s="1858">
        <f>IFERROR(VLOOKUP($A492,'2022'!$B$2:$K$174,4,FALSE),0)</f>
        <v>0</v>
      </c>
      <c r="Q492" s="1858">
        <f>IFERROR(VLOOKUP($A492,'2022'!$B$2:$K$174,5,FALSE),0)</f>
        <v>0</v>
      </c>
      <c r="R492" s="1858">
        <f>IFERROR(VLOOKUP($A492,'2022'!$B$2:$K$174,8,FALSE),0)</f>
        <v>0</v>
      </c>
      <c r="S492" s="1740">
        <f>IFERROR(VLOOKUP($A492,'2022'!$B$2:$K$174,10,FALSE),0)</f>
        <v>0</v>
      </c>
      <c r="T492" s="1700">
        <f>IFERROR(VLOOKUP($A492,'2021'!$B$2:$K$174,3,FALSE),0)</f>
        <v>0</v>
      </c>
      <c r="U492" s="1843">
        <f>IFERROR(VLOOKUP($A492,'2021'!$B$2:$K$174,4,FALSE),0)</f>
        <v>0</v>
      </c>
      <c r="V492" s="1843">
        <f>IFERROR(VLOOKUP($A492,'2021'!$B$2:$K$174,5,FALSE),0)</f>
        <v>0</v>
      </c>
      <c r="W492" s="1843">
        <f>IFERROR(VLOOKUP($A492,'2021'!$B$2:$K$174,8,FALSE),0)</f>
        <v>0</v>
      </c>
      <c r="X492" s="1740">
        <f>IFERROR(VLOOKUP($A492,'2021'!$B$2:$K$174,10,FALSE),0)</f>
        <v>0</v>
      </c>
      <c r="Y492" s="1700">
        <f>IFERROR(VLOOKUP($A492,'2020'!$B$2:$K$170,3,FALSE),0)</f>
        <v>0</v>
      </c>
      <c r="Z492" s="1829">
        <f>IFERROR(VLOOKUP($A492,'2020'!$B$2:$K$170,4,FALSE),0)</f>
        <v>0</v>
      </c>
      <c r="AA492" s="1829">
        <f>IFERROR(VLOOKUP($A492,'2020'!$B$2:$K$170,5,FALSE),0)</f>
        <v>0</v>
      </c>
      <c r="AB492" s="1829">
        <f>IFERROR(VLOOKUP($A492,'2020'!$B$2:$K$170,8,FALSE),0)</f>
        <v>0</v>
      </c>
      <c r="AC492" s="1740">
        <f>IFERROR(VLOOKUP($A492,'2020'!$B$2:$K$170,10,FALSE),0)</f>
        <v>0</v>
      </c>
      <c r="AD492" s="1700">
        <f>IFERROR(VLOOKUP($A492,'2019'!$B$2:$K$170,3,FALSE),0)</f>
        <v>0</v>
      </c>
      <c r="AE492" s="1823">
        <f>IFERROR(VLOOKUP($A492,'2019'!$B$2:$K$170,4,FALSE),0)</f>
        <v>0</v>
      </c>
      <c r="AF492" s="1823">
        <f>IFERROR(VLOOKUP($A492,'2019'!$B$2:$K$170,5,FALSE),0)</f>
        <v>0</v>
      </c>
      <c r="AG492" s="1823">
        <f>IFERROR(VLOOKUP($A492,'2019'!$B$2:$K$170,8,FALSE),0)</f>
        <v>0</v>
      </c>
      <c r="AH492" s="1740">
        <f>IFERROR(VLOOKUP($A492,'2019'!$B$2:$K$170,10,FALSE),0)</f>
        <v>0</v>
      </c>
      <c r="AI492" s="1700">
        <f>IFERROR(VLOOKUP($A492,'2018'!$B$2:$K$170,3,FALSE),0)</f>
        <v>0</v>
      </c>
      <c r="AJ492" s="1821">
        <f>IFERROR(VLOOKUP($A492,'2018'!$B$2:$K$170,4,FALSE),0)</f>
        <v>0</v>
      </c>
      <c r="AK492" s="1821">
        <f>IFERROR(VLOOKUP($A492,'2018'!$B$2:$K$170,5,FALSE),0)</f>
        <v>0</v>
      </c>
      <c r="AL492" s="1821">
        <f>IFERROR(VLOOKUP($A492,'2018'!$B$2:$K$170,8,FALSE),0)</f>
        <v>0</v>
      </c>
      <c r="AM492" s="1740">
        <f>IFERROR(VLOOKUP($A492,'2018'!$B$2:$K$170,10,FALSE),0)</f>
        <v>0</v>
      </c>
      <c r="AN492" s="1700">
        <f>IFERROR(VLOOKUP($A492,'2017'!$B$2:$J$163,2,FALSE),0)</f>
        <v>0</v>
      </c>
      <c r="AO492" s="1815">
        <f>IFERROR(VLOOKUP($A492,'2017'!$B$2:$J$163,3,FALSE),0)</f>
        <v>0</v>
      </c>
      <c r="AP492" s="1815">
        <f>IFERROR(VLOOKUP($A492,'2017'!$B$2:$J$163,4,FALSE),0)</f>
        <v>0</v>
      </c>
      <c r="AQ492" s="1815">
        <f>IFERROR(VLOOKUP($A492,'2017'!$B$2:$J$163,7,FALSE),0)</f>
        <v>0</v>
      </c>
      <c r="AR492" s="1740">
        <f>IFERROR(VLOOKUP($A492,'2017'!$B$2:$J$163,9,FALSE),0)</f>
        <v>0</v>
      </c>
      <c r="AS492" s="1700">
        <f>IFERROR(VLOOKUP($A492,'2016'!$B$2:$K$165,3,FALSE),0)</f>
        <v>0</v>
      </c>
      <c r="AT492" s="1796">
        <f>IFERROR(VLOOKUP($A492,'2016'!$B$2:$K$165,4,FALSE),0)</f>
        <v>0</v>
      </c>
      <c r="AU492" s="1796">
        <f>IFERROR(VLOOKUP($A492,'2016'!$B$2:$K$165,5,FALSE),0)</f>
        <v>0</v>
      </c>
      <c r="AV492" s="1796">
        <f>IFERROR(VLOOKUP($A492,'2016'!$B$2:$K$165,8,FALSE),0)</f>
        <v>0</v>
      </c>
      <c r="AW492" s="1740">
        <f>IFERROR(VLOOKUP($A492,'2016'!$B$2:$K$165,10,FALSE),0)</f>
        <v>0</v>
      </c>
      <c r="AX492" s="1700">
        <f>IFERROR(VLOOKUP($A492,'2015'!$B$2:$K$165,3,FALSE),0)</f>
        <v>0</v>
      </c>
      <c r="AY492" s="1695">
        <f>IFERROR(VLOOKUP($A492,'2015'!$B$2:$K$165,4,FALSE),0)</f>
        <v>0</v>
      </c>
      <c r="AZ492" s="1695">
        <f>IFERROR(VLOOKUP($A492,'2015'!$B$2:$K$165,5,FALSE),0)</f>
        <v>0</v>
      </c>
      <c r="BA492" s="1695">
        <f>IFERROR(VLOOKUP($A492,'2015'!$B$2:$K$165,8,FALSE),0)</f>
        <v>0</v>
      </c>
      <c r="BB492" s="1740">
        <f>IFERROR(VLOOKUP($A492,'2015'!$B$2:$K$165,10,FALSE),0)</f>
        <v>0</v>
      </c>
      <c r="BC492" s="1700">
        <f>IFERROR(VLOOKUP($A492,'2014'!$B$2:$K$157,3,FALSE),0)</f>
        <v>0</v>
      </c>
      <c r="BD492" s="1691">
        <f>IFERROR(VLOOKUP($A492,'2014'!$B$2:$K$157,4,FALSE),0)</f>
        <v>0</v>
      </c>
      <c r="BE492" s="1691">
        <f>IFERROR(VLOOKUP($A492,'2014'!$B$2:$K$157,5,FALSE),0)</f>
        <v>0</v>
      </c>
      <c r="BF492" s="1691">
        <f>IFERROR(VLOOKUP($A492,'2014'!$B$2:$K$157,8,FALSE),0)</f>
        <v>0</v>
      </c>
      <c r="BG492" s="1740">
        <f>IFERROR(VLOOKUP($A492,'2014'!$B$2:$K$157,10,FALSE),0)</f>
        <v>0</v>
      </c>
      <c r="BH492" s="1700">
        <f>IFERROR(VLOOKUP($A492,'2013'!$D$4:$I$249,2,FALSE),0)</f>
        <v>0</v>
      </c>
      <c r="BI492" s="1691">
        <f>IFERROR(VLOOKUP($A492,'2013'!$D$4:$I$249,3,FALSE),0)</f>
        <v>0</v>
      </c>
      <c r="BJ492" s="1691">
        <f>IFERROR(VLOOKUP($A492,'2013'!$D$4:$I$249,4,FALSE),0)</f>
        <v>0</v>
      </c>
      <c r="BK492" s="1691">
        <f>IFERROR(VLOOKUP($A492,'2013'!$D$4:$I$249,5,FALSE),0)</f>
        <v>0</v>
      </c>
      <c r="BL492" s="1740">
        <f>IFERROR(VLOOKUP($A492,'2013'!$D$4:$I$249,6,FALSE),0)</f>
        <v>0</v>
      </c>
      <c r="BM492" s="1737">
        <f>IFERROR(VLOOKUP($A492,'2012'!$D$3:$O$172,2,FALSE),0)</f>
        <v>0</v>
      </c>
      <c r="BN492" s="1691">
        <f>IFERROR(VLOOKUP($A492,'2012'!$D$3:$O$172,3,FALSE),0)</f>
        <v>0</v>
      </c>
      <c r="BO492" s="1743">
        <f>IFERROR(VLOOKUP($A492,'2012'!$D$3:$O$172,4,FALSE),0)</f>
        <v>0</v>
      </c>
      <c r="BP492" s="1700">
        <f>IFERROR(VLOOKUP($A492,'2012'!$D$3:$O$172,5,FALSE),0)</f>
        <v>0</v>
      </c>
      <c r="BQ492" s="1691">
        <f>IFERROR(VLOOKUP($A492,'2012'!$D$3:$O$172,6,FALSE),0)</f>
        <v>0</v>
      </c>
      <c r="BR492" s="1691">
        <f>IFERROR(VLOOKUP($A492,'2012'!$D$3:$O$172,7,FALSE),0)</f>
        <v>0</v>
      </c>
      <c r="BS492" s="1691">
        <f>IFERROR(VLOOKUP($A492,'2012'!$D$3:$O$172,8,FALSE),0)</f>
        <v>0</v>
      </c>
      <c r="BT492" s="1740">
        <f>IFERROR(VLOOKUP($A492,'2012'!$D$3:$O$172,9,FALSE),0)</f>
        <v>0</v>
      </c>
      <c r="BX492" s="1700">
        <f>IFERROR(VLOOKUP($A492,'2011'!$D$4:$I$251,2,FALSE),0)</f>
        <v>0</v>
      </c>
      <c r="BY492" s="1691">
        <f>IFERROR(VLOOKUP($A492,'2011'!$D$4:$I$251,3,FALSE),0)</f>
        <v>0</v>
      </c>
      <c r="BZ492" s="1691">
        <f>IFERROR(VLOOKUP($A492,'2011'!$D$4:$I$251,4,FALSE),0)</f>
        <v>0</v>
      </c>
      <c r="CA492" s="1691">
        <f>IFERROR(VLOOKUP($A492,'2011'!$D$4:$I$251,5,FALSE),0)</f>
        <v>0</v>
      </c>
      <c r="CB492" s="1740">
        <f>IFERROR(VLOOKUP($A492,'2011'!$D$4:$I$251,6,FALSE),0)</f>
        <v>0</v>
      </c>
      <c r="CC492" s="1700">
        <f>IFERROR(VLOOKUP($A492,'2010'!$C$3:$H$234,2,FALSE),0)</f>
        <v>0</v>
      </c>
      <c r="CD492" s="1691">
        <f>IFERROR(VLOOKUP($A492,'2010'!$C$3:$H$234,3,FALSE),0)</f>
        <v>0</v>
      </c>
      <c r="CE492" s="1691">
        <f>IFERROR(VLOOKUP($A492,'2010'!$C$3:$H$234,4,FALSE),0)</f>
        <v>0</v>
      </c>
      <c r="CF492" s="1691">
        <f>IFERROR(VLOOKUP($A492,'2010'!$C$3:$H$234,5,FALSE),0)</f>
        <v>0</v>
      </c>
      <c r="CG492" s="1740">
        <f>IFERROR(VLOOKUP($A492,'2010'!$C$3:$H$234,6,FALSE),0)</f>
        <v>0</v>
      </c>
      <c r="CH492" s="1700">
        <f>IFERROR(VLOOKUP($A492,'2009'!$C$3:$H$242,2,FALSE),0)</f>
        <v>0</v>
      </c>
      <c r="CI492" s="1691">
        <f>IFERROR(VLOOKUP($A492,'2009'!$C$3:$H$242,3,FALSE),0)</f>
        <v>0</v>
      </c>
      <c r="CJ492" s="1691">
        <f>IFERROR(VLOOKUP($A492,'2009'!$C$3:$H$242,4,FALSE),0)</f>
        <v>0</v>
      </c>
      <c r="CK492" s="1691">
        <f>IFERROR(VLOOKUP($A492,'2009'!$C$3:$H$242,5,FALSE),0)</f>
        <v>0</v>
      </c>
      <c r="CL492" s="1740">
        <f>IFERROR(VLOOKUP($A492,'2009'!$C$3:$H$242,6,FALSE),0)</f>
        <v>0</v>
      </c>
      <c r="CM492" s="1700">
        <f>IFERROR(VLOOKUP($A492,'2008'!$C$3:$H$229,2,FALSE),0)</f>
        <v>0</v>
      </c>
      <c r="CN492" s="1691">
        <f>IFERROR(VLOOKUP($A492,'2008'!$C$3:$H$229,3,FALSE),0)</f>
        <v>0</v>
      </c>
      <c r="CO492" s="1691">
        <f>IFERROR(VLOOKUP($A492,'2008'!$C$3:$H$229,4,FALSE),0)</f>
        <v>0</v>
      </c>
      <c r="CP492" s="1691">
        <f>IFERROR(VLOOKUP($A492,'2008'!$C$3:$H$229,5,FALSE),0)</f>
        <v>0</v>
      </c>
      <c r="CQ492" s="1740">
        <f>IFERROR(VLOOKUP($A492,'2008'!$C$3:$H$229,6,FALSE),0)</f>
        <v>0</v>
      </c>
      <c r="CR492" s="1700">
        <f>IFERROR(VLOOKUP($A492,'2007'!$C$3:$M$238,7,FALSE),0)</f>
        <v>0</v>
      </c>
      <c r="CS492" s="1691">
        <f>IFERROR(VLOOKUP($A492,'2007'!$C$3:$M$238,8,FALSE),0)</f>
        <v>0</v>
      </c>
      <c r="CT492" s="1691">
        <f>IFERROR(VLOOKUP($A492,'2007'!$C$3:$M$238,9,FALSE),0)</f>
        <v>0</v>
      </c>
      <c r="CU492" s="1691">
        <f>IFERROR(VLOOKUP($A492,'2007'!$C$3:$M$238,10,FALSE),0)</f>
        <v>0</v>
      </c>
      <c r="CV492" s="1740">
        <f>IFERROR(VLOOKUP($A492,'2007'!$C$3:$M$238,11,FALSE),0)</f>
        <v>0</v>
      </c>
      <c r="CW492" s="1700">
        <f>IFERROR(VLOOKUP($A492,'2006'!$A$2:$F$200,2,FALSE),0)</f>
        <v>0</v>
      </c>
      <c r="CX492" s="1691">
        <f>IFERROR(VLOOKUP($A492,'2006'!$A$2:$F$200,4,FALSE),0)</f>
        <v>0</v>
      </c>
      <c r="CY492" s="1691">
        <f>IFERROR(VLOOKUP($A492,'2006'!$A$2:$F$200,5,FALSE),0)</f>
        <v>0</v>
      </c>
      <c r="CZ492" s="1740">
        <f>IFERROR(VLOOKUP($A492,'2006'!$A$2:$F$200,6,FALSE),0)</f>
        <v>0</v>
      </c>
      <c r="DA492" s="1700">
        <f>IFERROR(VLOOKUP($A492,'2005'!$C$3:$M$205,8,FALSE),0)</f>
        <v>0</v>
      </c>
      <c r="DB492" s="1691">
        <f>IFERROR(VLOOKUP($A492,'2005'!$C$3:$M$205,9,FALSE),0)</f>
        <v>0</v>
      </c>
      <c r="DC492" s="1691">
        <f>IFERROR(VLOOKUP($A492,'2005'!$C$3:$M$205,10,FALSE),0)</f>
        <v>0</v>
      </c>
      <c r="DD492" s="1740">
        <f>IFERROR(VLOOKUP($A492,'2005'!$C$3:$M$205,11,FALSE),0)</f>
        <v>0</v>
      </c>
      <c r="DE492" s="1700">
        <f>IFERROR(VLOOKUP($A492,'2004'!$C$3:$M$213,8,FALSE),0)</f>
        <v>0</v>
      </c>
      <c r="DF492" s="1691">
        <f>IFERROR(VLOOKUP($A492,'2004'!$C$3:$M$213,9,FALSE),0)</f>
        <v>0</v>
      </c>
      <c r="DG492" s="1691">
        <f>IFERROR(VLOOKUP($A492,'2004'!$C$3:$M$213,10,FALSE),0)</f>
        <v>0</v>
      </c>
      <c r="DH492" s="1740">
        <f>IFERROR(VLOOKUP($A492,'2004'!$C$3:$M$213,11,FALSE),0)</f>
        <v>0</v>
      </c>
      <c r="DI492" s="1700">
        <f>IFERROR(VLOOKUP($A492,'2003'!$C$3:$Q$214,12,FALSE),0)</f>
        <v>0</v>
      </c>
      <c r="DJ492" s="1691">
        <f>IFERROR(VLOOKUP($A492,'2003'!$C$3:$Q$214,13,FALSE),0)</f>
        <v>0</v>
      </c>
      <c r="DK492" s="1691">
        <f>IFERROR(VLOOKUP($A492,'2003'!$C$3:$Q$214,14,FALSE),0)</f>
        <v>0</v>
      </c>
      <c r="DL492" s="1740">
        <f>IFERROR(VLOOKUP($A492,'2003'!$C$3:$Q$214,15,FALSE),0)</f>
        <v>0</v>
      </c>
      <c r="DM492" s="1700">
        <f>IFERROR(VLOOKUP($A492,'2002'!$D$3:$R$214,12,FALSE),0)</f>
        <v>0</v>
      </c>
      <c r="DN492" s="1691">
        <f>IFERROR(VLOOKUP($A492,'2002'!$D$3:$R$214,13,FALSE),0)</f>
        <v>0</v>
      </c>
      <c r="DO492" s="1691">
        <f>IFERROR(VLOOKUP($A492,'2002'!$D$3:$R$214,14,FALSE),0)</f>
        <v>0</v>
      </c>
      <c r="DP492" s="1788">
        <f>IFERROR(VLOOKUP($A492,'2002'!$D$3:$R$214,15,FALSE),0)</f>
        <v>0</v>
      </c>
      <c r="DQ492" s="1700">
        <f>IFERROR(VLOOKUP($A492,'Pre 2002'!$C$3:$CK$382,84,FALSE),0)</f>
        <v>89</v>
      </c>
      <c r="DR492" s="1695">
        <f>IFERROR(VLOOKUP($A492,'Pre 2002'!$C$3:$CK$382,85,FALSE),0)</f>
        <v>46</v>
      </c>
      <c r="DS492" s="1695">
        <f>IFERROR(VLOOKUP($A492,'Pre 2002'!$C$3:$CK$382,86,FALSE),0)</f>
        <v>1</v>
      </c>
      <c r="DT492" s="1790">
        <f>IFERROR(VLOOKUP($A492,'Pre 2002'!$C$3:$CK$382,87,FALSE),0)</f>
        <v>0.5168539325842697</v>
      </c>
      <c r="DU492" s="1741">
        <f>IFERROR(VLOOKUP(A492,'Pre 2002'!$C$3:$CG$382,83,FALSE),0)</f>
        <v>4</v>
      </c>
    </row>
    <row r="493" spans="1:125">
      <c r="A493" s="1778" t="s">
        <v>1963</v>
      </c>
      <c r="B493" s="1562">
        <f t="shared" si="176"/>
        <v>132</v>
      </c>
      <c r="C493" s="1562">
        <f t="shared" si="177"/>
        <v>68</v>
      </c>
      <c r="D493" s="1562">
        <f t="shared" si="178"/>
        <v>1</v>
      </c>
      <c r="E493" s="1563">
        <f t="shared" si="179"/>
        <v>0.51515151515151514</v>
      </c>
      <c r="F493" s="1786">
        <f t="shared" si="180"/>
        <v>3</v>
      </c>
      <c r="G493" s="1595" t="s">
        <v>2159</v>
      </c>
      <c r="H493" s="1567">
        <f t="shared" si="196"/>
        <v>3</v>
      </c>
      <c r="I493" s="1734">
        <f t="shared" si="197"/>
        <v>132</v>
      </c>
      <c r="J493" s="1734">
        <f t="shared" si="198"/>
        <v>68</v>
      </c>
      <c r="K493" s="1734">
        <f t="shared" si="199"/>
        <v>1</v>
      </c>
      <c r="L493" s="1806">
        <f t="shared" si="200"/>
        <v>0.51515151515151514</v>
      </c>
      <c r="O493" s="1700">
        <f>IFERROR(VLOOKUP($A493,'2022'!$B$2:$K$174,3,FALSE),0)</f>
        <v>0</v>
      </c>
      <c r="P493" s="1858">
        <f>IFERROR(VLOOKUP($A493,'2022'!$B$2:$K$174,4,FALSE),0)</f>
        <v>0</v>
      </c>
      <c r="Q493" s="1858">
        <f>IFERROR(VLOOKUP($A493,'2022'!$B$2:$K$174,5,FALSE),0)</f>
        <v>0</v>
      </c>
      <c r="R493" s="1858">
        <f>IFERROR(VLOOKUP($A493,'2022'!$B$2:$K$174,8,FALSE),0)</f>
        <v>0</v>
      </c>
      <c r="S493" s="1740">
        <f>IFERROR(VLOOKUP($A493,'2022'!$B$2:$K$174,10,FALSE),0)</f>
        <v>0</v>
      </c>
      <c r="T493" s="1700">
        <f>IFERROR(VLOOKUP($A493,'2021'!$B$2:$K$174,3,FALSE),0)</f>
        <v>0</v>
      </c>
      <c r="U493" s="1843">
        <f>IFERROR(VLOOKUP($A493,'2021'!$B$2:$K$174,4,FALSE),0)</f>
        <v>0</v>
      </c>
      <c r="V493" s="1843">
        <f>IFERROR(VLOOKUP($A493,'2021'!$B$2:$K$174,5,FALSE),0)</f>
        <v>0</v>
      </c>
      <c r="W493" s="1843">
        <f>IFERROR(VLOOKUP($A493,'2021'!$B$2:$K$174,8,FALSE),0)</f>
        <v>0</v>
      </c>
      <c r="X493" s="1740">
        <f>IFERROR(VLOOKUP($A493,'2021'!$B$2:$K$174,10,FALSE),0)</f>
        <v>0</v>
      </c>
      <c r="Y493" s="1700">
        <f>IFERROR(VLOOKUP($A493,'2020'!$B$2:$K$170,3,FALSE),0)</f>
        <v>0</v>
      </c>
      <c r="Z493" s="1829">
        <f>IFERROR(VLOOKUP($A493,'2020'!$B$2:$K$170,4,FALSE),0)</f>
        <v>0</v>
      </c>
      <c r="AA493" s="1829">
        <f>IFERROR(VLOOKUP($A493,'2020'!$B$2:$K$170,5,FALSE),0)</f>
        <v>0</v>
      </c>
      <c r="AB493" s="1829">
        <f>IFERROR(VLOOKUP($A493,'2020'!$B$2:$K$170,8,FALSE),0)</f>
        <v>0</v>
      </c>
      <c r="AC493" s="1740">
        <f>IFERROR(VLOOKUP($A493,'2020'!$B$2:$K$170,10,FALSE),0)</f>
        <v>0</v>
      </c>
      <c r="AD493" s="1700">
        <f>IFERROR(VLOOKUP($A493,'2019'!$B$2:$K$170,3,FALSE),0)</f>
        <v>0</v>
      </c>
      <c r="AE493" s="1823">
        <f>IFERROR(VLOOKUP($A493,'2019'!$B$2:$K$170,4,FALSE),0)</f>
        <v>0</v>
      </c>
      <c r="AF493" s="1823">
        <f>IFERROR(VLOOKUP($A493,'2019'!$B$2:$K$170,5,FALSE),0)</f>
        <v>0</v>
      </c>
      <c r="AG493" s="1823">
        <f>IFERROR(VLOOKUP($A493,'2019'!$B$2:$K$170,8,FALSE),0)</f>
        <v>0</v>
      </c>
      <c r="AH493" s="1740">
        <f>IFERROR(VLOOKUP($A493,'2019'!$B$2:$K$170,10,FALSE),0)</f>
        <v>0</v>
      </c>
      <c r="AI493" s="1700">
        <f>IFERROR(VLOOKUP($A493,'2018'!$B$2:$K$170,3,FALSE),0)</f>
        <v>0</v>
      </c>
      <c r="AJ493" s="1821">
        <f>IFERROR(VLOOKUP($A493,'2018'!$B$2:$K$170,4,FALSE),0)</f>
        <v>0</v>
      </c>
      <c r="AK493" s="1821">
        <f>IFERROR(VLOOKUP($A493,'2018'!$B$2:$K$170,5,FALSE),0)</f>
        <v>0</v>
      </c>
      <c r="AL493" s="1821">
        <f>IFERROR(VLOOKUP($A493,'2018'!$B$2:$K$170,8,FALSE),0)</f>
        <v>0</v>
      </c>
      <c r="AM493" s="1740">
        <f>IFERROR(VLOOKUP($A493,'2018'!$B$2:$K$170,10,FALSE),0)</f>
        <v>0</v>
      </c>
      <c r="AN493" s="1700">
        <f>IFERROR(VLOOKUP($A493,'2017'!$B$2:$J$163,2,FALSE),0)</f>
        <v>0</v>
      </c>
      <c r="AO493" s="1815">
        <f>IFERROR(VLOOKUP($A493,'2017'!$B$2:$J$163,3,FALSE),0)</f>
        <v>0</v>
      </c>
      <c r="AP493" s="1815">
        <f>IFERROR(VLOOKUP($A493,'2017'!$B$2:$J$163,4,FALSE),0)</f>
        <v>0</v>
      </c>
      <c r="AQ493" s="1815">
        <f>IFERROR(VLOOKUP($A493,'2017'!$B$2:$J$163,7,FALSE),0)</f>
        <v>0</v>
      </c>
      <c r="AR493" s="1740">
        <f>IFERROR(VLOOKUP($A493,'2017'!$B$2:$J$163,9,FALSE),0)</f>
        <v>0</v>
      </c>
      <c r="AS493" s="1700">
        <f>IFERROR(VLOOKUP($A493,'2016'!$B$2:$K$165,3,FALSE),0)</f>
        <v>0</v>
      </c>
      <c r="AT493" s="1796">
        <f>IFERROR(VLOOKUP($A493,'2016'!$B$2:$K$165,4,FALSE),0)</f>
        <v>0</v>
      </c>
      <c r="AU493" s="1796">
        <f>IFERROR(VLOOKUP($A493,'2016'!$B$2:$K$165,5,FALSE),0)</f>
        <v>0</v>
      </c>
      <c r="AV493" s="1796">
        <f>IFERROR(VLOOKUP($A493,'2016'!$B$2:$K$165,8,FALSE),0)</f>
        <v>0</v>
      </c>
      <c r="AW493" s="1740">
        <f>IFERROR(VLOOKUP($A493,'2016'!$B$2:$K$165,10,FALSE),0)</f>
        <v>0</v>
      </c>
      <c r="AX493" s="1700">
        <f>IFERROR(VLOOKUP($A493,'2015'!$B$2:$K$165,3,FALSE),0)</f>
        <v>0</v>
      </c>
      <c r="AY493" s="1695">
        <f>IFERROR(VLOOKUP($A493,'2015'!$B$2:$K$165,4,FALSE),0)</f>
        <v>0</v>
      </c>
      <c r="AZ493" s="1695">
        <f>IFERROR(VLOOKUP($A493,'2015'!$B$2:$K$165,5,FALSE),0)</f>
        <v>0</v>
      </c>
      <c r="BA493" s="1695">
        <f>IFERROR(VLOOKUP($A493,'2015'!$B$2:$K$165,8,FALSE),0)</f>
        <v>0</v>
      </c>
      <c r="BB493" s="1740">
        <f>IFERROR(VLOOKUP($A493,'2015'!$B$2:$K$165,10,FALSE),0)</f>
        <v>0</v>
      </c>
      <c r="BC493" s="1700">
        <f>IFERROR(VLOOKUP($A493,'2014'!$B$2:$K$157,3,FALSE),0)</f>
        <v>0</v>
      </c>
      <c r="BD493" s="1691">
        <f>IFERROR(VLOOKUP($A493,'2014'!$B$2:$K$157,4,FALSE),0)</f>
        <v>0</v>
      </c>
      <c r="BE493" s="1691">
        <f>IFERROR(VLOOKUP($A493,'2014'!$B$2:$K$157,5,FALSE),0)</f>
        <v>0</v>
      </c>
      <c r="BF493" s="1691">
        <f>IFERROR(VLOOKUP($A493,'2014'!$B$2:$K$157,8,FALSE),0)</f>
        <v>0</v>
      </c>
      <c r="BG493" s="1740">
        <f>IFERROR(VLOOKUP($A493,'2014'!$B$2:$K$157,10,FALSE),0)</f>
        <v>0</v>
      </c>
      <c r="BH493" s="1700">
        <f>IFERROR(VLOOKUP($A493,'2013'!$D$4:$I$249,2,FALSE),0)</f>
        <v>0</v>
      </c>
      <c r="BI493" s="1691">
        <f>IFERROR(VLOOKUP($A493,'2013'!$D$4:$I$249,3,FALSE),0)</f>
        <v>0</v>
      </c>
      <c r="BJ493" s="1691">
        <f>IFERROR(VLOOKUP($A493,'2013'!$D$4:$I$249,4,FALSE),0)</f>
        <v>0</v>
      </c>
      <c r="BK493" s="1691">
        <f>IFERROR(VLOOKUP($A493,'2013'!$D$4:$I$249,5,FALSE),0)</f>
        <v>0</v>
      </c>
      <c r="BL493" s="1740">
        <f>IFERROR(VLOOKUP($A493,'2013'!$D$4:$I$249,6,FALSE),0)</f>
        <v>0</v>
      </c>
      <c r="BM493" s="1737">
        <f>IFERROR(VLOOKUP($A493,'2012'!$D$3:$O$172,2,FALSE),0)</f>
        <v>0</v>
      </c>
      <c r="BN493" s="1691">
        <f>IFERROR(VLOOKUP($A493,'2012'!$D$3:$O$172,3,FALSE),0)</f>
        <v>0</v>
      </c>
      <c r="BO493" s="1743">
        <f>IFERROR(VLOOKUP($A493,'2012'!$D$3:$O$172,4,FALSE),0)</f>
        <v>0</v>
      </c>
      <c r="BP493" s="1700">
        <f>IFERROR(VLOOKUP($A493,'2012'!$D$3:$O$172,5,FALSE),0)</f>
        <v>0</v>
      </c>
      <c r="BQ493" s="1691">
        <f>IFERROR(VLOOKUP($A493,'2012'!$D$3:$O$172,6,FALSE),0)</f>
        <v>0</v>
      </c>
      <c r="BR493" s="1691">
        <f>IFERROR(VLOOKUP($A493,'2012'!$D$3:$O$172,7,FALSE),0)</f>
        <v>0</v>
      </c>
      <c r="BS493" s="1691">
        <f>IFERROR(VLOOKUP($A493,'2012'!$D$3:$O$172,8,FALSE),0)</f>
        <v>0</v>
      </c>
      <c r="BT493" s="1740">
        <f>IFERROR(VLOOKUP($A493,'2012'!$D$3:$O$172,9,FALSE),0)</f>
        <v>0</v>
      </c>
      <c r="BX493" s="1700">
        <f>IFERROR(VLOOKUP($A493,'2011'!$D$4:$I$251,2,FALSE),0)</f>
        <v>0</v>
      </c>
      <c r="BY493" s="1691">
        <f>IFERROR(VLOOKUP($A493,'2011'!$D$4:$I$251,3,FALSE),0)</f>
        <v>0</v>
      </c>
      <c r="BZ493" s="1691">
        <f>IFERROR(VLOOKUP($A493,'2011'!$D$4:$I$251,4,FALSE),0)</f>
        <v>0</v>
      </c>
      <c r="CA493" s="1691">
        <f>IFERROR(VLOOKUP($A493,'2011'!$D$4:$I$251,5,FALSE),0)</f>
        <v>0</v>
      </c>
      <c r="CB493" s="1740">
        <f>IFERROR(VLOOKUP($A493,'2011'!$D$4:$I$251,6,FALSE),0)</f>
        <v>0</v>
      </c>
      <c r="CC493" s="1700">
        <f>IFERROR(VLOOKUP($A493,'2010'!$C$3:$H$234,2,FALSE),0)</f>
        <v>0</v>
      </c>
      <c r="CD493" s="1691">
        <f>IFERROR(VLOOKUP($A493,'2010'!$C$3:$H$234,3,FALSE),0)</f>
        <v>0</v>
      </c>
      <c r="CE493" s="1691">
        <f>IFERROR(VLOOKUP($A493,'2010'!$C$3:$H$234,4,FALSE),0)</f>
        <v>0</v>
      </c>
      <c r="CF493" s="1691">
        <f>IFERROR(VLOOKUP($A493,'2010'!$C$3:$H$234,5,FALSE),0)</f>
        <v>0</v>
      </c>
      <c r="CG493" s="1740">
        <f>IFERROR(VLOOKUP($A493,'2010'!$C$3:$H$234,6,FALSE),0)</f>
        <v>0</v>
      </c>
      <c r="CH493" s="1700">
        <f>IFERROR(VLOOKUP($A493,'2009'!$C$3:$H$242,2,FALSE),0)</f>
        <v>0</v>
      </c>
      <c r="CI493" s="1691">
        <f>IFERROR(VLOOKUP($A493,'2009'!$C$3:$H$242,3,FALSE),0)</f>
        <v>0</v>
      </c>
      <c r="CJ493" s="1691">
        <f>IFERROR(VLOOKUP($A493,'2009'!$C$3:$H$242,4,FALSE),0)</f>
        <v>0</v>
      </c>
      <c r="CK493" s="1691">
        <f>IFERROR(VLOOKUP($A493,'2009'!$C$3:$H$242,5,FALSE),0)</f>
        <v>0</v>
      </c>
      <c r="CL493" s="1740">
        <f>IFERROR(VLOOKUP($A493,'2009'!$C$3:$H$242,6,FALSE),0)</f>
        <v>0</v>
      </c>
      <c r="CM493" s="1700">
        <f>IFERROR(VLOOKUP($A493,'2008'!$C$3:$H$229,2,FALSE),0)</f>
        <v>0</v>
      </c>
      <c r="CN493" s="1691">
        <f>IFERROR(VLOOKUP($A493,'2008'!$C$3:$H$229,3,FALSE),0)</f>
        <v>0</v>
      </c>
      <c r="CO493" s="1691">
        <f>IFERROR(VLOOKUP($A493,'2008'!$C$3:$H$229,4,FALSE),0)</f>
        <v>0</v>
      </c>
      <c r="CP493" s="1691">
        <f>IFERROR(VLOOKUP($A493,'2008'!$C$3:$H$229,5,FALSE),0)</f>
        <v>0</v>
      </c>
      <c r="CQ493" s="1740">
        <f>IFERROR(VLOOKUP($A493,'2008'!$C$3:$H$229,6,FALSE),0)</f>
        <v>0</v>
      </c>
      <c r="CR493" s="1700">
        <f>IFERROR(VLOOKUP($A493,'2007'!$C$3:$M$238,7,FALSE),0)</f>
        <v>0</v>
      </c>
      <c r="CS493" s="1691">
        <f>IFERROR(VLOOKUP($A493,'2007'!$C$3:$M$238,8,FALSE),0)</f>
        <v>0</v>
      </c>
      <c r="CT493" s="1691">
        <f>IFERROR(VLOOKUP($A493,'2007'!$C$3:$M$238,9,FALSE),0)</f>
        <v>0</v>
      </c>
      <c r="CU493" s="1691">
        <f>IFERROR(VLOOKUP($A493,'2007'!$C$3:$M$238,10,FALSE),0)</f>
        <v>0</v>
      </c>
      <c r="CV493" s="1740">
        <f>IFERROR(VLOOKUP($A493,'2007'!$C$3:$M$238,11,FALSE),0)</f>
        <v>0</v>
      </c>
      <c r="CW493" s="1700">
        <f>IFERROR(VLOOKUP($A493,'2006'!$A$2:$F$200,2,FALSE),0)</f>
        <v>0</v>
      </c>
      <c r="CX493" s="1691">
        <f>IFERROR(VLOOKUP($A493,'2006'!$A$2:$F$200,4,FALSE),0)</f>
        <v>0</v>
      </c>
      <c r="CY493" s="1691">
        <f>IFERROR(VLOOKUP($A493,'2006'!$A$2:$F$200,5,FALSE),0)</f>
        <v>0</v>
      </c>
      <c r="CZ493" s="1740">
        <f>IFERROR(VLOOKUP($A493,'2006'!$A$2:$F$200,6,FALSE),0)</f>
        <v>0</v>
      </c>
      <c r="DA493" s="1700">
        <f>IFERROR(VLOOKUP($A493,'2005'!$C$3:$M$205,8,FALSE),0)</f>
        <v>0</v>
      </c>
      <c r="DB493" s="1691">
        <f>IFERROR(VLOOKUP($A493,'2005'!$C$3:$M$205,9,FALSE),0)</f>
        <v>0</v>
      </c>
      <c r="DC493" s="1691">
        <f>IFERROR(VLOOKUP($A493,'2005'!$C$3:$M$205,10,FALSE),0)</f>
        <v>0</v>
      </c>
      <c r="DD493" s="1740">
        <f>IFERROR(VLOOKUP($A493,'2005'!$C$3:$M$205,11,FALSE),0)</f>
        <v>0</v>
      </c>
      <c r="DE493" s="1700">
        <f>IFERROR(VLOOKUP($A493,'2004'!$C$3:$M$213,8,FALSE),0)</f>
        <v>0</v>
      </c>
      <c r="DF493" s="1691">
        <f>IFERROR(VLOOKUP($A493,'2004'!$C$3:$M$213,9,FALSE),0)</f>
        <v>0</v>
      </c>
      <c r="DG493" s="1691">
        <f>IFERROR(VLOOKUP($A493,'2004'!$C$3:$M$213,10,FALSE),0)</f>
        <v>0</v>
      </c>
      <c r="DH493" s="1740">
        <f>IFERROR(VLOOKUP($A493,'2004'!$C$3:$M$213,11,FALSE),0)</f>
        <v>0</v>
      </c>
      <c r="DI493" s="1700">
        <f>IFERROR(VLOOKUP($A493,'2003'!$C$3:$Q$214,12,FALSE),0)</f>
        <v>0</v>
      </c>
      <c r="DJ493" s="1691">
        <f>IFERROR(VLOOKUP($A493,'2003'!$C$3:$Q$214,13,FALSE),0)</f>
        <v>0</v>
      </c>
      <c r="DK493" s="1691">
        <f>IFERROR(VLOOKUP($A493,'2003'!$C$3:$Q$214,14,FALSE),0)</f>
        <v>0</v>
      </c>
      <c r="DL493" s="1740">
        <f>IFERROR(VLOOKUP($A493,'2003'!$C$3:$Q$214,15,FALSE),0)</f>
        <v>0</v>
      </c>
      <c r="DM493" s="1700">
        <f>IFERROR(VLOOKUP($A493,'2002'!$D$3:$R$214,12,FALSE),0)</f>
        <v>0</v>
      </c>
      <c r="DN493" s="1691">
        <f>IFERROR(VLOOKUP($A493,'2002'!$D$3:$R$214,13,FALSE),0)</f>
        <v>0</v>
      </c>
      <c r="DO493" s="1691">
        <f>IFERROR(VLOOKUP($A493,'2002'!$D$3:$R$214,14,FALSE),0)</f>
        <v>0</v>
      </c>
      <c r="DP493" s="1788">
        <f>IFERROR(VLOOKUP($A493,'2002'!$D$3:$R$214,15,FALSE),0)</f>
        <v>0</v>
      </c>
      <c r="DQ493" s="1700">
        <f>IFERROR(VLOOKUP($A493,'Pre 2002'!$C$3:$CK$382,84,FALSE),0)</f>
        <v>132</v>
      </c>
      <c r="DR493" s="1695">
        <f>IFERROR(VLOOKUP($A493,'Pre 2002'!$C$3:$CK$382,85,FALSE),0)</f>
        <v>68</v>
      </c>
      <c r="DS493" s="1695">
        <f>IFERROR(VLOOKUP($A493,'Pre 2002'!$C$3:$CK$382,86,FALSE),0)</f>
        <v>1</v>
      </c>
      <c r="DT493" s="1790">
        <f>IFERROR(VLOOKUP($A493,'Pre 2002'!$C$3:$CK$382,87,FALSE),0)</f>
        <v>0.51515151515151514</v>
      </c>
      <c r="DU493" s="1741">
        <f>IFERROR(VLOOKUP(A493,'Pre 2002'!$C$3:$CG$382,83,FALSE),0)</f>
        <v>3</v>
      </c>
    </row>
    <row r="494" spans="1:125">
      <c r="A494" s="1778" t="s">
        <v>1967</v>
      </c>
      <c r="B494" s="1562">
        <f t="shared" si="176"/>
        <v>132</v>
      </c>
      <c r="C494" s="1562">
        <f t="shared" si="177"/>
        <v>68</v>
      </c>
      <c r="D494" s="1562">
        <f t="shared" si="178"/>
        <v>1</v>
      </c>
      <c r="E494" s="1563">
        <f t="shared" si="179"/>
        <v>0.51515151515151514</v>
      </c>
      <c r="F494" s="1786">
        <f t="shared" si="180"/>
        <v>3</v>
      </c>
      <c r="G494" s="1595" t="s">
        <v>2159</v>
      </c>
      <c r="H494" s="1567">
        <f t="shared" si="196"/>
        <v>3</v>
      </c>
      <c r="I494" s="1734">
        <f t="shared" si="197"/>
        <v>132</v>
      </c>
      <c r="J494" s="1734">
        <f t="shared" si="198"/>
        <v>68</v>
      </c>
      <c r="K494" s="1734">
        <f t="shared" si="199"/>
        <v>1</v>
      </c>
      <c r="L494" s="1806">
        <f t="shared" si="200"/>
        <v>0.51515151515151514</v>
      </c>
      <c r="O494" s="1700">
        <f>IFERROR(VLOOKUP($A494,'2022'!$B$2:$K$174,3,FALSE),0)</f>
        <v>0</v>
      </c>
      <c r="P494" s="1858">
        <f>IFERROR(VLOOKUP($A494,'2022'!$B$2:$K$174,4,FALSE),0)</f>
        <v>0</v>
      </c>
      <c r="Q494" s="1858">
        <f>IFERROR(VLOOKUP($A494,'2022'!$B$2:$K$174,5,FALSE),0)</f>
        <v>0</v>
      </c>
      <c r="R494" s="1858">
        <f>IFERROR(VLOOKUP($A494,'2022'!$B$2:$K$174,8,FALSE),0)</f>
        <v>0</v>
      </c>
      <c r="S494" s="1740">
        <f>IFERROR(VLOOKUP($A494,'2022'!$B$2:$K$174,10,FALSE),0)</f>
        <v>0</v>
      </c>
      <c r="T494" s="1700">
        <f>IFERROR(VLOOKUP($A494,'2021'!$B$2:$K$174,3,FALSE),0)</f>
        <v>0</v>
      </c>
      <c r="U494" s="1843">
        <f>IFERROR(VLOOKUP($A494,'2021'!$B$2:$K$174,4,FALSE),0)</f>
        <v>0</v>
      </c>
      <c r="V494" s="1843">
        <f>IFERROR(VLOOKUP($A494,'2021'!$B$2:$K$174,5,FALSE),0)</f>
        <v>0</v>
      </c>
      <c r="W494" s="1843">
        <f>IFERROR(VLOOKUP($A494,'2021'!$B$2:$K$174,8,FALSE),0)</f>
        <v>0</v>
      </c>
      <c r="X494" s="1740">
        <f>IFERROR(VLOOKUP($A494,'2021'!$B$2:$K$174,10,FALSE),0)</f>
        <v>0</v>
      </c>
      <c r="Y494" s="1700">
        <f>IFERROR(VLOOKUP($A494,'2020'!$B$2:$K$170,3,FALSE),0)</f>
        <v>0</v>
      </c>
      <c r="Z494" s="1829">
        <f>IFERROR(VLOOKUP($A494,'2020'!$B$2:$K$170,4,FALSE),0)</f>
        <v>0</v>
      </c>
      <c r="AA494" s="1829">
        <f>IFERROR(VLOOKUP($A494,'2020'!$B$2:$K$170,5,FALSE),0)</f>
        <v>0</v>
      </c>
      <c r="AB494" s="1829">
        <f>IFERROR(VLOOKUP($A494,'2020'!$B$2:$K$170,8,FALSE),0)</f>
        <v>0</v>
      </c>
      <c r="AC494" s="1740">
        <f>IFERROR(VLOOKUP($A494,'2020'!$B$2:$K$170,10,FALSE),0)</f>
        <v>0</v>
      </c>
      <c r="AD494" s="1700">
        <f>IFERROR(VLOOKUP($A494,'2019'!$B$2:$K$170,3,FALSE),0)</f>
        <v>0</v>
      </c>
      <c r="AE494" s="1823">
        <f>IFERROR(VLOOKUP($A494,'2019'!$B$2:$K$170,4,FALSE),0)</f>
        <v>0</v>
      </c>
      <c r="AF494" s="1823">
        <f>IFERROR(VLOOKUP($A494,'2019'!$B$2:$K$170,5,FALSE),0)</f>
        <v>0</v>
      </c>
      <c r="AG494" s="1823">
        <f>IFERROR(VLOOKUP($A494,'2019'!$B$2:$K$170,8,FALSE),0)</f>
        <v>0</v>
      </c>
      <c r="AH494" s="1740">
        <f>IFERROR(VLOOKUP($A494,'2019'!$B$2:$K$170,10,FALSE),0)</f>
        <v>0</v>
      </c>
      <c r="AI494" s="1700">
        <f>IFERROR(VLOOKUP($A494,'2018'!$B$2:$K$170,3,FALSE),0)</f>
        <v>0</v>
      </c>
      <c r="AJ494" s="1821">
        <f>IFERROR(VLOOKUP($A494,'2018'!$B$2:$K$170,4,FALSE),0)</f>
        <v>0</v>
      </c>
      <c r="AK494" s="1821">
        <f>IFERROR(VLOOKUP($A494,'2018'!$B$2:$K$170,5,FALSE),0)</f>
        <v>0</v>
      </c>
      <c r="AL494" s="1821">
        <f>IFERROR(VLOOKUP($A494,'2018'!$B$2:$K$170,8,FALSE),0)</f>
        <v>0</v>
      </c>
      <c r="AM494" s="1740">
        <f>IFERROR(VLOOKUP($A494,'2018'!$B$2:$K$170,10,FALSE),0)</f>
        <v>0</v>
      </c>
      <c r="AN494" s="1700">
        <f>IFERROR(VLOOKUP($A494,'2017'!$B$2:$J$163,2,FALSE),0)</f>
        <v>0</v>
      </c>
      <c r="AO494" s="1815">
        <f>IFERROR(VLOOKUP($A494,'2017'!$B$2:$J$163,3,FALSE),0)</f>
        <v>0</v>
      </c>
      <c r="AP494" s="1815">
        <f>IFERROR(VLOOKUP($A494,'2017'!$B$2:$J$163,4,FALSE),0)</f>
        <v>0</v>
      </c>
      <c r="AQ494" s="1815">
        <f>IFERROR(VLOOKUP($A494,'2017'!$B$2:$J$163,7,FALSE),0)</f>
        <v>0</v>
      </c>
      <c r="AR494" s="1740">
        <f>IFERROR(VLOOKUP($A494,'2017'!$B$2:$J$163,9,FALSE),0)</f>
        <v>0</v>
      </c>
      <c r="AS494" s="1700">
        <f>IFERROR(VLOOKUP($A494,'2016'!$B$2:$K$165,3,FALSE),0)</f>
        <v>0</v>
      </c>
      <c r="AT494" s="1796">
        <f>IFERROR(VLOOKUP($A494,'2016'!$B$2:$K$165,4,FALSE),0)</f>
        <v>0</v>
      </c>
      <c r="AU494" s="1796">
        <f>IFERROR(VLOOKUP($A494,'2016'!$B$2:$K$165,5,FALSE),0)</f>
        <v>0</v>
      </c>
      <c r="AV494" s="1796">
        <f>IFERROR(VLOOKUP($A494,'2016'!$B$2:$K$165,8,FALSE),0)</f>
        <v>0</v>
      </c>
      <c r="AW494" s="1740">
        <f>IFERROR(VLOOKUP($A494,'2016'!$B$2:$K$165,10,FALSE),0)</f>
        <v>0</v>
      </c>
      <c r="AX494" s="1700">
        <f>IFERROR(VLOOKUP($A494,'2015'!$B$2:$K$165,3,FALSE),0)</f>
        <v>0</v>
      </c>
      <c r="AY494" s="1695">
        <f>IFERROR(VLOOKUP($A494,'2015'!$B$2:$K$165,4,FALSE),0)</f>
        <v>0</v>
      </c>
      <c r="AZ494" s="1695">
        <f>IFERROR(VLOOKUP($A494,'2015'!$B$2:$K$165,5,FALSE),0)</f>
        <v>0</v>
      </c>
      <c r="BA494" s="1695">
        <f>IFERROR(VLOOKUP($A494,'2015'!$B$2:$K$165,8,FALSE),0)</f>
        <v>0</v>
      </c>
      <c r="BB494" s="1740">
        <f>IFERROR(VLOOKUP($A494,'2015'!$B$2:$K$165,10,FALSE),0)</f>
        <v>0</v>
      </c>
      <c r="BC494" s="1700">
        <f>IFERROR(VLOOKUP($A494,'2014'!$B$2:$K$157,3,FALSE),0)</f>
        <v>0</v>
      </c>
      <c r="BD494" s="1691">
        <f>IFERROR(VLOOKUP($A494,'2014'!$B$2:$K$157,4,FALSE),0)</f>
        <v>0</v>
      </c>
      <c r="BE494" s="1691">
        <f>IFERROR(VLOOKUP($A494,'2014'!$B$2:$K$157,5,FALSE),0)</f>
        <v>0</v>
      </c>
      <c r="BF494" s="1691">
        <f>IFERROR(VLOOKUP($A494,'2014'!$B$2:$K$157,8,FALSE),0)</f>
        <v>0</v>
      </c>
      <c r="BG494" s="1740">
        <f>IFERROR(VLOOKUP($A494,'2014'!$B$2:$K$157,10,FALSE),0)</f>
        <v>0</v>
      </c>
      <c r="BH494" s="1700">
        <f>IFERROR(VLOOKUP($A494,'2013'!$D$4:$I$249,2,FALSE),0)</f>
        <v>0</v>
      </c>
      <c r="BI494" s="1691">
        <f>IFERROR(VLOOKUP($A494,'2013'!$D$4:$I$249,3,FALSE),0)</f>
        <v>0</v>
      </c>
      <c r="BJ494" s="1691">
        <f>IFERROR(VLOOKUP($A494,'2013'!$D$4:$I$249,4,FALSE),0)</f>
        <v>0</v>
      </c>
      <c r="BK494" s="1691">
        <f>IFERROR(VLOOKUP($A494,'2013'!$D$4:$I$249,5,FALSE),0)</f>
        <v>0</v>
      </c>
      <c r="BL494" s="1740">
        <f>IFERROR(VLOOKUP($A494,'2013'!$D$4:$I$249,6,FALSE),0)</f>
        <v>0</v>
      </c>
      <c r="BM494" s="1737">
        <f>IFERROR(VLOOKUP($A494,'2012'!$D$3:$O$172,2,FALSE),0)</f>
        <v>0</v>
      </c>
      <c r="BN494" s="1691">
        <f>IFERROR(VLOOKUP($A494,'2012'!$D$3:$O$172,3,FALSE),0)</f>
        <v>0</v>
      </c>
      <c r="BO494" s="1743">
        <f>IFERROR(VLOOKUP($A494,'2012'!$D$3:$O$172,4,FALSE),0)</f>
        <v>0</v>
      </c>
      <c r="BP494" s="1700">
        <f>IFERROR(VLOOKUP($A494,'2012'!$D$3:$O$172,5,FALSE),0)</f>
        <v>0</v>
      </c>
      <c r="BQ494" s="1691">
        <f>IFERROR(VLOOKUP($A494,'2012'!$D$3:$O$172,6,FALSE),0)</f>
        <v>0</v>
      </c>
      <c r="BR494" s="1691">
        <f>IFERROR(VLOOKUP($A494,'2012'!$D$3:$O$172,7,FALSE),0)</f>
        <v>0</v>
      </c>
      <c r="BS494" s="1691">
        <f>IFERROR(VLOOKUP($A494,'2012'!$D$3:$O$172,8,FALSE),0)</f>
        <v>0</v>
      </c>
      <c r="BT494" s="1740">
        <f>IFERROR(VLOOKUP($A494,'2012'!$D$3:$O$172,9,FALSE),0)</f>
        <v>0</v>
      </c>
      <c r="BX494" s="1700">
        <f>IFERROR(VLOOKUP($A494,'2011'!$D$4:$I$251,2,FALSE),0)</f>
        <v>0</v>
      </c>
      <c r="BY494" s="1691">
        <f>IFERROR(VLOOKUP($A494,'2011'!$D$4:$I$251,3,FALSE),0)</f>
        <v>0</v>
      </c>
      <c r="BZ494" s="1691">
        <f>IFERROR(VLOOKUP($A494,'2011'!$D$4:$I$251,4,FALSE),0)</f>
        <v>0</v>
      </c>
      <c r="CA494" s="1691">
        <f>IFERROR(VLOOKUP($A494,'2011'!$D$4:$I$251,5,FALSE),0)</f>
        <v>0</v>
      </c>
      <c r="CB494" s="1740">
        <f>IFERROR(VLOOKUP($A494,'2011'!$D$4:$I$251,6,FALSE),0)</f>
        <v>0</v>
      </c>
      <c r="CC494" s="1700">
        <f>IFERROR(VLOOKUP($A494,'2010'!$C$3:$H$234,2,FALSE),0)</f>
        <v>0</v>
      </c>
      <c r="CD494" s="1691">
        <f>IFERROR(VLOOKUP($A494,'2010'!$C$3:$H$234,3,FALSE),0)</f>
        <v>0</v>
      </c>
      <c r="CE494" s="1691">
        <f>IFERROR(VLOOKUP($A494,'2010'!$C$3:$H$234,4,FALSE),0)</f>
        <v>0</v>
      </c>
      <c r="CF494" s="1691">
        <f>IFERROR(VLOOKUP($A494,'2010'!$C$3:$H$234,5,FALSE),0)</f>
        <v>0</v>
      </c>
      <c r="CG494" s="1740">
        <f>IFERROR(VLOOKUP($A494,'2010'!$C$3:$H$234,6,FALSE),0)</f>
        <v>0</v>
      </c>
      <c r="CH494" s="1700">
        <f>IFERROR(VLOOKUP($A494,'2009'!$C$3:$H$242,2,FALSE),0)</f>
        <v>0</v>
      </c>
      <c r="CI494" s="1691">
        <f>IFERROR(VLOOKUP($A494,'2009'!$C$3:$H$242,3,FALSE),0)</f>
        <v>0</v>
      </c>
      <c r="CJ494" s="1691">
        <f>IFERROR(VLOOKUP($A494,'2009'!$C$3:$H$242,4,FALSE),0)</f>
        <v>0</v>
      </c>
      <c r="CK494" s="1691">
        <f>IFERROR(VLOOKUP($A494,'2009'!$C$3:$H$242,5,FALSE),0)</f>
        <v>0</v>
      </c>
      <c r="CL494" s="1740">
        <f>IFERROR(VLOOKUP($A494,'2009'!$C$3:$H$242,6,FALSE),0)</f>
        <v>0</v>
      </c>
      <c r="CM494" s="1700">
        <f>IFERROR(VLOOKUP($A494,'2008'!$C$3:$H$229,2,FALSE),0)</f>
        <v>0</v>
      </c>
      <c r="CN494" s="1691">
        <f>IFERROR(VLOOKUP($A494,'2008'!$C$3:$H$229,3,FALSE),0)</f>
        <v>0</v>
      </c>
      <c r="CO494" s="1691">
        <f>IFERROR(VLOOKUP($A494,'2008'!$C$3:$H$229,4,FALSE),0)</f>
        <v>0</v>
      </c>
      <c r="CP494" s="1691">
        <f>IFERROR(VLOOKUP($A494,'2008'!$C$3:$H$229,5,FALSE),0)</f>
        <v>0</v>
      </c>
      <c r="CQ494" s="1740">
        <f>IFERROR(VLOOKUP($A494,'2008'!$C$3:$H$229,6,FALSE),0)</f>
        <v>0</v>
      </c>
      <c r="CR494" s="1700">
        <f>IFERROR(VLOOKUP($A494,'2007'!$C$3:$M$238,7,FALSE),0)</f>
        <v>0</v>
      </c>
      <c r="CS494" s="1691">
        <f>IFERROR(VLOOKUP($A494,'2007'!$C$3:$M$238,8,FALSE),0)</f>
        <v>0</v>
      </c>
      <c r="CT494" s="1691">
        <f>IFERROR(VLOOKUP($A494,'2007'!$C$3:$M$238,9,FALSE),0)</f>
        <v>0</v>
      </c>
      <c r="CU494" s="1691">
        <f>IFERROR(VLOOKUP($A494,'2007'!$C$3:$M$238,10,FALSE),0)</f>
        <v>0</v>
      </c>
      <c r="CV494" s="1740">
        <f>IFERROR(VLOOKUP($A494,'2007'!$C$3:$M$238,11,FALSE),0)</f>
        <v>0</v>
      </c>
      <c r="CW494" s="1700">
        <f>IFERROR(VLOOKUP($A494,'2006'!$A$2:$F$200,2,FALSE),0)</f>
        <v>0</v>
      </c>
      <c r="CX494" s="1691">
        <f>IFERROR(VLOOKUP($A494,'2006'!$A$2:$F$200,4,FALSE),0)</f>
        <v>0</v>
      </c>
      <c r="CY494" s="1691">
        <f>IFERROR(VLOOKUP($A494,'2006'!$A$2:$F$200,5,FALSE),0)</f>
        <v>0</v>
      </c>
      <c r="CZ494" s="1740">
        <f>IFERROR(VLOOKUP($A494,'2006'!$A$2:$F$200,6,FALSE),0)</f>
        <v>0</v>
      </c>
      <c r="DA494" s="1700">
        <f>IFERROR(VLOOKUP($A494,'2005'!$C$3:$M$205,8,FALSE),0)</f>
        <v>0</v>
      </c>
      <c r="DB494" s="1691">
        <f>IFERROR(VLOOKUP($A494,'2005'!$C$3:$M$205,9,FALSE),0)</f>
        <v>0</v>
      </c>
      <c r="DC494" s="1691">
        <f>IFERROR(VLOOKUP($A494,'2005'!$C$3:$M$205,10,FALSE),0)</f>
        <v>0</v>
      </c>
      <c r="DD494" s="1740">
        <f>IFERROR(VLOOKUP($A494,'2005'!$C$3:$M$205,11,FALSE),0)</f>
        <v>0</v>
      </c>
      <c r="DE494" s="1700">
        <f>IFERROR(VLOOKUP($A494,'2004'!$C$3:$M$213,8,FALSE),0)</f>
        <v>0</v>
      </c>
      <c r="DF494" s="1691">
        <f>IFERROR(VLOOKUP($A494,'2004'!$C$3:$M$213,9,FALSE),0)</f>
        <v>0</v>
      </c>
      <c r="DG494" s="1691">
        <f>IFERROR(VLOOKUP($A494,'2004'!$C$3:$M$213,10,FALSE),0)</f>
        <v>0</v>
      </c>
      <c r="DH494" s="1740">
        <f>IFERROR(VLOOKUP($A494,'2004'!$C$3:$M$213,11,FALSE),0)</f>
        <v>0</v>
      </c>
      <c r="DI494" s="1700">
        <f>IFERROR(VLOOKUP($A494,'2003'!$C$3:$Q$214,12,FALSE),0)</f>
        <v>0</v>
      </c>
      <c r="DJ494" s="1691">
        <f>IFERROR(VLOOKUP($A494,'2003'!$C$3:$Q$214,13,FALSE),0)</f>
        <v>0</v>
      </c>
      <c r="DK494" s="1691">
        <f>IFERROR(VLOOKUP($A494,'2003'!$C$3:$Q$214,14,FALSE),0)</f>
        <v>0</v>
      </c>
      <c r="DL494" s="1740">
        <f>IFERROR(VLOOKUP($A494,'2003'!$C$3:$Q$214,15,FALSE),0)</f>
        <v>0</v>
      </c>
      <c r="DM494" s="1700">
        <f>IFERROR(VLOOKUP($A494,'2002'!$D$3:$R$214,12,FALSE),0)</f>
        <v>0</v>
      </c>
      <c r="DN494" s="1691">
        <f>IFERROR(VLOOKUP($A494,'2002'!$D$3:$R$214,13,FALSE),0)</f>
        <v>0</v>
      </c>
      <c r="DO494" s="1691">
        <f>IFERROR(VLOOKUP($A494,'2002'!$D$3:$R$214,14,FALSE),0)</f>
        <v>0</v>
      </c>
      <c r="DP494" s="1788">
        <f>IFERROR(VLOOKUP($A494,'2002'!$D$3:$R$214,15,FALSE),0)</f>
        <v>0</v>
      </c>
      <c r="DQ494" s="1700">
        <f>IFERROR(VLOOKUP($A494,'Pre 2002'!$C$3:$CK$382,84,FALSE),0)</f>
        <v>132</v>
      </c>
      <c r="DR494" s="1695">
        <f>IFERROR(VLOOKUP($A494,'Pre 2002'!$C$3:$CK$382,85,FALSE),0)</f>
        <v>68</v>
      </c>
      <c r="DS494" s="1695">
        <f>IFERROR(VLOOKUP($A494,'Pre 2002'!$C$3:$CK$382,86,FALSE),0)</f>
        <v>1</v>
      </c>
      <c r="DT494" s="1790">
        <f>IFERROR(VLOOKUP($A494,'Pre 2002'!$C$3:$CK$382,87,FALSE),0)</f>
        <v>0.51515151515151514</v>
      </c>
      <c r="DU494" s="1741">
        <f>IFERROR(VLOOKUP(A494,'Pre 2002'!$C$3:$CG$382,83,FALSE),0)</f>
        <v>3</v>
      </c>
    </row>
    <row r="495" spans="1:125">
      <c r="A495" s="1778" t="s">
        <v>1189</v>
      </c>
      <c r="B495" s="1562">
        <f t="shared" si="176"/>
        <v>55</v>
      </c>
      <c r="C495" s="1562">
        <f t="shared" si="177"/>
        <v>28</v>
      </c>
      <c r="D495" s="1562">
        <f t="shared" si="178"/>
        <v>1</v>
      </c>
      <c r="E495" s="1563">
        <f t="shared" si="179"/>
        <v>0.50909090909090904</v>
      </c>
      <c r="F495" s="1786">
        <f t="shared" si="180"/>
        <v>1</v>
      </c>
      <c r="G495" s="1595" t="s">
        <v>2159</v>
      </c>
      <c r="H495" s="1567">
        <f t="shared" si="196"/>
        <v>1</v>
      </c>
      <c r="I495" s="1734">
        <f t="shared" si="197"/>
        <v>55</v>
      </c>
      <c r="J495" s="1734">
        <f t="shared" si="198"/>
        <v>28</v>
      </c>
      <c r="K495" s="1734">
        <f t="shared" si="199"/>
        <v>1</v>
      </c>
      <c r="L495" s="1806">
        <f t="shared" si="200"/>
        <v>0.50909090909090904</v>
      </c>
      <c r="O495" s="1700">
        <f>IFERROR(VLOOKUP($A495,'2022'!$B$2:$K$174,3,FALSE),0)</f>
        <v>0</v>
      </c>
      <c r="P495" s="1858">
        <f>IFERROR(VLOOKUP($A495,'2022'!$B$2:$K$174,4,FALSE),0)</f>
        <v>0</v>
      </c>
      <c r="Q495" s="1858">
        <f>IFERROR(VLOOKUP($A495,'2022'!$B$2:$K$174,5,FALSE),0)</f>
        <v>0</v>
      </c>
      <c r="R495" s="1858">
        <f>IFERROR(VLOOKUP($A495,'2022'!$B$2:$K$174,8,FALSE),0)</f>
        <v>0</v>
      </c>
      <c r="S495" s="1740">
        <f>IFERROR(VLOOKUP($A495,'2022'!$B$2:$K$174,10,FALSE),0)</f>
        <v>0</v>
      </c>
      <c r="T495" s="1700">
        <f>IFERROR(VLOOKUP($A495,'2021'!$B$2:$K$174,3,FALSE),0)</f>
        <v>0</v>
      </c>
      <c r="U495" s="1843">
        <f>IFERROR(VLOOKUP($A495,'2021'!$B$2:$K$174,4,FALSE),0)</f>
        <v>0</v>
      </c>
      <c r="V495" s="1843">
        <f>IFERROR(VLOOKUP($A495,'2021'!$B$2:$K$174,5,FALSE),0)</f>
        <v>0</v>
      </c>
      <c r="W495" s="1843">
        <f>IFERROR(VLOOKUP($A495,'2021'!$B$2:$K$174,8,FALSE),0)</f>
        <v>0</v>
      </c>
      <c r="X495" s="1740">
        <f>IFERROR(VLOOKUP($A495,'2021'!$B$2:$K$174,10,FALSE),0)</f>
        <v>0</v>
      </c>
      <c r="Y495" s="1700">
        <f>IFERROR(VLOOKUP($A495,'2020'!$B$2:$K$170,3,FALSE),0)</f>
        <v>0</v>
      </c>
      <c r="Z495" s="1829">
        <f>IFERROR(VLOOKUP($A495,'2020'!$B$2:$K$170,4,FALSE),0)</f>
        <v>0</v>
      </c>
      <c r="AA495" s="1829">
        <f>IFERROR(VLOOKUP($A495,'2020'!$B$2:$K$170,5,FALSE),0)</f>
        <v>0</v>
      </c>
      <c r="AB495" s="1829">
        <f>IFERROR(VLOOKUP($A495,'2020'!$B$2:$K$170,8,FALSE),0)</f>
        <v>0</v>
      </c>
      <c r="AC495" s="1740">
        <f>IFERROR(VLOOKUP($A495,'2020'!$B$2:$K$170,10,FALSE),0)</f>
        <v>0</v>
      </c>
      <c r="AD495" s="1700">
        <f>IFERROR(VLOOKUP($A495,'2019'!$B$2:$K$170,3,FALSE),0)</f>
        <v>0</v>
      </c>
      <c r="AE495" s="1823">
        <f>IFERROR(VLOOKUP($A495,'2019'!$B$2:$K$170,4,FALSE),0)</f>
        <v>0</v>
      </c>
      <c r="AF495" s="1823">
        <f>IFERROR(VLOOKUP($A495,'2019'!$B$2:$K$170,5,FALSE),0)</f>
        <v>0</v>
      </c>
      <c r="AG495" s="1823">
        <f>IFERROR(VLOOKUP($A495,'2019'!$B$2:$K$170,8,FALSE),0)</f>
        <v>0</v>
      </c>
      <c r="AH495" s="1740">
        <f>IFERROR(VLOOKUP($A495,'2019'!$B$2:$K$170,10,FALSE),0)</f>
        <v>0</v>
      </c>
      <c r="AI495" s="1700">
        <f>IFERROR(VLOOKUP($A495,'2018'!$B$2:$K$170,3,FALSE),0)</f>
        <v>0</v>
      </c>
      <c r="AJ495" s="1821">
        <f>IFERROR(VLOOKUP($A495,'2018'!$B$2:$K$170,4,FALSE),0)</f>
        <v>0</v>
      </c>
      <c r="AK495" s="1821">
        <f>IFERROR(VLOOKUP($A495,'2018'!$B$2:$K$170,5,FALSE),0)</f>
        <v>0</v>
      </c>
      <c r="AL495" s="1821">
        <f>IFERROR(VLOOKUP($A495,'2018'!$B$2:$K$170,8,FALSE),0)</f>
        <v>0</v>
      </c>
      <c r="AM495" s="1740">
        <f>IFERROR(VLOOKUP($A495,'2018'!$B$2:$K$170,10,FALSE),0)</f>
        <v>0</v>
      </c>
      <c r="AN495" s="1700">
        <f>IFERROR(VLOOKUP($A495,'2017'!$B$2:$J$163,2,FALSE),0)</f>
        <v>0</v>
      </c>
      <c r="AO495" s="1815">
        <f>IFERROR(VLOOKUP($A495,'2017'!$B$2:$J$163,3,FALSE),0)</f>
        <v>0</v>
      </c>
      <c r="AP495" s="1815">
        <f>IFERROR(VLOOKUP($A495,'2017'!$B$2:$J$163,4,FALSE),0)</f>
        <v>0</v>
      </c>
      <c r="AQ495" s="1815">
        <f>IFERROR(VLOOKUP($A495,'2017'!$B$2:$J$163,7,FALSE),0)</f>
        <v>0</v>
      </c>
      <c r="AR495" s="1740">
        <f>IFERROR(VLOOKUP($A495,'2017'!$B$2:$J$163,9,FALSE),0)</f>
        <v>0</v>
      </c>
      <c r="AS495" s="1700">
        <f>IFERROR(VLOOKUP($A495,'2016'!$B$2:$K$165,3,FALSE),0)</f>
        <v>0</v>
      </c>
      <c r="AT495" s="1796">
        <f>IFERROR(VLOOKUP($A495,'2016'!$B$2:$K$165,4,FALSE),0)</f>
        <v>0</v>
      </c>
      <c r="AU495" s="1796">
        <f>IFERROR(VLOOKUP($A495,'2016'!$B$2:$K$165,5,FALSE),0)</f>
        <v>0</v>
      </c>
      <c r="AV495" s="1796">
        <f>IFERROR(VLOOKUP($A495,'2016'!$B$2:$K$165,8,FALSE),0)</f>
        <v>0</v>
      </c>
      <c r="AW495" s="1740">
        <f>IFERROR(VLOOKUP($A495,'2016'!$B$2:$K$165,10,FALSE),0)</f>
        <v>0</v>
      </c>
      <c r="AX495" s="1700">
        <f>IFERROR(VLOOKUP($A495,'2015'!$B$2:$K$165,3,FALSE),0)</f>
        <v>0</v>
      </c>
      <c r="AY495" s="1695">
        <f>IFERROR(VLOOKUP($A495,'2015'!$B$2:$K$165,4,FALSE),0)</f>
        <v>0</v>
      </c>
      <c r="AZ495" s="1695">
        <f>IFERROR(VLOOKUP($A495,'2015'!$B$2:$K$165,5,FALSE),0)</f>
        <v>0</v>
      </c>
      <c r="BA495" s="1695">
        <f>IFERROR(VLOOKUP($A495,'2015'!$B$2:$K$165,8,FALSE),0)</f>
        <v>0</v>
      </c>
      <c r="BB495" s="1740">
        <f>IFERROR(VLOOKUP($A495,'2015'!$B$2:$K$165,10,FALSE),0)</f>
        <v>0</v>
      </c>
      <c r="BC495" s="1700">
        <f>IFERROR(VLOOKUP($A495,'2014'!$B$2:$K$157,3,FALSE),0)</f>
        <v>0</v>
      </c>
      <c r="BD495" s="1691">
        <f>IFERROR(VLOOKUP($A495,'2014'!$B$2:$K$157,4,FALSE),0)</f>
        <v>0</v>
      </c>
      <c r="BE495" s="1691">
        <f>IFERROR(VLOOKUP($A495,'2014'!$B$2:$K$157,5,FALSE),0)</f>
        <v>0</v>
      </c>
      <c r="BF495" s="1691">
        <f>IFERROR(VLOOKUP($A495,'2014'!$B$2:$K$157,8,FALSE),0)</f>
        <v>0</v>
      </c>
      <c r="BG495" s="1740">
        <f>IFERROR(VLOOKUP($A495,'2014'!$B$2:$K$157,10,FALSE),0)</f>
        <v>0</v>
      </c>
      <c r="BH495" s="1700">
        <f>IFERROR(VLOOKUP($A495,'2013'!$D$4:$I$249,2,FALSE),0)</f>
        <v>0</v>
      </c>
      <c r="BI495" s="1691">
        <f>IFERROR(VLOOKUP($A495,'2013'!$D$4:$I$249,3,FALSE),0)</f>
        <v>0</v>
      </c>
      <c r="BJ495" s="1691">
        <f>IFERROR(VLOOKUP($A495,'2013'!$D$4:$I$249,4,FALSE),0)</f>
        <v>0</v>
      </c>
      <c r="BK495" s="1691">
        <f>IFERROR(VLOOKUP($A495,'2013'!$D$4:$I$249,5,FALSE),0)</f>
        <v>0</v>
      </c>
      <c r="BL495" s="1740">
        <f>IFERROR(VLOOKUP($A495,'2013'!$D$4:$I$249,6,FALSE),0)</f>
        <v>0</v>
      </c>
      <c r="BM495" s="1737">
        <f>IFERROR(VLOOKUP($A495,'2012'!$D$3:$O$172,2,FALSE),0)</f>
        <v>0</v>
      </c>
      <c r="BN495" s="1691">
        <f>IFERROR(VLOOKUP($A495,'2012'!$D$3:$O$172,3,FALSE),0)</f>
        <v>0</v>
      </c>
      <c r="BO495" s="1743">
        <f>IFERROR(VLOOKUP($A495,'2012'!$D$3:$O$172,4,FALSE),0)</f>
        <v>0</v>
      </c>
      <c r="BP495" s="1700">
        <f>IFERROR(VLOOKUP($A495,'2012'!$D$3:$O$172,5,FALSE),0)</f>
        <v>0</v>
      </c>
      <c r="BQ495" s="1691">
        <f>IFERROR(VLOOKUP($A495,'2012'!$D$3:$O$172,6,FALSE),0)</f>
        <v>0</v>
      </c>
      <c r="BR495" s="1691">
        <f>IFERROR(VLOOKUP($A495,'2012'!$D$3:$O$172,7,FALSE),0)</f>
        <v>0</v>
      </c>
      <c r="BS495" s="1691">
        <f>IFERROR(VLOOKUP($A495,'2012'!$D$3:$O$172,8,FALSE),0)</f>
        <v>0</v>
      </c>
      <c r="BT495" s="1740">
        <f>IFERROR(VLOOKUP($A495,'2012'!$D$3:$O$172,9,FALSE),0)</f>
        <v>0</v>
      </c>
      <c r="BX495" s="1700">
        <f>IFERROR(VLOOKUP($A495,'2011'!$D$4:$I$251,2,FALSE),0)</f>
        <v>0</v>
      </c>
      <c r="BY495" s="1691">
        <f>IFERROR(VLOOKUP($A495,'2011'!$D$4:$I$251,3,FALSE),0)</f>
        <v>0</v>
      </c>
      <c r="BZ495" s="1691">
        <f>IFERROR(VLOOKUP($A495,'2011'!$D$4:$I$251,4,FALSE),0)</f>
        <v>0</v>
      </c>
      <c r="CA495" s="1691">
        <f>IFERROR(VLOOKUP($A495,'2011'!$D$4:$I$251,5,FALSE),0)</f>
        <v>0</v>
      </c>
      <c r="CB495" s="1740">
        <f>IFERROR(VLOOKUP($A495,'2011'!$D$4:$I$251,6,FALSE),0)</f>
        <v>0</v>
      </c>
      <c r="CC495" s="1700">
        <f>IFERROR(VLOOKUP($A495,'2010'!$C$3:$H$234,2,FALSE),0)</f>
        <v>0</v>
      </c>
      <c r="CD495" s="1691">
        <f>IFERROR(VLOOKUP($A495,'2010'!$C$3:$H$234,3,FALSE),0)</f>
        <v>0</v>
      </c>
      <c r="CE495" s="1691">
        <f>IFERROR(VLOOKUP($A495,'2010'!$C$3:$H$234,4,FALSE),0)</f>
        <v>0</v>
      </c>
      <c r="CF495" s="1691">
        <f>IFERROR(VLOOKUP($A495,'2010'!$C$3:$H$234,5,FALSE),0)</f>
        <v>0</v>
      </c>
      <c r="CG495" s="1740">
        <f>IFERROR(VLOOKUP($A495,'2010'!$C$3:$H$234,6,FALSE),0)</f>
        <v>0</v>
      </c>
      <c r="CH495" s="1700">
        <f>IFERROR(VLOOKUP($A495,'2009'!$C$3:$H$242,2,FALSE),0)</f>
        <v>0</v>
      </c>
      <c r="CI495" s="1691">
        <f>IFERROR(VLOOKUP($A495,'2009'!$C$3:$H$242,3,FALSE),0)</f>
        <v>0</v>
      </c>
      <c r="CJ495" s="1691">
        <f>IFERROR(VLOOKUP($A495,'2009'!$C$3:$H$242,4,FALSE),0)</f>
        <v>0</v>
      </c>
      <c r="CK495" s="1691">
        <f>IFERROR(VLOOKUP($A495,'2009'!$C$3:$H$242,5,FALSE),0)</f>
        <v>0</v>
      </c>
      <c r="CL495" s="1740">
        <f>IFERROR(VLOOKUP($A495,'2009'!$C$3:$H$242,6,FALSE),0)</f>
        <v>0</v>
      </c>
      <c r="CM495" s="1700">
        <f>IFERROR(VLOOKUP($A495,'2008'!$C$3:$H$229,2,FALSE),0)</f>
        <v>0</v>
      </c>
      <c r="CN495" s="1691">
        <f>IFERROR(VLOOKUP($A495,'2008'!$C$3:$H$229,3,FALSE),0)</f>
        <v>0</v>
      </c>
      <c r="CO495" s="1691">
        <f>IFERROR(VLOOKUP($A495,'2008'!$C$3:$H$229,4,FALSE),0)</f>
        <v>0</v>
      </c>
      <c r="CP495" s="1691">
        <f>IFERROR(VLOOKUP($A495,'2008'!$C$3:$H$229,5,FALSE),0)</f>
        <v>0</v>
      </c>
      <c r="CQ495" s="1740">
        <f>IFERROR(VLOOKUP($A495,'2008'!$C$3:$H$229,6,FALSE),0)</f>
        <v>0</v>
      </c>
      <c r="CR495" s="1700">
        <f>IFERROR(VLOOKUP($A495,'2007'!$C$3:$M$238,7,FALSE),0)</f>
        <v>0</v>
      </c>
      <c r="CS495" s="1691">
        <f>IFERROR(VLOOKUP($A495,'2007'!$C$3:$M$238,8,FALSE),0)</f>
        <v>0</v>
      </c>
      <c r="CT495" s="1691">
        <f>IFERROR(VLOOKUP($A495,'2007'!$C$3:$M$238,9,FALSE),0)</f>
        <v>0</v>
      </c>
      <c r="CU495" s="1691">
        <f>IFERROR(VLOOKUP($A495,'2007'!$C$3:$M$238,10,FALSE),0)</f>
        <v>0</v>
      </c>
      <c r="CV495" s="1740">
        <f>IFERROR(VLOOKUP($A495,'2007'!$C$3:$M$238,11,FALSE),0)</f>
        <v>0</v>
      </c>
      <c r="CW495" s="1700">
        <f>IFERROR(VLOOKUP($A495,'2006'!$A$2:$F$200,2,FALSE),0)</f>
        <v>0</v>
      </c>
      <c r="CX495" s="1691">
        <f>IFERROR(VLOOKUP($A495,'2006'!$A$2:$F$200,4,FALSE),0)</f>
        <v>0</v>
      </c>
      <c r="CY495" s="1691">
        <f>IFERROR(VLOOKUP($A495,'2006'!$A$2:$F$200,5,FALSE),0)</f>
        <v>0</v>
      </c>
      <c r="CZ495" s="1740">
        <f>IFERROR(VLOOKUP($A495,'2006'!$A$2:$F$200,6,FALSE),0)</f>
        <v>0</v>
      </c>
      <c r="DA495" s="1700">
        <f>IFERROR(VLOOKUP($A495,'2005'!$C$3:$M$205,8,FALSE),0)</f>
        <v>55</v>
      </c>
      <c r="DB495" s="1691">
        <f>IFERROR(VLOOKUP($A495,'2005'!$C$3:$M$205,9,FALSE),0)</f>
        <v>28</v>
      </c>
      <c r="DC495" s="1691">
        <f>IFERROR(VLOOKUP($A495,'2005'!$C$3:$M$205,10,FALSE),0)</f>
        <v>1</v>
      </c>
      <c r="DD495" s="1740">
        <f>IFERROR(VLOOKUP($A495,'2005'!$C$3:$M$205,11,FALSE),0)</f>
        <v>0.50909090909090904</v>
      </c>
      <c r="DE495" s="1700">
        <f>IFERROR(VLOOKUP($A495,'2004'!$C$3:$M$213,8,FALSE),0)</f>
        <v>0</v>
      </c>
      <c r="DF495" s="1691">
        <f>IFERROR(VLOOKUP($A495,'2004'!$C$3:$M$213,9,FALSE),0)</f>
        <v>0</v>
      </c>
      <c r="DG495" s="1691">
        <f>IFERROR(VLOOKUP($A495,'2004'!$C$3:$M$213,10,FALSE),0)</f>
        <v>0</v>
      </c>
      <c r="DH495" s="1740">
        <f>IFERROR(VLOOKUP($A495,'2004'!$C$3:$M$213,11,FALSE),0)</f>
        <v>0</v>
      </c>
      <c r="DI495" s="1700">
        <f>IFERROR(VLOOKUP($A495,'2003'!$C$3:$Q$214,12,FALSE),0)</f>
        <v>0</v>
      </c>
      <c r="DJ495" s="1691">
        <f>IFERROR(VLOOKUP($A495,'2003'!$C$3:$Q$214,13,FALSE),0)</f>
        <v>0</v>
      </c>
      <c r="DK495" s="1691">
        <f>IFERROR(VLOOKUP($A495,'2003'!$C$3:$Q$214,14,FALSE),0)</f>
        <v>0</v>
      </c>
      <c r="DL495" s="1740">
        <f>IFERROR(VLOOKUP($A495,'2003'!$C$3:$Q$214,15,FALSE),0)</f>
        <v>0</v>
      </c>
      <c r="DM495" s="1700">
        <f>IFERROR(VLOOKUP($A495,'2002'!$D$3:$R$214,12,FALSE),0)</f>
        <v>0</v>
      </c>
      <c r="DN495" s="1691">
        <f>IFERROR(VLOOKUP($A495,'2002'!$D$3:$R$214,13,FALSE),0)</f>
        <v>0</v>
      </c>
      <c r="DO495" s="1691">
        <f>IFERROR(VLOOKUP($A495,'2002'!$D$3:$R$214,14,FALSE),0)</f>
        <v>0</v>
      </c>
      <c r="DP495" s="1788">
        <f>IFERROR(VLOOKUP($A495,'2002'!$D$3:$R$214,15,FALSE),0)</f>
        <v>0</v>
      </c>
      <c r="DQ495" s="1700">
        <f>IFERROR(VLOOKUP($A495,'Pre 2002'!$C$3:$CK$382,84,FALSE),0)</f>
        <v>0</v>
      </c>
      <c r="DR495" s="1695">
        <f>IFERROR(VLOOKUP($A495,'Pre 2002'!$C$3:$CK$382,85,FALSE),0)</f>
        <v>0</v>
      </c>
      <c r="DS495" s="1695">
        <f>IFERROR(VLOOKUP($A495,'Pre 2002'!$C$3:$CK$382,86,FALSE),0)</f>
        <v>0</v>
      </c>
      <c r="DT495" s="1790">
        <f>IFERROR(VLOOKUP($A495,'Pre 2002'!$C$3:$CK$382,87,FALSE),0)</f>
        <v>0</v>
      </c>
      <c r="DU495" s="1741">
        <f>IFERROR(VLOOKUP(A495,'Pre 2002'!$C$3:$CG$382,83,FALSE),0)</f>
        <v>0</v>
      </c>
    </row>
    <row r="496" spans="1:125">
      <c r="A496" s="1779" t="s">
        <v>2181</v>
      </c>
      <c r="B496" s="1562">
        <f t="shared" si="176"/>
        <v>57</v>
      </c>
      <c r="C496" s="1562">
        <f t="shared" si="177"/>
        <v>29</v>
      </c>
      <c r="D496" s="1562">
        <f t="shared" si="178"/>
        <v>1</v>
      </c>
      <c r="E496" s="1563">
        <f t="shared" si="179"/>
        <v>0.50877192982456143</v>
      </c>
      <c r="F496" s="1786">
        <f t="shared" si="180"/>
        <v>1</v>
      </c>
      <c r="G496" s="1595">
        <v>2015</v>
      </c>
      <c r="H496" s="1567">
        <f t="shared" si="196"/>
        <v>0</v>
      </c>
      <c r="I496" s="1734">
        <f t="shared" si="197"/>
        <v>0</v>
      </c>
      <c r="J496" s="1734">
        <f t="shared" si="198"/>
        <v>0</v>
      </c>
      <c r="K496" s="1734">
        <f t="shared" si="199"/>
        <v>0</v>
      </c>
      <c r="L496" s="1806">
        <f t="shared" si="200"/>
        <v>0</v>
      </c>
      <c r="O496" s="1700">
        <f>IFERROR(VLOOKUP($A496,'2022'!$B$2:$K$174,3,FALSE),0)</f>
        <v>0</v>
      </c>
      <c r="P496" s="1858">
        <f>IFERROR(VLOOKUP($A496,'2022'!$B$2:$K$174,4,FALSE),0)</f>
        <v>0</v>
      </c>
      <c r="Q496" s="1858">
        <f>IFERROR(VLOOKUP($A496,'2022'!$B$2:$K$174,5,FALSE),0)</f>
        <v>0</v>
      </c>
      <c r="R496" s="1858">
        <f>IFERROR(VLOOKUP($A496,'2022'!$B$2:$K$174,8,FALSE),0)</f>
        <v>0</v>
      </c>
      <c r="S496" s="1740">
        <f>IFERROR(VLOOKUP($A496,'2022'!$B$2:$K$174,10,FALSE),0)</f>
        <v>0</v>
      </c>
      <c r="T496" s="1700">
        <f>IFERROR(VLOOKUP($A496,'2021'!$B$2:$K$174,3,FALSE),0)</f>
        <v>0</v>
      </c>
      <c r="U496" s="1843">
        <f>IFERROR(VLOOKUP($A496,'2021'!$B$2:$K$174,4,FALSE),0)</f>
        <v>0</v>
      </c>
      <c r="V496" s="1843">
        <f>IFERROR(VLOOKUP($A496,'2021'!$B$2:$K$174,5,FALSE),0)</f>
        <v>0</v>
      </c>
      <c r="W496" s="1843">
        <f>IFERROR(VLOOKUP($A496,'2021'!$B$2:$K$174,8,FALSE),0)</f>
        <v>0</v>
      </c>
      <c r="X496" s="1740">
        <f>IFERROR(VLOOKUP($A496,'2021'!$B$2:$K$174,10,FALSE),0)</f>
        <v>0</v>
      </c>
      <c r="Y496" s="1700">
        <f>IFERROR(VLOOKUP($A496,'2020'!$B$2:$K$170,3,FALSE),0)</f>
        <v>0</v>
      </c>
      <c r="Z496" s="1829">
        <f>IFERROR(VLOOKUP($A496,'2020'!$B$2:$K$170,4,FALSE),0)</f>
        <v>0</v>
      </c>
      <c r="AA496" s="1829">
        <f>IFERROR(VLOOKUP($A496,'2020'!$B$2:$K$170,5,FALSE),0)</f>
        <v>0</v>
      </c>
      <c r="AB496" s="1829">
        <f>IFERROR(VLOOKUP($A496,'2020'!$B$2:$K$170,8,FALSE),0)</f>
        <v>0</v>
      </c>
      <c r="AC496" s="1740">
        <f>IFERROR(VLOOKUP($A496,'2020'!$B$2:$K$170,10,FALSE),0)</f>
        <v>0</v>
      </c>
      <c r="AD496" s="1700">
        <f>IFERROR(VLOOKUP($A496,'2019'!$B$2:$K$170,3,FALSE),0)</f>
        <v>0</v>
      </c>
      <c r="AE496" s="1823">
        <f>IFERROR(VLOOKUP($A496,'2019'!$B$2:$K$170,4,FALSE),0)</f>
        <v>0</v>
      </c>
      <c r="AF496" s="1823">
        <f>IFERROR(VLOOKUP($A496,'2019'!$B$2:$K$170,5,FALSE),0)</f>
        <v>0</v>
      </c>
      <c r="AG496" s="1823">
        <f>IFERROR(VLOOKUP($A496,'2019'!$B$2:$K$170,8,FALSE),0)</f>
        <v>0</v>
      </c>
      <c r="AH496" s="1740">
        <f>IFERROR(VLOOKUP($A496,'2019'!$B$2:$K$170,10,FALSE),0)</f>
        <v>0</v>
      </c>
      <c r="AI496" s="1700">
        <f>IFERROR(VLOOKUP($A496,'2018'!$B$2:$K$170,3,FALSE),0)</f>
        <v>0</v>
      </c>
      <c r="AJ496" s="1821">
        <f>IFERROR(VLOOKUP($A496,'2018'!$B$2:$K$170,4,FALSE),0)</f>
        <v>0</v>
      </c>
      <c r="AK496" s="1821">
        <f>IFERROR(VLOOKUP($A496,'2018'!$B$2:$K$170,5,FALSE),0)</f>
        <v>0</v>
      </c>
      <c r="AL496" s="1821">
        <f>IFERROR(VLOOKUP($A496,'2018'!$B$2:$K$170,8,FALSE),0)</f>
        <v>0</v>
      </c>
      <c r="AM496" s="1740">
        <f>IFERROR(VLOOKUP($A496,'2018'!$B$2:$K$170,10,FALSE),0)</f>
        <v>0</v>
      </c>
      <c r="AN496" s="1700">
        <f>IFERROR(VLOOKUP($A496,'2017'!$B$2:$J$163,2,FALSE),0)</f>
        <v>0</v>
      </c>
      <c r="AO496" s="1815">
        <f>IFERROR(VLOOKUP($A496,'2017'!$B$2:$J$163,3,FALSE),0)</f>
        <v>0</v>
      </c>
      <c r="AP496" s="1815">
        <f>IFERROR(VLOOKUP($A496,'2017'!$B$2:$J$163,4,FALSE),0)</f>
        <v>0</v>
      </c>
      <c r="AQ496" s="1815">
        <f>IFERROR(VLOOKUP($A496,'2017'!$B$2:$J$163,7,FALSE),0)</f>
        <v>0</v>
      </c>
      <c r="AR496" s="1740">
        <f>IFERROR(VLOOKUP($A496,'2017'!$B$2:$J$163,9,FALSE),0)</f>
        <v>0</v>
      </c>
      <c r="AS496" s="1700">
        <f>IFERROR(VLOOKUP($A496,'2016'!$B$2:$K$165,3,FALSE),0)</f>
        <v>0</v>
      </c>
      <c r="AT496" s="1796">
        <f>IFERROR(VLOOKUP($A496,'2016'!$B$2:$K$165,4,FALSE),0)</f>
        <v>0</v>
      </c>
      <c r="AU496" s="1796">
        <f>IFERROR(VLOOKUP($A496,'2016'!$B$2:$K$165,5,FALSE),0)</f>
        <v>0</v>
      </c>
      <c r="AV496" s="1796">
        <f>IFERROR(VLOOKUP($A496,'2016'!$B$2:$K$165,8,FALSE),0)</f>
        <v>0</v>
      </c>
      <c r="AW496" s="1740">
        <f>IFERROR(VLOOKUP($A496,'2016'!$B$2:$K$165,10,FALSE),0)</f>
        <v>0</v>
      </c>
      <c r="AX496" s="1700">
        <f>IFERROR(VLOOKUP($A496,'2015'!$B$2:$K$165,3,FALSE),0)</f>
        <v>57</v>
      </c>
      <c r="AY496" s="1695">
        <f>IFERROR(VLOOKUP($A496,'2015'!$B$2:$K$165,4,FALSE),0)</f>
        <v>20</v>
      </c>
      <c r="AZ496" s="1695">
        <f>IFERROR(VLOOKUP($A496,'2015'!$B$2:$K$165,5,FALSE),0)</f>
        <v>29</v>
      </c>
      <c r="BA496" s="1695">
        <f>IFERROR(VLOOKUP($A496,'2015'!$B$2:$K$165,8,FALSE),0)</f>
        <v>1</v>
      </c>
      <c r="BB496" s="1740">
        <f>IFERROR(VLOOKUP($A496,'2015'!$B$2:$K$165,10,FALSE),0)</f>
        <v>0.50877192982456143</v>
      </c>
      <c r="BC496" s="1700">
        <f>IFERROR(VLOOKUP($A496,'2014'!$B$2:$K$157,3,FALSE),0)</f>
        <v>0</v>
      </c>
      <c r="BD496" s="1691">
        <f>IFERROR(VLOOKUP($A496,'2014'!$B$2:$K$157,4,FALSE),0)</f>
        <v>0</v>
      </c>
      <c r="BE496" s="1691">
        <f>IFERROR(VLOOKUP($A496,'2014'!$B$2:$K$157,5,FALSE),0)</f>
        <v>0</v>
      </c>
      <c r="BF496" s="1691">
        <f>IFERROR(VLOOKUP($A496,'2014'!$B$2:$K$157,8,FALSE),0)</f>
        <v>0</v>
      </c>
      <c r="BG496" s="1740">
        <f>IFERROR(VLOOKUP($A496,'2014'!$B$2:$K$157,10,FALSE),0)</f>
        <v>0</v>
      </c>
      <c r="BH496" s="1700">
        <f>IFERROR(VLOOKUP($A496,'2013'!$D$4:$I$249,2,FALSE),0)</f>
        <v>0</v>
      </c>
      <c r="BI496" s="1691">
        <f>IFERROR(VLOOKUP($A496,'2013'!$D$4:$I$249,3,FALSE),0)</f>
        <v>0</v>
      </c>
      <c r="BJ496" s="1691">
        <f>IFERROR(VLOOKUP($A496,'2013'!$D$4:$I$249,4,FALSE),0)</f>
        <v>0</v>
      </c>
      <c r="BK496" s="1691">
        <f>IFERROR(VLOOKUP($A496,'2013'!$D$4:$I$249,5,FALSE),0)</f>
        <v>0</v>
      </c>
      <c r="BL496" s="1740">
        <f>IFERROR(VLOOKUP($A496,'2013'!$D$4:$I$249,6,FALSE),0)</f>
        <v>0</v>
      </c>
      <c r="BM496" s="1737">
        <f>IFERROR(VLOOKUP($A496,'2012'!$D$3:$O$172,2,FALSE),0)</f>
        <v>0</v>
      </c>
      <c r="BN496" s="1691">
        <f>IFERROR(VLOOKUP($A496,'2012'!$D$3:$O$172,3,FALSE),0)</f>
        <v>0</v>
      </c>
      <c r="BO496" s="1743">
        <f>IFERROR(VLOOKUP($A496,'2012'!$D$3:$O$172,4,FALSE),0)</f>
        <v>0</v>
      </c>
      <c r="BP496" s="1700">
        <f>IFERROR(VLOOKUP($A496,'2012'!$D$3:$O$172,5,FALSE),0)</f>
        <v>0</v>
      </c>
      <c r="BQ496" s="1691">
        <f>IFERROR(VLOOKUP($A496,'2012'!$D$3:$O$172,6,FALSE),0)</f>
        <v>0</v>
      </c>
      <c r="BR496" s="1691">
        <f>IFERROR(VLOOKUP($A496,'2012'!$D$3:$O$172,7,FALSE),0)</f>
        <v>0</v>
      </c>
      <c r="BS496" s="1691">
        <f>IFERROR(VLOOKUP($A496,'2012'!$D$3:$O$172,8,FALSE),0)</f>
        <v>0</v>
      </c>
      <c r="BT496" s="1740">
        <f>IFERROR(VLOOKUP($A496,'2012'!$D$3:$O$172,9,FALSE),0)</f>
        <v>0</v>
      </c>
      <c r="BX496" s="1700">
        <f>IFERROR(VLOOKUP($A496,'2011'!$D$4:$I$251,2,FALSE),0)</f>
        <v>0</v>
      </c>
      <c r="BY496" s="1691">
        <f>IFERROR(VLOOKUP($A496,'2011'!$D$4:$I$251,3,FALSE),0)</f>
        <v>0</v>
      </c>
      <c r="BZ496" s="1691">
        <f>IFERROR(VLOOKUP($A496,'2011'!$D$4:$I$251,4,FALSE),0)</f>
        <v>0</v>
      </c>
      <c r="CA496" s="1691">
        <f>IFERROR(VLOOKUP($A496,'2011'!$D$4:$I$251,5,FALSE),0)</f>
        <v>0</v>
      </c>
      <c r="CB496" s="1740">
        <f>IFERROR(VLOOKUP($A496,'2011'!$D$4:$I$251,6,FALSE),0)</f>
        <v>0</v>
      </c>
      <c r="CC496" s="1700">
        <f>IFERROR(VLOOKUP($A496,'2010'!$C$3:$H$234,2,FALSE),0)</f>
        <v>0</v>
      </c>
      <c r="CD496" s="1691">
        <f>IFERROR(VLOOKUP($A496,'2010'!$C$3:$H$234,3,FALSE),0)</f>
        <v>0</v>
      </c>
      <c r="CE496" s="1691">
        <f>IFERROR(VLOOKUP($A496,'2010'!$C$3:$H$234,4,FALSE),0)</f>
        <v>0</v>
      </c>
      <c r="CF496" s="1691">
        <f>IFERROR(VLOOKUP($A496,'2010'!$C$3:$H$234,5,FALSE),0)</f>
        <v>0</v>
      </c>
      <c r="CG496" s="1740">
        <f>IFERROR(VLOOKUP($A496,'2010'!$C$3:$H$234,6,FALSE),0)</f>
        <v>0</v>
      </c>
      <c r="CH496" s="1700">
        <f>IFERROR(VLOOKUP($A496,'2009'!$C$3:$H$242,2,FALSE),0)</f>
        <v>0</v>
      </c>
      <c r="CI496" s="1691">
        <f>IFERROR(VLOOKUP($A496,'2009'!$C$3:$H$242,3,FALSE),0)</f>
        <v>0</v>
      </c>
      <c r="CJ496" s="1691">
        <f>IFERROR(VLOOKUP($A496,'2009'!$C$3:$H$242,4,FALSE),0)</f>
        <v>0</v>
      </c>
      <c r="CK496" s="1691">
        <f>IFERROR(VLOOKUP($A496,'2009'!$C$3:$H$242,5,FALSE),0)</f>
        <v>0</v>
      </c>
      <c r="CL496" s="1740">
        <f>IFERROR(VLOOKUP($A496,'2009'!$C$3:$H$242,6,FALSE),0)</f>
        <v>0</v>
      </c>
      <c r="CM496" s="1700">
        <f>IFERROR(VLOOKUP($A496,'2008'!$C$3:$H$229,2,FALSE),0)</f>
        <v>0</v>
      </c>
      <c r="CN496" s="1691">
        <f>IFERROR(VLOOKUP($A496,'2008'!$C$3:$H$229,3,FALSE),0)</f>
        <v>0</v>
      </c>
      <c r="CO496" s="1691">
        <f>IFERROR(VLOOKUP($A496,'2008'!$C$3:$H$229,4,FALSE),0)</f>
        <v>0</v>
      </c>
      <c r="CP496" s="1691">
        <f>IFERROR(VLOOKUP($A496,'2008'!$C$3:$H$229,5,FALSE),0)</f>
        <v>0</v>
      </c>
      <c r="CQ496" s="1740">
        <f>IFERROR(VLOOKUP($A496,'2008'!$C$3:$H$229,6,FALSE),0)</f>
        <v>0</v>
      </c>
      <c r="CR496" s="1700">
        <f>IFERROR(VLOOKUP($A496,'2007'!$C$3:$M$238,7,FALSE),0)</f>
        <v>0</v>
      </c>
      <c r="CS496" s="1691">
        <f>IFERROR(VLOOKUP($A496,'2007'!$C$3:$M$238,8,FALSE),0)</f>
        <v>0</v>
      </c>
      <c r="CT496" s="1691">
        <f>IFERROR(VLOOKUP($A496,'2007'!$C$3:$M$238,9,FALSE),0)</f>
        <v>0</v>
      </c>
      <c r="CU496" s="1691">
        <f>IFERROR(VLOOKUP($A496,'2007'!$C$3:$M$238,10,FALSE),0)</f>
        <v>0</v>
      </c>
      <c r="CV496" s="1740">
        <f>IFERROR(VLOOKUP($A496,'2007'!$C$3:$M$238,11,FALSE),0)</f>
        <v>0</v>
      </c>
      <c r="CW496" s="1700">
        <f>IFERROR(VLOOKUP($A496,'2006'!$A$2:$F$200,2,FALSE),0)</f>
        <v>0</v>
      </c>
      <c r="CX496" s="1691">
        <f>IFERROR(VLOOKUP($A496,'2006'!$A$2:$F$200,4,FALSE),0)</f>
        <v>0</v>
      </c>
      <c r="CY496" s="1691">
        <f>IFERROR(VLOOKUP($A496,'2006'!$A$2:$F$200,5,FALSE),0)</f>
        <v>0</v>
      </c>
      <c r="CZ496" s="1740">
        <f>IFERROR(VLOOKUP($A496,'2006'!$A$2:$F$200,6,FALSE),0)</f>
        <v>0</v>
      </c>
      <c r="DA496" s="1700">
        <f>IFERROR(VLOOKUP($A496,'2005'!$C$3:$M$205,8,FALSE),0)</f>
        <v>0</v>
      </c>
      <c r="DB496" s="1691">
        <f>IFERROR(VLOOKUP($A496,'2005'!$C$3:$M$205,9,FALSE),0)</f>
        <v>0</v>
      </c>
      <c r="DC496" s="1691">
        <f>IFERROR(VLOOKUP($A496,'2005'!$C$3:$M$205,10,FALSE),0)</f>
        <v>0</v>
      </c>
      <c r="DD496" s="1740">
        <f>IFERROR(VLOOKUP($A496,'2005'!$C$3:$M$205,11,FALSE),0)</f>
        <v>0</v>
      </c>
      <c r="DE496" s="1700">
        <f>IFERROR(VLOOKUP($A496,'2004'!$C$3:$M$213,8,FALSE),0)</f>
        <v>0</v>
      </c>
      <c r="DF496" s="1691">
        <f>IFERROR(VLOOKUP($A496,'2004'!$C$3:$M$213,9,FALSE),0)</f>
        <v>0</v>
      </c>
      <c r="DG496" s="1691">
        <f>IFERROR(VLOOKUP($A496,'2004'!$C$3:$M$213,10,FALSE),0)</f>
        <v>0</v>
      </c>
      <c r="DH496" s="1740">
        <f>IFERROR(VLOOKUP($A496,'2004'!$C$3:$M$213,11,FALSE),0)</f>
        <v>0</v>
      </c>
      <c r="DI496" s="1700">
        <f>IFERROR(VLOOKUP($A496,'2003'!$C$3:$Q$214,12,FALSE),0)</f>
        <v>0</v>
      </c>
      <c r="DJ496" s="1691">
        <f>IFERROR(VLOOKUP($A496,'2003'!$C$3:$Q$214,13,FALSE),0)</f>
        <v>0</v>
      </c>
      <c r="DK496" s="1691">
        <f>IFERROR(VLOOKUP($A496,'2003'!$C$3:$Q$214,14,FALSE),0)</f>
        <v>0</v>
      </c>
      <c r="DL496" s="1740">
        <f>IFERROR(VLOOKUP($A496,'2003'!$C$3:$Q$214,15,FALSE),0)</f>
        <v>0</v>
      </c>
      <c r="DM496" s="1700">
        <f>IFERROR(VLOOKUP($A496,'2002'!$D$3:$R$214,12,FALSE),0)</f>
        <v>0</v>
      </c>
      <c r="DN496" s="1691">
        <f>IFERROR(VLOOKUP($A496,'2002'!$D$3:$R$214,13,FALSE),0)</f>
        <v>0</v>
      </c>
      <c r="DO496" s="1691">
        <f>IFERROR(VLOOKUP($A496,'2002'!$D$3:$R$214,14,FALSE),0)</f>
        <v>0</v>
      </c>
      <c r="DP496" s="1788">
        <f>IFERROR(VLOOKUP($A496,'2002'!$D$3:$R$214,15,FALSE),0)</f>
        <v>0</v>
      </c>
      <c r="DQ496" s="1700">
        <f>IFERROR(VLOOKUP($A496,'Pre 2002'!$C$3:$CK$382,84,FALSE),0)</f>
        <v>0</v>
      </c>
      <c r="DR496" s="1695">
        <f>IFERROR(VLOOKUP($A496,'Pre 2002'!$C$3:$CK$382,85,FALSE),0)</f>
        <v>0</v>
      </c>
      <c r="DS496" s="1695">
        <f>IFERROR(VLOOKUP($A496,'Pre 2002'!$C$3:$CK$382,86,FALSE),0)</f>
        <v>0</v>
      </c>
      <c r="DT496" s="1790">
        <f>IFERROR(VLOOKUP($A496,'Pre 2002'!$C$3:$CK$382,87,FALSE),0)</f>
        <v>0</v>
      </c>
      <c r="DU496" s="1741">
        <f>IFERROR(VLOOKUP(A496,'Pre 2002'!$C$3:$CG$382,83,FALSE),0)</f>
        <v>0</v>
      </c>
    </row>
    <row r="497" spans="1:125">
      <c r="A497" s="1779" t="s">
        <v>2211</v>
      </c>
      <c r="B497" s="1562">
        <f t="shared" si="176"/>
        <v>61</v>
      </c>
      <c r="C497" s="1562">
        <f t="shared" si="177"/>
        <v>31</v>
      </c>
      <c r="D497" s="1562">
        <f t="shared" si="178"/>
        <v>1</v>
      </c>
      <c r="E497" s="1563">
        <f t="shared" si="179"/>
        <v>0.50819672131147542</v>
      </c>
      <c r="F497" s="1786">
        <f t="shared" si="180"/>
        <v>1</v>
      </c>
      <c r="G497" s="1595">
        <v>2016</v>
      </c>
      <c r="H497" s="1567">
        <f t="shared" si="196"/>
        <v>0</v>
      </c>
      <c r="I497" s="1734">
        <f t="shared" si="197"/>
        <v>0</v>
      </c>
      <c r="J497" s="1734">
        <f t="shared" si="198"/>
        <v>0</v>
      </c>
      <c r="K497" s="1734">
        <f t="shared" si="199"/>
        <v>0</v>
      </c>
      <c r="L497" s="1806">
        <f t="shared" si="200"/>
        <v>0</v>
      </c>
      <c r="M497" s="1751"/>
      <c r="N497" s="1751"/>
      <c r="O497" s="1700">
        <f>IFERROR(VLOOKUP($A497,'2022'!$B$2:$K$174,3,FALSE),0)</f>
        <v>0</v>
      </c>
      <c r="P497" s="1858">
        <f>IFERROR(VLOOKUP($A497,'2022'!$B$2:$K$174,4,FALSE),0)</f>
        <v>0</v>
      </c>
      <c r="Q497" s="1858">
        <f>IFERROR(VLOOKUP($A497,'2022'!$B$2:$K$174,5,FALSE),0)</f>
        <v>0</v>
      </c>
      <c r="R497" s="1858">
        <f>IFERROR(VLOOKUP($A497,'2022'!$B$2:$K$174,8,FALSE),0)</f>
        <v>0</v>
      </c>
      <c r="S497" s="1740">
        <f>IFERROR(VLOOKUP($A497,'2022'!$B$2:$K$174,10,FALSE),0)</f>
        <v>0</v>
      </c>
      <c r="T497" s="1700">
        <f>IFERROR(VLOOKUP($A497,'2021'!$B$2:$K$174,3,FALSE),0)</f>
        <v>0</v>
      </c>
      <c r="U497" s="1843">
        <f>IFERROR(VLOOKUP($A497,'2021'!$B$2:$K$174,4,FALSE),0)</f>
        <v>0</v>
      </c>
      <c r="V497" s="1843">
        <f>IFERROR(VLOOKUP($A497,'2021'!$B$2:$K$174,5,FALSE),0)</f>
        <v>0</v>
      </c>
      <c r="W497" s="1843">
        <f>IFERROR(VLOOKUP($A497,'2021'!$B$2:$K$174,8,FALSE),0)</f>
        <v>0</v>
      </c>
      <c r="X497" s="1740">
        <f>IFERROR(VLOOKUP($A497,'2021'!$B$2:$K$174,10,FALSE),0)</f>
        <v>0</v>
      </c>
      <c r="Y497" s="1700">
        <f>IFERROR(VLOOKUP($A497,'2020'!$B$2:$K$170,3,FALSE),0)</f>
        <v>0</v>
      </c>
      <c r="Z497" s="1829">
        <f>IFERROR(VLOOKUP($A497,'2020'!$B$2:$K$170,4,FALSE),0)</f>
        <v>0</v>
      </c>
      <c r="AA497" s="1829">
        <f>IFERROR(VLOOKUP($A497,'2020'!$B$2:$K$170,5,FALSE),0)</f>
        <v>0</v>
      </c>
      <c r="AB497" s="1829">
        <f>IFERROR(VLOOKUP($A497,'2020'!$B$2:$K$170,8,FALSE),0)</f>
        <v>0</v>
      </c>
      <c r="AC497" s="1740">
        <f>IFERROR(VLOOKUP($A497,'2020'!$B$2:$K$170,10,FALSE),0)</f>
        <v>0</v>
      </c>
      <c r="AD497" s="1700">
        <f>IFERROR(VLOOKUP($A497,'2019'!$B$2:$K$170,3,FALSE),0)</f>
        <v>0</v>
      </c>
      <c r="AE497" s="1823">
        <f>IFERROR(VLOOKUP($A497,'2019'!$B$2:$K$170,4,FALSE),0)</f>
        <v>0</v>
      </c>
      <c r="AF497" s="1823">
        <f>IFERROR(VLOOKUP($A497,'2019'!$B$2:$K$170,5,FALSE),0)</f>
        <v>0</v>
      </c>
      <c r="AG497" s="1823">
        <f>IFERROR(VLOOKUP($A497,'2019'!$B$2:$K$170,8,FALSE),0)</f>
        <v>0</v>
      </c>
      <c r="AH497" s="1740">
        <f>IFERROR(VLOOKUP($A497,'2019'!$B$2:$K$170,10,FALSE),0)</f>
        <v>0</v>
      </c>
      <c r="AI497" s="1700">
        <f>IFERROR(VLOOKUP($A497,'2018'!$B$2:$K$170,3,FALSE),0)</f>
        <v>0</v>
      </c>
      <c r="AJ497" s="1821">
        <f>IFERROR(VLOOKUP($A497,'2018'!$B$2:$K$170,4,FALSE),0)</f>
        <v>0</v>
      </c>
      <c r="AK497" s="1821">
        <f>IFERROR(VLOOKUP($A497,'2018'!$B$2:$K$170,5,FALSE),0)</f>
        <v>0</v>
      </c>
      <c r="AL497" s="1821">
        <f>IFERROR(VLOOKUP($A497,'2018'!$B$2:$K$170,8,FALSE),0)</f>
        <v>0</v>
      </c>
      <c r="AM497" s="1740">
        <f>IFERROR(VLOOKUP($A497,'2018'!$B$2:$K$170,10,FALSE),0)</f>
        <v>0</v>
      </c>
      <c r="AN497" s="1700">
        <f>IFERROR(VLOOKUP($A497,'2017'!$B$2:$J$163,2,FALSE),0)</f>
        <v>0</v>
      </c>
      <c r="AO497" s="1815">
        <f>IFERROR(VLOOKUP($A497,'2017'!$B$2:$J$163,3,FALSE),0)</f>
        <v>0</v>
      </c>
      <c r="AP497" s="1815">
        <f>IFERROR(VLOOKUP($A497,'2017'!$B$2:$J$163,4,FALSE),0)</f>
        <v>0</v>
      </c>
      <c r="AQ497" s="1815">
        <f>IFERROR(VLOOKUP($A497,'2017'!$B$2:$J$163,7,FALSE),0)</f>
        <v>0</v>
      </c>
      <c r="AR497" s="1740">
        <f>IFERROR(VLOOKUP($A497,'2017'!$B$2:$J$163,9,FALSE),0)</f>
        <v>0</v>
      </c>
      <c r="AS497" s="1700">
        <f>IFERROR(VLOOKUP($A497,'2016'!$B$2:$K$165,3,FALSE),0)</f>
        <v>61</v>
      </c>
      <c r="AT497" s="1796">
        <f>IFERROR(VLOOKUP($A497,'2016'!$B$2:$K$165,4,FALSE),0)</f>
        <v>17</v>
      </c>
      <c r="AU497" s="1796">
        <f>IFERROR(VLOOKUP($A497,'2016'!$B$2:$K$165,5,FALSE),0)</f>
        <v>31</v>
      </c>
      <c r="AV497" s="1796">
        <f>IFERROR(VLOOKUP($A497,'2016'!$B$2:$K$165,8,FALSE),0)</f>
        <v>1</v>
      </c>
      <c r="AW497" s="1740">
        <f>IFERROR(VLOOKUP($A497,'2016'!$B$2:$K$165,10,FALSE),0)</f>
        <v>0.50800000000000001</v>
      </c>
      <c r="AX497" s="1700">
        <f>IFERROR(VLOOKUP($A497,'2015'!$B$2:$K$165,3,FALSE),0)</f>
        <v>0</v>
      </c>
      <c r="AY497" s="1695">
        <f>IFERROR(VLOOKUP($A497,'2015'!$B$2:$K$165,4,FALSE),0)</f>
        <v>0</v>
      </c>
      <c r="AZ497" s="1695">
        <f>IFERROR(VLOOKUP($A497,'2015'!$B$2:$K$165,5,FALSE),0)</f>
        <v>0</v>
      </c>
      <c r="BA497" s="1695">
        <f>IFERROR(VLOOKUP($A497,'2015'!$B$2:$K$165,8,FALSE),0)</f>
        <v>0</v>
      </c>
      <c r="BB497" s="1740">
        <f>IFERROR(VLOOKUP($A497,'2015'!$B$2:$K$165,10,FALSE),0)</f>
        <v>0</v>
      </c>
      <c r="BC497" s="1700">
        <f>IFERROR(VLOOKUP($A497,'2014'!$B$2:$K$157,3,FALSE),0)</f>
        <v>0</v>
      </c>
      <c r="BD497" s="1691">
        <f>IFERROR(VLOOKUP($A497,'2014'!$B$2:$K$157,4,FALSE),0)</f>
        <v>0</v>
      </c>
      <c r="BE497" s="1691">
        <f>IFERROR(VLOOKUP($A497,'2014'!$B$2:$K$157,5,FALSE),0)</f>
        <v>0</v>
      </c>
      <c r="BF497" s="1691">
        <f>IFERROR(VLOOKUP($A497,'2014'!$B$2:$K$157,8,FALSE),0)</f>
        <v>0</v>
      </c>
      <c r="BG497" s="1740">
        <f>IFERROR(VLOOKUP($A497,'2014'!$B$2:$K$157,10,FALSE),0)</f>
        <v>0</v>
      </c>
      <c r="BH497" s="1700">
        <f>IFERROR(VLOOKUP($A497,'2013'!$D$4:$I$249,2,FALSE),0)</f>
        <v>0</v>
      </c>
      <c r="BI497" s="1691">
        <f>IFERROR(VLOOKUP($A497,'2013'!$D$4:$I$249,3,FALSE),0)</f>
        <v>0</v>
      </c>
      <c r="BJ497" s="1691">
        <f>IFERROR(VLOOKUP($A497,'2013'!$D$4:$I$249,4,FALSE),0)</f>
        <v>0</v>
      </c>
      <c r="BK497" s="1691">
        <f>IFERROR(VLOOKUP($A497,'2013'!$D$4:$I$249,5,FALSE),0)</f>
        <v>0</v>
      </c>
      <c r="BL497" s="1740">
        <f>IFERROR(VLOOKUP($A497,'2013'!$D$4:$I$249,6,FALSE),0)</f>
        <v>0</v>
      </c>
      <c r="BM497" s="1737">
        <f>IFERROR(VLOOKUP($A497,'2012'!$D$3:$O$172,2,FALSE),0)</f>
        <v>0</v>
      </c>
      <c r="BN497" s="1691">
        <f>IFERROR(VLOOKUP($A497,'2012'!$D$3:$O$172,3,FALSE),0)</f>
        <v>0</v>
      </c>
      <c r="BO497" s="1743">
        <f>IFERROR(VLOOKUP($A497,'2012'!$D$3:$O$172,4,FALSE),0)</f>
        <v>0</v>
      </c>
      <c r="BP497" s="1700">
        <f>IFERROR(VLOOKUP($A497,'2012'!$D$3:$O$172,5,FALSE),0)</f>
        <v>0</v>
      </c>
      <c r="BQ497" s="1691">
        <f>IFERROR(VLOOKUP($A497,'2012'!$D$3:$O$172,6,FALSE),0)</f>
        <v>0</v>
      </c>
      <c r="BR497" s="1691">
        <f>IFERROR(VLOOKUP($A497,'2012'!$D$3:$O$172,7,FALSE),0)</f>
        <v>0</v>
      </c>
      <c r="BS497" s="1691">
        <f>IFERROR(VLOOKUP($A497,'2012'!$D$3:$O$172,8,FALSE),0)</f>
        <v>0</v>
      </c>
      <c r="BT497" s="1740">
        <f>IFERROR(VLOOKUP($A497,'2012'!$D$3:$O$172,9,FALSE),0)</f>
        <v>0</v>
      </c>
      <c r="BX497" s="1700">
        <f>IFERROR(VLOOKUP($A497,'2011'!$D$4:$I$251,2,FALSE),0)</f>
        <v>0</v>
      </c>
      <c r="BY497" s="1691">
        <f>IFERROR(VLOOKUP($A497,'2011'!$D$4:$I$251,3,FALSE),0)</f>
        <v>0</v>
      </c>
      <c r="BZ497" s="1691">
        <f>IFERROR(VLOOKUP($A497,'2011'!$D$4:$I$251,4,FALSE),0)</f>
        <v>0</v>
      </c>
      <c r="CA497" s="1691">
        <f>IFERROR(VLOOKUP($A497,'2011'!$D$4:$I$251,5,FALSE),0)</f>
        <v>0</v>
      </c>
      <c r="CB497" s="1740">
        <f>IFERROR(VLOOKUP($A497,'2011'!$D$4:$I$251,6,FALSE),0)</f>
        <v>0</v>
      </c>
      <c r="CC497" s="1700">
        <f>IFERROR(VLOOKUP($A497,'2010'!$C$3:$H$234,2,FALSE),0)</f>
        <v>0</v>
      </c>
      <c r="CD497" s="1691">
        <f>IFERROR(VLOOKUP($A497,'2010'!$C$3:$H$234,3,FALSE),0)</f>
        <v>0</v>
      </c>
      <c r="CE497" s="1691">
        <f>IFERROR(VLOOKUP($A497,'2010'!$C$3:$H$234,4,FALSE),0)</f>
        <v>0</v>
      </c>
      <c r="CF497" s="1691">
        <f>IFERROR(VLOOKUP($A497,'2010'!$C$3:$H$234,5,FALSE),0)</f>
        <v>0</v>
      </c>
      <c r="CG497" s="1740">
        <f>IFERROR(VLOOKUP($A497,'2010'!$C$3:$H$234,6,FALSE),0)</f>
        <v>0</v>
      </c>
      <c r="CH497" s="1700">
        <f>IFERROR(VLOOKUP($A497,'2009'!$C$3:$H$242,2,FALSE),0)</f>
        <v>0</v>
      </c>
      <c r="CI497" s="1691">
        <f>IFERROR(VLOOKUP($A497,'2009'!$C$3:$H$242,3,FALSE),0)</f>
        <v>0</v>
      </c>
      <c r="CJ497" s="1691">
        <f>IFERROR(VLOOKUP($A497,'2009'!$C$3:$H$242,4,FALSE),0)</f>
        <v>0</v>
      </c>
      <c r="CK497" s="1691">
        <f>IFERROR(VLOOKUP($A497,'2009'!$C$3:$H$242,5,FALSE),0)</f>
        <v>0</v>
      </c>
      <c r="CL497" s="1740">
        <f>IFERROR(VLOOKUP($A497,'2009'!$C$3:$H$242,6,FALSE),0)</f>
        <v>0</v>
      </c>
      <c r="CM497" s="1700">
        <f>IFERROR(VLOOKUP($A497,'2008'!$C$3:$H$229,2,FALSE),0)</f>
        <v>0</v>
      </c>
      <c r="CN497" s="1691">
        <f>IFERROR(VLOOKUP($A497,'2008'!$C$3:$H$229,3,FALSE),0)</f>
        <v>0</v>
      </c>
      <c r="CO497" s="1691">
        <f>IFERROR(VLOOKUP($A497,'2008'!$C$3:$H$229,4,FALSE),0)</f>
        <v>0</v>
      </c>
      <c r="CP497" s="1691">
        <f>IFERROR(VLOOKUP($A497,'2008'!$C$3:$H$229,5,FALSE),0)</f>
        <v>0</v>
      </c>
      <c r="CQ497" s="1740">
        <f>IFERROR(VLOOKUP($A497,'2008'!$C$3:$H$229,6,FALSE),0)</f>
        <v>0</v>
      </c>
      <c r="CR497" s="1700">
        <f>IFERROR(VLOOKUP($A497,'2007'!$C$3:$M$238,7,FALSE),0)</f>
        <v>0</v>
      </c>
      <c r="CS497" s="1691">
        <f>IFERROR(VLOOKUP($A497,'2007'!$C$3:$M$238,8,FALSE),0)</f>
        <v>0</v>
      </c>
      <c r="CT497" s="1691">
        <f>IFERROR(VLOOKUP($A497,'2007'!$C$3:$M$238,9,FALSE),0)</f>
        <v>0</v>
      </c>
      <c r="CU497" s="1691">
        <f>IFERROR(VLOOKUP($A497,'2007'!$C$3:$M$238,10,FALSE),0)</f>
        <v>0</v>
      </c>
      <c r="CV497" s="1740">
        <f>IFERROR(VLOOKUP($A497,'2007'!$C$3:$M$238,11,FALSE),0)</f>
        <v>0</v>
      </c>
      <c r="CW497" s="1700">
        <f>IFERROR(VLOOKUP($A497,'2006'!$A$2:$F$200,2,FALSE),0)</f>
        <v>0</v>
      </c>
      <c r="CX497" s="1691">
        <f>IFERROR(VLOOKUP($A497,'2006'!$A$2:$F$200,4,FALSE),0)</f>
        <v>0</v>
      </c>
      <c r="CY497" s="1691">
        <f>IFERROR(VLOOKUP($A497,'2006'!$A$2:$F$200,5,FALSE),0)</f>
        <v>0</v>
      </c>
      <c r="CZ497" s="1740">
        <f>IFERROR(VLOOKUP($A497,'2006'!$A$2:$F$200,6,FALSE),0)</f>
        <v>0</v>
      </c>
      <c r="DA497" s="1700">
        <f>IFERROR(VLOOKUP($A497,'2005'!$C$3:$M$205,8,FALSE),0)</f>
        <v>0</v>
      </c>
      <c r="DB497" s="1691">
        <f>IFERROR(VLOOKUP($A497,'2005'!$C$3:$M$205,9,FALSE),0)</f>
        <v>0</v>
      </c>
      <c r="DC497" s="1691">
        <f>IFERROR(VLOOKUP($A497,'2005'!$C$3:$M$205,10,FALSE),0)</f>
        <v>0</v>
      </c>
      <c r="DD497" s="1740">
        <f>IFERROR(VLOOKUP($A497,'2005'!$C$3:$M$205,11,FALSE),0)</f>
        <v>0</v>
      </c>
      <c r="DE497" s="1700">
        <f>IFERROR(VLOOKUP($A497,'2004'!$C$3:$M$213,8,FALSE),0)</f>
        <v>0</v>
      </c>
      <c r="DF497" s="1691">
        <f>IFERROR(VLOOKUP($A497,'2004'!$C$3:$M$213,9,FALSE),0)</f>
        <v>0</v>
      </c>
      <c r="DG497" s="1691">
        <f>IFERROR(VLOOKUP($A497,'2004'!$C$3:$M$213,10,FALSE),0)</f>
        <v>0</v>
      </c>
      <c r="DH497" s="1740">
        <f>IFERROR(VLOOKUP($A497,'2004'!$C$3:$M$213,11,FALSE),0)</f>
        <v>0</v>
      </c>
      <c r="DI497" s="1700">
        <f>IFERROR(VLOOKUP($A497,'2003'!$C$3:$Q$214,12,FALSE),0)</f>
        <v>0</v>
      </c>
      <c r="DJ497" s="1691">
        <f>IFERROR(VLOOKUP($A497,'2003'!$C$3:$Q$214,13,FALSE),0)</f>
        <v>0</v>
      </c>
      <c r="DK497" s="1691">
        <f>IFERROR(VLOOKUP($A497,'2003'!$C$3:$Q$214,14,FALSE),0)</f>
        <v>0</v>
      </c>
      <c r="DL497" s="1740">
        <f>IFERROR(VLOOKUP($A497,'2003'!$C$3:$Q$214,15,FALSE),0)</f>
        <v>0</v>
      </c>
      <c r="DM497" s="1700">
        <f>IFERROR(VLOOKUP($A497,'2002'!$D$3:$R$214,12,FALSE),0)</f>
        <v>0</v>
      </c>
      <c r="DN497" s="1691">
        <f>IFERROR(VLOOKUP($A497,'2002'!$D$3:$R$214,13,FALSE),0)</f>
        <v>0</v>
      </c>
      <c r="DO497" s="1691">
        <f>IFERROR(VLOOKUP($A497,'2002'!$D$3:$R$214,14,FALSE),0)</f>
        <v>0</v>
      </c>
      <c r="DP497" s="1788">
        <f>IFERROR(VLOOKUP($A497,'2002'!$D$3:$R$214,15,FALSE),0)</f>
        <v>0</v>
      </c>
      <c r="DQ497" s="1700">
        <f>IFERROR(VLOOKUP($A497,'Pre 2002'!$C$3:$CK$382,84,FALSE),0)</f>
        <v>0</v>
      </c>
      <c r="DR497" s="1695">
        <f>IFERROR(VLOOKUP($A497,'Pre 2002'!$C$3:$CK$382,85,FALSE),0)</f>
        <v>0</v>
      </c>
      <c r="DS497" s="1695">
        <f>IFERROR(VLOOKUP($A497,'Pre 2002'!$C$3:$CK$382,86,FALSE),0)</f>
        <v>0</v>
      </c>
      <c r="DT497" s="1790">
        <f>IFERROR(VLOOKUP($A497,'Pre 2002'!$C$3:$CK$382,87,FALSE),0)</f>
        <v>0</v>
      </c>
      <c r="DU497" s="1741">
        <f>IFERROR(VLOOKUP(A497,'Pre 2002'!$C$3:$CG$382,83,FALSE),0)</f>
        <v>0</v>
      </c>
    </row>
    <row r="498" spans="1:125">
      <c r="A498" s="1778" t="s">
        <v>37</v>
      </c>
      <c r="B498" s="1562">
        <f t="shared" si="176"/>
        <v>514</v>
      </c>
      <c r="C498" s="1562">
        <f t="shared" si="177"/>
        <v>260</v>
      </c>
      <c r="D498" s="1562">
        <f t="shared" si="178"/>
        <v>1</v>
      </c>
      <c r="E498" s="1563">
        <f t="shared" si="179"/>
        <v>0.50583657587548636</v>
      </c>
      <c r="F498" s="1786">
        <f t="shared" si="180"/>
        <v>10</v>
      </c>
      <c r="G498" s="1595">
        <v>2003</v>
      </c>
      <c r="H498" s="1567">
        <f t="shared" si="196"/>
        <v>10</v>
      </c>
      <c r="I498" s="1734">
        <f t="shared" si="197"/>
        <v>514</v>
      </c>
      <c r="J498" s="1734">
        <f t="shared" si="198"/>
        <v>260</v>
      </c>
      <c r="K498" s="1734">
        <f t="shared" si="199"/>
        <v>1</v>
      </c>
      <c r="L498" s="1806">
        <f t="shared" si="200"/>
        <v>0.50583657587548636</v>
      </c>
      <c r="M498" s="1797" t="s">
        <v>14</v>
      </c>
      <c r="N498" s="1797">
        <v>0</v>
      </c>
      <c r="O498" s="1700">
        <f>IFERROR(VLOOKUP($A498,'2022'!$B$2:$K$174,3,FALSE),0)</f>
        <v>0</v>
      </c>
      <c r="P498" s="1858">
        <f>IFERROR(VLOOKUP($A498,'2022'!$B$2:$K$174,4,FALSE),0)</f>
        <v>0</v>
      </c>
      <c r="Q498" s="1858">
        <f>IFERROR(VLOOKUP($A498,'2022'!$B$2:$K$174,5,FALSE),0)</f>
        <v>0</v>
      </c>
      <c r="R498" s="1858">
        <f>IFERROR(VLOOKUP($A498,'2022'!$B$2:$K$174,8,FALSE),0)</f>
        <v>0</v>
      </c>
      <c r="S498" s="1740">
        <f>IFERROR(VLOOKUP($A498,'2022'!$B$2:$K$174,10,FALSE),0)</f>
        <v>0</v>
      </c>
      <c r="T498" s="1700">
        <f>IFERROR(VLOOKUP($A498,'2021'!$B$2:$K$174,3,FALSE),0)</f>
        <v>0</v>
      </c>
      <c r="U498" s="1843">
        <f>IFERROR(VLOOKUP($A498,'2021'!$B$2:$K$174,4,FALSE),0)</f>
        <v>0</v>
      </c>
      <c r="V498" s="1843">
        <f>IFERROR(VLOOKUP($A498,'2021'!$B$2:$K$174,5,FALSE),0)</f>
        <v>0</v>
      </c>
      <c r="W498" s="1843">
        <f>IFERROR(VLOOKUP($A498,'2021'!$B$2:$K$174,8,FALSE),0)</f>
        <v>0</v>
      </c>
      <c r="X498" s="1740">
        <f>IFERROR(VLOOKUP($A498,'2021'!$B$2:$K$174,10,FALSE),0)</f>
        <v>0</v>
      </c>
      <c r="Y498" s="1700">
        <f>IFERROR(VLOOKUP($A498,'2020'!$B$2:$K$170,3,FALSE),0)</f>
        <v>0</v>
      </c>
      <c r="Z498" s="1829">
        <f>IFERROR(VLOOKUP($A498,'2020'!$B$2:$K$170,4,FALSE),0)</f>
        <v>0</v>
      </c>
      <c r="AA498" s="1829">
        <f>IFERROR(VLOOKUP($A498,'2020'!$B$2:$K$170,5,FALSE),0)</f>
        <v>0</v>
      </c>
      <c r="AB498" s="1829">
        <f>IFERROR(VLOOKUP($A498,'2020'!$B$2:$K$170,8,FALSE),0)</f>
        <v>0</v>
      </c>
      <c r="AC498" s="1740">
        <f>IFERROR(VLOOKUP($A498,'2020'!$B$2:$K$170,10,FALSE),0)</f>
        <v>0</v>
      </c>
      <c r="AD498" s="1700">
        <f>IFERROR(VLOOKUP($A498,'2019'!$B$2:$K$170,3,FALSE),0)</f>
        <v>0</v>
      </c>
      <c r="AE498" s="1823">
        <f>IFERROR(VLOOKUP($A498,'2019'!$B$2:$K$170,4,FALSE),0)</f>
        <v>0</v>
      </c>
      <c r="AF498" s="1823">
        <f>IFERROR(VLOOKUP($A498,'2019'!$B$2:$K$170,5,FALSE),0)</f>
        <v>0</v>
      </c>
      <c r="AG498" s="1823">
        <f>IFERROR(VLOOKUP($A498,'2019'!$B$2:$K$170,8,FALSE),0)</f>
        <v>0</v>
      </c>
      <c r="AH498" s="1740">
        <f>IFERROR(VLOOKUP($A498,'2019'!$B$2:$K$170,10,FALSE),0)</f>
        <v>0</v>
      </c>
      <c r="AI498" s="1700">
        <f>IFERROR(VLOOKUP($A498,'2018'!$B$2:$K$170,3,FALSE),0)</f>
        <v>0</v>
      </c>
      <c r="AJ498" s="1821">
        <f>IFERROR(VLOOKUP($A498,'2018'!$B$2:$K$170,4,FALSE),0)</f>
        <v>0</v>
      </c>
      <c r="AK498" s="1821">
        <f>IFERROR(VLOOKUP($A498,'2018'!$B$2:$K$170,5,FALSE),0)</f>
        <v>0</v>
      </c>
      <c r="AL498" s="1821">
        <f>IFERROR(VLOOKUP($A498,'2018'!$B$2:$K$170,8,FALSE),0)</f>
        <v>0</v>
      </c>
      <c r="AM498" s="1740">
        <f>IFERROR(VLOOKUP($A498,'2018'!$B$2:$K$170,10,FALSE),0)</f>
        <v>0</v>
      </c>
      <c r="AN498" s="1700">
        <f>IFERROR(VLOOKUP($A498,'2017'!$B$2:$J$163,2,FALSE),0)</f>
        <v>0</v>
      </c>
      <c r="AO498" s="1815">
        <f>IFERROR(VLOOKUP($A498,'2017'!$B$2:$J$163,3,FALSE),0)</f>
        <v>0</v>
      </c>
      <c r="AP498" s="1815">
        <f>IFERROR(VLOOKUP($A498,'2017'!$B$2:$J$163,4,FALSE),0)</f>
        <v>0</v>
      </c>
      <c r="AQ498" s="1815">
        <f>IFERROR(VLOOKUP($A498,'2017'!$B$2:$J$163,7,FALSE),0)</f>
        <v>0</v>
      </c>
      <c r="AR498" s="1740">
        <f>IFERROR(VLOOKUP($A498,'2017'!$B$2:$J$163,9,FALSE),0)</f>
        <v>0</v>
      </c>
      <c r="AS498" s="1700">
        <f>IFERROR(VLOOKUP($A498,'2016'!$B$2:$K$165,3,FALSE),0)</f>
        <v>0</v>
      </c>
      <c r="AT498" s="1796">
        <f>IFERROR(VLOOKUP($A498,'2016'!$B$2:$K$165,4,FALSE),0)</f>
        <v>0</v>
      </c>
      <c r="AU498" s="1796">
        <f>IFERROR(VLOOKUP($A498,'2016'!$B$2:$K$165,5,FALSE),0)</f>
        <v>0</v>
      </c>
      <c r="AV498" s="1796">
        <f>IFERROR(VLOOKUP($A498,'2016'!$B$2:$K$165,8,FALSE),0)</f>
        <v>0</v>
      </c>
      <c r="AW498" s="1740">
        <f>IFERROR(VLOOKUP($A498,'2016'!$B$2:$K$165,10,FALSE),0)</f>
        <v>0</v>
      </c>
      <c r="AX498" s="1700">
        <f>IFERROR(VLOOKUP($A498,'2015'!$B$2:$K$165,3,FALSE),0)</f>
        <v>0</v>
      </c>
      <c r="AY498" s="1695">
        <f>IFERROR(VLOOKUP($A498,'2015'!$B$2:$K$165,4,FALSE),0)</f>
        <v>0</v>
      </c>
      <c r="AZ498" s="1695">
        <f>IFERROR(VLOOKUP($A498,'2015'!$B$2:$K$165,5,FALSE),0)</f>
        <v>0</v>
      </c>
      <c r="BA498" s="1695">
        <f>IFERROR(VLOOKUP($A498,'2015'!$B$2:$K$165,8,FALSE),0)</f>
        <v>0</v>
      </c>
      <c r="BB498" s="1740">
        <f>IFERROR(VLOOKUP($A498,'2015'!$B$2:$K$165,10,FALSE),0)</f>
        <v>0</v>
      </c>
      <c r="BC498" s="1700">
        <f>IFERROR(VLOOKUP($A498,'2014'!$B$2:$K$157,3,FALSE),0)</f>
        <v>29</v>
      </c>
      <c r="BD498" s="1691">
        <f>IFERROR(VLOOKUP($A498,'2014'!$B$2:$K$157,4,FALSE),0)</f>
        <v>12</v>
      </c>
      <c r="BE498" s="1691">
        <f>IFERROR(VLOOKUP($A498,'2014'!$B$2:$K$157,5,FALSE),0)</f>
        <v>13</v>
      </c>
      <c r="BF498" s="1691">
        <f>IFERROR(VLOOKUP($A498,'2014'!$B$2:$K$157,8,FALSE),0)</f>
        <v>0</v>
      </c>
      <c r="BG498" s="1740">
        <f>IFERROR(VLOOKUP($A498,'2014'!$B$2:$K$157,10,FALSE),0)</f>
        <v>0.44827586206896552</v>
      </c>
      <c r="BH498" s="1700">
        <f>IFERROR(VLOOKUP($A498,'2013'!$D$4:$I$249,2,FALSE),0)</f>
        <v>52</v>
      </c>
      <c r="BI498" s="1691">
        <f>IFERROR(VLOOKUP($A498,'2013'!$D$4:$I$249,3,FALSE),0)</f>
        <v>19</v>
      </c>
      <c r="BJ498" s="1691">
        <f>IFERROR(VLOOKUP($A498,'2013'!$D$4:$I$249,4,FALSE),0)</f>
        <v>30</v>
      </c>
      <c r="BK498" s="1691">
        <f>IFERROR(VLOOKUP($A498,'2013'!$D$4:$I$249,5,FALSE),0)</f>
        <v>0</v>
      </c>
      <c r="BL498" s="1740">
        <f>IFERROR(VLOOKUP($A498,'2013'!$D$4:$I$249,6,FALSE),0)</f>
        <v>0.57692307692307687</v>
      </c>
      <c r="BM498" s="1737">
        <f>IFERROR(VLOOKUP($A498,'2012'!$D$3:$O$172,2,FALSE),0)</f>
        <v>429</v>
      </c>
      <c r="BN498" s="1691">
        <f>IFERROR(VLOOKUP($A498,'2012'!$D$3:$O$172,3,FALSE),0)</f>
        <v>216</v>
      </c>
      <c r="BO498" s="1743">
        <f>IFERROR(VLOOKUP($A498,'2012'!$D$3:$O$172,4,FALSE),0)</f>
        <v>1</v>
      </c>
      <c r="BP498" s="1700">
        <f>IFERROR(VLOOKUP($A498,'2012'!$D$3:$O$172,5,FALSE),0)</f>
        <v>37</v>
      </c>
      <c r="BQ498" s="1691">
        <f>IFERROR(VLOOKUP($A498,'2012'!$D$3:$O$172,6,FALSE),0)</f>
        <v>10</v>
      </c>
      <c r="BR498" s="1691">
        <f>IFERROR(VLOOKUP($A498,'2012'!$D$3:$O$172,7,FALSE),0)</f>
        <v>13</v>
      </c>
      <c r="BS498" s="1691">
        <f>IFERROR(VLOOKUP($A498,'2012'!$D$3:$O$172,8,FALSE),0)</f>
        <v>0</v>
      </c>
      <c r="BT498" s="1740">
        <f>IFERROR(VLOOKUP($A498,'2012'!$D$3:$O$172,9,FALSE),0)</f>
        <v>0.35135135135135137</v>
      </c>
      <c r="BU498" s="1737">
        <f>IFERROR(VLOOKUP($A498,'2012'!$D$3:$O$172,10,FALSE),0)</f>
        <v>392</v>
      </c>
      <c r="BV498" s="1691">
        <f>IFERROR(VLOOKUP($A498,'2012'!$D$3:$O$172,11,FALSE),0)</f>
        <v>203</v>
      </c>
      <c r="BW498" s="1743">
        <f>IFERROR(VLOOKUP($A498,'2012'!$D$3:$O$172,12,FALSE),0)</f>
        <v>1</v>
      </c>
      <c r="BX498" s="1700">
        <f>IFERROR(VLOOKUP($A498,'2011'!$D$4:$I$251,2,FALSE),0)</f>
        <v>0</v>
      </c>
      <c r="BY498" s="1691">
        <f>IFERROR(VLOOKUP($A498,'2011'!$D$4:$I$251,3,FALSE),0)</f>
        <v>0</v>
      </c>
      <c r="BZ498" s="1691">
        <f>IFERROR(VLOOKUP($A498,'2011'!$D$4:$I$251,4,FALSE),0)</f>
        <v>0</v>
      </c>
      <c r="CA498" s="1691">
        <f>IFERROR(VLOOKUP($A498,'2011'!$D$4:$I$251,5,FALSE),0)</f>
        <v>0</v>
      </c>
      <c r="CB498" s="1740">
        <f>IFERROR(VLOOKUP($A498,'2011'!$D$4:$I$251,6,FALSE),0)</f>
        <v>0</v>
      </c>
      <c r="CC498" s="1700">
        <f>IFERROR(VLOOKUP($A498,'2010'!$C$3:$H$234,2,FALSE),0)</f>
        <v>56</v>
      </c>
      <c r="CD498" s="1691">
        <f>IFERROR(VLOOKUP($A498,'2010'!$C$3:$H$234,3,FALSE),0)</f>
        <v>15</v>
      </c>
      <c r="CE498" s="1691">
        <f>IFERROR(VLOOKUP($A498,'2010'!$C$3:$H$234,4,FALSE),0)</f>
        <v>31</v>
      </c>
      <c r="CF498" s="1691">
        <f>IFERROR(VLOOKUP($A498,'2010'!$C$3:$H$234,5,FALSE),0)</f>
        <v>0</v>
      </c>
      <c r="CG498" s="1740">
        <f>IFERROR(VLOOKUP($A498,'2010'!$C$3:$H$234,6,FALSE),0)</f>
        <v>0.5535714285714286</v>
      </c>
      <c r="CH498" s="1700">
        <f>IFERROR(VLOOKUP($A498,'2009'!$C$3:$H$242,2,FALSE),0)</f>
        <v>35</v>
      </c>
      <c r="CI498" s="1691">
        <f>IFERROR(VLOOKUP($A498,'2009'!$C$3:$H$242,3,FALSE),0)</f>
        <v>9</v>
      </c>
      <c r="CJ498" s="1691">
        <f>IFERROR(VLOOKUP($A498,'2009'!$C$3:$H$242,4,FALSE),0)</f>
        <v>20</v>
      </c>
      <c r="CK498" s="1691">
        <f>IFERROR(VLOOKUP($A498,'2009'!$C$3:$H$242,5,FALSE),0)</f>
        <v>0</v>
      </c>
      <c r="CL498" s="1740">
        <f>IFERROR(VLOOKUP($A498,'2009'!$C$3:$H$242,6,FALSE),0)</f>
        <v>0.5714285714285714</v>
      </c>
      <c r="CM498" s="1700">
        <f>IFERROR(VLOOKUP($A498,'2008'!$C$3:$H$229,2,FALSE),0)</f>
        <v>43</v>
      </c>
      <c r="CN498" s="1691">
        <f>IFERROR(VLOOKUP($A498,'2008'!$C$3:$H$229,3,FALSE),0)</f>
        <v>15</v>
      </c>
      <c r="CO498" s="1691">
        <f>IFERROR(VLOOKUP($A498,'2008'!$C$3:$H$229,4,FALSE),0)</f>
        <v>19</v>
      </c>
      <c r="CP498" s="1691">
        <f>IFERROR(VLOOKUP($A498,'2008'!$C$3:$H$229,5,FALSE),0)</f>
        <v>0</v>
      </c>
      <c r="CQ498" s="1740">
        <f>IFERROR(VLOOKUP($A498,'2008'!$C$3:$H$229,6,FALSE),0)</f>
        <v>0.44186046511627908</v>
      </c>
      <c r="CR498" s="1700">
        <f>IFERROR(VLOOKUP($A498,'2007'!$C$3:$M$238,7,FALSE),0)</f>
        <v>61</v>
      </c>
      <c r="CS498" s="1691">
        <f>IFERROR(VLOOKUP($A498,'2007'!$C$3:$M$238,8,FALSE),0)</f>
        <v>19</v>
      </c>
      <c r="CT498" s="1691">
        <f>IFERROR(VLOOKUP($A498,'2007'!$C$3:$M$238,9,FALSE),0)</f>
        <v>31</v>
      </c>
      <c r="CU498" s="1691">
        <f>IFERROR(VLOOKUP($A498,'2007'!$C$3:$M$238,10,FALSE),0)</f>
        <v>0</v>
      </c>
      <c r="CV498" s="1740">
        <f>IFERROR(VLOOKUP($A498,'2007'!$C$3:$M$238,11,FALSE),0)</f>
        <v>0.50819672131147542</v>
      </c>
      <c r="CW498" s="1700">
        <f>IFERROR(VLOOKUP($A498,'2006'!$A$2:$F$200,2,FALSE),0)</f>
        <v>67</v>
      </c>
      <c r="CX498" s="1691">
        <f>IFERROR(VLOOKUP($A498,'2006'!$A$2:$F$200,4,FALSE),0)</f>
        <v>32</v>
      </c>
      <c r="CY498" s="1691">
        <f>IFERROR(VLOOKUP($A498,'2006'!$A$2:$F$200,5,FALSE),0)</f>
        <v>1</v>
      </c>
      <c r="CZ498" s="1740">
        <f>IFERROR(VLOOKUP($A498,'2006'!$A$2:$F$200,6,FALSE),0)</f>
        <v>0.47761194029850745</v>
      </c>
      <c r="DA498" s="1700">
        <f>IFERROR(VLOOKUP($A498,'2005'!$C$3:$M$205,8,FALSE),0)</f>
        <v>79</v>
      </c>
      <c r="DB498" s="1691">
        <f>IFERROR(VLOOKUP($A498,'2005'!$C$3:$M$205,9,FALSE),0)</f>
        <v>46</v>
      </c>
      <c r="DC498" s="1691">
        <f>IFERROR(VLOOKUP($A498,'2005'!$C$3:$M$205,10,FALSE),0)</f>
        <v>0</v>
      </c>
      <c r="DD498" s="1740">
        <f>IFERROR(VLOOKUP($A498,'2005'!$C$3:$M$205,11,FALSE),0)</f>
        <v>0.58227848101265822</v>
      </c>
      <c r="DE498" s="1700">
        <f>IFERROR(VLOOKUP($A498,'2004'!$C$3:$M$213,8,FALSE),0)</f>
        <v>55</v>
      </c>
      <c r="DF498" s="1691">
        <f>IFERROR(VLOOKUP($A498,'2004'!$C$3:$M$213,9,FALSE),0)</f>
        <v>25</v>
      </c>
      <c r="DG498" s="1691">
        <f>IFERROR(VLOOKUP($A498,'2004'!$C$3:$M$213,10,FALSE),0)</f>
        <v>0</v>
      </c>
      <c r="DH498" s="1740">
        <f>IFERROR(VLOOKUP($A498,'2004'!$C$3:$M$213,11,FALSE),0)</f>
        <v>0.45454545454545453</v>
      </c>
      <c r="DI498" s="1700">
        <f>IFERROR(VLOOKUP($A498,'2003'!$C$3:$Q$214,12,FALSE),0)</f>
        <v>0</v>
      </c>
      <c r="DJ498" s="1691">
        <f>IFERROR(VLOOKUP($A498,'2003'!$C$3:$Q$214,13,FALSE),0)</f>
        <v>0</v>
      </c>
      <c r="DK498" s="1691">
        <f>IFERROR(VLOOKUP($A498,'2003'!$C$3:$Q$214,14,FALSE),0)</f>
        <v>0</v>
      </c>
      <c r="DL498" s="1740">
        <f>IFERROR(VLOOKUP($A498,'2003'!$C$3:$Q$214,15,FALSE),0)</f>
        <v>0</v>
      </c>
      <c r="DM498" s="1700">
        <f>IFERROR(VLOOKUP($A498,'2002'!$D$3:$R$214,12,FALSE),0)</f>
        <v>0</v>
      </c>
      <c r="DN498" s="1691">
        <f>IFERROR(VLOOKUP($A498,'2002'!$D$3:$R$214,13,FALSE),0)</f>
        <v>0</v>
      </c>
      <c r="DO498" s="1691">
        <f>IFERROR(VLOOKUP($A498,'2002'!$D$3:$R$214,14,FALSE),0)</f>
        <v>0</v>
      </c>
      <c r="DP498" s="1788">
        <f>IFERROR(VLOOKUP($A498,'2002'!$D$3:$R$214,15,FALSE),0)</f>
        <v>0</v>
      </c>
      <c r="DQ498" s="1700">
        <f>IFERROR(VLOOKUP($A498,'Pre 2002'!$C$3:$CK$382,84,FALSE),0)</f>
        <v>0</v>
      </c>
      <c r="DR498" s="1695">
        <f>IFERROR(VLOOKUP($A498,'Pre 2002'!$C$3:$CK$382,85,FALSE),0)</f>
        <v>0</v>
      </c>
      <c r="DS498" s="1695">
        <f>IFERROR(VLOOKUP($A498,'Pre 2002'!$C$3:$CK$382,86,FALSE),0)</f>
        <v>0</v>
      </c>
      <c r="DT498" s="1790">
        <f>IFERROR(VLOOKUP($A498,'Pre 2002'!$C$3:$CK$382,87,FALSE),0)</f>
        <v>0</v>
      </c>
      <c r="DU498" s="1741">
        <f>IFERROR(VLOOKUP(A498,'Pre 2002'!$C$3:$CG$382,83,FALSE),0)</f>
        <v>0</v>
      </c>
    </row>
    <row r="499" spans="1:125">
      <c r="A499" s="1780" t="s">
        <v>93</v>
      </c>
      <c r="B499" s="1562">
        <f t="shared" si="176"/>
        <v>792</v>
      </c>
      <c r="C499" s="1562">
        <f t="shared" si="177"/>
        <v>400</v>
      </c>
      <c r="D499" s="1562">
        <f t="shared" si="178"/>
        <v>1</v>
      </c>
      <c r="E499" s="1563">
        <f t="shared" si="179"/>
        <v>0.50505050505050508</v>
      </c>
      <c r="F499" s="1786">
        <f t="shared" si="180"/>
        <v>14</v>
      </c>
      <c r="G499" s="1595">
        <v>2008</v>
      </c>
      <c r="H499" s="1567">
        <f t="shared" si="196"/>
        <v>8</v>
      </c>
      <c r="I499" s="1734">
        <f t="shared" si="197"/>
        <v>412</v>
      </c>
      <c r="J499" s="1734">
        <f t="shared" si="198"/>
        <v>198</v>
      </c>
      <c r="K499" s="1734">
        <f t="shared" si="199"/>
        <v>0</v>
      </c>
      <c r="L499" s="1806">
        <f t="shared" si="200"/>
        <v>0.48058252427184467</v>
      </c>
      <c r="M499" s="1752" t="s">
        <v>32</v>
      </c>
      <c r="N499" s="1752">
        <v>2</v>
      </c>
      <c r="O499" s="1700">
        <f>IFERROR(VLOOKUP($A499,'2022'!$B$2:$K$174,3,FALSE),0)</f>
        <v>0</v>
      </c>
      <c r="P499" s="1858">
        <f>IFERROR(VLOOKUP($A499,'2022'!$B$2:$K$174,4,FALSE),0)</f>
        <v>0</v>
      </c>
      <c r="Q499" s="1858">
        <f>IFERROR(VLOOKUP($A499,'2022'!$B$2:$K$174,5,FALSE),0)</f>
        <v>0</v>
      </c>
      <c r="R499" s="1858">
        <f>IFERROR(VLOOKUP($A499,'2022'!$B$2:$K$174,8,FALSE),0)</f>
        <v>0</v>
      </c>
      <c r="S499" s="1740">
        <f>IFERROR(VLOOKUP($A499,'2022'!$B$2:$K$174,10,FALSE),0)</f>
        <v>0</v>
      </c>
      <c r="T499" s="1700">
        <f>IFERROR(VLOOKUP($A499,'2021'!$B$2:$K$174,3,FALSE),0)</f>
        <v>0</v>
      </c>
      <c r="U499" s="1843">
        <f>IFERROR(VLOOKUP($A499,'2021'!$B$2:$K$174,4,FALSE),0)</f>
        <v>0</v>
      </c>
      <c r="V499" s="1843">
        <f>IFERROR(VLOOKUP($A499,'2021'!$B$2:$K$174,5,FALSE),0)</f>
        <v>0</v>
      </c>
      <c r="W499" s="1843">
        <f>IFERROR(VLOOKUP($A499,'2021'!$B$2:$K$174,8,FALSE),0)</f>
        <v>0</v>
      </c>
      <c r="X499" s="1740">
        <f>IFERROR(VLOOKUP($A499,'2021'!$B$2:$K$174,10,FALSE),0)</f>
        <v>0</v>
      </c>
      <c r="Y499" s="1700">
        <f>IFERROR(VLOOKUP($A499,'2020'!$B$2:$K$170,3,FALSE),0)</f>
        <v>71</v>
      </c>
      <c r="Z499" s="1829">
        <f>IFERROR(VLOOKUP($A499,'2020'!$B$2:$K$170,4,FALSE),0)</f>
        <v>18</v>
      </c>
      <c r="AA499" s="1829">
        <f>IFERROR(VLOOKUP($A499,'2020'!$B$2:$K$170,5,FALSE),0)</f>
        <v>35</v>
      </c>
      <c r="AB499" s="1829">
        <f>IFERROR(VLOOKUP($A499,'2020'!$B$2:$K$170,8,FALSE),0)</f>
        <v>0</v>
      </c>
      <c r="AC499" s="1740">
        <f>IFERROR(VLOOKUP($A499,'2020'!$B$2:$K$170,10,FALSE),0)</f>
        <v>0.49299999999999999</v>
      </c>
      <c r="AD499" s="1700">
        <f>IFERROR(VLOOKUP($A499,'2019'!$B$2:$K$170,3,FALSE),0)</f>
        <v>67</v>
      </c>
      <c r="AE499" s="1823">
        <f>IFERROR(VLOOKUP($A499,'2019'!$B$2:$K$170,4,FALSE),0)</f>
        <v>15</v>
      </c>
      <c r="AF499" s="1823">
        <f>IFERROR(VLOOKUP($A499,'2019'!$B$2:$K$170,5,FALSE),0)</f>
        <v>28</v>
      </c>
      <c r="AG499" s="1823">
        <f>IFERROR(VLOOKUP($A499,'2019'!$B$2:$K$170,8,FALSE),0)</f>
        <v>0</v>
      </c>
      <c r="AH499" s="1740">
        <f>IFERROR(VLOOKUP($A499,'2019'!$B$2:$K$170,10,FALSE),0)</f>
        <v>0.41799999999999998</v>
      </c>
      <c r="AI499" s="1700">
        <f>IFERROR(VLOOKUP($A499,'2018'!$B$2:$K$170,3,FALSE),0)</f>
        <v>69</v>
      </c>
      <c r="AJ499" s="1821">
        <f>IFERROR(VLOOKUP($A499,'2018'!$B$2:$K$170,4,FALSE),0)</f>
        <v>12</v>
      </c>
      <c r="AK499" s="1821">
        <f>IFERROR(VLOOKUP($A499,'2018'!$B$2:$K$170,5,FALSE),0)</f>
        <v>46</v>
      </c>
      <c r="AL499" s="1821">
        <f>IFERROR(VLOOKUP($A499,'2018'!$B$2:$K$170,8,FALSE),0)</f>
        <v>1</v>
      </c>
      <c r="AM499" s="1740">
        <f>IFERROR(VLOOKUP($A499,'2018'!$B$2:$K$170,10,FALSE),0)</f>
        <v>0.66700000000000004</v>
      </c>
      <c r="AN499" s="1700">
        <f>IFERROR(VLOOKUP($A499,'2017'!$B$2:$J$163,2,FALSE),0)</f>
        <v>41</v>
      </c>
      <c r="AO499" s="1815">
        <f>IFERROR(VLOOKUP($A499,'2017'!$B$2:$J$163,3,FALSE),0)</f>
        <v>13</v>
      </c>
      <c r="AP499" s="1815">
        <f>IFERROR(VLOOKUP($A499,'2017'!$B$2:$J$163,4,FALSE),0)</f>
        <v>19</v>
      </c>
      <c r="AQ499" s="1815">
        <f>IFERROR(VLOOKUP($A499,'2017'!$B$2:$J$163,7,FALSE),0)</f>
        <v>0</v>
      </c>
      <c r="AR499" s="1740">
        <f>IFERROR(VLOOKUP($A499,'2017'!$B$2:$J$163,9,FALSE),0)</f>
        <v>0.46341463414634149</v>
      </c>
      <c r="AS499" s="1700">
        <f>IFERROR(VLOOKUP($A499,'2016'!$B$2:$K$165,3,FALSE),0)</f>
        <v>64</v>
      </c>
      <c r="AT499" s="1796">
        <f>IFERROR(VLOOKUP($A499,'2016'!$B$2:$K$165,4,FALSE),0)</f>
        <v>18</v>
      </c>
      <c r="AU499" s="1796">
        <f>IFERROR(VLOOKUP($A499,'2016'!$B$2:$K$165,5,FALSE),0)</f>
        <v>37</v>
      </c>
      <c r="AV499" s="1796">
        <f>IFERROR(VLOOKUP($A499,'2016'!$B$2:$K$165,8,FALSE),0)</f>
        <v>0</v>
      </c>
      <c r="AW499" s="1740">
        <f>IFERROR(VLOOKUP($A499,'2016'!$B$2:$K$165,10,FALSE),0)</f>
        <v>0.57799999999999996</v>
      </c>
      <c r="AX499" s="1700">
        <f>IFERROR(VLOOKUP($A499,'2015'!$B$2:$K$165,3,FALSE),0)</f>
        <v>68</v>
      </c>
      <c r="AY499" s="1695">
        <f>IFERROR(VLOOKUP($A499,'2015'!$B$2:$K$165,4,FALSE),0)</f>
        <v>11</v>
      </c>
      <c r="AZ499" s="1695">
        <f>IFERROR(VLOOKUP($A499,'2015'!$B$2:$K$165,5,FALSE),0)</f>
        <v>37</v>
      </c>
      <c r="BA499" s="1695">
        <f>IFERROR(VLOOKUP($A499,'2015'!$B$2:$K$165,8,FALSE),0)</f>
        <v>0</v>
      </c>
      <c r="BB499" s="1740">
        <f>IFERROR(VLOOKUP($A499,'2015'!$B$2:$K$165,10,FALSE),0)</f>
        <v>0.54411764705882348</v>
      </c>
      <c r="BC499" s="1700">
        <f>IFERROR(VLOOKUP($A499,'2014'!$B$2:$K$157,3,FALSE),0)</f>
        <v>86</v>
      </c>
      <c r="BD499" s="1691">
        <f>IFERROR(VLOOKUP($A499,'2014'!$B$2:$K$157,4,FALSE),0)</f>
        <v>25</v>
      </c>
      <c r="BE499" s="1691">
        <f>IFERROR(VLOOKUP($A499,'2014'!$B$2:$K$157,5,FALSE),0)</f>
        <v>42</v>
      </c>
      <c r="BF499" s="1691">
        <f>IFERROR(VLOOKUP($A499,'2014'!$B$2:$K$157,8,FALSE),0)</f>
        <v>0</v>
      </c>
      <c r="BG499" s="1740">
        <f>IFERROR(VLOOKUP($A499,'2014'!$B$2:$K$157,10,FALSE),0)</f>
        <v>0.48837209302325579</v>
      </c>
      <c r="BH499" s="1700">
        <f>IFERROR(VLOOKUP($A499,'2013'!$D$4:$I$249,2,FALSE),0)</f>
        <v>67</v>
      </c>
      <c r="BI499" s="1691">
        <f>IFERROR(VLOOKUP($A499,'2013'!$D$4:$I$249,3,FALSE),0)</f>
        <v>21</v>
      </c>
      <c r="BJ499" s="1691">
        <f>IFERROR(VLOOKUP($A499,'2013'!$D$4:$I$249,4,FALSE),0)</f>
        <v>33</v>
      </c>
      <c r="BK499" s="1691">
        <f>IFERROR(VLOOKUP($A499,'2013'!$D$4:$I$249,5,FALSE),0)</f>
        <v>0</v>
      </c>
      <c r="BL499" s="1740">
        <f>IFERROR(VLOOKUP($A499,'2013'!$D$4:$I$249,6,FALSE),0)</f>
        <v>0.4925373134328358</v>
      </c>
      <c r="BM499" s="1737">
        <f>IFERROR(VLOOKUP($A499,'2012'!$D$3:$O$172,2,FALSE),0)</f>
        <v>259</v>
      </c>
      <c r="BN499" s="1691">
        <f>IFERROR(VLOOKUP($A499,'2012'!$D$3:$O$172,3,FALSE),0)</f>
        <v>123</v>
      </c>
      <c r="BO499" s="1743">
        <f>IFERROR(VLOOKUP($A499,'2012'!$D$3:$O$172,4,FALSE),0)</f>
        <v>0</v>
      </c>
      <c r="BP499" s="1700">
        <f>IFERROR(VLOOKUP($A499,'2012'!$D$3:$O$172,5,FALSE),0)</f>
        <v>60</v>
      </c>
      <c r="BQ499" s="1691">
        <f>IFERROR(VLOOKUP($A499,'2012'!$D$3:$O$172,6,FALSE),0)</f>
        <v>22</v>
      </c>
      <c r="BR499" s="1691">
        <f>IFERROR(VLOOKUP($A499,'2012'!$D$3:$O$172,7,FALSE),0)</f>
        <v>31</v>
      </c>
      <c r="BS499" s="1691">
        <f>IFERROR(VLOOKUP($A499,'2012'!$D$3:$O$172,8,FALSE),0)</f>
        <v>0</v>
      </c>
      <c r="BT499" s="1740">
        <f>IFERROR(VLOOKUP($A499,'2012'!$D$3:$O$172,9,FALSE),0)</f>
        <v>0.51666666666666672</v>
      </c>
      <c r="BU499" s="1737">
        <f>IFERROR(VLOOKUP($A499,'2012'!$D$3:$O$172,10,FALSE),0)</f>
        <v>199</v>
      </c>
      <c r="BV499" s="1691">
        <f>IFERROR(VLOOKUP($A499,'2012'!$D$3:$O$172,11,FALSE),0)</f>
        <v>92</v>
      </c>
      <c r="BW499" s="1743">
        <f>IFERROR(VLOOKUP($A499,'2012'!$D$3:$O$172,12,FALSE),0)</f>
        <v>0</v>
      </c>
      <c r="BX499" s="1700">
        <f>IFERROR(VLOOKUP($A499,'2011'!$D$4:$I$251,2,FALSE),0)</f>
        <v>33</v>
      </c>
      <c r="BY499" s="1691">
        <f>IFERROR(VLOOKUP($A499,'2011'!$D$4:$I$251,3,FALSE),0)</f>
        <v>12</v>
      </c>
      <c r="BZ499" s="1691">
        <f>IFERROR(VLOOKUP($A499,'2011'!$D$4:$I$251,4,FALSE),0)</f>
        <v>19</v>
      </c>
      <c r="CA499" s="1691">
        <f>IFERROR(VLOOKUP($A499,'2011'!$D$4:$I$251,5,FALSE),0)</f>
        <v>0</v>
      </c>
      <c r="CB499" s="1740">
        <f>IFERROR(VLOOKUP($A499,'2011'!$D$4:$I$251,6,FALSE),0)</f>
        <v>0.5757575757575758</v>
      </c>
      <c r="CC499" s="1700">
        <f>IFERROR(VLOOKUP($A499,'2010'!$C$3:$H$234,2,FALSE),0)</f>
        <v>28</v>
      </c>
      <c r="CD499" s="1691">
        <f>IFERROR(VLOOKUP($A499,'2010'!$C$3:$H$234,3,FALSE),0)</f>
        <v>7</v>
      </c>
      <c r="CE499" s="1691">
        <f>IFERROR(VLOOKUP($A499,'2010'!$C$3:$H$234,4,FALSE),0)</f>
        <v>13</v>
      </c>
      <c r="CF499" s="1691">
        <f>IFERROR(VLOOKUP($A499,'2010'!$C$3:$H$234,5,FALSE),0)</f>
        <v>0</v>
      </c>
      <c r="CG499" s="1740">
        <f>IFERROR(VLOOKUP($A499,'2010'!$C$3:$H$234,6,FALSE),0)</f>
        <v>0.4642857142857143</v>
      </c>
      <c r="CH499" s="1700">
        <f>IFERROR(VLOOKUP($A499,'2009'!$C$3:$H$242,2,FALSE),0)</f>
        <v>45</v>
      </c>
      <c r="CI499" s="1691">
        <f>IFERROR(VLOOKUP($A499,'2009'!$C$3:$H$242,3,FALSE),0)</f>
        <v>8</v>
      </c>
      <c r="CJ499" s="1691">
        <f>IFERROR(VLOOKUP($A499,'2009'!$C$3:$H$242,4,FALSE),0)</f>
        <v>18</v>
      </c>
      <c r="CK499" s="1691">
        <f>IFERROR(VLOOKUP($A499,'2009'!$C$3:$H$242,5,FALSE),0)</f>
        <v>0</v>
      </c>
      <c r="CL499" s="1740">
        <f>IFERROR(VLOOKUP($A499,'2009'!$C$3:$H$242,6,FALSE),0)</f>
        <v>0.4</v>
      </c>
      <c r="CM499" s="1700">
        <f>IFERROR(VLOOKUP($A499,'2008'!$C$3:$H$229,2,FALSE),0)</f>
        <v>0</v>
      </c>
      <c r="CN499" s="1691">
        <f>IFERROR(VLOOKUP($A499,'2008'!$C$3:$H$229,3,FALSE),0)</f>
        <v>0</v>
      </c>
      <c r="CO499" s="1691">
        <f>IFERROR(VLOOKUP($A499,'2008'!$C$3:$H$229,4,FALSE),0)</f>
        <v>0</v>
      </c>
      <c r="CP499" s="1691">
        <f>IFERROR(VLOOKUP($A499,'2008'!$C$3:$H$229,5,FALSE),0)</f>
        <v>0</v>
      </c>
      <c r="CQ499" s="1740">
        <f>IFERROR(VLOOKUP($A499,'2008'!$C$3:$H$229,6,FALSE),0)</f>
        <v>0</v>
      </c>
      <c r="CR499" s="1700">
        <f>IFERROR(VLOOKUP($A499,'2007'!$C$3:$M$238,7,FALSE),0)</f>
        <v>70</v>
      </c>
      <c r="CS499" s="1691">
        <f>IFERROR(VLOOKUP($A499,'2007'!$C$3:$M$238,8,FALSE),0)</f>
        <v>18</v>
      </c>
      <c r="CT499" s="1691">
        <f>IFERROR(VLOOKUP($A499,'2007'!$C$3:$M$238,9,FALSE),0)</f>
        <v>31</v>
      </c>
      <c r="CU499" s="1691">
        <f>IFERROR(VLOOKUP($A499,'2007'!$C$3:$M$238,10,FALSE),0)</f>
        <v>0</v>
      </c>
      <c r="CV499" s="1740">
        <f>IFERROR(VLOOKUP($A499,'2007'!$C$3:$M$238,11,FALSE),0)</f>
        <v>0.44285714285714284</v>
      </c>
      <c r="CW499" s="1700">
        <f>IFERROR(VLOOKUP($A499,'2006'!$A$2:$F$200,2,FALSE),0)</f>
        <v>23</v>
      </c>
      <c r="CX499" s="1691">
        <f>IFERROR(VLOOKUP($A499,'2006'!$A$2:$F$200,4,FALSE),0)</f>
        <v>11</v>
      </c>
      <c r="CY499" s="1691">
        <f>IFERROR(VLOOKUP($A499,'2006'!$A$2:$F$200,5,FALSE),0)</f>
        <v>0</v>
      </c>
      <c r="CZ499" s="1740">
        <f>IFERROR(VLOOKUP($A499,'2006'!$A$2:$F$200,6,FALSE),0)</f>
        <v>0.47826086956521741</v>
      </c>
      <c r="DA499" s="1700">
        <f>IFERROR(VLOOKUP($A499,'2005'!$C$3:$M$205,8,FALSE),0)</f>
        <v>0</v>
      </c>
      <c r="DB499" s="1691">
        <f>IFERROR(VLOOKUP($A499,'2005'!$C$3:$M$205,9,FALSE),0)</f>
        <v>0</v>
      </c>
      <c r="DC499" s="1691">
        <f>IFERROR(VLOOKUP($A499,'2005'!$C$3:$M$205,10,FALSE),0)</f>
        <v>0</v>
      </c>
      <c r="DD499" s="1740">
        <f>IFERROR(VLOOKUP($A499,'2005'!$C$3:$M$205,11,FALSE),0)</f>
        <v>0</v>
      </c>
      <c r="DE499" s="1700">
        <f>IFERROR(VLOOKUP($A499,'2004'!$C$3:$M$213,8,FALSE),0)</f>
        <v>0</v>
      </c>
      <c r="DF499" s="1691">
        <f>IFERROR(VLOOKUP($A499,'2004'!$C$3:$M$213,9,FALSE),0)</f>
        <v>0</v>
      </c>
      <c r="DG499" s="1691">
        <f>IFERROR(VLOOKUP($A499,'2004'!$C$3:$M$213,10,FALSE),0)</f>
        <v>0</v>
      </c>
      <c r="DH499" s="1740">
        <f>IFERROR(VLOOKUP($A499,'2004'!$C$3:$M$213,11,FALSE),0)</f>
        <v>0</v>
      </c>
      <c r="DI499" s="1700">
        <f>IFERROR(VLOOKUP($A499,'2003'!$C$3:$Q$214,12,FALSE),0)</f>
        <v>0</v>
      </c>
      <c r="DJ499" s="1691">
        <f>IFERROR(VLOOKUP($A499,'2003'!$C$3:$Q$214,13,FALSE),0)</f>
        <v>0</v>
      </c>
      <c r="DK499" s="1691">
        <f>IFERROR(VLOOKUP($A499,'2003'!$C$3:$Q$214,14,FALSE),0)</f>
        <v>0</v>
      </c>
      <c r="DL499" s="1740">
        <f>IFERROR(VLOOKUP($A499,'2003'!$C$3:$Q$214,15,FALSE),0)</f>
        <v>0</v>
      </c>
      <c r="DM499" s="1700">
        <f>IFERROR(VLOOKUP($A499,'2002'!$D$3:$R$214,12,FALSE),0)</f>
        <v>0</v>
      </c>
      <c r="DN499" s="1691">
        <f>IFERROR(VLOOKUP($A499,'2002'!$D$3:$R$214,13,FALSE),0)</f>
        <v>0</v>
      </c>
      <c r="DO499" s="1691">
        <f>IFERROR(VLOOKUP($A499,'2002'!$D$3:$R$214,14,FALSE),0)</f>
        <v>0</v>
      </c>
      <c r="DP499" s="1788">
        <f>IFERROR(VLOOKUP($A499,'2002'!$D$3:$R$214,15,FALSE),0)</f>
        <v>0</v>
      </c>
      <c r="DQ499" s="1700">
        <f>IFERROR(VLOOKUP($A499,'Pre 2002'!$C$3:$CK$382,84,FALSE),0)</f>
        <v>0</v>
      </c>
      <c r="DR499" s="1695">
        <f>IFERROR(VLOOKUP($A499,'Pre 2002'!$C$3:$CK$382,85,FALSE),0)</f>
        <v>0</v>
      </c>
      <c r="DS499" s="1695">
        <f>IFERROR(VLOOKUP($A499,'Pre 2002'!$C$3:$CK$382,86,FALSE),0)</f>
        <v>0</v>
      </c>
      <c r="DT499" s="1790">
        <f>IFERROR(VLOOKUP($A499,'Pre 2002'!$C$3:$CK$382,87,FALSE),0)</f>
        <v>0</v>
      </c>
      <c r="DU499" s="1741">
        <f>IFERROR(VLOOKUP(A499,'Pre 2002'!$C$3:$CG$382,83,FALSE),0)</f>
        <v>0</v>
      </c>
    </row>
    <row r="500" spans="1:125">
      <c r="A500" s="1778" t="s">
        <v>1998</v>
      </c>
      <c r="B500" s="1562">
        <f t="shared" si="176"/>
        <v>153</v>
      </c>
      <c r="C500" s="1562">
        <f t="shared" si="177"/>
        <v>77</v>
      </c>
      <c r="D500" s="1562">
        <f t="shared" si="178"/>
        <v>1</v>
      </c>
      <c r="E500" s="1563">
        <f t="shared" si="179"/>
        <v>0.50326797385620914</v>
      </c>
      <c r="F500" s="1786">
        <f t="shared" si="180"/>
        <v>4</v>
      </c>
      <c r="G500" s="1595" t="s">
        <v>2159</v>
      </c>
      <c r="H500" s="1567">
        <f t="shared" si="196"/>
        <v>4</v>
      </c>
      <c r="I500" s="1734">
        <f t="shared" si="197"/>
        <v>153</v>
      </c>
      <c r="J500" s="1734">
        <f t="shared" si="198"/>
        <v>77</v>
      </c>
      <c r="K500" s="1734">
        <f t="shared" si="199"/>
        <v>1</v>
      </c>
      <c r="L500" s="1806">
        <f t="shared" si="200"/>
        <v>0.50326797385620914</v>
      </c>
      <c r="O500" s="1700">
        <f>IFERROR(VLOOKUP($A500,'2022'!$B$2:$K$174,3,FALSE),0)</f>
        <v>0</v>
      </c>
      <c r="P500" s="1858">
        <f>IFERROR(VLOOKUP($A500,'2022'!$B$2:$K$174,4,FALSE),0)</f>
        <v>0</v>
      </c>
      <c r="Q500" s="1858">
        <f>IFERROR(VLOOKUP($A500,'2022'!$B$2:$K$174,5,FALSE),0)</f>
        <v>0</v>
      </c>
      <c r="R500" s="1858">
        <f>IFERROR(VLOOKUP($A500,'2022'!$B$2:$K$174,8,FALSE),0)</f>
        <v>0</v>
      </c>
      <c r="S500" s="1740">
        <f>IFERROR(VLOOKUP($A500,'2022'!$B$2:$K$174,10,FALSE),0)</f>
        <v>0</v>
      </c>
      <c r="T500" s="1700">
        <f>IFERROR(VLOOKUP($A500,'2021'!$B$2:$K$174,3,FALSE),0)</f>
        <v>0</v>
      </c>
      <c r="U500" s="1843">
        <f>IFERROR(VLOOKUP($A500,'2021'!$B$2:$K$174,4,FALSE),0)</f>
        <v>0</v>
      </c>
      <c r="V500" s="1843">
        <f>IFERROR(VLOOKUP($A500,'2021'!$B$2:$K$174,5,FALSE),0)</f>
        <v>0</v>
      </c>
      <c r="W500" s="1843">
        <f>IFERROR(VLOOKUP($A500,'2021'!$B$2:$K$174,8,FALSE),0)</f>
        <v>0</v>
      </c>
      <c r="X500" s="1740">
        <f>IFERROR(VLOOKUP($A500,'2021'!$B$2:$K$174,10,FALSE),0)</f>
        <v>0</v>
      </c>
      <c r="Y500" s="1700">
        <f>IFERROR(VLOOKUP($A500,'2020'!$B$2:$K$170,3,FALSE),0)</f>
        <v>0</v>
      </c>
      <c r="Z500" s="1829">
        <f>IFERROR(VLOOKUP($A500,'2020'!$B$2:$K$170,4,FALSE),0)</f>
        <v>0</v>
      </c>
      <c r="AA500" s="1829">
        <f>IFERROR(VLOOKUP($A500,'2020'!$B$2:$K$170,5,FALSE),0)</f>
        <v>0</v>
      </c>
      <c r="AB500" s="1829">
        <f>IFERROR(VLOOKUP($A500,'2020'!$B$2:$K$170,8,FALSE),0)</f>
        <v>0</v>
      </c>
      <c r="AC500" s="1740">
        <f>IFERROR(VLOOKUP($A500,'2020'!$B$2:$K$170,10,FALSE),0)</f>
        <v>0</v>
      </c>
      <c r="AD500" s="1700">
        <f>IFERROR(VLOOKUP($A500,'2019'!$B$2:$K$170,3,FALSE),0)</f>
        <v>0</v>
      </c>
      <c r="AE500" s="1823">
        <f>IFERROR(VLOOKUP($A500,'2019'!$B$2:$K$170,4,FALSE),0)</f>
        <v>0</v>
      </c>
      <c r="AF500" s="1823">
        <f>IFERROR(VLOOKUP($A500,'2019'!$B$2:$K$170,5,FALSE),0)</f>
        <v>0</v>
      </c>
      <c r="AG500" s="1823">
        <f>IFERROR(VLOOKUP($A500,'2019'!$B$2:$K$170,8,FALSE),0)</f>
        <v>0</v>
      </c>
      <c r="AH500" s="1740">
        <f>IFERROR(VLOOKUP($A500,'2019'!$B$2:$K$170,10,FALSE),0)</f>
        <v>0</v>
      </c>
      <c r="AI500" s="1700">
        <f>IFERROR(VLOOKUP($A500,'2018'!$B$2:$K$170,3,FALSE),0)</f>
        <v>0</v>
      </c>
      <c r="AJ500" s="1821">
        <f>IFERROR(VLOOKUP($A500,'2018'!$B$2:$K$170,4,FALSE),0)</f>
        <v>0</v>
      </c>
      <c r="AK500" s="1821">
        <f>IFERROR(VLOOKUP($A500,'2018'!$B$2:$K$170,5,FALSE),0)</f>
        <v>0</v>
      </c>
      <c r="AL500" s="1821">
        <f>IFERROR(VLOOKUP($A500,'2018'!$B$2:$K$170,8,FALSE),0)</f>
        <v>0</v>
      </c>
      <c r="AM500" s="1740">
        <f>IFERROR(VLOOKUP($A500,'2018'!$B$2:$K$170,10,FALSE),0)</f>
        <v>0</v>
      </c>
      <c r="AN500" s="1700">
        <f>IFERROR(VLOOKUP($A500,'2017'!$B$2:$J$163,2,FALSE),0)</f>
        <v>0</v>
      </c>
      <c r="AO500" s="1815">
        <f>IFERROR(VLOOKUP($A500,'2017'!$B$2:$J$163,3,FALSE),0)</f>
        <v>0</v>
      </c>
      <c r="AP500" s="1815">
        <f>IFERROR(VLOOKUP($A500,'2017'!$B$2:$J$163,4,FALSE),0)</f>
        <v>0</v>
      </c>
      <c r="AQ500" s="1815">
        <f>IFERROR(VLOOKUP($A500,'2017'!$B$2:$J$163,7,FALSE),0)</f>
        <v>0</v>
      </c>
      <c r="AR500" s="1740">
        <f>IFERROR(VLOOKUP($A500,'2017'!$B$2:$J$163,9,FALSE),0)</f>
        <v>0</v>
      </c>
      <c r="AS500" s="1700">
        <f>IFERROR(VLOOKUP($A500,'2016'!$B$2:$K$165,3,FALSE),0)</f>
        <v>0</v>
      </c>
      <c r="AT500" s="1796">
        <f>IFERROR(VLOOKUP($A500,'2016'!$B$2:$K$165,4,FALSE),0)</f>
        <v>0</v>
      </c>
      <c r="AU500" s="1796">
        <f>IFERROR(VLOOKUP($A500,'2016'!$B$2:$K$165,5,FALSE),0)</f>
        <v>0</v>
      </c>
      <c r="AV500" s="1796">
        <f>IFERROR(VLOOKUP($A500,'2016'!$B$2:$K$165,8,FALSE),0)</f>
        <v>0</v>
      </c>
      <c r="AW500" s="1740">
        <f>IFERROR(VLOOKUP($A500,'2016'!$B$2:$K$165,10,FALSE),0)</f>
        <v>0</v>
      </c>
      <c r="AX500" s="1700">
        <f>IFERROR(VLOOKUP($A500,'2015'!$B$2:$K$165,3,FALSE),0)</f>
        <v>0</v>
      </c>
      <c r="AY500" s="1695">
        <f>IFERROR(VLOOKUP($A500,'2015'!$B$2:$K$165,4,FALSE),0)</f>
        <v>0</v>
      </c>
      <c r="AZ500" s="1695">
        <f>IFERROR(VLOOKUP($A500,'2015'!$B$2:$K$165,5,FALSE),0)</f>
        <v>0</v>
      </c>
      <c r="BA500" s="1695">
        <f>IFERROR(VLOOKUP($A500,'2015'!$B$2:$K$165,8,FALSE),0)</f>
        <v>0</v>
      </c>
      <c r="BB500" s="1740">
        <f>IFERROR(VLOOKUP($A500,'2015'!$B$2:$K$165,10,FALSE),0)</f>
        <v>0</v>
      </c>
      <c r="BC500" s="1700">
        <f>IFERROR(VLOOKUP($A500,'2014'!$B$2:$K$157,3,FALSE),0)</f>
        <v>0</v>
      </c>
      <c r="BD500" s="1691">
        <f>IFERROR(VLOOKUP($A500,'2014'!$B$2:$K$157,4,FALSE),0)</f>
        <v>0</v>
      </c>
      <c r="BE500" s="1691">
        <f>IFERROR(VLOOKUP($A500,'2014'!$B$2:$K$157,5,FALSE),0)</f>
        <v>0</v>
      </c>
      <c r="BF500" s="1691">
        <f>IFERROR(VLOOKUP($A500,'2014'!$B$2:$K$157,8,FALSE),0)</f>
        <v>0</v>
      </c>
      <c r="BG500" s="1740">
        <f>IFERROR(VLOOKUP($A500,'2014'!$B$2:$K$157,10,FALSE),0)</f>
        <v>0</v>
      </c>
      <c r="BH500" s="1700">
        <f>IFERROR(VLOOKUP($A500,'2013'!$D$4:$I$249,2,FALSE),0)</f>
        <v>0</v>
      </c>
      <c r="BI500" s="1691">
        <f>IFERROR(VLOOKUP($A500,'2013'!$D$4:$I$249,3,FALSE),0)</f>
        <v>0</v>
      </c>
      <c r="BJ500" s="1691">
        <f>IFERROR(VLOOKUP($A500,'2013'!$D$4:$I$249,4,FALSE),0)</f>
        <v>0</v>
      </c>
      <c r="BK500" s="1691">
        <f>IFERROR(VLOOKUP($A500,'2013'!$D$4:$I$249,5,FALSE),0)</f>
        <v>0</v>
      </c>
      <c r="BL500" s="1740">
        <f>IFERROR(VLOOKUP($A500,'2013'!$D$4:$I$249,6,FALSE),0)</f>
        <v>0</v>
      </c>
      <c r="BM500" s="1737">
        <f>IFERROR(VLOOKUP($A500,'2012'!$D$3:$O$172,2,FALSE),0)</f>
        <v>0</v>
      </c>
      <c r="BN500" s="1691">
        <f>IFERROR(VLOOKUP($A500,'2012'!$D$3:$O$172,3,FALSE),0)</f>
        <v>0</v>
      </c>
      <c r="BO500" s="1743">
        <f>IFERROR(VLOOKUP($A500,'2012'!$D$3:$O$172,4,FALSE),0)</f>
        <v>0</v>
      </c>
      <c r="BP500" s="1700">
        <f>IFERROR(VLOOKUP($A500,'2012'!$D$3:$O$172,5,FALSE),0)</f>
        <v>0</v>
      </c>
      <c r="BQ500" s="1691">
        <f>IFERROR(VLOOKUP($A500,'2012'!$D$3:$O$172,6,FALSE),0)</f>
        <v>0</v>
      </c>
      <c r="BR500" s="1691">
        <f>IFERROR(VLOOKUP($A500,'2012'!$D$3:$O$172,7,FALSE),0)</f>
        <v>0</v>
      </c>
      <c r="BS500" s="1691">
        <f>IFERROR(VLOOKUP($A500,'2012'!$D$3:$O$172,8,FALSE),0)</f>
        <v>0</v>
      </c>
      <c r="BT500" s="1740">
        <f>IFERROR(VLOOKUP($A500,'2012'!$D$3:$O$172,9,FALSE),0)</f>
        <v>0</v>
      </c>
      <c r="BX500" s="1700">
        <f>IFERROR(VLOOKUP($A500,'2011'!$D$4:$I$251,2,FALSE),0)</f>
        <v>0</v>
      </c>
      <c r="BY500" s="1691">
        <f>IFERROR(VLOOKUP($A500,'2011'!$D$4:$I$251,3,FALSE),0)</f>
        <v>0</v>
      </c>
      <c r="BZ500" s="1691">
        <f>IFERROR(VLOOKUP($A500,'2011'!$D$4:$I$251,4,FALSE),0)</f>
        <v>0</v>
      </c>
      <c r="CA500" s="1691">
        <f>IFERROR(VLOOKUP($A500,'2011'!$D$4:$I$251,5,FALSE),0)</f>
        <v>0</v>
      </c>
      <c r="CB500" s="1740">
        <f>IFERROR(VLOOKUP($A500,'2011'!$D$4:$I$251,6,FALSE),0)</f>
        <v>0</v>
      </c>
      <c r="CC500" s="1700">
        <f>IFERROR(VLOOKUP($A500,'2010'!$C$3:$H$234,2,FALSE),0)</f>
        <v>0</v>
      </c>
      <c r="CD500" s="1691">
        <f>IFERROR(VLOOKUP($A500,'2010'!$C$3:$H$234,3,FALSE),0)</f>
        <v>0</v>
      </c>
      <c r="CE500" s="1691">
        <f>IFERROR(VLOOKUP($A500,'2010'!$C$3:$H$234,4,FALSE),0)</f>
        <v>0</v>
      </c>
      <c r="CF500" s="1691">
        <f>IFERROR(VLOOKUP($A500,'2010'!$C$3:$H$234,5,FALSE),0)</f>
        <v>0</v>
      </c>
      <c r="CG500" s="1740">
        <f>IFERROR(VLOOKUP($A500,'2010'!$C$3:$H$234,6,FALSE),0)</f>
        <v>0</v>
      </c>
      <c r="CH500" s="1700">
        <f>IFERROR(VLOOKUP($A500,'2009'!$C$3:$H$242,2,FALSE),0)</f>
        <v>0</v>
      </c>
      <c r="CI500" s="1691">
        <f>IFERROR(VLOOKUP($A500,'2009'!$C$3:$H$242,3,FALSE),0)</f>
        <v>0</v>
      </c>
      <c r="CJ500" s="1691">
        <f>IFERROR(VLOOKUP($A500,'2009'!$C$3:$H$242,4,FALSE),0)</f>
        <v>0</v>
      </c>
      <c r="CK500" s="1691">
        <f>IFERROR(VLOOKUP($A500,'2009'!$C$3:$H$242,5,FALSE),0)</f>
        <v>0</v>
      </c>
      <c r="CL500" s="1740">
        <f>IFERROR(VLOOKUP($A500,'2009'!$C$3:$H$242,6,FALSE),0)</f>
        <v>0</v>
      </c>
      <c r="CM500" s="1700">
        <f>IFERROR(VLOOKUP($A500,'2008'!$C$3:$H$229,2,FALSE),0)</f>
        <v>0</v>
      </c>
      <c r="CN500" s="1691">
        <f>IFERROR(VLOOKUP($A500,'2008'!$C$3:$H$229,3,FALSE),0)</f>
        <v>0</v>
      </c>
      <c r="CO500" s="1691">
        <f>IFERROR(VLOOKUP($A500,'2008'!$C$3:$H$229,4,FALSE),0)</f>
        <v>0</v>
      </c>
      <c r="CP500" s="1691">
        <f>IFERROR(VLOOKUP($A500,'2008'!$C$3:$H$229,5,FALSE),0)</f>
        <v>0</v>
      </c>
      <c r="CQ500" s="1740">
        <f>IFERROR(VLOOKUP($A500,'2008'!$C$3:$H$229,6,FALSE),0)</f>
        <v>0</v>
      </c>
      <c r="CR500" s="1700">
        <f>IFERROR(VLOOKUP($A500,'2007'!$C$3:$M$238,7,FALSE),0)</f>
        <v>0</v>
      </c>
      <c r="CS500" s="1691">
        <f>IFERROR(VLOOKUP($A500,'2007'!$C$3:$M$238,8,FALSE),0)</f>
        <v>0</v>
      </c>
      <c r="CT500" s="1691">
        <f>IFERROR(VLOOKUP($A500,'2007'!$C$3:$M$238,9,FALSE),0)</f>
        <v>0</v>
      </c>
      <c r="CU500" s="1691">
        <f>IFERROR(VLOOKUP($A500,'2007'!$C$3:$M$238,10,FALSE),0)</f>
        <v>0</v>
      </c>
      <c r="CV500" s="1740">
        <f>IFERROR(VLOOKUP($A500,'2007'!$C$3:$M$238,11,FALSE),0)</f>
        <v>0</v>
      </c>
      <c r="CW500" s="1700">
        <f>IFERROR(VLOOKUP($A500,'2006'!$A$2:$F$200,2,FALSE),0)</f>
        <v>0</v>
      </c>
      <c r="CX500" s="1691">
        <f>IFERROR(VLOOKUP($A500,'2006'!$A$2:$F$200,4,FALSE),0)</f>
        <v>0</v>
      </c>
      <c r="CY500" s="1691">
        <f>IFERROR(VLOOKUP($A500,'2006'!$A$2:$F$200,5,FALSE),0)</f>
        <v>0</v>
      </c>
      <c r="CZ500" s="1740">
        <f>IFERROR(VLOOKUP($A500,'2006'!$A$2:$F$200,6,FALSE),0)</f>
        <v>0</v>
      </c>
      <c r="DA500" s="1700">
        <f>IFERROR(VLOOKUP($A500,'2005'!$C$3:$M$205,8,FALSE),0)</f>
        <v>0</v>
      </c>
      <c r="DB500" s="1691">
        <f>IFERROR(VLOOKUP($A500,'2005'!$C$3:$M$205,9,FALSE),0)</f>
        <v>0</v>
      </c>
      <c r="DC500" s="1691">
        <f>IFERROR(VLOOKUP($A500,'2005'!$C$3:$M$205,10,FALSE),0)</f>
        <v>0</v>
      </c>
      <c r="DD500" s="1740">
        <f>IFERROR(VLOOKUP($A500,'2005'!$C$3:$M$205,11,FALSE),0)</f>
        <v>0</v>
      </c>
      <c r="DE500" s="1700">
        <f>IFERROR(VLOOKUP($A500,'2004'!$C$3:$M$213,8,FALSE),0)</f>
        <v>0</v>
      </c>
      <c r="DF500" s="1691">
        <f>IFERROR(VLOOKUP($A500,'2004'!$C$3:$M$213,9,FALSE),0)</f>
        <v>0</v>
      </c>
      <c r="DG500" s="1691">
        <f>IFERROR(VLOOKUP($A500,'2004'!$C$3:$M$213,10,FALSE),0)</f>
        <v>0</v>
      </c>
      <c r="DH500" s="1740">
        <f>IFERROR(VLOOKUP($A500,'2004'!$C$3:$M$213,11,FALSE),0)</f>
        <v>0</v>
      </c>
      <c r="DI500" s="1700">
        <f>IFERROR(VLOOKUP($A500,'2003'!$C$3:$Q$214,12,FALSE),0)</f>
        <v>0</v>
      </c>
      <c r="DJ500" s="1691">
        <f>IFERROR(VLOOKUP($A500,'2003'!$C$3:$Q$214,13,FALSE),0)</f>
        <v>0</v>
      </c>
      <c r="DK500" s="1691">
        <f>IFERROR(VLOOKUP($A500,'2003'!$C$3:$Q$214,14,FALSE),0)</f>
        <v>0</v>
      </c>
      <c r="DL500" s="1740">
        <f>IFERROR(VLOOKUP($A500,'2003'!$C$3:$Q$214,15,FALSE),0)</f>
        <v>0</v>
      </c>
      <c r="DM500" s="1700">
        <f>IFERROR(VLOOKUP($A500,'2002'!$D$3:$R$214,12,FALSE),0)</f>
        <v>0</v>
      </c>
      <c r="DN500" s="1691">
        <f>IFERROR(VLOOKUP($A500,'2002'!$D$3:$R$214,13,FALSE),0)</f>
        <v>0</v>
      </c>
      <c r="DO500" s="1691">
        <f>IFERROR(VLOOKUP($A500,'2002'!$D$3:$R$214,14,FALSE),0)</f>
        <v>0</v>
      </c>
      <c r="DP500" s="1788">
        <f>IFERROR(VLOOKUP($A500,'2002'!$D$3:$R$214,15,FALSE),0)</f>
        <v>0</v>
      </c>
      <c r="DQ500" s="1700">
        <f>IFERROR(VLOOKUP($A500,'Pre 2002'!$C$3:$CK$382,84,FALSE),0)</f>
        <v>153</v>
      </c>
      <c r="DR500" s="1695">
        <f>IFERROR(VLOOKUP($A500,'Pre 2002'!$C$3:$CK$382,85,FALSE),0)</f>
        <v>77</v>
      </c>
      <c r="DS500" s="1695">
        <f>IFERROR(VLOOKUP($A500,'Pre 2002'!$C$3:$CK$382,86,FALSE),0)</f>
        <v>1</v>
      </c>
      <c r="DT500" s="1790">
        <f>IFERROR(VLOOKUP($A500,'Pre 2002'!$C$3:$CK$382,87,FALSE),0)</f>
        <v>0.50326797385620914</v>
      </c>
      <c r="DU500" s="1741">
        <f>IFERROR(VLOOKUP(A500,'Pre 2002'!$C$3:$CG$382,83,FALSE),0)</f>
        <v>4</v>
      </c>
    </row>
    <row r="501" spans="1:125">
      <c r="A501" s="1778" t="s">
        <v>171</v>
      </c>
      <c r="B501" s="1562">
        <f t="shared" si="176"/>
        <v>356</v>
      </c>
      <c r="C501" s="1562">
        <f t="shared" si="177"/>
        <v>179</v>
      </c>
      <c r="D501" s="1562">
        <f t="shared" si="178"/>
        <v>1</v>
      </c>
      <c r="E501" s="1563">
        <f t="shared" si="179"/>
        <v>0.5028089887640449</v>
      </c>
      <c r="F501" s="1786">
        <f t="shared" si="180"/>
        <v>7</v>
      </c>
      <c r="G501" s="1595">
        <v>2013</v>
      </c>
      <c r="H501" s="1567">
        <f t="shared" si="196"/>
        <v>2</v>
      </c>
      <c r="I501" s="1734">
        <f t="shared" si="197"/>
        <v>116</v>
      </c>
      <c r="J501" s="1734">
        <f t="shared" si="198"/>
        <v>57</v>
      </c>
      <c r="K501" s="1734">
        <f t="shared" si="199"/>
        <v>0</v>
      </c>
      <c r="L501" s="1806">
        <f t="shared" si="200"/>
        <v>0.49137931034482757</v>
      </c>
      <c r="M501" s="1752">
        <v>13</v>
      </c>
      <c r="N501" s="1752">
        <v>0</v>
      </c>
      <c r="O501" s="1700">
        <f>IFERROR(VLOOKUP($A501,'2022'!$B$2:$K$174,3,FALSE),0)</f>
        <v>0</v>
      </c>
      <c r="P501" s="1858">
        <f>IFERROR(VLOOKUP($A501,'2022'!$B$2:$K$174,4,FALSE),0)</f>
        <v>0</v>
      </c>
      <c r="Q501" s="1858">
        <f>IFERROR(VLOOKUP($A501,'2022'!$B$2:$K$174,5,FALSE),0)</f>
        <v>0</v>
      </c>
      <c r="R501" s="1858">
        <f>IFERROR(VLOOKUP($A501,'2022'!$B$2:$K$174,8,FALSE),0)</f>
        <v>0</v>
      </c>
      <c r="S501" s="1740">
        <f>IFERROR(VLOOKUP($A501,'2022'!$B$2:$K$174,10,FALSE),0)</f>
        <v>0</v>
      </c>
      <c r="T501" s="1700">
        <f>IFERROR(VLOOKUP($A501,'2021'!$B$2:$K$174,3,FALSE),0)</f>
        <v>0</v>
      </c>
      <c r="U501" s="1843">
        <f>IFERROR(VLOOKUP($A501,'2021'!$B$2:$K$174,4,FALSE),0)</f>
        <v>0</v>
      </c>
      <c r="V501" s="1843">
        <f>IFERROR(VLOOKUP($A501,'2021'!$B$2:$K$174,5,FALSE),0)</f>
        <v>0</v>
      </c>
      <c r="W501" s="1843">
        <f>IFERROR(VLOOKUP($A501,'2021'!$B$2:$K$174,8,FALSE),0)</f>
        <v>0</v>
      </c>
      <c r="X501" s="1740">
        <f>IFERROR(VLOOKUP($A501,'2021'!$B$2:$K$174,10,FALSE),0)</f>
        <v>0</v>
      </c>
      <c r="Y501" s="1700">
        <f>IFERROR(VLOOKUP($A501,'2020'!$B$2:$K$170,3,FALSE),0)</f>
        <v>0</v>
      </c>
      <c r="Z501" s="1829">
        <f>IFERROR(VLOOKUP($A501,'2020'!$B$2:$K$170,4,FALSE),0)</f>
        <v>0</v>
      </c>
      <c r="AA501" s="1829">
        <f>IFERROR(VLOOKUP($A501,'2020'!$B$2:$K$170,5,FALSE),0)</f>
        <v>0</v>
      </c>
      <c r="AB501" s="1829">
        <f>IFERROR(VLOOKUP($A501,'2020'!$B$2:$K$170,8,FALSE),0)</f>
        <v>0</v>
      </c>
      <c r="AC501" s="1740">
        <f>IFERROR(VLOOKUP($A501,'2020'!$B$2:$K$170,10,FALSE),0)</f>
        <v>0</v>
      </c>
      <c r="AD501" s="1700">
        <f>IFERROR(VLOOKUP($A501,'2019'!$B$2:$K$170,3,FALSE),0)</f>
        <v>31</v>
      </c>
      <c r="AE501" s="1823">
        <f>IFERROR(VLOOKUP($A501,'2019'!$B$2:$K$170,4,FALSE),0)</f>
        <v>11</v>
      </c>
      <c r="AF501" s="1823">
        <f>IFERROR(VLOOKUP($A501,'2019'!$B$2:$K$170,5,FALSE),0)</f>
        <v>18</v>
      </c>
      <c r="AG501" s="1823">
        <f>IFERROR(VLOOKUP($A501,'2019'!$B$2:$K$170,8,FALSE),0)</f>
        <v>1</v>
      </c>
      <c r="AH501" s="1740">
        <f>IFERROR(VLOOKUP($A501,'2019'!$B$2:$K$170,10,FALSE),0)</f>
        <v>0.58099999999999996</v>
      </c>
      <c r="AI501" s="1700">
        <f>IFERROR(VLOOKUP($A501,'2018'!$B$2:$K$170,3,FALSE),0)</f>
        <v>57</v>
      </c>
      <c r="AJ501" s="1821">
        <f>IFERROR(VLOOKUP($A501,'2018'!$B$2:$K$170,4,FALSE),0)</f>
        <v>24</v>
      </c>
      <c r="AK501" s="1821">
        <f>IFERROR(VLOOKUP($A501,'2018'!$B$2:$K$170,5,FALSE),0)</f>
        <v>28</v>
      </c>
      <c r="AL501" s="1821">
        <f>IFERROR(VLOOKUP($A501,'2018'!$B$2:$K$170,8,FALSE),0)</f>
        <v>0</v>
      </c>
      <c r="AM501" s="1740">
        <f>IFERROR(VLOOKUP($A501,'2018'!$B$2:$K$170,10,FALSE),0)</f>
        <v>0.49099999999999999</v>
      </c>
      <c r="AN501" s="1700">
        <f>IFERROR(VLOOKUP($A501,'2017'!$B$2:$J$163,2,FALSE),0)</f>
        <v>48</v>
      </c>
      <c r="AO501" s="1815">
        <f>IFERROR(VLOOKUP($A501,'2017'!$B$2:$J$163,3,FALSE),0)</f>
        <v>16</v>
      </c>
      <c r="AP501" s="1815">
        <f>IFERROR(VLOOKUP($A501,'2017'!$B$2:$J$163,4,FALSE),0)</f>
        <v>28</v>
      </c>
      <c r="AQ501" s="1815">
        <f>IFERROR(VLOOKUP($A501,'2017'!$B$2:$J$163,7,FALSE),0)</f>
        <v>0</v>
      </c>
      <c r="AR501" s="1740">
        <f>IFERROR(VLOOKUP($A501,'2017'!$B$2:$J$163,9,FALSE),0)</f>
        <v>0.58333333333333337</v>
      </c>
      <c r="AS501" s="1700">
        <f>IFERROR(VLOOKUP($A501,'2016'!$B$2:$K$165,3,FALSE),0)</f>
        <v>60</v>
      </c>
      <c r="AT501" s="1796">
        <f>IFERROR(VLOOKUP($A501,'2016'!$B$2:$K$165,4,FALSE),0)</f>
        <v>19</v>
      </c>
      <c r="AU501" s="1796">
        <f>IFERROR(VLOOKUP($A501,'2016'!$B$2:$K$165,5,FALSE),0)</f>
        <v>28</v>
      </c>
      <c r="AV501" s="1796">
        <f>IFERROR(VLOOKUP($A501,'2016'!$B$2:$K$165,8,FALSE),0)</f>
        <v>0</v>
      </c>
      <c r="AW501" s="1740">
        <f>IFERROR(VLOOKUP($A501,'2016'!$B$2:$K$165,10,FALSE),0)</f>
        <v>0.46700000000000003</v>
      </c>
      <c r="AX501" s="1700">
        <f>IFERROR(VLOOKUP($A501,'2015'!$B$2:$K$165,3,FALSE),0)</f>
        <v>44</v>
      </c>
      <c r="AY501" s="1695">
        <f>IFERROR(VLOOKUP($A501,'2015'!$B$2:$K$165,4,FALSE),0)</f>
        <v>14</v>
      </c>
      <c r="AZ501" s="1695">
        <f>IFERROR(VLOOKUP($A501,'2015'!$B$2:$K$165,5,FALSE),0)</f>
        <v>20</v>
      </c>
      <c r="BA501" s="1695">
        <f>IFERROR(VLOOKUP($A501,'2015'!$B$2:$K$165,8,FALSE),0)</f>
        <v>0</v>
      </c>
      <c r="BB501" s="1740">
        <f>IFERROR(VLOOKUP($A501,'2015'!$B$2:$K$165,10,FALSE),0)</f>
        <v>0.45454545454545453</v>
      </c>
      <c r="BC501" s="1700">
        <f>IFERROR(VLOOKUP($A501,'2014'!$B$2:$K$157,3,FALSE),0)</f>
        <v>68</v>
      </c>
      <c r="BD501" s="1691">
        <f>IFERROR(VLOOKUP($A501,'2014'!$B$2:$K$157,4,FALSE),0)</f>
        <v>24</v>
      </c>
      <c r="BE501" s="1691">
        <f>IFERROR(VLOOKUP($A501,'2014'!$B$2:$K$157,5,FALSE),0)</f>
        <v>34</v>
      </c>
      <c r="BF501" s="1691">
        <f>IFERROR(VLOOKUP($A501,'2014'!$B$2:$K$157,8,FALSE),0)</f>
        <v>0</v>
      </c>
      <c r="BG501" s="1740">
        <f>IFERROR(VLOOKUP($A501,'2014'!$B$2:$K$157,10,FALSE),0)</f>
        <v>0.5</v>
      </c>
      <c r="BH501" s="1700">
        <f>IFERROR(VLOOKUP($A501,'2013'!$D$4:$I$249,2,FALSE),0)</f>
        <v>48</v>
      </c>
      <c r="BI501" s="1691">
        <f>IFERROR(VLOOKUP($A501,'2013'!$D$4:$I$249,3,FALSE),0)</f>
        <v>15</v>
      </c>
      <c r="BJ501" s="1691">
        <f>IFERROR(VLOOKUP($A501,'2013'!$D$4:$I$249,4,FALSE),0)</f>
        <v>23</v>
      </c>
      <c r="BK501" s="1691">
        <f>IFERROR(VLOOKUP($A501,'2013'!$D$4:$I$249,5,FALSE),0)</f>
        <v>0</v>
      </c>
      <c r="BL501" s="1740">
        <f>IFERROR(VLOOKUP($A501,'2013'!$D$4:$I$249,6,FALSE),0)</f>
        <v>0.47916666666666669</v>
      </c>
      <c r="BM501" s="1737">
        <f>IFERROR(VLOOKUP($A501,'2012'!$D$3:$O$172,2,FALSE),0)</f>
        <v>0</v>
      </c>
      <c r="BN501" s="1691">
        <f>IFERROR(VLOOKUP($A501,'2012'!$D$3:$O$172,3,FALSE),0)</f>
        <v>0</v>
      </c>
      <c r="BO501" s="1743">
        <f>IFERROR(VLOOKUP($A501,'2012'!$D$3:$O$172,4,FALSE),0)</f>
        <v>0</v>
      </c>
      <c r="BP501" s="1700">
        <f>IFERROR(VLOOKUP($A501,'2012'!$D$3:$O$172,5,FALSE),0)</f>
        <v>0</v>
      </c>
      <c r="BQ501" s="1691">
        <f>IFERROR(VLOOKUP($A501,'2012'!$D$3:$O$172,6,FALSE),0)</f>
        <v>0</v>
      </c>
      <c r="BR501" s="1691">
        <f>IFERROR(VLOOKUP($A501,'2012'!$D$3:$O$172,7,FALSE),0)</f>
        <v>0</v>
      </c>
      <c r="BS501" s="1691">
        <f>IFERROR(VLOOKUP($A501,'2012'!$D$3:$O$172,8,FALSE),0)</f>
        <v>0</v>
      </c>
      <c r="BT501" s="1740">
        <f>IFERROR(VLOOKUP($A501,'2012'!$D$3:$O$172,9,FALSE),0)</f>
        <v>0</v>
      </c>
      <c r="BU501" s="1737">
        <f>IFERROR(VLOOKUP($A501,'2012'!$D$3:$O$172,10,FALSE),0)</f>
        <v>0</v>
      </c>
      <c r="BV501" s="1691">
        <f>IFERROR(VLOOKUP($A501,'2012'!$D$3:$O$172,11,FALSE),0)</f>
        <v>0</v>
      </c>
      <c r="BW501" s="1743">
        <f>IFERROR(VLOOKUP($A501,'2012'!$D$3:$O$172,12,FALSE),0)</f>
        <v>0</v>
      </c>
      <c r="BX501" s="1700">
        <f>IFERROR(VLOOKUP($A501,'2011'!$D$4:$I$251,2,FALSE),0)</f>
        <v>0</v>
      </c>
      <c r="BY501" s="1691">
        <f>IFERROR(VLOOKUP($A501,'2011'!$D$4:$I$251,3,FALSE),0)</f>
        <v>0</v>
      </c>
      <c r="BZ501" s="1691">
        <f>IFERROR(VLOOKUP($A501,'2011'!$D$4:$I$251,4,FALSE),0)</f>
        <v>0</v>
      </c>
      <c r="CA501" s="1691">
        <f>IFERROR(VLOOKUP($A501,'2011'!$D$4:$I$251,5,FALSE),0)</f>
        <v>0</v>
      </c>
      <c r="CB501" s="1740">
        <f>IFERROR(VLOOKUP($A501,'2011'!$D$4:$I$251,6,FALSE),0)</f>
        <v>0</v>
      </c>
      <c r="CC501" s="1700">
        <f>IFERROR(VLOOKUP($A501,'2010'!$C$3:$H$234,2,FALSE),0)</f>
        <v>0</v>
      </c>
      <c r="CD501" s="1691">
        <f>IFERROR(VLOOKUP($A501,'2010'!$C$3:$H$234,3,FALSE),0)</f>
        <v>0</v>
      </c>
      <c r="CE501" s="1691">
        <f>IFERROR(VLOOKUP($A501,'2010'!$C$3:$H$234,4,FALSE),0)</f>
        <v>0</v>
      </c>
      <c r="CF501" s="1691">
        <f>IFERROR(VLOOKUP($A501,'2010'!$C$3:$H$234,5,FALSE),0)</f>
        <v>0</v>
      </c>
      <c r="CG501" s="1740">
        <f>IFERROR(VLOOKUP($A501,'2010'!$C$3:$H$234,6,FALSE),0)</f>
        <v>0</v>
      </c>
      <c r="CH501" s="1700">
        <f>IFERROR(VLOOKUP($A501,'2009'!$C$3:$H$242,2,FALSE),0)</f>
        <v>0</v>
      </c>
      <c r="CI501" s="1691">
        <f>IFERROR(VLOOKUP($A501,'2009'!$C$3:$H$242,3,FALSE),0)</f>
        <v>0</v>
      </c>
      <c r="CJ501" s="1691">
        <f>IFERROR(VLOOKUP($A501,'2009'!$C$3:$H$242,4,FALSE),0)</f>
        <v>0</v>
      </c>
      <c r="CK501" s="1691">
        <f>IFERROR(VLOOKUP($A501,'2009'!$C$3:$H$242,5,FALSE),0)</f>
        <v>0</v>
      </c>
      <c r="CL501" s="1740">
        <f>IFERROR(VLOOKUP($A501,'2009'!$C$3:$H$242,6,FALSE),0)</f>
        <v>0</v>
      </c>
      <c r="CM501" s="1700">
        <f>IFERROR(VLOOKUP($A501,'2008'!$C$3:$H$229,2,FALSE),0)</f>
        <v>0</v>
      </c>
      <c r="CN501" s="1691">
        <f>IFERROR(VLOOKUP($A501,'2008'!$C$3:$H$229,3,FALSE),0)</f>
        <v>0</v>
      </c>
      <c r="CO501" s="1691">
        <f>IFERROR(VLOOKUP($A501,'2008'!$C$3:$H$229,4,FALSE),0)</f>
        <v>0</v>
      </c>
      <c r="CP501" s="1691">
        <f>IFERROR(VLOOKUP($A501,'2008'!$C$3:$H$229,5,FALSE),0)</f>
        <v>0</v>
      </c>
      <c r="CQ501" s="1740">
        <f>IFERROR(VLOOKUP($A501,'2008'!$C$3:$H$229,6,FALSE),0)</f>
        <v>0</v>
      </c>
      <c r="CR501" s="1700">
        <f>IFERROR(VLOOKUP($A501,'2007'!$C$3:$M$238,7,FALSE),0)</f>
        <v>0</v>
      </c>
      <c r="CS501" s="1691">
        <f>IFERROR(VLOOKUP($A501,'2007'!$C$3:$M$238,8,FALSE),0)</f>
        <v>0</v>
      </c>
      <c r="CT501" s="1691">
        <f>IFERROR(VLOOKUP($A501,'2007'!$C$3:$M$238,9,FALSE),0)</f>
        <v>0</v>
      </c>
      <c r="CU501" s="1691">
        <f>IFERROR(VLOOKUP($A501,'2007'!$C$3:$M$238,10,FALSE),0)</f>
        <v>0</v>
      </c>
      <c r="CV501" s="1740">
        <f>IFERROR(VLOOKUP($A501,'2007'!$C$3:$M$238,11,FALSE),0)</f>
        <v>0</v>
      </c>
      <c r="CW501" s="1700">
        <f>IFERROR(VLOOKUP($A501,'2006'!$A$2:$F$200,2,FALSE),0)</f>
        <v>0</v>
      </c>
      <c r="CX501" s="1691">
        <f>IFERROR(VLOOKUP($A501,'2006'!$A$2:$F$200,4,FALSE),0)</f>
        <v>0</v>
      </c>
      <c r="CY501" s="1691">
        <f>IFERROR(VLOOKUP($A501,'2006'!$A$2:$F$200,5,FALSE),0)</f>
        <v>0</v>
      </c>
      <c r="CZ501" s="1740">
        <f>IFERROR(VLOOKUP($A501,'2006'!$A$2:$F$200,6,FALSE),0)</f>
        <v>0</v>
      </c>
      <c r="DA501" s="1700">
        <f>IFERROR(VLOOKUP($A501,'2005'!$C$3:$M$205,8,FALSE),0)</f>
        <v>0</v>
      </c>
      <c r="DB501" s="1691">
        <f>IFERROR(VLOOKUP($A501,'2005'!$C$3:$M$205,9,FALSE),0)</f>
        <v>0</v>
      </c>
      <c r="DC501" s="1691">
        <f>IFERROR(VLOOKUP($A501,'2005'!$C$3:$M$205,10,FALSE),0)</f>
        <v>0</v>
      </c>
      <c r="DD501" s="1740">
        <f>IFERROR(VLOOKUP($A501,'2005'!$C$3:$M$205,11,FALSE),0)</f>
        <v>0</v>
      </c>
      <c r="DE501" s="1700">
        <f>IFERROR(VLOOKUP($A501,'2004'!$C$3:$M$213,8,FALSE),0)</f>
        <v>0</v>
      </c>
      <c r="DF501" s="1691">
        <f>IFERROR(VLOOKUP($A501,'2004'!$C$3:$M$213,9,FALSE),0)</f>
        <v>0</v>
      </c>
      <c r="DG501" s="1691">
        <f>IFERROR(VLOOKUP($A501,'2004'!$C$3:$M$213,10,FALSE),0)</f>
        <v>0</v>
      </c>
      <c r="DH501" s="1740">
        <f>IFERROR(VLOOKUP($A501,'2004'!$C$3:$M$213,11,FALSE),0)</f>
        <v>0</v>
      </c>
      <c r="DI501" s="1700">
        <f>IFERROR(VLOOKUP($A501,'2003'!$C$3:$Q$214,12,FALSE),0)</f>
        <v>0</v>
      </c>
      <c r="DJ501" s="1691">
        <f>IFERROR(VLOOKUP($A501,'2003'!$C$3:$Q$214,13,FALSE),0)</f>
        <v>0</v>
      </c>
      <c r="DK501" s="1691">
        <f>IFERROR(VLOOKUP($A501,'2003'!$C$3:$Q$214,14,FALSE),0)</f>
        <v>0</v>
      </c>
      <c r="DL501" s="1740">
        <f>IFERROR(VLOOKUP($A501,'2003'!$C$3:$Q$214,15,FALSE),0)</f>
        <v>0</v>
      </c>
      <c r="DM501" s="1700">
        <f>IFERROR(VLOOKUP($A501,'2002'!$D$3:$R$214,12,FALSE),0)</f>
        <v>0</v>
      </c>
      <c r="DN501" s="1691">
        <f>IFERROR(VLOOKUP($A501,'2002'!$D$3:$R$214,13,FALSE),0)</f>
        <v>0</v>
      </c>
      <c r="DO501" s="1691">
        <f>IFERROR(VLOOKUP($A501,'2002'!$D$3:$R$214,14,FALSE),0)</f>
        <v>0</v>
      </c>
      <c r="DP501" s="1788">
        <f>IFERROR(VLOOKUP($A501,'2002'!$D$3:$R$214,15,FALSE),0)</f>
        <v>0</v>
      </c>
      <c r="DQ501" s="1700">
        <f>IFERROR(VLOOKUP($A501,'Pre 2002'!$C$3:$CK$382,84,FALSE),0)</f>
        <v>0</v>
      </c>
      <c r="DR501" s="1695">
        <f>IFERROR(VLOOKUP($A501,'Pre 2002'!$C$3:$CK$382,85,FALSE),0)</f>
        <v>0</v>
      </c>
      <c r="DS501" s="1695">
        <f>IFERROR(VLOOKUP($A501,'Pre 2002'!$C$3:$CK$382,86,FALSE),0)</f>
        <v>0</v>
      </c>
      <c r="DT501" s="1790">
        <f>IFERROR(VLOOKUP($A501,'Pre 2002'!$C$3:$CK$382,87,FALSE),0)</f>
        <v>0</v>
      </c>
      <c r="DU501" s="1741">
        <f>IFERROR(VLOOKUP(A501,'Pre 2002'!$C$3:$CG$382,83,FALSE),0)</f>
        <v>0</v>
      </c>
    </row>
    <row r="502" spans="1:125">
      <c r="A502" s="1778" t="s">
        <v>1911</v>
      </c>
      <c r="B502" s="1562">
        <f t="shared" si="176"/>
        <v>254</v>
      </c>
      <c r="C502" s="1562">
        <f t="shared" si="177"/>
        <v>126</v>
      </c>
      <c r="D502" s="1562">
        <f t="shared" si="178"/>
        <v>1</v>
      </c>
      <c r="E502" s="1563">
        <f t="shared" si="179"/>
        <v>0.49606299212598426</v>
      </c>
      <c r="F502" s="1786">
        <f t="shared" si="180"/>
        <v>6</v>
      </c>
      <c r="G502" s="1595" t="s">
        <v>2159</v>
      </c>
      <c r="H502" s="1567">
        <f t="shared" si="196"/>
        <v>6</v>
      </c>
      <c r="I502" s="1734">
        <f t="shared" si="197"/>
        <v>254</v>
      </c>
      <c r="J502" s="1734">
        <f t="shared" si="198"/>
        <v>126</v>
      </c>
      <c r="K502" s="1734">
        <f t="shared" si="199"/>
        <v>1</v>
      </c>
      <c r="L502" s="1806">
        <f t="shared" si="200"/>
        <v>0.49606299212598426</v>
      </c>
      <c r="O502" s="1700">
        <f>IFERROR(VLOOKUP($A502,'2022'!$B$2:$K$174,3,FALSE),0)</f>
        <v>0</v>
      </c>
      <c r="P502" s="1858">
        <f>IFERROR(VLOOKUP($A502,'2022'!$B$2:$K$174,4,FALSE),0)</f>
        <v>0</v>
      </c>
      <c r="Q502" s="1858">
        <f>IFERROR(VLOOKUP($A502,'2022'!$B$2:$K$174,5,FALSE),0)</f>
        <v>0</v>
      </c>
      <c r="R502" s="1858">
        <f>IFERROR(VLOOKUP($A502,'2022'!$B$2:$K$174,8,FALSE),0)</f>
        <v>0</v>
      </c>
      <c r="S502" s="1740">
        <f>IFERROR(VLOOKUP($A502,'2022'!$B$2:$K$174,10,FALSE),0)</f>
        <v>0</v>
      </c>
      <c r="T502" s="1700">
        <f>IFERROR(VLOOKUP($A502,'2021'!$B$2:$K$174,3,FALSE),0)</f>
        <v>0</v>
      </c>
      <c r="U502" s="1843">
        <f>IFERROR(VLOOKUP($A502,'2021'!$B$2:$K$174,4,FALSE),0)</f>
        <v>0</v>
      </c>
      <c r="V502" s="1843">
        <f>IFERROR(VLOOKUP($A502,'2021'!$B$2:$K$174,5,FALSE),0)</f>
        <v>0</v>
      </c>
      <c r="W502" s="1843">
        <f>IFERROR(VLOOKUP($A502,'2021'!$B$2:$K$174,8,FALSE),0)</f>
        <v>0</v>
      </c>
      <c r="X502" s="1740">
        <f>IFERROR(VLOOKUP($A502,'2021'!$B$2:$K$174,10,FALSE),0)</f>
        <v>0</v>
      </c>
      <c r="Y502" s="1700">
        <f>IFERROR(VLOOKUP($A502,'2020'!$B$2:$K$170,3,FALSE),0)</f>
        <v>0</v>
      </c>
      <c r="Z502" s="1829">
        <f>IFERROR(VLOOKUP($A502,'2020'!$B$2:$K$170,4,FALSE),0)</f>
        <v>0</v>
      </c>
      <c r="AA502" s="1829">
        <f>IFERROR(VLOOKUP($A502,'2020'!$B$2:$K$170,5,FALSE),0)</f>
        <v>0</v>
      </c>
      <c r="AB502" s="1829">
        <f>IFERROR(VLOOKUP($A502,'2020'!$B$2:$K$170,8,FALSE),0)</f>
        <v>0</v>
      </c>
      <c r="AC502" s="1740">
        <f>IFERROR(VLOOKUP($A502,'2020'!$B$2:$K$170,10,FALSE),0)</f>
        <v>0</v>
      </c>
      <c r="AD502" s="1700">
        <f>IFERROR(VLOOKUP($A502,'2019'!$B$2:$K$170,3,FALSE),0)</f>
        <v>0</v>
      </c>
      <c r="AE502" s="1823">
        <f>IFERROR(VLOOKUP($A502,'2019'!$B$2:$K$170,4,FALSE),0)</f>
        <v>0</v>
      </c>
      <c r="AF502" s="1823">
        <f>IFERROR(VLOOKUP($A502,'2019'!$B$2:$K$170,5,FALSE),0)</f>
        <v>0</v>
      </c>
      <c r="AG502" s="1823">
        <f>IFERROR(VLOOKUP($A502,'2019'!$B$2:$K$170,8,FALSE),0)</f>
        <v>0</v>
      </c>
      <c r="AH502" s="1740">
        <f>IFERROR(VLOOKUP($A502,'2019'!$B$2:$K$170,10,FALSE),0)</f>
        <v>0</v>
      </c>
      <c r="AI502" s="1700">
        <f>IFERROR(VLOOKUP($A502,'2018'!$B$2:$K$170,3,FALSE),0)</f>
        <v>0</v>
      </c>
      <c r="AJ502" s="1821">
        <f>IFERROR(VLOOKUP($A502,'2018'!$B$2:$K$170,4,FALSE),0)</f>
        <v>0</v>
      </c>
      <c r="AK502" s="1821">
        <f>IFERROR(VLOOKUP($A502,'2018'!$B$2:$K$170,5,FALSE),0)</f>
        <v>0</v>
      </c>
      <c r="AL502" s="1821">
        <f>IFERROR(VLOOKUP($A502,'2018'!$B$2:$K$170,8,FALSE),0)</f>
        <v>0</v>
      </c>
      <c r="AM502" s="1740">
        <f>IFERROR(VLOOKUP($A502,'2018'!$B$2:$K$170,10,FALSE),0)</f>
        <v>0</v>
      </c>
      <c r="AN502" s="1700">
        <f>IFERROR(VLOOKUP($A502,'2017'!$B$2:$J$163,2,FALSE),0)</f>
        <v>0</v>
      </c>
      <c r="AO502" s="1815">
        <f>IFERROR(VLOOKUP($A502,'2017'!$B$2:$J$163,3,FALSE),0)</f>
        <v>0</v>
      </c>
      <c r="AP502" s="1815">
        <f>IFERROR(VLOOKUP($A502,'2017'!$B$2:$J$163,4,FALSE),0)</f>
        <v>0</v>
      </c>
      <c r="AQ502" s="1815">
        <f>IFERROR(VLOOKUP($A502,'2017'!$B$2:$J$163,7,FALSE),0)</f>
        <v>0</v>
      </c>
      <c r="AR502" s="1740">
        <f>IFERROR(VLOOKUP($A502,'2017'!$B$2:$J$163,9,FALSE),0)</f>
        <v>0</v>
      </c>
      <c r="AS502" s="1700">
        <f>IFERROR(VLOOKUP($A502,'2016'!$B$2:$K$165,3,FALSE),0)</f>
        <v>0</v>
      </c>
      <c r="AT502" s="1796">
        <f>IFERROR(VLOOKUP($A502,'2016'!$B$2:$K$165,4,FALSE),0)</f>
        <v>0</v>
      </c>
      <c r="AU502" s="1796">
        <f>IFERROR(VLOOKUP($A502,'2016'!$B$2:$K$165,5,FALSE),0)</f>
        <v>0</v>
      </c>
      <c r="AV502" s="1796">
        <f>IFERROR(VLOOKUP($A502,'2016'!$B$2:$K$165,8,FALSE),0)</f>
        <v>0</v>
      </c>
      <c r="AW502" s="1740">
        <f>IFERROR(VLOOKUP($A502,'2016'!$B$2:$K$165,10,FALSE),0)</f>
        <v>0</v>
      </c>
      <c r="AX502" s="1700">
        <f>IFERROR(VLOOKUP($A502,'2015'!$B$2:$K$165,3,FALSE),0)</f>
        <v>0</v>
      </c>
      <c r="AY502" s="1695">
        <f>IFERROR(VLOOKUP($A502,'2015'!$B$2:$K$165,4,FALSE),0)</f>
        <v>0</v>
      </c>
      <c r="AZ502" s="1695">
        <f>IFERROR(VLOOKUP($A502,'2015'!$B$2:$K$165,5,FALSE),0)</f>
        <v>0</v>
      </c>
      <c r="BA502" s="1695">
        <f>IFERROR(VLOOKUP($A502,'2015'!$B$2:$K$165,8,FALSE),0)</f>
        <v>0</v>
      </c>
      <c r="BB502" s="1740">
        <f>IFERROR(VLOOKUP($A502,'2015'!$B$2:$K$165,10,FALSE),0)</f>
        <v>0</v>
      </c>
      <c r="BC502" s="1700">
        <f>IFERROR(VLOOKUP($A502,'2014'!$B$2:$K$157,3,FALSE),0)</f>
        <v>0</v>
      </c>
      <c r="BD502" s="1691">
        <f>IFERROR(VLOOKUP($A502,'2014'!$B$2:$K$157,4,FALSE),0)</f>
        <v>0</v>
      </c>
      <c r="BE502" s="1691">
        <f>IFERROR(VLOOKUP($A502,'2014'!$B$2:$K$157,5,FALSE),0)</f>
        <v>0</v>
      </c>
      <c r="BF502" s="1691">
        <f>IFERROR(VLOOKUP($A502,'2014'!$B$2:$K$157,8,FALSE),0)</f>
        <v>0</v>
      </c>
      <c r="BG502" s="1740">
        <f>IFERROR(VLOOKUP($A502,'2014'!$B$2:$K$157,10,FALSE),0)</f>
        <v>0</v>
      </c>
      <c r="BH502" s="1700">
        <f>IFERROR(VLOOKUP($A502,'2013'!$D$4:$I$249,2,FALSE),0)</f>
        <v>0</v>
      </c>
      <c r="BI502" s="1691">
        <f>IFERROR(VLOOKUP($A502,'2013'!$D$4:$I$249,3,FALSE),0)</f>
        <v>0</v>
      </c>
      <c r="BJ502" s="1691">
        <f>IFERROR(VLOOKUP($A502,'2013'!$D$4:$I$249,4,FALSE),0)</f>
        <v>0</v>
      </c>
      <c r="BK502" s="1691">
        <f>IFERROR(VLOOKUP($A502,'2013'!$D$4:$I$249,5,FALSE),0)</f>
        <v>0</v>
      </c>
      <c r="BL502" s="1740">
        <f>IFERROR(VLOOKUP($A502,'2013'!$D$4:$I$249,6,FALSE),0)</f>
        <v>0</v>
      </c>
      <c r="BM502" s="1737">
        <f>IFERROR(VLOOKUP($A502,'2012'!$D$3:$O$172,2,FALSE),0)</f>
        <v>0</v>
      </c>
      <c r="BN502" s="1691">
        <f>IFERROR(VLOOKUP($A502,'2012'!$D$3:$O$172,3,FALSE),0)</f>
        <v>0</v>
      </c>
      <c r="BO502" s="1743">
        <f>IFERROR(VLOOKUP($A502,'2012'!$D$3:$O$172,4,FALSE),0)</f>
        <v>0</v>
      </c>
      <c r="BP502" s="1700">
        <f>IFERROR(VLOOKUP($A502,'2012'!$D$3:$O$172,5,FALSE),0)</f>
        <v>0</v>
      </c>
      <c r="BQ502" s="1691">
        <f>IFERROR(VLOOKUP($A502,'2012'!$D$3:$O$172,6,FALSE),0)</f>
        <v>0</v>
      </c>
      <c r="BR502" s="1691">
        <f>IFERROR(VLOOKUP($A502,'2012'!$D$3:$O$172,7,FALSE),0)</f>
        <v>0</v>
      </c>
      <c r="BS502" s="1691">
        <f>IFERROR(VLOOKUP($A502,'2012'!$D$3:$O$172,8,FALSE),0)</f>
        <v>0</v>
      </c>
      <c r="BT502" s="1740">
        <f>IFERROR(VLOOKUP($A502,'2012'!$D$3:$O$172,9,FALSE),0)</f>
        <v>0</v>
      </c>
      <c r="BX502" s="1700">
        <f>IFERROR(VLOOKUP($A502,'2011'!$D$4:$I$251,2,FALSE),0)</f>
        <v>0</v>
      </c>
      <c r="BY502" s="1691">
        <f>IFERROR(VLOOKUP($A502,'2011'!$D$4:$I$251,3,FALSE),0)</f>
        <v>0</v>
      </c>
      <c r="BZ502" s="1691">
        <f>IFERROR(VLOOKUP($A502,'2011'!$D$4:$I$251,4,FALSE),0)</f>
        <v>0</v>
      </c>
      <c r="CA502" s="1691">
        <f>IFERROR(VLOOKUP($A502,'2011'!$D$4:$I$251,5,FALSE),0)</f>
        <v>0</v>
      </c>
      <c r="CB502" s="1740">
        <f>IFERROR(VLOOKUP($A502,'2011'!$D$4:$I$251,6,FALSE),0)</f>
        <v>0</v>
      </c>
      <c r="CC502" s="1700">
        <f>IFERROR(VLOOKUP($A502,'2010'!$C$3:$H$234,2,FALSE),0)</f>
        <v>0</v>
      </c>
      <c r="CD502" s="1691">
        <f>IFERROR(VLOOKUP($A502,'2010'!$C$3:$H$234,3,FALSE),0)</f>
        <v>0</v>
      </c>
      <c r="CE502" s="1691">
        <f>IFERROR(VLOOKUP($A502,'2010'!$C$3:$H$234,4,FALSE),0)</f>
        <v>0</v>
      </c>
      <c r="CF502" s="1691">
        <f>IFERROR(VLOOKUP($A502,'2010'!$C$3:$H$234,5,FALSE),0)</f>
        <v>0</v>
      </c>
      <c r="CG502" s="1740">
        <f>IFERROR(VLOOKUP($A502,'2010'!$C$3:$H$234,6,FALSE),0)</f>
        <v>0</v>
      </c>
      <c r="CH502" s="1700">
        <f>IFERROR(VLOOKUP($A502,'2009'!$C$3:$H$242,2,FALSE),0)</f>
        <v>0</v>
      </c>
      <c r="CI502" s="1691">
        <f>IFERROR(VLOOKUP($A502,'2009'!$C$3:$H$242,3,FALSE),0)</f>
        <v>0</v>
      </c>
      <c r="CJ502" s="1691">
        <f>IFERROR(VLOOKUP($A502,'2009'!$C$3:$H$242,4,FALSE),0)</f>
        <v>0</v>
      </c>
      <c r="CK502" s="1691">
        <f>IFERROR(VLOOKUP($A502,'2009'!$C$3:$H$242,5,FALSE),0)</f>
        <v>0</v>
      </c>
      <c r="CL502" s="1740">
        <f>IFERROR(VLOOKUP($A502,'2009'!$C$3:$H$242,6,FALSE),0)</f>
        <v>0</v>
      </c>
      <c r="CM502" s="1700">
        <f>IFERROR(VLOOKUP($A502,'2008'!$C$3:$H$229,2,FALSE),0)</f>
        <v>0</v>
      </c>
      <c r="CN502" s="1691">
        <f>IFERROR(VLOOKUP($A502,'2008'!$C$3:$H$229,3,FALSE),0)</f>
        <v>0</v>
      </c>
      <c r="CO502" s="1691">
        <f>IFERROR(VLOOKUP($A502,'2008'!$C$3:$H$229,4,FALSE),0)</f>
        <v>0</v>
      </c>
      <c r="CP502" s="1691">
        <f>IFERROR(VLOOKUP($A502,'2008'!$C$3:$H$229,5,FALSE),0)</f>
        <v>0</v>
      </c>
      <c r="CQ502" s="1740">
        <f>IFERROR(VLOOKUP($A502,'2008'!$C$3:$H$229,6,FALSE),0)</f>
        <v>0</v>
      </c>
      <c r="CR502" s="1700">
        <f>IFERROR(VLOOKUP($A502,'2007'!$C$3:$M$238,7,FALSE),0)</f>
        <v>0</v>
      </c>
      <c r="CS502" s="1691">
        <f>IFERROR(VLOOKUP($A502,'2007'!$C$3:$M$238,8,FALSE),0)</f>
        <v>0</v>
      </c>
      <c r="CT502" s="1691">
        <f>IFERROR(VLOOKUP($A502,'2007'!$C$3:$M$238,9,FALSE),0)</f>
        <v>0</v>
      </c>
      <c r="CU502" s="1691">
        <f>IFERROR(VLOOKUP($A502,'2007'!$C$3:$M$238,10,FALSE),0)</f>
        <v>0</v>
      </c>
      <c r="CV502" s="1740">
        <f>IFERROR(VLOOKUP($A502,'2007'!$C$3:$M$238,11,FALSE),0)</f>
        <v>0</v>
      </c>
      <c r="CW502" s="1700">
        <f>IFERROR(VLOOKUP($A502,'2006'!$A$2:$F$200,2,FALSE),0)</f>
        <v>0</v>
      </c>
      <c r="CX502" s="1691">
        <f>IFERROR(VLOOKUP($A502,'2006'!$A$2:$F$200,4,FALSE),0)</f>
        <v>0</v>
      </c>
      <c r="CY502" s="1691">
        <f>IFERROR(VLOOKUP($A502,'2006'!$A$2:$F$200,5,FALSE),0)</f>
        <v>0</v>
      </c>
      <c r="CZ502" s="1740">
        <f>IFERROR(VLOOKUP($A502,'2006'!$A$2:$F$200,6,FALSE),0)</f>
        <v>0</v>
      </c>
      <c r="DA502" s="1700">
        <f>IFERROR(VLOOKUP($A502,'2005'!$C$3:$M$205,8,FALSE),0)</f>
        <v>0</v>
      </c>
      <c r="DB502" s="1691">
        <f>IFERROR(VLOOKUP($A502,'2005'!$C$3:$M$205,9,FALSE),0)</f>
        <v>0</v>
      </c>
      <c r="DC502" s="1691">
        <f>IFERROR(VLOOKUP($A502,'2005'!$C$3:$M$205,10,FALSE),0)</f>
        <v>0</v>
      </c>
      <c r="DD502" s="1740">
        <f>IFERROR(VLOOKUP($A502,'2005'!$C$3:$M$205,11,FALSE),0)</f>
        <v>0</v>
      </c>
      <c r="DE502" s="1700">
        <f>IFERROR(VLOOKUP($A502,'2004'!$C$3:$M$213,8,FALSE),0)</f>
        <v>0</v>
      </c>
      <c r="DF502" s="1691">
        <f>IFERROR(VLOOKUP($A502,'2004'!$C$3:$M$213,9,FALSE),0)</f>
        <v>0</v>
      </c>
      <c r="DG502" s="1691">
        <f>IFERROR(VLOOKUP($A502,'2004'!$C$3:$M$213,10,FALSE),0)</f>
        <v>0</v>
      </c>
      <c r="DH502" s="1740">
        <f>IFERROR(VLOOKUP($A502,'2004'!$C$3:$M$213,11,FALSE),0)</f>
        <v>0</v>
      </c>
      <c r="DI502" s="1700">
        <f>IFERROR(VLOOKUP($A502,'2003'!$C$3:$Q$214,12,FALSE),0)</f>
        <v>0</v>
      </c>
      <c r="DJ502" s="1691">
        <f>IFERROR(VLOOKUP($A502,'2003'!$C$3:$Q$214,13,FALSE),0)</f>
        <v>0</v>
      </c>
      <c r="DK502" s="1691">
        <f>IFERROR(VLOOKUP($A502,'2003'!$C$3:$Q$214,14,FALSE),0)</f>
        <v>0</v>
      </c>
      <c r="DL502" s="1740">
        <f>IFERROR(VLOOKUP($A502,'2003'!$C$3:$Q$214,15,FALSE),0)</f>
        <v>0</v>
      </c>
      <c r="DM502" s="1700">
        <f>IFERROR(VLOOKUP($A502,'2002'!$D$3:$R$214,12,FALSE),0)</f>
        <v>0</v>
      </c>
      <c r="DN502" s="1691">
        <f>IFERROR(VLOOKUP($A502,'2002'!$D$3:$R$214,13,FALSE),0)</f>
        <v>0</v>
      </c>
      <c r="DO502" s="1691">
        <f>IFERROR(VLOOKUP($A502,'2002'!$D$3:$R$214,14,FALSE),0)</f>
        <v>0</v>
      </c>
      <c r="DP502" s="1788">
        <f>IFERROR(VLOOKUP($A502,'2002'!$D$3:$R$214,15,FALSE),0)</f>
        <v>0</v>
      </c>
      <c r="DQ502" s="1700">
        <f>IFERROR(VLOOKUP($A502,'Pre 2002'!$C$3:$CK$382,84,FALSE),0)</f>
        <v>254</v>
      </c>
      <c r="DR502" s="1695">
        <f>IFERROR(VLOOKUP($A502,'Pre 2002'!$C$3:$CK$382,85,FALSE),0)</f>
        <v>126</v>
      </c>
      <c r="DS502" s="1695">
        <f>IFERROR(VLOOKUP($A502,'Pre 2002'!$C$3:$CK$382,86,FALSE),0)</f>
        <v>1</v>
      </c>
      <c r="DT502" s="1790">
        <f>IFERROR(VLOOKUP($A502,'Pre 2002'!$C$3:$CK$382,87,FALSE),0)</f>
        <v>0.49606299212598426</v>
      </c>
      <c r="DU502" s="1741">
        <f>IFERROR(VLOOKUP(A502,'Pre 2002'!$C$3:$CG$382,83,FALSE),0)</f>
        <v>6</v>
      </c>
    </row>
    <row r="503" spans="1:125">
      <c r="A503" s="1779" t="s">
        <v>2186</v>
      </c>
      <c r="B503" s="1562">
        <f t="shared" si="176"/>
        <v>135</v>
      </c>
      <c r="C503" s="1562">
        <f t="shared" si="177"/>
        <v>66</v>
      </c>
      <c r="D503" s="1562">
        <f t="shared" si="178"/>
        <v>1</v>
      </c>
      <c r="E503" s="1563">
        <f t="shared" si="179"/>
        <v>0.48888888888888887</v>
      </c>
      <c r="F503" s="1786">
        <f t="shared" si="180"/>
        <v>2</v>
      </c>
      <c r="G503" s="1595">
        <v>2015</v>
      </c>
      <c r="H503" s="1567">
        <f t="shared" si="196"/>
        <v>0</v>
      </c>
      <c r="I503" s="1734">
        <f t="shared" si="197"/>
        <v>0</v>
      </c>
      <c r="J503" s="1734">
        <f t="shared" si="198"/>
        <v>0</v>
      </c>
      <c r="K503" s="1734">
        <f t="shared" si="199"/>
        <v>0</v>
      </c>
      <c r="L503" s="1806">
        <f t="shared" si="200"/>
        <v>0</v>
      </c>
      <c r="M503" s="1751"/>
      <c r="N503" s="1751"/>
      <c r="O503" s="1700">
        <f>IFERROR(VLOOKUP($A503,'2022'!$B$2:$K$174,3,FALSE),0)</f>
        <v>0</v>
      </c>
      <c r="P503" s="1858">
        <f>IFERROR(VLOOKUP($A503,'2022'!$B$2:$K$174,4,FALSE),0)</f>
        <v>0</v>
      </c>
      <c r="Q503" s="1858">
        <f>IFERROR(VLOOKUP($A503,'2022'!$B$2:$K$174,5,FALSE),0)</f>
        <v>0</v>
      </c>
      <c r="R503" s="1858">
        <f>IFERROR(VLOOKUP($A503,'2022'!$B$2:$K$174,8,FALSE),0)</f>
        <v>0</v>
      </c>
      <c r="S503" s="1740">
        <f>IFERROR(VLOOKUP($A503,'2022'!$B$2:$K$174,10,FALSE),0)</f>
        <v>0</v>
      </c>
      <c r="T503" s="1700">
        <f>IFERROR(VLOOKUP($A503,'2021'!$B$2:$K$174,3,FALSE),0)</f>
        <v>0</v>
      </c>
      <c r="U503" s="1843">
        <f>IFERROR(VLOOKUP($A503,'2021'!$B$2:$K$174,4,FALSE),0)</f>
        <v>0</v>
      </c>
      <c r="V503" s="1843">
        <f>IFERROR(VLOOKUP($A503,'2021'!$B$2:$K$174,5,FALSE),0)</f>
        <v>0</v>
      </c>
      <c r="W503" s="1843">
        <f>IFERROR(VLOOKUP($A503,'2021'!$B$2:$K$174,8,FALSE),0)</f>
        <v>0</v>
      </c>
      <c r="X503" s="1740">
        <f>IFERROR(VLOOKUP($A503,'2021'!$B$2:$K$174,10,FALSE),0)</f>
        <v>0</v>
      </c>
      <c r="Y503" s="1700">
        <f>IFERROR(VLOOKUP($A503,'2020'!$B$2:$K$170,3,FALSE),0)</f>
        <v>0</v>
      </c>
      <c r="Z503" s="1829">
        <f>IFERROR(VLOOKUP($A503,'2020'!$B$2:$K$170,4,FALSE),0)</f>
        <v>0</v>
      </c>
      <c r="AA503" s="1829">
        <f>IFERROR(VLOOKUP($A503,'2020'!$B$2:$K$170,5,FALSE),0)</f>
        <v>0</v>
      </c>
      <c r="AB503" s="1829">
        <f>IFERROR(VLOOKUP($A503,'2020'!$B$2:$K$170,8,FALSE),0)</f>
        <v>0</v>
      </c>
      <c r="AC503" s="1740">
        <f>IFERROR(VLOOKUP($A503,'2020'!$B$2:$K$170,10,FALSE),0)</f>
        <v>0</v>
      </c>
      <c r="AD503" s="1700">
        <f>IFERROR(VLOOKUP($A503,'2019'!$B$2:$K$170,3,FALSE),0)</f>
        <v>0</v>
      </c>
      <c r="AE503" s="1823">
        <f>IFERROR(VLOOKUP($A503,'2019'!$B$2:$K$170,4,FALSE),0)</f>
        <v>0</v>
      </c>
      <c r="AF503" s="1823">
        <f>IFERROR(VLOOKUP($A503,'2019'!$B$2:$K$170,5,FALSE),0)</f>
        <v>0</v>
      </c>
      <c r="AG503" s="1823">
        <f>IFERROR(VLOOKUP($A503,'2019'!$B$2:$K$170,8,FALSE),0)</f>
        <v>0</v>
      </c>
      <c r="AH503" s="1740">
        <f>IFERROR(VLOOKUP($A503,'2019'!$B$2:$K$170,10,FALSE),0)</f>
        <v>0</v>
      </c>
      <c r="AI503" s="1700">
        <f>IFERROR(VLOOKUP($A503,'2018'!$B$2:$K$170,3,FALSE),0)</f>
        <v>0</v>
      </c>
      <c r="AJ503" s="1821">
        <f>IFERROR(VLOOKUP($A503,'2018'!$B$2:$K$170,4,FALSE),0)</f>
        <v>0</v>
      </c>
      <c r="AK503" s="1821">
        <f>IFERROR(VLOOKUP($A503,'2018'!$B$2:$K$170,5,FALSE),0)</f>
        <v>0</v>
      </c>
      <c r="AL503" s="1821">
        <f>IFERROR(VLOOKUP($A503,'2018'!$B$2:$K$170,8,FALSE),0)</f>
        <v>0</v>
      </c>
      <c r="AM503" s="1740">
        <f>IFERROR(VLOOKUP($A503,'2018'!$B$2:$K$170,10,FALSE),0)</f>
        <v>0</v>
      </c>
      <c r="AN503" s="1700">
        <f>IFERROR(VLOOKUP($A503,'2017'!$B$2:$J$163,2,FALSE),0)</f>
        <v>0</v>
      </c>
      <c r="AO503" s="1815">
        <f>IFERROR(VLOOKUP($A503,'2017'!$B$2:$J$163,3,FALSE),0)</f>
        <v>0</v>
      </c>
      <c r="AP503" s="1815">
        <f>IFERROR(VLOOKUP($A503,'2017'!$B$2:$J$163,4,FALSE),0)</f>
        <v>0</v>
      </c>
      <c r="AQ503" s="1815">
        <f>IFERROR(VLOOKUP($A503,'2017'!$B$2:$J$163,7,FALSE),0)</f>
        <v>0</v>
      </c>
      <c r="AR503" s="1740">
        <f>IFERROR(VLOOKUP($A503,'2017'!$B$2:$J$163,9,FALSE),0)</f>
        <v>0</v>
      </c>
      <c r="AS503" s="1700">
        <f>IFERROR(VLOOKUP($A503,'2016'!$B$2:$K$165,3,FALSE),0)</f>
        <v>66</v>
      </c>
      <c r="AT503" s="1796">
        <f>IFERROR(VLOOKUP($A503,'2016'!$B$2:$K$165,4,FALSE),0)</f>
        <v>20</v>
      </c>
      <c r="AU503" s="1796">
        <f>IFERROR(VLOOKUP($A503,'2016'!$B$2:$K$165,5,FALSE),0)</f>
        <v>37</v>
      </c>
      <c r="AV503" s="1796">
        <f>IFERROR(VLOOKUP($A503,'2016'!$B$2:$K$165,8,FALSE),0)</f>
        <v>1</v>
      </c>
      <c r="AW503" s="1740">
        <f>IFERROR(VLOOKUP($A503,'2016'!$B$2:$K$165,10,FALSE),0)</f>
        <v>0.56100000000000005</v>
      </c>
      <c r="AX503" s="1700">
        <f>IFERROR(VLOOKUP($A503,'2015'!$B$2:$K$165,3,FALSE),0)</f>
        <v>69</v>
      </c>
      <c r="AY503" s="1695">
        <f>IFERROR(VLOOKUP($A503,'2015'!$B$2:$K$165,4,FALSE),0)</f>
        <v>19</v>
      </c>
      <c r="AZ503" s="1695">
        <f>IFERROR(VLOOKUP($A503,'2015'!$B$2:$K$165,5,FALSE),0)</f>
        <v>29</v>
      </c>
      <c r="BA503" s="1695">
        <f>IFERROR(VLOOKUP($A503,'2015'!$B$2:$K$165,8,FALSE),0)</f>
        <v>0</v>
      </c>
      <c r="BB503" s="1740">
        <f>IFERROR(VLOOKUP($A503,'2015'!$B$2:$K$165,10,FALSE),0)</f>
        <v>0.42028985507246375</v>
      </c>
      <c r="BC503" s="1700">
        <f>IFERROR(VLOOKUP($A503,'2014'!$B$2:$K$157,3,FALSE),0)</f>
        <v>0</v>
      </c>
      <c r="BD503" s="1691">
        <f>IFERROR(VLOOKUP($A503,'2014'!$B$2:$K$157,4,FALSE),0)</f>
        <v>0</v>
      </c>
      <c r="BE503" s="1691">
        <f>IFERROR(VLOOKUP($A503,'2014'!$B$2:$K$157,5,FALSE),0)</f>
        <v>0</v>
      </c>
      <c r="BF503" s="1691">
        <f>IFERROR(VLOOKUP($A503,'2014'!$B$2:$K$157,8,FALSE),0)</f>
        <v>0</v>
      </c>
      <c r="BG503" s="1740">
        <f>IFERROR(VLOOKUP($A503,'2014'!$B$2:$K$157,10,FALSE),0)</f>
        <v>0</v>
      </c>
      <c r="BH503" s="1700">
        <f>IFERROR(VLOOKUP($A503,'2013'!$D$4:$I$249,2,FALSE),0)</f>
        <v>0</v>
      </c>
      <c r="BI503" s="1691">
        <f>IFERROR(VLOOKUP($A503,'2013'!$D$4:$I$249,3,FALSE),0)</f>
        <v>0</v>
      </c>
      <c r="BJ503" s="1691">
        <f>IFERROR(VLOOKUP($A503,'2013'!$D$4:$I$249,4,FALSE),0)</f>
        <v>0</v>
      </c>
      <c r="BK503" s="1691">
        <f>IFERROR(VLOOKUP($A503,'2013'!$D$4:$I$249,5,FALSE),0)</f>
        <v>0</v>
      </c>
      <c r="BL503" s="1740">
        <f>IFERROR(VLOOKUP($A503,'2013'!$D$4:$I$249,6,FALSE),0)</f>
        <v>0</v>
      </c>
      <c r="BM503" s="1737">
        <f>IFERROR(VLOOKUP($A503,'2012'!$D$3:$O$172,2,FALSE),0)</f>
        <v>0</v>
      </c>
      <c r="BN503" s="1691">
        <f>IFERROR(VLOOKUP($A503,'2012'!$D$3:$O$172,3,FALSE),0)</f>
        <v>0</v>
      </c>
      <c r="BO503" s="1743">
        <f>IFERROR(VLOOKUP($A503,'2012'!$D$3:$O$172,4,FALSE),0)</f>
        <v>0</v>
      </c>
      <c r="BP503" s="1700">
        <f>IFERROR(VLOOKUP($A503,'2012'!$D$3:$O$172,5,FALSE),0)</f>
        <v>0</v>
      </c>
      <c r="BQ503" s="1691">
        <f>IFERROR(VLOOKUP($A503,'2012'!$D$3:$O$172,6,FALSE),0)</f>
        <v>0</v>
      </c>
      <c r="BR503" s="1691">
        <f>IFERROR(VLOOKUP($A503,'2012'!$D$3:$O$172,7,FALSE),0)</f>
        <v>0</v>
      </c>
      <c r="BS503" s="1691">
        <f>IFERROR(VLOOKUP($A503,'2012'!$D$3:$O$172,8,FALSE),0)</f>
        <v>0</v>
      </c>
      <c r="BT503" s="1740">
        <f>IFERROR(VLOOKUP($A503,'2012'!$D$3:$O$172,9,FALSE),0)</f>
        <v>0</v>
      </c>
      <c r="BX503" s="1700">
        <f>IFERROR(VLOOKUP($A503,'2011'!$D$4:$I$251,2,FALSE),0)</f>
        <v>0</v>
      </c>
      <c r="BY503" s="1691">
        <f>IFERROR(VLOOKUP($A503,'2011'!$D$4:$I$251,3,FALSE),0)</f>
        <v>0</v>
      </c>
      <c r="BZ503" s="1691">
        <f>IFERROR(VLOOKUP($A503,'2011'!$D$4:$I$251,4,FALSE),0)</f>
        <v>0</v>
      </c>
      <c r="CA503" s="1691">
        <f>IFERROR(VLOOKUP($A503,'2011'!$D$4:$I$251,5,FALSE),0)</f>
        <v>0</v>
      </c>
      <c r="CB503" s="1740">
        <f>IFERROR(VLOOKUP($A503,'2011'!$D$4:$I$251,6,FALSE),0)</f>
        <v>0</v>
      </c>
      <c r="CC503" s="1700">
        <f>IFERROR(VLOOKUP($A503,'2010'!$C$3:$H$234,2,FALSE),0)</f>
        <v>0</v>
      </c>
      <c r="CD503" s="1691">
        <f>IFERROR(VLOOKUP($A503,'2010'!$C$3:$H$234,3,FALSE),0)</f>
        <v>0</v>
      </c>
      <c r="CE503" s="1691">
        <f>IFERROR(VLOOKUP($A503,'2010'!$C$3:$H$234,4,FALSE),0)</f>
        <v>0</v>
      </c>
      <c r="CF503" s="1691">
        <f>IFERROR(VLOOKUP($A503,'2010'!$C$3:$H$234,5,FALSE),0)</f>
        <v>0</v>
      </c>
      <c r="CG503" s="1740">
        <f>IFERROR(VLOOKUP($A503,'2010'!$C$3:$H$234,6,FALSE),0)</f>
        <v>0</v>
      </c>
      <c r="CH503" s="1700">
        <f>IFERROR(VLOOKUP($A503,'2009'!$C$3:$H$242,2,FALSE),0)</f>
        <v>0</v>
      </c>
      <c r="CI503" s="1691">
        <f>IFERROR(VLOOKUP($A503,'2009'!$C$3:$H$242,3,FALSE),0)</f>
        <v>0</v>
      </c>
      <c r="CJ503" s="1691">
        <f>IFERROR(VLOOKUP($A503,'2009'!$C$3:$H$242,4,FALSE),0)</f>
        <v>0</v>
      </c>
      <c r="CK503" s="1691">
        <f>IFERROR(VLOOKUP($A503,'2009'!$C$3:$H$242,5,FALSE),0)</f>
        <v>0</v>
      </c>
      <c r="CL503" s="1740">
        <f>IFERROR(VLOOKUP($A503,'2009'!$C$3:$H$242,6,FALSE),0)</f>
        <v>0</v>
      </c>
      <c r="CM503" s="1700">
        <f>IFERROR(VLOOKUP($A503,'2008'!$C$3:$H$229,2,FALSE),0)</f>
        <v>0</v>
      </c>
      <c r="CN503" s="1691">
        <f>IFERROR(VLOOKUP($A503,'2008'!$C$3:$H$229,3,FALSE),0)</f>
        <v>0</v>
      </c>
      <c r="CO503" s="1691">
        <f>IFERROR(VLOOKUP($A503,'2008'!$C$3:$H$229,4,FALSE),0)</f>
        <v>0</v>
      </c>
      <c r="CP503" s="1691">
        <f>IFERROR(VLOOKUP($A503,'2008'!$C$3:$H$229,5,FALSE),0)</f>
        <v>0</v>
      </c>
      <c r="CQ503" s="1740">
        <f>IFERROR(VLOOKUP($A503,'2008'!$C$3:$H$229,6,FALSE),0)</f>
        <v>0</v>
      </c>
      <c r="CR503" s="1700">
        <f>IFERROR(VLOOKUP($A503,'2007'!$C$3:$M$238,7,FALSE),0)</f>
        <v>0</v>
      </c>
      <c r="CS503" s="1691">
        <f>IFERROR(VLOOKUP($A503,'2007'!$C$3:$M$238,8,FALSE),0)</f>
        <v>0</v>
      </c>
      <c r="CT503" s="1691">
        <f>IFERROR(VLOOKUP($A503,'2007'!$C$3:$M$238,9,FALSE),0)</f>
        <v>0</v>
      </c>
      <c r="CU503" s="1691">
        <f>IFERROR(VLOOKUP($A503,'2007'!$C$3:$M$238,10,FALSE),0)</f>
        <v>0</v>
      </c>
      <c r="CV503" s="1740">
        <f>IFERROR(VLOOKUP($A503,'2007'!$C$3:$M$238,11,FALSE),0)</f>
        <v>0</v>
      </c>
      <c r="CW503" s="1700">
        <f>IFERROR(VLOOKUP($A503,'2006'!$A$2:$F$200,2,FALSE),0)</f>
        <v>0</v>
      </c>
      <c r="CX503" s="1691">
        <f>IFERROR(VLOOKUP($A503,'2006'!$A$2:$F$200,4,FALSE),0)</f>
        <v>0</v>
      </c>
      <c r="CY503" s="1691">
        <f>IFERROR(VLOOKUP($A503,'2006'!$A$2:$F$200,5,FALSE),0)</f>
        <v>0</v>
      </c>
      <c r="CZ503" s="1740">
        <f>IFERROR(VLOOKUP($A503,'2006'!$A$2:$F$200,6,FALSE),0)</f>
        <v>0</v>
      </c>
      <c r="DA503" s="1700">
        <f>IFERROR(VLOOKUP($A503,'2005'!$C$3:$M$205,8,FALSE),0)</f>
        <v>0</v>
      </c>
      <c r="DB503" s="1691">
        <f>IFERROR(VLOOKUP($A503,'2005'!$C$3:$M$205,9,FALSE),0)</f>
        <v>0</v>
      </c>
      <c r="DC503" s="1691">
        <f>IFERROR(VLOOKUP($A503,'2005'!$C$3:$M$205,10,FALSE),0)</f>
        <v>0</v>
      </c>
      <c r="DD503" s="1740">
        <f>IFERROR(VLOOKUP($A503,'2005'!$C$3:$M$205,11,FALSE),0)</f>
        <v>0</v>
      </c>
      <c r="DE503" s="1700">
        <f>IFERROR(VLOOKUP($A503,'2004'!$C$3:$M$213,8,FALSE),0)</f>
        <v>0</v>
      </c>
      <c r="DF503" s="1691">
        <f>IFERROR(VLOOKUP($A503,'2004'!$C$3:$M$213,9,FALSE),0)</f>
        <v>0</v>
      </c>
      <c r="DG503" s="1691">
        <f>IFERROR(VLOOKUP($A503,'2004'!$C$3:$M$213,10,FALSE),0)</f>
        <v>0</v>
      </c>
      <c r="DH503" s="1740">
        <f>IFERROR(VLOOKUP($A503,'2004'!$C$3:$M$213,11,FALSE),0)</f>
        <v>0</v>
      </c>
      <c r="DI503" s="1700">
        <f>IFERROR(VLOOKUP($A503,'2003'!$C$3:$Q$214,12,FALSE),0)</f>
        <v>0</v>
      </c>
      <c r="DJ503" s="1691">
        <f>IFERROR(VLOOKUP($A503,'2003'!$C$3:$Q$214,13,FALSE),0)</f>
        <v>0</v>
      </c>
      <c r="DK503" s="1691">
        <f>IFERROR(VLOOKUP($A503,'2003'!$C$3:$Q$214,14,FALSE),0)</f>
        <v>0</v>
      </c>
      <c r="DL503" s="1740">
        <f>IFERROR(VLOOKUP($A503,'2003'!$C$3:$Q$214,15,FALSE),0)</f>
        <v>0</v>
      </c>
      <c r="DM503" s="1700">
        <f>IFERROR(VLOOKUP($A503,'2002'!$D$3:$R$214,12,FALSE),0)</f>
        <v>0</v>
      </c>
      <c r="DN503" s="1691">
        <f>IFERROR(VLOOKUP($A503,'2002'!$D$3:$R$214,13,FALSE),0)</f>
        <v>0</v>
      </c>
      <c r="DO503" s="1691">
        <f>IFERROR(VLOOKUP($A503,'2002'!$D$3:$R$214,14,FALSE),0)</f>
        <v>0</v>
      </c>
      <c r="DP503" s="1788">
        <f>IFERROR(VLOOKUP($A503,'2002'!$D$3:$R$214,15,FALSE),0)</f>
        <v>0</v>
      </c>
      <c r="DQ503" s="1700">
        <f>IFERROR(VLOOKUP($A503,'Pre 2002'!$C$3:$CK$382,84,FALSE),0)</f>
        <v>0</v>
      </c>
      <c r="DR503" s="1695">
        <f>IFERROR(VLOOKUP($A503,'Pre 2002'!$C$3:$CK$382,85,FALSE),0)</f>
        <v>0</v>
      </c>
      <c r="DS503" s="1695">
        <f>IFERROR(VLOOKUP($A503,'Pre 2002'!$C$3:$CK$382,86,FALSE),0)</f>
        <v>0</v>
      </c>
      <c r="DT503" s="1790">
        <f>IFERROR(VLOOKUP($A503,'Pre 2002'!$C$3:$CK$382,87,FALSE),0)</f>
        <v>0</v>
      </c>
      <c r="DU503" s="1741">
        <f>IFERROR(VLOOKUP(A503,'Pre 2002'!$C$3:$CG$382,83,FALSE),0)</f>
        <v>0</v>
      </c>
    </row>
    <row r="504" spans="1:125">
      <c r="A504" s="1778" t="s">
        <v>1841</v>
      </c>
      <c r="B504" s="1562">
        <f t="shared" si="176"/>
        <v>166</v>
      </c>
      <c r="C504" s="1562">
        <f t="shared" si="177"/>
        <v>81</v>
      </c>
      <c r="D504" s="1562">
        <f t="shared" si="178"/>
        <v>1</v>
      </c>
      <c r="E504" s="1563">
        <f t="shared" si="179"/>
        <v>0.48795180722891568</v>
      </c>
      <c r="F504" s="1786">
        <f t="shared" si="180"/>
        <v>4</v>
      </c>
      <c r="G504" s="1595" t="s">
        <v>2159</v>
      </c>
      <c r="H504" s="1567">
        <f t="shared" si="196"/>
        <v>4</v>
      </c>
      <c r="I504" s="1734">
        <f t="shared" si="197"/>
        <v>166</v>
      </c>
      <c r="J504" s="1734">
        <f t="shared" si="198"/>
        <v>81</v>
      </c>
      <c r="K504" s="1734">
        <f t="shared" si="199"/>
        <v>1</v>
      </c>
      <c r="L504" s="1806">
        <f t="shared" si="200"/>
        <v>0.48795180722891568</v>
      </c>
      <c r="O504" s="1700">
        <f>IFERROR(VLOOKUP($A504,'2022'!$B$2:$K$174,3,FALSE),0)</f>
        <v>0</v>
      </c>
      <c r="P504" s="1858">
        <f>IFERROR(VLOOKUP($A504,'2022'!$B$2:$K$174,4,FALSE),0)</f>
        <v>0</v>
      </c>
      <c r="Q504" s="1858">
        <f>IFERROR(VLOOKUP($A504,'2022'!$B$2:$K$174,5,FALSE),0)</f>
        <v>0</v>
      </c>
      <c r="R504" s="1858">
        <f>IFERROR(VLOOKUP($A504,'2022'!$B$2:$K$174,8,FALSE),0)</f>
        <v>0</v>
      </c>
      <c r="S504" s="1740">
        <f>IFERROR(VLOOKUP($A504,'2022'!$B$2:$K$174,10,FALSE),0)</f>
        <v>0</v>
      </c>
      <c r="T504" s="1700">
        <f>IFERROR(VLOOKUP($A504,'2021'!$B$2:$K$174,3,FALSE),0)</f>
        <v>0</v>
      </c>
      <c r="U504" s="1843">
        <f>IFERROR(VLOOKUP($A504,'2021'!$B$2:$K$174,4,FALSE),0)</f>
        <v>0</v>
      </c>
      <c r="V504" s="1843">
        <f>IFERROR(VLOOKUP($A504,'2021'!$B$2:$K$174,5,FALSE),0)</f>
        <v>0</v>
      </c>
      <c r="W504" s="1843">
        <f>IFERROR(VLOOKUP($A504,'2021'!$B$2:$K$174,8,FALSE),0)</f>
        <v>0</v>
      </c>
      <c r="X504" s="1740">
        <f>IFERROR(VLOOKUP($A504,'2021'!$B$2:$K$174,10,FALSE),0)</f>
        <v>0</v>
      </c>
      <c r="Y504" s="1700">
        <f>IFERROR(VLOOKUP($A504,'2020'!$B$2:$K$170,3,FALSE),0)</f>
        <v>0</v>
      </c>
      <c r="Z504" s="1829">
        <f>IFERROR(VLOOKUP($A504,'2020'!$B$2:$K$170,4,FALSE),0)</f>
        <v>0</v>
      </c>
      <c r="AA504" s="1829">
        <f>IFERROR(VLOOKUP($A504,'2020'!$B$2:$K$170,5,FALSE),0)</f>
        <v>0</v>
      </c>
      <c r="AB504" s="1829">
        <f>IFERROR(VLOOKUP($A504,'2020'!$B$2:$K$170,8,FALSE),0)</f>
        <v>0</v>
      </c>
      <c r="AC504" s="1740">
        <f>IFERROR(VLOOKUP($A504,'2020'!$B$2:$K$170,10,FALSE),0)</f>
        <v>0</v>
      </c>
      <c r="AD504" s="1700">
        <f>IFERROR(VLOOKUP($A504,'2019'!$B$2:$K$170,3,FALSE),0)</f>
        <v>0</v>
      </c>
      <c r="AE504" s="1823">
        <f>IFERROR(VLOOKUP($A504,'2019'!$B$2:$K$170,4,FALSE),0)</f>
        <v>0</v>
      </c>
      <c r="AF504" s="1823">
        <f>IFERROR(VLOOKUP($A504,'2019'!$B$2:$K$170,5,FALSE),0)</f>
        <v>0</v>
      </c>
      <c r="AG504" s="1823">
        <f>IFERROR(VLOOKUP($A504,'2019'!$B$2:$K$170,8,FALSE),0)</f>
        <v>0</v>
      </c>
      <c r="AH504" s="1740">
        <f>IFERROR(VLOOKUP($A504,'2019'!$B$2:$K$170,10,FALSE),0)</f>
        <v>0</v>
      </c>
      <c r="AI504" s="1700">
        <f>IFERROR(VLOOKUP($A504,'2018'!$B$2:$K$170,3,FALSE),0)</f>
        <v>0</v>
      </c>
      <c r="AJ504" s="1821">
        <f>IFERROR(VLOOKUP($A504,'2018'!$B$2:$K$170,4,FALSE),0)</f>
        <v>0</v>
      </c>
      <c r="AK504" s="1821">
        <f>IFERROR(VLOOKUP($A504,'2018'!$B$2:$K$170,5,FALSE),0)</f>
        <v>0</v>
      </c>
      <c r="AL504" s="1821">
        <f>IFERROR(VLOOKUP($A504,'2018'!$B$2:$K$170,8,FALSE),0)</f>
        <v>0</v>
      </c>
      <c r="AM504" s="1740">
        <f>IFERROR(VLOOKUP($A504,'2018'!$B$2:$K$170,10,FALSE),0)</f>
        <v>0</v>
      </c>
      <c r="AN504" s="1700">
        <f>IFERROR(VLOOKUP($A504,'2017'!$B$2:$J$163,2,FALSE),0)</f>
        <v>0</v>
      </c>
      <c r="AO504" s="1815">
        <f>IFERROR(VLOOKUP($A504,'2017'!$B$2:$J$163,3,FALSE),0)</f>
        <v>0</v>
      </c>
      <c r="AP504" s="1815">
        <f>IFERROR(VLOOKUP($A504,'2017'!$B$2:$J$163,4,FALSE),0)</f>
        <v>0</v>
      </c>
      <c r="AQ504" s="1815">
        <f>IFERROR(VLOOKUP($A504,'2017'!$B$2:$J$163,7,FALSE),0)</f>
        <v>0</v>
      </c>
      <c r="AR504" s="1740">
        <f>IFERROR(VLOOKUP($A504,'2017'!$B$2:$J$163,9,FALSE),0)</f>
        <v>0</v>
      </c>
      <c r="AS504" s="1700">
        <f>IFERROR(VLOOKUP($A504,'2016'!$B$2:$K$165,3,FALSE),0)</f>
        <v>0</v>
      </c>
      <c r="AT504" s="1796">
        <f>IFERROR(VLOOKUP($A504,'2016'!$B$2:$K$165,4,FALSE),0)</f>
        <v>0</v>
      </c>
      <c r="AU504" s="1796">
        <f>IFERROR(VLOOKUP($A504,'2016'!$B$2:$K$165,5,FALSE),0)</f>
        <v>0</v>
      </c>
      <c r="AV504" s="1796">
        <f>IFERROR(VLOOKUP($A504,'2016'!$B$2:$K$165,8,FALSE),0)</f>
        <v>0</v>
      </c>
      <c r="AW504" s="1740">
        <f>IFERROR(VLOOKUP($A504,'2016'!$B$2:$K$165,10,FALSE),0)</f>
        <v>0</v>
      </c>
      <c r="AX504" s="1700">
        <f>IFERROR(VLOOKUP($A504,'2015'!$B$2:$K$165,3,FALSE),0)</f>
        <v>0</v>
      </c>
      <c r="AY504" s="1695">
        <f>IFERROR(VLOOKUP($A504,'2015'!$B$2:$K$165,4,FALSE),0)</f>
        <v>0</v>
      </c>
      <c r="AZ504" s="1695">
        <f>IFERROR(VLOOKUP($A504,'2015'!$B$2:$K$165,5,FALSE),0)</f>
        <v>0</v>
      </c>
      <c r="BA504" s="1695">
        <f>IFERROR(VLOOKUP($A504,'2015'!$B$2:$K$165,8,FALSE),0)</f>
        <v>0</v>
      </c>
      <c r="BB504" s="1740">
        <f>IFERROR(VLOOKUP($A504,'2015'!$B$2:$K$165,10,FALSE),0)</f>
        <v>0</v>
      </c>
      <c r="BC504" s="1700">
        <f>IFERROR(VLOOKUP($A504,'2014'!$B$2:$K$157,3,FALSE),0)</f>
        <v>0</v>
      </c>
      <c r="BD504" s="1691">
        <f>IFERROR(VLOOKUP($A504,'2014'!$B$2:$K$157,4,FALSE),0)</f>
        <v>0</v>
      </c>
      <c r="BE504" s="1691">
        <f>IFERROR(VLOOKUP($A504,'2014'!$B$2:$K$157,5,FALSE),0)</f>
        <v>0</v>
      </c>
      <c r="BF504" s="1691">
        <f>IFERROR(VLOOKUP($A504,'2014'!$B$2:$K$157,8,FALSE),0)</f>
        <v>0</v>
      </c>
      <c r="BG504" s="1740">
        <f>IFERROR(VLOOKUP($A504,'2014'!$B$2:$K$157,10,FALSE),0)</f>
        <v>0</v>
      </c>
      <c r="BH504" s="1700">
        <f>IFERROR(VLOOKUP($A504,'2013'!$D$4:$I$249,2,FALSE),0)</f>
        <v>0</v>
      </c>
      <c r="BI504" s="1691">
        <f>IFERROR(VLOOKUP($A504,'2013'!$D$4:$I$249,3,FALSE),0)</f>
        <v>0</v>
      </c>
      <c r="BJ504" s="1691">
        <f>IFERROR(VLOOKUP($A504,'2013'!$D$4:$I$249,4,FALSE),0)</f>
        <v>0</v>
      </c>
      <c r="BK504" s="1691">
        <f>IFERROR(VLOOKUP($A504,'2013'!$D$4:$I$249,5,FALSE),0)</f>
        <v>0</v>
      </c>
      <c r="BL504" s="1740">
        <f>IFERROR(VLOOKUP($A504,'2013'!$D$4:$I$249,6,FALSE),0)</f>
        <v>0</v>
      </c>
      <c r="BM504" s="1737">
        <f>IFERROR(VLOOKUP($A504,'2012'!$D$3:$O$172,2,FALSE),0)</f>
        <v>0</v>
      </c>
      <c r="BN504" s="1691">
        <f>IFERROR(VLOOKUP($A504,'2012'!$D$3:$O$172,3,FALSE),0)</f>
        <v>0</v>
      </c>
      <c r="BO504" s="1743">
        <f>IFERROR(VLOOKUP($A504,'2012'!$D$3:$O$172,4,FALSE),0)</f>
        <v>0</v>
      </c>
      <c r="BP504" s="1700">
        <f>IFERROR(VLOOKUP($A504,'2012'!$D$3:$O$172,5,FALSE),0)</f>
        <v>0</v>
      </c>
      <c r="BQ504" s="1691">
        <f>IFERROR(VLOOKUP($A504,'2012'!$D$3:$O$172,6,FALSE),0)</f>
        <v>0</v>
      </c>
      <c r="BR504" s="1691">
        <f>IFERROR(VLOOKUP($A504,'2012'!$D$3:$O$172,7,FALSE),0)</f>
        <v>0</v>
      </c>
      <c r="BS504" s="1691">
        <f>IFERROR(VLOOKUP($A504,'2012'!$D$3:$O$172,8,FALSE),0)</f>
        <v>0</v>
      </c>
      <c r="BT504" s="1740">
        <f>IFERROR(VLOOKUP($A504,'2012'!$D$3:$O$172,9,FALSE),0)</f>
        <v>0</v>
      </c>
      <c r="BX504" s="1700">
        <f>IFERROR(VLOOKUP($A504,'2011'!$D$4:$I$251,2,FALSE),0)</f>
        <v>0</v>
      </c>
      <c r="BY504" s="1691">
        <f>IFERROR(VLOOKUP($A504,'2011'!$D$4:$I$251,3,FALSE),0)</f>
        <v>0</v>
      </c>
      <c r="BZ504" s="1691">
        <f>IFERROR(VLOOKUP($A504,'2011'!$D$4:$I$251,4,FALSE),0)</f>
        <v>0</v>
      </c>
      <c r="CA504" s="1691">
        <f>IFERROR(VLOOKUP($A504,'2011'!$D$4:$I$251,5,FALSE),0)</f>
        <v>0</v>
      </c>
      <c r="CB504" s="1740">
        <f>IFERROR(VLOOKUP($A504,'2011'!$D$4:$I$251,6,FALSE),0)</f>
        <v>0</v>
      </c>
      <c r="CC504" s="1700">
        <f>IFERROR(VLOOKUP($A504,'2010'!$C$3:$H$234,2,FALSE),0)</f>
        <v>0</v>
      </c>
      <c r="CD504" s="1691">
        <f>IFERROR(VLOOKUP($A504,'2010'!$C$3:$H$234,3,FALSE),0)</f>
        <v>0</v>
      </c>
      <c r="CE504" s="1691">
        <f>IFERROR(VLOOKUP($A504,'2010'!$C$3:$H$234,4,FALSE),0)</f>
        <v>0</v>
      </c>
      <c r="CF504" s="1691">
        <f>IFERROR(VLOOKUP($A504,'2010'!$C$3:$H$234,5,FALSE),0)</f>
        <v>0</v>
      </c>
      <c r="CG504" s="1740">
        <f>IFERROR(VLOOKUP($A504,'2010'!$C$3:$H$234,6,FALSE),0)</f>
        <v>0</v>
      </c>
      <c r="CH504" s="1700">
        <f>IFERROR(VLOOKUP($A504,'2009'!$C$3:$H$242,2,FALSE),0)</f>
        <v>0</v>
      </c>
      <c r="CI504" s="1691">
        <f>IFERROR(VLOOKUP($A504,'2009'!$C$3:$H$242,3,FALSE),0)</f>
        <v>0</v>
      </c>
      <c r="CJ504" s="1691">
        <f>IFERROR(VLOOKUP($A504,'2009'!$C$3:$H$242,4,FALSE),0)</f>
        <v>0</v>
      </c>
      <c r="CK504" s="1691">
        <f>IFERROR(VLOOKUP($A504,'2009'!$C$3:$H$242,5,FALSE),0)</f>
        <v>0</v>
      </c>
      <c r="CL504" s="1740">
        <f>IFERROR(VLOOKUP($A504,'2009'!$C$3:$H$242,6,FALSE),0)</f>
        <v>0</v>
      </c>
      <c r="CM504" s="1700">
        <f>IFERROR(VLOOKUP($A504,'2008'!$C$3:$H$229,2,FALSE),0)</f>
        <v>0</v>
      </c>
      <c r="CN504" s="1691">
        <f>IFERROR(VLOOKUP($A504,'2008'!$C$3:$H$229,3,FALSE),0)</f>
        <v>0</v>
      </c>
      <c r="CO504" s="1691">
        <f>IFERROR(VLOOKUP($A504,'2008'!$C$3:$H$229,4,FALSE),0)</f>
        <v>0</v>
      </c>
      <c r="CP504" s="1691">
        <f>IFERROR(VLOOKUP($A504,'2008'!$C$3:$H$229,5,FALSE),0)</f>
        <v>0</v>
      </c>
      <c r="CQ504" s="1740">
        <f>IFERROR(VLOOKUP($A504,'2008'!$C$3:$H$229,6,FALSE),0)</f>
        <v>0</v>
      </c>
      <c r="CR504" s="1700">
        <f>IFERROR(VLOOKUP($A504,'2007'!$C$3:$M$238,7,FALSE),0)</f>
        <v>0</v>
      </c>
      <c r="CS504" s="1691">
        <f>IFERROR(VLOOKUP($A504,'2007'!$C$3:$M$238,8,FALSE),0)</f>
        <v>0</v>
      </c>
      <c r="CT504" s="1691">
        <f>IFERROR(VLOOKUP($A504,'2007'!$C$3:$M$238,9,FALSE),0)</f>
        <v>0</v>
      </c>
      <c r="CU504" s="1691">
        <f>IFERROR(VLOOKUP($A504,'2007'!$C$3:$M$238,10,FALSE),0)</f>
        <v>0</v>
      </c>
      <c r="CV504" s="1740">
        <f>IFERROR(VLOOKUP($A504,'2007'!$C$3:$M$238,11,FALSE),0)</f>
        <v>0</v>
      </c>
      <c r="CW504" s="1700">
        <f>IFERROR(VLOOKUP($A504,'2006'!$A$2:$F$200,2,FALSE),0)</f>
        <v>0</v>
      </c>
      <c r="CX504" s="1691">
        <f>IFERROR(VLOOKUP($A504,'2006'!$A$2:$F$200,4,FALSE),0)</f>
        <v>0</v>
      </c>
      <c r="CY504" s="1691">
        <f>IFERROR(VLOOKUP($A504,'2006'!$A$2:$F$200,5,FALSE),0)</f>
        <v>0</v>
      </c>
      <c r="CZ504" s="1740">
        <f>IFERROR(VLOOKUP($A504,'2006'!$A$2:$F$200,6,FALSE),0)</f>
        <v>0</v>
      </c>
      <c r="DA504" s="1700">
        <f>IFERROR(VLOOKUP($A504,'2005'!$C$3:$M$205,8,FALSE),0)</f>
        <v>0</v>
      </c>
      <c r="DB504" s="1691">
        <f>IFERROR(VLOOKUP($A504,'2005'!$C$3:$M$205,9,FALSE),0)</f>
        <v>0</v>
      </c>
      <c r="DC504" s="1691">
        <f>IFERROR(VLOOKUP($A504,'2005'!$C$3:$M$205,10,FALSE),0)</f>
        <v>0</v>
      </c>
      <c r="DD504" s="1740">
        <f>IFERROR(VLOOKUP($A504,'2005'!$C$3:$M$205,11,FALSE),0)</f>
        <v>0</v>
      </c>
      <c r="DE504" s="1700">
        <f>IFERROR(VLOOKUP($A504,'2004'!$C$3:$M$213,8,FALSE),0)</f>
        <v>0</v>
      </c>
      <c r="DF504" s="1691">
        <f>IFERROR(VLOOKUP($A504,'2004'!$C$3:$M$213,9,FALSE),0)</f>
        <v>0</v>
      </c>
      <c r="DG504" s="1691">
        <f>IFERROR(VLOOKUP($A504,'2004'!$C$3:$M$213,10,FALSE),0)</f>
        <v>0</v>
      </c>
      <c r="DH504" s="1740">
        <f>IFERROR(VLOOKUP($A504,'2004'!$C$3:$M$213,11,FALSE),0)</f>
        <v>0</v>
      </c>
      <c r="DI504" s="1700">
        <f>IFERROR(VLOOKUP($A504,'2003'!$C$3:$Q$214,12,FALSE),0)</f>
        <v>0</v>
      </c>
      <c r="DJ504" s="1691">
        <f>IFERROR(VLOOKUP($A504,'2003'!$C$3:$Q$214,13,FALSE),0)</f>
        <v>0</v>
      </c>
      <c r="DK504" s="1691">
        <f>IFERROR(VLOOKUP($A504,'2003'!$C$3:$Q$214,14,FALSE),0)</f>
        <v>0</v>
      </c>
      <c r="DL504" s="1740">
        <f>IFERROR(VLOOKUP($A504,'2003'!$C$3:$Q$214,15,FALSE),0)</f>
        <v>0</v>
      </c>
      <c r="DM504" s="1700">
        <f>IFERROR(VLOOKUP($A504,'2002'!$D$3:$R$214,12,FALSE),0)</f>
        <v>0</v>
      </c>
      <c r="DN504" s="1691">
        <f>IFERROR(VLOOKUP($A504,'2002'!$D$3:$R$214,13,FALSE),0)</f>
        <v>0</v>
      </c>
      <c r="DO504" s="1691">
        <f>IFERROR(VLOOKUP($A504,'2002'!$D$3:$R$214,14,FALSE),0)</f>
        <v>0</v>
      </c>
      <c r="DP504" s="1788">
        <f>IFERROR(VLOOKUP($A504,'2002'!$D$3:$R$214,15,FALSE),0)</f>
        <v>0</v>
      </c>
      <c r="DQ504" s="1700">
        <f>IFERROR(VLOOKUP($A504,'Pre 2002'!$C$3:$CK$382,84,FALSE),0)</f>
        <v>166</v>
      </c>
      <c r="DR504" s="1695">
        <f>IFERROR(VLOOKUP($A504,'Pre 2002'!$C$3:$CK$382,85,FALSE),0)</f>
        <v>81</v>
      </c>
      <c r="DS504" s="1695">
        <f>IFERROR(VLOOKUP($A504,'Pre 2002'!$C$3:$CK$382,86,FALSE),0)</f>
        <v>1</v>
      </c>
      <c r="DT504" s="1790">
        <f>IFERROR(VLOOKUP($A504,'Pre 2002'!$C$3:$CK$382,87,FALSE),0)</f>
        <v>0.48795180722891568</v>
      </c>
      <c r="DU504" s="1741">
        <f>IFERROR(VLOOKUP(A504,'Pre 2002'!$C$3:$CG$382,83,FALSE),0)</f>
        <v>4</v>
      </c>
    </row>
    <row r="505" spans="1:125">
      <c r="A505" s="1779" t="s">
        <v>2281</v>
      </c>
      <c r="B505" s="1562">
        <f t="shared" si="176"/>
        <v>175</v>
      </c>
      <c r="C505" s="1562">
        <f t="shared" si="177"/>
        <v>85</v>
      </c>
      <c r="D505" s="1562">
        <f t="shared" si="178"/>
        <v>1</v>
      </c>
      <c r="E505" s="1563">
        <f t="shared" si="179"/>
        <v>0.48571428571428571</v>
      </c>
      <c r="F505" s="1786">
        <f t="shared" si="180"/>
        <v>4</v>
      </c>
      <c r="G505" s="1595">
        <v>2019</v>
      </c>
      <c r="H505" s="1817"/>
      <c r="I505" s="1734"/>
      <c r="J505" s="1734"/>
      <c r="K505" s="1734"/>
      <c r="L505" s="1734"/>
      <c r="O505" s="1700">
        <f>IFERROR(VLOOKUP($A505,'2022'!$B$2:$K$174,3,FALSE),0)</f>
        <v>51</v>
      </c>
      <c r="P505" s="1858">
        <f>IFERROR(VLOOKUP($A505,'2022'!$B$2:$K$174,4,FALSE),0)</f>
        <v>12</v>
      </c>
      <c r="Q505" s="1858">
        <f>IFERROR(VLOOKUP($A505,'2022'!$B$2:$K$174,5,FALSE),0)</f>
        <v>23</v>
      </c>
      <c r="R505" s="1858">
        <f>IFERROR(VLOOKUP($A505,'2022'!$B$2:$K$174,8,FALSE),0)</f>
        <v>1</v>
      </c>
      <c r="S505" s="1740">
        <f>IFERROR(VLOOKUP($A505,'2022'!$B$2:$K$174,10,FALSE),0)</f>
        <v>0.45100000000000001</v>
      </c>
      <c r="T505" s="1700">
        <f>IFERROR(VLOOKUP($A505,'2021'!$B$2:$K$174,3,FALSE),0)</f>
        <v>43</v>
      </c>
      <c r="U505" s="1843">
        <f>IFERROR(VLOOKUP($A505,'2021'!$B$2:$K$174,4,FALSE),0)</f>
        <v>16</v>
      </c>
      <c r="V505" s="1843">
        <f>IFERROR(VLOOKUP($A505,'2021'!$B$2:$K$174,5,FALSE),0)</f>
        <v>20</v>
      </c>
      <c r="W505" s="1843">
        <f>IFERROR(VLOOKUP($A505,'2021'!$B$2:$K$174,8,FALSE),0)</f>
        <v>0</v>
      </c>
      <c r="X505" s="1740">
        <f>IFERROR(VLOOKUP($A505,'2021'!$B$2:$K$174,10,FALSE),0)</f>
        <v>0.46500000000000002</v>
      </c>
      <c r="Y505" s="1700">
        <f>IFERROR(VLOOKUP($A505,'2020'!$B$2:$K$170,3,FALSE),0)</f>
        <v>36</v>
      </c>
      <c r="Z505" s="1829">
        <f>IFERROR(VLOOKUP($A505,'2020'!$B$2:$K$170,4,FALSE),0)</f>
        <v>15</v>
      </c>
      <c r="AA505" s="1829">
        <f>IFERROR(VLOOKUP($A505,'2020'!$B$2:$K$170,5,FALSE),0)</f>
        <v>17</v>
      </c>
      <c r="AB505" s="1829">
        <f>IFERROR(VLOOKUP($A505,'2020'!$B$2:$K$170,8,FALSE),0)</f>
        <v>0</v>
      </c>
      <c r="AC505" s="1740">
        <f>IFERROR(VLOOKUP($A505,'2020'!$B$2:$K$170,10,FALSE),0)</f>
        <v>0.47199999999999998</v>
      </c>
      <c r="AD505" s="1700">
        <f>IFERROR(VLOOKUP($A505,'2019'!$B$2:$K$170,3,FALSE),0)</f>
        <v>45</v>
      </c>
      <c r="AE505" s="1823">
        <f>IFERROR(VLOOKUP($A505,'2019'!$B$2:$K$170,4,FALSE),0)</f>
        <v>13</v>
      </c>
      <c r="AF505" s="1823">
        <f>IFERROR(VLOOKUP($A505,'2019'!$B$2:$K$170,5,FALSE),0)</f>
        <v>25</v>
      </c>
      <c r="AG505" s="1823">
        <f>IFERROR(VLOOKUP($A505,'2019'!$B$2:$K$170,8,FALSE),0)</f>
        <v>0</v>
      </c>
      <c r="AH505" s="1740">
        <f>IFERROR(VLOOKUP($A505,'2019'!$B$2:$K$170,10,FALSE),0)</f>
        <v>0.55600000000000005</v>
      </c>
      <c r="DT505" s="1858"/>
    </row>
    <row r="506" spans="1:125">
      <c r="A506" s="1778" t="s">
        <v>1940</v>
      </c>
      <c r="B506" s="1562">
        <f t="shared" si="176"/>
        <v>183</v>
      </c>
      <c r="C506" s="1562">
        <f t="shared" si="177"/>
        <v>87</v>
      </c>
      <c r="D506" s="1562">
        <f t="shared" si="178"/>
        <v>1</v>
      </c>
      <c r="E506" s="1563">
        <f t="shared" si="179"/>
        <v>0.47540983606557374</v>
      </c>
      <c r="F506" s="1786">
        <f t="shared" si="180"/>
        <v>4</v>
      </c>
      <c r="G506" s="1595" t="s">
        <v>2159</v>
      </c>
      <c r="H506" s="1567">
        <f t="shared" ref="H506:H528" si="201">IF(BC506&gt;0,1,0)+IF(BH506&gt;0,1,0)+IF(BP506&gt;0,1,0)+IF(BX506&gt;0,1,0)+IF(CC506&gt;0,1,0)+IF(CH506&gt;0,1,0)+IF(CM506&gt;0,1,0)+IF(CR506&gt;0,1,0)+IF(CW506&gt;0,1,0)+IF(DA506&gt;0,1,0)+IF(DE506&gt;0,1,0)+IF(DI506&gt;0,1,0)+IF(DM506&gt;0,1,0)+DU506</f>
        <v>4</v>
      </c>
      <c r="I506" s="1734">
        <f t="shared" ref="I506:I528" si="202">SUM(BC506,BH506,BP506,BX506,CC506,CH506,CM506,CR506,CW506,DA506,DE506,DI506,DM506,DQ506)</f>
        <v>183</v>
      </c>
      <c r="J506" s="1734">
        <f t="shared" ref="J506:J528" si="203">SUM(BE506,BJ506,BR506,BZ506,CE506,CJ506,CO506,CT506,CX506,DB506,DF506,DJ506,DN506,DR506)</f>
        <v>87</v>
      </c>
      <c r="K506" s="1734">
        <f t="shared" ref="K506:K528" si="204">SUM(BF506,BK506,BS506,CA506,CF506,CK506,CP506,CU506,CY506,DC506,DG506,DK506,DO506,DS506)</f>
        <v>1</v>
      </c>
      <c r="L506" s="1806">
        <f t="shared" ref="L506:L528" si="205">IF(I506=0,0,J506/I506)</f>
        <v>0.47540983606557374</v>
      </c>
      <c r="O506" s="1700">
        <f>IFERROR(VLOOKUP($A506,'2022'!$B$2:$K$174,3,FALSE),0)</f>
        <v>0</v>
      </c>
      <c r="P506" s="1858">
        <f>IFERROR(VLOOKUP($A506,'2022'!$B$2:$K$174,4,FALSE),0)</f>
        <v>0</v>
      </c>
      <c r="Q506" s="1858">
        <f>IFERROR(VLOOKUP($A506,'2022'!$B$2:$K$174,5,FALSE),0)</f>
        <v>0</v>
      </c>
      <c r="R506" s="1858">
        <f>IFERROR(VLOOKUP($A506,'2022'!$B$2:$K$174,8,FALSE),0)</f>
        <v>0</v>
      </c>
      <c r="S506" s="1740">
        <f>IFERROR(VLOOKUP($A506,'2022'!$B$2:$K$174,10,FALSE),0)</f>
        <v>0</v>
      </c>
      <c r="T506" s="1700">
        <f>IFERROR(VLOOKUP($A506,'2021'!$B$2:$K$174,3,FALSE),0)</f>
        <v>0</v>
      </c>
      <c r="U506" s="1843">
        <f>IFERROR(VLOOKUP($A506,'2021'!$B$2:$K$174,4,FALSE),0)</f>
        <v>0</v>
      </c>
      <c r="V506" s="1843">
        <f>IFERROR(VLOOKUP($A506,'2021'!$B$2:$K$174,5,FALSE),0)</f>
        <v>0</v>
      </c>
      <c r="W506" s="1843">
        <f>IFERROR(VLOOKUP($A506,'2021'!$B$2:$K$174,8,FALSE),0)</f>
        <v>0</v>
      </c>
      <c r="X506" s="1740">
        <f>IFERROR(VLOOKUP($A506,'2021'!$B$2:$K$174,10,FALSE),0)</f>
        <v>0</v>
      </c>
      <c r="Y506" s="1700">
        <f>IFERROR(VLOOKUP($A506,'2020'!$B$2:$K$170,3,FALSE),0)</f>
        <v>0</v>
      </c>
      <c r="Z506" s="1829">
        <f>IFERROR(VLOOKUP($A506,'2020'!$B$2:$K$170,4,FALSE),0)</f>
        <v>0</v>
      </c>
      <c r="AA506" s="1829">
        <f>IFERROR(VLOOKUP($A506,'2020'!$B$2:$K$170,5,FALSE),0)</f>
        <v>0</v>
      </c>
      <c r="AB506" s="1829">
        <f>IFERROR(VLOOKUP($A506,'2020'!$B$2:$K$170,8,FALSE),0)</f>
        <v>0</v>
      </c>
      <c r="AC506" s="1740">
        <f>IFERROR(VLOOKUP($A506,'2020'!$B$2:$K$170,10,FALSE),0)</f>
        <v>0</v>
      </c>
      <c r="AD506" s="1700">
        <f>IFERROR(VLOOKUP($A506,'2019'!$B$2:$K$170,3,FALSE),0)</f>
        <v>0</v>
      </c>
      <c r="AE506" s="1823">
        <f>IFERROR(VLOOKUP($A506,'2019'!$B$2:$K$170,4,FALSE),0)</f>
        <v>0</v>
      </c>
      <c r="AF506" s="1823">
        <f>IFERROR(VLOOKUP($A506,'2019'!$B$2:$K$170,5,FALSE),0)</f>
        <v>0</v>
      </c>
      <c r="AG506" s="1823">
        <f>IFERROR(VLOOKUP($A506,'2019'!$B$2:$K$170,8,FALSE),0)</f>
        <v>0</v>
      </c>
      <c r="AH506" s="1740">
        <f>IFERROR(VLOOKUP($A506,'2019'!$B$2:$K$170,10,FALSE),0)</f>
        <v>0</v>
      </c>
      <c r="AI506" s="1700">
        <f>IFERROR(VLOOKUP($A506,'2018'!$B$2:$K$170,3,FALSE),0)</f>
        <v>0</v>
      </c>
      <c r="AJ506" s="1821">
        <f>IFERROR(VLOOKUP($A506,'2018'!$B$2:$K$170,4,FALSE),0)</f>
        <v>0</v>
      </c>
      <c r="AK506" s="1821">
        <f>IFERROR(VLOOKUP($A506,'2018'!$B$2:$K$170,5,FALSE),0)</f>
        <v>0</v>
      </c>
      <c r="AL506" s="1821">
        <f>IFERROR(VLOOKUP($A506,'2018'!$B$2:$K$170,8,FALSE),0)</f>
        <v>0</v>
      </c>
      <c r="AM506" s="1740">
        <f>IFERROR(VLOOKUP($A506,'2018'!$B$2:$K$170,10,FALSE),0)</f>
        <v>0</v>
      </c>
      <c r="AN506" s="1700">
        <f>IFERROR(VLOOKUP($A506,'2017'!$B$2:$J$163,2,FALSE),0)</f>
        <v>0</v>
      </c>
      <c r="AO506" s="1815">
        <f>IFERROR(VLOOKUP($A506,'2017'!$B$2:$J$163,3,FALSE),0)</f>
        <v>0</v>
      </c>
      <c r="AP506" s="1815">
        <f>IFERROR(VLOOKUP($A506,'2017'!$B$2:$J$163,4,FALSE),0)</f>
        <v>0</v>
      </c>
      <c r="AQ506" s="1815">
        <f>IFERROR(VLOOKUP($A506,'2017'!$B$2:$J$163,7,FALSE),0)</f>
        <v>0</v>
      </c>
      <c r="AR506" s="1740">
        <f>IFERROR(VLOOKUP($A506,'2017'!$B$2:$J$163,9,FALSE),0)</f>
        <v>0</v>
      </c>
      <c r="AS506" s="1700">
        <f>IFERROR(VLOOKUP($A506,'2016'!$B$2:$K$165,3,FALSE),0)</f>
        <v>0</v>
      </c>
      <c r="AT506" s="1796">
        <f>IFERROR(VLOOKUP($A506,'2016'!$B$2:$K$165,4,FALSE),0)</f>
        <v>0</v>
      </c>
      <c r="AU506" s="1796">
        <f>IFERROR(VLOOKUP($A506,'2016'!$B$2:$K$165,5,FALSE),0)</f>
        <v>0</v>
      </c>
      <c r="AV506" s="1796">
        <f>IFERROR(VLOOKUP($A506,'2016'!$B$2:$K$165,8,FALSE),0)</f>
        <v>0</v>
      </c>
      <c r="AW506" s="1740">
        <f>IFERROR(VLOOKUP($A506,'2016'!$B$2:$K$165,10,FALSE),0)</f>
        <v>0</v>
      </c>
      <c r="AX506" s="1700">
        <f>IFERROR(VLOOKUP($A506,'2015'!$B$2:$K$165,3,FALSE),0)</f>
        <v>0</v>
      </c>
      <c r="AY506" s="1695">
        <f>IFERROR(VLOOKUP($A506,'2015'!$B$2:$K$165,4,FALSE),0)</f>
        <v>0</v>
      </c>
      <c r="AZ506" s="1695">
        <f>IFERROR(VLOOKUP($A506,'2015'!$B$2:$K$165,5,FALSE),0)</f>
        <v>0</v>
      </c>
      <c r="BA506" s="1695">
        <f>IFERROR(VLOOKUP($A506,'2015'!$B$2:$K$165,8,FALSE),0)</f>
        <v>0</v>
      </c>
      <c r="BB506" s="1740">
        <f>IFERROR(VLOOKUP($A506,'2015'!$B$2:$K$165,10,FALSE),0)</f>
        <v>0</v>
      </c>
      <c r="BC506" s="1700">
        <f>IFERROR(VLOOKUP($A506,'2014'!$B$2:$K$157,3,FALSE),0)</f>
        <v>0</v>
      </c>
      <c r="BD506" s="1691">
        <f>IFERROR(VLOOKUP($A506,'2014'!$B$2:$K$157,4,FALSE),0)</f>
        <v>0</v>
      </c>
      <c r="BE506" s="1691">
        <f>IFERROR(VLOOKUP($A506,'2014'!$B$2:$K$157,5,FALSE),0)</f>
        <v>0</v>
      </c>
      <c r="BF506" s="1691">
        <f>IFERROR(VLOOKUP($A506,'2014'!$B$2:$K$157,8,FALSE),0)</f>
        <v>0</v>
      </c>
      <c r="BG506" s="1740">
        <f>IFERROR(VLOOKUP($A506,'2014'!$B$2:$K$157,10,FALSE),0)</f>
        <v>0</v>
      </c>
      <c r="BH506" s="1700">
        <f>IFERROR(VLOOKUP($A506,'2013'!$D$4:$I$249,2,FALSE),0)</f>
        <v>0</v>
      </c>
      <c r="BI506" s="1691">
        <f>IFERROR(VLOOKUP($A506,'2013'!$D$4:$I$249,3,FALSE),0)</f>
        <v>0</v>
      </c>
      <c r="BJ506" s="1691">
        <f>IFERROR(VLOOKUP($A506,'2013'!$D$4:$I$249,4,FALSE),0)</f>
        <v>0</v>
      </c>
      <c r="BK506" s="1691">
        <f>IFERROR(VLOOKUP($A506,'2013'!$D$4:$I$249,5,FALSE),0)</f>
        <v>0</v>
      </c>
      <c r="BL506" s="1740">
        <f>IFERROR(VLOOKUP($A506,'2013'!$D$4:$I$249,6,FALSE),0)</f>
        <v>0</v>
      </c>
      <c r="BM506" s="1737">
        <f>IFERROR(VLOOKUP($A506,'2012'!$D$3:$O$172,2,FALSE),0)</f>
        <v>0</v>
      </c>
      <c r="BN506" s="1691">
        <f>IFERROR(VLOOKUP($A506,'2012'!$D$3:$O$172,3,FALSE),0)</f>
        <v>0</v>
      </c>
      <c r="BO506" s="1743">
        <f>IFERROR(VLOOKUP($A506,'2012'!$D$3:$O$172,4,FALSE),0)</f>
        <v>0</v>
      </c>
      <c r="BP506" s="1700">
        <f>IFERROR(VLOOKUP($A506,'2012'!$D$3:$O$172,5,FALSE),0)</f>
        <v>0</v>
      </c>
      <c r="BQ506" s="1691">
        <f>IFERROR(VLOOKUP($A506,'2012'!$D$3:$O$172,6,FALSE),0)</f>
        <v>0</v>
      </c>
      <c r="BR506" s="1691">
        <f>IFERROR(VLOOKUP($A506,'2012'!$D$3:$O$172,7,FALSE),0)</f>
        <v>0</v>
      </c>
      <c r="BS506" s="1691">
        <f>IFERROR(VLOOKUP($A506,'2012'!$D$3:$O$172,8,FALSE),0)</f>
        <v>0</v>
      </c>
      <c r="BT506" s="1740">
        <f>IFERROR(VLOOKUP($A506,'2012'!$D$3:$O$172,9,FALSE),0)</f>
        <v>0</v>
      </c>
      <c r="BX506" s="1700">
        <f>IFERROR(VLOOKUP($A506,'2011'!$D$4:$I$251,2,FALSE),0)</f>
        <v>0</v>
      </c>
      <c r="BY506" s="1691">
        <f>IFERROR(VLOOKUP($A506,'2011'!$D$4:$I$251,3,FALSE),0)</f>
        <v>0</v>
      </c>
      <c r="BZ506" s="1691">
        <f>IFERROR(VLOOKUP($A506,'2011'!$D$4:$I$251,4,FALSE),0)</f>
        <v>0</v>
      </c>
      <c r="CA506" s="1691">
        <f>IFERROR(VLOOKUP($A506,'2011'!$D$4:$I$251,5,FALSE),0)</f>
        <v>0</v>
      </c>
      <c r="CB506" s="1740">
        <f>IFERROR(VLOOKUP($A506,'2011'!$D$4:$I$251,6,FALSE),0)</f>
        <v>0</v>
      </c>
      <c r="CC506" s="1700">
        <f>IFERROR(VLOOKUP($A506,'2010'!$C$3:$H$234,2,FALSE),0)</f>
        <v>0</v>
      </c>
      <c r="CD506" s="1691">
        <f>IFERROR(VLOOKUP($A506,'2010'!$C$3:$H$234,3,FALSE),0)</f>
        <v>0</v>
      </c>
      <c r="CE506" s="1691">
        <f>IFERROR(VLOOKUP($A506,'2010'!$C$3:$H$234,4,FALSE),0)</f>
        <v>0</v>
      </c>
      <c r="CF506" s="1691">
        <f>IFERROR(VLOOKUP($A506,'2010'!$C$3:$H$234,5,FALSE),0)</f>
        <v>0</v>
      </c>
      <c r="CG506" s="1740">
        <f>IFERROR(VLOOKUP($A506,'2010'!$C$3:$H$234,6,FALSE),0)</f>
        <v>0</v>
      </c>
      <c r="CH506" s="1700">
        <f>IFERROR(VLOOKUP($A506,'2009'!$C$3:$H$242,2,FALSE),0)</f>
        <v>0</v>
      </c>
      <c r="CI506" s="1691">
        <f>IFERROR(VLOOKUP($A506,'2009'!$C$3:$H$242,3,FALSE),0)</f>
        <v>0</v>
      </c>
      <c r="CJ506" s="1691">
        <f>IFERROR(VLOOKUP($A506,'2009'!$C$3:$H$242,4,FALSE),0)</f>
        <v>0</v>
      </c>
      <c r="CK506" s="1691">
        <f>IFERROR(VLOOKUP($A506,'2009'!$C$3:$H$242,5,FALSE),0)</f>
        <v>0</v>
      </c>
      <c r="CL506" s="1740">
        <f>IFERROR(VLOOKUP($A506,'2009'!$C$3:$H$242,6,FALSE),0)</f>
        <v>0</v>
      </c>
      <c r="CM506" s="1700">
        <f>IFERROR(VLOOKUP($A506,'2008'!$C$3:$H$229,2,FALSE),0)</f>
        <v>0</v>
      </c>
      <c r="CN506" s="1691">
        <f>IFERROR(VLOOKUP($A506,'2008'!$C$3:$H$229,3,FALSE),0)</f>
        <v>0</v>
      </c>
      <c r="CO506" s="1691">
        <f>IFERROR(VLOOKUP($A506,'2008'!$C$3:$H$229,4,FALSE),0)</f>
        <v>0</v>
      </c>
      <c r="CP506" s="1691">
        <f>IFERROR(VLOOKUP($A506,'2008'!$C$3:$H$229,5,FALSE),0)</f>
        <v>0</v>
      </c>
      <c r="CQ506" s="1740">
        <f>IFERROR(VLOOKUP($A506,'2008'!$C$3:$H$229,6,FALSE),0)</f>
        <v>0</v>
      </c>
      <c r="CR506" s="1700">
        <f>IFERROR(VLOOKUP($A506,'2007'!$C$3:$M$238,7,FALSE),0)</f>
        <v>0</v>
      </c>
      <c r="CS506" s="1691">
        <f>IFERROR(VLOOKUP($A506,'2007'!$C$3:$M$238,8,FALSE),0)</f>
        <v>0</v>
      </c>
      <c r="CT506" s="1691">
        <f>IFERROR(VLOOKUP($A506,'2007'!$C$3:$M$238,9,FALSE),0)</f>
        <v>0</v>
      </c>
      <c r="CU506" s="1691">
        <f>IFERROR(VLOOKUP($A506,'2007'!$C$3:$M$238,10,FALSE),0)</f>
        <v>0</v>
      </c>
      <c r="CV506" s="1740">
        <f>IFERROR(VLOOKUP($A506,'2007'!$C$3:$M$238,11,FALSE),0)</f>
        <v>0</v>
      </c>
      <c r="CW506" s="1700">
        <f>IFERROR(VLOOKUP($A506,'2006'!$A$2:$F$200,2,FALSE),0)</f>
        <v>0</v>
      </c>
      <c r="CX506" s="1691">
        <f>IFERROR(VLOOKUP($A506,'2006'!$A$2:$F$200,4,FALSE),0)</f>
        <v>0</v>
      </c>
      <c r="CY506" s="1691">
        <f>IFERROR(VLOOKUP($A506,'2006'!$A$2:$F$200,5,FALSE),0)</f>
        <v>0</v>
      </c>
      <c r="CZ506" s="1740">
        <f>IFERROR(VLOOKUP($A506,'2006'!$A$2:$F$200,6,FALSE),0)</f>
        <v>0</v>
      </c>
      <c r="DA506" s="1700">
        <f>IFERROR(VLOOKUP($A506,'2005'!$C$3:$M$205,8,FALSE),0)</f>
        <v>0</v>
      </c>
      <c r="DB506" s="1691">
        <f>IFERROR(VLOOKUP($A506,'2005'!$C$3:$M$205,9,FALSE),0)</f>
        <v>0</v>
      </c>
      <c r="DC506" s="1691">
        <f>IFERROR(VLOOKUP($A506,'2005'!$C$3:$M$205,10,FALSE),0)</f>
        <v>0</v>
      </c>
      <c r="DD506" s="1740">
        <f>IFERROR(VLOOKUP($A506,'2005'!$C$3:$M$205,11,FALSE),0)</f>
        <v>0</v>
      </c>
      <c r="DE506" s="1700">
        <f>IFERROR(VLOOKUP($A506,'2004'!$C$3:$M$213,8,FALSE),0)</f>
        <v>27</v>
      </c>
      <c r="DF506" s="1691">
        <f>IFERROR(VLOOKUP($A506,'2004'!$C$3:$M$213,9,FALSE),0)</f>
        <v>12</v>
      </c>
      <c r="DG506" s="1691">
        <f>IFERROR(VLOOKUP($A506,'2004'!$C$3:$M$213,10,FALSE),0)</f>
        <v>0</v>
      </c>
      <c r="DH506" s="1740">
        <f>IFERROR(VLOOKUP($A506,'2004'!$C$3:$M$213,11,FALSE),0)</f>
        <v>0.44444444444444442</v>
      </c>
      <c r="DI506" s="1700">
        <f>IFERROR(VLOOKUP($A506,'2003'!$C$3:$Q$214,12,FALSE),0)</f>
        <v>30</v>
      </c>
      <c r="DJ506" s="1691">
        <f>IFERROR(VLOOKUP($A506,'2003'!$C$3:$Q$214,13,FALSE),0)</f>
        <v>13</v>
      </c>
      <c r="DK506" s="1691">
        <f>IFERROR(VLOOKUP($A506,'2003'!$C$3:$Q$214,14,FALSE),0)</f>
        <v>0</v>
      </c>
      <c r="DL506" s="1740">
        <f>IFERROR(VLOOKUP($A506,'2003'!$C$3:$Q$214,15,FALSE),0)</f>
        <v>0.43333333333333335</v>
      </c>
      <c r="DM506" s="1700">
        <f>IFERROR(VLOOKUP($A506,'2002'!$D$3:$R$214,12,FALSE),0)</f>
        <v>63</v>
      </c>
      <c r="DN506" s="1691">
        <f>IFERROR(VLOOKUP($A506,'2002'!$D$3:$R$214,13,FALSE),0)</f>
        <v>25</v>
      </c>
      <c r="DO506" s="1691">
        <f>IFERROR(VLOOKUP($A506,'2002'!$D$3:$R$214,14,FALSE),0)</f>
        <v>0</v>
      </c>
      <c r="DP506" s="1788">
        <f>IFERROR(VLOOKUP($A506,'2002'!$D$3:$R$214,15,FALSE),0)</f>
        <v>0.3968253968253968</v>
      </c>
      <c r="DQ506" s="1700">
        <f>IFERROR(VLOOKUP($A506,'Pre 2002'!$C$3:$CK$382,84,FALSE),0)</f>
        <v>63</v>
      </c>
      <c r="DR506" s="1695">
        <f>IFERROR(VLOOKUP($A506,'Pre 2002'!$C$3:$CK$382,85,FALSE),0)</f>
        <v>37</v>
      </c>
      <c r="DS506" s="1695">
        <f>IFERROR(VLOOKUP($A506,'Pre 2002'!$C$3:$CK$382,86,FALSE),0)</f>
        <v>1</v>
      </c>
      <c r="DT506" s="1790">
        <f>IFERROR(VLOOKUP($A506,'Pre 2002'!$C$3:$CK$382,87,FALSE),0)</f>
        <v>0.58730158730158732</v>
      </c>
      <c r="DU506" s="1741">
        <f>IFERROR(VLOOKUP(A506,'Pre 2002'!$C$3:$CG$382,83,FALSE),0)</f>
        <v>1</v>
      </c>
    </row>
    <row r="507" spans="1:125">
      <c r="A507" s="1778" t="s">
        <v>1184</v>
      </c>
      <c r="B507" s="1562">
        <f t="shared" si="176"/>
        <v>415</v>
      </c>
      <c r="C507" s="1562">
        <f t="shared" si="177"/>
        <v>196</v>
      </c>
      <c r="D507" s="1562">
        <f t="shared" si="178"/>
        <v>1</v>
      </c>
      <c r="E507" s="1563">
        <f t="shared" si="179"/>
        <v>0.472289156626506</v>
      </c>
      <c r="F507" s="1786">
        <f t="shared" si="180"/>
        <v>12</v>
      </c>
      <c r="G507" s="1595">
        <v>2001</v>
      </c>
      <c r="H507" s="1567">
        <f t="shared" si="201"/>
        <v>12</v>
      </c>
      <c r="I507" s="1734">
        <f t="shared" si="202"/>
        <v>415</v>
      </c>
      <c r="J507" s="1734">
        <f t="shared" si="203"/>
        <v>196</v>
      </c>
      <c r="K507" s="1734">
        <f t="shared" si="204"/>
        <v>1</v>
      </c>
      <c r="L507" s="1806">
        <f t="shared" si="205"/>
        <v>0.472289156626506</v>
      </c>
      <c r="O507" s="1700">
        <f>IFERROR(VLOOKUP($A507,'2022'!$B$2:$K$174,3,FALSE),0)</f>
        <v>0</v>
      </c>
      <c r="P507" s="1858">
        <f>IFERROR(VLOOKUP($A507,'2022'!$B$2:$K$174,4,FALSE),0)</f>
        <v>0</v>
      </c>
      <c r="Q507" s="1858">
        <f>IFERROR(VLOOKUP($A507,'2022'!$B$2:$K$174,5,FALSE),0)</f>
        <v>0</v>
      </c>
      <c r="R507" s="1858">
        <f>IFERROR(VLOOKUP($A507,'2022'!$B$2:$K$174,8,FALSE),0)</f>
        <v>0</v>
      </c>
      <c r="S507" s="1740">
        <f>IFERROR(VLOOKUP($A507,'2022'!$B$2:$K$174,10,FALSE),0)</f>
        <v>0</v>
      </c>
      <c r="T507" s="1700">
        <f>IFERROR(VLOOKUP($A507,'2021'!$B$2:$K$174,3,FALSE),0)</f>
        <v>0</v>
      </c>
      <c r="U507" s="1843">
        <f>IFERROR(VLOOKUP($A507,'2021'!$B$2:$K$174,4,FALSE),0)</f>
        <v>0</v>
      </c>
      <c r="V507" s="1843">
        <f>IFERROR(VLOOKUP($A507,'2021'!$B$2:$K$174,5,FALSE),0)</f>
        <v>0</v>
      </c>
      <c r="W507" s="1843">
        <f>IFERROR(VLOOKUP($A507,'2021'!$B$2:$K$174,8,FALSE),0)</f>
        <v>0</v>
      </c>
      <c r="X507" s="1740">
        <f>IFERROR(VLOOKUP($A507,'2021'!$B$2:$K$174,10,FALSE),0)</f>
        <v>0</v>
      </c>
      <c r="Y507" s="1700">
        <f>IFERROR(VLOOKUP($A507,'2020'!$B$2:$K$170,3,FALSE),0)</f>
        <v>0</v>
      </c>
      <c r="Z507" s="1829">
        <f>IFERROR(VLOOKUP($A507,'2020'!$B$2:$K$170,4,FALSE),0)</f>
        <v>0</v>
      </c>
      <c r="AA507" s="1829">
        <f>IFERROR(VLOOKUP($A507,'2020'!$B$2:$K$170,5,FALSE),0)</f>
        <v>0</v>
      </c>
      <c r="AB507" s="1829">
        <f>IFERROR(VLOOKUP($A507,'2020'!$B$2:$K$170,8,FALSE),0)</f>
        <v>0</v>
      </c>
      <c r="AC507" s="1740">
        <f>IFERROR(VLOOKUP($A507,'2020'!$B$2:$K$170,10,FALSE),0)</f>
        <v>0</v>
      </c>
      <c r="AD507" s="1700">
        <f>IFERROR(VLOOKUP($A507,'2019'!$B$2:$K$170,3,FALSE),0)</f>
        <v>0</v>
      </c>
      <c r="AE507" s="1823">
        <f>IFERROR(VLOOKUP($A507,'2019'!$B$2:$K$170,4,FALSE),0)</f>
        <v>0</v>
      </c>
      <c r="AF507" s="1823">
        <f>IFERROR(VLOOKUP($A507,'2019'!$B$2:$K$170,5,FALSE),0)</f>
        <v>0</v>
      </c>
      <c r="AG507" s="1823">
        <f>IFERROR(VLOOKUP($A507,'2019'!$B$2:$K$170,8,FALSE),0)</f>
        <v>0</v>
      </c>
      <c r="AH507" s="1740">
        <f>IFERROR(VLOOKUP($A507,'2019'!$B$2:$K$170,10,FALSE),0)</f>
        <v>0</v>
      </c>
      <c r="AI507" s="1700">
        <f>IFERROR(VLOOKUP($A507,'2018'!$B$2:$K$170,3,FALSE),0)</f>
        <v>0</v>
      </c>
      <c r="AJ507" s="1821">
        <f>IFERROR(VLOOKUP($A507,'2018'!$B$2:$K$170,4,FALSE),0)</f>
        <v>0</v>
      </c>
      <c r="AK507" s="1821">
        <f>IFERROR(VLOOKUP($A507,'2018'!$B$2:$K$170,5,FALSE),0)</f>
        <v>0</v>
      </c>
      <c r="AL507" s="1821">
        <f>IFERROR(VLOOKUP($A507,'2018'!$B$2:$K$170,8,FALSE),0)</f>
        <v>0</v>
      </c>
      <c r="AM507" s="1740">
        <f>IFERROR(VLOOKUP($A507,'2018'!$B$2:$K$170,10,FALSE),0)</f>
        <v>0</v>
      </c>
      <c r="AN507" s="1700">
        <f>IFERROR(VLOOKUP($A507,'2017'!$B$2:$J$163,2,FALSE),0)</f>
        <v>0</v>
      </c>
      <c r="AO507" s="1815">
        <f>IFERROR(VLOOKUP($A507,'2017'!$B$2:$J$163,3,FALSE),0)</f>
        <v>0</v>
      </c>
      <c r="AP507" s="1815">
        <f>IFERROR(VLOOKUP($A507,'2017'!$B$2:$J$163,4,FALSE),0)</f>
        <v>0</v>
      </c>
      <c r="AQ507" s="1815">
        <f>IFERROR(VLOOKUP($A507,'2017'!$B$2:$J$163,7,FALSE),0)</f>
        <v>0</v>
      </c>
      <c r="AR507" s="1740">
        <f>IFERROR(VLOOKUP($A507,'2017'!$B$2:$J$163,9,FALSE),0)</f>
        <v>0</v>
      </c>
      <c r="AS507" s="1700">
        <f>IFERROR(VLOOKUP($A507,'2016'!$B$2:$K$165,3,FALSE),0)</f>
        <v>0</v>
      </c>
      <c r="AT507" s="1796">
        <f>IFERROR(VLOOKUP($A507,'2016'!$B$2:$K$165,4,FALSE),0)</f>
        <v>0</v>
      </c>
      <c r="AU507" s="1796">
        <f>IFERROR(VLOOKUP($A507,'2016'!$B$2:$K$165,5,FALSE),0)</f>
        <v>0</v>
      </c>
      <c r="AV507" s="1796">
        <f>IFERROR(VLOOKUP($A507,'2016'!$B$2:$K$165,8,FALSE),0)</f>
        <v>0</v>
      </c>
      <c r="AW507" s="1740">
        <f>IFERROR(VLOOKUP($A507,'2016'!$B$2:$K$165,10,FALSE),0)</f>
        <v>0</v>
      </c>
      <c r="AX507" s="1700">
        <f>IFERROR(VLOOKUP($A507,'2015'!$B$2:$K$165,3,FALSE),0)</f>
        <v>0</v>
      </c>
      <c r="AY507" s="1695">
        <f>IFERROR(VLOOKUP($A507,'2015'!$B$2:$K$165,4,FALSE),0)</f>
        <v>0</v>
      </c>
      <c r="AZ507" s="1695">
        <f>IFERROR(VLOOKUP($A507,'2015'!$B$2:$K$165,5,FALSE),0)</f>
        <v>0</v>
      </c>
      <c r="BA507" s="1695">
        <f>IFERROR(VLOOKUP($A507,'2015'!$B$2:$K$165,8,FALSE),0)</f>
        <v>0</v>
      </c>
      <c r="BB507" s="1740">
        <f>IFERROR(VLOOKUP($A507,'2015'!$B$2:$K$165,10,FALSE),0)</f>
        <v>0</v>
      </c>
      <c r="BC507" s="1700">
        <f>IFERROR(VLOOKUP($A507,'2014'!$B$2:$K$157,3,FALSE),0)</f>
        <v>0</v>
      </c>
      <c r="BD507" s="1691">
        <f>IFERROR(VLOOKUP($A507,'2014'!$B$2:$K$157,4,FALSE),0)</f>
        <v>0</v>
      </c>
      <c r="BE507" s="1691">
        <f>IFERROR(VLOOKUP($A507,'2014'!$B$2:$K$157,5,FALSE),0)</f>
        <v>0</v>
      </c>
      <c r="BF507" s="1691">
        <f>IFERROR(VLOOKUP($A507,'2014'!$B$2:$K$157,8,FALSE),0)</f>
        <v>0</v>
      </c>
      <c r="BG507" s="1740">
        <f>IFERROR(VLOOKUP($A507,'2014'!$B$2:$K$157,10,FALSE),0)</f>
        <v>0</v>
      </c>
      <c r="BH507" s="1700">
        <f>IFERROR(VLOOKUP($A507,'2013'!$D$4:$I$249,2,FALSE),0)</f>
        <v>0</v>
      </c>
      <c r="BI507" s="1691">
        <f>IFERROR(VLOOKUP($A507,'2013'!$D$4:$I$249,3,FALSE),0)</f>
        <v>0</v>
      </c>
      <c r="BJ507" s="1691">
        <f>IFERROR(VLOOKUP($A507,'2013'!$D$4:$I$249,4,FALSE),0)</f>
        <v>0</v>
      </c>
      <c r="BK507" s="1691">
        <f>IFERROR(VLOOKUP($A507,'2013'!$D$4:$I$249,5,FALSE),0)</f>
        <v>0</v>
      </c>
      <c r="BL507" s="1740">
        <f>IFERROR(VLOOKUP($A507,'2013'!$D$4:$I$249,6,FALSE),0)</f>
        <v>0</v>
      </c>
      <c r="BM507" s="1737">
        <f>IFERROR(VLOOKUP($A507,'2012'!$D$3:$O$172,2,FALSE),0)</f>
        <v>418</v>
      </c>
      <c r="BN507" s="1691">
        <f>IFERROR(VLOOKUP($A507,'2012'!$D$3:$O$172,3,FALSE),0)</f>
        <v>197</v>
      </c>
      <c r="BO507" s="1743">
        <f>IFERROR(VLOOKUP($A507,'2012'!$D$3:$O$172,4,FALSE),0)</f>
        <v>1</v>
      </c>
      <c r="BP507" s="1700">
        <f>IFERROR(VLOOKUP($A507,'2012'!$D$3:$O$172,5,FALSE),0)</f>
        <v>29</v>
      </c>
      <c r="BQ507" s="1691">
        <f>IFERROR(VLOOKUP($A507,'2012'!$D$3:$O$172,6,FALSE),0)</f>
        <v>8</v>
      </c>
      <c r="BR507" s="1691">
        <f>IFERROR(VLOOKUP($A507,'2012'!$D$3:$O$172,7,FALSE),0)</f>
        <v>13</v>
      </c>
      <c r="BS507" s="1691">
        <f>IFERROR(VLOOKUP($A507,'2012'!$D$3:$O$172,8,FALSE),0)</f>
        <v>0</v>
      </c>
      <c r="BT507" s="1740">
        <f>IFERROR(VLOOKUP($A507,'2012'!$D$3:$O$172,9,FALSE),0)</f>
        <v>0.44827586206896552</v>
      </c>
      <c r="BU507" s="1737">
        <f>IFERROR(VLOOKUP($A507,'2012'!$D$3:$O$172,10,FALSE),0)</f>
        <v>389</v>
      </c>
      <c r="BV507" s="1691">
        <f>IFERROR(VLOOKUP($A507,'2012'!$D$3:$O$172,11,FALSE),0)</f>
        <v>184</v>
      </c>
      <c r="BW507" s="1743">
        <f>IFERROR(VLOOKUP($A507,'2012'!$D$3:$O$172,12,FALSE),0)</f>
        <v>1</v>
      </c>
      <c r="BX507" s="1700">
        <f>IFERROR(VLOOKUP($A507,'2011'!$D$4:$I$251,2,FALSE),0)</f>
        <v>38</v>
      </c>
      <c r="BY507" s="1691">
        <f>IFERROR(VLOOKUP($A507,'2011'!$D$4:$I$251,3,FALSE),0)</f>
        <v>5</v>
      </c>
      <c r="BZ507" s="1691">
        <f>IFERROR(VLOOKUP($A507,'2011'!$D$4:$I$251,4,FALSE),0)</f>
        <v>20</v>
      </c>
      <c r="CA507" s="1691">
        <f>IFERROR(VLOOKUP($A507,'2011'!$D$4:$I$251,5,FALSE),0)</f>
        <v>0</v>
      </c>
      <c r="CB507" s="1740">
        <f>IFERROR(VLOOKUP($A507,'2011'!$D$4:$I$251,6,FALSE),0)</f>
        <v>0.52631578947368418</v>
      </c>
      <c r="CC507" s="1700">
        <f>IFERROR(VLOOKUP($A507,'2010'!$C$3:$H$234,2,FALSE),0)</f>
        <v>55</v>
      </c>
      <c r="CD507" s="1691">
        <f>IFERROR(VLOOKUP($A507,'2010'!$C$3:$H$234,3,FALSE),0)</f>
        <v>14</v>
      </c>
      <c r="CE507" s="1691">
        <f>IFERROR(VLOOKUP($A507,'2010'!$C$3:$H$234,4,FALSE),0)</f>
        <v>27</v>
      </c>
      <c r="CF507" s="1691">
        <f>IFERROR(VLOOKUP($A507,'2010'!$C$3:$H$234,5,FALSE),0)</f>
        <v>1</v>
      </c>
      <c r="CG507" s="1740">
        <f>IFERROR(VLOOKUP($A507,'2010'!$C$3:$H$234,6,FALSE),0)</f>
        <v>0.49090909090909091</v>
      </c>
      <c r="CH507" s="1700">
        <f>IFERROR(VLOOKUP($A507,'2009'!$C$3:$H$242,2,FALSE),0)</f>
        <v>33</v>
      </c>
      <c r="CI507" s="1691">
        <f>IFERROR(VLOOKUP($A507,'2009'!$C$3:$H$242,3,FALSE),0)</f>
        <v>13</v>
      </c>
      <c r="CJ507" s="1691">
        <f>IFERROR(VLOOKUP($A507,'2009'!$C$3:$H$242,4,FALSE),0)</f>
        <v>18</v>
      </c>
      <c r="CK507" s="1691">
        <f>IFERROR(VLOOKUP($A507,'2009'!$C$3:$H$242,5,FALSE),0)</f>
        <v>0</v>
      </c>
      <c r="CL507" s="1740">
        <f>IFERROR(VLOOKUP($A507,'2009'!$C$3:$H$242,6,FALSE),0)</f>
        <v>0.54545454545454541</v>
      </c>
      <c r="CM507" s="1700">
        <f>IFERROR(VLOOKUP($A507,'2008'!$C$3:$H$229,2,FALSE),0)</f>
        <v>43</v>
      </c>
      <c r="CN507" s="1691">
        <f>IFERROR(VLOOKUP($A507,'2008'!$C$3:$H$229,3,FALSE),0)</f>
        <v>11</v>
      </c>
      <c r="CO507" s="1691">
        <f>IFERROR(VLOOKUP($A507,'2008'!$C$3:$H$229,4,FALSE),0)</f>
        <v>21</v>
      </c>
      <c r="CP507" s="1691">
        <f>IFERROR(VLOOKUP($A507,'2008'!$C$3:$H$229,5,FALSE),0)</f>
        <v>0</v>
      </c>
      <c r="CQ507" s="1740">
        <f>IFERROR(VLOOKUP($A507,'2008'!$C$3:$H$229,6,FALSE),0)</f>
        <v>0.48837209302325579</v>
      </c>
      <c r="CR507" s="1700">
        <f>IFERROR(VLOOKUP($A507,'2007'!$C$3:$M$238,7,FALSE),0)</f>
        <v>47</v>
      </c>
      <c r="CS507" s="1691">
        <f>IFERROR(VLOOKUP($A507,'2007'!$C$3:$M$238,8,FALSE),0)</f>
        <v>13</v>
      </c>
      <c r="CT507" s="1691">
        <f>IFERROR(VLOOKUP($A507,'2007'!$C$3:$M$238,9,FALSE),0)</f>
        <v>25</v>
      </c>
      <c r="CU507" s="1691">
        <f>IFERROR(VLOOKUP($A507,'2007'!$C$3:$M$238,10,FALSE),0)</f>
        <v>0</v>
      </c>
      <c r="CV507" s="1740">
        <f>IFERROR(VLOOKUP($A507,'2007'!$C$3:$M$238,11,FALSE),0)</f>
        <v>0.53191489361702127</v>
      </c>
      <c r="CW507" s="1700">
        <f>IFERROR(VLOOKUP($A507,'2006'!$A$2:$F$200,2,FALSE),0)</f>
        <v>50</v>
      </c>
      <c r="CX507" s="1691">
        <f>IFERROR(VLOOKUP($A507,'2006'!$A$2:$F$200,4,FALSE),0)</f>
        <v>24</v>
      </c>
      <c r="CY507" s="1691">
        <f>IFERROR(VLOOKUP($A507,'2006'!$A$2:$F$200,5,FALSE),0)</f>
        <v>0</v>
      </c>
      <c r="CZ507" s="1740">
        <f>IFERROR(VLOOKUP($A507,'2006'!$A$2:$F$200,6,FALSE),0)</f>
        <v>0.48</v>
      </c>
      <c r="DA507" s="1700">
        <f>IFERROR(VLOOKUP($A507,'2005'!$C$3:$M$205,8,FALSE),0)</f>
        <v>35</v>
      </c>
      <c r="DB507" s="1691">
        <f>IFERROR(VLOOKUP($A507,'2005'!$C$3:$M$205,9,FALSE),0)</f>
        <v>12</v>
      </c>
      <c r="DC507" s="1691">
        <f>IFERROR(VLOOKUP($A507,'2005'!$C$3:$M$205,10,FALSE),0)</f>
        <v>0</v>
      </c>
      <c r="DD507" s="1740">
        <f>IFERROR(VLOOKUP($A507,'2005'!$C$3:$M$205,11,FALSE),0)</f>
        <v>0.34285714285714286</v>
      </c>
      <c r="DE507" s="1700">
        <f>IFERROR(VLOOKUP($A507,'2004'!$C$3:$M$213,8,FALSE),0)</f>
        <v>9</v>
      </c>
      <c r="DF507" s="1691">
        <f>IFERROR(VLOOKUP($A507,'2004'!$C$3:$M$213,9,FALSE),0)</f>
        <v>4</v>
      </c>
      <c r="DG507" s="1691">
        <f>IFERROR(VLOOKUP($A507,'2004'!$C$3:$M$213,10,FALSE),0)</f>
        <v>0</v>
      </c>
      <c r="DH507" s="1740">
        <f>IFERROR(VLOOKUP($A507,'2004'!$C$3:$M$213,11,FALSE),0)</f>
        <v>0.44444444444444442</v>
      </c>
      <c r="DI507" s="1700">
        <f>IFERROR(VLOOKUP($A507,'2003'!$C$3:$Q$214,12,FALSE),0)</f>
        <v>25</v>
      </c>
      <c r="DJ507" s="1691">
        <f>IFERROR(VLOOKUP($A507,'2003'!$C$3:$Q$214,13,FALSE),0)</f>
        <v>12</v>
      </c>
      <c r="DK507" s="1691">
        <f>IFERROR(VLOOKUP($A507,'2003'!$C$3:$Q$214,14,FALSE),0)</f>
        <v>0</v>
      </c>
      <c r="DL507" s="1740">
        <f>IFERROR(VLOOKUP($A507,'2003'!$C$3:$Q$214,15,FALSE),0)</f>
        <v>0.48</v>
      </c>
      <c r="DM507" s="1700">
        <f>IFERROR(VLOOKUP($A507,'2002'!$D$3:$R$214,12,FALSE),0)</f>
        <v>39</v>
      </c>
      <c r="DN507" s="1691">
        <f>IFERROR(VLOOKUP($A507,'2002'!$D$3:$R$214,13,FALSE),0)</f>
        <v>17</v>
      </c>
      <c r="DO507" s="1691">
        <f>IFERROR(VLOOKUP($A507,'2002'!$D$3:$R$214,14,FALSE),0)</f>
        <v>0</v>
      </c>
      <c r="DP507" s="1788">
        <f>IFERROR(VLOOKUP($A507,'2002'!$D$3:$R$214,15,FALSE),0)</f>
        <v>0.4358974358974359</v>
      </c>
      <c r="DQ507" s="1700">
        <f>IFERROR(VLOOKUP($A507,'Pre 2002'!$C$3:$CK$382,84,FALSE),0)</f>
        <v>12</v>
      </c>
      <c r="DR507" s="1695">
        <f>IFERROR(VLOOKUP($A507,'Pre 2002'!$C$3:$CK$382,85,FALSE),0)</f>
        <v>3</v>
      </c>
      <c r="DS507" s="1695">
        <f>IFERROR(VLOOKUP($A507,'Pre 2002'!$C$3:$CK$382,86,FALSE),0)</f>
        <v>0</v>
      </c>
      <c r="DT507" s="1790">
        <f>IFERROR(VLOOKUP($A507,'Pre 2002'!$C$3:$CK$382,87,FALSE),0)</f>
        <v>0.25</v>
      </c>
      <c r="DU507" s="1741">
        <f>IFERROR(VLOOKUP(A507,'Pre 2002'!$C$3:$CG$382,83,FALSE),0)</f>
        <v>1</v>
      </c>
    </row>
    <row r="508" spans="1:125">
      <c r="A508" s="1778" t="s">
        <v>1313</v>
      </c>
      <c r="B508" s="1562">
        <f t="shared" si="176"/>
        <v>108</v>
      </c>
      <c r="C508" s="1562">
        <f t="shared" si="177"/>
        <v>51</v>
      </c>
      <c r="D508" s="1562">
        <f t="shared" si="178"/>
        <v>1</v>
      </c>
      <c r="E508" s="1563">
        <f t="shared" si="179"/>
        <v>0.47222222222222221</v>
      </c>
      <c r="F508" s="1786">
        <f t="shared" si="180"/>
        <v>2</v>
      </c>
      <c r="G508" s="1595" t="s">
        <v>2159</v>
      </c>
      <c r="H508" s="1567">
        <f t="shared" si="201"/>
        <v>2</v>
      </c>
      <c r="I508" s="1734">
        <f t="shared" si="202"/>
        <v>108</v>
      </c>
      <c r="J508" s="1734">
        <f t="shared" si="203"/>
        <v>51</v>
      </c>
      <c r="K508" s="1734">
        <f t="shared" si="204"/>
        <v>1</v>
      </c>
      <c r="L508" s="1806">
        <f t="shared" si="205"/>
        <v>0.47222222222222221</v>
      </c>
      <c r="O508" s="1700">
        <f>IFERROR(VLOOKUP($A508,'2022'!$B$2:$K$174,3,FALSE),0)</f>
        <v>0</v>
      </c>
      <c r="P508" s="1858">
        <f>IFERROR(VLOOKUP($A508,'2022'!$B$2:$K$174,4,FALSE),0)</f>
        <v>0</v>
      </c>
      <c r="Q508" s="1858">
        <f>IFERROR(VLOOKUP($A508,'2022'!$B$2:$K$174,5,FALSE),0)</f>
        <v>0</v>
      </c>
      <c r="R508" s="1858">
        <f>IFERROR(VLOOKUP($A508,'2022'!$B$2:$K$174,8,FALSE),0)</f>
        <v>0</v>
      </c>
      <c r="S508" s="1740">
        <f>IFERROR(VLOOKUP($A508,'2022'!$B$2:$K$174,10,FALSE),0)</f>
        <v>0</v>
      </c>
      <c r="T508" s="1700">
        <f>IFERROR(VLOOKUP($A508,'2021'!$B$2:$K$174,3,FALSE),0)</f>
        <v>0</v>
      </c>
      <c r="U508" s="1843">
        <f>IFERROR(VLOOKUP($A508,'2021'!$B$2:$K$174,4,FALSE),0)</f>
        <v>0</v>
      </c>
      <c r="V508" s="1843">
        <f>IFERROR(VLOOKUP($A508,'2021'!$B$2:$K$174,5,FALSE),0)</f>
        <v>0</v>
      </c>
      <c r="W508" s="1843">
        <f>IFERROR(VLOOKUP($A508,'2021'!$B$2:$K$174,8,FALSE),0)</f>
        <v>0</v>
      </c>
      <c r="X508" s="1740">
        <f>IFERROR(VLOOKUP($A508,'2021'!$B$2:$K$174,10,FALSE),0)</f>
        <v>0</v>
      </c>
      <c r="Y508" s="1700">
        <f>IFERROR(VLOOKUP($A508,'2020'!$B$2:$K$170,3,FALSE),0)</f>
        <v>0</v>
      </c>
      <c r="Z508" s="1829">
        <f>IFERROR(VLOOKUP($A508,'2020'!$B$2:$K$170,4,FALSE),0)</f>
        <v>0</v>
      </c>
      <c r="AA508" s="1829">
        <f>IFERROR(VLOOKUP($A508,'2020'!$B$2:$K$170,5,FALSE),0)</f>
        <v>0</v>
      </c>
      <c r="AB508" s="1829">
        <f>IFERROR(VLOOKUP($A508,'2020'!$B$2:$K$170,8,FALSE),0)</f>
        <v>0</v>
      </c>
      <c r="AC508" s="1740">
        <f>IFERROR(VLOOKUP($A508,'2020'!$B$2:$K$170,10,FALSE),0)</f>
        <v>0</v>
      </c>
      <c r="AD508" s="1700">
        <f>IFERROR(VLOOKUP($A508,'2019'!$B$2:$K$170,3,FALSE),0)</f>
        <v>0</v>
      </c>
      <c r="AE508" s="1823">
        <f>IFERROR(VLOOKUP($A508,'2019'!$B$2:$K$170,4,FALSE),0)</f>
        <v>0</v>
      </c>
      <c r="AF508" s="1823">
        <f>IFERROR(VLOOKUP($A508,'2019'!$B$2:$K$170,5,FALSE),0)</f>
        <v>0</v>
      </c>
      <c r="AG508" s="1823">
        <f>IFERROR(VLOOKUP($A508,'2019'!$B$2:$K$170,8,FALSE),0)</f>
        <v>0</v>
      </c>
      <c r="AH508" s="1740">
        <f>IFERROR(VLOOKUP($A508,'2019'!$B$2:$K$170,10,FALSE),0)</f>
        <v>0</v>
      </c>
      <c r="AI508" s="1700">
        <f>IFERROR(VLOOKUP($A508,'2018'!$B$2:$K$170,3,FALSE),0)</f>
        <v>0</v>
      </c>
      <c r="AJ508" s="1821">
        <f>IFERROR(VLOOKUP($A508,'2018'!$B$2:$K$170,4,FALSE),0)</f>
        <v>0</v>
      </c>
      <c r="AK508" s="1821">
        <f>IFERROR(VLOOKUP($A508,'2018'!$B$2:$K$170,5,FALSE),0)</f>
        <v>0</v>
      </c>
      <c r="AL508" s="1821">
        <f>IFERROR(VLOOKUP($A508,'2018'!$B$2:$K$170,8,FALSE),0)</f>
        <v>0</v>
      </c>
      <c r="AM508" s="1740">
        <f>IFERROR(VLOOKUP($A508,'2018'!$B$2:$K$170,10,FALSE),0)</f>
        <v>0</v>
      </c>
      <c r="AN508" s="1700">
        <f>IFERROR(VLOOKUP($A508,'2017'!$B$2:$J$163,2,FALSE),0)</f>
        <v>0</v>
      </c>
      <c r="AO508" s="1815">
        <f>IFERROR(VLOOKUP($A508,'2017'!$B$2:$J$163,3,FALSE),0)</f>
        <v>0</v>
      </c>
      <c r="AP508" s="1815">
        <f>IFERROR(VLOOKUP($A508,'2017'!$B$2:$J$163,4,FALSE),0)</f>
        <v>0</v>
      </c>
      <c r="AQ508" s="1815">
        <f>IFERROR(VLOOKUP($A508,'2017'!$B$2:$J$163,7,FALSE),0)</f>
        <v>0</v>
      </c>
      <c r="AR508" s="1740">
        <f>IFERROR(VLOOKUP($A508,'2017'!$B$2:$J$163,9,FALSE),0)</f>
        <v>0</v>
      </c>
      <c r="AS508" s="1700">
        <f>IFERROR(VLOOKUP($A508,'2016'!$B$2:$K$165,3,FALSE),0)</f>
        <v>0</v>
      </c>
      <c r="AT508" s="1796">
        <f>IFERROR(VLOOKUP($A508,'2016'!$B$2:$K$165,4,FALSE),0)</f>
        <v>0</v>
      </c>
      <c r="AU508" s="1796">
        <f>IFERROR(VLOOKUP($A508,'2016'!$B$2:$K$165,5,FALSE),0)</f>
        <v>0</v>
      </c>
      <c r="AV508" s="1796">
        <f>IFERROR(VLOOKUP($A508,'2016'!$B$2:$K$165,8,FALSE),0)</f>
        <v>0</v>
      </c>
      <c r="AW508" s="1740">
        <f>IFERROR(VLOOKUP($A508,'2016'!$B$2:$K$165,10,FALSE),0)</f>
        <v>0</v>
      </c>
      <c r="AX508" s="1700">
        <f>IFERROR(VLOOKUP($A508,'2015'!$B$2:$K$165,3,FALSE),0)</f>
        <v>0</v>
      </c>
      <c r="AY508" s="1695">
        <f>IFERROR(VLOOKUP($A508,'2015'!$B$2:$K$165,4,FALSE),0)</f>
        <v>0</v>
      </c>
      <c r="AZ508" s="1695">
        <f>IFERROR(VLOOKUP($A508,'2015'!$B$2:$K$165,5,FALSE),0)</f>
        <v>0</v>
      </c>
      <c r="BA508" s="1695">
        <f>IFERROR(VLOOKUP($A508,'2015'!$B$2:$K$165,8,FALSE),0)</f>
        <v>0</v>
      </c>
      <c r="BB508" s="1740">
        <f>IFERROR(VLOOKUP($A508,'2015'!$B$2:$K$165,10,FALSE),0)</f>
        <v>0</v>
      </c>
      <c r="BC508" s="1700">
        <f>IFERROR(VLOOKUP($A508,'2014'!$B$2:$K$157,3,FALSE),0)</f>
        <v>0</v>
      </c>
      <c r="BD508" s="1691">
        <f>IFERROR(VLOOKUP($A508,'2014'!$B$2:$K$157,4,FALSE),0)</f>
        <v>0</v>
      </c>
      <c r="BE508" s="1691">
        <f>IFERROR(VLOOKUP($A508,'2014'!$B$2:$K$157,5,FALSE),0)</f>
        <v>0</v>
      </c>
      <c r="BF508" s="1691">
        <f>IFERROR(VLOOKUP($A508,'2014'!$B$2:$K$157,8,FALSE),0)</f>
        <v>0</v>
      </c>
      <c r="BG508" s="1740">
        <f>IFERROR(VLOOKUP($A508,'2014'!$B$2:$K$157,10,FALSE),0)</f>
        <v>0</v>
      </c>
      <c r="BH508" s="1700">
        <f>IFERROR(VLOOKUP($A508,'2013'!$D$4:$I$249,2,FALSE),0)</f>
        <v>0</v>
      </c>
      <c r="BI508" s="1691">
        <f>IFERROR(VLOOKUP($A508,'2013'!$D$4:$I$249,3,FALSE),0)</f>
        <v>0</v>
      </c>
      <c r="BJ508" s="1691">
        <f>IFERROR(VLOOKUP($A508,'2013'!$D$4:$I$249,4,FALSE),0)</f>
        <v>0</v>
      </c>
      <c r="BK508" s="1691">
        <f>IFERROR(VLOOKUP($A508,'2013'!$D$4:$I$249,5,FALSE),0)</f>
        <v>0</v>
      </c>
      <c r="BL508" s="1740">
        <f>IFERROR(VLOOKUP($A508,'2013'!$D$4:$I$249,6,FALSE),0)</f>
        <v>0</v>
      </c>
      <c r="BM508" s="1737">
        <f>IFERROR(VLOOKUP($A508,'2012'!$D$3:$O$172,2,FALSE),0)</f>
        <v>0</v>
      </c>
      <c r="BN508" s="1691">
        <f>IFERROR(VLOOKUP($A508,'2012'!$D$3:$O$172,3,FALSE),0)</f>
        <v>0</v>
      </c>
      <c r="BO508" s="1743">
        <f>IFERROR(VLOOKUP($A508,'2012'!$D$3:$O$172,4,FALSE),0)</f>
        <v>0</v>
      </c>
      <c r="BP508" s="1700">
        <f>IFERROR(VLOOKUP($A508,'2012'!$D$3:$O$172,5,FALSE),0)</f>
        <v>0</v>
      </c>
      <c r="BQ508" s="1691">
        <f>IFERROR(VLOOKUP($A508,'2012'!$D$3:$O$172,6,FALSE),0)</f>
        <v>0</v>
      </c>
      <c r="BR508" s="1691">
        <f>IFERROR(VLOOKUP($A508,'2012'!$D$3:$O$172,7,FALSE),0)</f>
        <v>0</v>
      </c>
      <c r="BS508" s="1691">
        <f>IFERROR(VLOOKUP($A508,'2012'!$D$3:$O$172,8,FALSE),0)</f>
        <v>0</v>
      </c>
      <c r="BT508" s="1740">
        <f>IFERROR(VLOOKUP($A508,'2012'!$D$3:$O$172,9,FALSE),0)</f>
        <v>0</v>
      </c>
      <c r="BX508" s="1700">
        <f>IFERROR(VLOOKUP($A508,'2011'!$D$4:$I$251,2,FALSE),0)</f>
        <v>0</v>
      </c>
      <c r="BY508" s="1691">
        <f>IFERROR(VLOOKUP($A508,'2011'!$D$4:$I$251,3,FALSE),0)</f>
        <v>0</v>
      </c>
      <c r="BZ508" s="1691">
        <f>IFERROR(VLOOKUP($A508,'2011'!$D$4:$I$251,4,FALSE),0)</f>
        <v>0</v>
      </c>
      <c r="CA508" s="1691">
        <f>IFERROR(VLOOKUP($A508,'2011'!$D$4:$I$251,5,FALSE),0)</f>
        <v>0</v>
      </c>
      <c r="CB508" s="1740">
        <f>IFERROR(VLOOKUP($A508,'2011'!$D$4:$I$251,6,FALSE),0)</f>
        <v>0</v>
      </c>
      <c r="CC508" s="1700">
        <f>IFERROR(VLOOKUP($A508,'2010'!$C$3:$H$234,2,FALSE),0)</f>
        <v>50</v>
      </c>
      <c r="CD508" s="1691">
        <f>IFERROR(VLOOKUP($A508,'2010'!$C$3:$H$234,3,FALSE),0)</f>
        <v>12</v>
      </c>
      <c r="CE508" s="1691">
        <f>IFERROR(VLOOKUP($A508,'2010'!$C$3:$H$234,4,FALSE),0)</f>
        <v>22</v>
      </c>
      <c r="CF508" s="1691">
        <f>IFERROR(VLOOKUP($A508,'2010'!$C$3:$H$234,5,FALSE),0)</f>
        <v>1</v>
      </c>
      <c r="CG508" s="1740">
        <f>IFERROR(VLOOKUP($A508,'2010'!$C$3:$H$234,6,FALSE),0)</f>
        <v>0.44</v>
      </c>
      <c r="CH508" s="1700">
        <f>IFERROR(VLOOKUP($A508,'2009'!$C$3:$H$242,2,FALSE),0)</f>
        <v>58</v>
      </c>
      <c r="CI508" s="1691">
        <f>IFERROR(VLOOKUP($A508,'2009'!$C$3:$H$242,3,FALSE),0)</f>
        <v>10</v>
      </c>
      <c r="CJ508" s="1691">
        <f>IFERROR(VLOOKUP($A508,'2009'!$C$3:$H$242,4,FALSE),0)</f>
        <v>29</v>
      </c>
      <c r="CK508" s="1691">
        <f>IFERROR(VLOOKUP($A508,'2009'!$C$3:$H$242,5,FALSE),0)</f>
        <v>0</v>
      </c>
      <c r="CL508" s="1740">
        <f>IFERROR(VLOOKUP($A508,'2009'!$C$3:$H$242,6,FALSE),0)</f>
        <v>0.5</v>
      </c>
      <c r="CM508" s="1700">
        <f>IFERROR(VLOOKUP($A508,'2008'!$C$3:$H$229,2,FALSE),0)</f>
        <v>0</v>
      </c>
      <c r="CN508" s="1691">
        <f>IFERROR(VLOOKUP($A508,'2008'!$C$3:$H$229,3,FALSE),0)</f>
        <v>0</v>
      </c>
      <c r="CO508" s="1691">
        <f>IFERROR(VLOOKUP($A508,'2008'!$C$3:$H$229,4,FALSE),0)</f>
        <v>0</v>
      </c>
      <c r="CP508" s="1691">
        <f>IFERROR(VLOOKUP($A508,'2008'!$C$3:$H$229,5,FALSE),0)</f>
        <v>0</v>
      </c>
      <c r="CQ508" s="1740">
        <f>IFERROR(VLOOKUP($A508,'2008'!$C$3:$H$229,6,FALSE),0)</f>
        <v>0</v>
      </c>
      <c r="CR508" s="1700">
        <f>IFERROR(VLOOKUP($A508,'2007'!$C$3:$M$238,7,FALSE),0)</f>
        <v>0</v>
      </c>
      <c r="CS508" s="1691">
        <f>IFERROR(VLOOKUP($A508,'2007'!$C$3:$M$238,8,FALSE),0)</f>
        <v>0</v>
      </c>
      <c r="CT508" s="1691">
        <f>IFERROR(VLOOKUP($A508,'2007'!$C$3:$M$238,9,FALSE),0)</f>
        <v>0</v>
      </c>
      <c r="CU508" s="1691">
        <f>IFERROR(VLOOKUP($A508,'2007'!$C$3:$M$238,10,FALSE),0)</f>
        <v>0</v>
      </c>
      <c r="CV508" s="1740">
        <f>IFERROR(VLOOKUP($A508,'2007'!$C$3:$M$238,11,FALSE),0)</f>
        <v>0</v>
      </c>
      <c r="CW508" s="1700">
        <f>IFERROR(VLOOKUP($A508,'2006'!$A$2:$F$200,2,FALSE),0)</f>
        <v>0</v>
      </c>
      <c r="CX508" s="1691">
        <f>IFERROR(VLOOKUP($A508,'2006'!$A$2:$F$200,4,FALSE),0)</f>
        <v>0</v>
      </c>
      <c r="CY508" s="1691">
        <f>IFERROR(VLOOKUP($A508,'2006'!$A$2:$F$200,5,FALSE),0)</f>
        <v>0</v>
      </c>
      <c r="CZ508" s="1740">
        <f>IFERROR(VLOOKUP($A508,'2006'!$A$2:$F$200,6,FALSE),0)</f>
        <v>0</v>
      </c>
      <c r="DA508" s="1700">
        <f>IFERROR(VLOOKUP($A508,'2005'!$C$3:$M$205,8,FALSE),0)</f>
        <v>0</v>
      </c>
      <c r="DB508" s="1691">
        <f>IFERROR(VLOOKUP($A508,'2005'!$C$3:$M$205,9,FALSE),0)</f>
        <v>0</v>
      </c>
      <c r="DC508" s="1691">
        <f>IFERROR(VLOOKUP($A508,'2005'!$C$3:$M$205,10,FALSE),0)</f>
        <v>0</v>
      </c>
      <c r="DD508" s="1740">
        <f>IFERROR(VLOOKUP($A508,'2005'!$C$3:$M$205,11,FALSE),0)</f>
        <v>0</v>
      </c>
      <c r="DE508" s="1700">
        <f>IFERROR(VLOOKUP($A508,'2004'!$C$3:$M$213,8,FALSE),0)</f>
        <v>0</v>
      </c>
      <c r="DF508" s="1691">
        <f>IFERROR(VLOOKUP($A508,'2004'!$C$3:$M$213,9,FALSE),0)</f>
        <v>0</v>
      </c>
      <c r="DG508" s="1691">
        <f>IFERROR(VLOOKUP($A508,'2004'!$C$3:$M$213,10,FALSE),0)</f>
        <v>0</v>
      </c>
      <c r="DH508" s="1740">
        <f>IFERROR(VLOOKUP($A508,'2004'!$C$3:$M$213,11,FALSE),0)</f>
        <v>0</v>
      </c>
      <c r="DI508" s="1700">
        <f>IFERROR(VLOOKUP($A508,'2003'!$C$3:$Q$214,12,FALSE),0)</f>
        <v>0</v>
      </c>
      <c r="DJ508" s="1691">
        <f>IFERROR(VLOOKUP($A508,'2003'!$C$3:$Q$214,13,FALSE),0)</f>
        <v>0</v>
      </c>
      <c r="DK508" s="1691">
        <f>IFERROR(VLOOKUP($A508,'2003'!$C$3:$Q$214,14,FALSE),0)</f>
        <v>0</v>
      </c>
      <c r="DL508" s="1740">
        <f>IFERROR(VLOOKUP($A508,'2003'!$C$3:$Q$214,15,FALSE),0)</f>
        <v>0</v>
      </c>
      <c r="DM508" s="1700">
        <f>IFERROR(VLOOKUP($A508,'2002'!$D$3:$R$214,12,FALSE),0)</f>
        <v>0</v>
      </c>
      <c r="DN508" s="1691">
        <f>IFERROR(VLOOKUP($A508,'2002'!$D$3:$R$214,13,FALSE),0)</f>
        <v>0</v>
      </c>
      <c r="DO508" s="1691">
        <f>IFERROR(VLOOKUP($A508,'2002'!$D$3:$R$214,14,FALSE),0)</f>
        <v>0</v>
      </c>
      <c r="DP508" s="1788">
        <f>IFERROR(VLOOKUP($A508,'2002'!$D$3:$R$214,15,FALSE),0)</f>
        <v>0</v>
      </c>
      <c r="DQ508" s="1700">
        <f>IFERROR(VLOOKUP($A508,'Pre 2002'!$C$3:$CK$382,84,FALSE),0)</f>
        <v>0</v>
      </c>
      <c r="DR508" s="1695">
        <f>IFERROR(VLOOKUP($A508,'Pre 2002'!$C$3:$CK$382,85,FALSE),0)</f>
        <v>0</v>
      </c>
      <c r="DS508" s="1695">
        <f>IFERROR(VLOOKUP($A508,'Pre 2002'!$C$3:$CK$382,86,FALSE),0)</f>
        <v>0</v>
      </c>
      <c r="DT508" s="1790">
        <f>IFERROR(VLOOKUP($A508,'Pre 2002'!$C$3:$CK$382,87,FALSE),0)</f>
        <v>0</v>
      </c>
      <c r="DU508" s="1741">
        <f>IFERROR(VLOOKUP(A508,'Pre 2002'!$C$3:$CG$382,83,FALSE),0)</f>
        <v>0</v>
      </c>
    </row>
    <row r="509" spans="1:125">
      <c r="A509" s="1778" t="s">
        <v>2077</v>
      </c>
      <c r="B509" s="1562">
        <f t="shared" si="176"/>
        <v>448</v>
      </c>
      <c r="C509" s="1562">
        <f t="shared" si="177"/>
        <v>211</v>
      </c>
      <c r="D509" s="1562">
        <f t="shared" si="178"/>
        <v>1</v>
      </c>
      <c r="E509" s="1563">
        <f t="shared" si="179"/>
        <v>0.47098214285714285</v>
      </c>
      <c r="F509" s="1786">
        <f t="shared" si="180"/>
        <v>11</v>
      </c>
      <c r="G509" s="1595" t="s">
        <v>2159</v>
      </c>
      <c r="H509" s="1567">
        <f t="shared" si="201"/>
        <v>11</v>
      </c>
      <c r="I509" s="1734">
        <f t="shared" si="202"/>
        <v>448</v>
      </c>
      <c r="J509" s="1734">
        <f t="shared" si="203"/>
        <v>211</v>
      </c>
      <c r="K509" s="1734">
        <f t="shared" si="204"/>
        <v>1</v>
      </c>
      <c r="L509" s="1806">
        <f t="shared" si="205"/>
        <v>0.47098214285714285</v>
      </c>
      <c r="O509" s="1700">
        <f>IFERROR(VLOOKUP($A509,'2022'!$B$2:$K$174,3,FALSE),0)</f>
        <v>0</v>
      </c>
      <c r="P509" s="1858">
        <f>IFERROR(VLOOKUP($A509,'2022'!$B$2:$K$174,4,FALSE),0)</f>
        <v>0</v>
      </c>
      <c r="Q509" s="1858">
        <f>IFERROR(VLOOKUP($A509,'2022'!$B$2:$K$174,5,FALSE),0)</f>
        <v>0</v>
      </c>
      <c r="R509" s="1858">
        <f>IFERROR(VLOOKUP($A509,'2022'!$B$2:$K$174,8,FALSE),0)</f>
        <v>0</v>
      </c>
      <c r="S509" s="1740">
        <f>IFERROR(VLOOKUP($A509,'2022'!$B$2:$K$174,10,FALSE),0)</f>
        <v>0</v>
      </c>
      <c r="T509" s="1700">
        <f>IFERROR(VLOOKUP($A509,'2021'!$B$2:$K$174,3,FALSE),0)</f>
        <v>0</v>
      </c>
      <c r="U509" s="1843">
        <f>IFERROR(VLOOKUP($A509,'2021'!$B$2:$K$174,4,FALSE),0)</f>
        <v>0</v>
      </c>
      <c r="V509" s="1843">
        <f>IFERROR(VLOOKUP($A509,'2021'!$B$2:$K$174,5,FALSE),0)</f>
        <v>0</v>
      </c>
      <c r="W509" s="1843">
        <f>IFERROR(VLOOKUP($A509,'2021'!$B$2:$K$174,8,FALSE),0)</f>
        <v>0</v>
      </c>
      <c r="X509" s="1740">
        <f>IFERROR(VLOOKUP($A509,'2021'!$B$2:$K$174,10,FALSE),0)</f>
        <v>0</v>
      </c>
      <c r="Y509" s="1700">
        <f>IFERROR(VLOOKUP($A509,'2020'!$B$2:$K$170,3,FALSE),0)</f>
        <v>0</v>
      </c>
      <c r="Z509" s="1829">
        <f>IFERROR(VLOOKUP($A509,'2020'!$B$2:$K$170,4,FALSE),0)</f>
        <v>0</v>
      </c>
      <c r="AA509" s="1829">
        <f>IFERROR(VLOOKUP($A509,'2020'!$B$2:$K$170,5,FALSE),0)</f>
        <v>0</v>
      </c>
      <c r="AB509" s="1829">
        <f>IFERROR(VLOOKUP($A509,'2020'!$B$2:$K$170,8,FALSE),0)</f>
        <v>0</v>
      </c>
      <c r="AC509" s="1740">
        <f>IFERROR(VLOOKUP($A509,'2020'!$B$2:$K$170,10,FALSE),0)</f>
        <v>0</v>
      </c>
      <c r="AD509" s="1700">
        <f>IFERROR(VLOOKUP($A509,'2019'!$B$2:$K$170,3,FALSE),0)</f>
        <v>0</v>
      </c>
      <c r="AE509" s="1823">
        <f>IFERROR(VLOOKUP($A509,'2019'!$B$2:$K$170,4,FALSE),0)</f>
        <v>0</v>
      </c>
      <c r="AF509" s="1823">
        <f>IFERROR(VLOOKUP($A509,'2019'!$B$2:$K$170,5,FALSE),0)</f>
        <v>0</v>
      </c>
      <c r="AG509" s="1823">
        <f>IFERROR(VLOOKUP($A509,'2019'!$B$2:$K$170,8,FALSE),0)</f>
        <v>0</v>
      </c>
      <c r="AH509" s="1740">
        <f>IFERROR(VLOOKUP($A509,'2019'!$B$2:$K$170,10,FALSE),0)</f>
        <v>0</v>
      </c>
      <c r="AI509" s="1700">
        <f>IFERROR(VLOOKUP($A509,'2018'!$B$2:$K$170,3,FALSE),0)</f>
        <v>0</v>
      </c>
      <c r="AJ509" s="1821">
        <f>IFERROR(VLOOKUP($A509,'2018'!$B$2:$K$170,4,FALSE),0)</f>
        <v>0</v>
      </c>
      <c r="AK509" s="1821">
        <f>IFERROR(VLOOKUP($A509,'2018'!$B$2:$K$170,5,FALSE),0)</f>
        <v>0</v>
      </c>
      <c r="AL509" s="1821">
        <f>IFERROR(VLOOKUP($A509,'2018'!$B$2:$K$170,8,FALSE),0)</f>
        <v>0</v>
      </c>
      <c r="AM509" s="1740">
        <f>IFERROR(VLOOKUP($A509,'2018'!$B$2:$K$170,10,FALSE),0)</f>
        <v>0</v>
      </c>
      <c r="AN509" s="1700">
        <f>IFERROR(VLOOKUP($A509,'2017'!$B$2:$J$163,2,FALSE),0)</f>
        <v>0</v>
      </c>
      <c r="AO509" s="1815">
        <f>IFERROR(VLOOKUP($A509,'2017'!$B$2:$J$163,3,FALSE),0)</f>
        <v>0</v>
      </c>
      <c r="AP509" s="1815">
        <f>IFERROR(VLOOKUP($A509,'2017'!$B$2:$J$163,4,FALSE),0)</f>
        <v>0</v>
      </c>
      <c r="AQ509" s="1815">
        <f>IFERROR(VLOOKUP($A509,'2017'!$B$2:$J$163,7,FALSE),0)</f>
        <v>0</v>
      </c>
      <c r="AR509" s="1740">
        <f>IFERROR(VLOOKUP($A509,'2017'!$B$2:$J$163,9,FALSE),0)</f>
        <v>0</v>
      </c>
      <c r="AS509" s="1700">
        <f>IFERROR(VLOOKUP($A509,'2016'!$B$2:$K$165,3,FALSE),0)</f>
        <v>0</v>
      </c>
      <c r="AT509" s="1796">
        <f>IFERROR(VLOOKUP($A509,'2016'!$B$2:$K$165,4,FALSE),0)</f>
        <v>0</v>
      </c>
      <c r="AU509" s="1796">
        <f>IFERROR(VLOOKUP($A509,'2016'!$B$2:$K$165,5,FALSE),0)</f>
        <v>0</v>
      </c>
      <c r="AV509" s="1796">
        <f>IFERROR(VLOOKUP($A509,'2016'!$B$2:$K$165,8,FALSE),0)</f>
        <v>0</v>
      </c>
      <c r="AW509" s="1740">
        <f>IFERROR(VLOOKUP($A509,'2016'!$B$2:$K$165,10,FALSE),0)</f>
        <v>0</v>
      </c>
      <c r="AX509" s="1700">
        <f>IFERROR(VLOOKUP($A509,'2015'!$B$2:$K$165,3,FALSE),0)</f>
        <v>0</v>
      </c>
      <c r="AY509" s="1695">
        <f>IFERROR(VLOOKUP($A509,'2015'!$B$2:$K$165,4,FALSE),0)</f>
        <v>0</v>
      </c>
      <c r="AZ509" s="1695">
        <f>IFERROR(VLOOKUP($A509,'2015'!$B$2:$K$165,5,FALSE),0)</f>
        <v>0</v>
      </c>
      <c r="BA509" s="1695">
        <f>IFERROR(VLOOKUP($A509,'2015'!$B$2:$K$165,8,FALSE),0)</f>
        <v>0</v>
      </c>
      <c r="BB509" s="1740">
        <f>IFERROR(VLOOKUP($A509,'2015'!$B$2:$K$165,10,FALSE),0)</f>
        <v>0</v>
      </c>
      <c r="BC509" s="1700">
        <f>IFERROR(VLOOKUP($A509,'2014'!$B$2:$K$157,3,FALSE),0)</f>
        <v>0</v>
      </c>
      <c r="BD509" s="1691">
        <f>IFERROR(VLOOKUP($A509,'2014'!$B$2:$K$157,4,FALSE),0)</f>
        <v>0</v>
      </c>
      <c r="BE509" s="1691">
        <f>IFERROR(VLOOKUP($A509,'2014'!$B$2:$K$157,5,FALSE),0)</f>
        <v>0</v>
      </c>
      <c r="BF509" s="1691">
        <f>IFERROR(VLOOKUP($A509,'2014'!$B$2:$K$157,8,FALSE),0)</f>
        <v>0</v>
      </c>
      <c r="BG509" s="1740">
        <f>IFERROR(VLOOKUP($A509,'2014'!$B$2:$K$157,10,FALSE),0)</f>
        <v>0</v>
      </c>
      <c r="BH509" s="1700">
        <f>IFERROR(VLOOKUP($A509,'2013'!$D$4:$I$249,2,FALSE),0)</f>
        <v>0</v>
      </c>
      <c r="BI509" s="1691">
        <f>IFERROR(VLOOKUP($A509,'2013'!$D$4:$I$249,3,FALSE),0)</f>
        <v>0</v>
      </c>
      <c r="BJ509" s="1691">
        <f>IFERROR(VLOOKUP($A509,'2013'!$D$4:$I$249,4,FALSE),0)</f>
        <v>0</v>
      </c>
      <c r="BK509" s="1691">
        <f>IFERROR(VLOOKUP($A509,'2013'!$D$4:$I$249,5,FALSE),0)</f>
        <v>0</v>
      </c>
      <c r="BL509" s="1740">
        <f>IFERROR(VLOOKUP($A509,'2013'!$D$4:$I$249,6,FALSE),0)</f>
        <v>0</v>
      </c>
      <c r="BM509" s="1737">
        <f>IFERROR(VLOOKUP($A509,'2012'!$D$3:$O$172,2,FALSE),0)</f>
        <v>0</v>
      </c>
      <c r="BN509" s="1691">
        <f>IFERROR(VLOOKUP($A509,'2012'!$D$3:$O$172,3,FALSE),0)</f>
        <v>0</v>
      </c>
      <c r="BO509" s="1743">
        <f>IFERROR(VLOOKUP($A509,'2012'!$D$3:$O$172,4,FALSE),0)</f>
        <v>0</v>
      </c>
      <c r="BP509" s="1700">
        <f>IFERROR(VLOOKUP($A509,'2012'!$D$3:$O$172,5,FALSE),0)</f>
        <v>0</v>
      </c>
      <c r="BQ509" s="1691">
        <f>IFERROR(VLOOKUP($A509,'2012'!$D$3:$O$172,6,FALSE),0)</f>
        <v>0</v>
      </c>
      <c r="BR509" s="1691">
        <f>IFERROR(VLOOKUP($A509,'2012'!$D$3:$O$172,7,FALSE),0)</f>
        <v>0</v>
      </c>
      <c r="BS509" s="1691">
        <f>IFERROR(VLOOKUP($A509,'2012'!$D$3:$O$172,8,FALSE),0)</f>
        <v>0</v>
      </c>
      <c r="BT509" s="1740">
        <f>IFERROR(VLOOKUP($A509,'2012'!$D$3:$O$172,9,FALSE),0)</f>
        <v>0</v>
      </c>
      <c r="BX509" s="1700">
        <f>IFERROR(VLOOKUP($A509,'2011'!$D$4:$I$251,2,FALSE),0)</f>
        <v>0</v>
      </c>
      <c r="BY509" s="1691">
        <f>IFERROR(VLOOKUP($A509,'2011'!$D$4:$I$251,3,FALSE),0)</f>
        <v>0</v>
      </c>
      <c r="BZ509" s="1691">
        <f>IFERROR(VLOOKUP($A509,'2011'!$D$4:$I$251,4,FALSE),0)</f>
        <v>0</v>
      </c>
      <c r="CA509" s="1691">
        <f>IFERROR(VLOOKUP($A509,'2011'!$D$4:$I$251,5,FALSE),0)</f>
        <v>0</v>
      </c>
      <c r="CB509" s="1740">
        <f>IFERROR(VLOOKUP($A509,'2011'!$D$4:$I$251,6,FALSE),0)</f>
        <v>0</v>
      </c>
      <c r="CC509" s="1700">
        <f>IFERROR(VLOOKUP($A509,'2010'!$C$3:$H$234,2,FALSE),0)</f>
        <v>0</v>
      </c>
      <c r="CD509" s="1691">
        <f>IFERROR(VLOOKUP($A509,'2010'!$C$3:$H$234,3,FALSE),0)</f>
        <v>0</v>
      </c>
      <c r="CE509" s="1691">
        <f>IFERROR(VLOOKUP($A509,'2010'!$C$3:$H$234,4,FALSE),0)</f>
        <v>0</v>
      </c>
      <c r="CF509" s="1691">
        <f>IFERROR(VLOOKUP($A509,'2010'!$C$3:$H$234,5,FALSE),0)</f>
        <v>0</v>
      </c>
      <c r="CG509" s="1740">
        <f>IFERROR(VLOOKUP($A509,'2010'!$C$3:$H$234,6,FALSE),0)</f>
        <v>0</v>
      </c>
      <c r="CH509" s="1700">
        <f>IFERROR(VLOOKUP($A509,'2009'!$C$3:$H$242,2,FALSE),0)</f>
        <v>0</v>
      </c>
      <c r="CI509" s="1691">
        <f>IFERROR(VLOOKUP($A509,'2009'!$C$3:$H$242,3,FALSE),0)</f>
        <v>0</v>
      </c>
      <c r="CJ509" s="1691">
        <f>IFERROR(VLOOKUP($A509,'2009'!$C$3:$H$242,4,FALSE),0)</f>
        <v>0</v>
      </c>
      <c r="CK509" s="1691">
        <f>IFERROR(VLOOKUP($A509,'2009'!$C$3:$H$242,5,FALSE),0)</f>
        <v>0</v>
      </c>
      <c r="CL509" s="1740">
        <f>IFERROR(VLOOKUP($A509,'2009'!$C$3:$H$242,6,FALSE),0)</f>
        <v>0</v>
      </c>
      <c r="CM509" s="1700">
        <f>IFERROR(VLOOKUP($A509,'2008'!$C$3:$H$229,2,FALSE),0)</f>
        <v>0</v>
      </c>
      <c r="CN509" s="1691">
        <f>IFERROR(VLOOKUP($A509,'2008'!$C$3:$H$229,3,FALSE),0)</f>
        <v>0</v>
      </c>
      <c r="CO509" s="1691">
        <f>IFERROR(VLOOKUP($A509,'2008'!$C$3:$H$229,4,FALSE),0)</f>
        <v>0</v>
      </c>
      <c r="CP509" s="1691">
        <f>IFERROR(VLOOKUP($A509,'2008'!$C$3:$H$229,5,FALSE),0)</f>
        <v>0</v>
      </c>
      <c r="CQ509" s="1740">
        <f>IFERROR(VLOOKUP($A509,'2008'!$C$3:$H$229,6,FALSE),0)</f>
        <v>0</v>
      </c>
      <c r="CR509" s="1700">
        <f>IFERROR(VLOOKUP($A509,'2007'!$C$3:$M$238,7,FALSE),0)</f>
        <v>0</v>
      </c>
      <c r="CS509" s="1691">
        <f>IFERROR(VLOOKUP($A509,'2007'!$C$3:$M$238,8,FALSE),0)</f>
        <v>0</v>
      </c>
      <c r="CT509" s="1691">
        <f>IFERROR(VLOOKUP($A509,'2007'!$C$3:$M$238,9,FALSE),0)</f>
        <v>0</v>
      </c>
      <c r="CU509" s="1691">
        <f>IFERROR(VLOOKUP($A509,'2007'!$C$3:$M$238,10,FALSE),0)</f>
        <v>0</v>
      </c>
      <c r="CV509" s="1740">
        <f>IFERROR(VLOOKUP($A509,'2007'!$C$3:$M$238,11,FALSE),0)</f>
        <v>0</v>
      </c>
      <c r="CW509" s="1700">
        <f>IFERROR(VLOOKUP($A509,'2006'!$A$2:$F$200,2,FALSE),0)</f>
        <v>0</v>
      </c>
      <c r="CX509" s="1691">
        <f>IFERROR(VLOOKUP($A509,'2006'!$A$2:$F$200,4,FALSE),0)</f>
        <v>0</v>
      </c>
      <c r="CY509" s="1691">
        <f>IFERROR(VLOOKUP($A509,'2006'!$A$2:$F$200,5,FALSE),0)</f>
        <v>0</v>
      </c>
      <c r="CZ509" s="1740">
        <f>IFERROR(VLOOKUP($A509,'2006'!$A$2:$F$200,6,FALSE),0)</f>
        <v>0</v>
      </c>
      <c r="DA509" s="1700">
        <f>IFERROR(VLOOKUP($A509,'2005'!$C$3:$M$205,8,FALSE),0)</f>
        <v>0</v>
      </c>
      <c r="DB509" s="1691">
        <f>IFERROR(VLOOKUP($A509,'2005'!$C$3:$M$205,9,FALSE),0)</f>
        <v>0</v>
      </c>
      <c r="DC509" s="1691">
        <f>IFERROR(VLOOKUP($A509,'2005'!$C$3:$M$205,10,FALSE),0)</f>
        <v>0</v>
      </c>
      <c r="DD509" s="1740">
        <f>IFERROR(VLOOKUP($A509,'2005'!$C$3:$M$205,11,FALSE),0)</f>
        <v>0</v>
      </c>
      <c r="DE509" s="1700">
        <f>IFERROR(VLOOKUP($A509,'2004'!$C$3:$M$213,8,FALSE),0)</f>
        <v>0</v>
      </c>
      <c r="DF509" s="1691">
        <f>IFERROR(VLOOKUP($A509,'2004'!$C$3:$M$213,9,FALSE),0)</f>
        <v>0</v>
      </c>
      <c r="DG509" s="1691">
        <f>IFERROR(VLOOKUP($A509,'2004'!$C$3:$M$213,10,FALSE),0)</f>
        <v>0</v>
      </c>
      <c r="DH509" s="1740">
        <f>IFERROR(VLOOKUP($A509,'2004'!$C$3:$M$213,11,FALSE),0)</f>
        <v>0</v>
      </c>
      <c r="DI509" s="1700">
        <f>IFERROR(VLOOKUP($A509,'2003'!$C$3:$Q$214,12,FALSE),0)</f>
        <v>0</v>
      </c>
      <c r="DJ509" s="1691">
        <f>IFERROR(VLOOKUP($A509,'2003'!$C$3:$Q$214,13,FALSE),0)</f>
        <v>0</v>
      </c>
      <c r="DK509" s="1691">
        <f>IFERROR(VLOOKUP($A509,'2003'!$C$3:$Q$214,14,FALSE),0)</f>
        <v>0</v>
      </c>
      <c r="DL509" s="1740">
        <f>IFERROR(VLOOKUP($A509,'2003'!$C$3:$Q$214,15,FALSE),0)</f>
        <v>0</v>
      </c>
      <c r="DM509" s="1700">
        <f>IFERROR(VLOOKUP($A509,'2002'!$D$3:$R$214,12,FALSE),0)</f>
        <v>0</v>
      </c>
      <c r="DN509" s="1691">
        <f>IFERROR(VLOOKUP($A509,'2002'!$D$3:$R$214,13,FALSE),0)</f>
        <v>0</v>
      </c>
      <c r="DO509" s="1691">
        <f>IFERROR(VLOOKUP($A509,'2002'!$D$3:$R$214,14,FALSE),0)</f>
        <v>0</v>
      </c>
      <c r="DP509" s="1788">
        <f>IFERROR(VLOOKUP($A509,'2002'!$D$3:$R$214,15,FALSE),0)</f>
        <v>0</v>
      </c>
      <c r="DQ509" s="1700">
        <f>IFERROR(VLOOKUP($A509,'Pre 2002'!$C$3:$CK$382,84,FALSE),0)</f>
        <v>448</v>
      </c>
      <c r="DR509" s="1695">
        <f>IFERROR(VLOOKUP($A509,'Pre 2002'!$C$3:$CK$382,85,FALSE),0)</f>
        <v>211</v>
      </c>
      <c r="DS509" s="1695">
        <f>IFERROR(VLOOKUP($A509,'Pre 2002'!$C$3:$CK$382,86,FALSE),0)</f>
        <v>1</v>
      </c>
      <c r="DT509" s="1790">
        <f>IFERROR(VLOOKUP($A509,'Pre 2002'!$C$3:$CK$382,87,FALSE),0)</f>
        <v>0.47098214285714285</v>
      </c>
      <c r="DU509" s="1741">
        <f>IFERROR(VLOOKUP(A509,'Pre 2002'!$C$3:$CG$382,83,FALSE),0)</f>
        <v>11</v>
      </c>
    </row>
    <row r="510" spans="1:125">
      <c r="A510" s="1778" t="s">
        <v>1831</v>
      </c>
      <c r="B510" s="1562">
        <f t="shared" si="176"/>
        <v>34</v>
      </c>
      <c r="C510" s="1562">
        <f t="shared" si="177"/>
        <v>16</v>
      </c>
      <c r="D510" s="1562">
        <f t="shared" si="178"/>
        <v>1</v>
      </c>
      <c r="E510" s="1563">
        <f t="shared" si="179"/>
        <v>0.47058823529411764</v>
      </c>
      <c r="F510" s="1786">
        <f t="shared" si="180"/>
        <v>1</v>
      </c>
      <c r="G510" s="1595" t="s">
        <v>2159</v>
      </c>
      <c r="H510" s="1567">
        <f t="shared" si="201"/>
        <v>1</v>
      </c>
      <c r="I510" s="1734">
        <f t="shared" si="202"/>
        <v>34</v>
      </c>
      <c r="J510" s="1734">
        <f t="shared" si="203"/>
        <v>16</v>
      </c>
      <c r="K510" s="1734">
        <f t="shared" si="204"/>
        <v>1</v>
      </c>
      <c r="L510" s="1806">
        <f t="shared" si="205"/>
        <v>0.47058823529411764</v>
      </c>
      <c r="O510" s="1700">
        <f>IFERROR(VLOOKUP($A510,'2022'!$B$2:$K$174,3,FALSE),0)</f>
        <v>0</v>
      </c>
      <c r="P510" s="1858">
        <f>IFERROR(VLOOKUP($A510,'2022'!$B$2:$K$174,4,FALSE),0)</f>
        <v>0</v>
      </c>
      <c r="Q510" s="1858">
        <f>IFERROR(VLOOKUP($A510,'2022'!$B$2:$K$174,5,FALSE),0)</f>
        <v>0</v>
      </c>
      <c r="R510" s="1858">
        <f>IFERROR(VLOOKUP($A510,'2022'!$B$2:$K$174,8,FALSE),0)</f>
        <v>0</v>
      </c>
      <c r="S510" s="1740">
        <f>IFERROR(VLOOKUP($A510,'2022'!$B$2:$K$174,10,FALSE),0)</f>
        <v>0</v>
      </c>
      <c r="T510" s="1700">
        <f>IFERROR(VLOOKUP($A510,'2021'!$B$2:$K$174,3,FALSE),0)</f>
        <v>0</v>
      </c>
      <c r="U510" s="1843">
        <f>IFERROR(VLOOKUP($A510,'2021'!$B$2:$K$174,4,FALSE),0)</f>
        <v>0</v>
      </c>
      <c r="V510" s="1843">
        <f>IFERROR(VLOOKUP($A510,'2021'!$B$2:$K$174,5,FALSE),0)</f>
        <v>0</v>
      </c>
      <c r="W510" s="1843">
        <f>IFERROR(VLOOKUP($A510,'2021'!$B$2:$K$174,8,FALSE),0)</f>
        <v>0</v>
      </c>
      <c r="X510" s="1740">
        <f>IFERROR(VLOOKUP($A510,'2021'!$B$2:$K$174,10,FALSE),0)</f>
        <v>0</v>
      </c>
      <c r="Y510" s="1700">
        <f>IFERROR(VLOOKUP($A510,'2020'!$B$2:$K$170,3,FALSE),0)</f>
        <v>0</v>
      </c>
      <c r="Z510" s="1829">
        <f>IFERROR(VLOOKUP($A510,'2020'!$B$2:$K$170,4,FALSE),0)</f>
        <v>0</v>
      </c>
      <c r="AA510" s="1829">
        <f>IFERROR(VLOOKUP($A510,'2020'!$B$2:$K$170,5,FALSE),0)</f>
        <v>0</v>
      </c>
      <c r="AB510" s="1829">
        <f>IFERROR(VLOOKUP($A510,'2020'!$B$2:$K$170,8,FALSE),0)</f>
        <v>0</v>
      </c>
      <c r="AC510" s="1740">
        <f>IFERROR(VLOOKUP($A510,'2020'!$B$2:$K$170,10,FALSE),0)</f>
        <v>0</v>
      </c>
      <c r="AD510" s="1700">
        <f>IFERROR(VLOOKUP($A510,'2019'!$B$2:$K$170,3,FALSE),0)</f>
        <v>0</v>
      </c>
      <c r="AE510" s="1823">
        <f>IFERROR(VLOOKUP($A510,'2019'!$B$2:$K$170,4,FALSE),0)</f>
        <v>0</v>
      </c>
      <c r="AF510" s="1823">
        <f>IFERROR(VLOOKUP($A510,'2019'!$B$2:$K$170,5,FALSE),0)</f>
        <v>0</v>
      </c>
      <c r="AG510" s="1823">
        <f>IFERROR(VLOOKUP($A510,'2019'!$B$2:$K$170,8,FALSE),0)</f>
        <v>0</v>
      </c>
      <c r="AH510" s="1740">
        <f>IFERROR(VLOOKUP($A510,'2019'!$B$2:$K$170,10,FALSE),0)</f>
        <v>0</v>
      </c>
      <c r="AI510" s="1700">
        <f>IFERROR(VLOOKUP($A510,'2018'!$B$2:$K$170,3,FALSE),0)</f>
        <v>0</v>
      </c>
      <c r="AJ510" s="1821">
        <f>IFERROR(VLOOKUP($A510,'2018'!$B$2:$K$170,4,FALSE),0)</f>
        <v>0</v>
      </c>
      <c r="AK510" s="1821">
        <f>IFERROR(VLOOKUP($A510,'2018'!$B$2:$K$170,5,FALSE),0)</f>
        <v>0</v>
      </c>
      <c r="AL510" s="1821">
        <f>IFERROR(VLOOKUP($A510,'2018'!$B$2:$K$170,8,FALSE),0)</f>
        <v>0</v>
      </c>
      <c r="AM510" s="1740">
        <f>IFERROR(VLOOKUP($A510,'2018'!$B$2:$K$170,10,FALSE),0)</f>
        <v>0</v>
      </c>
      <c r="AN510" s="1700">
        <f>IFERROR(VLOOKUP($A510,'2017'!$B$2:$J$163,2,FALSE),0)</f>
        <v>0</v>
      </c>
      <c r="AO510" s="1815">
        <f>IFERROR(VLOOKUP($A510,'2017'!$B$2:$J$163,3,FALSE),0)</f>
        <v>0</v>
      </c>
      <c r="AP510" s="1815">
        <f>IFERROR(VLOOKUP($A510,'2017'!$B$2:$J$163,4,FALSE),0)</f>
        <v>0</v>
      </c>
      <c r="AQ510" s="1815">
        <f>IFERROR(VLOOKUP($A510,'2017'!$B$2:$J$163,7,FALSE),0)</f>
        <v>0</v>
      </c>
      <c r="AR510" s="1740">
        <f>IFERROR(VLOOKUP($A510,'2017'!$B$2:$J$163,9,FALSE),0)</f>
        <v>0</v>
      </c>
      <c r="AS510" s="1700">
        <f>IFERROR(VLOOKUP($A510,'2016'!$B$2:$K$165,3,FALSE),0)</f>
        <v>0</v>
      </c>
      <c r="AT510" s="1796">
        <f>IFERROR(VLOOKUP($A510,'2016'!$B$2:$K$165,4,FALSE),0)</f>
        <v>0</v>
      </c>
      <c r="AU510" s="1796">
        <f>IFERROR(VLOOKUP($A510,'2016'!$B$2:$K$165,5,FALSE),0)</f>
        <v>0</v>
      </c>
      <c r="AV510" s="1796">
        <f>IFERROR(VLOOKUP($A510,'2016'!$B$2:$K$165,8,FALSE),0)</f>
        <v>0</v>
      </c>
      <c r="AW510" s="1740">
        <f>IFERROR(VLOOKUP($A510,'2016'!$B$2:$K$165,10,FALSE),0)</f>
        <v>0</v>
      </c>
      <c r="AX510" s="1700">
        <f>IFERROR(VLOOKUP($A510,'2015'!$B$2:$K$165,3,FALSE),0)</f>
        <v>0</v>
      </c>
      <c r="AY510" s="1695">
        <f>IFERROR(VLOOKUP($A510,'2015'!$B$2:$K$165,4,FALSE),0)</f>
        <v>0</v>
      </c>
      <c r="AZ510" s="1695">
        <f>IFERROR(VLOOKUP($A510,'2015'!$B$2:$K$165,5,FALSE),0)</f>
        <v>0</v>
      </c>
      <c r="BA510" s="1695">
        <f>IFERROR(VLOOKUP($A510,'2015'!$B$2:$K$165,8,FALSE),0)</f>
        <v>0</v>
      </c>
      <c r="BB510" s="1740">
        <f>IFERROR(VLOOKUP($A510,'2015'!$B$2:$K$165,10,FALSE),0)</f>
        <v>0</v>
      </c>
      <c r="BC510" s="1700">
        <f>IFERROR(VLOOKUP($A510,'2014'!$B$2:$K$157,3,FALSE),0)</f>
        <v>0</v>
      </c>
      <c r="BD510" s="1691">
        <f>IFERROR(VLOOKUP($A510,'2014'!$B$2:$K$157,4,FALSE),0)</f>
        <v>0</v>
      </c>
      <c r="BE510" s="1691">
        <f>IFERROR(VLOOKUP($A510,'2014'!$B$2:$K$157,5,FALSE),0)</f>
        <v>0</v>
      </c>
      <c r="BF510" s="1691">
        <f>IFERROR(VLOOKUP($A510,'2014'!$B$2:$K$157,8,FALSE),0)</f>
        <v>0</v>
      </c>
      <c r="BG510" s="1740">
        <f>IFERROR(VLOOKUP($A510,'2014'!$B$2:$K$157,10,FALSE),0)</f>
        <v>0</v>
      </c>
      <c r="BH510" s="1700">
        <f>IFERROR(VLOOKUP($A510,'2013'!$D$4:$I$249,2,FALSE),0)</f>
        <v>0</v>
      </c>
      <c r="BI510" s="1691">
        <f>IFERROR(VLOOKUP($A510,'2013'!$D$4:$I$249,3,FALSE),0)</f>
        <v>0</v>
      </c>
      <c r="BJ510" s="1691">
        <f>IFERROR(VLOOKUP($A510,'2013'!$D$4:$I$249,4,FALSE),0)</f>
        <v>0</v>
      </c>
      <c r="BK510" s="1691">
        <f>IFERROR(VLOOKUP($A510,'2013'!$D$4:$I$249,5,FALSE),0)</f>
        <v>0</v>
      </c>
      <c r="BL510" s="1740">
        <f>IFERROR(VLOOKUP($A510,'2013'!$D$4:$I$249,6,FALSE),0)</f>
        <v>0</v>
      </c>
      <c r="BM510" s="1737">
        <f>IFERROR(VLOOKUP($A510,'2012'!$D$3:$O$172,2,FALSE),0)</f>
        <v>0</v>
      </c>
      <c r="BN510" s="1691">
        <f>IFERROR(VLOOKUP($A510,'2012'!$D$3:$O$172,3,FALSE),0)</f>
        <v>0</v>
      </c>
      <c r="BO510" s="1743">
        <f>IFERROR(VLOOKUP($A510,'2012'!$D$3:$O$172,4,FALSE),0)</f>
        <v>0</v>
      </c>
      <c r="BP510" s="1700">
        <f>IFERROR(VLOOKUP($A510,'2012'!$D$3:$O$172,5,FALSE),0)</f>
        <v>0</v>
      </c>
      <c r="BQ510" s="1691">
        <f>IFERROR(VLOOKUP($A510,'2012'!$D$3:$O$172,6,FALSE),0)</f>
        <v>0</v>
      </c>
      <c r="BR510" s="1691">
        <f>IFERROR(VLOOKUP($A510,'2012'!$D$3:$O$172,7,FALSE),0)</f>
        <v>0</v>
      </c>
      <c r="BS510" s="1691">
        <f>IFERROR(VLOOKUP($A510,'2012'!$D$3:$O$172,8,FALSE),0)</f>
        <v>0</v>
      </c>
      <c r="BT510" s="1740">
        <f>IFERROR(VLOOKUP($A510,'2012'!$D$3:$O$172,9,FALSE),0)</f>
        <v>0</v>
      </c>
      <c r="BX510" s="1700">
        <f>IFERROR(VLOOKUP($A510,'2011'!$D$4:$I$251,2,FALSE),0)</f>
        <v>0</v>
      </c>
      <c r="BY510" s="1691">
        <f>IFERROR(VLOOKUP($A510,'2011'!$D$4:$I$251,3,FALSE),0)</f>
        <v>0</v>
      </c>
      <c r="BZ510" s="1691">
        <f>IFERROR(VLOOKUP($A510,'2011'!$D$4:$I$251,4,FALSE),0)</f>
        <v>0</v>
      </c>
      <c r="CA510" s="1691">
        <f>IFERROR(VLOOKUP($A510,'2011'!$D$4:$I$251,5,FALSE),0)</f>
        <v>0</v>
      </c>
      <c r="CB510" s="1740">
        <f>IFERROR(VLOOKUP($A510,'2011'!$D$4:$I$251,6,FALSE),0)</f>
        <v>0</v>
      </c>
      <c r="CC510" s="1700">
        <f>IFERROR(VLOOKUP($A510,'2010'!$C$3:$H$234,2,FALSE),0)</f>
        <v>0</v>
      </c>
      <c r="CD510" s="1691">
        <f>IFERROR(VLOOKUP($A510,'2010'!$C$3:$H$234,3,FALSE),0)</f>
        <v>0</v>
      </c>
      <c r="CE510" s="1691">
        <f>IFERROR(VLOOKUP($A510,'2010'!$C$3:$H$234,4,FALSE),0)</f>
        <v>0</v>
      </c>
      <c r="CF510" s="1691">
        <f>IFERROR(VLOOKUP($A510,'2010'!$C$3:$H$234,5,FALSE),0)</f>
        <v>0</v>
      </c>
      <c r="CG510" s="1740">
        <f>IFERROR(VLOOKUP($A510,'2010'!$C$3:$H$234,6,FALSE),0)</f>
        <v>0</v>
      </c>
      <c r="CH510" s="1700">
        <f>IFERROR(VLOOKUP($A510,'2009'!$C$3:$H$242,2,FALSE),0)</f>
        <v>0</v>
      </c>
      <c r="CI510" s="1691">
        <f>IFERROR(VLOOKUP($A510,'2009'!$C$3:$H$242,3,FALSE),0)</f>
        <v>0</v>
      </c>
      <c r="CJ510" s="1691">
        <f>IFERROR(VLOOKUP($A510,'2009'!$C$3:$H$242,4,FALSE),0)</f>
        <v>0</v>
      </c>
      <c r="CK510" s="1691">
        <f>IFERROR(VLOOKUP($A510,'2009'!$C$3:$H$242,5,FALSE),0)</f>
        <v>0</v>
      </c>
      <c r="CL510" s="1740">
        <f>IFERROR(VLOOKUP($A510,'2009'!$C$3:$H$242,6,FALSE),0)</f>
        <v>0</v>
      </c>
      <c r="CM510" s="1700">
        <f>IFERROR(VLOOKUP($A510,'2008'!$C$3:$H$229,2,FALSE),0)</f>
        <v>0</v>
      </c>
      <c r="CN510" s="1691">
        <f>IFERROR(VLOOKUP($A510,'2008'!$C$3:$H$229,3,FALSE),0)</f>
        <v>0</v>
      </c>
      <c r="CO510" s="1691">
        <f>IFERROR(VLOOKUP($A510,'2008'!$C$3:$H$229,4,FALSE),0)</f>
        <v>0</v>
      </c>
      <c r="CP510" s="1691">
        <f>IFERROR(VLOOKUP($A510,'2008'!$C$3:$H$229,5,FALSE),0)</f>
        <v>0</v>
      </c>
      <c r="CQ510" s="1740">
        <f>IFERROR(VLOOKUP($A510,'2008'!$C$3:$H$229,6,FALSE),0)</f>
        <v>0</v>
      </c>
      <c r="CR510" s="1700">
        <f>IFERROR(VLOOKUP($A510,'2007'!$C$3:$M$238,7,FALSE),0)</f>
        <v>0</v>
      </c>
      <c r="CS510" s="1691">
        <f>IFERROR(VLOOKUP($A510,'2007'!$C$3:$M$238,8,FALSE),0)</f>
        <v>0</v>
      </c>
      <c r="CT510" s="1691">
        <f>IFERROR(VLOOKUP($A510,'2007'!$C$3:$M$238,9,FALSE),0)</f>
        <v>0</v>
      </c>
      <c r="CU510" s="1691">
        <f>IFERROR(VLOOKUP($A510,'2007'!$C$3:$M$238,10,FALSE),0)</f>
        <v>0</v>
      </c>
      <c r="CV510" s="1740">
        <f>IFERROR(VLOOKUP($A510,'2007'!$C$3:$M$238,11,FALSE),0)</f>
        <v>0</v>
      </c>
      <c r="CW510" s="1700">
        <f>IFERROR(VLOOKUP($A510,'2006'!$A$2:$F$200,2,FALSE),0)</f>
        <v>0</v>
      </c>
      <c r="CX510" s="1691">
        <f>IFERROR(VLOOKUP($A510,'2006'!$A$2:$F$200,4,FALSE),0)</f>
        <v>0</v>
      </c>
      <c r="CY510" s="1691">
        <f>IFERROR(VLOOKUP($A510,'2006'!$A$2:$F$200,5,FALSE),0)</f>
        <v>0</v>
      </c>
      <c r="CZ510" s="1740">
        <f>IFERROR(VLOOKUP($A510,'2006'!$A$2:$F$200,6,FALSE),0)</f>
        <v>0</v>
      </c>
      <c r="DA510" s="1700">
        <f>IFERROR(VLOOKUP($A510,'2005'!$C$3:$M$205,8,FALSE),0)</f>
        <v>34</v>
      </c>
      <c r="DB510" s="1691">
        <f>IFERROR(VLOOKUP($A510,'2005'!$C$3:$M$205,9,FALSE),0)</f>
        <v>16</v>
      </c>
      <c r="DC510" s="1691">
        <f>IFERROR(VLOOKUP($A510,'2005'!$C$3:$M$205,10,FALSE),0)</f>
        <v>1</v>
      </c>
      <c r="DD510" s="1740">
        <f>IFERROR(VLOOKUP($A510,'2005'!$C$3:$M$205,11,FALSE),0)</f>
        <v>0.47058823529411764</v>
      </c>
      <c r="DE510" s="1700">
        <f>IFERROR(VLOOKUP($A510,'2004'!$C$3:$M$213,8,FALSE),0)</f>
        <v>0</v>
      </c>
      <c r="DF510" s="1691">
        <f>IFERROR(VLOOKUP($A510,'2004'!$C$3:$M$213,9,FALSE),0)</f>
        <v>0</v>
      </c>
      <c r="DG510" s="1691">
        <f>IFERROR(VLOOKUP($A510,'2004'!$C$3:$M$213,10,FALSE),0)</f>
        <v>0</v>
      </c>
      <c r="DH510" s="1740">
        <f>IFERROR(VLOOKUP($A510,'2004'!$C$3:$M$213,11,FALSE),0)</f>
        <v>0</v>
      </c>
      <c r="DI510" s="1700">
        <f>IFERROR(VLOOKUP($A510,'2003'!$C$3:$Q$214,12,FALSE),0)</f>
        <v>0</v>
      </c>
      <c r="DJ510" s="1691">
        <f>IFERROR(VLOOKUP($A510,'2003'!$C$3:$Q$214,13,FALSE),0)</f>
        <v>0</v>
      </c>
      <c r="DK510" s="1691">
        <f>IFERROR(VLOOKUP($A510,'2003'!$C$3:$Q$214,14,FALSE),0)</f>
        <v>0</v>
      </c>
      <c r="DL510" s="1740">
        <f>IFERROR(VLOOKUP($A510,'2003'!$C$3:$Q$214,15,FALSE),0)</f>
        <v>0</v>
      </c>
      <c r="DM510" s="1700">
        <f>IFERROR(VLOOKUP($A510,'2002'!$D$3:$R$214,12,FALSE),0)</f>
        <v>0</v>
      </c>
      <c r="DN510" s="1691">
        <f>IFERROR(VLOOKUP($A510,'2002'!$D$3:$R$214,13,FALSE),0)</f>
        <v>0</v>
      </c>
      <c r="DO510" s="1691">
        <f>IFERROR(VLOOKUP($A510,'2002'!$D$3:$R$214,14,FALSE),0)</f>
        <v>0</v>
      </c>
      <c r="DP510" s="1788">
        <f>IFERROR(VLOOKUP($A510,'2002'!$D$3:$R$214,15,FALSE),0)</f>
        <v>0</v>
      </c>
      <c r="DQ510" s="1700">
        <f>IFERROR(VLOOKUP($A510,'Pre 2002'!$C$3:$CK$382,84,FALSE),0)</f>
        <v>0</v>
      </c>
      <c r="DR510" s="1695">
        <f>IFERROR(VLOOKUP($A510,'Pre 2002'!$C$3:$CK$382,85,FALSE),0)</f>
        <v>0</v>
      </c>
      <c r="DS510" s="1695">
        <f>IFERROR(VLOOKUP($A510,'Pre 2002'!$C$3:$CK$382,86,FALSE),0)</f>
        <v>0</v>
      </c>
      <c r="DT510" s="1790">
        <f>IFERROR(VLOOKUP($A510,'Pre 2002'!$C$3:$CK$382,87,FALSE),0)</f>
        <v>0</v>
      </c>
      <c r="DU510" s="1741">
        <f>IFERROR(VLOOKUP(A510,'Pre 2002'!$C$3:$CG$382,83,FALSE),0)</f>
        <v>0</v>
      </c>
    </row>
    <row r="511" spans="1:125">
      <c r="A511" s="1778" t="s">
        <v>1938</v>
      </c>
      <c r="B511" s="1562">
        <f t="shared" si="176"/>
        <v>234</v>
      </c>
      <c r="C511" s="1562">
        <f t="shared" si="177"/>
        <v>109</v>
      </c>
      <c r="D511" s="1562">
        <f t="shared" si="178"/>
        <v>1</v>
      </c>
      <c r="E511" s="1563">
        <f t="shared" si="179"/>
        <v>0.46581196581196582</v>
      </c>
      <c r="F511" s="1786">
        <f t="shared" si="180"/>
        <v>7</v>
      </c>
      <c r="G511" s="1595" t="s">
        <v>2159</v>
      </c>
      <c r="H511" s="1567">
        <f t="shared" si="201"/>
        <v>7</v>
      </c>
      <c r="I511" s="1734">
        <f t="shared" si="202"/>
        <v>234</v>
      </c>
      <c r="J511" s="1734">
        <f t="shared" si="203"/>
        <v>109</v>
      </c>
      <c r="K511" s="1734">
        <f t="shared" si="204"/>
        <v>1</v>
      </c>
      <c r="L511" s="1806">
        <f t="shared" si="205"/>
        <v>0.46581196581196582</v>
      </c>
      <c r="O511" s="1700">
        <f>IFERROR(VLOOKUP($A511,'2022'!$B$2:$K$174,3,FALSE),0)</f>
        <v>0</v>
      </c>
      <c r="P511" s="1858">
        <f>IFERROR(VLOOKUP($A511,'2022'!$B$2:$K$174,4,FALSE),0)</f>
        <v>0</v>
      </c>
      <c r="Q511" s="1858">
        <f>IFERROR(VLOOKUP($A511,'2022'!$B$2:$K$174,5,FALSE),0)</f>
        <v>0</v>
      </c>
      <c r="R511" s="1858">
        <f>IFERROR(VLOOKUP($A511,'2022'!$B$2:$K$174,8,FALSE),0)</f>
        <v>0</v>
      </c>
      <c r="S511" s="1740">
        <f>IFERROR(VLOOKUP($A511,'2022'!$B$2:$K$174,10,FALSE),0)</f>
        <v>0</v>
      </c>
      <c r="T511" s="1700">
        <f>IFERROR(VLOOKUP($A511,'2021'!$B$2:$K$174,3,FALSE),0)</f>
        <v>0</v>
      </c>
      <c r="U511" s="1843">
        <f>IFERROR(VLOOKUP($A511,'2021'!$B$2:$K$174,4,FALSE),0)</f>
        <v>0</v>
      </c>
      <c r="V511" s="1843">
        <f>IFERROR(VLOOKUP($A511,'2021'!$B$2:$K$174,5,FALSE),0)</f>
        <v>0</v>
      </c>
      <c r="W511" s="1843">
        <f>IFERROR(VLOOKUP($A511,'2021'!$B$2:$K$174,8,FALSE),0)</f>
        <v>0</v>
      </c>
      <c r="X511" s="1740">
        <f>IFERROR(VLOOKUP($A511,'2021'!$B$2:$K$174,10,FALSE),0)</f>
        <v>0</v>
      </c>
      <c r="Y511" s="1700">
        <f>IFERROR(VLOOKUP($A511,'2020'!$B$2:$K$170,3,FALSE),0)</f>
        <v>0</v>
      </c>
      <c r="Z511" s="1829">
        <f>IFERROR(VLOOKUP($A511,'2020'!$B$2:$K$170,4,FALSE),0)</f>
        <v>0</v>
      </c>
      <c r="AA511" s="1829">
        <f>IFERROR(VLOOKUP($A511,'2020'!$B$2:$K$170,5,FALSE),0)</f>
        <v>0</v>
      </c>
      <c r="AB511" s="1829">
        <f>IFERROR(VLOOKUP($A511,'2020'!$B$2:$K$170,8,FALSE),0)</f>
        <v>0</v>
      </c>
      <c r="AC511" s="1740">
        <f>IFERROR(VLOOKUP($A511,'2020'!$B$2:$K$170,10,FALSE),0)</f>
        <v>0</v>
      </c>
      <c r="AD511" s="1700">
        <f>IFERROR(VLOOKUP($A511,'2019'!$B$2:$K$170,3,FALSE),0)</f>
        <v>0</v>
      </c>
      <c r="AE511" s="1823">
        <f>IFERROR(VLOOKUP($A511,'2019'!$B$2:$K$170,4,FALSE),0)</f>
        <v>0</v>
      </c>
      <c r="AF511" s="1823">
        <f>IFERROR(VLOOKUP($A511,'2019'!$B$2:$K$170,5,FALSE),0)</f>
        <v>0</v>
      </c>
      <c r="AG511" s="1823">
        <f>IFERROR(VLOOKUP($A511,'2019'!$B$2:$K$170,8,FALSE),0)</f>
        <v>0</v>
      </c>
      <c r="AH511" s="1740">
        <f>IFERROR(VLOOKUP($A511,'2019'!$B$2:$K$170,10,FALSE),0)</f>
        <v>0</v>
      </c>
      <c r="AI511" s="1700">
        <f>IFERROR(VLOOKUP($A511,'2018'!$B$2:$K$170,3,FALSE),0)</f>
        <v>0</v>
      </c>
      <c r="AJ511" s="1821">
        <f>IFERROR(VLOOKUP($A511,'2018'!$B$2:$K$170,4,FALSE),0)</f>
        <v>0</v>
      </c>
      <c r="AK511" s="1821">
        <f>IFERROR(VLOOKUP($A511,'2018'!$B$2:$K$170,5,FALSE),0)</f>
        <v>0</v>
      </c>
      <c r="AL511" s="1821">
        <f>IFERROR(VLOOKUP($A511,'2018'!$B$2:$K$170,8,FALSE),0)</f>
        <v>0</v>
      </c>
      <c r="AM511" s="1740">
        <f>IFERROR(VLOOKUP($A511,'2018'!$B$2:$K$170,10,FALSE),0)</f>
        <v>0</v>
      </c>
      <c r="AN511" s="1700">
        <f>IFERROR(VLOOKUP($A511,'2017'!$B$2:$J$163,2,FALSE),0)</f>
        <v>0</v>
      </c>
      <c r="AO511" s="1815">
        <f>IFERROR(VLOOKUP($A511,'2017'!$B$2:$J$163,3,FALSE),0)</f>
        <v>0</v>
      </c>
      <c r="AP511" s="1815">
        <f>IFERROR(VLOOKUP($A511,'2017'!$B$2:$J$163,4,FALSE),0)</f>
        <v>0</v>
      </c>
      <c r="AQ511" s="1815">
        <f>IFERROR(VLOOKUP($A511,'2017'!$B$2:$J$163,7,FALSE),0)</f>
        <v>0</v>
      </c>
      <c r="AR511" s="1740">
        <f>IFERROR(VLOOKUP($A511,'2017'!$B$2:$J$163,9,FALSE),0)</f>
        <v>0</v>
      </c>
      <c r="AS511" s="1700">
        <f>IFERROR(VLOOKUP($A511,'2016'!$B$2:$K$165,3,FALSE),0)</f>
        <v>0</v>
      </c>
      <c r="AT511" s="1796">
        <f>IFERROR(VLOOKUP($A511,'2016'!$B$2:$K$165,4,FALSE),0)</f>
        <v>0</v>
      </c>
      <c r="AU511" s="1796">
        <f>IFERROR(VLOOKUP($A511,'2016'!$B$2:$K$165,5,FALSE),0)</f>
        <v>0</v>
      </c>
      <c r="AV511" s="1796">
        <f>IFERROR(VLOOKUP($A511,'2016'!$B$2:$K$165,8,FALSE),0)</f>
        <v>0</v>
      </c>
      <c r="AW511" s="1740">
        <f>IFERROR(VLOOKUP($A511,'2016'!$B$2:$K$165,10,FALSE),0)</f>
        <v>0</v>
      </c>
      <c r="AX511" s="1700">
        <f>IFERROR(VLOOKUP($A511,'2015'!$B$2:$K$165,3,FALSE),0)</f>
        <v>0</v>
      </c>
      <c r="AY511" s="1695">
        <f>IFERROR(VLOOKUP($A511,'2015'!$B$2:$K$165,4,FALSE),0)</f>
        <v>0</v>
      </c>
      <c r="AZ511" s="1695">
        <f>IFERROR(VLOOKUP($A511,'2015'!$B$2:$K$165,5,FALSE),0)</f>
        <v>0</v>
      </c>
      <c r="BA511" s="1695">
        <f>IFERROR(VLOOKUP($A511,'2015'!$B$2:$K$165,8,FALSE),0)</f>
        <v>0</v>
      </c>
      <c r="BB511" s="1740">
        <f>IFERROR(VLOOKUP($A511,'2015'!$B$2:$K$165,10,FALSE),0)</f>
        <v>0</v>
      </c>
      <c r="BC511" s="1700">
        <f>IFERROR(VLOOKUP($A511,'2014'!$B$2:$K$157,3,FALSE),0)</f>
        <v>0</v>
      </c>
      <c r="BD511" s="1691">
        <f>IFERROR(VLOOKUP($A511,'2014'!$B$2:$K$157,4,FALSE),0)</f>
        <v>0</v>
      </c>
      <c r="BE511" s="1691">
        <f>IFERROR(VLOOKUP($A511,'2014'!$B$2:$K$157,5,FALSE),0)</f>
        <v>0</v>
      </c>
      <c r="BF511" s="1691">
        <f>IFERROR(VLOOKUP($A511,'2014'!$B$2:$K$157,8,FALSE),0)</f>
        <v>0</v>
      </c>
      <c r="BG511" s="1740">
        <f>IFERROR(VLOOKUP($A511,'2014'!$B$2:$K$157,10,FALSE),0)</f>
        <v>0</v>
      </c>
      <c r="BH511" s="1700">
        <f>IFERROR(VLOOKUP($A511,'2013'!$D$4:$I$249,2,FALSE),0)</f>
        <v>0</v>
      </c>
      <c r="BI511" s="1691">
        <f>IFERROR(VLOOKUP($A511,'2013'!$D$4:$I$249,3,FALSE),0)</f>
        <v>0</v>
      </c>
      <c r="BJ511" s="1691">
        <f>IFERROR(VLOOKUP($A511,'2013'!$D$4:$I$249,4,FALSE),0)</f>
        <v>0</v>
      </c>
      <c r="BK511" s="1691">
        <f>IFERROR(VLOOKUP($A511,'2013'!$D$4:$I$249,5,FALSE),0)</f>
        <v>0</v>
      </c>
      <c r="BL511" s="1740">
        <f>IFERROR(VLOOKUP($A511,'2013'!$D$4:$I$249,6,FALSE),0)</f>
        <v>0</v>
      </c>
      <c r="BM511" s="1737">
        <f>IFERROR(VLOOKUP($A511,'2012'!$D$3:$O$172,2,FALSE),0)</f>
        <v>0</v>
      </c>
      <c r="BN511" s="1691">
        <f>IFERROR(VLOOKUP($A511,'2012'!$D$3:$O$172,3,FALSE),0)</f>
        <v>0</v>
      </c>
      <c r="BO511" s="1743">
        <f>IFERROR(VLOOKUP($A511,'2012'!$D$3:$O$172,4,FALSE),0)</f>
        <v>0</v>
      </c>
      <c r="BP511" s="1700">
        <f>IFERROR(VLOOKUP($A511,'2012'!$D$3:$O$172,5,FALSE),0)</f>
        <v>0</v>
      </c>
      <c r="BQ511" s="1691">
        <f>IFERROR(VLOOKUP($A511,'2012'!$D$3:$O$172,6,FALSE),0)</f>
        <v>0</v>
      </c>
      <c r="BR511" s="1691">
        <f>IFERROR(VLOOKUP($A511,'2012'!$D$3:$O$172,7,FALSE),0)</f>
        <v>0</v>
      </c>
      <c r="BS511" s="1691">
        <f>IFERROR(VLOOKUP($A511,'2012'!$D$3:$O$172,8,FALSE),0)</f>
        <v>0</v>
      </c>
      <c r="BT511" s="1740">
        <f>IFERROR(VLOOKUP($A511,'2012'!$D$3:$O$172,9,FALSE),0)</f>
        <v>0</v>
      </c>
      <c r="BX511" s="1700">
        <f>IFERROR(VLOOKUP($A511,'2011'!$D$4:$I$251,2,FALSE),0)</f>
        <v>0</v>
      </c>
      <c r="BY511" s="1691">
        <f>IFERROR(VLOOKUP($A511,'2011'!$D$4:$I$251,3,FALSE),0)</f>
        <v>0</v>
      </c>
      <c r="BZ511" s="1691">
        <f>IFERROR(VLOOKUP($A511,'2011'!$D$4:$I$251,4,FALSE),0)</f>
        <v>0</v>
      </c>
      <c r="CA511" s="1691">
        <f>IFERROR(VLOOKUP($A511,'2011'!$D$4:$I$251,5,FALSE),0)</f>
        <v>0</v>
      </c>
      <c r="CB511" s="1740">
        <f>IFERROR(VLOOKUP($A511,'2011'!$D$4:$I$251,6,FALSE),0)</f>
        <v>0</v>
      </c>
      <c r="CC511" s="1700">
        <f>IFERROR(VLOOKUP($A511,'2010'!$C$3:$H$234,2,FALSE),0)</f>
        <v>0</v>
      </c>
      <c r="CD511" s="1691">
        <f>IFERROR(VLOOKUP($A511,'2010'!$C$3:$H$234,3,FALSE),0)</f>
        <v>0</v>
      </c>
      <c r="CE511" s="1691">
        <f>IFERROR(VLOOKUP($A511,'2010'!$C$3:$H$234,4,FALSE),0)</f>
        <v>0</v>
      </c>
      <c r="CF511" s="1691">
        <f>IFERROR(VLOOKUP($A511,'2010'!$C$3:$H$234,5,FALSE),0)</f>
        <v>0</v>
      </c>
      <c r="CG511" s="1740">
        <f>IFERROR(VLOOKUP($A511,'2010'!$C$3:$H$234,6,FALSE),0)</f>
        <v>0</v>
      </c>
      <c r="CH511" s="1700">
        <f>IFERROR(VLOOKUP($A511,'2009'!$C$3:$H$242,2,FALSE),0)</f>
        <v>0</v>
      </c>
      <c r="CI511" s="1691">
        <f>IFERROR(VLOOKUP($A511,'2009'!$C$3:$H$242,3,FALSE),0)</f>
        <v>0</v>
      </c>
      <c r="CJ511" s="1691">
        <f>IFERROR(VLOOKUP($A511,'2009'!$C$3:$H$242,4,FALSE),0)</f>
        <v>0</v>
      </c>
      <c r="CK511" s="1691">
        <f>IFERROR(VLOOKUP($A511,'2009'!$C$3:$H$242,5,FALSE),0)</f>
        <v>0</v>
      </c>
      <c r="CL511" s="1740">
        <f>IFERROR(VLOOKUP($A511,'2009'!$C$3:$H$242,6,FALSE),0)</f>
        <v>0</v>
      </c>
      <c r="CM511" s="1700">
        <f>IFERROR(VLOOKUP($A511,'2008'!$C$3:$H$229,2,FALSE),0)</f>
        <v>0</v>
      </c>
      <c r="CN511" s="1691">
        <f>IFERROR(VLOOKUP($A511,'2008'!$C$3:$H$229,3,FALSE),0)</f>
        <v>0</v>
      </c>
      <c r="CO511" s="1691">
        <f>IFERROR(VLOOKUP($A511,'2008'!$C$3:$H$229,4,FALSE),0)</f>
        <v>0</v>
      </c>
      <c r="CP511" s="1691">
        <f>IFERROR(VLOOKUP($A511,'2008'!$C$3:$H$229,5,FALSE),0)</f>
        <v>0</v>
      </c>
      <c r="CQ511" s="1740">
        <f>IFERROR(VLOOKUP($A511,'2008'!$C$3:$H$229,6,FALSE),0)</f>
        <v>0</v>
      </c>
      <c r="CR511" s="1700">
        <f>IFERROR(VLOOKUP($A511,'2007'!$C$3:$M$238,7,FALSE),0)</f>
        <v>0</v>
      </c>
      <c r="CS511" s="1691">
        <f>IFERROR(VLOOKUP($A511,'2007'!$C$3:$M$238,8,FALSE),0)</f>
        <v>0</v>
      </c>
      <c r="CT511" s="1691">
        <f>IFERROR(VLOOKUP($A511,'2007'!$C$3:$M$238,9,FALSE),0)</f>
        <v>0</v>
      </c>
      <c r="CU511" s="1691">
        <f>IFERROR(VLOOKUP($A511,'2007'!$C$3:$M$238,10,FALSE),0)</f>
        <v>0</v>
      </c>
      <c r="CV511" s="1740">
        <f>IFERROR(VLOOKUP($A511,'2007'!$C$3:$M$238,11,FALSE),0)</f>
        <v>0</v>
      </c>
      <c r="CW511" s="1700">
        <f>IFERROR(VLOOKUP($A511,'2006'!$A$2:$F$200,2,FALSE),0)</f>
        <v>0</v>
      </c>
      <c r="CX511" s="1691">
        <f>IFERROR(VLOOKUP($A511,'2006'!$A$2:$F$200,4,FALSE),0)</f>
        <v>0</v>
      </c>
      <c r="CY511" s="1691">
        <f>IFERROR(VLOOKUP($A511,'2006'!$A$2:$F$200,5,FALSE),0)</f>
        <v>0</v>
      </c>
      <c r="CZ511" s="1740">
        <f>IFERROR(VLOOKUP($A511,'2006'!$A$2:$F$200,6,FALSE),0)</f>
        <v>0</v>
      </c>
      <c r="DA511" s="1700">
        <f>IFERROR(VLOOKUP($A511,'2005'!$C$3:$M$205,8,FALSE),0)</f>
        <v>0</v>
      </c>
      <c r="DB511" s="1691">
        <f>IFERROR(VLOOKUP($A511,'2005'!$C$3:$M$205,9,FALSE),0)</f>
        <v>0</v>
      </c>
      <c r="DC511" s="1691">
        <f>IFERROR(VLOOKUP($A511,'2005'!$C$3:$M$205,10,FALSE),0)</f>
        <v>0</v>
      </c>
      <c r="DD511" s="1740">
        <f>IFERROR(VLOOKUP($A511,'2005'!$C$3:$M$205,11,FALSE),0)</f>
        <v>0</v>
      </c>
      <c r="DE511" s="1700">
        <f>IFERROR(VLOOKUP($A511,'2004'!$C$3:$M$213,8,FALSE),0)</f>
        <v>0</v>
      </c>
      <c r="DF511" s="1691">
        <f>IFERROR(VLOOKUP($A511,'2004'!$C$3:$M$213,9,FALSE),0)</f>
        <v>0</v>
      </c>
      <c r="DG511" s="1691">
        <f>IFERROR(VLOOKUP($A511,'2004'!$C$3:$M$213,10,FALSE),0)</f>
        <v>0</v>
      </c>
      <c r="DH511" s="1740">
        <f>IFERROR(VLOOKUP($A511,'2004'!$C$3:$M$213,11,FALSE),0)</f>
        <v>0</v>
      </c>
      <c r="DI511" s="1700">
        <f>IFERROR(VLOOKUP($A511,'2003'!$C$3:$Q$214,12,FALSE),0)</f>
        <v>0</v>
      </c>
      <c r="DJ511" s="1691">
        <f>IFERROR(VLOOKUP($A511,'2003'!$C$3:$Q$214,13,FALSE),0)</f>
        <v>0</v>
      </c>
      <c r="DK511" s="1691">
        <f>IFERROR(VLOOKUP($A511,'2003'!$C$3:$Q$214,14,FALSE),0)</f>
        <v>0</v>
      </c>
      <c r="DL511" s="1740">
        <f>IFERROR(VLOOKUP($A511,'2003'!$C$3:$Q$214,15,FALSE),0)</f>
        <v>0</v>
      </c>
      <c r="DM511" s="1700">
        <f>IFERROR(VLOOKUP($A511,'2002'!$D$3:$R$214,12,FALSE),0)</f>
        <v>0</v>
      </c>
      <c r="DN511" s="1691">
        <f>IFERROR(VLOOKUP($A511,'2002'!$D$3:$R$214,13,FALSE),0)</f>
        <v>0</v>
      </c>
      <c r="DO511" s="1691">
        <f>IFERROR(VLOOKUP($A511,'2002'!$D$3:$R$214,14,FALSE),0)</f>
        <v>0</v>
      </c>
      <c r="DP511" s="1788">
        <f>IFERROR(VLOOKUP($A511,'2002'!$D$3:$R$214,15,FALSE),0)</f>
        <v>0</v>
      </c>
      <c r="DQ511" s="1700">
        <f>IFERROR(VLOOKUP($A511,'Pre 2002'!$C$3:$CK$382,84,FALSE),0)</f>
        <v>234</v>
      </c>
      <c r="DR511" s="1695">
        <f>IFERROR(VLOOKUP($A511,'Pre 2002'!$C$3:$CK$382,85,FALSE),0)</f>
        <v>109</v>
      </c>
      <c r="DS511" s="1695">
        <f>IFERROR(VLOOKUP($A511,'Pre 2002'!$C$3:$CK$382,86,FALSE),0)</f>
        <v>1</v>
      </c>
      <c r="DT511" s="1790">
        <f>IFERROR(VLOOKUP($A511,'Pre 2002'!$C$3:$CK$382,87,FALSE),0)</f>
        <v>0.46581196581196582</v>
      </c>
      <c r="DU511" s="1741">
        <f>IFERROR(VLOOKUP(A511,'Pre 2002'!$C$3:$CG$382,83,FALSE),0)</f>
        <v>7</v>
      </c>
    </row>
    <row r="512" spans="1:125">
      <c r="A512" s="1783" t="s">
        <v>2147</v>
      </c>
      <c r="B512" s="1562">
        <f t="shared" si="176"/>
        <v>241</v>
      </c>
      <c r="C512" s="1562">
        <f t="shared" si="177"/>
        <v>111</v>
      </c>
      <c r="D512" s="1562">
        <f t="shared" si="178"/>
        <v>1</v>
      </c>
      <c r="E512" s="1563">
        <f t="shared" si="179"/>
        <v>0.46058091286307051</v>
      </c>
      <c r="F512" s="1786">
        <f t="shared" si="180"/>
        <v>4</v>
      </c>
      <c r="G512" s="1595">
        <v>2013</v>
      </c>
      <c r="H512" s="1567">
        <f t="shared" si="201"/>
        <v>1</v>
      </c>
      <c r="I512" s="1734">
        <f t="shared" si="202"/>
        <v>55</v>
      </c>
      <c r="J512" s="1734">
        <f t="shared" si="203"/>
        <v>25</v>
      </c>
      <c r="K512" s="1734">
        <f t="shared" si="204"/>
        <v>0</v>
      </c>
      <c r="L512" s="1806">
        <f t="shared" si="205"/>
        <v>0.45454545454545453</v>
      </c>
      <c r="M512" s="1752">
        <v>13</v>
      </c>
      <c r="N512" s="1752">
        <v>0</v>
      </c>
      <c r="O512" s="1700">
        <f>IFERROR(VLOOKUP($A512,'2022'!$B$2:$K$174,3,FALSE),0)</f>
        <v>0</v>
      </c>
      <c r="P512" s="1858">
        <f>IFERROR(VLOOKUP($A512,'2022'!$B$2:$K$174,4,FALSE),0)</f>
        <v>0</v>
      </c>
      <c r="Q512" s="1858">
        <f>IFERROR(VLOOKUP($A512,'2022'!$B$2:$K$174,5,FALSE),0)</f>
        <v>0</v>
      </c>
      <c r="R512" s="1858">
        <f>IFERROR(VLOOKUP($A512,'2022'!$B$2:$K$174,8,FALSE),0)</f>
        <v>0</v>
      </c>
      <c r="S512" s="1740">
        <f>IFERROR(VLOOKUP($A512,'2022'!$B$2:$K$174,10,FALSE),0)</f>
        <v>0</v>
      </c>
      <c r="T512" s="1700">
        <f>IFERROR(VLOOKUP($A512,'2021'!$B$2:$K$174,3,FALSE),0)</f>
        <v>0</v>
      </c>
      <c r="U512" s="1843">
        <f>IFERROR(VLOOKUP($A512,'2021'!$B$2:$K$174,4,FALSE),0)</f>
        <v>0</v>
      </c>
      <c r="V512" s="1843">
        <f>IFERROR(VLOOKUP($A512,'2021'!$B$2:$K$174,5,FALSE),0)</f>
        <v>0</v>
      </c>
      <c r="W512" s="1843">
        <f>IFERROR(VLOOKUP($A512,'2021'!$B$2:$K$174,8,FALSE),0)</f>
        <v>0</v>
      </c>
      <c r="X512" s="1740">
        <f>IFERROR(VLOOKUP($A512,'2021'!$B$2:$K$174,10,FALSE),0)</f>
        <v>0</v>
      </c>
      <c r="Y512" s="1700">
        <f>IFERROR(VLOOKUP($A512,'2020'!$B$2:$K$170,3,FALSE),0)</f>
        <v>0</v>
      </c>
      <c r="Z512" s="1829">
        <f>IFERROR(VLOOKUP($A512,'2020'!$B$2:$K$170,4,FALSE),0)</f>
        <v>0</v>
      </c>
      <c r="AA512" s="1829">
        <f>IFERROR(VLOOKUP($A512,'2020'!$B$2:$K$170,5,FALSE),0)</f>
        <v>0</v>
      </c>
      <c r="AB512" s="1829">
        <f>IFERROR(VLOOKUP($A512,'2020'!$B$2:$K$170,8,FALSE),0)</f>
        <v>0</v>
      </c>
      <c r="AC512" s="1740">
        <f>IFERROR(VLOOKUP($A512,'2020'!$B$2:$K$170,10,FALSE),0)</f>
        <v>0</v>
      </c>
      <c r="AD512" s="1700">
        <f>IFERROR(VLOOKUP($A512,'2019'!$B$2:$K$170,3,FALSE),0)</f>
        <v>0</v>
      </c>
      <c r="AE512" s="1823">
        <f>IFERROR(VLOOKUP($A512,'2019'!$B$2:$K$170,4,FALSE),0)</f>
        <v>0</v>
      </c>
      <c r="AF512" s="1823">
        <f>IFERROR(VLOOKUP($A512,'2019'!$B$2:$K$170,5,FALSE),0)</f>
        <v>0</v>
      </c>
      <c r="AG512" s="1823">
        <f>IFERROR(VLOOKUP($A512,'2019'!$B$2:$K$170,8,FALSE),0)</f>
        <v>0</v>
      </c>
      <c r="AH512" s="1740">
        <f>IFERROR(VLOOKUP($A512,'2019'!$B$2:$K$170,10,FALSE),0)</f>
        <v>0</v>
      </c>
      <c r="AI512" s="1700">
        <f>IFERROR(VLOOKUP($A512,'2018'!$B$2:$K$170,3,FALSE),0)</f>
        <v>0</v>
      </c>
      <c r="AJ512" s="1821">
        <f>IFERROR(VLOOKUP($A512,'2018'!$B$2:$K$170,4,FALSE),0)</f>
        <v>0</v>
      </c>
      <c r="AK512" s="1821">
        <f>IFERROR(VLOOKUP($A512,'2018'!$B$2:$K$170,5,FALSE),0)</f>
        <v>0</v>
      </c>
      <c r="AL512" s="1821">
        <f>IFERROR(VLOOKUP($A512,'2018'!$B$2:$K$170,8,FALSE),0)</f>
        <v>0</v>
      </c>
      <c r="AM512" s="1740">
        <f>IFERROR(VLOOKUP($A512,'2018'!$B$2:$K$170,10,FALSE),0)</f>
        <v>0</v>
      </c>
      <c r="AN512" s="1700">
        <f>IFERROR(VLOOKUP($A512,'2017'!$B$2:$J$163,2,FALSE),0)</f>
        <v>39</v>
      </c>
      <c r="AO512" s="1815">
        <f>IFERROR(VLOOKUP($A512,'2017'!$B$2:$J$163,3,FALSE),0)</f>
        <v>5</v>
      </c>
      <c r="AP512" s="1815">
        <f>IFERROR(VLOOKUP($A512,'2017'!$B$2:$J$163,4,FALSE),0)</f>
        <v>12</v>
      </c>
      <c r="AQ512" s="1815">
        <f>IFERROR(VLOOKUP($A512,'2017'!$B$2:$J$163,7,FALSE),0)</f>
        <v>0</v>
      </c>
      <c r="AR512" s="1740">
        <f>IFERROR(VLOOKUP($A512,'2017'!$B$2:$J$163,9,FALSE),0)</f>
        <v>0.30769230769230771</v>
      </c>
      <c r="AS512" s="1700">
        <f>IFERROR(VLOOKUP($A512,'2016'!$B$2:$K$165,3,FALSE),0)</f>
        <v>78</v>
      </c>
      <c r="AT512" s="1796">
        <f>IFERROR(VLOOKUP($A512,'2016'!$B$2:$K$165,4,FALSE),0)</f>
        <v>16</v>
      </c>
      <c r="AU512" s="1796">
        <f>IFERROR(VLOOKUP($A512,'2016'!$B$2:$K$165,5,FALSE),0)</f>
        <v>37</v>
      </c>
      <c r="AV512" s="1796">
        <f>IFERROR(VLOOKUP($A512,'2016'!$B$2:$K$165,8,FALSE),0)</f>
        <v>1</v>
      </c>
      <c r="AW512" s="1740">
        <f>IFERROR(VLOOKUP($A512,'2016'!$B$2:$K$165,10,FALSE),0)</f>
        <v>0.47399999999999998</v>
      </c>
      <c r="AX512" s="1700">
        <f>IFERROR(VLOOKUP($A512,'2015'!$B$2:$K$165,3,FALSE),0)</f>
        <v>69</v>
      </c>
      <c r="AY512" s="1695">
        <f>IFERROR(VLOOKUP($A512,'2015'!$B$2:$K$165,4,FALSE),0)</f>
        <v>17</v>
      </c>
      <c r="AZ512" s="1695">
        <f>IFERROR(VLOOKUP($A512,'2015'!$B$2:$K$165,5,FALSE),0)</f>
        <v>37</v>
      </c>
      <c r="BA512" s="1695">
        <f>IFERROR(VLOOKUP($A512,'2015'!$B$2:$K$165,8,FALSE),0)</f>
        <v>0</v>
      </c>
      <c r="BB512" s="1740">
        <f>IFERROR(VLOOKUP($A512,'2015'!$B$2:$K$165,10,FALSE),0)</f>
        <v>0.53623188405797106</v>
      </c>
      <c r="BC512" s="1700">
        <f>IFERROR(VLOOKUP($A512,'2014'!$B$2:$K$157,3,FALSE),0)</f>
        <v>55</v>
      </c>
      <c r="BD512" s="1691">
        <f>IFERROR(VLOOKUP($A512,'2014'!$B$2:$K$157,4,FALSE),0)</f>
        <v>12</v>
      </c>
      <c r="BE512" s="1691">
        <f>IFERROR(VLOOKUP($A512,'2014'!$B$2:$K$157,5,FALSE),0)</f>
        <v>25</v>
      </c>
      <c r="BF512" s="1691">
        <f>IFERROR(VLOOKUP($A512,'2014'!$B$2:$K$157,8,FALSE),0)</f>
        <v>0</v>
      </c>
      <c r="BG512" s="1740">
        <f>IFERROR(VLOOKUP($A512,'2014'!$B$2:$K$157,10,FALSE),0)</f>
        <v>0.45454545454545453</v>
      </c>
      <c r="BH512" s="1700">
        <f>IFERROR(VLOOKUP($A512,'2013'!$D$4:$I$249,2,FALSE),0)</f>
        <v>0</v>
      </c>
      <c r="BI512" s="1691">
        <f>IFERROR(VLOOKUP($A512,'2013'!$D$4:$I$249,3,FALSE),0)</f>
        <v>0</v>
      </c>
      <c r="BJ512" s="1691">
        <f>IFERROR(VLOOKUP($A512,'2013'!$D$4:$I$249,4,FALSE),0)</f>
        <v>0</v>
      </c>
      <c r="BK512" s="1691">
        <f>IFERROR(VLOOKUP($A512,'2013'!$D$4:$I$249,5,FALSE),0)</f>
        <v>0</v>
      </c>
      <c r="BL512" s="1740">
        <f>IFERROR(VLOOKUP($A512,'2013'!$D$4:$I$249,6,FALSE),0)</f>
        <v>0</v>
      </c>
      <c r="BM512" s="1737">
        <f>IFERROR(VLOOKUP($A512,'2012'!$D$3:$O$172,2,FALSE),0)</f>
        <v>0</v>
      </c>
      <c r="BN512" s="1691">
        <f>IFERROR(VLOOKUP($A512,'2012'!$D$3:$O$172,3,FALSE),0)</f>
        <v>0</v>
      </c>
      <c r="BO512" s="1743">
        <f>IFERROR(VLOOKUP($A512,'2012'!$D$3:$O$172,4,FALSE),0)</f>
        <v>0</v>
      </c>
      <c r="BP512" s="1700">
        <f>IFERROR(VLOOKUP($A512,'2012'!$D$3:$O$172,5,FALSE),0)</f>
        <v>0</v>
      </c>
      <c r="BQ512" s="1691">
        <f>IFERROR(VLOOKUP($A512,'2012'!$D$3:$O$172,6,FALSE),0)</f>
        <v>0</v>
      </c>
      <c r="BR512" s="1691">
        <f>IFERROR(VLOOKUP($A512,'2012'!$D$3:$O$172,7,FALSE),0)</f>
        <v>0</v>
      </c>
      <c r="BS512" s="1691">
        <f>IFERROR(VLOOKUP($A512,'2012'!$D$3:$O$172,8,FALSE),0)</f>
        <v>0</v>
      </c>
      <c r="BT512" s="1740">
        <f>IFERROR(VLOOKUP($A512,'2012'!$D$3:$O$172,9,FALSE),0)</f>
        <v>0</v>
      </c>
      <c r="BU512" s="1737">
        <f>IFERROR(VLOOKUP($A512,'2012'!$D$3:$O$172,10,FALSE),0)</f>
        <v>0</v>
      </c>
      <c r="BV512" s="1691">
        <f>IFERROR(VLOOKUP($A512,'2012'!$D$3:$O$172,11,FALSE),0)</f>
        <v>0</v>
      </c>
      <c r="BW512" s="1743">
        <f>IFERROR(VLOOKUP($A512,'2012'!$D$3:$O$172,12,FALSE),0)</f>
        <v>0</v>
      </c>
      <c r="BX512" s="1700">
        <f>IFERROR(VLOOKUP($A512,'2011'!$D$4:$I$251,2,FALSE),0)</f>
        <v>0</v>
      </c>
      <c r="BY512" s="1691">
        <f>IFERROR(VLOOKUP($A512,'2011'!$D$4:$I$251,3,FALSE),0)</f>
        <v>0</v>
      </c>
      <c r="BZ512" s="1691">
        <f>IFERROR(VLOOKUP($A512,'2011'!$D$4:$I$251,4,FALSE),0)</f>
        <v>0</v>
      </c>
      <c r="CA512" s="1691">
        <f>IFERROR(VLOOKUP($A512,'2011'!$D$4:$I$251,5,FALSE),0)</f>
        <v>0</v>
      </c>
      <c r="CB512" s="1740">
        <f>IFERROR(VLOOKUP($A512,'2011'!$D$4:$I$251,6,FALSE),0)</f>
        <v>0</v>
      </c>
      <c r="CC512" s="1700">
        <f>IFERROR(VLOOKUP($A512,'2010'!$C$3:$H$234,2,FALSE),0)</f>
        <v>0</v>
      </c>
      <c r="CD512" s="1691">
        <f>IFERROR(VLOOKUP($A512,'2010'!$C$3:$H$234,3,FALSE),0)</f>
        <v>0</v>
      </c>
      <c r="CE512" s="1691">
        <f>IFERROR(VLOOKUP($A512,'2010'!$C$3:$H$234,4,FALSE),0)</f>
        <v>0</v>
      </c>
      <c r="CF512" s="1691">
        <f>IFERROR(VLOOKUP($A512,'2010'!$C$3:$H$234,5,FALSE),0)</f>
        <v>0</v>
      </c>
      <c r="CG512" s="1740">
        <f>IFERROR(VLOOKUP($A512,'2010'!$C$3:$H$234,6,FALSE),0)</f>
        <v>0</v>
      </c>
      <c r="CH512" s="1700">
        <f>IFERROR(VLOOKUP($A512,'2009'!$C$3:$H$242,2,FALSE),0)</f>
        <v>0</v>
      </c>
      <c r="CI512" s="1691">
        <f>IFERROR(VLOOKUP($A512,'2009'!$C$3:$H$242,3,FALSE),0)</f>
        <v>0</v>
      </c>
      <c r="CJ512" s="1691">
        <f>IFERROR(VLOOKUP($A512,'2009'!$C$3:$H$242,4,FALSE),0)</f>
        <v>0</v>
      </c>
      <c r="CK512" s="1691">
        <f>IFERROR(VLOOKUP($A512,'2009'!$C$3:$H$242,5,FALSE),0)</f>
        <v>0</v>
      </c>
      <c r="CL512" s="1740">
        <f>IFERROR(VLOOKUP($A512,'2009'!$C$3:$H$242,6,FALSE),0)</f>
        <v>0</v>
      </c>
      <c r="CM512" s="1700">
        <f>IFERROR(VLOOKUP($A512,'2008'!$C$3:$H$229,2,FALSE),0)</f>
        <v>0</v>
      </c>
      <c r="CN512" s="1691">
        <f>IFERROR(VLOOKUP($A512,'2008'!$C$3:$H$229,3,FALSE),0)</f>
        <v>0</v>
      </c>
      <c r="CO512" s="1691">
        <f>IFERROR(VLOOKUP($A512,'2008'!$C$3:$H$229,4,FALSE),0)</f>
        <v>0</v>
      </c>
      <c r="CP512" s="1691">
        <f>IFERROR(VLOOKUP($A512,'2008'!$C$3:$H$229,5,FALSE),0)</f>
        <v>0</v>
      </c>
      <c r="CQ512" s="1740">
        <f>IFERROR(VLOOKUP($A512,'2008'!$C$3:$H$229,6,FALSE),0)</f>
        <v>0</v>
      </c>
      <c r="CR512" s="1700">
        <f>IFERROR(VLOOKUP($A512,'2007'!$C$3:$M$238,7,FALSE),0)</f>
        <v>0</v>
      </c>
      <c r="CS512" s="1691">
        <f>IFERROR(VLOOKUP($A512,'2007'!$C$3:$M$238,8,FALSE),0)</f>
        <v>0</v>
      </c>
      <c r="CT512" s="1691">
        <f>IFERROR(VLOOKUP($A512,'2007'!$C$3:$M$238,9,FALSE),0)</f>
        <v>0</v>
      </c>
      <c r="CU512" s="1691">
        <f>IFERROR(VLOOKUP($A512,'2007'!$C$3:$M$238,10,FALSE),0)</f>
        <v>0</v>
      </c>
      <c r="CV512" s="1740">
        <f>IFERROR(VLOOKUP($A512,'2007'!$C$3:$M$238,11,FALSE),0)</f>
        <v>0</v>
      </c>
      <c r="CW512" s="1700">
        <f>IFERROR(VLOOKUP($A512,'2006'!$A$2:$F$200,2,FALSE),0)</f>
        <v>0</v>
      </c>
      <c r="CX512" s="1691">
        <f>IFERROR(VLOOKUP($A512,'2006'!$A$2:$F$200,4,FALSE),0)</f>
        <v>0</v>
      </c>
      <c r="CY512" s="1691">
        <f>IFERROR(VLOOKUP($A512,'2006'!$A$2:$F$200,5,FALSE),0)</f>
        <v>0</v>
      </c>
      <c r="CZ512" s="1740">
        <f>IFERROR(VLOOKUP($A512,'2006'!$A$2:$F$200,6,FALSE),0)</f>
        <v>0</v>
      </c>
      <c r="DA512" s="1700">
        <f>IFERROR(VLOOKUP($A512,'2005'!$C$3:$M$205,8,FALSE),0)</f>
        <v>0</v>
      </c>
      <c r="DB512" s="1691">
        <f>IFERROR(VLOOKUP($A512,'2005'!$C$3:$M$205,9,FALSE),0)</f>
        <v>0</v>
      </c>
      <c r="DC512" s="1691">
        <f>IFERROR(VLOOKUP($A512,'2005'!$C$3:$M$205,10,FALSE),0)</f>
        <v>0</v>
      </c>
      <c r="DD512" s="1740">
        <f>IFERROR(VLOOKUP($A512,'2005'!$C$3:$M$205,11,FALSE),0)</f>
        <v>0</v>
      </c>
      <c r="DE512" s="1700">
        <f>IFERROR(VLOOKUP($A512,'2004'!$C$3:$M$213,8,FALSE),0)</f>
        <v>0</v>
      </c>
      <c r="DF512" s="1691">
        <f>IFERROR(VLOOKUP($A512,'2004'!$C$3:$M$213,9,FALSE),0)</f>
        <v>0</v>
      </c>
      <c r="DG512" s="1691">
        <f>IFERROR(VLOOKUP($A512,'2004'!$C$3:$M$213,10,FALSE),0)</f>
        <v>0</v>
      </c>
      <c r="DH512" s="1740">
        <f>IFERROR(VLOOKUP($A512,'2004'!$C$3:$M$213,11,FALSE),0)</f>
        <v>0</v>
      </c>
      <c r="DI512" s="1700">
        <f>IFERROR(VLOOKUP($A512,'2003'!$C$3:$Q$214,12,FALSE),0)</f>
        <v>0</v>
      </c>
      <c r="DJ512" s="1691">
        <f>IFERROR(VLOOKUP($A512,'2003'!$C$3:$Q$214,13,FALSE),0)</f>
        <v>0</v>
      </c>
      <c r="DK512" s="1691">
        <f>IFERROR(VLOOKUP($A512,'2003'!$C$3:$Q$214,14,FALSE),0)</f>
        <v>0</v>
      </c>
      <c r="DL512" s="1740">
        <f>IFERROR(VLOOKUP($A512,'2003'!$C$3:$Q$214,15,FALSE),0)</f>
        <v>0</v>
      </c>
      <c r="DM512" s="1700">
        <f>IFERROR(VLOOKUP($A512,'2002'!$D$3:$R$214,12,FALSE),0)</f>
        <v>0</v>
      </c>
      <c r="DN512" s="1691">
        <f>IFERROR(VLOOKUP($A512,'2002'!$D$3:$R$214,13,FALSE),0)</f>
        <v>0</v>
      </c>
      <c r="DO512" s="1691">
        <f>IFERROR(VLOOKUP($A512,'2002'!$D$3:$R$214,14,FALSE),0)</f>
        <v>0</v>
      </c>
      <c r="DP512" s="1788">
        <f>IFERROR(VLOOKUP($A512,'2002'!$D$3:$R$214,15,FALSE),0)</f>
        <v>0</v>
      </c>
      <c r="DQ512" s="1700">
        <f>IFERROR(VLOOKUP($A512,'Pre 2002'!$C$3:$CK$382,84,FALSE),0)</f>
        <v>0</v>
      </c>
      <c r="DR512" s="1695">
        <f>IFERROR(VLOOKUP($A512,'Pre 2002'!$C$3:$CK$382,85,FALSE),0)</f>
        <v>0</v>
      </c>
      <c r="DS512" s="1695">
        <f>IFERROR(VLOOKUP($A512,'Pre 2002'!$C$3:$CK$382,86,FALSE),0)</f>
        <v>0</v>
      </c>
      <c r="DT512" s="1790">
        <f>IFERROR(VLOOKUP($A512,'Pre 2002'!$C$3:$CK$382,87,FALSE),0)</f>
        <v>0</v>
      </c>
      <c r="DU512" s="1741">
        <f>IFERROR(VLOOKUP(A512,'Pre 2002'!$C$3:$CG$382,83,FALSE),0)</f>
        <v>0</v>
      </c>
    </row>
    <row r="513" spans="1:125">
      <c r="A513" s="1778" t="s">
        <v>2033</v>
      </c>
      <c r="B513" s="1562">
        <f t="shared" si="176"/>
        <v>603</v>
      </c>
      <c r="C513" s="1562">
        <f t="shared" si="177"/>
        <v>274</v>
      </c>
      <c r="D513" s="1562">
        <f t="shared" si="178"/>
        <v>1</v>
      </c>
      <c r="E513" s="1563">
        <f t="shared" si="179"/>
        <v>0.45439469320066334</v>
      </c>
      <c r="F513" s="1786">
        <f t="shared" si="180"/>
        <v>15</v>
      </c>
      <c r="G513" s="1595" t="s">
        <v>2159</v>
      </c>
      <c r="H513" s="1567">
        <f t="shared" si="201"/>
        <v>15</v>
      </c>
      <c r="I513" s="1734">
        <f t="shared" si="202"/>
        <v>603</v>
      </c>
      <c r="J513" s="1734">
        <f t="shared" si="203"/>
        <v>274</v>
      </c>
      <c r="K513" s="1734">
        <f t="shared" si="204"/>
        <v>1</v>
      </c>
      <c r="L513" s="1806">
        <f t="shared" si="205"/>
        <v>0.45439469320066334</v>
      </c>
      <c r="O513" s="1700">
        <f>IFERROR(VLOOKUP($A513,'2022'!$B$2:$K$174,3,FALSE),0)</f>
        <v>0</v>
      </c>
      <c r="P513" s="1858">
        <f>IFERROR(VLOOKUP($A513,'2022'!$B$2:$K$174,4,FALSE),0)</f>
        <v>0</v>
      </c>
      <c r="Q513" s="1858">
        <f>IFERROR(VLOOKUP($A513,'2022'!$B$2:$K$174,5,FALSE),0)</f>
        <v>0</v>
      </c>
      <c r="R513" s="1858">
        <f>IFERROR(VLOOKUP($A513,'2022'!$B$2:$K$174,8,FALSE),0)</f>
        <v>0</v>
      </c>
      <c r="S513" s="1740">
        <f>IFERROR(VLOOKUP($A513,'2022'!$B$2:$K$174,10,FALSE),0)</f>
        <v>0</v>
      </c>
      <c r="T513" s="1700">
        <f>IFERROR(VLOOKUP($A513,'2021'!$B$2:$K$174,3,FALSE),0)</f>
        <v>0</v>
      </c>
      <c r="U513" s="1843">
        <f>IFERROR(VLOOKUP($A513,'2021'!$B$2:$K$174,4,FALSE),0)</f>
        <v>0</v>
      </c>
      <c r="V513" s="1843">
        <f>IFERROR(VLOOKUP($A513,'2021'!$B$2:$K$174,5,FALSE),0)</f>
        <v>0</v>
      </c>
      <c r="W513" s="1843">
        <f>IFERROR(VLOOKUP($A513,'2021'!$B$2:$K$174,8,FALSE),0)</f>
        <v>0</v>
      </c>
      <c r="X513" s="1740">
        <f>IFERROR(VLOOKUP($A513,'2021'!$B$2:$K$174,10,FALSE),0)</f>
        <v>0</v>
      </c>
      <c r="Y513" s="1700">
        <f>IFERROR(VLOOKUP($A513,'2020'!$B$2:$K$170,3,FALSE),0)</f>
        <v>0</v>
      </c>
      <c r="Z513" s="1829">
        <f>IFERROR(VLOOKUP($A513,'2020'!$B$2:$K$170,4,FALSE),0)</f>
        <v>0</v>
      </c>
      <c r="AA513" s="1829">
        <f>IFERROR(VLOOKUP($A513,'2020'!$B$2:$K$170,5,FALSE),0)</f>
        <v>0</v>
      </c>
      <c r="AB513" s="1829">
        <f>IFERROR(VLOOKUP($A513,'2020'!$B$2:$K$170,8,FALSE),0)</f>
        <v>0</v>
      </c>
      <c r="AC513" s="1740">
        <f>IFERROR(VLOOKUP($A513,'2020'!$B$2:$K$170,10,FALSE),0)</f>
        <v>0</v>
      </c>
      <c r="AD513" s="1700">
        <f>IFERROR(VLOOKUP($A513,'2019'!$B$2:$K$170,3,FALSE),0)</f>
        <v>0</v>
      </c>
      <c r="AE513" s="1823">
        <f>IFERROR(VLOOKUP($A513,'2019'!$B$2:$K$170,4,FALSE),0)</f>
        <v>0</v>
      </c>
      <c r="AF513" s="1823">
        <f>IFERROR(VLOOKUP($A513,'2019'!$B$2:$K$170,5,FALSE),0)</f>
        <v>0</v>
      </c>
      <c r="AG513" s="1823">
        <f>IFERROR(VLOOKUP($A513,'2019'!$B$2:$K$170,8,FALSE),0)</f>
        <v>0</v>
      </c>
      <c r="AH513" s="1740">
        <f>IFERROR(VLOOKUP($A513,'2019'!$B$2:$K$170,10,FALSE),0)</f>
        <v>0</v>
      </c>
      <c r="AI513" s="1700">
        <f>IFERROR(VLOOKUP($A513,'2018'!$B$2:$K$170,3,FALSE),0)</f>
        <v>0</v>
      </c>
      <c r="AJ513" s="1821">
        <f>IFERROR(VLOOKUP($A513,'2018'!$B$2:$K$170,4,FALSE),0)</f>
        <v>0</v>
      </c>
      <c r="AK513" s="1821">
        <f>IFERROR(VLOOKUP($A513,'2018'!$B$2:$K$170,5,FALSE),0)</f>
        <v>0</v>
      </c>
      <c r="AL513" s="1821">
        <f>IFERROR(VLOOKUP($A513,'2018'!$B$2:$K$170,8,FALSE),0)</f>
        <v>0</v>
      </c>
      <c r="AM513" s="1740">
        <f>IFERROR(VLOOKUP($A513,'2018'!$B$2:$K$170,10,FALSE),0)</f>
        <v>0</v>
      </c>
      <c r="AN513" s="1700">
        <f>IFERROR(VLOOKUP($A513,'2017'!$B$2:$J$163,2,FALSE),0)</f>
        <v>0</v>
      </c>
      <c r="AO513" s="1815">
        <f>IFERROR(VLOOKUP($A513,'2017'!$B$2:$J$163,3,FALSE),0)</f>
        <v>0</v>
      </c>
      <c r="AP513" s="1815">
        <f>IFERROR(VLOOKUP($A513,'2017'!$B$2:$J$163,4,FALSE),0)</f>
        <v>0</v>
      </c>
      <c r="AQ513" s="1815">
        <f>IFERROR(VLOOKUP($A513,'2017'!$B$2:$J$163,7,FALSE),0)</f>
        <v>0</v>
      </c>
      <c r="AR513" s="1740">
        <f>IFERROR(VLOOKUP($A513,'2017'!$B$2:$J$163,9,FALSE),0)</f>
        <v>0</v>
      </c>
      <c r="AS513" s="1700">
        <f>IFERROR(VLOOKUP($A513,'2016'!$B$2:$K$165,3,FALSE),0)</f>
        <v>0</v>
      </c>
      <c r="AT513" s="1796">
        <f>IFERROR(VLOOKUP($A513,'2016'!$B$2:$K$165,4,FALSE),0)</f>
        <v>0</v>
      </c>
      <c r="AU513" s="1796">
        <f>IFERROR(VLOOKUP($A513,'2016'!$B$2:$K$165,5,FALSE),0)</f>
        <v>0</v>
      </c>
      <c r="AV513" s="1796">
        <f>IFERROR(VLOOKUP($A513,'2016'!$B$2:$K$165,8,FALSE),0)</f>
        <v>0</v>
      </c>
      <c r="AW513" s="1740">
        <f>IFERROR(VLOOKUP($A513,'2016'!$B$2:$K$165,10,FALSE),0)</f>
        <v>0</v>
      </c>
      <c r="AX513" s="1700">
        <f>IFERROR(VLOOKUP($A513,'2015'!$B$2:$K$165,3,FALSE),0)</f>
        <v>0</v>
      </c>
      <c r="AY513" s="1695">
        <f>IFERROR(VLOOKUP($A513,'2015'!$B$2:$K$165,4,FALSE),0)</f>
        <v>0</v>
      </c>
      <c r="AZ513" s="1695">
        <f>IFERROR(VLOOKUP($A513,'2015'!$B$2:$K$165,5,FALSE),0)</f>
        <v>0</v>
      </c>
      <c r="BA513" s="1695">
        <f>IFERROR(VLOOKUP($A513,'2015'!$B$2:$K$165,8,FALSE),0)</f>
        <v>0</v>
      </c>
      <c r="BB513" s="1740">
        <f>IFERROR(VLOOKUP($A513,'2015'!$B$2:$K$165,10,FALSE),0)</f>
        <v>0</v>
      </c>
      <c r="BC513" s="1700">
        <f>IFERROR(VLOOKUP($A513,'2014'!$B$2:$K$157,3,FALSE),0)</f>
        <v>0</v>
      </c>
      <c r="BD513" s="1691">
        <f>IFERROR(VLOOKUP($A513,'2014'!$B$2:$K$157,4,FALSE),0)</f>
        <v>0</v>
      </c>
      <c r="BE513" s="1691">
        <f>IFERROR(VLOOKUP($A513,'2014'!$B$2:$K$157,5,FALSE),0)</f>
        <v>0</v>
      </c>
      <c r="BF513" s="1691">
        <f>IFERROR(VLOOKUP($A513,'2014'!$B$2:$K$157,8,FALSE),0)</f>
        <v>0</v>
      </c>
      <c r="BG513" s="1740">
        <f>IFERROR(VLOOKUP($A513,'2014'!$B$2:$K$157,10,FALSE),0)</f>
        <v>0</v>
      </c>
      <c r="BH513" s="1700">
        <f>IFERROR(VLOOKUP($A513,'2013'!$D$4:$I$249,2,FALSE),0)</f>
        <v>0</v>
      </c>
      <c r="BI513" s="1691">
        <f>IFERROR(VLOOKUP($A513,'2013'!$D$4:$I$249,3,FALSE),0)</f>
        <v>0</v>
      </c>
      <c r="BJ513" s="1691">
        <f>IFERROR(VLOOKUP($A513,'2013'!$D$4:$I$249,4,FALSE),0)</f>
        <v>0</v>
      </c>
      <c r="BK513" s="1691">
        <f>IFERROR(VLOOKUP($A513,'2013'!$D$4:$I$249,5,FALSE),0)</f>
        <v>0</v>
      </c>
      <c r="BL513" s="1740">
        <f>IFERROR(VLOOKUP($A513,'2013'!$D$4:$I$249,6,FALSE),0)</f>
        <v>0</v>
      </c>
      <c r="BM513" s="1737">
        <f>IFERROR(VLOOKUP($A513,'2012'!$D$3:$O$172,2,FALSE),0)</f>
        <v>0</v>
      </c>
      <c r="BN513" s="1691">
        <f>IFERROR(VLOOKUP($A513,'2012'!$D$3:$O$172,3,FALSE),0)</f>
        <v>0</v>
      </c>
      <c r="BO513" s="1743">
        <f>IFERROR(VLOOKUP($A513,'2012'!$D$3:$O$172,4,FALSE),0)</f>
        <v>0</v>
      </c>
      <c r="BP513" s="1700">
        <f>IFERROR(VLOOKUP($A513,'2012'!$D$3:$O$172,5,FALSE),0)</f>
        <v>0</v>
      </c>
      <c r="BQ513" s="1691">
        <f>IFERROR(VLOOKUP($A513,'2012'!$D$3:$O$172,6,FALSE),0)</f>
        <v>0</v>
      </c>
      <c r="BR513" s="1691">
        <f>IFERROR(VLOOKUP($A513,'2012'!$D$3:$O$172,7,FALSE),0)</f>
        <v>0</v>
      </c>
      <c r="BS513" s="1691">
        <f>IFERROR(VLOOKUP($A513,'2012'!$D$3:$O$172,8,FALSE),0)</f>
        <v>0</v>
      </c>
      <c r="BT513" s="1740">
        <f>IFERROR(VLOOKUP($A513,'2012'!$D$3:$O$172,9,FALSE),0)</f>
        <v>0</v>
      </c>
      <c r="BX513" s="1700">
        <f>IFERROR(VLOOKUP($A513,'2011'!$D$4:$I$251,2,FALSE),0)</f>
        <v>0</v>
      </c>
      <c r="BY513" s="1691">
        <f>IFERROR(VLOOKUP($A513,'2011'!$D$4:$I$251,3,FALSE),0)</f>
        <v>0</v>
      </c>
      <c r="BZ513" s="1691">
        <f>IFERROR(VLOOKUP($A513,'2011'!$D$4:$I$251,4,FALSE),0)</f>
        <v>0</v>
      </c>
      <c r="CA513" s="1691">
        <f>IFERROR(VLOOKUP($A513,'2011'!$D$4:$I$251,5,FALSE),0)</f>
        <v>0</v>
      </c>
      <c r="CB513" s="1740">
        <f>IFERROR(VLOOKUP($A513,'2011'!$D$4:$I$251,6,FALSE),0)</f>
        <v>0</v>
      </c>
      <c r="CC513" s="1700">
        <f>IFERROR(VLOOKUP($A513,'2010'!$C$3:$H$234,2,FALSE),0)</f>
        <v>0</v>
      </c>
      <c r="CD513" s="1691">
        <f>IFERROR(VLOOKUP($A513,'2010'!$C$3:$H$234,3,FALSE),0)</f>
        <v>0</v>
      </c>
      <c r="CE513" s="1691">
        <f>IFERROR(VLOOKUP($A513,'2010'!$C$3:$H$234,4,FALSE),0)</f>
        <v>0</v>
      </c>
      <c r="CF513" s="1691">
        <f>IFERROR(VLOOKUP($A513,'2010'!$C$3:$H$234,5,FALSE),0)</f>
        <v>0</v>
      </c>
      <c r="CG513" s="1740">
        <f>IFERROR(VLOOKUP($A513,'2010'!$C$3:$H$234,6,FALSE),0)</f>
        <v>0</v>
      </c>
      <c r="CH513" s="1700">
        <f>IFERROR(VLOOKUP($A513,'2009'!$C$3:$H$242,2,FALSE),0)</f>
        <v>0</v>
      </c>
      <c r="CI513" s="1691">
        <f>IFERROR(VLOOKUP($A513,'2009'!$C$3:$H$242,3,FALSE),0)</f>
        <v>0</v>
      </c>
      <c r="CJ513" s="1691">
        <f>IFERROR(VLOOKUP($A513,'2009'!$C$3:$H$242,4,FALSE),0)</f>
        <v>0</v>
      </c>
      <c r="CK513" s="1691">
        <f>IFERROR(VLOOKUP($A513,'2009'!$C$3:$H$242,5,FALSE),0)</f>
        <v>0</v>
      </c>
      <c r="CL513" s="1740">
        <f>IFERROR(VLOOKUP($A513,'2009'!$C$3:$H$242,6,FALSE),0)</f>
        <v>0</v>
      </c>
      <c r="CM513" s="1700">
        <f>IFERROR(VLOOKUP($A513,'2008'!$C$3:$H$229,2,FALSE),0)</f>
        <v>0</v>
      </c>
      <c r="CN513" s="1691">
        <f>IFERROR(VLOOKUP($A513,'2008'!$C$3:$H$229,3,FALSE),0)</f>
        <v>0</v>
      </c>
      <c r="CO513" s="1691">
        <f>IFERROR(VLOOKUP($A513,'2008'!$C$3:$H$229,4,FALSE),0)</f>
        <v>0</v>
      </c>
      <c r="CP513" s="1691">
        <f>IFERROR(VLOOKUP($A513,'2008'!$C$3:$H$229,5,FALSE),0)</f>
        <v>0</v>
      </c>
      <c r="CQ513" s="1740">
        <f>IFERROR(VLOOKUP($A513,'2008'!$C$3:$H$229,6,FALSE),0)</f>
        <v>0</v>
      </c>
      <c r="CR513" s="1700">
        <f>IFERROR(VLOOKUP($A513,'2007'!$C$3:$M$238,7,FALSE),0)</f>
        <v>0</v>
      </c>
      <c r="CS513" s="1691">
        <f>IFERROR(VLOOKUP($A513,'2007'!$C$3:$M$238,8,FALSE),0)</f>
        <v>0</v>
      </c>
      <c r="CT513" s="1691">
        <f>IFERROR(VLOOKUP($A513,'2007'!$C$3:$M$238,9,FALSE),0)</f>
        <v>0</v>
      </c>
      <c r="CU513" s="1691">
        <f>IFERROR(VLOOKUP($A513,'2007'!$C$3:$M$238,10,FALSE),0)</f>
        <v>0</v>
      </c>
      <c r="CV513" s="1740">
        <f>IFERROR(VLOOKUP($A513,'2007'!$C$3:$M$238,11,FALSE),0)</f>
        <v>0</v>
      </c>
      <c r="CW513" s="1700">
        <f>IFERROR(VLOOKUP($A513,'2006'!$A$2:$F$200,2,FALSE),0)</f>
        <v>0</v>
      </c>
      <c r="CX513" s="1691">
        <f>IFERROR(VLOOKUP($A513,'2006'!$A$2:$F$200,4,FALSE),0)</f>
        <v>0</v>
      </c>
      <c r="CY513" s="1691">
        <f>IFERROR(VLOOKUP($A513,'2006'!$A$2:$F$200,5,FALSE),0)</f>
        <v>0</v>
      </c>
      <c r="CZ513" s="1740">
        <f>IFERROR(VLOOKUP($A513,'2006'!$A$2:$F$200,6,FALSE),0)</f>
        <v>0</v>
      </c>
      <c r="DA513" s="1700">
        <f>IFERROR(VLOOKUP($A513,'2005'!$C$3:$M$205,8,FALSE),0)</f>
        <v>0</v>
      </c>
      <c r="DB513" s="1691">
        <f>IFERROR(VLOOKUP($A513,'2005'!$C$3:$M$205,9,FALSE),0)</f>
        <v>0</v>
      </c>
      <c r="DC513" s="1691">
        <f>IFERROR(VLOOKUP($A513,'2005'!$C$3:$M$205,10,FALSE),0)</f>
        <v>0</v>
      </c>
      <c r="DD513" s="1740">
        <f>IFERROR(VLOOKUP($A513,'2005'!$C$3:$M$205,11,FALSE),0)</f>
        <v>0</v>
      </c>
      <c r="DE513" s="1700">
        <f>IFERROR(VLOOKUP($A513,'2004'!$C$3:$M$213,8,FALSE),0)</f>
        <v>0</v>
      </c>
      <c r="DF513" s="1691">
        <f>IFERROR(VLOOKUP($A513,'2004'!$C$3:$M$213,9,FALSE),0)</f>
        <v>0</v>
      </c>
      <c r="DG513" s="1691">
        <f>IFERROR(VLOOKUP($A513,'2004'!$C$3:$M$213,10,FALSE),0)</f>
        <v>0</v>
      </c>
      <c r="DH513" s="1740">
        <f>IFERROR(VLOOKUP($A513,'2004'!$C$3:$M$213,11,FALSE),0)</f>
        <v>0</v>
      </c>
      <c r="DI513" s="1700">
        <f>IFERROR(VLOOKUP($A513,'2003'!$C$3:$Q$214,12,FALSE),0)</f>
        <v>0</v>
      </c>
      <c r="DJ513" s="1691">
        <f>IFERROR(VLOOKUP($A513,'2003'!$C$3:$Q$214,13,FALSE),0)</f>
        <v>0</v>
      </c>
      <c r="DK513" s="1691">
        <f>IFERROR(VLOOKUP($A513,'2003'!$C$3:$Q$214,14,FALSE),0)</f>
        <v>0</v>
      </c>
      <c r="DL513" s="1740">
        <f>IFERROR(VLOOKUP($A513,'2003'!$C$3:$Q$214,15,FALSE),0)</f>
        <v>0</v>
      </c>
      <c r="DM513" s="1700">
        <f>IFERROR(VLOOKUP($A513,'2002'!$D$3:$R$214,12,FALSE),0)</f>
        <v>0</v>
      </c>
      <c r="DN513" s="1691">
        <f>IFERROR(VLOOKUP($A513,'2002'!$D$3:$R$214,13,FALSE),0)</f>
        <v>0</v>
      </c>
      <c r="DO513" s="1691">
        <f>IFERROR(VLOOKUP($A513,'2002'!$D$3:$R$214,14,FALSE),0)</f>
        <v>0</v>
      </c>
      <c r="DP513" s="1788">
        <f>IFERROR(VLOOKUP($A513,'2002'!$D$3:$R$214,15,FALSE),0)</f>
        <v>0</v>
      </c>
      <c r="DQ513" s="1700">
        <f>IFERROR(VLOOKUP($A513,'Pre 2002'!$C$3:$CK$382,84,FALSE),0)</f>
        <v>603</v>
      </c>
      <c r="DR513" s="1695">
        <f>IFERROR(VLOOKUP($A513,'Pre 2002'!$C$3:$CK$382,85,FALSE),0)</f>
        <v>274</v>
      </c>
      <c r="DS513" s="1695">
        <f>IFERROR(VLOOKUP($A513,'Pre 2002'!$C$3:$CK$382,86,FALSE),0)</f>
        <v>1</v>
      </c>
      <c r="DT513" s="1790">
        <f>IFERROR(VLOOKUP($A513,'Pre 2002'!$C$3:$CK$382,87,FALSE),0)</f>
        <v>0.45439469320066334</v>
      </c>
      <c r="DU513" s="1741">
        <f>IFERROR(VLOOKUP(A513,'Pre 2002'!$C$3:$CG$382,83,FALSE),0)</f>
        <v>15</v>
      </c>
    </row>
    <row r="514" spans="1:125">
      <c r="A514" s="1779" t="s">
        <v>2351</v>
      </c>
      <c r="B514" s="1562">
        <f t="shared" si="176"/>
        <v>130</v>
      </c>
      <c r="C514" s="1562">
        <f t="shared" si="177"/>
        <v>59</v>
      </c>
      <c r="D514" s="1562">
        <f t="shared" si="178"/>
        <v>1</v>
      </c>
      <c r="E514" s="1563">
        <f t="shared" si="179"/>
        <v>0.45384615384615384</v>
      </c>
      <c r="F514" s="1786">
        <f t="shared" si="180"/>
        <v>2</v>
      </c>
      <c r="G514" s="1595">
        <v>2021</v>
      </c>
      <c r="H514" s="1567">
        <f t="shared" si="201"/>
        <v>0</v>
      </c>
      <c r="I514" s="1734">
        <f t="shared" si="202"/>
        <v>0</v>
      </c>
      <c r="J514" s="1734">
        <f t="shared" si="203"/>
        <v>0</v>
      </c>
      <c r="K514" s="1734">
        <f t="shared" si="204"/>
        <v>0</v>
      </c>
      <c r="L514" s="1806">
        <f t="shared" si="205"/>
        <v>0</v>
      </c>
      <c r="O514" s="1700">
        <f>IFERROR(VLOOKUP($A514,'2022'!$B$2:$K$174,3,FALSE),0)</f>
        <v>57</v>
      </c>
      <c r="P514" s="1858">
        <f>IFERROR(VLOOKUP($A514,'2022'!$B$2:$K$174,4,FALSE),0)</f>
        <v>12</v>
      </c>
      <c r="Q514" s="1858">
        <f>IFERROR(VLOOKUP($A514,'2022'!$B$2:$K$174,5,FALSE),0)</f>
        <v>23</v>
      </c>
      <c r="R514" s="1858">
        <f>IFERROR(VLOOKUP($A514,'2022'!$B$2:$K$174,8,FALSE),0)</f>
        <v>1</v>
      </c>
      <c r="S514" s="1740">
        <f>IFERROR(VLOOKUP($A514,'2022'!$B$2:$K$174,10,FALSE),0)</f>
        <v>0.40400000000000003</v>
      </c>
      <c r="T514" s="1700">
        <f>IFERROR(VLOOKUP($A514,'2021'!$B$2:$K$174,3,FALSE),0)</f>
        <v>73</v>
      </c>
      <c r="U514" s="1843">
        <f>IFERROR(VLOOKUP($A514,'2021'!$B$2:$K$174,4,FALSE),0)</f>
        <v>20</v>
      </c>
      <c r="V514" s="1843">
        <f>IFERROR(VLOOKUP($A514,'2021'!$B$2:$K$174,5,FALSE),0)</f>
        <v>36</v>
      </c>
      <c r="W514" s="1843">
        <f>IFERROR(VLOOKUP($A514,'2021'!$B$2:$K$174,8,FALSE),0)</f>
        <v>0</v>
      </c>
      <c r="X514" s="1740">
        <f>IFERROR(VLOOKUP($A514,'2021'!$B$2:$K$174,10,FALSE),0)</f>
        <v>0.49299999999999999</v>
      </c>
      <c r="Y514" s="1700">
        <f>IFERROR(VLOOKUP($A514,'2020'!$B$2:$K$170,3,FALSE),0)</f>
        <v>0</v>
      </c>
      <c r="Z514" s="1829">
        <f>IFERROR(VLOOKUP($A514,'2020'!$B$2:$K$170,4,FALSE),0)</f>
        <v>0</v>
      </c>
      <c r="AA514" s="1829">
        <f>IFERROR(VLOOKUP($A514,'2020'!$B$2:$K$170,5,FALSE),0)</f>
        <v>0</v>
      </c>
      <c r="AB514" s="1829">
        <f>IFERROR(VLOOKUP($A514,'2020'!$B$2:$K$170,8,FALSE),0)</f>
        <v>0</v>
      </c>
      <c r="AC514" s="1740">
        <f>IFERROR(VLOOKUP($A514,'2020'!$B$2:$K$170,10,FALSE),0)</f>
        <v>0</v>
      </c>
      <c r="AD514" s="1700">
        <f>IFERROR(VLOOKUP($A514,'2019'!$B$2:$K$170,3,FALSE),0)</f>
        <v>0</v>
      </c>
      <c r="AE514" s="1823">
        <f>IFERROR(VLOOKUP($A514,'2019'!$B$2:$K$170,4,FALSE),0)</f>
        <v>0</v>
      </c>
      <c r="AF514" s="1823">
        <f>IFERROR(VLOOKUP($A514,'2019'!$B$2:$K$170,5,FALSE),0)</f>
        <v>0</v>
      </c>
      <c r="AG514" s="1823">
        <f>IFERROR(VLOOKUP($A514,'2019'!$B$2:$K$170,8,FALSE),0)</f>
        <v>0</v>
      </c>
      <c r="AH514" s="1740">
        <f>IFERROR(VLOOKUP($A514,'2019'!$B$2:$K$170,10,FALSE),0)</f>
        <v>0</v>
      </c>
      <c r="AI514" s="1700">
        <f>IFERROR(VLOOKUP($A514,'2018'!$B$2:$K$170,3,FALSE),0)</f>
        <v>0</v>
      </c>
      <c r="AJ514" s="1821">
        <f>IFERROR(VLOOKUP($A514,'2018'!$B$2:$K$170,4,FALSE),0)</f>
        <v>0</v>
      </c>
      <c r="AK514" s="1821">
        <f>IFERROR(VLOOKUP($A514,'2018'!$B$2:$K$170,5,FALSE),0)</f>
        <v>0</v>
      </c>
      <c r="AL514" s="1821">
        <f>IFERROR(VLOOKUP($A514,'2018'!$B$2:$K$170,8,FALSE),0)</f>
        <v>0</v>
      </c>
      <c r="AM514" s="1740">
        <f>IFERROR(VLOOKUP($A514,'2018'!$B$2:$K$170,10,FALSE),0)</f>
        <v>0</v>
      </c>
      <c r="AN514" s="1700">
        <f>IFERROR(VLOOKUP($A514,'2017'!$B$2:$J$163,2,FALSE),0)</f>
        <v>0</v>
      </c>
      <c r="AO514" s="1815">
        <f>IFERROR(VLOOKUP($A514,'2017'!$B$2:$J$163,3,FALSE),0)</f>
        <v>0</v>
      </c>
      <c r="AP514" s="1815">
        <f>IFERROR(VLOOKUP($A514,'2017'!$B$2:$J$163,4,FALSE),0)</f>
        <v>0</v>
      </c>
      <c r="AQ514" s="1815">
        <f>IFERROR(VLOOKUP($A514,'2017'!$B$2:$J$163,7,FALSE),0)</f>
        <v>0</v>
      </c>
      <c r="AR514" s="1740">
        <f>IFERROR(VLOOKUP($A514,'2017'!$B$2:$J$163,9,FALSE),0)</f>
        <v>0</v>
      </c>
      <c r="AS514" s="1700">
        <f>IFERROR(VLOOKUP($A514,'2016'!$B$2:$K$165,3,FALSE),0)</f>
        <v>0</v>
      </c>
      <c r="AT514" s="1796">
        <f>IFERROR(VLOOKUP($A514,'2016'!$B$2:$K$165,4,FALSE),0)</f>
        <v>0</v>
      </c>
      <c r="AU514" s="1796">
        <f>IFERROR(VLOOKUP($A514,'2016'!$B$2:$K$165,5,FALSE),0)</f>
        <v>0</v>
      </c>
      <c r="AV514" s="1796">
        <f>IFERROR(VLOOKUP($A514,'2016'!$B$2:$K$165,8,FALSE),0)</f>
        <v>0</v>
      </c>
      <c r="AW514" s="1740">
        <f>IFERROR(VLOOKUP($A514,'2016'!$B$2:$K$165,10,FALSE),0)</f>
        <v>0</v>
      </c>
      <c r="AX514" s="1700">
        <f>IFERROR(VLOOKUP($A514,'2015'!$B$2:$K$165,3,FALSE),0)</f>
        <v>0</v>
      </c>
      <c r="AY514" s="1695">
        <f>IFERROR(VLOOKUP($A514,'2015'!$B$2:$K$165,4,FALSE),0)</f>
        <v>0</v>
      </c>
      <c r="AZ514" s="1695">
        <f>IFERROR(VLOOKUP($A514,'2015'!$B$2:$K$165,5,FALSE),0)</f>
        <v>0</v>
      </c>
      <c r="BA514" s="1695">
        <f>IFERROR(VLOOKUP($A514,'2015'!$B$2:$K$165,8,FALSE),0)</f>
        <v>0</v>
      </c>
      <c r="BB514" s="1740">
        <f>IFERROR(VLOOKUP($A514,'2015'!$B$2:$K$165,10,FALSE),0)</f>
        <v>0</v>
      </c>
      <c r="BC514" s="1700">
        <f>IFERROR(VLOOKUP($A514,'2014'!$B$2:$K$157,3,FALSE),0)</f>
        <v>0</v>
      </c>
      <c r="BD514" s="1691">
        <f>IFERROR(VLOOKUP($A514,'2014'!$B$2:$K$157,4,FALSE),0)</f>
        <v>0</v>
      </c>
      <c r="BE514" s="1691">
        <f>IFERROR(VLOOKUP($A514,'2014'!$B$2:$K$157,5,FALSE),0)</f>
        <v>0</v>
      </c>
      <c r="BF514" s="1691">
        <f>IFERROR(VLOOKUP($A514,'2014'!$B$2:$K$157,8,FALSE),0)</f>
        <v>0</v>
      </c>
      <c r="BG514" s="1740">
        <f>IFERROR(VLOOKUP($A514,'2014'!$B$2:$K$157,10,FALSE),0)</f>
        <v>0</v>
      </c>
      <c r="BH514" s="1700">
        <f>IFERROR(VLOOKUP($A514,'2013'!$D$4:$I$249,2,FALSE),0)</f>
        <v>0</v>
      </c>
      <c r="BI514" s="1691">
        <f>IFERROR(VLOOKUP($A514,'2013'!$D$4:$I$249,3,FALSE),0)</f>
        <v>0</v>
      </c>
      <c r="BJ514" s="1691">
        <f>IFERROR(VLOOKUP($A514,'2013'!$D$4:$I$249,4,FALSE),0)</f>
        <v>0</v>
      </c>
      <c r="BK514" s="1691">
        <f>IFERROR(VLOOKUP($A514,'2013'!$D$4:$I$249,5,FALSE),0)</f>
        <v>0</v>
      </c>
      <c r="BL514" s="1740">
        <f>IFERROR(VLOOKUP($A514,'2013'!$D$4:$I$249,6,FALSE),0)</f>
        <v>0</v>
      </c>
      <c r="BM514" s="1737">
        <f>IFERROR(VLOOKUP($A514,'2012'!$D$3:$O$172,2,FALSE),0)</f>
        <v>0</v>
      </c>
      <c r="BN514" s="1691">
        <f>IFERROR(VLOOKUP($A514,'2012'!$D$3:$O$172,3,FALSE),0)</f>
        <v>0</v>
      </c>
      <c r="BO514" s="1743">
        <f>IFERROR(VLOOKUP($A514,'2012'!$D$3:$O$172,4,FALSE),0)</f>
        <v>0</v>
      </c>
      <c r="BP514" s="1700">
        <f>IFERROR(VLOOKUP($A514,'2012'!$D$3:$O$172,5,FALSE),0)</f>
        <v>0</v>
      </c>
      <c r="BQ514" s="1691">
        <f>IFERROR(VLOOKUP($A514,'2012'!$D$3:$O$172,6,FALSE),0)</f>
        <v>0</v>
      </c>
      <c r="BR514" s="1691">
        <f>IFERROR(VLOOKUP($A514,'2012'!$D$3:$O$172,7,FALSE),0)</f>
        <v>0</v>
      </c>
      <c r="BS514" s="1691">
        <f>IFERROR(VLOOKUP($A514,'2012'!$D$3:$O$172,8,FALSE),0)</f>
        <v>0</v>
      </c>
      <c r="BT514" s="1740">
        <f>IFERROR(VLOOKUP($A514,'2012'!$D$3:$O$172,9,FALSE),0)</f>
        <v>0</v>
      </c>
      <c r="BX514" s="1700">
        <f>IFERROR(VLOOKUP($A514,'2011'!$D$4:$I$251,2,FALSE),0)</f>
        <v>0</v>
      </c>
      <c r="BY514" s="1691">
        <f>IFERROR(VLOOKUP($A514,'2011'!$D$4:$I$251,3,FALSE),0)</f>
        <v>0</v>
      </c>
      <c r="BZ514" s="1691">
        <f>IFERROR(VLOOKUP($A514,'2011'!$D$4:$I$251,4,FALSE),0)</f>
        <v>0</v>
      </c>
      <c r="CA514" s="1691">
        <f>IFERROR(VLOOKUP($A514,'2011'!$D$4:$I$251,5,FALSE),0)</f>
        <v>0</v>
      </c>
      <c r="CB514" s="1740">
        <f>IFERROR(VLOOKUP($A514,'2011'!$D$4:$I$251,6,FALSE),0)</f>
        <v>0</v>
      </c>
      <c r="CC514" s="1700">
        <f>IFERROR(VLOOKUP($A514,'2010'!$C$3:$H$234,2,FALSE),0)</f>
        <v>0</v>
      </c>
      <c r="CD514" s="1691">
        <f>IFERROR(VLOOKUP($A514,'2010'!$C$3:$H$234,3,FALSE),0)</f>
        <v>0</v>
      </c>
      <c r="CE514" s="1691">
        <f>IFERROR(VLOOKUP($A514,'2010'!$C$3:$H$234,4,FALSE),0)</f>
        <v>0</v>
      </c>
      <c r="CF514" s="1691">
        <f>IFERROR(VLOOKUP($A514,'2010'!$C$3:$H$234,5,FALSE),0)</f>
        <v>0</v>
      </c>
      <c r="CG514" s="1740">
        <f>IFERROR(VLOOKUP($A514,'2010'!$C$3:$H$234,6,FALSE),0)</f>
        <v>0</v>
      </c>
      <c r="CH514" s="1700">
        <f>IFERROR(VLOOKUP($A514,'2009'!$C$3:$H$242,2,FALSE),0)</f>
        <v>0</v>
      </c>
      <c r="CI514" s="1691">
        <f>IFERROR(VLOOKUP($A514,'2009'!$C$3:$H$242,3,FALSE),0)</f>
        <v>0</v>
      </c>
      <c r="CJ514" s="1691">
        <f>IFERROR(VLOOKUP($A514,'2009'!$C$3:$H$242,4,FALSE),0)</f>
        <v>0</v>
      </c>
      <c r="CK514" s="1691">
        <f>IFERROR(VLOOKUP($A514,'2009'!$C$3:$H$242,5,FALSE),0)</f>
        <v>0</v>
      </c>
      <c r="CL514" s="1740">
        <f>IFERROR(VLOOKUP($A514,'2009'!$C$3:$H$242,6,FALSE),0)</f>
        <v>0</v>
      </c>
      <c r="CM514" s="1700">
        <f>IFERROR(VLOOKUP($A514,'2008'!$C$3:$H$229,2,FALSE),0)</f>
        <v>0</v>
      </c>
      <c r="CN514" s="1691">
        <f>IFERROR(VLOOKUP($A514,'2008'!$C$3:$H$229,3,FALSE),0)</f>
        <v>0</v>
      </c>
      <c r="CO514" s="1691">
        <f>IFERROR(VLOOKUP($A514,'2008'!$C$3:$H$229,4,FALSE),0)</f>
        <v>0</v>
      </c>
      <c r="CP514" s="1691">
        <f>IFERROR(VLOOKUP($A514,'2008'!$C$3:$H$229,5,FALSE),0)</f>
        <v>0</v>
      </c>
      <c r="CQ514" s="1740">
        <f>IFERROR(VLOOKUP($A514,'2008'!$C$3:$H$229,6,FALSE),0)</f>
        <v>0</v>
      </c>
      <c r="CR514" s="1700">
        <f>IFERROR(VLOOKUP($A514,'2007'!$C$3:$M$238,7,FALSE),0)</f>
        <v>0</v>
      </c>
      <c r="CS514" s="1691">
        <f>IFERROR(VLOOKUP($A514,'2007'!$C$3:$M$238,8,FALSE),0)</f>
        <v>0</v>
      </c>
      <c r="CT514" s="1691">
        <f>IFERROR(VLOOKUP($A514,'2007'!$C$3:$M$238,9,FALSE),0)</f>
        <v>0</v>
      </c>
      <c r="CU514" s="1691">
        <f>IFERROR(VLOOKUP($A514,'2007'!$C$3:$M$238,10,FALSE),0)</f>
        <v>0</v>
      </c>
      <c r="CV514" s="1740">
        <f>IFERROR(VLOOKUP($A514,'2007'!$C$3:$M$238,11,FALSE),0)</f>
        <v>0</v>
      </c>
      <c r="CW514" s="1700">
        <f>IFERROR(VLOOKUP($A514,'2006'!$A$2:$F$200,2,FALSE),0)</f>
        <v>0</v>
      </c>
      <c r="CX514" s="1691">
        <f>IFERROR(VLOOKUP($A514,'2006'!$A$2:$F$200,4,FALSE),0)</f>
        <v>0</v>
      </c>
      <c r="CY514" s="1691">
        <f>IFERROR(VLOOKUP($A514,'2006'!$A$2:$F$200,5,FALSE),0)</f>
        <v>0</v>
      </c>
      <c r="CZ514" s="1740">
        <f>IFERROR(VLOOKUP($A514,'2006'!$A$2:$F$200,6,FALSE),0)</f>
        <v>0</v>
      </c>
      <c r="DA514" s="1700">
        <f>IFERROR(VLOOKUP($A514,'2005'!$C$3:$M$205,8,FALSE),0)</f>
        <v>0</v>
      </c>
      <c r="DB514" s="1691">
        <f>IFERROR(VLOOKUP($A514,'2005'!$C$3:$M$205,9,FALSE),0)</f>
        <v>0</v>
      </c>
      <c r="DC514" s="1691">
        <f>IFERROR(VLOOKUP($A514,'2005'!$C$3:$M$205,10,FALSE),0)</f>
        <v>0</v>
      </c>
      <c r="DD514" s="1740">
        <f>IFERROR(VLOOKUP($A514,'2005'!$C$3:$M$205,11,FALSE),0)</f>
        <v>0</v>
      </c>
      <c r="DE514" s="1700">
        <f>IFERROR(VLOOKUP($A514,'2004'!$C$3:$M$213,8,FALSE),0)</f>
        <v>0</v>
      </c>
      <c r="DF514" s="1691">
        <f>IFERROR(VLOOKUP($A514,'2004'!$C$3:$M$213,9,FALSE),0)</f>
        <v>0</v>
      </c>
      <c r="DG514" s="1691">
        <f>IFERROR(VLOOKUP($A514,'2004'!$C$3:$M$213,10,FALSE),0)</f>
        <v>0</v>
      </c>
      <c r="DH514" s="1740">
        <f>IFERROR(VLOOKUP($A514,'2004'!$C$3:$M$213,11,FALSE),0)</f>
        <v>0</v>
      </c>
      <c r="DI514" s="1700">
        <f>IFERROR(VLOOKUP($A514,'2003'!$C$3:$Q$214,12,FALSE),0)</f>
        <v>0</v>
      </c>
      <c r="DJ514" s="1691">
        <f>IFERROR(VLOOKUP($A514,'2003'!$C$3:$Q$214,13,FALSE),0)</f>
        <v>0</v>
      </c>
      <c r="DK514" s="1691">
        <f>IFERROR(VLOOKUP($A514,'2003'!$C$3:$Q$214,14,FALSE),0)</f>
        <v>0</v>
      </c>
      <c r="DL514" s="1740">
        <f>IFERROR(VLOOKUP($A514,'2003'!$C$3:$Q$214,15,FALSE),0)</f>
        <v>0</v>
      </c>
      <c r="DM514" s="1700">
        <f>IFERROR(VLOOKUP($A514,'2002'!$D$3:$R$214,12,FALSE),0)</f>
        <v>0</v>
      </c>
      <c r="DN514" s="1691">
        <f>IFERROR(VLOOKUP($A514,'2002'!$D$3:$R$214,13,FALSE),0)</f>
        <v>0</v>
      </c>
      <c r="DO514" s="1691">
        <f>IFERROR(VLOOKUP($A514,'2002'!$D$3:$R$214,14,FALSE),0)</f>
        <v>0</v>
      </c>
      <c r="DP514" s="1788">
        <f>IFERROR(VLOOKUP($A514,'2002'!$D$3:$R$214,15,FALSE),0)</f>
        <v>0</v>
      </c>
      <c r="DQ514" s="1700">
        <f>IFERROR(VLOOKUP($A514,'Pre 2002'!$C$3:$CK$382,84,FALSE),0)</f>
        <v>0</v>
      </c>
      <c r="DR514" s="1695">
        <f>IFERROR(VLOOKUP($A514,'Pre 2002'!$C$3:$CK$382,85,FALSE),0)</f>
        <v>0</v>
      </c>
      <c r="DS514" s="1695">
        <f>IFERROR(VLOOKUP($A514,'Pre 2002'!$C$3:$CK$382,86,FALSE),0)</f>
        <v>0</v>
      </c>
      <c r="DT514" s="1790">
        <f>IFERROR(VLOOKUP($A514,'Pre 2002'!$C$3:$CK$382,87,FALSE),0)</f>
        <v>0</v>
      </c>
      <c r="DU514" s="1741">
        <f>IFERROR(VLOOKUP(A514,'Pre 2002'!$C$3:$CG$382,83,FALSE),0)</f>
        <v>0</v>
      </c>
    </row>
    <row r="515" spans="1:125">
      <c r="A515" s="1778" t="s">
        <v>2093</v>
      </c>
      <c r="B515" s="1562">
        <f t="shared" ref="B515:B578" si="206">SUM(O515,T515,Y515,AD515,AI515,AN515,AS515,AX515,BC515,BH515,BP515,BX515,CC515,CH515,CM515,CR515,CW515,DA515,DE515,DI515,DM515,DQ515)</f>
        <v>86</v>
      </c>
      <c r="C515" s="1562">
        <f t="shared" ref="C515:C578" si="207">SUM(Q515,V515,AA515,AF515,AK515,AP515,AU515,AZ515,BE515,BJ515,BR515,BZ515,CE515,CJ515,CO515,CT515,CX515,DB515,DF515,DJ515,DN515,DR515)</f>
        <v>39</v>
      </c>
      <c r="D515" s="1562">
        <f t="shared" ref="D515:D578" si="208">SUM(R515,W515,AB515,AG515,AL515,AQ515,AV515,BA515,BF515,BK515,BS515,CA515,CF515,CK515,CP515,CU515,CY515,DC515,DG515,DK515,DO515,DS515)</f>
        <v>1</v>
      </c>
      <c r="E515" s="1563">
        <f t="shared" ref="E515:E578" si="209">IF(B515=0,0,C515/B515)</f>
        <v>0.45348837209302323</v>
      </c>
      <c r="F515" s="1786">
        <f t="shared" ref="F515:F578" si="210">IF(O515&gt;0,1,0)+IF(T515&gt;0,1,0)+IF(Y515&gt;0,1,0)+IF(AD515&gt;0,1,0)+IF(AI515&gt;0,1,0)+IF(AN515&gt;0,1,0)+IF(AS515&gt;0,1,0)+IF(AX515&gt;0,1,0)+IF(BC515&gt;0,1,0)+IF(BH515&gt;0,1,0)+IF(BP515&gt;0,1,0)+IF(BX515&gt;0,1,0)+IF(CC515&gt;0,1,0)+IF(CH515&gt;0,1,0)+IF(CM515&gt;0,1,0)+IF(CR515&gt;0,1,0)+IF(CW515&gt;0,1,0)+IF(DA515&gt;0,1,0)+IF(DE515&gt;0,1,0)+IF(DI515&gt;0,1,0)+IF(DM515&gt;0,1,0)+DU515</f>
        <v>2</v>
      </c>
      <c r="G515" s="1595" t="s">
        <v>2159</v>
      </c>
      <c r="H515" s="1567">
        <f t="shared" si="201"/>
        <v>2</v>
      </c>
      <c r="I515" s="1734">
        <f t="shared" si="202"/>
        <v>86</v>
      </c>
      <c r="J515" s="1734">
        <f t="shared" si="203"/>
        <v>39</v>
      </c>
      <c r="K515" s="1734">
        <f t="shared" si="204"/>
        <v>1</v>
      </c>
      <c r="L515" s="1806">
        <f t="shared" si="205"/>
        <v>0.45348837209302323</v>
      </c>
      <c r="O515" s="1700">
        <f>IFERROR(VLOOKUP($A515,'2022'!$B$2:$K$174,3,FALSE),0)</f>
        <v>0</v>
      </c>
      <c r="P515" s="1858">
        <f>IFERROR(VLOOKUP($A515,'2022'!$B$2:$K$174,4,FALSE),0)</f>
        <v>0</v>
      </c>
      <c r="Q515" s="1858">
        <f>IFERROR(VLOOKUP($A515,'2022'!$B$2:$K$174,5,FALSE),0)</f>
        <v>0</v>
      </c>
      <c r="R515" s="1858">
        <f>IFERROR(VLOOKUP($A515,'2022'!$B$2:$K$174,8,FALSE),0)</f>
        <v>0</v>
      </c>
      <c r="S515" s="1740">
        <f>IFERROR(VLOOKUP($A515,'2022'!$B$2:$K$174,10,FALSE),0)</f>
        <v>0</v>
      </c>
      <c r="T515" s="1700">
        <f>IFERROR(VLOOKUP($A515,'2021'!$B$2:$K$174,3,FALSE),0)</f>
        <v>0</v>
      </c>
      <c r="U515" s="1843">
        <f>IFERROR(VLOOKUP($A515,'2021'!$B$2:$K$174,4,FALSE),0)</f>
        <v>0</v>
      </c>
      <c r="V515" s="1843">
        <f>IFERROR(VLOOKUP($A515,'2021'!$B$2:$K$174,5,FALSE),0)</f>
        <v>0</v>
      </c>
      <c r="W515" s="1843">
        <f>IFERROR(VLOOKUP($A515,'2021'!$B$2:$K$174,8,FALSE),0)</f>
        <v>0</v>
      </c>
      <c r="X515" s="1740">
        <f>IFERROR(VLOOKUP($A515,'2021'!$B$2:$K$174,10,FALSE),0)</f>
        <v>0</v>
      </c>
      <c r="Y515" s="1700">
        <f>IFERROR(VLOOKUP($A515,'2020'!$B$2:$K$170,3,FALSE),0)</f>
        <v>0</v>
      </c>
      <c r="Z515" s="1829">
        <f>IFERROR(VLOOKUP($A515,'2020'!$B$2:$K$170,4,FALSE),0)</f>
        <v>0</v>
      </c>
      <c r="AA515" s="1829">
        <f>IFERROR(VLOOKUP($A515,'2020'!$B$2:$K$170,5,FALSE),0)</f>
        <v>0</v>
      </c>
      <c r="AB515" s="1829">
        <f>IFERROR(VLOOKUP($A515,'2020'!$B$2:$K$170,8,FALSE),0)</f>
        <v>0</v>
      </c>
      <c r="AC515" s="1740">
        <f>IFERROR(VLOOKUP($A515,'2020'!$B$2:$K$170,10,FALSE),0)</f>
        <v>0</v>
      </c>
      <c r="AD515" s="1700">
        <f>IFERROR(VLOOKUP($A515,'2019'!$B$2:$K$170,3,FALSE),0)</f>
        <v>0</v>
      </c>
      <c r="AE515" s="1823">
        <f>IFERROR(VLOOKUP($A515,'2019'!$B$2:$K$170,4,FALSE),0)</f>
        <v>0</v>
      </c>
      <c r="AF515" s="1823">
        <f>IFERROR(VLOOKUP($A515,'2019'!$B$2:$K$170,5,FALSE),0)</f>
        <v>0</v>
      </c>
      <c r="AG515" s="1823">
        <f>IFERROR(VLOOKUP($A515,'2019'!$B$2:$K$170,8,FALSE),0)</f>
        <v>0</v>
      </c>
      <c r="AH515" s="1740">
        <f>IFERROR(VLOOKUP($A515,'2019'!$B$2:$K$170,10,FALSE),0)</f>
        <v>0</v>
      </c>
      <c r="AI515" s="1700">
        <f>IFERROR(VLOOKUP($A515,'2018'!$B$2:$K$170,3,FALSE),0)</f>
        <v>0</v>
      </c>
      <c r="AJ515" s="1821">
        <f>IFERROR(VLOOKUP($A515,'2018'!$B$2:$K$170,4,FALSE),0)</f>
        <v>0</v>
      </c>
      <c r="AK515" s="1821">
        <f>IFERROR(VLOOKUP($A515,'2018'!$B$2:$K$170,5,FALSE),0)</f>
        <v>0</v>
      </c>
      <c r="AL515" s="1821">
        <f>IFERROR(VLOOKUP($A515,'2018'!$B$2:$K$170,8,FALSE),0)</f>
        <v>0</v>
      </c>
      <c r="AM515" s="1740">
        <f>IFERROR(VLOOKUP($A515,'2018'!$B$2:$K$170,10,FALSE),0)</f>
        <v>0</v>
      </c>
      <c r="AN515" s="1700">
        <f>IFERROR(VLOOKUP($A515,'2017'!$B$2:$J$163,2,FALSE),0)</f>
        <v>0</v>
      </c>
      <c r="AO515" s="1815">
        <f>IFERROR(VLOOKUP($A515,'2017'!$B$2:$J$163,3,FALSE),0)</f>
        <v>0</v>
      </c>
      <c r="AP515" s="1815">
        <f>IFERROR(VLOOKUP($A515,'2017'!$B$2:$J$163,4,FALSE),0)</f>
        <v>0</v>
      </c>
      <c r="AQ515" s="1815">
        <f>IFERROR(VLOOKUP($A515,'2017'!$B$2:$J$163,7,FALSE),0)</f>
        <v>0</v>
      </c>
      <c r="AR515" s="1740">
        <f>IFERROR(VLOOKUP($A515,'2017'!$B$2:$J$163,9,FALSE),0)</f>
        <v>0</v>
      </c>
      <c r="AS515" s="1700">
        <f>IFERROR(VLOOKUP($A515,'2016'!$B$2:$K$165,3,FALSE),0)</f>
        <v>0</v>
      </c>
      <c r="AT515" s="1796">
        <f>IFERROR(VLOOKUP($A515,'2016'!$B$2:$K$165,4,FALSE),0)</f>
        <v>0</v>
      </c>
      <c r="AU515" s="1796">
        <f>IFERROR(VLOOKUP($A515,'2016'!$B$2:$K$165,5,FALSE),0)</f>
        <v>0</v>
      </c>
      <c r="AV515" s="1796">
        <f>IFERROR(VLOOKUP($A515,'2016'!$B$2:$K$165,8,FALSE),0)</f>
        <v>0</v>
      </c>
      <c r="AW515" s="1740">
        <f>IFERROR(VLOOKUP($A515,'2016'!$B$2:$K$165,10,FALSE),0)</f>
        <v>0</v>
      </c>
      <c r="AX515" s="1700">
        <f>IFERROR(VLOOKUP($A515,'2015'!$B$2:$K$165,3,FALSE),0)</f>
        <v>0</v>
      </c>
      <c r="AY515" s="1695">
        <f>IFERROR(VLOOKUP($A515,'2015'!$B$2:$K$165,4,FALSE),0)</f>
        <v>0</v>
      </c>
      <c r="AZ515" s="1695">
        <f>IFERROR(VLOOKUP($A515,'2015'!$B$2:$K$165,5,FALSE),0)</f>
        <v>0</v>
      </c>
      <c r="BA515" s="1695">
        <f>IFERROR(VLOOKUP($A515,'2015'!$B$2:$K$165,8,FALSE),0)</f>
        <v>0</v>
      </c>
      <c r="BB515" s="1740">
        <f>IFERROR(VLOOKUP($A515,'2015'!$B$2:$K$165,10,FALSE),0)</f>
        <v>0</v>
      </c>
      <c r="BC515" s="1700">
        <f>IFERROR(VLOOKUP($A515,'2014'!$B$2:$K$157,3,FALSE),0)</f>
        <v>0</v>
      </c>
      <c r="BD515" s="1691">
        <f>IFERROR(VLOOKUP($A515,'2014'!$B$2:$K$157,4,FALSE),0)</f>
        <v>0</v>
      </c>
      <c r="BE515" s="1691">
        <f>IFERROR(VLOOKUP($A515,'2014'!$B$2:$K$157,5,FALSE),0)</f>
        <v>0</v>
      </c>
      <c r="BF515" s="1691">
        <f>IFERROR(VLOOKUP($A515,'2014'!$B$2:$K$157,8,FALSE),0)</f>
        <v>0</v>
      </c>
      <c r="BG515" s="1740">
        <f>IFERROR(VLOOKUP($A515,'2014'!$B$2:$K$157,10,FALSE),0)</f>
        <v>0</v>
      </c>
      <c r="BH515" s="1700">
        <f>IFERROR(VLOOKUP($A515,'2013'!$D$4:$I$249,2,FALSE),0)</f>
        <v>0</v>
      </c>
      <c r="BI515" s="1691">
        <f>IFERROR(VLOOKUP($A515,'2013'!$D$4:$I$249,3,FALSE),0)</f>
        <v>0</v>
      </c>
      <c r="BJ515" s="1691">
        <f>IFERROR(VLOOKUP($A515,'2013'!$D$4:$I$249,4,FALSE),0)</f>
        <v>0</v>
      </c>
      <c r="BK515" s="1691">
        <f>IFERROR(VLOOKUP($A515,'2013'!$D$4:$I$249,5,FALSE),0)</f>
        <v>0</v>
      </c>
      <c r="BL515" s="1740">
        <f>IFERROR(VLOOKUP($A515,'2013'!$D$4:$I$249,6,FALSE),0)</f>
        <v>0</v>
      </c>
      <c r="BM515" s="1737">
        <f>IFERROR(VLOOKUP($A515,'2012'!$D$3:$O$172,2,FALSE),0)</f>
        <v>0</v>
      </c>
      <c r="BN515" s="1691">
        <f>IFERROR(VLOOKUP($A515,'2012'!$D$3:$O$172,3,FALSE),0)</f>
        <v>0</v>
      </c>
      <c r="BO515" s="1743">
        <f>IFERROR(VLOOKUP($A515,'2012'!$D$3:$O$172,4,FALSE),0)</f>
        <v>0</v>
      </c>
      <c r="BP515" s="1700">
        <f>IFERROR(VLOOKUP($A515,'2012'!$D$3:$O$172,5,FALSE),0)</f>
        <v>0</v>
      </c>
      <c r="BQ515" s="1691">
        <f>IFERROR(VLOOKUP($A515,'2012'!$D$3:$O$172,6,FALSE),0)</f>
        <v>0</v>
      </c>
      <c r="BR515" s="1691">
        <f>IFERROR(VLOOKUP($A515,'2012'!$D$3:$O$172,7,FALSE),0)</f>
        <v>0</v>
      </c>
      <c r="BS515" s="1691">
        <f>IFERROR(VLOOKUP($A515,'2012'!$D$3:$O$172,8,FALSE),0)</f>
        <v>0</v>
      </c>
      <c r="BT515" s="1740">
        <f>IFERROR(VLOOKUP($A515,'2012'!$D$3:$O$172,9,FALSE),0)</f>
        <v>0</v>
      </c>
      <c r="BX515" s="1700">
        <f>IFERROR(VLOOKUP($A515,'2011'!$D$4:$I$251,2,FALSE),0)</f>
        <v>0</v>
      </c>
      <c r="BY515" s="1691">
        <f>IFERROR(VLOOKUP($A515,'2011'!$D$4:$I$251,3,FALSE),0)</f>
        <v>0</v>
      </c>
      <c r="BZ515" s="1691">
        <f>IFERROR(VLOOKUP($A515,'2011'!$D$4:$I$251,4,FALSE),0)</f>
        <v>0</v>
      </c>
      <c r="CA515" s="1691">
        <f>IFERROR(VLOOKUP($A515,'2011'!$D$4:$I$251,5,FALSE),0)</f>
        <v>0</v>
      </c>
      <c r="CB515" s="1740">
        <f>IFERROR(VLOOKUP($A515,'2011'!$D$4:$I$251,6,FALSE),0)</f>
        <v>0</v>
      </c>
      <c r="CC515" s="1700">
        <f>IFERROR(VLOOKUP($A515,'2010'!$C$3:$H$234,2,FALSE),0)</f>
        <v>0</v>
      </c>
      <c r="CD515" s="1691">
        <f>IFERROR(VLOOKUP($A515,'2010'!$C$3:$H$234,3,FALSE),0)</f>
        <v>0</v>
      </c>
      <c r="CE515" s="1691">
        <f>IFERROR(VLOOKUP($A515,'2010'!$C$3:$H$234,4,FALSE),0)</f>
        <v>0</v>
      </c>
      <c r="CF515" s="1691">
        <f>IFERROR(VLOOKUP($A515,'2010'!$C$3:$H$234,5,FALSE),0)</f>
        <v>0</v>
      </c>
      <c r="CG515" s="1740">
        <f>IFERROR(VLOOKUP($A515,'2010'!$C$3:$H$234,6,FALSE),0)</f>
        <v>0</v>
      </c>
      <c r="CH515" s="1700">
        <f>IFERROR(VLOOKUP($A515,'2009'!$C$3:$H$242,2,FALSE),0)</f>
        <v>0</v>
      </c>
      <c r="CI515" s="1691">
        <f>IFERROR(VLOOKUP($A515,'2009'!$C$3:$H$242,3,FALSE),0)</f>
        <v>0</v>
      </c>
      <c r="CJ515" s="1691">
        <f>IFERROR(VLOOKUP($A515,'2009'!$C$3:$H$242,4,FALSE),0)</f>
        <v>0</v>
      </c>
      <c r="CK515" s="1691">
        <f>IFERROR(VLOOKUP($A515,'2009'!$C$3:$H$242,5,FALSE),0)</f>
        <v>0</v>
      </c>
      <c r="CL515" s="1740">
        <f>IFERROR(VLOOKUP($A515,'2009'!$C$3:$H$242,6,FALSE),0)</f>
        <v>0</v>
      </c>
      <c r="CM515" s="1700">
        <f>IFERROR(VLOOKUP($A515,'2008'!$C$3:$H$229,2,FALSE),0)</f>
        <v>0</v>
      </c>
      <c r="CN515" s="1691">
        <f>IFERROR(VLOOKUP($A515,'2008'!$C$3:$H$229,3,FALSE),0)</f>
        <v>0</v>
      </c>
      <c r="CO515" s="1691">
        <f>IFERROR(VLOOKUP($A515,'2008'!$C$3:$H$229,4,FALSE),0)</f>
        <v>0</v>
      </c>
      <c r="CP515" s="1691">
        <f>IFERROR(VLOOKUP($A515,'2008'!$C$3:$H$229,5,FALSE),0)</f>
        <v>0</v>
      </c>
      <c r="CQ515" s="1740">
        <f>IFERROR(VLOOKUP($A515,'2008'!$C$3:$H$229,6,FALSE),0)</f>
        <v>0</v>
      </c>
      <c r="CR515" s="1700">
        <f>IFERROR(VLOOKUP($A515,'2007'!$C$3:$M$238,7,FALSE),0)</f>
        <v>0</v>
      </c>
      <c r="CS515" s="1691">
        <f>IFERROR(VLOOKUP($A515,'2007'!$C$3:$M$238,8,FALSE),0)</f>
        <v>0</v>
      </c>
      <c r="CT515" s="1691">
        <f>IFERROR(VLOOKUP($A515,'2007'!$C$3:$M$238,9,FALSE),0)</f>
        <v>0</v>
      </c>
      <c r="CU515" s="1691">
        <f>IFERROR(VLOOKUP($A515,'2007'!$C$3:$M$238,10,FALSE),0)</f>
        <v>0</v>
      </c>
      <c r="CV515" s="1740">
        <f>IFERROR(VLOOKUP($A515,'2007'!$C$3:$M$238,11,FALSE),0)</f>
        <v>0</v>
      </c>
      <c r="CW515" s="1700">
        <f>IFERROR(VLOOKUP($A515,'2006'!$A$2:$F$200,2,FALSE),0)</f>
        <v>0</v>
      </c>
      <c r="CX515" s="1691">
        <f>IFERROR(VLOOKUP($A515,'2006'!$A$2:$F$200,4,FALSE),0)</f>
        <v>0</v>
      </c>
      <c r="CY515" s="1691">
        <f>IFERROR(VLOOKUP($A515,'2006'!$A$2:$F$200,5,FALSE),0)</f>
        <v>0</v>
      </c>
      <c r="CZ515" s="1740">
        <f>IFERROR(VLOOKUP($A515,'2006'!$A$2:$F$200,6,FALSE),0)</f>
        <v>0</v>
      </c>
      <c r="DA515" s="1700">
        <f>IFERROR(VLOOKUP($A515,'2005'!$C$3:$M$205,8,FALSE),0)</f>
        <v>0</v>
      </c>
      <c r="DB515" s="1691">
        <f>IFERROR(VLOOKUP($A515,'2005'!$C$3:$M$205,9,FALSE),0)</f>
        <v>0</v>
      </c>
      <c r="DC515" s="1691">
        <f>IFERROR(VLOOKUP($A515,'2005'!$C$3:$M$205,10,FALSE),0)</f>
        <v>0</v>
      </c>
      <c r="DD515" s="1740">
        <f>IFERROR(VLOOKUP($A515,'2005'!$C$3:$M$205,11,FALSE),0)</f>
        <v>0</v>
      </c>
      <c r="DE515" s="1700">
        <f>IFERROR(VLOOKUP($A515,'2004'!$C$3:$M$213,8,FALSE),0)</f>
        <v>56</v>
      </c>
      <c r="DF515" s="1691">
        <f>IFERROR(VLOOKUP($A515,'2004'!$C$3:$M$213,9,FALSE),0)</f>
        <v>26</v>
      </c>
      <c r="DG515" s="1691">
        <f>IFERROR(VLOOKUP($A515,'2004'!$C$3:$M$213,10,FALSE),0)</f>
        <v>1</v>
      </c>
      <c r="DH515" s="1740">
        <f>IFERROR(VLOOKUP($A515,'2004'!$C$3:$M$213,11,FALSE),0)</f>
        <v>0.4642857142857143</v>
      </c>
      <c r="DI515" s="1700">
        <f>IFERROR(VLOOKUP($A515,'2003'!$C$3:$Q$214,12,FALSE),0)</f>
        <v>30</v>
      </c>
      <c r="DJ515" s="1691">
        <f>IFERROR(VLOOKUP($A515,'2003'!$C$3:$Q$214,13,FALSE),0)</f>
        <v>13</v>
      </c>
      <c r="DK515" s="1691">
        <f>IFERROR(VLOOKUP($A515,'2003'!$C$3:$Q$214,14,FALSE),0)</f>
        <v>0</v>
      </c>
      <c r="DL515" s="1740">
        <f>IFERROR(VLOOKUP($A515,'2003'!$C$3:$Q$214,15,FALSE),0)</f>
        <v>0.43333333333333335</v>
      </c>
      <c r="DM515" s="1700">
        <f>IFERROR(VLOOKUP($A515,'2002'!$D$3:$R$214,12,FALSE),0)</f>
        <v>0</v>
      </c>
      <c r="DN515" s="1691">
        <f>IFERROR(VLOOKUP($A515,'2002'!$D$3:$R$214,13,FALSE),0)</f>
        <v>0</v>
      </c>
      <c r="DO515" s="1691">
        <f>IFERROR(VLOOKUP($A515,'2002'!$D$3:$R$214,14,FALSE),0)</f>
        <v>0</v>
      </c>
      <c r="DP515" s="1788">
        <f>IFERROR(VLOOKUP($A515,'2002'!$D$3:$R$214,15,FALSE),0)</f>
        <v>0</v>
      </c>
      <c r="DQ515" s="1700">
        <f>IFERROR(VLOOKUP($A515,'Pre 2002'!$C$3:$CK$382,84,FALSE),0)</f>
        <v>0</v>
      </c>
      <c r="DR515" s="1695">
        <f>IFERROR(VLOOKUP($A515,'Pre 2002'!$C$3:$CK$382,85,FALSE),0)</f>
        <v>0</v>
      </c>
      <c r="DS515" s="1695">
        <f>IFERROR(VLOOKUP($A515,'Pre 2002'!$C$3:$CK$382,86,FALSE),0)</f>
        <v>0</v>
      </c>
      <c r="DT515" s="1790">
        <f>IFERROR(VLOOKUP($A515,'Pre 2002'!$C$3:$CK$382,87,FALSE),0)</f>
        <v>0</v>
      </c>
      <c r="DU515" s="1741">
        <f>IFERROR(VLOOKUP(A515,'Pre 2002'!$C$3:$CG$382,83,FALSE),0)</f>
        <v>0</v>
      </c>
    </row>
    <row r="516" spans="1:125">
      <c r="A516" s="1778" t="s">
        <v>1312</v>
      </c>
      <c r="B516" s="1562">
        <f t="shared" si="206"/>
        <v>64</v>
      </c>
      <c r="C516" s="1562">
        <f t="shared" si="207"/>
        <v>29</v>
      </c>
      <c r="D516" s="1562">
        <f t="shared" si="208"/>
        <v>1</v>
      </c>
      <c r="E516" s="1563">
        <f t="shared" si="209"/>
        <v>0.453125</v>
      </c>
      <c r="F516" s="1786">
        <f t="shared" si="210"/>
        <v>2</v>
      </c>
      <c r="G516" s="1595" t="s">
        <v>2159</v>
      </c>
      <c r="H516" s="1567">
        <f t="shared" si="201"/>
        <v>2</v>
      </c>
      <c r="I516" s="1734">
        <f t="shared" si="202"/>
        <v>64</v>
      </c>
      <c r="J516" s="1734">
        <f t="shared" si="203"/>
        <v>29</v>
      </c>
      <c r="K516" s="1734">
        <f t="shared" si="204"/>
        <v>1</v>
      </c>
      <c r="L516" s="1806">
        <f t="shared" si="205"/>
        <v>0.453125</v>
      </c>
      <c r="O516" s="1700">
        <f>IFERROR(VLOOKUP($A516,'2022'!$B$2:$K$174,3,FALSE),0)</f>
        <v>0</v>
      </c>
      <c r="P516" s="1858">
        <f>IFERROR(VLOOKUP($A516,'2022'!$B$2:$K$174,4,FALSE),0)</f>
        <v>0</v>
      </c>
      <c r="Q516" s="1858">
        <f>IFERROR(VLOOKUP($A516,'2022'!$B$2:$K$174,5,FALSE),0)</f>
        <v>0</v>
      </c>
      <c r="R516" s="1858">
        <f>IFERROR(VLOOKUP($A516,'2022'!$B$2:$K$174,8,FALSE),0)</f>
        <v>0</v>
      </c>
      <c r="S516" s="1740">
        <f>IFERROR(VLOOKUP($A516,'2022'!$B$2:$K$174,10,FALSE),0)</f>
        <v>0</v>
      </c>
      <c r="T516" s="1700">
        <f>IFERROR(VLOOKUP($A516,'2021'!$B$2:$K$174,3,FALSE),0)</f>
        <v>0</v>
      </c>
      <c r="U516" s="1843">
        <f>IFERROR(VLOOKUP($A516,'2021'!$B$2:$K$174,4,FALSE),0)</f>
        <v>0</v>
      </c>
      <c r="V516" s="1843">
        <f>IFERROR(VLOOKUP($A516,'2021'!$B$2:$K$174,5,FALSE),0)</f>
        <v>0</v>
      </c>
      <c r="W516" s="1843">
        <f>IFERROR(VLOOKUP($A516,'2021'!$B$2:$K$174,8,FALSE),0)</f>
        <v>0</v>
      </c>
      <c r="X516" s="1740">
        <f>IFERROR(VLOOKUP($A516,'2021'!$B$2:$K$174,10,FALSE),0)</f>
        <v>0</v>
      </c>
      <c r="Y516" s="1700">
        <f>IFERROR(VLOOKUP($A516,'2020'!$B$2:$K$170,3,FALSE),0)</f>
        <v>0</v>
      </c>
      <c r="Z516" s="1829">
        <f>IFERROR(VLOOKUP($A516,'2020'!$B$2:$K$170,4,FALSE),0)</f>
        <v>0</v>
      </c>
      <c r="AA516" s="1829">
        <f>IFERROR(VLOOKUP($A516,'2020'!$B$2:$K$170,5,FALSE),0)</f>
        <v>0</v>
      </c>
      <c r="AB516" s="1829">
        <f>IFERROR(VLOOKUP($A516,'2020'!$B$2:$K$170,8,FALSE),0)</f>
        <v>0</v>
      </c>
      <c r="AC516" s="1740">
        <f>IFERROR(VLOOKUP($A516,'2020'!$B$2:$K$170,10,FALSE),0)</f>
        <v>0</v>
      </c>
      <c r="AD516" s="1700">
        <f>IFERROR(VLOOKUP($A516,'2019'!$B$2:$K$170,3,FALSE),0)</f>
        <v>0</v>
      </c>
      <c r="AE516" s="1823">
        <f>IFERROR(VLOOKUP($A516,'2019'!$B$2:$K$170,4,FALSE),0)</f>
        <v>0</v>
      </c>
      <c r="AF516" s="1823">
        <f>IFERROR(VLOOKUP($A516,'2019'!$B$2:$K$170,5,FALSE),0)</f>
        <v>0</v>
      </c>
      <c r="AG516" s="1823">
        <f>IFERROR(VLOOKUP($A516,'2019'!$B$2:$K$170,8,FALSE),0)</f>
        <v>0</v>
      </c>
      <c r="AH516" s="1740">
        <f>IFERROR(VLOOKUP($A516,'2019'!$B$2:$K$170,10,FALSE),0)</f>
        <v>0</v>
      </c>
      <c r="AI516" s="1700">
        <f>IFERROR(VLOOKUP($A516,'2018'!$B$2:$K$170,3,FALSE),0)</f>
        <v>0</v>
      </c>
      <c r="AJ516" s="1821">
        <f>IFERROR(VLOOKUP($A516,'2018'!$B$2:$K$170,4,FALSE),0)</f>
        <v>0</v>
      </c>
      <c r="AK516" s="1821">
        <f>IFERROR(VLOOKUP($A516,'2018'!$B$2:$K$170,5,FALSE),0)</f>
        <v>0</v>
      </c>
      <c r="AL516" s="1821">
        <f>IFERROR(VLOOKUP($A516,'2018'!$B$2:$K$170,8,FALSE),0)</f>
        <v>0</v>
      </c>
      <c r="AM516" s="1740">
        <f>IFERROR(VLOOKUP($A516,'2018'!$B$2:$K$170,10,FALSE),0)</f>
        <v>0</v>
      </c>
      <c r="AN516" s="1700">
        <f>IFERROR(VLOOKUP($A516,'2017'!$B$2:$J$163,2,FALSE),0)</f>
        <v>0</v>
      </c>
      <c r="AO516" s="1815">
        <f>IFERROR(VLOOKUP($A516,'2017'!$B$2:$J$163,3,FALSE),0)</f>
        <v>0</v>
      </c>
      <c r="AP516" s="1815">
        <f>IFERROR(VLOOKUP($A516,'2017'!$B$2:$J$163,4,FALSE),0)</f>
        <v>0</v>
      </c>
      <c r="AQ516" s="1815">
        <f>IFERROR(VLOOKUP($A516,'2017'!$B$2:$J$163,7,FALSE),0)</f>
        <v>0</v>
      </c>
      <c r="AR516" s="1740">
        <f>IFERROR(VLOOKUP($A516,'2017'!$B$2:$J$163,9,FALSE),0)</f>
        <v>0</v>
      </c>
      <c r="AS516" s="1700">
        <f>IFERROR(VLOOKUP($A516,'2016'!$B$2:$K$165,3,FALSE),0)</f>
        <v>0</v>
      </c>
      <c r="AT516" s="1796">
        <f>IFERROR(VLOOKUP($A516,'2016'!$B$2:$K$165,4,FALSE),0)</f>
        <v>0</v>
      </c>
      <c r="AU516" s="1796">
        <f>IFERROR(VLOOKUP($A516,'2016'!$B$2:$K$165,5,FALSE),0)</f>
        <v>0</v>
      </c>
      <c r="AV516" s="1796">
        <f>IFERROR(VLOOKUP($A516,'2016'!$B$2:$K$165,8,FALSE),0)</f>
        <v>0</v>
      </c>
      <c r="AW516" s="1740">
        <f>IFERROR(VLOOKUP($A516,'2016'!$B$2:$K$165,10,FALSE),0)</f>
        <v>0</v>
      </c>
      <c r="AX516" s="1700">
        <f>IFERROR(VLOOKUP($A516,'2015'!$B$2:$K$165,3,FALSE),0)</f>
        <v>0</v>
      </c>
      <c r="AY516" s="1695">
        <f>IFERROR(VLOOKUP($A516,'2015'!$B$2:$K$165,4,FALSE),0)</f>
        <v>0</v>
      </c>
      <c r="AZ516" s="1695">
        <f>IFERROR(VLOOKUP($A516,'2015'!$B$2:$K$165,5,FALSE),0)</f>
        <v>0</v>
      </c>
      <c r="BA516" s="1695">
        <f>IFERROR(VLOOKUP($A516,'2015'!$B$2:$K$165,8,FALSE),0)</f>
        <v>0</v>
      </c>
      <c r="BB516" s="1740">
        <f>IFERROR(VLOOKUP($A516,'2015'!$B$2:$K$165,10,FALSE),0)</f>
        <v>0</v>
      </c>
      <c r="BC516" s="1700">
        <f>IFERROR(VLOOKUP($A516,'2014'!$B$2:$K$157,3,FALSE),0)</f>
        <v>0</v>
      </c>
      <c r="BD516" s="1691">
        <f>IFERROR(VLOOKUP($A516,'2014'!$B$2:$K$157,4,FALSE),0)</f>
        <v>0</v>
      </c>
      <c r="BE516" s="1691">
        <f>IFERROR(VLOOKUP($A516,'2014'!$B$2:$K$157,5,FALSE),0)</f>
        <v>0</v>
      </c>
      <c r="BF516" s="1691">
        <f>IFERROR(VLOOKUP($A516,'2014'!$B$2:$K$157,8,FALSE),0)</f>
        <v>0</v>
      </c>
      <c r="BG516" s="1740">
        <f>IFERROR(VLOOKUP($A516,'2014'!$B$2:$K$157,10,FALSE),0)</f>
        <v>0</v>
      </c>
      <c r="BH516" s="1700">
        <f>IFERROR(VLOOKUP($A516,'2013'!$D$4:$I$249,2,FALSE),0)</f>
        <v>0</v>
      </c>
      <c r="BI516" s="1691">
        <f>IFERROR(VLOOKUP($A516,'2013'!$D$4:$I$249,3,FALSE),0)</f>
        <v>0</v>
      </c>
      <c r="BJ516" s="1691">
        <f>IFERROR(VLOOKUP($A516,'2013'!$D$4:$I$249,4,FALSE),0)</f>
        <v>0</v>
      </c>
      <c r="BK516" s="1691">
        <f>IFERROR(VLOOKUP($A516,'2013'!$D$4:$I$249,5,FALSE),0)</f>
        <v>0</v>
      </c>
      <c r="BL516" s="1740">
        <f>IFERROR(VLOOKUP($A516,'2013'!$D$4:$I$249,6,FALSE),0)</f>
        <v>0</v>
      </c>
      <c r="BM516" s="1737">
        <f>IFERROR(VLOOKUP($A516,'2012'!$D$3:$O$172,2,FALSE),0)</f>
        <v>0</v>
      </c>
      <c r="BN516" s="1691">
        <f>IFERROR(VLOOKUP($A516,'2012'!$D$3:$O$172,3,FALSE),0)</f>
        <v>0</v>
      </c>
      <c r="BO516" s="1743">
        <f>IFERROR(VLOOKUP($A516,'2012'!$D$3:$O$172,4,FALSE),0)</f>
        <v>0</v>
      </c>
      <c r="BP516" s="1700">
        <f>IFERROR(VLOOKUP($A516,'2012'!$D$3:$O$172,5,FALSE),0)</f>
        <v>0</v>
      </c>
      <c r="BQ516" s="1691">
        <f>IFERROR(VLOOKUP($A516,'2012'!$D$3:$O$172,6,FALSE),0)</f>
        <v>0</v>
      </c>
      <c r="BR516" s="1691">
        <f>IFERROR(VLOOKUP($A516,'2012'!$D$3:$O$172,7,FALSE),0)</f>
        <v>0</v>
      </c>
      <c r="BS516" s="1691">
        <f>IFERROR(VLOOKUP($A516,'2012'!$D$3:$O$172,8,FALSE),0)</f>
        <v>0</v>
      </c>
      <c r="BT516" s="1740">
        <f>IFERROR(VLOOKUP($A516,'2012'!$D$3:$O$172,9,FALSE),0)</f>
        <v>0</v>
      </c>
      <c r="BX516" s="1700">
        <f>IFERROR(VLOOKUP($A516,'2011'!$D$4:$I$251,2,FALSE),0)</f>
        <v>0</v>
      </c>
      <c r="BY516" s="1691">
        <f>IFERROR(VLOOKUP($A516,'2011'!$D$4:$I$251,3,FALSE),0)</f>
        <v>0</v>
      </c>
      <c r="BZ516" s="1691">
        <f>IFERROR(VLOOKUP($A516,'2011'!$D$4:$I$251,4,FALSE),0)</f>
        <v>0</v>
      </c>
      <c r="CA516" s="1691">
        <f>IFERROR(VLOOKUP($A516,'2011'!$D$4:$I$251,5,FALSE),0)</f>
        <v>0</v>
      </c>
      <c r="CB516" s="1740">
        <f>IFERROR(VLOOKUP($A516,'2011'!$D$4:$I$251,6,FALSE),0)</f>
        <v>0</v>
      </c>
      <c r="CC516" s="1700">
        <f>IFERROR(VLOOKUP($A516,'2010'!$C$3:$H$234,2,FALSE),0)</f>
        <v>48</v>
      </c>
      <c r="CD516" s="1691">
        <f>IFERROR(VLOOKUP($A516,'2010'!$C$3:$H$234,3,FALSE),0)</f>
        <v>13</v>
      </c>
      <c r="CE516" s="1691">
        <f>IFERROR(VLOOKUP($A516,'2010'!$C$3:$H$234,4,FALSE),0)</f>
        <v>21</v>
      </c>
      <c r="CF516" s="1691">
        <f>IFERROR(VLOOKUP($A516,'2010'!$C$3:$H$234,5,FALSE),0)</f>
        <v>0</v>
      </c>
      <c r="CG516" s="1740">
        <f>IFERROR(VLOOKUP($A516,'2010'!$C$3:$H$234,6,FALSE),0)</f>
        <v>0.4375</v>
      </c>
      <c r="CH516" s="1700">
        <f>IFERROR(VLOOKUP($A516,'2009'!$C$3:$H$242,2,FALSE),0)</f>
        <v>16</v>
      </c>
      <c r="CI516" s="1691">
        <f>IFERROR(VLOOKUP($A516,'2009'!$C$3:$H$242,3,FALSE),0)</f>
        <v>7</v>
      </c>
      <c r="CJ516" s="1691">
        <f>IFERROR(VLOOKUP($A516,'2009'!$C$3:$H$242,4,FALSE),0)</f>
        <v>8</v>
      </c>
      <c r="CK516" s="1691">
        <f>IFERROR(VLOOKUP($A516,'2009'!$C$3:$H$242,5,FALSE),0)</f>
        <v>1</v>
      </c>
      <c r="CL516" s="1740">
        <f>IFERROR(VLOOKUP($A516,'2009'!$C$3:$H$242,6,FALSE),0)</f>
        <v>0.5</v>
      </c>
      <c r="CM516" s="1700">
        <f>IFERROR(VLOOKUP($A516,'2008'!$C$3:$H$229,2,FALSE),0)</f>
        <v>0</v>
      </c>
      <c r="CN516" s="1691">
        <f>IFERROR(VLOOKUP($A516,'2008'!$C$3:$H$229,3,FALSE),0)</f>
        <v>0</v>
      </c>
      <c r="CO516" s="1691">
        <f>IFERROR(VLOOKUP($A516,'2008'!$C$3:$H$229,4,FALSE),0)</f>
        <v>0</v>
      </c>
      <c r="CP516" s="1691">
        <f>IFERROR(VLOOKUP($A516,'2008'!$C$3:$H$229,5,FALSE),0)</f>
        <v>0</v>
      </c>
      <c r="CQ516" s="1740">
        <f>IFERROR(VLOOKUP($A516,'2008'!$C$3:$H$229,6,FALSE),0)</f>
        <v>0</v>
      </c>
      <c r="CR516" s="1700">
        <f>IFERROR(VLOOKUP($A516,'2007'!$C$3:$M$238,7,FALSE),0)</f>
        <v>0</v>
      </c>
      <c r="CS516" s="1691">
        <f>IFERROR(VLOOKUP($A516,'2007'!$C$3:$M$238,8,FALSE),0)</f>
        <v>0</v>
      </c>
      <c r="CT516" s="1691">
        <f>IFERROR(VLOOKUP($A516,'2007'!$C$3:$M$238,9,FALSE),0)</f>
        <v>0</v>
      </c>
      <c r="CU516" s="1691">
        <f>IFERROR(VLOOKUP($A516,'2007'!$C$3:$M$238,10,FALSE),0)</f>
        <v>0</v>
      </c>
      <c r="CV516" s="1740">
        <f>IFERROR(VLOOKUP($A516,'2007'!$C$3:$M$238,11,FALSE),0)</f>
        <v>0</v>
      </c>
      <c r="CW516" s="1700">
        <f>IFERROR(VLOOKUP($A516,'2006'!$A$2:$F$200,2,FALSE),0)</f>
        <v>0</v>
      </c>
      <c r="CX516" s="1691">
        <f>IFERROR(VLOOKUP($A516,'2006'!$A$2:$F$200,4,FALSE),0)</f>
        <v>0</v>
      </c>
      <c r="CY516" s="1691">
        <f>IFERROR(VLOOKUP($A516,'2006'!$A$2:$F$200,5,FALSE),0)</f>
        <v>0</v>
      </c>
      <c r="CZ516" s="1740">
        <f>IFERROR(VLOOKUP($A516,'2006'!$A$2:$F$200,6,FALSE),0)</f>
        <v>0</v>
      </c>
      <c r="DA516" s="1700">
        <f>IFERROR(VLOOKUP($A516,'2005'!$C$3:$M$205,8,FALSE),0)</f>
        <v>0</v>
      </c>
      <c r="DB516" s="1691">
        <f>IFERROR(VLOOKUP($A516,'2005'!$C$3:$M$205,9,FALSE),0)</f>
        <v>0</v>
      </c>
      <c r="DC516" s="1691">
        <f>IFERROR(VLOOKUP($A516,'2005'!$C$3:$M$205,10,FALSE),0)</f>
        <v>0</v>
      </c>
      <c r="DD516" s="1740">
        <f>IFERROR(VLOOKUP($A516,'2005'!$C$3:$M$205,11,FALSE),0)</f>
        <v>0</v>
      </c>
      <c r="DE516" s="1700">
        <f>IFERROR(VLOOKUP($A516,'2004'!$C$3:$M$213,8,FALSE),0)</f>
        <v>0</v>
      </c>
      <c r="DF516" s="1691">
        <f>IFERROR(VLOOKUP($A516,'2004'!$C$3:$M$213,9,FALSE),0)</f>
        <v>0</v>
      </c>
      <c r="DG516" s="1691">
        <f>IFERROR(VLOOKUP($A516,'2004'!$C$3:$M$213,10,FALSE),0)</f>
        <v>0</v>
      </c>
      <c r="DH516" s="1740">
        <f>IFERROR(VLOOKUP($A516,'2004'!$C$3:$M$213,11,FALSE),0)</f>
        <v>0</v>
      </c>
      <c r="DI516" s="1700">
        <f>IFERROR(VLOOKUP($A516,'2003'!$C$3:$Q$214,12,FALSE),0)</f>
        <v>0</v>
      </c>
      <c r="DJ516" s="1691">
        <f>IFERROR(VLOOKUP($A516,'2003'!$C$3:$Q$214,13,FALSE),0)</f>
        <v>0</v>
      </c>
      <c r="DK516" s="1691">
        <f>IFERROR(VLOOKUP($A516,'2003'!$C$3:$Q$214,14,FALSE),0)</f>
        <v>0</v>
      </c>
      <c r="DL516" s="1740">
        <f>IFERROR(VLOOKUP($A516,'2003'!$C$3:$Q$214,15,FALSE),0)</f>
        <v>0</v>
      </c>
      <c r="DM516" s="1700">
        <f>IFERROR(VLOOKUP($A516,'2002'!$D$3:$R$214,12,FALSE),0)</f>
        <v>0</v>
      </c>
      <c r="DN516" s="1691">
        <f>IFERROR(VLOOKUP($A516,'2002'!$D$3:$R$214,13,FALSE),0)</f>
        <v>0</v>
      </c>
      <c r="DO516" s="1691">
        <f>IFERROR(VLOOKUP($A516,'2002'!$D$3:$R$214,14,FALSE),0)</f>
        <v>0</v>
      </c>
      <c r="DP516" s="1788">
        <f>IFERROR(VLOOKUP($A516,'2002'!$D$3:$R$214,15,FALSE),0)</f>
        <v>0</v>
      </c>
      <c r="DQ516" s="1700">
        <f>IFERROR(VLOOKUP($A516,'Pre 2002'!$C$3:$CK$382,84,FALSE),0)</f>
        <v>0</v>
      </c>
      <c r="DR516" s="1695">
        <f>IFERROR(VLOOKUP($A516,'Pre 2002'!$C$3:$CK$382,85,FALSE),0)</f>
        <v>0</v>
      </c>
      <c r="DS516" s="1695">
        <f>IFERROR(VLOOKUP($A516,'Pre 2002'!$C$3:$CK$382,86,FALSE),0)</f>
        <v>0</v>
      </c>
      <c r="DT516" s="1790">
        <f>IFERROR(VLOOKUP($A516,'Pre 2002'!$C$3:$CK$382,87,FALSE),0)</f>
        <v>0</v>
      </c>
      <c r="DU516" s="1741">
        <f>IFERROR(VLOOKUP(A516,'Pre 2002'!$C$3:$CG$382,83,FALSE),0)</f>
        <v>0</v>
      </c>
    </row>
    <row r="517" spans="1:125">
      <c r="A517" s="1778" t="s">
        <v>1894</v>
      </c>
      <c r="B517" s="1562">
        <f t="shared" si="206"/>
        <v>53</v>
      </c>
      <c r="C517" s="1562">
        <f t="shared" si="207"/>
        <v>24</v>
      </c>
      <c r="D517" s="1562">
        <f t="shared" si="208"/>
        <v>1</v>
      </c>
      <c r="E517" s="1563">
        <f t="shared" si="209"/>
        <v>0.45283018867924529</v>
      </c>
      <c r="F517" s="1786">
        <f t="shared" si="210"/>
        <v>2</v>
      </c>
      <c r="G517" s="1595" t="s">
        <v>2159</v>
      </c>
      <c r="H517" s="1567">
        <f t="shared" si="201"/>
        <v>2</v>
      </c>
      <c r="I517" s="1734">
        <f t="shared" si="202"/>
        <v>53</v>
      </c>
      <c r="J517" s="1734">
        <f t="shared" si="203"/>
        <v>24</v>
      </c>
      <c r="K517" s="1734">
        <f t="shared" si="204"/>
        <v>1</v>
      </c>
      <c r="L517" s="1806">
        <f t="shared" si="205"/>
        <v>0.45283018867924529</v>
      </c>
      <c r="O517" s="1700">
        <f>IFERROR(VLOOKUP($A517,'2022'!$B$2:$K$174,3,FALSE),0)</f>
        <v>0</v>
      </c>
      <c r="P517" s="1858">
        <f>IFERROR(VLOOKUP($A517,'2022'!$B$2:$K$174,4,FALSE),0)</f>
        <v>0</v>
      </c>
      <c r="Q517" s="1858">
        <f>IFERROR(VLOOKUP($A517,'2022'!$B$2:$K$174,5,FALSE),0)</f>
        <v>0</v>
      </c>
      <c r="R517" s="1858">
        <f>IFERROR(VLOOKUP($A517,'2022'!$B$2:$K$174,8,FALSE),0)</f>
        <v>0</v>
      </c>
      <c r="S517" s="1740">
        <f>IFERROR(VLOOKUP($A517,'2022'!$B$2:$K$174,10,FALSE),0)</f>
        <v>0</v>
      </c>
      <c r="T517" s="1700">
        <f>IFERROR(VLOOKUP($A517,'2021'!$B$2:$K$174,3,FALSE),0)</f>
        <v>0</v>
      </c>
      <c r="U517" s="1843">
        <f>IFERROR(VLOOKUP($A517,'2021'!$B$2:$K$174,4,FALSE),0)</f>
        <v>0</v>
      </c>
      <c r="V517" s="1843">
        <f>IFERROR(VLOOKUP($A517,'2021'!$B$2:$K$174,5,FALSE),0)</f>
        <v>0</v>
      </c>
      <c r="W517" s="1843">
        <f>IFERROR(VLOOKUP($A517,'2021'!$B$2:$K$174,8,FALSE),0)</f>
        <v>0</v>
      </c>
      <c r="X517" s="1740">
        <f>IFERROR(VLOOKUP($A517,'2021'!$B$2:$K$174,10,FALSE),0)</f>
        <v>0</v>
      </c>
      <c r="Y517" s="1700">
        <f>IFERROR(VLOOKUP($A517,'2020'!$B$2:$K$170,3,FALSE),0)</f>
        <v>0</v>
      </c>
      <c r="Z517" s="1829">
        <f>IFERROR(VLOOKUP($A517,'2020'!$B$2:$K$170,4,FALSE),0)</f>
        <v>0</v>
      </c>
      <c r="AA517" s="1829">
        <f>IFERROR(VLOOKUP($A517,'2020'!$B$2:$K$170,5,FALSE),0)</f>
        <v>0</v>
      </c>
      <c r="AB517" s="1829">
        <f>IFERROR(VLOOKUP($A517,'2020'!$B$2:$K$170,8,FALSE),0)</f>
        <v>0</v>
      </c>
      <c r="AC517" s="1740">
        <f>IFERROR(VLOOKUP($A517,'2020'!$B$2:$K$170,10,FALSE),0)</f>
        <v>0</v>
      </c>
      <c r="AD517" s="1700">
        <f>IFERROR(VLOOKUP($A517,'2019'!$B$2:$K$170,3,FALSE),0)</f>
        <v>0</v>
      </c>
      <c r="AE517" s="1823">
        <f>IFERROR(VLOOKUP($A517,'2019'!$B$2:$K$170,4,FALSE),0)</f>
        <v>0</v>
      </c>
      <c r="AF517" s="1823">
        <f>IFERROR(VLOOKUP($A517,'2019'!$B$2:$K$170,5,FALSE),0)</f>
        <v>0</v>
      </c>
      <c r="AG517" s="1823">
        <f>IFERROR(VLOOKUP($A517,'2019'!$B$2:$K$170,8,FALSE),0)</f>
        <v>0</v>
      </c>
      <c r="AH517" s="1740">
        <f>IFERROR(VLOOKUP($A517,'2019'!$B$2:$K$170,10,FALSE),0)</f>
        <v>0</v>
      </c>
      <c r="AI517" s="1700">
        <f>IFERROR(VLOOKUP($A517,'2018'!$B$2:$K$170,3,FALSE),0)</f>
        <v>0</v>
      </c>
      <c r="AJ517" s="1821">
        <f>IFERROR(VLOOKUP($A517,'2018'!$B$2:$K$170,4,FALSE),0)</f>
        <v>0</v>
      </c>
      <c r="AK517" s="1821">
        <f>IFERROR(VLOOKUP($A517,'2018'!$B$2:$K$170,5,FALSE),0)</f>
        <v>0</v>
      </c>
      <c r="AL517" s="1821">
        <f>IFERROR(VLOOKUP($A517,'2018'!$B$2:$K$170,8,FALSE),0)</f>
        <v>0</v>
      </c>
      <c r="AM517" s="1740">
        <f>IFERROR(VLOOKUP($A517,'2018'!$B$2:$K$170,10,FALSE),0)</f>
        <v>0</v>
      </c>
      <c r="AN517" s="1700">
        <f>IFERROR(VLOOKUP($A517,'2017'!$B$2:$J$163,2,FALSE),0)</f>
        <v>0</v>
      </c>
      <c r="AO517" s="1815">
        <f>IFERROR(VLOOKUP($A517,'2017'!$B$2:$J$163,3,FALSE),0)</f>
        <v>0</v>
      </c>
      <c r="AP517" s="1815">
        <f>IFERROR(VLOOKUP($A517,'2017'!$B$2:$J$163,4,FALSE),0)</f>
        <v>0</v>
      </c>
      <c r="AQ517" s="1815">
        <f>IFERROR(VLOOKUP($A517,'2017'!$B$2:$J$163,7,FALSE),0)</f>
        <v>0</v>
      </c>
      <c r="AR517" s="1740">
        <f>IFERROR(VLOOKUP($A517,'2017'!$B$2:$J$163,9,FALSE),0)</f>
        <v>0</v>
      </c>
      <c r="AS517" s="1700">
        <f>IFERROR(VLOOKUP($A517,'2016'!$B$2:$K$165,3,FALSE),0)</f>
        <v>0</v>
      </c>
      <c r="AT517" s="1796">
        <f>IFERROR(VLOOKUP($A517,'2016'!$B$2:$K$165,4,FALSE),0)</f>
        <v>0</v>
      </c>
      <c r="AU517" s="1796">
        <f>IFERROR(VLOOKUP($A517,'2016'!$B$2:$K$165,5,FALSE),0)</f>
        <v>0</v>
      </c>
      <c r="AV517" s="1796">
        <f>IFERROR(VLOOKUP($A517,'2016'!$B$2:$K$165,8,FALSE),0)</f>
        <v>0</v>
      </c>
      <c r="AW517" s="1740">
        <f>IFERROR(VLOOKUP($A517,'2016'!$B$2:$K$165,10,FALSE),0)</f>
        <v>0</v>
      </c>
      <c r="AX517" s="1700">
        <f>IFERROR(VLOOKUP($A517,'2015'!$B$2:$K$165,3,FALSE),0)</f>
        <v>0</v>
      </c>
      <c r="AY517" s="1695">
        <f>IFERROR(VLOOKUP($A517,'2015'!$B$2:$K$165,4,FALSE),0)</f>
        <v>0</v>
      </c>
      <c r="AZ517" s="1695">
        <f>IFERROR(VLOOKUP($A517,'2015'!$B$2:$K$165,5,FALSE),0)</f>
        <v>0</v>
      </c>
      <c r="BA517" s="1695">
        <f>IFERROR(VLOOKUP($A517,'2015'!$B$2:$K$165,8,FALSE),0)</f>
        <v>0</v>
      </c>
      <c r="BB517" s="1740">
        <f>IFERROR(VLOOKUP($A517,'2015'!$B$2:$K$165,10,FALSE),0)</f>
        <v>0</v>
      </c>
      <c r="BC517" s="1700">
        <f>IFERROR(VLOOKUP($A517,'2014'!$B$2:$K$157,3,FALSE),0)</f>
        <v>0</v>
      </c>
      <c r="BD517" s="1691">
        <f>IFERROR(VLOOKUP($A517,'2014'!$B$2:$K$157,4,FALSE),0)</f>
        <v>0</v>
      </c>
      <c r="BE517" s="1691">
        <f>IFERROR(VLOOKUP($A517,'2014'!$B$2:$K$157,5,FALSE),0)</f>
        <v>0</v>
      </c>
      <c r="BF517" s="1691">
        <f>IFERROR(VLOOKUP($A517,'2014'!$B$2:$K$157,8,FALSE),0)</f>
        <v>0</v>
      </c>
      <c r="BG517" s="1740">
        <f>IFERROR(VLOOKUP($A517,'2014'!$B$2:$K$157,10,FALSE),0)</f>
        <v>0</v>
      </c>
      <c r="BH517" s="1700">
        <f>IFERROR(VLOOKUP($A517,'2013'!$D$4:$I$249,2,FALSE),0)</f>
        <v>0</v>
      </c>
      <c r="BI517" s="1691">
        <f>IFERROR(VLOOKUP($A517,'2013'!$D$4:$I$249,3,FALSE),0)</f>
        <v>0</v>
      </c>
      <c r="BJ517" s="1691">
        <f>IFERROR(VLOOKUP($A517,'2013'!$D$4:$I$249,4,FALSE),0)</f>
        <v>0</v>
      </c>
      <c r="BK517" s="1691">
        <f>IFERROR(VLOOKUP($A517,'2013'!$D$4:$I$249,5,FALSE),0)</f>
        <v>0</v>
      </c>
      <c r="BL517" s="1740">
        <f>IFERROR(VLOOKUP($A517,'2013'!$D$4:$I$249,6,FALSE),0)</f>
        <v>0</v>
      </c>
      <c r="BM517" s="1737">
        <f>IFERROR(VLOOKUP($A517,'2012'!$D$3:$O$172,2,FALSE),0)</f>
        <v>0</v>
      </c>
      <c r="BN517" s="1691">
        <f>IFERROR(VLOOKUP($A517,'2012'!$D$3:$O$172,3,FALSE),0)</f>
        <v>0</v>
      </c>
      <c r="BO517" s="1743">
        <f>IFERROR(VLOOKUP($A517,'2012'!$D$3:$O$172,4,FALSE),0)</f>
        <v>0</v>
      </c>
      <c r="BP517" s="1700">
        <f>IFERROR(VLOOKUP($A517,'2012'!$D$3:$O$172,5,FALSE),0)</f>
        <v>0</v>
      </c>
      <c r="BQ517" s="1691">
        <f>IFERROR(VLOOKUP($A517,'2012'!$D$3:$O$172,6,FALSE),0)</f>
        <v>0</v>
      </c>
      <c r="BR517" s="1691">
        <f>IFERROR(VLOOKUP($A517,'2012'!$D$3:$O$172,7,FALSE),0)</f>
        <v>0</v>
      </c>
      <c r="BS517" s="1691">
        <f>IFERROR(VLOOKUP($A517,'2012'!$D$3:$O$172,8,FALSE),0)</f>
        <v>0</v>
      </c>
      <c r="BT517" s="1740">
        <f>IFERROR(VLOOKUP($A517,'2012'!$D$3:$O$172,9,FALSE),0)</f>
        <v>0</v>
      </c>
      <c r="BX517" s="1700">
        <f>IFERROR(VLOOKUP($A517,'2011'!$D$4:$I$251,2,FALSE),0)</f>
        <v>0</v>
      </c>
      <c r="BY517" s="1691">
        <f>IFERROR(VLOOKUP($A517,'2011'!$D$4:$I$251,3,FALSE),0)</f>
        <v>0</v>
      </c>
      <c r="BZ517" s="1691">
        <f>IFERROR(VLOOKUP($A517,'2011'!$D$4:$I$251,4,FALSE),0)</f>
        <v>0</v>
      </c>
      <c r="CA517" s="1691">
        <f>IFERROR(VLOOKUP($A517,'2011'!$D$4:$I$251,5,FALSE),0)</f>
        <v>0</v>
      </c>
      <c r="CB517" s="1740">
        <f>IFERROR(VLOOKUP($A517,'2011'!$D$4:$I$251,6,FALSE),0)</f>
        <v>0</v>
      </c>
      <c r="CC517" s="1700">
        <f>IFERROR(VLOOKUP($A517,'2010'!$C$3:$H$234,2,FALSE),0)</f>
        <v>0</v>
      </c>
      <c r="CD517" s="1691">
        <f>IFERROR(VLOOKUP($A517,'2010'!$C$3:$H$234,3,FALSE),0)</f>
        <v>0</v>
      </c>
      <c r="CE517" s="1691">
        <f>IFERROR(VLOOKUP($A517,'2010'!$C$3:$H$234,4,FALSE),0)</f>
        <v>0</v>
      </c>
      <c r="CF517" s="1691">
        <f>IFERROR(VLOOKUP($A517,'2010'!$C$3:$H$234,5,FALSE),0)</f>
        <v>0</v>
      </c>
      <c r="CG517" s="1740">
        <f>IFERROR(VLOOKUP($A517,'2010'!$C$3:$H$234,6,FALSE),0)</f>
        <v>0</v>
      </c>
      <c r="CH517" s="1700">
        <f>IFERROR(VLOOKUP($A517,'2009'!$C$3:$H$242,2,FALSE),0)</f>
        <v>0</v>
      </c>
      <c r="CI517" s="1691">
        <f>IFERROR(VLOOKUP($A517,'2009'!$C$3:$H$242,3,FALSE),0)</f>
        <v>0</v>
      </c>
      <c r="CJ517" s="1691">
        <f>IFERROR(VLOOKUP($A517,'2009'!$C$3:$H$242,4,FALSE),0)</f>
        <v>0</v>
      </c>
      <c r="CK517" s="1691">
        <f>IFERROR(VLOOKUP($A517,'2009'!$C$3:$H$242,5,FALSE),0)</f>
        <v>0</v>
      </c>
      <c r="CL517" s="1740">
        <f>IFERROR(VLOOKUP($A517,'2009'!$C$3:$H$242,6,FALSE),0)</f>
        <v>0</v>
      </c>
      <c r="CM517" s="1700">
        <f>IFERROR(VLOOKUP($A517,'2008'!$C$3:$H$229,2,FALSE),0)</f>
        <v>0</v>
      </c>
      <c r="CN517" s="1691">
        <f>IFERROR(VLOOKUP($A517,'2008'!$C$3:$H$229,3,FALSE),0)</f>
        <v>0</v>
      </c>
      <c r="CO517" s="1691">
        <f>IFERROR(VLOOKUP($A517,'2008'!$C$3:$H$229,4,FALSE),0)</f>
        <v>0</v>
      </c>
      <c r="CP517" s="1691">
        <f>IFERROR(VLOOKUP($A517,'2008'!$C$3:$H$229,5,FALSE),0)</f>
        <v>0</v>
      </c>
      <c r="CQ517" s="1740">
        <f>IFERROR(VLOOKUP($A517,'2008'!$C$3:$H$229,6,FALSE),0)</f>
        <v>0</v>
      </c>
      <c r="CR517" s="1700">
        <f>IFERROR(VLOOKUP($A517,'2007'!$C$3:$M$238,7,FALSE),0)</f>
        <v>0</v>
      </c>
      <c r="CS517" s="1691">
        <f>IFERROR(VLOOKUP($A517,'2007'!$C$3:$M$238,8,FALSE),0)</f>
        <v>0</v>
      </c>
      <c r="CT517" s="1691">
        <f>IFERROR(VLOOKUP($A517,'2007'!$C$3:$M$238,9,FALSE),0)</f>
        <v>0</v>
      </c>
      <c r="CU517" s="1691">
        <f>IFERROR(VLOOKUP($A517,'2007'!$C$3:$M$238,10,FALSE),0)</f>
        <v>0</v>
      </c>
      <c r="CV517" s="1740">
        <f>IFERROR(VLOOKUP($A517,'2007'!$C$3:$M$238,11,FALSE),0)</f>
        <v>0</v>
      </c>
      <c r="CW517" s="1700">
        <f>IFERROR(VLOOKUP($A517,'2006'!$A$2:$F$200,2,FALSE),0)</f>
        <v>0</v>
      </c>
      <c r="CX517" s="1691">
        <f>IFERROR(VLOOKUP($A517,'2006'!$A$2:$F$200,4,FALSE),0)</f>
        <v>0</v>
      </c>
      <c r="CY517" s="1691">
        <f>IFERROR(VLOOKUP($A517,'2006'!$A$2:$F$200,5,FALSE),0)</f>
        <v>0</v>
      </c>
      <c r="CZ517" s="1740">
        <f>IFERROR(VLOOKUP($A517,'2006'!$A$2:$F$200,6,FALSE),0)</f>
        <v>0</v>
      </c>
      <c r="DA517" s="1700">
        <f>IFERROR(VLOOKUP($A517,'2005'!$C$3:$M$205,8,FALSE),0)</f>
        <v>0</v>
      </c>
      <c r="DB517" s="1691">
        <f>IFERROR(VLOOKUP($A517,'2005'!$C$3:$M$205,9,FALSE),0)</f>
        <v>0</v>
      </c>
      <c r="DC517" s="1691">
        <f>IFERROR(VLOOKUP($A517,'2005'!$C$3:$M$205,10,FALSE),0)</f>
        <v>0</v>
      </c>
      <c r="DD517" s="1740">
        <f>IFERROR(VLOOKUP($A517,'2005'!$C$3:$M$205,11,FALSE),0)</f>
        <v>0</v>
      </c>
      <c r="DE517" s="1700">
        <f>IFERROR(VLOOKUP($A517,'2004'!$C$3:$M$213,8,FALSE),0)</f>
        <v>0</v>
      </c>
      <c r="DF517" s="1691">
        <f>IFERROR(VLOOKUP($A517,'2004'!$C$3:$M$213,9,FALSE),0)</f>
        <v>0</v>
      </c>
      <c r="DG517" s="1691">
        <f>IFERROR(VLOOKUP($A517,'2004'!$C$3:$M$213,10,FALSE),0)</f>
        <v>0</v>
      </c>
      <c r="DH517" s="1740">
        <f>IFERROR(VLOOKUP($A517,'2004'!$C$3:$M$213,11,FALSE),0)</f>
        <v>0</v>
      </c>
      <c r="DI517" s="1700">
        <f>IFERROR(VLOOKUP($A517,'2003'!$C$3:$Q$214,12,FALSE),0)</f>
        <v>0</v>
      </c>
      <c r="DJ517" s="1691">
        <f>IFERROR(VLOOKUP($A517,'2003'!$C$3:$Q$214,13,FALSE),0)</f>
        <v>0</v>
      </c>
      <c r="DK517" s="1691">
        <f>IFERROR(VLOOKUP($A517,'2003'!$C$3:$Q$214,14,FALSE),0)</f>
        <v>0</v>
      </c>
      <c r="DL517" s="1740">
        <f>IFERROR(VLOOKUP($A517,'2003'!$C$3:$Q$214,15,FALSE),0)</f>
        <v>0</v>
      </c>
      <c r="DM517" s="1700">
        <f>IFERROR(VLOOKUP($A517,'2002'!$D$3:$R$214,12,FALSE),0)</f>
        <v>0</v>
      </c>
      <c r="DN517" s="1691">
        <f>IFERROR(VLOOKUP($A517,'2002'!$D$3:$R$214,13,FALSE),0)</f>
        <v>0</v>
      </c>
      <c r="DO517" s="1691">
        <f>IFERROR(VLOOKUP($A517,'2002'!$D$3:$R$214,14,FALSE),0)</f>
        <v>0</v>
      </c>
      <c r="DP517" s="1788">
        <f>IFERROR(VLOOKUP($A517,'2002'!$D$3:$R$214,15,FALSE),0)</f>
        <v>0</v>
      </c>
      <c r="DQ517" s="1700">
        <f>IFERROR(VLOOKUP($A517,'Pre 2002'!$C$3:$CK$382,84,FALSE),0)</f>
        <v>53</v>
      </c>
      <c r="DR517" s="1695">
        <f>IFERROR(VLOOKUP($A517,'Pre 2002'!$C$3:$CK$382,85,FALSE),0)</f>
        <v>24</v>
      </c>
      <c r="DS517" s="1695">
        <f>IFERROR(VLOOKUP($A517,'Pre 2002'!$C$3:$CK$382,86,FALSE),0)</f>
        <v>1</v>
      </c>
      <c r="DT517" s="1790">
        <f>IFERROR(VLOOKUP($A517,'Pre 2002'!$C$3:$CK$382,87,FALSE),0)</f>
        <v>0.45283018867924529</v>
      </c>
      <c r="DU517" s="1741">
        <f>IFERROR(VLOOKUP(A517,'Pre 2002'!$C$3:$CG$382,83,FALSE),0)</f>
        <v>2</v>
      </c>
    </row>
    <row r="518" spans="1:125">
      <c r="A518" s="1778" t="s">
        <v>1989</v>
      </c>
      <c r="B518" s="1562">
        <f t="shared" si="206"/>
        <v>447</v>
      </c>
      <c r="C518" s="1562">
        <f t="shared" si="207"/>
        <v>202</v>
      </c>
      <c r="D518" s="1562">
        <f t="shared" si="208"/>
        <v>1</v>
      </c>
      <c r="E518" s="1563">
        <f t="shared" si="209"/>
        <v>0.45190156599552572</v>
      </c>
      <c r="F518" s="1786">
        <f t="shared" si="210"/>
        <v>9</v>
      </c>
      <c r="G518" s="1595" t="s">
        <v>2159</v>
      </c>
      <c r="H518" s="1567">
        <f t="shared" si="201"/>
        <v>9</v>
      </c>
      <c r="I518" s="1734">
        <f t="shared" si="202"/>
        <v>447</v>
      </c>
      <c r="J518" s="1734">
        <f t="shared" si="203"/>
        <v>202</v>
      </c>
      <c r="K518" s="1734">
        <f t="shared" si="204"/>
        <v>1</v>
      </c>
      <c r="L518" s="1806">
        <f t="shared" si="205"/>
        <v>0.45190156599552572</v>
      </c>
      <c r="O518" s="1700">
        <f>IFERROR(VLOOKUP($A518,'2022'!$B$2:$K$174,3,FALSE),0)</f>
        <v>0</v>
      </c>
      <c r="P518" s="1858">
        <f>IFERROR(VLOOKUP($A518,'2022'!$B$2:$K$174,4,FALSE),0)</f>
        <v>0</v>
      </c>
      <c r="Q518" s="1858">
        <f>IFERROR(VLOOKUP($A518,'2022'!$B$2:$K$174,5,FALSE),0)</f>
        <v>0</v>
      </c>
      <c r="R518" s="1858">
        <f>IFERROR(VLOOKUP($A518,'2022'!$B$2:$K$174,8,FALSE),0)</f>
        <v>0</v>
      </c>
      <c r="S518" s="1740">
        <f>IFERROR(VLOOKUP($A518,'2022'!$B$2:$K$174,10,FALSE),0)</f>
        <v>0</v>
      </c>
      <c r="T518" s="1700">
        <f>IFERROR(VLOOKUP($A518,'2021'!$B$2:$K$174,3,FALSE),0)</f>
        <v>0</v>
      </c>
      <c r="U518" s="1843">
        <f>IFERROR(VLOOKUP($A518,'2021'!$B$2:$K$174,4,FALSE),0)</f>
        <v>0</v>
      </c>
      <c r="V518" s="1843">
        <f>IFERROR(VLOOKUP($A518,'2021'!$B$2:$K$174,5,FALSE),0)</f>
        <v>0</v>
      </c>
      <c r="W518" s="1843">
        <f>IFERROR(VLOOKUP($A518,'2021'!$B$2:$K$174,8,FALSE),0)</f>
        <v>0</v>
      </c>
      <c r="X518" s="1740">
        <f>IFERROR(VLOOKUP($A518,'2021'!$B$2:$K$174,10,FALSE),0)</f>
        <v>0</v>
      </c>
      <c r="Y518" s="1700">
        <f>IFERROR(VLOOKUP($A518,'2020'!$B$2:$K$170,3,FALSE),0)</f>
        <v>0</v>
      </c>
      <c r="Z518" s="1829">
        <f>IFERROR(VLOOKUP($A518,'2020'!$B$2:$K$170,4,FALSE),0)</f>
        <v>0</v>
      </c>
      <c r="AA518" s="1829">
        <f>IFERROR(VLOOKUP($A518,'2020'!$B$2:$K$170,5,FALSE),0)</f>
        <v>0</v>
      </c>
      <c r="AB518" s="1829">
        <f>IFERROR(VLOOKUP($A518,'2020'!$B$2:$K$170,8,FALSE),0)</f>
        <v>0</v>
      </c>
      <c r="AC518" s="1740">
        <f>IFERROR(VLOOKUP($A518,'2020'!$B$2:$K$170,10,FALSE),0)</f>
        <v>0</v>
      </c>
      <c r="AD518" s="1700">
        <f>IFERROR(VLOOKUP($A518,'2019'!$B$2:$K$170,3,FALSE),0)</f>
        <v>0</v>
      </c>
      <c r="AE518" s="1823">
        <f>IFERROR(VLOOKUP($A518,'2019'!$B$2:$K$170,4,FALSE),0)</f>
        <v>0</v>
      </c>
      <c r="AF518" s="1823">
        <f>IFERROR(VLOOKUP($A518,'2019'!$B$2:$K$170,5,FALSE),0)</f>
        <v>0</v>
      </c>
      <c r="AG518" s="1823">
        <f>IFERROR(VLOOKUP($A518,'2019'!$B$2:$K$170,8,FALSE),0)</f>
        <v>0</v>
      </c>
      <c r="AH518" s="1740">
        <f>IFERROR(VLOOKUP($A518,'2019'!$B$2:$K$170,10,FALSE),0)</f>
        <v>0</v>
      </c>
      <c r="AI518" s="1700">
        <f>IFERROR(VLOOKUP($A518,'2018'!$B$2:$K$170,3,FALSE),0)</f>
        <v>0</v>
      </c>
      <c r="AJ518" s="1821">
        <f>IFERROR(VLOOKUP($A518,'2018'!$B$2:$K$170,4,FALSE),0)</f>
        <v>0</v>
      </c>
      <c r="AK518" s="1821">
        <f>IFERROR(VLOOKUP($A518,'2018'!$B$2:$K$170,5,FALSE),0)</f>
        <v>0</v>
      </c>
      <c r="AL518" s="1821">
        <f>IFERROR(VLOOKUP($A518,'2018'!$B$2:$K$170,8,FALSE),0)</f>
        <v>0</v>
      </c>
      <c r="AM518" s="1740">
        <f>IFERROR(VLOOKUP($A518,'2018'!$B$2:$K$170,10,FALSE),0)</f>
        <v>0</v>
      </c>
      <c r="AN518" s="1700">
        <f>IFERROR(VLOOKUP($A518,'2017'!$B$2:$J$163,2,FALSE),0)</f>
        <v>0</v>
      </c>
      <c r="AO518" s="1815">
        <f>IFERROR(VLOOKUP($A518,'2017'!$B$2:$J$163,3,FALSE),0)</f>
        <v>0</v>
      </c>
      <c r="AP518" s="1815">
        <f>IFERROR(VLOOKUP($A518,'2017'!$B$2:$J$163,4,FALSE),0)</f>
        <v>0</v>
      </c>
      <c r="AQ518" s="1815">
        <f>IFERROR(VLOOKUP($A518,'2017'!$B$2:$J$163,7,FALSE),0)</f>
        <v>0</v>
      </c>
      <c r="AR518" s="1740">
        <f>IFERROR(VLOOKUP($A518,'2017'!$B$2:$J$163,9,FALSE),0)</f>
        <v>0</v>
      </c>
      <c r="AS518" s="1700">
        <f>IFERROR(VLOOKUP($A518,'2016'!$B$2:$K$165,3,FALSE),0)</f>
        <v>0</v>
      </c>
      <c r="AT518" s="1796">
        <f>IFERROR(VLOOKUP($A518,'2016'!$B$2:$K$165,4,FALSE),0)</f>
        <v>0</v>
      </c>
      <c r="AU518" s="1796">
        <f>IFERROR(VLOOKUP($A518,'2016'!$B$2:$K$165,5,FALSE),0)</f>
        <v>0</v>
      </c>
      <c r="AV518" s="1796">
        <f>IFERROR(VLOOKUP($A518,'2016'!$B$2:$K$165,8,FALSE),0)</f>
        <v>0</v>
      </c>
      <c r="AW518" s="1740">
        <f>IFERROR(VLOOKUP($A518,'2016'!$B$2:$K$165,10,FALSE),0)</f>
        <v>0</v>
      </c>
      <c r="AX518" s="1700">
        <f>IFERROR(VLOOKUP($A518,'2015'!$B$2:$K$165,3,FALSE),0)</f>
        <v>0</v>
      </c>
      <c r="AY518" s="1695">
        <f>IFERROR(VLOOKUP($A518,'2015'!$B$2:$K$165,4,FALSE),0)</f>
        <v>0</v>
      </c>
      <c r="AZ518" s="1695">
        <f>IFERROR(VLOOKUP($A518,'2015'!$B$2:$K$165,5,FALSE),0)</f>
        <v>0</v>
      </c>
      <c r="BA518" s="1695">
        <f>IFERROR(VLOOKUP($A518,'2015'!$B$2:$K$165,8,FALSE),0)</f>
        <v>0</v>
      </c>
      <c r="BB518" s="1740">
        <f>IFERROR(VLOOKUP($A518,'2015'!$B$2:$K$165,10,FALSE),0)</f>
        <v>0</v>
      </c>
      <c r="BC518" s="1700">
        <f>IFERROR(VLOOKUP($A518,'2014'!$B$2:$K$157,3,FALSE),0)</f>
        <v>0</v>
      </c>
      <c r="BD518" s="1691">
        <f>IFERROR(VLOOKUP($A518,'2014'!$B$2:$K$157,4,FALSE),0)</f>
        <v>0</v>
      </c>
      <c r="BE518" s="1691">
        <f>IFERROR(VLOOKUP($A518,'2014'!$B$2:$K$157,5,FALSE),0)</f>
        <v>0</v>
      </c>
      <c r="BF518" s="1691">
        <f>IFERROR(VLOOKUP($A518,'2014'!$B$2:$K$157,8,FALSE),0)</f>
        <v>0</v>
      </c>
      <c r="BG518" s="1740">
        <f>IFERROR(VLOOKUP($A518,'2014'!$B$2:$K$157,10,FALSE),0)</f>
        <v>0</v>
      </c>
      <c r="BH518" s="1700">
        <f>IFERROR(VLOOKUP($A518,'2013'!$D$4:$I$249,2,FALSE),0)</f>
        <v>0</v>
      </c>
      <c r="BI518" s="1691">
        <f>IFERROR(VLOOKUP($A518,'2013'!$D$4:$I$249,3,FALSE),0)</f>
        <v>0</v>
      </c>
      <c r="BJ518" s="1691">
        <f>IFERROR(VLOOKUP($A518,'2013'!$D$4:$I$249,4,FALSE),0)</f>
        <v>0</v>
      </c>
      <c r="BK518" s="1691">
        <f>IFERROR(VLOOKUP($A518,'2013'!$D$4:$I$249,5,FALSE),0)</f>
        <v>0</v>
      </c>
      <c r="BL518" s="1740">
        <f>IFERROR(VLOOKUP($A518,'2013'!$D$4:$I$249,6,FALSE),0)</f>
        <v>0</v>
      </c>
      <c r="BM518" s="1737">
        <f>IFERROR(VLOOKUP($A518,'2012'!$D$3:$O$172,2,FALSE),0)</f>
        <v>0</v>
      </c>
      <c r="BN518" s="1691">
        <f>IFERROR(VLOOKUP($A518,'2012'!$D$3:$O$172,3,FALSE),0)</f>
        <v>0</v>
      </c>
      <c r="BO518" s="1743">
        <f>IFERROR(VLOOKUP($A518,'2012'!$D$3:$O$172,4,FALSE),0)</f>
        <v>0</v>
      </c>
      <c r="BP518" s="1700">
        <f>IFERROR(VLOOKUP($A518,'2012'!$D$3:$O$172,5,FALSE),0)</f>
        <v>0</v>
      </c>
      <c r="BQ518" s="1691">
        <f>IFERROR(VLOOKUP($A518,'2012'!$D$3:$O$172,6,FALSE),0)</f>
        <v>0</v>
      </c>
      <c r="BR518" s="1691">
        <f>IFERROR(VLOOKUP($A518,'2012'!$D$3:$O$172,7,FALSE),0)</f>
        <v>0</v>
      </c>
      <c r="BS518" s="1691">
        <f>IFERROR(VLOOKUP($A518,'2012'!$D$3:$O$172,8,FALSE),0)</f>
        <v>0</v>
      </c>
      <c r="BT518" s="1740">
        <f>IFERROR(VLOOKUP($A518,'2012'!$D$3:$O$172,9,FALSE),0)</f>
        <v>0</v>
      </c>
      <c r="BX518" s="1700">
        <f>IFERROR(VLOOKUP($A518,'2011'!$D$4:$I$251,2,FALSE),0)</f>
        <v>0</v>
      </c>
      <c r="BY518" s="1691">
        <f>IFERROR(VLOOKUP($A518,'2011'!$D$4:$I$251,3,FALSE),0)</f>
        <v>0</v>
      </c>
      <c r="BZ518" s="1691">
        <f>IFERROR(VLOOKUP($A518,'2011'!$D$4:$I$251,4,FALSE),0)</f>
        <v>0</v>
      </c>
      <c r="CA518" s="1691">
        <f>IFERROR(VLOOKUP($A518,'2011'!$D$4:$I$251,5,FALSE),0)</f>
        <v>0</v>
      </c>
      <c r="CB518" s="1740">
        <f>IFERROR(VLOOKUP($A518,'2011'!$D$4:$I$251,6,FALSE),0)</f>
        <v>0</v>
      </c>
      <c r="CC518" s="1700">
        <f>IFERROR(VLOOKUP($A518,'2010'!$C$3:$H$234,2,FALSE),0)</f>
        <v>0</v>
      </c>
      <c r="CD518" s="1691">
        <f>IFERROR(VLOOKUP($A518,'2010'!$C$3:$H$234,3,FALSE),0)</f>
        <v>0</v>
      </c>
      <c r="CE518" s="1691">
        <f>IFERROR(VLOOKUP($A518,'2010'!$C$3:$H$234,4,FALSE),0)</f>
        <v>0</v>
      </c>
      <c r="CF518" s="1691">
        <f>IFERROR(VLOOKUP($A518,'2010'!$C$3:$H$234,5,FALSE),0)</f>
        <v>0</v>
      </c>
      <c r="CG518" s="1740">
        <f>IFERROR(VLOOKUP($A518,'2010'!$C$3:$H$234,6,FALSE),0)</f>
        <v>0</v>
      </c>
      <c r="CH518" s="1700">
        <f>IFERROR(VLOOKUP($A518,'2009'!$C$3:$H$242,2,FALSE),0)</f>
        <v>0</v>
      </c>
      <c r="CI518" s="1691">
        <f>IFERROR(VLOOKUP($A518,'2009'!$C$3:$H$242,3,FALSE),0)</f>
        <v>0</v>
      </c>
      <c r="CJ518" s="1691">
        <f>IFERROR(VLOOKUP($A518,'2009'!$C$3:$H$242,4,FALSE),0)</f>
        <v>0</v>
      </c>
      <c r="CK518" s="1691">
        <f>IFERROR(VLOOKUP($A518,'2009'!$C$3:$H$242,5,FALSE),0)</f>
        <v>0</v>
      </c>
      <c r="CL518" s="1740">
        <f>IFERROR(VLOOKUP($A518,'2009'!$C$3:$H$242,6,FALSE),0)</f>
        <v>0</v>
      </c>
      <c r="CM518" s="1700">
        <f>IFERROR(VLOOKUP($A518,'2008'!$C$3:$H$229,2,FALSE),0)</f>
        <v>0</v>
      </c>
      <c r="CN518" s="1691">
        <f>IFERROR(VLOOKUP($A518,'2008'!$C$3:$H$229,3,FALSE),0)</f>
        <v>0</v>
      </c>
      <c r="CO518" s="1691">
        <f>IFERROR(VLOOKUP($A518,'2008'!$C$3:$H$229,4,FALSE),0)</f>
        <v>0</v>
      </c>
      <c r="CP518" s="1691">
        <f>IFERROR(VLOOKUP($A518,'2008'!$C$3:$H$229,5,FALSE),0)</f>
        <v>0</v>
      </c>
      <c r="CQ518" s="1740">
        <f>IFERROR(VLOOKUP($A518,'2008'!$C$3:$H$229,6,FALSE),0)</f>
        <v>0</v>
      </c>
      <c r="CR518" s="1700">
        <f>IFERROR(VLOOKUP($A518,'2007'!$C$3:$M$238,7,FALSE),0)</f>
        <v>0</v>
      </c>
      <c r="CS518" s="1691">
        <f>IFERROR(VLOOKUP($A518,'2007'!$C$3:$M$238,8,FALSE),0)</f>
        <v>0</v>
      </c>
      <c r="CT518" s="1691">
        <f>IFERROR(VLOOKUP($A518,'2007'!$C$3:$M$238,9,FALSE),0)</f>
        <v>0</v>
      </c>
      <c r="CU518" s="1691">
        <f>IFERROR(VLOOKUP($A518,'2007'!$C$3:$M$238,10,FALSE),0)</f>
        <v>0</v>
      </c>
      <c r="CV518" s="1740">
        <f>IFERROR(VLOOKUP($A518,'2007'!$C$3:$M$238,11,FALSE),0)</f>
        <v>0</v>
      </c>
      <c r="CW518" s="1700">
        <f>IFERROR(VLOOKUP($A518,'2006'!$A$2:$F$200,2,FALSE),0)</f>
        <v>0</v>
      </c>
      <c r="CX518" s="1691">
        <f>IFERROR(VLOOKUP($A518,'2006'!$A$2:$F$200,4,FALSE),0)</f>
        <v>0</v>
      </c>
      <c r="CY518" s="1691">
        <f>IFERROR(VLOOKUP($A518,'2006'!$A$2:$F$200,5,FALSE),0)</f>
        <v>0</v>
      </c>
      <c r="CZ518" s="1740">
        <f>IFERROR(VLOOKUP($A518,'2006'!$A$2:$F$200,6,FALSE),0)</f>
        <v>0</v>
      </c>
      <c r="DA518" s="1700">
        <f>IFERROR(VLOOKUP($A518,'2005'!$C$3:$M$205,8,FALSE),0)</f>
        <v>0</v>
      </c>
      <c r="DB518" s="1691">
        <f>IFERROR(VLOOKUP($A518,'2005'!$C$3:$M$205,9,FALSE),0)</f>
        <v>0</v>
      </c>
      <c r="DC518" s="1691">
        <f>IFERROR(VLOOKUP($A518,'2005'!$C$3:$M$205,10,FALSE),0)</f>
        <v>0</v>
      </c>
      <c r="DD518" s="1740">
        <f>IFERROR(VLOOKUP($A518,'2005'!$C$3:$M$205,11,FALSE),0)</f>
        <v>0</v>
      </c>
      <c r="DE518" s="1700">
        <f>IFERROR(VLOOKUP($A518,'2004'!$C$3:$M$213,8,FALSE),0)</f>
        <v>0</v>
      </c>
      <c r="DF518" s="1691">
        <f>IFERROR(VLOOKUP($A518,'2004'!$C$3:$M$213,9,FALSE),0)</f>
        <v>0</v>
      </c>
      <c r="DG518" s="1691">
        <f>IFERROR(VLOOKUP($A518,'2004'!$C$3:$M$213,10,FALSE),0)</f>
        <v>0</v>
      </c>
      <c r="DH518" s="1740">
        <f>IFERROR(VLOOKUP($A518,'2004'!$C$3:$M$213,11,FALSE),0)</f>
        <v>0</v>
      </c>
      <c r="DI518" s="1700">
        <f>IFERROR(VLOOKUP($A518,'2003'!$C$3:$Q$214,12,FALSE),0)</f>
        <v>0</v>
      </c>
      <c r="DJ518" s="1691">
        <f>IFERROR(VLOOKUP($A518,'2003'!$C$3:$Q$214,13,FALSE),0)</f>
        <v>0</v>
      </c>
      <c r="DK518" s="1691">
        <f>IFERROR(VLOOKUP($A518,'2003'!$C$3:$Q$214,14,FALSE),0)</f>
        <v>0</v>
      </c>
      <c r="DL518" s="1740">
        <f>IFERROR(VLOOKUP($A518,'2003'!$C$3:$Q$214,15,FALSE),0)</f>
        <v>0</v>
      </c>
      <c r="DM518" s="1700">
        <f>IFERROR(VLOOKUP($A518,'2002'!$D$3:$R$214,12,FALSE),0)</f>
        <v>0</v>
      </c>
      <c r="DN518" s="1691">
        <f>IFERROR(VLOOKUP($A518,'2002'!$D$3:$R$214,13,FALSE),0)</f>
        <v>0</v>
      </c>
      <c r="DO518" s="1691">
        <f>IFERROR(VLOOKUP($A518,'2002'!$D$3:$R$214,14,FALSE),0)</f>
        <v>0</v>
      </c>
      <c r="DP518" s="1788">
        <f>IFERROR(VLOOKUP($A518,'2002'!$D$3:$R$214,15,FALSE),0)</f>
        <v>0</v>
      </c>
      <c r="DQ518" s="1700">
        <f>IFERROR(VLOOKUP($A518,'Pre 2002'!$C$3:$CK$382,84,FALSE),0)</f>
        <v>447</v>
      </c>
      <c r="DR518" s="1695">
        <f>IFERROR(VLOOKUP($A518,'Pre 2002'!$C$3:$CK$382,85,FALSE),0)</f>
        <v>202</v>
      </c>
      <c r="DS518" s="1695">
        <f>IFERROR(VLOOKUP($A518,'Pre 2002'!$C$3:$CK$382,86,FALSE),0)</f>
        <v>1</v>
      </c>
      <c r="DT518" s="1790">
        <f>IFERROR(VLOOKUP($A518,'Pre 2002'!$C$3:$CK$382,87,FALSE),0)</f>
        <v>0.45190156599552572</v>
      </c>
      <c r="DU518" s="1741">
        <f>IFERROR(VLOOKUP(A518,'Pre 2002'!$C$3:$CG$382,83,FALSE),0)</f>
        <v>9</v>
      </c>
    </row>
    <row r="519" spans="1:125">
      <c r="A519" s="1779" t="s">
        <v>2353</v>
      </c>
      <c r="B519" s="1562">
        <f t="shared" si="206"/>
        <v>82</v>
      </c>
      <c r="C519" s="1562">
        <f t="shared" si="207"/>
        <v>37</v>
      </c>
      <c r="D519" s="1562">
        <f t="shared" si="208"/>
        <v>1</v>
      </c>
      <c r="E519" s="1563">
        <f t="shared" si="209"/>
        <v>0.45121951219512196</v>
      </c>
      <c r="F519" s="1786">
        <f t="shared" si="210"/>
        <v>2</v>
      </c>
      <c r="G519" s="1595">
        <v>2021</v>
      </c>
      <c r="H519" s="1567">
        <f t="shared" si="201"/>
        <v>0</v>
      </c>
      <c r="I519" s="1734">
        <f t="shared" si="202"/>
        <v>0</v>
      </c>
      <c r="J519" s="1734">
        <f t="shared" si="203"/>
        <v>0</v>
      </c>
      <c r="K519" s="1734">
        <f t="shared" si="204"/>
        <v>0</v>
      </c>
      <c r="L519" s="1806">
        <f t="shared" si="205"/>
        <v>0</v>
      </c>
      <c r="O519" s="1700">
        <f>IFERROR(VLOOKUP($A519,'2022'!$B$2:$K$174,3,FALSE),0)</f>
        <v>53</v>
      </c>
      <c r="P519" s="1858">
        <f>IFERROR(VLOOKUP($A519,'2022'!$B$2:$K$174,4,FALSE),0)</f>
        <v>21</v>
      </c>
      <c r="Q519" s="1858">
        <f>IFERROR(VLOOKUP($A519,'2022'!$B$2:$K$174,5,FALSE),0)</f>
        <v>24</v>
      </c>
      <c r="R519" s="1858">
        <f>IFERROR(VLOOKUP($A519,'2022'!$B$2:$K$174,8,FALSE),0)</f>
        <v>0</v>
      </c>
      <c r="S519" s="1740">
        <f>IFERROR(VLOOKUP($A519,'2022'!$B$2:$K$174,10,FALSE),0)</f>
        <v>0.45300000000000001</v>
      </c>
      <c r="T519" s="1700">
        <f>IFERROR(VLOOKUP($A519,'2021'!$B$2:$K$174,3,FALSE),0)</f>
        <v>29</v>
      </c>
      <c r="U519" s="1843">
        <f>IFERROR(VLOOKUP($A519,'2021'!$B$2:$K$174,4,FALSE),0)</f>
        <v>9</v>
      </c>
      <c r="V519" s="1843">
        <f>IFERROR(VLOOKUP($A519,'2021'!$B$2:$K$174,5,FALSE),0)</f>
        <v>13</v>
      </c>
      <c r="W519" s="1843">
        <f>IFERROR(VLOOKUP($A519,'2021'!$B$2:$K$174,8,FALSE),0)</f>
        <v>1</v>
      </c>
      <c r="X519" s="1740">
        <f>IFERROR(VLOOKUP($A519,'2021'!$B$2:$K$174,10,FALSE),0)</f>
        <v>0.44800000000000001</v>
      </c>
      <c r="Y519" s="1700">
        <f>IFERROR(VLOOKUP($A519,'2020'!$B$2:$K$170,3,FALSE),0)</f>
        <v>0</v>
      </c>
      <c r="Z519" s="1829">
        <f>IFERROR(VLOOKUP($A519,'2020'!$B$2:$K$170,4,FALSE),0)</f>
        <v>0</v>
      </c>
      <c r="AA519" s="1829">
        <f>IFERROR(VLOOKUP($A519,'2020'!$B$2:$K$170,5,FALSE),0)</f>
        <v>0</v>
      </c>
      <c r="AB519" s="1829">
        <f>IFERROR(VLOOKUP($A519,'2020'!$B$2:$K$170,8,FALSE),0)</f>
        <v>0</v>
      </c>
      <c r="AC519" s="1740">
        <f>IFERROR(VLOOKUP($A519,'2020'!$B$2:$K$170,10,FALSE),0)</f>
        <v>0</v>
      </c>
      <c r="AD519" s="1700">
        <f>IFERROR(VLOOKUP($A519,'2019'!$B$2:$K$170,3,FALSE),0)</f>
        <v>0</v>
      </c>
      <c r="AE519" s="1823">
        <f>IFERROR(VLOOKUP($A519,'2019'!$B$2:$K$170,4,FALSE),0)</f>
        <v>0</v>
      </c>
      <c r="AF519" s="1823">
        <f>IFERROR(VLOOKUP($A519,'2019'!$B$2:$K$170,5,FALSE),0)</f>
        <v>0</v>
      </c>
      <c r="AG519" s="1823">
        <f>IFERROR(VLOOKUP($A519,'2019'!$B$2:$K$170,8,FALSE),0)</f>
        <v>0</v>
      </c>
      <c r="AH519" s="1740">
        <f>IFERROR(VLOOKUP($A519,'2019'!$B$2:$K$170,10,FALSE),0)</f>
        <v>0</v>
      </c>
      <c r="AI519" s="1700">
        <f>IFERROR(VLOOKUP($A519,'2018'!$B$2:$K$170,3,FALSE),0)</f>
        <v>0</v>
      </c>
      <c r="AJ519" s="1821">
        <f>IFERROR(VLOOKUP($A519,'2018'!$B$2:$K$170,4,FALSE),0)</f>
        <v>0</v>
      </c>
      <c r="AK519" s="1821">
        <f>IFERROR(VLOOKUP($A519,'2018'!$B$2:$K$170,5,FALSE),0)</f>
        <v>0</v>
      </c>
      <c r="AL519" s="1821">
        <f>IFERROR(VLOOKUP($A519,'2018'!$B$2:$K$170,8,FALSE),0)</f>
        <v>0</v>
      </c>
      <c r="AM519" s="1740">
        <f>IFERROR(VLOOKUP($A519,'2018'!$B$2:$K$170,10,FALSE),0)</f>
        <v>0</v>
      </c>
      <c r="AN519" s="1700">
        <f>IFERROR(VLOOKUP($A519,'2017'!$B$2:$J$163,2,FALSE),0)</f>
        <v>0</v>
      </c>
      <c r="AO519" s="1815">
        <f>IFERROR(VLOOKUP($A519,'2017'!$B$2:$J$163,3,FALSE),0)</f>
        <v>0</v>
      </c>
      <c r="AP519" s="1815">
        <f>IFERROR(VLOOKUP($A519,'2017'!$B$2:$J$163,4,FALSE),0)</f>
        <v>0</v>
      </c>
      <c r="AQ519" s="1815">
        <f>IFERROR(VLOOKUP($A519,'2017'!$B$2:$J$163,7,FALSE),0)</f>
        <v>0</v>
      </c>
      <c r="AR519" s="1740">
        <f>IFERROR(VLOOKUP($A519,'2017'!$B$2:$J$163,9,FALSE),0)</f>
        <v>0</v>
      </c>
      <c r="AS519" s="1700">
        <f>IFERROR(VLOOKUP($A519,'2016'!$B$2:$K$165,3,FALSE),0)</f>
        <v>0</v>
      </c>
      <c r="AT519" s="1796">
        <f>IFERROR(VLOOKUP($A519,'2016'!$B$2:$K$165,4,FALSE),0)</f>
        <v>0</v>
      </c>
      <c r="AU519" s="1796">
        <f>IFERROR(VLOOKUP($A519,'2016'!$B$2:$K$165,5,FALSE),0)</f>
        <v>0</v>
      </c>
      <c r="AV519" s="1796">
        <f>IFERROR(VLOOKUP($A519,'2016'!$B$2:$K$165,8,FALSE),0)</f>
        <v>0</v>
      </c>
      <c r="AW519" s="1740">
        <f>IFERROR(VLOOKUP($A519,'2016'!$B$2:$K$165,10,FALSE),0)</f>
        <v>0</v>
      </c>
      <c r="AX519" s="1700">
        <f>IFERROR(VLOOKUP($A519,'2015'!$B$2:$K$165,3,FALSE),0)</f>
        <v>0</v>
      </c>
      <c r="AY519" s="1695">
        <f>IFERROR(VLOOKUP($A519,'2015'!$B$2:$K$165,4,FALSE),0)</f>
        <v>0</v>
      </c>
      <c r="AZ519" s="1695">
        <f>IFERROR(VLOOKUP($A519,'2015'!$B$2:$K$165,5,FALSE),0)</f>
        <v>0</v>
      </c>
      <c r="BA519" s="1695">
        <f>IFERROR(VLOOKUP($A519,'2015'!$B$2:$K$165,8,FALSE),0)</f>
        <v>0</v>
      </c>
      <c r="BB519" s="1740">
        <f>IFERROR(VLOOKUP($A519,'2015'!$B$2:$K$165,10,FALSE),0)</f>
        <v>0</v>
      </c>
      <c r="BC519" s="1700">
        <f>IFERROR(VLOOKUP($A519,'2014'!$B$2:$K$157,3,FALSE),0)</f>
        <v>0</v>
      </c>
      <c r="BD519" s="1691">
        <f>IFERROR(VLOOKUP($A519,'2014'!$B$2:$K$157,4,FALSE),0)</f>
        <v>0</v>
      </c>
      <c r="BE519" s="1691">
        <f>IFERROR(VLOOKUP($A519,'2014'!$B$2:$K$157,5,FALSE),0)</f>
        <v>0</v>
      </c>
      <c r="BF519" s="1691">
        <f>IFERROR(VLOOKUP($A519,'2014'!$B$2:$K$157,8,FALSE),0)</f>
        <v>0</v>
      </c>
      <c r="BG519" s="1740">
        <f>IFERROR(VLOOKUP($A519,'2014'!$B$2:$K$157,10,FALSE),0)</f>
        <v>0</v>
      </c>
      <c r="BH519" s="1700">
        <f>IFERROR(VLOOKUP($A519,'2013'!$D$4:$I$249,2,FALSE),0)</f>
        <v>0</v>
      </c>
      <c r="BI519" s="1691">
        <f>IFERROR(VLOOKUP($A519,'2013'!$D$4:$I$249,3,FALSE),0)</f>
        <v>0</v>
      </c>
      <c r="BJ519" s="1691">
        <f>IFERROR(VLOOKUP($A519,'2013'!$D$4:$I$249,4,FALSE),0)</f>
        <v>0</v>
      </c>
      <c r="BK519" s="1691">
        <f>IFERROR(VLOOKUP($A519,'2013'!$D$4:$I$249,5,FALSE),0)</f>
        <v>0</v>
      </c>
      <c r="BL519" s="1740">
        <f>IFERROR(VLOOKUP($A519,'2013'!$D$4:$I$249,6,FALSE),0)</f>
        <v>0</v>
      </c>
      <c r="BM519" s="1737">
        <f>IFERROR(VLOOKUP($A519,'2012'!$D$3:$O$172,2,FALSE),0)</f>
        <v>0</v>
      </c>
      <c r="BN519" s="1691">
        <f>IFERROR(VLOOKUP($A519,'2012'!$D$3:$O$172,3,FALSE),0)</f>
        <v>0</v>
      </c>
      <c r="BO519" s="1743">
        <f>IFERROR(VLOOKUP($A519,'2012'!$D$3:$O$172,4,FALSE),0)</f>
        <v>0</v>
      </c>
      <c r="BP519" s="1700">
        <f>IFERROR(VLOOKUP($A519,'2012'!$D$3:$O$172,5,FALSE),0)</f>
        <v>0</v>
      </c>
      <c r="BQ519" s="1691">
        <f>IFERROR(VLOOKUP($A519,'2012'!$D$3:$O$172,6,FALSE),0)</f>
        <v>0</v>
      </c>
      <c r="BR519" s="1691">
        <f>IFERROR(VLOOKUP($A519,'2012'!$D$3:$O$172,7,FALSE),0)</f>
        <v>0</v>
      </c>
      <c r="BS519" s="1691">
        <f>IFERROR(VLOOKUP($A519,'2012'!$D$3:$O$172,8,FALSE),0)</f>
        <v>0</v>
      </c>
      <c r="BT519" s="1740">
        <f>IFERROR(VLOOKUP($A519,'2012'!$D$3:$O$172,9,FALSE),0)</f>
        <v>0</v>
      </c>
      <c r="BX519" s="1700">
        <f>IFERROR(VLOOKUP($A519,'2011'!$D$4:$I$251,2,FALSE),0)</f>
        <v>0</v>
      </c>
      <c r="BY519" s="1691">
        <f>IFERROR(VLOOKUP($A519,'2011'!$D$4:$I$251,3,FALSE),0)</f>
        <v>0</v>
      </c>
      <c r="BZ519" s="1691">
        <f>IFERROR(VLOOKUP($A519,'2011'!$D$4:$I$251,4,FALSE),0)</f>
        <v>0</v>
      </c>
      <c r="CA519" s="1691">
        <f>IFERROR(VLOOKUP($A519,'2011'!$D$4:$I$251,5,FALSE),0)</f>
        <v>0</v>
      </c>
      <c r="CB519" s="1740">
        <f>IFERROR(VLOOKUP($A519,'2011'!$D$4:$I$251,6,FALSE),0)</f>
        <v>0</v>
      </c>
      <c r="CC519" s="1700">
        <f>IFERROR(VLOOKUP($A519,'2010'!$C$3:$H$234,2,FALSE),0)</f>
        <v>0</v>
      </c>
      <c r="CD519" s="1691">
        <f>IFERROR(VLOOKUP($A519,'2010'!$C$3:$H$234,3,FALSE),0)</f>
        <v>0</v>
      </c>
      <c r="CE519" s="1691">
        <f>IFERROR(VLOOKUP($A519,'2010'!$C$3:$H$234,4,FALSE),0)</f>
        <v>0</v>
      </c>
      <c r="CF519" s="1691">
        <f>IFERROR(VLOOKUP($A519,'2010'!$C$3:$H$234,5,FALSE),0)</f>
        <v>0</v>
      </c>
      <c r="CG519" s="1740">
        <f>IFERROR(VLOOKUP($A519,'2010'!$C$3:$H$234,6,FALSE),0)</f>
        <v>0</v>
      </c>
      <c r="CH519" s="1700">
        <f>IFERROR(VLOOKUP($A519,'2009'!$C$3:$H$242,2,FALSE),0)</f>
        <v>0</v>
      </c>
      <c r="CI519" s="1691">
        <f>IFERROR(VLOOKUP($A519,'2009'!$C$3:$H$242,3,FALSE),0)</f>
        <v>0</v>
      </c>
      <c r="CJ519" s="1691">
        <f>IFERROR(VLOOKUP($A519,'2009'!$C$3:$H$242,4,FALSE),0)</f>
        <v>0</v>
      </c>
      <c r="CK519" s="1691">
        <f>IFERROR(VLOOKUP($A519,'2009'!$C$3:$H$242,5,FALSE),0)</f>
        <v>0</v>
      </c>
      <c r="CL519" s="1740">
        <f>IFERROR(VLOOKUP($A519,'2009'!$C$3:$H$242,6,FALSE),0)</f>
        <v>0</v>
      </c>
      <c r="CM519" s="1700">
        <f>IFERROR(VLOOKUP($A519,'2008'!$C$3:$H$229,2,FALSE),0)</f>
        <v>0</v>
      </c>
      <c r="CN519" s="1691">
        <f>IFERROR(VLOOKUP($A519,'2008'!$C$3:$H$229,3,FALSE),0)</f>
        <v>0</v>
      </c>
      <c r="CO519" s="1691">
        <f>IFERROR(VLOOKUP($A519,'2008'!$C$3:$H$229,4,FALSE),0)</f>
        <v>0</v>
      </c>
      <c r="CP519" s="1691">
        <f>IFERROR(VLOOKUP($A519,'2008'!$C$3:$H$229,5,FALSE),0)</f>
        <v>0</v>
      </c>
      <c r="CQ519" s="1740">
        <f>IFERROR(VLOOKUP($A519,'2008'!$C$3:$H$229,6,FALSE),0)</f>
        <v>0</v>
      </c>
      <c r="CR519" s="1700">
        <f>IFERROR(VLOOKUP($A519,'2007'!$C$3:$M$238,7,FALSE),0)</f>
        <v>0</v>
      </c>
      <c r="CS519" s="1691">
        <f>IFERROR(VLOOKUP($A519,'2007'!$C$3:$M$238,8,FALSE),0)</f>
        <v>0</v>
      </c>
      <c r="CT519" s="1691">
        <f>IFERROR(VLOOKUP($A519,'2007'!$C$3:$M$238,9,FALSE),0)</f>
        <v>0</v>
      </c>
      <c r="CU519" s="1691">
        <f>IFERROR(VLOOKUP($A519,'2007'!$C$3:$M$238,10,FALSE),0)</f>
        <v>0</v>
      </c>
      <c r="CV519" s="1740">
        <f>IFERROR(VLOOKUP($A519,'2007'!$C$3:$M$238,11,FALSE),0)</f>
        <v>0</v>
      </c>
      <c r="CW519" s="1700">
        <f>IFERROR(VLOOKUP($A519,'2006'!$A$2:$F$200,2,FALSE),0)</f>
        <v>0</v>
      </c>
      <c r="CX519" s="1691">
        <f>IFERROR(VLOOKUP($A519,'2006'!$A$2:$F$200,4,FALSE),0)</f>
        <v>0</v>
      </c>
      <c r="CY519" s="1691">
        <f>IFERROR(VLOOKUP($A519,'2006'!$A$2:$F$200,5,FALSE),0)</f>
        <v>0</v>
      </c>
      <c r="CZ519" s="1740">
        <f>IFERROR(VLOOKUP($A519,'2006'!$A$2:$F$200,6,FALSE),0)</f>
        <v>0</v>
      </c>
      <c r="DA519" s="1700">
        <f>IFERROR(VLOOKUP($A519,'2005'!$C$3:$M$205,8,FALSE),0)</f>
        <v>0</v>
      </c>
      <c r="DB519" s="1691">
        <f>IFERROR(VLOOKUP($A519,'2005'!$C$3:$M$205,9,FALSE),0)</f>
        <v>0</v>
      </c>
      <c r="DC519" s="1691">
        <f>IFERROR(VLOOKUP($A519,'2005'!$C$3:$M$205,10,FALSE),0)</f>
        <v>0</v>
      </c>
      <c r="DD519" s="1740">
        <f>IFERROR(VLOOKUP($A519,'2005'!$C$3:$M$205,11,FALSE),0)</f>
        <v>0</v>
      </c>
      <c r="DE519" s="1700">
        <f>IFERROR(VLOOKUP($A519,'2004'!$C$3:$M$213,8,FALSE),0)</f>
        <v>0</v>
      </c>
      <c r="DF519" s="1691">
        <f>IFERROR(VLOOKUP($A519,'2004'!$C$3:$M$213,9,FALSE),0)</f>
        <v>0</v>
      </c>
      <c r="DG519" s="1691">
        <f>IFERROR(VLOOKUP($A519,'2004'!$C$3:$M$213,10,FALSE),0)</f>
        <v>0</v>
      </c>
      <c r="DH519" s="1740">
        <f>IFERROR(VLOOKUP($A519,'2004'!$C$3:$M$213,11,FALSE),0)</f>
        <v>0</v>
      </c>
      <c r="DI519" s="1700">
        <f>IFERROR(VLOOKUP($A519,'2003'!$C$3:$Q$214,12,FALSE),0)</f>
        <v>0</v>
      </c>
      <c r="DJ519" s="1691">
        <f>IFERROR(VLOOKUP($A519,'2003'!$C$3:$Q$214,13,FALSE),0)</f>
        <v>0</v>
      </c>
      <c r="DK519" s="1691">
        <f>IFERROR(VLOOKUP($A519,'2003'!$C$3:$Q$214,14,FALSE),0)</f>
        <v>0</v>
      </c>
      <c r="DL519" s="1740">
        <f>IFERROR(VLOOKUP($A519,'2003'!$C$3:$Q$214,15,FALSE),0)</f>
        <v>0</v>
      </c>
      <c r="DM519" s="1700">
        <f>IFERROR(VLOOKUP($A519,'2002'!$D$3:$R$214,12,FALSE),0)</f>
        <v>0</v>
      </c>
      <c r="DN519" s="1691">
        <f>IFERROR(VLOOKUP($A519,'2002'!$D$3:$R$214,13,FALSE),0)</f>
        <v>0</v>
      </c>
      <c r="DO519" s="1691">
        <f>IFERROR(VLOOKUP($A519,'2002'!$D$3:$R$214,14,FALSE),0)</f>
        <v>0</v>
      </c>
      <c r="DP519" s="1788">
        <f>IFERROR(VLOOKUP($A519,'2002'!$D$3:$R$214,15,FALSE),0)</f>
        <v>0</v>
      </c>
      <c r="DQ519" s="1700">
        <f>IFERROR(VLOOKUP($A519,'Pre 2002'!$C$3:$CK$382,84,FALSE),0)</f>
        <v>0</v>
      </c>
      <c r="DR519" s="1695">
        <f>IFERROR(VLOOKUP($A519,'Pre 2002'!$C$3:$CK$382,85,FALSE),0)</f>
        <v>0</v>
      </c>
      <c r="DS519" s="1695">
        <f>IFERROR(VLOOKUP($A519,'Pre 2002'!$C$3:$CK$382,86,FALSE),0)</f>
        <v>0</v>
      </c>
      <c r="DT519" s="1790">
        <f>IFERROR(VLOOKUP($A519,'Pre 2002'!$C$3:$CK$382,87,FALSE),0)</f>
        <v>0</v>
      </c>
      <c r="DU519" s="1741">
        <f>IFERROR(VLOOKUP(A519,'Pre 2002'!$C$3:$CG$382,83,FALSE),0)</f>
        <v>0</v>
      </c>
    </row>
    <row r="520" spans="1:125">
      <c r="A520" s="1779" t="s">
        <v>2221</v>
      </c>
      <c r="B520" s="1562">
        <f t="shared" si="206"/>
        <v>203</v>
      </c>
      <c r="C520" s="1562">
        <f t="shared" si="207"/>
        <v>91</v>
      </c>
      <c r="D520" s="1562">
        <f t="shared" si="208"/>
        <v>1</v>
      </c>
      <c r="E520" s="1563">
        <f t="shared" si="209"/>
        <v>0.44827586206896552</v>
      </c>
      <c r="F520" s="1786">
        <f t="shared" si="210"/>
        <v>4</v>
      </c>
      <c r="G520" s="1595">
        <v>2015</v>
      </c>
      <c r="H520" s="1567">
        <f t="shared" si="201"/>
        <v>0</v>
      </c>
      <c r="I520" s="1734">
        <f t="shared" si="202"/>
        <v>0</v>
      </c>
      <c r="J520" s="1734">
        <f t="shared" si="203"/>
        <v>0</v>
      </c>
      <c r="K520" s="1734">
        <f t="shared" si="204"/>
        <v>0</v>
      </c>
      <c r="L520" s="1806">
        <f t="shared" si="205"/>
        <v>0</v>
      </c>
      <c r="M520" s="1751"/>
      <c r="N520" s="1751"/>
      <c r="O520" s="1700">
        <f>IFERROR(VLOOKUP($A520,'2022'!$B$2:$K$174,3,FALSE),0)</f>
        <v>0</v>
      </c>
      <c r="P520" s="1858">
        <f>IFERROR(VLOOKUP($A520,'2022'!$B$2:$K$174,4,FALSE),0)</f>
        <v>0</v>
      </c>
      <c r="Q520" s="1858">
        <f>IFERROR(VLOOKUP($A520,'2022'!$B$2:$K$174,5,FALSE),0)</f>
        <v>0</v>
      </c>
      <c r="R520" s="1858">
        <f>IFERROR(VLOOKUP($A520,'2022'!$B$2:$K$174,8,FALSE),0)</f>
        <v>0</v>
      </c>
      <c r="S520" s="1740">
        <f>IFERROR(VLOOKUP($A520,'2022'!$B$2:$K$174,10,FALSE),0)</f>
        <v>0</v>
      </c>
      <c r="T520" s="1700">
        <f>IFERROR(VLOOKUP($A520,'2021'!$B$2:$K$174,3,FALSE),0)</f>
        <v>0</v>
      </c>
      <c r="U520" s="1843">
        <f>IFERROR(VLOOKUP($A520,'2021'!$B$2:$K$174,4,FALSE),0)</f>
        <v>0</v>
      </c>
      <c r="V520" s="1843">
        <f>IFERROR(VLOOKUP($A520,'2021'!$B$2:$K$174,5,FALSE),0)</f>
        <v>0</v>
      </c>
      <c r="W520" s="1843">
        <f>IFERROR(VLOOKUP($A520,'2021'!$B$2:$K$174,8,FALSE),0)</f>
        <v>0</v>
      </c>
      <c r="X520" s="1740">
        <f>IFERROR(VLOOKUP($A520,'2021'!$B$2:$K$174,10,FALSE),0)</f>
        <v>0</v>
      </c>
      <c r="Y520" s="1700">
        <f>IFERROR(VLOOKUP($A520,'2020'!$B$2:$K$170,3,FALSE),0)</f>
        <v>0</v>
      </c>
      <c r="Z520" s="1829">
        <f>IFERROR(VLOOKUP($A520,'2020'!$B$2:$K$170,4,FALSE),0)</f>
        <v>0</v>
      </c>
      <c r="AA520" s="1829">
        <f>IFERROR(VLOOKUP($A520,'2020'!$B$2:$K$170,5,FALSE),0)</f>
        <v>0</v>
      </c>
      <c r="AB520" s="1829">
        <f>IFERROR(VLOOKUP($A520,'2020'!$B$2:$K$170,8,FALSE),0)</f>
        <v>0</v>
      </c>
      <c r="AC520" s="1740">
        <f>IFERROR(VLOOKUP($A520,'2020'!$B$2:$K$170,10,FALSE),0)</f>
        <v>0</v>
      </c>
      <c r="AD520" s="1700">
        <f>IFERROR(VLOOKUP($A520,'2019'!$B$2:$K$170,3,FALSE),0)</f>
        <v>0</v>
      </c>
      <c r="AE520" s="1823">
        <f>IFERROR(VLOOKUP($A520,'2019'!$B$2:$K$170,4,FALSE),0)</f>
        <v>0</v>
      </c>
      <c r="AF520" s="1823">
        <f>IFERROR(VLOOKUP($A520,'2019'!$B$2:$K$170,5,FALSE),0)</f>
        <v>0</v>
      </c>
      <c r="AG520" s="1823">
        <f>IFERROR(VLOOKUP($A520,'2019'!$B$2:$K$170,8,FALSE),0)</f>
        <v>0</v>
      </c>
      <c r="AH520" s="1740">
        <f>IFERROR(VLOOKUP($A520,'2019'!$B$2:$K$170,10,FALSE),0)</f>
        <v>0</v>
      </c>
      <c r="AI520" s="1700">
        <f>IFERROR(VLOOKUP($A520,'2018'!$B$2:$K$170,3,FALSE),0)</f>
        <v>51</v>
      </c>
      <c r="AJ520" s="1821">
        <f>IFERROR(VLOOKUP($A520,'2018'!$B$2:$K$170,4,FALSE),0)</f>
        <v>13</v>
      </c>
      <c r="AK520" s="1821">
        <f>IFERROR(VLOOKUP($A520,'2018'!$B$2:$K$170,5,FALSE),0)</f>
        <v>26</v>
      </c>
      <c r="AL520" s="1821">
        <f>IFERROR(VLOOKUP($A520,'2018'!$B$2:$K$170,8,FALSE),0)</f>
        <v>0</v>
      </c>
      <c r="AM520" s="1740">
        <f>IFERROR(VLOOKUP($A520,'2018'!$B$2:$K$170,10,FALSE),0)</f>
        <v>0.51</v>
      </c>
      <c r="AN520" s="1700">
        <f>IFERROR(VLOOKUP($A520,'2017'!$B$2:$J$163,2,FALSE),0)</f>
        <v>45</v>
      </c>
      <c r="AO520" s="1815">
        <f>IFERROR(VLOOKUP($A520,'2017'!$B$2:$J$163,3,FALSE),0)</f>
        <v>8</v>
      </c>
      <c r="AP520" s="1815">
        <f>IFERROR(VLOOKUP($A520,'2017'!$B$2:$J$163,4,FALSE),0)</f>
        <v>15</v>
      </c>
      <c r="AQ520" s="1815">
        <f>IFERROR(VLOOKUP($A520,'2017'!$B$2:$J$163,7,FALSE),0)</f>
        <v>0</v>
      </c>
      <c r="AR520" s="1740">
        <f>IFERROR(VLOOKUP($A520,'2017'!$B$2:$J$163,9,FALSE),0)</f>
        <v>0.33333333333333331</v>
      </c>
      <c r="AS520" s="1700">
        <f>IFERROR(VLOOKUP($A520,'2016'!$B$2:$K$165,3,FALSE),0)</f>
        <v>79</v>
      </c>
      <c r="AT520" s="1796">
        <f>IFERROR(VLOOKUP($A520,'2016'!$B$2:$K$165,4,FALSE),0)</f>
        <v>23</v>
      </c>
      <c r="AU520" s="1796">
        <f>IFERROR(VLOOKUP($A520,'2016'!$B$2:$K$165,5,FALSE),0)</f>
        <v>44</v>
      </c>
      <c r="AV520" s="1796">
        <f>IFERROR(VLOOKUP($A520,'2016'!$B$2:$K$165,8,FALSE),0)</f>
        <v>0</v>
      </c>
      <c r="AW520" s="1740">
        <f>IFERROR(VLOOKUP($A520,'2016'!$B$2:$K$165,10,FALSE),0)</f>
        <v>0.55700000000000005</v>
      </c>
      <c r="AX520" s="1700">
        <f>IFERROR(VLOOKUP($A520,'2015'!$B$2:$K$165,3,FALSE),0)</f>
        <v>28</v>
      </c>
      <c r="AY520" s="1695">
        <f>IFERROR(VLOOKUP($A520,'2015'!$B$2:$K$165,4,FALSE),0)</f>
        <v>4</v>
      </c>
      <c r="AZ520" s="1695">
        <f>IFERROR(VLOOKUP($A520,'2015'!$B$2:$K$165,5,FALSE),0)</f>
        <v>6</v>
      </c>
      <c r="BA520" s="1695">
        <f>IFERROR(VLOOKUP($A520,'2015'!$B$2:$K$165,8,FALSE),0)</f>
        <v>1</v>
      </c>
      <c r="BB520" s="1740">
        <f>IFERROR(VLOOKUP($A520,'2015'!$B$2:$K$165,10,FALSE),0)</f>
        <v>0.21428571428571427</v>
      </c>
      <c r="BC520" s="1700">
        <f>IFERROR(VLOOKUP($A520,'2014'!$B$2:$K$157,3,FALSE),0)</f>
        <v>0</v>
      </c>
      <c r="BD520" s="1691">
        <f>IFERROR(VLOOKUP($A520,'2014'!$B$2:$K$157,4,FALSE),0)</f>
        <v>0</v>
      </c>
      <c r="BE520" s="1691">
        <f>IFERROR(VLOOKUP($A520,'2014'!$B$2:$K$157,5,FALSE),0)</f>
        <v>0</v>
      </c>
      <c r="BF520" s="1691">
        <f>IFERROR(VLOOKUP($A520,'2014'!$B$2:$K$157,8,FALSE),0)</f>
        <v>0</v>
      </c>
      <c r="BG520" s="1740">
        <f>IFERROR(VLOOKUP($A520,'2014'!$B$2:$K$157,10,FALSE),0)</f>
        <v>0</v>
      </c>
      <c r="BH520" s="1700">
        <f>IFERROR(VLOOKUP($A520,'2013'!$D$4:$I$249,2,FALSE),0)</f>
        <v>0</v>
      </c>
      <c r="BI520" s="1691">
        <f>IFERROR(VLOOKUP($A520,'2013'!$D$4:$I$249,3,FALSE),0)</f>
        <v>0</v>
      </c>
      <c r="BJ520" s="1691">
        <f>IFERROR(VLOOKUP($A520,'2013'!$D$4:$I$249,4,FALSE),0)</f>
        <v>0</v>
      </c>
      <c r="BK520" s="1691">
        <f>IFERROR(VLOOKUP($A520,'2013'!$D$4:$I$249,5,FALSE),0)</f>
        <v>0</v>
      </c>
      <c r="BL520" s="1740">
        <f>IFERROR(VLOOKUP($A520,'2013'!$D$4:$I$249,6,FALSE),0)</f>
        <v>0</v>
      </c>
      <c r="BM520" s="1737">
        <f>IFERROR(VLOOKUP($A520,'2012'!$D$3:$O$172,2,FALSE),0)</f>
        <v>0</v>
      </c>
      <c r="BN520" s="1691">
        <f>IFERROR(VLOOKUP($A520,'2012'!$D$3:$O$172,3,FALSE),0)</f>
        <v>0</v>
      </c>
      <c r="BO520" s="1743">
        <f>IFERROR(VLOOKUP($A520,'2012'!$D$3:$O$172,4,FALSE),0)</f>
        <v>0</v>
      </c>
      <c r="BP520" s="1700">
        <f>IFERROR(VLOOKUP($A520,'2012'!$D$3:$O$172,5,FALSE),0)</f>
        <v>0</v>
      </c>
      <c r="BQ520" s="1691">
        <f>IFERROR(VLOOKUP($A520,'2012'!$D$3:$O$172,6,FALSE),0)</f>
        <v>0</v>
      </c>
      <c r="BR520" s="1691">
        <f>IFERROR(VLOOKUP($A520,'2012'!$D$3:$O$172,7,FALSE),0)</f>
        <v>0</v>
      </c>
      <c r="BS520" s="1691">
        <f>IFERROR(VLOOKUP($A520,'2012'!$D$3:$O$172,8,FALSE),0)</f>
        <v>0</v>
      </c>
      <c r="BT520" s="1740">
        <f>IFERROR(VLOOKUP($A520,'2012'!$D$3:$O$172,9,FALSE),0)</f>
        <v>0</v>
      </c>
      <c r="BX520" s="1700">
        <f>IFERROR(VLOOKUP($A520,'2011'!$D$4:$I$251,2,FALSE),0)</f>
        <v>0</v>
      </c>
      <c r="BY520" s="1691">
        <f>IFERROR(VLOOKUP($A520,'2011'!$D$4:$I$251,3,FALSE),0)</f>
        <v>0</v>
      </c>
      <c r="BZ520" s="1691">
        <f>IFERROR(VLOOKUP($A520,'2011'!$D$4:$I$251,4,FALSE),0)</f>
        <v>0</v>
      </c>
      <c r="CA520" s="1691">
        <f>IFERROR(VLOOKUP($A520,'2011'!$D$4:$I$251,5,FALSE),0)</f>
        <v>0</v>
      </c>
      <c r="CB520" s="1740">
        <f>IFERROR(VLOOKUP($A520,'2011'!$D$4:$I$251,6,FALSE),0)</f>
        <v>0</v>
      </c>
      <c r="CC520" s="1700">
        <f>IFERROR(VLOOKUP($A520,'2010'!$C$3:$H$234,2,FALSE),0)</f>
        <v>0</v>
      </c>
      <c r="CD520" s="1691">
        <f>IFERROR(VLOOKUP($A520,'2010'!$C$3:$H$234,3,FALSE),0)</f>
        <v>0</v>
      </c>
      <c r="CE520" s="1691">
        <f>IFERROR(VLOOKUP($A520,'2010'!$C$3:$H$234,4,FALSE),0)</f>
        <v>0</v>
      </c>
      <c r="CF520" s="1691">
        <f>IFERROR(VLOOKUP($A520,'2010'!$C$3:$H$234,5,FALSE),0)</f>
        <v>0</v>
      </c>
      <c r="CG520" s="1740">
        <f>IFERROR(VLOOKUP($A520,'2010'!$C$3:$H$234,6,FALSE),0)</f>
        <v>0</v>
      </c>
      <c r="CH520" s="1700">
        <f>IFERROR(VLOOKUP($A520,'2009'!$C$3:$H$242,2,FALSE),0)</f>
        <v>0</v>
      </c>
      <c r="CI520" s="1691">
        <f>IFERROR(VLOOKUP($A520,'2009'!$C$3:$H$242,3,FALSE),0)</f>
        <v>0</v>
      </c>
      <c r="CJ520" s="1691">
        <f>IFERROR(VLOOKUP($A520,'2009'!$C$3:$H$242,4,FALSE),0)</f>
        <v>0</v>
      </c>
      <c r="CK520" s="1691">
        <f>IFERROR(VLOOKUP($A520,'2009'!$C$3:$H$242,5,FALSE),0)</f>
        <v>0</v>
      </c>
      <c r="CL520" s="1740">
        <f>IFERROR(VLOOKUP($A520,'2009'!$C$3:$H$242,6,FALSE),0)</f>
        <v>0</v>
      </c>
      <c r="CM520" s="1700">
        <f>IFERROR(VLOOKUP($A520,'2008'!$C$3:$H$229,2,FALSE),0)</f>
        <v>0</v>
      </c>
      <c r="CN520" s="1691">
        <f>IFERROR(VLOOKUP($A520,'2008'!$C$3:$H$229,3,FALSE),0)</f>
        <v>0</v>
      </c>
      <c r="CO520" s="1691">
        <f>IFERROR(VLOOKUP($A520,'2008'!$C$3:$H$229,4,FALSE),0)</f>
        <v>0</v>
      </c>
      <c r="CP520" s="1691">
        <f>IFERROR(VLOOKUP($A520,'2008'!$C$3:$H$229,5,FALSE),0)</f>
        <v>0</v>
      </c>
      <c r="CQ520" s="1740">
        <f>IFERROR(VLOOKUP($A520,'2008'!$C$3:$H$229,6,FALSE),0)</f>
        <v>0</v>
      </c>
      <c r="CR520" s="1700">
        <f>IFERROR(VLOOKUP($A520,'2007'!$C$3:$M$238,7,FALSE),0)</f>
        <v>0</v>
      </c>
      <c r="CS520" s="1691">
        <f>IFERROR(VLOOKUP($A520,'2007'!$C$3:$M$238,8,FALSE),0)</f>
        <v>0</v>
      </c>
      <c r="CT520" s="1691">
        <f>IFERROR(VLOOKUP($A520,'2007'!$C$3:$M$238,9,FALSE),0)</f>
        <v>0</v>
      </c>
      <c r="CU520" s="1691">
        <f>IFERROR(VLOOKUP($A520,'2007'!$C$3:$M$238,10,FALSE),0)</f>
        <v>0</v>
      </c>
      <c r="CV520" s="1740">
        <f>IFERROR(VLOOKUP($A520,'2007'!$C$3:$M$238,11,FALSE),0)</f>
        <v>0</v>
      </c>
      <c r="CW520" s="1700">
        <f>IFERROR(VLOOKUP($A520,'2006'!$A$2:$F$200,2,FALSE),0)</f>
        <v>0</v>
      </c>
      <c r="CX520" s="1691">
        <f>IFERROR(VLOOKUP($A520,'2006'!$A$2:$F$200,4,FALSE),0)</f>
        <v>0</v>
      </c>
      <c r="CY520" s="1691">
        <f>IFERROR(VLOOKUP($A520,'2006'!$A$2:$F$200,5,FALSE),0)</f>
        <v>0</v>
      </c>
      <c r="CZ520" s="1740">
        <f>IFERROR(VLOOKUP($A520,'2006'!$A$2:$F$200,6,FALSE),0)</f>
        <v>0</v>
      </c>
      <c r="DA520" s="1700">
        <f>IFERROR(VLOOKUP($A520,'2005'!$C$3:$M$205,8,FALSE),0)</f>
        <v>0</v>
      </c>
      <c r="DB520" s="1691">
        <f>IFERROR(VLOOKUP($A520,'2005'!$C$3:$M$205,9,FALSE),0)</f>
        <v>0</v>
      </c>
      <c r="DC520" s="1691">
        <f>IFERROR(VLOOKUP($A520,'2005'!$C$3:$M$205,10,FALSE),0)</f>
        <v>0</v>
      </c>
      <c r="DD520" s="1740">
        <f>IFERROR(VLOOKUP($A520,'2005'!$C$3:$M$205,11,FALSE),0)</f>
        <v>0</v>
      </c>
      <c r="DE520" s="1700">
        <f>IFERROR(VLOOKUP($A520,'2004'!$C$3:$M$213,8,FALSE),0)</f>
        <v>0</v>
      </c>
      <c r="DF520" s="1691">
        <f>IFERROR(VLOOKUP($A520,'2004'!$C$3:$M$213,9,FALSE),0)</f>
        <v>0</v>
      </c>
      <c r="DG520" s="1691">
        <f>IFERROR(VLOOKUP($A520,'2004'!$C$3:$M$213,10,FALSE),0)</f>
        <v>0</v>
      </c>
      <c r="DH520" s="1740">
        <f>IFERROR(VLOOKUP($A520,'2004'!$C$3:$M$213,11,FALSE),0)</f>
        <v>0</v>
      </c>
      <c r="DI520" s="1700">
        <f>IFERROR(VLOOKUP($A520,'2003'!$C$3:$Q$214,12,FALSE),0)</f>
        <v>0</v>
      </c>
      <c r="DJ520" s="1691">
        <f>IFERROR(VLOOKUP($A520,'2003'!$C$3:$Q$214,13,FALSE),0)</f>
        <v>0</v>
      </c>
      <c r="DK520" s="1691">
        <f>IFERROR(VLOOKUP($A520,'2003'!$C$3:$Q$214,14,FALSE),0)</f>
        <v>0</v>
      </c>
      <c r="DL520" s="1740">
        <f>IFERROR(VLOOKUP($A520,'2003'!$C$3:$Q$214,15,FALSE),0)</f>
        <v>0</v>
      </c>
      <c r="DM520" s="1700">
        <f>IFERROR(VLOOKUP($A520,'2002'!$D$3:$R$214,12,FALSE),0)</f>
        <v>0</v>
      </c>
      <c r="DN520" s="1691">
        <f>IFERROR(VLOOKUP($A520,'2002'!$D$3:$R$214,13,FALSE),0)</f>
        <v>0</v>
      </c>
      <c r="DO520" s="1691">
        <f>IFERROR(VLOOKUP($A520,'2002'!$D$3:$R$214,14,FALSE),0)</f>
        <v>0</v>
      </c>
      <c r="DP520" s="1788">
        <f>IFERROR(VLOOKUP($A520,'2002'!$D$3:$R$214,15,FALSE),0)</f>
        <v>0</v>
      </c>
      <c r="DQ520" s="1700">
        <f>IFERROR(VLOOKUP($A520,'Pre 2002'!$C$3:$CK$382,84,FALSE),0)</f>
        <v>0</v>
      </c>
      <c r="DR520" s="1695">
        <f>IFERROR(VLOOKUP($A520,'Pre 2002'!$C$3:$CK$382,85,FALSE),0)</f>
        <v>0</v>
      </c>
      <c r="DS520" s="1695">
        <f>IFERROR(VLOOKUP($A520,'Pre 2002'!$C$3:$CK$382,86,FALSE),0)</f>
        <v>0</v>
      </c>
      <c r="DT520" s="1790">
        <f>IFERROR(VLOOKUP($A520,'Pre 2002'!$C$3:$CK$382,87,FALSE),0)</f>
        <v>0</v>
      </c>
      <c r="DU520" s="1741">
        <f>IFERROR(VLOOKUP(A520,'Pre 2002'!$C$3:$CG$382,83,FALSE),0)</f>
        <v>0</v>
      </c>
    </row>
    <row r="521" spans="1:125">
      <c r="A521" s="1778" t="s">
        <v>1839</v>
      </c>
      <c r="B521" s="1562">
        <f t="shared" si="206"/>
        <v>29</v>
      </c>
      <c r="C521" s="1562">
        <f t="shared" si="207"/>
        <v>13</v>
      </c>
      <c r="D521" s="1562">
        <f t="shared" si="208"/>
        <v>1</v>
      </c>
      <c r="E521" s="1563">
        <f t="shared" si="209"/>
        <v>0.44827586206896552</v>
      </c>
      <c r="F521" s="1786">
        <f t="shared" si="210"/>
        <v>1</v>
      </c>
      <c r="G521" s="1595" t="s">
        <v>2159</v>
      </c>
      <c r="H521" s="1567">
        <f t="shared" si="201"/>
        <v>1</v>
      </c>
      <c r="I521" s="1734">
        <f t="shared" si="202"/>
        <v>29</v>
      </c>
      <c r="J521" s="1734">
        <f t="shared" si="203"/>
        <v>13</v>
      </c>
      <c r="K521" s="1734">
        <f t="shared" si="204"/>
        <v>1</v>
      </c>
      <c r="L521" s="1806">
        <f t="shared" si="205"/>
        <v>0.44827586206896552</v>
      </c>
      <c r="O521" s="1700">
        <f>IFERROR(VLOOKUP($A521,'2022'!$B$2:$K$174,3,FALSE),0)</f>
        <v>0</v>
      </c>
      <c r="P521" s="1858">
        <f>IFERROR(VLOOKUP($A521,'2022'!$B$2:$K$174,4,FALSE),0)</f>
        <v>0</v>
      </c>
      <c r="Q521" s="1858">
        <f>IFERROR(VLOOKUP($A521,'2022'!$B$2:$K$174,5,FALSE),0)</f>
        <v>0</v>
      </c>
      <c r="R521" s="1858">
        <f>IFERROR(VLOOKUP($A521,'2022'!$B$2:$K$174,8,FALSE),0)</f>
        <v>0</v>
      </c>
      <c r="S521" s="1740">
        <f>IFERROR(VLOOKUP($A521,'2022'!$B$2:$K$174,10,FALSE),0)</f>
        <v>0</v>
      </c>
      <c r="T521" s="1700">
        <f>IFERROR(VLOOKUP($A521,'2021'!$B$2:$K$174,3,FALSE),0)</f>
        <v>0</v>
      </c>
      <c r="U521" s="1843">
        <f>IFERROR(VLOOKUP($A521,'2021'!$B$2:$K$174,4,FALSE),0)</f>
        <v>0</v>
      </c>
      <c r="V521" s="1843">
        <f>IFERROR(VLOOKUP($A521,'2021'!$B$2:$K$174,5,FALSE),0)</f>
        <v>0</v>
      </c>
      <c r="W521" s="1843">
        <f>IFERROR(VLOOKUP($A521,'2021'!$B$2:$K$174,8,FALSE),0)</f>
        <v>0</v>
      </c>
      <c r="X521" s="1740">
        <f>IFERROR(VLOOKUP($A521,'2021'!$B$2:$K$174,10,FALSE),0)</f>
        <v>0</v>
      </c>
      <c r="Y521" s="1700">
        <f>IFERROR(VLOOKUP($A521,'2020'!$B$2:$K$170,3,FALSE),0)</f>
        <v>0</v>
      </c>
      <c r="Z521" s="1829">
        <f>IFERROR(VLOOKUP($A521,'2020'!$B$2:$K$170,4,FALSE),0)</f>
        <v>0</v>
      </c>
      <c r="AA521" s="1829">
        <f>IFERROR(VLOOKUP($A521,'2020'!$B$2:$K$170,5,FALSE),0)</f>
        <v>0</v>
      </c>
      <c r="AB521" s="1829">
        <f>IFERROR(VLOOKUP($A521,'2020'!$B$2:$K$170,8,FALSE),0)</f>
        <v>0</v>
      </c>
      <c r="AC521" s="1740">
        <f>IFERROR(VLOOKUP($A521,'2020'!$B$2:$K$170,10,FALSE),0)</f>
        <v>0</v>
      </c>
      <c r="AD521" s="1700">
        <f>IFERROR(VLOOKUP($A521,'2019'!$B$2:$K$170,3,FALSE),0)</f>
        <v>0</v>
      </c>
      <c r="AE521" s="1823">
        <f>IFERROR(VLOOKUP($A521,'2019'!$B$2:$K$170,4,FALSE),0)</f>
        <v>0</v>
      </c>
      <c r="AF521" s="1823">
        <f>IFERROR(VLOOKUP($A521,'2019'!$B$2:$K$170,5,FALSE),0)</f>
        <v>0</v>
      </c>
      <c r="AG521" s="1823">
        <f>IFERROR(VLOOKUP($A521,'2019'!$B$2:$K$170,8,FALSE),0)</f>
        <v>0</v>
      </c>
      <c r="AH521" s="1740">
        <f>IFERROR(VLOOKUP($A521,'2019'!$B$2:$K$170,10,FALSE),0)</f>
        <v>0</v>
      </c>
      <c r="AI521" s="1700">
        <f>IFERROR(VLOOKUP($A521,'2018'!$B$2:$K$170,3,FALSE),0)</f>
        <v>0</v>
      </c>
      <c r="AJ521" s="1821">
        <f>IFERROR(VLOOKUP($A521,'2018'!$B$2:$K$170,4,FALSE),0)</f>
        <v>0</v>
      </c>
      <c r="AK521" s="1821">
        <f>IFERROR(VLOOKUP($A521,'2018'!$B$2:$K$170,5,FALSE),0)</f>
        <v>0</v>
      </c>
      <c r="AL521" s="1821">
        <f>IFERROR(VLOOKUP($A521,'2018'!$B$2:$K$170,8,FALSE),0)</f>
        <v>0</v>
      </c>
      <c r="AM521" s="1740">
        <f>IFERROR(VLOOKUP($A521,'2018'!$B$2:$K$170,10,FALSE),0)</f>
        <v>0</v>
      </c>
      <c r="AN521" s="1700">
        <f>IFERROR(VLOOKUP($A521,'2017'!$B$2:$J$163,2,FALSE),0)</f>
        <v>0</v>
      </c>
      <c r="AO521" s="1815">
        <f>IFERROR(VLOOKUP($A521,'2017'!$B$2:$J$163,3,FALSE),0)</f>
        <v>0</v>
      </c>
      <c r="AP521" s="1815">
        <f>IFERROR(VLOOKUP($A521,'2017'!$B$2:$J$163,4,FALSE),0)</f>
        <v>0</v>
      </c>
      <c r="AQ521" s="1815">
        <f>IFERROR(VLOOKUP($A521,'2017'!$B$2:$J$163,7,FALSE),0)</f>
        <v>0</v>
      </c>
      <c r="AR521" s="1740">
        <f>IFERROR(VLOOKUP($A521,'2017'!$B$2:$J$163,9,FALSE),0)</f>
        <v>0</v>
      </c>
      <c r="AS521" s="1700">
        <f>IFERROR(VLOOKUP($A521,'2016'!$B$2:$K$165,3,FALSE),0)</f>
        <v>0</v>
      </c>
      <c r="AT521" s="1796">
        <f>IFERROR(VLOOKUP($A521,'2016'!$B$2:$K$165,4,FALSE),0)</f>
        <v>0</v>
      </c>
      <c r="AU521" s="1796">
        <f>IFERROR(VLOOKUP($A521,'2016'!$B$2:$K$165,5,FALSE),0)</f>
        <v>0</v>
      </c>
      <c r="AV521" s="1796">
        <f>IFERROR(VLOOKUP($A521,'2016'!$B$2:$K$165,8,FALSE),0)</f>
        <v>0</v>
      </c>
      <c r="AW521" s="1740">
        <f>IFERROR(VLOOKUP($A521,'2016'!$B$2:$K$165,10,FALSE),0)</f>
        <v>0</v>
      </c>
      <c r="AX521" s="1700">
        <f>IFERROR(VLOOKUP($A521,'2015'!$B$2:$K$165,3,FALSE),0)</f>
        <v>0</v>
      </c>
      <c r="AY521" s="1695">
        <f>IFERROR(VLOOKUP($A521,'2015'!$B$2:$K$165,4,FALSE),0)</f>
        <v>0</v>
      </c>
      <c r="AZ521" s="1695">
        <f>IFERROR(VLOOKUP($A521,'2015'!$B$2:$K$165,5,FALSE),0)</f>
        <v>0</v>
      </c>
      <c r="BA521" s="1695">
        <f>IFERROR(VLOOKUP($A521,'2015'!$B$2:$K$165,8,FALSE),0)</f>
        <v>0</v>
      </c>
      <c r="BB521" s="1740">
        <f>IFERROR(VLOOKUP($A521,'2015'!$B$2:$K$165,10,FALSE),0)</f>
        <v>0</v>
      </c>
      <c r="BC521" s="1700">
        <f>IFERROR(VLOOKUP($A521,'2014'!$B$2:$K$157,3,FALSE),0)</f>
        <v>0</v>
      </c>
      <c r="BD521" s="1691">
        <f>IFERROR(VLOOKUP($A521,'2014'!$B$2:$K$157,4,FALSE),0)</f>
        <v>0</v>
      </c>
      <c r="BE521" s="1691">
        <f>IFERROR(VLOOKUP($A521,'2014'!$B$2:$K$157,5,FALSE),0)</f>
        <v>0</v>
      </c>
      <c r="BF521" s="1691">
        <f>IFERROR(VLOOKUP($A521,'2014'!$B$2:$K$157,8,FALSE),0)</f>
        <v>0</v>
      </c>
      <c r="BG521" s="1740">
        <f>IFERROR(VLOOKUP($A521,'2014'!$B$2:$K$157,10,FALSE),0)</f>
        <v>0</v>
      </c>
      <c r="BH521" s="1700">
        <f>IFERROR(VLOOKUP($A521,'2013'!$D$4:$I$249,2,FALSE),0)</f>
        <v>0</v>
      </c>
      <c r="BI521" s="1691">
        <f>IFERROR(VLOOKUP($A521,'2013'!$D$4:$I$249,3,FALSE),0)</f>
        <v>0</v>
      </c>
      <c r="BJ521" s="1691">
        <f>IFERROR(VLOOKUP($A521,'2013'!$D$4:$I$249,4,FALSE),0)</f>
        <v>0</v>
      </c>
      <c r="BK521" s="1691">
        <f>IFERROR(VLOOKUP($A521,'2013'!$D$4:$I$249,5,FALSE),0)</f>
        <v>0</v>
      </c>
      <c r="BL521" s="1740">
        <f>IFERROR(VLOOKUP($A521,'2013'!$D$4:$I$249,6,FALSE),0)</f>
        <v>0</v>
      </c>
      <c r="BM521" s="1737">
        <f>IFERROR(VLOOKUP($A521,'2012'!$D$3:$O$172,2,FALSE),0)</f>
        <v>0</v>
      </c>
      <c r="BN521" s="1691">
        <f>IFERROR(VLOOKUP($A521,'2012'!$D$3:$O$172,3,FALSE),0)</f>
        <v>0</v>
      </c>
      <c r="BO521" s="1743">
        <f>IFERROR(VLOOKUP($A521,'2012'!$D$3:$O$172,4,FALSE),0)</f>
        <v>0</v>
      </c>
      <c r="BP521" s="1700">
        <f>IFERROR(VLOOKUP($A521,'2012'!$D$3:$O$172,5,FALSE),0)</f>
        <v>0</v>
      </c>
      <c r="BQ521" s="1691">
        <f>IFERROR(VLOOKUP($A521,'2012'!$D$3:$O$172,6,FALSE),0)</f>
        <v>0</v>
      </c>
      <c r="BR521" s="1691">
        <f>IFERROR(VLOOKUP($A521,'2012'!$D$3:$O$172,7,FALSE),0)</f>
        <v>0</v>
      </c>
      <c r="BS521" s="1691">
        <f>IFERROR(VLOOKUP($A521,'2012'!$D$3:$O$172,8,FALSE),0)</f>
        <v>0</v>
      </c>
      <c r="BT521" s="1740">
        <f>IFERROR(VLOOKUP($A521,'2012'!$D$3:$O$172,9,FALSE),0)</f>
        <v>0</v>
      </c>
      <c r="BX521" s="1700">
        <f>IFERROR(VLOOKUP($A521,'2011'!$D$4:$I$251,2,FALSE),0)</f>
        <v>0</v>
      </c>
      <c r="BY521" s="1691">
        <f>IFERROR(VLOOKUP($A521,'2011'!$D$4:$I$251,3,FALSE),0)</f>
        <v>0</v>
      </c>
      <c r="BZ521" s="1691">
        <f>IFERROR(VLOOKUP($A521,'2011'!$D$4:$I$251,4,FALSE),0)</f>
        <v>0</v>
      </c>
      <c r="CA521" s="1691">
        <f>IFERROR(VLOOKUP($A521,'2011'!$D$4:$I$251,5,FALSE),0)</f>
        <v>0</v>
      </c>
      <c r="CB521" s="1740">
        <f>IFERROR(VLOOKUP($A521,'2011'!$D$4:$I$251,6,FALSE),0)</f>
        <v>0</v>
      </c>
      <c r="CC521" s="1700">
        <f>IFERROR(VLOOKUP($A521,'2010'!$C$3:$H$234,2,FALSE),0)</f>
        <v>0</v>
      </c>
      <c r="CD521" s="1691">
        <f>IFERROR(VLOOKUP($A521,'2010'!$C$3:$H$234,3,FALSE),0)</f>
        <v>0</v>
      </c>
      <c r="CE521" s="1691">
        <f>IFERROR(VLOOKUP($A521,'2010'!$C$3:$H$234,4,FALSE),0)</f>
        <v>0</v>
      </c>
      <c r="CF521" s="1691">
        <f>IFERROR(VLOOKUP($A521,'2010'!$C$3:$H$234,5,FALSE),0)</f>
        <v>0</v>
      </c>
      <c r="CG521" s="1740">
        <f>IFERROR(VLOOKUP($A521,'2010'!$C$3:$H$234,6,FALSE),0)</f>
        <v>0</v>
      </c>
      <c r="CH521" s="1700">
        <f>IFERROR(VLOOKUP($A521,'2009'!$C$3:$H$242,2,FALSE),0)</f>
        <v>0</v>
      </c>
      <c r="CI521" s="1691">
        <f>IFERROR(VLOOKUP($A521,'2009'!$C$3:$H$242,3,FALSE),0)</f>
        <v>0</v>
      </c>
      <c r="CJ521" s="1691">
        <f>IFERROR(VLOOKUP($A521,'2009'!$C$3:$H$242,4,FALSE),0)</f>
        <v>0</v>
      </c>
      <c r="CK521" s="1691">
        <f>IFERROR(VLOOKUP($A521,'2009'!$C$3:$H$242,5,FALSE),0)</f>
        <v>0</v>
      </c>
      <c r="CL521" s="1740">
        <f>IFERROR(VLOOKUP($A521,'2009'!$C$3:$H$242,6,FALSE),0)</f>
        <v>0</v>
      </c>
      <c r="CM521" s="1700">
        <f>IFERROR(VLOOKUP($A521,'2008'!$C$3:$H$229,2,FALSE),0)</f>
        <v>0</v>
      </c>
      <c r="CN521" s="1691">
        <f>IFERROR(VLOOKUP($A521,'2008'!$C$3:$H$229,3,FALSE),0)</f>
        <v>0</v>
      </c>
      <c r="CO521" s="1691">
        <f>IFERROR(VLOOKUP($A521,'2008'!$C$3:$H$229,4,FALSE),0)</f>
        <v>0</v>
      </c>
      <c r="CP521" s="1691">
        <f>IFERROR(VLOOKUP($A521,'2008'!$C$3:$H$229,5,FALSE),0)</f>
        <v>0</v>
      </c>
      <c r="CQ521" s="1740">
        <f>IFERROR(VLOOKUP($A521,'2008'!$C$3:$H$229,6,FALSE),0)</f>
        <v>0</v>
      </c>
      <c r="CR521" s="1700">
        <f>IFERROR(VLOOKUP($A521,'2007'!$C$3:$M$238,7,FALSE),0)</f>
        <v>0</v>
      </c>
      <c r="CS521" s="1691">
        <f>IFERROR(VLOOKUP($A521,'2007'!$C$3:$M$238,8,FALSE),0)</f>
        <v>0</v>
      </c>
      <c r="CT521" s="1691">
        <f>IFERROR(VLOOKUP($A521,'2007'!$C$3:$M$238,9,FALSE),0)</f>
        <v>0</v>
      </c>
      <c r="CU521" s="1691">
        <f>IFERROR(VLOOKUP($A521,'2007'!$C$3:$M$238,10,FALSE),0)</f>
        <v>0</v>
      </c>
      <c r="CV521" s="1740">
        <f>IFERROR(VLOOKUP($A521,'2007'!$C$3:$M$238,11,FALSE),0)</f>
        <v>0</v>
      </c>
      <c r="CW521" s="1700">
        <f>IFERROR(VLOOKUP($A521,'2006'!$A$2:$F$200,2,FALSE),0)</f>
        <v>0</v>
      </c>
      <c r="CX521" s="1691">
        <f>IFERROR(VLOOKUP($A521,'2006'!$A$2:$F$200,4,FALSE),0)</f>
        <v>0</v>
      </c>
      <c r="CY521" s="1691">
        <f>IFERROR(VLOOKUP($A521,'2006'!$A$2:$F$200,5,FALSE),0)</f>
        <v>0</v>
      </c>
      <c r="CZ521" s="1740">
        <f>IFERROR(VLOOKUP($A521,'2006'!$A$2:$F$200,6,FALSE),0)</f>
        <v>0</v>
      </c>
      <c r="DA521" s="1700">
        <f>IFERROR(VLOOKUP($A521,'2005'!$C$3:$M$205,8,FALSE),0)</f>
        <v>0</v>
      </c>
      <c r="DB521" s="1691">
        <f>IFERROR(VLOOKUP($A521,'2005'!$C$3:$M$205,9,FALSE),0)</f>
        <v>0</v>
      </c>
      <c r="DC521" s="1691">
        <f>IFERROR(VLOOKUP($A521,'2005'!$C$3:$M$205,10,FALSE),0)</f>
        <v>0</v>
      </c>
      <c r="DD521" s="1740">
        <f>IFERROR(VLOOKUP($A521,'2005'!$C$3:$M$205,11,FALSE),0)</f>
        <v>0</v>
      </c>
      <c r="DE521" s="1700">
        <f>IFERROR(VLOOKUP($A521,'2004'!$C$3:$M$213,8,FALSE),0)</f>
        <v>29</v>
      </c>
      <c r="DF521" s="1691">
        <f>IFERROR(VLOOKUP($A521,'2004'!$C$3:$M$213,9,FALSE),0)</f>
        <v>13</v>
      </c>
      <c r="DG521" s="1691">
        <f>IFERROR(VLOOKUP($A521,'2004'!$C$3:$M$213,10,FALSE),0)</f>
        <v>1</v>
      </c>
      <c r="DH521" s="1740">
        <f>IFERROR(VLOOKUP($A521,'2004'!$C$3:$M$213,11,FALSE),0)</f>
        <v>0.44827586206896552</v>
      </c>
      <c r="DI521" s="1700">
        <f>IFERROR(VLOOKUP($A521,'2003'!$C$3:$Q$214,12,FALSE),0)</f>
        <v>0</v>
      </c>
      <c r="DJ521" s="1691">
        <f>IFERROR(VLOOKUP($A521,'2003'!$C$3:$Q$214,13,FALSE),0)</f>
        <v>0</v>
      </c>
      <c r="DK521" s="1691">
        <f>IFERROR(VLOOKUP($A521,'2003'!$C$3:$Q$214,14,FALSE),0)</f>
        <v>0</v>
      </c>
      <c r="DL521" s="1740">
        <f>IFERROR(VLOOKUP($A521,'2003'!$C$3:$Q$214,15,FALSE),0)</f>
        <v>0</v>
      </c>
      <c r="DM521" s="1700">
        <f>IFERROR(VLOOKUP($A521,'2002'!$D$3:$R$214,12,FALSE),0)</f>
        <v>0</v>
      </c>
      <c r="DN521" s="1691">
        <f>IFERROR(VLOOKUP($A521,'2002'!$D$3:$R$214,13,FALSE),0)</f>
        <v>0</v>
      </c>
      <c r="DO521" s="1691">
        <f>IFERROR(VLOOKUP($A521,'2002'!$D$3:$R$214,14,FALSE),0)</f>
        <v>0</v>
      </c>
      <c r="DP521" s="1788">
        <f>IFERROR(VLOOKUP($A521,'2002'!$D$3:$R$214,15,FALSE),0)</f>
        <v>0</v>
      </c>
      <c r="DQ521" s="1700">
        <f>IFERROR(VLOOKUP($A521,'Pre 2002'!$C$3:$CK$382,84,FALSE),0)</f>
        <v>0</v>
      </c>
      <c r="DR521" s="1695">
        <f>IFERROR(VLOOKUP($A521,'Pre 2002'!$C$3:$CK$382,85,FALSE),0)</f>
        <v>0</v>
      </c>
      <c r="DS521" s="1695">
        <f>IFERROR(VLOOKUP($A521,'Pre 2002'!$C$3:$CK$382,86,FALSE),0)</f>
        <v>0</v>
      </c>
      <c r="DT521" s="1790">
        <f>IFERROR(VLOOKUP($A521,'Pre 2002'!$C$3:$CK$382,87,FALSE),0)</f>
        <v>0</v>
      </c>
      <c r="DU521" s="1741">
        <f>IFERROR(VLOOKUP(A521,'Pre 2002'!$C$3:$CG$382,83,FALSE),0)</f>
        <v>0</v>
      </c>
    </row>
    <row r="522" spans="1:125">
      <c r="A522" s="1778" t="s">
        <v>1152</v>
      </c>
      <c r="B522" s="1562">
        <f t="shared" si="206"/>
        <v>384</v>
      </c>
      <c r="C522" s="1562">
        <f t="shared" si="207"/>
        <v>171</v>
      </c>
      <c r="D522" s="1562">
        <f t="shared" si="208"/>
        <v>1</v>
      </c>
      <c r="E522" s="1563">
        <f t="shared" si="209"/>
        <v>0.4453125</v>
      </c>
      <c r="F522" s="1786">
        <f t="shared" si="210"/>
        <v>10</v>
      </c>
      <c r="G522" s="1595">
        <v>2002</v>
      </c>
      <c r="H522" s="1567">
        <f t="shared" si="201"/>
        <v>10</v>
      </c>
      <c r="I522" s="1734">
        <f t="shared" si="202"/>
        <v>384</v>
      </c>
      <c r="J522" s="1734">
        <f t="shared" si="203"/>
        <v>171</v>
      </c>
      <c r="K522" s="1734">
        <f t="shared" si="204"/>
        <v>1</v>
      </c>
      <c r="L522" s="1806">
        <f t="shared" si="205"/>
        <v>0.4453125</v>
      </c>
      <c r="O522" s="1700">
        <f>IFERROR(VLOOKUP($A522,'2022'!$B$2:$K$174,3,FALSE),0)</f>
        <v>0</v>
      </c>
      <c r="P522" s="1858">
        <f>IFERROR(VLOOKUP($A522,'2022'!$B$2:$K$174,4,FALSE),0)</f>
        <v>0</v>
      </c>
      <c r="Q522" s="1858">
        <f>IFERROR(VLOOKUP($A522,'2022'!$B$2:$K$174,5,FALSE),0)</f>
        <v>0</v>
      </c>
      <c r="R522" s="1858">
        <f>IFERROR(VLOOKUP($A522,'2022'!$B$2:$K$174,8,FALSE),0)</f>
        <v>0</v>
      </c>
      <c r="S522" s="1740">
        <f>IFERROR(VLOOKUP($A522,'2022'!$B$2:$K$174,10,FALSE),0)</f>
        <v>0</v>
      </c>
      <c r="T522" s="1700">
        <f>IFERROR(VLOOKUP($A522,'2021'!$B$2:$K$174,3,FALSE),0)</f>
        <v>0</v>
      </c>
      <c r="U522" s="1843">
        <f>IFERROR(VLOOKUP($A522,'2021'!$B$2:$K$174,4,FALSE),0)</f>
        <v>0</v>
      </c>
      <c r="V522" s="1843">
        <f>IFERROR(VLOOKUP($A522,'2021'!$B$2:$K$174,5,FALSE),0)</f>
        <v>0</v>
      </c>
      <c r="W522" s="1843">
        <f>IFERROR(VLOOKUP($A522,'2021'!$B$2:$K$174,8,FALSE),0)</f>
        <v>0</v>
      </c>
      <c r="X522" s="1740">
        <f>IFERROR(VLOOKUP($A522,'2021'!$B$2:$K$174,10,FALSE),0)</f>
        <v>0</v>
      </c>
      <c r="Y522" s="1700">
        <f>IFERROR(VLOOKUP($A522,'2020'!$B$2:$K$170,3,FALSE),0)</f>
        <v>0</v>
      </c>
      <c r="Z522" s="1829">
        <f>IFERROR(VLOOKUP($A522,'2020'!$B$2:$K$170,4,FALSE),0)</f>
        <v>0</v>
      </c>
      <c r="AA522" s="1829">
        <f>IFERROR(VLOOKUP($A522,'2020'!$B$2:$K$170,5,FALSE),0)</f>
        <v>0</v>
      </c>
      <c r="AB522" s="1829">
        <f>IFERROR(VLOOKUP($A522,'2020'!$B$2:$K$170,8,FALSE),0)</f>
        <v>0</v>
      </c>
      <c r="AC522" s="1740">
        <f>IFERROR(VLOOKUP($A522,'2020'!$B$2:$K$170,10,FALSE),0)</f>
        <v>0</v>
      </c>
      <c r="AD522" s="1700">
        <f>IFERROR(VLOOKUP($A522,'2019'!$B$2:$K$170,3,FALSE),0)</f>
        <v>0</v>
      </c>
      <c r="AE522" s="1823">
        <f>IFERROR(VLOOKUP($A522,'2019'!$B$2:$K$170,4,FALSE),0)</f>
        <v>0</v>
      </c>
      <c r="AF522" s="1823">
        <f>IFERROR(VLOOKUP($A522,'2019'!$B$2:$K$170,5,FALSE),0)</f>
        <v>0</v>
      </c>
      <c r="AG522" s="1823">
        <f>IFERROR(VLOOKUP($A522,'2019'!$B$2:$K$170,8,FALSE),0)</f>
        <v>0</v>
      </c>
      <c r="AH522" s="1740">
        <f>IFERROR(VLOOKUP($A522,'2019'!$B$2:$K$170,10,FALSE),0)</f>
        <v>0</v>
      </c>
      <c r="AI522" s="1700">
        <f>IFERROR(VLOOKUP($A522,'2018'!$B$2:$K$170,3,FALSE),0)</f>
        <v>0</v>
      </c>
      <c r="AJ522" s="1821">
        <f>IFERROR(VLOOKUP($A522,'2018'!$B$2:$K$170,4,FALSE),0)</f>
        <v>0</v>
      </c>
      <c r="AK522" s="1821">
        <f>IFERROR(VLOOKUP($A522,'2018'!$B$2:$K$170,5,FALSE),0)</f>
        <v>0</v>
      </c>
      <c r="AL522" s="1821">
        <f>IFERROR(VLOOKUP($A522,'2018'!$B$2:$K$170,8,FALSE),0)</f>
        <v>0</v>
      </c>
      <c r="AM522" s="1740">
        <f>IFERROR(VLOOKUP($A522,'2018'!$B$2:$K$170,10,FALSE),0)</f>
        <v>0</v>
      </c>
      <c r="AN522" s="1700">
        <f>IFERROR(VLOOKUP($A522,'2017'!$B$2:$J$163,2,FALSE),0)</f>
        <v>0</v>
      </c>
      <c r="AO522" s="1815">
        <f>IFERROR(VLOOKUP($A522,'2017'!$B$2:$J$163,3,FALSE),0)</f>
        <v>0</v>
      </c>
      <c r="AP522" s="1815">
        <f>IFERROR(VLOOKUP($A522,'2017'!$B$2:$J$163,4,FALSE),0)</f>
        <v>0</v>
      </c>
      <c r="AQ522" s="1815">
        <f>IFERROR(VLOOKUP($A522,'2017'!$B$2:$J$163,7,FALSE),0)</f>
        <v>0</v>
      </c>
      <c r="AR522" s="1740">
        <f>IFERROR(VLOOKUP($A522,'2017'!$B$2:$J$163,9,FALSE),0)</f>
        <v>0</v>
      </c>
      <c r="AS522" s="1700">
        <f>IFERROR(VLOOKUP($A522,'2016'!$B$2:$K$165,3,FALSE),0)</f>
        <v>0</v>
      </c>
      <c r="AT522" s="1796">
        <f>IFERROR(VLOOKUP($A522,'2016'!$B$2:$K$165,4,FALSE),0)</f>
        <v>0</v>
      </c>
      <c r="AU522" s="1796">
        <f>IFERROR(VLOOKUP($A522,'2016'!$B$2:$K$165,5,FALSE),0)</f>
        <v>0</v>
      </c>
      <c r="AV522" s="1796">
        <f>IFERROR(VLOOKUP($A522,'2016'!$B$2:$K$165,8,FALSE),0)</f>
        <v>0</v>
      </c>
      <c r="AW522" s="1740">
        <f>IFERROR(VLOOKUP($A522,'2016'!$B$2:$K$165,10,FALSE),0)</f>
        <v>0</v>
      </c>
      <c r="AX522" s="1700">
        <f>IFERROR(VLOOKUP($A522,'2015'!$B$2:$K$165,3,FALSE),0)</f>
        <v>0</v>
      </c>
      <c r="AY522" s="1695">
        <f>IFERROR(VLOOKUP($A522,'2015'!$B$2:$K$165,4,FALSE),0)</f>
        <v>0</v>
      </c>
      <c r="AZ522" s="1695">
        <f>IFERROR(VLOOKUP($A522,'2015'!$B$2:$K$165,5,FALSE),0)</f>
        <v>0</v>
      </c>
      <c r="BA522" s="1695">
        <f>IFERROR(VLOOKUP($A522,'2015'!$B$2:$K$165,8,FALSE),0)</f>
        <v>0</v>
      </c>
      <c r="BB522" s="1740">
        <f>IFERROR(VLOOKUP($A522,'2015'!$B$2:$K$165,10,FALSE),0)</f>
        <v>0</v>
      </c>
      <c r="BC522" s="1700">
        <f>IFERROR(VLOOKUP($A522,'2014'!$B$2:$K$157,3,FALSE),0)</f>
        <v>0</v>
      </c>
      <c r="BD522" s="1691">
        <f>IFERROR(VLOOKUP($A522,'2014'!$B$2:$K$157,4,FALSE),0)</f>
        <v>0</v>
      </c>
      <c r="BE522" s="1691">
        <f>IFERROR(VLOOKUP($A522,'2014'!$B$2:$K$157,5,FALSE),0)</f>
        <v>0</v>
      </c>
      <c r="BF522" s="1691">
        <f>IFERROR(VLOOKUP($A522,'2014'!$B$2:$K$157,8,FALSE),0)</f>
        <v>0</v>
      </c>
      <c r="BG522" s="1740">
        <f>IFERROR(VLOOKUP($A522,'2014'!$B$2:$K$157,10,FALSE),0)</f>
        <v>0</v>
      </c>
      <c r="BH522" s="1700">
        <f>IFERROR(VLOOKUP($A522,'2013'!$D$4:$I$249,2,FALSE),0)</f>
        <v>0</v>
      </c>
      <c r="BI522" s="1691">
        <f>IFERROR(VLOOKUP($A522,'2013'!$D$4:$I$249,3,FALSE),0)</f>
        <v>0</v>
      </c>
      <c r="BJ522" s="1691">
        <f>IFERROR(VLOOKUP($A522,'2013'!$D$4:$I$249,4,FALSE),0)</f>
        <v>0</v>
      </c>
      <c r="BK522" s="1691">
        <f>IFERROR(VLOOKUP($A522,'2013'!$D$4:$I$249,5,FALSE),0)</f>
        <v>0</v>
      </c>
      <c r="BL522" s="1740">
        <f>IFERROR(VLOOKUP($A522,'2013'!$D$4:$I$249,6,FALSE),0)</f>
        <v>0</v>
      </c>
      <c r="BM522" s="1737">
        <f>IFERROR(VLOOKUP($A522,'2012'!$D$3:$O$172,2,FALSE),0)</f>
        <v>0</v>
      </c>
      <c r="BN522" s="1691">
        <f>IFERROR(VLOOKUP($A522,'2012'!$D$3:$O$172,3,FALSE),0)</f>
        <v>0</v>
      </c>
      <c r="BO522" s="1743">
        <f>IFERROR(VLOOKUP($A522,'2012'!$D$3:$O$172,4,FALSE),0)</f>
        <v>0</v>
      </c>
      <c r="BP522" s="1700">
        <f>IFERROR(VLOOKUP($A522,'2012'!$D$3:$O$172,5,FALSE),0)</f>
        <v>0</v>
      </c>
      <c r="BQ522" s="1691">
        <f>IFERROR(VLOOKUP($A522,'2012'!$D$3:$O$172,6,FALSE),0)</f>
        <v>0</v>
      </c>
      <c r="BR522" s="1691">
        <f>IFERROR(VLOOKUP($A522,'2012'!$D$3:$O$172,7,FALSE),0)</f>
        <v>0</v>
      </c>
      <c r="BS522" s="1691">
        <f>IFERROR(VLOOKUP($A522,'2012'!$D$3:$O$172,8,FALSE),0)</f>
        <v>0</v>
      </c>
      <c r="BT522" s="1740">
        <f>IFERROR(VLOOKUP($A522,'2012'!$D$3:$O$172,9,FALSE),0)</f>
        <v>0</v>
      </c>
      <c r="BX522" s="1700">
        <f>IFERROR(VLOOKUP($A522,'2011'!$D$4:$I$251,2,FALSE),0)</f>
        <v>2</v>
      </c>
      <c r="BY522" s="1691">
        <f>IFERROR(VLOOKUP($A522,'2011'!$D$4:$I$251,3,FALSE),0)</f>
        <v>1</v>
      </c>
      <c r="BZ522" s="1691">
        <f>IFERROR(VLOOKUP($A522,'2011'!$D$4:$I$251,4,FALSE),0)</f>
        <v>2</v>
      </c>
      <c r="CA522" s="1691">
        <f>IFERROR(VLOOKUP($A522,'2011'!$D$4:$I$251,5,FALSE),0)</f>
        <v>0</v>
      </c>
      <c r="CB522" s="1740">
        <f>IFERROR(VLOOKUP($A522,'2011'!$D$4:$I$251,6,FALSE),0)</f>
        <v>1</v>
      </c>
      <c r="CC522" s="1700">
        <f>IFERROR(VLOOKUP($A522,'2010'!$C$3:$H$234,2,FALSE),0)</f>
        <v>30</v>
      </c>
      <c r="CD522" s="1691">
        <f>IFERROR(VLOOKUP($A522,'2010'!$C$3:$H$234,3,FALSE),0)</f>
        <v>10</v>
      </c>
      <c r="CE522" s="1691">
        <f>IFERROR(VLOOKUP($A522,'2010'!$C$3:$H$234,4,FALSE),0)</f>
        <v>13</v>
      </c>
      <c r="CF522" s="1691">
        <f>IFERROR(VLOOKUP($A522,'2010'!$C$3:$H$234,5,FALSE),0)</f>
        <v>0</v>
      </c>
      <c r="CG522" s="1740">
        <f>IFERROR(VLOOKUP($A522,'2010'!$C$3:$H$234,6,FALSE),0)</f>
        <v>0.43333333333333335</v>
      </c>
      <c r="CH522" s="1700">
        <f>IFERROR(VLOOKUP($A522,'2009'!$C$3:$H$242,2,FALSE),0)</f>
        <v>40</v>
      </c>
      <c r="CI522" s="1691">
        <f>IFERROR(VLOOKUP($A522,'2009'!$C$3:$H$242,3,FALSE),0)</f>
        <v>10</v>
      </c>
      <c r="CJ522" s="1691">
        <f>IFERROR(VLOOKUP($A522,'2009'!$C$3:$H$242,4,FALSE),0)</f>
        <v>20</v>
      </c>
      <c r="CK522" s="1691">
        <f>IFERROR(VLOOKUP($A522,'2009'!$C$3:$H$242,5,FALSE),0)</f>
        <v>0</v>
      </c>
      <c r="CL522" s="1740">
        <f>IFERROR(VLOOKUP($A522,'2009'!$C$3:$H$242,6,FALSE),0)</f>
        <v>0.5</v>
      </c>
      <c r="CM522" s="1700">
        <f>IFERROR(VLOOKUP($A522,'2008'!$C$3:$H$229,2,FALSE),0)</f>
        <v>58</v>
      </c>
      <c r="CN522" s="1691">
        <f>IFERROR(VLOOKUP($A522,'2008'!$C$3:$H$229,3,FALSE),0)</f>
        <v>22</v>
      </c>
      <c r="CO522" s="1691">
        <f>IFERROR(VLOOKUP($A522,'2008'!$C$3:$H$229,4,FALSE),0)</f>
        <v>26</v>
      </c>
      <c r="CP522" s="1691">
        <f>IFERROR(VLOOKUP($A522,'2008'!$C$3:$H$229,5,FALSE),0)</f>
        <v>0</v>
      </c>
      <c r="CQ522" s="1740">
        <f>IFERROR(VLOOKUP($A522,'2008'!$C$3:$H$229,6,FALSE),0)</f>
        <v>0.44827586206896552</v>
      </c>
      <c r="CR522" s="1700">
        <f>IFERROR(VLOOKUP($A522,'2007'!$C$3:$M$238,7,FALSE),0)</f>
        <v>27</v>
      </c>
      <c r="CS522" s="1691">
        <f>IFERROR(VLOOKUP($A522,'2007'!$C$3:$M$238,8,FALSE),0)</f>
        <v>8</v>
      </c>
      <c r="CT522" s="1691">
        <f>IFERROR(VLOOKUP($A522,'2007'!$C$3:$M$238,9,FALSE),0)</f>
        <v>14</v>
      </c>
      <c r="CU522" s="1691">
        <f>IFERROR(VLOOKUP($A522,'2007'!$C$3:$M$238,10,FALSE),0)</f>
        <v>0</v>
      </c>
      <c r="CV522" s="1740">
        <f>IFERROR(VLOOKUP($A522,'2007'!$C$3:$M$238,11,FALSE),0)</f>
        <v>0.51851851851851849</v>
      </c>
      <c r="CW522" s="1700">
        <f>IFERROR(VLOOKUP($A522,'2006'!$A$2:$F$200,2,FALSE),0)</f>
        <v>27</v>
      </c>
      <c r="CX522" s="1691">
        <f>IFERROR(VLOOKUP($A522,'2006'!$A$2:$F$200,4,FALSE),0)</f>
        <v>11</v>
      </c>
      <c r="CY522" s="1691">
        <f>IFERROR(VLOOKUP($A522,'2006'!$A$2:$F$200,5,FALSE),0)</f>
        <v>0</v>
      </c>
      <c r="CZ522" s="1740">
        <f>IFERROR(VLOOKUP($A522,'2006'!$A$2:$F$200,6,FALSE),0)</f>
        <v>0.40740740740740738</v>
      </c>
      <c r="DA522" s="1700">
        <f>IFERROR(VLOOKUP($A522,'2005'!$C$3:$M$205,8,FALSE),0)</f>
        <v>53</v>
      </c>
      <c r="DB522" s="1691">
        <f>IFERROR(VLOOKUP($A522,'2005'!$C$3:$M$205,9,FALSE),0)</f>
        <v>21</v>
      </c>
      <c r="DC522" s="1691">
        <f>IFERROR(VLOOKUP($A522,'2005'!$C$3:$M$205,10,FALSE),0)</f>
        <v>1</v>
      </c>
      <c r="DD522" s="1740">
        <f>IFERROR(VLOOKUP($A522,'2005'!$C$3:$M$205,11,FALSE),0)</f>
        <v>0.39622641509433965</v>
      </c>
      <c r="DE522" s="1700">
        <f>IFERROR(VLOOKUP($A522,'2004'!$C$3:$M$213,8,FALSE),0)</f>
        <v>63</v>
      </c>
      <c r="DF522" s="1691">
        <f>IFERROR(VLOOKUP($A522,'2004'!$C$3:$M$213,9,FALSE),0)</f>
        <v>29</v>
      </c>
      <c r="DG522" s="1691">
        <f>IFERROR(VLOOKUP($A522,'2004'!$C$3:$M$213,10,FALSE),0)</f>
        <v>0</v>
      </c>
      <c r="DH522" s="1740">
        <f>IFERROR(VLOOKUP($A522,'2004'!$C$3:$M$213,11,FALSE),0)</f>
        <v>0.46031746031746029</v>
      </c>
      <c r="DI522" s="1700">
        <f>IFERROR(VLOOKUP($A522,'2003'!$C$3:$Q$214,12,FALSE),0)</f>
        <v>38</v>
      </c>
      <c r="DJ522" s="1691">
        <f>IFERROR(VLOOKUP($A522,'2003'!$C$3:$Q$214,13,FALSE),0)</f>
        <v>16</v>
      </c>
      <c r="DK522" s="1691">
        <f>IFERROR(VLOOKUP($A522,'2003'!$C$3:$Q$214,14,FALSE),0)</f>
        <v>0</v>
      </c>
      <c r="DL522" s="1740">
        <f>IFERROR(VLOOKUP($A522,'2003'!$C$3:$Q$214,15,FALSE),0)</f>
        <v>0.42105263157894735</v>
      </c>
      <c r="DM522" s="1700">
        <f>IFERROR(VLOOKUP($A522,'2002'!$D$3:$R$214,12,FALSE),0)</f>
        <v>46</v>
      </c>
      <c r="DN522" s="1691">
        <f>IFERROR(VLOOKUP($A522,'2002'!$D$3:$R$214,13,FALSE),0)</f>
        <v>19</v>
      </c>
      <c r="DO522" s="1691">
        <f>IFERROR(VLOOKUP($A522,'2002'!$D$3:$R$214,14,FALSE),0)</f>
        <v>0</v>
      </c>
      <c r="DP522" s="1788">
        <f>IFERROR(VLOOKUP($A522,'2002'!$D$3:$R$214,15,FALSE),0)</f>
        <v>0.41304347826086957</v>
      </c>
      <c r="DQ522" s="1700">
        <f>IFERROR(VLOOKUP($A522,'Pre 2002'!$C$3:$CK$382,84,FALSE),0)</f>
        <v>0</v>
      </c>
      <c r="DR522" s="1695">
        <f>IFERROR(VLOOKUP($A522,'Pre 2002'!$C$3:$CK$382,85,FALSE),0)</f>
        <v>0</v>
      </c>
      <c r="DS522" s="1695">
        <f>IFERROR(VLOOKUP($A522,'Pre 2002'!$C$3:$CK$382,86,FALSE),0)</f>
        <v>0</v>
      </c>
      <c r="DT522" s="1790">
        <f>IFERROR(VLOOKUP($A522,'Pre 2002'!$C$3:$CK$382,87,FALSE),0)</f>
        <v>0</v>
      </c>
      <c r="DU522" s="1741">
        <f>IFERROR(VLOOKUP(A522,'Pre 2002'!$C$3:$CG$382,83,FALSE),0)</f>
        <v>0</v>
      </c>
    </row>
    <row r="523" spans="1:125">
      <c r="A523" s="1778" t="s">
        <v>1862</v>
      </c>
      <c r="B523" s="1562">
        <f t="shared" si="206"/>
        <v>45</v>
      </c>
      <c r="C523" s="1562">
        <f t="shared" si="207"/>
        <v>20</v>
      </c>
      <c r="D523" s="1562">
        <f t="shared" si="208"/>
        <v>1</v>
      </c>
      <c r="E523" s="1563">
        <f t="shared" si="209"/>
        <v>0.44444444444444442</v>
      </c>
      <c r="F523" s="1786">
        <f t="shared" si="210"/>
        <v>1</v>
      </c>
      <c r="G523" s="1595" t="s">
        <v>2159</v>
      </c>
      <c r="H523" s="1567">
        <f t="shared" si="201"/>
        <v>1</v>
      </c>
      <c r="I523" s="1734">
        <f t="shared" si="202"/>
        <v>45</v>
      </c>
      <c r="J523" s="1734">
        <f t="shared" si="203"/>
        <v>20</v>
      </c>
      <c r="K523" s="1734">
        <f t="shared" si="204"/>
        <v>1</v>
      </c>
      <c r="L523" s="1806">
        <f t="shared" si="205"/>
        <v>0.44444444444444442</v>
      </c>
      <c r="O523" s="1700">
        <f>IFERROR(VLOOKUP($A523,'2022'!$B$2:$K$174,3,FALSE),0)</f>
        <v>0</v>
      </c>
      <c r="P523" s="1858">
        <f>IFERROR(VLOOKUP($A523,'2022'!$B$2:$K$174,4,FALSE),0)</f>
        <v>0</v>
      </c>
      <c r="Q523" s="1858">
        <f>IFERROR(VLOOKUP($A523,'2022'!$B$2:$K$174,5,FALSE),0)</f>
        <v>0</v>
      </c>
      <c r="R523" s="1858">
        <f>IFERROR(VLOOKUP($A523,'2022'!$B$2:$K$174,8,FALSE),0)</f>
        <v>0</v>
      </c>
      <c r="S523" s="1740">
        <f>IFERROR(VLOOKUP($A523,'2022'!$B$2:$K$174,10,FALSE),0)</f>
        <v>0</v>
      </c>
      <c r="T523" s="1700">
        <f>IFERROR(VLOOKUP($A523,'2021'!$B$2:$K$174,3,FALSE),0)</f>
        <v>0</v>
      </c>
      <c r="U523" s="1843">
        <f>IFERROR(VLOOKUP($A523,'2021'!$B$2:$K$174,4,FALSE),0)</f>
        <v>0</v>
      </c>
      <c r="V523" s="1843">
        <f>IFERROR(VLOOKUP($A523,'2021'!$B$2:$K$174,5,FALSE),0)</f>
        <v>0</v>
      </c>
      <c r="W523" s="1843">
        <f>IFERROR(VLOOKUP($A523,'2021'!$B$2:$K$174,8,FALSE),0)</f>
        <v>0</v>
      </c>
      <c r="X523" s="1740">
        <f>IFERROR(VLOOKUP($A523,'2021'!$B$2:$K$174,10,FALSE),0)</f>
        <v>0</v>
      </c>
      <c r="Y523" s="1700">
        <f>IFERROR(VLOOKUP($A523,'2020'!$B$2:$K$170,3,FALSE),0)</f>
        <v>0</v>
      </c>
      <c r="Z523" s="1829">
        <f>IFERROR(VLOOKUP($A523,'2020'!$B$2:$K$170,4,FALSE),0)</f>
        <v>0</v>
      </c>
      <c r="AA523" s="1829">
        <f>IFERROR(VLOOKUP($A523,'2020'!$B$2:$K$170,5,FALSE),0)</f>
        <v>0</v>
      </c>
      <c r="AB523" s="1829">
        <f>IFERROR(VLOOKUP($A523,'2020'!$B$2:$K$170,8,FALSE),0)</f>
        <v>0</v>
      </c>
      <c r="AC523" s="1740">
        <f>IFERROR(VLOOKUP($A523,'2020'!$B$2:$K$170,10,FALSE),0)</f>
        <v>0</v>
      </c>
      <c r="AD523" s="1700">
        <f>IFERROR(VLOOKUP($A523,'2019'!$B$2:$K$170,3,FALSE),0)</f>
        <v>0</v>
      </c>
      <c r="AE523" s="1823">
        <f>IFERROR(VLOOKUP($A523,'2019'!$B$2:$K$170,4,FALSE),0)</f>
        <v>0</v>
      </c>
      <c r="AF523" s="1823">
        <f>IFERROR(VLOOKUP($A523,'2019'!$B$2:$K$170,5,FALSE),0)</f>
        <v>0</v>
      </c>
      <c r="AG523" s="1823">
        <f>IFERROR(VLOOKUP($A523,'2019'!$B$2:$K$170,8,FALSE),0)</f>
        <v>0</v>
      </c>
      <c r="AH523" s="1740">
        <f>IFERROR(VLOOKUP($A523,'2019'!$B$2:$K$170,10,FALSE),0)</f>
        <v>0</v>
      </c>
      <c r="AI523" s="1700">
        <f>IFERROR(VLOOKUP($A523,'2018'!$B$2:$K$170,3,FALSE),0)</f>
        <v>0</v>
      </c>
      <c r="AJ523" s="1821">
        <f>IFERROR(VLOOKUP($A523,'2018'!$B$2:$K$170,4,FALSE),0)</f>
        <v>0</v>
      </c>
      <c r="AK523" s="1821">
        <f>IFERROR(VLOOKUP($A523,'2018'!$B$2:$K$170,5,FALSE),0)</f>
        <v>0</v>
      </c>
      <c r="AL523" s="1821">
        <f>IFERROR(VLOOKUP($A523,'2018'!$B$2:$K$170,8,FALSE),0)</f>
        <v>0</v>
      </c>
      <c r="AM523" s="1740">
        <f>IFERROR(VLOOKUP($A523,'2018'!$B$2:$K$170,10,FALSE),0)</f>
        <v>0</v>
      </c>
      <c r="AN523" s="1700">
        <f>IFERROR(VLOOKUP($A523,'2017'!$B$2:$J$163,2,FALSE),0)</f>
        <v>0</v>
      </c>
      <c r="AO523" s="1815">
        <f>IFERROR(VLOOKUP($A523,'2017'!$B$2:$J$163,3,FALSE),0)</f>
        <v>0</v>
      </c>
      <c r="AP523" s="1815">
        <f>IFERROR(VLOOKUP($A523,'2017'!$B$2:$J$163,4,FALSE),0)</f>
        <v>0</v>
      </c>
      <c r="AQ523" s="1815">
        <f>IFERROR(VLOOKUP($A523,'2017'!$B$2:$J$163,7,FALSE),0)</f>
        <v>0</v>
      </c>
      <c r="AR523" s="1740">
        <f>IFERROR(VLOOKUP($A523,'2017'!$B$2:$J$163,9,FALSE),0)</f>
        <v>0</v>
      </c>
      <c r="AS523" s="1700">
        <f>IFERROR(VLOOKUP($A523,'2016'!$B$2:$K$165,3,FALSE),0)</f>
        <v>0</v>
      </c>
      <c r="AT523" s="1796">
        <f>IFERROR(VLOOKUP($A523,'2016'!$B$2:$K$165,4,FALSE),0)</f>
        <v>0</v>
      </c>
      <c r="AU523" s="1796">
        <f>IFERROR(VLOOKUP($A523,'2016'!$B$2:$K$165,5,FALSE),0)</f>
        <v>0</v>
      </c>
      <c r="AV523" s="1796">
        <f>IFERROR(VLOOKUP($A523,'2016'!$B$2:$K$165,8,FALSE),0)</f>
        <v>0</v>
      </c>
      <c r="AW523" s="1740">
        <f>IFERROR(VLOOKUP($A523,'2016'!$B$2:$K$165,10,FALSE),0)</f>
        <v>0</v>
      </c>
      <c r="AX523" s="1700">
        <f>IFERROR(VLOOKUP($A523,'2015'!$B$2:$K$165,3,FALSE),0)</f>
        <v>0</v>
      </c>
      <c r="AY523" s="1695">
        <f>IFERROR(VLOOKUP($A523,'2015'!$B$2:$K$165,4,FALSE),0)</f>
        <v>0</v>
      </c>
      <c r="AZ523" s="1695">
        <f>IFERROR(VLOOKUP($A523,'2015'!$B$2:$K$165,5,FALSE),0)</f>
        <v>0</v>
      </c>
      <c r="BA523" s="1695">
        <f>IFERROR(VLOOKUP($A523,'2015'!$B$2:$K$165,8,FALSE),0)</f>
        <v>0</v>
      </c>
      <c r="BB523" s="1740">
        <f>IFERROR(VLOOKUP($A523,'2015'!$B$2:$K$165,10,FALSE),0)</f>
        <v>0</v>
      </c>
      <c r="BC523" s="1700">
        <f>IFERROR(VLOOKUP($A523,'2014'!$B$2:$K$157,3,FALSE),0)</f>
        <v>0</v>
      </c>
      <c r="BD523" s="1691">
        <f>IFERROR(VLOOKUP($A523,'2014'!$B$2:$K$157,4,FALSE),0)</f>
        <v>0</v>
      </c>
      <c r="BE523" s="1691">
        <f>IFERROR(VLOOKUP($A523,'2014'!$B$2:$K$157,5,FALSE),0)</f>
        <v>0</v>
      </c>
      <c r="BF523" s="1691">
        <f>IFERROR(VLOOKUP($A523,'2014'!$B$2:$K$157,8,FALSE),0)</f>
        <v>0</v>
      </c>
      <c r="BG523" s="1740">
        <f>IFERROR(VLOOKUP($A523,'2014'!$B$2:$K$157,10,FALSE),0)</f>
        <v>0</v>
      </c>
      <c r="BH523" s="1700">
        <f>IFERROR(VLOOKUP($A523,'2013'!$D$4:$I$249,2,FALSE),0)</f>
        <v>0</v>
      </c>
      <c r="BI523" s="1691">
        <f>IFERROR(VLOOKUP($A523,'2013'!$D$4:$I$249,3,FALSE),0)</f>
        <v>0</v>
      </c>
      <c r="BJ523" s="1691">
        <f>IFERROR(VLOOKUP($A523,'2013'!$D$4:$I$249,4,FALSE),0)</f>
        <v>0</v>
      </c>
      <c r="BK523" s="1691">
        <f>IFERROR(VLOOKUP($A523,'2013'!$D$4:$I$249,5,FALSE),0)</f>
        <v>0</v>
      </c>
      <c r="BL523" s="1740">
        <f>IFERROR(VLOOKUP($A523,'2013'!$D$4:$I$249,6,FALSE),0)</f>
        <v>0</v>
      </c>
      <c r="BM523" s="1737">
        <f>IFERROR(VLOOKUP($A523,'2012'!$D$3:$O$172,2,FALSE),0)</f>
        <v>0</v>
      </c>
      <c r="BN523" s="1691">
        <f>IFERROR(VLOOKUP($A523,'2012'!$D$3:$O$172,3,FALSE),0)</f>
        <v>0</v>
      </c>
      <c r="BO523" s="1743">
        <f>IFERROR(VLOOKUP($A523,'2012'!$D$3:$O$172,4,FALSE),0)</f>
        <v>0</v>
      </c>
      <c r="BP523" s="1700">
        <f>IFERROR(VLOOKUP($A523,'2012'!$D$3:$O$172,5,FALSE),0)</f>
        <v>0</v>
      </c>
      <c r="BQ523" s="1691">
        <f>IFERROR(VLOOKUP($A523,'2012'!$D$3:$O$172,6,FALSE),0)</f>
        <v>0</v>
      </c>
      <c r="BR523" s="1691">
        <f>IFERROR(VLOOKUP($A523,'2012'!$D$3:$O$172,7,FALSE),0)</f>
        <v>0</v>
      </c>
      <c r="BS523" s="1691">
        <f>IFERROR(VLOOKUP($A523,'2012'!$D$3:$O$172,8,FALSE),0)</f>
        <v>0</v>
      </c>
      <c r="BT523" s="1740">
        <f>IFERROR(VLOOKUP($A523,'2012'!$D$3:$O$172,9,FALSE),0)</f>
        <v>0</v>
      </c>
      <c r="BX523" s="1700">
        <f>IFERROR(VLOOKUP($A523,'2011'!$D$4:$I$251,2,FALSE),0)</f>
        <v>0</v>
      </c>
      <c r="BY523" s="1691">
        <f>IFERROR(VLOOKUP($A523,'2011'!$D$4:$I$251,3,FALSE),0)</f>
        <v>0</v>
      </c>
      <c r="BZ523" s="1691">
        <f>IFERROR(VLOOKUP($A523,'2011'!$D$4:$I$251,4,FALSE),0)</f>
        <v>0</v>
      </c>
      <c r="CA523" s="1691">
        <f>IFERROR(VLOOKUP($A523,'2011'!$D$4:$I$251,5,FALSE),0)</f>
        <v>0</v>
      </c>
      <c r="CB523" s="1740">
        <f>IFERROR(VLOOKUP($A523,'2011'!$D$4:$I$251,6,FALSE),0)</f>
        <v>0</v>
      </c>
      <c r="CC523" s="1700">
        <f>IFERROR(VLOOKUP($A523,'2010'!$C$3:$H$234,2,FALSE),0)</f>
        <v>0</v>
      </c>
      <c r="CD523" s="1691">
        <f>IFERROR(VLOOKUP($A523,'2010'!$C$3:$H$234,3,FALSE),0)</f>
        <v>0</v>
      </c>
      <c r="CE523" s="1691">
        <f>IFERROR(VLOOKUP($A523,'2010'!$C$3:$H$234,4,FALSE),0)</f>
        <v>0</v>
      </c>
      <c r="CF523" s="1691">
        <f>IFERROR(VLOOKUP($A523,'2010'!$C$3:$H$234,5,FALSE),0)</f>
        <v>0</v>
      </c>
      <c r="CG523" s="1740">
        <f>IFERROR(VLOOKUP($A523,'2010'!$C$3:$H$234,6,FALSE),0)</f>
        <v>0</v>
      </c>
      <c r="CH523" s="1700">
        <f>IFERROR(VLOOKUP($A523,'2009'!$C$3:$H$242,2,FALSE),0)</f>
        <v>0</v>
      </c>
      <c r="CI523" s="1691">
        <f>IFERROR(VLOOKUP($A523,'2009'!$C$3:$H$242,3,FALSE),0)</f>
        <v>0</v>
      </c>
      <c r="CJ523" s="1691">
        <f>IFERROR(VLOOKUP($A523,'2009'!$C$3:$H$242,4,FALSE),0)</f>
        <v>0</v>
      </c>
      <c r="CK523" s="1691">
        <f>IFERROR(VLOOKUP($A523,'2009'!$C$3:$H$242,5,FALSE),0)</f>
        <v>0</v>
      </c>
      <c r="CL523" s="1740">
        <f>IFERROR(VLOOKUP($A523,'2009'!$C$3:$H$242,6,FALSE),0)</f>
        <v>0</v>
      </c>
      <c r="CM523" s="1700">
        <f>IFERROR(VLOOKUP($A523,'2008'!$C$3:$H$229,2,FALSE),0)</f>
        <v>0</v>
      </c>
      <c r="CN523" s="1691">
        <f>IFERROR(VLOOKUP($A523,'2008'!$C$3:$H$229,3,FALSE),0)</f>
        <v>0</v>
      </c>
      <c r="CO523" s="1691">
        <f>IFERROR(VLOOKUP($A523,'2008'!$C$3:$H$229,4,FALSE),0)</f>
        <v>0</v>
      </c>
      <c r="CP523" s="1691">
        <f>IFERROR(VLOOKUP($A523,'2008'!$C$3:$H$229,5,FALSE),0)</f>
        <v>0</v>
      </c>
      <c r="CQ523" s="1740">
        <f>IFERROR(VLOOKUP($A523,'2008'!$C$3:$H$229,6,FALSE),0)</f>
        <v>0</v>
      </c>
      <c r="CR523" s="1700">
        <f>IFERROR(VLOOKUP($A523,'2007'!$C$3:$M$238,7,FALSE),0)</f>
        <v>0</v>
      </c>
      <c r="CS523" s="1691">
        <f>IFERROR(VLOOKUP($A523,'2007'!$C$3:$M$238,8,FALSE),0)</f>
        <v>0</v>
      </c>
      <c r="CT523" s="1691">
        <f>IFERROR(VLOOKUP($A523,'2007'!$C$3:$M$238,9,FALSE),0)</f>
        <v>0</v>
      </c>
      <c r="CU523" s="1691">
        <f>IFERROR(VLOOKUP($A523,'2007'!$C$3:$M$238,10,FALSE),0)</f>
        <v>0</v>
      </c>
      <c r="CV523" s="1740">
        <f>IFERROR(VLOOKUP($A523,'2007'!$C$3:$M$238,11,FALSE),0)</f>
        <v>0</v>
      </c>
      <c r="CW523" s="1700">
        <f>IFERROR(VLOOKUP($A523,'2006'!$A$2:$F$200,2,FALSE),0)</f>
        <v>0</v>
      </c>
      <c r="CX523" s="1691">
        <f>IFERROR(VLOOKUP($A523,'2006'!$A$2:$F$200,4,FALSE),0)</f>
        <v>0</v>
      </c>
      <c r="CY523" s="1691">
        <f>IFERROR(VLOOKUP($A523,'2006'!$A$2:$F$200,5,FALSE),0)</f>
        <v>0</v>
      </c>
      <c r="CZ523" s="1740">
        <f>IFERROR(VLOOKUP($A523,'2006'!$A$2:$F$200,6,FALSE),0)</f>
        <v>0</v>
      </c>
      <c r="DA523" s="1700">
        <f>IFERROR(VLOOKUP($A523,'2005'!$C$3:$M$205,8,FALSE),0)</f>
        <v>0</v>
      </c>
      <c r="DB523" s="1691">
        <f>IFERROR(VLOOKUP($A523,'2005'!$C$3:$M$205,9,FALSE),0)</f>
        <v>0</v>
      </c>
      <c r="DC523" s="1691">
        <f>IFERROR(VLOOKUP($A523,'2005'!$C$3:$M$205,10,FALSE),0)</f>
        <v>0</v>
      </c>
      <c r="DD523" s="1740">
        <f>IFERROR(VLOOKUP($A523,'2005'!$C$3:$M$205,11,FALSE),0)</f>
        <v>0</v>
      </c>
      <c r="DE523" s="1700">
        <f>IFERROR(VLOOKUP($A523,'2004'!$C$3:$M$213,8,FALSE),0)</f>
        <v>0</v>
      </c>
      <c r="DF523" s="1691">
        <f>IFERROR(VLOOKUP($A523,'2004'!$C$3:$M$213,9,FALSE),0)</f>
        <v>0</v>
      </c>
      <c r="DG523" s="1691">
        <f>IFERROR(VLOOKUP($A523,'2004'!$C$3:$M$213,10,FALSE),0)</f>
        <v>0</v>
      </c>
      <c r="DH523" s="1740">
        <f>IFERROR(VLOOKUP($A523,'2004'!$C$3:$M$213,11,FALSE),0)</f>
        <v>0</v>
      </c>
      <c r="DI523" s="1700">
        <f>IFERROR(VLOOKUP($A523,'2003'!$C$3:$Q$214,12,FALSE),0)</f>
        <v>0</v>
      </c>
      <c r="DJ523" s="1691">
        <f>IFERROR(VLOOKUP($A523,'2003'!$C$3:$Q$214,13,FALSE),0)</f>
        <v>0</v>
      </c>
      <c r="DK523" s="1691">
        <f>IFERROR(VLOOKUP($A523,'2003'!$C$3:$Q$214,14,FALSE),0)</f>
        <v>0</v>
      </c>
      <c r="DL523" s="1740">
        <f>IFERROR(VLOOKUP($A523,'2003'!$C$3:$Q$214,15,FALSE),0)</f>
        <v>0</v>
      </c>
      <c r="DM523" s="1700">
        <f>IFERROR(VLOOKUP($A523,'2002'!$D$3:$R$214,12,FALSE),0)</f>
        <v>0</v>
      </c>
      <c r="DN523" s="1691">
        <f>IFERROR(VLOOKUP($A523,'2002'!$D$3:$R$214,13,FALSE),0)</f>
        <v>0</v>
      </c>
      <c r="DO523" s="1691">
        <f>IFERROR(VLOOKUP($A523,'2002'!$D$3:$R$214,14,FALSE),0)</f>
        <v>0</v>
      </c>
      <c r="DP523" s="1788">
        <f>IFERROR(VLOOKUP($A523,'2002'!$D$3:$R$214,15,FALSE),0)</f>
        <v>0</v>
      </c>
      <c r="DQ523" s="1700">
        <f>IFERROR(VLOOKUP($A523,'Pre 2002'!$C$3:$CK$382,84,FALSE),0)</f>
        <v>45</v>
      </c>
      <c r="DR523" s="1695">
        <f>IFERROR(VLOOKUP($A523,'Pre 2002'!$C$3:$CK$382,85,FALSE),0)</f>
        <v>20</v>
      </c>
      <c r="DS523" s="1695">
        <f>IFERROR(VLOOKUP($A523,'Pre 2002'!$C$3:$CK$382,86,FALSE),0)</f>
        <v>1</v>
      </c>
      <c r="DT523" s="1790">
        <f>IFERROR(VLOOKUP($A523,'Pre 2002'!$C$3:$CK$382,87,FALSE),0)</f>
        <v>0.44444444444444442</v>
      </c>
      <c r="DU523" s="1741">
        <f>IFERROR(VLOOKUP(A523,'Pre 2002'!$C$3:$CG$382,83,FALSE),0)</f>
        <v>1</v>
      </c>
    </row>
    <row r="524" spans="1:125">
      <c r="A524" s="1778" t="s">
        <v>2020</v>
      </c>
      <c r="B524" s="1562">
        <f t="shared" si="206"/>
        <v>36</v>
      </c>
      <c r="C524" s="1562">
        <f t="shared" si="207"/>
        <v>16</v>
      </c>
      <c r="D524" s="1562">
        <f t="shared" si="208"/>
        <v>1</v>
      </c>
      <c r="E524" s="1563">
        <f t="shared" si="209"/>
        <v>0.44444444444444442</v>
      </c>
      <c r="F524" s="1786">
        <f t="shared" si="210"/>
        <v>2</v>
      </c>
      <c r="G524" s="1595" t="s">
        <v>2159</v>
      </c>
      <c r="H524" s="1567">
        <f t="shared" si="201"/>
        <v>2</v>
      </c>
      <c r="I524" s="1734">
        <f t="shared" si="202"/>
        <v>36</v>
      </c>
      <c r="J524" s="1734">
        <f t="shared" si="203"/>
        <v>16</v>
      </c>
      <c r="K524" s="1734">
        <f t="shared" si="204"/>
        <v>1</v>
      </c>
      <c r="L524" s="1806">
        <f t="shared" si="205"/>
        <v>0.44444444444444442</v>
      </c>
      <c r="O524" s="1700">
        <f>IFERROR(VLOOKUP($A524,'2022'!$B$2:$K$174,3,FALSE),0)</f>
        <v>0</v>
      </c>
      <c r="P524" s="1858">
        <f>IFERROR(VLOOKUP($A524,'2022'!$B$2:$K$174,4,FALSE),0)</f>
        <v>0</v>
      </c>
      <c r="Q524" s="1858">
        <f>IFERROR(VLOOKUP($A524,'2022'!$B$2:$K$174,5,FALSE),0)</f>
        <v>0</v>
      </c>
      <c r="R524" s="1858">
        <f>IFERROR(VLOOKUP($A524,'2022'!$B$2:$K$174,8,FALSE),0)</f>
        <v>0</v>
      </c>
      <c r="S524" s="1740">
        <f>IFERROR(VLOOKUP($A524,'2022'!$B$2:$K$174,10,FALSE),0)</f>
        <v>0</v>
      </c>
      <c r="T524" s="1700">
        <f>IFERROR(VLOOKUP($A524,'2021'!$B$2:$K$174,3,FALSE),0)</f>
        <v>0</v>
      </c>
      <c r="U524" s="1843">
        <f>IFERROR(VLOOKUP($A524,'2021'!$B$2:$K$174,4,FALSE),0)</f>
        <v>0</v>
      </c>
      <c r="V524" s="1843">
        <f>IFERROR(VLOOKUP($A524,'2021'!$B$2:$K$174,5,FALSE),0)</f>
        <v>0</v>
      </c>
      <c r="W524" s="1843">
        <f>IFERROR(VLOOKUP($A524,'2021'!$B$2:$K$174,8,FALSE),0)</f>
        <v>0</v>
      </c>
      <c r="X524" s="1740">
        <f>IFERROR(VLOOKUP($A524,'2021'!$B$2:$K$174,10,FALSE),0)</f>
        <v>0</v>
      </c>
      <c r="Y524" s="1700">
        <f>IFERROR(VLOOKUP($A524,'2020'!$B$2:$K$170,3,FALSE),0)</f>
        <v>0</v>
      </c>
      <c r="Z524" s="1829">
        <f>IFERROR(VLOOKUP($A524,'2020'!$B$2:$K$170,4,FALSE),0)</f>
        <v>0</v>
      </c>
      <c r="AA524" s="1829">
        <f>IFERROR(VLOOKUP($A524,'2020'!$B$2:$K$170,5,FALSE),0)</f>
        <v>0</v>
      </c>
      <c r="AB524" s="1829">
        <f>IFERROR(VLOOKUP($A524,'2020'!$B$2:$K$170,8,FALSE),0)</f>
        <v>0</v>
      </c>
      <c r="AC524" s="1740">
        <f>IFERROR(VLOOKUP($A524,'2020'!$B$2:$K$170,10,FALSE),0)</f>
        <v>0</v>
      </c>
      <c r="AD524" s="1700">
        <f>IFERROR(VLOOKUP($A524,'2019'!$B$2:$K$170,3,FALSE),0)</f>
        <v>0</v>
      </c>
      <c r="AE524" s="1823">
        <f>IFERROR(VLOOKUP($A524,'2019'!$B$2:$K$170,4,FALSE),0)</f>
        <v>0</v>
      </c>
      <c r="AF524" s="1823">
        <f>IFERROR(VLOOKUP($A524,'2019'!$B$2:$K$170,5,FALSE),0)</f>
        <v>0</v>
      </c>
      <c r="AG524" s="1823">
        <f>IFERROR(VLOOKUP($A524,'2019'!$B$2:$K$170,8,FALSE),0)</f>
        <v>0</v>
      </c>
      <c r="AH524" s="1740">
        <f>IFERROR(VLOOKUP($A524,'2019'!$B$2:$K$170,10,FALSE),0)</f>
        <v>0</v>
      </c>
      <c r="AI524" s="1700">
        <f>IFERROR(VLOOKUP($A524,'2018'!$B$2:$K$170,3,FALSE),0)</f>
        <v>0</v>
      </c>
      <c r="AJ524" s="1821">
        <f>IFERROR(VLOOKUP($A524,'2018'!$B$2:$K$170,4,FALSE),0)</f>
        <v>0</v>
      </c>
      <c r="AK524" s="1821">
        <f>IFERROR(VLOOKUP($A524,'2018'!$B$2:$K$170,5,FALSE),0)</f>
        <v>0</v>
      </c>
      <c r="AL524" s="1821">
        <f>IFERROR(VLOOKUP($A524,'2018'!$B$2:$K$170,8,FALSE),0)</f>
        <v>0</v>
      </c>
      <c r="AM524" s="1740">
        <f>IFERROR(VLOOKUP($A524,'2018'!$B$2:$K$170,10,FALSE),0)</f>
        <v>0</v>
      </c>
      <c r="AN524" s="1700">
        <f>IFERROR(VLOOKUP($A524,'2017'!$B$2:$J$163,2,FALSE),0)</f>
        <v>0</v>
      </c>
      <c r="AO524" s="1815">
        <f>IFERROR(VLOOKUP($A524,'2017'!$B$2:$J$163,3,FALSE),0)</f>
        <v>0</v>
      </c>
      <c r="AP524" s="1815">
        <f>IFERROR(VLOOKUP($A524,'2017'!$B$2:$J$163,4,FALSE),0)</f>
        <v>0</v>
      </c>
      <c r="AQ524" s="1815">
        <f>IFERROR(VLOOKUP($A524,'2017'!$B$2:$J$163,7,FALSE),0)</f>
        <v>0</v>
      </c>
      <c r="AR524" s="1740">
        <f>IFERROR(VLOOKUP($A524,'2017'!$B$2:$J$163,9,FALSE),0)</f>
        <v>0</v>
      </c>
      <c r="AS524" s="1700">
        <f>IFERROR(VLOOKUP($A524,'2016'!$B$2:$K$165,3,FALSE),0)</f>
        <v>0</v>
      </c>
      <c r="AT524" s="1796">
        <f>IFERROR(VLOOKUP($A524,'2016'!$B$2:$K$165,4,FALSE),0)</f>
        <v>0</v>
      </c>
      <c r="AU524" s="1796">
        <f>IFERROR(VLOOKUP($A524,'2016'!$B$2:$K$165,5,FALSE),0)</f>
        <v>0</v>
      </c>
      <c r="AV524" s="1796">
        <f>IFERROR(VLOOKUP($A524,'2016'!$B$2:$K$165,8,FALSE),0)</f>
        <v>0</v>
      </c>
      <c r="AW524" s="1740">
        <f>IFERROR(VLOOKUP($A524,'2016'!$B$2:$K$165,10,FALSE),0)</f>
        <v>0</v>
      </c>
      <c r="AX524" s="1700">
        <f>IFERROR(VLOOKUP($A524,'2015'!$B$2:$K$165,3,FALSE),0)</f>
        <v>0</v>
      </c>
      <c r="AY524" s="1695">
        <f>IFERROR(VLOOKUP($A524,'2015'!$B$2:$K$165,4,FALSE),0)</f>
        <v>0</v>
      </c>
      <c r="AZ524" s="1695">
        <f>IFERROR(VLOOKUP($A524,'2015'!$B$2:$K$165,5,FALSE),0)</f>
        <v>0</v>
      </c>
      <c r="BA524" s="1695">
        <f>IFERROR(VLOOKUP($A524,'2015'!$B$2:$K$165,8,FALSE),0)</f>
        <v>0</v>
      </c>
      <c r="BB524" s="1740">
        <f>IFERROR(VLOOKUP($A524,'2015'!$B$2:$K$165,10,FALSE),0)</f>
        <v>0</v>
      </c>
      <c r="BC524" s="1700">
        <f>IFERROR(VLOOKUP($A524,'2014'!$B$2:$K$157,3,FALSE),0)</f>
        <v>0</v>
      </c>
      <c r="BD524" s="1691">
        <f>IFERROR(VLOOKUP($A524,'2014'!$B$2:$K$157,4,FALSE),0)</f>
        <v>0</v>
      </c>
      <c r="BE524" s="1691">
        <f>IFERROR(VLOOKUP($A524,'2014'!$B$2:$K$157,5,FALSE),0)</f>
        <v>0</v>
      </c>
      <c r="BF524" s="1691">
        <f>IFERROR(VLOOKUP($A524,'2014'!$B$2:$K$157,8,FALSE),0)</f>
        <v>0</v>
      </c>
      <c r="BG524" s="1740">
        <f>IFERROR(VLOOKUP($A524,'2014'!$B$2:$K$157,10,FALSE),0)</f>
        <v>0</v>
      </c>
      <c r="BH524" s="1700">
        <f>IFERROR(VLOOKUP($A524,'2013'!$D$4:$I$249,2,FALSE),0)</f>
        <v>0</v>
      </c>
      <c r="BI524" s="1691">
        <f>IFERROR(VLOOKUP($A524,'2013'!$D$4:$I$249,3,FALSE),0)</f>
        <v>0</v>
      </c>
      <c r="BJ524" s="1691">
        <f>IFERROR(VLOOKUP($A524,'2013'!$D$4:$I$249,4,FALSE),0)</f>
        <v>0</v>
      </c>
      <c r="BK524" s="1691">
        <f>IFERROR(VLOOKUP($A524,'2013'!$D$4:$I$249,5,FALSE),0)</f>
        <v>0</v>
      </c>
      <c r="BL524" s="1740">
        <f>IFERROR(VLOOKUP($A524,'2013'!$D$4:$I$249,6,FALSE),0)</f>
        <v>0</v>
      </c>
      <c r="BM524" s="1737">
        <f>IFERROR(VLOOKUP($A524,'2012'!$D$3:$O$172,2,FALSE),0)</f>
        <v>0</v>
      </c>
      <c r="BN524" s="1691">
        <f>IFERROR(VLOOKUP($A524,'2012'!$D$3:$O$172,3,FALSE),0)</f>
        <v>0</v>
      </c>
      <c r="BO524" s="1743">
        <f>IFERROR(VLOOKUP($A524,'2012'!$D$3:$O$172,4,FALSE),0)</f>
        <v>0</v>
      </c>
      <c r="BP524" s="1700">
        <f>IFERROR(VLOOKUP($A524,'2012'!$D$3:$O$172,5,FALSE),0)</f>
        <v>0</v>
      </c>
      <c r="BQ524" s="1691">
        <f>IFERROR(VLOOKUP($A524,'2012'!$D$3:$O$172,6,FALSE),0)</f>
        <v>0</v>
      </c>
      <c r="BR524" s="1691">
        <f>IFERROR(VLOOKUP($A524,'2012'!$D$3:$O$172,7,FALSE),0)</f>
        <v>0</v>
      </c>
      <c r="BS524" s="1691">
        <f>IFERROR(VLOOKUP($A524,'2012'!$D$3:$O$172,8,FALSE),0)</f>
        <v>0</v>
      </c>
      <c r="BT524" s="1740">
        <f>IFERROR(VLOOKUP($A524,'2012'!$D$3:$O$172,9,FALSE),0)</f>
        <v>0</v>
      </c>
      <c r="BX524" s="1700">
        <f>IFERROR(VLOOKUP($A524,'2011'!$D$4:$I$251,2,FALSE),0)</f>
        <v>0</v>
      </c>
      <c r="BY524" s="1691">
        <f>IFERROR(VLOOKUP($A524,'2011'!$D$4:$I$251,3,FALSE),0)</f>
        <v>0</v>
      </c>
      <c r="BZ524" s="1691">
        <f>IFERROR(VLOOKUP($A524,'2011'!$D$4:$I$251,4,FALSE),0)</f>
        <v>0</v>
      </c>
      <c r="CA524" s="1691">
        <f>IFERROR(VLOOKUP($A524,'2011'!$D$4:$I$251,5,FALSE),0)</f>
        <v>0</v>
      </c>
      <c r="CB524" s="1740">
        <f>IFERROR(VLOOKUP($A524,'2011'!$D$4:$I$251,6,FALSE),0)</f>
        <v>0</v>
      </c>
      <c r="CC524" s="1700">
        <f>IFERROR(VLOOKUP($A524,'2010'!$C$3:$H$234,2,FALSE),0)</f>
        <v>0</v>
      </c>
      <c r="CD524" s="1691">
        <f>IFERROR(VLOOKUP($A524,'2010'!$C$3:$H$234,3,FALSE),0)</f>
        <v>0</v>
      </c>
      <c r="CE524" s="1691">
        <f>IFERROR(VLOOKUP($A524,'2010'!$C$3:$H$234,4,FALSE),0)</f>
        <v>0</v>
      </c>
      <c r="CF524" s="1691">
        <f>IFERROR(VLOOKUP($A524,'2010'!$C$3:$H$234,5,FALSE),0)</f>
        <v>0</v>
      </c>
      <c r="CG524" s="1740">
        <f>IFERROR(VLOOKUP($A524,'2010'!$C$3:$H$234,6,FALSE),0)</f>
        <v>0</v>
      </c>
      <c r="CH524" s="1700">
        <f>IFERROR(VLOOKUP($A524,'2009'!$C$3:$H$242,2,FALSE),0)</f>
        <v>0</v>
      </c>
      <c r="CI524" s="1691">
        <f>IFERROR(VLOOKUP($A524,'2009'!$C$3:$H$242,3,FALSE),0)</f>
        <v>0</v>
      </c>
      <c r="CJ524" s="1691">
        <f>IFERROR(VLOOKUP($A524,'2009'!$C$3:$H$242,4,FALSE),0)</f>
        <v>0</v>
      </c>
      <c r="CK524" s="1691">
        <f>IFERROR(VLOOKUP($A524,'2009'!$C$3:$H$242,5,FALSE),0)</f>
        <v>0</v>
      </c>
      <c r="CL524" s="1740">
        <f>IFERROR(VLOOKUP($A524,'2009'!$C$3:$H$242,6,FALSE),0)</f>
        <v>0</v>
      </c>
      <c r="CM524" s="1700">
        <f>IFERROR(VLOOKUP($A524,'2008'!$C$3:$H$229,2,FALSE),0)</f>
        <v>0</v>
      </c>
      <c r="CN524" s="1691">
        <f>IFERROR(VLOOKUP($A524,'2008'!$C$3:$H$229,3,FALSE),0)</f>
        <v>0</v>
      </c>
      <c r="CO524" s="1691">
        <f>IFERROR(VLOOKUP($A524,'2008'!$C$3:$H$229,4,FALSE),0)</f>
        <v>0</v>
      </c>
      <c r="CP524" s="1691">
        <f>IFERROR(VLOOKUP($A524,'2008'!$C$3:$H$229,5,FALSE),0)</f>
        <v>0</v>
      </c>
      <c r="CQ524" s="1740">
        <f>IFERROR(VLOOKUP($A524,'2008'!$C$3:$H$229,6,FALSE),0)</f>
        <v>0</v>
      </c>
      <c r="CR524" s="1700">
        <f>IFERROR(VLOOKUP($A524,'2007'!$C$3:$M$238,7,FALSE),0)</f>
        <v>0</v>
      </c>
      <c r="CS524" s="1691">
        <f>IFERROR(VLOOKUP($A524,'2007'!$C$3:$M$238,8,FALSE),0)</f>
        <v>0</v>
      </c>
      <c r="CT524" s="1691">
        <f>IFERROR(VLOOKUP($A524,'2007'!$C$3:$M$238,9,FALSE),0)</f>
        <v>0</v>
      </c>
      <c r="CU524" s="1691">
        <f>IFERROR(VLOOKUP($A524,'2007'!$C$3:$M$238,10,FALSE),0)</f>
        <v>0</v>
      </c>
      <c r="CV524" s="1740">
        <f>IFERROR(VLOOKUP($A524,'2007'!$C$3:$M$238,11,FALSE),0)</f>
        <v>0</v>
      </c>
      <c r="CW524" s="1700">
        <f>IFERROR(VLOOKUP($A524,'2006'!$A$2:$F$200,2,FALSE),0)</f>
        <v>0</v>
      </c>
      <c r="CX524" s="1691">
        <f>IFERROR(VLOOKUP($A524,'2006'!$A$2:$F$200,4,FALSE),0)</f>
        <v>0</v>
      </c>
      <c r="CY524" s="1691">
        <f>IFERROR(VLOOKUP($A524,'2006'!$A$2:$F$200,5,FALSE),0)</f>
        <v>0</v>
      </c>
      <c r="CZ524" s="1740">
        <f>IFERROR(VLOOKUP($A524,'2006'!$A$2:$F$200,6,FALSE),0)</f>
        <v>0</v>
      </c>
      <c r="DA524" s="1700">
        <f>IFERROR(VLOOKUP($A524,'2005'!$C$3:$M$205,8,FALSE),0)</f>
        <v>0</v>
      </c>
      <c r="DB524" s="1691">
        <f>IFERROR(VLOOKUP($A524,'2005'!$C$3:$M$205,9,FALSE),0)</f>
        <v>0</v>
      </c>
      <c r="DC524" s="1691">
        <f>IFERROR(VLOOKUP($A524,'2005'!$C$3:$M$205,10,FALSE),0)</f>
        <v>0</v>
      </c>
      <c r="DD524" s="1740">
        <f>IFERROR(VLOOKUP($A524,'2005'!$C$3:$M$205,11,FALSE),0)</f>
        <v>0</v>
      </c>
      <c r="DE524" s="1700">
        <f>IFERROR(VLOOKUP($A524,'2004'!$C$3:$M$213,8,FALSE),0)</f>
        <v>0</v>
      </c>
      <c r="DF524" s="1691">
        <f>IFERROR(VLOOKUP($A524,'2004'!$C$3:$M$213,9,FALSE),0)</f>
        <v>0</v>
      </c>
      <c r="DG524" s="1691">
        <f>IFERROR(VLOOKUP($A524,'2004'!$C$3:$M$213,10,FALSE),0)</f>
        <v>0</v>
      </c>
      <c r="DH524" s="1740">
        <f>IFERROR(VLOOKUP($A524,'2004'!$C$3:$M$213,11,FALSE),0)</f>
        <v>0</v>
      </c>
      <c r="DI524" s="1700">
        <f>IFERROR(VLOOKUP($A524,'2003'!$C$3:$Q$214,12,FALSE),0)</f>
        <v>0</v>
      </c>
      <c r="DJ524" s="1691">
        <f>IFERROR(VLOOKUP($A524,'2003'!$C$3:$Q$214,13,FALSE),0)</f>
        <v>0</v>
      </c>
      <c r="DK524" s="1691">
        <f>IFERROR(VLOOKUP($A524,'2003'!$C$3:$Q$214,14,FALSE),0)</f>
        <v>0</v>
      </c>
      <c r="DL524" s="1740">
        <f>IFERROR(VLOOKUP($A524,'2003'!$C$3:$Q$214,15,FALSE),0)</f>
        <v>0</v>
      </c>
      <c r="DM524" s="1700">
        <f>IFERROR(VLOOKUP($A524,'2002'!$D$3:$R$214,12,FALSE),0)</f>
        <v>31</v>
      </c>
      <c r="DN524" s="1691">
        <f>IFERROR(VLOOKUP($A524,'2002'!$D$3:$R$214,13,FALSE),0)</f>
        <v>14</v>
      </c>
      <c r="DO524" s="1691">
        <f>IFERROR(VLOOKUP($A524,'2002'!$D$3:$R$214,14,FALSE),0)</f>
        <v>1</v>
      </c>
      <c r="DP524" s="1788">
        <f>IFERROR(VLOOKUP($A524,'2002'!$D$3:$R$214,15,FALSE),0)</f>
        <v>0.45161290322580644</v>
      </c>
      <c r="DQ524" s="1700">
        <f>IFERROR(VLOOKUP($A524,'Pre 2002'!$C$3:$CK$382,84,FALSE),0)</f>
        <v>5</v>
      </c>
      <c r="DR524" s="1695">
        <f>IFERROR(VLOOKUP($A524,'Pre 2002'!$C$3:$CK$382,85,FALSE),0)</f>
        <v>2</v>
      </c>
      <c r="DS524" s="1695">
        <f>IFERROR(VLOOKUP($A524,'Pre 2002'!$C$3:$CK$382,86,FALSE),0)</f>
        <v>0</v>
      </c>
      <c r="DT524" s="1790">
        <f>IFERROR(VLOOKUP($A524,'Pre 2002'!$C$3:$CK$382,87,FALSE),0)</f>
        <v>0.4</v>
      </c>
      <c r="DU524" s="1741">
        <f>IFERROR(VLOOKUP(A524,'Pre 2002'!$C$3:$CG$382,83,FALSE),0)</f>
        <v>1</v>
      </c>
    </row>
    <row r="525" spans="1:125">
      <c r="A525" s="1784" t="s">
        <v>247</v>
      </c>
      <c r="B525" s="1562">
        <f t="shared" si="206"/>
        <v>840</v>
      </c>
      <c r="C525" s="1562">
        <f t="shared" si="207"/>
        <v>373</v>
      </c>
      <c r="D525" s="1562">
        <f t="shared" si="208"/>
        <v>1</v>
      </c>
      <c r="E525" s="1563">
        <f t="shared" si="209"/>
        <v>0.44404761904761902</v>
      </c>
      <c r="F525" s="1786">
        <f t="shared" si="210"/>
        <v>17</v>
      </c>
      <c r="G525" s="1595">
        <v>2003</v>
      </c>
      <c r="H525" s="1567">
        <f t="shared" si="201"/>
        <v>13</v>
      </c>
      <c r="I525" s="1734">
        <f t="shared" si="202"/>
        <v>640</v>
      </c>
      <c r="J525" s="1734">
        <f t="shared" si="203"/>
        <v>299</v>
      </c>
      <c r="K525" s="1734">
        <f t="shared" si="204"/>
        <v>1</v>
      </c>
      <c r="L525" s="1806">
        <f t="shared" si="205"/>
        <v>0.46718749999999998</v>
      </c>
      <c r="M525" s="1752" t="s">
        <v>14</v>
      </c>
      <c r="N525" s="1752">
        <v>0</v>
      </c>
      <c r="O525" s="1700">
        <f>IFERROR(VLOOKUP($A525,'2022'!$B$2:$K$174,3,FALSE),0)</f>
        <v>0</v>
      </c>
      <c r="P525" s="1858">
        <f>IFERROR(VLOOKUP($A525,'2022'!$B$2:$K$174,4,FALSE),0)</f>
        <v>0</v>
      </c>
      <c r="Q525" s="1858">
        <f>IFERROR(VLOOKUP($A525,'2022'!$B$2:$K$174,5,FALSE),0)</f>
        <v>0</v>
      </c>
      <c r="R525" s="1858">
        <f>IFERROR(VLOOKUP($A525,'2022'!$B$2:$K$174,8,FALSE),0)</f>
        <v>0</v>
      </c>
      <c r="S525" s="1740">
        <f>IFERROR(VLOOKUP($A525,'2022'!$B$2:$K$174,10,FALSE),0)</f>
        <v>0</v>
      </c>
      <c r="T525" s="1700">
        <f>IFERROR(VLOOKUP($A525,'2021'!$B$2:$K$174,3,FALSE),0)</f>
        <v>0</v>
      </c>
      <c r="U525" s="1843">
        <f>IFERROR(VLOOKUP($A525,'2021'!$B$2:$K$174,4,FALSE),0)</f>
        <v>0</v>
      </c>
      <c r="V525" s="1843">
        <f>IFERROR(VLOOKUP($A525,'2021'!$B$2:$K$174,5,FALSE),0)</f>
        <v>0</v>
      </c>
      <c r="W525" s="1843">
        <f>IFERROR(VLOOKUP($A525,'2021'!$B$2:$K$174,8,FALSE),0)</f>
        <v>0</v>
      </c>
      <c r="X525" s="1740">
        <f>IFERROR(VLOOKUP($A525,'2021'!$B$2:$K$174,10,FALSE),0)</f>
        <v>0</v>
      </c>
      <c r="Y525" s="1700">
        <f>IFERROR(VLOOKUP($A525,'2020'!$B$2:$K$170,3,FALSE),0)</f>
        <v>0</v>
      </c>
      <c r="Z525" s="1829">
        <f>IFERROR(VLOOKUP($A525,'2020'!$B$2:$K$170,4,FALSE),0)</f>
        <v>0</v>
      </c>
      <c r="AA525" s="1829">
        <f>IFERROR(VLOOKUP($A525,'2020'!$B$2:$K$170,5,FALSE),0)</f>
        <v>0</v>
      </c>
      <c r="AB525" s="1829">
        <f>IFERROR(VLOOKUP($A525,'2020'!$B$2:$K$170,8,FALSE),0)</f>
        <v>0</v>
      </c>
      <c r="AC525" s="1740">
        <f>IFERROR(VLOOKUP($A525,'2020'!$B$2:$K$170,10,FALSE),0)</f>
        <v>0</v>
      </c>
      <c r="AD525" s="1700">
        <f>IFERROR(VLOOKUP($A525,'2019'!$B$2:$K$170,3,FALSE),0)</f>
        <v>0</v>
      </c>
      <c r="AE525" s="1823">
        <f>IFERROR(VLOOKUP($A525,'2019'!$B$2:$K$170,4,FALSE),0)</f>
        <v>0</v>
      </c>
      <c r="AF525" s="1823">
        <f>IFERROR(VLOOKUP($A525,'2019'!$B$2:$K$170,5,FALSE),0)</f>
        <v>0</v>
      </c>
      <c r="AG525" s="1823">
        <f>IFERROR(VLOOKUP($A525,'2019'!$B$2:$K$170,8,FALSE),0)</f>
        <v>0</v>
      </c>
      <c r="AH525" s="1740">
        <f>IFERROR(VLOOKUP($A525,'2019'!$B$2:$K$170,10,FALSE),0)</f>
        <v>0</v>
      </c>
      <c r="AI525" s="1700">
        <f>IFERROR(VLOOKUP($A525,'2018'!$B$2:$K$170,3,FALSE),0)</f>
        <v>43</v>
      </c>
      <c r="AJ525" s="1821">
        <f>IFERROR(VLOOKUP($A525,'2018'!$B$2:$K$170,4,FALSE),0)</f>
        <v>11</v>
      </c>
      <c r="AK525" s="1821">
        <f>IFERROR(VLOOKUP($A525,'2018'!$B$2:$K$170,5,FALSE),0)</f>
        <v>17</v>
      </c>
      <c r="AL525" s="1821">
        <f>IFERROR(VLOOKUP($A525,'2018'!$B$2:$K$170,8,FALSE),0)</f>
        <v>0</v>
      </c>
      <c r="AM525" s="1740">
        <f>IFERROR(VLOOKUP($A525,'2018'!$B$2:$K$170,10,FALSE),0)</f>
        <v>0.39500000000000002</v>
      </c>
      <c r="AN525" s="1700">
        <f>IFERROR(VLOOKUP($A525,'2017'!$B$2:$J$163,2,FALSE),0)</f>
        <v>54</v>
      </c>
      <c r="AO525" s="1815">
        <f>IFERROR(VLOOKUP($A525,'2017'!$B$2:$J$163,3,FALSE),0)</f>
        <v>14</v>
      </c>
      <c r="AP525" s="1815">
        <f>IFERROR(VLOOKUP($A525,'2017'!$B$2:$J$163,4,FALSE),0)</f>
        <v>17</v>
      </c>
      <c r="AQ525" s="1815">
        <f>IFERROR(VLOOKUP($A525,'2017'!$B$2:$J$163,7,FALSE),0)</f>
        <v>0</v>
      </c>
      <c r="AR525" s="1740">
        <f>IFERROR(VLOOKUP($A525,'2017'!$B$2:$J$163,9,FALSE),0)</f>
        <v>0.31481481481481483</v>
      </c>
      <c r="AS525" s="1700">
        <f>IFERROR(VLOOKUP($A525,'2016'!$B$2:$K$165,3,FALSE),0)</f>
        <v>56</v>
      </c>
      <c r="AT525" s="1796">
        <f>IFERROR(VLOOKUP($A525,'2016'!$B$2:$K$165,4,FALSE),0)</f>
        <v>8</v>
      </c>
      <c r="AU525" s="1796">
        <f>IFERROR(VLOOKUP($A525,'2016'!$B$2:$K$165,5,FALSE),0)</f>
        <v>21</v>
      </c>
      <c r="AV525" s="1796">
        <f>IFERROR(VLOOKUP($A525,'2016'!$B$2:$K$165,8,FALSE),0)</f>
        <v>0</v>
      </c>
      <c r="AW525" s="1740">
        <f>IFERROR(VLOOKUP($A525,'2016'!$B$2:$K$165,10,FALSE),0)</f>
        <v>0.375</v>
      </c>
      <c r="AX525" s="1700">
        <f>IFERROR(VLOOKUP($A525,'2015'!$B$2:$K$165,3,FALSE),0)</f>
        <v>47</v>
      </c>
      <c r="AY525" s="1695">
        <f>IFERROR(VLOOKUP($A525,'2015'!$B$2:$K$165,4,FALSE),0)</f>
        <v>5</v>
      </c>
      <c r="AZ525" s="1695">
        <f>IFERROR(VLOOKUP($A525,'2015'!$B$2:$K$165,5,FALSE),0)</f>
        <v>19</v>
      </c>
      <c r="BA525" s="1695">
        <f>IFERROR(VLOOKUP($A525,'2015'!$B$2:$K$165,8,FALSE),0)</f>
        <v>0</v>
      </c>
      <c r="BB525" s="1740">
        <f>IFERROR(VLOOKUP($A525,'2015'!$B$2:$K$165,10,FALSE),0)</f>
        <v>0.40425531914893614</v>
      </c>
      <c r="BC525" s="1700">
        <f>IFERROR(VLOOKUP($A525,'2014'!$B$2:$K$157,3,FALSE),0)</f>
        <v>67</v>
      </c>
      <c r="BD525" s="1691">
        <f>IFERROR(VLOOKUP($A525,'2014'!$B$2:$K$157,4,FALSE),0)</f>
        <v>17</v>
      </c>
      <c r="BE525" s="1691">
        <f>IFERROR(VLOOKUP($A525,'2014'!$B$2:$K$157,5,FALSE),0)</f>
        <v>27</v>
      </c>
      <c r="BF525" s="1691">
        <f>IFERROR(VLOOKUP($A525,'2014'!$B$2:$K$157,8,FALSE),0)</f>
        <v>0</v>
      </c>
      <c r="BG525" s="1740">
        <f>IFERROR(VLOOKUP($A525,'2014'!$B$2:$K$157,10,FALSE),0)</f>
        <v>0.40298507462686567</v>
      </c>
      <c r="BH525" s="1700">
        <f>IFERROR(VLOOKUP($A525,'2013'!$D$4:$I$249,2,FALSE),0)</f>
        <v>53</v>
      </c>
      <c r="BI525" s="1691">
        <f>IFERROR(VLOOKUP($A525,'2013'!$D$4:$I$249,3,FALSE),0)</f>
        <v>15</v>
      </c>
      <c r="BJ525" s="1691">
        <f>IFERROR(VLOOKUP($A525,'2013'!$D$4:$I$249,4,FALSE),0)</f>
        <v>22</v>
      </c>
      <c r="BK525" s="1691">
        <f>IFERROR(VLOOKUP($A525,'2013'!$D$4:$I$249,5,FALSE),0)</f>
        <v>0</v>
      </c>
      <c r="BL525" s="1740">
        <f>IFERROR(VLOOKUP($A525,'2013'!$D$4:$I$249,6,FALSE),0)</f>
        <v>0.41509433962264153</v>
      </c>
      <c r="BM525" s="1737">
        <f>IFERROR(VLOOKUP($A525,'2012'!$D$3:$O$172,2,FALSE),0)</f>
        <v>520</v>
      </c>
      <c r="BN525" s="1691">
        <f>IFERROR(VLOOKUP($A525,'2012'!$D$3:$O$172,3,FALSE),0)</f>
        <v>250</v>
      </c>
      <c r="BO525" s="1743">
        <f>IFERROR(VLOOKUP($A525,'2012'!$D$3:$O$172,4,FALSE),0)</f>
        <v>1</v>
      </c>
      <c r="BP525" s="1700">
        <f>IFERROR(VLOOKUP($A525,'2012'!$D$3:$O$172,5,FALSE),0)</f>
        <v>47</v>
      </c>
      <c r="BQ525" s="1691">
        <f>IFERROR(VLOOKUP($A525,'2012'!$D$3:$O$172,6,FALSE),0)</f>
        <v>14</v>
      </c>
      <c r="BR525" s="1691">
        <f>IFERROR(VLOOKUP($A525,'2012'!$D$3:$O$172,7,FALSE),0)</f>
        <v>23</v>
      </c>
      <c r="BS525" s="1691">
        <f>IFERROR(VLOOKUP($A525,'2012'!$D$3:$O$172,8,FALSE),0)</f>
        <v>0</v>
      </c>
      <c r="BT525" s="1740">
        <f>IFERROR(VLOOKUP($A525,'2012'!$D$3:$O$172,9,FALSE),0)</f>
        <v>0.48936170212765956</v>
      </c>
      <c r="BU525" s="1737">
        <f>IFERROR(VLOOKUP($A525,'2012'!$D$3:$O$172,10,FALSE),0)</f>
        <v>473</v>
      </c>
      <c r="BV525" s="1691">
        <f>IFERROR(VLOOKUP($A525,'2012'!$D$3:$O$172,11,FALSE),0)</f>
        <v>227</v>
      </c>
      <c r="BW525" s="1743">
        <f>IFERROR(VLOOKUP($A525,'2012'!$D$3:$O$172,12,FALSE),0)</f>
        <v>1</v>
      </c>
      <c r="BX525" s="1700">
        <f>IFERROR(VLOOKUP($A525,'2011'!$D$4:$I$251,2,FALSE),0)</f>
        <v>40</v>
      </c>
      <c r="BY525" s="1691">
        <f>IFERROR(VLOOKUP($A525,'2011'!$D$4:$I$251,3,FALSE),0)</f>
        <v>9</v>
      </c>
      <c r="BZ525" s="1691">
        <f>IFERROR(VLOOKUP($A525,'2011'!$D$4:$I$251,4,FALSE),0)</f>
        <v>25</v>
      </c>
      <c r="CA525" s="1691">
        <f>IFERROR(VLOOKUP($A525,'2011'!$D$4:$I$251,5,FALSE),0)</f>
        <v>0</v>
      </c>
      <c r="CB525" s="1740">
        <f>IFERROR(VLOOKUP($A525,'2011'!$D$4:$I$251,6,FALSE),0)</f>
        <v>0.625</v>
      </c>
      <c r="CC525" s="1700">
        <f>IFERROR(VLOOKUP($A525,'2010'!$C$3:$H$234,2,FALSE),0)</f>
        <v>58</v>
      </c>
      <c r="CD525" s="1691">
        <f>IFERROR(VLOOKUP($A525,'2010'!$C$3:$H$234,3,FALSE),0)</f>
        <v>17</v>
      </c>
      <c r="CE525" s="1691">
        <f>IFERROR(VLOOKUP($A525,'2010'!$C$3:$H$234,4,FALSE),0)</f>
        <v>23</v>
      </c>
      <c r="CF525" s="1691">
        <f>IFERROR(VLOOKUP($A525,'2010'!$C$3:$H$234,5,FALSE),0)</f>
        <v>0</v>
      </c>
      <c r="CG525" s="1740">
        <f>IFERROR(VLOOKUP($A525,'2010'!$C$3:$H$234,6,FALSE),0)</f>
        <v>0.39655172413793105</v>
      </c>
      <c r="CH525" s="1700">
        <f>IFERROR(VLOOKUP($A525,'2009'!$C$3:$H$242,2,FALSE),0)</f>
        <v>51</v>
      </c>
      <c r="CI525" s="1691">
        <f>IFERROR(VLOOKUP($A525,'2009'!$C$3:$H$242,3,FALSE),0)</f>
        <v>19</v>
      </c>
      <c r="CJ525" s="1691">
        <f>IFERROR(VLOOKUP($A525,'2009'!$C$3:$H$242,4,FALSE),0)</f>
        <v>23</v>
      </c>
      <c r="CK525" s="1691">
        <f>IFERROR(VLOOKUP($A525,'2009'!$C$3:$H$242,5,FALSE),0)</f>
        <v>0</v>
      </c>
      <c r="CL525" s="1740">
        <f>IFERROR(VLOOKUP($A525,'2009'!$C$3:$H$242,6,FALSE),0)</f>
        <v>0.45098039215686275</v>
      </c>
      <c r="CM525" s="1700">
        <f>IFERROR(VLOOKUP($A525,'2008'!$C$3:$H$229,2,FALSE),0)</f>
        <v>61</v>
      </c>
      <c r="CN525" s="1691">
        <f>IFERROR(VLOOKUP($A525,'2008'!$C$3:$H$229,3,FALSE),0)</f>
        <v>16</v>
      </c>
      <c r="CO525" s="1691">
        <f>IFERROR(VLOOKUP($A525,'2008'!$C$3:$H$229,4,FALSE),0)</f>
        <v>33</v>
      </c>
      <c r="CP525" s="1691">
        <f>IFERROR(VLOOKUP($A525,'2008'!$C$3:$H$229,5,FALSE),0)</f>
        <v>1</v>
      </c>
      <c r="CQ525" s="1740">
        <f>IFERROR(VLOOKUP($A525,'2008'!$C$3:$H$229,6,FALSE),0)</f>
        <v>0.54098360655737709</v>
      </c>
      <c r="CR525" s="1700">
        <f>IFERROR(VLOOKUP($A525,'2007'!$C$3:$M$238,7,FALSE),0)</f>
        <v>66</v>
      </c>
      <c r="CS525" s="1691">
        <f>IFERROR(VLOOKUP($A525,'2007'!$C$3:$M$238,8,FALSE),0)</f>
        <v>8</v>
      </c>
      <c r="CT525" s="1691">
        <f>IFERROR(VLOOKUP($A525,'2007'!$C$3:$M$238,9,FALSE),0)</f>
        <v>23</v>
      </c>
      <c r="CU525" s="1691">
        <f>IFERROR(VLOOKUP($A525,'2007'!$C$3:$M$238,10,FALSE),0)</f>
        <v>0</v>
      </c>
      <c r="CV525" s="1740">
        <f>IFERROR(VLOOKUP($A525,'2007'!$C$3:$M$238,11,FALSE),0)</f>
        <v>0.34848484848484851</v>
      </c>
      <c r="CW525" s="1700">
        <f>IFERROR(VLOOKUP($A525,'2006'!$A$2:$F$200,2,FALSE),0)</f>
        <v>67</v>
      </c>
      <c r="CX525" s="1691">
        <f>IFERROR(VLOOKUP($A525,'2006'!$A$2:$F$200,4,FALSE),0)</f>
        <v>32</v>
      </c>
      <c r="CY525" s="1691">
        <f>IFERROR(VLOOKUP($A525,'2006'!$A$2:$F$200,5,FALSE),0)</f>
        <v>0</v>
      </c>
      <c r="CZ525" s="1740">
        <f>IFERROR(VLOOKUP($A525,'2006'!$A$2:$F$200,6,FALSE),0)</f>
        <v>0.47761194029850745</v>
      </c>
      <c r="DA525" s="1700">
        <f>IFERROR(VLOOKUP($A525,'2005'!$C$3:$M$205,8,FALSE),0)</f>
        <v>57</v>
      </c>
      <c r="DB525" s="1691">
        <f>IFERROR(VLOOKUP($A525,'2005'!$C$3:$M$205,9,FALSE),0)</f>
        <v>29</v>
      </c>
      <c r="DC525" s="1691">
        <f>IFERROR(VLOOKUP($A525,'2005'!$C$3:$M$205,10,FALSE),0)</f>
        <v>0</v>
      </c>
      <c r="DD525" s="1740">
        <f>IFERROR(VLOOKUP($A525,'2005'!$C$3:$M$205,11,FALSE),0)</f>
        <v>0.50877192982456143</v>
      </c>
      <c r="DE525" s="1700">
        <f>IFERROR(VLOOKUP($A525,'2004'!$C$3:$M$213,8,FALSE),0)</f>
        <v>36</v>
      </c>
      <c r="DF525" s="1691">
        <f>IFERROR(VLOOKUP($A525,'2004'!$C$3:$M$213,9,FALSE),0)</f>
        <v>20</v>
      </c>
      <c r="DG525" s="1691">
        <f>IFERROR(VLOOKUP($A525,'2004'!$C$3:$M$213,10,FALSE),0)</f>
        <v>0</v>
      </c>
      <c r="DH525" s="1740">
        <f>IFERROR(VLOOKUP($A525,'2004'!$C$3:$M$213,11,FALSE),0)</f>
        <v>0.55555555555555558</v>
      </c>
      <c r="DI525" s="1700">
        <f>IFERROR(VLOOKUP($A525,'2003'!$C$3:$Q$214,12,FALSE),0)</f>
        <v>0</v>
      </c>
      <c r="DJ525" s="1691">
        <f>IFERROR(VLOOKUP($A525,'2003'!$C$3:$Q$214,13,FALSE),0)</f>
        <v>0</v>
      </c>
      <c r="DK525" s="1691">
        <f>IFERROR(VLOOKUP($A525,'2003'!$C$3:$Q$214,14,FALSE),0)</f>
        <v>0</v>
      </c>
      <c r="DL525" s="1740">
        <f>IFERROR(VLOOKUP($A525,'2003'!$C$3:$Q$214,15,FALSE),0)</f>
        <v>0</v>
      </c>
      <c r="DM525" s="1700">
        <f>IFERROR(VLOOKUP($A525,'2002'!$D$3:$R$214,12,FALSE),0)</f>
        <v>0</v>
      </c>
      <c r="DN525" s="1691">
        <f>IFERROR(VLOOKUP($A525,'2002'!$D$3:$R$214,13,FALSE),0)</f>
        <v>0</v>
      </c>
      <c r="DO525" s="1691">
        <f>IFERROR(VLOOKUP($A525,'2002'!$D$3:$R$214,14,FALSE),0)</f>
        <v>0</v>
      </c>
      <c r="DP525" s="1788">
        <f>IFERROR(VLOOKUP($A525,'2002'!$D$3:$R$214,15,FALSE),0)</f>
        <v>0</v>
      </c>
      <c r="DQ525" s="1700">
        <f>IFERROR(VLOOKUP($A525,'Pre 2002'!$C$3:$CK$382,84,FALSE),0)</f>
        <v>37</v>
      </c>
      <c r="DR525" s="1695">
        <f>IFERROR(VLOOKUP($A525,'Pre 2002'!$C$3:$CK$382,85,FALSE),0)</f>
        <v>19</v>
      </c>
      <c r="DS525" s="1695">
        <f>IFERROR(VLOOKUP($A525,'Pre 2002'!$C$3:$CK$382,86,FALSE),0)</f>
        <v>0</v>
      </c>
      <c r="DT525" s="1790">
        <f>IFERROR(VLOOKUP($A525,'Pre 2002'!$C$3:$CK$382,87,FALSE),0)</f>
        <v>0.51351351351351349</v>
      </c>
      <c r="DU525" s="1741">
        <f>IFERROR(VLOOKUP(A525,'Pre 2002'!$C$3:$CG$382,83,FALSE),0)</f>
        <v>2</v>
      </c>
    </row>
    <row r="526" spans="1:125">
      <c r="A526" s="1778" t="s">
        <v>1858</v>
      </c>
      <c r="B526" s="1562">
        <f t="shared" si="206"/>
        <v>41</v>
      </c>
      <c r="C526" s="1562">
        <f t="shared" si="207"/>
        <v>18</v>
      </c>
      <c r="D526" s="1562">
        <f t="shared" si="208"/>
        <v>1</v>
      </c>
      <c r="E526" s="1563">
        <f t="shared" si="209"/>
        <v>0.43902439024390244</v>
      </c>
      <c r="F526" s="1786">
        <f t="shared" si="210"/>
        <v>1</v>
      </c>
      <c r="G526" s="1595" t="s">
        <v>2159</v>
      </c>
      <c r="H526" s="1567">
        <f t="shared" si="201"/>
        <v>1</v>
      </c>
      <c r="I526" s="1734">
        <f t="shared" si="202"/>
        <v>41</v>
      </c>
      <c r="J526" s="1734">
        <f t="shared" si="203"/>
        <v>18</v>
      </c>
      <c r="K526" s="1734">
        <f t="shared" si="204"/>
        <v>1</v>
      </c>
      <c r="L526" s="1806">
        <f t="shared" si="205"/>
        <v>0.43902439024390244</v>
      </c>
      <c r="O526" s="1700">
        <f>IFERROR(VLOOKUP($A526,'2022'!$B$2:$K$174,3,FALSE),0)</f>
        <v>0</v>
      </c>
      <c r="P526" s="1858">
        <f>IFERROR(VLOOKUP($A526,'2022'!$B$2:$K$174,4,FALSE),0)</f>
        <v>0</v>
      </c>
      <c r="Q526" s="1858">
        <f>IFERROR(VLOOKUP($A526,'2022'!$B$2:$K$174,5,FALSE),0)</f>
        <v>0</v>
      </c>
      <c r="R526" s="1858">
        <f>IFERROR(VLOOKUP($A526,'2022'!$B$2:$K$174,8,FALSE),0)</f>
        <v>0</v>
      </c>
      <c r="S526" s="1740">
        <f>IFERROR(VLOOKUP($A526,'2022'!$B$2:$K$174,10,FALSE),0)</f>
        <v>0</v>
      </c>
      <c r="T526" s="1700">
        <f>IFERROR(VLOOKUP($A526,'2021'!$B$2:$K$174,3,FALSE),0)</f>
        <v>0</v>
      </c>
      <c r="U526" s="1843">
        <f>IFERROR(VLOOKUP($A526,'2021'!$B$2:$K$174,4,FALSE),0)</f>
        <v>0</v>
      </c>
      <c r="V526" s="1843">
        <f>IFERROR(VLOOKUP($A526,'2021'!$B$2:$K$174,5,FALSE),0)</f>
        <v>0</v>
      </c>
      <c r="W526" s="1843">
        <f>IFERROR(VLOOKUP($A526,'2021'!$B$2:$K$174,8,FALSE),0)</f>
        <v>0</v>
      </c>
      <c r="X526" s="1740">
        <f>IFERROR(VLOOKUP($A526,'2021'!$B$2:$K$174,10,FALSE),0)</f>
        <v>0</v>
      </c>
      <c r="Y526" s="1700">
        <f>IFERROR(VLOOKUP($A526,'2020'!$B$2:$K$170,3,FALSE),0)</f>
        <v>0</v>
      </c>
      <c r="Z526" s="1829">
        <f>IFERROR(VLOOKUP($A526,'2020'!$B$2:$K$170,4,FALSE),0)</f>
        <v>0</v>
      </c>
      <c r="AA526" s="1829">
        <f>IFERROR(VLOOKUP($A526,'2020'!$B$2:$K$170,5,FALSE),0)</f>
        <v>0</v>
      </c>
      <c r="AB526" s="1829">
        <f>IFERROR(VLOOKUP($A526,'2020'!$B$2:$K$170,8,FALSE),0)</f>
        <v>0</v>
      </c>
      <c r="AC526" s="1740">
        <f>IFERROR(VLOOKUP($A526,'2020'!$B$2:$K$170,10,FALSE),0)</f>
        <v>0</v>
      </c>
      <c r="AD526" s="1700">
        <f>IFERROR(VLOOKUP($A526,'2019'!$B$2:$K$170,3,FALSE),0)</f>
        <v>0</v>
      </c>
      <c r="AE526" s="1823">
        <f>IFERROR(VLOOKUP($A526,'2019'!$B$2:$K$170,4,FALSE),0)</f>
        <v>0</v>
      </c>
      <c r="AF526" s="1823">
        <f>IFERROR(VLOOKUP($A526,'2019'!$B$2:$K$170,5,FALSE),0)</f>
        <v>0</v>
      </c>
      <c r="AG526" s="1823">
        <f>IFERROR(VLOOKUP($A526,'2019'!$B$2:$K$170,8,FALSE),0)</f>
        <v>0</v>
      </c>
      <c r="AH526" s="1740">
        <f>IFERROR(VLOOKUP($A526,'2019'!$B$2:$K$170,10,FALSE),0)</f>
        <v>0</v>
      </c>
      <c r="AI526" s="1700">
        <f>IFERROR(VLOOKUP($A526,'2018'!$B$2:$K$170,3,FALSE),0)</f>
        <v>0</v>
      </c>
      <c r="AJ526" s="1821">
        <f>IFERROR(VLOOKUP($A526,'2018'!$B$2:$K$170,4,FALSE),0)</f>
        <v>0</v>
      </c>
      <c r="AK526" s="1821">
        <f>IFERROR(VLOOKUP($A526,'2018'!$B$2:$K$170,5,FALSE),0)</f>
        <v>0</v>
      </c>
      <c r="AL526" s="1821">
        <f>IFERROR(VLOOKUP($A526,'2018'!$B$2:$K$170,8,FALSE),0)</f>
        <v>0</v>
      </c>
      <c r="AM526" s="1740">
        <f>IFERROR(VLOOKUP($A526,'2018'!$B$2:$K$170,10,FALSE),0)</f>
        <v>0</v>
      </c>
      <c r="AN526" s="1700">
        <f>IFERROR(VLOOKUP($A526,'2017'!$B$2:$J$163,2,FALSE),0)</f>
        <v>0</v>
      </c>
      <c r="AO526" s="1815">
        <f>IFERROR(VLOOKUP($A526,'2017'!$B$2:$J$163,3,FALSE),0)</f>
        <v>0</v>
      </c>
      <c r="AP526" s="1815">
        <f>IFERROR(VLOOKUP($A526,'2017'!$B$2:$J$163,4,FALSE),0)</f>
        <v>0</v>
      </c>
      <c r="AQ526" s="1815">
        <f>IFERROR(VLOOKUP($A526,'2017'!$B$2:$J$163,7,FALSE),0)</f>
        <v>0</v>
      </c>
      <c r="AR526" s="1740">
        <f>IFERROR(VLOOKUP($A526,'2017'!$B$2:$J$163,9,FALSE),0)</f>
        <v>0</v>
      </c>
      <c r="AS526" s="1700">
        <f>IFERROR(VLOOKUP($A526,'2016'!$B$2:$K$165,3,FALSE),0)</f>
        <v>0</v>
      </c>
      <c r="AT526" s="1796">
        <f>IFERROR(VLOOKUP($A526,'2016'!$B$2:$K$165,4,FALSE),0)</f>
        <v>0</v>
      </c>
      <c r="AU526" s="1796">
        <f>IFERROR(VLOOKUP($A526,'2016'!$B$2:$K$165,5,FALSE),0)</f>
        <v>0</v>
      </c>
      <c r="AV526" s="1796">
        <f>IFERROR(VLOOKUP($A526,'2016'!$B$2:$K$165,8,FALSE),0)</f>
        <v>0</v>
      </c>
      <c r="AW526" s="1740">
        <f>IFERROR(VLOOKUP($A526,'2016'!$B$2:$K$165,10,FALSE),0)</f>
        <v>0</v>
      </c>
      <c r="AX526" s="1700">
        <f>IFERROR(VLOOKUP($A526,'2015'!$B$2:$K$165,3,FALSE),0)</f>
        <v>0</v>
      </c>
      <c r="AY526" s="1695">
        <f>IFERROR(VLOOKUP($A526,'2015'!$B$2:$K$165,4,FALSE),0)</f>
        <v>0</v>
      </c>
      <c r="AZ526" s="1695">
        <f>IFERROR(VLOOKUP($A526,'2015'!$B$2:$K$165,5,FALSE),0)</f>
        <v>0</v>
      </c>
      <c r="BA526" s="1695">
        <f>IFERROR(VLOOKUP($A526,'2015'!$B$2:$K$165,8,FALSE),0)</f>
        <v>0</v>
      </c>
      <c r="BB526" s="1740">
        <f>IFERROR(VLOOKUP($A526,'2015'!$B$2:$K$165,10,FALSE),0)</f>
        <v>0</v>
      </c>
      <c r="BC526" s="1700">
        <f>IFERROR(VLOOKUP($A526,'2014'!$B$2:$K$157,3,FALSE),0)</f>
        <v>0</v>
      </c>
      <c r="BD526" s="1691">
        <f>IFERROR(VLOOKUP($A526,'2014'!$B$2:$K$157,4,FALSE),0)</f>
        <v>0</v>
      </c>
      <c r="BE526" s="1691">
        <f>IFERROR(VLOOKUP($A526,'2014'!$B$2:$K$157,5,FALSE),0)</f>
        <v>0</v>
      </c>
      <c r="BF526" s="1691">
        <f>IFERROR(VLOOKUP($A526,'2014'!$B$2:$K$157,8,FALSE),0)</f>
        <v>0</v>
      </c>
      <c r="BG526" s="1740">
        <f>IFERROR(VLOOKUP($A526,'2014'!$B$2:$K$157,10,FALSE),0)</f>
        <v>0</v>
      </c>
      <c r="BH526" s="1700">
        <f>IFERROR(VLOOKUP($A526,'2013'!$D$4:$I$249,2,FALSE),0)</f>
        <v>0</v>
      </c>
      <c r="BI526" s="1691">
        <f>IFERROR(VLOOKUP($A526,'2013'!$D$4:$I$249,3,FALSE),0)</f>
        <v>0</v>
      </c>
      <c r="BJ526" s="1691">
        <f>IFERROR(VLOOKUP($A526,'2013'!$D$4:$I$249,4,FALSE),0)</f>
        <v>0</v>
      </c>
      <c r="BK526" s="1691">
        <f>IFERROR(VLOOKUP($A526,'2013'!$D$4:$I$249,5,FALSE),0)</f>
        <v>0</v>
      </c>
      <c r="BL526" s="1740">
        <f>IFERROR(VLOOKUP($A526,'2013'!$D$4:$I$249,6,FALSE),0)</f>
        <v>0</v>
      </c>
      <c r="BM526" s="1737">
        <f>IFERROR(VLOOKUP($A526,'2012'!$D$3:$O$172,2,FALSE),0)</f>
        <v>0</v>
      </c>
      <c r="BN526" s="1691">
        <f>IFERROR(VLOOKUP($A526,'2012'!$D$3:$O$172,3,FALSE),0)</f>
        <v>0</v>
      </c>
      <c r="BO526" s="1743">
        <f>IFERROR(VLOOKUP($A526,'2012'!$D$3:$O$172,4,FALSE),0)</f>
        <v>0</v>
      </c>
      <c r="BP526" s="1700">
        <f>IFERROR(VLOOKUP($A526,'2012'!$D$3:$O$172,5,FALSE),0)</f>
        <v>0</v>
      </c>
      <c r="BQ526" s="1691">
        <f>IFERROR(VLOOKUP($A526,'2012'!$D$3:$O$172,6,FALSE),0)</f>
        <v>0</v>
      </c>
      <c r="BR526" s="1691">
        <f>IFERROR(VLOOKUP($A526,'2012'!$D$3:$O$172,7,FALSE),0)</f>
        <v>0</v>
      </c>
      <c r="BS526" s="1691">
        <f>IFERROR(VLOOKUP($A526,'2012'!$D$3:$O$172,8,FALSE),0)</f>
        <v>0</v>
      </c>
      <c r="BT526" s="1740">
        <f>IFERROR(VLOOKUP($A526,'2012'!$D$3:$O$172,9,FALSE),0)</f>
        <v>0</v>
      </c>
      <c r="BX526" s="1700">
        <f>IFERROR(VLOOKUP($A526,'2011'!$D$4:$I$251,2,FALSE),0)</f>
        <v>0</v>
      </c>
      <c r="BY526" s="1691">
        <f>IFERROR(VLOOKUP($A526,'2011'!$D$4:$I$251,3,FALSE),0)</f>
        <v>0</v>
      </c>
      <c r="BZ526" s="1691">
        <f>IFERROR(VLOOKUP($A526,'2011'!$D$4:$I$251,4,FALSE),0)</f>
        <v>0</v>
      </c>
      <c r="CA526" s="1691">
        <f>IFERROR(VLOOKUP($A526,'2011'!$D$4:$I$251,5,FALSE),0)</f>
        <v>0</v>
      </c>
      <c r="CB526" s="1740">
        <f>IFERROR(VLOOKUP($A526,'2011'!$D$4:$I$251,6,FALSE),0)</f>
        <v>0</v>
      </c>
      <c r="CC526" s="1700">
        <f>IFERROR(VLOOKUP($A526,'2010'!$C$3:$H$234,2,FALSE),0)</f>
        <v>0</v>
      </c>
      <c r="CD526" s="1691">
        <f>IFERROR(VLOOKUP($A526,'2010'!$C$3:$H$234,3,FALSE),0)</f>
        <v>0</v>
      </c>
      <c r="CE526" s="1691">
        <f>IFERROR(VLOOKUP($A526,'2010'!$C$3:$H$234,4,FALSE),0)</f>
        <v>0</v>
      </c>
      <c r="CF526" s="1691">
        <f>IFERROR(VLOOKUP($A526,'2010'!$C$3:$H$234,5,FALSE),0)</f>
        <v>0</v>
      </c>
      <c r="CG526" s="1740">
        <f>IFERROR(VLOOKUP($A526,'2010'!$C$3:$H$234,6,FALSE),0)</f>
        <v>0</v>
      </c>
      <c r="CH526" s="1700">
        <f>IFERROR(VLOOKUP($A526,'2009'!$C$3:$H$242,2,FALSE),0)</f>
        <v>0</v>
      </c>
      <c r="CI526" s="1691">
        <f>IFERROR(VLOOKUP($A526,'2009'!$C$3:$H$242,3,FALSE),0)</f>
        <v>0</v>
      </c>
      <c r="CJ526" s="1691">
        <f>IFERROR(VLOOKUP($A526,'2009'!$C$3:$H$242,4,FALSE),0)</f>
        <v>0</v>
      </c>
      <c r="CK526" s="1691">
        <f>IFERROR(VLOOKUP($A526,'2009'!$C$3:$H$242,5,FALSE),0)</f>
        <v>0</v>
      </c>
      <c r="CL526" s="1740">
        <f>IFERROR(VLOOKUP($A526,'2009'!$C$3:$H$242,6,FALSE),0)</f>
        <v>0</v>
      </c>
      <c r="CM526" s="1700">
        <f>IFERROR(VLOOKUP($A526,'2008'!$C$3:$H$229,2,FALSE),0)</f>
        <v>0</v>
      </c>
      <c r="CN526" s="1691">
        <f>IFERROR(VLOOKUP($A526,'2008'!$C$3:$H$229,3,FALSE),0)</f>
        <v>0</v>
      </c>
      <c r="CO526" s="1691">
        <f>IFERROR(VLOOKUP($A526,'2008'!$C$3:$H$229,4,FALSE),0)</f>
        <v>0</v>
      </c>
      <c r="CP526" s="1691">
        <f>IFERROR(VLOOKUP($A526,'2008'!$C$3:$H$229,5,FALSE),0)</f>
        <v>0</v>
      </c>
      <c r="CQ526" s="1740">
        <f>IFERROR(VLOOKUP($A526,'2008'!$C$3:$H$229,6,FALSE),0)</f>
        <v>0</v>
      </c>
      <c r="CR526" s="1700">
        <f>IFERROR(VLOOKUP($A526,'2007'!$C$3:$M$238,7,FALSE),0)</f>
        <v>0</v>
      </c>
      <c r="CS526" s="1691">
        <f>IFERROR(VLOOKUP($A526,'2007'!$C$3:$M$238,8,FALSE),0)</f>
        <v>0</v>
      </c>
      <c r="CT526" s="1691">
        <f>IFERROR(VLOOKUP($A526,'2007'!$C$3:$M$238,9,FALSE),0)</f>
        <v>0</v>
      </c>
      <c r="CU526" s="1691">
        <f>IFERROR(VLOOKUP($A526,'2007'!$C$3:$M$238,10,FALSE),0)</f>
        <v>0</v>
      </c>
      <c r="CV526" s="1740">
        <f>IFERROR(VLOOKUP($A526,'2007'!$C$3:$M$238,11,FALSE),0)</f>
        <v>0</v>
      </c>
      <c r="CW526" s="1700">
        <f>IFERROR(VLOOKUP($A526,'2006'!$A$2:$F$200,2,FALSE),0)</f>
        <v>0</v>
      </c>
      <c r="CX526" s="1691">
        <f>IFERROR(VLOOKUP($A526,'2006'!$A$2:$F$200,4,FALSE),0)</f>
        <v>0</v>
      </c>
      <c r="CY526" s="1691">
        <f>IFERROR(VLOOKUP($A526,'2006'!$A$2:$F$200,5,FALSE),0)</f>
        <v>0</v>
      </c>
      <c r="CZ526" s="1740">
        <f>IFERROR(VLOOKUP($A526,'2006'!$A$2:$F$200,6,FALSE),0)</f>
        <v>0</v>
      </c>
      <c r="DA526" s="1700">
        <f>IFERROR(VLOOKUP($A526,'2005'!$C$3:$M$205,8,FALSE),0)</f>
        <v>0</v>
      </c>
      <c r="DB526" s="1691">
        <f>IFERROR(VLOOKUP($A526,'2005'!$C$3:$M$205,9,FALSE),0)</f>
        <v>0</v>
      </c>
      <c r="DC526" s="1691">
        <f>IFERROR(VLOOKUP($A526,'2005'!$C$3:$M$205,10,FALSE),0)</f>
        <v>0</v>
      </c>
      <c r="DD526" s="1740">
        <f>IFERROR(VLOOKUP($A526,'2005'!$C$3:$M$205,11,FALSE),0)</f>
        <v>0</v>
      </c>
      <c r="DE526" s="1700">
        <f>IFERROR(VLOOKUP($A526,'2004'!$C$3:$M$213,8,FALSE),0)</f>
        <v>0</v>
      </c>
      <c r="DF526" s="1691">
        <f>IFERROR(VLOOKUP($A526,'2004'!$C$3:$M$213,9,FALSE),0)</f>
        <v>0</v>
      </c>
      <c r="DG526" s="1691">
        <f>IFERROR(VLOOKUP($A526,'2004'!$C$3:$M$213,10,FALSE),0)</f>
        <v>0</v>
      </c>
      <c r="DH526" s="1740">
        <f>IFERROR(VLOOKUP($A526,'2004'!$C$3:$M$213,11,FALSE),0)</f>
        <v>0</v>
      </c>
      <c r="DI526" s="1700">
        <f>IFERROR(VLOOKUP($A526,'2003'!$C$3:$Q$214,12,FALSE),0)</f>
        <v>0</v>
      </c>
      <c r="DJ526" s="1691">
        <f>IFERROR(VLOOKUP($A526,'2003'!$C$3:$Q$214,13,FALSE),0)</f>
        <v>0</v>
      </c>
      <c r="DK526" s="1691">
        <f>IFERROR(VLOOKUP($A526,'2003'!$C$3:$Q$214,14,FALSE),0)</f>
        <v>0</v>
      </c>
      <c r="DL526" s="1740">
        <f>IFERROR(VLOOKUP($A526,'2003'!$C$3:$Q$214,15,FALSE),0)</f>
        <v>0</v>
      </c>
      <c r="DM526" s="1700">
        <f>IFERROR(VLOOKUP($A526,'2002'!$D$3:$R$214,12,FALSE),0)</f>
        <v>0</v>
      </c>
      <c r="DN526" s="1691">
        <f>IFERROR(VLOOKUP($A526,'2002'!$D$3:$R$214,13,FALSE),0)</f>
        <v>0</v>
      </c>
      <c r="DO526" s="1691">
        <f>IFERROR(VLOOKUP($A526,'2002'!$D$3:$R$214,14,FALSE),0)</f>
        <v>0</v>
      </c>
      <c r="DP526" s="1788">
        <f>IFERROR(VLOOKUP($A526,'2002'!$D$3:$R$214,15,FALSE),0)</f>
        <v>0</v>
      </c>
      <c r="DQ526" s="1700">
        <f>IFERROR(VLOOKUP($A526,'Pre 2002'!$C$3:$CK$382,84,FALSE),0)</f>
        <v>41</v>
      </c>
      <c r="DR526" s="1695">
        <f>IFERROR(VLOOKUP($A526,'Pre 2002'!$C$3:$CK$382,85,FALSE),0)</f>
        <v>18</v>
      </c>
      <c r="DS526" s="1695">
        <f>IFERROR(VLOOKUP($A526,'Pre 2002'!$C$3:$CK$382,86,FALSE),0)</f>
        <v>1</v>
      </c>
      <c r="DT526" s="1790">
        <f>IFERROR(VLOOKUP($A526,'Pre 2002'!$C$3:$CK$382,87,FALSE),0)</f>
        <v>0.43902439024390244</v>
      </c>
      <c r="DU526" s="1741">
        <f>IFERROR(VLOOKUP(A526,'Pre 2002'!$C$3:$CG$382,83,FALSE),0)</f>
        <v>1</v>
      </c>
    </row>
    <row r="527" spans="1:125">
      <c r="A527" s="1778" t="s">
        <v>2001</v>
      </c>
      <c r="B527" s="1562">
        <f t="shared" si="206"/>
        <v>64</v>
      </c>
      <c r="C527" s="1562">
        <f t="shared" si="207"/>
        <v>28</v>
      </c>
      <c r="D527" s="1562">
        <f t="shared" si="208"/>
        <v>1</v>
      </c>
      <c r="E527" s="1563">
        <f t="shared" si="209"/>
        <v>0.4375</v>
      </c>
      <c r="F527" s="1786">
        <f t="shared" si="210"/>
        <v>1</v>
      </c>
      <c r="G527" s="1595" t="s">
        <v>2159</v>
      </c>
      <c r="H527" s="1567">
        <f t="shared" si="201"/>
        <v>1</v>
      </c>
      <c r="I527" s="1734">
        <f t="shared" si="202"/>
        <v>64</v>
      </c>
      <c r="J527" s="1734">
        <f t="shared" si="203"/>
        <v>28</v>
      </c>
      <c r="K527" s="1734">
        <f t="shared" si="204"/>
        <v>1</v>
      </c>
      <c r="L527" s="1806">
        <f t="shared" si="205"/>
        <v>0.4375</v>
      </c>
      <c r="O527" s="1700">
        <f>IFERROR(VLOOKUP($A527,'2022'!$B$2:$K$174,3,FALSE),0)</f>
        <v>0</v>
      </c>
      <c r="P527" s="1858">
        <f>IFERROR(VLOOKUP($A527,'2022'!$B$2:$K$174,4,FALSE),0)</f>
        <v>0</v>
      </c>
      <c r="Q527" s="1858">
        <f>IFERROR(VLOOKUP($A527,'2022'!$B$2:$K$174,5,FALSE),0)</f>
        <v>0</v>
      </c>
      <c r="R527" s="1858">
        <f>IFERROR(VLOOKUP($A527,'2022'!$B$2:$K$174,8,FALSE),0)</f>
        <v>0</v>
      </c>
      <c r="S527" s="1740">
        <f>IFERROR(VLOOKUP($A527,'2022'!$B$2:$K$174,10,FALSE),0)</f>
        <v>0</v>
      </c>
      <c r="T527" s="1700">
        <f>IFERROR(VLOOKUP($A527,'2021'!$B$2:$K$174,3,FALSE),0)</f>
        <v>0</v>
      </c>
      <c r="U527" s="1843">
        <f>IFERROR(VLOOKUP($A527,'2021'!$B$2:$K$174,4,FALSE),0)</f>
        <v>0</v>
      </c>
      <c r="V527" s="1843">
        <f>IFERROR(VLOOKUP($A527,'2021'!$B$2:$K$174,5,FALSE),0)</f>
        <v>0</v>
      </c>
      <c r="W527" s="1843">
        <f>IFERROR(VLOOKUP($A527,'2021'!$B$2:$K$174,8,FALSE),0)</f>
        <v>0</v>
      </c>
      <c r="X527" s="1740">
        <f>IFERROR(VLOOKUP($A527,'2021'!$B$2:$K$174,10,FALSE),0)</f>
        <v>0</v>
      </c>
      <c r="Y527" s="1700">
        <f>IFERROR(VLOOKUP($A527,'2020'!$B$2:$K$170,3,FALSE),0)</f>
        <v>0</v>
      </c>
      <c r="Z527" s="1829">
        <f>IFERROR(VLOOKUP($A527,'2020'!$B$2:$K$170,4,FALSE),0)</f>
        <v>0</v>
      </c>
      <c r="AA527" s="1829">
        <f>IFERROR(VLOOKUP($A527,'2020'!$B$2:$K$170,5,FALSE),0)</f>
        <v>0</v>
      </c>
      <c r="AB527" s="1829">
        <f>IFERROR(VLOOKUP($A527,'2020'!$B$2:$K$170,8,FALSE),0)</f>
        <v>0</v>
      </c>
      <c r="AC527" s="1740">
        <f>IFERROR(VLOOKUP($A527,'2020'!$B$2:$K$170,10,FALSE),0)</f>
        <v>0</v>
      </c>
      <c r="AD527" s="1700">
        <f>IFERROR(VLOOKUP($A527,'2019'!$B$2:$K$170,3,FALSE),0)</f>
        <v>0</v>
      </c>
      <c r="AE527" s="1823">
        <f>IFERROR(VLOOKUP($A527,'2019'!$B$2:$K$170,4,FALSE),0)</f>
        <v>0</v>
      </c>
      <c r="AF527" s="1823">
        <f>IFERROR(VLOOKUP($A527,'2019'!$B$2:$K$170,5,FALSE),0)</f>
        <v>0</v>
      </c>
      <c r="AG527" s="1823">
        <f>IFERROR(VLOOKUP($A527,'2019'!$B$2:$K$170,8,FALSE),0)</f>
        <v>0</v>
      </c>
      <c r="AH527" s="1740">
        <f>IFERROR(VLOOKUP($A527,'2019'!$B$2:$K$170,10,FALSE),0)</f>
        <v>0</v>
      </c>
      <c r="AI527" s="1700">
        <f>IFERROR(VLOOKUP($A527,'2018'!$B$2:$K$170,3,FALSE),0)</f>
        <v>0</v>
      </c>
      <c r="AJ527" s="1821">
        <f>IFERROR(VLOOKUP($A527,'2018'!$B$2:$K$170,4,FALSE),0)</f>
        <v>0</v>
      </c>
      <c r="AK527" s="1821">
        <f>IFERROR(VLOOKUP($A527,'2018'!$B$2:$K$170,5,FALSE),0)</f>
        <v>0</v>
      </c>
      <c r="AL527" s="1821">
        <f>IFERROR(VLOOKUP($A527,'2018'!$B$2:$K$170,8,FALSE),0)</f>
        <v>0</v>
      </c>
      <c r="AM527" s="1740">
        <f>IFERROR(VLOOKUP($A527,'2018'!$B$2:$K$170,10,FALSE),0)</f>
        <v>0</v>
      </c>
      <c r="AN527" s="1700">
        <f>IFERROR(VLOOKUP($A527,'2017'!$B$2:$J$163,2,FALSE),0)</f>
        <v>0</v>
      </c>
      <c r="AO527" s="1815">
        <f>IFERROR(VLOOKUP($A527,'2017'!$B$2:$J$163,3,FALSE),0)</f>
        <v>0</v>
      </c>
      <c r="AP527" s="1815">
        <f>IFERROR(VLOOKUP($A527,'2017'!$B$2:$J$163,4,FALSE),0)</f>
        <v>0</v>
      </c>
      <c r="AQ527" s="1815">
        <f>IFERROR(VLOOKUP($A527,'2017'!$B$2:$J$163,7,FALSE),0)</f>
        <v>0</v>
      </c>
      <c r="AR527" s="1740">
        <f>IFERROR(VLOOKUP($A527,'2017'!$B$2:$J$163,9,FALSE),0)</f>
        <v>0</v>
      </c>
      <c r="AS527" s="1700">
        <f>IFERROR(VLOOKUP($A527,'2016'!$B$2:$K$165,3,FALSE),0)</f>
        <v>0</v>
      </c>
      <c r="AT527" s="1796">
        <f>IFERROR(VLOOKUP($A527,'2016'!$B$2:$K$165,4,FALSE),0)</f>
        <v>0</v>
      </c>
      <c r="AU527" s="1796">
        <f>IFERROR(VLOOKUP($A527,'2016'!$B$2:$K$165,5,FALSE),0)</f>
        <v>0</v>
      </c>
      <c r="AV527" s="1796">
        <f>IFERROR(VLOOKUP($A527,'2016'!$B$2:$K$165,8,FALSE),0)</f>
        <v>0</v>
      </c>
      <c r="AW527" s="1740">
        <f>IFERROR(VLOOKUP($A527,'2016'!$B$2:$K$165,10,FALSE),0)</f>
        <v>0</v>
      </c>
      <c r="AX527" s="1700">
        <f>IFERROR(VLOOKUP($A527,'2015'!$B$2:$K$165,3,FALSE),0)</f>
        <v>0</v>
      </c>
      <c r="AY527" s="1695">
        <f>IFERROR(VLOOKUP($A527,'2015'!$B$2:$K$165,4,FALSE),0)</f>
        <v>0</v>
      </c>
      <c r="AZ527" s="1695">
        <f>IFERROR(VLOOKUP($A527,'2015'!$B$2:$K$165,5,FALSE),0)</f>
        <v>0</v>
      </c>
      <c r="BA527" s="1695">
        <f>IFERROR(VLOOKUP($A527,'2015'!$B$2:$K$165,8,FALSE),0)</f>
        <v>0</v>
      </c>
      <c r="BB527" s="1740">
        <f>IFERROR(VLOOKUP($A527,'2015'!$B$2:$K$165,10,FALSE),0)</f>
        <v>0</v>
      </c>
      <c r="BC527" s="1700">
        <f>IFERROR(VLOOKUP($A527,'2014'!$B$2:$K$157,3,FALSE),0)</f>
        <v>0</v>
      </c>
      <c r="BD527" s="1691">
        <f>IFERROR(VLOOKUP($A527,'2014'!$B$2:$K$157,4,FALSE),0)</f>
        <v>0</v>
      </c>
      <c r="BE527" s="1691">
        <f>IFERROR(VLOOKUP($A527,'2014'!$B$2:$K$157,5,FALSE),0)</f>
        <v>0</v>
      </c>
      <c r="BF527" s="1691">
        <f>IFERROR(VLOOKUP($A527,'2014'!$B$2:$K$157,8,FALSE),0)</f>
        <v>0</v>
      </c>
      <c r="BG527" s="1740">
        <f>IFERROR(VLOOKUP($A527,'2014'!$B$2:$K$157,10,FALSE),0)</f>
        <v>0</v>
      </c>
      <c r="BH527" s="1700">
        <f>IFERROR(VLOOKUP($A527,'2013'!$D$4:$I$249,2,FALSE),0)</f>
        <v>0</v>
      </c>
      <c r="BI527" s="1691">
        <f>IFERROR(VLOOKUP($A527,'2013'!$D$4:$I$249,3,FALSE),0)</f>
        <v>0</v>
      </c>
      <c r="BJ527" s="1691">
        <f>IFERROR(VLOOKUP($A527,'2013'!$D$4:$I$249,4,FALSE),0)</f>
        <v>0</v>
      </c>
      <c r="BK527" s="1691">
        <f>IFERROR(VLOOKUP($A527,'2013'!$D$4:$I$249,5,FALSE),0)</f>
        <v>0</v>
      </c>
      <c r="BL527" s="1740">
        <f>IFERROR(VLOOKUP($A527,'2013'!$D$4:$I$249,6,FALSE),0)</f>
        <v>0</v>
      </c>
      <c r="BM527" s="1737">
        <f>IFERROR(VLOOKUP($A527,'2012'!$D$3:$O$172,2,FALSE),0)</f>
        <v>0</v>
      </c>
      <c r="BN527" s="1691">
        <f>IFERROR(VLOOKUP($A527,'2012'!$D$3:$O$172,3,FALSE),0)</f>
        <v>0</v>
      </c>
      <c r="BO527" s="1743">
        <f>IFERROR(VLOOKUP($A527,'2012'!$D$3:$O$172,4,FALSE),0)</f>
        <v>0</v>
      </c>
      <c r="BP527" s="1700">
        <f>IFERROR(VLOOKUP($A527,'2012'!$D$3:$O$172,5,FALSE),0)</f>
        <v>0</v>
      </c>
      <c r="BQ527" s="1691">
        <f>IFERROR(VLOOKUP($A527,'2012'!$D$3:$O$172,6,FALSE),0)</f>
        <v>0</v>
      </c>
      <c r="BR527" s="1691">
        <f>IFERROR(VLOOKUP($A527,'2012'!$D$3:$O$172,7,FALSE),0)</f>
        <v>0</v>
      </c>
      <c r="BS527" s="1691">
        <f>IFERROR(VLOOKUP($A527,'2012'!$D$3:$O$172,8,FALSE),0)</f>
        <v>0</v>
      </c>
      <c r="BT527" s="1740">
        <f>IFERROR(VLOOKUP($A527,'2012'!$D$3:$O$172,9,FALSE),0)</f>
        <v>0</v>
      </c>
      <c r="BX527" s="1700">
        <f>IFERROR(VLOOKUP($A527,'2011'!$D$4:$I$251,2,FALSE),0)</f>
        <v>0</v>
      </c>
      <c r="BY527" s="1691">
        <f>IFERROR(VLOOKUP($A527,'2011'!$D$4:$I$251,3,FALSE),0)</f>
        <v>0</v>
      </c>
      <c r="BZ527" s="1691">
        <f>IFERROR(VLOOKUP($A527,'2011'!$D$4:$I$251,4,FALSE),0)</f>
        <v>0</v>
      </c>
      <c r="CA527" s="1691">
        <f>IFERROR(VLOOKUP($A527,'2011'!$D$4:$I$251,5,FALSE),0)</f>
        <v>0</v>
      </c>
      <c r="CB527" s="1740">
        <f>IFERROR(VLOOKUP($A527,'2011'!$D$4:$I$251,6,FALSE),0)</f>
        <v>0</v>
      </c>
      <c r="CC527" s="1700">
        <f>IFERROR(VLOOKUP($A527,'2010'!$C$3:$H$234,2,FALSE),0)</f>
        <v>0</v>
      </c>
      <c r="CD527" s="1691">
        <f>IFERROR(VLOOKUP($A527,'2010'!$C$3:$H$234,3,FALSE),0)</f>
        <v>0</v>
      </c>
      <c r="CE527" s="1691">
        <f>IFERROR(VLOOKUP($A527,'2010'!$C$3:$H$234,4,FALSE),0)</f>
        <v>0</v>
      </c>
      <c r="CF527" s="1691">
        <f>IFERROR(VLOOKUP($A527,'2010'!$C$3:$H$234,5,FALSE),0)</f>
        <v>0</v>
      </c>
      <c r="CG527" s="1740">
        <f>IFERROR(VLOOKUP($A527,'2010'!$C$3:$H$234,6,FALSE),0)</f>
        <v>0</v>
      </c>
      <c r="CH527" s="1700">
        <f>IFERROR(VLOOKUP($A527,'2009'!$C$3:$H$242,2,FALSE),0)</f>
        <v>0</v>
      </c>
      <c r="CI527" s="1691">
        <f>IFERROR(VLOOKUP($A527,'2009'!$C$3:$H$242,3,FALSE),0)</f>
        <v>0</v>
      </c>
      <c r="CJ527" s="1691">
        <f>IFERROR(VLOOKUP($A527,'2009'!$C$3:$H$242,4,FALSE),0)</f>
        <v>0</v>
      </c>
      <c r="CK527" s="1691">
        <f>IFERROR(VLOOKUP($A527,'2009'!$C$3:$H$242,5,FALSE),0)</f>
        <v>0</v>
      </c>
      <c r="CL527" s="1740">
        <f>IFERROR(VLOOKUP($A527,'2009'!$C$3:$H$242,6,FALSE),0)</f>
        <v>0</v>
      </c>
      <c r="CM527" s="1700">
        <f>IFERROR(VLOOKUP($A527,'2008'!$C$3:$H$229,2,FALSE),0)</f>
        <v>0</v>
      </c>
      <c r="CN527" s="1691">
        <f>IFERROR(VLOOKUP($A527,'2008'!$C$3:$H$229,3,FALSE),0)</f>
        <v>0</v>
      </c>
      <c r="CO527" s="1691">
        <f>IFERROR(VLOOKUP($A527,'2008'!$C$3:$H$229,4,FALSE),0)</f>
        <v>0</v>
      </c>
      <c r="CP527" s="1691">
        <f>IFERROR(VLOOKUP($A527,'2008'!$C$3:$H$229,5,FALSE),0)</f>
        <v>0</v>
      </c>
      <c r="CQ527" s="1740">
        <f>IFERROR(VLOOKUP($A527,'2008'!$C$3:$H$229,6,FALSE),0)</f>
        <v>0</v>
      </c>
      <c r="CR527" s="1700">
        <f>IFERROR(VLOOKUP($A527,'2007'!$C$3:$M$238,7,FALSE),0)</f>
        <v>0</v>
      </c>
      <c r="CS527" s="1691">
        <f>IFERROR(VLOOKUP($A527,'2007'!$C$3:$M$238,8,FALSE),0)</f>
        <v>0</v>
      </c>
      <c r="CT527" s="1691">
        <f>IFERROR(VLOOKUP($A527,'2007'!$C$3:$M$238,9,FALSE),0)</f>
        <v>0</v>
      </c>
      <c r="CU527" s="1691">
        <f>IFERROR(VLOOKUP($A527,'2007'!$C$3:$M$238,10,FALSE),0)</f>
        <v>0</v>
      </c>
      <c r="CV527" s="1740">
        <f>IFERROR(VLOOKUP($A527,'2007'!$C$3:$M$238,11,FALSE),0)</f>
        <v>0</v>
      </c>
      <c r="CW527" s="1700">
        <f>IFERROR(VLOOKUP($A527,'2006'!$A$2:$F$200,2,FALSE),0)</f>
        <v>0</v>
      </c>
      <c r="CX527" s="1691">
        <f>IFERROR(VLOOKUP($A527,'2006'!$A$2:$F$200,4,FALSE),0)</f>
        <v>0</v>
      </c>
      <c r="CY527" s="1691">
        <f>IFERROR(VLOOKUP($A527,'2006'!$A$2:$F$200,5,FALSE),0)</f>
        <v>0</v>
      </c>
      <c r="CZ527" s="1740">
        <f>IFERROR(VLOOKUP($A527,'2006'!$A$2:$F$200,6,FALSE),0)</f>
        <v>0</v>
      </c>
      <c r="DA527" s="1700">
        <f>IFERROR(VLOOKUP($A527,'2005'!$C$3:$M$205,8,FALSE),0)</f>
        <v>0</v>
      </c>
      <c r="DB527" s="1691">
        <f>IFERROR(VLOOKUP($A527,'2005'!$C$3:$M$205,9,FALSE),0)</f>
        <v>0</v>
      </c>
      <c r="DC527" s="1691">
        <f>IFERROR(VLOOKUP($A527,'2005'!$C$3:$M$205,10,FALSE),0)</f>
        <v>0</v>
      </c>
      <c r="DD527" s="1740">
        <f>IFERROR(VLOOKUP($A527,'2005'!$C$3:$M$205,11,FALSE),0)</f>
        <v>0</v>
      </c>
      <c r="DE527" s="1700">
        <f>IFERROR(VLOOKUP($A527,'2004'!$C$3:$M$213,8,FALSE),0)</f>
        <v>0</v>
      </c>
      <c r="DF527" s="1691">
        <f>IFERROR(VLOOKUP($A527,'2004'!$C$3:$M$213,9,FALSE),0)</f>
        <v>0</v>
      </c>
      <c r="DG527" s="1691">
        <f>IFERROR(VLOOKUP($A527,'2004'!$C$3:$M$213,10,FALSE),0)</f>
        <v>0</v>
      </c>
      <c r="DH527" s="1740">
        <f>IFERROR(VLOOKUP($A527,'2004'!$C$3:$M$213,11,FALSE),0)</f>
        <v>0</v>
      </c>
      <c r="DI527" s="1700">
        <f>IFERROR(VLOOKUP($A527,'2003'!$C$3:$Q$214,12,FALSE),0)</f>
        <v>0</v>
      </c>
      <c r="DJ527" s="1691">
        <f>IFERROR(VLOOKUP($A527,'2003'!$C$3:$Q$214,13,FALSE),0)</f>
        <v>0</v>
      </c>
      <c r="DK527" s="1691">
        <f>IFERROR(VLOOKUP($A527,'2003'!$C$3:$Q$214,14,FALSE),0)</f>
        <v>0</v>
      </c>
      <c r="DL527" s="1740">
        <f>IFERROR(VLOOKUP($A527,'2003'!$C$3:$Q$214,15,FALSE),0)</f>
        <v>0</v>
      </c>
      <c r="DM527" s="1700">
        <f>IFERROR(VLOOKUP($A527,'2002'!$D$3:$R$214,12,FALSE),0)</f>
        <v>0</v>
      </c>
      <c r="DN527" s="1691">
        <f>IFERROR(VLOOKUP($A527,'2002'!$D$3:$R$214,13,FALSE),0)</f>
        <v>0</v>
      </c>
      <c r="DO527" s="1691">
        <f>IFERROR(VLOOKUP($A527,'2002'!$D$3:$R$214,14,FALSE),0)</f>
        <v>0</v>
      </c>
      <c r="DP527" s="1788">
        <f>IFERROR(VLOOKUP($A527,'2002'!$D$3:$R$214,15,FALSE),0)</f>
        <v>0</v>
      </c>
      <c r="DQ527" s="1700">
        <f>IFERROR(VLOOKUP($A527,'Pre 2002'!$C$3:$CK$382,84,FALSE),0)</f>
        <v>64</v>
      </c>
      <c r="DR527" s="1695">
        <f>IFERROR(VLOOKUP($A527,'Pre 2002'!$C$3:$CK$382,85,FALSE),0)</f>
        <v>28</v>
      </c>
      <c r="DS527" s="1695">
        <f>IFERROR(VLOOKUP($A527,'Pre 2002'!$C$3:$CK$382,86,FALSE),0)</f>
        <v>1</v>
      </c>
      <c r="DT527" s="1790">
        <f>IFERROR(VLOOKUP($A527,'Pre 2002'!$C$3:$CK$382,87,FALSE),0)</f>
        <v>0.4375</v>
      </c>
      <c r="DU527" s="1741">
        <f>IFERROR(VLOOKUP(A527,'Pre 2002'!$C$3:$CG$382,83,FALSE),0)</f>
        <v>1</v>
      </c>
    </row>
    <row r="528" spans="1:125">
      <c r="A528" s="1779" t="s">
        <v>2188</v>
      </c>
      <c r="B528" s="1562">
        <f t="shared" si="206"/>
        <v>276</v>
      </c>
      <c r="C528" s="1562">
        <f t="shared" si="207"/>
        <v>120</v>
      </c>
      <c r="D528" s="1562">
        <f t="shared" si="208"/>
        <v>1</v>
      </c>
      <c r="E528" s="1563">
        <f t="shared" si="209"/>
        <v>0.43478260869565216</v>
      </c>
      <c r="F528" s="1786">
        <f t="shared" si="210"/>
        <v>5</v>
      </c>
      <c r="G528" s="1595">
        <v>2015</v>
      </c>
      <c r="H528" s="1567">
        <f t="shared" si="201"/>
        <v>0</v>
      </c>
      <c r="I528" s="1734">
        <f t="shared" si="202"/>
        <v>0</v>
      </c>
      <c r="J528" s="1734">
        <f t="shared" si="203"/>
        <v>0</v>
      </c>
      <c r="K528" s="1734">
        <f t="shared" si="204"/>
        <v>0</v>
      </c>
      <c r="L528" s="1806">
        <f t="shared" si="205"/>
        <v>0</v>
      </c>
      <c r="M528" s="1751"/>
      <c r="N528" s="1751"/>
      <c r="O528" s="1700">
        <f>IFERROR(VLOOKUP($A528,'2022'!$B$2:$K$174,3,FALSE),0)</f>
        <v>63</v>
      </c>
      <c r="P528" s="1858">
        <f>IFERROR(VLOOKUP($A528,'2022'!$B$2:$K$174,4,FALSE),0)</f>
        <v>14</v>
      </c>
      <c r="Q528" s="1858">
        <f>IFERROR(VLOOKUP($A528,'2022'!$B$2:$K$174,5,FALSE),0)</f>
        <v>32</v>
      </c>
      <c r="R528" s="1858">
        <f>IFERROR(VLOOKUP($A528,'2022'!$B$2:$K$174,8,FALSE),0)</f>
        <v>0</v>
      </c>
      <c r="S528" s="1740">
        <f>IFERROR(VLOOKUP($A528,'2022'!$B$2:$K$174,10,FALSE),0)</f>
        <v>0.50800000000000001</v>
      </c>
      <c r="T528" s="1700">
        <f>IFERROR(VLOOKUP($A528,'2021'!$B$2:$K$174,3,FALSE),0)</f>
        <v>64</v>
      </c>
      <c r="U528" s="1843">
        <f>IFERROR(VLOOKUP($A528,'2021'!$B$2:$K$174,4,FALSE),0)</f>
        <v>11</v>
      </c>
      <c r="V528" s="1843">
        <f>IFERROR(VLOOKUP($A528,'2021'!$B$2:$K$174,5,FALSE),0)</f>
        <v>27</v>
      </c>
      <c r="W528" s="1843">
        <f>IFERROR(VLOOKUP($A528,'2021'!$B$2:$K$174,8,FALSE),0)</f>
        <v>1</v>
      </c>
      <c r="X528" s="1740">
        <f>IFERROR(VLOOKUP($A528,'2021'!$B$2:$K$174,10,FALSE),0)</f>
        <v>0.42199999999999999</v>
      </c>
      <c r="Y528" s="1700">
        <f>IFERROR(VLOOKUP($A528,'2020'!$B$2:$K$170,3,FALSE),0)</f>
        <v>0</v>
      </c>
      <c r="Z528" s="1829">
        <f>IFERROR(VLOOKUP($A528,'2020'!$B$2:$K$170,4,FALSE),0)</f>
        <v>0</v>
      </c>
      <c r="AA528" s="1829">
        <f>IFERROR(VLOOKUP($A528,'2020'!$B$2:$K$170,5,FALSE),0)</f>
        <v>0</v>
      </c>
      <c r="AB528" s="1829">
        <f>IFERROR(VLOOKUP($A528,'2020'!$B$2:$K$170,8,FALSE),0)</f>
        <v>0</v>
      </c>
      <c r="AC528" s="1740">
        <f>IFERROR(VLOOKUP($A528,'2020'!$B$2:$K$170,10,FALSE),0)</f>
        <v>0</v>
      </c>
      <c r="AD528" s="1700">
        <f>IFERROR(VLOOKUP($A528,'2019'!$B$2:$K$170,3,FALSE),0)</f>
        <v>0</v>
      </c>
      <c r="AE528" s="1823">
        <f>IFERROR(VLOOKUP($A528,'2019'!$B$2:$K$170,4,FALSE),0)</f>
        <v>0</v>
      </c>
      <c r="AF528" s="1823">
        <f>IFERROR(VLOOKUP($A528,'2019'!$B$2:$K$170,5,FALSE),0)</f>
        <v>0</v>
      </c>
      <c r="AG528" s="1823">
        <f>IFERROR(VLOOKUP($A528,'2019'!$B$2:$K$170,8,FALSE),0)</f>
        <v>0</v>
      </c>
      <c r="AH528" s="1740">
        <f>IFERROR(VLOOKUP($A528,'2019'!$B$2:$K$170,10,FALSE),0)</f>
        <v>0</v>
      </c>
      <c r="AI528" s="1700">
        <f>IFERROR(VLOOKUP($A528,'2018'!$B$2:$K$170,3,FALSE),0)</f>
        <v>50</v>
      </c>
      <c r="AJ528" s="1821">
        <f>IFERROR(VLOOKUP($A528,'2018'!$B$2:$K$170,4,FALSE),0)</f>
        <v>15</v>
      </c>
      <c r="AK528" s="1821">
        <f>IFERROR(VLOOKUP($A528,'2018'!$B$2:$K$170,5,FALSE),0)</f>
        <v>22</v>
      </c>
      <c r="AL528" s="1821">
        <f>IFERROR(VLOOKUP($A528,'2018'!$B$2:$K$170,8,FALSE),0)</f>
        <v>0</v>
      </c>
      <c r="AM528" s="1740">
        <f>IFERROR(VLOOKUP($A528,'2018'!$B$2:$K$170,10,FALSE),0)</f>
        <v>0.44</v>
      </c>
      <c r="AN528" s="1700">
        <f>IFERROR(VLOOKUP($A528,'2017'!$B$2:$J$163,2,FALSE),0)</f>
        <v>0</v>
      </c>
      <c r="AO528" s="1815">
        <f>IFERROR(VLOOKUP($A528,'2017'!$B$2:$J$163,3,FALSE),0)</f>
        <v>0</v>
      </c>
      <c r="AP528" s="1815">
        <f>IFERROR(VLOOKUP($A528,'2017'!$B$2:$J$163,4,FALSE),0)</f>
        <v>0</v>
      </c>
      <c r="AQ528" s="1815">
        <f>IFERROR(VLOOKUP($A528,'2017'!$B$2:$J$163,7,FALSE),0)</f>
        <v>0</v>
      </c>
      <c r="AR528" s="1740">
        <f>IFERROR(VLOOKUP($A528,'2017'!$B$2:$J$163,9,FALSE),0)</f>
        <v>0</v>
      </c>
      <c r="AS528" s="1700">
        <f>IFERROR(VLOOKUP($A528,'2016'!$B$2:$K$165,3,FALSE),0)</f>
        <v>51</v>
      </c>
      <c r="AT528" s="1796">
        <f>IFERROR(VLOOKUP($A528,'2016'!$B$2:$K$165,4,FALSE),0)</f>
        <v>18</v>
      </c>
      <c r="AU528" s="1796">
        <f>IFERROR(VLOOKUP($A528,'2016'!$B$2:$K$165,5,FALSE),0)</f>
        <v>24</v>
      </c>
      <c r="AV528" s="1796">
        <f>IFERROR(VLOOKUP($A528,'2016'!$B$2:$K$165,8,FALSE),0)</f>
        <v>0</v>
      </c>
      <c r="AW528" s="1740">
        <f>IFERROR(VLOOKUP($A528,'2016'!$B$2:$K$165,10,FALSE),0)</f>
        <v>0.47099999999999997</v>
      </c>
      <c r="AX528" s="1700">
        <f>IFERROR(VLOOKUP($A528,'2015'!$B$2:$K$165,3,FALSE),0)</f>
        <v>48</v>
      </c>
      <c r="AY528" s="1695">
        <f>IFERROR(VLOOKUP($A528,'2015'!$B$2:$K$165,4,FALSE),0)</f>
        <v>9</v>
      </c>
      <c r="AZ528" s="1695">
        <f>IFERROR(VLOOKUP($A528,'2015'!$B$2:$K$165,5,FALSE),0)</f>
        <v>15</v>
      </c>
      <c r="BA528" s="1695">
        <f>IFERROR(VLOOKUP($A528,'2015'!$B$2:$K$165,8,FALSE),0)</f>
        <v>0</v>
      </c>
      <c r="BB528" s="1740">
        <f>IFERROR(VLOOKUP($A528,'2015'!$B$2:$K$165,10,FALSE),0)</f>
        <v>0.3125</v>
      </c>
      <c r="BC528" s="1700">
        <f>IFERROR(VLOOKUP($A528,'2014'!$B$2:$K$157,3,FALSE),0)</f>
        <v>0</v>
      </c>
      <c r="BD528" s="1691">
        <f>IFERROR(VLOOKUP($A528,'2014'!$B$2:$K$157,4,FALSE),0)</f>
        <v>0</v>
      </c>
      <c r="BE528" s="1691">
        <f>IFERROR(VLOOKUP($A528,'2014'!$B$2:$K$157,5,FALSE),0)</f>
        <v>0</v>
      </c>
      <c r="BF528" s="1691">
        <f>IFERROR(VLOOKUP($A528,'2014'!$B$2:$K$157,8,FALSE),0)</f>
        <v>0</v>
      </c>
      <c r="BG528" s="1740">
        <f>IFERROR(VLOOKUP($A528,'2014'!$B$2:$K$157,10,FALSE),0)</f>
        <v>0</v>
      </c>
      <c r="BH528" s="1700">
        <f>IFERROR(VLOOKUP($A528,'2013'!$D$4:$I$249,2,FALSE),0)</f>
        <v>0</v>
      </c>
      <c r="BI528" s="1691">
        <f>IFERROR(VLOOKUP($A528,'2013'!$D$4:$I$249,3,FALSE),0)</f>
        <v>0</v>
      </c>
      <c r="BJ528" s="1691">
        <f>IFERROR(VLOOKUP($A528,'2013'!$D$4:$I$249,4,FALSE),0)</f>
        <v>0</v>
      </c>
      <c r="BK528" s="1691">
        <f>IFERROR(VLOOKUP($A528,'2013'!$D$4:$I$249,5,FALSE),0)</f>
        <v>0</v>
      </c>
      <c r="BL528" s="1740">
        <f>IFERROR(VLOOKUP($A528,'2013'!$D$4:$I$249,6,FALSE),0)</f>
        <v>0</v>
      </c>
      <c r="BM528" s="1737">
        <f>IFERROR(VLOOKUP($A528,'2012'!$D$3:$O$172,2,FALSE),0)</f>
        <v>0</v>
      </c>
      <c r="BN528" s="1691">
        <f>IFERROR(VLOOKUP($A528,'2012'!$D$3:$O$172,3,FALSE),0)</f>
        <v>0</v>
      </c>
      <c r="BO528" s="1743">
        <f>IFERROR(VLOOKUP($A528,'2012'!$D$3:$O$172,4,FALSE),0)</f>
        <v>0</v>
      </c>
      <c r="BP528" s="1700">
        <f>IFERROR(VLOOKUP($A528,'2012'!$D$3:$O$172,5,FALSE),0)</f>
        <v>0</v>
      </c>
      <c r="BQ528" s="1691">
        <f>IFERROR(VLOOKUP($A528,'2012'!$D$3:$O$172,6,FALSE),0)</f>
        <v>0</v>
      </c>
      <c r="BR528" s="1691">
        <f>IFERROR(VLOOKUP($A528,'2012'!$D$3:$O$172,7,FALSE),0)</f>
        <v>0</v>
      </c>
      <c r="BS528" s="1691">
        <f>IFERROR(VLOOKUP($A528,'2012'!$D$3:$O$172,8,FALSE),0)</f>
        <v>0</v>
      </c>
      <c r="BT528" s="1740">
        <f>IFERROR(VLOOKUP($A528,'2012'!$D$3:$O$172,9,FALSE),0)</f>
        <v>0</v>
      </c>
      <c r="BX528" s="1700">
        <f>IFERROR(VLOOKUP($A528,'2011'!$D$4:$I$251,2,FALSE),0)</f>
        <v>0</v>
      </c>
      <c r="BY528" s="1691">
        <f>IFERROR(VLOOKUP($A528,'2011'!$D$4:$I$251,3,FALSE),0)</f>
        <v>0</v>
      </c>
      <c r="BZ528" s="1691">
        <f>IFERROR(VLOOKUP($A528,'2011'!$D$4:$I$251,4,FALSE),0)</f>
        <v>0</v>
      </c>
      <c r="CA528" s="1691">
        <f>IFERROR(VLOOKUP($A528,'2011'!$D$4:$I$251,5,FALSE),0)</f>
        <v>0</v>
      </c>
      <c r="CB528" s="1740">
        <f>IFERROR(VLOOKUP($A528,'2011'!$D$4:$I$251,6,FALSE),0)</f>
        <v>0</v>
      </c>
      <c r="CC528" s="1700">
        <f>IFERROR(VLOOKUP($A528,'2010'!$C$3:$H$234,2,FALSE),0)</f>
        <v>0</v>
      </c>
      <c r="CD528" s="1691">
        <f>IFERROR(VLOOKUP($A528,'2010'!$C$3:$H$234,3,FALSE),0)</f>
        <v>0</v>
      </c>
      <c r="CE528" s="1691">
        <f>IFERROR(VLOOKUP($A528,'2010'!$C$3:$H$234,4,FALSE),0)</f>
        <v>0</v>
      </c>
      <c r="CF528" s="1691">
        <f>IFERROR(VLOOKUP($A528,'2010'!$C$3:$H$234,5,FALSE),0)</f>
        <v>0</v>
      </c>
      <c r="CG528" s="1740">
        <f>IFERROR(VLOOKUP($A528,'2010'!$C$3:$H$234,6,FALSE),0)</f>
        <v>0</v>
      </c>
      <c r="CH528" s="1700">
        <f>IFERROR(VLOOKUP($A528,'2009'!$C$3:$H$242,2,FALSE),0)</f>
        <v>0</v>
      </c>
      <c r="CI528" s="1691">
        <f>IFERROR(VLOOKUP($A528,'2009'!$C$3:$H$242,3,FALSE),0)</f>
        <v>0</v>
      </c>
      <c r="CJ528" s="1691">
        <f>IFERROR(VLOOKUP($A528,'2009'!$C$3:$H$242,4,FALSE),0)</f>
        <v>0</v>
      </c>
      <c r="CK528" s="1691">
        <f>IFERROR(VLOOKUP($A528,'2009'!$C$3:$H$242,5,FALSE),0)</f>
        <v>0</v>
      </c>
      <c r="CL528" s="1740">
        <f>IFERROR(VLOOKUP($A528,'2009'!$C$3:$H$242,6,FALSE),0)</f>
        <v>0</v>
      </c>
      <c r="CM528" s="1700">
        <f>IFERROR(VLOOKUP($A528,'2008'!$C$3:$H$229,2,FALSE),0)</f>
        <v>0</v>
      </c>
      <c r="CN528" s="1691">
        <f>IFERROR(VLOOKUP($A528,'2008'!$C$3:$H$229,3,FALSE),0)</f>
        <v>0</v>
      </c>
      <c r="CO528" s="1691">
        <f>IFERROR(VLOOKUP($A528,'2008'!$C$3:$H$229,4,FALSE),0)</f>
        <v>0</v>
      </c>
      <c r="CP528" s="1691">
        <f>IFERROR(VLOOKUP($A528,'2008'!$C$3:$H$229,5,FALSE),0)</f>
        <v>0</v>
      </c>
      <c r="CQ528" s="1740">
        <f>IFERROR(VLOOKUP($A528,'2008'!$C$3:$H$229,6,FALSE),0)</f>
        <v>0</v>
      </c>
      <c r="CR528" s="1700">
        <f>IFERROR(VLOOKUP($A528,'2007'!$C$3:$M$238,7,FALSE),0)</f>
        <v>0</v>
      </c>
      <c r="CS528" s="1691">
        <f>IFERROR(VLOOKUP($A528,'2007'!$C$3:$M$238,8,FALSE),0)</f>
        <v>0</v>
      </c>
      <c r="CT528" s="1691">
        <f>IFERROR(VLOOKUP($A528,'2007'!$C$3:$M$238,9,FALSE),0)</f>
        <v>0</v>
      </c>
      <c r="CU528" s="1691">
        <f>IFERROR(VLOOKUP($A528,'2007'!$C$3:$M$238,10,FALSE),0)</f>
        <v>0</v>
      </c>
      <c r="CV528" s="1740">
        <f>IFERROR(VLOOKUP($A528,'2007'!$C$3:$M$238,11,FALSE),0)</f>
        <v>0</v>
      </c>
      <c r="CW528" s="1700">
        <f>IFERROR(VLOOKUP($A528,'2006'!$A$2:$F$200,2,FALSE),0)</f>
        <v>0</v>
      </c>
      <c r="CX528" s="1691">
        <f>IFERROR(VLOOKUP($A528,'2006'!$A$2:$F$200,4,FALSE),0)</f>
        <v>0</v>
      </c>
      <c r="CY528" s="1691">
        <f>IFERROR(VLOOKUP($A528,'2006'!$A$2:$F$200,5,FALSE),0)</f>
        <v>0</v>
      </c>
      <c r="CZ528" s="1740">
        <f>IFERROR(VLOOKUP($A528,'2006'!$A$2:$F$200,6,FALSE),0)</f>
        <v>0</v>
      </c>
      <c r="DA528" s="1700">
        <f>IFERROR(VLOOKUP($A528,'2005'!$C$3:$M$205,8,FALSE),0)</f>
        <v>0</v>
      </c>
      <c r="DB528" s="1691">
        <f>IFERROR(VLOOKUP($A528,'2005'!$C$3:$M$205,9,FALSE),0)</f>
        <v>0</v>
      </c>
      <c r="DC528" s="1691">
        <f>IFERROR(VLOOKUP($A528,'2005'!$C$3:$M$205,10,FALSE),0)</f>
        <v>0</v>
      </c>
      <c r="DD528" s="1740">
        <f>IFERROR(VLOOKUP($A528,'2005'!$C$3:$M$205,11,FALSE),0)</f>
        <v>0</v>
      </c>
      <c r="DE528" s="1700">
        <f>IFERROR(VLOOKUP($A528,'2004'!$C$3:$M$213,8,FALSE),0)</f>
        <v>0</v>
      </c>
      <c r="DF528" s="1691">
        <f>IFERROR(VLOOKUP($A528,'2004'!$C$3:$M$213,9,FALSE),0)</f>
        <v>0</v>
      </c>
      <c r="DG528" s="1691">
        <f>IFERROR(VLOOKUP($A528,'2004'!$C$3:$M$213,10,FALSE),0)</f>
        <v>0</v>
      </c>
      <c r="DH528" s="1740">
        <f>IFERROR(VLOOKUP($A528,'2004'!$C$3:$M$213,11,FALSE),0)</f>
        <v>0</v>
      </c>
      <c r="DI528" s="1700">
        <f>IFERROR(VLOOKUP($A528,'2003'!$C$3:$Q$214,12,FALSE),0)</f>
        <v>0</v>
      </c>
      <c r="DJ528" s="1691">
        <f>IFERROR(VLOOKUP($A528,'2003'!$C$3:$Q$214,13,FALSE),0)</f>
        <v>0</v>
      </c>
      <c r="DK528" s="1691">
        <f>IFERROR(VLOOKUP($A528,'2003'!$C$3:$Q$214,14,FALSE),0)</f>
        <v>0</v>
      </c>
      <c r="DL528" s="1740">
        <f>IFERROR(VLOOKUP($A528,'2003'!$C$3:$Q$214,15,FALSE),0)</f>
        <v>0</v>
      </c>
      <c r="DM528" s="1700">
        <f>IFERROR(VLOOKUP($A528,'2002'!$D$3:$R$214,12,FALSE),0)</f>
        <v>0</v>
      </c>
      <c r="DN528" s="1691">
        <f>IFERROR(VLOOKUP($A528,'2002'!$D$3:$R$214,13,FALSE),0)</f>
        <v>0</v>
      </c>
      <c r="DO528" s="1691">
        <f>IFERROR(VLOOKUP($A528,'2002'!$D$3:$R$214,14,FALSE),0)</f>
        <v>0</v>
      </c>
      <c r="DP528" s="1788">
        <f>IFERROR(VLOOKUP($A528,'2002'!$D$3:$R$214,15,FALSE),0)</f>
        <v>0</v>
      </c>
      <c r="DQ528" s="1700">
        <f>IFERROR(VLOOKUP($A528,'Pre 2002'!$C$3:$CK$382,84,FALSE),0)</f>
        <v>0</v>
      </c>
      <c r="DR528" s="1695">
        <f>IFERROR(VLOOKUP($A528,'Pre 2002'!$C$3:$CK$382,85,FALSE),0)</f>
        <v>0</v>
      </c>
      <c r="DS528" s="1695">
        <f>IFERROR(VLOOKUP($A528,'Pre 2002'!$C$3:$CK$382,86,FALSE),0)</f>
        <v>0</v>
      </c>
      <c r="DT528" s="1790">
        <f>IFERROR(VLOOKUP($A528,'Pre 2002'!$C$3:$CK$382,87,FALSE),0)</f>
        <v>0</v>
      </c>
      <c r="DU528" s="1741">
        <f>IFERROR(VLOOKUP(A528,'Pre 2002'!$C$3:$CG$382,83,FALSE),0)</f>
        <v>0</v>
      </c>
    </row>
    <row r="529" spans="1:125">
      <c r="A529" s="1779" t="s">
        <v>2294</v>
      </c>
      <c r="B529" s="1562">
        <f t="shared" si="206"/>
        <v>187</v>
      </c>
      <c r="C529" s="1562">
        <f t="shared" si="207"/>
        <v>81</v>
      </c>
      <c r="D529" s="1562">
        <f t="shared" si="208"/>
        <v>1</v>
      </c>
      <c r="E529" s="1563">
        <f t="shared" si="209"/>
        <v>0.43315508021390375</v>
      </c>
      <c r="F529" s="1786">
        <f t="shared" si="210"/>
        <v>4</v>
      </c>
      <c r="G529" s="1595">
        <v>2019</v>
      </c>
      <c r="H529" s="1817"/>
      <c r="I529" s="1734"/>
      <c r="J529" s="1734"/>
      <c r="K529" s="1734"/>
      <c r="L529" s="1734"/>
      <c r="O529" s="1700">
        <f>IFERROR(VLOOKUP($A529,'2022'!$B$2:$K$174,3,FALSE),0)</f>
        <v>63</v>
      </c>
      <c r="P529" s="1858">
        <f>IFERROR(VLOOKUP($A529,'2022'!$B$2:$K$174,4,FALSE),0)</f>
        <v>21</v>
      </c>
      <c r="Q529" s="1858">
        <f>IFERROR(VLOOKUP($A529,'2022'!$B$2:$K$174,5,FALSE),0)</f>
        <v>29</v>
      </c>
      <c r="R529" s="1858">
        <f>IFERROR(VLOOKUP($A529,'2022'!$B$2:$K$174,8,FALSE),0)</f>
        <v>1</v>
      </c>
      <c r="S529" s="1740">
        <f>IFERROR(VLOOKUP($A529,'2022'!$B$2:$K$174,10,FALSE),0)</f>
        <v>0.46</v>
      </c>
      <c r="T529" s="1700">
        <f>IFERROR(VLOOKUP($A529,'2021'!$B$2:$K$174,3,FALSE),0)</f>
        <v>43</v>
      </c>
      <c r="U529" s="1843">
        <f>IFERROR(VLOOKUP($A529,'2021'!$B$2:$K$174,4,FALSE),0)</f>
        <v>11</v>
      </c>
      <c r="V529" s="1843">
        <f>IFERROR(VLOOKUP($A529,'2021'!$B$2:$K$174,5,FALSE),0)</f>
        <v>19</v>
      </c>
      <c r="W529" s="1843">
        <f>IFERROR(VLOOKUP($A529,'2021'!$B$2:$K$174,8,FALSE),0)</f>
        <v>0</v>
      </c>
      <c r="X529" s="1740">
        <f>IFERROR(VLOOKUP($A529,'2021'!$B$2:$K$174,10,FALSE),0)</f>
        <v>0.442</v>
      </c>
      <c r="Y529" s="1700">
        <f>IFERROR(VLOOKUP($A529,'2020'!$B$2:$K$170,3,FALSE),0)</f>
        <v>36</v>
      </c>
      <c r="Z529" s="1829">
        <f>IFERROR(VLOOKUP($A529,'2020'!$B$2:$K$170,4,FALSE),0)</f>
        <v>14</v>
      </c>
      <c r="AA529" s="1829">
        <f>IFERROR(VLOOKUP($A529,'2020'!$B$2:$K$170,5,FALSE),0)</f>
        <v>19</v>
      </c>
      <c r="AB529" s="1829">
        <f>IFERROR(VLOOKUP($A529,'2020'!$B$2:$K$170,8,FALSE),0)</f>
        <v>0</v>
      </c>
      <c r="AC529" s="1740">
        <f>IFERROR(VLOOKUP($A529,'2020'!$B$2:$K$170,10,FALSE),0)</f>
        <v>0.52800000000000002</v>
      </c>
      <c r="AD529" s="1700">
        <f>IFERROR(VLOOKUP($A529,'2019'!$B$2:$K$170,3,FALSE),0)</f>
        <v>45</v>
      </c>
      <c r="AE529" s="1823">
        <f>IFERROR(VLOOKUP($A529,'2019'!$B$2:$K$170,4,FALSE),0)</f>
        <v>8</v>
      </c>
      <c r="AF529" s="1823">
        <f>IFERROR(VLOOKUP($A529,'2019'!$B$2:$K$170,5,FALSE),0)</f>
        <v>14</v>
      </c>
      <c r="AG529" s="1823">
        <f>IFERROR(VLOOKUP($A529,'2019'!$B$2:$K$170,8,FALSE),0)</f>
        <v>0</v>
      </c>
      <c r="AH529" s="1740">
        <f>IFERROR(VLOOKUP($A529,'2019'!$B$2:$K$170,10,FALSE),0)</f>
        <v>0.311</v>
      </c>
      <c r="DT529" s="1858"/>
    </row>
    <row r="530" spans="1:125">
      <c r="A530" s="1779" t="s">
        <v>2354</v>
      </c>
      <c r="B530" s="1562">
        <f t="shared" si="206"/>
        <v>118</v>
      </c>
      <c r="C530" s="1562">
        <f t="shared" si="207"/>
        <v>51</v>
      </c>
      <c r="D530" s="1562">
        <f t="shared" si="208"/>
        <v>1</v>
      </c>
      <c r="E530" s="1563">
        <f t="shared" si="209"/>
        <v>0.43220338983050849</v>
      </c>
      <c r="F530" s="1786">
        <f t="shared" si="210"/>
        <v>2</v>
      </c>
      <c r="G530" s="1595">
        <v>2021</v>
      </c>
      <c r="H530" s="1567">
        <f t="shared" ref="H530:H544" si="211">IF(BC530&gt;0,1,0)+IF(BH530&gt;0,1,0)+IF(BP530&gt;0,1,0)+IF(BX530&gt;0,1,0)+IF(CC530&gt;0,1,0)+IF(CH530&gt;0,1,0)+IF(CM530&gt;0,1,0)+IF(CR530&gt;0,1,0)+IF(CW530&gt;0,1,0)+IF(DA530&gt;0,1,0)+IF(DE530&gt;0,1,0)+IF(DI530&gt;0,1,0)+IF(DM530&gt;0,1,0)+DU530</f>
        <v>0</v>
      </c>
      <c r="I530" s="1734">
        <f t="shared" ref="I530:I544" si="212">SUM(BC530,BH530,BP530,BX530,CC530,CH530,CM530,CR530,CW530,DA530,DE530,DI530,DM530,DQ530)</f>
        <v>0</v>
      </c>
      <c r="J530" s="1734">
        <f t="shared" ref="J530:J544" si="213">SUM(BE530,BJ530,BR530,BZ530,CE530,CJ530,CO530,CT530,CX530,DB530,DF530,DJ530,DN530,DR530)</f>
        <v>0</v>
      </c>
      <c r="K530" s="1734">
        <f t="shared" ref="K530:K544" si="214">SUM(BF530,BK530,BS530,CA530,CF530,CK530,CP530,CU530,CY530,DC530,DG530,DK530,DO530,DS530)</f>
        <v>0</v>
      </c>
      <c r="L530" s="1806">
        <f t="shared" ref="L530:L544" si="215">IF(I530=0,0,J530/I530)</f>
        <v>0</v>
      </c>
      <c r="O530" s="1700">
        <f>IFERROR(VLOOKUP($A530,'2022'!$B$2:$K$174,3,FALSE),0)</f>
        <v>46</v>
      </c>
      <c r="P530" s="1858">
        <f>IFERROR(VLOOKUP($A530,'2022'!$B$2:$K$174,4,FALSE),0)</f>
        <v>14</v>
      </c>
      <c r="Q530" s="1858">
        <f>IFERROR(VLOOKUP($A530,'2022'!$B$2:$K$174,5,FALSE),0)</f>
        <v>21</v>
      </c>
      <c r="R530" s="1858">
        <f>IFERROR(VLOOKUP($A530,'2022'!$B$2:$K$174,8,FALSE),0)</f>
        <v>0</v>
      </c>
      <c r="S530" s="1740">
        <f>IFERROR(VLOOKUP($A530,'2022'!$B$2:$K$174,10,FALSE),0)</f>
        <v>0.45700000000000002</v>
      </c>
      <c r="T530" s="1700">
        <f>IFERROR(VLOOKUP($A530,'2021'!$B$2:$K$174,3,FALSE),0)</f>
        <v>72</v>
      </c>
      <c r="U530" s="1843">
        <f>IFERROR(VLOOKUP($A530,'2021'!$B$2:$K$174,4,FALSE),0)</f>
        <v>19</v>
      </c>
      <c r="V530" s="1843">
        <f>IFERROR(VLOOKUP($A530,'2021'!$B$2:$K$174,5,FALSE),0)</f>
        <v>30</v>
      </c>
      <c r="W530" s="1843">
        <f>IFERROR(VLOOKUP($A530,'2021'!$B$2:$K$174,8,FALSE),0)</f>
        <v>1</v>
      </c>
      <c r="X530" s="1740">
        <f>IFERROR(VLOOKUP($A530,'2021'!$B$2:$K$174,10,FALSE),0)</f>
        <v>0.41699999999999998</v>
      </c>
      <c r="Y530" s="1700">
        <f>IFERROR(VLOOKUP($A530,'2020'!$B$2:$K$170,3,FALSE),0)</f>
        <v>0</v>
      </c>
      <c r="Z530" s="1829">
        <f>IFERROR(VLOOKUP($A530,'2020'!$B$2:$K$170,4,FALSE),0)</f>
        <v>0</v>
      </c>
      <c r="AA530" s="1829">
        <f>IFERROR(VLOOKUP($A530,'2020'!$B$2:$K$170,5,FALSE),0)</f>
        <v>0</v>
      </c>
      <c r="AB530" s="1829">
        <f>IFERROR(VLOOKUP($A530,'2020'!$B$2:$K$170,8,FALSE),0)</f>
        <v>0</v>
      </c>
      <c r="AC530" s="1740">
        <f>IFERROR(VLOOKUP($A530,'2020'!$B$2:$K$170,10,FALSE),0)</f>
        <v>0</v>
      </c>
      <c r="AD530" s="1700">
        <f>IFERROR(VLOOKUP($A530,'2019'!$B$2:$K$170,3,FALSE),0)</f>
        <v>0</v>
      </c>
      <c r="AE530" s="1823">
        <f>IFERROR(VLOOKUP($A530,'2019'!$B$2:$K$170,4,FALSE),0)</f>
        <v>0</v>
      </c>
      <c r="AF530" s="1823">
        <f>IFERROR(VLOOKUP($A530,'2019'!$B$2:$K$170,5,FALSE),0)</f>
        <v>0</v>
      </c>
      <c r="AG530" s="1823">
        <f>IFERROR(VLOOKUP($A530,'2019'!$B$2:$K$170,8,FALSE),0)</f>
        <v>0</v>
      </c>
      <c r="AH530" s="1740">
        <f>IFERROR(VLOOKUP($A530,'2019'!$B$2:$K$170,10,FALSE),0)</f>
        <v>0</v>
      </c>
      <c r="AI530" s="1700">
        <f>IFERROR(VLOOKUP($A530,'2018'!$B$2:$K$170,3,FALSE),0)</f>
        <v>0</v>
      </c>
      <c r="AJ530" s="1821">
        <f>IFERROR(VLOOKUP($A530,'2018'!$B$2:$K$170,4,FALSE),0)</f>
        <v>0</v>
      </c>
      <c r="AK530" s="1821">
        <f>IFERROR(VLOOKUP($A530,'2018'!$B$2:$K$170,5,FALSE),0)</f>
        <v>0</v>
      </c>
      <c r="AL530" s="1821">
        <f>IFERROR(VLOOKUP($A530,'2018'!$B$2:$K$170,8,FALSE),0)</f>
        <v>0</v>
      </c>
      <c r="AM530" s="1740">
        <f>IFERROR(VLOOKUP($A530,'2018'!$B$2:$K$170,10,FALSE),0)</f>
        <v>0</v>
      </c>
      <c r="AN530" s="1700">
        <f>IFERROR(VLOOKUP($A530,'2017'!$B$2:$J$163,2,FALSE),0)</f>
        <v>0</v>
      </c>
      <c r="AO530" s="1815">
        <f>IFERROR(VLOOKUP($A530,'2017'!$B$2:$J$163,3,FALSE),0)</f>
        <v>0</v>
      </c>
      <c r="AP530" s="1815">
        <f>IFERROR(VLOOKUP($A530,'2017'!$B$2:$J$163,4,FALSE),0)</f>
        <v>0</v>
      </c>
      <c r="AQ530" s="1815">
        <f>IFERROR(VLOOKUP($A530,'2017'!$B$2:$J$163,7,FALSE),0)</f>
        <v>0</v>
      </c>
      <c r="AR530" s="1740">
        <f>IFERROR(VLOOKUP($A530,'2017'!$B$2:$J$163,9,FALSE),0)</f>
        <v>0</v>
      </c>
      <c r="AS530" s="1700">
        <f>IFERROR(VLOOKUP($A530,'2016'!$B$2:$K$165,3,FALSE),0)</f>
        <v>0</v>
      </c>
      <c r="AT530" s="1796">
        <f>IFERROR(VLOOKUP($A530,'2016'!$B$2:$K$165,4,FALSE),0)</f>
        <v>0</v>
      </c>
      <c r="AU530" s="1796">
        <f>IFERROR(VLOOKUP($A530,'2016'!$B$2:$K$165,5,FALSE),0)</f>
        <v>0</v>
      </c>
      <c r="AV530" s="1796">
        <f>IFERROR(VLOOKUP($A530,'2016'!$B$2:$K$165,8,FALSE),0)</f>
        <v>0</v>
      </c>
      <c r="AW530" s="1740">
        <f>IFERROR(VLOOKUP($A530,'2016'!$B$2:$K$165,10,FALSE),0)</f>
        <v>0</v>
      </c>
      <c r="AX530" s="1700">
        <f>IFERROR(VLOOKUP($A530,'2015'!$B$2:$K$165,3,FALSE),0)</f>
        <v>0</v>
      </c>
      <c r="AY530" s="1695">
        <f>IFERROR(VLOOKUP($A530,'2015'!$B$2:$K$165,4,FALSE),0)</f>
        <v>0</v>
      </c>
      <c r="AZ530" s="1695">
        <f>IFERROR(VLOOKUP($A530,'2015'!$B$2:$K$165,5,FALSE),0)</f>
        <v>0</v>
      </c>
      <c r="BA530" s="1695">
        <f>IFERROR(VLOOKUP($A530,'2015'!$B$2:$K$165,8,FALSE),0)</f>
        <v>0</v>
      </c>
      <c r="BB530" s="1740">
        <f>IFERROR(VLOOKUP($A530,'2015'!$B$2:$K$165,10,FALSE),0)</f>
        <v>0</v>
      </c>
      <c r="BC530" s="1700">
        <f>IFERROR(VLOOKUP($A530,'2014'!$B$2:$K$157,3,FALSE),0)</f>
        <v>0</v>
      </c>
      <c r="BD530" s="1691">
        <f>IFERROR(VLOOKUP($A530,'2014'!$B$2:$K$157,4,FALSE),0)</f>
        <v>0</v>
      </c>
      <c r="BE530" s="1691">
        <f>IFERROR(VLOOKUP($A530,'2014'!$B$2:$K$157,5,FALSE),0)</f>
        <v>0</v>
      </c>
      <c r="BF530" s="1691">
        <f>IFERROR(VLOOKUP($A530,'2014'!$B$2:$K$157,8,FALSE),0)</f>
        <v>0</v>
      </c>
      <c r="BG530" s="1740">
        <f>IFERROR(VLOOKUP($A530,'2014'!$B$2:$K$157,10,FALSE),0)</f>
        <v>0</v>
      </c>
      <c r="BH530" s="1700">
        <f>IFERROR(VLOOKUP($A530,'2013'!$D$4:$I$249,2,FALSE),0)</f>
        <v>0</v>
      </c>
      <c r="BI530" s="1691">
        <f>IFERROR(VLOOKUP($A530,'2013'!$D$4:$I$249,3,FALSE),0)</f>
        <v>0</v>
      </c>
      <c r="BJ530" s="1691">
        <f>IFERROR(VLOOKUP($A530,'2013'!$D$4:$I$249,4,FALSE),0)</f>
        <v>0</v>
      </c>
      <c r="BK530" s="1691">
        <f>IFERROR(VLOOKUP($A530,'2013'!$D$4:$I$249,5,FALSE),0)</f>
        <v>0</v>
      </c>
      <c r="BL530" s="1740">
        <f>IFERROR(VLOOKUP($A530,'2013'!$D$4:$I$249,6,FALSE),0)</f>
        <v>0</v>
      </c>
      <c r="BM530" s="1737">
        <f>IFERROR(VLOOKUP($A530,'2012'!$D$3:$O$172,2,FALSE),0)</f>
        <v>0</v>
      </c>
      <c r="BN530" s="1691">
        <f>IFERROR(VLOOKUP($A530,'2012'!$D$3:$O$172,3,FALSE),0)</f>
        <v>0</v>
      </c>
      <c r="BO530" s="1743">
        <f>IFERROR(VLOOKUP($A530,'2012'!$D$3:$O$172,4,FALSE),0)</f>
        <v>0</v>
      </c>
      <c r="BP530" s="1700">
        <f>IFERROR(VLOOKUP($A530,'2012'!$D$3:$O$172,5,FALSE),0)</f>
        <v>0</v>
      </c>
      <c r="BQ530" s="1691">
        <f>IFERROR(VLOOKUP($A530,'2012'!$D$3:$O$172,6,FALSE),0)</f>
        <v>0</v>
      </c>
      <c r="BR530" s="1691">
        <f>IFERROR(VLOOKUP($A530,'2012'!$D$3:$O$172,7,FALSE),0)</f>
        <v>0</v>
      </c>
      <c r="BS530" s="1691">
        <f>IFERROR(VLOOKUP($A530,'2012'!$D$3:$O$172,8,FALSE),0)</f>
        <v>0</v>
      </c>
      <c r="BT530" s="1740">
        <f>IFERROR(VLOOKUP($A530,'2012'!$D$3:$O$172,9,FALSE),0)</f>
        <v>0</v>
      </c>
      <c r="BX530" s="1700">
        <f>IFERROR(VLOOKUP($A530,'2011'!$D$4:$I$251,2,FALSE),0)</f>
        <v>0</v>
      </c>
      <c r="BY530" s="1691">
        <f>IFERROR(VLOOKUP($A530,'2011'!$D$4:$I$251,3,FALSE),0)</f>
        <v>0</v>
      </c>
      <c r="BZ530" s="1691">
        <f>IFERROR(VLOOKUP($A530,'2011'!$D$4:$I$251,4,FALSE),0)</f>
        <v>0</v>
      </c>
      <c r="CA530" s="1691">
        <f>IFERROR(VLOOKUP($A530,'2011'!$D$4:$I$251,5,FALSE),0)</f>
        <v>0</v>
      </c>
      <c r="CB530" s="1740">
        <f>IFERROR(VLOOKUP($A530,'2011'!$D$4:$I$251,6,FALSE),0)</f>
        <v>0</v>
      </c>
      <c r="CC530" s="1700">
        <f>IFERROR(VLOOKUP($A530,'2010'!$C$3:$H$234,2,FALSE),0)</f>
        <v>0</v>
      </c>
      <c r="CD530" s="1691">
        <f>IFERROR(VLOOKUP($A530,'2010'!$C$3:$H$234,3,FALSE),0)</f>
        <v>0</v>
      </c>
      <c r="CE530" s="1691">
        <f>IFERROR(VLOOKUP($A530,'2010'!$C$3:$H$234,4,FALSE),0)</f>
        <v>0</v>
      </c>
      <c r="CF530" s="1691">
        <f>IFERROR(VLOOKUP($A530,'2010'!$C$3:$H$234,5,FALSE),0)</f>
        <v>0</v>
      </c>
      <c r="CG530" s="1740">
        <f>IFERROR(VLOOKUP($A530,'2010'!$C$3:$H$234,6,FALSE),0)</f>
        <v>0</v>
      </c>
      <c r="CH530" s="1700">
        <f>IFERROR(VLOOKUP($A530,'2009'!$C$3:$H$242,2,FALSE),0)</f>
        <v>0</v>
      </c>
      <c r="CI530" s="1691">
        <f>IFERROR(VLOOKUP($A530,'2009'!$C$3:$H$242,3,FALSE),0)</f>
        <v>0</v>
      </c>
      <c r="CJ530" s="1691">
        <f>IFERROR(VLOOKUP($A530,'2009'!$C$3:$H$242,4,FALSE),0)</f>
        <v>0</v>
      </c>
      <c r="CK530" s="1691">
        <f>IFERROR(VLOOKUP($A530,'2009'!$C$3:$H$242,5,FALSE),0)</f>
        <v>0</v>
      </c>
      <c r="CL530" s="1740">
        <f>IFERROR(VLOOKUP($A530,'2009'!$C$3:$H$242,6,FALSE),0)</f>
        <v>0</v>
      </c>
      <c r="CM530" s="1700">
        <f>IFERROR(VLOOKUP($A530,'2008'!$C$3:$H$229,2,FALSE),0)</f>
        <v>0</v>
      </c>
      <c r="CN530" s="1691">
        <f>IFERROR(VLOOKUP($A530,'2008'!$C$3:$H$229,3,FALSE),0)</f>
        <v>0</v>
      </c>
      <c r="CO530" s="1691">
        <f>IFERROR(VLOOKUP($A530,'2008'!$C$3:$H$229,4,FALSE),0)</f>
        <v>0</v>
      </c>
      <c r="CP530" s="1691">
        <f>IFERROR(VLOOKUP($A530,'2008'!$C$3:$H$229,5,FALSE),0)</f>
        <v>0</v>
      </c>
      <c r="CQ530" s="1740">
        <f>IFERROR(VLOOKUP($A530,'2008'!$C$3:$H$229,6,FALSE),0)</f>
        <v>0</v>
      </c>
      <c r="CR530" s="1700">
        <f>IFERROR(VLOOKUP($A530,'2007'!$C$3:$M$238,7,FALSE),0)</f>
        <v>0</v>
      </c>
      <c r="CS530" s="1691">
        <f>IFERROR(VLOOKUP($A530,'2007'!$C$3:$M$238,8,FALSE),0)</f>
        <v>0</v>
      </c>
      <c r="CT530" s="1691">
        <f>IFERROR(VLOOKUP($A530,'2007'!$C$3:$M$238,9,FALSE),0)</f>
        <v>0</v>
      </c>
      <c r="CU530" s="1691">
        <f>IFERROR(VLOOKUP($A530,'2007'!$C$3:$M$238,10,FALSE),0)</f>
        <v>0</v>
      </c>
      <c r="CV530" s="1740">
        <f>IFERROR(VLOOKUP($A530,'2007'!$C$3:$M$238,11,FALSE),0)</f>
        <v>0</v>
      </c>
      <c r="CW530" s="1700">
        <f>IFERROR(VLOOKUP($A530,'2006'!$A$2:$F$200,2,FALSE),0)</f>
        <v>0</v>
      </c>
      <c r="CX530" s="1691">
        <f>IFERROR(VLOOKUP($A530,'2006'!$A$2:$F$200,4,FALSE),0)</f>
        <v>0</v>
      </c>
      <c r="CY530" s="1691">
        <f>IFERROR(VLOOKUP($A530,'2006'!$A$2:$F$200,5,FALSE),0)</f>
        <v>0</v>
      </c>
      <c r="CZ530" s="1740">
        <f>IFERROR(VLOOKUP($A530,'2006'!$A$2:$F$200,6,FALSE),0)</f>
        <v>0</v>
      </c>
      <c r="DA530" s="1700">
        <f>IFERROR(VLOOKUP($A530,'2005'!$C$3:$M$205,8,FALSE),0)</f>
        <v>0</v>
      </c>
      <c r="DB530" s="1691">
        <f>IFERROR(VLOOKUP($A530,'2005'!$C$3:$M$205,9,FALSE),0)</f>
        <v>0</v>
      </c>
      <c r="DC530" s="1691">
        <f>IFERROR(VLOOKUP($A530,'2005'!$C$3:$M$205,10,FALSE),0)</f>
        <v>0</v>
      </c>
      <c r="DD530" s="1740">
        <f>IFERROR(VLOOKUP($A530,'2005'!$C$3:$M$205,11,FALSE),0)</f>
        <v>0</v>
      </c>
      <c r="DE530" s="1700">
        <f>IFERROR(VLOOKUP($A530,'2004'!$C$3:$M$213,8,FALSE),0)</f>
        <v>0</v>
      </c>
      <c r="DF530" s="1691">
        <f>IFERROR(VLOOKUP($A530,'2004'!$C$3:$M$213,9,FALSE),0)</f>
        <v>0</v>
      </c>
      <c r="DG530" s="1691">
        <f>IFERROR(VLOOKUP($A530,'2004'!$C$3:$M$213,10,FALSE),0)</f>
        <v>0</v>
      </c>
      <c r="DH530" s="1740">
        <f>IFERROR(VLOOKUP($A530,'2004'!$C$3:$M$213,11,FALSE),0)</f>
        <v>0</v>
      </c>
      <c r="DI530" s="1700">
        <f>IFERROR(VLOOKUP($A530,'2003'!$C$3:$Q$214,12,FALSE),0)</f>
        <v>0</v>
      </c>
      <c r="DJ530" s="1691">
        <f>IFERROR(VLOOKUP($A530,'2003'!$C$3:$Q$214,13,FALSE),0)</f>
        <v>0</v>
      </c>
      <c r="DK530" s="1691">
        <f>IFERROR(VLOOKUP($A530,'2003'!$C$3:$Q$214,14,FALSE),0)</f>
        <v>0</v>
      </c>
      <c r="DL530" s="1740">
        <f>IFERROR(VLOOKUP($A530,'2003'!$C$3:$Q$214,15,FALSE),0)</f>
        <v>0</v>
      </c>
      <c r="DM530" s="1700">
        <f>IFERROR(VLOOKUP($A530,'2002'!$D$3:$R$214,12,FALSE),0)</f>
        <v>0</v>
      </c>
      <c r="DN530" s="1691">
        <f>IFERROR(VLOOKUP($A530,'2002'!$D$3:$R$214,13,FALSE),0)</f>
        <v>0</v>
      </c>
      <c r="DO530" s="1691">
        <f>IFERROR(VLOOKUP($A530,'2002'!$D$3:$R$214,14,FALSE),0)</f>
        <v>0</v>
      </c>
      <c r="DP530" s="1788">
        <f>IFERROR(VLOOKUP($A530,'2002'!$D$3:$R$214,15,FALSE),0)</f>
        <v>0</v>
      </c>
      <c r="DQ530" s="1700">
        <f>IFERROR(VLOOKUP($A530,'Pre 2002'!$C$3:$CK$382,84,FALSE),0)</f>
        <v>0</v>
      </c>
      <c r="DR530" s="1695">
        <f>IFERROR(VLOOKUP($A530,'Pre 2002'!$C$3:$CK$382,85,FALSE),0)</f>
        <v>0</v>
      </c>
      <c r="DS530" s="1695">
        <f>IFERROR(VLOOKUP($A530,'Pre 2002'!$C$3:$CK$382,86,FALSE),0)</f>
        <v>0</v>
      </c>
      <c r="DT530" s="1790">
        <f>IFERROR(VLOOKUP($A530,'Pre 2002'!$C$3:$CK$382,87,FALSE),0)</f>
        <v>0</v>
      </c>
      <c r="DU530" s="1741">
        <f>IFERROR(VLOOKUP(A530,'Pre 2002'!$C$3:$CG$382,83,FALSE),0)</f>
        <v>0</v>
      </c>
    </row>
    <row r="531" spans="1:125">
      <c r="A531" s="1778" t="s">
        <v>1844</v>
      </c>
      <c r="B531" s="1562">
        <f t="shared" si="206"/>
        <v>393</v>
      </c>
      <c r="C531" s="1562">
        <f t="shared" si="207"/>
        <v>168</v>
      </c>
      <c r="D531" s="1562">
        <f t="shared" si="208"/>
        <v>1</v>
      </c>
      <c r="E531" s="1563">
        <f t="shared" si="209"/>
        <v>0.42748091603053434</v>
      </c>
      <c r="F531" s="1786">
        <f t="shared" si="210"/>
        <v>10</v>
      </c>
      <c r="G531" s="1595" t="s">
        <v>2159</v>
      </c>
      <c r="H531" s="1567">
        <f t="shared" si="211"/>
        <v>10</v>
      </c>
      <c r="I531" s="1734">
        <f t="shared" si="212"/>
        <v>393</v>
      </c>
      <c r="J531" s="1734">
        <f t="shared" si="213"/>
        <v>168</v>
      </c>
      <c r="K531" s="1734">
        <f t="shared" si="214"/>
        <v>1</v>
      </c>
      <c r="L531" s="1806">
        <f t="shared" si="215"/>
        <v>0.42748091603053434</v>
      </c>
      <c r="O531" s="1700">
        <f>IFERROR(VLOOKUP($A531,'2022'!$B$2:$K$174,3,FALSE),0)</f>
        <v>0</v>
      </c>
      <c r="P531" s="1858">
        <f>IFERROR(VLOOKUP($A531,'2022'!$B$2:$K$174,4,FALSE),0)</f>
        <v>0</v>
      </c>
      <c r="Q531" s="1858">
        <f>IFERROR(VLOOKUP($A531,'2022'!$B$2:$K$174,5,FALSE),0)</f>
        <v>0</v>
      </c>
      <c r="R531" s="1858">
        <f>IFERROR(VLOOKUP($A531,'2022'!$B$2:$K$174,8,FALSE),0)</f>
        <v>0</v>
      </c>
      <c r="S531" s="1740">
        <f>IFERROR(VLOOKUP($A531,'2022'!$B$2:$K$174,10,FALSE),0)</f>
        <v>0</v>
      </c>
      <c r="T531" s="1700">
        <f>IFERROR(VLOOKUP($A531,'2021'!$B$2:$K$174,3,FALSE),0)</f>
        <v>0</v>
      </c>
      <c r="U531" s="1843">
        <f>IFERROR(VLOOKUP($A531,'2021'!$B$2:$K$174,4,FALSE),0)</f>
        <v>0</v>
      </c>
      <c r="V531" s="1843">
        <f>IFERROR(VLOOKUP($A531,'2021'!$B$2:$K$174,5,FALSE),0)</f>
        <v>0</v>
      </c>
      <c r="W531" s="1843">
        <f>IFERROR(VLOOKUP($A531,'2021'!$B$2:$K$174,8,FALSE),0)</f>
        <v>0</v>
      </c>
      <c r="X531" s="1740">
        <f>IFERROR(VLOOKUP($A531,'2021'!$B$2:$K$174,10,FALSE),0)</f>
        <v>0</v>
      </c>
      <c r="Y531" s="1700">
        <f>IFERROR(VLOOKUP($A531,'2020'!$B$2:$K$170,3,FALSE),0)</f>
        <v>0</v>
      </c>
      <c r="Z531" s="1829">
        <f>IFERROR(VLOOKUP($A531,'2020'!$B$2:$K$170,4,FALSE),0)</f>
        <v>0</v>
      </c>
      <c r="AA531" s="1829">
        <f>IFERROR(VLOOKUP($A531,'2020'!$B$2:$K$170,5,FALSE),0)</f>
        <v>0</v>
      </c>
      <c r="AB531" s="1829">
        <f>IFERROR(VLOOKUP($A531,'2020'!$B$2:$K$170,8,FALSE),0)</f>
        <v>0</v>
      </c>
      <c r="AC531" s="1740">
        <f>IFERROR(VLOOKUP($A531,'2020'!$B$2:$K$170,10,FALSE),0)</f>
        <v>0</v>
      </c>
      <c r="AD531" s="1700">
        <f>IFERROR(VLOOKUP($A531,'2019'!$B$2:$K$170,3,FALSE),0)</f>
        <v>0</v>
      </c>
      <c r="AE531" s="1823">
        <f>IFERROR(VLOOKUP($A531,'2019'!$B$2:$K$170,4,FALSE),0)</f>
        <v>0</v>
      </c>
      <c r="AF531" s="1823">
        <f>IFERROR(VLOOKUP($A531,'2019'!$B$2:$K$170,5,FALSE),0)</f>
        <v>0</v>
      </c>
      <c r="AG531" s="1823">
        <f>IFERROR(VLOOKUP($A531,'2019'!$B$2:$K$170,8,FALSE),0)</f>
        <v>0</v>
      </c>
      <c r="AH531" s="1740">
        <f>IFERROR(VLOOKUP($A531,'2019'!$B$2:$K$170,10,FALSE),0)</f>
        <v>0</v>
      </c>
      <c r="AI531" s="1700">
        <f>IFERROR(VLOOKUP($A531,'2018'!$B$2:$K$170,3,FALSE),0)</f>
        <v>0</v>
      </c>
      <c r="AJ531" s="1821">
        <f>IFERROR(VLOOKUP($A531,'2018'!$B$2:$K$170,4,FALSE),0)</f>
        <v>0</v>
      </c>
      <c r="AK531" s="1821">
        <f>IFERROR(VLOOKUP($A531,'2018'!$B$2:$K$170,5,FALSE),0)</f>
        <v>0</v>
      </c>
      <c r="AL531" s="1821">
        <f>IFERROR(VLOOKUP($A531,'2018'!$B$2:$K$170,8,FALSE),0)</f>
        <v>0</v>
      </c>
      <c r="AM531" s="1740">
        <f>IFERROR(VLOOKUP($A531,'2018'!$B$2:$K$170,10,FALSE),0)</f>
        <v>0</v>
      </c>
      <c r="AN531" s="1700">
        <f>IFERROR(VLOOKUP($A531,'2017'!$B$2:$J$163,2,FALSE),0)</f>
        <v>0</v>
      </c>
      <c r="AO531" s="1815">
        <f>IFERROR(VLOOKUP($A531,'2017'!$B$2:$J$163,3,FALSE),0)</f>
        <v>0</v>
      </c>
      <c r="AP531" s="1815">
        <f>IFERROR(VLOOKUP($A531,'2017'!$B$2:$J$163,4,FALSE),0)</f>
        <v>0</v>
      </c>
      <c r="AQ531" s="1815">
        <f>IFERROR(VLOOKUP($A531,'2017'!$B$2:$J$163,7,FALSE),0)</f>
        <v>0</v>
      </c>
      <c r="AR531" s="1740">
        <f>IFERROR(VLOOKUP($A531,'2017'!$B$2:$J$163,9,FALSE),0)</f>
        <v>0</v>
      </c>
      <c r="AS531" s="1700">
        <f>IFERROR(VLOOKUP($A531,'2016'!$B$2:$K$165,3,FALSE),0)</f>
        <v>0</v>
      </c>
      <c r="AT531" s="1796">
        <f>IFERROR(VLOOKUP($A531,'2016'!$B$2:$K$165,4,FALSE),0)</f>
        <v>0</v>
      </c>
      <c r="AU531" s="1796">
        <f>IFERROR(VLOOKUP($A531,'2016'!$B$2:$K$165,5,FALSE),0)</f>
        <v>0</v>
      </c>
      <c r="AV531" s="1796">
        <f>IFERROR(VLOOKUP($A531,'2016'!$B$2:$K$165,8,FALSE),0)</f>
        <v>0</v>
      </c>
      <c r="AW531" s="1740">
        <f>IFERROR(VLOOKUP($A531,'2016'!$B$2:$K$165,10,FALSE),0)</f>
        <v>0</v>
      </c>
      <c r="AX531" s="1700">
        <f>IFERROR(VLOOKUP($A531,'2015'!$B$2:$K$165,3,FALSE),0)</f>
        <v>0</v>
      </c>
      <c r="AY531" s="1695">
        <f>IFERROR(VLOOKUP($A531,'2015'!$B$2:$K$165,4,FALSE),0)</f>
        <v>0</v>
      </c>
      <c r="AZ531" s="1695">
        <f>IFERROR(VLOOKUP($A531,'2015'!$B$2:$K$165,5,FALSE),0)</f>
        <v>0</v>
      </c>
      <c r="BA531" s="1695">
        <f>IFERROR(VLOOKUP($A531,'2015'!$B$2:$K$165,8,FALSE),0)</f>
        <v>0</v>
      </c>
      <c r="BB531" s="1740">
        <f>IFERROR(VLOOKUP($A531,'2015'!$B$2:$K$165,10,FALSE),0)</f>
        <v>0</v>
      </c>
      <c r="BC531" s="1700">
        <f>IFERROR(VLOOKUP($A531,'2014'!$B$2:$K$157,3,FALSE),0)</f>
        <v>0</v>
      </c>
      <c r="BD531" s="1691">
        <f>IFERROR(VLOOKUP($A531,'2014'!$B$2:$K$157,4,FALSE),0)</f>
        <v>0</v>
      </c>
      <c r="BE531" s="1691">
        <f>IFERROR(VLOOKUP($A531,'2014'!$B$2:$K$157,5,FALSE),0)</f>
        <v>0</v>
      </c>
      <c r="BF531" s="1691">
        <f>IFERROR(VLOOKUP($A531,'2014'!$B$2:$K$157,8,FALSE),0)</f>
        <v>0</v>
      </c>
      <c r="BG531" s="1740">
        <f>IFERROR(VLOOKUP($A531,'2014'!$B$2:$K$157,10,FALSE),0)</f>
        <v>0</v>
      </c>
      <c r="BH531" s="1700">
        <f>IFERROR(VLOOKUP($A531,'2013'!$D$4:$I$249,2,FALSE),0)</f>
        <v>0</v>
      </c>
      <c r="BI531" s="1691">
        <f>IFERROR(VLOOKUP($A531,'2013'!$D$4:$I$249,3,FALSE),0)</f>
        <v>0</v>
      </c>
      <c r="BJ531" s="1691">
        <f>IFERROR(VLOOKUP($A531,'2013'!$D$4:$I$249,4,FALSE),0)</f>
        <v>0</v>
      </c>
      <c r="BK531" s="1691">
        <f>IFERROR(VLOOKUP($A531,'2013'!$D$4:$I$249,5,FALSE),0)</f>
        <v>0</v>
      </c>
      <c r="BL531" s="1740">
        <f>IFERROR(VLOOKUP($A531,'2013'!$D$4:$I$249,6,FALSE),0)</f>
        <v>0</v>
      </c>
      <c r="BM531" s="1737">
        <f>IFERROR(VLOOKUP($A531,'2012'!$D$3:$O$172,2,FALSE),0)</f>
        <v>0</v>
      </c>
      <c r="BN531" s="1691">
        <f>IFERROR(VLOOKUP($A531,'2012'!$D$3:$O$172,3,FALSE),0)</f>
        <v>0</v>
      </c>
      <c r="BO531" s="1743">
        <f>IFERROR(VLOOKUP($A531,'2012'!$D$3:$O$172,4,FALSE),0)</f>
        <v>0</v>
      </c>
      <c r="BP531" s="1700">
        <f>IFERROR(VLOOKUP($A531,'2012'!$D$3:$O$172,5,FALSE),0)</f>
        <v>0</v>
      </c>
      <c r="BQ531" s="1691">
        <f>IFERROR(VLOOKUP($A531,'2012'!$D$3:$O$172,6,FALSE),0)</f>
        <v>0</v>
      </c>
      <c r="BR531" s="1691">
        <f>IFERROR(VLOOKUP($A531,'2012'!$D$3:$O$172,7,FALSE),0)</f>
        <v>0</v>
      </c>
      <c r="BS531" s="1691">
        <f>IFERROR(VLOOKUP($A531,'2012'!$D$3:$O$172,8,FALSE),0)</f>
        <v>0</v>
      </c>
      <c r="BT531" s="1740">
        <f>IFERROR(VLOOKUP($A531,'2012'!$D$3:$O$172,9,FALSE),0)</f>
        <v>0</v>
      </c>
      <c r="BX531" s="1700">
        <f>IFERROR(VLOOKUP($A531,'2011'!$D$4:$I$251,2,FALSE),0)</f>
        <v>0</v>
      </c>
      <c r="BY531" s="1691">
        <f>IFERROR(VLOOKUP($A531,'2011'!$D$4:$I$251,3,FALSE),0)</f>
        <v>0</v>
      </c>
      <c r="BZ531" s="1691">
        <f>IFERROR(VLOOKUP($A531,'2011'!$D$4:$I$251,4,FALSE),0)</f>
        <v>0</v>
      </c>
      <c r="CA531" s="1691">
        <f>IFERROR(VLOOKUP($A531,'2011'!$D$4:$I$251,5,FALSE),0)</f>
        <v>0</v>
      </c>
      <c r="CB531" s="1740">
        <f>IFERROR(VLOOKUP($A531,'2011'!$D$4:$I$251,6,FALSE),0)</f>
        <v>0</v>
      </c>
      <c r="CC531" s="1700">
        <f>IFERROR(VLOOKUP($A531,'2010'!$C$3:$H$234,2,FALSE),0)</f>
        <v>0</v>
      </c>
      <c r="CD531" s="1691">
        <f>IFERROR(VLOOKUP($A531,'2010'!$C$3:$H$234,3,FALSE),0)</f>
        <v>0</v>
      </c>
      <c r="CE531" s="1691">
        <f>IFERROR(VLOOKUP($A531,'2010'!$C$3:$H$234,4,FALSE),0)</f>
        <v>0</v>
      </c>
      <c r="CF531" s="1691">
        <f>IFERROR(VLOOKUP($A531,'2010'!$C$3:$H$234,5,FALSE),0)</f>
        <v>0</v>
      </c>
      <c r="CG531" s="1740">
        <f>IFERROR(VLOOKUP($A531,'2010'!$C$3:$H$234,6,FALSE),0)</f>
        <v>0</v>
      </c>
      <c r="CH531" s="1700">
        <f>IFERROR(VLOOKUP($A531,'2009'!$C$3:$H$242,2,FALSE),0)</f>
        <v>0</v>
      </c>
      <c r="CI531" s="1691">
        <f>IFERROR(VLOOKUP($A531,'2009'!$C$3:$H$242,3,FALSE),0)</f>
        <v>0</v>
      </c>
      <c r="CJ531" s="1691">
        <f>IFERROR(VLOOKUP($A531,'2009'!$C$3:$H$242,4,FALSE),0)</f>
        <v>0</v>
      </c>
      <c r="CK531" s="1691">
        <f>IFERROR(VLOOKUP($A531,'2009'!$C$3:$H$242,5,FALSE),0)</f>
        <v>0</v>
      </c>
      <c r="CL531" s="1740">
        <f>IFERROR(VLOOKUP($A531,'2009'!$C$3:$H$242,6,FALSE),0)</f>
        <v>0</v>
      </c>
      <c r="CM531" s="1700">
        <f>IFERROR(VLOOKUP($A531,'2008'!$C$3:$H$229,2,FALSE),0)</f>
        <v>0</v>
      </c>
      <c r="CN531" s="1691">
        <f>IFERROR(VLOOKUP($A531,'2008'!$C$3:$H$229,3,FALSE),0)</f>
        <v>0</v>
      </c>
      <c r="CO531" s="1691">
        <f>IFERROR(VLOOKUP($A531,'2008'!$C$3:$H$229,4,FALSE),0)</f>
        <v>0</v>
      </c>
      <c r="CP531" s="1691">
        <f>IFERROR(VLOOKUP($A531,'2008'!$C$3:$H$229,5,FALSE),0)</f>
        <v>0</v>
      </c>
      <c r="CQ531" s="1740">
        <f>IFERROR(VLOOKUP($A531,'2008'!$C$3:$H$229,6,FALSE),0)</f>
        <v>0</v>
      </c>
      <c r="CR531" s="1700">
        <f>IFERROR(VLOOKUP($A531,'2007'!$C$3:$M$238,7,FALSE),0)</f>
        <v>0</v>
      </c>
      <c r="CS531" s="1691">
        <f>IFERROR(VLOOKUP($A531,'2007'!$C$3:$M$238,8,FALSE),0)</f>
        <v>0</v>
      </c>
      <c r="CT531" s="1691">
        <f>IFERROR(VLOOKUP($A531,'2007'!$C$3:$M$238,9,FALSE),0)</f>
        <v>0</v>
      </c>
      <c r="CU531" s="1691">
        <f>IFERROR(VLOOKUP($A531,'2007'!$C$3:$M$238,10,FALSE),0)</f>
        <v>0</v>
      </c>
      <c r="CV531" s="1740">
        <f>IFERROR(VLOOKUP($A531,'2007'!$C$3:$M$238,11,FALSE),0)</f>
        <v>0</v>
      </c>
      <c r="CW531" s="1700">
        <f>IFERROR(VLOOKUP($A531,'2006'!$A$2:$F$200,2,FALSE),0)</f>
        <v>0</v>
      </c>
      <c r="CX531" s="1691">
        <f>IFERROR(VLOOKUP($A531,'2006'!$A$2:$F$200,4,FALSE),0)</f>
        <v>0</v>
      </c>
      <c r="CY531" s="1691">
        <f>IFERROR(VLOOKUP($A531,'2006'!$A$2:$F$200,5,FALSE),0)</f>
        <v>0</v>
      </c>
      <c r="CZ531" s="1740">
        <f>IFERROR(VLOOKUP($A531,'2006'!$A$2:$F$200,6,FALSE),0)</f>
        <v>0</v>
      </c>
      <c r="DA531" s="1700">
        <f>IFERROR(VLOOKUP($A531,'2005'!$C$3:$M$205,8,FALSE),0)</f>
        <v>0</v>
      </c>
      <c r="DB531" s="1691">
        <f>IFERROR(VLOOKUP($A531,'2005'!$C$3:$M$205,9,FALSE),0)</f>
        <v>0</v>
      </c>
      <c r="DC531" s="1691">
        <f>IFERROR(VLOOKUP($A531,'2005'!$C$3:$M$205,10,FALSE),0)</f>
        <v>0</v>
      </c>
      <c r="DD531" s="1740">
        <f>IFERROR(VLOOKUP($A531,'2005'!$C$3:$M$205,11,FALSE),0)</f>
        <v>0</v>
      </c>
      <c r="DE531" s="1700">
        <f>IFERROR(VLOOKUP($A531,'2004'!$C$3:$M$213,8,FALSE),0)</f>
        <v>22</v>
      </c>
      <c r="DF531" s="1691">
        <f>IFERROR(VLOOKUP($A531,'2004'!$C$3:$M$213,9,FALSE),0)</f>
        <v>11</v>
      </c>
      <c r="DG531" s="1691">
        <f>IFERROR(VLOOKUP($A531,'2004'!$C$3:$M$213,10,FALSE),0)</f>
        <v>0</v>
      </c>
      <c r="DH531" s="1740">
        <f>IFERROR(VLOOKUP($A531,'2004'!$C$3:$M$213,11,FALSE),0)</f>
        <v>0.5</v>
      </c>
      <c r="DI531" s="1700">
        <f>IFERROR(VLOOKUP($A531,'2003'!$C$3:$Q$214,12,FALSE),0)</f>
        <v>23</v>
      </c>
      <c r="DJ531" s="1691">
        <f>IFERROR(VLOOKUP($A531,'2003'!$C$3:$Q$214,13,FALSE),0)</f>
        <v>8</v>
      </c>
      <c r="DK531" s="1691">
        <f>IFERROR(VLOOKUP($A531,'2003'!$C$3:$Q$214,14,FALSE),0)</f>
        <v>0</v>
      </c>
      <c r="DL531" s="1740">
        <f>IFERROR(VLOOKUP($A531,'2003'!$C$3:$Q$214,15,FALSE),0)</f>
        <v>0.34782608695652173</v>
      </c>
      <c r="DM531" s="1700">
        <f>IFERROR(VLOOKUP($A531,'2002'!$D$3:$R$214,12,FALSE),0)</f>
        <v>48</v>
      </c>
      <c r="DN531" s="1691">
        <f>IFERROR(VLOOKUP($A531,'2002'!$D$3:$R$214,13,FALSE),0)</f>
        <v>24</v>
      </c>
      <c r="DO531" s="1691">
        <f>IFERROR(VLOOKUP($A531,'2002'!$D$3:$R$214,14,FALSE),0)</f>
        <v>0</v>
      </c>
      <c r="DP531" s="1788">
        <f>IFERROR(VLOOKUP($A531,'2002'!$D$3:$R$214,15,FALSE),0)</f>
        <v>0.5</v>
      </c>
      <c r="DQ531" s="1700">
        <f>IFERROR(VLOOKUP($A531,'Pre 2002'!$C$3:$CK$382,84,FALSE),0)</f>
        <v>300</v>
      </c>
      <c r="DR531" s="1695">
        <f>IFERROR(VLOOKUP($A531,'Pre 2002'!$C$3:$CK$382,85,FALSE),0)</f>
        <v>125</v>
      </c>
      <c r="DS531" s="1695">
        <f>IFERROR(VLOOKUP($A531,'Pre 2002'!$C$3:$CK$382,86,FALSE),0)</f>
        <v>1</v>
      </c>
      <c r="DT531" s="1790">
        <f>IFERROR(VLOOKUP($A531,'Pre 2002'!$C$3:$CK$382,87,FALSE),0)</f>
        <v>0.41666666666666669</v>
      </c>
      <c r="DU531" s="1741">
        <f>IFERROR(VLOOKUP(A531,'Pre 2002'!$C$3:$CG$382,83,FALSE),0)</f>
        <v>7</v>
      </c>
    </row>
    <row r="532" spans="1:125">
      <c r="A532" s="1778" t="s">
        <v>1687</v>
      </c>
      <c r="B532" s="1562">
        <f t="shared" si="206"/>
        <v>75</v>
      </c>
      <c r="C532" s="1562">
        <f t="shared" si="207"/>
        <v>32</v>
      </c>
      <c r="D532" s="1562">
        <f t="shared" si="208"/>
        <v>1</v>
      </c>
      <c r="E532" s="1563">
        <f t="shared" si="209"/>
        <v>0.42666666666666669</v>
      </c>
      <c r="F532" s="1786">
        <f t="shared" si="210"/>
        <v>2</v>
      </c>
      <c r="G532" s="1595">
        <v>2011</v>
      </c>
      <c r="H532" s="1567">
        <f t="shared" si="211"/>
        <v>2</v>
      </c>
      <c r="I532" s="1734">
        <f t="shared" si="212"/>
        <v>75</v>
      </c>
      <c r="J532" s="1734">
        <f t="shared" si="213"/>
        <v>32</v>
      </c>
      <c r="K532" s="1734">
        <f t="shared" si="214"/>
        <v>1</v>
      </c>
      <c r="L532" s="1806">
        <f t="shared" si="215"/>
        <v>0.42666666666666669</v>
      </c>
      <c r="O532" s="1700">
        <f>IFERROR(VLOOKUP($A532,'2022'!$B$2:$K$174,3,FALSE),0)</f>
        <v>0</v>
      </c>
      <c r="P532" s="1858">
        <f>IFERROR(VLOOKUP($A532,'2022'!$B$2:$K$174,4,FALSE),0)</f>
        <v>0</v>
      </c>
      <c r="Q532" s="1858">
        <f>IFERROR(VLOOKUP($A532,'2022'!$B$2:$K$174,5,FALSE),0)</f>
        <v>0</v>
      </c>
      <c r="R532" s="1858">
        <f>IFERROR(VLOOKUP($A532,'2022'!$B$2:$K$174,8,FALSE),0)</f>
        <v>0</v>
      </c>
      <c r="S532" s="1740">
        <f>IFERROR(VLOOKUP($A532,'2022'!$B$2:$K$174,10,FALSE),0)</f>
        <v>0</v>
      </c>
      <c r="T532" s="1700">
        <f>IFERROR(VLOOKUP($A532,'2021'!$B$2:$K$174,3,FALSE),0)</f>
        <v>0</v>
      </c>
      <c r="U532" s="1843">
        <f>IFERROR(VLOOKUP($A532,'2021'!$B$2:$K$174,4,FALSE),0)</f>
        <v>0</v>
      </c>
      <c r="V532" s="1843">
        <f>IFERROR(VLOOKUP($A532,'2021'!$B$2:$K$174,5,FALSE),0)</f>
        <v>0</v>
      </c>
      <c r="W532" s="1843">
        <f>IFERROR(VLOOKUP($A532,'2021'!$B$2:$K$174,8,FALSE),0)</f>
        <v>0</v>
      </c>
      <c r="X532" s="1740">
        <f>IFERROR(VLOOKUP($A532,'2021'!$B$2:$K$174,10,FALSE),0)</f>
        <v>0</v>
      </c>
      <c r="Y532" s="1700">
        <f>IFERROR(VLOOKUP($A532,'2020'!$B$2:$K$170,3,FALSE),0)</f>
        <v>0</v>
      </c>
      <c r="Z532" s="1829">
        <f>IFERROR(VLOOKUP($A532,'2020'!$B$2:$K$170,4,FALSE),0)</f>
        <v>0</v>
      </c>
      <c r="AA532" s="1829">
        <f>IFERROR(VLOOKUP($A532,'2020'!$B$2:$K$170,5,FALSE),0)</f>
        <v>0</v>
      </c>
      <c r="AB532" s="1829">
        <f>IFERROR(VLOOKUP($A532,'2020'!$B$2:$K$170,8,FALSE),0)</f>
        <v>0</v>
      </c>
      <c r="AC532" s="1740">
        <f>IFERROR(VLOOKUP($A532,'2020'!$B$2:$K$170,10,FALSE),0)</f>
        <v>0</v>
      </c>
      <c r="AD532" s="1700">
        <f>IFERROR(VLOOKUP($A532,'2019'!$B$2:$K$170,3,FALSE),0)</f>
        <v>0</v>
      </c>
      <c r="AE532" s="1823">
        <f>IFERROR(VLOOKUP($A532,'2019'!$B$2:$K$170,4,FALSE),0)</f>
        <v>0</v>
      </c>
      <c r="AF532" s="1823">
        <f>IFERROR(VLOOKUP($A532,'2019'!$B$2:$K$170,5,FALSE),0)</f>
        <v>0</v>
      </c>
      <c r="AG532" s="1823">
        <f>IFERROR(VLOOKUP($A532,'2019'!$B$2:$K$170,8,FALSE),0)</f>
        <v>0</v>
      </c>
      <c r="AH532" s="1740">
        <f>IFERROR(VLOOKUP($A532,'2019'!$B$2:$K$170,10,FALSE),0)</f>
        <v>0</v>
      </c>
      <c r="AI532" s="1700">
        <f>IFERROR(VLOOKUP($A532,'2018'!$B$2:$K$170,3,FALSE),0)</f>
        <v>0</v>
      </c>
      <c r="AJ532" s="1821">
        <f>IFERROR(VLOOKUP($A532,'2018'!$B$2:$K$170,4,FALSE),0)</f>
        <v>0</v>
      </c>
      <c r="AK532" s="1821">
        <f>IFERROR(VLOOKUP($A532,'2018'!$B$2:$K$170,5,FALSE),0)</f>
        <v>0</v>
      </c>
      <c r="AL532" s="1821">
        <f>IFERROR(VLOOKUP($A532,'2018'!$B$2:$K$170,8,FALSE),0)</f>
        <v>0</v>
      </c>
      <c r="AM532" s="1740">
        <f>IFERROR(VLOOKUP($A532,'2018'!$B$2:$K$170,10,FALSE),0)</f>
        <v>0</v>
      </c>
      <c r="AN532" s="1700">
        <f>IFERROR(VLOOKUP($A532,'2017'!$B$2:$J$163,2,FALSE),0)</f>
        <v>0</v>
      </c>
      <c r="AO532" s="1815">
        <f>IFERROR(VLOOKUP($A532,'2017'!$B$2:$J$163,3,FALSE),0)</f>
        <v>0</v>
      </c>
      <c r="AP532" s="1815">
        <f>IFERROR(VLOOKUP($A532,'2017'!$B$2:$J$163,4,FALSE),0)</f>
        <v>0</v>
      </c>
      <c r="AQ532" s="1815">
        <f>IFERROR(VLOOKUP($A532,'2017'!$B$2:$J$163,7,FALSE),0)</f>
        <v>0</v>
      </c>
      <c r="AR532" s="1740">
        <f>IFERROR(VLOOKUP($A532,'2017'!$B$2:$J$163,9,FALSE),0)</f>
        <v>0</v>
      </c>
      <c r="AS532" s="1700">
        <f>IFERROR(VLOOKUP($A532,'2016'!$B$2:$K$165,3,FALSE),0)</f>
        <v>0</v>
      </c>
      <c r="AT532" s="1796">
        <f>IFERROR(VLOOKUP($A532,'2016'!$B$2:$K$165,4,FALSE),0)</f>
        <v>0</v>
      </c>
      <c r="AU532" s="1796">
        <f>IFERROR(VLOOKUP($A532,'2016'!$B$2:$K$165,5,FALSE),0)</f>
        <v>0</v>
      </c>
      <c r="AV532" s="1796">
        <f>IFERROR(VLOOKUP($A532,'2016'!$B$2:$K$165,8,FALSE),0)</f>
        <v>0</v>
      </c>
      <c r="AW532" s="1740">
        <f>IFERROR(VLOOKUP($A532,'2016'!$B$2:$K$165,10,FALSE),0)</f>
        <v>0</v>
      </c>
      <c r="AX532" s="1700">
        <f>IFERROR(VLOOKUP($A532,'2015'!$B$2:$K$165,3,FALSE),0)</f>
        <v>0</v>
      </c>
      <c r="AY532" s="1695">
        <f>IFERROR(VLOOKUP($A532,'2015'!$B$2:$K$165,4,FALSE),0)</f>
        <v>0</v>
      </c>
      <c r="AZ532" s="1695">
        <f>IFERROR(VLOOKUP($A532,'2015'!$B$2:$K$165,5,FALSE),0)</f>
        <v>0</v>
      </c>
      <c r="BA532" s="1695">
        <f>IFERROR(VLOOKUP($A532,'2015'!$B$2:$K$165,8,FALSE),0)</f>
        <v>0</v>
      </c>
      <c r="BB532" s="1740">
        <f>IFERROR(VLOOKUP($A532,'2015'!$B$2:$K$165,10,FALSE),0)</f>
        <v>0</v>
      </c>
      <c r="BC532" s="1700">
        <f>IFERROR(VLOOKUP($A532,'2014'!$B$2:$K$157,3,FALSE),0)</f>
        <v>0</v>
      </c>
      <c r="BD532" s="1691">
        <f>IFERROR(VLOOKUP($A532,'2014'!$B$2:$K$157,4,FALSE),0)</f>
        <v>0</v>
      </c>
      <c r="BE532" s="1691">
        <f>IFERROR(VLOOKUP($A532,'2014'!$B$2:$K$157,5,FALSE),0)</f>
        <v>0</v>
      </c>
      <c r="BF532" s="1691">
        <f>IFERROR(VLOOKUP($A532,'2014'!$B$2:$K$157,8,FALSE),0)</f>
        <v>0</v>
      </c>
      <c r="BG532" s="1740">
        <f>IFERROR(VLOOKUP($A532,'2014'!$B$2:$K$157,10,FALSE),0)</f>
        <v>0</v>
      </c>
      <c r="BH532" s="1700">
        <f>IFERROR(VLOOKUP($A532,'2013'!$D$4:$I$249,2,FALSE),0)</f>
        <v>0</v>
      </c>
      <c r="BI532" s="1691">
        <f>IFERROR(VLOOKUP($A532,'2013'!$D$4:$I$249,3,FALSE),0)</f>
        <v>0</v>
      </c>
      <c r="BJ532" s="1691">
        <f>IFERROR(VLOOKUP($A532,'2013'!$D$4:$I$249,4,FALSE),0)</f>
        <v>0</v>
      </c>
      <c r="BK532" s="1691">
        <f>IFERROR(VLOOKUP($A532,'2013'!$D$4:$I$249,5,FALSE),0)</f>
        <v>0</v>
      </c>
      <c r="BL532" s="1740">
        <f>IFERROR(VLOOKUP($A532,'2013'!$D$4:$I$249,6,FALSE),0)</f>
        <v>0</v>
      </c>
      <c r="BM532" s="1737">
        <f>IFERROR(VLOOKUP($A532,'2012'!$D$3:$O$172,2,FALSE),0)</f>
        <v>75</v>
      </c>
      <c r="BN532" s="1691">
        <f>IFERROR(VLOOKUP($A532,'2012'!$D$3:$O$172,3,FALSE),0)</f>
        <v>32</v>
      </c>
      <c r="BO532" s="1743">
        <f>IFERROR(VLOOKUP($A532,'2012'!$D$3:$O$172,4,FALSE),0)</f>
        <v>1</v>
      </c>
      <c r="BP532" s="1700">
        <f>IFERROR(VLOOKUP($A532,'2012'!$D$3:$O$172,5,FALSE),0)</f>
        <v>37</v>
      </c>
      <c r="BQ532" s="1691">
        <f>IFERROR(VLOOKUP($A532,'2012'!$D$3:$O$172,6,FALSE),0)</f>
        <v>11</v>
      </c>
      <c r="BR532" s="1691">
        <f>IFERROR(VLOOKUP($A532,'2012'!$D$3:$O$172,7,FALSE),0)</f>
        <v>15</v>
      </c>
      <c r="BS532" s="1691">
        <f>IFERROR(VLOOKUP($A532,'2012'!$D$3:$O$172,8,FALSE),0)</f>
        <v>1</v>
      </c>
      <c r="BT532" s="1740">
        <f>IFERROR(VLOOKUP($A532,'2012'!$D$3:$O$172,9,FALSE),0)</f>
        <v>0.40540540540540543</v>
      </c>
      <c r="BU532" s="1737">
        <f>IFERROR(VLOOKUP($A532,'2012'!$D$3:$O$172,10,FALSE),0)</f>
        <v>38</v>
      </c>
      <c r="BV532" s="1691">
        <f>IFERROR(VLOOKUP($A532,'2012'!$D$3:$O$172,11,FALSE),0)</f>
        <v>17</v>
      </c>
      <c r="BW532" s="1743">
        <f>IFERROR(VLOOKUP($A532,'2012'!$D$3:$O$172,12,FALSE),0)</f>
        <v>0</v>
      </c>
      <c r="BX532" s="1700">
        <f>IFERROR(VLOOKUP($A532,'2011'!$D$4:$I$251,2,FALSE),0)</f>
        <v>38</v>
      </c>
      <c r="BY532" s="1691">
        <f>IFERROR(VLOOKUP($A532,'2011'!$D$4:$I$251,3,FALSE),0)</f>
        <v>9</v>
      </c>
      <c r="BZ532" s="1691">
        <f>IFERROR(VLOOKUP($A532,'2011'!$D$4:$I$251,4,FALSE),0)</f>
        <v>17</v>
      </c>
      <c r="CA532" s="1691">
        <f>IFERROR(VLOOKUP($A532,'2011'!$D$4:$I$251,5,FALSE),0)</f>
        <v>0</v>
      </c>
      <c r="CB532" s="1740">
        <f>IFERROR(VLOOKUP($A532,'2011'!$D$4:$I$251,6,FALSE),0)</f>
        <v>0.44736842105263158</v>
      </c>
      <c r="CC532" s="1700">
        <f>IFERROR(VLOOKUP($A532,'2010'!$C$3:$H$234,2,FALSE),0)</f>
        <v>0</v>
      </c>
      <c r="CD532" s="1691">
        <f>IFERROR(VLOOKUP($A532,'2010'!$C$3:$H$234,3,FALSE),0)</f>
        <v>0</v>
      </c>
      <c r="CE532" s="1691">
        <f>IFERROR(VLOOKUP($A532,'2010'!$C$3:$H$234,4,FALSE),0)</f>
        <v>0</v>
      </c>
      <c r="CF532" s="1691">
        <f>IFERROR(VLOOKUP($A532,'2010'!$C$3:$H$234,5,FALSE),0)</f>
        <v>0</v>
      </c>
      <c r="CG532" s="1740">
        <f>IFERROR(VLOOKUP($A532,'2010'!$C$3:$H$234,6,FALSE),0)</f>
        <v>0</v>
      </c>
      <c r="CH532" s="1700">
        <f>IFERROR(VLOOKUP($A532,'2009'!$C$3:$H$242,2,FALSE),0)</f>
        <v>0</v>
      </c>
      <c r="CI532" s="1691">
        <f>IFERROR(VLOOKUP($A532,'2009'!$C$3:$H$242,3,FALSE),0)</f>
        <v>0</v>
      </c>
      <c r="CJ532" s="1691">
        <f>IFERROR(VLOOKUP($A532,'2009'!$C$3:$H$242,4,FALSE),0)</f>
        <v>0</v>
      </c>
      <c r="CK532" s="1691">
        <f>IFERROR(VLOOKUP($A532,'2009'!$C$3:$H$242,5,FALSE),0)</f>
        <v>0</v>
      </c>
      <c r="CL532" s="1740">
        <f>IFERROR(VLOOKUP($A532,'2009'!$C$3:$H$242,6,FALSE),0)</f>
        <v>0</v>
      </c>
      <c r="CM532" s="1700">
        <f>IFERROR(VLOOKUP($A532,'2008'!$C$3:$H$229,2,FALSE),0)</f>
        <v>0</v>
      </c>
      <c r="CN532" s="1691">
        <f>IFERROR(VLOOKUP($A532,'2008'!$C$3:$H$229,3,FALSE),0)</f>
        <v>0</v>
      </c>
      <c r="CO532" s="1691">
        <f>IFERROR(VLOOKUP($A532,'2008'!$C$3:$H$229,4,FALSE),0)</f>
        <v>0</v>
      </c>
      <c r="CP532" s="1691">
        <f>IFERROR(VLOOKUP($A532,'2008'!$C$3:$H$229,5,FALSE),0)</f>
        <v>0</v>
      </c>
      <c r="CQ532" s="1740">
        <f>IFERROR(VLOOKUP($A532,'2008'!$C$3:$H$229,6,FALSE),0)</f>
        <v>0</v>
      </c>
      <c r="CR532" s="1700">
        <f>IFERROR(VLOOKUP($A532,'2007'!$C$3:$M$238,7,FALSE),0)</f>
        <v>0</v>
      </c>
      <c r="CS532" s="1691">
        <f>IFERROR(VLOOKUP($A532,'2007'!$C$3:$M$238,8,FALSE),0)</f>
        <v>0</v>
      </c>
      <c r="CT532" s="1691">
        <f>IFERROR(VLOOKUP($A532,'2007'!$C$3:$M$238,9,FALSE),0)</f>
        <v>0</v>
      </c>
      <c r="CU532" s="1691">
        <f>IFERROR(VLOOKUP($A532,'2007'!$C$3:$M$238,10,FALSE),0)</f>
        <v>0</v>
      </c>
      <c r="CV532" s="1740">
        <f>IFERROR(VLOOKUP($A532,'2007'!$C$3:$M$238,11,FALSE),0)</f>
        <v>0</v>
      </c>
      <c r="CW532" s="1700">
        <f>IFERROR(VLOOKUP($A532,'2006'!$A$2:$F$200,2,FALSE),0)</f>
        <v>0</v>
      </c>
      <c r="CX532" s="1691">
        <f>IFERROR(VLOOKUP($A532,'2006'!$A$2:$F$200,4,FALSE),0)</f>
        <v>0</v>
      </c>
      <c r="CY532" s="1691">
        <f>IFERROR(VLOOKUP($A532,'2006'!$A$2:$F$200,5,FALSE),0)</f>
        <v>0</v>
      </c>
      <c r="CZ532" s="1740">
        <f>IFERROR(VLOOKUP($A532,'2006'!$A$2:$F$200,6,FALSE),0)</f>
        <v>0</v>
      </c>
      <c r="DA532" s="1700">
        <f>IFERROR(VLOOKUP($A532,'2005'!$C$3:$M$205,8,FALSE),0)</f>
        <v>0</v>
      </c>
      <c r="DB532" s="1691">
        <f>IFERROR(VLOOKUP($A532,'2005'!$C$3:$M$205,9,FALSE),0)</f>
        <v>0</v>
      </c>
      <c r="DC532" s="1691">
        <f>IFERROR(VLOOKUP($A532,'2005'!$C$3:$M$205,10,FALSE),0)</f>
        <v>0</v>
      </c>
      <c r="DD532" s="1740">
        <f>IFERROR(VLOOKUP($A532,'2005'!$C$3:$M$205,11,FALSE),0)</f>
        <v>0</v>
      </c>
      <c r="DE532" s="1700">
        <f>IFERROR(VLOOKUP($A532,'2004'!$C$3:$M$213,8,FALSE),0)</f>
        <v>0</v>
      </c>
      <c r="DF532" s="1691">
        <f>IFERROR(VLOOKUP($A532,'2004'!$C$3:$M$213,9,FALSE),0)</f>
        <v>0</v>
      </c>
      <c r="DG532" s="1691">
        <f>IFERROR(VLOOKUP($A532,'2004'!$C$3:$M$213,10,FALSE),0)</f>
        <v>0</v>
      </c>
      <c r="DH532" s="1740">
        <f>IFERROR(VLOOKUP($A532,'2004'!$C$3:$M$213,11,FALSE),0)</f>
        <v>0</v>
      </c>
      <c r="DI532" s="1700">
        <f>IFERROR(VLOOKUP($A532,'2003'!$C$3:$Q$214,12,FALSE),0)</f>
        <v>0</v>
      </c>
      <c r="DJ532" s="1691">
        <f>IFERROR(VLOOKUP($A532,'2003'!$C$3:$Q$214,13,FALSE),0)</f>
        <v>0</v>
      </c>
      <c r="DK532" s="1691">
        <f>IFERROR(VLOOKUP($A532,'2003'!$C$3:$Q$214,14,FALSE),0)</f>
        <v>0</v>
      </c>
      <c r="DL532" s="1740">
        <f>IFERROR(VLOOKUP($A532,'2003'!$C$3:$Q$214,15,FALSE),0)</f>
        <v>0</v>
      </c>
      <c r="DM532" s="1700">
        <f>IFERROR(VLOOKUP($A532,'2002'!$D$3:$R$214,12,FALSE),0)</f>
        <v>0</v>
      </c>
      <c r="DN532" s="1691">
        <f>IFERROR(VLOOKUP($A532,'2002'!$D$3:$R$214,13,FALSE),0)</f>
        <v>0</v>
      </c>
      <c r="DO532" s="1691">
        <f>IFERROR(VLOOKUP($A532,'2002'!$D$3:$R$214,14,FALSE),0)</f>
        <v>0</v>
      </c>
      <c r="DP532" s="1788">
        <f>IFERROR(VLOOKUP($A532,'2002'!$D$3:$R$214,15,FALSE),0)</f>
        <v>0</v>
      </c>
      <c r="DQ532" s="1700">
        <f>IFERROR(VLOOKUP($A532,'Pre 2002'!$C$3:$CK$382,84,FALSE),0)</f>
        <v>0</v>
      </c>
      <c r="DR532" s="1695">
        <f>IFERROR(VLOOKUP($A532,'Pre 2002'!$C$3:$CK$382,85,FALSE),0)</f>
        <v>0</v>
      </c>
      <c r="DS532" s="1695">
        <f>IFERROR(VLOOKUP($A532,'Pre 2002'!$C$3:$CK$382,86,FALSE),0)</f>
        <v>0</v>
      </c>
      <c r="DT532" s="1790">
        <f>IFERROR(VLOOKUP($A532,'Pre 2002'!$C$3:$CK$382,87,FALSE),0)</f>
        <v>0</v>
      </c>
      <c r="DU532" s="1741">
        <f>IFERROR(VLOOKUP(A532,'Pre 2002'!$C$3:$CG$382,83,FALSE),0)</f>
        <v>0</v>
      </c>
    </row>
    <row r="533" spans="1:125">
      <c r="A533" s="1778" t="s">
        <v>2071</v>
      </c>
      <c r="B533" s="1562">
        <f t="shared" si="206"/>
        <v>528</v>
      </c>
      <c r="C533" s="1562">
        <f t="shared" si="207"/>
        <v>225</v>
      </c>
      <c r="D533" s="1562">
        <f t="shared" si="208"/>
        <v>1</v>
      </c>
      <c r="E533" s="1563">
        <f t="shared" si="209"/>
        <v>0.42613636363636365</v>
      </c>
      <c r="F533" s="1786">
        <f t="shared" si="210"/>
        <v>17</v>
      </c>
      <c r="G533" s="1595" t="s">
        <v>2159</v>
      </c>
      <c r="H533" s="1567">
        <f t="shared" si="211"/>
        <v>17</v>
      </c>
      <c r="I533" s="1734">
        <f t="shared" si="212"/>
        <v>528</v>
      </c>
      <c r="J533" s="1734">
        <f t="shared" si="213"/>
        <v>225</v>
      </c>
      <c r="K533" s="1734">
        <f t="shared" si="214"/>
        <v>1</v>
      </c>
      <c r="L533" s="1806">
        <f t="shared" si="215"/>
        <v>0.42613636363636365</v>
      </c>
      <c r="M533" s="1751"/>
      <c r="N533" s="1751"/>
      <c r="O533" s="1700">
        <f>IFERROR(VLOOKUP($A533,'2022'!$B$2:$K$174,3,FALSE),0)</f>
        <v>0</v>
      </c>
      <c r="P533" s="1858">
        <f>IFERROR(VLOOKUP($A533,'2022'!$B$2:$K$174,4,FALSE),0)</f>
        <v>0</v>
      </c>
      <c r="Q533" s="1858">
        <f>IFERROR(VLOOKUP($A533,'2022'!$B$2:$K$174,5,FALSE),0)</f>
        <v>0</v>
      </c>
      <c r="R533" s="1858">
        <f>IFERROR(VLOOKUP($A533,'2022'!$B$2:$K$174,8,FALSE),0)</f>
        <v>0</v>
      </c>
      <c r="S533" s="1740">
        <f>IFERROR(VLOOKUP($A533,'2022'!$B$2:$K$174,10,FALSE),0)</f>
        <v>0</v>
      </c>
      <c r="T533" s="1700">
        <f>IFERROR(VLOOKUP($A533,'2021'!$B$2:$K$174,3,FALSE),0)</f>
        <v>0</v>
      </c>
      <c r="U533" s="1843">
        <f>IFERROR(VLOOKUP($A533,'2021'!$B$2:$K$174,4,FALSE),0)</f>
        <v>0</v>
      </c>
      <c r="V533" s="1843">
        <f>IFERROR(VLOOKUP($A533,'2021'!$B$2:$K$174,5,FALSE),0)</f>
        <v>0</v>
      </c>
      <c r="W533" s="1843">
        <f>IFERROR(VLOOKUP($A533,'2021'!$B$2:$K$174,8,FALSE),0)</f>
        <v>0</v>
      </c>
      <c r="X533" s="1740">
        <f>IFERROR(VLOOKUP($A533,'2021'!$B$2:$K$174,10,FALSE),0)</f>
        <v>0</v>
      </c>
      <c r="Y533" s="1700">
        <f>IFERROR(VLOOKUP($A533,'2020'!$B$2:$K$170,3,FALSE),0)</f>
        <v>0</v>
      </c>
      <c r="Z533" s="1829">
        <f>IFERROR(VLOOKUP($A533,'2020'!$B$2:$K$170,4,FALSE),0)</f>
        <v>0</v>
      </c>
      <c r="AA533" s="1829">
        <f>IFERROR(VLOOKUP($A533,'2020'!$B$2:$K$170,5,FALSE),0)</f>
        <v>0</v>
      </c>
      <c r="AB533" s="1829">
        <f>IFERROR(VLOOKUP($A533,'2020'!$B$2:$K$170,8,FALSE),0)</f>
        <v>0</v>
      </c>
      <c r="AC533" s="1740">
        <f>IFERROR(VLOOKUP($A533,'2020'!$B$2:$K$170,10,FALSE),0)</f>
        <v>0</v>
      </c>
      <c r="AD533" s="1700">
        <f>IFERROR(VLOOKUP($A533,'2019'!$B$2:$K$170,3,FALSE),0)</f>
        <v>0</v>
      </c>
      <c r="AE533" s="1823">
        <f>IFERROR(VLOOKUP($A533,'2019'!$B$2:$K$170,4,FALSE),0)</f>
        <v>0</v>
      </c>
      <c r="AF533" s="1823">
        <f>IFERROR(VLOOKUP($A533,'2019'!$B$2:$K$170,5,FALSE),0)</f>
        <v>0</v>
      </c>
      <c r="AG533" s="1823">
        <f>IFERROR(VLOOKUP($A533,'2019'!$B$2:$K$170,8,FALSE),0)</f>
        <v>0</v>
      </c>
      <c r="AH533" s="1740">
        <f>IFERROR(VLOOKUP($A533,'2019'!$B$2:$K$170,10,FALSE),0)</f>
        <v>0</v>
      </c>
      <c r="AI533" s="1700">
        <f>IFERROR(VLOOKUP($A533,'2018'!$B$2:$K$170,3,FALSE),0)</f>
        <v>0</v>
      </c>
      <c r="AJ533" s="1821">
        <f>IFERROR(VLOOKUP($A533,'2018'!$B$2:$K$170,4,FALSE),0)</f>
        <v>0</v>
      </c>
      <c r="AK533" s="1821">
        <f>IFERROR(VLOOKUP($A533,'2018'!$B$2:$K$170,5,FALSE),0)</f>
        <v>0</v>
      </c>
      <c r="AL533" s="1821">
        <f>IFERROR(VLOOKUP($A533,'2018'!$B$2:$K$170,8,FALSE),0)</f>
        <v>0</v>
      </c>
      <c r="AM533" s="1740">
        <f>IFERROR(VLOOKUP($A533,'2018'!$B$2:$K$170,10,FALSE),0)</f>
        <v>0</v>
      </c>
      <c r="AN533" s="1700">
        <f>IFERROR(VLOOKUP($A533,'2017'!$B$2:$J$163,2,FALSE),0)</f>
        <v>0</v>
      </c>
      <c r="AO533" s="1815">
        <f>IFERROR(VLOOKUP($A533,'2017'!$B$2:$J$163,3,FALSE),0)</f>
        <v>0</v>
      </c>
      <c r="AP533" s="1815">
        <f>IFERROR(VLOOKUP($A533,'2017'!$B$2:$J$163,4,FALSE),0)</f>
        <v>0</v>
      </c>
      <c r="AQ533" s="1815">
        <f>IFERROR(VLOOKUP($A533,'2017'!$B$2:$J$163,7,FALSE),0)</f>
        <v>0</v>
      </c>
      <c r="AR533" s="1740">
        <f>IFERROR(VLOOKUP($A533,'2017'!$B$2:$J$163,9,FALSE),0)</f>
        <v>0</v>
      </c>
      <c r="AS533" s="1700">
        <f>IFERROR(VLOOKUP($A533,'2016'!$B$2:$K$165,3,FALSE),0)</f>
        <v>0</v>
      </c>
      <c r="AT533" s="1796">
        <f>IFERROR(VLOOKUP($A533,'2016'!$B$2:$K$165,4,FALSE),0)</f>
        <v>0</v>
      </c>
      <c r="AU533" s="1796">
        <f>IFERROR(VLOOKUP($A533,'2016'!$B$2:$K$165,5,FALSE),0)</f>
        <v>0</v>
      </c>
      <c r="AV533" s="1796">
        <f>IFERROR(VLOOKUP($A533,'2016'!$B$2:$K$165,8,FALSE),0)</f>
        <v>0</v>
      </c>
      <c r="AW533" s="1740">
        <f>IFERROR(VLOOKUP($A533,'2016'!$B$2:$K$165,10,FALSE),0)</f>
        <v>0</v>
      </c>
      <c r="AX533" s="1700">
        <f>IFERROR(VLOOKUP($A533,'2015'!$B$2:$K$165,3,FALSE),0)</f>
        <v>0</v>
      </c>
      <c r="AY533" s="1695">
        <f>IFERROR(VLOOKUP($A533,'2015'!$B$2:$K$165,4,FALSE),0)</f>
        <v>0</v>
      </c>
      <c r="AZ533" s="1695">
        <f>IFERROR(VLOOKUP($A533,'2015'!$B$2:$K$165,5,FALSE),0)</f>
        <v>0</v>
      </c>
      <c r="BA533" s="1695">
        <f>IFERROR(VLOOKUP($A533,'2015'!$B$2:$K$165,8,FALSE),0)</f>
        <v>0</v>
      </c>
      <c r="BB533" s="1740">
        <f>IFERROR(VLOOKUP($A533,'2015'!$B$2:$K$165,10,FALSE),0)</f>
        <v>0</v>
      </c>
      <c r="BC533" s="1700">
        <f>IFERROR(VLOOKUP($A533,'2014'!$B$2:$K$157,3,FALSE),0)</f>
        <v>0</v>
      </c>
      <c r="BD533" s="1691">
        <f>IFERROR(VLOOKUP($A533,'2014'!$B$2:$K$157,4,FALSE),0)</f>
        <v>0</v>
      </c>
      <c r="BE533" s="1691">
        <f>IFERROR(VLOOKUP($A533,'2014'!$B$2:$K$157,5,FALSE),0)</f>
        <v>0</v>
      </c>
      <c r="BF533" s="1691">
        <f>IFERROR(VLOOKUP($A533,'2014'!$B$2:$K$157,8,FALSE),0)</f>
        <v>0</v>
      </c>
      <c r="BG533" s="1740">
        <f>IFERROR(VLOOKUP($A533,'2014'!$B$2:$K$157,10,FALSE),0)</f>
        <v>0</v>
      </c>
      <c r="BH533" s="1700">
        <f>IFERROR(VLOOKUP($A533,'2013'!$D$4:$I$249,2,FALSE),0)</f>
        <v>0</v>
      </c>
      <c r="BI533" s="1691">
        <f>IFERROR(VLOOKUP($A533,'2013'!$D$4:$I$249,3,FALSE),0)</f>
        <v>0</v>
      </c>
      <c r="BJ533" s="1691">
        <f>IFERROR(VLOOKUP($A533,'2013'!$D$4:$I$249,4,FALSE),0)</f>
        <v>0</v>
      </c>
      <c r="BK533" s="1691">
        <f>IFERROR(VLOOKUP($A533,'2013'!$D$4:$I$249,5,FALSE),0)</f>
        <v>0</v>
      </c>
      <c r="BL533" s="1740">
        <f>IFERROR(VLOOKUP($A533,'2013'!$D$4:$I$249,6,FALSE),0)</f>
        <v>0</v>
      </c>
      <c r="BM533" s="1737">
        <f>IFERROR(VLOOKUP($A533,'2012'!$D$3:$O$172,2,FALSE),0)</f>
        <v>0</v>
      </c>
      <c r="BN533" s="1691">
        <f>IFERROR(VLOOKUP($A533,'2012'!$D$3:$O$172,3,FALSE),0)</f>
        <v>0</v>
      </c>
      <c r="BO533" s="1743">
        <f>IFERROR(VLOOKUP($A533,'2012'!$D$3:$O$172,4,FALSE),0)</f>
        <v>0</v>
      </c>
      <c r="BP533" s="1700">
        <f>IFERROR(VLOOKUP($A533,'2012'!$D$3:$O$172,5,FALSE),0)</f>
        <v>0</v>
      </c>
      <c r="BQ533" s="1691">
        <f>IFERROR(VLOOKUP($A533,'2012'!$D$3:$O$172,6,FALSE),0)</f>
        <v>0</v>
      </c>
      <c r="BR533" s="1691">
        <f>IFERROR(VLOOKUP($A533,'2012'!$D$3:$O$172,7,FALSE),0)</f>
        <v>0</v>
      </c>
      <c r="BS533" s="1691">
        <f>IFERROR(VLOOKUP($A533,'2012'!$D$3:$O$172,8,FALSE),0)</f>
        <v>0</v>
      </c>
      <c r="BT533" s="1740">
        <f>IFERROR(VLOOKUP($A533,'2012'!$D$3:$O$172,9,FALSE),0)</f>
        <v>0</v>
      </c>
      <c r="BX533" s="1700">
        <f>IFERROR(VLOOKUP($A533,'2011'!$D$4:$I$251,2,FALSE),0)</f>
        <v>0</v>
      </c>
      <c r="BY533" s="1691">
        <f>IFERROR(VLOOKUP($A533,'2011'!$D$4:$I$251,3,FALSE),0)</f>
        <v>0</v>
      </c>
      <c r="BZ533" s="1691">
        <f>IFERROR(VLOOKUP($A533,'2011'!$D$4:$I$251,4,FALSE),0)</f>
        <v>0</v>
      </c>
      <c r="CA533" s="1691">
        <f>IFERROR(VLOOKUP($A533,'2011'!$D$4:$I$251,5,FALSE),0)</f>
        <v>0</v>
      </c>
      <c r="CB533" s="1740">
        <f>IFERROR(VLOOKUP($A533,'2011'!$D$4:$I$251,6,FALSE),0)</f>
        <v>0</v>
      </c>
      <c r="CC533" s="1700">
        <f>IFERROR(VLOOKUP($A533,'2010'!$C$3:$H$234,2,FALSE),0)</f>
        <v>0</v>
      </c>
      <c r="CD533" s="1691">
        <f>IFERROR(VLOOKUP($A533,'2010'!$C$3:$H$234,3,FALSE),0)</f>
        <v>0</v>
      </c>
      <c r="CE533" s="1691">
        <f>IFERROR(VLOOKUP($A533,'2010'!$C$3:$H$234,4,FALSE),0)</f>
        <v>0</v>
      </c>
      <c r="CF533" s="1691">
        <f>IFERROR(VLOOKUP($A533,'2010'!$C$3:$H$234,5,FALSE),0)</f>
        <v>0</v>
      </c>
      <c r="CG533" s="1740">
        <f>IFERROR(VLOOKUP($A533,'2010'!$C$3:$H$234,6,FALSE),0)</f>
        <v>0</v>
      </c>
      <c r="CH533" s="1700">
        <f>IFERROR(VLOOKUP($A533,'2009'!$C$3:$H$242,2,FALSE),0)</f>
        <v>0</v>
      </c>
      <c r="CI533" s="1691">
        <f>IFERROR(VLOOKUP($A533,'2009'!$C$3:$H$242,3,FALSE),0)</f>
        <v>0</v>
      </c>
      <c r="CJ533" s="1691">
        <f>IFERROR(VLOOKUP($A533,'2009'!$C$3:$H$242,4,FALSE),0)</f>
        <v>0</v>
      </c>
      <c r="CK533" s="1691">
        <f>IFERROR(VLOOKUP($A533,'2009'!$C$3:$H$242,5,FALSE),0)</f>
        <v>0</v>
      </c>
      <c r="CL533" s="1740">
        <f>IFERROR(VLOOKUP($A533,'2009'!$C$3:$H$242,6,FALSE),0)</f>
        <v>0</v>
      </c>
      <c r="CM533" s="1700">
        <f>IFERROR(VLOOKUP($A533,'2008'!$C$3:$H$229,2,FALSE),0)</f>
        <v>0</v>
      </c>
      <c r="CN533" s="1691">
        <f>IFERROR(VLOOKUP($A533,'2008'!$C$3:$H$229,3,FALSE),0)</f>
        <v>0</v>
      </c>
      <c r="CO533" s="1691">
        <f>IFERROR(VLOOKUP($A533,'2008'!$C$3:$H$229,4,FALSE),0)</f>
        <v>0</v>
      </c>
      <c r="CP533" s="1691">
        <f>IFERROR(VLOOKUP($A533,'2008'!$C$3:$H$229,5,FALSE),0)</f>
        <v>0</v>
      </c>
      <c r="CQ533" s="1740">
        <f>IFERROR(VLOOKUP($A533,'2008'!$C$3:$H$229,6,FALSE),0)</f>
        <v>0</v>
      </c>
      <c r="CR533" s="1700">
        <f>IFERROR(VLOOKUP($A533,'2007'!$C$3:$M$238,7,FALSE),0)</f>
        <v>0</v>
      </c>
      <c r="CS533" s="1691">
        <f>IFERROR(VLOOKUP($A533,'2007'!$C$3:$M$238,8,FALSE),0)</f>
        <v>0</v>
      </c>
      <c r="CT533" s="1691">
        <f>IFERROR(VLOOKUP($A533,'2007'!$C$3:$M$238,9,FALSE),0)</f>
        <v>0</v>
      </c>
      <c r="CU533" s="1691">
        <f>IFERROR(VLOOKUP($A533,'2007'!$C$3:$M$238,10,FALSE),0)</f>
        <v>0</v>
      </c>
      <c r="CV533" s="1740">
        <f>IFERROR(VLOOKUP($A533,'2007'!$C$3:$M$238,11,FALSE),0)</f>
        <v>0</v>
      </c>
      <c r="CW533" s="1700">
        <f>IFERROR(VLOOKUP($A533,'2006'!$A$2:$F$200,2,FALSE),0)</f>
        <v>0</v>
      </c>
      <c r="CX533" s="1691">
        <f>IFERROR(VLOOKUP($A533,'2006'!$A$2:$F$200,4,FALSE),0)</f>
        <v>0</v>
      </c>
      <c r="CY533" s="1691">
        <f>IFERROR(VLOOKUP($A533,'2006'!$A$2:$F$200,5,FALSE),0)</f>
        <v>0</v>
      </c>
      <c r="CZ533" s="1740">
        <f>IFERROR(VLOOKUP($A533,'2006'!$A$2:$F$200,6,FALSE),0)</f>
        <v>0</v>
      </c>
      <c r="DA533" s="1700">
        <f>IFERROR(VLOOKUP($A533,'2005'!$C$3:$M$205,8,FALSE),0)</f>
        <v>0</v>
      </c>
      <c r="DB533" s="1691">
        <f>IFERROR(VLOOKUP($A533,'2005'!$C$3:$M$205,9,FALSE),0)</f>
        <v>0</v>
      </c>
      <c r="DC533" s="1691">
        <f>IFERROR(VLOOKUP($A533,'2005'!$C$3:$M$205,10,FALSE),0)</f>
        <v>0</v>
      </c>
      <c r="DD533" s="1740">
        <f>IFERROR(VLOOKUP($A533,'2005'!$C$3:$M$205,11,FALSE),0)</f>
        <v>0</v>
      </c>
      <c r="DE533" s="1700">
        <f>IFERROR(VLOOKUP($A533,'2004'!$C$3:$M$213,8,FALSE),0)</f>
        <v>0</v>
      </c>
      <c r="DF533" s="1691">
        <f>IFERROR(VLOOKUP($A533,'2004'!$C$3:$M$213,9,FALSE),0)</f>
        <v>0</v>
      </c>
      <c r="DG533" s="1691">
        <f>IFERROR(VLOOKUP($A533,'2004'!$C$3:$M$213,10,FALSE),0)</f>
        <v>0</v>
      </c>
      <c r="DH533" s="1740">
        <f>IFERROR(VLOOKUP($A533,'2004'!$C$3:$M$213,11,FALSE),0)</f>
        <v>0</v>
      </c>
      <c r="DI533" s="1700">
        <f>IFERROR(VLOOKUP($A533,'2003'!$C$3:$Q$214,12,FALSE),0)</f>
        <v>0</v>
      </c>
      <c r="DJ533" s="1691">
        <f>IFERROR(VLOOKUP($A533,'2003'!$C$3:$Q$214,13,FALSE),0)</f>
        <v>0</v>
      </c>
      <c r="DK533" s="1691">
        <f>IFERROR(VLOOKUP($A533,'2003'!$C$3:$Q$214,14,FALSE),0)</f>
        <v>0</v>
      </c>
      <c r="DL533" s="1740">
        <f>IFERROR(VLOOKUP($A533,'2003'!$C$3:$Q$214,15,FALSE),0)</f>
        <v>0</v>
      </c>
      <c r="DM533" s="1700">
        <f>IFERROR(VLOOKUP($A533,'2002'!$D$3:$R$214,12,FALSE),0)</f>
        <v>0</v>
      </c>
      <c r="DN533" s="1691">
        <f>IFERROR(VLOOKUP($A533,'2002'!$D$3:$R$214,13,FALSE),0)</f>
        <v>0</v>
      </c>
      <c r="DO533" s="1691">
        <f>IFERROR(VLOOKUP($A533,'2002'!$D$3:$R$214,14,FALSE),0)</f>
        <v>0</v>
      </c>
      <c r="DP533" s="1788">
        <f>IFERROR(VLOOKUP($A533,'2002'!$D$3:$R$214,15,FALSE),0)</f>
        <v>0</v>
      </c>
      <c r="DQ533" s="1700">
        <f>IFERROR(VLOOKUP($A533,'Pre 2002'!$C$3:$CK$382,84,FALSE),0)</f>
        <v>528</v>
      </c>
      <c r="DR533" s="1695">
        <f>IFERROR(VLOOKUP($A533,'Pre 2002'!$C$3:$CK$382,85,FALSE),0)</f>
        <v>225</v>
      </c>
      <c r="DS533" s="1695">
        <f>IFERROR(VLOOKUP($A533,'Pre 2002'!$C$3:$CK$382,86,FALSE),0)</f>
        <v>1</v>
      </c>
      <c r="DT533" s="1790">
        <f>IFERROR(VLOOKUP($A533,'Pre 2002'!$C$3:$CK$382,87,FALSE),0)</f>
        <v>0.42613636363636365</v>
      </c>
      <c r="DU533" s="1741">
        <f>IFERROR(VLOOKUP(A533,'Pre 2002'!$C$3:$CG$382,83,FALSE),0)</f>
        <v>17</v>
      </c>
    </row>
    <row r="534" spans="1:125">
      <c r="A534" s="1778" t="s">
        <v>2104</v>
      </c>
      <c r="B534" s="1562">
        <f t="shared" si="206"/>
        <v>40</v>
      </c>
      <c r="C534" s="1562">
        <f t="shared" si="207"/>
        <v>17</v>
      </c>
      <c r="D534" s="1562">
        <f t="shared" si="208"/>
        <v>1</v>
      </c>
      <c r="E534" s="1563">
        <f t="shared" si="209"/>
        <v>0.42499999999999999</v>
      </c>
      <c r="F534" s="1786">
        <f t="shared" si="210"/>
        <v>1</v>
      </c>
      <c r="G534" s="1595" t="s">
        <v>2159</v>
      </c>
      <c r="H534" s="1567">
        <f t="shared" si="211"/>
        <v>1</v>
      </c>
      <c r="I534" s="1734">
        <f t="shared" si="212"/>
        <v>40</v>
      </c>
      <c r="J534" s="1734">
        <f t="shared" si="213"/>
        <v>17</v>
      </c>
      <c r="K534" s="1734">
        <f t="shared" si="214"/>
        <v>1</v>
      </c>
      <c r="L534" s="1806">
        <f t="shared" si="215"/>
        <v>0.42499999999999999</v>
      </c>
      <c r="O534" s="1700">
        <f>IFERROR(VLOOKUP($A534,'2022'!$B$2:$K$174,3,FALSE),0)</f>
        <v>0</v>
      </c>
      <c r="P534" s="1858">
        <f>IFERROR(VLOOKUP($A534,'2022'!$B$2:$K$174,4,FALSE),0)</f>
        <v>0</v>
      </c>
      <c r="Q534" s="1858">
        <f>IFERROR(VLOOKUP($A534,'2022'!$B$2:$K$174,5,FALSE),0)</f>
        <v>0</v>
      </c>
      <c r="R534" s="1858">
        <f>IFERROR(VLOOKUP($A534,'2022'!$B$2:$K$174,8,FALSE),0)</f>
        <v>0</v>
      </c>
      <c r="S534" s="1740">
        <f>IFERROR(VLOOKUP($A534,'2022'!$B$2:$K$174,10,FALSE),0)</f>
        <v>0</v>
      </c>
      <c r="T534" s="1700">
        <f>IFERROR(VLOOKUP($A534,'2021'!$B$2:$K$174,3,FALSE),0)</f>
        <v>0</v>
      </c>
      <c r="U534" s="1843">
        <f>IFERROR(VLOOKUP($A534,'2021'!$B$2:$K$174,4,FALSE),0)</f>
        <v>0</v>
      </c>
      <c r="V534" s="1843">
        <f>IFERROR(VLOOKUP($A534,'2021'!$B$2:$K$174,5,FALSE),0)</f>
        <v>0</v>
      </c>
      <c r="W534" s="1843">
        <f>IFERROR(VLOOKUP($A534,'2021'!$B$2:$K$174,8,FALSE),0)</f>
        <v>0</v>
      </c>
      <c r="X534" s="1740">
        <f>IFERROR(VLOOKUP($A534,'2021'!$B$2:$K$174,10,FALSE),0)</f>
        <v>0</v>
      </c>
      <c r="Y534" s="1700">
        <f>IFERROR(VLOOKUP($A534,'2020'!$B$2:$K$170,3,FALSE),0)</f>
        <v>0</v>
      </c>
      <c r="Z534" s="1829">
        <f>IFERROR(VLOOKUP($A534,'2020'!$B$2:$K$170,4,FALSE),0)</f>
        <v>0</v>
      </c>
      <c r="AA534" s="1829">
        <f>IFERROR(VLOOKUP($A534,'2020'!$B$2:$K$170,5,FALSE),0)</f>
        <v>0</v>
      </c>
      <c r="AB534" s="1829">
        <f>IFERROR(VLOOKUP($A534,'2020'!$B$2:$K$170,8,FALSE),0)</f>
        <v>0</v>
      </c>
      <c r="AC534" s="1740">
        <f>IFERROR(VLOOKUP($A534,'2020'!$B$2:$K$170,10,FALSE),0)</f>
        <v>0</v>
      </c>
      <c r="AD534" s="1700">
        <f>IFERROR(VLOOKUP($A534,'2019'!$B$2:$K$170,3,FALSE),0)</f>
        <v>0</v>
      </c>
      <c r="AE534" s="1823">
        <f>IFERROR(VLOOKUP($A534,'2019'!$B$2:$K$170,4,FALSE),0)</f>
        <v>0</v>
      </c>
      <c r="AF534" s="1823">
        <f>IFERROR(VLOOKUP($A534,'2019'!$B$2:$K$170,5,FALSE),0)</f>
        <v>0</v>
      </c>
      <c r="AG534" s="1823">
        <f>IFERROR(VLOOKUP($A534,'2019'!$B$2:$K$170,8,FALSE),0)</f>
        <v>0</v>
      </c>
      <c r="AH534" s="1740">
        <f>IFERROR(VLOOKUP($A534,'2019'!$B$2:$K$170,10,FALSE),0)</f>
        <v>0</v>
      </c>
      <c r="AI534" s="1700">
        <f>IFERROR(VLOOKUP($A534,'2018'!$B$2:$K$170,3,FALSE),0)</f>
        <v>0</v>
      </c>
      <c r="AJ534" s="1821">
        <f>IFERROR(VLOOKUP($A534,'2018'!$B$2:$K$170,4,FALSE),0)</f>
        <v>0</v>
      </c>
      <c r="AK534" s="1821">
        <f>IFERROR(VLOOKUP($A534,'2018'!$B$2:$K$170,5,FALSE),0)</f>
        <v>0</v>
      </c>
      <c r="AL534" s="1821">
        <f>IFERROR(VLOOKUP($A534,'2018'!$B$2:$K$170,8,FALSE),0)</f>
        <v>0</v>
      </c>
      <c r="AM534" s="1740">
        <f>IFERROR(VLOOKUP($A534,'2018'!$B$2:$K$170,10,FALSE),0)</f>
        <v>0</v>
      </c>
      <c r="AN534" s="1700">
        <f>IFERROR(VLOOKUP($A534,'2017'!$B$2:$J$163,2,FALSE),0)</f>
        <v>0</v>
      </c>
      <c r="AO534" s="1815">
        <f>IFERROR(VLOOKUP($A534,'2017'!$B$2:$J$163,3,FALSE),0)</f>
        <v>0</v>
      </c>
      <c r="AP534" s="1815">
        <f>IFERROR(VLOOKUP($A534,'2017'!$B$2:$J$163,4,FALSE),0)</f>
        <v>0</v>
      </c>
      <c r="AQ534" s="1815">
        <f>IFERROR(VLOOKUP($A534,'2017'!$B$2:$J$163,7,FALSE),0)</f>
        <v>0</v>
      </c>
      <c r="AR534" s="1740">
        <f>IFERROR(VLOOKUP($A534,'2017'!$B$2:$J$163,9,FALSE),0)</f>
        <v>0</v>
      </c>
      <c r="AS534" s="1700">
        <f>IFERROR(VLOOKUP($A534,'2016'!$B$2:$K$165,3,FALSE),0)</f>
        <v>0</v>
      </c>
      <c r="AT534" s="1796">
        <f>IFERROR(VLOOKUP($A534,'2016'!$B$2:$K$165,4,FALSE),0)</f>
        <v>0</v>
      </c>
      <c r="AU534" s="1796">
        <f>IFERROR(VLOOKUP($A534,'2016'!$B$2:$K$165,5,FALSE),0)</f>
        <v>0</v>
      </c>
      <c r="AV534" s="1796">
        <f>IFERROR(VLOOKUP($A534,'2016'!$B$2:$K$165,8,FALSE),0)</f>
        <v>0</v>
      </c>
      <c r="AW534" s="1740">
        <f>IFERROR(VLOOKUP($A534,'2016'!$B$2:$K$165,10,FALSE),0)</f>
        <v>0</v>
      </c>
      <c r="AX534" s="1700">
        <f>IFERROR(VLOOKUP($A534,'2015'!$B$2:$K$165,3,FALSE),0)</f>
        <v>0</v>
      </c>
      <c r="AY534" s="1695">
        <f>IFERROR(VLOOKUP($A534,'2015'!$B$2:$K$165,4,FALSE),0)</f>
        <v>0</v>
      </c>
      <c r="AZ534" s="1695">
        <f>IFERROR(VLOOKUP($A534,'2015'!$B$2:$K$165,5,FALSE),0)</f>
        <v>0</v>
      </c>
      <c r="BA534" s="1695">
        <f>IFERROR(VLOOKUP($A534,'2015'!$B$2:$K$165,8,FALSE),0)</f>
        <v>0</v>
      </c>
      <c r="BB534" s="1740">
        <f>IFERROR(VLOOKUP($A534,'2015'!$B$2:$K$165,10,FALSE),0)</f>
        <v>0</v>
      </c>
      <c r="BC534" s="1700">
        <f>IFERROR(VLOOKUP($A534,'2014'!$B$2:$K$157,3,FALSE),0)</f>
        <v>0</v>
      </c>
      <c r="BD534" s="1691">
        <f>IFERROR(VLOOKUP($A534,'2014'!$B$2:$K$157,4,FALSE),0)</f>
        <v>0</v>
      </c>
      <c r="BE534" s="1691">
        <f>IFERROR(VLOOKUP($A534,'2014'!$B$2:$K$157,5,FALSE),0)</f>
        <v>0</v>
      </c>
      <c r="BF534" s="1691">
        <f>IFERROR(VLOOKUP($A534,'2014'!$B$2:$K$157,8,FALSE),0)</f>
        <v>0</v>
      </c>
      <c r="BG534" s="1740">
        <f>IFERROR(VLOOKUP($A534,'2014'!$B$2:$K$157,10,FALSE),0)</f>
        <v>0</v>
      </c>
      <c r="BH534" s="1700">
        <f>IFERROR(VLOOKUP($A534,'2013'!$D$4:$I$249,2,FALSE),0)</f>
        <v>0</v>
      </c>
      <c r="BI534" s="1691">
        <f>IFERROR(VLOOKUP($A534,'2013'!$D$4:$I$249,3,FALSE),0)</f>
        <v>0</v>
      </c>
      <c r="BJ534" s="1691">
        <f>IFERROR(VLOOKUP($A534,'2013'!$D$4:$I$249,4,FALSE),0)</f>
        <v>0</v>
      </c>
      <c r="BK534" s="1691">
        <f>IFERROR(VLOOKUP($A534,'2013'!$D$4:$I$249,5,FALSE),0)</f>
        <v>0</v>
      </c>
      <c r="BL534" s="1740">
        <f>IFERROR(VLOOKUP($A534,'2013'!$D$4:$I$249,6,FALSE),0)</f>
        <v>0</v>
      </c>
      <c r="BM534" s="1737">
        <f>IFERROR(VLOOKUP($A534,'2012'!$D$3:$O$172,2,FALSE),0)</f>
        <v>0</v>
      </c>
      <c r="BN534" s="1691">
        <f>IFERROR(VLOOKUP($A534,'2012'!$D$3:$O$172,3,FALSE),0)</f>
        <v>0</v>
      </c>
      <c r="BO534" s="1743">
        <f>IFERROR(VLOOKUP($A534,'2012'!$D$3:$O$172,4,FALSE),0)</f>
        <v>0</v>
      </c>
      <c r="BP534" s="1700">
        <f>IFERROR(VLOOKUP($A534,'2012'!$D$3:$O$172,5,FALSE),0)</f>
        <v>0</v>
      </c>
      <c r="BQ534" s="1691">
        <f>IFERROR(VLOOKUP($A534,'2012'!$D$3:$O$172,6,FALSE),0)</f>
        <v>0</v>
      </c>
      <c r="BR534" s="1691">
        <f>IFERROR(VLOOKUP($A534,'2012'!$D$3:$O$172,7,FALSE),0)</f>
        <v>0</v>
      </c>
      <c r="BS534" s="1691">
        <f>IFERROR(VLOOKUP($A534,'2012'!$D$3:$O$172,8,FALSE),0)</f>
        <v>0</v>
      </c>
      <c r="BT534" s="1740">
        <f>IFERROR(VLOOKUP($A534,'2012'!$D$3:$O$172,9,FALSE),0)</f>
        <v>0</v>
      </c>
      <c r="BX534" s="1700">
        <f>IFERROR(VLOOKUP($A534,'2011'!$D$4:$I$251,2,FALSE),0)</f>
        <v>0</v>
      </c>
      <c r="BY534" s="1691">
        <f>IFERROR(VLOOKUP($A534,'2011'!$D$4:$I$251,3,FALSE),0)</f>
        <v>0</v>
      </c>
      <c r="BZ534" s="1691">
        <f>IFERROR(VLOOKUP($A534,'2011'!$D$4:$I$251,4,FALSE),0)</f>
        <v>0</v>
      </c>
      <c r="CA534" s="1691">
        <f>IFERROR(VLOOKUP($A534,'2011'!$D$4:$I$251,5,FALSE),0)</f>
        <v>0</v>
      </c>
      <c r="CB534" s="1740">
        <f>IFERROR(VLOOKUP($A534,'2011'!$D$4:$I$251,6,FALSE),0)</f>
        <v>0</v>
      </c>
      <c r="CC534" s="1700">
        <f>IFERROR(VLOOKUP($A534,'2010'!$C$3:$H$234,2,FALSE),0)</f>
        <v>0</v>
      </c>
      <c r="CD534" s="1691">
        <f>IFERROR(VLOOKUP($A534,'2010'!$C$3:$H$234,3,FALSE),0)</f>
        <v>0</v>
      </c>
      <c r="CE534" s="1691">
        <f>IFERROR(VLOOKUP($A534,'2010'!$C$3:$H$234,4,FALSE),0)</f>
        <v>0</v>
      </c>
      <c r="CF534" s="1691">
        <f>IFERROR(VLOOKUP($A534,'2010'!$C$3:$H$234,5,FALSE),0)</f>
        <v>0</v>
      </c>
      <c r="CG534" s="1740">
        <f>IFERROR(VLOOKUP($A534,'2010'!$C$3:$H$234,6,FALSE),0)</f>
        <v>0</v>
      </c>
      <c r="CH534" s="1700">
        <f>IFERROR(VLOOKUP($A534,'2009'!$C$3:$H$242,2,FALSE),0)</f>
        <v>0</v>
      </c>
      <c r="CI534" s="1691">
        <f>IFERROR(VLOOKUP($A534,'2009'!$C$3:$H$242,3,FALSE),0)</f>
        <v>0</v>
      </c>
      <c r="CJ534" s="1691">
        <f>IFERROR(VLOOKUP($A534,'2009'!$C$3:$H$242,4,FALSE),0)</f>
        <v>0</v>
      </c>
      <c r="CK534" s="1691">
        <f>IFERROR(VLOOKUP($A534,'2009'!$C$3:$H$242,5,FALSE),0)</f>
        <v>0</v>
      </c>
      <c r="CL534" s="1740">
        <f>IFERROR(VLOOKUP($A534,'2009'!$C$3:$H$242,6,FALSE),0)</f>
        <v>0</v>
      </c>
      <c r="CM534" s="1700">
        <f>IFERROR(VLOOKUP($A534,'2008'!$C$3:$H$229,2,FALSE),0)</f>
        <v>0</v>
      </c>
      <c r="CN534" s="1691">
        <f>IFERROR(VLOOKUP($A534,'2008'!$C$3:$H$229,3,FALSE),0)</f>
        <v>0</v>
      </c>
      <c r="CO534" s="1691">
        <f>IFERROR(VLOOKUP($A534,'2008'!$C$3:$H$229,4,FALSE),0)</f>
        <v>0</v>
      </c>
      <c r="CP534" s="1691">
        <f>IFERROR(VLOOKUP($A534,'2008'!$C$3:$H$229,5,FALSE),0)</f>
        <v>0</v>
      </c>
      <c r="CQ534" s="1740">
        <f>IFERROR(VLOOKUP($A534,'2008'!$C$3:$H$229,6,FALSE),0)</f>
        <v>0</v>
      </c>
      <c r="CR534" s="1700">
        <f>IFERROR(VLOOKUP($A534,'2007'!$C$3:$M$238,7,FALSE),0)</f>
        <v>0</v>
      </c>
      <c r="CS534" s="1691">
        <f>IFERROR(VLOOKUP($A534,'2007'!$C$3:$M$238,8,FALSE),0)</f>
        <v>0</v>
      </c>
      <c r="CT534" s="1691">
        <f>IFERROR(VLOOKUP($A534,'2007'!$C$3:$M$238,9,FALSE),0)</f>
        <v>0</v>
      </c>
      <c r="CU534" s="1691">
        <f>IFERROR(VLOOKUP($A534,'2007'!$C$3:$M$238,10,FALSE),0)</f>
        <v>0</v>
      </c>
      <c r="CV534" s="1740">
        <f>IFERROR(VLOOKUP($A534,'2007'!$C$3:$M$238,11,FALSE),0)</f>
        <v>0</v>
      </c>
      <c r="CW534" s="1700">
        <f>IFERROR(VLOOKUP($A534,'2006'!$A$2:$F$200,2,FALSE),0)</f>
        <v>0</v>
      </c>
      <c r="CX534" s="1691">
        <f>IFERROR(VLOOKUP($A534,'2006'!$A$2:$F$200,4,FALSE),0)</f>
        <v>0</v>
      </c>
      <c r="CY534" s="1691">
        <f>IFERROR(VLOOKUP($A534,'2006'!$A$2:$F$200,5,FALSE),0)</f>
        <v>0</v>
      </c>
      <c r="CZ534" s="1740">
        <f>IFERROR(VLOOKUP($A534,'2006'!$A$2:$F$200,6,FALSE),0)</f>
        <v>0</v>
      </c>
      <c r="DA534" s="1700">
        <f>IFERROR(VLOOKUP($A534,'2005'!$C$3:$M$205,8,FALSE),0)</f>
        <v>0</v>
      </c>
      <c r="DB534" s="1691">
        <f>IFERROR(VLOOKUP($A534,'2005'!$C$3:$M$205,9,FALSE),0)</f>
        <v>0</v>
      </c>
      <c r="DC534" s="1691">
        <f>IFERROR(VLOOKUP($A534,'2005'!$C$3:$M$205,10,FALSE),0)</f>
        <v>0</v>
      </c>
      <c r="DD534" s="1740">
        <f>IFERROR(VLOOKUP($A534,'2005'!$C$3:$M$205,11,FALSE),0)</f>
        <v>0</v>
      </c>
      <c r="DE534" s="1700">
        <f>IFERROR(VLOOKUP($A534,'2004'!$C$3:$M$213,8,FALSE),0)</f>
        <v>40</v>
      </c>
      <c r="DF534" s="1691">
        <f>IFERROR(VLOOKUP($A534,'2004'!$C$3:$M$213,9,FALSE),0)</f>
        <v>17</v>
      </c>
      <c r="DG534" s="1691">
        <f>IFERROR(VLOOKUP($A534,'2004'!$C$3:$M$213,10,FALSE),0)</f>
        <v>1</v>
      </c>
      <c r="DH534" s="1740">
        <f>IFERROR(VLOOKUP($A534,'2004'!$C$3:$M$213,11,FALSE),0)</f>
        <v>0.42499999999999999</v>
      </c>
      <c r="DI534" s="1700">
        <f>IFERROR(VLOOKUP($A534,'2003'!$C$3:$Q$214,12,FALSE),0)</f>
        <v>0</v>
      </c>
      <c r="DJ534" s="1691">
        <f>IFERROR(VLOOKUP($A534,'2003'!$C$3:$Q$214,13,FALSE),0)</f>
        <v>0</v>
      </c>
      <c r="DK534" s="1691">
        <f>IFERROR(VLOOKUP($A534,'2003'!$C$3:$Q$214,14,FALSE),0)</f>
        <v>0</v>
      </c>
      <c r="DL534" s="1740">
        <f>IFERROR(VLOOKUP($A534,'2003'!$C$3:$Q$214,15,FALSE),0)</f>
        <v>0</v>
      </c>
      <c r="DM534" s="1700">
        <f>IFERROR(VLOOKUP($A534,'2002'!$D$3:$R$214,12,FALSE),0)</f>
        <v>0</v>
      </c>
      <c r="DN534" s="1691">
        <f>IFERROR(VLOOKUP($A534,'2002'!$D$3:$R$214,13,FALSE),0)</f>
        <v>0</v>
      </c>
      <c r="DO534" s="1691">
        <f>IFERROR(VLOOKUP($A534,'2002'!$D$3:$R$214,14,FALSE),0)</f>
        <v>0</v>
      </c>
      <c r="DP534" s="1788">
        <f>IFERROR(VLOOKUP($A534,'2002'!$D$3:$R$214,15,FALSE),0)</f>
        <v>0</v>
      </c>
      <c r="DQ534" s="1700">
        <f>IFERROR(VLOOKUP($A534,'Pre 2002'!$C$3:$CK$382,84,FALSE),0)</f>
        <v>0</v>
      </c>
      <c r="DR534" s="1695">
        <f>IFERROR(VLOOKUP($A534,'Pre 2002'!$C$3:$CK$382,85,FALSE),0)</f>
        <v>0</v>
      </c>
      <c r="DS534" s="1695">
        <f>IFERROR(VLOOKUP($A534,'Pre 2002'!$C$3:$CK$382,86,FALSE),0)</f>
        <v>0</v>
      </c>
      <c r="DT534" s="1790">
        <f>IFERROR(VLOOKUP($A534,'Pre 2002'!$C$3:$CK$382,87,FALSE),0)</f>
        <v>0</v>
      </c>
      <c r="DU534" s="1741">
        <f>IFERROR(VLOOKUP(A534,'Pre 2002'!$C$3:$CG$382,83,FALSE),0)</f>
        <v>0</v>
      </c>
    </row>
    <row r="535" spans="1:125">
      <c r="A535" s="1778" t="s">
        <v>1280</v>
      </c>
      <c r="B535" s="1562">
        <f t="shared" si="206"/>
        <v>36</v>
      </c>
      <c r="C535" s="1562">
        <f t="shared" si="207"/>
        <v>15</v>
      </c>
      <c r="D535" s="1562">
        <f t="shared" si="208"/>
        <v>1</v>
      </c>
      <c r="E535" s="1563">
        <f t="shared" si="209"/>
        <v>0.41666666666666669</v>
      </c>
      <c r="F535" s="1786">
        <f t="shared" si="210"/>
        <v>1</v>
      </c>
      <c r="G535" s="1595" t="s">
        <v>2159</v>
      </c>
      <c r="H535" s="1567">
        <f t="shared" si="211"/>
        <v>1</v>
      </c>
      <c r="I535" s="1734">
        <f t="shared" si="212"/>
        <v>36</v>
      </c>
      <c r="J535" s="1734">
        <f t="shared" si="213"/>
        <v>15</v>
      </c>
      <c r="K535" s="1734">
        <f t="shared" si="214"/>
        <v>1</v>
      </c>
      <c r="L535" s="1806">
        <f t="shared" si="215"/>
        <v>0.41666666666666669</v>
      </c>
      <c r="O535" s="1700">
        <f>IFERROR(VLOOKUP($A535,'2022'!$B$2:$K$174,3,FALSE),0)</f>
        <v>0</v>
      </c>
      <c r="P535" s="1858">
        <f>IFERROR(VLOOKUP($A535,'2022'!$B$2:$K$174,4,FALSE),0)</f>
        <v>0</v>
      </c>
      <c r="Q535" s="1858">
        <f>IFERROR(VLOOKUP($A535,'2022'!$B$2:$K$174,5,FALSE),0)</f>
        <v>0</v>
      </c>
      <c r="R535" s="1858">
        <f>IFERROR(VLOOKUP($A535,'2022'!$B$2:$K$174,8,FALSE),0)</f>
        <v>0</v>
      </c>
      <c r="S535" s="1740">
        <f>IFERROR(VLOOKUP($A535,'2022'!$B$2:$K$174,10,FALSE),0)</f>
        <v>0</v>
      </c>
      <c r="T535" s="1700">
        <f>IFERROR(VLOOKUP($A535,'2021'!$B$2:$K$174,3,FALSE),0)</f>
        <v>0</v>
      </c>
      <c r="U535" s="1843">
        <f>IFERROR(VLOOKUP($A535,'2021'!$B$2:$K$174,4,FALSE),0)</f>
        <v>0</v>
      </c>
      <c r="V535" s="1843">
        <f>IFERROR(VLOOKUP($A535,'2021'!$B$2:$K$174,5,FALSE),0)</f>
        <v>0</v>
      </c>
      <c r="W535" s="1843">
        <f>IFERROR(VLOOKUP($A535,'2021'!$B$2:$K$174,8,FALSE),0)</f>
        <v>0</v>
      </c>
      <c r="X535" s="1740">
        <f>IFERROR(VLOOKUP($A535,'2021'!$B$2:$K$174,10,FALSE),0)</f>
        <v>0</v>
      </c>
      <c r="Y535" s="1700">
        <f>IFERROR(VLOOKUP($A535,'2020'!$B$2:$K$170,3,FALSE),0)</f>
        <v>0</v>
      </c>
      <c r="Z535" s="1829">
        <f>IFERROR(VLOOKUP($A535,'2020'!$B$2:$K$170,4,FALSE),0)</f>
        <v>0</v>
      </c>
      <c r="AA535" s="1829">
        <f>IFERROR(VLOOKUP($A535,'2020'!$B$2:$K$170,5,FALSE),0)</f>
        <v>0</v>
      </c>
      <c r="AB535" s="1829">
        <f>IFERROR(VLOOKUP($A535,'2020'!$B$2:$K$170,8,FALSE),0)</f>
        <v>0</v>
      </c>
      <c r="AC535" s="1740">
        <f>IFERROR(VLOOKUP($A535,'2020'!$B$2:$K$170,10,FALSE),0)</f>
        <v>0</v>
      </c>
      <c r="AD535" s="1700">
        <f>IFERROR(VLOOKUP($A535,'2019'!$B$2:$K$170,3,FALSE),0)</f>
        <v>0</v>
      </c>
      <c r="AE535" s="1823">
        <f>IFERROR(VLOOKUP($A535,'2019'!$B$2:$K$170,4,FALSE),0)</f>
        <v>0</v>
      </c>
      <c r="AF535" s="1823">
        <f>IFERROR(VLOOKUP($A535,'2019'!$B$2:$K$170,5,FALSE),0)</f>
        <v>0</v>
      </c>
      <c r="AG535" s="1823">
        <f>IFERROR(VLOOKUP($A535,'2019'!$B$2:$K$170,8,FALSE),0)</f>
        <v>0</v>
      </c>
      <c r="AH535" s="1740">
        <f>IFERROR(VLOOKUP($A535,'2019'!$B$2:$K$170,10,FALSE),0)</f>
        <v>0</v>
      </c>
      <c r="AI535" s="1700">
        <f>IFERROR(VLOOKUP($A535,'2018'!$B$2:$K$170,3,FALSE),0)</f>
        <v>0</v>
      </c>
      <c r="AJ535" s="1821">
        <f>IFERROR(VLOOKUP($A535,'2018'!$B$2:$K$170,4,FALSE),0)</f>
        <v>0</v>
      </c>
      <c r="AK535" s="1821">
        <f>IFERROR(VLOOKUP($A535,'2018'!$B$2:$K$170,5,FALSE),0)</f>
        <v>0</v>
      </c>
      <c r="AL535" s="1821">
        <f>IFERROR(VLOOKUP($A535,'2018'!$B$2:$K$170,8,FALSE),0)</f>
        <v>0</v>
      </c>
      <c r="AM535" s="1740">
        <f>IFERROR(VLOOKUP($A535,'2018'!$B$2:$K$170,10,FALSE),0)</f>
        <v>0</v>
      </c>
      <c r="AN535" s="1700">
        <f>IFERROR(VLOOKUP($A535,'2017'!$B$2:$J$163,2,FALSE),0)</f>
        <v>0</v>
      </c>
      <c r="AO535" s="1815">
        <f>IFERROR(VLOOKUP($A535,'2017'!$B$2:$J$163,3,FALSE),0)</f>
        <v>0</v>
      </c>
      <c r="AP535" s="1815">
        <f>IFERROR(VLOOKUP($A535,'2017'!$B$2:$J$163,4,FALSE),0)</f>
        <v>0</v>
      </c>
      <c r="AQ535" s="1815">
        <f>IFERROR(VLOOKUP($A535,'2017'!$B$2:$J$163,7,FALSE),0)</f>
        <v>0</v>
      </c>
      <c r="AR535" s="1740">
        <f>IFERROR(VLOOKUP($A535,'2017'!$B$2:$J$163,9,FALSE),0)</f>
        <v>0</v>
      </c>
      <c r="AS535" s="1700">
        <f>IFERROR(VLOOKUP($A535,'2016'!$B$2:$K$165,3,FALSE),0)</f>
        <v>0</v>
      </c>
      <c r="AT535" s="1796">
        <f>IFERROR(VLOOKUP($A535,'2016'!$B$2:$K$165,4,FALSE),0)</f>
        <v>0</v>
      </c>
      <c r="AU535" s="1796">
        <f>IFERROR(VLOOKUP($A535,'2016'!$B$2:$K$165,5,FALSE),0)</f>
        <v>0</v>
      </c>
      <c r="AV535" s="1796">
        <f>IFERROR(VLOOKUP($A535,'2016'!$B$2:$K$165,8,FALSE),0)</f>
        <v>0</v>
      </c>
      <c r="AW535" s="1740">
        <f>IFERROR(VLOOKUP($A535,'2016'!$B$2:$K$165,10,FALSE),0)</f>
        <v>0</v>
      </c>
      <c r="AX535" s="1700">
        <f>IFERROR(VLOOKUP($A535,'2015'!$B$2:$K$165,3,FALSE),0)</f>
        <v>0</v>
      </c>
      <c r="AY535" s="1695">
        <f>IFERROR(VLOOKUP($A535,'2015'!$B$2:$K$165,4,FALSE),0)</f>
        <v>0</v>
      </c>
      <c r="AZ535" s="1695">
        <f>IFERROR(VLOOKUP($A535,'2015'!$B$2:$K$165,5,FALSE),0)</f>
        <v>0</v>
      </c>
      <c r="BA535" s="1695">
        <f>IFERROR(VLOOKUP($A535,'2015'!$B$2:$K$165,8,FALSE),0)</f>
        <v>0</v>
      </c>
      <c r="BB535" s="1740">
        <f>IFERROR(VLOOKUP($A535,'2015'!$B$2:$K$165,10,FALSE),0)</f>
        <v>0</v>
      </c>
      <c r="BC535" s="1700">
        <f>IFERROR(VLOOKUP($A535,'2014'!$B$2:$K$157,3,FALSE),0)</f>
        <v>0</v>
      </c>
      <c r="BD535" s="1691">
        <f>IFERROR(VLOOKUP($A535,'2014'!$B$2:$K$157,4,FALSE),0)</f>
        <v>0</v>
      </c>
      <c r="BE535" s="1691">
        <f>IFERROR(VLOOKUP($A535,'2014'!$B$2:$K$157,5,FALSE),0)</f>
        <v>0</v>
      </c>
      <c r="BF535" s="1691">
        <f>IFERROR(VLOOKUP($A535,'2014'!$B$2:$K$157,8,FALSE),0)</f>
        <v>0</v>
      </c>
      <c r="BG535" s="1740">
        <f>IFERROR(VLOOKUP($A535,'2014'!$B$2:$K$157,10,FALSE),0)</f>
        <v>0</v>
      </c>
      <c r="BH535" s="1700">
        <f>IFERROR(VLOOKUP($A535,'2013'!$D$4:$I$249,2,FALSE),0)</f>
        <v>0</v>
      </c>
      <c r="BI535" s="1691">
        <f>IFERROR(VLOOKUP($A535,'2013'!$D$4:$I$249,3,FALSE),0)</f>
        <v>0</v>
      </c>
      <c r="BJ535" s="1691">
        <f>IFERROR(VLOOKUP($A535,'2013'!$D$4:$I$249,4,FALSE),0)</f>
        <v>0</v>
      </c>
      <c r="BK535" s="1691">
        <f>IFERROR(VLOOKUP($A535,'2013'!$D$4:$I$249,5,FALSE),0)</f>
        <v>0</v>
      </c>
      <c r="BL535" s="1740">
        <f>IFERROR(VLOOKUP($A535,'2013'!$D$4:$I$249,6,FALSE),0)</f>
        <v>0</v>
      </c>
      <c r="BM535" s="1737">
        <f>IFERROR(VLOOKUP($A535,'2012'!$D$3:$O$172,2,FALSE),0)</f>
        <v>0</v>
      </c>
      <c r="BN535" s="1691">
        <f>IFERROR(VLOOKUP($A535,'2012'!$D$3:$O$172,3,FALSE),0)</f>
        <v>0</v>
      </c>
      <c r="BO535" s="1743">
        <f>IFERROR(VLOOKUP($A535,'2012'!$D$3:$O$172,4,FALSE),0)</f>
        <v>0</v>
      </c>
      <c r="BP535" s="1700">
        <f>IFERROR(VLOOKUP($A535,'2012'!$D$3:$O$172,5,FALSE),0)</f>
        <v>0</v>
      </c>
      <c r="BQ535" s="1691">
        <f>IFERROR(VLOOKUP($A535,'2012'!$D$3:$O$172,6,FALSE),0)</f>
        <v>0</v>
      </c>
      <c r="BR535" s="1691">
        <f>IFERROR(VLOOKUP($A535,'2012'!$D$3:$O$172,7,FALSE),0)</f>
        <v>0</v>
      </c>
      <c r="BS535" s="1691">
        <f>IFERROR(VLOOKUP($A535,'2012'!$D$3:$O$172,8,FALSE),0)</f>
        <v>0</v>
      </c>
      <c r="BT535" s="1740">
        <f>IFERROR(VLOOKUP($A535,'2012'!$D$3:$O$172,9,FALSE),0)</f>
        <v>0</v>
      </c>
      <c r="BX535" s="1700">
        <f>IFERROR(VLOOKUP($A535,'2011'!$D$4:$I$251,2,FALSE),0)</f>
        <v>0</v>
      </c>
      <c r="BY535" s="1691">
        <f>IFERROR(VLOOKUP($A535,'2011'!$D$4:$I$251,3,FALSE),0)</f>
        <v>0</v>
      </c>
      <c r="BZ535" s="1691">
        <f>IFERROR(VLOOKUP($A535,'2011'!$D$4:$I$251,4,FALSE),0)</f>
        <v>0</v>
      </c>
      <c r="CA535" s="1691">
        <f>IFERROR(VLOOKUP($A535,'2011'!$D$4:$I$251,5,FALSE),0)</f>
        <v>0</v>
      </c>
      <c r="CB535" s="1740">
        <f>IFERROR(VLOOKUP($A535,'2011'!$D$4:$I$251,6,FALSE),0)</f>
        <v>0</v>
      </c>
      <c r="CC535" s="1700">
        <f>IFERROR(VLOOKUP($A535,'2010'!$C$3:$H$234,2,FALSE),0)</f>
        <v>0</v>
      </c>
      <c r="CD535" s="1691">
        <f>IFERROR(VLOOKUP($A535,'2010'!$C$3:$H$234,3,FALSE),0)</f>
        <v>0</v>
      </c>
      <c r="CE535" s="1691">
        <f>IFERROR(VLOOKUP($A535,'2010'!$C$3:$H$234,4,FALSE),0)</f>
        <v>0</v>
      </c>
      <c r="CF535" s="1691">
        <f>IFERROR(VLOOKUP($A535,'2010'!$C$3:$H$234,5,FALSE),0)</f>
        <v>0</v>
      </c>
      <c r="CG535" s="1740">
        <f>IFERROR(VLOOKUP($A535,'2010'!$C$3:$H$234,6,FALSE),0)</f>
        <v>0</v>
      </c>
      <c r="CH535" s="1700">
        <f>IFERROR(VLOOKUP($A535,'2009'!$C$3:$H$242,2,FALSE),0)</f>
        <v>0</v>
      </c>
      <c r="CI535" s="1691">
        <f>IFERROR(VLOOKUP($A535,'2009'!$C$3:$H$242,3,FALSE),0)</f>
        <v>0</v>
      </c>
      <c r="CJ535" s="1691">
        <f>IFERROR(VLOOKUP($A535,'2009'!$C$3:$H$242,4,FALSE),0)</f>
        <v>0</v>
      </c>
      <c r="CK535" s="1691">
        <f>IFERROR(VLOOKUP($A535,'2009'!$C$3:$H$242,5,FALSE),0)</f>
        <v>0</v>
      </c>
      <c r="CL535" s="1740">
        <f>IFERROR(VLOOKUP($A535,'2009'!$C$3:$H$242,6,FALSE),0)</f>
        <v>0</v>
      </c>
      <c r="CM535" s="1700">
        <f>IFERROR(VLOOKUP($A535,'2008'!$C$3:$H$229,2,FALSE),0)</f>
        <v>36</v>
      </c>
      <c r="CN535" s="1691">
        <f>IFERROR(VLOOKUP($A535,'2008'!$C$3:$H$229,3,FALSE),0)</f>
        <v>9</v>
      </c>
      <c r="CO535" s="1691">
        <f>IFERROR(VLOOKUP($A535,'2008'!$C$3:$H$229,4,FALSE),0)</f>
        <v>15</v>
      </c>
      <c r="CP535" s="1691">
        <f>IFERROR(VLOOKUP($A535,'2008'!$C$3:$H$229,5,FALSE),0)</f>
        <v>1</v>
      </c>
      <c r="CQ535" s="1740">
        <f>IFERROR(VLOOKUP($A535,'2008'!$C$3:$H$229,6,FALSE),0)</f>
        <v>0.41666666666666669</v>
      </c>
      <c r="CR535" s="1700">
        <f>IFERROR(VLOOKUP($A535,'2007'!$C$3:$M$238,7,FALSE),0)</f>
        <v>0</v>
      </c>
      <c r="CS535" s="1691">
        <f>IFERROR(VLOOKUP($A535,'2007'!$C$3:$M$238,8,FALSE),0)</f>
        <v>0</v>
      </c>
      <c r="CT535" s="1691">
        <f>IFERROR(VLOOKUP($A535,'2007'!$C$3:$M$238,9,FALSE),0)</f>
        <v>0</v>
      </c>
      <c r="CU535" s="1691">
        <f>IFERROR(VLOOKUP($A535,'2007'!$C$3:$M$238,10,FALSE),0)</f>
        <v>0</v>
      </c>
      <c r="CV535" s="1740">
        <f>IFERROR(VLOOKUP($A535,'2007'!$C$3:$M$238,11,FALSE),0)</f>
        <v>0</v>
      </c>
      <c r="CW535" s="1700">
        <f>IFERROR(VLOOKUP($A535,'2006'!$A$2:$F$200,2,FALSE),0)</f>
        <v>0</v>
      </c>
      <c r="CX535" s="1691">
        <f>IFERROR(VLOOKUP($A535,'2006'!$A$2:$F$200,4,FALSE),0)</f>
        <v>0</v>
      </c>
      <c r="CY535" s="1691">
        <f>IFERROR(VLOOKUP($A535,'2006'!$A$2:$F$200,5,FALSE),0)</f>
        <v>0</v>
      </c>
      <c r="CZ535" s="1740">
        <f>IFERROR(VLOOKUP($A535,'2006'!$A$2:$F$200,6,FALSE),0)</f>
        <v>0</v>
      </c>
      <c r="DA535" s="1700">
        <f>IFERROR(VLOOKUP($A535,'2005'!$C$3:$M$205,8,FALSE),0)</f>
        <v>0</v>
      </c>
      <c r="DB535" s="1691">
        <f>IFERROR(VLOOKUP($A535,'2005'!$C$3:$M$205,9,FALSE),0)</f>
        <v>0</v>
      </c>
      <c r="DC535" s="1691">
        <f>IFERROR(VLOOKUP($A535,'2005'!$C$3:$M$205,10,FALSE),0)</f>
        <v>0</v>
      </c>
      <c r="DD535" s="1740">
        <f>IFERROR(VLOOKUP($A535,'2005'!$C$3:$M$205,11,FALSE),0)</f>
        <v>0</v>
      </c>
      <c r="DE535" s="1700">
        <f>IFERROR(VLOOKUP($A535,'2004'!$C$3:$M$213,8,FALSE),0)</f>
        <v>0</v>
      </c>
      <c r="DF535" s="1691">
        <f>IFERROR(VLOOKUP($A535,'2004'!$C$3:$M$213,9,FALSE),0)</f>
        <v>0</v>
      </c>
      <c r="DG535" s="1691">
        <f>IFERROR(VLOOKUP($A535,'2004'!$C$3:$M$213,10,FALSE),0)</f>
        <v>0</v>
      </c>
      <c r="DH535" s="1740">
        <f>IFERROR(VLOOKUP($A535,'2004'!$C$3:$M$213,11,FALSE),0)</f>
        <v>0</v>
      </c>
      <c r="DI535" s="1700">
        <f>IFERROR(VLOOKUP($A535,'2003'!$C$3:$Q$214,12,FALSE),0)</f>
        <v>0</v>
      </c>
      <c r="DJ535" s="1691">
        <f>IFERROR(VLOOKUP($A535,'2003'!$C$3:$Q$214,13,FALSE),0)</f>
        <v>0</v>
      </c>
      <c r="DK535" s="1691">
        <f>IFERROR(VLOOKUP($A535,'2003'!$C$3:$Q$214,14,FALSE),0)</f>
        <v>0</v>
      </c>
      <c r="DL535" s="1740">
        <f>IFERROR(VLOOKUP($A535,'2003'!$C$3:$Q$214,15,FALSE),0)</f>
        <v>0</v>
      </c>
      <c r="DM535" s="1700">
        <f>IFERROR(VLOOKUP($A535,'2002'!$D$3:$R$214,12,FALSE),0)</f>
        <v>0</v>
      </c>
      <c r="DN535" s="1691">
        <f>IFERROR(VLOOKUP($A535,'2002'!$D$3:$R$214,13,FALSE),0)</f>
        <v>0</v>
      </c>
      <c r="DO535" s="1691">
        <f>IFERROR(VLOOKUP($A535,'2002'!$D$3:$R$214,14,FALSE),0)</f>
        <v>0</v>
      </c>
      <c r="DP535" s="1788">
        <f>IFERROR(VLOOKUP($A535,'2002'!$D$3:$R$214,15,FALSE),0)</f>
        <v>0</v>
      </c>
      <c r="DQ535" s="1700">
        <f>IFERROR(VLOOKUP($A535,'Pre 2002'!$C$3:$CK$382,84,FALSE),0)</f>
        <v>0</v>
      </c>
      <c r="DR535" s="1695">
        <f>IFERROR(VLOOKUP($A535,'Pre 2002'!$C$3:$CK$382,85,FALSE),0)</f>
        <v>0</v>
      </c>
      <c r="DS535" s="1695">
        <f>IFERROR(VLOOKUP($A535,'Pre 2002'!$C$3:$CK$382,86,FALSE),0)</f>
        <v>0</v>
      </c>
      <c r="DT535" s="1790">
        <f>IFERROR(VLOOKUP($A535,'Pre 2002'!$C$3:$CK$382,87,FALSE),0)</f>
        <v>0</v>
      </c>
      <c r="DU535" s="1741">
        <f>IFERROR(VLOOKUP(A535,'Pre 2002'!$C$3:$CG$382,83,FALSE),0)</f>
        <v>0</v>
      </c>
    </row>
    <row r="536" spans="1:125">
      <c r="A536" s="1779" t="s">
        <v>2150</v>
      </c>
      <c r="B536" s="1562">
        <f t="shared" si="206"/>
        <v>46</v>
      </c>
      <c r="C536" s="1562">
        <f t="shared" si="207"/>
        <v>19</v>
      </c>
      <c r="D536" s="1562">
        <f t="shared" si="208"/>
        <v>1</v>
      </c>
      <c r="E536" s="1563">
        <f t="shared" si="209"/>
        <v>0.41304347826086957</v>
      </c>
      <c r="F536" s="1786">
        <f t="shared" si="210"/>
        <v>1</v>
      </c>
      <c r="G536" s="1595">
        <v>2014</v>
      </c>
      <c r="H536" s="1567">
        <f t="shared" si="211"/>
        <v>1</v>
      </c>
      <c r="I536" s="1734">
        <f t="shared" si="212"/>
        <v>46</v>
      </c>
      <c r="J536" s="1734">
        <f t="shared" si="213"/>
        <v>19</v>
      </c>
      <c r="K536" s="1734">
        <f t="shared" si="214"/>
        <v>1</v>
      </c>
      <c r="L536" s="1806">
        <f t="shared" si="215"/>
        <v>0.41304347826086957</v>
      </c>
      <c r="O536" s="1700">
        <f>IFERROR(VLOOKUP($A536,'2022'!$B$2:$K$174,3,FALSE),0)</f>
        <v>0</v>
      </c>
      <c r="P536" s="1858">
        <f>IFERROR(VLOOKUP($A536,'2022'!$B$2:$K$174,4,FALSE),0)</f>
        <v>0</v>
      </c>
      <c r="Q536" s="1858">
        <f>IFERROR(VLOOKUP($A536,'2022'!$B$2:$K$174,5,FALSE),0)</f>
        <v>0</v>
      </c>
      <c r="R536" s="1858">
        <f>IFERROR(VLOOKUP($A536,'2022'!$B$2:$K$174,8,FALSE),0)</f>
        <v>0</v>
      </c>
      <c r="S536" s="1740">
        <f>IFERROR(VLOOKUP($A536,'2022'!$B$2:$K$174,10,FALSE),0)</f>
        <v>0</v>
      </c>
      <c r="T536" s="1700">
        <f>IFERROR(VLOOKUP($A536,'2021'!$B$2:$K$174,3,FALSE),0)</f>
        <v>0</v>
      </c>
      <c r="U536" s="1843">
        <f>IFERROR(VLOOKUP($A536,'2021'!$B$2:$K$174,4,FALSE),0)</f>
        <v>0</v>
      </c>
      <c r="V536" s="1843">
        <f>IFERROR(VLOOKUP($A536,'2021'!$B$2:$K$174,5,FALSE),0)</f>
        <v>0</v>
      </c>
      <c r="W536" s="1843">
        <f>IFERROR(VLOOKUP($A536,'2021'!$B$2:$K$174,8,FALSE),0)</f>
        <v>0</v>
      </c>
      <c r="X536" s="1740">
        <f>IFERROR(VLOOKUP($A536,'2021'!$B$2:$K$174,10,FALSE),0)</f>
        <v>0</v>
      </c>
      <c r="Y536" s="1700">
        <f>IFERROR(VLOOKUP($A536,'2020'!$B$2:$K$170,3,FALSE),0)</f>
        <v>0</v>
      </c>
      <c r="Z536" s="1829">
        <f>IFERROR(VLOOKUP($A536,'2020'!$B$2:$K$170,4,FALSE),0)</f>
        <v>0</v>
      </c>
      <c r="AA536" s="1829">
        <f>IFERROR(VLOOKUP($A536,'2020'!$B$2:$K$170,5,FALSE),0)</f>
        <v>0</v>
      </c>
      <c r="AB536" s="1829">
        <f>IFERROR(VLOOKUP($A536,'2020'!$B$2:$K$170,8,FALSE),0)</f>
        <v>0</v>
      </c>
      <c r="AC536" s="1740">
        <f>IFERROR(VLOOKUP($A536,'2020'!$B$2:$K$170,10,FALSE),0)</f>
        <v>0</v>
      </c>
      <c r="AD536" s="1700">
        <f>IFERROR(VLOOKUP($A536,'2019'!$B$2:$K$170,3,FALSE),0)</f>
        <v>0</v>
      </c>
      <c r="AE536" s="1823">
        <f>IFERROR(VLOOKUP($A536,'2019'!$B$2:$K$170,4,FALSE),0)</f>
        <v>0</v>
      </c>
      <c r="AF536" s="1823">
        <f>IFERROR(VLOOKUP($A536,'2019'!$B$2:$K$170,5,FALSE),0)</f>
        <v>0</v>
      </c>
      <c r="AG536" s="1823">
        <f>IFERROR(VLOOKUP($A536,'2019'!$B$2:$K$170,8,FALSE),0)</f>
        <v>0</v>
      </c>
      <c r="AH536" s="1740">
        <f>IFERROR(VLOOKUP($A536,'2019'!$B$2:$K$170,10,FALSE),0)</f>
        <v>0</v>
      </c>
      <c r="AI536" s="1700">
        <f>IFERROR(VLOOKUP($A536,'2018'!$B$2:$K$170,3,FALSE),0)</f>
        <v>0</v>
      </c>
      <c r="AJ536" s="1821">
        <f>IFERROR(VLOOKUP($A536,'2018'!$B$2:$K$170,4,FALSE),0)</f>
        <v>0</v>
      </c>
      <c r="AK536" s="1821">
        <f>IFERROR(VLOOKUP($A536,'2018'!$B$2:$K$170,5,FALSE),0)</f>
        <v>0</v>
      </c>
      <c r="AL536" s="1821">
        <f>IFERROR(VLOOKUP($A536,'2018'!$B$2:$K$170,8,FALSE),0)</f>
        <v>0</v>
      </c>
      <c r="AM536" s="1740">
        <f>IFERROR(VLOOKUP($A536,'2018'!$B$2:$K$170,10,FALSE),0)</f>
        <v>0</v>
      </c>
      <c r="AN536" s="1700">
        <f>IFERROR(VLOOKUP($A536,'2017'!$B$2:$J$163,2,FALSE),0)</f>
        <v>0</v>
      </c>
      <c r="AO536" s="1815">
        <f>IFERROR(VLOOKUP($A536,'2017'!$B$2:$J$163,3,FALSE),0)</f>
        <v>0</v>
      </c>
      <c r="AP536" s="1815">
        <f>IFERROR(VLOOKUP($A536,'2017'!$B$2:$J$163,4,FALSE),0)</f>
        <v>0</v>
      </c>
      <c r="AQ536" s="1815">
        <f>IFERROR(VLOOKUP($A536,'2017'!$B$2:$J$163,7,FALSE),0)</f>
        <v>0</v>
      </c>
      <c r="AR536" s="1740">
        <f>IFERROR(VLOOKUP($A536,'2017'!$B$2:$J$163,9,FALSE),0)</f>
        <v>0</v>
      </c>
      <c r="AS536" s="1700">
        <f>IFERROR(VLOOKUP($A536,'2016'!$B$2:$K$165,3,FALSE),0)</f>
        <v>0</v>
      </c>
      <c r="AT536" s="1796">
        <f>IFERROR(VLOOKUP($A536,'2016'!$B$2:$K$165,4,FALSE),0)</f>
        <v>0</v>
      </c>
      <c r="AU536" s="1796">
        <f>IFERROR(VLOOKUP($A536,'2016'!$B$2:$K$165,5,FALSE),0)</f>
        <v>0</v>
      </c>
      <c r="AV536" s="1796">
        <f>IFERROR(VLOOKUP($A536,'2016'!$B$2:$K$165,8,FALSE),0)</f>
        <v>0</v>
      </c>
      <c r="AW536" s="1740">
        <f>IFERROR(VLOOKUP($A536,'2016'!$B$2:$K$165,10,FALSE),0)</f>
        <v>0</v>
      </c>
      <c r="AX536" s="1700">
        <f>IFERROR(VLOOKUP($A536,'2015'!$B$2:$K$165,3,FALSE),0)</f>
        <v>0</v>
      </c>
      <c r="AY536" s="1695">
        <f>IFERROR(VLOOKUP($A536,'2015'!$B$2:$K$165,4,FALSE),0)</f>
        <v>0</v>
      </c>
      <c r="AZ536" s="1695">
        <f>IFERROR(VLOOKUP($A536,'2015'!$B$2:$K$165,5,FALSE),0)</f>
        <v>0</v>
      </c>
      <c r="BA536" s="1695">
        <f>IFERROR(VLOOKUP($A536,'2015'!$B$2:$K$165,8,FALSE),0)</f>
        <v>0</v>
      </c>
      <c r="BB536" s="1740">
        <f>IFERROR(VLOOKUP($A536,'2015'!$B$2:$K$165,10,FALSE),0)</f>
        <v>0</v>
      </c>
      <c r="BC536" s="1700">
        <f>IFERROR(VLOOKUP($A536,'2014'!$B$2:$K$157,3,FALSE),0)</f>
        <v>46</v>
      </c>
      <c r="BD536" s="1691">
        <f>IFERROR(VLOOKUP($A536,'2014'!$B$2:$K$157,4,FALSE),0)</f>
        <v>8</v>
      </c>
      <c r="BE536" s="1691">
        <f>IFERROR(VLOOKUP($A536,'2014'!$B$2:$K$157,5,FALSE),0)</f>
        <v>19</v>
      </c>
      <c r="BF536" s="1691">
        <f>IFERROR(VLOOKUP($A536,'2014'!$B$2:$K$157,8,FALSE),0)</f>
        <v>1</v>
      </c>
      <c r="BG536" s="1740">
        <f>IFERROR(VLOOKUP($A536,'2014'!$B$2:$K$157,10,FALSE),0)</f>
        <v>0.41304347826086957</v>
      </c>
      <c r="BH536" s="1700">
        <f>IFERROR(VLOOKUP($A536,'2013'!$D$4:$I$249,2,FALSE),0)</f>
        <v>0</v>
      </c>
      <c r="BI536" s="1691">
        <f>IFERROR(VLOOKUP($A536,'2013'!$D$4:$I$249,3,FALSE),0)</f>
        <v>0</v>
      </c>
      <c r="BJ536" s="1691">
        <f>IFERROR(VLOOKUP($A536,'2013'!$D$4:$I$249,4,FALSE),0)</f>
        <v>0</v>
      </c>
      <c r="BK536" s="1691">
        <f>IFERROR(VLOOKUP($A536,'2013'!$D$4:$I$249,5,FALSE),0)</f>
        <v>0</v>
      </c>
      <c r="BL536" s="1740">
        <f>IFERROR(VLOOKUP($A536,'2013'!$D$4:$I$249,6,FALSE),0)</f>
        <v>0</v>
      </c>
      <c r="BM536" s="1737">
        <f>IFERROR(VLOOKUP($A536,'2012'!$D$3:$O$172,2,FALSE),0)</f>
        <v>0</v>
      </c>
      <c r="BN536" s="1691">
        <f>IFERROR(VLOOKUP($A536,'2012'!$D$3:$O$172,3,FALSE),0)</f>
        <v>0</v>
      </c>
      <c r="BO536" s="1743">
        <f>IFERROR(VLOOKUP($A536,'2012'!$D$3:$O$172,4,FALSE),0)</f>
        <v>0</v>
      </c>
      <c r="BP536" s="1700">
        <f>IFERROR(VLOOKUP($A536,'2012'!$D$3:$O$172,5,FALSE),0)</f>
        <v>0</v>
      </c>
      <c r="BQ536" s="1691">
        <f>IFERROR(VLOOKUP($A536,'2012'!$D$3:$O$172,6,FALSE),0)</f>
        <v>0</v>
      </c>
      <c r="BR536" s="1691">
        <f>IFERROR(VLOOKUP($A536,'2012'!$D$3:$O$172,7,FALSE),0)</f>
        <v>0</v>
      </c>
      <c r="BS536" s="1691">
        <f>IFERROR(VLOOKUP($A536,'2012'!$D$3:$O$172,8,FALSE),0)</f>
        <v>0</v>
      </c>
      <c r="BT536" s="1740">
        <f>IFERROR(VLOOKUP($A536,'2012'!$D$3:$O$172,9,FALSE),0)</f>
        <v>0</v>
      </c>
      <c r="BX536" s="1700">
        <f>IFERROR(VLOOKUP($A536,'2011'!$D$4:$I$251,2,FALSE),0)</f>
        <v>0</v>
      </c>
      <c r="BY536" s="1691">
        <f>IFERROR(VLOOKUP($A536,'2011'!$D$4:$I$251,3,FALSE),0)</f>
        <v>0</v>
      </c>
      <c r="BZ536" s="1691">
        <f>IFERROR(VLOOKUP($A536,'2011'!$D$4:$I$251,4,FALSE),0)</f>
        <v>0</v>
      </c>
      <c r="CA536" s="1691">
        <f>IFERROR(VLOOKUP($A536,'2011'!$D$4:$I$251,5,FALSE),0)</f>
        <v>0</v>
      </c>
      <c r="CB536" s="1740">
        <f>IFERROR(VLOOKUP($A536,'2011'!$D$4:$I$251,6,FALSE),0)</f>
        <v>0</v>
      </c>
      <c r="CC536" s="1700">
        <f>IFERROR(VLOOKUP($A536,'2010'!$C$3:$H$234,2,FALSE),0)</f>
        <v>0</v>
      </c>
      <c r="CD536" s="1691">
        <f>IFERROR(VLOOKUP($A536,'2010'!$C$3:$H$234,3,FALSE),0)</f>
        <v>0</v>
      </c>
      <c r="CE536" s="1691">
        <f>IFERROR(VLOOKUP($A536,'2010'!$C$3:$H$234,4,FALSE),0)</f>
        <v>0</v>
      </c>
      <c r="CF536" s="1691">
        <f>IFERROR(VLOOKUP($A536,'2010'!$C$3:$H$234,5,FALSE),0)</f>
        <v>0</v>
      </c>
      <c r="CG536" s="1740">
        <f>IFERROR(VLOOKUP($A536,'2010'!$C$3:$H$234,6,FALSE),0)</f>
        <v>0</v>
      </c>
      <c r="CH536" s="1700">
        <f>IFERROR(VLOOKUP($A536,'2009'!$C$3:$H$242,2,FALSE),0)</f>
        <v>0</v>
      </c>
      <c r="CI536" s="1691">
        <f>IFERROR(VLOOKUP($A536,'2009'!$C$3:$H$242,3,FALSE),0)</f>
        <v>0</v>
      </c>
      <c r="CJ536" s="1691">
        <f>IFERROR(VLOOKUP($A536,'2009'!$C$3:$H$242,4,FALSE),0)</f>
        <v>0</v>
      </c>
      <c r="CK536" s="1691">
        <f>IFERROR(VLOOKUP($A536,'2009'!$C$3:$H$242,5,FALSE),0)</f>
        <v>0</v>
      </c>
      <c r="CL536" s="1740">
        <f>IFERROR(VLOOKUP($A536,'2009'!$C$3:$H$242,6,FALSE),0)</f>
        <v>0</v>
      </c>
      <c r="CM536" s="1700">
        <f>IFERROR(VLOOKUP($A536,'2008'!$C$3:$H$229,2,FALSE),0)</f>
        <v>0</v>
      </c>
      <c r="CN536" s="1691">
        <f>IFERROR(VLOOKUP($A536,'2008'!$C$3:$H$229,3,FALSE),0)</f>
        <v>0</v>
      </c>
      <c r="CO536" s="1691">
        <f>IFERROR(VLOOKUP($A536,'2008'!$C$3:$H$229,4,FALSE),0)</f>
        <v>0</v>
      </c>
      <c r="CP536" s="1691">
        <f>IFERROR(VLOOKUP($A536,'2008'!$C$3:$H$229,5,FALSE),0)</f>
        <v>0</v>
      </c>
      <c r="CQ536" s="1740">
        <f>IFERROR(VLOOKUP($A536,'2008'!$C$3:$H$229,6,FALSE),0)</f>
        <v>0</v>
      </c>
      <c r="CR536" s="1700">
        <f>IFERROR(VLOOKUP($A536,'2007'!$C$3:$M$238,7,FALSE),0)</f>
        <v>0</v>
      </c>
      <c r="CS536" s="1691">
        <f>IFERROR(VLOOKUP($A536,'2007'!$C$3:$M$238,8,FALSE),0)</f>
        <v>0</v>
      </c>
      <c r="CT536" s="1691">
        <f>IFERROR(VLOOKUP($A536,'2007'!$C$3:$M$238,9,FALSE),0)</f>
        <v>0</v>
      </c>
      <c r="CU536" s="1691">
        <f>IFERROR(VLOOKUP($A536,'2007'!$C$3:$M$238,10,FALSE),0)</f>
        <v>0</v>
      </c>
      <c r="CV536" s="1740">
        <f>IFERROR(VLOOKUP($A536,'2007'!$C$3:$M$238,11,FALSE),0)</f>
        <v>0</v>
      </c>
      <c r="CW536" s="1700">
        <f>IFERROR(VLOOKUP($A536,'2006'!$A$2:$F$200,2,FALSE),0)</f>
        <v>0</v>
      </c>
      <c r="CX536" s="1691">
        <f>IFERROR(VLOOKUP($A536,'2006'!$A$2:$F$200,4,FALSE),0)</f>
        <v>0</v>
      </c>
      <c r="CY536" s="1691">
        <f>IFERROR(VLOOKUP($A536,'2006'!$A$2:$F$200,5,FALSE),0)</f>
        <v>0</v>
      </c>
      <c r="CZ536" s="1740">
        <f>IFERROR(VLOOKUP($A536,'2006'!$A$2:$F$200,6,FALSE),0)</f>
        <v>0</v>
      </c>
      <c r="DA536" s="1700">
        <f>IFERROR(VLOOKUP($A536,'2005'!$C$3:$M$205,8,FALSE),0)</f>
        <v>0</v>
      </c>
      <c r="DB536" s="1691">
        <f>IFERROR(VLOOKUP($A536,'2005'!$C$3:$M$205,9,FALSE),0)</f>
        <v>0</v>
      </c>
      <c r="DC536" s="1691">
        <f>IFERROR(VLOOKUP($A536,'2005'!$C$3:$M$205,10,FALSE),0)</f>
        <v>0</v>
      </c>
      <c r="DD536" s="1740">
        <f>IFERROR(VLOOKUP($A536,'2005'!$C$3:$M$205,11,FALSE),0)</f>
        <v>0</v>
      </c>
      <c r="DE536" s="1700">
        <f>IFERROR(VLOOKUP($A536,'2004'!$C$3:$M$213,8,FALSE),0)</f>
        <v>0</v>
      </c>
      <c r="DF536" s="1691">
        <f>IFERROR(VLOOKUP($A536,'2004'!$C$3:$M$213,9,FALSE),0)</f>
        <v>0</v>
      </c>
      <c r="DG536" s="1691">
        <f>IFERROR(VLOOKUP($A536,'2004'!$C$3:$M$213,10,FALSE),0)</f>
        <v>0</v>
      </c>
      <c r="DH536" s="1740">
        <f>IFERROR(VLOOKUP($A536,'2004'!$C$3:$M$213,11,FALSE),0)</f>
        <v>0</v>
      </c>
      <c r="DI536" s="1700">
        <f>IFERROR(VLOOKUP($A536,'2003'!$C$3:$Q$214,12,FALSE),0)</f>
        <v>0</v>
      </c>
      <c r="DJ536" s="1691">
        <f>IFERROR(VLOOKUP($A536,'2003'!$C$3:$Q$214,13,FALSE),0)</f>
        <v>0</v>
      </c>
      <c r="DK536" s="1691">
        <f>IFERROR(VLOOKUP($A536,'2003'!$C$3:$Q$214,14,FALSE),0)</f>
        <v>0</v>
      </c>
      <c r="DL536" s="1740">
        <f>IFERROR(VLOOKUP($A536,'2003'!$C$3:$Q$214,15,FALSE),0)</f>
        <v>0</v>
      </c>
      <c r="DM536" s="1700">
        <f>IFERROR(VLOOKUP($A536,'2002'!$D$3:$R$214,12,FALSE),0)</f>
        <v>0</v>
      </c>
      <c r="DN536" s="1691">
        <f>IFERROR(VLOOKUP($A536,'2002'!$D$3:$R$214,13,FALSE),0)</f>
        <v>0</v>
      </c>
      <c r="DO536" s="1691">
        <f>IFERROR(VLOOKUP($A536,'2002'!$D$3:$R$214,14,FALSE),0)</f>
        <v>0</v>
      </c>
      <c r="DP536" s="1788">
        <f>IFERROR(VLOOKUP($A536,'2002'!$D$3:$R$214,15,FALSE),0)</f>
        <v>0</v>
      </c>
      <c r="DQ536" s="1700">
        <f>IFERROR(VLOOKUP($A536,'Pre 2002'!$C$3:$CK$382,84,FALSE),0)</f>
        <v>0</v>
      </c>
      <c r="DR536" s="1695">
        <f>IFERROR(VLOOKUP($A536,'Pre 2002'!$C$3:$CK$382,85,FALSE),0)</f>
        <v>0</v>
      </c>
      <c r="DS536" s="1695">
        <f>IFERROR(VLOOKUP($A536,'Pre 2002'!$C$3:$CK$382,86,FALSE),0)</f>
        <v>0</v>
      </c>
      <c r="DT536" s="1790">
        <f>IFERROR(VLOOKUP($A536,'Pre 2002'!$C$3:$CK$382,87,FALSE),0)</f>
        <v>0</v>
      </c>
      <c r="DU536" s="1741">
        <f>IFERROR(VLOOKUP(A536,'Pre 2002'!$C$3:$CG$382,83,FALSE),0)</f>
        <v>0</v>
      </c>
    </row>
    <row r="537" spans="1:125">
      <c r="A537" s="1778" t="s">
        <v>1843</v>
      </c>
      <c r="B537" s="1562">
        <f t="shared" si="206"/>
        <v>174</v>
      </c>
      <c r="C537" s="1562">
        <f t="shared" si="207"/>
        <v>71</v>
      </c>
      <c r="D537" s="1562">
        <f t="shared" si="208"/>
        <v>1</v>
      </c>
      <c r="E537" s="1563">
        <f t="shared" si="209"/>
        <v>0.40804597701149425</v>
      </c>
      <c r="F537" s="1786">
        <f t="shared" si="210"/>
        <v>4</v>
      </c>
      <c r="G537" s="1595" t="s">
        <v>2159</v>
      </c>
      <c r="H537" s="1567">
        <f t="shared" si="211"/>
        <v>4</v>
      </c>
      <c r="I537" s="1734">
        <f t="shared" si="212"/>
        <v>174</v>
      </c>
      <c r="J537" s="1734">
        <f t="shared" si="213"/>
        <v>71</v>
      </c>
      <c r="K537" s="1734">
        <f t="shared" si="214"/>
        <v>1</v>
      </c>
      <c r="L537" s="1806">
        <f t="shared" si="215"/>
        <v>0.40804597701149425</v>
      </c>
      <c r="O537" s="1700">
        <f>IFERROR(VLOOKUP($A537,'2022'!$B$2:$K$174,3,FALSE),0)</f>
        <v>0</v>
      </c>
      <c r="P537" s="1858">
        <f>IFERROR(VLOOKUP($A537,'2022'!$B$2:$K$174,4,FALSE),0)</f>
        <v>0</v>
      </c>
      <c r="Q537" s="1858">
        <f>IFERROR(VLOOKUP($A537,'2022'!$B$2:$K$174,5,FALSE),0)</f>
        <v>0</v>
      </c>
      <c r="R537" s="1858">
        <f>IFERROR(VLOOKUP($A537,'2022'!$B$2:$K$174,8,FALSE),0)</f>
        <v>0</v>
      </c>
      <c r="S537" s="1740">
        <f>IFERROR(VLOOKUP($A537,'2022'!$B$2:$K$174,10,FALSE),0)</f>
        <v>0</v>
      </c>
      <c r="T537" s="1700">
        <f>IFERROR(VLOOKUP($A537,'2021'!$B$2:$K$174,3,FALSE),0)</f>
        <v>0</v>
      </c>
      <c r="U537" s="1843">
        <f>IFERROR(VLOOKUP($A537,'2021'!$B$2:$K$174,4,FALSE),0)</f>
        <v>0</v>
      </c>
      <c r="V537" s="1843">
        <f>IFERROR(VLOOKUP($A537,'2021'!$B$2:$K$174,5,FALSE),0)</f>
        <v>0</v>
      </c>
      <c r="W537" s="1843">
        <f>IFERROR(VLOOKUP($A537,'2021'!$B$2:$K$174,8,FALSE),0)</f>
        <v>0</v>
      </c>
      <c r="X537" s="1740">
        <f>IFERROR(VLOOKUP($A537,'2021'!$B$2:$K$174,10,FALSE),0)</f>
        <v>0</v>
      </c>
      <c r="Y537" s="1700">
        <f>IFERROR(VLOOKUP($A537,'2020'!$B$2:$K$170,3,FALSE),0)</f>
        <v>0</v>
      </c>
      <c r="Z537" s="1829">
        <f>IFERROR(VLOOKUP($A537,'2020'!$B$2:$K$170,4,FALSE),0)</f>
        <v>0</v>
      </c>
      <c r="AA537" s="1829">
        <f>IFERROR(VLOOKUP($A537,'2020'!$B$2:$K$170,5,FALSE),0)</f>
        <v>0</v>
      </c>
      <c r="AB537" s="1829">
        <f>IFERROR(VLOOKUP($A537,'2020'!$B$2:$K$170,8,FALSE),0)</f>
        <v>0</v>
      </c>
      <c r="AC537" s="1740">
        <f>IFERROR(VLOOKUP($A537,'2020'!$B$2:$K$170,10,FALSE),0)</f>
        <v>0</v>
      </c>
      <c r="AD537" s="1700">
        <f>IFERROR(VLOOKUP($A537,'2019'!$B$2:$K$170,3,FALSE),0)</f>
        <v>0</v>
      </c>
      <c r="AE537" s="1823">
        <f>IFERROR(VLOOKUP($A537,'2019'!$B$2:$K$170,4,FALSE),0)</f>
        <v>0</v>
      </c>
      <c r="AF537" s="1823">
        <f>IFERROR(VLOOKUP($A537,'2019'!$B$2:$K$170,5,FALSE),0)</f>
        <v>0</v>
      </c>
      <c r="AG537" s="1823">
        <f>IFERROR(VLOOKUP($A537,'2019'!$B$2:$K$170,8,FALSE),0)</f>
        <v>0</v>
      </c>
      <c r="AH537" s="1740">
        <f>IFERROR(VLOOKUP($A537,'2019'!$B$2:$K$170,10,FALSE),0)</f>
        <v>0</v>
      </c>
      <c r="AI537" s="1700">
        <f>IFERROR(VLOOKUP($A537,'2018'!$B$2:$K$170,3,FALSE),0)</f>
        <v>0</v>
      </c>
      <c r="AJ537" s="1821">
        <f>IFERROR(VLOOKUP($A537,'2018'!$B$2:$K$170,4,FALSE),0)</f>
        <v>0</v>
      </c>
      <c r="AK537" s="1821">
        <f>IFERROR(VLOOKUP($A537,'2018'!$B$2:$K$170,5,FALSE),0)</f>
        <v>0</v>
      </c>
      <c r="AL537" s="1821">
        <f>IFERROR(VLOOKUP($A537,'2018'!$B$2:$K$170,8,FALSE),0)</f>
        <v>0</v>
      </c>
      <c r="AM537" s="1740">
        <f>IFERROR(VLOOKUP($A537,'2018'!$B$2:$K$170,10,FALSE),0)</f>
        <v>0</v>
      </c>
      <c r="AN537" s="1700">
        <f>IFERROR(VLOOKUP($A537,'2017'!$B$2:$J$163,2,FALSE),0)</f>
        <v>0</v>
      </c>
      <c r="AO537" s="1815">
        <f>IFERROR(VLOOKUP($A537,'2017'!$B$2:$J$163,3,FALSE),0)</f>
        <v>0</v>
      </c>
      <c r="AP537" s="1815">
        <f>IFERROR(VLOOKUP($A537,'2017'!$B$2:$J$163,4,FALSE),0)</f>
        <v>0</v>
      </c>
      <c r="AQ537" s="1815">
        <f>IFERROR(VLOOKUP($A537,'2017'!$B$2:$J$163,7,FALSE),0)</f>
        <v>0</v>
      </c>
      <c r="AR537" s="1740">
        <f>IFERROR(VLOOKUP($A537,'2017'!$B$2:$J$163,9,FALSE),0)</f>
        <v>0</v>
      </c>
      <c r="AS537" s="1700">
        <f>IFERROR(VLOOKUP($A537,'2016'!$B$2:$K$165,3,FALSE),0)</f>
        <v>0</v>
      </c>
      <c r="AT537" s="1796">
        <f>IFERROR(VLOOKUP($A537,'2016'!$B$2:$K$165,4,FALSE),0)</f>
        <v>0</v>
      </c>
      <c r="AU537" s="1796">
        <f>IFERROR(VLOOKUP($A537,'2016'!$B$2:$K$165,5,FALSE),0)</f>
        <v>0</v>
      </c>
      <c r="AV537" s="1796">
        <f>IFERROR(VLOOKUP($A537,'2016'!$B$2:$K$165,8,FALSE),0)</f>
        <v>0</v>
      </c>
      <c r="AW537" s="1740">
        <f>IFERROR(VLOOKUP($A537,'2016'!$B$2:$K$165,10,FALSE),0)</f>
        <v>0</v>
      </c>
      <c r="AX537" s="1700">
        <f>IFERROR(VLOOKUP($A537,'2015'!$B$2:$K$165,3,FALSE),0)</f>
        <v>0</v>
      </c>
      <c r="AY537" s="1695">
        <f>IFERROR(VLOOKUP($A537,'2015'!$B$2:$K$165,4,FALSE),0)</f>
        <v>0</v>
      </c>
      <c r="AZ537" s="1695">
        <f>IFERROR(VLOOKUP($A537,'2015'!$B$2:$K$165,5,FALSE),0)</f>
        <v>0</v>
      </c>
      <c r="BA537" s="1695">
        <f>IFERROR(VLOOKUP($A537,'2015'!$B$2:$K$165,8,FALSE),0)</f>
        <v>0</v>
      </c>
      <c r="BB537" s="1740">
        <f>IFERROR(VLOOKUP($A537,'2015'!$B$2:$K$165,10,FALSE),0)</f>
        <v>0</v>
      </c>
      <c r="BC537" s="1700">
        <f>IFERROR(VLOOKUP($A537,'2014'!$B$2:$K$157,3,FALSE),0)</f>
        <v>0</v>
      </c>
      <c r="BD537" s="1691">
        <f>IFERROR(VLOOKUP($A537,'2014'!$B$2:$K$157,4,FALSE),0)</f>
        <v>0</v>
      </c>
      <c r="BE537" s="1691">
        <f>IFERROR(VLOOKUP($A537,'2014'!$B$2:$K$157,5,FALSE),0)</f>
        <v>0</v>
      </c>
      <c r="BF537" s="1691">
        <f>IFERROR(VLOOKUP($A537,'2014'!$B$2:$K$157,8,FALSE),0)</f>
        <v>0</v>
      </c>
      <c r="BG537" s="1740">
        <f>IFERROR(VLOOKUP($A537,'2014'!$B$2:$K$157,10,FALSE),0)</f>
        <v>0</v>
      </c>
      <c r="BH537" s="1700">
        <f>IFERROR(VLOOKUP($A537,'2013'!$D$4:$I$249,2,FALSE),0)</f>
        <v>0</v>
      </c>
      <c r="BI537" s="1691">
        <f>IFERROR(VLOOKUP($A537,'2013'!$D$4:$I$249,3,FALSE),0)</f>
        <v>0</v>
      </c>
      <c r="BJ537" s="1691">
        <f>IFERROR(VLOOKUP($A537,'2013'!$D$4:$I$249,4,FALSE),0)</f>
        <v>0</v>
      </c>
      <c r="BK537" s="1691">
        <f>IFERROR(VLOOKUP($A537,'2013'!$D$4:$I$249,5,FALSE),0)</f>
        <v>0</v>
      </c>
      <c r="BL537" s="1740">
        <f>IFERROR(VLOOKUP($A537,'2013'!$D$4:$I$249,6,FALSE),0)</f>
        <v>0</v>
      </c>
      <c r="BM537" s="1737">
        <f>IFERROR(VLOOKUP($A537,'2012'!$D$3:$O$172,2,FALSE),0)</f>
        <v>0</v>
      </c>
      <c r="BN537" s="1691">
        <f>IFERROR(VLOOKUP($A537,'2012'!$D$3:$O$172,3,FALSE),0)</f>
        <v>0</v>
      </c>
      <c r="BO537" s="1743">
        <f>IFERROR(VLOOKUP($A537,'2012'!$D$3:$O$172,4,FALSE),0)</f>
        <v>0</v>
      </c>
      <c r="BP537" s="1700">
        <f>IFERROR(VLOOKUP($A537,'2012'!$D$3:$O$172,5,FALSE),0)</f>
        <v>0</v>
      </c>
      <c r="BQ537" s="1691">
        <f>IFERROR(VLOOKUP($A537,'2012'!$D$3:$O$172,6,FALSE),0)</f>
        <v>0</v>
      </c>
      <c r="BR537" s="1691">
        <f>IFERROR(VLOOKUP($A537,'2012'!$D$3:$O$172,7,FALSE),0)</f>
        <v>0</v>
      </c>
      <c r="BS537" s="1691">
        <f>IFERROR(VLOOKUP($A537,'2012'!$D$3:$O$172,8,FALSE),0)</f>
        <v>0</v>
      </c>
      <c r="BT537" s="1740">
        <f>IFERROR(VLOOKUP($A537,'2012'!$D$3:$O$172,9,FALSE),0)</f>
        <v>0</v>
      </c>
      <c r="BX537" s="1700">
        <f>IFERROR(VLOOKUP($A537,'2011'!$D$4:$I$251,2,FALSE),0)</f>
        <v>0</v>
      </c>
      <c r="BY537" s="1691">
        <f>IFERROR(VLOOKUP($A537,'2011'!$D$4:$I$251,3,FALSE),0)</f>
        <v>0</v>
      </c>
      <c r="BZ537" s="1691">
        <f>IFERROR(VLOOKUP($A537,'2011'!$D$4:$I$251,4,FALSE),0)</f>
        <v>0</v>
      </c>
      <c r="CA537" s="1691">
        <f>IFERROR(VLOOKUP($A537,'2011'!$D$4:$I$251,5,FALSE),0)</f>
        <v>0</v>
      </c>
      <c r="CB537" s="1740">
        <f>IFERROR(VLOOKUP($A537,'2011'!$D$4:$I$251,6,FALSE),0)</f>
        <v>0</v>
      </c>
      <c r="CC537" s="1700">
        <f>IFERROR(VLOOKUP($A537,'2010'!$C$3:$H$234,2,FALSE),0)</f>
        <v>0</v>
      </c>
      <c r="CD537" s="1691">
        <f>IFERROR(VLOOKUP($A537,'2010'!$C$3:$H$234,3,FALSE),0)</f>
        <v>0</v>
      </c>
      <c r="CE537" s="1691">
        <f>IFERROR(VLOOKUP($A537,'2010'!$C$3:$H$234,4,FALSE),0)</f>
        <v>0</v>
      </c>
      <c r="CF537" s="1691">
        <f>IFERROR(VLOOKUP($A537,'2010'!$C$3:$H$234,5,FALSE),0)</f>
        <v>0</v>
      </c>
      <c r="CG537" s="1740">
        <f>IFERROR(VLOOKUP($A537,'2010'!$C$3:$H$234,6,FALSE),0)</f>
        <v>0</v>
      </c>
      <c r="CH537" s="1700">
        <f>IFERROR(VLOOKUP($A537,'2009'!$C$3:$H$242,2,FALSE),0)</f>
        <v>0</v>
      </c>
      <c r="CI537" s="1691">
        <f>IFERROR(VLOOKUP($A537,'2009'!$C$3:$H$242,3,FALSE),0)</f>
        <v>0</v>
      </c>
      <c r="CJ537" s="1691">
        <f>IFERROR(VLOOKUP($A537,'2009'!$C$3:$H$242,4,FALSE),0)</f>
        <v>0</v>
      </c>
      <c r="CK537" s="1691">
        <f>IFERROR(VLOOKUP($A537,'2009'!$C$3:$H$242,5,FALSE),0)</f>
        <v>0</v>
      </c>
      <c r="CL537" s="1740">
        <f>IFERROR(VLOOKUP($A537,'2009'!$C$3:$H$242,6,FALSE),0)</f>
        <v>0</v>
      </c>
      <c r="CM537" s="1700">
        <f>IFERROR(VLOOKUP($A537,'2008'!$C$3:$H$229,2,FALSE),0)</f>
        <v>0</v>
      </c>
      <c r="CN537" s="1691">
        <f>IFERROR(VLOOKUP($A537,'2008'!$C$3:$H$229,3,FALSE),0)</f>
        <v>0</v>
      </c>
      <c r="CO537" s="1691">
        <f>IFERROR(VLOOKUP($A537,'2008'!$C$3:$H$229,4,FALSE),0)</f>
        <v>0</v>
      </c>
      <c r="CP537" s="1691">
        <f>IFERROR(VLOOKUP($A537,'2008'!$C$3:$H$229,5,FALSE),0)</f>
        <v>0</v>
      </c>
      <c r="CQ537" s="1740">
        <f>IFERROR(VLOOKUP($A537,'2008'!$C$3:$H$229,6,FALSE),0)</f>
        <v>0</v>
      </c>
      <c r="CR537" s="1700">
        <f>IFERROR(VLOOKUP($A537,'2007'!$C$3:$M$238,7,FALSE),0)</f>
        <v>0</v>
      </c>
      <c r="CS537" s="1691">
        <f>IFERROR(VLOOKUP($A537,'2007'!$C$3:$M$238,8,FALSE),0)</f>
        <v>0</v>
      </c>
      <c r="CT537" s="1691">
        <f>IFERROR(VLOOKUP($A537,'2007'!$C$3:$M$238,9,FALSE),0)</f>
        <v>0</v>
      </c>
      <c r="CU537" s="1691">
        <f>IFERROR(VLOOKUP($A537,'2007'!$C$3:$M$238,10,FALSE),0)</f>
        <v>0</v>
      </c>
      <c r="CV537" s="1740">
        <f>IFERROR(VLOOKUP($A537,'2007'!$C$3:$M$238,11,FALSE),0)</f>
        <v>0</v>
      </c>
      <c r="CW537" s="1700">
        <f>IFERROR(VLOOKUP($A537,'2006'!$A$2:$F$200,2,FALSE),0)</f>
        <v>0</v>
      </c>
      <c r="CX537" s="1691">
        <f>IFERROR(VLOOKUP($A537,'2006'!$A$2:$F$200,4,FALSE),0)</f>
        <v>0</v>
      </c>
      <c r="CY537" s="1691">
        <f>IFERROR(VLOOKUP($A537,'2006'!$A$2:$F$200,5,FALSE),0)</f>
        <v>0</v>
      </c>
      <c r="CZ537" s="1740">
        <f>IFERROR(VLOOKUP($A537,'2006'!$A$2:$F$200,6,FALSE),0)</f>
        <v>0</v>
      </c>
      <c r="DA537" s="1700">
        <f>IFERROR(VLOOKUP($A537,'2005'!$C$3:$M$205,8,FALSE),0)</f>
        <v>0</v>
      </c>
      <c r="DB537" s="1691">
        <f>IFERROR(VLOOKUP($A537,'2005'!$C$3:$M$205,9,FALSE),0)</f>
        <v>0</v>
      </c>
      <c r="DC537" s="1691">
        <f>IFERROR(VLOOKUP($A537,'2005'!$C$3:$M$205,10,FALSE),0)</f>
        <v>0</v>
      </c>
      <c r="DD537" s="1740">
        <f>IFERROR(VLOOKUP($A537,'2005'!$C$3:$M$205,11,FALSE),0)</f>
        <v>0</v>
      </c>
      <c r="DE537" s="1700">
        <f>IFERROR(VLOOKUP($A537,'2004'!$C$3:$M$213,8,FALSE),0)</f>
        <v>0</v>
      </c>
      <c r="DF537" s="1691">
        <f>IFERROR(VLOOKUP($A537,'2004'!$C$3:$M$213,9,FALSE),0)</f>
        <v>0</v>
      </c>
      <c r="DG537" s="1691">
        <f>IFERROR(VLOOKUP($A537,'2004'!$C$3:$M$213,10,FALSE),0)</f>
        <v>0</v>
      </c>
      <c r="DH537" s="1740">
        <f>IFERROR(VLOOKUP($A537,'2004'!$C$3:$M$213,11,FALSE),0)</f>
        <v>0</v>
      </c>
      <c r="DI537" s="1700">
        <f>IFERROR(VLOOKUP($A537,'2003'!$C$3:$Q$214,12,FALSE),0)</f>
        <v>0</v>
      </c>
      <c r="DJ537" s="1691">
        <f>IFERROR(VLOOKUP($A537,'2003'!$C$3:$Q$214,13,FALSE),0)</f>
        <v>0</v>
      </c>
      <c r="DK537" s="1691">
        <f>IFERROR(VLOOKUP($A537,'2003'!$C$3:$Q$214,14,FALSE),0)</f>
        <v>0</v>
      </c>
      <c r="DL537" s="1740">
        <f>IFERROR(VLOOKUP($A537,'2003'!$C$3:$Q$214,15,FALSE),0)</f>
        <v>0</v>
      </c>
      <c r="DM537" s="1700">
        <f>IFERROR(VLOOKUP($A537,'2002'!$D$3:$R$214,12,FALSE),0)</f>
        <v>0</v>
      </c>
      <c r="DN537" s="1691">
        <f>IFERROR(VLOOKUP($A537,'2002'!$D$3:$R$214,13,FALSE),0)</f>
        <v>0</v>
      </c>
      <c r="DO537" s="1691">
        <f>IFERROR(VLOOKUP($A537,'2002'!$D$3:$R$214,14,FALSE),0)</f>
        <v>0</v>
      </c>
      <c r="DP537" s="1788">
        <f>IFERROR(VLOOKUP($A537,'2002'!$D$3:$R$214,15,FALSE),0)</f>
        <v>0</v>
      </c>
      <c r="DQ537" s="1700">
        <f>IFERROR(VLOOKUP($A537,'Pre 2002'!$C$3:$CK$382,84,FALSE),0)</f>
        <v>174</v>
      </c>
      <c r="DR537" s="1695">
        <f>IFERROR(VLOOKUP($A537,'Pre 2002'!$C$3:$CK$382,85,FALSE),0)</f>
        <v>71</v>
      </c>
      <c r="DS537" s="1695">
        <f>IFERROR(VLOOKUP($A537,'Pre 2002'!$C$3:$CK$382,86,FALSE),0)</f>
        <v>1</v>
      </c>
      <c r="DT537" s="1790">
        <f>IFERROR(VLOOKUP($A537,'Pre 2002'!$C$3:$CK$382,87,FALSE),0)</f>
        <v>0.40804597701149425</v>
      </c>
      <c r="DU537" s="1741">
        <f>IFERROR(VLOOKUP(A537,'Pre 2002'!$C$3:$CG$382,83,FALSE),0)</f>
        <v>4</v>
      </c>
    </row>
    <row r="538" spans="1:125">
      <c r="A538" s="1778" t="s">
        <v>1164</v>
      </c>
      <c r="B538" s="1562">
        <f t="shared" si="206"/>
        <v>47</v>
      </c>
      <c r="C538" s="1562">
        <f t="shared" si="207"/>
        <v>19</v>
      </c>
      <c r="D538" s="1562">
        <f t="shared" si="208"/>
        <v>1</v>
      </c>
      <c r="E538" s="1563">
        <f t="shared" si="209"/>
        <v>0.40425531914893614</v>
      </c>
      <c r="F538" s="1786">
        <f t="shared" si="210"/>
        <v>2</v>
      </c>
      <c r="G538" s="1595" t="s">
        <v>2159</v>
      </c>
      <c r="H538" s="1567">
        <f t="shared" si="211"/>
        <v>2</v>
      </c>
      <c r="I538" s="1734">
        <f t="shared" si="212"/>
        <v>47</v>
      </c>
      <c r="J538" s="1734">
        <f t="shared" si="213"/>
        <v>19</v>
      </c>
      <c r="K538" s="1734">
        <f t="shared" si="214"/>
        <v>1</v>
      </c>
      <c r="L538" s="1806">
        <f t="shared" si="215"/>
        <v>0.40425531914893614</v>
      </c>
      <c r="O538" s="1700">
        <f>IFERROR(VLOOKUP($A538,'2022'!$B$2:$K$174,3,FALSE),0)</f>
        <v>0</v>
      </c>
      <c r="P538" s="1858">
        <f>IFERROR(VLOOKUP($A538,'2022'!$B$2:$K$174,4,FALSE),0)</f>
        <v>0</v>
      </c>
      <c r="Q538" s="1858">
        <f>IFERROR(VLOOKUP($A538,'2022'!$B$2:$K$174,5,FALSE),0)</f>
        <v>0</v>
      </c>
      <c r="R538" s="1858">
        <f>IFERROR(VLOOKUP($A538,'2022'!$B$2:$K$174,8,FALSE),0)</f>
        <v>0</v>
      </c>
      <c r="S538" s="1740">
        <f>IFERROR(VLOOKUP($A538,'2022'!$B$2:$K$174,10,FALSE),0)</f>
        <v>0</v>
      </c>
      <c r="T538" s="1700">
        <f>IFERROR(VLOOKUP($A538,'2021'!$B$2:$K$174,3,FALSE),0)</f>
        <v>0</v>
      </c>
      <c r="U538" s="1843">
        <f>IFERROR(VLOOKUP($A538,'2021'!$B$2:$K$174,4,FALSE),0)</f>
        <v>0</v>
      </c>
      <c r="V538" s="1843">
        <f>IFERROR(VLOOKUP($A538,'2021'!$B$2:$K$174,5,FALSE),0)</f>
        <v>0</v>
      </c>
      <c r="W538" s="1843">
        <f>IFERROR(VLOOKUP($A538,'2021'!$B$2:$K$174,8,FALSE),0)</f>
        <v>0</v>
      </c>
      <c r="X538" s="1740">
        <f>IFERROR(VLOOKUP($A538,'2021'!$B$2:$K$174,10,FALSE),0)</f>
        <v>0</v>
      </c>
      <c r="Y538" s="1700">
        <f>IFERROR(VLOOKUP($A538,'2020'!$B$2:$K$170,3,FALSE),0)</f>
        <v>0</v>
      </c>
      <c r="Z538" s="1829">
        <f>IFERROR(VLOOKUP($A538,'2020'!$B$2:$K$170,4,FALSE),0)</f>
        <v>0</v>
      </c>
      <c r="AA538" s="1829">
        <f>IFERROR(VLOOKUP($A538,'2020'!$B$2:$K$170,5,FALSE),0)</f>
        <v>0</v>
      </c>
      <c r="AB538" s="1829">
        <f>IFERROR(VLOOKUP($A538,'2020'!$B$2:$K$170,8,FALSE),0)</f>
        <v>0</v>
      </c>
      <c r="AC538" s="1740">
        <f>IFERROR(VLOOKUP($A538,'2020'!$B$2:$K$170,10,FALSE),0)</f>
        <v>0</v>
      </c>
      <c r="AD538" s="1700">
        <f>IFERROR(VLOOKUP($A538,'2019'!$B$2:$K$170,3,FALSE),0)</f>
        <v>0</v>
      </c>
      <c r="AE538" s="1823">
        <f>IFERROR(VLOOKUP($A538,'2019'!$B$2:$K$170,4,FALSE),0)</f>
        <v>0</v>
      </c>
      <c r="AF538" s="1823">
        <f>IFERROR(VLOOKUP($A538,'2019'!$B$2:$K$170,5,FALSE),0)</f>
        <v>0</v>
      </c>
      <c r="AG538" s="1823">
        <f>IFERROR(VLOOKUP($A538,'2019'!$B$2:$K$170,8,FALSE),0)</f>
        <v>0</v>
      </c>
      <c r="AH538" s="1740">
        <f>IFERROR(VLOOKUP($A538,'2019'!$B$2:$K$170,10,FALSE),0)</f>
        <v>0</v>
      </c>
      <c r="AI538" s="1700">
        <f>IFERROR(VLOOKUP($A538,'2018'!$B$2:$K$170,3,FALSE),0)</f>
        <v>0</v>
      </c>
      <c r="AJ538" s="1821">
        <f>IFERROR(VLOOKUP($A538,'2018'!$B$2:$K$170,4,FALSE),0)</f>
        <v>0</v>
      </c>
      <c r="AK538" s="1821">
        <f>IFERROR(VLOOKUP($A538,'2018'!$B$2:$K$170,5,FALSE),0)</f>
        <v>0</v>
      </c>
      <c r="AL538" s="1821">
        <f>IFERROR(VLOOKUP($A538,'2018'!$B$2:$K$170,8,FALSE),0)</f>
        <v>0</v>
      </c>
      <c r="AM538" s="1740">
        <f>IFERROR(VLOOKUP($A538,'2018'!$B$2:$K$170,10,FALSE),0)</f>
        <v>0</v>
      </c>
      <c r="AN538" s="1700">
        <f>IFERROR(VLOOKUP($A538,'2017'!$B$2:$J$163,2,FALSE),0)</f>
        <v>0</v>
      </c>
      <c r="AO538" s="1815">
        <f>IFERROR(VLOOKUP($A538,'2017'!$B$2:$J$163,3,FALSE),0)</f>
        <v>0</v>
      </c>
      <c r="AP538" s="1815">
        <f>IFERROR(VLOOKUP($A538,'2017'!$B$2:$J$163,4,FALSE),0)</f>
        <v>0</v>
      </c>
      <c r="AQ538" s="1815">
        <f>IFERROR(VLOOKUP($A538,'2017'!$B$2:$J$163,7,FALSE),0)</f>
        <v>0</v>
      </c>
      <c r="AR538" s="1740">
        <f>IFERROR(VLOOKUP($A538,'2017'!$B$2:$J$163,9,FALSE),0)</f>
        <v>0</v>
      </c>
      <c r="AS538" s="1700">
        <f>IFERROR(VLOOKUP($A538,'2016'!$B$2:$K$165,3,FALSE),0)</f>
        <v>0</v>
      </c>
      <c r="AT538" s="1796">
        <f>IFERROR(VLOOKUP($A538,'2016'!$B$2:$K$165,4,FALSE),0)</f>
        <v>0</v>
      </c>
      <c r="AU538" s="1796">
        <f>IFERROR(VLOOKUP($A538,'2016'!$B$2:$K$165,5,FALSE),0)</f>
        <v>0</v>
      </c>
      <c r="AV538" s="1796">
        <f>IFERROR(VLOOKUP($A538,'2016'!$B$2:$K$165,8,FALSE),0)</f>
        <v>0</v>
      </c>
      <c r="AW538" s="1740">
        <f>IFERROR(VLOOKUP($A538,'2016'!$B$2:$K$165,10,FALSE),0)</f>
        <v>0</v>
      </c>
      <c r="AX538" s="1700">
        <f>IFERROR(VLOOKUP($A538,'2015'!$B$2:$K$165,3,FALSE),0)</f>
        <v>0</v>
      </c>
      <c r="AY538" s="1695">
        <f>IFERROR(VLOOKUP($A538,'2015'!$B$2:$K$165,4,FALSE),0)</f>
        <v>0</v>
      </c>
      <c r="AZ538" s="1695">
        <f>IFERROR(VLOOKUP($A538,'2015'!$B$2:$K$165,5,FALSE),0)</f>
        <v>0</v>
      </c>
      <c r="BA538" s="1695">
        <f>IFERROR(VLOOKUP($A538,'2015'!$B$2:$K$165,8,FALSE),0)</f>
        <v>0</v>
      </c>
      <c r="BB538" s="1740">
        <f>IFERROR(VLOOKUP($A538,'2015'!$B$2:$K$165,10,FALSE),0)</f>
        <v>0</v>
      </c>
      <c r="BC538" s="1700">
        <f>IFERROR(VLOOKUP($A538,'2014'!$B$2:$K$157,3,FALSE),0)</f>
        <v>0</v>
      </c>
      <c r="BD538" s="1691">
        <f>IFERROR(VLOOKUP($A538,'2014'!$B$2:$K$157,4,FALSE),0)</f>
        <v>0</v>
      </c>
      <c r="BE538" s="1691">
        <f>IFERROR(VLOOKUP($A538,'2014'!$B$2:$K$157,5,FALSE),0)</f>
        <v>0</v>
      </c>
      <c r="BF538" s="1691">
        <f>IFERROR(VLOOKUP($A538,'2014'!$B$2:$K$157,8,FALSE),0)</f>
        <v>0</v>
      </c>
      <c r="BG538" s="1740">
        <f>IFERROR(VLOOKUP($A538,'2014'!$B$2:$K$157,10,FALSE),0)</f>
        <v>0</v>
      </c>
      <c r="BH538" s="1700">
        <f>IFERROR(VLOOKUP($A538,'2013'!$D$4:$I$249,2,FALSE),0)</f>
        <v>0</v>
      </c>
      <c r="BI538" s="1691">
        <f>IFERROR(VLOOKUP($A538,'2013'!$D$4:$I$249,3,FALSE),0)</f>
        <v>0</v>
      </c>
      <c r="BJ538" s="1691">
        <f>IFERROR(VLOOKUP($A538,'2013'!$D$4:$I$249,4,FALSE),0)</f>
        <v>0</v>
      </c>
      <c r="BK538" s="1691">
        <f>IFERROR(VLOOKUP($A538,'2013'!$D$4:$I$249,5,FALSE),0)</f>
        <v>0</v>
      </c>
      <c r="BL538" s="1740">
        <f>IFERROR(VLOOKUP($A538,'2013'!$D$4:$I$249,6,FALSE),0)</f>
        <v>0</v>
      </c>
      <c r="BM538" s="1737">
        <f>IFERROR(VLOOKUP($A538,'2012'!$D$3:$O$172,2,FALSE),0)</f>
        <v>0</v>
      </c>
      <c r="BN538" s="1691">
        <f>IFERROR(VLOOKUP($A538,'2012'!$D$3:$O$172,3,FALSE),0)</f>
        <v>0</v>
      </c>
      <c r="BO538" s="1743">
        <f>IFERROR(VLOOKUP($A538,'2012'!$D$3:$O$172,4,FALSE),0)</f>
        <v>0</v>
      </c>
      <c r="BP538" s="1700">
        <f>IFERROR(VLOOKUP($A538,'2012'!$D$3:$O$172,5,FALSE),0)</f>
        <v>0</v>
      </c>
      <c r="BQ538" s="1691">
        <f>IFERROR(VLOOKUP($A538,'2012'!$D$3:$O$172,6,FALSE),0)</f>
        <v>0</v>
      </c>
      <c r="BR538" s="1691">
        <f>IFERROR(VLOOKUP($A538,'2012'!$D$3:$O$172,7,FALSE),0)</f>
        <v>0</v>
      </c>
      <c r="BS538" s="1691">
        <f>IFERROR(VLOOKUP($A538,'2012'!$D$3:$O$172,8,FALSE),0)</f>
        <v>0</v>
      </c>
      <c r="BT538" s="1740">
        <f>IFERROR(VLOOKUP($A538,'2012'!$D$3:$O$172,9,FALSE),0)</f>
        <v>0</v>
      </c>
      <c r="BX538" s="1700">
        <f>IFERROR(VLOOKUP($A538,'2011'!$D$4:$I$251,2,FALSE),0)</f>
        <v>0</v>
      </c>
      <c r="BY538" s="1691">
        <f>IFERROR(VLOOKUP($A538,'2011'!$D$4:$I$251,3,FALSE),0)</f>
        <v>0</v>
      </c>
      <c r="BZ538" s="1691">
        <f>IFERROR(VLOOKUP($A538,'2011'!$D$4:$I$251,4,FALSE),0)</f>
        <v>0</v>
      </c>
      <c r="CA538" s="1691">
        <f>IFERROR(VLOOKUP($A538,'2011'!$D$4:$I$251,5,FALSE),0)</f>
        <v>0</v>
      </c>
      <c r="CB538" s="1740">
        <f>IFERROR(VLOOKUP($A538,'2011'!$D$4:$I$251,6,FALSE),0)</f>
        <v>0</v>
      </c>
      <c r="CC538" s="1700">
        <f>IFERROR(VLOOKUP($A538,'2010'!$C$3:$H$234,2,FALSE),0)</f>
        <v>0</v>
      </c>
      <c r="CD538" s="1691">
        <f>IFERROR(VLOOKUP($A538,'2010'!$C$3:$H$234,3,FALSE),0)</f>
        <v>0</v>
      </c>
      <c r="CE538" s="1691">
        <f>IFERROR(VLOOKUP($A538,'2010'!$C$3:$H$234,4,FALSE),0)</f>
        <v>0</v>
      </c>
      <c r="CF538" s="1691">
        <f>IFERROR(VLOOKUP($A538,'2010'!$C$3:$H$234,5,FALSE),0)</f>
        <v>0</v>
      </c>
      <c r="CG538" s="1740">
        <f>IFERROR(VLOOKUP($A538,'2010'!$C$3:$H$234,6,FALSE),0)</f>
        <v>0</v>
      </c>
      <c r="CH538" s="1700">
        <f>IFERROR(VLOOKUP($A538,'2009'!$C$3:$H$242,2,FALSE),0)</f>
        <v>0</v>
      </c>
      <c r="CI538" s="1691">
        <f>IFERROR(VLOOKUP($A538,'2009'!$C$3:$H$242,3,FALSE),0)</f>
        <v>0</v>
      </c>
      <c r="CJ538" s="1691">
        <f>IFERROR(VLOOKUP($A538,'2009'!$C$3:$H$242,4,FALSE),0)</f>
        <v>0</v>
      </c>
      <c r="CK538" s="1691">
        <f>IFERROR(VLOOKUP($A538,'2009'!$C$3:$H$242,5,FALSE),0)</f>
        <v>0</v>
      </c>
      <c r="CL538" s="1740">
        <f>IFERROR(VLOOKUP($A538,'2009'!$C$3:$H$242,6,FALSE),0)</f>
        <v>0</v>
      </c>
      <c r="CM538" s="1700">
        <f>IFERROR(VLOOKUP($A538,'2008'!$C$3:$H$229,2,FALSE),0)</f>
        <v>0</v>
      </c>
      <c r="CN538" s="1691">
        <f>IFERROR(VLOOKUP($A538,'2008'!$C$3:$H$229,3,FALSE),0)</f>
        <v>0</v>
      </c>
      <c r="CO538" s="1691">
        <f>IFERROR(VLOOKUP($A538,'2008'!$C$3:$H$229,4,FALSE),0)</f>
        <v>0</v>
      </c>
      <c r="CP538" s="1691">
        <f>IFERROR(VLOOKUP($A538,'2008'!$C$3:$H$229,5,FALSE),0)</f>
        <v>0</v>
      </c>
      <c r="CQ538" s="1740">
        <f>IFERROR(VLOOKUP($A538,'2008'!$C$3:$H$229,6,FALSE),0)</f>
        <v>0</v>
      </c>
      <c r="CR538" s="1700">
        <f>IFERROR(VLOOKUP($A538,'2007'!$C$3:$M$238,7,FALSE),0)</f>
        <v>0</v>
      </c>
      <c r="CS538" s="1691">
        <f>IFERROR(VLOOKUP($A538,'2007'!$C$3:$M$238,8,FALSE),0)</f>
        <v>0</v>
      </c>
      <c r="CT538" s="1691">
        <f>IFERROR(VLOOKUP($A538,'2007'!$C$3:$M$238,9,FALSE),0)</f>
        <v>0</v>
      </c>
      <c r="CU538" s="1691">
        <f>IFERROR(VLOOKUP($A538,'2007'!$C$3:$M$238,10,FALSE),0)</f>
        <v>0</v>
      </c>
      <c r="CV538" s="1740">
        <f>IFERROR(VLOOKUP($A538,'2007'!$C$3:$M$238,11,FALSE),0)</f>
        <v>0</v>
      </c>
      <c r="CW538" s="1700">
        <f>IFERROR(VLOOKUP($A538,'2006'!$A$2:$F$200,2,FALSE),0)</f>
        <v>0</v>
      </c>
      <c r="CX538" s="1691">
        <f>IFERROR(VLOOKUP($A538,'2006'!$A$2:$F$200,4,FALSE),0)</f>
        <v>0</v>
      </c>
      <c r="CY538" s="1691">
        <f>IFERROR(VLOOKUP($A538,'2006'!$A$2:$F$200,5,FALSE),0)</f>
        <v>0</v>
      </c>
      <c r="CZ538" s="1740">
        <f>IFERROR(VLOOKUP($A538,'2006'!$A$2:$F$200,6,FALSE),0)</f>
        <v>0</v>
      </c>
      <c r="DA538" s="1700">
        <f>IFERROR(VLOOKUP($A538,'2005'!$C$3:$M$205,8,FALSE),0)</f>
        <v>43</v>
      </c>
      <c r="DB538" s="1691">
        <f>IFERROR(VLOOKUP($A538,'2005'!$C$3:$M$205,9,FALSE),0)</f>
        <v>16</v>
      </c>
      <c r="DC538" s="1691">
        <f>IFERROR(VLOOKUP($A538,'2005'!$C$3:$M$205,10,FALSE),0)</f>
        <v>1</v>
      </c>
      <c r="DD538" s="1740">
        <f>IFERROR(VLOOKUP($A538,'2005'!$C$3:$M$205,11,FALSE),0)</f>
        <v>0.37209302325581395</v>
      </c>
      <c r="DE538" s="1700">
        <f>IFERROR(VLOOKUP($A538,'2004'!$C$3:$M$213,8,FALSE),0)</f>
        <v>4</v>
      </c>
      <c r="DF538" s="1691">
        <f>IFERROR(VLOOKUP($A538,'2004'!$C$3:$M$213,9,FALSE),0)</f>
        <v>3</v>
      </c>
      <c r="DG538" s="1691">
        <f>IFERROR(VLOOKUP($A538,'2004'!$C$3:$M$213,10,FALSE),0)</f>
        <v>0</v>
      </c>
      <c r="DH538" s="1740">
        <f>IFERROR(VLOOKUP($A538,'2004'!$C$3:$M$213,11,FALSE),0)</f>
        <v>0.75</v>
      </c>
      <c r="DI538" s="1700">
        <f>IFERROR(VLOOKUP($A538,'2003'!$C$3:$Q$214,12,FALSE),0)</f>
        <v>0</v>
      </c>
      <c r="DJ538" s="1691">
        <f>IFERROR(VLOOKUP($A538,'2003'!$C$3:$Q$214,13,FALSE),0)</f>
        <v>0</v>
      </c>
      <c r="DK538" s="1691">
        <f>IFERROR(VLOOKUP($A538,'2003'!$C$3:$Q$214,14,FALSE),0)</f>
        <v>0</v>
      </c>
      <c r="DL538" s="1740">
        <f>IFERROR(VLOOKUP($A538,'2003'!$C$3:$Q$214,15,FALSE),0)</f>
        <v>0</v>
      </c>
      <c r="DM538" s="1700">
        <f>IFERROR(VLOOKUP($A538,'2002'!$D$3:$R$214,12,FALSE),0)</f>
        <v>0</v>
      </c>
      <c r="DN538" s="1691">
        <f>IFERROR(VLOOKUP($A538,'2002'!$D$3:$R$214,13,FALSE),0)</f>
        <v>0</v>
      </c>
      <c r="DO538" s="1691">
        <f>IFERROR(VLOOKUP($A538,'2002'!$D$3:$R$214,14,FALSE),0)</f>
        <v>0</v>
      </c>
      <c r="DP538" s="1788">
        <f>IFERROR(VLOOKUP($A538,'2002'!$D$3:$R$214,15,FALSE),0)</f>
        <v>0</v>
      </c>
      <c r="DQ538" s="1700">
        <f>IFERROR(VLOOKUP($A538,'Pre 2002'!$C$3:$CK$382,84,FALSE),0)</f>
        <v>0</v>
      </c>
      <c r="DR538" s="1695">
        <f>IFERROR(VLOOKUP($A538,'Pre 2002'!$C$3:$CK$382,85,FALSE),0)</f>
        <v>0</v>
      </c>
      <c r="DS538" s="1695">
        <f>IFERROR(VLOOKUP($A538,'Pre 2002'!$C$3:$CK$382,86,FALSE),0)</f>
        <v>0</v>
      </c>
      <c r="DT538" s="1790">
        <f>IFERROR(VLOOKUP($A538,'Pre 2002'!$C$3:$CK$382,87,FALSE),0)</f>
        <v>0</v>
      </c>
      <c r="DU538" s="1741">
        <f>IFERROR(VLOOKUP(A538,'Pre 2002'!$C$3:$CG$382,83,FALSE),0)</f>
        <v>0</v>
      </c>
    </row>
    <row r="539" spans="1:125">
      <c r="A539" s="1778" t="s">
        <v>2039</v>
      </c>
      <c r="B539" s="1562">
        <f t="shared" si="206"/>
        <v>112</v>
      </c>
      <c r="C539" s="1562">
        <f t="shared" si="207"/>
        <v>45</v>
      </c>
      <c r="D539" s="1562">
        <f t="shared" si="208"/>
        <v>1</v>
      </c>
      <c r="E539" s="1563">
        <f t="shared" si="209"/>
        <v>0.4017857142857143</v>
      </c>
      <c r="F539" s="1786">
        <f t="shared" si="210"/>
        <v>3</v>
      </c>
      <c r="G539" s="1595" t="s">
        <v>2159</v>
      </c>
      <c r="H539" s="1567">
        <f t="shared" si="211"/>
        <v>3</v>
      </c>
      <c r="I539" s="1734">
        <f t="shared" si="212"/>
        <v>112</v>
      </c>
      <c r="J539" s="1734">
        <f t="shared" si="213"/>
        <v>45</v>
      </c>
      <c r="K539" s="1734">
        <f t="shared" si="214"/>
        <v>1</v>
      </c>
      <c r="L539" s="1806">
        <f t="shared" si="215"/>
        <v>0.4017857142857143</v>
      </c>
      <c r="O539" s="1700">
        <f>IFERROR(VLOOKUP($A539,'2022'!$B$2:$K$174,3,FALSE),0)</f>
        <v>0</v>
      </c>
      <c r="P539" s="1858">
        <f>IFERROR(VLOOKUP($A539,'2022'!$B$2:$K$174,4,FALSE),0)</f>
        <v>0</v>
      </c>
      <c r="Q539" s="1858">
        <f>IFERROR(VLOOKUP($A539,'2022'!$B$2:$K$174,5,FALSE),0)</f>
        <v>0</v>
      </c>
      <c r="R539" s="1858">
        <f>IFERROR(VLOOKUP($A539,'2022'!$B$2:$K$174,8,FALSE),0)</f>
        <v>0</v>
      </c>
      <c r="S539" s="1740">
        <f>IFERROR(VLOOKUP($A539,'2022'!$B$2:$K$174,10,FALSE),0)</f>
        <v>0</v>
      </c>
      <c r="T539" s="1700">
        <f>IFERROR(VLOOKUP($A539,'2021'!$B$2:$K$174,3,FALSE),0)</f>
        <v>0</v>
      </c>
      <c r="U539" s="1843">
        <f>IFERROR(VLOOKUP($A539,'2021'!$B$2:$K$174,4,FALSE),0)</f>
        <v>0</v>
      </c>
      <c r="V539" s="1843">
        <f>IFERROR(VLOOKUP($A539,'2021'!$B$2:$K$174,5,FALSE),0)</f>
        <v>0</v>
      </c>
      <c r="W539" s="1843">
        <f>IFERROR(VLOOKUP($A539,'2021'!$B$2:$K$174,8,FALSE),0)</f>
        <v>0</v>
      </c>
      <c r="X539" s="1740">
        <f>IFERROR(VLOOKUP($A539,'2021'!$B$2:$K$174,10,FALSE),0)</f>
        <v>0</v>
      </c>
      <c r="Y539" s="1700">
        <f>IFERROR(VLOOKUP($A539,'2020'!$B$2:$K$170,3,FALSE),0)</f>
        <v>0</v>
      </c>
      <c r="Z539" s="1829">
        <f>IFERROR(VLOOKUP($A539,'2020'!$B$2:$K$170,4,FALSE),0)</f>
        <v>0</v>
      </c>
      <c r="AA539" s="1829">
        <f>IFERROR(VLOOKUP($A539,'2020'!$B$2:$K$170,5,FALSE),0)</f>
        <v>0</v>
      </c>
      <c r="AB539" s="1829">
        <f>IFERROR(VLOOKUP($A539,'2020'!$B$2:$K$170,8,FALSE),0)</f>
        <v>0</v>
      </c>
      <c r="AC539" s="1740">
        <f>IFERROR(VLOOKUP($A539,'2020'!$B$2:$K$170,10,FALSE),0)</f>
        <v>0</v>
      </c>
      <c r="AD539" s="1700">
        <f>IFERROR(VLOOKUP($A539,'2019'!$B$2:$K$170,3,FALSE),0)</f>
        <v>0</v>
      </c>
      <c r="AE539" s="1823">
        <f>IFERROR(VLOOKUP($A539,'2019'!$B$2:$K$170,4,FALSE),0)</f>
        <v>0</v>
      </c>
      <c r="AF539" s="1823">
        <f>IFERROR(VLOOKUP($A539,'2019'!$B$2:$K$170,5,FALSE),0)</f>
        <v>0</v>
      </c>
      <c r="AG539" s="1823">
        <f>IFERROR(VLOOKUP($A539,'2019'!$B$2:$K$170,8,FALSE),0)</f>
        <v>0</v>
      </c>
      <c r="AH539" s="1740">
        <f>IFERROR(VLOOKUP($A539,'2019'!$B$2:$K$170,10,FALSE),0)</f>
        <v>0</v>
      </c>
      <c r="AI539" s="1700">
        <f>IFERROR(VLOOKUP($A539,'2018'!$B$2:$K$170,3,FALSE),0)</f>
        <v>0</v>
      </c>
      <c r="AJ539" s="1821">
        <f>IFERROR(VLOOKUP($A539,'2018'!$B$2:$K$170,4,FALSE),0)</f>
        <v>0</v>
      </c>
      <c r="AK539" s="1821">
        <f>IFERROR(VLOOKUP($A539,'2018'!$B$2:$K$170,5,FALSE),0)</f>
        <v>0</v>
      </c>
      <c r="AL539" s="1821">
        <f>IFERROR(VLOOKUP($A539,'2018'!$B$2:$K$170,8,FALSE),0)</f>
        <v>0</v>
      </c>
      <c r="AM539" s="1740">
        <f>IFERROR(VLOOKUP($A539,'2018'!$B$2:$K$170,10,FALSE),0)</f>
        <v>0</v>
      </c>
      <c r="AN539" s="1700">
        <f>IFERROR(VLOOKUP($A539,'2017'!$B$2:$J$163,2,FALSE),0)</f>
        <v>0</v>
      </c>
      <c r="AO539" s="1815">
        <f>IFERROR(VLOOKUP($A539,'2017'!$B$2:$J$163,3,FALSE),0)</f>
        <v>0</v>
      </c>
      <c r="AP539" s="1815">
        <f>IFERROR(VLOOKUP($A539,'2017'!$B$2:$J$163,4,FALSE),0)</f>
        <v>0</v>
      </c>
      <c r="AQ539" s="1815">
        <f>IFERROR(VLOOKUP($A539,'2017'!$B$2:$J$163,7,FALSE),0)</f>
        <v>0</v>
      </c>
      <c r="AR539" s="1740">
        <f>IFERROR(VLOOKUP($A539,'2017'!$B$2:$J$163,9,FALSE),0)</f>
        <v>0</v>
      </c>
      <c r="AS539" s="1700">
        <f>IFERROR(VLOOKUP($A539,'2016'!$B$2:$K$165,3,FALSE),0)</f>
        <v>0</v>
      </c>
      <c r="AT539" s="1796">
        <f>IFERROR(VLOOKUP($A539,'2016'!$B$2:$K$165,4,FALSE),0)</f>
        <v>0</v>
      </c>
      <c r="AU539" s="1796">
        <f>IFERROR(VLOOKUP($A539,'2016'!$B$2:$K$165,5,FALSE),0)</f>
        <v>0</v>
      </c>
      <c r="AV539" s="1796">
        <f>IFERROR(VLOOKUP($A539,'2016'!$B$2:$K$165,8,FALSE),0)</f>
        <v>0</v>
      </c>
      <c r="AW539" s="1740">
        <f>IFERROR(VLOOKUP($A539,'2016'!$B$2:$K$165,10,FALSE),0)</f>
        <v>0</v>
      </c>
      <c r="AX539" s="1700">
        <f>IFERROR(VLOOKUP($A539,'2015'!$B$2:$K$165,3,FALSE),0)</f>
        <v>0</v>
      </c>
      <c r="AY539" s="1695">
        <f>IFERROR(VLOOKUP($A539,'2015'!$B$2:$K$165,4,FALSE),0)</f>
        <v>0</v>
      </c>
      <c r="AZ539" s="1695">
        <f>IFERROR(VLOOKUP($A539,'2015'!$B$2:$K$165,5,FALSE),0)</f>
        <v>0</v>
      </c>
      <c r="BA539" s="1695">
        <f>IFERROR(VLOOKUP($A539,'2015'!$B$2:$K$165,8,FALSE),0)</f>
        <v>0</v>
      </c>
      <c r="BB539" s="1740">
        <f>IFERROR(VLOOKUP($A539,'2015'!$B$2:$K$165,10,FALSE),0)</f>
        <v>0</v>
      </c>
      <c r="BC539" s="1700">
        <f>IFERROR(VLOOKUP($A539,'2014'!$B$2:$K$157,3,FALSE),0)</f>
        <v>0</v>
      </c>
      <c r="BD539" s="1691">
        <f>IFERROR(VLOOKUP($A539,'2014'!$B$2:$K$157,4,FALSE),0)</f>
        <v>0</v>
      </c>
      <c r="BE539" s="1691">
        <f>IFERROR(VLOOKUP($A539,'2014'!$B$2:$K$157,5,FALSE),0)</f>
        <v>0</v>
      </c>
      <c r="BF539" s="1691">
        <f>IFERROR(VLOOKUP($A539,'2014'!$B$2:$K$157,8,FALSE),0)</f>
        <v>0</v>
      </c>
      <c r="BG539" s="1740">
        <f>IFERROR(VLOOKUP($A539,'2014'!$B$2:$K$157,10,FALSE),0)</f>
        <v>0</v>
      </c>
      <c r="BH539" s="1700">
        <f>IFERROR(VLOOKUP($A539,'2013'!$D$4:$I$249,2,FALSE),0)</f>
        <v>0</v>
      </c>
      <c r="BI539" s="1691">
        <f>IFERROR(VLOOKUP($A539,'2013'!$D$4:$I$249,3,FALSE),0)</f>
        <v>0</v>
      </c>
      <c r="BJ539" s="1691">
        <f>IFERROR(VLOOKUP($A539,'2013'!$D$4:$I$249,4,FALSE),0)</f>
        <v>0</v>
      </c>
      <c r="BK539" s="1691">
        <f>IFERROR(VLOOKUP($A539,'2013'!$D$4:$I$249,5,FALSE),0)</f>
        <v>0</v>
      </c>
      <c r="BL539" s="1740">
        <f>IFERROR(VLOOKUP($A539,'2013'!$D$4:$I$249,6,FALSE),0)</f>
        <v>0</v>
      </c>
      <c r="BM539" s="1737">
        <f>IFERROR(VLOOKUP($A539,'2012'!$D$3:$O$172,2,FALSE),0)</f>
        <v>0</v>
      </c>
      <c r="BN539" s="1691">
        <f>IFERROR(VLOOKUP($A539,'2012'!$D$3:$O$172,3,FALSE),0)</f>
        <v>0</v>
      </c>
      <c r="BO539" s="1743">
        <f>IFERROR(VLOOKUP($A539,'2012'!$D$3:$O$172,4,FALSE),0)</f>
        <v>0</v>
      </c>
      <c r="BP539" s="1700">
        <f>IFERROR(VLOOKUP($A539,'2012'!$D$3:$O$172,5,FALSE),0)</f>
        <v>0</v>
      </c>
      <c r="BQ539" s="1691">
        <f>IFERROR(VLOOKUP($A539,'2012'!$D$3:$O$172,6,FALSE),0)</f>
        <v>0</v>
      </c>
      <c r="BR539" s="1691">
        <f>IFERROR(VLOOKUP($A539,'2012'!$D$3:$O$172,7,FALSE),0)</f>
        <v>0</v>
      </c>
      <c r="BS539" s="1691">
        <f>IFERROR(VLOOKUP($A539,'2012'!$D$3:$O$172,8,FALSE),0)</f>
        <v>0</v>
      </c>
      <c r="BT539" s="1740">
        <f>IFERROR(VLOOKUP($A539,'2012'!$D$3:$O$172,9,FALSE),0)</f>
        <v>0</v>
      </c>
      <c r="BX539" s="1700">
        <f>IFERROR(VLOOKUP($A539,'2011'!$D$4:$I$251,2,FALSE),0)</f>
        <v>0</v>
      </c>
      <c r="BY539" s="1691">
        <f>IFERROR(VLOOKUP($A539,'2011'!$D$4:$I$251,3,FALSE),0)</f>
        <v>0</v>
      </c>
      <c r="BZ539" s="1691">
        <f>IFERROR(VLOOKUP($A539,'2011'!$D$4:$I$251,4,FALSE),0)</f>
        <v>0</v>
      </c>
      <c r="CA539" s="1691">
        <f>IFERROR(VLOOKUP($A539,'2011'!$D$4:$I$251,5,FALSE),0)</f>
        <v>0</v>
      </c>
      <c r="CB539" s="1740">
        <f>IFERROR(VLOOKUP($A539,'2011'!$D$4:$I$251,6,FALSE),0)</f>
        <v>0</v>
      </c>
      <c r="CC539" s="1700">
        <f>IFERROR(VLOOKUP($A539,'2010'!$C$3:$H$234,2,FALSE),0)</f>
        <v>0</v>
      </c>
      <c r="CD539" s="1691">
        <f>IFERROR(VLOOKUP($A539,'2010'!$C$3:$H$234,3,FALSE),0)</f>
        <v>0</v>
      </c>
      <c r="CE539" s="1691">
        <f>IFERROR(VLOOKUP($A539,'2010'!$C$3:$H$234,4,FALSE),0)</f>
        <v>0</v>
      </c>
      <c r="CF539" s="1691">
        <f>IFERROR(VLOOKUP($A539,'2010'!$C$3:$H$234,5,FALSE),0)</f>
        <v>0</v>
      </c>
      <c r="CG539" s="1740">
        <f>IFERROR(VLOOKUP($A539,'2010'!$C$3:$H$234,6,FALSE),0)</f>
        <v>0</v>
      </c>
      <c r="CH539" s="1700">
        <f>IFERROR(VLOOKUP($A539,'2009'!$C$3:$H$242,2,FALSE),0)</f>
        <v>0</v>
      </c>
      <c r="CI539" s="1691">
        <f>IFERROR(VLOOKUP($A539,'2009'!$C$3:$H$242,3,FALSE),0)</f>
        <v>0</v>
      </c>
      <c r="CJ539" s="1691">
        <f>IFERROR(VLOOKUP($A539,'2009'!$C$3:$H$242,4,FALSE),0)</f>
        <v>0</v>
      </c>
      <c r="CK539" s="1691">
        <f>IFERROR(VLOOKUP($A539,'2009'!$C$3:$H$242,5,FALSE),0)</f>
        <v>0</v>
      </c>
      <c r="CL539" s="1740">
        <f>IFERROR(VLOOKUP($A539,'2009'!$C$3:$H$242,6,FALSE),0)</f>
        <v>0</v>
      </c>
      <c r="CM539" s="1700">
        <f>IFERROR(VLOOKUP($A539,'2008'!$C$3:$H$229,2,FALSE),0)</f>
        <v>0</v>
      </c>
      <c r="CN539" s="1691">
        <f>IFERROR(VLOOKUP($A539,'2008'!$C$3:$H$229,3,FALSE),0)</f>
        <v>0</v>
      </c>
      <c r="CO539" s="1691">
        <f>IFERROR(VLOOKUP($A539,'2008'!$C$3:$H$229,4,FALSE),0)</f>
        <v>0</v>
      </c>
      <c r="CP539" s="1691">
        <f>IFERROR(VLOOKUP($A539,'2008'!$C$3:$H$229,5,FALSE),0)</f>
        <v>0</v>
      </c>
      <c r="CQ539" s="1740">
        <f>IFERROR(VLOOKUP($A539,'2008'!$C$3:$H$229,6,FALSE),0)</f>
        <v>0</v>
      </c>
      <c r="CR539" s="1700">
        <f>IFERROR(VLOOKUP($A539,'2007'!$C$3:$M$238,7,FALSE),0)</f>
        <v>0</v>
      </c>
      <c r="CS539" s="1691">
        <f>IFERROR(VLOOKUP($A539,'2007'!$C$3:$M$238,8,FALSE),0)</f>
        <v>0</v>
      </c>
      <c r="CT539" s="1691">
        <f>IFERROR(VLOOKUP($A539,'2007'!$C$3:$M$238,9,FALSE),0)</f>
        <v>0</v>
      </c>
      <c r="CU539" s="1691">
        <f>IFERROR(VLOOKUP($A539,'2007'!$C$3:$M$238,10,FALSE),0)</f>
        <v>0</v>
      </c>
      <c r="CV539" s="1740">
        <f>IFERROR(VLOOKUP($A539,'2007'!$C$3:$M$238,11,FALSE),0)</f>
        <v>0</v>
      </c>
      <c r="CW539" s="1700">
        <f>IFERROR(VLOOKUP($A539,'2006'!$A$2:$F$200,2,FALSE),0)</f>
        <v>0</v>
      </c>
      <c r="CX539" s="1691">
        <f>IFERROR(VLOOKUP($A539,'2006'!$A$2:$F$200,4,FALSE),0)</f>
        <v>0</v>
      </c>
      <c r="CY539" s="1691">
        <f>IFERROR(VLOOKUP($A539,'2006'!$A$2:$F$200,5,FALSE),0)</f>
        <v>0</v>
      </c>
      <c r="CZ539" s="1740">
        <f>IFERROR(VLOOKUP($A539,'2006'!$A$2:$F$200,6,FALSE),0)</f>
        <v>0</v>
      </c>
      <c r="DA539" s="1700">
        <f>IFERROR(VLOOKUP($A539,'2005'!$C$3:$M$205,8,FALSE),0)</f>
        <v>0</v>
      </c>
      <c r="DB539" s="1691">
        <f>IFERROR(VLOOKUP($A539,'2005'!$C$3:$M$205,9,FALSE),0)</f>
        <v>0</v>
      </c>
      <c r="DC539" s="1691">
        <f>IFERROR(VLOOKUP($A539,'2005'!$C$3:$M$205,10,FALSE),0)</f>
        <v>0</v>
      </c>
      <c r="DD539" s="1740">
        <f>IFERROR(VLOOKUP($A539,'2005'!$C$3:$M$205,11,FALSE),0)</f>
        <v>0</v>
      </c>
      <c r="DE539" s="1700">
        <f>IFERROR(VLOOKUP($A539,'2004'!$C$3:$M$213,8,FALSE),0)</f>
        <v>0</v>
      </c>
      <c r="DF539" s="1691">
        <f>IFERROR(VLOOKUP($A539,'2004'!$C$3:$M$213,9,FALSE),0)</f>
        <v>0</v>
      </c>
      <c r="DG539" s="1691">
        <f>IFERROR(VLOOKUP($A539,'2004'!$C$3:$M$213,10,FALSE),0)</f>
        <v>0</v>
      </c>
      <c r="DH539" s="1740">
        <f>IFERROR(VLOOKUP($A539,'2004'!$C$3:$M$213,11,FALSE),0)</f>
        <v>0</v>
      </c>
      <c r="DI539" s="1700">
        <f>IFERROR(VLOOKUP($A539,'2003'!$C$3:$Q$214,12,FALSE),0)</f>
        <v>0</v>
      </c>
      <c r="DJ539" s="1691">
        <f>IFERROR(VLOOKUP($A539,'2003'!$C$3:$Q$214,13,FALSE),0)</f>
        <v>0</v>
      </c>
      <c r="DK539" s="1691">
        <f>IFERROR(VLOOKUP($A539,'2003'!$C$3:$Q$214,14,FALSE),0)</f>
        <v>0</v>
      </c>
      <c r="DL539" s="1740">
        <f>IFERROR(VLOOKUP($A539,'2003'!$C$3:$Q$214,15,FALSE),0)</f>
        <v>0</v>
      </c>
      <c r="DM539" s="1700">
        <f>IFERROR(VLOOKUP($A539,'2002'!$D$3:$R$214,12,FALSE),0)</f>
        <v>0</v>
      </c>
      <c r="DN539" s="1691">
        <f>IFERROR(VLOOKUP($A539,'2002'!$D$3:$R$214,13,FALSE),0)</f>
        <v>0</v>
      </c>
      <c r="DO539" s="1691">
        <f>IFERROR(VLOOKUP($A539,'2002'!$D$3:$R$214,14,FALSE),0)</f>
        <v>0</v>
      </c>
      <c r="DP539" s="1788">
        <f>IFERROR(VLOOKUP($A539,'2002'!$D$3:$R$214,15,FALSE),0)</f>
        <v>0</v>
      </c>
      <c r="DQ539" s="1700">
        <f>IFERROR(VLOOKUP($A539,'Pre 2002'!$C$3:$CK$382,84,FALSE),0)</f>
        <v>112</v>
      </c>
      <c r="DR539" s="1695">
        <f>IFERROR(VLOOKUP($A539,'Pre 2002'!$C$3:$CK$382,85,FALSE),0)</f>
        <v>45</v>
      </c>
      <c r="DS539" s="1695">
        <f>IFERROR(VLOOKUP($A539,'Pre 2002'!$C$3:$CK$382,86,FALSE),0)</f>
        <v>1</v>
      </c>
      <c r="DT539" s="1790">
        <f>IFERROR(VLOOKUP($A539,'Pre 2002'!$C$3:$CK$382,87,FALSE),0)</f>
        <v>0.4017857142857143</v>
      </c>
      <c r="DU539" s="1741">
        <f>IFERROR(VLOOKUP(A539,'Pre 2002'!$C$3:$CG$382,83,FALSE),0)</f>
        <v>3</v>
      </c>
    </row>
    <row r="540" spans="1:125">
      <c r="A540" s="1779" t="s">
        <v>2171</v>
      </c>
      <c r="B540" s="1562">
        <f t="shared" si="206"/>
        <v>132</v>
      </c>
      <c r="C540" s="1562">
        <f t="shared" si="207"/>
        <v>53</v>
      </c>
      <c r="D540" s="1562">
        <f t="shared" si="208"/>
        <v>1</v>
      </c>
      <c r="E540" s="1563">
        <f t="shared" si="209"/>
        <v>0.40151515151515149</v>
      </c>
      <c r="F540" s="1786">
        <f t="shared" si="210"/>
        <v>3</v>
      </c>
      <c r="G540" s="1595">
        <v>2015</v>
      </c>
      <c r="H540" s="1567">
        <f t="shared" si="211"/>
        <v>0</v>
      </c>
      <c r="I540" s="1734">
        <f t="shared" si="212"/>
        <v>0</v>
      </c>
      <c r="J540" s="1734">
        <f t="shared" si="213"/>
        <v>0</v>
      </c>
      <c r="K540" s="1734">
        <f t="shared" si="214"/>
        <v>0</v>
      </c>
      <c r="L540" s="1806">
        <f t="shared" si="215"/>
        <v>0</v>
      </c>
      <c r="M540" s="1751"/>
      <c r="N540" s="1751"/>
      <c r="O540" s="1700">
        <f>IFERROR(VLOOKUP($A540,'2022'!$B$2:$K$174,3,FALSE),0)</f>
        <v>0</v>
      </c>
      <c r="P540" s="1858">
        <f>IFERROR(VLOOKUP($A540,'2022'!$B$2:$K$174,4,FALSE),0)</f>
        <v>0</v>
      </c>
      <c r="Q540" s="1858">
        <f>IFERROR(VLOOKUP($A540,'2022'!$B$2:$K$174,5,FALSE),0)</f>
        <v>0</v>
      </c>
      <c r="R540" s="1858">
        <f>IFERROR(VLOOKUP($A540,'2022'!$B$2:$K$174,8,FALSE),0)</f>
        <v>0</v>
      </c>
      <c r="S540" s="1740">
        <f>IFERROR(VLOOKUP($A540,'2022'!$B$2:$K$174,10,FALSE),0)</f>
        <v>0</v>
      </c>
      <c r="T540" s="1700">
        <f>IFERROR(VLOOKUP($A540,'2021'!$B$2:$K$174,3,FALSE),0)</f>
        <v>0</v>
      </c>
      <c r="U540" s="1843">
        <f>IFERROR(VLOOKUP($A540,'2021'!$B$2:$K$174,4,FALSE),0)</f>
        <v>0</v>
      </c>
      <c r="V540" s="1843">
        <f>IFERROR(VLOOKUP($A540,'2021'!$B$2:$K$174,5,FALSE),0)</f>
        <v>0</v>
      </c>
      <c r="W540" s="1843">
        <f>IFERROR(VLOOKUP($A540,'2021'!$B$2:$K$174,8,FALSE),0)</f>
        <v>0</v>
      </c>
      <c r="X540" s="1740">
        <f>IFERROR(VLOOKUP($A540,'2021'!$B$2:$K$174,10,FALSE),0)</f>
        <v>0</v>
      </c>
      <c r="Y540" s="1700">
        <f>IFERROR(VLOOKUP($A540,'2020'!$B$2:$K$170,3,FALSE),0)</f>
        <v>0</v>
      </c>
      <c r="Z540" s="1829">
        <f>IFERROR(VLOOKUP($A540,'2020'!$B$2:$K$170,4,FALSE),0)</f>
        <v>0</v>
      </c>
      <c r="AA540" s="1829">
        <f>IFERROR(VLOOKUP($A540,'2020'!$B$2:$K$170,5,FALSE),0)</f>
        <v>0</v>
      </c>
      <c r="AB540" s="1829">
        <f>IFERROR(VLOOKUP($A540,'2020'!$B$2:$K$170,8,FALSE),0)</f>
        <v>0</v>
      </c>
      <c r="AC540" s="1740">
        <f>IFERROR(VLOOKUP($A540,'2020'!$B$2:$K$170,10,FALSE),0)</f>
        <v>0</v>
      </c>
      <c r="AD540" s="1700">
        <f>IFERROR(VLOOKUP($A540,'2019'!$B$2:$K$170,3,FALSE),0)</f>
        <v>0</v>
      </c>
      <c r="AE540" s="1823">
        <f>IFERROR(VLOOKUP($A540,'2019'!$B$2:$K$170,4,FALSE),0)</f>
        <v>0</v>
      </c>
      <c r="AF540" s="1823">
        <f>IFERROR(VLOOKUP($A540,'2019'!$B$2:$K$170,5,FALSE),0)</f>
        <v>0</v>
      </c>
      <c r="AG540" s="1823">
        <f>IFERROR(VLOOKUP($A540,'2019'!$B$2:$K$170,8,FALSE),0)</f>
        <v>0</v>
      </c>
      <c r="AH540" s="1740">
        <f>IFERROR(VLOOKUP($A540,'2019'!$B$2:$K$170,10,FALSE),0)</f>
        <v>0</v>
      </c>
      <c r="AI540" s="1700">
        <f>IFERROR(VLOOKUP($A540,'2018'!$B$2:$K$170,3,FALSE),0)</f>
        <v>0</v>
      </c>
      <c r="AJ540" s="1821">
        <f>IFERROR(VLOOKUP($A540,'2018'!$B$2:$K$170,4,FALSE),0)</f>
        <v>0</v>
      </c>
      <c r="AK540" s="1821">
        <f>IFERROR(VLOOKUP($A540,'2018'!$B$2:$K$170,5,FALSE),0)</f>
        <v>0</v>
      </c>
      <c r="AL540" s="1821">
        <f>IFERROR(VLOOKUP($A540,'2018'!$B$2:$K$170,8,FALSE),0)</f>
        <v>0</v>
      </c>
      <c r="AM540" s="1740">
        <f>IFERROR(VLOOKUP($A540,'2018'!$B$2:$K$170,10,FALSE),0)</f>
        <v>0</v>
      </c>
      <c r="AN540" s="1700">
        <f>IFERROR(VLOOKUP($A540,'2017'!$B$2:$J$163,2,FALSE),0)</f>
        <v>55</v>
      </c>
      <c r="AO540" s="1815">
        <f>IFERROR(VLOOKUP($A540,'2017'!$B$2:$J$163,3,FALSE),0)</f>
        <v>17</v>
      </c>
      <c r="AP540" s="1815">
        <f>IFERROR(VLOOKUP($A540,'2017'!$B$2:$J$163,4,FALSE),0)</f>
        <v>23</v>
      </c>
      <c r="AQ540" s="1815">
        <f>IFERROR(VLOOKUP($A540,'2017'!$B$2:$J$163,7,FALSE),0)</f>
        <v>0</v>
      </c>
      <c r="AR540" s="1740">
        <f>IFERROR(VLOOKUP($A540,'2017'!$B$2:$J$163,9,FALSE),0)</f>
        <v>0.41818181818181815</v>
      </c>
      <c r="AS540" s="1700">
        <f>IFERROR(VLOOKUP($A540,'2016'!$B$2:$K$165,3,FALSE),0)</f>
        <v>48</v>
      </c>
      <c r="AT540" s="1796">
        <f>IFERROR(VLOOKUP($A540,'2016'!$B$2:$K$165,4,FALSE),0)</f>
        <v>17</v>
      </c>
      <c r="AU540" s="1796">
        <f>IFERROR(VLOOKUP($A540,'2016'!$B$2:$K$165,5,FALSE),0)</f>
        <v>21</v>
      </c>
      <c r="AV540" s="1796">
        <f>IFERROR(VLOOKUP($A540,'2016'!$B$2:$K$165,8,FALSE),0)</f>
        <v>1</v>
      </c>
      <c r="AW540" s="1740">
        <f>IFERROR(VLOOKUP($A540,'2016'!$B$2:$K$165,10,FALSE),0)</f>
        <v>0.438</v>
      </c>
      <c r="AX540" s="1700">
        <f>IFERROR(VLOOKUP($A540,'2015'!$B$2:$K$165,3,FALSE),0)</f>
        <v>29</v>
      </c>
      <c r="AY540" s="1695">
        <f>IFERROR(VLOOKUP($A540,'2015'!$B$2:$K$165,4,FALSE),0)</f>
        <v>5</v>
      </c>
      <c r="AZ540" s="1695">
        <f>IFERROR(VLOOKUP($A540,'2015'!$B$2:$K$165,5,FALSE),0)</f>
        <v>9</v>
      </c>
      <c r="BA540" s="1695">
        <f>IFERROR(VLOOKUP($A540,'2015'!$B$2:$K$165,8,FALSE),0)</f>
        <v>0</v>
      </c>
      <c r="BB540" s="1740">
        <f>IFERROR(VLOOKUP($A540,'2015'!$B$2:$K$165,10,FALSE),0)</f>
        <v>0.31034482758620691</v>
      </c>
      <c r="BC540" s="1700">
        <f>IFERROR(VLOOKUP($A540,'2014'!$B$2:$K$157,3,FALSE),0)</f>
        <v>0</v>
      </c>
      <c r="BD540" s="1691">
        <f>IFERROR(VLOOKUP($A540,'2014'!$B$2:$K$157,4,FALSE),0)</f>
        <v>0</v>
      </c>
      <c r="BE540" s="1691">
        <f>IFERROR(VLOOKUP($A540,'2014'!$B$2:$K$157,5,FALSE),0)</f>
        <v>0</v>
      </c>
      <c r="BF540" s="1691">
        <f>IFERROR(VLOOKUP($A540,'2014'!$B$2:$K$157,8,FALSE),0)</f>
        <v>0</v>
      </c>
      <c r="BG540" s="1740">
        <f>IFERROR(VLOOKUP($A540,'2014'!$B$2:$K$157,10,FALSE),0)</f>
        <v>0</v>
      </c>
      <c r="BH540" s="1700">
        <f>IFERROR(VLOOKUP($A540,'2013'!$D$4:$I$249,2,FALSE),0)</f>
        <v>0</v>
      </c>
      <c r="BI540" s="1691">
        <f>IFERROR(VLOOKUP($A540,'2013'!$D$4:$I$249,3,FALSE),0)</f>
        <v>0</v>
      </c>
      <c r="BJ540" s="1691">
        <f>IFERROR(VLOOKUP($A540,'2013'!$D$4:$I$249,4,FALSE),0)</f>
        <v>0</v>
      </c>
      <c r="BK540" s="1691">
        <f>IFERROR(VLOOKUP($A540,'2013'!$D$4:$I$249,5,FALSE),0)</f>
        <v>0</v>
      </c>
      <c r="BL540" s="1740">
        <f>IFERROR(VLOOKUP($A540,'2013'!$D$4:$I$249,6,FALSE),0)</f>
        <v>0</v>
      </c>
      <c r="BM540" s="1737">
        <f>IFERROR(VLOOKUP($A540,'2012'!$D$3:$O$172,2,FALSE),0)</f>
        <v>0</v>
      </c>
      <c r="BN540" s="1691">
        <f>IFERROR(VLOOKUP($A540,'2012'!$D$3:$O$172,3,FALSE),0)</f>
        <v>0</v>
      </c>
      <c r="BO540" s="1743">
        <f>IFERROR(VLOOKUP($A540,'2012'!$D$3:$O$172,4,FALSE),0)</f>
        <v>0</v>
      </c>
      <c r="BP540" s="1700">
        <f>IFERROR(VLOOKUP($A540,'2012'!$D$3:$O$172,5,FALSE),0)</f>
        <v>0</v>
      </c>
      <c r="BQ540" s="1691">
        <f>IFERROR(VLOOKUP($A540,'2012'!$D$3:$O$172,6,FALSE),0)</f>
        <v>0</v>
      </c>
      <c r="BR540" s="1691">
        <f>IFERROR(VLOOKUP($A540,'2012'!$D$3:$O$172,7,FALSE),0)</f>
        <v>0</v>
      </c>
      <c r="BS540" s="1691">
        <f>IFERROR(VLOOKUP($A540,'2012'!$D$3:$O$172,8,FALSE),0)</f>
        <v>0</v>
      </c>
      <c r="BT540" s="1740">
        <f>IFERROR(VLOOKUP($A540,'2012'!$D$3:$O$172,9,FALSE),0)</f>
        <v>0</v>
      </c>
      <c r="BX540" s="1700">
        <f>IFERROR(VLOOKUP($A540,'2011'!$D$4:$I$251,2,FALSE),0)</f>
        <v>0</v>
      </c>
      <c r="BY540" s="1691">
        <f>IFERROR(VLOOKUP($A540,'2011'!$D$4:$I$251,3,FALSE),0)</f>
        <v>0</v>
      </c>
      <c r="BZ540" s="1691">
        <f>IFERROR(VLOOKUP($A540,'2011'!$D$4:$I$251,4,FALSE),0)</f>
        <v>0</v>
      </c>
      <c r="CA540" s="1691">
        <f>IFERROR(VLOOKUP($A540,'2011'!$D$4:$I$251,5,FALSE),0)</f>
        <v>0</v>
      </c>
      <c r="CB540" s="1740">
        <f>IFERROR(VLOOKUP($A540,'2011'!$D$4:$I$251,6,FALSE),0)</f>
        <v>0</v>
      </c>
      <c r="CC540" s="1700">
        <f>IFERROR(VLOOKUP($A540,'2010'!$C$3:$H$234,2,FALSE),0)</f>
        <v>0</v>
      </c>
      <c r="CD540" s="1691">
        <f>IFERROR(VLOOKUP($A540,'2010'!$C$3:$H$234,3,FALSE),0)</f>
        <v>0</v>
      </c>
      <c r="CE540" s="1691">
        <f>IFERROR(VLOOKUP($A540,'2010'!$C$3:$H$234,4,FALSE),0)</f>
        <v>0</v>
      </c>
      <c r="CF540" s="1691">
        <f>IFERROR(VLOOKUP($A540,'2010'!$C$3:$H$234,5,FALSE),0)</f>
        <v>0</v>
      </c>
      <c r="CG540" s="1740">
        <f>IFERROR(VLOOKUP($A540,'2010'!$C$3:$H$234,6,FALSE),0)</f>
        <v>0</v>
      </c>
      <c r="CH540" s="1700">
        <f>IFERROR(VLOOKUP($A540,'2009'!$C$3:$H$242,2,FALSE),0)</f>
        <v>0</v>
      </c>
      <c r="CI540" s="1691">
        <f>IFERROR(VLOOKUP($A540,'2009'!$C$3:$H$242,3,FALSE),0)</f>
        <v>0</v>
      </c>
      <c r="CJ540" s="1691">
        <f>IFERROR(VLOOKUP($A540,'2009'!$C$3:$H$242,4,FALSE),0)</f>
        <v>0</v>
      </c>
      <c r="CK540" s="1691">
        <f>IFERROR(VLOOKUP($A540,'2009'!$C$3:$H$242,5,FALSE),0)</f>
        <v>0</v>
      </c>
      <c r="CL540" s="1740">
        <f>IFERROR(VLOOKUP($A540,'2009'!$C$3:$H$242,6,FALSE),0)</f>
        <v>0</v>
      </c>
      <c r="CM540" s="1700">
        <f>IFERROR(VLOOKUP($A540,'2008'!$C$3:$H$229,2,FALSE),0)</f>
        <v>0</v>
      </c>
      <c r="CN540" s="1691">
        <f>IFERROR(VLOOKUP($A540,'2008'!$C$3:$H$229,3,FALSE),0)</f>
        <v>0</v>
      </c>
      <c r="CO540" s="1691">
        <f>IFERROR(VLOOKUP($A540,'2008'!$C$3:$H$229,4,FALSE),0)</f>
        <v>0</v>
      </c>
      <c r="CP540" s="1691">
        <f>IFERROR(VLOOKUP($A540,'2008'!$C$3:$H$229,5,FALSE),0)</f>
        <v>0</v>
      </c>
      <c r="CQ540" s="1740">
        <f>IFERROR(VLOOKUP($A540,'2008'!$C$3:$H$229,6,FALSE),0)</f>
        <v>0</v>
      </c>
      <c r="CR540" s="1700">
        <f>IFERROR(VLOOKUP($A540,'2007'!$C$3:$M$238,7,FALSE),0)</f>
        <v>0</v>
      </c>
      <c r="CS540" s="1691">
        <f>IFERROR(VLOOKUP($A540,'2007'!$C$3:$M$238,8,FALSE),0)</f>
        <v>0</v>
      </c>
      <c r="CT540" s="1691">
        <f>IFERROR(VLOOKUP($A540,'2007'!$C$3:$M$238,9,FALSE),0)</f>
        <v>0</v>
      </c>
      <c r="CU540" s="1691">
        <f>IFERROR(VLOOKUP($A540,'2007'!$C$3:$M$238,10,FALSE),0)</f>
        <v>0</v>
      </c>
      <c r="CV540" s="1740">
        <f>IFERROR(VLOOKUP($A540,'2007'!$C$3:$M$238,11,FALSE),0)</f>
        <v>0</v>
      </c>
      <c r="CW540" s="1700">
        <f>IFERROR(VLOOKUP($A540,'2006'!$A$2:$F$200,2,FALSE),0)</f>
        <v>0</v>
      </c>
      <c r="CX540" s="1691">
        <f>IFERROR(VLOOKUP($A540,'2006'!$A$2:$F$200,4,FALSE),0)</f>
        <v>0</v>
      </c>
      <c r="CY540" s="1691">
        <f>IFERROR(VLOOKUP($A540,'2006'!$A$2:$F$200,5,FALSE),0)</f>
        <v>0</v>
      </c>
      <c r="CZ540" s="1740">
        <f>IFERROR(VLOOKUP($A540,'2006'!$A$2:$F$200,6,FALSE),0)</f>
        <v>0</v>
      </c>
      <c r="DA540" s="1700">
        <f>IFERROR(VLOOKUP($A540,'2005'!$C$3:$M$205,8,FALSE),0)</f>
        <v>0</v>
      </c>
      <c r="DB540" s="1691">
        <f>IFERROR(VLOOKUP($A540,'2005'!$C$3:$M$205,9,FALSE),0)</f>
        <v>0</v>
      </c>
      <c r="DC540" s="1691">
        <f>IFERROR(VLOOKUP($A540,'2005'!$C$3:$M$205,10,FALSE),0)</f>
        <v>0</v>
      </c>
      <c r="DD540" s="1740">
        <f>IFERROR(VLOOKUP($A540,'2005'!$C$3:$M$205,11,FALSE),0)</f>
        <v>0</v>
      </c>
      <c r="DE540" s="1700">
        <f>IFERROR(VLOOKUP($A540,'2004'!$C$3:$M$213,8,FALSE),0)</f>
        <v>0</v>
      </c>
      <c r="DF540" s="1691">
        <f>IFERROR(VLOOKUP($A540,'2004'!$C$3:$M$213,9,FALSE),0)</f>
        <v>0</v>
      </c>
      <c r="DG540" s="1691">
        <f>IFERROR(VLOOKUP($A540,'2004'!$C$3:$M$213,10,FALSE),0)</f>
        <v>0</v>
      </c>
      <c r="DH540" s="1740">
        <f>IFERROR(VLOOKUP($A540,'2004'!$C$3:$M$213,11,FALSE),0)</f>
        <v>0</v>
      </c>
      <c r="DI540" s="1700">
        <f>IFERROR(VLOOKUP($A540,'2003'!$C$3:$Q$214,12,FALSE),0)</f>
        <v>0</v>
      </c>
      <c r="DJ540" s="1691">
        <f>IFERROR(VLOOKUP($A540,'2003'!$C$3:$Q$214,13,FALSE),0)</f>
        <v>0</v>
      </c>
      <c r="DK540" s="1691">
        <f>IFERROR(VLOOKUP($A540,'2003'!$C$3:$Q$214,14,FALSE),0)</f>
        <v>0</v>
      </c>
      <c r="DL540" s="1740">
        <f>IFERROR(VLOOKUP($A540,'2003'!$C$3:$Q$214,15,FALSE),0)</f>
        <v>0</v>
      </c>
      <c r="DM540" s="1700">
        <f>IFERROR(VLOOKUP($A540,'2002'!$D$3:$R$214,12,FALSE),0)</f>
        <v>0</v>
      </c>
      <c r="DN540" s="1691">
        <f>IFERROR(VLOOKUP($A540,'2002'!$D$3:$R$214,13,FALSE),0)</f>
        <v>0</v>
      </c>
      <c r="DO540" s="1691">
        <f>IFERROR(VLOOKUP($A540,'2002'!$D$3:$R$214,14,FALSE),0)</f>
        <v>0</v>
      </c>
      <c r="DP540" s="1788">
        <f>IFERROR(VLOOKUP($A540,'2002'!$D$3:$R$214,15,FALSE),0)</f>
        <v>0</v>
      </c>
      <c r="DQ540" s="1700">
        <f>IFERROR(VLOOKUP($A540,'Pre 2002'!$C$3:$CK$382,84,FALSE),0)</f>
        <v>0</v>
      </c>
      <c r="DR540" s="1695">
        <f>IFERROR(VLOOKUP($A540,'Pre 2002'!$C$3:$CK$382,85,FALSE),0)</f>
        <v>0</v>
      </c>
      <c r="DS540" s="1695">
        <f>IFERROR(VLOOKUP($A540,'Pre 2002'!$C$3:$CK$382,86,FALSE),0)</f>
        <v>0</v>
      </c>
      <c r="DT540" s="1790">
        <f>IFERROR(VLOOKUP($A540,'Pre 2002'!$C$3:$CK$382,87,FALSE),0)</f>
        <v>0</v>
      </c>
      <c r="DU540" s="1741">
        <f>IFERROR(VLOOKUP(A540,'Pre 2002'!$C$3:$CG$382,83,FALSE),0)</f>
        <v>0</v>
      </c>
    </row>
    <row r="541" spans="1:125">
      <c r="A541" s="1778" t="s">
        <v>1906</v>
      </c>
      <c r="B541" s="1562">
        <f t="shared" si="206"/>
        <v>70</v>
      </c>
      <c r="C541" s="1562">
        <f t="shared" si="207"/>
        <v>28</v>
      </c>
      <c r="D541" s="1562">
        <f t="shared" si="208"/>
        <v>1</v>
      </c>
      <c r="E541" s="1563">
        <f t="shared" si="209"/>
        <v>0.4</v>
      </c>
      <c r="F541" s="1786">
        <f t="shared" si="210"/>
        <v>2</v>
      </c>
      <c r="G541" s="1595" t="s">
        <v>2159</v>
      </c>
      <c r="H541" s="1567">
        <f t="shared" si="211"/>
        <v>2</v>
      </c>
      <c r="I541" s="1734">
        <f t="shared" si="212"/>
        <v>70</v>
      </c>
      <c r="J541" s="1734">
        <f t="shared" si="213"/>
        <v>28</v>
      </c>
      <c r="K541" s="1734">
        <f t="shared" si="214"/>
        <v>1</v>
      </c>
      <c r="L541" s="1806">
        <f t="shared" si="215"/>
        <v>0.4</v>
      </c>
      <c r="O541" s="1700">
        <f>IFERROR(VLOOKUP($A541,'2022'!$B$2:$K$174,3,FALSE),0)</f>
        <v>0</v>
      </c>
      <c r="P541" s="1858">
        <f>IFERROR(VLOOKUP($A541,'2022'!$B$2:$K$174,4,FALSE),0)</f>
        <v>0</v>
      </c>
      <c r="Q541" s="1858">
        <f>IFERROR(VLOOKUP($A541,'2022'!$B$2:$K$174,5,FALSE),0)</f>
        <v>0</v>
      </c>
      <c r="R541" s="1858">
        <f>IFERROR(VLOOKUP($A541,'2022'!$B$2:$K$174,8,FALSE),0)</f>
        <v>0</v>
      </c>
      <c r="S541" s="1740">
        <f>IFERROR(VLOOKUP($A541,'2022'!$B$2:$K$174,10,FALSE),0)</f>
        <v>0</v>
      </c>
      <c r="T541" s="1700">
        <f>IFERROR(VLOOKUP($A541,'2021'!$B$2:$K$174,3,FALSE),0)</f>
        <v>0</v>
      </c>
      <c r="U541" s="1843">
        <f>IFERROR(VLOOKUP($A541,'2021'!$B$2:$K$174,4,FALSE),0)</f>
        <v>0</v>
      </c>
      <c r="V541" s="1843">
        <f>IFERROR(VLOOKUP($A541,'2021'!$B$2:$K$174,5,FALSE),0)</f>
        <v>0</v>
      </c>
      <c r="W541" s="1843">
        <f>IFERROR(VLOOKUP($A541,'2021'!$B$2:$K$174,8,FALSE),0)</f>
        <v>0</v>
      </c>
      <c r="X541" s="1740">
        <f>IFERROR(VLOOKUP($A541,'2021'!$B$2:$K$174,10,FALSE),0)</f>
        <v>0</v>
      </c>
      <c r="Y541" s="1700">
        <f>IFERROR(VLOOKUP($A541,'2020'!$B$2:$K$170,3,FALSE),0)</f>
        <v>0</v>
      </c>
      <c r="Z541" s="1829">
        <f>IFERROR(VLOOKUP($A541,'2020'!$B$2:$K$170,4,FALSE),0)</f>
        <v>0</v>
      </c>
      <c r="AA541" s="1829">
        <f>IFERROR(VLOOKUP($A541,'2020'!$B$2:$K$170,5,FALSE),0)</f>
        <v>0</v>
      </c>
      <c r="AB541" s="1829">
        <f>IFERROR(VLOOKUP($A541,'2020'!$B$2:$K$170,8,FALSE),0)</f>
        <v>0</v>
      </c>
      <c r="AC541" s="1740">
        <f>IFERROR(VLOOKUP($A541,'2020'!$B$2:$K$170,10,FALSE),0)</f>
        <v>0</v>
      </c>
      <c r="AD541" s="1700">
        <f>IFERROR(VLOOKUP($A541,'2019'!$B$2:$K$170,3,FALSE),0)</f>
        <v>0</v>
      </c>
      <c r="AE541" s="1823">
        <f>IFERROR(VLOOKUP($A541,'2019'!$B$2:$K$170,4,FALSE),0)</f>
        <v>0</v>
      </c>
      <c r="AF541" s="1823">
        <f>IFERROR(VLOOKUP($A541,'2019'!$B$2:$K$170,5,FALSE),0)</f>
        <v>0</v>
      </c>
      <c r="AG541" s="1823">
        <f>IFERROR(VLOOKUP($A541,'2019'!$B$2:$K$170,8,FALSE),0)</f>
        <v>0</v>
      </c>
      <c r="AH541" s="1740">
        <f>IFERROR(VLOOKUP($A541,'2019'!$B$2:$K$170,10,FALSE),0)</f>
        <v>0</v>
      </c>
      <c r="AI541" s="1700">
        <f>IFERROR(VLOOKUP($A541,'2018'!$B$2:$K$170,3,FALSE),0)</f>
        <v>0</v>
      </c>
      <c r="AJ541" s="1821">
        <f>IFERROR(VLOOKUP($A541,'2018'!$B$2:$K$170,4,FALSE),0)</f>
        <v>0</v>
      </c>
      <c r="AK541" s="1821">
        <f>IFERROR(VLOOKUP($A541,'2018'!$B$2:$K$170,5,FALSE),0)</f>
        <v>0</v>
      </c>
      <c r="AL541" s="1821">
        <f>IFERROR(VLOOKUP($A541,'2018'!$B$2:$K$170,8,FALSE),0)</f>
        <v>0</v>
      </c>
      <c r="AM541" s="1740">
        <f>IFERROR(VLOOKUP($A541,'2018'!$B$2:$K$170,10,FALSE),0)</f>
        <v>0</v>
      </c>
      <c r="AN541" s="1700">
        <f>IFERROR(VLOOKUP($A541,'2017'!$B$2:$J$163,2,FALSE),0)</f>
        <v>0</v>
      </c>
      <c r="AO541" s="1815">
        <f>IFERROR(VLOOKUP($A541,'2017'!$B$2:$J$163,3,FALSE),0)</f>
        <v>0</v>
      </c>
      <c r="AP541" s="1815">
        <f>IFERROR(VLOOKUP($A541,'2017'!$B$2:$J$163,4,FALSE),0)</f>
        <v>0</v>
      </c>
      <c r="AQ541" s="1815">
        <f>IFERROR(VLOOKUP($A541,'2017'!$B$2:$J$163,7,FALSE),0)</f>
        <v>0</v>
      </c>
      <c r="AR541" s="1740">
        <f>IFERROR(VLOOKUP($A541,'2017'!$B$2:$J$163,9,FALSE),0)</f>
        <v>0</v>
      </c>
      <c r="AS541" s="1700">
        <f>IFERROR(VLOOKUP($A541,'2016'!$B$2:$K$165,3,FALSE),0)</f>
        <v>0</v>
      </c>
      <c r="AT541" s="1796">
        <f>IFERROR(VLOOKUP($A541,'2016'!$B$2:$K$165,4,FALSE),0)</f>
        <v>0</v>
      </c>
      <c r="AU541" s="1796">
        <f>IFERROR(VLOOKUP($A541,'2016'!$B$2:$K$165,5,FALSE),0)</f>
        <v>0</v>
      </c>
      <c r="AV541" s="1796">
        <f>IFERROR(VLOOKUP($A541,'2016'!$B$2:$K$165,8,FALSE),0)</f>
        <v>0</v>
      </c>
      <c r="AW541" s="1740">
        <f>IFERROR(VLOOKUP($A541,'2016'!$B$2:$K$165,10,FALSE),0)</f>
        <v>0</v>
      </c>
      <c r="AX541" s="1700">
        <f>IFERROR(VLOOKUP($A541,'2015'!$B$2:$K$165,3,FALSE),0)</f>
        <v>0</v>
      </c>
      <c r="AY541" s="1695">
        <f>IFERROR(VLOOKUP($A541,'2015'!$B$2:$K$165,4,FALSE),0)</f>
        <v>0</v>
      </c>
      <c r="AZ541" s="1695">
        <f>IFERROR(VLOOKUP($A541,'2015'!$B$2:$K$165,5,FALSE),0)</f>
        <v>0</v>
      </c>
      <c r="BA541" s="1695">
        <f>IFERROR(VLOOKUP($A541,'2015'!$B$2:$K$165,8,FALSE),0)</f>
        <v>0</v>
      </c>
      <c r="BB541" s="1740">
        <f>IFERROR(VLOOKUP($A541,'2015'!$B$2:$K$165,10,FALSE),0)</f>
        <v>0</v>
      </c>
      <c r="BC541" s="1700">
        <f>IFERROR(VLOOKUP($A541,'2014'!$B$2:$K$157,3,FALSE),0)</f>
        <v>0</v>
      </c>
      <c r="BD541" s="1691">
        <f>IFERROR(VLOOKUP($A541,'2014'!$B$2:$K$157,4,FALSE),0)</f>
        <v>0</v>
      </c>
      <c r="BE541" s="1691">
        <f>IFERROR(VLOOKUP($A541,'2014'!$B$2:$K$157,5,FALSE),0)</f>
        <v>0</v>
      </c>
      <c r="BF541" s="1691">
        <f>IFERROR(VLOOKUP($A541,'2014'!$B$2:$K$157,8,FALSE),0)</f>
        <v>0</v>
      </c>
      <c r="BG541" s="1740">
        <f>IFERROR(VLOOKUP($A541,'2014'!$B$2:$K$157,10,FALSE),0)</f>
        <v>0</v>
      </c>
      <c r="BH541" s="1700">
        <f>IFERROR(VLOOKUP($A541,'2013'!$D$4:$I$249,2,FALSE),0)</f>
        <v>0</v>
      </c>
      <c r="BI541" s="1691">
        <f>IFERROR(VLOOKUP($A541,'2013'!$D$4:$I$249,3,FALSE),0)</f>
        <v>0</v>
      </c>
      <c r="BJ541" s="1691">
        <f>IFERROR(VLOOKUP($A541,'2013'!$D$4:$I$249,4,FALSE),0)</f>
        <v>0</v>
      </c>
      <c r="BK541" s="1691">
        <f>IFERROR(VLOOKUP($A541,'2013'!$D$4:$I$249,5,FALSE),0)</f>
        <v>0</v>
      </c>
      <c r="BL541" s="1740">
        <f>IFERROR(VLOOKUP($A541,'2013'!$D$4:$I$249,6,FALSE),0)</f>
        <v>0</v>
      </c>
      <c r="BM541" s="1737">
        <f>IFERROR(VLOOKUP($A541,'2012'!$D$3:$O$172,2,FALSE),0)</f>
        <v>0</v>
      </c>
      <c r="BN541" s="1691">
        <f>IFERROR(VLOOKUP($A541,'2012'!$D$3:$O$172,3,FALSE),0)</f>
        <v>0</v>
      </c>
      <c r="BO541" s="1743">
        <f>IFERROR(VLOOKUP($A541,'2012'!$D$3:$O$172,4,FALSE),0)</f>
        <v>0</v>
      </c>
      <c r="BP541" s="1700">
        <f>IFERROR(VLOOKUP($A541,'2012'!$D$3:$O$172,5,FALSE),0)</f>
        <v>0</v>
      </c>
      <c r="BQ541" s="1691">
        <f>IFERROR(VLOOKUP($A541,'2012'!$D$3:$O$172,6,FALSE),0)</f>
        <v>0</v>
      </c>
      <c r="BR541" s="1691">
        <f>IFERROR(VLOOKUP($A541,'2012'!$D$3:$O$172,7,FALSE),0)</f>
        <v>0</v>
      </c>
      <c r="BS541" s="1691">
        <f>IFERROR(VLOOKUP($A541,'2012'!$D$3:$O$172,8,FALSE),0)</f>
        <v>0</v>
      </c>
      <c r="BT541" s="1740">
        <f>IFERROR(VLOOKUP($A541,'2012'!$D$3:$O$172,9,FALSE),0)</f>
        <v>0</v>
      </c>
      <c r="BX541" s="1700">
        <f>IFERROR(VLOOKUP($A541,'2011'!$D$4:$I$251,2,FALSE),0)</f>
        <v>0</v>
      </c>
      <c r="BY541" s="1691">
        <f>IFERROR(VLOOKUP($A541,'2011'!$D$4:$I$251,3,FALSE),0)</f>
        <v>0</v>
      </c>
      <c r="BZ541" s="1691">
        <f>IFERROR(VLOOKUP($A541,'2011'!$D$4:$I$251,4,FALSE),0)</f>
        <v>0</v>
      </c>
      <c r="CA541" s="1691">
        <f>IFERROR(VLOOKUP($A541,'2011'!$D$4:$I$251,5,FALSE),0)</f>
        <v>0</v>
      </c>
      <c r="CB541" s="1740">
        <f>IFERROR(VLOOKUP($A541,'2011'!$D$4:$I$251,6,FALSE),0)</f>
        <v>0</v>
      </c>
      <c r="CC541" s="1700">
        <f>IFERROR(VLOOKUP($A541,'2010'!$C$3:$H$234,2,FALSE),0)</f>
        <v>0</v>
      </c>
      <c r="CD541" s="1691">
        <f>IFERROR(VLOOKUP($A541,'2010'!$C$3:$H$234,3,FALSE),0)</f>
        <v>0</v>
      </c>
      <c r="CE541" s="1691">
        <f>IFERROR(VLOOKUP($A541,'2010'!$C$3:$H$234,4,FALSE),0)</f>
        <v>0</v>
      </c>
      <c r="CF541" s="1691">
        <f>IFERROR(VLOOKUP($A541,'2010'!$C$3:$H$234,5,FALSE),0)</f>
        <v>0</v>
      </c>
      <c r="CG541" s="1740">
        <f>IFERROR(VLOOKUP($A541,'2010'!$C$3:$H$234,6,FALSE),0)</f>
        <v>0</v>
      </c>
      <c r="CH541" s="1700">
        <f>IFERROR(VLOOKUP($A541,'2009'!$C$3:$H$242,2,FALSE),0)</f>
        <v>0</v>
      </c>
      <c r="CI541" s="1691">
        <f>IFERROR(VLOOKUP($A541,'2009'!$C$3:$H$242,3,FALSE),0)</f>
        <v>0</v>
      </c>
      <c r="CJ541" s="1691">
        <f>IFERROR(VLOOKUP($A541,'2009'!$C$3:$H$242,4,FALSE),0)</f>
        <v>0</v>
      </c>
      <c r="CK541" s="1691">
        <f>IFERROR(VLOOKUP($A541,'2009'!$C$3:$H$242,5,FALSE),0)</f>
        <v>0</v>
      </c>
      <c r="CL541" s="1740">
        <f>IFERROR(VLOOKUP($A541,'2009'!$C$3:$H$242,6,FALSE),0)</f>
        <v>0</v>
      </c>
      <c r="CM541" s="1700">
        <f>IFERROR(VLOOKUP($A541,'2008'!$C$3:$H$229,2,FALSE),0)</f>
        <v>0</v>
      </c>
      <c r="CN541" s="1691">
        <f>IFERROR(VLOOKUP($A541,'2008'!$C$3:$H$229,3,FALSE),0)</f>
        <v>0</v>
      </c>
      <c r="CO541" s="1691">
        <f>IFERROR(VLOOKUP($A541,'2008'!$C$3:$H$229,4,FALSE),0)</f>
        <v>0</v>
      </c>
      <c r="CP541" s="1691">
        <f>IFERROR(VLOOKUP($A541,'2008'!$C$3:$H$229,5,FALSE),0)</f>
        <v>0</v>
      </c>
      <c r="CQ541" s="1740">
        <f>IFERROR(VLOOKUP($A541,'2008'!$C$3:$H$229,6,FALSE),0)</f>
        <v>0</v>
      </c>
      <c r="CR541" s="1700">
        <f>IFERROR(VLOOKUP($A541,'2007'!$C$3:$M$238,7,FALSE),0)</f>
        <v>0</v>
      </c>
      <c r="CS541" s="1691">
        <f>IFERROR(VLOOKUP($A541,'2007'!$C$3:$M$238,8,FALSE),0)</f>
        <v>0</v>
      </c>
      <c r="CT541" s="1691">
        <f>IFERROR(VLOOKUP($A541,'2007'!$C$3:$M$238,9,FALSE),0)</f>
        <v>0</v>
      </c>
      <c r="CU541" s="1691">
        <f>IFERROR(VLOOKUP($A541,'2007'!$C$3:$M$238,10,FALSE),0)</f>
        <v>0</v>
      </c>
      <c r="CV541" s="1740">
        <f>IFERROR(VLOOKUP($A541,'2007'!$C$3:$M$238,11,FALSE),0)</f>
        <v>0</v>
      </c>
      <c r="CW541" s="1700">
        <f>IFERROR(VLOOKUP($A541,'2006'!$A$2:$F$200,2,FALSE),0)</f>
        <v>0</v>
      </c>
      <c r="CX541" s="1691">
        <f>IFERROR(VLOOKUP($A541,'2006'!$A$2:$F$200,4,FALSE),0)</f>
        <v>0</v>
      </c>
      <c r="CY541" s="1691">
        <f>IFERROR(VLOOKUP($A541,'2006'!$A$2:$F$200,5,FALSE),0)</f>
        <v>0</v>
      </c>
      <c r="CZ541" s="1740">
        <f>IFERROR(VLOOKUP($A541,'2006'!$A$2:$F$200,6,FALSE),0)</f>
        <v>0</v>
      </c>
      <c r="DA541" s="1700">
        <f>IFERROR(VLOOKUP($A541,'2005'!$C$3:$M$205,8,FALSE),0)</f>
        <v>0</v>
      </c>
      <c r="DB541" s="1691">
        <f>IFERROR(VLOOKUP($A541,'2005'!$C$3:$M$205,9,FALSE),0)</f>
        <v>0</v>
      </c>
      <c r="DC541" s="1691">
        <f>IFERROR(VLOOKUP($A541,'2005'!$C$3:$M$205,10,FALSE),0)</f>
        <v>0</v>
      </c>
      <c r="DD541" s="1740">
        <f>IFERROR(VLOOKUP($A541,'2005'!$C$3:$M$205,11,FALSE),0)</f>
        <v>0</v>
      </c>
      <c r="DE541" s="1700">
        <f>IFERROR(VLOOKUP($A541,'2004'!$C$3:$M$213,8,FALSE),0)</f>
        <v>0</v>
      </c>
      <c r="DF541" s="1691">
        <f>IFERROR(VLOOKUP($A541,'2004'!$C$3:$M$213,9,FALSE),0)</f>
        <v>0</v>
      </c>
      <c r="DG541" s="1691">
        <f>IFERROR(VLOOKUP($A541,'2004'!$C$3:$M$213,10,FALSE),0)</f>
        <v>0</v>
      </c>
      <c r="DH541" s="1740">
        <f>IFERROR(VLOOKUP($A541,'2004'!$C$3:$M$213,11,FALSE),0)</f>
        <v>0</v>
      </c>
      <c r="DI541" s="1700">
        <f>IFERROR(VLOOKUP($A541,'2003'!$C$3:$Q$214,12,FALSE),0)</f>
        <v>0</v>
      </c>
      <c r="DJ541" s="1691">
        <f>IFERROR(VLOOKUP($A541,'2003'!$C$3:$Q$214,13,FALSE),0)</f>
        <v>0</v>
      </c>
      <c r="DK541" s="1691">
        <f>IFERROR(VLOOKUP($A541,'2003'!$C$3:$Q$214,14,FALSE),0)</f>
        <v>0</v>
      </c>
      <c r="DL541" s="1740">
        <f>IFERROR(VLOOKUP($A541,'2003'!$C$3:$Q$214,15,FALSE),0)</f>
        <v>0</v>
      </c>
      <c r="DM541" s="1700">
        <f>IFERROR(VLOOKUP($A541,'2002'!$D$3:$R$214,12,FALSE),0)</f>
        <v>25</v>
      </c>
      <c r="DN541" s="1691">
        <f>IFERROR(VLOOKUP($A541,'2002'!$D$3:$R$214,13,FALSE),0)</f>
        <v>12</v>
      </c>
      <c r="DO541" s="1691">
        <f>IFERROR(VLOOKUP($A541,'2002'!$D$3:$R$214,14,FALSE),0)</f>
        <v>1</v>
      </c>
      <c r="DP541" s="1788">
        <f>IFERROR(VLOOKUP($A541,'2002'!$D$3:$R$214,15,FALSE),0)</f>
        <v>0.48</v>
      </c>
      <c r="DQ541" s="1700">
        <f>IFERROR(VLOOKUP($A541,'Pre 2002'!$C$3:$CK$382,84,FALSE),0)</f>
        <v>45</v>
      </c>
      <c r="DR541" s="1695">
        <f>IFERROR(VLOOKUP($A541,'Pre 2002'!$C$3:$CK$382,85,FALSE),0)</f>
        <v>16</v>
      </c>
      <c r="DS541" s="1695">
        <f>IFERROR(VLOOKUP($A541,'Pre 2002'!$C$3:$CK$382,86,FALSE),0)</f>
        <v>0</v>
      </c>
      <c r="DT541" s="1790">
        <f>IFERROR(VLOOKUP($A541,'Pre 2002'!$C$3:$CK$382,87,FALSE),0)</f>
        <v>0.35555555555555557</v>
      </c>
      <c r="DU541" s="1741">
        <f>IFERROR(VLOOKUP(A541,'Pre 2002'!$C$3:$CG$382,83,FALSE),0)</f>
        <v>1</v>
      </c>
    </row>
    <row r="542" spans="1:125">
      <c r="A542" s="1779" t="s">
        <v>2174</v>
      </c>
      <c r="B542" s="1562">
        <f t="shared" si="206"/>
        <v>73</v>
      </c>
      <c r="C542" s="1562">
        <f t="shared" si="207"/>
        <v>29</v>
      </c>
      <c r="D542" s="1562">
        <f t="shared" si="208"/>
        <v>1</v>
      </c>
      <c r="E542" s="1563">
        <f t="shared" si="209"/>
        <v>0.39726027397260272</v>
      </c>
      <c r="F542" s="1786">
        <f t="shared" si="210"/>
        <v>2</v>
      </c>
      <c r="G542" s="1595">
        <v>2015</v>
      </c>
      <c r="H542" s="1567">
        <f t="shared" si="211"/>
        <v>0</v>
      </c>
      <c r="I542" s="1734">
        <f t="shared" si="212"/>
        <v>0</v>
      </c>
      <c r="J542" s="1734">
        <f t="shared" si="213"/>
        <v>0</v>
      </c>
      <c r="K542" s="1734">
        <f t="shared" si="214"/>
        <v>0</v>
      </c>
      <c r="L542" s="1806">
        <f t="shared" si="215"/>
        <v>0</v>
      </c>
      <c r="M542" s="1751"/>
      <c r="N542" s="1751"/>
      <c r="O542" s="1700">
        <f>IFERROR(VLOOKUP($A542,'2022'!$B$2:$K$174,3,FALSE),0)</f>
        <v>0</v>
      </c>
      <c r="P542" s="1858">
        <f>IFERROR(VLOOKUP($A542,'2022'!$B$2:$K$174,4,FALSE),0)</f>
        <v>0</v>
      </c>
      <c r="Q542" s="1858">
        <f>IFERROR(VLOOKUP($A542,'2022'!$B$2:$K$174,5,FALSE),0)</f>
        <v>0</v>
      </c>
      <c r="R542" s="1858">
        <f>IFERROR(VLOOKUP($A542,'2022'!$B$2:$K$174,8,FALSE),0)</f>
        <v>0</v>
      </c>
      <c r="S542" s="1740">
        <f>IFERROR(VLOOKUP($A542,'2022'!$B$2:$K$174,10,FALSE),0)</f>
        <v>0</v>
      </c>
      <c r="T542" s="1700">
        <f>IFERROR(VLOOKUP($A542,'2021'!$B$2:$K$174,3,FALSE),0)</f>
        <v>0</v>
      </c>
      <c r="U542" s="1843">
        <f>IFERROR(VLOOKUP($A542,'2021'!$B$2:$K$174,4,FALSE),0)</f>
        <v>0</v>
      </c>
      <c r="V542" s="1843">
        <f>IFERROR(VLOOKUP($A542,'2021'!$B$2:$K$174,5,FALSE),0)</f>
        <v>0</v>
      </c>
      <c r="W542" s="1843">
        <f>IFERROR(VLOOKUP($A542,'2021'!$B$2:$K$174,8,FALSE),0)</f>
        <v>0</v>
      </c>
      <c r="X542" s="1740">
        <f>IFERROR(VLOOKUP($A542,'2021'!$B$2:$K$174,10,FALSE),0)</f>
        <v>0</v>
      </c>
      <c r="Y542" s="1700">
        <f>IFERROR(VLOOKUP($A542,'2020'!$B$2:$K$170,3,FALSE),0)</f>
        <v>0</v>
      </c>
      <c r="Z542" s="1829">
        <f>IFERROR(VLOOKUP($A542,'2020'!$B$2:$K$170,4,FALSE),0)</f>
        <v>0</v>
      </c>
      <c r="AA542" s="1829">
        <f>IFERROR(VLOOKUP($A542,'2020'!$B$2:$K$170,5,FALSE),0)</f>
        <v>0</v>
      </c>
      <c r="AB542" s="1829">
        <f>IFERROR(VLOOKUP($A542,'2020'!$B$2:$K$170,8,FALSE),0)</f>
        <v>0</v>
      </c>
      <c r="AC542" s="1740">
        <f>IFERROR(VLOOKUP($A542,'2020'!$B$2:$K$170,10,FALSE),0)</f>
        <v>0</v>
      </c>
      <c r="AD542" s="1700">
        <f>IFERROR(VLOOKUP($A542,'2019'!$B$2:$K$170,3,FALSE),0)</f>
        <v>0</v>
      </c>
      <c r="AE542" s="1823">
        <f>IFERROR(VLOOKUP($A542,'2019'!$B$2:$K$170,4,FALSE),0)</f>
        <v>0</v>
      </c>
      <c r="AF542" s="1823">
        <f>IFERROR(VLOOKUP($A542,'2019'!$B$2:$K$170,5,FALSE),0)</f>
        <v>0</v>
      </c>
      <c r="AG542" s="1823">
        <f>IFERROR(VLOOKUP($A542,'2019'!$B$2:$K$170,8,FALSE),0)</f>
        <v>0</v>
      </c>
      <c r="AH542" s="1740">
        <f>IFERROR(VLOOKUP($A542,'2019'!$B$2:$K$170,10,FALSE),0)</f>
        <v>0</v>
      </c>
      <c r="AI542" s="1700">
        <f>IFERROR(VLOOKUP($A542,'2018'!$B$2:$K$170,3,FALSE),0)</f>
        <v>0</v>
      </c>
      <c r="AJ542" s="1821">
        <f>IFERROR(VLOOKUP($A542,'2018'!$B$2:$K$170,4,FALSE),0)</f>
        <v>0</v>
      </c>
      <c r="AK542" s="1821">
        <f>IFERROR(VLOOKUP($A542,'2018'!$B$2:$K$170,5,FALSE),0)</f>
        <v>0</v>
      </c>
      <c r="AL542" s="1821">
        <f>IFERROR(VLOOKUP($A542,'2018'!$B$2:$K$170,8,FALSE),0)</f>
        <v>0</v>
      </c>
      <c r="AM542" s="1740">
        <f>IFERROR(VLOOKUP($A542,'2018'!$B$2:$K$170,10,FALSE),0)</f>
        <v>0</v>
      </c>
      <c r="AN542" s="1700">
        <f>IFERROR(VLOOKUP($A542,'2017'!$B$2:$J$163,2,FALSE),0)</f>
        <v>0</v>
      </c>
      <c r="AO542" s="1815">
        <f>IFERROR(VLOOKUP($A542,'2017'!$B$2:$J$163,3,FALSE),0)</f>
        <v>0</v>
      </c>
      <c r="AP542" s="1815">
        <f>IFERROR(VLOOKUP($A542,'2017'!$B$2:$J$163,4,FALSE),0)</f>
        <v>0</v>
      </c>
      <c r="AQ542" s="1815">
        <f>IFERROR(VLOOKUP($A542,'2017'!$B$2:$J$163,7,FALSE),0)</f>
        <v>0</v>
      </c>
      <c r="AR542" s="1740">
        <f>IFERROR(VLOOKUP($A542,'2017'!$B$2:$J$163,9,FALSE),0)</f>
        <v>0</v>
      </c>
      <c r="AS542" s="1700">
        <f>IFERROR(VLOOKUP($A542,'2016'!$B$2:$K$165,3,FALSE),0)</f>
        <v>42</v>
      </c>
      <c r="AT542" s="1796">
        <f>IFERROR(VLOOKUP($A542,'2016'!$B$2:$K$165,4,FALSE),0)</f>
        <v>6</v>
      </c>
      <c r="AU542" s="1796">
        <f>IFERROR(VLOOKUP($A542,'2016'!$B$2:$K$165,5,FALSE),0)</f>
        <v>18</v>
      </c>
      <c r="AV542" s="1796">
        <f>IFERROR(VLOOKUP($A542,'2016'!$B$2:$K$165,8,FALSE),0)</f>
        <v>0</v>
      </c>
      <c r="AW542" s="1740">
        <f>IFERROR(VLOOKUP($A542,'2016'!$B$2:$K$165,10,FALSE),0)</f>
        <v>0.42899999999999999</v>
      </c>
      <c r="AX542" s="1700">
        <f>IFERROR(VLOOKUP($A542,'2015'!$B$2:$K$165,3,FALSE),0)</f>
        <v>31</v>
      </c>
      <c r="AY542" s="1695">
        <f>IFERROR(VLOOKUP($A542,'2015'!$B$2:$K$165,4,FALSE),0)</f>
        <v>6</v>
      </c>
      <c r="AZ542" s="1695">
        <f>IFERROR(VLOOKUP($A542,'2015'!$B$2:$K$165,5,FALSE),0)</f>
        <v>11</v>
      </c>
      <c r="BA542" s="1695">
        <f>IFERROR(VLOOKUP($A542,'2015'!$B$2:$K$165,8,FALSE),0)</f>
        <v>1</v>
      </c>
      <c r="BB542" s="1740">
        <f>IFERROR(VLOOKUP($A542,'2015'!$B$2:$K$165,10,FALSE),0)</f>
        <v>0.35483870967741937</v>
      </c>
      <c r="BC542" s="1700">
        <f>IFERROR(VLOOKUP($A542,'2014'!$B$2:$K$157,3,FALSE),0)</f>
        <v>0</v>
      </c>
      <c r="BD542" s="1691">
        <f>IFERROR(VLOOKUP($A542,'2014'!$B$2:$K$157,4,FALSE),0)</f>
        <v>0</v>
      </c>
      <c r="BE542" s="1691">
        <f>IFERROR(VLOOKUP($A542,'2014'!$B$2:$K$157,5,FALSE),0)</f>
        <v>0</v>
      </c>
      <c r="BF542" s="1691">
        <f>IFERROR(VLOOKUP($A542,'2014'!$B$2:$K$157,8,FALSE),0)</f>
        <v>0</v>
      </c>
      <c r="BG542" s="1740">
        <f>IFERROR(VLOOKUP($A542,'2014'!$B$2:$K$157,10,FALSE),0)</f>
        <v>0</v>
      </c>
      <c r="BH542" s="1700">
        <f>IFERROR(VLOOKUP($A542,'2013'!$D$4:$I$249,2,FALSE),0)</f>
        <v>0</v>
      </c>
      <c r="BI542" s="1691">
        <f>IFERROR(VLOOKUP($A542,'2013'!$D$4:$I$249,3,FALSE),0)</f>
        <v>0</v>
      </c>
      <c r="BJ542" s="1691">
        <f>IFERROR(VLOOKUP($A542,'2013'!$D$4:$I$249,4,FALSE),0)</f>
        <v>0</v>
      </c>
      <c r="BK542" s="1691">
        <f>IFERROR(VLOOKUP($A542,'2013'!$D$4:$I$249,5,FALSE),0)</f>
        <v>0</v>
      </c>
      <c r="BL542" s="1740">
        <f>IFERROR(VLOOKUP($A542,'2013'!$D$4:$I$249,6,FALSE),0)</f>
        <v>0</v>
      </c>
      <c r="BM542" s="1737">
        <f>IFERROR(VLOOKUP($A542,'2012'!$D$3:$O$172,2,FALSE),0)</f>
        <v>0</v>
      </c>
      <c r="BN542" s="1691">
        <f>IFERROR(VLOOKUP($A542,'2012'!$D$3:$O$172,3,FALSE),0)</f>
        <v>0</v>
      </c>
      <c r="BO542" s="1743">
        <f>IFERROR(VLOOKUP($A542,'2012'!$D$3:$O$172,4,FALSE),0)</f>
        <v>0</v>
      </c>
      <c r="BP542" s="1700">
        <f>IFERROR(VLOOKUP($A542,'2012'!$D$3:$O$172,5,FALSE),0)</f>
        <v>0</v>
      </c>
      <c r="BQ542" s="1691">
        <f>IFERROR(VLOOKUP($A542,'2012'!$D$3:$O$172,6,FALSE),0)</f>
        <v>0</v>
      </c>
      <c r="BR542" s="1691">
        <f>IFERROR(VLOOKUP($A542,'2012'!$D$3:$O$172,7,FALSE),0)</f>
        <v>0</v>
      </c>
      <c r="BS542" s="1691">
        <f>IFERROR(VLOOKUP($A542,'2012'!$D$3:$O$172,8,FALSE),0)</f>
        <v>0</v>
      </c>
      <c r="BT542" s="1740">
        <f>IFERROR(VLOOKUP($A542,'2012'!$D$3:$O$172,9,FALSE),0)</f>
        <v>0</v>
      </c>
      <c r="BX542" s="1700">
        <f>IFERROR(VLOOKUP($A542,'2011'!$D$4:$I$251,2,FALSE),0)</f>
        <v>0</v>
      </c>
      <c r="BY542" s="1691">
        <f>IFERROR(VLOOKUP($A542,'2011'!$D$4:$I$251,3,FALSE),0)</f>
        <v>0</v>
      </c>
      <c r="BZ542" s="1691">
        <f>IFERROR(VLOOKUP($A542,'2011'!$D$4:$I$251,4,FALSE),0)</f>
        <v>0</v>
      </c>
      <c r="CA542" s="1691">
        <f>IFERROR(VLOOKUP($A542,'2011'!$D$4:$I$251,5,FALSE),0)</f>
        <v>0</v>
      </c>
      <c r="CB542" s="1740">
        <f>IFERROR(VLOOKUP($A542,'2011'!$D$4:$I$251,6,FALSE),0)</f>
        <v>0</v>
      </c>
      <c r="CC542" s="1700">
        <f>IFERROR(VLOOKUP($A542,'2010'!$C$3:$H$234,2,FALSE),0)</f>
        <v>0</v>
      </c>
      <c r="CD542" s="1691">
        <f>IFERROR(VLOOKUP($A542,'2010'!$C$3:$H$234,3,FALSE),0)</f>
        <v>0</v>
      </c>
      <c r="CE542" s="1691">
        <f>IFERROR(VLOOKUP($A542,'2010'!$C$3:$H$234,4,FALSE),0)</f>
        <v>0</v>
      </c>
      <c r="CF542" s="1691">
        <f>IFERROR(VLOOKUP($A542,'2010'!$C$3:$H$234,5,FALSE),0)</f>
        <v>0</v>
      </c>
      <c r="CG542" s="1740">
        <f>IFERROR(VLOOKUP($A542,'2010'!$C$3:$H$234,6,FALSE),0)</f>
        <v>0</v>
      </c>
      <c r="CH542" s="1700">
        <f>IFERROR(VLOOKUP($A542,'2009'!$C$3:$H$242,2,FALSE),0)</f>
        <v>0</v>
      </c>
      <c r="CI542" s="1691">
        <f>IFERROR(VLOOKUP($A542,'2009'!$C$3:$H$242,3,FALSE),0)</f>
        <v>0</v>
      </c>
      <c r="CJ542" s="1691">
        <f>IFERROR(VLOOKUP($A542,'2009'!$C$3:$H$242,4,FALSE),0)</f>
        <v>0</v>
      </c>
      <c r="CK542" s="1691">
        <f>IFERROR(VLOOKUP($A542,'2009'!$C$3:$H$242,5,FALSE),0)</f>
        <v>0</v>
      </c>
      <c r="CL542" s="1740">
        <f>IFERROR(VLOOKUP($A542,'2009'!$C$3:$H$242,6,FALSE),0)</f>
        <v>0</v>
      </c>
      <c r="CM542" s="1700">
        <f>IFERROR(VLOOKUP($A542,'2008'!$C$3:$H$229,2,FALSE),0)</f>
        <v>0</v>
      </c>
      <c r="CN542" s="1691">
        <f>IFERROR(VLOOKUP($A542,'2008'!$C$3:$H$229,3,FALSE),0)</f>
        <v>0</v>
      </c>
      <c r="CO542" s="1691">
        <f>IFERROR(VLOOKUP($A542,'2008'!$C$3:$H$229,4,FALSE),0)</f>
        <v>0</v>
      </c>
      <c r="CP542" s="1691">
        <f>IFERROR(VLOOKUP($A542,'2008'!$C$3:$H$229,5,FALSE),0)</f>
        <v>0</v>
      </c>
      <c r="CQ542" s="1740">
        <f>IFERROR(VLOOKUP($A542,'2008'!$C$3:$H$229,6,FALSE),0)</f>
        <v>0</v>
      </c>
      <c r="CR542" s="1700">
        <f>IFERROR(VLOOKUP($A542,'2007'!$C$3:$M$238,7,FALSE),0)</f>
        <v>0</v>
      </c>
      <c r="CS542" s="1691">
        <f>IFERROR(VLOOKUP($A542,'2007'!$C$3:$M$238,8,FALSE),0)</f>
        <v>0</v>
      </c>
      <c r="CT542" s="1691">
        <f>IFERROR(VLOOKUP($A542,'2007'!$C$3:$M$238,9,FALSE),0)</f>
        <v>0</v>
      </c>
      <c r="CU542" s="1691">
        <f>IFERROR(VLOOKUP($A542,'2007'!$C$3:$M$238,10,FALSE),0)</f>
        <v>0</v>
      </c>
      <c r="CV542" s="1740">
        <f>IFERROR(VLOOKUP($A542,'2007'!$C$3:$M$238,11,FALSE),0)</f>
        <v>0</v>
      </c>
      <c r="CW542" s="1700">
        <f>IFERROR(VLOOKUP($A542,'2006'!$A$2:$F$200,2,FALSE),0)</f>
        <v>0</v>
      </c>
      <c r="CX542" s="1691">
        <f>IFERROR(VLOOKUP($A542,'2006'!$A$2:$F$200,4,FALSE),0)</f>
        <v>0</v>
      </c>
      <c r="CY542" s="1691">
        <f>IFERROR(VLOOKUP($A542,'2006'!$A$2:$F$200,5,FALSE),0)</f>
        <v>0</v>
      </c>
      <c r="CZ542" s="1740">
        <f>IFERROR(VLOOKUP($A542,'2006'!$A$2:$F$200,6,FALSE),0)</f>
        <v>0</v>
      </c>
      <c r="DA542" s="1700">
        <f>IFERROR(VLOOKUP($A542,'2005'!$C$3:$M$205,8,FALSE),0)</f>
        <v>0</v>
      </c>
      <c r="DB542" s="1691">
        <f>IFERROR(VLOOKUP($A542,'2005'!$C$3:$M$205,9,FALSE),0)</f>
        <v>0</v>
      </c>
      <c r="DC542" s="1691">
        <f>IFERROR(VLOOKUP($A542,'2005'!$C$3:$M$205,10,FALSE),0)</f>
        <v>0</v>
      </c>
      <c r="DD542" s="1740">
        <f>IFERROR(VLOOKUP($A542,'2005'!$C$3:$M$205,11,FALSE),0)</f>
        <v>0</v>
      </c>
      <c r="DE542" s="1700">
        <f>IFERROR(VLOOKUP($A542,'2004'!$C$3:$M$213,8,FALSE),0)</f>
        <v>0</v>
      </c>
      <c r="DF542" s="1691">
        <f>IFERROR(VLOOKUP($A542,'2004'!$C$3:$M$213,9,FALSE),0)</f>
        <v>0</v>
      </c>
      <c r="DG542" s="1691">
        <f>IFERROR(VLOOKUP($A542,'2004'!$C$3:$M$213,10,FALSE),0)</f>
        <v>0</v>
      </c>
      <c r="DH542" s="1740">
        <f>IFERROR(VLOOKUP($A542,'2004'!$C$3:$M$213,11,FALSE),0)</f>
        <v>0</v>
      </c>
      <c r="DI542" s="1700">
        <f>IFERROR(VLOOKUP($A542,'2003'!$C$3:$Q$214,12,FALSE),0)</f>
        <v>0</v>
      </c>
      <c r="DJ542" s="1691">
        <f>IFERROR(VLOOKUP($A542,'2003'!$C$3:$Q$214,13,FALSE),0)</f>
        <v>0</v>
      </c>
      <c r="DK542" s="1691">
        <f>IFERROR(VLOOKUP($A542,'2003'!$C$3:$Q$214,14,FALSE),0)</f>
        <v>0</v>
      </c>
      <c r="DL542" s="1740">
        <f>IFERROR(VLOOKUP($A542,'2003'!$C$3:$Q$214,15,FALSE),0)</f>
        <v>0</v>
      </c>
      <c r="DM542" s="1700">
        <f>IFERROR(VLOOKUP($A542,'2002'!$D$3:$R$214,12,FALSE),0)</f>
        <v>0</v>
      </c>
      <c r="DN542" s="1691">
        <f>IFERROR(VLOOKUP($A542,'2002'!$D$3:$R$214,13,FALSE),0)</f>
        <v>0</v>
      </c>
      <c r="DO542" s="1691">
        <f>IFERROR(VLOOKUP($A542,'2002'!$D$3:$R$214,14,FALSE),0)</f>
        <v>0</v>
      </c>
      <c r="DP542" s="1788">
        <f>IFERROR(VLOOKUP($A542,'2002'!$D$3:$R$214,15,FALSE),0)</f>
        <v>0</v>
      </c>
      <c r="DQ542" s="1700">
        <f>IFERROR(VLOOKUP($A542,'Pre 2002'!$C$3:$CK$382,84,FALSE),0)</f>
        <v>0</v>
      </c>
      <c r="DR542" s="1695">
        <f>IFERROR(VLOOKUP($A542,'Pre 2002'!$C$3:$CK$382,85,FALSE),0)</f>
        <v>0</v>
      </c>
      <c r="DS542" s="1695">
        <f>IFERROR(VLOOKUP($A542,'Pre 2002'!$C$3:$CK$382,86,FALSE),0)</f>
        <v>0</v>
      </c>
      <c r="DT542" s="1790">
        <f>IFERROR(VLOOKUP($A542,'Pre 2002'!$C$3:$CK$382,87,FALSE),0)</f>
        <v>0</v>
      </c>
      <c r="DU542" s="1741">
        <f>IFERROR(VLOOKUP(A542,'Pre 2002'!$C$3:$CG$382,83,FALSE),0)</f>
        <v>0</v>
      </c>
    </row>
    <row r="543" spans="1:125">
      <c r="A543" s="1778" t="s">
        <v>1211</v>
      </c>
      <c r="B543" s="1562">
        <f t="shared" si="206"/>
        <v>86</v>
      </c>
      <c r="C543" s="1562">
        <f t="shared" si="207"/>
        <v>34</v>
      </c>
      <c r="D543" s="1562">
        <f t="shared" si="208"/>
        <v>1</v>
      </c>
      <c r="E543" s="1563">
        <f t="shared" si="209"/>
        <v>0.39534883720930231</v>
      </c>
      <c r="F543" s="1786">
        <f t="shared" si="210"/>
        <v>3</v>
      </c>
      <c r="G543" s="1595" t="s">
        <v>2159</v>
      </c>
      <c r="H543" s="1567">
        <f t="shared" si="211"/>
        <v>3</v>
      </c>
      <c r="I543" s="1734">
        <f t="shared" si="212"/>
        <v>86</v>
      </c>
      <c r="J543" s="1734">
        <f t="shared" si="213"/>
        <v>34</v>
      </c>
      <c r="K543" s="1734">
        <f t="shared" si="214"/>
        <v>1</v>
      </c>
      <c r="L543" s="1806">
        <f t="shared" si="215"/>
        <v>0.39534883720930231</v>
      </c>
      <c r="O543" s="1700">
        <f>IFERROR(VLOOKUP($A543,'2022'!$B$2:$K$174,3,FALSE),0)</f>
        <v>0</v>
      </c>
      <c r="P543" s="1858">
        <f>IFERROR(VLOOKUP($A543,'2022'!$B$2:$K$174,4,FALSE),0)</f>
        <v>0</v>
      </c>
      <c r="Q543" s="1858">
        <f>IFERROR(VLOOKUP($A543,'2022'!$B$2:$K$174,5,FALSE),0)</f>
        <v>0</v>
      </c>
      <c r="R543" s="1858">
        <f>IFERROR(VLOOKUP($A543,'2022'!$B$2:$K$174,8,FALSE),0)</f>
        <v>0</v>
      </c>
      <c r="S543" s="1740">
        <f>IFERROR(VLOOKUP($A543,'2022'!$B$2:$K$174,10,FALSE),0)</f>
        <v>0</v>
      </c>
      <c r="T543" s="1700">
        <f>IFERROR(VLOOKUP($A543,'2021'!$B$2:$K$174,3,FALSE),0)</f>
        <v>0</v>
      </c>
      <c r="U543" s="1843">
        <f>IFERROR(VLOOKUP($A543,'2021'!$B$2:$K$174,4,FALSE),0)</f>
        <v>0</v>
      </c>
      <c r="V543" s="1843">
        <f>IFERROR(VLOOKUP($A543,'2021'!$B$2:$K$174,5,FALSE),0)</f>
        <v>0</v>
      </c>
      <c r="W543" s="1843">
        <f>IFERROR(VLOOKUP($A543,'2021'!$B$2:$K$174,8,FALSE),0)</f>
        <v>0</v>
      </c>
      <c r="X543" s="1740">
        <f>IFERROR(VLOOKUP($A543,'2021'!$B$2:$K$174,10,FALSE),0)</f>
        <v>0</v>
      </c>
      <c r="Y543" s="1700">
        <f>IFERROR(VLOOKUP($A543,'2020'!$B$2:$K$170,3,FALSE),0)</f>
        <v>0</v>
      </c>
      <c r="Z543" s="1829">
        <f>IFERROR(VLOOKUP($A543,'2020'!$B$2:$K$170,4,FALSE),0)</f>
        <v>0</v>
      </c>
      <c r="AA543" s="1829">
        <f>IFERROR(VLOOKUP($A543,'2020'!$B$2:$K$170,5,FALSE),0)</f>
        <v>0</v>
      </c>
      <c r="AB543" s="1829">
        <f>IFERROR(VLOOKUP($A543,'2020'!$B$2:$K$170,8,FALSE),0)</f>
        <v>0</v>
      </c>
      <c r="AC543" s="1740">
        <f>IFERROR(VLOOKUP($A543,'2020'!$B$2:$K$170,10,FALSE),0)</f>
        <v>0</v>
      </c>
      <c r="AD543" s="1700">
        <f>IFERROR(VLOOKUP($A543,'2019'!$B$2:$K$170,3,FALSE),0)</f>
        <v>0</v>
      </c>
      <c r="AE543" s="1823">
        <f>IFERROR(VLOOKUP($A543,'2019'!$B$2:$K$170,4,FALSE),0)</f>
        <v>0</v>
      </c>
      <c r="AF543" s="1823">
        <f>IFERROR(VLOOKUP($A543,'2019'!$B$2:$K$170,5,FALSE),0)</f>
        <v>0</v>
      </c>
      <c r="AG543" s="1823">
        <f>IFERROR(VLOOKUP($A543,'2019'!$B$2:$K$170,8,FALSE),0)</f>
        <v>0</v>
      </c>
      <c r="AH543" s="1740">
        <f>IFERROR(VLOOKUP($A543,'2019'!$B$2:$K$170,10,FALSE),0)</f>
        <v>0</v>
      </c>
      <c r="AI543" s="1700">
        <f>IFERROR(VLOOKUP($A543,'2018'!$B$2:$K$170,3,FALSE),0)</f>
        <v>0</v>
      </c>
      <c r="AJ543" s="1821">
        <f>IFERROR(VLOOKUP($A543,'2018'!$B$2:$K$170,4,FALSE),0)</f>
        <v>0</v>
      </c>
      <c r="AK543" s="1821">
        <f>IFERROR(VLOOKUP($A543,'2018'!$B$2:$K$170,5,FALSE),0)</f>
        <v>0</v>
      </c>
      <c r="AL543" s="1821">
        <f>IFERROR(VLOOKUP($A543,'2018'!$B$2:$K$170,8,FALSE),0)</f>
        <v>0</v>
      </c>
      <c r="AM543" s="1740">
        <f>IFERROR(VLOOKUP($A543,'2018'!$B$2:$K$170,10,FALSE),0)</f>
        <v>0</v>
      </c>
      <c r="AN543" s="1700">
        <f>IFERROR(VLOOKUP($A543,'2017'!$B$2:$J$163,2,FALSE),0)</f>
        <v>0</v>
      </c>
      <c r="AO543" s="1815">
        <f>IFERROR(VLOOKUP($A543,'2017'!$B$2:$J$163,3,FALSE),0)</f>
        <v>0</v>
      </c>
      <c r="AP543" s="1815">
        <f>IFERROR(VLOOKUP($A543,'2017'!$B$2:$J$163,4,FALSE),0)</f>
        <v>0</v>
      </c>
      <c r="AQ543" s="1815">
        <f>IFERROR(VLOOKUP($A543,'2017'!$B$2:$J$163,7,FALSE),0)</f>
        <v>0</v>
      </c>
      <c r="AR543" s="1740">
        <f>IFERROR(VLOOKUP($A543,'2017'!$B$2:$J$163,9,FALSE),0)</f>
        <v>0</v>
      </c>
      <c r="AS543" s="1700">
        <f>IFERROR(VLOOKUP($A543,'2016'!$B$2:$K$165,3,FALSE),0)</f>
        <v>0</v>
      </c>
      <c r="AT543" s="1796">
        <f>IFERROR(VLOOKUP($A543,'2016'!$B$2:$K$165,4,FALSE),0)</f>
        <v>0</v>
      </c>
      <c r="AU543" s="1796">
        <f>IFERROR(VLOOKUP($A543,'2016'!$B$2:$K$165,5,FALSE),0)</f>
        <v>0</v>
      </c>
      <c r="AV543" s="1796">
        <f>IFERROR(VLOOKUP($A543,'2016'!$B$2:$K$165,8,FALSE),0)</f>
        <v>0</v>
      </c>
      <c r="AW543" s="1740">
        <f>IFERROR(VLOOKUP($A543,'2016'!$B$2:$K$165,10,FALSE),0)</f>
        <v>0</v>
      </c>
      <c r="AX543" s="1700">
        <f>IFERROR(VLOOKUP($A543,'2015'!$B$2:$K$165,3,FALSE),0)</f>
        <v>0</v>
      </c>
      <c r="AY543" s="1695">
        <f>IFERROR(VLOOKUP($A543,'2015'!$B$2:$K$165,4,FALSE),0)</f>
        <v>0</v>
      </c>
      <c r="AZ543" s="1695">
        <f>IFERROR(VLOOKUP($A543,'2015'!$B$2:$K$165,5,FALSE),0)</f>
        <v>0</v>
      </c>
      <c r="BA543" s="1695">
        <f>IFERROR(VLOOKUP($A543,'2015'!$B$2:$K$165,8,FALSE),0)</f>
        <v>0</v>
      </c>
      <c r="BB543" s="1740">
        <f>IFERROR(VLOOKUP($A543,'2015'!$B$2:$K$165,10,FALSE),0)</f>
        <v>0</v>
      </c>
      <c r="BC543" s="1700">
        <f>IFERROR(VLOOKUP($A543,'2014'!$B$2:$K$157,3,FALSE),0)</f>
        <v>0</v>
      </c>
      <c r="BD543" s="1691">
        <f>IFERROR(VLOOKUP($A543,'2014'!$B$2:$K$157,4,FALSE),0)</f>
        <v>0</v>
      </c>
      <c r="BE543" s="1691">
        <f>IFERROR(VLOOKUP($A543,'2014'!$B$2:$K$157,5,FALSE),0)</f>
        <v>0</v>
      </c>
      <c r="BF543" s="1691">
        <f>IFERROR(VLOOKUP($A543,'2014'!$B$2:$K$157,8,FALSE),0)</f>
        <v>0</v>
      </c>
      <c r="BG543" s="1740">
        <f>IFERROR(VLOOKUP($A543,'2014'!$B$2:$K$157,10,FALSE),0)</f>
        <v>0</v>
      </c>
      <c r="BH543" s="1700">
        <f>IFERROR(VLOOKUP($A543,'2013'!$D$4:$I$249,2,FALSE),0)</f>
        <v>0</v>
      </c>
      <c r="BI543" s="1691">
        <f>IFERROR(VLOOKUP($A543,'2013'!$D$4:$I$249,3,FALSE),0)</f>
        <v>0</v>
      </c>
      <c r="BJ543" s="1691">
        <f>IFERROR(VLOOKUP($A543,'2013'!$D$4:$I$249,4,FALSE),0)</f>
        <v>0</v>
      </c>
      <c r="BK543" s="1691">
        <f>IFERROR(VLOOKUP($A543,'2013'!$D$4:$I$249,5,FALSE),0)</f>
        <v>0</v>
      </c>
      <c r="BL543" s="1740">
        <f>IFERROR(VLOOKUP($A543,'2013'!$D$4:$I$249,6,FALSE),0)</f>
        <v>0</v>
      </c>
      <c r="BM543" s="1737">
        <f>IFERROR(VLOOKUP($A543,'2012'!$D$3:$O$172,2,FALSE),0)</f>
        <v>0</v>
      </c>
      <c r="BN543" s="1691">
        <f>IFERROR(VLOOKUP($A543,'2012'!$D$3:$O$172,3,FALSE),0)</f>
        <v>0</v>
      </c>
      <c r="BO543" s="1743">
        <f>IFERROR(VLOOKUP($A543,'2012'!$D$3:$O$172,4,FALSE),0)</f>
        <v>0</v>
      </c>
      <c r="BP543" s="1700">
        <f>IFERROR(VLOOKUP($A543,'2012'!$D$3:$O$172,5,FALSE),0)</f>
        <v>0</v>
      </c>
      <c r="BQ543" s="1691">
        <f>IFERROR(VLOOKUP($A543,'2012'!$D$3:$O$172,6,FALSE),0)</f>
        <v>0</v>
      </c>
      <c r="BR543" s="1691">
        <f>IFERROR(VLOOKUP($A543,'2012'!$D$3:$O$172,7,FALSE),0)</f>
        <v>0</v>
      </c>
      <c r="BS543" s="1691">
        <f>IFERROR(VLOOKUP($A543,'2012'!$D$3:$O$172,8,FALSE),0)</f>
        <v>0</v>
      </c>
      <c r="BT543" s="1740">
        <f>IFERROR(VLOOKUP($A543,'2012'!$D$3:$O$172,9,FALSE),0)</f>
        <v>0</v>
      </c>
      <c r="BX543" s="1700">
        <f>IFERROR(VLOOKUP($A543,'2011'!$D$4:$I$251,2,FALSE),0)</f>
        <v>0</v>
      </c>
      <c r="BY543" s="1691">
        <f>IFERROR(VLOOKUP($A543,'2011'!$D$4:$I$251,3,FALSE),0)</f>
        <v>0</v>
      </c>
      <c r="BZ543" s="1691">
        <f>IFERROR(VLOOKUP($A543,'2011'!$D$4:$I$251,4,FALSE),0)</f>
        <v>0</v>
      </c>
      <c r="CA543" s="1691">
        <f>IFERROR(VLOOKUP($A543,'2011'!$D$4:$I$251,5,FALSE),0)</f>
        <v>0</v>
      </c>
      <c r="CB543" s="1740">
        <f>IFERROR(VLOOKUP($A543,'2011'!$D$4:$I$251,6,FALSE),0)</f>
        <v>0</v>
      </c>
      <c r="CC543" s="1700">
        <f>IFERROR(VLOOKUP($A543,'2010'!$C$3:$H$234,2,FALSE),0)</f>
        <v>0</v>
      </c>
      <c r="CD543" s="1691">
        <f>IFERROR(VLOOKUP($A543,'2010'!$C$3:$H$234,3,FALSE),0)</f>
        <v>0</v>
      </c>
      <c r="CE543" s="1691">
        <f>IFERROR(VLOOKUP($A543,'2010'!$C$3:$H$234,4,FALSE),0)</f>
        <v>0</v>
      </c>
      <c r="CF543" s="1691">
        <f>IFERROR(VLOOKUP($A543,'2010'!$C$3:$H$234,5,FALSE),0)</f>
        <v>0</v>
      </c>
      <c r="CG543" s="1740">
        <f>IFERROR(VLOOKUP($A543,'2010'!$C$3:$H$234,6,FALSE),0)</f>
        <v>0</v>
      </c>
      <c r="CH543" s="1700">
        <f>IFERROR(VLOOKUP($A543,'2009'!$C$3:$H$242,2,FALSE),0)</f>
        <v>0</v>
      </c>
      <c r="CI543" s="1691">
        <f>IFERROR(VLOOKUP($A543,'2009'!$C$3:$H$242,3,FALSE),0)</f>
        <v>0</v>
      </c>
      <c r="CJ543" s="1691">
        <f>IFERROR(VLOOKUP($A543,'2009'!$C$3:$H$242,4,FALSE),0)</f>
        <v>0</v>
      </c>
      <c r="CK543" s="1691">
        <f>IFERROR(VLOOKUP($A543,'2009'!$C$3:$H$242,5,FALSE),0)</f>
        <v>0</v>
      </c>
      <c r="CL543" s="1740">
        <f>IFERROR(VLOOKUP($A543,'2009'!$C$3:$H$242,6,FALSE),0)</f>
        <v>0</v>
      </c>
      <c r="CM543" s="1700">
        <f>IFERROR(VLOOKUP($A543,'2008'!$C$3:$H$229,2,FALSE),0)</f>
        <v>0</v>
      </c>
      <c r="CN543" s="1691">
        <f>IFERROR(VLOOKUP($A543,'2008'!$C$3:$H$229,3,FALSE),0)</f>
        <v>0</v>
      </c>
      <c r="CO543" s="1691">
        <f>IFERROR(VLOOKUP($A543,'2008'!$C$3:$H$229,4,FALSE),0)</f>
        <v>0</v>
      </c>
      <c r="CP543" s="1691">
        <f>IFERROR(VLOOKUP($A543,'2008'!$C$3:$H$229,5,FALSE),0)</f>
        <v>0</v>
      </c>
      <c r="CQ543" s="1740">
        <f>IFERROR(VLOOKUP($A543,'2008'!$C$3:$H$229,6,FALSE),0)</f>
        <v>0</v>
      </c>
      <c r="CR543" s="1700">
        <f>IFERROR(VLOOKUP($A543,'2007'!$C$3:$M$238,7,FALSE),0)</f>
        <v>19</v>
      </c>
      <c r="CS543" s="1691">
        <f>IFERROR(VLOOKUP($A543,'2007'!$C$3:$M$238,8,FALSE),0)</f>
        <v>4</v>
      </c>
      <c r="CT543" s="1691">
        <f>IFERROR(VLOOKUP($A543,'2007'!$C$3:$M$238,9,FALSE),0)</f>
        <v>8</v>
      </c>
      <c r="CU543" s="1691">
        <f>IFERROR(VLOOKUP($A543,'2007'!$C$3:$M$238,10,FALSE),0)</f>
        <v>0</v>
      </c>
      <c r="CV543" s="1740">
        <f>IFERROR(VLOOKUP($A543,'2007'!$C$3:$M$238,11,FALSE),0)</f>
        <v>0.42105263157894735</v>
      </c>
      <c r="CW543" s="1700">
        <f>IFERROR(VLOOKUP($A543,'2006'!$A$2:$F$200,2,FALSE),0)</f>
        <v>0</v>
      </c>
      <c r="CX543" s="1691">
        <f>IFERROR(VLOOKUP($A543,'2006'!$A$2:$F$200,4,FALSE),0)</f>
        <v>0</v>
      </c>
      <c r="CY543" s="1691">
        <f>IFERROR(VLOOKUP($A543,'2006'!$A$2:$F$200,5,FALSE),0)</f>
        <v>0</v>
      </c>
      <c r="CZ543" s="1740">
        <f>IFERROR(VLOOKUP($A543,'2006'!$A$2:$F$200,6,FALSE),0)</f>
        <v>0</v>
      </c>
      <c r="DA543" s="1700">
        <f>IFERROR(VLOOKUP($A543,'2005'!$C$3:$M$205,8,FALSE),0)</f>
        <v>41</v>
      </c>
      <c r="DB543" s="1691">
        <f>IFERROR(VLOOKUP($A543,'2005'!$C$3:$M$205,9,FALSE),0)</f>
        <v>15</v>
      </c>
      <c r="DC543" s="1691">
        <f>IFERROR(VLOOKUP($A543,'2005'!$C$3:$M$205,10,FALSE),0)</f>
        <v>0</v>
      </c>
      <c r="DD543" s="1740">
        <f>IFERROR(VLOOKUP($A543,'2005'!$C$3:$M$205,11,FALSE),0)</f>
        <v>0.36585365853658536</v>
      </c>
      <c r="DE543" s="1700">
        <f>IFERROR(VLOOKUP($A543,'2004'!$C$3:$M$213,8,FALSE),0)</f>
        <v>26</v>
      </c>
      <c r="DF543" s="1691">
        <f>IFERROR(VLOOKUP($A543,'2004'!$C$3:$M$213,9,FALSE),0)</f>
        <v>11</v>
      </c>
      <c r="DG543" s="1691">
        <f>IFERROR(VLOOKUP($A543,'2004'!$C$3:$M$213,10,FALSE),0)</f>
        <v>1</v>
      </c>
      <c r="DH543" s="1740">
        <f>IFERROR(VLOOKUP($A543,'2004'!$C$3:$M$213,11,FALSE),0)</f>
        <v>0.42307692307692307</v>
      </c>
      <c r="DI543" s="1700">
        <f>IFERROR(VLOOKUP($A543,'2003'!$C$3:$Q$214,12,FALSE),0)</f>
        <v>0</v>
      </c>
      <c r="DJ543" s="1691">
        <f>IFERROR(VLOOKUP($A543,'2003'!$C$3:$Q$214,13,FALSE),0)</f>
        <v>0</v>
      </c>
      <c r="DK543" s="1691">
        <f>IFERROR(VLOOKUP($A543,'2003'!$C$3:$Q$214,14,FALSE),0)</f>
        <v>0</v>
      </c>
      <c r="DL543" s="1740">
        <f>IFERROR(VLOOKUP($A543,'2003'!$C$3:$Q$214,15,FALSE),0)</f>
        <v>0</v>
      </c>
      <c r="DM543" s="1700">
        <f>IFERROR(VLOOKUP($A543,'2002'!$D$3:$R$214,12,FALSE),0)</f>
        <v>0</v>
      </c>
      <c r="DN543" s="1691">
        <f>IFERROR(VLOOKUP($A543,'2002'!$D$3:$R$214,13,FALSE),0)</f>
        <v>0</v>
      </c>
      <c r="DO543" s="1691">
        <f>IFERROR(VLOOKUP($A543,'2002'!$D$3:$R$214,14,FALSE),0)</f>
        <v>0</v>
      </c>
      <c r="DP543" s="1788">
        <f>IFERROR(VLOOKUP($A543,'2002'!$D$3:$R$214,15,FALSE),0)</f>
        <v>0</v>
      </c>
      <c r="DQ543" s="1700">
        <f>IFERROR(VLOOKUP($A543,'Pre 2002'!$C$3:$CK$382,84,FALSE),0)</f>
        <v>0</v>
      </c>
      <c r="DR543" s="1695">
        <f>IFERROR(VLOOKUP($A543,'Pre 2002'!$C$3:$CK$382,85,FALSE),0)</f>
        <v>0</v>
      </c>
      <c r="DS543" s="1695">
        <f>IFERROR(VLOOKUP($A543,'Pre 2002'!$C$3:$CK$382,86,FALSE),0)</f>
        <v>0</v>
      </c>
      <c r="DT543" s="1790">
        <f>IFERROR(VLOOKUP($A543,'Pre 2002'!$C$3:$CK$382,87,FALSE),0)</f>
        <v>0</v>
      </c>
      <c r="DU543" s="1741">
        <f>IFERROR(VLOOKUP(A543,'Pre 2002'!$C$3:$CG$382,83,FALSE),0)</f>
        <v>0</v>
      </c>
    </row>
    <row r="544" spans="1:125">
      <c r="A544" s="1778" t="s">
        <v>1912</v>
      </c>
      <c r="B544" s="1562">
        <f t="shared" si="206"/>
        <v>921</v>
      </c>
      <c r="C544" s="1562">
        <f t="shared" si="207"/>
        <v>360</v>
      </c>
      <c r="D544" s="1562">
        <f t="shared" si="208"/>
        <v>1</v>
      </c>
      <c r="E544" s="1563">
        <f t="shared" si="209"/>
        <v>0.39087947882736157</v>
      </c>
      <c r="F544" s="1786">
        <f t="shared" si="210"/>
        <v>23</v>
      </c>
      <c r="G544" s="1595" t="s">
        <v>2159</v>
      </c>
      <c r="H544" s="1567">
        <f t="shared" si="211"/>
        <v>23</v>
      </c>
      <c r="I544" s="1734">
        <f t="shared" si="212"/>
        <v>921</v>
      </c>
      <c r="J544" s="1734">
        <f t="shared" si="213"/>
        <v>360</v>
      </c>
      <c r="K544" s="1734">
        <f t="shared" si="214"/>
        <v>1</v>
      </c>
      <c r="L544" s="1806">
        <f t="shared" si="215"/>
        <v>0.39087947882736157</v>
      </c>
      <c r="M544" s="1751"/>
      <c r="N544" s="1751"/>
      <c r="O544" s="1700">
        <f>IFERROR(VLOOKUP($A544,'2022'!$B$2:$K$174,3,FALSE),0)</f>
        <v>0</v>
      </c>
      <c r="P544" s="1858">
        <f>IFERROR(VLOOKUP($A544,'2022'!$B$2:$K$174,4,FALSE),0)</f>
        <v>0</v>
      </c>
      <c r="Q544" s="1858">
        <f>IFERROR(VLOOKUP($A544,'2022'!$B$2:$K$174,5,FALSE),0)</f>
        <v>0</v>
      </c>
      <c r="R544" s="1858">
        <f>IFERROR(VLOOKUP($A544,'2022'!$B$2:$K$174,8,FALSE),0)</f>
        <v>0</v>
      </c>
      <c r="S544" s="1740">
        <f>IFERROR(VLOOKUP($A544,'2022'!$B$2:$K$174,10,FALSE),0)</f>
        <v>0</v>
      </c>
      <c r="T544" s="1700">
        <f>IFERROR(VLOOKUP($A544,'2021'!$B$2:$K$174,3,FALSE),0)</f>
        <v>0</v>
      </c>
      <c r="U544" s="1843">
        <f>IFERROR(VLOOKUP($A544,'2021'!$B$2:$K$174,4,FALSE),0)</f>
        <v>0</v>
      </c>
      <c r="V544" s="1843">
        <f>IFERROR(VLOOKUP($A544,'2021'!$B$2:$K$174,5,FALSE),0)</f>
        <v>0</v>
      </c>
      <c r="W544" s="1843">
        <f>IFERROR(VLOOKUP($A544,'2021'!$B$2:$K$174,8,FALSE),0)</f>
        <v>0</v>
      </c>
      <c r="X544" s="1740">
        <f>IFERROR(VLOOKUP($A544,'2021'!$B$2:$K$174,10,FALSE),0)</f>
        <v>0</v>
      </c>
      <c r="Y544" s="1700">
        <f>IFERROR(VLOOKUP($A544,'2020'!$B$2:$K$170,3,FALSE),0)</f>
        <v>0</v>
      </c>
      <c r="Z544" s="1829">
        <f>IFERROR(VLOOKUP($A544,'2020'!$B$2:$K$170,4,FALSE),0)</f>
        <v>0</v>
      </c>
      <c r="AA544" s="1829">
        <f>IFERROR(VLOOKUP($A544,'2020'!$B$2:$K$170,5,FALSE),0)</f>
        <v>0</v>
      </c>
      <c r="AB544" s="1829">
        <f>IFERROR(VLOOKUP($A544,'2020'!$B$2:$K$170,8,FALSE),0)</f>
        <v>0</v>
      </c>
      <c r="AC544" s="1740">
        <f>IFERROR(VLOOKUP($A544,'2020'!$B$2:$K$170,10,FALSE),0)</f>
        <v>0</v>
      </c>
      <c r="AD544" s="1700">
        <f>IFERROR(VLOOKUP($A544,'2019'!$B$2:$K$170,3,FALSE),0)</f>
        <v>0</v>
      </c>
      <c r="AE544" s="1823">
        <f>IFERROR(VLOOKUP($A544,'2019'!$B$2:$K$170,4,FALSE),0)</f>
        <v>0</v>
      </c>
      <c r="AF544" s="1823">
        <f>IFERROR(VLOOKUP($A544,'2019'!$B$2:$K$170,5,FALSE),0)</f>
        <v>0</v>
      </c>
      <c r="AG544" s="1823">
        <f>IFERROR(VLOOKUP($A544,'2019'!$B$2:$K$170,8,FALSE),0)</f>
        <v>0</v>
      </c>
      <c r="AH544" s="1740">
        <f>IFERROR(VLOOKUP($A544,'2019'!$B$2:$K$170,10,FALSE),0)</f>
        <v>0</v>
      </c>
      <c r="AI544" s="1700">
        <f>IFERROR(VLOOKUP($A544,'2018'!$B$2:$K$170,3,FALSE),0)</f>
        <v>0</v>
      </c>
      <c r="AJ544" s="1821">
        <f>IFERROR(VLOOKUP($A544,'2018'!$B$2:$K$170,4,FALSE),0)</f>
        <v>0</v>
      </c>
      <c r="AK544" s="1821">
        <f>IFERROR(VLOOKUP($A544,'2018'!$B$2:$K$170,5,FALSE),0)</f>
        <v>0</v>
      </c>
      <c r="AL544" s="1821">
        <f>IFERROR(VLOOKUP($A544,'2018'!$B$2:$K$170,8,FALSE),0)</f>
        <v>0</v>
      </c>
      <c r="AM544" s="1740">
        <f>IFERROR(VLOOKUP($A544,'2018'!$B$2:$K$170,10,FALSE),0)</f>
        <v>0</v>
      </c>
      <c r="AN544" s="1700">
        <f>IFERROR(VLOOKUP($A544,'2017'!$B$2:$J$163,2,FALSE),0)</f>
        <v>0</v>
      </c>
      <c r="AO544" s="1815">
        <f>IFERROR(VLOOKUP($A544,'2017'!$B$2:$J$163,3,FALSE),0)</f>
        <v>0</v>
      </c>
      <c r="AP544" s="1815">
        <f>IFERROR(VLOOKUP($A544,'2017'!$B$2:$J$163,4,FALSE),0)</f>
        <v>0</v>
      </c>
      <c r="AQ544" s="1815">
        <f>IFERROR(VLOOKUP($A544,'2017'!$B$2:$J$163,7,FALSE),0)</f>
        <v>0</v>
      </c>
      <c r="AR544" s="1740">
        <f>IFERROR(VLOOKUP($A544,'2017'!$B$2:$J$163,9,FALSE),0)</f>
        <v>0</v>
      </c>
      <c r="AS544" s="1700">
        <f>IFERROR(VLOOKUP($A544,'2016'!$B$2:$K$165,3,FALSE),0)</f>
        <v>0</v>
      </c>
      <c r="AT544" s="1796">
        <f>IFERROR(VLOOKUP($A544,'2016'!$B$2:$K$165,4,FALSE),0)</f>
        <v>0</v>
      </c>
      <c r="AU544" s="1796">
        <f>IFERROR(VLOOKUP($A544,'2016'!$B$2:$K$165,5,FALSE),0)</f>
        <v>0</v>
      </c>
      <c r="AV544" s="1796">
        <f>IFERROR(VLOOKUP($A544,'2016'!$B$2:$K$165,8,FALSE),0)</f>
        <v>0</v>
      </c>
      <c r="AW544" s="1740">
        <f>IFERROR(VLOOKUP($A544,'2016'!$B$2:$K$165,10,FALSE),0)</f>
        <v>0</v>
      </c>
      <c r="AX544" s="1700">
        <f>IFERROR(VLOOKUP($A544,'2015'!$B$2:$K$165,3,FALSE),0)</f>
        <v>0</v>
      </c>
      <c r="AY544" s="1695">
        <f>IFERROR(VLOOKUP($A544,'2015'!$B$2:$K$165,4,FALSE),0)</f>
        <v>0</v>
      </c>
      <c r="AZ544" s="1695">
        <f>IFERROR(VLOOKUP($A544,'2015'!$B$2:$K$165,5,FALSE),0)</f>
        <v>0</v>
      </c>
      <c r="BA544" s="1695">
        <f>IFERROR(VLOOKUP($A544,'2015'!$B$2:$K$165,8,FALSE),0)</f>
        <v>0</v>
      </c>
      <c r="BB544" s="1740">
        <f>IFERROR(VLOOKUP($A544,'2015'!$B$2:$K$165,10,FALSE),0)</f>
        <v>0</v>
      </c>
      <c r="BC544" s="1700">
        <f>IFERROR(VLOOKUP($A544,'2014'!$B$2:$K$157,3,FALSE),0)</f>
        <v>0</v>
      </c>
      <c r="BD544" s="1691">
        <f>IFERROR(VLOOKUP($A544,'2014'!$B$2:$K$157,4,FALSE),0)</f>
        <v>0</v>
      </c>
      <c r="BE544" s="1691">
        <f>IFERROR(VLOOKUP($A544,'2014'!$B$2:$K$157,5,FALSE),0)</f>
        <v>0</v>
      </c>
      <c r="BF544" s="1691">
        <f>IFERROR(VLOOKUP($A544,'2014'!$B$2:$K$157,8,FALSE),0)</f>
        <v>0</v>
      </c>
      <c r="BG544" s="1740">
        <f>IFERROR(VLOOKUP($A544,'2014'!$B$2:$K$157,10,FALSE),0)</f>
        <v>0</v>
      </c>
      <c r="BH544" s="1700">
        <f>IFERROR(VLOOKUP($A544,'2013'!$D$4:$I$249,2,FALSE),0)</f>
        <v>0</v>
      </c>
      <c r="BI544" s="1691">
        <f>IFERROR(VLOOKUP($A544,'2013'!$D$4:$I$249,3,FALSE),0)</f>
        <v>0</v>
      </c>
      <c r="BJ544" s="1691">
        <f>IFERROR(VLOOKUP($A544,'2013'!$D$4:$I$249,4,FALSE),0)</f>
        <v>0</v>
      </c>
      <c r="BK544" s="1691">
        <f>IFERROR(VLOOKUP($A544,'2013'!$D$4:$I$249,5,FALSE),0)</f>
        <v>0</v>
      </c>
      <c r="BL544" s="1740">
        <f>IFERROR(VLOOKUP($A544,'2013'!$D$4:$I$249,6,FALSE),0)</f>
        <v>0</v>
      </c>
      <c r="BM544" s="1737">
        <f>IFERROR(VLOOKUP($A544,'2012'!$D$3:$O$172,2,FALSE),0)</f>
        <v>0</v>
      </c>
      <c r="BN544" s="1691">
        <f>IFERROR(VLOOKUP($A544,'2012'!$D$3:$O$172,3,FALSE),0)</f>
        <v>0</v>
      </c>
      <c r="BO544" s="1743">
        <f>IFERROR(VLOOKUP($A544,'2012'!$D$3:$O$172,4,FALSE),0)</f>
        <v>0</v>
      </c>
      <c r="BP544" s="1700">
        <f>IFERROR(VLOOKUP($A544,'2012'!$D$3:$O$172,5,FALSE),0)</f>
        <v>0</v>
      </c>
      <c r="BQ544" s="1691">
        <f>IFERROR(VLOOKUP($A544,'2012'!$D$3:$O$172,6,FALSE),0)</f>
        <v>0</v>
      </c>
      <c r="BR544" s="1691">
        <f>IFERROR(VLOOKUP($A544,'2012'!$D$3:$O$172,7,FALSE),0)</f>
        <v>0</v>
      </c>
      <c r="BS544" s="1691">
        <f>IFERROR(VLOOKUP($A544,'2012'!$D$3:$O$172,8,FALSE),0)</f>
        <v>0</v>
      </c>
      <c r="BT544" s="1740">
        <f>IFERROR(VLOOKUP($A544,'2012'!$D$3:$O$172,9,FALSE),0)</f>
        <v>0</v>
      </c>
      <c r="BX544" s="1700">
        <f>IFERROR(VLOOKUP($A544,'2011'!$D$4:$I$251,2,FALSE),0)</f>
        <v>0</v>
      </c>
      <c r="BY544" s="1691">
        <f>IFERROR(VLOOKUP($A544,'2011'!$D$4:$I$251,3,FALSE),0)</f>
        <v>0</v>
      </c>
      <c r="BZ544" s="1691">
        <f>IFERROR(VLOOKUP($A544,'2011'!$D$4:$I$251,4,FALSE),0)</f>
        <v>0</v>
      </c>
      <c r="CA544" s="1691">
        <f>IFERROR(VLOOKUP($A544,'2011'!$D$4:$I$251,5,FALSE),0)</f>
        <v>0</v>
      </c>
      <c r="CB544" s="1740">
        <f>IFERROR(VLOOKUP($A544,'2011'!$D$4:$I$251,6,FALSE),0)</f>
        <v>0</v>
      </c>
      <c r="CC544" s="1700">
        <f>IFERROR(VLOOKUP($A544,'2010'!$C$3:$H$234,2,FALSE),0)</f>
        <v>0</v>
      </c>
      <c r="CD544" s="1691">
        <f>IFERROR(VLOOKUP($A544,'2010'!$C$3:$H$234,3,FALSE),0)</f>
        <v>0</v>
      </c>
      <c r="CE544" s="1691">
        <f>IFERROR(VLOOKUP($A544,'2010'!$C$3:$H$234,4,FALSE),0)</f>
        <v>0</v>
      </c>
      <c r="CF544" s="1691">
        <f>IFERROR(VLOOKUP($A544,'2010'!$C$3:$H$234,5,FALSE),0)</f>
        <v>0</v>
      </c>
      <c r="CG544" s="1740">
        <f>IFERROR(VLOOKUP($A544,'2010'!$C$3:$H$234,6,FALSE),0)</f>
        <v>0</v>
      </c>
      <c r="CH544" s="1700">
        <f>IFERROR(VLOOKUP($A544,'2009'!$C$3:$H$242,2,FALSE),0)</f>
        <v>0</v>
      </c>
      <c r="CI544" s="1691">
        <f>IFERROR(VLOOKUP($A544,'2009'!$C$3:$H$242,3,FALSE),0)</f>
        <v>0</v>
      </c>
      <c r="CJ544" s="1691">
        <f>IFERROR(VLOOKUP($A544,'2009'!$C$3:$H$242,4,FALSE),0)</f>
        <v>0</v>
      </c>
      <c r="CK544" s="1691">
        <f>IFERROR(VLOOKUP($A544,'2009'!$C$3:$H$242,5,FALSE),0)</f>
        <v>0</v>
      </c>
      <c r="CL544" s="1740">
        <f>IFERROR(VLOOKUP($A544,'2009'!$C$3:$H$242,6,FALSE),0)</f>
        <v>0</v>
      </c>
      <c r="CM544" s="1700">
        <f>IFERROR(VLOOKUP($A544,'2008'!$C$3:$H$229,2,FALSE),0)</f>
        <v>0</v>
      </c>
      <c r="CN544" s="1691">
        <f>IFERROR(VLOOKUP($A544,'2008'!$C$3:$H$229,3,FALSE),0)</f>
        <v>0</v>
      </c>
      <c r="CO544" s="1691">
        <f>IFERROR(VLOOKUP($A544,'2008'!$C$3:$H$229,4,FALSE),0)</f>
        <v>0</v>
      </c>
      <c r="CP544" s="1691">
        <f>IFERROR(VLOOKUP($A544,'2008'!$C$3:$H$229,5,FALSE),0)</f>
        <v>0</v>
      </c>
      <c r="CQ544" s="1740">
        <f>IFERROR(VLOOKUP($A544,'2008'!$C$3:$H$229,6,FALSE),0)</f>
        <v>0</v>
      </c>
      <c r="CR544" s="1700">
        <f>IFERROR(VLOOKUP($A544,'2007'!$C$3:$M$238,7,FALSE),0)</f>
        <v>0</v>
      </c>
      <c r="CS544" s="1691">
        <f>IFERROR(VLOOKUP($A544,'2007'!$C$3:$M$238,8,FALSE),0)</f>
        <v>0</v>
      </c>
      <c r="CT544" s="1691">
        <f>IFERROR(VLOOKUP($A544,'2007'!$C$3:$M$238,9,FALSE),0)</f>
        <v>0</v>
      </c>
      <c r="CU544" s="1691">
        <f>IFERROR(VLOOKUP($A544,'2007'!$C$3:$M$238,10,FALSE),0)</f>
        <v>0</v>
      </c>
      <c r="CV544" s="1740">
        <f>IFERROR(VLOOKUP($A544,'2007'!$C$3:$M$238,11,FALSE),0)</f>
        <v>0</v>
      </c>
      <c r="CW544" s="1700">
        <f>IFERROR(VLOOKUP($A544,'2006'!$A$2:$F$200,2,FALSE),0)</f>
        <v>0</v>
      </c>
      <c r="CX544" s="1691">
        <f>IFERROR(VLOOKUP($A544,'2006'!$A$2:$F$200,4,FALSE),0)</f>
        <v>0</v>
      </c>
      <c r="CY544" s="1691">
        <f>IFERROR(VLOOKUP($A544,'2006'!$A$2:$F$200,5,FALSE),0)</f>
        <v>0</v>
      </c>
      <c r="CZ544" s="1740">
        <f>IFERROR(VLOOKUP($A544,'2006'!$A$2:$F$200,6,FALSE),0)</f>
        <v>0</v>
      </c>
      <c r="DA544" s="1700">
        <f>IFERROR(VLOOKUP($A544,'2005'!$C$3:$M$205,8,FALSE),0)</f>
        <v>0</v>
      </c>
      <c r="DB544" s="1691">
        <f>IFERROR(VLOOKUP($A544,'2005'!$C$3:$M$205,9,FALSE),0)</f>
        <v>0</v>
      </c>
      <c r="DC544" s="1691">
        <f>IFERROR(VLOOKUP($A544,'2005'!$C$3:$M$205,10,FALSE),0)</f>
        <v>0</v>
      </c>
      <c r="DD544" s="1740">
        <f>IFERROR(VLOOKUP($A544,'2005'!$C$3:$M$205,11,FALSE),0)</f>
        <v>0</v>
      </c>
      <c r="DE544" s="1700">
        <f>IFERROR(VLOOKUP($A544,'2004'!$C$3:$M$213,8,FALSE),0)</f>
        <v>0</v>
      </c>
      <c r="DF544" s="1691">
        <f>IFERROR(VLOOKUP($A544,'2004'!$C$3:$M$213,9,FALSE),0)</f>
        <v>0</v>
      </c>
      <c r="DG544" s="1691">
        <f>IFERROR(VLOOKUP($A544,'2004'!$C$3:$M$213,10,FALSE),0)</f>
        <v>0</v>
      </c>
      <c r="DH544" s="1740">
        <f>IFERROR(VLOOKUP($A544,'2004'!$C$3:$M$213,11,FALSE),0)</f>
        <v>0</v>
      </c>
      <c r="DI544" s="1700">
        <f>IFERROR(VLOOKUP($A544,'2003'!$C$3:$Q$214,12,FALSE),0)</f>
        <v>0</v>
      </c>
      <c r="DJ544" s="1691">
        <f>IFERROR(VLOOKUP($A544,'2003'!$C$3:$Q$214,13,FALSE),0)</f>
        <v>0</v>
      </c>
      <c r="DK544" s="1691">
        <f>IFERROR(VLOOKUP($A544,'2003'!$C$3:$Q$214,14,FALSE),0)</f>
        <v>0</v>
      </c>
      <c r="DL544" s="1740">
        <f>IFERROR(VLOOKUP($A544,'2003'!$C$3:$Q$214,15,FALSE),0)</f>
        <v>0</v>
      </c>
      <c r="DM544" s="1700">
        <f>IFERROR(VLOOKUP($A544,'2002'!$D$3:$R$214,12,FALSE),0)</f>
        <v>0</v>
      </c>
      <c r="DN544" s="1691">
        <f>IFERROR(VLOOKUP($A544,'2002'!$D$3:$R$214,13,FALSE),0)</f>
        <v>0</v>
      </c>
      <c r="DO544" s="1691">
        <f>IFERROR(VLOOKUP($A544,'2002'!$D$3:$R$214,14,FALSE),0)</f>
        <v>0</v>
      </c>
      <c r="DP544" s="1788">
        <f>IFERROR(VLOOKUP($A544,'2002'!$D$3:$R$214,15,FALSE),0)</f>
        <v>0</v>
      </c>
      <c r="DQ544" s="1700">
        <f>IFERROR(VLOOKUP($A544,'Pre 2002'!$C$3:$CK$382,84,FALSE),0)</f>
        <v>921</v>
      </c>
      <c r="DR544" s="1695">
        <f>IFERROR(VLOOKUP($A544,'Pre 2002'!$C$3:$CK$382,85,FALSE),0)</f>
        <v>360</v>
      </c>
      <c r="DS544" s="1695">
        <f>IFERROR(VLOOKUP($A544,'Pre 2002'!$C$3:$CK$382,86,FALSE),0)</f>
        <v>1</v>
      </c>
      <c r="DT544" s="1790">
        <f>IFERROR(VLOOKUP($A544,'Pre 2002'!$C$3:$CK$382,87,FALSE),0)</f>
        <v>0.39087947882736157</v>
      </c>
      <c r="DU544" s="1741">
        <f>IFERROR(VLOOKUP(A544,'Pre 2002'!$C$3:$CG$382,83,FALSE),0)</f>
        <v>23</v>
      </c>
    </row>
    <row r="545" spans="1:125">
      <c r="A545" s="1779" t="s">
        <v>2295</v>
      </c>
      <c r="B545" s="1562">
        <f t="shared" si="206"/>
        <v>151</v>
      </c>
      <c r="C545" s="1562">
        <f t="shared" si="207"/>
        <v>59</v>
      </c>
      <c r="D545" s="1562">
        <f t="shared" si="208"/>
        <v>1</v>
      </c>
      <c r="E545" s="1563">
        <f t="shared" si="209"/>
        <v>0.39072847682119205</v>
      </c>
      <c r="F545" s="1786">
        <f t="shared" si="210"/>
        <v>4</v>
      </c>
      <c r="G545" s="1595">
        <v>2019</v>
      </c>
      <c r="H545" s="1817"/>
      <c r="I545" s="1734"/>
      <c r="J545" s="1734"/>
      <c r="K545" s="1734"/>
      <c r="L545" s="1734"/>
      <c r="O545" s="1700">
        <f>IFERROR(VLOOKUP($A545,'2022'!$B$2:$K$174,3,FALSE),0)</f>
        <v>37</v>
      </c>
      <c r="P545" s="1858">
        <f>IFERROR(VLOOKUP($A545,'2022'!$B$2:$K$174,4,FALSE),0)</f>
        <v>15</v>
      </c>
      <c r="Q545" s="1858">
        <f>IFERROR(VLOOKUP($A545,'2022'!$B$2:$K$174,5,FALSE),0)</f>
        <v>18</v>
      </c>
      <c r="R545" s="1858">
        <f>IFERROR(VLOOKUP($A545,'2022'!$B$2:$K$174,8,FALSE),0)</f>
        <v>1</v>
      </c>
      <c r="S545" s="1740">
        <f>IFERROR(VLOOKUP($A545,'2022'!$B$2:$K$174,10,FALSE),0)</f>
        <v>0.48599999999999999</v>
      </c>
      <c r="T545" s="1700">
        <f>IFERROR(VLOOKUP($A545,'2021'!$B$2:$K$174,3,FALSE),0)</f>
        <v>39</v>
      </c>
      <c r="U545" s="1843">
        <f>IFERROR(VLOOKUP($A545,'2021'!$B$2:$K$174,4,FALSE),0)</f>
        <v>11</v>
      </c>
      <c r="V545" s="1843">
        <f>IFERROR(VLOOKUP($A545,'2021'!$B$2:$K$174,5,FALSE),0)</f>
        <v>15</v>
      </c>
      <c r="W545" s="1843">
        <f>IFERROR(VLOOKUP($A545,'2021'!$B$2:$K$174,8,FALSE),0)</f>
        <v>0</v>
      </c>
      <c r="X545" s="1740">
        <f>IFERROR(VLOOKUP($A545,'2021'!$B$2:$K$174,10,FALSE),0)</f>
        <v>0.38500000000000001</v>
      </c>
      <c r="Y545" s="1700">
        <f>IFERROR(VLOOKUP($A545,'2020'!$B$2:$K$170,3,FALSE),0)</f>
        <v>37</v>
      </c>
      <c r="Z545" s="1829">
        <f>IFERROR(VLOOKUP($A545,'2020'!$B$2:$K$170,4,FALSE),0)</f>
        <v>12</v>
      </c>
      <c r="AA545" s="1829">
        <f>IFERROR(VLOOKUP($A545,'2020'!$B$2:$K$170,5,FALSE),0)</f>
        <v>16</v>
      </c>
      <c r="AB545" s="1829">
        <f>IFERROR(VLOOKUP($A545,'2020'!$B$2:$K$170,8,FALSE),0)</f>
        <v>0</v>
      </c>
      <c r="AC545" s="1740">
        <f>IFERROR(VLOOKUP($A545,'2020'!$B$2:$K$170,10,FALSE),0)</f>
        <v>0.432</v>
      </c>
      <c r="AD545" s="1700">
        <f>IFERROR(VLOOKUP($A545,'2019'!$B$2:$K$170,3,FALSE),0)</f>
        <v>38</v>
      </c>
      <c r="AE545" s="1823">
        <f>IFERROR(VLOOKUP($A545,'2019'!$B$2:$K$170,4,FALSE),0)</f>
        <v>4</v>
      </c>
      <c r="AF545" s="1823">
        <f>IFERROR(VLOOKUP($A545,'2019'!$B$2:$K$170,5,FALSE),0)</f>
        <v>10</v>
      </c>
      <c r="AG545" s="1823">
        <f>IFERROR(VLOOKUP($A545,'2019'!$B$2:$K$170,8,FALSE),0)</f>
        <v>0</v>
      </c>
      <c r="AH545" s="1740">
        <f>IFERROR(VLOOKUP($A545,'2019'!$B$2:$K$170,10,FALSE),0)</f>
        <v>0.26300000000000001</v>
      </c>
      <c r="DT545" s="1858"/>
    </row>
    <row r="546" spans="1:125">
      <c r="A546" s="1778" t="s">
        <v>2049</v>
      </c>
      <c r="B546" s="1562">
        <f t="shared" si="206"/>
        <v>31</v>
      </c>
      <c r="C546" s="1562">
        <f t="shared" si="207"/>
        <v>12</v>
      </c>
      <c r="D546" s="1562">
        <f t="shared" si="208"/>
        <v>1</v>
      </c>
      <c r="E546" s="1563">
        <f t="shared" si="209"/>
        <v>0.38709677419354838</v>
      </c>
      <c r="F546" s="1786">
        <f t="shared" si="210"/>
        <v>1</v>
      </c>
      <c r="G546" s="1595" t="s">
        <v>2159</v>
      </c>
      <c r="H546" s="1567">
        <f t="shared" ref="H546:H560" si="216">IF(BC546&gt;0,1,0)+IF(BH546&gt;0,1,0)+IF(BP546&gt;0,1,0)+IF(BX546&gt;0,1,0)+IF(CC546&gt;0,1,0)+IF(CH546&gt;0,1,0)+IF(CM546&gt;0,1,0)+IF(CR546&gt;0,1,0)+IF(CW546&gt;0,1,0)+IF(DA546&gt;0,1,0)+IF(DE546&gt;0,1,0)+IF(DI546&gt;0,1,0)+IF(DM546&gt;0,1,0)+DU546</f>
        <v>1</v>
      </c>
      <c r="I546" s="1734">
        <f t="shared" ref="I546:I560" si="217">SUM(BC546,BH546,BP546,BX546,CC546,CH546,CM546,CR546,CW546,DA546,DE546,DI546,DM546,DQ546)</f>
        <v>31</v>
      </c>
      <c r="J546" s="1734">
        <f t="shared" ref="J546:J560" si="218">SUM(BE546,BJ546,BR546,BZ546,CE546,CJ546,CO546,CT546,CX546,DB546,DF546,DJ546,DN546,DR546)</f>
        <v>12</v>
      </c>
      <c r="K546" s="1734">
        <f t="shared" ref="K546:K560" si="219">SUM(BF546,BK546,BS546,CA546,CF546,CK546,CP546,CU546,CY546,DC546,DG546,DK546,DO546,DS546)</f>
        <v>1</v>
      </c>
      <c r="L546" s="1806">
        <f t="shared" ref="L546:L560" si="220">IF(I546=0,0,J546/I546)</f>
        <v>0.38709677419354838</v>
      </c>
      <c r="O546" s="1700">
        <f>IFERROR(VLOOKUP($A546,'2022'!$B$2:$K$174,3,FALSE),0)</f>
        <v>0</v>
      </c>
      <c r="P546" s="1858">
        <f>IFERROR(VLOOKUP($A546,'2022'!$B$2:$K$174,4,FALSE),0)</f>
        <v>0</v>
      </c>
      <c r="Q546" s="1858">
        <f>IFERROR(VLOOKUP($A546,'2022'!$B$2:$K$174,5,FALSE),0)</f>
        <v>0</v>
      </c>
      <c r="R546" s="1858">
        <f>IFERROR(VLOOKUP($A546,'2022'!$B$2:$K$174,8,FALSE),0)</f>
        <v>0</v>
      </c>
      <c r="S546" s="1740">
        <f>IFERROR(VLOOKUP($A546,'2022'!$B$2:$K$174,10,FALSE),0)</f>
        <v>0</v>
      </c>
      <c r="T546" s="1700">
        <f>IFERROR(VLOOKUP($A546,'2021'!$B$2:$K$174,3,FALSE),0)</f>
        <v>0</v>
      </c>
      <c r="U546" s="1843">
        <f>IFERROR(VLOOKUP($A546,'2021'!$B$2:$K$174,4,FALSE),0)</f>
        <v>0</v>
      </c>
      <c r="V546" s="1843">
        <f>IFERROR(VLOOKUP($A546,'2021'!$B$2:$K$174,5,FALSE),0)</f>
        <v>0</v>
      </c>
      <c r="W546" s="1843">
        <f>IFERROR(VLOOKUP($A546,'2021'!$B$2:$K$174,8,FALSE),0)</f>
        <v>0</v>
      </c>
      <c r="X546" s="1740">
        <f>IFERROR(VLOOKUP($A546,'2021'!$B$2:$K$174,10,FALSE),0)</f>
        <v>0</v>
      </c>
      <c r="Y546" s="1700">
        <f>IFERROR(VLOOKUP($A546,'2020'!$B$2:$K$170,3,FALSE),0)</f>
        <v>0</v>
      </c>
      <c r="Z546" s="1829">
        <f>IFERROR(VLOOKUP($A546,'2020'!$B$2:$K$170,4,FALSE),0)</f>
        <v>0</v>
      </c>
      <c r="AA546" s="1829">
        <f>IFERROR(VLOOKUP($A546,'2020'!$B$2:$K$170,5,FALSE),0)</f>
        <v>0</v>
      </c>
      <c r="AB546" s="1829">
        <f>IFERROR(VLOOKUP($A546,'2020'!$B$2:$K$170,8,FALSE),0)</f>
        <v>0</v>
      </c>
      <c r="AC546" s="1740">
        <f>IFERROR(VLOOKUP($A546,'2020'!$B$2:$K$170,10,FALSE),0)</f>
        <v>0</v>
      </c>
      <c r="AD546" s="1700">
        <f>IFERROR(VLOOKUP($A546,'2019'!$B$2:$K$170,3,FALSE),0)</f>
        <v>0</v>
      </c>
      <c r="AE546" s="1823">
        <f>IFERROR(VLOOKUP($A546,'2019'!$B$2:$K$170,4,FALSE),0)</f>
        <v>0</v>
      </c>
      <c r="AF546" s="1823">
        <f>IFERROR(VLOOKUP($A546,'2019'!$B$2:$K$170,5,FALSE),0)</f>
        <v>0</v>
      </c>
      <c r="AG546" s="1823">
        <f>IFERROR(VLOOKUP($A546,'2019'!$B$2:$K$170,8,FALSE),0)</f>
        <v>0</v>
      </c>
      <c r="AH546" s="1740">
        <f>IFERROR(VLOOKUP($A546,'2019'!$B$2:$K$170,10,FALSE),0)</f>
        <v>0</v>
      </c>
      <c r="AI546" s="1700">
        <f>IFERROR(VLOOKUP($A546,'2018'!$B$2:$K$170,3,FALSE),0)</f>
        <v>0</v>
      </c>
      <c r="AJ546" s="1821">
        <f>IFERROR(VLOOKUP($A546,'2018'!$B$2:$K$170,4,FALSE),0)</f>
        <v>0</v>
      </c>
      <c r="AK546" s="1821">
        <f>IFERROR(VLOOKUP($A546,'2018'!$B$2:$K$170,5,FALSE),0)</f>
        <v>0</v>
      </c>
      <c r="AL546" s="1821">
        <f>IFERROR(VLOOKUP($A546,'2018'!$B$2:$K$170,8,FALSE),0)</f>
        <v>0</v>
      </c>
      <c r="AM546" s="1740">
        <f>IFERROR(VLOOKUP($A546,'2018'!$B$2:$K$170,10,FALSE),0)</f>
        <v>0</v>
      </c>
      <c r="AN546" s="1700">
        <f>IFERROR(VLOOKUP($A546,'2017'!$B$2:$J$163,2,FALSE),0)</f>
        <v>0</v>
      </c>
      <c r="AO546" s="1815">
        <f>IFERROR(VLOOKUP($A546,'2017'!$B$2:$J$163,3,FALSE),0)</f>
        <v>0</v>
      </c>
      <c r="AP546" s="1815">
        <f>IFERROR(VLOOKUP($A546,'2017'!$B$2:$J$163,4,FALSE),0)</f>
        <v>0</v>
      </c>
      <c r="AQ546" s="1815">
        <f>IFERROR(VLOOKUP($A546,'2017'!$B$2:$J$163,7,FALSE),0)</f>
        <v>0</v>
      </c>
      <c r="AR546" s="1740">
        <f>IFERROR(VLOOKUP($A546,'2017'!$B$2:$J$163,9,FALSE),0)</f>
        <v>0</v>
      </c>
      <c r="AS546" s="1700">
        <f>IFERROR(VLOOKUP($A546,'2016'!$B$2:$K$165,3,FALSE),0)</f>
        <v>0</v>
      </c>
      <c r="AT546" s="1796">
        <f>IFERROR(VLOOKUP($A546,'2016'!$B$2:$K$165,4,FALSE),0)</f>
        <v>0</v>
      </c>
      <c r="AU546" s="1796">
        <f>IFERROR(VLOOKUP($A546,'2016'!$B$2:$K$165,5,FALSE),0)</f>
        <v>0</v>
      </c>
      <c r="AV546" s="1796">
        <f>IFERROR(VLOOKUP($A546,'2016'!$B$2:$K$165,8,FALSE),0)</f>
        <v>0</v>
      </c>
      <c r="AW546" s="1740">
        <f>IFERROR(VLOOKUP($A546,'2016'!$B$2:$K$165,10,FALSE),0)</f>
        <v>0</v>
      </c>
      <c r="AX546" s="1700">
        <f>IFERROR(VLOOKUP($A546,'2015'!$B$2:$K$165,3,FALSE),0)</f>
        <v>0</v>
      </c>
      <c r="AY546" s="1695">
        <f>IFERROR(VLOOKUP($A546,'2015'!$B$2:$K$165,4,FALSE),0)</f>
        <v>0</v>
      </c>
      <c r="AZ546" s="1695">
        <f>IFERROR(VLOOKUP($A546,'2015'!$B$2:$K$165,5,FALSE),0)</f>
        <v>0</v>
      </c>
      <c r="BA546" s="1695">
        <f>IFERROR(VLOOKUP($A546,'2015'!$B$2:$K$165,8,FALSE),0)</f>
        <v>0</v>
      </c>
      <c r="BB546" s="1740">
        <f>IFERROR(VLOOKUP($A546,'2015'!$B$2:$K$165,10,FALSE),0)</f>
        <v>0</v>
      </c>
      <c r="BC546" s="1700">
        <f>IFERROR(VLOOKUP($A546,'2014'!$B$2:$K$157,3,FALSE),0)</f>
        <v>0</v>
      </c>
      <c r="BD546" s="1691">
        <f>IFERROR(VLOOKUP($A546,'2014'!$B$2:$K$157,4,FALSE),0)</f>
        <v>0</v>
      </c>
      <c r="BE546" s="1691">
        <f>IFERROR(VLOOKUP($A546,'2014'!$B$2:$K$157,5,FALSE),0)</f>
        <v>0</v>
      </c>
      <c r="BF546" s="1691">
        <f>IFERROR(VLOOKUP($A546,'2014'!$B$2:$K$157,8,FALSE),0)</f>
        <v>0</v>
      </c>
      <c r="BG546" s="1740">
        <f>IFERROR(VLOOKUP($A546,'2014'!$B$2:$K$157,10,FALSE),0)</f>
        <v>0</v>
      </c>
      <c r="BH546" s="1700">
        <f>IFERROR(VLOOKUP($A546,'2013'!$D$4:$I$249,2,FALSE),0)</f>
        <v>0</v>
      </c>
      <c r="BI546" s="1691">
        <f>IFERROR(VLOOKUP($A546,'2013'!$D$4:$I$249,3,FALSE),0)</f>
        <v>0</v>
      </c>
      <c r="BJ546" s="1691">
        <f>IFERROR(VLOOKUP($A546,'2013'!$D$4:$I$249,4,FALSE),0)</f>
        <v>0</v>
      </c>
      <c r="BK546" s="1691">
        <f>IFERROR(VLOOKUP($A546,'2013'!$D$4:$I$249,5,FALSE),0)</f>
        <v>0</v>
      </c>
      <c r="BL546" s="1740">
        <f>IFERROR(VLOOKUP($A546,'2013'!$D$4:$I$249,6,FALSE),0)</f>
        <v>0</v>
      </c>
      <c r="BM546" s="1737">
        <f>IFERROR(VLOOKUP($A546,'2012'!$D$3:$O$172,2,FALSE),0)</f>
        <v>0</v>
      </c>
      <c r="BN546" s="1691">
        <f>IFERROR(VLOOKUP($A546,'2012'!$D$3:$O$172,3,FALSE),0)</f>
        <v>0</v>
      </c>
      <c r="BO546" s="1743">
        <f>IFERROR(VLOOKUP($A546,'2012'!$D$3:$O$172,4,FALSE),0)</f>
        <v>0</v>
      </c>
      <c r="BP546" s="1700">
        <f>IFERROR(VLOOKUP($A546,'2012'!$D$3:$O$172,5,FALSE),0)</f>
        <v>0</v>
      </c>
      <c r="BQ546" s="1691">
        <f>IFERROR(VLOOKUP($A546,'2012'!$D$3:$O$172,6,FALSE),0)</f>
        <v>0</v>
      </c>
      <c r="BR546" s="1691">
        <f>IFERROR(VLOOKUP($A546,'2012'!$D$3:$O$172,7,FALSE),0)</f>
        <v>0</v>
      </c>
      <c r="BS546" s="1691">
        <f>IFERROR(VLOOKUP($A546,'2012'!$D$3:$O$172,8,FALSE),0)</f>
        <v>0</v>
      </c>
      <c r="BT546" s="1740">
        <f>IFERROR(VLOOKUP($A546,'2012'!$D$3:$O$172,9,FALSE),0)</f>
        <v>0</v>
      </c>
      <c r="BX546" s="1700">
        <f>IFERROR(VLOOKUP($A546,'2011'!$D$4:$I$251,2,FALSE),0)</f>
        <v>0</v>
      </c>
      <c r="BY546" s="1691">
        <f>IFERROR(VLOOKUP($A546,'2011'!$D$4:$I$251,3,FALSE),0)</f>
        <v>0</v>
      </c>
      <c r="BZ546" s="1691">
        <f>IFERROR(VLOOKUP($A546,'2011'!$D$4:$I$251,4,FALSE),0)</f>
        <v>0</v>
      </c>
      <c r="CA546" s="1691">
        <f>IFERROR(VLOOKUP($A546,'2011'!$D$4:$I$251,5,FALSE),0)</f>
        <v>0</v>
      </c>
      <c r="CB546" s="1740">
        <f>IFERROR(VLOOKUP($A546,'2011'!$D$4:$I$251,6,FALSE),0)</f>
        <v>0</v>
      </c>
      <c r="CC546" s="1700">
        <f>IFERROR(VLOOKUP($A546,'2010'!$C$3:$H$234,2,FALSE),0)</f>
        <v>0</v>
      </c>
      <c r="CD546" s="1691">
        <f>IFERROR(VLOOKUP($A546,'2010'!$C$3:$H$234,3,FALSE),0)</f>
        <v>0</v>
      </c>
      <c r="CE546" s="1691">
        <f>IFERROR(VLOOKUP($A546,'2010'!$C$3:$H$234,4,FALSE),0)</f>
        <v>0</v>
      </c>
      <c r="CF546" s="1691">
        <f>IFERROR(VLOOKUP($A546,'2010'!$C$3:$H$234,5,FALSE),0)</f>
        <v>0</v>
      </c>
      <c r="CG546" s="1740">
        <f>IFERROR(VLOOKUP($A546,'2010'!$C$3:$H$234,6,FALSE),0)</f>
        <v>0</v>
      </c>
      <c r="CH546" s="1700">
        <f>IFERROR(VLOOKUP($A546,'2009'!$C$3:$H$242,2,FALSE),0)</f>
        <v>0</v>
      </c>
      <c r="CI546" s="1691">
        <f>IFERROR(VLOOKUP($A546,'2009'!$C$3:$H$242,3,FALSE),0)</f>
        <v>0</v>
      </c>
      <c r="CJ546" s="1691">
        <f>IFERROR(VLOOKUP($A546,'2009'!$C$3:$H$242,4,FALSE),0)</f>
        <v>0</v>
      </c>
      <c r="CK546" s="1691">
        <f>IFERROR(VLOOKUP($A546,'2009'!$C$3:$H$242,5,FALSE),0)</f>
        <v>0</v>
      </c>
      <c r="CL546" s="1740">
        <f>IFERROR(VLOOKUP($A546,'2009'!$C$3:$H$242,6,FALSE),0)</f>
        <v>0</v>
      </c>
      <c r="CM546" s="1700">
        <f>IFERROR(VLOOKUP($A546,'2008'!$C$3:$H$229,2,FALSE),0)</f>
        <v>0</v>
      </c>
      <c r="CN546" s="1691">
        <f>IFERROR(VLOOKUP($A546,'2008'!$C$3:$H$229,3,FALSE),0)</f>
        <v>0</v>
      </c>
      <c r="CO546" s="1691">
        <f>IFERROR(VLOOKUP($A546,'2008'!$C$3:$H$229,4,FALSE),0)</f>
        <v>0</v>
      </c>
      <c r="CP546" s="1691">
        <f>IFERROR(VLOOKUP($A546,'2008'!$C$3:$H$229,5,FALSE),0)</f>
        <v>0</v>
      </c>
      <c r="CQ546" s="1740">
        <f>IFERROR(VLOOKUP($A546,'2008'!$C$3:$H$229,6,FALSE),0)</f>
        <v>0</v>
      </c>
      <c r="CR546" s="1700">
        <f>IFERROR(VLOOKUP($A546,'2007'!$C$3:$M$238,7,FALSE),0)</f>
        <v>0</v>
      </c>
      <c r="CS546" s="1691">
        <f>IFERROR(VLOOKUP($A546,'2007'!$C$3:$M$238,8,FALSE),0)</f>
        <v>0</v>
      </c>
      <c r="CT546" s="1691">
        <f>IFERROR(VLOOKUP($A546,'2007'!$C$3:$M$238,9,FALSE),0)</f>
        <v>0</v>
      </c>
      <c r="CU546" s="1691">
        <f>IFERROR(VLOOKUP($A546,'2007'!$C$3:$M$238,10,FALSE),0)</f>
        <v>0</v>
      </c>
      <c r="CV546" s="1740">
        <f>IFERROR(VLOOKUP($A546,'2007'!$C$3:$M$238,11,FALSE),0)</f>
        <v>0</v>
      </c>
      <c r="CW546" s="1700">
        <f>IFERROR(VLOOKUP($A546,'2006'!$A$2:$F$200,2,FALSE),0)</f>
        <v>0</v>
      </c>
      <c r="CX546" s="1691">
        <f>IFERROR(VLOOKUP($A546,'2006'!$A$2:$F$200,4,FALSE),0)</f>
        <v>0</v>
      </c>
      <c r="CY546" s="1691">
        <f>IFERROR(VLOOKUP($A546,'2006'!$A$2:$F$200,5,FALSE),0)</f>
        <v>0</v>
      </c>
      <c r="CZ546" s="1740">
        <f>IFERROR(VLOOKUP($A546,'2006'!$A$2:$F$200,6,FALSE),0)</f>
        <v>0</v>
      </c>
      <c r="DA546" s="1700">
        <f>IFERROR(VLOOKUP($A546,'2005'!$C$3:$M$205,8,FALSE),0)</f>
        <v>0</v>
      </c>
      <c r="DB546" s="1691">
        <f>IFERROR(VLOOKUP($A546,'2005'!$C$3:$M$205,9,FALSE),0)</f>
        <v>0</v>
      </c>
      <c r="DC546" s="1691">
        <f>IFERROR(VLOOKUP($A546,'2005'!$C$3:$M$205,10,FALSE),0)</f>
        <v>0</v>
      </c>
      <c r="DD546" s="1740">
        <f>IFERROR(VLOOKUP($A546,'2005'!$C$3:$M$205,11,FALSE),0)</f>
        <v>0</v>
      </c>
      <c r="DE546" s="1700">
        <f>IFERROR(VLOOKUP($A546,'2004'!$C$3:$M$213,8,FALSE),0)</f>
        <v>0</v>
      </c>
      <c r="DF546" s="1691">
        <f>IFERROR(VLOOKUP($A546,'2004'!$C$3:$M$213,9,FALSE),0)</f>
        <v>0</v>
      </c>
      <c r="DG546" s="1691">
        <f>IFERROR(VLOOKUP($A546,'2004'!$C$3:$M$213,10,FALSE),0)</f>
        <v>0</v>
      </c>
      <c r="DH546" s="1740">
        <f>IFERROR(VLOOKUP($A546,'2004'!$C$3:$M$213,11,FALSE),0)</f>
        <v>0</v>
      </c>
      <c r="DI546" s="1700">
        <f>IFERROR(VLOOKUP($A546,'2003'!$C$3:$Q$214,12,FALSE),0)</f>
        <v>0</v>
      </c>
      <c r="DJ546" s="1691">
        <f>IFERROR(VLOOKUP($A546,'2003'!$C$3:$Q$214,13,FALSE),0)</f>
        <v>0</v>
      </c>
      <c r="DK546" s="1691">
        <f>IFERROR(VLOOKUP($A546,'2003'!$C$3:$Q$214,14,FALSE),0)</f>
        <v>0</v>
      </c>
      <c r="DL546" s="1740">
        <f>IFERROR(VLOOKUP($A546,'2003'!$C$3:$Q$214,15,FALSE),0)</f>
        <v>0</v>
      </c>
      <c r="DM546" s="1700">
        <f>IFERROR(VLOOKUP($A546,'2002'!$D$3:$R$214,12,FALSE),0)</f>
        <v>0</v>
      </c>
      <c r="DN546" s="1691">
        <f>IFERROR(VLOOKUP($A546,'2002'!$D$3:$R$214,13,FALSE),0)</f>
        <v>0</v>
      </c>
      <c r="DO546" s="1691">
        <f>IFERROR(VLOOKUP($A546,'2002'!$D$3:$R$214,14,FALSE),0)</f>
        <v>0</v>
      </c>
      <c r="DP546" s="1788">
        <f>IFERROR(VLOOKUP($A546,'2002'!$D$3:$R$214,15,FALSE),0)</f>
        <v>0</v>
      </c>
      <c r="DQ546" s="1700">
        <f>IFERROR(VLOOKUP($A546,'Pre 2002'!$C$3:$CK$382,84,FALSE),0)</f>
        <v>31</v>
      </c>
      <c r="DR546" s="1695">
        <f>IFERROR(VLOOKUP($A546,'Pre 2002'!$C$3:$CK$382,85,FALSE),0)</f>
        <v>12</v>
      </c>
      <c r="DS546" s="1695">
        <f>IFERROR(VLOOKUP($A546,'Pre 2002'!$C$3:$CK$382,86,FALSE),0)</f>
        <v>1</v>
      </c>
      <c r="DT546" s="1790">
        <f>IFERROR(VLOOKUP($A546,'Pre 2002'!$C$3:$CK$382,87,FALSE),0)</f>
        <v>0.38709677419354838</v>
      </c>
      <c r="DU546" s="1741">
        <f>IFERROR(VLOOKUP(A546,'Pre 2002'!$C$3:$CG$382,83,FALSE),0)</f>
        <v>1</v>
      </c>
    </row>
    <row r="547" spans="1:125">
      <c r="A547" s="1778" t="s">
        <v>1897</v>
      </c>
      <c r="B547" s="1562">
        <f t="shared" si="206"/>
        <v>64</v>
      </c>
      <c r="C547" s="1562">
        <f t="shared" si="207"/>
        <v>24</v>
      </c>
      <c r="D547" s="1562">
        <f t="shared" si="208"/>
        <v>1</v>
      </c>
      <c r="E547" s="1563">
        <f t="shared" si="209"/>
        <v>0.375</v>
      </c>
      <c r="F547" s="1786">
        <f t="shared" si="210"/>
        <v>1</v>
      </c>
      <c r="G547" s="1595" t="s">
        <v>2159</v>
      </c>
      <c r="H547" s="1567">
        <f t="shared" si="216"/>
        <v>1</v>
      </c>
      <c r="I547" s="1734">
        <f t="shared" si="217"/>
        <v>64</v>
      </c>
      <c r="J547" s="1734">
        <f t="shared" si="218"/>
        <v>24</v>
      </c>
      <c r="K547" s="1734">
        <f t="shared" si="219"/>
        <v>1</v>
      </c>
      <c r="L547" s="1806">
        <f t="shared" si="220"/>
        <v>0.375</v>
      </c>
      <c r="M547" s="1751"/>
      <c r="N547" s="1751"/>
      <c r="O547" s="1700">
        <f>IFERROR(VLOOKUP($A547,'2022'!$B$2:$K$174,3,FALSE),0)</f>
        <v>0</v>
      </c>
      <c r="P547" s="1858">
        <f>IFERROR(VLOOKUP($A547,'2022'!$B$2:$K$174,4,FALSE),0)</f>
        <v>0</v>
      </c>
      <c r="Q547" s="1858">
        <f>IFERROR(VLOOKUP($A547,'2022'!$B$2:$K$174,5,FALSE),0)</f>
        <v>0</v>
      </c>
      <c r="R547" s="1858">
        <f>IFERROR(VLOOKUP($A547,'2022'!$B$2:$K$174,8,FALSE),0)</f>
        <v>0</v>
      </c>
      <c r="S547" s="1740">
        <f>IFERROR(VLOOKUP($A547,'2022'!$B$2:$K$174,10,FALSE),0)</f>
        <v>0</v>
      </c>
      <c r="T547" s="1700">
        <f>IFERROR(VLOOKUP($A547,'2021'!$B$2:$K$174,3,FALSE),0)</f>
        <v>0</v>
      </c>
      <c r="U547" s="1843">
        <f>IFERROR(VLOOKUP($A547,'2021'!$B$2:$K$174,4,FALSE),0)</f>
        <v>0</v>
      </c>
      <c r="V547" s="1843">
        <f>IFERROR(VLOOKUP($A547,'2021'!$B$2:$K$174,5,FALSE),0)</f>
        <v>0</v>
      </c>
      <c r="W547" s="1843">
        <f>IFERROR(VLOOKUP($A547,'2021'!$B$2:$K$174,8,FALSE),0)</f>
        <v>0</v>
      </c>
      <c r="X547" s="1740">
        <f>IFERROR(VLOOKUP($A547,'2021'!$B$2:$K$174,10,FALSE),0)</f>
        <v>0</v>
      </c>
      <c r="Y547" s="1700">
        <f>IFERROR(VLOOKUP($A547,'2020'!$B$2:$K$170,3,FALSE),0)</f>
        <v>0</v>
      </c>
      <c r="Z547" s="1829">
        <f>IFERROR(VLOOKUP($A547,'2020'!$B$2:$K$170,4,FALSE),0)</f>
        <v>0</v>
      </c>
      <c r="AA547" s="1829">
        <f>IFERROR(VLOOKUP($A547,'2020'!$B$2:$K$170,5,FALSE),0)</f>
        <v>0</v>
      </c>
      <c r="AB547" s="1829">
        <f>IFERROR(VLOOKUP($A547,'2020'!$B$2:$K$170,8,FALSE),0)</f>
        <v>0</v>
      </c>
      <c r="AC547" s="1740">
        <f>IFERROR(VLOOKUP($A547,'2020'!$B$2:$K$170,10,FALSE),0)</f>
        <v>0</v>
      </c>
      <c r="AD547" s="1700">
        <f>IFERROR(VLOOKUP($A547,'2019'!$B$2:$K$170,3,FALSE),0)</f>
        <v>0</v>
      </c>
      <c r="AE547" s="1823">
        <f>IFERROR(VLOOKUP($A547,'2019'!$B$2:$K$170,4,FALSE),0)</f>
        <v>0</v>
      </c>
      <c r="AF547" s="1823">
        <f>IFERROR(VLOOKUP($A547,'2019'!$B$2:$K$170,5,FALSE),0)</f>
        <v>0</v>
      </c>
      <c r="AG547" s="1823">
        <f>IFERROR(VLOOKUP($A547,'2019'!$B$2:$K$170,8,FALSE),0)</f>
        <v>0</v>
      </c>
      <c r="AH547" s="1740">
        <f>IFERROR(VLOOKUP($A547,'2019'!$B$2:$K$170,10,FALSE),0)</f>
        <v>0</v>
      </c>
      <c r="AI547" s="1700">
        <f>IFERROR(VLOOKUP($A547,'2018'!$B$2:$K$170,3,FALSE),0)</f>
        <v>0</v>
      </c>
      <c r="AJ547" s="1821">
        <f>IFERROR(VLOOKUP($A547,'2018'!$B$2:$K$170,4,FALSE),0)</f>
        <v>0</v>
      </c>
      <c r="AK547" s="1821">
        <f>IFERROR(VLOOKUP($A547,'2018'!$B$2:$K$170,5,FALSE),0)</f>
        <v>0</v>
      </c>
      <c r="AL547" s="1821">
        <f>IFERROR(VLOOKUP($A547,'2018'!$B$2:$K$170,8,FALSE),0)</f>
        <v>0</v>
      </c>
      <c r="AM547" s="1740">
        <f>IFERROR(VLOOKUP($A547,'2018'!$B$2:$K$170,10,FALSE),0)</f>
        <v>0</v>
      </c>
      <c r="AN547" s="1700">
        <f>IFERROR(VLOOKUP($A547,'2017'!$B$2:$J$163,2,FALSE),0)</f>
        <v>0</v>
      </c>
      <c r="AO547" s="1815">
        <f>IFERROR(VLOOKUP($A547,'2017'!$B$2:$J$163,3,FALSE),0)</f>
        <v>0</v>
      </c>
      <c r="AP547" s="1815">
        <f>IFERROR(VLOOKUP($A547,'2017'!$B$2:$J$163,4,FALSE),0)</f>
        <v>0</v>
      </c>
      <c r="AQ547" s="1815">
        <f>IFERROR(VLOOKUP($A547,'2017'!$B$2:$J$163,7,FALSE),0)</f>
        <v>0</v>
      </c>
      <c r="AR547" s="1740">
        <f>IFERROR(VLOOKUP($A547,'2017'!$B$2:$J$163,9,FALSE),0)</f>
        <v>0</v>
      </c>
      <c r="AS547" s="1700">
        <f>IFERROR(VLOOKUP($A547,'2016'!$B$2:$K$165,3,FALSE),0)</f>
        <v>0</v>
      </c>
      <c r="AT547" s="1796">
        <f>IFERROR(VLOOKUP($A547,'2016'!$B$2:$K$165,4,FALSE),0)</f>
        <v>0</v>
      </c>
      <c r="AU547" s="1796">
        <f>IFERROR(VLOOKUP($A547,'2016'!$B$2:$K$165,5,FALSE),0)</f>
        <v>0</v>
      </c>
      <c r="AV547" s="1796">
        <f>IFERROR(VLOOKUP($A547,'2016'!$B$2:$K$165,8,FALSE),0)</f>
        <v>0</v>
      </c>
      <c r="AW547" s="1740">
        <f>IFERROR(VLOOKUP($A547,'2016'!$B$2:$K$165,10,FALSE),0)</f>
        <v>0</v>
      </c>
      <c r="AX547" s="1700">
        <f>IFERROR(VLOOKUP($A547,'2015'!$B$2:$K$165,3,FALSE),0)</f>
        <v>0</v>
      </c>
      <c r="AY547" s="1695">
        <f>IFERROR(VLOOKUP($A547,'2015'!$B$2:$K$165,4,FALSE),0)</f>
        <v>0</v>
      </c>
      <c r="AZ547" s="1695">
        <f>IFERROR(VLOOKUP($A547,'2015'!$B$2:$K$165,5,FALSE),0)</f>
        <v>0</v>
      </c>
      <c r="BA547" s="1695">
        <f>IFERROR(VLOOKUP($A547,'2015'!$B$2:$K$165,8,FALSE),0)</f>
        <v>0</v>
      </c>
      <c r="BB547" s="1740">
        <f>IFERROR(VLOOKUP($A547,'2015'!$B$2:$K$165,10,FALSE),0)</f>
        <v>0</v>
      </c>
      <c r="BC547" s="1700">
        <f>IFERROR(VLOOKUP($A547,'2014'!$B$2:$K$157,3,FALSE),0)</f>
        <v>0</v>
      </c>
      <c r="BD547" s="1691">
        <f>IFERROR(VLOOKUP($A547,'2014'!$B$2:$K$157,4,FALSE),0)</f>
        <v>0</v>
      </c>
      <c r="BE547" s="1691">
        <f>IFERROR(VLOOKUP($A547,'2014'!$B$2:$K$157,5,FALSE),0)</f>
        <v>0</v>
      </c>
      <c r="BF547" s="1691">
        <f>IFERROR(VLOOKUP($A547,'2014'!$B$2:$K$157,8,FALSE),0)</f>
        <v>0</v>
      </c>
      <c r="BG547" s="1740">
        <f>IFERROR(VLOOKUP($A547,'2014'!$B$2:$K$157,10,FALSE),0)</f>
        <v>0</v>
      </c>
      <c r="BH547" s="1700">
        <f>IFERROR(VLOOKUP($A547,'2013'!$D$4:$I$249,2,FALSE),0)</f>
        <v>0</v>
      </c>
      <c r="BI547" s="1691">
        <f>IFERROR(VLOOKUP($A547,'2013'!$D$4:$I$249,3,FALSE),0)</f>
        <v>0</v>
      </c>
      <c r="BJ547" s="1691">
        <f>IFERROR(VLOOKUP($A547,'2013'!$D$4:$I$249,4,FALSE),0)</f>
        <v>0</v>
      </c>
      <c r="BK547" s="1691">
        <f>IFERROR(VLOOKUP($A547,'2013'!$D$4:$I$249,5,FALSE),0)</f>
        <v>0</v>
      </c>
      <c r="BL547" s="1740">
        <f>IFERROR(VLOOKUP($A547,'2013'!$D$4:$I$249,6,FALSE),0)</f>
        <v>0</v>
      </c>
      <c r="BM547" s="1737">
        <f>IFERROR(VLOOKUP($A547,'2012'!$D$3:$O$172,2,FALSE),0)</f>
        <v>0</v>
      </c>
      <c r="BN547" s="1691">
        <f>IFERROR(VLOOKUP($A547,'2012'!$D$3:$O$172,3,FALSE),0)</f>
        <v>0</v>
      </c>
      <c r="BO547" s="1743">
        <f>IFERROR(VLOOKUP($A547,'2012'!$D$3:$O$172,4,FALSE),0)</f>
        <v>0</v>
      </c>
      <c r="BP547" s="1700">
        <f>IFERROR(VLOOKUP($A547,'2012'!$D$3:$O$172,5,FALSE),0)</f>
        <v>0</v>
      </c>
      <c r="BQ547" s="1691">
        <f>IFERROR(VLOOKUP($A547,'2012'!$D$3:$O$172,6,FALSE),0)</f>
        <v>0</v>
      </c>
      <c r="BR547" s="1691">
        <f>IFERROR(VLOOKUP($A547,'2012'!$D$3:$O$172,7,FALSE),0)</f>
        <v>0</v>
      </c>
      <c r="BS547" s="1691">
        <f>IFERROR(VLOOKUP($A547,'2012'!$D$3:$O$172,8,FALSE),0)</f>
        <v>0</v>
      </c>
      <c r="BT547" s="1740">
        <f>IFERROR(VLOOKUP($A547,'2012'!$D$3:$O$172,9,FALSE),0)</f>
        <v>0</v>
      </c>
      <c r="BX547" s="1700">
        <f>IFERROR(VLOOKUP($A547,'2011'!$D$4:$I$251,2,FALSE),0)</f>
        <v>0</v>
      </c>
      <c r="BY547" s="1691">
        <f>IFERROR(VLOOKUP($A547,'2011'!$D$4:$I$251,3,FALSE),0)</f>
        <v>0</v>
      </c>
      <c r="BZ547" s="1691">
        <f>IFERROR(VLOOKUP($A547,'2011'!$D$4:$I$251,4,FALSE),0)</f>
        <v>0</v>
      </c>
      <c r="CA547" s="1691">
        <f>IFERROR(VLOOKUP($A547,'2011'!$D$4:$I$251,5,FALSE),0)</f>
        <v>0</v>
      </c>
      <c r="CB547" s="1740">
        <f>IFERROR(VLOOKUP($A547,'2011'!$D$4:$I$251,6,FALSE),0)</f>
        <v>0</v>
      </c>
      <c r="CC547" s="1700">
        <f>IFERROR(VLOOKUP($A547,'2010'!$C$3:$H$234,2,FALSE),0)</f>
        <v>0</v>
      </c>
      <c r="CD547" s="1691">
        <f>IFERROR(VLOOKUP($A547,'2010'!$C$3:$H$234,3,FALSE),0)</f>
        <v>0</v>
      </c>
      <c r="CE547" s="1691">
        <f>IFERROR(VLOOKUP($A547,'2010'!$C$3:$H$234,4,FALSE),0)</f>
        <v>0</v>
      </c>
      <c r="CF547" s="1691">
        <f>IFERROR(VLOOKUP($A547,'2010'!$C$3:$H$234,5,FALSE),0)</f>
        <v>0</v>
      </c>
      <c r="CG547" s="1740">
        <f>IFERROR(VLOOKUP($A547,'2010'!$C$3:$H$234,6,FALSE),0)</f>
        <v>0</v>
      </c>
      <c r="CH547" s="1700">
        <f>IFERROR(VLOOKUP($A547,'2009'!$C$3:$H$242,2,FALSE),0)</f>
        <v>0</v>
      </c>
      <c r="CI547" s="1691">
        <f>IFERROR(VLOOKUP($A547,'2009'!$C$3:$H$242,3,FALSE),0)</f>
        <v>0</v>
      </c>
      <c r="CJ547" s="1691">
        <f>IFERROR(VLOOKUP($A547,'2009'!$C$3:$H$242,4,FALSE),0)</f>
        <v>0</v>
      </c>
      <c r="CK547" s="1691">
        <f>IFERROR(VLOOKUP($A547,'2009'!$C$3:$H$242,5,FALSE),0)</f>
        <v>0</v>
      </c>
      <c r="CL547" s="1740">
        <f>IFERROR(VLOOKUP($A547,'2009'!$C$3:$H$242,6,FALSE),0)</f>
        <v>0</v>
      </c>
      <c r="CM547" s="1700">
        <f>IFERROR(VLOOKUP($A547,'2008'!$C$3:$H$229,2,FALSE),0)</f>
        <v>0</v>
      </c>
      <c r="CN547" s="1691">
        <f>IFERROR(VLOOKUP($A547,'2008'!$C$3:$H$229,3,FALSE),0)</f>
        <v>0</v>
      </c>
      <c r="CO547" s="1691">
        <f>IFERROR(VLOOKUP($A547,'2008'!$C$3:$H$229,4,FALSE),0)</f>
        <v>0</v>
      </c>
      <c r="CP547" s="1691">
        <f>IFERROR(VLOOKUP($A547,'2008'!$C$3:$H$229,5,FALSE),0)</f>
        <v>0</v>
      </c>
      <c r="CQ547" s="1740">
        <f>IFERROR(VLOOKUP($A547,'2008'!$C$3:$H$229,6,FALSE),0)</f>
        <v>0</v>
      </c>
      <c r="CR547" s="1700">
        <f>IFERROR(VLOOKUP($A547,'2007'!$C$3:$M$238,7,FALSE),0)</f>
        <v>0</v>
      </c>
      <c r="CS547" s="1691">
        <f>IFERROR(VLOOKUP($A547,'2007'!$C$3:$M$238,8,FALSE),0)</f>
        <v>0</v>
      </c>
      <c r="CT547" s="1691">
        <f>IFERROR(VLOOKUP($A547,'2007'!$C$3:$M$238,9,FALSE),0)</f>
        <v>0</v>
      </c>
      <c r="CU547" s="1691">
        <f>IFERROR(VLOOKUP($A547,'2007'!$C$3:$M$238,10,FALSE),0)</f>
        <v>0</v>
      </c>
      <c r="CV547" s="1740">
        <f>IFERROR(VLOOKUP($A547,'2007'!$C$3:$M$238,11,FALSE),0)</f>
        <v>0</v>
      </c>
      <c r="CW547" s="1700">
        <f>IFERROR(VLOOKUP($A547,'2006'!$A$2:$F$200,2,FALSE),0)</f>
        <v>0</v>
      </c>
      <c r="CX547" s="1691">
        <f>IFERROR(VLOOKUP($A547,'2006'!$A$2:$F$200,4,FALSE),0)</f>
        <v>0</v>
      </c>
      <c r="CY547" s="1691">
        <f>IFERROR(VLOOKUP($A547,'2006'!$A$2:$F$200,5,FALSE),0)</f>
        <v>0</v>
      </c>
      <c r="CZ547" s="1740">
        <f>IFERROR(VLOOKUP($A547,'2006'!$A$2:$F$200,6,FALSE),0)</f>
        <v>0</v>
      </c>
      <c r="DA547" s="1700">
        <f>IFERROR(VLOOKUP($A547,'2005'!$C$3:$M$205,8,FALSE),0)</f>
        <v>0</v>
      </c>
      <c r="DB547" s="1691">
        <f>IFERROR(VLOOKUP($A547,'2005'!$C$3:$M$205,9,FALSE),0)</f>
        <v>0</v>
      </c>
      <c r="DC547" s="1691">
        <f>IFERROR(VLOOKUP($A547,'2005'!$C$3:$M$205,10,FALSE),0)</f>
        <v>0</v>
      </c>
      <c r="DD547" s="1740">
        <f>IFERROR(VLOOKUP($A547,'2005'!$C$3:$M$205,11,FALSE),0)</f>
        <v>0</v>
      </c>
      <c r="DE547" s="1700">
        <f>IFERROR(VLOOKUP($A547,'2004'!$C$3:$M$213,8,FALSE),0)</f>
        <v>0</v>
      </c>
      <c r="DF547" s="1691">
        <f>IFERROR(VLOOKUP($A547,'2004'!$C$3:$M$213,9,FALSE),0)</f>
        <v>0</v>
      </c>
      <c r="DG547" s="1691">
        <f>IFERROR(VLOOKUP($A547,'2004'!$C$3:$M$213,10,FALSE),0)</f>
        <v>0</v>
      </c>
      <c r="DH547" s="1740">
        <f>IFERROR(VLOOKUP($A547,'2004'!$C$3:$M$213,11,FALSE),0)</f>
        <v>0</v>
      </c>
      <c r="DI547" s="1700">
        <f>IFERROR(VLOOKUP($A547,'2003'!$C$3:$Q$214,12,FALSE),0)</f>
        <v>0</v>
      </c>
      <c r="DJ547" s="1691">
        <f>IFERROR(VLOOKUP($A547,'2003'!$C$3:$Q$214,13,FALSE),0)</f>
        <v>0</v>
      </c>
      <c r="DK547" s="1691">
        <f>IFERROR(VLOOKUP($A547,'2003'!$C$3:$Q$214,14,FALSE),0)</f>
        <v>0</v>
      </c>
      <c r="DL547" s="1740">
        <f>IFERROR(VLOOKUP($A547,'2003'!$C$3:$Q$214,15,FALSE),0)</f>
        <v>0</v>
      </c>
      <c r="DM547" s="1700">
        <f>IFERROR(VLOOKUP($A547,'2002'!$D$3:$R$214,12,FALSE),0)</f>
        <v>0</v>
      </c>
      <c r="DN547" s="1691">
        <f>IFERROR(VLOOKUP($A547,'2002'!$D$3:$R$214,13,FALSE),0)</f>
        <v>0</v>
      </c>
      <c r="DO547" s="1691">
        <f>IFERROR(VLOOKUP($A547,'2002'!$D$3:$R$214,14,FALSE),0)</f>
        <v>0</v>
      </c>
      <c r="DP547" s="1788">
        <f>IFERROR(VLOOKUP($A547,'2002'!$D$3:$R$214,15,FALSE),0)</f>
        <v>0</v>
      </c>
      <c r="DQ547" s="1700">
        <f>IFERROR(VLOOKUP($A547,'Pre 2002'!$C$3:$CK$382,84,FALSE),0)</f>
        <v>64</v>
      </c>
      <c r="DR547" s="1695">
        <f>IFERROR(VLOOKUP($A547,'Pre 2002'!$C$3:$CK$382,85,FALSE),0)</f>
        <v>24</v>
      </c>
      <c r="DS547" s="1695">
        <f>IFERROR(VLOOKUP($A547,'Pre 2002'!$C$3:$CK$382,86,FALSE),0)</f>
        <v>1</v>
      </c>
      <c r="DT547" s="1790">
        <f>IFERROR(VLOOKUP($A547,'Pre 2002'!$C$3:$CK$382,87,FALSE),0)</f>
        <v>0.375</v>
      </c>
      <c r="DU547" s="1741">
        <f>IFERROR(VLOOKUP(A547,'Pre 2002'!$C$3:$CG$382,83,FALSE),0)</f>
        <v>1</v>
      </c>
    </row>
    <row r="548" spans="1:125">
      <c r="A548" s="1778" t="s">
        <v>1939</v>
      </c>
      <c r="B548" s="1562">
        <f t="shared" si="206"/>
        <v>16</v>
      </c>
      <c r="C548" s="1562">
        <f t="shared" si="207"/>
        <v>6</v>
      </c>
      <c r="D548" s="1562">
        <f t="shared" si="208"/>
        <v>1</v>
      </c>
      <c r="E548" s="1563">
        <f t="shared" si="209"/>
        <v>0.375</v>
      </c>
      <c r="F548" s="1786">
        <f t="shared" si="210"/>
        <v>2</v>
      </c>
      <c r="G548" s="1595" t="s">
        <v>2159</v>
      </c>
      <c r="H548" s="1567">
        <f t="shared" si="216"/>
        <v>2</v>
      </c>
      <c r="I548" s="1734">
        <f t="shared" si="217"/>
        <v>16</v>
      </c>
      <c r="J548" s="1734">
        <f t="shared" si="218"/>
        <v>6</v>
      </c>
      <c r="K548" s="1734">
        <f t="shared" si="219"/>
        <v>1</v>
      </c>
      <c r="L548" s="1806">
        <f t="shared" si="220"/>
        <v>0.375</v>
      </c>
      <c r="O548" s="1700">
        <f>IFERROR(VLOOKUP($A548,'2022'!$B$2:$K$174,3,FALSE),0)</f>
        <v>0</v>
      </c>
      <c r="P548" s="1858">
        <f>IFERROR(VLOOKUP($A548,'2022'!$B$2:$K$174,4,FALSE),0)</f>
        <v>0</v>
      </c>
      <c r="Q548" s="1858">
        <f>IFERROR(VLOOKUP($A548,'2022'!$B$2:$K$174,5,FALSE),0)</f>
        <v>0</v>
      </c>
      <c r="R548" s="1858">
        <f>IFERROR(VLOOKUP($A548,'2022'!$B$2:$K$174,8,FALSE),0)</f>
        <v>0</v>
      </c>
      <c r="S548" s="1740">
        <f>IFERROR(VLOOKUP($A548,'2022'!$B$2:$K$174,10,FALSE),0)</f>
        <v>0</v>
      </c>
      <c r="T548" s="1700">
        <f>IFERROR(VLOOKUP($A548,'2021'!$B$2:$K$174,3,FALSE),0)</f>
        <v>0</v>
      </c>
      <c r="U548" s="1843">
        <f>IFERROR(VLOOKUP($A548,'2021'!$B$2:$K$174,4,FALSE),0)</f>
        <v>0</v>
      </c>
      <c r="V548" s="1843">
        <f>IFERROR(VLOOKUP($A548,'2021'!$B$2:$K$174,5,FALSE),0)</f>
        <v>0</v>
      </c>
      <c r="W548" s="1843">
        <f>IFERROR(VLOOKUP($A548,'2021'!$B$2:$K$174,8,FALSE),0)</f>
        <v>0</v>
      </c>
      <c r="X548" s="1740">
        <f>IFERROR(VLOOKUP($A548,'2021'!$B$2:$K$174,10,FALSE),0)</f>
        <v>0</v>
      </c>
      <c r="Y548" s="1700">
        <f>IFERROR(VLOOKUP($A548,'2020'!$B$2:$K$170,3,FALSE),0)</f>
        <v>0</v>
      </c>
      <c r="Z548" s="1829">
        <f>IFERROR(VLOOKUP($A548,'2020'!$B$2:$K$170,4,FALSE),0)</f>
        <v>0</v>
      </c>
      <c r="AA548" s="1829">
        <f>IFERROR(VLOOKUP($A548,'2020'!$B$2:$K$170,5,FALSE),0)</f>
        <v>0</v>
      </c>
      <c r="AB548" s="1829">
        <f>IFERROR(VLOOKUP($A548,'2020'!$B$2:$K$170,8,FALSE),0)</f>
        <v>0</v>
      </c>
      <c r="AC548" s="1740">
        <f>IFERROR(VLOOKUP($A548,'2020'!$B$2:$K$170,10,FALSE),0)</f>
        <v>0</v>
      </c>
      <c r="AD548" s="1700">
        <f>IFERROR(VLOOKUP($A548,'2019'!$B$2:$K$170,3,FALSE),0)</f>
        <v>0</v>
      </c>
      <c r="AE548" s="1823">
        <f>IFERROR(VLOOKUP($A548,'2019'!$B$2:$K$170,4,FALSE),0)</f>
        <v>0</v>
      </c>
      <c r="AF548" s="1823">
        <f>IFERROR(VLOOKUP($A548,'2019'!$B$2:$K$170,5,FALSE),0)</f>
        <v>0</v>
      </c>
      <c r="AG548" s="1823">
        <f>IFERROR(VLOOKUP($A548,'2019'!$B$2:$K$170,8,FALSE),0)</f>
        <v>0</v>
      </c>
      <c r="AH548" s="1740">
        <f>IFERROR(VLOOKUP($A548,'2019'!$B$2:$K$170,10,FALSE),0)</f>
        <v>0</v>
      </c>
      <c r="AI548" s="1700">
        <f>IFERROR(VLOOKUP($A548,'2018'!$B$2:$K$170,3,FALSE),0)</f>
        <v>0</v>
      </c>
      <c r="AJ548" s="1821">
        <f>IFERROR(VLOOKUP($A548,'2018'!$B$2:$K$170,4,FALSE),0)</f>
        <v>0</v>
      </c>
      <c r="AK548" s="1821">
        <f>IFERROR(VLOOKUP($A548,'2018'!$B$2:$K$170,5,FALSE),0)</f>
        <v>0</v>
      </c>
      <c r="AL548" s="1821">
        <f>IFERROR(VLOOKUP($A548,'2018'!$B$2:$K$170,8,FALSE),0)</f>
        <v>0</v>
      </c>
      <c r="AM548" s="1740">
        <f>IFERROR(VLOOKUP($A548,'2018'!$B$2:$K$170,10,FALSE),0)</f>
        <v>0</v>
      </c>
      <c r="AN548" s="1700">
        <f>IFERROR(VLOOKUP($A548,'2017'!$B$2:$J$163,2,FALSE),0)</f>
        <v>0</v>
      </c>
      <c r="AO548" s="1815">
        <f>IFERROR(VLOOKUP($A548,'2017'!$B$2:$J$163,3,FALSE),0)</f>
        <v>0</v>
      </c>
      <c r="AP548" s="1815">
        <f>IFERROR(VLOOKUP($A548,'2017'!$B$2:$J$163,4,FALSE),0)</f>
        <v>0</v>
      </c>
      <c r="AQ548" s="1815">
        <f>IFERROR(VLOOKUP($A548,'2017'!$B$2:$J$163,7,FALSE),0)</f>
        <v>0</v>
      </c>
      <c r="AR548" s="1740">
        <f>IFERROR(VLOOKUP($A548,'2017'!$B$2:$J$163,9,FALSE),0)</f>
        <v>0</v>
      </c>
      <c r="AS548" s="1700">
        <f>IFERROR(VLOOKUP($A548,'2016'!$B$2:$K$165,3,FALSE),0)</f>
        <v>0</v>
      </c>
      <c r="AT548" s="1796">
        <f>IFERROR(VLOOKUP($A548,'2016'!$B$2:$K$165,4,FALSE),0)</f>
        <v>0</v>
      </c>
      <c r="AU548" s="1796">
        <f>IFERROR(VLOOKUP($A548,'2016'!$B$2:$K$165,5,FALSE),0)</f>
        <v>0</v>
      </c>
      <c r="AV548" s="1796">
        <f>IFERROR(VLOOKUP($A548,'2016'!$B$2:$K$165,8,FALSE),0)</f>
        <v>0</v>
      </c>
      <c r="AW548" s="1740">
        <f>IFERROR(VLOOKUP($A548,'2016'!$B$2:$K$165,10,FALSE),0)</f>
        <v>0</v>
      </c>
      <c r="AX548" s="1700">
        <f>IFERROR(VLOOKUP($A548,'2015'!$B$2:$K$165,3,FALSE),0)</f>
        <v>0</v>
      </c>
      <c r="AY548" s="1695">
        <f>IFERROR(VLOOKUP($A548,'2015'!$B$2:$K$165,4,FALSE),0)</f>
        <v>0</v>
      </c>
      <c r="AZ548" s="1695">
        <f>IFERROR(VLOOKUP($A548,'2015'!$B$2:$K$165,5,FALSE),0)</f>
        <v>0</v>
      </c>
      <c r="BA548" s="1695">
        <f>IFERROR(VLOOKUP($A548,'2015'!$B$2:$K$165,8,FALSE),0)</f>
        <v>0</v>
      </c>
      <c r="BB548" s="1740">
        <f>IFERROR(VLOOKUP($A548,'2015'!$B$2:$K$165,10,FALSE),0)</f>
        <v>0</v>
      </c>
      <c r="BC548" s="1700">
        <f>IFERROR(VLOOKUP($A548,'2014'!$B$2:$K$157,3,FALSE),0)</f>
        <v>0</v>
      </c>
      <c r="BD548" s="1691">
        <f>IFERROR(VLOOKUP($A548,'2014'!$B$2:$K$157,4,FALSE),0)</f>
        <v>0</v>
      </c>
      <c r="BE548" s="1691">
        <f>IFERROR(VLOOKUP($A548,'2014'!$B$2:$K$157,5,FALSE),0)</f>
        <v>0</v>
      </c>
      <c r="BF548" s="1691">
        <f>IFERROR(VLOOKUP($A548,'2014'!$B$2:$K$157,8,FALSE),0)</f>
        <v>0</v>
      </c>
      <c r="BG548" s="1740">
        <f>IFERROR(VLOOKUP($A548,'2014'!$B$2:$K$157,10,FALSE),0)</f>
        <v>0</v>
      </c>
      <c r="BH548" s="1700">
        <f>IFERROR(VLOOKUP($A548,'2013'!$D$4:$I$249,2,FALSE),0)</f>
        <v>0</v>
      </c>
      <c r="BI548" s="1691">
        <f>IFERROR(VLOOKUP($A548,'2013'!$D$4:$I$249,3,FALSE),0)</f>
        <v>0</v>
      </c>
      <c r="BJ548" s="1691">
        <f>IFERROR(VLOOKUP($A548,'2013'!$D$4:$I$249,4,FALSE),0)</f>
        <v>0</v>
      </c>
      <c r="BK548" s="1691">
        <f>IFERROR(VLOOKUP($A548,'2013'!$D$4:$I$249,5,FALSE),0)</f>
        <v>0</v>
      </c>
      <c r="BL548" s="1740">
        <f>IFERROR(VLOOKUP($A548,'2013'!$D$4:$I$249,6,FALSE),0)</f>
        <v>0</v>
      </c>
      <c r="BM548" s="1737">
        <f>IFERROR(VLOOKUP($A548,'2012'!$D$3:$O$172,2,FALSE),0)</f>
        <v>0</v>
      </c>
      <c r="BN548" s="1691">
        <f>IFERROR(VLOOKUP($A548,'2012'!$D$3:$O$172,3,FALSE),0)</f>
        <v>0</v>
      </c>
      <c r="BO548" s="1743">
        <f>IFERROR(VLOOKUP($A548,'2012'!$D$3:$O$172,4,FALSE),0)</f>
        <v>0</v>
      </c>
      <c r="BP548" s="1700">
        <f>IFERROR(VLOOKUP($A548,'2012'!$D$3:$O$172,5,FALSE),0)</f>
        <v>0</v>
      </c>
      <c r="BQ548" s="1691">
        <f>IFERROR(VLOOKUP($A548,'2012'!$D$3:$O$172,6,FALSE),0)</f>
        <v>0</v>
      </c>
      <c r="BR548" s="1691">
        <f>IFERROR(VLOOKUP($A548,'2012'!$D$3:$O$172,7,FALSE),0)</f>
        <v>0</v>
      </c>
      <c r="BS548" s="1691">
        <f>IFERROR(VLOOKUP($A548,'2012'!$D$3:$O$172,8,FALSE),0)</f>
        <v>0</v>
      </c>
      <c r="BT548" s="1740">
        <f>IFERROR(VLOOKUP($A548,'2012'!$D$3:$O$172,9,FALSE),0)</f>
        <v>0</v>
      </c>
      <c r="BX548" s="1700">
        <f>IFERROR(VLOOKUP($A548,'2011'!$D$4:$I$251,2,FALSE),0)</f>
        <v>0</v>
      </c>
      <c r="BY548" s="1691">
        <f>IFERROR(VLOOKUP($A548,'2011'!$D$4:$I$251,3,FALSE),0)</f>
        <v>0</v>
      </c>
      <c r="BZ548" s="1691">
        <f>IFERROR(VLOOKUP($A548,'2011'!$D$4:$I$251,4,FALSE),0)</f>
        <v>0</v>
      </c>
      <c r="CA548" s="1691">
        <f>IFERROR(VLOOKUP($A548,'2011'!$D$4:$I$251,5,FALSE),0)</f>
        <v>0</v>
      </c>
      <c r="CB548" s="1740">
        <f>IFERROR(VLOOKUP($A548,'2011'!$D$4:$I$251,6,FALSE),0)</f>
        <v>0</v>
      </c>
      <c r="CC548" s="1700">
        <f>IFERROR(VLOOKUP($A548,'2010'!$C$3:$H$234,2,FALSE),0)</f>
        <v>0</v>
      </c>
      <c r="CD548" s="1691">
        <f>IFERROR(VLOOKUP($A548,'2010'!$C$3:$H$234,3,FALSE),0)</f>
        <v>0</v>
      </c>
      <c r="CE548" s="1691">
        <f>IFERROR(VLOOKUP($A548,'2010'!$C$3:$H$234,4,FALSE),0)</f>
        <v>0</v>
      </c>
      <c r="CF548" s="1691">
        <f>IFERROR(VLOOKUP($A548,'2010'!$C$3:$H$234,5,FALSE),0)</f>
        <v>0</v>
      </c>
      <c r="CG548" s="1740">
        <f>IFERROR(VLOOKUP($A548,'2010'!$C$3:$H$234,6,FALSE),0)</f>
        <v>0</v>
      </c>
      <c r="CH548" s="1700">
        <f>IFERROR(VLOOKUP($A548,'2009'!$C$3:$H$242,2,FALSE),0)</f>
        <v>0</v>
      </c>
      <c r="CI548" s="1691">
        <f>IFERROR(VLOOKUP($A548,'2009'!$C$3:$H$242,3,FALSE),0)</f>
        <v>0</v>
      </c>
      <c r="CJ548" s="1691">
        <f>IFERROR(VLOOKUP($A548,'2009'!$C$3:$H$242,4,FALSE),0)</f>
        <v>0</v>
      </c>
      <c r="CK548" s="1691">
        <f>IFERROR(VLOOKUP($A548,'2009'!$C$3:$H$242,5,FALSE),0)</f>
        <v>0</v>
      </c>
      <c r="CL548" s="1740">
        <f>IFERROR(VLOOKUP($A548,'2009'!$C$3:$H$242,6,FALSE),0)</f>
        <v>0</v>
      </c>
      <c r="CM548" s="1700">
        <f>IFERROR(VLOOKUP($A548,'2008'!$C$3:$H$229,2,FALSE),0)</f>
        <v>0</v>
      </c>
      <c r="CN548" s="1691">
        <f>IFERROR(VLOOKUP($A548,'2008'!$C$3:$H$229,3,FALSE),0)</f>
        <v>0</v>
      </c>
      <c r="CO548" s="1691">
        <f>IFERROR(VLOOKUP($A548,'2008'!$C$3:$H$229,4,FALSE),0)</f>
        <v>0</v>
      </c>
      <c r="CP548" s="1691">
        <f>IFERROR(VLOOKUP($A548,'2008'!$C$3:$H$229,5,FALSE),0)</f>
        <v>0</v>
      </c>
      <c r="CQ548" s="1740">
        <f>IFERROR(VLOOKUP($A548,'2008'!$C$3:$H$229,6,FALSE),0)</f>
        <v>0</v>
      </c>
      <c r="CR548" s="1700">
        <f>IFERROR(VLOOKUP($A548,'2007'!$C$3:$M$238,7,FALSE),0)</f>
        <v>0</v>
      </c>
      <c r="CS548" s="1691">
        <f>IFERROR(VLOOKUP($A548,'2007'!$C$3:$M$238,8,FALSE),0)</f>
        <v>0</v>
      </c>
      <c r="CT548" s="1691">
        <f>IFERROR(VLOOKUP($A548,'2007'!$C$3:$M$238,9,FALSE),0)</f>
        <v>0</v>
      </c>
      <c r="CU548" s="1691">
        <f>IFERROR(VLOOKUP($A548,'2007'!$C$3:$M$238,10,FALSE),0)</f>
        <v>0</v>
      </c>
      <c r="CV548" s="1740">
        <f>IFERROR(VLOOKUP($A548,'2007'!$C$3:$M$238,11,FALSE),0)</f>
        <v>0</v>
      </c>
      <c r="CW548" s="1700">
        <f>IFERROR(VLOOKUP($A548,'2006'!$A$2:$F$200,2,FALSE),0)</f>
        <v>0</v>
      </c>
      <c r="CX548" s="1691">
        <f>IFERROR(VLOOKUP($A548,'2006'!$A$2:$F$200,4,FALSE),0)</f>
        <v>0</v>
      </c>
      <c r="CY548" s="1691">
        <f>IFERROR(VLOOKUP($A548,'2006'!$A$2:$F$200,5,FALSE),0)</f>
        <v>0</v>
      </c>
      <c r="CZ548" s="1740">
        <f>IFERROR(VLOOKUP($A548,'2006'!$A$2:$F$200,6,FALSE),0)</f>
        <v>0</v>
      </c>
      <c r="DA548" s="1700">
        <f>IFERROR(VLOOKUP($A548,'2005'!$C$3:$M$205,8,FALSE),0)</f>
        <v>0</v>
      </c>
      <c r="DB548" s="1691">
        <f>IFERROR(VLOOKUP($A548,'2005'!$C$3:$M$205,9,FALSE),0)</f>
        <v>0</v>
      </c>
      <c r="DC548" s="1691">
        <f>IFERROR(VLOOKUP($A548,'2005'!$C$3:$M$205,10,FALSE),0)</f>
        <v>0</v>
      </c>
      <c r="DD548" s="1740">
        <f>IFERROR(VLOOKUP($A548,'2005'!$C$3:$M$205,11,FALSE),0)</f>
        <v>0</v>
      </c>
      <c r="DE548" s="1700">
        <f>IFERROR(VLOOKUP($A548,'2004'!$C$3:$M$213,8,FALSE),0)</f>
        <v>0</v>
      </c>
      <c r="DF548" s="1691">
        <f>IFERROR(VLOOKUP($A548,'2004'!$C$3:$M$213,9,FALSE),0)</f>
        <v>0</v>
      </c>
      <c r="DG548" s="1691">
        <f>IFERROR(VLOOKUP($A548,'2004'!$C$3:$M$213,10,FALSE),0)</f>
        <v>0</v>
      </c>
      <c r="DH548" s="1740">
        <f>IFERROR(VLOOKUP($A548,'2004'!$C$3:$M$213,11,FALSE),0)</f>
        <v>0</v>
      </c>
      <c r="DI548" s="1700">
        <f>IFERROR(VLOOKUP($A548,'2003'!$C$3:$Q$214,12,FALSE),0)</f>
        <v>0</v>
      </c>
      <c r="DJ548" s="1691">
        <f>IFERROR(VLOOKUP($A548,'2003'!$C$3:$Q$214,13,FALSE),0)</f>
        <v>0</v>
      </c>
      <c r="DK548" s="1691">
        <f>IFERROR(VLOOKUP($A548,'2003'!$C$3:$Q$214,14,FALSE),0)</f>
        <v>0</v>
      </c>
      <c r="DL548" s="1740">
        <f>IFERROR(VLOOKUP($A548,'2003'!$C$3:$Q$214,15,FALSE),0)</f>
        <v>0</v>
      </c>
      <c r="DM548" s="1700">
        <f>IFERROR(VLOOKUP($A548,'2002'!$D$3:$R$214,12,FALSE),0)</f>
        <v>0</v>
      </c>
      <c r="DN548" s="1691">
        <f>IFERROR(VLOOKUP($A548,'2002'!$D$3:$R$214,13,FALSE),0)</f>
        <v>0</v>
      </c>
      <c r="DO548" s="1691">
        <f>IFERROR(VLOOKUP($A548,'2002'!$D$3:$R$214,14,FALSE),0)</f>
        <v>0</v>
      </c>
      <c r="DP548" s="1788">
        <f>IFERROR(VLOOKUP($A548,'2002'!$D$3:$R$214,15,FALSE),0)</f>
        <v>0</v>
      </c>
      <c r="DQ548" s="1700">
        <f>IFERROR(VLOOKUP($A548,'Pre 2002'!$C$3:$CK$382,84,FALSE),0)</f>
        <v>16</v>
      </c>
      <c r="DR548" s="1695">
        <f>IFERROR(VLOOKUP($A548,'Pre 2002'!$C$3:$CK$382,85,FALSE),0)</f>
        <v>6</v>
      </c>
      <c r="DS548" s="1695">
        <f>IFERROR(VLOOKUP($A548,'Pre 2002'!$C$3:$CK$382,86,FALSE),0)</f>
        <v>1</v>
      </c>
      <c r="DT548" s="1790">
        <f>IFERROR(VLOOKUP($A548,'Pre 2002'!$C$3:$CK$382,87,FALSE),0)</f>
        <v>0.375</v>
      </c>
      <c r="DU548" s="1741">
        <f>IFERROR(VLOOKUP(A548,'Pre 2002'!$C$3:$CG$382,83,FALSE),0)</f>
        <v>2</v>
      </c>
    </row>
    <row r="549" spans="1:125">
      <c r="A549" s="1778" t="s">
        <v>1170</v>
      </c>
      <c r="B549" s="1562">
        <f t="shared" si="206"/>
        <v>46</v>
      </c>
      <c r="C549" s="1562">
        <f t="shared" si="207"/>
        <v>17</v>
      </c>
      <c r="D549" s="1562">
        <f t="shared" si="208"/>
        <v>1</v>
      </c>
      <c r="E549" s="1563">
        <f t="shared" si="209"/>
        <v>0.36956521739130432</v>
      </c>
      <c r="F549" s="1786">
        <f t="shared" si="210"/>
        <v>2</v>
      </c>
      <c r="G549" s="1595" t="s">
        <v>2159</v>
      </c>
      <c r="H549" s="1567">
        <f t="shared" si="216"/>
        <v>2</v>
      </c>
      <c r="I549" s="1734">
        <f t="shared" si="217"/>
        <v>46</v>
      </c>
      <c r="J549" s="1734">
        <f t="shared" si="218"/>
        <v>17</v>
      </c>
      <c r="K549" s="1734">
        <f t="shared" si="219"/>
        <v>1</v>
      </c>
      <c r="L549" s="1806">
        <f t="shared" si="220"/>
        <v>0.36956521739130432</v>
      </c>
      <c r="O549" s="1700">
        <f>IFERROR(VLOOKUP($A549,'2022'!$B$2:$K$174,3,FALSE),0)</f>
        <v>0</v>
      </c>
      <c r="P549" s="1858">
        <f>IFERROR(VLOOKUP($A549,'2022'!$B$2:$K$174,4,FALSE),0)</f>
        <v>0</v>
      </c>
      <c r="Q549" s="1858">
        <f>IFERROR(VLOOKUP($A549,'2022'!$B$2:$K$174,5,FALSE),0)</f>
        <v>0</v>
      </c>
      <c r="R549" s="1858">
        <f>IFERROR(VLOOKUP($A549,'2022'!$B$2:$K$174,8,FALSE),0)</f>
        <v>0</v>
      </c>
      <c r="S549" s="1740">
        <f>IFERROR(VLOOKUP($A549,'2022'!$B$2:$K$174,10,FALSE),0)</f>
        <v>0</v>
      </c>
      <c r="T549" s="1700">
        <f>IFERROR(VLOOKUP($A549,'2021'!$B$2:$K$174,3,FALSE),0)</f>
        <v>0</v>
      </c>
      <c r="U549" s="1843">
        <f>IFERROR(VLOOKUP($A549,'2021'!$B$2:$K$174,4,FALSE),0)</f>
        <v>0</v>
      </c>
      <c r="V549" s="1843">
        <f>IFERROR(VLOOKUP($A549,'2021'!$B$2:$K$174,5,FALSE),0)</f>
        <v>0</v>
      </c>
      <c r="W549" s="1843">
        <f>IFERROR(VLOOKUP($A549,'2021'!$B$2:$K$174,8,FALSE),0)</f>
        <v>0</v>
      </c>
      <c r="X549" s="1740">
        <f>IFERROR(VLOOKUP($A549,'2021'!$B$2:$K$174,10,FALSE),0)</f>
        <v>0</v>
      </c>
      <c r="Y549" s="1700">
        <f>IFERROR(VLOOKUP($A549,'2020'!$B$2:$K$170,3,FALSE),0)</f>
        <v>0</v>
      </c>
      <c r="Z549" s="1829">
        <f>IFERROR(VLOOKUP($A549,'2020'!$B$2:$K$170,4,FALSE),0)</f>
        <v>0</v>
      </c>
      <c r="AA549" s="1829">
        <f>IFERROR(VLOOKUP($A549,'2020'!$B$2:$K$170,5,FALSE),0)</f>
        <v>0</v>
      </c>
      <c r="AB549" s="1829">
        <f>IFERROR(VLOOKUP($A549,'2020'!$B$2:$K$170,8,FALSE),0)</f>
        <v>0</v>
      </c>
      <c r="AC549" s="1740">
        <f>IFERROR(VLOOKUP($A549,'2020'!$B$2:$K$170,10,FALSE),0)</f>
        <v>0</v>
      </c>
      <c r="AD549" s="1700">
        <f>IFERROR(VLOOKUP($A549,'2019'!$B$2:$K$170,3,FALSE),0)</f>
        <v>0</v>
      </c>
      <c r="AE549" s="1823">
        <f>IFERROR(VLOOKUP($A549,'2019'!$B$2:$K$170,4,FALSE),0)</f>
        <v>0</v>
      </c>
      <c r="AF549" s="1823">
        <f>IFERROR(VLOOKUP($A549,'2019'!$B$2:$K$170,5,FALSE),0)</f>
        <v>0</v>
      </c>
      <c r="AG549" s="1823">
        <f>IFERROR(VLOOKUP($A549,'2019'!$B$2:$K$170,8,FALSE),0)</f>
        <v>0</v>
      </c>
      <c r="AH549" s="1740">
        <f>IFERROR(VLOOKUP($A549,'2019'!$B$2:$K$170,10,FALSE),0)</f>
        <v>0</v>
      </c>
      <c r="AI549" s="1700">
        <f>IFERROR(VLOOKUP($A549,'2018'!$B$2:$K$170,3,FALSE),0)</f>
        <v>0</v>
      </c>
      <c r="AJ549" s="1821">
        <f>IFERROR(VLOOKUP($A549,'2018'!$B$2:$K$170,4,FALSE),0)</f>
        <v>0</v>
      </c>
      <c r="AK549" s="1821">
        <f>IFERROR(VLOOKUP($A549,'2018'!$B$2:$K$170,5,FALSE),0)</f>
        <v>0</v>
      </c>
      <c r="AL549" s="1821">
        <f>IFERROR(VLOOKUP($A549,'2018'!$B$2:$K$170,8,FALSE),0)</f>
        <v>0</v>
      </c>
      <c r="AM549" s="1740">
        <f>IFERROR(VLOOKUP($A549,'2018'!$B$2:$K$170,10,FALSE),0)</f>
        <v>0</v>
      </c>
      <c r="AN549" s="1700">
        <f>IFERROR(VLOOKUP($A549,'2017'!$B$2:$J$163,2,FALSE),0)</f>
        <v>0</v>
      </c>
      <c r="AO549" s="1815">
        <f>IFERROR(VLOOKUP($A549,'2017'!$B$2:$J$163,3,FALSE),0)</f>
        <v>0</v>
      </c>
      <c r="AP549" s="1815">
        <f>IFERROR(VLOOKUP($A549,'2017'!$B$2:$J$163,4,FALSE),0)</f>
        <v>0</v>
      </c>
      <c r="AQ549" s="1815">
        <f>IFERROR(VLOOKUP($A549,'2017'!$B$2:$J$163,7,FALSE),0)</f>
        <v>0</v>
      </c>
      <c r="AR549" s="1740">
        <f>IFERROR(VLOOKUP($A549,'2017'!$B$2:$J$163,9,FALSE),0)</f>
        <v>0</v>
      </c>
      <c r="AS549" s="1700">
        <f>IFERROR(VLOOKUP($A549,'2016'!$B$2:$K$165,3,FALSE),0)</f>
        <v>0</v>
      </c>
      <c r="AT549" s="1796">
        <f>IFERROR(VLOOKUP($A549,'2016'!$B$2:$K$165,4,FALSE),0)</f>
        <v>0</v>
      </c>
      <c r="AU549" s="1796">
        <f>IFERROR(VLOOKUP($A549,'2016'!$B$2:$K$165,5,FALSE),0)</f>
        <v>0</v>
      </c>
      <c r="AV549" s="1796">
        <f>IFERROR(VLOOKUP($A549,'2016'!$B$2:$K$165,8,FALSE),0)</f>
        <v>0</v>
      </c>
      <c r="AW549" s="1740">
        <f>IFERROR(VLOOKUP($A549,'2016'!$B$2:$K$165,10,FALSE),0)</f>
        <v>0</v>
      </c>
      <c r="AX549" s="1700">
        <f>IFERROR(VLOOKUP($A549,'2015'!$B$2:$K$165,3,FALSE),0)</f>
        <v>0</v>
      </c>
      <c r="AY549" s="1695">
        <f>IFERROR(VLOOKUP($A549,'2015'!$B$2:$K$165,4,FALSE),0)</f>
        <v>0</v>
      </c>
      <c r="AZ549" s="1695">
        <f>IFERROR(VLOOKUP($A549,'2015'!$B$2:$K$165,5,FALSE),0)</f>
        <v>0</v>
      </c>
      <c r="BA549" s="1695">
        <f>IFERROR(VLOOKUP($A549,'2015'!$B$2:$K$165,8,FALSE),0)</f>
        <v>0</v>
      </c>
      <c r="BB549" s="1740">
        <f>IFERROR(VLOOKUP($A549,'2015'!$B$2:$K$165,10,FALSE),0)</f>
        <v>0</v>
      </c>
      <c r="BC549" s="1700">
        <f>IFERROR(VLOOKUP($A549,'2014'!$B$2:$K$157,3,FALSE),0)</f>
        <v>0</v>
      </c>
      <c r="BD549" s="1691">
        <f>IFERROR(VLOOKUP($A549,'2014'!$B$2:$K$157,4,FALSE),0)</f>
        <v>0</v>
      </c>
      <c r="BE549" s="1691">
        <f>IFERROR(VLOOKUP($A549,'2014'!$B$2:$K$157,5,FALSE),0)</f>
        <v>0</v>
      </c>
      <c r="BF549" s="1691">
        <f>IFERROR(VLOOKUP($A549,'2014'!$B$2:$K$157,8,FALSE),0)</f>
        <v>0</v>
      </c>
      <c r="BG549" s="1740">
        <f>IFERROR(VLOOKUP($A549,'2014'!$B$2:$K$157,10,FALSE),0)</f>
        <v>0</v>
      </c>
      <c r="BH549" s="1700">
        <f>IFERROR(VLOOKUP($A549,'2013'!$D$4:$I$249,2,FALSE),0)</f>
        <v>0</v>
      </c>
      <c r="BI549" s="1691">
        <f>IFERROR(VLOOKUP($A549,'2013'!$D$4:$I$249,3,FALSE),0)</f>
        <v>0</v>
      </c>
      <c r="BJ549" s="1691">
        <f>IFERROR(VLOOKUP($A549,'2013'!$D$4:$I$249,4,FALSE),0)</f>
        <v>0</v>
      </c>
      <c r="BK549" s="1691">
        <f>IFERROR(VLOOKUP($A549,'2013'!$D$4:$I$249,5,FALSE),0)</f>
        <v>0</v>
      </c>
      <c r="BL549" s="1740">
        <f>IFERROR(VLOOKUP($A549,'2013'!$D$4:$I$249,6,FALSE),0)</f>
        <v>0</v>
      </c>
      <c r="BM549" s="1737">
        <f>IFERROR(VLOOKUP($A549,'2012'!$D$3:$O$172,2,FALSE),0)</f>
        <v>0</v>
      </c>
      <c r="BN549" s="1691">
        <f>IFERROR(VLOOKUP($A549,'2012'!$D$3:$O$172,3,FALSE),0)</f>
        <v>0</v>
      </c>
      <c r="BO549" s="1743">
        <f>IFERROR(VLOOKUP($A549,'2012'!$D$3:$O$172,4,FALSE),0)</f>
        <v>0</v>
      </c>
      <c r="BP549" s="1700">
        <f>IFERROR(VLOOKUP($A549,'2012'!$D$3:$O$172,5,FALSE),0)</f>
        <v>0</v>
      </c>
      <c r="BQ549" s="1691">
        <f>IFERROR(VLOOKUP($A549,'2012'!$D$3:$O$172,6,FALSE),0)</f>
        <v>0</v>
      </c>
      <c r="BR549" s="1691">
        <f>IFERROR(VLOOKUP($A549,'2012'!$D$3:$O$172,7,FALSE),0)</f>
        <v>0</v>
      </c>
      <c r="BS549" s="1691">
        <f>IFERROR(VLOOKUP($A549,'2012'!$D$3:$O$172,8,FALSE),0)</f>
        <v>0</v>
      </c>
      <c r="BT549" s="1740">
        <f>IFERROR(VLOOKUP($A549,'2012'!$D$3:$O$172,9,FALSE),0)</f>
        <v>0</v>
      </c>
      <c r="BX549" s="1700">
        <f>IFERROR(VLOOKUP($A549,'2011'!$D$4:$I$251,2,FALSE),0)</f>
        <v>0</v>
      </c>
      <c r="BY549" s="1691">
        <f>IFERROR(VLOOKUP($A549,'2011'!$D$4:$I$251,3,FALSE),0)</f>
        <v>0</v>
      </c>
      <c r="BZ549" s="1691">
        <f>IFERROR(VLOOKUP($A549,'2011'!$D$4:$I$251,4,FALSE),0)</f>
        <v>0</v>
      </c>
      <c r="CA549" s="1691">
        <f>IFERROR(VLOOKUP($A549,'2011'!$D$4:$I$251,5,FALSE),0)</f>
        <v>0</v>
      </c>
      <c r="CB549" s="1740">
        <f>IFERROR(VLOOKUP($A549,'2011'!$D$4:$I$251,6,FALSE),0)</f>
        <v>0</v>
      </c>
      <c r="CC549" s="1700">
        <f>IFERROR(VLOOKUP($A549,'2010'!$C$3:$H$234,2,FALSE),0)</f>
        <v>0</v>
      </c>
      <c r="CD549" s="1691">
        <f>IFERROR(VLOOKUP($A549,'2010'!$C$3:$H$234,3,FALSE),0)</f>
        <v>0</v>
      </c>
      <c r="CE549" s="1691">
        <f>IFERROR(VLOOKUP($A549,'2010'!$C$3:$H$234,4,FALSE),0)</f>
        <v>0</v>
      </c>
      <c r="CF549" s="1691">
        <f>IFERROR(VLOOKUP($A549,'2010'!$C$3:$H$234,5,FALSE),0)</f>
        <v>0</v>
      </c>
      <c r="CG549" s="1740">
        <f>IFERROR(VLOOKUP($A549,'2010'!$C$3:$H$234,6,FALSE),0)</f>
        <v>0</v>
      </c>
      <c r="CH549" s="1700">
        <f>IFERROR(VLOOKUP($A549,'2009'!$C$3:$H$242,2,FALSE),0)</f>
        <v>0</v>
      </c>
      <c r="CI549" s="1691">
        <f>IFERROR(VLOOKUP($A549,'2009'!$C$3:$H$242,3,FALSE),0)</f>
        <v>0</v>
      </c>
      <c r="CJ549" s="1691">
        <f>IFERROR(VLOOKUP($A549,'2009'!$C$3:$H$242,4,FALSE),0)</f>
        <v>0</v>
      </c>
      <c r="CK549" s="1691">
        <f>IFERROR(VLOOKUP($A549,'2009'!$C$3:$H$242,5,FALSE),0)</f>
        <v>0</v>
      </c>
      <c r="CL549" s="1740">
        <f>IFERROR(VLOOKUP($A549,'2009'!$C$3:$H$242,6,FALSE),0)</f>
        <v>0</v>
      </c>
      <c r="CM549" s="1700">
        <f>IFERROR(VLOOKUP($A549,'2008'!$C$3:$H$229,2,FALSE),0)</f>
        <v>0</v>
      </c>
      <c r="CN549" s="1691">
        <f>IFERROR(VLOOKUP($A549,'2008'!$C$3:$H$229,3,FALSE),0)</f>
        <v>0</v>
      </c>
      <c r="CO549" s="1691">
        <f>IFERROR(VLOOKUP($A549,'2008'!$C$3:$H$229,4,FALSE),0)</f>
        <v>0</v>
      </c>
      <c r="CP549" s="1691">
        <f>IFERROR(VLOOKUP($A549,'2008'!$C$3:$H$229,5,FALSE),0)</f>
        <v>0</v>
      </c>
      <c r="CQ549" s="1740">
        <f>IFERROR(VLOOKUP($A549,'2008'!$C$3:$H$229,6,FALSE),0)</f>
        <v>0</v>
      </c>
      <c r="CR549" s="1700">
        <f>IFERROR(VLOOKUP($A549,'2007'!$C$3:$M$238,7,FALSE),0)</f>
        <v>34</v>
      </c>
      <c r="CS549" s="1691">
        <f>IFERROR(VLOOKUP($A549,'2007'!$C$3:$M$238,8,FALSE),0)</f>
        <v>9</v>
      </c>
      <c r="CT549" s="1691">
        <f>IFERROR(VLOOKUP($A549,'2007'!$C$3:$M$238,9,FALSE),0)</f>
        <v>15</v>
      </c>
      <c r="CU549" s="1691">
        <f>IFERROR(VLOOKUP($A549,'2007'!$C$3:$M$238,10,FALSE),0)</f>
        <v>1</v>
      </c>
      <c r="CV549" s="1740">
        <f>IFERROR(VLOOKUP($A549,'2007'!$C$3:$M$238,11,FALSE),0)</f>
        <v>0.44117647058823528</v>
      </c>
      <c r="CW549" s="1700">
        <f>IFERROR(VLOOKUP($A549,'2006'!$A$2:$F$200,2,FALSE),0)</f>
        <v>0</v>
      </c>
      <c r="CX549" s="1691">
        <f>IFERROR(VLOOKUP($A549,'2006'!$A$2:$F$200,4,FALSE),0)</f>
        <v>0</v>
      </c>
      <c r="CY549" s="1691">
        <f>IFERROR(VLOOKUP($A549,'2006'!$A$2:$F$200,5,FALSE),0)</f>
        <v>0</v>
      </c>
      <c r="CZ549" s="1740">
        <f>IFERROR(VLOOKUP($A549,'2006'!$A$2:$F$200,6,FALSE),0)</f>
        <v>0</v>
      </c>
      <c r="DA549" s="1700">
        <f>IFERROR(VLOOKUP($A549,'2005'!$C$3:$M$205,8,FALSE),0)</f>
        <v>12</v>
      </c>
      <c r="DB549" s="1691">
        <f>IFERROR(VLOOKUP($A549,'2005'!$C$3:$M$205,9,FALSE),0)</f>
        <v>2</v>
      </c>
      <c r="DC549" s="1691">
        <f>IFERROR(VLOOKUP($A549,'2005'!$C$3:$M$205,10,FALSE),0)</f>
        <v>0</v>
      </c>
      <c r="DD549" s="1740">
        <f>IFERROR(VLOOKUP($A549,'2005'!$C$3:$M$205,11,FALSE),0)</f>
        <v>0.16666666666666666</v>
      </c>
      <c r="DE549" s="1700">
        <f>IFERROR(VLOOKUP($A549,'2004'!$C$3:$M$213,8,FALSE),0)</f>
        <v>0</v>
      </c>
      <c r="DF549" s="1691">
        <f>IFERROR(VLOOKUP($A549,'2004'!$C$3:$M$213,9,FALSE),0)</f>
        <v>0</v>
      </c>
      <c r="DG549" s="1691">
        <f>IFERROR(VLOOKUP($A549,'2004'!$C$3:$M$213,10,FALSE),0)</f>
        <v>0</v>
      </c>
      <c r="DH549" s="1740">
        <f>IFERROR(VLOOKUP($A549,'2004'!$C$3:$M$213,11,FALSE),0)</f>
        <v>0</v>
      </c>
      <c r="DI549" s="1700">
        <f>IFERROR(VLOOKUP($A549,'2003'!$C$3:$Q$214,12,FALSE),0)</f>
        <v>0</v>
      </c>
      <c r="DJ549" s="1691">
        <f>IFERROR(VLOOKUP($A549,'2003'!$C$3:$Q$214,13,FALSE),0)</f>
        <v>0</v>
      </c>
      <c r="DK549" s="1691">
        <f>IFERROR(VLOOKUP($A549,'2003'!$C$3:$Q$214,14,FALSE),0)</f>
        <v>0</v>
      </c>
      <c r="DL549" s="1740">
        <f>IFERROR(VLOOKUP($A549,'2003'!$C$3:$Q$214,15,FALSE),0)</f>
        <v>0</v>
      </c>
      <c r="DM549" s="1700">
        <f>IFERROR(VLOOKUP($A549,'2002'!$D$3:$R$214,12,FALSE),0)</f>
        <v>0</v>
      </c>
      <c r="DN549" s="1691">
        <f>IFERROR(VLOOKUP($A549,'2002'!$D$3:$R$214,13,FALSE),0)</f>
        <v>0</v>
      </c>
      <c r="DO549" s="1691">
        <f>IFERROR(VLOOKUP($A549,'2002'!$D$3:$R$214,14,FALSE),0)</f>
        <v>0</v>
      </c>
      <c r="DP549" s="1788">
        <f>IFERROR(VLOOKUP($A549,'2002'!$D$3:$R$214,15,FALSE),0)</f>
        <v>0</v>
      </c>
      <c r="DQ549" s="1700">
        <f>IFERROR(VLOOKUP($A549,'Pre 2002'!$C$3:$CK$382,84,FALSE),0)</f>
        <v>0</v>
      </c>
      <c r="DR549" s="1695">
        <f>IFERROR(VLOOKUP($A549,'Pre 2002'!$C$3:$CK$382,85,FALSE),0)</f>
        <v>0</v>
      </c>
      <c r="DS549" s="1695">
        <f>IFERROR(VLOOKUP($A549,'Pre 2002'!$C$3:$CK$382,86,FALSE),0)</f>
        <v>0</v>
      </c>
      <c r="DT549" s="1790">
        <f>IFERROR(VLOOKUP($A549,'Pre 2002'!$C$3:$CK$382,87,FALSE),0)</f>
        <v>0</v>
      </c>
      <c r="DU549" s="1741">
        <f>IFERROR(VLOOKUP(A549,'Pre 2002'!$C$3:$CG$382,83,FALSE),0)</f>
        <v>0</v>
      </c>
    </row>
    <row r="550" spans="1:125">
      <c r="A550" s="1778" t="s">
        <v>1187</v>
      </c>
      <c r="B550" s="1562">
        <f t="shared" si="206"/>
        <v>76</v>
      </c>
      <c r="C550" s="1562">
        <f t="shared" si="207"/>
        <v>27</v>
      </c>
      <c r="D550" s="1562">
        <f t="shared" si="208"/>
        <v>1</v>
      </c>
      <c r="E550" s="1563">
        <f t="shared" si="209"/>
        <v>0.35526315789473684</v>
      </c>
      <c r="F550" s="1786">
        <f t="shared" si="210"/>
        <v>4</v>
      </c>
      <c r="G550" s="1595" t="s">
        <v>2159</v>
      </c>
      <c r="H550" s="1567">
        <f t="shared" si="216"/>
        <v>4</v>
      </c>
      <c r="I550" s="1734">
        <f t="shared" si="217"/>
        <v>76</v>
      </c>
      <c r="J550" s="1734">
        <f t="shared" si="218"/>
        <v>27</v>
      </c>
      <c r="K550" s="1734">
        <f t="shared" si="219"/>
        <v>1</v>
      </c>
      <c r="L550" s="1806">
        <f t="shared" si="220"/>
        <v>0.35526315789473684</v>
      </c>
      <c r="O550" s="1700">
        <f>IFERROR(VLOOKUP($A550,'2022'!$B$2:$K$174,3,FALSE),0)</f>
        <v>0</v>
      </c>
      <c r="P550" s="1858">
        <f>IFERROR(VLOOKUP($A550,'2022'!$B$2:$K$174,4,FALSE),0)</f>
        <v>0</v>
      </c>
      <c r="Q550" s="1858">
        <f>IFERROR(VLOOKUP($A550,'2022'!$B$2:$K$174,5,FALSE),0)</f>
        <v>0</v>
      </c>
      <c r="R550" s="1858">
        <f>IFERROR(VLOOKUP($A550,'2022'!$B$2:$K$174,8,FALSE),0)</f>
        <v>0</v>
      </c>
      <c r="S550" s="1740">
        <f>IFERROR(VLOOKUP($A550,'2022'!$B$2:$K$174,10,FALSE),0)</f>
        <v>0</v>
      </c>
      <c r="T550" s="1700">
        <f>IFERROR(VLOOKUP($A550,'2021'!$B$2:$K$174,3,FALSE),0)</f>
        <v>0</v>
      </c>
      <c r="U550" s="1843">
        <f>IFERROR(VLOOKUP($A550,'2021'!$B$2:$K$174,4,FALSE),0)</f>
        <v>0</v>
      </c>
      <c r="V550" s="1843">
        <f>IFERROR(VLOOKUP($A550,'2021'!$B$2:$K$174,5,FALSE),0)</f>
        <v>0</v>
      </c>
      <c r="W550" s="1843">
        <f>IFERROR(VLOOKUP($A550,'2021'!$B$2:$K$174,8,FALSE),0)</f>
        <v>0</v>
      </c>
      <c r="X550" s="1740">
        <f>IFERROR(VLOOKUP($A550,'2021'!$B$2:$K$174,10,FALSE),0)</f>
        <v>0</v>
      </c>
      <c r="Y550" s="1700">
        <f>IFERROR(VLOOKUP($A550,'2020'!$B$2:$K$170,3,FALSE),0)</f>
        <v>0</v>
      </c>
      <c r="Z550" s="1829">
        <f>IFERROR(VLOOKUP($A550,'2020'!$B$2:$K$170,4,FALSE),0)</f>
        <v>0</v>
      </c>
      <c r="AA550" s="1829">
        <f>IFERROR(VLOOKUP($A550,'2020'!$B$2:$K$170,5,FALSE),0)</f>
        <v>0</v>
      </c>
      <c r="AB550" s="1829">
        <f>IFERROR(VLOOKUP($A550,'2020'!$B$2:$K$170,8,FALSE),0)</f>
        <v>0</v>
      </c>
      <c r="AC550" s="1740">
        <f>IFERROR(VLOOKUP($A550,'2020'!$B$2:$K$170,10,FALSE),0)</f>
        <v>0</v>
      </c>
      <c r="AD550" s="1700">
        <f>IFERROR(VLOOKUP($A550,'2019'!$B$2:$K$170,3,FALSE),0)</f>
        <v>0</v>
      </c>
      <c r="AE550" s="1823">
        <f>IFERROR(VLOOKUP($A550,'2019'!$B$2:$K$170,4,FALSE),0)</f>
        <v>0</v>
      </c>
      <c r="AF550" s="1823">
        <f>IFERROR(VLOOKUP($A550,'2019'!$B$2:$K$170,5,FALSE),0)</f>
        <v>0</v>
      </c>
      <c r="AG550" s="1823">
        <f>IFERROR(VLOOKUP($A550,'2019'!$B$2:$K$170,8,FALSE),0)</f>
        <v>0</v>
      </c>
      <c r="AH550" s="1740">
        <f>IFERROR(VLOOKUP($A550,'2019'!$B$2:$K$170,10,FALSE),0)</f>
        <v>0</v>
      </c>
      <c r="AI550" s="1700">
        <f>IFERROR(VLOOKUP($A550,'2018'!$B$2:$K$170,3,FALSE),0)</f>
        <v>0</v>
      </c>
      <c r="AJ550" s="1821">
        <f>IFERROR(VLOOKUP($A550,'2018'!$B$2:$K$170,4,FALSE),0)</f>
        <v>0</v>
      </c>
      <c r="AK550" s="1821">
        <f>IFERROR(VLOOKUP($A550,'2018'!$B$2:$K$170,5,FALSE),0)</f>
        <v>0</v>
      </c>
      <c r="AL550" s="1821">
        <f>IFERROR(VLOOKUP($A550,'2018'!$B$2:$K$170,8,FALSE),0)</f>
        <v>0</v>
      </c>
      <c r="AM550" s="1740">
        <f>IFERROR(VLOOKUP($A550,'2018'!$B$2:$K$170,10,FALSE),0)</f>
        <v>0</v>
      </c>
      <c r="AN550" s="1700">
        <f>IFERROR(VLOOKUP($A550,'2017'!$B$2:$J$163,2,FALSE),0)</f>
        <v>0</v>
      </c>
      <c r="AO550" s="1815">
        <f>IFERROR(VLOOKUP($A550,'2017'!$B$2:$J$163,3,FALSE),0)</f>
        <v>0</v>
      </c>
      <c r="AP550" s="1815">
        <f>IFERROR(VLOOKUP($A550,'2017'!$B$2:$J$163,4,FALSE),0)</f>
        <v>0</v>
      </c>
      <c r="AQ550" s="1815">
        <f>IFERROR(VLOOKUP($A550,'2017'!$B$2:$J$163,7,FALSE),0)</f>
        <v>0</v>
      </c>
      <c r="AR550" s="1740">
        <f>IFERROR(VLOOKUP($A550,'2017'!$B$2:$J$163,9,FALSE),0)</f>
        <v>0</v>
      </c>
      <c r="AS550" s="1700">
        <f>IFERROR(VLOOKUP($A550,'2016'!$B$2:$K$165,3,FALSE),0)</f>
        <v>0</v>
      </c>
      <c r="AT550" s="1796">
        <f>IFERROR(VLOOKUP($A550,'2016'!$B$2:$K$165,4,FALSE),0)</f>
        <v>0</v>
      </c>
      <c r="AU550" s="1796">
        <f>IFERROR(VLOOKUP($A550,'2016'!$B$2:$K$165,5,FALSE),0)</f>
        <v>0</v>
      </c>
      <c r="AV550" s="1796">
        <f>IFERROR(VLOOKUP($A550,'2016'!$B$2:$K$165,8,FALSE),0)</f>
        <v>0</v>
      </c>
      <c r="AW550" s="1740">
        <f>IFERROR(VLOOKUP($A550,'2016'!$B$2:$K$165,10,FALSE),0)</f>
        <v>0</v>
      </c>
      <c r="AX550" s="1700">
        <f>IFERROR(VLOOKUP($A550,'2015'!$B$2:$K$165,3,FALSE),0)</f>
        <v>0</v>
      </c>
      <c r="AY550" s="1695">
        <f>IFERROR(VLOOKUP($A550,'2015'!$B$2:$K$165,4,FALSE),0)</f>
        <v>0</v>
      </c>
      <c r="AZ550" s="1695">
        <f>IFERROR(VLOOKUP($A550,'2015'!$B$2:$K$165,5,FALSE),0)</f>
        <v>0</v>
      </c>
      <c r="BA550" s="1695">
        <f>IFERROR(VLOOKUP($A550,'2015'!$B$2:$K$165,8,FALSE),0)</f>
        <v>0</v>
      </c>
      <c r="BB550" s="1740">
        <f>IFERROR(VLOOKUP($A550,'2015'!$B$2:$K$165,10,FALSE),0)</f>
        <v>0</v>
      </c>
      <c r="BC550" s="1700">
        <f>IFERROR(VLOOKUP($A550,'2014'!$B$2:$K$157,3,FALSE),0)</f>
        <v>0</v>
      </c>
      <c r="BD550" s="1691">
        <f>IFERROR(VLOOKUP($A550,'2014'!$B$2:$K$157,4,FALSE),0)</f>
        <v>0</v>
      </c>
      <c r="BE550" s="1691">
        <f>IFERROR(VLOOKUP($A550,'2014'!$B$2:$K$157,5,FALSE),0)</f>
        <v>0</v>
      </c>
      <c r="BF550" s="1691">
        <f>IFERROR(VLOOKUP($A550,'2014'!$B$2:$K$157,8,FALSE),0)</f>
        <v>0</v>
      </c>
      <c r="BG550" s="1740">
        <f>IFERROR(VLOOKUP($A550,'2014'!$B$2:$K$157,10,FALSE),0)</f>
        <v>0</v>
      </c>
      <c r="BH550" s="1700">
        <f>IFERROR(VLOOKUP($A550,'2013'!$D$4:$I$249,2,FALSE),0)</f>
        <v>0</v>
      </c>
      <c r="BI550" s="1691">
        <f>IFERROR(VLOOKUP($A550,'2013'!$D$4:$I$249,3,FALSE),0)</f>
        <v>0</v>
      </c>
      <c r="BJ550" s="1691">
        <f>IFERROR(VLOOKUP($A550,'2013'!$D$4:$I$249,4,FALSE),0)</f>
        <v>0</v>
      </c>
      <c r="BK550" s="1691">
        <f>IFERROR(VLOOKUP($A550,'2013'!$D$4:$I$249,5,FALSE),0)</f>
        <v>0</v>
      </c>
      <c r="BL550" s="1740">
        <f>IFERROR(VLOOKUP($A550,'2013'!$D$4:$I$249,6,FALSE),0)</f>
        <v>0</v>
      </c>
      <c r="BM550" s="1737">
        <f>IFERROR(VLOOKUP($A550,'2012'!$D$3:$O$172,2,FALSE),0)</f>
        <v>0</v>
      </c>
      <c r="BN550" s="1691">
        <f>IFERROR(VLOOKUP($A550,'2012'!$D$3:$O$172,3,FALSE),0)</f>
        <v>0</v>
      </c>
      <c r="BO550" s="1743">
        <f>IFERROR(VLOOKUP($A550,'2012'!$D$3:$O$172,4,FALSE),0)</f>
        <v>0</v>
      </c>
      <c r="BP550" s="1700">
        <f>IFERROR(VLOOKUP($A550,'2012'!$D$3:$O$172,5,FALSE),0)</f>
        <v>0</v>
      </c>
      <c r="BQ550" s="1691">
        <f>IFERROR(VLOOKUP($A550,'2012'!$D$3:$O$172,6,FALSE),0)</f>
        <v>0</v>
      </c>
      <c r="BR550" s="1691">
        <f>IFERROR(VLOOKUP($A550,'2012'!$D$3:$O$172,7,FALSE),0)</f>
        <v>0</v>
      </c>
      <c r="BS550" s="1691">
        <f>IFERROR(VLOOKUP($A550,'2012'!$D$3:$O$172,8,FALSE),0)</f>
        <v>0</v>
      </c>
      <c r="BT550" s="1740">
        <f>IFERROR(VLOOKUP($A550,'2012'!$D$3:$O$172,9,FALSE),0)</f>
        <v>0</v>
      </c>
      <c r="BX550" s="1700">
        <f>IFERROR(VLOOKUP($A550,'2011'!$D$4:$I$251,2,FALSE),0)</f>
        <v>0</v>
      </c>
      <c r="BY550" s="1691">
        <f>IFERROR(VLOOKUP($A550,'2011'!$D$4:$I$251,3,FALSE),0)</f>
        <v>0</v>
      </c>
      <c r="BZ550" s="1691">
        <f>IFERROR(VLOOKUP($A550,'2011'!$D$4:$I$251,4,FALSE),0)</f>
        <v>0</v>
      </c>
      <c r="CA550" s="1691">
        <f>IFERROR(VLOOKUP($A550,'2011'!$D$4:$I$251,5,FALSE),0)</f>
        <v>0</v>
      </c>
      <c r="CB550" s="1740">
        <f>IFERROR(VLOOKUP($A550,'2011'!$D$4:$I$251,6,FALSE),0)</f>
        <v>0</v>
      </c>
      <c r="CC550" s="1700">
        <f>IFERROR(VLOOKUP($A550,'2010'!$C$3:$H$234,2,FALSE),0)</f>
        <v>0</v>
      </c>
      <c r="CD550" s="1691">
        <f>IFERROR(VLOOKUP($A550,'2010'!$C$3:$H$234,3,FALSE),0)</f>
        <v>0</v>
      </c>
      <c r="CE550" s="1691">
        <f>IFERROR(VLOOKUP($A550,'2010'!$C$3:$H$234,4,FALSE),0)</f>
        <v>0</v>
      </c>
      <c r="CF550" s="1691">
        <f>IFERROR(VLOOKUP($A550,'2010'!$C$3:$H$234,5,FALSE),0)</f>
        <v>0</v>
      </c>
      <c r="CG550" s="1740">
        <f>IFERROR(VLOOKUP($A550,'2010'!$C$3:$H$234,6,FALSE),0)</f>
        <v>0</v>
      </c>
      <c r="CH550" s="1700">
        <f>IFERROR(VLOOKUP($A550,'2009'!$C$3:$H$242,2,FALSE),0)</f>
        <v>0</v>
      </c>
      <c r="CI550" s="1691">
        <f>IFERROR(VLOOKUP($A550,'2009'!$C$3:$H$242,3,FALSE),0)</f>
        <v>0</v>
      </c>
      <c r="CJ550" s="1691">
        <f>IFERROR(VLOOKUP($A550,'2009'!$C$3:$H$242,4,FALSE),0)</f>
        <v>0</v>
      </c>
      <c r="CK550" s="1691">
        <f>IFERROR(VLOOKUP($A550,'2009'!$C$3:$H$242,5,FALSE),0)</f>
        <v>0</v>
      </c>
      <c r="CL550" s="1740">
        <f>IFERROR(VLOOKUP($A550,'2009'!$C$3:$H$242,6,FALSE),0)</f>
        <v>0</v>
      </c>
      <c r="CM550" s="1700">
        <f>IFERROR(VLOOKUP($A550,'2008'!$C$3:$H$229,2,FALSE),0)</f>
        <v>0</v>
      </c>
      <c r="CN550" s="1691">
        <f>IFERROR(VLOOKUP($A550,'2008'!$C$3:$H$229,3,FALSE),0)</f>
        <v>0</v>
      </c>
      <c r="CO550" s="1691">
        <f>IFERROR(VLOOKUP($A550,'2008'!$C$3:$H$229,4,FALSE),0)</f>
        <v>0</v>
      </c>
      <c r="CP550" s="1691">
        <f>IFERROR(VLOOKUP($A550,'2008'!$C$3:$H$229,5,FALSE),0)</f>
        <v>0</v>
      </c>
      <c r="CQ550" s="1740">
        <f>IFERROR(VLOOKUP($A550,'2008'!$C$3:$H$229,6,FALSE),0)</f>
        <v>0</v>
      </c>
      <c r="CR550" s="1700">
        <f>IFERROR(VLOOKUP($A550,'2007'!$C$3:$M$238,7,FALSE),0)</f>
        <v>0</v>
      </c>
      <c r="CS550" s="1691">
        <f>IFERROR(VLOOKUP($A550,'2007'!$C$3:$M$238,8,FALSE),0)</f>
        <v>0</v>
      </c>
      <c r="CT550" s="1691">
        <f>IFERROR(VLOOKUP($A550,'2007'!$C$3:$M$238,9,FALSE),0)</f>
        <v>0</v>
      </c>
      <c r="CU550" s="1691">
        <f>IFERROR(VLOOKUP($A550,'2007'!$C$3:$M$238,10,FALSE),0)</f>
        <v>0</v>
      </c>
      <c r="CV550" s="1740">
        <f>IFERROR(VLOOKUP($A550,'2007'!$C$3:$M$238,11,FALSE),0)</f>
        <v>0</v>
      </c>
      <c r="CW550" s="1700">
        <f>IFERROR(VLOOKUP($A550,'2006'!$A$2:$F$200,2,FALSE),0)</f>
        <v>0</v>
      </c>
      <c r="CX550" s="1691">
        <f>IFERROR(VLOOKUP($A550,'2006'!$A$2:$F$200,4,FALSE),0)</f>
        <v>0</v>
      </c>
      <c r="CY550" s="1691">
        <f>IFERROR(VLOOKUP($A550,'2006'!$A$2:$F$200,5,FALSE),0)</f>
        <v>0</v>
      </c>
      <c r="CZ550" s="1740">
        <f>IFERROR(VLOOKUP($A550,'2006'!$A$2:$F$200,6,FALSE),0)</f>
        <v>0</v>
      </c>
      <c r="DA550" s="1700">
        <f>IFERROR(VLOOKUP($A550,'2005'!$C$3:$M$205,8,FALSE),0)</f>
        <v>0</v>
      </c>
      <c r="DB550" s="1691">
        <f>IFERROR(VLOOKUP($A550,'2005'!$C$3:$M$205,9,FALSE),0)</f>
        <v>0</v>
      </c>
      <c r="DC550" s="1691">
        <f>IFERROR(VLOOKUP($A550,'2005'!$C$3:$M$205,10,FALSE),0)</f>
        <v>0</v>
      </c>
      <c r="DD550" s="1740">
        <f>IFERROR(VLOOKUP($A550,'2005'!$C$3:$M$205,11,FALSE),0)</f>
        <v>0</v>
      </c>
      <c r="DE550" s="1700">
        <f>IFERROR(VLOOKUP($A550,'2004'!$C$3:$M$213,8,FALSE),0)</f>
        <v>0</v>
      </c>
      <c r="DF550" s="1691">
        <f>IFERROR(VLOOKUP($A550,'2004'!$C$3:$M$213,9,FALSE),0)</f>
        <v>0</v>
      </c>
      <c r="DG550" s="1691">
        <f>IFERROR(VLOOKUP($A550,'2004'!$C$3:$M$213,10,FALSE),0)</f>
        <v>0</v>
      </c>
      <c r="DH550" s="1740">
        <f>IFERROR(VLOOKUP($A550,'2004'!$C$3:$M$213,11,FALSE),0)</f>
        <v>0</v>
      </c>
      <c r="DI550" s="1700">
        <f>IFERROR(VLOOKUP($A550,'2003'!$C$3:$Q$214,12,FALSE),0)</f>
        <v>0</v>
      </c>
      <c r="DJ550" s="1691">
        <f>IFERROR(VLOOKUP($A550,'2003'!$C$3:$Q$214,13,FALSE),0)</f>
        <v>0</v>
      </c>
      <c r="DK550" s="1691">
        <f>IFERROR(VLOOKUP($A550,'2003'!$C$3:$Q$214,14,FALSE),0)</f>
        <v>0</v>
      </c>
      <c r="DL550" s="1740">
        <f>IFERROR(VLOOKUP($A550,'2003'!$C$3:$Q$214,15,FALSE),0)</f>
        <v>0</v>
      </c>
      <c r="DM550" s="1700">
        <f>IFERROR(VLOOKUP($A550,'2002'!$D$3:$R$214,12,FALSE),0)</f>
        <v>32</v>
      </c>
      <c r="DN550" s="1691">
        <f>IFERROR(VLOOKUP($A550,'2002'!$D$3:$R$214,13,FALSE),0)</f>
        <v>16</v>
      </c>
      <c r="DO550" s="1691">
        <f>IFERROR(VLOOKUP($A550,'2002'!$D$3:$R$214,14,FALSE),0)</f>
        <v>1</v>
      </c>
      <c r="DP550" s="1788">
        <f>IFERROR(VLOOKUP($A550,'2002'!$D$3:$R$214,15,FALSE),0)</f>
        <v>0.5</v>
      </c>
      <c r="DQ550" s="1700">
        <f>IFERROR(VLOOKUP($A550,'Pre 2002'!$C$3:$CK$382,84,FALSE),0)</f>
        <v>44</v>
      </c>
      <c r="DR550" s="1695">
        <f>IFERROR(VLOOKUP($A550,'Pre 2002'!$C$3:$CK$382,85,FALSE),0)</f>
        <v>11</v>
      </c>
      <c r="DS550" s="1695">
        <f>IFERROR(VLOOKUP($A550,'Pre 2002'!$C$3:$CK$382,86,FALSE),0)</f>
        <v>0</v>
      </c>
      <c r="DT550" s="1790">
        <f>IFERROR(VLOOKUP($A550,'Pre 2002'!$C$3:$CK$382,87,FALSE),0)</f>
        <v>0.25</v>
      </c>
      <c r="DU550" s="1741">
        <f>IFERROR(VLOOKUP(A550,'Pre 2002'!$C$3:$CG$382,83,FALSE),0)</f>
        <v>3</v>
      </c>
    </row>
    <row r="551" spans="1:125">
      <c r="A551" s="1779" t="s">
        <v>2217</v>
      </c>
      <c r="B551" s="1562">
        <f t="shared" si="206"/>
        <v>330</v>
      </c>
      <c r="C551" s="1562">
        <f t="shared" si="207"/>
        <v>115</v>
      </c>
      <c r="D551" s="1562">
        <f t="shared" si="208"/>
        <v>1</v>
      </c>
      <c r="E551" s="1563">
        <f t="shared" si="209"/>
        <v>0.34848484848484851</v>
      </c>
      <c r="F551" s="1786">
        <f t="shared" si="210"/>
        <v>7</v>
      </c>
      <c r="G551" s="1595">
        <v>2016</v>
      </c>
      <c r="H551" s="1567">
        <f t="shared" si="216"/>
        <v>0</v>
      </c>
      <c r="I551" s="1734">
        <f t="shared" si="217"/>
        <v>0</v>
      </c>
      <c r="J551" s="1734">
        <f t="shared" si="218"/>
        <v>0</v>
      </c>
      <c r="K551" s="1734">
        <f t="shared" si="219"/>
        <v>0</v>
      </c>
      <c r="L551" s="1806">
        <f t="shared" si="220"/>
        <v>0</v>
      </c>
      <c r="O551" s="1700">
        <f>IFERROR(VLOOKUP($A551,'2022'!$B$2:$K$174,3,FALSE),0)</f>
        <v>56</v>
      </c>
      <c r="P551" s="1858">
        <f>IFERROR(VLOOKUP($A551,'2022'!$B$2:$K$174,4,FALSE),0)</f>
        <v>15</v>
      </c>
      <c r="Q551" s="1858">
        <f>IFERROR(VLOOKUP($A551,'2022'!$B$2:$K$174,5,FALSE),0)</f>
        <v>24</v>
      </c>
      <c r="R551" s="1858">
        <f>IFERROR(VLOOKUP($A551,'2022'!$B$2:$K$174,8,FALSE),0)</f>
        <v>0</v>
      </c>
      <c r="S551" s="1740">
        <f>IFERROR(VLOOKUP($A551,'2022'!$B$2:$K$174,10,FALSE),0)</f>
        <v>0.42899999999999999</v>
      </c>
      <c r="T551" s="1700">
        <f>IFERROR(VLOOKUP($A551,'2021'!$B$2:$K$174,3,FALSE),0)</f>
        <v>49</v>
      </c>
      <c r="U551" s="1843">
        <f>IFERROR(VLOOKUP($A551,'2021'!$B$2:$K$174,4,FALSE),0)</f>
        <v>15</v>
      </c>
      <c r="V551" s="1843">
        <f>IFERROR(VLOOKUP($A551,'2021'!$B$2:$K$174,5,FALSE),0)</f>
        <v>17</v>
      </c>
      <c r="W551" s="1843">
        <f>IFERROR(VLOOKUP($A551,'2021'!$B$2:$K$174,8,FALSE),0)</f>
        <v>0</v>
      </c>
      <c r="X551" s="1740">
        <f>IFERROR(VLOOKUP($A551,'2021'!$B$2:$K$174,10,FALSE),0)</f>
        <v>0.34699999999999998</v>
      </c>
      <c r="Y551" s="1700">
        <f>IFERROR(VLOOKUP($A551,'2020'!$B$2:$K$170,3,FALSE),0)</f>
        <v>41</v>
      </c>
      <c r="Z551" s="1829">
        <f>IFERROR(VLOOKUP($A551,'2020'!$B$2:$K$170,4,FALSE),0)</f>
        <v>3</v>
      </c>
      <c r="AA551" s="1829">
        <f>IFERROR(VLOOKUP($A551,'2020'!$B$2:$K$170,5,FALSE),0)</f>
        <v>18</v>
      </c>
      <c r="AB551" s="1829">
        <f>IFERROR(VLOOKUP($A551,'2020'!$B$2:$K$170,8,FALSE),0)</f>
        <v>0</v>
      </c>
      <c r="AC551" s="1740">
        <f>IFERROR(VLOOKUP($A551,'2020'!$B$2:$K$170,10,FALSE),0)</f>
        <v>0.439</v>
      </c>
      <c r="AD551" s="1700">
        <f>IFERROR(VLOOKUP($A551,'2019'!$B$2:$K$170,3,FALSE),0)</f>
        <v>42</v>
      </c>
      <c r="AE551" s="1823">
        <f>IFERROR(VLOOKUP($A551,'2019'!$B$2:$K$170,4,FALSE),0)</f>
        <v>8</v>
      </c>
      <c r="AF551" s="1823">
        <f>IFERROR(VLOOKUP($A551,'2019'!$B$2:$K$170,5,FALSE),0)</f>
        <v>14</v>
      </c>
      <c r="AG551" s="1823">
        <f>IFERROR(VLOOKUP($A551,'2019'!$B$2:$K$170,8,FALSE),0)</f>
        <v>0</v>
      </c>
      <c r="AH551" s="1740">
        <f>IFERROR(VLOOKUP($A551,'2019'!$B$2:$K$170,10,FALSE),0)</f>
        <v>0.33300000000000002</v>
      </c>
      <c r="AI551" s="1700">
        <f>IFERROR(VLOOKUP($A551,'2018'!$B$2:$K$170,3,FALSE),0)</f>
        <v>68</v>
      </c>
      <c r="AJ551" s="1821">
        <f>IFERROR(VLOOKUP($A551,'2018'!$B$2:$K$170,4,FALSE),0)</f>
        <v>14</v>
      </c>
      <c r="AK551" s="1821">
        <f>IFERROR(VLOOKUP($A551,'2018'!$B$2:$K$170,5,FALSE),0)</f>
        <v>18</v>
      </c>
      <c r="AL551" s="1821">
        <f>IFERROR(VLOOKUP($A551,'2018'!$B$2:$K$170,8,FALSE),0)</f>
        <v>0</v>
      </c>
      <c r="AM551" s="1740">
        <f>IFERROR(VLOOKUP($A551,'2018'!$B$2:$K$170,10,FALSE),0)</f>
        <v>0.26500000000000001</v>
      </c>
      <c r="AN551" s="1700">
        <f>IFERROR(VLOOKUP($A551,'2017'!$B$2:$J$163,2,FALSE),0)</f>
        <v>64</v>
      </c>
      <c r="AO551" s="1815">
        <f>IFERROR(VLOOKUP($A551,'2017'!$B$2:$J$163,3,FALSE),0)</f>
        <v>13</v>
      </c>
      <c r="AP551" s="1815">
        <f>IFERROR(VLOOKUP($A551,'2017'!$B$2:$J$163,4,FALSE),0)</f>
        <v>20</v>
      </c>
      <c r="AQ551" s="1815">
        <f>IFERROR(VLOOKUP($A551,'2017'!$B$2:$J$163,7,FALSE),0)</f>
        <v>1</v>
      </c>
      <c r="AR551" s="1740">
        <f>IFERROR(VLOOKUP($A551,'2017'!$B$2:$J$163,9,FALSE),0)</f>
        <v>0.3125</v>
      </c>
      <c r="AS551" s="1700">
        <f>IFERROR(VLOOKUP($A551,'2016'!$B$2:$K$165,3,FALSE),0)</f>
        <v>10</v>
      </c>
      <c r="AT551" s="1796">
        <f>IFERROR(VLOOKUP($A551,'2016'!$B$2:$K$165,4,FALSE),0)</f>
        <v>2</v>
      </c>
      <c r="AU551" s="1796">
        <f>IFERROR(VLOOKUP($A551,'2016'!$B$2:$K$165,5,FALSE),0)</f>
        <v>4</v>
      </c>
      <c r="AV551" s="1796">
        <f>IFERROR(VLOOKUP($A551,'2016'!$B$2:$K$165,8,FALSE),0)</f>
        <v>0</v>
      </c>
      <c r="AW551" s="1740">
        <f>IFERROR(VLOOKUP($A551,'2016'!$B$2:$K$165,10,FALSE),0)</f>
        <v>0.4</v>
      </c>
      <c r="AX551" s="1700">
        <f>IFERROR(VLOOKUP($A551,'2015'!$B$2:$K$165,3,FALSE),0)</f>
        <v>0</v>
      </c>
      <c r="AY551" s="1695">
        <f>IFERROR(VLOOKUP($A551,'2015'!$B$2:$K$165,4,FALSE),0)</f>
        <v>0</v>
      </c>
      <c r="AZ551" s="1695">
        <f>IFERROR(VLOOKUP($A551,'2015'!$B$2:$K$165,5,FALSE),0)</f>
        <v>0</v>
      </c>
      <c r="BA551" s="1695">
        <f>IFERROR(VLOOKUP($A551,'2015'!$B$2:$K$165,8,FALSE),0)</f>
        <v>0</v>
      </c>
      <c r="BB551" s="1740">
        <f>IFERROR(VLOOKUP($A551,'2015'!$B$2:$K$165,10,FALSE),0)</f>
        <v>0</v>
      </c>
      <c r="BC551" s="1700">
        <f>IFERROR(VLOOKUP($A551,'2014'!$B$2:$K$157,3,FALSE),0)</f>
        <v>0</v>
      </c>
      <c r="BD551" s="1691">
        <f>IFERROR(VLOOKUP($A551,'2014'!$B$2:$K$157,4,FALSE),0)</f>
        <v>0</v>
      </c>
      <c r="BE551" s="1691">
        <f>IFERROR(VLOOKUP($A551,'2014'!$B$2:$K$157,5,FALSE),0)</f>
        <v>0</v>
      </c>
      <c r="BF551" s="1691">
        <f>IFERROR(VLOOKUP($A551,'2014'!$B$2:$K$157,8,FALSE),0)</f>
        <v>0</v>
      </c>
      <c r="BG551" s="1740">
        <f>IFERROR(VLOOKUP($A551,'2014'!$B$2:$K$157,10,FALSE),0)</f>
        <v>0</v>
      </c>
      <c r="BH551" s="1700">
        <f>IFERROR(VLOOKUP($A551,'2013'!$D$4:$I$249,2,FALSE),0)</f>
        <v>0</v>
      </c>
      <c r="BI551" s="1691">
        <f>IFERROR(VLOOKUP($A551,'2013'!$D$4:$I$249,3,FALSE),0)</f>
        <v>0</v>
      </c>
      <c r="BJ551" s="1691">
        <f>IFERROR(VLOOKUP($A551,'2013'!$D$4:$I$249,4,FALSE),0)</f>
        <v>0</v>
      </c>
      <c r="BK551" s="1691">
        <f>IFERROR(VLOOKUP($A551,'2013'!$D$4:$I$249,5,FALSE),0)</f>
        <v>0</v>
      </c>
      <c r="BL551" s="1740">
        <f>IFERROR(VLOOKUP($A551,'2013'!$D$4:$I$249,6,FALSE),0)</f>
        <v>0</v>
      </c>
      <c r="BM551" s="1737">
        <f>IFERROR(VLOOKUP($A551,'2012'!$D$3:$O$172,2,FALSE),0)</f>
        <v>0</v>
      </c>
      <c r="BN551" s="1691">
        <f>IFERROR(VLOOKUP($A551,'2012'!$D$3:$O$172,3,FALSE),0)</f>
        <v>0</v>
      </c>
      <c r="BO551" s="1743">
        <f>IFERROR(VLOOKUP($A551,'2012'!$D$3:$O$172,4,FALSE),0)</f>
        <v>0</v>
      </c>
      <c r="BP551" s="1700">
        <f>IFERROR(VLOOKUP($A551,'2012'!$D$3:$O$172,5,FALSE),0)</f>
        <v>0</v>
      </c>
      <c r="BQ551" s="1691">
        <f>IFERROR(VLOOKUP($A551,'2012'!$D$3:$O$172,6,FALSE),0)</f>
        <v>0</v>
      </c>
      <c r="BR551" s="1691">
        <f>IFERROR(VLOOKUP($A551,'2012'!$D$3:$O$172,7,FALSE),0)</f>
        <v>0</v>
      </c>
      <c r="BS551" s="1691">
        <f>IFERROR(VLOOKUP($A551,'2012'!$D$3:$O$172,8,FALSE),0)</f>
        <v>0</v>
      </c>
      <c r="BT551" s="1740">
        <f>IFERROR(VLOOKUP($A551,'2012'!$D$3:$O$172,9,FALSE),0)</f>
        <v>0</v>
      </c>
      <c r="BX551" s="1700">
        <f>IFERROR(VLOOKUP($A551,'2011'!$D$4:$I$251,2,FALSE),0)</f>
        <v>0</v>
      </c>
      <c r="BY551" s="1691">
        <f>IFERROR(VLOOKUP($A551,'2011'!$D$4:$I$251,3,FALSE),0)</f>
        <v>0</v>
      </c>
      <c r="BZ551" s="1691">
        <f>IFERROR(VLOOKUP($A551,'2011'!$D$4:$I$251,4,FALSE),0)</f>
        <v>0</v>
      </c>
      <c r="CA551" s="1691">
        <f>IFERROR(VLOOKUP($A551,'2011'!$D$4:$I$251,5,FALSE),0)</f>
        <v>0</v>
      </c>
      <c r="CB551" s="1740">
        <f>IFERROR(VLOOKUP($A551,'2011'!$D$4:$I$251,6,FALSE),0)</f>
        <v>0</v>
      </c>
      <c r="CC551" s="1700">
        <f>IFERROR(VLOOKUP($A551,'2010'!$C$3:$H$234,2,FALSE),0)</f>
        <v>0</v>
      </c>
      <c r="CD551" s="1691">
        <f>IFERROR(VLOOKUP($A551,'2010'!$C$3:$H$234,3,FALSE),0)</f>
        <v>0</v>
      </c>
      <c r="CE551" s="1691">
        <f>IFERROR(VLOOKUP($A551,'2010'!$C$3:$H$234,4,FALSE),0)</f>
        <v>0</v>
      </c>
      <c r="CF551" s="1691">
        <f>IFERROR(VLOOKUP($A551,'2010'!$C$3:$H$234,5,FALSE),0)</f>
        <v>0</v>
      </c>
      <c r="CG551" s="1740">
        <f>IFERROR(VLOOKUP($A551,'2010'!$C$3:$H$234,6,FALSE),0)</f>
        <v>0</v>
      </c>
      <c r="CH551" s="1700">
        <f>IFERROR(VLOOKUP($A551,'2009'!$C$3:$H$242,2,FALSE),0)</f>
        <v>0</v>
      </c>
      <c r="CI551" s="1691">
        <f>IFERROR(VLOOKUP($A551,'2009'!$C$3:$H$242,3,FALSE),0)</f>
        <v>0</v>
      </c>
      <c r="CJ551" s="1691">
        <f>IFERROR(VLOOKUP($A551,'2009'!$C$3:$H$242,4,FALSE),0)</f>
        <v>0</v>
      </c>
      <c r="CK551" s="1691">
        <f>IFERROR(VLOOKUP($A551,'2009'!$C$3:$H$242,5,FALSE),0)</f>
        <v>0</v>
      </c>
      <c r="CL551" s="1740">
        <f>IFERROR(VLOOKUP($A551,'2009'!$C$3:$H$242,6,FALSE),0)</f>
        <v>0</v>
      </c>
      <c r="CM551" s="1700">
        <f>IFERROR(VLOOKUP($A551,'2008'!$C$3:$H$229,2,FALSE),0)</f>
        <v>0</v>
      </c>
      <c r="CN551" s="1691">
        <f>IFERROR(VLOOKUP($A551,'2008'!$C$3:$H$229,3,FALSE),0)</f>
        <v>0</v>
      </c>
      <c r="CO551" s="1691">
        <f>IFERROR(VLOOKUP($A551,'2008'!$C$3:$H$229,4,FALSE),0)</f>
        <v>0</v>
      </c>
      <c r="CP551" s="1691">
        <f>IFERROR(VLOOKUP($A551,'2008'!$C$3:$H$229,5,FALSE),0)</f>
        <v>0</v>
      </c>
      <c r="CQ551" s="1740">
        <f>IFERROR(VLOOKUP($A551,'2008'!$C$3:$H$229,6,FALSE),0)</f>
        <v>0</v>
      </c>
      <c r="CR551" s="1700">
        <f>IFERROR(VLOOKUP($A551,'2007'!$C$3:$M$238,7,FALSE),0)</f>
        <v>0</v>
      </c>
      <c r="CS551" s="1691">
        <f>IFERROR(VLOOKUP($A551,'2007'!$C$3:$M$238,8,FALSE),0)</f>
        <v>0</v>
      </c>
      <c r="CT551" s="1691">
        <f>IFERROR(VLOOKUP($A551,'2007'!$C$3:$M$238,9,FALSE),0)</f>
        <v>0</v>
      </c>
      <c r="CU551" s="1691">
        <f>IFERROR(VLOOKUP($A551,'2007'!$C$3:$M$238,10,FALSE),0)</f>
        <v>0</v>
      </c>
      <c r="CV551" s="1740">
        <f>IFERROR(VLOOKUP($A551,'2007'!$C$3:$M$238,11,FALSE),0)</f>
        <v>0</v>
      </c>
      <c r="CW551" s="1700">
        <f>IFERROR(VLOOKUP($A551,'2006'!$A$2:$F$200,2,FALSE),0)</f>
        <v>0</v>
      </c>
      <c r="CX551" s="1691">
        <f>IFERROR(VLOOKUP($A551,'2006'!$A$2:$F$200,4,FALSE),0)</f>
        <v>0</v>
      </c>
      <c r="CY551" s="1691">
        <f>IFERROR(VLOOKUP($A551,'2006'!$A$2:$F$200,5,FALSE),0)</f>
        <v>0</v>
      </c>
      <c r="CZ551" s="1740">
        <f>IFERROR(VLOOKUP($A551,'2006'!$A$2:$F$200,6,FALSE),0)</f>
        <v>0</v>
      </c>
      <c r="DA551" s="1700">
        <f>IFERROR(VLOOKUP($A551,'2005'!$C$3:$M$205,8,FALSE),0)</f>
        <v>0</v>
      </c>
      <c r="DB551" s="1691">
        <f>IFERROR(VLOOKUP($A551,'2005'!$C$3:$M$205,9,FALSE),0)</f>
        <v>0</v>
      </c>
      <c r="DC551" s="1691">
        <f>IFERROR(VLOOKUP($A551,'2005'!$C$3:$M$205,10,FALSE),0)</f>
        <v>0</v>
      </c>
      <c r="DD551" s="1740">
        <f>IFERROR(VLOOKUP($A551,'2005'!$C$3:$M$205,11,FALSE),0)</f>
        <v>0</v>
      </c>
      <c r="DE551" s="1700">
        <f>IFERROR(VLOOKUP($A551,'2004'!$C$3:$M$213,8,FALSE),0)</f>
        <v>0</v>
      </c>
      <c r="DF551" s="1691">
        <f>IFERROR(VLOOKUP($A551,'2004'!$C$3:$M$213,9,FALSE),0)</f>
        <v>0</v>
      </c>
      <c r="DG551" s="1691">
        <f>IFERROR(VLOOKUP($A551,'2004'!$C$3:$M$213,10,FALSE),0)</f>
        <v>0</v>
      </c>
      <c r="DH551" s="1740">
        <f>IFERROR(VLOOKUP($A551,'2004'!$C$3:$M$213,11,FALSE),0)</f>
        <v>0</v>
      </c>
      <c r="DI551" s="1700">
        <f>IFERROR(VLOOKUP($A551,'2003'!$C$3:$Q$214,12,FALSE),0)</f>
        <v>0</v>
      </c>
      <c r="DJ551" s="1691">
        <f>IFERROR(VLOOKUP($A551,'2003'!$C$3:$Q$214,13,FALSE),0)</f>
        <v>0</v>
      </c>
      <c r="DK551" s="1691">
        <f>IFERROR(VLOOKUP($A551,'2003'!$C$3:$Q$214,14,FALSE),0)</f>
        <v>0</v>
      </c>
      <c r="DL551" s="1740">
        <f>IFERROR(VLOOKUP($A551,'2003'!$C$3:$Q$214,15,FALSE),0)</f>
        <v>0</v>
      </c>
      <c r="DM551" s="1700">
        <f>IFERROR(VLOOKUP($A551,'2002'!$D$3:$R$214,12,FALSE),0)</f>
        <v>0</v>
      </c>
      <c r="DN551" s="1691">
        <f>IFERROR(VLOOKUP($A551,'2002'!$D$3:$R$214,13,FALSE),0)</f>
        <v>0</v>
      </c>
      <c r="DO551" s="1691">
        <f>IFERROR(VLOOKUP($A551,'2002'!$D$3:$R$214,14,FALSE),0)</f>
        <v>0</v>
      </c>
      <c r="DP551" s="1788">
        <f>IFERROR(VLOOKUP($A551,'2002'!$D$3:$R$214,15,FALSE),0)</f>
        <v>0</v>
      </c>
      <c r="DQ551" s="1700">
        <f>IFERROR(VLOOKUP($A551,'Pre 2002'!$C$3:$CK$382,84,FALSE),0)</f>
        <v>0</v>
      </c>
      <c r="DR551" s="1695">
        <f>IFERROR(VLOOKUP($A551,'Pre 2002'!$C$3:$CK$382,85,FALSE),0)</f>
        <v>0</v>
      </c>
      <c r="DS551" s="1695">
        <f>IFERROR(VLOOKUP($A551,'Pre 2002'!$C$3:$CK$382,86,FALSE),0)</f>
        <v>0</v>
      </c>
      <c r="DT551" s="1790">
        <f>IFERROR(VLOOKUP($A551,'Pre 2002'!$C$3:$CK$382,87,FALSE),0)</f>
        <v>0</v>
      </c>
      <c r="DU551" s="1741">
        <f>IFERROR(VLOOKUP(A551,'Pre 2002'!$C$3:$CG$382,83,FALSE),0)</f>
        <v>0</v>
      </c>
    </row>
    <row r="552" spans="1:125">
      <c r="A552" s="1778" t="s">
        <v>1823</v>
      </c>
      <c r="B552" s="1562">
        <f t="shared" si="206"/>
        <v>28</v>
      </c>
      <c r="C552" s="1562">
        <f t="shared" si="207"/>
        <v>9</v>
      </c>
      <c r="D552" s="1562">
        <f t="shared" si="208"/>
        <v>1</v>
      </c>
      <c r="E552" s="1563">
        <f t="shared" si="209"/>
        <v>0.32142857142857145</v>
      </c>
      <c r="F552" s="1786">
        <f t="shared" si="210"/>
        <v>1</v>
      </c>
      <c r="G552" s="1595" t="s">
        <v>2159</v>
      </c>
      <c r="H552" s="1567">
        <f t="shared" si="216"/>
        <v>1</v>
      </c>
      <c r="I552" s="1734">
        <f t="shared" si="217"/>
        <v>28</v>
      </c>
      <c r="J552" s="1734">
        <f t="shared" si="218"/>
        <v>9</v>
      </c>
      <c r="K552" s="1734">
        <f t="shared" si="219"/>
        <v>1</v>
      </c>
      <c r="L552" s="1806">
        <f t="shared" si="220"/>
        <v>0.32142857142857145</v>
      </c>
      <c r="O552" s="1700">
        <f>IFERROR(VLOOKUP($A552,'2022'!$B$2:$K$174,3,FALSE),0)</f>
        <v>0</v>
      </c>
      <c r="P552" s="1858">
        <f>IFERROR(VLOOKUP($A552,'2022'!$B$2:$K$174,4,FALSE),0)</f>
        <v>0</v>
      </c>
      <c r="Q552" s="1858">
        <f>IFERROR(VLOOKUP($A552,'2022'!$B$2:$K$174,5,FALSE),0)</f>
        <v>0</v>
      </c>
      <c r="R552" s="1858">
        <f>IFERROR(VLOOKUP($A552,'2022'!$B$2:$K$174,8,FALSE),0)</f>
        <v>0</v>
      </c>
      <c r="S552" s="1740">
        <f>IFERROR(VLOOKUP($A552,'2022'!$B$2:$K$174,10,FALSE),0)</f>
        <v>0</v>
      </c>
      <c r="T552" s="1700">
        <f>IFERROR(VLOOKUP($A552,'2021'!$B$2:$K$174,3,FALSE),0)</f>
        <v>0</v>
      </c>
      <c r="U552" s="1843">
        <f>IFERROR(VLOOKUP($A552,'2021'!$B$2:$K$174,4,FALSE),0)</f>
        <v>0</v>
      </c>
      <c r="V552" s="1843">
        <f>IFERROR(VLOOKUP($A552,'2021'!$B$2:$K$174,5,FALSE),0)</f>
        <v>0</v>
      </c>
      <c r="W552" s="1843">
        <f>IFERROR(VLOOKUP($A552,'2021'!$B$2:$K$174,8,FALSE),0)</f>
        <v>0</v>
      </c>
      <c r="X552" s="1740">
        <f>IFERROR(VLOOKUP($A552,'2021'!$B$2:$K$174,10,FALSE),0)</f>
        <v>0</v>
      </c>
      <c r="Y552" s="1700">
        <f>IFERROR(VLOOKUP($A552,'2020'!$B$2:$K$170,3,FALSE),0)</f>
        <v>0</v>
      </c>
      <c r="Z552" s="1829">
        <f>IFERROR(VLOOKUP($A552,'2020'!$B$2:$K$170,4,FALSE),0)</f>
        <v>0</v>
      </c>
      <c r="AA552" s="1829">
        <f>IFERROR(VLOOKUP($A552,'2020'!$B$2:$K$170,5,FALSE),0)</f>
        <v>0</v>
      </c>
      <c r="AB552" s="1829">
        <f>IFERROR(VLOOKUP($A552,'2020'!$B$2:$K$170,8,FALSE),0)</f>
        <v>0</v>
      </c>
      <c r="AC552" s="1740">
        <f>IFERROR(VLOOKUP($A552,'2020'!$B$2:$K$170,10,FALSE),0)</f>
        <v>0</v>
      </c>
      <c r="AD552" s="1700">
        <f>IFERROR(VLOOKUP($A552,'2019'!$B$2:$K$170,3,FALSE),0)</f>
        <v>0</v>
      </c>
      <c r="AE552" s="1823">
        <f>IFERROR(VLOOKUP($A552,'2019'!$B$2:$K$170,4,FALSE),0)</f>
        <v>0</v>
      </c>
      <c r="AF552" s="1823">
        <f>IFERROR(VLOOKUP($A552,'2019'!$B$2:$K$170,5,FALSE),0)</f>
        <v>0</v>
      </c>
      <c r="AG552" s="1823">
        <f>IFERROR(VLOOKUP($A552,'2019'!$B$2:$K$170,8,FALSE),0)</f>
        <v>0</v>
      </c>
      <c r="AH552" s="1740">
        <f>IFERROR(VLOOKUP($A552,'2019'!$B$2:$K$170,10,FALSE),0)</f>
        <v>0</v>
      </c>
      <c r="AI552" s="1700">
        <f>IFERROR(VLOOKUP($A552,'2018'!$B$2:$K$170,3,FALSE),0)</f>
        <v>0</v>
      </c>
      <c r="AJ552" s="1821">
        <f>IFERROR(VLOOKUP($A552,'2018'!$B$2:$K$170,4,FALSE),0)</f>
        <v>0</v>
      </c>
      <c r="AK552" s="1821">
        <f>IFERROR(VLOOKUP($A552,'2018'!$B$2:$K$170,5,FALSE),0)</f>
        <v>0</v>
      </c>
      <c r="AL552" s="1821">
        <f>IFERROR(VLOOKUP($A552,'2018'!$B$2:$K$170,8,FALSE),0)</f>
        <v>0</v>
      </c>
      <c r="AM552" s="1740">
        <f>IFERROR(VLOOKUP($A552,'2018'!$B$2:$K$170,10,FALSE),0)</f>
        <v>0</v>
      </c>
      <c r="AN552" s="1700">
        <f>IFERROR(VLOOKUP($A552,'2017'!$B$2:$J$163,2,FALSE),0)</f>
        <v>0</v>
      </c>
      <c r="AO552" s="1815">
        <f>IFERROR(VLOOKUP($A552,'2017'!$B$2:$J$163,3,FALSE),0)</f>
        <v>0</v>
      </c>
      <c r="AP552" s="1815">
        <f>IFERROR(VLOOKUP($A552,'2017'!$B$2:$J$163,4,FALSE),0)</f>
        <v>0</v>
      </c>
      <c r="AQ552" s="1815">
        <f>IFERROR(VLOOKUP($A552,'2017'!$B$2:$J$163,7,FALSE),0)</f>
        <v>0</v>
      </c>
      <c r="AR552" s="1740">
        <f>IFERROR(VLOOKUP($A552,'2017'!$B$2:$J$163,9,FALSE),0)</f>
        <v>0</v>
      </c>
      <c r="AS552" s="1700">
        <f>IFERROR(VLOOKUP($A552,'2016'!$B$2:$K$165,3,FALSE),0)</f>
        <v>0</v>
      </c>
      <c r="AT552" s="1796">
        <f>IFERROR(VLOOKUP($A552,'2016'!$B$2:$K$165,4,FALSE),0)</f>
        <v>0</v>
      </c>
      <c r="AU552" s="1796">
        <f>IFERROR(VLOOKUP($A552,'2016'!$B$2:$K$165,5,FALSE),0)</f>
        <v>0</v>
      </c>
      <c r="AV552" s="1796">
        <f>IFERROR(VLOOKUP($A552,'2016'!$B$2:$K$165,8,FALSE),0)</f>
        <v>0</v>
      </c>
      <c r="AW552" s="1740">
        <f>IFERROR(VLOOKUP($A552,'2016'!$B$2:$K$165,10,FALSE),0)</f>
        <v>0</v>
      </c>
      <c r="AX552" s="1700">
        <f>IFERROR(VLOOKUP($A552,'2015'!$B$2:$K$165,3,FALSE),0)</f>
        <v>0</v>
      </c>
      <c r="AY552" s="1695">
        <f>IFERROR(VLOOKUP($A552,'2015'!$B$2:$K$165,4,FALSE),0)</f>
        <v>0</v>
      </c>
      <c r="AZ552" s="1695">
        <f>IFERROR(VLOOKUP($A552,'2015'!$B$2:$K$165,5,FALSE),0)</f>
        <v>0</v>
      </c>
      <c r="BA552" s="1695">
        <f>IFERROR(VLOOKUP($A552,'2015'!$B$2:$K$165,8,FALSE),0)</f>
        <v>0</v>
      </c>
      <c r="BB552" s="1740">
        <f>IFERROR(VLOOKUP($A552,'2015'!$B$2:$K$165,10,FALSE),0)</f>
        <v>0</v>
      </c>
      <c r="BC552" s="1700">
        <f>IFERROR(VLOOKUP($A552,'2014'!$B$2:$K$157,3,FALSE),0)</f>
        <v>0</v>
      </c>
      <c r="BD552" s="1691">
        <f>IFERROR(VLOOKUP($A552,'2014'!$B$2:$K$157,4,FALSE),0)</f>
        <v>0</v>
      </c>
      <c r="BE552" s="1691">
        <f>IFERROR(VLOOKUP($A552,'2014'!$B$2:$K$157,5,FALSE),0)</f>
        <v>0</v>
      </c>
      <c r="BF552" s="1691">
        <f>IFERROR(VLOOKUP($A552,'2014'!$B$2:$K$157,8,FALSE),0)</f>
        <v>0</v>
      </c>
      <c r="BG552" s="1740">
        <f>IFERROR(VLOOKUP($A552,'2014'!$B$2:$K$157,10,FALSE),0)</f>
        <v>0</v>
      </c>
      <c r="BH552" s="1700">
        <f>IFERROR(VLOOKUP($A552,'2013'!$D$4:$I$249,2,FALSE),0)</f>
        <v>0</v>
      </c>
      <c r="BI552" s="1691">
        <f>IFERROR(VLOOKUP($A552,'2013'!$D$4:$I$249,3,FALSE),0)</f>
        <v>0</v>
      </c>
      <c r="BJ552" s="1691">
        <f>IFERROR(VLOOKUP($A552,'2013'!$D$4:$I$249,4,FALSE),0)</f>
        <v>0</v>
      </c>
      <c r="BK552" s="1691">
        <f>IFERROR(VLOOKUP($A552,'2013'!$D$4:$I$249,5,FALSE),0)</f>
        <v>0</v>
      </c>
      <c r="BL552" s="1740">
        <f>IFERROR(VLOOKUP($A552,'2013'!$D$4:$I$249,6,FALSE),0)</f>
        <v>0</v>
      </c>
      <c r="BM552" s="1737">
        <f>IFERROR(VLOOKUP($A552,'2012'!$D$3:$O$172,2,FALSE),0)</f>
        <v>0</v>
      </c>
      <c r="BN552" s="1691">
        <f>IFERROR(VLOOKUP($A552,'2012'!$D$3:$O$172,3,FALSE),0)</f>
        <v>0</v>
      </c>
      <c r="BO552" s="1743">
        <f>IFERROR(VLOOKUP($A552,'2012'!$D$3:$O$172,4,FALSE),0)</f>
        <v>0</v>
      </c>
      <c r="BP552" s="1700">
        <f>IFERROR(VLOOKUP($A552,'2012'!$D$3:$O$172,5,FALSE),0)</f>
        <v>0</v>
      </c>
      <c r="BQ552" s="1691">
        <f>IFERROR(VLOOKUP($A552,'2012'!$D$3:$O$172,6,FALSE),0)</f>
        <v>0</v>
      </c>
      <c r="BR552" s="1691">
        <f>IFERROR(VLOOKUP($A552,'2012'!$D$3:$O$172,7,FALSE),0)</f>
        <v>0</v>
      </c>
      <c r="BS552" s="1691">
        <f>IFERROR(VLOOKUP($A552,'2012'!$D$3:$O$172,8,FALSE),0)</f>
        <v>0</v>
      </c>
      <c r="BT552" s="1740">
        <f>IFERROR(VLOOKUP($A552,'2012'!$D$3:$O$172,9,FALSE),0)</f>
        <v>0</v>
      </c>
      <c r="BX552" s="1700">
        <f>IFERROR(VLOOKUP($A552,'2011'!$D$4:$I$251,2,FALSE),0)</f>
        <v>0</v>
      </c>
      <c r="BY552" s="1691">
        <f>IFERROR(VLOOKUP($A552,'2011'!$D$4:$I$251,3,FALSE),0)</f>
        <v>0</v>
      </c>
      <c r="BZ552" s="1691">
        <f>IFERROR(VLOOKUP($A552,'2011'!$D$4:$I$251,4,FALSE),0)</f>
        <v>0</v>
      </c>
      <c r="CA552" s="1691">
        <f>IFERROR(VLOOKUP($A552,'2011'!$D$4:$I$251,5,FALSE),0)</f>
        <v>0</v>
      </c>
      <c r="CB552" s="1740">
        <f>IFERROR(VLOOKUP($A552,'2011'!$D$4:$I$251,6,FALSE),0)</f>
        <v>0</v>
      </c>
      <c r="CC552" s="1700">
        <f>IFERROR(VLOOKUP($A552,'2010'!$C$3:$H$234,2,FALSE),0)</f>
        <v>0</v>
      </c>
      <c r="CD552" s="1691">
        <f>IFERROR(VLOOKUP($A552,'2010'!$C$3:$H$234,3,FALSE),0)</f>
        <v>0</v>
      </c>
      <c r="CE552" s="1691">
        <f>IFERROR(VLOOKUP($A552,'2010'!$C$3:$H$234,4,FALSE),0)</f>
        <v>0</v>
      </c>
      <c r="CF552" s="1691">
        <f>IFERROR(VLOOKUP($A552,'2010'!$C$3:$H$234,5,FALSE),0)</f>
        <v>0</v>
      </c>
      <c r="CG552" s="1740">
        <f>IFERROR(VLOOKUP($A552,'2010'!$C$3:$H$234,6,FALSE),0)</f>
        <v>0</v>
      </c>
      <c r="CH552" s="1700">
        <f>IFERROR(VLOOKUP($A552,'2009'!$C$3:$H$242,2,FALSE),0)</f>
        <v>0</v>
      </c>
      <c r="CI552" s="1691">
        <f>IFERROR(VLOOKUP($A552,'2009'!$C$3:$H$242,3,FALSE),0)</f>
        <v>0</v>
      </c>
      <c r="CJ552" s="1691">
        <f>IFERROR(VLOOKUP($A552,'2009'!$C$3:$H$242,4,FALSE),0)</f>
        <v>0</v>
      </c>
      <c r="CK552" s="1691">
        <f>IFERROR(VLOOKUP($A552,'2009'!$C$3:$H$242,5,FALSE),0)</f>
        <v>0</v>
      </c>
      <c r="CL552" s="1740">
        <f>IFERROR(VLOOKUP($A552,'2009'!$C$3:$H$242,6,FALSE),0)</f>
        <v>0</v>
      </c>
      <c r="CM552" s="1700">
        <f>IFERROR(VLOOKUP($A552,'2008'!$C$3:$H$229,2,FALSE),0)</f>
        <v>0</v>
      </c>
      <c r="CN552" s="1691">
        <f>IFERROR(VLOOKUP($A552,'2008'!$C$3:$H$229,3,FALSE),0)</f>
        <v>0</v>
      </c>
      <c r="CO552" s="1691">
        <f>IFERROR(VLOOKUP($A552,'2008'!$C$3:$H$229,4,FALSE),0)</f>
        <v>0</v>
      </c>
      <c r="CP552" s="1691">
        <f>IFERROR(VLOOKUP($A552,'2008'!$C$3:$H$229,5,FALSE),0)</f>
        <v>0</v>
      </c>
      <c r="CQ552" s="1740">
        <f>IFERROR(VLOOKUP($A552,'2008'!$C$3:$H$229,6,FALSE),0)</f>
        <v>0</v>
      </c>
      <c r="CR552" s="1700">
        <f>IFERROR(VLOOKUP($A552,'2007'!$C$3:$M$238,7,FALSE),0)</f>
        <v>0</v>
      </c>
      <c r="CS552" s="1691">
        <f>IFERROR(VLOOKUP($A552,'2007'!$C$3:$M$238,8,FALSE),0)</f>
        <v>0</v>
      </c>
      <c r="CT552" s="1691">
        <f>IFERROR(VLOOKUP($A552,'2007'!$C$3:$M$238,9,FALSE),0)</f>
        <v>0</v>
      </c>
      <c r="CU552" s="1691">
        <f>IFERROR(VLOOKUP($A552,'2007'!$C$3:$M$238,10,FALSE),0)</f>
        <v>0</v>
      </c>
      <c r="CV552" s="1740">
        <f>IFERROR(VLOOKUP($A552,'2007'!$C$3:$M$238,11,FALSE),0)</f>
        <v>0</v>
      </c>
      <c r="CW552" s="1700">
        <f>IFERROR(VLOOKUP($A552,'2006'!$A$2:$F$200,2,FALSE),0)</f>
        <v>0</v>
      </c>
      <c r="CX552" s="1691">
        <f>IFERROR(VLOOKUP($A552,'2006'!$A$2:$F$200,4,FALSE),0)</f>
        <v>0</v>
      </c>
      <c r="CY552" s="1691">
        <f>IFERROR(VLOOKUP($A552,'2006'!$A$2:$F$200,5,FALSE),0)</f>
        <v>0</v>
      </c>
      <c r="CZ552" s="1740">
        <f>IFERROR(VLOOKUP($A552,'2006'!$A$2:$F$200,6,FALSE),0)</f>
        <v>0</v>
      </c>
      <c r="DA552" s="1700">
        <f>IFERROR(VLOOKUP($A552,'2005'!$C$3:$M$205,8,FALSE),0)</f>
        <v>0</v>
      </c>
      <c r="DB552" s="1691">
        <f>IFERROR(VLOOKUP($A552,'2005'!$C$3:$M$205,9,FALSE),0)</f>
        <v>0</v>
      </c>
      <c r="DC552" s="1691">
        <f>IFERROR(VLOOKUP($A552,'2005'!$C$3:$M$205,10,FALSE),0)</f>
        <v>0</v>
      </c>
      <c r="DD552" s="1740">
        <f>IFERROR(VLOOKUP($A552,'2005'!$C$3:$M$205,11,FALSE),0)</f>
        <v>0</v>
      </c>
      <c r="DE552" s="1700">
        <f>IFERROR(VLOOKUP($A552,'2004'!$C$3:$M$213,8,FALSE),0)</f>
        <v>28</v>
      </c>
      <c r="DF552" s="1691">
        <f>IFERROR(VLOOKUP($A552,'2004'!$C$3:$M$213,9,FALSE),0)</f>
        <v>9</v>
      </c>
      <c r="DG552" s="1691">
        <f>IFERROR(VLOOKUP($A552,'2004'!$C$3:$M$213,10,FALSE),0)</f>
        <v>1</v>
      </c>
      <c r="DH552" s="1740">
        <f>IFERROR(VLOOKUP($A552,'2004'!$C$3:$M$213,11,FALSE),0)</f>
        <v>0.32142857142857145</v>
      </c>
      <c r="DI552" s="1700">
        <f>IFERROR(VLOOKUP($A552,'2003'!$C$3:$Q$214,12,FALSE),0)</f>
        <v>0</v>
      </c>
      <c r="DJ552" s="1691">
        <f>IFERROR(VLOOKUP($A552,'2003'!$C$3:$Q$214,13,FALSE),0)</f>
        <v>0</v>
      </c>
      <c r="DK552" s="1691">
        <f>IFERROR(VLOOKUP($A552,'2003'!$C$3:$Q$214,14,FALSE),0)</f>
        <v>0</v>
      </c>
      <c r="DL552" s="1740">
        <f>IFERROR(VLOOKUP($A552,'2003'!$C$3:$Q$214,15,FALSE),0)</f>
        <v>0</v>
      </c>
      <c r="DM552" s="1700">
        <f>IFERROR(VLOOKUP($A552,'2002'!$D$3:$R$214,12,FALSE),0)</f>
        <v>0</v>
      </c>
      <c r="DN552" s="1691">
        <f>IFERROR(VLOOKUP($A552,'2002'!$D$3:$R$214,13,FALSE),0)</f>
        <v>0</v>
      </c>
      <c r="DO552" s="1691">
        <f>IFERROR(VLOOKUP($A552,'2002'!$D$3:$R$214,14,FALSE),0)</f>
        <v>0</v>
      </c>
      <c r="DP552" s="1788">
        <f>IFERROR(VLOOKUP($A552,'2002'!$D$3:$R$214,15,FALSE),0)</f>
        <v>0</v>
      </c>
      <c r="DQ552" s="1700">
        <f>IFERROR(VLOOKUP($A552,'Pre 2002'!$C$3:$CK$382,84,FALSE),0)</f>
        <v>0</v>
      </c>
      <c r="DR552" s="1695">
        <f>IFERROR(VLOOKUP($A552,'Pre 2002'!$C$3:$CK$382,85,FALSE),0)</f>
        <v>0</v>
      </c>
      <c r="DS552" s="1695">
        <f>IFERROR(VLOOKUP($A552,'Pre 2002'!$C$3:$CK$382,86,FALSE),0)</f>
        <v>0</v>
      </c>
      <c r="DT552" s="1790">
        <f>IFERROR(VLOOKUP($A552,'Pre 2002'!$C$3:$CK$382,87,FALSE),0)</f>
        <v>0</v>
      </c>
      <c r="DU552" s="1741">
        <f>IFERROR(VLOOKUP(A552,'Pre 2002'!$C$3:$CG$382,83,FALSE),0)</f>
        <v>0</v>
      </c>
    </row>
    <row r="553" spans="1:125">
      <c r="A553" s="1778" t="s">
        <v>245</v>
      </c>
      <c r="B553" s="1562">
        <f t="shared" si="206"/>
        <v>524</v>
      </c>
      <c r="C553" s="1562">
        <f t="shared" si="207"/>
        <v>160</v>
      </c>
      <c r="D553" s="1562">
        <f t="shared" si="208"/>
        <v>1</v>
      </c>
      <c r="E553" s="1563">
        <f t="shared" si="209"/>
        <v>0.30534351145038169</v>
      </c>
      <c r="F553" s="1786">
        <f t="shared" si="210"/>
        <v>15</v>
      </c>
      <c r="G553" s="1595">
        <v>2003</v>
      </c>
      <c r="H553" s="1567">
        <f t="shared" si="216"/>
        <v>12</v>
      </c>
      <c r="I553" s="1734">
        <f t="shared" si="217"/>
        <v>404</v>
      </c>
      <c r="J553" s="1734">
        <f t="shared" si="218"/>
        <v>121</v>
      </c>
      <c r="K553" s="1734">
        <f t="shared" si="219"/>
        <v>1</v>
      </c>
      <c r="L553" s="1806">
        <f t="shared" si="220"/>
        <v>0.29950495049504949</v>
      </c>
      <c r="M553" s="1752" t="s">
        <v>14</v>
      </c>
      <c r="N553" s="1752">
        <v>1</v>
      </c>
      <c r="O553" s="1700">
        <f>IFERROR(VLOOKUP($A553,'2022'!$B$2:$K$174,3,FALSE),0)</f>
        <v>0</v>
      </c>
      <c r="P553" s="1858">
        <f>IFERROR(VLOOKUP($A553,'2022'!$B$2:$K$174,4,FALSE),0)</f>
        <v>0</v>
      </c>
      <c r="Q553" s="1858">
        <f>IFERROR(VLOOKUP($A553,'2022'!$B$2:$K$174,5,FALSE),0)</f>
        <v>0</v>
      </c>
      <c r="R553" s="1858">
        <f>IFERROR(VLOOKUP($A553,'2022'!$B$2:$K$174,8,FALSE),0)</f>
        <v>0</v>
      </c>
      <c r="S553" s="1740">
        <f>IFERROR(VLOOKUP($A553,'2022'!$B$2:$K$174,10,FALSE),0)</f>
        <v>0</v>
      </c>
      <c r="T553" s="1700">
        <f>IFERROR(VLOOKUP($A553,'2021'!$B$2:$K$174,3,FALSE),0)</f>
        <v>0</v>
      </c>
      <c r="U553" s="1843">
        <f>IFERROR(VLOOKUP($A553,'2021'!$B$2:$K$174,4,FALSE),0)</f>
        <v>0</v>
      </c>
      <c r="V553" s="1843">
        <f>IFERROR(VLOOKUP($A553,'2021'!$B$2:$K$174,5,FALSE),0)</f>
        <v>0</v>
      </c>
      <c r="W553" s="1843">
        <f>IFERROR(VLOOKUP($A553,'2021'!$B$2:$K$174,8,FALSE),0)</f>
        <v>0</v>
      </c>
      <c r="X553" s="1740">
        <f>IFERROR(VLOOKUP($A553,'2021'!$B$2:$K$174,10,FALSE),0)</f>
        <v>0</v>
      </c>
      <c r="Y553" s="1700">
        <f>IFERROR(VLOOKUP($A553,'2020'!$B$2:$K$170,3,FALSE),0)</f>
        <v>0</v>
      </c>
      <c r="Z553" s="1829">
        <f>IFERROR(VLOOKUP($A553,'2020'!$B$2:$K$170,4,FALSE),0)</f>
        <v>0</v>
      </c>
      <c r="AA553" s="1829">
        <f>IFERROR(VLOOKUP($A553,'2020'!$B$2:$K$170,5,FALSE),0)</f>
        <v>0</v>
      </c>
      <c r="AB553" s="1829">
        <f>IFERROR(VLOOKUP($A553,'2020'!$B$2:$K$170,8,FALSE),0)</f>
        <v>0</v>
      </c>
      <c r="AC553" s="1740">
        <f>IFERROR(VLOOKUP($A553,'2020'!$B$2:$K$170,10,FALSE),0)</f>
        <v>0</v>
      </c>
      <c r="AD553" s="1700">
        <f>IFERROR(VLOOKUP($A553,'2019'!$B$2:$K$170,3,FALSE),0)</f>
        <v>0</v>
      </c>
      <c r="AE553" s="1823">
        <f>IFERROR(VLOOKUP($A553,'2019'!$B$2:$K$170,4,FALSE),0)</f>
        <v>0</v>
      </c>
      <c r="AF553" s="1823">
        <f>IFERROR(VLOOKUP($A553,'2019'!$B$2:$K$170,5,FALSE),0)</f>
        <v>0</v>
      </c>
      <c r="AG553" s="1823">
        <f>IFERROR(VLOOKUP($A553,'2019'!$B$2:$K$170,8,FALSE),0)</f>
        <v>0</v>
      </c>
      <c r="AH553" s="1740">
        <f>IFERROR(VLOOKUP($A553,'2019'!$B$2:$K$170,10,FALSE),0)</f>
        <v>0</v>
      </c>
      <c r="AI553" s="1700">
        <f>IFERROR(VLOOKUP($A553,'2018'!$B$2:$K$170,3,FALSE),0)</f>
        <v>0</v>
      </c>
      <c r="AJ553" s="1821">
        <f>IFERROR(VLOOKUP($A553,'2018'!$B$2:$K$170,4,FALSE),0)</f>
        <v>0</v>
      </c>
      <c r="AK553" s="1821">
        <f>IFERROR(VLOOKUP($A553,'2018'!$B$2:$K$170,5,FALSE),0)</f>
        <v>0</v>
      </c>
      <c r="AL553" s="1821">
        <f>IFERROR(VLOOKUP($A553,'2018'!$B$2:$K$170,8,FALSE),0)</f>
        <v>0</v>
      </c>
      <c r="AM553" s="1740">
        <f>IFERROR(VLOOKUP($A553,'2018'!$B$2:$K$170,10,FALSE),0)</f>
        <v>0</v>
      </c>
      <c r="AN553" s="1700">
        <f>IFERROR(VLOOKUP($A553,'2017'!$B$2:$J$163,2,FALSE),0)</f>
        <v>42</v>
      </c>
      <c r="AO553" s="1815">
        <f>IFERROR(VLOOKUP($A553,'2017'!$B$2:$J$163,3,FALSE),0)</f>
        <v>7</v>
      </c>
      <c r="AP553" s="1815">
        <f>IFERROR(VLOOKUP($A553,'2017'!$B$2:$J$163,4,FALSE),0)</f>
        <v>15</v>
      </c>
      <c r="AQ553" s="1815">
        <f>IFERROR(VLOOKUP($A553,'2017'!$B$2:$J$163,7,FALSE),0)</f>
        <v>0</v>
      </c>
      <c r="AR553" s="1740">
        <f>IFERROR(VLOOKUP($A553,'2017'!$B$2:$J$163,9,FALSE),0)</f>
        <v>0.35714285714285715</v>
      </c>
      <c r="AS553" s="1700">
        <f>IFERROR(VLOOKUP($A553,'2016'!$B$2:$K$165,3,FALSE),0)</f>
        <v>39</v>
      </c>
      <c r="AT553" s="1796">
        <f>IFERROR(VLOOKUP($A553,'2016'!$B$2:$K$165,4,FALSE),0)</f>
        <v>7</v>
      </c>
      <c r="AU553" s="1796">
        <f>IFERROR(VLOOKUP($A553,'2016'!$B$2:$K$165,5,FALSE),0)</f>
        <v>9</v>
      </c>
      <c r="AV553" s="1796">
        <f>IFERROR(VLOOKUP($A553,'2016'!$B$2:$K$165,8,FALSE),0)</f>
        <v>0</v>
      </c>
      <c r="AW553" s="1740">
        <f>IFERROR(VLOOKUP($A553,'2016'!$B$2:$K$165,10,FALSE),0)</f>
        <v>0.23100000000000001</v>
      </c>
      <c r="AX553" s="1700">
        <f>IFERROR(VLOOKUP($A553,'2015'!$B$2:$K$165,3,FALSE),0)</f>
        <v>39</v>
      </c>
      <c r="AY553" s="1695">
        <f>IFERROR(VLOOKUP($A553,'2015'!$B$2:$K$165,4,FALSE),0)</f>
        <v>10</v>
      </c>
      <c r="AZ553" s="1695">
        <f>IFERROR(VLOOKUP($A553,'2015'!$B$2:$K$165,5,FALSE),0)</f>
        <v>15</v>
      </c>
      <c r="BA553" s="1695">
        <f>IFERROR(VLOOKUP($A553,'2015'!$B$2:$K$165,8,FALSE),0)</f>
        <v>0</v>
      </c>
      <c r="BB553" s="1740">
        <f>IFERROR(VLOOKUP($A553,'2015'!$B$2:$K$165,10,FALSE),0)</f>
        <v>0.38461538461538464</v>
      </c>
      <c r="BC553" s="1700">
        <f>IFERROR(VLOOKUP($A553,'2014'!$B$2:$K$157,3,FALSE),0)</f>
        <v>47</v>
      </c>
      <c r="BD553" s="1691">
        <f>IFERROR(VLOOKUP($A553,'2014'!$B$2:$K$157,4,FALSE),0)</f>
        <v>19</v>
      </c>
      <c r="BE553" s="1691">
        <f>IFERROR(VLOOKUP($A553,'2014'!$B$2:$K$157,5,FALSE),0)</f>
        <v>21</v>
      </c>
      <c r="BF553" s="1691">
        <f>IFERROR(VLOOKUP($A553,'2014'!$B$2:$K$157,8,FALSE),0)</f>
        <v>0</v>
      </c>
      <c r="BG553" s="1740">
        <f>IFERROR(VLOOKUP($A553,'2014'!$B$2:$K$157,10,FALSE),0)</f>
        <v>0.44680851063829785</v>
      </c>
      <c r="BH553" s="1700">
        <f>IFERROR(VLOOKUP($A553,'2013'!$D$4:$I$249,2,FALSE),0)</f>
        <v>42</v>
      </c>
      <c r="BI553" s="1691">
        <f>IFERROR(VLOOKUP($A553,'2013'!$D$4:$I$249,3,FALSE),0)</f>
        <v>8</v>
      </c>
      <c r="BJ553" s="1691">
        <f>IFERROR(VLOOKUP($A553,'2013'!$D$4:$I$249,4,FALSE),0)</f>
        <v>13</v>
      </c>
      <c r="BK553" s="1691">
        <f>IFERROR(VLOOKUP($A553,'2013'!$D$4:$I$249,5,FALSE),0)</f>
        <v>0</v>
      </c>
      <c r="BL553" s="1740">
        <f>IFERROR(VLOOKUP($A553,'2013'!$D$4:$I$249,6,FALSE),0)</f>
        <v>0.30952380952380953</v>
      </c>
      <c r="BM553" s="1737">
        <f>IFERROR(VLOOKUP($A553,'2012'!$D$3:$O$172,2,FALSE),0)</f>
        <v>316</v>
      </c>
      <c r="BN553" s="1691">
        <f>IFERROR(VLOOKUP($A553,'2012'!$D$3:$O$172,3,FALSE),0)</f>
        <v>87</v>
      </c>
      <c r="BO553" s="1743">
        <f>IFERROR(VLOOKUP($A553,'2012'!$D$3:$O$172,4,FALSE),0)</f>
        <v>1</v>
      </c>
      <c r="BP553" s="1700">
        <f>IFERROR(VLOOKUP($A553,'2012'!$D$3:$O$172,5,FALSE),0)</f>
        <v>35</v>
      </c>
      <c r="BQ553" s="1691">
        <f>IFERROR(VLOOKUP($A553,'2012'!$D$3:$O$172,6,FALSE),0)</f>
        <v>7</v>
      </c>
      <c r="BR553" s="1691">
        <f>IFERROR(VLOOKUP($A553,'2012'!$D$3:$O$172,7,FALSE),0)</f>
        <v>9</v>
      </c>
      <c r="BS553" s="1691">
        <f>IFERROR(VLOOKUP($A553,'2012'!$D$3:$O$172,8,FALSE),0)</f>
        <v>0</v>
      </c>
      <c r="BT553" s="1740">
        <f>IFERROR(VLOOKUP($A553,'2012'!$D$3:$O$172,9,FALSE),0)</f>
        <v>0.25714285714285712</v>
      </c>
      <c r="BU553" s="1737">
        <f>IFERROR(VLOOKUP($A553,'2012'!$D$3:$O$172,10,FALSE),0)</f>
        <v>281</v>
      </c>
      <c r="BV553" s="1691">
        <f>IFERROR(VLOOKUP($A553,'2012'!$D$3:$O$172,11,FALSE),0)</f>
        <v>78</v>
      </c>
      <c r="BW553" s="1743">
        <f>IFERROR(VLOOKUP($A553,'2012'!$D$3:$O$172,12,FALSE),0)</f>
        <v>1</v>
      </c>
      <c r="BX553" s="1700">
        <f>IFERROR(VLOOKUP($A553,'2011'!$D$4:$I$251,2,FALSE),0)</f>
        <v>46</v>
      </c>
      <c r="BY553" s="1691">
        <f>IFERROR(VLOOKUP($A553,'2011'!$D$4:$I$251,3,FALSE),0)</f>
        <v>8</v>
      </c>
      <c r="BZ553" s="1691">
        <f>IFERROR(VLOOKUP($A553,'2011'!$D$4:$I$251,4,FALSE),0)</f>
        <v>12</v>
      </c>
      <c r="CA553" s="1691">
        <f>IFERROR(VLOOKUP($A553,'2011'!$D$4:$I$251,5,FALSE),0)</f>
        <v>0</v>
      </c>
      <c r="CB553" s="1740">
        <f>IFERROR(VLOOKUP($A553,'2011'!$D$4:$I$251,6,FALSE),0)</f>
        <v>0.2608695652173913</v>
      </c>
      <c r="CC553" s="1700">
        <f>IFERROR(VLOOKUP($A553,'2010'!$C$3:$H$234,2,FALSE),0)</f>
        <v>36</v>
      </c>
      <c r="CD553" s="1691">
        <f>IFERROR(VLOOKUP($A553,'2010'!$C$3:$H$234,3,FALSE),0)</f>
        <v>8</v>
      </c>
      <c r="CE553" s="1691">
        <f>IFERROR(VLOOKUP($A553,'2010'!$C$3:$H$234,4,FALSE),0)</f>
        <v>11</v>
      </c>
      <c r="CF553" s="1691">
        <f>IFERROR(VLOOKUP($A553,'2010'!$C$3:$H$234,5,FALSE),0)</f>
        <v>0</v>
      </c>
      <c r="CG553" s="1740">
        <f>IFERROR(VLOOKUP($A553,'2010'!$C$3:$H$234,6,FALSE),0)</f>
        <v>0.30555555555555558</v>
      </c>
      <c r="CH553" s="1700">
        <f>IFERROR(VLOOKUP($A553,'2009'!$C$3:$H$242,2,FALSE),0)</f>
        <v>37</v>
      </c>
      <c r="CI553" s="1691">
        <f>IFERROR(VLOOKUP($A553,'2009'!$C$3:$H$242,3,FALSE),0)</f>
        <v>12</v>
      </c>
      <c r="CJ553" s="1691">
        <f>IFERROR(VLOOKUP($A553,'2009'!$C$3:$H$242,4,FALSE),0)</f>
        <v>11</v>
      </c>
      <c r="CK553" s="1691">
        <f>IFERROR(VLOOKUP($A553,'2009'!$C$3:$H$242,5,FALSE),0)</f>
        <v>0</v>
      </c>
      <c r="CL553" s="1740">
        <f>IFERROR(VLOOKUP($A553,'2009'!$C$3:$H$242,6,FALSE),0)</f>
        <v>0.29729729729729731</v>
      </c>
      <c r="CM553" s="1700">
        <f>IFERROR(VLOOKUP($A553,'2008'!$C$3:$H$229,2,FALSE),0)</f>
        <v>13</v>
      </c>
      <c r="CN553" s="1691">
        <f>IFERROR(VLOOKUP($A553,'2008'!$C$3:$H$229,3,FALSE),0)</f>
        <v>1</v>
      </c>
      <c r="CO553" s="1691">
        <f>IFERROR(VLOOKUP($A553,'2008'!$C$3:$H$229,4,FALSE),0)</f>
        <v>2</v>
      </c>
      <c r="CP553" s="1691">
        <f>IFERROR(VLOOKUP($A553,'2008'!$C$3:$H$229,5,FALSE),0)</f>
        <v>0</v>
      </c>
      <c r="CQ553" s="1740">
        <f>IFERROR(VLOOKUP($A553,'2008'!$C$3:$H$229,6,FALSE),0)</f>
        <v>0.15384615384615385</v>
      </c>
      <c r="CR553" s="1700">
        <f>IFERROR(VLOOKUP($A553,'2007'!$C$3:$M$238,7,FALSE),0)</f>
        <v>39</v>
      </c>
      <c r="CS553" s="1691">
        <f>IFERROR(VLOOKUP($A553,'2007'!$C$3:$M$238,8,FALSE),0)</f>
        <v>9</v>
      </c>
      <c r="CT553" s="1691">
        <f>IFERROR(VLOOKUP($A553,'2007'!$C$3:$M$238,9,FALSE),0)</f>
        <v>13</v>
      </c>
      <c r="CU553" s="1691">
        <f>IFERROR(VLOOKUP($A553,'2007'!$C$3:$M$238,10,FALSE),0)</f>
        <v>1</v>
      </c>
      <c r="CV553" s="1740">
        <f>IFERROR(VLOOKUP($A553,'2007'!$C$3:$M$238,11,FALSE),0)</f>
        <v>0.33333333333333331</v>
      </c>
      <c r="CW553" s="1700">
        <f>IFERROR(VLOOKUP($A553,'2006'!$A$2:$F$200,2,FALSE),0)</f>
        <v>32</v>
      </c>
      <c r="CX553" s="1691">
        <f>IFERROR(VLOOKUP($A553,'2006'!$A$2:$F$200,4,FALSE),0)</f>
        <v>10</v>
      </c>
      <c r="CY553" s="1691">
        <f>IFERROR(VLOOKUP($A553,'2006'!$A$2:$F$200,5,FALSE),0)</f>
        <v>0</v>
      </c>
      <c r="CZ553" s="1740">
        <f>IFERROR(VLOOKUP($A553,'2006'!$A$2:$F$200,6,FALSE),0)</f>
        <v>0.3125</v>
      </c>
      <c r="DA553" s="1700">
        <f>IFERROR(VLOOKUP($A553,'2005'!$C$3:$M$205,8,FALSE),0)</f>
        <v>31</v>
      </c>
      <c r="DB553" s="1691">
        <f>IFERROR(VLOOKUP($A553,'2005'!$C$3:$M$205,9,FALSE),0)</f>
        <v>11</v>
      </c>
      <c r="DC553" s="1691">
        <f>IFERROR(VLOOKUP($A553,'2005'!$C$3:$M$205,10,FALSE),0)</f>
        <v>0</v>
      </c>
      <c r="DD553" s="1740">
        <f>IFERROR(VLOOKUP($A553,'2005'!$C$3:$M$205,11,FALSE),0)</f>
        <v>0.35483870967741937</v>
      </c>
      <c r="DE553" s="1700">
        <f>IFERROR(VLOOKUP($A553,'2004'!$C$3:$M$213,8,FALSE),0)</f>
        <v>30</v>
      </c>
      <c r="DF553" s="1691">
        <f>IFERROR(VLOOKUP($A553,'2004'!$C$3:$M$213,9,FALSE),0)</f>
        <v>4</v>
      </c>
      <c r="DG553" s="1691">
        <f>IFERROR(VLOOKUP($A553,'2004'!$C$3:$M$213,10,FALSE),0)</f>
        <v>0</v>
      </c>
      <c r="DH553" s="1740">
        <f>IFERROR(VLOOKUP($A553,'2004'!$C$3:$M$213,11,FALSE),0)</f>
        <v>0.13333333333333333</v>
      </c>
      <c r="DI553" s="1700">
        <f>IFERROR(VLOOKUP($A553,'2003'!$C$3:$Q$214,12,FALSE),0)</f>
        <v>16</v>
      </c>
      <c r="DJ553" s="1691">
        <f>IFERROR(VLOOKUP($A553,'2003'!$C$3:$Q$214,13,FALSE),0)</f>
        <v>4</v>
      </c>
      <c r="DK553" s="1691">
        <f>IFERROR(VLOOKUP($A553,'2003'!$C$3:$Q$214,14,FALSE),0)</f>
        <v>0</v>
      </c>
      <c r="DL553" s="1740">
        <f>IFERROR(VLOOKUP($A553,'2003'!$C$3:$Q$214,15,FALSE),0)</f>
        <v>0.25</v>
      </c>
      <c r="DM553" s="1700">
        <f>IFERROR(VLOOKUP($A553,'2002'!$D$3:$R$214,12,FALSE),0)</f>
        <v>0</v>
      </c>
      <c r="DN553" s="1691">
        <f>IFERROR(VLOOKUP($A553,'2002'!$D$3:$R$214,13,FALSE),0)</f>
        <v>0</v>
      </c>
      <c r="DO553" s="1691">
        <f>IFERROR(VLOOKUP($A553,'2002'!$D$3:$R$214,14,FALSE),0)</f>
        <v>0</v>
      </c>
      <c r="DP553" s="1788">
        <f>IFERROR(VLOOKUP($A553,'2002'!$D$3:$R$214,15,FALSE),0)</f>
        <v>0</v>
      </c>
      <c r="DQ553" s="1700">
        <f>IFERROR(VLOOKUP($A553,'Pre 2002'!$C$3:$CK$382,84,FALSE),0)</f>
        <v>0</v>
      </c>
      <c r="DR553" s="1695">
        <f>IFERROR(VLOOKUP($A553,'Pre 2002'!$C$3:$CK$382,85,FALSE),0)</f>
        <v>0</v>
      </c>
      <c r="DS553" s="1695">
        <f>IFERROR(VLOOKUP($A553,'Pre 2002'!$C$3:$CK$382,86,FALSE),0)</f>
        <v>0</v>
      </c>
      <c r="DT553" s="1790">
        <f>IFERROR(VLOOKUP($A553,'Pre 2002'!$C$3:$CK$382,87,FALSE),0)</f>
        <v>0</v>
      </c>
      <c r="DU553" s="1741">
        <f>IFERROR(VLOOKUP(A553,'Pre 2002'!$C$3:$CG$382,83,FALSE),0)</f>
        <v>0</v>
      </c>
    </row>
    <row r="554" spans="1:125">
      <c r="A554" s="1778" t="s">
        <v>1956</v>
      </c>
      <c r="B554" s="1562">
        <f t="shared" si="206"/>
        <v>36</v>
      </c>
      <c r="C554" s="1562">
        <f t="shared" si="207"/>
        <v>8</v>
      </c>
      <c r="D554" s="1562">
        <f t="shared" si="208"/>
        <v>1</v>
      </c>
      <c r="E554" s="1563">
        <f t="shared" si="209"/>
        <v>0.22222222222222221</v>
      </c>
      <c r="F554" s="1786">
        <f t="shared" si="210"/>
        <v>1</v>
      </c>
      <c r="G554" s="1595" t="s">
        <v>2159</v>
      </c>
      <c r="H554" s="1567">
        <f t="shared" si="216"/>
        <v>1</v>
      </c>
      <c r="I554" s="1734">
        <f t="shared" si="217"/>
        <v>36</v>
      </c>
      <c r="J554" s="1734">
        <f t="shared" si="218"/>
        <v>8</v>
      </c>
      <c r="K554" s="1734">
        <f t="shared" si="219"/>
        <v>1</v>
      </c>
      <c r="L554" s="1806">
        <f t="shared" si="220"/>
        <v>0.22222222222222221</v>
      </c>
      <c r="O554" s="1700">
        <f>IFERROR(VLOOKUP($A554,'2022'!$B$2:$K$174,3,FALSE),0)</f>
        <v>0</v>
      </c>
      <c r="P554" s="1858">
        <f>IFERROR(VLOOKUP($A554,'2022'!$B$2:$K$174,4,FALSE),0)</f>
        <v>0</v>
      </c>
      <c r="Q554" s="1858">
        <f>IFERROR(VLOOKUP($A554,'2022'!$B$2:$K$174,5,FALSE),0)</f>
        <v>0</v>
      </c>
      <c r="R554" s="1858">
        <f>IFERROR(VLOOKUP($A554,'2022'!$B$2:$K$174,8,FALSE),0)</f>
        <v>0</v>
      </c>
      <c r="S554" s="1740">
        <f>IFERROR(VLOOKUP($A554,'2022'!$B$2:$K$174,10,FALSE),0)</f>
        <v>0</v>
      </c>
      <c r="T554" s="1700">
        <f>IFERROR(VLOOKUP($A554,'2021'!$B$2:$K$174,3,FALSE),0)</f>
        <v>0</v>
      </c>
      <c r="U554" s="1843">
        <f>IFERROR(VLOOKUP($A554,'2021'!$B$2:$K$174,4,FALSE),0)</f>
        <v>0</v>
      </c>
      <c r="V554" s="1843">
        <f>IFERROR(VLOOKUP($A554,'2021'!$B$2:$K$174,5,FALSE),0)</f>
        <v>0</v>
      </c>
      <c r="W554" s="1843">
        <f>IFERROR(VLOOKUP($A554,'2021'!$B$2:$K$174,8,FALSE),0)</f>
        <v>0</v>
      </c>
      <c r="X554" s="1740">
        <f>IFERROR(VLOOKUP($A554,'2021'!$B$2:$K$174,10,FALSE),0)</f>
        <v>0</v>
      </c>
      <c r="Y554" s="1700">
        <f>IFERROR(VLOOKUP($A554,'2020'!$B$2:$K$170,3,FALSE),0)</f>
        <v>0</v>
      </c>
      <c r="Z554" s="1829">
        <f>IFERROR(VLOOKUP($A554,'2020'!$B$2:$K$170,4,FALSE),0)</f>
        <v>0</v>
      </c>
      <c r="AA554" s="1829">
        <f>IFERROR(VLOOKUP($A554,'2020'!$B$2:$K$170,5,FALSE),0)</f>
        <v>0</v>
      </c>
      <c r="AB554" s="1829">
        <f>IFERROR(VLOOKUP($A554,'2020'!$B$2:$K$170,8,FALSE),0)</f>
        <v>0</v>
      </c>
      <c r="AC554" s="1740">
        <f>IFERROR(VLOOKUP($A554,'2020'!$B$2:$K$170,10,FALSE),0)</f>
        <v>0</v>
      </c>
      <c r="AD554" s="1700">
        <f>IFERROR(VLOOKUP($A554,'2019'!$B$2:$K$170,3,FALSE),0)</f>
        <v>0</v>
      </c>
      <c r="AE554" s="1823">
        <f>IFERROR(VLOOKUP($A554,'2019'!$B$2:$K$170,4,FALSE),0)</f>
        <v>0</v>
      </c>
      <c r="AF554" s="1823">
        <f>IFERROR(VLOOKUP($A554,'2019'!$B$2:$K$170,5,FALSE),0)</f>
        <v>0</v>
      </c>
      <c r="AG554" s="1823">
        <f>IFERROR(VLOOKUP($A554,'2019'!$B$2:$K$170,8,FALSE),0)</f>
        <v>0</v>
      </c>
      <c r="AH554" s="1740">
        <f>IFERROR(VLOOKUP($A554,'2019'!$B$2:$K$170,10,FALSE),0)</f>
        <v>0</v>
      </c>
      <c r="AI554" s="1700">
        <f>IFERROR(VLOOKUP($A554,'2018'!$B$2:$K$170,3,FALSE),0)</f>
        <v>0</v>
      </c>
      <c r="AJ554" s="1821">
        <f>IFERROR(VLOOKUP($A554,'2018'!$B$2:$K$170,4,FALSE),0)</f>
        <v>0</v>
      </c>
      <c r="AK554" s="1821">
        <f>IFERROR(VLOOKUP($A554,'2018'!$B$2:$K$170,5,FALSE),0)</f>
        <v>0</v>
      </c>
      <c r="AL554" s="1821">
        <f>IFERROR(VLOOKUP($A554,'2018'!$B$2:$K$170,8,FALSE),0)</f>
        <v>0</v>
      </c>
      <c r="AM554" s="1740">
        <f>IFERROR(VLOOKUP($A554,'2018'!$B$2:$K$170,10,FALSE),0)</f>
        <v>0</v>
      </c>
      <c r="AN554" s="1700">
        <f>IFERROR(VLOOKUP($A554,'2017'!$B$2:$J$163,2,FALSE),0)</f>
        <v>0</v>
      </c>
      <c r="AO554" s="1815">
        <f>IFERROR(VLOOKUP($A554,'2017'!$B$2:$J$163,3,FALSE),0)</f>
        <v>0</v>
      </c>
      <c r="AP554" s="1815">
        <f>IFERROR(VLOOKUP($A554,'2017'!$B$2:$J$163,4,FALSE),0)</f>
        <v>0</v>
      </c>
      <c r="AQ554" s="1815">
        <f>IFERROR(VLOOKUP($A554,'2017'!$B$2:$J$163,7,FALSE),0)</f>
        <v>0</v>
      </c>
      <c r="AR554" s="1740">
        <f>IFERROR(VLOOKUP($A554,'2017'!$B$2:$J$163,9,FALSE),0)</f>
        <v>0</v>
      </c>
      <c r="AS554" s="1700">
        <f>IFERROR(VLOOKUP($A554,'2016'!$B$2:$K$165,3,FALSE),0)</f>
        <v>0</v>
      </c>
      <c r="AT554" s="1796">
        <f>IFERROR(VLOOKUP($A554,'2016'!$B$2:$K$165,4,FALSE),0)</f>
        <v>0</v>
      </c>
      <c r="AU554" s="1796">
        <f>IFERROR(VLOOKUP($A554,'2016'!$B$2:$K$165,5,FALSE),0)</f>
        <v>0</v>
      </c>
      <c r="AV554" s="1796">
        <f>IFERROR(VLOOKUP($A554,'2016'!$B$2:$K$165,8,FALSE),0)</f>
        <v>0</v>
      </c>
      <c r="AW554" s="1740">
        <f>IFERROR(VLOOKUP($A554,'2016'!$B$2:$K$165,10,FALSE),0)</f>
        <v>0</v>
      </c>
      <c r="AX554" s="1700">
        <f>IFERROR(VLOOKUP($A554,'2015'!$B$2:$K$165,3,FALSE),0)</f>
        <v>0</v>
      </c>
      <c r="AY554" s="1695">
        <f>IFERROR(VLOOKUP($A554,'2015'!$B$2:$K$165,4,FALSE),0)</f>
        <v>0</v>
      </c>
      <c r="AZ554" s="1695">
        <f>IFERROR(VLOOKUP($A554,'2015'!$B$2:$K$165,5,FALSE),0)</f>
        <v>0</v>
      </c>
      <c r="BA554" s="1695">
        <f>IFERROR(VLOOKUP($A554,'2015'!$B$2:$K$165,8,FALSE),0)</f>
        <v>0</v>
      </c>
      <c r="BB554" s="1740">
        <f>IFERROR(VLOOKUP($A554,'2015'!$B$2:$K$165,10,FALSE),0)</f>
        <v>0</v>
      </c>
      <c r="BC554" s="1700">
        <f>IFERROR(VLOOKUP($A554,'2014'!$B$2:$K$157,3,FALSE),0)</f>
        <v>0</v>
      </c>
      <c r="BD554" s="1691">
        <f>IFERROR(VLOOKUP($A554,'2014'!$B$2:$K$157,4,FALSE),0)</f>
        <v>0</v>
      </c>
      <c r="BE554" s="1691">
        <f>IFERROR(VLOOKUP($A554,'2014'!$B$2:$K$157,5,FALSE),0)</f>
        <v>0</v>
      </c>
      <c r="BF554" s="1691">
        <f>IFERROR(VLOOKUP($A554,'2014'!$B$2:$K$157,8,FALSE),0)</f>
        <v>0</v>
      </c>
      <c r="BG554" s="1740">
        <f>IFERROR(VLOOKUP($A554,'2014'!$B$2:$K$157,10,FALSE),0)</f>
        <v>0</v>
      </c>
      <c r="BH554" s="1700">
        <f>IFERROR(VLOOKUP($A554,'2013'!$D$4:$I$249,2,FALSE),0)</f>
        <v>0</v>
      </c>
      <c r="BI554" s="1691">
        <f>IFERROR(VLOOKUP($A554,'2013'!$D$4:$I$249,3,FALSE),0)</f>
        <v>0</v>
      </c>
      <c r="BJ554" s="1691">
        <f>IFERROR(VLOOKUP($A554,'2013'!$D$4:$I$249,4,FALSE),0)</f>
        <v>0</v>
      </c>
      <c r="BK554" s="1691">
        <f>IFERROR(VLOOKUP($A554,'2013'!$D$4:$I$249,5,FALSE),0)</f>
        <v>0</v>
      </c>
      <c r="BL554" s="1740">
        <f>IFERROR(VLOOKUP($A554,'2013'!$D$4:$I$249,6,FALSE),0)</f>
        <v>0</v>
      </c>
      <c r="BM554" s="1737">
        <f>IFERROR(VLOOKUP($A554,'2012'!$D$3:$O$172,2,FALSE),0)</f>
        <v>0</v>
      </c>
      <c r="BN554" s="1691">
        <f>IFERROR(VLOOKUP($A554,'2012'!$D$3:$O$172,3,FALSE),0)</f>
        <v>0</v>
      </c>
      <c r="BO554" s="1743">
        <f>IFERROR(VLOOKUP($A554,'2012'!$D$3:$O$172,4,FALSE),0)</f>
        <v>0</v>
      </c>
      <c r="BP554" s="1700">
        <f>IFERROR(VLOOKUP($A554,'2012'!$D$3:$O$172,5,FALSE),0)</f>
        <v>0</v>
      </c>
      <c r="BQ554" s="1691">
        <f>IFERROR(VLOOKUP($A554,'2012'!$D$3:$O$172,6,FALSE),0)</f>
        <v>0</v>
      </c>
      <c r="BR554" s="1691">
        <f>IFERROR(VLOOKUP($A554,'2012'!$D$3:$O$172,7,FALSE),0)</f>
        <v>0</v>
      </c>
      <c r="BS554" s="1691">
        <f>IFERROR(VLOOKUP($A554,'2012'!$D$3:$O$172,8,FALSE),0)</f>
        <v>0</v>
      </c>
      <c r="BT554" s="1740">
        <f>IFERROR(VLOOKUP($A554,'2012'!$D$3:$O$172,9,FALSE),0)</f>
        <v>0</v>
      </c>
      <c r="BX554" s="1700">
        <f>IFERROR(VLOOKUP($A554,'2011'!$D$4:$I$251,2,FALSE),0)</f>
        <v>0</v>
      </c>
      <c r="BY554" s="1691">
        <f>IFERROR(VLOOKUP($A554,'2011'!$D$4:$I$251,3,FALSE),0)</f>
        <v>0</v>
      </c>
      <c r="BZ554" s="1691">
        <f>IFERROR(VLOOKUP($A554,'2011'!$D$4:$I$251,4,FALSE),0)</f>
        <v>0</v>
      </c>
      <c r="CA554" s="1691">
        <f>IFERROR(VLOOKUP($A554,'2011'!$D$4:$I$251,5,FALSE),0)</f>
        <v>0</v>
      </c>
      <c r="CB554" s="1740">
        <f>IFERROR(VLOOKUP($A554,'2011'!$D$4:$I$251,6,FALSE),0)</f>
        <v>0</v>
      </c>
      <c r="CC554" s="1700">
        <f>IFERROR(VLOOKUP($A554,'2010'!$C$3:$H$234,2,FALSE),0)</f>
        <v>0</v>
      </c>
      <c r="CD554" s="1691">
        <f>IFERROR(VLOOKUP($A554,'2010'!$C$3:$H$234,3,FALSE),0)</f>
        <v>0</v>
      </c>
      <c r="CE554" s="1691">
        <f>IFERROR(VLOOKUP($A554,'2010'!$C$3:$H$234,4,FALSE),0)</f>
        <v>0</v>
      </c>
      <c r="CF554" s="1691">
        <f>IFERROR(VLOOKUP($A554,'2010'!$C$3:$H$234,5,FALSE),0)</f>
        <v>0</v>
      </c>
      <c r="CG554" s="1740">
        <f>IFERROR(VLOOKUP($A554,'2010'!$C$3:$H$234,6,FALSE),0)</f>
        <v>0</v>
      </c>
      <c r="CH554" s="1700">
        <f>IFERROR(VLOOKUP($A554,'2009'!$C$3:$H$242,2,FALSE),0)</f>
        <v>0</v>
      </c>
      <c r="CI554" s="1691">
        <f>IFERROR(VLOOKUP($A554,'2009'!$C$3:$H$242,3,FALSE),0)</f>
        <v>0</v>
      </c>
      <c r="CJ554" s="1691">
        <f>IFERROR(VLOOKUP($A554,'2009'!$C$3:$H$242,4,FALSE),0)</f>
        <v>0</v>
      </c>
      <c r="CK554" s="1691">
        <f>IFERROR(VLOOKUP($A554,'2009'!$C$3:$H$242,5,FALSE),0)</f>
        <v>0</v>
      </c>
      <c r="CL554" s="1740">
        <f>IFERROR(VLOOKUP($A554,'2009'!$C$3:$H$242,6,FALSE),0)</f>
        <v>0</v>
      </c>
      <c r="CM554" s="1700">
        <f>IFERROR(VLOOKUP($A554,'2008'!$C$3:$H$229,2,FALSE),0)</f>
        <v>0</v>
      </c>
      <c r="CN554" s="1691">
        <f>IFERROR(VLOOKUP($A554,'2008'!$C$3:$H$229,3,FALSE),0)</f>
        <v>0</v>
      </c>
      <c r="CO554" s="1691">
        <f>IFERROR(VLOOKUP($A554,'2008'!$C$3:$H$229,4,FALSE),0)</f>
        <v>0</v>
      </c>
      <c r="CP554" s="1691">
        <f>IFERROR(VLOOKUP($A554,'2008'!$C$3:$H$229,5,FALSE),0)</f>
        <v>0</v>
      </c>
      <c r="CQ554" s="1740">
        <f>IFERROR(VLOOKUP($A554,'2008'!$C$3:$H$229,6,FALSE),0)</f>
        <v>0</v>
      </c>
      <c r="CR554" s="1700">
        <f>IFERROR(VLOOKUP($A554,'2007'!$C$3:$M$238,7,FALSE),0)</f>
        <v>0</v>
      </c>
      <c r="CS554" s="1691">
        <f>IFERROR(VLOOKUP($A554,'2007'!$C$3:$M$238,8,FALSE),0)</f>
        <v>0</v>
      </c>
      <c r="CT554" s="1691">
        <f>IFERROR(VLOOKUP($A554,'2007'!$C$3:$M$238,9,FALSE),0)</f>
        <v>0</v>
      </c>
      <c r="CU554" s="1691">
        <f>IFERROR(VLOOKUP($A554,'2007'!$C$3:$M$238,10,FALSE),0)</f>
        <v>0</v>
      </c>
      <c r="CV554" s="1740">
        <f>IFERROR(VLOOKUP($A554,'2007'!$C$3:$M$238,11,FALSE),0)</f>
        <v>0</v>
      </c>
      <c r="CW554" s="1700">
        <f>IFERROR(VLOOKUP($A554,'2006'!$A$2:$F$200,2,FALSE),0)</f>
        <v>0</v>
      </c>
      <c r="CX554" s="1691">
        <f>IFERROR(VLOOKUP($A554,'2006'!$A$2:$F$200,4,FALSE),0)</f>
        <v>0</v>
      </c>
      <c r="CY554" s="1691">
        <f>IFERROR(VLOOKUP($A554,'2006'!$A$2:$F$200,5,FALSE),0)</f>
        <v>0</v>
      </c>
      <c r="CZ554" s="1740">
        <f>IFERROR(VLOOKUP($A554,'2006'!$A$2:$F$200,6,FALSE),0)</f>
        <v>0</v>
      </c>
      <c r="DA554" s="1700">
        <f>IFERROR(VLOOKUP($A554,'2005'!$C$3:$M$205,8,FALSE),0)</f>
        <v>0</v>
      </c>
      <c r="DB554" s="1691">
        <f>IFERROR(VLOOKUP($A554,'2005'!$C$3:$M$205,9,FALSE),0)</f>
        <v>0</v>
      </c>
      <c r="DC554" s="1691">
        <f>IFERROR(VLOOKUP($A554,'2005'!$C$3:$M$205,10,FALSE),0)</f>
        <v>0</v>
      </c>
      <c r="DD554" s="1740">
        <f>IFERROR(VLOOKUP($A554,'2005'!$C$3:$M$205,11,FALSE),0)</f>
        <v>0</v>
      </c>
      <c r="DE554" s="1700">
        <f>IFERROR(VLOOKUP($A554,'2004'!$C$3:$M$213,8,FALSE),0)</f>
        <v>0</v>
      </c>
      <c r="DF554" s="1691">
        <f>IFERROR(VLOOKUP($A554,'2004'!$C$3:$M$213,9,FALSE),0)</f>
        <v>0</v>
      </c>
      <c r="DG554" s="1691">
        <f>IFERROR(VLOOKUP($A554,'2004'!$C$3:$M$213,10,FALSE),0)</f>
        <v>0</v>
      </c>
      <c r="DH554" s="1740">
        <f>IFERROR(VLOOKUP($A554,'2004'!$C$3:$M$213,11,FALSE),0)</f>
        <v>0</v>
      </c>
      <c r="DI554" s="1700">
        <f>IFERROR(VLOOKUP($A554,'2003'!$C$3:$Q$214,12,FALSE),0)</f>
        <v>0</v>
      </c>
      <c r="DJ554" s="1691">
        <f>IFERROR(VLOOKUP($A554,'2003'!$C$3:$Q$214,13,FALSE),0)</f>
        <v>0</v>
      </c>
      <c r="DK554" s="1691">
        <f>IFERROR(VLOOKUP($A554,'2003'!$C$3:$Q$214,14,FALSE),0)</f>
        <v>0</v>
      </c>
      <c r="DL554" s="1740">
        <f>IFERROR(VLOOKUP($A554,'2003'!$C$3:$Q$214,15,FALSE),0)</f>
        <v>0</v>
      </c>
      <c r="DM554" s="1700">
        <f>IFERROR(VLOOKUP($A554,'2002'!$D$3:$R$214,12,FALSE),0)</f>
        <v>0</v>
      </c>
      <c r="DN554" s="1691">
        <f>IFERROR(VLOOKUP($A554,'2002'!$D$3:$R$214,13,FALSE),0)</f>
        <v>0</v>
      </c>
      <c r="DO554" s="1691">
        <f>IFERROR(VLOOKUP($A554,'2002'!$D$3:$R$214,14,FALSE),0)</f>
        <v>0</v>
      </c>
      <c r="DP554" s="1788">
        <f>IFERROR(VLOOKUP($A554,'2002'!$D$3:$R$214,15,FALSE),0)</f>
        <v>0</v>
      </c>
      <c r="DQ554" s="1700">
        <f>IFERROR(VLOOKUP($A554,'Pre 2002'!$C$3:$CK$382,84,FALSE),0)</f>
        <v>36</v>
      </c>
      <c r="DR554" s="1695">
        <f>IFERROR(VLOOKUP($A554,'Pre 2002'!$C$3:$CK$382,85,FALSE),0)</f>
        <v>8</v>
      </c>
      <c r="DS554" s="1695">
        <f>IFERROR(VLOOKUP($A554,'Pre 2002'!$C$3:$CK$382,86,FALSE),0)</f>
        <v>1</v>
      </c>
      <c r="DT554" s="1790">
        <f>IFERROR(VLOOKUP($A554,'Pre 2002'!$C$3:$CK$382,87,FALSE),0)</f>
        <v>0.22222222222222221</v>
      </c>
      <c r="DU554" s="1741">
        <f>IFERROR(VLOOKUP(A554,'Pre 2002'!$C$3:$CG$382,83,FALSE),0)</f>
        <v>1</v>
      </c>
    </row>
    <row r="555" spans="1:125">
      <c r="A555" s="1779" t="s">
        <v>2153</v>
      </c>
      <c r="B555" s="1562">
        <f t="shared" si="206"/>
        <v>5</v>
      </c>
      <c r="C555" s="1562">
        <f t="shared" si="207"/>
        <v>4</v>
      </c>
      <c r="D555" s="1562">
        <f t="shared" si="208"/>
        <v>0</v>
      </c>
      <c r="E555" s="1563">
        <f t="shared" si="209"/>
        <v>0.8</v>
      </c>
      <c r="F555" s="1786">
        <f t="shared" si="210"/>
        <v>1</v>
      </c>
      <c r="G555" s="1595">
        <v>2014</v>
      </c>
      <c r="H555" s="1567">
        <f t="shared" si="216"/>
        <v>1</v>
      </c>
      <c r="I555" s="1734">
        <f t="shared" si="217"/>
        <v>5</v>
      </c>
      <c r="J555" s="1734">
        <f t="shared" si="218"/>
        <v>4</v>
      </c>
      <c r="K555" s="1734">
        <f t="shared" si="219"/>
        <v>0</v>
      </c>
      <c r="L555" s="1806">
        <f t="shared" si="220"/>
        <v>0.8</v>
      </c>
      <c r="M555" s="1751"/>
      <c r="N555" s="1751"/>
      <c r="O555" s="1700">
        <f>IFERROR(VLOOKUP($A555,'2022'!$B$2:$K$174,3,FALSE),0)</f>
        <v>0</v>
      </c>
      <c r="P555" s="1858">
        <f>IFERROR(VLOOKUP($A555,'2022'!$B$2:$K$174,4,FALSE),0)</f>
        <v>0</v>
      </c>
      <c r="Q555" s="1858">
        <f>IFERROR(VLOOKUP($A555,'2022'!$B$2:$K$174,5,FALSE),0)</f>
        <v>0</v>
      </c>
      <c r="R555" s="1858">
        <f>IFERROR(VLOOKUP($A555,'2022'!$B$2:$K$174,8,FALSE),0)</f>
        <v>0</v>
      </c>
      <c r="S555" s="1740">
        <f>IFERROR(VLOOKUP($A555,'2022'!$B$2:$K$174,10,FALSE),0)</f>
        <v>0</v>
      </c>
      <c r="T555" s="1700">
        <f>IFERROR(VLOOKUP($A555,'2021'!$B$2:$K$174,3,FALSE),0)</f>
        <v>0</v>
      </c>
      <c r="U555" s="1843">
        <f>IFERROR(VLOOKUP($A555,'2021'!$B$2:$K$174,4,FALSE),0)</f>
        <v>0</v>
      </c>
      <c r="V555" s="1843">
        <f>IFERROR(VLOOKUP($A555,'2021'!$B$2:$K$174,5,FALSE),0)</f>
        <v>0</v>
      </c>
      <c r="W555" s="1843">
        <f>IFERROR(VLOOKUP($A555,'2021'!$B$2:$K$174,8,FALSE),0)</f>
        <v>0</v>
      </c>
      <c r="X555" s="1740">
        <f>IFERROR(VLOOKUP($A555,'2021'!$B$2:$K$174,10,FALSE),0)</f>
        <v>0</v>
      </c>
      <c r="Y555" s="1700">
        <f>IFERROR(VLOOKUP($A555,'2020'!$B$2:$K$170,3,FALSE),0)</f>
        <v>0</v>
      </c>
      <c r="Z555" s="1829">
        <f>IFERROR(VLOOKUP($A555,'2020'!$B$2:$K$170,4,FALSE),0)</f>
        <v>0</v>
      </c>
      <c r="AA555" s="1829">
        <f>IFERROR(VLOOKUP($A555,'2020'!$B$2:$K$170,5,FALSE),0)</f>
        <v>0</v>
      </c>
      <c r="AB555" s="1829">
        <f>IFERROR(VLOOKUP($A555,'2020'!$B$2:$K$170,8,FALSE),0)</f>
        <v>0</v>
      </c>
      <c r="AC555" s="1740">
        <f>IFERROR(VLOOKUP($A555,'2020'!$B$2:$K$170,10,FALSE),0)</f>
        <v>0</v>
      </c>
      <c r="AD555" s="1700">
        <f>IFERROR(VLOOKUP($A555,'2019'!$B$2:$K$170,3,FALSE),0)</f>
        <v>0</v>
      </c>
      <c r="AE555" s="1823">
        <f>IFERROR(VLOOKUP($A555,'2019'!$B$2:$K$170,4,FALSE),0)</f>
        <v>0</v>
      </c>
      <c r="AF555" s="1823">
        <f>IFERROR(VLOOKUP($A555,'2019'!$B$2:$K$170,5,FALSE),0)</f>
        <v>0</v>
      </c>
      <c r="AG555" s="1823">
        <f>IFERROR(VLOOKUP($A555,'2019'!$B$2:$K$170,8,FALSE),0)</f>
        <v>0</v>
      </c>
      <c r="AH555" s="1740">
        <f>IFERROR(VLOOKUP($A555,'2019'!$B$2:$K$170,10,FALSE),0)</f>
        <v>0</v>
      </c>
      <c r="AI555" s="1700">
        <f>IFERROR(VLOOKUP($A555,'2018'!$B$2:$K$170,3,FALSE),0)</f>
        <v>0</v>
      </c>
      <c r="AJ555" s="1821">
        <f>IFERROR(VLOOKUP($A555,'2018'!$B$2:$K$170,4,FALSE),0)</f>
        <v>0</v>
      </c>
      <c r="AK555" s="1821">
        <f>IFERROR(VLOOKUP($A555,'2018'!$B$2:$K$170,5,FALSE),0)</f>
        <v>0</v>
      </c>
      <c r="AL555" s="1821">
        <f>IFERROR(VLOOKUP($A555,'2018'!$B$2:$K$170,8,FALSE),0)</f>
        <v>0</v>
      </c>
      <c r="AM555" s="1740">
        <f>IFERROR(VLOOKUP($A555,'2018'!$B$2:$K$170,10,FALSE),0)</f>
        <v>0</v>
      </c>
      <c r="AN555" s="1700">
        <f>IFERROR(VLOOKUP($A555,'2017'!$B$2:$J$163,2,FALSE),0)</f>
        <v>0</v>
      </c>
      <c r="AO555" s="1815">
        <f>IFERROR(VLOOKUP($A555,'2017'!$B$2:$J$163,3,FALSE),0)</f>
        <v>0</v>
      </c>
      <c r="AP555" s="1815">
        <f>IFERROR(VLOOKUP($A555,'2017'!$B$2:$J$163,4,FALSE),0)</f>
        <v>0</v>
      </c>
      <c r="AQ555" s="1815">
        <f>IFERROR(VLOOKUP($A555,'2017'!$B$2:$J$163,7,FALSE),0)</f>
        <v>0</v>
      </c>
      <c r="AR555" s="1740">
        <f>IFERROR(VLOOKUP($A555,'2017'!$B$2:$J$163,9,FALSE),0)</f>
        <v>0</v>
      </c>
      <c r="AS555" s="1700">
        <f>IFERROR(VLOOKUP($A555,'2016'!$B$2:$K$165,3,FALSE),0)</f>
        <v>0</v>
      </c>
      <c r="AT555" s="1796">
        <f>IFERROR(VLOOKUP($A555,'2016'!$B$2:$K$165,4,FALSE),0)</f>
        <v>0</v>
      </c>
      <c r="AU555" s="1796">
        <f>IFERROR(VLOOKUP($A555,'2016'!$B$2:$K$165,5,FALSE),0)</f>
        <v>0</v>
      </c>
      <c r="AV555" s="1796">
        <f>IFERROR(VLOOKUP($A555,'2016'!$B$2:$K$165,8,FALSE),0)</f>
        <v>0</v>
      </c>
      <c r="AW555" s="1740">
        <f>IFERROR(VLOOKUP($A555,'2016'!$B$2:$K$165,10,FALSE),0)</f>
        <v>0</v>
      </c>
      <c r="AX555" s="1700">
        <f>IFERROR(VLOOKUP($A555,'2015'!$B$2:$K$165,3,FALSE),0)</f>
        <v>0</v>
      </c>
      <c r="AY555" s="1695">
        <f>IFERROR(VLOOKUP($A555,'2015'!$B$2:$K$165,4,FALSE),0)</f>
        <v>0</v>
      </c>
      <c r="AZ555" s="1695">
        <f>IFERROR(VLOOKUP($A555,'2015'!$B$2:$K$165,5,FALSE),0)</f>
        <v>0</v>
      </c>
      <c r="BA555" s="1695">
        <f>IFERROR(VLOOKUP($A555,'2015'!$B$2:$K$165,8,FALSE),0)</f>
        <v>0</v>
      </c>
      <c r="BB555" s="1740">
        <f>IFERROR(VLOOKUP($A555,'2015'!$B$2:$K$165,10,FALSE),0)</f>
        <v>0</v>
      </c>
      <c r="BC555" s="1700">
        <f>IFERROR(VLOOKUP($A555,'2014'!$B$2:$K$157,3,FALSE),0)</f>
        <v>5</v>
      </c>
      <c r="BD555" s="1691">
        <f>IFERROR(VLOOKUP($A555,'2014'!$B$2:$K$157,4,FALSE),0)</f>
        <v>1</v>
      </c>
      <c r="BE555" s="1691">
        <f>IFERROR(VLOOKUP($A555,'2014'!$B$2:$K$157,5,FALSE),0)</f>
        <v>4</v>
      </c>
      <c r="BF555" s="1691">
        <f>IFERROR(VLOOKUP($A555,'2014'!$B$2:$K$157,8,FALSE),0)</f>
        <v>0</v>
      </c>
      <c r="BG555" s="1740">
        <f>IFERROR(VLOOKUP($A555,'2014'!$B$2:$K$157,10,FALSE),0)</f>
        <v>0.8</v>
      </c>
      <c r="BH555" s="1700">
        <f>IFERROR(VLOOKUP($A555,'2013'!$D$4:$I$249,2,FALSE),0)</f>
        <v>0</v>
      </c>
      <c r="BI555" s="1691">
        <f>IFERROR(VLOOKUP($A555,'2013'!$D$4:$I$249,3,FALSE),0)</f>
        <v>0</v>
      </c>
      <c r="BJ555" s="1691">
        <f>IFERROR(VLOOKUP($A555,'2013'!$D$4:$I$249,4,FALSE),0)</f>
        <v>0</v>
      </c>
      <c r="BK555" s="1691">
        <f>IFERROR(VLOOKUP($A555,'2013'!$D$4:$I$249,5,FALSE),0)</f>
        <v>0</v>
      </c>
      <c r="BL555" s="1740">
        <f>IFERROR(VLOOKUP($A555,'2013'!$D$4:$I$249,6,FALSE),0)</f>
        <v>0</v>
      </c>
      <c r="BM555" s="1737">
        <f>IFERROR(VLOOKUP($A555,'2012'!$D$3:$O$172,2,FALSE),0)</f>
        <v>0</v>
      </c>
      <c r="BN555" s="1691">
        <f>IFERROR(VLOOKUP($A555,'2012'!$D$3:$O$172,3,FALSE),0)</f>
        <v>0</v>
      </c>
      <c r="BO555" s="1743">
        <f>IFERROR(VLOOKUP($A555,'2012'!$D$3:$O$172,4,FALSE),0)</f>
        <v>0</v>
      </c>
      <c r="BP555" s="1700">
        <f>IFERROR(VLOOKUP($A555,'2012'!$D$3:$O$172,5,FALSE),0)</f>
        <v>0</v>
      </c>
      <c r="BQ555" s="1691">
        <f>IFERROR(VLOOKUP($A555,'2012'!$D$3:$O$172,6,FALSE),0)</f>
        <v>0</v>
      </c>
      <c r="BR555" s="1691">
        <f>IFERROR(VLOOKUP($A555,'2012'!$D$3:$O$172,7,FALSE),0)</f>
        <v>0</v>
      </c>
      <c r="BS555" s="1691">
        <f>IFERROR(VLOOKUP($A555,'2012'!$D$3:$O$172,8,FALSE),0)</f>
        <v>0</v>
      </c>
      <c r="BT555" s="1740">
        <f>IFERROR(VLOOKUP($A555,'2012'!$D$3:$O$172,9,FALSE),0)</f>
        <v>0</v>
      </c>
      <c r="BX555" s="1700">
        <f>IFERROR(VLOOKUP($A555,'2011'!$D$4:$I$251,2,FALSE),0)</f>
        <v>0</v>
      </c>
      <c r="BY555" s="1691">
        <f>IFERROR(VLOOKUP($A555,'2011'!$D$4:$I$251,3,FALSE),0)</f>
        <v>0</v>
      </c>
      <c r="BZ555" s="1691">
        <f>IFERROR(VLOOKUP($A555,'2011'!$D$4:$I$251,4,FALSE),0)</f>
        <v>0</v>
      </c>
      <c r="CA555" s="1691">
        <f>IFERROR(VLOOKUP($A555,'2011'!$D$4:$I$251,5,FALSE),0)</f>
        <v>0</v>
      </c>
      <c r="CB555" s="1740">
        <f>IFERROR(VLOOKUP($A555,'2011'!$D$4:$I$251,6,FALSE),0)</f>
        <v>0</v>
      </c>
      <c r="CC555" s="1700">
        <f>IFERROR(VLOOKUP($A555,'2010'!$C$3:$H$234,2,FALSE),0)</f>
        <v>0</v>
      </c>
      <c r="CD555" s="1691">
        <f>IFERROR(VLOOKUP($A555,'2010'!$C$3:$H$234,3,FALSE),0)</f>
        <v>0</v>
      </c>
      <c r="CE555" s="1691">
        <f>IFERROR(VLOOKUP($A555,'2010'!$C$3:$H$234,4,FALSE),0)</f>
        <v>0</v>
      </c>
      <c r="CF555" s="1691">
        <f>IFERROR(VLOOKUP($A555,'2010'!$C$3:$H$234,5,FALSE),0)</f>
        <v>0</v>
      </c>
      <c r="CG555" s="1740">
        <f>IFERROR(VLOOKUP($A555,'2010'!$C$3:$H$234,6,FALSE),0)</f>
        <v>0</v>
      </c>
      <c r="CH555" s="1700">
        <f>IFERROR(VLOOKUP($A555,'2009'!$C$3:$H$242,2,FALSE),0)</f>
        <v>0</v>
      </c>
      <c r="CI555" s="1691">
        <f>IFERROR(VLOOKUP($A555,'2009'!$C$3:$H$242,3,FALSE),0)</f>
        <v>0</v>
      </c>
      <c r="CJ555" s="1691">
        <f>IFERROR(VLOOKUP($A555,'2009'!$C$3:$H$242,4,FALSE),0)</f>
        <v>0</v>
      </c>
      <c r="CK555" s="1691">
        <f>IFERROR(VLOOKUP($A555,'2009'!$C$3:$H$242,5,FALSE),0)</f>
        <v>0</v>
      </c>
      <c r="CL555" s="1740">
        <f>IFERROR(VLOOKUP($A555,'2009'!$C$3:$H$242,6,FALSE),0)</f>
        <v>0</v>
      </c>
      <c r="CM555" s="1700">
        <f>IFERROR(VLOOKUP($A555,'2008'!$C$3:$H$229,2,FALSE),0)</f>
        <v>0</v>
      </c>
      <c r="CN555" s="1691">
        <f>IFERROR(VLOOKUP($A555,'2008'!$C$3:$H$229,3,FALSE),0)</f>
        <v>0</v>
      </c>
      <c r="CO555" s="1691">
        <f>IFERROR(VLOOKUP($A555,'2008'!$C$3:$H$229,4,FALSE),0)</f>
        <v>0</v>
      </c>
      <c r="CP555" s="1691">
        <f>IFERROR(VLOOKUP($A555,'2008'!$C$3:$H$229,5,FALSE),0)</f>
        <v>0</v>
      </c>
      <c r="CQ555" s="1740">
        <f>IFERROR(VLOOKUP($A555,'2008'!$C$3:$H$229,6,FALSE),0)</f>
        <v>0</v>
      </c>
      <c r="CR555" s="1700">
        <f>IFERROR(VLOOKUP($A555,'2007'!$C$3:$M$238,7,FALSE),0)</f>
        <v>0</v>
      </c>
      <c r="CS555" s="1691">
        <f>IFERROR(VLOOKUP($A555,'2007'!$C$3:$M$238,8,FALSE),0)</f>
        <v>0</v>
      </c>
      <c r="CT555" s="1691">
        <f>IFERROR(VLOOKUP($A555,'2007'!$C$3:$M$238,9,FALSE),0)</f>
        <v>0</v>
      </c>
      <c r="CU555" s="1691">
        <f>IFERROR(VLOOKUP($A555,'2007'!$C$3:$M$238,10,FALSE),0)</f>
        <v>0</v>
      </c>
      <c r="CV555" s="1740">
        <f>IFERROR(VLOOKUP($A555,'2007'!$C$3:$M$238,11,FALSE),0)</f>
        <v>0</v>
      </c>
      <c r="CW555" s="1700">
        <f>IFERROR(VLOOKUP($A555,'2006'!$A$2:$F$200,2,FALSE),0)</f>
        <v>0</v>
      </c>
      <c r="CX555" s="1691">
        <f>IFERROR(VLOOKUP($A555,'2006'!$A$2:$F$200,4,FALSE),0)</f>
        <v>0</v>
      </c>
      <c r="CY555" s="1691">
        <f>IFERROR(VLOOKUP($A555,'2006'!$A$2:$F$200,5,FALSE),0)</f>
        <v>0</v>
      </c>
      <c r="CZ555" s="1740">
        <f>IFERROR(VLOOKUP($A555,'2006'!$A$2:$F$200,6,FALSE),0)</f>
        <v>0</v>
      </c>
      <c r="DA555" s="1700">
        <f>IFERROR(VLOOKUP($A555,'2005'!$C$3:$M$205,8,FALSE),0)</f>
        <v>0</v>
      </c>
      <c r="DB555" s="1691">
        <f>IFERROR(VLOOKUP($A555,'2005'!$C$3:$M$205,9,FALSE),0)</f>
        <v>0</v>
      </c>
      <c r="DC555" s="1691">
        <f>IFERROR(VLOOKUP($A555,'2005'!$C$3:$M$205,10,FALSE),0)</f>
        <v>0</v>
      </c>
      <c r="DD555" s="1740">
        <f>IFERROR(VLOOKUP($A555,'2005'!$C$3:$M$205,11,FALSE),0)</f>
        <v>0</v>
      </c>
      <c r="DE555" s="1700">
        <f>IFERROR(VLOOKUP($A555,'2004'!$C$3:$M$213,8,FALSE),0)</f>
        <v>0</v>
      </c>
      <c r="DF555" s="1691">
        <f>IFERROR(VLOOKUP($A555,'2004'!$C$3:$M$213,9,FALSE),0)</f>
        <v>0</v>
      </c>
      <c r="DG555" s="1691">
        <f>IFERROR(VLOOKUP($A555,'2004'!$C$3:$M$213,10,FALSE),0)</f>
        <v>0</v>
      </c>
      <c r="DH555" s="1740">
        <f>IFERROR(VLOOKUP($A555,'2004'!$C$3:$M$213,11,FALSE),0)</f>
        <v>0</v>
      </c>
      <c r="DI555" s="1700">
        <f>IFERROR(VLOOKUP($A555,'2003'!$C$3:$Q$214,12,FALSE),0)</f>
        <v>0</v>
      </c>
      <c r="DJ555" s="1691">
        <f>IFERROR(VLOOKUP($A555,'2003'!$C$3:$Q$214,13,FALSE),0)</f>
        <v>0</v>
      </c>
      <c r="DK555" s="1691">
        <f>IFERROR(VLOOKUP($A555,'2003'!$C$3:$Q$214,14,FALSE),0)</f>
        <v>0</v>
      </c>
      <c r="DL555" s="1740">
        <f>IFERROR(VLOOKUP($A555,'2003'!$C$3:$Q$214,15,FALSE),0)</f>
        <v>0</v>
      </c>
      <c r="DM555" s="1700">
        <f>IFERROR(VLOOKUP($A555,'2002'!$D$3:$R$214,12,FALSE),0)</f>
        <v>0</v>
      </c>
      <c r="DN555" s="1691">
        <f>IFERROR(VLOOKUP($A555,'2002'!$D$3:$R$214,13,FALSE),0)</f>
        <v>0</v>
      </c>
      <c r="DO555" s="1691">
        <f>IFERROR(VLOOKUP($A555,'2002'!$D$3:$R$214,14,FALSE),0)</f>
        <v>0</v>
      </c>
      <c r="DP555" s="1788">
        <f>IFERROR(VLOOKUP($A555,'2002'!$D$3:$R$214,15,FALSE),0)</f>
        <v>0</v>
      </c>
      <c r="DQ555" s="1700">
        <f>IFERROR(VLOOKUP($A555,'Pre 2002'!$C$3:$CK$382,84,FALSE),0)</f>
        <v>0</v>
      </c>
      <c r="DR555" s="1695">
        <f>IFERROR(VLOOKUP($A555,'Pre 2002'!$C$3:$CK$382,85,FALSE),0)</f>
        <v>0</v>
      </c>
      <c r="DS555" s="1695">
        <f>IFERROR(VLOOKUP($A555,'Pre 2002'!$C$3:$CK$382,86,FALSE),0)</f>
        <v>0</v>
      </c>
      <c r="DT555" s="1790">
        <f>IFERROR(VLOOKUP($A555,'Pre 2002'!$C$3:$CK$382,87,FALSE),0)</f>
        <v>0</v>
      </c>
      <c r="DU555" s="1741">
        <f>IFERROR(VLOOKUP(A555,'Pre 2002'!$C$3:$CG$382,83,FALSE),0)</f>
        <v>0</v>
      </c>
    </row>
    <row r="556" spans="1:125">
      <c r="A556" s="1778" t="s">
        <v>1684</v>
      </c>
      <c r="B556" s="1562">
        <f t="shared" si="206"/>
        <v>4</v>
      </c>
      <c r="C556" s="1562">
        <f t="shared" si="207"/>
        <v>3</v>
      </c>
      <c r="D556" s="1562">
        <f t="shared" si="208"/>
        <v>0</v>
      </c>
      <c r="E556" s="1563">
        <f t="shared" si="209"/>
        <v>0.75</v>
      </c>
      <c r="F556" s="1786">
        <f t="shared" si="210"/>
        <v>1</v>
      </c>
      <c r="G556" s="1595">
        <v>2013</v>
      </c>
      <c r="H556" s="1567">
        <f t="shared" si="216"/>
        <v>1</v>
      </c>
      <c r="I556" s="1734">
        <f t="shared" si="217"/>
        <v>4</v>
      </c>
      <c r="J556" s="1734">
        <f t="shared" si="218"/>
        <v>3</v>
      </c>
      <c r="K556" s="1734">
        <f t="shared" si="219"/>
        <v>0</v>
      </c>
      <c r="L556" s="1806">
        <f t="shared" si="220"/>
        <v>0.75</v>
      </c>
      <c r="M556" s="1751"/>
      <c r="N556" s="1751"/>
      <c r="O556" s="1700">
        <f>IFERROR(VLOOKUP($A556,'2022'!$B$2:$K$174,3,FALSE),0)</f>
        <v>0</v>
      </c>
      <c r="P556" s="1858">
        <f>IFERROR(VLOOKUP($A556,'2022'!$B$2:$K$174,4,FALSE),0)</f>
        <v>0</v>
      </c>
      <c r="Q556" s="1858">
        <f>IFERROR(VLOOKUP($A556,'2022'!$B$2:$K$174,5,FALSE),0)</f>
        <v>0</v>
      </c>
      <c r="R556" s="1858">
        <f>IFERROR(VLOOKUP($A556,'2022'!$B$2:$K$174,8,FALSE),0)</f>
        <v>0</v>
      </c>
      <c r="S556" s="1740">
        <f>IFERROR(VLOOKUP($A556,'2022'!$B$2:$K$174,10,FALSE),0)</f>
        <v>0</v>
      </c>
      <c r="T556" s="1700">
        <f>IFERROR(VLOOKUP($A556,'2021'!$B$2:$K$174,3,FALSE),0)</f>
        <v>0</v>
      </c>
      <c r="U556" s="1843">
        <f>IFERROR(VLOOKUP($A556,'2021'!$B$2:$K$174,4,FALSE),0)</f>
        <v>0</v>
      </c>
      <c r="V556" s="1843">
        <f>IFERROR(VLOOKUP($A556,'2021'!$B$2:$K$174,5,FALSE),0)</f>
        <v>0</v>
      </c>
      <c r="W556" s="1843">
        <f>IFERROR(VLOOKUP($A556,'2021'!$B$2:$K$174,8,FALSE),0)</f>
        <v>0</v>
      </c>
      <c r="X556" s="1740">
        <f>IFERROR(VLOOKUP($A556,'2021'!$B$2:$K$174,10,FALSE),0)</f>
        <v>0</v>
      </c>
      <c r="Y556" s="1700">
        <f>IFERROR(VLOOKUP($A556,'2020'!$B$2:$K$170,3,FALSE),0)</f>
        <v>0</v>
      </c>
      <c r="Z556" s="1829">
        <f>IFERROR(VLOOKUP($A556,'2020'!$B$2:$K$170,4,FALSE),0)</f>
        <v>0</v>
      </c>
      <c r="AA556" s="1829">
        <f>IFERROR(VLOOKUP($A556,'2020'!$B$2:$K$170,5,FALSE),0)</f>
        <v>0</v>
      </c>
      <c r="AB556" s="1829">
        <f>IFERROR(VLOOKUP($A556,'2020'!$B$2:$K$170,8,FALSE),0)</f>
        <v>0</v>
      </c>
      <c r="AC556" s="1740">
        <f>IFERROR(VLOOKUP($A556,'2020'!$B$2:$K$170,10,FALSE),0)</f>
        <v>0</v>
      </c>
      <c r="AD556" s="1700">
        <f>IFERROR(VLOOKUP($A556,'2019'!$B$2:$K$170,3,FALSE),0)</f>
        <v>0</v>
      </c>
      <c r="AE556" s="1823">
        <f>IFERROR(VLOOKUP($A556,'2019'!$B$2:$K$170,4,FALSE),0)</f>
        <v>0</v>
      </c>
      <c r="AF556" s="1823">
        <f>IFERROR(VLOOKUP($A556,'2019'!$B$2:$K$170,5,FALSE),0)</f>
        <v>0</v>
      </c>
      <c r="AG556" s="1823">
        <f>IFERROR(VLOOKUP($A556,'2019'!$B$2:$K$170,8,FALSE),0)</f>
        <v>0</v>
      </c>
      <c r="AH556" s="1740">
        <f>IFERROR(VLOOKUP($A556,'2019'!$B$2:$K$170,10,FALSE),0)</f>
        <v>0</v>
      </c>
      <c r="AI556" s="1700">
        <f>IFERROR(VLOOKUP($A556,'2018'!$B$2:$K$170,3,FALSE),0)</f>
        <v>0</v>
      </c>
      <c r="AJ556" s="1821">
        <f>IFERROR(VLOOKUP($A556,'2018'!$B$2:$K$170,4,FALSE),0)</f>
        <v>0</v>
      </c>
      <c r="AK556" s="1821">
        <f>IFERROR(VLOOKUP($A556,'2018'!$B$2:$K$170,5,FALSE),0)</f>
        <v>0</v>
      </c>
      <c r="AL556" s="1821">
        <f>IFERROR(VLOOKUP($A556,'2018'!$B$2:$K$170,8,FALSE),0)</f>
        <v>0</v>
      </c>
      <c r="AM556" s="1740">
        <f>IFERROR(VLOOKUP($A556,'2018'!$B$2:$K$170,10,FALSE),0)</f>
        <v>0</v>
      </c>
      <c r="AN556" s="1700">
        <f>IFERROR(VLOOKUP($A556,'2017'!$B$2:$J$163,2,FALSE),0)</f>
        <v>0</v>
      </c>
      <c r="AO556" s="1815">
        <f>IFERROR(VLOOKUP($A556,'2017'!$B$2:$J$163,3,FALSE),0)</f>
        <v>0</v>
      </c>
      <c r="AP556" s="1815">
        <f>IFERROR(VLOOKUP($A556,'2017'!$B$2:$J$163,4,FALSE),0)</f>
        <v>0</v>
      </c>
      <c r="AQ556" s="1815">
        <f>IFERROR(VLOOKUP($A556,'2017'!$B$2:$J$163,7,FALSE),0)</f>
        <v>0</v>
      </c>
      <c r="AR556" s="1740">
        <f>IFERROR(VLOOKUP($A556,'2017'!$B$2:$J$163,9,FALSE),0)</f>
        <v>0</v>
      </c>
      <c r="AS556" s="1700">
        <f>IFERROR(VLOOKUP($A556,'2016'!$B$2:$K$165,3,FALSE),0)</f>
        <v>0</v>
      </c>
      <c r="AT556" s="1796">
        <f>IFERROR(VLOOKUP($A556,'2016'!$B$2:$K$165,4,FALSE),0)</f>
        <v>0</v>
      </c>
      <c r="AU556" s="1796">
        <f>IFERROR(VLOOKUP($A556,'2016'!$B$2:$K$165,5,FALSE),0)</f>
        <v>0</v>
      </c>
      <c r="AV556" s="1796">
        <f>IFERROR(VLOOKUP($A556,'2016'!$B$2:$K$165,8,FALSE),0)</f>
        <v>0</v>
      </c>
      <c r="AW556" s="1740">
        <f>IFERROR(VLOOKUP($A556,'2016'!$B$2:$K$165,10,FALSE),0)</f>
        <v>0</v>
      </c>
      <c r="AX556" s="1700">
        <f>IFERROR(VLOOKUP($A556,'2015'!$B$2:$K$165,3,FALSE),0)</f>
        <v>0</v>
      </c>
      <c r="AY556" s="1695">
        <f>IFERROR(VLOOKUP($A556,'2015'!$B$2:$K$165,4,FALSE),0)</f>
        <v>0</v>
      </c>
      <c r="AZ556" s="1695">
        <f>IFERROR(VLOOKUP($A556,'2015'!$B$2:$K$165,5,FALSE),0)</f>
        <v>0</v>
      </c>
      <c r="BA556" s="1695">
        <f>IFERROR(VLOOKUP($A556,'2015'!$B$2:$K$165,8,FALSE),0)</f>
        <v>0</v>
      </c>
      <c r="BB556" s="1740">
        <f>IFERROR(VLOOKUP($A556,'2015'!$B$2:$K$165,10,FALSE),0)</f>
        <v>0</v>
      </c>
      <c r="BC556" s="1700">
        <f>IFERROR(VLOOKUP($A556,'2014'!$B$2:$K$157,3,FALSE),0)</f>
        <v>0</v>
      </c>
      <c r="BD556" s="1691">
        <f>IFERROR(VLOOKUP($A556,'2014'!$B$2:$K$157,4,FALSE),0)</f>
        <v>0</v>
      </c>
      <c r="BE556" s="1691">
        <f>IFERROR(VLOOKUP($A556,'2014'!$B$2:$K$157,5,FALSE),0)</f>
        <v>0</v>
      </c>
      <c r="BF556" s="1691">
        <f>IFERROR(VLOOKUP($A556,'2014'!$B$2:$K$157,8,FALSE),0)</f>
        <v>0</v>
      </c>
      <c r="BG556" s="1740">
        <f>IFERROR(VLOOKUP($A556,'2014'!$B$2:$K$157,10,FALSE),0)</f>
        <v>0</v>
      </c>
      <c r="BH556" s="1700">
        <f>IFERROR(VLOOKUP($A556,'2013'!$D$4:$I$249,2,FALSE),0)</f>
        <v>4</v>
      </c>
      <c r="BI556" s="1691">
        <f>IFERROR(VLOOKUP($A556,'2013'!$D$4:$I$249,3,FALSE),0)</f>
        <v>0</v>
      </c>
      <c r="BJ556" s="1691">
        <f>IFERROR(VLOOKUP($A556,'2013'!$D$4:$I$249,4,FALSE),0)</f>
        <v>3</v>
      </c>
      <c r="BK556" s="1691">
        <f>IFERROR(VLOOKUP($A556,'2013'!$D$4:$I$249,5,FALSE),0)</f>
        <v>0</v>
      </c>
      <c r="BL556" s="1740">
        <f>IFERROR(VLOOKUP($A556,'2013'!$D$4:$I$249,6,FALSE),0)</f>
        <v>0.75</v>
      </c>
      <c r="BM556" s="1737">
        <f>IFERROR(VLOOKUP($A556,'2012'!$D$3:$O$172,2,FALSE),0)</f>
        <v>0</v>
      </c>
      <c r="BN556" s="1691">
        <f>IFERROR(VLOOKUP($A556,'2012'!$D$3:$O$172,3,FALSE),0)</f>
        <v>0</v>
      </c>
      <c r="BO556" s="1743">
        <f>IFERROR(VLOOKUP($A556,'2012'!$D$3:$O$172,4,FALSE),0)</f>
        <v>0</v>
      </c>
      <c r="BP556" s="1700">
        <f>IFERROR(VLOOKUP($A556,'2012'!$D$3:$O$172,5,FALSE),0)</f>
        <v>0</v>
      </c>
      <c r="BQ556" s="1691">
        <f>IFERROR(VLOOKUP($A556,'2012'!$D$3:$O$172,6,FALSE),0)</f>
        <v>0</v>
      </c>
      <c r="BR556" s="1691">
        <f>IFERROR(VLOOKUP($A556,'2012'!$D$3:$O$172,7,FALSE),0)</f>
        <v>0</v>
      </c>
      <c r="BS556" s="1691">
        <f>IFERROR(VLOOKUP($A556,'2012'!$D$3:$O$172,8,FALSE),0)</f>
        <v>0</v>
      </c>
      <c r="BT556" s="1740">
        <f>IFERROR(VLOOKUP($A556,'2012'!$D$3:$O$172,9,FALSE),0)</f>
        <v>0</v>
      </c>
      <c r="BU556" s="1737">
        <f>IFERROR(VLOOKUP($A556,'2012'!$D$3:$O$172,10,FALSE),0)</f>
        <v>0</v>
      </c>
      <c r="BV556" s="1691">
        <f>IFERROR(VLOOKUP($A556,'2012'!$D$3:$O$172,11,FALSE),0)</f>
        <v>0</v>
      </c>
      <c r="BW556" s="1743">
        <f>IFERROR(VLOOKUP($A556,'2012'!$D$3:$O$172,12,FALSE),0)</f>
        <v>0</v>
      </c>
      <c r="BX556" s="1700">
        <f>IFERROR(VLOOKUP($A556,'2011'!$D$4:$I$251,2,FALSE),0)</f>
        <v>0</v>
      </c>
      <c r="BY556" s="1691">
        <f>IFERROR(VLOOKUP($A556,'2011'!$D$4:$I$251,3,FALSE),0)</f>
        <v>0</v>
      </c>
      <c r="BZ556" s="1691">
        <f>IFERROR(VLOOKUP($A556,'2011'!$D$4:$I$251,4,FALSE),0)</f>
        <v>0</v>
      </c>
      <c r="CA556" s="1691">
        <f>IFERROR(VLOOKUP($A556,'2011'!$D$4:$I$251,5,FALSE),0)</f>
        <v>0</v>
      </c>
      <c r="CB556" s="1740">
        <f>IFERROR(VLOOKUP($A556,'2011'!$D$4:$I$251,6,FALSE),0)</f>
        <v>0</v>
      </c>
      <c r="CC556" s="1700">
        <f>IFERROR(VLOOKUP($A556,'2010'!$C$3:$H$234,2,FALSE),0)</f>
        <v>0</v>
      </c>
      <c r="CD556" s="1691">
        <f>IFERROR(VLOOKUP($A556,'2010'!$C$3:$H$234,3,FALSE),0)</f>
        <v>0</v>
      </c>
      <c r="CE556" s="1691">
        <f>IFERROR(VLOOKUP($A556,'2010'!$C$3:$H$234,4,FALSE),0)</f>
        <v>0</v>
      </c>
      <c r="CF556" s="1691">
        <f>IFERROR(VLOOKUP($A556,'2010'!$C$3:$H$234,5,FALSE),0)</f>
        <v>0</v>
      </c>
      <c r="CG556" s="1740">
        <f>IFERROR(VLOOKUP($A556,'2010'!$C$3:$H$234,6,FALSE),0)</f>
        <v>0</v>
      </c>
      <c r="CH556" s="1700">
        <f>IFERROR(VLOOKUP($A556,'2009'!$C$3:$H$242,2,FALSE),0)</f>
        <v>0</v>
      </c>
      <c r="CI556" s="1691">
        <f>IFERROR(VLOOKUP($A556,'2009'!$C$3:$H$242,3,FALSE),0)</f>
        <v>0</v>
      </c>
      <c r="CJ556" s="1691">
        <f>IFERROR(VLOOKUP($A556,'2009'!$C$3:$H$242,4,FALSE),0)</f>
        <v>0</v>
      </c>
      <c r="CK556" s="1691">
        <f>IFERROR(VLOOKUP($A556,'2009'!$C$3:$H$242,5,FALSE),0)</f>
        <v>0</v>
      </c>
      <c r="CL556" s="1740">
        <f>IFERROR(VLOOKUP($A556,'2009'!$C$3:$H$242,6,FALSE),0)</f>
        <v>0</v>
      </c>
      <c r="CM556" s="1700">
        <f>IFERROR(VLOOKUP($A556,'2008'!$C$3:$H$229,2,FALSE),0)</f>
        <v>0</v>
      </c>
      <c r="CN556" s="1691">
        <f>IFERROR(VLOOKUP($A556,'2008'!$C$3:$H$229,3,FALSE),0)</f>
        <v>0</v>
      </c>
      <c r="CO556" s="1691">
        <f>IFERROR(VLOOKUP($A556,'2008'!$C$3:$H$229,4,FALSE),0)</f>
        <v>0</v>
      </c>
      <c r="CP556" s="1691">
        <f>IFERROR(VLOOKUP($A556,'2008'!$C$3:$H$229,5,FALSE),0)</f>
        <v>0</v>
      </c>
      <c r="CQ556" s="1740">
        <f>IFERROR(VLOOKUP($A556,'2008'!$C$3:$H$229,6,FALSE),0)</f>
        <v>0</v>
      </c>
      <c r="CR556" s="1700">
        <f>IFERROR(VLOOKUP($A556,'2007'!$C$3:$M$238,7,FALSE),0)</f>
        <v>0</v>
      </c>
      <c r="CS556" s="1691">
        <f>IFERROR(VLOOKUP($A556,'2007'!$C$3:$M$238,8,FALSE),0)</f>
        <v>0</v>
      </c>
      <c r="CT556" s="1691">
        <f>IFERROR(VLOOKUP($A556,'2007'!$C$3:$M$238,9,FALSE),0)</f>
        <v>0</v>
      </c>
      <c r="CU556" s="1691">
        <f>IFERROR(VLOOKUP($A556,'2007'!$C$3:$M$238,10,FALSE),0)</f>
        <v>0</v>
      </c>
      <c r="CV556" s="1740">
        <f>IFERROR(VLOOKUP($A556,'2007'!$C$3:$M$238,11,FALSE),0)</f>
        <v>0</v>
      </c>
      <c r="CW556" s="1700">
        <f>IFERROR(VLOOKUP($A556,'2006'!$A$2:$F$200,2,FALSE),0)</f>
        <v>0</v>
      </c>
      <c r="CX556" s="1691">
        <f>IFERROR(VLOOKUP($A556,'2006'!$A$2:$F$200,4,FALSE),0)</f>
        <v>0</v>
      </c>
      <c r="CY556" s="1691">
        <f>IFERROR(VLOOKUP($A556,'2006'!$A$2:$F$200,5,FALSE),0)</f>
        <v>0</v>
      </c>
      <c r="CZ556" s="1740">
        <f>IFERROR(VLOOKUP($A556,'2006'!$A$2:$F$200,6,FALSE),0)</f>
        <v>0</v>
      </c>
      <c r="DA556" s="1700">
        <f>IFERROR(VLOOKUP($A556,'2005'!$C$3:$M$205,8,FALSE),0)</f>
        <v>0</v>
      </c>
      <c r="DB556" s="1691">
        <f>IFERROR(VLOOKUP($A556,'2005'!$C$3:$M$205,9,FALSE),0)</f>
        <v>0</v>
      </c>
      <c r="DC556" s="1691">
        <f>IFERROR(VLOOKUP($A556,'2005'!$C$3:$M$205,10,FALSE),0)</f>
        <v>0</v>
      </c>
      <c r="DD556" s="1740">
        <f>IFERROR(VLOOKUP($A556,'2005'!$C$3:$M$205,11,FALSE),0)</f>
        <v>0</v>
      </c>
      <c r="DE556" s="1700">
        <f>IFERROR(VLOOKUP($A556,'2004'!$C$3:$M$213,8,FALSE),0)</f>
        <v>0</v>
      </c>
      <c r="DF556" s="1691">
        <f>IFERROR(VLOOKUP($A556,'2004'!$C$3:$M$213,9,FALSE),0)</f>
        <v>0</v>
      </c>
      <c r="DG556" s="1691">
        <f>IFERROR(VLOOKUP($A556,'2004'!$C$3:$M$213,10,FALSE),0)</f>
        <v>0</v>
      </c>
      <c r="DH556" s="1740">
        <f>IFERROR(VLOOKUP($A556,'2004'!$C$3:$M$213,11,FALSE),0)</f>
        <v>0</v>
      </c>
      <c r="DI556" s="1700">
        <f>IFERROR(VLOOKUP($A556,'2003'!$C$3:$Q$214,12,FALSE),0)</f>
        <v>0</v>
      </c>
      <c r="DJ556" s="1691">
        <f>IFERROR(VLOOKUP($A556,'2003'!$C$3:$Q$214,13,FALSE),0)</f>
        <v>0</v>
      </c>
      <c r="DK556" s="1691">
        <f>IFERROR(VLOOKUP($A556,'2003'!$C$3:$Q$214,14,FALSE),0)</f>
        <v>0</v>
      </c>
      <c r="DL556" s="1740">
        <f>IFERROR(VLOOKUP($A556,'2003'!$C$3:$Q$214,15,FALSE),0)</f>
        <v>0</v>
      </c>
      <c r="DM556" s="1700">
        <f>IFERROR(VLOOKUP($A556,'2002'!$D$3:$R$214,12,FALSE),0)</f>
        <v>0</v>
      </c>
      <c r="DN556" s="1691">
        <f>IFERROR(VLOOKUP($A556,'2002'!$D$3:$R$214,13,FALSE),0)</f>
        <v>0</v>
      </c>
      <c r="DO556" s="1691">
        <f>IFERROR(VLOOKUP($A556,'2002'!$D$3:$R$214,14,FALSE),0)</f>
        <v>0</v>
      </c>
      <c r="DP556" s="1788">
        <f>IFERROR(VLOOKUP($A556,'2002'!$D$3:$R$214,15,FALSE),0)</f>
        <v>0</v>
      </c>
      <c r="DQ556" s="1700">
        <f>IFERROR(VLOOKUP($A556,'Pre 2002'!$C$3:$CK$382,84,FALSE),0)</f>
        <v>0</v>
      </c>
      <c r="DR556" s="1695">
        <f>IFERROR(VLOOKUP($A556,'Pre 2002'!$C$3:$CK$382,85,FALSE),0)</f>
        <v>0</v>
      </c>
      <c r="DS556" s="1695">
        <f>IFERROR(VLOOKUP($A556,'Pre 2002'!$C$3:$CK$382,86,FALSE),0)</f>
        <v>0</v>
      </c>
      <c r="DT556" s="1790">
        <f>IFERROR(VLOOKUP($A556,'Pre 2002'!$C$3:$CK$382,87,FALSE),0)</f>
        <v>0</v>
      </c>
      <c r="DU556" s="1741">
        <f>IFERROR(VLOOKUP(A556,'Pre 2002'!$C$3:$CG$382,83,FALSE),0)</f>
        <v>0</v>
      </c>
    </row>
    <row r="557" spans="1:125">
      <c r="A557" s="1778" t="s">
        <v>2073</v>
      </c>
      <c r="B557" s="1562">
        <f t="shared" si="206"/>
        <v>112</v>
      </c>
      <c r="C557" s="1562">
        <f t="shared" si="207"/>
        <v>81</v>
      </c>
      <c r="D557" s="1562">
        <f t="shared" si="208"/>
        <v>0</v>
      </c>
      <c r="E557" s="1563">
        <f t="shared" si="209"/>
        <v>0.7232142857142857</v>
      </c>
      <c r="F557" s="1786">
        <f t="shared" si="210"/>
        <v>4</v>
      </c>
      <c r="G557" s="1595" t="s">
        <v>2159</v>
      </c>
      <c r="H557" s="1567">
        <f t="shared" si="216"/>
        <v>4</v>
      </c>
      <c r="I557" s="1734">
        <f t="shared" si="217"/>
        <v>112</v>
      </c>
      <c r="J557" s="1734">
        <f t="shared" si="218"/>
        <v>81</v>
      </c>
      <c r="K557" s="1734">
        <f t="shared" si="219"/>
        <v>0</v>
      </c>
      <c r="L557" s="1806">
        <f t="shared" si="220"/>
        <v>0.7232142857142857</v>
      </c>
      <c r="M557" s="1751"/>
      <c r="N557" s="1751"/>
      <c r="O557" s="1700">
        <f>IFERROR(VLOOKUP($A557,'2022'!$B$2:$K$174,3,FALSE),0)</f>
        <v>0</v>
      </c>
      <c r="P557" s="1858">
        <f>IFERROR(VLOOKUP($A557,'2022'!$B$2:$K$174,4,FALSE),0)</f>
        <v>0</v>
      </c>
      <c r="Q557" s="1858">
        <f>IFERROR(VLOOKUP($A557,'2022'!$B$2:$K$174,5,FALSE),0)</f>
        <v>0</v>
      </c>
      <c r="R557" s="1858">
        <f>IFERROR(VLOOKUP($A557,'2022'!$B$2:$K$174,8,FALSE),0)</f>
        <v>0</v>
      </c>
      <c r="S557" s="1740">
        <f>IFERROR(VLOOKUP($A557,'2022'!$B$2:$K$174,10,FALSE),0)</f>
        <v>0</v>
      </c>
      <c r="T557" s="1700">
        <f>IFERROR(VLOOKUP($A557,'2021'!$B$2:$K$174,3,FALSE),0)</f>
        <v>0</v>
      </c>
      <c r="U557" s="1843">
        <f>IFERROR(VLOOKUP($A557,'2021'!$B$2:$K$174,4,FALSE),0)</f>
        <v>0</v>
      </c>
      <c r="V557" s="1843">
        <f>IFERROR(VLOOKUP($A557,'2021'!$B$2:$K$174,5,FALSE),0)</f>
        <v>0</v>
      </c>
      <c r="W557" s="1843">
        <f>IFERROR(VLOOKUP($A557,'2021'!$B$2:$K$174,8,FALSE),0)</f>
        <v>0</v>
      </c>
      <c r="X557" s="1740">
        <f>IFERROR(VLOOKUP($A557,'2021'!$B$2:$K$174,10,FALSE),0)</f>
        <v>0</v>
      </c>
      <c r="Y557" s="1700">
        <f>IFERROR(VLOOKUP($A557,'2020'!$B$2:$K$170,3,FALSE),0)</f>
        <v>0</v>
      </c>
      <c r="Z557" s="1829">
        <f>IFERROR(VLOOKUP($A557,'2020'!$B$2:$K$170,4,FALSE),0)</f>
        <v>0</v>
      </c>
      <c r="AA557" s="1829">
        <f>IFERROR(VLOOKUP($A557,'2020'!$B$2:$K$170,5,FALSE),0)</f>
        <v>0</v>
      </c>
      <c r="AB557" s="1829">
        <f>IFERROR(VLOOKUP($A557,'2020'!$B$2:$K$170,8,FALSE),0)</f>
        <v>0</v>
      </c>
      <c r="AC557" s="1740">
        <f>IFERROR(VLOOKUP($A557,'2020'!$B$2:$K$170,10,FALSE),0)</f>
        <v>0</v>
      </c>
      <c r="AD557" s="1700">
        <f>IFERROR(VLOOKUP($A557,'2019'!$B$2:$K$170,3,FALSE),0)</f>
        <v>0</v>
      </c>
      <c r="AE557" s="1823">
        <f>IFERROR(VLOOKUP($A557,'2019'!$B$2:$K$170,4,FALSE),0)</f>
        <v>0</v>
      </c>
      <c r="AF557" s="1823">
        <f>IFERROR(VLOOKUP($A557,'2019'!$B$2:$K$170,5,FALSE),0)</f>
        <v>0</v>
      </c>
      <c r="AG557" s="1823">
        <f>IFERROR(VLOOKUP($A557,'2019'!$B$2:$K$170,8,FALSE),0)</f>
        <v>0</v>
      </c>
      <c r="AH557" s="1740">
        <f>IFERROR(VLOOKUP($A557,'2019'!$B$2:$K$170,10,FALSE),0)</f>
        <v>0</v>
      </c>
      <c r="AI557" s="1700">
        <f>IFERROR(VLOOKUP($A557,'2018'!$B$2:$K$170,3,FALSE),0)</f>
        <v>0</v>
      </c>
      <c r="AJ557" s="1821">
        <f>IFERROR(VLOOKUP($A557,'2018'!$B$2:$K$170,4,FALSE),0)</f>
        <v>0</v>
      </c>
      <c r="AK557" s="1821">
        <f>IFERROR(VLOOKUP($A557,'2018'!$B$2:$K$170,5,FALSE),0)</f>
        <v>0</v>
      </c>
      <c r="AL557" s="1821">
        <f>IFERROR(VLOOKUP($A557,'2018'!$B$2:$K$170,8,FALSE),0)</f>
        <v>0</v>
      </c>
      <c r="AM557" s="1740">
        <f>IFERROR(VLOOKUP($A557,'2018'!$B$2:$K$170,10,FALSE),0)</f>
        <v>0</v>
      </c>
      <c r="AN557" s="1700">
        <f>IFERROR(VLOOKUP($A557,'2017'!$B$2:$J$163,2,FALSE),0)</f>
        <v>0</v>
      </c>
      <c r="AO557" s="1815">
        <f>IFERROR(VLOOKUP($A557,'2017'!$B$2:$J$163,3,FALSE),0)</f>
        <v>0</v>
      </c>
      <c r="AP557" s="1815">
        <f>IFERROR(VLOOKUP($A557,'2017'!$B$2:$J$163,4,FALSE),0)</f>
        <v>0</v>
      </c>
      <c r="AQ557" s="1815">
        <f>IFERROR(VLOOKUP($A557,'2017'!$B$2:$J$163,7,FALSE),0)</f>
        <v>0</v>
      </c>
      <c r="AR557" s="1740">
        <f>IFERROR(VLOOKUP($A557,'2017'!$B$2:$J$163,9,FALSE),0)</f>
        <v>0</v>
      </c>
      <c r="AS557" s="1700">
        <f>IFERROR(VLOOKUP($A557,'2016'!$B$2:$K$165,3,FALSE),0)</f>
        <v>0</v>
      </c>
      <c r="AT557" s="1796">
        <f>IFERROR(VLOOKUP($A557,'2016'!$B$2:$K$165,4,FALSE),0)</f>
        <v>0</v>
      </c>
      <c r="AU557" s="1796">
        <f>IFERROR(VLOOKUP($A557,'2016'!$B$2:$K$165,5,FALSE),0)</f>
        <v>0</v>
      </c>
      <c r="AV557" s="1796">
        <f>IFERROR(VLOOKUP($A557,'2016'!$B$2:$K$165,8,FALSE),0)</f>
        <v>0</v>
      </c>
      <c r="AW557" s="1740">
        <f>IFERROR(VLOOKUP($A557,'2016'!$B$2:$K$165,10,FALSE),0)</f>
        <v>0</v>
      </c>
      <c r="AX557" s="1700">
        <f>IFERROR(VLOOKUP($A557,'2015'!$B$2:$K$165,3,FALSE),0)</f>
        <v>0</v>
      </c>
      <c r="AY557" s="1695">
        <f>IFERROR(VLOOKUP($A557,'2015'!$B$2:$K$165,4,FALSE),0)</f>
        <v>0</v>
      </c>
      <c r="AZ557" s="1695">
        <f>IFERROR(VLOOKUP($A557,'2015'!$B$2:$K$165,5,FALSE),0)</f>
        <v>0</v>
      </c>
      <c r="BA557" s="1695">
        <f>IFERROR(VLOOKUP($A557,'2015'!$B$2:$K$165,8,FALSE),0)</f>
        <v>0</v>
      </c>
      <c r="BB557" s="1740">
        <f>IFERROR(VLOOKUP($A557,'2015'!$B$2:$K$165,10,FALSE),0)</f>
        <v>0</v>
      </c>
      <c r="BC557" s="1700">
        <f>IFERROR(VLOOKUP($A557,'2014'!$B$2:$K$157,3,FALSE),0)</f>
        <v>0</v>
      </c>
      <c r="BD557" s="1691">
        <f>IFERROR(VLOOKUP($A557,'2014'!$B$2:$K$157,4,FALSE),0)</f>
        <v>0</v>
      </c>
      <c r="BE557" s="1691">
        <f>IFERROR(VLOOKUP($A557,'2014'!$B$2:$K$157,5,FALSE),0)</f>
        <v>0</v>
      </c>
      <c r="BF557" s="1691">
        <f>IFERROR(VLOOKUP($A557,'2014'!$B$2:$K$157,8,FALSE),0)</f>
        <v>0</v>
      </c>
      <c r="BG557" s="1740">
        <f>IFERROR(VLOOKUP($A557,'2014'!$B$2:$K$157,10,FALSE),0)</f>
        <v>0</v>
      </c>
      <c r="BH557" s="1700">
        <f>IFERROR(VLOOKUP($A557,'2013'!$D$4:$I$249,2,FALSE),0)</f>
        <v>0</v>
      </c>
      <c r="BI557" s="1691">
        <f>IFERROR(VLOOKUP($A557,'2013'!$D$4:$I$249,3,FALSE),0)</f>
        <v>0</v>
      </c>
      <c r="BJ557" s="1691">
        <f>IFERROR(VLOOKUP($A557,'2013'!$D$4:$I$249,4,FALSE),0)</f>
        <v>0</v>
      </c>
      <c r="BK557" s="1691">
        <f>IFERROR(VLOOKUP($A557,'2013'!$D$4:$I$249,5,FALSE),0)</f>
        <v>0</v>
      </c>
      <c r="BL557" s="1740">
        <f>IFERROR(VLOOKUP($A557,'2013'!$D$4:$I$249,6,FALSE),0)</f>
        <v>0</v>
      </c>
      <c r="BM557" s="1737">
        <f>IFERROR(VLOOKUP($A557,'2012'!$D$3:$O$172,2,FALSE),0)</f>
        <v>0</v>
      </c>
      <c r="BN557" s="1691">
        <f>IFERROR(VLOOKUP($A557,'2012'!$D$3:$O$172,3,FALSE),0)</f>
        <v>0</v>
      </c>
      <c r="BO557" s="1743">
        <f>IFERROR(VLOOKUP($A557,'2012'!$D$3:$O$172,4,FALSE),0)</f>
        <v>0</v>
      </c>
      <c r="BP557" s="1700">
        <f>IFERROR(VLOOKUP($A557,'2012'!$D$3:$O$172,5,FALSE),0)</f>
        <v>0</v>
      </c>
      <c r="BQ557" s="1691">
        <f>IFERROR(VLOOKUP($A557,'2012'!$D$3:$O$172,6,FALSE),0)</f>
        <v>0</v>
      </c>
      <c r="BR557" s="1691">
        <f>IFERROR(VLOOKUP($A557,'2012'!$D$3:$O$172,7,FALSE),0)</f>
        <v>0</v>
      </c>
      <c r="BS557" s="1691">
        <f>IFERROR(VLOOKUP($A557,'2012'!$D$3:$O$172,8,FALSE),0)</f>
        <v>0</v>
      </c>
      <c r="BT557" s="1740">
        <f>IFERROR(VLOOKUP($A557,'2012'!$D$3:$O$172,9,FALSE),0)</f>
        <v>0</v>
      </c>
      <c r="BX557" s="1700">
        <f>IFERROR(VLOOKUP($A557,'2011'!$D$4:$I$251,2,FALSE),0)</f>
        <v>0</v>
      </c>
      <c r="BY557" s="1691">
        <f>IFERROR(VLOOKUP($A557,'2011'!$D$4:$I$251,3,FALSE),0)</f>
        <v>0</v>
      </c>
      <c r="BZ557" s="1691">
        <f>IFERROR(VLOOKUP($A557,'2011'!$D$4:$I$251,4,FALSE),0)</f>
        <v>0</v>
      </c>
      <c r="CA557" s="1691">
        <f>IFERROR(VLOOKUP($A557,'2011'!$D$4:$I$251,5,FALSE),0)</f>
        <v>0</v>
      </c>
      <c r="CB557" s="1740">
        <f>IFERROR(VLOOKUP($A557,'2011'!$D$4:$I$251,6,FALSE),0)</f>
        <v>0</v>
      </c>
      <c r="CC557" s="1700">
        <f>IFERROR(VLOOKUP($A557,'2010'!$C$3:$H$234,2,FALSE),0)</f>
        <v>0</v>
      </c>
      <c r="CD557" s="1691">
        <f>IFERROR(VLOOKUP($A557,'2010'!$C$3:$H$234,3,FALSE),0)</f>
        <v>0</v>
      </c>
      <c r="CE557" s="1691">
        <f>IFERROR(VLOOKUP($A557,'2010'!$C$3:$H$234,4,FALSE),0)</f>
        <v>0</v>
      </c>
      <c r="CF557" s="1691">
        <f>IFERROR(VLOOKUP($A557,'2010'!$C$3:$H$234,5,FALSE),0)</f>
        <v>0</v>
      </c>
      <c r="CG557" s="1740">
        <f>IFERROR(VLOOKUP($A557,'2010'!$C$3:$H$234,6,FALSE),0)</f>
        <v>0</v>
      </c>
      <c r="CH557" s="1700">
        <f>IFERROR(VLOOKUP($A557,'2009'!$C$3:$H$242,2,FALSE),0)</f>
        <v>0</v>
      </c>
      <c r="CI557" s="1691">
        <f>IFERROR(VLOOKUP($A557,'2009'!$C$3:$H$242,3,FALSE),0)</f>
        <v>0</v>
      </c>
      <c r="CJ557" s="1691">
        <f>IFERROR(VLOOKUP($A557,'2009'!$C$3:$H$242,4,FALSE),0)</f>
        <v>0</v>
      </c>
      <c r="CK557" s="1691">
        <f>IFERROR(VLOOKUP($A557,'2009'!$C$3:$H$242,5,FALSE),0)</f>
        <v>0</v>
      </c>
      <c r="CL557" s="1740">
        <f>IFERROR(VLOOKUP($A557,'2009'!$C$3:$H$242,6,FALSE),0)</f>
        <v>0</v>
      </c>
      <c r="CM557" s="1700">
        <f>IFERROR(VLOOKUP($A557,'2008'!$C$3:$H$229,2,FALSE),0)</f>
        <v>0</v>
      </c>
      <c r="CN557" s="1691">
        <f>IFERROR(VLOOKUP($A557,'2008'!$C$3:$H$229,3,FALSE),0)</f>
        <v>0</v>
      </c>
      <c r="CO557" s="1691">
        <f>IFERROR(VLOOKUP($A557,'2008'!$C$3:$H$229,4,FALSE),0)</f>
        <v>0</v>
      </c>
      <c r="CP557" s="1691">
        <f>IFERROR(VLOOKUP($A557,'2008'!$C$3:$H$229,5,FALSE),0)</f>
        <v>0</v>
      </c>
      <c r="CQ557" s="1740">
        <f>IFERROR(VLOOKUP($A557,'2008'!$C$3:$H$229,6,FALSE),0)</f>
        <v>0</v>
      </c>
      <c r="CR557" s="1700">
        <f>IFERROR(VLOOKUP($A557,'2007'!$C$3:$M$238,7,FALSE),0)</f>
        <v>0</v>
      </c>
      <c r="CS557" s="1691">
        <f>IFERROR(VLOOKUP($A557,'2007'!$C$3:$M$238,8,FALSE),0)</f>
        <v>0</v>
      </c>
      <c r="CT557" s="1691">
        <f>IFERROR(VLOOKUP($A557,'2007'!$C$3:$M$238,9,FALSE),0)</f>
        <v>0</v>
      </c>
      <c r="CU557" s="1691">
        <f>IFERROR(VLOOKUP($A557,'2007'!$C$3:$M$238,10,FALSE),0)</f>
        <v>0</v>
      </c>
      <c r="CV557" s="1740">
        <f>IFERROR(VLOOKUP($A557,'2007'!$C$3:$M$238,11,FALSE),0)</f>
        <v>0</v>
      </c>
      <c r="CW557" s="1700">
        <f>IFERROR(VLOOKUP($A557,'2006'!$A$2:$F$200,2,FALSE),0)</f>
        <v>0</v>
      </c>
      <c r="CX557" s="1691">
        <f>IFERROR(VLOOKUP($A557,'2006'!$A$2:$F$200,4,FALSE),0)</f>
        <v>0</v>
      </c>
      <c r="CY557" s="1691">
        <f>IFERROR(VLOOKUP($A557,'2006'!$A$2:$F$200,5,FALSE),0)</f>
        <v>0</v>
      </c>
      <c r="CZ557" s="1740">
        <f>IFERROR(VLOOKUP($A557,'2006'!$A$2:$F$200,6,FALSE),0)</f>
        <v>0</v>
      </c>
      <c r="DA557" s="1700">
        <f>IFERROR(VLOOKUP($A557,'2005'!$C$3:$M$205,8,FALSE),0)</f>
        <v>0</v>
      </c>
      <c r="DB557" s="1691">
        <f>IFERROR(VLOOKUP($A557,'2005'!$C$3:$M$205,9,FALSE),0)</f>
        <v>0</v>
      </c>
      <c r="DC557" s="1691">
        <f>IFERROR(VLOOKUP($A557,'2005'!$C$3:$M$205,10,FALSE),0)</f>
        <v>0</v>
      </c>
      <c r="DD557" s="1740">
        <f>IFERROR(VLOOKUP($A557,'2005'!$C$3:$M$205,11,FALSE),0)</f>
        <v>0</v>
      </c>
      <c r="DE557" s="1700">
        <f>IFERROR(VLOOKUP($A557,'2004'!$C$3:$M$213,8,FALSE),0)</f>
        <v>0</v>
      </c>
      <c r="DF557" s="1691">
        <f>IFERROR(VLOOKUP($A557,'2004'!$C$3:$M$213,9,FALSE),0)</f>
        <v>0</v>
      </c>
      <c r="DG557" s="1691">
        <f>IFERROR(VLOOKUP($A557,'2004'!$C$3:$M$213,10,FALSE),0)</f>
        <v>0</v>
      </c>
      <c r="DH557" s="1740">
        <f>IFERROR(VLOOKUP($A557,'2004'!$C$3:$M$213,11,FALSE),0)</f>
        <v>0</v>
      </c>
      <c r="DI557" s="1700">
        <f>IFERROR(VLOOKUP($A557,'2003'!$C$3:$Q$214,12,FALSE),0)</f>
        <v>0</v>
      </c>
      <c r="DJ557" s="1691">
        <f>IFERROR(VLOOKUP($A557,'2003'!$C$3:$Q$214,13,FALSE),0)</f>
        <v>0</v>
      </c>
      <c r="DK557" s="1691">
        <f>IFERROR(VLOOKUP($A557,'2003'!$C$3:$Q$214,14,FALSE),0)</f>
        <v>0</v>
      </c>
      <c r="DL557" s="1740">
        <f>IFERROR(VLOOKUP($A557,'2003'!$C$3:$Q$214,15,FALSE),0)</f>
        <v>0</v>
      </c>
      <c r="DM557" s="1700">
        <f>IFERROR(VLOOKUP($A557,'2002'!$D$3:$R$214,12,FALSE),0)</f>
        <v>38</v>
      </c>
      <c r="DN557" s="1691">
        <f>IFERROR(VLOOKUP($A557,'2002'!$D$3:$R$214,13,FALSE),0)</f>
        <v>24</v>
      </c>
      <c r="DO557" s="1691">
        <f>IFERROR(VLOOKUP($A557,'2002'!$D$3:$R$214,14,FALSE),0)</f>
        <v>0</v>
      </c>
      <c r="DP557" s="1788">
        <f>IFERROR(VLOOKUP($A557,'2002'!$D$3:$R$214,15,FALSE),0)</f>
        <v>0.63157894736842102</v>
      </c>
      <c r="DQ557" s="1700">
        <f>IFERROR(VLOOKUP($A557,'Pre 2002'!$C$3:$CK$382,84,FALSE),0)</f>
        <v>74</v>
      </c>
      <c r="DR557" s="1695">
        <f>IFERROR(VLOOKUP($A557,'Pre 2002'!$C$3:$CK$382,85,FALSE),0)</f>
        <v>57</v>
      </c>
      <c r="DS557" s="1695">
        <f>IFERROR(VLOOKUP($A557,'Pre 2002'!$C$3:$CK$382,86,FALSE),0)</f>
        <v>0</v>
      </c>
      <c r="DT557" s="1790">
        <f>IFERROR(VLOOKUP($A557,'Pre 2002'!$C$3:$CK$382,87,FALSE),0)</f>
        <v>0.77027027027027029</v>
      </c>
      <c r="DU557" s="1741">
        <f>IFERROR(VLOOKUP(A557,'Pre 2002'!$C$3:$CG$382,83,FALSE),0)</f>
        <v>3</v>
      </c>
    </row>
    <row r="558" spans="1:125">
      <c r="A558" s="1779" t="s">
        <v>2343</v>
      </c>
      <c r="B558" s="1562">
        <f t="shared" si="206"/>
        <v>39</v>
      </c>
      <c r="C558" s="1562">
        <f t="shared" si="207"/>
        <v>26</v>
      </c>
      <c r="D558" s="1562">
        <f t="shared" si="208"/>
        <v>0</v>
      </c>
      <c r="E558" s="1563">
        <f t="shared" si="209"/>
        <v>0.66666666666666663</v>
      </c>
      <c r="F558" s="1786">
        <f t="shared" si="210"/>
        <v>1</v>
      </c>
      <c r="G558" s="1595">
        <v>2021</v>
      </c>
      <c r="H558" s="1567">
        <f t="shared" si="216"/>
        <v>0</v>
      </c>
      <c r="I558" s="1734">
        <f t="shared" si="217"/>
        <v>0</v>
      </c>
      <c r="J558" s="1734">
        <f t="shared" si="218"/>
        <v>0</v>
      </c>
      <c r="K558" s="1734">
        <f t="shared" si="219"/>
        <v>0</v>
      </c>
      <c r="L558" s="1806">
        <f t="shared" si="220"/>
        <v>0</v>
      </c>
      <c r="M558" s="1751"/>
      <c r="N558" s="1751"/>
      <c r="O558" s="1700">
        <f>IFERROR(VLOOKUP($A558,'2022'!$B$2:$K$174,3,FALSE),0)</f>
        <v>0</v>
      </c>
      <c r="P558" s="1858">
        <f>IFERROR(VLOOKUP($A558,'2022'!$B$2:$K$174,4,FALSE),0)</f>
        <v>0</v>
      </c>
      <c r="Q558" s="1858">
        <f>IFERROR(VLOOKUP($A558,'2022'!$B$2:$K$174,5,FALSE),0)</f>
        <v>0</v>
      </c>
      <c r="R558" s="1858">
        <f>IFERROR(VLOOKUP($A558,'2022'!$B$2:$K$174,8,FALSE),0)</f>
        <v>0</v>
      </c>
      <c r="S558" s="1740">
        <f>IFERROR(VLOOKUP($A558,'2022'!$B$2:$K$174,10,FALSE),0)</f>
        <v>0</v>
      </c>
      <c r="T558" s="1700">
        <f>IFERROR(VLOOKUP($A558,'2021'!$B$2:$K$174,3,FALSE),0)</f>
        <v>39</v>
      </c>
      <c r="U558" s="1843">
        <f>IFERROR(VLOOKUP($A558,'2021'!$B$2:$K$174,4,FALSE),0)</f>
        <v>21</v>
      </c>
      <c r="V558" s="1843">
        <f>IFERROR(VLOOKUP($A558,'2021'!$B$2:$K$174,5,FALSE),0)</f>
        <v>26</v>
      </c>
      <c r="W558" s="1843">
        <f>IFERROR(VLOOKUP($A558,'2021'!$B$2:$K$174,8,FALSE),0)</f>
        <v>0</v>
      </c>
      <c r="X558" s="1740">
        <f>IFERROR(VLOOKUP($A558,'2021'!$B$2:$K$174,10,FALSE),0)</f>
        <v>0.66700000000000004</v>
      </c>
      <c r="Y558" s="1700">
        <f>IFERROR(VLOOKUP($A558,'2020'!$B$2:$K$170,3,FALSE),0)</f>
        <v>0</v>
      </c>
      <c r="Z558" s="1829">
        <f>IFERROR(VLOOKUP($A558,'2020'!$B$2:$K$170,4,FALSE),0)</f>
        <v>0</v>
      </c>
      <c r="AA558" s="1829">
        <f>IFERROR(VLOOKUP($A558,'2020'!$B$2:$K$170,5,FALSE),0)</f>
        <v>0</v>
      </c>
      <c r="AB558" s="1829">
        <f>IFERROR(VLOOKUP($A558,'2020'!$B$2:$K$170,8,FALSE),0)</f>
        <v>0</v>
      </c>
      <c r="AC558" s="1740">
        <f>IFERROR(VLOOKUP($A558,'2020'!$B$2:$K$170,10,FALSE),0)</f>
        <v>0</v>
      </c>
      <c r="AD558" s="1700">
        <f>IFERROR(VLOOKUP($A558,'2019'!$B$2:$K$170,3,FALSE),0)</f>
        <v>0</v>
      </c>
      <c r="AE558" s="1823">
        <f>IFERROR(VLOOKUP($A558,'2019'!$B$2:$K$170,4,FALSE),0)</f>
        <v>0</v>
      </c>
      <c r="AF558" s="1823">
        <f>IFERROR(VLOOKUP($A558,'2019'!$B$2:$K$170,5,FALSE),0)</f>
        <v>0</v>
      </c>
      <c r="AG558" s="1823">
        <f>IFERROR(VLOOKUP($A558,'2019'!$B$2:$K$170,8,FALSE),0)</f>
        <v>0</v>
      </c>
      <c r="AH558" s="1740">
        <f>IFERROR(VLOOKUP($A558,'2019'!$B$2:$K$170,10,FALSE),0)</f>
        <v>0</v>
      </c>
      <c r="AI558" s="1700">
        <f>IFERROR(VLOOKUP($A558,'2018'!$B$2:$K$170,3,FALSE),0)</f>
        <v>0</v>
      </c>
      <c r="AJ558" s="1821">
        <f>IFERROR(VLOOKUP($A558,'2018'!$B$2:$K$170,4,FALSE),0)</f>
        <v>0</v>
      </c>
      <c r="AK558" s="1821">
        <f>IFERROR(VLOOKUP($A558,'2018'!$B$2:$K$170,5,FALSE),0)</f>
        <v>0</v>
      </c>
      <c r="AL558" s="1821">
        <f>IFERROR(VLOOKUP($A558,'2018'!$B$2:$K$170,8,FALSE),0)</f>
        <v>0</v>
      </c>
      <c r="AM558" s="1740">
        <f>IFERROR(VLOOKUP($A558,'2018'!$B$2:$K$170,10,FALSE),0)</f>
        <v>0</v>
      </c>
      <c r="AN558" s="1700">
        <f>IFERROR(VLOOKUP($A558,'2017'!$B$2:$J$163,2,FALSE),0)</f>
        <v>0</v>
      </c>
      <c r="AO558" s="1815">
        <f>IFERROR(VLOOKUP($A558,'2017'!$B$2:$J$163,3,FALSE),0)</f>
        <v>0</v>
      </c>
      <c r="AP558" s="1815">
        <f>IFERROR(VLOOKUP($A558,'2017'!$B$2:$J$163,4,FALSE),0)</f>
        <v>0</v>
      </c>
      <c r="AQ558" s="1815">
        <f>IFERROR(VLOOKUP($A558,'2017'!$B$2:$J$163,7,FALSE),0)</f>
        <v>0</v>
      </c>
      <c r="AR558" s="1740">
        <f>IFERROR(VLOOKUP($A558,'2017'!$B$2:$J$163,9,FALSE),0)</f>
        <v>0</v>
      </c>
      <c r="AS558" s="1700">
        <f>IFERROR(VLOOKUP($A558,'2016'!$B$2:$K$165,3,FALSE),0)</f>
        <v>0</v>
      </c>
      <c r="AT558" s="1796">
        <f>IFERROR(VLOOKUP($A558,'2016'!$B$2:$K$165,4,FALSE),0)</f>
        <v>0</v>
      </c>
      <c r="AU558" s="1796">
        <f>IFERROR(VLOOKUP($A558,'2016'!$B$2:$K$165,5,FALSE),0)</f>
        <v>0</v>
      </c>
      <c r="AV558" s="1796">
        <f>IFERROR(VLOOKUP($A558,'2016'!$B$2:$K$165,8,FALSE),0)</f>
        <v>0</v>
      </c>
      <c r="AW558" s="1740">
        <f>IFERROR(VLOOKUP($A558,'2016'!$B$2:$K$165,10,FALSE),0)</f>
        <v>0</v>
      </c>
      <c r="AX558" s="1700">
        <f>IFERROR(VLOOKUP($A558,'2015'!$B$2:$K$165,3,FALSE),0)</f>
        <v>0</v>
      </c>
      <c r="AY558" s="1695">
        <f>IFERROR(VLOOKUP($A558,'2015'!$B$2:$K$165,4,FALSE),0)</f>
        <v>0</v>
      </c>
      <c r="AZ558" s="1695">
        <f>IFERROR(VLOOKUP($A558,'2015'!$B$2:$K$165,5,FALSE),0)</f>
        <v>0</v>
      </c>
      <c r="BA558" s="1695">
        <f>IFERROR(VLOOKUP($A558,'2015'!$B$2:$K$165,8,FALSE),0)</f>
        <v>0</v>
      </c>
      <c r="BB558" s="1740">
        <f>IFERROR(VLOOKUP($A558,'2015'!$B$2:$K$165,10,FALSE),0)</f>
        <v>0</v>
      </c>
      <c r="BC558" s="1700">
        <f>IFERROR(VLOOKUP($A558,'2014'!$B$2:$K$157,3,FALSE),0)</f>
        <v>0</v>
      </c>
      <c r="BD558" s="1691">
        <f>IFERROR(VLOOKUP($A558,'2014'!$B$2:$K$157,4,FALSE),0)</f>
        <v>0</v>
      </c>
      <c r="BE558" s="1691">
        <f>IFERROR(VLOOKUP($A558,'2014'!$B$2:$K$157,5,FALSE),0)</f>
        <v>0</v>
      </c>
      <c r="BF558" s="1691">
        <f>IFERROR(VLOOKUP($A558,'2014'!$B$2:$K$157,8,FALSE),0)</f>
        <v>0</v>
      </c>
      <c r="BG558" s="1740">
        <f>IFERROR(VLOOKUP($A558,'2014'!$B$2:$K$157,10,FALSE),0)</f>
        <v>0</v>
      </c>
      <c r="BH558" s="1700">
        <f>IFERROR(VLOOKUP($A558,'2013'!$D$4:$I$249,2,FALSE),0)</f>
        <v>0</v>
      </c>
      <c r="BI558" s="1691">
        <f>IFERROR(VLOOKUP($A558,'2013'!$D$4:$I$249,3,FALSE),0)</f>
        <v>0</v>
      </c>
      <c r="BJ558" s="1691">
        <f>IFERROR(VLOOKUP($A558,'2013'!$D$4:$I$249,4,FALSE),0)</f>
        <v>0</v>
      </c>
      <c r="BK558" s="1691">
        <f>IFERROR(VLOOKUP($A558,'2013'!$D$4:$I$249,5,FALSE),0)</f>
        <v>0</v>
      </c>
      <c r="BL558" s="1740">
        <f>IFERROR(VLOOKUP($A558,'2013'!$D$4:$I$249,6,FALSE),0)</f>
        <v>0</v>
      </c>
      <c r="BM558" s="1737">
        <f>IFERROR(VLOOKUP($A558,'2012'!$D$3:$O$172,2,FALSE),0)</f>
        <v>0</v>
      </c>
      <c r="BN558" s="1691">
        <f>IFERROR(VLOOKUP($A558,'2012'!$D$3:$O$172,3,FALSE),0)</f>
        <v>0</v>
      </c>
      <c r="BO558" s="1743">
        <f>IFERROR(VLOOKUP($A558,'2012'!$D$3:$O$172,4,FALSE),0)</f>
        <v>0</v>
      </c>
      <c r="BP558" s="1700">
        <f>IFERROR(VLOOKUP($A558,'2012'!$D$3:$O$172,5,FALSE),0)</f>
        <v>0</v>
      </c>
      <c r="BQ558" s="1691">
        <f>IFERROR(VLOOKUP($A558,'2012'!$D$3:$O$172,6,FALSE),0)</f>
        <v>0</v>
      </c>
      <c r="BR558" s="1691">
        <f>IFERROR(VLOOKUP($A558,'2012'!$D$3:$O$172,7,FALSE),0)</f>
        <v>0</v>
      </c>
      <c r="BS558" s="1691">
        <f>IFERROR(VLOOKUP($A558,'2012'!$D$3:$O$172,8,FALSE),0)</f>
        <v>0</v>
      </c>
      <c r="BT558" s="1740">
        <f>IFERROR(VLOOKUP($A558,'2012'!$D$3:$O$172,9,FALSE),0)</f>
        <v>0</v>
      </c>
      <c r="BX558" s="1700">
        <f>IFERROR(VLOOKUP($A558,'2011'!$D$4:$I$251,2,FALSE),0)</f>
        <v>0</v>
      </c>
      <c r="BY558" s="1691">
        <f>IFERROR(VLOOKUP($A558,'2011'!$D$4:$I$251,3,FALSE),0)</f>
        <v>0</v>
      </c>
      <c r="BZ558" s="1691">
        <f>IFERROR(VLOOKUP($A558,'2011'!$D$4:$I$251,4,FALSE),0)</f>
        <v>0</v>
      </c>
      <c r="CA558" s="1691">
        <f>IFERROR(VLOOKUP($A558,'2011'!$D$4:$I$251,5,FALSE),0)</f>
        <v>0</v>
      </c>
      <c r="CB558" s="1740">
        <f>IFERROR(VLOOKUP($A558,'2011'!$D$4:$I$251,6,FALSE),0)</f>
        <v>0</v>
      </c>
      <c r="CC558" s="1700">
        <f>IFERROR(VLOOKUP($A558,'2010'!$C$3:$H$234,2,FALSE),0)</f>
        <v>0</v>
      </c>
      <c r="CD558" s="1691">
        <f>IFERROR(VLOOKUP($A558,'2010'!$C$3:$H$234,3,FALSE),0)</f>
        <v>0</v>
      </c>
      <c r="CE558" s="1691">
        <f>IFERROR(VLOOKUP($A558,'2010'!$C$3:$H$234,4,FALSE),0)</f>
        <v>0</v>
      </c>
      <c r="CF558" s="1691">
        <f>IFERROR(VLOOKUP($A558,'2010'!$C$3:$H$234,5,FALSE),0)</f>
        <v>0</v>
      </c>
      <c r="CG558" s="1740">
        <f>IFERROR(VLOOKUP($A558,'2010'!$C$3:$H$234,6,FALSE),0)</f>
        <v>0</v>
      </c>
      <c r="CH558" s="1700">
        <f>IFERROR(VLOOKUP($A558,'2009'!$C$3:$H$242,2,FALSE),0)</f>
        <v>0</v>
      </c>
      <c r="CI558" s="1691">
        <f>IFERROR(VLOOKUP($A558,'2009'!$C$3:$H$242,3,FALSE),0)</f>
        <v>0</v>
      </c>
      <c r="CJ558" s="1691">
        <f>IFERROR(VLOOKUP($A558,'2009'!$C$3:$H$242,4,FALSE),0)</f>
        <v>0</v>
      </c>
      <c r="CK558" s="1691">
        <f>IFERROR(VLOOKUP($A558,'2009'!$C$3:$H$242,5,FALSE),0)</f>
        <v>0</v>
      </c>
      <c r="CL558" s="1740">
        <f>IFERROR(VLOOKUP($A558,'2009'!$C$3:$H$242,6,FALSE),0)</f>
        <v>0</v>
      </c>
      <c r="CM558" s="1700">
        <f>IFERROR(VLOOKUP($A558,'2008'!$C$3:$H$229,2,FALSE),0)</f>
        <v>0</v>
      </c>
      <c r="CN558" s="1691">
        <f>IFERROR(VLOOKUP($A558,'2008'!$C$3:$H$229,3,FALSE),0)</f>
        <v>0</v>
      </c>
      <c r="CO558" s="1691">
        <f>IFERROR(VLOOKUP($A558,'2008'!$C$3:$H$229,4,FALSE),0)</f>
        <v>0</v>
      </c>
      <c r="CP558" s="1691">
        <f>IFERROR(VLOOKUP($A558,'2008'!$C$3:$H$229,5,FALSE),0)</f>
        <v>0</v>
      </c>
      <c r="CQ558" s="1740">
        <f>IFERROR(VLOOKUP($A558,'2008'!$C$3:$H$229,6,FALSE),0)</f>
        <v>0</v>
      </c>
      <c r="CR558" s="1700">
        <f>IFERROR(VLOOKUP($A558,'2007'!$C$3:$M$238,7,FALSE),0)</f>
        <v>0</v>
      </c>
      <c r="CS558" s="1691">
        <f>IFERROR(VLOOKUP($A558,'2007'!$C$3:$M$238,8,FALSE),0)</f>
        <v>0</v>
      </c>
      <c r="CT558" s="1691">
        <f>IFERROR(VLOOKUP($A558,'2007'!$C$3:$M$238,9,FALSE),0)</f>
        <v>0</v>
      </c>
      <c r="CU558" s="1691">
        <f>IFERROR(VLOOKUP($A558,'2007'!$C$3:$M$238,10,FALSE),0)</f>
        <v>0</v>
      </c>
      <c r="CV558" s="1740">
        <f>IFERROR(VLOOKUP($A558,'2007'!$C$3:$M$238,11,FALSE),0)</f>
        <v>0</v>
      </c>
      <c r="CW558" s="1700">
        <f>IFERROR(VLOOKUP($A558,'2006'!$A$2:$F$200,2,FALSE),0)</f>
        <v>0</v>
      </c>
      <c r="CX558" s="1691">
        <f>IFERROR(VLOOKUP($A558,'2006'!$A$2:$F$200,4,FALSE),0)</f>
        <v>0</v>
      </c>
      <c r="CY558" s="1691">
        <f>IFERROR(VLOOKUP($A558,'2006'!$A$2:$F$200,5,FALSE),0)</f>
        <v>0</v>
      </c>
      <c r="CZ558" s="1740">
        <f>IFERROR(VLOOKUP($A558,'2006'!$A$2:$F$200,6,FALSE),0)</f>
        <v>0</v>
      </c>
      <c r="DA558" s="1700">
        <f>IFERROR(VLOOKUP($A558,'2005'!$C$3:$M$205,8,FALSE),0)</f>
        <v>0</v>
      </c>
      <c r="DB558" s="1691">
        <f>IFERROR(VLOOKUP($A558,'2005'!$C$3:$M$205,9,FALSE),0)</f>
        <v>0</v>
      </c>
      <c r="DC558" s="1691">
        <f>IFERROR(VLOOKUP($A558,'2005'!$C$3:$M$205,10,FALSE),0)</f>
        <v>0</v>
      </c>
      <c r="DD558" s="1740">
        <f>IFERROR(VLOOKUP($A558,'2005'!$C$3:$M$205,11,FALSE),0)</f>
        <v>0</v>
      </c>
      <c r="DE558" s="1700">
        <f>IFERROR(VLOOKUP($A558,'2004'!$C$3:$M$213,8,FALSE),0)</f>
        <v>0</v>
      </c>
      <c r="DF558" s="1691">
        <f>IFERROR(VLOOKUP($A558,'2004'!$C$3:$M$213,9,FALSE),0)</f>
        <v>0</v>
      </c>
      <c r="DG558" s="1691">
        <f>IFERROR(VLOOKUP($A558,'2004'!$C$3:$M$213,10,FALSE),0)</f>
        <v>0</v>
      </c>
      <c r="DH558" s="1740">
        <f>IFERROR(VLOOKUP($A558,'2004'!$C$3:$M$213,11,FALSE),0)</f>
        <v>0</v>
      </c>
      <c r="DI558" s="1700">
        <f>IFERROR(VLOOKUP($A558,'2003'!$C$3:$Q$214,12,FALSE),0)</f>
        <v>0</v>
      </c>
      <c r="DJ558" s="1691">
        <f>IFERROR(VLOOKUP($A558,'2003'!$C$3:$Q$214,13,FALSE),0)</f>
        <v>0</v>
      </c>
      <c r="DK558" s="1691">
        <f>IFERROR(VLOOKUP($A558,'2003'!$C$3:$Q$214,14,FALSE),0)</f>
        <v>0</v>
      </c>
      <c r="DL558" s="1740">
        <f>IFERROR(VLOOKUP($A558,'2003'!$C$3:$Q$214,15,FALSE),0)</f>
        <v>0</v>
      </c>
      <c r="DM558" s="1700">
        <f>IFERROR(VLOOKUP($A558,'2002'!$D$3:$R$214,12,FALSE),0)</f>
        <v>0</v>
      </c>
      <c r="DN558" s="1691">
        <f>IFERROR(VLOOKUP($A558,'2002'!$D$3:$R$214,13,FALSE),0)</f>
        <v>0</v>
      </c>
      <c r="DO558" s="1691">
        <f>IFERROR(VLOOKUP($A558,'2002'!$D$3:$R$214,14,FALSE),0)</f>
        <v>0</v>
      </c>
      <c r="DP558" s="1788">
        <f>IFERROR(VLOOKUP($A558,'2002'!$D$3:$R$214,15,FALSE),0)</f>
        <v>0</v>
      </c>
      <c r="DQ558" s="1700">
        <f>IFERROR(VLOOKUP($A558,'Pre 2002'!$C$3:$CK$382,84,FALSE),0)</f>
        <v>0</v>
      </c>
      <c r="DR558" s="1695">
        <f>IFERROR(VLOOKUP($A558,'Pre 2002'!$C$3:$CK$382,85,FALSE),0)</f>
        <v>0</v>
      </c>
      <c r="DS558" s="1695">
        <f>IFERROR(VLOOKUP($A558,'Pre 2002'!$C$3:$CK$382,86,FALSE),0)</f>
        <v>0</v>
      </c>
      <c r="DT558" s="1790">
        <f>IFERROR(VLOOKUP($A558,'Pre 2002'!$C$3:$CK$382,87,FALSE),0)</f>
        <v>0</v>
      </c>
      <c r="DU558" s="1741">
        <f>IFERROR(VLOOKUP(A558,'Pre 2002'!$C$3:$CG$382,83,FALSE),0)</f>
        <v>0</v>
      </c>
    </row>
    <row r="559" spans="1:125">
      <c r="A559" s="1778" t="s">
        <v>1235</v>
      </c>
      <c r="B559" s="1562">
        <f t="shared" si="206"/>
        <v>6</v>
      </c>
      <c r="C559" s="1562">
        <f t="shared" si="207"/>
        <v>4</v>
      </c>
      <c r="D559" s="1562">
        <f t="shared" si="208"/>
        <v>0</v>
      </c>
      <c r="E559" s="1563">
        <f t="shared" si="209"/>
        <v>0.66666666666666663</v>
      </c>
      <c r="F559" s="1786">
        <f t="shared" si="210"/>
        <v>1</v>
      </c>
      <c r="G559" s="1595" t="s">
        <v>2159</v>
      </c>
      <c r="H559" s="1567">
        <f t="shared" si="216"/>
        <v>1</v>
      </c>
      <c r="I559" s="1734">
        <f t="shared" si="217"/>
        <v>6</v>
      </c>
      <c r="J559" s="1734">
        <f t="shared" si="218"/>
        <v>4</v>
      </c>
      <c r="K559" s="1734">
        <f t="shared" si="219"/>
        <v>0</v>
      </c>
      <c r="L559" s="1806">
        <f t="shared" si="220"/>
        <v>0.66666666666666663</v>
      </c>
      <c r="M559" s="1751"/>
      <c r="N559" s="1751"/>
      <c r="O559" s="1700">
        <f>IFERROR(VLOOKUP($A559,'2022'!$B$2:$K$174,3,FALSE),0)</f>
        <v>0</v>
      </c>
      <c r="P559" s="1858">
        <f>IFERROR(VLOOKUP($A559,'2022'!$B$2:$K$174,4,FALSE),0)</f>
        <v>0</v>
      </c>
      <c r="Q559" s="1858">
        <f>IFERROR(VLOOKUP($A559,'2022'!$B$2:$K$174,5,FALSE),0)</f>
        <v>0</v>
      </c>
      <c r="R559" s="1858">
        <f>IFERROR(VLOOKUP($A559,'2022'!$B$2:$K$174,8,FALSE),0)</f>
        <v>0</v>
      </c>
      <c r="S559" s="1740">
        <f>IFERROR(VLOOKUP($A559,'2022'!$B$2:$K$174,10,FALSE),0)</f>
        <v>0</v>
      </c>
      <c r="T559" s="1700">
        <f>IFERROR(VLOOKUP($A559,'2021'!$B$2:$K$174,3,FALSE),0)</f>
        <v>0</v>
      </c>
      <c r="U559" s="1843">
        <f>IFERROR(VLOOKUP($A559,'2021'!$B$2:$K$174,4,FALSE),0)</f>
        <v>0</v>
      </c>
      <c r="V559" s="1843">
        <f>IFERROR(VLOOKUP($A559,'2021'!$B$2:$K$174,5,FALSE),0)</f>
        <v>0</v>
      </c>
      <c r="W559" s="1843">
        <f>IFERROR(VLOOKUP($A559,'2021'!$B$2:$K$174,8,FALSE),0)</f>
        <v>0</v>
      </c>
      <c r="X559" s="1740">
        <f>IFERROR(VLOOKUP($A559,'2021'!$B$2:$K$174,10,FALSE),0)</f>
        <v>0</v>
      </c>
      <c r="Y559" s="1700">
        <f>IFERROR(VLOOKUP($A559,'2020'!$B$2:$K$170,3,FALSE),0)</f>
        <v>0</v>
      </c>
      <c r="Z559" s="1829">
        <f>IFERROR(VLOOKUP($A559,'2020'!$B$2:$K$170,4,FALSE),0)</f>
        <v>0</v>
      </c>
      <c r="AA559" s="1829">
        <f>IFERROR(VLOOKUP($A559,'2020'!$B$2:$K$170,5,FALSE),0)</f>
        <v>0</v>
      </c>
      <c r="AB559" s="1829">
        <f>IFERROR(VLOOKUP($A559,'2020'!$B$2:$K$170,8,FALSE),0)</f>
        <v>0</v>
      </c>
      <c r="AC559" s="1740">
        <f>IFERROR(VLOOKUP($A559,'2020'!$B$2:$K$170,10,FALSE),0)</f>
        <v>0</v>
      </c>
      <c r="AD559" s="1700">
        <f>IFERROR(VLOOKUP($A559,'2019'!$B$2:$K$170,3,FALSE),0)</f>
        <v>0</v>
      </c>
      <c r="AE559" s="1823">
        <f>IFERROR(VLOOKUP($A559,'2019'!$B$2:$K$170,4,FALSE),0)</f>
        <v>0</v>
      </c>
      <c r="AF559" s="1823">
        <f>IFERROR(VLOOKUP($A559,'2019'!$B$2:$K$170,5,FALSE),0)</f>
        <v>0</v>
      </c>
      <c r="AG559" s="1823">
        <f>IFERROR(VLOOKUP($A559,'2019'!$B$2:$K$170,8,FALSE),0)</f>
        <v>0</v>
      </c>
      <c r="AH559" s="1740">
        <f>IFERROR(VLOOKUP($A559,'2019'!$B$2:$K$170,10,FALSE),0)</f>
        <v>0</v>
      </c>
      <c r="AI559" s="1700">
        <f>IFERROR(VLOOKUP($A559,'2018'!$B$2:$K$170,3,FALSE),0)</f>
        <v>0</v>
      </c>
      <c r="AJ559" s="1821">
        <f>IFERROR(VLOOKUP($A559,'2018'!$B$2:$K$170,4,FALSE),0)</f>
        <v>0</v>
      </c>
      <c r="AK559" s="1821">
        <f>IFERROR(VLOOKUP($A559,'2018'!$B$2:$K$170,5,FALSE),0)</f>
        <v>0</v>
      </c>
      <c r="AL559" s="1821">
        <f>IFERROR(VLOOKUP($A559,'2018'!$B$2:$K$170,8,FALSE),0)</f>
        <v>0</v>
      </c>
      <c r="AM559" s="1740">
        <f>IFERROR(VLOOKUP($A559,'2018'!$B$2:$K$170,10,FALSE),0)</f>
        <v>0</v>
      </c>
      <c r="AN559" s="1700">
        <f>IFERROR(VLOOKUP($A559,'2017'!$B$2:$J$163,2,FALSE),0)</f>
        <v>0</v>
      </c>
      <c r="AO559" s="1815">
        <f>IFERROR(VLOOKUP($A559,'2017'!$B$2:$J$163,3,FALSE),0)</f>
        <v>0</v>
      </c>
      <c r="AP559" s="1815">
        <f>IFERROR(VLOOKUP($A559,'2017'!$B$2:$J$163,4,FALSE),0)</f>
        <v>0</v>
      </c>
      <c r="AQ559" s="1815">
        <f>IFERROR(VLOOKUP($A559,'2017'!$B$2:$J$163,7,FALSE),0)</f>
        <v>0</v>
      </c>
      <c r="AR559" s="1740">
        <f>IFERROR(VLOOKUP($A559,'2017'!$B$2:$J$163,9,FALSE),0)</f>
        <v>0</v>
      </c>
      <c r="AS559" s="1700">
        <f>IFERROR(VLOOKUP($A559,'2016'!$B$2:$K$165,3,FALSE),0)</f>
        <v>0</v>
      </c>
      <c r="AT559" s="1796">
        <f>IFERROR(VLOOKUP($A559,'2016'!$B$2:$K$165,4,FALSE),0)</f>
        <v>0</v>
      </c>
      <c r="AU559" s="1796">
        <f>IFERROR(VLOOKUP($A559,'2016'!$B$2:$K$165,5,FALSE),0)</f>
        <v>0</v>
      </c>
      <c r="AV559" s="1796">
        <f>IFERROR(VLOOKUP($A559,'2016'!$B$2:$K$165,8,FALSE),0)</f>
        <v>0</v>
      </c>
      <c r="AW559" s="1740">
        <f>IFERROR(VLOOKUP($A559,'2016'!$B$2:$K$165,10,FALSE),0)</f>
        <v>0</v>
      </c>
      <c r="AX559" s="1700">
        <f>IFERROR(VLOOKUP($A559,'2015'!$B$2:$K$165,3,FALSE),0)</f>
        <v>0</v>
      </c>
      <c r="AY559" s="1695">
        <f>IFERROR(VLOOKUP($A559,'2015'!$B$2:$K$165,4,FALSE),0)</f>
        <v>0</v>
      </c>
      <c r="AZ559" s="1695">
        <f>IFERROR(VLOOKUP($A559,'2015'!$B$2:$K$165,5,FALSE),0)</f>
        <v>0</v>
      </c>
      <c r="BA559" s="1695">
        <f>IFERROR(VLOOKUP($A559,'2015'!$B$2:$K$165,8,FALSE),0)</f>
        <v>0</v>
      </c>
      <c r="BB559" s="1740">
        <f>IFERROR(VLOOKUP($A559,'2015'!$B$2:$K$165,10,FALSE),0)</f>
        <v>0</v>
      </c>
      <c r="BC559" s="1700">
        <f>IFERROR(VLOOKUP($A559,'2014'!$B$2:$K$157,3,FALSE),0)</f>
        <v>0</v>
      </c>
      <c r="BD559" s="1691">
        <f>IFERROR(VLOOKUP($A559,'2014'!$B$2:$K$157,4,FALSE),0)</f>
        <v>0</v>
      </c>
      <c r="BE559" s="1691">
        <f>IFERROR(VLOOKUP($A559,'2014'!$B$2:$K$157,5,FALSE),0)</f>
        <v>0</v>
      </c>
      <c r="BF559" s="1691">
        <f>IFERROR(VLOOKUP($A559,'2014'!$B$2:$K$157,8,FALSE),0)</f>
        <v>0</v>
      </c>
      <c r="BG559" s="1740">
        <f>IFERROR(VLOOKUP($A559,'2014'!$B$2:$K$157,10,FALSE),0)</f>
        <v>0</v>
      </c>
      <c r="BH559" s="1700">
        <f>IFERROR(VLOOKUP($A559,'2013'!$D$4:$I$249,2,FALSE),0)</f>
        <v>0</v>
      </c>
      <c r="BI559" s="1691">
        <f>IFERROR(VLOOKUP($A559,'2013'!$D$4:$I$249,3,FALSE),0)</f>
        <v>0</v>
      </c>
      <c r="BJ559" s="1691">
        <f>IFERROR(VLOOKUP($A559,'2013'!$D$4:$I$249,4,FALSE),0)</f>
        <v>0</v>
      </c>
      <c r="BK559" s="1691">
        <f>IFERROR(VLOOKUP($A559,'2013'!$D$4:$I$249,5,FALSE),0)</f>
        <v>0</v>
      </c>
      <c r="BL559" s="1740">
        <f>IFERROR(VLOOKUP($A559,'2013'!$D$4:$I$249,6,FALSE),0)</f>
        <v>0</v>
      </c>
      <c r="BM559" s="1737">
        <f>IFERROR(VLOOKUP($A559,'2012'!$D$3:$O$172,2,FALSE),0)</f>
        <v>0</v>
      </c>
      <c r="BN559" s="1691">
        <f>IFERROR(VLOOKUP($A559,'2012'!$D$3:$O$172,3,FALSE),0)</f>
        <v>0</v>
      </c>
      <c r="BO559" s="1743">
        <f>IFERROR(VLOOKUP($A559,'2012'!$D$3:$O$172,4,FALSE),0)</f>
        <v>0</v>
      </c>
      <c r="BP559" s="1700">
        <f>IFERROR(VLOOKUP($A559,'2012'!$D$3:$O$172,5,FALSE),0)</f>
        <v>0</v>
      </c>
      <c r="BQ559" s="1691">
        <f>IFERROR(VLOOKUP($A559,'2012'!$D$3:$O$172,6,FALSE),0)</f>
        <v>0</v>
      </c>
      <c r="BR559" s="1691">
        <f>IFERROR(VLOOKUP($A559,'2012'!$D$3:$O$172,7,FALSE),0)</f>
        <v>0</v>
      </c>
      <c r="BS559" s="1691">
        <f>IFERROR(VLOOKUP($A559,'2012'!$D$3:$O$172,8,FALSE),0)</f>
        <v>0</v>
      </c>
      <c r="BT559" s="1740">
        <f>IFERROR(VLOOKUP($A559,'2012'!$D$3:$O$172,9,FALSE),0)</f>
        <v>0</v>
      </c>
      <c r="BX559" s="1700">
        <f>IFERROR(VLOOKUP($A559,'2011'!$D$4:$I$251,2,FALSE),0)</f>
        <v>0</v>
      </c>
      <c r="BY559" s="1691">
        <f>IFERROR(VLOOKUP($A559,'2011'!$D$4:$I$251,3,FALSE),0)</f>
        <v>0</v>
      </c>
      <c r="BZ559" s="1691">
        <f>IFERROR(VLOOKUP($A559,'2011'!$D$4:$I$251,4,FALSE),0)</f>
        <v>0</v>
      </c>
      <c r="CA559" s="1691">
        <f>IFERROR(VLOOKUP($A559,'2011'!$D$4:$I$251,5,FALSE),0)</f>
        <v>0</v>
      </c>
      <c r="CB559" s="1740">
        <f>IFERROR(VLOOKUP($A559,'2011'!$D$4:$I$251,6,FALSE),0)</f>
        <v>0</v>
      </c>
      <c r="CC559" s="1700">
        <f>IFERROR(VLOOKUP($A559,'2010'!$C$3:$H$234,2,FALSE),0)</f>
        <v>0</v>
      </c>
      <c r="CD559" s="1691">
        <f>IFERROR(VLOOKUP($A559,'2010'!$C$3:$H$234,3,FALSE),0)</f>
        <v>0</v>
      </c>
      <c r="CE559" s="1691">
        <f>IFERROR(VLOOKUP($A559,'2010'!$C$3:$H$234,4,FALSE),0)</f>
        <v>0</v>
      </c>
      <c r="CF559" s="1691">
        <f>IFERROR(VLOOKUP($A559,'2010'!$C$3:$H$234,5,FALSE),0)</f>
        <v>0</v>
      </c>
      <c r="CG559" s="1740">
        <f>IFERROR(VLOOKUP($A559,'2010'!$C$3:$H$234,6,FALSE),0)</f>
        <v>0</v>
      </c>
      <c r="CH559" s="1700">
        <f>IFERROR(VLOOKUP($A559,'2009'!$C$3:$H$242,2,FALSE),0)</f>
        <v>0</v>
      </c>
      <c r="CI559" s="1691">
        <f>IFERROR(VLOOKUP($A559,'2009'!$C$3:$H$242,3,FALSE),0)</f>
        <v>0</v>
      </c>
      <c r="CJ559" s="1691">
        <f>IFERROR(VLOOKUP($A559,'2009'!$C$3:$H$242,4,FALSE),0)</f>
        <v>0</v>
      </c>
      <c r="CK559" s="1691">
        <f>IFERROR(VLOOKUP($A559,'2009'!$C$3:$H$242,5,FALSE),0)</f>
        <v>0</v>
      </c>
      <c r="CL559" s="1740">
        <f>IFERROR(VLOOKUP($A559,'2009'!$C$3:$H$242,6,FALSE),0)</f>
        <v>0</v>
      </c>
      <c r="CM559" s="1700">
        <f>IFERROR(VLOOKUP($A559,'2008'!$C$3:$H$229,2,FALSE),0)</f>
        <v>0</v>
      </c>
      <c r="CN559" s="1691">
        <f>IFERROR(VLOOKUP($A559,'2008'!$C$3:$H$229,3,FALSE),0)</f>
        <v>0</v>
      </c>
      <c r="CO559" s="1691">
        <f>IFERROR(VLOOKUP($A559,'2008'!$C$3:$H$229,4,FALSE),0)</f>
        <v>0</v>
      </c>
      <c r="CP559" s="1691">
        <f>IFERROR(VLOOKUP($A559,'2008'!$C$3:$H$229,5,FALSE),0)</f>
        <v>0</v>
      </c>
      <c r="CQ559" s="1740">
        <f>IFERROR(VLOOKUP($A559,'2008'!$C$3:$H$229,6,FALSE),0)</f>
        <v>0</v>
      </c>
      <c r="CR559" s="1700">
        <f>IFERROR(VLOOKUP($A559,'2007'!$C$3:$M$238,7,FALSE),0)</f>
        <v>6</v>
      </c>
      <c r="CS559" s="1691">
        <f>IFERROR(VLOOKUP($A559,'2007'!$C$3:$M$238,8,FALSE),0)</f>
        <v>0</v>
      </c>
      <c r="CT559" s="1691">
        <f>IFERROR(VLOOKUP($A559,'2007'!$C$3:$M$238,9,FALSE),0)</f>
        <v>4</v>
      </c>
      <c r="CU559" s="1691">
        <f>IFERROR(VLOOKUP($A559,'2007'!$C$3:$M$238,10,FALSE),0)</f>
        <v>0</v>
      </c>
      <c r="CV559" s="1740">
        <f>IFERROR(VLOOKUP($A559,'2007'!$C$3:$M$238,11,FALSE),0)</f>
        <v>0.66666666666666663</v>
      </c>
      <c r="CW559" s="1700">
        <f>IFERROR(VLOOKUP($A559,'2006'!$A$2:$F$200,2,FALSE),0)</f>
        <v>0</v>
      </c>
      <c r="CX559" s="1691">
        <f>IFERROR(VLOOKUP($A559,'2006'!$A$2:$F$200,4,FALSE),0)</f>
        <v>0</v>
      </c>
      <c r="CY559" s="1691">
        <f>IFERROR(VLOOKUP($A559,'2006'!$A$2:$F$200,5,FALSE),0)</f>
        <v>0</v>
      </c>
      <c r="CZ559" s="1740">
        <f>IFERROR(VLOOKUP($A559,'2006'!$A$2:$F$200,6,FALSE),0)</f>
        <v>0</v>
      </c>
      <c r="DA559" s="1700">
        <f>IFERROR(VLOOKUP($A559,'2005'!$C$3:$M$205,8,FALSE),0)</f>
        <v>0</v>
      </c>
      <c r="DB559" s="1691">
        <f>IFERROR(VLOOKUP($A559,'2005'!$C$3:$M$205,9,FALSE),0)</f>
        <v>0</v>
      </c>
      <c r="DC559" s="1691">
        <f>IFERROR(VLOOKUP($A559,'2005'!$C$3:$M$205,10,FALSE),0)</f>
        <v>0</v>
      </c>
      <c r="DD559" s="1740">
        <f>IFERROR(VLOOKUP($A559,'2005'!$C$3:$M$205,11,FALSE),0)</f>
        <v>0</v>
      </c>
      <c r="DE559" s="1700">
        <f>IFERROR(VLOOKUP($A559,'2004'!$C$3:$M$213,8,FALSE),0)</f>
        <v>0</v>
      </c>
      <c r="DF559" s="1691">
        <f>IFERROR(VLOOKUP($A559,'2004'!$C$3:$M$213,9,FALSE),0)</f>
        <v>0</v>
      </c>
      <c r="DG559" s="1691">
        <f>IFERROR(VLOOKUP($A559,'2004'!$C$3:$M$213,10,FALSE),0)</f>
        <v>0</v>
      </c>
      <c r="DH559" s="1740">
        <f>IFERROR(VLOOKUP($A559,'2004'!$C$3:$M$213,11,FALSE),0)</f>
        <v>0</v>
      </c>
      <c r="DI559" s="1700">
        <f>IFERROR(VLOOKUP($A559,'2003'!$C$3:$Q$214,12,FALSE),0)</f>
        <v>0</v>
      </c>
      <c r="DJ559" s="1691">
        <f>IFERROR(VLOOKUP($A559,'2003'!$C$3:$Q$214,13,FALSE),0)</f>
        <v>0</v>
      </c>
      <c r="DK559" s="1691">
        <f>IFERROR(VLOOKUP($A559,'2003'!$C$3:$Q$214,14,FALSE),0)</f>
        <v>0</v>
      </c>
      <c r="DL559" s="1740">
        <f>IFERROR(VLOOKUP($A559,'2003'!$C$3:$Q$214,15,FALSE),0)</f>
        <v>0</v>
      </c>
      <c r="DM559" s="1700">
        <f>IFERROR(VLOOKUP($A559,'2002'!$D$3:$R$214,12,FALSE),0)</f>
        <v>0</v>
      </c>
      <c r="DN559" s="1691">
        <f>IFERROR(VLOOKUP($A559,'2002'!$D$3:$R$214,13,FALSE),0)</f>
        <v>0</v>
      </c>
      <c r="DO559" s="1691">
        <f>IFERROR(VLOOKUP($A559,'2002'!$D$3:$R$214,14,FALSE),0)</f>
        <v>0</v>
      </c>
      <c r="DP559" s="1788">
        <f>IFERROR(VLOOKUP($A559,'2002'!$D$3:$R$214,15,FALSE),0)</f>
        <v>0</v>
      </c>
      <c r="DQ559" s="1700">
        <f>IFERROR(VLOOKUP($A559,'Pre 2002'!$C$3:$CK$382,84,FALSE),0)</f>
        <v>0</v>
      </c>
      <c r="DR559" s="1695">
        <f>IFERROR(VLOOKUP($A559,'Pre 2002'!$C$3:$CK$382,85,FALSE),0)</f>
        <v>0</v>
      </c>
      <c r="DS559" s="1695">
        <f>IFERROR(VLOOKUP($A559,'Pre 2002'!$C$3:$CK$382,86,FALSE),0)</f>
        <v>0</v>
      </c>
      <c r="DT559" s="1790">
        <f>IFERROR(VLOOKUP($A559,'Pre 2002'!$C$3:$CK$382,87,FALSE),0)</f>
        <v>0</v>
      </c>
      <c r="DU559" s="1741">
        <f>IFERROR(VLOOKUP(A559,'Pre 2002'!$C$3:$CG$382,83,FALSE),0)</f>
        <v>0</v>
      </c>
    </row>
    <row r="560" spans="1:125">
      <c r="A560" s="1778" t="s">
        <v>1981</v>
      </c>
      <c r="B560" s="1562">
        <f t="shared" si="206"/>
        <v>3</v>
      </c>
      <c r="C560" s="1562">
        <f t="shared" si="207"/>
        <v>2</v>
      </c>
      <c r="D560" s="1562">
        <f t="shared" si="208"/>
        <v>0</v>
      </c>
      <c r="E560" s="1563">
        <f t="shared" si="209"/>
        <v>0.66666666666666663</v>
      </c>
      <c r="F560" s="1786">
        <f t="shared" si="210"/>
        <v>1</v>
      </c>
      <c r="G560" s="1595" t="s">
        <v>2159</v>
      </c>
      <c r="H560" s="1567">
        <f t="shared" si="216"/>
        <v>1</v>
      </c>
      <c r="I560" s="1734">
        <f t="shared" si="217"/>
        <v>3</v>
      </c>
      <c r="J560" s="1734">
        <f t="shared" si="218"/>
        <v>2</v>
      </c>
      <c r="K560" s="1734">
        <f t="shared" si="219"/>
        <v>0</v>
      </c>
      <c r="L560" s="1806">
        <f t="shared" si="220"/>
        <v>0.66666666666666663</v>
      </c>
      <c r="M560" s="1751"/>
      <c r="N560" s="1751"/>
      <c r="O560" s="1700">
        <f>IFERROR(VLOOKUP($A560,'2022'!$B$2:$K$174,3,FALSE),0)</f>
        <v>0</v>
      </c>
      <c r="P560" s="1858">
        <f>IFERROR(VLOOKUP($A560,'2022'!$B$2:$K$174,4,FALSE),0)</f>
        <v>0</v>
      </c>
      <c r="Q560" s="1858">
        <f>IFERROR(VLOOKUP($A560,'2022'!$B$2:$K$174,5,FALSE),0)</f>
        <v>0</v>
      </c>
      <c r="R560" s="1858">
        <f>IFERROR(VLOOKUP($A560,'2022'!$B$2:$K$174,8,FALSE),0)</f>
        <v>0</v>
      </c>
      <c r="S560" s="1740">
        <f>IFERROR(VLOOKUP($A560,'2022'!$B$2:$K$174,10,FALSE),0)</f>
        <v>0</v>
      </c>
      <c r="T560" s="1700">
        <f>IFERROR(VLOOKUP($A560,'2021'!$B$2:$K$174,3,FALSE),0)</f>
        <v>0</v>
      </c>
      <c r="U560" s="1843">
        <f>IFERROR(VLOOKUP($A560,'2021'!$B$2:$K$174,4,FALSE),0)</f>
        <v>0</v>
      </c>
      <c r="V560" s="1843">
        <f>IFERROR(VLOOKUP($A560,'2021'!$B$2:$K$174,5,FALSE),0)</f>
        <v>0</v>
      </c>
      <c r="W560" s="1843">
        <f>IFERROR(VLOOKUP($A560,'2021'!$B$2:$K$174,8,FALSE),0)</f>
        <v>0</v>
      </c>
      <c r="X560" s="1740">
        <f>IFERROR(VLOOKUP($A560,'2021'!$B$2:$K$174,10,FALSE),0)</f>
        <v>0</v>
      </c>
      <c r="Y560" s="1700">
        <f>IFERROR(VLOOKUP($A560,'2020'!$B$2:$K$170,3,FALSE),0)</f>
        <v>0</v>
      </c>
      <c r="Z560" s="1829">
        <f>IFERROR(VLOOKUP($A560,'2020'!$B$2:$K$170,4,FALSE),0)</f>
        <v>0</v>
      </c>
      <c r="AA560" s="1829">
        <f>IFERROR(VLOOKUP($A560,'2020'!$B$2:$K$170,5,FALSE),0)</f>
        <v>0</v>
      </c>
      <c r="AB560" s="1829">
        <f>IFERROR(VLOOKUP($A560,'2020'!$B$2:$K$170,8,FALSE),0)</f>
        <v>0</v>
      </c>
      <c r="AC560" s="1740">
        <f>IFERROR(VLOOKUP($A560,'2020'!$B$2:$K$170,10,FALSE),0)</f>
        <v>0</v>
      </c>
      <c r="AD560" s="1700">
        <f>IFERROR(VLOOKUP($A560,'2019'!$B$2:$K$170,3,FALSE),0)</f>
        <v>0</v>
      </c>
      <c r="AE560" s="1823">
        <f>IFERROR(VLOOKUP($A560,'2019'!$B$2:$K$170,4,FALSE),0)</f>
        <v>0</v>
      </c>
      <c r="AF560" s="1823">
        <f>IFERROR(VLOOKUP($A560,'2019'!$B$2:$K$170,5,FALSE),0)</f>
        <v>0</v>
      </c>
      <c r="AG560" s="1823">
        <f>IFERROR(VLOOKUP($A560,'2019'!$B$2:$K$170,8,FALSE),0)</f>
        <v>0</v>
      </c>
      <c r="AH560" s="1740">
        <f>IFERROR(VLOOKUP($A560,'2019'!$B$2:$K$170,10,FALSE),0)</f>
        <v>0</v>
      </c>
      <c r="AI560" s="1700">
        <f>IFERROR(VLOOKUP($A560,'2018'!$B$2:$K$170,3,FALSE),0)</f>
        <v>0</v>
      </c>
      <c r="AJ560" s="1821">
        <f>IFERROR(VLOOKUP($A560,'2018'!$B$2:$K$170,4,FALSE),0)</f>
        <v>0</v>
      </c>
      <c r="AK560" s="1821">
        <f>IFERROR(VLOOKUP($A560,'2018'!$B$2:$K$170,5,FALSE),0)</f>
        <v>0</v>
      </c>
      <c r="AL560" s="1821">
        <f>IFERROR(VLOOKUP($A560,'2018'!$B$2:$K$170,8,FALSE),0)</f>
        <v>0</v>
      </c>
      <c r="AM560" s="1740">
        <f>IFERROR(VLOOKUP($A560,'2018'!$B$2:$K$170,10,FALSE),0)</f>
        <v>0</v>
      </c>
      <c r="AN560" s="1700">
        <f>IFERROR(VLOOKUP($A560,'2017'!$B$2:$J$163,2,FALSE),0)</f>
        <v>0</v>
      </c>
      <c r="AO560" s="1815">
        <f>IFERROR(VLOOKUP($A560,'2017'!$B$2:$J$163,3,FALSE),0)</f>
        <v>0</v>
      </c>
      <c r="AP560" s="1815">
        <f>IFERROR(VLOOKUP($A560,'2017'!$B$2:$J$163,4,FALSE),0)</f>
        <v>0</v>
      </c>
      <c r="AQ560" s="1815">
        <f>IFERROR(VLOOKUP($A560,'2017'!$B$2:$J$163,7,FALSE),0)</f>
        <v>0</v>
      </c>
      <c r="AR560" s="1740">
        <f>IFERROR(VLOOKUP($A560,'2017'!$B$2:$J$163,9,FALSE),0)</f>
        <v>0</v>
      </c>
      <c r="AS560" s="1700">
        <f>IFERROR(VLOOKUP($A560,'2016'!$B$2:$K$165,3,FALSE),0)</f>
        <v>0</v>
      </c>
      <c r="AT560" s="1796">
        <f>IFERROR(VLOOKUP($A560,'2016'!$B$2:$K$165,4,FALSE),0)</f>
        <v>0</v>
      </c>
      <c r="AU560" s="1796">
        <f>IFERROR(VLOOKUP($A560,'2016'!$B$2:$K$165,5,FALSE),0)</f>
        <v>0</v>
      </c>
      <c r="AV560" s="1796">
        <f>IFERROR(VLOOKUP($A560,'2016'!$B$2:$K$165,8,FALSE),0)</f>
        <v>0</v>
      </c>
      <c r="AW560" s="1740">
        <f>IFERROR(VLOOKUP($A560,'2016'!$B$2:$K$165,10,FALSE),0)</f>
        <v>0</v>
      </c>
      <c r="AX560" s="1700">
        <f>IFERROR(VLOOKUP($A560,'2015'!$B$2:$K$165,3,FALSE),0)</f>
        <v>0</v>
      </c>
      <c r="AY560" s="1695">
        <f>IFERROR(VLOOKUP($A560,'2015'!$B$2:$K$165,4,FALSE),0)</f>
        <v>0</v>
      </c>
      <c r="AZ560" s="1695">
        <f>IFERROR(VLOOKUP($A560,'2015'!$B$2:$K$165,5,FALSE),0)</f>
        <v>0</v>
      </c>
      <c r="BA560" s="1695">
        <f>IFERROR(VLOOKUP($A560,'2015'!$B$2:$K$165,8,FALSE),0)</f>
        <v>0</v>
      </c>
      <c r="BB560" s="1740">
        <f>IFERROR(VLOOKUP($A560,'2015'!$B$2:$K$165,10,FALSE),0)</f>
        <v>0</v>
      </c>
      <c r="BC560" s="1700">
        <f>IFERROR(VLOOKUP($A560,'2014'!$B$2:$K$157,3,FALSE),0)</f>
        <v>0</v>
      </c>
      <c r="BD560" s="1691">
        <f>IFERROR(VLOOKUP($A560,'2014'!$B$2:$K$157,4,FALSE),0)</f>
        <v>0</v>
      </c>
      <c r="BE560" s="1691">
        <f>IFERROR(VLOOKUP($A560,'2014'!$B$2:$K$157,5,FALSE),0)</f>
        <v>0</v>
      </c>
      <c r="BF560" s="1691">
        <f>IFERROR(VLOOKUP($A560,'2014'!$B$2:$K$157,8,FALSE),0)</f>
        <v>0</v>
      </c>
      <c r="BG560" s="1740">
        <f>IFERROR(VLOOKUP($A560,'2014'!$B$2:$K$157,10,FALSE),0)</f>
        <v>0</v>
      </c>
      <c r="BH560" s="1700">
        <f>IFERROR(VLOOKUP($A560,'2013'!$D$4:$I$249,2,FALSE),0)</f>
        <v>0</v>
      </c>
      <c r="BI560" s="1691">
        <f>IFERROR(VLOOKUP($A560,'2013'!$D$4:$I$249,3,FALSE),0)</f>
        <v>0</v>
      </c>
      <c r="BJ560" s="1691">
        <f>IFERROR(VLOOKUP($A560,'2013'!$D$4:$I$249,4,FALSE),0)</f>
        <v>0</v>
      </c>
      <c r="BK560" s="1691">
        <f>IFERROR(VLOOKUP($A560,'2013'!$D$4:$I$249,5,FALSE),0)</f>
        <v>0</v>
      </c>
      <c r="BL560" s="1740">
        <f>IFERROR(VLOOKUP($A560,'2013'!$D$4:$I$249,6,FALSE),0)</f>
        <v>0</v>
      </c>
      <c r="BM560" s="1737">
        <f>IFERROR(VLOOKUP($A560,'2012'!$D$3:$O$172,2,FALSE),0)</f>
        <v>0</v>
      </c>
      <c r="BN560" s="1691">
        <f>IFERROR(VLOOKUP($A560,'2012'!$D$3:$O$172,3,FALSE),0)</f>
        <v>0</v>
      </c>
      <c r="BO560" s="1743">
        <f>IFERROR(VLOOKUP($A560,'2012'!$D$3:$O$172,4,FALSE),0)</f>
        <v>0</v>
      </c>
      <c r="BP560" s="1700">
        <f>IFERROR(VLOOKUP($A560,'2012'!$D$3:$O$172,5,FALSE),0)</f>
        <v>0</v>
      </c>
      <c r="BQ560" s="1691">
        <f>IFERROR(VLOOKUP($A560,'2012'!$D$3:$O$172,6,FALSE),0)</f>
        <v>0</v>
      </c>
      <c r="BR560" s="1691">
        <f>IFERROR(VLOOKUP($A560,'2012'!$D$3:$O$172,7,FALSE),0)</f>
        <v>0</v>
      </c>
      <c r="BS560" s="1691">
        <f>IFERROR(VLOOKUP($A560,'2012'!$D$3:$O$172,8,FALSE),0)</f>
        <v>0</v>
      </c>
      <c r="BT560" s="1740">
        <f>IFERROR(VLOOKUP($A560,'2012'!$D$3:$O$172,9,FALSE),0)</f>
        <v>0</v>
      </c>
      <c r="BX560" s="1700">
        <f>IFERROR(VLOOKUP($A560,'2011'!$D$4:$I$251,2,FALSE),0)</f>
        <v>0</v>
      </c>
      <c r="BY560" s="1691">
        <f>IFERROR(VLOOKUP($A560,'2011'!$D$4:$I$251,3,FALSE),0)</f>
        <v>0</v>
      </c>
      <c r="BZ560" s="1691">
        <f>IFERROR(VLOOKUP($A560,'2011'!$D$4:$I$251,4,FALSE),0)</f>
        <v>0</v>
      </c>
      <c r="CA560" s="1691">
        <f>IFERROR(VLOOKUP($A560,'2011'!$D$4:$I$251,5,FALSE),0)</f>
        <v>0</v>
      </c>
      <c r="CB560" s="1740">
        <f>IFERROR(VLOOKUP($A560,'2011'!$D$4:$I$251,6,FALSE),0)</f>
        <v>0</v>
      </c>
      <c r="CC560" s="1700">
        <f>IFERROR(VLOOKUP($A560,'2010'!$C$3:$H$234,2,FALSE),0)</f>
        <v>0</v>
      </c>
      <c r="CD560" s="1691">
        <f>IFERROR(VLOOKUP($A560,'2010'!$C$3:$H$234,3,FALSE),0)</f>
        <v>0</v>
      </c>
      <c r="CE560" s="1691">
        <f>IFERROR(VLOOKUP($A560,'2010'!$C$3:$H$234,4,FALSE),0)</f>
        <v>0</v>
      </c>
      <c r="CF560" s="1691">
        <f>IFERROR(VLOOKUP($A560,'2010'!$C$3:$H$234,5,FALSE),0)</f>
        <v>0</v>
      </c>
      <c r="CG560" s="1740">
        <f>IFERROR(VLOOKUP($A560,'2010'!$C$3:$H$234,6,FALSE),0)</f>
        <v>0</v>
      </c>
      <c r="CH560" s="1700">
        <f>IFERROR(VLOOKUP($A560,'2009'!$C$3:$H$242,2,FALSE),0)</f>
        <v>0</v>
      </c>
      <c r="CI560" s="1691">
        <f>IFERROR(VLOOKUP($A560,'2009'!$C$3:$H$242,3,FALSE),0)</f>
        <v>0</v>
      </c>
      <c r="CJ560" s="1691">
        <f>IFERROR(VLOOKUP($A560,'2009'!$C$3:$H$242,4,FALSE),0)</f>
        <v>0</v>
      </c>
      <c r="CK560" s="1691">
        <f>IFERROR(VLOOKUP($A560,'2009'!$C$3:$H$242,5,FALSE),0)</f>
        <v>0</v>
      </c>
      <c r="CL560" s="1740">
        <f>IFERROR(VLOOKUP($A560,'2009'!$C$3:$H$242,6,FALSE),0)</f>
        <v>0</v>
      </c>
      <c r="CM560" s="1700">
        <f>IFERROR(VLOOKUP($A560,'2008'!$C$3:$H$229,2,FALSE),0)</f>
        <v>0</v>
      </c>
      <c r="CN560" s="1691">
        <f>IFERROR(VLOOKUP($A560,'2008'!$C$3:$H$229,3,FALSE),0)</f>
        <v>0</v>
      </c>
      <c r="CO560" s="1691">
        <f>IFERROR(VLOOKUP($A560,'2008'!$C$3:$H$229,4,FALSE),0)</f>
        <v>0</v>
      </c>
      <c r="CP560" s="1691">
        <f>IFERROR(VLOOKUP($A560,'2008'!$C$3:$H$229,5,FALSE),0)</f>
        <v>0</v>
      </c>
      <c r="CQ560" s="1740">
        <f>IFERROR(VLOOKUP($A560,'2008'!$C$3:$H$229,6,FALSE),0)</f>
        <v>0</v>
      </c>
      <c r="CR560" s="1700">
        <f>IFERROR(VLOOKUP($A560,'2007'!$C$3:$M$238,7,FALSE),0)</f>
        <v>0</v>
      </c>
      <c r="CS560" s="1691">
        <f>IFERROR(VLOOKUP($A560,'2007'!$C$3:$M$238,8,FALSE),0)</f>
        <v>0</v>
      </c>
      <c r="CT560" s="1691">
        <f>IFERROR(VLOOKUP($A560,'2007'!$C$3:$M$238,9,FALSE),0)</f>
        <v>0</v>
      </c>
      <c r="CU560" s="1691">
        <f>IFERROR(VLOOKUP($A560,'2007'!$C$3:$M$238,10,FALSE),0)</f>
        <v>0</v>
      </c>
      <c r="CV560" s="1740">
        <f>IFERROR(VLOOKUP($A560,'2007'!$C$3:$M$238,11,FALSE),0)</f>
        <v>0</v>
      </c>
      <c r="CW560" s="1700">
        <f>IFERROR(VLOOKUP($A560,'2006'!$A$2:$F$200,2,FALSE),0)</f>
        <v>0</v>
      </c>
      <c r="CX560" s="1691">
        <f>IFERROR(VLOOKUP($A560,'2006'!$A$2:$F$200,4,FALSE),0)</f>
        <v>0</v>
      </c>
      <c r="CY560" s="1691">
        <f>IFERROR(VLOOKUP($A560,'2006'!$A$2:$F$200,5,FALSE),0)</f>
        <v>0</v>
      </c>
      <c r="CZ560" s="1740">
        <f>IFERROR(VLOOKUP($A560,'2006'!$A$2:$F$200,6,FALSE),0)</f>
        <v>0</v>
      </c>
      <c r="DA560" s="1700">
        <f>IFERROR(VLOOKUP($A560,'2005'!$C$3:$M$205,8,FALSE),0)</f>
        <v>0</v>
      </c>
      <c r="DB560" s="1691">
        <f>IFERROR(VLOOKUP($A560,'2005'!$C$3:$M$205,9,FALSE),0)</f>
        <v>0</v>
      </c>
      <c r="DC560" s="1691">
        <f>IFERROR(VLOOKUP($A560,'2005'!$C$3:$M$205,10,FALSE),0)</f>
        <v>0</v>
      </c>
      <c r="DD560" s="1740">
        <f>IFERROR(VLOOKUP($A560,'2005'!$C$3:$M$205,11,FALSE),0)</f>
        <v>0</v>
      </c>
      <c r="DE560" s="1700">
        <f>IFERROR(VLOOKUP($A560,'2004'!$C$3:$M$213,8,FALSE),0)</f>
        <v>0</v>
      </c>
      <c r="DF560" s="1691">
        <f>IFERROR(VLOOKUP($A560,'2004'!$C$3:$M$213,9,FALSE),0)</f>
        <v>0</v>
      </c>
      <c r="DG560" s="1691">
        <f>IFERROR(VLOOKUP($A560,'2004'!$C$3:$M$213,10,FALSE),0)</f>
        <v>0</v>
      </c>
      <c r="DH560" s="1740">
        <f>IFERROR(VLOOKUP($A560,'2004'!$C$3:$M$213,11,FALSE),0)</f>
        <v>0</v>
      </c>
      <c r="DI560" s="1700">
        <f>IFERROR(VLOOKUP($A560,'2003'!$C$3:$Q$214,12,FALSE),0)</f>
        <v>0</v>
      </c>
      <c r="DJ560" s="1691">
        <f>IFERROR(VLOOKUP($A560,'2003'!$C$3:$Q$214,13,FALSE),0)</f>
        <v>0</v>
      </c>
      <c r="DK560" s="1691">
        <f>IFERROR(VLOOKUP($A560,'2003'!$C$3:$Q$214,14,FALSE),0)</f>
        <v>0</v>
      </c>
      <c r="DL560" s="1740">
        <f>IFERROR(VLOOKUP($A560,'2003'!$C$3:$Q$214,15,FALSE),0)</f>
        <v>0</v>
      </c>
      <c r="DM560" s="1700">
        <f>IFERROR(VLOOKUP($A560,'2002'!$D$3:$R$214,12,FALSE),0)</f>
        <v>0</v>
      </c>
      <c r="DN560" s="1691">
        <f>IFERROR(VLOOKUP($A560,'2002'!$D$3:$R$214,13,FALSE),0)</f>
        <v>0</v>
      </c>
      <c r="DO560" s="1691">
        <f>IFERROR(VLOOKUP($A560,'2002'!$D$3:$R$214,14,FALSE),0)</f>
        <v>0</v>
      </c>
      <c r="DP560" s="1788">
        <f>IFERROR(VLOOKUP($A560,'2002'!$D$3:$R$214,15,FALSE),0)</f>
        <v>0</v>
      </c>
      <c r="DQ560" s="1700">
        <f>IFERROR(VLOOKUP($A560,'Pre 2002'!$C$3:$CK$382,84,FALSE),0)</f>
        <v>3</v>
      </c>
      <c r="DR560" s="1695">
        <f>IFERROR(VLOOKUP($A560,'Pre 2002'!$C$3:$CK$382,85,FALSE),0)</f>
        <v>2</v>
      </c>
      <c r="DS560" s="1695">
        <f>IFERROR(VLOOKUP($A560,'Pre 2002'!$C$3:$CK$382,86,FALSE),0)</f>
        <v>0</v>
      </c>
      <c r="DT560" s="1790">
        <f>IFERROR(VLOOKUP($A560,'Pre 2002'!$C$3:$CK$382,87,FALSE),0)</f>
        <v>0.66666666666666663</v>
      </c>
      <c r="DU560" s="1741">
        <f>IFERROR(VLOOKUP(A560,'Pre 2002'!$C$3:$CG$382,83,FALSE),0)</f>
        <v>1</v>
      </c>
    </row>
    <row r="561" spans="1:125">
      <c r="A561" s="1779" t="s">
        <v>2374</v>
      </c>
      <c r="B561" s="1562">
        <f t="shared" si="206"/>
        <v>26</v>
      </c>
      <c r="C561" s="1562">
        <f t="shared" si="207"/>
        <v>17</v>
      </c>
      <c r="D561" s="1562">
        <f t="shared" si="208"/>
        <v>0</v>
      </c>
      <c r="E561" s="1563">
        <f t="shared" si="209"/>
        <v>0.65384615384615385</v>
      </c>
      <c r="F561" s="1786">
        <f t="shared" si="210"/>
        <v>1</v>
      </c>
      <c r="G561" s="1595">
        <v>2022</v>
      </c>
      <c r="H561" s="1817"/>
      <c r="I561" s="1734"/>
      <c r="J561" s="1734"/>
      <c r="K561" s="1734"/>
      <c r="L561" s="1734"/>
      <c r="M561" s="1751"/>
      <c r="N561" s="1751"/>
      <c r="O561" s="1700">
        <f>IFERROR(VLOOKUP($A561,'2022'!$B$2:$K$174,3,FALSE),0)</f>
        <v>26</v>
      </c>
      <c r="P561" s="1858">
        <f>IFERROR(VLOOKUP($A561,'2022'!$B$2:$K$174,4,FALSE),0)</f>
        <v>14</v>
      </c>
      <c r="Q561" s="1858">
        <f>IFERROR(VLOOKUP($A561,'2022'!$B$2:$K$174,5,FALSE),0)</f>
        <v>17</v>
      </c>
      <c r="R561" s="1858">
        <f>IFERROR(VLOOKUP($A561,'2022'!$B$2:$K$174,8,FALSE),0)</f>
        <v>0</v>
      </c>
      <c r="S561" s="1740">
        <f>IFERROR(VLOOKUP($A561,'2022'!$B$2:$K$174,10,FALSE),0)</f>
        <v>0.65400000000000003</v>
      </c>
      <c r="DT561" s="1858"/>
    </row>
    <row r="562" spans="1:125">
      <c r="A562" s="1778" t="s">
        <v>2098</v>
      </c>
      <c r="B562" s="1562">
        <f t="shared" si="206"/>
        <v>31</v>
      </c>
      <c r="C562" s="1562">
        <f t="shared" si="207"/>
        <v>20</v>
      </c>
      <c r="D562" s="1562">
        <f t="shared" si="208"/>
        <v>0</v>
      </c>
      <c r="E562" s="1563">
        <f t="shared" si="209"/>
        <v>0.64516129032258063</v>
      </c>
      <c r="F562" s="1786">
        <f t="shared" si="210"/>
        <v>1</v>
      </c>
      <c r="G562" s="1595" t="s">
        <v>2159</v>
      </c>
      <c r="H562" s="1567">
        <f>IF(BC562&gt;0,1,0)+IF(BH562&gt;0,1,0)+IF(BP562&gt;0,1,0)+IF(BX562&gt;0,1,0)+IF(CC562&gt;0,1,0)+IF(CH562&gt;0,1,0)+IF(CM562&gt;0,1,0)+IF(CR562&gt;0,1,0)+IF(CW562&gt;0,1,0)+IF(DA562&gt;0,1,0)+IF(DE562&gt;0,1,0)+IF(DI562&gt;0,1,0)+IF(DM562&gt;0,1,0)+DU562</f>
        <v>1</v>
      </c>
      <c r="I562" s="1734">
        <f>SUM(BC562,BH562,BP562,BX562,CC562,CH562,CM562,CR562,CW562,DA562,DE562,DI562,DM562,DQ562)</f>
        <v>31</v>
      </c>
      <c r="J562" s="1734">
        <f>SUM(BE562,BJ562,BR562,BZ562,CE562,CJ562,CO562,CT562,CX562,DB562,DF562,DJ562,DN562,DR562)</f>
        <v>20</v>
      </c>
      <c r="K562" s="1734">
        <f>SUM(BF562,BK562,BS562,CA562,CF562,CK562,CP562,CU562,CY562,DC562,DG562,DK562,DO562,DS562)</f>
        <v>0</v>
      </c>
      <c r="L562" s="1806">
        <f>IF(I562=0,0,J562/I562)</f>
        <v>0.64516129032258063</v>
      </c>
      <c r="M562" s="1751"/>
      <c r="N562" s="1751"/>
      <c r="O562" s="1700">
        <f>IFERROR(VLOOKUP($A562,'2022'!$B$2:$K$174,3,FALSE),0)</f>
        <v>0</v>
      </c>
      <c r="P562" s="1858">
        <f>IFERROR(VLOOKUP($A562,'2022'!$B$2:$K$174,4,FALSE),0)</f>
        <v>0</v>
      </c>
      <c r="Q562" s="1858">
        <f>IFERROR(VLOOKUP($A562,'2022'!$B$2:$K$174,5,FALSE),0)</f>
        <v>0</v>
      </c>
      <c r="R562" s="1858">
        <f>IFERROR(VLOOKUP($A562,'2022'!$B$2:$K$174,8,FALSE),0)</f>
        <v>0</v>
      </c>
      <c r="S562" s="1740">
        <f>IFERROR(VLOOKUP($A562,'2022'!$B$2:$K$174,10,FALSE),0)</f>
        <v>0</v>
      </c>
      <c r="T562" s="1700">
        <f>IFERROR(VLOOKUP($A562,'2021'!$B$2:$K$174,3,FALSE),0)</f>
        <v>0</v>
      </c>
      <c r="U562" s="1843">
        <f>IFERROR(VLOOKUP($A562,'2021'!$B$2:$K$174,4,FALSE),0)</f>
        <v>0</v>
      </c>
      <c r="V562" s="1843">
        <f>IFERROR(VLOOKUP($A562,'2021'!$B$2:$K$174,5,FALSE),0)</f>
        <v>0</v>
      </c>
      <c r="W562" s="1843">
        <f>IFERROR(VLOOKUP($A562,'2021'!$B$2:$K$174,8,FALSE),0)</f>
        <v>0</v>
      </c>
      <c r="X562" s="1740">
        <f>IFERROR(VLOOKUP($A562,'2021'!$B$2:$K$174,10,FALSE),0)</f>
        <v>0</v>
      </c>
      <c r="Y562" s="1700">
        <f>IFERROR(VLOOKUP($A562,'2020'!$B$2:$K$170,3,FALSE),0)</f>
        <v>0</v>
      </c>
      <c r="Z562" s="1829">
        <f>IFERROR(VLOOKUP($A562,'2020'!$B$2:$K$170,4,FALSE),0)</f>
        <v>0</v>
      </c>
      <c r="AA562" s="1829">
        <f>IFERROR(VLOOKUP($A562,'2020'!$B$2:$K$170,5,FALSE),0)</f>
        <v>0</v>
      </c>
      <c r="AB562" s="1829">
        <f>IFERROR(VLOOKUP($A562,'2020'!$B$2:$K$170,8,FALSE),0)</f>
        <v>0</v>
      </c>
      <c r="AC562" s="1740">
        <f>IFERROR(VLOOKUP($A562,'2020'!$B$2:$K$170,10,FALSE),0)</f>
        <v>0</v>
      </c>
      <c r="AD562" s="1700">
        <f>IFERROR(VLOOKUP($A562,'2019'!$B$2:$K$170,3,FALSE),0)</f>
        <v>0</v>
      </c>
      <c r="AE562" s="1823">
        <f>IFERROR(VLOOKUP($A562,'2019'!$B$2:$K$170,4,FALSE),0)</f>
        <v>0</v>
      </c>
      <c r="AF562" s="1823">
        <f>IFERROR(VLOOKUP($A562,'2019'!$B$2:$K$170,5,FALSE),0)</f>
        <v>0</v>
      </c>
      <c r="AG562" s="1823">
        <f>IFERROR(VLOOKUP($A562,'2019'!$B$2:$K$170,8,FALSE),0)</f>
        <v>0</v>
      </c>
      <c r="AH562" s="1740">
        <f>IFERROR(VLOOKUP($A562,'2019'!$B$2:$K$170,10,FALSE),0)</f>
        <v>0</v>
      </c>
      <c r="AI562" s="1700">
        <f>IFERROR(VLOOKUP($A562,'2018'!$B$2:$K$170,3,FALSE),0)</f>
        <v>0</v>
      </c>
      <c r="AJ562" s="1821">
        <f>IFERROR(VLOOKUP($A562,'2018'!$B$2:$K$170,4,FALSE),0)</f>
        <v>0</v>
      </c>
      <c r="AK562" s="1821">
        <f>IFERROR(VLOOKUP($A562,'2018'!$B$2:$K$170,5,FALSE),0)</f>
        <v>0</v>
      </c>
      <c r="AL562" s="1821">
        <f>IFERROR(VLOOKUP($A562,'2018'!$B$2:$K$170,8,FALSE),0)</f>
        <v>0</v>
      </c>
      <c r="AM562" s="1740">
        <f>IFERROR(VLOOKUP($A562,'2018'!$B$2:$K$170,10,FALSE),0)</f>
        <v>0</v>
      </c>
      <c r="AN562" s="1700">
        <f>IFERROR(VLOOKUP($A562,'2017'!$B$2:$J$163,2,FALSE),0)</f>
        <v>0</v>
      </c>
      <c r="AO562" s="1815">
        <f>IFERROR(VLOOKUP($A562,'2017'!$B$2:$J$163,3,FALSE),0)</f>
        <v>0</v>
      </c>
      <c r="AP562" s="1815">
        <f>IFERROR(VLOOKUP($A562,'2017'!$B$2:$J$163,4,FALSE),0)</f>
        <v>0</v>
      </c>
      <c r="AQ562" s="1815">
        <f>IFERROR(VLOOKUP($A562,'2017'!$B$2:$J$163,7,FALSE),0)</f>
        <v>0</v>
      </c>
      <c r="AR562" s="1740">
        <f>IFERROR(VLOOKUP($A562,'2017'!$B$2:$J$163,9,FALSE),0)</f>
        <v>0</v>
      </c>
      <c r="AS562" s="1700">
        <f>IFERROR(VLOOKUP($A562,'2016'!$B$2:$K$165,3,FALSE),0)</f>
        <v>0</v>
      </c>
      <c r="AT562" s="1796">
        <f>IFERROR(VLOOKUP($A562,'2016'!$B$2:$K$165,4,FALSE),0)</f>
        <v>0</v>
      </c>
      <c r="AU562" s="1796">
        <f>IFERROR(VLOOKUP($A562,'2016'!$B$2:$K$165,5,FALSE),0)</f>
        <v>0</v>
      </c>
      <c r="AV562" s="1796">
        <f>IFERROR(VLOOKUP($A562,'2016'!$B$2:$K$165,8,FALSE),0)</f>
        <v>0</v>
      </c>
      <c r="AW562" s="1740">
        <f>IFERROR(VLOOKUP($A562,'2016'!$B$2:$K$165,10,FALSE),0)</f>
        <v>0</v>
      </c>
      <c r="AX562" s="1700">
        <f>IFERROR(VLOOKUP($A562,'2015'!$B$2:$K$165,3,FALSE),0)</f>
        <v>0</v>
      </c>
      <c r="AY562" s="1695">
        <f>IFERROR(VLOOKUP($A562,'2015'!$B$2:$K$165,4,FALSE),0)</f>
        <v>0</v>
      </c>
      <c r="AZ562" s="1695">
        <f>IFERROR(VLOOKUP($A562,'2015'!$B$2:$K$165,5,FALSE),0)</f>
        <v>0</v>
      </c>
      <c r="BA562" s="1695">
        <f>IFERROR(VLOOKUP($A562,'2015'!$B$2:$K$165,8,FALSE),0)</f>
        <v>0</v>
      </c>
      <c r="BB562" s="1740">
        <f>IFERROR(VLOOKUP($A562,'2015'!$B$2:$K$165,10,FALSE),0)</f>
        <v>0</v>
      </c>
      <c r="BC562" s="1700">
        <f>IFERROR(VLOOKUP($A562,'2014'!$B$2:$K$157,3,FALSE),0)</f>
        <v>0</v>
      </c>
      <c r="BD562" s="1691">
        <f>IFERROR(VLOOKUP($A562,'2014'!$B$2:$K$157,4,FALSE),0)</f>
        <v>0</v>
      </c>
      <c r="BE562" s="1691">
        <f>IFERROR(VLOOKUP($A562,'2014'!$B$2:$K$157,5,FALSE),0)</f>
        <v>0</v>
      </c>
      <c r="BF562" s="1691">
        <f>IFERROR(VLOOKUP($A562,'2014'!$B$2:$K$157,8,FALSE),0)</f>
        <v>0</v>
      </c>
      <c r="BG562" s="1740">
        <f>IFERROR(VLOOKUP($A562,'2014'!$B$2:$K$157,10,FALSE),0)</f>
        <v>0</v>
      </c>
      <c r="BH562" s="1700">
        <f>IFERROR(VLOOKUP($A562,'2013'!$D$4:$I$249,2,FALSE),0)</f>
        <v>0</v>
      </c>
      <c r="BI562" s="1691">
        <f>IFERROR(VLOOKUP($A562,'2013'!$D$4:$I$249,3,FALSE),0)</f>
        <v>0</v>
      </c>
      <c r="BJ562" s="1691">
        <f>IFERROR(VLOOKUP($A562,'2013'!$D$4:$I$249,4,FALSE),0)</f>
        <v>0</v>
      </c>
      <c r="BK562" s="1691">
        <f>IFERROR(VLOOKUP($A562,'2013'!$D$4:$I$249,5,FALSE),0)</f>
        <v>0</v>
      </c>
      <c r="BL562" s="1740">
        <f>IFERROR(VLOOKUP($A562,'2013'!$D$4:$I$249,6,FALSE),0)</f>
        <v>0</v>
      </c>
      <c r="BM562" s="1737">
        <f>IFERROR(VLOOKUP($A562,'2012'!$D$3:$O$172,2,FALSE),0)</f>
        <v>0</v>
      </c>
      <c r="BN562" s="1691">
        <f>IFERROR(VLOOKUP($A562,'2012'!$D$3:$O$172,3,FALSE),0)</f>
        <v>0</v>
      </c>
      <c r="BO562" s="1743">
        <f>IFERROR(VLOOKUP($A562,'2012'!$D$3:$O$172,4,FALSE),0)</f>
        <v>0</v>
      </c>
      <c r="BP562" s="1700">
        <f>IFERROR(VLOOKUP($A562,'2012'!$D$3:$O$172,5,FALSE),0)</f>
        <v>0</v>
      </c>
      <c r="BQ562" s="1691">
        <f>IFERROR(VLOOKUP($A562,'2012'!$D$3:$O$172,6,FALSE),0)</f>
        <v>0</v>
      </c>
      <c r="BR562" s="1691">
        <f>IFERROR(VLOOKUP($A562,'2012'!$D$3:$O$172,7,FALSE),0)</f>
        <v>0</v>
      </c>
      <c r="BS562" s="1691">
        <f>IFERROR(VLOOKUP($A562,'2012'!$D$3:$O$172,8,FALSE),0)</f>
        <v>0</v>
      </c>
      <c r="BT562" s="1740">
        <f>IFERROR(VLOOKUP($A562,'2012'!$D$3:$O$172,9,FALSE),0)</f>
        <v>0</v>
      </c>
      <c r="BX562" s="1700">
        <f>IFERROR(VLOOKUP($A562,'2011'!$D$4:$I$251,2,FALSE),0)</f>
        <v>0</v>
      </c>
      <c r="BY562" s="1691">
        <f>IFERROR(VLOOKUP($A562,'2011'!$D$4:$I$251,3,FALSE),0)</f>
        <v>0</v>
      </c>
      <c r="BZ562" s="1691">
        <f>IFERROR(VLOOKUP($A562,'2011'!$D$4:$I$251,4,FALSE),0)</f>
        <v>0</v>
      </c>
      <c r="CA562" s="1691">
        <f>IFERROR(VLOOKUP($A562,'2011'!$D$4:$I$251,5,FALSE),0)</f>
        <v>0</v>
      </c>
      <c r="CB562" s="1740">
        <f>IFERROR(VLOOKUP($A562,'2011'!$D$4:$I$251,6,FALSE),0)</f>
        <v>0</v>
      </c>
      <c r="CC562" s="1700">
        <f>IFERROR(VLOOKUP($A562,'2010'!$C$3:$H$234,2,FALSE),0)</f>
        <v>0</v>
      </c>
      <c r="CD562" s="1691">
        <f>IFERROR(VLOOKUP($A562,'2010'!$C$3:$H$234,3,FALSE),0)</f>
        <v>0</v>
      </c>
      <c r="CE562" s="1691">
        <f>IFERROR(VLOOKUP($A562,'2010'!$C$3:$H$234,4,FALSE),0)</f>
        <v>0</v>
      </c>
      <c r="CF562" s="1691">
        <f>IFERROR(VLOOKUP($A562,'2010'!$C$3:$H$234,5,FALSE),0)</f>
        <v>0</v>
      </c>
      <c r="CG562" s="1740">
        <f>IFERROR(VLOOKUP($A562,'2010'!$C$3:$H$234,6,FALSE),0)</f>
        <v>0</v>
      </c>
      <c r="CH562" s="1700">
        <f>IFERROR(VLOOKUP($A562,'2009'!$C$3:$H$242,2,FALSE),0)</f>
        <v>0</v>
      </c>
      <c r="CI562" s="1691">
        <f>IFERROR(VLOOKUP($A562,'2009'!$C$3:$H$242,3,FALSE),0)</f>
        <v>0</v>
      </c>
      <c r="CJ562" s="1691">
        <f>IFERROR(VLOOKUP($A562,'2009'!$C$3:$H$242,4,FALSE),0)</f>
        <v>0</v>
      </c>
      <c r="CK562" s="1691">
        <f>IFERROR(VLOOKUP($A562,'2009'!$C$3:$H$242,5,FALSE),0)</f>
        <v>0</v>
      </c>
      <c r="CL562" s="1740">
        <f>IFERROR(VLOOKUP($A562,'2009'!$C$3:$H$242,6,FALSE),0)</f>
        <v>0</v>
      </c>
      <c r="CM562" s="1700">
        <f>IFERROR(VLOOKUP($A562,'2008'!$C$3:$H$229,2,FALSE),0)</f>
        <v>0</v>
      </c>
      <c r="CN562" s="1691">
        <f>IFERROR(VLOOKUP($A562,'2008'!$C$3:$H$229,3,FALSE),0)</f>
        <v>0</v>
      </c>
      <c r="CO562" s="1691">
        <f>IFERROR(VLOOKUP($A562,'2008'!$C$3:$H$229,4,FALSE),0)</f>
        <v>0</v>
      </c>
      <c r="CP562" s="1691">
        <f>IFERROR(VLOOKUP($A562,'2008'!$C$3:$H$229,5,FALSE),0)</f>
        <v>0</v>
      </c>
      <c r="CQ562" s="1740">
        <f>IFERROR(VLOOKUP($A562,'2008'!$C$3:$H$229,6,FALSE),0)</f>
        <v>0</v>
      </c>
      <c r="CR562" s="1700">
        <f>IFERROR(VLOOKUP($A562,'2007'!$C$3:$M$238,7,FALSE),0)</f>
        <v>0</v>
      </c>
      <c r="CS562" s="1691">
        <f>IFERROR(VLOOKUP($A562,'2007'!$C$3:$M$238,8,FALSE),0)</f>
        <v>0</v>
      </c>
      <c r="CT562" s="1691">
        <f>IFERROR(VLOOKUP($A562,'2007'!$C$3:$M$238,9,FALSE),0)</f>
        <v>0</v>
      </c>
      <c r="CU562" s="1691">
        <f>IFERROR(VLOOKUP($A562,'2007'!$C$3:$M$238,10,FALSE),0)</f>
        <v>0</v>
      </c>
      <c r="CV562" s="1740">
        <f>IFERROR(VLOOKUP($A562,'2007'!$C$3:$M$238,11,FALSE),0)</f>
        <v>0</v>
      </c>
      <c r="CW562" s="1700">
        <f>IFERROR(VLOOKUP($A562,'2006'!$A$2:$F$200,2,FALSE),0)</f>
        <v>0</v>
      </c>
      <c r="CX562" s="1691">
        <f>IFERROR(VLOOKUP($A562,'2006'!$A$2:$F$200,4,FALSE),0)</f>
        <v>0</v>
      </c>
      <c r="CY562" s="1691">
        <f>IFERROR(VLOOKUP($A562,'2006'!$A$2:$F$200,5,FALSE),0)</f>
        <v>0</v>
      </c>
      <c r="CZ562" s="1740">
        <f>IFERROR(VLOOKUP($A562,'2006'!$A$2:$F$200,6,FALSE),0)</f>
        <v>0</v>
      </c>
      <c r="DA562" s="1700">
        <f>IFERROR(VLOOKUP($A562,'2005'!$C$3:$M$205,8,FALSE),0)</f>
        <v>0</v>
      </c>
      <c r="DB562" s="1691">
        <f>IFERROR(VLOOKUP($A562,'2005'!$C$3:$M$205,9,FALSE),0)</f>
        <v>0</v>
      </c>
      <c r="DC562" s="1691">
        <f>IFERROR(VLOOKUP($A562,'2005'!$C$3:$M$205,10,FALSE),0)</f>
        <v>0</v>
      </c>
      <c r="DD562" s="1740">
        <f>IFERROR(VLOOKUP($A562,'2005'!$C$3:$M$205,11,FALSE),0)</f>
        <v>0</v>
      </c>
      <c r="DE562" s="1700">
        <f>IFERROR(VLOOKUP($A562,'2004'!$C$3:$M$213,8,FALSE),0)</f>
        <v>0</v>
      </c>
      <c r="DF562" s="1691">
        <f>IFERROR(VLOOKUP($A562,'2004'!$C$3:$M$213,9,FALSE),0)</f>
        <v>0</v>
      </c>
      <c r="DG562" s="1691">
        <f>IFERROR(VLOOKUP($A562,'2004'!$C$3:$M$213,10,FALSE),0)</f>
        <v>0</v>
      </c>
      <c r="DH562" s="1740">
        <f>IFERROR(VLOOKUP($A562,'2004'!$C$3:$M$213,11,FALSE),0)</f>
        <v>0</v>
      </c>
      <c r="DI562" s="1700">
        <f>IFERROR(VLOOKUP($A562,'2003'!$C$3:$Q$214,12,FALSE),0)</f>
        <v>31</v>
      </c>
      <c r="DJ562" s="1691">
        <f>IFERROR(VLOOKUP($A562,'2003'!$C$3:$Q$214,13,FALSE),0)</f>
        <v>20</v>
      </c>
      <c r="DK562" s="1691">
        <f>IFERROR(VLOOKUP($A562,'2003'!$C$3:$Q$214,14,FALSE),0)</f>
        <v>0</v>
      </c>
      <c r="DL562" s="1740">
        <f>IFERROR(VLOOKUP($A562,'2003'!$C$3:$Q$214,15,FALSE),0)</f>
        <v>0.64516129032258063</v>
      </c>
      <c r="DM562" s="1700">
        <f>IFERROR(VLOOKUP($A562,'2002'!$D$3:$R$214,12,FALSE),0)</f>
        <v>0</v>
      </c>
      <c r="DN562" s="1691">
        <f>IFERROR(VLOOKUP($A562,'2002'!$D$3:$R$214,13,FALSE),0)</f>
        <v>0</v>
      </c>
      <c r="DO562" s="1691">
        <f>IFERROR(VLOOKUP($A562,'2002'!$D$3:$R$214,14,FALSE),0)</f>
        <v>0</v>
      </c>
      <c r="DP562" s="1788">
        <f>IFERROR(VLOOKUP($A562,'2002'!$D$3:$R$214,15,FALSE),0)</f>
        <v>0</v>
      </c>
      <c r="DQ562" s="1700">
        <f>IFERROR(VLOOKUP($A562,'Pre 2002'!$C$3:$CK$382,84,FALSE),0)</f>
        <v>0</v>
      </c>
      <c r="DR562" s="1695">
        <f>IFERROR(VLOOKUP($A562,'Pre 2002'!$C$3:$CK$382,85,FALSE),0)</f>
        <v>0</v>
      </c>
      <c r="DS562" s="1695">
        <f>IFERROR(VLOOKUP($A562,'Pre 2002'!$C$3:$CK$382,86,FALSE),0)</f>
        <v>0</v>
      </c>
      <c r="DT562" s="1790">
        <f>IFERROR(VLOOKUP($A562,'Pre 2002'!$C$3:$CK$382,87,FALSE),0)</f>
        <v>0</v>
      </c>
      <c r="DU562" s="1741">
        <f>IFERROR(VLOOKUP(A562,'Pre 2002'!$C$3:$CG$382,83,FALSE),0)</f>
        <v>0</v>
      </c>
    </row>
    <row r="563" spans="1:125">
      <c r="A563" s="1779" t="s">
        <v>2385</v>
      </c>
      <c r="B563" s="1562">
        <f t="shared" si="206"/>
        <v>14</v>
      </c>
      <c r="C563" s="1562">
        <f t="shared" si="207"/>
        <v>9</v>
      </c>
      <c r="D563" s="1562">
        <f t="shared" si="208"/>
        <v>0</v>
      </c>
      <c r="E563" s="1563">
        <f t="shared" si="209"/>
        <v>0.6428571428571429</v>
      </c>
      <c r="F563" s="1786">
        <f t="shared" si="210"/>
        <v>1</v>
      </c>
      <c r="G563" s="1595">
        <v>2022</v>
      </c>
      <c r="H563" s="1817"/>
      <c r="I563" s="1734"/>
      <c r="J563" s="1734"/>
      <c r="K563" s="1734"/>
      <c r="L563" s="1734"/>
      <c r="M563" s="1751"/>
      <c r="N563" s="1751"/>
      <c r="O563" s="1700">
        <f>IFERROR(VLOOKUP($A563,'2022'!$B$2:$K$174,3,FALSE),0)</f>
        <v>14</v>
      </c>
      <c r="P563" s="1858">
        <f>IFERROR(VLOOKUP($A563,'2022'!$B$2:$K$174,4,FALSE),0)</f>
        <v>8</v>
      </c>
      <c r="Q563" s="1858">
        <f>IFERROR(VLOOKUP($A563,'2022'!$B$2:$K$174,5,FALSE),0)</f>
        <v>9</v>
      </c>
      <c r="R563" s="1858">
        <f>IFERROR(VLOOKUP($A563,'2022'!$B$2:$K$174,8,FALSE),0)</f>
        <v>0</v>
      </c>
      <c r="S563" s="1740">
        <f>IFERROR(VLOOKUP($A563,'2022'!$B$2:$K$174,10,FALSE),0)</f>
        <v>0.64400000000000002</v>
      </c>
      <c r="DT563" s="1858"/>
    </row>
    <row r="564" spans="1:125">
      <c r="A564" s="1778" t="s">
        <v>162</v>
      </c>
      <c r="B564" s="1562">
        <f t="shared" si="206"/>
        <v>11</v>
      </c>
      <c r="C564" s="1562">
        <f t="shared" si="207"/>
        <v>7</v>
      </c>
      <c r="D564" s="1562">
        <f t="shared" si="208"/>
        <v>0</v>
      </c>
      <c r="E564" s="1563">
        <f t="shared" si="209"/>
        <v>0.63636363636363635</v>
      </c>
      <c r="F564" s="1786">
        <f t="shared" si="210"/>
        <v>1</v>
      </c>
      <c r="G564" s="1595">
        <v>2014</v>
      </c>
      <c r="H564" s="1567">
        <f>IF(BC564&gt;0,1,0)+IF(BH564&gt;0,1,0)+IF(BP564&gt;0,1,0)+IF(BX564&gt;0,1,0)+IF(CC564&gt;0,1,0)+IF(CH564&gt;0,1,0)+IF(CM564&gt;0,1,0)+IF(CR564&gt;0,1,0)+IF(CW564&gt;0,1,0)+IF(DA564&gt;0,1,0)+IF(DE564&gt;0,1,0)+IF(DI564&gt;0,1,0)+IF(DM564&gt;0,1,0)+DU564</f>
        <v>1</v>
      </c>
      <c r="I564" s="1734">
        <f>SUM(BC564,BH564,BP564,BX564,CC564,CH564,CM564,CR564,CW564,DA564,DE564,DI564,DM564,DQ564)</f>
        <v>11</v>
      </c>
      <c r="J564" s="1734">
        <f>SUM(BE564,BJ564,BR564,BZ564,CE564,CJ564,CO564,CT564,CX564,DB564,DF564,DJ564,DN564,DR564)</f>
        <v>7</v>
      </c>
      <c r="K564" s="1734">
        <f>SUM(BF564,BK564,BS564,CA564,CF564,CK564,CP564,CU564,CY564,DC564,DG564,DK564,DO564,DS564)</f>
        <v>0</v>
      </c>
      <c r="L564" s="1806">
        <f>IF(I564=0,0,J564/I564)</f>
        <v>0.63636363636363635</v>
      </c>
      <c r="M564" s="1752">
        <v>14</v>
      </c>
      <c r="N564" s="1752">
        <v>0</v>
      </c>
      <c r="O564" s="1700">
        <f>IFERROR(VLOOKUP($A564,'2022'!$B$2:$K$174,3,FALSE),0)</f>
        <v>0</v>
      </c>
      <c r="P564" s="1858">
        <f>IFERROR(VLOOKUP($A564,'2022'!$B$2:$K$174,4,FALSE),0)</f>
        <v>0</v>
      </c>
      <c r="Q564" s="1858">
        <f>IFERROR(VLOOKUP($A564,'2022'!$B$2:$K$174,5,FALSE),0)</f>
        <v>0</v>
      </c>
      <c r="R564" s="1858">
        <f>IFERROR(VLOOKUP($A564,'2022'!$B$2:$K$174,8,FALSE),0)</f>
        <v>0</v>
      </c>
      <c r="S564" s="1740">
        <f>IFERROR(VLOOKUP($A564,'2022'!$B$2:$K$174,10,FALSE),0)</f>
        <v>0</v>
      </c>
      <c r="T564" s="1700">
        <f>IFERROR(VLOOKUP($A564,'2021'!$B$2:$K$174,3,FALSE),0)</f>
        <v>0</v>
      </c>
      <c r="U564" s="1843">
        <f>IFERROR(VLOOKUP($A564,'2021'!$B$2:$K$174,4,FALSE),0)</f>
        <v>0</v>
      </c>
      <c r="V564" s="1843">
        <f>IFERROR(VLOOKUP($A564,'2021'!$B$2:$K$174,5,FALSE),0)</f>
        <v>0</v>
      </c>
      <c r="W564" s="1843">
        <f>IFERROR(VLOOKUP($A564,'2021'!$B$2:$K$174,8,FALSE),0)</f>
        <v>0</v>
      </c>
      <c r="X564" s="1740">
        <f>IFERROR(VLOOKUP($A564,'2021'!$B$2:$K$174,10,FALSE),0)</f>
        <v>0</v>
      </c>
      <c r="Y564" s="1700">
        <f>IFERROR(VLOOKUP($A564,'2020'!$B$2:$K$170,3,FALSE),0)</f>
        <v>0</v>
      </c>
      <c r="Z564" s="1829">
        <f>IFERROR(VLOOKUP($A564,'2020'!$B$2:$K$170,4,FALSE),0)</f>
        <v>0</v>
      </c>
      <c r="AA564" s="1829">
        <f>IFERROR(VLOOKUP($A564,'2020'!$B$2:$K$170,5,FALSE),0)</f>
        <v>0</v>
      </c>
      <c r="AB564" s="1829">
        <f>IFERROR(VLOOKUP($A564,'2020'!$B$2:$K$170,8,FALSE),0)</f>
        <v>0</v>
      </c>
      <c r="AC564" s="1740">
        <f>IFERROR(VLOOKUP($A564,'2020'!$B$2:$K$170,10,FALSE),0)</f>
        <v>0</v>
      </c>
      <c r="AD564" s="1700">
        <f>IFERROR(VLOOKUP($A564,'2019'!$B$2:$K$170,3,FALSE),0)</f>
        <v>0</v>
      </c>
      <c r="AE564" s="1823">
        <f>IFERROR(VLOOKUP($A564,'2019'!$B$2:$K$170,4,FALSE),0)</f>
        <v>0</v>
      </c>
      <c r="AF564" s="1823">
        <f>IFERROR(VLOOKUP($A564,'2019'!$B$2:$K$170,5,FALSE),0)</f>
        <v>0</v>
      </c>
      <c r="AG564" s="1823">
        <f>IFERROR(VLOOKUP($A564,'2019'!$B$2:$K$170,8,FALSE),0)</f>
        <v>0</v>
      </c>
      <c r="AH564" s="1740">
        <f>IFERROR(VLOOKUP($A564,'2019'!$B$2:$K$170,10,FALSE),0)</f>
        <v>0</v>
      </c>
      <c r="AI564" s="1700">
        <f>IFERROR(VLOOKUP($A564,'2018'!$B$2:$K$170,3,FALSE),0)</f>
        <v>0</v>
      </c>
      <c r="AJ564" s="1821">
        <f>IFERROR(VLOOKUP($A564,'2018'!$B$2:$K$170,4,FALSE),0)</f>
        <v>0</v>
      </c>
      <c r="AK564" s="1821">
        <f>IFERROR(VLOOKUP($A564,'2018'!$B$2:$K$170,5,FALSE),0)</f>
        <v>0</v>
      </c>
      <c r="AL564" s="1821">
        <f>IFERROR(VLOOKUP($A564,'2018'!$B$2:$K$170,8,FALSE),0)</f>
        <v>0</v>
      </c>
      <c r="AM564" s="1740">
        <f>IFERROR(VLOOKUP($A564,'2018'!$B$2:$K$170,10,FALSE),0)</f>
        <v>0</v>
      </c>
      <c r="AN564" s="1700">
        <f>IFERROR(VLOOKUP($A564,'2017'!$B$2:$J$163,2,FALSE),0)</f>
        <v>0</v>
      </c>
      <c r="AO564" s="1815">
        <f>IFERROR(VLOOKUP($A564,'2017'!$B$2:$J$163,3,FALSE),0)</f>
        <v>0</v>
      </c>
      <c r="AP564" s="1815">
        <f>IFERROR(VLOOKUP($A564,'2017'!$B$2:$J$163,4,FALSE),0)</f>
        <v>0</v>
      </c>
      <c r="AQ564" s="1815">
        <f>IFERROR(VLOOKUP($A564,'2017'!$B$2:$J$163,7,FALSE),0)</f>
        <v>0</v>
      </c>
      <c r="AR564" s="1740">
        <f>IFERROR(VLOOKUP($A564,'2017'!$B$2:$J$163,9,FALSE),0)</f>
        <v>0</v>
      </c>
      <c r="AS564" s="1700">
        <f>IFERROR(VLOOKUP($A564,'2016'!$B$2:$K$165,3,FALSE),0)</f>
        <v>0</v>
      </c>
      <c r="AT564" s="1796">
        <f>IFERROR(VLOOKUP($A564,'2016'!$B$2:$K$165,4,FALSE),0)</f>
        <v>0</v>
      </c>
      <c r="AU564" s="1796">
        <f>IFERROR(VLOOKUP($A564,'2016'!$B$2:$K$165,5,FALSE),0)</f>
        <v>0</v>
      </c>
      <c r="AV564" s="1796">
        <f>IFERROR(VLOOKUP($A564,'2016'!$B$2:$K$165,8,FALSE),0)</f>
        <v>0</v>
      </c>
      <c r="AW564" s="1740">
        <f>IFERROR(VLOOKUP($A564,'2016'!$B$2:$K$165,10,FALSE),0)</f>
        <v>0</v>
      </c>
      <c r="AX564" s="1700">
        <f>IFERROR(VLOOKUP($A564,'2015'!$B$2:$K$165,3,FALSE),0)</f>
        <v>0</v>
      </c>
      <c r="AY564" s="1695">
        <f>IFERROR(VLOOKUP($A564,'2015'!$B$2:$K$165,4,FALSE),0)</f>
        <v>0</v>
      </c>
      <c r="AZ564" s="1695">
        <f>IFERROR(VLOOKUP($A564,'2015'!$B$2:$K$165,5,FALSE),0)</f>
        <v>0</v>
      </c>
      <c r="BA564" s="1695">
        <f>IFERROR(VLOOKUP($A564,'2015'!$B$2:$K$165,8,FALSE),0)</f>
        <v>0</v>
      </c>
      <c r="BB564" s="1740">
        <f>IFERROR(VLOOKUP($A564,'2015'!$B$2:$K$165,10,FALSE),0)</f>
        <v>0</v>
      </c>
      <c r="BC564" s="1700">
        <f>IFERROR(VLOOKUP($A564,'2014'!$B$2:$K$157,3,FALSE),0)</f>
        <v>11</v>
      </c>
      <c r="BD564" s="1691">
        <f>IFERROR(VLOOKUP($A564,'2014'!$B$2:$K$157,4,FALSE),0)</f>
        <v>1</v>
      </c>
      <c r="BE564" s="1691">
        <f>IFERROR(VLOOKUP($A564,'2014'!$B$2:$K$157,5,FALSE),0)</f>
        <v>7</v>
      </c>
      <c r="BF564" s="1691">
        <f>IFERROR(VLOOKUP($A564,'2014'!$B$2:$K$157,8,FALSE),0)</f>
        <v>0</v>
      </c>
      <c r="BG564" s="1740">
        <f>IFERROR(VLOOKUP($A564,'2014'!$B$2:$K$157,10,FALSE),0)</f>
        <v>0.63636363636363635</v>
      </c>
      <c r="BH564" s="1700">
        <f>IFERROR(VLOOKUP($A564,'2013'!$D$4:$I$249,2,FALSE),0)</f>
        <v>0</v>
      </c>
      <c r="BI564" s="1691">
        <f>IFERROR(VLOOKUP($A564,'2013'!$D$4:$I$249,3,FALSE),0)</f>
        <v>0</v>
      </c>
      <c r="BJ564" s="1691">
        <f>IFERROR(VLOOKUP($A564,'2013'!$D$4:$I$249,4,FALSE),0)</f>
        <v>0</v>
      </c>
      <c r="BK564" s="1691">
        <f>IFERROR(VLOOKUP($A564,'2013'!$D$4:$I$249,5,FALSE),0)</f>
        <v>0</v>
      </c>
      <c r="BL564" s="1740">
        <f>IFERROR(VLOOKUP($A564,'2013'!$D$4:$I$249,6,FALSE),0)</f>
        <v>0</v>
      </c>
      <c r="BM564" s="1737">
        <f>IFERROR(VLOOKUP($A564,'2012'!$D$3:$O$172,2,FALSE),0)</f>
        <v>0</v>
      </c>
      <c r="BN564" s="1691">
        <f>IFERROR(VLOOKUP($A564,'2012'!$D$3:$O$172,3,FALSE),0)</f>
        <v>0</v>
      </c>
      <c r="BO564" s="1743">
        <f>IFERROR(VLOOKUP($A564,'2012'!$D$3:$O$172,4,FALSE),0)</f>
        <v>0</v>
      </c>
      <c r="BP564" s="1700">
        <f>IFERROR(VLOOKUP($A564,'2012'!$D$3:$O$172,5,FALSE),0)</f>
        <v>0</v>
      </c>
      <c r="BQ564" s="1691">
        <f>IFERROR(VLOOKUP($A564,'2012'!$D$3:$O$172,6,FALSE),0)</f>
        <v>0</v>
      </c>
      <c r="BR564" s="1691">
        <f>IFERROR(VLOOKUP($A564,'2012'!$D$3:$O$172,7,FALSE),0)</f>
        <v>0</v>
      </c>
      <c r="BS564" s="1691">
        <f>IFERROR(VLOOKUP($A564,'2012'!$D$3:$O$172,8,FALSE),0)</f>
        <v>0</v>
      </c>
      <c r="BT564" s="1740">
        <f>IFERROR(VLOOKUP($A564,'2012'!$D$3:$O$172,9,FALSE),0)</f>
        <v>0</v>
      </c>
      <c r="BU564" s="1737">
        <f>IFERROR(VLOOKUP($A564,'2012'!$D$3:$O$172,10,FALSE),0)</f>
        <v>0</v>
      </c>
      <c r="BV564" s="1691">
        <f>IFERROR(VLOOKUP($A564,'2012'!$D$3:$O$172,11,FALSE),0)</f>
        <v>0</v>
      </c>
      <c r="BW564" s="1743">
        <f>IFERROR(VLOOKUP($A564,'2012'!$D$3:$O$172,12,FALSE),0)</f>
        <v>0</v>
      </c>
      <c r="BX564" s="1700">
        <f>IFERROR(VLOOKUP($A564,'2011'!$D$4:$I$251,2,FALSE),0)</f>
        <v>0</v>
      </c>
      <c r="BY564" s="1691">
        <f>IFERROR(VLOOKUP($A564,'2011'!$D$4:$I$251,3,FALSE),0)</f>
        <v>0</v>
      </c>
      <c r="BZ564" s="1691">
        <f>IFERROR(VLOOKUP($A564,'2011'!$D$4:$I$251,4,FALSE),0)</f>
        <v>0</v>
      </c>
      <c r="CA564" s="1691">
        <f>IFERROR(VLOOKUP($A564,'2011'!$D$4:$I$251,5,FALSE),0)</f>
        <v>0</v>
      </c>
      <c r="CB564" s="1740">
        <f>IFERROR(VLOOKUP($A564,'2011'!$D$4:$I$251,6,FALSE),0)</f>
        <v>0</v>
      </c>
      <c r="CC564" s="1700">
        <f>IFERROR(VLOOKUP($A564,'2010'!$C$3:$H$234,2,FALSE),0)</f>
        <v>0</v>
      </c>
      <c r="CD564" s="1691">
        <f>IFERROR(VLOOKUP($A564,'2010'!$C$3:$H$234,3,FALSE),0)</f>
        <v>0</v>
      </c>
      <c r="CE564" s="1691">
        <f>IFERROR(VLOOKUP($A564,'2010'!$C$3:$H$234,4,FALSE),0)</f>
        <v>0</v>
      </c>
      <c r="CF564" s="1691">
        <f>IFERROR(VLOOKUP($A564,'2010'!$C$3:$H$234,5,FALSE),0)</f>
        <v>0</v>
      </c>
      <c r="CG564" s="1740">
        <f>IFERROR(VLOOKUP($A564,'2010'!$C$3:$H$234,6,FALSE),0)</f>
        <v>0</v>
      </c>
      <c r="CH564" s="1700">
        <f>IFERROR(VLOOKUP($A564,'2009'!$C$3:$H$242,2,FALSE),0)</f>
        <v>0</v>
      </c>
      <c r="CI564" s="1691">
        <f>IFERROR(VLOOKUP($A564,'2009'!$C$3:$H$242,3,FALSE),0)</f>
        <v>0</v>
      </c>
      <c r="CJ564" s="1691">
        <f>IFERROR(VLOOKUP($A564,'2009'!$C$3:$H$242,4,FALSE),0)</f>
        <v>0</v>
      </c>
      <c r="CK564" s="1691">
        <f>IFERROR(VLOOKUP($A564,'2009'!$C$3:$H$242,5,FALSE),0)</f>
        <v>0</v>
      </c>
      <c r="CL564" s="1740">
        <f>IFERROR(VLOOKUP($A564,'2009'!$C$3:$H$242,6,FALSE),0)</f>
        <v>0</v>
      </c>
      <c r="CM564" s="1700">
        <f>IFERROR(VLOOKUP($A564,'2008'!$C$3:$H$229,2,FALSE),0)</f>
        <v>0</v>
      </c>
      <c r="CN564" s="1691">
        <f>IFERROR(VLOOKUP($A564,'2008'!$C$3:$H$229,3,FALSE),0)</f>
        <v>0</v>
      </c>
      <c r="CO564" s="1691">
        <f>IFERROR(VLOOKUP($A564,'2008'!$C$3:$H$229,4,FALSE),0)</f>
        <v>0</v>
      </c>
      <c r="CP564" s="1691">
        <f>IFERROR(VLOOKUP($A564,'2008'!$C$3:$H$229,5,FALSE),0)</f>
        <v>0</v>
      </c>
      <c r="CQ564" s="1740">
        <f>IFERROR(VLOOKUP($A564,'2008'!$C$3:$H$229,6,FALSE),0)</f>
        <v>0</v>
      </c>
      <c r="CR564" s="1700">
        <f>IFERROR(VLOOKUP($A564,'2007'!$C$3:$M$238,7,FALSE),0)</f>
        <v>0</v>
      </c>
      <c r="CS564" s="1691">
        <f>IFERROR(VLOOKUP($A564,'2007'!$C$3:$M$238,8,FALSE),0)</f>
        <v>0</v>
      </c>
      <c r="CT564" s="1691">
        <f>IFERROR(VLOOKUP($A564,'2007'!$C$3:$M$238,9,FALSE),0)</f>
        <v>0</v>
      </c>
      <c r="CU564" s="1691">
        <f>IFERROR(VLOOKUP($A564,'2007'!$C$3:$M$238,10,FALSE),0)</f>
        <v>0</v>
      </c>
      <c r="CV564" s="1740">
        <f>IFERROR(VLOOKUP($A564,'2007'!$C$3:$M$238,11,FALSE),0)</f>
        <v>0</v>
      </c>
      <c r="CW564" s="1700">
        <f>IFERROR(VLOOKUP($A564,'2006'!$A$2:$F$200,2,FALSE),0)</f>
        <v>0</v>
      </c>
      <c r="CX564" s="1691">
        <f>IFERROR(VLOOKUP($A564,'2006'!$A$2:$F$200,4,FALSE),0)</f>
        <v>0</v>
      </c>
      <c r="CY564" s="1691">
        <f>IFERROR(VLOOKUP($A564,'2006'!$A$2:$F$200,5,FALSE),0)</f>
        <v>0</v>
      </c>
      <c r="CZ564" s="1740">
        <f>IFERROR(VLOOKUP($A564,'2006'!$A$2:$F$200,6,FALSE),0)</f>
        <v>0</v>
      </c>
      <c r="DA564" s="1700">
        <f>IFERROR(VLOOKUP($A564,'2005'!$C$3:$M$205,8,FALSE),0)</f>
        <v>0</v>
      </c>
      <c r="DB564" s="1691">
        <f>IFERROR(VLOOKUP($A564,'2005'!$C$3:$M$205,9,FALSE),0)</f>
        <v>0</v>
      </c>
      <c r="DC564" s="1691">
        <f>IFERROR(VLOOKUP($A564,'2005'!$C$3:$M$205,10,FALSE),0)</f>
        <v>0</v>
      </c>
      <c r="DD564" s="1740">
        <f>IFERROR(VLOOKUP($A564,'2005'!$C$3:$M$205,11,FALSE),0)</f>
        <v>0</v>
      </c>
      <c r="DE564" s="1700">
        <f>IFERROR(VLOOKUP($A564,'2004'!$C$3:$M$213,8,FALSE),0)</f>
        <v>0</v>
      </c>
      <c r="DF564" s="1691">
        <f>IFERROR(VLOOKUP($A564,'2004'!$C$3:$M$213,9,FALSE),0)</f>
        <v>0</v>
      </c>
      <c r="DG564" s="1691">
        <f>IFERROR(VLOOKUP($A564,'2004'!$C$3:$M$213,10,FALSE),0)</f>
        <v>0</v>
      </c>
      <c r="DH564" s="1740">
        <f>IFERROR(VLOOKUP($A564,'2004'!$C$3:$M$213,11,FALSE),0)</f>
        <v>0</v>
      </c>
      <c r="DI564" s="1700">
        <f>IFERROR(VLOOKUP($A564,'2003'!$C$3:$Q$214,12,FALSE),0)</f>
        <v>0</v>
      </c>
      <c r="DJ564" s="1691">
        <f>IFERROR(VLOOKUP($A564,'2003'!$C$3:$Q$214,13,FALSE),0)</f>
        <v>0</v>
      </c>
      <c r="DK564" s="1691">
        <f>IFERROR(VLOOKUP($A564,'2003'!$C$3:$Q$214,14,FALSE),0)</f>
        <v>0</v>
      </c>
      <c r="DL564" s="1740">
        <f>IFERROR(VLOOKUP($A564,'2003'!$C$3:$Q$214,15,FALSE),0)</f>
        <v>0</v>
      </c>
      <c r="DM564" s="1700">
        <f>IFERROR(VLOOKUP($A564,'2002'!$D$3:$R$214,12,FALSE),0)</f>
        <v>0</v>
      </c>
      <c r="DN564" s="1691">
        <f>IFERROR(VLOOKUP($A564,'2002'!$D$3:$R$214,13,FALSE),0)</f>
        <v>0</v>
      </c>
      <c r="DO564" s="1691">
        <f>IFERROR(VLOOKUP($A564,'2002'!$D$3:$R$214,14,FALSE),0)</f>
        <v>0</v>
      </c>
      <c r="DP564" s="1788">
        <f>IFERROR(VLOOKUP($A564,'2002'!$D$3:$R$214,15,FALSE),0)</f>
        <v>0</v>
      </c>
      <c r="DQ564" s="1700">
        <f>IFERROR(VLOOKUP($A564,'Pre 2002'!$C$3:$CK$382,84,FALSE),0)</f>
        <v>0</v>
      </c>
      <c r="DR564" s="1695">
        <f>IFERROR(VLOOKUP($A564,'Pre 2002'!$C$3:$CK$382,85,FALSE),0)</f>
        <v>0</v>
      </c>
      <c r="DS564" s="1695">
        <f>IFERROR(VLOOKUP($A564,'Pre 2002'!$C$3:$CK$382,86,FALSE),0)</f>
        <v>0</v>
      </c>
      <c r="DT564" s="1790">
        <f>IFERROR(VLOOKUP($A564,'Pre 2002'!$C$3:$CK$382,87,FALSE),0)</f>
        <v>0</v>
      </c>
      <c r="DU564" s="1741">
        <f>IFERROR(VLOOKUP(A564,'Pre 2002'!$C$3:$CG$382,83,FALSE),0)</f>
        <v>0</v>
      </c>
    </row>
    <row r="565" spans="1:125">
      <c r="A565" s="1778" t="s">
        <v>1829</v>
      </c>
      <c r="B565" s="1562">
        <f t="shared" si="206"/>
        <v>126</v>
      </c>
      <c r="C565" s="1562">
        <f t="shared" si="207"/>
        <v>79</v>
      </c>
      <c r="D565" s="1562">
        <f t="shared" si="208"/>
        <v>0</v>
      </c>
      <c r="E565" s="1563">
        <f t="shared" si="209"/>
        <v>0.62698412698412698</v>
      </c>
      <c r="F565" s="1786">
        <f t="shared" si="210"/>
        <v>3</v>
      </c>
      <c r="G565" s="1595" t="s">
        <v>2159</v>
      </c>
      <c r="H565" s="1567">
        <f>IF(BC565&gt;0,1,0)+IF(BH565&gt;0,1,0)+IF(BP565&gt;0,1,0)+IF(BX565&gt;0,1,0)+IF(CC565&gt;0,1,0)+IF(CH565&gt;0,1,0)+IF(CM565&gt;0,1,0)+IF(CR565&gt;0,1,0)+IF(CW565&gt;0,1,0)+IF(DA565&gt;0,1,0)+IF(DE565&gt;0,1,0)+IF(DI565&gt;0,1,0)+IF(DM565&gt;0,1,0)+DU565</f>
        <v>3</v>
      </c>
      <c r="I565" s="1734">
        <f>SUM(BC565,BH565,BP565,BX565,CC565,CH565,CM565,CR565,CW565,DA565,DE565,DI565,DM565,DQ565)</f>
        <v>126</v>
      </c>
      <c r="J565" s="1734">
        <f>SUM(BE565,BJ565,BR565,BZ565,CE565,CJ565,CO565,CT565,CX565,DB565,DF565,DJ565,DN565,DR565)</f>
        <v>79</v>
      </c>
      <c r="K565" s="1734">
        <f>SUM(BF565,BK565,BS565,CA565,CF565,CK565,CP565,CU565,CY565,DC565,DG565,DK565,DO565,DS565)</f>
        <v>0</v>
      </c>
      <c r="L565" s="1806">
        <f>IF(I565=0,0,J565/I565)</f>
        <v>0.62698412698412698</v>
      </c>
      <c r="M565" s="1751"/>
      <c r="N565" s="1751"/>
      <c r="O565" s="1700">
        <f>IFERROR(VLOOKUP($A565,'2022'!$B$2:$K$174,3,FALSE),0)</f>
        <v>0</v>
      </c>
      <c r="P565" s="1858">
        <f>IFERROR(VLOOKUP($A565,'2022'!$B$2:$K$174,4,FALSE),0)</f>
        <v>0</v>
      </c>
      <c r="Q565" s="1858">
        <f>IFERROR(VLOOKUP($A565,'2022'!$B$2:$K$174,5,FALSE),0)</f>
        <v>0</v>
      </c>
      <c r="R565" s="1858">
        <f>IFERROR(VLOOKUP($A565,'2022'!$B$2:$K$174,8,FALSE),0)</f>
        <v>0</v>
      </c>
      <c r="S565" s="1740">
        <f>IFERROR(VLOOKUP($A565,'2022'!$B$2:$K$174,10,FALSE),0)</f>
        <v>0</v>
      </c>
      <c r="T565" s="1700">
        <f>IFERROR(VLOOKUP($A565,'2021'!$B$2:$K$174,3,FALSE),0)</f>
        <v>0</v>
      </c>
      <c r="U565" s="1843">
        <f>IFERROR(VLOOKUP($A565,'2021'!$B$2:$K$174,4,FALSE),0)</f>
        <v>0</v>
      </c>
      <c r="V565" s="1843">
        <f>IFERROR(VLOOKUP($A565,'2021'!$B$2:$K$174,5,FALSE),0)</f>
        <v>0</v>
      </c>
      <c r="W565" s="1843">
        <f>IFERROR(VLOOKUP($A565,'2021'!$B$2:$K$174,8,FALSE),0)</f>
        <v>0</v>
      </c>
      <c r="X565" s="1740">
        <f>IFERROR(VLOOKUP($A565,'2021'!$B$2:$K$174,10,FALSE),0)</f>
        <v>0</v>
      </c>
      <c r="Y565" s="1700">
        <f>IFERROR(VLOOKUP($A565,'2020'!$B$2:$K$170,3,FALSE),0)</f>
        <v>0</v>
      </c>
      <c r="Z565" s="1829">
        <f>IFERROR(VLOOKUP($A565,'2020'!$B$2:$K$170,4,FALSE),0)</f>
        <v>0</v>
      </c>
      <c r="AA565" s="1829">
        <f>IFERROR(VLOOKUP($A565,'2020'!$B$2:$K$170,5,FALSE),0)</f>
        <v>0</v>
      </c>
      <c r="AB565" s="1829">
        <f>IFERROR(VLOOKUP($A565,'2020'!$B$2:$K$170,8,FALSE),0)</f>
        <v>0</v>
      </c>
      <c r="AC565" s="1740">
        <f>IFERROR(VLOOKUP($A565,'2020'!$B$2:$K$170,10,FALSE),0)</f>
        <v>0</v>
      </c>
      <c r="AD565" s="1700">
        <f>IFERROR(VLOOKUP($A565,'2019'!$B$2:$K$170,3,FALSE),0)</f>
        <v>0</v>
      </c>
      <c r="AE565" s="1823">
        <f>IFERROR(VLOOKUP($A565,'2019'!$B$2:$K$170,4,FALSE),0)</f>
        <v>0</v>
      </c>
      <c r="AF565" s="1823">
        <f>IFERROR(VLOOKUP($A565,'2019'!$B$2:$K$170,5,FALSE),0)</f>
        <v>0</v>
      </c>
      <c r="AG565" s="1823">
        <f>IFERROR(VLOOKUP($A565,'2019'!$B$2:$K$170,8,FALSE),0)</f>
        <v>0</v>
      </c>
      <c r="AH565" s="1740">
        <f>IFERROR(VLOOKUP($A565,'2019'!$B$2:$K$170,10,FALSE),0)</f>
        <v>0</v>
      </c>
      <c r="AI565" s="1700">
        <f>IFERROR(VLOOKUP($A565,'2018'!$B$2:$K$170,3,FALSE),0)</f>
        <v>0</v>
      </c>
      <c r="AJ565" s="1821">
        <f>IFERROR(VLOOKUP($A565,'2018'!$B$2:$K$170,4,FALSE),0)</f>
        <v>0</v>
      </c>
      <c r="AK565" s="1821">
        <f>IFERROR(VLOOKUP($A565,'2018'!$B$2:$K$170,5,FALSE),0)</f>
        <v>0</v>
      </c>
      <c r="AL565" s="1821">
        <f>IFERROR(VLOOKUP($A565,'2018'!$B$2:$K$170,8,FALSE),0)</f>
        <v>0</v>
      </c>
      <c r="AM565" s="1740">
        <f>IFERROR(VLOOKUP($A565,'2018'!$B$2:$K$170,10,FALSE),0)</f>
        <v>0</v>
      </c>
      <c r="AN565" s="1700">
        <f>IFERROR(VLOOKUP($A565,'2017'!$B$2:$J$163,2,FALSE),0)</f>
        <v>0</v>
      </c>
      <c r="AO565" s="1815">
        <f>IFERROR(VLOOKUP($A565,'2017'!$B$2:$J$163,3,FALSE),0)</f>
        <v>0</v>
      </c>
      <c r="AP565" s="1815">
        <f>IFERROR(VLOOKUP($A565,'2017'!$B$2:$J$163,4,FALSE),0)</f>
        <v>0</v>
      </c>
      <c r="AQ565" s="1815">
        <f>IFERROR(VLOOKUP($A565,'2017'!$B$2:$J$163,7,FALSE),0)</f>
        <v>0</v>
      </c>
      <c r="AR565" s="1740">
        <f>IFERROR(VLOOKUP($A565,'2017'!$B$2:$J$163,9,FALSE),0)</f>
        <v>0</v>
      </c>
      <c r="AS565" s="1700">
        <f>IFERROR(VLOOKUP($A565,'2016'!$B$2:$K$165,3,FALSE),0)</f>
        <v>0</v>
      </c>
      <c r="AT565" s="1796">
        <f>IFERROR(VLOOKUP($A565,'2016'!$B$2:$K$165,4,FALSE),0)</f>
        <v>0</v>
      </c>
      <c r="AU565" s="1796">
        <f>IFERROR(VLOOKUP($A565,'2016'!$B$2:$K$165,5,FALSE),0)</f>
        <v>0</v>
      </c>
      <c r="AV565" s="1796">
        <f>IFERROR(VLOOKUP($A565,'2016'!$B$2:$K$165,8,FALSE),0)</f>
        <v>0</v>
      </c>
      <c r="AW565" s="1740">
        <f>IFERROR(VLOOKUP($A565,'2016'!$B$2:$K$165,10,FALSE),0)</f>
        <v>0</v>
      </c>
      <c r="AX565" s="1700">
        <f>IFERROR(VLOOKUP($A565,'2015'!$B$2:$K$165,3,FALSE),0)</f>
        <v>0</v>
      </c>
      <c r="AY565" s="1695">
        <f>IFERROR(VLOOKUP($A565,'2015'!$B$2:$K$165,4,FALSE),0)</f>
        <v>0</v>
      </c>
      <c r="AZ565" s="1695">
        <f>IFERROR(VLOOKUP($A565,'2015'!$B$2:$K$165,5,FALSE),0)</f>
        <v>0</v>
      </c>
      <c r="BA565" s="1695">
        <f>IFERROR(VLOOKUP($A565,'2015'!$B$2:$K$165,8,FALSE),0)</f>
        <v>0</v>
      </c>
      <c r="BB565" s="1740">
        <f>IFERROR(VLOOKUP($A565,'2015'!$B$2:$K$165,10,FALSE),0)</f>
        <v>0</v>
      </c>
      <c r="BC565" s="1700">
        <f>IFERROR(VLOOKUP($A565,'2014'!$B$2:$K$157,3,FALSE),0)</f>
        <v>0</v>
      </c>
      <c r="BD565" s="1691">
        <f>IFERROR(VLOOKUP($A565,'2014'!$B$2:$K$157,4,FALSE),0)</f>
        <v>0</v>
      </c>
      <c r="BE565" s="1691">
        <f>IFERROR(VLOOKUP($A565,'2014'!$B$2:$K$157,5,FALSE),0)</f>
        <v>0</v>
      </c>
      <c r="BF565" s="1691">
        <f>IFERROR(VLOOKUP($A565,'2014'!$B$2:$K$157,8,FALSE),0)</f>
        <v>0</v>
      </c>
      <c r="BG565" s="1740">
        <f>IFERROR(VLOOKUP($A565,'2014'!$B$2:$K$157,10,FALSE),0)</f>
        <v>0</v>
      </c>
      <c r="BH565" s="1700">
        <f>IFERROR(VLOOKUP($A565,'2013'!$D$4:$I$249,2,FALSE),0)</f>
        <v>0</v>
      </c>
      <c r="BI565" s="1691">
        <f>IFERROR(VLOOKUP($A565,'2013'!$D$4:$I$249,3,FALSE),0)</f>
        <v>0</v>
      </c>
      <c r="BJ565" s="1691">
        <f>IFERROR(VLOOKUP($A565,'2013'!$D$4:$I$249,4,FALSE),0)</f>
        <v>0</v>
      </c>
      <c r="BK565" s="1691">
        <f>IFERROR(VLOOKUP($A565,'2013'!$D$4:$I$249,5,FALSE),0)</f>
        <v>0</v>
      </c>
      <c r="BL565" s="1740">
        <f>IFERROR(VLOOKUP($A565,'2013'!$D$4:$I$249,6,FALSE),0)</f>
        <v>0</v>
      </c>
      <c r="BM565" s="1737">
        <f>IFERROR(VLOOKUP($A565,'2012'!$D$3:$O$172,2,FALSE),0)</f>
        <v>0</v>
      </c>
      <c r="BN565" s="1691">
        <f>IFERROR(VLOOKUP($A565,'2012'!$D$3:$O$172,3,FALSE),0)</f>
        <v>0</v>
      </c>
      <c r="BO565" s="1743">
        <f>IFERROR(VLOOKUP($A565,'2012'!$D$3:$O$172,4,FALSE),0)</f>
        <v>0</v>
      </c>
      <c r="BP565" s="1700">
        <f>IFERROR(VLOOKUP($A565,'2012'!$D$3:$O$172,5,FALSE),0)</f>
        <v>0</v>
      </c>
      <c r="BQ565" s="1691">
        <f>IFERROR(VLOOKUP($A565,'2012'!$D$3:$O$172,6,FALSE),0)</f>
        <v>0</v>
      </c>
      <c r="BR565" s="1691">
        <f>IFERROR(VLOOKUP($A565,'2012'!$D$3:$O$172,7,FALSE),0)</f>
        <v>0</v>
      </c>
      <c r="BS565" s="1691">
        <f>IFERROR(VLOOKUP($A565,'2012'!$D$3:$O$172,8,FALSE),0)</f>
        <v>0</v>
      </c>
      <c r="BT565" s="1740">
        <f>IFERROR(VLOOKUP($A565,'2012'!$D$3:$O$172,9,FALSE),0)</f>
        <v>0</v>
      </c>
      <c r="BX565" s="1700">
        <f>IFERROR(VLOOKUP($A565,'2011'!$D$4:$I$251,2,FALSE),0)</f>
        <v>0</v>
      </c>
      <c r="BY565" s="1691">
        <f>IFERROR(VLOOKUP($A565,'2011'!$D$4:$I$251,3,FALSE),0)</f>
        <v>0</v>
      </c>
      <c r="BZ565" s="1691">
        <f>IFERROR(VLOOKUP($A565,'2011'!$D$4:$I$251,4,FALSE),0)</f>
        <v>0</v>
      </c>
      <c r="CA565" s="1691">
        <f>IFERROR(VLOOKUP($A565,'2011'!$D$4:$I$251,5,FALSE),0)</f>
        <v>0</v>
      </c>
      <c r="CB565" s="1740">
        <f>IFERROR(VLOOKUP($A565,'2011'!$D$4:$I$251,6,FALSE),0)</f>
        <v>0</v>
      </c>
      <c r="CC565" s="1700">
        <f>IFERROR(VLOOKUP($A565,'2010'!$C$3:$H$234,2,FALSE),0)</f>
        <v>0</v>
      </c>
      <c r="CD565" s="1691">
        <f>IFERROR(VLOOKUP($A565,'2010'!$C$3:$H$234,3,FALSE),0)</f>
        <v>0</v>
      </c>
      <c r="CE565" s="1691">
        <f>IFERROR(VLOOKUP($A565,'2010'!$C$3:$H$234,4,FALSE),0)</f>
        <v>0</v>
      </c>
      <c r="CF565" s="1691">
        <f>IFERROR(VLOOKUP($A565,'2010'!$C$3:$H$234,5,FALSE),0)</f>
        <v>0</v>
      </c>
      <c r="CG565" s="1740">
        <f>IFERROR(VLOOKUP($A565,'2010'!$C$3:$H$234,6,FALSE),0)</f>
        <v>0</v>
      </c>
      <c r="CH565" s="1700">
        <f>IFERROR(VLOOKUP($A565,'2009'!$C$3:$H$242,2,FALSE),0)</f>
        <v>0</v>
      </c>
      <c r="CI565" s="1691">
        <f>IFERROR(VLOOKUP($A565,'2009'!$C$3:$H$242,3,FALSE),0)</f>
        <v>0</v>
      </c>
      <c r="CJ565" s="1691">
        <f>IFERROR(VLOOKUP($A565,'2009'!$C$3:$H$242,4,FALSE),0)</f>
        <v>0</v>
      </c>
      <c r="CK565" s="1691">
        <f>IFERROR(VLOOKUP($A565,'2009'!$C$3:$H$242,5,FALSE),0)</f>
        <v>0</v>
      </c>
      <c r="CL565" s="1740">
        <f>IFERROR(VLOOKUP($A565,'2009'!$C$3:$H$242,6,FALSE),0)</f>
        <v>0</v>
      </c>
      <c r="CM565" s="1700">
        <f>IFERROR(VLOOKUP($A565,'2008'!$C$3:$H$229,2,FALSE),0)</f>
        <v>0</v>
      </c>
      <c r="CN565" s="1691">
        <f>IFERROR(VLOOKUP($A565,'2008'!$C$3:$H$229,3,FALSE),0)</f>
        <v>0</v>
      </c>
      <c r="CO565" s="1691">
        <f>IFERROR(VLOOKUP($A565,'2008'!$C$3:$H$229,4,FALSE),0)</f>
        <v>0</v>
      </c>
      <c r="CP565" s="1691">
        <f>IFERROR(VLOOKUP($A565,'2008'!$C$3:$H$229,5,FALSE),0)</f>
        <v>0</v>
      </c>
      <c r="CQ565" s="1740">
        <f>IFERROR(VLOOKUP($A565,'2008'!$C$3:$H$229,6,FALSE),0)</f>
        <v>0</v>
      </c>
      <c r="CR565" s="1700">
        <f>IFERROR(VLOOKUP($A565,'2007'!$C$3:$M$238,7,FALSE),0)</f>
        <v>0</v>
      </c>
      <c r="CS565" s="1691">
        <f>IFERROR(VLOOKUP($A565,'2007'!$C$3:$M$238,8,FALSE),0)</f>
        <v>0</v>
      </c>
      <c r="CT565" s="1691">
        <f>IFERROR(VLOOKUP($A565,'2007'!$C$3:$M$238,9,FALSE),0)</f>
        <v>0</v>
      </c>
      <c r="CU565" s="1691">
        <f>IFERROR(VLOOKUP($A565,'2007'!$C$3:$M$238,10,FALSE),0)</f>
        <v>0</v>
      </c>
      <c r="CV565" s="1740">
        <f>IFERROR(VLOOKUP($A565,'2007'!$C$3:$M$238,11,FALSE),0)</f>
        <v>0</v>
      </c>
      <c r="CW565" s="1700">
        <f>IFERROR(VLOOKUP($A565,'2006'!$A$2:$F$200,2,FALSE),0)</f>
        <v>0</v>
      </c>
      <c r="CX565" s="1691">
        <f>IFERROR(VLOOKUP($A565,'2006'!$A$2:$F$200,4,FALSE),0)</f>
        <v>0</v>
      </c>
      <c r="CY565" s="1691">
        <f>IFERROR(VLOOKUP($A565,'2006'!$A$2:$F$200,5,FALSE),0)</f>
        <v>0</v>
      </c>
      <c r="CZ565" s="1740">
        <f>IFERROR(VLOOKUP($A565,'2006'!$A$2:$F$200,6,FALSE),0)</f>
        <v>0</v>
      </c>
      <c r="DA565" s="1700">
        <f>IFERROR(VLOOKUP($A565,'2005'!$C$3:$M$205,8,FALSE),0)</f>
        <v>53</v>
      </c>
      <c r="DB565" s="1691">
        <f>IFERROR(VLOOKUP($A565,'2005'!$C$3:$M$205,9,FALSE),0)</f>
        <v>36</v>
      </c>
      <c r="DC565" s="1691">
        <f>IFERROR(VLOOKUP($A565,'2005'!$C$3:$M$205,10,FALSE),0)</f>
        <v>0</v>
      </c>
      <c r="DD565" s="1740">
        <f>IFERROR(VLOOKUP($A565,'2005'!$C$3:$M$205,11,FALSE),0)</f>
        <v>0.67924528301886788</v>
      </c>
      <c r="DE565" s="1700">
        <f>IFERROR(VLOOKUP($A565,'2004'!$C$3:$M$213,8,FALSE),0)</f>
        <v>55</v>
      </c>
      <c r="DF565" s="1691">
        <f>IFERROR(VLOOKUP($A565,'2004'!$C$3:$M$213,9,FALSE),0)</f>
        <v>30</v>
      </c>
      <c r="DG565" s="1691">
        <f>IFERROR(VLOOKUP($A565,'2004'!$C$3:$M$213,10,FALSE),0)</f>
        <v>0</v>
      </c>
      <c r="DH565" s="1740">
        <f>IFERROR(VLOOKUP($A565,'2004'!$C$3:$M$213,11,FALSE),0)</f>
        <v>0.54545454545454541</v>
      </c>
      <c r="DI565" s="1700">
        <f>IFERROR(VLOOKUP($A565,'2003'!$C$3:$Q$214,12,FALSE),0)</f>
        <v>18</v>
      </c>
      <c r="DJ565" s="1691">
        <f>IFERROR(VLOOKUP($A565,'2003'!$C$3:$Q$214,13,FALSE),0)</f>
        <v>13</v>
      </c>
      <c r="DK565" s="1691">
        <f>IFERROR(VLOOKUP($A565,'2003'!$C$3:$Q$214,14,FALSE),0)</f>
        <v>0</v>
      </c>
      <c r="DL565" s="1740">
        <f>IFERROR(VLOOKUP($A565,'2003'!$C$3:$Q$214,15,FALSE),0)</f>
        <v>0.72222222222222221</v>
      </c>
      <c r="DM565" s="1700">
        <f>IFERROR(VLOOKUP($A565,'2002'!$D$3:$R$214,12,FALSE),0)</f>
        <v>0</v>
      </c>
      <c r="DN565" s="1691">
        <f>IFERROR(VLOOKUP($A565,'2002'!$D$3:$R$214,13,FALSE),0)</f>
        <v>0</v>
      </c>
      <c r="DO565" s="1691">
        <f>IFERROR(VLOOKUP($A565,'2002'!$D$3:$R$214,14,FALSE),0)</f>
        <v>0</v>
      </c>
      <c r="DP565" s="1788">
        <f>IFERROR(VLOOKUP($A565,'2002'!$D$3:$R$214,15,FALSE),0)</f>
        <v>0</v>
      </c>
      <c r="DQ565" s="1700">
        <f>IFERROR(VLOOKUP($A565,'Pre 2002'!$C$3:$CK$382,84,FALSE),0)</f>
        <v>0</v>
      </c>
      <c r="DR565" s="1695">
        <f>IFERROR(VLOOKUP($A565,'Pre 2002'!$C$3:$CK$382,85,FALSE),0)</f>
        <v>0</v>
      </c>
      <c r="DS565" s="1695">
        <f>IFERROR(VLOOKUP($A565,'Pre 2002'!$C$3:$CK$382,86,FALSE),0)</f>
        <v>0</v>
      </c>
      <c r="DT565" s="1790">
        <f>IFERROR(VLOOKUP($A565,'Pre 2002'!$C$3:$CK$382,87,FALSE),0)</f>
        <v>0</v>
      </c>
      <c r="DU565" s="1741">
        <f>IFERROR(VLOOKUP(A565,'Pre 2002'!$C$3:$CG$382,83,FALSE),0)</f>
        <v>0</v>
      </c>
    </row>
    <row r="566" spans="1:125">
      <c r="A566" s="1779" t="s">
        <v>2379</v>
      </c>
      <c r="B566" s="1562">
        <f t="shared" si="206"/>
        <v>49</v>
      </c>
      <c r="C566" s="1562">
        <f t="shared" si="207"/>
        <v>30</v>
      </c>
      <c r="D566" s="1562">
        <f t="shared" si="208"/>
        <v>0</v>
      </c>
      <c r="E566" s="1563">
        <f t="shared" si="209"/>
        <v>0.61224489795918369</v>
      </c>
      <c r="F566" s="1786">
        <f t="shared" si="210"/>
        <v>1</v>
      </c>
      <c r="G566" s="1595">
        <v>2022</v>
      </c>
      <c r="H566" s="1817"/>
      <c r="I566" s="1734"/>
      <c r="J566" s="1734"/>
      <c r="K566" s="1734"/>
      <c r="L566" s="1734"/>
      <c r="M566" s="1751"/>
      <c r="N566" s="1751"/>
      <c r="O566" s="1700">
        <f>IFERROR(VLOOKUP($A566,'2022'!$B$2:$K$174,3,FALSE),0)</f>
        <v>49</v>
      </c>
      <c r="P566" s="1858">
        <f>IFERROR(VLOOKUP($A566,'2022'!$B$2:$K$174,4,FALSE),0)</f>
        <v>20</v>
      </c>
      <c r="Q566" s="1858">
        <f>IFERROR(VLOOKUP($A566,'2022'!$B$2:$K$174,5,FALSE),0)</f>
        <v>30</v>
      </c>
      <c r="R566" s="1858">
        <f>IFERROR(VLOOKUP($A566,'2022'!$B$2:$K$174,8,FALSE),0)</f>
        <v>0</v>
      </c>
      <c r="S566" s="1740">
        <f>IFERROR(VLOOKUP($A566,'2022'!$B$2:$K$174,10,FALSE),0)</f>
        <v>0.61199999999999999</v>
      </c>
      <c r="DT566" s="1858"/>
    </row>
    <row r="567" spans="1:125">
      <c r="A567" s="1779" t="s">
        <v>2344</v>
      </c>
      <c r="B567" s="1562">
        <f t="shared" si="206"/>
        <v>143</v>
      </c>
      <c r="C567" s="1562">
        <f t="shared" si="207"/>
        <v>87</v>
      </c>
      <c r="D567" s="1562">
        <f t="shared" si="208"/>
        <v>0</v>
      </c>
      <c r="E567" s="1563">
        <f t="shared" si="209"/>
        <v>0.60839160839160844</v>
      </c>
      <c r="F567" s="1786">
        <f t="shared" si="210"/>
        <v>2</v>
      </c>
      <c r="G567" s="1595">
        <v>2021</v>
      </c>
      <c r="H567" s="1567">
        <f>IF(BC567&gt;0,1,0)+IF(BH567&gt;0,1,0)+IF(BP567&gt;0,1,0)+IF(BX567&gt;0,1,0)+IF(CC567&gt;0,1,0)+IF(CH567&gt;0,1,0)+IF(CM567&gt;0,1,0)+IF(CR567&gt;0,1,0)+IF(CW567&gt;0,1,0)+IF(DA567&gt;0,1,0)+IF(DE567&gt;0,1,0)+IF(DI567&gt;0,1,0)+IF(DM567&gt;0,1,0)+DU567</f>
        <v>0</v>
      </c>
      <c r="I567" s="1734">
        <f>SUM(BC567,BH567,BP567,BX567,CC567,CH567,CM567,CR567,CW567,DA567,DE567,DI567,DM567,DQ567)</f>
        <v>0</v>
      </c>
      <c r="J567" s="1734">
        <f>SUM(BE567,BJ567,BR567,BZ567,CE567,CJ567,CO567,CT567,CX567,DB567,DF567,DJ567,DN567,DR567)</f>
        <v>0</v>
      </c>
      <c r="K567" s="1734">
        <f>SUM(BF567,BK567,BS567,CA567,CF567,CK567,CP567,CU567,CY567,DC567,DG567,DK567,DO567,DS567)</f>
        <v>0</v>
      </c>
      <c r="L567" s="1806">
        <f>IF(I567=0,0,J567/I567)</f>
        <v>0</v>
      </c>
      <c r="M567" s="1751"/>
      <c r="N567" s="1751"/>
      <c r="O567" s="1700">
        <f>IFERROR(VLOOKUP($A567,'2022'!$B$2:$K$174,3,FALSE),0)</f>
        <v>77</v>
      </c>
      <c r="P567" s="1858">
        <f>IFERROR(VLOOKUP($A567,'2022'!$B$2:$K$174,4,FALSE),0)</f>
        <v>38</v>
      </c>
      <c r="Q567" s="1858">
        <f>IFERROR(VLOOKUP($A567,'2022'!$B$2:$K$174,5,FALSE),0)</f>
        <v>44</v>
      </c>
      <c r="R567" s="1858">
        <f>IFERROR(VLOOKUP($A567,'2022'!$B$2:$K$174,8,FALSE),0)</f>
        <v>0</v>
      </c>
      <c r="S567" s="1740">
        <f>IFERROR(VLOOKUP($A567,'2022'!$B$2:$K$174,10,FALSE),0)</f>
        <v>0.57099999999999995</v>
      </c>
      <c r="T567" s="1700">
        <f>IFERROR(VLOOKUP($A567,'2021'!$B$2:$K$174,3,FALSE),0)</f>
        <v>66</v>
      </c>
      <c r="U567" s="1843">
        <f>IFERROR(VLOOKUP($A567,'2021'!$B$2:$K$174,4,FALSE),0)</f>
        <v>15</v>
      </c>
      <c r="V567" s="1843">
        <f>IFERROR(VLOOKUP($A567,'2021'!$B$2:$K$174,5,FALSE),0)</f>
        <v>43</v>
      </c>
      <c r="W567" s="1843">
        <f>IFERROR(VLOOKUP($A567,'2021'!$B$2:$K$174,8,FALSE),0)</f>
        <v>0</v>
      </c>
      <c r="X567" s="1740">
        <f>IFERROR(VLOOKUP($A567,'2021'!$B$2:$K$174,10,FALSE),0)</f>
        <v>0.65200000000000002</v>
      </c>
      <c r="Y567" s="1700">
        <f>IFERROR(VLOOKUP($A567,'2020'!$B$2:$K$170,3,FALSE),0)</f>
        <v>0</v>
      </c>
      <c r="Z567" s="1829">
        <f>IFERROR(VLOOKUP($A567,'2020'!$B$2:$K$170,4,FALSE),0)</f>
        <v>0</v>
      </c>
      <c r="AA567" s="1829">
        <f>IFERROR(VLOOKUP($A567,'2020'!$B$2:$K$170,5,FALSE),0)</f>
        <v>0</v>
      </c>
      <c r="AB567" s="1829">
        <f>IFERROR(VLOOKUP($A567,'2020'!$B$2:$K$170,8,FALSE),0)</f>
        <v>0</v>
      </c>
      <c r="AC567" s="1740">
        <f>IFERROR(VLOOKUP($A567,'2020'!$B$2:$K$170,10,FALSE),0)</f>
        <v>0</v>
      </c>
      <c r="AD567" s="1700">
        <f>IFERROR(VLOOKUP($A567,'2019'!$B$2:$K$170,3,FALSE),0)</f>
        <v>0</v>
      </c>
      <c r="AE567" s="1823">
        <f>IFERROR(VLOOKUP($A567,'2019'!$B$2:$K$170,4,FALSE),0)</f>
        <v>0</v>
      </c>
      <c r="AF567" s="1823">
        <f>IFERROR(VLOOKUP($A567,'2019'!$B$2:$K$170,5,FALSE),0)</f>
        <v>0</v>
      </c>
      <c r="AG567" s="1823">
        <f>IFERROR(VLOOKUP($A567,'2019'!$B$2:$K$170,8,FALSE),0)</f>
        <v>0</v>
      </c>
      <c r="AH567" s="1740">
        <f>IFERROR(VLOOKUP($A567,'2019'!$B$2:$K$170,10,FALSE),0)</f>
        <v>0</v>
      </c>
      <c r="AI567" s="1700">
        <f>IFERROR(VLOOKUP($A567,'2018'!$B$2:$K$170,3,FALSE),0)</f>
        <v>0</v>
      </c>
      <c r="AJ567" s="1821">
        <f>IFERROR(VLOOKUP($A567,'2018'!$B$2:$K$170,4,FALSE),0)</f>
        <v>0</v>
      </c>
      <c r="AK567" s="1821">
        <f>IFERROR(VLOOKUP($A567,'2018'!$B$2:$K$170,5,FALSE),0)</f>
        <v>0</v>
      </c>
      <c r="AL567" s="1821">
        <f>IFERROR(VLOOKUP($A567,'2018'!$B$2:$K$170,8,FALSE),0)</f>
        <v>0</v>
      </c>
      <c r="AM567" s="1740">
        <f>IFERROR(VLOOKUP($A567,'2018'!$B$2:$K$170,10,FALSE),0)</f>
        <v>0</v>
      </c>
      <c r="AN567" s="1700">
        <f>IFERROR(VLOOKUP($A567,'2017'!$B$2:$J$163,2,FALSE),0)</f>
        <v>0</v>
      </c>
      <c r="AO567" s="1815">
        <f>IFERROR(VLOOKUP($A567,'2017'!$B$2:$J$163,3,FALSE),0)</f>
        <v>0</v>
      </c>
      <c r="AP567" s="1815">
        <f>IFERROR(VLOOKUP($A567,'2017'!$B$2:$J$163,4,FALSE),0)</f>
        <v>0</v>
      </c>
      <c r="AQ567" s="1815">
        <f>IFERROR(VLOOKUP($A567,'2017'!$B$2:$J$163,7,FALSE),0)</f>
        <v>0</v>
      </c>
      <c r="AR567" s="1740">
        <f>IFERROR(VLOOKUP($A567,'2017'!$B$2:$J$163,9,FALSE),0)</f>
        <v>0</v>
      </c>
      <c r="AS567" s="1700">
        <f>IFERROR(VLOOKUP($A567,'2016'!$B$2:$K$165,3,FALSE),0)</f>
        <v>0</v>
      </c>
      <c r="AT567" s="1796">
        <f>IFERROR(VLOOKUP($A567,'2016'!$B$2:$K$165,4,FALSE),0)</f>
        <v>0</v>
      </c>
      <c r="AU567" s="1796">
        <f>IFERROR(VLOOKUP($A567,'2016'!$B$2:$K$165,5,FALSE),0)</f>
        <v>0</v>
      </c>
      <c r="AV567" s="1796">
        <f>IFERROR(VLOOKUP($A567,'2016'!$B$2:$K$165,8,FALSE),0)</f>
        <v>0</v>
      </c>
      <c r="AW567" s="1740">
        <f>IFERROR(VLOOKUP($A567,'2016'!$B$2:$K$165,10,FALSE),0)</f>
        <v>0</v>
      </c>
      <c r="AX567" s="1700">
        <f>IFERROR(VLOOKUP($A567,'2015'!$B$2:$K$165,3,FALSE),0)</f>
        <v>0</v>
      </c>
      <c r="AY567" s="1695">
        <f>IFERROR(VLOOKUP($A567,'2015'!$B$2:$K$165,4,FALSE),0)</f>
        <v>0</v>
      </c>
      <c r="AZ567" s="1695">
        <f>IFERROR(VLOOKUP($A567,'2015'!$B$2:$K$165,5,FALSE),0)</f>
        <v>0</v>
      </c>
      <c r="BA567" s="1695">
        <f>IFERROR(VLOOKUP($A567,'2015'!$B$2:$K$165,8,FALSE),0)</f>
        <v>0</v>
      </c>
      <c r="BB567" s="1740">
        <f>IFERROR(VLOOKUP($A567,'2015'!$B$2:$K$165,10,FALSE),0)</f>
        <v>0</v>
      </c>
      <c r="BC567" s="1700">
        <f>IFERROR(VLOOKUP($A567,'2014'!$B$2:$K$157,3,FALSE),0)</f>
        <v>0</v>
      </c>
      <c r="BD567" s="1691">
        <f>IFERROR(VLOOKUP($A567,'2014'!$B$2:$K$157,4,FALSE),0)</f>
        <v>0</v>
      </c>
      <c r="BE567" s="1691">
        <f>IFERROR(VLOOKUP($A567,'2014'!$B$2:$K$157,5,FALSE),0)</f>
        <v>0</v>
      </c>
      <c r="BF567" s="1691">
        <f>IFERROR(VLOOKUP($A567,'2014'!$B$2:$K$157,8,FALSE),0)</f>
        <v>0</v>
      </c>
      <c r="BG567" s="1740">
        <f>IFERROR(VLOOKUP($A567,'2014'!$B$2:$K$157,10,FALSE),0)</f>
        <v>0</v>
      </c>
      <c r="BH567" s="1700">
        <f>IFERROR(VLOOKUP($A567,'2013'!$D$4:$I$249,2,FALSE),0)</f>
        <v>0</v>
      </c>
      <c r="BI567" s="1691">
        <f>IFERROR(VLOOKUP($A567,'2013'!$D$4:$I$249,3,FALSE),0)</f>
        <v>0</v>
      </c>
      <c r="BJ567" s="1691">
        <f>IFERROR(VLOOKUP($A567,'2013'!$D$4:$I$249,4,FALSE),0)</f>
        <v>0</v>
      </c>
      <c r="BK567" s="1691">
        <f>IFERROR(VLOOKUP($A567,'2013'!$D$4:$I$249,5,FALSE),0)</f>
        <v>0</v>
      </c>
      <c r="BL567" s="1740">
        <f>IFERROR(VLOOKUP($A567,'2013'!$D$4:$I$249,6,FALSE),0)</f>
        <v>0</v>
      </c>
      <c r="BM567" s="1737">
        <f>IFERROR(VLOOKUP($A567,'2012'!$D$3:$O$172,2,FALSE),0)</f>
        <v>0</v>
      </c>
      <c r="BN567" s="1691">
        <f>IFERROR(VLOOKUP($A567,'2012'!$D$3:$O$172,3,FALSE),0)</f>
        <v>0</v>
      </c>
      <c r="BO567" s="1743">
        <f>IFERROR(VLOOKUP($A567,'2012'!$D$3:$O$172,4,FALSE),0)</f>
        <v>0</v>
      </c>
      <c r="BP567" s="1700">
        <f>IFERROR(VLOOKUP($A567,'2012'!$D$3:$O$172,5,FALSE),0)</f>
        <v>0</v>
      </c>
      <c r="BQ567" s="1691">
        <f>IFERROR(VLOOKUP($A567,'2012'!$D$3:$O$172,6,FALSE),0)</f>
        <v>0</v>
      </c>
      <c r="BR567" s="1691">
        <f>IFERROR(VLOOKUP($A567,'2012'!$D$3:$O$172,7,FALSE),0)</f>
        <v>0</v>
      </c>
      <c r="BS567" s="1691">
        <f>IFERROR(VLOOKUP($A567,'2012'!$D$3:$O$172,8,FALSE),0)</f>
        <v>0</v>
      </c>
      <c r="BT567" s="1740">
        <f>IFERROR(VLOOKUP($A567,'2012'!$D$3:$O$172,9,FALSE),0)</f>
        <v>0</v>
      </c>
      <c r="BX567" s="1700">
        <f>IFERROR(VLOOKUP($A567,'2011'!$D$4:$I$251,2,FALSE),0)</f>
        <v>0</v>
      </c>
      <c r="BY567" s="1691">
        <f>IFERROR(VLOOKUP($A567,'2011'!$D$4:$I$251,3,FALSE),0)</f>
        <v>0</v>
      </c>
      <c r="BZ567" s="1691">
        <f>IFERROR(VLOOKUP($A567,'2011'!$D$4:$I$251,4,FALSE),0)</f>
        <v>0</v>
      </c>
      <c r="CA567" s="1691">
        <f>IFERROR(VLOOKUP($A567,'2011'!$D$4:$I$251,5,FALSE),0)</f>
        <v>0</v>
      </c>
      <c r="CB567" s="1740">
        <f>IFERROR(VLOOKUP($A567,'2011'!$D$4:$I$251,6,FALSE),0)</f>
        <v>0</v>
      </c>
      <c r="CC567" s="1700">
        <f>IFERROR(VLOOKUP($A567,'2010'!$C$3:$H$234,2,FALSE),0)</f>
        <v>0</v>
      </c>
      <c r="CD567" s="1691">
        <f>IFERROR(VLOOKUP($A567,'2010'!$C$3:$H$234,3,FALSE),0)</f>
        <v>0</v>
      </c>
      <c r="CE567" s="1691">
        <f>IFERROR(VLOOKUP($A567,'2010'!$C$3:$H$234,4,FALSE),0)</f>
        <v>0</v>
      </c>
      <c r="CF567" s="1691">
        <f>IFERROR(VLOOKUP($A567,'2010'!$C$3:$H$234,5,FALSE),0)</f>
        <v>0</v>
      </c>
      <c r="CG567" s="1740">
        <f>IFERROR(VLOOKUP($A567,'2010'!$C$3:$H$234,6,FALSE),0)</f>
        <v>0</v>
      </c>
      <c r="CH567" s="1700">
        <f>IFERROR(VLOOKUP($A567,'2009'!$C$3:$H$242,2,FALSE),0)</f>
        <v>0</v>
      </c>
      <c r="CI567" s="1691">
        <f>IFERROR(VLOOKUP($A567,'2009'!$C$3:$H$242,3,FALSE),0)</f>
        <v>0</v>
      </c>
      <c r="CJ567" s="1691">
        <f>IFERROR(VLOOKUP($A567,'2009'!$C$3:$H$242,4,FALSE),0)</f>
        <v>0</v>
      </c>
      <c r="CK567" s="1691">
        <f>IFERROR(VLOOKUP($A567,'2009'!$C$3:$H$242,5,FALSE),0)</f>
        <v>0</v>
      </c>
      <c r="CL567" s="1740">
        <f>IFERROR(VLOOKUP($A567,'2009'!$C$3:$H$242,6,FALSE),0)</f>
        <v>0</v>
      </c>
      <c r="CM567" s="1700">
        <f>IFERROR(VLOOKUP($A567,'2008'!$C$3:$H$229,2,FALSE),0)</f>
        <v>0</v>
      </c>
      <c r="CN567" s="1691">
        <f>IFERROR(VLOOKUP($A567,'2008'!$C$3:$H$229,3,FALSE),0)</f>
        <v>0</v>
      </c>
      <c r="CO567" s="1691">
        <f>IFERROR(VLOOKUP($A567,'2008'!$C$3:$H$229,4,FALSE),0)</f>
        <v>0</v>
      </c>
      <c r="CP567" s="1691">
        <f>IFERROR(VLOOKUP($A567,'2008'!$C$3:$H$229,5,FALSE),0)</f>
        <v>0</v>
      </c>
      <c r="CQ567" s="1740">
        <f>IFERROR(VLOOKUP($A567,'2008'!$C$3:$H$229,6,FALSE),0)</f>
        <v>0</v>
      </c>
      <c r="CR567" s="1700">
        <f>IFERROR(VLOOKUP($A567,'2007'!$C$3:$M$238,7,FALSE),0)</f>
        <v>0</v>
      </c>
      <c r="CS567" s="1691">
        <f>IFERROR(VLOOKUP($A567,'2007'!$C$3:$M$238,8,FALSE),0)</f>
        <v>0</v>
      </c>
      <c r="CT567" s="1691">
        <f>IFERROR(VLOOKUP($A567,'2007'!$C$3:$M$238,9,FALSE),0)</f>
        <v>0</v>
      </c>
      <c r="CU567" s="1691">
        <f>IFERROR(VLOOKUP($A567,'2007'!$C$3:$M$238,10,FALSE),0)</f>
        <v>0</v>
      </c>
      <c r="CV567" s="1740">
        <f>IFERROR(VLOOKUP($A567,'2007'!$C$3:$M$238,11,FALSE),0)</f>
        <v>0</v>
      </c>
      <c r="CW567" s="1700">
        <f>IFERROR(VLOOKUP($A567,'2006'!$A$2:$F$200,2,FALSE),0)</f>
        <v>0</v>
      </c>
      <c r="CX567" s="1691">
        <f>IFERROR(VLOOKUP($A567,'2006'!$A$2:$F$200,4,FALSE),0)</f>
        <v>0</v>
      </c>
      <c r="CY567" s="1691">
        <f>IFERROR(VLOOKUP($A567,'2006'!$A$2:$F$200,5,FALSE),0)</f>
        <v>0</v>
      </c>
      <c r="CZ567" s="1740">
        <f>IFERROR(VLOOKUP($A567,'2006'!$A$2:$F$200,6,FALSE),0)</f>
        <v>0</v>
      </c>
      <c r="DA567" s="1700">
        <f>IFERROR(VLOOKUP($A567,'2005'!$C$3:$M$205,8,FALSE),0)</f>
        <v>0</v>
      </c>
      <c r="DB567" s="1691">
        <f>IFERROR(VLOOKUP($A567,'2005'!$C$3:$M$205,9,FALSE),0)</f>
        <v>0</v>
      </c>
      <c r="DC567" s="1691">
        <f>IFERROR(VLOOKUP($A567,'2005'!$C$3:$M$205,10,FALSE),0)</f>
        <v>0</v>
      </c>
      <c r="DD567" s="1740">
        <f>IFERROR(VLOOKUP($A567,'2005'!$C$3:$M$205,11,FALSE),0)</f>
        <v>0</v>
      </c>
      <c r="DE567" s="1700">
        <f>IFERROR(VLOOKUP($A567,'2004'!$C$3:$M$213,8,FALSE),0)</f>
        <v>0</v>
      </c>
      <c r="DF567" s="1691">
        <f>IFERROR(VLOOKUP($A567,'2004'!$C$3:$M$213,9,FALSE),0)</f>
        <v>0</v>
      </c>
      <c r="DG567" s="1691">
        <f>IFERROR(VLOOKUP($A567,'2004'!$C$3:$M$213,10,FALSE),0)</f>
        <v>0</v>
      </c>
      <c r="DH567" s="1740">
        <f>IFERROR(VLOOKUP($A567,'2004'!$C$3:$M$213,11,FALSE),0)</f>
        <v>0</v>
      </c>
      <c r="DI567" s="1700">
        <f>IFERROR(VLOOKUP($A567,'2003'!$C$3:$Q$214,12,FALSE),0)</f>
        <v>0</v>
      </c>
      <c r="DJ567" s="1691">
        <f>IFERROR(VLOOKUP($A567,'2003'!$C$3:$Q$214,13,FALSE),0)</f>
        <v>0</v>
      </c>
      <c r="DK567" s="1691">
        <f>IFERROR(VLOOKUP($A567,'2003'!$C$3:$Q$214,14,FALSE),0)</f>
        <v>0</v>
      </c>
      <c r="DL567" s="1740">
        <f>IFERROR(VLOOKUP($A567,'2003'!$C$3:$Q$214,15,FALSE),0)</f>
        <v>0</v>
      </c>
      <c r="DM567" s="1700">
        <f>IFERROR(VLOOKUP($A567,'2002'!$D$3:$R$214,12,FALSE),0)</f>
        <v>0</v>
      </c>
      <c r="DN567" s="1691">
        <f>IFERROR(VLOOKUP($A567,'2002'!$D$3:$R$214,13,FALSE),0)</f>
        <v>0</v>
      </c>
      <c r="DO567" s="1691">
        <f>IFERROR(VLOOKUP($A567,'2002'!$D$3:$R$214,14,FALSE),0)</f>
        <v>0</v>
      </c>
      <c r="DP567" s="1788">
        <f>IFERROR(VLOOKUP($A567,'2002'!$D$3:$R$214,15,FALSE),0)</f>
        <v>0</v>
      </c>
      <c r="DQ567" s="1700">
        <f>IFERROR(VLOOKUP($A567,'Pre 2002'!$C$3:$CK$382,84,FALSE),0)</f>
        <v>0</v>
      </c>
      <c r="DR567" s="1695">
        <f>IFERROR(VLOOKUP($A567,'Pre 2002'!$C$3:$CK$382,85,FALSE),0)</f>
        <v>0</v>
      </c>
      <c r="DS567" s="1695">
        <f>IFERROR(VLOOKUP($A567,'Pre 2002'!$C$3:$CK$382,86,FALSE),0)</f>
        <v>0</v>
      </c>
      <c r="DT567" s="1790">
        <f>IFERROR(VLOOKUP($A567,'Pre 2002'!$C$3:$CK$382,87,FALSE),0)</f>
        <v>0</v>
      </c>
      <c r="DU567" s="1741">
        <f>IFERROR(VLOOKUP(A567,'Pre 2002'!$C$3:$CG$382,83,FALSE),0)</f>
        <v>0</v>
      </c>
    </row>
    <row r="568" spans="1:125">
      <c r="A568" s="1779" t="s">
        <v>2380</v>
      </c>
      <c r="B568" s="1562">
        <f t="shared" si="206"/>
        <v>20</v>
      </c>
      <c r="C568" s="1562">
        <f t="shared" si="207"/>
        <v>12</v>
      </c>
      <c r="D568" s="1562">
        <f t="shared" si="208"/>
        <v>0</v>
      </c>
      <c r="E568" s="1563">
        <f t="shared" si="209"/>
        <v>0.6</v>
      </c>
      <c r="F568" s="1786">
        <f t="shared" si="210"/>
        <v>1</v>
      </c>
      <c r="G568" s="1595">
        <v>2022</v>
      </c>
      <c r="H568" s="1817"/>
      <c r="I568" s="1734"/>
      <c r="J568" s="1734"/>
      <c r="K568" s="1734"/>
      <c r="L568" s="1734"/>
      <c r="M568" s="1751"/>
      <c r="N568" s="1751"/>
      <c r="O568" s="1700">
        <f>IFERROR(VLOOKUP($A568,'2022'!$B$2:$K$174,3,FALSE),0)</f>
        <v>20</v>
      </c>
      <c r="P568" s="1858">
        <f>IFERROR(VLOOKUP($A568,'2022'!$B$2:$K$174,4,FALSE),0)</f>
        <v>4</v>
      </c>
      <c r="Q568" s="1858">
        <f>IFERROR(VLOOKUP($A568,'2022'!$B$2:$K$174,5,FALSE),0)</f>
        <v>12</v>
      </c>
      <c r="R568" s="1858">
        <f>IFERROR(VLOOKUP($A568,'2022'!$B$2:$K$174,8,FALSE),0)</f>
        <v>0</v>
      </c>
      <c r="S568" s="1740">
        <f>IFERROR(VLOOKUP($A568,'2022'!$B$2:$K$174,10,FALSE),0)</f>
        <v>0.6</v>
      </c>
      <c r="DT568" s="1858"/>
    </row>
    <row r="569" spans="1:125">
      <c r="A569" s="1778" t="s">
        <v>2091</v>
      </c>
      <c r="B569" s="1562">
        <f t="shared" si="206"/>
        <v>10</v>
      </c>
      <c r="C569" s="1562">
        <f t="shared" si="207"/>
        <v>6</v>
      </c>
      <c r="D569" s="1562">
        <f t="shared" si="208"/>
        <v>0</v>
      </c>
      <c r="E569" s="1563">
        <f t="shared" si="209"/>
        <v>0.6</v>
      </c>
      <c r="F569" s="1786">
        <f t="shared" si="210"/>
        <v>1</v>
      </c>
      <c r="G569" s="1595" t="s">
        <v>2159</v>
      </c>
      <c r="H569" s="1567">
        <f>IF(BC569&gt;0,1,0)+IF(BH569&gt;0,1,0)+IF(BP569&gt;0,1,0)+IF(BX569&gt;0,1,0)+IF(CC569&gt;0,1,0)+IF(CH569&gt;0,1,0)+IF(CM569&gt;0,1,0)+IF(CR569&gt;0,1,0)+IF(CW569&gt;0,1,0)+IF(DA569&gt;0,1,0)+IF(DE569&gt;0,1,0)+IF(DI569&gt;0,1,0)+IF(DM569&gt;0,1,0)+DU569</f>
        <v>1</v>
      </c>
      <c r="I569" s="1734">
        <f>SUM(BC569,BH569,BP569,BX569,CC569,CH569,CM569,CR569,CW569,DA569,DE569,DI569,DM569,DQ569)</f>
        <v>10</v>
      </c>
      <c r="J569" s="1734">
        <f t="shared" ref="J569:K573" si="221">SUM(BE569,BJ569,BR569,BZ569,CE569,CJ569,CO569,CT569,CX569,DB569,DF569,DJ569,DN569,DR569)</f>
        <v>6</v>
      </c>
      <c r="K569" s="1734">
        <f t="shared" si="221"/>
        <v>0</v>
      </c>
      <c r="L569" s="1806">
        <f>IF(I569=0,0,J569/I569)</f>
        <v>0.6</v>
      </c>
      <c r="M569" s="1751"/>
      <c r="N569" s="1751"/>
      <c r="O569" s="1700">
        <f>IFERROR(VLOOKUP($A569,'2022'!$B$2:$K$174,3,FALSE),0)</f>
        <v>0</v>
      </c>
      <c r="P569" s="1858">
        <f>IFERROR(VLOOKUP($A569,'2022'!$B$2:$K$174,4,FALSE),0)</f>
        <v>0</v>
      </c>
      <c r="Q569" s="1858">
        <f>IFERROR(VLOOKUP($A569,'2022'!$B$2:$K$174,5,FALSE),0)</f>
        <v>0</v>
      </c>
      <c r="R569" s="1858">
        <f>IFERROR(VLOOKUP($A569,'2022'!$B$2:$K$174,8,FALSE),0)</f>
        <v>0</v>
      </c>
      <c r="S569" s="1740">
        <f>IFERROR(VLOOKUP($A569,'2022'!$B$2:$K$174,10,FALSE),0)</f>
        <v>0</v>
      </c>
      <c r="T569" s="1700">
        <f>IFERROR(VLOOKUP($A569,'2021'!$B$2:$K$174,3,FALSE),0)</f>
        <v>0</v>
      </c>
      <c r="U569" s="1843">
        <f>IFERROR(VLOOKUP($A569,'2021'!$B$2:$K$174,4,FALSE),0)</f>
        <v>0</v>
      </c>
      <c r="V569" s="1843">
        <f>IFERROR(VLOOKUP($A569,'2021'!$B$2:$K$174,5,FALSE),0)</f>
        <v>0</v>
      </c>
      <c r="W569" s="1843">
        <f>IFERROR(VLOOKUP($A569,'2021'!$B$2:$K$174,8,FALSE),0)</f>
        <v>0</v>
      </c>
      <c r="X569" s="1740">
        <f>IFERROR(VLOOKUP($A569,'2021'!$B$2:$K$174,10,FALSE),0)</f>
        <v>0</v>
      </c>
      <c r="Y569" s="1700">
        <f>IFERROR(VLOOKUP($A569,'2020'!$B$2:$K$170,3,FALSE),0)</f>
        <v>0</v>
      </c>
      <c r="Z569" s="1829">
        <f>IFERROR(VLOOKUP($A569,'2020'!$B$2:$K$170,4,FALSE),0)</f>
        <v>0</v>
      </c>
      <c r="AA569" s="1829">
        <f>IFERROR(VLOOKUP($A569,'2020'!$B$2:$K$170,5,FALSE),0)</f>
        <v>0</v>
      </c>
      <c r="AB569" s="1829">
        <f>IFERROR(VLOOKUP($A569,'2020'!$B$2:$K$170,8,FALSE),0)</f>
        <v>0</v>
      </c>
      <c r="AC569" s="1740">
        <f>IFERROR(VLOOKUP($A569,'2020'!$B$2:$K$170,10,FALSE),0)</f>
        <v>0</v>
      </c>
      <c r="AD569" s="1700">
        <f>IFERROR(VLOOKUP($A569,'2019'!$B$2:$K$170,3,FALSE),0)</f>
        <v>0</v>
      </c>
      <c r="AE569" s="1823">
        <f>IFERROR(VLOOKUP($A569,'2019'!$B$2:$K$170,4,FALSE),0)</f>
        <v>0</v>
      </c>
      <c r="AF569" s="1823">
        <f>IFERROR(VLOOKUP($A569,'2019'!$B$2:$K$170,5,FALSE),0)</f>
        <v>0</v>
      </c>
      <c r="AG569" s="1823">
        <f>IFERROR(VLOOKUP($A569,'2019'!$B$2:$K$170,8,FALSE),0)</f>
        <v>0</v>
      </c>
      <c r="AH569" s="1740">
        <f>IFERROR(VLOOKUP($A569,'2019'!$B$2:$K$170,10,FALSE),0)</f>
        <v>0</v>
      </c>
      <c r="AI569" s="1700">
        <f>IFERROR(VLOOKUP($A569,'2018'!$B$2:$K$170,3,FALSE),0)</f>
        <v>0</v>
      </c>
      <c r="AJ569" s="1821">
        <f>IFERROR(VLOOKUP($A569,'2018'!$B$2:$K$170,4,FALSE),0)</f>
        <v>0</v>
      </c>
      <c r="AK569" s="1821">
        <f>IFERROR(VLOOKUP($A569,'2018'!$B$2:$K$170,5,FALSE),0)</f>
        <v>0</v>
      </c>
      <c r="AL569" s="1821">
        <f>IFERROR(VLOOKUP($A569,'2018'!$B$2:$K$170,8,FALSE),0)</f>
        <v>0</v>
      </c>
      <c r="AM569" s="1740">
        <f>IFERROR(VLOOKUP($A569,'2018'!$B$2:$K$170,10,FALSE),0)</f>
        <v>0</v>
      </c>
      <c r="AN569" s="1700">
        <f>IFERROR(VLOOKUP($A569,'2017'!$B$2:$J$163,2,FALSE),0)</f>
        <v>0</v>
      </c>
      <c r="AO569" s="1815">
        <f>IFERROR(VLOOKUP($A569,'2017'!$B$2:$J$163,3,FALSE),0)</f>
        <v>0</v>
      </c>
      <c r="AP569" s="1815">
        <f>IFERROR(VLOOKUP($A569,'2017'!$B$2:$J$163,4,FALSE),0)</f>
        <v>0</v>
      </c>
      <c r="AQ569" s="1815">
        <f>IFERROR(VLOOKUP($A569,'2017'!$B$2:$J$163,7,FALSE),0)</f>
        <v>0</v>
      </c>
      <c r="AR569" s="1740">
        <f>IFERROR(VLOOKUP($A569,'2017'!$B$2:$J$163,9,FALSE),0)</f>
        <v>0</v>
      </c>
      <c r="AS569" s="1700">
        <f>IFERROR(VLOOKUP($A569,'2016'!$B$2:$K$165,3,FALSE),0)</f>
        <v>0</v>
      </c>
      <c r="AT569" s="1796">
        <f>IFERROR(VLOOKUP($A569,'2016'!$B$2:$K$165,4,FALSE),0)</f>
        <v>0</v>
      </c>
      <c r="AU569" s="1796">
        <f>IFERROR(VLOOKUP($A569,'2016'!$B$2:$K$165,5,FALSE),0)</f>
        <v>0</v>
      </c>
      <c r="AV569" s="1796">
        <f>IFERROR(VLOOKUP($A569,'2016'!$B$2:$K$165,8,FALSE),0)</f>
        <v>0</v>
      </c>
      <c r="AW569" s="1740">
        <f>IFERROR(VLOOKUP($A569,'2016'!$B$2:$K$165,10,FALSE),0)</f>
        <v>0</v>
      </c>
      <c r="AX569" s="1700">
        <f>IFERROR(VLOOKUP($A569,'2015'!$B$2:$K$165,3,FALSE),0)</f>
        <v>0</v>
      </c>
      <c r="AY569" s="1695">
        <f>IFERROR(VLOOKUP($A569,'2015'!$B$2:$K$165,4,FALSE),0)</f>
        <v>0</v>
      </c>
      <c r="AZ569" s="1695">
        <f>IFERROR(VLOOKUP($A569,'2015'!$B$2:$K$165,5,FALSE),0)</f>
        <v>0</v>
      </c>
      <c r="BA569" s="1695">
        <f>IFERROR(VLOOKUP($A569,'2015'!$B$2:$K$165,8,FALSE),0)</f>
        <v>0</v>
      </c>
      <c r="BB569" s="1740">
        <f>IFERROR(VLOOKUP($A569,'2015'!$B$2:$K$165,10,FALSE),0)</f>
        <v>0</v>
      </c>
      <c r="BC569" s="1700">
        <f>IFERROR(VLOOKUP($A569,'2014'!$B$2:$K$157,3,FALSE),0)</f>
        <v>0</v>
      </c>
      <c r="BD569" s="1691">
        <f>IFERROR(VLOOKUP($A569,'2014'!$B$2:$K$157,4,FALSE),0)</f>
        <v>0</v>
      </c>
      <c r="BE569" s="1691">
        <f>IFERROR(VLOOKUP($A569,'2014'!$B$2:$K$157,5,FALSE),0)</f>
        <v>0</v>
      </c>
      <c r="BF569" s="1691">
        <f>IFERROR(VLOOKUP($A569,'2014'!$B$2:$K$157,8,FALSE),0)</f>
        <v>0</v>
      </c>
      <c r="BG569" s="1740">
        <f>IFERROR(VLOOKUP($A569,'2014'!$B$2:$K$157,10,FALSE),0)</f>
        <v>0</v>
      </c>
      <c r="BH569" s="1700">
        <f>IFERROR(VLOOKUP($A569,'2013'!$D$4:$I$249,2,FALSE),0)</f>
        <v>0</v>
      </c>
      <c r="BI569" s="1691">
        <f>IFERROR(VLOOKUP($A569,'2013'!$D$4:$I$249,3,FALSE),0)</f>
        <v>0</v>
      </c>
      <c r="BJ569" s="1691">
        <f>IFERROR(VLOOKUP($A569,'2013'!$D$4:$I$249,4,FALSE),0)</f>
        <v>0</v>
      </c>
      <c r="BK569" s="1691">
        <f>IFERROR(VLOOKUP($A569,'2013'!$D$4:$I$249,5,FALSE),0)</f>
        <v>0</v>
      </c>
      <c r="BL569" s="1740">
        <f>IFERROR(VLOOKUP($A569,'2013'!$D$4:$I$249,6,FALSE),0)</f>
        <v>0</v>
      </c>
      <c r="BM569" s="1737">
        <f>IFERROR(VLOOKUP($A569,'2012'!$D$3:$O$172,2,FALSE),0)</f>
        <v>0</v>
      </c>
      <c r="BN569" s="1691">
        <f>IFERROR(VLOOKUP($A569,'2012'!$D$3:$O$172,3,FALSE),0)</f>
        <v>0</v>
      </c>
      <c r="BO569" s="1743">
        <f>IFERROR(VLOOKUP($A569,'2012'!$D$3:$O$172,4,FALSE),0)</f>
        <v>0</v>
      </c>
      <c r="BP569" s="1700">
        <f>IFERROR(VLOOKUP($A569,'2012'!$D$3:$O$172,5,FALSE),0)</f>
        <v>0</v>
      </c>
      <c r="BQ569" s="1691">
        <f>IFERROR(VLOOKUP($A569,'2012'!$D$3:$O$172,6,FALSE),0)</f>
        <v>0</v>
      </c>
      <c r="BR569" s="1691">
        <f>IFERROR(VLOOKUP($A569,'2012'!$D$3:$O$172,7,FALSE),0)</f>
        <v>0</v>
      </c>
      <c r="BS569" s="1691">
        <f>IFERROR(VLOOKUP($A569,'2012'!$D$3:$O$172,8,FALSE),0)</f>
        <v>0</v>
      </c>
      <c r="BT569" s="1740">
        <f>IFERROR(VLOOKUP($A569,'2012'!$D$3:$O$172,9,FALSE),0)</f>
        <v>0</v>
      </c>
      <c r="BX569" s="1700">
        <f>IFERROR(VLOOKUP($A569,'2011'!$D$4:$I$251,2,FALSE),0)</f>
        <v>0</v>
      </c>
      <c r="BY569" s="1691">
        <f>IFERROR(VLOOKUP($A569,'2011'!$D$4:$I$251,3,FALSE),0)</f>
        <v>0</v>
      </c>
      <c r="BZ569" s="1691">
        <f>IFERROR(VLOOKUP($A569,'2011'!$D$4:$I$251,4,FALSE),0)</f>
        <v>0</v>
      </c>
      <c r="CA569" s="1691">
        <f>IFERROR(VLOOKUP($A569,'2011'!$D$4:$I$251,5,FALSE),0)</f>
        <v>0</v>
      </c>
      <c r="CB569" s="1740">
        <f>IFERROR(VLOOKUP($A569,'2011'!$D$4:$I$251,6,FALSE),0)</f>
        <v>0</v>
      </c>
      <c r="CC569" s="1700">
        <f>IFERROR(VLOOKUP($A569,'2010'!$C$3:$H$234,2,FALSE),0)</f>
        <v>0</v>
      </c>
      <c r="CD569" s="1691">
        <f>IFERROR(VLOOKUP($A569,'2010'!$C$3:$H$234,3,FALSE),0)</f>
        <v>0</v>
      </c>
      <c r="CE569" s="1691">
        <f>IFERROR(VLOOKUP($A569,'2010'!$C$3:$H$234,4,FALSE),0)</f>
        <v>0</v>
      </c>
      <c r="CF569" s="1691">
        <f>IFERROR(VLOOKUP($A569,'2010'!$C$3:$H$234,5,FALSE),0)</f>
        <v>0</v>
      </c>
      <c r="CG569" s="1740">
        <f>IFERROR(VLOOKUP($A569,'2010'!$C$3:$H$234,6,FALSE),0)</f>
        <v>0</v>
      </c>
      <c r="CH569" s="1700">
        <f>IFERROR(VLOOKUP($A569,'2009'!$C$3:$H$242,2,FALSE),0)</f>
        <v>0</v>
      </c>
      <c r="CI569" s="1691">
        <f>IFERROR(VLOOKUP($A569,'2009'!$C$3:$H$242,3,FALSE),0)</f>
        <v>0</v>
      </c>
      <c r="CJ569" s="1691">
        <f>IFERROR(VLOOKUP($A569,'2009'!$C$3:$H$242,4,FALSE),0)</f>
        <v>0</v>
      </c>
      <c r="CK569" s="1691">
        <f>IFERROR(VLOOKUP($A569,'2009'!$C$3:$H$242,5,FALSE),0)</f>
        <v>0</v>
      </c>
      <c r="CL569" s="1740">
        <f>IFERROR(VLOOKUP($A569,'2009'!$C$3:$H$242,6,FALSE),0)</f>
        <v>0</v>
      </c>
      <c r="CM569" s="1700">
        <f>IFERROR(VLOOKUP($A569,'2008'!$C$3:$H$229,2,FALSE),0)</f>
        <v>0</v>
      </c>
      <c r="CN569" s="1691">
        <f>IFERROR(VLOOKUP($A569,'2008'!$C$3:$H$229,3,FALSE),0)</f>
        <v>0</v>
      </c>
      <c r="CO569" s="1691">
        <f>IFERROR(VLOOKUP($A569,'2008'!$C$3:$H$229,4,FALSE),0)</f>
        <v>0</v>
      </c>
      <c r="CP569" s="1691">
        <f>IFERROR(VLOOKUP($A569,'2008'!$C$3:$H$229,5,FALSE),0)</f>
        <v>0</v>
      </c>
      <c r="CQ569" s="1740">
        <f>IFERROR(VLOOKUP($A569,'2008'!$C$3:$H$229,6,FALSE),0)</f>
        <v>0</v>
      </c>
      <c r="CR569" s="1700">
        <f>IFERROR(VLOOKUP($A569,'2007'!$C$3:$M$238,7,FALSE),0)</f>
        <v>0</v>
      </c>
      <c r="CS569" s="1691">
        <f>IFERROR(VLOOKUP($A569,'2007'!$C$3:$M$238,8,FALSE),0)</f>
        <v>0</v>
      </c>
      <c r="CT569" s="1691">
        <f>IFERROR(VLOOKUP($A569,'2007'!$C$3:$M$238,9,FALSE),0)</f>
        <v>0</v>
      </c>
      <c r="CU569" s="1691">
        <f>IFERROR(VLOOKUP($A569,'2007'!$C$3:$M$238,10,FALSE),0)</f>
        <v>0</v>
      </c>
      <c r="CV569" s="1740">
        <f>IFERROR(VLOOKUP($A569,'2007'!$C$3:$M$238,11,FALSE),0)</f>
        <v>0</v>
      </c>
      <c r="CW569" s="1700">
        <f>IFERROR(VLOOKUP($A569,'2006'!$A$2:$F$200,2,FALSE),0)</f>
        <v>0</v>
      </c>
      <c r="CX569" s="1691">
        <f>IFERROR(VLOOKUP($A569,'2006'!$A$2:$F$200,4,FALSE),0)</f>
        <v>0</v>
      </c>
      <c r="CY569" s="1691">
        <f>IFERROR(VLOOKUP($A569,'2006'!$A$2:$F$200,5,FALSE),0)</f>
        <v>0</v>
      </c>
      <c r="CZ569" s="1740">
        <f>IFERROR(VLOOKUP($A569,'2006'!$A$2:$F$200,6,FALSE),0)</f>
        <v>0</v>
      </c>
      <c r="DA569" s="1700">
        <f>IFERROR(VLOOKUP($A569,'2005'!$C$3:$M$205,8,FALSE),0)</f>
        <v>0</v>
      </c>
      <c r="DB569" s="1691">
        <f>IFERROR(VLOOKUP($A569,'2005'!$C$3:$M$205,9,FALSE),0)</f>
        <v>0</v>
      </c>
      <c r="DC569" s="1691">
        <f>IFERROR(VLOOKUP($A569,'2005'!$C$3:$M$205,10,FALSE),0)</f>
        <v>0</v>
      </c>
      <c r="DD569" s="1740">
        <f>IFERROR(VLOOKUP($A569,'2005'!$C$3:$M$205,11,FALSE),0)</f>
        <v>0</v>
      </c>
      <c r="DE569" s="1700">
        <f>IFERROR(VLOOKUP($A569,'2004'!$C$3:$M$213,8,FALSE),0)</f>
        <v>0</v>
      </c>
      <c r="DF569" s="1691">
        <f>IFERROR(VLOOKUP($A569,'2004'!$C$3:$M$213,9,FALSE),0)</f>
        <v>0</v>
      </c>
      <c r="DG569" s="1691">
        <f>IFERROR(VLOOKUP($A569,'2004'!$C$3:$M$213,10,FALSE),0)</f>
        <v>0</v>
      </c>
      <c r="DH569" s="1740">
        <f>IFERROR(VLOOKUP($A569,'2004'!$C$3:$M$213,11,FALSE),0)</f>
        <v>0</v>
      </c>
      <c r="DI569" s="1700">
        <f>IFERROR(VLOOKUP($A569,'2003'!$C$3:$Q$214,12,FALSE),0)</f>
        <v>10</v>
      </c>
      <c r="DJ569" s="1691">
        <f>IFERROR(VLOOKUP($A569,'2003'!$C$3:$Q$214,13,FALSE),0)</f>
        <v>6</v>
      </c>
      <c r="DK569" s="1691">
        <f>IFERROR(VLOOKUP($A569,'2003'!$C$3:$Q$214,14,FALSE),0)</f>
        <v>0</v>
      </c>
      <c r="DL569" s="1740">
        <f>IFERROR(VLOOKUP($A569,'2003'!$C$3:$Q$214,15,FALSE),0)</f>
        <v>0.6</v>
      </c>
      <c r="DM569" s="1700">
        <f>IFERROR(VLOOKUP($A569,'2002'!$D$3:$R$214,12,FALSE),0)</f>
        <v>0</v>
      </c>
      <c r="DN569" s="1691">
        <f>IFERROR(VLOOKUP($A569,'2002'!$D$3:$R$214,13,FALSE),0)</f>
        <v>0</v>
      </c>
      <c r="DO569" s="1691">
        <f>IFERROR(VLOOKUP($A569,'2002'!$D$3:$R$214,14,FALSE),0)</f>
        <v>0</v>
      </c>
      <c r="DP569" s="1788">
        <f>IFERROR(VLOOKUP($A569,'2002'!$D$3:$R$214,15,FALSE),0)</f>
        <v>0</v>
      </c>
      <c r="DQ569" s="1700">
        <f>IFERROR(VLOOKUP($A569,'Pre 2002'!$C$3:$CK$382,84,FALSE),0)</f>
        <v>0</v>
      </c>
      <c r="DR569" s="1695">
        <f>IFERROR(VLOOKUP($A569,'Pre 2002'!$C$3:$CK$382,85,FALSE),0)</f>
        <v>0</v>
      </c>
      <c r="DS569" s="1695">
        <f>IFERROR(VLOOKUP($A569,'Pre 2002'!$C$3:$CK$382,86,FALSE),0)</f>
        <v>0</v>
      </c>
      <c r="DT569" s="1790">
        <f>IFERROR(VLOOKUP($A569,'Pre 2002'!$C$3:$CK$382,87,FALSE),0)</f>
        <v>0</v>
      </c>
      <c r="DU569" s="1741">
        <f>IFERROR(VLOOKUP(A569,'Pre 2002'!$C$3:$CG$382,83,FALSE),0)</f>
        <v>0</v>
      </c>
    </row>
    <row r="570" spans="1:125">
      <c r="A570" s="1778" t="s">
        <v>1275</v>
      </c>
      <c r="B570" s="1562">
        <f t="shared" si="206"/>
        <v>42</v>
      </c>
      <c r="C570" s="1562">
        <f t="shared" si="207"/>
        <v>25</v>
      </c>
      <c r="D570" s="1562">
        <f t="shared" si="208"/>
        <v>0</v>
      </c>
      <c r="E570" s="1563">
        <f t="shared" si="209"/>
        <v>0.59523809523809523</v>
      </c>
      <c r="F570" s="1786">
        <f t="shared" si="210"/>
        <v>1</v>
      </c>
      <c r="G570" s="1595" t="s">
        <v>2159</v>
      </c>
      <c r="H570" s="1567">
        <f>IF(BC570&gt;0,1,0)+IF(BH570&gt;0,1,0)+IF(BP570&gt;0,1,0)+IF(BX570&gt;0,1,0)+IF(CC570&gt;0,1,0)+IF(CH570&gt;0,1,0)+IF(CM570&gt;0,1,0)+IF(CR570&gt;0,1,0)+IF(CW570&gt;0,1,0)+IF(DA570&gt;0,1,0)+IF(DE570&gt;0,1,0)+IF(DI570&gt;0,1,0)+IF(DM570&gt;0,1,0)+DU570</f>
        <v>1</v>
      </c>
      <c r="I570" s="1734">
        <f>SUM(BC570,BH570,BP570,BX570,CC570,CH570,CM570,CR570,CW570,DA570,DE570,DI570,DM570,DQ570)</f>
        <v>42</v>
      </c>
      <c r="J570" s="1734">
        <f t="shared" si="221"/>
        <v>25</v>
      </c>
      <c r="K570" s="1734">
        <f t="shared" si="221"/>
        <v>0</v>
      </c>
      <c r="L570" s="1806">
        <f>IF(I570=0,0,J570/I570)</f>
        <v>0.59523809523809523</v>
      </c>
      <c r="M570" s="1751"/>
      <c r="N570" s="1751"/>
      <c r="O570" s="1700">
        <f>IFERROR(VLOOKUP($A570,'2022'!$B$2:$K$174,3,FALSE),0)</f>
        <v>0</v>
      </c>
      <c r="P570" s="1858">
        <f>IFERROR(VLOOKUP($A570,'2022'!$B$2:$K$174,4,FALSE),0)</f>
        <v>0</v>
      </c>
      <c r="Q570" s="1858">
        <f>IFERROR(VLOOKUP($A570,'2022'!$B$2:$K$174,5,FALSE),0)</f>
        <v>0</v>
      </c>
      <c r="R570" s="1858">
        <f>IFERROR(VLOOKUP($A570,'2022'!$B$2:$K$174,8,FALSE),0)</f>
        <v>0</v>
      </c>
      <c r="S570" s="1740">
        <f>IFERROR(VLOOKUP($A570,'2022'!$B$2:$K$174,10,FALSE),0)</f>
        <v>0</v>
      </c>
      <c r="T570" s="1700">
        <f>IFERROR(VLOOKUP($A570,'2021'!$B$2:$K$174,3,FALSE),0)</f>
        <v>0</v>
      </c>
      <c r="U570" s="1843">
        <f>IFERROR(VLOOKUP($A570,'2021'!$B$2:$K$174,4,FALSE),0)</f>
        <v>0</v>
      </c>
      <c r="V570" s="1843">
        <f>IFERROR(VLOOKUP($A570,'2021'!$B$2:$K$174,5,FALSE),0)</f>
        <v>0</v>
      </c>
      <c r="W570" s="1843">
        <f>IFERROR(VLOOKUP($A570,'2021'!$B$2:$K$174,8,FALSE),0)</f>
        <v>0</v>
      </c>
      <c r="X570" s="1740">
        <f>IFERROR(VLOOKUP($A570,'2021'!$B$2:$K$174,10,FALSE),0)</f>
        <v>0</v>
      </c>
      <c r="Y570" s="1700">
        <f>IFERROR(VLOOKUP($A570,'2020'!$B$2:$K$170,3,FALSE),0)</f>
        <v>0</v>
      </c>
      <c r="Z570" s="1829">
        <f>IFERROR(VLOOKUP($A570,'2020'!$B$2:$K$170,4,FALSE),0)</f>
        <v>0</v>
      </c>
      <c r="AA570" s="1829">
        <f>IFERROR(VLOOKUP($A570,'2020'!$B$2:$K$170,5,FALSE),0)</f>
        <v>0</v>
      </c>
      <c r="AB570" s="1829">
        <f>IFERROR(VLOOKUP($A570,'2020'!$B$2:$K$170,8,FALSE),0)</f>
        <v>0</v>
      </c>
      <c r="AC570" s="1740">
        <f>IFERROR(VLOOKUP($A570,'2020'!$B$2:$K$170,10,FALSE),0)</f>
        <v>0</v>
      </c>
      <c r="AD570" s="1700">
        <f>IFERROR(VLOOKUP($A570,'2019'!$B$2:$K$170,3,FALSE),0)</f>
        <v>0</v>
      </c>
      <c r="AE570" s="1823">
        <f>IFERROR(VLOOKUP($A570,'2019'!$B$2:$K$170,4,FALSE),0)</f>
        <v>0</v>
      </c>
      <c r="AF570" s="1823">
        <f>IFERROR(VLOOKUP($A570,'2019'!$B$2:$K$170,5,FALSE),0)</f>
        <v>0</v>
      </c>
      <c r="AG570" s="1823">
        <f>IFERROR(VLOOKUP($A570,'2019'!$B$2:$K$170,8,FALSE),0)</f>
        <v>0</v>
      </c>
      <c r="AH570" s="1740">
        <f>IFERROR(VLOOKUP($A570,'2019'!$B$2:$K$170,10,FALSE),0)</f>
        <v>0</v>
      </c>
      <c r="AI570" s="1700">
        <f>IFERROR(VLOOKUP($A570,'2018'!$B$2:$K$170,3,FALSE),0)</f>
        <v>0</v>
      </c>
      <c r="AJ570" s="1821">
        <f>IFERROR(VLOOKUP($A570,'2018'!$B$2:$K$170,4,FALSE),0)</f>
        <v>0</v>
      </c>
      <c r="AK570" s="1821">
        <f>IFERROR(VLOOKUP($A570,'2018'!$B$2:$K$170,5,FALSE),0)</f>
        <v>0</v>
      </c>
      <c r="AL570" s="1821">
        <f>IFERROR(VLOOKUP($A570,'2018'!$B$2:$K$170,8,FALSE),0)</f>
        <v>0</v>
      </c>
      <c r="AM570" s="1740">
        <f>IFERROR(VLOOKUP($A570,'2018'!$B$2:$K$170,10,FALSE),0)</f>
        <v>0</v>
      </c>
      <c r="AN570" s="1700">
        <f>IFERROR(VLOOKUP($A570,'2017'!$B$2:$J$163,2,FALSE),0)</f>
        <v>0</v>
      </c>
      <c r="AO570" s="1815">
        <f>IFERROR(VLOOKUP($A570,'2017'!$B$2:$J$163,3,FALSE),0)</f>
        <v>0</v>
      </c>
      <c r="AP570" s="1815">
        <f>IFERROR(VLOOKUP($A570,'2017'!$B$2:$J$163,4,FALSE),0)</f>
        <v>0</v>
      </c>
      <c r="AQ570" s="1815">
        <f>IFERROR(VLOOKUP($A570,'2017'!$B$2:$J$163,7,FALSE),0)</f>
        <v>0</v>
      </c>
      <c r="AR570" s="1740">
        <f>IFERROR(VLOOKUP($A570,'2017'!$B$2:$J$163,9,FALSE),0)</f>
        <v>0</v>
      </c>
      <c r="AS570" s="1700">
        <f>IFERROR(VLOOKUP($A570,'2016'!$B$2:$K$165,3,FALSE),0)</f>
        <v>0</v>
      </c>
      <c r="AT570" s="1796">
        <f>IFERROR(VLOOKUP($A570,'2016'!$B$2:$K$165,4,FALSE),0)</f>
        <v>0</v>
      </c>
      <c r="AU570" s="1796">
        <f>IFERROR(VLOOKUP($A570,'2016'!$B$2:$K$165,5,FALSE),0)</f>
        <v>0</v>
      </c>
      <c r="AV570" s="1796">
        <f>IFERROR(VLOOKUP($A570,'2016'!$B$2:$K$165,8,FALSE),0)</f>
        <v>0</v>
      </c>
      <c r="AW570" s="1740">
        <f>IFERROR(VLOOKUP($A570,'2016'!$B$2:$K$165,10,FALSE),0)</f>
        <v>0</v>
      </c>
      <c r="AX570" s="1700">
        <f>IFERROR(VLOOKUP($A570,'2015'!$B$2:$K$165,3,FALSE),0)</f>
        <v>0</v>
      </c>
      <c r="AY570" s="1695">
        <f>IFERROR(VLOOKUP($A570,'2015'!$B$2:$K$165,4,FALSE),0)</f>
        <v>0</v>
      </c>
      <c r="AZ570" s="1695">
        <f>IFERROR(VLOOKUP($A570,'2015'!$B$2:$K$165,5,FALSE),0)</f>
        <v>0</v>
      </c>
      <c r="BA570" s="1695">
        <f>IFERROR(VLOOKUP($A570,'2015'!$B$2:$K$165,8,FALSE),0)</f>
        <v>0</v>
      </c>
      <c r="BB570" s="1740">
        <f>IFERROR(VLOOKUP($A570,'2015'!$B$2:$K$165,10,FALSE),0)</f>
        <v>0</v>
      </c>
      <c r="BC570" s="1700">
        <f>IFERROR(VLOOKUP($A570,'2014'!$B$2:$K$157,3,FALSE),0)</f>
        <v>0</v>
      </c>
      <c r="BD570" s="1691">
        <f>IFERROR(VLOOKUP($A570,'2014'!$B$2:$K$157,4,FALSE),0)</f>
        <v>0</v>
      </c>
      <c r="BE570" s="1691">
        <f>IFERROR(VLOOKUP($A570,'2014'!$B$2:$K$157,5,FALSE),0)</f>
        <v>0</v>
      </c>
      <c r="BF570" s="1691">
        <f>IFERROR(VLOOKUP($A570,'2014'!$B$2:$K$157,8,FALSE),0)</f>
        <v>0</v>
      </c>
      <c r="BG570" s="1740">
        <f>IFERROR(VLOOKUP($A570,'2014'!$B$2:$K$157,10,FALSE),0)</f>
        <v>0</v>
      </c>
      <c r="BH570" s="1700">
        <f>IFERROR(VLOOKUP($A570,'2013'!$D$4:$I$249,2,FALSE),0)</f>
        <v>0</v>
      </c>
      <c r="BI570" s="1691">
        <f>IFERROR(VLOOKUP($A570,'2013'!$D$4:$I$249,3,FALSE),0)</f>
        <v>0</v>
      </c>
      <c r="BJ570" s="1691">
        <f>IFERROR(VLOOKUP($A570,'2013'!$D$4:$I$249,4,FALSE),0)</f>
        <v>0</v>
      </c>
      <c r="BK570" s="1691">
        <f>IFERROR(VLOOKUP($A570,'2013'!$D$4:$I$249,5,FALSE),0)</f>
        <v>0</v>
      </c>
      <c r="BL570" s="1740">
        <f>IFERROR(VLOOKUP($A570,'2013'!$D$4:$I$249,6,FALSE),0)</f>
        <v>0</v>
      </c>
      <c r="BM570" s="1737">
        <f>IFERROR(VLOOKUP($A570,'2012'!$D$3:$O$172,2,FALSE),0)</f>
        <v>0</v>
      </c>
      <c r="BN570" s="1691">
        <f>IFERROR(VLOOKUP($A570,'2012'!$D$3:$O$172,3,FALSE),0)</f>
        <v>0</v>
      </c>
      <c r="BO570" s="1743">
        <f>IFERROR(VLOOKUP($A570,'2012'!$D$3:$O$172,4,FALSE),0)</f>
        <v>0</v>
      </c>
      <c r="BP570" s="1700">
        <f>IFERROR(VLOOKUP($A570,'2012'!$D$3:$O$172,5,FALSE),0)</f>
        <v>0</v>
      </c>
      <c r="BQ570" s="1691">
        <f>IFERROR(VLOOKUP($A570,'2012'!$D$3:$O$172,6,FALSE),0)</f>
        <v>0</v>
      </c>
      <c r="BR570" s="1691">
        <f>IFERROR(VLOOKUP($A570,'2012'!$D$3:$O$172,7,FALSE),0)</f>
        <v>0</v>
      </c>
      <c r="BS570" s="1691">
        <f>IFERROR(VLOOKUP($A570,'2012'!$D$3:$O$172,8,FALSE),0)</f>
        <v>0</v>
      </c>
      <c r="BT570" s="1740">
        <f>IFERROR(VLOOKUP($A570,'2012'!$D$3:$O$172,9,FALSE),0)</f>
        <v>0</v>
      </c>
      <c r="BX570" s="1700">
        <f>IFERROR(VLOOKUP($A570,'2011'!$D$4:$I$251,2,FALSE),0)</f>
        <v>0</v>
      </c>
      <c r="BY570" s="1691">
        <f>IFERROR(VLOOKUP($A570,'2011'!$D$4:$I$251,3,FALSE),0)</f>
        <v>0</v>
      </c>
      <c r="BZ570" s="1691">
        <f>IFERROR(VLOOKUP($A570,'2011'!$D$4:$I$251,4,FALSE),0)</f>
        <v>0</v>
      </c>
      <c r="CA570" s="1691">
        <f>IFERROR(VLOOKUP($A570,'2011'!$D$4:$I$251,5,FALSE),0)</f>
        <v>0</v>
      </c>
      <c r="CB570" s="1740">
        <f>IFERROR(VLOOKUP($A570,'2011'!$D$4:$I$251,6,FALSE),0)</f>
        <v>0</v>
      </c>
      <c r="CC570" s="1700">
        <f>IFERROR(VLOOKUP($A570,'2010'!$C$3:$H$234,2,FALSE),0)</f>
        <v>0</v>
      </c>
      <c r="CD570" s="1691">
        <f>IFERROR(VLOOKUP($A570,'2010'!$C$3:$H$234,3,FALSE),0)</f>
        <v>0</v>
      </c>
      <c r="CE570" s="1691">
        <f>IFERROR(VLOOKUP($A570,'2010'!$C$3:$H$234,4,FALSE),0)</f>
        <v>0</v>
      </c>
      <c r="CF570" s="1691">
        <f>IFERROR(VLOOKUP($A570,'2010'!$C$3:$H$234,5,FALSE),0)</f>
        <v>0</v>
      </c>
      <c r="CG570" s="1740">
        <f>IFERROR(VLOOKUP($A570,'2010'!$C$3:$H$234,6,FALSE),0)</f>
        <v>0</v>
      </c>
      <c r="CH570" s="1700">
        <f>IFERROR(VLOOKUP($A570,'2009'!$C$3:$H$242,2,FALSE),0)</f>
        <v>0</v>
      </c>
      <c r="CI570" s="1691">
        <f>IFERROR(VLOOKUP($A570,'2009'!$C$3:$H$242,3,FALSE),0)</f>
        <v>0</v>
      </c>
      <c r="CJ570" s="1691">
        <f>IFERROR(VLOOKUP($A570,'2009'!$C$3:$H$242,4,FALSE),0)</f>
        <v>0</v>
      </c>
      <c r="CK570" s="1691">
        <f>IFERROR(VLOOKUP($A570,'2009'!$C$3:$H$242,5,FALSE),0)</f>
        <v>0</v>
      </c>
      <c r="CL570" s="1740">
        <f>IFERROR(VLOOKUP($A570,'2009'!$C$3:$H$242,6,FALSE),0)</f>
        <v>0</v>
      </c>
      <c r="CM570" s="1700">
        <f>IFERROR(VLOOKUP($A570,'2008'!$C$3:$H$229,2,FALSE),0)</f>
        <v>42</v>
      </c>
      <c r="CN570" s="1691">
        <f>IFERROR(VLOOKUP($A570,'2008'!$C$3:$H$229,3,FALSE),0)</f>
        <v>19</v>
      </c>
      <c r="CO570" s="1691">
        <f>IFERROR(VLOOKUP($A570,'2008'!$C$3:$H$229,4,FALSE),0)</f>
        <v>25</v>
      </c>
      <c r="CP570" s="1691">
        <f>IFERROR(VLOOKUP($A570,'2008'!$C$3:$H$229,5,FALSE),0)</f>
        <v>0</v>
      </c>
      <c r="CQ570" s="1740">
        <f>IFERROR(VLOOKUP($A570,'2008'!$C$3:$H$229,6,FALSE),0)</f>
        <v>0.59523809523809523</v>
      </c>
      <c r="CR570" s="1700">
        <f>IFERROR(VLOOKUP($A570,'2007'!$C$3:$M$238,7,FALSE),0)</f>
        <v>0</v>
      </c>
      <c r="CS570" s="1691">
        <f>IFERROR(VLOOKUP($A570,'2007'!$C$3:$M$238,8,FALSE),0)</f>
        <v>0</v>
      </c>
      <c r="CT570" s="1691">
        <f>IFERROR(VLOOKUP($A570,'2007'!$C$3:$M$238,9,FALSE),0)</f>
        <v>0</v>
      </c>
      <c r="CU570" s="1691">
        <f>IFERROR(VLOOKUP($A570,'2007'!$C$3:$M$238,10,FALSE),0)</f>
        <v>0</v>
      </c>
      <c r="CV570" s="1740">
        <f>IFERROR(VLOOKUP($A570,'2007'!$C$3:$M$238,11,FALSE),0)</f>
        <v>0</v>
      </c>
      <c r="CW570" s="1700">
        <f>IFERROR(VLOOKUP($A570,'2006'!$A$2:$F$200,2,FALSE),0)</f>
        <v>0</v>
      </c>
      <c r="CX570" s="1691">
        <f>IFERROR(VLOOKUP($A570,'2006'!$A$2:$F$200,4,FALSE),0)</f>
        <v>0</v>
      </c>
      <c r="CY570" s="1691">
        <f>IFERROR(VLOOKUP($A570,'2006'!$A$2:$F$200,5,FALSE),0)</f>
        <v>0</v>
      </c>
      <c r="CZ570" s="1740">
        <f>IFERROR(VLOOKUP($A570,'2006'!$A$2:$F$200,6,FALSE),0)</f>
        <v>0</v>
      </c>
      <c r="DA570" s="1700">
        <f>IFERROR(VLOOKUP($A570,'2005'!$C$3:$M$205,8,FALSE),0)</f>
        <v>0</v>
      </c>
      <c r="DB570" s="1691">
        <f>IFERROR(VLOOKUP($A570,'2005'!$C$3:$M$205,9,FALSE),0)</f>
        <v>0</v>
      </c>
      <c r="DC570" s="1691">
        <f>IFERROR(VLOOKUP($A570,'2005'!$C$3:$M$205,10,FALSE),0)</f>
        <v>0</v>
      </c>
      <c r="DD570" s="1740">
        <f>IFERROR(VLOOKUP($A570,'2005'!$C$3:$M$205,11,FALSE),0)</f>
        <v>0</v>
      </c>
      <c r="DE570" s="1700">
        <f>IFERROR(VLOOKUP($A570,'2004'!$C$3:$M$213,8,FALSE),0)</f>
        <v>0</v>
      </c>
      <c r="DF570" s="1691">
        <f>IFERROR(VLOOKUP($A570,'2004'!$C$3:$M$213,9,FALSE),0)</f>
        <v>0</v>
      </c>
      <c r="DG570" s="1691">
        <f>IFERROR(VLOOKUP($A570,'2004'!$C$3:$M$213,10,FALSE),0)</f>
        <v>0</v>
      </c>
      <c r="DH570" s="1740">
        <f>IFERROR(VLOOKUP($A570,'2004'!$C$3:$M$213,11,FALSE),0)</f>
        <v>0</v>
      </c>
      <c r="DI570" s="1700">
        <f>IFERROR(VLOOKUP($A570,'2003'!$C$3:$Q$214,12,FALSE),0)</f>
        <v>0</v>
      </c>
      <c r="DJ570" s="1691">
        <f>IFERROR(VLOOKUP($A570,'2003'!$C$3:$Q$214,13,FALSE),0)</f>
        <v>0</v>
      </c>
      <c r="DK570" s="1691">
        <f>IFERROR(VLOOKUP($A570,'2003'!$C$3:$Q$214,14,FALSE),0)</f>
        <v>0</v>
      </c>
      <c r="DL570" s="1740">
        <f>IFERROR(VLOOKUP($A570,'2003'!$C$3:$Q$214,15,FALSE),0)</f>
        <v>0</v>
      </c>
      <c r="DM570" s="1700">
        <f>IFERROR(VLOOKUP($A570,'2002'!$D$3:$R$214,12,FALSE),0)</f>
        <v>0</v>
      </c>
      <c r="DN570" s="1691">
        <f>IFERROR(VLOOKUP($A570,'2002'!$D$3:$R$214,13,FALSE),0)</f>
        <v>0</v>
      </c>
      <c r="DO570" s="1691">
        <f>IFERROR(VLOOKUP($A570,'2002'!$D$3:$R$214,14,FALSE),0)</f>
        <v>0</v>
      </c>
      <c r="DP570" s="1788">
        <f>IFERROR(VLOOKUP($A570,'2002'!$D$3:$R$214,15,FALSE),0)</f>
        <v>0</v>
      </c>
      <c r="DQ570" s="1700">
        <f>IFERROR(VLOOKUP($A570,'Pre 2002'!$C$3:$CK$382,84,FALSE),0)</f>
        <v>0</v>
      </c>
      <c r="DR570" s="1695">
        <f>IFERROR(VLOOKUP($A570,'Pre 2002'!$C$3:$CK$382,85,FALSE),0)</f>
        <v>0</v>
      </c>
      <c r="DS570" s="1695">
        <f>IFERROR(VLOOKUP($A570,'Pre 2002'!$C$3:$CK$382,86,FALSE),0)</f>
        <v>0</v>
      </c>
      <c r="DT570" s="1790">
        <f>IFERROR(VLOOKUP($A570,'Pre 2002'!$C$3:$CK$382,87,FALSE),0)</f>
        <v>0</v>
      </c>
      <c r="DU570" s="1741">
        <f>IFERROR(VLOOKUP(A570,'Pre 2002'!$C$3:$CG$382,83,FALSE),0)</f>
        <v>0</v>
      </c>
    </row>
    <row r="571" spans="1:125">
      <c r="A571" s="1778" t="s">
        <v>1669</v>
      </c>
      <c r="B571" s="1562">
        <f t="shared" si="206"/>
        <v>246</v>
      </c>
      <c r="C571" s="1562">
        <f t="shared" si="207"/>
        <v>146</v>
      </c>
      <c r="D571" s="1562">
        <f t="shared" si="208"/>
        <v>0</v>
      </c>
      <c r="E571" s="1563">
        <f t="shared" si="209"/>
        <v>0.5934959349593496</v>
      </c>
      <c r="F571" s="1786">
        <f t="shared" si="210"/>
        <v>3</v>
      </c>
      <c r="G571" s="1595">
        <v>2011</v>
      </c>
      <c r="H571" s="1567">
        <f>IF(BC571&gt;0,1,0)+IF(BH571&gt;0,1,0)+IF(BP571&gt;0,1,0)+IF(BX571&gt;0,1,0)+IF(CC571&gt;0,1,0)+IF(CH571&gt;0,1,0)+IF(CM571&gt;0,1,0)+IF(CR571&gt;0,1,0)+IF(CW571&gt;0,1,0)+IF(DA571&gt;0,1,0)+IF(DE571&gt;0,1,0)+IF(DI571&gt;0,1,0)+IF(DM571&gt;0,1,0)+DU571</f>
        <v>3</v>
      </c>
      <c r="I571" s="1734">
        <f>SUM(BC571,BH571,BP571,BX571,CC571,CH571,CM571,CR571,CW571,DA571,DE571,DI571,DM571,DQ571)</f>
        <v>246</v>
      </c>
      <c r="J571" s="1734">
        <f t="shared" si="221"/>
        <v>146</v>
      </c>
      <c r="K571" s="1734">
        <f t="shared" si="221"/>
        <v>0</v>
      </c>
      <c r="L571" s="1806">
        <f>IF(I571=0,0,J571/I571)</f>
        <v>0.5934959349593496</v>
      </c>
      <c r="M571" s="1751"/>
      <c r="N571" s="1751"/>
      <c r="O571" s="1700">
        <f>IFERROR(VLOOKUP($A571,'2022'!$B$2:$K$174,3,FALSE),0)</f>
        <v>0</v>
      </c>
      <c r="P571" s="1858">
        <f>IFERROR(VLOOKUP($A571,'2022'!$B$2:$K$174,4,FALSE),0)</f>
        <v>0</v>
      </c>
      <c r="Q571" s="1858">
        <f>IFERROR(VLOOKUP($A571,'2022'!$B$2:$K$174,5,FALSE),0)</f>
        <v>0</v>
      </c>
      <c r="R571" s="1858">
        <f>IFERROR(VLOOKUP($A571,'2022'!$B$2:$K$174,8,FALSE),0)</f>
        <v>0</v>
      </c>
      <c r="S571" s="1740">
        <f>IFERROR(VLOOKUP($A571,'2022'!$B$2:$K$174,10,FALSE),0)</f>
        <v>0</v>
      </c>
      <c r="T571" s="1700">
        <f>IFERROR(VLOOKUP($A571,'2021'!$B$2:$K$174,3,FALSE),0)</f>
        <v>0</v>
      </c>
      <c r="U571" s="1843">
        <f>IFERROR(VLOOKUP($A571,'2021'!$B$2:$K$174,4,FALSE),0)</f>
        <v>0</v>
      </c>
      <c r="V571" s="1843">
        <f>IFERROR(VLOOKUP($A571,'2021'!$B$2:$K$174,5,FALSE),0)</f>
        <v>0</v>
      </c>
      <c r="W571" s="1843">
        <f>IFERROR(VLOOKUP($A571,'2021'!$B$2:$K$174,8,FALSE),0)</f>
        <v>0</v>
      </c>
      <c r="X571" s="1740">
        <f>IFERROR(VLOOKUP($A571,'2021'!$B$2:$K$174,10,FALSE),0)</f>
        <v>0</v>
      </c>
      <c r="Y571" s="1700">
        <f>IFERROR(VLOOKUP($A571,'2020'!$B$2:$K$170,3,FALSE),0)</f>
        <v>0</v>
      </c>
      <c r="Z571" s="1829">
        <f>IFERROR(VLOOKUP($A571,'2020'!$B$2:$K$170,4,FALSE),0)</f>
        <v>0</v>
      </c>
      <c r="AA571" s="1829">
        <f>IFERROR(VLOOKUP($A571,'2020'!$B$2:$K$170,5,FALSE),0)</f>
        <v>0</v>
      </c>
      <c r="AB571" s="1829">
        <f>IFERROR(VLOOKUP($A571,'2020'!$B$2:$K$170,8,FALSE),0)</f>
        <v>0</v>
      </c>
      <c r="AC571" s="1740">
        <f>IFERROR(VLOOKUP($A571,'2020'!$B$2:$K$170,10,FALSE),0)</f>
        <v>0</v>
      </c>
      <c r="AD571" s="1700">
        <f>IFERROR(VLOOKUP($A571,'2019'!$B$2:$K$170,3,FALSE),0)</f>
        <v>0</v>
      </c>
      <c r="AE571" s="1823">
        <f>IFERROR(VLOOKUP($A571,'2019'!$B$2:$K$170,4,FALSE),0)</f>
        <v>0</v>
      </c>
      <c r="AF571" s="1823">
        <f>IFERROR(VLOOKUP($A571,'2019'!$B$2:$K$170,5,FALSE),0)</f>
        <v>0</v>
      </c>
      <c r="AG571" s="1823">
        <f>IFERROR(VLOOKUP($A571,'2019'!$B$2:$K$170,8,FALSE),0)</f>
        <v>0</v>
      </c>
      <c r="AH571" s="1740">
        <f>IFERROR(VLOOKUP($A571,'2019'!$B$2:$K$170,10,FALSE),0)</f>
        <v>0</v>
      </c>
      <c r="AI571" s="1700">
        <f>IFERROR(VLOOKUP($A571,'2018'!$B$2:$K$170,3,FALSE),0)</f>
        <v>0</v>
      </c>
      <c r="AJ571" s="1821">
        <f>IFERROR(VLOOKUP($A571,'2018'!$B$2:$K$170,4,FALSE),0)</f>
        <v>0</v>
      </c>
      <c r="AK571" s="1821">
        <f>IFERROR(VLOOKUP($A571,'2018'!$B$2:$K$170,5,FALSE),0)</f>
        <v>0</v>
      </c>
      <c r="AL571" s="1821">
        <f>IFERROR(VLOOKUP($A571,'2018'!$B$2:$K$170,8,FALSE),0)</f>
        <v>0</v>
      </c>
      <c r="AM571" s="1740">
        <f>IFERROR(VLOOKUP($A571,'2018'!$B$2:$K$170,10,FALSE),0)</f>
        <v>0</v>
      </c>
      <c r="AN571" s="1700">
        <f>IFERROR(VLOOKUP($A571,'2017'!$B$2:$J$163,2,FALSE),0)</f>
        <v>0</v>
      </c>
      <c r="AO571" s="1815">
        <f>IFERROR(VLOOKUP($A571,'2017'!$B$2:$J$163,3,FALSE),0)</f>
        <v>0</v>
      </c>
      <c r="AP571" s="1815">
        <f>IFERROR(VLOOKUP($A571,'2017'!$B$2:$J$163,4,FALSE),0)</f>
        <v>0</v>
      </c>
      <c r="AQ571" s="1815">
        <f>IFERROR(VLOOKUP($A571,'2017'!$B$2:$J$163,7,FALSE),0)</f>
        <v>0</v>
      </c>
      <c r="AR571" s="1740">
        <f>IFERROR(VLOOKUP($A571,'2017'!$B$2:$J$163,9,FALSE),0)</f>
        <v>0</v>
      </c>
      <c r="AS571" s="1700">
        <f>IFERROR(VLOOKUP($A571,'2016'!$B$2:$K$165,3,FALSE),0)</f>
        <v>0</v>
      </c>
      <c r="AT571" s="1796">
        <f>IFERROR(VLOOKUP($A571,'2016'!$B$2:$K$165,4,FALSE),0)</f>
        <v>0</v>
      </c>
      <c r="AU571" s="1796">
        <f>IFERROR(VLOOKUP($A571,'2016'!$B$2:$K$165,5,FALSE),0)</f>
        <v>0</v>
      </c>
      <c r="AV571" s="1796">
        <f>IFERROR(VLOOKUP($A571,'2016'!$B$2:$K$165,8,FALSE),0)</f>
        <v>0</v>
      </c>
      <c r="AW571" s="1740">
        <f>IFERROR(VLOOKUP($A571,'2016'!$B$2:$K$165,10,FALSE),0)</f>
        <v>0</v>
      </c>
      <c r="AX571" s="1700">
        <f>IFERROR(VLOOKUP($A571,'2015'!$B$2:$K$165,3,FALSE),0)</f>
        <v>0</v>
      </c>
      <c r="AY571" s="1695">
        <f>IFERROR(VLOOKUP($A571,'2015'!$B$2:$K$165,4,FALSE),0)</f>
        <v>0</v>
      </c>
      <c r="AZ571" s="1695">
        <f>IFERROR(VLOOKUP($A571,'2015'!$B$2:$K$165,5,FALSE),0)</f>
        <v>0</v>
      </c>
      <c r="BA571" s="1695">
        <f>IFERROR(VLOOKUP($A571,'2015'!$B$2:$K$165,8,FALSE),0)</f>
        <v>0</v>
      </c>
      <c r="BB571" s="1740">
        <f>IFERROR(VLOOKUP($A571,'2015'!$B$2:$K$165,10,FALSE),0)</f>
        <v>0</v>
      </c>
      <c r="BC571" s="1700">
        <f>IFERROR(VLOOKUP($A571,'2014'!$B$2:$K$157,3,FALSE),0)</f>
        <v>0</v>
      </c>
      <c r="BD571" s="1691">
        <f>IFERROR(VLOOKUP($A571,'2014'!$B$2:$K$157,4,FALSE),0)</f>
        <v>0</v>
      </c>
      <c r="BE571" s="1691">
        <f>IFERROR(VLOOKUP($A571,'2014'!$B$2:$K$157,5,FALSE),0)</f>
        <v>0</v>
      </c>
      <c r="BF571" s="1691">
        <f>IFERROR(VLOOKUP($A571,'2014'!$B$2:$K$157,8,FALSE),0)</f>
        <v>0</v>
      </c>
      <c r="BG571" s="1740">
        <f>IFERROR(VLOOKUP($A571,'2014'!$B$2:$K$157,10,FALSE),0)</f>
        <v>0</v>
      </c>
      <c r="BH571" s="1700">
        <f>IFERROR(VLOOKUP($A571,'2013'!$D$4:$I$249,2,FALSE),0)</f>
        <v>81</v>
      </c>
      <c r="BI571" s="1691">
        <f>IFERROR(VLOOKUP($A571,'2013'!$D$4:$I$249,3,FALSE),0)</f>
        <v>44</v>
      </c>
      <c r="BJ571" s="1691">
        <f>IFERROR(VLOOKUP($A571,'2013'!$D$4:$I$249,4,FALSE),0)</f>
        <v>50</v>
      </c>
      <c r="BK571" s="1691">
        <f>IFERROR(VLOOKUP($A571,'2013'!$D$4:$I$249,5,FALSE),0)</f>
        <v>0</v>
      </c>
      <c r="BL571" s="1740">
        <f>IFERROR(VLOOKUP($A571,'2013'!$D$4:$I$249,6,FALSE),0)</f>
        <v>0.61728395061728392</v>
      </c>
      <c r="BM571" s="1737">
        <f>IFERROR(VLOOKUP($A571,'2012'!$D$3:$O$172,2,FALSE),0)</f>
        <v>166</v>
      </c>
      <c r="BN571" s="1691">
        <f>IFERROR(VLOOKUP($A571,'2012'!$D$3:$O$172,3,FALSE),0)</f>
        <v>96</v>
      </c>
      <c r="BO571" s="1743">
        <f>IFERROR(VLOOKUP($A571,'2012'!$D$3:$O$172,4,FALSE),0)</f>
        <v>0</v>
      </c>
      <c r="BP571" s="1700">
        <f>IFERROR(VLOOKUP($A571,'2012'!$D$3:$O$172,5,FALSE),0)</f>
        <v>86</v>
      </c>
      <c r="BQ571" s="1691">
        <f>IFERROR(VLOOKUP($A571,'2012'!$D$3:$O$172,6,FALSE),0)</f>
        <v>37</v>
      </c>
      <c r="BR571" s="1691">
        <f>IFERROR(VLOOKUP($A571,'2012'!$D$3:$O$172,7,FALSE),0)</f>
        <v>56</v>
      </c>
      <c r="BS571" s="1691">
        <f>IFERROR(VLOOKUP($A571,'2012'!$D$3:$O$172,8,FALSE),0)</f>
        <v>0</v>
      </c>
      <c r="BT571" s="1740">
        <f>IFERROR(VLOOKUP($A571,'2012'!$D$3:$O$172,9,FALSE),0)</f>
        <v>0.65116279069767447</v>
      </c>
      <c r="BU571" s="1737">
        <f>IFERROR(VLOOKUP($A571,'2012'!$D$3:$O$172,10,FALSE),0)</f>
        <v>80</v>
      </c>
      <c r="BV571" s="1691">
        <f>IFERROR(VLOOKUP($A571,'2012'!$D$3:$O$172,11,FALSE),0)</f>
        <v>40</v>
      </c>
      <c r="BW571" s="1743">
        <f>IFERROR(VLOOKUP($A571,'2012'!$D$3:$O$172,12,FALSE),0)</f>
        <v>0</v>
      </c>
      <c r="BX571" s="1700">
        <f>IFERROR(VLOOKUP($A571,'2011'!$D$4:$I$251,2,FALSE),0)</f>
        <v>79</v>
      </c>
      <c r="BY571" s="1691">
        <f>IFERROR(VLOOKUP($A571,'2011'!$D$4:$I$251,3,FALSE),0)</f>
        <v>26</v>
      </c>
      <c r="BZ571" s="1691">
        <f>IFERROR(VLOOKUP($A571,'2011'!$D$4:$I$251,4,FALSE),0)</f>
        <v>40</v>
      </c>
      <c r="CA571" s="1691">
        <f>IFERROR(VLOOKUP($A571,'2011'!$D$4:$I$251,5,FALSE),0)</f>
        <v>0</v>
      </c>
      <c r="CB571" s="1740">
        <f>IFERROR(VLOOKUP($A571,'2011'!$D$4:$I$251,6,FALSE),0)</f>
        <v>0.50632911392405067</v>
      </c>
      <c r="CC571" s="1700">
        <f>IFERROR(VLOOKUP($A571,'2010'!$C$3:$H$234,2,FALSE),0)</f>
        <v>0</v>
      </c>
      <c r="CD571" s="1691">
        <f>IFERROR(VLOOKUP($A571,'2010'!$C$3:$H$234,3,FALSE),0)</f>
        <v>0</v>
      </c>
      <c r="CE571" s="1691">
        <f>IFERROR(VLOOKUP($A571,'2010'!$C$3:$H$234,4,FALSE),0)</f>
        <v>0</v>
      </c>
      <c r="CF571" s="1691">
        <f>IFERROR(VLOOKUP($A571,'2010'!$C$3:$H$234,5,FALSE),0)</f>
        <v>0</v>
      </c>
      <c r="CG571" s="1740">
        <f>IFERROR(VLOOKUP($A571,'2010'!$C$3:$H$234,6,FALSE),0)</f>
        <v>0</v>
      </c>
      <c r="CH571" s="1700">
        <f>IFERROR(VLOOKUP($A571,'2009'!$C$3:$H$242,2,FALSE),0)</f>
        <v>0</v>
      </c>
      <c r="CI571" s="1691">
        <f>IFERROR(VLOOKUP($A571,'2009'!$C$3:$H$242,3,FALSE),0)</f>
        <v>0</v>
      </c>
      <c r="CJ571" s="1691">
        <f>IFERROR(VLOOKUP($A571,'2009'!$C$3:$H$242,4,FALSE),0)</f>
        <v>0</v>
      </c>
      <c r="CK571" s="1691">
        <f>IFERROR(VLOOKUP($A571,'2009'!$C$3:$H$242,5,FALSE),0)</f>
        <v>0</v>
      </c>
      <c r="CL571" s="1740">
        <f>IFERROR(VLOOKUP($A571,'2009'!$C$3:$H$242,6,FALSE),0)</f>
        <v>0</v>
      </c>
      <c r="CM571" s="1700">
        <f>IFERROR(VLOOKUP($A571,'2008'!$C$3:$H$229,2,FALSE),0)</f>
        <v>0</v>
      </c>
      <c r="CN571" s="1691">
        <f>IFERROR(VLOOKUP($A571,'2008'!$C$3:$H$229,3,FALSE),0)</f>
        <v>0</v>
      </c>
      <c r="CO571" s="1691">
        <f>IFERROR(VLOOKUP($A571,'2008'!$C$3:$H$229,4,FALSE),0)</f>
        <v>0</v>
      </c>
      <c r="CP571" s="1691">
        <f>IFERROR(VLOOKUP($A571,'2008'!$C$3:$H$229,5,FALSE),0)</f>
        <v>0</v>
      </c>
      <c r="CQ571" s="1740">
        <f>IFERROR(VLOOKUP($A571,'2008'!$C$3:$H$229,6,FALSE),0)</f>
        <v>0</v>
      </c>
      <c r="CR571" s="1700">
        <f>IFERROR(VLOOKUP($A571,'2007'!$C$3:$M$238,7,FALSE),0)</f>
        <v>0</v>
      </c>
      <c r="CS571" s="1691">
        <f>IFERROR(VLOOKUP($A571,'2007'!$C$3:$M$238,8,FALSE),0)</f>
        <v>0</v>
      </c>
      <c r="CT571" s="1691">
        <f>IFERROR(VLOOKUP($A571,'2007'!$C$3:$M$238,9,FALSE),0)</f>
        <v>0</v>
      </c>
      <c r="CU571" s="1691">
        <f>IFERROR(VLOOKUP($A571,'2007'!$C$3:$M$238,10,FALSE),0)</f>
        <v>0</v>
      </c>
      <c r="CV571" s="1740">
        <f>IFERROR(VLOOKUP($A571,'2007'!$C$3:$M$238,11,FALSE),0)</f>
        <v>0</v>
      </c>
      <c r="CW571" s="1700">
        <f>IFERROR(VLOOKUP($A571,'2006'!$A$2:$F$200,2,FALSE),0)</f>
        <v>0</v>
      </c>
      <c r="CX571" s="1691">
        <f>IFERROR(VLOOKUP($A571,'2006'!$A$2:$F$200,4,FALSE),0)</f>
        <v>0</v>
      </c>
      <c r="CY571" s="1691">
        <f>IFERROR(VLOOKUP($A571,'2006'!$A$2:$F$200,5,FALSE),0)</f>
        <v>0</v>
      </c>
      <c r="CZ571" s="1740">
        <f>IFERROR(VLOOKUP($A571,'2006'!$A$2:$F$200,6,FALSE),0)</f>
        <v>0</v>
      </c>
      <c r="DA571" s="1700">
        <f>IFERROR(VLOOKUP($A571,'2005'!$C$3:$M$205,8,FALSE),0)</f>
        <v>0</v>
      </c>
      <c r="DB571" s="1691">
        <f>IFERROR(VLOOKUP($A571,'2005'!$C$3:$M$205,9,FALSE),0)</f>
        <v>0</v>
      </c>
      <c r="DC571" s="1691">
        <f>IFERROR(VLOOKUP($A571,'2005'!$C$3:$M$205,10,FALSE),0)</f>
        <v>0</v>
      </c>
      <c r="DD571" s="1740">
        <f>IFERROR(VLOOKUP($A571,'2005'!$C$3:$M$205,11,FALSE),0)</f>
        <v>0</v>
      </c>
      <c r="DE571" s="1700">
        <f>IFERROR(VLOOKUP($A571,'2004'!$C$3:$M$213,8,FALSE),0)</f>
        <v>0</v>
      </c>
      <c r="DF571" s="1691">
        <f>IFERROR(VLOOKUP($A571,'2004'!$C$3:$M$213,9,FALSE),0)</f>
        <v>0</v>
      </c>
      <c r="DG571" s="1691">
        <f>IFERROR(VLOOKUP($A571,'2004'!$C$3:$M$213,10,FALSE),0)</f>
        <v>0</v>
      </c>
      <c r="DH571" s="1740">
        <f>IFERROR(VLOOKUP($A571,'2004'!$C$3:$M$213,11,FALSE),0)</f>
        <v>0</v>
      </c>
      <c r="DI571" s="1700">
        <f>IFERROR(VLOOKUP($A571,'2003'!$C$3:$Q$214,12,FALSE),0)</f>
        <v>0</v>
      </c>
      <c r="DJ571" s="1691">
        <f>IFERROR(VLOOKUP($A571,'2003'!$C$3:$Q$214,13,FALSE),0)</f>
        <v>0</v>
      </c>
      <c r="DK571" s="1691">
        <f>IFERROR(VLOOKUP($A571,'2003'!$C$3:$Q$214,14,FALSE),0)</f>
        <v>0</v>
      </c>
      <c r="DL571" s="1740">
        <f>IFERROR(VLOOKUP($A571,'2003'!$C$3:$Q$214,15,FALSE),0)</f>
        <v>0</v>
      </c>
      <c r="DM571" s="1700">
        <f>IFERROR(VLOOKUP($A571,'2002'!$D$3:$R$214,12,FALSE),0)</f>
        <v>0</v>
      </c>
      <c r="DN571" s="1691">
        <f>IFERROR(VLOOKUP($A571,'2002'!$D$3:$R$214,13,FALSE),0)</f>
        <v>0</v>
      </c>
      <c r="DO571" s="1691">
        <f>IFERROR(VLOOKUP($A571,'2002'!$D$3:$R$214,14,FALSE),0)</f>
        <v>0</v>
      </c>
      <c r="DP571" s="1788">
        <f>IFERROR(VLOOKUP($A571,'2002'!$D$3:$R$214,15,FALSE),0)</f>
        <v>0</v>
      </c>
      <c r="DQ571" s="1700">
        <f>IFERROR(VLOOKUP($A571,'Pre 2002'!$C$3:$CK$382,84,FALSE),0)</f>
        <v>0</v>
      </c>
      <c r="DR571" s="1695">
        <f>IFERROR(VLOOKUP($A571,'Pre 2002'!$C$3:$CK$382,85,FALSE),0)</f>
        <v>0</v>
      </c>
      <c r="DS571" s="1695">
        <f>IFERROR(VLOOKUP($A571,'Pre 2002'!$C$3:$CK$382,86,FALSE),0)</f>
        <v>0</v>
      </c>
      <c r="DT571" s="1790">
        <f>IFERROR(VLOOKUP($A571,'Pre 2002'!$C$3:$CK$382,87,FALSE),0)</f>
        <v>0</v>
      </c>
      <c r="DU571" s="1741">
        <f>IFERROR(VLOOKUP(A571,'Pre 2002'!$C$3:$CG$382,83,FALSE),0)</f>
        <v>0</v>
      </c>
    </row>
    <row r="572" spans="1:125">
      <c r="A572" s="1778" t="s">
        <v>1673</v>
      </c>
      <c r="B572" s="1562">
        <f t="shared" si="206"/>
        <v>24</v>
      </c>
      <c r="C572" s="1562">
        <f t="shared" si="207"/>
        <v>14</v>
      </c>
      <c r="D572" s="1562">
        <f t="shared" si="208"/>
        <v>0</v>
      </c>
      <c r="E572" s="1563">
        <f t="shared" si="209"/>
        <v>0.58333333333333337</v>
      </c>
      <c r="F572" s="1786">
        <f t="shared" si="210"/>
        <v>1</v>
      </c>
      <c r="G572" s="1595">
        <v>2013</v>
      </c>
      <c r="H572" s="1567">
        <f>IF(BC572&gt;0,1,0)+IF(BH572&gt;0,1,0)+IF(BP572&gt;0,1,0)+IF(BX572&gt;0,1,0)+IF(CC572&gt;0,1,0)+IF(CH572&gt;0,1,0)+IF(CM572&gt;0,1,0)+IF(CR572&gt;0,1,0)+IF(CW572&gt;0,1,0)+IF(DA572&gt;0,1,0)+IF(DE572&gt;0,1,0)+IF(DI572&gt;0,1,0)+IF(DM572&gt;0,1,0)+DU572</f>
        <v>1</v>
      </c>
      <c r="I572" s="1734">
        <f>SUM(BC572,BH572,BP572,BX572,CC572,CH572,CM572,CR572,CW572,DA572,DE572,DI572,DM572,DQ572)</f>
        <v>24</v>
      </c>
      <c r="J572" s="1734">
        <f t="shared" si="221"/>
        <v>14</v>
      </c>
      <c r="K572" s="1734">
        <f t="shared" si="221"/>
        <v>0</v>
      </c>
      <c r="L572" s="1806">
        <f>IF(I572=0,0,J572/I572)</f>
        <v>0.58333333333333337</v>
      </c>
      <c r="M572" s="1751"/>
      <c r="N572" s="1751"/>
      <c r="O572" s="1700">
        <f>IFERROR(VLOOKUP($A572,'2022'!$B$2:$K$174,3,FALSE),0)</f>
        <v>0</v>
      </c>
      <c r="P572" s="1858">
        <f>IFERROR(VLOOKUP($A572,'2022'!$B$2:$K$174,4,FALSE),0)</f>
        <v>0</v>
      </c>
      <c r="Q572" s="1858">
        <f>IFERROR(VLOOKUP($A572,'2022'!$B$2:$K$174,5,FALSE),0)</f>
        <v>0</v>
      </c>
      <c r="R572" s="1858">
        <f>IFERROR(VLOOKUP($A572,'2022'!$B$2:$K$174,8,FALSE),0)</f>
        <v>0</v>
      </c>
      <c r="S572" s="1740">
        <f>IFERROR(VLOOKUP($A572,'2022'!$B$2:$K$174,10,FALSE),0)</f>
        <v>0</v>
      </c>
      <c r="T572" s="1700">
        <f>IFERROR(VLOOKUP($A572,'2021'!$B$2:$K$174,3,FALSE),0)</f>
        <v>0</v>
      </c>
      <c r="U572" s="1843">
        <f>IFERROR(VLOOKUP($A572,'2021'!$B$2:$K$174,4,FALSE),0)</f>
        <v>0</v>
      </c>
      <c r="V572" s="1843">
        <f>IFERROR(VLOOKUP($A572,'2021'!$B$2:$K$174,5,FALSE),0)</f>
        <v>0</v>
      </c>
      <c r="W572" s="1843">
        <f>IFERROR(VLOOKUP($A572,'2021'!$B$2:$K$174,8,FALSE),0)</f>
        <v>0</v>
      </c>
      <c r="X572" s="1740">
        <f>IFERROR(VLOOKUP($A572,'2021'!$B$2:$K$174,10,FALSE),0)</f>
        <v>0</v>
      </c>
      <c r="Y572" s="1700">
        <f>IFERROR(VLOOKUP($A572,'2020'!$B$2:$K$170,3,FALSE),0)</f>
        <v>0</v>
      </c>
      <c r="Z572" s="1829">
        <f>IFERROR(VLOOKUP($A572,'2020'!$B$2:$K$170,4,FALSE),0)</f>
        <v>0</v>
      </c>
      <c r="AA572" s="1829">
        <f>IFERROR(VLOOKUP($A572,'2020'!$B$2:$K$170,5,FALSE),0)</f>
        <v>0</v>
      </c>
      <c r="AB572" s="1829">
        <f>IFERROR(VLOOKUP($A572,'2020'!$B$2:$K$170,8,FALSE),0)</f>
        <v>0</v>
      </c>
      <c r="AC572" s="1740">
        <f>IFERROR(VLOOKUP($A572,'2020'!$B$2:$K$170,10,FALSE),0)</f>
        <v>0</v>
      </c>
      <c r="AD572" s="1700">
        <f>IFERROR(VLOOKUP($A572,'2019'!$B$2:$K$170,3,FALSE),0)</f>
        <v>0</v>
      </c>
      <c r="AE572" s="1823">
        <f>IFERROR(VLOOKUP($A572,'2019'!$B$2:$K$170,4,FALSE),0)</f>
        <v>0</v>
      </c>
      <c r="AF572" s="1823">
        <f>IFERROR(VLOOKUP($A572,'2019'!$B$2:$K$170,5,FALSE),0)</f>
        <v>0</v>
      </c>
      <c r="AG572" s="1823">
        <f>IFERROR(VLOOKUP($A572,'2019'!$B$2:$K$170,8,FALSE),0)</f>
        <v>0</v>
      </c>
      <c r="AH572" s="1740">
        <f>IFERROR(VLOOKUP($A572,'2019'!$B$2:$K$170,10,FALSE),0)</f>
        <v>0</v>
      </c>
      <c r="AI572" s="1700">
        <f>IFERROR(VLOOKUP($A572,'2018'!$B$2:$K$170,3,FALSE),0)</f>
        <v>0</v>
      </c>
      <c r="AJ572" s="1821">
        <f>IFERROR(VLOOKUP($A572,'2018'!$B$2:$K$170,4,FALSE),0)</f>
        <v>0</v>
      </c>
      <c r="AK572" s="1821">
        <f>IFERROR(VLOOKUP($A572,'2018'!$B$2:$K$170,5,FALSE),0)</f>
        <v>0</v>
      </c>
      <c r="AL572" s="1821">
        <f>IFERROR(VLOOKUP($A572,'2018'!$B$2:$K$170,8,FALSE),0)</f>
        <v>0</v>
      </c>
      <c r="AM572" s="1740">
        <f>IFERROR(VLOOKUP($A572,'2018'!$B$2:$K$170,10,FALSE),0)</f>
        <v>0</v>
      </c>
      <c r="AN572" s="1700">
        <f>IFERROR(VLOOKUP($A572,'2017'!$B$2:$J$163,2,FALSE),0)</f>
        <v>0</v>
      </c>
      <c r="AO572" s="1815">
        <f>IFERROR(VLOOKUP($A572,'2017'!$B$2:$J$163,3,FALSE),0)</f>
        <v>0</v>
      </c>
      <c r="AP572" s="1815">
        <f>IFERROR(VLOOKUP($A572,'2017'!$B$2:$J$163,4,FALSE),0)</f>
        <v>0</v>
      </c>
      <c r="AQ572" s="1815">
        <f>IFERROR(VLOOKUP($A572,'2017'!$B$2:$J$163,7,FALSE),0)</f>
        <v>0</v>
      </c>
      <c r="AR572" s="1740">
        <f>IFERROR(VLOOKUP($A572,'2017'!$B$2:$J$163,9,FALSE),0)</f>
        <v>0</v>
      </c>
      <c r="AS572" s="1700">
        <f>IFERROR(VLOOKUP($A572,'2016'!$B$2:$K$165,3,FALSE),0)</f>
        <v>0</v>
      </c>
      <c r="AT572" s="1796">
        <f>IFERROR(VLOOKUP($A572,'2016'!$B$2:$K$165,4,FALSE),0)</f>
        <v>0</v>
      </c>
      <c r="AU572" s="1796">
        <f>IFERROR(VLOOKUP($A572,'2016'!$B$2:$K$165,5,FALSE),0)</f>
        <v>0</v>
      </c>
      <c r="AV572" s="1796">
        <f>IFERROR(VLOOKUP($A572,'2016'!$B$2:$K$165,8,FALSE),0)</f>
        <v>0</v>
      </c>
      <c r="AW572" s="1740">
        <f>IFERROR(VLOOKUP($A572,'2016'!$B$2:$K$165,10,FALSE),0)</f>
        <v>0</v>
      </c>
      <c r="AX572" s="1700">
        <f>IFERROR(VLOOKUP($A572,'2015'!$B$2:$K$165,3,FALSE),0)</f>
        <v>0</v>
      </c>
      <c r="AY572" s="1695">
        <f>IFERROR(VLOOKUP($A572,'2015'!$B$2:$K$165,4,FALSE),0)</f>
        <v>0</v>
      </c>
      <c r="AZ572" s="1695">
        <f>IFERROR(VLOOKUP($A572,'2015'!$B$2:$K$165,5,FALSE),0)</f>
        <v>0</v>
      </c>
      <c r="BA572" s="1695">
        <f>IFERROR(VLOOKUP($A572,'2015'!$B$2:$K$165,8,FALSE),0)</f>
        <v>0</v>
      </c>
      <c r="BB572" s="1740">
        <f>IFERROR(VLOOKUP($A572,'2015'!$B$2:$K$165,10,FALSE),0)</f>
        <v>0</v>
      </c>
      <c r="BC572" s="1700">
        <f>IFERROR(VLOOKUP($A572,'2014'!$B$2:$K$157,3,FALSE),0)</f>
        <v>0</v>
      </c>
      <c r="BD572" s="1691">
        <f>IFERROR(VLOOKUP($A572,'2014'!$B$2:$K$157,4,FALSE),0)</f>
        <v>0</v>
      </c>
      <c r="BE572" s="1691">
        <f>IFERROR(VLOOKUP($A572,'2014'!$B$2:$K$157,5,FALSE),0)</f>
        <v>0</v>
      </c>
      <c r="BF572" s="1691">
        <f>IFERROR(VLOOKUP($A572,'2014'!$B$2:$K$157,8,FALSE),0)</f>
        <v>0</v>
      </c>
      <c r="BG572" s="1740">
        <f>IFERROR(VLOOKUP($A572,'2014'!$B$2:$K$157,10,FALSE),0)</f>
        <v>0</v>
      </c>
      <c r="BH572" s="1700">
        <f>IFERROR(VLOOKUP($A572,'2013'!$D$4:$I$249,2,FALSE),0)</f>
        <v>24</v>
      </c>
      <c r="BI572" s="1691">
        <f>IFERROR(VLOOKUP($A572,'2013'!$D$4:$I$249,3,FALSE),0)</f>
        <v>8</v>
      </c>
      <c r="BJ572" s="1691">
        <f>IFERROR(VLOOKUP($A572,'2013'!$D$4:$I$249,4,FALSE),0)</f>
        <v>14</v>
      </c>
      <c r="BK572" s="1691">
        <f>IFERROR(VLOOKUP($A572,'2013'!$D$4:$I$249,5,FALSE),0)</f>
        <v>0</v>
      </c>
      <c r="BL572" s="1740">
        <f>IFERROR(VLOOKUP($A572,'2013'!$D$4:$I$249,6,FALSE),0)</f>
        <v>0.58333333333333337</v>
      </c>
      <c r="BM572" s="1737">
        <f>IFERROR(VLOOKUP($A572,'2012'!$D$3:$O$172,2,FALSE),0)</f>
        <v>0</v>
      </c>
      <c r="BN572" s="1691">
        <f>IFERROR(VLOOKUP($A572,'2012'!$D$3:$O$172,3,FALSE),0)</f>
        <v>0</v>
      </c>
      <c r="BO572" s="1743">
        <f>IFERROR(VLOOKUP($A572,'2012'!$D$3:$O$172,4,FALSE),0)</f>
        <v>0</v>
      </c>
      <c r="BP572" s="1700">
        <f>IFERROR(VLOOKUP($A572,'2012'!$D$3:$O$172,5,FALSE),0)</f>
        <v>0</v>
      </c>
      <c r="BQ572" s="1691">
        <f>IFERROR(VLOOKUP($A572,'2012'!$D$3:$O$172,6,FALSE),0)</f>
        <v>0</v>
      </c>
      <c r="BR572" s="1691">
        <f>IFERROR(VLOOKUP($A572,'2012'!$D$3:$O$172,7,FALSE),0)</f>
        <v>0</v>
      </c>
      <c r="BS572" s="1691">
        <f>IFERROR(VLOOKUP($A572,'2012'!$D$3:$O$172,8,FALSE),0)</f>
        <v>0</v>
      </c>
      <c r="BT572" s="1740">
        <f>IFERROR(VLOOKUP($A572,'2012'!$D$3:$O$172,9,FALSE),0)</f>
        <v>0</v>
      </c>
      <c r="BU572" s="1737">
        <f>IFERROR(VLOOKUP($A572,'2012'!$D$3:$O$172,10,FALSE),0)</f>
        <v>0</v>
      </c>
      <c r="BV572" s="1691">
        <f>IFERROR(VLOOKUP($A572,'2012'!$D$3:$O$172,11,FALSE),0)</f>
        <v>0</v>
      </c>
      <c r="BW572" s="1743">
        <f>IFERROR(VLOOKUP($A572,'2012'!$D$3:$O$172,12,FALSE),0)</f>
        <v>0</v>
      </c>
      <c r="BX572" s="1700">
        <f>IFERROR(VLOOKUP($A572,'2011'!$D$4:$I$251,2,FALSE),0)</f>
        <v>0</v>
      </c>
      <c r="BY572" s="1691">
        <f>IFERROR(VLOOKUP($A572,'2011'!$D$4:$I$251,3,FALSE),0)</f>
        <v>0</v>
      </c>
      <c r="BZ572" s="1691">
        <f>IFERROR(VLOOKUP($A572,'2011'!$D$4:$I$251,4,FALSE),0)</f>
        <v>0</v>
      </c>
      <c r="CA572" s="1691">
        <f>IFERROR(VLOOKUP($A572,'2011'!$D$4:$I$251,5,FALSE),0)</f>
        <v>0</v>
      </c>
      <c r="CB572" s="1740">
        <f>IFERROR(VLOOKUP($A572,'2011'!$D$4:$I$251,6,FALSE),0)</f>
        <v>0</v>
      </c>
      <c r="CC572" s="1700">
        <f>IFERROR(VLOOKUP($A572,'2010'!$C$3:$H$234,2,FALSE),0)</f>
        <v>0</v>
      </c>
      <c r="CD572" s="1691">
        <f>IFERROR(VLOOKUP($A572,'2010'!$C$3:$H$234,3,FALSE),0)</f>
        <v>0</v>
      </c>
      <c r="CE572" s="1691">
        <f>IFERROR(VLOOKUP($A572,'2010'!$C$3:$H$234,4,FALSE),0)</f>
        <v>0</v>
      </c>
      <c r="CF572" s="1691">
        <f>IFERROR(VLOOKUP($A572,'2010'!$C$3:$H$234,5,FALSE),0)</f>
        <v>0</v>
      </c>
      <c r="CG572" s="1740">
        <f>IFERROR(VLOOKUP($A572,'2010'!$C$3:$H$234,6,FALSE),0)</f>
        <v>0</v>
      </c>
      <c r="CH572" s="1700">
        <f>IFERROR(VLOOKUP($A572,'2009'!$C$3:$H$242,2,FALSE),0)</f>
        <v>0</v>
      </c>
      <c r="CI572" s="1691">
        <f>IFERROR(VLOOKUP($A572,'2009'!$C$3:$H$242,3,FALSE),0)</f>
        <v>0</v>
      </c>
      <c r="CJ572" s="1691">
        <f>IFERROR(VLOOKUP($A572,'2009'!$C$3:$H$242,4,FALSE),0)</f>
        <v>0</v>
      </c>
      <c r="CK572" s="1691">
        <f>IFERROR(VLOOKUP($A572,'2009'!$C$3:$H$242,5,FALSE),0)</f>
        <v>0</v>
      </c>
      <c r="CL572" s="1740">
        <f>IFERROR(VLOOKUP($A572,'2009'!$C$3:$H$242,6,FALSE),0)</f>
        <v>0</v>
      </c>
      <c r="CM572" s="1700">
        <f>IFERROR(VLOOKUP($A572,'2008'!$C$3:$H$229,2,FALSE),0)</f>
        <v>0</v>
      </c>
      <c r="CN572" s="1691">
        <f>IFERROR(VLOOKUP($A572,'2008'!$C$3:$H$229,3,FALSE),0)</f>
        <v>0</v>
      </c>
      <c r="CO572" s="1691">
        <f>IFERROR(VLOOKUP($A572,'2008'!$C$3:$H$229,4,FALSE),0)</f>
        <v>0</v>
      </c>
      <c r="CP572" s="1691">
        <f>IFERROR(VLOOKUP($A572,'2008'!$C$3:$H$229,5,FALSE),0)</f>
        <v>0</v>
      </c>
      <c r="CQ572" s="1740">
        <f>IFERROR(VLOOKUP($A572,'2008'!$C$3:$H$229,6,FALSE),0)</f>
        <v>0</v>
      </c>
      <c r="CR572" s="1700">
        <f>IFERROR(VLOOKUP($A572,'2007'!$C$3:$M$238,7,FALSE),0)</f>
        <v>0</v>
      </c>
      <c r="CS572" s="1691">
        <f>IFERROR(VLOOKUP($A572,'2007'!$C$3:$M$238,8,FALSE),0)</f>
        <v>0</v>
      </c>
      <c r="CT572" s="1691">
        <f>IFERROR(VLOOKUP($A572,'2007'!$C$3:$M$238,9,FALSE),0)</f>
        <v>0</v>
      </c>
      <c r="CU572" s="1691">
        <f>IFERROR(VLOOKUP($A572,'2007'!$C$3:$M$238,10,FALSE),0)</f>
        <v>0</v>
      </c>
      <c r="CV572" s="1740">
        <f>IFERROR(VLOOKUP($A572,'2007'!$C$3:$M$238,11,FALSE),0)</f>
        <v>0</v>
      </c>
      <c r="CW572" s="1700">
        <f>IFERROR(VLOOKUP($A572,'2006'!$A$2:$F$200,2,FALSE),0)</f>
        <v>0</v>
      </c>
      <c r="CX572" s="1691">
        <f>IFERROR(VLOOKUP($A572,'2006'!$A$2:$F$200,4,FALSE),0)</f>
        <v>0</v>
      </c>
      <c r="CY572" s="1691">
        <f>IFERROR(VLOOKUP($A572,'2006'!$A$2:$F$200,5,FALSE),0)</f>
        <v>0</v>
      </c>
      <c r="CZ572" s="1740">
        <f>IFERROR(VLOOKUP($A572,'2006'!$A$2:$F$200,6,FALSE),0)</f>
        <v>0</v>
      </c>
      <c r="DA572" s="1700">
        <f>IFERROR(VLOOKUP($A572,'2005'!$C$3:$M$205,8,FALSE),0)</f>
        <v>0</v>
      </c>
      <c r="DB572" s="1691">
        <f>IFERROR(VLOOKUP($A572,'2005'!$C$3:$M$205,9,FALSE),0)</f>
        <v>0</v>
      </c>
      <c r="DC572" s="1691">
        <f>IFERROR(VLOOKUP($A572,'2005'!$C$3:$M$205,10,FALSE),0)</f>
        <v>0</v>
      </c>
      <c r="DD572" s="1740">
        <f>IFERROR(VLOOKUP($A572,'2005'!$C$3:$M$205,11,FALSE),0)</f>
        <v>0</v>
      </c>
      <c r="DE572" s="1700">
        <f>IFERROR(VLOOKUP($A572,'2004'!$C$3:$M$213,8,FALSE),0)</f>
        <v>0</v>
      </c>
      <c r="DF572" s="1691">
        <f>IFERROR(VLOOKUP($A572,'2004'!$C$3:$M$213,9,FALSE),0)</f>
        <v>0</v>
      </c>
      <c r="DG572" s="1691">
        <f>IFERROR(VLOOKUP($A572,'2004'!$C$3:$M$213,10,FALSE),0)</f>
        <v>0</v>
      </c>
      <c r="DH572" s="1740">
        <f>IFERROR(VLOOKUP($A572,'2004'!$C$3:$M$213,11,FALSE),0)</f>
        <v>0</v>
      </c>
      <c r="DI572" s="1700">
        <f>IFERROR(VLOOKUP($A572,'2003'!$C$3:$Q$214,12,FALSE),0)</f>
        <v>0</v>
      </c>
      <c r="DJ572" s="1691">
        <f>IFERROR(VLOOKUP($A572,'2003'!$C$3:$Q$214,13,FALSE),0)</f>
        <v>0</v>
      </c>
      <c r="DK572" s="1691">
        <f>IFERROR(VLOOKUP($A572,'2003'!$C$3:$Q$214,14,FALSE),0)</f>
        <v>0</v>
      </c>
      <c r="DL572" s="1740">
        <f>IFERROR(VLOOKUP($A572,'2003'!$C$3:$Q$214,15,FALSE),0)</f>
        <v>0</v>
      </c>
      <c r="DM572" s="1700">
        <f>IFERROR(VLOOKUP($A572,'2002'!$D$3:$R$214,12,FALSE),0)</f>
        <v>0</v>
      </c>
      <c r="DN572" s="1691">
        <f>IFERROR(VLOOKUP($A572,'2002'!$D$3:$R$214,13,FALSE),0)</f>
        <v>0</v>
      </c>
      <c r="DO572" s="1691">
        <f>IFERROR(VLOOKUP($A572,'2002'!$D$3:$R$214,14,FALSE),0)</f>
        <v>0</v>
      </c>
      <c r="DP572" s="1788">
        <f>IFERROR(VLOOKUP($A572,'2002'!$D$3:$R$214,15,FALSE),0)</f>
        <v>0</v>
      </c>
      <c r="DQ572" s="1700">
        <f>IFERROR(VLOOKUP($A572,'Pre 2002'!$C$3:$CK$382,84,FALSE),0)</f>
        <v>0</v>
      </c>
      <c r="DR572" s="1695">
        <f>IFERROR(VLOOKUP($A572,'Pre 2002'!$C$3:$CK$382,85,FALSE),0)</f>
        <v>0</v>
      </c>
      <c r="DS572" s="1695">
        <f>IFERROR(VLOOKUP($A572,'Pre 2002'!$C$3:$CK$382,86,FALSE),0)</f>
        <v>0</v>
      </c>
      <c r="DT572" s="1790">
        <f>IFERROR(VLOOKUP($A572,'Pre 2002'!$C$3:$CK$382,87,FALSE),0)</f>
        <v>0</v>
      </c>
      <c r="DU572" s="1741">
        <f>IFERROR(VLOOKUP(A572,'Pre 2002'!$C$3:$CG$382,83,FALSE),0)</f>
        <v>0</v>
      </c>
    </row>
    <row r="573" spans="1:125">
      <c r="A573" s="1778" t="s">
        <v>64</v>
      </c>
      <c r="B573" s="1562">
        <f t="shared" si="206"/>
        <v>66</v>
      </c>
      <c r="C573" s="1562">
        <f t="shared" si="207"/>
        <v>38</v>
      </c>
      <c r="D573" s="1562">
        <f t="shared" si="208"/>
        <v>0</v>
      </c>
      <c r="E573" s="1563">
        <f t="shared" si="209"/>
        <v>0.5757575757575758</v>
      </c>
      <c r="F573" s="1786">
        <f t="shared" si="210"/>
        <v>2</v>
      </c>
      <c r="G573" s="1595">
        <v>2013</v>
      </c>
      <c r="H573" s="1567">
        <f>IF(BC573&gt;0,1,0)+IF(BH573&gt;0,1,0)+IF(BP573&gt;0,1,0)+IF(BX573&gt;0,1,0)+IF(CC573&gt;0,1,0)+IF(CH573&gt;0,1,0)+IF(CM573&gt;0,1,0)+IF(CR573&gt;0,1,0)+IF(CW573&gt;0,1,0)+IF(DA573&gt;0,1,0)+IF(DE573&gt;0,1,0)+IF(DI573&gt;0,1,0)+IF(DM573&gt;0,1,0)+DU573</f>
        <v>2</v>
      </c>
      <c r="I573" s="1734">
        <f>SUM(BC573,BH573,BP573,BX573,CC573,CH573,CM573,CR573,CW573,DA573,DE573,DI573,DM573,DQ573)</f>
        <v>66</v>
      </c>
      <c r="J573" s="1734">
        <f t="shared" si="221"/>
        <v>38</v>
      </c>
      <c r="K573" s="1734">
        <f t="shared" si="221"/>
        <v>0</v>
      </c>
      <c r="L573" s="1806">
        <f>IF(I573=0,0,J573/I573)</f>
        <v>0.5757575757575758</v>
      </c>
      <c r="M573" s="1750">
        <v>13</v>
      </c>
      <c r="N573" s="1750">
        <v>0</v>
      </c>
      <c r="O573" s="1700">
        <f>IFERROR(VLOOKUP($A573,'2022'!$B$2:$K$174,3,FALSE),0)</f>
        <v>0</v>
      </c>
      <c r="P573" s="1858">
        <f>IFERROR(VLOOKUP($A573,'2022'!$B$2:$K$174,4,FALSE),0)</f>
        <v>0</v>
      </c>
      <c r="Q573" s="1858">
        <f>IFERROR(VLOOKUP($A573,'2022'!$B$2:$K$174,5,FALSE),0)</f>
        <v>0</v>
      </c>
      <c r="R573" s="1858">
        <f>IFERROR(VLOOKUP($A573,'2022'!$B$2:$K$174,8,FALSE),0)</f>
        <v>0</v>
      </c>
      <c r="S573" s="1740">
        <f>IFERROR(VLOOKUP($A573,'2022'!$B$2:$K$174,10,FALSE),0)</f>
        <v>0</v>
      </c>
      <c r="T573" s="1700">
        <f>IFERROR(VLOOKUP($A573,'2021'!$B$2:$K$174,3,FALSE),0)</f>
        <v>0</v>
      </c>
      <c r="U573" s="1843">
        <f>IFERROR(VLOOKUP($A573,'2021'!$B$2:$K$174,4,FALSE),0)</f>
        <v>0</v>
      </c>
      <c r="V573" s="1843">
        <f>IFERROR(VLOOKUP($A573,'2021'!$B$2:$K$174,5,FALSE),0)</f>
        <v>0</v>
      </c>
      <c r="W573" s="1843">
        <f>IFERROR(VLOOKUP($A573,'2021'!$B$2:$K$174,8,FALSE),0)</f>
        <v>0</v>
      </c>
      <c r="X573" s="1740">
        <f>IFERROR(VLOOKUP($A573,'2021'!$B$2:$K$174,10,FALSE),0)</f>
        <v>0</v>
      </c>
      <c r="Y573" s="1700">
        <f>IFERROR(VLOOKUP($A573,'2020'!$B$2:$K$170,3,FALSE),0)</f>
        <v>0</v>
      </c>
      <c r="Z573" s="1829">
        <f>IFERROR(VLOOKUP($A573,'2020'!$B$2:$K$170,4,FALSE),0)</f>
        <v>0</v>
      </c>
      <c r="AA573" s="1829">
        <f>IFERROR(VLOOKUP($A573,'2020'!$B$2:$K$170,5,FALSE),0)</f>
        <v>0</v>
      </c>
      <c r="AB573" s="1829">
        <f>IFERROR(VLOOKUP($A573,'2020'!$B$2:$K$170,8,FALSE),0)</f>
        <v>0</v>
      </c>
      <c r="AC573" s="1740">
        <f>IFERROR(VLOOKUP($A573,'2020'!$B$2:$K$170,10,FALSE),0)</f>
        <v>0</v>
      </c>
      <c r="AD573" s="1700">
        <f>IFERROR(VLOOKUP($A573,'2019'!$B$2:$K$170,3,FALSE),0)</f>
        <v>0</v>
      </c>
      <c r="AE573" s="1823">
        <f>IFERROR(VLOOKUP($A573,'2019'!$B$2:$K$170,4,FALSE),0)</f>
        <v>0</v>
      </c>
      <c r="AF573" s="1823">
        <f>IFERROR(VLOOKUP($A573,'2019'!$B$2:$K$170,5,FALSE),0)</f>
        <v>0</v>
      </c>
      <c r="AG573" s="1823">
        <f>IFERROR(VLOOKUP($A573,'2019'!$B$2:$K$170,8,FALSE),0)</f>
        <v>0</v>
      </c>
      <c r="AH573" s="1740">
        <f>IFERROR(VLOOKUP($A573,'2019'!$B$2:$K$170,10,FALSE),0)</f>
        <v>0</v>
      </c>
      <c r="AI573" s="1700">
        <f>IFERROR(VLOOKUP($A573,'2018'!$B$2:$K$170,3,FALSE),0)</f>
        <v>0</v>
      </c>
      <c r="AJ573" s="1821">
        <f>IFERROR(VLOOKUP($A573,'2018'!$B$2:$K$170,4,FALSE),0)</f>
        <v>0</v>
      </c>
      <c r="AK573" s="1821">
        <f>IFERROR(VLOOKUP($A573,'2018'!$B$2:$K$170,5,FALSE),0)</f>
        <v>0</v>
      </c>
      <c r="AL573" s="1821">
        <f>IFERROR(VLOOKUP($A573,'2018'!$B$2:$K$170,8,FALSE),0)</f>
        <v>0</v>
      </c>
      <c r="AM573" s="1740">
        <f>IFERROR(VLOOKUP($A573,'2018'!$B$2:$K$170,10,FALSE),0)</f>
        <v>0</v>
      </c>
      <c r="AN573" s="1700">
        <f>IFERROR(VLOOKUP($A573,'2017'!$B$2:$J$163,2,FALSE),0)</f>
        <v>0</v>
      </c>
      <c r="AO573" s="1815">
        <f>IFERROR(VLOOKUP($A573,'2017'!$B$2:$J$163,3,FALSE),0)</f>
        <v>0</v>
      </c>
      <c r="AP573" s="1815">
        <f>IFERROR(VLOOKUP($A573,'2017'!$B$2:$J$163,4,FALSE),0)</f>
        <v>0</v>
      </c>
      <c r="AQ573" s="1815">
        <f>IFERROR(VLOOKUP($A573,'2017'!$B$2:$J$163,7,FALSE),0)</f>
        <v>0</v>
      </c>
      <c r="AR573" s="1740">
        <f>IFERROR(VLOOKUP($A573,'2017'!$B$2:$J$163,9,FALSE),0)</f>
        <v>0</v>
      </c>
      <c r="AS573" s="1700">
        <f>IFERROR(VLOOKUP($A573,'2016'!$B$2:$K$165,3,FALSE),0)</f>
        <v>0</v>
      </c>
      <c r="AT573" s="1796">
        <f>IFERROR(VLOOKUP($A573,'2016'!$B$2:$K$165,4,FALSE),0)</f>
        <v>0</v>
      </c>
      <c r="AU573" s="1796">
        <f>IFERROR(VLOOKUP($A573,'2016'!$B$2:$K$165,5,FALSE),0)</f>
        <v>0</v>
      </c>
      <c r="AV573" s="1796">
        <f>IFERROR(VLOOKUP($A573,'2016'!$B$2:$K$165,8,FALSE),0)</f>
        <v>0</v>
      </c>
      <c r="AW573" s="1740">
        <f>IFERROR(VLOOKUP($A573,'2016'!$B$2:$K$165,10,FALSE),0)</f>
        <v>0</v>
      </c>
      <c r="AX573" s="1700">
        <f>IFERROR(VLOOKUP($A573,'2015'!$B$2:$K$165,3,FALSE),0)</f>
        <v>0</v>
      </c>
      <c r="AY573" s="1695">
        <f>IFERROR(VLOOKUP($A573,'2015'!$B$2:$K$165,4,FALSE),0)</f>
        <v>0</v>
      </c>
      <c r="AZ573" s="1695">
        <f>IFERROR(VLOOKUP($A573,'2015'!$B$2:$K$165,5,FALSE),0)</f>
        <v>0</v>
      </c>
      <c r="BA573" s="1695">
        <f>IFERROR(VLOOKUP($A573,'2015'!$B$2:$K$165,8,FALSE),0)</f>
        <v>0</v>
      </c>
      <c r="BB573" s="1740">
        <f>IFERROR(VLOOKUP($A573,'2015'!$B$2:$K$165,10,FALSE),0)</f>
        <v>0</v>
      </c>
      <c r="BC573" s="1700">
        <f>IFERROR(VLOOKUP($A573,'2014'!$B$2:$K$157,3,FALSE),0)</f>
        <v>38</v>
      </c>
      <c r="BD573" s="1691">
        <f>IFERROR(VLOOKUP($A573,'2014'!$B$2:$K$157,4,FALSE),0)</f>
        <v>12</v>
      </c>
      <c r="BE573" s="1691">
        <f>IFERROR(VLOOKUP($A573,'2014'!$B$2:$K$157,5,FALSE),0)</f>
        <v>21</v>
      </c>
      <c r="BF573" s="1691">
        <f>IFERROR(VLOOKUP($A573,'2014'!$B$2:$K$157,8,FALSE),0)</f>
        <v>0</v>
      </c>
      <c r="BG573" s="1740">
        <f>IFERROR(VLOOKUP($A573,'2014'!$B$2:$K$157,10,FALSE),0)</f>
        <v>0.55263157894736847</v>
      </c>
      <c r="BH573" s="1700">
        <f>IFERROR(VLOOKUP($A573,'2013'!$D$4:$I$249,2,FALSE),0)</f>
        <v>28</v>
      </c>
      <c r="BI573" s="1691">
        <f>IFERROR(VLOOKUP($A573,'2013'!$D$4:$I$249,3,FALSE),0)</f>
        <v>11</v>
      </c>
      <c r="BJ573" s="1691">
        <f>IFERROR(VLOOKUP($A573,'2013'!$D$4:$I$249,4,FALSE),0)</f>
        <v>17</v>
      </c>
      <c r="BK573" s="1691">
        <f>IFERROR(VLOOKUP($A573,'2013'!$D$4:$I$249,5,FALSE),0)</f>
        <v>0</v>
      </c>
      <c r="BL573" s="1740">
        <f>IFERROR(VLOOKUP($A573,'2013'!$D$4:$I$249,6,FALSE),0)</f>
        <v>0.6071428571428571</v>
      </c>
      <c r="BM573" s="1737">
        <f>IFERROR(VLOOKUP($A573,'2012'!$D$3:$O$172,2,FALSE),0)</f>
        <v>0</v>
      </c>
      <c r="BN573" s="1691">
        <f>IFERROR(VLOOKUP($A573,'2012'!$D$3:$O$172,3,FALSE),0)</f>
        <v>0</v>
      </c>
      <c r="BO573" s="1743">
        <f>IFERROR(VLOOKUP($A573,'2012'!$D$3:$O$172,4,FALSE),0)</f>
        <v>0</v>
      </c>
      <c r="BP573" s="1700">
        <f>IFERROR(VLOOKUP($A573,'2012'!$D$3:$O$172,5,FALSE),0)</f>
        <v>0</v>
      </c>
      <c r="BQ573" s="1691">
        <f>IFERROR(VLOOKUP($A573,'2012'!$D$3:$O$172,6,FALSE),0)</f>
        <v>0</v>
      </c>
      <c r="BR573" s="1691">
        <f>IFERROR(VLOOKUP($A573,'2012'!$D$3:$O$172,7,FALSE),0)</f>
        <v>0</v>
      </c>
      <c r="BS573" s="1691">
        <f>IFERROR(VLOOKUP($A573,'2012'!$D$3:$O$172,8,FALSE),0)</f>
        <v>0</v>
      </c>
      <c r="BT573" s="1740">
        <f>IFERROR(VLOOKUP($A573,'2012'!$D$3:$O$172,9,FALSE),0)</f>
        <v>0</v>
      </c>
      <c r="BU573" s="1737">
        <f>IFERROR(VLOOKUP($A573,'2012'!$D$3:$O$172,10,FALSE),0)</f>
        <v>0</v>
      </c>
      <c r="BV573" s="1691">
        <f>IFERROR(VLOOKUP($A573,'2012'!$D$3:$O$172,11,FALSE),0)</f>
        <v>0</v>
      </c>
      <c r="BW573" s="1743">
        <f>IFERROR(VLOOKUP($A573,'2012'!$D$3:$O$172,12,FALSE),0)</f>
        <v>0</v>
      </c>
      <c r="BX573" s="1700">
        <f>IFERROR(VLOOKUP($A573,'2011'!$D$4:$I$251,2,FALSE),0)</f>
        <v>0</v>
      </c>
      <c r="BY573" s="1691">
        <f>IFERROR(VLOOKUP($A573,'2011'!$D$4:$I$251,3,FALSE),0)</f>
        <v>0</v>
      </c>
      <c r="BZ573" s="1691">
        <f>IFERROR(VLOOKUP($A573,'2011'!$D$4:$I$251,4,FALSE),0)</f>
        <v>0</v>
      </c>
      <c r="CA573" s="1691">
        <f>IFERROR(VLOOKUP($A573,'2011'!$D$4:$I$251,5,FALSE),0)</f>
        <v>0</v>
      </c>
      <c r="CB573" s="1740">
        <f>IFERROR(VLOOKUP($A573,'2011'!$D$4:$I$251,6,FALSE),0)</f>
        <v>0</v>
      </c>
      <c r="CC573" s="1700">
        <f>IFERROR(VLOOKUP($A573,'2010'!$C$3:$H$234,2,FALSE),0)</f>
        <v>0</v>
      </c>
      <c r="CD573" s="1691">
        <f>IFERROR(VLOOKUP($A573,'2010'!$C$3:$H$234,3,FALSE),0)</f>
        <v>0</v>
      </c>
      <c r="CE573" s="1691">
        <f>IFERROR(VLOOKUP($A573,'2010'!$C$3:$H$234,4,FALSE),0)</f>
        <v>0</v>
      </c>
      <c r="CF573" s="1691">
        <f>IFERROR(VLOOKUP($A573,'2010'!$C$3:$H$234,5,FALSE),0)</f>
        <v>0</v>
      </c>
      <c r="CG573" s="1740">
        <f>IFERROR(VLOOKUP($A573,'2010'!$C$3:$H$234,6,FALSE),0)</f>
        <v>0</v>
      </c>
      <c r="CH573" s="1700">
        <f>IFERROR(VLOOKUP($A573,'2009'!$C$3:$H$242,2,FALSE),0)</f>
        <v>0</v>
      </c>
      <c r="CI573" s="1691">
        <f>IFERROR(VLOOKUP($A573,'2009'!$C$3:$H$242,3,FALSE),0)</f>
        <v>0</v>
      </c>
      <c r="CJ573" s="1691">
        <f>IFERROR(VLOOKUP($A573,'2009'!$C$3:$H$242,4,FALSE),0)</f>
        <v>0</v>
      </c>
      <c r="CK573" s="1691">
        <f>IFERROR(VLOOKUP($A573,'2009'!$C$3:$H$242,5,FALSE),0)</f>
        <v>0</v>
      </c>
      <c r="CL573" s="1740">
        <f>IFERROR(VLOOKUP($A573,'2009'!$C$3:$H$242,6,FALSE),0)</f>
        <v>0</v>
      </c>
      <c r="CM573" s="1700">
        <f>IFERROR(VLOOKUP($A573,'2008'!$C$3:$H$229,2,FALSE),0)</f>
        <v>0</v>
      </c>
      <c r="CN573" s="1691">
        <f>IFERROR(VLOOKUP($A573,'2008'!$C$3:$H$229,3,FALSE),0)</f>
        <v>0</v>
      </c>
      <c r="CO573" s="1691">
        <f>IFERROR(VLOOKUP($A573,'2008'!$C$3:$H$229,4,FALSE),0)</f>
        <v>0</v>
      </c>
      <c r="CP573" s="1691">
        <f>IFERROR(VLOOKUP($A573,'2008'!$C$3:$H$229,5,FALSE),0)</f>
        <v>0</v>
      </c>
      <c r="CQ573" s="1740">
        <f>IFERROR(VLOOKUP($A573,'2008'!$C$3:$H$229,6,FALSE),0)</f>
        <v>0</v>
      </c>
      <c r="CR573" s="1700">
        <f>IFERROR(VLOOKUP($A573,'2007'!$C$3:$M$238,7,FALSE),0)</f>
        <v>0</v>
      </c>
      <c r="CS573" s="1691">
        <f>IFERROR(VLOOKUP($A573,'2007'!$C$3:$M$238,8,FALSE),0)</f>
        <v>0</v>
      </c>
      <c r="CT573" s="1691">
        <f>IFERROR(VLOOKUP($A573,'2007'!$C$3:$M$238,9,FALSE),0)</f>
        <v>0</v>
      </c>
      <c r="CU573" s="1691">
        <f>IFERROR(VLOOKUP($A573,'2007'!$C$3:$M$238,10,FALSE),0)</f>
        <v>0</v>
      </c>
      <c r="CV573" s="1740">
        <f>IFERROR(VLOOKUP($A573,'2007'!$C$3:$M$238,11,FALSE),0)</f>
        <v>0</v>
      </c>
      <c r="CW573" s="1700">
        <f>IFERROR(VLOOKUP($A573,'2006'!$A$2:$F$200,2,FALSE),0)</f>
        <v>0</v>
      </c>
      <c r="CX573" s="1691">
        <f>IFERROR(VLOOKUP($A573,'2006'!$A$2:$F$200,4,FALSE),0)</f>
        <v>0</v>
      </c>
      <c r="CY573" s="1691">
        <f>IFERROR(VLOOKUP($A573,'2006'!$A$2:$F$200,5,FALSE),0)</f>
        <v>0</v>
      </c>
      <c r="CZ573" s="1740">
        <f>IFERROR(VLOOKUP($A573,'2006'!$A$2:$F$200,6,FALSE),0)</f>
        <v>0</v>
      </c>
      <c r="DA573" s="1700">
        <f>IFERROR(VLOOKUP($A573,'2005'!$C$3:$M$205,8,FALSE),0)</f>
        <v>0</v>
      </c>
      <c r="DB573" s="1691">
        <f>IFERROR(VLOOKUP($A573,'2005'!$C$3:$M$205,9,FALSE),0)</f>
        <v>0</v>
      </c>
      <c r="DC573" s="1691">
        <f>IFERROR(VLOOKUP($A573,'2005'!$C$3:$M$205,10,FALSE),0)</f>
        <v>0</v>
      </c>
      <c r="DD573" s="1740">
        <f>IFERROR(VLOOKUP($A573,'2005'!$C$3:$M$205,11,FALSE),0)</f>
        <v>0</v>
      </c>
      <c r="DE573" s="1700">
        <f>IFERROR(VLOOKUP($A573,'2004'!$C$3:$M$213,8,FALSE),0)</f>
        <v>0</v>
      </c>
      <c r="DF573" s="1691">
        <f>IFERROR(VLOOKUP($A573,'2004'!$C$3:$M$213,9,FALSE),0)</f>
        <v>0</v>
      </c>
      <c r="DG573" s="1691">
        <f>IFERROR(VLOOKUP($A573,'2004'!$C$3:$M$213,10,FALSE),0)</f>
        <v>0</v>
      </c>
      <c r="DH573" s="1740">
        <f>IFERROR(VLOOKUP($A573,'2004'!$C$3:$M$213,11,FALSE),0)</f>
        <v>0</v>
      </c>
      <c r="DI573" s="1700">
        <f>IFERROR(VLOOKUP($A573,'2003'!$C$3:$Q$214,12,FALSE),0)</f>
        <v>0</v>
      </c>
      <c r="DJ573" s="1691">
        <f>IFERROR(VLOOKUP($A573,'2003'!$C$3:$Q$214,13,FALSE),0)</f>
        <v>0</v>
      </c>
      <c r="DK573" s="1691">
        <f>IFERROR(VLOOKUP($A573,'2003'!$C$3:$Q$214,14,FALSE),0)</f>
        <v>0</v>
      </c>
      <c r="DL573" s="1740">
        <f>IFERROR(VLOOKUP($A573,'2003'!$C$3:$Q$214,15,FALSE),0)</f>
        <v>0</v>
      </c>
      <c r="DM573" s="1700">
        <f>IFERROR(VLOOKUP($A573,'2002'!$D$3:$R$214,12,FALSE),0)</f>
        <v>0</v>
      </c>
      <c r="DN573" s="1691">
        <f>IFERROR(VLOOKUP($A573,'2002'!$D$3:$R$214,13,FALSE),0)</f>
        <v>0</v>
      </c>
      <c r="DO573" s="1691">
        <f>IFERROR(VLOOKUP($A573,'2002'!$D$3:$R$214,14,FALSE),0)</f>
        <v>0</v>
      </c>
      <c r="DP573" s="1788">
        <f>IFERROR(VLOOKUP($A573,'2002'!$D$3:$R$214,15,FALSE),0)</f>
        <v>0</v>
      </c>
      <c r="DQ573" s="1700">
        <f>IFERROR(VLOOKUP($A573,'Pre 2002'!$C$3:$CK$382,84,FALSE),0)</f>
        <v>0</v>
      </c>
      <c r="DR573" s="1695">
        <f>IFERROR(VLOOKUP($A573,'Pre 2002'!$C$3:$CK$382,85,FALSE),0)</f>
        <v>0</v>
      </c>
      <c r="DS573" s="1695">
        <f>IFERROR(VLOOKUP($A573,'Pre 2002'!$C$3:$CK$382,86,FALSE),0)</f>
        <v>0</v>
      </c>
      <c r="DT573" s="1790">
        <f>IFERROR(VLOOKUP($A573,'Pre 2002'!$C$3:$CK$382,87,FALSE),0)</f>
        <v>0</v>
      </c>
      <c r="DU573" s="1741">
        <f>IFERROR(VLOOKUP(A573,'Pre 2002'!$C$3:$CG$382,83,FALSE),0)</f>
        <v>0</v>
      </c>
    </row>
    <row r="574" spans="1:125">
      <c r="A574" s="1779" t="s">
        <v>2262</v>
      </c>
      <c r="B574" s="1562">
        <f t="shared" si="206"/>
        <v>292</v>
      </c>
      <c r="C574" s="1562">
        <f t="shared" si="207"/>
        <v>167</v>
      </c>
      <c r="D574" s="1562">
        <f t="shared" si="208"/>
        <v>0</v>
      </c>
      <c r="E574" s="1563">
        <f t="shared" si="209"/>
        <v>0.57191780821917804</v>
      </c>
      <c r="F574" s="1786">
        <f t="shared" si="210"/>
        <v>5</v>
      </c>
      <c r="G574" s="1595">
        <v>2018</v>
      </c>
      <c r="H574" s="1817"/>
      <c r="I574" s="1734"/>
      <c r="J574" s="1734"/>
      <c r="K574" s="1734"/>
      <c r="L574" s="1734"/>
      <c r="O574" s="1700">
        <f>IFERROR(VLOOKUP($A574,'2022'!$B$2:$K$174,3,FALSE),0)</f>
        <v>74</v>
      </c>
      <c r="P574" s="1858">
        <f>IFERROR(VLOOKUP($A574,'2022'!$B$2:$K$174,4,FALSE),0)</f>
        <v>24</v>
      </c>
      <c r="Q574" s="1858">
        <f>IFERROR(VLOOKUP($A574,'2022'!$B$2:$K$174,5,FALSE),0)</f>
        <v>46</v>
      </c>
      <c r="R574" s="1858">
        <f>IFERROR(VLOOKUP($A574,'2022'!$B$2:$K$174,8,FALSE),0)</f>
        <v>0</v>
      </c>
      <c r="S574" s="1740">
        <f>IFERROR(VLOOKUP($A574,'2022'!$B$2:$K$174,10,FALSE),0)</f>
        <v>0.622</v>
      </c>
      <c r="T574" s="1700">
        <f>IFERROR(VLOOKUP($A574,'2021'!$B$2:$K$174,3,FALSE),0)</f>
        <v>50</v>
      </c>
      <c r="U574" s="1843">
        <f>IFERROR(VLOOKUP($A574,'2021'!$B$2:$K$174,4,FALSE),0)</f>
        <v>11</v>
      </c>
      <c r="V574" s="1843">
        <f>IFERROR(VLOOKUP($A574,'2021'!$B$2:$K$174,5,FALSE),0)</f>
        <v>26</v>
      </c>
      <c r="W574" s="1843">
        <f>IFERROR(VLOOKUP($A574,'2021'!$B$2:$K$174,8,FALSE),0)</f>
        <v>0</v>
      </c>
      <c r="X574" s="1740">
        <f>IFERROR(VLOOKUP($A574,'2021'!$B$2:$K$174,10,FALSE),0)</f>
        <v>0.52</v>
      </c>
      <c r="Y574" s="1700">
        <f>IFERROR(VLOOKUP($A574,'2020'!$B$2:$K$170,3,FALSE),0)</f>
        <v>81</v>
      </c>
      <c r="Z574" s="1829">
        <f>IFERROR(VLOOKUP($A574,'2020'!$B$2:$K$170,4,FALSE),0)</f>
        <v>18</v>
      </c>
      <c r="AA574" s="1829">
        <f>IFERROR(VLOOKUP($A574,'2020'!$B$2:$K$170,5,FALSE),0)</f>
        <v>45</v>
      </c>
      <c r="AB574" s="1829">
        <f>IFERROR(VLOOKUP($A574,'2020'!$B$2:$K$170,8,FALSE),0)</f>
        <v>0</v>
      </c>
      <c r="AC574" s="1740">
        <f>IFERROR(VLOOKUP($A574,'2020'!$B$2:$K$170,10,FALSE),0)</f>
        <v>0.55600000000000005</v>
      </c>
      <c r="AD574" s="1700">
        <f>IFERROR(VLOOKUP($A574,'2019'!$B$2:$K$170,3,FALSE),0)</f>
        <v>67</v>
      </c>
      <c r="AE574" s="1823">
        <f>IFERROR(VLOOKUP($A574,'2019'!$B$2:$K$170,4,FALSE),0)</f>
        <v>23</v>
      </c>
      <c r="AF574" s="1823">
        <f>IFERROR(VLOOKUP($A574,'2019'!$B$2:$K$170,5,FALSE),0)</f>
        <v>38</v>
      </c>
      <c r="AG574" s="1823">
        <f>IFERROR(VLOOKUP($A574,'2019'!$B$2:$K$170,8,FALSE),0)</f>
        <v>0</v>
      </c>
      <c r="AH574" s="1740">
        <f>IFERROR(VLOOKUP($A574,'2019'!$B$2:$K$170,10,FALSE),0)</f>
        <v>0.56699999999999995</v>
      </c>
      <c r="AI574" s="1700">
        <f>IFERROR(VLOOKUP($A574,'2018'!$B$2:$K$170,3,FALSE),0)</f>
        <v>20</v>
      </c>
      <c r="AJ574" s="1821">
        <f>IFERROR(VLOOKUP($A574,'2018'!$B$2:$K$170,4,FALSE),0)</f>
        <v>6</v>
      </c>
      <c r="AK574" s="1821">
        <f>IFERROR(VLOOKUP($A574,'2018'!$B$2:$K$170,5,FALSE),0)</f>
        <v>12</v>
      </c>
      <c r="AL574" s="1821">
        <f>IFERROR(VLOOKUP($A574,'2018'!$B$2:$K$170,8,FALSE),0)</f>
        <v>0</v>
      </c>
      <c r="AM574" s="1740">
        <f>IFERROR(VLOOKUP($A574,'2018'!$B$2:$K$170,10,FALSE),0)</f>
        <v>0.6</v>
      </c>
      <c r="DT574" s="1858"/>
    </row>
    <row r="575" spans="1:125">
      <c r="A575" s="1779" t="s">
        <v>2265</v>
      </c>
      <c r="B575" s="1562">
        <f t="shared" si="206"/>
        <v>35</v>
      </c>
      <c r="C575" s="1562">
        <f t="shared" si="207"/>
        <v>20</v>
      </c>
      <c r="D575" s="1562">
        <f t="shared" si="208"/>
        <v>0</v>
      </c>
      <c r="E575" s="1563">
        <f t="shared" si="209"/>
        <v>0.5714285714285714</v>
      </c>
      <c r="F575" s="1786">
        <f t="shared" si="210"/>
        <v>1</v>
      </c>
      <c r="G575" s="1595">
        <v>2018</v>
      </c>
      <c r="H575" s="1817"/>
      <c r="I575" s="1734"/>
      <c r="J575" s="1734"/>
      <c r="K575" s="1734"/>
      <c r="L575" s="1734"/>
      <c r="O575" s="1700">
        <f>IFERROR(VLOOKUP($A575,'2022'!$B$2:$K$174,3,FALSE),0)</f>
        <v>0</v>
      </c>
      <c r="P575" s="1858">
        <f>IFERROR(VLOOKUP($A575,'2022'!$B$2:$K$174,4,FALSE),0)</f>
        <v>0</v>
      </c>
      <c r="Q575" s="1858">
        <f>IFERROR(VLOOKUP($A575,'2022'!$B$2:$K$174,5,FALSE),0)</f>
        <v>0</v>
      </c>
      <c r="R575" s="1858">
        <f>IFERROR(VLOOKUP($A575,'2022'!$B$2:$K$174,8,FALSE),0)</f>
        <v>0</v>
      </c>
      <c r="S575" s="1740">
        <f>IFERROR(VLOOKUP($A575,'2022'!$B$2:$K$174,10,FALSE),0)</f>
        <v>0</v>
      </c>
      <c r="T575" s="1700">
        <f>IFERROR(VLOOKUP($A575,'2021'!$B$2:$K$174,3,FALSE),0)</f>
        <v>0</v>
      </c>
      <c r="U575" s="1843">
        <f>IFERROR(VLOOKUP($A575,'2021'!$B$2:$K$174,4,FALSE),0)</f>
        <v>0</v>
      </c>
      <c r="V575" s="1843">
        <f>IFERROR(VLOOKUP($A575,'2021'!$B$2:$K$174,5,FALSE),0)</f>
        <v>0</v>
      </c>
      <c r="W575" s="1843">
        <f>IFERROR(VLOOKUP($A575,'2021'!$B$2:$K$174,8,FALSE),0)</f>
        <v>0</v>
      </c>
      <c r="X575" s="1740">
        <f>IFERROR(VLOOKUP($A575,'2021'!$B$2:$K$174,10,FALSE),0)</f>
        <v>0</v>
      </c>
      <c r="Y575" s="1700">
        <f>IFERROR(VLOOKUP($A575,'2020'!$B$2:$K$170,3,FALSE),0)</f>
        <v>0</v>
      </c>
      <c r="Z575" s="1829">
        <f>IFERROR(VLOOKUP($A575,'2020'!$B$2:$K$170,4,FALSE),0)</f>
        <v>0</v>
      </c>
      <c r="AA575" s="1829">
        <f>IFERROR(VLOOKUP($A575,'2020'!$B$2:$K$170,5,FALSE),0)</f>
        <v>0</v>
      </c>
      <c r="AB575" s="1829">
        <f>IFERROR(VLOOKUP($A575,'2020'!$B$2:$K$170,8,FALSE),0)</f>
        <v>0</v>
      </c>
      <c r="AC575" s="1740">
        <f>IFERROR(VLOOKUP($A575,'2020'!$B$2:$K$170,10,FALSE),0)</f>
        <v>0</v>
      </c>
      <c r="AD575" s="1700">
        <f>IFERROR(VLOOKUP($A575,'2019'!$B$2:$K$170,3,FALSE),0)</f>
        <v>0</v>
      </c>
      <c r="AE575" s="1823">
        <f>IFERROR(VLOOKUP($A575,'2019'!$B$2:$K$170,4,FALSE),0)</f>
        <v>0</v>
      </c>
      <c r="AF575" s="1823">
        <f>IFERROR(VLOOKUP($A575,'2019'!$B$2:$K$170,5,FALSE),0)</f>
        <v>0</v>
      </c>
      <c r="AG575" s="1823">
        <f>IFERROR(VLOOKUP($A575,'2019'!$B$2:$K$170,8,FALSE),0)</f>
        <v>0</v>
      </c>
      <c r="AH575" s="1740">
        <f>IFERROR(VLOOKUP($A575,'2019'!$B$2:$K$170,10,FALSE),0)</f>
        <v>0</v>
      </c>
      <c r="AI575" s="1700">
        <f>IFERROR(VLOOKUP($A575,'2018'!$B$2:$K$170,3,FALSE),0)</f>
        <v>35</v>
      </c>
      <c r="AJ575" s="1821">
        <f>IFERROR(VLOOKUP($A575,'2018'!$B$2:$K$170,4,FALSE),0)</f>
        <v>11</v>
      </c>
      <c r="AK575" s="1821">
        <f>IFERROR(VLOOKUP($A575,'2018'!$B$2:$K$170,5,FALSE),0)</f>
        <v>20</v>
      </c>
      <c r="AL575" s="1821">
        <f>IFERROR(VLOOKUP($A575,'2018'!$B$2:$K$170,8,FALSE),0)</f>
        <v>0</v>
      </c>
      <c r="AM575" s="1740">
        <f>IFERROR(VLOOKUP($A575,'2018'!$B$2:$K$170,10,FALSE),0)</f>
        <v>0.57099999999999995</v>
      </c>
      <c r="DT575" s="1858"/>
    </row>
    <row r="576" spans="1:125">
      <c r="A576" s="1779" t="s">
        <v>2386</v>
      </c>
      <c r="B576" s="1562">
        <f t="shared" si="206"/>
        <v>7</v>
      </c>
      <c r="C576" s="1562">
        <f t="shared" si="207"/>
        <v>4</v>
      </c>
      <c r="D576" s="1562">
        <f t="shared" si="208"/>
        <v>0</v>
      </c>
      <c r="E576" s="1563">
        <f t="shared" si="209"/>
        <v>0.5714285714285714</v>
      </c>
      <c r="F576" s="1786">
        <f t="shared" si="210"/>
        <v>1</v>
      </c>
      <c r="G576" s="1595">
        <v>2022</v>
      </c>
      <c r="H576" s="1817"/>
      <c r="I576" s="1734"/>
      <c r="J576" s="1734"/>
      <c r="K576" s="1734"/>
      <c r="L576" s="1734"/>
      <c r="O576" s="1700">
        <f>IFERROR(VLOOKUP($A576,'2022'!$B$2:$K$174,3,FALSE),0)</f>
        <v>7</v>
      </c>
      <c r="P576" s="1858">
        <f>IFERROR(VLOOKUP($A576,'2022'!$B$2:$K$174,4,FALSE),0)</f>
        <v>2</v>
      </c>
      <c r="Q576" s="1858">
        <f>IFERROR(VLOOKUP($A576,'2022'!$B$2:$K$174,5,FALSE),0)</f>
        <v>4</v>
      </c>
      <c r="R576" s="1858">
        <f>IFERROR(VLOOKUP($A576,'2022'!$B$2:$K$174,8,FALSE),0)</f>
        <v>0</v>
      </c>
      <c r="S576" s="1740">
        <f>IFERROR(VLOOKUP($A576,'2022'!$B$2:$K$174,10,FALSE),0)</f>
        <v>0.57099999999999995</v>
      </c>
      <c r="DT576" s="1858"/>
    </row>
    <row r="577" spans="1:125">
      <c r="A577" s="1778" t="s">
        <v>1307</v>
      </c>
      <c r="B577" s="1562">
        <f t="shared" si="206"/>
        <v>23</v>
      </c>
      <c r="C577" s="1562">
        <f t="shared" si="207"/>
        <v>13</v>
      </c>
      <c r="D577" s="1562">
        <f t="shared" si="208"/>
        <v>0</v>
      </c>
      <c r="E577" s="1563">
        <f t="shared" si="209"/>
        <v>0.56521739130434778</v>
      </c>
      <c r="F577" s="1786">
        <f t="shared" si="210"/>
        <v>1</v>
      </c>
      <c r="G577" s="1595" t="s">
        <v>2159</v>
      </c>
      <c r="H577" s="1567">
        <f t="shared" ref="H577:H590" si="222">IF(BC577&gt;0,1,0)+IF(BH577&gt;0,1,0)+IF(BP577&gt;0,1,0)+IF(BX577&gt;0,1,0)+IF(CC577&gt;0,1,0)+IF(CH577&gt;0,1,0)+IF(CM577&gt;0,1,0)+IF(CR577&gt;0,1,0)+IF(CW577&gt;0,1,0)+IF(DA577&gt;0,1,0)+IF(DE577&gt;0,1,0)+IF(DI577&gt;0,1,0)+IF(DM577&gt;0,1,0)+DU577</f>
        <v>1</v>
      </c>
      <c r="I577" s="1734">
        <f t="shared" ref="I577:I590" si="223">SUM(BC577,BH577,BP577,BX577,CC577,CH577,CM577,CR577,CW577,DA577,DE577,DI577,DM577,DQ577)</f>
        <v>23</v>
      </c>
      <c r="J577" s="1734">
        <f t="shared" ref="J577:J590" si="224">SUM(BE577,BJ577,BR577,BZ577,CE577,CJ577,CO577,CT577,CX577,DB577,DF577,DJ577,DN577,DR577)</f>
        <v>13</v>
      </c>
      <c r="K577" s="1734">
        <f t="shared" ref="K577:K590" si="225">SUM(BF577,BK577,BS577,CA577,CF577,CK577,CP577,CU577,CY577,DC577,DG577,DK577,DO577,DS577)</f>
        <v>0</v>
      </c>
      <c r="L577" s="1806">
        <f t="shared" ref="L577:L590" si="226">IF(I577=0,0,J577/I577)</f>
        <v>0.56521739130434778</v>
      </c>
      <c r="O577" s="1700">
        <f>IFERROR(VLOOKUP($A577,'2022'!$B$2:$K$174,3,FALSE),0)</f>
        <v>0</v>
      </c>
      <c r="P577" s="1858">
        <f>IFERROR(VLOOKUP($A577,'2022'!$B$2:$K$174,4,FALSE),0)</f>
        <v>0</v>
      </c>
      <c r="Q577" s="1858">
        <f>IFERROR(VLOOKUP($A577,'2022'!$B$2:$K$174,5,FALSE),0)</f>
        <v>0</v>
      </c>
      <c r="R577" s="1858">
        <f>IFERROR(VLOOKUP($A577,'2022'!$B$2:$K$174,8,FALSE),0)</f>
        <v>0</v>
      </c>
      <c r="S577" s="1740">
        <f>IFERROR(VLOOKUP($A577,'2022'!$B$2:$K$174,10,FALSE),0)</f>
        <v>0</v>
      </c>
      <c r="T577" s="1700">
        <f>IFERROR(VLOOKUP($A577,'2021'!$B$2:$K$174,3,FALSE),0)</f>
        <v>0</v>
      </c>
      <c r="U577" s="1843">
        <f>IFERROR(VLOOKUP($A577,'2021'!$B$2:$K$174,4,FALSE),0)</f>
        <v>0</v>
      </c>
      <c r="V577" s="1843">
        <f>IFERROR(VLOOKUP($A577,'2021'!$B$2:$K$174,5,FALSE),0)</f>
        <v>0</v>
      </c>
      <c r="W577" s="1843">
        <f>IFERROR(VLOOKUP($A577,'2021'!$B$2:$K$174,8,FALSE),0)</f>
        <v>0</v>
      </c>
      <c r="X577" s="1740">
        <f>IFERROR(VLOOKUP($A577,'2021'!$B$2:$K$174,10,FALSE),0)</f>
        <v>0</v>
      </c>
      <c r="Y577" s="1700">
        <f>IFERROR(VLOOKUP($A577,'2020'!$B$2:$K$170,3,FALSE),0)</f>
        <v>0</v>
      </c>
      <c r="Z577" s="1829">
        <f>IFERROR(VLOOKUP($A577,'2020'!$B$2:$K$170,4,FALSE),0)</f>
        <v>0</v>
      </c>
      <c r="AA577" s="1829">
        <f>IFERROR(VLOOKUP($A577,'2020'!$B$2:$K$170,5,FALSE),0)</f>
        <v>0</v>
      </c>
      <c r="AB577" s="1829">
        <f>IFERROR(VLOOKUP($A577,'2020'!$B$2:$K$170,8,FALSE),0)</f>
        <v>0</v>
      </c>
      <c r="AC577" s="1740">
        <f>IFERROR(VLOOKUP($A577,'2020'!$B$2:$K$170,10,FALSE),0)</f>
        <v>0</v>
      </c>
      <c r="AD577" s="1700">
        <f>IFERROR(VLOOKUP($A577,'2019'!$B$2:$K$170,3,FALSE),0)</f>
        <v>0</v>
      </c>
      <c r="AE577" s="1823">
        <f>IFERROR(VLOOKUP($A577,'2019'!$B$2:$K$170,4,FALSE),0)</f>
        <v>0</v>
      </c>
      <c r="AF577" s="1823">
        <f>IFERROR(VLOOKUP($A577,'2019'!$B$2:$K$170,5,FALSE),0)</f>
        <v>0</v>
      </c>
      <c r="AG577" s="1823">
        <f>IFERROR(VLOOKUP($A577,'2019'!$B$2:$K$170,8,FALSE),0)</f>
        <v>0</v>
      </c>
      <c r="AH577" s="1740">
        <f>IFERROR(VLOOKUP($A577,'2019'!$B$2:$K$170,10,FALSE),0)</f>
        <v>0</v>
      </c>
      <c r="AI577" s="1700">
        <f>IFERROR(VLOOKUP($A577,'2018'!$B$2:$K$170,3,FALSE),0)</f>
        <v>0</v>
      </c>
      <c r="AJ577" s="1821">
        <f>IFERROR(VLOOKUP($A577,'2018'!$B$2:$K$170,4,FALSE),0)</f>
        <v>0</v>
      </c>
      <c r="AK577" s="1821">
        <f>IFERROR(VLOOKUP($A577,'2018'!$B$2:$K$170,5,FALSE),0)</f>
        <v>0</v>
      </c>
      <c r="AL577" s="1821">
        <f>IFERROR(VLOOKUP($A577,'2018'!$B$2:$K$170,8,FALSE),0)</f>
        <v>0</v>
      </c>
      <c r="AM577" s="1740">
        <f>IFERROR(VLOOKUP($A577,'2018'!$B$2:$K$170,10,FALSE),0)</f>
        <v>0</v>
      </c>
      <c r="AN577" s="1700">
        <f>IFERROR(VLOOKUP($A577,'2017'!$B$2:$J$163,2,FALSE),0)</f>
        <v>0</v>
      </c>
      <c r="AO577" s="1815">
        <f>IFERROR(VLOOKUP($A577,'2017'!$B$2:$J$163,3,FALSE),0)</f>
        <v>0</v>
      </c>
      <c r="AP577" s="1815">
        <f>IFERROR(VLOOKUP($A577,'2017'!$B$2:$J$163,4,FALSE),0)</f>
        <v>0</v>
      </c>
      <c r="AQ577" s="1815">
        <f>IFERROR(VLOOKUP($A577,'2017'!$B$2:$J$163,7,FALSE),0)</f>
        <v>0</v>
      </c>
      <c r="AR577" s="1740">
        <f>IFERROR(VLOOKUP($A577,'2017'!$B$2:$J$163,9,FALSE),0)</f>
        <v>0</v>
      </c>
      <c r="AS577" s="1700">
        <f>IFERROR(VLOOKUP($A577,'2016'!$B$2:$K$165,3,FALSE),0)</f>
        <v>0</v>
      </c>
      <c r="AT577" s="1796">
        <f>IFERROR(VLOOKUP($A577,'2016'!$B$2:$K$165,4,FALSE),0)</f>
        <v>0</v>
      </c>
      <c r="AU577" s="1796">
        <f>IFERROR(VLOOKUP($A577,'2016'!$B$2:$K$165,5,FALSE),0)</f>
        <v>0</v>
      </c>
      <c r="AV577" s="1796">
        <f>IFERROR(VLOOKUP($A577,'2016'!$B$2:$K$165,8,FALSE),0)</f>
        <v>0</v>
      </c>
      <c r="AW577" s="1740">
        <f>IFERROR(VLOOKUP($A577,'2016'!$B$2:$K$165,10,FALSE),0)</f>
        <v>0</v>
      </c>
      <c r="AX577" s="1700">
        <f>IFERROR(VLOOKUP($A577,'2015'!$B$2:$K$165,3,FALSE),0)</f>
        <v>0</v>
      </c>
      <c r="AY577" s="1695">
        <f>IFERROR(VLOOKUP($A577,'2015'!$B$2:$K$165,4,FALSE),0)</f>
        <v>0</v>
      </c>
      <c r="AZ577" s="1695">
        <f>IFERROR(VLOOKUP($A577,'2015'!$B$2:$K$165,5,FALSE),0)</f>
        <v>0</v>
      </c>
      <c r="BA577" s="1695">
        <f>IFERROR(VLOOKUP($A577,'2015'!$B$2:$K$165,8,FALSE),0)</f>
        <v>0</v>
      </c>
      <c r="BB577" s="1740">
        <f>IFERROR(VLOOKUP($A577,'2015'!$B$2:$K$165,10,FALSE),0)</f>
        <v>0</v>
      </c>
      <c r="BC577" s="1700">
        <f>IFERROR(VLOOKUP($A577,'2014'!$B$2:$K$157,3,FALSE),0)</f>
        <v>0</v>
      </c>
      <c r="BD577" s="1691">
        <f>IFERROR(VLOOKUP($A577,'2014'!$B$2:$K$157,4,FALSE),0)</f>
        <v>0</v>
      </c>
      <c r="BE577" s="1691">
        <f>IFERROR(VLOOKUP($A577,'2014'!$B$2:$K$157,5,FALSE),0)</f>
        <v>0</v>
      </c>
      <c r="BF577" s="1691">
        <f>IFERROR(VLOOKUP($A577,'2014'!$B$2:$K$157,8,FALSE),0)</f>
        <v>0</v>
      </c>
      <c r="BG577" s="1740">
        <f>IFERROR(VLOOKUP($A577,'2014'!$B$2:$K$157,10,FALSE),0)</f>
        <v>0</v>
      </c>
      <c r="BH577" s="1700">
        <f>IFERROR(VLOOKUP($A577,'2013'!$D$4:$I$249,2,FALSE),0)</f>
        <v>0</v>
      </c>
      <c r="BI577" s="1691">
        <f>IFERROR(VLOOKUP($A577,'2013'!$D$4:$I$249,3,FALSE),0)</f>
        <v>0</v>
      </c>
      <c r="BJ577" s="1691">
        <f>IFERROR(VLOOKUP($A577,'2013'!$D$4:$I$249,4,FALSE),0)</f>
        <v>0</v>
      </c>
      <c r="BK577" s="1691">
        <f>IFERROR(VLOOKUP($A577,'2013'!$D$4:$I$249,5,FALSE),0)</f>
        <v>0</v>
      </c>
      <c r="BL577" s="1740">
        <f>IFERROR(VLOOKUP($A577,'2013'!$D$4:$I$249,6,FALSE),0)</f>
        <v>0</v>
      </c>
      <c r="BM577" s="1737">
        <f>IFERROR(VLOOKUP($A577,'2012'!$D$3:$O$172,2,FALSE),0)</f>
        <v>0</v>
      </c>
      <c r="BN577" s="1691">
        <f>IFERROR(VLOOKUP($A577,'2012'!$D$3:$O$172,3,FALSE),0)</f>
        <v>0</v>
      </c>
      <c r="BO577" s="1743">
        <f>IFERROR(VLOOKUP($A577,'2012'!$D$3:$O$172,4,FALSE),0)</f>
        <v>0</v>
      </c>
      <c r="BP577" s="1700">
        <f>IFERROR(VLOOKUP($A577,'2012'!$D$3:$O$172,5,FALSE),0)</f>
        <v>0</v>
      </c>
      <c r="BQ577" s="1691">
        <f>IFERROR(VLOOKUP($A577,'2012'!$D$3:$O$172,6,FALSE),0)</f>
        <v>0</v>
      </c>
      <c r="BR577" s="1691">
        <f>IFERROR(VLOOKUP($A577,'2012'!$D$3:$O$172,7,FALSE),0)</f>
        <v>0</v>
      </c>
      <c r="BS577" s="1691">
        <f>IFERROR(VLOOKUP($A577,'2012'!$D$3:$O$172,8,FALSE),0)</f>
        <v>0</v>
      </c>
      <c r="BT577" s="1740">
        <f>IFERROR(VLOOKUP($A577,'2012'!$D$3:$O$172,9,FALSE),0)</f>
        <v>0</v>
      </c>
      <c r="BX577" s="1700">
        <f>IFERROR(VLOOKUP($A577,'2011'!$D$4:$I$251,2,FALSE),0)</f>
        <v>0</v>
      </c>
      <c r="BY577" s="1691">
        <f>IFERROR(VLOOKUP($A577,'2011'!$D$4:$I$251,3,FALSE),0)</f>
        <v>0</v>
      </c>
      <c r="BZ577" s="1691">
        <f>IFERROR(VLOOKUP($A577,'2011'!$D$4:$I$251,4,FALSE),0)</f>
        <v>0</v>
      </c>
      <c r="CA577" s="1691">
        <f>IFERROR(VLOOKUP($A577,'2011'!$D$4:$I$251,5,FALSE),0)</f>
        <v>0</v>
      </c>
      <c r="CB577" s="1740">
        <f>IFERROR(VLOOKUP($A577,'2011'!$D$4:$I$251,6,FALSE),0)</f>
        <v>0</v>
      </c>
      <c r="CC577" s="1700">
        <f>IFERROR(VLOOKUP($A577,'2010'!$C$3:$H$234,2,FALSE),0)</f>
        <v>0</v>
      </c>
      <c r="CD577" s="1691">
        <f>IFERROR(VLOOKUP($A577,'2010'!$C$3:$H$234,3,FALSE),0)</f>
        <v>0</v>
      </c>
      <c r="CE577" s="1691">
        <f>IFERROR(VLOOKUP($A577,'2010'!$C$3:$H$234,4,FALSE),0)</f>
        <v>0</v>
      </c>
      <c r="CF577" s="1691">
        <f>IFERROR(VLOOKUP($A577,'2010'!$C$3:$H$234,5,FALSE),0)</f>
        <v>0</v>
      </c>
      <c r="CG577" s="1740">
        <f>IFERROR(VLOOKUP($A577,'2010'!$C$3:$H$234,6,FALSE),0)</f>
        <v>0</v>
      </c>
      <c r="CH577" s="1700">
        <f>IFERROR(VLOOKUP($A577,'2009'!$C$3:$H$242,2,FALSE),0)</f>
        <v>23</v>
      </c>
      <c r="CI577" s="1691">
        <f>IFERROR(VLOOKUP($A577,'2009'!$C$3:$H$242,3,FALSE),0)</f>
        <v>8</v>
      </c>
      <c r="CJ577" s="1691">
        <f>IFERROR(VLOOKUP($A577,'2009'!$C$3:$H$242,4,FALSE),0)</f>
        <v>13</v>
      </c>
      <c r="CK577" s="1691">
        <f>IFERROR(VLOOKUP($A577,'2009'!$C$3:$H$242,5,FALSE),0)</f>
        <v>0</v>
      </c>
      <c r="CL577" s="1740">
        <f>IFERROR(VLOOKUP($A577,'2009'!$C$3:$H$242,6,FALSE),0)</f>
        <v>0.56521739130434778</v>
      </c>
      <c r="CM577" s="1700">
        <f>IFERROR(VLOOKUP($A577,'2008'!$C$3:$H$229,2,FALSE),0)</f>
        <v>0</v>
      </c>
      <c r="CN577" s="1691">
        <f>IFERROR(VLOOKUP($A577,'2008'!$C$3:$H$229,3,FALSE),0)</f>
        <v>0</v>
      </c>
      <c r="CO577" s="1691">
        <f>IFERROR(VLOOKUP($A577,'2008'!$C$3:$H$229,4,FALSE),0)</f>
        <v>0</v>
      </c>
      <c r="CP577" s="1691">
        <f>IFERROR(VLOOKUP($A577,'2008'!$C$3:$H$229,5,FALSE),0)</f>
        <v>0</v>
      </c>
      <c r="CQ577" s="1740">
        <f>IFERROR(VLOOKUP($A577,'2008'!$C$3:$H$229,6,FALSE),0)</f>
        <v>0</v>
      </c>
      <c r="CR577" s="1700">
        <f>IFERROR(VLOOKUP($A577,'2007'!$C$3:$M$238,7,FALSE),0)</f>
        <v>0</v>
      </c>
      <c r="CS577" s="1691">
        <f>IFERROR(VLOOKUP($A577,'2007'!$C$3:$M$238,8,FALSE),0)</f>
        <v>0</v>
      </c>
      <c r="CT577" s="1691">
        <f>IFERROR(VLOOKUP($A577,'2007'!$C$3:$M$238,9,FALSE),0)</f>
        <v>0</v>
      </c>
      <c r="CU577" s="1691">
        <f>IFERROR(VLOOKUP($A577,'2007'!$C$3:$M$238,10,FALSE),0)</f>
        <v>0</v>
      </c>
      <c r="CV577" s="1740">
        <f>IFERROR(VLOOKUP($A577,'2007'!$C$3:$M$238,11,FALSE),0)</f>
        <v>0</v>
      </c>
      <c r="CW577" s="1700">
        <f>IFERROR(VLOOKUP($A577,'2006'!$A$2:$F$200,2,FALSE),0)</f>
        <v>0</v>
      </c>
      <c r="CX577" s="1691">
        <f>IFERROR(VLOOKUP($A577,'2006'!$A$2:$F$200,4,FALSE),0)</f>
        <v>0</v>
      </c>
      <c r="CY577" s="1691">
        <f>IFERROR(VLOOKUP($A577,'2006'!$A$2:$F$200,5,FALSE),0)</f>
        <v>0</v>
      </c>
      <c r="CZ577" s="1740">
        <f>IFERROR(VLOOKUP($A577,'2006'!$A$2:$F$200,6,FALSE),0)</f>
        <v>0</v>
      </c>
      <c r="DA577" s="1700">
        <f>IFERROR(VLOOKUP($A577,'2005'!$C$3:$M$205,8,FALSE),0)</f>
        <v>0</v>
      </c>
      <c r="DB577" s="1691">
        <f>IFERROR(VLOOKUP($A577,'2005'!$C$3:$M$205,9,FALSE),0)</f>
        <v>0</v>
      </c>
      <c r="DC577" s="1691">
        <f>IFERROR(VLOOKUP($A577,'2005'!$C$3:$M$205,10,FALSE),0)</f>
        <v>0</v>
      </c>
      <c r="DD577" s="1740">
        <f>IFERROR(VLOOKUP($A577,'2005'!$C$3:$M$205,11,FALSE),0)</f>
        <v>0</v>
      </c>
      <c r="DE577" s="1700">
        <f>IFERROR(VLOOKUP($A577,'2004'!$C$3:$M$213,8,FALSE),0)</f>
        <v>0</v>
      </c>
      <c r="DF577" s="1691">
        <f>IFERROR(VLOOKUP($A577,'2004'!$C$3:$M$213,9,FALSE),0)</f>
        <v>0</v>
      </c>
      <c r="DG577" s="1691">
        <f>IFERROR(VLOOKUP($A577,'2004'!$C$3:$M$213,10,FALSE),0)</f>
        <v>0</v>
      </c>
      <c r="DH577" s="1740">
        <f>IFERROR(VLOOKUP($A577,'2004'!$C$3:$M$213,11,FALSE),0)</f>
        <v>0</v>
      </c>
      <c r="DI577" s="1700">
        <f>IFERROR(VLOOKUP($A577,'2003'!$C$3:$Q$214,12,FALSE),0)</f>
        <v>0</v>
      </c>
      <c r="DJ577" s="1691">
        <f>IFERROR(VLOOKUP($A577,'2003'!$C$3:$Q$214,13,FALSE),0)</f>
        <v>0</v>
      </c>
      <c r="DK577" s="1691">
        <f>IFERROR(VLOOKUP($A577,'2003'!$C$3:$Q$214,14,FALSE),0)</f>
        <v>0</v>
      </c>
      <c r="DL577" s="1740">
        <f>IFERROR(VLOOKUP($A577,'2003'!$C$3:$Q$214,15,FALSE),0)</f>
        <v>0</v>
      </c>
      <c r="DM577" s="1700">
        <f>IFERROR(VLOOKUP($A577,'2002'!$D$3:$R$214,12,FALSE),0)</f>
        <v>0</v>
      </c>
      <c r="DN577" s="1691">
        <f>IFERROR(VLOOKUP($A577,'2002'!$D$3:$R$214,13,FALSE),0)</f>
        <v>0</v>
      </c>
      <c r="DO577" s="1691">
        <f>IFERROR(VLOOKUP($A577,'2002'!$D$3:$R$214,14,FALSE),0)</f>
        <v>0</v>
      </c>
      <c r="DP577" s="1788">
        <f>IFERROR(VLOOKUP($A577,'2002'!$D$3:$R$214,15,FALSE),0)</f>
        <v>0</v>
      </c>
      <c r="DQ577" s="1700">
        <f>IFERROR(VLOOKUP($A577,'Pre 2002'!$C$3:$CK$382,84,FALSE),0)</f>
        <v>0</v>
      </c>
      <c r="DR577" s="1695">
        <f>IFERROR(VLOOKUP($A577,'Pre 2002'!$C$3:$CK$382,85,FALSE),0)</f>
        <v>0</v>
      </c>
      <c r="DS577" s="1695">
        <f>IFERROR(VLOOKUP($A577,'Pre 2002'!$C$3:$CK$382,86,FALSE),0)</f>
        <v>0</v>
      </c>
      <c r="DT577" s="1790">
        <f>IFERROR(VLOOKUP($A577,'Pre 2002'!$C$3:$CK$382,87,FALSE),0)</f>
        <v>0</v>
      </c>
      <c r="DU577" s="1741">
        <f>IFERROR(VLOOKUP(A577,'Pre 2002'!$C$3:$CG$382,83,FALSE),0)</f>
        <v>0</v>
      </c>
    </row>
    <row r="578" spans="1:125">
      <c r="A578" s="1778" t="s">
        <v>2086</v>
      </c>
      <c r="B578" s="1562">
        <f t="shared" si="206"/>
        <v>90</v>
      </c>
      <c r="C578" s="1562">
        <f t="shared" si="207"/>
        <v>50</v>
      </c>
      <c r="D578" s="1562">
        <f t="shared" si="208"/>
        <v>0</v>
      </c>
      <c r="E578" s="1563">
        <f t="shared" si="209"/>
        <v>0.55555555555555558</v>
      </c>
      <c r="F578" s="1786">
        <f t="shared" si="210"/>
        <v>2</v>
      </c>
      <c r="G578" s="1595" t="s">
        <v>2159</v>
      </c>
      <c r="H578" s="1567">
        <f t="shared" si="222"/>
        <v>2</v>
      </c>
      <c r="I578" s="1734">
        <f t="shared" si="223"/>
        <v>90</v>
      </c>
      <c r="J578" s="1734">
        <f t="shared" si="224"/>
        <v>50</v>
      </c>
      <c r="K578" s="1734">
        <f t="shared" si="225"/>
        <v>0</v>
      </c>
      <c r="L578" s="1806">
        <f t="shared" si="226"/>
        <v>0.55555555555555558</v>
      </c>
      <c r="O578" s="1700">
        <f>IFERROR(VLOOKUP($A578,'2022'!$B$2:$K$174,3,FALSE),0)</f>
        <v>0</v>
      </c>
      <c r="P578" s="1858">
        <f>IFERROR(VLOOKUP($A578,'2022'!$B$2:$K$174,4,FALSE),0)</f>
        <v>0</v>
      </c>
      <c r="Q578" s="1858">
        <f>IFERROR(VLOOKUP($A578,'2022'!$B$2:$K$174,5,FALSE),0)</f>
        <v>0</v>
      </c>
      <c r="R578" s="1858">
        <f>IFERROR(VLOOKUP($A578,'2022'!$B$2:$K$174,8,FALSE),0)</f>
        <v>0</v>
      </c>
      <c r="S578" s="1740">
        <f>IFERROR(VLOOKUP($A578,'2022'!$B$2:$K$174,10,FALSE),0)</f>
        <v>0</v>
      </c>
      <c r="T578" s="1700">
        <f>IFERROR(VLOOKUP($A578,'2021'!$B$2:$K$174,3,FALSE),0)</f>
        <v>0</v>
      </c>
      <c r="U578" s="1843">
        <f>IFERROR(VLOOKUP($A578,'2021'!$B$2:$K$174,4,FALSE),0)</f>
        <v>0</v>
      </c>
      <c r="V578" s="1843">
        <f>IFERROR(VLOOKUP($A578,'2021'!$B$2:$K$174,5,FALSE),0)</f>
        <v>0</v>
      </c>
      <c r="W578" s="1843">
        <f>IFERROR(VLOOKUP($A578,'2021'!$B$2:$K$174,8,FALSE),0)</f>
        <v>0</v>
      </c>
      <c r="X578" s="1740">
        <f>IFERROR(VLOOKUP($A578,'2021'!$B$2:$K$174,10,FALSE),0)</f>
        <v>0</v>
      </c>
      <c r="Y578" s="1700">
        <f>IFERROR(VLOOKUP($A578,'2020'!$B$2:$K$170,3,FALSE),0)</f>
        <v>0</v>
      </c>
      <c r="Z578" s="1829">
        <f>IFERROR(VLOOKUP($A578,'2020'!$B$2:$K$170,4,FALSE),0)</f>
        <v>0</v>
      </c>
      <c r="AA578" s="1829">
        <f>IFERROR(VLOOKUP($A578,'2020'!$B$2:$K$170,5,FALSE),0)</f>
        <v>0</v>
      </c>
      <c r="AB578" s="1829">
        <f>IFERROR(VLOOKUP($A578,'2020'!$B$2:$K$170,8,FALSE),0)</f>
        <v>0</v>
      </c>
      <c r="AC578" s="1740">
        <f>IFERROR(VLOOKUP($A578,'2020'!$B$2:$K$170,10,FALSE),0)</f>
        <v>0</v>
      </c>
      <c r="AD578" s="1700">
        <f>IFERROR(VLOOKUP($A578,'2019'!$B$2:$K$170,3,FALSE),0)</f>
        <v>0</v>
      </c>
      <c r="AE578" s="1823">
        <f>IFERROR(VLOOKUP($A578,'2019'!$B$2:$K$170,4,FALSE),0)</f>
        <v>0</v>
      </c>
      <c r="AF578" s="1823">
        <f>IFERROR(VLOOKUP($A578,'2019'!$B$2:$K$170,5,FALSE),0)</f>
        <v>0</v>
      </c>
      <c r="AG578" s="1823">
        <f>IFERROR(VLOOKUP($A578,'2019'!$B$2:$K$170,8,FALSE),0)</f>
        <v>0</v>
      </c>
      <c r="AH578" s="1740">
        <f>IFERROR(VLOOKUP($A578,'2019'!$B$2:$K$170,10,FALSE),0)</f>
        <v>0</v>
      </c>
      <c r="AI578" s="1700">
        <f>IFERROR(VLOOKUP($A578,'2018'!$B$2:$K$170,3,FALSE),0)</f>
        <v>0</v>
      </c>
      <c r="AJ578" s="1821">
        <f>IFERROR(VLOOKUP($A578,'2018'!$B$2:$K$170,4,FALSE),0)</f>
        <v>0</v>
      </c>
      <c r="AK578" s="1821">
        <f>IFERROR(VLOOKUP($A578,'2018'!$B$2:$K$170,5,FALSE),0)</f>
        <v>0</v>
      </c>
      <c r="AL578" s="1821">
        <f>IFERROR(VLOOKUP($A578,'2018'!$B$2:$K$170,8,FALSE),0)</f>
        <v>0</v>
      </c>
      <c r="AM578" s="1740">
        <f>IFERROR(VLOOKUP($A578,'2018'!$B$2:$K$170,10,FALSE),0)</f>
        <v>0</v>
      </c>
      <c r="AN578" s="1700">
        <f>IFERROR(VLOOKUP($A578,'2017'!$B$2:$J$163,2,FALSE),0)</f>
        <v>0</v>
      </c>
      <c r="AO578" s="1815">
        <f>IFERROR(VLOOKUP($A578,'2017'!$B$2:$J$163,3,FALSE),0)</f>
        <v>0</v>
      </c>
      <c r="AP578" s="1815">
        <f>IFERROR(VLOOKUP($A578,'2017'!$B$2:$J$163,4,FALSE),0)</f>
        <v>0</v>
      </c>
      <c r="AQ578" s="1815">
        <f>IFERROR(VLOOKUP($A578,'2017'!$B$2:$J$163,7,FALSE),0)</f>
        <v>0</v>
      </c>
      <c r="AR578" s="1740">
        <f>IFERROR(VLOOKUP($A578,'2017'!$B$2:$J$163,9,FALSE),0)</f>
        <v>0</v>
      </c>
      <c r="AS578" s="1700">
        <f>IFERROR(VLOOKUP($A578,'2016'!$B$2:$K$165,3,FALSE),0)</f>
        <v>0</v>
      </c>
      <c r="AT578" s="1796">
        <f>IFERROR(VLOOKUP($A578,'2016'!$B$2:$K$165,4,FALSE),0)</f>
        <v>0</v>
      </c>
      <c r="AU578" s="1796">
        <f>IFERROR(VLOOKUP($A578,'2016'!$B$2:$K$165,5,FALSE),0)</f>
        <v>0</v>
      </c>
      <c r="AV578" s="1796">
        <f>IFERROR(VLOOKUP($A578,'2016'!$B$2:$K$165,8,FALSE),0)</f>
        <v>0</v>
      </c>
      <c r="AW578" s="1740">
        <f>IFERROR(VLOOKUP($A578,'2016'!$B$2:$K$165,10,FALSE),0)</f>
        <v>0</v>
      </c>
      <c r="AX578" s="1700">
        <f>IFERROR(VLOOKUP($A578,'2015'!$B$2:$K$165,3,FALSE),0)</f>
        <v>0</v>
      </c>
      <c r="AY578" s="1695">
        <f>IFERROR(VLOOKUP($A578,'2015'!$B$2:$K$165,4,FALSE),0)</f>
        <v>0</v>
      </c>
      <c r="AZ578" s="1695">
        <f>IFERROR(VLOOKUP($A578,'2015'!$B$2:$K$165,5,FALSE),0)</f>
        <v>0</v>
      </c>
      <c r="BA578" s="1695">
        <f>IFERROR(VLOOKUP($A578,'2015'!$B$2:$K$165,8,FALSE),0)</f>
        <v>0</v>
      </c>
      <c r="BB578" s="1740">
        <f>IFERROR(VLOOKUP($A578,'2015'!$B$2:$K$165,10,FALSE),0)</f>
        <v>0</v>
      </c>
      <c r="BC578" s="1700">
        <f>IFERROR(VLOOKUP($A578,'2014'!$B$2:$K$157,3,FALSE),0)</f>
        <v>0</v>
      </c>
      <c r="BD578" s="1691">
        <f>IFERROR(VLOOKUP($A578,'2014'!$B$2:$K$157,4,FALSE),0)</f>
        <v>0</v>
      </c>
      <c r="BE578" s="1691">
        <f>IFERROR(VLOOKUP($A578,'2014'!$B$2:$K$157,5,FALSE),0)</f>
        <v>0</v>
      </c>
      <c r="BF578" s="1691">
        <f>IFERROR(VLOOKUP($A578,'2014'!$B$2:$K$157,8,FALSE),0)</f>
        <v>0</v>
      </c>
      <c r="BG578" s="1740">
        <f>IFERROR(VLOOKUP($A578,'2014'!$B$2:$K$157,10,FALSE),0)</f>
        <v>0</v>
      </c>
      <c r="BH578" s="1700">
        <f>IFERROR(VLOOKUP($A578,'2013'!$D$4:$I$249,2,FALSE),0)</f>
        <v>0</v>
      </c>
      <c r="BI578" s="1691">
        <f>IFERROR(VLOOKUP($A578,'2013'!$D$4:$I$249,3,FALSE),0)</f>
        <v>0</v>
      </c>
      <c r="BJ578" s="1691">
        <f>IFERROR(VLOOKUP($A578,'2013'!$D$4:$I$249,4,FALSE),0)</f>
        <v>0</v>
      </c>
      <c r="BK578" s="1691">
        <f>IFERROR(VLOOKUP($A578,'2013'!$D$4:$I$249,5,FALSE),0)</f>
        <v>0</v>
      </c>
      <c r="BL578" s="1740">
        <f>IFERROR(VLOOKUP($A578,'2013'!$D$4:$I$249,6,FALSE),0)</f>
        <v>0</v>
      </c>
      <c r="BM578" s="1737">
        <f>IFERROR(VLOOKUP($A578,'2012'!$D$3:$O$172,2,FALSE),0)</f>
        <v>0</v>
      </c>
      <c r="BN578" s="1691">
        <f>IFERROR(VLOOKUP($A578,'2012'!$D$3:$O$172,3,FALSE),0)</f>
        <v>0</v>
      </c>
      <c r="BO578" s="1743">
        <f>IFERROR(VLOOKUP($A578,'2012'!$D$3:$O$172,4,FALSE),0)</f>
        <v>0</v>
      </c>
      <c r="BP578" s="1700">
        <f>IFERROR(VLOOKUP($A578,'2012'!$D$3:$O$172,5,FALSE),0)</f>
        <v>0</v>
      </c>
      <c r="BQ578" s="1691">
        <f>IFERROR(VLOOKUP($A578,'2012'!$D$3:$O$172,6,FALSE),0)</f>
        <v>0</v>
      </c>
      <c r="BR578" s="1691">
        <f>IFERROR(VLOOKUP($A578,'2012'!$D$3:$O$172,7,FALSE),0)</f>
        <v>0</v>
      </c>
      <c r="BS578" s="1691">
        <f>IFERROR(VLOOKUP($A578,'2012'!$D$3:$O$172,8,FALSE),0)</f>
        <v>0</v>
      </c>
      <c r="BT578" s="1740">
        <f>IFERROR(VLOOKUP($A578,'2012'!$D$3:$O$172,9,FALSE),0)</f>
        <v>0</v>
      </c>
      <c r="BX578" s="1700">
        <f>IFERROR(VLOOKUP($A578,'2011'!$D$4:$I$251,2,FALSE),0)</f>
        <v>0</v>
      </c>
      <c r="BY578" s="1691">
        <f>IFERROR(VLOOKUP($A578,'2011'!$D$4:$I$251,3,FALSE),0)</f>
        <v>0</v>
      </c>
      <c r="BZ578" s="1691">
        <f>IFERROR(VLOOKUP($A578,'2011'!$D$4:$I$251,4,FALSE),0)</f>
        <v>0</v>
      </c>
      <c r="CA578" s="1691">
        <f>IFERROR(VLOOKUP($A578,'2011'!$D$4:$I$251,5,FALSE),0)</f>
        <v>0</v>
      </c>
      <c r="CB578" s="1740">
        <f>IFERROR(VLOOKUP($A578,'2011'!$D$4:$I$251,6,FALSE),0)</f>
        <v>0</v>
      </c>
      <c r="CC578" s="1700">
        <f>IFERROR(VLOOKUP($A578,'2010'!$C$3:$H$234,2,FALSE),0)</f>
        <v>0</v>
      </c>
      <c r="CD578" s="1691">
        <f>IFERROR(VLOOKUP($A578,'2010'!$C$3:$H$234,3,FALSE),0)</f>
        <v>0</v>
      </c>
      <c r="CE578" s="1691">
        <f>IFERROR(VLOOKUP($A578,'2010'!$C$3:$H$234,4,FALSE),0)</f>
        <v>0</v>
      </c>
      <c r="CF578" s="1691">
        <f>IFERROR(VLOOKUP($A578,'2010'!$C$3:$H$234,5,FALSE),0)</f>
        <v>0</v>
      </c>
      <c r="CG578" s="1740">
        <f>IFERROR(VLOOKUP($A578,'2010'!$C$3:$H$234,6,FALSE),0)</f>
        <v>0</v>
      </c>
      <c r="CH578" s="1700">
        <f>IFERROR(VLOOKUP($A578,'2009'!$C$3:$H$242,2,FALSE),0)</f>
        <v>0</v>
      </c>
      <c r="CI578" s="1691">
        <f>IFERROR(VLOOKUP($A578,'2009'!$C$3:$H$242,3,FALSE),0)</f>
        <v>0</v>
      </c>
      <c r="CJ578" s="1691">
        <f>IFERROR(VLOOKUP($A578,'2009'!$C$3:$H$242,4,FALSE),0)</f>
        <v>0</v>
      </c>
      <c r="CK578" s="1691">
        <f>IFERROR(VLOOKUP($A578,'2009'!$C$3:$H$242,5,FALSE),0)</f>
        <v>0</v>
      </c>
      <c r="CL578" s="1740">
        <f>IFERROR(VLOOKUP($A578,'2009'!$C$3:$H$242,6,FALSE),0)</f>
        <v>0</v>
      </c>
      <c r="CM578" s="1700">
        <f>IFERROR(VLOOKUP($A578,'2008'!$C$3:$H$229,2,FALSE),0)</f>
        <v>0</v>
      </c>
      <c r="CN578" s="1691">
        <f>IFERROR(VLOOKUP($A578,'2008'!$C$3:$H$229,3,FALSE),0)</f>
        <v>0</v>
      </c>
      <c r="CO578" s="1691">
        <f>IFERROR(VLOOKUP($A578,'2008'!$C$3:$H$229,4,FALSE),0)</f>
        <v>0</v>
      </c>
      <c r="CP578" s="1691">
        <f>IFERROR(VLOOKUP($A578,'2008'!$C$3:$H$229,5,FALSE),0)</f>
        <v>0</v>
      </c>
      <c r="CQ578" s="1740">
        <f>IFERROR(VLOOKUP($A578,'2008'!$C$3:$H$229,6,FALSE),0)</f>
        <v>0</v>
      </c>
      <c r="CR578" s="1700">
        <f>IFERROR(VLOOKUP($A578,'2007'!$C$3:$M$238,7,FALSE),0)</f>
        <v>0</v>
      </c>
      <c r="CS578" s="1691">
        <f>IFERROR(VLOOKUP($A578,'2007'!$C$3:$M$238,8,FALSE),0)</f>
        <v>0</v>
      </c>
      <c r="CT578" s="1691">
        <f>IFERROR(VLOOKUP($A578,'2007'!$C$3:$M$238,9,FALSE),0)</f>
        <v>0</v>
      </c>
      <c r="CU578" s="1691">
        <f>IFERROR(VLOOKUP($A578,'2007'!$C$3:$M$238,10,FALSE),0)</f>
        <v>0</v>
      </c>
      <c r="CV578" s="1740">
        <f>IFERROR(VLOOKUP($A578,'2007'!$C$3:$M$238,11,FALSE),0)</f>
        <v>0</v>
      </c>
      <c r="CW578" s="1700">
        <f>IFERROR(VLOOKUP($A578,'2006'!$A$2:$F$200,2,FALSE),0)</f>
        <v>0</v>
      </c>
      <c r="CX578" s="1691">
        <f>IFERROR(VLOOKUP($A578,'2006'!$A$2:$F$200,4,FALSE),0)</f>
        <v>0</v>
      </c>
      <c r="CY578" s="1691">
        <f>IFERROR(VLOOKUP($A578,'2006'!$A$2:$F$200,5,FALSE),0)</f>
        <v>0</v>
      </c>
      <c r="CZ578" s="1740">
        <f>IFERROR(VLOOKUP($A578,'2006'!$A$2:$F$200,6,FALSE),0)</f>
        <v>0</v>
      </c>
      <c r="DA578" s="1700">
        <f>IFERROR(VLOOKUP($A578,'2005'!$C$3:$M$205,8,FALSE),0)</f>
        <v>0</v>
      </c>
      <c r="DB578" s="1691">
        <f>IFERROR(VLOOKUP($A578,'2005'!$C$3:$M$205,9,FALSE),0)</f>
        <v>0</v>
      </c>
      <c r="DC578" s="1691">
        <f>IFERROR(VLOOKUP($A578,'2005'!$C$3:$M$205,10,FALSE),0)</f>
        <v>0</v>
      </c>
      <c r="DD578" s="1740">
        <f>IFERROR(VLOOKUP($A578,'2005'!$C$3:$M$205,11,FALSE),0)</f>
        <v>0</v>
      </c>
      <c r="DE578" s="1700">
        <f>IFERROR(VLOOKUP($A578,'2004'!$C$3:$M$213,8,FALSE),0)</f>
        <v>0</v>
      </c>
      <c r="DF578" s="1691">
        <f>IFERROR(VLOOKUP($A578,'2004'!$C$3:$M$213,9,FALSE),0)</f>
        <v>0</v>
      </c>
      <c r="DG578" s="1691">
        <f>IFERROR(VLOOKUP($A578,'2004'!$C$3:$M$213,10,FALSE),0)</f>
        <v>0</v>
      </c>
      <c r="DH578" s="1740">
        <f>IFERROR(VLOOKUP($A578,'2004'!$C$3:$M$213,11,FALSE),0)</f>
        <v>0</v>
      </c>
      <c r="DI578" s="1700">
        <f>IFERROR(VLOOKUP($A578,'2003'!$C$3:$Q$214,12,FALSE),0)</f>
        <v>45</v>
      </c>
      <c r="DJ578" s="1691">
        <f>IFERROR(VLOOKUP($A578,'2003'!$C$3:$Q$214,13,FALSE),0)</f>
        <v>22</v>
      </c>
      <c r="DK578" s="1691">
        <f>IFERROR(VLOOKUP($A578,'2003'!$C$3:$Q$214,14,FALSE),0)</f>
        <v>0</v>
      </c>
      <c r="DL578" s="1740">
        <f>IFERROR(VLOOKUP($A578,'2003'!$C$3:$Q$214,15,FALSE),0)</f>
        <v>0.48888888888888887</v>
      </c>
      <c r="DM578" s="1700">
        <f>IFERROR(VLOOKUP($A578,'2002'!$D$3:$R$214,12,FALSE),0)</f>
        <v>45</v>
      </c>
      <c r="DN578" s="1691">
        <f>IFERROR(VLOOKUP($A578,'2002'!$D$3:$R$214,13,FALSE),0)</f>
        <v>28</v>
      </c>
      <c r="DO578" s="1691">
        <f>IFERROR(VLOOKUP($A578,'2002'!$D$3:$R$214,14,FALSE),0)</f>
        <v>0</v>
      </c>
      <c r="DP578" s="1788">
        <f>IFERROR(VLOOKUP($A578,'2002'!$D$3:$R$214,15,FALSE),0)</f>
        <v>0.62222222222222223</v>
      </c>
      <c r="DQ578" s="1700">
        <f>IFERROR(VLOOKUP($A578,'Pre 2002'!$C$3:$CK$382,84,FALSE),0)</f>
        <v>0</v>
      </c>
      <c r="DR578" s="1695">
        <f>IFERROR(VLOOKUP($A578,'Pre 2002'!$C$3:$CK$382,85,FALSE),0)</f>
        <v>0</v>
      </c>
      <c r="DS578" s="1695">
        <f>IFERROR(VLOOKUP($A578,'Pre 2002'!$C$3:$CK$382,86,FALSE),0)</f>
        <v>0</v>
      </c>
      <c r="DT578" s="1790">
        <f>IFERROR(VLOOKUP($A578,'Pre 2002'!$C$3:$CK$382,87,FALSE),0)</f>
        <v>0</v>
      </c>
      <c r="DU578" s="1741">
        <f>IFERROR(VLOOKUP(A578,'Pre 2002'!$C$3:$CG$382,83,FALSE),0)</f>
        <v>0</v>
      </c>
    </row>
    <row r="579" spans="1:125">
      <c r="A579" s="1778" t="s">
        <v>187</v>
      </c>
      <c r="B579" s="1562">
        <f t="shared" ref="B579:B642" si="227">SUM(O579,T579,Y579,AD579,AI579,AN579,AS579,AX579,BC579,BH579,BP579,BX579,CC579,CH579,CM579,CR579,CW579,DA579,DE579,DI579,DM579,DQ579)</f>
        <v>54</v>
      </c>
      <c r="C579" s="1562">
        <f t="shared" ref="C579:C642" si="228">SUM(Q579,V579,AA579,AF579,AK579,AP579,AU579,AZ579,BE579,BJ579,BR579,BZ579,CE579,CJ579,CO579,CT579,CX579,DB579,DF579,DJ579,DN579,DR579)</f>
        <v>30</v>
      </c>
      <c r="D579" s="1562">
        <f t="shared" ref="D579:D642" si="229">SUM(R579,W579,AB579,AG579,AL579,AQ579,AV579,BA579,BF579,BK579,BS579,CA579,CF579,CK579,CP579,CU579,CY579,DC579,DG579,DK579,DO579,DS579)</f>
        <v>0</v>
      </c>
      <c r="E579" s="1563">
        <f t="shared" ref="E579:E642" si="230">IF(B579=0,0,C579/B579)</f>
        <v>0.55555555555555558</v>
      </c>
      <c r="F579" s="1786">
        <f t="shared" ref="F579:F642" si="231">IF(O579&gt;0,1,0)+IF(T579&gt;0,1,0)+IF(Y579&gt;0,1,0)+IF(AD579&gt;0,1,0)+IF(AI579&gt;0,1,0)+IF(AN579&gt;0,1,0)+IF(AS579&gt;0,1,0)+IF(AX579&gt;0,1,0)+IF(BC579&gt;0,1,0)+IF(BH579&gt;0,1,0)+IF(BP579&gt;0,1,0)+IF(BX579&gt;0,1,0)+IF(CC579&gt;0,1,0)+IF(CH579&gt;0,1,0)+IF(CM579&gt;0,1,0)+IF(CR579&gt;0,1,0)+IF(CW579&gt;0,1,0)+IF(DA579&gt;0,1,0)+IF(DE579&gt;0,1,0)+IF(DI579&gt;0,1,0)+IF(DM579&gt;0,1,0)+DU579</f>
        <v>2</v>
      </c>
      <c r="G579" s="1595">
        <v>2013</v>
      </c>
      <c r="H579" s="1567">
        <f t="shared" si="222"/>
        <v>2</v>
      </c>
      <c r="I579" s="1734">
        <f t="shared" si="223"/>
        <v>54</v>
      </c>
      <c r="J579" s="1734">
        <f t="shared" si="224"/>
        <v>30</v>
      </c>
      <c r="K579" s="1734">
        <f t="shared" si="225"/>
        <v>0</v>
      </c>
      <c r="L579" s="1806">
        <f t="shared" si="226"/>
        <v>0.55555555555555558</v>
      </c>
      <c r="M579" s="1746">
        <v>13</v>
      </c>
      <c r="N579" s="1746">
        <v>0</v>
      </c>
      <c r="O579" s="1700">
        <f>IFERROR(VLOOKUP($A579,'2022'!$B$2:$K$174,3,FALSE),0)</f>
        <v>0</v>
      </c>
      <c r="P579" s="1858">
        <f>IFERROR(VLOOKUP($A579,'2022'!$B$2:$K$174,4,FALSE),0)</f>
        <v>0</v>
      </c>
      <c r="Q579" s="1858">
        <f>IFERROR(VLOOKUP($A579,'2022'!$B$2:$K$174,5,FALSE),0)</f>
        <v>0</v>
      </c>
      <c r="R579" s="1858">
        <f>IFERROR(VLOOKUP($A579,'2022'!$B$2:$K$174,8,FALSE),0)</f>
        <v>0</v>
      </c>
      <c r="S579" s="1740">
        <f>IFERROR(VLOOKUP($A579,'2022'!$B$2:$K$174,10,FALSE),0)</f>
        <v>0</v>
      </c>
      <c r="T579" s="1700">
        <f>IFERROR(VLOOKUP($A579,'2021'!$B$2:$K$174,3,FALSE),0)</f>
        <v>0</v>
      </c>
      <c r="U579" s="1843">
        <f>IFERROR(VLOOKUP($A579,'2021'!$B$2:$K$174,4,FALSE),0)</f>
        <v>0</v>
      </c>
      <c r="V579" s="1843">
        <f>IFERROR(VLOOKUP($A579,'2021'!$B$2:$K$174,5,FALSE),0)</f>
        <v>0</v>
      </c>
      <c r="W579" s="1843">
        <f>IFERROR(VLOOKUP($A579,'2021'!$B$2:$K$174,8,FALSE),0)</f>
        <v>0</v>
      </c>
      <c r="X579" s="1740">
        <f>IFERROR(VLOOKUP($A579,'2021'!$B$2:$K$174,10,FALSE),0)</f>
        <v>0</v>
      </c>
      <c r="Y579" s="1700">
        <f>IFERROR(VLOOKUP($A579,'2020'!$B$2:$K$170,3,FALSE),0)</f>
        <v>0</v>
      </c>
      <c r="Z579" s="1829">
        <f>IFERROR(VLOOKUP($A579,'2020'!$B$2:$K$170,4,FALSE),0)</f>
        <v>0</v>
      </c>
      <c r="AA579" s="1829">
        <f>IFERROR(VLOOKUP($A579,'2020'!$B$2:$K$170,5,FALSE),0)</f>
        <v>0</v>
      </c>
      <c r="AB579" s="1829">
        <f>IFERROR(VLOOKUP($A579,'2020'!$B$2:$K$170,8,FALSE),0)</f>
        <v>0</v>
      </c>
      <c r="AC579" s="1740">
        <f>IFERROR(VLOOKUP($A579,'2020'!$B$2:$K$170,10,FALSE),0)</f>
        <v>0</v>
      </c>
      <c r="AD579" s="1700">
        <f>IFERROR(VLOOKUP($A579,'2019'!$B$2:$K$170,3,FALSE),0)</f>
        <v>0</v>
      </c>
      <c r="AE579" s="1823">
        <f>IFERROR(VLOOKUP($A579,'2019'!$B$2:$K$170,4,FALSE),0)</f>
        <v>0</v>
      </c>
      <c r="AF579" s="1823">
        <f>IFERROR(VLOOKUP($A579,'2019'!$B$2:$K$170,5,FALSE),0)</f>
        <v>0</v>
      </c>
      <c r="AG579" s="1823">
        <f>IFERROR(VLOOKUP($A579,'2019'!$B$2:$K$170,8,FALSE),0)</f>
        <v>0</v>
      </c>
      <c r="AH579" s="1740">
        <f>IFERROR(VLOOKUP($A579,'2019'!$B$2:$K$170,10,FALSE),0)</f>
        <v>0</v>
      </c>
      <c r="AI579" s="1700">
        <f>IFERROR(VLOOKUP($A579,'2018'!$B$2:$K$170,3,FALSE),0)</f>
        <v>0</v>
      </c>
      <c r="AJ579" s="1821">
        <f>IFERROR(VLOOKUP($A579,'2018'!$B$2:$K$170,4,FALSE),0)</f>
        <v>0</v>
      </c>
      <c r="AK579" s="1821">
        <f>IFERROR(VLOOKUP($A579,'2018'!$B$2:$K$170,5,FALSE),0)</f>
        <v>0</v>
      </c>
      <c r="AL579" s="1821">
        <f>IFERROR(VLOOKUP($A579,'2018'!$B$2:$K$170,8,FALSE),0)</f>
        <v>0</v>
      </c>
      <c r="AM579" s="1740">
        <f>IFERROR(VLOOKUP($A579,'2018'!$B$2:$K$170,10,FALSE),0)</f>
        <v>0</v>
      </c>
      <c r="AN579" s="1700">
        <f>IFERROR(VLOOKUP($A579,'2017'!$B$2:$J$163,2,FALSE),0)</f>
        <v>0</v>
      </c>
      <c r="AO579" s="1815">
        <f>IFERROR(VLOOKUP($A579,'2017'!$B$2:$J$163,3,FALSE),0)</f>
        <v>0</v>
      </c>
      <c r="AP579" s="1815">
        <f>IFERROR(VLOOKUP($A579,'2017'!$B$2:$J$163,4,FALSE),0)</f>
        <v>0</v>
      </c>
      <c r="AQ579" s="1815">
        <f>IFERROR(VLOOKUP($A579,'2017'!$B$2:$J$163,7,FALSE),0)</f>
        <v>0</v>
      </c>
      <c r="AR579" s="1740">
        <f>IFERROR(VLOOKUP($A579,'2017'!$B$2:$J$163,9,FALSE),0)</f>
        <v>0</v>
      </c>
      <c r="AS579" s="1700">
        <f>IFERROR(VLOOKUP($A579,'2016'!$B$2:$K$165,3,FALSE),0)</f>
        <v>0</v>
      </c>
      <c r="AT579" s="1796">
        <f>IFERROR(VLOOKUP($A579,'2016'!$B$2:$K$165,4,FALSE),0)</f>
        <v>0</v>
      </c>
      <c r="AU579" s="1796">
        <f>IFERROR(VLOOKUP($A579,'2016'!$B$2:$K$165,5,FALSE),0)</f>
        <v>0</v>
      </c>
      <c r="AV579" s="1796">
        <f>IFERROR(VLOOKUP($A579,'2016'!$B$2:$K$165,8,FALSE),0)</f>
        <v>0</v>
      </c>
      <c r="AW579" s="1740">
        <f>IFERROR(VLOOKUP($A579,'2016'!$B$2:$K$165,10,FALSE),0)</f>
        <v>0</v>
      </c>
      <c r="AX579" s="1700">
        <f>IFERROR(VLOOKUP($A579,'2015'!$B$2:$K$165,3,FALSE),0)</f>
        <v>0</v>
      </c>
      <c r="AY579" s="1695">
        <f>IFERROR(VLOOKUP($A579,'2015'!$B$2:$K$165,4,FALSE),0)</f>
        <v>0</v>
      </c>
      <c r="AZ579" s="1695">
        <f>IFERROR(VLOOKUP($A579,'2015'!$B$2:$K$165,5,FALSE),0)</f>
        <v>0</v>
      </c>
      <c r="BA579" s="1695">
        <f>IFERROR(VLOOKUP($A579,'2015'!$B$2:$K$165,8,FALSE),0)</f>
        <v>0</v>
      </c>
      <c r="BB579" s="1740">
        <f>IFERROR(VLOOKUP($A579,'2015'!$B$2:$K$165,10,FALSE),0)</f>
        <v>0</v>
      </c>
      <c r="BC579" s="1700">
        <f>IFERROR(VLOOKUP($A579,'2014'!$B$2:$K$157,3,FALSE),0)</f>
        <v>50</v>
      </c>
      <c r="BD579" s="1691">
        <f>IFERROR(VLOOKUP($A579,'2014'!$B$2:$K$157,4,FALSE),0)</f>
        <v>19</v>
      </c>
      <c r="BE579" s="1691">
        <f>IFERROR(VLOOKUP($A579,'2014'!$B$2:$K$157,5,FALSE),0)</f>
        <v>28</v>
      </c>
      <c r="BF579" s="1691">
        <f>IFERROR(VLOOKUP($A579,'2014'!$B$2:$K$157,8,FALSE),0)</f>
        <v>0</v>
      </c>
      <c r="BG579" s="1740">
        <f>IFERROR(VLOOKUP($A579,'2014'!$B$2:$K$157,10,FALSE),0)</f>
        <v>0.56000000000000005</v>
      </c>
      <c r="BH579" s="1700">
        <f>IFERROR(VLOOKUP($A579,'2013'!$D$4:$I$249,2,FALSE),0)</f>
        <v>4</v>
      </c>
      <c r="BI579" s="1691">
        <f>IFERROR(VLOOKUP($A579,'2013'!$D$4:$I$249,3,FALSE),0)</f>
        <v>1</v>
      </c>
      <c r="BJ579" s="1691">
        <f>IFERROR(VLOOKUP($A579,'2013'!$D$4:$I$249,4,FALSE),0)</f>
        <v>2</v>
      </c>
      <c r="BK579" s="1691">
        <f>IFERROR(VLOOKUP($A579,'2013'!$D$4:$I$249,5,FALSE),0)</f>
        <v>0</v>
      </c>
      <c r="BL579" s="1740">
        <f>IFERROR(VLOOKUP($A579,'2013'!$D$4:$I$249,6,FALSE),0)</f>
        <v>0.5</v>
      </c>
      <c r="BM579" s="1737">
        <f>IFERROR(VLOOKUP($A579,'2012'!$D$3:$O$172,2,FALSE),0)</f>
        <v>0</v>
      </c>
      <c r="BN579" s="1691">
        <f>IFERROR(VLOOKUP($A579,'2012'!$D$3:$O$172,3,FALSE),0)</f>
        <v>0</v>
      </c>
      <c r="BO579" s="1743">
        <f>IFERROR(VLOOKUP($A579,'2012'!$D$3:$O$172,4,FALSE),0)</f>
        <v>0</v>
      </c>
      <c r="BP579" s="1700">
        <f>IFERROR(VLOOKUP($A579,'2012'!$D$3:$O$172,5,FALSE),0)</f>
        <v>0</v>
      </c>
      <c r="BQ579" s="1691">
        <f>IFERROR(VLOOKUP($A579,'2012'!$D$3:$O$172,6,FALSE),0)</f>
        <v>0</v>
      </c>
      <c r="BR579" s="1691">
        <f>IFERROR(VLOOKUP($A579,'2012'!$D$3:$O$172,7,FALSE),0)</f>
        <v>0</v>
      </c>
      <c r="BS579" s="1691">
        <f>IFERROR(VLOOKUP($A579,'2012'!$D$3:$O$172,8,FALSE),0)</f>
        <v>0</v>
      </c>
      <c r="BT579" s="1740">
        <f>IFERROR(VLOOKUP($A579,'2012'!$D$3:$O$172,9,FALSE),0)</f>
        <v>0</v>
      </c>
      <c r="BU579" s="1737">
        <f>IFERROR(VLOOKUP($A579,'2012'!$D$3:$O$172,10,FALSE),0)</f>
        <v>0</v>
      </c>
      <c r="BV579" s="1691">
        <f>IFERROR(VLOOKUP($A579,'2012'!$D$3:$O$172,11,FALSE),0)</f>
        <v>0</v>
      </c>
      <c r="BW579" s="1743">
        <f>IFERROR(VLOOKUP($A579,'2012'!$D$3:$O$172,12,FALSE),0)</f>
        <v>0</v>
      </c>
      <c r="BX579" s="1700">
        <f>IFERROR(VLOOKUP($A579,'2011'!$D$4:$I$251,2,FALSE),0)</f>
        <v>0</v>
      </c>
      <c r="BY579" s="1691">
        <f>IFERROR(VLOOKUP($A579,'2011'!$D$4:$I$251,3,FALSE),0)</f>
        <v>0</v>
      </c>
      <c r="BZ579" s="1691">
        <f>IFERROR(VLOOKUP($A579,'2011'!$D$4:$I$251,4,FALSE),0)</f>
        <v>0</v>
      </c>
      <c r="CA579" s="1691">
        <f>IFERROR(VLOOKUP($A579,'2011'!$D$4:$I$251,5,FALSE),0)</f>
        <v>0</v>
      </c>
      <c r="CB579" s="1740">
        <f>IFERROR(VLOOKUP($A579,'2011'!$D$4:$I$251,6,FALSE),0)</f>
        <v>0</v>
      </c>
      <c r="CC579" s="1700">
        <f>IFERROR(VLOOKUP($A579,'2010'!$C$3:$H$234,2,FALSE),0)</f>
        <v>0</v>
      </c>
      <c r="CD579" s="1691">
        <f>IFERROR(VLOOKUP($A579,'2010'!$C$3:$H$234,3,FALSE),0)</f>
        <v>0</v>
      </c>
      <c r="CE579" s="1691">
        <f>IFERROR(VLOOKUP($A579,'2010'!$C$3:$H$234,4,FALSE),0)</f>
        <v>0</v>
      </c>
      <c r="CF579" s="1691">
        <f>IFERROR(VLOOKUP($A579,'2010'!$C$3:$H$234,5,FALSE),0)</f>
        <v>0</v>
      </c>
      <c r="CG579" s="1740">
        <f>IFERROR(VLOOKUP($A579,'2010'!$C$3:$H$234,6,FALSE),0)</f>
        <v>0</v>
      </c>
      <c r="CH579" s="1700">
        <f>IFERROR(VLOOKUP($A579,'2009'!$C$3:$H$242,2,FALSE),0)</f>
        <v>0</v>
      </c>
      <c r="CI579" s="1691">
        <f>IFERROR(VLOOKUP($A579,'2009'!$C$3:$H$242,3,FALSE),0)</f>
        <v>0</v>
      </c>
      <c r="CJ579" s="1691">
        <f>IFERROR(VLOOKUP($A579,'2009'!$C$3:$H$242,4,FALSE),0)</f>
        <v>0</v>
      </c>
      <c r="CK579" s="1691">
        <f>IFERROR(VLOOKUP($A579,'2009'!$C$3:$H$242,5,FALSE),0)</f>
        <v>0</v>
      </c>
      <c r="CL579" s="1740">
        <f>IFERROR(VLOOKUP($A579,'2009'!$C$3:$H$242,6,FALSE),0)</f>
        <v>0</v>
      </c>
      <c r="CM579" s="1700">
        <f>IFERROR(VLOOKUP($A579,'2008'!$C$3:$H$229,2,FALSE),0)</f>
        <v>0</v>
      </c>
      <c r="CN579" s="1691">
        <f>IFERROR(VLOOKUP($A579,'2008'!$C$3:$H$229,3,FALSE),0)</f>
        <v>0</v>
      </c>
      <c r="CO579" s="1691">
        <f>IFERROR(VLOOKUP($A579,'2008'!$C$3:$H$229,4,FALSE),0)</f>
        <v>0</v>
      </c>
      <c r="CP579" s="1691">
        <f>IFERROR(VLOOKUP($A579,'2008'!$C$3:$H$229,5,FALSE),0)</f>
        <v>0</v>
      </c>
      <c r="CQ579" s="1740">
        <f>IFERROR(VLOOKUP($A579,'2008'!$C$3:$H$229,6,FALSE),0)</f>
        <v>0</v>
      </c>
      <c r="CR579" s="1700">
        <f>IFERROR(VLOOKUP($A579,'2007'!$C$3:$M$238,7,FALSE),0)</f>
        <v>0</v>
      </c>
      <c r="CS579" s="1691">
        <f>IFERROR(VLOOKUP($A579,'2007'!$C$3:$M$238,8,FALSE),0)</f>
        <v>0</v>
      </c>
      <c r="CT579" s="1691">
        <f>IFERROR(VLOOKUP($A579,'2007'!$C$3:$M$238,9,FALSE),0)</f>
        <v>0</v>
      </c>
      <c r="CU579" s="1691">
        <f>IFERROR(VLOOKUP($A579,'2007'!$C$3:$M$238,10,FALSE),0)</f>
        <v>0</v>
      </c>
      <c r="CV579" s="1740">
        <f>IFERROR(VLOOKUP($A579,'2007'!$C$3:$M$238,11,FALSE),0)</f>
        <v>0</v>
      </c>
      <c r="CW579" s="1700">
        <f>IFERROR(VLOOKUP($A579,'2006'!$A$2:$F$200,2,FALSE),0)</f>
        <v>0</v>
      </c>
      <c r="CX579" s="1691">
        <f>IFERROR(VLOOKUP($A579,'2006'!$A$2:$F$200,4,FALSE),0)</f>
        <v>0</v>
      </c>
      <c r="CY579" s="1691">
        <f>IFERROR(VLOOKUP($A579,'2006'!$A$2:$F$200,5,FALSE),0)</f>
        <v>0</v>
      </c>
      <c r="CZ579" s="1740">
        <f>IFERROR(VLOOKUP($A579,'2006'!$A$2:$F$200,6,FALSE),0)</f>
        <v>0</v>
      </c>
      <c r="DA579" s="1700">
        <f>IFERROR(VLOOKUP($A579,'2005'!$C$3:$M$205,8,FALSE),0)</f>
        <v>0</v>
      </c>
      <c r="DB579" s="1691">
        <f>IFERROR(VLOOKUP($A579,'2005'!$C$3:$M$205,9,FALSE),0)</f>
        <v>0</v>
      </c>
      <c r="DC579" s="1691">
        <f>IFERROR(VLOOKUP($A579,'2005'!$C$3:$M$205,10,FALSE),0)</f>
        <v>0</v>
      </c>
      <c r="DD579" s="1740">
        <f>IFERROR(VLOOKUP($A579,'2005'!$C$3:$M$205,11,FALSE),0)</f>
        <v>0</v>
      </c>
      <c r="DE579" s="1700">
        <f>IFERROR(VLOOKUP($A579,'2004'!$C$3:$M$213,8,FALSE),0)</f>
        <v>0</v>
      </c>
      <c r="DF579" s="1691">
        <f>IFERROR(VLOOKUP($A579,'2004'!$C$3:$M$213,9,FALSE),0)</f>
        <v>0</v>
      </c>
      <c r="DG579" s="1691">
        <f>IFERROR(VLOOKUP($A579,'2004'!$C$3:$M$213,10,FALSE),0)</f>
        <v>0</v>
      </c>
      <c r="DH579" s="1740">
        <f>IFERROR(VLOOKUP($A579,'2004'!$C$3:$M$213,11,FALSE),0)</f>
        <v>0</v>
      </c>
      <c r="DI579" s="1700">
        <f>IFERROR(VLOOKUP($A579,'2003'!$C$3:$Q$214,12,FALSE),0)</f>
        <v>0</v>
      </c>
      <c r="DJ579" s="1691">
        <f>IFERROR(VLOOKUP($A579,'2003'!$C$3:$Q$214,13,FALSE),0)</f>
        <v>0</v>
      </c>
      <c r="DK579" s="1691">
        <f>IFERROR(VLOOKUP($A579,'2003'!$C$3:$Q$214,14,FALSE),0)</f>
        <v>0</v>
      </c>
      <c r="DL579" s="1740">
        <f>IFERROR(VLOOKUP($A579,'2003'!$C$3:$Q$214,15,FALSE),0)</f>
        <v>0</v>
      </c>
      <c r="DM579" s="1700">
        <f>IFERROR(VLOOKUP($A579,'2002'!$D$3:$R$214,12,FALSE),0)</f>
        <v>0</v>
      </c>
      <c r="DN579" s="1691">
        <f>IFERROR(VLOOKUP($A579,'2002'!$D$3:$R$214,13,FALSE),0)</f>
        <v>0</v>
      </c>
      <c r="DO579" s="1691">
        <f>IFERROR(VLOOKUP($A579,'2002'!$D$3:$R$214,14,FALSE),0)</f>
        <v>0</v>
      </c>
      <c r="DP579" s="1788">
        <f>IFERROR(VLOOKUP($A579,'2002'!$D$3:$R$214,15,FALSE),0)</f>
        <v>0</v>
      </c>
      <c r="DQ579" s="1700">
        <f>IFERROR(VLOOKUP($A579,'Pre 2002'!$C$3:$CK$382,84,FALSE),0)</f>
        <v>0</v>
      </c>
      <c r="DR579" s="1695">
        <f>IFERROR(VLOOKUP($A579,'Pre 2002'!$C$3:$CK$382,85,FALSE),0)</f>
        <v>0</v>
      </c>
      <c r="DS579" s="1695">
        <f>IFERROR(VLOOKUP($A579,'Pre 2002'!$C$3:$CK$382,86,FALSE),0)</f>
        <v>0</v>
      </c>
      <c r="DT579" s="1790">
        <f>IFERROR(VLOOKUP($A579,'Pre 2002'!$C$3:$CK$382,87,FALSE),0)</f>
        <v>0</v>
      </c>
      <c r="DU579" s="1741">
        <f>IFERROR(VLOOKUP(A579,'Pre 2002'!$C$3:$CG$382,83,FALSE),0)</f>
        <v>0</v>
      </c>
    </row>
    <row r="580" spans="1:125">
      <c r="A580" s="1778" t="s">
        <v>2103</v>
      </c>
      <c r="B580" s="1562">
        <f t="shared" si="227"/>
        <v>18</v>
      </c>
      <c r="C580" s="1562">
        <f t="shared" si="228"/>
        <v>10</v>
      </c>
      <c r="D580" s="1562">
        <f t="shared" si="229"/>
        <v>0</v>
      </c>
      <c r="E580" s="1563">
        <f t="shared" si="230"/>
        <v>0.55555555555555558</v>
      </c>
      <c r="F580" s="1786">
        <f t="shared" si="231"/>
        <v>1</v>
      </c>
      <c r="G580" s="1595" t="s">
        <v>2159</v>
      </c>
      <c r="H580" s="1567">
        <f t="shared" si="222"/>
        <v>1</v>
      </c>
      <c r="I580" s="1734">
        <f t="shared" si="223"/>
        <v>18</v>
      </c>
      <c r="J580" s="1734">
        <f t="shared" si="224"/>
        <v>10</v>
      </c>
      <c r="K580" s="1734">
        <f t="shared" si="225"/>
        <v>0</v>
      </c>
      <c r="L580" s="1806">
        <f t="shared" si="226"/>
        <v>0.55555555555555558</v>
      </c>
      <c r="O580" s="1700">
        <f>IFERROR(VLOOKUP($A580,'2022'!$B$2:$K$174,3,FALSE),0)</f>
        <v>0</v>
      </c>
      <c r="P580" s="1858">
        <f>IFERROR(VLOOKUP($A580,'2022'!$B$2:$K$174,4,FALSE),0)</f>
        <v>0</v>
      </c>
      <c r="Q580" s="1858">
        <f>IFERROR(VLOOKUP($A580,'2022'!$B$2:$K$174,5,FALSE),0)</f>
        <v>0</v>
      </c>
      <c r="R580" s="1858">
        <f>IFERROR(VLOOKUP($A580,'2022'!$B$2:$K$174,8,FALSE),0)</f>
        <v>0</v>
      </c>
      <c r="S580" s="1740">
        <f>IFERROR(VLOOKUP($A580,'2022'!$B$2:$K$174,10,FALSE),0)</f>
        <v>0</v>
      </c>
      <c r="T580" s="1700">
        <f>IFERROR(VLOOKUP($A580,'2021'!$B$2:$K$174,3,FALSE),0)</f>
        <v>0</v>
      </c>
      <c r="U580" s="1843">
        <f>IFERROR(VLOOKUP($A580,'2021'!$B$2:$K$174,4,FALSE),0)</f>
        <v>0</v>
      </c>
      <c r="V580" s="1843">
        <f>IFERROR(VLOOKUP($A580,'2021'!$B$2:$K$174,5,FALSE),0)</f>
        <v>0</v>
      </c>
      <c r="W580" s="1843">
        <f>IFERROR(VLOOKUP($A580,'2021'!$B$2:$K$174,8,FALSE),0)</f>
        <v>0</v>
      </c>
      <c r="X580" s="1740">
        <f>IFERROR(VLOOKUP($A580,'2021'!$B$2:$K$174,10,FALSE),0)</f>
        <v>0</v>
      </c>
      <c r="Y580" s="1700">
        <f>IFERROR(VLOOKUP($A580,'2020'!$B$2:$K$170,3,FALSE),0)</f>
        <v>0</v>
      </c>
      <c r="Z580" s="1829">
        <f>IFERROR(VLOOKUP($A580,'2020'!$B$2:$K$170,4,FALSE),0)</f>
        <v>0</v>
      </c>
      <c r="AA580" s="1829">
        <f>IFERROR(VLOOKUP($A580,'2020'!$B$2:$K$170,5,FALSE),0)</f>
        <v>0</v>
      </c>
      <c r="AB580" s="1829">
        <f>IFERROR(VLOOKUP($A580,'2020'!$B$2:$K$170,8,FALSE),0)</f>
        <v>0</v>
      </c>
      <c r="AC580" s="1740">
        <f>IFERROR(VLOOKUP($A580,'2020'!$B$2:$K$170,10,FALSE),0)</f>
        <v>0</v>
      </c>
      <c r="AD580" s="1700">
        <f>IFERROR(VLOOKUP($A580,'2019'!$B$2:$K$170,3,FALSE),0)</f>
        <v>0</v>
      </c>
      <c r="AE580" s="1823">
        <f>IFERROR(VLOOKUP($A580,'2019'!$B$2:$K$170,4,FALSE),0)</f>
        <v>0</v>
      </c>
      <c r="AF580" s="1823">
        <f>IFERROR(VLOOKUP($A580,'2019'!$B$2:$K$170,5,FALSE),0)</f>
        <v>0</v>
      </c>
      <c r="AG580" s="1823">
        <f>IFERROR(VLOOKUP($A580,'2019'!$B$2:$K$170,8,FALSE),0)</f>
        <v>0</v>
      </c>
      <c r="AH580" s="1740">
        <f>IFERROR(VLOOKUP($A580,'2019'!$B$2:$K$170,10,FALSE),0)</f>
        <v>0</v>
      </c>
      <c r="AI580" s="1700">
        <f>IFERROR(VLOOKUP($A580,'2018'!$B$2:$K$170,3,FALSE),0)</f>
        <v>0</v>
      </c>
      <c r="AJ580" s="1821">
        <f>IFERROR(VLOOKUP($A580,'2018'!$B$2:$K$170,4,FALSE),0)</f>
        <v>0</v>
      </c>
      <c r="AK580" s="1821">
        <f>IFERROR(VLOOKUP($A580,'2018'!$B$2:$K$170,5,FALSE),0)</f>
        <v>0</v>
      </c>
      <c r="AL580" s="1821">
        <f>IFERROR(VLOOKUP($A580,'2018'!$B$2:$K$170,8,FALSE),0)</f>
        <v>0</v>
      </c>
      <c r="AM580" s="1740">
        <f>IFERROR(VLOOKUP($A580,'2018'!$B$2:$K$170,10,FALSE),0)</f>
        <v>0</v>
      </c>
      <c r="AN580" s="1700">
        <f>IFERROR(VLOOKUP($A580,'2017'!$B$2:$J$163,2,FALSE),0)</f>
        <v>0</v>
      </c>
      <c r="AO580" s="1815">
        <f>IFERROR(VLOOKUP($A580,'2017'!$B$2:$J$163,3,FALSE),0)</f>
        <v>0</v>
      </c>
      <c r="AP580" s="1815">
        <f>IFERROR(VLOOKUP($A580,'2017'!$B$2:$J$163,4,FALSE),0)</f>
        <v>0</v>
      </c>
      <c r="AQ580" s="1815">
        <f>IFERROR(VLOOKUP($A580,'2017'!$B$2:$J$163,7,FALSE),0)</f>
        <v>0</v>
      </c>
      <c r="AR580" s="1740">
        <f>IFERROR(VLOOKUP($A580,'2017'!$B$2:$J$163,9,FALSE),0)</f>
        <v>0</v>
      </c>
      <c r="AS580" s="1700">
        <f>IFERROR(VLOOKUP($A580,'2016'!$B$2:$K$165,3,FALSE),0)</f>
        <v>0</v>
      </c>
      <c r="AT580" s="1796">
        <f>IFERROR(VLOOKUP($A580,'2016'!$B$2:$K$165,4,FALSE),0)</f>
        <v>0</v>
      </c>
      <c r="AU580" s="1796">
        <f>IFERROR(VLOOKUP($A580,'2016'!$B$2:$K$165,5,FALSE),0)</f>
        <v>0</v>
      </c>
      <c r="AV580" s="1796">
        <f>IFERROR(VLOOKUP($A580,'2016'!$B$2:$K$165,8,FALSE),0)</f>
        <v>0</v>
      </c>
      <c r="AW580" s="1740">
        <f>IFERROR(VLOOKUP($A580,'2016'!$B$2:$K$165,10,FALSE),0)</f>
        <v>0</v>
      </c>
      <c r="AX580" s="1700">
        <f>IFERROR(VLOOKUP($A580,'2015'!$B$2:$K$165,3,FALSE),0)</f>
        <v>0</v>
      </c>
      <c r="AY580" s="1695">
        <f>IFERROR(VLOOKUP($A580,'2015'!$B$2:$K$165,4,FALSE),0)</f>
        <v>0</v>
      </c>
      <c r="AZ580" s="1695">
        <f>IFERROR(VLOOKUP($A580,'2015'!$B$2:$K$165,5,FALSE),0)</f>
        <v>0</v>
      </c>
      <c r="BA580" s="1695">
        <f>IFERROR(VLOOKUP($A580,'2015'!$B$2:$K$165,8,FALSE),0)</f>
        <v>0</v>
      </c>
      <c r="BB580" s="1740">
        <f>IFERROR(VLOOKUP($A580,'2015'!$B$2:$K$165,10,FALSE),0)</f>
        <v>0</v>
      </c>
      <c r="BC580" s="1700">
        <f>IFERROR(VLOOKUP($A580,'2014'!$B$2:$K$157,3,FALSE),0)</f>
        <v>0</v>
      </c>
      <c r="BD580" s="1691">
        <f>IFERROR(VLOOKUP($A580,'2014'!$B$2:$K$157,4,FALSE),0)</f>
        <v>0</v>
      </c>
      <c r="BE580" s="1691">
        <f>IFERROR(VLOOKUP($A580,'2014'!$B$2:$K$157,5,FALSE),0)</f>
        <v>0</v>
      </c>
      <c r="BF580" s="1691">
        <f>IFERROR(VLOOKUP($A580,'2014'!$B$2:$K$157,8,FALSE),0)</f>
        <v>0</v>
      </c>
      <c r="BG580" s="1740">
        <f>IFERROR(VLOOKUP($A580,'2014'!$B$2:$K$157,10,FALSE),0)</f>
        <v>0</v>
      </c>
      <c r="BH580" s="1700">
        <f>IFERROR(VLOOKUP($A580,'2013'!$D$4:$I$249,2,FALSE),0)</f>
        <v>0</v>
      </c>
      <c r="BI580" s="1691">
        <f>IFERROR(VLOOKUP($A580,'2013'!$D$4:$I$249,3,FALSE),0)</f>
        <v>0</v>
      </c>
      <c r="BJ580" s="1691">
        <f>IFERROR(VLOOKUP($A580,'2013'!$D$4:$I$249,4,FALSE),0)</f>
        <v>0</v>
      </c>
      <c r="BK580" s="1691">
        <f>IFERROR(VLOOKUP($A580,'2013'!$D$4:$I$249,5,FALSE),0)</f>
        <v>0</v>
      </c>
      <c r="BL580" s="1740">
        <f>IFERROR(VLOOKUP($A580,'2013'!$D$4:$I$249,6,FALSE),0)</f>
        <v>0</v>
      </c>
      <c r="BM580" s="1737">
        <f>IFERROR(VLOOKUP($A580,'2012'!$D$3:$O$172,2,FALSE),0)</f>
        <v>0</v>
      </c>
      <c r="BN580" s="1691">
        <f>IFERROR(VLOOKUP($A580,'2012'!$D$3:$O$172,3,FALSE),0)</f>
        <v>0</v>
      </c>
      <c r="BO580" s="1743">
        <f>IFERROR(VLOOKUP($A580,'2012'!$D$3:$O$172,4,FALSE),0)</f>
        <v>0</v>
      </c>
      <c r="BP580" s="1700">
        <f>IFERROR(VLOOKUP($A580,'2012'!$D$3:$O$172,5,FALSE),0)</f>
        <v>0</v>
      </c>
      <c r="BQ580" s="1691">
        <f>IFERROR(VLOOKUP($A580,'2012'!$D$3:$O$172,6,FALSE),0)</f>
        <v>0</v>
      </c>
      <c r="BR580" s="1691">
        <f>IFERROR(VLOOKUP($A580,'2012'!$D$3:$O$172,7,FALSE),0)</f>
        <v>0</v>
      </c>
      <c r="BS580" s="1691">
        <f>IFERROR(VLOOKUP($A580,'2012'!$D$3:$O$172,8,FALSE),0)</f>
        <v>0</v>
      </c>
      <c r="BT580" s="1740">
        <f>IFERROR(VLOOKUP($A580,'2012'!$D$3:$O$172,9,FALSE),0)</f>
        <v>0</v>
      </c>
      <c r="BX580" s="1700">
        <f>IFERROR(VLOOKUP($A580,'2011'!$D$4:$I$251,2,FALSE),0)</f>
        <v>0</v>
      </c>
      <c r="BY580" s="1691">
        <f>IFERROR(VLOOKUP($A580,'2011'!$D$4:$I$251,3,FALSE),0)</f>
        <v>0</v>
      </c>
      <c r="BZ580" s="1691">
        <f>IFERROR(VLOOKUP($A580,'2011'!$D$4:$I$251,4,FALSE),0)</f>
        <v>0</v>
      </c>
      <c r="CA580" s="1691">
        <f>IFERROR(VLOOKUP($A580,'2011'!$D$4:$I$251,5,FALSE),0)</f>
        <v>0</v>
      </c>
      <c r="CB580" s="1740">
        <f>IFERROR(VLOOKUP($A580,'2011'!$D$4:$I$251,6,FALSE),0)</f>
        <v>0</v>
      </c>
      <c r="CC580" s="1700">
        <f>IFERROR(VLOOKUP($A580,'2010'!$C$3:$H$234,2,FALSE),0)</f>
        <v>0</v>
      </c>
      <c r="CD580" s="1691">
        <f>IFERROR(VLOOKUP($A580,'2010'!$C$3:$H$234,3,FALSE),0)</f>
        <v>0</v>
      </c>
      <c r="CE580" s="1691">
        <f>IFERROR(VLOOKUP($A580,'2010'!$C$3:$H$234,4,FALSE),0)</f>
        <v>0</v>
      </c>
      <c r="CF580" s="1691">
        <f>IFERROR(VLOOKUP($A580,'2010'!$C$3:$H$234,5,FALSE),0)</f>
        <v>0</v>
      </c>
      <c r="CG580" s="1740">
        <f>IFERROR(VLOOKUP($A580,'2010'!$C$3:$H$234,6,FALSE),0)</f>
        <v>0</v>
      </c>
      <c r="CH580" s="1700">
        <f>IFERROR(VLOOKUP($A580,'2009'!$C$3:$H$242,2,FALSE),0)</f>
        <v>0</v>
      </c>
      <c r="CI580" s="1691">
        <f>IFERROR(VLOOKUP($A580,'2009'!$C$3:$H$242,3,FALSE),0)</f>
        <v>0</v>
      </c>
      <c r="CJ580" s="1691">
        <f>IFERROR(VLOOKUP($A580,'2009'!$C$3:$H$242,4,FALSE),0)</f>
        <v>0</v>
      </c>
      <c r="CK580" s="1691">
        <f>IFERROR(VLOOKUP($A580,'2009'!$C$3:$H$242,5,FALSE),0)</f>
        <v>0</v>
      </c>
      <c r="CL580" s="1740">
        <f>IFERROR(VLOOKUP($A580,'2009'!$C$3:$H$242,6,FALSE),0)</f>
        <v>0</v>
      </c>
      <c r="CM580" s="1700">
        <f>IFERROR(VLOOKUP($A580,'2008'!$C$3:$H$229,2,FALSE),0)</f>
        <v>0</v>
      </c>
      <c r="CN580" s="1691">
        <f>IFERROR(VLOOKUP($A580,'2008'!$C$3:$H$229,3,FALSE),0)</f>
        <v>0</v>
      </c>
      <c r="CO580" s="1691">
        <f>IFERROR(VLOOKUP($A580,'2008'!$C$3:$H$229,4,FALSE),0)</f>
        <v>0</v>
      </c>
      <c r="CP580" s="1691">
        <f>IFERROR(VLOOKUP($A580,'2008'!$C$3:$H$229,5,FALSE),0)</f>
        <v>0</v>
      </c>
      <c r="CQ580" s="1740">
        <f>IFERROR(VLOOKUP($A580,'2008'!$C$3:$H$229,6,FALSE),0)</f>
        <v>0</v>
      </c>
      <c r="CR580" s="1700">
        <f>IFERROR(VLOOKUP($A580,'2007'!$C$3:$M$238,7,FALSE),0)</f>
        <v>0</v>
      </c>
      <c r="CS580" s="1691">
        <f>IFERROR(VLOOKUP($A580,'2007'!$C$3:$M$238,8,FALSE),0)</f>
        <v>0</v>
      </c>
      <c r="CT580" s="1691">
        <f>IFERROR(VLOOKUP($A580,'2007'!$C$3:$M$238,9,FALSE),0)</f>
        <v>0</v>
      </c>
      <c r="CU580" s="1691">
        <f>IFERROR(VLOOKUP($A580,'2007'!$C$3:$M$238,10,FALSE),0)</f>
        <v>0</v>
      </c>
      <c r="CV580" s="1740">
        <f>IFERROR(VLOOKUP($A580,'2007'!$C$3:$M$238,11,FALSE),0)</f>
        <v>0</v>
      </c>
      <c r="CW580" s="1700">
        <f>IFERROR(VLOOKUP($A580,'2006'!$A$2:$F$200,2,FALSE),0)</f>
        <v>0</v>
      </c>
      <c r="CX580" s="1691">
        <f>IFERROR(VLOOKUP($A580,'2006'!$A$2:$F$200,4,FALSE),0)</f>
        <v>0</v>
      </c>
      <c r="CY580" s="1691">
        <f>IFERROR(VLOOKUP($A580,'2006'!$A$2:$F$200,5,FALSE),0)</f>
        <v>0</v>
      </c>
      <c r="CZ580" s="1740">
        <f>IFERROR(VLOOKUP($A580,'2006'!$A$2:$F$200,6,FALSE),0)</f>
        <v>0</v>
      </c>
      <c r="DA580" s="1700">
        <f>IFERROR(VLOOKUP($A580,'2005'!$C$3:$M$205,8,FALSE),0)</f>
        <v>0</v>
      </c>
      <c r="DB580" s="1691">
        <f>IFERROR(VLOOKUP($A580,'2005'!$C$3:$M$205,9,FALSE),0)</f>
        <v>0</v>
      </c>
      <c r="DC580" s="1691">
        <f>IFERROR(VLOOKUP($A580,'2005'!$C$3:$M$205,10,FALSE),0)</f>
        <v>0</v>
      </c>
      <c r="DD580" s="1740">
        <f>IFERROR(VLOOKUP($A580,'2005'!$C$3:$M$205,11,FALSE),0)</f>
        <v>0</v>
      </c>
      <c r="DE580" s="1700">
        <f>IFERROR(VLOOKUP($A580,'2004'!$C$3:$M$213,8,FALSE),0)</f>
        <v>18</v>
      </c>
      <c r="DF580" s="1691">
        <f>IFERROR(VLOOKUP($A580,'2004'!$C$3:$M$213,9,FALSE),0)</f>
        <v>10</v>
      </c>
      <c r="DG580" s="1691">
        <f>IFERROR(VLOOKUP($A580,'2004'!$C$3:$M$213,10,FALSE),0)</f>
        <v>0</v>
      </c>
      <c r="DH580" s="1740">
        <f>IFERROR(VLOOKUP($A580,'2004'!$C$3:$M$213,11,FALSE),0)</f>
        <v>0.55555555555555558</v>
      </c>
      <c r="DI580" s="1700">
        <f>IFERROR(VLOOKUP($A580,'2003'!$C$3:$Q$214,12,FALSE),0)</f>
        <v>0</v>
      </c>
      <c r="DJ580" s="1691">
        <f>IFERROR(VLOOKUP($A580,'2003'!$C$3:$Q$214,13,FALSE),0)</f>
        <v>0</v>
      </c>
      <c r="DK580" s="1691">
        <f>IFERROR(VLOOKUP($A580,'2003'!$C$3:$Q$214,14,FALSE),0)</f>
        <v>0</v>
      </c>
      <c r="DL580" s="1740">
        <f>IFERROR(VLOOKUP($A580,'2003'!$C$3:$Q$214,15,FALSE),0)</f>
        <v>0</v>
      </c>
      <c r="DM580" s="1700">
        <f>IFERROR(VLOOKUP($A580,'2002'!$D$3:$R$214,12,FALSE),0)</f>
        <v>0</v>
      </c>
      <c r="DN580" s="1691">
        <f>IFERROR(VLOOKUP($A580,'2002'!$D$3:$R$214,13,FALSE),0)</f>
        <v>0</v>
      </c>
      <c r="DO580" s="1691">
        <f>IFERROR(VLOOKUP($A580,'2002'!$D$3:$R$214,14,FALSE),0)</f>
        <v>0</v>
      </c>
      <c r="DP580" s="1788">
        <f>IFERROR(VLOOKUP($A580,'2002'!$D$3:$R$214,15,FALSE),0)</f>
        <v>0</v>
      </c>
      <c r="DQ580" s="1700">
        <f>IFERROR(VLOOKUP($A580,'Pre 2002'!$C$3:$CK$382,84,FALSE),0)</f>
        <v>0</v>
      </c>
      <c r="DR580" s="1695">
        <f>IFERROR(VLOOKUP($A580,'Pre 2002'!$C$3:$CK$382,85,FALSE),0)</f>
        <v>0</v>
      </c>
      <c r="DS580" s="1695">
        <f>IFERROR(VLOOKUP($A580,'Pre 2002'!$C$3:$CK$382,86,FALSE),0)</f>
        <v>0</v>
      </c>
      <c r="DT580" s="1790">
        <f>IFERROR(VLOOKUP($A580,'Pre 2002'!$C$3:$CK$382,87,FALSE),0)</f>
        <v>0</v>
      </c>
      <c r="DU580" s="1741">
        <f>IFERROR(VLOOKUP(A580,'Pre 2002'!$C$3:$CG$382,83,FALSE),0)</f>
        <v>0</v>
      </c>
    </row>
    <row r="581" spans="1:125">
      <c r="A581" s="1623" t="s">
        <v>2197</v>
      </c>
      <c r="B581" s="1562">
        <f t="shared" si="227"/>
        <v>262</v>
      </c>
      <c r="C581" s="1562">
        <f t="shared" si="228"/>
        <v>144</v>
      </c>
      <c r="D581" s="1562">
        <f t="shared" si="229"/>
        <v>0</v>
      </c>
      <c r="E581" s="1563">
        <f t="shared" si="230"/>
        <v>0.54961832061068705</v>
      </c>
      <c r="F581" s="1786">
        <f t="shared" si="231"/>
        <v>4</v>
      </c>
      <c r="G581" s="1595">
        <v>2016</v>
      </c>
      <c r="H581" s="1567">
        <f t="shared" si="222"/>
        <v>0</v>
      </c>
      <c r="I581" s="1734">
        <f t="shared" si="223"/>
        <v>0</v>
      </c>
      <c r="J581" s="1734">
        <f t="shared" si="224"/>
        <v>0</v>
      </c>
      <c r="K581" s="1734">
        <f t="shared" si="225"/>
        <v>0</v>
      </c>
      <c r="L581" s="1806">
        <f t="shared" si="226"/>
        <v>0</v>
      </c>
      <c r="M581" s="1751"/>
      <c r="N581" s="1751"/>
      <c r="O581" s="1700">
        <f>IFERROR(VLOOKUP($A581,'2022'!$B$2:$K$174,3,FALSE),0)</f>
        <v>0</v>
      </c>
      <c r="P581" s="1858">
        <f>IFERROR(VLOOKUP($A581,'2022'!$B$2:$K$174,4,FALSE),0)</f>
        <v>0</v>
      </c>
      <c r="Q581" s="1858">
        <f>IFERROR(VLOOKUP($A581,'2022'!$B$2:$K$174,5,FALSE),0)</f>
        <v>0</v>
      </c>
      <c r="R581" s="1858">
        <f>IFERROR(VLOOKUP($A581,'2022'!$B$2:$K$174,8,FALSE),0)</f>
        <v>0</v>
      </c>
      <c r="S581" s="1740">
        <f>IFERROR(VLOOKUP($A581,'2022'!$B$2:$K$174,10,FALSE),0)</f>
        <v>0</v>
      </c>
      <c r="T581" s="1700">
        <f>IFERROR(VLOOKUP($A581,'2021'!$B$2:$K$174,3,FALSE),0)</f>
        <v>0</v>
      </c>
      <c r="U581" s="1843">
        <f>IFERROR(VLOOKUP($A581,'2021'!$B$2:$K$174,4,FALSE),0)</f>
        <v>0</v>
      </c>
      <c r="V581" s="1843">
        <f>IFERROR(VLOOKUP($A581,'2021'!$B$2:$K$174,5,FALSE),0)</f>
        <v>0</v>
      </c>
      <c r="W581" s="1843">
        <f>IFERROR(VLOOKUP($A581,'2021'!$B$2:$K$174,8,FALSE),0)</f>
        <v>0</v>
      </c>
      <c r="X581" s="1740">
        <f>IFERROR(VLOOKUP($A581,'2021'!$B$2:$K$174,10,FALSE),0)</f>
        <v>0</v>
      </c>
      <c r="Y581" s="1700">
        <f>IFERROR(VLOOKUP($A581,'2020'!$B$2:$K$170,3,FALSE),0)</f>
        <v>0</v>
      </c>
      <c r="Z581" s="1829">
        <f>IFERROR(VLOOKUP($A581,'2020'!$B$2:$K$170,4,FALSE),0)</f>
        <v>0</v>
      </c>
      <c r="AA581" s="1829">
        <f>IFERROR(VLOOKUP($A581,'2020'!$B$2:$K$170,5,FALSE),0)</f>
        <v>0</v>
      </c>
      <c r="AB581" s="1829">
        <f>IFERROR(VLOOKUP($A581,'2020'!$B$2:$K$170,8,FALSE),0)</f>
        <v>0</v>
      </c>
      <c r="AC581" s="1740">
        <f>IFERROR(VLOOKUP($A581,'2020'!$B$2:$K$170,10,FALSE),0)</f>
        <v>0</v>
      </c>
      <c r="AD581" s="1700">
        <f>IFERROR(VLOOKUP($A581,'2019'!$B$2:$K$170,3,FALSE),0)</f>
        <v>81</v>
      </c>
      <c r="AE581" s="1823">
        <f>IFERROR(VLOOKUP($A581,'2019'!$B$2:$K$170,4,FALSE),0)</f>
        <v>28</v>
      </c>
      <c r="AF581" s="1823">
        <f>IFERROR(VLOOKUP($A581,'2019'!$B$2:$K$170,5,FALSE),0)</f>
        <v>45</v>
      </c>
      <c r="AG581" s="1823">
        <f>IFERROR(VLOOKUP($A581,'2019'!$B$2:$K$170,8,FALSE),0)</f>
        <v>0</v>
      </c>
      <c r="AH581" s="1740">
        <f>IFERROR(VLOOKUP($A581,'2019'!$B$2:$K$170,10,FALSE),0)</f>
        <v>0.55600000000000005</v>
      </c>
      <c r="AI581" s="1700">
        <f>IFERROR(VLOOKUP($A581,'2018'!$B$2:$K$170,3,FALSE),0)</f>
        <v>68</v>
      </c>
      <c r="AJ581" s="1821">
        <f>IFERROR(VLOOKUP($A581,'2018'!$B$2:$K$170,4,FALSE),0)</f>
        <v>25</v>
      </c>
      <c r="AK581" s="1821">
        <f>IFERROR(VLOOKUP($A581,'2018'!$B$2:$K$170,5,FALSE),0)</f>
        <v>42</v>
      </c>
      <c r="AL581" s="1821">
        <f>IFERROR(VLOOKUP($A581,'2018'!$B$2:$K$170,8,FALSE),0)</f>
        <v>0</v>
      </c>
      <c r="AM581" s="1740">
        <f>IFERROR(VLOOKUP($A581,'2018'!$B$2:$K$170,10,FALSE),0)</f>
        <v>0.61799999999999999</v>
      </c>
      <c r="AN581" s="1700">
        <f>IFERROR(VLOOKUP($A581,'2017'!$B$2:$J$163,2,FALSE),0)</f>
        <v>52</v>
      </c>
      <c r="AO581" s="1815">
        <f>IFERROR(VLOOKUP($A581,'2017'!$B$2:$J$163,3,FALSE),0)</f>
        <v>11</v>
      </c>
      <c r="AP581" s="1815">
        <f>IFERROR(VLOOKUP($A581,'2017'!$B$2:$J$163,4,FALSE),0)</f>
        <v>24</v>
      </c>
      <c r="AQ581" s="1815">
        <f>IFERROR(VLOOKUP($A581,'2017'!$B$2:$J$163,7,FALSE),0)</f>
        <v>0</v>
      </c>
      <c r="AR581" s="1740">
        <f>IFERROR(VLOOKUP($A581,'2017'!$B$2:$J$163,9,FALSE),0)</f>
        <v>0.46153846153846156</v>
      </c>
      <c r="AS581" s="1700">
        <f>IFERROR(VLOOKUP($A581,'2016'!$B$2:$K$165,3,FALSE),0)</f>
        <v>61</v>
      </c>
      <c r="AT581" s="1796">
        <f>IFERROR(VLOOKUP($A581,'2016'!$B$2:$K$165,4,FALSE),0)</f>
        <v>15</v>
      </c>
      <c r="AU581" s="1796">
        <f>IFERROR(VLOOKUP($A581,'2016'!$B$2:$K$165,5,FALSE),0)</f>
        <v>33</v>
      </c>
      <c r="AV581" s="1796">
        <f>IFERROR(VLOOKUP($A581,'2016'!$B$2:$K$165,8,FALSE),0)</f>
        <v>0</v>
      </c>
      <c r="AW581" s="1740">
        <f>IFERROR(VLOOKUP($A581,'2016'!$B$2:$K$165,10,FALSE),0)</f>
        <v>0.54100000000000004</v>
      </c>
      <c r="AX581" s="1700">
        <f>IFERROR(VLOOKUP($A581,'2015'!$B$2:$K$165,3,FALSE),0)</f>
        <v>0</v>
      </c>
      <c r="AY581" s="1695">
        <f>IFERROR(VLOOKUP($A581,'2015'!$B$2:$K$165,4,FALSE),0)</f>
        <v>0</v>
      </c>
      <c r="AZ581" s="1695">
        <f>IFERROR(VLOOKUP($A581,'2015'!$B$2:$K$165,5,FALSE),0)</f>
        <v>0</v>
      </c>
      <c r="BA581" s="1695">
        <f>IFERROR(VLOOKUP($A581,'2015'!$B$2:$K$165,8,FALSE),0)</f>
        <v>0</v>
      </c>
      <c r="BB581" s="1740">
        <f>IFERROR(VLOOKUP($A581,'2015'!$B$2:$K$165,10,FALSE),0)</f>
        <v>0</v>
      </c>
      <c r="BC581" s="1700">
        <f>IFERROR(VLOOKUP($A581,'2014'!$B$2:$K$157,3,FALSE),0)</f>
        <v>0</v>
      </c>
      <c r="BD581" s="1691">
        <f>IFERROR(VLOOKUP($A581,'2014'!$B$2:$K$157,4,FALSE),0)</f>
        <v>0</v>
      </c>
      <c r="BE581" s="1691">
        <f>IFERROR(VLOOKUP($A581,'2014'!$B$2:$K$157,5,FALSE),0)</f>
        <v>0</v>
      </c>
      <c r="BF581" s="1691">
        <f>IFERROR(VLOOKUP($A581,'2014'!$B$2:$K$157,8,FALSE),0)</f>
        <v>0</v>
      </c>
      <c r="BG581" s="1740">
        <f>IFERROR(VLOOKUP($A581,'2014'!$B$2:$K$157,10,FALSE),0)</f>
        <v>0</v>
      </c>
      <c r="BH581" s="1700">
        <f>IFERROR(VLOOKUP($A581,'2013'!$D$4:$I$249,2,FALSE),0)</f>
        <v>0</v>
      </c>
      <c r="BI581" s="1691">
        <f>IFERROR(VLOOKUP($A581,'2013'!$D$4:$I$249,3,FALSE),0)</f>
        <v>0</v>
      </c>
      <c r="BJ581" s="1691">
        <f>IFERROR(VLOOKUP($A581,'2013'!$D$4:$I$249,4,FALSE),0)</f>
        <v>0</v>
      </c>
      <c r="BK581" s="1691">
        <f>IFERROR(VLOOKUP($A581,'2013'!$D$4:$I$249,5,FALSE),0)</f>
        <v>0</v>
      </c>
      <c r="BL581" s="1740">
        <f>IFERROR(VLOOKUP($A581,'2013'!$D$4:$I$249,6,FALSE),0)</f>
        <v>0</v>
      </c>
      <c r="BM581" s="1737">
        <f>IFERROR(VLOOKUP($A581,'2012'!$D$3:$O$172,2,FALSE),0)</f>
        <v>0</v>
      </c>
      <c r="BN581" s="1691">
        <f>IFERROR(VLOOKUP($A581,'2012'!$D$3:$O$172,3,FALSE),0)</f>
        <v>0</v>
      </c>
      <c r="BO581" s="1743">
        <f>IFERROR(VLOOKUP($A581,'2012'!$D$3:$O$172,4,FALSE),0)</f>
        <v>0</v>
      </c>
      <c r="BP581" s="1700">
        <f>IFERROR(VLOOKUP($A581,'2012'!$D$3:$O$172,5,FALSE),0)</f>
        <v>0</v>
      </c>
      <c r="BQ581" s="1691">
        <f>IFERROR(VLOOKUP($A581,'2012'!$D$3:$O$172,6,FALSE),0)</f>
        <v>0</v>
      </c>
      <c r="BR581" s="1691">
        <f>IFERROR(VLOOKUP($A581,'2012'!$D$3:$O$172,7,FALSE),0)</f>
        <v>0</v>
      </c>
      <c r="BS581" s="1691">
        <f>IFERROR(VLOOKUP($A581,'2012'!$D$3:$O$172,8,FALSE),0)</f>
        <v>0</v>
      </c>
      <c r="BT581" s="1740">
        <f>IFERROR(VLOOKUP($A581,'2012'!$D$3:$O$172,9,FALSE),0)</f>
        <v>0</v>
      </c>
      <c r="BX581" s="1700">
        <f>IFERROR(VLOOKUP($A581,'2011'!$D$4:$I$251,2,FALSE),0)</f>
        <v>0</v>
      </c>
      <c r="BY581" s="1691">
        <f>IFERROR(VLOOKUP($A581,'2011'!$D$4:$I$251,3,FALSE),0)</f>
        <v>0</v>
      </c>
      <c r="BZ581" s="1691">
        <f>IFERROR(VLOOKUP($A581,'2011'!$D$4:$I$251,4,FALSE),0)</f>
        <v>0</v>
      </c>
      <c r="CA581" s="1691">
        <f>IFERROR(VLOOKUP($A581,'2011'!$D$4:$I$251,5,FALSE),0)</f>
        <v>0</v>
      </c>
      <c r="CB581" s="1740">
        <f>IFERROR(VLOOKUP($A581,'2011'!$D$4:$I$251,6,FALSE),0)</f>
        <v>0</v>
      </c>
      <c r="CC581" s="1700">
        <f>IFERROR(VLOOKUP($A581,'2010'!$C$3:$H$234,2,FALSE),0)</f>
        <v>0</v>
      </c>
      <c r="CD581" s="1691">
        <f>IFERROR(VLOOKUP($A581,'2010'!$C$3:$H$234,3,FALSE),0)</f>
        <v>0</v>
      </c>
      <c r="CE581" s="1691">
        <f>IFERROR(VLOOKUP($A581,'2010'!$C$3:$H$234,4,FALSE),0)</f>
        <v>0</v>
      </c>
      <c r="CF581" s="1691">
        <f>IFERROR(VLOOKUP($A581,'2010'!$C$3:$H$234,5,FALSE),0)</f>
        <v>0</v>
      </c>
      <c r="CG581" s="1740">
        <f>IFERROR(VLOOKUP($A581,'2010'!$C$3:$H$234,6,FALSE),0)</f>
        <v>0</v>
      </c>
      <c r="CH581" s="1700">
        <f>IFERROR(VLOOKUP($A581,'2009'!$C$3:$H$242,2,FALSE),0)</f>
        <v>0</v>
      </c>
      <c r="CI581" s="1691">
        <f>IFERROR(VLOOKUP($A581,'2009'!$C$3:$H$242,3,FALSE),0)</f>
        <v>0</v>
      </c>
      <c r="CJ581" s="1691">
        <f>IFERROR(VLOOKUP($A581,'2009'!$C$3:$H$242,4,FALSE),0)</f>
        <v>0</v>
      </c>
      <c r="CK581" s="1691">
        <f>IFERROR(VLOOKUP($A581,'2009'!$C$3:$H$242,5,FALSE),0)</f>
        <v>0</v>
      </c>
      <c r="CL581" s="1740">
        <f>IFERROR(VLOOKUP($A581,'2009'!$C$3:$H$242,6,FALSE),0)</f>
        <v>0</v>
      </c>
      <c r="CM581" s="1700">
        <f>IFERROR(VLOOKUP($A581,'2008'!$C$3:$H$229,2,FALSE),0)</f>
        <v>0</v>
      </c>
      <c r="CN581" s="1691">
        <f>IFERROR(VLOOKUP($A581,'2008'!$C$3:$H$229,3,FALSE),0)</f>
        <v>0</v>
      </c>
      <c r="CO581" s="1691">
        <f>IFERROR(VLOOKUP($A581,'2008'!$C$3:$H$229,4,FALSE),0)</f>
        <v>0</v>
      </c>
      <c r="CP581" s="1691">
        <f>IFERROR(VLOOKUP($A581,'2008'!$C$3:$H$229,5,FALSE),0)</f>
        <v>0</v>
      </c>
      <c r="CQ581" s="1740">
        <f>IFERROR(VLOOKUP($A581,'2008'!$C$3:$H$229,6,FALSE),0)</f>
        <v>0</v>
      </c>
      <c r="CR581" s="1700">
        <f>IFERROR(VLOOKUP($A581,'2007'!$C$3:$M$238,7,FALSE),0)</f>
        <v>0</v>
      </c>
      <c r="CS581" s="1691">
        <f>IFERROR(VLOOKUP($A581,'2007'!$C$3:$M$238,8,FALSE),0)</f>
        <v>0</v>
      </c>
      <c r="CT581" s="1691">
        <f>IFERROR(VLOOKUP($A581,'2007'!$C$3:$M$238,9,FALSE),0)</f>
        <v>0</v>
      </c>
      <c r="CU581" s="1691">
        <f>IFERROR(VLOOKUP($A581,'2007'!$C$3:$M$238,10,FALSE),0)</f>
        <v>0</v>
      </c>
      <c r="CV581" s="1740">
        <f>IFERROR(VLOOKUP($A581,'2007'!$C$3:$M$238,11,FALSE),0)</f>
        <v>0</v>
      </c>
      <c r="CW581" s="1700">
        <f>IFERROR(VLOOKUP($A581,'2006'!$A$2:$F$200,2,FALSE),0)</f>
        <v>0</v>
      </c>
      <c r="CX581" s="1691">
        <f>IFERROR(VLOOKUP($A581,'2006'!$A$2:$F$200,4,FALSE),0)</f>
        <v>0</v>
      </c>
      <c r="CY581" s="1691">
        <f>IFERROR(VLOOKUP($A581,'2006'!$A$2:$F$200,5,FALSE),0)</f>
        <v>0</v>
      </c>
      <c r="CZ581" s="1740">
        <f>IFERROR(VLOOKUP($A581,'2006'!$A$2:$F$200,6,FALSE),0)</f>
        <v>0</v>
      </c>
      <c r="DA581" s="1700">
        <f>IFERROR(VLOOKUP($A581,'2005'!$C$3:$M$205,8,FALSE),0)</f>
        <v>0</v>
      </c>
      <c r="DB581" s="1691">
        <f>IFERROR(VLOOKUP($A581,'2005'!$C$3:$M$205,9,FALSE),0)</f>
        <v>0</v>
      </c>
      <c r="DC581" s="1691">
        <f>IFERROR(VLOOKUP($A581,'2005'!$C$3:$M$205,10,FALSE),0)</f>
        <v>0</v>
      </c>
      <c r="DD581" s="1740">
        <f>IFERROR(VLOOKUP($A581,'2005'!$C$3:$M$205,11,FALSE),0)</f>
        <v>0</v>
      </c>
      <c r="DE581" s="1700">
        <f>IFERROR(VLOOKUP($A581,'2004'!$C$3:$M$213,8,FALSE),0)</f>
        <v>0</v>
      </c>
      <c r="DF581" s="1691">
        <f>IFERROR(VLOOKUP($A581,'2004'!$C$3:$M$213,9,FALSE),0)</f>
        <v>0</v>
      </c>
      <c r="DG581" s="1691">
        <f>IFERROR(VLOOKUP($A581,'2004'!$C$3:$M$213,10,FALSE),0)</f>
        <v>0</v>
      </c>
      <c r="DH581" s="1740">
        <f>IFERROR(VLOOKUP($A581,'2004'!$C$3:$M$213,11,FALSE),0)</f>
        <v>0</v>
      </c>
      <c r="DI581" s="1700">
        <f>IFERROR(VLOOKUP($A581,'2003'!$C$3:$Q$214,12,FALSE),0)</f>
        <v>0</v>
      </c>
      <c r="DJ581" s="1691">
        <f>IFERROR(VLOOKUP($A581,'2003'!$C$3:$Q$214,13,FALSE),0)</f>
        <v>0</v>
      </c>
      <c r="DK581" s="1691">
        <f>IFERROR(VLOOKUP($A581,'2003'!$C$3:$Q$214,14,FALSE),0)</f>
        <v>0</v>
      </c>
      <c r="DL581" s="1740">
        <f>IFERROR(VLOOKUP($A581,'2003'!$C$3:$Q$214,15,FALSE),0)</f>
        <v>0</v>
      </c>
      <c r="DM581" s="1700">
        <f>IFERROR(VLOOKUP($A581,'2002'!$D$3:$R$214,12,FALSE),0)</f>
        <v>0</v>
      </c>
      <c r="DN581" s="1691">
        <f>IFERROR(VLOOKUP($A581,'2002'!$D$3:$R$214,13,FALSE),0)</f>
        <v>0</v>
      </c>
      <c r="DO581" s="1691">
        <f>IFERROR(VLOOKUP($A581,'2002'!$D$3:$R$214,14,FALSE),0)</f>
        <v>0</v>
      </c>
      <c r="DP581" s="1788">
        <f>IFERROR(VLOOKUP($A581,'2002'!$D$3:$R$214,15,FALSE),0)</f>
        <v>0</v>
      </c>
      <c r="DQ581" s="1700">
        <f>IFERROR(VLOOKUP($A581,'Pre 2002'!$C$3:$CK$382,84,FALSE),0)</f>
        <v>0</v>
      </c>
      <c r="DR581" s="1695">
        <f>IFERROR(VLOOKUP($A581,'Pre 2002'!$C$3:$CK$382,85,FALSE),0)</f>
        <v>0</v>
      </c>
      <c r="DS581" s="1695">
        <f>IFERROR(VLOOKUP($A581,'Pre 2002'!$C$3:$CK$382,86,FALSE),0)</f>
        <v>0</v>
      </c>
      <c r="DT581" s="1790">
        <f>IFERROR(VLOOKUP($A581,'Pre 2002'!$C$3:$CK$382,87,FALSE),0)</f>
        <v>0</v>
      </c>
      <c r="DU581" s="1741">
        <f>IFERROR(VLOOKUP(A581,'Pre 2002'!$C$3:$CG$382,83,FALSE),0)</f>
        <v>0</v>
      </c>
    </row>
    <row r="582" spans="1:125">
      <c r="A582" s="1778" t="s">
        <v>248</v>
      </c>
      <c r="B582" s="1562">
        <f t="shared" si="227"/>
        <v>71</v>
      </c>
      <c r="C582" s="1562">
        <f t="shared" si="228"/>
        <v>39</v>
      </c>
      <c r="D582" s="1562">
        <f t="shared" si="229"/>
        <v>0</v>
      </c>
      <c r="E582" s="1563">
        <f t="shared" si="230"/>
        <v>0.54929577464788737</v>
      </c>
      <c r="F582" s="1786">
        <f t="shared" si="231"/>
        <v>1</v>
      </c>
      <c r="G582" s="1595">
        <v>2014</v>
      </c>
      <c r="H582" s="1567">
        <f t="shared" si="222"/>
        <v>1</v>
      </c>
      <c r="I582" s="1734">
        <f t="shared" si="223"/>
        <v>71</v>
      </c>
      <c r="J582" s="1734">
        <f t="shared" si="224"/>
        <v>39</v>
      </c>
      <c r="K582" s="1734">
        <f t="shared" si="225"/>
        <v>0</v>
      </c>
      <c r="L582" s="1806">
        <f t="shared" si="226"/>
        <v>0.54929577464788737</v>
      </c>
      <c r="M582" s="1746">
        <v>14</v>
      </c>
      <c r="N582" s="1746">
        <v>0</v>
      </c>
      <c r="O582" s="1700">
        <f>IFERROR(VLOOKUP($A582,'2022'!$B$2:$K$174,3,FALSE),0)</f>
        <v>0</v>
      </c>
      <c r="P582" s="1858">
        <f>IFERROR(VLOOKUP($A582,'2022'!$B$2:$K$174,4,FALSE),0)</f>
        <v>0</v>
      </c>
      <c r="Q582" s="1858">
        <f>IFERROR(VLOOKUP($A582,'2022'!$B$2:$K$174,5,FALSE),0)</f>
        <v>0</v>
      </c>
      <c r="R582" s="1858">
        <f>IFERROR(VLOOKUP($A582,'2022'!$B$2:$K$174,8,FALSE),0)</f>
        <v>0</v>
      </c>
      <c r="S582" s="1740">
        <f>IFERROR(VLOOKUP($A582,'2022'!$B$2:$K$174,10,FALSE),0)</f>
        <v>0</v>
      </c>
      <c r="T582" s="1700">
        <f>IFERROR(VLOOKUP($A582,'2021'!$B$2:$K$174,3,FALSE),0)</f>
        <v>0</v>
      </c>
      <c r="U582" s="1843">
        <f>IFERROR(VLOOKUP($A582,'2021'!$B$2:$K$174,4,FALSE),0)</f>
        <v>0</v>
      </c>
      <c r="V582" s="1843">
        <f>IFERROR(VLOOKUP($A582,'2021'!$B$2:$K$174,5,FALSE),0)</f>
        <v>0</v>
      </c>
      <c r="W582" s="1843">
        <f>IFERROR(VLOOKUP($A582,'2021'!$B$2:$K$174,8,FALSE),0)</f>
        <v>0</v>
      </c>
      <c r="X582" s="1740">
        <f>IFERROR(VLOOKUP($A582,'2021'!$B$2:$K$174,10,FALSE),0)</f>
        <v>0</v>
      </c>
      <c r="Y582" s="1700">
        <f>IFERROR(VLOOKUP($A582,'2020'!$B$2:$K$170,3,FALSE),0)</f>
        <v>0</v>
      </c>
      <c r="Z582" s="1829">
        <f>IFERROR(VLOOKUP($A582,'2020'!$B$2:$K$170,4,FALSE),0)</f>
        <v>0</v>
      </c>
      <c r="AA582" s="1829">
        <f>IFERROR(VLOOKUP($A582,'2020'!$B$2:$K$170,5,FALSE),0)</f>
        <v>0</v>
      </c>
      <c r="AB582" s="1829">
        <f>IFERROR(VLOOKUP($A582,'2020'!$B$2:$K$170,8,FALSE),0)</f>
        <v>0</v>
      </c>
      <c r="AC582" s="1740">
        <f>IFERROR(VLOOKUP($A582,'2020'!$B$2:$K$170,10,FALSE),0)</f>
        <v>0</v>
      </c>
      <c r="AD582" s="1700">
        <f>IFERROR(VLOOKUP($A582,'2019'!$B$2:$K$170,3,FALSE),0)</f>
        <v>0</v>
      </c>
      <c r="AE582" s="1823">
        <f>IFERROR(VLOOKUP($A582,'2019'!$B$2:$K$170,4,FALSE),0)</f>
        <v>0</v>
      </c>
      <c r="AF582" s="1823">
        <f>IFERROR(VLOOKUP($A582,'2019'!$B$2:$K$170,5,FALSE),0)</f>
        <v>0</v>
      </c>
      <c r="AG582" s="1823">
        <f>IFERROR(VLOOKUP($A582,'2019'!$B$2:$K$170,8,FALSE),0)</f>
        <v>0</v>
      </c>
      <c r="AH582" s="1740">
        <f>IFERROR(VLOOKUP($A582,'2019'!$B$2:$K$170,10,FALSE),0)</f>
        <v>0</v>
      </c>
      <c r="AI582" s="1700">
        <f>IFERROR(VLOOKUP($A582,'2018'!$B$2:$K$170,3,FALSE),0)</f>
        <v>0</v>
      </c>
      <c r="AJ582" s="1821">
        <f>IFERROR(VLOOKUP($A582,'2018'!$B$2:$K$170,4,FALSE),0)</f>
        <v>0</v>
      </c>
      <c r="AK582" s="1821">
        <f>IFERROR(VLOOKUP($A582,'2018'!$B$2:$K$170,5,FALSE),0)</f>
        <v>0</v>
      </c>
      <c r="AL582" s="1821">
        <f>IFERROR(VLOOKUP($A582,'2018'!$B$2:$K$170,8,FALSE),0)</f>
        <v>0</v>
      </c>
      <c r="AM582" s="1740">
        <f>IFERROR(VLOOKUP($A582,'2018'!$B$2:$K$170,10,FALSE),0)</f>
        <v>0</v>
      </c>
      <c r="AN582" s="1700">
        <f>IFERROR(VLOOKUP($A582,'2017'!$B$2:$J$163,2,FALSE),0)</f>
        <v>0</v>
      </c>
      <c r="AO582" s="1815">
        <f>IFERROR(VLOOKUP($A582,'2017'!$B$2:$J$163,3,FALSE),0)</f>
        <v>0</v>
      </c>
      <c r="AP582" s="1815">
        <f>IFERROR(VLOOKUP($A582,'2017'!$B$2:$J$163,4,FALSE),0)</f>
        <v>0</v>
      </c>
      <c r="AQ582" s="1815">
        <f>IFERROR(VLOOKUP($A582,'2017'!$B$2:$J$163,7,FALSE),0)</f>
        <v>0</v>
      </c>
      <c r="AR582" s="1740">
        <f>IFERROR(VLOOKUP($A582,'2017'!$B$2:$J$163,9,FALSE),0)</f>
        <v>0</v>
      </c>
      <c r="AS582" s="1700">
        <f>IFERROR(VLOOKUP($A582,'2016'!$B$2:$K$165,3,FALSE),0)</f>
        <v>0</v>
      </c>
      <c r="AT582" s="1796">
        <f>IFERROR(VLOOKUP($A582,'2016'!$B$2:$K$165,4,FALSE),0)</f>
        <v>0</v>
      </c>
      <c r="AU582" s="1796">
        <f>IFERROR(VLOOKUP($A582,'2016'!$B$2:$K$165,5,FALSE),0)</f>
        <v>0</v>
      </c>
      <c r="AV582" s="1796">
        <f>IFERROR(VLOOKUP($A582,'2016'!$B$2:$K$165,8,FALSE),0)</f>
        <v>0</v>
      </c>
      <c r="AW582" s="1740">
        <f>IFERROR(VLOOKUP($A582,'2016'!$B$2:$K$165,10,FALSE),0)</f>
        <v>0</v>
      </c>
      <c r="AX582" s="1700">
        <f>IFERROR(VLOOKUP($A582,'2015'!$B$2:$K$165,3,FALSE),0)</f>
        <v>0</v>
      </c>
      <c r="AY582" s="1695">
        <f>IFERROR(VLOOKUP($A582,'2015'!$B$2:$K$165,4,FALSE),0)</f>
        <v>0</v>
      </c>
      <c r="AZ582" s="1695">
        <f>IFERROR(VLOOKUP($A582,'2015'!$B$2:$K$165,5,FALSE),0)</f>
        <v>0</v>
      </c>
      <c r="BA582" s="1695">
        <f>IFERROR(VLOOKUP($A582,'2015'!$B$2:$K$165,8,FALSE),0)</f>
        <v>0</v>
      </c>
      <c r="BB582" s="1740">
        <f>IFERROR(VLOOKUP($A582,'2015'!$B$2:$K$165,10,FALSE),0)</f>
        <v>0</v>
      </c>
      <c r="BC582" s="1700">
        <f>IFERROR(VLOOKUP($A582,'2014'!$B$2:$K$157,3,FALSE),0)</f>
        <v>71</v>
      </c>
      <c r="BD582" s="1691">
        <f>IFERROR(VLOOKUP($A582,'2014'!$B$2:$K$157,4,FALSE),0)</f>
        <v>23</v>
      </c>
      <c r="BE582" s="1691">
        <f>IFERROR(VLOOKUP($A582,'2014'!$B$2:$K$157,5,FALSE),0)</f>
        <v>39</v>
      </c>
      <c r="BF582" s="1691">
        <f>IFERROR(VLOOKUP($A582,'2014'!$B$2:$K$157,8,FALSE),0)</f>
        <v>0</v>
      </c>
      <c r="BG582" s="1740">
        <f>IFERROR(VLOOKUP($A582,'2014'!$B$2:$K$157,10,FALSE),0)</f>
        <v>0.54929577464788737</v>
      </c>
      <c r="BH582" s="1700">
        <f>IFERROR(VLOOKUP($A582,'2013'!$D$4:$I$249,2,FALSE),0)</f>
        <v>0</v>
      </c>
      <c r="BI582" s="1691">
        <f>IFERROR(VLOOKUP($A582,'2013'!$D$4:$I$249,3,FALSE),0)</f>
        <v>0</v>
      </c>
      <c r="BJ582" s="1691">
        <f>IFERROR(VLOOKUP($A582,'2013'!$D$4:$I$249,4,FALSE),0)</f>
        <v>0</v>
      </c>
      <c r="BK582" s="1691">
        <f>IFERROR(VLOOKUP($A582,'2013'!$D$4:$I$249,5,FALSE),0)</f>
        <v>0</v>
      </c>
      <c r="BL582" s="1740">
        <f>IFERROR(VLOOKUP($A582,'2013'!$D$4:$I$249,6,FALSE),0)</f>
        <v>0</v>
      </c>
      <c r="BM582" s="1737">
        <f>IFERROR(VLOOKUP($A582,'2012'!$D$3:$O$172,2,FALSE),0)</f>
        <v>0</v>
      </c>
      <c r="BN582" s="1691">
        <f>IFERROR(VLOOKUP($A582,'2012'!$D$3:$O$172,3,FALSE),0)</f>
        <v>0</v>
      </c>
      <c r="BO582" s="1743">
        <f>IFERROR(VLOOKUP($A582,'2012'!$D$3:$O$172,4,FALSE),0)</f>
        <v>0</v>
      </c>
      <c r="BP582" s="1700">
        <f>IFERROR(VLOOKUP($A582,'2012'!$D$3:$O$172,5,FALSE),0)</f>
        <v>0</v>
      </c>
      <c r="BQ582" s="1691">
        <f>IFERROR(VLOOKUP($A582,'2012'!$D$3:$O$172,6,FALSE),0)</f>
        <v>0</v>
      </c>
      <c r="BR582" s="1691">
        <f>IFERROR(VLOOKUP($A582,'2012'!$D$3:$O$172,7,FALSE),0)</f>
        <v>0</v>
      </c>
      <c r="BS582" s="1691">
        <f>IFERROR(VLOOKUP($A582,'2012'!$D$3:$O$172,8,FALSE),0)</f>
        <v>0</v>
      </c>
      <c r="BT582" s="1740">
        <f>IFERROR(VLOOKUP($A582,'2012'!$D$3:$O$172,9,FALSE),0)</f>
        <v>0</v>
      </c>
      <c r="BU582" s="1737">
        <f>IFERROR(VLOOKUP($A582,'2012'!$D$3:$O$172,10,FALSE),0)</f>
        <v>0</v>
      </c>
      <c r="BV582" s="1691">
        <f>IFERROR(VLOOKUP($A582,'2012'!$D$3:$O$172,11,FALSE),0)</f>
        <v>0</v>
      </c>
      <c r="BW582" s="1743">
        <f>IFERROR(VLOOKUP($A582,'2012'!$D$3:$O$172,12,FALSE),0)</f>
        <v>0</v>
      </c>
      <c r="BX582" s="1700">
        <f>IFERROR(VLOOKUP($A582,'2011'!$D$4:$I$251,2,FALSE),0)</f>
        <v>0</v>
      </c>
      <c r="BY582" s="1691">
        <f>IFERROR(VLOOKUP($A582,'2011'!$D$4:$I$251,3,FALSE),0)</f>
        <v>0</v>
      </c>
      <c r="BZ582" s="1691">
        <f>IFERROR(VLOOKUP($A582,'2011'!$D$4:$I$251,4,FALSE),0)</f>
        <v>0</v>
      </c>
      <c r="CA582" s="1691">
        <f>IFERROR(VLOOKUP($A582,'2011'!$D$4:$I$251,5,FALSE),0)</f>
        <v>0</v>
      </c>
      <c r="CB582" s="1740">
        <f>IFERROR(VLOOKUP($A582,'2011'!$D$4:$I$251,6,FALSE),0)</f>
        <v>0</v>
      </c>
      <c r="CC582" s="1700">
        <f>IFERROR(VLOOKUP($A582,'2010'!$C$3:$H$234,2,FALSE),0)</f>
        <v>0</v>
      </c>
      <c r="CD582" s="1691">
        <f>IFERROR(VLOOKUP($A582,'2010'!$C$3:$H$234,3,FALSE),0)</f>
        <v>0</v>
      </c>
      <c r="CE582" s="1691">
        <f>IFERROR(VLOOKUP($A582,'2010'!$C$3:$H$234,4,FALSE),0)</f>
        <v>0</v>
      </c>
      <c r="CF582" s="1691">
        <f>IFERROR(VLOOKUP($A582,'2010'!$C$3:$H$234,5,FALSE),0)</f>
        <v>0</v>
      </c>
      <c r="CG582" s="1740">
        <f>IFERROR(VLOOKUP($A582,'2010'!$C$3:$H$234,6,FALSE),0)</f>
        <v>0</v>
      </c>
      <c r="CH582" s="1700">
        <f>IFERROR(VLOOKUP($A582,'2009'!$C$3:$H$242,2,FALSE),0)</f>
        <v>0</v>
      </c>
      <c r="CI582" s="1691">
        <f>IFERROR(VLOOKUP($A582,'2009'!$C$3:$H$242,3,FALSE),0)</f>
        <v>0</v>
      </c>
      <c r="CJ582" s="1691">
        <f>IFERROR(VLOOKUP($A582,'2009'!$C$3:$H$242,4,FALSE),0)</f>
        <v>0</v>
      </c>
      <c r="CK582" s="1691">
        <f>IFERROR(VLOOKUP($A582,'2009'!$C$3:$H$242,5,FALSE),0)</f>
        <v>0</v>
      </c>
      <c r="CL582" s="1740">
        <f>IFERROR(VLOOKUP($A582,'2009'!$C$3:$H$242,6,FALSE),0)</f>
        <v>0</v>
      </c>
      <c r="CM582" s="1700">
        <f>IFERROR(VLOOKUP($A582,'2008'!$C$3:$H$229,2,FALSE),0)</f>
        <v>0</v>
      </c>
      <c r="CN582" s="1691">
        <f>IFERROR(VLOOKUP($A582,'2008'!$C$3:$H$229,3,FALSE),0)</f>
        <v>0</v>
      </c>
      <c r="CO582" s="1691">
        <f>IFERROR(VLOOKUP($A582,'2008'!$C$3:$H$229,4,FALSE),0)</f>
        <v>0</v>
      </c>
      <c r="CP582" s="1691">
        <f>IFERROR(VLOOKUP($A582,'2008'!$C$3:$H$229,5,FALSE),0)</f>
        <v>0</v>
      </c>
      <c r="CQ582" s="1740">
        <f>IFERROR(VLOOKUP($A582,'2008'!$C$3:$H$229,6,FALSE),0)</f>
        <v>0</v>
      </c>
      <c r="CR582" s="1700">
        <f>IFERROR(VLOOKUP($A582,'2007'!$C$3:$M$238,7,FALSE),0)</f>
        <v>0</v>
      </c>
      <c r="CS582" s="1691">
        <f>IFERROR(VLOOKUP($A582,'2007'!$C$3:$M$238,8,FALSE),0)</f>
        <v>0</v>
      </c>
      <c r="CT582" s="1691">
        <f>IFERROR(VLOOKUP($A582,'2007'!$C$3:$M$238,9,FALSE),0)</f>
        <v>0</v>
      </c>
      <c r="CU582" s="1691">
        <f>IFERROR(VLOOKUP($A582,'2007'!$C$3:$M$238,10,FALSE),0)</f>
        <v>0</v>
      </c>
      <c r="CV582" s="1740">
        <f>IFERROR(VLOOKUP($A582,'2007'!$C$3:$M$238,11,FALSE),0)</f>
        <v>0</v>
      </c>
      <c r="CW582" s="1700">
        <f>IFERROR(VLOOKUP($A582,'2006'!$A$2:$F$200,2,FALSE),0)</f>
        <v>0</v>
      </c>
      <c r="CX582" s="1691">
        <f>IFERROR(VLOOKUP($A582,'2006'!$A$2:$F$200,4,FALSE),0)</f>
        <v>0</v>
      </c>
      <c r="CY582" s="1691">
        <f>IFERROR(VLOOKUP($A582,'2006'!$A$2:$F$200,5,FALSE),0)</f>
        <v>0</v>
      </c>
      <c r="CZ582" s="1740">
        <f>IFERROR(VLOOKUP($A582,'2006'!$A$2:$F$200,6,FALSE),0)</f>
        <v>0</v>
      </c>
      <c r="DA582" s="1700">
        <f>IFERROR(VLOOKUP($A582,'2005'!$C$3:$M$205,8,FALSE),0)</f>
        <v>0</v>
      </c>
      <c r="DB582" s="1691">
        <f>IFERROR(VLOOKUP($A582,'2005'!$C$3:$M$205,9,FALSE),0)</f>
        <v>0</v>
      </c>
      <c r="DC582" s="1691">
        <f>IFERROR(VLOOKUP($A582,'2005'!$C$3:$M$205,10,FALSE),0)</f>
        <v>0</v>
      </c>
      <c r="DD582" s="1740">
        <f>IFERROR(VLOOKUP($A582,'2005'!$C$3:$M$205,11,FALSE),0)</f>
        <v>0</v>
      </c>
      <c r="DE582" s="1700">
        <f>IFERROR(VLOOKUP($A582,'2004'!$C$3:$M$213,8,FALSE),0)</f>
        <v>0</v>
      </c>
      <c r="DF582" s="1691">
        <f>IFERROR(VLOOKUP($A582,'2004'!$C$3:$M$213,9,FALSE),0)</f>
        <v>0</v>
      </c>
      <c r="DG582" s="1691">
        <f>IFERROR(VLOOKUP($A582,'2004'!$C$3:$M$213,10,FALSE),0)</f>
        <v>0</v>
      </c>
      <c r="DH582" s="1740">
        <f>IFERROR(VLOOKUP($A582,'2004'!$C$3:$M$213,11,FALSE),0)</f>
        <v>0</v>
      </c>
      <c r="DI582" s="1700">
        <f>IFERROR(VLOOKUP($A582,'2003'!$C$3:$Q$214,12,FALSE),0)</f>
        <v>0</v>
      </c>
      <c r="DJ582" s="1691">
        <f>IFERROR(VLOOKUP($A582,'2003'!$C$3:$Q$214,13,FALSE),0)</f>
        <v>0</v>
      </c>
      <c r="DK582" s="1691">
        <f>IFERROR(VLOOKUP($A582,'2003'!$C$3:$Q$214,14,FALSE),0)</f>
        <v>0</v>
      </c>
      <c r="DL582" s="1740">
        <f>IFERROR(VLOOKUP($A582,'2003'!$C$3:$Q$214,15,FALSE),0)</f>
        <v>0</v>
      </c>
      <c r="DM582" s="1700">
        <f>IFERROR(VLOOKUP($A582,'2002'!$D$3:$R$214,12,FALSE),0)</f>
        <v>0</v>
      </c>
      <c r="DN582" s="1691">
        <f>IFERROR(VLOOKUP($A582,'2002'!$D$3:$R$214,13,FALSE),0)</f>
        <v>0</v>
      </c>
      <c r="DO582" s="1691">
        <f>IFERROR(VLOOKUP($A582,'2002'!$D$3:$R$214,14,FALSE),0)</f>
        <v>0</v>
      </c>
      <c r="DP582" s="1788">
        <f>IFERROR(VLOOKUP($A582,'2002'!$D$3:$R$214,15,FALSE),0)</f>
        <v>0</v>
      </c>
      <c r="DQ582" s="1700">
        <f>IFERROR(VLOOKUP($A582,'Pre 2002'!$C$3:$CK$382,84,FALSE),0)</f>
        <v>0</v>
      </c>
      <c r="DR582" s="1695">
        <f>IFERROR(VLOOKUP($A582,'Pre 2002'!$C$3:$CK$382,85,FALSE),0)</f>
        <v>0</v>
      </c>
      <c r="DS582" s="1695">
        <f>IFERROR(VLOOKUP($A582,'Pre 2002'!$C$3:$CK$382,86,FALSE),0)</f>
        <v>0</v>
      </c>
      <c r="DT582" s="1790">
        <f>IFERROR(VLOOKUP($A582,'Pre 2002'!$C$3:$CK$382,87,FALSE),0)</f>
        <v>0</v>
      </c>
      <c r="DU582" s="1741">
        <f>IFERROR(VLOOKUP(A582,'Pre 2002'!$C$3:$CG$382,83,FALSE),0)</f>
        <v>0</v>
      </c>
    </row>
    <row r="583" spans="1:125">
      <c r="A583" s="1778" t="s">
        <v>1977</v>
      </c>
      <c r="B583" s="1562">
        <f t="shared" si="227"/>
        <v>340</v>
      </c>
      <c r="C583" s="1562">
        <f t="shared" si="228"/>
        <v>186</v>
      </c>
      <c r="D583" s="1562">
        <f t="shared" si="229"/>
        <v>0</v>
      </c>
      <c r="E583" s="1563">
        <f t="shared" si="230"/>
        <v>0.54705882352941182</v>
      </c>
      <c r="F583" s="1786">
        <f t="shared" si="231"/>
        <v>7</v>
      </c>
      <c r="G583" s="1595" t="s">
        <v>2159</v>
      </c>
      <c r="H583" s="1567">
        <f t="shared" si="222"/>
        <v>7</v>
      </c>
      <c r="I583" s="1734">
        <f t="shared" si="223"/>
        <v>340</v>
      </c>
      <c r="J583" s="1734">
        <f t="shared" si="224"/>
        <v>186</v>
      </c>
      <c r="K583" s="1734">
        <f t="shared" si="225"/>
        <v>0</v>
      </c>
      <c r="L583" s="1806">
        <f t="shared" si="226"/>
        <v>0.54705882352941182</v>
      </c>
      <c r="O583" s="1700">
        <f>IFERROR(VLOOKUP($A583,'2022'!$B$2:$K$174,3,FALSE),0)</f>
        <v>0</v>
      </c>
      <c r="P583" s="1858">
        <f>IFERROR(VLOOKUP($A583,'2022'!$B$2:$K$174,4,FALSE),0)</f>
        <v>0</v>
      </c>
      <c r="Q583" s="1858">
        <f>IFERROR(VLOOKUP($A583,'2022'!$B$2:$K$174,5,FALSE),0)</f>
        <v>0</v>
      </c>
      <c r="R583" s="1858">
        <f>IFERROR(VLOOKUP($A583,'2022'!$B$2:$K$174,8,FALSE),0)</f>
        <v>0</v>
      </c>
      <c r="S583" s="1740">
        <f>IFERROR(VLOOKUP($A583,'2022'!$B$2:$K$174,10,FALSE),0)</f>
        <v>0</v>
      </c>
      <c r="T583" s="1700">
        <f>IFERROR(VLOOKUP($A583,'2021'!$B$2:$K$174,3,FALSE),0)</f>
        <v>0</v>
      </c>
      <c r="U583" s="1843">
        <f>IFERROR(VLOOKUP($A583,'2021'!$B$2:$K$174,4,FALSE),0)</f>
        <v>0</v>
      </c>
      <c r="V583" s="1843">
        <f>IFERROR(VLOOKUP($A583,'2021'!$B$2:$K$174,5,FALSE),0)</f>
        <v>0</v>
      </c>
      <c r="W583" s="1843">
        <f>IFERROR(VLOOKUP($A583,'2021'!$B$2:$K$174,8,FALSE),0)</f>
        <v>0</v>
      </c>
      <c r="X583" s="1740">
        <f>IFERROR(VLOOKUP($A583,'2021'!$B$2:$K$174,10,FALSE),0)</f>
        <v>0</v>
      </c>
      <c r="Y583" s="1700">
        <f>IFERROR(VLOOKUP($A583,'2020'!$B$2:$K$170,3,FALSE),0)</f>
        <v>0</v>
      </c>
      <c r="Z583" s="1829">
        <f>IFERROR(VLOOKUP($A583,'2020'!$B$2:$K$170,4,FALSE),0)</f>
        <v>0</v>
      </c>
      <c r="AA583" s="1829">
        <f>IFERROR(VLOOKUP($A583,'2020'!$B$2:$K$170,5,FALSE),0)</f>
        <v>0</v>
      </c>
      <c r="AB583" s="1829">
        <f>IFERROR(VLOOKUP($A583,'2020'!$B$2:$K$170,8,FALSE),0)</f>
        <v>0</v>
      </c>
      <c r="AC583" s="1740">
        <f>IFERROR(VLOOKUP($A583,'2020'!$B$2:$K$170,10,FALSE),0)</f>
        <v>0</v>
      </c>
      <c r="AD583" s="1700">
        <f>IFERROR(VLOOKUP($A583,'2019'!$B$2:$K$170,3,FALSE),0)</f>
        <v>0</v>
      </c>
      <c r="AE583" s="1823">
        <f>IFERROR(VLOOKUP($A583,'2019'!$B$2:$K$170,4,FALSE),0)</f>
        <v>0</v>
      </c>
      <c r="AF583" s="1823">
        <f>IFERROR(VLOOKUP($A583,'2019'!$B$2:$K$170,5,FALSE),0)</f>
        <v>0</v>
      </c>
      <c r="AG583" s="1823">
        <f>IFERROR(VLOOKUP($A583,'2019'!$B$2:$K$170,8,FALSE),0)</f>
        <v>0</v>
      </c>
      <c r="AH583" s="1740">
        <f>IFERROR(VLOOKUP($A583,'2019'!$B$2:$K$170,10,FALSE),0)</f>
        <v>0</v>
      </c>
      <c r="AI583" s="1700">
        <f>IFERROR(VLOOKUP($A583,'2018'!$B$2:$K$170,3,FALSE),0)</f>
        <v>0</v>
      </c>
      <c r="AJ583" s="1821">
        <f>IFERROR(VLOOKUP($A583,'2018'!$B$2:$K$170,4,FALSE),0)</f>
        <v>0</v>
      </c>
      <c r="AK583" s="1821">
        <f>IFERROR(VLOOKUP($A583,'2018'!$B$2:$K$170,5,FALSE),0)</f>
        <v>0</v>
      </c>
      <c r="AL583" s="1821">
        <f>IFERROR(VLOOKUP($A583,'2018'!$B$2:$K$170,8,FALSE),0)</f>
        <v>0</v>
      </c>
      <c r="AM583" s="1740">
        <f>IFERROR(VLOOKUP($A583,'2018'!$B$2:$K$170,10,FALSE),0)</f>
        <v>0</v>
      </c>
      <c r="AN583" s="1700">
        <f>IFERROR(VLOOKUP($A583,'2017'!$B$2:$J$163,2,FALSE),0)</f>
        <v>0</v>
      </c>
      <c r="AO583" s="1815">
        <f>IFERROR(VLOOKUP($A583,'2017'!$B$2:$J$163,3,FALSE),0)</f>
        <v>0</v>
      </c>
      <c r="AP583" s="1815">
        <f>IFERROR(VLOOKUP($A583,'2017'!$B$2:$J$163,4,FALSE),0)</f>
        <v>0</v>
      </c>
      <c r="AQ583" s="1815">
        <f>IFERROR(VLOOKUP($A583,'2017'!$B$2:$J$163,7,FALSE),0)</f>
        <v>0</v>
      </c>
      <c r="AR583" s="1740">
        <f>IFERROR(VLOOKUP($A583,'2017'!$B$2:$J$163,9,FALSE),0)</f>
        <v>0</v>
      </c>
      <c r="AS583" s="1700">
        <f>IFERROR(VLOOKUP($A583,'2016'!$B$2:$K$165,3,FALSE),0)</f>
        <v>0</v>
      </c>
      <c r="AT583" s="1796">
        <f>IFERROR(VLOOKUP($A583,'2016'!$B$2:$K$165,4,FALSE),0)</f>
        <v>0</v>
      </c>
      <c r="AU583" s="1796">
        <f>IFERROR(VLOOKUP($A583,'2016'!$B$2:$K$165,5,FALSE),0)</f>
        <v>0</v>
      </c>
      <c r="AV583" s="1796">
        <f>IFERROR(VLOOKUP($A583,'2016'!$B$2:$K$165,8,FALSE),0)</f>
        <v>0</v>
      </c>
      <c r="AW583" s="1740">
        <f>IFERROR(VLOOKUP($A583,'2016'!$B$2:$K$165,10,FALSE),0)</f>
        <v>0</v>
      </c>
      <c r="AX583" s="1700">
        <f>IFERROR(VLOOKUP($A583,'2015'!$B$2:$K$165,3,FALSE),0)</f>
        <v>0</v>
      </c>
      <c r="AY583" s="1695">
        <f>IFERROR(VLOOKUP($A583,'2015'!$B$2:$K$165,4,FALSE),0)</f>
        <v>0</v>
      </c>
      <c r="AZ583" s="1695">
        <f>IFERROR(VLOOKUP($A583,'2015'!$B$2:$K$165,5,FALSE),0)</f>
        <v>0</v>
      </c>
      <c r="BA583" s="1695">
        <f>IFERROR(VLOOKUP($A583,'2015'!$B$2:$K$165,8,FALSE),0)</f>
        <v>0</v>
      </c>
      <c r="BB583" s="1740">
        <f>IFERROR(VLOOKUP($A583,'2015'!$B$2:$K$165,10,FALSE),0)</f>
        <v>0</v>
      </c>
      <c r="BC583" s="1700">
        <f>IFERROR(VLOOKUP($A583,'2014'!$B$2:$K$157,3,FALSE),0)</f>
        <v>0</v>
      </c>
      <c r="BD583" s="1691">
        <f>IFERROR(VLOOKUP($A583,'2014'!$B$2:$K$157,4,FALSE),0)</f>
        <v>0</v>
      </c>
      <c r="BE583" s="1691">
        <f>IFERROR(VLOOKUP($A583,'2014'!$B$2:$K$157,5,FALSE),0)</f>
        <v>0</v>
      </c>
      <c r="BF583" s="1691">
        <f>IFERROR(VLOOKUP($A583,'2014'!$B$2:$K$157,8,FALSE),0)</f>
        <v>0</v>
      </c>
      <c r="BG583" s="1740">
        <f>IFERROR(VLOOKUP($A583,'2014'!$B$2:$K$157,10,FALSE),0)</f>
        <v>0</v>
      </c>
      <c r="BH583" s="1700">
        <f>IFERROR(VLOOKUP($A583,'2013'!$D$4:$I$249,2,FALSE),0)</f>
        <v>0</v>
      </c>
      <c r="BI583" s="1691">
        <f>IFERROR(VLOOKUP($A583,'2013'!$D$4:$I$249,3,FALSE),0)</f>
        <v>0</v>
      </c>
      <c r="BJ583" s="1691">
        <f>IFERROR(VLOOKUP($A583,'2013'!$D$4:$I$249,4,FALSE),0)</f>
        <v>0</v>
      </c>
      <c r="BK583" s="1691">
        <f>IFERROR(VLOOKUP($A583,'2013'!$D$4:$I$249,5,FALSE),0)</f>
        <v>0</v>
      </c>
      <c r="BL583" s="1740">
        <f>IFERROR(VLOOKUP($A583,'2013'!$D$4:$I$249,6,FALSE),0)</f>
        <v>0</v>
      </c>
      <c r="BM583" s="1737">
        <f>IFERROR(VLOOKUP($A583,'2012'!$D$3:$O$172,2,FALSE),0)</f>
        <v>0</v>
      </c>
      <c r="BN583" s="1691">
        <f>IFERROR(VLOOKUP($A583,'2012'!$D$3:$O$172,3,FALSE),0)</f>
        <v>0</v>
      </c>
      <c r="BO583" s="1743">
        <f>IFERROR(VLOOKUP($A583,'2012'!$D$3:$O$172,4,FALSE),0)</f>
        <v>0</v>
      </c>
      <c r="BP583" s="1700">
        <f>IFERROR(VLOOKUP($A583,'2012'!$D$3:$O$172,5,FALSE),0)</f>
        <v>0</v>
      </c>
      <c r="BQ583" s="1691">
        <f>IFERROR(VLOOKUP($A583,'2012'!$D$3:$O$172,6,FALSE),0)</f>
        <v>0</v>
      </c>
      <c r="BR583" s="1691">
        <f>IFERROR(VLOOKUP($A583,'2012'!$D$3:$O$172,7,FALSE),0)</f>
        <v>0</v>
      </c>
      <c r="BS583" s="1691">
        <f>IFERROR(VLOOKUP($A583,'2012'!$D$3:$O$172,8,FALSE),0)</f>
        <v>0</v>
      </c>
      <c r="BT583" s="1740">
        <f>IFERROR(VLOOKUP($A583,'2012'!$D$3:$O$172,9,FALSE),0)</f>
        <v>0</v>
      </c>
      <c r="BX583" s="1700">
        <f>IFERROR(VLOOKUP($A583,'2011'!$D$4:$I$251,2,FALSE),0)</f>
        <v>0</v>
      </c>
      <c r="BY583" s="1691">
        <f>IFERROR(VLOOKUP($A583,'2011'!$D$4:$I$251,3,FALSE),0)</f>
        <v>0</v>
      </c>
      <c r="BZ583" s="1691">
        <f>IFERROR(VLOOKUP($A583,'2011'!$D$4:$I$251,4,FALSE),0)</f>
        <v>0</v>
      </c>
      <c r="CA583" s="1691">
        <f>IFERROR(VLOOKUP($A583,'2011'!$D$4:$I$251,5,FALSE),0)</f>
        <v>0</v>
      </c>
      <c r="CB583" s="1740">
        <f>IFERROR(VLOOKUP($A583,'2011'!$D$4:$I$251,6,FALSE),0)</f>
        <v>0</v>
      </c>
      <c r="CC583" s="1700">
        <f>IFERROR(VLOOKUP($A583,'2010'!$C$3:$H$234,2,FALSE),0)</f>
        <v>0</v>
      </c>
      <c r="CD583" s="1691">
        <f>IFERROR(VLOOKUP($A583,'2010'!$C$3:$H$234,3,FALSE),0)</f>
        <v>0</v>
      </c>
      <c r="CE583" s="1691">
        <f>IFERROR(VLOOKUP($A583,'2010'!$C$3:$H$234,4,FALSE),0)</f>
        <v>0</v>
      </c>
      <c r="CF583" s="1691">
        <f>IFERROR(VLOOKUP($A583,'2010'!$C$3:$H$234,5,FALSE),0)</f>
        <v>0</v>
      </c>
      <c r="CG583" s="1740">
        <f>IFERROR(VLOOKUP($A583,'2010'!$C$3:$H$234,6,FALSE),0)</f>
        <v>0</v>
      </c>
      <c r="CH583" s="1700">
        <f>IFERROR(VLOOKUP($A583,'2009'!$C$3:$H$242,2,FALSE),0)</f>
        <v>0</v>
      </c>
      <c r="CI583" s="1691">
        <f>IFERROR(VLOOKUP($A583,'2009'!$C$3:$H$242,3,FALSE),0)</f>
        <v>0</v>
      </c>
      <c r="CJ583" s="1691">
        <f>IFERROR(VLOOKUP($A583,'2009'!$C$3:$H$242,4,FALSE),0)</f>
        <v>0</v>
      </c>
      <c r="CK583" s="1691">
        <f>IFERROR(VLOOKUP($A583,'2009'!$C$3:$H$242,5,FALSE),0)</f>
        <v>0</v>
      </c>
      <c r="CL583" s="1740">
        <f>IFERROR(VLOOKUP($A583,'2009'!$C$3:$H$242,6,FALSE),0)</f>
        <v>0</v>
      </c>
      <c r="CM583" s="1700">
        <f>IFERROR(VLOOKUP($A583,'2008'!$C$3:$H$229,2,FALSE),0)</f>
        <v>0</v>
      </c>
      <c r="CN583" s="1691">
        <f>IFERROR(VLOOKUP($A583,'2008'!$C$3:$H$229,3,FALSE),0)</f>
        <v>0</v>
      </c>
      <c r="CO583" s="1691">
        <f>IFERROR(VLOOKUP($A583,'2008'!$C$3:$H$229,4,FALSE),0)</f>
        <v>0</v>
      </c>
      <c r="CP583" s="1691">
        <f>IFERROR(VLOOKUP($A583,'2008'!$C$3:$H$229,5,FALSE),0)</f>
        <v>0</v>
      </c>
      <c r="CQ583" s="1740">
        <f>IFERROR(VLOOKUP($A583,'2008'!$C$3:$H$229,6,FALSE),0)</f>
        <v>0</v>
      </c>
      <c r="CR583" s="1700">
        <f>IFERROR(VLOOKUP($A583,'2007'!$C$3:$M$238,7,FALSE),0)</f>
        <v>0</v>
      </c>
      <c r="CS583" s="1691">
        <f>IFERROR(VLOOKUP($A583,'2007'!$C$3:$M$238,8,FALSE),0)</f>
        <v>0</v>
      </c>
      <c r="CT583" s="1691">
        <f>IFERROR(VLOOKUP($A583,'2007'!$C$3:$M$238,9,FALSE),0)</f>
        <v>0</v>
      </c>
      <c r="CU583" s="1691">
        <f>IFERROR(VLOOKUP($A583,'2007'!$C$3:$M$238,10,FALSE),0)</f>
        <v>0</v>
      </c>
      <c r="CV583" s="1740">
        <f>IFERROR(VLOOKUP($A583,'2007'!$C$3:$M$238,11,FALSE),0)</f>
        <v>0</v>
      </c>
      <c r="CW583" s="1700">
        <f>IFERROR(VLOOKUP($A583,'2006'!$A$2:$F$200,2,FALSE),0)</f>
        <v>0</v>
      </c>
      <c r="CX583" s="1691">
        <f>IFERROR(VLOOKUP($A583,'2006'!$A$2:$F$200,4,FALSE),0)</f>
        <v>0</v>
      </c>
      <c r="CY583" s="1691">
        <f>IFERROR(VLOOKUP($A583,'2006'!$A$2:$F$200,5,FALSE),0)</f>
        <v>0</v>
      </c>
      <c r="CZ583" s="1740">
        <f>IFERROR(VLOOKUP($A583,'2006'!$A$2:$F$200,6,FALSE),0)</f>
        <v>0</v>
      </c>
      <c r="DA583" s="1700">
        <f>IFERROR(VLOOKUP($A583,'2005'!$C$3:$M$205,8,FALSE),0)</f>
        <v>0</v>
      </c>
      <c r="DB583" s="1691">
        <f>IFERROR(VLOOKUP($A583,'2005'!$C$3:$M$205,9,FALSE),0)</f>
        <v>0</v>
      </c>
      <c r="DC583" s="1691">
        <f>IFERROR(VLOOKUP($A583,'2005'!$C$3:$M$205,10,FALSE),0)</f>
        <v>0</v>
      </c>
      <c r="DD583" s="1740">
        <f>IFERROR(VLOOKUP($A583,'2005'!$C$3:$M$205,11,FALSE),0)</f>
        <v>0</v>
      </c>
      <c r="DE583" s="1700">
        <f>IFERROR(VLOOKUP($A583,'2004'!$C$3:$M$213,8,FALSE),0)</f>
        <v>0</v>
      </c>
      <c r="DF583" s="1691">
        <f>IFERROR(VLOOKUP($A583,'2004'!$C$3:$M$213,9,FALSE),0)</f>
        <v>0</v>
      </c>
      <c r="DG583" s="1691">
        <f>IFERROR(VLOOKUP($A583,'2004'!$C$3:$M$213,10,FALSE),0)</f>
        <v>0</v>
      </c>
      <c r="DH583" s="1740">
        <f>IFERROR(VLOOKUP($A583,'2004'!$C$3:$M$213,11,FALSE),0)</f>
        <v>0</v>
      </c>
      <c r="DI583" s="1700">
        <f>IFERROR(VLOOKUP($A583,'2003'!$C$3:$Q$214,12,FALSE),0)</f>
        <v>0</v>
      </c>
      <c r="DJ583" s="1691">
        <f>IFERROR(VLOOKUP($A583,'2003'!$C$3:$Q$214,13,FALSE),0)</f>
        <v>0</v>
      </c>
      <c r="DK583" s="1691">
        <f>IFERROR(VLOOKUP($A583,'2003'!$C$3:$Q$214,14,FALSE),0)</f>
        <v>0</v>
      </c>
      <c r="DL583" s="1740">
        <f>IFERROR(VLOOKUP($A583,'2003'!$C$3:$Q$214,15,FALSE),0)</f>
        <v>0</v>
      </c>
      <c r="DM583" s="1700">
        <f>IFERROR(VLOOKUP($A583,'2002'!$D$3:$R$214,12,FALSE),0)</f>
        <v>0</v>
      </c>
      <c r="DN583" s="1691">
        <f>IFERROR(VLOOKUP($A583,'2002'!$D$3:$R$214,13,FALSE),0)</f>
        <v>0</v>
      </c>
      <c r="DO583" s="1691">
        <f>IFERROR(VLOOKUP($A583,'2002'!$D$3:$R$214,14,FALSE),0)</f>
        <v>0</v>
      </c>
      <c r="DP583" s="1788">
        <f>IFERROR(VLOOKUP($A583,'2002'!$D$3:$R$214,15,FALSE),0)</f>
        <v>0</v>
      </c>
      <c r="DQ583" s="1700">
        <f>IFERROR(VLOOKUP($A583,'Pre 2002'!$C$3:$CK$382,84,FALSE),0)</f>
        <v>340</v>
      </c>
      <c r="DR583" s="1695">
        <f>IFERROR(VLOOKUP($A583,'Pre 2002'!$C$3:$CK$382,85,FALSE),0)</f>
        <v>186</v>
      </c>
      <c r="DS583" s="1695">
        <f>IFERROR(VLOOKUP($A583,'Pre 2002'!$C$3:$CK$382,86,FALSE),0)</f>
        <v>0</v>
      </c>
      <c r="DT583" s="1790">
        <f>IFERROR(VLOOKUP($A583,'Pre 2002'!$C$3:$CK$382,87,FALSE),0)</f>
        <v>0.54705882352941182</v>
      </c>
      <c r="DU583" s="1741">
        <f>IFERROR(VLOOKUP(A583,'Pre 2002'!$C$3:$CG$382,83,FALSE),0)</f>
        <v>7</v>
      </c>
    </row>
    <row r="584" spans="1:125">
      <c r="A584" s="1778" t="s">
        <v>1865</v>
      </c>
      <c r="B584" s="1562">
        <f t="shared" si="227"/>
        <v>46</v>
      </c>
      <c r="C584" s="1562">
        <f t="shared" si="228"/>
        <v>25</v>
      </c>
      <c r="D584" s="1562">
        <f t="shared" si="229"/>
        <v>0</v>
      </c>
      <c r="E584" s="1563">
        <f t="shared" si="230"/>
        <v>0.54347826086956519</v>
      </c>
      <c r="F584" s="1786">
        <f t="shared" si="231"/>
        <v>2</v>
      </c>
      <c r="G584" s="1595" t="s">
        <v>2159</v>
      </c>
      <c r="H584" s="1567">
        <f t="shared" si="222"/>
        <v>2</v>
      </c>
      <c r="I584" s="1734">
        <f t="shared" si="223"/>
        <v>46</v>
      </c>
      <c r="J584" s="1734">
        <f t="shared" si="224"/>
        <v>25</v>
      </c>
      <c r="K584" s="1734">
        <f t="shared" si="225"/>
        <v>0</v>
      </c>
      <c r="L584" s="1806">
        <f t="shared" si="226"/>
        <v>0.54347826086956519</v>
      </c>
      <c r="O584" s="1700">
        <f>IFERROR(VLOOKUP($A584,'2022'!$B$2:$K$174,3,FALSE),0)</f>
        <v>0</v>
      </c>
      <c r="P584" s="1858">
        <f>IFERROR(VLOOKUP($A584,'2022'!$B$2:$K$174,4,FALSE),0)</f>
        <v>0</v>
      </c>
      <c r="Q584" s="1858">
        <f>IFERROR(VLOOKUP($A584,'2022'!$B$2:$K$174,5,FALSE),0)</f>
        <v>0</v>
      </c>
      <c r="R584" s="1858">
        <f>IFERROR(VLOOKUP($A584,'2022'!$B$2:$K$174,8,FALSE),0)</f>
        <v>0</v>
      </c>
      <c r="S584" s="1740">
        <f>IFERROR(VLOOKUP($A584,'2022'!$B$2:$K$174,10,FALSE),0)</f>
        <v>0</v>
      </c>
      <c r="T584" s="1700">
        <f>IFERROR(VLOOKUP($A584,'2021'!$B$2:$K$174,3,FALSE),0)</f>
        <v>0</v>
      </c>
      <c r="U584" s="1843">
        <f>IFERROR(VLOOKUP($A584,'2021'!$B$2:$K$174,4,FALSE),0)</f>
        <v>0</v>
      </c>
      <c r="V584" s="1843">
        <f>IFERROR(VLOOKUP($A584,'2021'!$B$2:$K$174,5,FALSE),0)</f>
        <v>0</v>
      </c>
      <c r="W584" s="1843">
        <f>IFERROR(VLOOKUP($A584,'2021'!$B$2:$K$174,8,FALSE),0)</f>
        <v>0</v>
      </c>
      <c r="X584" s="1740">
        <f>IFERROR(VLOOKUP($A584,'2021'!$B$2:$K$174,10,FALSE),0)</f>
        <v>0</v>
      </c>
      <c r="Y584" s="1700">
        <f>IFERROR(VLOOKUP($A584,'2020'!$B$2:$K$170,3,FALSE),0)</f>
        <v>0</v>
      </c>
      <c r="Z584" s="1829">
        <f>IFERROR(VLOOKUP($A584,'2020'!$B$2:$K$170,4,FALSE),0)</f>
        <v>0</v>
      </c>
      <c r="AA584" s="1829">
        <f>IFERROR(VLOOKUP($A584,'2020'!$B$2:$K$170,5,FALSE),0)</f>
        <v>0</v>
      </c>
      <c r="AB584" s="1829">
        <f>IFERROR(VLOOKUP($A584,'2020'!$B$2:$K$170,8,FALSE),0)</f>
        <v>0</v>
      </c>
      <c r="AC584" s="1740">
        <f>IFERROR(VLOOKUP($A584,'2020'!$B$2:$K$170,10,FALSE),0)</f>
        <v>0</v>
      </c>
      <c r="AD584" s="1700">
        <f>IFERROR(VLOOKUP($A584,'2019'!$B$2:$K$170,3,FALSE),0)</f>
        <v>0</v>
      </c>
      <c r="AE584" s="1823">
        <f>IFERROR(VLOOKUP($A584,'2019'!$B$2:$K$170,4,FALSE),0)</f>
        <v>0</v>
      </c>
      <c r="AF584" s="1823">
        <f>IFERROR(VLOOKUP($A584,'2019'!$B$2:$K$170,5,FALSE),0)</f>
        <v>0</v>
      </c>
      <c r="AG584" s="1823">
        <f>IFERROR(VLOOKUP($A584,'2019'!$B$2:$K$170,8,FALSE),0)</f>
        <v>0</v>
      </c>
      <c r="AH584" s="1740">
        <f>IFERROR(VLOOKUP($A584,'2019'!$B$2:$K$170,10,FALSE),0)</f>
        <v>0</v>
      </c>
      <c r="AI584" s="1700">
        <f>IFERROR(VLOOKUP($A584,'2018'!$B$2:$K$170,3,FALSE),0)</f>
        <v>0</v>
      </c>
      <c r="AJ584" s="1821">
        <f>IFERROR(VLOOKUP($A584,'2018'!$B$2:$K$170,4,FALSE),0)</f>
        <v>0</v>
      </c>
      <c r="AK584" s="1821">
        <f>IFERROR(VLOOKUP($A584,'2018'!$B$2:$K$170,5,FALSE),0)</f>
        <v>0</v>
      </c>
      <c r="AL584" s="1821">
        <f>IFERROR(VLOOKUP($A584,'2018'!$B$2:$K$170,8,FALSE),0)</f>
        <v>0</v>
      </c>
      <c r="AM584" s="1740">
        <f>IFERROR(VLOOKUP($A584,'2018'!$B$2:$K$170,10,FALSE),0)</f>
        <v>0</v>
      </c>
      <c r="AN584" s="1700">
        <f>IFERROR(VLOOKUP($A584,'2017'!$B$2:$J$163,2,FALSE),0)</f>
        <v>0</v>
      </c>
      <c r="AO584" s="1815">
        <f>IFERROR(VLOOKUP($A584,'2017'!$B$2:$J$163,3,FALSE),0)</f>
        <v>0</v>
      </c>
      <c r="AP584" s="1815">
        <f>IFERROR(VLOOKUP($A584,'2017'!$B$2:$J$163,4,FALSE),0)</f>
        <v>0</v>
      </c>
      <c r="AQ584" s="1815">
        <f>IFERROR(VLOOKUP($A584,'2017'!$B$2:$J$163,7,FALSE),0)</f>
        <v>0</v>
      </c>
      <c r="AR584" s="1740">
        <f>IFERROR(VLOOKUP($A584,'2017'!$B$2:$J$163,9,FALSE),0)</f>
        <v>0</v>
      </c>
      <c r="AS584" s="1700">
        <f>IFERROR(VLOOKUP($A584,'2016'!$B$2:$K$165,3,FALSE),0)</f>
        <v>0</v>
      </c>
      <c r="AT584" s="1796">
        <f>IFERROR(VLOOKUP($A584,'2016'!$B$2:$K$165,4,FALSE),0)</f>
        <v>0</v>
      </c>
      <c r="AU584" s="1796">
        <f>IFERROR(VLOOKUP($A584,'2016'!$B$2:$K$165,5,FALSE),0)</f>
        <v>0</v>
      </c>
      <c r="AV584" s="1796">
        <f>IFERROR(VLOOKUP($A584,'2016'!$B$2:$K$165,8,FALSE),0)</f>
        <v>0</v>
      </c>
      <c r="AW584" s="1740">
        <f>IFERROR(VLOOKUP($A584,'2016'!$B$2:$K$165,10,FALSE),0)</f>
        <v>0</v>
      </c>
      <c r="AX584" s="1700">
        <f>IFERROR(VLOOKUP($A584,'2015'!$B$2:$K$165,3,FALSE),0)</f>
        <v>0</v>
      </c>
      <c r="AY584" s="1695">
        <f>IFERROR(VLOOKUP($A584,'2015'!$B$2:$K$165,4,FALSE),0)</f>
        <v>0</v>
      </c>
      <c r="AZ584" s="1695">
        <f>IFERROR(VLOOKUP($A584,'2015'!$B$2:$K$165,5,FALSE),0)</f>
        <v>0</v>
      </c>
      <c r="BA584" s="1695">
        <f>IFERROR(VLOOKUP($A584,'2015'!$B$2:$K$165,8,FALSE),0)</f>
        <v>0</v>
      </c>
      <c r="BB584" s="1740">
        <f>IFERROR(VLOOKUP($A584,'2015'!$B$2:$K$165,10,FALSE),0)</f>
        <v>0</v>
      </c>
      <c r="BC584" s="1700">
        <f>IFERROR(VLOOKUP($A584,'2014'!$B$2:$K$157,3,FALSE),0)</f>
        <v>0</v>
      </c>
      <c r="BD584" s="1691">
        <f>IFERROR(VLOOKUP($A584,'2014'!$B$2:$K$157,4,FALSE),0)</f>
        <v>0</v>
      </c>
      <c r="BE584" s="1691">
        <f>IFERROR(VLOOKUP($A584,'2014'!$B$2:$K$157,5,FALSE),0)</f>
        <v>0</v>
      </c>
      <c r="BF584" s="1691">
        <f>IFERROR(VLOOKUP($A584,'2014'!$B$2:$K$157,8,FALSE),0)</f>
        <v>0</v>
      </c>
      <c r="BG584" s="1740">
        <f>IFERROR(VLOOKUP($A584,'2014'!$B$2:$K$157,10,FALSE),0)</f>
        <v>0</v>
      </c>
      <c r="BH584" s="1700">
        <f>IFERROR(VLOOKUP($A584,'2013'!$D$4:$I$249,2,FALSE),0)</f>
        <v>0</v>
      </c>
      <c r="BI584" s="1691">
        <f>IFERROR(VLOOKUP($A584,'2013'!$D$4:$I$249,3,FALSE),0)</f>
        <v>0</v>
      </c>
      <c r="BJ584" s="1691">
        <f>IFERROR(VLOOKUP($A584,'2013'!$D$4:$I$249,4,FALSE),0)</f>
        <v>0</v>
      </c>
      <c r="BK584" s="1691">
        <f>IFERROR(VLOOKUP($A584,'2013'!$D$4:$I$249,5,FALSE),0)</f>
        <v>0</v>
      </c>
      <c r="BL584" s="1740">
        <f>IFERROR(VLOOKUP($A584,'2013'!$D$4:$I$249,6,FALSE),0)</f>
        <v>0</v>
      </c>
      <c r="BM584" s="1737">
        <f>IFERROR(VLOOKUP($A584,'2012'!$D$3:$O$172,2,FALSE),0)</f>
        <v>0</v>
      </c>
      <c r="BN584" s="1691">
        <f>IFERROR(VLOOKUP($A584,'2012'!$D$3:$O$172,3,FALSE),0)</f>
        <v>0</v>
      </c>
      <c r="BO584" s="1743">
        <f>IFERROR(VLOOKUP($A584,'2012'!$D$3:$O$172,4,FALSE),0)</f>
        <v>0</v>
      </c>
      <c r="BP584" s="1700">
        <f>IFERROR(VLOOKUP($A584,'2012'!$D$3:$O$172,5,FALSE),0)</f>
        <v>0</v>
      </c>
      <c r="BQ584" s="1691">
        <f>IFERROR(VLOOKUP($A584,'2012'!$D$3:$O$172,6,FALSE),0)</f>
        <v>0</v>
      </c>
      <c r="BR584" s="1691">
        <f>IFERROR(VLOOKUP($A584,'2012'!$D$3:$O$172,7,FALSE),0)</f>
        <v>0</v>
      </c>
      <c r="BS584" s="1691">
        <f>IFERROR(VLOOKUP($A584,'2012'!$D$3:$O$172,8,FALSE),0)</f>
        <v>0</v>
      </c>
      <c r="BT584" s="1740">
        <f>IFERROR(VLOOKUP($A584,'2012'!$D$3:$O$172,9,FALSE),0)</f>
        <v>0</v>
      </c>
      <c r="BX584" s="1700">
        <f>IFERROR(VLOOKUP($A584,'2011'!$D$4:$I$251,2,FALSE),0)</f>
        <v>0</v>
      </c>
      <c r="BY584" s="1691">
        <f>IFERROR(VLOOKUP($A584,'2011'!$D$4:$I$251,3,FALSE),0)</f>
        <v>0</v>
      </c>
      <c r="BZ584" s="1691">
        <f>IFERROR(VLOOKUP($A584,'2011'!$D$4:$I$251,4,FALSE),0)</f>
        <v>0</v>
      </c>
      <c r="CA584" s="1691">
        <f>IFERROR(VLOOKUP($A584,'2011'!$D$4:$I$251,5,FALSE),0)</f>
        <v>0</v>
      </c>
      <c r="CB584" s="1740">
        <f>IFERROR(VLOOKUP($A584,'2011'!$D$4:$I$251,6,FALSE),0)</f>
        <v>0</v>
      </c>
      <c r="CC584" s="1700">
        <f>IFERROR(VLOOKUP($A584,'2010'!$C$3:$H$234,2,FALSE),0)</f>
        <v>0</v>
      </c>
      <c r="CD584" s="1691">
        <f>IFERROR(VLOOKUP($A584,'2010'!$C$3:$H$234,3,FALSE),0)</f>
        <v>0</v>
      </c>
      <c r="CE584" s="1691">
        <f>IFERROR(VLOOKUP($A584,'2010'!$C$3:$H$234,4,FALSE),0)</f>
        <v>0</v>
      </c>
      <c r="CF584" s="1691">
        <f>IFERROR(VLOOKUP($A584,'2010'!$C$3:$H$234,5,FALSE),0)</f>
        <v>0</v>
      </c>
      <c r="CG584" s="1740">
        <f>IFERROR(VLOOKUP($A584,'2010'!$C$3:$H$234,6,FALSE),0)</f>
        <v>0</v>
      </c>
      <c r="CH584" s="1700">
        <f>IFERROR(VLOOKUP($A584,'2009'!$C$3:$H$242,2,FALSE),0)</f>
        <v>0</v>
      </c>
      <c r="CI584" s="1691">
        <f>IFERROR(VLOOKUP($A584,'2009'!$C$3:$H$242,3,FALSE),0)</f>
        <v>0</v>
      </c>
      <c r="CJ584" s="1691">
        <f>IFERROR(VLOOKUP($A584,'2009'!$C$3:$H$242,4,FALSE),0)</f>
        <v>0</v>
      </c>
      <c r="CK584" s="1691">
        <f>IFERROR(VLOOKUP($A584,'2009'!$C$3:$H$242,5,FALSE),0)</f>
        <v>0</v>
      </c>
      <c r="CL584" s="1740">
        <f>IFERROR(VLOOKUP($A584,'2009'!$C$3:$H$242,6,FALSE),0)</f>
        <v>0</v>
      </c>
      <c r="CM584" s="1700">
        <f>IFERROR(VLOOKUP($A584,'2008'!$C$3:$H$229,2,FALSE),0)</f>
        <v>0</v>
      </c>
      <c r="CN584" s="1691">
        <f>IFERROR(VLOOKUP($A584,'2008'!$C$3:$H$229,3,FALSE),0)</f>
        <v>0</v>
      </c>
      <c r="CO584" s="1691">
        <f>IFERROR(VLOOKUP($A584,'2008'!$C$3:$H$229,4,FALSE),0)</f>
        <v>0</v>
      </c>
      <c r="CP584" s="1691">
        <f>IFERROR(VLOOKUP($A584,'2008'!$C$3:$H$229,5,FALSE),0)</f>
        <v>0</v>
      </c>
      <c r="CQ584" s="1740">
        <f>IFERROR(VLOOKUP($A584,'2008'!$C$3:$H$229,6,FALSE),0)</f>
        <v>0</v>
      </c>
      <c r="CR584" s="1700">
        <f>IFERROR(VLOOKUP($A584,'2007'!$C$3:$M$238,7,FALSE),0)</f>
        <v>0</v>
      </c>
      <c r="CS584" s="1691">
        <f>IFERROR(VLOOKUP($A584,'2007'!$C$3:$M$238,8,FALSE),0)</f>
        <v>0</v>
      </c>
      <c r="CT584" s="1691">
        <f>IFERROR(VLOOKUP($A584,'2007'!$C$3:$M$238,9,FALSE),0)</f>
        <v>0</v>
      </c>
      <c r="CU584" s="1691">
        <f>IFERROR(VLOOKUP($A584,'2007'!$C$3:$M$238,10,FALSE),0)</f>
        <v>0</v>
      </c>
      <c r="CV584" s="1740">
        <f>IFERROR(VLOOKUP($A584,'2007'!$C$3:$M$238,11,FALSE),0)</f>
        <v>0</v>
      </c>
      <c r="CW584" s="1700">
        <f>IFERROR(VLOOKUP($A584,'2006'!$A$2:$F$200,2,FALSE),0)</f>
        <v>0</v>
      </c>
      <c r="CX584" s="1691">
        <f>IFERROR(VLOOKUP($A584,'2006'!$A$2:$F$200,4,FALSE),0)</f>
        <v>0</v>
      </c>
      <c r="CY584" s="1691">
        <f>IFERROR(VLOOKUP($A584,'2006'!$A$2:$F$200,5,FALSE),0)</f>
        <v>0</v>
      </c>
      <c r="CZ584" s="1740">
        <f>IFERROR(VLOOKUP($A584,'2006'!$A$2:$F$200,6,FALSE),0)</f>
        <v>0</v>
      </c>
      <c r="DA584" s="1700">
        <f>IFERROR(VLOOKUP($A584,'2005'!$C$3:$M$205,8,FALSE),0)</f>
        <v>0</v>
      </c>
      <c r="DB584" s="1691">
        <f>IFERROR(VLOOKUP($A584,'2005'!$C$3:$M$205,9,FALSE),0)</f>
        <v>0</v>
      </c>
      <c r="DC584" s="1691">
        <f>IFERROR(VLOOKUP($A584,'2005'!$C$3:$M$205,10,FALSE),0)</f>
        <v>0</v>
      </c>
      <c r="DD584" s="1740">
        <f>IFERROR(VLOOKUP($A584,'2005'!$C$3:$M$205,11,FALSE),0)</f>
        <v>0</v>
      </c>
      <c r="DE584" s="1700">
        <f>IFERROR(VLOOKUP($A584,'2004'!$C$3:$M$213,8,FALSE),0)</f>
        <v>0</v>
      </c>
      <c r="DF584" s="1691">
        <f>IFERROR(VLOOKUP($A584,'2004'!$C$3:$M$213,9,FALSE),0)</f>
        <v>0</v>
      </c>
      <c r="DG584" s="1691">
        <f>IFERROR(VLOOKUP($A584,'2004'!$C$3:$M$213,10,FALSE),0)</f>
        <v>0</v>
      </c>
      <c r="DH584" s="1740">
        <f>IFERROR(VLOOKUP($A584,'2004'!$C$3:$M$213,11,FALSE),0)</f>
        <v>0</v>
      </c>
      <c r="DI584" s="1700">
        <f>IFERROR(VLOOKUP($A584,'2003'!$C$3:$Q$214,12,FALSE),0)</f>
        <v>0</v>
      </c>
      <c r="DJ584" s="1691">
        <f>IFERROR(VLOOKUP($A584,'2003'!$C$3:$Q$214,13,FALSE),0)</f>
        <v>0</v>
      </c>
      <c r="DK584" s="1691">
        <f>IFERROR(VLOOKUP($A584,'2003'!$C$3:$Q$214,14,FALSE),0)</f>
        <v>0</v>
      </c>
      <c r="DL584" s="1740">
        <f>IFERROR(VLOOKUP($A584,'2003'!$C$3:$Q$214,15,FALSE),0)</f>
        <v>0</v>
      </c>
      <c r="DM584" s="1700">
        <f>IFERROR(VLOOKUP($A584,'2002'!$D$3:$R$214,12,FALSE),0)</f>
        <v>30</v>
      </c>
      <c r="DN584" s="1691">
        <f>IFERROR(VLOOKUP($A584,'2002'!$D$3:$R$214,13,FALSE),0)</f>
        <v>18</v>
      </c>
      <c r="DO584" s="1691">
        <f>IFERROR(VLOOKUP($A584,'2002'!$D$3:$R$214,14,FALSE),0)</f>
        <v>0</v>
      </c>
      <c r="DP584" s="1788">
        <f>IFERROR(VLOOKUP($A584,'2002'!$D$3:$R$214,15,FALSE),0)</f>
        <v>0.6</v>
      </c>
      <c r="DQ584" s="1700">
        <f>IFERROR(VLOOKUP($A584,'Pre 2002'!$C$3:$CK$382,84,FALSE),0)</f>
        <v>16</v>
      </c>
      <c r="DR584" s="1695">
        <f>IFERROR(VLOOKUP($A584,'Pre 2002'!$C$3:$CK$382,85,FALSE),0)</f>
        <v>7</v>
      </c>
      <c r="DS584" s="1695">
        <f>IFERROR(VLOOKUP($A584,'Pre 2002'!$C$3:$CK$382,86,FALSE),0)</f>
        <v>0</v>
      </c>
      <c r="DT584" s="1790">
        <f>IFERROR(VLOOKUP($A584,'Pre 2002'!$C$3:$CK$382,87,FALSE),0)</f>
        <v>0.4375</v>
      </c>
      <c r="DU584" s="1741">
        <f>IFERROR(VLOOKUP(A584,'Pre 2002'!$C$3:$CG$382,83,FALSE),0)</f>
        <v>1</v>
      </c>
    </row>
    <row r="585" spans="1:125">
      <c r="A585" s="1778" t="s">
        <v>1293</v>
      </c>
      <c r="B585" s="1562">
        <f t="shared" si="227"/>
        <v>46</v>
      </c>
      <c r="C585" s="1562">
        <f t="shared" si="228"/>
        <v>25</v>
      </c>
      <c r="D585" s="1562">
        <f t="shared" si="229"/>
        <v>0</v>
      </c>
      <c r="E585" s="1563">
        <f t="shared" si="230"/>
        <v>0.54347826086956519</v>
      </c>
      <c r="F585" s="1786">
        <f t="shared" si="231"/>
        <v>1</v>
      </c>
      <c r="G585" s="1595" t="s">
        <v>2159</v>
      </c>
      <c r="H585" s="1567">
        <f t="shared" si="222"/>
        <v>1</v>
      </c>
      <c r="I585" s="1734">
        <f t="shared" si="223"/>
        <v>46</v>
      </c>
      <c r="J585" s="1734">
        <f t="shared" si="224"/>
        <v>25</v>
      </c>
      <c r="K585" s="1734">
        <f t="shared" si="225"/>
        <v>0</v>
      </c>
      <c r="L585" s="1806">
        <f t="shared" si="226"/>
        <v>0.54347826086956519</v>
      </c>
      <c r="O585" s="1700">
        <f>IFERROR(VLOOKUP($A585,'2022'!$B$2:$K$174,3,FALSE),0)</f>
        <v>0</v>
      </c>
      <c r="P585" s="1858">
        <f>IFERROR(VLOOKUP($A585,'2022'!$B$2:$K$174,4,FALSE),0)</f>
        <v>0</v>
      </c>
      <c r="Q585" s="1858">
        <f>IFERROR(VLOOKUP($A585,'2022'!$B$2:$K$174,5,FALSE),0)</f>
        <v>0</v>
      </c>
      <c r="R585" s="1858">
        <f>IFERROR(VLOOKUP($A585,'2022'!$B$2:$K$174,8,FALSE),0)</f>
        <v>0</v>
      </c>
      <c r="S585" s="1740">
        <f>IFERROR(VLOOKUP($A585,'2022'!$B$2:$K$174,10,FALSE),0)</f>
        <v>0</v>
      </c>
      <c r="T585" s="1700">
        <f>IFERROR(VLOOKUP($A585,'2021'!$B$2:$K$174,3,FALSE),0)</f>
        <v>0</v>
      </c>
      <c r="U585" s="1843">
        <f>IFERROR(VLOOKUP($A585,'2021'!$B$2:$K$174,4,FALSE),0)</f>
        <v>0</v>
      </c>
      <c r="V585" s="1843">
        <f>IFERROR(VLOOKUP($A585,'2021'!$B$2:$K$174,5,FALSE),0)</f>
        <v>0</v>
      </c>
      <c r="W585" s="1843">
        <f>IFERROR(VLOOKUP($A585,'2021'!$B$2:$K$174,8,FALSE),0)</f>
        <v>0</v>
      </c>
      <c r="X585" s="1740">
        <f>IFERROR(VLOOKUP($A585,'2021'!$B$2:$K$174,10,FALSE),0)</f>
        <v>0</v>
      </c>
      <c r="Y585" s="1700">
        <f>IFERROR(VLOOKUP($A585,'2020'!$B$2:$K$170,3,FALSE),0)</f>
        <v>0</v>
      </c>
      <c r="Z585" s="1829">
        <f>IFERROR(VLOOKUP($A585,'2020'!$B$2:$K$170,4,FALSE),0)</f>
        <v>0</v>
      </c>
      <c r="AA585" s="1829">
        <f>IFERROR(VLOOKUP($A585,'2020'!$B$2:$K$170,5,FALSE),0)</f>
        <v>0</v>
      </c>
      <c r="AB585" s="1829">
        <f>IFERROR(VLOOKUP($A585,'2020'!$B$2:$K$170,8,FALSE),0)</f>
        <v>0</v>
      </c>
      <c r="AC585" s="1740">
        <f>IFERROR(VLOOKUP($A585,'2020'!$B$2:$K$170,10,FALSE),0)</f>
        <v>0</v>
      </c>
      <c r="AD585" s="1700">
        <f>IFERROR(VLOOKUP($A585,'2019'!$B$2:$K$170,3,FALSE),0)</f>
        <v>0</v>
      </c>
      <c r="AE585" s="1823">
        <f>IFERROR(VLOOKUP($A585,'2019'!$B$2:$K$170,4,FALSE),0)</f>
        <v>0</v>
      </c>
      <c r="AF585" s="1823">
        <f>IFERROR(VLOOKUP($A585,'2019'!$B$2:$K$170,5,FALSE),0)</f>
        <v>0</v>
      </c>
      <c r="AG585" s="1823">
        <f>IFERROR(VLOOKUP($A585,'2019'!$B$2:$K$170,8,FALSE),0)</f>
        <v>0</v>
      </c>
      <c r="AH585" s="1740">
        <f>IFERROR(VLOOKUP($A585,'2019'!$B$2:$K$170,10,FALSE),0)</f>
        <v>0</v>
      </c>
      <c r="AI585" s="1700">
        <f>IFERROR(VLOOKUP($A585,'2018'!$B$2:$K$170,3,FALSE),0)</f>
        <v>0</v>
      </c>
      <c r="AJ585" s="1821">
        <f>IFERROR(VLOOKUP($A585,'2018'!$B$2:$K$170,4,FALSE),0)</f>
        <v>0</v>
      </c>
      <c r="AK585" s="1821">
        <f>IFERROR(VLOOKUP($A585,'2018'!$B$2:$K$170,5,FALSE),0)</f>
        <v>0</v>
      </c>
      <c r="AL585" s="1821">
        <f>IFERROR(VLOOKUP($A585,'2018'!$B$2:$K$170,8,FALSE),0)</f>
        <v>0</v>
      </c>
      <c r="AM585" s="1740">
        <f>IFERROR(VLOOKUP($A585,'2018'!$B$2:$K$170,10,FALSE),0)</f>
        <v>0</v>
      </c>
      <c r="AN585" s="1700">
        <f>IFERROR(VLOOKUP($A585,'2017'!$B$2:$J$163,2,FALSE),0)</f>
        <v>0</v>
      </c>
      <c r="AO585" s="1815">
        <f>IFERROR(VLOOKUP($A585,'2017'!$B$2:$J$163,3,FALSE),0)</f>
        <v>0</v>
      </c>
      <c r="AP585" s="1815">
        <f>IFERROR(VLOOKUP($A585,'2017'!$B$2:$J$163,4,FALSE),0)</f>
        <v>0</v>
      </c>
      <c r="AQ585" s="1815">
        <f>IFERROR(VLOOKUP($A585,'2017'!$B$2:$J$163,7,FALSE),0)</f>
        <v>0</v>
      </c>
      <c r="AR585" s="1740">
        <f>IFERROR(VLOOKUP($A585,'2017'!$B$2:$J$163,9,FALSE),0)</f>
        <v>0</v>
      </c>
      <c r="AS585" s="1700">
        <f>IFERROR(VLOOKUP($A585,'2016'!$B$2:$K$165,3,FALSE),0)</f>
        <v>0</v>
      </c>
      <c r="AT585" s="1796">
        <f>IFERROR(VLOOKUP($A585,'2016'!$B$2:$K$165,4,FALSE),0)</f>
        <v>0</v>
      </c>
      <c r="AU585" s="1796">
        <f>IFERROR(VLOOKUP($A585,'2016'!$B$2:$K$165,5,FALSE),0)</f>
        <v>0</v>
      </c>
      <c r="AV585" s="1796">
        <f>IFERROR(VLOOKUP($A585,'2016'!$B$2:$K$165,8,FALSE),0)</f>
        <v>0</v>
      </c>
      <c r="AW585" s="1740">
        <f>IFERROR(VLOOKUP($A585,'2016'!$B$2:$K$165,10,FALSE),0)</f>
        <v>0</v>
      </c>
      <c r="AX585" s="1700">
        <f>IFERROR(VLOOKUP($A585,'2015'!$B$2:$K$165,3,FALSE),0)</f>
        <v>0</v>
      </c>
      <c r="AY585" s="1695">
        <f>IFERROR(VLOOKUP($A585,'2015'!$B$2:$K$165,4,FALSE),0)</f>
        <v>0</v>
      </c>
      <c r="AZ585" s="1695">
        <f>IFERROR(VLOOKUP($A585,'2015'!$B$2:$K$165,5,FALSE),0)</f>
        <v>0</v>
      </c>
      <c r="BA585" s="1695">
        <f>IFERROR(VLOOKUP($A585,'2015'!$B$2:$K$165,8,FALSE),0)</f>
        <v>0</v>
      </c>
      <c r="BB585" s="1740">
        <f>IFERROR(VLOOKUP($A585,'2015'!$B$2:$K$165,10,FALSE),0)</f>
        <v>0</v>
      </c>
      <c r="BC585" s="1700">
        <f>IFERROR(VLOOKUP($A585,'2014'!$B$2:$K$157,3,FALSE),0)</f>
        <v>0</v>
      </c>
      <c r="BD585" s="1691">
        <f>IFERROR(VLOOKUP($A585,'2014'!$B$2:$K$157,4,FALSE),0)</f>
        <v>0</v>
      </c>
      <c r="BE585" s="1691">
        <f>IFERROR(VLOOKUP($A585,'2014'!$B$2:$K$157,5,FALSE),0)</f>
        <v>0</v>
      </c>
      <c r="BF585" s="1691">
        <f>IFERROR(VLOOKUP($A585,'2014'!$B$2:$K$157,8,FALSE),0)</f>
        <v>0</v>
      </c>
      <c r="BG585" s="1740">
        <f>IFERROR(VLOOKUP($A585,'2014'!$B$2:$K$157,10,FALSE),0)</f>
        <v>0</v>
      </c>
      <c r="BH585" s="1700">
        <f>IFERROR(VLOOKUP($A585,'2013'!$D$4:$I$249,2,FALSE),0)</f>
        <v>0</v>
      </c>
      <c r="BI585" s="1691">
        <f>IFERROR(VLOOKUP($A585,'2013'!$D$4:$I$249,3,FALSE),0)</f>
        <v>0</v>
      </c>
      <c r="BJ585" s="1691">
        <f>IFERROR(VLOOKUP($A585,'2013'!$D$4:$I$249,4,FALSE),0)</f>
        <v>0</v>
      </c>
      <c r="BK585" s="1691">
        <f>IFERROR(VLOOKUP($A585,'2013'!$D$4:$I$249,5,FALSE),0)</f>
        <v>0</v>
      </c>
      <c r="BL585" s="1740">
        <f>IFERROR(VLOOKUP($A585,'2013'!$D$4:$I$249,6,FALSE),0)</f>
        <v>0</v>
      </c>
      <c r="BM585" s="1737">
        <f>IFERROR(VLOOKUP($A585,'2012'!$D$3:$O$172,2,FALSE),0)</f>
        <v>0</v>
      </c>
      <c r="BN585" s="1691">
        <f>IFERROR(VLOOKUP($A585,'2012'!$D$3:$O$172,3,FALSE),0)</f>
        <v>0</v>
      </c>
      <c r="BO585" s="1743">
        <f>IFERROR(VLOOKUP($A585,'2012'!$D$3:$O$172,4,FALSE),0)</f>
        <v>0</v>
      </c>
      <c r="BP585" s="1700">
        <f>IFERROR(VLOOKUP($A585,'2012'!$D$3:$O$172,5,FALSE),0)</f>
        <v>0</v>
      </c>
      <c r="BQ585" s="1691">
        <f>IFERROR(VLOOKUP($A585,'2012'!$D$3:$O$172,6,FALSE),0)</f>
        <v>0</v>
      </c>
      <c r="BR585" s="1691">
        <f>IFERROR(VLOOKUP($A585,'2012'!$D$3:$O$172,7,FALSE),0)</f>
        <v>0</v>
      </c>
      <c r="BS585" s="1691">
        <f>IFERROR(VLOOKUP($A585,'2012'!$D$3:$O$172,8,FALSE),0)</f>
        <v>0</v>
      </c>
      <c r="BT585" s="1740">
        <f>IFERROR(VLOOKUP($A585,'2012'!$D$3:$O$172,9,FALSE),0)</f>
        <v>0</v>
      </c>
      <c r="BX585" s="1700">
        <f>IFERROR(VLOOKUP($A585,'2011'!$D$4:$I$251,2,FALSE),0)</f>
        <v>0</v>
      </c>
      <c r="BY585" s="1691">
        <f>IFERROR(VLOOKUP($A585,'2011'!$D$4:$I$251,3,FALSE),0)</f>
        <v>0</v>
      </c>
      <c r="BZ585" s="1691">
        <f>IFERROR(VLOOKUP($A585,'2011'!$D$4:$I$251,4,FALSE),0)</f>
        <v>0</v>
      </c>
      <c r="CA585" s="1691">
        <f>IFERROR(VLOOKUP($A585,'2011'!$D$4:$I$251,5,FALSE),0)</f>
        <v>0</v>
      </c>
      <c r="CB585" s="1740">
        <f>IFERROR(VLOOKUP($A585,'2011'!$D$4:$I$251,6,FALSE),0)</f>
        <v>0</v>
      </c>
      <c r="CC585" s="1700">
        <f>IFERROR(VLOOKUP($A585,'2010'!$C$3:$H$234,2,FALSE),0)</f>
        <v>0</v>
      </c>
      <c r="CD585" s="1691">
        <f>IFERROR(VLOOKUP($A585,'2010'!$C$3:$H$234,3,FALSE),0)</f>
        <v>0</v>
      </c>
      <c r="CE585" s="1691">
        <f>IFERROR(VLOOKUP($A585,'2010'!$C$3:$H$234,4,FALSE),0)</f>
        <v>0</v>
      </c>
      <c r="CF585" s="1691">
        <f>IFERROR(VLOOKUP($A585,'2010'!$C$3:$H$234,5,FALSE),0)</f>
        <v>0</v>
      </c>
      <c r="CG585" s="1740">
        <f>IFERROR(VLOOKUP($A585,'2010'!$C$3:$H$234,6,FALSE),0)</f>
        <v>0</v>
      </c>
      <c r="CH585" s="1700">
        <f>IFERROR(VLOOKUP($A585,'2009'!$C$3:$H$242,2,FALSE),0)</f>
        <v>0</v>
      </c>
      <c r="CI585" s="1691">
        <f>IFERROR(VLOOKUP($A585,'2009'!$C$3:$H$242,3,FALSE),0)</f>
        <v>0</v>
      </c>
      <c r="CJ585" s="1691">
        <f>IFERROR(VLOOKUP($A585,'2009'!$C$3:$H$242,4,FALSE),0)</f>
        <v>0</v>
      </c>
      <c r="CK585" s="1691">
        <f>IFERROR(VLOOKUP($A585,'2009'!$C$3:$H$242,5,FALSE),0)</f>
        <v>0</v>
      </c>
      <c r="CL585" s="1740">
        <f>IFERROR(VLOOKUP($A585,'2009'!$C$3:$H$242,6,FALSE),0)</f>
        <v>0</v>
      </c>
      <c r="CM585" s="1700">
        <f>IFERROR(VLOOKUP($A585,'2008'!$C$3:$H$229,2,FALSE),0)</f>
        <v>46</v>
      </c>
      <c r="CN585" s="1691">
        <f>IFERROR(VLOOKUP($A585,'2008'!$C$3:$H$229,3,FALSE),0)</f>
        <v>13</v>
      </c>
      <c r="CO585" s="1691">
        <f>IFERROR(VLOOKUP($A585,'2008'!$C$3:$H$229,4,FALSE),0)</f>
        <v>25</v>
      </c>
      <c r="CP585" s="1691">
        <f>IFERROR(VLOOKUP($A585,'2008'!$C$3:$H$229,5,FALSE),0)</f>
        <v>0</v>
      </c>
      <c r="CQ585" s="1740">
        <f>IFERROR(VLOOKUP($A585,'2008'!$C$3:$H$229,6,FALSE),0)</f>
        <v>0.54347826086956519</v>
      </c>
      <c r="CR585" s="1700">
        <f>IFERROR(VLOOKUP($A585,'2007'!$C$3:$M$238,7,FALSE),0)</f>
        <v>0</v>
      </c>
      <c r="CS585" s="1691">
        <f>IFERROR(VLOOKUP($A585,'2007'!$C$3:$M$238,8,FALSE),0)</f>
        <v>0</v>
      </c>
      <c r="CT585" s="1691">
        <f>IFERROR(VLOOKUP($A585,'2007'!$C$3:$M$238,9,FALSE),0)</f>
        <v>0</v>
      </c>
      <c r="CU585" s="1691">
        <f>IFERROR(VLOOKUP($A585,'2007'!$C$3:$M$238,10,FALSE),0)</f>
        <v>0</v>
      </c>
      <c r="CV585" s="1740">
        <f>IFERROR(VLOOKUP($A585,'2007'!$C$3:$M$238,11,FALSE),0)</f>
        <v>0</v>
      </c>
      <c r="CW585" s="1700">
        <f>IFERROR(VLOOKUP($A585,'2006'!$A$2:$F$200,2,FALSE),0)</f>
        <v>0</v>
      </c>
      <c r="CX585" s="1691">
        <f>IFERROR(VLOOKUP($A585,'2006'!$A$2:$F$200,4,FALSE),0)</f>
        <v>0</v>
      </c>
      <c r="CY585" s="1691">
        <f>IFERROR(VLOOKUP($A585,'2006'!$A$2:$F$200,5,FALSE),0)</f>
        <v>0</v>
      </c>
      <c r="CZ585" s="1740">
        <f>IFERROR(VLOOKUP($A585,'2006'!$A$2:$F$200,6,FALSE),0)</f>
        <v>0</v>
      </c>
      <c r="DA585" s="1700">
        <f>IFERROR(VLOOKUP($A585,'2005'!$C$3:$M$205,8,FALSE),0)</f>
        <v>0</v>
      </c>
      <c r="DB585" s="1691">
        <f>IFERROR(VLOOKUP($A585,'2005'!$C$3:$M$205,9,FALSE),0)</f>
        <v>0</v>
      </c>
      <c r="DC585" s="1691">
        <f>IFERROR(VLOOKUP($A585,'2005'!$C$3:$M$205,10,FALSE),0)</f>
        <v>0</v>
      </c>
      <c r="DD585" s="1740">
        <f>IFERROR(VLOOKUP($A585,'2005'!$C$3:$M$205,11,FALSE),0)</f>
        <v>0</v>
      </c>
      <c r="DE585" s="1700">
        <f>IFERROR(VLOOKUP($A585,'2004'!$C$3:$M$213,8,FALSE),0)</f>
        <v>0</v>
      </c>
      <c r="DF585" s="1691">
        <f>IFERROR(VLOOKUP($A585,'2004'!$C$3:$M$213,9,FALSE),0)</f>
        <v>0</v>
      </c>
      <c r="DG585" s="1691">
        <f>IFERROR(VLOOKUP($A585,'2004'!$C$3:$M$213,10,FALSE),0)</f>
        <v>0</v>
      </c>
      <c r="DH585" s="1740">
        <f>IFERROR(VLOOKUP($A585,'2004'!$C$3:$M$213,11,FALSE),0)</f>
        <v>0</v>
      </c>
      <c r="DI585" s="1700">
        <f>IFERROR(VLOOKUP($A585,'2003'!$C$3:$Q$214,12,FALSE),0)</f>
        <v>0</v>
      </c>
      <c r="DJ585" s="1691">
        <f>IFERROR(VLOOKUP($A585,'2003'!$C$3:$Q$214,13,FALSE),0)</f>
        <v>0</v>
      </c>
      <c r="DK585" s="1691">
        <f>IFERROR(VLOOKUP($A585,'2003'!$C$3:$Q$214,14,FALSE),0)</f>
        <v>0</v>
      </c>
      <c r="DL585" s="1740">
        <f>IFERROR(VLOOKUP($A585,'2003'!$C$3:$Q$214,15,FALSE),0)</f>
        <v>0</v>
      </c>
      <c r="DM585" s="1700">
        <f>IFERROR(VLOOKUP($A585,'2002'!$D$3:$R$214,12,FALSE),0)</f>
        <v>0</v>
      </c>
      <c r="DN585" s="1691">
        <f>IFERROR(VLOOKUP($A585,'2002'!$D$3:$R$214,13,FALSE),0)</f>
        <v>0</v>
      </c>
      <c r="DO585" s="1691">
        <f>IFERROR(VLOOKUP($A585,'2002'!$D$3:$R$214,14,FALSE),0)</f>
        <v>0</v>
      </c>
      <c r="DP585" s="1788">
        <f>IFERROR(VLOOKUP($A585,'2002'!$D$3:$R$214,15,FALSE),0)</f>
        <v>0</v>
      </c>
      <c r="DQ585" s="1700">
        <f>IFERROR(VLOOKUP($A585,'Pre 2002'!$C$3:$CK$382,84,FALSE),0)</f>
        <v>0</v>
      </c>
      <c r="DR585" s="1695">
        <f>IFERROR(VLOOKUP($A585,'Pre 2002'!$C$3:$CK$382,85,FALSE),0)</f>
        <v>0</v>
      </c>
      <c r="DS585" s="1695">
        <f>IFERROR(VLOOKUP($A585,'Pre 2002'!$C$3:$CK$382,86,FALSE),0)</f>
        <v>0</v>
      </c>
      <c r="DT585" s="1790">
        <f>IFERROR(VLOOKUP($A585,'Pre 2002'!$C$3:$CK$382,87,FALSE),0)</f>
        <v>0</v>
      </c>
      <c r="DU585" s="1741">
        <f>IFERROR(VLOOKUP(A585,'Pre 2002'!$C$3:$CG$382,83,FALSE),0)</f>
        <v>0</v>
      </c>
    </row>
    <row r="586" spans="1:125">
      <c r="A586" s="1779" t="s">
        <v>2349</v>
      </c>
      <c r="B586" s="1562">
        <f t="shared" si="227"/>
        <v>41</v>
      </c>
      <c r="C586" s="1562">
        <f t="shared" si="228"/>
        <v>22</v>
      </c>
      <c r="D586" s="1562">
        <f t="shared" si="229"/>
        <v>0</v>
      </c>
      <c r="E586" s="1563">
        <f t="shared" si="230"/>
        <v>0.53658536585365857</v>
      </c>
      <c r="F586" s="1786">
        <f t="shared" si="231"/>
        <v>1</v>
      </c>
      <c r="G586" s="1595">
        <v>2021</v>
      </c>
      <c r="H586" s="1567">
        <f t="shared" si="222"/>
        <v>0</v>
      </c>
      <c r="I586" s="1734">
        <f t="shared" si="223"/>
        <v>0</v>
      </c>
      <c r="J586" s="1734">
        <f t="shared" si="224"/>
        <v>0</v>
      </c>
      <c r="K586" s="1734">
        <f t="shared" si="225"/>
        <v>0</v>
      </c>
      <c r="L586" s="1806">
        <f t="shared" si="226"/>
        <v>0</v>
      </c>
      <c r="O586" s="1700">
        <f>IFERROR(VLOOKUP($A586,'2022'!$B$2:$K$174,3,FALSE),0)</f>
        <v>0</v>
      </c>
      <c r="P586" s="1858">
        <f>IFERROR(VLOOKUP($A586,'2022'!$B$2:$K$174,4,FALSE),0)</f>
        <v>0</v>
      </c>
      <c r="Q586" s="1858">
        <f>IFERROR(VLOOKUP($A586,'2022'!$B$2:$K$174,5,FALSE),0)</f>
        <v>0</v>
      </c>
      <c r="R586" s="1858">
        <f>IFERROR(VLOOKUP($A586,'2022'!$B$2:$K$174,8,FALSE),0)</f>
        <v>0</v>
      </c>
      <c r="S586" s="1740">
        <f>IFERROR(VLOOKUP($A586,'2022'!$B$2:$K$174,10,FALSE),0)</f>
        <v>0</v>
      </c>
      <c r="T586" s="1700">
        <f>IFERROR(VLOOKUP($A586,'2021'!$B$2:$K$174,3,FALSE),0)</f>
        <v>41</v>
      </c>
      <c r="U586" s="1843">
        <f>IFERROR(VLOOKUP($A586,'2021'!$B$2:$K$174,4,FALSE),0)</f>
        <v>7</v>
      </c>
      <c r="V586" s="1843">
        <f>IFERROR(VLOOKUP($A586,'2021'!$B$2:$K$174,5,FALSE),0)</f>
        <v>22</v>
      </c>
      <c r="W586" s="1843">
        <f>IFERROR(VLOOKUP($A586,'2021'!$B$2:$K$174,8,FALSE),0)</f>
        <v>0</v>
      </c>
      <c r="X586" s="1740">
        <f>IFERROR(VLOOKUP($A586,'2021'!$B$2:$K$174,10,FALSE),0)</f>
        <v>0.53700000000000003</v>
      </c>
      <c r="Y586" s="1700">
        <f>IFERROR(VLOOKUP($A586,'2020'!$B$2:$K$170,3,FALSE),0)</f>
        <v>0</v>
      </c>
      <c r="Z586" s="1829">
        <f>IFERROR(VLOOKUP($A586,'2020'!$B$2:$K$170,4,FALSE),0)</f>
        <v>0</v>
      </c>
      <c r="AA586" s="1829">
        <f>IFERROR(VLOOKUP($A586,'2020'!$B$2:$K$170,5,FALSE),0)</f>
        <v>0</v>
      </c>
      <c r="AB586" s="1829">
        <f>IFERROR(VLOOKUP($A586,'2020'!$B$2:$K$170,8,FALSE),0)</f>
        <v>0</v>
      </c>
      <c r="AC586" s="1740">
        <f>IFERROR(VLOOKUP($A586,'2020'!$B$2:$K$170,10,FALSE),0)</f>
        <v>0</v>
      </c>
      <c r="AD586" s="1700">
        <f>IFERROR(VLOOKUP($A586,'2019'!$B$2:$K$170,3,FALSE),0)</f>
        <v>0</v>
      </c>
      <c r="AE586" s="1823">
        <f>IFERROR(VLOOKUP($A586,'2019'!$B$2:$K$170,4,FALSE),0)</f>
        <v>0</v>
      </c>
      <c r="AF586" s="1823">
        <f>IFERROR(VLOOKUP($A586,'2019'!$B$2:$K$170,5,FALSE),0)</f>
        <v>0</v>
      </c>
      <c r="AG586" s="1823">
        <f>IFERROR(VLOOKUP($A586,'2019'!$B$2:$K$170,8,FALSE),0)</f>
        <v>0</v>
      </c>
      <c r="AH586" s="1740">
        <f>IFERROR(VLOOKUP($A586,'2019'!$B$2:$K$170,10,FALSE),0)</f>
        <v>0</v>
      </c>
      <c r="AI586" s="1700">
        <f>IFERROR(VLOOKUP($A586,'2018'!$B$2:$K$170,3,FALSE),0)</f>
        <v>0</v>
      </c>
      <c r="AJ586" s="1821">
        <f>IFERROR(VLOOKUP($A586,'2018'!$B$2:$K$170,4,FALSE),0)</f>
        <v>0</v>
      </c>
      <c r="AK586" s="1821">
        <f>IFERROR(VLOOKUP($A586,'2018'!$B$2:$K$170,5,FALSE),0)</f>
        <v>0</v>
      </c>
      <c r="AL586" s="1821">
        <f>IFERROR(VLOOKUP($A586,'2018'!$B$2:$K$170,8,FALSE),0)</f>
        <v>0</v>
      </c>
      <c r="AM586" s="1740">
        <f>IFERROR(VLOOKUP($A586,'2018'!$B$2:$K$170,10,FALSE),0)</f>
        <v>0</v>
      </c>
      <c r="AN586" s="1700">
        <f>IFERROR(VLOOKUP($A586,'2017'!$B$2:$J$163,2,FALSE),0)</f>
        <v>0</v>
      </c>
      <c r="AO586" s="1815">
        <f>IFERROR(VLOOKUP($A586,'2017'!$B$2:$J$163,3,FALSE),0)</f>
        <v>0</v>
      </c>
      <c r="AP586" s="1815">
        <f>IFERROR(VLOOKUP($A586,'2017'!$B$2:$J$163,4,FALSE),0)</f>
        <v>0</v>
      </c>
      <c r="AQ586" s="1815">
        <f>IFERROR(VLOOKUP($A586,'2017'!$B$2:$J$163,7,FALSE),0)</f>
        <v>0</v>
      </c>
      <c r="AR586" s="1740">
        <f>IFERROR(VLOOKUP($A586,'2017'!$B$2:$J$163,9,FALSE),0)</f>
        <v>0</v>
      </c>
      <c r="AS586" s="1700">
        <f>IFERROR(VLOOKUP($A586,'2016'!$B$2:$K$165,3,FALSE),0)</f>
        <v>0</v>
      </c>
      <c r="AT586" s="1796">
        <f>IFERROR(VLOOKUP($A586,'2016'!$B$2:$K$165,4,FALSE),0)</f>
        <v>0</v>
      </c>
      <c r="AU586" s="1796">
        <f>IFERROR(VLOOKUP($A586,'2016'!$B$2:$K$165,5,FALSE),0)</f>
        <v>0</v>
      </c>
      <c r="AV586" s="1796">
        <f>IFERROR(VLOOKUP($A586,'2016'!$B$2:$K$165,8,FALSE),0)</f>
        <v>0</v>
      </c>
      <c r="AW586" s="1740">
        <f>IFERROR(VLOOKUP($A586,'2016'!$B$2:$K$165,10,FALSE),0)</f>
        <v>0</v>
      </c>
      <c r="AX586" s="1700">
        <f>IFERROR(VLOOKUP($A586,'2015'!$B$2:$K$165,3,FALSE),0)</f>
        <v>0</v>
      </c>
      <c r="AY586" s="1695">
        <f>IFERROR(VLOOKUP($A586,'2015'!$B$2:$K$165,4,FALSE),0)</f>
        <v>0</v>
      </c>
      <c r="AZ586" s="1695">
        <f>IFERROR(VLOOKUP($A586,'2015'!$B$2:$K$165,5,FALSE),0)</f>
        <v>0</v>
      </c>
      <c r="BA586" s="1695">
        <f>IFERROR(VLOOKUP($A586,'2015'!$B$2:$K$165,8,FALSE),0)</f>
        <v>0</v>
      </c>
      <c r="BB586" s="1740">
        <f>IFERROR(VLOOKUP($A586,'2015'!$B$2:$K$165,10,FALSE),0)</f>
        <v>0</v>
      </c>
      <c r="BC586" s="1700">
        <f>IFERROR(VLOOKUP($A586,'2014'!$B$2:$K$157,3,FALSE),0)</f>
        <v>0</v>
      </c>
      <c r="BD586" s="1691">
        <f>IFERROR(VLOOKUP($A586,'2014'!$B$2:$K$157,4,FALSE),0)</f>
        <v>0</v>
      </c>
      <c r="BE586" s="1691">
        <f>IFERROR(VLOOKUP($A586,'2014'!$B$2:$K$157,5,FALSE),0)</f>
        <v>0</v>
      </c>
      <c r="BF586" s="1691">
        <f>IFERROR(VLOOKUP($A586,'2014'!$B$2:$K$157,8,FALSE),0)</f>
        <v>0</v>
      </c>
      <c r="BG586" s="1740">
        <f>IFERROR(VLOOKUP($A586,'2014'!$B$2:$K$157,10,FALSE),0)</f>
        <v>0</v>
      </c>
      <c r="BH586" s="1700">
        <f>IFERROR(VLOOKUP($A586,'2013'!$D$4:$I$249,2,FALSE),0)</f>
        <v>0</v>
      </c>
      <c r="BI586" s="1691">
        <f>IFERROR(VLOOKUP($A586,'2013'!$D$4:$I$249,3,FALSE),0)</f>
        <v>0</v>
      </c>
      <c r="BJ586" s="1691">
        <f>IFERROR(VLOOKUP($A586,'2013'!$D$4:$I$249,4,FALSE),0)</f>
        <v>0</v>
      </c>
      <c r="BK586" s="1691">
        <f>IFERROR(VLOOKUP($A586,'2013'!$D$4:$I$249,5,FALSE),0)</f>
        <v>0</v>
      </c>
      <c r="BL586" s="1740">
        <f>IFERROR(VLOOKUP($A586,'2013'!$D$4:$I$249,6,FALSE),0)</f>
        <v>0</v>
      </c>
      <c r="BM586" s="1737">
        <f>IFERROR(VLOOKUP($A586,'2012'!$D$3:$O$172,2,FALSE),0)</f>
        <v>0</v>
      </c>
      <c r="BN586" s="1691">
        <f>IFERROR(VLOOKUP($A586,'2012'!$D$3:$O$172,3,FALSE),0)</f>
        <v>0</v>
      </c>
      <c r="BO586" s="1743">
        <f>IFERROR(VLOOKUP($A586,'2012'!$D$3:$O$172,4,FALSE),0)</f>
        <v>0</v>
      </c>
      <c r="BP586" s="1700">
        <f>IFERROR(VLOOKUP($A586,'2012'!$D$3:$O$172,5,FALSE),0)</f>
        <v>0</v>
      </c>
      <c r="BQ586" s="1691">
        <f>IFERROR(VLOOKUP($A586,'2012'!$D$3:$O$172,6,FALSE),0)</f>
        <v>0</v>
      </c>
      <c r="BR586" s="1691">
        <f>IFERROR(VLOOKUP($A586,'2012'!$D$3:$O$172,7,FALSE),0)</f>
        <v>0</v>
      </c>
      <c r="BS586" s="1691">
        <f>IFERROR(VLOOKUP($A586,'2012'!$D$3:$O$172,8,FALSE),0)</f>
        <v>0</v>
      </c>
      <c r="BT586" s="1740">
        <f>IFERROR(VLOOKUP($A586,'2012'!$D$3:$O$172,9,FALSE),0)</f>
        <v>0</v>
      </c>
      <c r="BX586" s="1700">
        <f>IFERROR(VLOOKUP($A586,'2011'!$D$4:$I$251,2,FALSE),0)</f>
        <v>0</v>
      </c>
      <c r="BY586" s="1691">
        <f>IFERROR(VLOOKUP($A586,'2011'!$D$4:$I$251,3,FALSE),0)</f>
        <v>0</v>
      </c>
      <c r="BZ586" s="1691">
        <f>IFERROR(VLOOKUP($A586,'2011'!$D$4:$I$251,4,FALSE),0)</f>
        <v>0</v>
      </c>
      <c r="CA586" s="1691">
        <f>IFERROR(VLOOKUP($A586,'2011'!$D$4:$I$251,5,FALSE),0)</f>
        <v>0</v>
      </c>
      <c r="CB586" s="1740">
        <f>IFERROR(VLOOKUP($A586,'2011'!$D$4:$I$251,6,FALSE),0)</f>
        <v>0</v>
      </c>
      <c r="CC586" s="1700">
        <f>IFERROR(VLOOKUP($A586,'2010'!$C$3:$H$234,2,FALSE),0)</f>
        <v>0</v>
      </c>
      <c r="CD586" s="1691">
        <f>IFERROR(VLOOKUP($A586,'2010'!$C$3:$H$234,3,FALSE),0)</f>
        <v>0</v>
      </c>
      <c r="CE586" s="1691">
        <f>IFERROR(VLOOKUP($A586,'2010'!$C$3:$H$234,4,FALSE),0)</f>
        <v>0</v>
      </c>
      <c r="CF586" s="1691">
        <f>IFERROR(VLOOKUP($A586,'2010'!$C$3:$H$234,5,FALSE),0)</f>
        <v>0</v>
      </c>
      <c r="CG586" s="1740">
        <f>IFERROR(VLOOKUP($A586,'2010'!$C$3:$H$234,6,FALSE),0)</f>
        <v>0</v>
      </c>
      <c r="CH586" s="1700">
        <f>IFERROR(VLOOKUP($A586,'2009'!$C$3:$H$242,2,FALSE),0)</f>
        <v>0</v>
      </c>
      <c r="CI586" s="1691">
        <f>IFERROR(VLOOKUP($A586,'2009'!$C$3:$H$242,3,FALSE),0)</f>
        <v>0</v>
      </c>
      <c r="CJ586" s="1691">
        <f>IFERROR(VLOOKUP($A586,'2009'!$C$3:$H$242,4,FALSE),0)</f>
        <v>0</v>
      </c>
      <c r="CK586" s="1691">
        <f>IFERROR(VLOOKUP($A586,'2009'!$C$3:$H$242,5,FALSE),0)</f>
        <v>0</v>
      </c>
      <c r="CL586" s="1740">
        <f>IFERROR(VLOOKUP($A586,'2009'!$C$3:$H$242,6,FALSE),0)</f>
        <v>0</v>
      </c>
      <c r="CM586" s="1700">
        <f>IFERROR(VLOOKUP($A586,'2008'!$C$3:$H$229,2,FALSE),0)</f>
        <v>0</v>
      </c>
      <c r="CN586" s="1691">
        <f>IFERROR(VLOOKUP($A586,'2008'!$C$3:$H$229,3,FALSE),0)</f>
        <v>0</v>
      </c>
      <c r="CO586" s="1691">
        <f>IFERROR(VLOOKUP($A586,'2008'!$C$3:$H$229,4,FALSE),0)</f>
        <v>0</v>
      </c>
      <c r="CP586" s="1691">
        <f>IFERROR(VLOOKUP($A586,'2008'!$C$3:$H$229,5,FALSE),0)</f>
        <v>0</v>
      </c>
      <c r="CQ586" s="1740">
        <f>IFERROR(VLOOKUP($A586,'2008'!$C$3:$H$229,6,FALSE),0)</f>
        <v>0</v>
      </c>
      <c r="CR586" s="1700">
        <f>IFERROR(VLOOKUP($A586,'2007'!$C$3:$M$238,7,FALSE),0)</f>
        <v>0</v>
      </c>
      <c r="CS586" s="1691">
        <f>IFERROR(VLOOKUP($A586,'2007'!$C$3:$M$238,8,FALSE),0)</f>
        <v>0</v>
      </c>
      <c r="CT586" s="1691">
        <f>IFERROR(VLOOKUP($A586,'2007'!$C$3:$M$238,9,FALSE),0)</f>
        <v>0</v>
      </c>
      <c r="CU586" s="1691">
        <f>IFERROR(VLOOKUP($A586,'2007'!$C$3:$M$238,10,FALSE),0)</f>
        <v>0</v>
      </c>
      <c r="CV586" s="1740">
        <f>IFERROR(VLOOKUP($A586,'2007'!$C$3:$M$238,11,FALSE),0)</f>
        <v>0</v>
      </c>
      <c r="CW586" s="1700">
        <f>IFERROR(VLOOKUP($A586,'2006'!$A$2:$F$200,2,FALSE),0)</f>
        <v>0</v>
      </c>
      <c r="CX586" s="1691">
        <f>IFERROR(VLOOKUP($A586,'2006'!$A$2:$F$200,4,FALSE),0)</f>
        <v>0</v>
      </c>
      <c r="CY586" s="1691">
        <f>IFERROR(VLOOKUP($A586,'2006'!$A$2:$F$200,5,FALSE),0)</f>
        <v>0</v>
      </c>
      <c r="CZ586" s="1740">
        <f>IFERROR(VLOOKUP($A586,'2006'!$A$2:$F$200,6,FALSE),0)</f>
        <v>0</v>
      </c>
      <c r="DA586" s="1700">
        <f>IFERROR(VLOOKUP($A586,'2005'!$C$3:$M$205,8,FALSE),0)</f>
        <v>0</v>
      </c>
      <c r="DB586" s="1691">
        <f>IFERROR(VLOOKUP($A586,'2005'!$C$3:$M$205,9,FALSE),0)</f>
        <v>0</v>
      </c>
      <c r="DC586" s="1691">
        <f>IFERROR(VLOOKUP($A586,'2005'!$C$3:$M$205,10,FALSE),0)</f>
        <v>0</v>
      </c>
      <c r="DD586" s="1740">
        <f>IFERROR(VLOOKUP($A586,'2005'!$C$3:$M$205,11,FALSE),0)</f>
        <v>0</v>
      </c>
      <c r="DE586" s="1700">
        <f>IFERROR(VLOOKUP($A586,'2004'!$C$3:$M$213,8,FALSE),0)</f>
        <v>0</v>
      </c>
      <c r="DF586" s="1691">
        <f>IFERROR(VLOOKUP($A586,'2004'!$C$3:$M$213,9,FALSE),0)</f>
        <v>0</v>
      </c>
      <c r="DG586" s="1691">
        <f>IFERROR(VLOOKUP($A586,'2004'!$C$3:$M$213,10,FALSE),0)</f>
        <v>0</v>
      </c>
      <c r="DH586" s="1740">
        <f>IFERROR(VLOOKUP($A586,'2004'!$C$3:$M$213,11,FALSE),0)</f>
        <v>0</v>
      </c>
      <c r="DI586" s="1700">
        <f>IFERROR(VLOOKUP($A586,'2003'!$C$3:$Q$214,12,FALSE),0)</f>
        <v>0</v>
      </c>
      <c r="DJ586" s="1691">
        <f>IFERROR(VLOOKUP($A586,'2003'!$C$3:$Q$214,13,FALSE),0)</f>
        <v>0</v>
      </c>
      <c r="DK586" s="1691">
        <f>IFERROR(VLOOKUP($A586,'2003'!$C$3:$Q$214,14,FALSE),0)</f>
        <v>0</v>
      </c>
      <c r="DL586" s="1740">
        <f>IFERROR(VLOOKUP($A586,'2003'!$C$3:$Q$214,15,FALSE),0)</f>
        <v>0</v>
      </c>
      <c r="DM586" s="1700">
        <f>IFERROR(VLOOKUP($A586,'2002'!$D$3:$R$214,12,FALSE),0)</f>
        <v>0</v>
      </c>
      <c r="DN586" s="1691">
        <f>IFERROR(VLOOKUP($A586,'2002'!$D$3:$R$214,13,FALSE),0)</f>
        <v>0</v>
      </c>
      <c r="DO586" s="1691">
        <f>IFERROR(VLOOKUP($A586,'2002'!$D$3:$R$214,14,FALSE),0)</f>
        <v>0</v>
      </c>
      <c r="DP586" s="1788">
        <f>IFERROR(VLOOKUP($A586,'2002'!$D$3:$R$214,15,FALSE),0)</f>
        <v>0</v>
      </c>
      <c r="DQ586" s="1700">
        <f>IFERROR(VLOOKUP($A586,'Pre 2002'!$C$3:$CK$382,84,FALSE),0)</f>
        <v>0</v>
      </c>
      <c r="DR586" s="1695">
        <f>IFERROR(VLOOKUP($A586,'Pre 2002'!$C$3:$CK$382,85,FALSE),0)</f>
        <v>0</v>
      </c>
      <c r="DS586" s="1695">
        <f>IFERROR(VLOOKUP($A586,'Pre 2002'!$C$3:$CK$382,86,FALSE),0)</f>
        <v>0</v>
      </c>
      <c r="DT586" s="1790">
        <f>IFERROR(VLOOKUP($A586,'Pre 2002'!$C$3:$CK$382,87,FALSE),0)</f>
        <v>0</v>
      </c>
      <c r="DU586" s="1741">
        <f>IFERROR(VLOOKUP(A586,'Pre 2002'!$C$3:$CG$382,83,FALSE),0)</f>
        <v>0</v>
      </c>
    </row>
    <row r="587" spans="1:125">
      <c r="A587" s="1779" t="s">
        <v>2175</v>
      </c>
      <c r="B587" s="1562">
        <f t="shared" si="227"/>
        <v>278</v>
      </c>
      <c r="C587" s="1562">
        <f t="shared" si="228"/>
        <v>149</v>
      </c>
      <c r="D587" s="1562">
        <f t="shared" si="229"/>
        <v>0</v>
      </c>
      <c r="E587" s="1563">
        <f t="shared" si="230"/>
        <v>0.53597122302158273</v>
      </c>
      <c r="F587" s="1786">
        <f t="shared" si="231"/>
        <v>5</v>
      </c>
      <c r="G587" s="1595">
        <v>2015</v>
      </c>
      <c r="H587" s="1567">
        <f t="shared" si="222"/>
        <v>0</v>
      </c>
      <c r="I587" s="1734">
        <f t="shared" si="223"/>
        <v>0</v>
      </c>
      <c r="J587" s="1734">
        <f t="shared" si="224"/>
        <v>0</v>
      </c>
      <c r="K587" s="1734">
        <f t="shared" si="225"/>
        <v>0</v>
      </c>
      <c r="L587" s="1806">
        <f t="shared" si="226"/>
        <v>0</v>
      </c>
      <c r="M587" s="1751"/>
      <c r="N587" s="1751"/>
      <c r="O587" s="1700">
        <f>IFERROR(VLOOKUP($A587,'2022'!$B$2:$K$174,3,FALSE),0)</f>
        <v>0</v>
      </c>
      <c r="P587" s="1858">
        <f>IFERROR(VLOOKUP($A587,'2022'!$B$2:$K$174,4,FALSE),0)</f>
        <v>0</v>
      </c>
      <c r="Q587" s="1858">
        <f>IFERROR(VLOOKUP($A587,'2022'!$B$2:$K$174,5,FALSE),0)</f>
        <v>0</v>
      </c>
      <c r="R587" s="1858">
        <f>IFERROR(VLOOKUP($A587,'2022'!$B$2:$K$174,8,FALSE),0)</f>
        <v>0</v>
      </c>
      <c r="S587" s="1740">
        <f>IFERROR(VLOOKUP($A587,'2022'!$B$2:$K$174,10,FALSE),0)</f>
        <v>0</v>
      </c>
      <c r="T587" s="1700">
        <f>IFERROR(VLOOKUP($A587,'2021'!$B$2:$K$174,3,FALSE),0)</f>
        <v>0</v>
      </c>
      <c r="U587" s="1843">
        <f>IFERROR(VLOOKUP($A587,'2021'!$B$2:$K$174,4,FALSE),0)</f>
        <v>0</v>
      </c>
      <c r="V587" s="1843">
        <f>IFERROR(VLOOKUP($A587,'2021'!$B$2:$K$174,5,FALSE),0)</f>
        <v>0</v>
      </c>
      <c r="W587" s="1843">
        <f>IFERROR(VLOOKUP($A587,'2021'!$B$2:$K$174,8,FALSE),0)</f>
        <v>0</v>
      </c>
      <c r="X587" s="1740">
        <f>IFERROR(VLOOKUP($A587,'2021'!$B$2:$K$174,10,FALSE),0)</f>
        <v>0</v>
      </c>
      <c r="Y587" s="1700">
        <f>IFERROR(VLOOKUP($A587,'2020'!$B$2:$K$170,3,FALSE),0)</f>
        <v>45</v>
      </c>
      <c r="Z587" s="1829">
        <f>IFERROR(VLOOKUP($A587,'2020'!$B$2:$K$170,4,FALSE),0)</f>
        <v>10</v>
      </c>
      <c r="AA587" s="1829">
        <f>IFERROR(VLOOKUP($A587,'2020'!$B$2:$K$170,5,FALSE),0)</f>
        <v>23</v>
      </c>
      <c r="AB587" s="1829">
        <f>IFERROR(VLOOKUP($A587,'2020'!$B$2:$K$170,8,FALSE),0)</f>
        <v>0</v>
      </c>
      <c r="AC587" s="1740">
        <f>IFERROR(VLOOKUP($A587,'2020'!$B$2:$K$170,10,FALSE),0)</f>
        <v>0.51100000000000001</v>
      </c>
      <c r="AD587" s="1700">
        <f>IFERROR(VLOOKUP($A587,'2019'!$B$2:$K$170,3,FALSE),0)</f>
        <v>0</v>
      </c>
      <c r="AE587" s="1823">
        <f>IFERROR(VLOOKUP($A587,'2019'!$B$2:$K$170,4,FALSE),0)</f>
        <v>0</v>
      </c>
      <c r="AF587" s="1823">
        <f>IFERROR(VLOOKUP($A587,'2019'!$B$2:$K$170,5,FALSE),0)</f>
        <v>0</v>
      </c>
      <c r="AG587" s="1823">
        <f>IFERROR(VLOOKUP($A587,'2019'!$B$2:$K$170,8,FALSE),0)</f>
        <v>0</v>
      </c>
      <c r="AH587" s="1740">
        <f>IFERROR(VLOOKUP($A587,'2019'!$B$2:$K$170,10,FALSE),0)</f>
        <v>0</v>
      </c>
      <c r="AI587" s="1700">
        <f>IFERROR(VLOOKUP($A587,'2018'!$B$2:$K$170,3,FALSE),0)</f>
        <v>67</v>
      </c>
      <c r="AJ587" s="1821">
        <f>IFERROR(VLOOKUP($A587,'2018'!$B$2:$K$170,4,FALSE),0)</f>
        <v>25</v>
      </c>
      <c r="AK587" s="1821">
        <f>IFERROR(VLOOKUP($A587,'2018'!$B$2:$K$170,5,FALSE),0)</f>
        <v>37</v>
      </c>
      <c r="AL587" s="1821">
        <f>IFERROR(VLOOKUP($A587,'2018'!$B$2:$K$170,8,FALSE),0)</f>
        <v>0</v>
      </c>
      <c r="AM587" s="1740">
        <f>IFERROR(VLOOKUP($A587,'2018'!$B$2:$K$170,10,FALSE),0)</f>
        <v>0.55200000000000005</v>
      </c>
      <c r="AN587" s="1700">
        <f>IFERROR(VLOOKUP($A587,'2017'!$B$2:$J$163,2,FALSE),0)</f>
        <v>64</v>
      </c>
      <c r="AO587" s="1815">
        <f>IFERROR(VLOOKUP($A587,'2017'!$B$2:$J$163,3,FALSE),0)</f>
        <v>22</v>
      </c>
      <c r="AP587" s="1815">
        <f>IFERROR(VLOOKUP($A587,'2017'!$B$2:$J$163,4,FALSE),0)</f>
        <v>31</v>
      </c>
      <c r="AQ587" s="1815">
        <f>IFERROR(VLOOKUP($A587,'2017'!$B$2:$J$163,7,FALSE),0)</f>
        <v>0</v>
      </c>
      <c r="AR587" s="1740">
        <f>IFERROR(VLOOKUP($A587,'2017'!$B$2:$J$163,9,FALSE),0)</f>
        <v>0.484375</v>
      </c>
      <c r="AS587" s="1700">
        <f>IFERROR(VLOOKUP($A587,'2016'!$B$2:$K$165,3,FALSE),0)</f>
        <v>63</v>
      </c>
      <c r="AT587" s="1796">
        <f>IFERROR(VLOOKUP($A587,'2016'!$B$2:$K$165,4,FALSE),0)</f>
        <v>27</v>
      </c>
      <c r="AU587" s="1796">
        <f>IFERROR(VLOOKUP($A587,'2016'!$B$2:$K$165,5,FALSE),0)</f>
        <v>40</v>
      </c>
      <c r="AV587" s="1796">
        <f>IFERROR(VLOOKUP($A587,'2016'!$B$2:$K$165,8,FALSE),0)</f>
        <v>0</v>
      </c>
      <c r="AW587" s="1740">
        <f>IFERROR(VLOOKUP($A587,'2016'!$B$2:$K$165,10,FALSE),0)</f>
        <v>0.63500000000000001</v>
      </c>
      <c r="AX587" s="1700">
        <f>IFERROR(VLOOKUP($A587,'2015'!$B$2:$K$165,3,FALSE),0)</f>
        <v>39</v>
      </c>
      <c r="AY587" s="1695">
        <f>IFERROR(VLOOKUP($A587,'2015'!$B$2:$K$165,4,FALSE),0)</f>
        <v>13</v>
      </c>
      <c r="AZ587" s="1695">
        <f>IFERROR(VLOOKUP($A587,'2015'!$B$2:$K$165,5,FALSE),0)</f>
        <v>18</v>
      </c>
      <c r="BA587" s="1695">
        <f>IFERROR(VLOOKUP($A587,'2015'!$B$2:$K$165,8,FALSE),0)</f>
        <v>0</v>
      </c>
      <c r="BB587" s="1740">
        <f>IFERROR(VLOOKUP($A587,'2015'!$B$2:$K$165,10,FALSE),0)</f>
        <v>0.46153846153846156</v>
      </c>
      <c r="BC587" s="1700">
        <f>IFERROR(VLOOKUP($A587,'2014'!$B$2:$K$157,3,FALSE),0)</f>
        <v>0</v>
      </c>
      <c r="BD587" s="1691">
        <f>IFERROR(VLOOKUP($A587,'2014'!$B$2:$K$157,4,FALSE),0)</f>
        <v>0</v>
      </c>
      <c r="BE587" s="1691">
        <f>IFERROR(VLOOKUP($A587,'2014'!$B$2:$K$157,5,FALSE),0)</f>
        <v>0</v>
      </c>
      <c r="BF587" s="1691">
        <f>IFERROR(VLOOKUP($A587,'2014'!$B$2:$K$157,8,FALSE),0)</f>
        <v>0</v>
      </c>
      <c r="BG587" s="1740">
        <f>IFERROR(VLOOKUP($A587,'2014'!$B$2:$K$157,10,FALSE),0)</f>
        <v>0</v>
      </c>
      <c r="BH587" s="1700">
        <f>IFERROR(VLOOKUP($A587,'2013'!$D$4:$I$249,2,FALSE),0)</f>
        <v>0</v>
      </c>
      <c r="BI587" s="1691">
        <f>IFERROR(VLOOKUP($A587,'2013'!$D$4:$I$249,3,FALSE),0)</f>
        <v>0</v>
      </c>
      <c r="BJ587" s="1691">
        <f>IFERROR(VLOOKUP($A587,'2013'!$D$4:$I$249,4,FALSE),0)</f>
        <v>0</v>
      </c>
      <c r="BK587" s="1691">
        <f>IFERROR(VLOOKUP($A587,'2013'!$D$4:$I$249,5,FALSE),0)</f>
        <v>0</v>
      </c>
      <c r="BL587" s="1740">
        <f>IFERROR(VLOOKUP($A587,'2013'!$D$4:$I$249,6,FALSE),0)</f>
        <v>0</v>
      </c>
      <c r="BM587" s="1737">
        <f>IFERROR(VLOOKUP($A587,'2012'!$D$3:$O$172,2,FALSE),0)</f>
        <v>0</v>
      </c>
      <c r="BN587" s="1691">
        <f>IFERROR(VLOOKUP($A587,'2012'!$D$3:$O$172,3,FALSE),0)</f>
        <v>0</v>
      </c>
      <c r="BO587" s="1743">
        <f>IFERROR(VLOOKUP($A587,'2012'!$D$3:$O$172,4,FALSE),0)</f>
        <v>0</v>
      </c>
      <c r="BP587" s="1700">
        <f>IFERROR(VLOOKUP($A587,'2012'!$D$3:$O$172,5,FALSE),0)</f>
        <v>0</v>
      </c>
      <c r="BQ587" s="1691">
        <f>IFERROR(VLOOKUP($A587,'2012'!$D$3:$O$172,6,FALSE),0)</f>
        <v>0</v>
      </c>
      <c r="BR587" s="1691">
        <f>IFERROR(VLOOKUP($A587,'2012'!$D$3:$O$172,7,FALSE),0)</f>
        <v>0</v>
      </c>
      <c r="BS587" s="1691">
        <f>IFERROR(VLOOKUP($A587,'2012'!$D$3:$O$172,8,FALSE),0)</f>
        <v>0</v>
      </c>
      <c r="BT587" s="1740">
        <f>IFERROR(VLOOKUP($A587,'2012'!$D$3:$O$172,9,FALSE),0)</f>
        <v>0</v>
      </c>
      <c r="BX587" s="1700">
        <f>IFERROR(VLOOKUP($A587,'2011'!$D$4:$I$251,2,FALSE),0)</f>
        <v>0</v>
      </c>
      <c r="BY587" s="1691">
        <f>IFERROR(VLOOKUP($A587,'2011'!$D$4:$I$251,3,FALSE),0)</f>
        <v>0</v>
      </c>
      <c r="BZ587" s="1691">
        <f>IFERROR(VLOOKUP($A587,'2011'!$D$4:$I$251,4,FALSE),0)</f>
        <v>0</v>
      </c>
      <c r="CA587" s="1691">
        <f>IFERROR(VLOOKUP($A587,'2011'!$D$4:$I$251,5,FALSE),0)</f>
        <v>0</v>
      </c>
      <c r="CB587" s="1740">
        <f>IFERROR(VLOOKUP($A587,'2011'!$D$4:$I$251,6,FALSE),0)</f>
        <v>0</v>
      </c>
      <c r="CC587" s="1700">
        <f>IFERROR(VLOOKUP($A587,'2010'!$C$3:$H$234,2,FALSE),0)</f>
        <v>0</v>
      </c>
      <c r="CD587" s="1691">
        <f>IFERROR(VLOOKUP($A587,'2010'!$C$3:$H$234,3,FALSE),0)</f>
        <v>0</v>
      </c>
      <c r="CE587" s="1691">
        <f>IFERROR(VLOOKUP($A587,'2010'!$C$3:$H$234,4,FALSE),0)</f>
        <v>0</v>
      </c>
      <c r="CF587" s="1691">
        <f>IFERROR(VLOOKUP($A587,'2010'!$C$3:$H$234,5,FALSE),0)</f>
        <v>0</v>
      </c>
      <c r="CG587" s="1740">
        <f>IFERROR(VLOOKUP($A587,'2010'!$C$3:$H$234,6,FALSE),0)</f>
        <v>0</v>
      </c>
      <c r="CH587" s="1700">
        <f>IFERROR(VLOOKUP($A587,'2009'!$C$3:$H$242,2,FALSE),0)</f>
        <v>0</v>
      </c>
      <c r="CI587" s="1691">
        <f>IFERROR(VLOOKUP($A587,'2009'!$C$3:$H$242,3,FALSE),0)</f>
        <v>0</v>
      </c>
      <c r="CJ587" s="1691">
        <f>IFERROR(VLOOKUP($A587,'2009'!$C$3:$H$242,4,FALSE),0)</f>
        <v>0</v>
      </c>
      <c r="CK587" s="1691">
        <f>IFERROR(VLOOKUP($A587,'2009'!$C$3:$H$242,5,FALSE),0)</f>
        <v>0</v>
      </c>
      <c r="CL587" s="1740">
        <f>IFERROR(VLOOKUP($A587,'2009'!$C$3:$H$242,6,FALSE),0)</f>
        <v>0</v>
      </c>
      <c r="CM587" s="1700">
        <f>IFERROR(VLOOKUP($A587,'2008'!$C$3:$H$229,2,FALSE),0)</f>
        <v>0</v>
      </c>
      <c r="CN587" s="1691">
        <f>IFERROR(VLOOKUP($A587,'2008'!$C$3:$H$229,3,FALSE),0)</f>
        <v>0</v>
      </c>
      <c r="CO587" s="1691">
        <f>IFERROR(VLOOKUP($A587,'2008'!$C$3:$H$229,4,FALSE),0)</f>
        <v>0</v>
      </c>
      <c r="CP587" s="1691">
        <f>IFERROR(VLOOKUP($A587,'2008'!$C$3:$H$229,5,FALSE),0)</f>
        <v>0</v>
      </c>
      <c r="CQ587" s="1740">
        <f>IFERROR(VLOOKUP($A587,'2008'!$C$3:$H$229,6,FALSE),0)</f>
        <v>0</v>
      </c>
      <c r="CR587" s="1700">
        <f>IFERROR(VLOOKUP($A587,'2007'!$C$3:$M$238,7,FALSE),0)</f>
        <v>0</v>
      </c>
      <c r="CS587" s="1691">
        <f>IFERROR(VLOOKUP($A587,'2007'!$C$3:$M$238,8,FALSE),0)</f>
        <v>0</v>
      </c>
      <c r="CT587" s="1691">
        <f>IFERROR(VLOOKUP($A587,'2007'!$C$3:$M$238,9,FALSE),0)</f>
        <v>0</v>
      </c>
      <c r="CU587" s="1691">
        <f>IFERROR(VLOOKUP($A587,'2007'!$C$3:$M$238,10,FALSE),0)</f>
        <v>0</v>
      </c>
      <c r="CV587" s="1740">
        <f>IFERROR(VLOOKUP($A587,'2007'!$C$3:$M$238,11,FALSE),0)</f>
        <v>0</v>
      </c>
      <c r="CW587" s="1700">
        <f>IFERROR(VLOOKUP($A587,'2006'!$A$2:$F$200,2,FALSE),0)</f>
        <v>0</v>
      </c>
      <c r="CX587" s="1691">
        <f>IFERROR(VLOOKUP($A587,'2006'!$A$2:$F$200,4,FALSE),0)</f>
        <v>0</v>
      </c>
      <c r="CY587" s="1691">
        <f>IFERROR(VLOOKUP($A587,'2006'!$A$2:$F$200,5,FALSE),0)</f>
        <v>0</v>
      </c>
      <c r="CZ587" s="1740">
        <f>IFERROR(VLOOKUP($A587,'2006'!$A$2:$F$200,6,FALSE),0)</f>
        <v>0</v>
      </c>
      <c r="DA587" s="1700">
        <f>IFERROR(VLOOKUP($A587,'2005'!$C$3:$M$205,8,FALSE),0)</f>
        <v>0</v>
      </c>
      <c r="DB587" s="1691">
        <f>IFERROR(VLOOKUP($A587,'2005'!$C$3:$M$205,9,FALSE),0)</f>
        <v>0</v>
      </c>
      <c r="DC587" s="1691">
        <f>IFERROR(VLOOKUP($A587,'2005'!$C$3:$M$205,10,FALSE),0)</f>
        <v>0</v>
      </c>
      <c r="DD587" s="1740">
        <f>IFERROR(VLOOKUP($A587,'2005'!$C$3:$M$205,11,FALSE),0)</f>
        <v>0</v>
      </c>
      <c r="DE587" s="1700">
        <f>IFERROR(VLOOKUP($A587,'2004'!$C$3:$M$213,8,FALSE),0)</f>
        <v>0</v>
      </c>
      <c r="DF587" s="1691">
        <f>IFERROR(VLOOKUP($A587,'2004'!$C$3:$M$213,9,FALSE),0)</f>
        <v>0</v>
      </c>
      <c r="DG587" s="1691">
        <f>IFERROR(VLOOKUP($A587,'2004'!$C$3:$M$213,10,FALSE),0)</f>
        <v>0</v>
      </c>
      <c r="DH587" s="1740">
        <f>IFERROR(VLOOKUP($A587,'2004'!$C$3:$M$213,11,FALSE),0)</f>
        <v>0</v>
      </c>
      <c r="DI587" s="1700">
        <f>IFERROR(VLOOKUP($A587,'2003'!$C$3:$Q$214,12,FALSE),0)</f>
        <v>0</v>
      </c>
      <c r="DJ587" s="1691">
        <f>IFERROR(VLOOKUP($A587,'2003'!$C$3:$Q$214,13,FALSE),0)</f>
        <v>0</v>
      </c>
      <c r="DK587" s="1691">
        <f>IFERROR(VLOOKUP($A587,'2003'!$C$3:$Q$214,14,FALSE),0)</f>
        <v>0</v>
      </c>
      <c r="DL587" s="1740">
        <f>IFERROR(VLOOKUP($A587,'2003'!$C$3:$Q$214,15,FALSE),0)</f>
        <v>0</v>
      </c>
      <c r="DM587" s="1700">
        <f>IFERROR(VLOOKUP($A587,'2002'!$D$3:$R$214,12,FALSE),0)</f>
        <v>0</v>
      </c>
      <c r="DN587" s="1691">
        <f>IFERROR(VLOOKUP($A587,'2002'!$D$3:$R$214,13,FALSE),0)</f>
        <v>0</v>
      </c>
      <c r="DO587" s="1691">
        <f>IFERROR(VLOOKUP($A587,'2002'!$D$3:$R$214,14,FALSE),0)</f>
        <v>0</v>
      </c>
      <c r="DP587" s="1788">
        <f>IFERROR(VLOOKUP($A587,'2002'!$D$3:$R$214,15,FALSE),0)</f>
        <v>0</v>
      </c>
      <c r="DQ587" s="1700">
        <f>IFERROR(VLOOKUP($A587,'Pre 2002'!$C$3:$CK$382,84,FALSE),0)</f>
        <v>0</v>
      </c>
      <c r="DR587" s="1695">
        <f>IFERROR(VLOOKUP($A587,'Pre 2002'!$C$3:$CK$382,85,FALSE),0)</f>
        <v>0</v>
      </c>
      <c r="DS587" s="1695">
        <f>IFERROR(VLOOKUP($A587,'Pre 2002'!$C$3:$CK$382,86,FALSE),0)</f>
        <v>0</v>
      </c>
      <c r="DT587" s="1790">
        <f>IFERROR(VLOOKUP($A587,'Pre 2002'!$C$3:$CK$382,87,FALSE),0)</f>
        <v>0</v>
      </c>
      <c r="DU587" s="1741">
        <f>IFERROR(VLOOKUP(A587,'Pre 2002'!$C$3:$CG$382,83,FALSE),0)</f>
        <v>0</v>
      </c>
    </row>
    <row r="588" spans="1:125">
      <c r="A588" s="1778" t="s">
        <v>175</v>
      </c>
      <c r="B588" s="1562">
        <f t="shared" si="227"/>
        <v>306</v>
      </c>
      <c r="C588" s="1562">
        <f t="shared" si="228"/>
        <v>164</v>
      </c>
      <c r="D588" s="1562">
        <f t="shared" si="229"/>
        <v>0</v>
      </c>
      <c r="E588" s="1563">
        <f t="shared" si="230"/>
        <v>0.53594771241830064</v>
      </c>
      <c r="F588" s="1786">
        <f t="shared" si="231"/>
        <v>5</v>
      </c>
      <c r="G588" s="1595">
        <v>2012</v>
      </c>
      <c r="H588" s="1567">
        <f t="shared" si="222"/>
        <v>3</v>
      </c>
      <c r="I588" s="1734">
        <f t="shared" si="223"/>
        <v>163</v>
      </c>
      <c r="J588" s="1734">
        <f t="shared" si="224"/>
        <v>85</v>
      </c>
      <c r="K588" s="1734">
        <f t="shared" si="225"/>
        <v>0</v>
      </c>
      <c r="L588" s="1806">
        <f t="shared" si="226"/>
        <v>0.5214723926380368</v>
      </c>
      <c r="M588" s="1802">
        <v>12</v>
      </c>
      <c r="N588" s="1802">
        <v>0</v>
      </c>
      <c r="O588" s="1700">
        <f>IFERROR(VLOOKUP($A588,'2022'!$B$2:$K$174,3,FALSE),0)</f>
        <v>0</v>
      </c>
      <c r="P588" s="1858">
        <f>IFERROR(VLOOKUP($A588,'2022'!$B$2:$K$174,4,FALSE),0)</f>
        <v>0</v>
      </c>
      <c r="Q588" s="1858">
        <f>IFERROR(VLOOKUP($A588,'2022'!$B$2:$K$174,5,FALSE),0)</f>
        <v>0</v>
      </c>
      <c r="R588" s="1858">
        <f>IFERROR(VLOOKUP($A588,'2022'!$B$2:$K$174,8,FALSE),0)</f>
        <v>0</v>
      </c>
      <c r="S588" s="1740">
        <f>IFERROR(VLOOKUP($A588,'2022'!$B$2:$K$174,10,FALSE),0)</f>
        <v>0</v>
      </c>
      <c r="T588" s="1700">
        <f>IFERROR(VLOOKUP($A588,'2021'!$B$2:$K$174,3,FALSE),0)</f>
        <v>0</v>
      </c>
      <c r="U588" s="1843">
        <f>IFERROR(VLOOKUP($A588,'2021'!$B$2:$K$174,4,FALSE),0)</f>
        <v>0</v>
      </c>
      <c r="V588" s="1843">
        <f>IFERROR(VLOOKUP($A588,'2021'!$B$2:$K$174,5,FALSE),0)</f>
        <v>0</v>
      </c>
      <c r="W588" s="1843">
        <f>IFERROR(VLOOKUP($A588,'2021'!$B$2:$K$174,8,FALSE),0)</f>
        <v>0</v>
      </c>
      <c r="X588" s="1740">
        <f>IFERROR(VLOOKUP($A588,'2021'!$B$2:$K$174,10,FALSE),0)</f>
        <v>0</v>
      </c>
      <c r="Y588" s="1700">
        <f>IFERROR(VLOOKUP($A588,'2020'!$B$2:$K$170,3,FALSE),0)</f>
        <v>0</v>
      </c>
      <c r="Z588" s="1829">
        <f>IFERROR(VLOOKUP($A588,'2020'!$B$2:$K$170,4,FALSE),0)</f>
        <v>0</v>
      </c>
      <c r="AA588" s="1829">
        <f>IFERROR(VLOOKUP($A588,'2020'!$B$2:$K$170,5,FALSE),0)</f>
        <v>0</v>
      </c>
      <c r="AB588" s="1829">
        <f>IFERROR(VLOOKUP($A588,'2020'!$B$2:$K$170,8,FALSE),0)</f>
        <v>0</v>
      </c>
      <c r="AC588" s="1740">
        <f>IFERROR(VLOOKUP($A588,'2020'!$B$2:$K$170,10,FALSE),0)</f>
        <v>0</v>
      </c>
      <c r="AD588" s="1700">
        <f>IFERROR(VLOOKUP($A588,'2019'!$B$2:$K$170,3,FALSE),0)</f>
        <v>0</v>
      </c>
      <c r="AE588" s="1823">
        <f>IFERROR(VLOOKUP($A588,'2019'!$B$2:$K$170,4,FALSE),0)</f>
        <v>0</v>
      </c>
      <c r="AF588" s="1823">
        <f>IFERROR(VLOOKUP($A588,'2019'!$B$2:$K$170,5,FALSE),0)</f>
        <v>0</v>
      </c>
      <c r="AG588" s="1823">
        <f>IFERROR(VLOOKUP($A588,'2019'!$B$2:$K$170,8,FALSE),0)</f>
        <v>0</v>
      </c>
      <c r="AH588" s="1740">
        <f>IFERROR(VLOOKUP($A588,'2019'!$B$2:$K$170,10,FALSE),0)</f>
        <v>0</v>
      </c>
      <c r="AI588" s="1700">
        <f>IFERROR(VLOOKUP($A588,'2018'!$B$2:$K$170,3,FALSE),0)</f>
        <v>0</v>
      </c>
      <c r="AJ588" s="1821">
        <f>IFERROR(VLOOKUP($A588,'2018'!$B$2:$K$170,4,FALSE),0)</f>
        <v>0</v>
      </c>
      <c r="AK588" s="1821">
        <f>IFERROR(VLOOKUP($A588,'2018'!$B$2:$K$170,5,FALSE),0)</f>
        <v>0</v>
      </c>
      <c r="AL588" s="1821">
        <f>IFERROR(VLOOKUP($A588,'2018'!$B$2:$K$170,8,FALSE),0)</f>
        <v>0</v>
      </c>
      <c r="AM588" s="1740">
        <f>IFERROR(VLOOKUP($A588,'2018'!$B$2:$K$170,10,FALSE),0)</f>
        <v>0</v>
      </c>
      <c r="AN588" s="1700">
        <f>IFERROR(VLOOKUP($A588,'2017'!$B$2:$J$163,2,FALSE),0)</f>
        <v>0</v>
      </c>
      <c r="AO588" s="1815">
        <f>IFERROR(VLOOKUP($A588,'2017'!$B$2:$J$163,3,FALSE),0)</f>
        <v>0</v>
      </c>
      <c r="AP588" s="1815">
        <f>IFERROR(VLOOKUP($A588,'2017'!$B$2:$J$163,4,FALSE),0)</f>
        <v>0</v>
      </c>
      <c r="AQ588" s="1815">
        <f>IFERROR(VLOOKUP($A588,'2017'!$B$2:$J$163,7,FALSE),0)</f>
        <v>0</v>
      </c>
      <c r="AR588" s="1740">
        <f>IFERROR(VLOOKUP($A588,'2017'!$B$2:$J$163,9,FALSE),0)</f>
        <v>0</v>
      </c>
      <c r="AS588" s="1700">
        <f>IFERROR(VLOOKUP($A588,'2016'!$B$2:$K$165,3,FALSE),0)</f>
        <v>63</v>
      </c>
      <c r="AT588" s="1796">
        <f>IFERROR(VLOOKUP($A588,'2016'!$B$2:$K$165,4,FALSE),0)</f>
        <v>16</v>
      </c>
      <c r="AU588" s="1796">
        <f>IFERROR(VLOOKUP($A588,'2016'!$B$2:$K$165,5,FALSE),0)</f>
        <v>31</v>
      </c>
      <c r="AV588" s="1796">
        <f>IFERROR(VLOOKUP($A588,'2016'!$B$2:$K$165,8,FALSE),0)</f>
        <v>0</v>
      </c>
      <c r="AW588" s="1740">
        <f>IFERROR(VLOOKUP($A588,'2016'!$B$2:$K$165,10,FALSE),0)</f>
        <v>0.49199999999999999</v>
      </c>
      <c r="AX588" s="1700">
        <f>IFERROR(VLOOKUP($A588,'2015'!$B$2:$K$165,3,FALSE),0)</f>
        <v>80</v>
      </c>
      <c r="AY588" s="1695">
        <f>IFERROR(VLOOKUP($A588,'2015'!$B$2:$K$165,4,FALSE),0)</f>
        <v>33</v>
      </c>
      <c r="AZ588" s="1695">
        <f>IFERROR(VLOOKUP($A588,'2015'!$B$2:$K$165,5,FALSE),0)</f>
        <v>48</v>
      </c>
      <c r="BA588" s="1695">
        <f>IFERROR(VLOOKUP($A588,'2015'!$B$2:$K$165,8,FALSE),0)</f>
        <v>0</v>
      </c>
      <c r="BB588" s="1740">
        <f>IFERROR(VLOOKUP($A588,'2015'!$B$2:$K$165,10,FALSE),0)</f>
        <v>0.6</v>
      </c>
      <c r="BC588" s="1700">
        <f>IFERROR(VLOOKUP($A588,'2014'!$B$2:$K$157,3,FALSE),0)</f>
        <v>72</v>
      </c>
      <c r="BD588" s="1691">
        <f>IFERROR(VLOOKUP($A588,'2014'!$B$2:$K$157,4,FALSE),0)</f>
        <v>21</v>
      </c>
      <c r="BE588" s="1691">
        <f>IFERROR(VLOOKUP($A588,'2014'!$B$2:$K$157,5,FALSE),0)</f>
        <v>36</v>
      </c>
      <c r="BF588" s="1691">
        <f>IFERROR(VLOOKUP($A588,'2014'!$B$2:$K$157,8,FALSE),0)</f>
        <v>0</v>
      </c>
      <c r="BG588" s="1740">
        <f>IFERROR(VLOOKUP($A588,'2014'!$B$2:$K$157,10,FALSE),0)</f>
        <v>0.5</v>
      </c>
      <c r="BH588" s="1700">
        <f>IFERROR(VLOOKUP($A588,'2013'!$D$4:$I$249,2,FALSE),0)</f>
        <v>77</v>
      </c>
      <c r="BI588" s="1691">
        <f>IFERROR(VLOOKUP($A588,'2013'!$D$4:$I$249,3,FALSE),0)</f>
        <v>28</v>
      </c>
      <c r="BJ588" s="1691">
        <f>IFERROR(VLOOKUP($A588,'2013'!$D$4:$I$249,4,FALSE),0)</f>
        <v>40</v>
      </c>
      <c r="BK588" s="1691">
        <f>IFERROR(VLOOKUP($A588,'2013'!$D$4:$I$249,5,FALSE),0)</f>
        <v>0</v>
      </c>
      <c r="BL588" s="1740">
        <f>IFERROR(VLOOKUP($A588,'2013'!$D$4:$I$249,6,FALSE),0)</f>
        <v>0.51948051948051943</v>
      </c>
      <c r="BM588" s="1737">
        <f>IFERROR(VLOOKUP($A588,'2012'!$D$3:$O$172,2,FALSE),0)</f>
        <v>14</v>
      </c>
      <c r="BN588" s="1691">
        <f>IFERROR(VLOOKUP($A588,'2012'!$D$3:$O$172,3,FALSE),0)</f>
        <v>9</v>
      </c>
      <c r="BO588" s="1743">
        <f>IFERROR(VLOOKUP($A588,'2012'!$D$3:$O$172,4,FALSE),0)</f>
        <v>0</v>
      </c>
      <c r="BP588" s="1700">
        <f>IFERROR(VLOOKUP($A588,'2012'!$D$3:$O$172,5,FALSE),0)</f>
        <v>14</v>
      </c>
      <c r="BQ588" s="1691">
        <f>IFERROR(VLOOKUP($A588,'2012'!$D$3:$O$172,6,FALSE),0)</f>
        <v>7</v>
      </c>
      <c r="BR588" s="1691">
        <f>IFERROR(VLOOKUP($A588,'2012'!$D$3:$O$172,7,FALSE),0)</f>
        <v>9</v>
      </c>
      <c r="BS588" s="1691">
        <f>IFERROR(VLOOKUP($A588,'2012'!$D$3:$O$172,8,FALSE),0)</f>
        <v>0</v>
      </c>
      <c r="BT588" s="1740">
        <f>IFERROR(VLOOKUP($A588,'2012'!$D$3:$O$172,9,FALSE),0)</f>
        <v>0.6428571428571429</v>
      </c>
      <c r="BU588" s="1737">
        <f>IFERROR(VLOOKUP($A588,'2012'!$D$3:$O$172,10,FALSE),0)</f>
        <v>0</v>
      </c>
      <c r="BV588" s="1691">
        <f>IFERROR(VLOOKUP($A588,'2012'!$D$3:$O$172,11,FALSE),0)</f>
        <v>0</v>
      </c>
      <c r="BW588" s="1743">
        <f>IFERROR(VLOOKUP($A588,'2012'!$D$3:$O$172,12,FALSE),0)</f>
        <v>0</v>
      </c>
      <c r="BX588" s="1700">
        <f>IFERROR(VLOOKUP($A588,'2011'!$D$4:$I$251,2,FALSE),0)</f>
        <v>0</v>
      </c>
      <c r="BY588" s="1691">
        <f>IFERROR(VLOOKUP($A588,'2011'!$D$4:$I$251,3,FALSE),0)</f>
        <v>0</v>
      </c>
      <c r="BZ588" s="1691">
        <f>IFERROR(VLOOKUP($A588,'2011'!$D$4:$I$251,4,FALSE),0)</f>
        <v>0</v>
      </c>
      <c r="CA588" s="1691">
        <f>IFERROR(VLOOKUP($A588,'2011'!$D$4:$I$251,5,FALSE),0)</f>
        <v>0</v>
      </c>
      <c r="CB588" s="1740">
        <f>IFERROR(VLOOKUP($A588,'2011'!$D$4:$I$251,6,FALSE),0)</f>
        <v>0</v>
      </c>
      <c r="CC588" s="1700">
        <f>IFERROR(VLOOKUP($A588,'2010'!$C$3:$H$234,2,FALSE),0)</f>
        <v>0</v>
      </c>
      <c r="CD588" s="1691">
        <f>IFERROR(VLOOKUP($A588,'2010'!$C$3:$H$234,3,FALSE),0)</f>
        <v>0</v>
      </c>
      <c r="CE588" s="1691">
        <f>IFERROR(VLOOKUP($A588,'2010'!$C$3:$H$234,4,FALSE),0)</f>
        <v>0</v>
      </c>
      <c r="CF588" s="1691">
        <f>IFERROR(VLOOKUP($A588,'2010'!$C$3:$H$234,5,FALSE),0)</f>
        <v>0</v>
      </c>
      <c r="CG588" s="1740">
        <f>IFERROR(VLOOKUP($A588,'2010'!$C$3:$H$234,6,FALSE),0)</f>
        <v>0</v>
      </c>
      <c r="CH588" s="1700">
        <f>IFERROR(VLOOKUP($A588,'2009'!$C$3:$H$242,2,FALSE),0)</f>
        <v>0</v>
      </c>
      <c r="CI588" s="1691">
        <f>IFERROR(VLOOKUP($A588,'2009'!$C$3:$H$242,3,FALSE),0)</f>
        <v>0</v>
      </c>
      <c r="CJ588" s="1691">
        <f>IFERROR(VLOOKUP($A588,'2009'!$C$3:$H$242,4,FALSE),0)</f>
        <v>0</v>
      </c>
      <c r="CK588" s="1691">
        <f>IFERROR(VLOOKUP($A588,'2009'!$C$3:$H$242,5,FALSE),0)</f>
        <v>0</v>
      </c>
      <c r="CL588" s="1740">
        <f>IFERROR(VLOOKUP($A588,'2009'!$C$3:$H$242,6,FALSE),0)</f>
        <v>0</v>
      </c>
      <c r="CM588" s="1700">
        <f>IFERROR(VLOOKUP($A588,'2008'!$C$3:$H$229,2,FALSE),0)</f>
        <v>0</v>
      </c>
      <c r="CN588" s="1691">
        <f>IFERROR(VLOOKUP($A588,'2008'!$C$3:$H$229,3,FALSE),0)</f>
        <v>0</v>
      </c>
      <c r="CO588" s="1691">
        <f>IFERROR(VLOOKUP($A588,'2008'!$C$3:$H$229,4,FALSE),0)</f>
        <v>0</v>
      </c>
      <c r="CP588" s="1691">
        <f>IFERROR(VLOOKUP($A588,'2008'!$C$3:$H$229,5,FALSE),0)</f>
        <v>0</v>
      </c>
      <c r="CQ588" s="1740">
        <f>IFERROR(VLOOKUP($A588,'2008'!$C$3:$H$229,6,FALSE),0)</f>
        <v>0</v>
      </c>
      <c r="CR588" s="1700">
        <f>IFERROR(VLOOKUP($A588,'2007'!$C$3:$M$238,7,FALSE),0)</f>
        <v>0</v>
      </c>
      <c r="CS588" s="1691">
        <f>IFERROR(VLOOKUP($A588,'2007'!$C$3:$M$238,8,FALSE),0)</f>
        <v>0</v>
      </c>
      <c r="CT588" s="1691">
        <f>IFERROR(VLOOKUP($A588,'2007'!$C$3:$M$238,9,FALSE),0)</f>
        <v>0</v>
      </c>
      <c r="CU588" s="1691">
        <f>IFERROR(VLOOKUP($A588,'2007'!$C$3:$M$238,10,FALSE),0)</f>
        <v>0</v>
      </c>
      <c r="CV588" s="1740">
        <f>IFERROR(VLOOKUP($A588,'2007'!$C$3:$M$238,11,FALSE),0)</f>
        <v>0</v>
      </c>
      <c r="CW588" s="1700">
        <f>IFERROR(VLOOKUP($A588,'2006'!$A$2:$F$200,2,FALSE),0)</f>
        <v>0</v>
      </c>
      <c r="CX588" s="1691">
        <f>IFERROR(VLOOKUP($A588,'2006'!$A$2:$F$200,4,FALSE),0)</f>
        <v>0</v>
      </c>
      <c r="CY588" s="1691">
        <f>IFERROR(VLOOKUP($A588,'2006'!$A$2:$F$200,5,FALSE),0)</f>
        <v>0</v>
      </c>
      <c r="CZ588" s="1740">
        <f>IFERROR(VLOOKUP($A588,'2006'!$A$2:$F$200,6,FALSE),0)</f>
        <v>0</v>
      </c>
      <c r="DA588" s="1700">
        <f>IFERROR(VLOOKUP($A588,'2005'!$C$3:$M$205,8,FALSE),0)</f>
        <v>0</v>
      </c>
      <c r="DB588" s="1691">
        <f>IFERROR(VLOOKUP($A588,'2005'!$C$3:$M$205,9,FALSE),0)</f>
        <v>0</v>
      </c>
      <c r="DC588" s="1691">
        <f>IFERROR(VLOOKUP($A588,'2005'!$C$3:$M$205,10,FALSE),0)</f>
        <v>0</v>
      </c>
      <c r="DD588" s="1740">
        <f>IFERROR(VLOOKUP($A588,'2005'!$C$3:$M$205,11,FALSE),0)</f>
        <v>0</v>
      </c>
      <c r="DE588" s="1700">
        <f>IFERROR(VLOOKUP($A588,'2004'!$C$3:$M$213,8,FALSE),0)</f>
        <v>0</v>
      </c>
      <c r="DF588" s="1691">
        <f>IFERROR(VLOOKUP($A588,'2004'!$C$3:$M$213,9,FALSE),0)</f>
        <v>0</v>
      </c>
      <c r="DG588" s="1691">
        <f>IFERROR(VLOOKUP($A588,'2004'!$C$3:$M$213,10,FALSE),0)</f>
        <v>0</v>
      </c>
      <c r="DH588" s="1740">
        <f>IFERROR(VLOOKUP($A588,'2004'!$C$3:$M$213,11,FALSE),0)</f>
        <v>0</v>
      </c>
      <c r="DI588" s="1700">
        <f>IFERROR(VLOOKUP($A588,'2003'!$C$3:$Q$214,12,FALSE),0)</f>
        <v>0</v>
      </c>
      <c r="DJ588" s="1691">
        <f>IFERROR(VLOOKUP($A588,'2003'!$C$3:$Q$214,13,FALSE),0)</f>
        <v>0</v>
      </c>
      <c r="DK588" s="1691">
        <f>IFERROR(VLOOKUP($A588,'2003'!$C$3:$Q$214,14,FALSE),0)</f>
        <v>0</v>
      </c>
      <c r="DL588" s="1740">
        <f>IFERROR(VLOOKUP($A588,'2003'!$C$3:$Q$214,15,FALSE),0)</f>
        <v>0</v>
      </c>
      <c r="DM588" s="1700">
        <f>IFERROR(VLOOKUP($A588,'2002'!$D$3:$R$214,12,FALSE),0)</f>
        <v>0</v>
      </c>
      <c r="DN588" s="1691">
        <f>IFERROR(VLOOKUP($A588,'2002'!$D$3:$R$214,13,FALSE),0)</f>
        <v>0</v>
      </c>
      <c r="DO588" s="1691">
        <f>IFERROR(VLOOKUP($A588,'2002'!$D$3:$R$214,14,FALSE),0)</f>
        <v>0</v>
      </c>
      <c r="DP588" s="1788">
        <f>IFERROR(VLOOKUP($A588,'2002'!$D$3:$R$214,15,FALSE),0)</f>
        <v>0</v>
      </c>
      <c r="DQ588" s="1700">
        <f>IFERROR(VLOOKUP($A588,'Pre 2002'!$C$3:$CK$382,84,FALSE),0)</f>
        <v>0</v>
      </c>
      <c r="DR588" s="1695">
        <f>IFERROR(VLOOKUP($A588,'Pre 2002'!$C$3:$CK$382,85,FALSE),0)</f>
        <v>0</v>
      </c>
      <c r="DS588" s="1695">
        <f>IFERROR(VLOOKUP($A588,'Pre 2002'!$C$3:$CK$382,86,FALSE),0)</f>
        <v>0</v>
      </c>
      <c r="DT588" s="1790">
        <f>IFERROR(VLOOKUP($A588,'Pre 2002'!$C$3:$CK$382,87,FALSE),0)</f>
        <v>0</v>
      </c>
      <c r="DU588" s="1741">
        <f>IFERROR(VLOOKUP(A588,'Pre 2002'!$C$3:$CG$382,83,FALSE),0)</f>
        <v>0</v>
      </c>
    </row>
    <row r="589" spans="1:125">
      <c r="A589" s="1778" t="s">
        <v>1203</v>
      </c>
      <c r="B589" s="1562">
        <f t="shared" si="227"/>
        <v>32</v>
      </c>
      <c r="C589" s="1562">
        <f t="shared" si="228"/>
        <v>17</v>
      </c>
      <c r="D589" s="1562">
        <f t="shared" si="229"/>
        <v>0</v>
      </c>
      <c r="E589" s="1563">
        <f t="shared" si="230"/>
        <v>0.53125</v>
      </c>
      <c r="F589" s="1786">
        <f t="shared" si="231"/>
        <v>1</v>
      </c>
      <c r="G589" s="1595" t="s">
        <v>2159</v>
      </c>
      <c r="H589" s="1567">
        <f t="shared" si="222"/>
        <v>1</v>
      </c>
      <c r="I589" s="1734">
        <f t="shared" si="223"/>
        <v>32</v>
      </c>
      <c r="J589" s="1734">
        <f t="shared" si="224"/>
        <v>17</v>
      </c>
      <c r="K589" s="1734">
        <f t="shared" si="225"/>
        <v>0</v>
      </c>
      <c r="L589" s="1806">
        <f t="shared" si="226"/>
        <v>0.53125</v>
      </c>
      <c r="O589" s="1700">
        <f>IFERROR(VLOOKUP($A589,'2022'!$B$2:$K$174,3,FALSE),0)</f>
        <v>0</v>
      </c>
      <c r="P589" s="1858">
        <f>IFERROR(VLOOKUP($A589,'2022'!$B$2:$K$174,4,FALSE),0)</f>
        <v>0</v>
      </c>
      <c r="Q589" s="1858">
        <f>IFERROR(VLOOKUP($A589,'2022'!$B$2:$K$174,5,FALSE),0)</f>
        <v>0</v>
      </c>
      <c r="R589" s="1858">
        <f>IFERROR(VLOOKUP($A589,'2022'!$B$2:$K$174,8,FALSE),0)</f>
        <v>0</v>
      </c>
      <c r="S589" s="1740">
        <f>IFERROR(VLOOKUP($A589,'2022'!$B$2:$K$174,10,FALSE),0)</f>
        <v>0</v>
      </c>
      <c r="T589" s="1700">
        <f>IFERROR(VLOOKUP($A589,'2021'!$B$2:$K$174,3,FALSE),0)</f>
        <v>0</v>
      </c>
      <c r="U589" s="1843">
        <f>IFERROR(VLOOKUP($A589,'2021'!$B$2:$K$174,4,FALSE),0)</f>
        <v>0</v>
      </c>
      <c r="V589" s="1843">
        <f>IFERROR(VLOOKUP($A589,'2021'!$B$2:$K$174,5,FALSE),0)</f>
        <v>0</v>
      </c>
      <c r="W589" s="1843">
        <f>IFERROR(VLOOKUP($A589,'2021'!$B$2:$K$174,8,FALSE),0)</f>
        <v>0</v>
      </c>
      <c r="X589" s="1740">
        <f>IFERROR(VLOOKUP($A589,'2021'!$B$2:$K$174,10,FALSE),0)</f>
        <v>0</v>
      </c>
      <c r="Y589" s="1700">
        <f>IFERROR(VLOOKUP($A589,'2020'!$B$2:$K$170,3,FALSE),0)</f>
        <v>0</v>
      </c>
      <c r="Z589" s="1829">
        <f>IFERROR(VLOOKUP($A589,'2020'!$B$2:$K$170,4,FALSE),0)</f>
        <v>0</v>
      </c>
      <c r="AA589" s="1829">
        <f>IFERROR(VLOOKUP($A589,'2020'!$B$2:$K$170,5,FALSE),0)</f>
        <v>0</v>
      </c>
      <c r="AB589" s="1829">
        <f>IFERROR(VLOOKUP($A589,'2020'!$B$2:$K$170,8,FALSE),0)</f>
        <v>0</v>
      </c>
      <c r="AC589" s="1740">
        <f>IFERROR(VLOOKUP($A589,'2020'!$B$2:$K$170,10,FALSE),0)</f>
        <v>0</v>
      </c>
      <c r="AD589" s="1700">
        <f>IFERROR(VLOOKUP($A589,'2019'!$B$2:$K$170,3,FALSE),0)</f>
        <v>0</v>
      </c>
      <c r="AE589" s="1823">
        <f>IFERROR(VLOOKUP($A589,'2019'!$B$2:$K$170,4,FALSE),0)</f>
        <v>0</v>
      </c>
      <c r="AF589" s="1823">
        <f>IFERROR(VLOOKUP($A589,'2019'!$B$2:$K$170,5,FALSE),0)</f>
        <v>0</v>
      </c>
      <c r="AG589" s="1823">
        <f>IFERROR(VLOOKUP($A589,'2019'!$B$2:$K$170,8,FALSE),0)</f>
        <v>0</v>
      </c>
      <c r="AH589" s="1740">
        <f>IFERROR(VLOOKUP($A589,'2019'!$B$2:$K$170,10,FALSE),0)</f>
        <v>0</v>
      </c>
      <c r="AI589" s="1700">
        <f>IFERROR(VLOOKUP($A589,'2018'!$B$2:$K$170,3,FALSE),0)</f>
        <v>0</v>
      </c>
      <c r="AJ589" s="1821">
        <f>IFERROR(VLOOKUP($A589,'2018'!$B$2:$K$170,4,FALSE),0)</f>
        <v>0</v>
      </c>
      <c r="AK589" s="1821">
        <f>IFERROR(VLOOKUP($A589,'2018'!$B$2:$K$170,5,FALSE),0)</f>
        <v>0</v>
      </c>
      <c r="AL589" s="1821">
        <f>IFERROR(VLOOKUP($A589,'2018'!$B$2:$K$170,8,FALSE),0)</f>
        <v>0</v>
      </c>
      <c r="AM589" s="1740">
        <f>IFERROR(VLOOKUP($A589,'2018'!$B$2:$K$170,10,FALSE),0)</f>
        <v>0</v>
      </c>
      <c r="AN589" s="1700">
        <f>IFERROR(VLOOKUP($A589,'2017'!$B$2:$J$163,2,FALSE),0)</f>
        <v>0</v>
      </c>
      <c r="AO589" s="1815">
        <f>IFERROR(VLOOKUP($A589,'2017'!$B$2:$J$163,3,FALSE),0)</f>
        <v>0</v>
      </c>
      <c r="AP589" s="1815">
        <f>IFERROR(VLOOKUP($A589,'2017'!$B$2:$J$163,4,FALSE),0)</f>
        <v>0</v>
      </c>
      <c r="AQ589" s="1815">
        <f>IFERROR(VLOOKUP($A589,'2017'!$B$2:$J$163,7,FALSE),0)</f>
        <v>0</v>
      </c>
      <c r="AR589" s="1740">
        <f>IFERROR(VLOOKUP($A589,'2017'!$B$2:$J$163,9,FALSE),0)</f>
        <v>0</v>
      </c>
      <c r="AS589" s="1700">
        <f>IFERROR(VLOOKUP($A589,'2016'!$B$2:$K$165,3,FALSE),0)</f>
        <v>0</v>
      </c>
      <c r="AT589" s="1796">
        <f>IFERROR(VLOOKUP($A589,'2016'!$B$2:$K$165,4,FALSE),0)</f>
        <v>0</v>
      </c>
      <c r="AU589" s="1796">
        <f>IFERROR(VLOOKUP($A589,'2016'!$B$2:$K$165,5,FALSE),0)</f>
        <v>0</v>
      </c>
      <c r="AV589" s="1796">
        <f>IFERROR(VLOOKUP($A589,'2016'!$B$2:$K$165,8,FALSE),0)</f>
        <v>0</v>
      </c>
      <c r="AW589" s="1740">
        <f>IFERROR(VLOOKUP($A589,'2016'!$B$2:$K$165,10,FALSE),0)</f>
        <v>0</v>
      </c>
      <c r="AX589" s="1700">
        <f>IFERROR(VLOOKUP($A589,'2015'!$B$2:$K$165,3,FALSE),0)</f>
        <v>0</v>
      </c>
      <c r="AY589" s="1695">
        <f>IFERROR(VLOOKUP($A589,'2015'!$B$2:$K$165,4,FALSE),0)</f>
        <v>0</v>
      </c>
      <c r="AZ589" s="1695">
        <f>IFERROR(VLOOKUP($A589,'2015'!$B$2:$K$165,5,FALSE),0)</f>
        <v>0</v>
      </c>
      <c r="BA589" s="1695">
        <f>IFERROR(VLOOKUP($A589,'2015'!$B$2:$K$165,8,FALSE),0)</f>
        <v>0</v>
      </c>
      <c r="BB589" s="1740">
        <f>IFERROR(VLOOKUP($A589,'2015'!$B$2:$K$165,10,FALSE),0)</f>
        <v>0</v>
      </c>
      <c r="BC589" s="1700">
        <f>IFERROR(VLOOKUP($A589,'2014'!$B$2:$K$157,3,FALSE),0)</f>
        <v>0</v>
      </c>
      <c r="BD589" s="1691">
        <f>IFERROR(VLOOKUP($A589,'2014'!$B$2:$K$157,4,FALSE),0)</f>
        <v>0</v>
      </c>
      <c r="BE589" s="1691">
        <f>IFERROR(VLOOKUP($A589,'2014'!$B$2:$K$157,5,FALSE),0)</f>
        <v>0</v>
      </c>
      <c r="BF589" s="1691">
        <f>IFERROR(VLOOKUP($A589,'2014'!$B$2:$K$157,8,FALSE),0)</f>
        <v>0</v>
      </c>
      <c r="BG589" s="1740">
        <f>IFERROR(VLOOKUP($A589,'2014'!$B$2:$K$157,10,FALSE),0)</f>
        <v>0</v>
      </c>
      <c r="BH589" s="1700">
        <f>IFERROR(VLOOKUP($A589,'2013'!$D$4:$I$249,2,FALSE),0)</f>
        <v>0</v>
      </c>
      <c r="BI589" s="1691">
        <f>IFERROR(VLOOKUP($A589,'2013'!$D$4:$I$249,3,FALSE),0)</f>
        <v>0</v>
      </c>
      <c r="BJ589" s="1691">
        <f>IFERROR(VLOOKUP($A589,'2013'!$D$4:$I$249,4,FALSE),0)</f>
        <v>0</v>
      </c>
      <c r="BK589" s="1691">
        <f>IFERROR(VLOOKUP($A589,'2013'!$D$4:$I$249,5,FALSE),0)</f>
        <v>0</v>
      </c>
      <c r="BL589" s="1740">
        <f>IFERROR(VLOOKUP($A589,'2013'!$D$4:$I$249,6,FALSE),0)</f>
        <v>0</v>
      </c>
      <c r="BM589" s="1737">
        <f>IFERROR(VLOOKUP($A589,'2012'!$D$3:$O$172,2,FALSE),0)</f>
        <v>0</v>
      </c>
      <c r="BN589" s="1691">
        <f>IFERROR(VLOOKUP($A589,'2012'!$D$3:$O$172,3,FALSE),0)</f>
        <v>0</v>
      </c>
      <c r="BO589" s="1743">
        <f>IFERROR(VLOOKUP($A589,'2012'!$D$3:$O$172,4,FALSE),0)</f>
        <v>0</v>
      </c>
      <c r="BP589" s="1700">
        <f>IFERROR(VLOOKUP($A589,'2012'!$D$3:$O$172,5,FALSE),0)</f>
        <v>0</v>
      </c>
      <c r="BQ589" s="1691">
        <f>IFERROR(VLOOKUP($A589,'2012'!$D$3:$O$172,6,FALSE),0)</f>
        <v>0</v>
      </c>
      <c r="BR589" s="1691">
        <f>IFERROR(VLOOKUP($A589,'2012'!$D$3:$O$172,7,FALSE),0)</f>
        <v>0</v>
      </c>
      <c r="BS589" s="1691">
        <f>IFERROR(VLOOKUP($A589,'2012'!$D$3:$O$172,8,FALSE),0)</f>
        <v>0</v>
      </c>
      <c r="BT589" s="1740">
        <f>IFERROR(VLOOKUP($A589,'2012'!$D$3:$O$172,9,FALSE),0)</f>
        <v>0</v>
      </c>
      <c r="BX589" s="1700">
        <f>IFERROR(VLOOKUP($A589,'2011'!$D$4:$I$251,2,FALSE),0)</f>
        <v>0</v>
      </c>
      <c r="BY589" s="1691">
        <f>IFERROR(VLOOKUP($A589,'2011'!$D$4:$I$251,3,FALSE),0)</f>
        <v>0</v>
      </c>
      <c r="BZ589" s="1691">
        <f>IFERROR(VLOOKUP($A589,'2011'!$D$4:$I$251,4,FALSE),0)</f>
        <v>0</v>
      </c>
      <c r="CA589" s="1691">
        <f>IFERROR(VLOOKUP($A589,'2011'!$D$4:$I$251,5,FALSE),0)</f>
        <v>0</v>
      </c>
      <c r="CB589" s="1740">
        <f>IFERROR(VLOOKUP($A589,'2011'!$D$4:$I$251,6,FALSE),0)</f>
        <v>0</v>
      </c>
      <c r="CC589" s="1700">
        <f>IFERROR(VLOOKUP($A589,'2010'!$C$3:$H$234,2,FALSE),0)</f>
        <v>0</v>
      </c>
      <c r="CD589" s="1691">
        <f>IFERROR(VLOOKUP($A589,'2010'!$C$3:$H$234,3,FALSE),0)</f>
        <v>0</v>
      </c>
      <c r="CE589" s="1691">
        <f>IFERROR(VLOOKUP($A589,'2010'!$C$3:$H$234,4,FALSE),0)</f>
        <v>0</v>
      </c>
      <c r="CF589" s="1691">
        <f>IFERROR(VLOOKUP($A589,'2010'!$C$3:$H$234,5,FALSE),0)</f>
        <v>0</v>
      </c>
      <c r="CG589" s="1740">
        <f>IFERROR(VLOOKUP($A589,'2010'!$C$3:$H$234,6,FALSE),0)</f>
        <v>0</v>
      </c>
      <c r="CH589" s="1700">
        <f>IFERROR(VLOOKUP($A589,'2009'!$C$3:$H$242,2,FALSE),0)</f>
        <v>0</v>
      </c>
      <c r="CI589" s="1691">
        <f>IFERROR(VLOOKUP($A589,'2009'!$C$3:$H$242,3,FALSE),0)</f>
        <v>0</v>
      </c>
      <c r="CJ589" s="1691">
        <f>IFERROR(VLOOKUP($A589,'2009'!$C$3:$H$242,4,FALSE),0)</f>
        <v>0</v>
      </c>
      <c r="CK589" s="1691">
        <f>IFERROR(VLOOKUP($A589,'2009'!$C$3:$H$242,5,FALSE),0)</f>
        <v>0</v>
      </c>
      <c r="CL589" s="1740">
        <f>IFERROR(VLOOKUP($A589,'2009'!$C$3:$H$242,6,FALSE),0)</f>
        <v>0</v>
      </c>
      <c r="CM589" s="1700">
        <f>IFERROR(VLOOKUP($A589,'2008'!$C$3:$H$229,2,FALSE),0)</f>
        <v>0</v>
      </c>
      <c r="CN589" s="1691">
        <f>IFERROR(VLOOKUP($A589,'2008'!$C$3:$H$229,3,FALSE),0)</f>
        <v>0</v>
      </c>
      <c r="CO589" s="1691">
        <f>IFERROR(VLOOKUP($A589,'2008'!$C$3:$H$229,4,FALSE),0)</f>
        <v>0</v>
      </c>
      <c r="CP589" s="1691">
        <f>IFERROR(VLOOKUP($A589,'2008'!$C$3:$H$229,5,FALSE),0)</f>
        <v>0</v>
      </c>
      <c r="CQ589" s="1740">
        <f>IFERROR(VLOOKUP($A589,'2008'!$C$3:$H$229,6,FALSE),0)</f>
        <v>0</v>
      </c>
      <c r="CR589" s="1700">
        <f>IFERROR(VLOOKUP($A589,'2007'!$C$3:$M$238,7,FALSE),0)</f>
        <v>0</v>
      </c>
      <c r="CS589" s="1691">
        <f>IFERROR(VLOOKUP($A589,'2007'!$C$3:$M$238,8,FALSE),0)</f>
        <v>0</v>
      </c>
      <c r="CT589" s="1691">
        <f>IFERROR(VLOOKUP($A589,'2007'!$C$3:$M$238,9,FALSE),0)</f>
        <v>0</v>
      </c>
      <c r="CU589" s="1691">
        <f>IFERROR(VLOOKUP($A589,'2007'!$C$3:$M$238,10,FALSE),0)</f>
        <v>0</v>
      </c>
      <c r="CV589" s="1740">
        <f>IFERROR(VLOOKUP($A589,'2007'!$C$3:$M$238,11,FALSE),0)</f>
        <v>0</v>
      </c>
      <c r="CW589" s="1700">
        <f>IFERROR(VLOOKUP($A589,'2006'!$A$2:$F$200,2,FALSE),0)</f>
        <v>0</v>
      </c>
      <c r="CX589" s="1691">
        <f>IFERROR(VLOOKUP($A589,'2006'!$A$2:$F$200,4,FALSE),0)</f>
        <v>0</v>
      </c>
      <c r="CY589" s="1691">
        <f>IFERROR(VLOOKUP($A589,'2006'!$A$2:$F$200,5,FALSE),0)</f>
        <v>0</v>
      </c>
      <c r="CZ589" s="1740">
        <f>IFERROR(VLOOKUP($A589,'2006'!$A$2:$F$200,6,FALSE),0)</f>
        <v>0</v>
      </c>
      <c r="DA589" s="1700">
        <f>IFERROR(VLOOKUP($A589,'2005'!$C$3:$M$205,8,FALSE),0)</f>
        <v>32</v>
      </c>
      <c r="DB589" s="1691">
        <f>IFERROR(VLOOKUP($A589,'2005'!$C$3:$M$205,9,FALSE),0)</f>
        <v>17</v>
      </c>
      <c r="DC589" s="1691">
        <f>IFERROR(VLOOKUP($A589,'2005'!$C$3:$M$205,10,FALSE),0)</f>
        <v>0</v>
      </c>
      <c r="DD589" s="1740">
        <f>IFERROR(VLOOKUP($A589,'2005'!$C$3:$M$205,11,FALSE),0)</f>
        <v>0.53125</v>
      </c>
      <c r="DE589" s="1700">
        <f>IFERROR(VLOOKUP($A589,'2004'!$C$3:$M$213,8,FALSE),0)</f>
        <v>0</v>
      </c>
      <c r="DF589" s="1691">
        <f>IFERROR(VLOOKUP($A589,'2004'!$C$3:$M$213,9,FALSE),0)</f>
        <v>0</v>
      </c>
      <c r="DG589" s="1691">
        <f>IFERROR(VLOOKUP($A589,'2004'!$C$3:$M$213,10,FALSE),0)</f>
        <v>0</v>
      </c>
      <c r="DH589" s="1740">
        <f>IFERROR(VLOOKUP($A589,'2004'!$C$3:$M$213,11,FALSE),0)</f>
        <v>0</v>
      </c>
      <c r="DI589" s="1700">
        <f>IFERROR(VLOOKUP($A589,'2003'!$C$3:$Q$214,12,FALSE),0)</f>
        <v>0</v>
      </c>
      <c r="DJ589" s="1691">
        <f>IFERROR(VLOOKUP($A589,'2003'!$C$3:$Q$214,13,FALSE),0)</f>
        <v>0</v>
      </c>
      <c r="DK589" s="1691">
        <f>IFERROR(VLOOKUP($A589,'2003'!$C$3:$Q$214,14,FALSE),0)</f>
        <v>0</v>
      </c>
      <c r="DL589" s="1740">
        <f>IFERROR(VLOOKUP($A589,'2003'!$C$3:$Q$214,15,FALSE),0)</f>
        <v>0</v>
      </c>
      <c r="DM589" s="1700">
        <f>IFERROR(VLOOKUP($A589,'2002'!$D$3:$R$214,12,FALSE),0)</f>
        <v>0</v>
      </c>
      <c r="DN589" s="1691">
        <f>IFERROR(VLOOKUP($A589,'2002'!$D$3:$R$214,13,FALSE),0)</f>
        <v>0</v>
      </c>
      <c r="DO589" s="1691">
        <f>IFERROR(VLOOKUP($A589,'2002'!$D$3:$R$214,14,FALSE),0)</f>
        <v>0</v>
      </c>
      <c r="DP589" s="1788">
        <f>IFERROR(VLOOKUP($A589,'2002'!$D$3:$R$214,15,FALSE),0)</f>
        <v>0</v>
      </c>
      <c r="DQ589" s="1700">
        <f>IFERROR(VLOOKUP($A589,'Pre 2002'!$C$3:$CK$382,84,FALSE),0)</f>
        <v>0</v>
      </c>
      <c r="DR589" s="1695">
        <f>IFERROR(VLOOKUP($A589,'Pre 2002'!$C$3:$CK$382,85,FALSE),0)</f>
        <v>0</v>
      </c>
      <c r="DS589" s="1695">
        <f>IFERROR(VLOOKUP($A589,'Pre 2002'!$C$3:$CK$382,86,FALSE),0)</f>
        <v>0</v>
      </c>
      <c r="DT589" s="1790">
        <f>IFERROR(VLOOKUP($A589,'Pre 2002'!$C$3:$CK$382,87,FALSE),0)</f>
        <v>0</v>
      </c>
      <c r="DU589" s="1741">
        <f>IFERROR(VLOOKUP(A589,'Pre 2002'!$C$3:$CG$382,83,FALSE),0)</f>
        <v>0</v>
      </c>
    </row>
    <row r="590" spans="1:125">
      <c r="A590" s="1778" t="s">
        <v>1896</v>
      </c>
      <c r="B590" s="1562">
        <f t="shared" si="227"/>
        <v>81</v>
      </c>
      <c r="C590" s="1562">
        <f t="shared" si="228"/>
        <v>43</v>
      </c>
      <c r="D590" s="1562">
        <f t="shared" si="229"/>
        <v>0</v>
      </c>
      <c r="E590" s="1563">
        <f t="shared" si="230"/>
        <v>0.53086419753086422</v>
      </c>
      <c r="F590" s="1786">
        <f t="shared" si="231"/>
        <v>2</v>
      </c>
      <c r="G590" s="1595" t="s">
        <v>2159</v>
      </c>
      <c r="H590" s="1567">
        <f t="shared" si="222"/>
        <v>2</v>
      </c>
      <c r="I590" s="1734">
        <f t="shared" si="223"/>
        <v>81</v>
      </c>
      <c r="J590" s="1734">
        <f t="shared" si="224"/>
        <v>43</v>
      </c>
      <c r="K590" s="1734">
        <f t="shared" si="225"/>
        <v>0</v>
      </c>
      <c r="L590" s="1806">
        <f t="shared" si="226"/>
        <v>0.53086419753086422</v>
      </c>
      <c r="M590" s="1751"/>
      <c r="N590" s="1751"/>
      <c r="O590" s="1700">
        <f>IFERROR(VLOOKUP($A590,'2022'!$B$2:$K$174,3,FALSE),0)</f>
        <v>0</v>
      </c>
      <c r="P590" s="1858">
        <f>IFERROR(VLOOKUP($A590,'2022'!$B$2:$K$174,4,FALSE),0)</f>
        <v>0</v>
      </c>
      <c r="Q590" s="1858">
        <f>IFERROR(VLOOKUP($A590,'2022'!$B$2:$K$174,5,FALSE),0)</f>
        <v>0</v>
      </c>
      <c r="R590" s="1858">
        <f>IFERROR(VLOOKUP($A590,'2022'!$B$2:$K$174,8,FALSE),0)</f>
        <v>0</v>
      </c>
      <c r="S590" s="1740">
        <f>IFERROR(VLOOKUP($A590,'2022'!$B$2:$K$174,10,FALSE),0)</f>
        <v>0</v>
      </c>
      <c r="T590" s="1700">
        <f>IFERROR(VLOOKUP($A590,'2021'!$B$2:$K$174,3,FALSE),0)</f>
        <v>0</v>
      </c>
      <c r="U590" s="1843">
        <f>IFERROR(VLOOKUP($A590,'2021'!$B$2:$K$174,4,FALSE),0)</f>
        <v>0</v>
      </c>
      <c r="V590" s="1843">
        <f>IFERROR(VLOOKUP($A590,'2021'!$B$2:$K$174,5,FALSE),0)</f>
        <v>0</v>
      </c>
      <c r="W590" s="1843">
        <f>IFERROR(VLOOKUP($A590,'2021'!$B$2:$K$174,8,FALSE),0)</f>
        <v>0</v>
      </c>
      <c r="X590" s="1740">
        <f>IFERROR(VLOOKUP($A590,'2021'!$B$2:$K$174,10,FALSE),0)</f>
        <v>0</v>
      </c>
      <c r="Y590" s="1700">
        <f>IFERROR(VLOOKUP($A590,'2020'!$B$2:$K$170,3,FALSE),0)</f>
        <v>0</v>
      </c>
      <c r="Z590" s="1829">
        <f>IFERROR(VLOOKUP($A590,'2020'!$B$2:$K$170,4,FALSE),0)</f>
        <v>0</v>
      </c>
      <c r="AA590" s="1829">
        <f>IFERROR(VLOOKUP($A590,'2020'!$B$2:$K$170,5,FALSE),0)</f>
        <v>0</v>
      </c>
      <c r="AB590" s="1829">
        <f>IFERROR(VLOOKUP($A590,'2020'!$B$2:$K$170,8,FALSE),0)</f>
        <v>0</v>
      </c>
      <c r="AC590" s="1740">
        <f>IFERROR(VLOOKUP($A590,'2020'!$B$2:$K$170,10,FALSE),0)</f>
        <v>0</v>
      </c>
      <c r="AD590" s="1700">
        <f>IFERROR(VLOOKUP($A590,'2019'!$B$2:$K$170,3,FALSE),0)</f>
        <v>0</v>
      </c>
      <c r="AE590" s="1823">
        <f>IFERROR(VLOOKUP($A590,'2019'!$B$2:$K$170,4,FALSE),0)</f>
        <v>0</v>
      </c>
      <c r="AF590" s="1823">
        <f>IFERROR(VLOOKUP($A590,'2019'!$B$2:$K$170,5,FALSE),0)</f>
        <v>0</v>
      </c>
      <c r="AG590" s="1823">
        <f>IFERROR(VLOOKUP($A590,'2019'!$B$2:$K$170,8,FALSE),0)</f>
        <v>0</v>
      </c>
      <c r="AH590" s="1740">
        <f>IFERROR(VLOOKUP($A590,'2019'!$B$2:$K$170,10,FALSE),0)</f>
        <v>0</v>
      </c>
      <c r="AI590" s="1700">
        <f>IFERROR(VLOOKUP($A590,'2018'!$B$2:$K$170,3,FALSE),0)</f>
        <v>0</v>
      </c>
      <c r="AJ590" s="1821">
        <f>IFERROR(VLOOKUP($A590,'2018'!$B$2:$K$170,4,FALSE),0)</f>
        <v>0</v>
      </c>
      <c r="AK590" s="1821">
        <f>IFERROR(VLOOKUP($A590,'2018'!$B$2:$K$170,5,FALSE),0)</f>
        <v>0</v>
      </c>
      <c r="AL590" s="1821">
        <f>IFERROR(VLOOKUP($A590,'2018'!$B$2:$K$170,8,FALSE),0)</f>
        <v>0</v>
      </c>
      <c r="AM590" s="1740">
        <f>IFERROR(VLOOKUP($A590,'2018'!$B$2:$K$170,10,FALSE),0)</f>
        <v>0</v>
      </c>
      <c r="AN590" s="1700">
        <f>IFERROR(VLOOKUP($A590,'2017'!$B$2:$J$163,2,FALSE),0)</f>
        <v>0</v>
      </c>
      <c r="AO590" s="1815">
        <f>IFERROR(VLOOKUP($A590,'2017'!$B$2:$J$163,3,FALSE),0)</f>
        <v>0</v>
      </c>
      <c r="AP590" s="1815">
        <f>IFERROR(VLOOKUP($A590,'2017'!$B$2:$J$163,4,FALSE),0)</f>
        <v>0</v>
      </c>
      <c r="AQ590" s="1815">
        <f>IFERROR(VLOOKUP($A590,'2017'!$B$2:$J$163,7,FALSE),0)</f>
        <v>0</v>
      </c>
      <c r="AR590" s="1740">
        <f>IFERROR(VLOOKUP($A590,'2017'!$B$2:$J$163,9,FALSE),0)</f>
        <v>0</v>
      </c>
      <c r="AS590" s="1700">
        <f>IFERROR(VLOOKUP($A590,'2016'!$B$2:$K$165,3,FALSE),0)</f>
        <v>0</v>
      </c>
      <c r="AT590" s="1796">
        <f>IFERROR(VLOOKUP($A590,'2016'!$B$2:$K$165,4,FALSE),0)</f>
        <v>0</v>
      </c>
      <c r="AU590" s="1796">
        <f>IFERROR(VLOOKUP($A590,'2016'!$B$2:$K$165,5,FALSE),0)</f>
        <v>0</v>
      </c>
      <c r="AV590" s="1796">
        <f>IFERROR(VLOOKUP($A590,'2016'!$B$2:$K$165,8,FALSE),0)</f>
        <v>0</v>
      </c>
      <c r="AW590" s="1740">
        <f>IFERROR(VLOOKUP($A590,'2016'!$B$2:$K$165,10,FALSE),0)</f>
        <v>0</v>
      </c>
      <c r="AX590" s="1700">
        <f>IFERROR(VLOOKUP($A590,'2015'!$B$2:$K$165,3,FALSE),0)</f>
        <v>0</v>
      </c>
      <c r="AY590" s="1695">
        <f>IFERROR(VLOOKUP($A590,'2015'!$B$2:$K$165,4,FALSE),0)</f>
        <v>0</v>
      </c>
      <c r="AZ590" s="1695">
        <f>IFERROR(VLOOKUP($A590,'2015'!$B$2:$K$165,5,FALSE),0)</f>
        <v>0</v>
      </c>
      <c r="BA590" s="1695">
        <f>IFERROR(VLOOKUP($A590,'2015'!$B$2:$K$165,8,FALSE),0)</f>
        <v>0</v>
      </c>
      <c r="BB590" s="1740">
        <f>IFERROR(VLOOKUP($A590,'2015'!$B$2:$K$165,10,FALSE),0)</f>
        <v>0</v>
      </c>
      <c r="BC590" s="1700">
        <f>IFERROR(VLOOKUP($A590,'2014'!$B$2:$K$157,3,FALSE),0)</f>
        <v>0</v>
      </c>
      <c r="BD590" s="1691">
        <f>IFERROR(VLOOKUP($A590,'2014'!$B$2:$K$157,4,FALSE),0)</f>
        <v>0</v>
      </c>
      <c r="BE590" s="1691">
        <f>IFERROR(VLOOKUP($A590,'2014'!$B$2:$K$157,5,FALSE),0)</f>
        <v>0</v>
      </c>
      <c r="BF590" s="1691">
        <f>IFERROR(VLOOKUP($A590,'2014'!$B$2:$K$157,8,FALSE),0)</f>
        <v>0</v>
      </c>
      <c r="BG590" s="1740">
        <f>IFERROR(VLOOKUP($A590,'2014'!$B$2:$K$157,10,FALSE),0)</f>
        <v>0</v>
      </c>
      <c r="BH590" s="1700">
        <f>IFERROR(VLOOKUP($A590,'2013'!$D$4:$I$249,2,FALSE),0)</f>
        <v>0</v>
      </c>
      <c r="BI590" s="1691">
        <f>IFERROR(VLOOKUP($A590,'2013'!$D$4:$I$249,3,FALSE),0)</f>
        <v>0</v>
      </c>
      <c r="BJ590" s="1691">
        <f>IFERROR(VLOOKUP($A590,'2013'!$D$4:$I$249,4,FALSE),0)</f>
        <v>0</v>
      </c>
      <c r="BK590" s="1691">
        <f>IFERROR(VLOOKUP($A590,'2013'!$D$4:$I$249,5,FALSE),0)</f>
        <v>0</v>
      </c>
      <c r="BL590" s="1740">
        <f>IFERROR(VLOOKUP($A590,'2013'!$D$4:$I$249,6,FALSE),0)</f>
        <v>0</v>
      </c>
      <c r="BM590" s="1737">
        <f>IFERROR(VLOOKUP($A590,'2012'!$D$3:$O$172,2,FALSE),0)</f>
        <v>0</v>
      </c>
      <c r="BN590" s="1691">
        <f>IFERROR(VLOOKUP($A590,'2012'!$D$3:$O$172,3,FALSE),0)</f>
        <v>0</v>
      </c>
      <c r="BO590" s="1743">
        <f>IFERROR(VLOOKUP($A590,'2012'!$D$3:$O$172,4,FALSE),0)</f>
        <v>0</v>
      </c>
      <c r="BP590" s="1700">
        <f>IFERROR(VLOOKUP($A590,'2012'!$D$3:$O$172,5,FALSE),0)</f>
        <v>0</v>
      </c>
      <c r="BQ590" s="1691">
        <f>IFERROR(VLOOKUP($A590,'2012'!$D$3:$O$172,6,FALSE),0)</f>
        <v>0</v>
      </c>
      <c r="BR590" s="1691">
        <f>IFERROR(VLOOKUP($A590,'2012'!$D$3:$O$172,7,FALSE),0)</f>
        <v>0</v>
      </c>
      <c r="BS590" s="1691">
        <f>IFERROR(VLOOKUP($A590,'2012'!$D$3:$O$172,8,FALSE),0)</f>
        <v>0</v>
      </c>
      <c r="BT590" s="1740">
        <f>IFERROR(VLOOKUP($A590,'2012'!$D$3:$O$172,9,FALSE),0)</f>
        <v>0</v>
      </c>
      <c r="BX590" s="1700">
        <f>IFERROR(VLOOKUP($A590,'2011'!$D$4:$I$251,2,FALSE),0)</f>
        <v>0</v>
      </c>
      <c r="BY590" s="1691">
        <f>IFERROR(VLOOKUP($A590,'2011'!$D$4:$I$251,3,FALSE),0)</f>
        <v>0</v>
      </c>
      <c r="BZ590" s="1691">
        <f>IFERROR(VLOOKUP($A590,'2011'!$D$4:$I$251,4,FALSE),0)</f>
        <v>0</v>
      </c>
      <c r="CA590" s="1691">
        <f>IFERROR(VLOOKUP($A590,'2011'!$D$4:$I$251,5,FALSE),0)</f>
        <v>0</v>
      </c>
      <c r="CB590" s="1740">
        <f>IFERROR(VLOOKUP($A590,'2011'!$D$4:$I$251,6,FALSE),0)</f>
        <v>0</v>
      </c>
      <c r="CC590" s="1700">
        <f>IFERROR(VLOOKUP($A590,'2010'!$C$3:$H$234,2,FALSE),0)</f>
        <v>0</v>
      </c>
      <c r="CD590" s="1691">
        <f>IFERROR(VLOOKUP($A590,'2010'!$C$3:$H$234,3,FALSE),0)</f>
        <v>0</v>
      </c>
      <c r="CE590" s="1691">
        <f>IFERROR(VLOOKUP($A590,'2010'!$C$3:$H$234,4,FALSE),0)</f>
        <v>0</v>
      </c>
      <c r="CF590" s="1691">
        <f>IFERROR(VLOOKUP($A590,'2010'!$C$3:$H$234,5,FALSE),0)</f>
        <v>0</v>
      </c>
      <c r="CG590" s="1740">
        <f>IFERROR(VLOOKUP($A590,'2010'!$C$3:$H$234,6,FALSE),0)</f>
        <v>0</v>
      </c>
      <c r="CH590" s="1700">
        <f>IFERROR(VLOOKUP($A590,'2009'!$C$3:$H$242,2,FALSE),0)</f>
        <v>0</v>
      </c>
      <c r="CI590" s="1691">
        <f>IFERROR(VLOOKUP($A590,'2009'!$C$3:$H$242,3,FALSE),0)</f>
        <v>0</v>
      </c>
      <c r="CJ590" s="1691">
        <f>IFERROR(VLOOKUP($A590,'2009'!$C$3:$H$242,4,FALSE),0)</f>
        <v>0</v>
      </c>
      <c r="CK590" s="1691">
        <f>IFERROR(VLOOKUP($A590,'2009'!$C$3:$H$242,5,FALSE),0)</f>
        <v>0</v>
      </c>
      <c r="CL590" s="1740">
        <f>IFERROR(VLOOKUP($A590,'2009'!$C$3:$H$242,6,FALSE),0)</f>
        <v>0</v>
      </c>
      <c r="CM590" s="1700">
        <f>IFERROR(VLOOKUP($A590,'2008'!$C$3:$H$229,2,FALSE),0)</f>
        <v>0</v>
      </c>
      <c r="CN590" s="1691">
        <f>IFERROR(VLOOKUP($A590,'2008'!$C$3:$H$229,3,FALSE),0)</f>
        <v>0</v>
      </c>
      <c r="CO590" s="1691">
        <f>IFERROR(VLOOKUP($A590,'2008'!$C$3:$H$229,4,FALSE),0)</f>
        <v>0</v>
      </c>
      <c r="CP590" s="1691">
        <f>IFERROR(VLOOKUP($A590,'2008'!$C$3:$H$229,5,FALSE),0)</f>
        <v>0</v>
      </c>
      <c r="CQ590" s="1740">
        <f>IFERROR(VLOOKUP($A590,'2008'!$C$3:$H$229,6,FALSE),0)</f>
        <v>0</v>
      </c>
      <c r="CR590" s="1700">
        <f>IFERROR(VLOOKUP($A590,'2007'!$C$3:$M$238,7,FALSE),0)</f>
        <v>0</v>
      </c>
      <c r="CS590" s="1691">
        <f>IFERROR(VLOOKUP($A590,'2007'!$C$3:$M$238,8,FALSE),0)</f>
        <v>0</v>
      </c>
      <c r="CT590" s="1691">
        <f>IFERROR(VLOOKUP($A590,'2007'!$C$3:$M$238,9,FALSE),0)</f>
        <v>0</v>
      </c>
      <c r="CU590" s="1691">
        <f>IFERROR(VLOOKUP($A590,'2007'!$C$3:$M$238,10,FALSE),0)</f>
        <v>0</v>
      </c>
      <c r="CV590" s="1740">
        <f>IFERROR(VLOOKUP($A590,'2007'!$C$3:$M$238,11,FALSE),0)</f>
        <v>0</v>
      </c>
      <c r="CW590" s="1700">
        <f>IFERROR(VLOOKUP($A590,'2006'!$A$2:$F$200,2,FALSE),0)</f>
        <v>0</v>
      </c>
      <c r="CX590" s="1691">
        <f>IFERROR(VLOOKUP($A590,'2006'!$A$2:$F$200,4,FALSE),0)</f>
        <v>0</v>
      </c>
      <c r="CY590" s="1691">
        <f>IFERROR(VLOOKUP($A590,'2006'!$A$2:$F$200,5,FALSE),0)</f>
        <v>0</v>
      </c>
      <c r="CZ590" s="1740">
        <f>IFERROR(VLOOKUP($A590,'2006'!$A$2:$F$200,6,FALSE),0)</f>
        <v>0</v>
      </c>
      <c r="DA590" s="1700">
        <f>IFERROR(VLOOKUP($A590,'2005'!$C$3:$M$205,8,FALSE),0)</f>
        <v>0</v>
      </c>
      <c r="DB590" s="1691">
        <f>IFERROR(VLOOKUP($A590,'2005'!$C$3:$M$205,9,FALSE),0)</f>
        <v>0</v>
      </c>
      <c r="DC590" s="1691">
        <f>IFERROR(VLOOKUP($A590,'2005'!$C$3:$M$205,10,FALSE),0)</f>
        <v>0</v>
      </c>
      <c r="DD590" s="1740">
        <f>IFERROR(VLOOKUP($A590,'2005'!$C$3:$M$205,11,FALSE),0)</f>
        <v>0</v>
      </c>
      <c r="DE590" s="1700">
        <f>IFERROR(VLOOKUP($A590,'2004'!$C$3:$M$213,8,FALSE),0)</f>
        <v>0</v>
      </c>
      <c r="DF590" s="1691">
        <f>IFERROR(VLOOKUP($A590,'2004'!$C$3:$M$213,9,FALSE),0)</f>
        <v>0</v>
      </c>
      <c r="DG590" s="1691">
        <f>IFERROR(VLOOKUP($A590,'2004'!$C$3:$M$213,10,FALSE),0)</f>
        <v>0</v>
      </c>
      <c r="DH590" s="1740">
        <f>IFERROR(VLOOKUP($A590,'2004'!$C$3:$M$213,11,FALSE),0)</f>
        <v>0</v>
      </c>
      <c r="DI590" s="1700">
        <f>IFERROR(VLOOKUP($A590,'2003'!$C$3:$Q$214,12,FALSE),0)</f>
        <v>0</v>
      </c>
      <c r="DJ590" s="1691">
        <f>IFERROR(VLOOKUP($A590,'2003'!$C$3:$Q$214,13,FALSE),0)</f>
        <v>0</v>
      </c>
      <c r="DK590" s="1691">
        <f>IFERROR(VLOOKUP($A590,'2003'!$C$3:$Q$214,14,FALSE),0)</f>
        <v>0</v>
      </c>
      <c r="DL590" s="1740">
        <f>IFERROR(VLOOKUP($A590,'2003'!$C$3:$Q$214,15,FALSE),0)</f>
        <v>0</v>
      </c>
      <c r="DM590" s="1700">
        <f>IFERROR(VLOOKUP($A590,'2002'!$D$3:$R$214,12,FALSE),0)</f>
        <v>0</v>
      </c>
      <c r="DN590" s="1691">
        <f>IFERROR(VLOOKUP($A590,'2002'!$D$3:$R$214,13,FALSE),0)</f>
        <v>0</v>
      </c>
      <c r="DO590" s="1691">
        <f>IFERROR(VLOOKUP($A590,'2002'!$D$3:$R$214,14,FALSE),0)</f>
        <v>0</v>
      </c>
      <c r="DP590" s="1788">
        <f>IFERROR(VLOOKUP($A590,'2002'!$D$3:$R$214,15,FALSE),0)</f>
        <v>0</v>
      </c>
      <c r="DQ590" s="1700">
        <f>IFERROR(VLOOKUP($A590,'Pre 2002'!$C$3:$CK$382,84,FALSE),0)</f>
        <v>81</v>
      </c>
      <c r="DR590" s="1695">
        <f>IFERROR(VLOOKUP($A590,'Pre 2002'!$C$3:$CK$382,85,FALSE),0)</f>
        <v>43</v>
      </c>
      <c r="DS590" s="1695">
        <f>IFERROR(VLOOKUP($A590,'Pre 2002'!$C$3:$CK$382,86,FALSE),0)</f>
        <v>0</v>
      </c>
      <c r="DT590" s="1790">
        <f>IFERROR(VLOOKUP($A590,'Pre 2002'!$C$3:$CK$382,87,FALSE),0)</f>
        <v>0.53086419753086422</v>
      </c>
      <c r="DU590" s="1741">
        <f>IFERROR(VLOOKUP(A590,'Pre 2002'!$C$3:$CG$382,83,FALSE),0)</f>
        <v>2</v>
      </c>
    </row>
    <row r="591" spans="1:125">
      <c r="A591" s="1779" t="s">
        <v>2382</v>
      </c>
      <c r="B591" s="1562">
        <f t="shared" si="227"/>
        <v>81</v>
      </c>
      <c r="C591" s="1562">
        <f t="shared" si="228"/>
        <v>43</v>
      </c>
      <c r="D591" s="1562">
        <f t="shared" si="229"/>
        <v>0</v>
      </c>
      <c r="E591" s="1563">
        <f t="shared" si="230"/>
        <v>0.53086419753086422</v>
      </c>
      <c r="F591" s="1786">
        <f t="shared" si="231"/>
        <v>1</v>
      </c>
      <c r="G591" s="1595">
        <v>2022</v>
      </c>
      <c r="H591" s="1817"/>
      <c r="I591" s="1734"/>
      <c r="J591" s="1734"/>
      <c r="K591" s="1734"/>
      <c r="L591" s="1734"/>
      <c r="O591" s="1700">
        <f>IFERROR(VLOOKUP($A591,'2022'!$B$2:$K$174,3,FALSE),0)</f>
        <v>81</v>
      </c>
      <c r="P591" s="1858">
        <f>IFERROR(VLOOKUP($A591,'2022'!$B$2:$K$174,4,FALSE),0)</f>
        <v>23</v>
      </c>
      <c r="Q591" s="1858">
        <f>IFERROR(VLOOKUP($A591,'2022'!$B$2:$K$174,5,FALSE),0)</f>
        <v>43</v>
      </c>
      <c r="R591" s="1858">
        <f>IFERROR(VLOOKUP($A591,'2022'!$B$2:$K$174,8,FALSE),0)</f>
        <v>0</v>
      </c>
      <c r="S591" s="1740">
        <f>IFERROR(VLOOKUP($A591,'2022'!$B$2:$K$174,10,FALSE),0)</f>
        <v>0.53100000000000003</v>
      </c>
      <c r="DT591" s="1858"/>
    </row>
    <row r="592" spans="1:125">
      <c r="A592" s="1778" t="s">
        <v>1678</v>
      </c>
      <c r="B592" s="1562">
        <f t="shared" si="227"/>
        <v>112</v>
      </c>
      <c r="C592" s="1562">
        <f t="shared" si="228"/>
        <v>59</v>
      </c>
      <c r="D592" s="1562">
        <f t="shared" si="229"/>
        <v>0</v>
      </c>
      <c r="E592" s="1563">
        <f t="shared" si="230"/>
        <v>0.5267857142857143</v>
      </c>
      <c r="F592" s="1786">
        <f t="shared" si="231"/>
        <v>2</v>
      </c>
      <c r="G592" s="1595">
        <v>2012</v>
      </c>
      <c r="H592" s="1567">
        <f t="shared" ref="H592:H609" si="232">IF(BC592&gt;0,1,0)+IF(BH592&gt;0,1,0)+IF(BP592&gt;0,1,0)+IF(BX592&gt;0,1,0)+IF(CC592&gt;0,1,0)+IF(CH592&gt;0,1,0)+IF(CM592&gt;0,1,0)+IF(CR592&gt;0,1,0)+IF(CW592&gt;0,1,0)+IF(DA592&gt;0,1,0)+IF(DE592&gt;0,1,0)+IF(DI592&gt;0,1,0)+IF(DM592&gt;0,1,0)+DU592</f>
        <v>2</v>
      </c>
      <c r="I592" s="1734">
        <f t="shared" ref="I592:I609" si="233">SUM(BC592,BH592,BP592,BX592,CC592,CH592,CM592,CR592,CW592,DA592,DE592,DI592,DM592,DQ592)</f>
        <v>112</v>
      </c>
      <c r="J592" s="1734">
        <f t="shared" ref="J592:J609" si="234">SUM(BE592,BJ592,BR592,BZ592,CE592,CJ592,CO592,CT592,CX592,DB592,DF592,DJ592,DN592,DR592)</f>
        <v>59</v>
      </c>
      <c r="K592" s="1734">
        <f t="shared" ref="K592:K609" si="235">SUM(BF592,BK592,BS592,CA592,CF592,CK592,CP592,CU592,CY592,DC592,DG592,DK592,DO592,DS592)</f>
        <v>0</v>
      </c>
      <c r="L592" s="1806">
        <f t="shared" ref="L592:L609" si="236">IF(I592=0,0,J592/I592)</f>
        <v>0.5267857142857143</v>
      </c>
      <c r="O592" s="1700">
        <f>IFERROR(VLOOKUP($A592,'2022'!$B$2:$K$174,3,FALSE),0)</f>
        <v>0</v>
      </c>
      <c r="P592" s="1858">
        <f>IFERROR(VLOOKUP($A592,'2022'!$B$2:$K$174,4,FALSE),0)</f>
        <v>0</v>
      </c>
      <c r="Q592" s="1858">
        <f>IFERROR(VLOOKUP($A592,'2022'!$B$2:$K$174,5,FALSE),0)</f>
        <v>0</v>
      </c>
      <c r="R592" s="1858">
        <f>IFERROR(VLOOKUP($A592,'2022'!$B$2:$K$174,8,FALSE),0)</f>
        <v>0</v>
      </c>
      <c r="S592" s="1740">
        <f>IFERROR(VLOOKUP($A592,'2022'!$B$2:$K$174,10,FALSE),0)</f>
        <v>0</v>
      </c>
      <c r="T592" s="1700">
        <f>IFERROR(VLOOKUP($A592,'2021'!$B$2:$K$174,3,FALSE),0)</f>
        <v>0</v>
      </c>
      <c r="U592" s="1843">
        <f>IFERROR(VLOOKUP($A592,'2021'!$B$2:$K$174,4,FALSE),0)</f>
        <v>0</v>
      </c>
      <c r="V592" s="1843">
        <f>IFERROR(VLOOKUP($A592,'2021'!$B$2:$K$174,5,FALSE),0)</f>
        <v>0</v>
      </c>
      <c r="W592" s="1843">
        <f>IFERROR(VLOOKUP($A592,'2021'!$B$2:$K$174,8,FALSE),0)</f>
        <v>0</v>
      </c>
      <c r="X592" s="1740">
        <f>IFERROR(VLOOKUP($A592,'2021'!$B$2:$K$174,10,FALSE),0)</f>
        <v>0</v>
      </c>
      <c r="Y592" s="1700">
        <f>IFERROR(VLOOKUP($A592,'2020'!$B$2:$K$170,3,FALSE),0)</f>
        <v>0</v>
      </c>
      <c r="Z592" s="1829">
        <f>IFERROR(VLOOKUP($A592,'2020'!$B$2:$K$170,4,FALSE),0)</f>
        <v>0</v>
      </c>
      <c r="AA592" s="1829">
        <f>IFERROR(VLOOKUP($A592,'2020'!$B$2:$K$170,5,FALSE),0)</f>
        <v>0</v>
      </c>
      <c r="AB592" s="1829">
        <f>IFERROR(VLOOKUP($A592,'2020'!$B$2:$K$170,8,FALSE),0)</f>
        <v>0</v>
      </c>
      <c r="AC592" s="1740">
        <f>IFERROR(VLOOKUP($A592,'2020'!$B$2:$K$170,10,FALSE),0)</f>
        <v>0</v>
      </c>
      <c r="AD592" s="1700">
        <f>IFERROR(VLOOKUP($A592,'2019'!$B$2:$K$170,3,FALSE),0)</f>
        <v>0</v>
      </c>
      <c r="AE592" s="1823">
        <f>IFERROR(VLOOKUP($A592,'2019'!$B$2:$K$170,4,FALSE),0)</f>
        <v>0</v>
      </c>
      <c r="AF592" s="1823">
        <f>IFERROR(VLOOKUP($A592,'2019'!$B$2:$K$170,5,FALSE),0)</f>
        <v>0</v>
      </c>
      <c r="AG592" s="1823">
        <f>IFERROR(VLOOKUP($A592,'2019'!$B$2:$K$170,8,FALSE),0)</f>
        <v>0</v>
      </c>
      <c r="AH592" s="1740">
        <f>IFERROR(VLOOKUP($A592,'2019'!$B$2:$K$170,10,FALSE),0)</f>
        <v>0</v>
      </c>
      <c r="AI592" s="1700">
        <f>IFERROR(VLOOKUP($A592,'2018'!$B$2:$K$170,3,FALSE),0)</f>
        <v>0</v>
      </c>
      <c r="AJ592" s="1821">
        <f>IFERROR(VLOOKUP($A592,'2018'!$B$2:$K$170,4,FALSE),0)</f>
        <v>0</v>
      </c>
      <c r="AK592" s="1821">
        <f>IFERROR(VLOOKUP($A592,'2018'!$B$2:$K$170,5,FALSE),0)</f>
        <v>0</v>
      </c>
      <c r="AL592" s="1821">
        <f>IFERROR(VLOOKUP($A592,'2018'!$B$2:$K$170,8,FALSE),0)</f>
        <v>0</v>
      </c>
      <c r="AM592" s="1740">
        <f>IFERROR(VLOOKUP($A592,'2018'!$B$2:$K$170,10,FALSE),0)</f>
        <v>0</v>
      </c>
      <c r="AN592" s="1700">
        <f>IFERROR(VLOOKUP($A592,'2017'!$B$2:$J$163,2,FALSE),0)</f>
        <v>0</v>
      </c>
      <c r="AO592" s="1815">
        <f>IFERROR(VLOOKUP($A592,'2017'!$B$2:$J$163,3,FALSE),0)</f>
        <v>0</v>
      </c>
      <c r="AP592" s="1815">
        <f>IFERROR(VLOOKUP($A592,'2017'!$B$2:$J$163,4,FALSE),0)</f>
        <v>0</v>
      </c>
      <c r="AQ592" s="1815">
        <f>IFERROR(VLOOKUP($A592,'2017'!$B$2:$J$163,7,FALSE),0)</f>
        <v>0</v>
      </c>
      <c r="AR592" s="1740">
        <f>IFERROR(VLOOKUP($A592,'2017'!$B$2:$J$163,9,FALSE),0)</f>
        <v>0</v>
      </c>
      <c r="AS592" s="1700">
        <f>IFERROR(VLOOKUP($A592,'2016'!$B$2:$K$165,3,FALSE),0)</f>
        <v>0</v>
      </c>
      <c r="AT592" s="1796">
        <f>IFERROR(VLOOKUP($A592,'2016'!$B$2:$K$165,4,FALSE),0)</f>
        <v>0</v>
      </c>
      <c r="AU592" s="1796">
        <f>IFERROR(VLOOKUP($A592,'2016'!$B$2:$K$165,5,FALSE),0)</f>
        <v>0</v>
      </c>
      <c r="AV592" s="1796">
        <f>IFERROR(VLOOKUP($A592,'2016'!$B$2:$K$165,8,FALSE),0)</f>
        <v>0</v>
      </c>
      <c r="AW592" s="1740">
        <f>IFERROR(VLOOKUP($A592,'2016'!$B$2:$K$165,10,FALSE),0)</f>
        <v>0</v>
      </c>
      <c r="AX592" s="1700">
        <f>IFERROR(VLOOKUP($A592,'2015'!$B$2:$K$165,3,FALSE),0)</f>
        <v>0</v>
      </c>
      <c r="AY592" s="1695">
        <f>IFERROR(VLOOKUP($A592,'2015'!$B$2:$K$165,4,FALSE),0)</f>
        <v>0</v>
      </c>
      <c r="AZ592" s="1695">
        <f>IFERROR(VLOOKUP($A592,'2015'!$B$2:$K$165,5,FALSE),0)</f>
        <v>0</v>
      </c>
      <c r="BA592" s="1695">
        <f>IFERROR(VLOOKUP($A592,'2015'!$B$2:$K$165,8,FALSE),0)</f>
        <v>0</v>
      </c>
      <c r="BB592" s="1740">
        <f>IFERROR(VLOOKUP($A592,'2015'!$B$2:$K$165,10,FALSE),0)</f>
        <v>0</v>
      </c>
      <c r="BC592" s="1700">
        <f>IFERROR(VLOOKUP($A592,'2014'!$B$2:$K$157,3,FALSE),0)</f>
        <v>0</v>
      </c>
      <c r="BD592" s="1691">
        <f>IFERROR(VLOOKUP($A592,'2014'!$B$2:$K$157,4,FALSE),0)</f>
        <v>0</v>
      </c>
      <c r="BE592" s="1691">
        <f>IFERROR(VLOOKUP($A592,'2014'!$B$2:$K$157,5,FALSE),0)</f>
        <v>0</v>
      </c>
      <c r="BF592" s="1691">
        <f>IFERROR(VLOOKUP($A592,'2014'!$B$2:$K$157,8,FALSE),0)</f>
        <v>0</v>
      </c>
      <c r="BG592" s="1740">
        <f>IFERROR(VLOOKUP($A592,'2014'!$B$2:$K$157,10,FALSE),0)</f>
        <v>0</v>
      </c>
      <c r="BH592" s="1700">
        <f>IFERROR(VLOOKUP($A592,'2013'!$D$4:$I$249,2,FALSE),0)</f>
        <v>47</v>
      </c>
      <c r="BI592" s="1691">
        <f>IFERROR(VLOOKUP($A592,'2013'!$D$4:$I$249,3,FALSE),0)</f>
        <v>19</v>
      </c>
      <c r="BJ592" s="1691">
        <f>IFERROR(VLOOKUP($A592,'2013'!$D$4:$I$249,4,FALSE),0)</f>
        <v>26</v>
      </c>
      <c r="BK592" s="1691">
        <f>IFERROR(VLOOKUP($A592,'2013'!$D$4:$I$249,5,FALSE),0)</f>
        <v>0</v>
      </c>
      <c r="BL592" s="1740">
        <f>IFERROR(VLOOKUP($A592,'2013'!$D$4:$I$249,6,FALSE),0)</f>
        <v>0.55319148936170215</v>
      </c>
      <c r="BM592" s="1737">
        <f>IFERROR(VLOOKUP($A592,'2012'!$D$3:$O$172,2,FALSE),0)</f>
        <v>65</v>
      </c>
      <c r="BN592" s="1691">
        <f>IFERROR(VLOOKUP($A592,'2012'!$D$3:$O$172,3,FALSE),0)</f>
        <v>33</v>
      </c>
      <c r="BO592" s="1743">
        <f>IFERROR(VLOOKUP($A592,'2012'!$D$3:$O$172,4,FALSE),0)</f>
        <v>0</v>
      </c>
      <c r="BP592" s="1700">
        <f>IFERROR(VLOOKUP($A592,'2012'!$D$3:$O$172,5,FALSE),0)</f>
        <v>65</v>
      </c>
      <c r="BQ592" s="1691">
        <f>IFERROR(VLOOKUP($A592,'2012'!$D$3:$O$172,6,FALSE),0)</f>
        <v>27</v>
      </c>
      <c r="BR592" s="1691">
        <f>IFERROR(VLOOKUP($A592,'2012'!$D$3:$O$172,7,FALSE),0)</f>
        <v>33</v>
      </c>
      <c r="BS592" s="1691">
        <f>IFERROR(VLOOKUP($A592,'2012'!$D$3:$O$172,8,FALSE),0)</f>
        <v>0</v>
      </c>
      <c r="BT592" s="1740">
        <f>IFERROR(VLOOKUP($A592,'2012'!$D$3:$O$172,9,FALSE),0)</f>
        <v>0.50769230769230766</v>
      </c>
      <c r="BU592" s="1737">
        <f>IFERROR(VLOOKUP($A592,'2012'!$D$3:$O$172,10,FALSE),0)</f>
        <v>0</v>
      </c>
      <c r="BV592" s="1691">
        <f>IFERROR(VLOOKUP($A592,'2012'!$D$3:$O$172,11,FALSE),0)</f>
        <v>0</v>
      </c>
      <c r="BW592" s="1743">
        <f>IFERROR(VLOOKUP($A592,'2012'!$D$3:$O$172,12,FALSE),0)</f>
        <v>0</v>
      </c>
      <c r="BX592" s="1700">
        <f>IFERROR(VLOOKUP($A592,'2011'!$D$4:$I$251,2,FALSE),0)</f>
        <v>0</v>
      </c>
      <c r="BY592" s="1691">
        <f>IFERROR(VLOOKUP($A592,'2011'!$D$4:$I$251,3,FALSE),0)</f>
        <v>0</v>
      </c>
      <c r="BZ592" s="1691">
        <f>IFERROR(VLOOKUP($A592,'2011'!$D$4:$I$251,4,FALSE),0)</f>
        <v>0</v>
      </c>
      <c r="CA592" s="1691">
        <f>IFERROR(VLOOKUP($A592,'2011'!$D$4:$I$251,5,FALSE),0)</f>
        <v>0</v>
      </c>
      <c r="CB592" s="1740">
        <f>IFERROR(VLOOKUP($A592,'2011'!$D$4:$I$251,6,FALSE),0)</f>
        <v>0</v>
      </c>
      <c r="CC592" s="1700">
        <f>IFERROR(VLOOKUP($A592,'2010'!$C$3:$H$234,2,FALSE),0)</f>
        <v>0</v>
      </c>
      <c r="CD592" s="1691">
        <f>IFERROR(VLOOKUP($A592,'2010'!$C$3:$H$234,3,FALSE),0)</f>
        <v>0</v>
      </c>
      <c r="CE592" s="1691">
        <f>IFERROR(VLOOKUP($A592,'2010'!$C$3:$H$234,4,FALSE),0)</f>
        <v>0</v>
      </c>
      <c r="CF592" s="1691">
        <f>IFERROR(VLOOKUP($A592,'2010'!$C$3:$H$234,5,FALSE),0)</f>
        <v>0</v>
      </c>
      <c r="CG592" s="1740">
        <f>IFERROR(VLOOKUP($A592,'2010'!$C$3:$H$234,6,FALSE),0)</f>
        <v>0</v>
      </c>
      <c r="CH592" s="1700">
        <f>IFERROR(VLOOKUP($A592,'2009'!$C$3:$H$242,2,FALSE),0)</f>
        <v>0</v>
      </c>
      <c r="CI592" s="1691">
        <f>IFERROR(VLOOKUP($A592,'2009'!$C$3:$H$242,3,FALSE),0)</f>
        <v>0</v>
      </c>
      <c r="CJ592" s="1691">
        <f>IFERROR(VLOOKUP($A592,'2009'!$C$3:$H$242,4,FALSE),0)</f>
        <v>0</v>
      </c>
      <c r="CK592" s="1691">
        <f>IFERROR(VLOOKUP($A592,'2009'!$C$3:$H$242,5,FALSE),0)</f>
        <v>0</v>
      </c>
      <c r="CL592" s="1740">
        <f>IFERROR(VLOOKUP($A592,'2009'!$C$3:$H$242,6,FALSE),0)</f>
        <v>0</v>
      </c>
      <c r="CM592" s="1700">
        <f>IFERROR(VLOOKUP($A592,'2008'!$C$3:$H$229,2,FALSE),0)</f>
        <v>0</v>
      </c>
      <c r="CN592" s="1691">
        <f>IFERROR(VLOOKUP($A592,'2008'!$C$3:$H$229,3,FALSE),0)</f>
        <v>0</v>
      </c>
      <c r="CO592" s="1691">
        <f>IFERROR(VLOOKUP($A592,'2008'!$C$3:$H$229,4,FALSE),0)</f>
        <v>0</v>
      </c>
      <c r="CP592" s="1691">
        <f>IFERROR(VLOOKUP($A592,'2008'!$C$3:$H$229,5,FALSE),0)</f>
        <v>0</v>
      </c>
      <c r="CQ592" s="1740">
        <f>IFERROR(VLOOKUP($A592,'2008'!$C$3:$H$229,6,FALSE),0)</f>
        <v>0</v>
      </c>
      <c r="CR592" s="1700">
        <f>IFERROR(VLOOKUP($A592,'2007'!$C$3:$M$238,7,FALSE),0)</f>
        <v>0</v>
      </c>
      <c r="CS592" s="1691">
        <f>IFERROR(VLOOKUP($A592,'2007'!$C$3:$M$238,8,FALSE),0)</f>
        <v>0</v>
      </c>
      <c r="CT592" s="1691">
        <f>IFERROR(VLOOKUP($A592,'2007'!$C$3:$M$238,9,FALSE),0)</f>
        <v>0</v>
      </c>
      <c r="CU592" s="1691">
        <f>IFERROR(VLOOKUP($A592,'2007'!$C$3:$M$238,10,FALSE),0)</f>
        <v>0</v>
      </c>
      <c r="CV592" s="1740">
        <f>IFERROR(VLOOKUP($A592,'2007'!$C$3:$M$238,11,FALSE),0)</f>
        <v>0</v>
      </c>
      <c r="CW592" s="1700">
        <f>IFERROR(VLOOKUP($A592,'2006'!$A$2:$F$200,2,FALSE),0)</f>
        <v>0</v>
      </c>
      <c r="CX592" s="1691">
        <f>IFERROR(VLOOKUP($A592,'2006'!$A$2:$F$200,4,FALSE),0)</f>
        <v>0</v>
      </c>
      <c r="CY592" s="1691">
        <f>IFERROR(VLOOKUP($A592,'2006'!$A$2:$F$200,5,FALSE),0)</f>
        <v>0</v>
      </c>
      <c r="CZ592" s="1740">
        <f>IFERROR(VLOOKUP($A592,'2006'!$A$2:$F$200,6,FALSE),0)</f>
        <v>0</v>
      </c>
      <c r="DA592" s="1700">
        <f>IFERROR(VLOOKUP($A592,'2005'!$C$3:$M$205,8,FALSE),0)</f>
        <v>0</v>
      </c>
      <c r="DB592" s="1691">
        <f>IFERROR(VLOOKUP($A592,'2005'!$C$3:$M$205,9,FALSE),0)</f>
        <v>0</v>
      </c>
      <c r="DC592" s="1691">
        <f>IFERROR(VLOOKUP($A592,'2005'!$C$3:$M$205,10,FALSE),0)</f>
        <v>0</v>
      </c>
      <c r="DD592" s="1740">
        <f>IFERROR(VLOOKUP($A592,'2005'!$C$3:$M$205,11,FALSE),0)</f>
        <v>0</v>
      </c>
      <c r="DE592" s="1700">
        <f>IFERROR(VLOOKUP($A592,'2004'!$C$3:$M$213,8,FALSE),0)</f>
        <v>0</v>
      </c>
      <c r="DF592" s="1691">
        <f>IFERROR(VLOOKUP($A592,'2004'!$C$3:$M$213,9,FALSE),0)</f>
        <v>0</v>
      </c>
      <c r="DG592" s="1691">
        <f>IFERROR(VLOOKUP($A592,'2004'!$C$3:$M$213,10,FALSE),0)</f>
        <v>0</v>
      </c>
      <c r="DH592" s="1740">
        <f>IFERROR(VLOOKUP($A592,'2004'!$C$3:$M$213,11,FALSE),0)</f>
        <v>0</v>
      </c>
      <c r="DI592" s="1700">
        <f>IFERROR(VLOOKUP($A592,'2003'!$C$3:$Q$214,12,FALSE),0)</f>
        <v>0</v>
      </c>
      <c r="DJ592" s="1691">
        <f>IFERROR(VLOOKUP($A592,'2003'!$C$3:$Q$214,13,FALSE),0)</f>
        <v>0</v>
      </c>
      <c r="DK592" s="1691">
        <f>IFERROR(VLOOKUP($A592,'2003'!$C$3:$Q$214,14,FALSE),0)</f>
        <v>0</v>
      </c>
      <c r="DL592" s="1740">
        <f>IFERROR(VLOOKUP($A592,'2003'!$C$3:$Q$214,15,FALSE),0)</f>
        <v>0</v>
      </c>
      <c r="DM592" s="1700">
        <f>IFERROR(VLOOKUP($A592,'2002'!$D$3:$R$214,12,FALSE),0)</f>
        <v>0</v>
      </c>
      <c r="DN592" s="1691">
        <f>IFERROR(VLOOKUP($A592,'2002'!$D$3:$R$214,13,FALSE),0)</f>
        <v>0</v>
      </c>
      <c r="DO592" s="1691">
        <f>IFERROR(VLOOKUP($A592,'2002'!$D$3:$R$214,14,FALSE),0)</f>
        <v>0</v>
      </c>
      <c r="DP592" s="1788">
        <f>IFERROR(VLOOKUP($A592,'2002'!$D$3:$R$214,15,FALSE),0)</f>
        <v>0</v>
      </c>
      <c r="DQ592" s="1700">
        <f>IFERROR(VLOOKUP($A592,'Pre 2002'!$C$3:$CK$382,84,FALSE),0)</f>
        <v>0</v>
      </c>
      <c r="DR592" s="1695">
        <f>IFERROR(VLOOKUP($A592,'Pre 2002'!$C$3:$CK$382,85,FALSE),0)</f>
        <v>0</v>
      </c>
      <c r="DS592" s="1695">
        <f>IFERROR(VLOOKUP($A592,'Pre 2002'!$C$3:$CK$382,86,FALSE),0)</f>
        <v>0</v>
      </c>
      <c r="DT592" s="1790">
        <f>IFERROR(VLOOKUP($A592,'Pre 2002'!$C$3:$CK$382,87,FALSE),0)</f>
        <v>0</v>
      </c>
      <c r="DU592" s="1741">
        <f>IFERROR(VLOOKUP(A592,'Pre 2002'!$C$3:$CG$382,83,FALSE),0)</f>
        <v>0</v>
      </c>
    </row>
    <row r="593" spans="1:125">
      <c r="A593" s="1778" t="s">
        <v>2074</v>
      </c>
      <c r="B593" s="1562">
        <f t="shared" si="227"/>
        <v>287</v>
      </c>
      <c r="C593" s="1562">
        <f t="shared" si="228"/>
        <v>150</v>
      </c>
      <c r="D593" s="1562">
        <f t="shared" si="229"/>
        <v>0</v>
      </c>
      <c r="E593" s="1563">
        <f t="shared" si="230"/>
        <v>0.52264808362369342</v>
      </c>
      <c r="F593" s="1786">
        <f t="shared" si="231"/>
        <v>6</v>
      </c>
      <c r="G593" s="1595" t="s">
        <v>2159</v>
      </c>
      <c r="H593" s="1567">
        <f t="shared" si="232"/>
        <v>6</v>
      </c>
      <c r="I593" s="1734">
        <f t="shared" si="233"/>
        <v>287</v>
      </c>
      <c r="J593" s="1734">
        <f t="shared" si="234"/>
        <v>150</v>
      </c>
      <c r="K593" s="1734">
        <f t="shared" si="235"/>
        <v>0</v>
      </c>
      <c r="L593" s="1806">
        <f t="shared" si="236"/>
        <v>0.52264808362369342</v>
      </c>
      <c r="O593" s="1700">
        <f>IFERROR(VLOOKUP($A593,'2022'!$B$2:$K$174,3,FALSE),0)</f>
        <v>0</v>
      </c>
      <c r="P593" s="1858">
        <f>IFERROR(VLOOKUP($A593,'2022'!$B$2:$K$174,4,FALSE),0)</f>
        <v>0</v>
      </c>
      <c r="Q593" s="1858">
        <f>IFERROR(VLOOKUP($A593,'2022'!$B$2:$K$174,5,FALSE),0)</f>
        <v>0</v>
      </c>
      <c r="R593" s="1858">
        <f>IFERROR(VLOOKUP($A593,'2022'!$B$2:$K$174,8,FALSE),0)</f>
        <v>0</v>
      </c>
      <c r="S593" s="1740">
        <f>IFERROR(VLOOKUP($A593,'2022'!$B$2:$K$174,10,FALSE),0)</f>
        <v>0</v>
      </c>
      <c r="T593" s="1700">
        <f>IFERROR(VLOOKUP($A593,'2021'!$B$2:$K$174,3,FALSE),0)</f>
        <v>0</v>
      </c>
      <c r="U593" s="1843">
        <f>IFERROR(VLOOKUP($A593,'2021'!$B$2:$K$174,4,FALSE),0)</f>
        <v>0</v>
      </c>
      <c r="V593" s="1843">
        <f>IFERROR(VLOOKUP($A593,'2021'!$B$2:$K$174,5,FALSE),0)</f>
        <v>0</v>
      </c>
      <c r="W593" s="1843">
        <f>IFERROR(VLOOKUP($A593,'2021'!$B$2:$K$174,8,FALSE),0)</f>
        <v>0</v>
      </c>
      <c r="X593" s="1740">
        <f>IFERROR(VLOOKUP($A593,'2021'!$B$2:$K$174,10,FALSE),0)</f>
        <v>0</v>
      </c>
      <c r="Y593" s="1700">
        <f>IFERROR(VLOOKUP($A593,'2020'!$B$2:$K$170,3,FALSE),0)</f>
        <v>0</v>
      </c>
      <c r="Z593" s="1829">
        <f>IFERROR(VLOOKUP($A593,'2020'!$B$2:$K$170,4,FALSE),0)</f>
        <v>0</v>
      </c>
      <c r="AA593" s="1829">
        <f>IFERROR(VLOOKUP($A593,'2020'!$B$2:$K$170,5,FALSE),0)</f>
        <v>0</v>
      </c>
      <c r="AB593" s="1829">
        <f>IFERROR(VLOOKUP($A593,'2020'!$B$2:$K$170,8,FALSE),0)</f>
        <v>0</v>
      </c>
      <c r="AC593" s="1740">
        <f>IFERROR(VLOOKUP($A593,'2020'!$B$2:$K$170,10,FALSE),0)</f>
        <v>0</v>
      </c>
      <c r="AD593" s="1700">
        <f>IFERROR(VLOOKUP($A593,'2019'!$B$2:$K$170,3,FALSE),0)</f>
        <v>0</v>
      </c>
      <c r="AE593" s="1823">
        <f>IFERROR(VLOOKUP($A593,'2019'!$B$2:$K$170,4,FALSE),0)</f>
        <v>0</v>
      </c>
      <c r="AF593" s="1823">
        <f>IFERROR(VLOOKUP($A593,'2019'!$B$2:$K$170,5,FALSE),0)</f>
        <v>0</v>
      </c>
      <c r="AG593" s="1823">
        <f>IFERROR(VLOOKUP($A593,'2019'!$B$2:$K$170,8,FALSE),0)</f>
        <v>0</v>
      </c>
      <c r="AH593" s="1740">
        <f>IFERROR(VLOOKUP($A593,'2019'!$B$2:$K$170,10,FALSE),0)</f>
        <v>0</v>
      </c>
      <c r="AI593" s="1700">
        <f>IFERROR(VLOOKUP($A593,'2018'!$B$2:$K$170,3,FALSE),0)</f>
        <v>0</v>
      </c>
      <c r="AJ593" s="1821">
        <f>IFERROR(VLOOKUP($A593,'2018'!$B$2:$K$170,4,FALSE),0)</f>
        <v>0</v>
      </c>
      <c r="AK593" s="1821">
        <f>IFERROR(VLOOKUP($A593,'2018'!$B$2:$K$170,5,FALSE),0)</f>
        <v>0</v>
      </c>
      <c r="AL593" s="1821">
        <f>IFERROR(VLOOKUP($A593,'2018'!$B$2:$K$170,8,FALSE),0)</f>
        <v>0</v>
      </c>
      <c r="AM593" s="1740">
        <f>IFERROR(VLOOKUP($A593,'2018'!$B$2:$K$170,10,FALSE),0)</f>
        <v>0</v>
      </c>
      <c r="AN593" s="1700">
        <f>IFERROR(VLOOKUP($A593,'2017'!$B$2:$J$163,2,FALSE),0)</f>
        <v>0</v>
      </c>
      <c r="AO593" s="1815">
        <f>IFERROR(VLOOKUP($A593,'2017'!$B$2:$J$163,3,FALSE),0)</f>
        <v>0</v>
      </c>
      <c r="AP593" s="1815">
        <f>IFERROR(VLOOKUP($A593,'2017'!$B$2:$J$163,4,FALSE),0)</f>
        <v>0</v>
      </c>
      <c r="AQ593" s="1815">
        <f>IFERROR(VLOOKUP($A593,'2017'!$B$2:$J$163,7,FALSE),0)</f>
        <v>0</v>
      </c>
      <c r="AR593" s="1740">
        <f>IFERROR(VLOOKUP($A593,'2017'!$B$2:$J$163,9,FALSE),0)</f>
        <v>0</v>
      </c>
      <c r="AS593" s="1700">
        <f>IFERROR(VLOOKUP($A593,'2016'!$B$2:$K$165,3,FALSE),0)</f>
        <v>0</v>
      </c>
      <c r="AT593" s="1796">
        <f>IFERROR(VLOOKUP($A593,'2016'!$B$2:$K$165,4,FALSE),0)</f>
        <v>0</v>
      </c>
      <c r="AU593" s="1796">
        <f>IFERROR(VLOOKUP($A593,'2016'!$B$2:$K$165,5,FALSE),0)</f>
        <v>0</v>
      </c>
      <c r="AV593" s="1796">
        <f>IFERROR(VLOOKUP($A593,'2016'!$B$2:$K$165,8,FALSE),0)</f>
        <v>0</v>
      </c>
      <c r="AW593" s="1740">
        <f>IFERROR(VLOOKUP($A593,'2016'!$B$2:$K$165,10,FALSE),0)</f>
        <v>0</v>
      </c>
      <c r="AX593" s="1700">
        <f>IFERROR(VLOOKUP($A593,'2015'!$B$2:$K$165,3,FALSE),0)</f>
        <v>0</v>
      </c>
      <c r="AY593" s="1695">
        <f>IFERROR(VLOOKUP($A593,'2015'!$B$2:$K$165,4,FALSE),0)</f>
        <v>0</v>
      </c>
      <c r="AZ593" s="1695">
        <f>IFERROR(VLOOKUP($A593,'2015'!$B$2:$K$165,5,FALSE),0)</f>
        <v>0</v>
      </c>
      <c r="BA593" s="1695">
        <f>IFERROR(VLOOKUP($A593,'2015'!$B$2:$K$165,8,FALSE),0)</f>
        <v>0</v>
      </c>
      <c r="BB593" s="1740">
        <f>IFERROR(VLOOKUP($A593,'2015'!$B$2:$K$165,10,FALSE),0)</f>
        <v>0</v>
      </c>
      <c r="BC593" s="1700">
        <f>IFERROR(VLOOKUP($A593,'2014'!$B$2:$K$157,3,FALSE),0)</f>
        <v>0</v>
      </c>
      <c r="BD593" s="1691">
        <f>IFERROR(VLOOKUP($A593,'2014'!$B$2:$K$157,4,FALSE),0)</f>
        <v>0</v>
      </c>
      <c r="BE593" s="1691">
        <f>IFERROR(VLOOKUP($A593,'2014'!$B$2:$K$157,5,FALSE),0)</f>
        <v>0</v>
      </c>
      <c r="BF593" s="1691">
        <f>IFERROR(VLOOKUP($A593,'2014'!$B$2:$K$157,8,FALSE),0)</f>
        <v>0</v>
      </c>
      <c r="BG593" s="1740">
        <f>IFERROR(VLOOKUP($A593,'2014'!$B$2:$K$157,10,FALSE),0)</f>
        <v>0</v>
      </c>
      <c r="BH593" s="1700">
        <f>IFERROR(VLOOKUP($A593,'2013'!$D$4:$I$249,2,FALSE),0)</f>
        <v>0</v>
      </c>
      <c r="BI593" s="1691">
        <f>IFERROR(VLOOKUP($A593,'2013'!$D$4:$I$249,3,FALSE),0)</f>
        <v>0</v>
      </c>
      <c r="BJ593" s="1691">
        <f>IFERROR(VLOOKUP($A593,'2013'!$D$4:$I$249,4,FALSE),0)</f>
        <v>0</v>
      </c>
      <c r="BK593" s="1691">
        <f>IFERROR(VLOOKUP($A593,'2013'!$D$4:$I$249,5,FALSE),0)</f>
        <v>0</v>
      </c>
      <c r="BL593" s="1740">
        <f>IFERROR(VLOOKUP($A593,'2013'!$D$4:$I$249,6,FALSE),0)</f>
        <v>0</v>
      </c>
      <c r="BM593" s="1737">
        <f>IFERROR(VLOOKUP($A593,'2012'!$D$3:$O$172,2,FALSE),0)</f>
        <v>0</v>
      </c>
      <c r="BN593" s="1691">
        <f>IFERROR(VLOOKUP($A593,'2012'!$D$3:$O$172,3,FALSE),0)</f>
        <v>0</v>
      </c>
      <c r="BO593" s="1743">
        <f>IFERROR(VLOOKUP($A593,'2012'!$D$3:$O$172,4,FALSE),0)</f>
        <v>0</v>
      </c>
      <c r="BP593" s="1700">
        <f>IFERROR(VLOOKUP($A593,'2012'!$D$3:$O$172,5,FALSE),0)</f>
        <v>0</v>
      </c>
      <c r="BQ593" s="1691">
        <f>IFERROR(VLOOKUP($A593,'2012'!$D$3:$O$172,6,FALSE),0)</f>
        <v>0</v>
      </c>
      <c r="BR593" s="1691">
        <f>IFERROR(VLOOKUP($A593,'2012'!$D$3:$O$172,7,FALSE),0)</f>
        <v>0</v>
      </c>
      <c r="BS593" s="1691">
        <f>IFERROR(VLOOKUP($A593,'2012'!$D$3:$O$172,8,FALSE),0)</f>
        <v>0</v>
      </c>
      <c r="BT593" s="1740">
        <f>IFERROR(VLOOKUP($A593,'2012'!$D$3:$O$172,9,FALSE),0)</f>
        <v>0</v>
      </c>
      <c r="BX593" s="1700">
        <f>IFERROR(VLOOKUP($A593,'2011'!$D$4:$I$251,2,FALSE),0)</f>
        <v>0</v>
      </c>
      <c r="BY593" s="1691">
        <f>IFERROR(VLOOKUP($A593,'2011'!$D$4:$I$251,3,FALSE),0)</f>
        <v>0</v>
      </c>
      <c r="BZ593" s="1691">
        <f>IFERROR(VLOOKUP($A593,'2011'!$D$4:$I$251,4,FALSE),0)</f>
        <v>0</v>
      </c>
      <c r="CA593" s="1691">
        <f>IFERROR(VLOOKUP($A593,'2011'!$D$4:$I$251,5,FALSE),0)</f>
        <v>0</v>
      </c>
      <c r="CB593" s="1740">
        <f>IFERROR(VLOOKUP($A593,'2011'!$D$4:$I$251,6,FALSE),0)</f>
        <v>0</v>
      </c>
      <c r="CC593" s="1700">
        <f>IFERROR(VLOOKUP($A593,'2010'!$C$3:$H$234,2,FALSE),0)</f>
        <v>0</v>
      </c>
      <c r="CD593" s="1691">
        <f>IFERROR(VLOOKUP($A593,'2010'!$C$3:$H$234,3,FALSE),0)</f>
        <v>0</v>
      </c>
      <c r="CE593" s="1691">
        <f>IFERROR(VLOOKUP($A593,'2010'!$C$3:$H$234,4,FALSE),0)</f>
        <v>0</v>
      </c>
      <c r="CF593" s="1691">
        <f>IFERROR(VLOOKUP($A593,'2010'!$C$3:$H$234,5,FALSE),0)</f>
        <v>0</v>
      </c>
      <c r="CG593" s="1740">
        <f>IFERROR(VLOOKUP($A593,'2010'!$C$3:$H$234,6,FALSE),0)</f>
        <v>0</v>
      </c>
      <c r="CH593" s="1700">
        <f>IFERROR(VLOOKUP($A593,'2009'!$C$3:$H$242,2,FALSE),0)</f>
        <v>0</v>
      </c>
      <c r="CI593" s="1691">
        <f>IFERROR(VLOOKUP($A593,'2009'!$C$3:$H$242,3,FALSE),0)</f>
        <v>0</v>
      </c>
      <c r="CJ593" s="1691">
        <f>IFERROR(VLOOKUP($A593,'2009'!$C$3:$H$242,4,FALSE),0)</f>
        <v>0</v>
      </c>
      <c r="CK593" s="1691">
        <f>IFERROR(VLOOKUP($A593,'2009'!$C$3:$H$242,5,FALSE),0)</f>
        <v>0</v>
      </c>
      <c r="CL593" s="1740">
        <f>IFERROR(VLOOKUP($A593,'2009'!$C$3:$H$242,6,FALSE),0)</f>
        <v>0</v>
      </c>
      <c r="CM593" s="1700">
        <f>IFERROR(VLOOKUP($A593,'2008'!$C$3:$H$229,2,FALSE),0)</f>
        <v>0</v>
      </c>
      <c r="CN593" s="1691">
        <f>IFERROR(VLOOKUP($A593,'2008'!$C$3:$H$229,3,FALSE),0)</f>
        <v>0</v>
      </c>
      <c r="CO593" s="1691">
        <f>IFERROR(VLOOKUP($A593,'2008'!$C$3:$H$229,4,FALSE),0)</f>
        <v>0</v>
      </c>
      <c r="CP593" s="1691">
        <f>IFERROR(VLOOKUP($A593,'2008'!$C$3:$H$229,5,FALSE),0)</f>
        <v>0</v>
      </c>
      <c r="CQ593" s="1740">
        <f>IFERROR(VLOOKUP($A593,'2008'!$C$3:$H$229,6,FALSE),0)</f>
        <v>0</v>
      </c>
      <c r="CR593" s="1700">
        <f>IFERROR(VLOOKUP($A593,'2007'!$C$3:$M$238,7,FALSE),0)</f>
        <v>0</v>
      </c>
      <c r="CS593" s="1691">
        <f>IFERROR(VLOOKUP($A593,'2007'!$C$3:$M$238,8,FALSE),0)</f>
        <v>0</v>
      </c>
      <c r="CT593" s="1691">
        <f>IFERROR(VLOOKUP($A593,'2007'!$C$3:$M$238,9,FALSE),0)</f>
        <v>0</v>
      </c>
      <c r="CU593" s="1691">
        <f>IFERROR(VLOOKUP($A593,'2007'!$C$3:$M$238,10,FALSE),0)</f>
        <v>0</v>
      </c>
      <c r="CV593" s="1740">
        <f>IFERROR(VLOOKUP($A593,'2007'!$C$3:$M$238,11,FALSE),0)</f>
        <v>0</v>
      </c>
      <c r="CW593" s="1700">
        <f>IFERROR(VLOOKUP($A593,'2006'!$A$2:$F$200,2,FALSE),0)</f>
        <v>0</v>
      </c>
      <c r="CX593" s="1691">
        <f>IFERROR(VLOOKUP($A593,'2006'!$A$2:$F$200,4,FALSE),0)</f>
        <v>0</v>
      </c>
      <c r="CY593" s="1691">
        <f>IFERROR(VLOOKUP($A593,'2006'!$A$2:$F$200,5,FALSE),0)</f>
        <v>0</v>
      </c>
      <c r="CZ593" s="1740">
        <f>IFERROR(VLOOKUP($A593,'2006'!$A$2:$F$200,6,FALSE),0)</f>
        <v>0</v>
      </c>
      <c r="DA593" s="1700">
        <f>IFERROR(VLOOKUP($A593,'2005'!$C$3:$M$205,8,FALSE),0)</f>
        <v>0</v>
      </c>
      <c r="DB593" s="1691">
        <f>IFERROR(VLOOKUP($A593,'2005'!$C$3:$M$205,9,FALSE),0)</f>
        <v>0</v>
      </c>
      <c r="DC593" s="1691">
        <f>IFERROR(VLOOKUP($A593,'2005'!$C$3:$M$205,10,FALSE),0)</f>
        <v>0</v>
      </c>
      <c r="DD593" s="1740">
        <f>IFERROR(VLOOKUP($A593,'2005'!$C$3:$M$205,11,FALSE),0)</f>
        <v>0</v>
      </c>
      <c r="DE593" s="1700">
        <f>IFERROR(VLOOKUP($A593,'2004'!$C$3:$M$213,8,FALSE),0)</f>
        <v>0</v>
      </c>
      <c r="DF593" s="1691">
        <f>IFERROR(VLOOKUP($A593,'2004'!$C$3:$M$213,9,FALSE),0)</f>
        <v>0</v>
      </c>
      <c r="DG593" s="1691">
        <f>IFERROR(VLOOKUP($A593,'2004'!$C$3:$M$213,10,FALSE),0)</f>
        <v>0</v>
      </c>
      <c r="DH593" s="1740">
        <f>IFERROR(VLOOKUP($A593,'2004'!$C$3:$M$213,11,FALSE),0)</f>
        <v>0</v>
      </c>
      <c r="DI593" s="1700">
        <f>IFERROR(VLOOKUP($A593,'2003'!$C$3:$Q$214,12,FALSE),0)</f>
        <v>0</v>
      </c>
      <c r="DJ593" s="1691">
        <f>IFERROR(VLOOKUP($A593,'2003'!$C$3:$Q$214,13,FALSE),0)</f>
        <v>0</v>
      </c>
      <c r="DK593" s="1691">
        <f>IFERROR(VLOOKUP($A593,'2003'!$C$3:$Q$214,14,FALSE),0)</f>
        <v>0</v>
      </c>
      <c r="DL593" s="1740">
        <f>IFERROR(VLOOKUP($A593,'2003'!$C$3:$Q$214,15,FALSE),0)</f>
        <v>0</v>
      </c>
      <c r="DM593" s="1700">
        <f>IFERROR(VLOOKUP($A593,'2002'!$D$3:$R$214,12,FALSE),0)</f>
        <v>0</v>
      </c>
      <c r="DN593" s="1691">
        <f>IFERROR(VLOOKUP($A593,'2002'!$D$3:$R$214,13,FALSE),0)</f>
        <v>0</v>
      </c>
      <c r="DO593" s="1691">
        <f>IFERROR(VLOOKUP($A593,'2002'!$D$3:$R$214,14,FALSE),0)</f>
        <v>0</v>
      </c>
      <c r="DP593" s="1788">
        <f>IFERROR(VLOOKUP($A593,'2002'!$D$3:$R$214,15,FALSE),0)</f>
        <v>0</v>
      </c>
      <c r="DQ593" s="1700">
        <f>IFERROR(VLOOKUP($A593,'Pre 2002'!$C$3:$CK$382,84,FALSE),0)</f>
        <v>287</v>
      </c>
      <c r="DR593" s="1695">
        <f>IFERROR(VLOOKUP($A593,'Pre 2002'!$C$3:$CK$382,85,FALSE),0)</f>
        <v>150</v>
      </c>
      <c r="DS593" s="1695">
        <f>IFERROR(VLOOKUP($A593,'Pre 2002'!$C$3:$CK$382,86,FALSE),0)</f>
        <v>0</v>
      </c>
      <c r="DT593" s="1790">
        <f>IFERROR(VLOOKUP($A593,'Pre 2002'!$C$3:$CK$382,87,FALSE),0)</f>
        <v>0.52264808362369342</v>
      </c>
      <c r="DU593" s="1741">
        <f>IFERROR(VLOOKUP(A593,'Pre 2002'!$C$3:$CG$382,83,FALSE),0)</f>
        <v>6</v>
      </c>
    </row>
    <row r="594" spans="1:125">
      <c r="A594" s="1778" t="s">
        <v>1859</v>
      </c>
      <c r="B594" s="1562">
        <f t="shared" si="227"/>
        <v>23</v>
      </c>
      <c r="C594" s="1562">
        <f t="shared" si="228"/>
        <v>12</v>
      </c>
      <c r="D594" s="1562">
        <f t="shared" si="229"/>
        <v>0</v>
      </c>
      <c r="E594" s="1563">
        <f t="shared" si="230"/>
        <v>0.52173913043478259</v>
      </c>
      <c r="F594" s="1786">
        <f t="shared" si="231"/>
        <v>2</v>
      </c>
      <c r="G594" s="1595" t="s">
        <v>2159</v>
      </c>
      <c r="H594" s="1567">
        <f t="shared" si="232"/>
        <v>2</v>
      </c>
      <c r="I594" s="1734">
        <f t="shared" si="233"/>
        <v>23</v>
      </c>
      <c r="J594" s="1734">
        <f t="shared" si="234"/>
        <v>12</v>
      </c>
      <c r="K594" s="1734">
        <f t="shared" si="235"/>
        <v>0</v>
      </c>
      <c r="L594" s="1806">
        <f t="shared" si="236"/>
        <v>0.52173913043478259</v>
      </c>
      <c r="O594" s="1700">
        <f>IFERROR(VLOOKUP($A594,'2022'!$B$2:$K$174,3,FALSE),0)</f>
        <v>0</v>
      </c>
      <c r="P594" s="1858">
        <f>IFERROR(VLOOKUP($A594,'2022'!$B$2:$K$174,4,FALSE),0)</f>
        <v>0</v>
      </c>
      <c r="Q594" s="1858">
        <f>IFERROR(VLOOKUP($A594,'2022'!$B$2:$K$174,5,FALSE),0)</f>
        <v>0</v>
      </c>
      <c r="R594" s="1858">
        <f>IFERROR(VLOOKUP($A594,'2022'!$B$2:$K$174,8,FALSE),0)</f>
        <v>0</v>
      </c>
      <c r="S594" s="1740">
        <f>IFERROR(VLOOKUP($A594,'2022'!$B$2:$K$174,10,FALSE),0)</f>
        <v>0</v>
      </c>
      <c r="T594" s="1700">
        <f>IFERROR(VLOOKUP($A594,'2021'!$B$2:$K$174,3,FALSE),0)</f>
        <v>0</v>
      </c>
      <c r="U594" s="1843">
        <f>IFERROR(VLOOKUP($A594,'2021'!$B$2:$K$174,4,FALSE),0)</f>
        <v>0</v>
      </c>
      <c r="V594" s="1843">
        <f>IFERROR(VLOOKUP($A594,'2021'!$B$2:$K$174,5,FALSE),0)</f>
        <v>0</v>
      </c>
      <c r="W594" s="1843">
        <f>IFERROR(VLOOKUP($A594,'2021'!$B$2:$K$174,8,FALSE),0)</f>
        <v>0</v>
      </c>
      <c r="X594" s="1740">
        <f>IFERROR(VLOOKUP($A594,'2021'!$B$2:$K$174,10,FALSE),0)</f>
        <v>0</v>
      </c>
      <c r="Y594" s="1700">
        <f>IFERROR(VLOOKUP($A594,'2020'!$B$2:$K$170,3,FALSE),0)</f>
        <v>0</v>
      </c>
      <c r="Z594" s="1829">
        <f>IFERROR(VLOOKUP($A594,'2020'!$B$2:$K$170,4,FALSE),0)</f>
        <v>0</v>
      </c>
      <c r="AA594" s="1829">
        <f>IFERROR(VLOOKUP($A594,'2020'!$B$2:$K$170,5,FALSE),0)</f>
        <v>0</v>
      </c>
      <c r="AB594" s="1829">
        <f>IFERROR(VLOOKUP($A594,'2020'!$B$2:$K$170,8,FALSE),0)</f>
        <v>0</v>
      </c>
      <c r="AC594" s="1740">
        <f>IFERROR(VLOOKUP($A594,'2020'!$B$2:$K$170,10,FALSE),0)</f>
        <v>0</v>
      </c>
      <c r="AD594" s="1700">
        <f>IFERROR(VLOOKUP($A594,'2019'!$B$2:$K$170,3,FALSE),0)</f>
        <v>0</v>
      </c>
      <c r="AE594" s="1823">
        <f>IFERROR(VLOOKUP($A594,'2019'!$B$2:$K$170,4,FALSE),0)</f>
        <v>0</v>
      </c>
      <c r="AF594" s="1823">
        <f>IFERROR(VLOOKUP($A594,'2019'!$B$2:$K$170,5,FALSE),0)</f>
        <v>0</v>
      </c>
      <c r="AG594" s="1823">
        <f>IFERROR(VLOOKUP($A594,'2019'!$B$2:$K$170,8,FALSE),0)</f>
        <v>0</v>
      </c>
      <c r="AH594" s="1740">
        <f>IFERROR(VLOOKUP($A594,'2019'!$B$2:$K$170,10,FALSE),0)</f>
        <v>0</v>
      </c>
      <c r="AI594" s="1700">
        <f>IFERROR(VLOOKUP($A594,'2018'!$B$2:$K$170,3,FALSE),0)</f>
        <v>0</v>
      </c>
      <c r="AJ594" s="1821">
        <f>IFERROR(VLOOKUP($A594,'2018'!$B$2:$K$170,4,FALSE),0)</f>
        <v>0</v>
      </c>
      <c r="AK594" s="1821">
        <f>IFERROR(VLOOKUP($A594,'2018'!$B$2:$K$170,5,FALSE),0)</f>
        <v>0</v>
      </c>
      <c r="AL594" s="1821">
        <f>IFERROR(VLOOKUP($A594,'2018'!$B$2:$K$170,8,FALSE),0)</f>
        <v>0</v>
      </c>
      <c r="AM594" s="1740">
        <f>IFERROR(VLOOKUP($A594,'2018'!$B$2:$K$170,10,FALSE),0)</f>
        <v>0</v>
      </c>
      <c r="AN594" s="1700">
        <f>IFERROR(VLOOKUP($A594,'2017'!$B$2:$J$163,2,FALSE),0)</f>
        <v>0</v>
      </c>
      <c r="AO594" s="1815">
        <f>IFERROR(VLOOKUP($A594,'2017'!$B$2:$J$163,3,FALSE),0)</f>
        <v>0</v>
      </c>
      <c r="AP594" s="1815">
        <f>IFERROR(VLOOKUP($A594,'2017'!$B$2:$J$163,4,FALSE),0)</f>
        <v>0</v>
      </c>
      <c r="AQ594" s="1815">
        <f>IFERROR(VLOOKUP($A594,'2017'!$B$2:$J$163,7,FALSE),0)</f>
        <v>0</v>
      </c>
      <c r="AR594" s="1740">
        <f>IFERROR(VLOOKUP($A594,'2017'!$B$2:$J$163,9,FALSE),0)</f>
        <v>0</v>
      </c>
      <c r="AS594" s="1700">
        <f>IFERROR(VLOOKUP($A594,'2016'!$B$2:$K$165,3,FALSE),0)</f>
        <v>0</v>
      </c>
      <c r="AT594" s="1796">
        <f>IFERROR(VLOOKUP($A594,'2016'!$B$2:$K$165,4,FALSE),0)</f>
        <v>0</v>
      </c>
      <c r="AU594" s="1796">
        <f>IFERROR(VLOOKUP($A594,'2016'!$B$2:$K$165,5,FALSE),0)</f>
        <v>0</v>
      </c>
      <c r="AV594" s="1796">
        <f>IFERROR(VLOOKUP($A594,'2016'!$B$2:$K$165,8,FALSE),0)</f>
        <v>0</v>
      </c>
      <c r="AW594" s="1740">
        <f>IFERROR(VLOOKUP($A594,'2016'!$B$2:$K$165,10,FALSE),0)</f>
        <v>0</v>
      </c>
      <c r="AX594" s="1700">
        <f>IFERROR(VLOOKUP($A594,'2015'!$B$2:$K$165,3,FALSE),0)</f>
        <v>0</v>
      </c>
      <c r="AY594" s="1695">
        <f>IFERROR(VLOOKUP($A594,'2015'!$B$2:$K$165,4,FALSE),0)</f>
        <v>0</v>
      </c>
      <c r="AZ594" s="1695">
        <f>IFERROR(VLOOKUP($A594,'2015'!$B$2:$K$165,5,FALSE),0)</f>
        <v>0</v>
      </c>
      <c r="BA594" s="1695">
        <f>IFERROR(VLOOKUP($A594,'2015'!$B$2:$K$165,8,FALSE),0)</f>
        <v>0</v>
      </c>
      <c r="BB594" s="1740">
        <f>IFERROR(VLOOKUP($A594,'2015'!$B$2:$K$165,10,FALSE),0)</f>
        <v>0</v>
      </c>
      <c r="BC594" s="1700">
        <f>IFERROR(VLOOKUP($A594,'2014'!$B$2:$K$157,3,FALSE),0)</f>
        <v>0</v>
      </c>
      <c r="BD594" s="1691">
        <f>IFERROR(VLOOKUP($A594,'2014'!$B$2:$K$157,4,FALSE),0)</f>
        <v>0</v>
      </c>
      <c r="BE594" s="1691">
        <f>IFERROR(VLOOKUP($A594,'2014'!$B$2:$K$157,5,FALSE),0)</f>
        <v>0</v>
      </c>
      <c r="BF594" s="1691">
        <f>IFERROR(VLOOKUP($A594,'2014'!$B$2:$K$157,8,FALSE),0)</f>
        <v>0</v>
      </c>
      <c r="BG594" s="1740">
        <f>IFERROR(VLOOKUP($A594,'2014'!$B$2:$K$157,10,FALSE),0)</f>
        <v>0</v>
      </c>
      <c r="BH594" s="1700">
        <f>IFERROR(VLOOKUP($A594,'2013'!$D$4:$I$249,2,FALSE),0)</f>
        <v>0</v>
      </c>
      <c r="BI594" s="1691">
        <f>IFERROR(VLOOKUP($A594,'2013'!$D$4:$I$249,3,FALSE),0)</f>
        <v>0</v>
      </c>
      <c r="BJ594" s="1691">
        <f>IFERROR(VLOOKUP($A594,'2013'!$D$4:$I$249,4,FALSE),0)</f>
        <v>0</v>
      </c>
      <c r="BK594" s="1691">
        <f>IFERROR(VLOOKUP($A594,'2013'!$D$4:$I$249,5,FALSE),0)</f>
        <v>0</v>
      </c>
      <c r="BL594" s="1740">
        <f>IFERROR(VLOOKUP($A594,'2013'!$D$4:$I$249,6,FALSE),0)</f>
        <v>0</v>
      </c>
      <c r="BM594" s="1737">
        <f>IFERROR(VLOOKUP($A594,'2012'!$D$3:$O$172,2,FALSE),0)</f>
        <v>0</v>
      </c>
      <c r="BN594" s="1691">
        <f>IFERROR(VLOOKUP($A594,'2012'!$D$3:$O$172,3,FALSE),0)</f>
        <v>0</v>
      </c>
      <c r="BO594" s="1743">
        <f>IFERROR(VLOOKUP($A594,'2012'!$D$3:$O$172,4,FALSE),0)</f>
        <v>0</v>
      </c>
      <c r="BP594" s="1700">
        <f>IFERROR(VLOOKUP($A594,'2012'!$D$3:$O$172,5,FALSE),0)</f>
        <v>0</v>
      </c>
      <c r="BQ594" s="1691">
        <f>IFERROR(VLOOKUP($A594,'2012'!$D$3:$O$172,6,FALSE),0)</f>
        <v>0</v>
      </c>
      <c r="BR594" s="1691">
        <f>IFERROR(VLOOKUP($A594,'2012'!$D$3:$O$172,7,FALSE),0)</f>
        <v>0</v>
      </c>
      <c r="BS594" s="1691">
        <f>IFERROR(VLOOKUP($A594,'2012'!$D$3:$O$172,8,FALSE),0)</f>
        <v>0</v>
      </c>
      <c r="BT594" s="1740">
        <f>IFERROR(VLOOKUP($A594,'2012'!$D$3:$O$172,9,FALSE),0)</f>
        <v>0</v>
      </c>
      <c r="BX594" s="1700">
        <f>IFERROR(VLOOKUP($A594,'2011'!$D$4:$I$251,2,FALSE),0)</f>
        <v>0</v>
      </c>
      <c r="BY594" s="1691">
        <f>IFERROR(VLOOKUP($A594,'2011'!$D$4:$I$251,3,FALSE),0)</f>
        <v>0</v>
      </c>
      <c r="BZ594" s="1691">
        <f>IFERROR(VLOOKUP($A594,'2011'!$D$4:$I$251,4,FALSE),0)</f>
        <v>0</v>
      </c>
      <c r="CA594" s="1691">
        <f>IFERROR(VLOOKUP($A594,'2011'!$D$4:$I$251,5,FALSE),0)</f>
        <v>0</v>
      </c>
      <c r="CB594" s="1740">
        <f>IFERROR(VLOOKUP($A594,'2011'!$D$4:$I$251,6,FALSE),0)</f>
        <v>0</v>
      </c>
      <c r="CC594" s="1700">
        <f>IFERROR(VLOOKUP($A594,'2010'!$C$3:$H$234,2,FALSE),0)</f>
        <v>0</v>
      </c>
      <c r="CD594" s="1691">
        <f>IFERROR(VLOOKUP($A594,'2010'!$C$3:$H$234,3,FALSE),0)</f>
        <v>0</v>
      </c>
      <c r="CE594" s="1691">
        <f>IFERROR(VLOOKUP($A594,'2010'!$C$3:$H$234,4,FALSE),0)</f>
        <v>0</v>
      </c>
      <c r="CF594" s="1691">
        <f>IFERROR(VLOOKUP($A594,'2010'!$C$3:$H$234,5,FALSE),0)</f>
        <v>0</v>
      </c>
      <c r="CG594" s="1740">
        <f>IFERROR(VLOOKUP($A594,'2010'!$C$3:$H$234,6,FALSE),0)</f>
        <v>0</v>
      </c>
      <c r="CH594" s="1700">
        <f>IFERROR(VLOOKUP($A594,'2009'!$C$3:$H$242,2,FALSE),0)</f>
        <v>0</v>
      </c>
      <c r="CI594" s="1691">
        <f>IFERROR(VLOOKUP($A594,'2009'!$C$3:$H$242,3,FALSE),0)</f>
        <v>0</v>
      </c>
      <c r="CJ594" s="1691">
        <f>IFERROR(VLOOKUP($A594,'2009'!$C$3:$H$242,4,FALSE),0)</f>
        <v>0</v>
      </c>
      <c r="CK594" s="1691">
        <f>IFERROR(VLOOKUP($A594,'2009'!$C$3:$H$242,5,FALSE),0)</f>
        <v>0</v>
      </c>
      <c r="CL594" s="1740">
        <f>IFERROR(VLOOKUP($A594,'2009'!$C$3:$H$242,6,FALSE),0)</f>
        <v>0</v>
      </c>
      <c r="CM594" s="1700">
        <f>IFERROR(VLOOKUP($A594,'2008'!$C$3:$H$229,2,FALSE),0)</f>
        <v>0</v>
      </c>
      <c r="CN594" s="1691">
        <f>IFERROR(VLOOKUP($A594,'2008'!$C$3:$H$229,3,FALSE),0)</f>
        <v>0</v>
      </c>
      <c r="CO594" s="1691">
        <f>IFERROR(VLOOKUP($A594,'2008'!$C$3:$H$229,4,FALSE),0)</f>
        <v>0</v>
      </c>
      <c r="CP594" s="1691">
        <f>IFERROR(VLOOKUP($A594,'2008'!$C$3:$H$229,5,FALSE),0)</f>
        <v>0</v>
      </c>
      <c r="CQ594" s="1740">
        <f>IFERROR(VLOOKUP($A594,'2008'!$C$3:$H$229,6,FALSE),0)</f>
        <v>0</v>
      </c>
      <c r="CR594" s="1700">
        <f>IFERROR(VLOOKUP($A594,'2007'!$C$3:$M$238,7,FALSE),0)</f>
        <v>0</v>
      </c>
      <c r="CS594" s="1691">
        <f>IFERROR(VLOOKUP($A594,'2007'!$C$3:$M$238,8,FALSE),0)</f>
        <v>0</v>
      </c>
      <c r="CT594" s="1691">
        <f>IFERROR(VLOOKUP($A594,'2007'!$C$3:$M$238,9,FALSE),0)</f>
        <v>0</v>
      </c>
      <c r="CU594" s="1691">
        <f>IFERROR(VLOOKUP($A594,'2007'!$C$3:$M$238,10,FALSE),0)</f>
        <v>0</v>
      </c>
      <c r="CV594" s="1740">
        <f>IFERROR(VLOOKUP($A594,'2007'!$C$3:$M$238,11,FALSE),0)</f>
        <v>0</v>
      </c>
      <c r="CW594" s="1700">
        <f>IFERROR(VLOOKUP($A594,'2006'!$A$2:$F$200,2,FALSE),0)</f>
        <v>0</v>
      </c>
      <c r="CX594" s="1691">
        <f>IFERROR(VLOOKUP($A594,'2006'!$A$2:$F$200,4,FALSE),0)</f>
        <v>0</v>
      </c>
      <c r="CY594" s="1691">
        <f>IFERROR(VLOOKUP($A594,'2006'!$A$2:$F$200,5,FALSE),0)</f>
        <v>0</v>
      </c>
      <c r="CZ594" s="1740">
        <f>IFERROR(VLOOKUP($A594,'2006'!$A$2:$F$200,6,FALSE),0)</f>
        <v>0</v>
      </c>
      <c r="DA594" s="1700">
        <f>IFERROR(VLOOKUP($A594,'2005'!$C$3:$M$205,8,FALSE),0)</f>
        <v>0</v>
      </c>
      <c r="DB594" s="1691">
        <f>IFERROR(VLOOKUP($A594,'2005'!$C$3:$M$205,9,FALSE),0)</f>
        <v>0</v>
      </c>
      <c r="DC594" s="1691">
        <f>IFERROR(VLOOKUP($A594,'2005'!$C$3:$M$205,10,FALSE),0)</f>
        <v>0</v>
      </c>
      <c r="DD594" s="1740">
        <f>IFERROR(VLOOKUP($A594,'2005'!$C$3:$M$205,11,FALSE),0)</f>
        <v>0</v>
      </c>
      <c r="DE594" s="1700">
        <f>IFERROR(VLOOKUP($A594,'2004'!$C$3:$M$213,8,FALSE),0)</f>
        <v>0</v>
      </c>
      <c r="DF594" s="1691">
        <f>IFERROR(VLOOKUP($A594,'2004'!$C$3:$M$213,9,FALSE),0)</f>
        <v>0</v>
      </c>
      <c r="DG594" s="1691">
        <f>IFERROR(VLOOKUP($A594,'2004'!$C$3:$M$213,10,FALSE),0)</f>
        <v>0</v>
      </c>
      <c r="DH594" s="1740">
        <f>IFERROR(VLOOKUP($A594,'2004'!$C$3:$M$213,11,FALSE),0)</f>
        <v>0</v>
      </c>
      <c r="DI594" s="1700">
        <f>IFERROR(VLOOKUP($A594,'2003'!$C$3:$Q$214,12,FALSE),0)</f>
        <v>0</v>
      </c>
      <c r="DJ594" s="1691">
        <f>IFERROR(VLOOKUP($A594,'2003'!$C$3:$Q$214,13,FALSE),0)</f>
        <v>0</v>
      </c>
      <c r="DK594" s="1691">
        <f>IFERROR(VLOOKUP($A594,'2003'!$C$3:$Q$214,14,FALSE),0)</f>
        <v>0</v>
      </c>
      <c r="DL594" s="1740">
        <f>IFERROR(VLOOKUP($A594,'2003'!$C$3:$Q$214,15,FALSE),0)</f>
        <v>0</v>
      </c>
      <c r="DM594" s="1700">
        <f>IFERROR(VLOOKUP($A594,'2002'!$D$3:$R$214,12,FALSE),0)</f>
        <v>0</v>
      </c>
      <c r="DN594" s="1691">
        <f>IFERROR(VLOOKUP($A594,'2002'!$D$3:$R$214,13,FALSE),0)</f>
        <v>0</v>
      </c>
      <c r="DO594" s="1691">
        <f>IFERROR(VLOOKUP($A594,'2002'!$D$3:$R$214,14,FALSE),0)</f>
        <v>0</v>
      </c>
      <c r="DP594" s="1788">
        <f>IFERROR(VLOOKUP($A594,'2002'!$D$3:$R$214,15,FALSE),0)</f>
        <v>0</v>
      </c>
      <c r="DQ594" s="1700">
        <f>IFERROR(VLOOKUP($A594,'Pre 2002'!$C$3:$CK$382,84,FALSE),0)</f>
        <v>23</v>
      </c>
      <c r="DR594" s="1695">
        <f>IFERROR(VLOOKUP($A594,'Pre 2002'!$C$3:$CK$382,85,FALSE),0)</f>
        <v>12</v>
      </c>
      <c r="DS594" s="1695">
        <f>IFERROR(VLOOKUP($A594,'Pre 2002'!$C$3:$CK$382,86,FALSE),0)</f>
        <v>0</v>
      </c>
      <c r="DT594" s="1790">
        <f>IFERROR(VLOOKUP($A594,'Pre 2002'!$C$3:$CK$382,87,FALSE),0)</f>
        <v>0.52173913043478259</v>
      </c>
      <c r="DU594" s="1741">
        <f>IFERROR(VLOOKUP(A594,'Pre 2002'!$C$3:$CG$382,83,FALSE),0)</f>
        <v>2</v>
      </c>
    </row>
    <row r="595" spans="1:125">
      <c r="A595" s="1778" t="s">
        <v>1227</v>
      </c>
      <c r="B595" s="1562">
        <f t="shared" si="227"/>
        <v>31</v>
      </c>
      <c r="C595" s="1562">
        <f t="shared" si="228"/>
        <v>16</v>
      </c>
      <c r="D595" s="1562">
        <f t="shared" si="229"/>
        <v>0</v>
      </c>
      <c r="E595" s="1563">
        <f t="shared" si="230"/>
        <v>0.5161290322580645</v>
      </c>
      <c r="F595" s="1786">
        <f t="shared" si="231"/>
        <v>1</v>
      </c>
      <c r="G595" s="1595" t="s">
        <v>2159</v>
      </c>
      <c r="H595" s="1567">
        <f t="shared" si="232"/>
        <v>1</v>
      </c>
      <c r="I595" s="1734">
        <f t="shared" si="233"/>
        <v>31</v>
      </c>
      <c r="J595" s="1734">
        <f t="shared" si="234"/>
        <v>16</v>
      </c>
      <c r="K595" s="1734">
        <f t="shared" si="235"/>
        <v>0</v>
      </c>
      <c r="L595" s="1806">
        <f t="shared" si="236"/>
        <v>0.5161290322580645</v>
      </c>
      <c r="O595" s="1700">
        <f>IFERROR(VLOOKUP($A595,'2022'!$B$2:$K$174,3,FALSE),0)</f>
        <v>0</v>
      </c>
      <c r="P595" s="1858">
        <f>IFERROR(VLOOKUP($A595,'2022'!$B$2:$K$174,4,FALSE),0)</f>
        <v>0</v>
      </c>
      <c r="Q595" s="1858">
        <f>IFERROR(VLOOKUP($A595,'2022'!$B$2:$K$174,5,FALSE),0)</f>
        <v>0</v>
      </c>
      <c r="R595" s="1858">
        <f>IFERROR(VLOOKUP($A595,'2022'!$B$2:$K$174,8,FALSE),0)</f>
        <v>0</v>
      </c>
      <c r="S595" s="1740">
        <f>IFERROR(VLOOKUP($A595,'2022'!$B$2:$K$174,10,FALSE),0)</f>
        <v>0</v>
      </c>
      <c r="T595" s="1700">
        <f>IFERROR(VLOOKUP($A595,'2021'!$B$2:$K$174,3,FALSE),0)</f>
        <v>0</v>
      </c>
      <c r="U595" s="1843">
        <f>IFERROR(VLOOKUP($A595,'2021'!$B$2:$K$174,4,FALSE),0)</f>
        <v>0</v>
      </c>
      <c r="V595" s="1843">
        <f>IFERROR(VLOOKUP($A595,'2021'!$B$2:$K$174,5,FALSE),0)</f>
        <v>0</v>
      </c>
      <c r="W595" s="1843">
        <f>IFERROR(VLOOKUP($A595,'2021'!$B$2:$K$174,8,FALSE),0)</f>
        <v>0</v>
      </c>
      <c r="X595" s="1740">
        <f>IFERROR(VLOOKUP($A595,'2021'!$B$2:$K$174,10,FALSE),0)</f>
        <v>0</v>
      </c>
      <c r="Y595" s="1700">
        <f>IFERROR(VLOOKUP($A595,'2020'!$B$2:$K$170,3,FALSE),0)</f>
        <v>0</v>
      </c>
      <c r="Z595" s="1829">
        <f>IFERROR(VLOOKUP($A595,'2020'!$B$2:$K$170,4,FALSE),0)</f>
        <v>0</v>
      </c>
      <c r="AA595" s="1829">
        <f>IFERROR(VLOOKUP($A595,'2020'!$B$2:$K$170,5,FALSE),0)</f>
        <v>0</v>
      </c>
      <c r="AB595" s="1829">
        <f>IFERROR(VLOOKUP($A595,'2020'!$B$2:$K$170,8,FALSE),0)</f>
        <v>0</v>
      </c>
      <c r="AC595" s="1740">
        <f>IFERROR(VLOOKUP($A595,'2020'!$B$2:$K$170,10,FALSE),0)</f>
        <v>0</v>
      </c>
      <c r="AD595" s="1700">
        <f>IFERROR(VLOOKUP($A595,'2019'!$B$2:$K$170,3,FALSE),0)</f>
        <v>0</v>
      </c>
      <c r="AE595" s="1823">
        <f>IFERROR(VLOOKUP($A595,'2019'!$B$2:$K$170,4,FALSE),0)</f>
        <v>0</v>
      </c>
      <c r="AF595" s="1823">
        <f>IFERROR(VLOOKUP($A595,'2019'!$B$2:$K$170,5,FALSE),0)</f>
        <v>0</v>
      </c>
      <c r="AG595" s="1823">
        <f>IFERROR(VLOOKUP($A595,'2019'!$B$2:$K$170,8,FALSE),0)</f>
        <v>0</v>
      </c>
      <c r="AH595" s="1740">
        <f>IFERROR(VLOOKUP($A595,'2019'!$B$2:$K$170,10,FALSE),0)</f>
        <v>0</v>
      </c>
      <c r="AI595" s="1700">
        <f>IFERROR(VLOOKUP($A595,'2018'!$B$2:$K$170,3,FALSE),0)</f>
        <v>0</v>
      </c>
      <c r="AJ595" s="1821">
        <f>IFERROR(VLOOKUP($A595,'2018'!$B$2:$K$170,4,FALSE),0)</f>
        <v>0</v>
      </c>
      <c r="AK595" s="1821">
        <f>IFERROR(VLOOKUP($A595,'2018'!$B$2:$K$170,5,FALSE),0)</f>
        <v>0</v>
      </c>
      <c r="AL595" s="1821">
        <f>IFERROR(VLOOKUP($A595,'2018'!$B$2:$K$170,8,FALSE),0)</f>
        <v>0</v>
      </c>
      <c r="AM595" s="1740">
        <f>IFERROR(VLOOKUP($A595,'2018'!$B$2:$K$170,10,FALSE),0)</f>
        <v>0</v>
      </c>
      <c r="AN595" s="1700">
        <f>IFERROR(VLOOKUP($A595,'2017'!$B$2:$J$163,2,FALSE),0)</f>
        <v>0</v>
      </c>
      <c r="AO595" s="1815">
        <f>IFERROR(VLOOKUP($A595,'2017'!$B$2:$J$163,3,FALSE),0)</f>
        <v>0</v>
      </c>
      <c r="AP595" s="1815">
        <f>IFERROR(VLOOKUP($A595,'2017'!$B$2:$J$163,4,FALSE),0)</f>
        <v>0</v>
      </c>
      <c r="AQ595" s="1815">
        <f>IFERROR(VLOOKUP($A595,'2017'!$B$2:$J$163,7,FALSE),0)</f>
        <v>0</v>
      </c>
      <c r="AR595" s="1740">
        <f>IFERROR(VLOOKUP($A595,'2017'!$B$2:$J$163,9,FALSE),0)</f>
        <v>0</v>
      </c>
      <c r="AS595" s="1700">
        <f>IFERROR(VLOOKUP($A595,'2016'!$B$2:$K$165,3,FALSE),0)</f>
        <v>0</v>
      </c>
      <c r="AT595" s="1796">
        <f>IFERROR(VLOOKUP($A595,'2016'!$B$2:$K$165,4,FALSE),0)</f>
        <v>0</v>
      </c>
      <c r="AU595" s="1796">
        <f>IFERROR(VLOOKUP($A595,'2016'!$B$2:$K$165,5,FALSE),0)</f>
        <v>0</v>
      </c>
      <c r="AV595" s="1796">
        <f>IFERROR(VLOOKUP($A595,'2016'!$B$2:$K$165,8,FALSE),0)</f>
        <v>0</v>
      </c>
      <c r="AW595" s="1740">
        <f>IFERROR(VLOOKUP($A595,'2016'!$B$2:$K$165,10,FALSE),0)</f>
        <v>0</v>
      </c>
      <c r="AX595" s="1700">
        <f>IFERROR(VLOOKUP($A595,'2015'!$B$2:$K$165,3,FALSE),0)</f>
        <v>0</v>
      </c>
      <c r="AY595" s="1695">
        <f>IFERROR(VLOOKUP($A595,'2015'!$B$2:$K$165,4,FALSE),0)</f>
        <v>0</v>
      </c>
      <c r="AZ595" s="1695">
        <f>IFERROR(VLOOKUP($A595,'2015'!$B$2:$K$165,5,FALSE),0)</f>
        <v>0</v>
      </c>
      <c r="BA595" s="1695">
        <f>IFERROR(VLOOKUP($A595,'2015'!$B$2:$K$165,8,FALSE),0)</f>
        <v>0</v>
      </c>
      <c r="BB595" s="1740">
        <f>IFERROR(VLOOKUP($A595,'2015'!$B$2:$K$165,10,FALSE),0)</f>
        <v>0</v>
      </c>
      <c r="BC595" s="1700">
        <f>IFERROR(VLOOKUP($A595,'2014'!$B$2:$K$157,3,FALSE),0)</f>
        <v>0</v>
      </c>
      <c r="BD595" s="1691">
        <f>IFERROR(VLOOKUP($A595,'2014'!$B$2:$K$157,4,FALSE),0)</f>
        <v>0</v>
      </c>
      <c r="BE595" s="1691">
        <f>IFERROR(VLOOKUP($A595,'2014'!$B$2:$K$157,5,FALSE),0)</f>
        <v>0</v>
      </c>
      <c r="BF595" s="1691">
        <f>IFERROR(VLOOKUP($A595,'2014'!$B$2:$K$157,8,FALSE),0)</f>
        <v>0</v>
      </c>
      <c r="BG595" s="1740">
        <f>IFERROR(VLOOKUP($A595,'2014'!$B$2:$K$157,10,FALSE),0)</f>
        <v>0</v>
      </c>
      <c r="BH595" s="1700">
        <f>IFERROR(VLOOKUP($A595,'2013'!$D$4:$I$249,2,FALSE),0)</f>
        <v>0</v>
      </c>
      <c r="BI595" s="1691">
        <f>IFERROR(VLOOKUP($A595,'2013'!$D$4:$I$249,3,FALSE),0)</f>
        <v>0</v>
      </c>
      <c r="BJ595" s="1691">
        <f>IFERROR(VLOOKUP($A595,'2013'!$D$4:$I$249,4,FALSE),0)</f>
        <v>0</v>
      </c>
      <c r="BK595" s="1691">
        <f>IFERROR(VLOOKUP($A595,'2013'!$D$4:$I$249,5,FALSE),0)</f>
        <v>0</v>
      </c>
      <c r="BL595" s="1740">
        <f>IFERROR(VLOOKUP($A595,'2013'!$D$4:$I$249,6,FALSE),0)</f>
        <v>0</v>
      </c>
      <c r="BM595" s="1737">
        <f>IFERROR(VLOOKUP($A595,'2012'!$D$3:$O$172,2,FALSE),0)</f>
        <v>0</v>
      </c>
      <c r="BN595" s="1691">
        <f>IFERROR(VLOOKUP($A595,'2012'!$D$3:$O$172,3,FALSE),0)</f>
        <v>0</v>
      </c>
      <c r="BO595" s="1743">
        <f>IFERROR(VLOOKUP($A595,'2012'!$D$3:$O$172,4,FALSE),0)</f>
        <v>0</v>
      </c>
      <c r="BP595" s="1700">
        <f>IFERROR(VLOOKUP($A595,'2012'!$D$3:$O$172,5,FALSE),0)</f>
        <v>0</v>
      </c>
      <c r="BQ595" s="1691">
        <f>IFERROR(VLOOKUP($A595,'2012'!$D$3:$O$172,6,FALSE),0)</f>
        <v>0</v>
      </c>
      <c r="BR595" s="1691">
        <f>IFERROR(VLOOKUP($A595,'2012'!$D$3:$O$172,7,FALSE),0)</f>
        <v>0</v>
      </c>
      <c r="BS595" s="1691">
        <f>IFERROR(VLOOKUP($A595,'2012'!$D$3:$O$172,8,FALSE),0)</f>
        <v>0</v>
      </c>
      <c r="BT595" s="1740">
        <f>IFERROR(VLOOKUP($A595,'2012'!$D$3:$O$172,9,FALSE),0)</f>
        <v>0</v>
      </c>
      <c r="BX595" s="1700">
        <f>IFERROR(VLOOKUP($A595,'2011'!$D$4:$I$251,2,FALSE),0)</f>
        <v>0</v>
      </c>
      <c r="BY595" s="1691">
        <f>IFERROR(VLOOKUP($A595,'2011'!$D$4:$I$251,3,FALSE),0)</f>
        <v>0</v>
      </c>
      <c r="BZ595" s="1691">
        <f>IFERROR(VLOOKUP($A595,'2011'!$D$4:$I$251,4,FALSE),0)</f>
        <v>0</v>
      </c>
      <c r="CA595" s="1691">
        <f>IFERROR(VLOOKUP($A595,'2011'!$D$4:$I$251,5,FALSE),0)</f>
        <v>0</v>
      </c>
      <c r="CB595" s="1740">
        <f>IFERROR(VLOOKUP($A595,'2011'!$D$4:$I$251,6,FALSE),0)</f>
        <v>0</v>
      </c>
      <c r="CC595" s="1700">
        <f>IFERROR(VLOOKUP($A595,'2010'!$C$3:$H$234,2,FALSE),0)</f>
        <v>0</v>
      </c>
      <c r="CD595" s="1691">
        <f>IFERROR(VLOOKUP($A595,'2010'!$C$3:$H$234,3,FALSE),0)</f>
        <v>0</v>
      </c>
      <c r="CE595" s="1691">
        <f>IFERROR(VLOOKUP($A595,'2010'!$C$3:$H$234,4,FALSE),0)</f>
        <v>0</v>
      </c>
      <c r="CF595" s="1691">
        <f>IFERROR(VLOOKUP($A595,'2010'!$C$3:$H$234,5,FALSE),0)</f>
        <v>0</v>
      </c>
      <c r="CG595" s="1740">
        <f>IFERROR(VLOOKUP($A595,'2010'!$C$3:$H$234,6,FALSE),0)</f>
        <v>0</v>
      </c>
      <c r="CH595" s="1700">
        <f>IFERROR(VLOOKUP($A595,'2009'!$C$3:$H$242,2,FALSE),0)</f>
        <v>0</v>
      </c>
      <c r="CI595" s="1691">
        <f>IFERROR(VLOOKUP($A595,'2009'!$C$3:$H$242,3,FALSE),0)</f>
        <v>0</v>
      </c>
      <c r="CJ595" s="1691">
        <f>IFERROR(VLOOKUP($A595,'2009'!$C$3:$H$242,4,FALSE),0)</f>
        <v>0</v>
      </c>
      <c r="CK595" s="1691">
        <f>IFERROR(VLOOKUP($A595,'2009'!$C$3:$H$242,5,FALSE),0)</f>
        <v>0</v>
      </c>
      <c r="CL595" s="1740">
        <f>IFERROR(VLOOKUP($A595,'2009'!$C$3:$H$242,6,FALSE),0)</f>
        <v>0</v>
      </c>
      <c r="CM595" s="1700">
        <f>IFERROR(VLOOKUP($A595,'2008'!$C$3:$H$229,2,FALSE),0)</f>
        <v>0</v>
      </c>
      <c r="CN595" s="1691">
        <f>IFERROR(VLOOKUP($A595,'2008'!$C$3:$H$229,3,FALSE),0)</f>
        <v>0</v>
      </c>
      <c r="CO595" s="1691">
        <f>IFERROR(VLOOKUP($A595,'2008'!$C$3:$H$229,4,FALSE),0)</f>
        <v>0</v>
      </c>
      <c r="CP595" s="1691">
        <f>IFERROR(VLOOKUP($A595,'2008'!$C$3:$H$229,5,FALSE),0)</f>
        <v>0</v>
      </c>
      <c r="CQ595" s="1740">
        <f>IFERROR(VLOOKUP($A595,'2008'!$C$3:$H$229,6,FALSE),0)</f>
        <v>0</v>
      </c>
      <c r="CR595" s="1700">
        <f>IFERROR(VLOOKUP($A595,'2007'!$C$3:$M$238,7,FALSE),0)</f>
        <v>31</v>
      </c>
      <c r="CS595" s="1691">
        <f>IFERROR(VLOOKUP($A595,'2007'!$C$3:$M$238,8,FALSE),0)</f>
        <v>4</v>
      </c>
      <c r="CT595" s="1691">
        <f>IFERROR(VLOOKUP($A595,'2007'!$C$3:$M$238,9,FALSE),0)</f>
        <v>16</v>
      </c>
      <c r="CU595" s="1691">
        <f>IFERROR(VLOOKUP($A595,'2007'!$C$3:$M$238,10,FALSE),0)</f>
        <v>0</v>
      </c>
      <c r="CV595" s="1740">
        <f>IFERROR(VLOOKUP($A595,'2007'!$C$3:$M$238,11,FALSE),0)</f>
        <v>0.5161290322580645</v>
      </c>
      <c r="CW595" s="1700">
        <f>IFERROR(VLOOKUP($A595,'2006'!$A$2:$F$200,2,FALSE),0)</f>
        <v>0</v>
      </c>
      <c r="CX595" s="1691">
        <f>IFERROR(VLOOKUP($A595,'2006'!$A$2:$F$200,4,FALSE),0)</f>
        <v>0</v>
      </c>
      <c r="CY595" s="1691">
        <f>IFERROR(VLOOKUP($A595,'2006'!$A$2:$F$200,5,FALSE),0)</f>
        <v>0</v>
      </c>
      <c r="CZ595" s="1740">
        <f>IFERROR(VLOOKUP($A595,'2006'!$A$2:$F$200,6,FALSE),0)</f>
        <v>0</v>
      </c>
      <c r="DA595" s="1700">
        <f>IFERROR(VLOOKUP($A595,'2005'!$C$3:$M$205,8,FALSE),0)</f>
        <v>0</v>
      </c>
      <c r="DB595" s="1691">
        <f>IFERROR(VLOOKUP($A595,'2005'!$C$3:$M$205,9,FALSE),0)</f>
        <v>0</v>
      </c>
      <c r="DC595" s="1691">
        <f>IFERROR(VLOOKUP($A595,'2005'!$C$3:$M$205,10,FALSE),0)</f>
        <v>0</v>
      </c>
      <c r="DD595" s="1740">
        <f>IFERROR(VLOOKUP($A595,'2005'!$C$3:$M$205,11,FALSE),0)</f>
        <v>0</v>
      </c>
      <c r="DE595" s="1700">
        <f>IFERROR(VLOOKUP($A595,'2004'!$C$3:$M$213,8,FALSE),0)</f>
        <v>0</v>
      </c>
      <c r="DF595" s="1691">
        <f>IFERROR(VLOOKUP($A595,'2004'!$C$3:$M$213,9,FALSE),0)</f>
        <v>0</v>
      </c>
      <c r="DG595" s="1691">
        <f>IFERROR(VLOOKUP($A595,'2004'!$C$3:$M$213,10,FALSE),0)</f>
        <v>0</v>
      </c>
      <c r="DH595" s="1740">
        <f>IFERROR(VLOOKUP($A595,'2004'!$C$3:$M$213,11,FALSE),0)</f>
        <v>0</v>
      </c>
      <c r="DI595" s="1700">
        <f>IFERROR(VLOOKUP($A595,'2003'!$C$3:$Q$214,12,FALSE),0)</f>
        <v>0</v>
      </c>
      <c r="DJ595" s="1691">
        <f>IFERROR(VLOOKUP($A595,'2003'!$C$3:$Q$214,13,FALSE),0)</f>
        <v>0</v>
      </c>
      <c r="DK595" s="1691">
        <f>IFERROR(VLOOKUP($A595,'2003'!$C$3:$Q$214,14,FALSE),0)</f>
        <v>0</v>
      </c>
      <c r="DL595" s="1740">
        <f>IFERROR(VLOOKUP($A595,'2003'!$C$3:$Q$214,15,FALSE),0)</f>
        <v>0</v>
      </c>
      <c r="DM595" s="1700">
        <f>IFERROR(VLOOKUP($A595,'2002'!$D$3:$R$214,12,FALSE),0)</f>
        <v>0</v>
      </c>
      <c r="DN595" s="1691">
        <f>IFERROR(VLOOKUP($A595,'2002'!$D$3:$R$214,13,FALSE),0)</f>
        <v>0</v>
      </c>
      <c r="DO595" s="1691">
        <f>IFERROR(VLOOKUP($A595,'2002'!$D$3:$R$214,14,FALSE),0)</f>
        <v>0</v>
      </c>
      <c r="DP595" s="1788">
        <f>IFERROR(VLOOKUP($A595,'2002'!$D$3:$R$214,15,FALSE),0)</f>
        <v>0</v>
      </c>
      <c r="DQ595" s="1700">
        <f>IFERROR(VLOOKUP($A595,'Pre 2002'!$C$3:$CK$382,84,FALSE),0)</f>
        <v>0</v>
      </c>
      <c r="DR595" s="1695">
        <f>IFERROR(VLOOKUP($A595,'Pre 2002'!$C$3:$CK$382,85,FALSE),0)</f>
        <v>0</v>
      </c>
      <c r="DS595" s="1695">
        <f>IFERROR(VLOOKUP($A595,'Pre 2002'!$C$3:$CK$382,86,FALSE),0)</f>
        <v>0</v>
      </c>
      <c r="DT595" s="1790">
        <f>IFERROR(VLOOKUP($A595,'Pre 2002'!$C$3:$CK$382,87,FALSE),0)</f>
        <v>0</v>
      </c>
      <c r="DU595" s="1741">
        <f>IFERROR(VLOOKUP(A595,'Pre 2002'!$C$3:$CG$382,83,FALSE),0)</f>
        <v>0</v>
      </c>
    </row>
    <row r="596" spans="1:125">
      <c r="A596" s="1778" t="s">
        <v>1677</v>
      </c>
      <c r="B596" s="1562">
        <f t="shared" si="227"/>
        <v>101</v>
      </c>
      <c r="C596" s="1562">
        <f t="shared" si="228"/>
        <v>52</v>
      </c>
      <c r="D596" s="1562">
        <f t="shared" si="229"/>
        <v>0</v>
      </c>
      <c r="E596" s="1563">
        <f t="shared" si="230"/>
        <v>0.51485148514851486</v>
      </c>
      <c r="F596" s="1786">
        <f t="shared" si="231"/>
        <v>3</v>
      </c>
      <c r="G596" s="1595">
        <v>2011</v>
      </c>
      <c r="H596" s="1567">
        <f t="shared" si="232"/>
        <v>3</v>
      </c>
      <c r="I596" s="1734">
        <f t="shared" si="233"/>
        <v>101</v>
      </c>
      <c r="J596" s="1734">
        <f t="shared" si="234"/>
        <v>52</v>
      </c>
      <c r="K596" s="1734">
        <f t="shared" si="235"/>
        <v>0</v>
      </c>
      <c r="L596" s="1806">
        <f t="shared" si="236"/>
        <v>0.51485148514851486</v>
      </c>
      <c r="O596" s="1700">
        <f>IFERROR(VLOOKUP($A596,'2022'!$B$2:$K$174,3,FALSE),0)</f>
        <v>0</v>
      </c>
      <c r="P596" s="1858">
        <f>IFERROR(VLOOKUP($A596,'2022'!$B$2:$K$174,4,FALSE),0)</f>
        <v>0</v>
      </c>
      <c r="Q596" s="1858">
        <f>IFERROR(VLOOKUP($A596,'2022'!$B$2:$K$174,5,FALSE),0)</f>
        <v>0</v>
      </c>
      <c r="R596" s="1858">
        <f>IFERROR(VLOOKUP($A596,'2022'!$B$2:$K$174,8,FALSE),0)</f>
        <v>0</v>
      </c>
      <c r="S596" s="1740">
        <f>IFERROR(VLOOKUP($A596,'2022'!$B$2:$K$174,10,FALSE),0)</f>
        <v>0</v>
      </c>
      <c r="T596" s="1700">
        <f>IFERROR(VLOOKUP($A596,'2021'!$B$2:$K$174,3,FALSE),0)</f>
        <v>0</v>
      </c>
      <c r="U596" s="1843">
        <f>IFERROR(VLOOKUP($A596,'2021'!$B$2:$K$174,4,FALSE),0)</f>
        <v>0</v>
      </c>
      <c r="V596" s="1843">
        <f>IFERROR(VLOOKUP($A596,'2021'!$B$2:$K$174,5,FALSE),0)</f>
        <v>0</v>
      </c>
      <c r="W596" s="1843">
        <f>IFERROR(VLOOKUP($A596,'2021'!$B$2:$K$174,8,FALSE),0)</f>
        <v>0</v>
      </c>
      <c r="X596" s="1740">
        <f>IFERROR(VLOOKUP($A596,'2021'!$B$2:$K$174,10,FALSE),0)</f>
        <v>0</v>
      </c>
      <c r="Y596" s="1700">
        <f>IFERROR(VLOOKUP($A596,'2020'!$B$2:$K$170,3,FALSE),0)</f>
        <v>0</v>
      </c>
      <c r="Z596" s="1829">
        <f>IFERROR(VLOOKUP($A596,'2020'!$B$2:$K$170,4,FALSE),0)</f>
        <v>0</v>
      </c>
      <c r="AA596" s="1829">
        <f>IFERROR(VLOOKUP($A596,'2020'!$B$2:$K$170,5,FALSE),0)</f>
        <v>0</v>
      </c>
      <c r="AB596" s="1829">
        <f>IFERROR(VLOOKUP($A596,'2020'!$B$2:$K$170,8,FALSE),0)</f>
        <v>0</v>
      </c>
      <c r="AC596" s="1740">
        <f>IFERROR(VLOOKUP($A596,'2020'!$B$2:$K$170,10,FALSE),0)</f>
        <v>0</v>
      </c>
      <c r="AD596" s="1700">
        <f>IFERROR(VLOOKUP($A596,'2019'!$B$2:$K$170,3,FALSE),0)</f>
        <v>0</v>
      </c>
      <c r="AE596" s="1823">
        <f>IFERROR(VLOOKUP($A596,'2019'!$B$2:$K$170,4,FALSE),0)</f>
        <v>0</v>
      </c>
      <c r="AF596" s="1823">
        <f>IFERROR(VLOOKUP($A596,'2019'!$B$2:$K$170,5,FALSE),0)</f>
        <v>0</v>
      </c>
      <c r="AG596" s="1823">
        <f>IFERROR(VLOOKUP($A596,'2019'!$B$2:$K$170,8,FALSE),0)</f>
        <v>0</v>
      </c>
      <c r="AH596" s="1740">
        <f>IFERROR(VLOOKUP($A596,'2019'!$B$2:$K$170,10,FALSE),0)</f>
        <v>0</v>
      </c>
      <c r="AI596" s="1700">
        <f>IFERROR(VLOOKUP($A596,'2018'!$B$2:$K$170,3,FALSE),0)</f>
        <v>0</v>
      </c>
      <c r="AJ596" s="1821">
        <f>IFERROR(VLOOKUP($A596,'2018'!$B$2:$K$170,4,FALSE),0)</f>
        <v>0</v>
      </c>
      <c r="AK596" s="1821">
        <f>IFERROR(VLOOKUP($A596,'2018'!$B$2:$K$170,5,FALSE),0)</f>
        <v>0</v>
      </c>
      <c r="AL596" s="1821">
        <f>IFERROR(VLOOKUP($A596,'2018'!$B$2:$K$170,8,FALSE),0)</f>
        <v>0</v>
      </c>
      <c r="AM596" s="1740">
        <f>IFERROR(VLOOKUP($A596,'2018'!$B$2:$K$170,10,FALSE),0)</f>
        <v>0</v>
      </c>
      <c r="AN596" s="1700">
        <f>IFERROR(VLOOKUP($A596,'2017'!$B$2:$J$163,2,FALSE),0)</f>
        <v>0</v>
      </c>
      <c r="AO596" s="1815">
        <f>IFERROR(VLOOKUP($A596,'2017'!$B$2:$J$163,3,FALSE),0)</f>
        <v>0</v>
      </c>
      <c r="AP596" s="1815">
        <f>IFERROR(VLOOKUP($A596,'2017'!$B$2:$J$163,4,FALSE),0)</f>
        <v>0</v>
      </c>
      <c r="AQ596" s="1815">
        <f>IFERROR(VLOOKUP($A596,'2017'!$B$2:$J$163,7,FALSE),0)</f>
        <v>0</v>
      </c>
      <c r="AR596" s="1740">
        <f>IFERROR(VLOOKUP($A596,'2017'!$B$2:$J$163,9,FALSE),0)</f>
        <v>0</v>
      </c>
      <c r="AS596" s="1700">
        <f>IFERROR(VLOOKUP($A596,'2016'!$B$2:$K$165,3,FALSE),0)</f>
        <v>0</v>
      </c>
      <c r="AT596" s="1796">
        <f>IFERROR(VLOOKUP($A596,'2016'!$B$2:$K$165,4,FALSE),0)</f>
        <v>0</v>
      </c>
      <c r="AU596" s="1796">
        <f>IFERROR(VLOOKUP($A596,'2016'!$B$2:$K$165,5,FALSE),0)</f>
        <v>0</v>
      </c>
      <c r="AV596" s="1796">
        <f>IFERROR(VLOOKUP($A596,'2016'!$B$2:$K$165,8,FALSE),0)</f>
        <v>0</v>
      </c>
      <c r="AW596" s="1740">
        <f>IFERROR(VLOOKUP($A596,'2016'!$B$2:$K$165,10,FALSE),0)</f>
        <v>0</v>
      </c>
      <c r="AX596" s="1700">
        <f>IFERROR(VLOOKUP($A596,'2015'!$B$2:$K$165,3,FALSE),0)</f>
        <v>0</v>
      </c>
      <c r="AY596" s="1695">
        <f>IFERROR(VLOOKUP($A596,'2015'!$B$2:$K$165,4,FALSE),0)</f>
        <v>0</v>
      </c>
      <c r="AZ596" s="1695">
        <f>IFERROR(VLOOKUP($A596,'2015'!$B$2:$K$165,5,FALSE),0)</f>
        <v>0</v>
      </c>
      <c r="BA596" s="1695">
        <f>IFERROR(VLOOKUP($A596,'2015'!$B$2:$K$165,8,FALSE),0)</f>
        <v>0</v>
      </c>
      <c r="BB596" s="1740">
        <f>IFERROR(VLOOKUP($A596,'2015'!$B$2:$K$165,10,FALSE),0)</f>
        <v>0</v>
      </c>
      <c r="BC596" s="1700">
        <f>IFERROR(VLOOKUP($A596,'2014'!$B$2:$K$157,3,FALSE),0)</f>
        <v>0</v>
      </c>
      <c r="BD596" s="1691">
        <f>IFERROR(VLOOKUP($A596,'2014'!$B$2:$K$157,4,FALSE),0)</f>
        <v>0</v>
      </c>
      <c r="BE596" s="1691">
        <f>IFERROR(VLOOKUP($A596,'2014'!$B$2:$K$157,5,FALSE),0)</f>
        <v>0</v>
      </c>
      <c r="BF596" s="1691">
        <f>IFERROR(VLOOKUP($A596,'2014'!$B$2:$K$157,8,FALSE),0)</f>
        <v>0</v>
      </c>
      <c r="BG596" s="1740">
        <f>IFERROR(VLOOKUP($A596,'2014'!$B$2:$K$157,10,FALSE),0)</f>
        <v>0</v>
      </c>
      <c r="BH596" s="1700">
        <f>IFERROR(VLOOKUP($A596,'2013'!$D$4:$I$249,2,FALSE),0)</f>
        <v>39</v>
      </c>
      <c r="BI596" s="1691">
        <f>IFERROR(VLOOKUP($A596,'2013'!$D$4:$I$249,3,FALSE),0)</f>
        <v>10</v>
      </c>
      <c r="BJ596" s="1691">
        <f>IFERROR(VLOOKUP($A596,'2013'!$D$4:$I$249,4,FALSE),0)</f>
        <v>18</v>
      </c>
      <c r="BK596" s="1691">
        <f>IFERROR(VLOOKUP($A596,'2013'!$D$4:$I$249,5,FALSE),0)</f>
        <v>0</v>
      </c>
      <c r="BL596" s="1740">
        <f>IFERROR(VLOOKUP($A596,'2013'!$D$4:$I$249,6,FALSE),0)</f>
        <v>0.46153846153846156</v>
      </c>
      <c r="BM596" s="1737">
        <f>IFERROR(VLOOKUP($A596,'2012'!$D$3:$O$172,2,FALSE),0)</f>
        <v>62</v>
      </c>
      <c r="BN596" s="1691">
        <f>IFERROR(VLOOKUP($A596,'2012'!$D$3:$O$172,3,FALSE),0)</f>
        <v>34</v>
      </c>
      <c r="BO596" s="1743">
        <f>IFERROR(VLOOKUP($A596,'2012'!$D$3:$O$172,4,FALSE),0)</f>
        <v>0</v>
      </c>
      <c r="BP596" s="1700">
        <f>IFERROR(VLOOKUP($A596,'2012'!$D$3:$O$172,5,FALSE),0)</f>
        <v>28</v>
      </c>
      <c r="BQ596" s="1691">
        <f>IFERROR(VLOOKUP($A596,'2012'!$D$3:$O$172,6,FALSE),0)</f>
        <v>9</v>
      </c>
      <c r="BR596" s="1691">
        <f>IFERROR(VLOOKUP($A596,'2012'!$D$3:$O$172,7,FALSE),0)</f>
        <v>17</v>
      </c>
      <c r="BS596" s="1691">
        <f>IFERROR(VLOOKUP($A596,'2012'!$D$3:$O$172,8,FALSE),0)</f>
        <v>0</v>
      </c>
      <c r="BT596" s="1740">
        <f>IFERROR(VLOOKUP($A596,'2012'!$D$3:$O$172,9,FALSE),0)</f>
        <v>0.6071428571428571</v>
      </c>
      <c r="BU596" s="1737">
        <f>IFERROR(VLOOKUP($A596,'2012'!$D$3:$O$172,10,FALSE),0)</f>
        <v>34</v>
      </c>
      <c r="BV596" s="1691">
        <f>IFERROR(VLOOKUP($A596,'2012'!$D$3:$O$172,11,FALSE),0)</f>
        <v>17</v>
      </c>
      <c r="BW596" s="1743">
        <f>IFERROR(VLOOKUP($A596,'2012'!$D$3:$O$172,12,FALSE),0)</f>
        <v>0</v>
      </c>
      <c r="BX596" s="1700">
        <f>IFERROR(VLOOKUP($A596,'2011'!$D$4:$I$251,2,FALSE),0)</f>
        <v>34</v>
      </c>
      <c r="BY596" s="1691">
        <f>IFERROR(VLOOKUP($A596,'2011'!$D$4:$I$251,3,FALSE),0)</f>
        <v>7</v>
      </c>
      <c r="BZ596" s="1691">
        <f>IFERROR(VLOOKUP($A596,'2011'!$D$4:$I$251,4,FALSE),0)</f>
        <v>17</v>
      </c>
      <c r="CA596" s="1691">
        <f>IFERROR(VLOOKUP($A596,'2011'!$D$4:$I$251,5,FALSE),0)</f>
        <v>0</v>
      </c>
      <c r="CB596" s="1740">
        <f>IFERROR(VLOOKUP($A596,'2011'!$D$4:$I$251,6,FALSE),0)</f>
        <v>0.5</v>
      </c>
      <c r="CC596" s="1700">
        <f>IFERROR(VLOOKUP($A596,'2010'!$C$3:$H$234,2,FALSE),0)</f>
        <v>0</v>
      </c>
      <c r="CD596" s="1691">
        <f>IFERROR(VLOOKUP($A596,'2010'!$C$3:$H$234,3,FALSE),0)</f>
        <v>0</v>
      </c>
      <c r="CE596" s="1691">
        <f>IFERROR(VLOOKUP($A596,'2010'!$C$3:$H$234,4,FALSE),0)</f>
        <v>0</v>
      </c>
      <c r="CF596" s="1691">
        <f>IFERROR(VLOOKUP($A596,'2010'!$C$3:$H$234,5,FALSE),0)</f>
        <v>0</v>
      </c>
      <c r="CG596" s="1740">
        <f>IFERROR(VLOOKUP($A596,'2010'!$C$3:$H$234,6,FALSE),0)</f>
        <v>0</v>
      </c>
      <c r="CH596" s="1700">
        <f>IFERROR(VLOOKUP($A596,'2009'!$C$3:$H$242,2,FALSE),0)</f>
        <v>0</v>
      </c>
      <c r="CI596" s="1691">
        <f>IFERROR(VLOOKUP($A596,'2009'!$C$3:$H$242,3,FALSE),0)</f>
        <v>0</v>
      </c>
      <c r="CJ596" s="1691">
        <f>IFERROR(VLOOKUP($A596,'2009'!$C$3:$H$242,4,FALSE),0)</f>
        <v>0</v>
      </c>
      <c r="CK596" s="1691">
        <f>IFERROR(VLOOKUP($A596,'2009'!$C$3:$H$242,5,FALSE),0)</f>
        <v>0</v>
      </c>
      <c r="CL596" s="1740">
        <f>IFERROR(VLOOKUP($A596,'2009'!$C$3:$H$242,6,FALSE),0)</f>
        <v>0</v>
      </c>
      <c r="CM596" s="1700">
        <f>IFERROR(VLOOKUP($A596,'2008'!$C$3:$H$229,2,FALSE),0)</f>
        <v>0</v>
      </c>
      <c r="CN596" s="1691">
        <f>IFERROR(VLOOKUP($A596,'2008'!$C$3:$H$229,3,FALSE),0)</f>
        <v>0</v>
      </c>
      <c r="CO596" s="1691">
        <f>IFERROR(VLOOKUP($A596,'2008'!$C$3:$H$229,4,FALSE),0)</f>
        <v>0</v>
      </c>
      <c r="CP596" s="1691">
        <f>IFERROR(VLOOKUP($A596,'2008'!$C$3:$H$229,5,FALSE),0)</f>
        <v>0</v>
      </c>
      <c r="CQ596" s="1740">
        <f>IFERROR(VLOOKUP($A596,'2008'!$C$3:$H$229,6,FALSE),0)</f>
        <v>0</v>
      </c>
      <c r="CR596" s="1700">
        <f>IFERROR(VLOOKUP($A596,'2007'!$C$3:$M$238,7,FALSE),0)</f>
        <v>0</v>
      </c>
      <c r="CS596" s="1691">
        <f>IFERROR(VLOOKUP($A596,'2007'!$C$3:$M$238,8,FALSE),0)</f>
        <v>0</v>
      </c>
      <c r="CT596" s="1691">
        <f>IFERROR(VLOOKUP($A596,'2007'!$C$3:$M$238,9,FALSE),0)</f>
        <v>0</v>
      </c>
      <c r="CU596" s="1691">
        <f>IFERROR(VLOOKUP($A596,'2007'!$C$3:$M$238,10,FALSE),0)</f>
        <v>0</v>
      </c>
      <c r="CV596" s="1740">
        <f>IFERROR(VLOOKUP($A596,'2007'!$C$3:$M$238,11,FALSE),0)</f>
        <v>0</v>
      </c>
      <c r="CW596" s="1700">
        <f>IFERROR(VLOOKUP($A596,'2006'!$A$2:$F$200,2,FALSE),0)</f>
        <v>0</v>
      </c>
      <c r="CX596" s="1691">
        <f>IFERROR(VLOOKUP($A596,'2006'!$A$2:$F$200,4,FALSE),0)</f>
        <v>0</v>
      </c>
      <c r="CY596" s="1691">
        <f>IFERROR(VLOOKUP($A596,'2006'!$A$2:$F$200,5,FALSE),0)</f>
        <v>0</v>
      </c>
      <c r="CZ596" s="1740">
        <f>IFERROR(VLOOKUP($A596,'2006'!$A$2:$F$200,6,FALSE),0)</f>
        <v>0</v>
      </c>
      <c r="DA596" s="1700">
        <f>IFERROR(VLOOKUP($A596,'2005'!$C$3:$M$205,8,FALSE),0)</f>
        <v>0</v>
      </c>
      <c r="DB596" s="1691">
        <f>IFERROR(VLOOKUP($A596,'2005'!$C$3:$M$205,9,FALSE),0)</f>
        <v>0</v>
      </c>
      <c r="DC596" s="1691">
        <f>IFERROR(VLOOKUP($A596,'2005'!$C$3:$M$205,10,FALSE),0)</f>
        <v>0</v>
      </c>
      <c r="DD596" s="1740">
        <f>IFERROR(VLOOKUP($A596,'2005'!$C$3:$M$205,11,FALSE),0)</f>
        <v>0</v>
      </c>
      <c r="DE596" s="1700">
        <f>IFERROR(VLOOKUP($A596,'2004'!$C$3:$M$213,8,FALSE),0)</f>
        <v>0</v>
      </c>
      <c r="DF596" s="1691">
        <f>IFERROR(VLOOKUP($A596,'2004'!$C$3:$M$213,9,FALSE),0)</f>
        <v>0</v>
      </c>
      <c r="DG596" s="1691">
        <f>IFERROR(VLOOKUP($A596,'2004'!$C$3:$M$213,10,FALSE),0)</f>
        <v>0</v>
      </c>
      <c r="DH596" s="1740">
        <f>IFERROR(VLOOKUP($A596,'2004'!$C$3:$M$213,11,FALSE),0)</f>
        <v>0</v>
      </c>
      <c r="DI596" s="1700">
        <f>IFERROR(VLOOKUP($A596,'2003'!$C$3:$Q$214,12,FALSE),0)</f>
        <v>0</v>
      </c>
      <c r="DJ596" s="1691">
        <f>IFERROR(VLOOKUP($A596,'2003'!$C$3:$Q$214,13,FALSE),0)</f>
        <v>0</v>
      </c>
      <c r="DK596" s="1691">
        <f>IFERROR(VLOOKUP($A596,'2003'!$C$3:$Q$214,14,FALSE),0)</f>
        <v>0</v>
      </c>
      <c r="DL596" s="1740">
        <f>IFERROR(VLOOKUP($A596,'2003'!$C$3:$Q$214,15,FALSE),0)</f>
        <v>0</v>
      </c>
      <c r="DM596" s="1700">
        <f>IFERROR(VLOOKUP($A596,'2002'!$D$3:$R$214,12,FALSE),0)</f>
        <v>0</v>
      </c>
      <c r="DN596" s="1691">
        <f>IFERROR(VLOOKUP($A596,'2002'!$D$3:$R$214,13,FALSE),0)</f>
        <v>0</v>
      </c>
      <c r="DO596" s="1691">
        <f>IFERROR(VLOOKUP($A596,'2002'!$D$3:$R$214,14,FALSE),0)</f>
        <v>0</v>
      </c>
      <c r="DP596" s="1788">
        <f>IFERROR(VLOOKUP($A596,'2002'!$D$3:$R$214,15,FALSE),0)</f>
        <v>0</v>
      </c>
      <c r="DQ596" s="1700">
        <f>IFERROR(VLOOKUP($A596,'Pre 2002'!$C$3:$CK$382,84,FALSE),0)</f>
        <v>0</v>
      </c>
      <c r="DR596" s="1695">
        <f>IFERROR(VLOOKUP($A596,'Pre 2002'!$C$3:$CK$382,85,FALSE),0)</f>
        <v>0</v>
      </c>
      <c r="DS596" s="1695">
        <f>IFERROR(VLOOKUP($A596,'Pre 2002'!$C$3:$CK$382,86,FALSE),0)</f>
        <v>0</v>
      </c>
      <c r="DT596" s="1790">
        <f>IFERROR(VLOOKUP($A596,'Pre 2002'!$C$3:$CK$382,87,FALSE),0)</f>
        <v>0</v>
      </c>
      <c r="DU596" s="1741">
        <f>IFERROR(VLOOKUP(A596,'Pre 2002'!$C$3:$CG$382,83,FALSE),0)</f>
        <v>0</v>
      </c>
    </row>
    <row r="597" spans="1:125">
      <c r="A597" s="1778" t="s">
        <v>2038</v>
      </c>
      <c r="B597" s="1562">
        <f t="shared" si="227"/>
        <v>142</v>
      </c>
      <c r="C597" s="1562">
        <f t="shared" si="228"/>
        <v>73</v>
      </c>
      <c r="D597" s="1562">
        <f t="shared" si="229"/>
        <v>0</v>
      </c>
      <c r="E597" s="1563">
        <f t="shared" si="230"/>
        <v>0.5140845070422535</v>
      </c>
      <c r="F597" s="1786">
        <f t="shared" si="231"/>
        <v>3</v>
      </c>
      <c r="G597" s="1595" t="s">
        <v>2159</v>
      </c>
      <c r="H597" s="1567">
        <f t="shared" si="232"/>
        <v>3</v>
      </c>
      <c r="I597" s="1734">
        <f t="shared" si="233"/>
        <v>142</v>
      </c>
      <c r="J597" s="1734">
        <f t="shared" si="234"/>
        <v>73</v>
      </c>
      <c r="K597" s="1734">
        <f t="shared" si="235"/>
        <v>0</v>
      </c>
      <c r="L597" s="1806">
        <f t="shared" si="236"/>
        <v>0.5140845070422535</v>
      </c>
      <c r="O597" s="1700">
        <f>IFERROR(VLOOKUP($A597,'2022'!$B$2:$K$174,3,FALSE),0)</f>
        <v>0</v>
      </c>
      <c r="P597" s="1858">
        <f>IFERROR(VLOOKUP($A597,'2022'!$B$2:$K$174,4,FALSE),0)</f>
        <v>0</v>
      </c>
      <c r="Q597" s="1858">
        <f>IFERROR(VLOOKUP($A597,'2022'!$B$2:$K$174,5,FALSE),0)</f>
        <v>0</v>
      </c>
      <c r="R597" s="1858">
        <f>IFERROR(VLOOKUP($A597,'2022'!$B$2:$K$174,8,FALSE),0)</f>
        <v>0</v>
      </c>
      <c r="S597" s="1740">
        <f>IFERROR(VLOOKUP($A597,'2022'!$B$2:$K$174,10,FALSE),0)</f>
        <v>0</v>
      </c>
      <c r="T597" s="1700">
        <f>IFERROR(VLOOKUP($A597,'2021'!$B$2:$K$174,3,FALSE),0)</f>
        <v>0</v>
      </c>
      <c r="U597" s="1843">
        <f>IFERROR(VLOOKUP($A597,'2021'!$B$2:$K$174,4,FALSE),0)</f>
        <v>0</v>
      </c>
      <c r="V597" s="1843">
        <f>IFERROR(VLOOKUP($A597,'2021'!$B$2:$K$174,5,FALSE),0)</f>
        <v>0</v>
      </c>
      <c r="W597" s="1843">
        <f>IFERROR(VLOOKUP($A597,'2021'!$B$2:$K$174,8,FALSE),0)</f>
        <v>0</v>
      </c>
      <c r="X597" s="1740">
        <f>IFERROR(VLOOKUP($A597,'2021'!$B$2:$K$174,10,FALSE),0)</f>
        <v>0</v>
      </c>
      <c r="Y597" s="1700">
        <f>IFERROR(VLOOKUP($A597,'2020'!$B$2:$K$170,3,FALSE),0)</f>
        <v>0</v>
      </c>
      <c r="Z597" s="1829">
        <f>IFERROR(VLOOKUP($A597,'2020'!$B$2:$K$170,4,FALSE),0)</f>
        <v>0</v>
      </c>
      <c r="AA597" s="1829">
        <f>IFERROR(VLOOKUP($A597,'2020'!$B$2:$K$170,5,FALSE),0)</f>
        <v>0</v>
      </c>
      <c r="AB597" s="1829">
        <f>IFERROR(VLOOKUP($A597,'2020'!$B$2:$K$170,8,FALSE),0)</f>
        <v>0</v>
      </c>
      <c r="AC597" s="1740">
        <f>IFERROR(VLOOKUP($A597,'2020'!$B$2:$K$170,10,FALSE),0)</f>
        <v>0</v>
      </c>
      <c r="AD597" s="1700">
        <f>IFERROR(VLOOKUP($A597,'2019'!$B$2:$K$170,3,FALSE),0)</f>
        <v>0</v>
      </c>
      <c r="AE597" s="1823">
        <f>IFERROR(VLOOKUP($A597,'2019'!$B$2:$K$170,4,FALSE),0)</f>
        <v>0</v>
      </c>
      <c r="AF597" s="1823">
        <f>IFERROR(VLOOKUP($A597,'2019'!$B$2:$K$170,5,FALSE),0)</f>
        <v>0</v>
      </c>
      <c r="AG597" s="1823">
        <f>IFERROR(VLOOKUP($A597,'2019'!$B$2:$K$170,8,FALSE),0)</f>
        <v>0</v>
      </c>
      <c r="AH597" s="1740">
        <f>IFERROR(VLOOKUP($A597,'2019'!$B$2:$K$170,10,FALSE),0)</f>
        <v>0</v>
      </c>
      <c r="AI597" s="1700">
        <f>IFERROR(VLOOKUP($A597,'2018'!$B$2:$K$170,3,FALSE),0)</f>
        <v>0</v>
      </c>
      <c r="AJ597" s="1821">
        <f>IFERROR(VLOOKUP($A597,'2018'!$B$2:$K$170,4,FALSE),0)</f>
        <v>0</v>
      </c>
      <c r="AK597" s="1821">
        <f>IFERROR(VLOOKUP($A597,'2018'!$B$2:$K$170,5,FALSE),0)</f>
        <v>0</v>
      </c>
      <c r="AL597" s="1821">
        <f>IFERROR(VLOOKUP($A597,'2018'!$B$2:$K$170,8,FALSE),0)</f>
        <v>0</v>
      </c>
      <c r="AM597" s="1740">
        <f>IFERROR(VLOOKUP($A597,'2018'!$B$2:$K$170,10,FALSE),0)</f>
        <v>0</v>
      </c>
      <c r="AN597" s="1700">
        <f>IFERROR(VLOOKUP($A597,'2017'!$B$2:$J$163,2,FALSE),0)</f>
        <v>0</v>
      </c>
      <c r="AO597" s="1815">
        <f>IFERROR(VLOOKUP($A597,'2017'!$B$2:$J$163,3,FALSE),0)</f>
        <v>0</v>
      </c>
      <c r="AP597" s="1815">
        <f>IFERROR(VLOOKUP($A597,'2017'!$B$2:$J$163,4,FALSE),0)</f>
        <v>0</v>
      </c>
      <c r="AQ597" s="1815">
        <f>IFERROR(VLOOKUP($A597,'2017'!$B$2:$J$163,7,FALSE),0)</f>
        <v>0</v>
      </c>
      <c r="AR597" s="1740">
        <f>IFERROR(VLOOKUP($A597,'2017'!$B$2:$J$163,9,FALSE),0)</f>
        <v>0</v>
      </c>
      <c r="AS597" s="1700">
        <f>IFERROR(VLOOKUP($A597,'2016'!$B$2:$K$165,3,FALSE),0)</f>
        <v>0</v>
      </c>
      <c r="AT597" s="1796">
        <f>IFERROR(VLOOKUP($A597,'2016'!$B$2:$K$165,4,FALSE),0)</f>
        <v>0</v>
      </c>
      <c r="AU597" s="1796">
        <f>IFERROR(VLOOKUP($A597,'2016'!$B$2:$K$165,5,FALSE),0)</f>
        <v>0</v>
      </c>
      <c r="AV597" s="1796">
        <f>IFERROR(VLOOKUP($A597,'2016'!$B$2:$K$165,8,FALSE),0)</f>
        <v>0</v>
      </c>
      <c r="AW597" s="1740">
        <f>IFERROR(VLOOKUP($A597,'2016'!$B$2:$K$165,10,FALSE),0)</f>
        <v>0</v>
      </c>
      <c r="AX597" s="1700">
        <f>IFERROR(VLOOKUP($A597,'2015'!$B$2:$K$165,3,FALSE),0)</f>
        <v>0</v>
      </c>
      <c r="AY597" s="1695">
        <f>IFERROR(VLOOKUP($A597,'2015'!$B$2:$K$165,4,FALSE),0)</f>
        <v>0</v>
      </c>
      <c r="AZ597" s="1695">
        <f>IFERROR(VLOOKUP($A597,'2015'!$B$2:$K$165,5,FALSE),0)</f>
        <v>0</v>
      </c>
      <c r="BA597" s="1695">
        <f>IFERROR(VLOOKUP($A597,'2015'!$B$2:$K$165,8,FALSE),0)</f>
        <v>0</v>
      </c>
      <c r="BB597" s="1740">
        <f>IFERROR(VLOOKUP($A597,'2015'!$B$2:$K$165,10,FALSE),0)</f>
        <v>0</v>
      </c>
      <c r="BC597" s="1700">
        <f>IFERROR(VLOOKUP($A597,'2014'!$B$2:$K$157,3,FALSE),0)</f>
        <v>0</v>
      </c>
      <c r="BD597" s="1691">
        <f>IFERROR(VLOOKUP($A597,'2014'!$B$2:$K$157,4,FALSE),0)</f>
        <v>0</v>
      </c>
      <c r="BE597" s="1691">
        <f>IFERROR(VLOOKUP($A597,'2014'!$B$2:$K$157,5,FALSE),0)</f>
        <v>0</v>
      </c>
      <c r="BF597" s="1691">
        <f>IFERROR(VLOOKUP($A597,'2014'!$B$2:$K$157,8,FALSE),0)</f>
        <v>0</v>
      </c>
      <c r="BG597" s="1740">
        <f>IFERROR(VLOOKUP($A597,'2014'!$B$2:$K$157,10,FALSE),0)</f>
        <v>0</v>
      </c>
      <c r="BH597" s="1700">
        <f>IFERROR(VLOOKUP($A597,'2013'!$D$4:$I$249,2,FALSE),0)</f>
        <v>0</v>
      </c>
      <c r="BI597" s="1691">
        <f>IFERROR(VLOOKUP($A597,'2013'!$D$4:$I$249,3,FALSE),0)</f>
        <v>0</v>
      </c>
      <c r="BJ597" s="1691">
        <f>IFERROR(VLOOKUP($A597,'2013'!$D$4:$I$249,4,FALSE),0)</f>
        <v>0</v>
      </c>
      <c r="BK597" s="1691">
        <f>IFERROR(VLOOKUP($A597,'2013'!$D$4:$I$249,5,FALSE),0)</f>
        <v>0</v>
      </c>
      <c r="BL597" s="1740">
        <f>IFERROR(VLOOKUP($A597,'2013'!$D$4:$I$249,6,FALSE),0)</f>
        <v>0</v>
      </c>
      <c r="BM597" s="1737">
        <f>IFERROR(VLOOKUP($A597,'2012'!$D$3:$O$172,2,FALSE),0)</f>
        <v>0</v>
      </c>
      <c r="BN597" s="1691">
        <f>IFERROR(VLOOKUP($A597,'2012'!$D$3:$O$172,3,FALSE),0)</f>
        <v>0</v>
      </c>
      <c r="BO597" s="1743">
        <f>IFERROR(VLOOKUP($A597,'2012'!$D$3:$O$172,4,FALSE),0)</f>
        <v>0</v>
      </c>
      <c r="BP597" s="1700">
        <f>IFERROR(VLOOKUP($A597,'2012'!$D$3:$O$172,5,FALSE),0)</f>
        <v>0</v>
      </c>
      <c r="BQ597" s="1691">
        <f>IFERROR(VLOOKUP($A597,'2012'!$D$3:$O$172,6,FALSE),0)</f>
        <v>0</v>
      </c>
      <c r="BR597" s="1691">
        <f>IFERROR(VLOOKUP($A597,'2012'!$D$3:$O$172,7,FALSE),0)</f>
        <v>0</v>
      </c>
      <c r="BS597" s="1691">
        <f>IFERROR(VLOOKUP($A597,'2012'!$D$3:$O$172,8,FALSE),0)</f>
        <v>0</v>
      </c>
      <c r="BT597" s="1740">
        <f>IFERROR(VLOOKUP($A597,'2012'!$D$3:$O$172,9,FALSE),0)</f>
        <v>0</v>
      </c>
      <c r="BX597" s="1700">
        <f>IFERROR(VLOOKUP($A597,'2011'!$D$4:$I$251,2,FALSE),0)</f>
        <v>0</v>
      </c>
      <c r="BY597" s="1691">
        <f>IFERROR(VLOOKUP($A597,'2011'!$D$4:$I$251,3,FALSE),0)</f>
        <v>0</v>
      </c>
      <c r="BZ597" s="1691">
        <f>IFERROR(VLOOKUP($A597,'2011'!$D$4:$I$251,4,FALSE),0)</f>
        <v>0</v>
      </c>
      <c r="CA597" s="1691">
        <f>IFERROR(VLOOKUP($A597,'2011'!$D$4:$I$251,5,FALSE),0)</f>
        <v>0</v>
      </c>
      <c r="CB597" s="1740">
        <f>IFERROR(VLOOKUP($A597,'2011'!$D$4:$I$251,6,FALSE),0)</f>
        <v>0</v>
      </c>
      <c r="CC597" s="1700">
        <f>IFERROR(VLOOKUP($A597,'2010'!$C$3:$H$234,2,FALSE),0)</f>
        <v>0</v>
      </c>
      <c r="CD597" s="1691">
        <f>IFERROR(VLOOKUP($A597,'2010'!$C$3:$H$234,3,FALSE),0)</f>
        <v>0</v>
      </c>
      <c r="CE597" s="1691">
        <f>IFERROR(VLOOKUP($A597,'2010'!$C$3:$H$234,4,FALSE),0)</f>
        <v>0</v>
      </c>
      <c r="CF597" s="1691">
        <f>IFERROR(VLOOKUP($A597,'2010'!$C$3:$H$234,5,FALSE),0)</f>
        <v>0</v>
      </c>
      <c r="CG597" s="1740">
        <f>IFERROR(VLOOKUP($A597,'2010'!$C$3:$H$234,6,FALSE),0)</f>
        <v>0</v>
      </c>
      <c r="CH597" s="1700">
        <f>IFERROR(VLOOKUP($A597,'2009'!$C$3:$H$242,2,FALSE),0)</f>
        <v>0</v>
      </c>
      <c r="CI597" s="1691">
        <f>IFERROR(VLOOKUP($A597,'2009'!$C$3:$H$242,3,FALSE),0)</f>
        <v>0</v>
      </c>
      <c r="CJ597" s="1691">
        <f>IFERROR(VLOOKUP($A597,'2009'!$C$3:$H$242,4,FALSE),0)</f>
        <v>0</v>
      </c>
      <c r="CK597" s="1691">
        <f>IFERROR(VLOOKUP($A597,'2009'!$C$3:$H$242,5,FALSE),0)</f>
        <v>0</v>
      </c>
      <c r="CL597" s="1740">
        <f>IFERROR(VLOOKUP($A597,'2009'!$C$3:$H$242,6,FALSE),0)</f>
        <v>0</v>
      </c>
      <c r="CM597" s="1700">
        <f>IFERROR(VLOOKUP($A597,'2008'!$C$3:$H$229,2,FALSE),0)</f>
        <v>0</v>
      </c>
      <c r="CN597" s="1691">
        <f>IFERROR(VLOOKUP($A597,'2008'!$C$3:$H$229,3,FALSE),0)</f>
        <v>0</v>
      </c>
      <c r="CO597" s="1691">
        <f>IFERROR(VLOOKUP($A597,'2008'!$C$3:$H$229,4,FALSE),0)</f>
        <v>0</v>
      </c>
      <c r="CP597" s="1691">
        <f>IFERROR(VLOOKUP($A597,'2008'!$C$3:$H$229,5,FALSE),0)</f>
        <v>0</v>
      </c>
      <c r="CQ597" s="1740">
        <f>IFERROR(VLOOKUP($A597,'2008'!$C$3:$H$229,6,FALSE),0)</f>
        <v>0</v>
      </c>
      <c r="CR597" s="1700">
        <f>IFERROR(VLOOKUP($A597,'2007'!$C$3:$M$238,7,FALSE),0)</f>
        <v>0</v>
      </c>
      <c r="CS597" s="1691">
        <f>IFERROR(VLOOKUP($A597,'2007'!$C$3:$M$238,8,FALSE),0)</f>
        <v>0</v>
      </c>
      <c r="CT597" s="1691">
        <f>IFERROR(VLOOKUP($A597,'2007'!$C$3:$M$238,9,FALSE),0)</f>
        <v>0</v>
      </c>
      <c r="CU597" s="1691">
        <f>IFERROR(VLOOKUP($A597,'2007'!$C$3:$M$238,10,FALSE),0)</f>
        <v>0</v>
      </c>
      <c r="CV597" s="1740">
        <f>IFERROR(VLOOKUP($A597,'2007'!$C$3:$M$238,11,FALSE),0)</f>
        <v>0</v>
      </c>
      <c r="CW597" s="1700">
        <f>IFERROR(VLOOKUP($A597,'2006'!$A$2:$F$200,2,FALSE),0)</f>
        <v>0</v>
      </c>
      <c r="CX597" s="1691">
        <f>IFERROR(VLOOKUP($A597,'2006'!$A$2:$F$200,4,FALSE),0)</f>
        <v>0</v>
      </c>
      <c r="CY597" s="1691">
        <f>IFERROR(VLOOKUP($A597,'2006'!$A$2:$F$200,5,FALSE),0)</f>
        <v>0</v>
      </c>
      <c r="CZ597" s="1740">
        <f>IFERROR(VLOOKUP($A597,'2006'!$A$2:$F$200,6,FALSE),0)</f>
        <v>0</v>
      </c>
      <c r="DA597" s="1700">
        <f>IFERROR(VLOOKUP($A597,'2005'!$C$3:$M$205,8,FALSE),0)</f>
        <v>0</v>
      </c>
      <c r="DB597" s="1691">
        <f>IFERROR(VLOOKUP($A597,'2005'!$C$3:$M$205,9,FALSE),0)</f>
        <v>0</v>
      </c>
      <c r="DC597" s="1691">
        <f>IFERROR(VLOOKUP($A597,'2005'!$C$3:$M$205,10,FALSE),0)</f>
        <v>0</v>
      </c>
      <c r="DD597" s="1740">
        <f>IFERROR(VLOOKUP($A597,'2005'!$C$3:$M$205,11,FALSE),0)</f>
        <v>0</v>
      </c>
      <c r="DE597" s="1700">
        <f>IFERROR(VLOOKUP($A597,'2004'!$C$3:$M$213,8,FALSE),0)</f>
        <v>0</v>
      </c>
      <c r="DF597" s="1691">
        <f>IFERROR(VLOOKUP($A597,'2004'!$C$3:$M$213,9,FALSE),0)</f>
        <v>0</v>
      </c>
      <c r="DG597" s="1691">
        <f>IFERROR(VLOOKUP($A597,'2004'!$C$3:$M$213,10,FALSE),0)</f>
        <v>0</v>
      </c>
      <c r="DH597" s="1740">
        <f>IFERROR(VLOOKUP($A597,'2004'!$C$3:$M$213,11,FALSE),0)</f>
        <v>0</v>
      </c>
      <c r="DI597" s="1700">
        <f>IFERROR(VLOOKUP($A597,'2003'!$C$3:$Q$214,12,FALSE),0)</f>
        <v>0</v>
      </c>
      <c r="DJ597" s="1691">
        <f>IFERROR(VLOOKUP($A597,'2003'!$C$3:$Q$214,13,FALSE),0)</f>
        <v>0</v>
      </c>
      <c r="DK597" s="1691">
        <f>IFERROR(VLOOKUP($A597,'2003'!$C$3:$Q$214,14,FALSE),0)</f>
        <v>0</v>
      </c>
      <c r="DL597" s="1740">
        <f>IFERROR(VLOOKUP($A597,'2003'!$C$3:$Q$214,15,FALSE),0)</f>
        <v>0</v>
      </c>
      <c r="DM597" s="1700">
        <f>IFERROR(VLOOKUP($A597,'2002'!$D$3:$R$214,12,FALSE),0)</f>
        <v>0</v>
      </c>
      <c r="DN597" s="1691">
        <f>IFERROR(VLOOKUP($A597,'2002'!$D$3:$R$214,13,FALSE),0)</f>
        <v>0</v>
      </c>
      <c r="DO597" s="1691">
        <f>IFERROR(VLOOKUP($A597,'2002'!$D$3:$R$214,14,FALSE),0)</f>
        <v>0</v>
      </c>
      <c r="DP597" s="1788">
        <f>IFERROR(VLOOKUP($A597,'2002'!$D$3:$R$214,15,FALSE),0)</f>
        <v>0</v>
      </c>
      <c r="DQ597" s="1700">
        <f>IFERROR(VLOOKUP($A597,'Pre 2002'!$C$3:$CK$382,84,FALSE),0)</f>
        <v>142</v>
      </c>
      <c r="DR597" s="1695">
        <f>IFERROR(VLOOKUP($A597,'Pre 2002'!$C$3:$CK$382,85,FALSE),0)</f>
        <v>73</v>
      </c>
      <c r="DS597" s="1695">
        <f>IFERROR(VLOOKUP($A597,'Pre 2002'!$C$3:$CK$382,86,FALSE),0)</f>
        <v>0</v>
      </c>
      <c r="DT597" s="1790">
        <f>IFERROR(VLOOKUP($A597,'Pre 2002'!$C$3:$CK$382,87,FALSE),0)</f>
        <v>0.5140845070422535</v>
      </c>
      <c r="DU597" s="1741">
        <f>IFERROR(VLOOKUP(A597,'Pre 2002'!$C$3:$CG$382,83,FALSE),0)</f>
        <v>3</v>
      </c>
    </row>
    <row r="598" spans="1:125">
      <c r="A598" s="1778" t="s">
        <v>1340</v>
      </c>
      <c r="B598" s="1562">
        <f t="shared" si="227"/>
        <v>111</v>
      </c>
      <c r="C598" s="1562">
        <f t="shared" si="228"/>
        <v>57</v>
      </c>
      <c r="D598" s="1562">
        <f t="shared" si="229"/>
        <v>0</v>
      </c>
      <c r="E598" s="1563">
        <f t="shared" si="230"/>
        <v>0.51351351351351349</v>
      </c>
      <c r="F598" s="1786">
        <f t="shared" si="231"/>
        <v>2</v>
      </c>
      <c r="G598" s="1595">
        <v>2010</v>
      </c>
      <c r="H598" s="1567">
        <f t="shared" si="232"/>
        <v>2</v>
      </c>
      <c r="I598" s="1734">
        <f t="shared" si="233"/>
        <v>111</v>
      </c>
      <c r="J598" s="1734">
        <f t="shared" si="234"/>
        <v>57</v>
      </c>
      <c r="K598" s="1734">
        <f t="shared" si="235"/>
        <v>0</v>
      </c>
      <c r="L598" s="1806">
        <f t="shared" si="236"/>
        <v>0.51351351351351349</v>
      </c>
      <c r="O598" s="1700">
        <f>IFERROR(VLOOKUP($A598,'2022'!$B$2:$K$174,3,FALSE),0)</f>
        <v>0</v>
      </c>
      <c r="P598" s="1858">
        <f>IFERROR(VLOOKUP($A598,'2022'!$B$2:$K$174,4,FALSE),0)</f>
        <v>0</v>
      </c>
      <c r="Q598" s="1858">
        <f>IFERROR(VLOOKUP($A598,'2022'!$B$2:$K$174,5,FALSE),0)</f>
        <v>0</v>
      </c>
      <c r="R598" s="1858">
        <f>IFERROR(VLOOKUP($A598,'2022'!$B$2:$K$174,8,FALSE),0)</f>
        <v>0</v>
      </c>
      <c r="S598" s="1740">
        <f>IFERROR(VLOOKUP($A598,'2022'!$B$2:$K$174,10,FALSE),0)</f>
        <v>0</v>
      </c>
      <c r="T598" s="1700">
        <f>IFERROR(VLOOKUP($A598,'2021'!$B$2:$K$174,3,FALSE),0)</f>
        <v>0</v>
      </c>
      <c r="U598" s="1843">
        <f>IFERROR(VLOOKUP($A598,'2021'!$B$2:$K$174,4,FALSE),0)</f>
        <v>0</v>
      </c>
      <c r="V598" s="1843">
        <f>IFERROR(VLOOKUP($A598,'2021'!$B$2:$K$174,5,FALSE),0)</f>
        <v>0</v>
      </c>
      <c r="W598" s="1843">
        <f>IFERROR(VLOOKUP($A598,'2021'!$B$2:$K$174,8,FALSE),0)</f>
        <v>0</v>
      </c>
      <c r="X598" s="1740">
        <f>IFERROR(VLOOKUP($A598,'2021'!$B$2:$K$174,10,FALSE),0)</f>
        <v>0</v>
      </c>
      <c r="Y598" s="1700">
        <f>IFERROR(VLOOKUP($A598,'2020'!$B$2:$K$170,3,FALSE),0)</f>
        <v>0</v>
      </c>
      <c r="Z598" s="1829">
        <f>IFERROR(VLOOKUP($A598,'2020'!$B$2:$K$170,4,FALSE),0)</f>
        <v>0</v>
      </c>
      <c r="AA598" s="1829">
        <f>IFERROR(VLOOKUP($A598,'2020'!$B$2:$K$170,5,FALSE),0)</f>
        <v>0</v>
      </c>
      <c r="AB598" s="1829">
        <f>IFERROR(VLOOKUP($A598,'2020'!$B$2:$K$170,8,FALSE),0)</f>
        <v>0</v>
      </c>
      <c r="AC598" s="1740">
        <f>IFERROR(VLOOKUP($A598,'2020'!$B$2:$K$170,10,FALSE),0)</f>
        <v>0</v>
      </c>
      <c r="AD598" s="1700">
        <f>IFERROR(VLOOKUP($A598,'2019'!$B$2:$K$170,3,FALSE),0)</f>
        <v>0</v>
      </c>
      <c r="AE598" s="1823">
        <f>IFERROR(VLOOKUP($A598,'2019'!$B$2:$K$170,4,FALSE),0)</f>
        <v>0</v>
      </c>
      <c r="AF598" s="1823">
        <f>IFERROR(VLOOKUP($A598,'2019'!$B$2:$K$170,5,FALSE),0)</f>
        <v>0</v>
      </c>
      <c r="AG598" s="1823">
        <f>IFERROR(VLOOKUP($A598,'2019'!$B$2:$K$170,8,FALSE),0)</f>
        <v>0</v>
      </c>
      <c r="AH598" s="1740">
        <f>IFERROR(VLOOKUP($A598,'2019'!$B$2:$K$170,10,FALSE),0)</f>
        <v>0</v>
      </c>
      <c r="AI598" s="1700">
        <f>IFERROR(VLOOKUP($A598,'2018'!$B$2:$K$170,3,FALSE),0)</f>
        <v>0</v>
      </c>
      <c r="AJ598" s="1821">
        <f>IFERROR(VLOOKUP($A598,'2018'!$B$2:$K$170,4,FALSE),0)</f>
        <v>0</v>
      </c>
      <c r="AK598" s="1821">
        <f>IFERROR(VLOOKUP($A598,'2018'!$B$2:$K$170,5,FALSE),0)</f>
        <v>0</v>
      </c>
      <c r="AL598" s="1821">
        <f>IFERROR(VLOOKUP($A598,'2018'!$B$2:$K$170,8,FALSE),0)</f>
        <v>0</v>
      </c>
      <c r="AM598" s="1740">
        <f>IFERROR(VLOOKUP($A598,'2018'!$B$2:$K$170,10,FALSE),0)</f>
        <v>0</v>
      </c>
      <c r="AN598" s="1700">
        <f>IFERROR(VLOOKUP($A598,'2017'!$B$2:$J$163,2,FALSE),0)</f>
        <v>0</v>
      </c>
      <c r="AO598" s="1815">
        <f>IFERROR(VLOOKUP($A598,'2017'!$B$2:$J$163,3,FALSE),0)</f>
        <v>0</v>
      </c>
      <c r="AP598" s="1815">
        <f>IFERROR(VLOOKUP($A598,'2017'!$B$2:$J$163,4,FALSE),0)</f>
        <v>0</v>
      </c>
      <c r="AQ598" s="1815">
        <f>IFERROR(VLOOKUP($A598,'2017'!$B$2:$J$163,7,FALSE),0)</f>
        <v>0</v>
      </c>
      <c r="AR598" s="1740">
        <f>IFERROR(VLOOKUP($A598,'2017'!$B$2:$J$163,9,FALSE),0)</f>
        <v>0</v>
      </c>
      <c r="AS598" s="1700">
        <f>IFERROR(VLOOKUP($A598,'2016'!$B$2:$K$165,3,FALSE),0)</f>
        <v>0</v>
      </c>
      <c r="AT598" s="1796">
        <f>IFERROR(VLOOKUP($A598,'2016'!$B$2:$K$165,4,FALSE),0)</f>
        <v>0</v>
      </c>
      <c r="AU598" s="1796">
        <f>IFERROR(VLOOKUP($A598,'2016'!$B$2:$K$165,5,FALSE),0)</f>
        <v>0</v>
      </c>
      <c r="AV598" s="1796">
        <f>IFERROR(VLOOKUP($A598,'2016'!$B$2:$K$165,8,FALSE),0)</f>
        <v>0</v>
      </c>
      <c r="AW598" s="1740">
        <f>IFERROR(VLOOKUP($A598,'2016'!$B$2:$K$165,10,FALSE),0)</f>
        <v>0</v>
      </c>
      <c r="AX598" s="1700">
        <f>IFERROR(VLOOKUP($A598,'2015'!$B$2:$K$165,3,FALSE),0)</f>
        <v>0</v>
      </c>
      <c r="AY598" s="1695">
        <f>IFERROR(VLOOKUP($A598,'2015'!$B$2:$K$165,4,FALSE),0)</f>
        <v>0</v>
      </c>
      <c r="AZ598" s="1695">
        <f>IFERROR(VLOOKUP($A598,'2015'!$B$2:$K$165,5,FALSE),0)</f>
        <v>0</v>
      </c>
      <c r="BA598" s="1695">
        <f>IFERROR(VLOOKUP($A598,'2015'!$B$2:$K$165,8,FALSE),0)</f>
        <v>0</v>
      </c>
      <c r="BB598" s="1740">
        <f>IFERROR(VLOOKUP($A598,'2015'!$B$2:$K$165,10,FALSE),0)</f>
        <v>0</v>
      </c>
      <c r="BC598" s="1700">
        <f>IFERROR(VLOOKUP($A598,'2014'!$B$2:$K$157,3,FALSE),0)</f>
        <v>0</v>
      </c>
      <c r="BD598" s="1691">
        <f>IFERROR(VLOOKUP($A598,'2014'!$B$2:$K$157,4,FALSE),0)</f>
        <v>0</v>
      </c>
      <c r="BE598" s="1691">
        <f>IFERROR(VLOOKUP($A598,'2014'!$B$2:$K$157,5,FALSE),0)</f>
        <v>0</v>
      </c>
      <c r="BF598" s="1691">
        <f>IFERROR(VLOOKUP($A598,'2014'!$B$2:$K$157,8,FALSE),0)</f>
        <v>0</v>
      </c>
      <c r="BG598" s="1740">
        <f>IFERROR(VLOOKUP($A598,'2014'!$B$2:$K$157,10,FALSE),0)</f>
        <v>0</v>
      </c>
      <c r="BH598" s="1700">
        <f>IFERROR(VLOOKUP($A598,'2013'!$D$4:$I$249,2,FALSE),0)</f>
        <v>0</v>
      </c>
      <c r="BI598" s="1691">
        <f>IFERROR(VLOOKUP($A598,'2013'!$D$4:$I$249,3,FALSE),0)</f>
        <v>0</v>
      </c>
      <c r="BJ598" s="1691">
        <f>IFERROR(VLOOKUP($A598,'2013'!$D$4:$I$249,4,FALSE),0)</f>
        <v>0</v>
      </c>
      <c r="BK598" s="1691">
        <f>IFERROR(VLOOKUP($A598,'2013'!$D$4:$I$249,5,FALSE),0)</f>
        <v>0</v>
      </c>
      <c r="BL598" s="1740">
        <f>IFERROR(VLOOKUP($A598,'2013'!$D$4:$I$249,6,FALSE),0)</f>
        <v>0</v>
      </c>
      <c r="BM598" s="1737">
        <f>IFERROR(VLOOKUP($A598,'2012'!$D$3:$O$172,2,FALSE),0)</f>
        <v>0</v>
      </c>
      <c r="BN598" s="1691">
        <f>IFERROR(VLOOKUP($A598,'2012'!$D$3:$O$172,3,FALSE),0)</f>
        <v>0</v>
      </c>
      <c r="BO598" s="1743">
        <f>IFERROR(VLOOKUP($A598,'2012'!$D$3:$O$172,4,FALSE),0)</f>
        <v>0</v>
      </c>
      <c r="BP598" s="1700">
        <f>IFERROR(VLOOKUP($A598,'2012'!$D$3:$O$172,5,FALSE),0)</f>
        <v>0</v>
      </c>
      <c r="BQ598" s="1691">
        <f>IFERROR(VLOOKUP($A598,'2012'!$D$3:$O$172,6,FALSE),0)</f>
        <v>0</v>
      </c>
      <c r="BR598" s="1691">
        <f>IFERROR(VLOOKUP($A598,'2012'!$D$3:$O$172,7,FALSE),0)</f>
        <v>0</v>
      </c>
      <c r="BS598" s="1691">
        <f>IFERROR(VLOOKUP($A598,'2012'!$D$3:$O$172,8,FALSE),0)</f>
        <v>0</v>
      </c>
      <c r="BT598" s="1740">
        <f>IFERROR(VLOOKUP($A598,'2012'!$D$3:$O$172,9,FALSE),0)</f>
        <v>0</v>
      </c>
      <c r="BX598" s="1700">
        <f>IFERROR(VLOOKUP($A598,'2011'!$D$4:$I$251,2,FALSE),0)</f>
        <v>50</v>
      </c>
      <c r="BY598" s="1691">
        <f>IFERROR(VLOOKUP($A598,'2011'!$D$4:$I$251,3,FALSE),0)</f>
        <v>14</v>
      </c>
      <c r="BZ598" s="1691">
        <f>IFERROR(VLOOKUP($A598,'2011'!$D$4:$I$251,4,FALSE),0)</f>
        <v>26</v>
      </c>
      <c r="CA598" s="1691">
        <f>IFERROR(VLOOKUP($A598,'2011'!$D$4:$I$251,5,FALSE),0)</f>
        <v>0</v>
      </c>
      <c r="CB598" s="1740">
        <f>IFERROR(VLOOKUP($A598,'2011'!$D$4:$I$251,6,FALSE),0)</f>
        <v>0.52</v>
      </c>
      <c r="CC598" s="1700">
        <f>IFERROR(VLOOKUP($A598,'2010'!$C$3:$H$234,2,FALSE),0)</f>
        <v>61</v>
      </c>
      <c r="CD598" s="1691">
        <f>IFERROR(VLOOKUP($A598,'2010'!$C$3:$H$234,3,FALSE),0)</f>
        <v>21</v>
      </c>
      <c r="CE598" s="1691">
        <f>IFERROR(VLOOKUP($A598,'2010'!$C$3:$H$234,4,FALSE),0)</f>
        <v>31</v>
      </c>
      <c r="CF598" s="1691">
        <f>IFERROR(VLOOKUP($A598,'2010'!$C$3:$H$234,5,FALSE),0)</f>
        <v>0</v>
      </c>
      <c r="CG598" s="1740">
        <f>IFERROR(VLOOKUP($A598,'2010'!$C$3:$H$234,6,FALSE),0)</f>
        <v>0.50819672131147542</v>
      </c>
      <c r="CH598" s="1700">
        <f>IFERROR(VLOOKUP($A598,'2009'!$C$3:$H$242,2,FALSE),0)</f>
        <v>0</v>
      </c>
      <c r="CI598" s="1691">
        <f>IFERROR(VLOOKUP($A598,'2009'!$C$3:$H$242,3,FALSE),0)</f>
        <v>0</v>
      </c>
      <c r="CJ598" s="1691">
        <f>IFERROR(VLOOKUP($A598,'2009'!$C$3:$H$242,4,FALSE),0)</f>
        <v>0</v>
      </c>
      <c r="CK598" s="1691">
        <f>IFERROR(VLOOKUP($A598,'2009'!$C$3:$H$242,5,FALSE),0)</f>
        <v>0</v>
      </c>
      <c r="CL598" s="1740">
        <f>IFERROR(VLOOKUP($A598,'2009'!$C$3:$H$242,6,FALSE),0)</f>
        <v>0</v>
      </c>
      <c r="CM598" s="1700">
        <f>IFERROR(VLOOKUP($A598,'2008'!$C$3:$H$229,2,FALSE),0)</f>
        <v>0</v>
      </c>
      <c r="CN598" s="1691">
        <f>IFERROR(VLOOKUP($A598,'2008'!$C$3:$H$229,3,FALSE),0)</f>
        <v>0</v>
      </c>
      <c r="CO598" s="1691">
        <f>IFERROR(VLOOKUP($A598,'2008'!$C$3:$H$229,4,FALSE),0)</f>
        <v>0</v>
      </c>
      <c r="CP598" s="1691">
        <f>IFERROR(VLOOKUP($A598,'2008'!$C$3:$H$229,5,FALSE),0)</f>
        <v>0</v>
      </c>
      <c r="CQ598" s="1740">
        <f>IFERROR(VLOOKUP($A598,'2008'!$C$3:$H$229,6,FALSE),0)</f>
        <v>0</v>
      </c>
      <c r="CR598" s="1700">
        <f>IFERROR(VLOOKUP($A598,'2007'!$C$3:$M$238,7,FALSE),0)</f>
        <v>0</v>
      </c>
      <c r="CS598" s="1691">
        <f>IFERROR(VLOOKUP($A598,'2007'!$C$3:$M$238,8,FALSE),0)</f>
        <v>0</v>
      </c>
      <c r="CT598" s="1691">
        <f>IFERROR(VLOOKUP($A598,'2007'!$C$3:$M$238,9,FALSE),0)</f>
        <v>0</v>
      </c>
      <c r="CU598" s="1691">
        <f>IFERROR(VLOOKUP($A598,'2007'!$C$3:$M$238,10,FALSE),0)</f>
        <v>0</v>
      </c>
      <c r="CV598" s="1740">
        <f>IFERROR(VLOOKUP($A598,'2007'!$C$3:$M$238,11,FALSE),0)</f>
        <v>0</v>
      </c>
      <c r="CW598" s="1700">
        <f>IFERROR(VLOOKUP($A598,'2006'!$A$2:$F$200,2,FALSE),0)</f>
        <v>0</v>
      </c>
      <c r="CX598" s="1691">
        <f>IFERROR(VLOOKUP($A598,'2006'!$A$2:$F$200,4,FALSE),0)</f>
        <v>0</v>
      </c>
      <c r="CY598" s="1691">
        <f>IFERROR(VLOOKUP($A598,'2006'!$A$2:$F$200,5,FALSE),0)</f>
        <v>0</v>
      </c>
      <c r="CZ598" s="1740">
        <f>IFERROR(VLOOKUP($A598,'2006'!$A$2:$F$200,6,FALSE),0)</f>
        <v>0</v>
      </c>
      <c r="DA598" s="1700">
        <f>IFERROR(VLOOKUP($A598,'2005'!$C$3:$M$205,8,FALSE),0)</f>
        <v>0</v>
      </c>
      <c r="DB598" s="1691">
        <f>IFERROR(VLOOKUP($A598,'2005'!$C$3:$M$205,9,FALSE),0)</f>
        <v>0</v>
      </c>
      <c r="DC598" s="1691">
        <f>IFERROR(VLOOKUP($A598,'2005'!$C$3:$M$205,10,FALSE),0)</f>
        <v>0</v>
      </c>
      <c r="DD598" s="1740">
        <f>IFERROR(VLOOKUP($A598,'2005'!$C$3:$M$205,11,FALSE),0)</f>
        <v>0</v>
      </c>
      <c r="DE598" s="1700">
        <f>IFERROR(VLOOKUP($A598,'2004'!$C$3:$M$213,8,FALSE),0)</f>
        <v>0</v>
      </c>
      <c r="DF598" s="1691">
        <f>IFERROR(VLOOKUP($A598,'2004'!$C$3:$M$213,9,FALSE),0)</f>
        <v>0</v>
      </c>
      <c r="DG598" s="1691">
        <f>IFERROR(VLOOKUP($A598,'2004'!$C$3:$M$213,10,FALSE),0)</f>
        <v>0</v>
      </c>
      <c r="DH598" s="1740">
        <f>IFERROR(VLOOKUP($A598,'2004'!$C$3:$M$213,11,FALSE),0)</f>
        <v>0</v>
      </c>
      <c r="DI598" s="1700">
        <f>IFERROR(VLOOKUP($A598,'2003'!$C$3:$Q$214,12,FALSE),0)</f>
        <v>0</v>
      </c>
      <c r="DJ598" s="1691">
        <f>IFERROR(VLOOKUP($A598,'2003'!$C$3:$Q$214,13,FALSE),0)</f>
        <v>0</v>
      </c>
      <c r="DK598" s="1691">
        <f>IFERROR(VLOOKUP($A598,'2003'!$C$3:$Q$214,14,FALSE),0)</f>
        <v>0</v>
      </c>
      <c r="DL598" s="1740">
        <f>IFERROR(VLOOKUP($A598,'2003'!$C$3:$Q$214,15,FALSE),0)</f>
        <v>0</v>
      </c>
      <c r="DM598" s="1700">
        <f>IFERROR(VLOOKUP($A598,'2002'!$D$3:$R$214,12,FALSE),0)</f>
        <v>0</v>
      </c>
      <c r="DN598" s="1691">
        <f>IFERROR(VLOOKUP($A598,'2002'!$D$3:$R$214,13,FALSE),0)</f>
        <v>0</v>
      </c>
      <c r="DO598" s="1691">
        <f>IFERROR(VLOOKUP($A598,'2002'!$D$3:$R$214,14,FALSE),0)</f>
        <v>0</v>
      </c>
      <c r="DP598" s="1788">
        <f>IFERROR(VLOOKUP($A598,'2002'!$D$3:$R$214,15,FALSE),0)</f>
        <v>0</v>
      </c>
      <c r="DQ598" s="1700">
        <f>IFERROR(VLOOKUP($A598,'Pre 2002'!$C$3:$CK$382,84,FALSE),0)</f>
        <v>0</v>
      </c>
      <c r="DR598" s="1695">
        <f>IFERROR(VLOOKUP($A598,'Pre 2002'!$C$3:$CK$382,85,FALSE),0)</f>
        <v>0</v>
      </c>
      <c r="DS598" s="1695">
        <f>IFERROR(VLOOKUP($A598,'Pre 2002'!$C$3:$CK$382,86,FALSE),0)</f>
        <v>0</v>
      </c>
      <c r="DT598" s="1790">
        <f>IFERROR(VLOOKUP($A598,'Pre 2002'!$C$3:$CK$382,87,FALSE),0)</f>
        <v>0</v>
      </c>
      <c r="DU598" s="1741">
        <f>IFERROR(VLOOKUP(A598,'Pre 2002'!$C$3:$CG$382,83,FALSE),0)</f>
        <v>0</v>
      </c>
    </row>
    <row r="599" spans="1:125">
      <c r="A599" s="1778" t="s">
        <v>1282</v>
      </c>
      <c r="B599" s="1562">
        <f t="shared" si="227"/>
        <v>224</v>
      </c>
      <c r="C599" s="1562">
        <f t="shared" si="228"/>
        <v>114</v>
      </c>
      <c r="D599" s="1562">
        <f t="shared" si="229"/>
        <v>0</v>
      </c>
      <c r="E599" s="1563">
        <f t="shared" si="230"/>
        <v>0.5089285714285714</v>
      </c>
      <c r="F599" s="1786">
        <f t="shared" si="231"/>
        <v>4</v>
      </c>
      <c r="G599" s="1595" t="s">
        <v>2159</v>
      </c>
      <c r="H599" s="1567">
        <f t="shared" si="232"/>
        <v>4</v>
      </c>
      <c r="I599" s="1734">
        <f t="shared" si="233"/>
        <v>224</v>
      </c>
      <c r="J599" s="1734">
        <f t="shared" si="234"/>
        <v>114</v>
      </c>
      <c r="K599" s="1734">
        <f t="shared" si="235"/>
        <v>0</v>
      </c>
      <c r="L599" s="1806">
        <f t="shared" si="236"/>
        <v>0.5089285714285714</v>
      </c>
      <c r="O599" s="1700">
        <f>IFERROR(VLOOKUP($A599,'2022'!$B$2:$K$174,3,FALSE),0)</f>
        <v>0</v>
      </c>
      <c r="P599" s="1858">
        <f>IFERROR(VLOOKUP($A599,'2022'!$B$2:$K$174,4,FALSE),0)</f>
        <v>0</v>
      </c>
      <c r="Q599" s="1858">
        <f>IFERROR(VLOOKUP($A599,'2022'!$B$2:$K$174,5,FALSE),0)</f>
        <v>0</v>
      </c>
      <c r="R599" s="1858">
        <f>IFERROR(VLOOKUP($A599,'2022'!$B$2:$K$174,8,FALSE),0)</f>
        <v>0</v>
      </c>
      <c r="S599" s="1740">
        <f>IFERROR(VLOOKUP($A599,'2022'!$B$2:$K$174,10,FALSE),0)</f>
        <v>0</v>
      </c>
      <c r="T599" s="1700">
        <f>IFERROR(VLOOKUP($A599,'2021'!$B$2:$K$174,3,FALSE),0)</f>
        <v>0</v>
      </c>
      <c r="U599" s="1843">
        <f>IFERROR(VLOOKUP($A599,'2021'!$B$2:$K$174,4,FALSE),0)</f>
        <v>0</v>
      </c>
      <c r="V599" s="1843">
        <f>IFERROR(VLOOKUP($A599,'2021'!$B$2:$K$174,5,FALSE),0)</f>
        <v>0</v>
      </c>
      <c r="W599" s="1843">
        <f>IFERROR(VLOOKUP($A599,'2021'!$B$2:$K$174,8,FALSE),0)</f>
        <v>0</v>
      </c>
      <c r="X599" s="1740">
        <f>IFERROR(VLOOKUP($A599,'2021'!$B$2:$K$174,10,FALSE),0)</f>
        <v>0</v>
      </c>
      <c r="Y599" s="1700">
        <f>IFERROR(VLOOKUP($A599,'2020'!$B$2:$K$170,3,FALSE),0)</f>
        <v>0</v>
      </c>
      <c r="Z599" s="1829">
        <f>IFERROR(VLOOKUP($A599,'2020'!$B$2:$K$170,4,FALSE),0)</f>
        <v>0</v>
      </c>
      <c r="AA599" s="1829">
        <f>IFERROR(VLOOKUP($A599,'2020'!$B$2:$K$170,5,FALSE),0)</f>
        <v>0</v>
      </c>
      <c r="AB599" s="1829">
        <f>IFERROR(VLOOKUP($A599,'2020'!$B$2:$K$170,8,FALSE),0)</f>
        <v>0</v>
      </c>
      <c r="AC599" s="1740">
        <f>IFERROR(VLOOKUP($A599,'2020'!$B$2:$K$170,10,FALSE),0)</f>
        <v>0</v>
      </c>
      <c r="AD599" s="1700">
        <f>IFERROR(VLOOKUP($A599,'2019'!$B$2:$K$170,3,FALSE),0)</f>
        <v>0</v>
      </c>
      <c r="AE599" s="1823">
        <f>IFERROR(VLOOKUP($A599,'2019'!$B$2:$K$170,4,FALSE),0)</f>
        <v>0</v>
      </c>
      <c r="AF599" s="1823">
        <f>IFERROR(VLOOKUP($A599,'2019'!$B$2:$K$170,5,FALSE),0)</f>
        <v>0</v>
      </c>
      <c r="AG599" s="1823">
        <f>IFERROR(VLOOKUP($A599,'2019'!$B$2:$K$170,8,FALSE),0)</f>
        <v>0</v>
      </c>
      <c r="AH599" s="1740">
        <f>IFERROR(VLOOKUP($A599,'2019'!$B$2:$K$170,10,FALSE),0)</f>
        <v>0</v>
      </c>
      <c r="AI599" s="1700">
        <f>IFERROR(VLOOKUP($A599,'2018'!$B$2:$K$170,3,FALSE),0)</f>
        <v>0</v>
      </c>
      <c r="AJ599" s="1821">
        <f>IFERROR(VLOOKUP($A599,'2018'!$B$2:$K$170,4,FALSE),0)</f>
        <v>0</v>
      </c>
      <c r="AK599" s="1821">
        <f>IFERROR(VLOOKUP($A599,'2018'!$B$2:$K$170,5,FALSE),0)</f>
        <v>0</v>
      </c>
      <c r="AL599" s="1821">
        <f>IFERROR(VLOOKUP($A599,'2018'!$B$2:$K$170,8,FALSE),0)</f>
        <v>0</v>
      </c>
      <c r="AM599" s="1740">
        <f>IFERROR(VLOOKUP($A599,'2018'!$B$2:$K$170,10,FALSE),0)</f>
        <v>0</v>
      </c>
      <c r="AN599" s="1700">
        <f>IFERROR(VLOOKUP($A599,'2017'!$B$2:$J$163,2,FALSE),0)</f>
        <v>0</v>
      </c>
      <c r="AO599" s="1815">
        <f>IFERROR(VLOOKUP($A599,'2017'!$B$2:$J$163,3,FALSE),0)</f>
        <v>0</v>
      </c>
      <c r="AP599" s="1815">
        <f>IFERROR(VLOOKUP($A599,'2017'!$B$2:$J$163,4,FALSE),0)</f>
        <v>0</v>
      </c>
      <c r="AQ599" s="1815">
        <f>IFERROR(VLOOKUP($A599,'2017'!$B$2:$J$163,7,FALSE),0)</f>
        <v>0</v>
      </c>
      <c r="AR599" s="1740">
        <f>IFERROR(VLOOKUP($A599,'2017'!$B$2:$J$163,9,FALSE),0)</f>
        <v>0</v>
      </c>
      <c r="AS599" s="1700">
        <f>IFERROR(VLOOKUP($A599,'2016'!$B$2:$K$165,3,FALSE),0)</f>
        <v>0</v>
      </c>
      <c r="AT599" s="1796">
        <f>IFERROR(VLOOKUP($A599,'2016'!$B$2:$K$165,4,FALSE),0)</f>
        <v>0</v>
      </c>
      <c r="AU599" s="1796">
        <f>IFERROR(VLOOKUP($A599,'2016'!$B$2:$K$165,5,FALSE),0)</f>
        <v>0</v>
      </c>
      <c r="AV599" s="1796">
        <f>IFERROR(VLOOKUP($A599,'2016'!$B$2:$K$165,8,FALSE),0)</f>
        <v>0</v>
      </c>
      <c r="AW599" s="1740">
        <f>IFERROR(VLOOKUP($A599,'2016'!$B$2:$K$165,10,FALSE),0)</f>
        <v>0</v>
      </c>
      <c r="AX599" s="1700">
        <f>IFERROR(VLOOKUP($A599,'2015'!$B$2:$K$165,3,FALSE),0)</f>
        <v>0</v>
      </c>
      <c r="AY599" s="1695">
        <f>IFERROR(VLOOKUP($A599,'2015'!$B$2:$K$165,4,FALSE),0)</f>
        <v>0</v>
      </c>
      <c r="AZ599" s="1695">
        <f>IFERROR(VLOOKUP($A599,'2015'!$B$2:$K$165,5,FALSE),0)</f>
        <v>0</v>
      </c>
      <c r="BA599" s="1695">
        <f>IFERROR(VLOOKUP($A599,'2015'!$B$2:$K$165,8,FALSE),0)</f>
        <v>0</v>
      </c>
      <c r="BB599" s="1740">
        <f>IFERROR(VLOOKUP($A599,'2015'!$B$2:$K$165,10,FALSE),0)</f>
        <v>0</v>
      </c>
      <c r="BC599" s="1700">
        <f>IFERROR(VLOOKUP($A599,'2014'!$B$2:$K$157,3,FALSE),0)</f>
        <v>0</v>
      </c>
      <c r="BD599" s="1691">
        <f>IFERROR(VLOOKUP($A599,'2014'!$B$2:$K$157,4,FALSE),0)</f>
        <v>0</v>
      </c>
      <c r="BE599" s="1691">
        <f>IFERROR(VLOOKUP($A599,'2014'!$B$2:$K$157,5,FALSE),0)</f>
        <v>0</v>
      </c>
      <c r="BF599" s="1691">
        <f>IFERROR(VLOOKUP($A599,'2014'!$B$2:$K$157,8,FALSE),0)</f>
        <v>0</v>
      </c>
      <c r="BG599" s="1740">
        <f>IFERROR(VLOOKUP($A599,'2014'!$B$2:$K$157,10,FALSE),0)</f>
        <v>0</v>
      </c>
      <c r="BH599" s="1700">
        <f>IFERROR(VLOOKUP($A599,'2013'!$D$4:$I$249,2,FALSE),0)</f>
        <v>0</v>
      </c>
      <c r="BI599" s="1691">
        <f>IFERROR(VLOOKUP($A599,'2013'!$D$4:$I$249,3,FALSE),0)</f>
        <v>0</v>
      </c>
      <c r="BJ599" s="1691">
        <f>IFERROR(VLOOKUP($A599,'2013'!$D$4:$I$249,4,FALSE),0)</f>
        <v>0</v>
      </c>
      <c r="BK599" s="1691">
        <f>IFERROR(VLOOKUP($A599,'2013'!$D$4:$I$249,5,FALSE),0)</f>
        <v>0</v>
      </c>
      <c r="BL599" s="1740">
        <f>IFERROR(VLOOKUP($A599,'2013'!$D$4:$I$249,6,FALSE),0)</f>
        <v>0</v>
      </c>
      <c r="BM599" s="1737">
        <f>IFERROR(VLOOKUP($A599,'2012'!$D$3:$O$172,2,FALSE),0)</f>
        <v>0</v>
      </c>
      <c r="BN599" s="1691">
        <f>IFERROR(VLOOKUP($A599,'2012'!$D$3:$O$172,3,FALSE),0)</f>
        <v>0</v>
      </c>
      <c r="BO599" s="1743">
        <f>IFERROR(VLOOKUP($A599,'2012'!$D$3:$O$172,4,FALSE),0)</f>
        <v>0</v>
      </c>
      <c r="BP599" s="1700">
        <f>IFERROR(VLOOKUP($A599,'2012'!$D$3:$O$172,5,FALSE),0)</f>
        <v>0</v>
      </c>
      <c r="BQ599" s="1691">
        <f>IFERROR(VLOOKUP($A599,'2012'!$D$3:$O$172,6,FALSE),0)</f>
        <v>0</v>
      </c>
      <c r="BR599" s="1691">
        <f>IFERROR(VLOOKUP($A599,'2012'!$D$3:$O$172,7,FALSE),0)</f>
        <v>0</v>
      </c>
      <c r="BS599" s="1691">
        <f>IFERROR(VLOOKUP($A599,'2012'!$D$3:$O$172,8,FALSE),0)</f>
        <v>0</v>
      </c>
      <c r="BT599" s="1740">
        <f>IFERROR(VLOOKUP($A599,'2012'!$D$3:$O$172,9,FALSE),0)</f>
        <v>0</v>
      </c>
      <c r="BX599" s="1700">
        <f>IFERROR(VLOOKUP($A599,'2011'!$D$4:$I$251,2,FALSE),0)</f>
        <v>0</v>
      </c>
      <c r="BY599" s="1691">
        <f>IFERROR(VLOOKUP($A599,'2011'!$D$4:$I$251,3,FALSE),0)</f>
        <v>0</v>
      </c>
      <c r="BZ599" s="1691">
        <f>IFERROR(VLOOKUP($A599,'2011'!$D$4:$I$251,4,FALSE),0)</f>
        <v>0</v>
      </c>
      <c r="CA599" s="1691">
        <f>IFERROR(VLOOKUP($A599,'2011'!$D$4:$I$251,5,FALSE),0)</f>
        <v>0</v>
      </c>
      <c r="CB599" s="1740">
        <f>IFERROR(VLOOKUP($A599,'2011'!$D$4:$I$251,6,FALSE),0)</f>
        <v>0</v>
      </c>
      <c r="CC599" s="1700">
        <f>IFERROR(VLOOKUP($A599,'2010'!$C$3:$H$234,2,FALSE),0)</f>
        <v>70</v>
      </c>
      <c r="CD599" s="1691">
        <f>IFERROR(VLOOKUP($A599,'2010'!$C$3:$H$234,3,FALSE),0)</f>
        <v>27</v>
      </c>
      <c r="CE599" s="1691">
        <f>IFERROR(VLOOKUP($A599,'2010'!$C$3:$H$234,4,FALSE),0)</f>
        <v>35</v>
      </c>
      <c r="CF599" s="1691">
        <f>IFERROR(VLOOKUP($A599,'2010'!$C$3:$H$234,5,FALSE),0)</f>
        <v>0</v>
      </c>
      <c r="CG599" s="1740">
        <f>IFERROR(VLOOKUP($A599,'2010'!$C$3:$H$234,6,FALSE),0)</f>
        <v>0.5</v>
      </c>
      <c r="CH599" s="1700">
        <f>IFERROR(VLOOKUP($A599,'2009'!$C$3:$H$242,2,FALSE),0)</f>
        <v>71</v>
      </c>
      <c r="CI599" s="1691">
        <f>IFERROR(VLOOKUP($A599,'2009'!$C$3:$H$242,3,FALSE),0)</f>
        <v>29</v>
      </c>
      <c r="CJ599" s="1691">
        <f>IFERROR(VLOOKUP($A599,'2009'!$C$3:$H$242,4,FALSE),0)</f>
        <v>35</v>
      </c>
      <c r="CK599" s="1691">
        <f>IFERROR(VLOOKUP($A599,'2009'!$C$3:$H$242,5,FALSE),0)</f>
        <v>0</v>
      </c>
      <c r="CL599" s="1740">
        <f>IFERROR(VLOOKUP($A599,'2009'!$C$3:$H$242,6,FALSE),0)</f>
        <v>0.49295774647887325</v>
      </c>
      <c r="CM599" s="1700">
        <f>IFERROR(VLOOKUP($A599,'2008'!$C$3:$H$229,2,FALSE),0)</f>
        <v>69</v>
      </c>
      <c r="CN599" s="1691">
        <f>IFERROR(VLOOKUP($A599,'2008'!$C$3:$H$229,3,FALSE),0)</f>
        <v>24</v>
      </c>
      <c r="CO599" s="1691">
        <f>IFERROR(VLOOKUP($A599,'2008'!$C$3:$H$229,4,FALSE),0)</f>
        <v>34</v>
      </c>
      <c r="CP599" s="1691">
        <f>IFERROR(VLOOKUP($A599,'2008'!$C$3:$H$229,5,FALSE),0)</f>
        <v>0</v>
      </c>
      <c r="CQ599" s="1740">
        <f>IFERROR(VLOOKUP($A599,'2008'!$C$3:$H$229,6,FALSE),0)</f>
        <v>0.49275362318840582</v>
      </c>
      <c r="CR599" s="1700">
        <f>IFERROR(VLOOKUP($A599,'2007'!$C$3:$M$238,7,FALSE),0)</f>
        <v>14</v>
      </c>
      <c r="CS599" s="1691">
        <f>IFERROR(VLOOKUP($A599,'2007'!$C$3:$M$238,8,FALSE),0)</f>
        <v>4</v>
      </c>
      <c r="CT599" s="1691">
        <f>IFERROR(VLOOKUP($A599,'2007'!$C$3:$M$238,9,FALSE),0)</f>
        <v>10</v>
      </c>
      <c r="CU599" s="1691">
        <f>IFERROR(VLOOKUP($A599,'2007'!$C$3:$M$238,10,FALSE),0)</f>
        <v>0</v>
      </c>
      <c r="CV599" s="1740">
        <f>IFERROR(VLOOKUP($A599,'2007'!$C$3:$M$238,11,FALSE),0)</f>
        <v>0.7142857142857143</v>
      </c>
      <c r="CW599" s="1700">
        <f>IFERROR(VLOOKUP($A599,'2006'!$A$2:$F$200,2,FALSE),0)</f>
        <v>0</v>
      </c>
      <c r="CX599" s="1691">
        <f>IFERROR(VLOOKUP($A599,'2006'!$A$2:$F$200,4,FALSE),0)</f>
        <v>0</v>
      </c>
      <c r="CY599" s="1691">
        <f>IFERROR(VLOOKUP($A599,'2006'!$A$2:$F$200,5,FALSE),0)</f>
        <v>0</v>
      </c>
      <c r="CZ599" s="1740" t="str">
        <f>IFERROR(VLOOKUP($A599,'2006'!$A$2:$F$200,6,FALSE),0)</f>
        <v>---</v>
      </c>
      <c r="DA599" s="1700">
        <f>IFERROR(VLOOKUP($A599,'2005'!$C$3:$M$205,8,FALSE),0)</f>
        <v>0</v>
      </c>
      <c r="DB599" s="1691">
        <f>IFERROR(VLOOKUP($A599,'2005'!$C$3:$M$205,9,FALSE),0)</f>
        <v>0</v>
      </c>
      <c r="DC599" s="1691">
        <f>IFERROR(VLOOKUP($A599,'2005'!$C$3:$M$205,10,FALSE),0)</f>
        <v>0</v>
      </c>
      <c r="DD599" s="1740">
        <f>IFERROR(VLOOKUP($A599,'2005'!$C$3:$M$205,11,FALSE),0)</f>
        <v>0</v>
      </c>
      <c r="DE599" s="1700">
        <f>IFERROR(VLOOKUP($A599,'2004'!$C$3:$M$213,8,FALSE),0)</f>
        <v>0</v>
      </c>
      <c r="DF599" s="1691">
        <f>IFERROR(VLOOKUP($A599,'2004'!$C$3:$M$213,9,FALSE),0)</f>
        <v>0</v>
      </c>
      <c r="DG599" s="1691">
        <f>IFERROR(VLOOKUP($A599,'2004'!$C$3:$M$213,10,FALSE),0)</f>
        <v>0</v>
      </c>
      <c r="DH599" s="1740">
        <f>IFERROR(VLOOKUP($A599,'2004'!$C$3:$M$213,11,FALSE),0)</f>
        <v>0</v>
      </c>
      <c r="DI599" s="1700">
        <f>IFERROR(VLOOKUP($A599,'2003'!$C$3:$Q$214,12,FALSE),0)</f>
        <v>0</v>
      </c>
      <c r="DJ599" s="1691">
        <f>IFERROR(VLOOKUP($A599,'2003'!$C$3:$Q$214,13,FALSE),0)</f>
        <v>0</v>
      </c>
      <c r="DK599" s="1691">
        <f>IFERROR(VLOOKUP($A599,'2003'!$C$3:$Q$214,14,FALSE),0)</f>
        <v>0</v>
      </c>
      <c r="DL599" s="1740">
        <f>IFERROR(VLOOKUP($A599,'2003'!$C$3:$Q$214,15,FALSE),0)</f>
        <v>0</v>
      </c>
      <c r="DM599" s="1700">
        <f>IFERROR(VLOOKUP($A599,'2002'!$D$3:$R$214,12,FALSE),0)</f>
        <v>0</v>
      </c>
      <c r="DN599" s="1691">
        <f>IFERROR(VLOOKUP($A599,'2002'!$D$3:$R$214,13,FALSE),0)</f>
        <v>0</v>
      </c>
      <c r="DO599" s="1691">
        <f>IFERROR(VLOOKUP($A599,'2002'!$D$3:$R$214,14,FALSE),0)</f>
        <v>0</v>
      </c>
      <c r="DP599" s="1788">
        <f>IFERROR(VLOOKUP($A599,'2002'!$D$3:$R$214,15,FALSE),0)</f>
        <v>0</v>
      </c>
      <c r="DQ599" s="1700">
        <f>IFERROR(VLOOKUP($A599,'Pre 2002'!$C$3:$CK$382,84,FALSE),0)</f>
        <v>0</v>
      </c>
      <c r="DR599" s="1695">
        <f>IFERROR(VLOOKUP($A599,'Pre 2002'!$C$3:$CK$382,85,FALSE),0)</f>
        <v>0</v>
      </c>
      <c r="DS599" s="1695">
        <f>IFERROR(VLOOKUP($A599,'Pre 2002'!$C$3:$CK$382,86,FALSE),0)</f>
        <v>0</v>
      </c>
      <c r="DT599" s="1790">
        <f>IFERROR(VLOOKUP($A599,'Pre 2002'!$C$3:$CK$382,87,FALSE),0)</f>
        <v>0</v>
      </c>
      <c r="DU599" s="1741">
        <f>IFERROR(VLOOKUP(A599,'Pre 2002'!$C$3:$CG$382,83,FALSE),0)</f>
        <v>0</v>
      </c>
    </row>
    <row r="600" spans="1:125">
      <c r="A600" s="1779" t="s">
        <v>2352</v>
      </c>
      <c r="B600" s="1562">
        <f t="shared" si="227"/>
        <v>120</v>
      </c>
      <c r="C600" s="1562">
        <f t="shared" si="228"/>
        <v>61</v>
      </c>
      <c r="D600" s="1562">
        <f t="shared" si="229"/>
        <v>0</v>
      </c>
      <c r="E600" s="1563">
        <f t="shared" si="230"/>
        <v>0.5083333333333333</v>
      </c>
      <c r="F600" s="1786">
        <f t="shared" si="231"/>
        <v>2</v>
      </c>
      <c r="G600" s="1595">
        <v>2021</v>
      </c>
      <c r="H600" s="1567">
        <f t="shared" si="232"/>
        <v>0</v>
      </c>
      <c r="I600" s="1734">
        <f t="shared" si="233"/>
        <v>0</v>
      </c>
      <c r="J600" s="1734">
        <f t="shared" si="234"/>
        <v>0</v>
      </c>
      <c r="K600" s="1734">
        <f t="shared" si="235"/>
        <v>0</v>
      </c>
      <c r="L600" s="1806">
        <f t="shared" si="236"/>
        <v>0</v>
      </c>
      <c r="O600" s="1700">
        <f>IFERROR(VLOOKUP($A600,'2022'!$B$2:$K$174,3,FALSE),0)</f>
        <v>65</v>
      </c>
      <c r="P600" s="1858">
        <f>IFERROR(VLOOKUP($A600,'2022'!$B$2:$K$174,4,FALSE),0)</f>
        <v>16</v>
      </c>
      <c r="Q600" s="1858">
        <f>IFERROR(VLOOKUP($A600,'2022'!$B$2:$K$174,5,FALSE),0)</f>
        <v>34</v>
      </c>
      <c r="R600" s="1858">
        <f>IFERROR(VLOOKUP($A600,'2022'!$B$2:$K$174,8,FALSE),0)</f>
        <v>0</v>
      </c>
      <c r="S600" s="1740">
        <f>IFERROR(VLOOKUP($A600,'2022'!$B$2:$K$174,10,FALSE),0)</f>
        <v>0.52300000000000002</v>
      </c>
      <c r="T600" s="1700">
        <f>IFERROR(VLOOKUP($A600,'2021'!$B$2:$K$174,3,FALSE),0)</f>
        <v>55</v>
      </c>
      <c r="U600" s="1843">
        <f>IFERROR(VLOOKUP($A600,'2021'!$B$2:$K$174,4,FALSE),0)</f>
        <v>9</v>
      </c>
      <c r="V600" s="1843">
        <f>IFERROR(VLOOKUP($A600,'2021'!$B$2:$K$174,5,FALSE),0)</f>
        <v>27</v>
      </c>
      <c r="W600" s="1843">
        <f>IFERROR(VLOOKUP($A600,'2021'!$B$2:$K$174,8,FALSE),0)</f>
        <v>0</v>
      </c>
      <c r="X600" s="1740">
        <f>IFERROR(VLOOKUP($A600,'2021'!$B$2:$K$174,10,FALSE),0)</f>
        <v>0.49099999999999999</v>
      </c>
      <c r="Y600" s="1700">
        <f>IFERROR(VLOOKUP($A600,'2020'!$B$2:$K$170,3,FALSE),0)</f>
        <v>0</v>
      </c>
      <c r="Z600" s="1829">
        <f>IFERROR(VLOOKUP($A600,'2020'!$B$2:$K$170,4,FALSE),0)</f>
        <v>0</v>
      </c>
      <c r="AA600" s="1829">
        <f>IFERROR(VLOOKUP($A600,'2020'!$B$2:$K$170,5,FALSE),0)</f>
        <v>0</v>
      </c>
      <c r="AB600" s="1829">
        <f>IFERROR(VLOOKUP($A600,'2020'!$B$2:$K$170,8,FALSE),0)</f>
        <v>0</v>
      </c>
      <c r="AC600" s="1740">
        <f>IFERROR(VLOOKUP($A600,'2020'!$B$2:$K$170,10,FALSE),0)</f>
        <v>0</v>
      </c>
      <c r="AD600" s="1700">
        <f>IFERROR(VLOOKUP($A600,'2019'!$B$2:$K$170,3,FALSE),0)</f>
        <v>0</v>
      </c>
      <c r="AE600" s="1823">
        <f>IFERROR(VLOOKUP($A600,'2019'!$B$2:$K$170,4,FALSE),0)</f>
        <v>0</v>
      </c>
      <c r="AF600" s="1823">
        <f>IFERROR(VLOOKUP($A600,'2019'!$B$2:$K$170,5,FALSE),0)</f>
        <v>0</v>
      </c>
      <c r="AG600" s="1823">
        <f>IFERROR(VLOOKUP($A600,'2019'!$B$2:$K$170,8,FALSE),0)</f>
        <v>0</v>
      </c>
      <c r="AH600" s="1740">
        <f>IFERROR(VLOOKUP($A600,'2019'!$B$2:$K$170,10,FALSE),0)</f>
        <v>0</v>
      </c>
      <c r="AI600" s="1700">
        <f>IFERROR(VLOOKUP($A600,'2018'!$B$2:$K$170,3,FALSE),0)</f>
        <v>0</v>
      </c>
      <c r="AJ600" s="1821">
        <f>IFERROR(VLOOKUP($A600,'2018'!$B$2:$K$170,4,FALSE),0)</f>
        <v>0</v>
      </c>
      <c r="AK600" s="1821">
        <f>IFERROR(VLOOKUP($A600,'2018'!$B$2:$K$170,5,FALSE),0)</f>
        <v>0</v>
      </c>
      <c r="AL600" s="1821">
        <f>IFERROR(VLOOKUP($A600,'2018'!$B$2:$K$170,8,FALSE),0)</f>
        <v>0</v>
      </c>
      <c r="AM600" s="1740">
        <f>IFERROR(VLOOKUP($A600,'2018'!$B$2:$K$170,10,FALSE),0)</f>
        <v>0</v>
      </c>
      <c r="AN600" s="1700">
        <f>IFERROR(VLOOKUP($A600,'2017'!$B$2:$J$163,2,FALSE),0)</f>
        <v>0</v>
      </c>
      <c r="AO600" s="1815">
        <f>IFERROR(VLOOKUP($A600,'2017'!$B$2:$J$163,3,FALSE),0)</f>
        <v>0</v>
      </c>
      <c r="AP600" s="1815">
        <f>IFERROR(VLOOKUP($A600,'2017'!$B$2:$J$163,4,FALSE),0)</f>
        <v>0</v>
      </c>
      <c r="AQ600" s="1815">
        <f>IFERROR(VLOOKUP($A600,'2017'!$B$2:$J$163,7,FALSE),0)</f>
        <v>0</v>
      </c>
      <c r="AR600" s="1740">
        <f>IFERROR(VLOOKUP($A600,'2017'!$B$2:$J$163,9,FALSE),0)</f>
        <v>0</v>
      </c>
      <c r="AS600" s="1700">
        <f>IFERROR(VLOOKUP($A600,'2016'!$B$2:$K$165,3,FALSE),0)</f>
        <v>0</v>
      </c>
      <c r="AT600" s="1796">
        <f>IFERROR(VLOOKUP($A600,'2016'!$B$2:$K$165,4,FALSE),0)</f>
        <v>0</v>
      </c>
      <c r="AU600" s="1796">
        <f>IFERROR(VLOOKUP($A600,'2016'!$B$2:$K$165,5,FALSE),0)</f>
        <v>0</v>
      </c>
      <c r="AV600" s="1796">
        <f>IFERROR(VLOOKUP($A600,'2016'!$B$2:$K$165,8,FALSE),0)</f>
        <v>0</v>
      </c>
      <c r="AW600" s="1740">
        <f>IFERROR(VLOOKUP($A600,'2016'!$B$2:$K$165,10,FALSE),0)</f>
        <v>0</v>
      </c>
      <c r="AX600" s="1700">
        <f>IFERROR(VLOOKUP($A600,'2015'!$B$2:$K$165,3,FALSE),0)</f>
        <v>0</v>
      </c>
      <c r="AY600" s="1695">
        <f>IFERROR(VLOOKUP($A600,'2015'!$B$2:$K$165,4,FALSE),0)</f>
        <v>0</v>
      </c>
      <c r="AZ600" s="1695">
        <f>IFERROR(VLOOKUP($A600,'2015'!$B$2:$K$165,5,FALSE),0)</f>
        <v>0</v>
      </c>
      <c r="BA600" s="1695">
        <f>IFERROR(VLOOKUP($A600,'2015'!$B$2:$K$165,8,FALSE),0)</f>
        <v>0</v>
      </c>
      <c r="BB600" s="1740">
        <f>IFERROR(VLOOKUP($A600,'2015'!$B$2:$K$165,10,FALSE),0)</f>
        <v>0</v>
      </c>
      <c r="BC600" s="1700">
        <f>IFERROR(VLOOKUP($A600,'2014'!$B$2:$K$157,3,FALSE),0)</f>
        <v>0</v>
      </c>
      <c r="BD600" s="1691">
        <f>IFERROR(VLOOKUP($A600,'2014'!$B$2:$K$157,4,FALSE),0)</f>
        <v>0</v>
      </c>
      <c r="BE600" s="1691">
        <f>IFERROR(VLOOKUP($A600,'2014'!$B$2:$K$157,5,FALSE),0)</f>
        <v>0</v>
      </c>
      <c r="BF600" s="1691">
        <f>IFERROR(VLOOKUP($A600,'2014'!$B$2:$K$157,8,FALSE),0)</f>
        <v>0</v>
      </c>
      <c r="BG600" s="1740">
        <f>IFERROR(VLOOKUP($A600,'2014'!$B$2:$K$157,10,FALSE),0)</f>
        <v>0</v>
      </c>
      <c r="BH600" s="1700">
        <f>IFERROR(VLOOKUP($A600,'2013'!$D$4:$I$249,2,FALSE),0)</f>
        <v>0</v>
      </c>
      <c r="BI600" s="1691">
        <f>IFERROR(VLOOKUP($A600,'2013'!$D$4:$I$249,3,FALSE),0)</f>
        <v>0</v>
      </c>
      <c r="BJ600" s="1691">
        <f>IFERROR(VLOOKUP($A600,'2013'!$D$4:$I$249,4,FALSE),0)</f>
        <v>0</v>
      </c>
      <c r="BK600" s="1691">
        <f>IFERROR(VLOOKUP($A600,'2013'!$D$4:$I$249,5,FALSE),0)</f>
        <v>0</v>
      </c>
      <c r="BL600" s="1740">
        <f>IFERROR(VLOOKUP($A600,'2013'!$D$4:$I$249,6,FALSE),0)</f>
        <v>0</v>
      </c>
      <c r="BM600" s="1737">
        <f>IFERROR(VLOOKUP($A600,'2012'!$D$3:$O$172,2,FALSE),0)</f>
        <v>0</v>
      </c>
      <c r="BN600" s="1691">
        <f>IFERROR(VLOOKUP($A600,'2012'!$D$3:$O$172,3,FALSE),0)</f>
        <v>0</v>
      </c>
      <c r="BO600" s="1743">
        <f>IFERROR(VLOOKUP($A600,'2012'!$D$3:$O$172,4,FALSE),0)</f>
        <v>0</v>
      </c>
      <c r="BP600" s="1700">
        <f>IFERROR(VLOOKUP($A600,'2012'!$D$3:$O$172,5,FALSE),0)</f>
        <v>0</v>
      </c>
      <c r="BQ600" s="1691">
        <f>IFERROR(VLOOKUP($A600,'2012'!$D$3:$O$172,6,FALSE),0)</f>
        <v>0</v>
      </c>
      <c r="BR600" s="1691">
        <f>IFERROR(VLOOKUP($A600,'2012'!$D$3:$O$172,7,FALSE),0)</f>
        <v>0</v>
      </c>
      <c r="BS600" s="1691">
        <f>IFERROR(VLOOKUP($A600,'2012'!$D$3:$O$172,8,FALSE),0)</f>
        <v>0</v>
      </c>
      <c r="BT600" s="1740">
        <f>IFERROR(VLOOKUP($A600,'2012'!$D$3:$O$172,9,FALSE),0)</f>
        <v>0</v>
      </c>
      <c r="BX600" s="1700">
        <f>IFERROR(VLOOKUP($A600,'2011'!$D$4:$I$251,2,FALSE),0)</f>
        <v>0</v>
      </c>
      <c r="BY600" s="1691">
        <f>IFERROR(VLOOKUP($A600,'2011'!$D$4:$I$251,3,FALSE),0)</f>
        <v>0</v>
      </c>
      <c r="BZ600" s="1691">
        <f>IFERROR(VLOOKUP($A600,'2011'!$D$4:$I$251,4,FALSE),0)</f>
        <v>0</v>
      </c>
      <c r="CA600" s="1691">
        <f>IFERROR(VLOOKUP($A600,'2011'!$D$4:$I$251,5,FALSE),0)</f>
        <v>0</v>
      </c>
      <c r="CB600" s="1740">
        <f>IFERROR(VLOOKUP($A600,'2011'!$D$4:$I$251,6,FALSE),0)</f>
        <v>0</v>
      </c>
      <c r="CC600" s="1700">
        <f>IFERROR(VLOOKUP($A600,'2010'!$C$3:$H$234,2,FALSE),0)</f>
        <v>0</v>
      </c>
      <c r="CD600" s="1691">
        <f>IFERROR(VLOOKUP($A600,'2010'!$C$3:$H$234,3,FALSE),0)</f>
        <v>0</v>
      </c>
      <c r="CE600" s="1691">
        <f>IFERROR(VLOOKUP($A600,'2010'!$C$3:$H$234,4,FALSE),0)</f>
        <v>0</v>
      </c>
      <c r="CF600" s="1691">
        <f>IFERROR(VLOOKUP($A600,'2010'!$C$3:$H$234,5,FALSE),0)</f>
        <v>0</v>
      </c>
      <c r="CG600" s="1740">
        <f>IFERROR(VLOOKUP($A600,'2010'!$C$3:$H$234,6,FALSE),0)</f>
        <v>0</v>
      </c>
      <c r="CH600" s="1700">
        <f>IFERROR(VLOOKUP($A600,'2009'!$C$3:$H$242,2,FALSE),0)</f>
        <v>0</v>
      </c>
      <c r="CI600" s="1691">
        <f>IFERROR(VLOOKUP($A600,'2009'!$C$3:$H$242,3,FALSE),0)</f>
        <v>0</v>
      </c>
      <c r="CJ600" s="1691">
        <f>IFERROR(VLOOKUP($A600,'2009'!$C$3:$H$242,4,FALSE),0)</f>
        <v>0</v>
      </c>
      <c r="CK600" s="1691">
        <f>IFERROR(VLOOKUP($A600,'2009'!$C$3:$H$242,5,FALSE),0)</f>
        <v>0</v>
      </c>
      <c r="CL600" s="1740">
        <f>IFERROR(VLOOKUP($A600,'2009'!$C$3:$H$242,6,FALSE),0)</f>
        <v>0</v>
      </c>
      <c r="CM600" s="1700">
        <f>IFERROR(VLOOKUP($A600,'2008'!$C$3:$H$229,2,FALSE),0)</f>
        <v>0</v>
      </c>
      <c r="CN600" s="1691">
        <f>IFERROR(VLOOKUP($A600,'2008'!$C$3:$H$229,3,FALSE),0)</f>
        <v>0</v>
      </c>
      <c r="CO600" s="1691">
        <f>IFERROR(VLOOKUP($A600,'2008'!$C$3:$H$229,4,FALSE),0)</f>
        <v>0</v>
      </c>
      <c r="CP600" s="1691">
        <f>IFERROR(VLOOKUP($A600,'2008'!$C$3:$H$229,5,FALSE),0)</f>
        <v>0</v>
      </c>
      <c r="CQ600" s="1740">
        <f>IFERROR(VLOOKUP($A600,'2008'!$C$3:$H$229,6,FALSE),0)</f>
        <v>0</v>
      </c>
      <c r="CR600" s="1700">
        <f>IFERROR(VLOOKUP($A600,'2007'!$C$3:$M$238,7,FALSE),0)</f>
        <v>0</v>
      </c>
      <c r="CS600" s="1691">
        <f>IFERROR(VLOOKUP($A600,'2007'!$C$3:$M$238,8,FALSE),0)</f>
        <v>0</v>
      </c>
      <c r="CT600" s="1691">
        <f>IFERROR(VLOOKUP($A600,'2007'!$C$3:$M$238,9,FALSE),0)</f>
        <v>0</v>
      </c>
      <c r="CU600" s="1691">
        <f>IFERROR(VLOOKUP($A600,'2007'!$C$3:$M$238,10,FALSE),0)</f>
        <v>0</v>
      </c>
      <c r="CV600" s="1740">
        <f>IFERROR(VLOOKUP($A600,'2007'!$C$3:$M$238,11,FALSE),0)</f>
        <v>0</v>
      </c>
      <c r="CW600" s="1700">
        <f>IFERROR(VLOOKUP($A600,'2006'!$A$2:$F$200,2,FALSE),0)</f>
        <v>0</v>
      </c>
      <c r="CX600" s="1691">
        <f>IFERROR(VLOOKUP($A600,'2006'!$A$2:$F$200,4,FALSE),0)</f>
        <v>0</v>
      </c>
      <c r="CY600" s="1691">
        <f>IFERROR(VLOOKUP($A600,'2006'!$A$2:$F$200,5,FALSE),0)</f>
        <v>0</v>
      </c>
      <c r="CZ600" s="1740">
        <f>IFERROR(VLOOKUP($A600,'2006'!$A$2:$F$200,6,FALSE),0)</f>
        <v>0</v>
      </c>
      <c r="DA600" s="1700">
        <f>IFERROR(VLOOKUP($A600,'2005'!$C$3:$M$205,8,FALSE),0)</f>
        <v>0</v>
      </c>
      <c r="DB600" s="1691">
        <f>IFERROR(VLOOKUP($A600,'2005'!$C$3:$M$205,9,FALSE),0)</f>
        <v>0</v>
      </c>
      <c r="DC600" s="1691">
        <f>IFERROR(VLOOKUP($A600,'2005'!$C$3:$M$205,10,FALSE),0)</f>
        <v>0</v>
      </c>
      <c r="DD600" s="1740">
        <f>IFERROR(VLOOKUP($A600,'2005'!$C$3:$M$205,11,FALSE),0)</f>
        <v>0</v>
      </c>
      <c r="DE600" s="1700">
        <f>IFERROR(VLOOKUP($A600,'2004'!$C$3:$M$213,8,FALSE),0)</f>
        <v>0</v>
      </c>
      <c r="DF600" s="1691">
        <f>IFERROR(VLOOKUP($A600,'2004'!$C$3:$M$213,9,FALSE),0)</f>
        <v>0</v>
      </c>
      <c r="DG600" s="1691">
        <f>IFERROR(VLOOKUP($A600,'2004'!$C$3:$M$213,10,FALSE),0)</f>
        <v>0</v>
      </c>
      <c r="DH600" s="1740">
        <f>IFERROR(VLOOKUP($A600,'2004'!$C$3:$M$213,11,FALSE),0)</f>
        <v>0</v>
      </c>
      <c r="DI600" s="1700">
        <f>IFERROR(VLOOKUP($A600,'2003'!$C$3:$Q$214,12,FALSE),0)</f>
        <v>0</v>
      </c>
      <c r="DJ600" s="1691">
        <f>IFERROR(VLOOKUP($A600,'2003'!$C$3:$Q$214,13,FALSE),0)</f>
        <v>0</v>
      </c>
      <c r="DK600" s="1691">
        <f>IFERROR(VLOOKUP($A600,'2003'!$C$3:$Q$214,14,FALSE),0)</f>
        <v>0</v>
      </c>
      <c r="DL600" s="1740">
        <f>IFERROR(VLOOKUP($A600,'2003'!$C$3:$Q$214,15,FALSE),0)</f>
        <v>0</v>
      </c>
      <c r="DM600" s="1700">
        <f>IFERROR(VLOOKUP($A600,'2002'!$D$3:$R$214,12,FALSE),0)</f>
        <v>0</v>
      </c>
      <c r="DN600" s="1691">
        <f>IFERROR(VLOOKUP($A600,'2002'!$D$3:$R$214,13,FALSE),0)</f>
        <v>0</v>
      </c>
      <c r="DO600" s="1691">
        <f>IFERROR(VLOOKUP($A600,'2002'!$D$3:$R$214,14,FALSE),0)</f>
        <v>0</v>
      </c>
      <c r="DP600" s="1788">
        <f>IFERROR(VLOOKUP($A600,'2002'!$D$3:$R$214,15,FALSE),0)</f>
        <v>0</v>
      </c>
      <c r="DQ600" s="1700">
        <f>IFERROR(VLOOKUP($A600,'Pre 2002'!$C$3:$CK$382,84,FALSE),0)</f>
        <v>0</v>
      </c>
      <c r="DR600" s="1695">
        <f>IFERROR(VLOOKUP($A600,'Pre 2002'!$C$3:$CK$382,85,FALSE),0)</f>
        <v>0</v>
      </c>
      <c r="DS600" s="1695">
        <f>IFERROR(VLOOKUP($A600,'Pre 2002'!$C$3:$CK$382,86,FALSE),0)</f>
        <v>0</v>
      </c>
      <c r="DT600" s="1790">
        <f>IFERROR(VLOOKUP($A600,'Pre 2002'!$C$3:$CK$382,87,FALSE),0)</f>
        <v>0</v>
      </c>
      <c r="DU600" s="1741">
        <f>IFERROR(VLOOKUP(A600,'Pre 2002'!$C$3:$CG$382,83,FALSE),0)</f>
        <v>0</v>
      </c>
    </row>
    <row r="601" spans="1:125">
      <c r="A601" s="1778" t="s">
        <v>2094</v>
      </c>
      <c r="B601" s="1562">
        <f t="shared" si="227"/>
        <v>79</v>
      </c>
      <c r="C601" s="1562">
        <f t="shared" si="228"/>
        <v>40</v>
      </c>
      <c r="D601" s="1562">
        <f t="shared" si="229"/>
        <v>0</v>
      </c>
      <c r="E601" s="1563">
        <f t="shared" si="230"/>
        <v>0.50632911392405067</v>
      </c>
      <c r="F601" s="1786">
        <f t="shared" si="231"/>
        <v>2</v>
      </c>
      <c r="G601" s="1595" t="s">
        <v>2159</v>
      </c>
      <c r="H601" s="1567">
        <f t="shared" si="232"/>
        <v>2</v>
      </c>
      <c r="I601" s="1734">
        <f t="shared" si="233"/>
        <v>79</v>
      </c>
      <c r="J601" s="1734">
        <f t="shared" si="234"/>
        <v>40</v>
      </c>
      <c r="K601" s="1734">
        <f t="shared" si="235"/>
        <v>0</v>
      </c>
      <c r="L601" s="1806">
        <f t="shared" si="236"/>
        <v>0.50632911392405067</v>
      </c>
      <c r="O601" s="1700">
        <f>IFERROR(VLOOKUP($A601,'2022'!$B$2:$K$174,3,FALSE),0)</f>
        <v>0</v>
      </c>
      <c r="P601" s="1858">
        <f>IFERROR(VLOOKUP($A601,'2022'!$B$2:$K$174,4,FALSE),0)</f>
        <v>0</v>
      </c>
      <c r="Q601" s="1858">
        <f>IFERROR(VLOOKUP($A601,'2022'!$B$2:$K$174,5,FALSE),0)</f>
        <v>0</v>
      </c>
      <c r="R601" s="1858">
        <f>IFERROR(VLOOKUP($A601,'2022'!$B$2:$K$174,8,FALSE),0)</f>
        <v>0</v>
      </c>
      <c r="S601" s="1740">
        <f>IFERROR(VLOOKUP($A601,'2022'!$B$2:$K$174,10,FALSE),0)</f>
        <v>0</v>
      </c>
      <c r="T601" s="1700">
        <f>IFERROR(VLOOKUP($A601,'2021'!$B$2:$K$174,3,FALSE),0)</f>
        <v>0</v>
      </c>
      <c r="U601" s="1843">
        <f>IFERROR(VLOOKUP($A601,'2021'!$B$2:$K$174,4,FALSE),0)</f>
        <v>0</v>
      </c>
      <c r="V601" s="1843">
        <f>IFERROR(VLOOKUP($A601,'2021'!$B$2:$K$174,5,FALSE),0)</f>
        <v>0</v>
      </c>
      <c r="W601" s="1843">
        <f>IFERROR(VLOOKUP($A601,'2021'!$B$2:$K$174,8,FALSE),0)</f>
        <v>0</v>
      </c>
      <c r="X601" s="1740">
        <f>IFERROR(VLOOKUP($A601,'2021'!$B$2:$K$174,10,FALSE),0)</f>
        <v>0</v>
      </c>
      <c r="Y601" s="1700">
        <f>IFERROR(VLOOKUP($A601,'2020'!$B$2:$K$170,3,FALSE),0)</f>
        <v>0</v>
      </c>
      <c r="Z601" s="1829">
        <f>IFERROR(VLOOKUP($A601,'2020'!$B$2:$K$170,4,FALSE),0)</f>
        <v>0</v>
      </c>
      <c r="AA601" s="1829">
        <f>IFERROR(VLOOKUP($A601,'2020'!$B$2:$K$170,5,FALSE),0)</f>
        <v>0</v>
      </c>
      <c r="AB601" s="1829">
        <f>IFERROR(VLOOKUP($A601,'2020'!$B$2:$K$170,8,FALSE),0)</f>
        <v>0</v>
      </c>
      <c r="AC601" s="1740">
        <f>IFERROR(VLOOKUP($A601,'2020'!$B$2:$K$170,10,FALSE),0)</f>
        <v>0</v>
      </c>
      <c r="AD601" s="1700">
        <f>IFERROR(VLOOKUP($A601,'2019'!$B$2:$K$170,3,FALSE),0)</f>
        <v>0</v>
      </c>
      <c r="AE601" s="1823">
        <f>IFERROR(VLOOKUP($A601,'2019'!$B$2:$K$170,4,FALSE),0)</f>
        <v>0</v>
      </c>
      <c r="AF601" s="1823">
        <f>IFERROR(VLOOKUP($A601,'2019'!$B$2:$K$170,5,FALSE),0)</f>
        <v>0</v>
      </c>
      <c r="AG601" s="1823">
        <f>IFERROR(VLOOKUP($A601,'2019'!$B$2:$K$170,8,FALSE),0)</f>
        <v>0</v>
      </c>
      <c r="AH601" s="1740">
        <f>IFERROR(VLOOKUP($A601,'2019'!$B$2:$K$170,10,FALSE),0)</f>
        <v>0</v>
      </c>
      <c r="AI601" s="1700">
        <f>IFERROR(VLOOKUP($A601,'2018'!$B$2:$K$170,3,FALSE),0)</f>
        <v>0</v>
      </c>
      <c r="AJ601" s="1821">
        <f>IFERROR(VLOOKUP($A601,'2018'!$B$2:$K$170,4,FALSE),0)</f>
        <v>0</v>
      </c>
      <c r="AK601" s="1821">
        <f>IFERROR(VLOOKUP($A601,'2018'!$B$2:$K$170,5,FALSE),0)</f>
        <v>0</v>
      </c>
      <c r="AL601" s="1821">
        <f>IFERROR(VLOOKUP($A601,'2018'!$B$2:$K$170,8,FALSE),0)</f>
        <v>0</v>
      </c>
      <c r="AM601" s="1740">
        <f>IFERROR(VLOOKUP($A601,'2018'!$B$2:$K$170,10,FALSE),0)</f>
        <v>0</v>
      </c>
      <c r="AN601" s="1700">
        <f>IFERROR(VLOOKUP($A601,'2017'!$B$2:$J$163,2,FALSE),0)</f>
        <v>0</v>
      </c>
      <c r="AO601" s="1815">
        <f>IFERROR(VLOOKUP($A601,'2017'!$B$2:$J$163,3,FALSE),0)</f>
        <v>0</v>
      </c>
      <c r="AP601" s="1815">
        <f>IFERROR(VLOOKUP($A601,'2017'!$B$2:$J$163,4,FALSE),0)</f>
        <v>0</v>
      </c>
      <c r="AQ601" s="1815">
        <f>IFERROR(VLOOKUP($A601,'2017'!$B$2:$J$163,7,FALSE),0)</f>
        <v>0</v>
      </c>
      <c r="AR601" s="1740">
        <f>IFERROR(VLOOKUP($A601,'2017'!$B$2:$J$163,9,FALSE),0)</f>
        <v>0</v>
      </c>
      <c r="AS601" s="1700">
        <f>IFERROR(VLOOKUP($A601,'2016'!$B$2:$K$165,3,FALSE),0)</f>
        <v>0</v>
      </c>
      <c r="AT601" s="1796">
        <f>IFERROR(VLOOKUP($A601,'2016'!$B$2:$K$165,4,FALSE),0)</f>
        <v>0</v>
      </c>
      <c r="AU601" s="1796">
        <f>IFERROR(VLOOKUP($A601,'2016'!$B$2:$K$165,5,FALSE),0)</f>
        <v>0</v>
      </c>
      <c r="AV601" s="1796">
        <f>IFERROR(VLOOKUP($A601,'2016'!$B$2:$K$165,8,FALSE),0)</f>
        <v>0</v>
      </c>
      <c r="AW601" s="1740">
        <f>IFERROR(VLOOKUP($A601,'2016'!$B$2:$K$165,10,FALSE),0)</f>
        <v>0</v>
      </c>
      <c r="AX601" s="1700">
        <f>IFERROR(VLOOKUP($A601,'2015'!$B$2:$K$165,3,FALSE),0)</f>
        <v>0</v>
      </c>
      <c r="AY601" s="1695">
        <f>IFERROR(VLOOKUP($A601,'2015'!$B$2:$K$165,4,FALSE),0)</f>
        <v>0</v>
      </c>
      <c r="AZ601" s="1695">
        <f>IFERROR(VLOOKUP($A601,'2015'!$B$2:$K$165,5,FALSE),0)</f>
        <v>0</v>
      </c>
      <c r="BA601" s="1695">
        <f>IFERROR(VLOOKUP($A601,'2015'!$B$2:$K$165,8,FALSE),0)</f>
        <v>0</v>
      </c>
      <c r="BB601" s="1740">
        <f>IFERROR(VLOOKUP($A601,'2015'!$B$2:$K$165,10,FALSE),0)</f>
        <v>0</v>
      </c>
      <c r="BC601" s="1700">
        <f>IFERROR(VLOOKUP($A601,'2014'!$B$2:$K$157,3,FALSE),0)</f>
        <v>0</v>
      </c>
      <c r="BD601" s="1691">
        <f>IFERROR(VLOOKUP($A601,'2014'!$B$2:$K$157,4,FALSE),0)</f>
        <v>0</v>
      </c>
      <c r="BE601" s="1691">
        <f>IFERROR(VLOOKUP($A601,'2014'!$B$2:$K$157,5,FALSE),0)</f>
        <v>0</v>
      </c>
      <c r="BF601" s="1691">
        <f>IFERROR(VLOOKUP($A601,'2014'!$B$2:$K$157,8,FALSE),0)</f>
        <v>0</v>
      </c>
      <c r="BG601" s="1740">
        <f>IFERROR(VLOOKUP($A601,'2014'!$B$2:$K$157,10,FALSE),0)</f>
        <v>0</v>
      </c>
      <c r="BH601" s="1700">
        <f>IFERROR(VLOOKUP($A601,'2013'!$D$4:$I$249,2,FALSE),0)</f>
        <v>0</v>
      </c>
      <c r="BI601" s="1691">
        <f>IFERROR(VLOOKUP($A601,'2013'!$D$4:$I$249,3,FALSE),0)</f>
        <v>0</v>
      </c>
      <c r="BJ601" s="1691">
        <f>IFERROR(VLOOKUP($A601,'2013'!$D$4:$I$249,4,FALSE),0)</f>
        <v>0</v>
      </c>
      <c r="BK601" s="1691">
        <f>IFERROR(VLOOKUP($A601,'2013'!$D$4:$I$249,5,FALSE),0)</f>
        <v>0</v>
      </c>
      <c r="BL601" s="1740">
        <f>IFERROR(VLOOKUP($A601,'2013'!$D$4:$I$249,6,FALSE),0)</f>
        <v>0</v>
      </c>
      <c r="BM601" s="1737">
        <f>IFERROR(VLOOKUP($A601,'2012'!$D$3:$O$172,2,FALSE),0)</f>
        <v>0</v>
      </c>
      <c r="BN601" s="1691">
        <f>IFERROR(VLOOKUP($A601,'2012'!$D$3:$O$172,3,FALSE),0)</f>
        <v>0</v>
      </c>
      <c r="BO601" s="1743">
        <f>IFERROR(VLOOKUP($A601,'2012'!$D$3:$O$172,4,FALSE),0)</f>
        <v>0</v>
      </c>
      <c r="BP601" s="1700">
        <f>IFERROR(VLOOKUP($A601,'2012'!$D$3:$O$172,5,FALSE),0)</f>
        <v>0</v>
      </c>
      <c r="BQ601" s="1691">
        <f>IFERROR(VLOOKUP($A601,'2012'!$D$3:$O$172,6,FALSE),0)</f>
        <v>0</v>
      </c>
      <c r="BR601" s="1691">
        <f>IFERROR(VLOOKUP($A601,'2012'!$D$3:$O$172,7,FALSE),0)</f>
        <v>0</v>
      </c>
      <c r="BS601" s="1691">
        <f>IFERROR(VLOOKUP($A601,'2012'!$D$3:$O$172,8,FALSE),0)</f>
        <v>0</v>
      </c>
      <c r="BT601" s="1740">
        <f>IFERROR(VLOOKUP($A601,'2012'!$D$3:$O$172,9,FALSE),0)</f>
        <v>0</v>
      </c>
      <c r="BX601" s="1700">
        <f>IFERROR(VLOOKUP($A601,'2011'!$D$4:$I$251,2,FALSE),0)</f>
        <v>0</v>
      </c>
      <c r="BY601" s="1691">
        <f>IFERROR(VLOOKUP($A601,'2011'!$D$4:$I$251,3,FALSE),0)</f>
        <v>0</v>
      </c>
      <c r="BZ601" s="1691">
        <f>IFERROR(VLOOKUP($A601,'2011'!$D$4:$I$251,4,FALSE),0)</f>
        <v>0</v>
      </c>
      <c r="CA601" s="1691">
        <f>IFERROR(VLOOKUP($A601,'2011'!$D$4:$I$251,5,FALSE),0)</f>
        <v>0</v>
      </c>
      <c r="CB601" s="1740">
        <f>IFERROR(VLOOKUP($A601,'2011'!$D$4:$I$251,6,FALSE),0)</f>
        <v>0</v>
      </c>
      <c r="CC601" s="1700">
        <f>IFERROR(VLOOKUP($A601,'2010'!$C$3:$H$234,2,FALSE),0)</f>
        <v>0</v>
      </c>
      <c r="CD601" s="1691">
        <f>IFERROR(VLOOKUP($A601,'2010'!$C$3:$H$234,3,FALSE),0)</f>
        <v>0</v>
      </c>
      <c r="CE601" s="1691">
        <f>IFERROR(VLOOKUP($A601,'2010'!$C$3:$H$234,4,FALSE),0)</f>
        <v>0</v>
      </c>
      <c r="CF601" s="1691">
        <f>IFERROR(VLOOKUP($A601,'2010'!$C$3:$H$234,5,FALSE),0)</f>
        <v>0</v>
      </c>
      <c r="CG601" s="1740">
        <f>IFERROR(VLOOKUP($A601,'2010'!$C$3:$H$234,6,FALSE),0)</f>
        <v>0</v>
      </c>
      <c r="CH601" s="1700">
        <f>IFERROR(VLOOKUP($A601,'2009'!$C$3:$H$242,2,FALSE),0)</f>
        <v>0</v>
      </c>
      <c r="CI601" s="1691">
        <f>IFERROR(VLOOKUP($A601,'2009'!$C$3:$H$242,3,FALSE),0)</f>
        <v>0</v>
      </c>
      <c r="CJ601" s="1691">
        <f>IFERROR(VLOOKUP($A601,'2009'!$C$3:$H$242,4,FALSE),0)</f>
        <v>0</v>
      </c>
      <c r="CK601" s="1691">
        <f>IFERROR(VLOOKUP($A601,'2009'!$C$3:$H$242,5,FALSE),0)</f>
        <v>0</v>
      </c>
      <c r="CL601" s="1740">
        <f>IFERROR(VLOOKUP($A601,'2009'!$C$3:$H$242,6,FALSE),0)</f>
        <v>0</v>
      </c>
      <c r="CM601" s="1700">
        <f>IFERROR(VLOOKUP($A601,'2008'!$C$3:$H$229,2,FALSE),0)</f>
        <v>0</v>
      </c>
      <c r="CN601" s="1691">
        <f>IFERROR(VLOOKUP($A601,'2008'!$C$3:$H$229,3,FALSE),0)</f>
        <v>0</v>
      </c>
      <c r="CO601" s="1691">
        <f>IFERROR(VLOOKUP($A601,'2008'!$C$3:$H$229,4,FALSE),0)</f>
        <v>0</v>
      </c>
      <c r="CP601" s="1691">
        <f>IFERROR(VLOOKUP($A601,'2008'!$C$3:$H$229,5,FALSE),0)</f>
        <v>0</v>
      </c>
      <c r="CQ601" s="1740">
        <f>IFERROR(VLOOKUP($A601,'2008'!$C$3:$H$229,6,FALSE),0)</f>
        <v>0</v>
      </c>
      <c r="CR601" s="1700">
        <f>IFERROR(VLOOKUP($A601,'2007'!$C$3:$M$238,7,FALSE),0)</f>
        <v>0</v>
      </c>
      <c r="CS601" s="1691">
        <f>IFERROR(VLOOKUP($A601,'2007'!$C$3:$M$238,8,FALSE),0)</f>
        <v>0</v>
      </c>
      <c r="CT601" s="1691">
        <f>IFERROR(VLOOKUP($A601,'2007'!$C$3:$M$238,9,FALSE),0)</f>
        <v>0</v>
      </c>
      <c r="CU601" s="1691">
        <f>IFERROR(VLOOKUP($A601,'2007'!$C$3:$M$238,10,FALSE),0)</f>
        <v>0</v>
      </c>
      <c r="CV601" s="1740">
        <f>IFERROR(VLOOKUP($A601,'2007'!$C$3:$M$238,11,FALSE),0)</f>
        <v>0</v>
      </c>
      <c r="CW601" s="1700">
        <f>IFERROR(VLOOKUP($A601,'2006'!$A$2:$F$200,2,FALSE),0)</f>
        <v>0</v>
      </c>
      <c r="CX601" s="1691">
        <f>IFERROR(VLOOKUP($A601,'2006'!$A$2:$F$200,4,FALSE),0)</f>
        <v>0</v>
      </c>
      <c r="CY601" s="1691">
        <f>IFERROR(VLOOKUP($A601,'2006'!$A$2:$F$200,5,FALSE),0)</f>
        <v>0</v>
      </c>
      <c r="CZ601" s="1740">
        <f>IFERROR(VLOOKUP($A601,'2006'!$A$2:$F$200,6,FALSE),0)</f>
        <v>0</v>
      </c>
      <c r="DA601" s="1700">
        <f>IFERROR(VLOOKUP($A601,'2005'!$C$3:$M$205,8,FALSE),0)</f>
        <v>0</v>
      </c>
      <c r="DB601" s="1691">
        <f>IFERROR(VLOOKUP($A601,'2005'!$C$3:$M$205,9,FALSE),0)</f>
        <v>0</v>
      </c>
      <c r="DC601" s="1691">
        <f>IFERROR(VLOOKUP($A601,'2005'!$C$3:$M$205,10,FALSE),0)</f>
        <v>0</v>
      </c>
      <c r="DD601" s="1740">
        <f>IFERROR(VLOOKUP($A601,'2005'!$C$3:$M$205,11,FALSE),0)</f>
        <v>0</v>
      </c>
      <c r="DE601" s="1700">
        <f>IFERROR(VLOOKUP($A601,'2004'!$C$3:$M$213,8,FALSE),0)</f>
        <v>34</v>
      </c>
      <c r="DF601" s="1691">
        <f>IFERROR(VLOOKUP($A601,'2004'!$C$3:$M$213,9,FALSE),0)</f>
        <v>16</v>
      </c>
      <c r="DG601" s="1691">
        <f>IFERROR(VLOOKUP($A601,'2004'!$C$3:$M$213,10,FALSE),0)</f>
        <v>0</v>
      </c>
      <c r="DH601" s="1740">
        <f>IFERROR(VLOOKUP($A601,'2004'!$C$3:$M$213,11,FALSE),0)</f>
        <v>0.47058823529411764</v>
      </c>
      <c r="DI601" s="1700">
        <f>IFERROR(VLOOKUP($A601,'2003'!$C$3:$Q$214,12,FALSE),0)</f>
        <v>45</v>
      </c>
      <c r="DJ601" s="1691">
        <f>IFERROR(VLOOKUP($A601,'2003'!$C$3:$Q$214,13,FALSE),0)</f>
        <v>24</v>
      </c>
      <c r="DK601" s="1691">
        <f>IFERROR(VLOOKUP($A601,'2003'!$C$3:$Q$214,14,FALSE),0)</f>
        <v>0</v>
      </c>
      <c r="DL601" s="1740">
        <f>IFERROR(VLOOKUP($A601,'2003'!$C$3:$Q$214,15,FALSE),0)</f>
        <v>0.53333333333333333</v>
      </c>
      <c r="DM601" s="1700">
        <f>IFERROR(VLOOKUP($A601,'2002'!$D$3:$R$214,12,FALSE),0)</f>
        <v>0</v>
      </c>
      <c r="DN601" s="1691">
        <f>IFERROR(VLOOKUP($A601,'2002'!$D$3:$R$214,13,FALSE),0)</f>
        <v>0</v>
      </c>
      <c r="DO601" s="1691">
        <f>IFERROR(VLOOKUP($A601,'2002'!$D$3:$R$214,14,FALSE),0)</f>
        <v>0</v>
      </c>
      <c r="DP601" s="1788">
        <f>IFERROR(VLOOKUP($A601,'2002'!$D$3:$R$214,15,FALSE),0)</f>
        <v>0</v>
      </c>
      <c r="DQ601" s="1700">
        <f>IFERROR(VLOOKUP($A601,'Pre 2002'!$C$3:$CK$382,84,FALSE),0)</f>
        <v>0</v>
      </c>
      <c r="DR601" s="1695">
        <f>IFERROR(VLOOKUP($A601,'Pre 2002'!$C$3:$CK$382,85,FALSE),0)</f>
        <v>0</v>
      </c>
      <c r="DS601" s="1695">
        <f>IFERROR(VLOOKUP($A601,'Pre 2002'!$C$3:$CK$382,86,FALSE),0)</f>
        <v>0</v>
      </c>
      <c r="DT601" s="1790">
        <f>IFERROR(VLOOKUP($A601,'Pre 2002'!$C$3:$CK$382,87,FALSE),0)</f>
        <v>0</v>
      </c>
      <c r="DU601" s="1741">
        <f>IFERROR(VLOOKUP(A601,'Pre 2002'!$C$3:$CG$382,83,FALSE),0)</f>
        <v>0</v>
      </c>
    </row>
    <row r="602" spans="1:125">
      <c r="A602" s="1778" t="s">
        <v>68</v>
      </c>
      <c r="B602" s="1562">
        <f t="shared" si="227"/>
        <v>81</v>
      </c>
      <c r="C602" s="1562">
        <f t="shared" si="228"/>
        <v>41</v>
      </c>
      <c r="D602" s="1562">
        <f t="shared" si="229"/>
        <v>0</v>
      </c>
      <c r="E602" s="1563">
        <f t="shared" si="230"/>
        <v>0.50617283950617287</v>
      </c>
      <c r="F602" s="1786">
        <f t="shared" si="231"/>
        <v>1</v>
      </c>
      <c r="G602" s="1595">
        <v>2013</v>
      </c>
      <c r="H602" s="1567">
        <f t="shared" si="232"/>
        <v>1</v>
      </c>
      <c r="I602" s="1734">
        <f t="shared" si="233"/>
        <v>81</v>
      </c>
      <c r="J602" s="1734">
        <f t="shared" si="234"/>
        <v>41</v>
      </c>
      <c r="K602" s="1734">
        <f t="shared" si="235"/>
        <v>0</v>
      </c>
      <c r="L602" s="1806">
        <f t="shared" si="236"/>
        <v>0.50617283950617287</v>
      </c>
      <c r="M602" s="1746">
        <v>14</v>
      </c>
      <c r="N602" s="1746">
        <v>0</v>
      </c>
      <c r="O602" s="1700">
        <f>IFERROR(VLOOKUP($A602,'2022'!$B$2:$K$174,3,FALSE),0)</f>
        <v>0</v>
      </c>
      <c r="P602" s="1858">
        <f>IFERROR(VLOOKUP($A602,'2022'!$B$2:$K$174,4,FALSE),0)</f>
        <v>0</v>
      </c>
      <c r="Q602" s="1858">
        <f>IFERROR(VLOOKUP($A602,'2022'!$B$2:$K$174,5,FALSE),0)</f>
        <v>0</v>
      </c>
      <c r="R602" s="1858">
        <f>IFERROR(VLOOKUP($A602,'2022'!$B$2:$K$174,8,FALSE),0)</f>
        <v>0</v>
      </c>
      <c r="S602" s="1740">
        <f>IFERROR(VLOOKUP($A602,'2022'!$B$2:$K$174,10,FALSE),0)</f>
        <v>0</v>
      </c>
      <c r="T602" s="1700">
        <f>IFERROR(VLOOKUP($A602,'2021'!$B$2:$K$174,3,FALSE),0)</f>
        <v>0</v>
      </c>
      <c r="U602" s="1843">
        <f>IFERROR(VLOOKUP($A602,'2021'!$B$2:$K$174,4,FALSE),0)</f>
        <v>0</v>
      </c>
      <c r="V602" s="1843">
        <f>IFERROR(VLOOKUP($A602,'2021'!$B$2:$K$174,5,FALSE),0)</f>
        <v>0</v>
      </c>
      <c r="W602" s="1843">
        <f>IFERROR(VLOOKUP($A602,'2021'!$B$2:$K$174,8,FALSE),0)</f>
        <v>0</v>
      </c>
      <c r="X602" s="1740">
        <f>IFERROR(VLOOKUP($A602,'2021'!$B$2:$K$174,10,FALSE),0)</f>
        <v>0</v>
      </c>
      <c r="Y602" s="1700">
        <f>IFERROR(VLOOKUP($A602,'2020'!$B$2:$K$170,3,FALSE),0)</f>
        <v>0</v>
      </c>
      <c r="Z602" s="1829">
        <f>IFERROR(VLOOKUP($A602,'2020'!$B$2:$K$170,4,FALSE),0)</f>
        <v>0</v>
      </c>
      <c r="AA602" s="1829">
        <f>IFERROR(VLOOKUP($A602,'2020'!$B$2:$K$170,5,FALSE),0)</f>
        <v>0</v>
      </c>
      <c r="AB602" s="1829">
        <f>IFERROR(VLOOKUP($A602,'2020'!$B$2:$K$170,8,FALSE),0)</f>
        <v>0</v>
      </c>
      <c r="AC602" s="1740">
        <f>IFERROR(VLOOKUP($A602,'2020'!$B$2:$K$170,10,FALSE),0)</f>
        <v>0</v>
      </c>
      <c r="AD602" s="1700">
        <f>IFERROR(VLOOKUP($A602,'2019'!$B$2:$K$170,3,FALSE),0)</f>
        <v>0</v>
      </c>
      <c r="AE602" s="1823">
        <f>IFERROR(VLOOKUP($A602,'2019'!$B$2:$K$170,4,FALSE),0)</f>
        <v>0</v>
      </c>
      <c r="AF602" s="1823">
        <f>IFERROR(VLOOKUP($A602,'2019'!$B$2:$K$170,5,FALSE),0)</f>
        <v>0</v>
      </c>
      <c r="AG602" s="1823">
        <f>IFERROR(VLOOKUP($A602,'2019'!$B$2:$K$170,8,FALSE),0)</f>
        <v>0</v>
      </c>
      <c r="AH602" s="1740">
        <f>IFERROR(VLOOKUP($A602,'2019'!$B$2:$K$170,10,FALSE),0)</f>
        <v>0</v>
      </c>
      <c r="AI602" s="1700">
        <f>IFERROR(VLOOKUP($A602,'2018'!$B$2:$K$170,3,FALSE),0)</f>
        <v>0</v>
      </c>
      <c r="AJ602" s="1821">
        <f>IFERROR(VLOOKUP($A602,'2018'!$B$2:$K$170,4,FALSE),0)</f>
        <v>0</v>
      </c>
      <c r="AK602" s="1821">
        <f>IFERROR(VLOOKUP($A602,'2018'!$B$2:$K$170,5,FALSE),0)</f>
        <v>0</v>
      </c>
      <c r="AL602" s="1821">
        <f>IFERROR(VLOOKUP($A602,'2018'!$B$2:$K$170,8,FALSE),0)</f>
        <v>0</v>
      </c>
      <c r="AM602" s="1740">
        <f>IFERROR(VLOOKUP($A602,'2018'!$B$2:$K$170,10,FALSE),0)</f>
        <v>0</v>
      </c>
      <c r="AN602" s="1700">
        <f>IFERROR(VLOOKUP($A602,'2017'!$B$2:$J$163,2,FALSE),0)</f>
        <v>0</v>
      </c>
      <c r="AO602" s="1815">
        <f>IFERROR(VLOOKUP($A602,'2017'!$B$2:$J$163,3,FALSE),0)</f>
        <v>0</v>
      </c>
      <c r="AP602" s="1815">
        <f>IFERROR(VLOOKUP($A602,'2017'!$B$2:$J$163,4,FALSE),0)</f>
        <v>0</v>
      </c>
      <c r="AQ602" s="1815">
        <f>IFERROR(VLOOKUP($A602,'2017'!$B$2:$J$163,7,FALSE),0)</f>
        <v>0</v>
      </c>
      <c r="AR602" s="1740">
        <f>IFERROR(VLOOKUP($A602,'2017'!$B$2:$J$163,9,FALSE),0)</f>
        <v>0</v>
      </c>
      <c r="AS602" s="1700">
        <f>IFERROR(VLOOKUP($A602,'2016'!$B$2:$K$165,3,FALSE),0)</f>
        <v>0</v>
      </c>
      <c r="AT602" s="1796">
        <f>IFERROR(VLOOKUP($A602,'2016'!$B$2:$K$165,4,FALSE),0)</f>
        <v>0</v>
      </c>
      <c r="AU602" s="1796">
        <f>IFERROR(VLOOKUP($A602,'2016'!$B$2:$K$165,5,FALSE),0)</f>
        <v>0</v>
      </c>
      <c r="AV602" s="1796">
        <f>IFERROR(VLOOKUP($A602,'2016'!$B$2:$K$165,8,FALSE),0)</f>
        <v>0</v>
      </c>
      <c r="AW602" s="1740">
        <f>IFERROR(VLOOKUP($A602,'2016'!$B$2:$K$165,10,FALSE),0)</f>
        <v>0</v>
      </c>
      <c r="AX602" s="1700">
        <f>IFERROR(VLOOKUP($A602,'2015'!$B$2:$K$165,3,FALSE),0)</f>
        <v>0</v>
      </c>
      <c r="AY602" s="1695">
        <f>IFERROR(VLOOKUP($A602,'2015'!$B$2:$K$165,4,FALSE),0)</f>
        <v>0</v>
      </c>
      <c r="AZ602" s="1695">
        <f>IFERROR(VLOOKUP($A602,'2015'!$B$2:$K$165,5,FALSE),0)</f>
        <v>0</v>
      </c>
      <c r="BA602" s="1695">
        <f>IFERROR(VLOOKUP($A602,'2015'!$B$2:$K$165,8,FALSE),0)</f>
        <v>0</v>
      </c>
      <c r="BB602" s="1740">
        <f>IFERROR(VLOOKUP($A602,'2015'!$B$2:$K$165,10,FALSE),0)</f>
        <v>0</v>
      </c>
      <c r="BC602" s="1700">
        <f>IFERROR(VLOOKUP($A602,'2014'!$B$2:$K$157,3,FALSE),0)</f>
        <v>81</v>
      </c>
      <c r="BD602" s="1691">
        <f>IFERROR(VLOOKUP($A602,'2014'!$B$2:$K$157,4,FALSE),0)</f>
        <v>25</v>
      </c>
      <c r="BE602" s="1691">
        <f>IFERROR(VLOOKUP($A602,'2014'!$B$2:$K$157,5,FALSE),0)</f>
        <v>41</v>
      </c>
      <c r="BF602" s="1691">
        <f>IFERROR(VLOOKUP($A602,'2014'!$B$2:$K$157,8,FALSE),0)</f>
        <v>0</v>
      </c>
      <c r="BG602" s="1740">
        <f>IFERROR(VLOOKUP($A602,'2014'!$B$2:$K$157,10,FALSE),0)</f>
        <v>0.50617283950617287</v>
      </c>
      <c r="BH602" s="1700">
        <f>IFERROR(VLOOKUP($A602,'2013'!$D$4:$I$249,2,FALSE),0)</f>
        <v>0</v>
      </c>
      <c r="BI602" s="1691">
        <f>IFERROR(VLOOKUP($A602,'2013'!$D$4:$I$249,3,FALSE),0)</f>
        <v>0</v>
      </c>
      <c r="BJ602" s="1691">
        <f>IFERROR(VLOOKUP($A602,'2013'!$D$4:$I$249,4,FALSE),0)</f>
        <v>0</v>
      </c>
      <c r="BK602" s="1691">
        <f>IFERROR(VLOOKUP($A602,'2013'!$D$4:$I$249,5,FALSE),0)</f>
        <v>0</v>
      </c>
      <c r="BL602" s="1740">
        <f>IFERROR(VLOOKUP($A602,'2013'!$D$4:$I$249,6,FALSE),0)</f>
        <v>0</v>
      </c>
      <c r="BM602" s="1737">
        <f>IFERROR(VLOOKUP($A602,'2012'!$D$3:$O$172,2,FALSE),0)</f>
        <v>0</v>
      </c>
      <c r="BN602" s="1691">
        <f>IFERROR(VLOOKUP($A602,'2012'!$D$3:$O$172,3,FALSE),0)</f>
        <v>0</v>
      </c>
      <c r="BO602" s="1743">
        <f>IFERROR(VLOOKUP($A602,'2012'!$D$3:$O$172,4,FALSE),0)</f>
        <v>0</v>
      </c>
      <c r="BP602" s="1700">
        <f>IFERROR(VLOOKUP($A602,'2012'!$D$3:$O$172,5,FALSE),0)</f>
        <v>0</v>
      </c>
      <c r="BQ602" s="1691">
        <f>IFERROR(VLOOKUP($A602,'2012'!$D$3:$O$172,6,FALSE),0)</f>
        <v>0</v>
      </c>
      <c r="BR602" s="1691">
        <f>IFERROR(VLOOKUP($A602,'2012'!$D$3:$O$172,7,FALSE),0)</f>
        <v>0</v>
      </c>
      <c r="BS602" s="1691">
        <f>IFERROR(VLOOKUP($A602,'2012'!$D$3:$O$172,8,FALSE),0)</f>
        <v>0</v>
      </c>
      <c r="BT602" s="1740">
        <f>IFERROR(VLOOKUP($A602,'2012'!$D$3:$O$172,9,FALSE),0)</f>
        <v>0</v>
      </c>
      <c r="BU602" s="1737">
        <f>IFERROR(VLOOKUP($A602,'2012'!$D$3:$O$172,10,FALSE),0)</f>
        <v>0</v>
      </c>
      <c r="BV602" s="1691">
        <f>IFERROR(VLOOKUP($A602,'2012'!$D$3:$O$172,11,FALSE),0)</f>
        <v>0</v>
      </c>
      <c r="BW602" s="1743">
        <f>IFERROR(VLOOKUP($A602,'2012'!$D$3:$O$172,12,FALSE),0)</f>
        <v>0</v>
      </c>
      <c r="BX602" s="1700">
        <f>IFERROR(VLOOKUP($A602,'2011'!$D$4:$I$251,2,FALSE),0)</f>
        <v>0</v>
      </c>
      <c r="BY602" s="1691">
        <f>IFERROR(VLOOKUP($A602,'2011'!$D$4:$I$251,3,FALSE),0)</f>
        <v>0</v>
      </c>
      <c r="BZ602" s="1691">
        <f>IFERROR(VLOOKUP($A602,'2011'!$D$4:$I$251,4,FALSE),0)</f>
        <v>0</v>
      </c>
      <c r="CA602" s="1691">
        <f>IFERROR(VLOOKUP($A602,'2011'!$D$4:$I$251,5,FALSE),0)</f>
        <v>0</v>
      </c>
      <c r="CB602" s="1740">
        <f>IFERROR(VLOOKUP($A602,'2011'!$D$4:$I$251,6,FALSE),0)</f>
        <v>0</v>
      </c>
      <c r="CC602" s="1700">
        <f>IFERROR(VLOOKUP($A602,'2010'!$C$3:$H$234,2,FALSE),0)</f>
        <v>0</v>
      </c>
      <c r="CD602" s="1691">
        <f>IFERROR(VLOOKUP($A602,'2010'!$C$3:$H$234,3,FALSE),0)</f>
        <v>0</v>
      </c>
      <c r="CE602" s="1691">
        <f>IFERROR(VLOOKUP($A602,'2010'!$C$3:$H$234,4,FALSE),0)</f>
        <v>0</v>
      </c>
      <c r="CF602" s="1691">
        <f>IFERROR(VLOOKUP($A602,'2010'!$C$3:$H$234,5,FALSE),0)</f>
        <v>0</v>
      </c>
      <c r="CG602" s="1740">
        <f>IFERROR(VLOOKUP($A602,'2010'!$C$3:$H$234,6,FALSE),0)</f>
        <v>0</v>
      </c>
      <c r="CH602" s="1700">
        <f>IFERROR(VLOOKUP($A602,'2009'!$C$3:$H$242,2,FALSE),0)</f>
        <v>0</v>
      </c>
      <c r="CI602" s="1691">
        <f>IFERROR(VLOOKUP($A602,'2009'!$C$3:$H$242,3,FALSE),0)</f>
        <v>0</v>
      </c>
      <c r="CJ602" s="1691">
        <f>IFERROR(VLOOKUP($A602,'2009'!$C$3:$H$242,4,FALSE),0)</f>
        <v>0</v>
      </c>
      <c r="CK602" s="1691">
        <f>IFERROR(VLOOKUP($A602,'2009'!$C$3:$H$242,5,FALSE),0)</f>
        <v>0</v>
      </c>
      <c r="CL602" s="1740">
        <f>IFERROR(VLOOKUP($A602,'2009'!$C$3:$H$242,6,FALSE),0)</f>
        <v>0</v>
      </c>
      <c r="CM602" s="1700">
        <f>IFERROR(VLOOKUP($A602,'2008'!$C$3:$H$229,2,FALSE),0)</f>
        <v>0</v>
      </c>
      <c r="CN602" s="1691">
        <f>IFERROR(VLOOKUP($A602,'2008'!$C$3:$H$229,3,FALSE),0)</f>
        <v>0</v>
      </c>
      <c r="CO602" s="1691">
        <f>IFERROR(VLOOKUP($A602,'2008'!$C$3:$H$229,4,FALSE),0)</f>
        <v>0</v>
      </c>
      <c r="CP602" s="1691">
        <f>IFERROR(VLOOKUP($A602,'2008'!$C$3:$H$229,5,FALSE),0)</f>
        <v>0</v>
      </c>
      <c r="CQ602" s="1740">
        <f>IFERROR(VLOOKUP($A602,'2008'!$C$3:$H$229,6,FALSE),0)</f>
        <v>0</v>
      </c>
      <c r="CR602" s="1700">
        <f>IFERROR(VLOOKUP($A602,'2007'!$C$3:$M$238,7,FALSE),0)</f>
        <v>0</v>
      </c>
      <c r="CS602" s="1691">
        <f>IFERROR(VLOOKUP($A602,'2007'!$C$3:$M$238,8,FALSE),0)</f>
        <v>0</v>
      </c>
      <c r="CT602" s="1691">
        <f>IFERROR(VLOOKUP($A602,'2007'!$C$3:$M$238,9,FALSE),0)</f>
        <v>0</v>
      </c>
      <c r="CU602" s="1691">
        <f>IFERROR(VLOOKUP($A602,'2007'!$C$3:$M$238,10,FALSE),0)</f>
        <v>0</v>
      </c>
      <c r="CV602" s="1740">
        <f>IFERROR(VLOOKUP($A602,'2007'!$C$3:$M$238,11,FALSE),0)</f>
        <v>0</v>
      </c>
      <c r="CW602" s="1700">
        <f>IFERROR(VLOOKUP($A602,'2006'!$A$2:$F$200,2,FALSE),0)</f>
        <v>0</v>
      </c>
      <c r="CX602" s="1691">
        <f>IFERROR(VLOOKUP($A602,'2006'!$A$2:$F$200,4,FALSE),0)</f>
        <v>0</v>
      </c>
      <c r="CY602" s="1691">
        <f>IFERROR(VLOOKUP($A602,'2006'!$A$2:$F$200,5,FALSE),0)</f>
        <v>0</v>
      </c>
      <c r="CZ602" s="1740">
        <f>IFERROR(VLOOKUP($A602,'2006'!$A$2:$F$200,6,FALSE),0)</f>
        <v>0</v>
      </c>
      <c r="DA602" s="1700">
        <f>IFERROR(VLOOKUP($A602,'2005'!$C$3:$M$205,8,FALSE),0)</f>
        <v>0</v>
      </c>
      <c r="DB602" s="1691">
        <f>IFERROR(VLOOKUP($A602,'2005'!$C$3:$M$205,9,FALSE),0)</f>
        <v>0</v>
      </c>
      <c r="DC602" s="1691">
        <f>IFERROR(VLOOKUP($A602,'2005'!$C$3:$M$205,10,FALSE),0)</f>
        <v>0</v>
      </c>
      <c r="DD602" s="1740">
        <f>IFERROR(VLOOKUP($A602,'2005'!$C$3:$M$205,11,FALSE),0)</f>
        <v>0</v>
      </c>
      <c r="DE602" s="1700">
        <f>IFERROR(VLOOKUP($A602,'2004'!$C$3:$M$213,8,FALSE),0)</f>
        <v>0</v>
      </c>
      <c r="DF602" s="1691">
        <f>IFERROR(VLOOKUP($A602,'2004'!$C$3:$M$213,9,FALSE),0)</f>
        <v>0</v>
      </c>
      <c r="DG602" s="1691">
        <f>IFERROR(VLOOKUP($A602,'2004'!$C$3:$M$213,10,FALSE),0)</f>
        <v>0</v>
      </c>
      <c r="DH602" s="1740">
        <f>IFERROR(VLOOKUP($A602,'2004'!$C$3:$M$213,11,FALSE),0)</f>
        <v>0</v>
      </c>
      <c r="DI602" s="1700">
        <f>IFERROR(VLOOKUP($A602,'2003'!$C$3:$Q$214,12,FALSE),0)</f>
        <v>0</v>
      </c>
      <c r="DJ602" s="1691">
        <f>IFERROR(VLOOKUP($A602,'2003'!$C$3:$Q$214,13,FALSE),0)</f>
        <v>0</v>
      </c>
      <c r="DK602" s="1691">
        <f>IFERROR(VLOOKUP($A602,'2003'!$C$3:$Q$214,14,FALSE),0)</f>
        <v>0</v>
      </c>
      <c r="DL602" s="1740">
        <f>IFERROR(VLOOKUP($A602,'2003'!$C$3:$Q$214,15,FALSE),0)</f>
        <v>0</v>
      </c>
      <c r="DM602" s="1700">
        <f>IFERROR(VLOOKUP($A602,'2002'!$D$3:$R$214,12,FALSE),0)</f>
        <v>0</v>
      </c>
      <c r="DN602" s="1691">
        <f>IFERROR(VLOOKUP($A602,'2002'!$D$3:$R$214,13,FALSE),0)</f>
        <v>0</v>
      </c>
      <c r="DO602" s="1691">
        <f>IFERROR(VLOOKUP($A602,'2002'!$D$3:$R$214,14,FALSE),0)</f>
        <v>0</v>
      </c>
      <c r="DP602" s="1788">
        <f>IFERROR(VLOOKUP($A602,'2002'!$D$3:$R$214,15,FALSE),0)</f>
        <v>0</v>
      </c>
      <c r="DQ602" s="1700">
        <f>IFERROR(VLOOKUP($A602,'Pre 2002'!$C$3:$CK$382,84,FALSE),0)</f>
        <v>0</v>
      </c>
      <c r="DR602" s="1695">
        <f>IFERROR(VLOOKUP($A602,'Pre 2002'!$C$3:$CK$382,85,FALSE),0)</f>
        <v>0</v>
      </c>
      <c r="DS602" s="1695">
        <f>IFERROR(VLOOKUP($A602,'Pre 2002'!$C$3:$CK$382,86,FALSE),0)</f>
        <v>0</v>
      </c>
      <c r="DT602" s="1790">
        <f>IFERROR(VLOOKUP($A602,'Pre 2002'!$C$3:$CK$382,87,FALSE),0)</f>
        <v>0</v>
      </c>
      <c r="DU602" s="1741">
        <f>IFERROR(VLOOKUP(A602,'Pre 2002'!$C$3:$CG$382,83,FALSE),0)</f>
        <v>0</v>
      </c>
    </row>
    <row r="603" spans="1:125">
      <c r="A603" s="1779" t="s">
        <v>2187</v>
      </c>
      <c r="B603" s="1562">
        <f t="shared" si="227"/>
        <v>133</v>
      </c>
      <c r="C603" s="1562">
        <f t="shared" si="228"/>
        <v>67</v>
      </c>
      <c r="D603" s="1562">
        <f t="shared" si="229"/>
        <v>0</v>
      </c>
      <c r="E603" s="1563">
        <f t="shared" si="230"/>
        <v>0.50375939849624063</v>
      </c>
      <c r="F603" s="1786">
        <f t="shared" si="231"/>
        <v>3</v>
      </c>
      <c r="G603" s="1595">
        <v>2015</v>
      </c>
      <c r="H603" s="1567">
        <f t="shared" si="232"/>
        <v>0</v>
      </c>
      <c r="I603" s="1734">
        <f t="shared" si="233"/>
        <v>0</v>
      </c>
      <c r="J603" s="1734">
        <f t="shared" si="234"/>
        <v>0</v>
      </c>
      <c r="K603" s="1734">
        <f t="shared" si="235"/>
        <v>0</v>
      </c>
      <c r="L603" s="1806">
        <f t="shared" si="236"/>
        <v>0</v>
      </c>
      <c r="M603" s="1751"/>
      <c r="N603" s="1751"/>
      <c r="O603" s="1700">
        <f>IFERROR(VLOOKUP($A603,'2022'!$B$2:$K$174,3,FALSE),0)</f>
        <v>0</v>
      </c>
      <c r="P603" s="1858">
        <f>IFERROR(VLOOKUP($A603,'2022'!$B$2:$K$174,4,FALSE),0)</f>
        <v>0</v>
      </c>
      <c r="Q603" s="1858">
        <f>IFERROR(VLOOKUP($A603,'2022'!$B$2:$K$174,5,FALSE),0)</f>
        <v>0</v>
      </c>
      <c r="R603" s="1858">
        <f>IFERROR(VLOOKUP($A603,'2022'!$B$2:$K$174,8,FALSE),0)</f>
        <v>0</v>
      </c>
      <c r="S603" s="1740">
        <f>IFERROR(VLOOKUP($A603,'2022'!$B$2:$K$174,10,FALSE),0)</f>
        <v>0</v>
      </c>
      <c r="T603" s="1700">
        <f>IFERROR(VLOOKUP($A603,'2021'!$B$2:$K$174,3,FALSE),0)</f>
        <v>0</v>
      </c>
      <c r="U603" s="1843">
        <f>IFERROR(VLOOKUP($A603,'2021'!$B$2:$K$174,4,FALSE),0)</f>
        <v>0</v>
      </c>
      <c r="V603" s="1843">
        <f>IFERROR(VLOOKUP($A603,'2021'!$B$2:$K$174,5,FALSE),0)</f>
        <v>0</v>
      </c>
      <c r="W603" s="1843">
        <f>IFERROR(VLOOKUP($A603,'2021'!$B$2:$K$174,8,FALSE),0)</f>
        <v>0</v>
      </c>
      <c r="X603" s="1740">
        <f>IFERROR(VLOOKUP($A603,'2021'!$B$2:$K$174,10,FALSE),0)</f>
        <v>0</v>
      </c>
      <c r="Y603" s="1700">
        <f>IFERROR(VLOOKUP($A603,'2020'!$B$2:$K$170,3,FALSE),0)</f>
        <v>0</v>
      </c>
      <c r="Z603" s="1829">
        <f>IFERROR(VLOOKUP($A603,'2020'!$B$2:$K$170,4,FALSE),0)</f>
        <v>0</v>
      </c>
      <c r="AA603" s="1829">
        <f>IFERROR(VLOOKUP($A603,'2020'!$B$2:$K$170,5,FALSE),0)</f>
        <v>0</v>
      </c>
      <c r="AB603" s="1829">
        <f>IFERROR(VLOOKUP($A603,'2020'!$B$2:$K$170,8,FALSE),0)</f>
        <v>0</v>
      </c>
      <c r="AC603" s="1740">
        <f>IFERROR(VLOOKUP($A603,'2020'!$B$2:$K$170,10,FALSE),0)</f>
        <v>0</v>
      </c>
      <c r="AD603" s="1700">
        <f>IFERROR(VLOOKUP($A603,'2019'!$B$2:$K$170,3,FALSE),0)</f>
        <v>0</v>
      </c>
      <c r="AE603" s="1823">
        <f>IFERROR(VLOOKUP($A603,'2019'!$B$2:$K$170,4,FALSE),0)</f>
        <v>0</v>
      </c>
      <c r="AF603" s="1823">
        <f>IFERROR(VLOOKUP($A603,'2019'!$B$2:$K$170,5,FALSE),0)</f>
        <v>0</v>
      </c>
      <c r="AG603" s="1823">
        <f>IFERROR(VLOOKUP($A603,'2019'!$B$2:$K$170,8,FALSE),0)</f>
        <v>0</v>
      </c>
      <c r="AH603" s="1740">
        <f>IFERROR(VLOOKUP($A603,'2019'!$B$2:$K$170,10,FALSE),0)</f>
        <v>0</v>
      </c>
      <c r="AI603" s="1700">
        <f>IFERROR(VLOOKUP($A603,'2018'!$B$2:$K$170,3,FALSE),0)</f>
        <v>0</v>
      </c>
      <c r="AJ603" s="1821">
        <f>IFERROR(VLOOKUP($A603,'2018'!$B$2:$K$170,4,FALSE),0)</f>
        <v>0</v>
      </c>
      <c r="AK603" s="1821">
        <f>IFERROR(VLOOKUP($A603,'2018'!$B$2:$K$170,5,FALSE),0)</f>
        <v>0</v>
      </c>
      <c r="AL603" s="1821">
        <f>IFERROR(VLOOKUP($A603,'2018'!$B$2:$K$170,8,FALSE),0)</f>
        <v>0</v>
      </c>
      <c r="AM603" s="1740">
        <f>IFERROR(VLOOKUP($A603,'2018'!$B$2:$K$170,10,FALSE),0)</f>
        <v>0</v>
      </c>
      <c r="AN603" s="1700">
        <f>IFERROR(VLOOKUP($A603,'2017'!$B$2:$J$163,2,FALSE),0)</f>
        <v>29</v>
      </c>
      <c r="AO603" s="1815">
        <f>IFERROR(VLOOKUP($A603,'2017'!$B$2:$J$163,3,FALSE),0)</f>
        <v>7</v>
      </c>
      <c r="AP603" s="1815">
        <f>IFERROR(VLOOKUP($A603,'2017'!$B$2:$J$163,4,FALSE),0)</f>
        <v>14</v>
      </c>
      <c r="AQ603" s="1815">
        <f>IFERROR(VLOOKUP($A603,'2017'!$B$2:$J$163,7,FALSE),0)</f>
        <v>0</v>
      </c>
      <c r="AR603" s="1740">
        <f>IFERROR(VLOOKUP($A603,'2017'!$B$2:$J$163,9,FALSE),0)</f>
        <v>0.48275862068965519</v>
      </c>
      <c r="AS603" s="1700">
        <f>IFERROR(VLOOKUP($A603,'2016'!$B$2:$K$165,3,FALSE),0)</f>
        <v>64</v>
      </c>
      <c r="AT603" s="1796">
        <f>IFERROR(VLOOKUP($A603,'2016'!$B$2:$K$165,4,FALSE),0)</f>
        <v>16</v>
      </c>
      <c r="AU603" s="1796">
        <f>IFERROR(VLOOKUP($A603,'2016'!$B$2:$K$165,5,FALSE),0)</f>
        <v>35</v>
      </c>
      <c r="AV603" s="1796">
        <f>IFERROR(VLOOKUP($A603,'2016'!$B$2:$K$165,8,FALSE),0)</f>
        <v>0</v>
      </c>
      <c r="AW603" s="1740">
        <f>IFERROR(VLOOKUP($A603,'2016'!$B$2:$K$165,10,FALSE),0)</f>
        <v>0.54700000000000004</v>
      </c>
      <c r="AX603" s="1700">
        <f>IFERROR(VLOOKUP($A603,'2015'!$B$2:$K$165,3,FALSE),0)</f>
        <v>40</v>
      </c>
      <c r="AY603" s="1695">
        <f>IFERROR(VLOOKUP($A603,'2015'!$B$2:$K$165,4,FALSE),0)</f>
        <v>4</v>
      </c>
      <c r="AZ603" s="1695">
        <f>IFERROR(VLOOKUP($A603,'2015'!$B$2:$K$165,5,FALSE),0)</f>
        <v>18</v>
      </c>
      <c r="BA603" s="1695">
        <f>IFERROR(VLOOKUP($A603,'2015'!$B$2:$K$165,8,FALSE),0)</f>
        <v>0</v>
      </c>
      <c r="BB603" s="1740">
        <f>IFERROR(VLOOKUP($A603,'2015'!$B$2:$K$165,10,FALSE),0)</f>
        <v>0.45</v>
      </c>
      <c r="BC603" s="1700">
        <f>IFERROR(VLOOKUP($A603,'2014'!$B$2:$K$157,3,FALSE),0)</f>
        <v>0</v>
      </c>
      <c r="BD603" s="1691">
        <f>IFERROR(VLOOKUP($A603,'2014'!$B$2:$K$157,4,FALSE),0)</f>
        <v>0</v>
      </c>
      <c r="BE603" s="1691">
        <f>IFERROR(VLOOKUP($A603,'2014'!$B$2:$K$157,5,FALSE),0)</f>
        <v>0</v>
      </c>
      <c r="BF603" s="1691">
        <f>IFERROR(VLOOKUP($A603,'2014'!$B$2:$K$157,8,FALSE),0)</f>
        <v>0</v>
      </c>
      <c r="BG603" s="1740">
        <f>IFERROR(VLOOKUP($A603,'2014'!$B$2:$K$157,10,FALSE),0)</f>
        <v>0</v>
      </c>
      <c r="BH603" s="1700">
        <f>IFERROR(VLOOKUP($A603,'2013'!$D$4:$I$249,2,FALSE),0)</f>
        <v>0</v>
      </c>
      <c r="BI603" s="1691">
        <f>IFERROR(VLOOKUP($A603,'2013'!$D$4:$I$249,3,FALSE),0)</f>
        <v>0</v>
      </c>
      <c r="BJ603" s="1691">
        <f>IFERROR(VLOOKUP($A603,'2013'!$D$4:$I$249,4,FALSE),0)</f>
        <v>0</v>
      </c>
      <c r="BK603" s="1691">
        <f>IFERROR(VLOOKUP($A603,'2013'!$D$4:$I$249,5,FALSE),0)</f>
        <v>0</v>
      </c>
      <c r="BL603" s="1740">
        <f>IFERROR(VLOOKUP($A603,'2013'!$D$4:$I$249,6,FALSE),0)</f>
        <v>0</v>
      </c>
      <c r="BM603" s="1737">
        <f>IFERROR(VLOOKUP($A603,'2012'!$D$3:$O$172,2,FALSE),0)</f>
        <v>0</v>
      </c>
      <c r="BN603" s="1691">
        <f>IFERROR(VLOOKUP($A603,'2012'!$D$3:$O$172,3,FALSE),0)</f>
        <v>0</v>
      </c>
      <c r="BO603" s="1743">
        <f>IFERROR(VLOOKUP($A603,'2012'!$D$3:$O$172,4,FALSE),0)</f>
        <v>0</v>
      </c>
      <c r="BP603" s="1700">
        <f>IFERROR(VLOOKUP($A603,'2012'!$D$3:$O$172,5,FALSE),0)</f>
        <v>0</v>
      </c>
      <c r="BQ603" s="1691">
        <f>IFERROR(VLOOKUP($A603,'2012'!$D$3:$O$172,6,FALSE),0)</f>
        <v>0</v>
      </c>
      <c r="BR603" s="1691">
        <f>IFERROR(VLOOKUP($A603,'2012'!$D$3:$O$172,7,FALSE),0)</f>
        <v>0</v>
      </c>
      <c r="BS603" s="1691">
        <f>IFERROR(VLOOKUP($A603,'2012'!$D$3:$O$172,8,FALSE),0)</f>
        <v>0</v>
      </c>
      <c r="BT603" s="1740">
        <f>IFERROR(VLOOKUP($A603,'2012'!$D$3:$O$172,9,FALSE),0)</f>
        <v>0</v>
      </c>
      <c r="BX603" s="1700">
        <f>IFERROR(VLOOKUP($A603,'2011'!$D$4:$I$251,2,FALSE),0)</f>
        <v>0</v>
      </c>
      <c r="BY603" s="1691">
        <f>IFERROR(VLOOKUP($A603,'2011'!$D$4:$I$251,3,FALSE),0)</f>
        <v>0</v>
      </c>
      <c r="BZ603" s="1691">
        <f>IFERROR(VLOOKUP($A603,'2011'!$D$4:$I$251,4,FALSE),0)</f>
        <v>0</v>
      </c>
      <c r="CA603" s="1691">
        <f>IFERROR(VLOOKUP($A603,'2011'!$D$4:$I$251,5,FALSE),0)</f>
        <v>0</v>
      </c>
      <c r="CB603" s="1740">
        <f>IFERROR(VLOOKUP($A603,'2011'!$D$4:$I$251,6,FALSE),0)</f>
        <v>0</v>
      </c>
      <c r="CC603" s="1700">
        <f>IFERROR(VLOOKUP($A603,'2010'!$C$3:$H$234,2,FALSE),0)</f>
        <v>0</v>
      </c>
      <c r="CD603" s="1691">
        <f>IFERROR(VLOOKUP($A603,'2010'!$C$3:$H$234,3,FALSE),0)</f>
        <v>0</v>
      </c>
      <c r="CE603" s="1691">
        <f>IFERROR(VLOOKUP($A603,'2010'!$C$3:$H$234,4,FALSE),0)</f>
        <v>0</v>
      </c>
      <c r="CF603" s="1691">
        <f>IFERROR(VLOOKUP($A603,'2010'!$C$3:$H$234,5,FALSE),0)</f>
        <v>0</v>
      </c>
      <c r="CG603" s="1740">
        <f>IFERROR(VLOOKUP($A603,'2010'!$C$3:$H$234,6,FALSE),0)</f>
        <v>0</v>
      </c>
      <c r="CH603" s="1700">
        <f>IFERROR(VLOOKUP($A603,'2009'!$C$3:$H$242,2,FALSE),0)</f>
        <v>0</v>
      </c>
      <c r="CI603" s="1691">
        <f>IFERROR(VLOOKUP($A603,'2009'!$C$3:$H$242,3,FALSE),0)</f>
        <v>0</v>
      </c>
      <c r="CJ603" s="1691">
        <f>IFERROR(VLOOKUP($A603,'2009'!$C$3:$H$242,4,FALSE),0)</f>
        <v>0</v>
      </c>
      <c r="CK603" s="1691">
        <f>IFERROR(VLOOKUP($A603,'2009'!$C$3:$H$242,5,FALSE),0)</f>
        <v>0</v>
      </c>
      <c r="CL603" s="1740">
        <f>IFERROR(VLOOKUP($A603,'2009'!$C$3:$H$242,6,FALSE),0)</f>
        <v>0</v>
      </c>
      <c r="CM603" s="1700">
        <f>IFERROR(VLOOKUP($A603,'2008'!$C$3:$H$229,2,FALSE),0)</f>
        <v>0</v>
      </c>
      <c r="CN603" s="1691">
        <f>IFERROR(VLOOKUP($A603,'2008'!$C$3:$H$229,3,FALSE),0)</f>
        <v>0</v>
      </c>
      <c r="CO603" s="1691">
        <f>IFERROR(VLOOKUP($A603,'2008'!$C$3:$H$229,4,FALSE),0)</f>
        <v>0</v>
      </c>
      <c r="CP603" s="1691">
        <f>IFERROR(VLOOKUP($A603,'2008'!$C$3:$H$229,5,FALSE),0)</f>
        <v>0</v>
      </c>
      <c r="CQ603" s="1740">
        <f>IFERROR(VLOOKUP($A603,'2008'!$C$3:$H$229,6,FALSE),0)</f>
        <v>0</v>
      </c>
      <c r="CR603" s="1700">
        <f>IFERROR(VLOOKUP($A603,'2007'!$C$3:$M$238,7,FALSE),0)</f>
        <v>0</v>
      </c>
      <c r="CS603" s="1691">
        <f>IFERROR(VLOOKUP($A603,'2007'!$C$3:$M$238,8,FALSE),0)</f>
        <v>0</v>
      </c>
      <c r="CT603" s="1691">
        <f>IFERROR(VLOOKUP($A603,'2007'!$C$3:$M$238,9,FALSE),0)</f>
        <v>0</v>
      </c>
      <c r="CU603" s="1691">
        <f>IFERROR(VLOOKUP($A603,'2007'!$C$3:$M$238,10,FALSE),0)</f>
        <v>0</v>
      </c>
      <c r="CV603" s="1740">
        <f>IFERROR(VLOOKUP($A603,'2007'!$C$3:$M$238,11,FALSE),0)</f>
        <v>0</v>
      </c>
      <c r="CW603" s="1700">
        <f>IFERROR(VLOOKUP($A603,'2006'!$A$2:$F$200,2,FALSE),0)</f>
        <v>0</v>
      </c>
      <c r="CX603" s="1691">
        <f>IFERROR(VLOOKUP($A603,'2006'!$A$2:$F$200,4,FALSE),0)</f>
        <v>0</v>
      </c>
      <c r="CY603" s="1691">
        <f>IFERROR(VLOOKUP($A603,'2006'!$A$2:$F$200,5,FALSE),0)</f>
        <v>0</v>
      </c>
      <c r="CZ603" s="1740">
        <f>IFERROR(VLOOKUP($A603,'2006'!$A$2:$F$200,6,FALSE),0)</f>
        <v>0</v>
      </c>
      <c r="DA603" s="1700">
        <f>IFERROR(VLOOKUP($A603,'2005'!$C$3:$M$205,8,FALSE),0)</f>
        <v>0</v>
      </c>
      <c r="DB603" s="1691">
        <f>IFERROR(VLOOKUP($A603,'2005'!$C$3:$M$205,9,FALSE),0)</f>
        <v>0</v>
      </c>
      <c r="DC603" s="1691">
        <f>IFERROR(VLOOKUP($A603,'2005'!$C$3:$M$205,10,FALSE),0)</f>
        <v>0</v>
      </c>
      <c r="DD603" s="1740">
        <f>IFERROR(VLOOKUP($A603,'2005'!$C$3:$M$205,11,FALSE),0)</f>
        <v>0</v>
      </c>
      <c r="DE603" s="1700">
        <f>IFERROR(VLOOKUP($A603,'2004'!$C$3:$M$213,8,FALSE),0)</f>
        <v>0</v>
      </c>
      <c r="DF603" s="1691">
        <f>IFERROR(VLOOKUP($A603,'2004'!$C$3:$M$213,9,FALSE),0)</f>
        <v>0</v>
      </c>
      <c r="DG603" s="1691">
        <f>IFERROR(VLOOKUP($A603,'2004'!$C$3:$M$213,10,FALSE),0)</f>
        <v>0</v>
      </c>
      <c r="DH603" s="1740">
        <f>IFERROR(VLOOKUP($A603,'2004'!$C$3:$M$213,11,FALSE),0)</f>
        <v>0</v>
      </c>
      <c r="DI603" s="1700">
        <f>IFERROR(VLOOKUP($A603,'2003'!$C$3:$Q$214,12,FALSE),0)</f>
        <v>0</v>
      </c>
      <c r="DJ603" s="1691">
        <f>IFERROR(VLOOKUP($A603,'2003'!$C$3:$Q$214,13,FALSE),0)</f>
        <v>0</v>
      </c>
      <c r="DK603" s="1691">
        <f>IFERROR(VLOOKUP($A603,'2003'!$C$3:$Q$214,14,FALSE),0)</f>
        <v>0</v>
      </c>
      <c r="DL603" s="1740">
        <f>IFERROR(VLOOKUP($A603,'2003'!$C$3:$Q$214,15,FALSE),0)</f>
        <v>0</v>
      </c>
      <c r="DM603" s="1700">
        <f>IFERROR(VLOOKUP($A603,'2002'!$D$3:$R$214,12,FALSE),0)</f>
        <v>0</v>
      </c>
      <c r="DN603" s="1691">
        <f>IFERROR(VLOOKUP($A603,'2002'!$D$3:$R$214,13,FALSE),0)</f>
        <v>0</v>
      </c>
      <c r="DO603" s="1691">
        <f>IFERROR(VLOOKUP($A603,'2002'!$D$3:$R$214,14,FALSE),0)</f>
        <v>0</v>
      </c>
      <c r="DP603" s="1788">
        <f>IFERROR(VLOOKUP($A603,'2002'!$D$3:$R$214,15,FALSE),0)</f>
        <v>0</v>
      </c>
      <c r="DQ603" s="1700">
        <f>IFERROR(VLOOKUP($A603,'Pre 2002'!$C$3:$CK$382,84,FALSE),0)</f>
        <v>0</v>
      </c>
      <c r="DR603" s="1695">
        <f>IFERROR(VLOOKUP($A603,'Pre 2002'!$C$3:$CK$382,85,FALSE),0)</f>
        <v>0</v>
      </c>
      <c r="DS603" s="1695">
        <f>IFERROR(VLOOKUP($A603,'Pre 2002'!$C$3:$CK$382,86,FALSE),0)</f>
        <v>0</v>
      </c>
      <c r="DT603" s="1790">
        <f>IFERROR(VLOOKUP($A603,'Pre 2002'!$C$3:$CK$382,87,FALSE),0)</f>
        <v>0</v>
      </c>
      <c r="DU603" s="1741">
        <f>IFERROR(VLOOKUP(A603,'Pre 2002'!$C$3:$CG$382,83,FALSE),0)</f>
        <v>0</v>
      </c>
    </row>
    <row r="604" spans="1:125">
      <c r="A604" s="1779" t="s">
        <v>2209</v>
      </c>
      <c r="B604" s="1562">
        <f t="shared" si="227"/>
        <v>92</v>
      </c>
      <c r="C604" s="1562">
        <f t="shared" si="228"/>
        <v>46</v>
      </c>
      <c r="D604" s="1562">
        <f t="shared" si="229"/>
        <v>0</v>
      </c>
      <c r="E604" s="1563">
        <f t="shared" si="230"/>
        <v>0.5</v>
      </c>
      <c r="F604" s="1786">
        <f t="shared" si="231"/>
        <v>2</v>
      </c>
      <c r="G604" s="1595">
        <v>2016</v>
      </c>
      <c r="H604" s="1567">
        <f t="shared" si="232"/>
        <v>0</v>
      </c>
      <c r="I604" s="1734">
        <f t="shared" si="233"/>
        <v>0</v>
      </c>
      <c r="J604" s="1734">
        <f t="shared" si="234"/>
        <v>0</v>
      </c>
      <c r="K604" s="1734">
        <f t="shared" si="235"/>
        <v>0</v>
      </c>
      <c r="L604" s="1806">
        <f t="shared" si="236"/>
        <v>0</v>
      </c>
      <c r="M604" s="1751"/>
      <c r="N604" s="1751"/>
      <c r="O604" s="1700">
        <f>IFERROR(VLOOKUP($A604,'2022'!$B$2:$K$174,3,FALSE),0)</f>
        <v>0</v>
      </c>
      <c r="P604" s="1858">
        <f>IFERROR(VLOOKUP($A604,'2022'!$B$2:$K$174,4,FALSE),0)</f>
        <v>0</v>
      </c>
      <c r="Q604" s="1858">
        <f>IFERROR(VLOOKUP($A604,'2022'!$B$2:$K$174,5,FALSE),0)</f>
        <v>0</v>
      </c>
      <c r="R604" s="1858">
        <f>IFERROR(VLOOKUP($A604,'2022'!$B$2:$K$174,8,FALSE),0)</f>
        <v>0</v>
      </c>
      <c r="S604" s="1740">
        <f>IFERROR(VLOOKUP($A604,'2022'!$B$2:$K$174,10,FALSE),0)</f>
        <v>0</v>
      </c>
      <c r="T604" s="1700">
        <f>IFERROR(VLOOKUP($A604,'2021'!$B$2:$K$174,3,FALSE),0)</f>
        <v>0</v>
      </c>
      <c r="U604" s="1843">
        <f>IFERROR(VLOOKUP($A604,'2021'!$B$2:$K$174,4,FALSE),0)</f>
        <v>0</v>
      </c>
      <c r="V604" s="1843">
        <f>IFERROR(VLOOKUP($A604,'2021'!$B$2:$K$174,5,FALSE),0)</f>
        <v>0</v>
      </c>
      <c r="W604" s="1843">
        <f>IFERROR(VLOOKUP($A604,'2021'!$B$2:$K$174,8,FALSE),0)</f>
        <v>0</v>
      </c>
      <c r="X604" s="1740">
        <f>IFERROR(VLOOKUP($A604,'2021'!$B$2:$K$174,10,FALSE),0)</f>
        <v>0</v>
      </c>
      <c r="Y604" s="1700">
        <f>IFERROR(VLOOKUP($A604,'2020'!$B$2:$K$170,3,FALSE),0)</f>
        <v>0</v>
      </c>
      <c r="Z604" s="1829">
        <f>IFERROR(VLOOKUP($A604,'2020'!$B$2:$K$170,4,FALSE),0)</f>
        <v>0</v>
      </c>
      <c r="AA604" s="1829">
        <f>IFERROR(VLOOKUP($A604,'2020'!$B$2:$K$170,5,FALSE),0)</f>
        <v>0</v>
      </c>
      <c r="AB604" s="1829">
        <f>IFERROR(VLOOKUP($A604,'2020'!$B$2:$K$170,8,FALSE),0)</f>
        <v>0</v>
      </c>
      <c r="AC604" s="1740">
        <f>IFERROR(VLOOKUP($A604,'2020'!$B$2:$K$170,10,FALSE),0)</f>
        <v>0</v>
      </c>
      <c r="AD604" s="1700">
        <f>IFERROR(VLOOKUP($A604,'2019'!$B$2:$K$170,3,FALSE),0)</f>
        <v>0</v>
      </c>
      <c r="AE604" s="1823">
        <f>IFERROR(VLOOKUP($A604,'2019'!$B$2:$K$170,4,FALSE),0)</f>
        <v>0</v>
      </c>
      <c r="AF604" s="1823">
        <f>IFERROR(VLOOKUP($A604,'2019'!$B$2:$K$170,5,FALSE),0)</f>
        <v>0</v>
      </c>
      <c r="AG604" s="1823">
        <f>IFERROR(VLOOKUP($A604,'2019'!$B$2:$K$170,8,FALSE),0)</f>
        <v>0</v>
      </c>
      <c r="AH604" s="1740">
        <f>IFERROR(VLOOKUP($A604,'2019'!$B$2:$K$170,10,FALSE),0)</f>
        <v>0</v>
      </c>
      <c r="AI604" s="1700">
        <f>IFERROR(VLOOKUP($A604,'2018'!$B$2:$K$170,3,FALSE),0)</f>
        <v>0</v>
      </c>
      <c r="AJ604" s="1821">
        <f>IFERROR(VLOOKUP($A604,'2018'!$B$2:$K$170,4,FALSE),0)</f>
        <v>0</v>
      </c>
      <c r="AK604" s="1821">
        <f>IFERROR(VLOOKUP($A604,'2018'!$B$2:$K$170,5,FALSE),0)</f>
        <v>0</v>
      </c>
      <c r="AL604" s="1821">
        <f>IFERROR(VLOOKUP($A604,'2018'!$B$2:$K$170,8,FALSE),0)</f>
        <v>0</v>
      </c>
      <c r="AM604" s="1740">
        <f>IFERROR(VLOOKUP($A604,'2018'!$B$2:$K$170,10,FALSE),0)</f>
        <v>0</v>
      </c>
      <c r="AN604" s="1700">
        <f>IFERROR(VLOOKUP($A604,'2017'!$B$2:$J$163,2,FALSE),0)</f>
        <v>33</v>
      </c>
      <c r="AO604" s="1815">
        <f>IFERROR(VLOOKUP($A604,'2017'!$B$2:$J$163,3,FALSE),0)</f>
        <v>7</v>
      </c>
      <c r="AP604" s="1815">
        <f>IFERROR(VLOOKUP($A604,'2017'!$B$2:$J$163,4,FALSE),0)</f>
        <v>17</v>
      </c>
      <c r="AQ604" s="1815">
        <f>IFERROR(VLOOKUP($A604,'2017'!$B$2:$J$163,7,FALSE),0)</f>
        <v>0</v>
      </c>
      <c r="AR604" s="1740">
        <f>IFERROR(VLOOKUP($A604,'2017'!$B$2:$J$163,9,FALSE),0)</f>
        <v>0.51515151515151514</v>
      </c>
      <c r="AS604" s="1700">
        <f>IFERROR(VLOOKUP($A604,'2016'!$B$2:$K$165,3,FALSE),0)</f>
        <v>59</v>
      </c>
      <c r="AT604" s="1796">
        <f>IFERROR(VLOOKUP($A604,'2016'!$B$2:$K$165,4,FALSE),0)</f>
        <v>18</v>
      </c>
      <c r="AU604" s="1796">
        <f>IFERROR(VLOOKUP($A604,'2016'!$B$2:$K$165,5,FALSE),0)</f>
        <v>29</v>
      </c>
      <c r="AV604" s="1796">
        <f>IFERROR(VLOOKUP($A604,'2016'!$B$2:$K$165,8,FALSE),0)</f>
        <v>0</v>
      </c>
      <c r="AW604" s="1740">
        <f>IFERROR(VLOOKUP($A604,'2016'!$B$2:$K$165,10,FALSE),0)</f>
        <v>0.49199999999999999</v>
      </c>
      <c r="AX604" s="1700">
        <f>IFERROR(VLOOKUP($A604,'2015'!$B$2:$K$165,3,FALSE),0)</f>
        <v>0</v>
      </c>
      <c r="AY604" s="1695">
        <f>IFERROR(VLOOKUP($A604,'2015'!$B$2:$K$165,4,FALSE),0)</f>
        <v>0</v>
      </c>
      <c r="AZ604" s="1695">
        <f>IFERROR(VLOOKUP($A604,'2015'!$B$2:$K$165,5,FALSE),0)</f>
        <v>0</v>
      </c>
      <c r="BA604" s="1695">
        <f>IFERROR(VLOOKUP($A604,'2015'!$B$2:$K$165,8,FALSE),0)</f>
        <v>0</v>
      </c>
      <c r="BB604" s="1740">
        <f>IFERROR(VLOOKUP($A604,'2015'!$B$2:$K$165,10,FALSE),0)</f>
        <v>0</v>
      </c>
      <c r="BC604" s="1700">
        <f>IFERROR(VLOOKUP($A604,'2014'!$B$2:$K$157,3,FALSE),0)</f>
        <v>0</v>
      </c>
      <c r="BD604" s="1691">
        <f>IFERROR(VLOOKUP($A604,'2014'!$B$2:$K$157,4,FALSE),0)</f>
        <v>0</v>
      </c>
      <c r="BE604" s="1691">
        <f>IFERROR(VLOOKUP($A604,'2014'!$B$2:$K$157,5,FALSE),0)</f>
        <v>0</v>
      </c>
      <c r="BF604" s="1691">
        <f>IFERROR(VLOOKUP($A604,'2014'!$B$2:$K$157,8,FALSE),0)</f>
        <v>0</v>
      </c>
      <c r="BG604" s="1740">
        <f>IFERROR(VLOOKUP($A604,'2014'!$B$2:$K$157,10,FALSE),0)</f>
        <v>0</v>
      </c>
      <c r="BH604" s="1700">
        <f>IFERROR(VLOOKUP($A604,'2013'!$D$4:$I$249,2,FALSE),0)</f>
        <v>0</v>
      </c>
      <c r="BI604" s="1691">
        <f>IFERROR(VLOOKUP($A604,'2013'!$D$4:$I$249,3,FALSE),0)</f>
        <v>0</v>
      </c>
      <c r="BJ604" s="1691">
        <f>IFERROR(VLOOKUP($A604,'2013'!$D$4:$I$249,4,FALSE),0)</f>
        <v>0</v>
      </c>
      <c r="BK604" s="1691">
        <f>IFERROR(VLOOKUP($A604,'2013'!$D$4:$I$249,5,FALSE),0)</f>
        <v>0</v>
      </c>
      <c r="BL604" s="1740">
        <f>IFERROR(VLOOKUP($A604,'2013'!$D$4:$I$249,6,FALSE),0)</f>
        <v>0</v>
      </c>
      <c r="BM604" s="1737">
        <f>IFERROR(VLOOKUP($A604,'2012'!$D$3:$O$172,2,FALSE),0)</f>
        <v>0</v>
      </c>
      <c r="BN604" s="1691">
        <f>IFERROR(VLOOKUP($A604,'2012'!$D$3:$O$172,3,FALSE),0)</f>
        <v>0</v>
      </c>
      <c r="BO604" s="1743">
        <f>IFERROR(VLOOKUP($A604,'2012'!$D$3:$O$172,4,FALSE),0)</f>
        <v>0</v>
      </c>
      <c r="BP604" s="1700">
        <f>IFERROR(VLOOKUP($A604,'2012'!$D$3:$O$172,5,FALSE),0)</f>
        <v>0</v>
      </c>
      <c r="BQ604" s="1691">
        <f>IFERROR(VLOOKUP($A604,'2012'!$D$3:$O$172,6,FALSE),0)</f>
        <v>0</v>
      </c>
      <c r="BR604" s="1691">
        <f>IFERROR(VLOOKUP($A604,'2012'!$D$3:$O$172,7,FALSE),0)</f>
        <v>0</v>
      </c>
      <c r="BS604" s="1691">
        <f>IFERROR(VLOOKUP($A604,'2012'!$D$3:$O$172,8,FALSE),0)</f>
        <v>0</v>
      </c>
      <c r="BT604" s="1740">
        <f>IFERROR(VLOOKUP($A604,'2012'!$D$3:$O$172,9,FALSE),0)</f>
        <v>0</v>
      </c>
      <c r="BX604" s="1700">
        <f>IFERROR(VLOOKUP($A604,'2011'!$D$4:$I$251,2,FALSE),0)</f>
        <v>0</v>
      </c>
      <c r="BY604" s="1691">
        <f>IFERROR(VLOOKUP($A604,'2011'!$D$4:$I$251,3,FALSE),0)</f>
        <v>0</v>
      </c>
      <c r="BZ604" s="1691">
        <f>IFERROR(VLOOKUP($A604,'2011'!$D$4:$I$251,4,FALSE),0)</f>
        <v>0</v>
      </c>
      <c r="CA604" s="1691">
        <f>IFERROR(VLOOKUP($A604,'2011'!$D$4:$I$251,5,FALSE),0)</f>
        <v>0</v>
      </c>
      <c r="CB604" s="1740">
        <f>IFERROR(VLOOKUP($A604,'2011'!$D$4:$I$251,6,FALSE),0)</f>
        <v>0</v>
      </c>
      <c r="CC604" s="1700">
        <f>IFERROR(VLOOKUP($A604,'2010'!$C$3:$H$234,2,FALSE),0)</f>
        <v>0</v>
      </c>
      <c r="CD604" s="1691">
        <f>IFERROR(VLOOKUP($A604,'2010'!$C$3:$H$234,3,FALSE),0)</f>
        <v>0</v>
      </c>
      <c r="CE604" s="1691">
        <f>IFERROR(VLOOKUP($A604,'2010'!$C$3:$H$234,4,FALSE),0)</f>
        <v>0</v>
      </c>
      <c r="CF604" s="1691">
        <f>IFERROR(VLOOKUP($A604,'2010'!$C$3:$H$234,5,FALSE),0)</f>
        <v>0</v>
      </c>
      <c r="CG604" s="1740">
        <f>IFERROR(VLOOKUP($A604,'2010'!$C$3:$H$234,6,FALSE),0)</f>
        <v>0</v>
      </c>
      <c r="CH604" s="1700">
        <f>IFERROR(VLOOKUP($A604,'2009'!$C$3:$H$242,2,FALSE),0)</f>
        <v>0</v>
      </c>
      <c r="CI604" s="1691">
        <f>IFERROR(VLOOKUP($A604,'2009'!$C$3:$H$242,3,FALSE),0)</f>
        <v>0</v>
      </c>
      <c r="CJ604" s="1691">
        <f>IFERROR(VLOOKUP($A604,'2009'!$C$3:$H$242,4,FALSE),0)</f>
        <v>0</v>
      </c>
      <c r="CK604" s="1691">
        <f>IFERROR(VLOOKUP($A604,'2009'!$C$3:$H$242,5,FALSE),0)</f>
        <v>0</v>
      </c>
      <c r="CL604" s="1740">
        <f>IFERROR(VLOOKUP($A604,'2009'!$C$3:$H$242,6,FALSE),0)</f>
        <v>0</v>
      </c>
      <c r="CM604" s="1700">
        <f>IFERROR(VLOOKUP($A604,'2008'!$C$3:$H$229,2,FALSE),0)</f>
        <v>0</v>
      </c>
      <c r="CN604" s="1691">
        <f>IFERROR(VLOOKUP($A604,'2008'!$C$3:$H$229,3,FALSE),0)</f>
        <v>0</v>
      </c>
      <c r="CO604" s="1691">
        <f>IFERROR(VLOOKUP($A604,'2008'!$C$3:$H$229,4,FALSE),0)</f>
        <v>0</v>
      </c>
      <c r="CP604" s="1691">
        <f>IFERROR(VLOOKUP($A604,'2008'!$C$3:$H$229,5,FALSE),0)</f>
        <v>0</v>
      </c>
      <c r="CQ604" s="1740">
        <f>IFERROR(VLOOKUP($A604,'2008'!$C$3:$H$229,6,FALSE),0)</f>
        <v>0</v>
      </c>
      <c r="CR604" s="1700">
        <f>IFERROR(VLOOKUP($A604,'2007'!$C$3:$M$238,7,FALSE),0)</f>
        <v>0</v>
      </c>
      <c r="CS604" s="1691">
        <f>IFERROR(VLOOKUP($A604,'2007'!$C$3:$M$238,8,FALSE),0)</f>
        <v>0</v>
      </c>
      <c r="CT604" s="1691">
        <f>IFERROR(VLOOKUP($A604,'2007'!$C$3:$M$238,9,FALSE),0)</f>
        <v>0</v>
      </c>
      <c r="CU604" s="1691">
        <f>IFERROR(VLOOKUP($A604,'2007'!$C$3:$M$238,10,FALSE),0)</f>
        <v>0</v>
      </c>
      <c r="CV604" s="1740">
        <f>IFERROR(VLOOKUP($A604,'2007'!$C$3:$M$238,11,FALSE),0)</f>
        <v>0</v>
      </c>
      <c r="CW604" s="1700">
        <f>IFERROR(VLOOKUP($A604,'2006'!$A$2:$F$200,2,FALSE),0)</f>
        <v>0</v>
      </c>
      <c r="CX604" s="1691">
        <f>IFERROR(VLOOKUP($A604,'2006'!$A$2:$F$200,4,FALSE),0)</f>
        <v>0</v>
      </c>
      <c r="CY604" s="1691">
        <f>IFERROR(VLOOKUP($A604,'2006'!$A$2:$F$200,5,FALSE),0)</f>
        <v>0</v>
      </c>
      <c r="CZ604" s="1740">
        <f>IFERROR(VLOOKUP($A604,'2006'!$A$2:$F$200,6,FALSE),0)</f>
        <v>0</v>
      </c>
      <c r="DA604" s="1700">
        <f>IFERROR(VLOOKUP($A604,'2005'!$C$3:$M$205,8,FALSE),0)</f>
        <v>0</v>
      </c>
      <c r="DB604" s="1691">
        <f>IFERROR(VLOOKUP($A604,'2005'!$C$3:$M$205,9,FALSE),0)</f>
        <v>0</v>
      </c>
      <c r="DC604" s="1691">
        <f>IFERROR(VLOOKUP($A604,'2005'!$C$3:$M$205,10,FALSE),0)</f>
        <v>0</v>
      </c>
      <c r="DD604" s="1740">
        <f>IFERROR(VLOOKUP($A604,'2005'!$C$3:$M$205,11,FALSE),0)</f>
        <v>0</v>
      </c>
      <c r="DE604" s="1700">
        <f>IFERROR(VLOOKUP($A604,'2004'!$C$3:$M$213,8,FALSE),0)</f>
        <v>0</v>
      </c>
      <c r="DF604" s="1691">
        <f>IFERROR(VLOOKUP($A604,'2004'!$C$3:$M$213,9,FALSE),0)</f>
        <v>0</v>
      </c>
      <c r="DG604" s="1691">
        <f>IFERROR(VLOOKUP($A604,'2004'!$C$3:$M$213,10,FALSE),0)</f>
        <v>0</v>
      </c>
      <c r="DH604" s="1740">
        <f>IFERROR(VLOOKUP($A604,'2004'!$C$3:$M$213,11,FALSE),0)</f>
        <v>0</v>
      </c>
      <c r="DI604" s="1700">
        <f>IFERROR(VLOOKUP($A604,'2003'!$C$3:$Q$214,12,FALSE),0)</f>
        <v>0</v>
      </c>
      <c r="DJ604" s="1691">
        <f>IFERROR(VLOOKUP($A604,'2003'!$C$3:$Q$214,13,FALSE),0)</f>
        <v>0</v>
      </c>
      <c r="DK604" s="1691">
        <f>IFERROR(VLOOKUP($A604,'2003'!$C$3:$Q$214,14,FALSE),0)</f>
        <v>0</v>
      </c>
      <c r="DL604" s="1740">
        <f>IFERROR(VLOOKUP($A604,'2003'!$C$3:$Q$214,15,FALSE),0)</f>
        <v>0</v>
      </c>
      <c r="DM604" s="1700">
        <f>IFERROR(VLOOKUP($A604,'2002'!$D$3:$R$214,12,FALSE),0)</f>
        <v>0</v>
      </c>
      <c r="DN604" s="1691">
        <f>IFERROR(VLOOKUP($A604,'2002'!$D$3:$R$214,13,FALSE),0)</f>
        <v>0</v>
      </c>
      <c r="DO604" s="1691">
        <f>IFERROR(VLOOKUP($A604,'2002'!$D$3:$R$214,14,FALSE),0)</f>
        <v>0</v>
      </c>
      <c r="DP604" s="1788">
        <f>IFERROR(VLOOKUP($A604,'2002'!$D$3:$R$214,15,FALSE),0)</f>
        <v>0</v>
      </c>
      <c r="DQ604" s="1700">
        <f>IFERROR(VLOOKUP($A604,'Pre 2002'!$C$3:$CK$382,84,FALSE),0)</f>
        <v>0</v>
      </c>
      <c r="DR604" s="1695">
        <f>IFERROR(VLOOKUP($A604,'Pre 2002'!$C$3:$CK$382,85,FALSE),0)</f>
        <v>0</v>
      </c>
      <c r="DS604" s="1695">
        <f>IFERROR(VLOOKUP($A604,'Pre 2002'!$C$3:$CK$382,86,FALSE),0)</f>
        <v>0</v>
      </c>
      <c r="DT604" s="1790">
        <f>IFERROR(VLOOKUP($A604,'Pre 2002'!$C$3:$CK$382,87,FALSE),0)</f>
        <v>0</v>
      </c>
      <c r="DU604" s="1741">
        <f>IFERROR(VLOOKUP(A604,'Pre 2002'!$C$3:$CG$382,83,FALSE),0)</f>
        <v>0</v>
      </c>
    </row>
    <row r="605" spans="1:125">
      <c r="A605" s="1778" t="s">
        <v>1898</v>
      </c>
      <c r="B605" s="1562">
        <f t="shared" si="227"/>
        <v>68</v>
      </c>
      <c r="C605" s="1562">
        <f t="shared" si="228"/>
        <v>34</v>
      </c>
      <c r="D605" s="1562">
        <f t="shared" si="229"/>
        <v>0</v>
      </c>
      <c r="E605" s="1563">
        <f t="shared" si="230"/>
        <v>0.5</v>
      </c>
      <c r="F605" s="1786">
        <f t="shared" si="231"/>
        <v>2</v>
      </c>
      <c r="G605" s="1595" t="s">
        <v>2159</v>
      </c>
      <c r="H605" s="1567">
        <f t="shared" si="232"/>
        <v>2</v>
      </c>
      <c r="I605" s="1734">
        <f t="shared" si="233"/>
        <v>68</v>
      </c>
      <c r="J605" s="1734">
        <f t="shared" si="234"/>
        <v>34</v>
      </c>
      <c r="K605" s="1734">
        <f t="shared" si="235"/>
        <v>0</v>
      </c>
      <c r="L605" s="1806">
        <f t="shared" si="236"/>
        <v>0.5</v>
      </c>
      <c r="O605" s="1700">
        <f>IFERROR(VLOOKUP($A605,'2022'!$B$2:$K$174,3,FALSE),0)</f>
        <v>0</v>
      </c>
      <c r="P605" s="1858">
        <f>IFERROR(VLOOKUP($A605,'2022'!$B$2:$K$174,4,FALSE),0)</f>
        <v>0</v>
      </c>
      <c r="Q605" s="1858">
        <f>IFERROR(VLOOKUP($A605,'2022'!$B$2:$K$174,5,FALSE),0)</f>
        <v>0</v>
      </c>
      <c r="R605" s="1858">
        <f>IFERROR(VLOOKUP($A605,'2022'!$B$2:$K$174,8,FALSE),0)</f>
        <v>0</v>
      </c>
      <c r="S605" s="1740">
        <f>IFERROR(VLOOKUP($A605,'2022'!$B$2:$K$174,10,FALSE),0)</f>
        <v>0</v>
      </c>
      <c r="T605" s="1700">
        <f>IFERROR(VLOOKUP($A605,'2021'!$B$2:$K$174,3,FALSE),0)</f>
        <v>0</v>
      </c>
      <c r="U605" s="1843">
        <f>IFERROR(VLOOKUP($A605,'2021'!$B$2:$K$174,4,FALSE),0)</f>
        <v>0</v>
      </c>
      <c r="V605" s="1843">
        <f>IFERROR(VLOOKUP($A605,'2021'!$B$2:$K$174,5,FALSE),0)</f>
        <v>0</v>
      </c>
      <c r="W605" s="1843">
        <f>IFERROR(VLOOKUP($A605,'2021'!$B$2:$K$174,8,FALSE),0)</f>
        <v>0</v>
      </c>
      <c r="X605" s="1740">
        <f>IFERROR(VLOOKUP($A605,'2021'!$B$2:$K$174,10,FALSE),0)</f>
        <v>0</v>
      </c>
      <c r="Y605" s="1700">
        <f>IFERROR(VLOOKUP($A605,'2020'!$B$2:$K$170,3,FALSE),0)</f>
        <v>0</v>
      </c>
      <c r="Z605" s="1829">
        <f>IFERROR(VLOOKUP($A605,'2020'!$B$2:$K$170,4,FALSE),0)</f>
        <v>0</v>
      </c>
      <c r="AA605" s="1829">
        <f>IFERROR(VLOOKUP($A605,'2020'!$B$2:$K$170,5,FALSE),0)</f>
        <v>0</v>
      </c>
      <c r="AB605" s="1829">
        <f>IFERROR(VLOOKUP($A605,'2020'!$B$2:$K$170,8,FALSE),0)</f>
        <v>0</v>
      </c>
      <c r="AC605" s="1740">
        <f>IFERROR(VLOOKUP($A605,'2020'!$B$2:$K$170,10,FALSE),0)</f>
        <v>0</v>
      </c>
      <c r="AD605" s="1700">
        <f>IFERROR(VLOOKUP($A605,'2019'!$B$2:$K$170,3,FALSE),0)</f>
        <v>0</v>
      </c>
      <c r="AE605" s="1823">
        <f>IFERROR(VLOOKUP($A605,'2019'!$B$2:$K$170,4,FALSE),0)</f>
        <v>0</v>
      </c>
      <c r="AF605" s="1823">
        <f>IFERROR(VLOOKUP($A605,'2019'!$B$2:$K$170,5,FALSE),0)</f>
        <v>0</v>
      </c>
      <c r="AG605" s="1823">
        <f>IFERROR(VLOOKUP($A605,'2019'!$B$2:$K$170,8,FALSE),0)</f>
        <v>0</v>
      </c>
      <c r="AH605" s="1740">
        <f>IFERROR(VLOOKUP($A605,'2019'!$B$2:$K$170,10,FALSE),0)</f>
        <v>0</v>
      </c>
      <c r="AI605" s="1700">
        <f>IFERROR(VLOOKUP($A605,'2018'!$B$2:$K$170,3,FALSE),0)</f>
        <v>0</v>
      </c>
      <c r="AJ605" s="1821">
        <f>IFERROR(VLOOKUP($A605,'2018'!$B$2:$K$170,4,FALSE),0)</f>
        <v>0</v>
      </c>
      <c r="AK605" s="1821">
        <f>IFERROR(VLOOKUP($A605,'2018'!$B$2:$K$170,5,FALSE),0)</f>
        <v>0</v>
      </c>
      <c r="AL605" s="1821">
        <f>IFERROR(VLOOKUP($A605,'2018'!$B$2:$K$170,8,FALSE),0)</f>
        <v>0</v>
      </c>
      <c r="AM605" s="1740">
        <f>IFERROR(VLOOKUP($A605,'2018'!$B$2:$K$170,10,FALSE),0)</f>
        <v>0</v>
      </c>
      <c r="AN605" s="1700">
        <f>IFERROR(VLOOKUP($A605,'2017'!$B$2:$J$163,2,FALSE),0)</f>
        <v>0</v>
      </c>
      <c r="AO605" s="1815">
        <f>IFERROR(VLOOKUP($A605,'2017'!$B$2:$J$163,3,FALSE),0)</f>
        <v>0</v>
      </c>
      <c r="AP605" s="1815">
        <f>IFERROR(VLOOKUP($A605,'2017'!$B$2:$J$163,4,FALSE),0)</f>
        <v>0</v>
      </c>
      <c r="AQ605" s="1815">
        <f>IFERROR(VLOOKUP($A605,'2017'!$B$2:$J$163,7,FALSE),0)</f>
        <v>0</v>
      </c>
      <c r="AR605" s="1740">
        <f>IFERROR(VLOOKUP($A605,'2017'!$B$2:$J$163,9,FALSE),0)</f>
        <v>0</v>
      </c>
      <c r="AS605" s="1700">
        <f>IFERROR(VLOOKUP($A605,'2016'!$B$2:$K$165,3,FALSE),0)</f>
        <v>0</v>
      </c>
      <c r="AT605" s="1796">
        <f>IFERROR(VLOOKUP($A605,'2016'!$B$2:$K$165,4,FALSE),0)</f>
        <v>0</v>
      </c>
      <c r="AU605" s="1796">
        <f>IFERROR(VLOOKUP($A605,'2016'!$B$2:$K$165,5,FALSE),0)</f>
        <v>0</v>
      </c>
      <c r="AV605" s="1796">
        <f>IFERROR(VLOOKUP($A605,'2016'!$B$2:$K$165,8,FALSE),0)</f>
        <v>0</v>
      </c>
      <c r="AW605" s="1740">
        <f>IFERROR(VLOOKUP($A605,'2016'!$B$2:$K$165,10,FALSE),0)</f>
        <v>0</v>
      </c>
      <c r="AX605" s="1700">
        <f>IFERROR(VLOOKUP($A605,'2015'!$B$2:$K$165,3,FALSE),0)</f>
        <v>0</v>
      </c>
      <c r="AY605" s="1695">
        <f>IFERROR(VLOOKUP($A605,'2015'!$B$2:$K$165,4,FALSE),0)</f>
        <v>0</v>
      </c>
      <c r="AZ605" s="1695">
        <f>IFERROR(VLOOKUP($A605,'2015'!$B$2:$K$165,5,FALSE),0)</f>
        <v>0</v>
      </c>
      <c r="BA605" s="1695">
        <f>IFERROR(VLOOKUP($A605,'2015'!$B$2:$K$165,8,FALSE),0)</f>
        <v>0</v>
      </c>
      <c r="BB605" s="1740">
        <f>IFERROR(VLOOKUP($A605,'2015'!$B$2:$K$165,10,FALSE),0)</f>
        <v>0</v>
      </c>
      <c r="BC605" s="1700">
        <f>IFERROR(VLOOKUP($A605,'2014'!$B$2:$K$157,3,FALSE),0)</f>
        <v>0</v>
      </c>
      <c r="BD605" s="1691">
        <f>IFERROR(VLOOKUP($A605,'2014'!$B$2:$K$157,4,FALSE),0)</f>
        <v>0</v>
      </c>
      <c r="BE605" s="1691">
        <f>IFERROR(VLOOKUP($A605,'2014'!$B$2:$K$157,5,FALSE),0)</f>
        <v>0</v>
      </c>
      <c r="BF605" s="1691">
        <f>IFERROR(VLOOKUP($A605,'2014'!$B$2:$K$157,8,FALSE),0)</f>
        <v>0</v>
      </c>
      <c r="BG605" s="1740">
        <f>IFERROR(VLOOKUP($A605,'2014'!$B$2:$K$157,10,FALSE),0)</f>
        <v>0</v>
      </c>
      <c r="BH605" s="1700">
        <f>IFERROR(VLOOKUP($A605,'2013'!$D$4:$I$249,2,FALSE),0)</f>
        <v>0</v>
      </c>
      <c r="BI605" s="1691">
        <f>IFERROR(VLOOKUP($A605,'2013'!$D$4:$I$249,3,FALSE),0)</f>
        <v>0</v>
      </c>
      <c r="BJ605" s="1691">
        <f>IFERROR(VLOOKUP($A605,'2013'!$D$4:$I$249,4,FALSE),0)</f>
        <v>0</v>
      </c>
      <c r="BK605" s="1691">
        <f>IFERROR(VLOOKUP($A605,'2013'!$D$4:$I$249,5,FALSE),0)</f>
        <v>0</v>
      </c>
      <c r="BL605" s="1740">
        <f>IFERROR(VLOOKUP($A605,'2013'!$D$4:$I$249,6,FALSE),0)</f>
        <v>0</v>
      </c>
      <c r="BM605" s="1737">
        <f>IFERROR(VLOOKUP($A605,'2012'!$D$3:$O$172,2,FALSE),0)</f>
        <v>0</v>
      </c>
      <c r="BN605" s="1691">
        <f>IFERROR(VLOOKUP($A605,'2012'!$D$3:$O$172,3,FALSE),0)</f>
        <v>0</v>
      </c>
      <c r="BO605" s="1743">
        <f>IFERROR(VLOOKUP($A605,'2012'!$D$3:$O$172,4,FALSE),0)</f>
        <v>0</v>
      </c>
      <c r="BP605" s="1700">
        <f>IFERROR(VLOOKUP($A605,'2012'!$D$3:$O$172,5,FALSE),0)</f>
        <v>0</v>
      </c>
      <c r="BQ605" s="1691">
        <f>IFERROR(VLOOKUP($A605,'2012'!$D$3:$O$172,6,FALSE),0)</f>
        <v>0</v>
      </c>
      <c r="BR605" s="1691">
        <f>IFERROR(VLOOKUP($A605,'2012'!$D$3:$O$172,7,FALSE),0)</f>
        <v>0</v>
      </c>
      <c r="BS605" s="1691">
        <f>IFERROR(VLOOKUP($A605,'2012'!$D$3:$O$172,8,FALSE),0)</f>
        <v>0</v>
      </c>
      <c r="BT605" s="1740">
        <f>IFERROR(VLOOKUP($A605,'2012'!$D$3:$O$172,9,FALSE),0)</f>
        <v>0</v>
      </c>
      <c r="BX605" s="1700">
        <f>IFERROR(VLOOKUP($A605,'2011'!$D$4:$I$251,2,FALSE),0)</f>
        <v>0</v>
      </c>
      <c r="BY605" s="1691">
        <f>IFERROR(VLOOKUP($A605,'2011'!$D$4:$I$251,3,FALSE),0)</f>
        <v>0</v>
      </c>
      <c r="BZ605" s="1691">
        <f>IFERROR(VLOOKUP($A605,'2011'!$D$4:$I$251,4,FALSE),0)</f>
        <v>0</v>
      </c>
      <c r="CA605" s="1691">
        <f>IFERROR(VLOOKUP($A605,'2011'!$D$4:$I$251,5,FALSE),0)</f>
        <v>0</v>
      </c>
      <c r="CB605" s="1740">
        <f>IFERROR(VLOOKUP($A605,'2011'!$D$4:$I$251,6,FALSE),0)</f>
        <v>0</v>
      </c>
      <c r="CC605" s="1700">
        <f>IFERROR(VLOOKUP($A605,'2010'!$C$3:$H$234,2,FALSE),0)</f>
        <v>0</v>
      </c>
      <c r="CD605" s="1691">
        <f>IFERROR(VLOOKUP($A605,'2010'!$C$3:$H$234,3,FALSE),0)</f>
        <v>0</v>
      </c>
      <c r="CE605" s="1691">
        <f>IFERROR(VLOOKUP($A605,'2010'!$C$3:$H$234,4,FALSE),0)</f>
        <v>0</v>
      </c>
      <c r="CF605" s="1691">
        <f>IFERROR(VLOOKUP($A605,'2010'!$C$3:$H$234,5,FALSE),0)</f>
        <v>0</v>
      </c>
      <c r="CG605" s="1740">
        <f>IFERROR(VLOOKUP($A605,'2010'!$C$3:$H$234,6,FALSE),0)</f>
        <v>0</v>
      </c>
      <c r="CH605" s="1700">
        <f>IFERROR(VLOOKUP($A605,'2009'!$C$3:$H$242,2,FALSE),0)</f>
        <v>0</v>
      </c>
      <c r="CI605" s="1691">
        <f>IFERROR(VLOOKUP($A605,'2009'!$C$3:$H$242,3,FALSE),0)</f>
        <v>0</v>
      </c>
      <c r="CJ605" s="1691">
        <f>IFERROR(VLOOKUP($A605,'2009'!$C$3:$H$242,4,FALSE),0)</f>
        <v>0</v>
      </c>
      <c r="CK605" s="1691">
        <f>IFERROR(VLOOKUP($A605,'2009'!$C$3:$H$242,5,FALSE),0)</f>
        <v>0</v>
      </c>
      <c r="CL605" s="1740">
        <f>IFERROR(VLOOKUP($A605,'2009'!$C$3:$H$242,6,FALSE),0)</f>
        <v>0</v>
      </c>
      <c r="CM605" s="1700">
        <f>IFERROR(VLOOKUP($A605,'2008'!$C$3:$H$229,2,FALSE),0)</f>
        <v>0</v>
      </c>
      <c r="CN605" s="1691">
        <f>IFERROR(VLOOKUP($A605,'2008'!$C$3:$H$229,3,FALSE),0)</f>
        <v>0</v>
      </c>
      <c r="CO605" s="1691">
        <f>IFERROR(VLOOKUP($A605,'2008'!$C$3:$H$229,4,FALSE),0)</f>
        <v>0</v>
      </c>
      <c r="CP605" s="1691">
        <f>IFERROR(VLOOKUP($A605,'2008'!$C$3:$H$229,5,FALSE),0)</f>
        <v>0</v>
      </c>
      <c r="CQ605" s="1740">
        <f>IFERROR(VLOOKUP($A605,'2008'!$C$3:$H$229,6,FALSE),0)</f>
        <v>0</v>
      </c>
      <c r="CR605" s="1700">
        <f>IFERROR(VLOOKUP($A605,'2007'!$C$3:$M$238,7,FALSE),0)</f>
        <v>0</v>
      </c>
      <c r="CS605" s="1691">
        <f>IFERROR(VLOOKUP($A605,'2007'!$C$3:$M$238,8,FALSE),0)</f>
        <v>0</v>
      </c>
      <c r="CT605" s="1691">
        <f>IFERROR(VLOOKUP($A605,'2007'!$C$3:$M$238,9,FALSE),0)</f>
        <v>0</v>
      </c>
      <c r="CU605" s="1691">
        <f>IFERROR(VLOOKUP($A605,'2007'!$C$3:$M$238,10,FALSE),0)</f>
        <v>0</v>
      </c>
      <c r="CV605" s="1740">
        <f>IFERROR(VLOOKUP($A605,'2007'!$C$3:$M$238,11,FALSE),0)</f>
        <v>0</v>
      </c>
      <c r="CW605" s="1700">
        <f>IFERROR(VLOOKUP($A605,'2006'!$A$2:$F$200,2,FALSE),0)</f>
        <v>0</v>
      </c>
      <c r="CX605" s="1691">
        <f>IFERROR(VLOOKUP($A605,'2006'!$A$2:$F$200,4,FALSE),0)</f>
        <v>0</v>
      </c>
      <c r="CY605" s="1691">
        <f>IFERROR(VLOOKUP($A605,'2006'!$A$2:$F$200,5,FALSE),0)</f>
        <v>0</v>
      </c>
      <c r="CZ605" s="1740">
        <f>IFERROR(VLOOKUP($A605,'2006'!$A$2:$F$200,6,FALSE),0)</f>
        <v>0</v>
      </c>
      <c r="DA605" s="1700">
        <f>IFERROR(VLOOKUP($A605,'2005'!$C$3:$M$205,8,FALSE),0)</f>
        <v>0</v>
      </c>
      <c r="DB605" s="1691">
        <f>IFERROR(VLOOKUP($A605,'2005'!$C$3:$M$205,9,FALSE),0)</f>
        <v>0</v>
      </c>
      <c r="DC605" s="1691">
        <f>IFERROR(VLOOKUP($A605,'2005'!$C$3:$M$205,10,FALSE),0)</f>
        <v>0</v>
      </c>
      <c r="DD605" s="1740">
        <f>IFERROR(VLOOKUP($A605,'2005'!$C$3:$M$205,11,FALSE),0)</f>
        <v>0</v>
      </c>
      <c r="DE605" s="1700">
        <f>IFERROR(VLOOKUP($A605,'2004'!$C$3:$M$213,8,FALSE),0)</f>
        <v>0</v>
      </c>
      <c r="DF605" s="1691">
        <f>IFERROR(VLOOKUP($A605,'2004'!$C$3:$M$213,9,FALSE),0)</f>
        <v>0</v>
      </c>
      <c r="DG605" s="1691">
        <f>IFERROR(VLOOKUP($A605,'2004'!$C$3:$M$213,10,FALSE),0)</f>
        <v>0</v>
      </c>
      <c r="DH605" s="1740">
        <f>IFERROR(VLOOKUP($A605,'2004'!$C$3:$M$213,11,FALSE),0)</f>
        <v>0</v>
      </c>
      <c r="DI605" s="1700">
        <f>IFERROR(VLOOKUP($A605,'2003'!$C$3:$Q$214,12,FALSE),0)</f>
        <v>0</v>
      </c>
      <c r="DJ605" s="1691">
        <f>IFERROR(VLOOKUP($A605,'2003'!$C$3:$Q$214,13,FALSE),0)</f>
        <v>0</v>
      </c>
      <c r="DK605" s="1691">
        <f>IFERROR(VLOOKUP($A605,'2003'!$C$3:$Q$214,14,FALSE),0)</f>
        <v>0</v>
      </c>
      <c r="DL605" s="1740">
        <f>IFERROR(VLOOKUP($A605,'2003'!$C$3:$Q$214,15,FALSE),0)</f>
        <v>0</v>
      </c>
      <c r="DM605" s="1700">
        <f>IFERROR(VLOOKUP($A605,'2002'!$D$3:$R$214,12,FALSE),0)</f>
        <v>0</v>
      </c>
      <c r="DN605" s="1691">
        <f>IFERROR(VLOOKUP($A605,'2002'!$D$3:$R$214,13,FALSE),0)</f>
        <v>0</v>
      </c>
      <c r="DO605" s="1691">
        <f>IFERROR(VLOOKUP($A605,'2002'!$D$3:$R$214,14,FALSE),0)</f>
        <v>0</v>
      </c>
      <c r="DP605" s="1788">
        <f>IFERROR(VLOOKUP($A605,'2002'!$D$3:$R$214,15,FALSE),0)</f>
        <v>0</v>
      </c>
      <c r="DQ605" s="1700">
        <f>IFERROR(VLOOKUP($A605,'Pre 2002'!$C$3:$CK$382,84,FALSE),0)</f>
        <v>68</v>
      </c>
      <c r="DR605" s="1695">
        <f>IFERROR(VLOOKUP($A605,'Pre 2002'!$C$3:$CK$382,85,FALSE),0)</f>
        <v>34</v>
      </c>
      <c r="DS605" s="1695">
        <f>IFERROR(VLOOKUP($A605,'Pre 2002'!$C$3:$CK$382,86,FALSE),0)</f>
        <v>0</v>
      </c>
      <c r="DT605" s="1790">
        <f>IFERROR(VLOOKUP($A605,'Pre 2002'!$C$3:$CK$382,87,FALSE),0)</f>
        <v>0.5</v>
      </c>
      <c r="DU605" s="1741">
        <f>IFERROR(VLOOKUP(A605,'Pre 2002'!$C$3:$CG$382,83,FALSE),0)</f>
        <v>2</v>
      </c>
    </row>
    <row r="606" spans="1:125">
      <c r="A606" s="1623" t="s">
        <v>2195</v>
      </c>
      <c r="B606" s="1562">
        <f t="shared" si="227"/>
        <v>54</v>
      </c>
      <c r="C606" s="1562">
        <f t="shared" si="228"/>
        <v>27</v>
      </c>
      <c r="D606" s="1562">
        <f t="shared" si="229"/>
        <v>0</v>
      </c>
      <c r="E606" s="1563">
        <f t="shared" si="230"/>
        <v>0.5</v>
      </c>
      <c r="F606" s="1786">
        <f t="shared" si="231"/>
        <v>1</v>
      </c>
      <c r="G606" s="1595" t="s">
        <v>2159</v>
      </c>
      <c r="H606" s="1567">
        <f t="shared" si="232"/>
        <v>0</v>
      </c>
      <c r="I606" s="1734">
        <f t="shared" si="233"/>
        <v>0</v>
      </c>
      <c r="J606" s="1734">
        <f t="shared" si="234"/>
        <v>0</v>
      </c>
      <c r="K606" s="1734">
        <f t="shared" si="235"/>
        <v>0</v>
      </c>
      <c r="L606" s="1806">
        <f t="shared" si="236"/>
        <v>0</v>
      </c>
      <c r="O606" s="1700">
        <f>IFERROR(VLOOKUP($A606,'2022'!$B$2:$K$174,3,FALSE),0)</f>
        <v>0</v>
      </c>
      <c r="P606" s="1858">
        <f>IFERROR(VLOOKUP($A606,'2022'!$B$2:$K$174,4,FALSE),0)</f>
        <v>0</v>
      </c>
      <c r="Q606" s="1858">
        <f>IFERROR(VLOOKUP($A606,'2022'!$B$2:$K$174,5,FALSE),0)</f>
        <v>0</v>
      </c>
      <c r="R606" s="1858">
        <f>IFERROR(VLOOKUP($A606,'2022'!$B$2:$K$174,8,FALSE),0)</f>
        <v>0</v>
      </c>
      <c r="S606" s="1740">
        <f>IFERROR(VLOOKUP($A606,'2022'!$B$2:$K$174,10,FALSE),0)</f>
        <v>0</v>
      </c>
      <c r="T606" s="1700">
        <f>IFERROR(VLOOKUP($A606,'2021'!$B$2:$K$174,3,FALSE),0)</f>
        <v>0</v>
      </c>
      <c r="U606" s="1843">
        <f>IFERROR(VLOOKUP($A606,'2021'!$B$2:$K$174,4,FALSE),0)</f>
        <v>0</v>
      </c>
      <c r="V606" s="1843">
        <f>IFERROR(VLOOKUP($A606,'2021'!$B$2:$K$174,5,FALSE),0)</f>
        <v>0</v>
      </c>
      <c r="W606" s="1843">
        <f>IFERROR(VLOOKUP($A606,'2021'!$B$2:$K$174,8,FALSE),0)</f>
        <v>0</v>
      </c>
      <c r="X606" s="1740">
        <f>IFERROR(VLOOKUP($A606,'2021'!$B$2:$K$174,10,FALSE),0)</f>
        <v>0</v>
      </c>
      <c r="Y606" s="1700">
        <f>IFERROR(VLOOKUP($A606,'2020'!$B$2:$K$170,3,FALSE),0)</f>
        <v>0</v>
      </c>
      <c r="Z606" s="1829">
        <f>IFERROR(VLOOKUP($A606,'2020'!$B$2:$K$170,4,FALSE),0)</f>
        <v>0</v>
      </c>
      <c r="AA606" s="1829">
        <f>IFERROR(VLOOKUP($A606,'2020'!$B$2:$K$170,5,FALSE),0)</f>
        <v>0</v>
      </c>
      <c r="AB606" s="1829">
        <f>IFERROR(VLOOKUP($A606,'2020'!$B$2:$K$170,8,FALSE),0)</f>
        <v>0</v>
      </c>
      <c r="AC606" s="1740">
        <f>IFERROR(VLOOKUP($A606,'2020'!$B$2:$K$170,10,FALSE),0)</f>
        <v>0</v>
      </c>
      <c r="AD606" s="1700">
        <f>IFERROR(VLOOKUP($A606,'2019'!$B$2:$K$170,3,FALSE),0)</f>
        <v>0</v>
      </c>
      <c r="AE606" s="1823">
        <f>IFERROR(VLOOKUP($A606,'2019'!$B$2:$K$170,4,FALSE),0)</f>
        <v>0</v>
      </c>
      <c r="AF606" s="1823">
        <f>IFERROR(VLOOKUP($A606,'2019'!$B$2:$K$170,5,FALSE),0)</f>
        <v>0</v>
      </c>
      <c r="AG606" s="1823">
        <f>IFERROR(VLOOKUP($A606,'2019'!$B$2:$K$170,8,FALSE),0)</f>
        <v>0</v>
      </c>
      <c r="AH606" s="1740">
        <f>IFERROR(VLOOKUP($A606,'2019'!$B$2:$K$170,10,FALSE),0)</f>
        <v>0</v>
      </c>
      <c r="AI606" s="1700">
        <f>IFERROR(VLOOKUP($A606,'2018'!$B$2:$K$170,3,FALSE),0)</f>
        <v>0</v>
      </c>
      <c r="AJ606" s="1821">
        <f>IFERROR(VLOOKUP($A606,'2018'!$B$2:$K$170,4,FALSE),0)</f>
        <v>0</v>
      </c>
      <c r="AK606" s="1821">
        <f>IFERROR(VLOOKUP($A606,'2018'!$B$2:$K$170,5,FALSE),0)</f>
        <v>0</v>
      </c>
      <c r="AL606" s="1821">
        <f>IFERROR(VLOOKUP($A606,'2018'!$B$2:$K$170,8,FALSE),0)</f>
        <v>0</v>
      </c>
      <c r="AM606" s="1740">
        <f>IFERROR(VLOOKUP($A606,'2018'!$B$2:$K$170,10,FALSE),0)</f>
        <v>0</v>
      </c>
      <c r="AN606" s="1700">
        <f>IFERROR(VLOOKUP($A606,'2017'!$B$2:$J$163,2,FALSE),0)</f>
        <v>0</v>
      </c>
      <c r="AO606" s="1815">
        <f>IFERROR(VLOOKUP($A606,'2017'!$B$2:$J$163,3,FALSE),0)</f>
        <v>0</v>
      </c>
      <c r="AP606" s="1815">
        <f>IFERROR(VLOOKUP($A606,'2017'!$B$2:$J$163,4,FALSE),0)</f>
        <v>0</v>
      </c>
      <c r="AQ606" s="1815">
        <f>IFERROR(VLOOKUP($A606,'2017'!$B$2:$J$163,7,FALSE),0)</f>
        <v>0</v>
      </c>
      <c r="AR606" s="1740">
        <f>IFERROR(VLOOKUP($A606,'2017'!$B$2:$J$163,9,FALSE),0)</f>
        <v>0</v>
      </c>
      <c r="AS606" s="1700">
        <f>IFERROR(VLOOKUP($A606,'2016'!$B$2:$K$165,3,FALSE),0)</f>
        <v>0</v>
      </c>
      <c r="AT606" s="1796">
        <f>IFERROR(VLOOKUP($A606,'2016'!$B$2:$K$165,4,FALSE),0)</f>
        <v>0</v>
      </c>
      <c r="AU606" s="1796">
        <f>IFERROR(VLOOKUP($A606,'2016'!$B$2:$K$165,5,FALSE),0)</f>
        <v>0</v>
      </c>
      <c r="AV606" s="1796">
        <f>IFERROR(VLOOKUP($A606,'2016'!$B$2:$K$165,8,FALSE),0)</f>
        <v>0</v>
      </c>
      <c r="AW606" s="1740">
        <f>IFERROR(VLOOKUP($A606,'2016'!$B$2:$K$165,10,FALSE),0)</f>
        <v>0</v>
      </c>
      <c r="AX606" s="1700">
        <f>IFERROR(VLOOKUP($A606,'2015'!$B$2:$K$165,3,FALSE),0)</f>
        <v>54</v>
      </c>
      <c r="AY606" s="1695">
        <f>IFERROR(VLOOKUP($A606,'2015'!$B$2:$K$165,4,FALSE),0)</f>
        <v>6</v>
      </c>
      <c r="AZ606" s="1695">
        <f>IFERROR(VLOOKUP($A606,'2015'!$B$2:$K$165,5,FALSE),0)</f>
        <v>27</v>
      </c>
      <c r="BA606" s="1695">
        <f>IFERROR(VLOOKUP($A606,'2015'!$B$2:$K$165,8,FALSE),0)</f>
        <v>0</v>
      </c>
      <c r="BB606" s="1740">
        <f>IFERROR(VLOOKUP($A606,'2015'!$B$2:$K$165,10,FALSE),0)</f>
        <v>0.5</v>
      </c>
      <c r="BC606" s="1700">
        <f>IFERROR(VLOOKUP($A606,'2014'!$B$2:$K$157,3,FALSE),0)</f>
        <v>0</v>
      </c>
      <c r="BD606" s="1691">
        <f>IFERROR(VLOOKUP($A606,'2014'!$B$2:$K$157,4,FALSE),0)</f>
        <v>0</v>
      </c>
      <c r="BE606" s="1691">
        <f>IFERROR(VLOOKUP($A606,'2014'!$B$2:$K$157,5,FALSE),0)</f>
        <v>0</v>
      </c>
      <c r="BF606" s="1691">
        <f>IFERROR(VLOOKUP($A606,'2014'!$B$2:$K$157,8,FALSE),0)</f>
        <v>0</v>
      </c>
      <c r="BG606" s="1740">
        <f>IFERROR(VLOOKUP($A606,'2014'!$B$2:$K$157,10,FALSE),0)</f>
        <v>0</v>
      </c>
      <c r="BH606" s="1700">
        <f>IFERROR(VLOOKUP($A606,'2013'!$D$4:$I$249,2,FALSE),0)</f>
        <v>0</v>
      </c>
      <c r="BI606" s="1691">
        <f>IFERROR(VLOOKUP($A606,'2013'!$D$4:$I$249,3,FALSE),0)</f>
        <v>0</v>
      </c>
      <c r="BJ606" s="1691">
        <f>IFERROR(VLOOKUP($A606,'2013'!$D$4:$I$249,4,FALSE),0)</f>
        <v>0</v>
      </c>
      <c r="BK606" s="1691">
        <f>IFERROR(VLOOKUP($A606,'2013'!$D$4:$I$249,5,FALSE),0)</f>
        <v>0</v>
      </c>
      <c r="BL606" s="1740">
        <f>IFERROR(VLOOKUP($A606,'2013'!$D$4:$I$249,6,FALSE),0)</f>
        <v>0</v>
      </c>
      <c r="BM606" s="1737">
        <f>IFERROR(VLOOKUP($A606,'2012'!$D$3:$O$172,2,FALSE),0)</f>
        <v>0</v>
      </c>
      <c r="BN606" s="1691">
        <f>IFERROR(VLOOKUP($A606,'2012'!$D$3:$O$172,3,FALSE),0)</f>
        <v>0</v>
      </c>
      <c r="BO606" s="1743">
        <f>IFERROR(VLOOKUP($A606,'2012'!$D$3:$O$172,4,FALSE),0)</f>
        <v>0</v>
      </c>
      <c r="BP606" s="1700">
        <f>IFERROR(VLOOKUP($A606,'2012'!$D$3:$O$172,5,FALSE),0)</f>
        <v>0</v>
      </c>
      <c r="BQ606" s="1691">
        <f>IFERROR(VLOOKUP($A606,'2012'!$D$3:$O$172,6,FALSE),0)</f>
        <v>0</v>
      </c>
      <c r="BR606" s="1691">
        <f>IFERROR(VLOOKUP($A606,'2012'!$D$3:$O$172,7,FALSE),0)</f>
        <v>0</v>
      </c>
      <c r="BS606" s="1691">
        <f>IFERROR(VLOOKUP($A606,'2012'!$D$3:$O$172,8,FALSE),0)</f>
        <v>0</v>
      </c>
      <c r="BT606" s="1740">
        <f>IFERROR(VLOOKUP($A606,'2012'!$D$3:$O$172,9,FALSE),0)</f>
        <v>0</v>
      </c>
      <c r="BX606" s="1700">
        <f>IFERROR(VLOOKUP($A606,'2011'!$D$4:$I$251,2,FALSE),0)</f>
        <v>0</v>
      </c>
      <c r="BY606" s="1691">
        <f>IFERROR(VLOOKUP($A606,'2011'!$D$4:$I$251,3,FALSE),0)</f>
        <v>0</v>
      </c>
      <c r="BZ606" s="1691">
        <f>IFERROR(VLOOKUP($A606,'2011'!$D$4:$I$251,4,FALSE),0)</f>
        <v>0</v>
      </c>
      <c r="CA606" s="1691">
        <f>IFERROR(VLOOKUP($A606,'2011'!$D$4:$I$251,5,FALSE),0)</f>
        <v>0</v>
      </c>
      <c r="CB606" s="1740">
        <f>IFERROR(VLOOKUP($A606,'2011'!$D$4:$I$251,6,FALSE),0)</f>
        <v>0</v>
      </c>
      <c r="CC606" s="1700">
        <f>IFERROR(VLOOKUP($A606,'2010'!$C$3:$H$234,2,FALSE),0)</f>
        <v>0</v>
      </c>
      <c r="CD606" s="1691">
        <f>IFERROR(VLOOKUP($A606,'2010'!$C$3:$H$234,3,FALSE),0)</f>
        <v>0</v>
      </c>
      <c r="CE606" s="1691">
        <f>IFERROR(VLOOKUP($A606,'2010'!$C$3:$H$234,4,FALSE),0)</f>
        <v>0</v>
      </c>
      <c r="CF606" s="1691">
        <f>IFERROR(VLOOKUP($A606,'2010'!$C$3:$H$234,5,FALSE),0)</f>
        <v>0</v>
      </c>
      <c r="CG606" s="1740">
        <f>IFERROR(VLOOKUP($A606,'2010'!$C$3:$H$234,6,FALSE),0)</f>
        <v>0</v>
      </c>
      <c r="CH606" s="1700">
        <f>IFERROR(VLOOKUP($A606,'2009'!$C$3:$H$242,2,FALSE),0)</f>
        <v>0</v>
      </c>
      <c r="CI606" s="1691">
        <f>IFERROR(VLOOKUP($A606,'2009'!$C$3:$H$242,3,FALSE),0)</f>
        <v>0</v>
      </c>
      <c r="CJ606" s="1691">
        <f>IFERROR(VLOOKUP($A606,'2009'!$C$3:$H$242,4,FALSE),0)</f>
        <v>0</v>
      </c>
      <c r="CK606" s="1691">
        <f>IFERROR(VLOOKUP($A606,'2009'!$C$3:$H$242,5,FALSE),0)</f>
        <v>0</v>
      </c>
      <c r="CL606" s="1740">
        <f>IFERROR(VLOOKUP($A606,'2009'!$C$3:$H$242,6,FALSE),0)</f>
        <v>0</v>
      </c>
      <c r="CM606" s="1700">
        <f>IFERROR(VLOOKUP($A606,'2008'!$C$3:$H$229,2,FALSE),0)</f>
        <v>0</v>
      </c>
      <c r="CN606" s="1691">
        <f>IFERROR(VLOOKUP($A606,'2008'!$C$3:$H$229,3,FALSE),0)</f>
        <v>0</v>
      </c>
      <c r="CO606" s="1691">
        <f>IFERROR(VLOOKUP($A606,'2008'!$C$3:$H$229,4,FALSE),0)</f>
        <v>0</v>
      </c>
      <c r="CP606" s="1691">
        <f>IFERROR(VLOOKUP($A606,'2008'!$C$3:$H$229,5,FALSE),0)</f>
        <v>0</v>
      </c>
      <c r="CQ606" s="1740">
        <f>IFERROR(VLOOKUP($A606,'2008'!$C$3:$H$229,6,FALSE),0)</f>
        <v>0</v>
      </c>
      <c r="CR606" s="1700">
        <f>IFERROR(VLOOKUP($A606,'2007'!$C$3:$M$238,7,FALSE),0)</f>
        <v>0</v>
      </c>
      <c r="CS606" s="1691">
        <f>IFERROR(VLOOKUP($A606,'2007'!$C$3:$M$238,8,FALSE),0)</f>
        <v>0</v>
      </c>
      <c r="CT606" s="1691">
        <f>IFERROR(VLOOKUP($A606,'2007'!$C$3:$M$238,9,FALSE),0)</f>
        <v>0</v>
      </c>
      <c r="CU606" s="1691">
        <f>IFERROR(VLOOKUP($A606,'2007'!$C$3:$M$238,10,FALSE),0)</f>
        <v>0</v>
      </c>
      <c r="CV606" s="1740">
        <f>IFERROR(VLOOKUP($A606,'2007'!$C$3:$M$238,11,FALSE),0)</f>
        <v>0</v>
      </c>
      <c r="CW606" s="1700">
        <f>IFERROR(VLOOKUP($A606,'2006'!$A$2:$F$200,2,FALSE),0)</f>
        <v>0</v>
      </c>
      <c r="CX606" s="1691">
        <f>IFERROR(VLOOKUP($A606,'2006'!$A$2:$F$200,4,FALSE),0)</f>
        <v>0</v>
      </c>
      <c r="CY606" s="1691">
        <f>IFERROR(VLOOKUP($A606,'2006'!$A$2:$F$200,5,FALSE),0)</f>
        <v>0</v>
      </c>
      <c r="CZ606" s="1740">
        <f>IFERROR(VLOOKUP($A606,'2006'!$A$2:$F$200,6,FALSE),0)</f>
        <v>0</v>
      </c>
      <c r="DA606" s="1700">
        <f>IFERROR(VLOOKUP($A606,'2005'!$C$3:$M$205,8,FALSE),0)</f>
        <v>0</v>
      </c>
      <c r="DB606" s="1691">
        <f>IFERROR(VLOOKUP($A606,'2005'!$C$3:$M$205,9,FALSE),0)</f>
        <v>0</v>
      </c>
      <c r="DC606" s="1691">
        <f>IFERROR(VLOOKUP($A606,'2005'!$C$3:$M$205,10,FALSE),0)</f>
        <v>0</v>
      </c>
      <c r="DD606" s="1740">
        <f>IFERROR(VLOOKUP($A606,'2005'!$C$3:$M$205,11,FALSE),0)</f>
        <v>0</v>
      </c>
      <c r="DE606" s="1700">
        <f>IFERROR(VLOOKUP($A606,'2004'!$C$3:$M$213,8,FALSE),0)</f>
        <v>0</v>
      </c>
      <c r="DF606" s="1691">
        <f>IFERROR(VLOOKUP($A606,'2004'!$C$3:$M$213,9,FALSE),0)</f>
        <v>0</v>
      </c>
      <c r="DG606" s="1691">
        <f>IFERROR(VLOOKUP($A606,'2004'!$C$3:$M$213,10,FALSE),0)</f>
        <v>0</v>
      </c>
      <c r="DH606" s="1740">
        <f>IFERROR(VLOOKUP($A606,'2004'!$C$3:$M$213,11,FALSE),0)</f>
        <v>0</v>
      </c>
      <c r="DI606" s="1700">
        <f>IFERROR(VLOOKUP($A606,'2003'!$C$3:$Q$214,12,FALSE),0)</f>
        <v>0</v>
      </c>
      <c r="DJ606" s="1691">
        <f>IFERROR(VLOOKUP($A606,'2003'!$C$3:$Q$214,13,FALSE),0)</f>
        <v>0</v>
      </c>
      <c r="DK606" s="1691">
        <f>IFERROR(VLOOKUP($A606,'2003'!$C$3:$Q$214,14,FALSE),0)</f>
        <v>0</v>
      </c>
      <c r="DL606" s="1740">
        <f>IFERROR(VLOOKUP($A606,'2003'!$C$3:$Q$214,15,FALSE),0)</f>
        <v>0</v>
      </c>
      <c r="DM606" s="1700">
        <f>IFERROR(VLOOKUP($A606,'2002'!$D$3:$R$214,12,FALSE),0)</f>
        <v>0</v>
      </c>
      <c r="DN606" s="1691">
        <f>IFERROR(VLOOKUP($A606,'2002'!$D$3:$R$214,13,FALSE),0)</f>
        <v>0</v>
      </c>
      <c r="DO606" s="1691">
        <f>IFERROR(VLOOKUP($A606,'2002'!$D$3:$R$214,14,FALSE),0)</f>
        <v>0</v>
      </c>
      <c r="DP606" s="1788">
        <f>IFERROR(VLOOKUP($A606,'2002'!$D$3:$R$214,15,FALSE),0)</f>
        <v>0</v>
      </c>
      <c r="DQ606" s="1700">
        <f>IFERROR(VLOOKUP($A606,'Pre 2002'!$C$3:$CK$382,84,FALSE),0)</f>
        <v>0</v>
      </c>
      <c r="DR606" s="1695">
        <f>IFERROR(VLOOKUP($A606,'Pre 2002'!$C$3:$CK$382,85,FALSE),0)</f>
        <v>0</v>
      </c>
      <c r="DS606" s="1695">
        <f>IFERROR(VLOOKUP($A606,'Pre 2002'!$C$3:$CK$382,86,FALSE),0)</f>
        <v>0</v>
      </c>
      <c r="DT606" s="1790">
        <f>IFERROR(VLOOKUP($A606,'Pre 2002'!$C$3:$CK$382,87,FALSE),0)</f>
        <v>0</v>
      </c>
      <c r="DU606" s="1741">
        <f>IFERROR(VLOOKUP(A606,'Pre 2002'!$C$3:$CG$382,83,FALSE),0)</f>
        <v>0</v>
      </c>
    </row>
    <row r="607" spans="1:125">
      <c r="A607" s="1778" t="s">
        <v>1694</v>
      </c>
      <c r="B607" s="1562">
        <f t="shared" si="227"/>
        <v>42</v>
      </c>
      <c r="C607" s="1562">
        <f t="shared" si="228"/>
        <v>21</v>
      </c>
      <c r="D607" s="1562">
        <f t="shared" si="229"/>
        <v>0</v>
      </c>
      <c r="E607" s="1563">
        <f t="shared" si="230"/>
        <v>0.5</v>
      </c>
      <c r="F607" s="1786">
        <f t="shared" si="231"/>
        <v>1</v>
      </c>
      <c r="G607" s="1595">
        <v>2012</v>
      </c>
      <c r="H607" s="1567">
        <f t="shared" si="232"/>
        <v>1</v>
      </c>
      <c r="I607" s="1734">
        <f t="shared" si="233"/>
        <v>42</v>
      </c>
      <c r="J607" s="1734">
        <f t="shared" si="234"/>
        <v>21</v>
      </c>
      <c r="K607" s="1734">
        <f t="shared" si="235"/>
        <v>0</v>
      </c>
      <c r="L607" s="1806">
        <f t="shared" si="236"/>
        <v>0.5</v>
      </c>
      <c r="O607" s="1700">
        <f>IFERROR(VLOOKUP($A607,'2022'!$B$2:$K$174,3,FALSE),0)</f>
        <v>0</v>
      </c>
      <c r="P607" s="1858">
        <f>IFERROR(VLOOKUP($A607,'2022'!$B$2:$K$174,4,FALSE),0)</f>
        <v>0</v>
      </c>
      <c r="Q607" s="1858">
        <f>IFERROR(VLOOKUP($A607,'2022'!$B$2:$K$174,5,FALSE),0)</f>
        <v>0</v>
      </c>
      <c r="R607" s="1858">
        <f>IFERROR(VLOOKUP($A607,'2022'!$B$2:$K$174,8,FALSE),0)</f>
        <v>0</v>
      </c>
      <c r="S607" s="1740">
        <f>IFERROR(VLOOKUP($A607,'2022'!$B$2:$K$174,10,FALSE),0)</f>
        <v>0</v>
      </c>
      <c r="T607" s="1700">
        <f>IFERROR(VLOOKUP($A607,'2021'!$B$2:$K$174,3,FALSE),0)</f>
        <v>0</v>
      </c>
      <c r="U607" s="1843">
        <f>IFERROR(VLOOKUP($A607,'2021'!$B$2:$K$174,4,FALSE),0)</f>
        <v>0</v>
      </c>
      <c r="V607" s="1843">
        <f>IFERROR(VLOOKUP($A607,'2021'!$B$2:$K$174,5,FALSE),0)</f>
        <v>0</v>
      </c>
      <c r="W607" s="1843">
        <f>IFERROR(VLOOKUP($A607,'2021'!$B$2:$K$174,8,FALSE),0)</f>
        <v>0</v>
      </c>
      <c r="X607" s="1740">
        <f>IFERROR(VLOOKUP($A607,'2021'!$B$2:$K$174,10,FALSE),0)</f>
        <v>0</v>
      </c>
      <c r="Y607" s="1700">
        <f>IFERROR(VLOOKUP($A607,'2020'!$B$2:$K$170,3,FALSE),0)</f>
        <v>0</v>
      </c>
      <c r="Z607" s="1829">
        <f>IFERROR(VLOOKUP($A607,'2020'!$B$2:$K$170,4,FALSE),0)</f>
        <v>0</v>
      </c>
      <c r="AA607" s="1829">
        <f>IFERROR(VLOOKUP($A607,'2020'!$B$2:$K$170,5,FALSE),0)</f>
        <v>0</v>
      </c>
      <c r="AB607" s="1829">
        <f>IFERROR(VLOOKUP($A607,'2020'!$B$2:$K$170,8,FALSE),0)</f>
        <v>0</v>
      </c>
      <c r="AC607" s="1740">
        <f>IFERROR(VLOOKUP($A607,'2020'!$B$2:$K$170,10,FALSE),0)</f>
        <v>0</v>
      </c>
      <c r="AD607" s="1700">
        <f>IFERROR(VLOOKUP($A607,'2019'!$B$2:$K$170,3,FALSE),0)</f>
        <v>0</v>
      </c>
      <c r="AE607" s="1823">
        <f>IFERROR(VLOOKUP($A607,'2019'!$B$2:$K$170,4,FALSE),0)</f>
        <v>0</v>
      </c>
      <c r="AF607" s="1823">
        <f>IFERROR(VLOOKUP($A607,'2019'!$B$2:$K$170,5,FALSE),0)</f>
        <v>0</v>
      </c>
      <c r="AG607" s="1823">
        <f>IFERROR(VLOOKUP($A607,'2019'!$B$2:$K$170,8,FALSE),0)</f>
        <v>0</v>
      </c>
      <c r="AH607" s="1740">
        <f>IFERROR(VLOOKUP($A607,'2019'!$B$2:$K$170,10,FALSE),0)</f>
        <v>0</v>
      </c>
      <c r="AI607" s="1700">
        <f>IFERROR(VLOOKUP($A607,'2018'!$B$2:$K$170,3,FALSE),0)</f>
        <v>0</v>
      </c>
      <c r="AJ607" s="1821">
        <f>IFERROR(VLOOKUP($A607,'2018'!$B$2:$K$170,4,FALSE),0)</f>
        <v>0</v>
      </c>
      <c r="AK607" s="1821">
        <f>IFERROR(VLOOKUP($A607,'2018'!$B$2:$K$170,5,FALSE),0)</f>
        <v>0</v>
      </c>
      <c r="AL607" s="1821">
        <f>IFERROR(VLOOKUP($A607,'2018'!$B$2:$K$170,8,FALSE),0)</f>
        <v>0</v>
      </c>
      <c r="AM607" s="1740">
        <f>IFERROR(VLOOKUP($A607,'2018'!$B$2:$K$170,10,FALSE),0)</f>
        <v>0</v>
      </c>
      <c r="AN607" s="1700">
        <f>IFERROR(VLOOKUP($A607,'2017'!$B$2:$J$163,2,FALSE),0)</f>
        <v>0</v>
      </c>
      <c r="AO607" s="1815">
        <f>IFERROR(VLOOKUP($A607,'2017'!$B$2:$J$163,3,FALSE),0)</f>
        <v>0</v>
      </c>
      <c r="AP607" s="1815">
        <f>IFERROR(VLOOKUP($A607,'2017'!$B$2:$J$163,4,FALSE),0)</f>
        <v>0</v>
      </c>
      <c r="AQ607" s="1815">
        <f>IFERROR(VLOOKUP($A607,'2017'!$B$2:$J$163,7,FALSE),0)</f>
        <v>0</v>
      </c>
      <c r="AR607" s="1740">
        <f>IFERROR(VLOOKUP($A607,'2017'!$B$2:$J$163,9,FALSE),0)</f>
        <v>0</v>
      </c>
      <c r="AS607" s="1700">
        <f>IFERROR(VLOOKUP($A607,'2016'!$B$2:$K$165,3,FALSE),0)</f>
        <v>0</v>
      </c>
      <c r="AT607" s="1796">
        <f>IFERROR(VLOOKUP($A607,'2016'!$B$2:$K$165,4,FALSE),0)</f>
        <v>0</v>
      </c>
      <c r="AU607" s="1796">
        <f>IFERROR(VLOOKUP($A607,'2016'!$B$2:$K$165,5,FALSE),0)</f>
        <v>0</v>
      </c>
      <c r="AV607" s="1796">
        <f>IFERROR(VLOOKUP($A607,'2016'!$B$2:$K$165,8,FALSE),0)</f>
        <v>0</v>
      </c>
      <c r="AW607" s="1740">
        <f>IFERROR(VLOOKUP($A607,'2016'!$B$2:$K$165,10,FALSE),0)</f>
        <v>0</v>
      </c>
      <c r="AX607" s="1700">
        <f>IFERROR(VLOOKUP($A607,'2015'!$B$2:$K$165,3,FALSE),0)</f>
        <v>0</v>
      </c>
      <c r="AY607" s="1695">
        <f>IFERROR(VLOOKUP($A607,'2015'!$B$2:$K$165,4,FALSE),0)</f>
        <v>0</v>
      </c>
      <c r="AZ607" s="1695">
        <f>IFERROR(VLOOKUP($A607,'2015'!$B$2:$K$165,5,FALSE),0)</f>
        <v>0</v>
      </c>
      <c r="BA607" s="1695">
        <f>IFERROR(VLOOKUP($A607,'2015'!$B$2:$K$165,8,FALSE),0)</f>
        <v>0</v>
      </c>
      <c r="BB607" s="1740">
        <f>IFERROR(VLOOKUP($A607,'2015'!$B$2:$K$165,10,FALSE),0)</f>
        <v>0</v>
      </c>
      <c r="BC607" s="1700">
        <f>IFERROR(VLOOKUP($A607,'2014'!$B$2:$K$157,3,FALSE),0)</f>
        <v>0</v>
      </c>
      <c r="BD607" s="1691">
        <f>IFERROR(VLOOKUP($A607,'2014'!$B$2:$K$157,4,FALSE),0)</f>
        <v>0</v>
      </c>
      <c r="BE607" s="1691">
        <f>IFERROR(VLOOKUP($A607,'2014'!$B$2:$K$157,5,FALSE),0)</f>
        <v>0</v>
      </c>
      <c r="BF607" s="1691">
        <f>IFERROR(VLOOKUP($A607,'2014'!$B$2:$K$157,8,FALSE),0)</f>
        <v>0</v>
      </c>
      <c r="BG607" s="1740">
        <f>IFERROR(VLOOKUP($A607,'2014'!$B$2:$K$157,10,FALSE),0)</f>
        <v>0</v>
      </c>
      <c r="BH607" s="1700">
        <f>IFERROR(VLOOKUP($A607,'2013'!$D$4:$I$249,2,FALSE),0)</f>
        <v>0</v>
      </c>
      <c r="BI607" s="1691">
        <f>IFERROR(VLOOKUP($A607,'2013'!$D$4:$I$249,3,FALSE),0)</f>
        <v>0</v>
      </c>
      <c r="BJ607" s="1691">
        <f>IFERROR(VLOOKUP($A607,'2013'!$D$4:$I$249,4,FALSE),0)</f>
        <v>0</v>
      </c>
      <c r="BK607" s="1691">
        <f>IFERROR(VLOOKUP($A607,'2013'!$D$4:$I$249,5,FALSE),0)</f>
        <v>0</v>
      </c>
      <c r="BL607" s="1740">
        <f>IFERROR(VLOOKUP($A607,'2013'!$D$4:$I$249,6,FALSE),0)</f>
        <v>0</v>
      </c>
      <c r="BM607" s="1737">
        <f>IFERROR(VLOOKUP($A607,'2012'!$D$3:$O$172,2,FALSE),0)</f>
        <v>42</v>
      </c>
      <c r="BN607" s="1691">
        <f>IFERROR(VLOOKUP($A607,'2012'!$D$3:$O$172,3,FALSE),0)</f>
        <v>21</v>
      </c>
      <c r="BO607" s="1743">
        <f>IFERROR(VLOOKUP($A607,'2012'!$D$3:$O$172,4,FALSE),0)</f>
        <v>0</v>
      </c>
      <c r="BP607" s="1700">
        <f>IFERROR(VLOOKUP($A607,'2012'!$D$3:$O$172,5,FALSE),0)</f>
        <v>42</v>
      </c>
      <c r="BQ607" s="1691">
        <f>IFERROR(VLOOKUP($A607,'2012'!$D$3:$O$172,6,FALSE),0)</f>
        <v>12</v>
      </c>
      <c r="BR607" s="1691">
        <f>IFERROR(VLOOKUP($A607,'2012'!$D$3:$O$172,7,FALSE),0)</f>
        <v>21</v>
      </c>
      <c r="BS607" s="1691">
        <f>IFERROR(VLOOKUP($A607,'2012'!$D$3:$O$172,8,FALSE),0)</f>
        <v>0</v>
      </c>
      <c r="BT607" s="1740">
        <f>IFERROR(VLOOKUP($A607,'2012'!$D$3:$O$172,9,FALSE),0)</f>
        <v>0.5</v>
      </c>
      <c r="BU607" s="1737">
        <f>IFERROR(VLOOKUP($A607,'2012'!$D$3:$O$172,10,FALSE),0)</f>
        <v>0</v>
      </c>
      <c r="BV607" s="1691">
        <f>IFERROR(VLOOKUP($A607,'2012'!$D$3:$O$172,11,FALSE),0)</f>
        <v>0</v>
      </c>
      <c r="BW607" s="1743">
        <f>IFERROR(VLOOKUP($A607,'2012'!$D$3:$O$172,12,FALSE),0)</f>
        <v>0</v>
      </c>
      <c r="BX607" s="1700">
        <f>IFERROR(VLOOKUP($A607,'2011'!$D$4:$I$251,2,FALSE),0)</f>
        <v>0</v>
      </c>
      <c r="BY607" s="1691">
        <f>IFERROR(VLOOKUP($A607,'2011'!$D$4:$I$251,3,FALSE),0)</f>
        <v>0</v>
      </c>
      <c r="BZ607" s="1691">
        <f>IFERROR(VLOOKUP($A607,'2011'!$D$4:$I$251,4,FALSE),0)</f>
        <v>0</v>
      </c>
      <c r="CA607" s="1691">
        <f>IFERROR(VLOOKUP($A607,'2011'!$D$4:$I$251,5,FALSE),0)</f>
        <v>0</v>
      </c>
      <c r="CB607" s="1740">
        <f>IFERROR(VLOOKUP($A607,'2011'!$D$4:$I$251,6,FALSE),0)</f>
        <v>0</v>
      </c>
      <c r="CC607" s="1700">
        <f>IFERROR(VLOOKUP($A607,'2010'!$C$3:$H$234,2,FALSE),0)</f>
        <v>0</v>
      </c>
      <c r="CD607" s="1691">
        <f>IFERROR(VLOOKUP($A607,'2010'!$C$3:$H$234,3,FALSE),0)</f>
        <v>0</v>
      </c>
      <c r="CE607" s="1691">
        <f>IFERROR(VLOOKUP($A607,'2010'!$C$3:$H$234,4,FALSE),0)</f>
        <v>0</v>
      </c>
      <c r="CF607" s="1691">
        <f>IFERROR(VLOOKUP($A607,'2010'!$C$3:$H$234,5,FALSE),0)</f>
        <v>0</v>
      </c>
      <c r="CG607" s="1740">
        <f>IFERROR(VLOOKUP($A607,'2010'!$C$3:$H$234,6,FALSE),0)</f>
        <v>0</v>
      </c>
      <c r="CH607" s="1700">
        <f>IFERROR(VLOOKUP($A607,'2009'!$C$3:$H$242,2,FALSE),0)</f>
        <v>0</v>
      </c>
      <c r="CI607" s="1691">
        <f>IFERROR(VLOOKUP($A607,'2009'!$C$3:$H$242,3,FALSE),0)</f>
        <v>0</v>
      </c>
      <c r="CJ607" s="1691">
        <f>IFERROR(VLOOKUP($A607,'2009'!$C$3:$H$242,4,FALSE),0)</f>
        <v>0</v>
      </c>
      <c r="CK607" s="1691">
        <f>IFERROR(VLOOKUP($A607,'2009'!$C$3:$H$242,5,FALSE),0)</f>
        <v>0</v>
      </c>
      <c r="CL607" s="1740">
        <f>IFERROR(VLOOKUP($A607,'2009'!$C$3:$H$242,6,FALSE),0)</f>
        <v>0</v>
      </c>
      <c r="CM607" s="1700">
        <f>IFERROR(VLOOKUP($A607,'2008'!$C$3:$H$229,2,FALSE),0)</f>
        <v>0</v>
      </c>
      <c r="CN607" s="1691">
        <f>IFERROR(VLOOKUP($A607,'2008'!$C$3:$H$229,3,FALSE),0)</f>
        <v>0</v>
      </c>
      <c r="CO607" s="1691">
        <f>IFERROR(VLOOKUP($A607,'2008'!$C$3:$H$229,4,FALSE),0)</f>
        <v>0</v>
      </c>
      <c r="CP607" s="1691">
        <f>IFERROR(VLOOKUP($A607,'2008'!$C$3:$H$229,5,FALSE),0)</f>
        <v>0</v>
      </c>
      <c r="CQ607" s="1740">
        <f>IFERROR(VLOOKUP($A607,'2008'!$C$3:$H$229,6,FALSE),0)</f>
        <v>0</v>
      </c>
      <c r="CR607" s="1700">
        <f>IFERROR(VLOOKUP($A607,'2007'!$C$3:$M$238,7,FALSE),0)</f>
        <v>0</v>
      </c>
      <c r="CS607" s="1691">
        <f>IFERROR(VLOOKUP($A607,'2007'!$C$3:$M$238,8,FALSE),0)</f>
        <v>0</v>
      </c>
      <c r="CT607" s="1691">
        <f>IFERROR(VLOOKUP($A607,'2007'!$C$3:$M$238,9,FALSE),0)</f>
        <v>0</v>
      </c>
      <c r="CU607" s="1691">
        <f>IFERROR(VLOOKUP($A607,'2007'!$C$3:$M$238,10,FALSE),0)</f>
        <v>0</v>
      </c>
      <c r="CV607" s="1740">
        <f>IFERROR(VLOOKUP($A607,'2007'!$C$3:$M$238,11,FALSE),0)</f>
        <v>0</v>
      </c>
      <c r="CW607" s="1700">
        <f>IFERROR(VLOOKUP($A607,'2006'!$A$2:$F$200,2,FALSE),0)</f>
        <v>0</v>
      </c>
      <c r="CX607" s="1691">
        <f>IFERROR(VLOOKUP($A607,'2006'!$A$2:$F$200,4,FALSE),0)</f>
        <v>0</v>
      </c>
      <c r="CY607" s="1691">
        <f>IFERROR(VLOOKUP($A607,'2006'!$A$2:$F$200,5,FALSE),0)</f>
        <v>0</v>
      </c>
      <c r="CZ607" s="1740">
        <f>IFERROR(VLOOKUP($A607,'2006'!$A$2:$F$200,6,FALSE),0)</f>
        <v>0</v>
      </c>
      <c r="DA607" s="1700">
        <f>IFERROR(VLOOKUP($A607,'2005'!$C$3:$M$205,8,FALSE),0)</f>
        <v>0</v>
      </c>
      <c r="DB607" s="1691">
        <f>IFERROR(VLOOKUP($A607,'2005'!$C$3:$M$205,9,FALSE),0)</f>
        <v>0</v>
      </c>
      <c r="DC607" s="1691">
        <f>IFERROR(VLOOKUP($A607,'2005'!$C$3:$M$205,10,FALSE),0)</f>
        <v>0</v>
      </c>
      <c r="DD607" s="1740">
        <f>IFERROR(VLOOKUP($A607,'2005'!$C$3:$M$205,11,FALSE),0)</f>
        <v>0</v>
      </c>
      <c r="DE607" s="1700">
        <f>IFERROR(VLOOKUP($A607,'2004'!$C$3:$M$213,8,FALSE),0)</f>
        <v>0</v>
      </c>
      <c r="DF607" s="1691">
        <f>IFERROR(VLOOKUP($A607,'2004'!$C$3:$M$213,9,FALSE),0)</f>
        <v>0</v>
      </c>
      <c r="DG607" s="1691">
        <f>IFERROR(VLOOKUP($A607,'2004'!$C$3:$M$213,10,FALSE),0)</f>
        <v>0</v>
      </c>
      <c r="DH607" s="1740">
        <f>IFERROR(VLOOKUP($A607,'2004'!$C$3:$M$213,11,FALSE),0)</f>
        <v>0</v>
      </c>
      <c r="DI607" s="1700">
        <f>IFERROR(VLOOKUP($A607,'2003'!$C$3:$Q$214,12,FALSE),0)</f>
        <v>0</v>
      </c>
      <c r="DJ607" s="1691">
        <f>IFERROR(VLOOKUP($A607,'2003'!$C$3:$Q$214,13,FALSE),0)</f>
        <v>0</v>
      </c>
      <c r="DK607" s="1691">
        <f>IFERROR(VLOOKUP($A607,'2003'!$C$3:$Q$214,14,FALSE),0)</f>
        <v>0</v>
      </c>
      <c r="DL607" s="1740">
        <f>IFERROR(VLOOKUP($A607,'2003'!$C$3:$Q$214,15,FALSE),0)</f>
        <v>0</v>
      </c>
      <c r="DM607" s="1700">
        <f>IFERROR(VLOOKUP($A607,'2002'!$D$3:$R$214,12,FALSE),0)</f>
        <v>0</v>
      </c>
      <c r="DN607" s="1691">
        <f>IFERROR(VLOOKUP($A607,'2002'!$D$3:$R$214,13,FALSE),0)</f>
        <v>0</v>
      </c>
      <c r="DO607" s="1691">
        <f>IFERROR(VLOOKUP($A607,'2002'!$D$3:$R$214,14,FALSE),0)</f>
        <v>0</v>
      </c>
      <c r="DP607" s="1788">
        <f>IFERROR(VLOOKUP($A607,'2002'!$D$3:$R$214,15,FALSE),0)</f>
        <v>0</v>
      </c>
      <c r="DQ607" s="1700">
        <f>IFERROR(VLOOKUP($A607,'Pre 2002'!$C$3:$CK$382,84,FALSE),0)</f>
        <v>0</v>
      </c>
      <c r="DR607" s="1695">
        <f>IFERROR(VLOOKUP($A607,'Pre 2002'!$C$3:$CK$382,85,FALSE),0)</f>
        <v>0</v>
      </c>
      <c r="DS607" s="1695">
        <f>IFERROR(VLOOKUP($A607,'Pre 2002'!$C$3:$CK$382,86,FALSE),0)</f>
        <v>0</v>
      </c>
      <c r="DT607" s="1790">
        <f>IFERROR(VLOOKUP($A607,'Pre 2002'!$C$3:$CK$382,87,FALSE),0)</f>
        <v>0</v>
      </c>
      <c r="DU607" s="1741">
        <f>IFERROR(VLOOKUP(A607,'Pre 2002'!$C$3:$CG$382,83,FALSE),0)</f>
        <v>0</v>
      </c>
    </row>
    <row r="608" spans="1:125">
      <c r="A608" s="1778" t="s">
        <v>1910</v>
      </c>
      <c r="B608" s="1562">
        <f t="shared" si="227"/>
        <v>38</v>
      </c>
      <c r="C608" s="1562">
        <f t="shared" si="228"/>
        <v>19</v>
      </c>
      <c r="D608" s="1562">
        <f t="shared" si="229"/>
        <v>0</v>
      </c>
      <c r="E608" s="1563">
        <f t="shared" si="230"/>
        <v>0.5</v>
      </c>
      <c r="F608" s="1786">
        <f t="shared" si="231"/>
        <v>2</v>
      </c>
      <c r="G608" s="1595" t="s">
        <v>2159</v>
      </c>
      <c r="H608" s="1567">
        <f t="shared" si="232"/>
        <v>2</v>
      </c>
      <c r="I608" s="1734">
        <f t="shared" si="233"/>
        <v>38</v>
      </c>
      <c r="J608" s="1734">
        <f t="shared" si="234"/>
        <v>19</v>
      </c>
      <c r="K608" s="1734">
        <f t="shared" si="235"/>
        <v>0</v>
      </c>
      <c r="L608" s="1806">
        <f t="shared" si="236"/>
        <v>0.5</v>
      </c>
      <c r="O608" s="1700">
        <f>IFERROR(VLOOKUP($A608,'2022'!$B$2:$K$174,3,FALSE),0)</f>
        <v>0</v>
      </c>
      <c r="P608" s="1858">
        <f>IFERROR(VLOOKUP($A608,'2022'!$B$2:$K$174,4,FALSE),0)</f>
        <v>0</v>
      </c>
      <c r="Q608" s="1858">
        <f>IFERROR(VLOOKUP($A608,'2022'!$B$2:$K$174,5,FALSE),0)</f>
        <v>0</v>
      </c>
      <c r="R608" s="1858">
        <f>IFERROR(VLOOKUP($A608,'2022'!$B$2:$K$174,8,FALSE),0)</f>
        <v>0</v>
      </c>
      <c r="S608" s="1740">
        <f>IFERROR(VLOOKUP($A608,'2022'!$B$2:$K$174,10,FALSE),0)</f>
        <v>0</v>
      </c>
      <c r="T608" s="1700">
        <f>IFERROR(VLOOKUP($A608,'2021'!$B$2:$K$174,3,FALSE),0)</f>
        <v>0</v>
      </c>
      <c r="U608" s="1843">
        <f>IFERROR(VLOOKUP($A608,'2021'!$B$2:$K$174,4,FALSE),0)</f>
        <v>0</v>
      </c>
      <c r="V608" s="1843">
        <f>IFERROR(VLOOKUP($A608,'2021'!$B$2:$K$174,5,FALSE),0)</f>
        <v>0</v>
      </c>
      <c r="W608" s="1843">
        <f>IFERROR(VLOOKUP($A608,'2021'!$B$2:$K$174,8,FALSE),0)</f>
        <v>0</v>
      </c>
      <c r="X608" s="1740">
        <f>IFERROR(VLOOKUP($A608,'2021'!$B$2:$K$174,10,FALSE),0)</f>
        <v>0</v>
      </c>
      <c r="Y608" s="1700">
        <f>IFERROR(VLOOKUP($A608,'2020'!$B$2:$K$170,3,FALSE),0)</f>
        <v>0</v>
      </c>
      <c r="Z608" s="1829">
        <f>IFERROR(VLOOKUP($A608,'2020'!$B$2:$K$170,4,FALSE),0)</f>
        <v>0</v>
      </c>
      <c r="AA608" s="1829">
        <f>IFERROR(VLOOKUP($A608,'2020'!$B$2:$K$170,5,FALSE),0)</f>
        <v>0</v>
      </c>
      <c r="AB608" s="1829">
        <f>IFERROR(VLOOKUP($A608,'2020'!$B$2:$K$170,8,FALSE),0)</f>
        <v>0</v>
      </c>
      <c r="AC608" s="1740">
        <f>IFERROR(VLOOKUP($A608,'2020'!$B$2:$K$170,10,FALSE),0)</f>
        <v>0</v>
      </c>
      <c r="AD608" s="1700">
        <f>IFERROR(VLOOKUP($A608,'2019'!$B$2:$K$170,3,FALSE),0)</f>
        <v>0</v>
      </c>
      <c r="AE608" s="1823">
        <f>IFERROR(VLOOKUP($A608,'2019'!$B$2:$K$170,4,FALSE),0)</f>
        <v>0</v>
      </c>
      <c r="AF608" s="1823">
        <f>IFERROR(VLOOKUP($A608,'2019'!$B$2:$K$170,5,FALSE),0)</f>
        <v>0</v>
      </c>
      <c r="AG608" s="1823">
        <f>IFERROR(VLOOKUP($A608,'2019'!$B$2:$K$170,8,FALSE),0)</f>
        <v>0</v>
      </c>
      <c r="AH608" s="1740">
        <f>IFERROR(VLOOKUP($A608,'2019'!$B$2:$K$170,10,FALSE),0)</f>
        <v>0</v>
      </c>
      <c r="AI608" s="1700">
        <f>IFERROR(VLOOKUP($A608,'2018'!$B$2:$K$170,3,FALSE),0)</f>
        <v>0</v>
      </c>
      <c r="AJ608" s="1821">
        <f>IFERROR(VLOOKUP($A608,'2018'!$B$2:$K$170,4,FALSE),0)</f>
        <v>0</v>
      </c>
      <c r="AK608" s="1821">
        <f>IFERROR(VLOOKUP($A608,'2018'!$B$2:$K$170,5,FALSE),0)</f>
        <v>0</v>
      </c>
      <c r="AL608" s="1821">
        <f>IFERROR(VLOOKUP($A608,'2018'!$B$2:$K$170,8,FALSE),0)</f>
        <v>0</v>
      </c>
      <c r="AM608" s="1740">
        <f>IFERROR(VLOOKUP($A608,'2018'!$B$2:$K$170,10,FALSE),0)</f>
        <v>0</v>
      </c>
      <c r="AN608" s="1700">
        <f>IFERROR(VLOOKUP($A608,'2017'!$B$2:$J$163,2,FALSE),0)</f>
        <v>0</v>
      </c>
      <c r="AO608" s="1815">
        <f>IFERROR(VLOOKUP($A608,'2017'!$B$2:$J$163,3,FALSE),0)</f>
        <v>0</v>
      </c>
      <c r="AP608" s="1815">
        <f>IFERROR(VLOOKUP($A608,'2017'!$B$2:$J$163,4,FALSE),0)</f>
        <v>0</v>
      </c>
      <c r="AQ608" s="1815">
        <f>IFERROR(VLOOKUP($A608,'2017'!$B$2:$J$163,7,FALSE),0)</f>
        <v>0</v>
      </c>
      <c r="AR608" s="1740">
        <f>IFERROR(VLOOKUP($A608,'2017'!$B$2:$J$163,9,FALSE),0)</f>
        <v>0</v>
      </c>
      <c r="AS608" s="1700">
        <f>IFERROR(VLOOKUP($A608,'2016'!$B$2:$K$165,3,FALSE),0)</f>
        <v>0</v>
      </c>
      <c r="AT608" s="1796">
        <f>IFERROR(VLOOKUP($A608,'2016'!$B$2:$K$165,4,FALSE),0)</f>
        <v>0</v>
      </c>
      <c r="AU608" s="1796">
        <f>IFERROR(VLOOKUP($A608,'2016'!$B$2:$K$165,5,FALSE),0)</f>
        <v>0</v>
      </c>
      <c r="AV608" s="1796">
        <f>IFERROR(VLOOKUP($A608,'2016'!$B$2:$K$165,8,FALSE),0)</f>
        <v>0</v>
      </c>
      <c r="AW608" s="1740">
        <f>IFERROR(VLOOKUP($A608,'2016'!$B$2:$K$165,10,FALSE),0)</f>
        <v>0</v>
      </c>
      <c r="AX608" s="1700">
        <f>IFERROR(VLOOKUP($A608,'2015'!$B$2:$K$165,3,FALSE),0)</f>
        <v>0</v>
      </c>
      <c r="AY608" s="1695">
        <f>IFERROR(VLOOKUP($A608,'2015'!$B$2:$K$165,4,FALSE),0)</f>
        <v>0</v>
      </c>
      <c r="AZ608" s="1695">
        <f>IFERROR(VLOOKUP($A608,'2015'!$B$2:$K$165,5,FALSE),0)</f>
        <v>0</v>
      </c>
      <c r="BA608" s="1695">
        <f>IFERROR(VLOOKUP($A608,'2015'!$B$2:$K$165,8,FALSE),0)</f>
        <v>0</v>
      </c>
      <c r="BB608" s="1740">
        <f>IFERROR(VLOOKUP($A608,'2015'!$B$2:$K$165,10,FALSE),0)</f>
        <v>0</v>
      </c>
      <c r="BC608" s="1700">
        <f>IFERROR(VLOOKUP($A608,'2014'!$B$2:$K$157,3,FALSE),0)</f>
        <v>0</v>
      </c>
      <c r="BD608" s="1691">
        <f>IFERROR(VLOOKUP($A608,'2014'!$B$2:$K$157,4,FALSE),0)</f>
        <v>0</v>
      </c>
      <c r="BE608" s="1691">
        <f>IFERROR(VLOOKUP($A608,'2014'!$B$2:$K$157,5,FALSE),0)</f>
        <v>0</v>
      </c>
      <c r="BF608" s="1691">
        <f>IFERROR(VLOOKUP($A608,'2014'!$B$2:$K$157,8,FALSE),0)</f>
        <v>0</v>
      </c>
      <c r="BG608" s="1740">
        <f>IFERROR(VLOOKUP($A608,'2014'!$B$2:$K$157,10,FALSE),0)</f>
        <v>0</v>
      </c>
      <c r="BH608" s="1700">
        <f>IFERROR(VLOOKUP($A608,'2013'!$D$4:$I$249,2,FALSE),0)</f>
        <v>0</v>
      </c>
      <c r="BI608" s="1691">
        <f>IFERROR(VLOOKUP($A608,'2013'!$D$4:$I$249,3,FALSE),0)</f>
        <v>0</v>
      </c>
      <c r="BJ608" s="1691">
        <f>IFERROR(VLOOKUP($A608,'2013'!$D$4:$I$249,4,FALSE),0)</f>
        <v>0</v>
      </c>
      <c r="BK608" s="1691">
        <f>IFERROR(VLOOKUP($A608,'2013'!$D$4:$I$249,5,FALSE),0)</f>
        <v>0</v>
      </c>
      <c r="BL608" s="1740">
        <f>IFERROR(VLOOKUP($A608,'2013'!$D$4:$I$249,6,FALSE),0)</f>
        <v>0</v>
      </c>
      <c r="BM608" s="1737">
        <f>IFERROR(VLOOKUP($A608,'2012'!$D$3:$O$172,2,FALSE),0)</f>
        <v>0</v>
      </c>
      <c r="BN608" s="1691">
        <f>IFERROR(VLOOKUP($A608,'2012'!$D$3:$O$172,3,FALSE),0)</f>
        <v>0</v>
      </c>
      <c r="BO608" s="1743">
        <f>IFERROR(VLOOKUP($A608,'2012'!$D$3:$O$172,4,FALSE),0)</f>
        <v>0</v>
      </c>
      <c r="BP608" s="1700">
        <f>IFERROR(VLOOKUP($A608,'2012'!$D$3:$O$172,5,FALSE),0)</f>
        <v>0</v>
      </c>
      <c r="BQ608" s="1691">
        <f>IFERROR(VLOOKUP($A608,'2012'!$D$3:$O$172,6,FALSE),0)</f>
        <v>0</v>
      </c>
      <c r="BR608" s="1691">
        <f>IFERROR(VLOOKUP($A608,'2012'!$D$3:$O$172,7,FALSE),0)</f>
        <v>0</v>
      </c>
      <c r="BS608" s="1691">
        <f>IFERROR(VLOOKUP($A608,'2012'!$D$3:$O$172,8,FALSE),0)</f>
        <v>0</v>
      </c>
      <c r="BT608" s="1740">
        <f>IFERROR(VLOOKUP($A608,'2012'!$D$3:$O$172,9,FALSE),0)</f>
        <v>0</v>
      </c>
      <c r="BX608" s="1700">
        <f>IFERROR(VLOOKUP($A608,'2011'!$D$4:$I$251,2,FALSE),0)</f>
        <v>0</v>
      </c>
      <c r="BY608" s="1691">
        <f>IFERROR(VLOOKUP($A608,'2011'!$D$4:$I$251,3,FALSE),0)</f>
        <v>0</v>
      </c>
      <c r="BZ608" s="1691">
        <f>IFERROR(VLOOKUP($A608,'2011'!$D$4:$I$251,4,FALSE),0)</f>
        <v>0</v>
      </c>
      <c r="CA608" s="1691">
        <f>IFERROR(VLOOKUP($A608,'2011'!$D$4:$I$251,5,FALSE),0)</f>
        <v>0</v>
      </c>
      <c r="CB608" s="1740">
        <f>IFERROR(VLOOKUP($A608,'2011'!$D$4:$I$251,6,FALSE),0)</f>
        <v>0</v>
      </c>
      <c r="CC608" s="1700">
        <f>IFERROR(VLOOKUP($A608,'2010'!$C$3:$H$234,2,FALSE),0)</f>
        <v>0</v>
      </c>
      <c r="CD608" s="1691">
        <f>IFERROR(VLOOKUP($A608,'2010'!$C$3:$H$234,3,FALSE),0)</f>
        <v>0</v>
      </c>
      <c r="CE608" s="1691">
        <f>IFERROR(VLOOKUP($A608,'2010'!$C$3:$H$234,4,FALSE),0)</f>
        <v>0</v>
      </c>
      <c r="CF608" s="1691">
        <f>IFERROR(VLOOKUP($A608,'2010'!$C$3:$H$234,5,FALSE),0)</f>
        <v>0</v>
      </c>
      <c r="CG608" s="1740">
        <f>IFERROR(VLOOKUP($A608,'2010'!$C$3:$H$234,6,FALSE),0)</f>
        <v>0</v>
      </c>
      <c r="CH608" s="1700">
        <f>IFERROR(VLOOKUP($A608,'2009'!$C$3:$H$242,2,FALSE),0)</f>
        <v>0</v>
      </c>
      <c r="CI608" s="1691">
        <f>IFERROR(VLOOKUP($A608,'2009'!$C$3:$H$242,3,FALSE),0)</f>
        <v>0</v>
      </c>
      <c r="CJ608" s="1691">
        <f>IFERROR(VLOOKUP($A608,'2009'!$C$3:$H$242,4,FALSE),0)</f>
        <v>0</v>
      </c>
      <c r="CK608" s="1691">
        <f>IFERROR(VLOOKUP($A608,'2009'!$C$3:$H$242,5,FALSE),0)</f>
        <v>0</v>
      </c>
      <c r="CL608" s="1740">
        <f>IFERROR(VLOOKUP($A608,'2009'!$C$3:$H$242,6,FALSE),0)</f>
        <v>0</v>
      </c>
      <c r="CM608" s="1700">
        <f>IFERROR(VLOOKUP($A608,'2008'!$C$3:$H$229,2,FALSE),0)</f>
        <v>0</v>
      </c>
      <c r="CN608" s="1691">
        <f>IFERROR(VLOOKUP($A608,'2008'!$C$3:$H$229,3,FALSE),0)</f>
        <v>0</v>
      </c>
      <c r="CO608" s="1691">
        <f>IFERROR(VLOOKUP($A608,'2008'!$C$3:$H$229,4,FALSE),0)</f>
        <v>0</v>
      </c>
      <c r="CP608" s="1691">
        <f>IFERROR(VLOOKUP($A608,'2008'!$C$3:$H$229,5,FALSE),0)</f>
        <v>0</v>
      </c>
      <c r="CQ608" s="1740">
        <f>IFERROR(VLOOKUP($A608,'2008'!$C$3:$H$229,6,FALSE),0)</f>
        <v>0</v>
      </c>
      <c r="CR608" s="1700">
        <f>IFERROR(VLOOKUP($A608,'2007'!$C$3:$M$238,7,FALSE),0)</f>
        <v>0</v>
      </c>
      <c r="CS608" s="1691">
        <f>IFERROR(VLOOKUP($A608,'2007'!$C$3:$M$238,8,FALSE),0)</f>
        <v>0</v>
      </c>
      <c r="CT608" s="1691">
        <f>IFERROR(VLOOKUP($A608,'2007'!$C$3:$M$238,9,FALSE),0)</f>
        <v>0</v>
      </c>
      <c r="CU608" s="1691">
        <f>IFERROR(VLOOKUP($A608,'2007'!$C$3:$M$238,10,FALSE),0)</f>
        <v>0</v>
      </c>
      <c r="CV608" s="1740">
        <f>IFERROR(VLOOKUP($A608,'2007'!$C$3:$M$238,11,FALSE),0)</f>
        <v>0</v>
      </c>
      <c r="CW608" s="1700">
        <f>IFERROR(VLOOKUP($A608,'2006'!$A$2:$F$200,2,FALSE),0)</f>
        <v>0</v>
      </c>
      <c r="CX608" s="1691">
        <f>IFERROR(VLOOKUP($A608,'2006'!$A$2:$F$200,4,FALSE),0)</f>
        <v>0</v>
      </c>
      <c r="CY608" s="1691">
        <f>IFERROR(VLOOKUP($A608,'2006'!$A$2:$F$200,5,FALSE),0)</f>
        <v>0</v>
      </c>
      <c r="CZ608" s="1740">
        <f>IFERROR(VLOOKUP($A608,'2006'!$A$2:$F$200,6,FALSE),0)</f>
        <v>0</v>
      </c>
      <c r="DA608" s="1700">
        <f>IFERROR(VLOOKUP($A608,'2005'!$C$3:$M$205,8,FALSE),0)</f>
        <v>0</v>
      </c>
      <c r="DB608" s="1691">
        <f>IFERROR(VLOOKUP($A608,'2005'!$C$3:$M$205,9,FALSE),0)</f>
        <v>0</v>
      </c>
      <c r="DC608" s="1691">
        <f>IFERROR(VLOOKUP($A608,'2005'!$C$3:$M$205,10,FALSE),0)</f>
        <v>0</v>
      </c>
      <c r="DD608" s="1740">
        <f>IFERROR(VLOOKUP($A608,'2005'!$C$3:$M$205,11,FALSE),0)</f>
        <v>0</v>
      </c>
      <c r="DE608" s="1700">
        <f>IFERROR(VLOOKUP($A608,'2004'!$C$3:$M$213,8,FALSE),0)</f>
        <v>0</v>
      </c>
      <c r="DF608" s="1691">
        <f>IFERROR(VLOOKUP($A608,'2004'!$C$3:$M$213,9,FALSE),0)</f>
        <v>0</v>
      </c>
      <c r="DG608" s="1691">
        <f>IFERROR(VLOOKUP($A608,'2004'!$C$3:$M$213,10,FALSE),0)</f>
        <v>0</v>
      </c>
      <c r="DH608" s="1740">
        <f>IFERROR(VLOOKUP($A608,'2004'!$C$3:$M$213,11,FALSE),0)</f>
        <v>0</v>
      </c>
      <c r="DI608" s="1700">
        <f>IFERROR(VLOOKUP($A608,'2003'!$C$3:$Q$214,12,FALSE),0)</f>
        <v>0</v>
      </c>
      <c r="DJ608" s="1691">
        <f>IFERROR(VLOOKUP($A608,'2003'!$C$3:$Q$214,13,FALSE),0)</f>
        <v>0</v>
      </c>
      <c r="DK608" s="1691">
        <f>IFERROR(VLOOKUP($A608,'2003'!$C$3:$Q$214,14,FALSE),0)</f>
        <v>0</v>
      </c>
      <c r="DL608" s="1740">
        <f>IFERROR(VLOOKUP($A608,'2003'!$C$3:$Q$214,15,FALSE),0)</f>
        <v>0</v>
      </c>
      <c r="DM608" s="1700">
        <f>IFERROR(VLOOKUP($A608,'2002'!$D$3:$R$214,12,FALSE),0)</f>
        <v>0</v>
      </c>
      <c r="DN608" s="1691">
        <f>IFERROR(VLOOKUP($A608,'2002'!$D$3:$R$214,13,FALSE),0)</f>
        <v>0</v>
      </c>
      <c r="DO608" s="1691">
        <f>IFERROR(VLOOKUP($A608,'2002'!$D$3:$R$214,14,FALSE),0)</f>
        <v>0</v>
      </c>
      <c r="DP608" s="1788">
        <f>IFERROR(VLOOKUP($A608,'2002'!$D$3:$R$214,15,FALSE),0)</f>
        <v>0</v>
      </c>
      <c r="DQ608" s="1700">
        <f>IFERROR(VLOOKUP($A608,'Pre 2002'!$C$3:$CK$382,84,FALSE),0)</f>
        <v>38</v>
      </c>
      <c r="DR608" s="1695">
        <f>IFERROR(VLOOKUP($A608,'Pre 2002'!$C$3:$CK$382,85,FALSE),0)</f>
        <v>19</v>
      </c>
      <c r="DS608" s="1695">
        <f>IFERROR(VLOOKUP($A608,'Pre 2002'!$C$3:$CK$382,86,FALSE),0)</f>
        <v>0</v>
      </c>
      <c r="DT608" s="1790">
        <f>IFERROR(VLOOKUP($A608,'Pre 2002'!$C$3:$CK$382,87,FALSE),0)</f>
        <v>0.5</v>
      </c>
      <c r="DU608" s="1741">
        <f>IFERROR(VLOOKUP(A608,'Pre 2002'!$C$3:$CG$382,83,FALSE),0)</f>
        <v>2</v>
      </c>
    </row>
    <row r="609" spans="1:125">
      <c r="A609" s="1778" t="s">
        <v>1333</v>
      </c>
      <c r="B609" s="1562">
        <f t="shared" si="227"/>
        <v>26</v>
      </c>
      <c r="C609" s="1562">
        <f t="shared" si="228"/>
        <v>13</v>
      </c>
      <c r="D609" s="1562">
        <f t="shared" si="229"/>
        <v>0</v>
      </c>
      <c r="E609" s="1563">
        <f t="shared" si="230"/>
        <v>0.5</v>
      </c>
      <c r="F609" s="1786">
        <f t="shared" si="231"/>
        <v>1</v>
      </c>
      <c r="G609" s="1595" t="s">
        <v>2159</v>
      </c>
      <c r="H609" s="1567">
        <f t="shared" si="232"/>
        <v>1</v>
      </c>
      <c r="I609" s="1734">
        <f t="shared" si="233"/>
        <v>26</v>
      </c>
      <c r="J609" s="1734">
        <f t="shared" si="234"/>
        <v>13</v>
      </c>
      <c r="K609" s="1734">
        <f t="shared" si="235"/>
        <v>0</v>
      </c>
      <c r="L609" s="1806">
        <f t="shared" si="236"/>
        <v>0.5</v>
      </c>
      <c r="O609" s="1700">
        <f>IFERROR(VLOOKUP($A609,'2022'!$B$2:$K$174,3,FALSE),0)</f>
        <v>0</v>
      </c>
      <c r="P609" s="1858">
        <f>IFERROR(VLOOKUP($A609,'2022'!$B$2:$K$174,4,FALSE),0)</f>
        <v>0</v>
      </c>
      <c r="Q609" s="1858">
        <f>IFERROR(VLOOKUP($A609,'2022'!$B$2:$K$174,5,FALSE),0)</f>
        <v>0</v>
      </c>
      <c r="R609" s="1858">
        <f>IFERROR(VLOOKUP($A609,'2022'!$B$2:$K$174,8,FALSE),0)</f>
        <v>0</v>
      </c>
      <c r="S609" s="1740">
        <f>IFERROR(VLOOKUP($A609,'2022'!$B$2:$K$174,10,FALSE),0)</f>
        <v>0</v>
      </c>
      <c r="T609" s="1700">
        <f>IFERROR(VLOOKUP($A609,'2021'!$B$2:$K$174,3,FALSE),0)</f>
        <v>0</v>
      </c>
      <c r="U609" s="1843">
        <f>IFERROR(VLOOKUP($A609,'2021'!$B$2:$K$174,4,FALSE),0)</f>
        <v>0</v>
      </c>
      <c r="V609" s="1843">
        <f>IFERROR(VLOOKUP($A609,'2021'!$B$2:$K$174,5,FALSE),0)</f>
        <v>0</v>
      </c>
      <c r="W609" s="1843">
        <f>IFERROR(VLOOKUP($A609,'2021'!$B$2:$K$174,8,FALSE),0)</f>
        <v>0</v>
      </c>
      <c r="X609" s="1740">
        <f>IFERROR(VLOOKUP($A609,'2021'!$B$2:$K$174,10,FALSE),0)</f>
        <v>0</v>
      </c>
      <c r="Y609" s="1700">
        <f>IFERROR(VLOOKUP($A609,'2020'!$B$2:$K$170,3,FALSE),0)</f>
        <v>0</v>
      </c>
      <c r="Z609" s="1829">
        <f>IFERROR(VLOOKUP($A609,'2020'!$B$2:$K$170,4,FALSE),0)</f>
        <v>0</v>
      </c>
      <c r="AA609" s="1829">
        <f>IFERROR(VLOOKUP($A609,'2020'!$B$2:$K$170,5,FALSE),0)</f>
        <v>0</v>
      </c>
      <c r="AB609" s="1829">
        <f>IFERROR(VLOOKUP($A609,'2020'!$B$2:$K$170,8,FALSE),0)</f>
        <v>0</v>
      </c>
      <c r="AC609" s="1740">
        <f>IFERROR(VLOOKUP($A609,'2020'!$B$2:$K$170,10,FALSE),0)</f>
        <v>0</v>
      </c>
      <c r="AD609" s="1700">
        <f>IFERROR(VLOOKUP($A609,'2019'!$B$2:$K$170,3,FALSE),0)</f>
        <v>0</v>
      </c>
      <c r="AE609" s="1823">
        <f>IFERROR(VLOOKUP($A609,'2019'!$B$2:$K$170,4,FALSE),0)</f>
        <v>0</v>
      </c>
      <c r="AF609" s="1823">
        <f>IFERROR(VLOOKUP($A609,'2019'!$B$2:$K$170,5,FALSE),0)</f>
        <v>0</v>
      </c>
      <c r="AG609" s="1823">
        <f>IFERROR(VLOOKUP($A609,'2019'!$B$2:$K$170,8,FALSE),0)</f>
        <v>0</v>
      </c>
      <c r="AH609" s="1740">
        <f>IFERROR(VLOOKUP($A609,'2019'!$B$2:$K$170,10,FALSE),0)</f>
        <v>0</v>
      </c>
      <c r="AI609" s="1700">
        <f>IFERROR(VLOOKUP($A609,'2018'!$B$2:$K$170,3,FALSE),0)</f>
        <v>0</v>
      </c>
      <c r="AJ609" s="1821">
        <f>IFERROR(VLOOKUP($A609,'2018'!$B$2:$K$170,4,FALSE),0)</f>
        <v>0</v>
      </c>
      <c r="AK609" s="1821">
        <f>IFERROR(VLOOKUP($A609,'2018'!$B$2:$K$170,5,FALSE),0)</f>
        <v>0</v>
      </c>
      <c r="AL609" s="1821">
        <f>IFERROR(VLOOKUP($A609,'2018'!$B$2:$K$170,8,FALSE),0)</f>
        <v>0</v>
      </c>
      <c r="AM609" s="1740">
        <f>IFERROR(VLOOKUP($A609,'2018'!$B$2:$K$170,10,FALSE),0)</f>
        <v>0</v>
      </c>
      <c r="AN609" s="1700">
        <f>IFERROR(VLOOKUP($A609,'2017'!$B$2:$J$163,2,FALSE),0)</f>
        <v>0</v>
      </c>
      <c r="AO609" s="1815">
        <f>IFERROR(VLOOKUP($A609,'2017'!$B$2:$J$163,3,FALSE),0)</f>
        <v>0</v>
      </c>
      <c r="AP609" s="1815">
        <f>IFERROR(VLOOKUP($A609,'2017'!$B$2:$J$163,4,FALSE),0)</f>
        <v>0</v>
      </c>
      <c r="AQ609" s="1815">
        <f>IFERROR(VLOOKUP($A609,'2017'!$B$2:$J$163,7,FALSE),0)</f>
        <v>0</v>
      </c>
      <c r="AR609" s="1740">
        <f>IFERROR(VLOOKUP($A609,'2017'!$B$2:$J$163,9,FALSE),0)</f>
        <v>0</v>
      </c>
      <c r="AS609" s="1700">
        <f>IFERROR(VLOOKUP($A609,'2016'!$B$2:$K$165,3,FALSE),0)</f>
        <v>0</v>
      </c>
      <c r="AT609" s="1796">
        <f>IFERROR(VLOOKUP($A609,'2016'!$B$2:$K$165,4,FALSE),0)</f>
        <v>0</v>
      </c>
      <c r="AU609" s="1796">
        <f>IFERROR(VLOOKUP($A609,'2016'!$B$2:$K$165,5,FALSE),0)</f>
        <v>0</v>
      </c>
      <c r="AV609" s="1796">
        <f>IFERROR(VLOOKUP($A609,'2016'!$B$2:$K$165,8,FALSE),0)</f>
        <v>0</v>
      </c>
      <c r="AW609" s="1740">
        <f>IFERROR(VLOOKUP($A609,'2016'!$B$2:$K$165,10,FALSE),0)</f>
        <v>0</v>
      </c>
      <c r="AX609" s="1700">
        <f>IFERROR(VLOOKUP($A609,'2015'!$B$2:$K$165,3,FALSE),0)</f>
        <v>0</v>
      </c>
      <c r="AY609" s="1695">
        <f>IFERROR(VLOOKUP($A609,'2015'!$B$2:$K$165,4,FALSE),0)</f>
        <v>0</v>
      </c>
      <c r="AZ609" s="1695">
        <f>IFERROR(VLOOKUP($A609,'2015'!$B$2:$K$165,5,FALSE),0)</f>
        <v>0</v>
      </c>
      <c r="BA609" s="1695">
        <f>IFERROR(VLOOKUP($A609,'2015'!$B$2:$K$165,8,FALSE),0)</f>
        <v>0</v>
      </c>
      <c r="BB609" s="1740">
        <f>IFERROR(VLOOKUP($A609,'2015'!$B$2:$K$165,10,FALSE),0)</f>
        <v>0</v>
      </c>
      <c r="BC609" s="1700">
        <f>IFERROR(VLOOKUP($A609,'2014'!$B$2:$K$157,3,FALSE),0)</f>
        <v>0</v>
      </c>
      <c r="BD609" s="1691">
        <f>IFERROR(VLOOKUP($A609,'2014'!$B$2:$K$157,4,FALSE),0)</f>
        <v>0</v>
      </c>
      <c r="BE609" s="1691">
        <f>IFERROR(VLOOKUP($A609,'2014'!$B$2:$K$157,5,FALSE),0)</f>
        <v>0</v>
      </c>
      <c r="BF609" s="1691">
        <f>IFERROR(VLOOKUP($A609,'2014'!$B$2:$K$157,8,FALSE),0)</f>
        <v>0</v>
      </c>
      <c r="BG609" s="1740">
        <f>IFERROR(VLOOKUP($A609,'2014'!$B$2:$K$157,10,FALSE),0)</f>
        <v>0</v>
      </c>
      <c r="BH609" s="1700">
        <f>IFERROR(VLOOKUP($A609,'2013'!$D$4:$I$249,2,FALSE),0)</f>
        <v>0</v>
      </c>
      <c r="BI609" s="1691">
        <f>IFERROR(VLOOKUP($A609,'2013'!$D$4:$I$249,3,FALSE),0)</f>
        <v>0</v>
      </c>
      <c r="BJ609" s="1691">
        <f>IFERROR(VLOOKUP($A609,'2013'!$D$4:$I$249,4,FALSE),0)</f>
        <v>0</v>
      </c>
      <c r="BK609" s="1691">
        <f>IFERROR(VLOOKUP($A609,'2013'!$D$4:$I$249,5,FALSE),0)</f>
        <v>0</v>
      </c>
      <c r="BL609" s="1740">
        <f>IFERROR(VLOOKUP($A609,'2013'!$D$4:$I$249,6,FALSE),0)</f>
        <v>0</v>
      </c>
      <c r="BM609" s="1737">
        <f>IFERROR(VLOOKUP($A609,'2012'!$D$3:$O$172,2,FALSE),0)</f>
        <v>0</v>
      </c>
      <c r="BN609" s="1691">
        <f>IFERROR(VLOOKUP($A609,'2012'!$D$3:$O$172,3,FALSE),0)</f>
        <v>0</v>
      </c>
      <c r="BO609" s="1743">
        <f>IFERROR(VLOOKUP($A609,'2012'!$D$3:$O$172,4,FALSE),0)</f>
        <v>0</v>
      </c>
      <c r="BP609" s="1700">
        <f>IFERROR(VLOOKUP($A609,'2012'!$D$3:$O$172,5,FALSE),0)</f>
        <v>0</v>
      </c>
      <c r="BQ609" s="1691">
        <f>IFERROR(VLOOKUP($A609,'2012'!$D$3:$O$172,6,FALSE),0)</f>
        <v>0</v>
      </c>
      <c r="BR609" s="1691">
        <f>IFERROR(VLOOKUP($A609,'2012'!$D$3:$O$172,7,FALSE),0)</f>
        <v>0</v>
      </c>
      <c r="BS609" s="1691">
        <f>IFERROR(VLOOKUP($A609,'2012'!$D$3:$O$172,8,FALSE),0)</f>
        <v>0</v>
      </c>
      <c r="BT609" s="1740">
        <f>IFERROR(VLOOKUP($A609,'2012'!$D$3:$O$172,9,FALSE),0)</f>
        <v>0</v>
      </c>
      <c r="BX609" s="1700">
        <f>IFERROR(VLOOKUP($A609,'2011'!$D$4:$I$251,2,FALSE),0)</f>
        <v>0</v>
      </c>
      <c r="BY609" s="1691">
        <f>IFERROR(VLOOKUP($A609,'2011'!$D$4:$I$251,3,FALSE),0)</f>
        <v>0</v>
      </c>
      <c r="BZ609" s="1691">
        <f>IFERROR(VLOOKUP($A609,'2011'!$D$4:$I$251,4,FALSE),0)</f>
        <v>0</v>
      </c>
      <c r="CA609" s="1691">
        <f>IFERROR(VLOOKUP($A609,'2011'!$D$4:$I$251,5,FALSE),0)</f>
        <v>0</v>
      </c>
      <c r="CB609" s="1740">
        <f>IFERROR(VLOOKUP($A609,'2011'!$D$4:$I$251,6,FALSE),0)</f>
        <v>0</v>
      </c>
      <c r="CC609" s="1700">
        <f>IFERROR(VLOOKUP($A609,'2010'!$C$3:$H$234,2,FALSE),0)</f>
        <v>26</v>
      </c>
      <c r="CD609" s="1691">
        <f>IFERROR(VLOOKUP($A609,'2010'!$C$3:$H$234,3,FALSE),0)</f>
        <v>5</v>
      </c>
      <c r="CE609" s="1691">
        <f>IFERROR(VLOOKUP($A609,'2010'!$C$3:$H$234,4,FALSE),0)</f>
        <v>13</v>
      </c>
      <c r="CF609" s="1691">
        <f>IFERROR(VLOOKUP($A609,'2010'!$C$3:$H$234,5,FALSE),0)</f>
        <v>0</v>
      </c>
      <c r="CG609" s="1740">
        <f>IFERROR(VLOOKUP($A609,'2010'!$C$3:$H$234,6,FALSE),0)</f>
        <v>0.5</v>
      </c>
      <c r="CH609" s="1700">
        <f>IFERROR(VLOOKUP($A609,'2009'!$C$3:$H$242,2,FALSE),0)</f>
        <v>0</v>
      </c>
      <c r="CI609" s="1691">
        <f>IFERROR(VLOOKUP($A609,'2009'!$C$3:$H$242,3,FALSE),0)</f>
        <v>0</v>
      </c>
      <c r="CJ609" s="1691">
        <f>IFERROR(VLOOKUP($A609,'2009'!$C$3:$H$242,4,FALSE),0)</f>
        <v>0</v>
      </c>
      <c r="CK609" s="1691">
        <f>IFERROR(VLOOKUP($A609,'2009'!$C$3:$H$242,5,FALSE),0)</f>
        <v>0</v>
      </c>
      <c r="CL609" s="1740">
        <f>IFERROR(VLOOKUP($A609,'2009'!$C$3:$H$242,6,FALSE),0)</f>
        <v>0</v>
      </c>
      <c r="CM609" s="1700">
        <f>IFERROR(VLOOKUP($A609,'2008'!$C$3:$H$229,2,FALSE),0)</f>
        <v>0</v>
      </c>
      <c r="CN609" s="1691">
        <f>IFERROR(VLOOKUP($A609,'2008'!$C$3:$H$229,3,FALSE),0)</f>
        <v>0</v>
      </c>
      <c r="CO609" s="1691">
        <f>IFERROR(VLOOKUP($A609,'2008'!$C$3:$H$229,4,FALSE),0)</f>
        <v>0</v>
      </c>
      <c r="CP609" s="1691">
        <f>IFERROR(VLOOKUP($A609,'2008'!$C$3:$H$229,5,FALSE),0)</f>
        <v>0</v>
      </c>
      <c r="CQ609" s="1740">
        <f>IFERROR(VLOOKUP($A609,'2008'!$C$3:$H$229,6,FALSE),0)</f>
        <v>0</v>
      </c>
      <c r="CR609" s="1700">
        <f>IFERROR(VLOOKUP($A609,'2007'!$C$3:$M$238,7,FALSE),0)</f>
        <v>0</v>
      </c>
      <c r="CS609" s="1691">
        <f>IFERROR(VLOOKUP($A609,'2007'!$C$3:$M$238,8,FALSE),0)</f>
        <v>0</v>
      </c>
      <c r="CT609" s="1691">
        <f>IFERROR(VLOOKUP($A609,'2007'!$C$3:$M$238,9,FALSE),0)</f>
        <v>0</v>
      </c>
      <c r="CU609" s="1691">
        <f>IFERROR(VLOOKUP($A609,'2007'!$C$3:$M$238,10,FALSE),0)</f>
        <v>0</v>
      </c>
      <c r="CV609" s="1740">
        <f>IFERROR(VLOOKUP($A609,'2007'!$C$3:$M$238,11,FALSE),0)</f>
        <v>0</v>
      </c>
      <c r="CW609" s="1700">
        <f>IFERROR(VLOOKUP($A609,'2006'!$A$2:$F$200,2,FALSE),0)</f>
        <v>0</v>
      </c>
      <c r="CX609" s="1691">
        <f>IFERROR(VLOOKUP($A609,'2006'!$A$2:$F$200,4,FALSE),0)</f>
        <v>0</v>
      </c>
      <c r="CY609" s="1691">
        <f>IFERROR(VLOOKUP($A609,'2006'!$A$2:$F$200,5,FALSE),0)</f>
        <v>0</v>
      </c>
      <c r="CZ609" s="1740">
        <f>IFERROR(VLOOKUP($A609,'2006'!$A$2:$F$200,6,FALSE),0)</f>
        <v>0</v>
      </c>
      <c r="DA609" s="1700">
        <f>IFERROR(VLOOKUP($A609,'2005'!$C$3:$M$205,8,FALSE),0)</f>
        <v>0</v>
      </c>
      <c r="DB609" s="1691">
        <f>IFERROR(VLOOKUP($A609,'2005'!$C$3:$M$205,9,FALSE),0)</f>
        <v>0</v>
      </c>
      <c r="DC609" s="1691">
        <f>IFERROR(VLOOKUP($A609,'2005'!$C$3:$M$205,10,FALSE),0)</f>
        <v>0</v>
      </c>
      <c r="DD609" s="1740">
        <f>IFERROR(VLOOKUP($A609,'2005'!$C$3:$M$205,11,FALSE),0)</f>
        <v>0</v>
      </c>
      <c r="DE609" s="1700">
        <f>IFERROR(VLOOKUP($A609,'2004'!$C$3:$M$213,8,FALSE),0)</f>
        <v>0</v>
      </c>
      <c r="DF609" s="1691">
        <f>IFERROR(VLOOKUP($A609,'2004'!$C$3:$M$213,9,FALSE),0)</f>
        <v>0</v>
      </c>
      <c r="DG609" s="1691">
        <f>IFERROR(VLOOKUP($A609,'2004'!$C$3:$M$213,10,FALSE),0)</f>
        <v>0</v>
      </c>
      <c r="DH609" s="1740">
        <f>IFERROR(VLOOKUP($A609,'2004'!$C$3:$M$213,11,FALSE),0)</f>
        <v>0</v>
      </c>
      <c r="DI609" s="1700">
        <f>IFERROR(VLOOKUP($A609,'2003'!$C$3:$Q$214,12,FALSE),0)</f>
        <v>0</v>
      </c>
      <c r="DJ609" s="1691">
        <f>IFERROR(VLOOKUP($A609,'2003'!$C$3:$Q$214,13,FALSE),0)</f>
        <v>0</v>
      </c>
      <c r="DK609" s="1691">
        <f>IFERROR(VLOOKUP($A609,'2003'!$C$3:$Q$214,14,FALSE),0)</f>
        <v>0</v>
      </c>
      <c r="DL609" s="1740">
        <f>IFERROR(VLOOKUP($A609,'2003'!$C$3:$Q$214,15,FALSE),0)</f>
        <v>0</v>
      </c>
      <c r="DM609" s="1700">
        <f>IFERROR(VLOOKUP($A609,'2002'!$D$3:$R$214,12,FALSE),0)</f>
        <v>0</v>
      </c>
      <c r="DN609" s="1691">
        <f>IFERROR(VLOOKUP($A609,'2002'!$D$3:$R$214,13,FALSE),0)</f>
        <v>0</v>
      </c>
      <c r="DO609" s="1691">
        <f>IFERROR(VLOOKUP($A609,'2002'!$D$3:$R$214,14,FALSE),0)</f>
        <v>0</v>
      </c>
      <c r="DP609" s="1788">
        <f>IFERROR(VLOOKUP($A609,'2002'!$D$3:$R$214,15,FALSE),0)</f>
        <v>0</v>
      </c>
      <c r="DQ609" s="1700">
        <f>IFERROR(VLOOKUP($A609,'Pre 2002'!$C$3:$CK$382,84,FALSE),0)</f>
        <v>0</v>
      </c>
      <c r="DR609" s="1695">
        <f>IFERROR(VLOOKUP($A609,'Pre 2002'!$C$3:$CK$382,85,FALSE),0)</f>
        <v>0</v>
      </c>
      <c r="DS609" s="1695">
        <f>IFERROR(VLOOKUP($A609,'Pre 2002'!$C$3:$CK$382,86,FALSE),0)</f>
        <v>0</v>
      </c>
      <c r="DT609" s="1790">
        <f>IFERROR(VLOOKUP($A609,'Pre 2002'!$C$3:$CK$382,87,FALSE),0)</f>
        <v>0</v>
      </c>
      <c r="DU609" s="1741">
        <f>IFERROR(VLOOKUP(A609,'Pre 2002'!$C$3:$CG$382,83,FALSE),0)</f>
        <v>0</v>
      </c>
    </row>
    <row r="610" spans="1:125">
      <c r="A610" s="1779" t="s">
        <v>2320</v>
      </c>
      <c r="B610" s="1562">
        <f t="shared" si="227"/>
        <v>26</v>
      </c>
      <c r="C610" s="1562">
        <f t="shared" si="228"/>
        <v>13</v>
      </c>
      <c r="D610" s="1562">
        <f t="shared" si="229"/>
        <v>0</v>
      </c>
      <c r="E610" s="1563">
        <f t="shared" si="230"/>
        <v>0.5</v>
      </c>
      <c r="F610" s="1786">
        <f t="shared" si="231"/>
        <v>1</v>
      </c>
      <c r="G610" s="1595">
        <v>2020</v>
      </c>
      <c r="H610" s="1817"/>
      <c r="I610" s="1734"/>
      <c r="J610" s="1734"/>
      <c r="K610" s="1734"/>
      <c r="L610" s="1734"/>
      <c r="O610" s="1700">
        <f>IFERROR(VLOOKUP($A610,'2022'!$B$2:$K$174,3,FALSE),0)</f>
        <v>0</v>
      </c>
      <c r="P610" s="1858">
        <f>IFERROR(VLOOKUP($A610,'2022'!$B$2:$K$174,4,FALSE),0)</f>
        <v>0</v>
      </c>
      <c r="Q610" s="1858">
        <f>IFERROR(VLOOKUP($A610,'2022'!$B$2:$K$174,5,FALSE),0)</f>
        <v>0</v>
      </c>
      <c r="R610" s="1858">
        <f>IFERROR(VLOOKUP($A610,'2022'!$B$2:$K$174,8,FALSE),0)</f>
        <v>0</v>
      </c>
      <c r="S610" s="1740">
        <f>IFERROR(VLOOKUP($A610,'2022'!$B$2:$K$174,10,FALSE),0)</f>
        <v>0</v>
      </c>
      <c r="T610" s="1700">
        <f>IFERROR(VLOOKUP($A610,'2021'!$B$2:$K$174,3,FALSE),0)</f>
        <v>0</v>
      </c>
      <c r="U610" s="1843">
        <f>IFERROR(VLOOKUP($A610,'2021'!$B$2:$K$174,4,FALSE),0)</f>
        <v>0</v>
      </c>
      <c r="V610" s="1843">
        <f>IFERROR(VLOOKUP($A610,'2021'!$B$2:$K$174,5,FALSE),0)</f>
        <v>0</v>
      </c>
      <c r="W610" s="1843">
        <f>IFERROR(VLOOKUP($A610,'2021'!$B$2:$K$174,8,FALSE),0)</f>
        <v>0</v>
      </c>
      <c r="X610" s="1740">
        <f>IFERROR(VLOOKUP($A610,'2021'!$B$2:$K$174,10,FALSE),0)</f>
        <v>0</v>
      </c>
      <c r="Y610" s="1700">
        <f>IFERROR(VLOOKUP($A610,'2020'!$B$2:$K$170,3,FALSE),0)</f>
        <v>26</v>
      </c>
      <c r="Z610" s="1829">
        <f>IFERROR(VLOOKUP($A610,'2020'!$B$2:$K$170,4,FALSE),0)</f>
        <v>7</v>
      </c>
      <c r="AA610" s="1829">
        <f>IFERROR(VLOOKUP($A610,'2020'!$B$2:$K$170,5,FALSE),0)</f>
        <v>13</v>
      </c>
      <c r="AB610" s="1829">
        <f>IFERROR(VLOOKUP($A610,'2020'!$B$2:$K$170,8,FALSE),0)</f>
        <v>0</v>
      </c>
      <c r="AC610" s="1740">
        <f>IFERROR(VLOOKUP($A610,'2020'!$B$2:$K$170,10,FALSE),0)</f>
        <v>0.5</v>
      </c>
      <c r="DT610" s="1858"/>
    </row>
    <row r="611" spans="1:125">
      <c r="A611" s="1778" t="s">
        <v>1925</v>
      </c>
      <c r="B611" s="1562">
        <f t="shared" si="227"/>
        <v>18</v>
      </c>
      <c r="C611" s="1562">
        <f t="shared" si="228"/>
        <v>9</v>
      </c>
      <c r="D611" s="1562">
        <f t="shared" si="229"/>
        <v>0</v>
      </c>
      <c r="E611" s="1563">
        <f t="shared" si="230"/>
        <v>0.5</v>
      </c>
      <c r="F611" s="1786">
        <f t="shared" si="231"/>
        <v>1</v>
      </c>
      <c r="G611" s="1595" t="s">
        <v>2159</v>
      </c>
      <c r="H611" s="1567">
        <f t="shared" ref="H611:H621" si="237">IF(BC611&gt;0,1,0)+IF(BH611&gt;0,1,0)+IF(BP611&gt;0,1,0)+IF(BX611&gt;0,1,0)+IF(CC611&gt;0,1,0)+IF(CH611&gt;0,1,0)+IF(CM611&gt;0,1,0)+IF(CR611&gt;0,1,0)+IF(CW611&gt;0,1,0)+IF(DA611&gt;0,1,0)+IF(DE611&gt;0,1,0)+IF(DI611&gt;0,1,0)+IF(DM611&gt;0,1,0)+DU611</f>
        <v>1</v>
      </c>
      <c r="I611" s="1734">
        <f t="shared" ref="I611:I621" si="238">SUM(BC611,BH611,BP611,BX611,CC611,CH611,CM611,CR611,CW611,DA611,DE611,DI611,DM611,DQ611)</f>
        <v>18</v>
      </c>
      <c r="J611" s="1734">
        <f t="shared" ref="J611:J621" si="239">SUM(BE611,BJ611,BR611,BZ611,CE611,CJ611,CO611,CT611,CX611,DB611,DF611,DJ611,DN611,DR611)</f>
        <v>9</v>
      </c>
      <c r="K611" s="1734">
        <f t="shared" ref="K611:K621" si="240">SUM(BF611,BK611,BS611,CA611,CF611,CK611,CP611,CU611,CY611,DC611,DG611,DK611,DO611,DS611)</f>
        <v>0</v>
      </c>
      <c r="L611" s="1806">
        <f t="shared" ref="L611:L621" si="241">IF(I611=0,0,J611/I611)</f>
        <v>0.5</v>
      </c>
      <c r="O611" s="1700">
        <f>IFERROR(VLOOKUP($A611,'2022'!$B$2:$K$174,3,FALSE),0)</f>
        <v>0</v>
      </c>
      <c r="P611" s="1858">
        <f>IFERROR(VLOOKUP($A611,'2022'!$B$2:$K$174,4,FALSE),0)</f>
        <v>0</v>
      </c>
      <c r="Q611" s="1858">
        <f>IFERROR(VLOOKUP($A611,'2022'!$B$2:$K$174,5,FALSE),0)</f>
        <v>0</v>
      </c>
      <c r="R611" s="1858">
        <f>IFERROR(VLOOKUP($A611,'2022'!$B$2:$K$174,8,FALSE),0)</f>
        <v>0</v>
      </c>
      <c r="S611" s="1740">
        <f>IFERROR(VLOOKUP($A611,'2022'!$B$2:$K$174,10,FALSE),0)</f>
        <v>0</v>
      </c>
      <c r="T611" s="1700">
        <f>IFERROR(VLOOKUP($A611,'2021'!$B$2:$K$174,3,FALSE),0)</f>
        <v>0</v>
      </c>
      <c r="U611" s="1843">
        <f>IFERROR(VLOOKUP($A611,'2021'!$B$2:$K$174,4,FALSE),0)</f>
        <v>0</v>
      </c>
      <c r="V611" s="1843">
        <f>IFERROR(VLOOKUP($A611,'2021'!$B$2:$K$174,5,FALSE),0)</f>
        <v>0</v>
      </c>
      <c r="W611" s="1843">
        <f>IFERROR(VLOOKUP($A611,'2021'!$B$2:$K$174,8,FALSE),0)</f>
        <v>0</v>
      </c>
      <c r="X611" s="1740">
        <f>IFERROR(VLOOKUP($A611,'2021'!$B$2:$K$174,10,FALSE),0)</f>
        <v>0</v>
      </c>
      <c r="Y611" s="1700">
        <f>IFERROR(VLOOKUP($A611,'2020'!$B$2:$K$170,3,FALSE),0)</f>
        <v>0</v>
      </c>
      <c r="Z611" s="1829">
        <f>IFERROR(VLOOKUP($A611,'2020'!$B$2:$K$170,4,FALSE),0)</f>
        <v>0</v>
      </c>
      <c r="AA611" s="1829">
        <f>IFERROR(VLOOKUP($A611,'2020'!$B$2:$K$170,5,FALSE),0)</f>
        <v>0</v>
      </c>
      <c r="AB611" s="1829">
        <f>IFERROR(VLOOKUP($A611,'2020'!$B$2:$K$170,8,FALSE),0)</f>
        <v>0</v>
      </c>
      <c r="AC611" s="1740">
        <f>IFERROR(VLOOKUP($A611,'2020'!$B$2:$K$170,10,FALSE),0)</f>
        <v>0</v>
      </c>
      <c r="AD611" s="1700">
        <f>IFERROR(VLOOKUP($A611,'2019'!$B$2:$K$170,3,FALSE),0)</f>
        <v>0</v>
      </c>
      <c r="AE611" s="1823">
        <f>IFERROR(VLOOKUP($A611,'2019'!$B$2:$K$170,4,FALSE),0)</f>
        <v>0</v>
      </c>
      <c r="AF611" s="1823">
        <f>IFERROR(VLOOKUP($A611,'2019'!$B$2:$K$170,5,FALSE),0)</f>
        <v>0</v>
      </c>
      <c r="AG611" s="1823">
        <f>IFERROR(VLOOKUP($A611,'2019'!$B$2:$K$170,8,FALSE),0)</f>
        <v>0</v>
      </c>
      <c r="AH611" s="1740">
        <f>IFERROR(VLOOKUP($A611,'2019'!$B$2:$K$170,10,FALSE),0)</f>
        <v>0</v>
      </c>
      <c r="AI611" s="1700">
        <f>IFERROR(VLOOKUP($A611,'2018'!$B$2:$K$170,3,FALSE),0)</f>
        <v>0</v>
      </c>
      <c r="AJ611" s="1821">
        <f>IFERROR(VLOOKUP($A611,'2018'!$B$2:$K$170,4,FALSE),0)</f>
        <v>0</v>
      </c>
      <c r="AK611" s="1821">
        <f>IFERROR(VLOOKUP($A611,'2018'!$B$2:$K$170,5,FALSE),0)</f>
        <v>0</v>
      </c>
      <c r="AL611" s="1821">
        <f>IFERROR(VLOOKUP($A611,'2018'!$B$2:$K$170,8,FALSE),0)</f>
        <v>0</v>
      </c>
      <c r="AM611" s="1740">
        <f>IFERROR(VLOOKUP($A611,'2018'!$B$2:$K$170,10,FALSE),0)</f>
        <v>0</v>
      </c>
      <c r="AN611" s="1700">
        <f>IFERROR(VLOOKUP($A611,'2017'!$B$2:$J$163,2,FALSE),0)</f>
        <v>0</v>
      </c>
      <c r="AO611" s="1815">
        <f>IFERROR(VLOOKUP($A611,'2017'!$B$2:$J$163,3,FALSE),0)</f>
        <v>0</v>
      </c>
      <c r="AP611" s="1815">
        <f>IFERROR(VLOOKUP($A611,'2017'!$B$2:$J$163,4,FALSE),0)</f>
        <v>0</v>
      </c>
      <c r="AQ611" s="1815">
        <f>IFERROR(VLOOKUP($A611,'2017'!$B$2:$J$163,7,FALSE),0)</f>
        <v>0</v>
      </c>
      <c r="AR611" s="1740">
        <f>IFERROR(VLOOKUP($A611,'2017'!$B$2:$J$163,9,FALSE),0)</f>
        <v>0</v>
      </c>
      <c r="AS611" s="1700">
        <f>IFERROR(VLOOKUP($A611,'2016'!$B$2:$K$165,3,FALSE),0)</f>
        <v>0</v>
      </c>
      <c r="AT611" s="1796">
        <f>IFERROR(VLOOKUP($A611,'2016'!$B$2:$K$165,4,FALSE),0)</f>
        <v>0</v>
      </c>
      <c r="AU611" s="1796">
        <f>IFERROR(VLOOKUP($A611,'2016'!$B$2:$K$165,5,FALSE),0)</f>
        <v>0</v>
      </c>
      <c r="AV611" s="1796">
        <f>IFERROR(VLOOKUP($A611,'2016'!$B$2:$K$165,8,FALSE),0)</f>
        <v>0</v>
      </c>
      <c r="AW611" s="1740">
        <f>IFERROR(VLOOKUP($A611,'2016'!$B$2:$K$165,10,FALSE),0)</f>
        <v>0</v>
      </c>
      <c r="AX611" s="1700">
        <f>IFERROR(VLOOKUP($A611,'2015'!$B$2:$K$165,3,FALSE),0)</f>
        <v>0</v>
      </c>
      <c r="AY611" s="1695">
        <f>IFERROR(VLOOKUP($A611,'2015'!$B$2:$K$165,4,FALSE),0)</f>
        <v>0</v>
      </c>
      <c r="AZ611" s="1695">
        <f>IFERROR(VLOOKUP($A611,'2015'!$B$2:$K$165,5,FALSE),0)</f>
        <v>0</v>
      </c>
      <c r="BA611" s="1695">
        <f>IFERROR(VLOOKUP($A611,'2015'!$B$2:$K$165,8,FALSE),0)</f>
        <v>0</v>
      </c>
      <c r="BB611" s="1740">
        <f>IFERROR(VLOOKUP($A611,'2015'!$B$2:$K$165,10,FALSE),0)</f>
        <v>0</v>
      </c>
      <c r="BC611" s="1700">
        <f>IFERROR(VLOOKUP($A611,'2014'!$B$2:$K$157,3,FALSE),0)</f>
        <v>0</v>
      </c>
      <c r="BD611" s="1691">
        <f>IFERROR(VLOOKUP($A611,'2014'!$B$2:$K$157,4,FALSE),0)</f>
        <v>0</v>
      </c>
      <c r="BE611" s="1691">
        <f>IFERROR(VLOOKUP($A611,'2014'!$B$2:$K$157,5,FALSE),0)</f>
        <v>0</v>
      </c>
      <c r="BF611" s="1691">
        <f>IFERROR(VLOOKUP($A611,'2014'!$B$2:$K$157,8,FALSE),0)</f>
        <v>0</v>
      </c>
      <c r="BG611" s="1740">
        <f>IFERROR(VLOOKUP($A611,'2014'!$B$2:$K$157,10,FALSE),0)</f>
        <v>0</v>
      </c>
      <c r="BH611" s="1700">
        <f>IFERROR(VLOOKUP($A611,'2013'!$D$4:$I$249,2,FALSE),0)</f>
        <v>0</v>
      </c>
      <c r="BI611" s="1691">
        <f>IFERROR(VLOOKUP($A611,'2013'!$D$4:$I$249,3,FALSE),0)</f>
        <v>0</v>
      </c>
      <c r="BJ611" s="1691">
        <f>IFERROR(VLOOKUP($A611,'2013'!$D$4:$I$249,4,FALSE),0)</f>
        <v>0</v>
      </c>
      <c r="BK611" s="1691">
        <f>IFERROR(VLOOKUP($A611,'2013'!$D$4:$I$249,5,FALSE),0)</f>
        <v>0</v>
      </c>
      <c r="BL611" s="1740">
        <f>IFERROR(VLOOKUP($A611,'2013'!$D$4:$I$249,6,FALSE),0)</f>
        <v>0</v>
      </c>
      <c r="BM611" s="1737">
        <f>IFERROR(VLOOKUP($A611,'2012'!$D$3:$O$172,2,FALSE),0)</f>
        <v>0</v>
      </c>
      <c r="BN611" s="1691">
        <f>IFERROR(VLOOKUP($A611,'2012'!$D$3:$O$172,3,FALSE),0)</f>
        <v>0</v>
      </c>
      <c r="BO611" s="1743">
        <f>IFERROR(VLOOKUP($A611,'2012'!$D$3:$O$172,4,FALSE),0)</f>
        <v>0</v>
      </c>
      <c r="BP611" s="1700">
        <f>IFERROR(VLOOKUP($A611,'2012'!$D$3:$O$172,5,FALSE),0)</f>
        <v>0</v>
      </c>
      <c r="BQ611" s="1691">
        <f>IFERROR(VLOOKUP($A611,'2012'!$D$3:$O$172,6,FALSE),0)</f>
        <v>0</v>
      </c>
      <c r="BR611" s="1691">
        <f>IFERROR(VLOOKUP($A611,'2012'!$D$3:$O$172,7,FALSE),0)</f>
        <v>0</v>
      </c>
      <c r="BS611" s="1691">
        <f>IFERROR(VLOOKUP($A611,'2012'!$D$3:$O$172,8,FALSE),0)</f>
        <v>0</v>
      </c>
      <c r="BT611" s="1740">
        <f>IFERROR(VLOOKUP($A611,'2012'!$D$3:$O$172,9,FALSE),0)</f>
        <v>0</v>
      </c>
      <c r="BX611" s="1700">
        <f>IFERROR(VLOOKUP($A611,'2011'!$D$4:$I$251,2,FALSE),0)</f>
        <v>0</v>
      </c>
      <c r="BY611" s="1691">
        <f>IFERROR(VLOOKUP($A611,'2011'!$D$4:$I$251,3,FALSE),0)</f>
        <v>0</v>
      </c>
      <c r="BZ611" s="1691">
        <f>IFERROR(VLOOKUP($A611,'2011'!$D$4:$I$251,4,FALSE),0)</f>
        <v>0</v>
      </c>
      <c r="CA611" s="1691">
        <f>IFERROR(VLOOKUP($A611,'2011'!$D$4:$I$251,5,FALSE),0)</f>
        <v>0</v>
      </c>
      <c r="CB611" s="1740">
        <f>IFERROR(VLOOKUP($A611,'2011'!$D$4:$I$251,6,FALSE),0)</f>
        <v>0</v>
      </c>
      <c r="CC611" s="1700">
        <f>IFERROR(VLOOKUP($A611,'2010'!$C$3:$H$234,2,FALSE),0)</f>
        <v>0</v>
      </c>
      <c r="CD611" s="1691">
        <f>IFERROR(VLOOKUP($A611,'2010'!$C$3:$H$234,3,FALSE),0)</f>
        <v>0</v>
      </c>
      <c r="CE611" s="1691">
        <f>IFERROR(VLOOKUP($A611,'2010'!$C$3:$H$234,4,FALSE),0)</f>
        <v>0</v>
      </c>
      <c r="CF611" s="1691">
        <f>IFERROR(VLOOKUP($A611,'2010'!$C$3:$H$234,5,FALSE),0)</f>
        <v>0</v>
      </c>
      <c r="CG611" s="1740">
        <f>IFERROR(VLOOKUP($A611,'2010'!$C$3:$H$234,6,FALSE),0)</f>
        <v>0</v>
      </c>
      <c r="CH611" s="1700">
        <f>IFERROR(VLOOKUP($A611,'2009'!$C$3:$H$242,2,FALSE),0)</f>
        <v>0</v>
      </c>
      <c r="CI611" s="1691">
        <f>IFERROR(VLOOKUP($A611,'2009'!$C$3:$H$242,3,FALSE),0)</f>
        <v>0</v>
      </c>
      <c r="CJ611" s="1691">
        <f>IFERROR(VLOOKUP($A611,'2009'!$C$3:$H$242,4,FALSE),0)</f>
        <v>0</v>
      </c>
      <c r="CK611" s="1691">
        <f>IFERROR(VLOOKUP($A611,'2009'!$C$3:$H$242,5,FALSE),0)</f>
        <v>0</v>
      </c>
      <c r="CL611" s="1740">
        <f>IFERROR(VLOOKUP($A611,'2009'!$C$3:$H$242,6,FALSE),0)</f>
        <v>0</v>
      </c>
      <c r="CM611" s="1700">
        <f>IFERROR(VLOOKUP($A611,'2008'!$C$3:$H$229,2,FALSE),0)</f>
        <v>0</v>
      </c>
      <c r="CN611" s="1691">
        <f>IFERROR(VLOOKUP($A611,'2008'!$C$3:$H$229,3,FALSE),0)</f>
        <v>0</v>
      </c>
      <c r="CO611" s="1691">
        <f>IFERROR(VLOOKUP($A611,'2008'!$C$3:$H$229,4,FALSE),0)</f>
        <v>0</v>
      </c>
      <c r="CP611" s="1691">
        <f>IFERROR(VLOOKUP($A611,'2008'!$C$3:$H$229,5,FALSE),0)</f>
        <v>0</v>
      </c>
      <c r="CQ611" s="1740">
        <f>IFERROR(VLOOKUP($A611,'2008'!$C$3:$H$229,6,FALSE),0)</f>
        <v>0</v>
      </c>
      <c r="CR611" s="1700">
        <f>IFERROR(VLOOKUP($A611,'2007'!$C$3:$M$238,7,FALSE),0)</f>
        <v>0</v>
      </c>
      <c r="CS611" s="1691">
        <f>IFERROR(VLOOKUP($A611,'2007'!$C$3:$M$238,8,FALSE),0)</f>
        <v>0</v>
      </c>
      <c r="CT611" s="1691">
        <f>IFERROR(VLOOKUP($A611,'2007'!$C$3:$M$238,9,FALSE),0)</f>
        <v>0</v>
      </c>
      <c r="CU611" s="1691">
        <f>IFERROR(VLOOKUP($A611,'2007'!$C$3:$M$238,10,FALSE),0)</f>
        <v>0</v>
      </c>
      <c r="CV611" s="1740">
        <f>IFERROR(VLOOKUP($A611,'2007'!$C$3:$M$238,11,FALSE),0)</f>
        <v>0</v>
      </c>
      <c r="CW611" s="1700">
        <f>IFERROR(VLOOKUP($A611,'2006'!$A$2:$F$200,2,FALSE),0)</f>
        <v>0</v>
      </c>
      <c r="CX611" s="1691">
        <f>IFERROR(VLOOKUP($A611,'2006'!$A$2:$F$200,4,FALSE),0)</f>
        <v>0</v>
      </c>
      <c r="CY611" s="1691">
        <f>IFERROR(VLOOKUP($A611,'2006'!$A$2:$F$200,5,FALSE),0)</f>
        <v>0</v>
      </c>
      <c r="CZ611" s="1740">
        <f>IFERROR(VLOOKUP($A611,'2006'!$A$2:$F$200,6,FALSE),0)</f>
        <v>0</v>
      </c>
      <c r="DA611" s="1700">
        <f>IFERROR(VLOOKUP($A611,'2005'!$C$3:$M$205,8,FALSE),0)</f>
        <v>0</v>
      </c>
      <c r="DB611" s="1691">
        <f>IFERROR(VLOOKUP($A611,'2005'!$C$3:$M$205,9,FALSE),0)</f>
        <v>0</v>
      </c>
      <c r="DC611" s="1691">
        <f>IFERROR(VLOOKUP($A611,'2005'!$C$3:$M$205,10,FALSE),0)</f>
        <v>0</v>
      </c>
      <c r="DD611" s="1740">
        <f>IFERROR(VLOOKUP($A611,'2005'!$C$3:$M$205,11,FALSE),0)</f>
        <v>0</v>
      </c>
      <c r="DE611" s="1700">
        <f>IFERROR(VLOOKUP($A611,'2004'!$C$3:$M$213,8,FALSE),0)</f>
        <v>0</v>
      </c>
      <c r="DF611" s="1691">
        <f>IFERROR(VLOOKUP($A611,'2004'!$C$3:$M$213,9,FALSE),0)</f>
        <v>0</v>
      </c>
      <c r="DG611" s="1691">
        <f>IFERROR(VLOOKUP($A611,'2004'!$C$3:$M$213,10,FALSE),0)</f>
        <v>0</v>
      </c>
      <c r="DH611" s="1740">
        <f>IFERROR(VLOOKUP($A611,'2004'!$C$3:$M$213,11,FALSE),0)</f>
        <v>0</v>
      </c>
      <c r="DI611" s="1700">
        <f>IFERROR(VLOOKUP($A611,'2003'!$C$3:$Q$214,12,FALSE),0)</f>
        <v>0</v>
      </c>
      <c r="DJ611" s="1691">
        <f>IFERROR(VLOOKUP($A611,'2003'!$C$3:$Q$214,13,FALSE),0)</f>
        <v>0</v>
      </c>
      <c r="DK611" s="1691">
        <f>IFERROR(VLOOKUP($A611,'2003'!$C$3:$Q$214,14,FALSE),0)</f>
        <v>0</v>
      </c>
      <c r="DL611" s="1740">
        <f>IFERROR(VLOOKUP($A611,'2003'!$C$3:$Q$214,15,FALSE),0)</f>
        <v>0</v>
      </c>
      <c r="DM611" s="1700">
        <f>IFERROR(VLOOKUP($A611,'2002'!$D$3:$R$214,12,FALSE),0)</f>
        <v>0</v>
      </c>
      <c r="DN611" s="1691">
        <f>IFERROR(VLOOKUP($A611,'2002'!$D$3:$R$214,13,FALSE),0)</f>
        <v>0</v>
      </c>
      <c r="DO611" s="1691">
        <f>IFERROR(VLOOKUP($A611,'2002'!$D$3:$R$214,14,FALSE),0)</f>
        <v>0</v>
      </c>
      <c r="DP611" s="1788">
        <f>IFERROR(VLOOKUP($A611,'2002'!$D$3:$R$214,15,FALSE),0)</f>
        <v>0</v>
      </c>
      <c r="DQ611" s="1700">
        <f>IFERROR(VLOOKUP($A611,'Pre 2002'!$C$3:$CK$382,84,FALSE),0)</f>
        <v>18</v>
      </c>
      <c r="DR611" s="1695">
        <f>IFERROR(VLOOKUP($A611,'Pre 2002'!$C$3:$CK$382,85,FALSE),0)</f>
        <v>9</v>
      </c>
      <c r="DS611" s="1695">
        <f>IFERROR(VLOOKUP($A611,'Pre 2002'!$C$3:$CK$382,86,FALSE),0)</f>
        <v>0</v>
      </c>
      <c r="DT611" s="1790">
        <f>IFERROR(VLOOKUP($A611,'Pre 2002'!$C$3:$CK$382,87,FALSE),0)</f>
        <v>0.5</v>
      </c>
      <c r="DU611" s="1741">
        <f>IFERROR(VLOOKUP(A611,'Pre 2002'!$C$3:$CG$382,83,FALSE),0)</f>
        <v>1</v>
      </c>
    </row>
    <row r="612" spans="1:125">
      <c r="A612" s="1778" t="s">
        <v>1996</v>
      </c>
      <c r="B612" s="1562">
        <f t="shared" si="227"/>
        <v>16</v>
      </c>
      <c r="C612" s="1562">
        <f t="shared" si="228"/>
        <v>8</v>
      </c>
      <c r="D612" s="1562">
        <f t="shared" si="229"/>
        <v>0</v>
      </c>
      <c r="E612" s="1563">
        <f t="shared" si="230"/>
        <v>0.5</v>
      </c>
      <c r="F612" s="1786">
        <f t="shared" si="231"/>
        <v>3</v>
      </c>
      <c r="G612" s="1595" t="s">
        <v>2159</v>
      </c>
      <c r="H612" s="1567">
        <f t="shared" si="237"/>
        <v>3</v>
      </c>
      <c r="I612" s="1734">
        <f t="shared" si="238"/>
        <v>16</v>
      </c>
      <c r="J612" s="1734">
        <f t="shared" si="239"/>
        <v>8</v>
      </c>
      <c r="K612" s="1734">
        <f t="shared" si="240"/>
        <v>0</v>
      </c>
      <c r="L612" s="1806">
        <f t="shared" si="241"/>
        <v>0.5</v>
      </c>
      <c r="O612" s="1700">
        <f>IFERROR(VLOOKUP($A612,'2022'!$B$2:$K$174,3,FALSE),0)</f>
        <v>0</v>
      </c>
      <c r="P612" s="1858">
        <f>IFERROR(VLOOKUP($A612,'2022'!$B$2:$K$174,4,FALSE),0)</f>
        <v>0</v>
      </c>
      <c r="Q612" s="1858">
        <f>IFERROR(VLOOKUP($A612,'2022'!$B$2:$K$174,5,FALSE),0)</f>
        <v>0</v>
      </c>
      <c r="R612" s="1858">
        <f>IFERROR(VLOOKUP($A612,'2022'!$B$2:$K$174,8,FALSE),0)</f>
        <v>0</v>
      </c>
      <c r="S612" s="1740">
        <f>IFERROR(VLOOKUP($A612,'2022'!$B$2:$K$174,10,FALSE),0)</f>
        <v>0</v>
      </c>
      <c r="T612" s="1700">
        <f>IFERROR(VLOOKUP($A612,'2021'!$B$2:$K$174,3,FALSE),0)</f>
        <v>0</v>
      </c>
      <c r="U612" s="1843">
        <f>IFERROR(VLOOKUP($A612,'2021'!$B$2:$K$174,4,FALSE),0)</f>
        <v>0</v>
      </c>
      <c r="V612" s="1843">
        <f>IFERROR(VLOOKUP($A612,'2021'!$B$2:$K$174,5,FALSE),0)</f>
        <v>0</v>
      </c>
      <c r="W612" s="1843">
        <f>IFERROR(VLOOKUP($A612,'2021'!$B$2:$K$174,8,FALSE),0)</f>
        <v>0</v>
      </c>
      <c r="X612" s="1740">
        <f>IFERROR(VLOOKUP($A612,'2021'!$B$2:$K$174,10,FALSE),0)</f>
        <v>0</v>
      </c>
      <c r="Y612" s="1700">
        <f>IFERROR(VLOOKUP($A612,'2020'!$B$2:$K$170,3,FALSE),0)</f>
        <v>0</v>
      </c>
      <c r="Z612" s="1829">
        <f>IFERROR(VLOOKUP($A612,'2020'!$B$2:$K$170,4,FALSE),0)</f>
        <v>0</v>
      </c>
      <c r="AA612" s="1829">
        <f>IFERROR(VLOOKUP($A612,'2020'!$B$2:$K$170,5,FALSE),0)</f>
        <v>0</v>
      </c>
      <c r="AB612" s="1829">
        <f>IFERROR(VLOOKUP($A612,'2020'!$B$2:$K$170,8,FALSE),0)</f>
        <v>0</v>
      </c>
      <c r="AC612" s="1740">
        <f>IFERROR(VLOOKUP($A612,'2020'!$B$2:$K$170,10,FALSE),0)</f>
        <v>0</v>
      </c>
      <c r="AD612" s="1700">
        <f>IFERROR(VLOOKUP($A612,'2019'!$B$2:$K$170,3,FALSE),0)</f>
        <v>0</v>
      </c>
      <c r="AE612" s="1823">
        <f>IFERROR(VLOOKUP($A612,'2019'!$B$2:$K$170,4,FALSE),0)</f>
        <v>0</v>
      </c>
      <c r="AF612" s="1823">
        <f>IFERROR(VLOOKUP($A612,'2019'!$B$2:$K$170,5,FALSE),0)</f>
        <v>0</v>
      </c>
      <c r="AG612" s="1823">
        <f>IFERROR(VLOOKUP($A612,'2019'!$B$2:$K$170,8,FALSE),0)</f>
        <v>0</v>
      </c>
      <c r="AH612" s="1740">
        <f>IFERROR(VLOOKUP($A612,'2019'!$B$2:$K$170,10,FALSE),0)</f>
        <v>0</v>
      </c>
      <c r="AI612" s="1700">
        <f>IFERROR(VLOOKUP($A612,'2018'!$B$2:$K$170,3,FALSE),0)</f>
        <v>0</v>
      </c>
      <c r="AJ612" s="1821">
        <f>IFERROR(VLOOKUP($A612,'2018'!$B$2:$K$170,4,FALSE),0)</f>
        <v>0</v>
      </c>
      <c r="AK612" s="1821">
        <f>IFERROR(VLOOKUP($A612,'2018'!$B$2:$K$170,5,FALSE),0)</f>
        <v>0</v>
      </c>
      <c r="AL612" s="1821">
        <f>IFERROR(VLOOKUP($A612,'2018'!$B$2:$K$170,8,FALSE),0)</f>
        <v>0</v>
      </c>
      <c r="AM612" s="1740">
        <f>IFERROR(VLOOKUP($A612,'2018'!$B$2:$K$170,10,FALSE),0)</f>
        <v>0</v>
      </c>
      <c r="AN612" s="1700">
        <f>IFERROR(VLOOKUP($A612,'2017'!$B$2:$J$163,2,FALSE),0)</f>
        <v>0</v>
      </c>
      <c r="AO612" s="1815">
        <f>IFERROR(VLOOKUP($A612,'2017'!$B$2:$J$163,3,FALSE),0)</f>
        <v>0</v>
      </c>
      <c r="AP612" s="1815">
        <f>IFERROR(VLOOKUP($A612,'2017'!$B$2:$J$163,4,FALSE),0)</f>
        <v>0</v>
      </c>
      <c r="AQ612" s="1815">
        <f>IFERROR(VLOOKUP($A612,'2017'!$B$2:$J$163,7,FALSE),0)</f>
        <v>0</v>
      </c>
      <c r="AR612" s="1740">
        <f>IFERROR(VLOOKUP($A612,'2017'!$B$2:$J$163,9,FALSE),0)</f>
        <v>0</v>
      </c>
      <c r="AS612" s="1700">
        <f>IFERROR(VLOOKUP($A612,'2016'!$B$2:$K$165,3,FALSE),0)</f>
        <v>0</v>
      </c>
      <c r="AT612" s="1796">
        <f>IFERROR(VLOOKUP($A612,'2016'!$B$2:$K$165,4,FALSE),0)</f>
        <v>0</v>
      </c>
      <c r="AU612" s="1796">
        <f>IFERROR(VLOOKUP($A612,'2016'!$B$2:$K$165,5,FALSE),0)</f>
        <v>0</v>
      </c>
      <c r="AV612" s="1796">
        <f>IFERROR(VLOOKUP($A612,'2016'!$B$2:$K$165,8,FALSE),0)</f>
        <v>0</v>
      </c>
      <c r="AW612" s="1740">
        <f>IFERROR(VLOOKUP($A612,'2016'!$B$2:$K$165,10,FALSE),0)</f>
        <v>0</v>
      </c>
      <c r="AX612" s="1700">
        <f>IFERROR(VLOOKUP($A612,'2015'!$B$2:$K$165,3,FALSE),0)</f>
        <v>0</v>
      </c>
      <c r="AY612" s="1695">
        <f>IFERROR(VLOOKUP($A612,'2015'!$B$2:$K$165,4,FALSE),0)</f>
        <v>0</v>
      </c>
      <c r="AZ612" s="1695">
        <f>IFERROR(VLOOKUP($A612,'2015'!$B$2:$K$165,5,FALSE),0)</f>
        <v>0</v>
      </c>
      <c r="BA612" s="1695">
        <f>IFERROR(VLOOKUP($A612,'2015'!$B$2:$K$165,8,FALSE),0)</f>
        <v>0</v>
      </c>
      <c r="BB612" s="1740">
        <f>IFERROR(VLOOKUP($A612,'2015'!$B$2:$K$165,10,FALSE),0)</f>
        <v>0</v>
      </c>
      <c r="BC612" s="1700">
        <f>IFERROR(VLOOKUP($A612,'2014'!$B$2:$K$157,3,FALSE),0)</f>
        <v>0</v>
      </c>
      <c r="BD612" s="1691">
        <f>IFERROR(VLOOKUP($A612,'2014'!$B$2:$K$157,4,FALSE),0)</f>
        <v>0</v>
      </c>
      <c r="BE612" s="1691">
        <f>IFERROR(VLOOKUP($A612,'2014'!$B$2:$K$157,5,FALSE),0)</f>
        <v>0</v>
      </c>
      <c r="BF612" s="1691">
        <f>IFERROR(VLOOKUP($A612,'2014'!$B$2:$K$157,8,FALSE),0)</f>
        <v>0</v>
      </c>
      <c r="BG612" s="1740">
        <f>IFERROR(VLOOKUP($A612,'2014'!$B$2:$K$157,10,FALSE),0)</f>
        <v>0</v>
      </c>
      <c r="BH612" s="1700">
        <f>IFERROR(VLOOKUP($A612,'2013'!$D$4:$I$249,2,FALSE),0)</f>
        <v>0</v>
      </c>
      <c r="BI612" s="1691">
        <f>IFERROR(VLOOKUP($A612,'2013'!$D$4:$I$249,3,FALSE),0)</f>
        <v>0</v>
      </c>
      <c r="BJ612" s="1691">
        <f>IFERROR(VLOOKUP($A612,'2013'!$D$4:$I$249,4,FALSE),0)</f>
        <v>0</v>
      </c>
      <c r="BK612" s="1691">
        <f>IFERROR(VLOOKUP($A612,'2013'!$D$4:$I$249,5,FALSE),0)</f>
        <v>0</v>
      </c>
      <c r="BL612" s="1740">
        <f>IFERROR(VLOOKUP($A612,'2013'!$D$4:$I$249,6,FALSE),0)</f>
        <v>0</v>
      </c>
      <c r="BM612" s="1737">
        <f>IFERROR(VLOOKUP($A612,'2012'!$D$3:$O$172,2,FALSE),0)</f>
        <v>0</v>
      </c>
      <c r="BN612" s="1691">
        <f>IFERROR(VLOOKUP($A612,'2012'!$D$3:$O$172,3,FALSE),0)</f>
        <v>0</v>
      </c>
      <c r="BO612" s="1743">
        <f>IFERROR(VLOOKUP($A612,'2012'!$D$3:$O$172,4,FALSE),0)</f>
        <v>0</v>
      </c>
      <c r="BP612" s="1700">
        <f>IFERROR(VLOOKUP($A612,'2012'!$D$3:$O$172,5,FALSE),0)</f>
        <v>0</v>
      </c>
      <c r="BQ612" s="1691">
        <f>IFERROR(VLOOKUP($A612,'2012'!$D$3:$O$172,6,FALSE),0)</f>
        <v>0</v>
      </c>
      <c r="BR612" s="1691">
        <f>IFERROR(VLOOKUP($A612,'2012'!$D$3:$O$172,7,FALSE),0)</f>
        <v>0</v>
      </c>
      <c r="BS612" s="1691">
        <f>IFERROR(VLOOKUP($A612,'2012'!$D$3:$O$172,8,FALSE),0)</f>
        <v>0</v>
      </c>
      <c r="BT612" s="1740">
        <f>IFERROR(VLOOKUP($A612,'2012'!$D$3:$O$172,9,FALSE),0)</f>
        <v>0</v>
      </c>
      <c r="BX612" s="1700">
        <f>IFERROR(VLOOKUP($A612,'2011'!$D$4:$I$251,2,FALSE),0)</f>
        <v>0</v>
      </c>
      <c r="BY612" s="1691">
        <f>IFERROR(VLOOKUP($A612,'2011'!$D$4:$I$251,3,FALSE),0)</f>
        <v>0</v>
      </c>
      <c r="BZ612" s="1691">
        <f>IFERROR(VLOOKUP($A612,'2011'!$D$4:$I$251,4,FALSE),0)</f>
        <v>0</v>
      </c>
      <c r="CA612" s="1691">
        <f>IFERROR(VLOOKUP($A612,'2011'!$D$4:$I$251,5,FALSE),0)</f>
        <v>0</v>
      </c>
      <c r="CB612" s="1740">
        <f>IFERROR(VLOOKUP($A612,'2011'!$D$4:$I$251,6,FALSE),0)</f>
        <v>0</v>
      </c>
      <c r="CC612" s="1700">
        <f>IFERROR(VLOOKUP($A612,'2010'!$C$3:$H$234,2,FALSE),0)</f>
        <v>0</v>
      </c>
      <c r="CD612" s="1691">
        <f>IFERROR(VLOOKUP($A612,'2010'!$C$3:$H$234,3,FALSE),0)</f>
        <v>0</v>
      </c>
      <c r="CE612" s="1691">
        <f>IFERROR(VLOOKUP($A612,'2010'!$C$3:$H$234,4,FALSE),0)</f>
        <v>0</v>
      </c>
      <c r="CF612" s="1691">
        <f>IFERROR(VLOOKUP($A612,'2010'!$C$3:$H$234,5,FALSE),0)</f>
        <v>0</v>
      </c>
      <c r="CG612" s="1740">
        <f>IFERROR(VLOOKUP($A612,'2010'!$C$3:$H$234,6,FALSE),0)</f>
        <v>0</v>
      </c>
      <c r="CH612" s="1700">
        <f>IFERROR(VLOOKUP($A612,'2009'!$C$3:$H$242,2,FALSE),0)</f>
        <v>0</v>
      </c>
      <c r="CI612" s="1691">
        <f>IFERROR(VLOOKUP($A612,'2009'!$C$3:$H$242,3,FALSE),0)</f>
        <v>0</v>
      </c>
      <c r="CJ612" s="1691">
        <f>IFERROR(VLOOKUP($A612,'2009'!$C$3:$H$242,4,FALSE),0)</f>
        <v>0</v>
      </c>
      <c r="CK612" s="1691">
        <f>IFERROR(VLOOKUP($A612,'2009'!$C$3:$H$242,5,FALSE),0)</f>
        <v>0</v>
      </c>
      <c r="CL612" s="1740">
        <f>IFERROR(VLOOKUP($A612,'2009'!$C$3:$H$242,6,FALSE),0)</f>
        <v>0</v>
      </c>
      <c r="CM612" s="1700">
        <f>IFERROR(VLOOKUP($A612,'2008'!$C$3:$H$229,2,FALSE),0)</f>
        <v>0</v>
      </c>
      <c r="CN612" s="1691">
        <f>IFERROR(VLOOKUP($A612,'2008'!$C$3:$H$229,3,FALSE),0)</f>
        <v>0</v>
      </c>
      <c r="CO612" s="1691">
        <f>IFERROR(VLOOKUP($A612,'2008'!$C$3:$H$229,4,FALSE),0)</f>
        <v>0</v>
      </c>
      <c r="CP612" s="1691">
        <f>IFERROR(VLOOKUP($A612,'2008'!$C$3:$H$229,5,FALSE),0)</f>
        <v>0</v>
      </c>
      <c r="CQ612" s="1740">
        <f>IFERROR(VLOOKUP($A612,'2008'!$C$3:$H$229,6,FALSE),0)</f>
        <v>0</v>
      </c>
      <c r="CR612" s="1700">
        <f>IFERROR(VLOOKUP($A612,'2007'!$C$3:$M$238,7,FALSE),0)</f>
        <v>0</v>
      </c>
      <c r="CS612" s="1691">
        <f>IFERROR(VLOOKUP($A612,'2007'!$C$3:$M$238,8,FALSE),0)</f>
        <v>0</v>
      </c>
      <c r="CT612" s="1691">
        <f>IFERROR(VLOOKUP($A612,'2007'!$C$3:$M$238,9,FALSE),0)</f>
        <v>0</v>
      </c>
      <c r="CU612" s="1691">
        <f>IFERROR(VLOOKUP($A612,'2007'!$C$3:$M$238,10,FALSE),0)</f>
        <v>0</v>
      </c>
      <c r="CV612" s="1740">
        <f>IFERROR(VLOOKUP($A612,'2007'!$C$3:$M$238,11,FALSE),0)</f>
        <v>0</v>
      </c>
      <c r="CW612" s="1700">
        <f>IFERROR(VLOOKUP($A612,'2006'!$A$2:$F$200,2,FALSE),0)</f>
        <v>0</v>
      </c>
      <c r="CX612" s="1691">
        <f>IFERROR(VLOOKUP($A612,'2006'!$A$2:$F$200,4,FALSE),0)</f>
        <v>0</v>
      </c>
      <c r="CY612" s="1691">
        <f>IFERROR(VLOOKUP($A612,'2006'!$A$2:$F$200,5,FALSE),0)</f>
        <v>0</v>
      </c>
      <c r="CZ612" s="1740">
        <f>IFERROR(VLOOKUP($A612,'2006'!$A$2:$F$200,6,FALSE),0)</f>
        <v>0</v>
      </c>
      <c r="DA612" s="1700">
        <f>IFERROR(VLOOKUP($A612,'2005'!$C$3:$M$205,8,FALSE),0)</f>
        <v>0</v>
      </c>
      <c r="DB612" s="1691">
        <f>IFERROR(VLOOKUP($A612,'2005'!$C$3:$M$205,9,FALSE),0)</f>
        <v>0</v>
      </c>
      <c r="DC612" s="1691">
        <f>IFERROR(VLOOKUP($A612,'2005'!$C$3:$M$205,10,FALSE),0)</f>
        <v>0</v>
      </c>
      <c r="DD612" s="1740">
        <f>IFERROR(VLOOKUP($A612,'2005'!$C$3:$M$205,11,FALSE),0)</f>
        <v>0</v>
      </c>
      <c r="DE612" s="1700">
        <f>IFERROR(VLOOKUP($A612,'2004'!$C$3:$M$213,8,FALSE),0)</f>
        <v>0</v>
      </c>
      <c r="DF612" s="1691">
        <f>IFERROR(VLOOKUP($A612,'2004'!$C$3:$M$213,9,FALSE),0)</f>
        <v>0</v>
      </c>
      <c r="DG612" s="1691">
        <f>IFERROR(VLOOKUP($A612,'2004'!$C$3:$M$213,10,FALSE),0)</f>
        <v>0</v>
      </c>
      <c r="DH612" s="1740">
        <f>IFERROR(VLOOKUP($A612,'2004'!$C$3:$M$213,11,FALSE),0)</f>
        <v>0</v>
      </c>
      <c r="DI612" s="1700">
        <f>IFERROR(VLOOKUP($A612,'2003'!$C$3:$Q$214,12,FALSE),0)</f>
        <v>0</v>
      </c>
      <c r="DJ612" s="1691">
        <f>IFERROR(VLOOKUP($A612,'2003'!$C$3:$Q$214,13,FALSE),0)</f>
        <v>0</v>
      </c>
      <c r="DK612" s="1691">
        <f>IFERROR(VLOOKUP($A612,'2003'!$C$3:$Q$214,14,FALSE),0)</f>
        <v>0</v>
      </c>
      <c r="DL612" s="1740">
        <f>IFERROR(VLOOKUP($A612,'2003'!$C$3:$Q$214,15,FALSE),0)</f>
        <v>0</v>
      </c>
      <c r="DM612" s="1700">
        <f>IFERROR(VLOOKUP($A612,'2002'!$D$3:$R$214,12,FALSE),0)</f>
        <v>0</v>
      </c>
      <c r="DN612" s="1691">
        <f>IFERROR(VLOOKUP($A612,'2002'!$D$3:$R$214,13,FALSE),0)</f>
        <v>0</v>
      </c>
      <c r="DO612" s="1691">
        <f>IFERROR(VLOOKUP($A612,'2002'!$D$3:$R$214,14,FALSE),0)</f>
        <v>0</v>
      </c>
      <c r="DP612" s="1788">
        <f>IFERROR(VLOOKUP($A612,'2002'!$D$3:$R$214,15,FALSE),0)</f>
        <v>0</v>
      </c>
      <c r="DQ612" s="1700">
        <f>IFERROR(VLOOKUP($A612,'Pre 2002'!$C$3:$CK$382,84,FALSE),0)</f>
        <v>16</v>
      </c>
      <c r="DR612" s="1695">
        <f>IFERROR(VLOOKUP($A612,'Pre 2002'!$C$3:$CK$382,85,FALSE),0)</f>
        <v>8</v>
      </c>
      <c r="DS612" s="1695">
        <f>IFERROR(VLOOKUP($A612,'Pre 2002'!$C$3:$CK$382,86,FALSE),0)</f>
        <v>0</v>
      </c>
      <c r="DT612" s="1790">
        <f>IFERROR(VLOOKUP($A612,'Pre 2002'!$C$3:$CK$382,87,FALSE),0)</f>
        <v>0.5</v>
      </c>
      <c r="DU612" s="1741">
        <f>IFERROR(VLOOKUP(A612,'Pre 2002'!$C$3:$CG$382,83,FALSE),0)</f>
        <v>3</v>
      </c>
    </row>
    <row r="613" spans="1:125">
      <c r="A613" s="1778" t="s">
        <v>251</v>
      </c>
      <c r="B613" s="1562">
        <f t="shared" si="227"/>
        <v>16</v>
      </c>
      <c r="C613" s="1562">
        <f t="shared" si="228"/>
        <v>8</v>
      </c>
      <c r="D613" s="1562">
        <f t="shared" si="229"/>
        <v>0</v>
      </c>
      <c r="E613" s="1563">
        <f t="shared" si="230"/>
        <v>0.5</v>
      </c>
      <c r="F613" s="1786">
        <f t="shared" si="231"/>
        <v>1</v>
      </c>
      <c r="G613" s="1595">
        <v>2014</v>
      </c>
      <c r="H613" s="1567">
        <f t="shared" si="237"/>
        <v>1</v>
      </c>
      <c r="I613" s="1734">
        <f t="shared" si="238"/>
        <v>16</v>
      </c>
      <c r="J613" s="1734">
        <f t="shared" si="239"/>
        <v>8</v>
      </c>
      <c r="K613" s="1734">
        <f t="shared" si="240"/>
        <v>0</v>
      </c>
      <c r="L613" s="1806">
        <f t="shared" si="241"/>
        <v>0.5</v>
      </c>
      <c r="M613" s="1746">
        <v>14</v>
      </c>
      <c r="N613" s="1746">
        <v>0</v>
      </c>
      <c r="O613" s="1700">
        <f>IFERROR(VLOOKUP($A613,'2022'!$B$2:$K$174,3,FALSE),0)</f>
        <v>0</v>
      </c>
      <c r="P613" s="1858">
        <f>IFERROR(VLOOKUP($A613,'2022'!$B$2:$K$174,4,FALSE),0)</f>
        <v>0</v>
      </c>
      <c r="Q613" s="1858">
        <f>IFERROR(VLOOKUP($A613,'2022'!$B$2:$K$174,5,FALSE),0)</f>
        <v>0</v>
      </c>
      <c r="R613" s="1858">
        <f>IFERROR(VLOOKUP($A613,'2022'!$B$2:$K$174,8,FALSE),0)</f>
        <v>0</v>
      </c>
      <c r="S613" s="1740">
        <f>IFERROR(VLOOKUP($A613,'2022'!$B$2:$K$174,10,FALSE),0)</f>
        <v>0</v>
      </c>
      <c r="T613" s="1700">
        <f>IFERROR(VLOOKUP($A613,'2021'!$B$2:$K$174,3,FALSE),0)</f>
        <v>0</v>
      </c>
      <c r="U613" s="1843">
        <f>IFERROR(VLOOKUP($A613,'2021'!$B$2:$K$174,4,FALSE),0)</f>
        <v>0</v>
      </c>
      <c r="V613" s="1843">
        <f>IFERROR(VLOOKUP($A613,'2021'!$B$2:$K$174,5,FALSE),0)</f>
        <v>0</v>
      </c>
      <c r="W613" s="1843">
        <f>IFERROR(VLOOKUP($A613,'2021'!$B$2:$K$174,8,FALSE),0)</f>
        <v>0</v>
      </c>
      <c r="X613" s="1740">
        <f>IFERROR(VLOOKUP($A613,'2021'!$B$2:$K$174,10,FALSE),0)</f>
        <v>0</v>
      </c>
      <c r="Y613" s="1700">
        <f>IFERROR(VLOOKUP($A613,'2020'!$B$2:$K$170,3,FALSE),0)</f>
        <v>0</v>
      </c>
      <c r="Z613" s="1829">
        <f>IFERROR(VLOOKUP($A613,'2020'!$B$2:$K$170,4,FALSE),0)</f>
        <v>0</v>
      </c>
      <c r="AA613" s="1829">
        <f>IFERROR(VLOOKUP($A613,'2020'!$B$2:$K$170,5,FALSE),0)</f>
        <v>0</v>
      </c>
      <c r="AB613" s="1829">
        <f>IFERROR(VLOOKUP($A613,'2020'!$B$2:$K$170,8,FALSE),0)</f>
        <v>0</v>
      </c>
      <c r="AC613" s="1740">
        <f>IFERROR(VLOOKUP($A613,'2020'!$B$2:$K$170,10,FALSE),0)</f>
        <v>0</v>
      </c>
      <c r="AD613" s="1700">
        <f>IFERROR(VLOOKUP($A613,'2019'!$B$2:$K$170,3,FALSE),0)</f>
        <v>0</v>
      </c>
      <c r="AE613" s="1823">
        <f>IFERROR(VLOOKUP($A613,'2019'!$B$2:$K$170,4,FALSE),0)</f>
        <v>0</v>
      </c>
      <c r="AF613" s="1823">
        <f>IFERROR(VLOOKUP($A613,'2019'!$B$2:$K$170,5,FALSE),0)</f>
        <v>0</v>
      </c>
      <c r="AG613" s="1823">
        <f>IFERROR(VLOOKUP($A613,'2019'!$B$2:$K$170,8,FALSE),0)</f>
        <v>0</v>
      </c>
      <c r="AH613" s="1740">
        <f>IFERROR(VLOOKUP($A613,'2019'!$B$2:$K$170,10,FALSE),0)</f>
        <v>0</v>
      </c>
      <c r="AI613" s="1700">
        <f>IFERROR(VLOOKUP($A613,'2018'!$B$2:$K$170,3,FALSE),0)</f>
        <v>0</v>
      </c>
      <c r="AJ613" s="1821">
        <f>IFERROR(VLOOKUP($A613,'2018'!$B$2:$K$170,4,FALSE),0)</f>
        <v>0</v>
      </c>
      <c r="AK613" s="1821">
        <f>IFERROR(VLOOKUP($A613,'2018'!$B$2:$K$170,5,FALSE),0)</f>
        <v>0</v>
      </c>
      <c r="AL613" s="1821">
        <f>IFERROR(VLOOKUP($A613,'2018'!$B$2:$K$170,8,FALSE),0)</f>
        <v>0</v>
      </c>
      <c r="AM613" s="1740">
        <f>IFERROR(VLOOKUP($A613,'2018'!$B$2:$K$170,10,FALSE),0)</f>
        <v>0</v>
      </c>
      <c r="AN613" s="1700">
        <f>IFERROR(VLOOKUP($A613,'2017'!$B$2:$J$163,2,FALSE),0)</f>
        <v>0</v>
      </c>
      <c r="AO613" s="1815">
        <f>IFERROR(VLOOKUP($A613,'2017'!$B$2:$J$163,3,FALSE),0)</f>
        <v>0</v>
      </c>
      <c r="AP613" s="1815">
        <f>IFERROR(VLOOKUP($A613,'2017'!$B$2:$J$163,4,FALSE),0)</f>
        <v>0</v>
      </c>
      <c r="AQ613" s="1815">
        <f>IFERROR(VLOOKUP($A613,'2017'!$B$2:$J$163,7,FALSE),0)</f>
        <v>0</v>
      </c>
      <c r="AR613" s="1740">
        <f>IFERROR(VLOOKUP($A613,'2017'!$B$2:$J$163,9,FALSE),0)</f>
        <v>0</v>
      </c>
      <c r="AS613" s="1700">
        <f>IFERROR(VLOOKUP($A613,'2016'!$B$2:$K$165,3,FALSE),0)</f>
        <v>0</v>
      </c>
      <c r="AT613" s="1796">
        <f>IFERROR(VLOOKUP($A613,'2016'!$B$2:$K$165,4,FALSE),0)</f>
        <v>0</v>
      </c>
      <c r="AU613" s="1796">
        <f>IFERROR(VLOOKUP($A613,'2016'!$B$2:$K$165,5,FALSE),0)</f>
        <v>0</v>
      </c>
      <c r="AV613" s="1796">
        <f>IFERROR(VLOOKUP($A613,'2016'!$B$2:$K$165,8,FALSE),0)</f>
        <v>0</v>
      </c>
      <c r="AW613" s="1740">
        <f>IFERROR(VLOOKUP($A613,'2016'!$B$2:$K$165,10,FALSE),0)</f>
        <v>0</v>
      </c>
      <c r="AX613" s="1700">
        <f>IFERROR(VLOOKUP($A613,'2015'!$B$2:$K$165,3,FALSE),0)</f>
        <v>0</v>
      </c>
      <c r="AY613" s="1695">
        <f>IFERROR(VLOOKUP($A613,'2015'!$B$2:$K$165,4,FALSE),0)</f>
        <v>0</v>
      </c>
      <c r="AZ613" s="1695">
        <f>IFERROR(VLOOKUP($A613,'2015'!$B$2:$K$165,5,FALSE),0)</f>
        <v>0</v>
      </c>
      <c r="BA613" s="1695">
        <f>IFERROR(VLOOKUP($A613,'2015'!$B$2:$K$165,8,FALSE),0)</f>
        <v>0</v>
      </c>
      <c r="BB613" s="1740">
        <f>IFERROR(VLOOKUP($A613,'2015'!$B$2:$K$165,10,FALSE),0)</f>
        <v>0</v>
      </c>
      <c r="BC613" s="1700">
        <f>IFERROR(VLOOKUP($A613,'2014'!$B$2:$K$157,3,FALSE),0)</f>
        <v>16</v>
      </c>
      <c r="BD613" s="1691">
        <f>IFERROR(VLOOKUP($A613,'2014'!$B$2:$K$157,4,FALSE),0)</f>
        <v>6</v>
      </c>
      <c r="BE613" s="1691">
        <f>IFERROR(VLOOKUP($A613,'2014'!$B$2:$K$157,5,FALSE),0)</f>
        <v>8</v>
      </c>
      <c r="BF613" s="1691">
        <f>IFERROR(VLOOKUP($A613,'2014'!$B$2:$K$157,8,FALSE),0)</f>
        <v>0</v>
      </c>
      <c r="BG613" s="1740">
        <f>IFERROR(VLOOKUP($A613,'2014'!$B$2:$K$157,10,FALSE),0)</f>
        <v>0.5</v>
      </c>
      <c r="BH613" s="1700">
        <f>IFERROR(VLOOKUP($A613,'2013'!$D$4:$I$249,2,FALSE),0)</f>
        <v>0</v>
      </c>
      <c r="BI613" s="1691">
        <f>IFERROR(VLOOKUP($A613,'2013'!$D$4:$I$249,3,FALSE),0)</f>
        <v>0</v>
      </c>
      <c r="BJ613" s="1691">
        <f>IFERROR(VLOOKUP($A613,'2013'!$D$4:$I$249,4,FALSE),0)</f>
        <v>0</v>
      </c>
      <c r="BK613" s="1691">
        <f>IFERROR(VLOOKUP($A613,'2013'!$D$4:$I$249,5,FALSE),0)</f>
        <v>0</v>
      </c>
      <c r="BL613" s="1740">
        <f>IFERROR(VLOOKUP($A613,'2013'!$D$4:$I$249,6,FALSE),0)</f>
        <v>0</v>
      </c>
      <c r="BM613" s="1737">
        <f>IFERROR(VLOOKUP($A613,'2012'!$D$3:$O$172,2,FALSE),0)</f>
        <v>0</v>
      </c>
      <c r="BN613" s="1691">
        <f>IFERROR(VLOOKUP($A613,'2012'!$D$3:$O$172,3,FALSE),0)</f>
        <v>0</v>
      </c>
      <c r="BO613" s="1743">
        <f>IFERROR(VLOOKUP($A613,'2012'!$D$3:$O$172,4,FALSE),0)</f>
        <v>0</v>
      </c>
      <c r="BP613" s="1700">
        <f>IFERROR(VLOOKUP($A613,'2012'!$D$3:$O$172,5,FALSE),0)</f>
        <v>0</v>
      </c>
      <c r="BQ613" s="1691">
        <f>IFERROR(VLOOKUP($A613,'2012'!$D$3:$O$172,6,FALSE),0)</f>
        <v>0</v>
      </c>
      <c r="BR613" s="1691">
        <f>IFERROR(VLOOKUP($A613,'2012'!$D$3:$O$172,7,FALSE),0)</f>
        <v>0</v>
      </c>
      <c r="BS613" s="1691">
        <f>IFERROR(VLOOKUP($A613,'2012'!$D$3:$O$172,8,FALSE),0)</f>
        <v>0</v>
      </c>
      <c r="BT613" s="1740">
        <f>IFERROR(VLOOKUP($A613,'2012'!$D$3:$O$172,9,FALSE),0)</f>
        <v>0</v>
      </c>
      <c r="BU613" s="1737">
        <f>IFERROR(VLOOKUP($A613,'2012'!$D$3:$O$172,10,FALSE),0)</f>
        <v>0</v>
      </c>
      <c r="BV613" s="1691">
        <f>IFERROR(VLOOKUP($A613,'2012'!$D$3:$O$172,11,FALSE),0)</f>
        <v>0</v>
      </c>
      <c r="BW613" s="1743">
        <f>IFERROR(VLOOKUP($A613,'2012'!$D$3:$O$172,12,FALSE),0)</f>
        <v>0</v>
      </c>
      <c r="BX613" s="1700">
        <f>IFERROR(VLOOKUP($A613,'2011'!$D$4:$I$251,2,FALSE),0)</f>
        <v>0</v>
      </c>
      <c r="BY613" s="1691">
        <f>IFERROR(VLOOKUP($A613,'2011'!$D$4:$I$251,3,FALSE),0)</f>
        <v>0</v>
      </c>
      <c r="BZ613" s="1691">
        <f>IFERROR(VLOOKUP($A613,'2011'!$D$4:$I$251,4,FALSE),0)</f>
        <v>0</v>
      </c>
      <c r="CA613" s="1691">
        <f>IFERROR(VLOOKUP($A613,'2011'!$D$4:$I$251,5,FALSE),0)</f>
        <v>0</v>
      </c>
      <c r="CB613" s="1740">
        <f>IFERROR(VLOOKUP($A613,'2011'!$D$4:$I$251,6,FALSE),0)</f>
        <v>0</v>
      </c>
      <c r="CC613" s="1700">
        <f>IFERROR(VLOOKUP($A613,'2010'!$C$3:$H$234,2,FALSE),0)</f>
        <v>0</v>
      </c>
      <c r="CD613" s="1691">
        <f>IFERROR(VLOOKUP($A613,'2010'!$C$3:$H$234,3,FALSE),0)</f>
        <v>0</v>
      </c>
      <c r="CE613" s="1691">
        <f>IFERROR(VLOOKUP($A613,'2010'!$C$3:$H$234,4,FALSE),0)</f>
        <v>0</v>
      </c>
      <c r="CF613" s="1691">
        <f>IFERROR(VLOOKUP($A613,'2010'!$C$3:$H$234,5,FALSE),0)</f>
        <v>0</v>
      </c>
      <c r="CG613" s="1740">
        <f>IFERROR(VLOOKUP($A613,'2010'!$C$3:$H$234,6,FALSE),0)</f>
        <v>0</v>
      </c>
      <c r="CH613" s="1700">
        <f>IFERROR(VLOOKUP($A613,'2009'!$C$3:$H$242,2,FALSE),0)</f>
        <v>0</v>
      </c>
      <c r="CI613" s="1691">
        <f>IFERROR(VLOOKUP($A613,'2009'!$C$3:$H$242,3,FALSE),0)</f>
        <v>0</v>
      </c>
      <c r="CJ613" s="1691">
        <f>IFERROR(VLOOKUP($A613,'2009'!$C$3:$H$242,4,FALSE),0)</f>
        <v>0</v>
      </c>
      <c r="CK613" s="1691">
        <f>IFERROR(VLOOKUP($A613,'2009'!$C$3:$H$242,5,FALSE),0)</f>
        <v>0</v>
      </c>
      <c r="CL613" s="1740">
        <f>IFERROR(VLOOKUP($A613,'2009'!$C$3:$H$242,6,FALSE),0)</f>
        <v>0</v>
      </c>
      <c r="CM613" s="1700">
        <f>IFERROR(VLOOKUP($A613,'2008'!$C$3:$H$229,2,FALSE),0)</f>
        <v>0</v>
      </c>
      <c r="CN613" s="1691">
        <f>IFERROR(VLOOKUP($A613,'2008'!$C$3:$H$229,3,FALSE),0)</f>
        <v>0</v>
      </c>
      <c r="CO613" s="1691">
        <f>IFERROR(VLOOKUP($A613,'2008'!$C$3:$H$229,4,FALSE),0)</f>
        <v>0</v>
      </c>
      <c r="CP613" s="1691">
        <f>IFERROR(VLOOKUP($A613,'2008'!$C$3:$H$229,5,FALSE),0)</f>
        <v>0</v>
      </c>
      <c r="CQ613" s="1740">
        <f>IFERROR(VLOOKUP($A613,'2008'!$C$3:$H$229,6,FALSE),0)</f>
        <v>0</v>
      </c>
      <c r="CR613" s="1700">
        <f>IFERROR(VLOOKUP($A613,'2007'!$C$3:$M$238,7,FALSE),0)</f>
        <v>0</v>
      </c>
      <c r="CS613" s="1691">
        <f>IFERROR(VLOOKUP($A613,'2007'!$C$3:$M$238,8,FALSE),0)</f>
        <v>0</v>
      </c>
      <c r="CT613" s="1691">
        <f>IFERROR(VLOOKUP($A613,'2007'!$C$3:$M$238,9,FALSE),0)</f>
        <v>0</v>
      </c>
      <c r="CU613" s="1691">
        <f>IFERROR(VLOOKUP($A613,'2007'!$C$3:$M$238,10,FALSE),0)</f>
        <v>0</v>
      </c>
      <c r="CV613" s="1740">
        <f>IFERROR(VLOOKUP($A613,'2007'!$C$3:$M$238,11,FALSE),0)</f>
        <v>0</v>
      </c>
      <c r="CW613" s="1700">
        <f>IFERROR(VLOOKUP($A613,'2006'!$A$2:$F$200,2,FALSE),0)</f>
        <v>0</v>
      </c>
      <c r="CX613" s="1691">
        <f>IFERROR(VLOOKUP($A613,'2006'!$A$2:$F$200,4,FALSE),0)</f>
        <v>0</v>
      </c>
      <c r="CY613" s="1691">
        <f>IFERROR(VLOOKUP($A613,'2006'!$A$2:$F$200,5,FALSE),0)</f>
        <v>0</v>
      </c>
      <c r="CZ613" s="1740">
        <f>IFERROR(VLOOKUP($A613,'2006'!$A$2:$F$200,6,FALSE),0)</f>
        <v>0</v>
      </c>
      <c r="DA613" s="1700">
        <f>IFERROR(VLOOKUP($A613,'2005'!$C$3:$M$205,8,FALSE),0)</f>
        <v>0</v>
      </c>
      <c r="DB613" s="1691">
        <f>IFERROR(VLOOKUP($A613,'2005'!$C$3:$M$205,9,FALSE),0)</f>
        <v>0</v>
      </c>
      <c r="DC613" s="1691">
        <f>IFERROR(VLOOKUP($A613,'2005'!$C$3:$M$205,10,FALSE),0)</f>
        <v>0</v>
      </c>
      <c r="DD613" s="1740">
        <f>IFERROR(VLOOKUP($A613,'2005'!$C$3:$M$205,11,FALSE),0)</f>
        <v>0</v>
      </c>
      <c r="DE613" s="1700">
        <f>IFERROR(VLOOKUP($A613,'2004'!$C$3:$M$213,8,FALSE),0)</f>
        <v>0</v>
      </c>
      <c r="DF613" s="1691">
        <f>IFERROR(VLOOKUP($A613,'2004'!$C$3:$M$213,9,FALSE),0)</f>
        <v>0</v>
      </c>
      <c r="DG613" s="1691">
        <f>IFERROR(VLOOKUP($A613,'2004'!$C$3:$M$213,10,FALSE),0)</f>
        <v>0</v>
      </c>
      <c r="DH613" s="1740">
        <f>IFERROR(VLOOKUP($A613,'2004'!$C$3:$M$213,11,FALSE),0)</f>
        <v>0</v>
      </c>
      <c r="DI613" s="1700">
        <f>IFERROR(VLOOKUP($A613,'2003'!$C$3:$Q$214,12,FALSE),0)</f>
        <v>0</v>
      </c>
      <c r="DJ613" s="1691">
        <f>IFERROR(VLOOKUP($A613,'2003'!$C$3:$Q$214,13,FALSE),0)</f>
        <v>0</v>
      </c>
      <c r="DK613" s="1691">
        <f>IFERROR(VLOOKUP($A613,'2003'!$C$3:$Q$214,14,FALSE),0)</f>
        <v>0</v>
      </c>
      <c r="DL613" s="1740">
        <f>IFERROR(VLOOKUP($A613,'2003'!$C$3:$Q$214,15,FALSE),0)</f>
        <v>0</v>
      </c>
      <c r="DM613" s="1700">
        <f>IFERROR(VLOOKUP($A613,'2002'!$D$3:$R$214,12,FALSE),0)</f>
        <v>0</v>
      </c>
      <c r="DN613" s="1691">
        <f>IFERROR(VLOOKUP($A613,'2002'!$D$3:$R$214,13,FALSE),0)</f>
        <v>0</v>
      </c>
      <c r="DO613" s="1691">
        <f>IFERROR(VLOOKUP($A613,'2002'!$D$3:$R$214,14,FALSE),0)</f>
        <v>0</v>
      </c>
      <c r="DP613" s="1788">
        <f>IFERROR(VLOOKUP($A613,'2002'!$D$3:$R$214,15,FALSE),0)</f>
        <v>0</v>
      </c>
      <c r="DQ613" s="1700">
        <f>IFERROR(VLOOKUP($A613,'Pre 2002'!$C$3:$CK$382,84,FALSE),0)</f>
        <v>0</v>
      </c>
      <c r="DR613" s="1695">
        <f>IFERROR(VLOOKUP($A613,'Pre 2002'!$C$3:$CK$382,85,FALSE),0)</f>
        <v>0</v>
      </c>
      <c r="DS613" s="1695">
        <f>IFERROR(VLOOKUP($A613,'Pre 2002'!$C$3:$CK$382,86,FALSE),0)</f>
        <v>0</v>
      </c>
      <c r="DT613" s="1790">
        <f>IFERROR(VLOOKUP($A613,'Pre 2002'!$C$3:$CK$382,87,FALSE),0)</f>
        <v>0</v>
      </c>
      <c r="DU613" s="1741">
        <f>IFERROR(VLOOKUP(A613,'Pre 2002'!$C$3:$CG$382,83,FALSE),0)</f>
        <v>0</v>
      </c>
    </row>
    <row r="614" spans="1:125">
      <c r="A614" s="1778" t="s">
        <v>1770</v>
      </c>
      <c r="B614" s="1562">
        <f t="shared" si="227"/>
        <v>14</v>
      </c>
      <c r="C614" s="1562">
        <f t="shared" si="228"/>
        <v>7</v>
      </c>
      <c r="D614" s="1562">
        <f t="shared" si="229"/>
        <v>0</v>
      </c>
      <c r="E614" s="1563">
        <f t="shared" si="230"/>
        <v>0.5</v>
      </c>
      <c r="F614" s="1786">
        <f t="shared" si="231"/>
        <v>1</v>
      </c>
      <c r="G614" s="1595">
        <v>2011</v>
      </c>
      <c r="H614" s="1567">
        <f t="shared" si="237"/>
        <v>1</v>
      </c>
      <c r="I614" s="1734">
        <f t="shared" si="238"/>
        <v>14</v>
      </c>
      <c r="J614" s="1734">
        <f t="shared" si="239"/>
        <v>7</v>
      </c>
      <c r="K614" s="1734">
        <f t="shared" si="240"/>
        <v>0</v>
      </c>
      <c r="L614" s="1806">
        <f t="shared" si="241"/>
        <v>0.5</v>
      </c>
      <c r="O614" s="1700">
        <f>IFERROR(VLOOKUP($A614,'2022'!$B$2:$K$174,3,FALSE),0)</f>
        <v>0</v>
      </c>
      <c r="P614" s="1858">
        <f>IFERROR(VLOOKUP($A614,'2022'!$B$2:$K$174,4,FALSE),0)</f>
        <v>0</v>
      </c>
      <c r="Q614" s="1858">
        <f>IFERROR(VLOOKUP($A614,'2022'!$B$2:$K$174,5,FALSE),0)</f>
        <v>0</v>
      </c>
      <c r="R614" s="1858">
        <f>IFERROR(VLOOKUP($A614,'2022'!$B$2:$K$174,8,FALSE),0)</f>
        <v>0</v>
      </c>
      <c r="S614" s="1740">
        <f>IFERROR(VLOOKUP($A614,'2022'!$B$2:$K$174,10,FALSE),0)</f>
        <v>0</v>
      </c>
      <c r="T614" s="1700">
        <f>IFERROR(VLOOKUP($A614,'2021'!$B$2:$K$174,3,FALSE),0)</f>
        <v>0</v>
      </c>
      <c r="U614" s="1843">
        <f>IFERROR(VLOOKUP($A614,'2021'!$B$2:$K$174,4,FALSE),0)</f>
        <v>0</v>
      </c>
      <c r="V614" s="1843">
        <f>IFERROR(VLOOKUP($A614,'2021'!$B$2:$K$174,5,FALSE),0)</f>
        <v>0</v>
      </c>
      <c r="W614" s="1843">
        <f>IFERROR(VLOOKUP($A614,'2021'!$B$2:$K$174,8,FALSE),0)</f>
        <v>0</v>
      </c>
      <c r="X614" s="1740">
        <f>IFERROR(VLOOKUP($A614,'2021'!$B$2:$K$174,10,FALSE),0)</f>
        <v>0</v>
      </c>
      <c r="Y614" s="1700">
        <f>IFERROR(VLOOKUP($A614,'2020'!$B$2:$K$170,3,FALSE),0)</f>
        <v>0</v>
      </c>
      <c r="Z614" s="1829">
        <f>IFERROR(VLOOKUP($A614,'2020'!$B$2:$K$170,4,FALSE),0)</f>
        <v>0</v>
      </c>
      <c r="AA614" s="1829">
        <f>IFERROR(VLOOKUP($A614,'2020'!$B$2:$K$170,5,FALSE),0)</f>
        <v>0</v>
      </c>
      <c r="AB614" s="1829">
        <f>IFERROR(VLOOKUP($A614,'2020'!$B$2:$K$170,8,FALSE),0)</f>
        <v>0</v>
      </c>
      <c r="AC614" s="1740">
        <f>IFERROR(VLOOKUP($A614,'2020'!$B$2:$K$170,10,FALSE),0)</f>
        <v>0</v>
      </c>
      <c r="AD614" s="1700">
        <f>IFERROR(VLOOKUP($A614,'2019'!$B$2:$K$170,3,FALSE),0)</f>
        <v>0</v>
      </c>
      <c r="AE614" s="1823">
        <f>IFERROR(VLOOKUP($A614,'2019'!$B$2:$K$170,4,FALSE),0)</f>
        <v>0</v>
      </c>
      <c r="AF614" s="1823">
        <f>IFERROR(VLOOKUP($A614,'2019'!$B$2:$K$170,5,FALSE),0)</f>
        <v>0</v>
      </c>
      <c r="AG614" s="1823">
        <f>IFERROR(VLOOKUP($A614,'2019'!$B$2:$K$170,8,FALSE),0)</f>
        <v>0</v>
      </c>
      <c r="AH614" s="1740">
        <f>IFERROR(VLOOKUP($A614,'2019'!$B$2:$K$170,10,FALSE),0)</f>
        <v>0</v>
      </c>
      <c r="AI614" s="1700">
        <f>IFERROR(VLOOKUP($A614,'2018'!$B$2:$K$170,3,FALSE),0)</f>
        <v>0</v>
      </c>
      <c r="AJ614" s="1821">
        <f>IFERROR(VLOOKUP($A614,'2018'!$B$2:$K$170,4,FALSE),0)</f>
        <v>0</v>
      </c>
      <c r="AK614" s="1821">
        <f>IFERROR(VLOOKUP($A614,'2018'!$B$2:$K$170,5,FALSE),0)</f>
        <v>0</v>
      </c>
      <c r="AL614" s="1821">
        <f>IFERROR(VLOOKUP($A614,'2018'!$B$2:$K$170,8,FALSE),0)</f>
        <v>0</v>
      </c>
      <c r="AM614" s="1740">
        <f>IFERROR(VLOOKUP($A614,'2018'!$B$2:$K$170,10,FALSE),0)</f>
        <v>0</v>
      </c>
      <c r="AN614" s="1700">
        <f>IFERROR(VLOOKUP($A614,'2017'!$B$2:$J$163,2,FALSE),0)</f>
        <v>0</v>
      </c>
      <c r="AO614" s="1815">
        <f>IFERROR(VLOOKUP($A614,'2017'!$B$2:$J$163,3,FALSE),0)</f>
        <v>0</v>
      </c>
      <c r="AP614" s="1815">
        <f>IFERROR(VLOOKUP($A614,'2017'!$B$2:$J$163,4,FALSE),0)</f>
        <v>0</v>
      </c>
      <c r="AQ614" s="1815">
        <f>IFERROR(VLOOKUP($A614,'2017'!$B$2:$J$163,7,FALSE),0)</f>
        <v>0</v>
      </c>
      <c r="AR614" s="1740">
        <f>IFERROR(VLOOKUP($A614,'2017'!$B$2:$J$163,9,FALSE),0)</f>
        <v>0</v>
      </c>
      <c r="AS614" s="1700">
        <f>IFERROR(VLOOKUP($A614,'2016'!$B$2:$K$165,3,FALSE),0)</f>
        <v>0</v>
      </c>
      <c r="AT614" s="1796">
        <f>IFERROR(VLOOKUP($A614,'2016'!$B$2:$K$165,4,FALSE),0)</f>
        <v>0</v>
      </c>
      <c r="AU614" s="1796">
        <f>IFERROR(VLOOKUP($A614,'2016'!$B$2:$K$165,5,FALSE),0)</f>
        <v>0</v>
      </c>
      <c r="AV614" s="1796">
        <f>IFERROR(VLOOKUP($A614,'2016'!$B$2:$K$165,8,FALSE),0)</f>
        <v>0</v>
      </c>
      <c r="AW614" s="1740">
        <f>IFERROR(VLOOKUP($A614,'2016'!$B$2:$K$165,10,FALSE),0)</f>
        <v>0</v>
      </c>
      <c r="AX614" s="1700">
        <f>IFERROR(VLOOKUP($A614,'2015'!$B$2:$K$165,3,FALSE),0)</f>
        <v>0</v>
      </c>
      <c r="AY614" s="1695">
        <f>IFERROR(VLOOKUP($A614,'2015'!$B$2:$K$165,4,FALSE),0)</f>
        <v>0</v>
      </c>
      <c r="AZ614" s="1695">
        <f>IFERROR(VLOOKUP($A614,'2015'!$B$2:$K$165,5,FALSE),0)</f>
        <v>0</v>
      </c>
      <c r="BA614" s="1695">
        <f>IFERROR(VLOOKUP($A614,'2015'!$B$2:$K$165,8,FALSE),0)</f>
        <v>0</v>
      </c>
      <c r="BB614" s="1740">
        <f>IFERROR(VLOOKUP($A614,'2015'!$B$2:$K$165,10,FALSE),0)</f>
        <v>0</v>
      </c>
      <c r="BC614" s="1700">
        <f>IFERROR(VLOOKUP($A614,'2014'!$B$2:$K$157,3,FALSE),0)</f>
        <v>0</v>
      </c>
      <c r="BD614" s="1691">
        <f>IFERROR(VLOOKUP($A614,'2014'!$B$2:$K$157,4,FALSE),0)</f>
        <v>0</v>
      </c>
      <c r="BE614" s="1691">
        <f>IFERROR(VLOOKUP($A614,'2014'!$B$2:$K$157,5,FALSE),0)</f>
        <v>0</v>
      </c>
      <c r="BF614" s="1691">
        <f>IFERROR(VLOOKUP($A614,'2014'!$B$2:$K$157,8,FALSE),0)</f>
        <v>0</v>
      </c>
      <c r="BG614" s="1740">
        <f>IFERROR(VLOOKUP($A614,'2014'!$B$2:$K$157,10,FALSE),0)</f>
        <v>0</v>
      </c>
      <c r="BH614" s="1700">
        <f>IFERROR(VLOOKUP($A614,'2013'!$D$4:$I$249,2,FALSE),0)</f>
        <v>0</v>
      </c>
      <c r="BI614" s="1691">
        <f>IFERROR(VLOOKUP($A614,'2013'!$D$4:$I$249,3,FALSE),0)</f>
        <v>0</v>
      </c>
      <c r="BJ614" s="1691">
        <f>IFERROR(VLOOKUP($A614,'2013'!$D$4:$I$249,4,FALSE),0)</f>
        <v>0</v>
      </c>
      <c r="BK614" s="1691">
        <f>IFERROR(VLOOKUP($A614,'2013'!$D$4:$I$249,5,FALSE),0)</f>
        <v>0</v>
      </c>
      <c r="BL614" s="1740">
        <f>IFERROR(VLOOKUP($A614,'2013'!$D$4:$I$249,6,FALSE),0)</f>
        <v>0</v>
      </c>
      <c r="BM614" s="1737">
        <f>IFERROR(VLOOKUP($A614,'2012'!$D$3:$O$172,2,FALSE),0)</f>
        <v>0</v>
      </c>
      <c r="BN614" s="1691">
        <f>IFERROR(VLOOKUP($A614,'2012'!$D$3:$O$172,3,FALSE),0)</f>
        <v>0</v>
      </c>
      <c r="BO614" s="1743">
        <f>IFERROR(VLOOKUP($A614,'2012'!$D$3:$O$172,4,FALSE),0)</f>
        <v>0</v>
      </c>
      <c r="BP614" s="1700">
        <f>IFERROR(VLOOKUP($A614,'2012'!$D$3:$O$172,5,FALSE),0)</f>
        <v>0</v>
      </c>
      <c r="BQ614" s="1691">
        <f>IFERROR(VLOOKUP($A614,'2012'!$D$3:$O$172,6,FALSE),0)</f>
        <v>0</v>
      </c>
      <c r="BR614" s="1691">
        <f>IFERROR(VLOOKUP($A614,'2012'!$D$3:$O$172,7,FALSE),0)</f>
        <v>0</v>
      </c>
      <c r="BS614" s="1691">
        <f>IFERROR(VLOOKUP($A614,'2012'!$D$3:$O$172,8,FALSE),0)</f>
        <v>0</v>
      </c>
      <c r="BT614" s="1740">
        <f>IFERROR(VLOOKUP($A614,'2012'!$D$3:$O$172,9,FALSE),0)</f>
        <v>0</v>
      </c>
      <c r="BX614" s="1700">
        <f>IFERROR(VLOOKUP($A614,'2011'!$D$4:$I$251,2,FALSE),0)</f>
        <v>14</v>
      </c>
      <c r="BY614" s="1691">
        <f>IFERROR(VLOOKUP($A614,'2011'!$D$4:$I$251,3,FALSE),0)</f>
        <v>3</v>
      </c>
      <c r="BZ614" s="1691">
        <f>IFERROR(VLOOKUP($A614,'2011'!$D$4:$I$251,4,FALSE),0)</f>
        <v>7</v>
      </c>
      <c r="CA614" s="1691">
        <f>IFERROR(VLOOKUP($A614,'2011'!$D$4:$I$251,5,FALSE),0)</f>
        <v>0</v>
      </c>
      <c r="CB614" s="1740">
        <f>IFERROR(VLOOKUP($A614,'2011'!$D$4:$I$251,6,FALSE),0)</f>
        <v>0.5</v>
      </c>
      <c r="CC614" s="1700">
        <f>IFERROR(VLOOKUP($A614,'2010'!$C$3:$H$234,2,FALSE),0)</f>
        <v>0</v>
      </c>
      <c r="CD614" s="1691">
        <f>IFERROR(VLOOKUP($A614,'2010'!$C$3:$H$234,3,FALSE),0)</f>
        <v>0</v>
      </c>
      <c r="CE614" s="1691">
        <f>IFERROR(VLOOKUP($A614,'2010'!$C$3:$H$234,4,FALSE),0)</f>
        <v>0</v>
      </c>
      <c r="CF614" s="1691">
        <f>IFERROR(VLOOKUP($A614,'2010'!$C$3:$H$234,5,FALSE),0)</f>
        <v>0</v>
      </c>
      <c r="CG614" s="1740">
        <f>IFERROR(VLOOKUP($A614,'2010'!$C$3:$H$234,6,FALSE),0)</f>
        <v>0</v>
      </c>
      <c r="CH614" s="1700">
        <f>IFERROR(VLOOKUP($A614,'2009'!$C$3:$H$242,2,FALSE),0)</f>
        <v>0</v>
      </c>
      <c r="CI614" s="1691">
        <f>IFERROR(VLOOKUP($A614,'2009'!$C$3:$H$242,3,FALSE),0)</f>
        <v>0</v>
      </c>
      <c r="CJ614" s="1691">
        <f>IFERROR(VLOOKUP($A614,'2009'!$C$3:$H$242,4,FALSE),0)</f>
        <v>0</v>
      </c>
      <c r="CK614" s="1691">
        <f>IFERROR(VLOOKUP($A614,'2009'!$C$3:$H$242,5,FALSE),0)</f>
        <v>0</v>
      </c>
      <c r="CL614" s="1740">
        <f>IFERROR(VLOOKUP($A614,'2009'!$C$3:$H$242,6,FALSE),0)</f>
        <v>0</v>
      </c>
      <c r="CM614" s="1700">
        <f>IFERROR(VLOOKUP($A614,'2008'!$C$3:$H$229,2,FALSE),0)</f>
        <v>0</v>
      </c>
      <c r="CN614" s="1691">
        <f>IFERROR(VLOOKUP($A614,'2008'!$C$3:$H$229,3,FALSE),0)</f>
        <v>0</v>
      </c>
      <c r="CO614" s="1691">
        <f>IFERROR(VLOOKUP($A614,'2008'!$C$3:$H$229,4,FALSE),0)</f>
        <v>0</v>
      </c>
      <c r="CP614" s="1691">
        <f>IFERROR(VLOOKUP($A614,'2008'!$C$3:$H$229,5,FALSE),0)</f>
        <v>0</v>
      </c>
      <c r="CQ614" s="1740">
        <f>IFERROR(VLOOKUP($A614,'2008'!$C$3:$H$229,6,FALSE),0)</f>
        <v>0</v>
      </c>
      <c r="CR614" s="1700">
        <f>IFERROR(VLOOKUP($A614,'2007'!$C$3:$M$238,7,FALSE),0)</f>
        <v>0</v>
      </c>
      <c r="CS614" s="1691">
        <f>IFERROR(VLOOKUP($A614,'2007'!$C$3:$M$238,8,FALSE),0)</f>
        <v>0</v>
      </c>
      <c r="CT614" s="1691">
        <f>IFERROR(VLOOKUP($A614,'2007'!$C$3:$M$238,9,FALSE),0)</f>
        <v>0</v>
      </c>
      <c r="CU614" s="1691">
        <f>IFERROR(VLOOKUP($A614,'2007'!$C$3:$M$238,10,FALSE),0)</f>
        <v>0</v>
      </c>
      <c r="CV614" s="1740">
        <f>IFERROR(VLOOKUP($A614,'2007'!$C$3:$M$238,11,FALSE),0)</f>
        <v>0</v>
      </c>
      <c r="CW614" s="1700">
        <f>IFERROR(VLOOKUP($A614,'2006'!$A$2:$F$200,2,FALSE),0)</f>
        <v>0</v>
      </c>
      <c r="CX614" s="1691">
        <f>IFERROR(VLOOKUP($A614,'2006'!$A$2:$F$200,4,FALSE),0)</f>
        <v>0</v>
      </c>
      <c r="CY614" s="1691">
        <f>IFERROR(VLOOKUP($A614,'2006'!$A$2:$F$200,5,FALSE),0)</f>
        <v>0</v>
      </c>
      <c r="CZ614" s="1740">
        <f>IFERROR(VLOOKUP($A614,'2006'!$A$2:$F$200,6,FALSE),0)</f>
        <v>0</v>
      </c>
      <c r="DA614" s="1700">
        <f>IFERROR(VLOOKUP($A614,'2005'!$C$3:$M$205,8,FALSE),0)</f>
        <v>0</v>
      </c>
      <c r="DB614" s="1691">
        <f>IFERROR(VLOOKUP($A614,'2005'!$C$3:$M$205,9,FALSE),0)</f>
        <v>0</v>
      </c>
      <c r="DC614" s="1691">
        <f>IFERROR(VLOOKUP($A614,'2005'!$C$3:$M$205,10,FALSE),0)</f>
        <v>0</v>
      </c>
      <c r="DD614" s="1740">
        <f>IFERROR(VLOOKUP($A614,'2005'!$C$3:$M$205,11,FALSE),0)</f>
        <v>0</v>
      </c>
      <c r="DE614" s="1700">
        <f>IFERROR(VLOOKUP($A614,'2004'!$C$3:$M$213,8,FALSE),0)</f>
        <v>0</v>
      </c>
      <c r="DF614" s="1691">
        <f>IFERROR(VLOOKUP($A614,'2004'!$C$3:$M$213,9,FALSE),0)</f>
        <v>0</v>
      </c>
      <c r="DG614" s="1691">
        <f>IFERROR(VLOOKUP($A614,'2004'!$C$3:$M$213,10,FALSE),0)</f>
        <v>0</v>
      </c>
      <c r="DH614" s="1740">
        <f>IFERROR(VLOOKUP($A614,'2004'!$C$3:$M$213,11,FALSE),0)</f>
        <v>0</v>
      </c>
      <c r="DI614" s="1700">
        <f>IFERROR(VLOOKUP($A614,'2003'!$C$3:$Q$214,12,FALSE),0)</f>
        <v>0</v>
      </c>
      <c r="DJ614" s="1691">
        <f>IFERROR(VLOOKUP($A614,'2003'!$C$3:$Q$214,13,FALSE),0)</f>
        <v>0</v>
      </c>
      <c r="DK614" s="1691">
        <f>IFERROR(VLOOKUP($A614,'2003'!$C$3:$Q$214,14,FALSE),0)</f>
        <v>0</v>
      </c>
      <c r="DL614" s="1740">
        <f>IFERROR(VLOOKUP($A614,'2003'!$C$3:$Q$214,15,FALSE),0)</f>
        <v>0</v>
      </c>
      <c r="DM614" s="1700">
        <f>IFERROR(VLOOKUP($A614,'2002'!$D$3:$R$214,12,FALSE),0)</f>
        <v>0</v>
      </c>
      <c r="DN614" s="1691">
        <f>IFERROR(VLOOKUP($A614,'2002'!$D$3:$R$214,13,FALSE),0)</f>
        <v>0</v>
      </c>
      <c r="DO614" s="1691">
        <f>IFERROR(VLOOKUP($A614,'2002'!$D$3:$R$214,14,FALSE),0)</f>
        <v>0</v>
      </c>
      <c r="DP614" s="1788">
        <f>IFERROR(VLOOKUP($A614,'2002'!$D$3:$R$214,15,FALSE),0)</f>
        <v>0</v>
      </c>
      <c r="DQ614" s="1700">
        <f>IFERROR(VLOOKUP($A614,'Pre 2002'!$C$3:$CK$382,84,FALSE),0)</f>
        <v>0</v>
      </c>
      <c r="DR614" s="1695">
        <f>IFERROR(VLOOKUP($A614,'Pre 2002'!$C$3:$CK$382,85,FALSE),0)</f>
        <v>0</v>
      </c>
      <c r="DS614" s="1695">
        <f>IFERROR(VLOOKUP($A614,'Pre 2002'!$C$3:$CK$382,86,FALSE),0)</f>
        <v>0</v>
      </c>
      <c r="DT614" s="1790">
        <f>IFERROR(VLOOKUP($A614,'Pre 2002'!$C$3:$CK$382,87,FALSE),0)</f>
        <v>0</v>
      </c>
      <c r="DU614" s="1741">
        <f>IFERROR(VLOOKUP(A614,'Pre 2002'!$C$3:$CG$382,83,FALSE),0)</f>
        <v>0</v>
      </c>
    </row>
    <row r="615" spans="1:125">
      <c r="A615" s="1778" t="s">
        <v>1327</v>
      </c>
      <c r="B615" s="1562">
        <f t="shared" si="227"/>
        <v>14</v>
      </c>
      <c r="C615" s="1562">
        <f t="shared" si="228"/>
        <v>7</v>
      </c>
      <c r="D615" s="1562">
        <f t="shared" si="229"/>
        <v>0</v>
      </c>
      <c r="E615" s="1563">
        <f t="shared" si="230"/>
        <v>0.5</v>
      </c>
      <c r="F615" s="1786">
        <f t="shared" si="231"/>
        <v>1</v>
      </c>
      <c r="G615" s="1595" t="s">
        <v>2159</v>
      </c>
      <c r="H615" s="1567">
        <f t="shared" si="237"/>
        <v>1</v>
      </c>
      <c r="I615" s="1734">
        <f t="shared" si="238"/>
        <v>14</v>
      </c>
      <c r="J615" s="1734">
        <f t="shared" si="239"/>
        <v>7</v>
      </c>
      <c r="K615" s="1734">
        <f t="shared" si="240"/>
        <v>0</v>
      </c>
      <c r="L615" s="1806">
        <f t="shared" si="241"/>
        <v>0.5</v>
      </c>
      <c r="O615" s="1700">
        <f>IFERROR(VLOOKUP($A615,'2022'!$B$2:$K$174,3,FALSE),0)</f>
        <v>0</v>
      </c>
      <c r="P615" s="1858">
        <f>IFERROR(VLOOKUP($A615,'2022'!$B$2:$K$174,4,FALSE),0)</f>
        <v>0</v>
      </c>
      <c r="Q615" s="1858">
        <f>IFERROR(VLOOKUP($A615,'2022'!$B$2:$K$174,5,FALSE),0)</f>
        <v>0</v>
      </c>
      <c r="R615" s="1858">
        <f>IFERROR(VLOOKUP($A615,'2022'!$B$2:$K$174,8,FALSE),0)</f>
        <v>0</v>
      </c>
      <c r="S615" s="1740">
        <f>IFERROR(VLOOKUP($A615,'2022'!$B$2:$K$174,10,FALSE),0)</f>
        <v>0</v>
      </c>
      <c r="T615" s="1700">
        <f>IFERROR(VLOOKUP($A615,'2021'!$B$2:$K$174,3,FALSE),0)</f>
        <v>0</v>
      </c>
      <c r="U615" s="1843">
        <f>IFERROR(VLOOKUP($A615,'2021'!$B$2:$K$174,4,FALSE),0)</f>
        <v>0</v>
      </c>
      <c r="V615" s="1843">
        <f>IFERROR(VLOOKUP($A615,'2021'!$B$2:$K$174,5,FALSE),0)</f>
        <v>0</v>
      </c>
      <c r="W615" s="1843">
        <f>IFERROR(VLOOKUP($A615,'2021'!$B$2:$K$174,8,FALSE),0)</f>
        <v>0</v>
      </c>
      <c r="X615" s="1740">
        <f>IFERROR(VLOOKUP($A615,'2021'!$B$2:$K$174,10,FALSE),0)</f>
        <v>0</v>
      </c>
      <c r="Y615" s="1700">
        <f>IFERROR(VLOOKUP($A615,'2020'!$B$2:$K$170,3,FALSE),0)</f>
        <v>0</v>
      </c>
      <c r="Z615" s="1829">
        <f>IFERROR(VLOOKUP($A615,'2020'!$B$2:$K$170,4,FALSE),0)</f>
        <v>0</v>
      </c>
      <c r="AA615" s="1829">
        <f>IFERROR(VLOOKUP($A615,'2020'!$B$2:$K$170,5,FALSE),0)</f>
        <v>0</v>
      </c>
      <c r="AB615" s="1829">
        <f>IFERROR(VLOOKUP($A615,'2020'!$B$2:$K$170,8,FALSE),0)</f>
        <v>0</v>
      </c>
      <c r="AC615" s="1740">
        <f>IFERROR(VLOOKUP($A615,'2020'!$B$2:$K$170,10,FALSE),0)</f>
        <v>0</v>
      </c>
      <c r="AD615" s="1700">
        <f>IFERROR(VLOOKUP($A615,'2019'!$B$2:$K$170,3,FALSE),0)</f>
        <v>0</v>
      </c>
      <c r="AE615" s="1823">
        <f>IFERROR(VLOOKUP($A615,'2019'!$B$2:$K$170,4,FALSE),0)</f>
        <v>0</v>
      </c>
      <c r="AF615" s="1823">
        <f>IFERROR(VLOOKUP($A615,'2019'!$B$2:$K$170,5,FALSE),0)</f>
        <v>0</v>
      </c>
      <c r="AG615" s="1823">
        <f>IFERROR(VLOOKUP($A615,'2019'!$B$2:$K$170,8,FALSE),0)</f>
        <v>0</v>
      </c>
      <c r="AH615" s="1740">
        <f>IFERROR(VLOOKUP($A615,'2019'!$B$2:$K$170,10,FALSE),0)</f>
        <v>0</v>
      </c>
      <c r="AI615" s="1700">
        <f>IFERROR(VLOOKUP($A615,'2018'!$B$2:$K$170,3,FALSE),0)</f>
        <v>0</v>
      </c>
      <c r="AJ615" s="1821">
        <f>IFERROR(VLOOKUP($A615,'2018'!$B$2:$K$170,4,FALSE),0)</f>
        <v>0</v>
      </c>
      <c r="AK615" s="1821">
        <f>IFERROR(VLOOKUP($A615,'2018'!$B$2:$K$170,5,FALSE),0)</f>
        <v>0</v>
      </c>
      <c r="AL615" s="1821">
        <f>IFERROR(VLOOKUP($A615,'2018'!$B$2:$K$170,8,FALSE),0)</f>
        <v>0</v>
      </c>
      <c r="AM615" s="1740">
        <f>IFERROR(VLOOKUP($A615,'2018'!$B$2:$K$170,10,FALSE),0)</f>
        <v>0</v>
      </c>
      <c r="AN615" s="1700">
        <f>IFERROR(VLOOKUP($A615,'2017'!$B$2:$J$163,2,FALSE),0)</f>
        <v>0</v>
      </c>
      <c r="AO615" s="1815">
        <f>IFERROR(VLOOKUP($A615,'2017'!$B$2:$J$163,3,FALSE),0)</f>
        <v>0</v>
      </c>
      <c r="AP615" s="1815">
        <f>IFERROR(VLOOKUP($A615,'2017'!$B$2:$J$163,4,FALSE),0)</f>
        <v>0</v>
      </c>
      <c r="AQ615" s="1815">
        <f>IFERROR(VLOOKUP($A615,'2017'!$B$2:$J$163,7,FALSE),0)</f>
        <v>0</v>
      </c>
      <c r="AR615" s="1740">
        <f>IFERROR(VLOOKUP($A615,'2017'!$B$2:$J$163,9,FALSE),0)</f>
        <v>0</v>
      </c>
      <c r="AS615" s="1700">
        <f>IFERROR(VLOOKUP($A615,'2016'!$B$2:$K$165,3,FALSE),0)</f>
        <v>0</v>
      </c>
      <c r="AT615" s="1796">
        <f>IFERROR(VLOOKUP($A615,'2016'!$B$2:$K$165,4,FALSE),0)</f>
        <v>0</v>
      </c>
      <c r="AU615" s="1796">
        <f>IFERROR(VLOOKUP($A615,'2016'!$B$2:$K$165,5,FALSE),0)</f>
        <v>0</v>
      </c>
      <c r="AV615" s="1796">
        <f>IFERROR(VLOOKUP($A615,'2016'!$B$2:$K$165,8,FALSE),0)</f>
        <v>0</v>
      </c>
      <c r="AW615" s="1740">
        <f>IFERROR(VLOOKUP($A615,'2016'!$B$2:$K$165,10,FALSE),0)</f>
        <v>0</v>
      </c>
      <c r="AX615" s="1700">
        <f>IFERROR(VLOOKUP($A615,'2015'!$B$2:$K$165,3,FALSE),0)</f>
        <v>0</v>
      </c>
      <c r="AY615" s="1695">
        <f>IFERROR(VLOOKUP($A615,'2015'!$B$2:$K$165,4,FALSE),0)</f>
        <v>0</v>
      </c>
      <c r="AZ615" s="1695">
        <f>IFERROR(VLOOKUP($A615,'2015'!$B$2:$K$165,5,FALSE),0)</f>
        <v>0</v>
      </c>
      <c r="BA615" s="1695">
        <f>IFERROR(VLOOKUP($A615,'2015'!$B$2:$K$165,8,FALSE),0)</f>
        <v>0</v>
      </c>
      <c r="BB615" s="1740">
        <f>IFERROR(VLOOKUP($A615,'2015'!$B$2:$K$165,10,FALSE),0)</f>
        <v>0</v>
      </c>
      <c r="BC615" s="1700">
        <f>IFERROR(VLOOKUP($A615,'2014'!$B$2:$K$157,3,FALSE),0)</f>
        <v>0</v>
      </c>
      <c r="BD615" s="1691">
        <f>IFERROR(VLOOKUP($A615,'2014'!$B$2:$K$157,4,FALSE),0)</f>
        <v>0</v>
      </c>
      <c r="BE615" s="1691">
        <f>IFERROR(VLOOKUP($A615,'2014'!$B$2:$K$157,5,FALSE),0)</f>
        <v>0</v>
      </c>
      <c r="BF615" s="1691">
        <f>IFERROR(VLOOKUP($A615,'2014'!$B$2:$K$157,8,FALSE),0)</f>
        <v>0</v>
      </c>
      <c r="BG615" s="1740">
        <f>IFERROR(VLOOKUP($A615,'2014'!$B$2:$K$157,10,FALSE),0)</f>
        <v>0</v>
      </c>
      <c r="BH615" s="1700">
        <f>IFERROR(VLOOKUP($A615,'2013'!$D$4:$I$249,2,FALSE),0)</f>
        <v>0</v>
      </c>
      <c r="BI615" s="1691">
        <f>IFERROR(VLOOKUP($A615,'2013'!$D$4:$I$249,3,FALSE),0)</f>
        <v>0</v>
      </c>
      <c r="BJ615" s="1691">
        <f>IFERROR(VLOOKUP($A615,'2013'!$D$4:$I$249,4,FALSE),0)</f>
        <v>0</v>
      </c>
      <c r="BK615" s="1691">
        <f>IFERROR(VLOOKUP($A615,'2013'!$D$4:$I$249,5,FALSE),0)</f>
        <v>0</v>
      </c>
      <c r="BL615" s="1740">
        <f>IFERROR(VLOOKUP($A615,'2013'!$D$4:$I$249,6,FALSE),0)</f>
        <v>0</v>
      </c>
      <c r="BM615" s="1737">
        <f>IFERROR(VLOOKUP($A615,'2012'!$D$3:$O$172,2,FALSE),0)</f>
        <v>0</v>
      </c>
      <c r="BN615" s="1691">
        <f>IFERROR(VLOOKUP($A615,'2012'!$D$3:$O$172,3,FALSE),0)</f>
        <v>0</v>
      </c>
      <c r="BO615" s="1743">
        <f>IFERROR(VLOOKUP($A615,'2012'!$D$3:$O$172,4,FALSE),0)</f>
        <v>0</v>
      </c>
      <c r="BP615" s="1700">
        <f>IFERROR(VLOOKUP($A615,'2012'!$D$3:$O$172,5,FALSE),0)</f>
        <v>0</v>
      </c>
      <c r="BQ615" s="1691">
        <f>IFERROR(VLOOKUP($A615,'2012'!$D$3:$O$172,6,FALSE),0)</f>
        <v>0</v>
      </c>
      <c r="BR615" s="1691">
        <f>IFERROR(VLOOKUP($A615,'2012'!$D$3:$O$172,7,FALSE),0)</f>
        <v>0</v>
      </c>
      <c r="BS615" s="1691">
        <f>IFERROR(VLOOKUP($A615,'2012'!$D$3:$O$172,8,FALSE),0)</f>
        <v>0</v>
      </c>
      <c r="BT615" s="1740">
        <f>IFERROR(VLOOKUP($A615,'2012'!$D$3:$O$172,9,FALSE),0)</f>
        <v>0</v>
      </c>
      <c r="BX615" s="1700">
        <f>IFERROR(VLOOKUP($A615,'2011'!$D$4:$I$251,2,FALSE),0)</f>
        <v>0</v>
      </c>
      <c r="BY615" s="1691">
        <f>IFERROR(VLOOKUP($A615,'2011'!$D$4:$I$251,3,FALSE),0)</f>
        <v>0</v>
      </c>
      <c r="BZ615" s="1691">
        <f>IFERROR(VLOOKUP($A615,'2011'!$D$4:$I$251,4,FALSE),0)</f>
        <v>0</v>
      </c>
      <c r="CA615" s="1691">
        <f>IFERROR(VLOOKUP($A615,'2011'!$D$4:$I$251,5,FALSE),0)</f>
        <v>0</v>
      </c>
      <c r="CB615" s="1740">
        <f>IFERROR(VLOOKUP($A615,'2011'!$D$4:$I$251,6,FALSE),0)</f>
        <v>0</v>
      </c>
      <c r="CC615" s="1700">
        <f>IFERROR(VLOOKUP($A615,'2010'!$C$3:$H$234,2,FALSE),0)</f>
        <v>14</v>
      </c>
      <c r="CD615" s="1691">
        <f>IFERROR(VLOOKUP($A615,'2010'!$C$3:$H$234,3,FALSE),0)</f>
        <v>4</v>
      </c>
      <c r="CE615" s="1691">
        <f>IFERROR(VLOOKUP($A615,'2010'!$C$3:$H$234,4,FALSE),0)</f>
        <v>7</v>
      </c>
      <c r="CF615" s="1691">
        <f>IFERROR(VLOOKUP($A615,'2010'!$C$3:$H$234,5,FALSE),0)</f>
        <v>0</v>
      </c>
      <c r="CG615" s="1740">
        <f>IFERROR(VLOOKUP($A615,'2010'!$C$3:$H$234,6,FALSE),0)</f>
        <v>0.5</v>
      </c>
      <c r="CH615" s="1700">
        <f>IFERROR(VLOOKUP($A615,'2009'!$C$3:$H$242,2,FALSE),0)</f>
        <v>0</v>
      </c>
      <c r="CI615" s="1691">
        <f>IFERROR(VLOOKUP($A615,'2009'!$C$3:$H$242,3,FALSE),0)</f>
        <v>0</v>
      </c>
      <c r="CJ615" s="1691">
        <f>IFERROR(VLOOKUP($A615,'2009'!$C$3:$H$242,4,FALSE),0)</f>
        <v>0</v>
      </c>
      <c r="CK615" s="1691">
        <f>IFERROR(VLOOKUP($A615,'2009'!$C$3:$H$242,5,FALSE),0)</f>
        <v>0</v>
      </c>
      <c r="CL615" s="1740">
        <f>IFERROR(VLOOKUP($A615,'2009'!$C$3:$H$242,6,FALSE),0)</f>
        <v>0</v>
      </c>
      <c r="CM615" s="1700">
        <f>IFERROR(VLOOKUP($A615,'2008'!$C$3:$H$229,2,FALSE),0)</f>
        <v>0</v>
      </c>
      <c r="CN615" s="1691">
        <f>IFERROR(VLOOKUP($A615,'2008'!$C$3:$H$229,3,FALSE),0)</f>
        <v>0</v>
      </c>
      <c r="CO615" s="1691">
        <f>IFERROR(VLOOKUP($A615,'2008'!$C$3:$H$229,4,FALSE),0)</f>
        <v>0</v>
      </c>
      <c r="CP615" s="1691">
        <f>IFERROR(VLOOKUP($A615,'2008'!$C$3:$H$229,5,FALSE),0)</f>
        <v>0</v>
      </c>
      <c r="CQ615" s="1740">
        <f>IFERROR(VLOOKUP($A615,'2008'!$C$3:$H$229,6,FALSE),0)</f>
        <v>0</v>
      </c>
      <c r="CR615" s="1700">
        <f>IFERROR(VLOOKUP($A615,'2007'!$C$3:$M$238,7,FALSE),0)</f>
        <v>0</v>
      </c>
      <c r="CS615" s="1691">
        <f>IFERROR(VLOOKUP($A615,'2007'!$C$3:$M$238,8,FALSE),0)</f>
        <v>0</v>
      </c>
      <c r="CT615" s="1691">
        <f>IFERROR(VLOOKUP($A615,'2007'!$C$3:$M$238,9,FALSE),0)</f>
        <v>0</v>
      </c>
      <c r="CU615" s="1691">
        <f>IFERROR(VLOOKUP($A615,'2007'!$C$3:$M$238,10,FALSE),0)</f>
        <v>0</v>
      </c>
      <c r="CV615" s="1740">
        <f>IFERROR(VLOOKUP($A615,'2007'!$C$3:$M$238,11,FALSE),0)</f>
        <v>0</v>
      </c>
      <c r="CW615" s="1700">
        <f>IFERROR(VLOOKUP($A615,'2006'!$A$2:$F$200,2,FALSE),0)</f>
        <v>0</v>
      </c>
      <c r="CX615" s="1691">
        <f>IFERROR(VLOOKUP($A615,'2006'!$A$2:$F$200,4,FALSE),0)</f>
        <v>0</v>
      </c>
      <c r="CY615" s="1691">
        <f>IFERROR(VLOOKUP($A615,'2006'!$A$2:$F$200,5,FALSE),0)</f>
        <v>0</v>
      </c>
      <c r="CZ615" s="1740">
        <f>IFERROR(VLOOKUP($A615,'2006'!$A$2:$F$200,6,FALSE),0)</f>
        <v>0</v>
      </c>
      <c r="DA615" s="1700">
        <f>IFERROR(VLOOKUP($A615,'2005'!$C$3:$M$205,8,FALSE),0)</f>
        <v>0</v>
      </c>
      <c r="DB615" s="1691">
        <f>IFERROR(VLOOKUP($A615,'2005'!$C$3:$M$205,9,FALSE),0)</f>
        <v>0</v>
      </c>
      <c r="DC615" s="1691">
        <f>IFERROR(VLOOKUP($A615,'2005'!$C$3:$M$205,10,FALSE),0)</f>
        <v>0</v>
      </c>
      <c r="DD615" s="1740">
        <f>IFERROR(VLOOKUP($A615,'2005'!$C$3:$M$205,11,FALSE),0)</f>
        <v>0</v>
      </c>
      <c r="DE615" s="1700">
        <f>IFERROR(VLOOKUP($A615,'2004'!$C$3:$M$213,8,FALSE),0)</f>
        <v>0</v>
      </c>
      <c r="DF615" s="1691">
        <f>IFERROR(VLOOKUP($A615,'2004'!$C$3:$M$213,9,FALSE),0)</f>
        <v>0</v>
      </c>
      <c r="DG615" s="1691">
        <f>IFERROR(VLOOKUP($A615,'2004'!$C$3:$M$213,10,FALSE),0)</f>
        <v>0</v>
      </c>
      <c r="DH615" s="1740">
        <f>IFERROR(VLOOKUP($A615,'2004'!$C$3:$M$213,11,FALSE),0)</f>
        <v>0</v>
      </c>
      <c r="DI615" s="1700">
        <f>IFERROR(VLOOKUP($A615,'2003'!$C$3:$Q$214,12,FALSE),0)</f>
        <v>0</v>
      </c>
      <c r="DJ615" s="1691">
        <f>IFERROR(VLOOKUP($A615,'2003'!$C$3:$Q$214,13,FALSE),0)</f>
        <v>0</v>
      </c>
      <c r="DK615" s="1691">
        <f>IFERROR(VLOOKUP($A615,'2003'!$C$3:$Q$214,14,FALSE),0)</f>
        <v>0</v>
      </c>
      <c r="DL615" s="1740">
        <f>IFERROR(VLOOKUP($A615,'2003'!$C$3:$Q$214,15,FALSE),0)</f>
        <v>0</v>
      </c>
      <c r="DM615" s="1700">
        <f>IFERROR(VLOOKUP($A615,'2002'!$D$3:$R$214,12,FALSE),0)</f>
        <v>0</v>
      </c>
      <c r="DN615" s="1691">
        <f>IFERROR(VLOOKUP($A615,'2002'!$D$3:$R$214,13,FALSE),0)</f>
        <v>0</v>
      </c>
      <c r="DO615" s="1691">
        <f>IFERROR(VLOOKUP($A615,'2002'!$D$3:$R$214,14,FALSE),0)</f>
        <v>0</v>
      </c>
      <c r="DP615" s="1788">
        <f>IFERROR(VLOOKUP($A615,'2002'!$D$3:$R$214,15,FALSE),0)</f>
        <v>0</v>
      </c>
      <c r="DQ615" s="1700">
        <f>IFERROR(VLOOKUP($A615,'Pre 2002'!$C$3:$CK$382,84,FALSE),0)</f>
        <v>0</v>
      </c>
      <c r="DR615" s="1695">
        <f>IFERROR(VLOOKUP($A615,'Pre 2002'!$C$3:$CK$382,85,FALSE),0)</f>
        <v>0</v>
      </c>
      <c r="DS615" s="1695">
        <f>IFERROR(VLOOKUP($A615,'Pre 2002'!$C$3:$CK$382,86,FALSE),0)</f>
        <v>0</v>
      </c>
      <c r="DT615" s="1790">
        <f>IFERROR(VLOOKUP($A615,'Pre 2002'!$C$3:$CK$382,87,FALSE),0)</f>
        <v>0</v>
      </c>
      <c r="DU615" s="1741">
        <f>IFERROR(VLOOKUP(A615,'Pre 2002'!$C$3:$CG$382,83,FALSE),0)</f>
        <v>0</v>
      </c>
    </row>
    <row r="616" spans="1:125">
      <c r="A616" s="1778" t="s">
        <v>1318</v>
      </c>
      <c r="B616" s="1562">
        <f t="shared" si="227"/>
        <v>2</v>
      </c>
      <c r="C616" s="1562">
        <f t="shared" si="228"/>
        <v>1</v>
      </c>
      <c r="D616" s="1562">
        <f t="shared" si="229"/>
        <v>0</v>
      </c>
      <c r="E616" s="1563">
        <f t="shared" si="230"/>
        <v>0.5</v>
      </c>
      <c r="F616" s="1786">
        <f t="shared" si="231"/>
        <v>1</v>
      </c>
      <c r="G616" s="1595" t="s">
        <v>2159</v>
      </c>
      <c r="H616" s="1567">
        <f t="shared" si="237"/>
        <v>1</v>
      </c>
      <c r="I616" s="1734">
        <f t="shared" si="238"/>
        <v>2</v>
      </c>
      <c r="J616" s="1734">
        <f t="shared" si="239"/>
        <v>1</v>
      </c>
      <c r="K616" s="1734">
        <f t="shared" si="240"/>
        <v>0</v>
      </c>
      <c r="L616" s="1806">
        <f t="shared" si="241"/>
        <v>0.5</v>
      </c>
      <c r="O616" s="1700">
        <f>IFERROR(VLOOKUP($A616,'2022'!$B$2:$K$174,3,FALSE),0)</f>
        <v>0</v>
      </c>
      <c r="P616" s="1858">
        <f>IFERROR(VLOOKUP($A616,'2022'!$B$2:$K$174,4,FALSE),0)</f>
        <v>0</v>
      </c>
      <c r="Q616" s="1858">
        <f>IFERROR(VLOOKUP($A616,'2022'!$B$2:$K$174,5,FALSE),0)</f>
        <v>0</v>
      </c>
      <c r="R616" s="1858">
        <f>IFERROR(VLOOKUP($A616,'2022'!$B$2:$K$174,8,FALSE),0)</f>
        <v>0</v>
      </c>
      <c r="S616" s="1740">
        <f>IFERROR(VLOOKUP($A616,'2022'!$B$2:$K$174,10,FALSE),0)</f>
        <v>0</v>
      </c>
      <c r="T616" s="1700">
        <f>IFERROR(VLOOKUP($A616,'2021'!$B$2:$K$174,3,FALSE),0)</f>
        <v>0</v>
      </c>
      <c r="U616" s="1843">
        <f>IFERROR(VLOOKUP($A616,'2021'!$B$2:$K$174,4,FALSE),0)</f>
        <v>0</v>
      </c>
      <c r="V616" s="1843">
        <f>IFERROR(VLOOKUP($A616,'2021'!$B$2:$K$174,5,FALSE),0)</f>
        <v>0</v>
      </c>
      <c r="W616" s="1843">
        <f>IFERROR(VLOOKUP($A616,'2021'!$B$2:$K$174,8,FALSE),0)</f>
        <v>0</v>
      </c>
      <c r="X616" s="1740">
        <f>IFERROR(VLOOKUP($A616,'2021'!$B$2:$K$174,10,FALSE),0)</f>
        <v>0</v>
      </c>
      <c r="Y616" s="1700">
        <f>IFERROR(VLOOKUP($A616,'2020'!$B$2:$K$170,3,FALSE),0)</f>
        <v>0</v>
      </c>
      <c r="Z616" s="1829">
        <f>IFERROR(VLOOKUP($A616,'2020'!$B$2:$K$170,4,FALSE),0)</f>
        <v>0</v>
      </c>
      <c r="AA616" s="1829">
        <f>IFERROR(VLOOKUP($A616,'2020'!$B$2:$K$170,5,FALSE),0)</f>
        <v>0</v>
      </c>
      <c r="AB616" s="1829">
        <f>IFERROR(VLOOKUP($A616,'2020'!$B$2:$K$170,8,FALSE),0)</f>
        <v>0</v>
      </c>
      <c r="AC616" s="1740">
        <f>IFERROR(VLOOKUP($A616,'2020'!$B$2:$K$170,10,FALSE),0)</f>
        <v>0</v>
      </c>
      <c r="AD616" s="1700">
        <f>IFERROR(VLOOKUP($A616,'2019'!$B$2:$K$170,3,FALSE),0)</f>
        <v>0</v>
      </c>
      <c r="AE616" s="1823">
        <f>IFERROR(VLOOKUP($A616,'2019'!$B$2:$K$170,4,FALSE),0)</f>
        <v>0</v>
      </c>
      <c r="AF616" s="1823">
        <f>IFERROR(VLOOKUP($A616,'2019'!$B$2:$K$170,5,FALSE),0)</f>
        <v>0</v>
      </c>
      <c r="AG616" s="1823">
        <f>IFERROR(VLOOKUP($A616,'2019'!$B$2:$K$170,8,FALSE),0)</f>
        <v>0</v>
      </c>
      <c r="AH616" s="1740">
        <f>IFERROR(VLOOKUP($A616,'2019'!$B$2:$K$170,10,FALSE),0)</f>
        <v>0</v>
      </c>
      <c r="AI616" s="1700">
        <f>IFERROR(VLOOKUP($A616,'2018'!$B$2:$K$170,3,FALSE),0)</f>
        <v>0</v>
      </c>
      <c r="AJ616" s="1821">
        <f>IFERROR(VLOOKUP($A616,'2018'!$B$2:$K$170,4,FALSE),0)</f>
        <v>0</v>
      </c>
      <c r="AK616" s="1821">
        <f>IFERROR(VLOOKUP($A616,'2018'!$B$2:$K$170,5,FALSE),0)</f>
        <v>0</v>
      </c>
      <c r="AL616" s="1821">
        <f>IFERROR(VLOOKUP($A616,'2018'!$B$2:$K$170,8,FALSE),0)</f>
        <v>0</v>
      </c>
      <c r="AM616" s="1740">
        <f>IFERROR(VLOOKUP($A616,'2018'!$B$2:$K$170,10,FALSE),0)</f>
        <v>0</v>
      </c>
      <c r="AN616" s="1700">
        <f>IFERROR(VLOOKUP($A616,'2017'!$B$2:$J$163,2,FALSE),0)</f>
        <v>0</v>
      </c>
      <c r="AO616" s="1815">
        <f>IFERROR(VLOOKUP($A616,'2017'!$B$2:$J$163,3,FALSE),0)</f>
        <v>0</v>
      </c>
      <c r="AP616" s="1815">
        <f>IFERROR(VLOOKUP($A616,'2017'!$B$2:$J$163,4,FALSE),0)</f>
        <v>0</v>
      </c>
      <c r="AQ616" s="1815">
        <f>IFERROR(VLOOKUP($A616,'2017'!$B$2:$J$163,7,FALSE),0)</f>
        <v>0</v>
      </c>
      <c r="AR616" s="1740">
        <f>IFERROR(VLOOKUP($A616,'2017'!$B$2:$J$163,9,FALSE),0)</f>
        <v>0</v>
      </c>
      <c r="AS616" s="1700">
        <f>IFERROR(VLOOKUP($A616,'2016'!$B$2:$K$165,3,FALSE),0)</f>
        <v>0</v>
      </c>
      <c r="AT616" s="1796">
        <f>IFERROR(VLOOKUP($A616,'2016'!$B$2:$K$165,4,FALSE),0)</f>
        <v>0</v>
      </c>
      <c r="AU616" s="1796">
        <f>IFERROR(VLOOKUP($A616,'2016'!$B$2:$K$165,5,FALSE),0)</f>
        <v>0</v>
      </c>
      <c r="AV616" s="1796">
        <f>IFERROR(VLOOKUP($A616,'2016'!$B$2:$K$165,8,FALSE),0)</f>
        <v>0</v>
      </c>
      <c r="AW616" s="1740">
        <f>IFERROR(VLOOKUP($A616,'2016'!$B$2:$K$165,10,FALSE),0)</f>
        <v>0</v>
      </c>
      <c r="AX616" s="1700">
        <f>IFERROR(VLOOKUP($A616,'2015'!$B$2:$K$165,3,FALSE),0)</f>
        <v>0</v>
      </c>
      <c r="AY616" s="1695">
        <f>IFERROR(VLOOKUP($A616,'2015'!$B$2:$K$165,4,FALSE),0)</f>
        <v>0</v>
      </c>
      <c r="AZ616" s="1695">
        <f>IFERROR(VLOOKUP($A616,'2015'!$B$2:$K$165,5,FALSE),0)</f>
        <v>0</v>
      </c>
      <c r="BA616" s="1695">
        <f>IFERROR(VLOOKUP($A616,'2015'!$B$2:$K$165,8,FALSE),0)</f>
        <v>0</v>
      </c>
      <c r="BB616" s="1740">
        <f>IFERROR(VLOOKUP($A616,'2015'!$B$2:$K$165,10,FALSE),0)</f>
        <v>0</v>
      </c>
      <c r="BC616" s="1700">
        <f>IFERROR(VLOOKUP($A616,'2014'!$B$2:$K$157,3,FALSE),0)</f>
        <v>0</v>
      </c>
      <c r="BD616" s="1691">
        <f>IFERROR(VLOOKUP($A616,'2014'!$B$2:$K$157,4,FALSE),0)</f>
        <v>0</v>
      </c>
      <c r="BE616" s="1691">
        <f>IFERROR(VLOOKUP($A616,'2014'!$B$2:$K$157,5,FALSE),0)</f>
        <v>0</v>
      </c>
      <c r="BF616" s="1691">
        <f>IFERROR(VLOOKUP($A616,'2014'!$B$2:$K$157,8,FALSE),0)</f>
        <v>0</v>
      </c>
      <c r="BG616" s="1740">
        <f>IFERROR(VLOOKUP($A616,'2014'!$B$2:$K$157,10,FALSE),0)</f>
        <v>0</v>
      </c>
      <c r="BH616" s="1700">
        <f>IFERROR(VLOOKUP($A616,'2013'!$D$4:$I$249,2,FALSE),0)</f>
        <v>0</v>
      </c>
      <c r="BI616" s="1691">
        <f>IFERROR(VLOOKUP($A616,'2013'!$D$4:$I$249,3,FALSE),0)</f>
        <v>0</v>
      </c>
      <c r="BJ616" s="1691">
        <f>IFERROR(VLOOKUP($A616,'2013'!$D$4:$I$249,4,FALSE),0)</f>
        <v>0</v>
      </c>
      <c r="BK616" s="1691">
        <f>IFERROR(VLOOKUP($A616,'2013'!$D$4:$I$249,5,FALSE),0)</f>
        <v>0</v>
      </c>
      <c r="BL616" s="1740">
        <f>IFERROR(VLOOKUP($A616,'2013'!$D$4:$I$249,6,FALSE),0)</f>
        <v>0</v>
      </c>
      <c r="BM616" s="1737">
        <f>IFERROR(VLOOKUP($A616,'2012'!$D$3:$O$172,2,FALSE),0)</f>
        <v>0</v>
      </c>
      <c r="BN616" s="1691">
        <f>IFERROR(VLOOKUP($A616,'2012'!$D$3:$O$172,3,FALSE),0)</f>
        <v>0</v>
      </c>
      <c r="BO616" s="1743">
        <f>IFERROR(VLOOKUP($A616,'2012'!$D$3:$O$172,4,FALSE),0)</f>
        <v>0</v>
      </c>
      <c r="BP616" s="1700">
        <f>IFERROR(VLOOKUP($A616,'2012'!$D$3:$O$172,5,FALSE),0)</f>
        <v>0</v>
      </c>
      <c r="BQ616" s="1691">
        <f>IFERROR(VLOOKUP($A616,'2012'!$D$3:$O$172,6,FALSE),0)</f>
        <v>0</v>
      </c>
      <c r="BR616" s="1691">
        <f>IFERROR(VLOOKUP($A616,'2012'!$D$3:$O$172,7,FALSE),0)</f>
        <v>0</v>
      </c>
      <c r="BS616" s="1691">
        <f>IFERROR(VLOOKUP($A616,'2012'!$D$3:$O$172,8,FALSE),0)</f>
        <v>0</v>
      </c>
      <c r="BT616" s="1740">
        <f>IFERROR(VLOOKUP($A616,'2012'!$D$3:$O$172,9,FALSE),0)</f>
        <v>0</v>
      </c>
      <c r="BX616" s="1700">
        <f>IFERROR(VLOOKUP($A616,'2011'!$D$4:$I$251,2,FALSE),0)</f>
        <v>0</v>
      </c>
      <c r="BY616" s="1691">
        <f>IFERROR(VLOOKUP($A616,'2011'!$D$4:$I$251,3,FALSE),0)</f>
        <v>0</v>
      </c>
      <c r="BZ616" s="1691">
        <f>IFERROR(VLOOKUP($A616,'2011'!$D$4:$I$251,4,FALSE),0)</f>
        <v>0</v>
      </c>
      <c r="CA616" s="1691">
        <f>IFERROR(VLOOKUP($A616,'2011'!$D$4:$I$251,5,FALSE),0)</f>
        <v>0</v>
      </c>
      <c r="CB616" s="1740">
        <f>IFERROR(VLOOKUP($A616,'2011'!$D$4:$I$251,6,FALSE),0)</f>
        <v>0</v>
      </c>
      <c r="CC616" s="1700">
        <f>IFERROR(VLOOKUP($A616,'2010'!$C$3:$H$234,2,FALSE),0)</f>
        <v>0</v>
      </c>
      <c r="CD616" s="1691">
        <f>IFERROR(VLOOKUP($A616,'2010'!$C$3:$H$234,3,FALSE),0)</f>
        <v>0</v>
      </c>
      <c r="CE616" s="1691">
        <f>IFERROR(VLOOKUP($A616,'2010'!$C$3:$H$234,4,FALSE),0)</f>
        <v>0</v>
      </c>
      <c r="CF616" s="1691">
        <f>IFERROR(VLOOKUP($A616,'2010'!$C$3:$H$234,5,FALSE),0)</f>
        <v>0</v>
      </c>
      <c r="CG616" s="1740">
        <f>IFERROR(VLOOKUP($A616,'2010'!$C$3:$H$234,6,FALSE),0)</f>
        <v>0</v>
      </c>
      <c r="CH616" s="1700">
        <f>IFERROR(VLOOKUP($A616,'2009'!$C$3:$H$242,2,FALSE),0)</f>
        <v>2</v>
      </c>
      <c r="CI616" s="1691">
        <f>IFERROR(VLOOKUP($A616,'2009'!$C$3:$H$242,3,FALSE),0)</f>
        <v>1</v>
      </c>
      <c r="CJ616" s="1691">
        <f>IFERROR(VLOOKUP($A616,'2009'!$C$3:$H$242,4,FALSE),0)</f>
        <v>1</v>
      </c>
      <c r="CK616" s="1691">
        <f>IFERROR(VLOOKUP($A616,'2009'!$C$3:$H$242,5,FALSE),0)</f>
        <v>0</v>
      </c>
      <c r="CL616" s="1740">
        <f>IFERROR(VLOOKUP($A616,'2009'!$C$3:$H$242,6,FALSE),0)</f>
        <v>0.5</v>
      </c>
      <c r="CM616" s="1700">
        <f>IFERROR(VLOOKUP($A616,'2008'!$C$3:$H$229,2,FALSE),0)</f>
        <v>0</v>
      </c>
      <c r="CN616" s="1691">
        <f>IFERROR(VLOOKUP($A616,'2008'!$C$3:$H$229,3,FALSE),0)</f>
        <v>0</v>
      </c>
      <c r="CO616" s="1691">
        <f>IFERROR(VLOOKUP($A616,'2008'!$C$3:$H$229,4,FALSE),0)</f>
        <v>0</v>
      </c>
      <c r="CP616" s="1691">
        <f>IFERROR(VLOOKUP($A616,'2008'!$C$3:$H$229,5,FALSE),0)</f>
        <v>0</v>
      </c>
      <c r="CQ616" s="1740">
        <f>IFERROR(VLOOKUP($A616,'2008'!$C$3:$H$229,6,FALSE),0)</f>
        <v>0</v>
      </c>
      <c r="CR616" s="1700">
        <f>IFERROR(VLOOKUP($A616,'2007'!$C$3:$M$238,7,FALSE),0)</f>
        <v>0</v>
      </c>
      <c r="CS616" s="1691">
        <f>IFERROR(VLOOKUP($A616,'2007'!$C$3:$M$238,8,FALSE),0)</f>
        <v>0</v>
      </c>
      <c r="CT616" s="1691">
        <f>IFERROR(VLOOKUP($A616,'2007'!$C$3:$M$238,9,FALSE),0)</f>
        <v>0</v>
      </c>
      <c r="CU616" s="1691">
        <f>IFERROR(VLOOKUP($A616,'2007'!$C$3:$M$238,10,FALSE),0)</f>
        <v>0</v>
      </c>
      <c r="CV616" s="1740">
        <f>IFERROR(VLOOKUP($A616,'2007'!$C$3:$M$238,11,FALSE),0)</f>
        <v>0</v>
      </c>
      <c r="CW616" s="1700">
        <f>IFERROR(VLOOKUP($A616,'2006'!$A$2:$F$200,2,FALSE),0)</f>
        <v>0</v>
      </c>
      <c r="CX616" s="1691">
        <f>IFERROR(VLOOKUP($A616,'2006'!$A$2:$F$200,4,FALSE),0)</f>
        <v>0</v>
      </c>
      <c r="CY616" s="1691">
        <f>IFERROR(VLOOKUP($A616,'2006'!$A$2:$F$200,5,FALSE),0)</f>
        <v>0</v>
      </c>
      <c r="CZ616" s="1740">
        <f>IFERROR(VLOOKUP($A616,'2006'!$A$2:$F$200,6,FALSE),0)</f>
        <v>0</v>
      </c>
      <c r="DA616" s="1700">
        <f>IFERROR(VLOOKUP($A616,'2005'!$C$3:$M$205,8,FALSE),0)</f>
        <v>0</v>
      </c>
      <c r="DB616" s="1691">
        <f>IFERROR(VLOOKUP($A616,'2005'!$C$3:$M$205,9,FALSE),0)</f>
        <v>0</v>
      </c>
      <c r="DC616" s="1691">
        <f>IFERROR(VLOOKUP($A616,'2005'!$C$3:$M$205,10,FALSE),0)</f>
        <v>0</v>
      </c>
      <c r="DD616" s="1740">
        <f>IFERROR(VLOOKUP($A616,'2005'!$C$3:$M$205,11,FALSE),0)</f>
        <v>0</v>
      </c>
      <c r="DE616" s="1700">
        <f>IFERROR(VLOOKUP($A616,'2004'!$C$3:$M$213,8,FALSE),0)</f>
        <v>0</v>
      </c>
      <c r="DF616" s="1691">
        <f>IFERROR(VLOOKUP($A616,'2004'!$C$3:$M$213,9,FALSE),0)</f>
        <v>0</v>
      </c>
      <c r="DG616" s="1691">
        <f>IFERROR(VLOOKUP($A616,'2004'!$C$3:$M$213,10,FALSE),0)</f>
        <v>0</v>
      </c>
      <c r="DH616" s="1740">
        <f>IFERROR(VLOOKUP($A616,'2004'!$C$3:$M$213,11,FALSE),0)</f>
        <v>0</v>
      </c>
      <c r="DI616" s="1700">
        <f>IFERROR(VLOOKUP($A616,'2003'!$C$3:$Q$214,12,FALSE),0)</f>
        <v>0</v>
      </c>
      <c r="DJ616" s="1691">
        <f>IFERROR(VLOOKUP($A616,'2003'!$C$3:$Q$214,13,FALSE),0)</f>
        <v>0</v>
      </c>
      <c r="DK616" s="1691">
        <f>IFERROR(VLOOKUP($A616,'2003'!$C$3:$Q$214,14,FALSE),0)</f>
        <v>0</v>
      </c>
      <c r="DL616" s="1740">
        <f>IFERROR(VLOOKUP($A616,'2003'!$C$3:$Q$214,15,FALSE),0)</f>
        <v>0</v>
      </c>
      <c r="DM616" s="1700">
        <f>IFERROR(VLOOKUP($A616,'2002'!$D$3:$R$214,12,FALSE),0)</f>
        <v>0</v>
      </c>
      <c r="DN616" s="1691">
        <f>IFERROR(VLOOKUP($A616,'2002'!$D$3:$R$214,13,FALSE),0)</f>
        <v>0</v>
      </c>
      <c r="DO616" s="1691">
        <f>IFERROR(VLOOKUP($A616,'2002'!$D$3:$R$214,14,FALSE),0)</f>
        <v>0</v>
      </c>
      <c r="DP616" s="1788">
        <f>IFERROR(VLOOKUP($A616,'2002'!$D$3:$R$214,15,FALSE),0)</f>
        <v>0</v>
      </c>
      <c r="DQ616" s="1700">
        <f>IFERROR(VLOOKUP($A616,'Pre 2002'!$C$3:$CK$382,84,FALSE),0)</f>
        <v>0</v>
      </c>
      <c r="DR616" s="1695">
        <f>IFERROR(VLOOKUP($A616,'Pre 2002'!$C$3:$CK$382,85,FALSE),0)</f>
        <v>0</v>
      </c>
      <c r="DS616" s="1695">
        <f>IFERROR(VLOOKUP($A616,'Pre 2002'!$C$3:$CK$382,86,FALSE),0)</f>
        <v>0</v>
      </c>
      <c r="DT616" s="1790">
        <f>IFERROR(VLOOKUP($A616,'Pre 2002'!$C$3:$CK$382,87,FALSE),0)</f>
        <v>0</v>
      </c>
      <c r="DU616" s="1741">
        <f>IFERROR(VLOOKUP(A616,'Pre 2002'!$C$3:$CG$382,83,FALSE),0)</f>
        <v>0</v>
      </c>
    </row>
    <row r="617" spans="1:125">
      <c r="A617" s="1778" t="s">
        <v>2016</v>
      </c>
      <c r="B617" s="1562">
        <f t="shared" si="227"/>
        <v>2</v>
      </c>
      <c r="C617" s="1562">
        <f t="shared" si="228"/>
        <v>1</v>
      </c>
      <c r="D617" s="1562">
        <f t="shared" si="229"/>
        <v>0</v>
      </c>
      <c r="E617" s="1563">
        <f t="shared" si="230"/>
        <v>0.5</v>
      </c>
      <c r="F617" s="1786">
        <f t="shared" si="231"/>
        <v>1</v>
      </c>
      <c r="G617" s="1595" t="s">
        <v>2159</v>
      </c>
      <c r="H617" s="1567">
        <f t="shared" si="237"/>
        <v>1</v>
      </c>
      <c r="I617" s="1734">
        <f t="shared" si="238"/>
        <v>2</v>
      </c>
      <c r="J617" s="1734">
        <f t="shared" si="239"/>
        <v>1</v>
      </c>
      <c r="K617" s="1734">
        <f t="shared" si="240"/>
        <v>0</v>
      </c>
      <c r="L617" s="1806">
        <f t="shared" si="241"/>
        <v>0.5</v>
      </c>
      <c r="O617" s="1700">
        <f>IFERROR(VLOOKUP($A617,'2022'!$B$2:$K$174,3,FALSE),0)</f>
        <v>0</v>
      </c>
      <c r="P617" s="1858">
        <f>IFERROR(VLOOKUP($A617,'2022'!$B$2:$K$174,4,FALSE),0)</f>
        <v>0</v>
      </c>
      <c r="Q617" s="1858">
        <f>IFERROR(VLOOKUP($A617,'2022'!$B$2:$K$174,5,FALSE),0)</f>
        <v>0</v>
      </c>
      <c r="R617" s="1858">
        <f>IFERROR(VLOOKUP($A617,'2022'!$B$2:$K$174,8,FALSE),0)</f>
        <v>0</v>
      </c>
      <c r="S617" s="1740">
        <f>IFERROR(VLOOKUP($A617,'2022'!$B$2:$K$174,10,FALSE),0)</f>
        <v>0</v>
      </c>
      <c r="T617" s="1700">
        <f>IFERROR(VLOOKUP($A617,'2021'!$B$2:$K$174,3,FALSE),0)</f>
        <v>0</v>
      </c>
      <c r="U617" s="1843">
        <f>IFERROR(VLOOKUP($A617,'2021'!$B$2:$K$174,4,FALSE),0)</f>
        <v>0</v>
      </c>
      <c r="V617" s="1843">
        <f>IFERROR(VLOOKUP($A617,'2021'!$B$2:$K$174,5,FALSE),0)</f>
        <v>0</v>
      </c>
      <c r="W617" s="1843">
        <f>IFERROR(VLOOKUP($A617,'2021'!$B$2:$K$174,8,FALSE),0)</f>
        <v>0</v>
      </c>
      <c r="X617" s="1740">
        <f>IFERROR(VLOOKUP($A617,'2021'!$B$2:$K$174,10,FALSE),0)</f>
        <v>0</v>
      </c>
      <c r="Y617" s="1700">
        <f>IFERROR(VLOOKUP($A617,'2020'!$B$2:$K$170,3,FALSE),0)</f>
        <v>0</v>
      </c>
      <c r="Z617" s="1829">
        <f>IFERROR(VLOOKUP($A617,'2020'!$B$2:$K$170,4,FALSE),0)</f>
        <v>0</v>
      </c>
      <c r="AA617" s="1829">
        <f>IFERROR(VLOOKUP($A617,'2020'!$B$2:$K$170,5,FALSE),0)</f>
        <v>0</v>
      </c>
      <c r="AB617" s="1829">
        <f>IFERROR(VLOOKUP($A617,'2020'!$B$2:$K$170,8,FALSE),0)</f>
        <v>0</v>
      </c>
      <c r="AC617" s="1740">
        <f>IFERROR(VLOOKUP($A617,'2020'!$B$2:$K$170,10,FALSE),0)</f>
        <v>0</v>
      </c>
      <c r="AD617" s="1700">
        <f>IFERROR(VLOOKUP($A617,'2019'!$B$2:$K$170,3,FALSE),0)</f>
        <v>0</v>
      </c>
      <c r="AE617" s="1823">
        <f>IFERROR(VLOOKUP($A617,'2019'!$B$2:$K$170,4,FALSE),0)</f>
        <v>0</v>
      </c>
      <c r="AF617" s="1823">
        <f>IFERROR(VLOOKUP($A617,'2019'!$B$2:$K$170,5,FALSE),0)</f>
        <v>0</v>
      </c>
      <c r="AG617" s="1823">
        <f>IFERROR(VLOOKUP($A617,'2019'!$B$2:$K$170,8,FALSE),0)</f>
        <v>0</v>
      </c>
      <c r="AH617" s="1740">
        <f>IFERROR(VLOOKUP($A617,'2019'!$B$2:$K$170,10,FALSE),0)</f>
        <v>0</v>
      </c>
      <c r="AI617" s="1700">
        <f>IFERROR(VLOOKUP($A617,'2018'!$B$2:$K$170,3,FALSE),0)</f>
        <v>0</v>
      </c>
      <c r="AJ617" s="1821">
        <f>IFERROR(VLOOKUP($A617,'2018'!$B$2:$K$170,4,FALSE),0)</f>
        <v>0</v>
      </c>
      <c r="AK617" s="1821">
        <f>IFERROR(VLOOKUP($A617,'2018'!$B$2:$K$170,5,FALSE),0)</f>
        <v>0</v>
      </c>
      <c r="AL617" s="1821">
        <f>IFERROR(VLOOKUP($A617,'2018'!$B$2:$K$170,8,FALSE),0)</f>
        <v>0</v>
      </c>
      <c r="AM617" s="1740">
        <f>IFERROR(VLOOKUP($A617,'2018'!$B$2:$K$170,10,FALSE),0)</f>
        <v>0</v>
      </c>
      <c r="AN617" s="1700">
        <f>IFERROR(VLOOKUP($A617,'2017'!$B$2:$J$163,2,FALSE),0)</f>
        <v>0</v>
      </c>
      <c r="AO617" s="1815">
        <f>IFERROR(VLOOKUP($A617,'2017'!$B$2:$J$163,3,FALSE),0)</f>
        <v>0</v>
      </c>
      <c r="AP617" s="1815">
        <f>IFERROR(VLOOKUP($A617,'2017'!$B$2:$J$163,4,FALSE),0)</f>
        <v>0</v>
      </c>
      <c r="AQ617" s="1815">
        <f>IFERROR(VLOOKUP($A617,'2017'!$B$2:$J$163,7,FALSE),0)</f>
        <v>0</v>
      </c>
      <c r="AR617" s="1740">
        <f>IFERROR(VLOOKUP($A617,'2017'!$B$2:$J$163,9,FALSE),0)</f>
        <v>0</v>
      </c>
      <c r="AS617" s="1700">
        <f>IFERROR(VLOOKUP($A617,'2016'!$B$2:$K$165,3,FALSE),0)</f>
        <v>0</v>
      </c>
      <c r="AT617" s="1796">
        <f>IFERROR(VLOOKUP($A617,'2016'!$B$2:$K$165,4,FALSE),0)</f>
        <v>0</v>
      </c>
      <c r="AU617" s="1796">
        <f>IFERROR(VLOOKUP($A617,'2016'!$B$2:$K$165,5,FALSE),0)</f>
        <v>0</v>
      </c>
      <c r="AV617" s="1796">
        <f>IFERROR(VLOOKUP($A617,'2016'!$B$2:$K$165,8,FALSE),0)</f>
        <v>0</v>
      </c>
      <c r="AW617" s="1740">
        <f>IFERROR(VLOOKUP($A617,'2016'!$B$2:$K$165,10,FALSE),0)</f>
        <v>0</v>
      </c>
      <c r="AX617" s="1700">
        <f>IFERROR(VLOOKUP($A617,'2015'!$B$2:$K$165,3,FALSE),0)</f>
        <v>0</v>
      </c>
      <c r="AY617" s="1695">
        <f>IFERROR(VLOOKUP($A617,'2015'!$B$2:$K$165,4,FALSE),0)</f>
        <v>0</v>
      </c>
      <c r="AZ617" s="1695">
        <f>IFERROR(VLOOKUP($A617,'2015'!$B$2:$K$165,5,FALSE),0)</f>
        <v>0</v>
      </c>
      <c r="BA617" s="1695">
        <f>IFERROR(VLOOKUP($A617,'2015'!$B$2:$K$165,8,FALSE),0)</f>
        <v>0</v>
      </c>
      <c r="BB617" s="1740">
        <f>IFERROR(VLOOKUP($A617,'2015'!$B$2:$K$165,10,FALSE),0)</f>
        <v>0</v>
      </c>
      <c r="BC617" s="1700">
        <f>IFERROR(VLOOKUP($A617,'2014'!$B$2:$K$157,3,FALSE),0)</f>
        <v>0</v>
      </c>
      <c r="BD617" s="1691">
        <f>IFERROR(VLOOKUP($A617,'2014'!$B$2:$K$157,4,FALSE),0)</f>
        <v>0</v>
      </c>
      <c r="BE617" s="1691">
        <f>IFERROR(VLOOKUP($A617,'2014'!$B$2:$K$157,5,FALSE),0)</f>
        <v>0</v>
      </c>
      <c r="BF617" s="1691">
        <f>IFERROR(VLOOKUP($A617,'2014'!$B$2:$K$157,8,FALSE),0)</f>
        <v>0</v>
      </c>
      <c r="BG617" s="1740">
        <f>IFERROR(VLOOKUP($A617,'2014'!$B$2:$K$157,10,FALSE),0)</f>
        <v>0</v>
      </c>
      <c r="BH617" s="1700">
        <f>IFERROR(VLOOKUP($A617,'2013'!$D$4:$I$249,2,FALSE),0)</f>
        <v>0</v>
      </c>
      <c r="BI617" s="1691">
        <f>IFERROR(VLOOKUP($A617,'2013'!$D$4:$I$249,3,FALSE),0)</f>
        <v>0</v>
      </c>
      <c r="BJ617" s="1691">
        <f>IFERROR(VLOOKUP($A617,'2013'!$D$4:$I$249,4,FALSE),0)</f>
        <v>0</v>
      </c>
      <c r="BK617" s="1691">
        <f>IFERROR(VLOOKUP($A617,'2013'!$D$4:$I$249,5,FALSE),0)</f>
        <v>0</v>
      </c>
      <c r="BL617" s="1740">
        <f>IFERROR(VLOOKUP($A617,'2013'!$D$4:$I$249,6,FALSE),0)</f>
        <v>0</v>
      </c>
      <c r="BM617" s="1737">
        <f>IFERROR(VLOOKUP($A617,'2012'!$D$3:$O$172,2,FALSE),0)</f>
        <v>0</v>
      </c>
      <c r="BN617" s="1691">
        <f>IFERROR(VLOOKUP($A617,'2012'!$D$3:$O$172,3,FALSE),0)</f>
        <v>0</v>
      </c>
      <c r="BO617" s="1743">
        <f>IFERROR(VLOOKUP($A617,'2012'!$D$3:$O$172,4,FALSE),0)</f>
        <v>0</v>
      </c>
      <c r="BP617" s="1700">
        <f>IFERROR(VLOOKUP($A617,'2012'!$D$3:$O$172,5,FALSE),0)</f>
        <v>0</v>
      </c>
      <c r="BQ617" s="1691">
        <f>IFERROR(VLOOKUP($A617,'2012'!$D$3:$O$172,6,FALSE),0)</f>
        <v>0</v>
      </c>
      <c r="BR617" s="1691">
        <f>IFERROR(VLOOKUP($A617,'2012'!$D$3:$O$172,7,FALSE),0)</f>
        <v>0</v>
      </c>
      <c r="BS617" s="1691">
        <f>IFERROR(VLOOKUP($A617,'2012'!$D$3:$O$172,8,FALSE),0)</f>
        <v>0</v>
      </c>
      <c r="BT617" s="1740">
        <f>IFERROR(VLOOKUP($A617,'2012'!$D$3:$O$172,9,FALSE),0)</f>
        <v>0</v>
      </c>
      <c r="BX617" s="1700">
        <f>IFERROR(VLOOKUP($A617,'2011'!$D$4:$I$251,2,FALSE),0)</f>
        <v>0</v>
      </c>
      <c r="BY617" s="1691">
        <f>IFERROR(VLOOKUP($A617,'2011'!$D$4:$I$251,3,FALSE),0)</f>
        <v>0</v>
      </c>
      <c r="BZ617" s="1691">
        <f>IFERROR(VLOOKUP($A617,'2011'!$D$4:$I$251,4,FALSE),0)</f>
        <v>0</v>
      </c>
      <c r="CA617" s="1691">
        <f>IFERROR(VLOOKUP($A617,'2011'!$D$4:$I$251,5,FALSE),0)</f>
        <v>0</v>
      </c>
      <c r="CB617" s="1740">
        <f>IFERROR(VLOOKUP($A617,'2011'!$D$4:$I$251,6,FALSE),0)</f>
        <v>0</v>
      </c>
      <c r="CC617" s="1700">
        <f>IFERROR(VLOOKUP($A617,'2010'!$C$3:$H$234,2,FALSE),0)</f>
        <v>0</v>
      </c>
      <c r="CD617" s="1691">
        <f>IFERROR(VLOOKUP($A617,'2010'!$C$3:$H$234,3,FALSE),0)</f>
        <v>0</v>
      </c>
      <c r="CE617" s="1691">
        <f>IFERROR(VLOOKUP($A617,'2010'!$C$3:$H$234,4,FALSE),0)</f>
        <v>0</v>
      </c>
      <c r="CF617" s="1691">
        <f>IFERROR(VLOOKUP($A617,'2010'!$C$3:$H$234,5,FALSE),0)</f>
        <v>0</v>
      </c>
      <c r="CG617" s="1740">
        <f>IFERROR(VLOOKUP($A617,'2010'!$C$3:$H$234,6,FALSE),0)</f>
        <v>0</v>
      </c>
      <c r="CH617" s="1700">
        <f>IFERROR(VLOOKUP($A617,'2009'!$C$3:$H$242,2,FALSE),0)</f>
        <v>0</v>
      </c>
      <c r="CI617" s="1691">
        <f>IFERROR(VLOOKUP($A617,'2009'!$C$3:$H$242,3,FALSE),0)</f>
        <v>0</v>
      </c>
      <c r="CJ617" s="1691">
        <f>IFERROR(VLOOKUP($A617,'2009'!$C$3:$H$242,4,FALSE),0)</f>
        <v>0</v>
      </c>
      <c r="CK617" s="1691">
        <f>IFERROR(VLOOKUP($A617,'2009'!$C$3:$H$242,5,FALSE),0)</f>
        <v>0</v>
      </c>
      <c r="CL617" s="1740">
        <f>IFERROR(VLOOKUP($A617,'2009'!$C$3:$H$242,6,FALSE),0)</f>
        <v>0</v>
      </c>
      <c r="CM617" s="1700">
        <f>IFERROR(VLOOKUP($A617,'2008'!$C$3:$H$229,2,FALSE),0)</f>
        <v>0</v>
      </c>
      <c r="CN617" s="1691">
        <f>IFERROR(VLOOKUP($A617,'2008'!$C$3:$H$229,3,FALSE),0)</f>
        <v>0</v>
      </c>
      <c r="CO617" s="1691">
        <f>IFERROR(VLOOKUP($A617,'2008'!$C$3:$H$229,4,FALSE),0)</f>
        <v>0</v>
      </c>
      <c r="CP617" s="1691">
        <f>IFERROR(VLOOKUP($A617,'2008'!$C$3:$H$229,5,FALSE),0)</f>
        <v>0</v>
      </c>
      <c r="CQ617" s="1740">
        <f>IFERROR(VLOOKUP($A617,'2008'!$C$3:$H$229,6,FALSE),0)</f>
        <v>0</v>
      </c>
      <c r="CR617" s="1700">
        <f>IFERROR(VLOOKUP($A617,'2007'!$C$3:$M$238,7,FALSE),0)</f>
        <v>0</v>
      </c>
      <c r="CS617" s="1691">
        <f>IFERROR(VLOOKUP($A617,'2007'!$C$3:$M$238,8,FALSE),0)</f>
        <v>0</v>
      </c>
      <c r="CT617" s="1691">
        <f>IFERROR(VLOOKUP($A617,'2007'!$C$3:$M$238,9,FALSE),0)</f>
        <v>0</v>
      </c>
      <c r="CU617" s="1691">
        <f>IFERROR(VLOOKUP($A617,'2007'!$C$3:$M$238,10,FALSE),0)</f>
        <v>0</v>
      </c>
      <c r="CV617" s="1740">
        <f>IFERROR(VLOOKUP($A617,'2007'!$C$3:$M$238,11,FALSE),0)</f>
        <v>0</v>
      </c>
      <c r="CW617" s="1700">
        <f>IFERROR(VLOOKUP($A617,'2006'!$A$2:$F$200,2,FALSE),0)</f>
        <v>0</v>
      </c>
      <c r="CX617" s="1691">
        <f>IFERROR(VLOOKUP($A617,'2006'!$A$2:$F$200,4,FALSE),0)</f>
        <v>0</v>
      </c>
      <c r="CY617" s="1691">
        <f>IFERROR(VLOOKUP($A617,'2006'!$A$2:$F$200,5,FALSE),0)</f>
        <v>0</v>
      </c>
      <c r="CZ617" s="1740">
        <f>IFERROR(VLOOKUP($A617,'2006'!$A$2:$F$200,6,FALSE),0)</f>
        <v>0</v>
      </c>
      <c r="DA617" s="1700">
        <f>IFERROR(VLOOKUP($A617,'2005'!$C$3:$M$205,8,FALSE),0)</f>
        <v>0</v>
      </c>
      <c r="DB617" s="1691">
        <f>IFERROR(VLOOKUP($A617,'2005'!$C$3:$M$205,9,FALSE),0)</f>
        <v>0</v>
      </c>
      <c r="DC617" s="1691">
        <f>IFERROR(VLOOKUP($A617,'2005'!$C$3:$M$205,10,FALSE),0)</f>
        <v>0</v>
      </c>
      <c r="DD617" s="1740">
        <f>IFERROR(VLOOKUP($A617,'2005'!$C$3:$M$205,11,FALSE),0)</f>
        <v>0</v>
      </c>
      <c r="DE617" s="1700">
        <f>IFERROR(VLOOKUP($A617,'2004'!$C$3:$M$213,8,FALSE),0)</f>
        <v>0</v>
      </c>
      <c r="DF617" s="1691">
        <f>IFERROR(VLOOKUP($A617,'2004'!$C$3:$M$213,9,FALSE),0)</f>
        <v>0</v>
      </c>
      <c r="DG617" s="1691">
        <f>IFERROR(VLOOKUP($A617,'2004'!$C$3:$M$213,10,FALSE),0)</f>
        <v>0</v>
      </c>
      <c r="DH617" s="1740">
        <f>IFERROR(VLOOKUP($A617,'2004'!$C$3:$M$213,11,FALSE),0)</f>
        <v>0</v>
      </c>
      <c r="DI617" s="1700">
        <f>IFERROR(VLOOKUP($A617,'2003'!$C$3:$Q$214,12,FALSE),0)</f>
        <v>0</v>
      </c>
      <c r="DJ617" s="1691">
        <f>IFERROR(VLOOKUP($A617,'2003'!$C$3:$Q$214,13,FALSE),0)</f>
        <v>0</v>
      </c>
      <c r="DK617" s="1691">
        <f>IFERROR(VLOOKUP($A617,'2003'!$C$3:$Q$214,14,FALSE),0)</f>
        <v>0</v>
      </c>
      <c r="DL617" s="1740">
        <f>IFERROR(VLOOKUP($A617,'2003'!$C$3:$Q$214,15,FALSE),0)</f>
        <v>0</v>
      </c>
      <c r="DM617" s="1700">
        <f>IFERROR(VLOOKUP($A617,'2002'!$D$3:$R$214,12,FALSE),0)</f>
        <v>0</v>
      </c>
      <c r="DN617" s="1691">
        <f>IFERROR(VLOOKUP($A617,'2002'!$D$3:$R$214,13,FALSE),0)</f>
        <v>0</v>
      </c>
      <c r="DO617" s="1691">
        <f>IFERROR(VLOOKUP($A617,'2002'!$D$3:$R$214,14,FALSE),0)</f>
        <v>0</v>
      </c>
      <c r="DP617" s="1788">
        <f>IFERROR(VLOOKUP($A617,'2002'!$D$3:$R$214,15,FALSE),0)</f>
        <v>0</v>
      </c>
      <c r="DQ617" s="1700">
        <f>IFERROR(VLOOKUP($A617,'Pre 2002'!$C$3:$CK$382,84,FALSE),0)</f>
        <v>2</v>
      </c>
      <c r="DR617" s="1695">
        <f>IFERROR(VLOOKUP($A617,'Pre 2002'!$C$3:$CK$382,85,FALSE),0)</f>
        <v>1</v>
      </c>
      <c r="DS617" s="1695">
        <f>IFERROR(VLOOKUP($A617,'Pre 2002'!$C$3:$CK$382,86,FALSE),0)</f>
        <v>0</v>
      </c>
      <c r="DT617" s="1790">
        <f>IFERROR(VLOOKUP($A617,'Pre 2002'!$C$3:$CK$382,87,FALSE),0)</f>
        <v>0.5</v>
      </c>
      <c r="DU617" s="1741">
        <f>IFERROR(VLOOKUP(A617,'Pre 2002'!$C$3:$CG$382,83,FALSE),0)</f>
        <v>1</v>
      </c>
    </row>
    <row r="618" spans="1:125">
      <c r="A618" s="1778" t="s">
        <v>2080</v>
      </c>
      <c r="B618" s="1562">
        <f t="shared" si="227"/>
        <v>2</v>
      </c>
      <c r="C618" s="1562">
        <f t="shared" si="228"/>
        <v>1</v>
      </c>
      <c r="D618" s="1562">
        <f t="shared" si="229"/>
        <v>0</v>
      </c>
      <c r="E618" s="1563">
        <f t="shared" si="230"/>
        <v>0.5</v>
      </c>
      <c r="F618" s="1786">
        <f t="shared" si="231"/>
        <v>1</v>
      </c>
      <c r="G618" s="1595" t="s">
        <v>2159</v>
      </c>
      <c r="H618" s="1567">
        <f t="shared" si="237"/>
        <v>1</v>
      </c>
      <c r="I618" s="1734">
        <f t="shared" si="238"/>
        <v>2</v>
      </c>
      <c r="J618" s="1734">
        <f t="shared" si="239"/>
        <v>1</v>
      </c>
      <c r="K618" s="1734">
        <f t="shared" si="240"/>
        <v>0</v>
      </c>
      <c r="L618" s="1806">
        <f t="shared" si="241"/>
        <v>0.5</v>
      </c>
      <c r="O618" s="1700">
        <f>IFERROR(VLOOKUP($A618,'2022'!$B$2:$K$174,3,FALSE),0)</f>
        <v>0</v>
      </c>
      <c r="P618" s="1858">
        <f>IFERROR(VLOOKUP($A618,'2022'!$B$2:$K$174,4,FALSE),0)</f>
        <v>0</v>
      </c>
      <c r="Q618" s="1858">
        <f>IFERROR(VLOOKUP($A618,'2022'!$B$2:$K$174,5,FALSE),0)</f>
        <v>0</v>
      </c>
      <c r="R618" s="1858">
        <f>IFERROR(VLOOKUP($A618,'2022'!$B$2:$K$174,8,FALSE),0)</f>
        <v>0</v>
      </c>
      <c r="S618" s="1740">
        <f>IFERROR(VLOOKUP($A618,'2022'!$B$2:$K$174,10,FALSE),0)</f>
        <v>0</v>
      </c>
      <c r="T618" s="1700">
        <f>IFERROR(VLOOKUP($A618,'2021'!$B$2:$K$174,3,FALSE),0)</f>
        <v>0</v>
      </c>
      <c r="U618" s="1843">
        <f>IFERROR(VLOOKUP($A618,'2021'!$B$2:$K$174,4,FALSE),0)</f>
        <v>0</v>
      </c>
      <c r="V618" s="1843">
        <f>IFERROR(VLOOKUP($A618,'2021'!$B$2:$K$174,5,FALSE),0)</f>
        <v>0</v>
      </c>
      <c r="W618" s="1843">
        <f>IFERROR(VLOOKUP($A618,'2021'!$B$2:$K$174,8,FALSE),0)</f>
        <v>0</v>
      </c>
      <c r="X618" s="1740">
        <f>IFERROR(VLOOKUP($A618,'2021'!$B$2:$K$174,10,FALSE),0)</f>
        <v>0</v>
      </c>
      <c r="Y618" s="1700">
        <f>IFERROR(VLOOKUP($A618,'2020'!$B$2:$K$170,3,FALSE),0)</f>
        <v>0</v>
      </c>
      <c r="Z618" s="1829">
        <f>IFERROR(VLOOKUP($A618,'2020'!$B$2:$K$170,4,FALSE),0)</f>
        <v>0</v>
      </c>
      <c r="AA618" s="1829">
        <f>IFERROR(VLOOKUP($A618,'2020'!$B$2:$K$170,5,FALSE),0)</f>
        <v>0</v>
      </c>
      <c r="AB618" s="1829">
        <f>IFERROR(VLOOKUP($A618,'2020'!$B$2:$K$170,8,FALSE),0)</f>
        <v>0</v>
      </c>
      <c r="AC618" s="1740">
        <f>IFERROR(VLOOKUP($A618,'2020'!$B$2:$K$170,10,FALSE),0)</f>
        <v>0</v>
      </c>
      <c r="AD618" s="1700">
        <f>IFERROR(VLOOKUP($A618,'2019'!$B$2:$K$170,3,FALSE),0)</f>
        <v>0</v>
      </c>
      <c r="AE618" s="1823">
        <f>IFERROR(VLOOKUP($A618,'2019'!$B$2:$K$170,4,FALSE),0)</f>
        <v>0</v>
      </c>
      <c r="AF618" s="1823">
        <f>IFERROR(VLOOKUP($A618,'2019'!$B$2:$K$170,5,FALSE),0)</f>
        <v>0</v>
      </c>
      <c r="AG618" s="1823">
        <f>IFERROR(VLOOKUP($A618,'2019'!$B$2:$K$170,8,FALSE),0)</f>
        <v>0</v>
      </c>
      <c r="AH618" s="1740">
        <f>IFERROR(VLOOKUP($A618,'2019'!$B$2:$K$170,10,FALSE),0)</f>
        <v>0</v>
      </c>
      <c r="AI618" s="1700">
        <f>IFERROR(VLOOKUP($A618,'2018'!$B$2:$K$170,3,FALSE),0)</f>
        <v>0</v>
      </c>
      <c r="AJ618" s="1821">
        <f>IFERROR(VLOOKUP($A618,'2018'!$B$2:$K$170,4,FALSE),0)</f>
        <v>0</v>
      </c>
      <c r="AK618" s="1821">
        <f>IFERROR(VLOOKUP($A618,'2018'!$B$2:$K$170,5,FALSE),0)</f>
        <v>0</v>
      </c>
      <c r="AL618" s="1821">
        <f>IFERROR(VLOOKUP($A618,'2018'!$B$2:$K$170,8,FALSE),0)</f>
        <v>0</v>
      </c>
      <c r="AM618" s="1740">
        <f>IFERROR(VLOOKUP($A618,'2018'!$B$2:$K$170,10,FALSE),0)</f>
        <v>0</v>
      </c>
      <c r="AN618" s="1700">
        <f>IFERROR(VLOOKUP($A618,'2017'!$B$2:$J$163,2,FALSE),0)</f>
        <v>0</v>
      </c>
      <c r="AO618" s="1815">
        <f>IFERROR(VLOOKUP($A618,'2017'!$B$2:$J$163,3,FALSE),0)</f>
        <v>0</v>
      </c>
      <c r="AP618" s="1815">
        <f>IFERROR(VLOOKUP($A618,'2017'!$B$2:$J$163,4,FALSE),0)</f>
        <v>0</v>
      </c>
      <c r="AQ618" s="1815">
        <f>IFERROR(VLOOKUP($A618,'2017'!$B$2:$J$163,7,FALSE),0)</f>
        <v>0</v>
      </c>
      <c r="AR618" s="1740">
        <f>IFERROR(VLOOKUP($A618,'2017'!$B$2:$J$163,9,FALSE),0)</f>
        <v>0</v>
      </c>
      <c r="AS618" s="1700">
        <f>IFERROR(VLOOKUP($A618,'2016'!$B$2:$K$165,3,FALSE),0)</f>
        <v>0</v>
      </c>
      <c r="AT618" s="1796">
        <f>IFERROR(VLOOKUP($A618,'2016'!$B$2:$K$165,4,FALSE),0)</f>
        <v>0</v>
      </c>
      <c r="AU618" s="1796">
        <f>IFERROR(VLOOKUP($A618,'2016'!$B$2:$K$165,5,FALSE),0)</f>
        <v>0</v>
      </c>
      <c r="AV618" s="1796">
        <f>IFERROR(VLOOKUP($A618,'2016'!$B$2:$K$165,8,FALSE),0)</f>
        <v>0</v>
      </c>
      <c r="AW618" s="1740">
        <f>IFERROR(VLOOKUP($A618,'2016'!$B$2:$K$165,10,FALSE),0)</f>
        <v>0</v>
      </c>
      <c r="AX618" s="1700">
        <f>IFERROR(VLOOKUP($A618,'2015'!$B$2:$K$165,3,FALSE),0)</f>
        <v>0</v>
      </c>
      <c r="AY618" s="1695">
        <f>IFERROR(VLOOKUP($A618,'2015'!$B$2:$K$165,4,FALSE),0)</f>
        <v>0</v>
      </c>
      <c r="AZ618" s="1695">
        <f>IFERROR(VLOOKUP($A618,'2015'!$B$2:$K$165,5,FALSE),0)</f>
        <v>0</v>
      </c>
      <c r="BA618" s="1695">
        <f>IFERROR(VLOOKUP($A618,'2015'!$B$2:$K$165,8,FALSE),0)</f>
        <v>0</v>
      </c>
      <c r="BB618" s="1740">
        <f>IFERROR(VLOOKUP($A618,'2015'!$B$2:$K$165,10,FALSE),0)</f>
        <v>0</v>
      </c>
      <c r="BC618" s="1700">
        <f>IFERROR(VLOOKUP($A618,'2014'!$B$2:$K$157,3,FALSE),0)</f>
        <v>0</v>
      </c>
      <c r="BD618" s="1691">
        <f>IFERROR(VLOOKUP($A618,'2014'!$B$2:$K$157,4,FALSE),0)</f>
        <v>0</v>
      </c>
      <c r="BE618" s="1691">
        <f>IFERROR(VLOOKUP($A618,'2014'!$B$2:$K$157,5,FALSE),0)</f>
        <v>0</v>
      </c>
      <c r="BF618" s="1691">
        <f>IFERROR(VLOOKUP($A618,'2014'!$B$2:$K$157,8,FALSE),0)</f>
        <v>0</v>
      </c>
      <c r="BG618" s="1740">
        <f>IFERROR(VLOOKUP($A618,'2014'!$B$2:$K$157,10,FALSE),0)</f>
        <v>0</v>
      </c>
      <c r="BH618" s="1700">
        <f>IFERROR(VLOOKUP($A618,'2013'!$D$4:$I$249,2,FALSE),0)</f>
        <v>0</v>
      </c>
      <c r="BI618" s="1691">
        <f>IFERROR(VLOOKUP($A618,'2013'!$D$4:$I$249,3,FALSE),0)</f>
        <v>0</v>
      </c>
      <c r="BJ618" s="1691">
        <f>IFERROR(VLOOKUP($A618,'2013'!$D$4:$I$249,4,FALSE),0)</f>
        <v>0</v>
      </c>
      <c r="BK618" s="1691">
        <f>IFERROR(VLOOKUP($A618,'2013'!$D$4:$I$249,5,FALSE),0)</f>
        <v>0</v>
      </c>
      <c r="BL618" s="1740">
        <f>IFERROR(VLOOKUP($A618,'2013'!$D$4:$I$249,6,FALSE),0)</f>
        <v>0</v>
      </c>
      <c r="BM618" s="1737">
        <f>IFERROR(VLOOKUP($A618,'2012'!$D$3:$O$172,2,FALSE),0)</f>
        <v>0</v>
      </c>
      <c r="BN618" s="1691">
        <f>IFERROR(VLOOKUP($A618,'2012'!$D$3:$O$172,3,FALSE),0)</f>
        <v>0</v>
      </c>
      <c r="BO618" s="1743">
        <f>IFERROR(VLOOKUP($A618,'2012'!$D$3:$O$172,4,FALSE),0)</f>
        <v>0</v>
      </c>
      <c r="BP618" s="1700">
        <f>IFERROR(VLOOKUP($A618,'2012'!$D$3:$O$172,5,FALSE),0)</f>
        <v>0</v>
      </c>
      <c r="BQ618" s="1691">
        <f>IFERROR(VLOOKUP($A618,'2012'!$D$3:$O$172,6,FALSE),0)</f>
        <v>0</v>
      </c>
      <c r="BR618" s="1691">
        <f>IFERROR(VLOOKUP($A618,'2012'!$D$3:$O$172,7,FALSE),0)</f>
        <v>0</v>
      </c>
      <c r="BS618" s="1691">
        <f>IFERROR(VLOOKUP($A618,'2012'!$D$3:$O$172,8,FALSE),0)</f>
        <v>0</v>
      </c>
      <c r="BT618" s="1740">
        <f>IFERROR(VLOOKUP($A618,'2012'!$D$3:$O$172,9,FALSE),0)</f>
        <v>0</v>
      </c>
      <c r="BX618" s="1700">
        <f>IFERROR(VLOOKUP($A618,'2011'!$D$4:$I$251,2,FALSE),0)</f>
        <v>0</v>
      </c>
      <c r="BY618" s="1691">
        <f>IFERROR(VLOOKUP($A618,'2011'!$D$4:$I$251,3,FALSE),0)</f>
        <v>0</v>
      </c>
      <c r="BZ618" s="1691">
        <f>IFERROR(VLOOKUP($A618,'2011'!$D$4:$I$251,4,FALSE),0)</f>
        <v>0</v>
      </c>
      <c r="CA618" s="1691">
        <f>IFERROR(VLOOKUP($A618,'2011'!$D$4:$I$251,5,FALSE),0)</f>
        <v>0</v>
      </c>
      <c r="CB618" s="1740">
        <f>IFERROR(VLOOKUP($A618,'2011'!$D$4:$I$251,6,FALSE),0)</f>
        <v>0</v>
      </c>
      <c r="CC618" s="1700">
        <f>IFERROR(VLOOKUP($A618,'2010'!$C$3:$H$234,2,FALSE),0)</f>
        <v>0</v>
      </c>
      <c r="CD618" s="1691">
        <f>IFERROR(VLOOKUP($A618,'2010'!$C$3:$H$234,3,FALSE),0)</f>
        <v>0</v>
      </c>
      <c r="CE618" s="1691">
        <f>IFERROR(VLOOKUP($A618,'2010'!$C$3:$H$234,4,FALSE),0)</f>
        <v>0</v>
      </c>
      <c r="CF618" s="1691">
        <f>IFERROR(VLOOKUP($A618,'2010'!$C$3:$H$234,5,FALSE),0)</f>
        <v>0</v>
      </c>
      <c r="CG618" s="1740">
        <f>IFERROR(VLOOKUP($A618,'2010'!$C$3:$H$234,6,FALSE),0)</f>
        <v>0</v>
      </c>
      <c r="CH618" s="1700">
        <f>IFERROR(VLOOKUP($A618,'2009'!$C$3:$H$242,2,FALSE),0)</f>
        <v>0</v>
      </c>
      <c r="CI618" s="1691">
        <f>IFERROR(VLOOKUP($A618,'2009'!$C$3:$H$242,3,FALSE),0)</f>
        <v>0</v>
      </c>
      <c r="CJ618" s="1691">
        <f>IFERROR(VLOOKUP($A618,'2009'!$C$3:$H$242,4,FALSE),0)</f>
        <v>0</v>
      </c>
      <c r="CK618" s="1691">
        <f>IFERROR(VLOOKUP($A618,'2009'!$C$3:$H$242,5,FALSE),0)</f>
        <v>0</v>
      </c>
      <c r="CL618" s="1740">
        <f>IFERROR(VLOOKUP($A618,'2009'!$C$3:$H$242,6,FALSE),0)</f>
        <v>0</v>
      </c>
      <c r="CM618" s="1700">
        <f>IFERROR(VLOOKUP($A618,'2008'!$C$3:$H$229,2,FALSE),0)</f>
        <v>0</v>
      </c>
      <c r="CN618" s="1691">
        <f>IFERROR(VLOOKUP($A618,'2008'!$C$3:$H$229,3,FALSE),0)</f>
        <v>0</v>
      </c>
      <c r="CO618" s="1691">
        <f>IFERROR(VLOOKUP($A618,'2008'!$C$3:$H$229,4,FALSE),0)</f>
        <v>0</v>
      </c>
      <c r="CP618" s="1691">
        <f>IFERROR(VLOOKUP($A618,'2008'!$C$3:$H$229,5,FALSE),0)</f>
        <v>0</v>
      </c>
      <c r="CQ618" s="1740">
        <f>IFERROR(VLOOKUP($A618,'2008'!$C$3:$H$229,6,FALSE),0)</f>
        <v>0</v>
      </c>
      <c r="CR618" s="1700">
        <f>IFERROR(VLOOKUP($A618,'2007'!$C$3:$M$238,7,FALSE),0)</f>
        <v>0</v>
      </c>
      <c r="CS618" s="1691">
        <f>IFERROR(VLOOKUP($A618,'2007'!$C$3:$M$238,8,FALSE),0)</f>
        <v>0</v>
      </c>
      <c r="CT618" s="1691">
        <f>IFERROR(VLOOKUP($A618,'2007'!$C$3:$M$238,9,FALSE),0)</f>
        <v>0</v>
      </c>
      <c r="CU618" s="1691">
        <f>IFERROR(VLOOKUP($A618,'2007'!$C$3:$M$238,10,FALSE),0)</f>
        <v>0</v>
      </c>
      <c r="CV618" s="1740">
        <f>IFERROR(VLOOKUP($A618,'2007'!$C$3:$M$238,11,FALSE),0)</f>
        <v>0</v>
      </c>
      <c r="CW618" s="1700">
        <f>IFERROR(VLOOKUP($A618,'2006'!$A$2:$F$200,2,FALSE),0)</f>
        <v>0</v>
      </c>
      <c r="CX618" s="1691">
        <f>IFERROR(VLOOKUP($A618,'2006'!$A$2:$F$200,4,FALSE),0)</f>
        <v>0</v>
      </c>
      <c r="CY618" s="1691">
        <f>IFERROR(VLOOKUP($A618,'2006'!$A$2:$F$200,5,FALSE),0)</f>
        <v>0</v>
      </c>
      <c r="CZ618" s="1740">
        <f>IFERROR(VLOOKUP($A618,'2006'!$A$2:$F$200,6,FALSE),0)</f>
        <v>0</v>
      </c>
      <c r="DA618" s="1700">
        <f>IFERROR(VLOOKUP($A618,'2005'!$C$3:$M$205,8,FALSE),0)</f>
        <v>0</v>
      </c>
      <c r="DB618" s="1691">
        <f>IFERROR(VLOOKUP($A618,'2005'!$C$3:$M$205,9,FALSE),0)</f>
        <v>0</v>
      </c>
      <c r="DC618" s="1691">
        <f>IFERROR(VLOOKUP($A618,'2005'!$C$3:$M$205,10,FALSE),0)</f>
        <v>0</v>
      </c>
      <c r="DD618" s="1740">
        <f>IFERROR(VLOOKUP($A618,'2005'!$C$3:$M$205,11,FALSE),0)</f>
        <v>0</v>
      </c>
      <c r="DE618" s="1700">
        <f>IFERROR(VLOOKUP($A618,'2004'!$C$3:$M$213,8,FALSE),0)</f>
        <v>0</v>
      </c>
      <c r="DF618" s="1691">
        <f>IFERROR(VLOOKUP($A618,'2004'!$C$3:$M$213,9,FALSE),0)</f>
        <v>0</v>
      </c>
      <c r="DG618" s="1691">
        <f>IFERROR(VLOOKUP($A618,'2004'!$C$3:$M$213,10,FALSE),0)</f>
        <v>0</v>
      </c>
      <c r="DH618" s="1740">
        <f>IFERROR(VLOOKUP($A618,'2004'!$C$3:$M$213,11,FALSE),0)</f>
        <v>0</v>
      </c>
      <c r="DI618" s="1700">
        <f>IFERROR(VLOOKUP($A618,'2003'!$C$3:$Q$214,12,FALSE),0)</f>
        <v>0</v>
      </c>
      <c r="DJ618" s="1691">
        <f>IFERROR(VLOOKUP($A618,'2003'!$C$3:$Q$214,13,FALSE),0)</f>
        <v>0</v>
      </c>
      <c r="DK618" s="1691">
        <f>IFERROR(VLOOKUP($A618,'2003'!$C$3:$Q$214,14,FALSE),0)</f>
        <v>0</v>
      </c>
      <c r="DL618" s="1740">
        <f>IFERROR(VLOOKUP($A618,'2003'!$C$3:$Q$214,15,FALSE),0)</f>
        <v>0</v>
      </c>
      <c r="DM618" s="1700">
        <f>IFERROR(VLOOKUP($A618,'2002'!$D$3:$R$214,12,FALSE),0)</f>
        <v>2</v>
      </c>
      <c r="DN618" s="1691">
        <f>IFERROR(VLOOKUP($A618,'2002'!$D$3:$R$214,13,FALSE),0)</f>
        <v>1</v>
      </c>
      <c r="DO618" s="1691">
        <f>IFERROR(VLOOKUP($A618,'2002'!$D$3:$R$214,14,FALSE),0)</f>
        <v>0</v>
      </c>
      <c r="DP618" s="1788">
        <f>IFERROR(VLOOKUP($A618,'2002'!$D$3:$R$214,15,FALSE),0)</f>
        <v>0.5</v>
      </c>
      <c r="DQ618" s="1700">
        <f>IFERROR(VLOOKUP($A618,'Pre 2002'!$C$3:$CK$382,84,FALSE),0)</f>
        <v>0</v>
      </c>
      <c r="DR618" s="1695">
        <f>IFERROR(VLOOKUP($A618,'Pre 2002'!$C$3:$CK$382,85,FALSE),0)</f>
        <v>0</v>
      </c>
      <c r="DS618" s="1695">
        <f>IFERROR(VLOOKUP($A618,'Pre 2002'!$C$3:$CK$382,86,FALSE),0)</f>
        <v>0</v>
      </c>
      <c r="DT618" s="1790">
        <f>IFERROR(VLOOKUP($A618,'Pre 2002'!$C$3:$CK$382,87,FALSE),0)</f>
        <v>0</v>
      </c>
      <c r="DU618" s="1741">
        <f>IFERROR(VLOOKUP(A618,'Pre 2002'!$C$3:$CG$382,83,FALSE),0)</f>
        <v>0</v>
      </c>
    </row>
    <row r="619" spans="1:125">
      <c r="A619" s="1778" t="s">
        <v>1855</v>
      </c>
      <c r="B619" s="1562">
        <f t="shared" si="227"/>
        <v>1001</v>
      </c>
      <c r="C619" s="1562">
        <f t="shared" si="228"/>
        <v>500</v>
      </c>
      <c r="D619" s="1562">
        <f t="shared" si="229"/>
        <v>0</v>
      </c>
      <c r="E619" s="1563">
        <f t="shared" si="230"/>
        <v>0.49950049950049952</v>
      </c>
      <c r="F619" s="1786">
        <f t="shared" si="231"/>
        <v>19</v>
      </c>
      <c r="G619" s="1595" t="s">
        <v>2159</v>
      </c>
      <c r="H619" s="1567">
        <f t="shared" si="237"/>
        <v>19</v>
      </c>
      <c r="I619" s="1734">
        <f t="shared" si="238"/>
        <v>1001</v>
      </c>
      <c r="J619" s="1734">
        <f t="shared" si="239"/>
        <v>500</v>
      </c>
      <c r="K619" s="1734">
        <f t="shared" si="240"/>
        <v>0</v>
      </c>
      <c r="L619" s="1806">
        <f t="shared" si="241"/>
        <v>0.49950049950049952</v>
      </c>
      <c r="M619" s="1751"/>
      <c r="N619" s="1751"/>
      <c r="O619" s="1700">
        <f>IFERROR(VLOOKUP($A619,'2022'!$B$2:$K$174,3,FALSE),0)</f>
        <v>0</v>
      </c>
      <c r="P619" s="1858">
        <f>IFERROR(VLOOKUP($A619,'2022'!$B$2:$K$174,4,FALSE),0)</f>
        <v>0</v>
      </c>
      <c r="Q619" s="1858">
        <f>IFERROR(VLOOKUP($A619,'2022'!$B$2:$K$174,5,FALSE),0)</f>
        <v>0</v>
      </c>
      <c r="R619" s="1858">
        <f>IFERROR(VLOOKUP($A619,'2022'!$B$2:$K$174,8,FALSE),0)</f>
        <v>0</v>
      </c>
      <c r="S619" s="1740">
        <f>IFERROR(VLOOKUP($A619,'2022'!$B$2:$K$174,10,FALSE),0)</f>
        <v>0</v>
      </c>
      <c r="T619" s="1700">
        <f>IFERROR(VLOOKUP($A619,'2021'!$B$2:$K$174,3,FALSE),0)</f>
        <v>0</v>
      </c>
      <c r="U619" s="1843">
        <f>IFERROR(VLOOKUP($A619,'2021'!$B$2:$K$174,4,FALSE),0)</f>
        <v>0</v>
      </c>
      <c r="V619" s="1843">
        <f>IFERROR(VLOOKUP($A619,'2021'!$B$2:$K$174,5,FALSE),0)</f>
        <v>0</v>
      </c>
      <c r="W619" s="1843">
        <f>IFERROR(VLOOKUP($A619,'2021'!$B$2:$K$174,8,FALSE),0)</f>
        <v>0</v>
      </c>
      <c r="X619" s="1740">
        <f>IFERROR(VLOOKUP($A619,'2021'!$B$2:$K$174,10,FALSE),0)</f>
        <v>0</v>
      </c>
      <c r="Y619" s="1700">
        <f>IFERROR(VLOOKUP($A619,'2020'!$B$2:$K$170,3,FALSE),0)</f>
        <v>0</v>
      </c>
      <c r="Z619" s="1829">
        <f>IFERROR(VLOOKUP($A619,'2020'!$B$2:$K$170,4,FALSE),0)</f>
        <v>0</v>
      </c>
      <c r="AA619" s="1829">
        <f>IFERROR(VLOOKUP($A619,'2020'!$B$2:$K$170,5,FALSE),0)</f>
        <v>0</v>
      </c>
      <c r="AB619" s="1829">
        <f>IFERROR(VLOOKUP($A619,'2020'!$B$2:$K$170,8,FALSE),0)</f>
        <v>0</v>
      </c>
      <c r="AC619" s="1740">
        <f>IFERROR(VLOOKUP($A619,'2020'!$B$2:$K$170,10,FALSE),0)</f>
        <v>0</v>
      </c>
      <c r="AD619" s="1700">
        <f>IFERROR(VLOOKUP($A619,'2019'!$B$2:$K$170,3,FALSE),0)</f>
        <v>0</v>
      </c>
      <c r="AE619" s="1823">
        <f>IFERROR(VLOOKUP($A619,'2019'!$B$2:$K$170,4,FALSE),0)</f>
        <v>0</v>
      </c>
      <c r="AF619" s="1823">
        <f>IFERROR(VLOOKUP($A619,'2019'!$B$2:$K$170,5,FALSE),0)</f>
        <v>0</v>
      </c>
      <c r="AG619" s="1823">
        <f>IFERROR(VLOOKUP($A619,'2019'!$B$2:$K$170,8,FALSE),0)</f>
        <v>0</v>
      </c>
      <c r="AH619" s="1740">
        <f>IFERROR(VLOOKUP($A619,'2019'!$B$2:$K$170,10,FALSE),0)</f>
        <v>0</v>
      </c>
      <c r="AI619" s="1700">
        <f>IFERROR(VLOOKUP($A619,'2018'!$B$2:$K$170,3,FALSE),0)</f>
        <v>0</v>
      </c>
      <c r="AJ619" s="1821">
        <f>IFERROR(VLOOKUP($A619,'2018'!$B$2:$K$170,4,FALSE),0)</f>
        <v>0</v>
      </c>
      <c r="AK619" s="1821">
        <f>IFERROR(VLOOKUP($A619,'2018'!$B$2:$K$170,5,FALSE),0)</f>
        <v>0</v>
      </c>
      <c r="AL619" s="1821">
        <f>IFERROR(VLOOKUP($A619,'2018'!$B$2:$K$170,8,FALSE),0)</f>
        <v>0</v>
      </c>
      <c r="AM619" s="1740">
        <f>IFERROR(VLOOKUP($A619,'2018'!$B$2:$K$170,10,FALSE),0)</f>
        <v>0</v>
      </c>
      <c r="AN619" s="1700">
        <f>IFERROR(VLOOKUP($A619,'2017'!$B$2:$J$163,2,FALSE),0)</f>
        <v>0</v>
      </c>
      <c r="AO619" s="1815">
        <f>IFERROR(VLOOKUP($A619,'2017'!$B$2:$J$163,3,FALSE),0)</f>
        <v>0</v>
      </c>
      <c r="AP619" s="1815">
        <f>IFERROR(VLOOKUP($A619,'2017'!$B$2:$J$163,4,FALSE),0)</f>
        <v>0</v>
      </c>
      <c r="AQ619" s="1815">
        <f>IFERROR(VLOOKUP($A619,'2017'!$B$2:$J$163,7,FALSE),0)</f>
        <v>0</v>
      </c>
      <c r="AR619" s="1740">
        <f>IFERROR(VLOOKUP($A619,'2017'!$B$2:$J$163,9,FALSE),0)</f>
        <v>0</v>
      </c>
      <c r="AS619" s="1700">
        <f>IFERROR(VLOOKUP($A619,'2016'!$B$2:$K$165,3,FALSE),0)</f>
        <v>0</v>
      </c>
      <c r="AT619" s="1796">
        <f>IFERROR(VLOOKUP($A619,'2016'!$B$2:$K$165,4,FALSE),0)</f>
        <v>0</v>
      </c>
      <c r="AU619" s="1796">
        <f>IFERROR(VLOOKUP($A619,'2016'!$B$2:$K$165,5,FALSE),0)</f>
        <v>0</v>
      </c>
      <c r="AV619" s="1796">
        <f>IFERROR(VLOOKUP($A619,'2016'!$B$2:$K$165,8,FALSE),0)</f>
        <v>0</v>
      </c>
      <c r="AW619" s="1740">
        <f>IFERROR(VLOOKUP($A619,'2016'!$B$2:$K$165,10,FALSE),0)</f>
        <v>0</v>
      </c>
      <c r="AX619" s="1700">
        <f>IFERROR(VLOOKUP($A619,'2015'!$B$2:$K$165,3,FALSE),0)</f>
        <v>0</v>
      </c>
      <c r="AY619" s="1695">
        <f>IFERROR(VLOOKUP($A619,'2015'!$B$2:$K$165,4,FALSE),0)</f>
        <v>0</v>
      </c>
      <c r="AZ619" s="1695">
        <f>IFERROR(VLOOKUP($A619,'2015'!$B$2:$K$165,5,FALSE),0)</f>
        <v>0</v>
      </c>
      <c r="BA619" s="1695">
        <f>IFERROR(VLOOKUP($A619,'2015'!$B$2:$K$165,8,FALSE),0)</f>
        <v>0</v>
      </c>
      <c r="BB619" s="1740">
        <f>IFERROR(VLOOKUP($A619,'2015'!$B$2:$K$165,10,FALSE),0)</f>
        <v>0</v>
      </c>
      <c r="BC619" s="1700">
        <f>IFERROR(VLOOKUP($A619,'2014'!$B$2:$K$157,3,FALSE),0)</f>
        <v>0</v>
      </c>
      <c r="BD619" s="1691">
        <f>IFERROR(VLOOKUP($A619,'2014'!$B$2:$K$157,4,FALSE),0)</f>
        <v>0</v>
      </c>
      <c r="BE619" s="1691">
        <f>IFERROR(VLOOKUP($A619,'2014'!$B$2:$K$157,5,FALSE),0)</f>
        <v>0</v>
      </c>
      <c r="BF619" s="1691">
        <f>IFERROR(VLOOKUP($A619,'2014'!$B$2:$K$157,8,FALSE),0)</f>
        <v>0</v>
      </c>
      <c r="BG619" s="1740">
        <f>IFERROR(VLOOKUP($A619,'2014'!$B$2:$K$157,10,FALSE),0)</f>
        <v>0</v>
      </c>
      <c r="BH619" s="1700">
        <f>IFERROR(VLOOKUP($A619,'2013'!$D$4:$I$249,2,FALSE),0)</f>
        <v>0</v>
      </c>
      <c r="BI619" s="1691">
        <f>IFERROR(VLOOKUP($A619,'2013'!$D$4:$I$249,3,FALSE),0)</f>
        <v>0</v>
      </c>
      <c r="BJ619" s="1691">
        <f>IFERROR(VLOOKUP($A619,'2013'!$D$4:$I$249,4,FALSE),0)</f>
        <v>0</v>
      </c>
      <c r="BK619" s="1691">
        <f>IFERROR(VLOOKUP($A619,'2013'!$D$4:$I$249,5,FALSE),0)</f>
        <v>0</v>
      </c>
      <c r="BL619" s="1740">
        <f>IFERROR(VLOOKUP($A619,'2013'!$D$4:$I$249,6,FALSE),0)</f>
        <v>0</v>
      </c>
      <c r="BM619" s="1737">
        <f>IFERROR(VLOOKUP($A619,'2012'!$D$3:$O$172,2,FALSE),0)</f>
        <v>0</v>
      </c>
      <c r="BN619" s="1691">
        <f>IFERROR(VLOOKUP($A619,'2012'!$D$3:$O$172,3,FALSE),0)</f>
        <v>0</v>
      </c>
      <c r="BO619" s="1743">
        <f>IFERROR(VLOOKUP($A619,'2012'!$D$3:$O$172,4,FALSE),0)</f>
        <v>0</v>
      </c>
      <c r="BP619" s="1700">
        <f>IFERROR(VLOOKUP($A619,'2012'!$D$3:$O$172,5,FALSE),0)</f>
        <v>0</v>
      </c>
      <c r="BQ619" s="1691">
        <f>IFERROR(VLOOKUP($A619,'2012'!$D$3:$O$172,6,FALSE),0)</f>
        <v>0</v>
      </c>
      <c r="BR619" s="1691">
        <f>IFERROR(VLOOKUP($A619,'2012'!$D$3:$O$172,7,FALSE),0)</f>
        <v>0</v>
      </c>
      <c r="BS619" s="1691">
        <f>IFERROR(VLOOKUP($A619,'2012'!$D$3:$O$172,8,FALSE),0)</f>
        <v>0</v>
      </c>
      <c r="BT619" s="1740">
        <f>IFERROR(VLOOKUP($A619,'2012'!$D$3:$O$172,9,FALSE),0)</f>
        <v>0</v>
      </c>
      <c r="BX619" s="1700">
        <f>IFERROR(VLOOKUP($A619,'2011'!$D$4:$I$251,2,FALSE),0)</f>
        <v>0</v>
      </c>
      <c r="BY619" s="1691">
        <f>IFERROR(VLOOKUP($A619,'2011'!$D$4:$I$251,3,FALSE),0)</f>
        <v>0</v>
      </c>
      <c r="BZ619" s="1691">
        <f>IFERROR(VLOOKUP($A619,'2011'!$D$4:$I$251,4,FALSE),0)</f>
        <v>0</v>
      </c>
      <c r="CA619" s="1691">
        <f>IFERROR(VLOOKUP($A619,'2011'!$D$4:$I$251,5,FALSE),0)</f>
        <v>0</v>
      </c>
      <c r="CB619" s="1740">
        <f>IFERROR(VLOOKUP($A619,'2011'!$D$4:$I$251,6,FALSE),0)</f>
        <v>0</v>
      </c>
      <c r="CC619" s="1700">
        <f>IFERROR(VLOOKUP($A619,'2010'!$C$3:$H$234,2,FALSE),0)</f>
        <v>0</v>
      </c>
      <c r="CD619" s="1691">
        <f>IFERROR(VLOOKUP($A619,'2010'!$C$3:$H$234,3,FALSE),0)</f>
        <v>0</v>
      </c>
      <c r="CE619" s="1691">
        <f>IFERROR(VLOOKUP($A619,'2010'!$C$3:$H$234,4,FALSE),0)</f>
        <v>0</v>
      </c>
      <c r="CF619" s="1691">
        <f>IFERROR(VLOOKUP($A619,'2010'!$C$3:$H$234,5,FALSE),0)</f>
        <v>0</v>
      </c>
      <c r="CG619" s="1740">
        <f>IFERROR(VLOOKUP($A619,'2010'!$C$3:$H$234,6,FALSE),0)</f>
        <v>0</v>
      </c>
      <c r="CH619" s="1700">
        <f>IFERROR(VLOOKUP($A619,'2009'!$C$3:$H$242,2,FALSE),0)</f>
        <v>0</v>
      </c>
      <c r="CI619" s="1691">
        <f>IFERROR(VLOOKUP($A619,'2009'!$C$3:$H$242,3,FALSE),0)</f>
        <v>0</v>
      </c>
      <c r="CJ619" s="1691">
        <f>IFERROR(VLOOKUP($A619,'2009'!$C$3:$H$242,4,FALSE),0)</f>
        <v>0</v>
      </c>
      <c r="CK619" s="1691">
        <f>IFERROR(VLOOKUP($A619,'2009'!$C$3:$H$242,5,FALSE),0)</f>
        <v>0</v>
      </c>
      <c r="CL619" s="1740">
        <f>IFERROR(VLOOKUP($A619,'2009'!$C$3:$H$242,6,FALSE),0)</f>
        <v>0</v>
      </c>
      <c r="CM619" s="1700">
        <f>IFERROR(VLOOKUP($A619,'2008'!$C$3:$H$229,2,FALSE),0)</f>
        <v>0</v>
      </c>
      <c r="CN619" s="1691">
        <f>IFERROR(VLOOKUP($A619,'2008'!$C$3:$H$229,3,FALSE),0)</f>
        <v>0</v>
      </c>
      <c r="CO619" s="1691">
        <f>IFERROR(VLOOKUP($A619,'2008'!$C$3:$H$229,4,FALSE),0)</f>
        <v>0</v>
      </c>
      <c r="CP619" s="1691">
        <f>IFERROR(VLOOKUP($A619,'2008'!$C$3:$H$229,5,FALSE),0)</f>
        <v>0</v>
      </c>
      <c r="CQ619" s="1740">
        <f>IFERROR(VLOOKUP($A619,'2008'!$C$3:$H$229,6,FALSE),0)</f>
        <v>0</v>
      </c>
      <c r="CR619" s="1700">
        <f>IFERROR(VLOOKUP($A619,'2007'!$C$3:$M$238,7,FALSE),0)</f>
        <v>0</v>
      </c>
      <c r="CS619" s="1691">
        <f>IFERROR(VLOOKUP($A619,'2007'!$C$3:$M$238,8,FALSE),0)</f>
        <v>0</v>
      </c>
      <c r="CT619" s="1691">
        <f>IFERROR(VLOOKUP($A619,'2007'!$C$3:$M$238,9,FALSE),0)</f>
        <v>0</v>
      </c>
      <c r="CU619" s="1691">
        <f>IFERROR(VLOOKUP($A619,'2007'!$C$3:$M$238,10,FALSE),0)</f>
        <v>0</v>
      </c>
      <c r="CV619" s="1740">
        <f>IFERROR(VLOOKUP($A619,'2007'!$C$3:$M$238,11,FALSE),0)</f>
        <v>0</v>
      </c>
      <c r="CW619" s="1700">
        <f>IFERROR(VLOOKUP($A619,'2006'!$A$2:$F$200,2,FALSE),0)</f>
        <v>0</v>
      </c>
      <c r="CX619" s="1691">
        <f>IFERROR(VLOOKUP($A619,'2006'!$A$2:$F$200,4,FALSE),0)</f>
        <v>0</v>
      </c>
      <c r="CY619" s="1691">
        <f>IFERROR(VLOOKUP($A619,'2006'!$A$2:$F$200,5,FALSE),0)</f>
        <v>0</v>
      </c>
      <c r="CZ619" s="1740">
        <f>IFERROR(VLOOKUP($A619,'2006'!$A$2:$F$200,6,FALSE),0)</f>
        <v>0</v>
      </c>
      <c r="DA619" s="1700">
        <f>IFERROR(VLOOKUP($A619,'2005'!$C$3:$M$205,8,FALSE),0)</f>
        <v>0</v>
      </c>
      <c r="DB619" s="1691">
        <f>IFERROR(VLOOKUP($A619,'2005'!$C$3:$M$205,9,FALSE),0)</f>
        <v>0</v>
      </c>
      <c r="DC619" s="1691">
        <f>IFERROR(VLOOKUP($A619,'2005'!$C$3:$M$205,10,FALSE),0)</f>
        <v>0</v>
      </c>
      <c r="DD619" s="1740">
        <f>IFERROR(VLOOKUP($A619,'2005'!$C$3:$M$205,11,FALSE),0)</f>
        <v>0</v>
      </c>
      <c r="DE619" s="1700">
        <f>IFERROR(VLOOKUP($A619,'2004'!$C$3:$M$213,8,FALSE),0)</f>
        <v>0</v>
      </c>
      <c r="DF619" s="1691">
        <f>IFERROR(VLOOKUP($A619,'2004'!$C$3:$M$213,9,FALSE),0)</f>
        <v>0</v>
      </c>
      <c r="DG619" s="1691">
        <f>IFERROR(VLOOKUP($A619,'2004'!$C$3:$M$213,10,FALSE),0)</f>
        <v>0</v>
      </c>
      <c r="DH619" s="1740">
        <f>IFERROR(VLOOKUP($A619,'2004'!$C$3:$M$213,11,FALSE),0)</f>
        <v>0</v>
      </c>
      <c r="DI619" s="1700">
        <f>IFERROR(VLOOKUP($A619,'2003'!$C$3:$Q$214,12,FALSE),0)</f>
        <v>0</v>
      </c>
      <c r="DJ619" s="1691">
        <f>IFERROR(VLOOKUP($A619,'2003'!$C$3:$Q$214,13,FALSE),0)</f>
        <v>0</v>
      </c>
      <c r="DK619" s="1691">
        <f>IFERROR(VLOOKUP($A619,'2003'!$C$3:$Q$214,14,FALSE),0)</f>
        <v>0</v>
      </c>
      <c r="DL619" s="1740">
        <f>IFERROR(VLOOKUP($A619,'2003'!$C$3:$Q$214,15,FALSE),0)</f>
        <v>0</v>
      </c>
      <c r="DM619" s="1700">
        <f>IFERROR(VLOOKUP($A619,'2002'!$D$3:$R$214,12,FALSE),0)</f>
        <v>0</v>
      </c>
      <c r="DN619" s="1691">
        <f>IFERROR(VLOOKUP($A619,'2002'!$D$3:$R$214,13,FALSE),0)</f>
        <v>0</v>
      </c>
      <c r="DO619" s="1691">
        <f>IFERROR(VLOOKUP($A619,'2002'!$D$3:$R$214,14,FALSE),0)</f>
        <v>0</v>
      </c>
      <c r="DP619" s="1788">
        <f>IFERROR(VLOOKUP($A619,'2002'!$D$3:$R$214,15,FALSE),0)</f>
        <v>0</v>
      </c>
      <c r="DQ619" s="1700">
        <f>IFERROR(VLOOKUP($A619,'Pre 2002'!$C$3:$CK$382,84,FALSE),0)</f>
        <v>1001</v>
      </c>
      <c r="DR619" s="1695">
        <f>IFERROR(VLOOKUP($A619,'Pre 2002'!$C$3:$CK$382,85,FALSE),0)</f>
        <v>500</v>
      </c>
      <c r="DS619" s="1695">
        <f>IFERROR(VLOOKUP($A619,'Pre 2002'!$C$3:$CK$382,86,FALSE),0)</f>
        <v>0</v>
      </c>
      <c r="DT619" s="1790">
        <f>IFERROR(VLOOKUP($A619,'Pre 2002'!$C$3:$CK$382,87,FALSE),0)</f>
        <v>0.49950049950049952</v>
      </c>
      <c r="DU619" s="1741">
        <f>IFERROR(VLOOKUP(A619,'Pre 2002'!$C$3:$CG$382,83,FALSE),0)</f>
        <v>19</v>
      </c>
    </row>
    <row r="620" spans="1:125">
      <c r="A620" s="1783" t="s">
        <v>2168</v>
      </c>
      <c r="B620" s="1562">
        <f t="shared" si="227"/>
        <v>425</v>
      </c>
      <c r="C620" s="1562">
        <f t="shared" si="228"/>
        <v>212</v>
      </c>
      <c r="D620" s="1562">
        <f t="shared" si="229"/>
        <v>0</v>
      </c>
      <c r="E620" s="1563">
        <f t="shared" si="230"/>
        <v>0.49882352941176472</v>
      </c>
      <c r="F620" s="1786">
        <f t="shared" si="231"/>
        <v>6</v>
      </c>
      <c r="G620" s="1595">
        <v>2013</v>
      </c>
      <c r="H620" s="1567">
        <f t="shared" si="237"/>
        <v>2</v>
      </c>
      <c r="I620" s="1734">
        <f t="shared" si="238"/>
        <v>162</v>
      </c>
      <c r="J620" s="1734">
        <f t="shared" si="239"/>
        <v>82</v>
      </c>
      <c r="K620" s="1734">
        <f t="shared" si="240"/>
        <v>0</v>
      </c>
      <c r="L620" s="1806">
        <f t="shared" si="241"/>
        <v>0.50617283950617287</v>
      </c>
      <c r="M620" s="1752">
        <v>13</v>
      </c>
      <c r="N620" s="1752">
        <v>0</v>
      </c>
      <c r="O620" s="1700">
        <f>IFERROR(VLOOKUP($A620,'2022'!$B$2:$K$174,3,FALSE),0)</f>
        <v>0</v>
      </c>
      <c r="P620" s="1858">
        <f>IFERROR(VLOOKUP($A620,'2022'!$B$2:$K$174,4,FALSE),0)</f>
        <v>0</v>
      </c>
      <c r="Q620" s="1858">
        <f>IFERROR(VLOOKUP($A620,'2022'!$B$2:$K$174,5,FALSE),0)</f>
        <v>0</v>
      </c>
      <c r="R620" s="1858">
        <f>IFERROR(VLOOKUP($A620,'2022'!$B$2:$K$174,8,FALSE),0)</f>
        <v>0</v>
      </c>
      <c r="S620" s="1740">
        <f>IFERROR(VLOOKUP($A620,'2022'!$B$2:$K$174,10,FALSE),0)</f>
        <v>0</v>
      </c>
      <c r="T620" s="1700">
        <f>IFERROR(VLOOKUP($A620,'2021'!$B$2:$K$174,3,FALSE),0)</f>
        <v>0</v>
      </c>
      <c r="U620" s="1843">
        <f>IFERROR(VLOOKUP($A620,'2021'!$B$2:$K$174,4,FALSE),0)</f>
        <v>0</v>
      </c>
      <c r="V620" s="1843">
        <f>IFERROR(VLOOKUP($A620,'2021'!$B$2:$K$174,5,FALSE),0)</f>
        <v>0</v>
      </c>
      <c r="W620" s="1843">
        <f>IFERROR(VLOOKUP($A620,'2021'!$B$2:$K$174,8,FALSE),0)</f>
        <v>0</v>
      </c>
      <c r="X620" s="1740">
        <f>IFERROR(VLOOKUP($A620,'2021'!$B$2:$K$174,10,FALSE),0)</f>
        <v>0</v>
      </c>
      <c r="Y620" s="1700">
        <f>IFERROR(VLOOKUP($A620,'2020'!$B$2:$K$170,3,FALSE),0)</f>
        <v>0</v>
      </c>
      <c r="Z620" s="1829">
        <f>IFERROR(VLOOKUP($A620,'2020'!$B$2:$K$170,4,FALSE),0)</f>
        <v>0</v>
      </c>
      <c r="AA620" s="1829">
        <f>IFERROR(VLOOKUP($A620,'2020'!$B$2:$K$170,5,FALSE),0)</f>
        <v>0</v>
      </c>
      <c r="AB620" s="1829">
        <f>IFERROR(VLOOKUP($A620,'2020'!$B$2:$K$170,8,FALSE),0)</f>
        <v>0</v>
      </c>
      <c r="AC620" s="1740">
        <f>IFERROR(VLOOKUP($A620,'2020'!$B$2:$K$170,10,FALSE),0)</f>
        <v>0</v>
      </c>
      <c r="AD620" s="1700">
        <f>IFERROR(VLOOKUP($A620,'2019'!$B$2:$K$170,3,FALSE),0)</f>
        <v>0</v>
      </c>
      <c r="AE620" s="1823">
        <f>IFERROR(VLOOKUP($A620,'2019'!$B$2:$K$170,4,FALSE),0)</f>
        <v>0</v>
      </c>
      <c r="AF620" s="1823">
        <f>IFERROR(VLOOKUP($A620,'2019'!$B$2:$K$170,5,FALSE),0)</f>
        <v>0</v>
      </c>
      <c r="AG620" s="1823">
        <f>IFERROR(VLOOKUP($A620,'2019'!$B$2:$K$170,8,FALSE),0)</f>
        <v>0</v>
      </c>
      <c r="AH620" s="1740">
        <f>IFERROR(VLOOKUP($A620,'2019'!$B$2:$K$170,10,FALSE),0)</f>
        <v>0</v>
      </c>
      <c r="AI620" s="1700">
        <f>IFERROR(VLOOKUP($A620,'2018'!$B$2:$K$170,3,FALSE),0)</f>
        <v>69</v>
      </c>
      <c r="AJ620" s="1821">
        <f>IFERROR(VLOOKUP($A620,'2018'!$B$2:$K$170,4,FALSE),0)</f>
        <v>16</v>
      </c>
      <c r="AK620" s="1821">
        <f>IFERROR(VLOOKUP($A620,'2018'!$B$2:$K$170,5,FALSE),0)</f>
        <v>28</v>
      </c>
      <c r="AL620" s="1821">
        <f>IFERROR(VLOOKUP($A620,'2018'!$B$2:$K$170,8,FALSE),0)</f>
        <v>0</v>
      </c>
      <c r="AM620" s="1740">
        <f>IFERROR(VLOOKUP($A620,'2018'!$B$2:$K$170,10,FALSE),0)</f>
        <v>0.40600000000000003</v>
      </c>
      <c r="AN620" s="1700">
        <f>IFERROR(VLOOKUP($A620,'2017'!$B$2:$J$163,2,FALSE),0)</f>
        <v>75</v>
      </c>
      <c r="AO620" s="1815">
        <f>IFERROR(VLOOKUP($A620,'2017'!$B$2:$J$163,3,FALSE),0)</f>
        <v>16</v>
      </c>
      <c r="AP620" s="1815">
        <f>IFERROR(VLOOKUP($A620,'2017'!$B$2:$J$163,4,FALSE),0)</f>
        <v>38</v>
      </c>
      <c r="AQ620" s="1815">
        <f>IFERROR(VLOOKUP($A620,'2017'!$B$2:$J$163,7,FALSE),0)</f>
        <v>0</v>
      </c>
      <c r="AR620" s="1740">
        <f>IFERROR(VLOOKUP($A620,'2017'!$B$2:$J$163,9,FALSE),0)</f>
        <v>0.50666666666666671</v>
      </c>
      <c r="AS620" s="1700">
        <f>IFERROR(VLOOKUP($A620,'2016'!$B$2:$K$165,3,FALSE),0)</f>
        <v>53</v>
      </c>
      <c r="AT620" s="1796">
        <f>IFERROR(VLOOKUP($A620,'2016'!$B$2:$K$165,4,FALSE),0)</f>
        <v>13</v>
      </c>
      <c r="AU620" s="1796">
        <f>IFERROR(VLOOKUP($A620,'2016'!$B$2:$K$165,5,FALSE),0)</f>
        <v>26</v>
      </c>
      <c r="AV620" s="1796">
        <f>IFERROR(VLOOKUP($A620,'2016'!$B$2:$K$165,8,FALSE),0)</f>
        <v>0</v>
      </c>
      <c r="AW620" s="1740">
        <f>IFERROR(VLOOKUP($A620,'2016'!$B$2:$K$165,10,FALSE),0)</f>
        <v>0.49099999999999999</v>
      </c>
      <c r="AX620" s="1700">
        <f>IFERROR(VLOOKUP($A620,'2015'!$B$2:$K$165,3,FALSE),0)</f>
        <v>66</v>
      </c>
      <c r="AY620" s="1695">
        <f>IFERROR(VLOOKUP($A620,'2015'!$B$2:$K$165,4,FALSE),0)</f>
        <v>17</v>
      </c>
      <c r="AZ620" s="1695">
        <f>IFERROR(VLOOKUP($A620,'2015'!$B$2:$K$165,5,FALSE),0)</f>
        <v>38</v>
      </c>
      <c r="BA620" s="1695">
        <f>IFERROR(VLOOKUP($A620,'2015'!$B$2:$K$165,8,FALSE),0)</f>
        <v>0</v>
      </c>
      <c r="BB620" s="1740">
        <f>IFERROR(VLOOKUP($A620,'2015'!$B$2:$K$165,10,FALSE),0)</f>
        <v>0.5757575757575758</v>
      </c>
      <c r="BC620" s="1700">
        <f>IFERROR(VLOOKUP($A620,'2014'!$B$2:$K$157,3,FALSE),0)</f>
        <v>77</v>
      </c>
      <c r="BD620" s="1691">
        <f>IFERROR(VLOOKUP($A620,'2014'!$B$2:$K$157,4,FALSE),0)</f>
        <v>20</v>
      </c>
      <c r="BE620" s="1691">
        <f>IFERROR(VLOOKUP($A620,'2014'!$B$2:$K$157,5,FALSE),0)</f>
        <v>38</v>
      </c>
      <c r="BF620" s="1691">
        <f>IFERROR(VLOOKUP($A620,'2014'!$B$2:$K$157,8,FALSE),0)</f>
        <v>0</v>
      </c>
      <c r="BG620" s="1740">
        <f>IFERROR(VLOOKUP($A620,'2014'!$B$2:$K$157,10,FALSE),0)</f>
        <v>0.4935064935064935</v>
      </c>
      <c r="BH620" s="1700">
        <f>IFERROR(VLOOKUP($A620,'2013'!$D$4:$I$249,2,FALSE),0)</f>
        <v>85</v>
      </c>
      <c r="BI620" s="1691">
        <f>IFERROR(VLOOKUP($A620,'2013'!$D$4:$I$249,3,FALSE),0)</f>
        <v>28</v>
      </c>
      <c r="BJ620" s="1691">
        <f>IFERROR(VLOOKUP($A620,'2013'!$D$4:$I$249,4,FALSE),0)</f>
        <v>44</v>
      </c>
      <c r="BK620" s="1691">
        <f>IFERROR(VLOOKUP($A620,'2013'!$D$4:$I$249,5,FALSE),0)</f>
        <v>0</v>
      </c>
      <c r="BL620" s="1740">
        <f>IFERROR(VLOOKUP($A620,'2013'!$D$4:$I$249,6,FALSE),0)</f>
        <v>0.51764705882352946</v>
      </c>
      <c r="BM620" s="1737">
        <f>IFERROR(VLOOKUP($A620,'2012'!$D$3:$O$172,2,FALSE),0)</f>
        <v>0</v>
      </c>
      <c r="BN620" s="1691">
        <f>IFERROR(VLOOKUP($A620,'2012'!$D$3:$O$172,3,FALSE),0)</f>
        <v>0</v>
      </c>
      <c r="BO620" s="1743">
        <f>IFERROR(VLOOKUP($A620,'2012'!$D$3:$O$172,4,FALSE),0)</f>
        <v>0</v>
      </c>
      <c r="BP620" s="1700">
        <f>IFERROR(VLOOKUP($A620,'2012'!$D$3:$O$172,5,FALSE),0)</f>
        <v>0</v>
      </c>
      <c r="BQ620" s="1691">
        <f>IFERROR(VLOOKUP($A620,'2012'!$D$3:$O$172,6,FALSE),0)</f>
        <v>0</v>
      </c>
      <c r="BR620" s="1691">
        <f>IFERROR(VLOOKUP($A620,'2012'!$D$3:$O$172,7,FALSE),0)</f>
        <v>0</v>
      </c>
      <c r="BS620" s="1691">
        <f>IFERROR(VLOOKUP($A620,'2012'!$D$3:$O$172,8,FALSE),0)</f>
        <v>0</v>
      </c>
      <c r="BT620" s="1740">
        <f>IFERROR(VLOOKUP($A620,'2012'!$D$3:$O$172,9,FALSE),0)</f>
        <v>0</v>
      </c>
      <c r="BU620" s="1737">
        <f>IFERROR(VLOOKUP($A620,'2012'!$D$3:$O$172,10,FALSE),0)</f>
        <v>0</v>
      </c>
      <c r="BV620" s="1691">
        <f>IFERROR(VLOOKUP($A620,'2012'!$D$3:$O$172,11,FALSE),0)</f>
        <v>0</v>
      </c>
      <c r="BW620" s="1743">
        <f>IFERROR(VLOOKUP($A620,'2012'!$D$3:$O$172,12,FALSE),0)</f>
        <v>0</v>
      </c>
      <c r="BX620" s="1700">
        <f>IFERROR(VLOOKUP($A620,'2011'!$D$4:$I$251,2,FALSE),0)</f>
        <v>0</v>
      </c>
      <c r="BY620" s="1691">
        <f>IFERROR(VLOOKUP($A620,'2011'!$D$4:$I$251,3,FALSE),0)</f>
        <v>0</v>
      </c>
      <c r="BZ620" s="1691">
        <f>IFERROR(VLOOKUP($A620,'2011'!$D$4:$I$251,4,FALSE),0)</f>
        <v>0</v>
      </c>
      <c r="CA620" s="1691">
        <f>IFERROR(VLOOKUP($A620,'2011'!$D$4:$I$251,5,FALSE),0)</f>
        <v>0</v>
      </c>
      <c r="CB620" s="1740">
        <f>IFERROR(VLOOKUP($A620,'2011'!$D$4:$I$251,6,FALSE),0)</f>
        <v>0</v>
      </c>
      <c r="CC620" s="1700">
        <f>IFERROR(VLOOKUP($A620,'2010'!$C$3:$H$234,2,FALSE),0)</f>
        <v>0</v>
      </c>
      <c r="CD620" s="1691">
        <f>IFERROR(VLOOKUP($A620,'2010'!$C$3:$H$234,3,FALSE),0)</f>
        <v>0</v>
      </c>
      <c r="CE620" s="1691">
        <f>IFERROR(VLOOKUP($A620,'2010'!$C$3:$H$234,4,FALSE),0)</f>
        <v>0</v>
      </c>
      <c r="CF620" s="1691">
        <f>IFERROR(VLOOKUP($A620,'2010'!$C$3:$H$234,5,FALSE),0)</f>
        <v>0</v>
      </c>
      <c r="CG620" s="1740">
        <f>IFERROR(VLOOKUP($A620,'2010'!$C$3:$H$234,6,FALSE),0)</f>
        <v>0</v>
      </c>
      <c r="CH620" s="1700">
        <f>IFERROR(VLOOKUP($A620,'2009'!$C$3:$H$242,2,FALSE),0)</f>
        <v>0</v>
      </c>
      <c r="CI620" s="1691">
        <f>IFERROR(VLOOKUP($A620,'2009'!$C$3:$H$242,3,FALSE),0)</f>
        <v>0</v>
      </c>
      <c r="CJ620" s="1691">
        <f>IFERROR(VLOOKUP($A620,'2009'!$C$3:$H$242,4,FALSE),0)</f>
        <v>0</v>
      </c>
      <c r="CK620" s="1691">
        <f>IFERROR(VLOOKUP($A620,'2009'!$C$3:$H$242,5,FALSE),0)</f>
        <v>0</v>
      </c>
      <c r="CL620" s="1740">
        <f>IFERROR(VLOOKUP($A620,'2009'!$C$3:$H$242,6,FALSE),0)</f>
        <v>0</v>
      </c>
      <c r="CM620" s="1700">
        <f>IFERROR(VLOOKUP($A620,'2008'!$C$3:$H$229,2,FALSE),0)</f>
        <v>0</v>
      </c>
      <c r="CN620" s="1691">
        <f>IFERROR(VLOOKUP($A620,'2008'!$C$3:$H$229,3,FALSE),0)</f>
        <v>0</v>
      </c>
      <c r="CO620" s="1691">
        <f>IFERROR(VLOOKUP($A620,'2008'!$C$3:$H$229,4,FALSE),0)</f>
        <v>0</v>
      </c>
      <c r="CP620" s="1691">
        <f>IFERROR(VLOOKUP($A620,'2008'!$C$3:$H$229,5,FALSE),0)</f>
        <v>0</v>
      </c>
      <c r="CQ620" s="1740">
        <f>IFERROR(VLOOKUP($A620,'2008'!$C$3:$H$229,6,FALSE),0)</f>
        <v>0</v>
      </c>
      <c r="CR620" s="1700">
        <f>IFERROR(VLOOKUP($A620,'2007'!$C$3:$M$238,7,FALSE),0)</f>
        <v>0</v>
      </c>
      <c r="CS620" s="1691">
        <f>IFERROR(VLOOKUP($A620,'2007'!$C$3:$M$238,8,FALSE),0)</f>
        <v>0</v>
      </c>
      <c r="CT620" s="1691">
        <f>IFERROR(VLOOKUP($A620,'2007'!$C$3:$M$238,9,FALSE),0)</f>
        <v>0</v>
      </c>
      <c r="CU620" s="1691">
        <f>IFERROR(VLOOKUP($A620,'2007'!$C$3:$M$238,10,FALSE),0)</f>
        <v>0</v>
      </c>
      <c r="CV620" s="1740">
        <f>IFERROR(VLOOKUP($A620,'2007'!$C$3:$M$238,11,FALSE),0)</f>
        <v>0</v>
      </c>
      <c r="CW620" s="1700">
        <f>IFERROR(VLOOKUP($A620,'2006'!$A$2:$F$200,2,FALSE),0)</f>
        <v>0</v>
      </c>
      <c r="CX620" s="1691">
        <f>IFERROR(VLOOKUP($A620,'2006'!$A$2:$F$200,4,FALSE),0)</f>
        <v>0</v>
      </c>
      <c r="CY620" s="1691">
        <f>IFERROR(VLOOKUP($A620,'2006'!$A$2:$F$200,5,FALSE),0)</f>
        <v>0</v>
      </c>
      <c r="CZ620" s="1740">
        <f>IFERROR(VLOOKUP($A620,'2006'!$A$2:$F$200,6,FALSE),0)</f>
        <v>0</v>
      </c>
      <c r="DA620" s="1700">
        <f>IFERROR(VLOOKUP($A620,'2005'!$C$3:$M$205,8,FALSE),0)</f>
        <v>0</v>
      </c>
      <c r="DB620" s="1691">
        <f>IFERROR(VLOOKUP($A620,'2005'!$C$3:$M$205,9,FALSE),0)</f>
        <v>0</v>
      </c>
      <c r="DC620" s="1691">
        <f>IFERROR(VLOOKUP($A620,'2005'!$C$3:$M$205,10,FALSE),0)</f>
        <v>0</v>
      </c>
      <c r="DD620" s="1740">
        <f>IFERROR(VLOOKUP($A620,'2005'!$C$3:$M$205,11,FALSE),0)</f>
        <v>0</v>
      </c>
      <c r="DE620" s="1700">
        <f>IFERROR(VLOOKUP($A620,'2004'!$C$3:$M$213,8,FALSE),0)</f>
        <v>0</v>
      </c>
      <c r="DF620" s="1691">
        <f>IFERROR(VLOOKUP($A620,'2004'!$C$3:$M$213,9,FALSE),0)</f>
        <v>0</v>
      </c>
      <c r="DG620" s="1691">
        <f>IFERROR(VLOOKUP($A620,'2004'!$C$3:$M$213,10,FALSE),0)</f>
        <v>0</v>
      </c>
      <c r="DH620" s="1740">
        <f>IFERROR(VLOOKUP($A620,'2004'!$C$3:$M$213,11,FALSE),0)</f>
        <v>0</v>
      </c>
      <c r="DI620" s="1700">
        <f>IFERROR(VLOOKUP($A620,'2003'!$C$3:$Q$214,12,FALSE),0)</f>
        <v>0</v>
      </c>
      <c r="DJ620" s="1691">
        <f>IFERROR(VLOOKUP($A620,'2003'!$C$3:$Q$214,13,FALSE),0)</f>
        <v>0</v>
      </c>
      <c r="DK620" s="1691">
        <f>IFERROR(VLOOKUP($A620,'2003'!$C$3:$Q$214,14,FALSE),0)</f>
        <v>0</v>
      </c>
      <c r="DL620" s="1740">
        <f>IFERROR(VLOOKUP($A620,'2003'!$C$3:$Q$214,15,FALSE),0)</f>
        <v>0</v>
      </c>
      <c r="DM620" s="1700">
        <f>IFERROR(VLOOKUP($A620,'2002'!$D$3:$R$214,12,FALSE),0)</f>
        <v>0</v>
      </c>
      <c r="DN620" s="1691">
        <f>IFERROR(VLOOKUP($A620,'2002'!$D$3:$R$214,13,FALSE),0)</f>
        <v>0</v>
      </c>
      <c r="DO620" s="1691">
        <f>IFERROR(VLOOKUP($A620,'2002'!$D$3:$R$214,14,FALSE),0)</f>
        <v>0</v>
      </c>
      <c r="DP620" s="1788">
        <f>IFERROR(VLOOKUP($A620,'2002'!$D$3:$R$214,15,FALSE),0)</f>
        <v>0</v>
      </c>
      <c r="DQ620" s="1700">
        <f>IFERROR(VLOOKUP($A620,'Pre 2002'!$C$3:$CK$382,84,FALSE),0)</f>
        <v>0</v>
      </c>
      <c r="DR620" s="1695">
        <f>IFERROR(VLOOKUP($A620,'Pre 2002'!$C$3:$CK$382,85,FALSE),0)</f>
        <v>0</v>
      </c>
      <c r="DS620" s="1695">
        <f>IFERROR(VLOOKUP($A620,'Pre 2002'!$C$3:$CK$382,86,FALSE),0)</f>
        <v>0</v>
      </c>
      <c r="DT620" s="1790">
        <f>IFERROR(VLOOKUP($A620,'Pre 2002'!$C$3:$CK$382,87,FALSE),0)</f>
        <v>0</v>
      </c>
      <c r="DU620" s="1741">
        <f>IFERROR(VLOOKUP(A620,'Pre 2002'!$C$3:$CG$382,83,FALSE),0)</f>
        <v>0</v>
      </c>
    </row>
    <row r="621" spans="1:125">
      <c r="A621" s="1778" t="s">
        <v>149</v>
      </c>
      <c r="B621" s="1562">
        <f t="shared" si="227"/>
        <v>462</v>
      </c>
      <c r="C621" s="1562">
        <f t="shared" si="228"/>
        <v>229</v>
      </c>
      <c r="D621" s="1562">
        <f t="shared" si="229"/>
        <v>0</v>
      </c>
      <c r="E621" s="1563">
        <f t="shared" si="230"/>
        <v>0.49567099567099565</v>
      </c>
      <c r="F621" s="1786">
        <f t="shared" si="231"/>
        <v>11</v>
      </c>
      <c r="G621" s="1595">
        <v>1989</v>
      </c>
      <c r="H621" s="1567">
        <f t="shared" si="237"/>
        <v>11</v>
      </c>
      <c r="I621" s="1734">
        <f t="shared" si="238"/>
        <v>462</v>
      </c>
      <c r="J621" s="1734">
        <f t="shared" si="239"/>
        <v>229</v>
      </c>
      <c r="K621" s="1734">
        <f t="shared" si="240"/>
        <v>0</v>
      </c>
      <c r="L621" s="1806">
        <f t="shared" si="241"/>
        <v>0.49567099567099565</v>
      </c>
      <c r="M621" s="1802">
        <v>89</v>
      </c>
      <c r="N621" s="1802" t="s">
        <v>80</v>
      </c>
      <c r="O621" s="1700">
        <f>IFERROR(VLOOKUP($A621,'2022'!$B$2:$K$174,3,FALSE),0)</f>
        <v>0</v>
      </c>
      <c r="P621" s="1858">
        <f>IFERROR(VLOOKUP($A621,'2022'!$B$2:$K$174,4,FALSE),0)</f>
        <v>0</v>
      </c>
      <c r="Q621" s="1858">
        <f>IFERROR(VLOOKUP($A621,'2022'!$B$2:$K$174,5,FALSE),0)</f>
        <v>0</v>
      </c>
      <c r="R621" s="1858">
        <f>IFERROR(VLOOKUP($A621,'2022'!$B$2:$K$174,8,FALSE),0)</f>
        <v>0</v>
      </c>
      <c r="S621" s="1740">
        <f>IFERROR(VLOOKUP($A621,'2022'!$B$2:$K$174,10,FALSE),0)</f>
        <v>0</v>
      </c>
      <c r="T621" s="1700">
        <f>IFERROR(VLOOKUP($A621,'2021'!$B$2:$K$174,3,FALSE),0)</f>
        <v>0</v>
      </c>
      <c r="U621" s="1843">
        <f>IFERROR(VLOOKUP($A621,'2021'!$B$2:$K$174,4,FALSE),0)</f>
        <v>0</v>
      </c>
      <c r="V621" s="1843">
        <f>IFERROR(VLOOKUP($A621,'2021'!$B$2:$K$174,5,FALSE),0)</f>
        <v>0</v>
      </c>
      <c r="W621" s="1843">
        <f>IFERROR(VLOOKUP($A621,'2021'!$B$2:$K$174,8,FALSE),0)</f>
        <v>0</v>
      </c>
      <c r="X621" s="1740">
        <f>IFERROR(VLOOKUP($A621,'2021'!$B$2:$K$174,10,FALSE),0)</f>
        <v>0</v>
      </c>
      <c r="Y621" s="1700">
        <f>IFERROR(VLOOKUP($A621,'2020'!$B$2:$K$170,3,FALSE),0)</f>
        <v>0</v>
      </c>
      <c r="Z621" s="1829">
        <f>IFERROR(VLOOKUP($A621,'2020'!$B$2:$K$170,4,FALSE),0)</f>
        <v>0</v>
      </c>
      <c r="AA621" s="1829">
        <f>IFERROR(VLOOKUP($A621,'2020'!$B$2:$K$170,5,FALSE),0)</f>
        <v>0</v>
      </c>
      <c r="AB621" s="1829">
        <f>IFERROR(VLOOKUP($A621,'2020'!$B$2:$K$170,8,FALSE),0)</f>
        <v>0</v>
      </c>
      <c r="AC621" s="1740">
        <f>IFERROR(VLOOKUP($A621,'2020'!$B$2:$K$170,10,FALSE),0)</f>
        <v>0</v>
      </c>
      <c r="AD621" s="1700">
        <f>IFERROR(VLOOKUP($A621,'2019'!$B$2:$K$170,3,FALSE),0)</f>
        <v>0</v>
      </c>
      <c r="AE621" s="1823">
        <f>IFERROR(VLOOKUP($A621,'2019'!$B$2:$K$170,4,FALSE),0)</f>
        <v>0</v>
      </c>
      <c r="AF621" s="1823">
        <f>IFERROR(VLOOKUP($A621,'2019'!$B$2:$K$170,5,FALSE),0)</f>
        <v>0</v>
      </c>
      <c r="AG621" s="1823">
        <f>IFERROR(VLOOKUP($A621,'2019'!$B$2:$K$170,8,FALSE),0)</f>
        <v>0</v>
      </c>
      <c r="AH621" s="1740">
        <f>IFERROR(VLOOKUP($A621,'2019'!$B$2:$K$170,10,FALSE),0)</f>
        <v>0</v>
      </c>
      <c r="AI621" s="1700">
        <f>IFERROR(VLOOKUP($A621,'2018'!$B$2:$K$170,3,FALSE),0)</f>
        <v>0</v>
      </c>
      <c r="AJ621" s="1821">
        <f>IFERROR(VLOOKUP($A621,'2018'!$B$2:$K$170,4,FALSE),0)</f>
        <v>0</v>
      </c>
      <c r="AK621" s="1821">
        <f>IFERROR(VLOOKUP($A621,'2018'!$B$2:$K$170,5,FALSE),0)</f>
        <v>0</v>
      </c>
      <c r="AL621" s="1821">
        <f>IFERROR(VLOOKUP($A621,'2018'!$B$2:$K$170,8,FALSE),0)</f>
        <v>0</v>
      </c>
      <c r="AM621" s="1740">
        <f>IFERROR(VLOOKUP($A621,'2018'!$B$2:$K$170,10,FALSE),0)</f>
        <v>0</v>
      </c>
      <c r="AN621" s="1700">
        <f>IFERROR(VLOOKUP($A621,'2017'!$B$2:$J$163,2,FALSE),0)</f>
        <v>0</v>
      </c>
      <c r="AO621" s="1815">
        <f>IFERROR(VLOOKUP($A621,'2017'!$B$2:$J$163,3,FALSE),0)</f>
        <v>0</v>
      </c>
      <c r="AP621" s="1815">
        <f>IFERROR(VLOOKUP($A621,'2017'!$B$2:$J$163,4,FALSE),0)</f>
        <v>0</v>
      </c>
      <c r="AQ621" s="1815">
        <f>IFERROR(VLOOKUP($A621,'2017'!$B$2:$J$163,7,FALSE),0)</f>
        <v>0</v>
      </c>
      <c r="AR621" s="1740">
        <f>IFERROR(VLOOKUP($A621,'2017'!$B$2:$J$163,9,FALSE),0)</f>
        <v>0</v>
      </c>
      <c r="AS621" s="1700">
        <f>IFERROR(VLOOKUP($A621,'2016'!$B$2:$K$165,3,FALSE),0)</f>
        <v>0</v>
      </c>
      <c r="AT621" s="1796">
        <f>IFERROR(VLOOKUP($A621,'2016'!$B$2:$K$165,4,FALSE),0)</f>
        <v>0</v>
      </c>
      <c r="AU621" s="1796">
        <f>IFERROR(VLOOKUP($A621,'2016'!$B$2:$K$165,5,FALSE),0)</f>
        <v>0</v>
      </c>
      <c r="AV621" s="1796">
        <f>IFERROR(VLOOKUP($A621,'2016'!$B$2:$K$165,8,FALSE),0)</f>
        <v>0</v>
      </c>
      <c r="AW621" s="1740">
        <f>IFERROR(VLOOKUP($A621,'2016'!$B$2:$K$165,10,FALSE),0)</f>
        <v>0</v>
      </c>
      <c r="AX621" s="1700">
        <f>IFERROR(VLOOKUP($A621,'2015'!$B$2:$K$165,3,FALSE),0)</f>
        <v>0</v>
      </c>
      <c r="AY621" s="1695">
        <f>IFERROR(VLOOKUP($A621,'2015'!$B$2:$K$165,4,FALSE),0)</f>
        <v>0</v>
      </c>
      <c r="AZ621" s="1695">
        <f>IFERROR(VLOOKUP($A621,'2015'!$B$2:$K$165,5,FALSE),0)</f>
        <v>0</v>
      </c>
      <c r="BA621" s="1695">
        <f>IFERROR(VLOOKUP($A621,'2015'!$B$2:$K$165,8,FALSE),0)</f>
        <v>0</v>
      </c>
      <c r="BB621" s="1740">
        <f>IFERROR(VLOOKUP($A621,'2015'!$B$2:$K$165,10,FALSE),0)</f>
        <v>0</v>
      </c>
      <c r="BC621" s="1700">
        <f>IFERROR(VLOOKUP($A621,'2014'!$B$2:$K$157,3,FALSE),0)</f>
        <v>60</v>
      </c>
      <c r="BD621" s="1691">
        <f>IFERROR(VLOOKUP($A621,'2014'!$B$2:$K$157,4,FALSE),0)</f>
        <v>20</v>
      </c>
      <c r="BE621" s="1691">
        <f>IFERROR(VLOOKUP($A621,'2014'!$B$2:$K$157,5,FALSE),0)</f>
        <v>33</v>
      </c>
      <c r="BF621" s="1691">
        <f>IFERROR(VLOOKUP($A621,'2014'!$B$2:$K$157,8,FALSE),0)</f>
        <v>0</v>
      </c>
      <c r="BG621" s="1740">
        <f>IFERROR(VLOOKUP($A621,'2014'!$B$2:$K$157,10,FALSE),0)</f>
        <v>0.55000000000000004</v>
      </c>
      <c r="BH621" s="1700">
        <f>IFERROR(VLOOKUP($A621,'2013'!$D$4:$I$249,2,FALSE),0)</f>
        <v>40</v>
      </c>
      <c r="BI621" s="1691">
        <f>IFERROR(VLOOKUP($A621,'2013'!$D$4:$I$249,3,FALSE),0)</f>
        <v>9</v>
      </c>
      <c r="BJ621" s="1691">
        <f>IFERROR(VLOOKUP($A621,'2013'!$D$4:$I$249,4,FALSE),0)</f>
        <v>21</v>
      </c>
      <c r="BK621" s="1691">
        <f>IFERROR(VLOOKUP($A621,'2013'!$D$4:$I$249,5,FALSE),0)</f>
        <v>0</v>
      </c>
      <c r="BL621" s="1740">
        <f>IFERROR(VLOOKUP($A621,'2013'!$D$4:$I$249,6,FALSE),0)</f>
        <v>0.52500000000000002</v>
      </c>
      <c r="BM621" s="1737">
        <f>IFERROR(VLOOKUP($A621,'2012'!$D$3:$O$172,2,FALSE),0)</f>
        <v>362</v>
      </c>
      <c r="BN621" s="1691">
        <f>IFERROR(VLOOKUP($A621,'2012'!$D$3:$O$172,3,FALSE),0)</f>
        <v>175</v>
      </c>
      <c r="BO621" s="1743">
        <f>IFERROR(VLOOKUP($A621,'2012'!$D$3:$O$172,4,FALSE),0)</f>
        <v>0</v>
      </c>
      <c r="BP621" s="1700">
        <f>IFERROR(VLOOKUP($A621,'2012'!$D$3:$O$172,5,FALSE),0)</f>
        <v>35</v>
      </c>
      <c r="BQ621" s="1691">
        <f>IFERROR(VLOOKUP($A621,'2012'!$D$3:$O$172,6,FALSE),0)</f>
        <v>12</v>
      </c>
      <c r="BR621" s="1691">
        <f>IFERROR(VLOOKUP($A621,'2012'!$D$3:$O$172,7,FALSE),0)</f>
        <v>18</v>
      </c>
      <c r="BS621" s="1691">
        <f>IFERROR(VLOOKUP($A621,'2012'!$D$3:$O$172,8,FALSE),0)</f>
        <v>0</v>
      </c>
      <c r="BT621" s="1740">
        <f>IFERROR(VLOOKUP($A621,'2012'!$D$3:$O$172,9,FALSE),0)</f>
        <v>0.51428571428571423</v>
      </c>
      <c r="BU621" s="1737">
        <f>IFERROR(VLOOKUP($A621,'2012'!$D$3:$O$172,10,FALSE),0)</f>
        <v>327</v>
      </c>
      <c r="BV621" s="1691">
        <f>IFERROR(VLOOKUP($A621,'2012'!$D$3:$O$172,11,FALSE),0)</f>
        <v>157</v>
      </c>
      <c r="BW621" s="1743">
        <f>IFERROR(VLOOKUP($A621,'2012'!$D$3:$O$172,12,FALSE),0)</f>
        <v>0</v>
      </c>
      <c r="BX621" s="1700">
        <f>IFERROR(VLOOKUP($A621,'2011'!$D$4:$I$251,2,FALSE),0)</f>
        <v>50</v>
      </c>
      <c r="BY621" s="1691">
        <f>IFERROR(VLOOKUP($A621,'2011'!$D$4:$I$251,3,FALSE),0)</f>
        <v>14</v>
      </c>
      <c r="BZ621" s="1691">
        <f>IFERROR(VLOOKUP($A621,'2011'!$D$4:$I$251,4,FALSE),0)</f>
        <v>26</v>
      </c>
      <c r="CA621" s="1691">
        <f>IFERROR(VLOOKUP($A621,'2011'!$D$4:$I$251,5,FALSE),0)</f>
        <v>0</v>
      </c>
      <c r="CB621" s="1740">
        <f>IFERROR(VLOOKUP($A621,'2011'!$D$4:$I$251,6,FALSE),0)</f>
        <v>0.52</v>
      </c>
      <c r="CC621" s="1700">
        <f>IFERROR(VLOOKUP($A621,'2010'!$C$3:$H$234,2,FALSE),0)</f>
        <v>41</v>
      </c>
      <c r="CD621" s="1691">
        <f>IFERROR(VLOOKUP($A621,'2010'!$C$3:$H$234,3,FALSE),0)</f>
        <v>15</v>
      </c>
      <c r="CE621" s="1691">
        <f>IFERROR(VLOOKUP($A621,'2010'!$C$3:$H$234,4,FALSE),0)</f>
        <v>20</v>
      </c>
      <c r="CF621" s="1691">
        <f>IFERROR(VLOOKUP($A621,'2010'!$C$3:$H$234,5,FALSE),0)</f>
        <v>0</v>
      </c>
      <c r="CG621" s="1740">
        <f>IFERROR(VLOOKUP($A621,'2010'!$C$3:$H$234,6,FALSE),0)</f>
        <v>0.48780487804878048</v>
      </c>
      <c r="CH621" s="1700">
        <f>IFERROR(VLOOKUP($A621,'2009'!$C$3:$H$242,2,FALSE),0)</f>
        <v>61</v>
      </c>
      <c r="CI621" s="1691">
        <f>IFERROR(VLOOKUP($A621,'2009'!$C$3:$H$242,3,FALSE),0)</f>
        <v>11</v>
      </c>
      <c r="CJ621" s="1691">
        <f>IFERROR(VLOOKUP($A621,'2009'!$C$3:$H$242,4,FALSE),0)</f>
        <v>26</v>
      </c>
      <c r="CK621" s="1691">
        <f>IFERROR(VLOOKUP($A621,'2009'!$C$3:$H$242,5,FALSE),0)</f>
        <v>0</v>
      </c>
      <c r="CL621" s="1740">
        <f>IFERROR(VLOOKUP($A621,'2009'!$C$3:$H$242,6,FALSE),0)</f>
        <v>0.42622950819672129</v>
      </c>
      <c r="CM621" s="1700">
        <f>IFERROR(VLOOKUP($A621,'2008'!$C$3:$H$229,2,FALSE),0)</f>
        <v>33</v>
      </c>
      <c r="CN621" s="1691">
        <f>IFERROR(VLOOKUP($A621,'2008'!$C$3:$H$229,3,FALSE),0)</f>
        <v>12</v>
      </c>
      <c r="CO621" s="1691">
        <f>IFERROR(VLOOKUP($A621,'2008'!$C$3:$H$229,4,FALSE),0)</f>
        <v>18</v>
      </c>
      <c r="CP621" s="1691">
        <f>IFERROR(VLOOKUP($A621,'2008'!$C$3:$H$229,5,FALSE),0)</f>
        <v>0</v>
      </c>
      <c r="CQ621" s="1740">
        <f>IFERROR(VLOOKUP($A621,'2008'!$C$3:$H$229,6,FALSE),0)</f>
        <v>0.54545454545454541</v>
      </c>
      <c r="CR621" s="1700">
        <f>IFERROR(VLOOKUP($A621,'2007'!$C$3:$M$238,7,FALSE),0)</f>
        <v>0</v>
      </c>
      <c r="CS621" s="1691">
        <f>IFERROR(VLOOKUP($A621,'2007'!$C$3:$M$238,8,FALSE),0)</f>
        <v>0</v>
      </c>
      <c r="CT621" s="1691">
        <f>IFERROR(VLOOKUP($A621,'2007'!$C$3:$M$238,9,FALSE),0)</f>
        <v>0</v>
      </c>
      <c r="CU621" s="1691">
        <f>IFERROR(VLOOKUP($A621,'2007'!$C$3:$M$238,10,FALSE),0)</f>
        <v>0</v>
      </c>
      <c r="CV621" s="1740">
        <f>IFERROR(VLOOKUP($A621,'2007'!$C$3:$M$238,11,FALSE),0)</f>
        <v>0</v>
      </c>
      <c r="CW621" s="1700">
        <f>IFERROR(VLOOKUP($A621,'2006'!$A$2:$F$200,2,FALSE),0)</f>
        <v>0</v>
      </c>
      <c r="CX621" s="1691">
        <f>IFERROR(VLOOKUP($A621,'2006'!$A$2:$F$200,4,FALSE),0)</f>
        <v>0</v>
      </c>
      <c r="CY621" s="1691">
        <f>IFERROR(VLOOKUP($A621,'2006'!$A$2:$F$200,5,FALSE),0)</f>
        <v>0</v>
      </c>
      <c r="CZ621" s="1740" t="str">
        <f>IFERROR(VLOOKUP($A621,'2006'!$A$2:$F$200,6,FALSE),0)</f>
        <v>---</v>
      </c>
      <c r="DA621" s="1700">
        <f>IFERROR(VLOOKUP($A621,'2005'!$C$3:$M$205,8,FALSE),0)</f>
        <v>34</v>
      </c>
      <c r="DB621" s="1691">
        <f>IFERROR(VLOOKUP($A621,'2005'!$C$3:$M$205,9,FALSE),0)</f>
        <v>19</v>
      </c>
      <c r="DC621" s="1691">
        <f>IFERROR(VLOOKUP($A621,'2005'!$C$3:$M$205,10,FALSE),0)</f>
        <v>0</v>
      </c>
      <c r="DD621" s="1740">
        <f>IFERROR(VLOOKUP($A621,'2005'!$C$3:$M$205,11,FALSE),0)</f>
        <v>0.55882352941176472</v>
      </c>
      <c r="DE621" s="1700">
        <f>IFERROR(VLOOKUP($A621,'2004'!$C$3:$M$213,8,FALSE),0)</f>
        <v>51</v>
      </c>
      <c r="DF621" s="1691">
        <f>IFERROR(VLOOKUP($A621,'2004'!$C$3:$M$213,9,FALSE),0)</f>
        <v>21</v>
      </c>
      <c r="DG621" s="1691">
        <f>IFERROR(VLOOKUP($A621,'2004'!$C$3:$M$213,10,FALSE),0)</f>
        <v>0</v>
      </c>
      <c r="DH621" s="1740">
        <f>IFERROR(VLOOKUP($A621,'2004'!$C$3:$M$213,11,FALSE),0)</f>
        <v>0.41176470588235292</v>
      </c>
      <c r="DI621" s="1700">
        <f>IFERROR(VLOOKUP($A621,'2003'!$C$3:$Q$214,12,FALSE),0)</f>
        <v>14</v>
      </c>
      <c r="DJ621" s="1691">
        <f>IFERROR(VLOOKUP($A621,'2003'!$C$3:$Q$214,13,FALSE),0)</f>
        <v>5</v>
      </c>
      <c r="DK621" s="1691">
        <f>IFERROR(VLOOKUP($A621,'2003'!$C$3:$Q$214,14,FALSE),0)</f>
        <v>0</v>
      </c>
      <c r="DL621" s="1740">
        <f>IFERROR(VLOOKUP($A621,'2003'!$C$3:$Q$214,15,FALSE),0)</f>
        <v>0.35714285714285715</v>
      </c>
      <c r="DM621" s="1700">
        <f>IFERROR(VLOOKUP($A621,'2002'!$D$3:$R$214,12,FALSE),0)</f>
        <v>43</v>
      </c>
      <c r="DN621" s="1691">
        <f>IFERROR(VLOOKUP($A621,'2002'!$D$3:$R$214,13,FALSE),0)</f>
        <v>22</v>
      </c>
      <c r="DO621" s="1691">
        <f>IFERROR(VLOOKUP($A621,'2002'!$D$3:$R$214,14,FALSE),0)</f>
        <v>0</v>
      </c>
      <c r="DP621" s="1788">
        <f>IFERROR(VLOOKUP($A621,'2002'!$D$3:$R$214,15,FALSE),0)</f>
        <v>0.51162790697674421</v>
      </c>
      <c r="DQ621" s="1700">
        <f>IFERROR(VLOOKUP($A621,'Pre 2002'!$C$3:$CK$382,84,FALSE),0)</f>
        <v>0</v>
      </c>
      <c r="DR621" s="1695">
        <f>IFERROR(VLOOKUP($A621,'Pre 2002'!$C$3:$CK$382,85,FALSE),0)</f>
        <v>0</v>
      </c>
      <c r="DS621" s="1695">
        <f>IFERROR(VLOOKUP($A621,'Pre 2002'!$C$3:$CK$382,86,FALSE),0)</f>
        <v>0</v>
      </c>
      <c r="DT621" s="1790">
        <f>IFERROR(VLOOKUP($A621,'Pre 2002'!$C$3:$CK$382,87,FALSE),0)</f>
        <v>0</v>
      </c>
      <c r="DU621" s="1741">
        <f>IFERROR(VLOOKUP(A621,'Pre 2002'!$C$3:$CG$382,83,FALSE),0)</f>
        <v>0</v>
      </c>
    </row>
    <row r="622" spans="1:125">
      <c r="A622" s="1779" t="s">
        <v>2383</v>
      </c>
      <c r="B622" s="1562">
        <f t="shared" si="227"/>
        <v>69</v>
      </c>
      <c r="C622" s="1562">
        <f t="shared" si="228"/>
        <v>34</v>
      </c>
      <c r="D622" s="1562">
        <f t="shared" si="229"/>
        <v>0</v>
      </c>
      <c r="E622" s="1563">
        <f t="shared" si="230"/>
        <v>0.49275362318840582</v>
      </c>
      <c r="F622" s="1786">
        <f t="shared" si="231"/>
        <v>1</v>
      </c>
      <c r="G622" s="1595">
        <v>2022</v>
      </c>
      <c r="H622" s="1817"/>
      <c r="I622" s="1734"/>
      <c r="J622" s="1734"/>
      <c r="K622" s="1734"/>
      <c r="L622" s="1734"/>
      <c r="O622" s="1700">
        <f>IFERROR(VLOOKUP($A622,'2022'!$B$2:$K$174,3,FALSE),0)</f>
        <v>69</v>
      </c>
      <c r="P622" s="1858">
        <f>IFERROR(VLOOKUP($A622,'2022'!$B$2:$K$174,4,FALSE),0)</f>
        <v>20</v>
      </c>
      <c r="Q622" s="1858">
        <f>IFERROR(VLOOKUP($A622,'2022'!$B$2:$K$174,5,FALSE),0)</f>
        <v>34</v>
      </c>
      <c r="R622" s="1858">
        <f>IFERROR(VLOOKUP($A622,'2022'!$B$2:$K$174,8,FALSE),0)</f>
        <v>0</v>
      </c>
      <c r="S622" s="1740">
        <f>IFERROR(VLOOKUP($A622,'2022'!$B$2:$K$174,10,FALSE),0)</f>
        <v>0.49299999999999999</v>
      </c>
      <c r="DT622" s="1858"/>
    </row>
    <row r="623" spans="1:125">
      <c r="A623" s="1778" t="s">
        <v>1309</v>
      </c>
      <c r="B623" s="1562">
        <f t="shared" si="227"/>
        <v>136</v>
      </c>
      <c r="C623" s="1562">
        <f t="shared" si="228"/>
        <v>67</v>
      </c>
      <c r="D623" s="1562">
        <f t="shared" si="229"/>
        <v>0</v>
      </c>
      <c r="E623" s="1563">
        <f t="shared" si="230"/>
        <v>0.49264705882352944</v>
      </c>
      <c r="F623" s="1786">
        <f t="shared" si="231"/>
        <v>4</v>
      </c>
      <c r="G623" s="1595">
        <v>2009</v>
      </c>
      <c r="H623" s="1567">
        <f t="shared" ref="H623:H628" si="242">IF(BC623&gt;0,1,0)+IF(BH623&gt;0,1,0)+IF(BP623&gt;0,1,0)+IF(BX623&gt;0,1,0)+IF(CC623&gt;0,1,0)+IF(CH623&gt;0,1,0)+IF(CM623&gt;0,1,0)+IF(CR623&gt;0,1,0)+IF(CW623&gt;0,1,0)+IF(DA623&gt;0,1,0)+IF(DE623&gt;0,1,0)+IF(DI623&gt;0,1,0)+IF(DM623&gt;0,1,0)+DU623</f>
        <v>4</v>
      </c>
      <c r="I623" s="1734">
        <f t="shared" ref="I623:I628" si="243">SUM(BC623,BH623,BP623,BX623,CC623,CH623,CM623,CR623,CW623,DA623,DE623,DI623,DM623,DQ623)</f>
        <v>136</v>
      </c>
      <c r="J623" s="1734">
        <f t="shared" ref="J623:K628" si="244">SUM(BE623,BJ623,BR623,BZ623,CE623,CJ623,CO623,CT623,CX623,DB623,DF623,DJ623,DN623,DR623)</f>
        <v>67</v>
      </c>
      <c r="K623" s="1734">
        <f t="shared" si="244"/>
        <v>0</v>
      </c>
      <c r="L623" s="1806">
        <f t="shared" ref="L623:L628" si="245">IF(I623=0,0,J623/I623)</f>
        <v>0.49264705882352944</v>
      </c>
      <c r="O623" s="1700">
        <f>IFERROR(VLOOKUP($A623,'2022'!$B$2:$K$174,3,FALSE),0)</f>
        <v>0</v>
      </c>
      <c r="P623" s="1858">
        <f>IFERROR(VLOOKUP($A623,'2022'!$B$2:$K$174,4,FALSE),0)</f>
        <v>0</v>
      </c>
      <c r="Q623" s="1858">
        <f>IFERROR(VLOOKUP($A623,'2022'!$B$2:$K$174,5,FALSE),0)</f>
        <v>0</v>
      </c>
      <c r="R623" s="1858">
        <f>IFERROR(VLOOKUP($A623,'2022'!$B$2:$K$174,8,FALSE),0)</f>
        <v>0</v>
      </c>
      <c r="S623" s="1740">
        <f>IFERROR(VLOOKUP($A623,'2022'!$B$2:$K$174,10,FALSE),0)</f>
        <v>0</v>
      </c>
      <c r="T623" s="1700">
        <f>IFERROR(VLOOKUP($A623,'2021'!$B$2:$K$174,3,FALSE),0)</f>
        <v>0</v>
      </c>
      <c r="U623" s="1843">
        <f>IFERROR(VLOOKUP($A623,'2021'!$B$2:$K$174,4,FALSE),0)</f>
        <v>0</v>
      </c>
      <c r="V623" s="1843">
        <f>IFERROR(VLOOKUP($A623,'2021'!$B$2:$K$174,5,FALSE),0)</f>
        <v>0</v>
      </c>
      <c r="W623" s="1843">
        <f>IFERROR(VLOOKUP($A623,'2021'!$B$2:$K$174,8,FALSE),0)</f>
        <v>0</v>
      </c>
      <c r="X623" s="1740">
        <f>IFERROR(VLOOKUP($A623,'2021'!$B$2:$K$174,10,FALSE),0)</f>
        <v>0</v>
      </c>
      <c r="Y623" s="1700">
        <f>IFERROR(VLOOKUP($A623,'2020'!$B$2:$K$170,3,FALSE),0)</f>
        <v>0</v>
      </c>
      <c r="Z623" s="1829">
        <f>IFERROR(VLOOKUP($A623,'2020'!$B$2:$K$170,4,FALSE),0)</f>
        <v>0</v>
      </c>
      <c r="AA623" s="1829">
        <f>IFERROR(VLOOKUP($A623,'2020'!$B$2:$K$170,5,FALSE),0)</f>
        <v>0</v>
      </c>
      <c r="AB623" s="1829">
        <f>IFERROR(VLOOKUP($A623,'2020'!$B$2:$K$170,8,FALSE),0)</f>
        <v>0</v>
      </c>
      <c r="AC623" s="1740">
        <f>IFERROR(VLOOKUP($A623,'2020'!$B$2:$K$170,10,FALSE),0)</f>
        <v>0</v>
      </c>
      <c r="AD623" s="1700">
        <f>IFERROR(VLOOKUP($A623,'2019'!$B$2:$K$170,3,FALSE),0)</f>
        <v>0</v>
      </c>
      <c r="AE623" s="1823">
        <f>IFERROR(VLOOKUP($A623,'2019'!$B$2:$K$170,4,FALSE),0)</f>
        <v>0</v>
      </c>
      <c r="AF623" s="1823">
        <f>IFERROR(VLOOKUP($A623,'2019'!$B$2:$K$170,5,FALSE),0)</f>
        <v>0</v>
      </c>
      <c r="AG623" s="1823">
        <f>IFERROR(VLOOKUP($A623,'2019'!$B$2:$K$170,8,FALSE),0)</f>
        <v>0</v>
      </c>
      <c r="AH623" s="1740">
        <f>IFERROR(VLOOKUP($A623,'2019'!$B$2:$K$170,10,FALSE),0)</f>
        <v>0</v>
      </c>
      <c r="AI623" s="1700">
        <f>IFERROR(VLOOKUP($A623,'2018'!$B$2:$K$170,3,FALSE),0)</f>
        <v>0</v>
      </c>
      <c r="AJ623" s="1821">
        <f>IFERROR(VLOOKUP($A623,'2018'!$B$2:$K$170,4,FALSE),0)</f>
        <v>0</v>
      </c>
      <c r="AK623" s="1821">
        <f>IFERROR(VLOOKUP($A623,'2018'!$B$2:$K$170,5,FALSE),0)</f>
        <v>0</v>
      </c>
      <c r="AL623" s="1821">
        <f>IFERROR(VLOOKUP($A623,'2018'!$B$2:$K$170,8,FALSE),0)</f>
        <v>0</v>
      </c>
      <c r="AM623" s="1740">
        <f>IFERROR(VLOOKUP($A623,'2018'!$B$2:$K$170,10,FALSE),0)</f>
        <v>0</v>
      </c>
      <c r="AN623" s="1700">
        <f>IFERROR(VLOOKUP($A623,'2017'!$B$2:$J$163,2,FALSE),0)</f>
        <v>0</v>
      </c>
      <c r="AO623" s="1815">
        <f>IFERROR(VLOOKUP($A623,'2017'!$B$2:$J$163,3,FALSE),0)</f>
        <v>0</v>
      </c>
      <c r="AP623" s="1815">
        <f>IFERROR(VLOOKUP($A623,'2017'!$B$2:$J$163,4,FALSE),0)</f>
        <v>0</v>
      </c>
      <c r="AQ623" s="1815">
        <f>IFERROR(VLOOKUP($A623,'2017'!$B$2:$J$163,7,FALSE),0)</f>
        <v>0</v>
      </c>
      <c r="AR623" s="1740">
        <f>IFERROR(VLOOKUP($A623,'2017'!$B$2:$J$163,9,FALSE),0)</f>
        <v>0</v>
      </c>
      <c r="AS623" s="1700">
        <f>IFERROR(VLOOKUP($A623,'2016'!$B$2:$K$165,3,FALSE),0)</f>
        <v>0</v>
      </c>
      <c r="AT623" s="1796">
        <f>IFERROR(VLOOKUP($A623,'2016'!$B$2:$K$165,4,FALSE),0)</f>
        <v>0</v>
      </c>
      <c r="AU623" s="1796">
        <f>IFERROR(VLOOKUP($A623,'2016'!$B$2:$K$165,5,FALSE),0)</f>
        <v>0</v>
      </c>
      <c r="AV623" s="1796">
        <f>IFERROR(VLOOKUP($A623,'2016'!$B$2:$K$165,8,FALSE),0)</f>
        <v>0</v>
      </c>
      <c r="AW623" s="1740">
        <f>IFERROR(VLOOKUP($A623,'2016'!$B$2:$K$165,10,FALSE),0)</f>
        <v>0</v>
      </c>
      <c r="AX623" s="1700">
        <f>IFERROR(VLOOKUP($A623,'2015'!$B$2:$K$165,3,FALSE),0)</f>
        <v>0</v>
      </c>
      <c r="AY623" s="1695">
        <f>IFERROR(VLOOKUP($A623,'2015'!$B$2:$K$165,4,FALSE),0)</f>
        <v>0</v>
      </c>
      <c r="AZ623" s="1695">
        <f>IFERROR(VLOOKUP($A623,'2015'!$B$2:$K$165,5,FALSE),0)</f>
        <v>0</v>
      </c>
      <c r="BA623" s="1695">
        <f>IFERROR(VLOOKUP($A623,'2015'!$B$2:$K$165,8,FALSE),0)</f>
        <v>0</v>
      </c>
      <c r="BB623" s="1740">
        <f>IFERROR(VLOOKUP($A623,'2015'!$B$2:$K$165,10,FALSE),0)</f>
        <v>0</v>
      </c>
      <c r="BC623" s="1700">
        <f>IFERROR(VLOOKUP($A623,'2014'!$B$2:$K$157,3,FALSE),0)</f>
        <v>0</v>
      </c>
      <c r="BD623" s="1691">
        <f>IFERROR(VLOOKUP($A623,'2014'!$B$2:$K$157,4,FALSE),0)</f>
        <v>0</v>
      </c>
      <c r="BE623" s="1691">
        <f>IFERROR(VLOOKUP($A623,'2014'!$B$2:$K$157,5,FALSE),0)</f>
        <v>0</v>
      </c>
      <c r="BF623" s="1691">
        <f>IFERROR(VLOOKUP($A623,'2014'!$B$2:$K$157,8,FALSE),0)</f>
        <v>0</v>
      </c>
      <c r="BG623" s="1740">
        <f>IFERROR(VLOOKUP($A623,'2014'!$B$2:$K$157,10,FALSE),0)</f>
        <v>0</v>
      </c>
      <c r="BH623" s="1700">
        <f>IFERROR(VLOOKUP($A623,'2013'!$D$4:$I$249,2,FALSE),0)</f>
        <v>0</v>
      </c>
      <c r="BI623" s="1691">
        <f>IFERROR(VLOOKUP($A623,'2013'!$D$4:$I$249,3,FALSE),0)</f>
        <v>0</v>
      </c>
      <c r="BJ623" s="1691">
        <f>IFERROR(VLOOKUP($A623,'2013'!$D$4:$I$249,4,FALSE),0)</f>
        <v>0</v>
      </c>
      <c r="BK623" s="1691">
        <f>IFERROR(VLOOKUP($A623,'2013'!$D$4:$I$249,5,FALSE),0)</f>
        <v>0</v>
      </c>
      <c r="BL623" s="1740">
        <f>IFERROR(VLOOKUP($A623,'2013'!$D$4:$I$249,6,FALSE),0)</f>
        <v>0</v>
      </c>
      <c r="BM623" s="1737">
        <f>IFERROR(VLOOKUP($A623,'2012'!$D$3:$O$172,2,FALSE),0)</f>
        <v>136</v>
      </c>
      <c r="BN623" s="1691">
        <f>IFERROR(VLOOKUP($A623,'2012'!$D$3:$O$172,3,FALSE),0)</f>
        <v>67</v>
      </c>
      <c r="BO623" s="1743">
        <f>IFERROR(VLOOKUP($A623,'2012'!$D$3:$O$172,4,FALSE),0)</f>
        <v>0</v>
      </c>
      <c r="BP623" s="1700">
        <f>IFERROR(VLOOKUP($A623,'2012'!$D$3:$O$172,5,FALSE),0)</f>
        <v>8</v>
      </c>
      <c r="BQ623" s="1691">
        <f>IFERROR(VLOOKUP($A623,'2012'!$D$3:$O$172,6,FALSE),0)</f>
        <v>2</v>
      </c>
      <c r="BR623" s="1691">
        <f>IFERROR(VLOOKUP($A623,'2012'!$D$3:$O$172,7,FALSE),0)</f>
        <v>5</v>
      </c>
      <c r="BS623" s="1691">
        <f>IFERROR(VLOOKUP($A623,'2012'!$D$3:$O$172,8,FALSE),0)</f>
        <v>0</v>
      </c>
      <c r="BT623" s="1740">
        <f>IFERROR(VLOOKUP($A623,'2012'!$D$3:$O$172,9,FALSE),0)</f>
        <v>0.625</v>
      </c>
      <c r="BU623" s="1737">
        <f>IFERROR(VLOOKUP($A623,'2012'!$D$3:$O$172,10,FALSE),0)</f>
        <v>128</v>
      </c>
      <c r="BV623" s="1691">
        <f>IFERROR(VLOOKUP($A623,'2012'!$D$3:$O$172,11,FALSE),0)</f>
        <v>62</v>
      </c>
      <c r="BW623" s="1743">
        <f>IFERROR(VLOOKUP($A623,'2012'!$D$3:$O$172,12,FALSE),0)</f>
        <v>0</v>
      </c>
      <c r="BX623" s="1700">
        <f>IFERROR(VLOOKUP($A623,'2011'!$D$4:$I$251,2,FALSE),0)</f>
        <v>53</v>
      </c>
      <c r="BY623" s="1691">
        <f>IFERROR(VLOOKUP($A623,'2011'!$D$4:$I$251,3,FALSE),0)</f>
        <v>18</v>
      </c>
      <c r="BZ623" s="1691">
        <f>IFERROR(VLOOKUP($A623,'2011'!$D$4:$I$251,4,FALSE),0)</f>
        <v>23</v>
      </c>
      <c r="CA623" s="1691">
        <f>IFERROR(VLOOKUP($A623,'2011'!$D$4:$I$251,5,FALSE),0)</f>
        <v>0</v>
      </c>
      <c r="CB623" s="1740">
        <f>IFERROR(VLOOKUP($A623,'2011'!$D$4:$I$251,6,FALSE),0)</f>
        <v>0.43396226415094341</v>
      </c>
      <c r="CC623" s="1700">
        <f>IFERROR(VLOOKUP($A623,'2010'!$C$3:$H$234,2,FALSE),0)</f>
        <v>0</v>
      </c>
      <c r="CD623" s="1691">
        <f>IFERROR(VLOOKUP($A623,'2010'!$C$3:$H$234,3,FALSE),0)</f>
        <v>0</v>
      </c>
      <c r="CE623" s="1691">
        <f>IFERROR(VLOOKUP($A623,'2010'!$C$3:$H$234,4,FALSE),0)</f>
        <v>0</v>
      </c>
      <c r="CF623" s="1691">
        <f>IFERROR(VLOOKUP($A623,'2010'!$C$3:$H$234,5,FALSE),0)</f>
        <v>0</v>
      </c>
      <c r="CG623" s="1740">
        <f>IFERROR(VLOOKUP($A623,'2010'!$C$3:$H$234,6,FALSE),0)</f>
        <v>0</v>
      </c>
      <c r="CH623" s="1700">
        <f>IFERROR(VLOOKUP($A623,'2009'!$C$3:$H$242,2,FALSE),0)</f>
        <v>46</v>
      </c>
      <c r="CI623" s="1691">
        <f>IFERROR(VLOOKUP($A623,'2009'!$C$3:$H$242,3,FALSE),0)</f>
        <v>6</v>
      </c>
      <c r="CJ623" s="1691">
        <f>IFERROR(VLOOKUP($A623,'2009'!$C$3:$H$242,4,FALSE),0)</f>
        <v>25</v>
      </c>
      <c r="CK623" s="1691">
        <f>IFERROR(VLOOKUP($A623,'2009'!$C$3:$H$242,5,FALSE),0)</f>
        <v>0</v>
      </c>
      <c r="CL623" s="1740">
        <f>IFERROR(VLOOKUP($A623,'2009'!$C$3:$H$242,6,FALSE),0)</f>
        <v>0.54347826086956519</v>
      </c>
      <c r="CM623" s="1700">
        <f>IFERROR(VLOOKUP($A623,'2008'!$C$3:$H$229,2,FALSE),0)</f>
        <v>29</v>
      </c>
      <c r="CN623" s="1691">
        <f>IFERROR(VLOOKUP($A623,'2008'!$C$3:$H$229,3,FALSE),0)</f>
        <v>11</v>
      </c>
      <c r="CO623" s="1691">
        <f>IFERROR(VLOOKUP($A623,'2008'!$C$3:$H$229,4,FALSE),0)</f>
        <v>14</v>
      </c>
      <c r="CP623" s="1691">
        <f>IFERROR(VLOOKUP($A623,'2008'!$C$3:$H$229,5,FALSE),0)</f>
        <v>0</v>
      </c>
      <c r="CQ623" s="1740">
        <f>IFERROR(VLOOKUP($A623,'2008'!$C$3:$H$229,6,FALSE),0)</f>
        <v>0.48275862068965519</v>
      </c>
      <c r="CR623" s="1700">
        <f>IFERROR(VLOOKUP($A623,'2007'!$C$3:$M$238,7,FALSE),0)</f>
        <v>0</v>
      </c>
      <c r="CS623" s="1691">
        <f>IFERROR(VLOOKUP($A623,'2007'!$C$3:$M$238,8,FALSE),0)</f>
        <v>0</v>
      </c>
      <c r="CT623" s="1691">
        <f>IFERROR(VLOOKUP($A623,'2007'!$C$3:$M$238,9,FALSE),0)</f>
        <v>0</v>
      </c>
      <c r="CU623" s="1691">
        <f>IFERROR(VLOOKUP($A623,'2007'!$C$3:$M$238,10,FALSE),0)</f>
        <v>0</v>
      </c>
      <c r="CV623" s="1740">
        <f>IFERROR(VLOOKUP($A623,'2007'!$C$3:$M$238,11,FALSE),0)</f>
        <v>0</v>
      </c>
      <c r="CW623" s="1700">
        <f>IFERROR(VLOOKUP($A623,'2006'!$A$2:$F$200,2,FALSE),0)</f>
        <v>0</v>
      </c>
      <c r="CX623" s="1691">
        <f>IFERROR(VLOOKUP($A623,'2006'!$A$2:$F$200,4,FALSE),0)</f>
        <v>0</v>
      </c>
      <c r="CY623" s="1691">
        <f>IFERROR(VLOOKUP($A623,'2006'!$A$2:$F$200,5,FALSE),0)</f>
        <v>0</v>
      </c>
      <c r="CZ623" s="1740">
        <f>IFERROR(VLOOKUP($A623,'2006'!$A$2:$F$200,6,FALSE),0)</f>
        <v>0</v>
      </c>
      <c r="DA623" s="1700">
        <f>IFERROR(VLOOKUP($A623,'2005'!$C$3:$M$205,8,FALSE),0)</f>
        <v>0</v>
      </c>
      <c r="DB623" s="1691">
        <f>IFERROR(VLOOKUP($A623,'2005'!$C$3:$M$205,9,FALSE),0)</f>
        <v>0</v>
      </c>
      <c r="DC623" s="1691">
        <f>IFERROR(VLOOKUP($A623,'2005'!$C$3:$M$205,10,FALSE),0)</f>
        <v>0</v>
      </c>
      <c r="DD623" s="1740">
        <f>IFERROR(VLOOKUP($A623,'2005'!$C$3:$M$205,11,FALSE),0)</f>
        <v>0</v>
      </c>
      <c r="DE623" s="1700">
        <f>IFERROR(VLOOKUP($A623,'2004'!$C$3:$M$213,8,FALSE),0)</f>
        <v>0</v>
      </c>
      <c r="DF623" s="1691">
        <f>IFERROR(VLOOKUP($A623,'2004'!$C$3:$M$213,9,FALSE),0)</f>
        <v>0</v>
      </c>
      <c r="DG623" s="1691">
        <f>IFERROR(VLOOKUP($A623,'2004'!$C$3:$M$213,10,FALSE),0)</f>
        <v>0</v>
      </c>
      <c r="DH623" s="1740">
        <f>IFERROR(VLOOKUP($A623,'2004'!$C$3:$M$213,11,FALSE),0)</f>
        <v>0</v>
      </c>
      <c r="DI623" s="1700">
        <f>IFERROR(VLOOKUP($A623,'2003'!$C$3:$Q$214,12,FALSE),0)</f>
        <v>0</v>
      </c>
      <c r="DJ623" s="1691">
        <f>IFERROR(VLOOKUP($A623,'2003'!$C$3:$Q$214,13,FALSE),0)</f>
        <v>0</v>
      </c>
      <c r="DK623" s="1691">
        <f>IFERROR(VLOOKUP($A623,'2003'!$C$3:$Q$214,14,FALSE),0)</f>
        <v>0</v>
      </c>
      <c r="DL623" s="1740">
        <f>IFERROR(VLOOKUP($A623,'2003'!$C$3:$Q$214,15,FALSE),0)</f>
        <v>0</v>
      </c>
      <c r="DM623" s="1700">
        <f>IFERROR(VLOOKUP($A623,'2002'!$D$3:$R$214,12,FALSE),0)</f>
        <v>0</v>
      </c>
      <c r="DN623" s="1691">
        <f>IFERROR(VLOOKUP($A623,'2002'!$D$3:$R$214,13,FALSE),0)</f>
        <v>0</v>
      </c>
      <c r="DO623" s="1691">
        <f>IFERROR(VLOOKUP($A623,'2002'!$D$3:$R$214,14,FALSE),0)</f>
        <v>0</v>
      </c>
      <c r="DP623" s="1788">
        <f>IFERROR(VLOOKUP($A623,'2002'!$D$3:$R$214,15,FALSE),0)</f>
        <v>0</v>
      </c>
      <c r="DQ623" s="1700">
        <f>IFERROR(VLOOKUP($A623,'Pre 2002'!$C$3:$CK$382,84,FALSE),0)</f>
        <v>0</v>
      </c>
      <c r="DR623" s="1695">
        <f>IFERROR(VLOOKUP($A623,'Pre 2002'!$C$3:$CK$382,85,FALSE),0)</f>
        <v>0</v>
      </c>
      <c r="DS623" s="1695">
        <f>IFERROR(VLOOKUP($A623,'Pre 2002'!$C$3:$CK$382,86,FALSE),0)</f>
        <v>0</v>
      </c>
      <c r="DT623" s="1790">
        <f>IFERROR(VLOOKUP($A623,'Pre 2002'!$C$3:$CK$382,87,FALSE),0)</f>
        <v>0</v>
      </c>
      <c r="DU623" s="1741">
        <f>IFERROR(VLOOKUP(A623,'Pre 2002'!$C$3:$CG$382,83,FALSE),0)</f>
        <v>0</v>
      </c>
    </row>
    <row r="624" spans="1:125">
      <c r="A624" s="1778" t="s">
        <v>1972</v>
      </c>
      <c r="B624" s="1562">
        <f t="shared" si="227"/>
        <v>195</v>
      </c>
      <c r="C624" s="1562">
        <f t="shared" si="228"/>
        <v>96</v>
      </c>
      <c r="D624" s="1562">
        <f t="shared" si="229"/>
        <v>0</v>
      </c>
      <c r="E624" s="1563">
        <f t="shared" si="230"/>
        <v>0.49230769230769234</v>
      </c>
      <c r="F624" s="1786">
        <f t="shared" si="231"/>
        <v>4</v>
      </c>
      <c r="G624" s="1595" t="s">
        <v>2159</v>
      </c>
      <c r="H624" s="1567">
        <f t="shared" si="242"/>
        <v>4</v>
      </c>
      <c r="I624" s="1734">
        <f t="shared" si="243"/>
        <v>195</v>
      </c>
      <c r="J624" s="1734">
        <f t="shared" si="244"/>
        <v>96</v>
      </c>
      <c r="K624" s="1734">
        <f t="shared" si="244"/>
        <v>0</v>
      </c>
      <c r="L624" s="1806">
        <f t="shared" si="245"/>
        <v>0.49230769230769234</v>
      </c>
      <c r="O624" s="1700">
        <f>IFERROR(VLOOKUP($A624,'2022'!$B$2:$K$174,3,FALSE),0)</f>
        <v>0</v>
      </c>
      <c r="P624" s="1858">
        <f>IFERROR(VLOOKUP($A624,'2022'!$B$2:$K$174,4,FALSE),0)</f>
        <v>0</v>
      </c>
      <c r="Q624" s="1858">
        <f>IFERROR(VLOOKUP($A624,'2022'!$B$2:$K$174,5,FALSE),0)</f>
        <v>0</v>
      </c>
      <c r="R624" s="1858">
        <f>IFERROR(VLOOKUP($A624,'2022'!$B$2:$K$174,8,FALSE),0)</f>
        <v>0</v>
      </c>
      <c r="S624" s="1740">
        <f>IFERROR(VLOOKUP($A624,'2022'!$B$2:$K$174,10,FALSE),0)</f>
        <v>0</v>
      </c>
      <c r="T624" s="1700">
        <f>IFERROR(VLOOKUP($A624,'2021'!$B$2:$K$174,3,FALSE),0)</f>
        <v>0</v>
      </c>
      <c r="U624" s="1843">
        <f>IFERROR(VLOOKUP($A624,'2021'!$B$2:$K$174,4,FALSE),0)</f>
        <v>0</v>
      </c>
      <c r="V624" s="1843">
        <f>IFERROR(VLOOKUP($A624,'2021'!$B$2:$K$174,5,FALSE),0)</f>
        <v>0</v>
      </c>
      <c r="W624" s="1843">
        <f>IFERROR(VLOOKUP($A624,'2021'!$B$2:$K$174,8,FALSE),0)</f>
        <v>0</v>
      </c>
      <c r="X624" s="1740">
        <f>IFERROR(VLOOKUP($A624,'2021'!$B$2:$K$174,10,FALSE),0)</f>
        <v>0</v>
      </c>
      <c r="Y624" s="1700">
        <f>IFERROR(VLOOKUP($A624,'2020'!$B$2:$K$170,3,FALSE),0)</f>
        <v>0</v>
      </c>
      <c r="Z624" s="1829">
        <f>IFERROR(VLOOKUP($A624,'2020'!$B$2:$K$170,4,FALSE),0)</f>
        <v>0</v>
      </c>
      <c r="AA624" s="1829">
        <f>IFERROR(VLOOKUP($A624,'2020'!$B$2:$K$170,5,FALSE),0)</f>
        <v>0</v>
      </c>
      <c r="AB624" s="1829">
        <f>IFERROR(VLOOKUP($A624,'2020'!$B$2:$K$170,8,FALSE),0)</f>
        <v>0</v>
      </c>
      <c r="AC624" s="1740">
        <f>IFERROR(VLOOKUP($A624,'2020'!$B$2:$K$170,10,FALSE),0)</f>
        <v>0</v>
      </c>
      <c r="AD624" s="1700">
        <f>IFERROR(VLOOKUP($A624,'2019'!$B$2:$K$170,3,FALSE),0)</f>
        <v>0</v>
      </c>
      <c r="AE624" s="1823">
        <f>IFERROR(VLOOKUP($A624,'2019'!$B$2:$K$170,4,FALSE),0)</f>
        <v>0</v>
      </c>
      <c r="AF624" s="1823">
        <f>IFERROR(VLOOKUP($A624,'2019'!$B$2:$K$170,5,FALSE),0)</f>
        <v>0</v>
      </c>
      <c r="AG624" s="1823">
        <f>IFERROR(VLOOKUP($A624,'2019'!$B$2:$K$170,8,FALSE),0)</f>
        <v>0</v>
      </c>
      <c r="AH624" s="1740">
        <f>IFERROR(VLOOKUP($A624,'2019'!$B$2:$K$170,10,FALSE),0)</f>
        <v>0</v>
      </c>
      <c r="AI624" s="1700">
        <f>IFERROR(VLOOKUP($A624,'2018'!$B$2:$K$170,3,FALSE),0)</f>
        <v>0</v>
      </c>
      <c r="AJ624" s="1821">
        <f>IFERROR(VLOOKUP($A624,'2018'!$B$2:$K$170,4,FALSE),0)</f>
        <v>0</v>
      </c>
      <c r="AK624" s="1821">
        <f>IFERROR(VLOOKUP($A624,'2018'!$B$2:$K$170,5,FALSE),0)</f>
        <v>0</v>
      </c>
      <c r="AL624" s="1821">
        <f>IFERROR(VLOOKUP($A624,'2018'!$B$2:$K$170,8,FALSE),0)</f>
        <v>0</v>
      </c>
      <c r="AM624" s="1740">
        <f>IFERROR(VLOOKUP($A624,'2018'!$B$2:$K$170,10,FALSE),0)</f>
        <v>0</v>
      </c>
      <c r="AN624" s="1700">
        <f>IFERROR(VLOOKUP($A624,'2017'!$B$2:$J$163,2,FALSE),0)</f>
        <v>0</v>
      </c>
      <c r="AO624" s="1815">
        <f>IFERROR(VLOOKUP($A624,'2017'!$B$2:$J$163,3,FALSE),0)</f>
        <v>0</v>
      </c>
      <c r="AP624" s="1815">
        <f>IFERROR(VLOOKUP($A624,'2017'!$B$2:$J$163,4,FALSE),0)</f>
        <v>0</v>
      </c>
      <c r="AQ624" s="1815">
        <f>IFERROR(VLOOKUP($A624,'2017'!$B$2:$J$163,7,FALSE),0)</f>
        <v>0</v>
      </c>
      <c r="AR624" s="1740">
        <f>IFERROR(VLOOKUP($A624,'2017'!$B$2:$J$163,9,FALSE),0)</f>
        <v>0</v>
      </c>
      <c r="AS624" s="1700">
        <f>IFERROR(VLOOKUP($A624,'2016'!$B$2:$K$165,3,FALSE),0)</f>
        <v>0</v>
      </c>
      <c r="AT624" s="1796">
        <f>IFERROR(VLOOKUP($A624,'2016'!$B$2:$K$165,4,FALSE),0)</f>
        <v>0</v>
      </c>
      <c r="AU624" s="1796">
        <f>IFERROR(VLOOKUP($A624,'2016'!$B$2:$K$165,5,FALSE),0)</f>
        <v>0</v>
      </c>
      <c r="AV624" s="1796">
        <f>IFERROR(VLOOKUP($A624,'2016'!$B$2:$K$165,8,FALSE),0)</f>
        <v>0</v>
      </c>
      <c r="AW624" s="1740">
        <f>IFERROR(VLOOKUP($A624,'2016'!$B$2:$K$165,10,FALSE),0)</f>
        <v>0</v>
      </c>
      <c r="AX624" s="1700">
        <f>IFERROR(VLOOKUP($A624,'2015'!$B$2:$K$165,3,FALSE),0)</f>
        <v>0</v>
      </c>
      <c r="AY624" s="1695">
        <f>IFERROR(VLOOKUP($A624,'2015'!$B$2:$K$165,4,FALSE),0)</f>
        <v>0</v>
      </c>
      <c r="AZ624" s="1695">
        <f>IFERROR(VLOOKUP($A624,'2015'!$B$2:$K$165,5,FALSE),0)</f>
        <v>0</v>
      </c>
      <c r="BA624" s="1695">
        <f>IFERROR(VLOOKUP($A624,'2015'!$B$2:$K$165,8,FALSE),0)</f>
        <v>0</v>
      </c>
      <c r="BB624" s="1740">
        <f>IFERROR(VLOOKUP($A624,'2015'!$B$2:$K$165,10,FALSE),0)</f>
        <v>0</v>
      </c>
      <c r="BC624" s="1700">
        <f>IFERROR(VLOOKUP($A624,'2014'!$B$2:$K$157,3,FALSE),0)</f>
        <v>0</v>
      </c>
      <c r="BD624" s="1691">
        <f>IFERROR(VLOOKUP($A624,'2014'!$B$2:$K$157,4,FALSE),0)</f>
        <v>0</v>
      </c>
      <c r="BE624" s="1691">
        <f>IFERROR(VLOOKUP($A624,'2014'!$B$2:$K$157,5,FALSE),0)</f>
        <v>0</v>
      </c>
      <c r="BF624" s="1691">
        <f>IFERROR(VLOOKUP($A624,'2014'!$B$2:$K$157,8,FALSE),0)</f>
        <v>0</v>
      </c>
      <c r="BG624" s="1740">
        <f>IFERROR(VLOOKUP($A624,'2014'!$B$2:$K$157,10,FALSE),0)</f>
        <v>0</v>
      </c>
      <c r="BH624" s="1700">
        <f>IFERROR(VLOOKUP($A624,'2013'!$D$4:$I$249,2,FALSE),0)</f>
        <v>0</v>
      </c>
      <c r="BI624" s="1691">
        <f>IFERROR(VLOOKUP($A624,'2013'!$D$4:$I$249,3,FALSE),0)</f>
        <v>0</v>
      </c>
      <c r="BJ624" s="1691">
        <f>IFERROR(VLOOKUP($A624,'2013'!$D$4:$I$249,4,FALSE),0)</f>
        <v>0</v>
      </c>
      <c r="BK624" s="1691">
        <f>IFERROR(VLOOKUP($A624,'2013'!$D$4:$I$249,5,FALSE),0)</f>
        <v>0</v>
      </c>
      <c r="BL624" s="1740">
        <f>IFERROR(VLOOKUP($A624,'2013'!$D$4:$I$249,6,FALSE),0)</f>
        <v>0</v>
      </c>
      <c r="BM624" s="1737">
        <f>IFERROR(VLOOKUP($A624,'2012'!$D$3:$O$172,2,FALSE),0)</f>
        <v>0</v>
      </c>
      <c r="BN624" s="1691">
        <f>IFERROR(VLOOKUP($A624,'2012'!$D$3:$O$172,3,FALSE),0)</f>
        <v>0</v>
      </c>
      <c r="BO624" s="1743">
        <f>IFERROR(VLOOKUP($A624,'2012'!$D$3:$O$172,4,FALSE),0)</f>
        <v>0</v>
      </c>
      <c r="BP624" s="1700">
        <f>IFERROR(VLOOKUP($A624,'2012'!$D$3:$O$172,5,FALSE),0)</f>
        <v>0</v>
      </c>
      <c r="BQ624" s="1691">
        <f>IFERROR(VLOOKUP($A624,'2012'!$D$3:$O$172,6,FALSE),0)</f>
        <v>0</v>
      </c>
      <c r="BR624" s="1691">
        <f>IFERROR(VLOOKUP($A624,'2012'!$D$3:$O$172,7,FALSE),0)</f>
        <v>0</v>
      </c>
      <c r="BS624" s="1691">
        <f>IFERROR(VLOOKUP($A624,'2012'!$D$3:$O$172,8,FALSE),0)</f>
        <v>0</v>
      </c>
      <c r="BT624" s="1740">
        <f>IFERROR(VLOOKUP($A624,'2012'!$D$3:$O$172,9,FALSE),0)</f>
        <v>0</v>
      </c>
      <c r="BX624" s="1700">
        <f>IFERROR(VLOOKUP($A624,'2011'!$D$4:$I$251,2,FALSE),0)</f>
        <v>0</v>
      </c>
      <c r="BY624" s="1691">
        <f>IFERROR(VLOOKUP($A624,'2011'!$D$4:$I$251,3,FALSE),0)</f>
        <v>0</v>
      </c>
      <c r="BZ624" s="1691">
        <f>IFERROR(VLOOKUP($A624,'2011'!$D$4:$I$251,4,FALSE),0)</f>
        <v>0</v>
      </c>
      <c r="CA624" s="1691">
        <f>IFERROR(VLOOKUP($A624,'2011'!$D$4:$I$251,5,FALSE),0)</f>
        <v>0</v>
      </c>
      <c r="CB624" s="1740">
        <f>IFERROR(VLOOKUP($A624,'2011'!$D$4:$I$251,6,FALSE),0)</f>
        <v>0</v>
      </c>
      <c r="CC624" s="1700">
        <f>IFERROR(VLOOKUP($A624,'2010'!$C$3:$H$234,2,FALSE),0)</f>
        <v>0</v>
      </c>
      <c r="CD624" s="1691">
        <f>IFERROR(VLOOKUP($A624,'2010'!$C$3:$H$234,3,FALSE),0)</f>
        <v>0</v>
      </c>
      <c r="CE624" s="1691">
        <f>IFERROR(VLOOKUP($A624,'2010'!$C$3:$H$234,4,FALSE),0)</f>
        <v>0</v>
      </c>
      <c r="CF624" s="1691">
        <f>IFERROR(VLOOKUP($A624,'2010'!$C$3:$H$234,5,FALSE),0)</f>
        <v>0</v>
      </c>
      <c r="CG624" s="1740">
        <f>IFERROR(VLOOKUP($A624,'2010'!$C$3:$H$234,6,FALSE),0)</f>
        <v>0</v>
      </c>
      <c r="CH624" s="1700">
        <f>IFERROR(VLOOKUP($A624,'2009'!$C$3:$H$242,2,FALSE),0)</f>
        <v>0</v>
      </c>
      <c r="CI624" s="1691">
        <f>IFERROR(VLOOKUP($A624,'2009'!$C$3:$H$242,3,FALSE),0)</f>
        <v>0</v>
      </c>
      <c r="CJ624" s="1691">
        <f>IFERROR(VLOOKUP($A624,'2009'!$C$3:$H$242,4,FALSE),0)</f>
        <v>0</v>
      </c>
      <c r="CK624" s="1691">
        <f>IFERROR(VLOOKUP($A624,'2009'!$C$3:$H$242,5,FALSE),0)</f>
        <v>0</v>
      </c>
      <c r="CL624" s="1740">
        <f>IFERROR(VLOOKUP($A624,'2009'!$C$3:$H$242,6,FALSE),0)</f>
        <v>0</v>
      </c>
      <c r="CM624" s="1700">
        <f>IFERROR(VLOOKUP($A624,'2008'!$C$3:$H$229,2,FALSE),0)</f>
        <v>0</v>
      </c>
      <c r="CN624" s="1691">
        <f>IFERROR(VLOOKUP($A624,'2008'!$C$3:$H$229,3,FALSE),0)</f>
        <v>0</v>
      </c>
      <c r="CO624" s="1691">
        <f>IFERROR(VLOOKUP($A624,'2008'!$C$3:$H$229,4,FALSE),0)</f>
        <v>0</v>
      </c>
      <c r="CP624" s="1691">
        <f>IFERROR(VLOOKUP($A624,'2008'!$C$3:$H$229,5,FALSE),0)</f>
        <v>0</v>
      </c>
      <c r="CQ624" s="1740">
        <f>IFERROR(VLOOKUP($A624,'2008'!$C$3:$H$229,6,FALSE),0)</f>
        <v>0</v>
      </c>
      <c r="CR624" s="1700">
        <f>IFERROR(VLOOKUP($A624,'2007'!$C$3:$M$238,7,FALSE),0)</f>
        <v>0</v>
      </c>
      <c r="CS624" s="1691">
        <f>IFERROR(VLOOKUP($A624,'2007'!$C$3:$M$238,8,FALSE),0)</f>
        <v>0</v>
      </c>
      <c r="CT624" s="1691">
        <f>IFERROR(VLOOKUP($A624,'2007'!$C$3:$M$238,9,FALSE),0)</f>
        <v>0</v>
      </c>
      <c r="CU624" s="1691">
        <f>IFERROR(VLOOKUP($A624,'2007'!$C$3:$M$238,10,FALSE),0)</f>
        <v>0</v>
      </c>
      <c r="CV624" s="1740">
        <f>IFERROR(VLOOKUP($A624,'2007'!$C$3:$M$238,11,FALSE),0)</f>
        <v>0</v>
      </c>
      <c r="CW624" s="1700">
        <f>IFERROR(VLOOKUP($A624,'2006'!$A$2:$F$200,2,FALSE),0)</f>
        <v>0</v>
      </c>
      <c r="CX624" s="1691">
        <f>IFERROR(VLOOKUP($A624,'2006'!$A$2:$F$200,4,FALSE),0)</f>
        <v>0</v>
      </c>
      <c r="CY624" s="1691">
        <f>IFERROR(VLOOKUP($A624,'2006'!$A$2:$F$200,5,FALSE),0)</f>
        <v>0</v>
      </c>
      <c r="CZ624" s="1740">
        <f>IFERROR(VLOOKUP($A624,'2006'!$A$2:$F$200,6,FALSE),0)</f>
        <v>0</v>
      </c>
      <c r="DA624" s="1700">
        <f>IFERROR(VLOOKUP($A624,'2005'!$C$3:$M$205,8,FALSE),0)</f>
        <v>0</v>
      </c>
      <c r="DB624" s="1691">
        <f>IFERROR(VLOOKUP($A624,'2005'!$C$3:$M$205,9,FALSE),0)</f>
        <v>0</v>
      </c>
      <c r="DC624" s="1691">
        <f>IFERROR(VLOOKUP($A624,'2005'!$C$3:$M$205,10,FALSE),0)</f>
        <v>0</v>
      </c>
      <c r="DD624" s="1740">
        <f>IFERROR(VLOOKUP($A624,'2005'!$C$3:$M$205,11,FALSE),0)</f>
        <v>0</v>
      </c>
      <c r="DE624" s="1700">
        <f>IFERROR(VLOOKUP($A624,'2004'!$C$3:$M$213,8,FALSE),0)</f>
        <v>0</v>
      </c>
      <c r="DF624" s="1691">
        <f>IFERROR(VLOOKUP($A624,'2004'!$C$3:$M$213,9,FALSE),0)</f>
        <v>0</v>
      </c>
      <c r="DG624" s="1691">
        <f>IFERROR(VLOOKUP($A624,'2004'!$C$3:$M$213,10,FALSE),0)</f>
        <v>0</v>
      </c>
      <c r="DH624" s="1740">
        <f>IFERROR(VLOOKUP($A624,'2004'!$C$3:$M$213,11,FALSE),0)</f>
        <v>0</v>
      </c>
      <c r="DI624" s="1700">
        <f>IFERROR(VLOOKUP($A624,'2003'!$C$3:$Q$214,12,FALSE),0)</f>
        <v>0</v>
      </c>
      <c r="DJ624" s="1691">
        <f>IFERROR(VLOOKUP($A624,'2003'!$C$3:$Q$214,13,FALSE),0)</f>
        <v>0</v>
      </c>
      <c r="DK624" s="1691">
        <f>IFERROR(VLOOKUP($A624,'2003'!$C$3:$Q$214,14,FALSE),0)</f>
        <v>0</v>
      </c>
      <c r="DL624" s="1740">
        <f>IFERROR(VLOOKUP($A624,'2003'!$C$3:$Q$214,15,FALSE),0)</f>
        <v>0</v>
      </c>
      <c r="DM624" s="1700">
        <f>IFERROR(VLOOKUP($A624,'2002'!$D$3:$R$214,12,FALSE),0)</f>
        <v>43</v>
      </c>
      <c r="DN624" s="1691">
        <f>IFERROR(VLOOKUP($A624,'2002'!$D$3:$R$214,13,FALSE),0)</f>
        <v>26</v>
      </c>
      <c r="DO624" s="1691">
        <f>IFERROR(VLOOKUP($A624,'2002'!$D$3:$R$214,14,FALSE),0)</f>
        <v>0</v>
      </c>
      <c r="DP624" s="1788">
        <f>IFERROR(VLOOKUP($A624,'2002'!$D$3:$R$214,15,FALSE),0)</f>
        <v>0.60465116279069764</v>
      </c>
      <c r="DQ624" s="1700">
        <f>IFERROR(VLOOKUP($A624,'Pre 2002'!$C$3:$CK$382,84,FALSE),0)</f>
        <v>152</v>
      </c>
      <c r="DR624" s="1695">
        <f>IFERROR(VLOOKUP($A624,'Pre 2002'!$C$3:$CK$382,85,FALSE),0)</f>
        <v>70</v>
      </c>
      <c r="DS624" s="1695">
        <f>IFERROR(VLOOKUP($A624,'Pre 2002'!$C$3:$CK$382,86,FALSE),0)</f>
        <v>0</v>
      </c>
      <c r="DT624" s="1790">
        <f>IFERROR(VLOOKUP($A624,'Pre 2002'!$C$3:$CK$382,87,FALSE),0)</f>
        <v>0.46052631578947367</v>
      </c>
      <c r="DU624" s="1741">
        <f>IFERROR(VLOOKUP(A624,'Pre 2002'!$C$3:$CG$382,83,FALSE),0)</f>
        <v>3</v>
      </c>
    </row>
    <row r="625" spans="1:125">
      <c r="A625" s="1780" t="s">
        <v>2214</v>
      </c>
      <c r="B625" s="1562">
        <f t="shared" si="227"/>
        <v>333</v>
      </c>
      <c r="C625" s="1562">
        <f t="shared" si="228"/>
        <v>163</v>
      </c>
      <c r="D625" s="1562">
        <f t="shared" si="229"/>
        <v>0</v>
      </c>
      <c r="E625" s="1563">
        <f t="shared" si="230"/>
        <v>0.4894894894894895</v>
      </c>
      <c r="F625" s="1786">
        <f t="shared" si="231"/>
        <v>7</v>
      </c>
      <c r="G625" s="1595">
        <v>2011</v>
      </c>
      <c r="H625" s="1567">
        <f t="shared" si="242"/>
        <v>4</v>
      </c>
      <c r="I625" s="1734">
        <f t="shared" si="243"/>
        <v>200</v>
      </c>
      <c r="J625" s="1734">
        <f t="shared" si="244"/>
        <v>105</v>
      </c>
      <c r="K625" s="1734">
        <f t="shared" si="244"/>
        <v>0</v>
      </c>
      <c r="L625" s="1806">
        <f t="shared" si="245"/>
        <v>0.52500000000000002</v>
      </c>
      <c r="M625" s="1752">
        <v>11</v>
      </c>
      <c r="N625" s="1752">
        <v>0</v>
      </c>
      <c r="O625" s="1700">
        <f>IFERROR(VLOOKUP($A625,'2022'!$B$2:$K$174,3,FALSE),0)</f>
        <v>0</v>
      </c>
      <c r="P625" s="1858">
        <f>IFERROR(VLOOKUP($A625,'2022'!$B$2:$K$174,4,FALSE),0)</f>
        <v>0</v>
      </c>
      <c r="Q625" s="1858">
        <f>IFERROR(VLOOKUP($A625,'2022'!$B$2:$K$174,5,FALSE),0)</f>
        <v>0</v>
      </c>
      <c r="R625" s="1858">
        <f>IFERROR(VLOOKUP($A625,'2022'!$B$2:$K$174,8,FALSE),0)</f>
        <v>0</v>
      </c>
      <c r="S625" s="1740">
        <f>IFERROR(VLOOKUP($A625,'2022'!$B$2:$K$174,10,FALSE),0)</f>
        <v>0</v>
      </c>
      <c r="T625" s="1700">
        <f>IFERROR(VLOOKUP($A625,'2021'!$B$2:$K$174,3,FALSE),0)</f>
        <v>0</v>
      </c>
      <c r="U625" s="1843">
        <f>IFERROR(VLOOKUP($A625,'2021'!$B$2:$K$174,4,FALSE),0)</f>
        <v>0</v>
      </c>
      <c r="V625" s="1843">
        <f>IFERROR(VLOOKUP($A625,'2021'!$B$2:$K$174,5,FALSE),0)</f>
        <v>0</v>
      </c>
      <c r="W625" s="1843">
        <f>IFERROR(VLOOKUP($A625,'2021'!$B$2:$K$174,8,FALSE),0)</f>
        <v>0</v>
      </c>
      <c r="X625" s="1740">
        <f>IFERROR(VLOOKUP($A625,'2021'!$B$2:$K$174,10,FALSE),0)</f>
        <v>0</v>
      </c>
      <c r="Y625" s="1700">
        <f>IFERROR(VLOOKUP($A625,'2020'!$B$2:$K$170,3,FALSE),0)</f>
        <v>0</v>
      </c>
      <c r="Z625" s="1829">
        <f>IFERROR(VLOOKUP($A625,'2020'!$B$2:$K$170,4,FALSE),0)</f>
        <v>0</v>
      </c>
      <c r="AA625" s="1829">
        <f>IFERROR(VLOOKUP($A625,'2020'!$B$2:$K$170,5,FALSE),0)</f>
        <v>0</v>
      </c>
      <c r="AB625" s="1829">
        <f>IFERROR(VLOOKUP($A625,'2020'!$B$2:$K$170,8,FALSE),0)</f>
        <v>0</v>
      </c>
      <c r="AC625" s="1740">
        <f>IFERROR(VLOOKUP($A625,'2020'!$B$2:$K$170,10,FALSE),0)</f>
        <v>0</v>
      </c>
      <c r="AD625" s="1700">
        <f>IFERROR(VLOOKUP($A625,'2019'!$B$2:$K$170,3,FALSE),0)</f>
        <v>0</v>
      </c>
      <c r="AE625" s="1823">
        <f>IFERROR(VLOOKUP($A625,'2019'!$B$2:$K$170,4,FALSE),0)</f>
        <v>0</v>
      </c>
      <c r="AF625" s="1823">
        <f>IFERROR(VLOOKUP($A625,'2019'!$B$2:$K$170,5,FALSE),0)</f>
        <v>0</v>
      </c>
      <c r="AG625" s="1823">
        <f>IFERROR(VLOOKUP($A625,'2019'!$B$2:$K$170,8,FALSE),0)</f>
        <v>0</v>
      </c>
      <c r="AH625" s="1740">
        <f>IFERROR(VLOOKUP($A625,'2019'!$B$2:$K$170,10,FALSE),0)</f>
        <v>0</v>
      </c>
      <c r="AI625" s="1700">
        <f>IFERROR(VLOOKUP($A625,'2018'!$B$2:$K$170,3,FALSE),0)</f>
        <v>0</v>
      </c>
      <c r="AJ625" s="1821">
        <f>IFERROR(VLOOKUP($A625,'2018'!$B$2:$K$170,4,FALSE),0)</f>
        <v>0</v>
      </c>
      <c r="AK625" s="1821">
        <f>IFERROR(VLOOKUP($A625,'2018'!$B$2:$K$170,5,FALSE),0)</f>
        <v>0</v>
      </c>
      <c r="AL625" s="1821">
        <f>IFERROR(VLOOKUP($A625,'2018'!$B$2:$K$170,8,FALSE),0)</f>
        <v>0</v>
      </c>
      <c r="AM625" s="1740">
        <f>IFERROR(VLOOKUP($A625,'2018'!$B$2:$K$170,10,FALSE),0)</f>
        <v>0</v>
      </c>
      <c r="AN625" s="1700">
        <f>IFERROR(VLOOKUP($A625,'2017'!$B$2:$J$163,2,FALSE),0)</f>
        <v>45</v>
      </c>
      <c r="AO625" s="1815">
        <f>IFERROR(VLOOKUP($A625,'2017'!$B$2:$J$163,3,FALSE),0)</f>
        <v>12</v>
      </c>
      <c r="AP625" s="1815">
        <f>IFERROR(VLOOKUP($A625,'2017'!$B$2:$J$163,4,FALSE),0)</f>
        <v>16</v>
      </c>
      <c r="AQ625" s="1815">
        <f>IFERROR(VLOOKUP($A625,'2017'!$B$2:$J$163,7,FALSE),0)</f>
        <v>0</v>
      </c>
      <c r="AR625" s="1740">
        <f>IFERROR(VLOOKUP($A625,'2017'!$B$2:$J$163,9,FALSE),0)</f>
        <v>0.35555555555555557</v>
      </c>
      <c r="AS625" s="1700">
        <f>IFERROR(VLOOKUP($A625,'2016'!$B$2:$K$165,3,FALSE),0)</f>
        <v>41</v>
      </c>
      <c r="AT625" s="1796">
        <f>IFERROR(VLOOKUP($A625,'2016'!$B$2:$K$165,4,FALSE),0)</f>
        <v>7</v>
      </c>
      <c r="AU625" s="1796">
        <f>IFERROR(VLOOKUP($A625,'2016'!$B$2:$K$165,5,FALSE),0)</f>
        <v>19</v>
      </c>
      <c r="AV625" s="1796">
        <f>IFERROR(VLOOKUP($A625,'2016'!$B$2:$K$165,8,FALSE),0)</f>
        <v>0</v>
      </c>
      <c r="AW625" s="1740">
        <f>IFERROR(VLOOKUP($A625,'2016'!$B$2:$K$165,10,FALSE),0)</f>
        <v>0.46300000000000002</v>
      </c>
      <c r="AX625" s="1700">
        <f>IFERROR(VLOOKUP($A625,'2015'!$B$2:$K$165,3,FALSE),0)</f>
        <v>47</v>
      </c>
      <c r="AY625" s="1695">
        <f>IFERROR(VLOOKUP($A625,'2015'!$B$2:$K$165,4,FALSE),0)</f>
        <v>14</v>
      </c>
      <c r="AZ625" s="1695">
        <f>IFERROR(VLOOKUP($A625,'2015'!$B$2:$K$165,5,FALSE),0)</f>
        <v>23</v>
      </c>
      <c r="BA625" s="1695">
        <f>IFERROR(VLOOKUP($A625,'2015'!$B$2:$K$165,8,FALSE),0)</f>
        <v>0</v>
      </c>
      <c r="BB625" s="1740">
        <f>IFERROR(VLOOKUP($A625,'2015'!$B$2:$K$165,10,FALSE),0)</f>
        <v>0.48936170212765956</v>
      </c>
      <c r="BC625" s="1700">
        <f>IFERROR(VLOOKUP($A625,'2014'!$B$2:$K$157,3,FALSE),0)</f>
        <v>57</v>
      </c>
      <c r="BD625" s="1691">
        <f>IFERROR(VLOOKUP($A625,'2014'!$B$2:$K$157,4,FALSE),0)</f>
        <v>13</v>
      </c>
      <c r="BE625" s="1691">
        <f>IFERROR(VLOOKUP($A625,'2014'!$B$2:$K$157,5,FALSE),0)</f>
        <v>27</v>
      </c>
      <c r="BF625" s="1691">
        <f>IFERROR(VLOOKUP($A625,'2014'!$B$2:$K$157,8,FALSE),0)</f>
        <v>0</v>
      </c>
      <c r="BG625" s="1740">
        <f>IFERROR(VLOOKUP($A625,'2014'!$B$2:$K$157,10,FALSE),0)</f>
        <v>0.47368421052631576</v>
      </c>
      <c r="BH625" s="1700">
        <f>IFERROR(VLOOKUP($A625,'2013'!$D$4:$I$249,2,FALSE),0)</f>
        <v>44</v>
      </c>
      <c r="BI625" s="1691">
        <f>IFERROR(VLOOKUP($A625,'2013'!$D$4:$I$249,3,FALSE),0)</f>
        <v>12</v>
      </c>
      <c r="BJ625" s="1691">
        <f>IFERROR(VLOOKUP($A625,'2013'!$D$4:$I$249,4,FALSE),0)</f>
        <v>21</v>
      </c>
      <c r="BK625" s="1691">
        <f>IFERROR(VLOOKUP($A625,'2013'!$D$4:$I$249,5,FALSE),0)</f>
        <v>0</v>
      </c>
      <c r="BL625" s="1740">
        <f>IFERROR(VLOOKUP($A625,'2013'!$D$4:$I$249,6,FALSE),0)</f>
        <v>0.47727272727272729</v>
      </c>
      <c r="BM625" s="1737">
        <f>IFERROR(VLOOKUP($A625,'2012'!$D$3:$O$172,2,FALSE),0)</f>
        <v>99</v>
      </c>
      <c r="BN625" s="1691">
        <f>IFERROR(VLOOKUP($A625,'2012'!$D$3:$O$172,3,FALSE),0)</f>
        <v>57</v>
      </c>
      <c r="BO625" s="1743">
        <f>IFERROR(VLOOKUP($A625,'2012'!$D$3:$O$172,4,FALSE),0)</f>
        <v>0</v>
      </c>
      <c r="BP625" s="1700">
        <f>IFERROR(VLOOKUP($A625,'2012'!$D$3:$O$172,5,FALSE),0)</f>
        <v>58</v>
      </c>
      <c r="BQ625" s="1691">
        <f>IFERROR(VLOOKUP($A625,'2012'!$D$3:$O$172,6,FALSE),0)</f>
        <v>18</v>
      </c>
      <c r="BR625" s="1691">
        <f>IFERROR(VLOOKUP($A625,'2012'!$D$3:$O$172,7,FALSE),0)</f>
        <v>33</v>
      </c>
      <c r="BS625" s="1691">
        <f>IFERROR(VLOOKUP($A625,'2012'!$D$3:$O$172,8,FALSE),0)</f>
        <v>0</v>
      </c>
      <c r="BT625" s="1740">
        <f>IFERROR(VLOOKUP($A625,'2012'!$D$3:$O$172,9,FALSE),0)</f>
        <v>0.56896551724137934</v>
      </c>
      <c r="BU625" s="1737">
        <f>IFERROR(VLOOKUP($A625,'2012'!$D$3:$O$172,10,FALSE),0)</f>
        <v>41</v>
      </c>
      <c r="BV625" s="1691">
        <f>IFERROR(VLOOKUP($A625,'2012'!$D$3:$O$172,11,FALSE),0)</f>
        <v>24</v>
      </c>
      <c r="BW625" s="1743">
        <f>IFERROR(VLOOKUP($A625,'2012'!$D$3:$O$172,12,FALSE),0)</f>
        <v>0</v>
      </c>
      <c r="BX625" s="1700">
        <f>IFERROR(VLOOKUP($A625,'2011'!$D$4:$I$251,2,FALSE),0)</f>
        <v>41</v>
      </c>
      <c r="BY625" s="1691">
        <f>IFERROR(VLOOKUP($A625,'2011'!$D$4:$I$251,3,FALSE),0)</f>
        <v>11</v>
      </c>
      <c r="BZ625" s="1691">
        <f>IFERROR(VLOOKUP($A625,'2011'!$D$4:$I$251,4,FALSE),0)</f>
        <v>24</v>
      </c>
      <c r="CA625" s="1691">
        <f>IFERROR(VLOOKUP($A625,'2011'!$D$4:$I$251,5,FALSE),0)</f>
        <v>0</v>
      </c>
      <c r="CB625" s="1740">
        <f>IFERROR(VLOOKUP($A625,'2011'!$D$4:$I$251,6,FALSE),0)</f>
        <v>0.58536585365853655</v>
      </c>
      <c r="CC625" s="1700">
        <f>IFERROR(VLOOKUP($A625,'2010'!$C$3:$H$234,2,FALSE),0)</f>
        <v>0</v>
      </c>
      <c r="CD625" s="1691">
        <f>IFERROR(VLOOKUP($A625,'2010'!$C$3:$H$234,3,FALSE),0)</f>
        <v>0</v>
      </c>
      <c r="CE625" s="1691">
        <f>IFERROR(VLOOKUP($A625,'2010'!$C$3:$H$234,4,FALSE),0)</f>
        <v>0</v>
      </c>
      <c r="CF625" s="1691">
        <f>IFERROR(VLOOKUP($A625,'2010'!$C$3:$H$234,5,FALSE),0)</f>
        <v>0</v>
      </c>
      <c r="CG625" s="1740">
        <f>IFERROR(VLOOKUP($A625,'2010'!$C$3:$H$234,6,FALSE),0)</f>
        <v>0</v>
      </c>
      <c r="CH625" s="1700">
        <f>IFERROR(VLOOKUP($A625,'2009'!$C$3:$H$242,2,FALSE),0)</f>
        <v>0</v>
      </c>
      <c r="CI625" s="1691">
        <f>IFERROR(VLOOKUP($A625,'2009'!$C$3:$H$242,3,FALSE),0)</f>
        <v>0</v>
      </c>
      <c r="CJ625" s="1691">
        <f>IFERROR(VLOOKUP($A625,'2009'!$C$3:$H$242,4,FALSE),0)</f>
        <v>0</v>
      </c>
      <c r="CK625" s="1691">
        <f>IFERROR(VLOOKUP($A625,'2009'!$C$3:$H$242,5,FALSE),0)</f>
        <v>0</v>
      </c>
      <c r="CL625" s="1740">
        <f>IFERROR(VLOOKUP($A625,'2009'!$C$3:$H$242,6,FALSE),0)</f>
        <v>0</v>
      </c>
      <c r="CM625" s="1700">
        <f>IFERROR(VLOOKUP($A625,'2008'!$C$3:$H$229,2,FALSE),0)</f>
        <v>0</v>
      </c>
      <c r="CN625" s="1691">
        <f>IFERROR(VLOOKUP($A625,'2008'!$C$3:$H$229,3,FALSE),0)</f>
        <v>0</v>
      </c>
      <c r="CO625" s="1691">
        <f>IFERROR(VLOOKUP($A625,'2008'!$C$3:$H$229,4,FALSE),0)</f>
        <v>0</v>
      </c>
      <c r="CP625" s="1691">
        <f>IFERROR(VLOOKUP($A625,'2008'!$C$3:$H$229,5,FALSE),0)</f>
        <v>0</v>
      </c>
      <c r="CQ625" s="1740">
        <f>IFERROR(VLOOKUP($A625,'2008'!$C$3:$H$229,6,FALSE),0)</f>
        <v>0</v>
      </c>
      <c r="CR625" s="1700">
        <f>IFERROR(VLOOKUP($A625,'2007'!$C$3:$M$238,7,FALSE),0)</f>
        <v>0</v>
      </c>
      <c r="CS625" s="1691">
        <f>IFERROR(VLOOKUP($A625,'2007'!$C$3:$M$238,8,FALSE),0)</f>
        <v>0</v>
      </c>
      <c r="CT625" s="1691">
        <f>IFERROR(VLOOKUP($A625,'2007'!$C$3:$M$238,9,FALSE),0)</f>
        <v>0</v>
      </c>
      <c r="CU625" s="1691">
        <f>IFERROR(VLOOKUP($A625,'2007'!$C$3:$M$238,10,FALSE),0)</f>
        <v>0</v>
      </c>
      <c r="CV625" s="1740">
        <f>IFERROR(VLOOKUP($A625,'2007'!$C$3:$M$238,11,FALSE),0)</f>
        <v>0</v>
      </c>
      <c r="CW625" s="1700">
        <f>IFERROR(VLOOKUP($A625,'2006'!$A$2:$F$200,2,FALSE),0)</f>
        <v>0</v>
      </c>
      <c r="CX625" s="1691">
        <f>IFERROR(VLOOKUP($A625,'2006'!$A$2:$F$200,4,FALSE),0)</f>
        <v>0</v>
      </c>
      <c r="CY625" s="1691">
        <f>IFERROR(VLOOKUP($A625,'2006'!$A$2:$F$200,5,FALSE),0)</f>
        <v>0</v>
      </c>
      <c r="CZ625" s="1740">
        <f>IFERROR(VLOOKUP($A625,'2006'!$A$2:$F$200,6,FALSE),0)</f>
        <v>0</v>
      </c>
      <c r="DA625" s="1700">
        <f>IFERROR(VLOOKUP($A625,'2005'!$C$3:$M$205,8,FALSE),0)</f>
        <v>0</v>
      </c>
      <c r="DB625" s="1691">
        <f>IFERROR(VLOOKUP($A625,'2005'!$C$3:$M$205,9,FALSE),0)</f>
        <v>0</v>
      </c>
      <c r="DC625" s="1691">
        <f>IFERROR(VLOOKUP($A625,'2005'!$C$3:$M$205,10,FALSE),0)</f>
        <v>0</v>
      </c>
      <c r="DD625" s="1740">
        <f>IFERROR(VLOOKUP($A625,'2005'!$C$3:$M$205,11,FALSE),0)</f>
        <v>0</v>
      </c>
      <c r="DE625" s="1700">
        <f>IFERROR(VLOOKUP($A625,'2004'!$C$3:$M$213,8,FALSE),0)</f>
        <v>0</v>
      </c>
      <c r="DF625" s="1691">
        <f>IFERROR(VLOOKUP($A625,'2004'!$C$3:$M$213,9,FALSE),0)</f>
        <v>0</v>
      </c>
      <c r="DG625" s="1691">
        <f>IFERROR(VLOOKUP($A625,'2004'!$C$3:$M$213,10,FALSE),0)</f>
        <v>0</v>
      </c>
      <c r="DH625" s="1740">
        <f>IFERROR(VLOOKUP($A625,'2004'!$C$3:$M$213,11,FALSE),0)</f>
        <v>0</v>
      </c>
      <c r="DI625" s="1700">
        <f>IFERROR(VLOOKUP($A625,'2003'!$C$3:$Q$214,12,FALSE),0)</f>
        <v>0</v>
      </c>
      <c r="DJ625" s="1691">
        <f>IFERROR(VLOOKUP($A625,'2003'!$C$3:$Q$214,13,FALSE),0)</f>
        <v>0</v>
      </c>
      <c r="DK625" s="1691">
        <f>IFERROR(VLOOKUP($A625,'2003'!$C$3:$Q$214,14,FALSE),0)</f>
        <v>0</v>
      </c>
      <c r="DL625" s="1740">
        <f>IFERROR(VLOOKUP($A625,'2003'!$C$3:$Q$214,15,FALSE),0)</f>
        <v>0</v>
      </c>
      <c r="DM625" s="1700">
        <f>IFERROR(VLOOKUP($A625,'2002'!$D$3:$R$214,12,FALSE),0)</f>
        <v>0</v>
      </c>
      <c r="DN625" s="1691">
        <f>IFERROR(VLOOKUP($A625,'2002'!$D$3:$R$214,13,FALSE),0)</f>
        <v>0</v>
      </c>
      <c r="DO625" s="1691">
        <f>IFERROR(VLOOKUP($A625,'2002'!$D$3:$R$214,14,FALSE),0)</f>
        <v>0</v>
      </c>
      <c r="DP625" s="1788">
        <f>IFERROR(VLOOKUP($A625,'2002'!$D$3:$R$214,15,FALSE),0)</f>
        <v>0</v>
      </c>
      <c r="DQ625" s="1700">
        <f>IFERROR(VLOOKUP($A625,'Pre 2002'!$C$3:$CK$382,84,FALSE),0)</f>
        <v>0</v>
      </c>
      <c r="DR625" s="1695">
        <f>IFERROR(VLOOKUP($A625,'Pre 2002'!$C$3:$CK$382,85,FALSE),0)</f>
        <v>0</v>
      </c>
      <c r="DS625" s="1695">
        <f>IFERROR(VLOOKUP($A625,'Pre 2002'!$C$3:$CK$382,86,FALSE),0)</f>
        <v>0</v>
      </c>
      <c r="DT625" s="1790">
        <f>IFERROR(VLOOKUP($A625,'Pre 2002'!$C$3:$CK$382,87,FALSE),0)</f>
        <v>0</v>
      </c>
      <c r="DU625" s="1741">
        <f>IFERROR(VLOOKUP(A625,'Pre 2002'!$C$3:$CG$382,83,FALSE),0)</f>
        <v>0</v>
      </c>
    </row>
    <row r="626" spans="1:125">
      <c r="A626" s="1778" t="s">
        <v>1171</v>
      </c>
      <c r="B626" s="1562">
        <f t="shared" si="227"/>
        <v>47</v>
      </c>
      <c r="C626" s="1562">
        <f t="shared" si="228"/>
        <v>23</v>
      </c>
      <c r="D626" s="1562">
        <f t="shared" si="229"/>
        <v>0</v>
      </c>
      <c r="E626" s="1563">
        <f t="shared" si="230"/>
        <v>0.48936170212765956</v>
      </c>
      <c r="F626" s="1786">
        <f t="shared" si="231"/>
        <v>1</v>
      </c>
      <c r="G626" s="1595" t="s">
        <v>2159</v>
      </c>
      <c r="H626" s="1567">
        <f t="shared" si="242"/>
        <v>1</v>
      </c>
      <c r="I626" s="1734">
        <f t="shared" si="243"/>
        <v>47</v>
      </c>
      <c r="J626" s="1734">
        <f t="shared" si="244"/>
        <v>23</v>
      </c>
      <c r="K626" s="1734">
        <f t="shared" si="244"/>
        <v>0</v>
      </c>
      <c r="L626" s="1806">
        <f t="shared" si="245"/>
        <v>0.48936170212765956</v>
      </c>
      <c r="O626" s="1700">
        <f>IFERROR(VLOOKUP($A626,'2022'!$B$2:$K$174,3,FALSE),0)</f>
        <v>0</v>
      </c>
      <c r="P626" s="1858">
        <f>IFERROR(VLOOKUP($A626,'2022'!$B$2:$K$174,4,FALSE),0)</f>
        <v>0</v>
      </c>
      <c r="Q626" s="1858">
        <f>IFERROR(VLOOKUP($A626,'2022'!$B$2:$K$174,5,FALSE),0)</f>
        <v>0</v>
      </c>
      <c r="R626" s="1858">
        <f>IFERROR(VLOOKUP($A626,'2022'!$B$2:$K$174,8,FALSE),0)</f>
        <v>0</v>
      </c>
      <c r="S626" s="1740">
        <f>IFERROR(VLOOKUP($A626,'2022'!$B$2:$K$174,10,FALSE),0)</f>
        <v>0</v>
      </c>
      <c r="T626" s="1700">
        <f>IFERROR(VLOOKUP($A626,'2021'!$B$2:$K$174,3,FALSE),0)</f>
        <v>0</v>
      </c>
      <c r="U626" s="1843">
        <f>IFERROR(VLOOKUP($A626,'2021'!$B$2:$K$174,4,FALSE),0)</f>
        <v>0</v>
      </c>
      <c r="V626" s="1843">
        <f>IFERROR(VLOOKUP($A626,'2021'!$B$2:$K$174,5,FALSE),0)</f>
        <v>0</v>
      </c>
      <c r="W626" s="1843">
        <f>IFERROR(VLOOKUP($A626,'2021'!$B$2:$K$174,8,FALSE),0)</f>
        <v>0</v>
      </c>
      <c r="X626" s="1740">
        <f>IFERROR(VLOOKUP($A626,'2021'!$B$2:$K$174,10,FALSE),0)</f>
        <v>0</v>
      </c>
      <c r="Y626" s="1700">
        <f>IFERROR(VLOOKUP($A626,'2020'!$B$2:$K$170,3,FALSE),0)</f>
        <v>0</v>
      </c>
      <c r="Z626" s="1829">
        <f>IFERROR(VLOOKUP($A626,'2020'!$B$2:$K$170,4,FALSE),0)</f>
        <v>0</v>
      </c>
      <c r="AA626" s="1829">
        <f>IFERROR(VLOOKUP($A626,'2020'!$B$2:$K$170,5,FALSE),0)</f>
        <v>0</v>
      </c>
      <c r="AB626" s="1829">
        <f>IFERROR(VLOOKUP($A626,'2020'!$B$2:$K$170,8,FALSE),0)</f>
        <v>0</v>
      </c>
      <c r="AC626" s="1740">
        <f>IFERROR(VLOOKUP($A626,'2020'!$B$2:$K$170,10,FALSE),0)</f>
        <v>0</v>
      </c>
      <c r="AD626" s="1700">
        <f>IFERROR(VLOOKUP($A626,'2019'!$B$2:$K$170,3,FALSE),0)</f>
        <v>0</v>
      </c>
      <c r="AE626" s="1823">
        <f>IFERROR(VLOOKUP($A626,'2019'!$B$2:$K$170,4,FALSE),0)</f>
        <v>0</v>
      </c>
      <c r="AF626" s="1823">
        <f>IFERROR(VLOOKUP($A626,'2019'!$B$2:$K$170,5,FALSE),0)</f>
        <v>0</v>
      </c>
      <c r="AG626" s="1823">
        <f>IFERROR(VLOOKUP($A626,'2019'!$B$2:$K$170,8,FALSE),0)</f>
        <v>0</v>
      </c>
      <c r="AH626" s="1740">
        <f>IFERROR(VLOOKUP($A626,'2019'!$B$2:$K$170,10,FALSE),0)</f>
        <v>0</v>
      </c>
      <c r="AI626" s="1700">
        <f>IFERROR(VLOOKUP($A626,'2018'!$B$2:$K$170,3,FALSE),0)</f>
        <v>0</v>
      </c>
      <c r="AJ626" s="1821">
        <f>IFERROR(VLOOKUP($A626,'2018'!$B$2:$K$170,4,FALSE),0)</f>
        <v>0</v>
      </c>
      <c r="AK626" s="1821">
        <f>IFERROR(VLOOKUP($A626,'2018'!$B$2:$K$170,5,FALSE),0)</f>
        <v>0</v>
      </c>
      <c r="AL626" s="1821">
        <f>IFERROR(VLOOKUP($A626,'2018'!$B$2:$K$170,8,FALSE),0)</f>
        <v>0</v>
      </c>
      <c r="AM626" s="1740">
        <f>IFERROR(VLOOKUP($A626,'2018'!$B$2:$K$170,10,FALSE),0)</f>
        <v>0</v>
      </c>
      <c r="AN626" s="1700">
        <f>IFERROR(VLOOKUP($A626,'2017'!$B$2:$J$163,2,FALSE),0)</f>
        <v>0</v>
      </c>
      <c r="AO626" s="1815">
        <f>IFERROR(VLOOKUP($A626,'2017'!$B$2:$J$163,3,FALSE),0)</f>
        <v>0</v>
      </c>
      <c r="AP626" s="1815">
        <f>IFERROR(VLOOKUP($A626,'2017'!$B$2:$J$163,4,FALSE),0)</f>
        <v>0</v>
      </c>
      <c r="AQ626" s="1815">
        <f>IFERROR(VLOOKUP($A626,'2017'!$B$2:$J$163,7,FALSE),0)</f>
        <v>0</v>
      </c>
      <c r="AR626" s="1740">
        <f>IFERROR(VLOOKUP($A626,'2017'!$B$2:$J$163,9,FALSE),0)</f>
        <v>0</v>
      </c>
      <c r="AS626" s="1700">
        <f>IFERROR(VLOOKUP($A626,'2016'!$B$2:$K$165,3,FALSE),0)</f>
        <v>0</v>
      </c>
      <c r="AT626" s="1796">
        <f>IFERROR(VLOOKUP($A626,'2016'!$B$2:$K$165,4,FALSE),0)</f>
        <v>0</v>
      </c>
      <c r="AU626" s="1796">
        <f>IFERROR(VLOOKUP($A626,'2016'!$B$2:$K$165,5,FALSE),0)</f>
        <v>0</v>
      </c>
      <c r="AV626" s="1796">
        <f>IFERROR(VLOOKUP($A626,'2016'!$B$2:$K$165,8,FALSE),0)</f>
        <v>0</v>
      </c>
      <c r="AW626" s="1740">
        <f>IFERROR(VLOOKUP($A626,'2016'!$B$2:$K$165,10,FALSE),0)</f>
        <v>0</v>
      </c>
      <c r="AX626" s="1700">
        <f>IFERROR(VLOOKUP($A626,'2015'!$B$2:$K$165,3,FALSE),0)</f>
        <v>0</v>
      </c>
      <c r="AY626" s="1695">
        <f>IFERROR(VLOOKUP($A626,'2015'!$B$2:$K$165,4,FALSE),0)</f>
        <v>0</v>
      </c>
      <c r="AZ626" s="1695">
        <f>IFERROR(VLOOKUP($A626,'2015'!$B$2:$K$165,5,FALSE),0)</f>
        <v>0</v>
      </c>
      <c r="BA626" s="1695">
        <f>IFERROR(VLOOKUP($A626,'2015'!$B$2:$K$165,8,FALSE),0)</f>
        <v>0</v>
      </c>
      <c r="BB626" s="1740">
        <f>IFERROR(VLOOKUP($A626,'2015'!$B$2:$K$165,10,FALSE),0)</f>
        <v>0</v>
      </c>
      <c r="BC626" s="1700">
        <f>IFERROR(VLOOKUP($A626,'2014'!$B$2:$K$157,3,FALSE),0)</f>
        <v>0</v>
      </c>
      <c r="BD626" s="1691">
        <f>IFERROR(VLOOKUP($A626,'2014'!$B$2:$K$157,4,FALSE),0)</f>
        <v>0</v>
      </c>
      <c r="BE626" s="1691">
        <f>IFERROR(VLOOKUP($A626,'2014'!$B$2:$K$157,5,FALSE),0)</f>
        <v>0</v>
      </c>
      <c r="BF626" s="1691">
        <f>IFERROR(VLOOKUP($A626,'2014'!$B$2:$K$157,8,FALSE),0)</f>
        <v>0</v>
      </c>
      <c r="BG626" s="1740">
        <f>IFERROR(VLOOKUP($A626,'2014'!$B$2:$K$157,10,FALSE),0)</f>
        <v>0</v>
      </c>
      <c r="BH626" s="1700">
        <f>IFERROR(VLOOKUP($A626,'2013'!$D$4:$I$249,2,FALSE),0)</f>
        <v>0</v>
      </c>
      <c r="BI626" s="1691">
        <f>IFERROR(VLOOKUP($A626,'2013'!$D$4:$I$249,3,FALSE),0)</f>
        <v>0</v>
      </c>
      <c r="BJ626" s="1691">
        <f>IFERROR(VLOOKUP($A626,'2013'!$D$4:$I$249,4,FALSE),0)</f>
        <v>0</v>
      </c>
      <c r="BK626" s="1691">
        <f>IFERROR(VLOOKUP($A626,'2013'!$D$4:$I$249,5,FALSE),0)</f>
        <v>0</v>
      </c>
      <c r="BL626" s="1740">
        <f>IFERROR(VLOOKUP($A626,'2013'!$D$4:$I$249,6,FALSE),0)</f>
        <v>0</v>
      </c>
      <c r="BM626" s="1737">
        <f>IFERROR(VLOOKUP($A626,'2012'!$D$3:$O$172,2,FALSE),0)</f>
        <v>0</v>
      </c>
      <c r="BN626" s="1691">
        <f>IFERROR(VLOOKUP($A626,'2012'!$D$3:$O$172,3,FALSE),0)</f>
        <v>0</v>
      </c>
      <c r="BO626" s="1743">
        <f>IFERROR(VLOOKUP($A626,'2012'!$D$3:$O$172,4,FALSE),0)</f>
        <v>0</v>
      </c>
      <c r="BP626" s="1700">
        <f>IFERROR(VLOOKUP($A626,'2012'!$D$3:$O$172,5,FALSE),0)</f>
        <v>0</v>
      </c>
      <c r="BQ626" s="1691">
        <f>IFERROR(VLOOKUP($A626,'2012'!$D$3:$O$172,6,FALSE),0)</f>
        <v>0</v>
      </c>
      <c r="BR626" s="1691">
        <f>IFERROR(VLOOKUP($A626,'2012'!$D$3:$O$172,7,FALSE),0)</f>
        <v>0</v>
      </c>
      <c r="BS626" s="1691">
        <f>IFERROR(VLOOKUP($A626,'2012'!$D$3:$O$172,8,FALSE),0)</f>
        <v>0</v>
      </c>
      <c r="BT626" s="1740">
        <f>IFERROR(VLOOKUP($A626,'2012'!$D$3:$O$172,9,FALSE),0)</f>
        <v>0</v>
      </c>
      <c r="BX626" s="1700">
        <f>IFERROR(VLOOKUP($A626,'2011'!$D$4:$I$251,2,FALSE),0)</f>
        <v>0</v>
      </c>
      <c r="BY626" s="1691">
        <f>IFERROR(VLOOKUP($A626,'2011'!$D$4:$I$251,3,FALSE),0)</f>
        <v>0</v>
      </c>
      <c r="BZ626" s="1691">
        <f>IFERROR(VLOOKUP($A626,'2011'!$D$4:$I$251,4,FALSE),0)</f>
        <v>0</v>
      </c>
      <c r="CA626" s="1691">
        <f>IFERROR(VLOOKUP($A626,'2011'!$D$4:$I$251,5,FALSE),0)</f>
        <v>0</v>
      </c>
      <c r="CB626" s="1740">
        <f>IFERROR(VLOOKUP($A626,'2011'!$D$4:$I$251,6,FALSE),0)</f>
        <v>0</v>
      </c>
      <c r="CC626" s="1700">
        <f>IFERROR(VLOOKUP($A626,'2010'!$C$3:$H$234,2,FALSE),0)</f>
        <v>0</v>
      </c>
      <c r="CD626" s="1691">
        <f>IFERROR(VLOOKUP($A626,'2010'!$C$3:$H$234,3,FALSE),0)</f>
        <v>0</v>
      </c>
      <c r="CE626" s="1691">
        <f>IFERROR(VLOOKUP($A626,'2010'!$C$3:$H$234,4,FALSE),0)</f>
        <v>0</v>
      </c>
      <c r="CF626" s="1691">
        <f>IFERROR(VLOOKUP($A626,'2010'!$C$3:$H$234,5,FALSE),0)</f>
        <v>0</v>
      </c>
      <c r="CG626" s="1740">
        <f>IFERROR(VLOOKUP($A626,'2010'!$C$3:$H$234,6,FALSE),0)</f>
        <v>0</v>
      </c>
      <c r="CH626" s="1700">
        <f>IFERROR(VLOOKUP($A626,'2009'!$C$3:$H$242,2,FALSE),0)</f>
        <v>0</v>
      </c>
      <c r="CI626" s="1691">
        <f>IFERROR(VLOOKUP($A626,'2009'!$C$3:$H$242,3,FALSE),0)</f>
        <v>0</v>
      </c>
      <c r="CJ626" s="1691">
        <f>IFERROR(VLOOKUP($A626,'2009'!$C$3:$H$242,4,FALSE),0)</f>
        <v>0</v>
      </c>
      <c r="CK626" s="1691">
        <f>IFERROR(VLOOKUP($A626,'2009'!$C$3:$H$242,5,FALSE),0)</f>
        <v>0</v>
      </c>
      <c r="CL626" s="1740">
        <f>IFERROR(VLOOKUP($A626,'2009'!$C$3:$H$242,6,FALSE),0)</f>
        <v>0</v>
      </c>
      <c r="CM626" s="1700">
        <f>IFERROR(VLOOKUP($A626,'2008'!$C$3:$H$229,2,FALSE),0)</f>
        <v>0</v>
      </c>
      <c r="CN626" s="1691">
        <f>IFERROR(VLOOKUP($A626,'2008'!$C$3:$H$229,3,FALSE),0)</f>
        <v>0</v>
      </c>
      <c r="CO626" s="1691">
        <f>IFERROR(VLOOKUP($A626,'2008'!$C$3:$H$229,4,FALSE),0)</f>
        <v>0</v>
      </c>
      <c r="CP626" s="1691">
        <f>IFERROR(VLOOKUP($A626,'2008'!$C$3:$H$229,5,FALSE),0)</f>
        <v>0</v>
      </c>
      <c r="CQ626" s="1740">
        <f>IFERROR(VLOOKUP($A626,'2008'!$C$3:$H$229,6,FALSE),0)</f>
        <v>0</v>
      </c>
      <c r="CR626" s="1700">
        <f>IFERROR(VLOOKUP($A626,'2007'!$C$3:$M$238,7,FALSE),0)</f>
        <v>0</v>
      </c>
      <c r="CS626" s="1691">
        <f>IFERROR(VLOOKUP($A626,'2007'!$C$3:$M$238,8,FALSE),0)</f>
        <v>0</v>
      </c>
      <c r="CT626" s="1691">
        <f>IFERROR(VLOOKUP($A626,'2007'!$C$3:$M$238,9,FALSE),0)</f>
        <v>0</v>
      </c>
      <c r="CU626" s="1691">
        <f>IFERROR(VLOOKUP($A626,'2007'!$C$3:$M$238,10,FALSE),0)</f>
        <v>0</v>
      </c>
      <c r="CV626" s="1740">
        <f>IFERROR(VLOOKUP($A626,'2007'!$C$3:$M$238,11,FALSE),0)</f>
        <v>0</v>
      </c>
      <c r="CW626" s="1700">
        <f>IFERROR(VLOOKUP($A626,'2006'!$A$2:$F$200,2,FALSE),0)</f>
        <v>0</v>
      </c>
      <c r="CX626" s="1691">
        <f>IFERROR(VLOOKUP($A626,'2006'!$A$2:$F$200,4,FALSE),0)</f>
        <v>0</v>
      </c>
      <c r="CY626" s="1691">
        <f>IFERROR(VLOOKUP($A626,'2006'!$A$2:$F$200,5,FALSE),0)</f>
        <v>0</v>
      </c>
      <c r="CZ626" s="1740">
        <f>IFERROR(VLOOKUP($A626,'2006'!$A$2:$F$200,6,FALSE),0)</f>
        <v>0</v>
      </c>
      <c r="DA626" s="1700">
        <f>IFERROR(VLOOKUP($A626,'2005'!$C$3:$M$205,8,FALSE),0)</f>
        <v>47</v>
      </c>
      <c r="DB626" s="1691">
        <f>IFERROR(VLOOKUP($A626,'2005'!$C$3:$M$205,9,FALSE),0)</f>
        <v>23</v>
      </c>
      <c r="DC626" s="1691">
        <f>IFERROR(VLOOKUP($A626,'2005'!$C$3:$M$205,10,FALSE),0)</f>
        <v>0</v>
      </c>
      <c r="DD626" s="1740">
        <f>IFERROR(VLOOKUP($A626,'2005'!$C$3:$M$205,11,FALSE),0)</f>
        <v>0.48936170212765956</v>
      </c>
      <c r="DE626" s="1700">
        <f>IFERROR(VLOOKUP($A626,'2004'!$C$3:$M$213,8,FALSE),0)</f>
        <v>0</v>
      </c>
      <c r="DF626" s="1691">
        <f>IFERROR(VLOOKUP($A626,'2004'!$C$3:$M$213,9,FALSE),0)</f>
        <v>0</v>
      </c>
      <c r="DG626" s="1691">
        <f>IFERROR(VLOOKUP($A626,'2004'!$C$3:$M$213,10,FALSE),0)</f>
        <v>0</v>
      </c>
      <c r="DH626" s="1740">
        <f>IFERROR(VLOOKUP($A626,'2004'!$C$3:$M$213,11,FALSE),0)</f>
        <v>0</v>
      </c>
      <c r="DI626" s="1700">
        <f>IFERROR(VLOOKUP($A626,'2003'!$C$3:$Q$214,12,FALSE),0)</f>
        <v>0</v>
      </c>
      <c r="DJ626" s="1691">
        <f>IFERROR(VLOOKUP($A626,'2003'!$C$3:$Q$214,13,FALSE),0)</f>
        <v>0</v>
      </c>
      <c r="DK626" s="1691">
        <f>IFERROR(VLOOKUP($A626,'2003'!$C$3:$Q$214,14,FALSE),0)</f>
        <v>0</v>
      </c>
      <c r="DL626" s="1740">
        <f>IFERROR(VLOOKUP($A626,'2003'!$C$3:$Q$214,15,FALSE),0)</f>
        <v>0</v>
      </c>
      <c r="DM626" s="1700">
        <f>IFERROR(VLOOKUP($A626,'2002'!$D$3:$R$214,12,FALSE),0)</f>
        <v>0</v>
      </c>
      <c r="DN626" s="1691">
        <f>IFERROR(VLOOKUP($A626,'2002'!$D$3:$R$214,13,FALSE),0)</f>
        <v>0</v>
      </c>
      <c r="DO626" s="1691">
        <f>IFERROR(VLOOKUP($A626,'2002'!$D$3:$R$214,14,FALSE),0)</f>
        <v>0</v>
      </c>
      <c r="DP626" s="1788">
        <f>IFERROR(VLOOKUP($A626,'2002'!$D$3:$R$214,15,FALSE),0)</f>
        <v>0</v>
      </c>
      <c r="DQ626" s="1700">
        <f>IFERROR(VLOOKUP($A626,'Pre 2002'!$C$3:$CK$382,84,FALSE),0)</f>
        <v>0</v>
      </c>
      <c r="DR626" s="1695">
        <f>IFERROR(VLOOKUP($A626,'Pre 2002'!$C$3:$CK$382,85,FALSE),0)</f>
        <v>0</v>
      </c>
      <c r="DS626" s="1695">
        <f>IFERROR(VLOOKUP($A626,'Pre 2002'!$C$3:$CK$382,86,FALSE),0)</f>
        <v>0</v>
      </c>
      <c r="DT626" s="1790">
        <f>IFERROR(VLOOKUP($A626,'Pre 2002'!$C$3:$CK$382,87,FALSE),0)</f>
        <v>0</v>
      </c>
      <c r="DU626" s="1741">
        <f>IFERROR(VLOOKUP(A626,'Pre 2002'!$C$3:$CG$382,83,FALSE),0)</f>
        <v>0</v>
      </c>
    </row>
    <row r="627" spans="1:125">
      <c r="A627" s="1778" t="s">
        <v>2087</v>
      </c>
      <c r="B627" s="1562">
        <f t="shared" si="227"/>
        <v>39</v>
      </c>
      <c r="C627" s="1562">
        <f t="shared" si="228"/>
        <v>19</v>
      </c>
      <c r="D627" s="1562">
        <f t="shared" si="229"/>
        <v>0</v>
      </c>
      <c r="E627" s="1563">
        <f t="shared" si="230"/>
        <v>0.48717948717948717</v>
      </c>
      <c r="F627" s="1786">
        <f t="shared" si="231"/>
        <v>1</v>
      </c>
      <c r="G627" s="1595" t="s">
        <v>2159</v>
      </c>
      <c r="H627" s="1567">
        <f t="shared" si="242"/>
        <v>1</v>
      </c>
      <c r="I627" s="1734">
        <f t="shared" si="243"/>
        <v>39</v>
      </c>
      <c r="J627" s="1734">
        <f t="shared" si="244"/>
        <v>19</v>
      </c>
      <c r="K627" s="1734">
        <f t="shared" si="244"/>
        <v>0</v>
      </c>
      <c r="L627" s="1806">
        <f t="shared" si="245"/>
        <v>0.48717948717948717</v>
      </c>
      <c r="O627" s="1700">
        <f>IFERROR(VLOOKUP($A627,'2022'!$B$2:$K$174,3,FALSE),0)</f>
        <v>0</v>
      </c>
      <c r="P627" s="1858">
        <f>IFERROR(VLOOKUP($A627,'2022'!$B$2:$K$174,4,FALSE),0)</f>
        <v>0</v>
      </c>
      <c r="Q627" s="1858">
        <f>IFERROR(VLOOKUP($A627,'2022'!$B$2:$K$174,5,FALSE),0)</f>
        <v>0</v>
      </c>
      <c r="R627" s="1858">
        <f>IFERROR(VLOOKUP($A627,'2022'!$B$2:$K$174,8,FALSE),0)</f>
        <v>0</v>
      </c>
      <c r="S627" s="1740">
        <f>IFERROR(VLOOKUP($A627,'2022'!$B$2:$K$174,10,FALSE),0)</f>
        <v>0</v>
      </c>
      <c r="T627" s="1700">
        <f>IFERROR(VLOOKUP($A627,'2021'!$B$2:$K$174,3,FALSE),0)</f>
        <v>0</v>
      </c>
      <c r="U627" s="1843">
        <f>IFERROR(VLOOKUP($A627,'2021'!$B$2:$K$174,4,FALSE),0)</f>
        <v>0</v>
      </c>
      <c r="V627" s="1843">
        <f>IFERROR(VLOOKUP($A627,'2021'!$B$2:$K$174,5,FALSE),0)</f>
        <v>0</v>
      </c>
      <c r="W627" s="1843">
        <f>IFERROR(VLOOKUP($A627,'2021'!$B$2:$K$174,8,FALSE),0)</f>
        <v>0</v>
      </c>
      <c r="X627" s="1740">
        <f>IFERROR(VLOOKUP($A627,'2021'!$B$2:$K$174,10,FALSE),0)</f>
        <v>0</v>
      </c>
      <c r="Y627" s="1700">
        <f>IFERROR(VLOOKUP($A627,'2020'!$B$2:$K$170,3,FALSE),0)</f>
        <v>0</v>
      </c>
      <c r="Z627" s="1829">
        <f>IFERROR(VLOOKUP($A627,'2020'!$B$2:$K$170,4,FALSE),0)</f>
        <v>0</v>
      </c>
      <c r="AA627" s="1829">
        <f>IFERROR(VLOOKUP($A627,'2020'!$B$2:$K$170,5,FALSE),0)</f>
        <v>0</v>
      </c>
      <c r="AB627" s="1829">
        <f>IFERROR(VLOOKUP($A627,'2020'!$B$2:$K$170,8,FALSE),0)</f>
        <v>0</v>
      </c>
      <c r="AC627" s="1740">
        <f>IFERROR(VLOOKUP($A627,'2020'!$B$2:$K$170,10,FALSE),0)</f>
        <v>0</v>
      </c>
      <c r="AD627" s="1700">
        <f>IFERROR(VLOOKUP($A627,'2019'!$B$2:$K$170,3,FALSE),0)</f>
        <v>0</v>
      </c>
      <c r="AE627" s="1823">
        <f>IFERROR(VLOOKUP($A627,'2019'!$B$2:$K$170,4,FALSE),0)</f>
        <v>0</v>
      </c>
      <c r="AF627" s="1823">
        <f>IFERROR(VLOOKUP($A627,'2019'!$B$2:$K$170,5,FALSE),0)</f>
        <v>0</v>
      </c>
      <c r="AG627" s="1823">
        <f>IFERROR(VLOOKUP($A627,'2019'!$B$2:$K$170,8,FALSE),0)</f>
        <v>0</v>
      </c>
      <c r="AH627" s="1740">
        <f>IFERROR(VLOOKUP($A627,'2019'!$B$2:$K$170,10,FALSE),0)</f>
        <v>0</v>
      </c>
      <c r="AI627" s="1700">
        <f>IFERROR(VLOOKUP($A627,'2018'!$B$2:$K$170,3,FALSE),0)</f>
        <v>0</v>
      </c>
      <c r="AJ627" s="1821">
        <f>IFERROR(VLOOKUP($A627,'2018'!$B$2:$K$170,4,FALSE),0)</f>
        <v>0</v>
      </c>
      <c r="AK627" s="1821">
        <f>IFERROR(VLOOKUP($A627,'2018'!$B$2:$K$170,5,FALSE),0)</f>
        <v>0</v>
      </c>
      <c r="AL627" s="1821">
        <f>IFERROR(VLOOKUP($A627,'2018'!$B$2:$K$170,8,FALSE),0)</f>
        <v>0</v>
      </c>
      <c r="AM627" s="1740">
        <f>IFERROR(VLOOKUP($A627,'2018'!$B$2:$K$170,10,FALSE),0)</f>
        <v>0</v>
      </c>
      <c r="AN627" s="1700">
        <f>IFERROR(VLOOKUP($A627,'2017'!$B$2:$J$163,2,FALSE),0)</f>
        <v>0</v>
      </c>
      <c r="AO627" s="1815">
        <f>IFERROR(VLOOKUP($A627,'2017'!$B$2:$J$163,3,FALSE),0)</f>
        <v>0</v>
      </c>
      <c r="AP627" s="1815">
        <f>IFERROR(VLOOKUP($A627,'2017'!$B$2:$J$163,4,FALSE),0)</f>
        <v>0</v>
      </c>
      <c r="AQ627" s="1815">
        <f>IFERROR(VLOOKUP($A627,'2017'!$B$2:$J$163,7,FALSE),0)</f>
        <v>0</v>
      </c>
      <c r="AR627" s="1740">
        <f>IFERROR(VLOOKUP($A627,'2017'!$B$2:$J$163,9,FALSE),0)</f>
        <v>0</v>
      </c>
      <c r="AS627" s="1700">
        <f>IFERROR(VLOOKUP($A627,'2016'!$B$2:$K$165,3,FALSE),0)</f>
        <v>0</v>
      </c>
      <c r="AT627" s="1796">
        <f>IFERROR(VLOOKUP($A627,'2016'!$B$2:$K$165,4,FALSE),0)</f>
        <v>0</v>
      </c>
      <c r="AU627" s="1796">
        <f>IFERROR(VLOOKUP($A627,'2016'!$B$2:$K$165,5,FALSE),0)</f>
        <v>0</v>
      </c>
      <c r="AV627" s="1796">
        <f>IFERROR(VLOOKUP($A627,'2016'!$B$2:$K$165,8,FALSE),0)</f>
        <v>0</v>
      </c>
      <c r="AW627" s="1740">
        <f>IFERROR(VLOOKUP($A627,'2016'!$B$2:$K$165,10,FALSE),0)</f>
        <v>0</v>
      </c>
      <c r="AX627" s="1700">
        <f>IFERROR(VLOOKUP($A627,'2015'!$B$2:$K$165,3,FALSE),0)</f>
        <v>0</v>
      </c>
      <c r="AY627" s="1695">
        <f>IFERROR(VLOOKUP($A627,'2015'!$B$2:$K$165,4,FALSE),0)</f>
        <v>0</v>
      </c>
      <c r="AZ627" s="1695">
        <f>IFERROR(VLOOKUP($A627,'2015'!$B$2:$K$165,5,FALSE),0)</f>
        <v>0</v>
      </c>
      <c r="BA627" s="1695">
        <f>IFERROR(VLOOKUP($A627,'2015'!$B$2:$K$165,8,FALSE),0)</f>
        <v>0</v>
      </c>
      <c r="BB627" s="1740">
        <f>IFERROR(VLOOKUP($A627,'2015'!$B$2:$K$165,10,FALSE),0)</f>
        <v>0</v>
      </c>
      <c r="BC627" s="1700">
        <f>IFERROR(VLOOKUP($A627,'2014'!$B$2:$K$157,3,FALSE),0)</f>
        <v>0</v>
      </c>
      <c r="BD627" s="1691">
        <f>IFERROR(VLOOKUP($A627,'2014'!$B$2:$K$157,4,FALSE),0)</f>
        <v>0</v>
      </c>
      <c r="BE627" s="1691">
        <f>IFERROR(VLOOKUP($A627,'2014'!$B$2:$K$157,5,FALSE),0)</f>
        <v>0</v>
      </c>
      <c r="BF627" s="1691">
        <f>IFERROR(VLOOKUP($A627,'2014'!$B$2:$K$157,8,FALSE),0)</f>
        <v>0</v>
      </c>
      <c r="BG627" s="1740">
        <f>IFERROR(VLOOKUP($A627,'2014'!$B$2:$K$157,10,FALSE),0)</f>
        <v>0</v>
      </c>
      <c r="BH627" s="1700">
        <f>IFERROR(VLOOKUP($A627,'2013'!$D$4:$I$249,2,FALSE),0)</f>
        <v>0</v>
      </c>
      <c r="BI627" s="1691">
        <f>IFERROR(VLOOKUP($A627,'2013'!$D$4:$I$249,3,FALSE),0)</f>
        <v>0</v>
      </c>
      <c r="BJ627" s="1691">
        <f>IFERROR(VLOOKUP($A627,'2013'!$D$4:$I$249,4,FALSE),0)</f>
        <v>0</v>
      </c>
      <c r="BK627" s="1691">
        <f>IFERROR(VLOOKUP($A627,'2013'!$D$4:$I$249,5,FALSE),0)</f>
        <v>0</v>
      </c>
      <c r="BL627" s="1740">
        <f>IFERROR(VLOOKUP($A627,'2013'!$D$4:$I$249,6,FALSE),0)</f>
        <v>0</v>
      </c>
      <c r="BM627" s="1737">
        <f>IFERROR(VLOOKUP($A627,'2012'!$D$3:$O$172,2,FALSE),0)</f>
        <v>0</v>
      </c>
      <c r="BN627" s="1691">
        <f>IFERROR(VLOOKUP($A627,'2012'!$D$3:$O$172,3,FALSE),0)</f>
        <v>0</v>
      </c>
      <c r="BO627" s="1743">
        <f>IFERROR(VLOOKUP($A627,'2012'!$D$3:$O$172,4,FALSE),0)</f>
        <v>0</v>
      </c>
      <c r="BP627" s="1700">
        <f>IFERROR(VLOOKUP($A627,'2012'!$D$3:$O$172,5,FALSE),0)</f>
        <v>0</v>
      </c>
      <c r="BQ627" s="1691">
        <f>IFERROR(VLOOKUP($A627,'2012'!$D$3:$O$172,6,FALSE),0)</f>
        <v>0</v>
      </c>
      <c r="BR627" s="1691">
        <f>IFERROR(VLOOKUP($A627,'2012'!$D$3:$O$172,7,FALSE),0)</f>
        <v>0</v>
      </c>
      <c r="BS627" s="1691">
        <f>IFERROR(VLOOKUP($A627,'2012'!$D$3:$O$172,8,FALSE),0)</f>
        <v>0</v>
      </c>
      <c r="BT627" s="1740">
        <f>IFERROR(VLOOKUP($A627,'2012'!$D$3:$O$172,9,FALSE),0)</f>
        <v>0</v>
      </c>
      <c r="BX627" s="1700">
        <f>IFERROR(VLOOKUP($A627,'2011'!$D$4:$I$251,2,FALSE),0)</f>
        <v>0</v>
      </c>
      <c r="BY627" s="1691">
        <f>IFERROR(VLOOKUP($A627,'2011'!$D$4:$I$251,3,FALSE),0)</f>
        <v>0</v>
      </c>
      <c r="BZ627" s="1691">
        <f>IFERROR(VLOOKUP($A627,'2011'!$D$4:$I$251,4,FALSE),0)</f>
        <v>0</v>
      </c>
      <c r="CA627" s="1691">
        <f>IFERROR(VLOOKUP($A627,'2011'!$D$4:$I$251,5,FALSE),0)</f>
        <v>0</v>
      </c>
      <c r="CB627" s="1740">
        <f>IFERROR(VLOOKUP($A627,'2011'!$D$4:$I$251,6,FALSE),0)</f>
        <v>0</v>
      </c>
      <c r="CC627" s="1700">
        <f>IFERROR(VLOOKUP($A627,'2010'!$C$3:$H$234,2,FALSE),0)</f>
        <v>0</v>
      </c>
      <c r="CD627" s="1691">
        <f>IFERROR(VLOOKUP($A627,'2010'!$C$3:$H$234,3,FALSE),0)</f>
        <v>0</v>
      </c>
      <c r="CE627" s="1691">
        <f>IFERROR(VLOOKUP($A627,'2010'!$C$3:$H$234,4,FALSE),0)</f>
        <v>0</v>
      </c>
      <c r="CF627" s="1691">
        <f>IFERROR(VLOOKUP($A627,'2010'!$C$3:$H$234,5,FALSE),0)</f>
        <v>0</v>
      </c>
      <c r="CG627" s="1740">
        <f>IFERROR(VLOOKUP($A627,'2010'!$C$3:$H$234,6,FALSE),0)</f>
        <v>0</v>
      </c>
      <c r="CH627" s="1700">
        <f>IFERROR(VLOOKUP($A627,'2009'!$C$3:$H$242,2,FALSE),0)</f>
        <v>0</v>
      </c>
      <c r="CI627" s="1691">
        <f>IFERROR(VLOOKUP($A627,'2009'!$C$3:$H$242,3,FALSE),0)</f>
        <v>0</v>
      </c>
      <c r="CJ627" s="1691">
        <f>IFERROR(VLOOKUP($A627,'2009'!$C$3:$H$242,4,FALSE),0)</f>
        <v>0</v>
      </c>
      <c r="CK627" s="1691">
        <f>IFERROR(VLOOKUP($A627,'2009'!$C$3:$H$242,5,FALSE),0)</f>
        <v>0</v>
      </c>
      <c r="CL627" s="1740">
        <f>IFERROR(VLOOKUP($A627,'2009'!$C$3:$H$242,6,FALSE),0)</f>
        <v>0</v>
      </c>
      <c r="CM627" s="1700">
        <f>IFERROR(VLOOKUP($A627,'2008'!$C$3:$H$229,2,FALSE),0)</f>
        <v>0</v>
      </c>
      <c r="CN627" s="1691">
        <f>IFERROR(VLOOKUP($A627,'2008'!$C$3:$H$229,3,FALSE),0)</f>
        <v>0</v>
      </c>
      <c r="CO627" s="1691">
        <f>IFERROR(VLOOKUP($A627,'2008'!$C$3:$H$229,4,FALSE),0)</f>
        <v>0</v>
      </c>
      <c r="CP627" s="1691">
        <f>IFERROR(VLOOKUP($A627,'2008'!$C$3:$H$229,5,FALSE),0)</f>
        <v>0</v>
      </c>
      <c r="CQ627" s="1740">
        <f>IFERROR(VLOOKUP($A627,'2008'!$C$3:$H$229,6,FALSE),0)</f>
        <v>0</v>
      </c>
      <c r="CR627" s="1700">
        <f>IFERROR(VLOOKUP($A627,'2007'!$C$3:$M$238,7,FALSE),0)</f>
        <v>0</v>
      </c>
      <c r="CS627" s="1691">
        <f>IFERROR(VLOOKUP($A627,'2007'!$C$3:$M$238,8,FALSE),0)</f>
        <v>0</v>
      </c>
      <c r="CT627" s="1691">
        <f>IFERROR(VLOOKUP($A627,'2007'!$C$3:$M$238,9,FALSE),0)</f>
        <v>0</v>
      </c>
      <c r="CU627" s="1691">
        <f>IFERROR(VLOOKUP($A627,'2007'!$C$3:$M$238,10,FALSE),0)</f>
        <v>0</v>
      </c>
      <c r="CV627" s="1740">
        <f>IFERROR(VLOOKUP($A627,'2007'!$C$3:$M$238,11,FALSE),0)</f>
        <v>0</v>
      </c>
      <c r="CW627" s="1700">
        <f>IFERROR(VLOOKUP($A627,'2006'!$A$2:$F$200,2,FALSE),0)</f>
        <v>0</v>
      </c>
      <c r="CX627" s="1691">
        <f>IFERROR(VLOOKUP($A627,'2006'!$A$2:$F$200,4,FALSE),0)</f>
        <v>0</v>
      </c>
      <c r="CY627" s="1691">
        <f>IFERROR(VLOOKUP($A627,'2006'!$A$2:$F$200,5,FALSE),0)</f>
        <v>0</v>
      </c>
      <c r="CZ627" s="1740">
        <f>IFERROR(VLOOKUP($A627,'2006'!$A$2:$F$200,6,FALSE),0)</f>
        <v>0</v>
      </c>
      <c r="DA627" s="1700">
        <f>IFERROR(VLOOKUP($A627,'2005'!$C$3:$M$205,8,FALSE),0)</f>
        <v>0</v>
      </c>
      <c r="DB627" s="1691">
        <f>IFERROR(VLOOKUP($A627,'2005'!$C$3:$M$205,9,FALSE),0)</f>
        <v>0</v>
      </c>
      <c r="DC627" s="1691">
        <f>IFERROR(VLOOKUP($A627,'2005'!$C$3:$M$205,10,FALSE),0)</f>
        <v>0</v>
      </c>
      <c r="DD627" s="1740">
        <f>IFERROR(VLOOKUP($A627,'2005'!$C$3:$M$205,11,FALSE),0)</f>
        <v>0</v>
      </c>
      <c r="DE627" s="1700">
        <f>IFERROR(VLOOKUP($A627,'2004'!$C$3:$M$213,8,FALSE),0)</f>
        <v>0</v>
      </c>
      <c r="DF627" s="1691">
        <f>IFERROR(VLOOKUP($A627,'2004'!$C$3:$M$213,9,FALSE),0)</f>
        <v>0</v>
      </c>
      <c r="DG627" s="1691">
        <f>IFERROR(VLOOKUP($A627,'2004'!$C$3:$M$213,10,FALSE),0)</f>
        <v>0</v>
      </c>
      <c r="DH627" s="1740">
        <f>IFERROR(VLOOKUP($A627,'2004'!$C$3:$M$213,11,FALSE),0)</f>
        <v>0</v>
      </c>
      <c r="DI627" s="1700">
        <f>IFERROR(VLOOKUP($A627,'2003'!$C$3:$Q$214,12,FALSE),0)</f>
        <v>0</v>
      </c>
      <c r="DJ627" s="1691">
        <f>IFERROR(VLOOKUP($A627,'2003'!$C$3:$Q$214,13,FALSE),0)</f>
        <v>0</v>
      </c>
      <c r="DK627" s="1691">
        <f>IFERROR(VLOOKUP($A627,'2003'!$C$3:$Q$214,14,FALSE),0)</f>
        <v>0</v>
      </c>
      <c r="DL627" s="1740">
        <f>IFERROR(VLOOKUP($A627,'2003'!$C$3:$Q$214,15,FALSE),0)</f>
        <v>0</v>
      </c>
      <c r="DM627" s="1700">
        <f>IFERROR(VLOOKUP($A627,'2002'!$D$3:$R$214,12,FALSE),0)</f>
        <v>39</v>
      </c>
      <c r="DN627" s="1691">
        <f>IFERROR(VLOOKUP($A627,'2002'!$D$3:$R$214,13,FALSE),0)</f>
        <v>19</v>
      </c>
      <c r="DO627" s="1691">
        <f>IFERROR(VLOOKUP($A627,'2002'!$D$3:$R$214,14,FALSE),0)</f>
        <v>0</v>
      </c>
      <c r="DP627" s="1788">
        <f>IFERROR(VLOOKUP($A627,'2002'!$D$3:$R$214,15,FALSE),0)</f>
        <v>0.48717948717948717</v>
      </c>
      <c r="DQ627" s="1700">
        <f>IFERROR(VLOOKUP($A627,'Pre 2002'!$C$3:$CK$382,84,FALSE),0)</f>
        <v>0</v>
      </c>
      <c r="DR627" s="1695">
        <f>IFERROR(VLOOKUP($A627,'Pre 2002'!$C$3:$CK$382,85,FALSE),0)</f>
        <v>0</v>
      </c>
      <c r="DS627" s="1695">
        <f>IFERROR(VLOOKUP($A627,'Pre 2002'!$C$3:$CK$382,86,FALSE),0)</f>
        <v>0</v>
      </c>
      <c r="DT627" s="1790">
        <f>IFERROR(VLOOKUP($A627,'Pre 2002'!$C$3:$CK$382,87,FALSE),0)</f>
        <v>0</v>
      </c>
      <c r="DU627" s="1741">
        <f>IFERROR(VLOOKUP(A627,'Pre 2002'!$C$3:$CG$382,83,FALSE),0)</f>
        <v>0</v>
      </c>
    </row>
    <row r="628" spans="1:125">
      <c r="A628" s="1778" t="s">
        <v>2090</v>
      </c>
      <c r="B628" s="1562">
        <f t="shared" si="227"/>
        <v>70</v>
      </c>
      <c r="C628" s="1562">
        <f t="shared" si="228"/>
        <v>34</v>
      </c>
      <c r="D628" s="1562">
        <f t="shared" si="229"/>
        <v>0</v>
      </c>
      <c r="E628" s="1563">
        <f t="shared" si="230"/>
        <v>0.48571428571428571</v>
      </c>
      <c r="F628" s="1786">
        <f t="shared" si="231"/>
        <v>2</v>
      </c>
      <c r="G628" s="1595" t="s">
        <v>2159</v>
      </c>
      <c r="H628" s="1567">
        <f t="shared" si="242"/>
        <v>2</v>
      </c>
      <c r="I628" s="1734">
        <f t="shared" si="243"/>
        <v>70</v>
      </c>
      <c r="J628" s="1734">
        <f t="shared" si="244"/>
        <v>34</v>
      </c>
      <c r="K628" s="1734">
        <f t="shared" si="244"/>
        <v>0</v>
      </c>
      <c r="L628" s="1806">
        <f t="shared" si="245"/>
        <v>0.48571428571428571</v>
      </c>
      <c r="O628" s="1700">
        <f>IFERROR(VLOOKUP($A628,'2022'!$B$2:$K$174,3,FALSE),0)</f>
        <v>0</v>
      </c>
      <c r="P628" s="1858">
        <f>IFERROR(VLOOKUP($A628,'2022'!$B$2:$K$174,4,FALSE),0)</f>
        <v>0</v>
      </c>
      <c r="Q628" s="1858">
        <f>IFERROR(VLOOKUP($A628,'2022'!$B$2:$K$174,5,FALSE),0)</f>
        <v>0</v>
      </c>
      <c r="R628" s="1858">
        <f>IFERROR(VLOOKUP($A628,'2022'!$B$2:$K$174,8,FALSE),0)</f>
        <v>0</v>
      </c>
      <c r="S628" s="1740">
        <f>IFERROR(VLOOKUP($A628,'2022'!$B$2:$K$174,10,FALSE),0)</f>
        <v>0</v>
      </c>
      <c r="T628" s="1700">
        <f>IFERROR(VLOOKUP($A628,'2021'!$B$2:$K$174,3,FALSE),0)</f>
        <v>0</v>
      </c>
      <c r="U628" s="1843">
        <f>IFERROR(VLOOKUP($A628,'2021'!$B$2:$K$174,4,FALSE),0)</f>
        <v>0</v>
      </c>
      <c r="V628" s="1843">
        <f>IFERROR(VLOOKUP($A628,'2021'!$B$2:$K$174,5,FALSE),0)</f>
        <v>0</v>
      </c>
      <c r="W628" s="1843">
        <f>IFERROR(VLOOKUP($A628,'2021'!$B$2:$K$174,8,FALSE),0)</f>
        <v>0</v>
      </c>
      <c r="X628" s="1740">
        <f>IFERROR(VLOOKUP($A628,'2021'!$B$2:$K$174,10,FALSE),0)</f>
        <v>0</v>
      </c>
      <c r="Y628" s="1700">
        <f>IFERROR(VLOOKUP($A628,'2020'!$B$2:$K$170,3,FALSE),0)</f>
        <v>0</v>
      </c>
      <c r="Z628" s="1829">
        <f>IFERROR(VLOOKUP($A628,'2020'!$B$2:$K$170,4,FALSE),0)</f>
        <v>0</v>
      </c>
      <c r="AA628" s="1829">
        <f>IFERROR(VLOOKUP($A628,'2020'!$B$2:$K$170,5,FALSE),0)</f>
        <v>0</v>
      </c>
      <c r="AB628" s="1829">
        <f>IFERROR(VLOOKUP($A628,'2020'!$B$2:$K$170,8,FALSE),0)</f>
        <v>0</v>
      </c>
      <c r="AC628" s="1740">
        <f>IFERROR(VLOOKUP($A628,'2020'!$B$2:$K$170,10,FALSE),0)</f>
        <v>0</v>
      </c>
      <c r="AD628" s="1700">
        <f>IFERROR(VLOOKUP($A628,'2019'!$B$2:$K$170,3,FALSE),0)</f>
        <v>0</v>
      </c>
      <c r="AE628" s="1823">
        <f>IFERROR(VLOOKUP($A628,'2019'!$B$2:$K$170,4,FALSE),0)</f>
        <v>0</v>
      </c>
      <c r="AF628" s="1823">
        <f>IFERROR(VLOOKUP($A628,'2019'!$B$2:$K$170,5,FALSE),0)</f>
        <v>0</v>
      </c>
      <c r="AG628" s="1823">
        <f>IFERROR(VLOOKUP($A628,'2019'!$B$2:$K$170,8,FALSE),0)</f>
        <v>0</v>
      </c>
      <c r="AH628" s="1740">
        <f>IFERROR(VLOOKUP($A628,'2019'!$B$2:$K$170,10,FALSE),0)</f>
        <v>0</v>
      </c>
      <c r="AI628" s="1700">
        <f>IFERROR(VLOOKUP($A628,'2018'!$B$2:$K$170,3,FALSE),0)</f>
        <v>0</v>
      </c>
      <c r="AJ628" s="1821">
        <f>IFERROR(VLOOKUP($A628,'2018'!$B$2:$K$170,4,FALSE),0)</f>
        <v>0</v>
      </c>
      <c r="AK628" s="1821">
        <f>IFERROR(VLOOKUP($A628,'2018'!$B$2:$K$170,5,FALSE),0)</f>
        <v>0</v>
      </c>
      <c r="AL628" s="1821">
        <f>IFERROR(VLOOKUP($A628,'2018'!$B$2:$K$170,8,FALSE),0)</f>
        <v>0</v>
      </c>
      <c r="AM628" s="1740">
        <f>IFERROR(VLOOKUP($A628,'2018'!$B$2:$K$170,10,FALSE),0)</f>
        <v>0</v>
      </c>
      <c r="AN628" s="1700">
        <f>IFERROR(VLOOKUP($A628,'2017'!$B$2:$J$163,2,FALSE),0)</f>
        <v>0</v>
      </c>
      <c r="AO628" s="1815">
        <f>IFERROR(VLOOKUP($A628,'2017'!$B$2:$J$163,3,FALSE),0)</f>
        <v>0</v>
      </c>
      <c r="AP628" s="1815">
        <f>IFERROR(VLOOKUP($A628,'2017'!$B$2:$J$163,4,FALSE),0)</f>
        <v>0</v>
      </c>
      <c r="AQ628" s="1815">
        <f>IFERROR(VLOOKUP($A628,'2017'!$B$2:$J$163,7,FALSE),0)</f>
        <v>0</v>
      </c>
      <c r="AR628" s="1740">
        <f>IFERROR(VLOOKUP($A628,'2017'!$B$2:$J$163,9,FALSE),0)</f>
        <v>0</v>
      </c>
      <c r="AS628" s="1700">
        <f>IFERROR(VLOOKUP($A628,'2016'!$B$2:$K$165,3,FALSE),0)</f>
        <v>0</v>
      </c>
      <c r="AT628" s="1796">
        <f>IFERROR(VLOOKUP($A628,'2016'!$B$2:$K$165,4,FALSE),0)</f>
        <v>0</v>
      </c>
      <c r="AU628" s="1796">
        <f>IFERROR(VLOOKUP($A628,'2016'!$B$2:$K$165,5,FALSE),0)</f>
        <v>0</v>
      </c>
      <c r="AV628" s="1796">
        <f>IFERROR(VLOOKUP($A628,'2016'!$B$2:$K$165,8,FALSE),0)</f>
        <v>0</v>
      </c>
      <c r="AW628" s="1740">
        <f>IFERROR(VLOOKUP($A628,'2016'!$B$2:$K$165,10,FALSE),0)</f>
        <v>0</v>
      </c>
      <c r="AX628" s="1700">
        <f>IFERROR(VLOOKUP($A628,'2015'!$B$2:$K$165,3,FALSE),0)</f>
        <v>0</v>
      </c>
      <c r="AY628" s="1695">
        <f>IFERROR(VLOOKUP($A628,'2015'!$B$2:$K$165,4,FALSE),0)</f>
        <v>0</v>
      </c>
      <c r="AZ628" s="1695">
        <f>IFERROR(VLOOKUP($A628,'2015'!$B$2:$K$165,5,FALSE),0)</f>
        <v>0</v>
      </c>
      <c r="BA628" s="1695">
        <f>IFERROR(VLOOKUP($A628,'2015'!$B$2:$K$165,8,FALSE),0)</f>
        <v>0</v>
      </c>
      <c r="BB628" s="1740">
        <f>IFERROR(VLOOKUP($A628,'2015'!$B$2:$K$165,10,FALSE),0)</f>
        <v>0</v>
      </c>
      <c r="BC628" s="1700">
        <f>IFERROR(VLOOKUP($A628,'2014'!$B$2:$K$157,3,FALSE),0)</f>
        <v>0</v>
      </c>
      <c r="BD628" s="1691">
        <f>IFERROR(VLOOKUP($A628,'2014'!$B$2:$K$157,4,FALSE),0)</f>
        <v>0</v>
      </c>
      <c r="BE628" s="1691">
        <f>IFERROR(VLOOKUP($A628,'2014'!$B$2:$K$157,5,FALSE),0)</f>
        <v>0</v>
      </c>
      <c r="BF628" s="1691">
        <f>IFERROR(VLOOKUP($A628,'2014'!$B$2:$K$157,8,FALSE),0)</f>
        <v>0</v>
      </c>
      <c r="BG628" s="1740">
        <f>IFERROR(VLOOKUP($A628,'2014'!$B$2:$K$157,10,FALSE),0)</f>
        <v>0</v>
      </c>
      <c r="BH628" s="1700">
        <f>IFERROR(VLOOKUP($A628,'2013'!$D$4:$I$249,2,FALSE),0)</f>
        <v>0</v>
      </c>
      <c r="BI628" s="1691">
        <f>IFERROR(VLOOKUP($A628,'2013'!$D$4:$I$249,3,FALSE),0)</f>
        <v>0</v>
      </c>
      <c r="BJ628" s="1691">
        <f>IFERROR(VLOOKUP($A628,'2013'!$D$4:$I$249,4,FALSE),0)</f>
        <v>0</v>
      </c>
      <c r="BK628" s="1691">
        <f>IFERROR(VLOOKUP($A628,'2013'!$D$4:$I$249,5,FALSE),0)</f>
        <v>0</v>
      </c>
      <c r="BL628" s="1740">
        <f>IFERROR(VLOOKUP($A628,'2013'!$D$4:$I$249,6,FALSE),0)</f>
        <v>0</v>
      </c>
      <c r="BM628" s="1737">
        <f>IFERROR(VLOOKUP($A628,'2012'!$D$3:$O$172,2,FALSE),0)</f>
        <v>0</v>
      </c>
      <c r="BN628" s="1691">
        <f>IFERROR(VLOOKUP($A628,'2012'!$D$3:$O$172,3,FALSE),0)</f>
        <v>0</v>
      </c>
      <c r="BO628" s="1743">
        <f>IFERROR(VLOOKUP($A628,'2012'!$D$3:$O$172,4,FALSE),0)</f>
        <v>0</v>
      </c>
      <c r="BP628" s="1700">
        <f>IFERROR(VLOOKUP($A628,'2012'!$D$3:$O$172,5,FALSE),0)</f>
        <v>0</v>
      </c>
      <c r="BQ628" s="1691">
        <f>IFERROR(VLOOKUP($A628,'2012'!$D$3:$O$172,6,FALSE),0)</f>
        <v>0</v>
      </c>
      <c r="BR628" s="1691">
        <f>IFERROR(VLOOKUP($A628,'2012'!$D$3:$O$172,7,FALSE),0)</f>
        <v>0</v>
      </c>
      <c r="BS628" s="1691">
        <f>IFERROR(VLOOKUP($A628,'2012'!$D$3:$O$172,8,FALSE),0)</f>
        <v>0</v>
      </c>
      <c r="BT628" s="1740">
        <f>IFERROR(VLOOKUP($A628,'2012'!$D$3:$O$172,9,FALSE),0)</f>
        <v>0</v>
      </c>
      <c r="BX628" s="1700">
        <f>IFERROR(VLOOKUP($A628,'2011'!$D$4:$I$251,2,FALSE),0)</f>
        <v>0</v>
      </c>
      <c r="BY628" s="1691">
        <f>IFERROR(VLOOKUP($A628,'2011'!$D$4:$I$251,3,FALSE),0)</f>
        <v>0</v>
      </c>
      <c r="BZ628" s="1691">
        <f>IFERROR(VLOOKUP($A628,'2011'!$D$4:$I$251,4,FALSE),0)</f>
        <v>0</v>
      </c>
      <c r="CA628" s="1691">
        <f>IFERROR(VLOOKUP($A628,'2011'!$D$4:$I$251,5,FALSE),0)</f>
        <v>0</v>
      </c>
      <c r="CB628" s="1740">
        <f>IFERROR(VLOOKUP($A628,'2011'!$D$4:$I$251,6,FALSE),0)</f>
        <v>0</v>
      </c>
      <c r="CC628" s="1700">
        <f>IFERROR(VLOOKUP($A628,'2010'!$C$3:$H$234,2,FALSE),0)</f>
        <v>0</v>
      </c>
      <c r="CD628" s="1691">
        <f>IFERROR(VLOOKUP($A628,'2010'!$C$3:$H$234,3,FALSE),0)</f>
        <v>0</v>
      </c>
      <c r="CE628" s="1691">
        <f>IFERROR(VLOOKUP($A628,'2010'!$C$3:$H$234,4,FALSE),0)</f>
        <v>0</v>
      </c>
      <c r="CF628" s="1691">
        <f>IFERROR(VLOOKUP($A628,'2010'!$C$3:$H$234,5,FALSE),0)</f>
        <v>0</v>
      </c>
      <c r="CG628" s="1740">
        <f>IFERROR(VLOOKUP($A628,'2010'!$C$3:$H$234,6,FALSE),0)</f>
        <v>0</v>
      </c>
      <c r="CH628" s="1700">
        <f>IFERROR(VLOOKUP($A628,'2009'!$C$3:$H$242,2,FALSE),0)</f>
        <v>0</v>
      </c>
      <c r="CI628" s="1691">
        <f>IFERROR(VLOOKUP($A628,'2009'!$C$3:$H$242,3,FALSE),0)</f>
        <v>0</v>
      </c>
      <c r="CJ628" s="1691">
        <f>IFERROR(VLOOKUP($A628,'2009'!$C$3:$H$242,4,FALSE),0)</f>
        <v>0</v>
      </c>
      <c r="CK628" s="1691">
        <f>IFERROR(VLOOKUP($A628,'2009'!$C$3:$H$242,5,FALSE),0)</f>
        <v>0</v>
      </c>
      <c r="CL628" s="1740">
        <f>IFERROR(VLOOKUP($A628,'2009'!$C$3:$H$242,6,FALSE),0)</f>
        <v>0</v>
      </c>
      <c r="CM628" s="1700">
        <f>IFERROR(VLOOKUP($A628,'2008'!$C$3:$H$229,2,FALSE),0)</f>
        <v>0</v>
      </c>
      <c r="CN628" s="1691">
        <f>IFERROR(VLOOKUP($A628,'2008'!$C$3:$H$229,3,FALSE),0)</f>
        <v>0</v>
      </c>
      <c r="CO628" s="1691">
        <f>IFERROR(VLOOKUP($A628,'2008'!$C$3:$H$229,4,FALSE),0)</f>
        <v>0</v>
      </c>
      <c r="CP628" s="1691">
        <f>IFERROR(VLOOKUP($A628,'2008'!$C$3:$H$229,5,FALSE),0)</f>
        <v>0</v>
      </c>
      <c r="CQ628" s="1740">
        <f>IFERROR(VLOOKUP($A628,'2008'!$C$3:$H$229,6,FALSE),0)</f>
        <v>0</v>
      </c>
      <c r="CR628" s="1700">
        <f>IFERROR(VLOOKUP($A628,'2007'!$C$3:$M$238,7,FALSE),0)</f>
        <v>0</v>
      </c>
      <c r="CS628" s="1691">
        <f>IFERROR(VLOOKUP($A628,'2007'!$C$3:$M$238,8,FALSE),0)</f>
        <v>0</v>
      </c>
      <c r="CT628" s="1691">
        <f>IFERROR(VLOOKUP($A628,'2007'!$C$3:$M$238,9,FALSE),0)</f>
        <v>0</v>
      </c>
      <c r="CU628" s="1691">
        <f>IFERROR(VLOOKUP($A628,'2007'!$C$3:$M$238,10,FALSE),0)</f>
        <v>0</v>
      </c>
      <c r="CV628" s="1740">
        <f>IFERROR(VLOOKUP($A628,'2007'!$C$3:$M$238,11,FALSE),0)</f>
        <v>0</v>
      </c>
      <c r="CW628" s="1700">
        <f>IFERROR(VLOOKUP($A628,'2006'!$A$2:$F$200,2,FALSE),0)</f>
        <v>0</v>
      </c>
      <c r="CX628" s="1691">
        <f>IFERROR(VLOOKUP($A628,'2006'!$A$2:$F$200,4,FALSE),0)</f>
        <v>0</v>
      </c>
      <c r="CY628" s="1691">
        <f>IFERROR(VLOOKUP($A628,'2006'!$A$2:$F$200,5,FALSE),0)</f>
        <v>0</v>
      </c>
      <c r="CZ628" s="1740">
        <f>IFERROR(VLOOKUP($A628,'2006'!$A$2:$F$200,6,FALSE),0)</f>
        <v>0</v>
      </c>
      <c r="DA628" s="1700">
        <f>IFERROR(VLOOKUP($A628,'2005'!$C$3:$M$205,8,FALSE),0)</f>
        <v>0</v>
      </c>
      <c r="DB628" s="1691">
        <f>IFERROR(VLOOKUP($A628,'2005'!$C$3:$M$205,9,FALSE),0)</f>
        <v>0</v>
      </c>
      <c r="DC628" s="1691">
        <f>IFERROR(VLOOKUP($A628,'2005'!$C$3:$M$205,10,FALSE),0)</f>
        <v>0</v>
      </c>
      <c r="DD628" s="1740">
        <f>IFERROR(VLOOKUP($A628,'2005'!$C$3:$M$205,11,FALSE),0)</f>
        <v>0</v>
      </c>
      <c r="DE628" s="1700">
        <f>IFERROR(VLOOKUP($A628,'2004'!$C$3:$M$213,8,FALSE),0)</f>
        <v>18</v>
      </c>
      <c r="DF628" s="1691">
        <f>IFERROR(VLOOKUP($A628,'2004'!$C$3:$M$213,9,FALSE),0)</f>
        <v>9</v>
      </c>
      <c r="DG628" s="1691">
        <f>IFERROR(VLOOKUP($A628,'2004'!$C$3:$M$213,10,FALSE),0)</f>
        <v>0</v>
      </c>
      <c r="DH628" s="1740">
        <f>IFERROR(VLOOKUP($A628,'2004'!$C$3:$M$213,11,FALSE),0)</f>
        <v>0.5</v>
      </c>
      <c r="DI628" s="1700">
        <f>IFERROR(VLOOKUP($A628,'2003'!$C$3:$Q$214,12,FALSE),0)</f>
        <v>52</v>
      </c>
      <c r="DJ628" s="1691">
        <f>IFERROR(VLOOKUP($A628,'2003'!$C$3:$Q$214,13,FALSE),0)</f>
        <v>25</v>
      </c>
      <c r="DK628" s="1691">
        <f>IFERROR(VLOOKUP($A628,'2003'!$C$3:$Q$214,14,FALSE),0)</f>
        <v>0</v>
      </c>
      <c r="DL628" s="1740">
        <f>IFERROR(VLOOKUP($A628,'2003'!$C$3:$Q$214,15,FALSE),0)</f>
        <v>0.48076923076923078</v>
      </c>
      <c r="DM628" s="1700">
        <f>IFERROR(VLOOKUP($A628,'2002'!$D$3:$R$214,12,FALSE),0)</f>
        <v>0</v>
      </c>
      <c r="DN628" s="1691">
        <f>IFERROR(VLOOKUP($A628,'2002'!$D$3:$R$214,13,FALSE),0)</f>
        <v>0</v>
      </c>
      <c r="DO628" s="1691">
        <f>IFERROR(VLOOKUP($A628,'2002'!$D$3:$R$214,14,FALSE),0)</f>
        <v>0</v>
      </c>
      <c r="DP628" s="1788">
        <f>IFERROR(VLOOKUP($A628,'2002'!$D$3:$R$214,15,FALSE),0)</f>
        <v>0</v>
      </c>
      <c r="DQ628" s="1700">
        <f>IFERROR(VLOOKUP($A628,'Pre 2002'!$C$3:$CK$382,84,FALSE),0)</f>
        <v>0</v>
      </c>
      <c r="DR628" s="1695">
        <f>IFERROR(VLOOKUP($A628,'Pre 2002'!$C$3:$CK$382,85,FALSE),0)</f>
        <v>0</v>
      </c>
      <c r="DS628" s="1695">
        <f>IFERROR(VLOOKUP($A628,'Pre 2002'!$C$3:$CK$382,86,FALSE),0)</f>
        <v>0</v>
      </c>
      <c r="DT628" s="1790">
        <f>IFERROR(VLOOKUP($A628,'Pre 2002'!$C$3:$CK$382,87,FALSE),0)</f>
        <v>0</v>
      </c>
      <c r="DU628" s="1741">
        <f>IFERROR(VLOOKUP(A628,'Pre 2002'!$C$3:$CG$382,83,FALSE),0)</f>
        <v>0</v>
      </c>
    </row>
    <row r="629" spans="1:125">
      <c r="A629" s="1779" t="s">
        <v>2289</v>
      </c>
      <c r="B629" s="1562">
        <f t="shared" si="227"/>
        <v>258</v>
      </c>
      <c r="C629" s="1562">
        <f t="shared" si="228"/>
        <v>125</v>
      </c>
      <c r="D629" s="1562">
        <f t="shared" si="229"/>
        <v>0</v>
      </c>
      <c r="E629" s="1563">
        <f t="shared" si="230"/>
        <v>0.48449612403100772</v>
      </c>
      <c r="F629" s="1786">
        <f t="shared" si="231"/>
        <v>4</v>
      </c>
      <c r="G629" s="1595">
        <v>2019</v>
      </c>
      <c r="H629" s="1817"/>
      <c r="I629" s="1734"/>
      <c r="J629" s="1734"/>
      <c r="K629" s="1734"/>
      <c r="L629" s="1734"/>
      <c r="O629" s="1700">
        <f>IFERROR(VLOOKUP($A629,'2022'!$B$2:$K$174,3,FALSE),0)</f>
        <v>76</v>
      </c>
      <c r="P629" s="1858">
        <f>IFERROR(VLOOKUP($A629,'2022'!$B$2:$K$174,4,FALSE),0)</f>
        <v>24</v>
      </c>
      <c r="Q629" s="1858">
        <f>IFERROR(VLOOKUP($A629,'2022'!$B$2:$K$174,5,FALSE),0)</f>
        <v>45</v>
      </c>
      <c r="R629" s="1858">
        <f>IFERROR(VLOOKUP($A629,'2022'!$B$2:$K$174,8,FALSE),0)</f>
        <v>0</v>
      </c>
      <c r="S629" s="1740">
        <f>IFERROR(VLOOKUP($A629,'2022'!$B$2:$K$174,10,FALSE),0)</f>
        <v>0.59199999999999997</v>
      </c>
      <c r="T629" s="1700">
        <f>IFERROR(VLOOKUP($A629,'2021'!$B$2:$K$174,3,FALSE),0)</f>
        <v>57</v>
      </c>
      <c r="U629" s="1843">
        <f>IFERROR(VLOOKUP($A629,'2021'!$B$2:$K$174,4,FALSE),0)</f>
        <v>12</v>
      </c>
      <c r="V629" s="1843">
        <f>IFERROR(VLOOKUP($A629,'2021'!$B$2:$K$174,5,FALSE),0)</f>
        <v>19</v>
      </c>
      <c r="W629" s="1843">
        <f>IFERROR(VLOOKUP($A629,'2021'!$B$2:$K$174,8,FALSE),0)</f>
        <v>0</v>
      </c>
      <c r="X629" s="1740">
        <f>IFERROR(VLOOKUP($A629,'2021'!$B$2:$K$174,10,FALSE),0)</f>
        <v>0.33300000000000002</v>
      </c>
      <c r="Y629" s="1700">
        <f>IFERROR(VLOOKUP($A629,'2020'!$B$2:$K$170,3,FALSE),0)</f>
        <v>68</v>
      </c>
      <c r="Z629" s="1829">
        <f>IFERROR(VLOOKUP($A629,'2020'!$B$2:$K$170,4,FALSE),0)</f>
        <v>12</v>
      </c>
      <c r="AA629" s="1829">
        <f>IFERROR(VLOOKUP($A629,'2020'!$B$2:$K$170,5,FALSE),0)</f>
        <v>32</v>
      </c>
      <c r="AB629" s="1829">
        <f>IFERROR(VLOOKUP($A629,'2020'!$B$2:$K$170,8,FALSE),0)</f>
        <v>0</v>
      </c>
      <c r="AC629" s="1740">
        <f>IFERROR(VLOOKUP($A629,'2020'!$B$2:$K$170,10,FALSE),0)</f>
        <v>0.47099999999999997</v>
      </c>
      <c r="AD629" s="1700">
        <f>IFERROR(VLOOKUP($A629,'2019'!$B$2:$K$170,3,FALSE),0)</f>
        <v>57</v>
      </c>
      <c r="AE629" s="1823">
        <f>IFERROR(VLOOKUP($A629,'2019'!$B$2:$K$170,4,FALSE),0)</f>
        <v>10</v>
      </c>
      <c r="AF629" s="1823">
        <f>IFERROR(VLOOKUP($A629,'2019'!$B$2:$K$170,5,FALSE),0)</f>
        <v>29</v>
      </c>
      <c r="AG629" s="1823">
        <f>IFERROR(VLOOKUP($A629,'2019'!$B$2:$K$170,8,FALSE),0)</f>
        <v>0</v>
      </c>
      <c r="AH629" s="1740">
        <f>IFERROR(VLOOKUP($A629,'2019'!$B$2:$K$170,10,FALSE),0)</f>
        <v>0.50900000000000001</v>
      </c>
      <c r="DT629" s="1858"/>
    </row>
    <row r="630" spans="1:125">
      <c r="A630" s="1779" t="s">
        <v>2236</v>
      </c>
      <c r="B630" s="1562">
        <f t="shared" si="227"/>
        <v>217</v>
      </c>
      <c r="C630" s="1562">
        <f t="shared" si="228"/>
        <v>105</v>
      </c>
      <c r="D630" s="1562">
        <f t="shared" si="229"/>
        <v>0</v>
      </c>
      <c r="E630" s="1563">
        <f t="shared" si="230"/>
        <v>0.4838709677419355</v>
      </c>
      <c r="F630" s="1786">
        <f t="shared" si="231"/>
        <v>4</v>
      </c>
      <c r="G630" s="1595">
        <v>2017</v>
      </c>
      <c r="H630" s="1817"/>
      <c r="I630" s="1734"/>
      <c r="J630" s="1734"/>
      <c r="K630" s="1734"/>
      <c r="L630" s="1734"/>
      <c r="O630" s="1700">
        <f>IFERROR(VLOOKUP($A630,'2022'!$B$2:$K$174,3,FALSE),0)</f>
        <v>0</v>
      </c>
      <c r="P630" s="1858">
        <f>IFERROR(VLOOKUP($A630,'2022'!$B$2:$K$174,4,FALSE),0)</f>
        <v>0</v>
      </c>
      <c r="Q630" s="1858">
        <f>IFERROR(VLOOKUP($A630,'2022'!$B$2:$K$174,5,FALSE),0)</f>
        <v>0</v>
      </c>
      <c r="R630" s="1858">
        <f>IFERROR(VLOOKUP($A630,'2022'!$B$2:$K$174,8,FALSE),0)</f>
        <v>0</v>
      </c>
      <c r="S630" s="1740">
        <f>IFERROR(VLOOKUP($A630,'2022'!$B$2:$K$174,10,FALSE),0)</f>
        <v>0</v>
      </c>
      <c r="T630" s="1700">
        <f>IFERROR(VLOOKUP($A630,'2021'!$B$2:$K$174,3,FALSE),0)</f>
        <v>0</v>
      </c>
      <c r="U630" s="1843">
        <f>IFERROR(VLOOKUP($A630,'2021'!$B$2:$K$174,4,FALSE),0)</f>
        <v>0</v>
      </c>
      <c r="V630" s="1843">
        <f>IFERROR(VLOOKUP($A630,'2021'!$B$2:$K$174,5,FALSE),0)</f>
        <v>0</v>
      </c>
      <c r="W630" s="1843">
        <f>IFERROR(VLOOKUP($A630,'2021'!$B$2:$K$174,8,FALSE),0)</f>
        <v>0</v>
      </c>
      <c r="X630" s="1740">
        <f>IFERROR(VLOOKUP($A630,'2021'!$B$2:$K$174,10,FALSE),0)</f>
        <v>0</v>
      </c>
      <c r="Y630" s="1700">
        <f>IFERROR(VLOOKUP($A630,'2020'!$B$2:$K$170,3,FALSE),0)</f>
        <v>69</v>
      </c>
      <c r="Z630" s="1829">
        <f>IFERROR(VLOOKUP($A630,'2020'!$B$2:$K$170,4,FALSE),0)</f>
        <v>11</v>
      </c>
      <c r="AA630" s="1829">
        <f>IFERROR(VLOOKUP($A630,'2020'!$B$2:$K$170,5,FALSE),0)</f>
        <v>32</v>
      </c>
      <c r="AB630" s="1829">
        <f>IFERROR(VLOOKUP($A630,'2020'!$B$2:$K$170,8,FALSE),0)</f>
        <v>0</v>
      </c>
      <c r="AC630" s="1740">
        <f>IFERROR(VLOOKUP($A630,'2020'!$B$2:$K$170,10,FALSE),0)</f>
        <v>0.46400000000000002</v>
      </c>
      <c r="AD630" s="1700">
        <f>IFERROR(VLOOKUP($A630,'2019'!$B$2:$K$170,3,FALSE),0)</f>
        <v>73</v>
      </c>
      <c r="AE630" s="1823">
        <f>IFERROR(VLOOKUP($A630,'2019'!$B$2:$K$170,4,FALSE),0)</f>
        <v>28</v>
      </c>
      <c r="AF630" s="1823">
        <f>IFERROR(VLOOKUP($A630,'2019'!$B$2:$K$170,5,FALSE),0)</f>
        <v>34</v>
      </c>
      <c r="AG630" s="1823">
        <f>IFERROR(VLOOKUP($A630,'2019'!$B$2:$K$170,8,FALSE),0)</f>
        <v>0</v>
      </c>
      <c r="AH630" s="1740">
        <f>IFERROR(VLOOKUP($A630,'2019'!$B$2:$K$170,10,FALSE),0)</f>
        <v>0.46600000000000003</v>
      </c>
      <c r="AI630" s="1700">
        <f>IFERROR(VLOOKUP($A630,'2018'!$B$2:$K$170,3,FALSE),0)</f>
        <v>64</v>
      </c>
      <c r="AJ630" s="1821">
        <f>IFERROR(VLOOKUP($A630,'2018'!$B$2:$K$170,4,FALSE),0)</f>
        <v>16</v>
      </c>
      <c r="AK630" s="1821">
        <f>IFERROR(VLOOKUP($A630,'2018'!$B$2:$K$170,5,FALSE),0)</f>
        <v>33</v>
      </c>
      <c r="AL630" s="1821">
        <f>IFERROR(VLOOKUP($A630,'2018'!$B$2:$K$170,8,FALSE),0)</f>
        <v>0</v>
      </c>
      <c r="AM630" s="1740">
        <f>IFERROR(VLOOKUP($A630,'2018'!$B$2:$K$170,10,FALSE),0)</f>
        <v>0.51600000000000001</v>
      </c>
      <c r="AN630" s="1700">
        <f>IFERROR(VLOOKUP($A630,'2017'!$B$2:$J$163,2,FALSE),0)</f>
        <v>11</v>
      </c>
      <c r="AO630" s="1815">
        <f>IFERROR(VLOOKUP($A630,'2017'!$B$2:$J$163,3,FALSE),0)</f>
        <v>4</v>
      </c>
      <c r="AP630" s="1815">
        <f>IFERROR(VLOOKUP($A630,'2017'!$B$2:$J$163,4,FALSE),0)</f>
        <v>6</v>
      </c>
      <c r="AQ630" s="1815">
        <f>IFERROR(VLOOKUP($A630,'2017'!$B$2:$J$163,7,FALSE),0)</f>
        <v>0</v>
      </c>
      <c r="AR630" s="1740">
        <f>IFERROR(VLOOKUP($A630,'2017'!$B$2:$J$163,9,FALSE),0)</f>
        <v>0.54545454545454541</v>
      </c>
      <c r="AS630" s="1700">
        <f>IFERROR(VLOOKUP($A630,'2016'!$B$2:$K$165,3,FALSE),0)</f>
        <v>0</v>
      </c>
      <c r="AT630" s="1796">
        <f>IFERROR(VLOOKUP($A630,'2016'!$B$2:$K$165,4,FALSE),0)</f>
        <v>0</v>
      </c>
      <c r="AU630" s="1796">
        <f>IFERROR(VLOOKUP($A630,'2016'!$B$2:$K$165,5,FALSE),0)</f>
        <v>0</v>
      </c>
      <c r="AV630" s="1796">
        <f>IFERROR(VLOOKUP($A630,'2016'!$B$2:$K$165,8,FALSE),0)</f>
        <v>0</v>
      </c>
      <c r="AW630" s="1740">
        <f>IFERROR(VLOOKUP($A630,'2016'!$B$2:$K$165,10,FALSE),0)</f>
        <v>0</v>
      </c>
      <c r="AX630" s="1700">
        <f>IFERROR(VLOOKUP($A630,'2015'!$B$2:$K$165,3,FALSE),0)</f>
        <v>0</v>
      </c>
      <c r="AY630" s="1695">
        <f>IFERROR(VLOOKUP($A630,'2015'!$B$2:$K$165,4,FALSE),0)</f>
        <v>0</v>
      </c>
      <c r="AZ630" s="1695">
        <f>IFERROR(VLOOKUP($A630,'2015'!$B$2:$K$165,5,FALSE),0)</f>
        <v>0</v>
      </c>
      <c r="BA630" s="1695">
        <f>IFERROR(VLOOKUP($A630,'2015'!$B$2:$K$165,8,FALSE),0)</f>
        <v>0</v>
      </c>
      <c r="BB630" s="1740">
        <f>IFERROR(VLOOKUP($A630,'2015'!$B$2:$K$165,10,FALSE),0)</f>
        <v>0</v>
      </c>
      <c r="BC630" s="1700">
        <f>IFERROR(VLOOKUP($A630,'2014'!$B$2:$K$157,3,FALSE),0)</f>
        <v>0</v>
      </c>
      <c r="BD630" s="1691">
        <f>IFERROR(VLOOKUP($A630,'2014'!$B$2:$K$157,4,FALSE),0)</f>
        <v>0</v>
      </c>
      <c r="BE630" s="1691">
        <f>IFERROR(VLOOKUP($A630,'2014'!$B$2:$K$157,5,FALSE),0)</f>
        <v>0</v>
      </c>
      <c r="BF630" s="1691">
        <f>IFERROR(VLOOKUP($A630,'2014'!$B$2:$K$157,8,FALSE),0)</f>
        <v>0</v>
      </c>
      <c r="BG630" s="1740">
        <f>IFERROR(VLOOKUP($A630,'2014'!$B$2:$K$157,10,FALSE),0)</f>
        <v>0</v>
      </c>
      <c r="BH630" s="1700">
        <f>IFERROR(VLOOKUP($A630,'2013'!$D$4:$I$249,2,FALSE),0)</f>
        <v>0</v>
      </c>
      <c r="BI630" s="1691">
        <f>IFERROR(VLOOKUP($A630,'2013'!$D$4:$I$249,3,FALSE),0)</f>
        <v>0</v>
      </c>
      <c r="BJ630" s="1691">
        <f>IFERROR(VLOOKUP($A630,'2013'!$D$4:$I$249,4,FALSE),0)</f>
        <v>0</v>
      </c>
      <c r="BK630" s="1691">
        <f>IFERROR(VLOOKUP($A630,'2013'!$D$4:$I$249,5,FALSE),0)</f>
        <v>0</v>
      </c>
      <c r="BL630" s="1740">
        <f>IFERROR(VLOOKUP($A630,'2013'!$D$4:$I$249,6,FALSE),0)</f>
        <v>0</v>
      </c>
      <c r="BM630" s="1737">
        <f>IFERROR(VLOOKUP($A630,'2012'!$D$3:$O$172,2,FALSE),0)</f>
        <v>0</v>
      </c>
      <c r="BN630" s="1691">
        <f>IFERROR(VLOOKUP($A630,'2012'!$D$3:$O$172,3,FALSE),0)</f>
        <v>0</v>
      </c>
      <c r="BO630" s="1743">
        <f>IFERROR(VLOOKUP($A630,'2012'!$D$3:$O$172,4,FALSE),0)</f>
        <v>0</v>
      </c>
      <c r="BP630" s="1700">
        <f>IFERROR(VLOOKUP($A630,'2012'!$D$3:$O$172,5,FALSE),0)</f>
        <v>0</v>
      </c>
      <c r="BQ630" s="1691">
        <f>IFERROR(VLOOKUP($A630,'2012'!$D$3:$O$172,6,FALSE),0)</f>
        <v>0</v>
      </c>
      <c r="BR630" s="1691">
        <f>IFERROR(VLOOKUP($A630,'2012'!$D$3:$O$172,7,FALSE),0)</f>
        <v>0</v>
      </c>
      <c r="BS630" s="1691">
        <f>IFERROR(VLOOKUP($A630,'2012'!$D$3:$O$172,8,FALSE),0)</f>
        <v>0</v>
      </c>
      <c r="BT630" s="1740">
        <f>IFERROR(VLOOKUP($A630,'2012'!$D$3:$O$172,9,FALSE),0)</f>
        <v>0</v>
      </c>
      <c r="BX630" s="1700">
        <f>IFERROR(VLOOKUP($A630,'2011'!$D$4:$I$251,2,FALSE),0)</f>
        <v>0</v>
      </c>
      <c r="BY630" s="1691">
        <f>IFERROR(VLOOKUP($A630,'2011'!$D$4:$I$251,3,FALSE),0)</f>
        <v>0</v>
      </c>
      <c r="BZ630" s="1691">
        <f>IFERROR(VLOOKUP($A630,'2011'!$D$4:$I$251,4,FALSE),0)</f>
        <v>0</v>
      </c>
      <c r="CA630" s="1691">
        <f>IFERROR(VLOOKUP($A630,'2011'!$D$4:$I$251,5,FALSE),0)</f>
        <v>0</v>
      </c>
      <c r="CB630" s="1740">
        <f>IFERROR(VLOOKUP($A630,'2011'!$D$4:$I$251,6,FALSE),0)</f>
        <v>0</v>
      </c>
      <c r="CC630" s="1700">
        <f>IFERROR(VLOOKUP($A630,'2010'!$C$3:$H$234,2,FALSE),0)</f>
        <v>0</v>
      </c>
      <c r="CD630" s="1691">
        <f>IFERROR(VLOOKUP($A630,'2010'!$C$3:$H$234,3,FALSE),0)</f>
        <v>0</v>
      </c>
      <c r="CE630" s="1691">
        <f>IFERROR(VLOOKUP($A630,'2010'!$C$3:$H$234,4,FALSE),0)</f>
        <v>0</v>
      </c>
      <c r="CF630" s="1691">
        <f>IFERROR(VLOOKUP($A630,'2010'!$C$3:$H$234,5,FALSE),0)</f>
        <v>0</v>
      </c>
      <c r="CG630" s="1740">
        <f>IFERROR(VLOOKUP($A630,'2010'!$C$3:$H$234,6,FALSE),0)</f>
        <v>0</v>
      </c>
      <c r="CH630" s="1700">
        <f>IFERROR(VLOOKUP($A630,'2009'!$C$3:$H$242,2,FALSE),0)</f>
        <v>0</v>
      </c>
      <c r="CI630" s="1691">
        <f>IFERROR(VLOOKUP($A630,'2009'!$C$3:$H$242,3,FALSE),0)</f>
        <v>0</v>
      </c>
      <c r="CJ630" s="1691">
        <f>IFERROR(VLOOKUP($A630,'2009'!$C$3:$H$242,4,FALSE),0)</f>
        <v>0</v>
      </c>
      <c r="CK630" s="1691">
        <f>IFERROR(VLOOKUP($A630,'2009'!$C$3:$H$242,5,FALSE),0)</f>
        <v>0</v>
      </c>
      <c r="CL630" s="1740">
        <f>IFERROR(VLOOKUP($A630,'2009'!$C$3:$H$242,6,FALSE),0)</f>
        <v>0</v>
      </c>
      <c r="CM630" s="1700">
        <f>IFERROR(VLOOKUP($A630,'2008'!$C$3:$H$229,2,FALSE),0)</f>
        <v>0</v>
      </c>
      <c r="CN630" s="1691">
        <f>IFERROR(VLOOKUP($A630,'2008'!$C$3:$H$229,3,FALSE),0)</f>
        <v>0</v>
      </c>
      <c r="CO630" s="1691">
        <f>IFERROR(VLOOKUP($A630,'2008'!$C$3:$H$229,4,FALSE),0)</f>
        <v>0</v>
      </c>
      <c r="CP630" s="1691">
        <f>IFERROR(VLOOKUP($A630,'2008'!$C$3:$H$229,5,FALSE),0)</f>
        <v>0</v>
      </c>
      <c r="CQ630" s="1740">
        <f>IFERROR(VLOOKUP($A630,'2008'!$C$3:$H$229,6,FALSE),0)</f>
        <v>0</v>
      </c>
      <c r="CR630" s="1700">
        <f>IFERROR(VLOOKUP($A630,'2007'!$C$3:$M$238,7,FALSE),0)</f>
        <v>0</v>
      </c>
      <c r="CS630" s="1691">
        <f>IFERROR(VLOOKUP($A630,'2007'!$C$3:$M$238,8,FALSE),0)</f>
        <v>0</v>
      </c>
      <c r="CT630" s="1691">
        <f>IFERROR(VLOOKUP($A630,'2007'!$C$3:$M$238,9,FALSE),0)</f>
        <v>0</v>
      </c>
      <c r="CU630" s="1691">
        <f>IFERROR(VLOOKUP($A630,'2007'!$C$3:$M$238,10,FALSE),0)</f>
        <v>0</v>
      </c>
      <c r="CV630" s="1740">
        <f>IFERROR(VLOOKUP($A630,'2007'!$C$3:$M$238,11,FALSE),0)</f>
        <v>0</v>
      </c>
      <c r="CW630" s="1700">
        <f>IFERROR(VLOOKUP($A630,'2006'!$A$2:$F$200,2,FALSE),0)</f>
        <v>0</v>
      </c>
      <c r="CX630" s="1691">
        <f>IFERROR(VLOOKUP($A630,'2006'!$A$2:$F$200,4,FALSE),0)</f>
        <v>0</v>
      </c>
      <c r="CY630" s="1691">
        <f>IFERROR(VLOOKUP($A630,'2006'!$A$2:$F$200,5,FALSE),0)</f>
        <v>0</v>
      </c>
      <c r="CZ630" s="1740">
        <f>IFERROR(VLOOKUP($A630,'2006'!$A$2:$F$200,6,FALSE),0)</f>
        <v>0</v>
      </c>
      <c r="DA630" s="1700">
        <f>IFERROR(VLOOKUP($A630,'2005'!$C$3:$M$205,8,FALSE),0)</f>
        <v>0</v>
      </c>
      <c r="DB630" s="1691">
        <f>IFERROR(VLOOKUP($A630,'2005'!$C$3:$M$205,9,FALSE),0)</f>
        <v>0</v>
      </c>
      <c r="DC630" s="1691">
        <f>IFERROR(VLOOKUP($A630,'2005'!$C$3:$M$205,10,FALSE),0)</f>
        <v>0</v>
      </c>
      <c r="DD630" s="1740">
        <f>IFERROR(VLOOKUP($A630,'2005'!$C$3:$M$205,11,FALSE),0)</f>
        <v>0</v>
      </c>
      <c r="DE630" s="1700">
        <f>IFERROR(VLOOKUP($A630,'2004'!$C$3:$M$213,8,FALSE),0)</f>
        <v>0</v>
      </c>
      <c r="DF630" s="1691">
        <f>IFERROR(VLOOKUP($A630,'2004'!$C$3:$M$213,9,FALSE),0)</f>
        <v>0</v>
      </c>
      <c r="DG630" s="1691">
        <f>IFERROR(VLOOKUP($A630,'2004'!$C$3:$M$213,10,FALSE),0)</f>
        <v>0</v>
      </c>
      <c r="DH630" s="1740">
        <f>IFERROR(VLOOKUP($A630,'2004'!$C$3:$M$213,11,FALSE),0)</f>
        <v>0</v>
      </c>
      <c r="DI630" s="1700">
        <f>IFERROR(VLOOKUP($A630,'2003'!$C$3:$Q$214,12,FALSE),0)</f>
        <v>0</v>
      </c>
      <c r="DJ630" s="1691">
        <f>IFERROR(VLOOKUP($A630,'2003'!$C$3:$Q$214,13,FALSE),0)</f>
        <v>0</v>
      </c>
      <c r="DK630" s="1691">
        <f>IFERROR(VLOOKUP($A630,'2003'!$C$3:$Q$214,14,FALSE),0)</f>
        <v>0</v>
      </c>
      <c r="DL630" s="1740">
        <f>IFERROR(VLOOKUP($A630,'2003'!$C$3:$Q$214,15,FALSE),0)</f>
        <v>0</v>
      </c>
      <c r="DM630" s="1700">
        <f>IFERROR(VLOOKUP($A630,'2002'!$D$3:$R$214,12,FALSE),0)</f>
        <v>0</v>
      </c>
      <c r="DN630" s="1691">
        <f>IFERROR(VLOOKUP($A630,'2002'!$D$3:$R$214,13,FALSE),0)</f>
        <v>0</v>
      </c>
      <c r="DO630" s="1691">
        <f>IFERROR(VLOOKUP($A630,'2002'!$D$3:$R$214,14,FALSE),0)</f>
        <v>0</v>
      </c>
      <c r="DP630" s="1788">
        <f>IFERROR(VLOOKUP($A630,'2002'!$D$3:$R$214,15,FALSE),0)</f>
        <v>0</v>
      </c>
      <c r="DQ630" s="1700">
        <f>IFERROR(VLOOKUP($A630,'Pre 2002'!$C$3:$CK$382,84,FALSE),0)</f>
        <v>0</v>
      </c>
      <c r="DR630" s="1695">
        <f>IFERROR(VLOOKUP($A630,'Pre 2002'!$C$3:$CK$382,85,FALSE),0)</f>
        <v>0</v>
      </c>
      <c r="DS630" s="1695">
        <f>IFERROR(VLOOKUP($A630,'Pre 2002'!$C$3:$CK$382,86,FALSE),0)</f>
        <v>0</v>
      </c>
      <c r="DT630" s="1790">
        <f>IFERROR(VLOOKUP($A630,'Pre 2002'!$C$3:$CK$382,87,FALSE),0)</f>
        <v>0</v>
      </c>
      <c r="DU630" s="1741">
        <f>IFERROR(VLOOKUP(A630,'Pre 2002'!$C$3:$CG$382,83,FALSE),0)</f>
        <v>0</v>
      </c>
    </row>
    <row r="631" spans="1:125">
      <c r="A631" s="1779" t="s">
        <v>2233</v>
      </c>
      <c r="B631" s="1562">
        <f t="shared" si="227"/>
        <v>358</v>
      </c>
      <c r="C631" s="1562">
        <f t="shared" si="228"/>
        <v>173</v>
      </c>
      <c r="D631" s="1562">
        <f t="shared" si="229"/>
        <v>0</v>
      </c>
      <c r="E631" s="1563">
        <f t="shared" si="230"/>
        <v>0.48324022346368717</v>
      </c>
      <c r="F631" s="1786">
        <f t="shared" si="231"/>
        <v>6</v>
      </c>
      <c r="G631" s="1595">
        <v>2017</v>
      </c>
      <c r="H631" s="1817"/>
      <c r="I631" s="1734"/>
      <c r="J631" s="1734"/>
      <c r="K631" s="1734"/>
      <c r="L631" s="1734"/>
      <c r="O631" s="1700">
        <f>IFERROR(VLOOKUP($A631,'2022'!$B$2:$K$174,3,FALSE),0)</f>
        <v>80</v>
      </c>
      <c r="P631" s="1858">
        <f>IFERROR(VLOOKUP($A631,'2022'!$B$2:$K$174,4,FALSE),0)</f>
        <v>24</v>
      </c>
      <c r="Q631" s="1858">
        <f>IFERROR(VLOOKUP($A631,'2022'!$B$2:$K$174,5,FALSE),0)</f>
        <v>39</v>
      </c>
      <c r="R631" s="1858">
        <f>IFERROR(VLOOKUP($A631,'2022'!$B$2:$K$174,8,FALSE),0)</f>
        <v>0</v>
      </c>
      <c r="S631" s="1740">
        <f>IFERROR(VLOOKUP($A631,'2022'!$B$2:$K$174,10,FALSE),0)</f>
        <v>0.48799999999999999</v>
      </c>
      <c r="T631" s="1700">
        <f>IFERROR(VLOOKUP($A631,'2021'!$B$2:$K$174,3,FALSE),0)</f>
        <v>66</v>
      </c>
      <c r="U631" s="1843">
        <f>IFERROR(VLOOKUP($A631,'2021'!$B$2:$K$174,4,FALSE),0)</f>
        <v>19</v>
      </c>
      <c r="V631" s="1843">
        <f>IFERROR(VLOOKUP($A631,'2021'!$B$2:$K$174,5,FALSE),0)</f>
        <v>32</v>
      </c>
      <c r="W631" s="1843">
        <f>IFERROR(VLOOKUP($A631,'2021'!$B$2:$K$174,8,FALSE),0)</f>
        <v>0</v>
      </c>
      <c r="X631" s="1740">
        <f>IFERROR(VLOOKUP($A631,'2021'!$B$2:$K$174,10,FALSE),0)</f>
        <v>0.48499999999999999</v>
      </c>
      <c r="Y631" s="1700">
        <f>IFERROR(VLOOKUP($A631,'2020'!$B$2:$K$170,3,FALSE),0)</f>
        <v>65</v>
      </c>
      <c r="Z631" s="1829">
        <f>IFERROR(VLOOKUP($A631,'2020'!$B$2:$K$170,4,FALSE),0)</f>
        <v>13</v>
      </c>
      <c r="AA631" s="1829">
        <f>IFERROR(VLOOKUP($A631,'2020'!$B$2:$K$170,5,FALSE),0)</f>
        <v>31</v>
      </c>
      <c r="AB631" s="1829">
        <f>IFERROR(VLOOKUP($A631,'2020'!$B$2:$K$170,8,FALSE),0)</f>
        <v>0</v>
      </c>
      <c r="AC631" s="1740">
        <f>IFERROR(VLOOKUP($A631,'2020'!$B$2:$K$170,10,FALSE),0)</f>
        <v>0.47699999999999998</v>
      </c>
      <c r="AD631" s="1700">
        <f>IFERROR(VLOOKUP($A631,'2019'!$B$2:$K$170,3,FALSE),0)</f>
        <v>54</v>
      </c>
      <c r="AE631" s="1823">
        <f>IFERROR(VLOOKUP($A631,'2019'!$B$2:$K$170,4,FALSE),0)</f>
        <v>16</v>
      </c>
      <c r="AF631" s="1823">
        <f>IFERROR(VLOOKUP($A631,'2019'!$B$2:$K$170,5,FALSE),0)</f>
        <v>32</v>
      </c>
      <c r="AG631" s="1823">
        <f>IFERROR(VLOOKUP($A631,'2019'!$B$2:$K$170,8,FALSE),0)</f>
        <v>0</v>
      </c>
      <c r="AH631" s="1740">
        <f>IFERROR(VLOOKUP($A631,'2019'!$B$2:$K$170,10,FALSE),0)</f>
        <v>0.59299999999999997</v>
      </c>
      <c r="AI631" s="1700">
        <f>IFERROR(VLOOKUP($A631,'2018'!$B$2:$K$170,3,FALSE),0)</f>
        <v>69</v>
      </c>
      <c r="AJ631" s="1821">
        <f>IFERROR(VLOOKUP($A631,'2018'!$B$2:$K$170,4,FALSE),0)</f>
        <v>24</v>
      </c>
      <c r="AK631" s="1821">
        <f>IFERROR(VLOOKUP($A631,'2018'!$B$2:$K$170,5,FALSE),0)</f>
        <v>30</v>
      </c>
      <c r="AL631" s="1821">
        <f>IFERROR(VLOOKUP($A631,'2018'!$B$2:$K$170,8,FALSE),0)</f>
        <v>0</v>
      </c>
      <c r="AM631" s="1740">
        <f>IFERROR(VLOOKUP($A631,'2018'!$B$2:$K$170,10,FALSE),0)</f>
        <v>0.435</v>
      </c>
      <c r="AN631" s="1700">
        <f>IFERROR(VLOOKUP($A631,'2017'!$B$2:$J$163,2,FALSE),0)</f>
        <v>24</v>
      </c>
      <c r="AO631" s="1815">
        <f>IFERROR(VLOOKUP($A631,'2017'!$B$2:$J$163,3,FALSE),0)</f>
        <v>7</v>
      </c>
      <c r="AP631" s="1815">
        <f>IFERROR(VLOOKUP($A631,'2017'!$B$2:$J$163,4,FALSE),0)</f>
        <v>9</v>
      </c>
      <c r="AQ631" s="1815">
        <f>IFERROR(VLOOKUP($A631,'2017'!$B$2:$J$163,7,FALSE),0)</f>
        <v>0</v>
      </c>
      <c r="AR631" s="1740">
        <f>IFERROR(VLOOKUP($A631,'2017'!$B$2:$J$163,9,FALSE),0)</f>
        <v>0.375</v>
      </c>
      <c r="AS631" s="1700">
        <f>IFERROR(VLOOKUP($A631,'2016'!$B$2:$K$165,3,FALSE),0)</f>
        <v>0</v>
      </c>
      <c r="AT631" s="1796">
        <f>IFERROR(VLOOKUP($A631,'2016'!$B$2:$K$165,4,FALSE),0)</f>
        <v>0</v>
      </c>
      <c r="AU631" s="1796">
        <f>IFERROR(VLOOKUP($A631,'2016'!$B$2:$K$165,5,FALSE),0)</f>
        <v>0</v>
      </c>
      <c r="AV631" s="1796">
        <f>IFERROR(VLOOKUP($A631,'2016'!$B$2:$K$165,8,FALSE),0)</f>
        <v>0</v>
      </c>
      <c r="AW631" s="1740">
        <f>IFERROR(VLOOKUP($A631,'2016'!$B$2:$K$165,10,FALSE),0)</f>
        <v>0</v>
      </c>
      <c r="AX631" s="1700">
        <f>IFERROR(VLOOKUP($A631,'2015'!$B$2:$K$165,3,FALSE),0)</f>
        <v>0</v>
      </c>
      <c r="AY631" s="1695">
        <f>IFERROR(VLOOKUP($A631,'2015'!$B$2:$K$165,4,FALSE),0)</f>
        <v>0</v>
      </c>
      <c r="AZ631" s="1695">
        <f>IFERROR(VLOOKUP($A631,'2015'!$B$2:$K$165,5,FALSE),0)</f>
        <v>0</v>
      </c>
      <c r="BA631" s="1695">
        <f>IFERROR(VLOOKUP($A631,'2015'!$B$2:$K$165,8,FALSE),0)</f>
        <v>0</v>
      </c>
      <c r="BB631" s="1740">
        <f>IFERROR(VLOOKUP($A631,'2015'!$B$2:$K$165,10,FALSE),0)</f>
        <v>0</v>
      </c>
      <c r="BC631" s="1700">
        <f>IFERROR(VLOOKUP($A631,'2014'!$B$2:$K$157,3,FALSE),0)</f>
        <v>0</v>
      </c>
      <c r="BD631" s="1691">
        <f>IFERROR(VLOOKUP($A631,'2014'!$B$2:$K$157,4,FALSE),0)</f>
        <v>0</v>
      </c>
      <c r="BE631" s="1691">
        <f>IFERROR(VLOOKUP($A631,'2014'!$B$2:$K$157,5,FALSE),0)</f>
        <v>0</v>
      </c>
      <c r="BF631" s="1691">
        <f>IFERROR(VLOOKUP($A631,'2014'!$B$2:$K$157,8,FALSE),0)</f>
        <v>0</v>
      </c>
      <c r="BG631" s="1740">
        <f>IFERROR(VLOOKUP($A631,'2014'!$B$2:$K$157,10,FALSE),0)</f>
        <v>0</v>
      </c>
      <c r="BH631" s="1700">
        <f>IFERROR(VLOOKUP($A631,'2013'!$D$4:$I$249,2,FALSE),0)</f>
        <v>0</v>
      </c>
      <c r="BI631" s="1691">
        <f>IFERROR(VLOOKUP($A631,'2013'!$D$4:$I$249,3,FALSE),0)</f>
        <v>0</v>
      </c>
      <c r="BJ631" s="1691">
        <f>IFERROR(VLOOKUP($A631,'2013'!$D$4:$I$249,4,FALSE),0)</f>
        <v>0</v>
      </c>
      <c r="BK631" s="1691">
        <f>IFERROR(VLOOKUP($A631,'2013'!$D$4:$I$249,5,FALSE),0)</f>
        <v>0</v>
      </c>
      <c r="BL631" s="1740">
        <f>IFERROR(VLOOKUP($A631,'2013'!$D$4:$I$249,6,FALSE),0)</f>
        <v>0</v>
      </c>
      <c r="BM631" s="1737">
        <f>IFERROR(VLOOKUP($A631,'2012'!$D$3:$O$172,2,FALSE),0)</f>
        <v>0</v>
      </c>
      <c r="BN631" s="1691">
        <f>IFERROR(VLOOKUP($A631,'2012'!$D$3:$O$172,3,FALSE),0)</f>
        <v>0</v>
      </c>
      <c r="BO631" s="1743">
        <f>IFERROR(VLOOKUP($A631,'2012'!$D$3:$O$172,4,FALSE),0)</f>
        <v>0</v>
      </c>
      <c r="BP631" s="1700">
        <f>IFERROR(VLOOKUP($A631,'2012'!$D$3:$O$172,5,FALSE),0)</f>
        <v>0</v>
      </c>
      <c r="BQ631" s="1691">
        <f>IFERROR(VLOOKUP($A631,'2012'!$D$3:$O$172,6,FALSE),0)</f>
        <v>0</v>
      </c>
      <c r="BR631" s="1691">
        <f>IFERROR(VLOOKUP($A631,'2012'!$D$3:$O$172,7,FALSE),0)</f>
        <v>0</v>
      </c>
      <c r="BS631" s="1691">
        <f>IFERROR(VLOOKUP($A631,'2012'!$D$3:$O$172,8,FALSE),0)</f>
        <v>0</v>
      </c>
      <c r="BT631" s="1740">
        <f>IFERROR(VLOOKUP($A631,'2012'!$D$3:$O$172,9,FALSE),0)</f>
        <v>0</v>
      </c>
      <c r="BX631" s="1700">
        <f>IFERROR(VLOOKUP($A631,'2011'!$D$4:$I$251,2,FALSE),0)</f>
        <v>0</v>
      </c>
      <c r="BY631" s="1691">
        <f>IFERROR(VLOOKUP($A631,'2011'!$D$4:$I$251,3,FALSE),0)</f>
        <v>0</v>
      </c>
      <c r="BZ631" s="1691">
        <f>IFERROR(VLOOKUP($A631,'2011'!$D$4:$I$251,4,FALSE),0)</f>
        <v>0</v>
      </c>
      <c r="CA631" s="1691">
        <f>IFERROR(VLOOKUP($A631,'2011'!$D$4:$I$251,5,FALSE),0)</f>
        <v>0</v>
      </c>
      <c r="CB631" s="1740">
        <f>IFERROR(VLOOKUP($A631,'2011'!$D$4:$I$251,6,FALSE),0)</f>
        <v>0</v>
      </c>
      <c r="CC631" s="1700">
        <f>IFERROR(VLOOKUP($A631,'2010'!$C$3:$H$234,2,FALSE),0)</f>
        <v>0</v>
      </c>
      <c r="CD631" s="1691">
        <f>IFERROR(VLOOKUP($A631,'2010'!$C$3:$H$234,3,FALSE),0)</f>
        <v>0</v>
      </c>
      <c r="CE631" s="1691">
        <f>IFERROR(VLOOKUP($A631,'2010'!$C$3:$H$234,4,FALSE),0)</f>
        <v>0</v>
      </c>
      <c r="CF631" s="1691">
        <f>IFERROR(VLOOKUP($A631,'2010'!$C$3:$H$234,5,FALSE),0)</f>
        <v>0</v>
      </c>
      <c r="CG631" s="1740">
        <f>IFERROR(VLOOKUP($A631,'2010'!$C$3:$H$234,6,FALSE),0)</f>
        <v>0</v>
      </c>
      <c r="CH631" s="1700">
        <f>IFERROR(VLOOKUP($A631,'2009'!$C$3:$H$242,2,FALSE),0)</f>
        <v>0</v>
      </c>
      <c r="CI631" s="1691">
        <f>IFERROR(VLOOKUP($A631,'2009'!$C$3:$H$242,3,FALSE),0)</f>
        <v>0</v>
      </c>
      <c r="CJ631" s="1691">
        <f>IFERROR(VLOOKUP($A631,'2009'!$C$3:$H$242,4,FALSE),0)</f>
        <v>0</v>
      </c>
      <c r="CK631" s="1691">
        <f>IFERROR(VLOOKUP($A631,'2009'!$C$3:$H$242,5,FALSE),0)</f>
        <v>0</v>
      </c>
      <c r="CL631" s="1740">
        <f>IFERROR(VLOOKUP($A631,'2009'!$C$3:$H$242,6,FALSE),0)</f>
        <v>0</v>
      </c>
      <c r="CM631" s="1700">
        <f>IFERROR(VLOOKUP($A631,'2008'!$C$3:$H$229,2,FALSE),0)</f>
        <v>0</v>
      </c>
      <c r="CN631" s="1691">
        <f>IFERROR(VLOOKUP($A631,'2008'!$C$3:$H$229,3,FALSE),0)</f>
        <v>0</v>
      </c>
      <c r="CO631" s="1691">
        <f>IFERROR(VLOOKUP($A631,'2008'!$C$3:$H$229,4,FALSE),0)</f>
        <v>0</v>
      </c>
      <c r="CP631" s="1691">
        <f>IFERROR(VLOOKUP($A631,'2008'!$C$3:$H$229,5,FALSE),0)</f>
        <v>0</v>
      </c>
      <c r="CQ631" s="1740">
        <f>IFERROR(VLOOKUP($A631,'2008'!$C$3:$H$229,6,FALSE),0)</f>
        <v>0</v>
      </c>
      <c r="CR631" s="1700">
        <f>IFERROR(VLOOKUP($A631,'2007'!$C$3:$M$238,7,FALSE),0)</f>
        <v>0</v>
      </c>
      <c r="CS631" s="1691">
        <f>IFERROR(VLOOKUP($A631,'2007'!$C$3:$M$238,8,FALSE),0)</f>
        <v>0</v>
      </c>
      <c r="CT631" s="1691">
        <f>IFERROR(VLOOKUP($A631,'2007'!$C$3:$M$238,9,FALSE),0)</f>
        <v>0</v>
      </c>
      <c r="CU631" s="1691">
        <f>IFERROR(VLOOKUP($A631,'2007'!$C$3:$M$238,10,FALSE),0)</f>
        <v>0</v>
      </c>
      <c r="CV631" s="1740">
        <f>IFERROR(VLOOKUP($A631,'2007'!$C$3:$M$238,11,FALSE),0)</f>
        <v>0</v>
      </c>
      <c r="CW631" s="1700">
        <f>IFERROR(VLOOKUP($A631,'2006'!$A$2:$F$200,2,FALSE),0)</f>
        <v>0</v>
      </c>
      <c r="CX631" s="1691">
        <f>IFERROR(VLOOKUP($A631,'2006'!$A$2:$F$200,4,FALSE),0)</f>
        <v>0</v>
      </c>
      <c r="CY631" s="1691">
        <f>IFERROR(VLOOKUP($A631,'2006'!$A$2:$F$200,5,FALSE),0)</f>
        <v>0</v>
      </c>
      <c r="CZ631" s="1740">
        <f>IFERROR(VLOOKUP($A631,'2006'!$A$2:$F$200,6,FALSE),0)</f>
        <v>0</v>
      </c>
      <c r="DA631" s="1700">
        <f>IFERROR(VLOOKUP($A631,'2005'!$C$3:$M$205,8,FALSE),0)</f>
        <v>0</v>
      </c>
      <c r="DB631" s="1691">
        <f>IFERROR(VLOOKUP($A631,'2005'!$C$3:$M$205,9,FALSE),0)</f>
        <v>0</v>
      </c>
      <c r="DC631" s="1691">
        <f>IFERROR(VLOOKUP($A631,'2005'!$C$3:$M$205,10,FALSE),0)</f>
        <v>0</v>
      </c>
      <c r="DD631" s="1740">
        <f>IFERROR(VLOOKUP($A631,'2005'!$C$3:$M$205,11,FALSE),0)</f>
        <v>0</v>
      </c>
      <c r="DE631" s="1700">
        <f>IFERROR(VLOOKUP($A631,'2004'!$C$3:$M$213,8,FALSE),0)</f>
        <v>0</v>
      </c>
      <c r="DF631" s="1691">
        <f>IFERROR(VLOOKUP($A631,'2004'!$C$3:$M$213,9,FALSE),0)</f>
        <v>0</v>
      </c>
      <c r="DG631" s="1691">
        <f>IFERROR(VLOOKUP($A631,'2004'!$C$3:$M$213,10,FALSE),0)</f>
        <v>0</v>
      </c>
      <c r="DH631" s="1740">
        <f>IFERROR(VLOOKUP($A631,'2004'!$C$3:$M$213,11,FALSE),0)</f>
        <v>0</v>
      </c>
      <c r="DI631" s="1700">
        <f>IFERROR(VLOOKUP($A631,'2003'!$C$3:$Q$214,12,FALSE),0)</f>
        <v>0</v>
      </c>
      <c r="DJ631" s="1691">
        <f>IFERROR(VLOOKUP($A631,'2003'!$C$3:$Q$214,13,FALSE),0)</f>
        <v>0</v>
      </c>
      <c r="DK631" s="1691">
        <f>IFERROR(VLOOKUP($A631,'2003'!$C$3:$Q$214,14,FALSE),0)</f>
        <v>0</v>
      </c>
      <c r="DL631" s="1740">
        <f>IFERROR(VLOOKUP($A631,'2003'!$C$3:$Q$214,15,FALSE),0)</f>
        <v>0</v>
      </c>
      <c r="DM631" s="1700">
        <f>IFERROR(VLOOKUP($A631,'2002'!$D$3:$R$214,12,FALSE),0)</f>
        <v>0</v>
      </c>
      <c r="DN631" s="1691">
        <f>IFERROR(VLOOKUP($A631,'2002'!$D$3:$R$214,13,FALSE),0)</f>
        <v>0</v>
      </c>
      <c r="DO631" s="1691">
        <f>IFERROR(VLOOKUP($A631,'2002'!$D$3:$R$214,14,FALSE),0)</f>
        <v>0</v>
      </c>
      <c r="DP631" s="1788">
        <f>IFERROR(VLOOKUP($A631,'2002'!$D$3:$R$214,15,FALSE),0)</f>
        <v>0</v>
      </c>
      <c r="DQ631" s="1700">
        <f>IFERROR(VLOOKUP($A631,'Pre 2002'!$C$3:$CK$382,84,FALSE),0)</f>
        <v>0</v>
      </c>
      <c r="DR631" s="1695">
        <f>IFERROR(VLOOKUP($A631,'Pre 2002'!$C$3:$CK$382,85,FALSE),0)</f>
        <v>0</v>
      </c>
      <c r="DS631" s="1695">
        <f>IFERROR(VLOOKUP($A631,'Pre 2002'!$C$3:$CK$382,86,FALSE),0)</f>
        <v>0</v>
      </c>
      <c r="DT631" s="1790">
        <f>IFERROR(VLOOKUP($A631,'Pre 2002'!$C$3:$CK$382,87,FALSE),0)</f>
        <v>0</v>
      </c>
      <c r="DU631" s="1741">
        <f>IFERROR(VLOOKUP(A631,'Pre 2002'!$C$3:$CG$382,83,FALSE),0)</f>
        <v>0</v>
      </c>
    </row>
    <row r="632" spans="1:125">
      <c r="A632" s="1778" t="s">
        <v>127</v>
      </c>
      <c r="B632" s="1562">
        <f t="shared" si="227"/>
        <v>828</v>
      </c>
      <c r="C632" s="1562">
        <f t="shared" si="228"/>
        <v>400</v>
      </c>
      <c r="D632" s="1562">
        <f t="shared" si="229"/>
        <v>0</v>
      </c>
      <c r="E632" s="1563">
        <f t="shared" si="230"/>
        <v>0.48309178743961351</v>
      </c>
      <c r="F632" s="1786">
        <f t="shared" si="231"/>
        <v>15</v>
      </c>
      <c r="G632" s="1595">
        <v>2009</v>
      </c>
      <c r="H632" s="1567">
        <f>IF(BC632&gt;0,1,0)+IF(BH632&gt;0,1,0)+IF(BP632&gt;0,1,0)+IF(BX632&gt;0,1,0)+IF(CC632&gt;0,1,0)+IF(CH632&gt;0,1,0)+IF(CM632&gt;0,1,0)+IF(CR632&gt;0,1,0)+IF(CW632&gt;0,1,0)+IF(DA632&gt;0,1,0)+IF(DE632&gt;0,1,0)+IF(DI632&gt;0,1,0)+IF(DM632&gt;0,1,0)+DU632</f>
        <v>7</v>
      </c>
      <c r="I632" s="1734">
        <f>SUM(BC632,BH632,BP632,BX632,CC632,CH632,CM632,CR632,CW632,DA632,DE632,DI632,DM632,DQ632)</f>
        <v>347</v>
      </c>
      <c r="J632" s="1734">
        <f t="shared" ref="J632:K635" si="246">SUM(BE632,BJ632,BR632,BZ632,CE632,CJ632,CO632,CT632,CX632,DB632,DF632,DJ632,DN632,DR632)</f>
        <v>158</v>
      </c>
      <c r="K632" s="1734">
        <f t="shared" si="246"/>
        <v>0</v>
      </c>
      <c r="L632" s="1806">
        <f>IF(I632=0,0,J632/I632)</f>
        <v>0.45533141210374639</v>
      </c>
      <c r="M632" s="1775" t="s">
        <v>44</v>
      </c>
      <c r="N632" s="1775">
        <v>0</v>
      </c>
      <c r="O632" s="1700">
        <f>IFERROR(VLOOKUP($A632,'2022'!$B$2:$K$174,3,FALSE),0)</f>
        <v>68</v>
      </c>
      <c r="P632" s="1858">
        <f>IFERROR(VLOOKUP($A632,'2022'!$B$2:$K$174,4,FALSE),0)</f>
        <v>12</v>
      </c>
      <c r="Q632" s="1858">
        <f>IFERROR(VLOOKUP($A632,'2022'!$B$2:$K$174,5,FALSE),0)</f>
        <v>35</v>
      </c>
      <c r="R632" s="1858">
        <f>IFERROR(VLOOKUP($A632,'2022'!$B$2:$K$174,8,FALSE),0)</f>
        <v>0</v>
      </c>
      <c r="S632" s="1740">
        <f>IFERROR(VLOOKUP($A632,'2022'!$B$2:$K$174,10,FALSE),0)</f>
        <v>0.51500000000000001</v>
      </c>
      <c r="T632" s="1700">
        <f>IFERROR(VLOOKUP($A632,'2021'!$B$2:$K$174,3,FALSE),0)</f>
        <v>76</v>
      </c>
      <c r="U632" s="1843">
        <f>IFERROR(VLOOKUP($A632,'2021'!$B$2:$K$174,4,FALSE),0)</f>
        <v>20</v>
      </c>
      <c r="V632" s="1843">
        <f>IFERROR(VLOOKUP($A632,'2021'!$B$2:$K$174,5,FALSE),0)</f>
        <v>39</v>
      </c>
      <c r="W632" s="1843">
        <f>IFERROR(VLOOKUP($A632,'2021'!$B$2:$K$174,8,FALSE),0)</f>
        <v>0</v>
      </c>
      <c r="X632" s="1740">
        <f>IFERROR(VLOOKUP($A632,'2021'!$B$2:$K$174,10,FALSE),0)</f>
        <v>0.51300000000000001</v>
      </c>
      <c r="Y632" s="1700">
        <f>IFERROR(VLOOKUP($A632,'2020'!$B$2:$K$170,3,FALSE),0)</f>
        <v>13</v>
      </c>
      <c r="Z632" s="1829">
        <f>IFERROR(VLOOKUP($A632,'2020'!$B$2:$K$170,4,FALSE),0)</f>
        <v>2</v>
      </c>
      <c r="AA632" s="1829">
        <f>IFERROR(VLOOKUP($A632,'2020'!$B$2:$K$170,5,FALSE),0)</f>
        <v>4</v>
      </c>
      <c r="AB632" s="1829">
        <f>IFERROR(VLOOKUP($A632,'2020'!$B$2:$K$170,8,FALSE),0)</f>
        <v>0</v>
      </c>
      <c r="AC632" s="1740">
        <f>IFERROR(VLOOKUP($A632,'2020'!$B$2:$K$170,10,FALSE),0)</f>
        <v>0.308</v>
      </c>
      <c r="AD632" s="1700">
        <f>IFERROR(VLOOKUP($A632,'2019'!$B$2:$K$170,3,FALSE),0)</f>
        <v>68</v>
      </c>
      <c r="AE632" s="1823">
        <f>IFERROR(VLOOKUP($A632,'2019'!$B$2:$K$170,4,FALSE),0)</f>
        <v>18</v>
      </c>
      <c r="AF632" s="1823">
        <f>IFERROR(VLOOKUP($A632,'2019'!$B$2:$K$170,5,FALSE),0)</f>
        <v>29</v>
      </c>
      <c r="AG632" s="1823">
        <f>IFERROR(VLOOKUP($A632,'2019'!$B$2:$K$170,8,FALSE),0)</f>
        <v>0</v>
      </c>
      <c r="AH632" s="1740">
        <f>IFERROR(VLOOKUP($A632,'2019'!$B$2:$K$170,10,FALSE),0)</f>
        <v>0.42599999999999999</v>
      </c>
      <c r="AI632" s="1700">
        <f>IFERROR(VLOOKUP($A632,'2018'!$B$2:$K$170,3,FALSE),0)</f>
        <v>75</v>
      </c>
      <c r="AJ632" s="1821">
        <f>IFERROR(VLOOKUP($A632,'2018'!$B$2:$K$170,4,FALSE),0)</f>
        <v>21</v>
      </c>
      <c r="AK632" s="1821">
        <f>IFERROR(VLOOKUP($A632,'2018'!$B$2:$K$170,5,FALSE),0)</f>
        <v>45</v>
      </c>
      <c r="AL632" s="1821">
        <f>IFERROR(VLOOKUP($A632,'2018'!$B$2:$K$170,8,FALSE),0)</f>
        <v>0</v>
      </c>
      <c r="AM632" s="1740">
        <f>IFERROR(VLOOKUP($A632,'2018'!$B$2:$K$170,10,FALSE),0)</f>
        <v>0.6</v>
      </c>
      <c r="AN632" s="1700">
        <f>IFERROR(VLOOKUP($A632,'2017'!$B$2:$J$163,2,FALSE),0)</f>
        <v>65</v>
      </c>
      <c r="AO632" s="1815">
        <f>IFERROR(VLOOKUP($A632,'2017'!$B$2:$J$163,3,FALSE),0)</f>
        <v>16</v>
      </c>
      <c r="AP632" s="1815">
        <f>IFERROR(VLOOKUP($A632,'2017'!$B$2:$J$163,4,FALSE),0)</f>
        <v>32</v>
      </c>
      <c r="AQ632" s="1815">
        <f>IFERROR(VLOOKUP($A632,'2017'!$B$2:$J$163,7,FALSE),0)</f>
        <v>0</v>
      </c>
      <c r="AR632" s="1740">
        <f>IFERROR(VLOOKUP($A632,'2017'!$B$2:$J$163,9,FALSE),0)</f>
        <v>0.49230769230769234</v>
      </c>
      <c r="AS632" s="1700">
        <f>IFERROR(VLOOKUP($A632,'2016'!$B$2:$K$165,3,FALSE),0)</f>
        <v>60</v>
      </c>
      <c r="AT632" s="1796">
        <f>IFERROR(VLOOKUP($A632,'2016'!$B$2:$K$165,4,FALSE),0)</f>
        <v>15</v>
      </c>
      <c r="AU632" s="1796">
        <f>IFERROR(VLOOKUP($A632,'2016'!$B$2:$K$165,5,FALSE),0)</f>
        <v>25</v>
      </c>
      <c r="AV632" s="1796">
        <f>IFERROR(VLOOKUP($A632,'2016'!$B$2:$K$165,8,FALSE),0)</f>
        <v>0</v>
      </c>
      <c r="AW632" s="1740">
        <f>IFERROR(VLOOKUP($A632,'2016'!$B$2:$K$165,10,FALSE),0)</f>
        <v>0.41699999999999998</v>
      </c>
      <c r="AX632" s="1700">
        <f>IFERROR(VLOOKUP($A632,'2015'!$B$2:$K$165,3,FALSE),0)</f>
        <v>56</v>
      </c>
      <c r="AY632" s="1695">
        <f>IFERROR(VLOOKUP($A632,'2015'!$B$2:$K$165,4,FALSE),0)</f>
        <v>25</v>
      </c>
      <c r="AZ632" s="1695">
        <f>IFERROR(VLOOKUP($A632,'2015'!$B$2:$K$165,5,FALSE),0)</f>
        <v>33</v>
      </c>
      <c r="BA632" s="1695">
        <f>IFERROR(VLOOKUP($A632,'2015'!$B$2:$K$165,8,FALSE),0)</f>
        <v>0</v>
      </c>
      <c r="BB632" s="1740">
        <f>IFERROR(VLOOKUP($A632,'2015'!$B$2:$K$165,10,FALSE),0)</f>
        <v>0.5892857142857143</v>
      </c>
      <c r="BC632" s="1700">
        <f>IFERROR(VLOOKUP($A632,'2014'!$B$2:$K$157,3,FALSE),0)</f>
        <v>60</v>
      </c>
      <c r="BD632" s="1691">
        <f>IFERROR(VLOOKUP($A632,'2014'!$B$2:$K$157,4,FALSE),0)</f>
        <v>20</v>
      </c>
      <c r="BE632" s="1691">
        <f>IFERROR(VLOOKUP($A632,'2014'!$B$2:$K$157,5,FALSE),0)</f>
        <v>25</v>
      </c>
      <c r="BF632" s="1691">
        <f>IFERROR(VLOOKUP($A632,'2014'!$B$2:$K$157,8,FALSE),0)</f>
        <v>0</v>
      </c>
      <c r="BG632" s="1740">
        <f>IFERROR(VLOOKUP($A632,'2014'!$B$2:$K$157,10,FALSE),0)</f>
        <v>0.41666666666666669</v>
      </c>
      <c r="BH632" s="1700">
        <f>IFERROR(VLOOKUP($A632,'2013'!$D$4:$I$249,2,FALSE),0)</f>
        <v>46</v>
      </c>
      <c r="BI632" s="1691">
        <f>IFERROR(VLOOKUP($A632,'2013'!$D$4:$I$249,3,FALSE),0)</f>
        <v>20</v>
      </c>
      <c r="BJ632" s="1691">
        <f>IFERROR(VLOOKUP($A632,'2013'!$D$4:$I$249,4,FALSE),0)</f>
        <v>22</v>
      </c>
      <c r="BK632" s="1691">
        <f>IFERROR(VLOOKUP($A632,'2013'!$D$4:$I$249,5,FALSE),0)</f>
        <v>0</v>
      </c>
      <c r="BL632" s="1740">
        <f>IFERROR(VLOOKUP($A632,'2013'!$D$4:$I$249,6,FALSE),0)</f>
        <v>0.47826086956521741</v>
      </c>
      <c r="BM632" s="1737">
        <f>IFERROR(VLOOKUP($A632,'2012'!$D$3:$O$172,2,FALSE),0)</f>
        <v>241</v>
      </c>
      <c r="BN632" s="1691">
        <f>IFERROR(VLOOKUP($A632,'2012'!$D$3:$O$172,3,FALSE),0)</f>
        <v>111</v>
      </c>
      <c r="BO632" s="1743">
        <f>IFERROR(VLOOKUP($A632,'2012'!$D$3:$O$172,4,FALSE),0)</f>
        <v>0</v>
      </c>
      <c r="BP632" s="1700">
        <f>IFERROR(VLOOKUP($A632,'2012'!$D$3:$O$172,5,FALSE),0)</f>
        <v>37</v>
      </c>
      <c r="BQ632" s="1691">
        <f>IFERROR(VLOOKUP($A632,'2012'!$D$3:$O$172,6,FALSE),0)</f>
        <v>7</v>
      </c>
      <c r="BR632" s="1691">
        <f>IFERROR(VLOOKUP($A632,'2012'!$D$3:$O$172,7,FALSE),0)</f>
        <v>15</v>
      </c>
      <c r="BS632" s="1691">
        <f>IFERROR(VLOOKUP($A632,'2012'!$D$3:$O$172,8,FALSE),0)</f>
        <v>0</v>
      </c>
      <c r="BT632" s="1740">
        <f>IFERROR(VLOOKUP($A632,'2012'!$D$3:$O$172,9,FALSE),0)</f>
        <v>0.40540540540540543</v>
      </c>
      <c r="BU632" s="1737">
        <f>IFERROR(VLOOKUP($A632,'2012'!$D$3:$O$172,10,FALSE),0)</f>
        <v>204</v>
      </c>
      <c r="BV632" s="1691">
        <f>IFERROR(VLOOKUP($A632,'2012'!$D$3:$O$172,11,FALSE),0)</f>
        <v>96</v>
      </c>
      <c r="BW632" s="1743">
        <f>IFERROR(VLOOKUP($A632,'2012'!$D$3:$O$172,12,FALSE),0)</f>
        <v>0</v>
      </c>
      <c r="BX632" s="1700">
        <f>IFERROR(VLOOKUP($A632,'2011'!$D$4:$I$251,2,FALSE),0)</f>
        <v>52</v>
      </c>
      <c r="BY632" s="1691">
        <f>IFERROR(VLOOKUP($A632,'2011'!$D$4:$I$251,3,FALSE),0)</f>
        <v>13</v>
      </c>
      <c r="BZ632" s="1691">
        <f>IFERROR(VLOOKUP($A632,'2011'!$D$4:$I$251,4,FALSE),0)</f>
        <v>22</v>
      </c>
      <c r="CA632" s="1691">
        <f>IFERROR(VLOOKUP($A632,'2011'!$D$4:$I$251,5,FALSE),0)</f>
        <v>0</v>
      </c>
      <c r="CB632" s="1740">
        <f>IFERROR(VLOOKUP($A632,'2011'!$D$4:$I$251,6,FALSE),0)</f>
        <v>0.42307692307692307</v>
      </c>
      <c r="CC632" s="1700">
        <f>IFERROR(VLOOKUP($A632,'2010'!$C$3:$H$234,2,FALSE),0)</f>
        <v>56</v>
      </c>
      <c r="CD632" s="1691">
        <f>IFERROR(VLOOKUP($A632,'2010'!$C$3:$H$234,3,FALSE),0)</f>
        <v>16</v>
      </c>
      <c r="CE632" s="1691">
        <f>IFERROR(VLOOKUP($A632,'2010'!$C$3:$H$234,4,FALSE),0)</f>
        <v>27</v>
      </c>
      <c r="CF632" s="1691">
        <f>IFERROR(VLOOKUP($A632,'2010'!$C$3:$H$234,5,FALSE),0)</f>
        <v>0</v>
      </c>
      <c r="CG632" s="1740">
        <f>IFERROR(VLOOKUP($A632,'2010'!$C$3:$H$234,6,FALSE),0)</f>
        <v>0.48214285714285715</v>
      </c>
      <c r="CH632" s="1700">
        <f>IFERROR(VLOOKUP($A632,'2009'!$C$3:$H$242,2,FALSE),0)</f>
        <v>52</v>
      </c>
      <c r="CI632" s="1691">
        <f>IFERROR(VLOOKUP($A632,'2009'!$C$3:$H$242,3,FALSE),0)</f>
        <v>12</v>
      </c>
      <c r="CJ632" s="1691">
        <f>IFERROR(VLOOKUP($A632,'2009'!$C$3:$H$242,4,FALSE),0)</f>
        <v>26</v>
      </c>
      <c r="CK632" s="1691">
        <f>IFERROR(VLOOKUP($A632,'2009'!$C$3:$H$242,5,FALSE),0)</f>
        <v>0</v>
      </c>
      <c r="CL632" s="1740">
        <f>IFERROR(VLOOKUP($A632,'2009'!$C$3:$H$242,6,FALSE),0)</f>
        <v>0.5</v>
      </c>
      <c r="CM632" s="1700">
        <f>IFERROR(VLOOKUP($A632,'2008'!$C$3:$H$229,2,FALSE),0)</f>
        <v>44</v>
      </c>
      <c r="CN632" s="1691">
        <f>IFERROR(VLOOKUP($A632,'2008'!$C$3:$H$229,3,FALSE),0)</f>
        <v>15</v>
      </c>
      <c r="CO632" s="1691">
        <f>IFERROR(VLOOKUP($A632,'2008'!$C$3:$H$229,4,FALSE),0)</f>
        <v>21</v>
      </c>
      <c r="CP632" s="1691">
        <f>IFERROR(VLOOKUP($A632,'2008'!$C$3:$H$229,5,FALSE),0)</f>
        <v>0</v>
      </c>
      <c r="CQ632" s="1740">
        <f>IFERROR(VLOOKUP($A632,'2008'!$C$3:$H$229,6,FALSE),0)</f>
        <v>0.47727272727272729</v>
      </c>
      <c r="CR632" s="1700">
        <f>IFERROR(VLOOKUP($A632,'2007'!$C$3:$M$238,7,FALSE),0)</f>
        <v>0</v>
      </c>
      <c r="CS632" s="1691">
        <f>IFERROR(VLOOKUP($A632,'2007'!$C$3:$M$238,8,FALSE),0)</f>
        <v>0</v>
      </c>
      <c r="CT632" s="1691">
        <f>IFERROR(VLOOKUP($A632,'2007'!$C$3:$M$238,9,FALSE),0)</f>
        <v>0</v>
      </c>
      <c r="CU632" s="1691">
        <f>IFERROR(VLOOKUP($A632,'2007'!$C$3:$M$238,10,FALSE),0)</f>
        <v>0</v>
      </c>
      <c r="CV632" s="1740">
        <f>IFERROR(VLOOKUP($A632,'2007'!$C$3:$M$238,11,FALSE),0)</f>
        <v>0</v>
      </c>
      <c r="CW632" s="1700">
        <f>IFERROR(VLOOKUP($A632,'2006'!$A$2:$F$200,2,FALSE),0)</f>
        <v>0</v>
      </c>
      <c r="CX632" s="1691">
        <f>IFERROR(VLOOKUP($A632,'2006'!$A$2:$F$200,4,FALSE),0)</f>
        <v>0</v>
      </c>
      <c r="CY632" s="1691">
        <f>IFERROR(VLOOKUP($A632,'2006'!$A$2:$F$200,5,FALSE),0)</f>
        <v>0</v>
      </c>
      <c r="CZ632" s="1740">
        <f>IFERROR(VLOOKUP($A632,'2006'!$A$2:$F$200,6,FALSE),0)</f>
        <v>0</v>
      </c>
      <c r="DA632" s="1700">
        <f>IFERROR(VLOOKUP($A632,'2005'!$C$3:$M$205,8,FALSE),0)</f>
        <v>0</v>
      </c>
      <c r="DB632" s="1691">
        <f>IFERROR(VLOOKUP($A632,'2005'!$C$3:$M$205,9,FALSE),0)</f>
        <v>0</v>
      </c>
      <c r="DC632" s="1691">
        <f>IFERROR(VLOOKUP($A632,'2005'!$C$3:$M$205,10,FALSE),0)</f>
        <v>0</v>
      </c>
      <c r="DD632" s="1740">
        <f>IFERROR(VLOOKUP($A632,'2005'!$C$3:$M$205,11,FALSE),0)</f>
        <v>0</v>
      </c>
      <c r="DE632" s="1700">
        <f>IFERROR(VLOOKUP($A632,'2004'!$C$3:$M$213,8,FALSE),0)</f>
        <v>0</v>
      </c>
      <c r="DF632" s="1691">
        <f>IFERROR(VLOOKUP($A632,'2004'!$C$3:$M$213,9,FALSE),0)</f>
        <v>0</v>
      </c>
      <c r="DG632" s="1691">
        <f>IFERROR(VLOOKUP($A632,'2004'!$C$3:$M$213,10,FALSE),0)</f>
        <v>0</v>
      </c>
      <c r="DH632" s="1740">
        <f>IFERROR(VLOOKUP($A632,'2004'!$C$3:$M$213,11,FALSE),0)</f>
        <v>0</v>
      </c>
      <c r="DI632" s="1700">
        <f>IFERROR(VLOOKUP($A632,'2003'!$C$3:$Q$214,12,FALSE),0)</f>
        <v>0</v>
      </c>
      <c r="DJ632" s="1691">
        <f>IFERROR(VLOOKUP($A632,'2003'!$C$3:$Q$214,13,FALSE),0)</f>
        <v>0</v>
      </c>
      <c r="DK632" s="1691">
        <f>IFERROR(VLOOKUP($A632,'2003'!$C$3:$Q$214,14,FALSE),0)</f>
        <v>0</v>
      </c>
      <c r="DL632" s="1740">
        <f>IFERROR(VLOOKUP($A632,'2003'!$C$3:$Q$214,15,FALSE),0)</f>
        <v>0</v>
      </c>
      <c r="DM632" s="1700">
        <f>IFERROR(VLOOKUP($A632,'2002'!$D$3:$R$214,12,FALSE),0)</f>
        <v>0</v>
      </c>
      <c r="DN632" s="1691">
        <f>IFERROR(VLOOKUP($A632,'2002'!$D$3:$R$214,13,FALSE),0)</f>
        <v>0</v>
      </c>
      <c r="DO632" s="1691">
        <f>IFERROR(VLOOKUP($A632,'2002'!$D$3:$R$214,14,FALSE),0)</f>
        <v>0</v>
      </c>
      <c r="DP632" s="1788">
        <f>IFERROR(VLOOKUP($A632,'2002'!$D$3:$R$214,15,FALSE),0)</f>
        <v>0</v>
      </c>
      <c r="DQ632" s="1700">
        <f>IFERROR(VLOOKUP($A632,'Pre 2002'!$C$3:$CK$382,84,FALSE),0)</f>
        <v>0</v>
      </c>
      <c r="DR632" s="1695">
        <f>IFERROR(VLOOKUP($A632,'Pre 2002'!$C$3:$CK$382,85,FALSE),0)</f>
        <v>0</v>
      </c>
      <c r="DS632" s="1695">
        <f>IFERROR(VLOOKUP($A632,'Pre 2002'!$C$3:$CK$382,86,FALSE),0)</f>
        <v>0</v>
      </c>
      <c r="DT632" s="1790">
        <f>IFERROR(VLOOKUP($A632,'Pre 2002'!$C$3:$CK$382,87,FALSE),0)</f>
        <v>0</v>
      </c>
      <c r="DU632" s="1741">
        <f>IFERROR(VLOOKUP(A632,'Pre 2002'!$C$3:$CG$382,83,FALSE),0)</f>
        <v>0</v>
      </c>
    </row>
    <row r="633" spans="1:125">
      <c r="A633" s="1778" t="s">
        <v>1828</v>
      </c>
      <c r="B633" s="1562">
        <f t="shared" si="227"/>
        <v>172</v>
      </c>
      <c r="C633" s="1562">
        <f t="shared" si="228"/>
        <v>83</v>
      </c>
      <c r="D633" s="1562">
        <f t="shared" si="229"/>
        <v>0</v>
      </c>
      <c r="E633" s="1563">
        <f t="shared" si="230"/>
        <v>0.48255813953488375</v>
      </c>
      <c r="F633" s="1786">
        <f t="shared" si="231"/>
        <v>4</v>
      </c>
      <c r="G633" s="1595" t="s">
        <v>2159</v>
      </c>
      <c r="H633" s="1567">
        <f>IF(BC633&gt;0,1,0)+IF(BH633&gt;0,1,0)+IF(BP633&gt;0,1,0)+IF(BX633&gt;0,1,0)+IF(CC633&gt;0,1,0)+IF(CH633&gt;0,1,0)+IF(CM633&gt;0,1,0)+IF(CR633&gt;0,1,0)+IF(CW633&gt;0,1,0)+IF(DA633&gt;0,1,0)+IF(DE633&gt;0,1,0)+IF(DI633&gt;0,1,0)+IF(DM633&gt;0,1,0)+DU633</f>
        <v>4</v>
      </c>
      <c r="I633" s="1734">
        <f>SUM(BC633,BH633,BP633,BX633,CC633,CH633,CM633,CR633,CW633,DA633,DE633,DI633,DM633,DQ633)</f>
        <v>172</v>
      </c>
      <c r="J633" s="1734">
        <f t="shared" si="246"/>
        <v>83</v>
      </c>
      <c r="K633" s="1734">
        <f t="shared" si="246"/>
        <v>0</v>
      </c>
      <c r="L633" s="1806">
        <f>IF(I633=0,0,J633/I633)</f>
        <v>0.48255813953488375</v>
      </c>
      <c r="O633" s="1700">
        <f>IFERROR(VLOOKUP($A633,'2022'!$B$2:$K$174,3,FALSE),0)</f>
        <v>0</v>
      </c>
      <c r="P633" s="1858">
        <f>IFERROR(VLOOKUP($A633,'2022'!$B$2:$K$174,4,FALSE),0)</f>
        <v>0</v>
      </c>
      <c r="Q633" s="1858">
        <f>IFERROR(VLOOKUP($A633,'2022'!$B$2:$K$174,5,FALSE),0)</f>
        <v>0</v>
      </c>
      <c r="R633" s="1858">
        <f>IFERROR(VLOOKUP($A633,'2022'!$B$2:$K$174,8,FALSE),0)</f>
        <v>0</v>
      </c>
      <c r="S633" s="1740">
        <f>IFERROR(VLOOKUP($A633,'2022'!$B$2:$K$174,10,FALSE),0)</f>
        <v>0</v>
      </c>
      <c r="T633" s="1700">
        <f>IFERROR(VLOOKUP($A633,'2021'!$B$2:$K$174,3,FALSE),0)</f>
        <v>0</v>
      </c>
      <c r="U633" s="1843">
        <f>IFERROR(VLOOKUP($A633,'2021'!$B$2:$K$174,4,FALSE),0)</f>
        <v>0</v>
      </c>
      <c r="V633" s="1843">
        <f>IFERROR(VLOOKUP($A633,'2021'!$B$2:$K$174,5,FALSE),0)</f>
        <v>0</v>
      </c>
      <c r="W633" s="1843">
        <f>IFERROR(VLOOKUP($A633,'2021'!$B$2:$K$174,8,FALSE),0)</f>
        <v>0</v>
      </c>
      <c r="X633" s="1740">
        <f>IFERROR(VLOOKUP($A633,'2021'!$B$2:$K$174,10,FALSE),0)</f>
        <v>0</v>
      </c>
      <c r="Y633" s="1700">
        <f>IFERROR(VLOOKUP($A633,'2020'!$B$2:$K$170,3,FALSE),0)</f>
        <v>0</v>
      </c>
      <c r="Z633" s="1829">
        <f>IFERROR(VLOOKUP($A633,'2020'!$B$2:$K$170,4,FALSE),0)</f>
        <v>0</v>
      </c>
      <c r="AA633" s="1829">
        <f>IFERROR(VLOOKUP($A633,'2020'!$B$2:$K$170,5,FALSE),0)</f>
        <v>0</v>
      </c>
      <c r="AB633" s="1829">
        <f>IFERROR(VLOOKUP($A633,'2020'!$B$2:$K$170,8,FALSE),0)</f>
        <v>0</v>
      </c>
      <c r="AC633" s="1740">
        <f>IFERROR(VLOOKUP($A633,'2020'!$B$2:$K$170,10,FALSE),0)</f>
        <v>0</v>
      </c>
      <c r="AD633" s="1700">
        <f>IFERROR(VLOOKUP($A633,'2019'!$B$2:$K$170,3,FALSE),0)</f>
        <v>0</v>
      </c>
      <c r="AE633" s="1823">
        <f>IFERROR(VLOOKUP($A633,'2019'!$B$2:$K$170,4,FALSE),0)</f>
        <v>0</v>
      </c>
      <c r="AF633" s="1823">
        <f>IFERROR(VLOOKUP($A633,'2019'!$B$2:$K$170,5,FALSE),0)</f>
        <v>0</v>
      </c>
      <c r="AG633" s="1823">
        <f>IFERROR(VLOOKUP($A633,'2019'!$B$2:$K$170,8,FALSE),0)</f>
        <v>0</v>
      </c>
      <c r="AH633" s="1740">
        <f>IFERROR(VLOOKUP($A633,'2019'!$B$2:$K$170,10,FALSE),0)</f>
        <v>0</v>
      </c>
      <c r="AI633" s="1700">
        <f>IFERROR(VLOOKUP($A633,'2018'!$B$2:$K$170,3,FALSE),0)</f>
        <v>0</v>
      </c>
      <c r="AJ633" s="1821">
        <f>IFERROR(VLOOKUP($A633,'2018'!$B$2:$K$170,4,FALSE),0)</f>
        <v>0</v>
      </c>
      <c r="AK633" s="1821">
        <f>IFERROR(VLOOKUP($A633,'2018'!$B$2:$K$170,5,FALSE),0)</f>
        <v>0</v>
      </c>
      <c r="AL633" s="1821">
        <f>IFERROR(VLOOKUP($A633,'2018'!$B$2:$K$170,8,FALSE),0)</f>
        <v>0</v>
      </c>
      <c r="AM633" s="1740">
        <f>IFERROR(VLOOKUP($A633,'2018'!$B$2:$K$170,10,FALSE),0)</f>
        <v>0</v>
      </c>
      <c r="AN633" s="1700">
        <f>IFERROR(VLOOKUP($A633,'2017'!$B$2:$J$163,2,FALSE),0)</f>
        <v>0</v>
      </c>
      <c r="AO633" s="1815">
        <f>IFERROR(VLOOKUP($A633,'2017'!$B$2:$J$163,3,FALSE),0)</f>
        <v>0</v>
      </c>
      <c r="AP633" s="1815">
        <f>IFERROR(VLOOKUP($A633,'2017'!$B$2:$J$163,4,FALSE),0)</f>
        <v>0</v>
      </c>
      <c r="AQ633" s="1815">
        <f>IFERROR(VLOOKUP($A633,'2017'!$B$2:$J$163,7,FALSE),0)</f>
        <v>0</v>
      </c>
      <c r="AR633" s="1740">
        <f>IFERROR(VLOOKUP($A633,'2017'!$B$2:$J$163,9,FALSE),0)</f>
        <v>0</v>
      </c>
      <c r="AS633" s="1700">
        <f>IFERROR(VLOOKUP($A633,'2016'!$B$2:$K$165,3,FALSE),0)</f>
        <v>0</v>
      </c>
      <c r="AT633" s="1796">
        <f>IFERROR(VLOOKUP($A633,'2016'!$B$2:$K$165,4,FALSE),0)</f>
        <v>0</v>
      </c>
      <c r="AU633" s="1796">
        <f>IFERROR(VLOOKUP($A633,'2016'!$B$2:$K$165,5,FALSE),0)</f>
        <v>0</v>
      </c>
      <c r="AV633" s="1796">
        <f>IFERROR(VLOOKUP($A633,'2016'!$B$2:$K$165,8,FALSE),0)</f>
        <v>0</v>
      </c>
      <c r="AW633" s="1740">
        <f>IFERROR(VLOOKUP($A633,'2016'!$B$2:$K$165,10,FALSE),0)</f>
        <v>0</v>
      </c>
      <c r="AX633" s="1700">
        <f>IFERROR(VLOOKUP($A633,'2015'!$B$2:$K$165,3,FALSE),0)</f>
        <v>0</v>
      </c>
      <c r="AY633" s="1695">
        <f>IFERROR(VLOOKUP($A633,'2015'!$B$2:$K$165,4,FALSE),0)</f>
        <v>0</v>
      </c>
      <c r="AZ633" s="1695">
        <f>IFERROR(VLOOKUP($A633,'2015'!$B$2:$K$165,5,FALSE),0)</f>
        <v>0</v>
      </c>
      <c r="BA633" s="1695">
        <f>IFERROR(VLOOKUP($A633,'2015'!$B$2:$K$165,8,FALSE),0)</f>
        <v>0</v>
      </c>
      <c r="BB633" s="1740">
        <f>IFERROR(VLOOKUP($A633,'2015'!$B$2:$K$165,10,FALSE),0)</f>
        <v>0</v>
      </c>
      <c r="BC633" s="1700">
        <f>IFERROR(VLOOKUP($A633,'2014'!$B$2:$K$157,3,FALSE),0)</f>
        <v>0</v>
      </c>
      <c r="BD633" s="1691">
        <f>IFERROR(VLOOKUP($A633,'2014'!$B$2:$K$157,4,FALSE),0)</f>
        <v>0</v>
      </c>
      <c r="BE633" s="1691">
        <f>IFERROR(VLOOKUP($A633,'2014'!$B$2:$K$157,5,FALSE),0)</f>
        <v>0</v>
      </c>
      <c r="BF633" s="1691">
        <f>IFERROR(VLOOKUP($A633,'2014'!$B$2:$K$157,8,FALSE),0)</f>
        <v>0</v>
      </c>
      <c r="BG633" s="1740">
        <f>IFERROR(VLOOKUP($A633,'2014'!$B$2:$K$157,10,FALSE),0)</f>
        <v>0</v>
      </c>
      <c r="BH633" s="1700">
        <f>IFERROR(VLOOKUP($A633,'2013'!$D$4:$I$249,2,FALSE),0)</f>
        <v>0</v>
      </c>
      <c r="BI633" s="1691">
        <f>IFERROR(VLOOKUP($A633,'2013'!$D$4:$I$249,3,FALSE),0)</f>
        <v>0</v>
      </c>
      <c r="BJ633" s="1691">
        <f>IFERROR(VLOOKUP($A633,'2013'!$D$4:$I$249,4,FALSE),0)</f>
        <v>0</v>
      </c>
      <c r="BK633" s="1691">
        <f>IFERROR(VLOOKUP($A633,'2013'!$D$4:$I$249,5,FALSE),0)</f>
        <v>0</v>
      </c>
      <c r="BL633" s="1740">
        <f>IFERROR(VLOOKUP($A633,'2013'!$D$4:$I$249,6,FALSE),0)</f>
        <v>0</v>
      </c>
      <c r="BM633" s="1737">
        <f>IFERROR(VLOOKUP($A633,'2012'!$D$3:$O$172,2,FALSE),0)</f>
        <v>0</v>
      </c>
      <c r="BN633" s="1691">
        <f>IFERROR(VLOOKUP($A633,'2012'!$D$3:$O$172,3,FALSE),0)</f>
        <v>0</v>
      </c>
      <c r="BO633" s="1743">
        <f>IFERROR(VLOOKUP($A633,'2012'!$D$3:$O$172,4,FALSE),0)</f>
        <v>0</v>
      </c>
      <c r="BP633" s="1700">
        <f>IFERROR(VLOOKUP($A633,'2012'!$D$3:$O$172,5,FALSE),0)</f>
        <v>0</v>
      </c>
      <c r="BQ633" s="1691">
        <f>IFERROR(VLOOKUP($A633,'2012'!$D$3:$O$172,6,FALSE),0)</f>
        <v>0</v>
      </c>
      <c r="BR633" s="1691">
        <f>IFERROR(VLOOKUP($A633,'2012'!$D$3:$O$172,7,FALSE),0)</f>
        <v>0</v>
      </c>
      <c r="BS633" s="1691">
        <f>IFERROR(VLOOKUP($A633,'2012'!$D$3:$O$172,8,FALSE),0)</f>
        <v>0</v>
      </c>
      <c r="BT633" s="1740">
        <f>IFERROR(VLOOKUP($A633,'2012'!$D$3:$O$172,9,FALSE),0)</f>
        <v>0</v>
      </c>
      <c r="BX633" s="1700">
        <f>IFERROR(VLOOKUP($A633,'2011'!$D$4:$I$251,2,FALSE),0)</f>
        <v>0</v>
      </c>
      <c r="BY633" s="1691">
        <f>IFERROR(VLOOKUP($A633,'2011'!$D$4:$I$251,3,FALSE),0)</f>
        <v>0</v>
      </c>
      <c r="BZ633" s="1691">
        <f>IFERROR(VLOOKUP($A633,'2011'!$D$4:$I$251,4,FALSE),0)</f>
        <v>0</v>
      </c>
      <c r="CA633" s="1691">
        <f>IFERROR(VLOOKUP($A633,'2011'!$D$4:$I$251,5,FALSE),0)</f>
        <v>0</v>
      </c>
      <c r="CB633" s="1740">
        <f>IFERROR(VLOOKUP($A633,'2011'!$D$4:$I$251,6,FALSE),0)</f>
        <v>0</v>
      </c>
      <c r="CC633" s="1700">
        <f>IFERROR(VLOOKUP($A633,'2010'!$C$3:$H$234,2,FALSE),0)</f>
        <v>0</v>
      </c>
      <c r="CD633" s="1691">
        <f>IFERROR(VLOOKUP($A633,'2010'!$C$3:$H$234,3,FALSE),0)</f>
        <v>0</v>
      </c>
      <c r="CE633" s="1691">
        <f>IFERROR(VLOOKUP($A633,'2010'!$C$3:$H$234,4,FALSE),0)</f>
        <v>0</v>
      </c>
      <c r="CF633" s="1691">
        <f>IFERROR(VLOOKUP($A633,'2010'!$C$3:$H$234,5,FALSE),0)</f>
        <v>0</v>
      </c>
      <c r="CG633" s="1740">
        <f>IFERROR(VLOOKUP($A633,'2010'!$C$3:$H$234,6,FALSE),0)</f>
        <v>0</v>
      </c>
      <c r="CH633" s="1700">
        <f>IFERROR(VLOOKUP($A633,'2009'!$C$3:$H$242,2,FALSE),0)</f>
        <v>0</v>
      </c>
      <c r="CI633" s="1691">
        <f>IFERROR(VLOOKUP($A633,'2009'!$C$3:$H$242,3,FALSE),0)</f>
        <v>0</v>
      </c>
      <c r="CJ633" s="1691">
        <f>IFERROR(VLOOKUP($A633,'2009'!$C$3:$H$242,4,FALSE),0)</f>
        <v>0</v>
      </c>
      <c r="CK633" s="1691">
        <f>IFERROR(VLOOKUP($A633,'2009'!$C$3:$H$242,5,FALSE),0)</f>
        <v>0</v>
      </c>
      <c r="CL633" s="1740">
        <f>IFERROR(VLOOKUP($A633,'2009'!$C$3:$H$242,6,FALSE),0)</f>
        <v>0</v>
      </c>
      <c r="CM633" s="1700">
        <f>IFERROR(VLOOKUP($A633,'2008'!$C$3:$H$229,2,FALSE),0)</f>
        <v>0</v>
      </c>
      <c r="CN633" s="1691">
        <f>IFERROR(VLOOKUP($A633,'2008'!$C$3:$H$229,3,FALSE),0)</f>
        <v>0</v>
      </c>
      <c r="CO633" s="1691">
        <f>IFERROR(VLOOKUP($A633,'2008'!$C$3:$H$229,4,FALSE),0)</f>
        <v>0</v>
      </c>
      <c r="CP633" s="1691">
        <f>IFERROR(VLOOKUP($A633,'2008'!$C$3:$H$229,5,FALSE),0)</f>
        <v>0</v>
      </c>
      <c r="CQ633" s="1740">
        <f>IFERROR(VLOOKUP($A633,'2008'!$C$3:$H$229,6,FALSE),0)</f>
        <v>0</v>
      </c>
      <c r="CR633" s="1700">
        <f>IFERROR(VLOOKUP($A633,'2007'!$C$3:$M$238,7,FALSE),0)</f>
        <v>0</v>
      </c>
      <c r="CS633" s="1691">
        <f>IFERROR(VLOOKUP($A633,'2007'!$C$3:$M$238,8,FALSE),0)</f>
        <v>0</v>
      </c>
      <c r="CT633" s="1691">
        <f>IFERROR(VLOOKUP($A633,'2007'!$C$3:$M$238,9,FALSE),0)</f>
        <v>0</v>
      </c>
      <c r="CU633" s="1691">
        <f>IFERROR(VLOOKUP($A633,'2007'!$C$3:$M$238,10,FALSE),0)</f>
        <v>0</v>
      </c>
      <c r="CV633" s="1740">
        <f>IFERROR(VLOOKUP($A633,'2007'!$C$3:$M$238,11,FALSE),0)</f>
        <v>0</v>
      </c>
      <c r="CW633" s="1700">
        <f>IFERROR(VLOOKUP($A633,'2006'!$A$2:$F$200,2,FALSE),0)</f>
        <v>0</v>
      </c>
      <c r="CX633" s="1691">
        <f>IFERROR(VLOOKUP($A633,'2006'!$A$2:$F$200,4,FALSE),0)</f>
        <v>0</v>
      </c>
      <c r="CY633" s="1691">
        <f>IFERROR(VLOOKUP($A633,'2006'!$A$2:$F$200,5,FALSE),0)</f>
        <v>0</v>
      </c>
      <c r="CZ633" s="1740">
        <f>IFERROR(VLOOKUP($A633,'2006'!$A$2:$F$200,6,FALSE),0)</f>
        <v>0</v>
      </c>
      <c r="DA633" s="1700">
        <f>IFERROR(VLOOKUP($A633,'2005'!$C$3:$M$205,8,FALSE),0)</f>
        <v>0</v>
      </c>
      <c r="DB633" s="1691">
        <f>IFERROR(VLOOKUP($A633,'2005'!$C$3:$M$205,9,FALSE),0)</f>
        <v>0</v>
      </c>
      <c r="DC633" s="1691">
        <f>IFERROR(VLOOKUP($A633,'2005'!$C$3:$M$205,10,FALSE),0)</f>
        <v>0</v>
      </c>
      <c r="DD633" s="1740">
        <f>IFERROR(VLOOKUP($A633,'2005'!$C$3:$M$205,11,FALSE),0)</f>
        <v>0</v>
      </c>
      <c r="DE633" s="1700">
        <f>IFERROR(VLOOKUP($A633,'2004'!$C$3:$M$213,8,FALSE),0)</f>
        <v>56</v>
      </c>
      <c r="DF633" s="1691">
        <f>IFERROR(VLOOKUP($A633,'2004'!$C$3:$M$213,9,FALSE),0)</f>
        <v>30</v>
      </c>
      <c r="DG633" s="1691">
        <f>IFERROR(VLOOKUP($A633,'2004'!$C$3:$M$213,10,FALSE),0)</f>
        <v>0</v>
      </c>
      <c r="DH633" s="1740">
        <f>IFERROR(VLOOKUP($A633,'2004'!$C$3:$M$213,11,FALSE),0)</f>
        <v>0.5357142857142857</v>
      </c>
      <c r="DI633" s="1700">
        <f>IFERROR(VLOOKUP($A633,'2003'!$C$3:$Q$214,12,FALSE),0)</f>
        <v>44</v>
      </c>
      <c r="DJ633" s="1691">
        <f>IFERROR(VLOOKUP($A633,'2003'!$C$3:$Q$214,13,FALSE),0)</f>
        <v>20</v>
      </c>
      <c r="DK633" s="1691">
        <f>IFERROR(VLOOKUP($A633,'2003'!$C$3:$Q$214,14,FALSE),0)</f>
        <v>0</v>
      </c>
      <c r="DL633" s="1740">
        <f>IFERROR(VLOOKUP($A633,'2003'!$C$3:$Q$214,15,FALSE),0)</f>
        <v>0.45454545454545453</v>
      </c>
      <c r="DM633" s="1700">
        <f>IFERROR(VLOOKUP($A633,'2002'!$D$3:$R$214,12,FALSE),0)</f>
        <v>49</v>
      </c>
      <c r="DN633" s="1691">
        <f>IFERROR(VLOOKUP($A633,'2002'!$D$3:$R$214,13,FALSE),0)</f>
        <v>23</v>
      </c>
      <c r="DO633" s="1691">
        <f>IFERROR(VLOOKUP($A633,'2002'!$D$3:$R$214,14,FALSE),0)</f>
        <v>0</v>
      </c>
      <c r="DP633" s="1788">
        <f>IFERROR(VLOOKUP($A633,'2002'!$D$3:$R$214,15,FALSE),0)</f>
        <v>0.46938775510204084</v>
      </c>
      <c r="DQ633" s="1700">
        <f>IFERROR(VLOOKUP($A633,'Pre 2002'!$C$3:$CK$382,84,FALSE),0)</f>
        <v>23</v>
      </c>
      <c r="DR633" s="1695">
        <f>IFERROR(VLOOKUP($A633,'Pre 2002'!$C$3:$CK$382,85,FALSE),0)</f>
        <v>10</v>
      </c>
      <c r="DS633" s="1695">
        <f>IFERROR(VLOOKUP($A633,'Pre 2002'!$C$3:$CK$382,86,FALSE),0)</f>
        <v>0</v>
      </c>
      <c r="DT633" s="1790">
        <f>IFERROR(VLOOKUP($A633,'Pre 2002'!$C$3:$CK$382,87,FALSE),0)</f>
        <v>0.43478260869565216</v>
      </c>
      <c r="DU633" s="1741">
        <f>IFERROR(VLOOKUP(A633,'Pre 2002'!$C$3:$CG$382,83,FALSE),0)</f>
        <v>1</v>
      </c>
    </row>
    <row r="634" spans="1:125">
      <c r="A634" s="1778" t="s">
        <v>1336</v>
      </c>
      <c r="B634" s="1562">
        <f t="shared" si="227"/>
        <v>25</v>
      </c>
      <c r="C634" s="1562">
        <f t="shared" si="228"/>
        <v>12</v>
      </c>
      <c r="D634" s="1562">
        <f t="shared" si="229"/>
        <v>0</v>
      </c>
      <c r="E634" s="1563">
        <f t="shared" si="230"/>
        <v>0.48</v>
      </c>
      <c r="F634" s="1786">
        <f t="shared" si="231"/>
        <v>1</v>
      </c>
      <c r="G634" s="1595" t="s">
        <v>2159</v>
      </c>
      <c r="H634" s="1567">
        <f>IF(BC634&gt;0,1,0)+IF(BH634&gt;0,1,0)+IF(BP634&gt;0,1,0)+IF(BX634&gt;0,1,0)+IF(CC634&gt;0,1,0)+IF(CH634&gt;0,1,0)+IF(CM634&gt;0,1,0)+IF(CR634&gt;0,1,0)+IF(CW634&gt;0,1,0)+IF(DA634&gt;0,1,0)+IF(DE634&gt;0,1,0)+IF(DI634&gt;0,1,0)+IF(DM634&gt;0,1,0)+DU634</f>
        <v>1</v>
      </c>
      <c r="I634" s="1734">
        <f>SUM(BC634,BH634,BP634,BX634,CC634,CH634,CM634,CR634,CW634,DA634,DE634,DI634,DM634,DQ634)</f>
        <v>25</v>
      </c>
      <c r="J634" s="1734">
        <f t="shared" si="246"/>
        <v>12</v>
      </c>
      <c r="K634" s="1734">
        <f t="shared" si="246"/>
        <v>0</v>
      </c>
      <c r="L634" s="1806">
        <f>IF(I634=0,0,J634/I634)</f>
        <v>0.48</v>
      </c>
      <c r="O634" s="1700">
        <f>IFERROR(VLOOKUP($A634,'2022'!$B$2:$K$174,3,FALSE),0)</f>
        <v>0</v>
      </c>
      <c r="P634" s="1858">
        <f>IFERROR(VLOOKUP($A634,'2022'!$B$2:$K$174,4,FALSE),0)</f>
        <v>0</v>
      </c>
      <c r="Q634" s="1858">
        <f>IFERROR(VLOOKUP($A634,'2022'!$B$2:$K$174,5,FALSE),0)</f>
        <v>0</v>
      </c>
      <c r="R634" s="1858">
        <f>IFERROR(VLOOKUP($A634,'2022'!$B$2:$K$174,8,FALSE),0)</f>
        <v>0</v>
      </c>
      <c r="S634" s="1740">
        <f>IFERROR(VLOOKUP($A634,'2022'!$B$2:$K$174,10,FALSE),0)</f>
        <v>0</v>
      </c>
      <c r="T634" s="1700">
        <f>IFERROR(VLOOKUP($A634,'2021'!$B$2:$K$174,3,FALSE),0)</f>
        <v>0</v>
      </c>
      <c r="U634" s="1843">
        <f>IFERROR(VLOOKUP($A634,'2021'!$B$2:$K$174,4,FALSE),0)</f>
        <v>0</v>
      </c>
      <c r="V634" s="1843">
        <f>IFERROR(VLOOKUP($A634,'2021'!$B$2:$K$174,5,FALSE),0)</f>
        <v>0</v>
      </c>
      <c r="W634" s="1843">
        <f>IFERROR(VLOOKUP($A634,'2021'!$B$2:$K$174,8,FALSE),0)</f>
        <v>0</v>
      </c>
      <c r="X634" s="1740">
        <f>IFERROR(VLOOKUP($A634,'2021'!$B$2:$K$174,10,FALSE),0)</f>
        <v>0</v>
      </c>
      <c r="Y634" s="1700">
        <f>IFERROR(VLOOKUP($A634,'2020'!$B$2:$K$170,3,FALSE),0)</f>
        <v>0</v>
      </c>
      <c r="Z634" s="1829">
        <f>IFERROR(VLOOKUP($A634,'2020'!$B$2:$K$170,4,FALSE),0)</f>
        <v>0</v>
      </c>
      <c r="AA634" s="1829">
        <f>IFERROR(VLOOKUP($A634,'2020'!$B$2:$K$170,5,FALSE),0)</f>
        <v>0</v>
      </c>
      <c r="AB634" s="1829">
        <f>IFERROR(VLOOKUP($A634,'2020'!$B$2:$K$170,8,FALSE),0)</f>
        <v>0</v>
      </c>
      <c r="AC634" s="1740">
        <f>IFERROR(VLOOKUP($A634,'2020'!$B$2:$K$170,10,FALSE),0)</f>
        <v>0</v>
      </c>
      <c r="AD634" s="1700">
        <f>IFERROR(VLOOKUP($A634,'2019'!$B$2:$K$170,3,FALSE),0)</f>
        <v>0</v>
      </c>
      <c r="AE634" s="1823">
        <f>IFERROR(VLOOKUP($A634,'2019'!$B$2:$K$170,4,FALSE),0)</f>
        <v>0</v>
      </c>
      <c r="AF634" s="1823">
        <f>IFERROR(VLOOKUP($A634,'2019'!$B$2:$K$170,5,FALSE),0)</f>
        <v>0</v>
      </c>
      <c r="AG634" s="1823">
        <f>IFERROR(VLOOKUP($A634,'2019'!$B$2:$K$170,8,FALSE),0)</f>
        <v>0</v>
      </c>
      <c r="AH634" s="1740">
        <f>IFERROR(VLOOKUP($A634,'2019'!$B$2:$K$170,10,FALSE),0)</f>
        <v>0</v>
      </c>
      <c r="AI634" s="1700">
        <f>IFERROR(VLOOKUP($A634,'2018'!$B$2:$K$170,3,FALSE),0)</f>
        <v>0</v>
      </c>
      <c r="AJ634" s="1821">
        <f>IFERROR(VLOOKUP($A634,'2018'!$B$2:$K$170,4,FALSE),0)</f>
        <v>0</v>
      </c>
      <c r="AK634" s="1821">
        <f>IFERROR(VLOOKUP($A634,'2018'!$B$2:$K$170,5,FALSE),0)</f>
        <v>0</v>
      </c>
      <c r="AL634" s="1821">
        <f>IFERROR(VLOOKUP($A634,'2018'!$B$2:$K$170,8,FALSE),0)</f>
        <v>0</v>
      </c>
      <c r="AM634" s="1740">
        <f>IFERROR(VLOOKUP($A634,'2018'!$B$2:$K$170,10,FALSE),0)</f>
        <v>0</v>
      </c>
      <c r="AN634" s="1700">
        <f>IFERROR(VLOOKUP($A634,'2017'!$B$2:$J$163,2,FALSE),0)</f>
        <v>0</v>
      </c>
      <c r="AO634" s="1815">
        <f>IFERROR(VLOOKUP($A634,'2017'!$B$2:$J$163,3,FALSE),0)</f>
        <v>0</v>
      </c>
      <c r="AP634" s="1815">
        <f>IFERROR(VLOOKUP($A634,'2017'!$B$2:$J$163,4,FALSE),0)</f>
        <v>0</v>
      </c>
      <c r="AQ634" s="1815">
        <f>IFERROR(VLOOKUP($A634,'2017'!$B$2:$J$163,7,FALSE),0)</f>
        <v>0</v>
      </c>
      <c r="AR634" s="1740">
        <f>IFERROR(VLOOKUP($A634,'2017'!$B$2:$J$163,9,FALSE),0)</f>
        <v>0</v>
      </c>
      <c r="AS634" s="1700">
        <f>IFERROR(VLOOKUP($A634,'2016'!$B$2:$K$165,3,FALSE),0)</f>
        <v>0</v>
      </c>
      <c r="AT634" s="1796">
        <f>IFERROR(VLOOKUP($A634,'2016'!$B$2:$K$165,4,FALSE),0)</f>
        <v>0</v>
      </c>
      <c r="AU634" s="1796">
        <f>IFERROR(VLOOKUP($A634,'2016'!$B$2:$K$165,5,FALSE),0)</f>
        <v>0</v>
      </c>
      <c r="AV634" s="1796">
        <f>IFERROR(VLOOKUP($A634,'2016'!$B$2:$K$165,8,FALSE),0)</f>
        <v>0</v>
      </c>
      <c r="AW634" s="1740">
        <f>IFERROR(VLOOKUP($A634,'2016'!$B$2:$K$165,10,FALSE),0)</f>
        <v>0</v>
      </c>
      <c r="AX634" s="1700">
        <f>IFERROR(VLOOKUP($A634,'2015'!$B$2:$K$165,3,FALSE),0)</f>
        <v>0</v>
      </c>
      <c r="AY634" s="1695">
        <f>IFERROR(VLOOKUP($A634,'2015'!$B$2:$K$165,4,FALSE),0)</f>
        <v>0</v>
      </c>
      <c r="AZ634" s="1695">
        <f>IFERROR(VLOOKUP($A634,'2015'!$B$2:$K$165,5,FALSE),0)</f>
        <v>0</v>
      </c>
      <c r="BA634" s="1695">
        <f>IFERROR(VLOOKUP($A634,'2015'!$B$2:$K$165,8,FALSE),0)</f>
        <v>0</v>
      </c>
      <c r="BB634" s="1740">
        <f>IFERROR(VLOOKUP($A634,'2015'!$B$2:$K$165,10,FALSE),0)</f>
        <v>0</v>
      </c>
      <c r="BC634" s="1700">
        <f>IFERROR(VLOOKUP($A634,'2014'!$B$2:$K$157,3,FALSE),0)</f>
        <v>0</v>
      </c>
      <c r="BD634" s="1691">
        <f>IFERROR(VLOOKUP($A634,'2014'!$B$2:$K$157,4,FALSE),0)</f>
        <v>0</v>
      </c>
      <c r="BE634" s="1691">
        <f>IFERROR(VLOOKUP($A634,'2014'!$B$2:$K$157,5,FALSE),0)</f>
        <v>0</v>
      </c>
      <c r="BF634" s="1691">
        <f>IFERROR(VLOOKUP($A634,'2014'!$B$2:$K$157,8,FALSE),0)</f>
        <v>0</v>
      </c>
      <c r="BG634" s="1740">
        <f>IFERROR(VLOOKUP($A634,'2014'!$B$2:$K$157,10,FALSE),0)</f>
        <v>0</v>
      </c>
      <c r="BH634" s="1700">
        <f>IFERROR(VLOOKUP($A634,'2013'!$D$4:$I$249,2,FALSE),0)</f>
        <v>0</v>
      </c>
      <c r="BI634" s="1691">
        <f>IFERROR(VLOOKUP($A634,'2013'!$D$4:$I$249,3,FALSE),0)</f>
        <v>0</v>
      </c>
      <c r="BJ634" s="1691">
        <f>IFERROR(VLOOKUP($A634,'2013'!$D$4:$I$249,4,FALSE),0)</f>
        <v>0</v>
      </c>
      <c r="BK634" s="1691">
        <f>IFERROR(VLOOKUP($A634,'2013'!$D$4:$I$249,5,FALSE),0)</f>
        <v>0</v>
      </c>
      <c r="BL634" s="1740">
        <f>IFERROR(VLOOKUP($A634,'2013'!$D$4:$I$249,6,FALSE),0)</f>
        <v>0</v>
      </c>
      <c r="BM634" s="1737">
        <f>IFERROR(VLOOKUP($A634,'2012'!$D$3:$O$172,2,FALSE),0)</f>
        <v>0</v>
      </c>
      <c r="BN634" s="1691">
        <f>IFERROR(VLOOKUP($A634,'2012'!$D$3:$O$172,3,FALSE),0)</f>
        <v>0</v>
      </c>
      <c r="BO634" s="1743">
        <f>IFERROR(VLOOKUP($A634,'2012'!$D$3:$O$172,4,FALSE),0)</f>
        <v>0</v>
      </c>
      <c r="BP634" s="1700">
        <f>IFERROR(VLOOKUP($A634,'2012'!$D$3:$O$172,5,FALSE),0)</f>
        <v>0</v>
      </c>
      <c r="BQ634" s="1691">
        <f>IFERROR(VLOOKUP($A634,'2012'!$D$3:$O$172,6,FALSE),0)</f>
        <v>0</v>
      </c>
      <c r="BR634" s="1691">
        <f>IFERROR(VLOOKUP($A634,'2012'!$D$3:$O$172,7,FALSE),0)</f>
        <v>0</v>
      </c>
      <c r="BS634" s="1691">
        <f>IFERROR(VLOOKUP($A634,'2012'!$D$3:$O$172,8,FALSE),0)</f>
        <v>0</v>
      </c>
      <c r="BT634" s="1740">
        <f>IFERROR(VLOOKUP($A634,'2012'!$D$3:$O$172,9,FALSE),0)</f>
        <v>0</v>
      </c>
      <c r="BX634" s="1700">
        <f>IFERROR(VLOOKUP($A634,'2011'!$D$4:$I$251,2,FALSE),0)</f>
        <v>0</v>
      </c>
      <c r="BY634" s="1691">
        <f>IFERROR(VLOOKUP($A634,'2011'!$D$4:$I$251,3,FALSE),0)</f>
        <v>0</v>
      </c>
      <c r="BZ634" s="1691">
        <f>IFERROR(VLOOKUP($A634,'2011'!$D$4:$I$251,4,FALSE),0)</f>
        <v>0</v>
      </c>
      <c r="CA634" s="1691">
        <f>IFERROR(VLOOKUP($A634,'2011'!$D$4:$I$251,5,FALSE),0)</f>
        <v>0</v>
      </c>
      <c r="CB634" s="1740">
        <f>IFERROR(VLOOKUP($A634,'2011'!$D$4:$I$251,6,FALSE),0)</f>
        <v>0</v>
      </c>
      <c r="CC634" s="1700">
        <f>IFERROR(VLOOKUP($A634,'2010'!$C$3:$H$234,2,FALSE),0)</f>
        <v>25</v>
      </c>
      <c r="CD634" s="1691">
        <f>IFERROR(VLOOKUP($A634,'2010'!$C$3:$H$234,3,FALSE),0)</f>
        <v>5</v>
      </c>
      <c r="CE634" s="1691">
        <f>IFERROR(VLOOKUP($A634,'2010'!$C$3:$H$234,4,FALSE),0)</f>
        <v>12</v>
      </c>
      <c r="CF634" s="1691">
        <f>IFERROR(VLOOKUP($A634,'2010'!$C$3:$H$234,5,FALSE),0)</f>
        <v>0</v>
      </c>
      <c r="CG634" s="1740">
        <f>IFERROR(VLOOKUP($A634,'2010'!$C$3:$H$234,6,FALSE),0)</f>
        <v>0.48</v>
      </c>
      <c r="CH634" s="1700">
        <f>IFERROR(VLOOKUP($A634,'2009'!$C$3:$H$242,2,FALSE),0)</f>
        <v>0</v>
      </c>
      <c r="CI634" s="1691">
        <f>IFERROR(VLOOKUP($A634,'2009'!$C$3:$H$242,3,FALSE),0)</f>
        <v>0</v>
      </c>
      <c r="CJ634" s="1691">
        <f>IFERROR(VLOOKUP($A634,'2009'!$C$3:$H$242,4,FALSE),0)</f>
        <v>0</v>
      </c>
      <c r="CK634" s="1691">
        <f>IFERROR(VLOOKUP($A634,'2009'!$C$3:$H$242,5,FALSE),0)</f>
        <v>0</v>
      </c>
      <c r="CL634" s="1740">
        <f>IFERROR(VLOOKUP($A634,'2009'!$C$3:$H$242,6,FALSE),0)</f>
        <v>0</v>
      </c>
      <c r="CM634" s="1700">
        <f>IFERROR(VLOOKUP($A634,'2008'!$C$3:$H$229,2,FALSE),0)</f>
        <v>0</v>
      </c>
      <c r="CN634" s="1691">
        <f>IFERROR(VLOOKUP($A634,'2008'!$C$3:$H$229,3,FALSE),0)</f>
        <v>0</v>
      </c>
      <c r="CO634" s="1691">
        <f>IFERROR(VLOOKUP($A634,'2008'!$C$3:$H$229,4,FALSE),0)</f>
        <v>0</v>
      </c>
      <c r="CP634" s="1691">
        <f>IFERROR(VLOOKUP($A634,'2008'!$C$3:$H$229,5,FALSE),0)</f>
        <v>0</v>
      </c>
      <c r="CQ634" s="1740">
        <f>IFERROR(VLOOKUP($A634,'2008'!$C$3:$H$229,6,FALSE),0)</f>
        <v>0</v>
      </c>
      <c r="CR634" s="1700">
        <f>IFERROR(VLOOKUP($A634,'2007'!$C$3:$M$238,7,FALSE),0)</f>
        <v>0</v>
      </c>
      <c r="CS634" s="1691">
        <f>IFERROR(VLOOKUP($A634,'2007'!$C$3:$M$238,8,FALSE),0)</f>
        <v>0</v>
      </c>
      <c r="CT634" s="1691">
        <f>IFERROR(VLOOKUP($A634,'2007'!$C$3:$M$238,9,FALSE),0)</f>
        <v>0</v>
      </c>
      <c r="CU634" s="1691">
        <f>IFERROR(VLOOKUP($A634,'2007'!$C$3:$M$238,10,FALSE),0)</f>
        <v>0</v>
      </c>
      <c r="CV634" s="1740">
        <f>IFERROR(VLOOKUP($A634,'2007'!$C$3:$M$238,11,FALSE),0)</f>
        <v>0</v>
      </c>
      <c r="CW634" s="1700">
        <f>IFERROR(VLOOKUP($A634,'2006'!$A$2:$F$200,2,FALSE),0)</f>
        <v>0</v>
      </c>
      <c r="CX634" s="1691">
        <f>IFERROR(VLOOKUP($A634,'2006'!$A$2:$F$200,4,FALSE),0)</f>
        <v>0</v>
      </c>
      <c r="CY634" s="1691">
        <f>IFERROR(VLOOKUP($A634,'2006'!$A$2:$F$200,5,FALSE),0)</f>
        <v>0</v>
      </c>
      <c r="CZ634" s="1740">
        <f>IFERROR(VLOOKUP($A634,'2006'!$A$2:$F$200,6,FALSE),0)</f>
        <v>0</v>
      </c>
      <c r="DA634" s="1700">
        <f>IFERROR(VLOOKUP($A634,'2005'!$C$3:$M$205,8,FALSE),0)</f>
        <v>0</v>
      </c>
      <c r="DB634" s="1691">
        <f>IFERROR(VLOOKUP($A634,'2005'!$C$3:$M$205,9,FALSE),0)</f>
        <v>0</v>
      </c>
      <c r="DC634" s="1691">
        <f>IFERROR(VLOOKUP($A634,'2005'!$C$3:$M$205,10,FALSE),0)</f>
        <v>0</v>
      </c>
      <c r="DD634" s="1740">
        <f>IFERROR(VLOOKUP($A634,'2005'!$C$3:$M$205,11,FALSE),0)</f>
        <v>0</v>
      </c>
      <c r="DE634" s="1700">
        <f>IFERROR(VLOOKUP($A634,'2004'!$C$3:$M$213,8,FALSE),0)</f>
        <v>0</v>
      </c>
      <c r="DF634" s="1691">
        <f>IFERROR(VLOOKUP($A634,'2004'!$C$3:$M$213,9,FALSE),0)</f>
        <v>0</v>
      </c>
      <c r="DG634" s="1691">
        <f>IFERROR(VLOOKUP($A634,'2004'!$C$3:$M$213,10,FALSE),0)</f>
        <v>0</v>
      </c>
      <c r="DH634" s="1740">
        <f>IFERROR(VLOOKUP($A634,'2004'!$C$3:$M$213,11,FALSE),0)</f>
        <v>0</v>
      </c>
      <c r="DI634" s="1700">
        <f>IFERROR(VLOOKUP($A634,'2003'!$C$3:$Q$214,12,FALSE),0)</f>
        <v>0</v>
      </c>
      <c r="DJ634" s="1691">
        <f>IFERROR(VLOOKUP($A634,'2003'!$C$3:$Q$214,13,FALSE),0)</f>
        <v>0</v>
      </c>
      <c r="DK634" s="1691">
        <f>IFERROR(VLOOKUP($A634,'2003'!$C$3:$Q$214,14,FALSE),0)</f>
        <v>0</v>
      </c>
      <c r="DL634" s="1740">
        <f>IFERROR(VLOOKUP($A634,'2003'!$C$3:$Q$214,15,FALSE),0)</f>
        <v>0</v>
      </c>
      <c r="DM634" s="1700">
        <f>IFERROR(VLOOKUP($A634,'2002'!$D$3:$R$214,12,FALSE),0)</f>
        <v>0</v>
      </c>
      <c r="DN634" s="1691">
        <f>IFERROR(VLOOKUP($A634,'2002'!$D$3:$R$214,13,FALSE),0)</f>
        <v>0</v>
      </c>
      <c r="DO634" s="1691">
        <f>IFERROR(VLOOKUP($A634,'2002'!$D$3:$R$214,14,FALSE),0)</f>
        <v>0</v>
      </c>
      <c r="DP634" s="1788">
        <f>IFERROR(VLOOKUP($A634,'2002'!$D$3:$R$214,15,FALSE),0)</f>
        <v>0</v>
      </c>
      <c r="DQ634" s="1700">
        <f>IFERROR(VLOOKUP($A634,'Pre 2002'!$C$3:$CK$382,84,FALSE),0)</f>
        <v>0</v>
      </c>
      <c r="DR634" s="1695">
        <f>IFERROR(VLOOKUP($A634,'Pre 2002'!$C$3:$CK$382,85,FALSE),0)</f>
        <v>0</v>
      </c>
      <c r="DS634" s="1695">
        <f>IFERROR(VLOOKUP($A634,'Pre 2002'!$C$3:$CK$382,86,FALSE),0)</f>
        <v>0</v>
      </c>
      <c r="DT634" s="1790">
        <f>IFERROR(VLOOKUP($A634,'Pre 2002'!$C$3:$CK$382,87,FALSE),0)</f>
        <v>0</v>
      </c>
      <c r="DU634" s="1741">
        <f>IFERROR(VLOOKUP(A634,'Pre 2002'!$C$3:$CG$382,83,FALSE),0)</f>
        <v>0</v>
      </c>
    </row>
    <row r="635" spans="1:125">
      <c r="A635" s="1778" t="s">
        <v>1233</v>
      </c>
      <c r="B635" s="1562">
        <f t="shared" si="227"/>
        <v>194</v>
      </c>
      <c r="C635" s="1562">
        <f t="shared" si="228"/>
        <v>93</v>
      </c>
      <c r="D635" s="1562">
        <f t="shared" si="229"/>
        <v>0</v>
      </c>
      <c r="E635" s="1563">
        <f t="shared" si="230"/>
        <v>0.47938144329896909</v>
      </c>
      <c r="F635" s="1786">
        <f t="shared" si="231"/>
        <v>5</v>
      </c>
      <c r="G635" s="1595">
        <v>2007</v>
      </c>
      <c r="H635" s="1567">
        <f>IF(BC635&gt;0,1,0)+IF(BH635&gt;0,1,0)+IF(BP635&gt;0,1,0)+IF(BX635&gt;0,1,0)+IF(CC635&gt;0,1,0)+IF(CH635&gt;0,1,0)+IF(CM635&gt;0,1,0)+IF(CR635&gt;0,1,0)+IF(CW635&gt;0,1,0)+IF(DA635&gt;0,1,0)+IF(DE635&gt;0,1,0)+IF(DI635&gt;0,1,0)+IF(DM635&gt;0,1,0)+DU635</f>
        <v>5</v>
      </c>
      <c r="I635" s="1734">
        <f>SUM(BC635,BH635,BP635,BX635,CC635,CH635,CM635,CR635,CW635,DA635,DE635,DI635,DM635,DQ635)</f>
        <v>194</v>
      </c>
      <c r="J635" s="1734">
        <f t="shared" si="246"/>
        <v>93</v>
      </c>
      <c r="K635" s="1734">
        <f t="shared" si="246"/>
        <v>0</v>
      </c>
      <c r="L635" s="1806">
        <f>IF(I635=0,0,J635/I635)</f>
        <v>0.47938144329896909</v>
      </c>
      <c r="O635" s="1700">
        <f>IFERROR(VLOOKUP($A635,'2022'!$B$2:$K$174,3,FALSE),0)</f>
        <v>0</v>
      </c>
      <c r="P635" s="1858">
        <f>IFERROR(VLOOKUP($A635,'2022'!$B$2:$K$174,4,FALSE),0)</f>
        <v>0</v>
      </c>
      <c r="Q635" s="1858">
        <f>IFERROR(VLOOKUP($A635,'2022'!$B$2:$K$174,5,FALSE),0)</f>
        <v>0</v>
      </c>
      <c r="R635" s="1858">
        <f>IFERROR(VLOOKUP($A635,'2022'!$B$2:$K$174,8,FALSE),0)</f>
        <v>0</v>
      </c>
      <c r="S635" s="1740">
        <f>IFERROR(VLOOKUP($A635,'2022'!$B$2:$K$174,10,FALSE),0)</f>
        <v>0</v>
      </c>
      <c r="T635" s="1700">
        <f>IFERROR(VLOOKUP($A635,'2021'!$B$2:$K$174,3,FALSE),0)</f>
        <v>0</v>
      </c>
      <c r="U635" s="1843">
        <f>IFERROR(VLOOKUP($A635,'2021'!$B$2:$K$174,4,FALSE),0)</f>
        <v>0</v>
      </c>
      <c r="V635" s="1843">
        <f>IFERROR(VLOOKUP($A635,'2021'!$B$2:$K$174,5,FALSE),0)</f>
        <v>0</v>
      </c>
      <c r="W635" s="1843">
        <f>IFERROR(VLOOKUP($A635,'2021'!$B$2:$K$174,8,FALSE),0)</f>
        <v>0</v>
      </c>
      <c r="X635" s="1740">
        <f>IFERROR(VLOOKUP($A635,'2021'!$B$2:$K$174,10,FALSE),0)</f>
        <v>0</v>
      </c>
      <c r="Y635" s="1700">
        <f>IFERROR(VLOOKUP($A635,'2020'!$B$2:$K$170,3,FALSE),0)</f>
        <v>0</v>
      </c>
      <c r="Z635" s="1829">
        <f>IFERROR(VLOOKUP($A635,'2020'!$B$2:$K$170,4,FALSE),0)</f>
        <v>0</v>
      </c>
      <c r="AA635" s="1829">
        <f>IFERROR(VLOOKUP($A635,'2020'!$B$2:$K$170,5,FALSE),0)</f>
        <v>0</v>
      </c>
      <c r="AB635" s="1829">
        <f>IFERROR(VLOOKUP($A635,'2020'!$B$2:$K$170,8,FALSE),0)</f>
        <v>0</v>
      </c>
      <c r="AC635" s="1740">
        <f>IFERROR(VLOOKUP($A635,'2020'!$B$2:$K$170,10,FALSE),0)</f>
        <v>0</v>
      </c>
      <c r="AD635" s="1700">
        <f>IFERROR(VLOOKUP($A635,'2019'!$B$2:$K$170,3,FALSE),0)</f>
        <v>0</v>
      </c>
      <c r="AE635" s="1823">
        <f>IFERROR(VLOOKUP($A635,'2019'!$B$2:$K$170,4,FALSE),0)</f>
        <v>0</v>
      </c>
      <c r="AF635" s="1823">
        <f>IFERROR(VLOOKUP($A635,'2019'!$B$2:$K$170,5,FALSE),0)</f>
        <v>0</v>
      </c>
      <c r="AG635" s="1823">
        <f>IFERROR(VLOOKUP($A635,'2019'!$B$2:$K$170,8,FALSE),0)</f>
        <v>0</v>
      </c>
      <c r="AH635" s="1740">
        <f>IFERROR(VLOOKUP($A635,'2019'!$B$2:$K$170,10,FALSE),0)</f>
        <v>0</v>
      </c>
      <c r="AI635" s="1700">
        <f>IFERROR(VLOOKUP($A635,'2018'!$B$2:$K$170,3,FALSE),0)</f>
        <v>0</v>
      </c>
      <c r="AJ635" s="1821">
        <f>IFERROR(VLOOKUP($A635,'2018'!$B$2:$K$170,4,FALSE),0)</f>
        <v>0</v>
      </c>
      <c r="AK635" s="1821">
        <f>IFERROR(VLOOKUP($A635,'2018'!$B$2:$K$170,5,FALSE),0)</f>
        <v>0</v>
      </c>
      <c r="AL635" s="1821">
        <f>IFERROR(VLOOKUP($A635,'2018'!$B$2:$K$170,8,FALSE),0)</f>
        <v>0</v>
      </c>
      <c r="AM635" s="1740">
        <f>IFERROR(VLOOKUP($A635,'2018'!$B$2:$K$170,10,FALSE),0)</f>
        <v>0</v>
      </c>
      <c r="AN635" s="1700">
        <f>IFERROR(VLOOKUP($A635,'2017'!$B$2:$J$163,2,FALSE),0)</f>
        <v>0</v>
      </c>
      <c r="AO635" s="1815">
        <f>IFERROR(VLOOKUP($A635,'2017'!$B$2:$J$163,3,FALSE),0)</f>
        <v>0</v>
      </c>
      <c r="AP635" s="1815">
        <f>IFERROR(VLOOKUP($A635,'2017'!$B$2:$J$163,4,FALSE),0)</f>
        <v>0</v>
      </c>
      <c r="AQ635" s="1815">
        <f>IFERROR(VLOOKUP($A635,'2017'!$B$2:$J$163,7,FALSE),0)</f>
        <v>0</v>
      </c>
      <c r="AR635" s="1740">
        <f>IFERROR(VLOOKUP($A635,'2017'!$B$2:$J$163,9,FALSE),0)</f>
        <v>0</v>
      </c>
      <c r="AS635" s="1700">
        <f>IFERROR(VLOOKUP($A635,'2016'!$B$2:$K$165,3,FALSE),0)</f>
        <v>0</v>
      </c>
      <c r="AT635" s="1796">
        <f>IFERROR(VLOOKUP($A635,'2016'!$B$2:$K$165,4,FALSE),0)</f>
        <v>0</v>
      </c>
      <c r="AU635" s="1796">
        <f>IFERROR(VLOOKUP($A635,'2016'!$B$2:$K$165,5,FALSE),0)</f>
        <v>0</v>
      </c>
      <c r="AV635" s="1796">
        <f>IFERROR(VLOOKUP($A635,'2016'!$B$2:$K$165,8,FALSE),0)</f>
        <v>0</v>
      </c>
      <c r="AW635" s="1740">
        <f>IFERROR(VLOOKUP($A635,'2016'!$B$2:$K$165,10,FALSE),0)</f>
        <v>0</v>
      </c>
      <c r="AX635" s="1700">
        <f>IFERROR(VLOOKUP($A635,'2015'!$B$2:$K$165,3,FALSE),0)</f>
        <v>0</v>
      </c>
      <c r="AY635" s="1695">
        <f>IFERROR(VLOOKUP($A635,'2015'!$B$2:$K$165,4,FALSE),0)</f>
        <v>0</v>
      </c>
      <c r="AZ635" s="1695">
        <f>IFERROR(VLOOKUP($A635,'2015'!$B$2:$K$165,5,FALSE),0)</f>
        <v>0</v>
      </c>
      <c r="BA635" s="1695">
        <f>IFERROR(VLOOKUP($A635,'2015'!$B$2:$K$165,8,FALSE),0)</f>
        <v>0</v>
      </c>
      <c r="BB635" s="1740">
        <f>IFERROR(VLOOKUP($A635,'2015'!$B$2:$K$165,10,FALSE),0)</f>
        <v>0</v>
      </c>
      <c r="BC635" s="1700">
        <f>IFERROR(VLOOKUP($A635,'2014'!$B$2:$K$157,3,FALSE),0)</f>
        <v>0</v>
      </c>
      <c r="BD635" s="1691">
        <f>IFERROR(VLOOKUP($A635,'2014'!$B$2:$K$157,4,FALSE),0)</f>
        <v>0</v>
      </c>
      <c r="BE635" s="1691">
        <f>IFERROR(VLOOKUP($A635,'2014'!$B$2:$K$157,5,FALSE),0)</f>
        <v>0</v>
      </c>
      <c r="BF635" s="1691">
        <f>IFERROR(VLOOKUP($A635,'2014'!$B$2:$K$157,8,FALSE),0)</f>
        <v>0</v>
      </c>
      <c r="BG635" s="1740">
        <f>IFERROR(VLOOKUP($A635,'2014'!$B$2:$K$157,10,FALSE),0)</f>
        <v>0</v>
      </c>
      <c r="BH635" s="1700">
        <f>IFERROR(VLOOKUP($A635,'2013'!$D$4:$I$249,2,FALSE),0)</f>
        <v>0</v>
      </c>
      <c r="BI635" s="1691">
        <f>IFERROR(VLOOKUP($A635,'2013'!$D$4:$I$249,3,FALSE),0)</f>
        <v>0</v>
      </c>
      <c r="BJ635" s="1691">
        <f>IFERROR(VLOOKUP($A635,'2013'!$D$4:$I$249,4,FALSE),0)</f>
        <v>0</v>
      </c>
      <c r="BK635" s="1691">
        <f>IFERROR(VLOOKUP($A635,'2013'!$D$4:$I$249,5,FALSE),0)</f>
        <v>0</v>
      </c>
      <c r="BL635" s="1740">
        <f>IFERROR(VLOOKUP($A635,'2013'!$D$4:$I$249,6,FALSE),0)</f>
        <v>0</v>
      </c>
      <c r="BM635" s="1737">
        <f>IFERROR(VLOOKUP($A635,'2012'!$D$3:$O$172,2,FALSE),0)</f>
        <v>0</v>
      </c>
      <c r="BN635" s="1691">
        <f>IFERROR(VLOOKUP($A635,'2012'!$D$3:$O$172,3,FALSE),0)</f>
        <v>0</v>
      </c>
      <c r="BO635" s="1743">
        <f>IFERROR(VLOOKUP($A635,'2012'!$D$3:$O$172,4,FALSE),0)</f>
        <v>0</v>
      </c>
      <c r="BP635" s="1700">
        <f>IFERROR(VLOOKUP($A635,'2012'!$D$3:$O$172,5,FALSE),0)</f>
        <v>0</v>
      </c>
      <c r="BQ635" s="1691">
        <f>IFERROR(VLOOKUP($A635,'2012'!$D$3:$O$172,6,FALSE),0)</f>
        <v>0</v>
      </c>
      <c r="BR635" s="1691">
        <f>IFERROR(VLOOKUP($A635,'2012'!$D$3:$O$172,7,FALSE),0)</f>
        <v>0</v>
      </c>
      <c r="BS635" s="1691">
        <f>IFERROR(VLOOKUP($A635,'2012'!$D$3:$O$172,8,FALSE),0)</f>
        <v>0</v>
      </c>
      <c r="BT635" s="1740">
        <f>IFERROR(VLOOKUP($A635,'2012'!$D$3:$O$172,9,FALSE),0)</f>
        <v>0</v>
      </c>
      <c r="BX635" s="1700">
        <f>IFERROR(VLOOKUP($A635,'2011'!$D$4:$I$251,2,FALSE),0)</f>
        <v>20</v>
      </c>
      <c r="BY635" s="1691">
        <f>IFERROR(VLOOKUP($A635,'2011'!$D$4:$I$251,3,FALSE),0)</f>
        <v>6</v>
      </c>
      <c r="BZ635" s="1691">
        <f>IFERROR(VLOOKUP($A635,'2011'!$D$4:$I$251,4,FALSE),0)</f>
        <v>9</v>
      </c>
      <c r="CA635" s="1691">
        <f>IFERROR(VLOOKUP($A635,'2011'!$D$4:$I$251,5,FALSE),0)</f>
        <v>0</v>
      </c>
      <c r="CB635" s="1740">
        <f>IFERROR(VLOOKUP($A635,'2011'!$D$4:$I$251,6,FALSE),0)</f>
        <v>0.45</v>
      </c>
      <c r="CC635" s="1700">
        <f>IFERROR(VLOOKUP($A635,'2010'!$C$3:$H$234,2,FALSE),0)</f>
        <v>51</v>
      </c>
      <c r="CD635" s="1691">
        <f>IFERROR(VLOOKUP($A635,'2010'!$C$3:$H$234,3,FALSE),0)</f>
        <v>11</v>
      </c>
      <c r="CE635" s="1691">
        <f>IFERROR(VLOOKUP($A635,'2010'!$C$3:$H$234,4,FALSE),0)</f>
        <v>22</v>
      </c>
      <c r="CF635" s="1691">
        <f>IFERROR(VLOOKUP($A635,'2010'!$C$3:$H$234,5,FALSE),0)</f>
        <v>0</v>
      </c>
      <c r="CG635" s="1740">
        <f>IFERROR(VLOOKUP($A635,'2010'!$C$3:$H$234,6,FALSE),0)</f>
        <v>0.43137254901960786</v>
      </c>
      <c r="CH635" s="1700">
        <f>IFERROR(VLOOKUP($A635,'2009'!$C$3:$H$242,2,FALSE),0)</f>
        <v>34</v>
      </c>
      <c r="CI635" s="1691">
        <f>IFERROR(VLOOKUP($A635,'2009'!$C$3:$H$242,3,FALSE),0)</f>
        <v>6</v>
      </c>
      <c r="CJ635" s="1691">
        <f>IFERROR(VLOOKUP($A635,'2009'!$C$3:$H$242,4,FALSE),0)</f>
        <v>16</v>
      </c>
      <c r="CK635" s="1691">
        <f>IFERROR(VLOOKUP($A635,'2009'!$C$3:$H$242,5,FALSE),0)</f>
        <v>0</v>
      </c>
      <c r="CL635" s="1740">
        <f>IFERROR(VLOOKUP($A635,'2009'!$C$3:$H$242,6,FALSE),0)</f>
        <v>0.47058823529411764</v>
      </c>
      <c r="CM635" s="1700">
        <f>IFERROR(VLOOKUP($A635,'2008'!$C$3:$H$229,2,FALSE),0)</f>
        <v>52</v>
      </c>
      <c r="CN635" s="1691">
        <f>IFERROR(VLOOKUP($A635,'2008'!$C$3:$H$229,3,FALSE),0)</f>
        <v>11</v>
      </c>
      <c r="CO635" s="1691">
        <f>IFERROR(VLOOKUP($A635,'2008'!$C$3:$H$229,4,FALSE),0)</f>
        <v>23</v>
      </c>
      <c r="CP635" s="1691">
        <f>IFERROR(VLOOKUP($A635,'2008'!$C$3:$H$229,5,FALSE),0)</f>
        <v>0</v>
      </c>
      <c r="CQ635" s="1740">
        <f>IFERROR(VLOOKUP($A635,'2008'!$C$3:$H$229,6,FALSE),0)</f>
        <v>0.44230769230769229</v>
      </c>
      <c r="CR635" s="1700">
        <f>IFERROR(VLOOKUP($A635,'2007'!$C$3:$M$238,7,FALSE),0)</f>
        <v>37</v>
      </c>
      <c r="CS635" s="1691">
        <f>IFERROR(VLOOKUP($A635,'2007'!$C$3:$M$238,8,FALSE),0)</f>
        <v>7</v>
      </c>
      <c r="CT635" s="1691">
        <f>IFERROR(VLOOKUP($A635,'2007'!$C$3:$M$238,9,FALSE),0)</f>
        <v>23</v>
      </c>
      <c r="CU635" s="1691">
        <f>IFERROR(VLOOKUP($A635,'2007'!$C$3:$M$238,10,FALSE),0)</f>
        <v>0</v>
      </c>
      <c r="CV635" s="1740">
        <f>IFERROR(VLOOKUP($A635,'2007'!$C$3:$M$238,11,FALSE),0)</f>
        <v>0.6216216216216216</v>
      </c>
      <c r="CW635" s="1700">
        <f>IFERROR(VLOOKUP($A635,'2006'!$A$2:$F$200,2,FALSE),0)</f>
        <v>0</v>
      </c>
      <c r="CX635" s="1691">
        <f>IFERROR(VLOOKUP($A635,'2006'!$A$2:$F$200,4,FALSE),0)</f>
        <v>0</v>
      </c>
      <c r="CY635" s="1691">
        <f>IFERROR(VLOOKUP($A635,'2006'!$A$2:$F$200,5,FALSE),0)</f>
        <v>0</v>
      </c>
      <c r="CZ635" s="1740" t="str">
        <f>IFERROR(VLOOKUP($A635,'2006'!$A$2:$F$200,6,FALSE),0)</f>
        <v>---</v>
      </c>
      <c r="DA635" s="1700">
        <f>IFERROR(VLOOKUP($A635,'2005'!$C$3:$M$205,8,FALSE),0)</f>
        <v>0</v>
      </c>
      <c r="DB635" s="1691">
        <f>IFERROR(VLOOKUP($A635,'2005'!$C$3:$M$205,9,FALSE),0)</f>
        <v>0</v>
      </c>
      <c r="DC635" s="1691">
        <f>IFERROR(VLOOKUP($A635,'2005'!$C$3:$M$205,10,FALSE),0)</f>
        <v>0</v>
      </c>
      <c r="DD635" s="1740">
        <f>IFERROR(VLOOKUP($A635,'2005'!$C$3:$M$205,11,FALSE),0)</f>
        <v>0</v>
      </c>
      <c r="DE635" s="1700">
        <f>IFERROR(VLOOKUP($A635,'2004'!$C$3:$M$213,8,FALSE),0)</f>
        <v>0</v>
      </c>
      <c r="DF635" s="1691">
        <f>IFERROR(VLOOKUP($A635,'2004'!$C$3:$M$213,9,FALSE),0)</f>
        <v>0</v>
      </c>
      <c r="DG635" s="1691">
        <f>IFERROR(VLOOKUP($A635,'2004'!$C$3:$M$213,10,FALSE),0)</f>
        <v>0</v>
      </c>
      <c r="DH635" s="1740">
        <f>IFERROR(VLOOKUP($A635,'2004'!$C$3:$M$213,11,FALSE),0)</f>
        <v>0</v>
      </c>
      <c r="DI635" s="1700">
        <f>IFERROR(VLOOKUP($A635,'2003'!$C$3:$Q$214,12,FALSE),0)</f>
        <v>0</v>
      </c>
      <c r="DJ635" s="1691">
        <f>IFERROR(VLOOKUP($A635,'2003'!$C$3:$Q$214,13,FALSE),0)</f>
        <v>0</v>
      </c>
      <c r="DK635" s="1691">
        <f>IFERROR(VLOOKUP($A635,'2003'!$C$3:$Q$214,14,FALSE),0)</f>
        <v>0</v>
      </c>
      <c r="DL635" s="1740">
        <f>IFERROR(VLOOKUP($A635,'2003'!$C$3:$Q$214,15,FALSE),0)</f>
        <v>0</v>
      </c>
      <c r="DM635" s="1700">
        <f>IFERROR(VLOOKUP($A635,'2002'!$D$3:$R$214,12,FALSE),0)</f>
        <v>0</v>
      </c>
      <c r="DN635" s="1691">
        <f>IFERROR(VLOOKUP($A635,'2002'!$D$3:$R$214,13,FALSE),0)</f>
        <v>0</v>
      </c>
      <c r="DO635" s="1691">
        <f>IFERROR(VLOOKUP($A635,'2002'!$D$3:$R$214,14,FALSE),0)</f>
        <v>0</v>
      </c>
      <c r="DP635" s="1788">
        <f>IFERROR(VLOOKUP($A635,'2002'!$D$3:$R$214,15,FALSE),0)</f>
        <v>0</v>
      </c>
      <c r="DQ635" s="1700">
        <f>IFERROR(VLOOKUP($A635,'Pre 2002'!$C$3:$CK$382,84,FALSE),0)</f>
        <v>0</v>
      </c>
      <c r="DR635" s="1695">
        <f>IFERROR(VLOOKUP($A635,'Pre 2002'!$C$3:$CK$382,85,FALSE),0)</f>
        <v>0</v>
      </c>
      <c r="DS635" s="1695">
        <f>IFERROR(VLOOKUP($A635,'Pre 2002'!$C$3:$CK$382,86,FALSE),0)</f>
        <v>0</v>
      </c>
      <c r="DT635" s="1790">
        <f>IFERROR(VLOOKUP($A635,'Pre 2002'!$C$3:$CK$382,87,FALSE),0)</f>
        <v>0</v>
      </c>
      <c r="DU635" s="1741">
        <f>IFERROR(VLOOKUP(A635,'Pre 2002'!$C$3:$CG$382,83,FALSE),0)</f>
        <v>0</v>
      </c>
    </row>
    <row r="636" spans="1:125">
      <c r="A636" s="1779" t="s">
        <v>2287</v>
      </c>
      <c r="B636" s="1562">
        <f t="shared" si="227"/>
        <v>144</v>
      </c>
      <c r="C636" s="1562">
        <f t="shared" si="228"/>
        <v>69</v>
      </c>
      <c r="D636" s="1562">
        <f t="shared" si="229"/>
        <v>0</v>
      </c>
      <c r="E636" s="1563">
        <f t="shared" si="230"/>
        <v>0.47916666666666669</v>
      </c>
      <c r="F636" s="1786">
        <f t="shared" si="231"/>
        <v>4</v>
      </c>
      <c r="G636" s="1595">
        <v>2019</v>
      </c>
      <c r="H636" s="1817"/>
      <c r="I636" s="1734"/>
      <c r="J636" s="1734"/>
      <c r="K636" s="1734"/>
      <c r="L636" s="1734"/>
      <c r="O636" s="1700">
        <f>IFERROR(VLOOKUP($A636,'2022'!$B$2:$K$174,3,FALSE),0)</f>
        <v>44</v>
      </c>
      <c r="P636" s="1858">
        <f>IFERROR(VLOOKUP($A636,'2022'!$B$2:$K$174,4,FALSE),0)</f>
        <v>12</v>
      </c>
      <c r="Q636" s="1858">
        <f>IFERROR(VLOOKUP($A636,'2022'!$B$2:$K$174,5,FALSE),0)</f>
        <v>21</v>
      </c>
      <c r="R636" s="1858">
        <f>IFERROR(VLOOKUP($A636,'2022'!$B$2:$K$174,8,FALSE),0)</f>
        <v>0</v>
      </c>
      <c r="S636" s="1740">
        <f>IFERROR(VLOOKUP($A636,'2022'!$B$2:$K$174,10,FALSE),0)</f>
        <v>0.47699999999999998</v>
      </c>
      <c r="T636" s="1700">
        <f>IFERROR(VLOOKUP($A636,'2021'!$B$2:$K$174,3,FALSE),0)</f>
        <v>38</v>
      </c>
      <c r="U636" s="1843">
        <f>IFERROR(VLOOKUP($A636,'2021'!$B$2:$K$174,4,FALSE),0)</f>
        <v>6</v>
      </c>
      <c r="V636" s="1843">
        <f>IFERROR(VLOOKUP($A636,'2021'!$B$2:$K$174,5,FALSE),0)</f>
        <v>16</v>
      </c>
      <c r="W636" s="1843">
        <f>IFERROR(VLOOKUP($A636,'2021'!$B$2:$K$174,8,FALSE),0)</f>
        <v>0</v>
      </c>
      <c r="X636" s="1740">
        <f>IFERROR(VLOOKUP($A636,'2021'!$B$2:$K$174,10,FALSE),0)</f>
        <v>0.42099999999999999</v>
      </c>
      <c r="Y636" s="1700">
        <f>IFERROR(VLOOKUP($A636,'2020'!$B$2:$K$170,3,FALSE),0)</f>
        <v>39</v>
      </c>
      <c r="Z636" s="1829">
        <f>IFERROR(VLOOKUP($A636,'2020'!$B$2:$K$170,4,FALSE),0)</f>
        <v>11</v>
      </c>
      <c r="AA636" s="1829">
        <f>IFERROR(VLOOKUP($A636,'2020'!$B$2:$K$170,5,FALSE),0)</f>
        <v>21</v>
      </c>
      <c r="AB636" s="1829">
        <f>IFERROR(VLOOKUP($A636,'2020'!$B$2:$K$170,8,FALSE),0)</f>
        <v>0</v>
      </c>
      <c r="AC636" s="1740">
        <f>IFERROR(VLOOKUP($A636,'2020'!$B$2:$K$170,10,FALSE),0)</f>
        <v>0.53800000000000003</v>
      </c>
      <c r="AD636" s="1700">
        <f>IFERROR(VLOOKUP($A636,'2019'!$B$2:$K$170,3,FALSE),0)</f>
        <v>23</v>
      </c>
      <c r="AE636" s="1823">
        <f>IFERROR(VLOOKUP($A636,'2019'!$B$2:$K$170,4,FALSE),0)</f>
        <v>1</v>
      </c>
      <c r="AF636" s="1823">
        <f>IFERROR(VLOOKUP($A636,'2019'!$B$2:$K$170,5,FALSE),0)</f>
        <v>11</v>
      </c>
      <c r="AG636" s="1823">
        <f>IFERROR(VLOOKUP($A636,'2019'!$B$2:$K$170,8,FALSE),0)</f>
        <v>0</v>
      </c>
      <c r="AH636" s="1740">
        <f>IFERROR(VLOOKUP($A636,'2019'!$B$2:$K$170,10,FALSE),0)</f>
        <v>0.47799999999999998</v>
      </c>
      <c r="DT636" s="1858"/>
    </row>
    <row r="637" spans="1:125">
      <c r="A637" s="1778" t="s">
        <v>2031</v>
      </c>
      <c r="B637" s="1562">
        <f t="shared" si="227"/>
        <v>128</v>
      </c>
      <c r="C637" s="1562">
        <f t="shared" si="228"/>
        <v>61</v>
      </c>
      <c r="D637" s="1562">
        <f t="shared" si="229"/>
        <v>0</v>
      </c>
      <c r="E637" s="1563">
        <f t="shared" si="230"/>
        <v>0.4765625</v>
      </c>
      <c r="F637" s="1786">
        <f t="shared" si="231"/>
        <v>3</v>
      </c>
      <c r="G637" s="1595" t="s">
        <v>2159</v>
      </c>
      <c r="H637" s="1567">
        <f>IF(BC637&gt;0,1,0)+IF(BH637&gt;0,1,0)+IF(BP637&gt;0,1,0)+IF(BX637&gt;0,1,0)+IF(CC637&gt;0,1,0)+IF(CH637&gt;0,1,0)+IF(CM637&gt;0,1,0)+IF(CR637&gt;0,1,0)+IF(CW637&gt;0,1,0)+IF(DA637&gt;0,1,0)+IF(DE637&gt;0,1,0)+IF(DI637&gt;0,1,0)+IF(DM637&gt;0,1,0)+DU637</f>
        <v>3</v>
      </c>
      <c r="I637" s="1734">
        <f>SUM(BC637,BH637,BP637,BX637,CC637,CH637,CM637,CR637,CW637,DA637,DE637,DI637,DM637,DQ637)</f>
        <v>128</v>
      </c>
      <c r="J637" s="1734">
        <f>SUM(BE637,BJ637,BR637,BZ637,CE637,CJ637,CO637,CT637,CX637,DB637,DF637,DJ637,DN637,DR637)</f>
        <v>61</v>
      </c>
      <c r="K637" s="1734">
        <f>SUM(BF637,BK637,BS637,CA637,CF637,CK637,CP637,CU637,CY637,DC637,DG637,DK637,DO637,DS637)</f>
        <v>0</v>
      </c>
      <c r="L637" s="1806">
        <f>IF(I637=0,0,J637/I637)</f>
        <v>0.4765625</v>
      </c>
      <c r="O637" s="1700">
        <f>IFERROR(VLOOKUP($A637,'2022'!$B$2:$K$174,3,FALSE),0)</f>
        <v>0</v>
      </c>
      <c r="P637" s="1858">
        <f>IFERROR(VLOOKUP($A637,'2022'!$B$2:$K$174,4,FALSE),0)</f>
        <v>0</v>
      </c>
      <c r="Q637" s="1858">
        <f>IFERROR(VLOOKUP($A637,'2022'!$B$2:$K$174,5,FALSE),0)</f>
        <v>0</v>
      </c>
      <c r="R637" s="1858">
        <f>IFERROR(VLOOKUP($A637,'2022'!$B$2:$K$174,8,FALSE),0)</f>
        <v>0</v>
      </c>
      <c r="S637" s="1740">
        <f>IFERROR(VLOOKUP($A637,'2022'!$B$2:$K$174,10,FALSE),0)</f>
        <v>0</v>
      </c>
      <c r="T637" s="1700">
        <f>IFERROR(VLOOKUP($A637,'2021'!$B$2:$K$174,3,FALSE),0)</f>
        <v>0</v>
      </c>
      <c r="U637" s="1843">
        <f>IFERROR(VLOOKUP($A637,'2021'!$B$2:$K$174,4,FALSE),0)</f>
        <v>0</v>
      </c>
      <c r="V637" s="1843">
        <f>IFERROR(VLOOKUP($A637,'2021'!$B$2:$K$174,5,FALSE),0)</f>
        <v>0</v>
      </c>
      <c r="W637" s="1843">
        <f>IFERROR(VLOOKUP($A637,'2021'!$B$2:$K$174,8,FALSE),0)</f>
        <v>0</v>
      </c>
      <c r="X637" s="1740">
        <f>IFERROR(VLOOKUP($A637,'2021'!$B$2:$K$174,10,FALSE),0)</f>
        <v>0</v>
      </c>
      <c r="Y637" s="1700">
        <f>IFERROR(VLOOKUP($A637,'2020'!$B$2:$K$170,3,FALSE),0)</f>
        <v>0</v>
      </c>
      <c r="Z637" s="1829">
        <f>IFERROR(VLOOKUP($A637,'2020'!$B$2:$K$170,4,FALSE),0)</f>
        <v>0</v>
      </c>
      <c r="AA637" s="1829">
        <f>IFERROR(VLOOKUP($A637,'2020'!$B$2:$K$170,5,FALSE),0)</f>
        <v>0</v>
      </c>
      <c r="AB637" s="1829">
        <f>IFERROR(VLOOKUP($A637,'2020'!$B$2:$K$170,8,FALSE),0)</f>
        <v>0</v>
      </c>
      <c r="AC637" s="1740">
        <f>IFERROR(VLOOKUP($A637,'2020'!$B$2:$K$170,10,FALSE),0)</f>
        <v>0</v>
      </c>
      <c r="AD637" s="1700">
        <f>IFERROR(VLOOKUP($A637,'2019'!$B$2:$K$170,3,FALSE),0)</f>
        <v>0</v>
      </c>
      <c r="AE637" s="1823">
        <f>IFERROR(VLOOKUP($A637,'2019'!$B$2:$K$170,4,FALSE),0)</f>
        <v>0</v>
      </c>
      <c r="AF637" s="1823">
        <f>IFERROR(VLOOKUP($A637,'2019'!$B$2:$K$170,5,FALSE),0)</f>
        <v>0</v>
      </c>
      <c r="AG637" s="1823">
        <f>IFERROR(VLOOKUP($A637,'2019'!$B$2:$K$170,8,FALSE),0)</f>
        <v>0</v>
      </c>
      <c r="AH637" s="1740">
        <f>IFERROR(VLOOKUP($A637,'2019'!$B$2:$K$170,10,FALSE),0)</f>
        <v>0</v>
      </c>
      <c r="AI637" s="1700">
        <f>IFERROR(VLOOKUP($A637,'2018'!$B$2:$K$170,3,FALSE),0)</f>
        <v>0</v>
      </c>
      <c r="AJ637" s="1821">
        <f>IFERROR(VLOOKUP($A637,'2018'!$B$2:$K$170,4,FALSE),0)</f>
        <v>0</v>
      </c>
      <c r="AK637" s="1821">
        <f>IFERROR(VLOOKUP($A637,'2018'!$B$2:$K$170,5,FALSE),0)</f>
        <v>0</v>
      </c>
      <c r="AL637" s="1821">
        <f>IFERROR(VLOOKUP($A637,'2018'!$B$2:$K$170,8,FALSE),0)</f>
        <v>0</v>
      </c>
      <c r="AM637" s="1740">
        <f>IFERROR(VLOOKUP($A637,'2018'!$B$2:$K$170,10,FALSE),0)</f>
        <v>0</v>
      </c>
      <c r="AN637" s="1700">
        <f>IFERROR(VLOOKUP($A637,'2017'!$B$2:$J$163,2,FALSE),0)</f>
        <v>0</v>
      </c>
      <c r="AO637" s="1815">
        <f>IFERROR(VLOOKUP($A637,'2017'!$B$2:$J$163,3,FALSE),0)</f>
        <v>0</v>
      </c>
      <c r="AP637" s="1815">
        <f>IFERROR(VLOOKUP($A637,'2017'!$B$2:$J$163,4,FALSE),0)</f>
        <v>0</v>
      </c>
      <c r="AQ637" s="1815">
        <f>IFERROR(VLOOKUP($A637,'2017'!$B$2:$J$163,7,FALSE),0)</f>
        <v>0</v>
      </c>
      <c r="AR637" s="1740">
        <f>IFERROR(VLOOKUP($A637,'2017'!$B$2:$J$163,9,FALSE),0)</f>
        <v>0</v>
      </c>
      <c r="AS637" s="1700">
        <f>IFERROR(VLOOKUP($A637,'2016'!$B$2:$K$165,3,FALSE),0)</f>
        <v>0</v>
      </c>
      <c r="AT637" s="1796">
        <f>IFERROR(VLOOKUP($A637,'2016'!$B$2:$K$165,4,FALSE),0)</f>
        <v>0</v>
      </c>
      <c r="AU637" s="1796">
        <f>IFERROR(VLOOKUP($A637,'2016'!$B$2:$K$165,5,FALSE),0)</f>
        <v>0</v>
      </c>
      <c r="AV637" s="1796">
        <f>IFERROR(VLOOKUP($A637,'2016'!$B$2:$K$165,8,FALSE),0)</f>
        <v>0</v>
      </c>
      <c r="AW637" s="1740">
        <f>IFERROR(VLOOKUP($A637,'2016'!$B$2:$K$165,10,FALSE),0)</f>
        <v>0</v>
      </c>
      <c r="AX637" s="1700">
        <f>IFERROR(VLOOKUP($A637,'2015'!$B$2:$K$165,3,FALSE),0)</f>
        <v>0</v>
      </c>
      <c r="AY637" s="1695">
        <f>IFERROR(VLOOKUP($A637,'2015'!$B$2:$K$165,4,FALSE),0)</f>
        <v>0</v>
      </c>
      <c r="AZ637" s="1695">
        <f>IFERROR(VLOOKUP($A637,'2015'!$B$2:$K$165,5,FALSE),0)</f>
        <v>0</v>
      </c>
      <c r="BA637" s="1695">
        <f>IFERROR(VLOOKUP($A637,'2015'!$B$2:$K$165,8,FALSE),0)</f>
        <v>0</v>
      </c>
      <c r="BB637" s="1740">
        <f>IFERROR(VLOOKUP($A637,'2015'!$B$2:$K$165,10,FALSE),0)</f>
        <v>0</v>
      </c>
      <c r="BC637" s="1700">
        <f>IFERROR(VLOOKUP($A637,'2014'!$B$2:$K$157,3,FALSE),0)</f>
        <v>0</v>
      </c>
      <c r="BD637" s="1691">
        <f>IFERROR(VLOOKUP($A637,'2014'!$B$2:$K$157,4,FALSE),0)</f>
        <v>0</v>
      </c>
      <c r="BE637" s="1691">
        <f>IFERROR(VLOOKUP($A637,'2014'!$B$2:$K$157,5,FALSE),0)</f>
        <v>0</v>
      </c>
      <c r="BF637" s="1691">
        <f>IFERROR(VLOOKUP($A637,'2014'!$B$2:$K$157,8,FALSE),0)</f>
        <v>0</v>
      </c>
      <c r="BG637" s="1740">
        <f>IFERROR(VLOOKUP($A637,'2014'!$B$2:$K$157,10,FALSE),0)</f>
        <v>0</v>
      </c>
      <c r="BH637" s="1700">
        <f>IFERROR(VLOOKUP($A637,'2013'!$D$4:$I$249,2,FALSE),0)</f>
        <v>0</v>
      </c>
      <c r="BI637" s="1691">
        <f>IFERROR(VLOOKUP($A637,'2013'!$D$4:$I$249,3,FALSE),0)</f>
        <v>0</v>
      </c>
      <c r="BJ637" s="1691">
        <f>IFERROR(VLOOKUP($A637,'2013'!$D$4:$I$249,4,FALSE),0)</f>
        <v>0</v>
      </c>
      <c r="BK637" s="1691">
        <f>IFERROR(VLOOKUP($A637,'2013'!$D$4:$I$249,5,FALSE),0)</f>
        <v>0</v>
      </c>
      <c r="BL637" s="1740">
        <f>IFERROR(VLOOKUP($A637,'2013'!$D$4:$I$249,6,FALSE),0)</f>
        <v>0</v>
      </c>
      <c r="BM637" s="1737">
        <f>IFERROR(VLOOKUP($A637,'2012'!$D$3:$O$172,2,FALSE),0)</f>
        <v>0</v>
      </c>
      <c r="BN637" s="1691">
        <f>IFERROR(VLOOKUP($A637,'2012'!$D$3:$O$172,3,FALSE),0)</f>
        <v>0</v>
      </c>
      <c r="BO637" s="1743">
        <f>IFERROR(VLOOKUP($A637,'2012'!$D$3:$O$172,4,FALSE),0)</f>
        <v>0</v>
      </c>
      <c r="BP637" s="1700">
        <f>IFERROR(VLOOKUP($A637,'2012'!$D$3:$O$172,5,FALSE),0)</f>
        <v>0</v>
      </c>
      <c r="BQ637" s="1691">
        <f>IFERROR(VLOOKUP($A637,'2012'!$D$3:$O$172,6,FALSE),0)</f>
        <v>0</v>
      </c>
      <c r="BR637" s="1691">
        <f>IFERROR(VLOOKUP($A637,'2012'!$D$3:$O$172,7,FALSE),0)</f>
        <v>0</v>
      </c>
      <c r="BS637" s="1691">
        <f>IFERROR(VLOOKUP($A637,'2012'!$D$3:$O$172,8,FALSE),0)</f>
        <v>0</v>
      </c>
      <c r="BT637" s="1740">
        <f>IFERROR(VLOOKUP($A637,'2012'!$D$3:$O$172,9,FALSE),0)</f>
        <v>0</v>
      </c>
      <c r="BX637" s="1700">
        <f>IFERROR(VLOOKUP($A637,'2011'!$D$4:$I$251,2,FALSE),0)</f>
        <v>0</v>
      </c>
      <c r="BY637" s="1691">
        <f>IFERROR(VLOOKUP($A637,'2011'!$D$4:$I$251,3,FALSE),0)</f>
        <v>0</v>
      </c>
      <c r="BZ637" s="1691">
        <f>IFERROR(VLOOKUP($A637,'2011'!$D$4:$I$251,4,FALSE),0)</f>
        <v>0</v>
      </c>
      <c r="CA637" s="1691">
        <f>IFERROR(VLOOKUP($A637,'2011'!$D$4:$I$251,5,FALSE),0)</f>
        <v>0</v>
      </c>
      <c r="CB637" s="1740">
        <f>IFERROR(VLOOKUP($A637,'2011'!$D$4:$I$251,6,FALSE),0)</f>
        <v>0</v>
      </c>
      <c r="CC637" s="1700">
        <f>IFERROR(VLOOKUP($A637,'2010'!$C$3:$H$234,2,FALSE),0)</f>
        <v>0</v>
      </c>
      <c r="CD637" s="1691">
        <f>IFERROR(VLOOKUP($A637,'2010'!$C$3:$H$234,3,FALSE),0)</f>
        <v>0</v>
      </c>
      <c r="CE637" s="1691">
        <f>IFERROR(VLOOKUP($A637,'2010'!$C$3:$H$234,4,FALSE),0)</f>
        <v>0</v>
      </c>
      <c r="CF637" s="1691">
        <f>IFERROR(VLOOKUP($A637,'2010'!$C$3:$H$234,5,FALSE),0)</f>
        <v>0</v>
      </c>
      <c r="CG637" s="1740">
        <f>IFERROR(VLOOKUP($A637,'2010'!$C$3:$H$234,6,FALSE),0)</f>
        <v>0</v>
      </c>
      <c r="CH637" s="1700">
        <f>IFERROR(VLOOKUP($A637,'2009'!$C$3:$H$242,2,FALSE),0)</f>
        <v>0</v>
      </c>
      <c r="CI637" s="1691">
        <f>IFERROR(VLOOKUP($A637,'2009'!$C$3:$H$242,3,FALSE),0)</f>
        <v>0</v>
      </c>
      <c r="CJ637" s="1691">
        <f>IFERROR(VLOOKUP($A637,'2009'!$C$3:$H$242,4,FALSE),0)</f>
        <v>0</v>
      </c>
      <c r="CK637" s="1691">
        <f>IFERROR(VLOOKUP($A637,'2009'!$C$3:$H$242,5,FALSE),0)</f>
        <v>0</v>
      </c>
      <c r="CL637" s="1740">
        <f>IFERROR(VLOOKUP($A637,'2009'!$C$3:$H$242,6,FALSE),0)</f>
        <v>0</v>
      </c>
      <c r="CM637" s="1700">
        <f>IFERROR(VLOOKUP($A637,'2008'!$C$3:$H$229,2,FALSE),0)</f>
        <v>0</v>
      </c>
      <c r="CN637" s="1691">
        <f>IFERROR(VLOOKUP($A637,'2008'!$C$3:$H$229,3,FALSE),0)</f>
        <v>0</v>
      </c>
      <c r="CO637" s="1691">
        <f>IFERROR(VLOOKUP($A637,'2008'!$C$3:$H$229,4,FALSE),0)</f>
        <v>0</v>
      </c>
      <c r="CP637" s="1691">
        <f>IFERROR(VLOOKUP($A637,'2008'!$C$3:$H$229,5,FALSE),0)</f>
        <v>0</v>
      </c>
      <c r="CQ637" s="1740">
        <f>IFERROR(VLOOKUP($A637,'2008'!$C$3:$H$229,6,FALSE),0)</f>
        <v>0</v>
      </c>
      <c r="CR637" s="1700">
        <f>IFERROR(VLOOKUP($A637,'2007'!$C$3:$M$238,7,FALSE),0)</f>
        <v>0</v>
      </c>
      <c r="CS637" s="1691">
        <f>IFERROR(VLOOKUP($A637,'2007'!$C$3:$M$238,8,FALSE),0)</f>
        <v>0</v>
      </c>
      <c r="CT637" s="1691">
        <f>IFERROR(VLOOKUP($A637,'2007'!$C$3:$M$238,9,FALSE),0)</f>
        <v>0</v>
      </c>
      <c r="CU637" s="1691">
        <f>IFERROR(VLOOKUP($A637,'2007'!$C$3:$M$238,10,FALSE),0)</f>
        <v>0</v>
      </c>
      <c r="CV637" s="1740">
        <f>IFERROR(VLOOKUP($A637,'2007'!$C$3:$M$238,11,FALSE),0)</f>
        <v>0</v>
      </c>
      <c r="CW637" s="1700">
        <f>IFERROR(VLOOKUP($A637,'2006'!$A$2:$F$200,2,FALSE),0)</f>
        <v>0</v>
      </c>
      <c r="CX637" s="1691">
        <f>IFERROR(VLOOKUP($A637,'2006'!$A$2:$F$200,4,FALSE),0)</f>
        <v>0</v>
      </c>
      <c r="CY637" s="1691">
        <f>IFERROR(VLOOKUP($A637,'2006'!$A$2:$F$200,5,FALSE),0)</f>
        <v>0</v>
      </c>
      <c r="CZ637" s="1740">
        <f>IFERROR(VLOOKUP($A637,'2006'!$A$2:$F$200,6,FALSE),0)</f>
        <v>0</v>
      </c>
      <c r="DA637" s="1700">
        <f>IFERROR(VLOOKUP($A637,'2005'!$C$3:$M$205,8,FALSE),0)</f>
        <v>0</v>
      </c>
      <c r="DB637" s="1691">
        <f>IFERROR(VLOOKUP($A637,'2005'!$C$3:$M$205,9,FALSE),0)</f>
        <v>0</v>
      </c>
      <c r="DC637" s="1691">
        <f>IFERROR(VLOOKUP($A637,'2005'!$C$3:$M$205,10,FALSE),0)</f>
        <v>0</v>
      </c>
      <c r="DD637" s="1740">
        <f>IFERROR(VLOOKUP($A637,'2005'!$C$3:$M$205,11,FALSE),0)</f>
        <v>0</v>
      </c>
      <c r="DE637" s="1700">
        <f>IFERROR(VLOOKUP($A637,'2004'!$C$3:$M$213,8,FALSE),0)</f>
        <v>0</v>
      </c>
      <c r="DF637" s="1691">
        <f>IFERROR(VLOOKUP($A637,'2004'!$C$3:$M$213,9,FALSE),0)</f>
        <v>0</v>
      </c>
      <c r="DG637" s="1691">
        <f>IFERROR(VLOOKUP($A637,'2004'!$C$3:$M$213,10,FALSE),0)</f>
        <v>0</v>
      </c>
      <c r="DH637" s="1740">
        <f>IFERROR(VLOOKUP($A637,'2004'!$C$3:$M$213,11,FALSE),0)</f>
        <v>0</v>
      </c>
      <c r="DI637" s="1700">
        <f>IFERROR(VLOOKUP($A637,'2003'!$C$3:$Q$214,12,FALSE),0)</f>
        <v>0</v>
      </c>
      <c r="DJ637" s="1691">
        <f>IFERROR(VLOOKUP($A637,'2003'!$C$3:$Q$214,13,FALSE),0)</f>
        <v>0</v>
      </c>
      <c r="DK637" s="1691">
        <f>IFERROR(VLOOKUP($A637,'2003'!$C$3:$Q$214,14,FALSE),0)</f>
        <v>0</v>
      </c>
      <c r="DL637" s="1740">
        <f>IFERROR(VLOOKUP($A637,'2003'!$C$3:$Q$214,15,FALSE),0)</f>
        <v>0</v>
      </c>
      <c r="DM637" s="1700">
        <f>IFERROR(VLOOKUP($A637,'2002'!$D$3:$R$214,12,FALSE),0)</f>
        <v>0</v>
      </c>
      <c r="DN637" s="1691">
        <f>IFERROR(VLOOKUP($A637,'2002'!$D$3:$R$214,13,FALSE),0)</f>
        <v>0</v>
      </c>
      <c r="DO637" s="1691">
        <f>IFERROR(VLOOKUP($A637,'2002'!$D$3:$R$214,14,FALSE),0)</f>
        <v>0</v>
      </c>
      <c r="DP637" s="1788">
        <f>IFERROR(VLOOKUP($A637,'2002'!$D$3:$R$214,15,FALSE),0)</f>
        <v>0</v>
      </c>
      <c r="DQ637" s="1700">
        <f>IFERROR(VLOOKUP($A637,'Pre 2002'!$C$3:$CK$382,84,FALSE),0)</f>
        <v>128</v>
      </c>
      <c r="DR637" s="1695">
        <f>IFERROR(VLOOKUP($A637,'Pre 2002'!$C$3:$CK$382,85,FALSE),0)</f>
        <v>61</v>
      </c>
      <c r="DS637" s="1695">
        <f>IFERROR(VLOOKUP($A637,'Pre 2002'!$C$3:$CK$382,86,FALSE),0)</f>
        <v>0</v>
      </c>
      <c r="DT637" s="1790">
        <f>IFERROR(VLOOKUP($A637,'Pre 2002'!$C$3:$CK$382,87,FALSE),0)</f>
        <v>0.4765625</v>
      </c>
      <c r="DU637" s="1741">
        <f>IFERROR(VLOOKUP(A637,'Pre 2002'!$C$3:$CG$382,83,FALSE),0)</f>
        <v>3</v>
      </c>
    </row>
    <row r="638" spans="1:125">
      <c r="A638" s="1779" t="s">
        <v>2329</v>
      </c>
      <c r="B638" s="1562">
        <f t="shared" si="227"/>
        <v>93</v>
      </c>
      <c r="C638" s="1562">
        <f t="shared" si="228"/>
        <v>44</v>
      </c>
      <c r="D638" s="1562">
        <f t="shared" si="229"/>
        <v>0</v>
      </c>
      <c r="E638" s="1563">
        <f t="shared" si="230"/>
        <v>0.4731182795698925</v>
      </c>
      <c r="F638" s="1786">
        <f t="shared" si="231"/>
        <v>3</v>
      </c>
      <c r="G638" s="1595">
        <v>2020</v>
      </c>
      <c r="H638" s="1817"/>
      <c r="I638" s="1734"/>
      <c r="J638" s="1734"/>
      <c r="K638" s="1734"/>
      <c r="L638" s="1734"/>
      <c r="O638" s="1700">
        <f>IFERROR(VLOOKUP($A638,'2022'!$B$2:$K$174,3,FALSE),0)</f>
        <v>42</v>
      </c>
      <c r="P638" s="1858">
        <f>IFERROR(VLOOKUP($A638,'2022'!$B$2:$K$174,4,FALSE),0)</f>
        <v>9</v>
      </c>
      <c r="Q638" s="1858">
        <f>IFERROR(VLOOKUP($A638,'2022'!$B$2:$K$174,5,FALSE),0)</f>
        <v>18</v>
      </c>
      <c r="R638" s="1858">
        <f>IFERROR(VLOOKUP($A638,'2022'!$B$2:$K$174,8,FALSE),0)</f>
        <v>0</v>
      </c>
      <c r="S638" s="1740">
        <f>IFERROR(VLOOKUP($A638,'2022'!$B$2:$K$174,10,FALSE),0)</f>
        <v>0.42899999999999999</v>
      </c>
      <c r="T638" s="1700">
        <f>IFERROR(VLOOKUP($A638,'2021'!$B$2:$K$174,3,FALSE),0)</f>
        <v>46</v>
      </c>
      <c r="U638" s="1843">
        <f>IFERROR(VLOOKUP($A638,'2021'!$B$2:$K$174,4,FALSE),0)</f>
        <v>16</v>
      </c>
      <c r="V638" s="1843">
        <f>IFERROR(VLOOKUP($A638,'2021'!$B$2:$K$174,5,FALSE),0)</f>
        <v>23</v>
      </c>
      <c r="W638" s="1843">
        <f>IFERROR(VLOOKUP($A638,'2021'!$B$2:$K$174,8,FALSE),0)</f>
        <v>0</v>
      </c>
      <c r="X638" s="1740">
        <f>IFERROR(VLOOKUP($A638,'2021'!$B$2:$K$174,10,FALSE),0)</f>
        <v>0.5</v>
      </c>
      <c r="Y638" s="1700">
        <f>IFERROR(VLOOKUP($A638,'2020'!$B$2:$K$170,3,FALSE),0)</f>
        <v>5</v>
      </c>
      <c r="Z638" s="1829">
        <f>IFERROR(VLOOKUP($A638,'2020'!$B$2:$K$170,4,FALSE),0)</f>
        <v>1</v>
      </c>
      <c r="AA638" s="1829">
        <f>IFERROR(VLOOKUP($A638,'2020'!$B$2:$K$170,5,FALSE),0)</f>
        <v>3</v>
      </c>
      <c r="AB638" s="1829">
        <f>IFERROR(VLOOKUP($A638,'2020'!$B$2:$K$170,8,FALSE),0)</f>
        <v>0</v>
      </c>
      <c r="AC638" s="1740">
        <f>IFERROR(VLOOKUP($A638,'2020'!$B$2:$K$170,10,FALSE),0)</f>
        <v>0.6</v>
      </c>
      <c r="DT638" s="1858"/>
    </row>
    <row r="639" spans="1:125">
      <c r="A639" s="1778" t="s">
        <v>1185</v>
      </c>
      <c r="B639" s="1562">
        <f t="shared" si="227"/>
        <v>89</v>
      </c>
      <c r="C639" s="1562">
        <f t="shared" si="228"/>
        <v>42</v>
      </c>
      <c r="D639" s="1562">
        <f t="shared" si="229"/>
        <v>0</v>
      </c>
      <c r="E639" s="1563">
        <f t="shared" si="230"/>
        <v>0.47191011235955055</v>
      </c>
      <c r="F639" s="1786">
        <f t="shared" si="231"/>
        <v>2</v>
      </c>
      <c r="G639" s="1595" t="s">
        <v>2159</v>
      </c>
      <c r="H639" s="1567">
        <f>IF(BC639&gt;0,1,0)+IF(BH639&gt;0,1,0)+IF(BP639&gt;0,1,0)+IF(BX639&gt;0,1,0)+IF(CC639&gt;0,1,0)+IF(CH639&gt;0,1,0)+IF(CM639&gt;0,1,0)+IF(CR639&gt;0,1,0)+IF(CW639&gt;0,1,0)+IF(DA639&gt;0,1,0)+IF(DE639&gt;0,1,0)+IF(DI639&gt;0,1,0)+IF(DM639&gt;0,1,0)+DU639</f>
        <v>2</v>
      </c>
      <c r="I639" s="1734">
        <f>SUM(BC639,BH639,BP639,BX639,CC639,CH639,CM639,CR639,CW639,DA639,DE639,DI639,DM639,DQ639)</f>
        <v>89</v>
      </c>
      <c r="J639" s="1734">
        <f t="shared" ref="J639:K643" si="247">SUM(BE639,BJ639,BR639,BZ639,CE639,CJ639,CO639,CT639,CX639,DB639,DF639,DJ639,DN639,DR639)</f>
        <v>42</v>
      </c>
      <c r="K639" s="1734">
        <f t="shared" si="247"/>
        <v>0</v>
      </c>
      <c r="L639" s="1806">
        <f>IF(I639=0,0,J639/I639)</f>
        <v>0.47191011235955055</v>
      </c>
      <c r="O639" s="1700">
        <f>IFERROR(VLOOKUP($A639,'2022'!$B$2:$K$174,3,FALSE),0)</f>
        <v>0</v>
      </c>
      <c r="P639" s="1858">
        <f>IFERROR(VLOOKUP($A639,'2022'!$B$2:$K$174,4,FALSE),0)</f>
        <v>0</v>
      </c>
      <c r="Q639" s="1858">
        <f>IFERROR(VLOOKUP($A639,'2022'!$B$2:$K$174,5,FALSE),0)</f>
        <v>0</v>
      </c>
      <c r="R639" s="1858">
        <f>IFERROR(VLOOKUP($A639,'2022'!$B$2:$K$174,8,FALSE),0)</f>
        <v>0</v>
      </c>
      <c r="S639" s="1740">
        <f>IFERROR(VLOOKUP($A639,'2022'!$B$2:$K$174,10,FALSE),0)</f>
        <v>0</v>
      </c>
      <c r="T639" s="1700">
        <f>IFERROR(VLOOKUP($A639,'2021'!$B$2:$K$174,3,FALSE),0)</f>
        <v>0</v>
      </c>
      <c r="U639" s="1843">
        <f>IFERROR(VLOOKUP($A639,'2021'!$B$2:$K$174,4,FALSE),0)</f>
        <v>0</v>
      </c>
      <c r="V639" s="1843">
        <f>IFERROR(VLOOKUP($A639,'2021'!$B$2:$K$174,5,FALSE),0)</f>
        <v>0</v>
      </c>
      <c r="W639" s="1843">
        <f>IFERROR(VLOOKUP($A639,'2021'!$B$2:$K$174,8,FALSE),0)</f>
        <v>0</v>
      </c>
      <c r="X639" s="1740">
        <f>IFERROR(VLOOKUP($A639,'2021'!$B$2:$K$174,10,FALSE),0)</f>
        <v>0</v>
      </c>
      <c r="Y639" s="1700">
        <f>IFERROR(VLOOKUP($A639,'2020'!$B$2:$K$170,3,FALSE),0)</f>
        <v>0</v>
      </c>
      <c r="Z639" s="1829">
        <f>IFERROR(VLOOKUP($A639,'2020'!$B$2:$K$170,4,FALSE),0)</f>
        <v>0</v>
      </c>
      <c r="AA639" s="1829">
        <f>IFERROR(VLOOKUP($A639,'2020'!$B$2:$K$170,5,FALSE),0)</f>
        <v>0</v>
      </c>
      <c r="AB639" s="1829">
        <f>IFERROR(VLOOKUP($A639,'2020'!$B$2:$K$170,8,FALSE),0)</f>
        <v>0</v>
      </c>
      <c r="AC639" s="1740">
        <f>IFERROR(VLOOKUP($A639,'2020'!$B$2:$K$170,10,FALSE),0)</f>
        <v>0</v>
      </c>
      <c r="AD639" s="1700">
        <f>IFERROR(VLOOKUP($A639,'2019'!$B$2:$K$170,3,FALSE),0)</f>
        <v>0</v>
      </c>
      <c r="AE639" s="1823">
        <f>IFERROR(VLOOKUP($A639,'2019'!$B$2:$K$170,4,FALSE),0)</f>
        <v>0</v>
      </c>
      <c r="AF639" s="1823">
        <f>IFERROR(VLOOKUP($A639,'2019'!$B$2:$K$170,5,FALSE),0)</f>
        <v>0</v>
      </c>
      <c r="AG639" s="1823">
        <f>IFERROR(VLOOKUP($A639,'2019'!$B$2:$K$170,8,FALSE),0)</f>
        <v>0</v>
      </c>
      <c r="AH639" s="1740">
        <f>IFERROR(VLOOKUP($A639,'2019'!$B$2:$K$170,10,FALSE),0)</f>
        <v>0</v>
      </c>
      <c r="AI639" s="1700">
        <f>IFERROR(VLOOKUP($A639,'2018'!$B$2:$K$170,3,FALSE),0)</f>
        <v>0</v>
      </c>
      <c r="AJ639" s="1821">
        <f>IFERROR(VLOOKUP($A639,'2018'!$B$2:$K$170,4,FALSE),0)</f>
        <v>0</v>
      </c>
      <c r="AK639" s="1821">
        <f>IFERROR(VLOOKUP($A639,'2018'!$B$2:$K$170,5,FALSE),0)</f>
        <v>0</v>
      </c>
      <c r="AL639" s="1821">
        <f>IFERROR(VLOOKUP($A639,'2018'!$B$2:$K$170,8,FALSE),0)</f>
        <v>0</v>
      </c>
      <c r="AM639" s="1740">
        <f>IFERROR(VLOOKUP($A639,'2018'!$B$2:$K$170,10,FALSE),0)</f>
        <v>0</v>
      </c>
      <c r="AN639" s="1700">
        <f>IFERROR(VLOOKUP($A639,'2017'!$B$2:$J$163,2,FALSE),0)</f>
        <v>0</v>
      </c>
      <c r="AO639" s="1815">
        <f>IFERROR(VLOOKUP($A639,'2017'!$B$2:$J$163,3,FALSE),0)</f>
        <v>0</v>
      </c>
      <c r="AP639" s="1815">
        <f>IFERROR(VLOOKUP($A639,'2017'!$B$2:$J$163,4,FALSE),0)</f>
        <v>0</v>
      </c>
      <c r="AQ639" s="1815">
        <f>IFERROR(VLOOKUP($A639,'2017'!$B$2:$J$163,7,FALSE),0)</f>
        <v>0</v>
      </c>
      <c r="AR639" s="1740">
        <f>IFERROR(VLOOKUP($A639,'2017'!$B$2:$J$163,9,FALSE),0)</f>
        <v>0</v>
      </c>
      <c r="AS639" s="1700">
        <f>IFERROR(VLOOKUP($A639,'2016'!$B$2:$K$165,3,FALSE),0)</f>
        <v>0</v>
      </c>
      <c r="AT639" s="1796">
        <f>IFERROR(VLOOKUP($A639,'2016'!$B$2:$K$165,4,FALSE),0)</f>
        <v>0</v>
      </c>
      <c r="AU639" s="1796">
        <f>IFERROR(VLOOKUP($A639,'2016'!$B$2:$K$165,5,FALSE),0)</f>
        <v>0</v>
      </c>
      <c r="AV639" s="1796">
        <f>IFERROR(VLOOKUP($A639,'2016'!$B$2:$K$165,8,FALSE),0)</f>
        <v>0</v>
      </c>
      <c r="AW639" s="1740">
        <f>IFERROR(VLOOKUP($A639,'2016'!$B$2:$K$165,10,FALSE),0)</f>
        <v>0</v>
      </c>
      <c r="AX639" s="1700">
        <f>IFERROR(VLOOKUP($A639,'2015'!$B$2:$K$165,3,FALSE),0)</f>
        <v>0</v>
      </c>
      <c r="AY639" s="1695">
        <f>IFERROR(VLOOKUP($A639,'2015'!$B$2:$K$165,4,FALSE),0)</f>
        <v>0</v>
      </c>
      <c r="AZ639" s="1695">
        <f>IFERROR(VLOOKUP($A639,'2015'!$B$2:$K$165,5,FALSE),0)</f>
        <v>0</v>
      </c>
      <c r="BA639" s="1695">
        <f>IFERROR(VLOOKUP($A639,'2015'!$B$2:$K$165,8,FALSE),0)</f>
        <v>0</v>
      </c>
      <c r="BB639" s="1740">
        <f>IFERROR(VLOOKUP($A639,'2015'!$B$2:$K$165,10,FALSE),0)</f>
        <v>0</v>
      </c>
      <c r="BC639" s="1700">
        <f>IFERROR(VLOOKUP($A639,'2014'!$B$2:$K$157,3,FALSE),0)</f>
        <v>0</v>
      </c>
      <c r="BD639" s="1691">
        <f>IFERROR(VLOOKUP($A639,'2014'!$B$2:$K$157,4,FALSE),0)</f>
        <v>0</v>
      </c>
      <c r="BE639" s="1691">
        <f>IFERROR(VLOOKUP($A639,'2014'!$B$2:$K$157,5,FALSE),0)</f>
        <v>0</v>
      </c>
      <c r="BF639" s="1691">
        <f>IFERROR(VLOOKUP($A639,'2014'!$B$2:$K$157,8,FALSE),0)</f>
        <v>0</v>
      </c>
      <c r="BG639" s="1740">
        <f>IFERROR(VLOOKUP($A639,'2014'!$B$2:$K$157,10,FALSE),0)</f>
        <v>0</v>
      </c>
      <c r="BH639" s="1700">
        <f>IFERROR(VLOOKUP($A639,'2013'!$D$4:$I$249,2,FALSE),0)</f>
        <v>0</v>
      </c>
      <c r="BI639" s="1691">
        <f>IFERROR(VLOOKUP($A639,'2013'!$D$4:$I$249,3,FALSE),0)</f>
        <v>0</v>
      </c>
      <c r="BJ639" s="1691">
        <f>IFERROR(VLOOKUP($A639,'2013'!$D$4:$I$249,4,FALSE),0)</f>
        <v>0</v>
      </c>
      <c r="BK639" s="1691">
        <f>IFERROR(VLOOKUP($A639,'2013'!$D$4:$I$249,5,FALSE),0)</f>
        <v>0</v>
      </c>
      <c r="BL639" s="1740">
        <f>IFERROR(VLOOKUP($A639,'2013'!$D$4:$I$249,6,FALSE),0)</f>
        <v>0</v>
      </c>
      <c r="BM639" s="1737">
        <f>IFERROR(VLOOKUP($A639,'2012'!$D$3:$O$172,2,FALSE),0)</f>
        <v>0</v>
      </c>
      <c r="BN639" s="1691">
        <f>IFERROR(VLOOKUP($A639,'2012'!$D$3:$O$172,3,FALSE),0)</f>
        <v>0</v>
      </c>
      <c r="BO639" s="1743">
        <f>IFERROR(VLOOKUP($A639,'2012'!$D$3:$O$172,4,FALSE),0)</f>
        <v>0</v>
      </c>
      <c r="BP639" s="1700">
        <f>IFERROR(VLOOKUP($A639,'2012'!$D$3:$O$172,5,FALSE),0)</f>
        <v>0</v>
      </c>
      <c r="BQ639" s="1691">
        <f>IFERROR(VLOOKUP($A639,'2012'!$D$3:$O$172,6,FALSE),0)</f>
        <v>0</v>
      </c>
      <c r="BR639" s="1691">
        <f>IFERROR(VLOOKUP($A639,'2012'!$D$3:$O$172,7,FALSE),0)</f>
        <v>0</v>
      </c>
      <c r="BS639" s="1691">
        <f>IFERROR(VLOOKUP($A639,'2012'!$D$3:$O$172,8,FALSE),0)</f>
        <v>0</v>
      </c>
      <c r="BT639" s="1740">
        <f>IFERROR(VLOOKUP($A639,'2012'!$D$3:$O$172,9,FALSE),0)</f>
        <v>0</v>
      </c>
      <c r="BX639" s="1700">
        <f>IFERROR(VLOOKUP($A639,'2011'!$D$4:$I$251,2,FALSE),0)</f>
        <v>0</v>
      </c>
      <c r="BY639" s="1691">
        <f>IFERROR(VLOOKUP($A639,'2011'!$D$4:$I$251,3,FALSE),0)</f>
        <v>0</v>
      </c>
      <c r="BZ639" s="1691">
        <f>IFERROR(VLOOKUP($A639,'2011'!$D$4:$I$251,4,FALSE),0)</f>
        <v>0</v>
      </c>
      <c r="CA639" s="1691">
        <f>IFERROR(VLOOKUP($A639,'2011'!$D$4:$I$251,5,FALSE),0)</f>
        <v>0</v>
      </c>
      <c r="CB639" s="1740">
        <f>IFERROR(VLOOKUP($A639,'2011'!$D$4:$I$251,6,FALSE),0)</f>
        <v>0</v>
      </c>
      <c r="CC639" s="1700">
        <f>IFERROR(VLOOKUP($A639,'2010'!$C$3:$H$234,2,FALSE),0)</f>
        <v>0</v>
      </c>
      <c r="CD639" s="1691">
        <f>IFERROR(VLOOKUP($A639,'2010'!$C$3:$H$234,3,FALSE),0)</f>
        <v>0</v>
      </c>
      <c r="CE639" s="1691">
        <f>IFERROR(VLOOKUP($A639,'2010'!$C$3:$H$234,4,FALSE),0)</f>
        <v>0</v>
      </c>
      <c r="CF639" s="1691">
        <f>IFERROR(VLOOKUP($A639,'2010'!$C$3:$H$234,5,FALSE),0)</f>
        <v>0</v>
      </c>
      <c r="CG639" s="1740">
        <f>IFERROR(VLOOKUP($A639,'2010'!$C$3:$H$234,6,FALSE),0)</f>
        <v>0</v>
      </c>
      <c r="CH639" s="1700">
        <f>IFERROR(VLOOKUP($A639,'2009'!$C$3:$H$242,2,FALSE),0)</f>
        <v>0</v>
      </c>
      <c r="CI639" s="1691">
        <f>IFERROR(VLOOKUP($A639,'2009'!$C$3:$H$242,3,FALSE),0)</f>
        <v>0</v>
      </c>
      <c r="CJ639" s="1691">
        <f>IFERROR(VLOOKUP($A639,'2009'!$C$3:$H$242,4,FALSE),0)</f>
        <v>0</v>
      </c>
      <c r="CK639" s="1691">
        <f>IFERROR(VLOOKUP($A639,'2009'!$C$3:$H$242,5,FALSE),0)</f>
        <v>0</v>
      </c>
      <c r="CL639" s="1740">
        <f>IFERROR(VLOOKUP($A639,'2009'!$C$3:$H$242,6,FALSE),0)</f>
        <v>0</v>
      </c>
      <c r="CM639" s="1700">
        <f>IFERROR(VLOOKUP($A639,'2008'!$C$3:$H$229,2,FALSE),0)</f>
        <v>0</v>
      </c>
      <c r="CN639" s="1691">
        <f>IFERROR(VLOOKUP($A639,'2008'!$C$3:$H$229,3,FALSE),0)</f>
        <v>0</v>
      </c>
      <c r="CO639" s="1691">
        <f>IFERROR(VLOOKUP($A639,'2008'!$C$3:$H$229,4,FALSE),0)</f>
        <v>0</v>
      </c>
      <c r="CP639" s="1691">
        <f>IFERROR(VLOOKUP($A639,'2008'!$C$3:$H$229,5,FALSE),0)</f>
        <v>0</v>
      </c>
      <c r="CQ639" s="1740">
        <f>IFERROR(VLOOKUP($A639,'2008'!$C$3:$H$229,6,FALSE),0)</f>
        <v>0</v>
      </c>
      <c r="CR639" s="1700">
        <f>IFERROR(VLOOKUP($A639,'2007'!$C$3:$M$238,7,FALSE),0)</f>
        <v>0</v>
      </c>
      <c r="CS639" s="1691">
        <f>IFERROR(VLOOKUP($A639,'2007'!$C$3:$M$238,8,FALSE),0)</f>
        <v>0</v>
      </c>
      <c r="CT639" s="1691">
        <f>IFERROR(VLOOKUP($A639,'2007'!$C$3:$M$238,9,FALSE),0)</f>
        <v>0</v>
      </c>
      <c r="CU639" s="1691">
        <f>IFERROR(VLOOKUP($A639,'2007'!$C$3:$M$238,10,FALSE),0)</f>
        <v>0</v>
      </c>
      <c r="CV639" s="1740">
        <f>IFERROR(VLOOKUP($A639,'2007'!$C$3:$M$238,11,FALSE),0)</f>
        <v>0</v>
      </c>
      <c r="CW639" s="1700">
        <f>IFERROR(VLOOKUP($A639,'2006'!$A$2:$F$200,2,FALSE),0)</f>
        <v>0</v>
      </c>
      <c r="CX639" s="1691">
        <f>IFERROR(VLOOKUP($A639,'2006'!$A$2:$F$200,4,FALSE),0)</f>
        <v>0</v>
      </c>
      <c r="CY639" s="1691">
        <f>IFERROR(VLOOKUP($A639,'2006'!$A$2:$F$200,5,FALSE),0)</f>
        <v>0</v>
      </c>
      <c r="CZ639" s="1740">
        <f>IFERROR(VLOOKUP($A639,'2006'!$A$2:$F$200,6,FALSE),0)</f>
        <v>0</v>
      </c>
      <c r="DA639" s="1700">
        <f>IFERROR(VLOOKUP($A639,'2005'!$C$3:$M$205,8,FALSE),0)</f>
        <v>40</v>
      </c>
      <c r="DB639" s="1691">
        <f>IFERROR(VLOOKUP($A639,'2005'!$C$3:$M$205,9,FALSE),0)</f>
        <v>19</v>
      </c>
      <c r="DC639" s="1691">
        <f>IFERROR(VLOOKUP($A639,'2005'!$C$3:$M$205,10,FALSE),0)</f>
        <v>0</v>
      </c>
      <c r="DD639" s="1740">
        <f>IFERROR(VLOOKUP($A639,'2005'!$C$3:$M$205,11,FALSE),0)</f>
        <v>0.47499999999999998</v>
      </c>
      <c r="DE639" s="1700">
        <f>IFERROR(VLOOKUP($A639,'2004'!$C$3:$M$213,8,FALSE),0)</f>
        <v>49</v>
      </c>
      <c r="DF639" s="1691">
        <f>IFERROR(VLOOKUP($A639,'2004'!$C$3:$M$213,9,FALSE),0)</f>
        <v>23</v>
      </c>
      <c r="DG639" s="1691">
        <f>IFERROR(VLOOKUP($A639,'2004'!$C$3:$M$213,10,FALSE),0)</f>
        <v>0</v>
      </c>
      <c r="DH639" s="1740">
        <f>IFERROR(VLOOKUP($A639,'2004'!$C$3:$M$213,11,FALSE),0)</f>
        <v>0.46938775510204084</v>
      </c>
      <c r="DI639" s="1700">
        <f>IFERROR(VLOOKUP($A639,'2003'!$C$3:$Q$214,12,FALSE),0)</f>
        <v>0</v>
      </c>
      <c r="DJ639" s="1691">
        <f>IFERROR(VLOOKUP($A639,'2003'!$C$3:$Q$214,13,FALSE),0)</f>
        <v>0</v>
      </c>
      <c r="DK639" s="1691">
        <f>IFERROR(VLOOKUP($A639,'2003'!$C$3:$Q$214,14,FALSE),0)</f>
        <v>0</v>
      </c>
      <c r="DL639" s="1740">
        <f>IFERROR(VLOOKUP($A639,'2003'!$C$3:$Q$214,15,FALSE),0)</f>
        <v>0</v>
      </c>
      <c r="DM639" s="1700">
        <f>IFERROR(VLOOKUP($A639,'2002'!$D$3:$R$214,12,FALSE),0)</f>
        <v>0</v>
      </c>
      <c r="DN639" s="1691">
        <f>IFERROR(VLOOKUP($A639,'2002'!$D$3:$R$214,13,FALSE),0)</f>
        <v>0</v>
      </c>
      <c r="DO639" s="1691">
        <f>IFERROR(VLOOKUP($A639,'2002'!$D$3:$R$214,14,FALSE),0)</f>
        <v>0</v>
      </c>
      <c r="DP639" s="1788">
        <f>IFERROR(VLOOKUP($A639,'2002'!$D$3:$R$214,15,FALSE),0)</f>
        <v>0</v>
      </c>
      <c r="DQ639" s="1700">
        <f>IFERROR(VLOOKUP($A639,'Pre 2002'!$C$3:$CK$382,84,FALSE),0)</f>
        <v>0</v>
      </c>
      <c r="DR639" s="1695">
        <f>IFERROR(VLOOKUP($A639,'Pre 2002'!$C$3:$CK$382,85,FALSE),0)</f>
        <v>0</v>
      </c>
      <c r="DS639" s="1695">
        <f>IFERROR(VLOOKUP($A639,'Pre 2002'!$C$3:$CK$382,86,FALSE),0)</f>
        <v>0</v>
      </c>
      <c r="DT639" s="1790">
        <f>IFERROR(VLOOKUP($A639,'Pre 2002'!$C$3:$CK$382,87,FALSE),0)</f>
        <v>0</v>
      </c>
      <c r="DU639" s="1741">
        <f>IFERROR(VLOOKUP(A639,'Pre 2002'!$C$3:$CG$382,83,FALSE),0)</f>
        <v>0</v>
      </c>
    </row>
    <row r="640" spans="1:125">
      <c r="A640" s="1778" t="s">
        <v>1937</v>
      </c>
      <c r="B640" s="1562">
        <f t="shared" si="227"/>
        <v>227</v>
      </c>
      <c r="C640" s="1562">
        <f t="shared" si="228"/>
        <v>107</v>
      </c>
      <c r="D640" s="1562">
        <f t="shared" si="229"/>
        <v>0</v>
      </c>
      <c r="E640" s="1563">
        <f t="shared" si="230"/>
        <v>0.47136563876651982</v>
      </c>
      <c r="F640" s="1786">
        <f t="shared" si="231"/>
        <v>6</v>
      </c>
      <c r="G640" s="1595" t="s">
        <v>2159</v>
      </c>
      <c r="H640" s="1567">
        <f>IF(BC640&gt;0,1,0)+IF(BH640&gt;0,1,0)+IF(BP640&gt;0,1,0)+IF(BX640&gt;0,1,0)+IF(CC640&gt;0,1,0)+IF(CH640&gt;0,1,0)+IF(CM640&gt;0,1,0)+IF(CR640&gt;0,1,0)+IF(CW640&gt;0,1,0)+IF(DA640&gt;0,1,0)+IF(DE640&gt;0,1,0)+IF(DI640&gt;0,1,0)+IF(DM640&gt;0,1,0)+DU640</f>
        <v>6</v>
      </c>
      <c r="I640" s="1734">
        <f>SUM(BC640,BH640,BP640,BX640,CC640,CH640,CM640,CR640,CW640,DA640,DE640,DI640,DM640,DQ640)</f>
        <v>227</v>
      </c>
      <c r="J640" s="1734">
        <f t="shared" si="247"/>
        <v>107</v>
      </c>
      <c r="K640" s="1734">
        <f t="shared" si="247"/>
        <v>0</v>
      </c>
      <c r="L640" s="1806">
        <f>IF(I640=0,0,J640/I640)</f>
        <v>0.47136563876651982</v>
      </c>
      <c r="O640" s="1700">
        <f>IFERROR(VLOOKUP($A640,'2022'!$B$2:$K$174,3,FALSE),0)</f>
        <v>0</v>
      </c>
      <c r="P640" s="1858">
        <f>IFERROR(VLOOKUP($A640,'2022'!$B$2:$K$174,4,FALSE),0)</f>
        <v>0</v>
      </c>
      <c r="Q640" s="1858">
        <f>IFERROR(VLOOKUP($A640,'2022'!$B$2:$K$174,5,FALSE),0)</f>
        <v>0</v>
      </c>
      <c r="R640" s="1858">
        <f>IFERROR(VLOOKUP($A640,'2022'!$B$2:$K$174,8,FALSE),0)</f>
        <v>0</v>
      </c>
      <c r="S640" s="1740">
        <f>IFERROR(VLOOKUP($A640,'2022'!$B$2:$K$174,10,FALSE),0)</f>
        <v>0</v>
      </c>
      <c r="T640" s="1700">
        <f>IFERROR(VLOOKUP($A640,'2021'!$B$2:$K$174,3,FALSE),0)</f>
        <v>0</v>
      </c>
      <c r="U640" s="1843">
        <f>IFERROR(VLOOKUP($A640,'2021'!$B$2:$K$174,4,FALSE),0)</f>
        <v>0</v>
      </c>
      <c r="V640" s="1843">
        <f>IFERROR(VLOOKUP($A640,'2021'!$B$2:$K$174,5,FALSE),0)</f>
        <v>0</v>
      </c>
      <c r="W640" s="1843">
        <f>IFERROR(VLOOKUP($A640,'2021'!$B$2:$K$174,8,FALSE),0)</f>
        <v>0</v>
      </c>
      <c r="X640" s="1740">
        <f>IFERROR(VLOOKUP($A640,'2021'!$B$2:$K$174,10,FALSE),0)</f>
        <v>0</v>
      </c>
      <c r="Y640" s="1700">
        <f>IFERROR(VLOOKUP($A640,'2020'!$B$2:$K$170,3,FALSE),0)</f>
        <v>0</v>
      </c>
      <c r="Z640" s="1829">
        <f>IFERROR(VLOOKUP($A640,'2020'!$B$2:$K$170,4,FALSE),0)</f>
        <v>0</v>
      </c>
      <c r="AA640" s="1829">
        <f>IFERROR(VLOOKUP($A640,'2020'!$B$2:$K$170,5,FALSE),0)</f>
        <v>0</v>
      </c>
      <c r="AB640" s="1829">
        <f>IFERROR(VLOOKUP($A640,'2020'!$B$2:$K$170,8,FALSE),0)</f>
        <v>0</v>
      </c>
      <c r="AC640" s="1740">
        <f>IFERROR(VLOOKUP($A640,'2020'!$B$2:$K$170,10,FALSE),0)</f>
        <v>0</v>
      </c>
      <c r="AD640" s="1700">
        <f>IFERROR(VLOOKUP($A640,'2019'!$B$2:$K$170,3,FALSE),0)</f>
        <v>0</v>
      </c>
      <c r="AE640" s="1823">
        <f>IFERROR(VLOOKUP($A640,'2019'!$B$2:$K$170,4,FALSE),0)</f>
        <v>0</v>
      </c>
      <c r="AF640" s="1823">
        <f>IFERROR(VLOOKUP($A640,'2019'!$B$2:$K$170,5,FALSE),0)</f>
        <v>0</v>
      </c>
      <c r="AG640" s="1823">
        <f>IFERROR(VLOOKUP($A640,'2019'!$B$2:$K$170,8,FALSE),0)</f>
        <v>0</v>
      </c>
      <c r="AH640" s="1740">
        <f>IFERROR(VLOOKUP($A640,'2019'!$B$2:$K$170,10,FALSE),0)</f>
        <v>0</v>
      </c>
      <c r="AI640" s="1700">
        <f>IFERROR(VLOOKUP($A640,'2018'!$B$2:$K$170,3,FALSE),0)</f>
        <v>0</v>
      </c>
      <c r="AJ640" s="1821">
        <f>IFERROR(VLOOKUP($A640,'2018'!$B$2:$K$170,4,FALSE),0)</f>
        <v>0</v>
      </c>
      <c r="AK640" s="1821">
        <f>IFERROR(VLOOKUP($A640,'2018'!$B$2:$K$170,5,FALSE),0)</f>
        <v>0</v>
      </c>
      <c r="AL640" s="1821">
        <f>IFERROR(VLOOKUP($A640,'2018'!$B$2:$K$170,8,FALSE),0)</f>
        <v>0</v>
      </c>
      <c r="AM640" s="1740">
        <f>IFERROR(VLOOKUP($A640,'2018'!$B$2:$K$170,10,FALSE),0)</f>
        <v>0</v>
      </c>
      <c r="AN640" s="1700">
        <f>IFERROR(VLOOKUP($A640,'2017'!$B$2:$J$163,2,FALSE),0)</f>
        <v>0</v>
      </c>
      <c r="AO640" s="1815">
        <f>IFERROR(VLOOKUP($A640,'2017'!$B$2:$J$163,3,FALSE),0)</f>
        <v>0</v>
      </c>
      <c r="AP640" s="1815">
        <f>IFERROR(VLOOKUP($A640,'2017'!$B$2:$J$163,4,FALSE),0)</f>
        <v>0</v>
      </c>
      <c r="AQ640" s="1815">
        <f>IFERROR(VLOOKUP($A640,'2017'!$B$2:$J$163,7,FALSE),0)</f>
        <v>0</v>
      </c>
      <c r="AR640" s="1740">
        <f>IFERROR(VLOOKUP($A640,'2017'!$B$2:$J$163,9,FALSE),0)</f>
        <v>0</v>
      </c>
      <c r="AS640" s="1700">
        <f>IFERROR(VLOOKUP($A640,'2016'!$B$2:$K$165,3,FALSE),0)</f>
        <v>0</v>
      </c>
      <c r="AT640" s="1796">
        <f>IFERROR(VLOOKUP($A640,'2016'!$B$2:$K$165,4,FALSE),0)</f>
        <v>0</v>
      </c>
      <c r="AU640" s="1796">
        <f>IFERROR(VLOOKUP($A640,'2016'!$B$2:$K$165,5,FALSE),0)</f>
        <v>0</v>
      </c>
      <c r="AV640" s="1796">
        <f>IFERROR(VLOOKUP($A640,'2016'!$B$2:$K$165,8,FALSE),0)</f>
        <v>0</v>
      </c>
      <c r="AW640" s="1740">
        <f>IFERROR(VLOOKUP($A640,'2016'!$B$2:$K$165,10,FALSE),0)</f>
        <v>0</v>
      </c>
      <c r="AX640" s="1700">
        <f>IFERROR(VLOOKUP($A640,'2015'!$B$2:$K$165,3,FALSE),0)</f>
        <v>0</v>
      </c>
      <c r="AY640" s="1695">
        <f>IFERROR(VLOOKUP($A640,'2015'!$B$2:$K$165,4,FALSE),0)</f>
        <v>0</v>
      </c>
      <c r="AZ640" s="1695">
        <f>IFERROR(VLOOKUP($A640,'2015'!$B$2:$K$165,5,FALSE),0)</f>
        <v>0</v>
      </c>
      <c r="BA640" s="1695">
        <f>IFERROR(VLOOKUP($A640,'2015'!$B$2:$K$165,8,FALSE),0)</f>
        <v>0</v>
      </c>
      <c r="BB640" s="1740">
        <f>IFERROR(VLOOKUP($A640,'2015'!$B$2:$K$165,10,FALSE),0)</f>
        <v>0</v>
      </c>
      <c r="BC640" s="1700">
        <f>IFERROR(VLOOKUP($A640,'2014'!$B$2:$K$157,3,FALSE),0)</f>
        <v>0</v>
      </c>
      <c r="BD640" s="1691">
        <f>IFERROR(VLOOKUP($A640,'2014'!$B$2:$K$157,4,FALSE),0)</f>
        <v>0</v>
      </c>
      <c r="BE640" s="1691">
        <f>IFERROR(VLOOKUP($A640,'2014'!$B$2:$K$157,5,FALSE),0)</f>
        <v>0</v>
      </c>
      <c r="BF640" s="1691">
        <f>IFERROR(VLOOKUP($A640,'2014'!$B$2:$K$157,8,FALSE),0)</f>
        <v>0</v>
      </c>
      <c r="BG640" s="1740">
        <f>IFERROR(VLOOKUP($A640,'2014'!$B$2:$K$157,10,FALSE),0)</f>
        <v>0</v>
      </c>
      <c r="BH640" s="1700">
        <f>IFERROR(VLOOKUP($A640,'2013'!$D$4:$I$249,2,FALSE),0)</f>
        <v>0</v>
      </c>
      <c r="BI640" s="1691">
        <f>IFERROR(VLOOKUP($A640,'2013'!$D$4:$I$249,3,FALSE),0)</f>
        <v>0</v>
      </c>
      <c r="BJ640" s="1691">
        <f>IFERROR(VLOOKUP($A640,'2013'!$D$4:$I$249,4,FALSE),0)</f>
        <v>0</v>
      </c>
      <c r="BK640" s="1691">
        <f>IFERROR(VLOOKUP($A640,'2013'!$D$4:$I$249,5,FALSE),0)</f>
        <v>0</v>
      </c>
      <c r="BL640" s="1740">
        <f>IFERROR(VLOOKUP($A640,'2013'!$D$4:$I$249,6,FALSE),0)</f>
        <v>0</v>
      </c>
      <c r="BM640" s="1737">
        <f>IFERROR(VLOOKUP($A640,'2012'!$D$3:$O$172,2,FALSE),0)</f>
        <v>0</v>
      </c>
      <c r="BN640" s="1691">
        <f>IFERROR(VLOOKUP($A640,'2012'!$D$3:$O$172,3,FALSE),0)</f>
        <v>0</v>
      </c>
      <c r="BO640" s="1743">
        <f>IFERROR(VLOOKUP($A640,'2012'!$D$3:$O$172,4,FALSE),0)</f>
        <v>0</v>
      </c>
      <c r="BP640" s="1700">
        <f>IFERROR(VLOOKUP($A640,'2012'!$D$3:$O$172,5,FALSE),0)</f>
        <v>0</v>
      </c>
      <c r="BQ640" s="1691">
        <f>IFERROR(VLOOKUP($A640,'2012'!$D$3:$O$172,6,FALSE),0)</f>
        <v>0</v>
      </c>
      <c r="BR640" s="1691">
        <f>IFERROR(VLOOKUP($A640,'2012'!$D$3:$O$172,7,FALSE),0)</f>
        <v>0</v>
      </c>
      <c r="BS640" s="1691">
        <f>IFERROR(VLOOKUP($A640,'2012'!$D$3:$O$172,8,FALSE),0)</f>
        <v>0</v>
      </c>
      <c r="BT640" s="1740">
        <f>IFERROR(VLOOKUP($A640,'2012'!$D$3:$O$172,9,FALSE),0)</f>
        <v>0</v>
      </c>
      <c r="BX640" s="1700">
        <f>IFERROR(VLOOKUP($A640,'2011'!$D$4:$I$251,2,FALSE),0)</f>
        <v>0</v>
      </c>
      <c r="BY640" s="1691">
        <f>IFERROR(VLOOKUP($A640,'2011'!$D$4:$I$251,3,FALSE),0)</f>
        <v>0</v>
      </c>
      <c r="BZ640" s="1691">
        <f>IFERROR(VLOOKUP($A640,'2011'!$D$4:$I$251,4,FALSE),0)</f>
        <v>0</v>
      </c>
      <c r="CA640" s="1691">
        <f>IFERROR(VLOOKUP($A640,'2011'!$D$4:$I$251,5,FALSE),0)</f>
        <v>0</v>
      </c>
      <c r="CB640" s="1740">
        <f>IFERROR(VLOOKUP($A640,'2011'!$D$4:$I$251,6,FALSE),0)</f>
        <v>0</v>
      </c>
      <c r="CC640" s="1700">
        <f>IFERROR(VLOOKUP($A640,'2010'!$C$3:$H$234,2,FALSE),0)</f>
        <v>0</v>
      </c>
      <c r="CD640" s="1691">
        <f>IFERROR(VLOOKUP($A640,'2010'!$C$3:$H$234,3,FALSE),0)</f>
        <v>0</v>
      </c>
      <c r="CE640" s="1691">
        <f>IFERROR(VLOOKUP($A640,'2010'!$C$3:$H$234,4,FALSE),0)</f>
        <v>0</v>
      </c>
      <c r="CF640" s="1691">
        <f>IFERROR(VLOOKUP($A640,'2010'!$C$3:$H$234,5,FALSE),0)</f>
        <v>0</v>
      </c>
      <c r="CG640" s="1740">
        <f>IFERROR(VLOOKUP($A640,'2010'!$C$3:$H$234,6,FALSE),0)</f>
        <v>0</v>
      </c>
      <c r="CH640" s="1700">
        <f>IFERROR(VLOOKUP($A640,'2009'!$C$3:$H$242,2,FALSE),0)</f>
        <v>0</v>
      </c>
      <c r="CI640" s="1691">
        <f>IFERROR(VLOOKUP($A640,'2009'!$C$3:$H$242,3,FALSE),0)</f>
        <v>0</v>
      </c>
      <c r="CJ640" s="1691">
        <f>IFERROR(VLOOKUP($A640,'2009'!$C$3:$H$242,4,FALSE),0)</f>
        <v>0</v>
      </c>
      <c r="CK640" s="1691">
        <f>IFERROR(VLOOKUP($A640,'2009'!$C$3:$H$242,5,FALSE),0)</f>
        <v>0</v>
      </c>
      <c r="CL640" s="1740">
        <f>IFERROR(VLOOKUP($A640,'2009'!$C$3:$H$242,6,FALSE),0)</f>
        <v>0</v>
      </c>
      <c r="CM640" s="1700">
        <f>IFERROR(VLOOKUP($A640,'2008'!$C$3:$H$229,2,FALSE),0)</f>
        <v>0</v>
      </c>
      <c r="CN640" s="1691">
        <f>IFERROR(VLOOKUP($A640,'2008'!$C$3:$H$229,3,FALSE),0)</f>
        <v>0</v>
      </c>
      <c r="CO640" s="1691">
        <f>IFERROR(VLOOKUP($A640,'2008'!$C$3:$H$229,4,FALSE),0)</f>
        <v>0</v>
      </c>
      <c r="CP640" s="1691">
        <f>IFERROR(VLOOKUP($A640,'2008'!$C$3:$H$229,5,FALSE),0)</f>
        <v>0</v>
      </c>
      <c r="CQ640" s="1740">
        <f>IFERROR(VLOOKUP($A640,'2008'!$C$3:$H$229,6,FALSE),0)</f>
        <v>0</v>
      </c>
      <c r="CR640" s="1700">
        <f>IFERROR(VLOOKUP($A640,'2007'!$C$3:$M$238,7,FALSE),0)</f>
        <v>0</v>
      </c>
      <c r="CS640" s="1691">
        <f>IFERROR(VLOOKUP($A640,'2007'!$C$3:$M$238,8,FALSE),0)</f>
        <v>0</v>
      </c>
      <c r="CT640" s="1691">
        <f>IFERROR(VLOOKUP($A640,'2007'!$C$3:$M$238,9,FALSE),0)</f>
        <v>0</v>
      </c>
      <c r="CU640" s="1691">
        <f>IFERROR(VLOOKUP($A640,'2007'!$C$3:$M$238,10,FALSE),0)</f>
        <v>0</v>
      </c>
      <c r="CV640" s="1740">
        <f>IFERROR(VLOOKUP($A640,'2007'!$C$3:$M$238,11,FALSE),0)</f>
        <v>0</v>
      </c>
      <c r="CW640" s="1700">
        <f>IFERROR(VLOOKUP($A640,'2006'!$A$2:$F$200,2,FALSE),0)</f>
        <v>0</v>
      </c>
      <c r="CX640" s="1691">
        <f>IFERROR(VLOOKUP($A640,'2006'!$A$2:$F$200,4,FALSE),0)</f>
        <v>0</v>
      </c>
      <c r="CY640" s="1691">
        <f>IFERROR(VLOOKUP($A640,'2006'!$A$2:$F$200,5,FALSE),0)</f>
        <v>0</v>
      </c>
      <c r="CZ640" s="1740">
        <f>IFERROR(VLOOKUP($A640,'2006'!$A$2:$F$200,6,FALSE),0)</f>
        <v>0</v>
      </c>
      <c r="DA640" s="1700">
        <f>IFERROR(VLOOKUP($A640,'2005'!$C$3:$M$205,8,FALSE),0)</f>
        <v>0</v>
      </c>
      <c r="DB640" s="1691">
        <f>IFERROR(VLOOKUP($A640,'2005'!$C$3:$M$205,9,FALSE),0)</f>
        <v>0</v>
      </c>
      <c r="DC640" s="1691">
        <f>IFERROR(VLOOKUP($A640,'2005'!$C$3:$M$205,10,FALSE),0)</f>
        <v>0</v>
      </c>
      <c r="DD640" s="1740">
        <f>IFERROR(VLOOKUP($A640,'2005'!$C$3:$M$205,11,FALSE),0)</f>
        <v>0</v>
      </c>
      <c r="DE640" s="1700">
        <f>IFERROR(VLOOKUP($A640,'2004'!$C$3:$M$213,8,FALSE),0)</f>
        <v>6</v>
      </c>
      <c r="DF640" s="1691">
        <f>IFERROR(VLOOKUP($A640,'2004'!$C$3:$M$213,9,FALSE),0)</f>
        <v>2</v>
      </c>
      <c r="DG640" s="1691">
        <f>IFERROR(VLOOKUP($A640,'2004'!$C$3:$M$213,10,FALSE),0)</f>
        <v>0</v>
      </c>
      <c r="DH640" s="1740">
        <f>IFERROR(VLOOKUP($A640,'2004'!$C$3:$M$213,11,FALSE),0)</f>
        <v>0.33333333333333331</v>
      </c>
      <c r="DI640" s="1700">
        <f>IFERROR(VLOOKUP($A640,'2003'!$C$3:$Q$214,12,FALSE),0)</f>
        <v>25</v>
      </c>
      <c r="DJ640" s="1691">
        <f>IFERROR(VLOOKUP($A640,'2003'!$C$3:$Q$214,13,FALSE),0)</f>
        <v>10</v>
      </c>
      <c r="DK640" s="1691">
        <f>IFERROR(VLOOKUP($A640,'2003'!$C$3:$Q$214,14,FALSE),0)</f>
        <v>0</v>
      </c>
      <c r="DL640" s="1740">
        <f>IFERROR(VLOOKUP($A640,'2003'!$C$3:$Q$214,15,FALSE),0)</f>
        <v>0.4</v>
      </c>
      <c r="DM640" s="1700">
        <f>IFERROR(VLOOKUP($A640,'2002'!$D$3:$R$214,12,FALSE),0)</f>
        <v>47</v>
      </c>
      <c r="DN640" s="1691">
        <f>IFERROR(VLOOKUP($A640,'2002'!$D$3:$R$214,13,FALSE),0)</f>
        <v>23</v>
      </c>
      <c r="DO640" s="1691">
        <f>IFERROR(VLOOKUP($A640,'2002'!$D$3:$R$214,14,FALSE),0)</f>
        <v>0</v>
      </c>
      <c r="DP640" s="1788">
        <f>IFERROR(VLOOKUP($A640,'2002'!$D$3:$R$214,15,FALSE),0)</f>
        <v>0.48936170212765956</v>
      </c>
      <c r="DQ640" s="1700">
        <f>IFERROR(VLOOKUP($A640,'Pre 2002'!$C$3:$CK$382,84,FALSE),0)</f>
        <v>149</v>
      </c>
      <c r="DR640" s="1695">
        <f>IFERROR(VLOOKUP($A640,'Pre 2002'!$C$3:$CK$382,85,FALSE),0)</f>
        <v>72</v>
      </c>
      <c r="DS640" s="1695">
        <f>IFERROR(VLOOKUP($A640,'Pre 2002'!$C$3:$CK$382,86,FALSE),0)</f>
        <v>0</v>
      </c>
      <c r="DT640" s="1790">
        <f>IFERROR(VLOOKUP($A640,'Pre 2002'!$C$3:$CK$382,87,FALSE),0)</f>
        <v>0.48322147651006714</v>
      </c>
      <c r="DU640" s="1741">
        <f>IFERROR(VLOOKUP(A640,'Pre 2002'!$C$3:$CG$382,83,FALSE),0)</f>
        <v>3</v>
      </c>
    </row>
    <row r="641" spans="1:125">
      <c r="A641" s="1778" t="s">
        <v>33</v>
      </c>
      <c r="B641" s="1562">
        <f t="shared" si="227"/>
        <v>198</v>
      </c>
      <c r="C641" s="1562">
        <f t="shared" si="228"/>
        <v>93</v>
      </c>
      <c r="D641" s="1562">
        <f t="shared" si="229"/>
        <v>0</v>
      </c>
      <c r="E641" s="1563">
        <f t="shared" si="230"/>
        <v>0.46969696969696972</v>
      </c>
      <c r="F641" s="1786">
        <f t="shared" si="231"/>
        <v>6</v>
      </c>
      <c r="G641" s="1595">
        <v>2008</v>
      </c>
      <c r="H641" s="1567">
        <f>IF(BC641&gt;0,1,0)+IF(BH641&gt;0,1,0)+IF(BP641&gt;0,1,0)+IF(BX641&gt;0,1,0)+IF(CC641&gt;0,1,0)+IF(CH641&gt;0,1,0)+IF(CM641&gt;0,1,0)+IF(CR641&gt;0,1,0)+IF(CW641&gt;0,1,0)+IF(DA641&gt;0,1,0)+IF(DE641&gt;0,1,0)+IF(DI641&gt;0,1,0)+IF(DM641&gt;0,1,0)+DU641</f>
        <v>6</v>
      </c>
      <c r="I641" s="1734">
        <f>SUM(BC641,BH641,BP641,BX641,CC641,CH641,CM641,CR641,CW641,DA641,DE641,DI641,DM641,DQ641)</f>
        <v>198</v>
      </c>
      <c r="J641" s="1734">
        <f t="shared" si="247"/>
        <v>93</v>
      </c>
      <c r="K641" s="1734">
        <f t="shared" si="247"/>
        <v>0</v>
      </c>
      <c r="L641" s="1806">
        <f>IF(I641=0,0,J641/I641)</f>
        <v>0.46969696969696972</v>
      </c>
      <c r="M641" s="1746" t="s">
        <v>32</v>
      </c>
      <c r="N641" s="1746">
        <v>0</v>
      </c>
      <c r="O641" s="1700">
        <f>IFERROR(VLOOKUP($A641,'2022'!$B$2:$K$174,3,FALSE),0)</f>
        <v>0</v>
      </c>
      <c r="P641" s="1858">
        <f>IFERROR(VLOOKUP($A641,'2022'!$B$2:$K$174,4,FALSE),0)</f>
        <v>0</v>
      </c>
      <c r="Q641" s="1858">
        <f>IFERROR(VLOOKUP($A641,'2022'!$B$2:$K$174,5,FALSE),0)</f>
        <v>0</v>
      </c>
      <c r="R641" s="1858">
        <f>IFERROR(VLOOKUP($A641,'2022'!$B$2:$K$174,8,FALSE),0)</f>
        <v>0</v>
      </c>
      <c r="S641" s="1740">
        <f>IFERROR(VLOOKUP($A641,'2022'!$B$2:$K$174,10,FALSE),0)</f>
        <v>0</v>
      </c>
      <c r="T641" s="1700">
        <f>IFERROR(VLOOKUP($A641,'2021'!$B$2:$K$174,3,FALSE),0)</f>
        <v>0</v>
      </c>
      <c r="U641" s="1843">
        <f>IFERROR(VLOOKUP($A641,'2021'!$B$2:$K$174,4,FALSE),0)</f>
        <v>0</v>
      </c>
      <c r="V641" s="1843">
        <f>IFERROR(VLOOKUP($A641,'2021'!$B$2:$K$174,5,FALSE),0)</f>
        <v>0</v>
      </c>
      <c r="W641" s="1843">
        <f>IFERROR(VLOOKUP($A641,'2021'!$B$2:$K$174,8,FALSE),0)</f>
        <v>0</v>
      </c>
      <c r="X641" s="1740">
        <f>IFERROR(VLOOKUP($A641,'2021'!$B$2:$K$174,10,FALSE),0)</f>
        <v>0</v>
      </c>
      <c r="Y641" s="1700">
        <f>IFERROR(VLOOKUP($A641,'2020'!$B$2:$K$170,3,FALSE),0)</f>
        <v>0</v>
      </c>
      <c r="Z641" s="1829">
        <f>IFERROR(VLOOKUP($A641,'2020'!$B$2:$K$170,4,FALSE),0)</f>
        <v>0</v>
      </c>
      <c r="AA641" s="1829">
        <f>IFERROR(VLOOKUP($A641,'2020'!$B$2:$K$170,5,FALSE),0)</f>
        <v>0</v>
      </c>
      <c r="AB641" s="1829">
        <f>IFERROR(VLOOKUP($A641,'2020'!$B$2:$K$170,8,FALSE),0)</f>
        <v>0</v>
      </c>
      <c r="AC641" s="1740">
        <f>IFERROR(VLOOKUP($A641,'2020'!$B$2:$K$170,10,FALSE),0)</f>
        <v>0</v>
      </c>
      <c r="AD641" s="1700">
        <f>IFERROR(VLOOKUP($A641,'2019'!$B$2:$K$170,3,FALSE),0)</f>
        <v>0</v>
      </c>
      <c r="AE641" s="1823">
        <f>IFERROR(VLOOKUP($A641,'2019'!$B$2:$K$170,4,FALSE),0)</f>
        <v>0</v>
      </c>
      <c r="AF641" s="1823">
        <f>IFERROR(VLOOKUP($A641,'2019'!$B$2:$K$170,5,FALSE),0)</f>
        <v>0</v>
      </c>
      <c r="AG641" s="1823">
        <f>IFERROR(VLOOKUP($A641,'2019'!$B$2:$K$170,8,FALSE),0)</f>
        <v>0</v>
      </c>
      <c r="AH641" s="1740">
        <f>IFERROR(VLOOKUP($A641,'2019'!$B$2:$K$170,10,FALSE),0)</f>
        <v>0</v>
      </c>
      <c r="AI641" s="1700">
        <f>IFERROR(VLOOKUP($A641,'2018'!$B$2:$K$170,3,FALSE),0)</f>
        <v>0</v>
      </c>
      <c r="AJ641" s="1821">
        <f>IFERROR(VLOOKUP($A641,'2018'!$B$2:$K$170,4,FALSE),0)</f>
        <v>0</v>
      </c>
      <c r="AK641" s="1821">
        <f>IFERROR(VLOOKUP($A641,'2018'!$B$2:$K$170,5,FALSE),0)</f>
        <v>0</v>
      </c>
      <c r="AL641" s="1821">
        <f>IFERROR(VLOOKUP($A641,'2018'!$B$2:$K$170,8,FALSE),0)</f>
        <v>0</v>
      </c>
      <c r="AM641" s="1740">
        <f>IFERROR(VLOOKUP($A641,'2018'!$B$2:$K$170,10,FALSE),0)</f>
        <v>0</v>
      </c>
      <c r="AN641" s="1700">
        <f>IFERROR(VLOOKUP($A641,'2017'!$B$2:$J$163,2,FALSE),0)</f>
        <v>0</v>
      </c>
      <c r="AO641" s="1815">
        <f>IFERROR(VLOOKUP($A641,'2017'!$B$2:$J$163,3,FALSE),0)</f>
        <v>0</v>
      </c>
      <c r="AP641" s="1815">
        <f>IFERROR(VLOOKUP($A641,'2017'!$B$2:$J$163,4,FALSE),0)</f>
        <v>0</v>
      </c>
      <c r="AQ641" s="1815">
        <f>IFERROR(VLOOKUP($A641,'2017'!$B$2:$J$163,7,FALSE),0)</f>
        <v>0</v>
      </c>
      <c r="AR641" s="1740">
        <f>IFERROR(VLOOKUP($A641,'2017'!$B$2:$J$163,9,FALSE),0)</f>
        <v>0</v>
      </c>
      <c r="AS641" s="1700">
        <f>IFERROR(VLOOKUP($A641,'2016'!$B$2:$K$165,3,FALSE),0)</f>
        <v>0</v>
      </c>
      <c r="AT641" s="1796">
        <f>IFERROR(VLOOKUP($A641,'2016'!$B$2:$K$165,4,FALSE),0)</f>
        <v>0</v>
      </c>
      <c r="AU641" s="1796">
        <f>IFERROR(VLOOKUP($A641,'2016'!$B$2:$K$165,5,FALSE),0)</f>
        <v>0</v>
      </c>
      <c r="AV641" s="1796">
        <f>IFERROR(VLOOKUP($A641,'2016'!$B$2:$K$165,8,FALSE),0)</f>
        <v>0</v>
      </c>
      <c r="AW641" s="1740">
        <f>IFERROR(VLOOKUP($A641,'2016'!$B$2:$K$165,10,FALSE),0)</f>
        <v>0</v>
      </c>
      <c r="AX641" s="1700">
        <f>IFERROR(VLOOKUP($A641,'2015'!$B$2:$K$165,3,FALSE),0)</f>
        <v>0</v>
      </c>
      <c r="AY641" s="1695">
        <f>IFERROR(VLOOKUP($A641,'2015'!$B$2:$K$165,4,FALSE),0)</f>
        <v>0</v>
      </c>
      <c r="AZ641" s="1695">
        <f>IFERROR(VLOOKUP($A641,'2015'!$B$2:$K$165,5,FALSE),0)</f>
        <v>0</v>
      </c>
      <c r="BA641" s="1695">
        <f>IFERROR(VLOOKUP($A641,'2015'!$B$2:$K$165,8,FALSE),0)</f>
        <v>0</v>
      </c>
      <c r="BB641" s="1740">
        <f>IFERROR(VLOOKUP($A641,'2015'!$B$2:$K$165,10,FALSE),0)</f>
        <v>0</v>
      </c>
      <c r="BC641" s="1700">
        <f>IFERROR(VLOOKUP($A641,'2014'!$B$2:$K$157,3,FALSE),0)</f>
        <v>36</v>
      </c>
      <c r="BD641" s="1691">
        <f>IFERROR(VLOOKUP($A641,'2014'!$B$2:$K$157,4,FALSE),0)</f>
        <v>6</v>
      </c>
      <c r="BE641" s="1691">
        <f>IFERROR(VLOOKUP($A641,'2014'!$B$2:$K$157,5,FALSE),0)</f>
        <v>13</v>
      </c>
      <c r="BF641" s="1691">
        <f>IFERROR(VLOOKUP($A641,'2014'!$B$2:$K$157,8,FALSE),0)</f>
        <v>0</v>
      </c>
      <c r="BG641" s="1740">
        <f>IFERROR(VLOOKUP($A641,'2014'!$B$2:$K$157,10,FALSE),0)</f>
        <v>0.3611111111111111</v>
      </c>
      <c r="BH641" s="1700">
        <f>IFERROR(VLOOKUP($A641,'2013'!$D$4:$I$249,2,FALSE),0)</f>
        <v>0</v>
      </c>
      <c r="BI641" s="1691">
        <f>IFERROR(VLOOKUP($A641,'2013'!$D$4:$I$249,3,FALSE),0)</f>
        <v>0</v>
      </c>
      <c r="BJ641" s="1691">
        <f>IFERROR(VLOOKUP($A641,'2013'!$D$4:$I$249,4,FALSE),0)</f>
        <v>0</v>
      </c>
      <c r="BK641" s="1691">
        <f>IFERROR(VLOOKUP($A641,'2013'!$D$4:$I$249,5,FALSE),0)</f>
        <v>0</v>
      </c>
      <c r="BL641" s="1740">
        <f>IFERROR(VLOOKUP($A641,'2013'!$D$4:$I$249,6,FALSE),0)</f>
        <v>0</v>
      </c>
      <c r="BM641" s="1737">
        <f>IFERROR(VLOOKUP($A641,'2012'!$D$3:$O$172,2,FALSE),0)</f>
        <v>162</v>
      </c>
      <c r="BN641" s="1691">
        <f>IFERROR(VLOOKUP($A641,'2012'!$D$3:$O$172,3,FALSE),0)</f>
        <v>80</v>
      </c>
      <c r="BO641" s="1743">
        <f>IFERROR(VLOOKUP($A641,'2012'!$D$3:$O$172,4,FALSE),0)</f>
        <v>0</v>
      </c>
      <c r="BP641" s="1700">
        <f>IFERROR(VLOOKUP($A641,'2012'!$D$3:$O$172,5,FALSE),0)</f>
        <v>38</v>
      </c>
      <c r="BQ641" s="1691">
        <f>IFERROR(VLOOKUP($A641,'2012'!$D$3:$O$172,6,FALSE),0)</f>
        <v>9</v>
      </c>
      <c r="BR641" s="1691">
        <f>IFERROR(VLOOKUP($A641,'2012'!$D$3:$O$172,7,FALSE),0)</f>
        <v>20</v>
      </c>
      <c r="BS641" s="1691">
        <f>IFERROR(VLOOKUP($A641,'2012'!$D$3:$O$172,8,FALSE),0)</f>
        <v>0</v>
      </c>
      <c r="BT641" s="1740">
        <f>IFERROR(VLOOKUP($A641,'2012'!$D$3:$O$172,9,FALSE),0)</f>
        <v>0.52631578947368418</v>
      </c>
      <c r="BU641" s="1737">
        <f>IFERROR(VLOOKUP($A641,'2012'!$D$3:$O$172,10,FALSE),0)</f>
        <v>124</v>
      </c>
      <c r="BV641" s="1691">
        <f>IFERROR(VLOOKUP($A641,'2012'!$D$3:$O$172,11,FALSE),0)</f>
        <v>60</v>
      </c>
      <c r="BW641" s="1743">
        <f>IFERROR(VLOOKUP($A641,'2012'!$D$3:$O$172,12,FALSE),0)</f>
        <v>0</v>
      </c>
      <c r="BX641" s="1700">
        <f>IFERROR(VLOOKUP($A641,'2011'!$D$4:$I$251,2,FALSE),0)</f>
        <v>41</v>
      </c>
      <c r="BY641" s="1691">
        <f>IFERROR(VLOOKUP($A641,'2011'!$D$4:$I$251,3,FALSE),0)</f>
        <v>16</v>
      </c>
      <c r="BZ641" s="1691">
        <f>IFERROR(VLOOKUP($A641,'2011'!$D$4:$I$251,4,FALSE),0)</f>
        <v>23</v>
      </c>
      <c r="CA641" s="1691">
        <f>IFERROR(VLOOKUP($A641,'2011'!$D$4:$I$251,5,FALSE),0)</f>
        <v>0</v>
      </c>
      <c r="CB641" s="1740">
        <f>IFERROR(VLOOKUP($A641,'2011'!$D$4:$I$251,6,FALSE),0)</f>
        <v>0.56097560975609762</v>
      </c>
      <c r="CC641" s="1700">
        <f>IFERROR(VLOOKUP($A641,'2010'!$C$3:$H$234,2,FALSE),0)</f>
        <v>38</v>
      </c>
      <c r="CD641" s="1691">
        <f>IFERROR(VLOOKUP($A641,'2010'!$C$3:$H$234,3,FALSE),0)</f>
        <v>12</v>
      </c>
      <c r="CE641" s="1691">
        <f>IFERROR(VLOOKUP($A641,'2010'!$C$3:$H$234,4,FALSE),0)</f>
        <v>19</v>
      </c>
      <c r="CF641" s="1691">
        <f>IFERROR(VLOOKUP($A641,'2010'!$C$3:$H$234,5,FALSE),0)</f>
        <v>0</v>
      </c>
      <c r="CG641" s="1740">
        <f>IFERROR(VLOOKUP($A641,'2010'!$C$3:$H$234,6,FALSE),0)</f>
        <v>0.5</v>
      </c>
      <c r="CH641" s="1700">
        <f>IFERROR(VLOOKUP($A641,'2009'!$C$3:$H$242,2,FALSE),0)</f>
        <v>27</v>
      </c>
      <c r="CI641" s="1691">
        <f>IFERROR(VLOOKUP($A641,'2009'!$C$3:$H$242,3,FALSE),0)</f>
        <v>12</v>
      </c>
      <c r="CJ641" s="1691">
        <f>IFERROR(VLOOKUP($A641,'2009'!$C$3:$H$242,4,FALSE),0)</f>
        <v>12</v>
      </c>
      <c r="CK641" s="1691">
        <f>IFERROR(VLOOKUP($A641,'2009'!$C$3:$H$242,5,FALSE),0)</f>
        <v>0</v>
      </c>
      <c r="CL641" s="1740">
        <f>IFERROR(VLOOKUP($A641,'2009'!$C$3:$H$242,6,FALSE),0)</f>
        <v>0.44444444444444442</v>
      </c>
      <c r="CM641" s="1700">
        <f>IFERROR(VLOOKUP($A641,'2008'!$C$3:$H$229,2,FALSE),0)</f>
        <v>18</v>
      </c>
      <c r="CN641" s="1691">
        <f>IFERROR(VLOOKUP($A641,'2008'!$C$3:$H$229,3,FALSE),0)</f>
        <v>5</v>
      </c>
      <c r="CO641" s="1691">
        <f>IFERROR(VLOOKUP($A641,'2008'!$C$3:$H$229,4,FALSE),0)</f>
        <v>6</v>
      </c>
      <c r="CP641" s="1691">
        <f>IFERROR(VLOOKUP($A641,'2008'!$C$3:$H$229,5,FALSE),0)</f>
        <v>0</v>
      </c>
      <c r="CQ641" s="1740">
        <f>IFERROR(VLOOKUP($A641,'2008'!$C$3:$H$229,6,FALSE),0)</f>
        <v>0.33333333333333331</v>
      </c>
      <c r="CR641" s="1700">
        <f>IFERROR(VLOOKUP($A641,'2007'!$C$3:$M$238,7,FALSE),0)</f>
        <v>0</v>
      </c>
      <c r="CS641" s="1691">
        <f>IFERROR(VLOOKUP($A641,'2007'!$C$3:$M$238,8,FALSE),0)</f>
        <v>0</v>
      </c>
      <c r="CT641" s="1691">
        <f>IFERROR(VLOOKUP($A641,'2007'!$C$3:$M$238,9,FALSE),0)</f>
        <v>0</v>
      </c>
      <c r="CU641" s="1691">
        <f>IFERROR(VLOOKUP($A641,'2007'!$C$3:$M$238,10,FALSE),0)</f>
        <v>0</v>
      </c>
      <c r="CV641" s="1740">
        <f>IFERROR(VLOOKUP($A641,'2007'!$C$3:$M$238,11,FALSE),0)</f>
        <v>0</v>
      </c>
      <c r="CW641" s="1700">
        <f>IFERROR(VLOOKUP($A641,'2006'!$A$2:$F$200,2,FALSE),0)</f>
        <v>0</v>
      </c>
      <c r="CX641" s="1691">
        <f>IFERROR(VLOOKUP($A641,'2006'!$A$2:$F$200,4,FALSE),0)</f>
        <v>0</v>
      </c>
      <c r="CY641" s="1691">
        <f>IFERROR(VLOOKUP($A641,'2006'!$A$2:$F$200,5,FALSE),0)</f>
        <v>0</v>
      </c>
      <c r="CZ641" s="1740">
        <f>IFERROR(VLOOKUP($A641,'2006'!$A$2:$F$200,6,FALSE),0)</f>
        <v>0</v>
      </c>
      <c r="DA641" s="1700">
        <f>IFERROR(VLOOKUP($A641,'2005'!$C$3:$M$205,8,FALSE),0)</f>
        <v>0</v>
      </c>
      <c r="DB641" s="1691">
        <f>IFERROR(VLOOKUP($A641,'2005'!$C$3:$M$205,9,FALSE),0)</f>
        <v>0</v>
      </c>
      <c r="DC641" s="1691">
        <f>IFERROR(VLOOKUP($A641,'2005'!$C$3:$M$205,10,FALSE),0)</f>
        <v>0</v>
      </c>
      <c r="DD641" s="1740">
        <f>IFERROR(VLOOKUP($A641,'2005'!$C$3:$M$205,11,FALSE),0)</f>
        <v>0</v>
      </c>
      <c r="DE641" s="1700">
        <f>IFERROR(VLOOKUP($A641,'2004'!$C$3:$M$213,8,FALSE),0)</f>
        <v>0</v>
      </c>
      <c r="DF641" s="1691">
        <f>IFERROR(VLOOKUP($A641,'2004'!$C$3:$M$213,9,FALSE),0)</f>
        <v>0</v>
      </c>
      <c r="DG641" s="1691">
        <f>IFERROR(VLOOKUP($A641,'2004'!$C$3:$M$213,10,FALSE),0)</f>
        <v>0</v>
      </c>
      <c r="DH641" s="1740">
        <f>IFERROR(VLOOKUP($A641,'2004'!$C$3:$M$213,11,FALSE),0)</f>
        <v>0</v>
      </c>
      <c r="DI641" s="1700">
        <f>IFERROR(VLOOKUP($A641,'2003'!$C$3:$Q$214,12,FALSE),0)</f>
        <v>0</v>
      </c>
      <c r="DJ641" s="1691">
        <f>IFERROR(VLOOKUP($A641,'2003'!$C$3:$Q$214,13,FALSE),0)</f>
        <v>0</v>
      </c>
      <c r="DK641" s="1691">
        <f>IFERROR(VLOOKUP($A641,'2003'!$C$3:$Q$214,14,FALSE),0)</f>
        <v>0</v>
      </c>
      <c r="DL641" s="1740">
        <f>IFERROR(VLOOKUP($A641,'2003'!$C$3:$Q$214,15,FALSE),0)</f>
        <v>0</v>
      </c>
      <c r="DM641" s="1700">
        <f>IFERROR(VLOOKUP($A641,'2002'!$D$3:$R$214,12,FALSE),0)</f>
        <v>0</v>
      </c>
      <c r="DN641" s="1691">
        <f>IFERROR(VLOOKUP($A641,'2002'!$D$3:$R$214,13,FALSE),0)</f>
        <v>0</v>
      </c>
      <c r="DO641" s="1691">
        <f>IFERROR(VLOOKUP($A641,'2002'!$D$3:$R$214,14,FALSE),0)</f>
        <v>0</v>
      </c>
      <c r="DP641" s="1788">
        <f>IFERROR(VLOOKUP($A641,'2002'!$D$3:$R$214,15,FALSE),0)</f>
        <v>0</v>
      </c>
      <c r="DQ641" s="1700">
        <f>IFERROR(VLOOKUP($A641,'Pre 2002'!$C$3:$CK$382,84,FALSE),0)</f>
        <v>0</v>
      </c>
      <c r="DR641" s="1695">
        <f>IFERROR(VLOOKUP($A641,'Pre 2002'!$C$3:$CK$382,85,FALSE),0)</f>
        <v>0</v>
      </c>
      <c r="DS641" s="1695">
        <f>IFERROR(VLOOKUP($A641,'Pre 2002'!$C$3:$CK$382,86,FALSE),0)</f>
        <v>0</v>
      </c>
      <c r="DT641" s="1790">
        <f>IFERROR(VLOOKUP($A641,'Pre 2002'!$C$3:$CK$382,87,FALSE),0)</f>
        <v>0</v>
      </c>
      <c r="DU641" s="1741">
        <f>IFERROR(VLOOKUP(A641,'Pre 2002'!$C$3:$CG$382,83,FALSE),0)</f>
        <v>0</v>
      </c>
    </row>
    <row r="642" spans="1:125">
      <c r="A642" s="1779" t="s">
        <v>2172</v>
      </c>
      <c r="B642" s="1562">
        <f t="shared" si="227"/>
        <v>96</v>
      </c>
      <c r="C642" s="1562">
        <f t="shared" si="228"/>
        <v>45</v>
      </c>
      <c r="D642" s="1562">
        <f t="shared" si="229"/>
        <v>0</v>
      </c>
      <c r="E642" s="1563">
        <f t="shared" si="230"/>
        <v>0.46875</v>
      </c>
      <c r="F642" s="1786">
        <f t="shared" si="231"/>
        <v>2</v>
      </c>
      <c r="G642" s="1595">
        <v>2015</v>
      </c>
      <c r="H642" s="1567">
        <f>IF(BC642&gt;0,1,0)+IF(BH642&gt;0,1,0)+IF(BP642&gt;0,1,0)+IF(BX642&gt;0,1,0)+IF(CC642&gt;0,1,0)+IF(CH642&gt;0,1,0)+IF(CM642&gt;0,1,0)+IF(CR642&gt;0,1,0)+IF(CW642&gt;0,1,0)+IF(DA642&gt;0,1,0)+IF(DE642&gt;0,1,0)+IF(DI642&gt;0,1,0)+IF(DM642&gt;0,1,0)+DU642</f>
        <v>0</v>
      </c>
      <c r="I642" s="1734">
        <f>SUM(BC642,BH642,BP642,BX642,CC642,CH642,CM642,CR642,CW642,DA642,DE642,DI642,DM642,DQ642)</f>
        <v>0</v>
      </c>
      <c r="J642" s="1734">
        <f t="shared" si="247"/>
        <v>0</v>
      </c>
      <c r="K642" s="1734">
        <f t="shared" si="247"/>
        <v>0</v>
      </c>
      <c r="L642" s="1806">
        <f>IF(I642=0,0,J642/I642)</f>
        <v>0</v>
      </c>
      <c r="M642" s="1751"/>
      <c r="N642" s="1751"/>
      <c r="O642" s="1700">
        <f>IFERROR(VLOOKUP($A642,'2022'!$B$2:$K$174,3,FALSE),0)</f>
        <v>0</v>
      </c>
      <c r="P642" s="1858">
        <f>IFERROR(VLOOKUP($A642,'2022'!$B$2:$K$174,4,FALSE),0)</f>
        <v>0</v>
      </c>
      <c r="Q642" s="1858">
        <f>IFERROR(VLOOKUP($A642,'2022'!$B$2:$K$174,5,FALSE),0)</f>
        <v>0</v>
      </c>
      <c r="R642" s="1858">
        <f>IFERROR(VLOOKUP($A642,'2022'!$B$2:$K$174,8,FALSE),0)</f>
        <v>0</v>
      </c>
      <c r="S642" s="1740">
        <f>IFERROR(VLOOKUP($A642,'2022'!$B$2:$K$174,10,FALSE),0)</f>
        <v>0</v>
      </c>
      <c r="T642" s="1700">
        <f>IFERROR(VLOOKUP($A642,'2021'!$B$2:$K$174,3,FALSE),0)</f>
        <v>0</v>
      </c>
      <c r="U642" s="1843">
        <f>IFERROR(VLOOKUP($A642,'2021'!$B$2:$K$174,4,FALSE),0)</f>
        <v>0</v>
      </c>
      <c r="V642" s="1843">
        <f>IFERROR(VLOOKUP($A642,'2021'!$B$2:$K$174,5,FALSE),0)</f>
        <v>0</v>
      </c>
      <c r="W642" s="1843">
        <f>IFERROR(VLOOKUP($A642,'2021'!$B$2:$K$174,8,FALSE),0)</f>
        <v>0</v>
      </c>
      <c r="X642" s="1740">
        <f>IFERROR(VLOOKUP($A642,'2021'!$B$2:$K$174,10,FALSE),0)</f>
        <v>0</v>
      </c>
      <c r="Y642" s="1700">
        <f>IFERROR(VLOOKUP($A642,'2020'!$B$2:$K$170,3,FALSE),0)</f>
        <v>0</v>
      </c>
      <c r="Z642" s="1829">
        <f>IFERROR(VLOOKUP($A642,'2020'!$B$2:$K$170,4,FALSE),0)</f>
        <v>0</v>
      </c>
      <c r="AA642" s="1829">
        <f>IFERROR(VLOOKUP($A642,'2020'!$B$2:$K$170,5,FALSE),0)</f>
        <v>0</v>
      </c>
      <c r="AB642" s="1829">
        <f>IFERROR(VLOOKUP($A642,'2020'!$B$2:$K$170,8,FALSE),0)</f>
        <v>0</v>
      </c>
      <c r="AC642" s="1740">
        <f>IFERROR(VLOOKUP($A642,'2020'!$B$2:$K$170,10,FALSE),0)</f>
        <v>0</v>
      </c>
      <c r="AD642" s="1700">
        <f>IFERROR(VLOOKUP($A642,'2019'!$B$2:$K$170,3,FALSE),0)</f>
        <v>0</v>
      </c>
      <c r="AE642" s="1823">
        <f>IFERROR(VLOOKUP($A642,'2019'!$B$2:$K$170,4,FALSE),0)</f>
        <v>0</v>
      </c>
      <c r="AF642" s="1823">
        <f>IFERROR(VLOOKUP($A642,'2019'!$B$2:$K$170,5,FALSE),0)</f>
        <v>0</v>
      </c>
      <c r="AG642" s="1823">
        <f>IFERROR(VLOOKUP($A642,'2019'!$B$2:$K$170,8,FALSE),0)</f>
        <v>0</v>
      </c>
      <c r="AH642" s="1740">
        <f>IFERROR(VLOOKUP($A642,'2019'!$B$2:$K$170,10,FALSE),0)</f>
        <v>0</v>
      </c>
      <c r="AI642" s="1700">
        <f>IFERROR(VLOOKUP($A642,'2018'!$B$2:$K$170,3,FALSE),0)</f>
        <v>0</v>
      </c>
      <c r="AJ642" s="1821">
        <f>IFERROR(VLOOKUP($A642,'2018'!$B$2:$K$170,4,FALSE),0)</f>
        <v>0</v>
      </c>
      <c r="AK642" s="1821">
        <f>IFERROR(VLOOKUP($A642,'2018'!$B$2:$K$170,5,FALSE),0)</f>
        <v>0</v>
      </c>
      <c r="AL642" s="1821">
        <f>IFERROR(VLOOKUP($A642,'2018'!$B$2:$K$170,8,FALSE),0)</f>
        <v>0</v>
      </c>
      <c r="AM642" s="1740">
        <f>IFERROR(VLOOKUP($A642,'2018'!$B$2:$K$170,10,FALSE),0)</f>
        <v>0</v>
      </c>
      <c r="AN642" s="1700">
        <f>IFERROR(VLOOKUP($A642,'2017'!$B$2:$J$163,2,FALSE),0)</f>
        <v>0</v>
      </c>
      <c r="AO642" s="1815">
        <f>IFERROR(VLOOKUP($A642,'2017'!$B$2:$J$163,3,FALSE),0)</f>
        <v>0</v>
      </c>
      <c r="AP642" s="1815">
        <f>IFERROR(VLOOKUP($A642,'2017'!$B$2:$J$163,4,FALSE),0)</f>
        <v>0</v>
      </c>
      <c r="AQ642" s="1815">
        <f>IFERROR(VLOOKUP($A642,'2017'!$B$2:$J$163,7,FALSE),0)</f>
        <v>0</v>
      </c>
      <c r="AR642" s="1740">
        <f>IFERROR(VLOOKUP($A642,'2017'!$B$2:$J$163,9,FALSE),0)</f>
        <v>0</v>
      </c>
      <c r="AS642" s="1700">
        <f>IFERROR(VLOOKUP($A642,'2016'!$B$2:$K$165,3,FALSE),0)</f>
        <v>49</v>
      </c>
      <c r="AT642" s="1796">
        <f>IFERROR(VLOOKUP($A642,'2016'!$B$2:$K$165,4,FALSE),0)</f>
        <v>11</v>
      </c>
      <c r="AU642" s="1796">
        <f>IFERROR(VLOOKUP($A642,'2016'!$B$2:$K$165,5,FALSE),0)</f>
        <v>23</v>
      </c>
      <c r="AV642" s="1796">
        <f>IFERROR(VLOOKUP($A642,'2016'!$B$2:$K$165,8,FALSE),0)</f>
        <v>0</v>
      </c>
      <c r="AW642" s="1740">
        <f>IFERROR(VLOOKUP($A642,'2016'!$B$2:$K$165,10,FALSE),0)</f>
        <v>0.46899999999999997</v>
      </c>
      <c r="AX642" s="1700">
        <f>IFERROR(VLOOKUP($A642,'2015'!$B$2:$K$165,3,FALSE),0)</f>
        <v>47</v>
      </c>
      <c r="AY642" s="1695">
        <f>IFERROR(VLOOKUP($A642,'2015'!$B$2:$K$165,4,FALSE),0)</f>
        <v>10</v>
      </c>
      <c r="AZ642" s="1695">
        <f>IFERROR(VLOOKUP($A642,'2015'!$B$2:$K$165,5,FALSE),0)</f>
        <v>22</v>
      </c>
      <c r="BA642" s="1695">
        <f>IFERROR(VLOOKUP($A642,'2015'!$B$2:$K$165,8,FALSE),0)</f>
        <v>0</v>
      </c>
      <c r="BB642" s="1740">
        <f>IFERROR(VLOOKUP($A642,'2015'!$B$2:$K$165,10,FALSE),0)</f>
        <v>0.46808510638297873</v>
      </c>
      <c r="BC642" s="1700">
        <f>IFERROR(VLOOKUP($A642,'2014'!$B$2:$K$157,3,FALSE),0)</f>
        <v>0</v>
      </c>
      <c r="BD642" s="1691">
        <f>IFERROR(VLOOKUP($A642,'2014'!$B$2:$K$157,4,FALSE),0)</f>
        <v>0</v>
      </c>
      <c r="BE642" s="1691">
        <f>IFERROR(VLOOKUP($A642,'2014'!$B$2:$K$157,5,FALSE),0)</f>
        <v>0</v>
      </c>
      <c r="BF642" s="1691">
        <f>IFERROR(VLOOKUP($A642,'2014'!$B$2:$K$157,8,FALSE),0)</f>
        <v>0</v>
      </c>
      <c r="BG642" s="1740">
        <f>IFERROR(VLOOKUP($A642,'2014'!$B$2:$K$157,10,FALSE),0)</f>
        <v>0</v>
      </c>
      <c r="BH642" s="1700">
        <f>IFERROR(VLOOKUP($A642,'2013'!$D$4:$I$249,2,FALSE),0)</f>
        <v>0</v>
      </c>
      <c r="BI642" s="1691">
        <f>IFERROR(VLOOKUP($A642,'2013'!$D$4:$I$249,3,FALSE),0)</f>
        <v>0</v>
      </c>
      <c r="BJ642" s="1691">
        <f>IFERROR(VLOOKUP($A642,'2013'!$D$4:$I$249,4,FALSE),0)</f>
        <v>0</v>
      </c>
      <c r="BK642" s="1691">
        <f>IFERROR(VLOOKUP($A642,'2013'!$D$4:$I$249,5,FALSE),0)</f>
        <v>0</v>
      </c>
      <c r="BL642" s="1740">
        <f>IFERROR(VLOOKUP($A642,'2013'!$D$4:$I$249,6,FALSE),0)</f>
        <v>0</v>
      </c>
      <c r="BM642" s="1737">
        <f>IFERROR(VLOOKUP($A642,'2012'!$D$3:$O$172,2,FALSE),0)</f>
        <v>0</v>
      </c>
      <c r="BN642" s="1691">
        <f>IFERROR(VLOOKUP($A642,'2012'!$D$3:$O$172,3,FALSE),0)</f>
        <v>0</v>
      </c>
      <c r="BO642" s="1743">
        <f>IFERROR(VLOOKUP($A642,'2012'!$D$3:$O$172,4,FALSE),0)</f>
        <v>0</v>
      </c>
      <c r="BP642" s="1700">
        <f>IFERROR(VLOOKUP($A642,'2012'!$D$3:$O$172,5,FALSE),0)</f>
        <v>0</v>
      </c>
      <c r="BQ642" s="1691">
        <f>IFERROR(VLOOKUP($A642,'2012'!$D$3:$O$172,6,FALSE),0)</f>
        <v>0</v>
      </c>
      <c r="BR642" s="1691">
        <f>IFERROR(VLOOKUP($A642,'2012'!$D$3:$O$172,7,FALSE),0)</f>
        <v>0</v>
      </c>
      <c r="BS642" s="1691">
        <f>IFERROR(VLOOKUP($A642,'2012'!$D$3:$O$172,8,FALSE),0)</f>
        <v>0</v>
      </c>
      <c r="BT642" s="1740">
        <f>IFERROR(VLOOKUP($A642,'2012'!$D$3:$O$172,9,FALSE),0)</f>
        <v>0</v>
      </c>
      <c r="BX642" s="1700">
        <f>IFERROR(VLOOKUP($A642,'2011'!$D$4:$I$251,2,FALSE),0)</f>
        <v>0</v>
      </c>
      <c r="BY642" s="1691">
        <f>IFERROR(VLOOKUP($A642,'2011'!$D$4:$I$251,3,FALSE),0)</f>
        <v>0</v>
      </c>
      <c r="BZ642" s="1691">
        <f>IFERROR(VLOOKUP($A642,'2011'!$D$4:$I$251,4,FALSE),0)</f>
        <v>0</v>
      </c>
      <c r="CA642" s="1691">
        <f>IFERROR(VLOOKUP($A642,'2011'!$D$4:$I$251,5,FALSE),0)</f>
        <v>0</v>
      </c>
      <c r="CB642" s="1740">
        <f>IFERROR(VLOOKUP($A642,'2011'!$D$4:$I$251,6,FALSE),0)</f>
        <v>0</v>
      </c>
      <c r="CC642" s="1700">
        <f>IFERROR(VLOOKUP($A642,'2010'!$C$3:$H$234,2,FALSE),0)</f>
        <v>0</v>
      </c>
      <c r="CD642" s="1691">
        <f>IFERROR(VLOOKUP($A642,'2010'!$C$3:$H$234,3,FALSE),0)</f>
        <v>0</v>
      </c>
      <c r="CE642" s="1691">
        <f>IFERROR(VLOOKUP($A642,'2010'!$C$3:$H$234,4,FALSE),0)</f>
        <v>0</v>
      </c>
      <c r="CF642" s="1691">
        <f>IFERROR(VLOOKUP($A642,'2010'!$C$3:$H$234,5,FALSE),0)</f>
        <v>0</v>
      </c>
      <c r="CG642" s="1740">
        <f>IFERROR(VLOOKUP($A642,'2010'!$C$3:$H$234,6,FALSE),0)</f>
        <v>0</v>
      </c>
      <c r="CH642" s="1700">
        <f>IFERROR(VLOOKUP($A642,'2009'!$C$3:$H$242,2,FALSE),0)</f>
        <v>0</v>
      </c>
      <c r="CI642" s="1691">
        <f>IFERROR(VLOOKUP($A642,'2009'!$C$3:$H$242,3,FALSE),0)</f>
        <v>0</v>
      </c>
      <c r="CJ642" s="1691">
        <f>IFERROR(VLOOKUP($A642,'2009'!$C$3:$H$242,4,FALSE),0)</f>
        <v>0</v>
      </c>
      <c r="CK642" s="1691">
        <f>IFERROR(VLOOKUP($A642,'2009'!$C$3:$H$242,5,FALSE),0)</f>
        <v>0</v>
      </c>
      <c r="CL642" s="1740">
        <f>IFERROR(VLOOKUP($A642,'2009'!$C$3:$H$242,6,FALSE),0)</f>
        <v>0</v>
      </c>
      <c r="CM642" s="1700">
        <f>IFERROR(VLOOKUP($A642,'2008'!$C$3:$H$229,2,FALSE),0)</f>
        <v>0</v>
      </c>
      <c r="CN642" s="1691">
        <f>IFERROR(VLOOKUP($A642,'2008'!$C$3:$H$229,3,FALSE),0)</f>
        <v>0</v>
      </c>
      <c r="CO642" s="1691">
        <f>IFERROR(VLOOKUP($A642,'2008'!$C$3:$H$229,4,FALSE),0)</f>
        <v>0</v>
      </c>
      <c r="CP642" s="1691">
        <f>IFERROR(VLOOKUP($A642,'2008'!$C$3:$H$229,5,FALSE),0)</f>
        <v>0</v>
      </c>
      <c r="CQ642" s="1740">
        <f>IFERROR(VLOOKUP($A642,'2008'!$C$3:$H$229,6,FALSE),0)</f>
        <v>0</v>
      </c>
      <c r="CR642" s="1700">
        <f>IFERROR(VLOOKUP($A642,'2007'!$C$3:$M$238,7,FALSE),0)</f>
        <v>0</v>
      </c>
      <c r="CS642" s="1691">
        <f>IFERROR(VLOOKUP($A642,'2007'!$C$3:$M$238,8,FALSE),0)</f>
        <v>0</v>
      </c>
      <c r="CT642" s="1691">
        <f>IFERROR(VLOOKUP($A642,'2007'!$C$3:$M$238,9,FALSE),0)</f>
        <v>0</v>
      </c>
      <c r="CU642" s="1691">
        <f>IFERROR(VLOOKUP($A642,'2007'!$C$3:$M$238,10,FALSE),0)</f>
        <v>0</v>
      </c>
      <c r="CV642" s="1740">
        <f>IFERROR(VLOOKUP($A642,'2007'!$C$3:$M$238,11,FALSE),0)</f>
        <v>0</v>
      </c>
      <c r="CW642" s="1700">
        <f>IFERROR(VLOOKUP($A642,'2006'!$A$2:$F$200,2,FALSE),0)</f>
        <v>0</v>
      </c>
      <c r="CX642" s="1691">
        <f>IFERROR(VLOOKUP($A642,'2006'!$A$2:$F$200,4,FALSE),0)</f>
        <v>0</v>
      </c>
      <c r="CY642" s="1691">
        <f>IFERROR(VLOOKUP($A642,'2006'!$A$2:$F$200,5,FALSE),0)</f>
        <v>0</v>
      </c>
      <c r="CZ642" s="1740">
        <f>IFERROR(VLOOKUP($A642,'2006'!$A$2:$F$200,6,FALSE),0)</f>
        <v>0</v>
      </c>
      <c r="DA642" s="1700">
        <f>IFERROR(VLOOKUP($A642,'2005'!$C$3:$M$205,8,FALSE),0)</f>
        <v>0</v>
      </c>
      <c r="DB642" s="1691">
        <f>IFERROR(VLOOKUP($A642,'2005'!$C$3:$M$205,9,FALSE),0)</f>
        <v>0</v>
      </c>
      <c r="DC642" s="1691">
        <f>IFERROR(VLOOKUP($A642,'2005'!$C$3:$M$205,10,FALSE),0)</f>
        <v>0</v>
      </c>
      <c r="DD642" s="1740">
        <f>IFERROR(VLOOKUP($A642,'2005'!$C$3:$M$205,11,FALSE),0)</f>
        <v>0</v>
      </c>
      <c r="DE642" s="1700">
        <f>IFERROR(VLOOKUP($A642,'2004'!$C$3:$M$213,8,FALSE),0)</f>
        <v>0</v>
      </c>
      <c r="DF642" s="1691">
        <f>IFERROR(VLOOKUP($A642,'2004'!$C$3:$M$213,9,FALSE),0)</f>
        <v>0</v>
      </c>
      <c r="DG642" s="1691">
        <f>IFERROR(VLOOKUP($A642,'2004'!$C$3:$M$213,10,FALSE),0)</f>
        <v>0</v>
      </c>
      <c r="DH642" s="1740">
        <f>IFERROR(VLOOKUP($A642,'2004'!$C$3:$M$213,11,FALSE),0)</f>
        <v>0</v>
      </c>
      <c r="DI642" s="1700">
        <f>IFERROR(VLOOKUP($A642,'2003'!$C$3:$Q$214,12,FALSE),0)</f>
        <v>0</v>
      </c>
      <c r="DJ642" s="1691">
        <f>IFERROR(VLOOKUP($A642,'2003'!$C$3:$Q$214,13,FALSE),0)</f>
        <v>0</v>
      </c>
      <c r="DK642" s="1691">
        <f>IFERROR(VLOOKUP($A642,'2003'!$C$3:$Q$214,14,FALSE),0)</f>
        <v>0</v>
      </c>
      <c r="DL642" s="1740">
        <f>IFERROR(VLOOKUP($A642,'2003'!$C$3:$Q$214,15,FALSE),0)</f>
        <v>0</v>
      </c>
      <c r="DM642" s="1700">
        <f>IFERROR(VLOOKUP($A642,'2002'!$D$3:$R$214,12,FALSE),0)</f>
        <v>0</v>
      </c>
      <c r="DN642" s="1691">
        <f>IFERROR(VLOOKUP($A642,'2002'!$D$3:$R$214,13,FALSE),0)</f>
        <v>0</v>
      </c>
      <c r="DO642" s="1691">
        <f>IFERROR(VLOOKUP($A642,'2002'!$D$3:$R$214,14,FALSE),0)</f>
        <v>0</v>
      </c>
      <c r="DP642" s="1788">
        <f>IFERROR(VLOOKUP($A642,'2002'!$D$3:$R$214,15,FALSE),0)</f>
        <v>0</v>
      </c>
      <c r="DQ642" s="1700">
        <f>IFERROR(VLOOKUP($A642,'Pre 2002'!$C$3:$CK$382,84,FALSE),0)</f>
        <v>0</v>
      </c>
      <c r="DR642" s="1695">
        <f>IFERROR(VLOOKUP($A642,'Pre 2002'!$C$3:$CK$382,85,FALSE),0)</f>
        <v>0</v>
      </c>
      <c r="DS642" s="1695">
        <f>IFERROR(VLOOKUP($A642,'Pre 2002'!$C$3:$CK$382,86,FALSE),0)</f>
        <v>0</v>
      </c>
      <c r="DT642" s="1790">
        <f>IFERROR(VLOOKUP($A642,'Pre 2002'!$C$3:$CK$382,87,FALSE),0)</f>
        <v>0</v>
      </c>
      <c r="DU642" s="1741">
        <f>IFERROR(VLOOKUP(A642,'Pre 2002'!$C$3:$CG$382,83,FALSE),0)</f>
        <v>0</v>
      </c>
    </row>
    <row r="643" spans="1:125">
      <c r="A643" s="1778" t="s">
        <v>1950</v>
      </c>
      <c r="B643" s="1562">
        <f t="shared" ref="B643:B706" si="248">SUM(O643,T643,Y643,AD643,AI643,AN643,AS643,AX643,BC643,BH643,BP643,BX643,CC643,CH643,CM643,CR643,CW643,DA643,DE643,DI643,DM643,DQ643)</f>
        <v>32</v>
      </c>
      <c r="C643" s="1562">
        <f t="shared" ref="C643:C706" si="249">SUM(Q643,V643,AA643,AF643,AK643,AP643,AU643,AZ643,BE643,BJ643,BR643,BZ643,CE643,CJ643,CO643,CT643,CX643,DB643,DF643,DJ643,DN643,DR643)</f>
        <v>15</v>
      </c>
      <c r="D643" s="1562">
        <f t="shared" ref="D643:D706" si="250">SUM(R643,W643,AB643,AG643,AL643,AQ643,AV643,BA643,BF643,BK643,BS643,CA643,CF643,CK643,CP643,CU643,CY643,DC643,DG643,DK643,DO643,DS643)</f>
        <v>0</v>
      </c>
      <c r="E643" s="1563">
        <f t="shared" ref="E643:E706" si="251">IF(B643=0,0,C643/B643)</f>
        <v>0.46875</v>
      </c>
      <c r="F643" s="1786">
        <f t="shared" ref="F643:F706" si="252">IF(O643&gt;0,1,0)+IF(T643&gt;0,1,0)+IF(Y643&gt;0,1,0)+IF(AD643&gt;0,1,0)+IF(AI643&gt;0,1,0)+IF(AN643&gt;0,1,0)+IF(AS643&gt;0,1,0)+IF(AX643&gt;0,1,0)+IF(BC643&gt;0,1,0)+IF(BH643&gt;0,1,0)+IF(BP643&gt;0,1,0)+IF(BX643&gt;0,1,0)+IF(CC643&gt;0,1,0)+IF(CH643&gt;0,1,0)+IF(CM643&gt;0,1,0)+IF(CR643&gt;0,1,0)+IF(CW643&gt;0,1,0)+IF(DA643&gt;0,1,0)+IF(DE643&gt;0,1,0)+IF(DI643&gt;0,1,0)+IF(DM643&gt;0,1,0)+DU643</f>
        <v>2</v>
      </c>
      <c r="G643" s="1595" t="s">
        <v>2159</v>
      </c>
      <c r="H643" s="1567">
        <f>IF(BC643&gt;0,1,0)+IF(BH643&gt;0,1,0)+IF(BP643&gt;0,1,0)+IF(BX643&gt;0,1,0)+IF(CC643&gt;0,1,0)+IF(CH643&gt;0,1,0)+IF(CM643&gt;0,1,0)+IF(CR643&gt;0,1,0)+IF(CW643&gt;0,1,0)+IF(DA643&gt;0,1,0)+IF(DE643&gt;0,1,0)+IF(DI643&gt;0,1,0)+IF(DM643&gt;0,1,0)+DU643</f>
        <v>2</v>
      </c>
      <c r="I643" s="1734">
        <f>SUM(BC643,BH643,BP643,BX643,CC643,CH643,CM643,CR643,CW643,DA643,DE643,DI643,DM643,DQ643)</f>
        <v>32</v>
      </c>
      <c r="J643" s="1734">
        <f t="shared" si="247"/>
        <v>15</v>
      </c>
      <c r="K643" s="1734">
        <f t="shared" si="247"/>
        <v>0</v>
      </c>
      <c r="L643" s="1806">
        <f>IF(I643=0,0,J643/I643)</f>
        <v>0.46875</v>
      </c>
      <c r="O643" s="1700">
        <f>IFERROR(VLOOKUP($A643,'2022'!$B$2:$K$174,3,FALSE),0)</f>
        <v>0</v>
      </c>
      <c r="P643" s="1858">
        <f>IFERROR(VLOOKUP($A643,'2022'!$B$2:$K$174,4,FALSE),0)</f>
        <v>0</v>
      </c>
      <c r="Q643" s="1858">
        <f>IFERROR(VLOOKUP($A643,'2022'!$B$2:$K$174,5,FALSE),0)</f>
        <v>0</v>
      </c>
      <c r="R643" s="1858">
        <f>IFERROR(VLOOKUP($A643,'2022'!$B$2:$K$174,8,FALSE),0)</f>
        <v>0</v>
      </c>
      <c r="S643" s="1740">
        <f>IFERROR(VLOOKUP($A643,'2022'!$B$2:$K$174,10,FALSE),0)</f>
        <v>0</v>
      </c>
      <c r="T643" s="1700">
        <f>IFERROR(VLOOKUP($A643,'2021'!$B$2:$K$174,3,FALSE),0)</f>
        <v>0</v>
      </c>
      <c r="U643" s="1843">
        <f>IFERROR(VLOOKUP($A643,'2021'!$B$2:$K$174,4,FALSE),0)</f>
        <v>0</v>
      </c>
      <c r="V643" s="1843">
        <f>IFERROR(VLOOKUP($A643,'2021'!$B$2:$K$174,5,FALSE),0)</f>
        <v>0</v>
      </c>
      <c r="W643" s="1843">
        <f>IFERROR(VLOOKUP($A643,'2021'!$B$2:$K$174,8,FALSE),0)</f>
        <v>0</v>
      </c>
      <c r="X643" s="1740">
        <f>IFERROR(VLOOKUP($A643,'2021'!$B$2:$K$174,10,FALSE),0)</f>
        <v>0</v>
      </c>
      <c r="Y643" s="1700">
        <f>IFERROR(VLOOKUP($A643,'2020'!$B$2:$K$170,3,FALSE),0)</f>
        <v>0</v>
      </c>
      <c r="Z643" s="1829">
        <f>IFERROR(VLOOKUP($A643,'2020'!$B$2:$K$170,4,FALSE),0)</f>
        <v>0</v>
      </c>
      <c r="AA643" s="1829">
        <f>IFERROR(VLOOKUP($A643,'2020'!$B$2:$K$170,5,FALSE),0)</f>
        <v>0</v>
      </c>
      <c r="AB643" s="1829">
        <f>IFERROR(VLOOKUP($A643,'2020'!$B$2:$K$170,8,FALSE),0)</f>
        <v>0</v>
      </c>
      <c r="AC643" s="1740">
        <f>IFERROR(VLOOKUP($A643,'2020'!$B$2:$K$170,10,FALSE),0)</f>
        <v>0</v>
      </c>
      <c r="AD643" s="1700">
        <f>IFERROR(VLOOKUP($A643,'2019'!$B$2:$K$170,3,FALSE),0)</f>
        <v>0</v>
      </c>
      <c r="AE643" s="1823">
        <f>IFERROR(VLOOKUP($A643,'2019'!$B$2:$K$170,4,FALSE),0)</f>
        <v>0</v>
      </c>
      <c r="AF643" s="1823">
        <f>IFERROR(VLOOKUP($A643,'2019'!$B$2:$K$170,5,FALSE),0)</f>
        <v>0</v>
      </c>
      <c r="AG643" s="1823">
        <f>IFERROR(VLOOKUP($A643,'2019'!$B$2:$K$170,8,FALSE),0)</f>
        <v>0</v>
      </c>
      <c r="AH643" s="1740">
        <f>IFERROR(VLOOKUP($A643,'2019'!$B$2:$K$170,10,FALSE),0)</f>
        <v>0</v>
      </c>
      <c r="AI643" s="1700">
        <f>IFERROR(VLOOKUP($A643,'2018'!$B$2:$K$170,3,FALSE),0)</f>
        <v>0</v>
      </c>
      <c r="AJ643" s="1821">
        <f>IFERROR(VLOOKUP($A643,'2018'!$B$2:$K$170,4,FALSE),0)</f>
        <v>0</v>
      </c>
      <c r="AK643" s="1821">
        <f>IFERROR(VLOOKUP($A643,'2018'!$B$2:$K$170,5,FALSE),0)</f>
        <v>0</v>
      </c>
      <c r="AL643" s="1821">
        <f>IFERROR(VLOOKUP($A643,'2018'!$B$2:$K$170,8,FALSE),0)</f>
        <v>0</v>
      </c>
      <c r="AM643" s="1740">
        <f>IFERROR(VLOOKUP($A643,'2018'!$B$2:$K$170,10,FALSE),0)</f>
        <v>0</v>
      </c>
      <c r="AN643" s="1700">
        <f>IFERROR(VLOOKUP($A643,'2017'!$B$2:$J$163,2,FALSE),0)</f>
        <v>0</v>
      </c>
      <c r="AO643" s="1815">
        <f>IFERROR(VLOOKUP($A643,'2017'!$B$2:$J$163,3,FALSE),0)</f>
        <v>0</v>
      </c>
      <c r="AP643" s="1815">
        <f>IFERROR(VLOOKUP($A643,'2017'!$B$2:$J$163,4,FALSE),0)</f>
        <v>0</v>
      </c>
      <c r="AQ643" s="1815">
        <f>IFERROR(VLOOKUP($A643,'2017'!$B$2:$J$163,7,FALSE),0)</f>
        <v>0</v>
      </c>
      <c r="AR643" s="1740">
        <f>IFERROR(VLOOKUP($A643,'2017'!$B$2:$J$163,9,FALSE),0)</f>
        <v>0</v>
      </c>
      <c r="AS643" s="1700">
        <f>IFERROR(VLOOKUP($A643,'2016'!$B$2:$K$165,3,FALSE),0)</f>
        <v>0</v>
      </c>
      <c r="AT643" s="1796">
        <f>IFERROR(VLOOKUP($A643,'2016'!$B$2:$K$165,4,FALSE),0)</f>
        <v>0</v>
      </c>
      <c r="AU643" s="1796">
        <f>IFERROR(VLOOKUP($A643,'2016'!$B$2:$K$165,5,FALSE),0)</f>
        <v>0</v>
      </c>
      <c r="AV643" s="1796">
        <f>IFERROR(VLOOKUP($A643,'2016'!$B$2:$K$165,8,FALSE),0)</f>
        <v>0</v>
      </c>
      <c r="AW643" s="1740">
        <f>IFERROR(VLOOKUP($A643,'2016'!$B$2:$K$165,10,FALSE),0)</f>
        <v>0</v>
      </c>
      <c r="AX643" s="1700">
        <f>IFERROR(VLOOKUP($A643,'2015'!$B$2:$K$165,3,FALSE),0)</f>
        <v>0</v>
      </c>
      <c r="AY643" s="1695">
        <f>IFERROR(VLOOKUP($A643,'2015'!$B$2:$K$165,4,FALSE),0)</f>
        <v>0</v>
      </c>
      <c r="AZ643" s="1695">
        <f>IFERROR(VLOOKUP($A643,'2015'!$B$2:$K$165,5,FALSE),0)</f>
        <v>0</v>
      </c>
      <c r="BA643" s="1695">
        <f>IFERROR(VLOOKUP($A643,'2015'!$B$2:$K$165,8,FALSE),0)</f>
        <v>0</v>
      </c>
      <c r="BB643" s="1740">
        <f>IFERROR(VLOOKUP($A643,'2015'!$B$2:$K$165,10,FALSE),0)</f>
        <v>0</v>
      </c>
      <c r="BC643" s="1700">
        <f>IFERROR(VLOOKUP($A643,'2014'!$B$2:$K$157,3,FALSE),0)</f>
        <v>0</v>
      </c>
      <c r="BD643" s="1691">
        <f>IFERROR(VLOOKUP($A643,'2014'!$B$2:$K$157,4,FALSE),0)</f>
        <v>0</v>
      </c>
      <c r="BE643" s="1691">
        <f>IFERROR(VLOOKUP($A643,'2014'!$B$2:$K$157,5,FALSE),0)</f>
        <v>0</v>
      </c>
      <c r="BF643" s="1691">
        <f>IFERROR(VLOOKUP($A643,'2014'!$B$2:$K$157,8,FALSE),0)</f>
        <v>0</v>
      </c>
      <c r="BG643" s="1740">
        <f>IFERROR(VLOOKUP($A643,'2014'!$B$2:$K$157,10,FALSE),0)</f>
        <v>0</v>
      </c>
      <c r="BH643" s="1700">
        <f>IFERROR(VLOOKUP($A643,'2013'!$D$4:$I$249,2,FALSE),0)</f>
        <v>0</v>
      </c>
      <c r="BI643" s="1691">
        <f>IFERROR(VLOOKUP($A643,'2013'!$D$4:$I$249,3,FALSE),0)</f>
        <v>0</v>
      </c>
      <c r="BJ643" s="1691">
        <f>IFERROR(VLOOKUP($A643,'2013'!$D$4:$I$249,4,FALSE),0)</f>
        <v>0</v>
      </c>
      <c r="BK643" s="1691">
        <f>IFERROR(VLOOKUP($A643,'2013'!$D$4:$I$249,5,FALSE),0)</f>
        <v>0</v>
      </c>
      <c r="BL643" s="1740">
        <f>IFERROR(VLOOKUP($A643,'2013'!$D$4:$I$249,6,FALSE),0)</f>
        <v>0</v>
      </c>
      <c r="BM643" s="1737">
        <f>IFERROR(VLOOKUP($A643,'2012'!$D$3:$O$172,2,FALSE),0)</f>
        <v>0</v>
      </c>
      <c r="BN643" s="1691">
        <f>IFERROR(VLOOKUP($A643,'2012'!$D$3:$O$172,3,FALSE),0)</f>
        <v>0</v>
      </c>
      <c r="BO643" s="1743">
        <f>IFERROR(VLOOKUP($A643,'2012'!$D$3:$O$172,4,FALSE),0)</f>
        <v>0</v>
      </c>
      <c r="BP643" s="1700">
        <f>IFERROR(VLOOKUP($A643,'2012'!$D$3:$O$172,5,FALSE),0)</f>
        <v>0</v>
      </c>
      <c r="BQ643" s="1691">
        <f>IFERROR(VLOOKUP($A643,'2012'!$D$3:$O$172,6,FALSE),0)</f>
        <v>0</v>
      </c>
      <c r="BR643" s="1691">
        <f>IFERROR(VLOOKUP($A643,'2012'!$D$3:$O$172,7,FALSE),0)</f>
        <v>0</v>
      </c>
      <c r="BS643" s="1691">
        <f>IFERROR(VLOOKUP($A643,'2012'!$D$3:$O$172,8,FALSE),0)</f>
        <v>0</v>
      </c>
      <c r="BT643" s="1740">
        <f>IFERROR(VLOOKUP($A643,'2012'!$D$3:$O$172,9,FALSE),0)</f>
        <v>0</v>
      </c>
      <c r="BX643" s="1700">
        <f>IFERROR(VLOOKUP($A643,'2011'!$D$4:$I$251,2,FALSE),0)</f>
        <v>0</v>
      </c>
      <c r="BY643" s="1691">
        <f>IFERROR(VLOOKUP($A643,'2011'!$D$4:$I$251,3,FALSE),0)</f>
        <v>0</v>
      </c>
      <c r="BZ643" s="1691">
        <f>IFERROR(VLOOKUP($A643,'2011'!$D$4:$I$251,4,FALSE),0)</f>
        <v>0</v>
      </c>
      <c r="CA643" s="1691">
        <f>IFERROR(VLOOKUP($A643,'2011'!$D$4:$I$251,5,FALSE),0)</f>
        <v>0</v>
      </c>
      <c r="CB643" s="1740">
        <f>IFERROR(VLOOKUP($A643,'2011'!$D$4:$I$251,6,FALSE),0)</f>
        <v>0</v>
      </c>
      <c r="CC643" s="1700">
        <f>IFERROR(VLOOKUP($A643,'2010'!$C$3:$H$234,2,FALSE),0)</f>
        <v>0</v>
      </c>
      <c r="CD643" s="1691">
        <f>IFERROR(VLOOKUP($A643,'2010'!$C$3:$H$234,3,FALSE),0)</f>
        <v>0</v>
      </c>
      <c r="CE643" s="1691">
        <f>IFERROR(VLOOKUP($A643,'2010'!$C$3:$H$234,4,FALSE),0)</f>
        <v>0</v>
      </c>
      <c r="CF643" s="1691">
        <f>IFERROR(VLOOKUP($A643,'2010'!$C$3:$H$234,5,FALSE),0)</f>
        <v>0</v>
      </c>
      <c r="CG643" s="1740">
        <f>IFERROR(VLOOKUP($A643,'2010'!$C$3:$H$234,6,FALSE),0)</f>
        <v>0</v>
      </c>
      <c r="CH643" s="1700">
        <f>IFERROR(VLOOKUP($A643,'2009'!$C$3:$H$242,2,FALSE),0)</f>
        <v>0</v>
      </c>
      <c r="CI643" s="1691">
        <f>IFERROR(VLOOKUP($A643,'2009'!$C$3:$H$242,3,FALSE),0)</f>
        <v>0</v>
      </c>
      <c r="CJ643" s="1691">
        <f>IFERROR(VLOOKUP($A643,'2009'!$C$3:$H$242,4,FALSE),0)</f>
        <v>0</v>
      </c>
      <c r="CK643" s="1691">
        <f>IFERROR(VLOOKUP($A643,'2009'!$C$3:$H$242,5,FALSE),0)</f>
        <v>0</v>
      </c>
      <c r="CL643" s="1740">
        <f>IFERROR(VLOOKUP($A643,'2009'!$C$3:$H$242,6,FALSE),0)</f>
        <v>0</v>
      </c>
      <c r="CM643" s="1700">
        <f>IFERROR(VLOOKUP($A643,'2008'!$C$3:$H$229,2,FALSE),0)</f>
        <v>0</v>
      </c>
      <c r="CN643" s="1691">
        <f>IFERROR(VLOOKUP($A643,'2008'!$C$3:$H$229,3,FALSE),0)</f>
        <v>0</v>
      </c>
      <c r="CO643" s="1691">
        <f>IFERROR(VLOOKUP($A643,'2008'!$C$3:$H$229,4,FALSE),0)</f>
        <v>0</v>
      </c>
      <c r="CP643" s="1691">
        <f>IFERROR(VLOOKUP($A643,'2008'!$C$3:$H$229,5,FALSE),0)</f>
        <v>0</v>
      </c>
      <c r="CQ643" s="1740">
        <f>IFERROR(VLOOKUP($A643,'2008'!$C$3:$H$229,6,FALSE),0)</f>
        <v>0</v>
      </c>
      <c r="CR643" s="1700">
        <f>IFERROR(VLOOKUP($A643,'2007'!$C$3:$M$238,7,FALSE),0)</f>
        <v>0</v>
      </c>
      <c r="CS643" s="1691">
        <f>IFERROR(VLOOKUP($A643,'2007'!$C$3:$M$238,8,FALSE),0)</f>
        <v>0</v>
      </c>
      <c r="CT643" s="1691">
        <f>IFERROR(VLOOKUP($A643,'2007'!$C$3:$M$238,9,FALSE),0)</f>
        <v>0</v>
      </c>
      <c r="CU643" s="1691">
        <f>IFERROR(VLOOKUP($A643,'2007'!$C$3:$M$238,10,FALSE),0)</f>
        <v>0</v>
      </c>
      <c r="CV643" s="1740">
        <f>IFERROR(VLOOKUP($A643,'2007'!$C$3:$M$238,11,FALSE),0)</f>
        <v>0</v>
      </c>
      <c r="CW643" s="1700">
        <f>IFERROR(VLOOKUP($A643,'2006'!$A$2:$F$200,2,FALSE),0)</f>
        <v>0</v>
      </c>
      <c r="CX643" s="1691">
        <f>IFERROR(VLOOKUP($A643,'2006'!$A$2:$F$200,4,FALSE),0)</f>
        <v>0</v>
      </c>
      <c r="CY643" s="1691">
        <f>IFERROR(VLOOKUP($A643,'2006'!$A$2:$F$200,5,FALSE),0)</f>
        <v>0</v>
      </c>
      <c r="CZ643" s="1740">
        <f>IFERROR(VLOOKUP($A643,'2006'!$A$2:$F$200,6,FALSE),0)</f>
        <v>0</v>
      </c>
      <c r="DA643" s="1700">
        <f>IFERROR(VLOOKUP($A643,'2005'!$C$3:$M$205,8,FALSE),0)</f>
        <v>0</v>
      </c>
      <c r="DB643" s="1691">
        <f>IFERROR(VLOOKUP($A643,'2005'!$C$3:$M$205,9,FALSE),0)</f>
        <v>0</v>
      </c>
      <c r="DC643" s="1691">
        <f>IFERROR(VLOOKUP($A643,'2005'!$C$3:$M$205,10,FALSE),0)</f>
        <v>0</v>
      </c>
      <c r="DD643" s="1740">
        <f>IFERROR(VLOOKUP($A643,'2005'!$C$3:$M$205,11,FALSE),0)</f>
        <v>0</v>
      </c>
      <c r="DE643" s="1700">
        <f>IFERROR(VLOOKUP($A643,'2004'!$C$3:$M$213,8,FALSE),0)</f>
        <v>0</v>
      </c>
      <c r="DF643" s="1691">
        <f>IFERROR(VLOOKUP($A643,'2004'!$C$3:$M$213,9,FALSE),0)</f>
        <v>0</v>
      </c>
      <c r="DG643" s="1691">
        <f>IFERROR(VLOOKUP($A643,'2004'!$C$3:$M$213,10,FALSE),0)</f>
        <v>0</v>
      </c>
      <c r="DH643" s="1740">
        <f>IFERROR(VLOOKUP($A643,'2004'!$C$3:$M$213,11,FALSE),0)</f>
        <v>0</v>
      </c>
      <c r="DI643" s="1700">
        <f>IFERROR(VLOOKUP($A643,'2003'!$C$3:$Q$214,12,FALSE),0)</f>
        <v>0</v>
      </c>
      <c r="DJ643" s="1691">
        <f>IFERROR(VLOOKUP($A643,'2003'!$C$3:$Q$214,13,FALSE),0)</f>
        <v>0</v>
      </c>
      <c r="DK643" s="1691">
        <f>IFERROR(VLOOKUP($A643,'2003'!$C$3:$Q$214,14,FALSE),0)</f>
        <v>0</v>
      </c>
      <c r="DL643" s="1740">
        <f>IFERROR(VLOOKUP($A643,'2003'!$C$3:$Q$214,15,FALSE),0)</f>
        <v>0</v>
      </c>
      <c r="DM643" s="1700">
        <f>IFERROR(VLOOKUP($A643,'2002'!$D$3:$R$214,12,FALSE),0)</f>
        <v>0</v>
      </c>
      <c r="DN643" s="1691">
        <f>IFERROR(VLOOKUP($A643,'2002'!$D$3:$R$214,13,FALSE),0)</f>
        <v>0</v>
      </c>
      <c r="DO643" s="1691">
        <f>IFERROR(VLOOKUP($A643,'2002'!$D$3:$R$214,14,FALSE),0)</f>
        <v>0</v>
      </c>
      <c r="DP643" s="1788">
        <f>IFERROR(VLOOKUP($A643,'2002'!$D$3:$R$214,15,FALSE),0)</f>
        <v>0</v>
      </c>
      <c r="DQ643" s="1700">
        <f>IFERROR(VLOOKUP($A643,'Pre 2002'!$C$3:$CK$382,84,FALSE),0)</f>
        <v>32</v>
      </c>
      <c r="DR643" s="1695">
        <f>IFERROR(VLOOKUP($A643,'Pre 2002'!$C$3:$CK$382,85,FALSE),0)</f>
        <v>15</v>
      </c>
      <c r="DS643" s="1695">
        <f>IFERROR(VLOOKUP($A643,'Pre 2002'!$C$3:$CK$382,86,FALSE),0)</f>
        <v>0</v>
      </c>
      <c r="DT643" s="1790">
        <f>IFERROR(VLOOKUP($A643,'Pre 2002'!$C$3:$CK$382,87,FALSE),0)</f>
        <v>0.46875</v>
      </c>
      <c r="DU643" s="1741">
        <f>IFERROR(VLOOKUP(A643,'Pre 2002'!$C$3:$CG$382,83,FALSE),0)</f>
        <v>2</v>
      </c>
    </row>
    <row r="644" spans="1:125">
      <c r="A644" s="1779" t="s">
        <v>2231</v>
      </c>
      <c r="B644" s="1562">
        <f t="shared" si="248"/>
        <v>47</v>
      </c>
      <c r="C644" s="1562">
        <f t="shared" si="249"/>
        <v>22</v>
      </c>
      <c r="D644" s="1562">
        <f t="shared" si="250"/>
        <v>0</v>
      </c>
      <c r="E644" s="1563">
        <f t="shared" si="251"/>
        <v>0.46808510638297873</v>
      </c>
      <c r="F644" s="1786">
        <f t="shared" si="252"/>
        <v>1</v>
      </c>
      <c r="G644" s="1595">
        <v>2017</v>
      </c>
      <c r="H644" s="1817"/>
      <c r="I644" s="1734"/>
      <c r="J644" s="1734"/>
      <c r="K644" s="1734"/>
      <c r="L644" s="1734"/>
      <c r="O644" s="1700">
        <f>IFERROR(VLOOKUP($A644,'2022'!$B$2:$K$174,3,FALSE),0)</f>
        <v>0</v>
      </c>
      <c r="P644" s="1858">
        <f>IFERROR(VLOOKUP($A644,'2022'!$B$2:$K$174,4,FALSE),0)</f>
        <v>0</v>
      </c>
      <c r="Q644" s="1858">
        <f>IFERROR(VLOOKUP($A644,'2022'!$B$2:$K$174,5,FALSE),0)</f>
        <v>0</v>
      </c>
      <c r="R644" s="1858">
        <f>IFERROR(VLOOKUP($A644,'2022'!$B$2:$K$174,8,FALSE),0)</f>
        <v>0</v>
      </c>
      <c r="S644" s="1740">
        <f>IFERROR(VLOOKUP($A644,'2022'!$B$2:$K$174,10,FALSE),0)</f>
        <v>0</v>
      </c>
      <c r="T644" s="1700">
        <f>IFERROR(VLOOKUP($A644,'2021'!$B$2:$K$174,3,FALSE),0)</f>
        <v>0</v>
      </c>
      <c r="U644" s="1843">
        <f>IFERROR(VLOOKUP($A644,'2021'!$B$2:$K$174,4,FALSE),0)</f>
        <v>0</v>
      </c>
      <c r="V644" s="1843">
        <f>IFERROR(VLOOKUP($A644,'2021'!$B$2:$K$174,5,FALSE),0)</f>
        <v>0</v>
      </c>
      <c r="W644" s="1843">
        <f>IFERROR(VLOOKUP($A644,'2021'!$B$2:$K$174,8,FALSE),0)</f>
        <v>0</v>
      </c>
      <c r="X644" s="1740">
        <f>IFERROR(VLOOKUP($A644,'2021'!$B$2:$K$174,10,FALSE),0)</f>
        <v>0</v>
      </c>
      <c r="Y644" s="1700">
        <f>IFERROR(VLOOKUP($A644,'2020'!$B$2:$K$170,3,FALSE),0)</f>
        <v>0</v>
      </c>
      <c r="Z644" s="1829">
        <f>IFERROR(VLOOKUP($A644,'2020'!$B$2:$K$170,4,FALSE),0)</f>
        <v>0</v>
      </c>
      <c r="AA644" s="1829">
        <f>IFERROR(VLOOKUP($A644,'2020'!$B$2:$K$170,5,FALSE),0)</f>
        <v>0</v>
      </c>
      <c r="AB644" s="1829">
        <f>IFERROR(VLOOKUP($A644,'2020'!$B$2:$K$170,8,FALSE),0)</f>
        <v>0</v>
      </c>
      <c r="AC644" s="1740">
        <f>IFERROR(VLOOKUP($A644,'2020'!$B$2:$K$170,10,FALSE),0)</f>
        <v>0</v>
      </c>
      <c r="AD644" s="1700">
        <f>IFERROR(VLOOKUP($A644,'2019'!$B$2:$K$170,3,FALSE),0)</f>
        <v>0</v>
      </c>
      <c r="AE644" s="1823">
        <f>IFERROR(VLOOKUP($A644,'2019'!$B$2:$K$170,4,FALSE),0)</f>
        <v>0</v>
      </c>
      <c r="AF644" s="1823">
        <f>IFERROR(VLOOKUP($A644,'2019'!$B$2:$K$170,5,FALSE),0)</f>
        <v>0</v>
      </c>
      <c r="AG644" s="1823">
        <f>IFERROR(VLOOKUP($A644,'2019'!$B$2:$K$170,8,FALSE),0)</f>
        <v>0</v>
      </c>
      <c r="AH644" s="1740">
        <f>IFERROR(VLOOKUP($A644,'2019'!$B$2:$K$170,10,FALSE),0)</f>
        <v>0</v>
      </c>
      <c r="AI644" s="1700">
        <f>IFERROR(VLOOKUP($A644,'2018'!$B$2:$K$170,3,FALSE),0)</f>
        <v>0</v>
      </c>
      <c r="AJ644" s="1821">
        <f>IFERROR(VLOOKUP($A644,'2018'!$B$2:$K$170,4,FALSE),0)</f>
        <v>0</v>
      </c>
      <c r="AK644" s="1821">
        <f>IFERROR(VLOOKUP($A644,'2018'!$B$2:$K$170,5,FALSE),0)</f>
        <v>0</v>
      </c>
      <c r="AL644" s="1821">
        <f>IFERROR(VLOOKUP($A644,'2018'!$B$2:$K$170,8,FALSE),0)</f>
        <v>0</v>
      </c>
      <c r="AM644" s="1740">
        <f>IFERROR(VLOOKUP($A644,'2018'!$B$2:$K$170,10,FALSE),0)</f>
        <v>0</v>
      </c>
      <c r="AN644" s="1700">
        <f>IFERROR(VLOOKUP($A644,'2017'!$B$2:$J$163,2,FALSE),0)</f>
        <v>47</v>
      </c>
      <c r="AO644" s="1815">
        <f>IFERROR(VLOOKUP($A644,'2017'!$B$2:$J$163,3,FALSE),0)</f>
        <v>15</v>
      </c>
      <c r="AP644" s="1815">
        <f>IFERROR(VLOOKUP($A644,'2017'!$B$2:$J$163,4,FALSE),0)</f>
        <v>22</v>
      </c>
      <c r="AQ644" s="1815">
        <f>IFERROR(VLOOKUP($A644,'2017'!$B$2:$J$163,7,FALSE),0)</f>
        <v>0</v>
      </c>
      <c r="AR644" s="1740">
        <f>IFERROR(VLOOKUP($A644,'2017'!$B$2:$J$163,9,FALSE),0)</f>
        <v>0.46808510638297873</v>
      </c>
      <c r="AS644" s="1700">
        <f>IFERROR(VLOOKUP($A644,'2016'!$B$2:$K$165,3,FALSE),0)</f>
        <v>0</v>
      </c>
      <c r="AT644" s="1796">
        <f>IFERROR(VLOOKUP($A644,'2016'!$B$2:$K$165,4,FALSE),0)</f>
        <v>0</v>
      </c>
      <c r="AU644" s="1796">
        <f>IFERROR(VLOOKUP($A644,'2016'!$B$2:$K$165,5,FALSE),0)</f>
        <v>0</v>
      </c>
      <c r="AV644" s="1796">
        <f>IFERROR(VLOOKUP($A644,'2016'!$B$2:$K$165,8,FALSE),0)</f>
        <v>0</v>
      </c>
      <c r="AW644" s="1740">
        <f>IFERROR(VLOOKUP($A644,'2016'!$B$2:$K$165,10,FALSE),0)</f>
        <v>0</v>
      </c>
      <c r="AX644" s="1700">
        <f>IFERROR(VLOOKUP($A644,'2015'!$B$2:$K$165,3,FALSE),0)</f>
        <v>0</v>
      </c>
      <c r="AY644" s="1695">
        <f>IFERROR(VLOOKUP($A644,'2015'!$B$2:$K$165,4,FALSE),0)</f>
        <v>0</v>
      </c>
      <c r="AZ644" s="1695">
        <f>IFERROR(VLOOKUP($A644,'2015'!$B$2:$K$165,5,FALSE),0)</f>
        <v>0</v>
      </c>
      <c r="BA644" s="1695">
        <f>IFERROR(VLOOKUP($A644,'2015'!$B$2:$K$165,8,FALSE),0)</f>
        <v>0</v>
      </c>
      <c r="BB644" s="1740">
        <f>IFERROR(VLOOKUP($A644,'2015'!$B$2:$K$165,10,FALSE),0)</f>
        <v>0</v>
      </c>
      <c r="BC644" s="1700">
        <f>IFERROR(VLOOKUP($A644,'2014'!$B$2:$K$157,3,FALSE),0)</f>
        <v>0</v>
      </c>
      <c r="BD644" s="1691">
        <f>IFERROR(VLOOKUP($A644,'2014'!$B$2:$K$157,4,FALSE),0)</f>
        <v>0</v>
      </c>
      <c r="BE644" s="1691">
        <f>IFERROR(VLOOKUP($A644,'2014'!$B$2:$K$157,5,FALSE),0)</f>
        <v>0</v>
      </c>
      <c r="BF644" s="1691">
        <f>IFERROR(VLOOKUP($A644,'2014'!$B$2:$K$157,8,FALSE),0)</f>
        <v>0</v>
      </c>
      <c r="BG644" s="1740">
        <f>IFERROR(VLOOKUP($A644,'2014'!$B$2:$K$157,10,FALSE),0)</f>
        <v>0</v>
      </c>
      <c r="BH644" s="1700">
        <f>IFERROR(VLOOKUP($A644,'2013'!$D$4:$I$249,2,FALSE),0)</f>
        <v>0</v>
      </c>
      <c r="BI644" s="1691">
        <f>IFERROR(VLOOKUP($A644,'2013'!$D$4:$I$249,3,FALSE),0)</f>
        <v>0</v>
      </c>
      <c r="BJ644" s="1691">
        <f>IFERROR(VLOOKUP($A644,'2013'!$D$4:$I$249,4,FALSE),0)</f>
        <v>0</v>
      </c>
      <c r="BK644" s="1691">
        <f>IFERROR(VLOOKUP($A644,'2013'!$D$4:$I$249,5,FALSE),0)</f>
        <v>0</v>
      </c>
      <c r="BL644" s="1740">
        <f>IFERROR(VLOOKUP($A644,'2013'!$D$4:$I$249,6,FALSE),0)</f>
        <v>0</v>
      </c>
      <c r="BM644" s="1737">
        <f>IFERROR(VLOOKUP($A644,'2012'!$D$3:$O$172,2,FALSE),0)</f>
        <v>0</v>
      </c>
      <c r="BN644" s="1691">
        <f>IFERROR(VLOOKUP($A644,'2012'!$D$3:$O$172,3,FALSE),0)</f>
        <v>0</v>
      </c>
      <c r="BO644" s="1743">
        <f>IFERROR(VLOOKUP($A644,'2012'!$D$3:$O$172,4,FALSE),0)</f>
        <v>0</v>
      </c>
      <c r="BP644" s="1700">
        <f>IFERROR(VLOOKUP($A644,'2012'!$D$3:$O$172,5,FALSE),0)</f>
        <v>0</v>
      </c>
      <c r="BQ644" s="1691">
        <f>IFERROR(VLOOKUP($A644,'2012'!$D$3:$O$172,6,FALSE),0)</f>
        <v>0</v>
      </c>
      <c r="BR644" s="1691">
        <f>IFERROR(VLOOKUP($A644,'2012'!$D$3:$O$172,7,FALSE),0)</f>
        <v>0</v>
      </c>
      <c r="BS644" s="1691">
        <f>IFERROR(VLOOKUP($A644,'2012'!$D$3:$O$172,8,FALSE),0)</f>
        <v>0</v>
      </c>
      <c r="BT644" s="1740">
        <f>IFERROR(VLOOKUP($A644,'2012'!$D$3:$O$172,9,FALSE),0)</f>
        <v>0</v>
      </c>
      <c r="BX644" s="1700">
        <f>IFERROR(VLOOKUP($A644,'2011'!$D$4:$I$251,2,FALSE),0)</f>
        <v>0</v>
      </c>
      <c r="BY644" s="1691">
        <f>IFERROR(VLOOKUP($A644,'2011'!$D$4:$I$251,3,FALSE),0)</f>
        <v>0</v>
      </c>
      <c r="BZ644" s="1691">
        <f>IFERROR(VLOOKUP($A644,'2011'!$D$4:$I$251,4,FALSE),0)</f>
        <v>0</v>
      </c>
      <c r="CA644" s="1691">
        <f>IFERROR(VLOOKUP($A644,'2011'!$D$4:$I$251,5,FALSE),0)</f>
        <v>0</v>
      </c>
      <c r="CB644" s="1740">
        <f>IFERROR(VLOOKUP($A644,'2011'!$D$4:$I$251,6,FALSE),0)</f>
        <v>0</v>
      </c>
      <c r="CC644" s="1700">
        <f>IFERROR(VLOOKUP($A644,'2010'!$C$3:$H$234,2,FALSE),0)</f>
        <v>0</v>
      </c>
      <c r="CD644" s="1691">
        <f>IFERROR(VLOOKUP($A644,'2010'!$C$3:$H$234,3,FALSE),0)</f>
        <v>0</v>
      </c>
      <c r="CE644" s="1691">
        <f>IFERROR(VLOOKUP($A644,'2010'!$C$3:$H$234,4,FALSE),0)</f>
        <v>0</v>
      </c>
      <c r="CF644" s="1691">
        <f>IFERROR(VLOOKUP($A644,'2010'!$C$3:$H$234,5,FALSE),0)</f>
        <v>0</v>
      </c>
      <c r="CG644" s="1740">
        <f>IFERROR(VLOOKUP($A644,'2010'!$C$3:$H$234,6,FALSE),0)</f>
        <v>0</v>
      </c>
      <c r="CH644" s="1700">
        <f>IFERROR(VLOOKUP($A644,'2009'!$C$3:$H$242,2,FALSE),0)</f>
        <v>0</v>
      </c>
      <c r="CI644" s="1691">
        <f>IFERROR(VLOOKUP($A644,'2009'!$C$3:$H$242,3,FALSE),0)</f>
        <v>0</v>
      </c>
      <c r="CJ644" s="1691">
        <f>IFERROR(VLOOKUP($A644,'2009'!$C$3:$H$242,4,FALSE),0)</f>
        <v>0</v>
      </c>
      <c r="CK644" s="1691">
        <f>IFERROR(VLOOKUP($A644,'2009'!$C$3:$H$242,5,FALSE),0)</f>
        <v>0</v>
      </c>
      <c r="CL644" s="1740">
        <f>IFERROR(VLOOKUP($A644,'2009'!$C$3:$H$242,6,FALSE),0)</f>
        <v>0</v>
      </c>
      <c r="CM644" s="1700">
        <f>IFERROR(VLOOKUP($A644,'2008'!$C$3:$H$229,2,FALSE),0)</f>
        <v>0</v>
      </c>
      <c r="CN644" s="1691">
        <f>IFERROR(VLOOKUP($A644,'2008'!$C$3:$H$229,3,FALSE),0)</f>
        <v>0</v>
      </c>
      <c r="CO644" s="1691">
        <f>IFERROR(VLOOKUP($A644,'2008'!$C$3:$H$229,4,FALSE),0)</f>
        <v>0</v>
      </c>
      <c r="CP644" s="1691">
        <f>IFERROR(VLOOKUP($A644,'2008'!$C$3:$H$229,5,FALSE),0)</f>
        <v>0</v>
      </c>
      <c r="CQ644" s="1740">
        <f>IFERROR(VLOOKUP($A644,'2008'!$C$3:$H$229,6,FALSE),0)</f>
        <v>0</v>
      </c>
      <c r="CR644" s="1700">
        <f>IFERROR(VLOOKUP($A644,'2007'!$C$3:$M$238,7,FALSE),0)</f>
        <v>0</v>
      </c>
      <c r="CS644" s="1691">
        <f>IFERROR(VLOOKUP($A644,'2007'!$C$3:$M$238,8,FALSE),0)</f>
        <v>0</v>
      </c>
      <c r="CT644" s="1691">
        <f>IFERROR(VLOOKUP($A644,'2007'!$C$3:$M$238,9,FALSE),0)</f>
        <v>0</v>
      </c>
      <c r="CU644" s="1691">
        <f>IFERROR(VLOOKUP($A644,'2007'!$C$3:$M$238,10,FALSE),0)</f>
        <v>0</v>
      </c>
      <c r="CV644" s="1740">
        <f>IFERROR(VLOOKUP($A644,'2007'!$C$3:$M$238,11,FALSE),0)</f>
        <v>0</v>
      </c>
      <c r="CW644" s="1700">
        <f>IFERROR(VLOOKUP($A644,'2006'!$A$2:$F$200,2,FALSE),0)</f>
        <v>0</v>
      </c>
      <c r="CX644" s="1691">
        <f>IFERROR(VLOOKUP($A644,'2006'!$A$2:$F$200,4,FALSE),0)</f>
        <v>0</v>
      </c>
      <c r="CY644" s="1691">
        <f>IFERROR(VLOOKUP($A644,'2006'!$A$2:$F$200,5,FALSE),0)</f>
        <v>0</v>
      </c>
      <c r="CZ644" s="1740">
        <f>IFERROR(VLOOKUP($A644,'2006'!$A$2:$F$200,6,FALSE),0)</f>
        <v>0</v>
      </c>
      <c r="DA644" s="1700">
        <f>IFERROR(VLOOKUP($A644,'2005'!$C$3:$M$205,8,FALSE),0)</f>
        <v>0</v>
      </c>
      <c r="DB644" s="1691">
        <f>IFERROR(VLOOKUP($A644,'2005'!$C$3:$M$205,9,FALSE),0)</f>
        <v>0</v>
      </c>
      <c r="DC644" s="1691">
        <f>IFERROR(VLOOKUP($A644,'2005'!$C$3:$M$205,10,FALSE),0)</f>
        <v>0</v>
      </c>
      <c r="DD644" s="1740">
        <f>IFERROR(VLOOKUP($A644,'2005'!$C$3:$M$205,11,FALSE),0)</f>
        <v>0</v>
      </c>
      <c r="DE644" s="1700">
        <f>IFERROR(VLOOKUP($A644,'2004'!$C$3:$M$213,8,FALSE),0)</f>
        <v>0</v>
      </c>
      <c r="DF644" s="1691">
        <f>IFERROR(VLOOKUP($A644,'2004'!$C$3:$M$213,9,FALSE),0)</f>
        <v>0</v>
      </c>
      <c r="DG644" s="1691">
        <f>IFERROR(VLOOKUP($A644,'2004'!$C$3:$M$213,10,FALSE),0)</f>
        <v>0</v>
      </c>
      <c r="DH644" s="1740">
        <f>IFERROR(VLOOKUP($A644,'2004'!$C$3:$M$213,11,FALSE),0)</f>
        <v>0</v>
      </c>
      <c r="DI644" s="1700">
        <f>IFERROR(VLOOKUP($A644,'2003'!$C$3:$Q$214,12,FALSE),0)</f>
        <v>0</v>
      </c>
      <c r="DJ644" s="1691">
        <f>IFERROR(VLOOKUP($A644,'2003'!$C$3:$Q$214,13,FALSE),0)</f>
        <v>0</v>
      </c>
      <c r="DK644" s="1691">
        <f>IFERROR(VLOOKUP($A644,'2003'!$C$3:$Q$214,14,FALSE),0)</f>
        <v>0</v>
      </c>
      <c r="DL644" s="1740">
        <f>IFERROR(VLOOKUP($A644,'2003'!$C$3:$Q$214,15,FALSE),0)</f>
        <v>0</v>
      </c>
      <c r="DM644" s="1700">
        <f>IFERROR(VLOOKUP($A644,'2002'!$D$3:$R$214,12,FALSE),0)</f>
        <v>0</v>
      </c>
      <c r="DN644" s="1691">
        <f>IFERROR(VLOOKUP($A644,'2002'!$D$3:$R$214,13,FALSE),0)</f>
        <v>0</v>
      </c>
      <c r="DO644" s="1691">
        <f>IFERROR(VLOOKUP($A644,'2002'!$D$3:$R$214,14,FALSE),0)</f>
        <v>0</v>
      </c>
      <c r="DP644" s="1788">
        <f>IFERROR(VLOOKUP($A644,'2002'!$D$3:$R$214,15,FALSE),0)</f>
        <v>0</v>
      </c>
      <c r="DQ644" s="1700">
        <f>IFERROR(VLOOKUP($A644,'Pre 2002'!$C$3:$CK$382,84,FALSE),0)</f>
        <v>0</v>
      </c>
      <c r="DR644" s="1695">
        <f>IFERROR(VLOOKUP($A644,'Pre 2002'!$C$3:$CK$382,85,FALSE),0)</f>
        <v>0</v>
      </c>
      <c r="DS644" s="1695">
        <f>IFERROR(VLOOKUP($A644,'Pre 2002'!$C$3:$CK$382,86,FALSE),0)</f>
        <v>0</v>
      </c>
      <c r="DT644" s="1790">
        <f>IFERROR(VLOOKUP($A644,'Pre 2002'!$C$3:$CK$382,87,FALSE),0)</f>
        <v>0</v>
      </c>
      <c r="DU644" s="1741">
        <f>IFERROR(VLOOKUP(A644,'Pre 2002'!$C$3:$CG$382,83,FALSE),0)</f>
        <v>0</v>
      </c>
    </row>
    <row r="645" spans="1:125">
      <c r="A645" s="1778" t="s">
        <v>1922</v>
      </c>
      <c r="B645" s="1562">
        <f t="shared" si="248"/>
        <v>60</v>
      </c>
      <c r="C645" s="1562">
        <f t="shared" si="249"/>
        <v>28</v>
      </c>
      <c r="D645" s="1562">
        <f t="shared" si="250"/>
        <v>0</v>
      </c>
      <c r="E645" s="1563">
        <f t="shared" si="251"/>
        <v>0.46666666666666667</v>
      </c>
      <c r="F645" s="1786">
        <f t="shared" si="252"/>
        <v>1</v>
      </c>
      <c r="G645" s="1595" t="s">
        <v>2159</v>
      </c>
      <c r="H645" s="1567">
        <f>IF(BC645&gt;0,1,0)+IF(BH645&gt;0,1,0)+IF(BP645&gt;0,1,0)+IF(BX645&gt;0,1,0)+IF(CC645&gt;0,1,0)+IF(CH645&gt;0,1,0)+IF(CM645&gt;0,1,0)+IF(CR645&gt;0,1,0)+IF(CW645&gt;0,1,0)+IF(DA645&gt;0,1,0)+IF(DE645&gt;0,1,0)+IF(DI645&gt;0,1,0)+IF(DM645&gt;0,1,0)+DU645</f>
        <v>1</v>
      </c>
      <c r="I645" s="1734">
        <f>SUM(BC645,BH645,BP645,BX645,CC645,CH645,CM645,CR645,CW645,DA645,DE645,DI645,DM645,DQ645)</f>
        <v>60</v>
      </c>
      <c r="J645" s="1734">
        <f t="shared" ref="J645:K647" si="253">SUM(BE645,BJ645,BR645,BZ645,CE645,CJ645,CO645,CT645,CX645,DB645,DF645,DJ645,DN645,DR645)</f>
        <v>28</v>
      </c>
      <c r="K645" s="1734">
        <f t="shared" si="253"/>
        <v>0</v>
      </c>
      <c r="L645" s="1806">
        <f>IF(I645=0,0,J645/I645)</f>
        <v>0.46666666666666667</v>
      </c>
      <c r="O645" s="1700">
        <f>IFERROR(VLOOKUP($A645,'2022'!$B$2:$K$174,3,FALSE),0)</f>
        <v>0</v>
      </c>
      <c r="P645" s="1858">
        <f>IFERROR(VLOOKUP($A645,'2022'!$B$2:$K$174,4,FALSE),0)</f>
        <v>0</v>
      </c>
      <c r="Q645" s="1858">
        <f>IFERROR(VLOOKUP($A645,'2022'!$B$2:$K$174,5,FALSE),0)</f>
        <v>0</v>
      </c>
      <c r="R645" s="1858">
        <f>IFERROR(VLOOKUP($A645,'2022'!$B$2:$K$174,8,FALSE),0)</f>
        <v>0</v>
      </c>
      <c r="S645" s="1740">
        <f>IFERROR(VLOOKUP($A645,'2022'!$B$2:$K$174,10,FALSE),0)</f>
        <v>0</v>
      </c>
      <c r="T645" s="1700">
        <f>IFERROR(VLOOKUP($A645,'2021'!$B$2:$K$174,3,FALSE),0)</f>
        <v>0</v>
      </c>
      <c r="U645" s="1843">
        <f>IFERROR(VLOOKUP($A645,'2021'!$B$2:$K$174,4,FALSE),0)</f>
        <v>0</v>
      </c>
      <c r="V645" s="1843">
        <f>IFERROR(VLOOKUP($A645,'2021'!$B$2:$K$174,5,FALSE),0)</f>
        <v>0</v>
      </c>
      <c r="W645" s="1843">
        <f>IFERROR(VLOOKUP($A645,'2021'!$B$2:$K$174,8,FALSE),0)</f>
        <v>0</v>
      </c>
      <c r="X645" s="1740">
        <f>IFERROR(VLOOKUP($A645,'2021'!$B$2:$K$174,10,FALSE),0)</f>
        <v>0</v>
      </c>
      <c r="Y645" s="1700">
        <f>IFERROR(VLOOKUP($A645,'2020'!$B$2:$K$170,3,FALSE),0)</f>
        <v>0</v>
      </c>
      <c r="Z645" s="1829">
        <f>IFERROR(VLOOKUP($A645,'2020'!$B$2:$K$170,4,FALSE),0)</f>
        <v>0</v>
      </c>
      <c r="AA645" s="1829">
        <f>IFERROR(VLOOKUP($A645,'2020'!$B$2:$K$170,5,FALSE),0)</f>
        <v>0</v>
      </c>
      <c r="AB645" s="1829">
        <f>IFERROR(VLOOKUP($A645,'2020'!$B$2:$K$170,8,FALSE),0)</f>
        <v>0</v>
      </c>
      <c r="AC645" s="1740">
        <f>IFERROR(VLOOKUP($A645,'2020'!$B$2:$K$170,10,FALSE),0)</f>
        <v>0</v>
      </c>
      <c r="AD645" s="1700">
        <f>IFERROR(VLOOKUP($A645,'2019'!$B$2:$K$170,3,FALSE),0)</f>
        <v>0</v>
      </c>
      <c r="AE645" s="1823">
        <f>IFERROR(VLOOKUP($A645,'2019'!$B$2:$K$170,4,FALSE),0)</f>
        <v>0</v>
      </c>
      <c r="AF645" s="1823">
        <f>IFERROR(VLOOKUP($A645,'2019'!$B$2:$K$170,5,FALSE),0)</f>
        <v>0</v>
      </c>
      <c r="AG645" s="1823">
        <f>IFERROR(VLOOKUP($A645,'2019'!$B$2:$K$170,8,FALSE),0)</f>
        <v>0</v>
      </c>
      <c r="AH645" s="1740">
        <f>IFERROR(VLOOKUP($A645,'2019'!$B$2:$K$170,10,FALSE),0)</f>
        <v>0</v>
      </c>
      <c r="AI645" s="1700">
        <f>IFERROR(VLOOKUP($A645,'2018'!$B$2:$K$170,3,FALSE),0)</f>
        <v>0</v>
      </c>
      <c r="AJ645" s="1821">
        <f>IFERROR(VLOOKUP($A645,'2018'!$B$2:$K$170,4,FALSE),0)</f>
        <v>0</v>
      </c>
      <c r="AK645" s="1821">
        <f>IFERROR(VLOOKUP($A645,'2018'!$B$2:$K$170,5,FALSE),0)</f>
        <v>0</v>
      </c>
      <c r="AL645" s="1821">
        <f>IFERROR(VLOOKUP($A645,'2018'!$B$2:$K$170,8,FALSE),0)</f>
        <v>0</v>
      </c>
      <c r="AM645" s="1740">
        <f>IFERROR(VLOOKUP($A645,'2018'!$B$2:$K$170,10,FALSE),0)</f>
        <v>0</v>
      </c>
      <c r="AN645" s="1700">
        <f>IFERROR(VLOOKUP($A645,'2017'!$B$2:$J$163,2,FALSE),0)</f>
        <v>0</v>
      </c>
      <c r="AO645" s="1815">
        <f>IFERROR(VLOOKUP($A645,'2017'!$B$2:$J$163,3,FALSE),0)</f>
        <v>0</v>
      </c>
      <c r="AP645" s="1815">
        <f>IFERROR(VLOOKUP($A645,'2017'!$B$2:$J$163,4,FALSE),0)</f>
        <v>0</v>
      </c>
      <c r="AQ645" s="1815">
        <f>IFERROR(VLOOKUP($A645,'2017'!$B$2:$J$163,7,FALSE),0)</f>
        <v>0</v>
      </c>
      <c r="AR645" s="1740">
        <f>IFERROR(VLOOKUP($A645,'2017'!$B$2:$J$163,9,FALSE),0)</f>
        <v>0</v>
      </c>
      <c r="AS645" s="1700">
        <f>IFERROR(VLOOKUP($A645,'2016'!$B$2:$K$165,3,FALSE),0)</f>
        <v>0</v>
      </c>
      <c r="AT645" s="1796">
        <f>IFERROR(VLOOKUP($A645,'2016'!$B$2:$K$165,4,FALSE),0)</f>
        <v>0</v>
      </c>
      <c r="AU645" s="1796">
        <f>IFERROR(VLOOKUP($A645,'2016'!$B$2:$K$165,5,FALSE),0)</f>
        <v>0</v>
      </c>
      <c r="AV645" s="1796">
        <f>IFERROR(VLOOKUP($A645,'2016'!$B$2:$K$165,8,FALSE),0)</f>
        <v>0</v>
      </c>
      <c r="AW645" s="1740">
        <f>IFERROR(VLOOKUP($A645,'2016'!$B$2:$K$165,10,FALSE),0)</f>
        <v>0</v>
      </c>
      <c r="AX645" s="1700">
        <f>IFERROR(VLOOKUP($A645,'2015'!$B$2:$K$165,3,FALSE),0)</f>
        <v>0</v>
      </c>
      <c r="AY645" s="1695">
        <f>IFERROR(VLOOKUP($A645,'2015'!$B$2:$K$165,4,FALSE),0)</f>
        <v>0</v>
      </c>
      <c r="AZ645" s="1695">
        <f>IFERROR(VLOOKUP($A645,'2015'!$B$2:$K$165,5,FALSE),0)</f>
        <v>0</v>
      </c>
      <c r="BA645" s="1695">
        <f>IFERROR(VLOOKUP($A645,'2015'!$B$2:$K$165,8,FALSE),0)</f>
        <v>0</v>
      </c>
      <c r="BB645" s="1740">
        <f>IFERROR(VLOOKUP($A645,'2015'!$B$2:$K$165,10,FALSE),0)</f>
        <v>0</v>
      </c>
      <c r="BC645" s="1700">
        <f>IFERROR(VLOOKUP($A645,'2014'!$B$2:$K$157,3,FALSE),0)</f>
        <v>0</v>
      </c>
      <c r="BD645" s="1691">
        <f>IFERROR(VLOOKUP($A645,'2014'!$B$2:$K$157,4,FALSE),0)</f>
        <v>0</v>
      </c>
      <c r="BE645" s="1691">
        <f>IFERROR(VLOOKUP($A645,'2014'!$B$2:$K$157,5,FALSE),0)</f>
        <v>0</v>
      </c>
      <c r="BF645" s="1691">
        <f>IFERROR(VLOOKUP($A645,'2014'!$B$2:$K$157,8,FALSE),0)</f>
        <v>0</v>
      </c>
      <c r="BG645" s="1740">
        <f>IFERROR(VLOOKUP($A645,'2014'!$B$2:$K$157,10,FALSE),0)</f>
        <v>0</v>
      </c>
      <c r="BH645" s="1700">
        <f>IFERROR(VLOOKUP($A645,'2013'!$D$4:$I$249,2,FALSE),0)</f>
        <v>0</v>
      </c>
      <c r="BI645" s="1691">
        <f>IFERROR(VLOOKUP($A645,'2013'!$D$4:$I$249,3,FALSE),0)</f>
        <v>0</v>
      </c>
      <c r="BJ645" s="1691">
        <f>IFERROR(VLOOKUP($A645,'2013'!$D$4:$I$249,4,FALSE),0)</f>
        <v>0</v>
      </c>
      <c r="BK645" s="1691">
        <f>IFERROR(VLOOKUP($A645,'2013'!$D$4:$I$249,5,FALSE),0)</f>
        <v>0</v>
      </c>
      <c r="BL645" s="1740">
        <f>IFERROR(VLOOKUP($A645,'2013'!$D$4:$I$249,6,FALSE),0)</f>
        <v>0</v>
      </c>
      <c r="BM645" s="1737">
        <f>IFERROR(VLOOKUP($A645,'2012'!$D$3:$O$172,2,FALSE),0)</f>
        <v>0</v>
      </c>
      <c r="BN645" s="1691">
        <f>IFERROR(VLOOKUP($A645,'2012'!$D$3:$O$172,3,FALSE),0)</f>
        <v>0</v>
      </c>
      <c r="BO645" s="1743">
        <f>IFERROR(VLOOKUP($A645,'2012'!$D$3:$O$172,4,FALSE),0)</f>
        <v>0</v>
      </c>
      <c r="BP645" s="1700">
        <f>IFERROR(VLOOKUP($A645,'2012'!$D$3:$O$172,5,FALSE),0)</f>
        <v>0</v>
      </c>
      <c r="BQ645" s="1691">
        <f>IFERROR(VLOOKUP($A645,'2012'!$D$3:$O$172,6,FALSE),0)</f>
        <v>0</v>
      </c>
      <c r="BR645" s="1691">
        <f>IFERROR(VLOOKUP($A645,'2012'!$D$3:$O$172,7,FALSE),0)</f>
        <v>0</v>
      </c>
      <c r="BS645" s="1691">
        <f>IFERROR(VLOOKUP($A645,'2012'!$D$3:$O$172,8,FALSE),0)</f>
        <v>0</v>
      </c>
      <c r="BT645" s="1740">
        <f>IFERROR(VLOOKUP($A645,'2012'!$D$3:$O$172,9,FALSE),0)</f>
        <v>0</v>
      </c>
      <c r="BX645" s="1700">
        <f>IFERROR(VLOOKUP($A645,'2011'!$D$4:$I$251,2,FALSE),0)</f>
        <v>0</v>
      </c>
      <c r="BY645" s="1691">
        <f>IFERROR(VLOOKUP($A645,'2011'!$D$4:$I$251,3,FALSE),0)</f>
        <v>0</v>
      </c>
      <c r="BZ645" s="1691">
        <f>IFERROR(VLOOKUP($A645,'2011'!$D$4:$I$251,4,FALSE),0)</f>
        <v>0</v>
      </c>
      <c r="CA645" s="1691">
        <f>IFERROR(VLOOKUP($A645,'2011'!$D$4:$I$251,5,FALSE),0)</f>
        <v>0</v>
      </c>
      <c r="CB645" s="1740">
        <f>IFERROR(VLOOKUP($A645,'2011'!$D$4:$I$251,6,FALSE),0)</f>
        <v>0</v>
      </c>
      <c r="CC645" s="1700">
        <f>IFERROR(VLOOKUP($A645,'2010'!$C$3:$H$234,2,FALSE),0)</f>
        <v>0</v>
      </c>
      <c r="CD645" s="1691">
        <f>IFERROR(VLOOKUP($A645,'2010'!$C$3:$H$234,3,FALSE),0)</f>
        <v>0</v>
      </c>
      <c r="CE645" s="1691">
        <f>IFERROR(VLOOKUP($A645,'2010'!$C$3:$H$234,4,FALSE),0)</f>
        <v>0</v>
      </c>
      <c r="CF645" s="1691">
        <f>IFERROR(VLOOKUP($A645,'2010'!$C$3:$H$234,5,FALSE),0)</f>
        <v>0</v>
      </c>
      <c r="CG645" s="1740">
        <f>IFERROR(VLOOKUP($A645,'2010'!$C$3:$H$234,6,FALSE),0)</f>
        <v>0</v>
      </c>
      <c r="CH645" s="1700">
        <f>IFERROR(VLOOKUP($A645,'2009'!$C$3:$H$242,2,FALSE),0)</f>
        <v>0</v>
      </c>
      <c r="CI645" s="1691">
        <f>IFERROR(VLOOKUP($A645,'2009'!$C$3:$H$242,3,FALSE),0)</f>
        <v>0</v>
      </c>
      <c r="CJ645" s="1691">
        <f>IFERROR(VLOOKUP($A645,'2009'!$C$3:$H$242,4,FALSE),0)</f>
        <v>0</v>
      </c>
      <c r="CK645" s="1691">
        <f>IFERROR(VLOOKUP($A645,'2009'!$C$3:$H$242,5,FALSE),0)</f>
        <v>0</v>
      </c>
      <c r="CL645" s="1740">
        <f>IFERROR(VLOOKUP($A645,'2009'!$C$3:$H$242,6,FALSE),0)</f>
        <v>0</v>
      </c>
      <c r="CM645" s="1700">
        <f>IFERROR(VLOOKUP($A645,'2008'!$C$3:$H$229,2,FALSE),0)</f>
        <v>0</v>
      </c>
      <c r="CN645" s="1691">
        <f>IFERROR(VLOOKUP($A645,'2008'!$C$3:$H$229,3,FALSE),0)</f>
        <v>0</v>
      </c>
      <c r="CO645" s="1691">
        <f>IFERROR(VLOOKUP($A645,'2008'!$C$3:$H$229,4,FALSE),0)</f>
        <v>0</v>
      </c>
      <c r="CP645" s="1691">
        <f>IFERROR(VLOOKUP($A645,'2008'!$C$3:$H$229,5,FALSE),0)</f>
        <v>0</v>
      </c>
      <c r="CQ645" s="1740">
        <f>IFERROR(VLOOKUP($A645,'2008'!$C$3:$H$229,6,FALSE),0)</f>
        <v>0</v>
      </c>
      <c r="CR645" s="1700">
        <f>IFERROR(VLOOKUP($A645,'2007'!$C$3:$M$238,7,FALSE),0)</f>
        <v>0</v>
      </c>
      <c r="CS645" s="1691">
        <f>IFERROR(VLOOKUP($A645,'2007'!$C$3:$M$238,8,FALSE),0)</f>
        <v>0</v>
      </c>
      <c r="CT645" s="1691">
        <f>IFERROR(VLOOKUP($A645,'2007'!$C$3:$M$238,9,FALSE),0)</f>
        <v>0</v>
      </c>
      <c r="CU645" s="1691">
        <f>IFERROR(VLOOKUP($A645,'2007'!$C$3:$M$238,10,FALSE),0)</f>
        <v>0</v>
      </c>
      <c r="CV645" s="1740">
        <f>IFERROR(VLOOKUP($A645,'2007'!$C$3:$M$238,11,FALSE),0)</f>
        <v>0</v>
      </c>
      <c r="CW645" s="1700">
        <f>IFERROR(VLOOKUP($A645,'2006'!$A$2:$F$200,2,FALSE),0)</f>
        <v>0</v>
      </c>
      <c r="CX645" s="1691">
        <f>IFERROR(VLOOKUP($A645,'2006'!$A$2:$F$200,4,FALSE),0)</f>
        <v>0</v>
      </c>
      <c r="CY645" s="1691">
        <f>IFERROR(VLOOKUP($A645,'2006'!$A$2:$F$200,5,FALSE),0)</f>
        <v>0</v>
      </c>
      <c r="CZ645" s="1740">
        <f>IFERROR(VLOOKUP($A645,'2006'!$A$2:$F$200,6,FALSE),0)</f>
        <v>0</v>
      </c>
      <c r="DA645" s="1700">
        <f>IFERROR(VLOOKUP($A645,'2005'!$C$3:$M$205,8,FALSE),0)</f>
        <v>0</v>
      </c>
      <c r="DB645" s="1691">
        <f>IFERROR(VLOOKUP($A645,'2005'!$C$3:$M$205,9,FALSE),0)</f>
        <v>0</v>
      </c>
      <c r="DC645" s="1691">
        <f>IFERROR(VLOOKUP($A645,'2005'!$C$3:$M$205,10,FALSE),0)</f>
        <v>0</v>
      </c>
      <c r="DD645" s="1740">
        <f>IFERROR(VLOOKUP($A645,'2005'!$C$3:$M$205,11,FALSE),0)</f>
        <v>0</v>
      </c>
      <c r="DE645" s="1700">
        <f>IFERROR(VLOOKUP($A645,'2004'!$C$3:$M$213,8,FALSE),0)</f>
        <v>0</v>
      </c>
      <c r="DF645" s="1691">
        <f>IFERROR(VLOOKUP($A645,'2004'!$C$3:$M$213,9,FALSE),0)</f>
        <v>0</v>
      </c>
      <c r="DG645" s="1691">
        <f>IFERROR(VLOOKUP($A645,'2004'!$C$3:$M$213,10,FALSE),0)</f>
        <v>0</v>
      </c>
      <c r="DH645" s="1740">
        <f>IFERROR(VLOOKUP($A645,'2004'!$C$3:$M$213,11,FALSE),0)</f>
        <v>0</v>
      </c>
      <c r="DI645" s="1700">
        <f>IFERROR(VLOOKUP($A645,'2003'!$C$3:$Q$214,12,FALSE),0)</f>
        <v>0</v>
      </c>
      <c r="DJ645" s="1691">
        <f>IFERROR(VLOOKUP($A645,'2003'!$C$3:$Q$214,13,FALSE),0)</f>
        <v>0</v>
      </c>
      <c r="DK645" s="1691">
        <f>IFERROR(VLOOKUP($A645,'2003'!$C$3:$Q$214,14,FALSE),0)</f>
        <v>0</v>
      </c>
      <c r="DL645" s="1740">
        <f>IFERROR(VLOOKUP($A645,'2003'!$C$3:$Q$214,15,FALSE),0)</f>
        <v>0</v>
      </c>
      <c r="DM645" s="1700">
        <f>IFERROR(VLOOKUP($A645,'2002'!$D$3:$R$214,12,FALSE),0)</f>
        <v>0</v>
      </c>
      <c r="DN645" s="1691">
        <f>IFERROR(VLOOKUP($A645,'2002'!$D$3:$R$214,13,FALSE),0)</f>
        <v>0</v>
      </c>
      <c r="DO645" s="1691">
        <f>IFERROR(VLOOKUP($A645,'2002'!$D$3:$R$214,14,FALSE),0)</f>
        <v>0</v>
      </c>
      <c r="DP645" s="1788">
        <f>IFERROR(VLOOKUP($A645,'2002'!$D$3:$R$214,15,FALSE),0)</f>
        <v>0</v>
      </c>
      <c r="DQ645" s="1700">
        <f>IFERROR(VLOOKUP($A645,'Pre 2002'!$C$3:$CK$382,84,FALSE),0)</f>
        <v>60</v>
      </c>
      <c r="DR645" s="1695">
        <f>IFERROR(VLOOKUP($A645,'Pre 2002'!$C$3:$CK$382,85,FALSE),0)</f>
        <v>28</v>
      </c>
      <c r="DS645" s="1695">
        <f>IFERROR(VLOOKUP($A645,'Pre 2002'!$C$3:$CK$382,86,FALSE),0)</f>
        <v>0</v>
      </c>
      <c r="DT645" s="1790">
        <f>IFERROR(VLOOKUP($A645,'Pre 2002'!$C$3:$CK$382,87,FALSE),0)</f>
        <v>0.46666666666666667</v>
      </c>
      <c r="DU645" s="1741">
        <f>IFERROR(VLOOKUP(A645,'Pre 2002'!$C$3:$CG$382,83,FALSE),0)</f>
        <v>1</v>
      </c>
    </row>
    <row r="646" spans="1:125">
      <c r="A646" s="1778" t="s">
        <v>1236</v>
      </c>
      <c r="B646" s="1562">
        <f t="shared" si="248"/>
        <v>129</v>
      </c>
      <c r="C646" s="1562">
        <f t="shared" si="249"/>
        <v>60</v>
      </c>
      <c r="D646" s="1562">
        <f t="shared" si="250"/>
        <v>0</v>
      </c>
      <c r="E646" s="1563">
        <f t="shared" si="251"/>
        <v>0.46511627906976744</v>
      </c>
      <c r="F646" s="1786">
        <f t="shared" si="252"/>
        <v>3</v>
      </c>
      <c r="G646" s="1595">
        <v>2007</v>
      </c>
      <c r="H646" s="1567">
        <f>IF(BC646&gt;0,1,0)+IF(BH646&gt;0,1,0)+IF(BP646&gt;0,1,0)+IF(BX646&gt;0,1,0)+IF(CC646&gt;0,1,0)+IF(CH646&gt;0,1,0)+IF(CM646&gt;0,1,0)+IF(CR646&gt;0,1,0)+IF(CW646&gt;0,1,0)+IF(DA646&gt;0,1,0)+IF(DE646&gt;0,1,0)+IF(DI646&gt;0,1,0)+IF(DM646&gt;0,1,0)+DU646</f>
        <v>3</v>
      </c>
      <c r="I646" s="1734">
        <f>SUM(BC646,BH646,BP646,BX646,CC646,CH646,CM646,CR646,CW646,DA646,DE646,DI646,DM646,DQ646)</f>
        <v>129</v>
      </c>
      <c r="J646" s="1734">
        <f t="shared" si="253"/>
        <v>60</v>
      </c>
      <c r="K646" s="1734">
        <f t="shared" si="253"/>
        <v>0</v>
      </c>
      <c r="L646" s="1806">
        <f>IF(I646=0,0,J646/I646)</f>
        <v>0.46511627906976744</v>
      </c>
      <c r="O646" s="1700">
        <f>IFERROR(VLOOKUP($A646,'2022'!$B$2:$K$174,3,FALSE),0)</f>
        <v>0</v>
      </c>
      <c r="P646" s="1858">
        <f>IFERROR(VLOOKUP($A646,'2022'!$B$2:$K$174,4,FALSE),0)</f>
        <v>0</v>
      </c>
      <c r="Q646" s="1858">
        <f>IFERROR(VLOOKUP($A646,'2022'!$B$2:$K$174,5,FALSE),0)</f>
        <v>0</v>
      </c>
      <c r="R646" s="1858">
        <f>IFERROR(VLOOKUP($A646,'2022'!$B$2:$K$174,8,FALSE),0)</f>
        <v>0</v>
      </c>
      <c r="S646" s="1740">
        <f>IFERROR(VLOOKUP($A646,'2022'!$B$2:$K$174,10,FALSE),0)</f>
        <v>0</v>
      </c>
      <c r="T646" s="1700">
        <f>IFERROR(VLOOKUP($A646,'2021'!$B$2:$K$174,3,FALSE),0)</f>
        <v>0</v>
      </c>
      <c r="U646" s="1843">
        <f>IFERROR(VLOOKUP($A646,'2021'!$B$2:$K$174,4,FALSE),0)</f>
        <v>0</v>
      </c>
      <c r="V646" s="1843">
        <f>IFERROR(VLOOKUP($A646,'2021'!$B$2:$K$174,5,FALSE),0)</f>
        <v>0</v>
      </c>
      <c r="W646" s="1843">
        <f>IFERROR(VLOOKUP($A646,'2021'!$B$2:$K$174,8,FALSE),0)</f>
        <v>0</v>
      </c>
      <c r="X646" s="1740">
        <f>IFERROR(VLOOKUP($A646,'2021'!$B$2:$K$174,10,FALSE),0)</f>
        <v>0</v>
      </c>
      <c r="Y646" s="1700">
        <f>IFERROR(VLOOKUP($A646,'2020'!$B$2:$K$170,3,FALSE),0)</f>
        <v>0</v>
      </c>
      <c r="Z646" s="1829">
        <f>IFERROR(VLOOKUP($A646,'2020'!$B$2:$K$170,4,FALSE),0)</f>
        <v>0</v>
      </c>
      <c r="AA646" s="1829">
        <f>IFERROR(VLOOKUP($A646,'2020'!$B$2:$K$170,5,FALSE),0)</f>
        <v>0</v>
      </c>
      <c r="AB646" s="1829">
        <f>IFERROR(VLOOKUP($A646,'2020'!$B$2:$K$170,8,FALSE),0)</f>
        <v>0</v>
      </c>
      <c r="AC646" s="1740">
        <f>IFERROR(VLOOKUP($A646,'2020'!$B$2:$K$170,10,FALSE),0)</f>
        <v>0</v>
      </c>
      <c r="AD646" s="1700">
        <f>IFERROR(VLOOKUP($A646,'2019'!$B$2:$K$170,3,FALSE),0)</f>
        <v>0</v>
      </c>
      <c r="AE646" s="1823">
        <f>IFERROR(VLOOKUP($A646,'2019'!$B$2:$K$170,4,FALSE),0)</f>
        <v>0</v>
      </c>
      <c r="AF646" s="1823">
        <f>IFERROR(VLOOKUP($A646,'2019'!$B$2:$K$170,5,FALSE),0)</f>
        <v>0</v>
      </c>
      <c r="AG646" s="1823">
        <f>IFERROR(VLOOKUP($A646,'2019'!$B$2:$K$170,8,FALSE),0)</f>
        <v>0</v>
      </c>
      <c r="AH646" s="1740">
        <f>IFERROR(VLOOKUP($A646,'2019'!$B$2:$K$170,10,FALSE),0)</f>
        <v>0</v>
      </c>
      <c r="AI646" s="1700">
        <f>IFERROR(VLOOKUP($A646,'2018'!$B$2:$K$170,3,FALSE),0)</f>
        <v>0</v>
      </c>
      <c r="AJ646" s="1821">
        <f>IFERROR(VLOOKUP($A646,'2018'!$B$2:$K$170,4,FALSE),0)</f>
        <v>0</v>
      </c>
      <c r="AK646" s="1821">
        <f>IFERROR(VLOOKUP($A646,'2018'!$B$2:$K$170,5,FALSE),0)</f>
        <v>0</v>
      </c>
      <c r="AL646" s="1821">
        <f>IFERROR(VLOOKUP($A646,'2018'!$B$2:$K$170,8,FALSE),0)</f>
        <v>0</v>
      </c>
      <c r="AM646" s="1740">
        <f>IFERROR(VLOOKUP($A646,'2018'!$B$2:$K$170,10,FALSE),0)</f>
        <v>0</v>
      </c>
      <c r="AN646" s="1700">
        <f>IFERROR(VLOOKUP($A646,'2017'!$B$2:$J$163,2,FALSE),0)</f>
        <v>0</v>
      </c>
      <c r="AO646" s="1815">
        <f>IFERROR(VLOOKUP($A646,'2017'!$B$2:$J$163,3,FALSE),0)</f>
        <v>0</v>
      </c>
      <c r="AP646" s="1815">
        <f>IFERROR(VLOOKUP($A646,'2017'!$B$2:$J$163,4,FALSE),0)</f>
        <v>0</v>
      </c>
      <c r="AQ646" s="1815">
        <f>IFERROR(VLOOKUP($A646,'2017'!$B$2:$J$163,7,FALSE),0)</f>
        <v>0</v>
      </c>
      <c r="AR646" s="1740">
        <f>IFERROR(VLOOKUP($A646,'2017'!$B$2:$J$163,9,FALSE),0)</f>
        <v>0</v>
      </c>
      <c r="AS646" s="1700">
        <f>IFERROR(VLOOKUP($A646,'2016'!$B$2:$K$165,3,FALSE),0)</f>
        <v>0</v>
      </c>
      <c r="AT646" s="1796">
        <f>IFERROR(VLOOKUP($A646,'2016'!$B$2:$K$165,4,FALSE),0)</f>
        <v>0</v>
      </c>
      <c r="AU646" s="1796">
        <f>IFERROR(VLOOKUP($A646,'2016'!$B$2:$K$165,5,FALSE),0)</f>
        <v>0</v>
      </c>
      <c r="AV646" s="1796">
        <f>IFERROR(VLOOKUP($A646,'2016'!$B$2:$K$165,8,FALSE),0)</f>
        <v>0</v>
      </c>
      <c r="AW646" s="1740">
        <f>IFERROR(VLOOKUP($A646,'2016'!$B$2:$K$165,10,FALSE),0)</f>
        <v>0</v>
      </c>
      <c r="AX646" s="1700">
        <f>IFERROR(VLOOKUP($A646,'2015'!$B$2:$K$165,3,FALSE),0)</f>
        <v>0</v>
      </c>
      <c r="AY646" s="1695">
        <f>IFERROR(VLOOKUP($A646,'2015'!$B$2:$K$165,4,FALSE),0)</f>
        <v>0</v>
      </c>
      <c r="AZ646" s="1695">
        <f>IFERROR(VLOOKUP($A646,'2015'!$B$2:$K$165,5,FALSE),0)</f>
        <v>0</v>
      </c>
      <c r="BA646" s="1695">
        <f>IFERROR(VLOOKUP($A646,'2015'!$B$2:$K$165,8,FALSE),0)</f>
        <v>0</v>
      </c>
      <c r="BB646" s="1740">
        <f>IFERROR(VLOOKUP($A646,'2015'!$B$2:$K$165,10,FALSE),0)</f>
        <v>0</v>
      </c>
      <c r="BC646" s="1700">
        <f>IFERROR(VLOOKUP($A646,'2014'!$B$2:$K$157,3,FALSE),0)</f>
        <v>0</v>
      </c>
      <c r="BD646" s="1691">
        <f>IFERROR(VLOOKUP($A646,'2014'!$B$2:$K$157,4,FALSE),0)</f>
        <v>0</v>
      </c>
      <c r="BE646" s="1691">
        <f>IFERROR(VLOOKUP($A646,'2014'!$B$2:$K$157,5,FALSE),0)</f>
        <v>0</v>
      </c>
      <c r="BF646" s="1691">
        <f>IFERROR(VLOOKUP($A646,'2014'!$B$2:$K$157,8,FALSE),0)</f>
        <v>0</v>
      </c>
      <c r="BG646" s="1740">
        <f>IFERROR(VLOOKUP($A646,'2014'!$B$2:$K$157,10,FALSE),0)</f>
        <v>0</v>
      </c>
      <c r="BH646" s="1700">
        <f>IFERROR(VLOOKUP($A646,'2013'!$D$4:$I$249,2,FALSE),0)</f>
        <v>61</v>
      </c>
      <c r="BI646" s="1691">
        <f>IFERROR(VLOOKUP($A646,'2013'!$D$4:$I$249,3,FALSE),0)</f>
        <v>15</v>
      </c>
      <c r="BJ646" s="1691">
        <f>IFERROR(VLOOKUP($A646,'2013'!$D$4:$I$249,4,FALSE),0)</f>
        <v>31</v>
      </c>
      <c r="BK646" s="1691">
        <f>IFERROR(VLOOKUP($A646,'2013'!$D$4:$I$249,5,FALSE),0)</f>
        <v>0</v>
      </c>
      <c r="BL646" s="1740">
        <f>IFERROR(VLOOKUP($A646,'2013'!$D$4:$I$249,6,FALSE),0)</f>
        <v>0.50819672131147542</v>
      </c>
      <c r="BM646" s="1737">
        <f>IFERROR(VLOOKUP($A646,'2012'!$D$3:$O$172,2,FALSE),0)</f>
        <v>0</v>
      </c>
      <c r="BN646" s="1691">
        <f>IFERROR(VLOOKUP($A646,'2012'!$D$3:$O$172,3,FALSE),0)</f>
        <v>0</v>
      </c>
      <c r="BO646" s="1743">
        <f>IFERROR(VLOOKUP($A646,'2012'!$D$3:$O$172,4,FALSE),0)</f>
        <v>0</v>
      </c>
      <c r="BP646" s="1700">
        <f>IFERROR(VLOOKUP($A646,'2012'!$D$3:$O$172,5,FALSE),0)</f>
        <v>0</v>
      </c>
      <c r="BQ646" s="1691">
        <f>IFERROR(VLOOKUP($A646,'2012'!$D$3:$O$172,6,FALSE),0)</f>
        <v>0</v>
      </c>
      <c r="BR646" s="1691">
        <f>IFERROR(VLOOKUP($A646,'2012'!$D$3:$O$172,7,FALSE),0)</f>
        <v>0</v>
      </c>
      <c r="BS646" s="1691">
        <f>IFERROR(VLOOKUP($A646,'2012'!$D$3:$O$172,8,FALSE),0)</f>
        <v>0</v>
      </c>
      <c r="BT646" s="1740">
        <f>IFERROR(VLOOKUP($A646,'2012'!$D$3:$O$172,9,FALSE),0)</f>
        <v>0</v>
      </c>
      <c r="BU646" s="1737">
        <f>IFERROR(VLOOKUP($A646,'2012'!$D$3:$O$172,10,FALSE),0)</f>
        <v>0</v>
      </c>
      <c r="BV646" s="1691">
        <f>IFERROR(VLOOKUP($A646,'2012'!$D$3:$O$172,11,FALSE),0)</f>
        <v>0</v>
      </c>
      <c r="BW646" s="1743">
        <f>IFERROR(VLOOKUP($A646,'2012'!$D$3:$O$172,12,FALSE),0)</f>
        <v>0</v>
      </c>
      <c r="BX646" s="1700">
        <f>IFERROR(VLOOKUP($A646,'2011'!$D$4:$I$251,2,FALSE),0)</f>
        <v>0</v>
      </c>
      <c r="BY646" s="1691">
        <f>IFERROR(VLOOKUP($A646,'2011'!$D$4:$I$251,3,FALSE),0)</f>
        <v>0</v>
      </c>
      <c r="BZ646" s="1691">
        <f>IFERROR(VLOOKUP($A646,'2011'!$D$4:$I$251,4,FALSE),0)</f>
        <v>0</v>
      </c>
      <c r="CA646" s="1691">
        <f>IFERROR(VLOOKUP($A646,'2011'!$D$4:$I$251,5,FALSE),0)</f>
        <v>0</v>
      </c>
      <c r="CB646" s="1740">
        <f>IFERROR(VLOOKUP($A646,'2011'!$D$4:$I$251,6,FALSE),0)</f>
        <v>0</v>
      </c>
      <c r="CC646" s="1700">
        <f>IFERROR(VLOOKUP($A646,'2010'!$C$3:$H$234,2,FALSE),0)</f>
        <v>0</v>
      </c>
      <c r="CD646" s="1691">
        <f>IFERROR(VLOOKUP($A646,'2010'!$C$3:$H$234,3,FALSE),0)</f>
        <v>0</v>
      </c>
      <c r="CE646" s="1691">
        <f>IFERROR(VLOOKUP($A646,'2010'!$C$3:$H$234,4,FALSE),0)</f>
        <v>0</v>
      </c>
      <c r="CF646" s="1691">
        <f>IFERROR(VLOOKUP($A646,'2010'!$C$3:$H$234,5,FALSE),0)</f>
        <v>0</v>
      </c>
      <c r="CG646" s="1740">
        <f>IFERROR(VLOOKUP($A646,'2010'!$C$3:$H$234,6,FALSE),0)</f>
        <v>0</v>
      </c>
      <c r="CH646" s="1700">
        <f>IFERROR(VLOOKUP($A646,'2009'!$C$3:$H$242,2,FALSE),0)</f>
        <v>0</v>
      </c>
      <c r="CI646" s="1691">
        <f>IFERROR(VLOOKUP($A646,'2009'!$C$3:$H$242,3,FALSE),0)</f>
        <v>0</v>
      </c>
      <c r="CJ646" s="1691">
        <f>IFERROR(VLOOKUP($A646,'2009'!$C$3:$H$242,4,FALSE),0)</f>
        <v>0</v>
      </c>
      <c r="CK646" s="1691">
        <f>IFERROR(VLOOKUP($A646,'2009'!$C$3:$H$242,5,FALSE),0)</f>
        <v>0</v>
      </c>
      <c r="CL646" s="1740">
        <f>IFERROR(VLOOKUP($A646,'2009'!$C$3:$H$242,6,FALSE),0)</f>
        <v>0</v>
      </c>
      <c r="CM646" s="1700">
        <f>IFERROR(VLOOKUP($A646,'2008'!$C$3:$H$229,2,FALSE),0)</f>
        <v>50</v>
      </c>
      <c r="CN646" s="1691">
        <f>IFERROR(VLOOKUP($A646,'2008'!$C$3:$H$229,3,FALSE),0)</f>
        <v>16</v>
      </c>
      <c r="CO646" s="1691">
        <f>IFERROR(VLOOKUP($A646,'2008'!$C$3:$H$229,4,FALSE),0)</f>
        <v>22</v>
      </c>
      <c r="CP646" s="1691">
        <f>IFERROR(VLOOKUP($A646,'2008'!$C$3:$H$229,5,FALSE),0)</f>
        <v>0</v>
      </c>
      <c r="CQ646" s="1740">
        <f>IFERROR(VLOOKUP($A646,'2008'!$C$3:$H$229,6,FALSE),0)</f>
        <v>0.44</v>
      </c>
      <c r="CR646" s="1700">
        <f>IFERROR(VLOOKUP($A646,'2007'!$C$3:$M$238,7,FALSE),0)</f>
        <v>18</v>
      </c>
      <c r="CS646" s="1691">
        <f>IFERROR(VLOOKUP($A646,'2007'!$C$3:$M$238,8,FALSE),0)</f>
        <v>2</v>
      </c>
      <c r="CT646" s="1691">
        <f>IFERROR(VLOOKUP($A646,'2007'!$C$3:$M$238,9,FALSE),0)</f>
        <v>7</v>
      </c>
      <c r="CU646" s="1691">
        <f>IFERROR(VLOOKUP($A646,'2007'!$C$3:$M$238,10,FALSE),0)</f>
        <v>0</v>
      </c>
      <c r="CV646" s="1740">
        <f>IFERROR(VLOOKUP($A646,'2007'!$C$3:$M$238,11,FALSE),0)</f>
        <v>0.3888888888888889</v>
      </c>
      <c r="CW646" s="1700">
        <f>IFERROR(VLOOKUP($A646,'2006'!$A$2:$F$200,2,FALSE),0)</f>
        <v>0</v>
      </c>
      <c r="CX646" s="1691">
        <f>IFERROR(VLOOKUP($A646,'2006'!$A$2:$F$200,4,FALSE),0)</f>
        <v>0</v>
      </c>
      <c r="CY646" s="1691">
        <f>IFERROR(VLOOKUP($A646,'2006'!$A$2:$F$200,5,FALSE),0)</f>
        <v>0</v>
      </c>
      <c r="CZ646" s="1740" t="str">
        <f>IFERROR(VLOOKUP($A646,'2006'!$A$2:$F$200,6,FALSE),0)</f>
        <v>---</v>
      </c>
      <c r="DA646" s="1700">
        <f>IFERROR(VLOOKUP($A646,'2005'!$C$3:$M$205,8,FALSE),0)</f>
        <v>0</v>
      </c>
      <c r="DB646" s="1691">
        <f>IFERROR(VLOOKUP($A646,'2005'!$C$3:$M$205,9,FALSE),0)</f>
        <v>0</v>
      </c>
      <c r="DC646" s="1691">
        <f>IFERROR(VLOOKUP($A646,'2005'!$C$3:$M$205,10,FALSE),0)</f>
        <v>0</v>
      </c>
      <c r="DD646" s="1740">
        <f>IFERROR(VLOOKUP($A646,'2005'!$C$3:$M$205,11,FALSE),0)</f>
        <v>0</v>
      </c>
      <c r="DE646" s="1700">
        <f>IFERROR(VLOOKUP($A646,'2004'!$C$3:$M$213,8,FALSE),0)</f>
        <v>0</v>
      </c>
      <c r="DF646" s="1691">
        <f>IFERROR(VLOOKUP($A646,'2004'!$C$3:$M$213,9,FALSE),0)</f>
        <v>0</v>
      </c>
      <c r="DG646" s="1691">
        <f>IFERROR(VLOOKUP($A646,'2004'!$C$3:$M$213,10,FALSE),0)</f>
        <v>0</v>
      </c>
      <c r="DH646" s="1740">
        <f>IFERROR(VLOOKUP($A646,'2004'!$C$3:$M$213,11,FALSE),0)</f>
        <v>0</v>
      </c>
      <c r="DI646" s="1700">
        <f>IFERROR(VLOOKUP($A646,'2003'!$C$3:$Q$214,12,FALSE),0)</f>
        <v>0</v>
      </c>
      <c r="DJ646" s="1691">
        <f>IFERROR(VLOOKUP($A646,'2003'!$C$3:$Q$214,13,FALSE),0)</f>
        <v>0</v>
      </c>
      <c r="DK646" s="1691">
        <f>IFERROR(VLOOKUP($A646,'2003'!$C$3:$Q$214,14,FALSE),0)</f>
        <v>0</v>
      </c>
      <c r="DL646" s="1740">
        <f>IFERROR(VLOOKUP($A646,'2003'!$C$3:$Q$214,15,FALSE),0)</f>
        <v>0</v>
      </c>
      <c r="DM646" s="1700">
        <f>IFERROR(VLOOKUP($A646,'2002'!$D$3:$R$214,12,FALSE),0)</f>
        <v>0</v>
      </c>
      <c r="DN646" s="1691">
        <f>IFERROR(VLOOKUP($A646,'2002'!$D$3:$R$214,13,FALSE),0)</f>
        <v>0</v>
      </c>
      <c r="DO646" s="1691">
        <f>IFERROR(VLOOKUP($A646,'2002'!$D$3:$R$214,14,FALSE),0)</f>
        <v>0</v>
      </c>
      <c r="DP646" s="1788">
        <f>IFERROR(VLOOKUP($A646,'2002'!$D$3:$R$214,15,FALSE),0)</f>
        <v>0</v>
      </c>
      <c r="DQ646" s="1700">
        <f>IFERROR(VLOOKUP($A646,'Pre 2002'!$C$3:$CK$382,84,FALSE),0)</f>
        <v>0</v>
      </c>
      <c r="DR646" s="1695">
        <f>IFERROR(VLOOKUP($A646,'Pre 2002'!$C$3:$CK$382,85,FALSE),0)</f>
        <v>0</v>
      </c>
      <c r="DS646" s="1695">
        <f>IFERROR(VLOOKUP($A646,'Pre 2002'!$C$3:$CK$382,86,FALSE),0)</f>
        <v>0</v>
      </c>
      <c r="DT646" s="1790">
        <f>IFERROR(VLOOKUP($A646,'Pre 2002'!$C$3:$CK$382,87,FALSE),0)</f>
        <v>0</v>
      </c>
      <c r="DU646" s="1741">
        <f>IFERROR(VLOOKUP(A646,'Pre 2002'!$C$3:$CG$382,83,FALSE),0)</f>
        <v>0</v>
      </c>
    </row>
    <row r="647" spans="1:125">
      <c r="A647" s="1779" t="s">
        <v>2177</v>
      </c>
      <c r="B647" s="1562">
        <f t="shared" si="248"/>
        <v>134</v>
      </c>
      <c r="C647" s="1562">
        <f t="shared" si="249"/>
        <v>62</v>
      </c>
      <c r="D647" s="1562">
        <f t="shared" si="250"/>
        <v>0</v>
      </c>
      <c r="E647" s="1563">
        <f t="shared" si="251"/>
        <v>0.46268656716417911</v>
      </c>
      <c r="F647" s="1786">
        <f t="shared" si="252"/>
        <v>3</v>
      </c>
      <c r="G647" s="1595">
        <v>2015</v>
      </c>
      <c r="H647" s="1567">
        <f>IF(BC647&gt;0,1,0)+IF(BH647&gt;0,1,0)+IF(BP647&gt;0,1,0)+IF(BX647&gt;0,1,0)+IF(CC647&gt;0,1,0)+IF(CH647&gt;0,1,0)+IF(CM647&gt;0,1,0)+IF(CR647&gt;0,1,0)+IF(CW647&gt;0,1,0)+IF(DA647&gt;0,1,0)+IF(DE647&gt;0,1,0)+IF(DI647&gt;0,1,0)+IF(DM647&gt;0,1,0)+DU647</f>
        <v>0</v>
      </c>
      <c r="I647" s="1734">
        <f>SUM(BC647,BH647,BP647,BX647,CC647,CH647,CM647,CR647,CW647,DA647,DE647,DI647,DM647,DQ647)</f>
        <v>0</v>
      </c>
      <c r="J647" s="1734">
        <f t="shared" si="253"/>
        <v>0</v>
      </c>
      <c r="K647" s="1734">
        <f t="shared" si="253"/>
        <v>0</v>
      </c>
      <c r="L647" s="1806">
        <f>IF(I647=0,0,J647/I647)</f>
        <v>0</v>
      </c>
      <c r="M647" s="1751"/>
      <c r="N647" s="1751"/>
      <c r="O647" s="1700">
        <f>IFERROR(VLOOKUP($A647,'2022'!$B$2:$K$174,3,FALSE),0)</f>
        <v>0</v>
      </c>
      <c r="P647" s="1858">
        <f>IFERROR(VLOOKUP($A647,'2022'!$B$2:$K$174,4,FALSE),0)</f>
        <v>0</v>
      </c>
      <c r="Q647" s="1858">
        <f>IFERROR(VLOOKUP($A647,'2022'!$B$2:$K$174,5,FALSE),0)</f>
        <v>0</v>
      </c>
      <c r="R647" s="1858">
        <f>IFERROR(VLOOKUP($A647,'2022'!$B$2:$K$174,8,FALSE),0)</f>
        <v>0</v>
      </c>
      <c r="S647" s="1740">
        <f>IFERROR(VLOOKUP($A647,'2022'!$B$2:$K$174,10,FALSE),0)</f>
        <v>0</v>
      </c>
      <c r="T647" s="1700">
        <f>IFERROR(VLOOKUP($A647,'2021'!$B$2:$K$174,3,FALSE),0)</f>
        <v>0</v>
      </c>
      <c r="U647" s="1843">
        <f>IFERROR(VLOOKUP($A647,'2021'!$B$2:$K$174,4,FALSE),0)</f>
        <v>0</v>
      </c>
      <c r="V647" s="1843">
        <f>IFERROR(VLOOKUP($A647,'2021'!$B$2:$K$174,5,FALSE),0)</f>
        <v>0</v>
      </c>
      <c r="W647" s="1843">
        <f>IFERROR(VLOOKUP($A647,'2021'!$B$2:$K$174,8,FALSE),0)</f>
        <v>0</v>
      </c>
      <c r="X647" s="1740">
        <f>IFERROR(VLOOKUP($A647,'2021'!$B$2:$K$174,10,FALSE),0)</f>
        <v>0</v>
      </c>
      <c r="Y647" s="1700">
        <f>IFERROR(VLOOKUP($A647,'2020'!$B$2:$K$170,3,FALSE),0)</f>
        <v>0</v>
      </c>
      <c r="Z647" s="1829">
        <f>IFERROR(VLOOKUP($A647,'2020'!$B$2:$K$170,4,FALSE),0)</f>
        <v>0</v>
      </c>
      <c r="AA647" s="1829">
        <f>IFERROR(VLOOKUP($A647,'2020'!$B$2:$K$170,5,FALSE),0)</f>
        <v>0</v>
      </c>
      <c r="AB647" s="1829">
        <f>IFERROR(VLOOKUP($A647,'2020'!$B$2:$K$170,8,FALSE),0)</f>
        <v>0</v>
      </c>
      <c r="AC647" s="1740">
        <f>IFERROR(VLOOKUP($A647,'2020'!$B$2:$K$170,10,FALSE),0)</f>
        <v>0</v>
      </c>
      <c r="AD647" s="1700">
        <f>IFERROR(VLOOKUP($A647,'2019'!$B$2:$K$170,3,FALSE),0)</f>
        <v>0</v>
      </c>
      <c r="AE647" s="1823">
        <f>IFERROR(VLOOKUP($A647,'2019'!$B$2:$K$170,4,FALSE),0)</f>
        <v>0</v>
      </c>
      <c r="AF647" s="1823">
        <f>IFERROR(VLOOKUP($A647,'2019'!$B$2:$K$170,5,FALSE),0)</f>
        <v>0</v>
      </c>
      <c r="AG647" s="1823">
        <f>IFERROR(VLOOKUP($A647,'2019'!$B$2:$K$170,8,FALSE),0)</f>
        <v>0</v>
      </c>
      <c r="AH647" s="1740">
        <f>IFERROR(VLOOKUP($A647,'2019'!$B$2:$K$170,10,FALSE),0)</f>
        <v>0</v>
      </c>
      <c r="AI647" s="1700">
        <f>IFERROR(VLOOKUP($A647,'2018'!$B$2:$K$170,3,FALSE),0)</f>
        <v>0</v>
      </c>
      <c r="AJ647" s="1821">
        <f>IFERROR(VLOOKUP($A647,'2018'!$B$2:$K$170,4,FALSE),0)</f>
        <v>0</v>
      </c>
      <c r="AK647" s="1821">
        <f>IFERROR(VLOOKUP($A647,'2018'!$B$2:$K$170,5,FALSE),0)</f>
        <v>0</v>
      </c>
      <c r="AL647" s="1821">
        <f>IFERROR(VLOOKUP($A647,'2018'!$B$2:$K$170,8,FALSE),0)</f>
        <v>0</v>
      </c>
      <c r="AM647" s="1740">
        <f>IFERROR(VLOOKUP($A647,'2018'!$B$2:$K$170,10,FALSE),0)</f>
        <v>0</v>
      </c>
      <c r="AN647" s="1700">
        <f>IFERROR(VLOOKUP($A647,'2017'!$B$2:$J$163,2,FALSE),0)</f>
        <v>60</v>
      </c>
      <c r="AO647" s="1815">
        <f>IFERROR(VLOOKUP($A647,'2017'!$B$2:$J$163,3,FALSE),0)</f>
        <v>11</v>
      </c>
      <c r="AP647" s="1815">
        <f>IFERROR(VLOOKUP($A647,'2017'!$B$2:$J$163,4,FALSE),0)</f>
        <v>28</v>
      </c>
      <c r="AQ647" s="1815">
        <f>IFERROR(VLOOKUP($A647,'2017'!$B$2:$J$163,7,FALSE),0)</f>
        <v>0</v>
      </c>
      <c r="AR647" s="1740">
        <f>IFERROR(VLOOKUP($A647,'2017'!$B$2:$J$163,9,FALSE),0)</f>
        <v>0.46666666666666667</v>
      </c>
      <c r="AS647" s="1700">
        <f>IFERROR(VLOOKUP($A647,'2016'!$B$2:$K$165,3,FALSE),0)</f>
        <v>43</v>
      </c>
      <c r="AT647" s="1796">
        <f>IFERROR(VLOOKUP($A647,'2016'!$B$2:$K$165,4,FALSE),0)</f>
        <v>20</v>
      </c>
      <c r="AU647" s="1796">
        <f>IFERROR(VLOOKUP($A647,'2016'!$B$2:$K$165,5,FALSE),0)</f>
        <v>19</v>
      </c>
      <c r="AV647" s="1796">
        <f>IFERROR(VLOOKUP($A647,'2016'!$B$2:$K$165,8,FALSE),0)</f>
        <v>0</v>
      </c>
      <c r="AW647" s="1740">
        <f>IFERROR(VLOOKUP($A647,'2016'!$B$2:$K$165,10,FALSE),0)</f>
        <v>0.442</v>
      </c>
      <c r="AX647" s="1700">
        <f>IFERROR(VLOOKUP($A647,'2015'!$B$2:$K$165,3,FALSE),0)</f>
        <v>31</v>
      </c>
      <c r="AY647" s="1695">
        <f>IFERROR(VLOOKUP($A647,'2015'!$B$2:$K$165,4,FALSE),0)</f>
        <v>10</v>
      </c>
      <c r="AZ647" s="1695">
        <f>IFERROR(VLOOKUP($A647,'2015'!$B$2:$K$165,5,FALSE),0)</f>
        <v>15</v>
      </c>
      <c r="BA647" s="1695">
        <f>IFERROR(VLOOKUP($A647,'2015'!$B$2:$K$165,8,FALSE),0)</f>
        <v>0</v>
      </c>
      <c r="BB647" s="1740">
        <f>IFERROR(VLOOKUP($A647,'2015'!$B$2:$K$165,10,FALSE),0)</f>
        <v>0.4838709677419355</v>
      </c>
      <c r="BC647" s="1700">
        <f>IFERROR(VLOOKUP($A647,'2014'!$B$2:$K$157,3,FALSE),0)</f>
        <v>0</v>
      </c>
      <c r="BD647" s="1691">
        <f>IFERROR(VLOOKUP($A647,'2014'!$B$2:$K$157,4,FALSE),0)</f>
        <v>0</v>
      </c>
      <c r="BE647" s="1691">
        <f>IFERROR(VLOOKUP($A647,'2014'!$B$2:$K$157,5,FALSE),0)</f>
        <v>0</v>
      </c>
      <c r="BF647" s="1691">
        <f>IFERROR(VLOOKUP($A647,'2014'!$B$2:$K$157,8,FALSE),0)</f>
        <v>0</v>
      </c>
      <c r="BG647" s="1740">
        <f>IFERROR(VLOOKUP($A647,'2014'!$B$2:$K$157,10,FALSE),0)</f>
        <v>0</v>
      </c>
      <c r="BH647" s="1700">
        <f>IFERROR(VLOOKUP($A647,'2013'!$D$4:$I$249,2,FALSE),0)</f>
        <v>0</v>
      </c>
      <c r="BI647" s="1691">
        <f>IFERROR(VLOOKUP($A647,'2013'!$D$4:$I$249,3,FALSE),0)</f>
        <v>0</v>
      </c>
      <c r="BJ647" s="1691">
        <f>IFERROR(VLOOKUP($A647,'2013'!$D$4:$I$249,4,FALSE),0)</f>
        <v>0</v>
      </c>
      <c r="BK647" s="1691">
        <f>IFERROR(VLOOKUP($A647,'2013'!$D$4:$I$249,5,FALSE),0)</f>
        <v>0</v>
      </c>
      <c r="BL647" s="1740">
        <f>IFERROR(VLOOKUP($A647,'2013'!$D$4:$I$249,6,FALSE),0)</f>
        <v>0</v>
      </c>
      <c r="BM647" s="1737">
        <f>IFERROR(VLOOKUP($A647,'2012'!$D$3:$O$172,2,FALSE),0)</f>
        <v>0</v>
      </c>
      <c r="BN647" s="1691">
        <f>IFERROR(VLOOKUP($A647,'2012'!$D$3:$O$172,3,FALSE),0)</f>
        <v>0</v>
      </c>
      <c r="BO647" s="1743">
        <f>IFERROR(VLOOKUP($A647,'2012'!$D$3:$O$172,4,FALSE),0)</f>
        <v>0</v>
      </c>
      <c r="BP647" s="1700">
        <f>IFERROR(VLOOKUP($A647,'2012'!$D$3:$O$172,5,FALSE),0)</f>
        <v>0</v>
      </c>
      <c r="BQ647" s="1691">
        <f>IFERROR(VLOOKUP($A647,'2012'!$D$3:$O$172,6,FALSE),0)</f>
        <v>0</v>
      </c>
      <c r="BR647" s="1691">
        <f>IFERROR(VLOOKUP($A647,'2012'!$D$3:$O$172,7,FALSE),0)</f>
        <v>0</v>
      </c>
      <c r="BS647" s="1691">
        <f>IFERROR(VLOOKUP($A647,'2012'!$D$3:$O$172,8,FALSE),0)</f>
        <v>0</v>
      </c>
      <c r="BT647" s="1740">
        <f>IFERROR(VLOOKUP($A647,'2012'!$D$3:$O$172,9,FALSE),0)</f>
        <v>0</v>
      </c>
      <c r="BX647" s="1700">
        <f>IFERROR(VLOOKUP($A647,'2011'!$D$4:$I$251,2,FALSE),0)</f>
        <v>0</v>
      </c>
      <c r="BY647" s="1691">
        <f>IFERROR(VLOOKUP($A647,'2011'!$D$4:$I$251,3,FALSE),0)</f>
        <v>0</v>
      </c>
      <c r="BZ647" s="1691">
        <f>IFERROR(VLOOKUP($A647,'2011'!$D$4:$I$251,4,FALSE),0)</f>
        <v>0</v>
      </c>
      <c r="CA647" s="1691">
        <f>IFERROR(VLOOKUP($A647,'2011'!$D$4:$I$251,5,FALSE),0)</f>
        <v>0</v>
      </c>
      <c r="CB647" s="1740">
        <f>IFERROR(VLOOKUP($A647,'2011'!$D$4:$I$251,6,FALSE),0)</f>
        <v>0</v>
      </c>
      <c r="CC647" s="1700">
        <f>IFERROR(VLOOKUP($A647,'2010'!$C$3:$H$234,2,FALSE),0)</f>
        <v>0</v>
      </c>
      <c r="CD647" s="1691">
        <f>IFERROR(VLOOKUP($A647,'2010'!$C$3:$H$234,3,FALSE),0)</f>
        <v>0</v>
      </c>
      <c r="CE647" s="1691">
        <f>IFERROR(VLOOKUP($A647,'2010'!$C$3:$H$234,4,FALSE),0)</f>
        <v>0</v>
      </c>
      <c r="CF647" s="1691">
        <f>IFERROR(VLOOKUP($A647,'2010'!$C$3:$H$234,5,FALSE),0)</f>
        <v>0</v>
      </c>
      <c r="CG647" s="1740">
        <f>IFERROR(VLOOKUP($A647,'2010'!$C$3:$H$234,6,FALSE),0)</f>
        <v>0</v>
      </c>
      <c r="CH647" s="1700">
        <f>IFERROR(VLOOKUP($A647,'2009'!$C$3:$H$242,2,FALSE),0)</f>
        <v>0</v>
      </c>
      <c r="CI647" s="1691">
        <f>IFERROR(VLOOKUP($A647,'2009'!$C$3:$H$242,3,FALSE),0)</f>
        <v>0</v>
      </c>
      <c r="CJ647" s="1691">
        <f>IFERROR(VLOOKUP($A647,'2009'!$C$3:$H$242,4,FALSE),0)</f>
        <v>0</v>
      </c>
      <c r="CK647" s="1691">
        <f>IFERROR(VLOOKUP($A647,'2009'!$C$3:$H$242,5,FALSE),0)</f>
        <v>0</v>
      </c>
      <c r="CL647" s="1740">
        <f>IFERROR(VLOOKUP($A647,'2009'!$C$3:$H$242,6,FALSE),0)</f>
        <v>0</v>
      </c>
      <c r="CM647" s="1700">
        <f>IFERROR(VLOOKUP($A647,'2008'!$C$3:$H$229,2,FALSE),0)</f>
        <v>0</v>
      </c>
      <c r="CN647" s="1691">
        <f>IFERROR(VLOOKUP($A647,'2008'!$C$3:$H$229,3,FALSE),0)</f>
        <v>0</v>
      </c>
      <c r="CO647" s="1691">
        <f>IFERROR(VLOOKUP($A647,'2008'!$C$3:$H$229,4,FALSE),0)</f>
        <v>0</v>
      </c>
      <c r="CP647" s="1691">
        <f>IFERROR(VLOOKUP($A647,'2008'!$C$3:$H$229,5,FALSE),0)</f>
        <v>0</v>
      </c>
      <c r="CQ647" s="1740">
        <f>IFERROR(VLOOKUP($A647,'2008'!$C$3:$H$229,6,FALSE),0)</f>
        <v>0</v>
      </c>
      <c r="CR647" s="1700">
        <f>IFERROR(VLOOKUP($A647,'2007'!$C$3:$M$238,7,FALSE),0)</f>
        <v>0</v>
      </c>
      <c r="CS647" s="1691">
        <f>IFERROR(VLOOKUP($A647,'2007'!$C$3:$M$238,8,FALSE),0)</f>
        <v>0</v>
      </c>
      <c r="CT647" s="1691">
        <f>IFERROR(VLOOKUP($A647,'2007'!$C$3:$M$238,9,FALSE),0)</f>
        <v>0</v>
      </c>
      <c r="CU647" s="1691">
        <f>IFERROR(VLOOKUP($A647,'2007'!$C$3:$M$238,10,FALSE),0)</f>
        <v>0</v>
      </c>
      <c r="CV647" s="1740">
        <f>IFERROR(VLOOKUP($A647,'2007'!$C$3:$M$238,11,FALSE),0)</f>
        <v>0</v>
      </c>
      <c r="CW647" s="1700">
        <f>IFERROR(VLOOKUP($A647,'2006'!$A$2:$F$200,2,FALSE),0)</f>
        <v>0</v>
      </c>
      <c r="CX647" s="1691">
        <f>IFERROR(VLOOKUP($A647,'2006'!$A$2:$F$200,4,FALSE),0)</f>
        <v>0</v>
      </c>
      <c r="CY647" s="1691">
        <f>IFERROR(VLOOKUP($A647,'2006'!$A$2:$F$200,5,FALSE),0)</f>
        <v>0</v>
      </c>
      <c r="CZ647" s="1740">
        <f>IFERROR(VLOOKUP($A647,'2006'!$A$2:$F$200,6,FALSE),0)</f>
        <v>0</v>
      </c>
      <c r="DA647" s="1700">
        <f>IFERROR(VLOOKUP($A647,'2005'!$C$3:$M$205,8,FALSE),0)</f>
        <v>0</v>
      </c>
      <c r="DB647" s="1691">
        <f>IFERROR(VLOOKUP($A647,'2005'!$C$3:$M$205,9,FALSE),0)</f>
        <v>0</v>
      </c>
      <c r="DC647" s="1691">
        <f>IFERROR(VLOOKUP($A647,'2005'!$C$3:$M$205,10,FALSE),0)</f>
        <v>0</v>
      </c>
      <c r="DD647" s="1740">
        <f>IFERROR(VLOOKUP($A647,'2005'!$C$3:$M$205,11,FALSE),0)</f>
        <v>0</v>
      </c>
      <c r="DE647" s="1700">
        <f>IFERROR(VLOOKUP($A647,'2004'!$C$3:$M$213,8,FALSE),0)</f>
        <v>0</v>
      </c>
      <c r="DF647" s="1691">
        <f>IFERROR(VLOOKUP($A647,'2004'!$C$3:$M$213,9,FALSE),0)</f>
        <v>0</v>
      </c>
      <c r="DG647" s="1691">
        <f>IFERROR(VLOOKUP($A647,'2004'!$C$3:$M$213,10,FALSE),0)</f>
        <v>0</v>
      </c>
      <c r="DH647" s="1740">
        <f>IFERROR(VLOOKUP($A647,'2004'!$C$3:$M$213,11,FALSE),0)</f>
        <v>0</v>
      </c>
      <c r="DI647" s="1700">
        <f>IFERROR(VLOOKUP($A647,'2003'!$C$3:$Q$214,12,FALSE),0)</f>
        <v>0</v>
      </c>
      <c r="DJ647" s="1691">
        <f>IFERROR(VLOOKUP($A647,'2003'!$C$3:$Q$214,13,FALSE),0)</f>
        <v>0</v>
      </c>
      <c r="DK647" s="1691">
        <f>IFERROR(VLOOKUP($A647,'2003'!$C$3:$Q$214,14,FALSE),0)</f>
        <v>0</v>
      </c>
      <c r="DL647" s="1740">
        <f>IFERROR(VLOOKUP($A647,'2003'!$C$3:$Q$214,15,FALSE),0)</f>
        <v>0</v>
      </c>
      <c r="DM647" s="1700">
        <f>IFERROR(VLOOKUP($A647,'2002'!$D$3:$R$214,12,FALSE),0)</f>
        <v>0</v>
      </c>
      <c r="DN647" s="1691">
        <f>IFERROR(VLOOKUP($A647,'2002'!$D$3:$R$214,13,FALSE),0)</f>
        <v>0</v>
      </c>
      <c r="DO647" s="1691">
        <f>IFERROR(VLOOKUP($A647,'2002'!$D$3:$R$214,14,FALSE),0)</f>
        <v>0</v>
      </c>
      <c r="DP647" s="1788">
        <f>IFERROR(VLOOKUP($A647,'2002'!$D$3:$R$214,15,FALSE),0)</f>
        <v>0</v>
      </c>
      <c r="DQ647" s="1700">
        <f>IFERROR(VLOOKUP($A647,'Pre 2002'!$C$3:$CK$382,84,FALSE),0)</f>
        <v>0</v>
      </c>
      <c r="DR647" s="1695">
        <f>IFERROR(VLOOKUP($A647,'Pre 2002'!$C$3:$CK$382,85,FALSE),0)</f>
        <v>0</v>
      </c>
      <c r="DS647" s="1695">
        <f>IFERROR(VLOOKUP($A647,'Pre 2002'!$C$3:$CK$382,86,FALSE),0)</f>
        <v>0</v>
      </c>
      <c r="DT647" s="1790">
        <f>IFERROR(VLOOKUP($A647,'Pre 2002'!$C$3:$CK$382,87,FALSE),0)</f>
        <v>0</v>
      </c>
      <c r="DU647" s="1741">
        <f>IFERROR(VLOOKUP(A647,'Pre 2002'!$C$3:$CG$382,83,FALSE),0)</f>
        <v>0</v>
      </c>
    </row>
    <row r="648" spans="1:125">
      <c r="A648" s="1779" t="s">
        <v>2325</v>
      </c>
      <c r="B648" s="1562">
        <f t="shared" si="248"/>
        <v>156</v>
      </c>
      <c r="C648" s="1562">
        <f t="shared" si="249"/>
        <v>72</v>
      </c>
      <c r="D648" s="1562">
        <f t="shared" si="250"/>
        <v>0</v>
      </c>
      <c r="E648" s="1563">
        <f t="shared" si="251"/>
        <v>0.46153846153846156</v>
      </c>
      <c r="F648" s="1786">
        <f t="shared" si="252"/>
        <v>3</v>
      </c>
      <c r="G648" s="1595">
        <v>2020</v>
      </c>
      <c r="H648" s="1817"/>
      <c r="I648" s="1734"/>
      <c r="J648" s="1734"/>
      <c r="K648" s="1734"/>
      <c r="L648" s="1734"/>
      <c r="O648" s="1700">
        <f>IFERROR(VLOOKUP($A648,'2022'!$B$2:$K$174,3,FALSE),0)</f>
        <v>49</v>
      </c>
      <c r="P648" s="1858">
        <f>IFERROR(VLOOKUP($A648,'2022'!$B$2:$K$174,4,FALSE),0)</f>
        <v>10</v>
      </c>
      <c r="Q648" s="1858">
        <f>IFERROR(VLOOKUP($A648,'2022'!$B$2:$K$174,5,FALSE),0)</f>
        <v>29</v>
      </c>
      <c r="R648" s="1858">
        <f>IFERROR(VLOOKUP($A648,'2022'!$B$2:$K$174,8,FALSE),0)</f>
        <v>0</v>
      </c>
      <c r="S648" s="1740">
        <f>IFERROR(VLOOKUP($A648,'2022'!$B$2:$K$174,10,FALSE),0)</f>
        <v>0.59199999999999997</v>
      </c>
      <c r="T648" s="1700">
        <f>IFERROR(VLOOKUP($A648,'2021'!$B$2:$K$174,3,FALSE),0)</f>
        <v>79</v>
      </c>
      <c r="U648" s="1843">
        <f>IFERROR(VLOOKUP($A648,'2021'!$B$2:$K$174,4,FALSE),0)</f>
        <v>19</v>
      </c>
      <c r="V648" s="1843">
        <f>IFERROR(VLOOKUP($A648,'2021'!$B$2:$K$174,5,FALSE),0)</f>
        <v>32</v>
      </c>
      <c r="W648" s="1843">
        <f>IFERROR(VLOOKUP($A648,'2021'!$B$2:$K$174,8,FALSE),0)</f>
        <v>0</v>
      </c>
      <c r="X648" s="1740">
        <f>IFERROR(VLOOKUP($A648,'2021'!$B$2:$K$174,10,FALSE),0)</f>
        <v>0.40500000000000003</v>
      </c>
      <c r="Y648" s="1700">
        <f>IFERROR(VLOOKUP($A648,'2020'!$B$2:$K$170,3,FALSE),0)</f>
        <v>28</v>
      </c>
      <c r="Z648" s="1829">
        <f>IFERROR(VLOOKUP($A648,'2020'!$B$2:$K$170,4,FALSE),0)</f>
        <v>3</v>
      </c>
      <c r="AA648" s="1829">
        <f>IFERROR(VLOOKUP($A648,'2020'!$B$2:$K$170,5,FALSE),0)</f>
        <v>11</v>
      </c>
      <c r="AB648" s="1829">
        <f>IFERROR(VLOOKUP($A648,'2020'!$B$2:$K$170,8,FALSE),0)</f>
        <v>0</v>
      </c>
      <c r="AC648" s="1740">
        <f>IFERROR(VLOOKUP($A648,'2020'!$B$2:$K$170,10,FALSE),0)</f>
        <v>0.39300000000000002</v>
      </c>
      <c r="DT648" s="1858"/>
    </row>
    <row r="649" spans="1:125">
      <c r="A649" s="1778" t="s">
        <v>1838</v>
      </c>
      <c r="B649" s="1562">
        <f t="shared" si="248"/>
        <v>26</v>
      </c>
      <c r="C649" s="1562">
        <f t="shared" si="249"/>
        <v>12</v>
      </c>
      <c r="D649" s="1562">
        <f t="shared" si="250"/>
        <v>0</v>
      </c>
      <c r="E649" s="1563">
        <f t="shared" si="251"/>
        <v>0.46153846153846156</v>
      </c>
      <c r="F649" s="1786">
        <f t="shared" si="252"/>
        <v>1</v>
      </c>
      <c r="G649" s="1595" t="s">
        <v>2159</v>
      </c>
      <c r="H649" s="1567">
        <f>IF(BC649&gt;0,1,0)+IF(BH649&gt;0,1,0)+IF(BP649&gt;0,1,0)+IF(BX649&gt;0,1,0)+IF(CC649&gt;0,1,0)+IF(CH649&gt;0,1,0)+IF(CM649&gt;0,1,0)+IF(CR649&gt;0,1,0)+IF(CW649&gt;0,1,0)+IF(DA649&gt;0,1,0)+IF(DE649&gt;0,1,0)+IF(DI649&gt;0,1,0)+IF(DM649&gt;0,1,0)+DU649</f>
        <v>1</v>
      </c>
      <c r="I649" s="1734">
        <f>SUM(BC649,BH649,BP649,BX649,CC649,CH649,CM649,CR649,CW649,DA649,DE649,DI649,DM649,DQ649)</f>
        <v>26</v>
      </c>
      <c r="J649" s="1734">
        <f t="shared" ref="J649:K651" si="254">SUM(BE649,BJ649,BR649,BZ649,CE649,CJ649,CO649,CT649,CX649,DB649,DF649,DJ649,DN649,DR649)</f>
        <v>12</v>
      </c>
      <c r="K649" s="1734">
        <f t="shared" si="254"/>
        <v>0</v>
      </c>
      <c r="L649" s="1806">
        <f>IF(I649=0,0,J649/I649)</f>
        <v>0.46153846153846156</v>
      </c>
      <c r="O649" s="1700">
        <f>IFERROR(VLOOKUP($A649,'2022'!$B$2:$K$174,3,FALSE),0)</f>
        <v>0</v>
      </c>
      <c r="P649" s="1858">
        <f>IFERROR(VLOOKUP($A649,'2022'!$B$2:$K$174,4,FALSE),0)</f>
        <v>0</v>
      </c>
      <c r="Q649" s="1858">
        <f>IFERROR(VLOOKUP($A649,'2022'!$B$2:$K$174,5,FALSE),0)</f>
        <v>0</v>
      </c>
      <c r="R649" s="1858">
        <f>IFERROR(VLOOKUP($A649,'2022'!$B$2:$K$174,8,FALSE),0)</f>
        <v>0</v>
      </c>
      <c r="S649" s="1740">
        <f>IFERROR(VLOOKUP($A649,'2022'!$B$2:$K$174,10,FALSE),0)</f>
        <v>0</v>
      </c>
      <c r="T649" s="1700">
        <f>IFERROR(VLOOKUP($A649,'2021'!$B$2:$K$174,3,FALSE),0)</f>
        <v>0</v>
      </c>
      <c r="U649" s="1843">
        <f>IFERROR(VLOOKUP($A649,'2021'!$B$2:$K$174,4,FALSE),0)</f>
        <v>0</v>
      </c>
      <c r="V649" s="1843">
        <f>IFERROR(VLOOKUP($A649,'2021'!$B$2:$K$174,5,FALSE),0)</f>
        <v>0</v>
      </c>
      <c r="W649" s="1843">
        <f>IFERROR(VLOOKUP($A649,'2021'!$B$2:$K$174,8,FALSE),0)</f>
        <v>0</v>
      </c>
      <c r="X649" s="1740">
        <f>IFERROR(VLOOKUP($A649,'2021'!$B$2:$K$174,10,FALSE),0)</f>
        <v>0</v>
      </c>
      <c r="Y649" s="1700">
        <f>IFERROR(VLOOKUP($A649,'2020'!$B$2:$K$170,3,FALSE),0)</f>
        <v>0</v>
      </c>
      <c r="Z649" s="1829">
        <f>IFERROR(VLOOKUP($A649,'2020'!$B$2:$K$170,4,FALSE),0)</f>
        <v>0</v>
      </c>
      <c r="AA649" s="1829">
        <f>IFERROR(VLOOKUP($A649,'2020'!$B$2:$K$170,5,FALSE),0)</f>
        <v>0</v>
      </c>
      <c r="AB649" s="1829">
        <f>IFERROR(VLOOKUP($A649,'2020'!$B$2:$K$170,8,FALSE),0)</f>
        <v>0</v>
      </c>
      <c r="AC649" s="1740">
        <f>IFERROR(VLOOKUP($A649,'2020'!$B$2:$K$170,10,FALSE),0)</f>
        <v>0</v>
      </c>
      <c r="AD649" s="1700">
        <f>IFERROR(VLOOKUP($A649,'2019'!$B$2:$K$170,3,FALSE),0)</f>
        <v>0</v>
      </c>
      <c r="AE649" s="1823">
        <f>IFERROR(VLOOKUP($A649,'2019'!$B$2:$K$170,4,FALSE),0)</f>
        <v>0</v>
      </c>
      <c r="AF649" s="1823">
        <f>IFERROR(VLOOKUP($A649,'2019'!$B$2:$K$170,5,FALSE),0)</f>
        <v>0</v>
      </c>
      <c r="AG649" s="1823">
        <f>IFERROR(VLOOKUP($A649,'2019'!$B$2:$K$170,8,FALSE),0)</f>
        <v>0</v>
      </c>
      <c r="AH649" s="1740">
        <f>IFERROR(VLOOKUP($A649,'2019'!$B$2:$K$170,10,FALSE),0)</f>
        <v>0</v>
      </c>
      <c r="AI649" s="1700">
        <f>IFERROR(VLOOKUP($A649,'2018'!$B$2:$K$170,3,FALSE),0)</f>
        <v>0</v>
      </c>
      <c r="AJ649" s="1821">
        <f>IFERROR(VLOOKUP($A649,'2018'!$B$2:$K$170,4,FALSE),0)</f>
        <v>0</v>
      </c>
      <c r="AK649" s="1821">
        <f>IFERROR(VLOOKUP($A649,'2018'!$B$2:$K$170,5,FALSE),0)</f>
        <v>0</v>
      </c>
      <c r="AL649" s="1821">
        <f>IFERROR(VLOOKUP($A649,'2018'!$B$2:$K$170,8,FALSE),0)</f>
        <v>0</v>
      </c>
      <c r="AM649" s="1740">
        <f>IFERROR(VLOOKUP($A649,'2018'!$B$2:$K$170,10,FALSE),0)</f>
        <v>0</v>
      </c>
      <c r="AN649" s="1700">
        <f>IFERROR(VLOOKUP($A649,'2017'!$B$2:$J$163,2,FALSE),0)</f>
        <v>0</v>
      </c>
      <c r="AO649" s="1815">
        <f>IFERROR(VLOOKUP($A649,'2017'!$B$2:$J$163,3,FALSE),0)</f>
        <v>0</v>
      </c>
      <c r="AP649" s="1815">
        <f>IFERROR(VLOOKUP($A649,'2017'!$B$2:$J$163,4,FALSE),0)</f>
        <v>0</v>
      </c>
      <c r="AQ649" s="1815">
        <f>IFERROR(VLOOKUP($A649,'2017'!$B$2:$J$163,7,FALSE),0)</f>
        <v>0</v>
      </c>
      <c r="AR649" s="1740">
        <f>IFERROR(VLOOKUP($A649,'2017'!$B$2:$J$163,9,FALSE),0)</f>
        <v>0</v>
      </c>
      <c r="AS649" s="1700">
        <f>IFERROR(VLOOKUP($A649,'2016'!$B$2:$K$165,3,FALSE),0)</f>
        <v>0</v>
      </c>
      <c r="AT649" s="1796">
        <f>IFERROR(VLOOKUP($A649,'2016'!$B$2:$K$165,4,FALSE),0)</f>
        <v>0</v>
      </c>
      <c r="AU649" s="1796">
        <f>IFERROR(VLOOKUP($A649,'2016'!$B$2:$K$165,5,FALSE),0)</f>
        <v>0</v>
      </c>
      <c r="AV649" s="1796">
        <f>IFERROR(VLOOKUP($A649,'2016'!$B$2:$K$165,8,FALSE),0)</f>
        <v>0</v>
      </c>
      <c r="AW649" s="1740">
        <f>IFERROR(VLOOKUP($A649,'2016'!$B$2:$K$165,10,FALSE),0)</f>
        <v>0</v>
      </c>
      <c r="AX649" s="1700">
        <f>IFERROR(VLOOKUP($A649,'2015'!$B$2:$K$165,3,FALSE),0)</f>
        <v>0</v>
      </c>
      <c r="AY649" s="1695">
        <f>IFERROR(VLOOKUP($A649,'2015'!$B$2:$K$165,4,FALSE),0)</f>
        <v>0</v>
      </c>
      <c r="AZ649" s="1695">
        <f>IFERROR(VLOOKUP($A649,'2015'!$B$2:$K$165,5,FALSE),0)</f>
        <v>0</v>
      </c>
      <c r="BA649" s="1695">
        <f>IFERROR(VLOOKUP($A649,'2015'!$B$2:$K$165,8,FALSE),0)</f>
        <v>0</v>
      </c>
      <c r="BB649" s="1740">
        <f>IFERROR(VLOOKUP($A649,'2015'!$B$2:$K$165,10,FALSE),0)</f>
        <v>0</v>
      </c>
      <c r="BC649" s="1700">
        <f>IFERROR(VLOOKUP($A649,'2014'!$B$2:$K$157,3,FALSE),0)</f>
        <v>0</v>
      </c>
      <c r="BD649" s="1691">
        <f>IFERROR(VLOOKUP($A649,'2014'!$B$2:$K$157,4,FALSE),0)</f>
        <v>0</v>
      </c>
      <c r="BE649" s="1691">
        <f>IFERROR(VLOOKUP($A649,'2014'!$B$2:$K$157,5,FALSE),0)</f>
        <v>0</v>
      </c>
      <c r="BF649" s="1691">
        <f>IFERROR(VLOOKUP($A649,'2014'!$B$2:$K$157,8,FALSE),0)</f>
        <v>0</v>
      </c>
      <c r="BG649" s="1740">
        <f>IFERROR(VLOOKUP($A649,'2014'!$B$2:$K$157,10,FALSE),0)</f>
        <v>0</v>
      </c>
      <c r="BH649" s="1700">
        <f>IFERROR(VLOOKUP($A649,'2013'!$D$4:$I$249,2,FALSE),0)</f>
        <v>0</v>
      </c>
      <c r="BI649" s="1691">
        <f>IFERROR(VLOOKUP($A649,'2013'!$D$4:$I$249,3,FALSE),0)</f>
        <v>0</v>
      </c>
      <c r="BJ649" s="1691">
        <f>IFERROR(VLOOKUP($A649,'2013'!$D$4:$I$249,4,FALSE),0)</f>
        <v>0</v>
      </c>
      <c r="BK649" s="1691">
        <f>IFERROR(VLOOKUP($A649,'2013'!$D$4:$I$249,5,FALSE),0)</f>
        <v>0</v>
      </c>
      <c r="BL649" s="1740">
        <f>IFERROR(VLOOKUP($A649,'2013'!$D$4:$I$249,6,FALSE),0)</f>
        <v>0</v>
      </c>
      <c r="BM649" s="1737">
        <f>IFERROR(VLOOKUP($A649,'2012'!$D$3:$O$172,2,FALSE),0)</f>
        <v>0</v>
      </c>
      <c r="BN649" s="1691">
        <f>IFERROR(VLOOKUP($A649,'2012'!$D$3:$O$172,3,FALSE),0)</f>
        <v>0</v>
      </c>
      <c r="BO649" s="1743">
        <f>IFERROR(VLOOKUP($A649,'2012'!$D$3:$O$172,4,FALSE),0)</f>
        <v>0</v>
      </c>
      <c r="BP649" s="1700">
        <f>IFERROR(VLOOKUP($A649,'2012'!$D$3:$O$172,5,FALSE),0)</f>
        <v>0</v>
      </c>
      <c r="BQ649" s="1691">
        <f>IFERROR(VLOOKUP($A649,'2012'!$D$3:$O$172,6,FALSE),0)</f>
        <v>0</v>
      </c>
      <c r="BR649" s="1691">
        <f>IFERROR(VLOOKUP($A649,'2012'!$D$3:$O$172,7,FALSE),0)</f>
        <v>0</v>
      </c>
      <c r="BS649" s="1691">
        <f>IFERROR(VLOOKUP($A649,'2012'!$D$3:$O$172,8,FALSE),0)</f>
        <v>0</v>
      </c>
      <c r="BT649" s="1740">
        <f>IFERROR(VLOOKUP($A649,'2012'!$D$3:$O$172,9,FALSE),0)</f>
        <v>0</v>
      </c>
      <c r="BX649" s="1700">
        <f>IFERROR(VLOOKUP($A649,'2011'!$D$4:$I$251,2,FALSE),0)</f>
        <v>0</v>
      </c>
      <c r="BY649" s="1691">
        <f>IFERROR(VLOOKUP($A649,'2011'!$D$4:$I$251,3,FALSE),0)</f>
        <v>0</v>
      </c>
      <c r="BZ649" s="1691">
        <f>IFERROR(VLOOKUP($A649,'2011'!$D$4:$I$251,4,FALSE),0)</f>
        <v>0</v>
      </c>
      <c r="CA649" s="1691">
        <f>IFERROR(VLOOKUP($A649,'2011'!$D$4:$I$251,5,FALSE),0)</f>
        <v>0</v>
      </c>
      <c r="CB649" s="1740">
        <f>IFERROR(VLOOKUP($A649,'2011'!$D$4:$I$251,6,FALSE),0)</f>
        <v>0</v>
      </c>
      <c r="CC649" s="1700">
        <f>IFERROR(VLOOKUP($A649,'2010'!$C$3:$H$234,2,FALSE),0)</f>
        <v>0</v>
      </c>
      <c r="CD649" s="1691">
        <f>IFERROR(VLOOKUP($A649,'2010'!$C$3:$H$234,3,FALSE),0)</f>
        <v>0</v>
      </c>
      <c r="CE649" s="1691">
        <f>IFERROR(VLOOKUP($A649,'2010'!$C$3:$H$234,4,FALSE),0)</f>
        <v>0</v>
      </c>
      <c r="CF649" s="1691">
        <f>IFERROR(VLOOKUP($A649,'2010'!$C$3:$H$234,5,FALSE),0)</f>
        <v>0</v>
      </c>
      <c r="CG649" s="1740">
        <f>IFERROR(VLOOKUP($A649,'2010'!$C$3:$H$234,6,FALSE),0)</f>
        <v>0</v>
      </c>
      <c r="CH649" s="1700">
        <f>IFERROR(VLOOKUP($A649,'2009'!$C$3:$H$242,2,FALSE),0)</f>
        <v>0</v>
      </c>
      <c r="CI649" s="1691">
        <f>IFERROR(VLOOKUP($A649,'2009'!$C$3:$H$242,3,FALSE),0)</f>
        <v>0</v>
      </c>
      <c r="CJ649" s="1691">
        <f>IFERROR(VLOOKUP($A649,'2009'!$C$3:$H$242,4,FALSE),0)</f>
        <v>0</v>
      </c>
      <c r="CK649" s="1691">
        <f>IFERROR(VLOOKUP($A649,'2009'!$C$3:$H$242,5,FALSE),0)</f>
        <v>0</v>
      </c>
      <c r="CL649" s="1740">
        <f>IFERROR(VLOOKUP($A649,'2009'!$C$3:$H$242,6,FALSE),0)</f>
        <v>0</v>
      </c>
      <c r="CM649" s="1700">
        <f>IFERROR(VLOOKUP($A649,'2008'!$C$3:$H$229,2,FALSE),0)</f>
        <v>0</v>
      </c>
      <c r="CN649" s="1691">
        <f>IFERROR(VLOOKUP($A649,'2008'!$C$3:$H$229,3,FALSE),0)</f>
        <v>0</v>
      </c>
      <c r="CO649" s="1691">
        <f>IFERROR(VLOOKUP($A649,'2008'!$C$3:$H$229,4,FALSE),0)</f>
        <v>0</v>
      </c>
      <c r="CP649" s="1691">
        <f>IFERROR(VLOOKUP($A649,'2008'!$C$3:$H$229,5,FALSE),0)</f>
        <v>0</v>
      </c>
      <c r="CQ649" s="1740">
        <f>IFERROR(VLOOKUP($A649,'2008'!$C$3:$H$229,6,FALSE),0)</f>
        <v>0</v>
      </c>
      <c r="CR649" s="1700">
        <f>IFERROR(VLOOKUP($A649,'2007'!$C$3:$M$238,7,FALSE),0)</f>
        <v>0</v>
      </c>
      <c r="CS649" s="1691">
        <f>IFERROR(VLOOKUP($A649,'2007'!$C$3:$M$238,8,FALSE),0)</f>
        <v>0</v>
      </c>
      <c r="CT649" s="1691">
        <f>IFERROR(VLOOKUP($A649,'2007'!$C$3:$M$238,9,FALSE),0)</f>
        <v>0</v>
      </c>
      <c r="CU649" s="1691">
        <f>IFERROR(VLOOKUP($A649,'2007'!$C$3:$M$238,10,FALSE),0)</f>
        <v>0</v>
      </c>
      <c r="CV649" s="1740">
        <f>IFERROR(VLOOKUP($A649,'2007'!$C$3:$M$238,11,FALSE),0)</f>
        <v>0</v>
      </c>
      <c r="CW649" s="1700">
        <f>IFERROR(VLOOKUP($A649,'2006'!$A$2:$F$200,2,FALSE),0)</f>
        <v>0</v>
      </c>
      <c r="CX649" s="1691">
        <f>IFERROR(VLOOKUP($A649,'2006'!$A$2:$F$200,4,FALSE),0)</f>
        <v>0</v>
      </c>
      <c r="CY649" s="1691">
        <f>IFERROR(VLOOKUP($A649,'2006'!$A$2:$F$200,5,FALSE),0)</f>
        <v>0</v>
      </c>
      <c r="CZ649" s="1740">
        <f>IFERROR(VLOOKUP($A649,'2006'!$A$2:$F$200,6,FALSE),0)</f>
        <v>0</v>
      </c>
      <c r="DA649" s="1700">
        <f>IFERROR(VLOOKUP($A649,'2005'!$C$3:$M$205,8,FALSE),0)</f>
        <v>26</v>
      </c>
      <c r="DB649" s="1691">
        <f>IFERROR(VLOOKUP($A649,'2005'!$C$3:$M$205,9,FALSE),0)</f>
        <v>12</v>
      </c>
      <c r="DC649" s="1691">
        <f>IFERROR(VLOOKUP($A649,'2005'!$C$3:$M$205,10,FALSE),0)</f>
        <v>0</v>
      </c>
      <c r="DD649" s="1740">
        <f>IFERROR(VLOOKUP($A649,'2005'!$C$3:$M$205,11,FALSE),0)</f>
        <v>0.46153846153846156</v>
      </c>
      <c r="DE649" s="1700">
        <f>IFERROR(VLOOKUP($A649,'2004'!$C$3:$M$213,8,FALSE),0)</f>
        <v>0</v>
      </c>
      <c r="DF649" s="1691">
        <f>IFERROR(VLOOKUP($A649,'2004'!$C$3:$M$213,9,FALSE),0)</f>
        <v>0</v>
      </c>
      <c r="DG649" s="1691">
        <f>IFERROR(VLOOKUP($A649,'2004'!$C$3:$M$213,10,FALSE),0)</f>
        <v>0</v>
      </c>
      <c r="DH649" s="1740">
        <f>IFERROR(VLOOKUP($A649,'2004'!$C$3:$M$213,11,FALSE),0)</f>
        <v>0</v>
      </c>
      <c r="DI649" s="1700">
        <f>IFERROR(VLOOKUP($A649,'2003'!$C$3:$Q$214,12,FALSE),0)</f>
        <v>0</v>
      </c>
      <c r="DJ649" s="1691">
        <f>IFERROR(VLOOKUP($A649,'2003'!$C$3:$Q$214,13,FALSE),0)</f>
        <v>0</v>
      </c>
      <c r="DK649" s="1691">
        <f>IFERROR(VLOOKUP($A649,'2003'!$C$3:$Q$214,14,FALSE),0)</f>
        <v>0</v>
      </c>
      <c r="DL649" s="1740">
        <f>IFERROR(VLOOKUP($A649,'2003'!$C$3:$Q$214,15,FALSE),0)</f>
        <v>0</v>
      </c>
      <c r="DM649" s="1700">
        <f>IFERROR(VLOOKUP($A649,'2002'!$D$3:$R$214,12,FALSE),0)</f>
        <v>0</v>
      </c>
      <c r="DN649" s="1691">
        <f>IFERROR(VLOOKUP($A649,'2002'!$D$3:$R$214,13,FALSE),0)</f>
        <v>0</v>
      </c>
      <c r="DO649" s="1691">
        <f>IFERROR(VLOOKUP($A649,'2002'!$D$3:$R$214,14,FALSE),0)</f>
        <v>0</v>
      </c>
      <c r="DP649" s="1788">
        <f>IFERROR(VLOOKUP($A649,'2002'!$D$3:$R$214,15,FALSE),0)</f>
        <v>0</v>
      </c>
      <c r="DQ649" s="1700">
        <f>IFERROR(VLOOKUP($A649,'Pre 2002'!$C$3:$CK$382,84,FALSE),0)</f>
        <v>0</v>
      </c>
      <c r="DR649" s="1695">
        <f>IFERROR(VLOOKUP($A649,'Pre 2002'!$C$3:$CK$382,85,FALSE),0)</f>
        <v>0</v>
      </c>
      <c r="DS649" s="1695">
        <f>IFERROR(VLOOKUP($A649,'Pre 2002'!$C$3:$CK$382,86,FALSE),0)</f>
        <v>0</v>
      </c>
      <c r="DT649" s="1790">
        <f>IFERROR(VLOOKUP($A649,'Pre 2002'!$C$3:$CK$382,87,FALSE),0)</f>
        <v>0</v>
      </c>
      <c r="DU649" s="1741">
        <f>IFERROR(VLOOKUP(A649,'Pre 2002'!$C$3:$CG$382,83,FALSE),0)</f>
        <v>0</v>
      </c>
    </row>
    <row r="650" spans="1:125">
      <c r="A650" s="1778" t="s">
        <v>1161</v>
      </c>
      <c r="B650" s="1562">
        <f t="shared" si="248"/>
        <v>491</v>
      </c>
      <c r="C650" s="1562">
        <f t="shared" si="249"/>
        <v>226</v>
      </c>
      <c r="D650" s="1562">
        <f t="shared" si="250"/>
        <v>0</v>
      </c>
      <c r="E650" s="1563">
        <f t="shared" si="251"/>
        <v>0.46028513238289204</v>
      </c>
      <c r="F650" s="1786">
        <f t="shared" si="252"/>
        <v>14</v>
      </c>
      <c r="G650" s="1595" t="s">
        <v>2159</v>
      </c>
      <c r="H650" s="1567">
        <f>IF(BC650&gt;0,1,0)+IF(BH650&gt;0,1,0)+IF(BP650&gt;0,1,0)+IF(BX650&gt;0,1,0)+IF(CC650&gt;0,1,0)+IF(CH650&gt;0,1,0)+IF(CM650&gt;0,1,0)+IF(CR650&gt;0,1,0)+IF(CW650&gt;0,1,0)+IF(DA650&gt;0,1,0)+IF(DE650&gt;0,1,0)+IF(DI650&gt;0,1,0)+IF(DM650&gt;0,1,0)+DU650</f>
        <v>14</v>
      </c>
      <c r="I650" s="1734">
        <f>SUM(BC650,BH650,BP650,BX650,CC650,CH650,CM650,CR650,CW650,DA650,DE650,DI650,DM650,DQ650)</f>
        <v>491</v>
      </c>
      <c r="J650" s="1734">
        <f t="shared" si="254"/>
        <v>226</v>
      </c>
      <c r="K650" s="1734">
        <f t="shared" si="254"/>
        <v>0</v>
      </c>
      <c r="L650" s="1806">
        <f>IF(I650=0,0,J650/I650)</f>
        <v>0.46028513238289204</v>
      </c>
      <c r="O650" s="1700">
        <f>IFERROR(VLOOKUP($A650,'2022'!$B$2:$K$174,3,FALSE),0)</f>
        <v>0</v>
      </c>
      <c r="P650" s="1858">
        <f>IFERROR(VLOOKUP($A650,'2022'!$B$2:$K$174,4,FALSE),0)</f>
        <v>0</v>
      </c>
      <c r="Q650" s="1858">
        <f>IFERROR(VLOOKUP($A650,'2022'!$B$2:$K$174,5,FALSE),0)</f>
        <v>0</v>
      </c>
      <c r="R650" s="1858">
        <f>IFERROR(VLOOKUP($A650,'2022'!$B$2:$K$174,8,FALSE),0)</f>
        <v>0</v>
      </c>
      <c r="S650" s="1740">
        <f>IFERROR(VLOOKUP($A650,'2022'!$B$2:$K$174,10,FALSE),0)</f>
        <v>0</v>
      </c>
      <c r="T650" s="1700">
        <f>IFERROR(VLOOKUP($A650,'2021'!$B$2:$K$174,3,FALSE),0)</f>
        <v>0</v>
      </c>
      <c r="U650" s="1843">
        <f>IFERROR(VLOOKUP($A650,'2021'!$B$2:$K$174,4,FALSE),0)</f>
        <v>0</v>
      </c>
      <c r="V650" s="1843">
        <f>IFERROR(VLOOKUP($A650,'2021'!$B$2:$K$174,5,FALSE),0)</f>
        <v>0</v>
      </c>
      <c r="W650" s="1843">
        <f>IFERROR(VLOOKUP($A650,'2021'!$B$2:$K$174,8,FALSE),0)</f>
        <v>0</v>
      </c>
      <c r="X650" s="1740">
        <f>IFERROR(VLOOKUP($A650,'2021'!$B$2:$K$174,10,FALSE),0)</f>
        <v>0</v>
      </c>
      <c r="Y650" s="1700">
        <f>IFERROR(VLOOKUP($A650,'2020'!$B$2:$K$170,3,FALSE),0)</f>
        <v>0</v>
      </c>
      <c r="Z650" s="1829">
        <f>IFERROR(VLOOKUP($A650,'2020'!$B$2:$K$170,4,FALSE),0)</f>
        <v>0</v>
      </c>
      <c r="AA650" s="1829">
        <f>IFERROR(VLOOKUP($A650,'2020'!$B$2:$K$170,5,FALSE),0)</f>
        <v>0</v>
      </c>
      <c r="AB650" s="1829">
        <f>IFERROR(VLOOKUP($A650,'2020'!$B$2:$K$170,8,FALSE),0)</f>
        <v>0</v>
      </c>
      <c r="AC650" s="1740">
        <f>IFERROR(VLOOKUP($A650,'2020'!$B$2:$K$170,10,FALSE),0)</f>
        <v>0</v>
      </c>
      <c r="AD650" s="1700">
        <f>IFERROR(VLOOKUP($A650,'2019'!$B$2:$K$170,3,FALSE),0)</f>
        <v>0</v>
      </c>
      <c r="AE650" s="1823">
        <f>IFERROR(VLOOKUP($A650,'2019'!$B$2:$K$170,4,FALSE),0)</f>
        <v>0</v>
      </c>
      <c r="AF650" s="1823">
        <f>IFERROR(VLOOKUP($A650,'2019'!$B$2:$K$170,5,FALSE),0)</f>
        <v>0</v>
      </c>
      <c r="AG650" s="1823">
        <f>IFERROR(VLOOKUP($A650,'2019'!$B$2:$K$170,8,FALSE),0)</f>
        <v>0</v>
      </c>
      <c r="AH650" s="1740">
        <f>IFERROR(VLOOKUP($A650,'2019'!$B$2:$K$170,10,FALSE),0)</f>
        <v>0</v>
      </c>
      <c r="AI650" s="1700">
        <f>IFERROR(VLOOKUP($A650,'2018'!$B$2:$K$170,3,FALSE),0)</f>
        <v>0</v>
      </c>
      <c r="AJ650" s="1821">
        <f>IFERROR(VLOOKUP($A650,'2018'!$B$2:$K$170,4,FALSE),0)</f>
        <v>0</v>
      </c>
      <c r="AK650" s="1821">
        <f>IFERROR(VLOOKUP($A650,'2018'!$B$2:$K$170,5,FALSE),0)</f>
        <v>0</v>
      </c>
      <c r="AL650" s="1821">
        <f>IFERROR(VLOOKUP($A650,'2018'!$B$2:$K$170,8,FALSE),0)</f>
        <v>0</v>
      </c>
      <c r="AM650" s="1740">
        <f>IFERROR(VLOOKUP($A650,'2018'!$B$2:$K$170,10,FALSE),0)</f>
        <v>0</v>
      </c>
      <c r="AN650" s="1700">
        <f>IFERROR(VLOOKUP($A650,'2017'!$B$2:$J$163,2,FALSE),0)</f>
        <v>0</v>
      </c>
      <c r="AO650" s="1815">
        <f>IFERROR(VLOOKUP($A650,'2017'!$B$2:$J$163,3,FALSE),0)</f>
        <v>0</v>
      </c>
      <c r="AP650" s="1815">
        <f>IFERROR(VLOOKUP($A650,'2017'!$B$2:$J$163,4,FALSE),0)</f>
        <v>0</v>
      </c>
      <c r="AQ650" s="1815">
        <f>IFERROR(VLOOKUP($A650,'2017'!$B$2:$J$163,7,FALSE),0)</f>
        <v>0</v>
      </c>
      <c r="AR650" s="1740">
        <f>IFERROR(VLOOKUP($A650,'2017'!$B$2:$J$163,9,FALSE),0)</f>
        <v>0</v>
      </c>
      <c r="AS650" s="1700">
        <f>IFERROR(VLOOKUP($A650,'2016'!$B$2:$K$165,3,FALSE),0)</f>
        <v>0</v>
      </c>
      <c r="AT650" s="1796">
        <f>IFERROR(VLOOKUP($A650,'2016'!$B$2:$K$165,4,FALSE),0)</f>
        <v>0</v>
      </c>
      <c r="AU650" s="1796">
        <f>IFERROR(VLOOKUP($A650,'2016'!$B$2:$K$165,5,FALSE),0)</f>
        <v>0</v>
      </c>
      <c r="AV650" s="1796">
        <f>IFERROR(VLOOKUP($A650,'2016'!$B$2:$K$165,8,FALSE),0)</f>
        <v>0</v>
      </c>
      <c r="AW650" s="1740">
        <f>IFERROR(VLOOKUP($A650,'2016'!$B$2:$K$165,10,FALSE),0)</f>
        <v>0</v>
      </c>
      <c r="AX650" s="1700">
        <f>IFERROR(VLOOKUP($A650,'2015'!$B$2:$K$165,3,FALSE),0)</f>
        <v>0</v>
      </c>
      <c r="AY650" s="1695">
        <f>IFERROR(VLOOKUP($A650,'2015'!$B$2:$K$165,4,FALSE),0)</f>
        <v>0</v>
      </c>
      <c r="AZ650" s="1695">
        <f>IFERROR(VLOOKUP($A650,'2015'!$B$2:$K$165,5,FALSE),0)</f>
        <v>0</v>
      </c>
      <c r="BA650" s="1695">
        <f>IFERROR(VLOOKUP($A650,'2015'!$B$2:$K$165,8,FALSE),0)</f>
        <v>0</v>
      </c>
      <c r="BB650" s="1740">
        <f>IFERROR(VLOOKUP($A650,'2015'!$B$2:$K$165,10,FALSE),0)</f>
        <v>0</v>
      </c>
      <c r="BC650" s="1700">
        <f>IFERROR(VLOOKUP($A650,'2014'!$B$2:$K$157,3,FALSE),0)</f>
        <v>0</v>
      </c>
      <c r="BD650" s="1691">
        <f>IFERROR(VLOOKUP($A650,'2014'!$B$2:$K$157,4,FALSE),0)</f>
        <v>0</v>
      </c>
      <c r="BE650" s="1691">
        <f>IFERROR(VLOOKUP($A650,'2014'!$B$2:$K$157,5,FALSE),0)</f>
        <v>0</v>
      </c>
      <c r="BF650" s="1691">
        <f>IFERROR(VLOOKUP($A650,'2014'!$B$2:$K$157,8,FALSE),0)</f>
        <v>0</v>
      </c>
      <c r="BG650" s="1740">
        <f>IFERROR(VLOOKUP($A650,'2014'!$B$2:$K$157,10,FALSE),0)</f>
        <v>0</v>
      </c>
      <c r="BH650" s="1700">
        <f>IFERROR(VLOOKUP($A650,'2013'!$D$4:$I$249,2,FALSE),0)</f>
        <v>0</v>
      </c>
      <c r="BI650" s="1691">
        <f>IFERROR(VLOOKUP($A650,'2013'!$D$4:$I$249,3,FALSE),0)</f>
        <v>0</v>
      </c>
      <c r="BJ650" s="1691">
        <f>IFERROR(VLOOKUP($A650,'2013'!$D$4:$I$249,4,FALSE),0)</f>
        <v>0</v>
      </c>
      <c r="BK650" s="1691">
        <f>IFERROR(VLOOKUP($A650,'2013'!$D$4:$I$249,5,FALSE),0)</f>
        <v>0</v>
      </c>
      <c r="BL650" s="1740">
        <f>IFERROR(VLOOKUP($A650,'2013'!$D$4:$I$249,6,FALSE),0)</f>
        <v>0</v>
      </c>
      <c r="BM650" s="1737">
        <f>IFERROR(VLOOKUP($A650,'2012'!$D$3:$O$172,2,FALSE),0)</f>
        <v>0</v>
      </c>
      <c r="BN650" s="1691">
        <f>IFERROR(VLOOKUP($A650,'2012'!$D$3:$O$172,3,FALSE),0)</f>
        <v>0</v>
      </c>
      <c r="BO650" s="1743">
        <f>IFERROR(VLOOKUP($A650,'2012'!$D$3:$O$172,4,FALSE),0)</f>
        <v>0</v>
      </c>
      <c r="BP650" s="1700">
        <f>IFERROR(VLOOKUP($A650,'2012'!$D$3:$O$172,5,FALSE),0)</f>
        <v>0</v>
      </c>
      <c r="BQ650" s="1691">
        <f>IFERROR(VLOOKUP($A650,'2012'!$D$3:$O$172,6,FALSE),0)</f>
        <v>0</v>
      </c>
      <c r="BR650" s="1691">
        <f>IFERROR(VLOOKUP($A650,'2012'!$D$3:$O$172,7,FALSE),0)</f>
        <v>0</v>
      </c>
      <c r="BS650" s="1691">
        <f>IFERROR(VLOOKUP($A650,'2012'!$D$3:$O$172,8,FALSE),0)</f>
        <v>0</v>
      </c>
      <c r="BT650" s="1740">
        <f>IFERROR(VLOOKUP($A650,'2012'!$D$3:$O$172,9,FALSE),0)</f>
        <v>0</v>
      </c>
      <c r="BX650" s="1700">
        <f>IFERROR(VLOOKUP($A650,'2011'!$D$4:$I$251,2,FALSE),0)</f>
        <v>0</v>
      </c>
      <c r="BY650" s="1691">
        <f>IFERROR(VLOOKUP($A650,'2011'!$D$4:$I$251,3,FALSE),0)</f>
        <v>0</v>
      </c>
      <c r="BZ650" s="1691">
        <f>IFERROR(VLOOKUP($A650,'2011'!$D$4:$I$251,4,FALSE),0)</f>
        <v>0</v>
      </c>
      <c r="CA650" s="1691">
        <f>IFERROR(VLOOKUP($A650,'2011'!$D$4:$I$251,5,FALSE),0)</f>
        <v>0</v>
      </c>
      <c r="CB650" s="1740">
        <f>IFERROR(VLOOKUP($A650,'2011'!$D$4:$I$251,6,FALSE),0)</f>
        <v>0</v>
      </c>
      <c r="CC650" s="1700">
        <f>IFERROR(VLOOKUP($A650,'2010'!$C$3:$H$234,2,FALSE),0)</f>
        <v>26</v>
      </c>
      <c r="CD650" s="1691">
        <f>IFERROR(VLOOKUP($A650,'2010'!$C$3:$H$234,3,FALSE),0)</f>
        <v>9</v>
      </c>
      <c r="CE650" s="1691">
        <f>IFERROR(VLOOKUP($A650,'2010'!$C$3:$H$234,4,FALSE),0)</f>
        <v>12</v>
      </c>
      <c r="CF650" s="1691">
        <f>IFERROR(VLOOKUP($A650,'2010'!$C$3:$H$234,5,FALSE),0)</f>
        <v>0</v>
      </c>
      <c r="CG650" s="1740">
        <f>IFERROR(VLOOKUP($A650,'2010'!$C$3:$H$234,6,FALSE),0)</f>
        <v>0.46153846153846156</v>
      </c>
      <c r="CH650" s="1700">
        <f>IFERROR(VLOOKUP($A650,'2009'!$C$3:$H$242,2,FALSE),0)</f>
        <v>31</v>
      </c>
      <c r="CI650" s="1691">
        <f>IFERROR(VLOOKUP($A650,'2009'!$C$3:$H$242,3,FALSE),0)</f>
        <v>9</v>
      </c>
      <c r="CJ650" s="1691">
        <f>IFERROR(VLOOKUP($A650,'2009'!$C$3:$H$242,4,FALSE),0)</f>
        <v>13</v>
      </c>
      <c r="CK650" s="1691">
        <f>IFERROR(VLOOKUP($A650,'2009'!$C$3:$H$242,5,FALSE),0)</f>
        <v>0</v>
      </c>
      <c r="CL650" s="1740">
        <f>IFERROR(VLOOKUP($A650,'2009'!$C$3:$H$242,6,FALSE),0)</f>
        <v>0.41935483870967744</v>
      </c>
      <c r="CM650" s="1700">
        <f>IFERROR(VLOOKUP($A650,'2008'!$C$3:$H$229,2,FALSE),0)</f>
        <v>32</v>
      </c>
      <c r="CN650" s="1691">
        <f>IFERROR(VLOOKUP($A650,'2008'!$C$3:$H$229,3,FALSE),0)</f>
        <v>9</v>
      </c>
      <c r="CO650" s="1691">
        <f>IFERROR(VLOOKUP($A650,'2008'!$C$3:$H$229,4,FALSE),0)</f>
        <v>17</v>
      </c>
      <c r="CP650" s="1691">
        <f>IFERROR(VLOOKUP($A650,'2008'!$C$3:$H$229,5,FALSE),0)</f>
        <v>0</v>
      </c>
      <c r="CQ650" s="1740">
        <f>IFERROR(VLOOKUP($A650,'2008'!$C$3:$H$229,6,FALSE),0)</f>
        <v>0.53125</v>
      </c>
      <c r="CR650" s="1700">
        <f>IFERROR(VLOOKUP($A650,'2007'!$C$3:$M$238,7,FALSE),0)</f>
        <v>35</v>
      </c>
      <c r="CS650" s="1691">
        <f>IFERROR(VLOOKUP($A650,'2007'!$C$3:$M$238,8,FALSE),0)</f>
        <v>9</v>
      </c>
      <c r="CT650" s="1691">
        <f>IFERROR(VLOOKUP($A650,'2007'!$C$3:$M$238,9,FALSE),0)</f>
        <v>18</v>
      </c>
      <c r="CU650" s="1691">
        <f>IFERROR(VLOOKUP($A650,'2007'!$C$3:$M$238,10,FALSE),0)</f>
        <v>0</v>
      </c>
      <c r="CV650" s="1740">
        <f>IFERROR(VLOOKUP($A650,'2007'!$C$3:$M$238,11,FALSE),0)</f>
        <v>0.51428571428571423</v>
      </c>
      <c r="CW650" s="1700">
        <f>IFERROR(VLOOKUP($A650,'2006'!$A$2:$F$200,2,FALSE),0)</f>
        <v>41</v>
      </c>
      <c r="CX650" s="1691">
        <f>IFERROR(VLOOKUP($A650,'2006'!$A$2:$F$200,4,FALSE),0)</f>
        <v>20</v>
      </c>
      <c r="CY650" s="1691">
        <f>IFERROR(VLOOKUP($A650,'2006'!$A$2:$F$200,5,FALSE),0)</f>
        <v>0</v>
      </c>
      <c r="CZ650" s="1740">
        <f>IFERROR(VLOOKUP($A650,'2006'!$A$2:$F$200,6,FALSE),0)</f>
        <v>0.48780487804878048</v>
      </c>
      <c r="DA650" s="1700">
        <f>IFERROR(VLOOKUP($A650,'2005'!$C$3:$M$205,8,FALSE),0)</f>
        <v>56</v>
      </c>
      <c r="DB650" s="1691">
        <f>IFERROR(VLOOKUP($A650,'2005'!$C$3:$M$205,9,FALSE),0)</f>
        <v>24</v>
      </c>
      <c r="DC650" s="1691">
        <f>IFERROR(VLOOKUP($A650,'2005'!$C$3:$M$205,10,FALSE),0)</f>
        <v>0</v>
      </c>
      <c r="DD650" s="1740">
        <f>IFERROR(VLOOKUP($A650,'2005'!$C$3:$M$205,11,FALSE),0)</f>
        <v>0.42857142857142855</v>
      </c>
      <c r="DE650" s="1700">
        <f>IFERROR(VLOOKUP($A650,'2004'!$C$3:$M$213,8,FALSE),0)</f>
        <v>40</v>
      </c>
      <c r="DF650" s="1691">
        <f>IFERROR(VLOOKUP($A650,'2004'!$C$3:$M$213,9,FALSE),0)</f>
        <v>17</v>
      </c>
      <c r="DG650" s="1691">
        <f>IFERROR(VLOOKUP($A650,'2004'!$C$3:$M$213,10,FALSE),0)</f>
        <v>0</v>
      </c>
      <c r="DH650" s="1740">
        <f>IFERROR(VLOOKUP($A650,'2004'!$C$3:$M$213,11,FALSE),0)</f>
        <v>0.42499999999999999</v>
      </c>
      <c r="DI650" s="1700">
        <f>IFERROR(VLOOKUP($A650,'2003'!$C$3:$Q$214,12,FALSE),0)</f>
        <v>36</v>
      </c>
      <c r="DJ650" s="1691">
        <f>IFERROR(VLOOKUP($A650,'2003'!$C$3:$Q$214,13,FALSE),0)</f>
        <v>17</v>
      </c>
      <c r="DK650" s="1691">
        <f>IFERROR(VLOOKUP($A650,'2003'!$C$3:$Q$214,14,FALSE),0)</f>
        <v>0</v>
      </c>
      <c r="DL650" s="1740">
        <f>IFERROR(VLOOKUP($A650,'2003'!$C$3:$Q$214,15,FALSE),0)</f>
        <v>0.47222222222222221</v>
      </c>
      <c r="DM650" s="1700">
        <f>IFERROR(VLOOKUP($A650,'2002'!$D$3:$R$214,12,FALSE),0)</f>
        <v>19</v>
      </c>
      <c r="DN650" s="1691">
        <f>IFERROR(VLOOKUP($A650,'2002'!$D$3:$R$214,13,FALSE),0)</f>
        <v>6</v>
      </c>
      <c r="DO650" s="1691">
        <f>IFERROR(VLOOKUP($A650,'2002'!$D$3:$R$214,14,FALSE),0)</f>
        <v>0</v>
      </c>
      <c r="DP650" s="1788">
        <f>IFERROR(VLOOKUP($A650,'2002'!$D$3:$R$214,15,FALSE),0)</f>
        <v>0.31578947368421051</v>
      </c>
      <c r="DQ650" s="1700">
        <f>IFERROR(VLOOKUP($A650,'Pre 2002'!$C$3:$CK$382,84,FALSE),0)</f>
        <v>175</v>
      </c>
      <c r="DR650" s="1695">
        <f>IFERROR(VLOOKUP($A650,'Pre 2002'!$C$3:$CK$382,85,FALSE),0)</f>
        <v>82</v>
      </c>
      <c r="DS650" s="1695">
        <f>IFERROR(VLOOKUP($A650,'Pre 2002'!$C$3:$CK$382,86,FALSE),0)</f>
        <v>0</v>
      </c>
      <c r="DT650" s="1790">
        <f>IFERROR(VLOOKUP($A650,'Pre 2002'!$C$3:$CK$382,87,FALSE),0)</f>
        <v>0.46857142857142858</v>
      </c>
      <c r="DU650" s="1741">
        <f>IFERROR(VLOOKUP(A650,'Pre 2002'!$C$3:$CG$382,83,FALSE),0)</f>
        <v>5</v>
      </c>
    </row>
    <row r="651" spans="1:125">
      <c r="A651" s="1778" t="s">
        <v>2021</v>
      </c>
      <c r="B651" s="1562">
        <f t="shared" si="248"/>
        <v>74</v>
      </c>
      <c r="C651" s="1562">
        <f t="shared" si="249"/>
        <v>34</v>
      </c>
      <c r="D651" s="1562">
        <f t="shared" si="250"/>
        <v>0</v>
      </c>
      <c r="E651" s="1563">
        <f t="shared" si="251"/>
        <v>0.45945945945945948</v>
      </c>
      <c r="F651" s="1786">
        <f t="shared" si="252"/>
        <v>3</v>
      </c>
      <c r="G651" s="1595" t="s">
        <v>2159</v>
      </c>
      <c r="H651" s="1567">
        <f>IF(BC651&gt;0,1,0)+IF(BH651&gt;0,1,0)+IF(BP651&gt;0,1,0)+IF(BX651&gt;0,1,0)+IF(CC651&gt;0,1,0)+IF(CH651&gt;0,1,0)+IF(CM651&gt;0,1,0)+IF(CR651&gt;0,1,0)+IF(CW651&gt;0,1,0)+IF(DA651&gt;0,1,0)+IF(DE651&gt;0,1,0)+IF(DI651&gt;0,1,0)+IF(DM651&gt;0,1,0)+DU651</f>
        <v>3</v>
      </c>
      <c r="I651" s="1734">
        <f>SUM(BC651,BH651,BP651,BX651,CC651,CH651,CM651,CR651,CW651,DA651,DE651,DI651,DM651,DQ651)</f>
        <v>74</v>
      </c>
      <c r="J651" s="1734">
        <f t="shared" si="254"/>
        <v>34</v>
      </c>
      <c r="K651" s="1734">
        <f t="shared" si="254"/>
        <v>0</v>
      </c>
      <c r="L651" s="1806">
        <f>IF(I651=0,0,J651/I651)</f>
        <v>0.45945945945945948</v>
      </c>
      <c r="O651" s="1700">
        <f>IFERROR(VLOOKUP($A651,'2022'!$B$2:$K$174,3,FALSE),0)</f>
        <v>0</v>
      </c>
      <c r="P651" s="1858">
        <f>IFERROR(VLOOKUP($A651,'2022'!$B$2:$K$174,4,FALSE),0)</f>
        <v>0</v>
      </c>
      <c r="Q651" s="1858">
        <f>IFERROR(VLOOKUP($A651,'2022'!$B$2:$K$174,5,FALSE),0)</f>
        <v>0</v>
      </c>
      <c r="R651" s="1858">
        <f>IFERROR(VLOOKUP($A651,'2022'!$B$2:$K$174,8,FALSE),0)</f>
        <v>0</v>
      </c>
      <c r="S651" s="1740">
        <f>IFERROR(VLOOKUP($A651,'2022'!$B$2:$K$174,10,FALSE),0)</f>
        <v>0</v>
      </c>
      <c r="T651" s="1700">
        <f>IFERROR(VLOOKUP($A651,'2021'!$B$2:$K$174,3,FALSE),0)</f>
        <v>0</v>
      </c>
      <c r="U651" s="1843">
        <f>IFERROR(VLOOKUP($A651,'2021'!$B$2:$K$174,4,FALSE),0)</f>
        <v>0</v>
      </c>
      <c r="V651" s="1843">
        <f>IFERROR(VLOOKUP($A651,'2021'!$B$2:$K$174,5,FALSE),0)</f>
        <v>0</v>
      </c>
      <c r="W651" s="1843">
        <f>IFERROR(VLOOKUP($A651,'2021'!$B$2:$K$174,8,FALSE),0)</f>
        <v>0</v>
      </c>
      <c r="X651" s="1740">
        <f>IFERROR(VLOOKUP($A651,'2021'!$B$2:$K$174,10,FALSE),0)</f>
        <v>0</v>
      </c>
      <c r="Y651" s="1700">
        <f>IFERROR(VLOOKUP($A651,'2020'!$B$2:$K$170,3,FALSE),0)</f>
        <v>0</v>
      </c>
      <c r="Z651" s="1829">
        <f>IFERROR(VLOOKUP($A651,'2020'!$B$2:$K$170,4,FALSE),0)</f>
        <v>0</v>
      </c>
      <c r="AA651" s="1829">
        <f>IFERROR(VLOOKUP($A651,'2020'!$B$2:$K$170,5,FALSE),0)</f>
        <v>0</v>
      </c>
      <c r="AB651" s="1829">
        <f>IFERROR(VLOOKUP($A651,'2020'!$B$2:$K$170,8,FALSE),0)</f>
        <v>0</v>
      </c>
      <c r="AC651" s="1740">
        <f>IFERROR(VLOOKUP($A651,'2020'!$B$2:$K$170,10,FALSE),0)</f>
        <v>0</v>
      </c>
      <c r="AD651" s="1700">
        <f>IFERROR(VLOOKUP($A651,'2019'!$B$2:$K$170,3,FALSE),0)</f>
        <v>0</v>
      </c>
      <c r="AE651" s="1823">
        <f>IFERROR(VLOOKUP($A651,'2019'!$B$2:$K$170,4,FALSE),0)</f>
        <v>0</v>
      </c>
      <c r="AF651" s="1823">
        <f>IFERROR(VLOOKUP($A651,'2019'!$B$2:$K$170,5,FALSE),0)</f>
        <v>0</v>
      </c>
      <c r="AG651" s="1823">
        <f>IFERROR(VLOOKUP($A651,'2019'!$B$2:$K$170,8,FALSE),0)</f>
        <v>0</v>
      </c>
      <c r="AH651" s="1740">
        <f>IFERROR(VLOOKUP($A651,'2019'!$B$2:$K$170,10,FALSE),0)</f>
        <v>0</v>
      </c>
      <c r="AI651" s="1700">
        <f>IFERROR(VLOOKUP($A651,'2018'!$B$2:$K$170,3,FALSE),0)</f>
        <v>0</v>
      </c>
      <c r="AJ651" s="1821">
        <f>IFERROR(VLOOKUP($A651,'2018'!$B$2:$K$170,4,FALSE),0)</f>
        <v>0</v>
      </c>
      <c r="AK651" s="1821">
        <f>IFERROR(VLOOKUP($A651,'2018'!$B$2:$K$170,5,FALSE),0)</f>
        <v>0</v>
      </c>
      <c r="AL651" s="1821">
        <f>IFERROR(VLOOKUP($A651,'2018'!$B$2:$K$170,8,FALSE),0)</f>
        <v>0</v>
      </c>
      <c r="AM651" s="1740">
        <f>IFERROR(VLOOKUP($A651,'2018'!$B$2:$K$170,10,FALSE),0)</f>
        <v>0</v>
      </c>
      <c r="AN651" s="1700">
        <f>IFERROR(VLOOKUP($A651,'2017'!$B$2:$J$163,2,FALSE),0)</f>
        <v>0</v>
      </c>
      <c r="AO651" s="1815">
        <f>IFERROR(VLOOKUP($A651,'2017'!$B$2:$J$163,3,FALSE),0)</f>
        <v>0</v>
      </c>
      <c r="AP651" s="1815">
        <f>IFERROR(VLOOKUP($A651,'2017'!$B$2:$J$163,4,FALSE),0)</f>
        <v>0</v>
      </c>
      <c r="AQ651" s="1815">
        <f>IFERROR(VLOOKUP($A651,'2017'!$B$2:$J$163,7,FALSE),0)</f>
        <v>0</v>
      </c>
      <c r="AR651" s="1740">
        <f>IFERROR(VLOOKUP($A651,'2017'!$B$2:$J$163,9,FALSE),0)</f>
        <v>0</v>
      </c>
      <c r="AS651" s="1700">
        <f>IFERROR(VLOOKUP($A651,'2016'!$B$2:$K$165,3,FALSE),0)</f>
        <v>0</v>
      </c>
      <c r="AT651" s="1796">
        <f>IFERROR(VLOOKUP($A651,'2016'!$B$2:$K$165,4,FALSE),0)</f>
        <v>0</v>
      </c>
      <c r="AU651" s="1796">
        <f>IFERROR(VLOOKUP($A651,'2016'!$B$2:$K$165,5,FALSE),0)</f>
        <v>0</v>
      </c>
      <c r="AV651" s="1796">
        <f>IFERROR(VLOOKUP($A651,'2016'!$B$2:$K$165,8,FALSE),0)</f>
        <v>0</v>
      </c>
      <c r="AW651" s="1740">
        <f>IFERROR(VLOOKUP($A651,'2016'!$B$2:$K$165,10,FALSE),0)</f>
        <v>0</v>
      </c>
      <c r="AX651" s="1700">
        <f>IFERROR(VLOOKUP($A651,'2015'!$B$2:$K$165,3,FALSE),0)</f>
        <v>0</v>
      </c>
      <c r="AY651" s="1695">
        <f>IFERROR(VLOOKUP($A651,'2015'!$B$2:$K$165,4,FALSE),0)</f>
        <v>0</v>
      </c>
      <c r="AZ651" s="1695">
        <f>IFERROR(VLOOKUP($A651,'2015'!$B$2:$K$165,5,FALSE),0)</f>
        <v>0</v>
      </c>
      <c r="BA651" s="1695">
        <f>IFERROR(VLOOKUP($A651,'2015'!$B$2:$K$165,8,FALSE),0)</f>
        <v>0</v>
      </c>
      <c r="BB651" s="1740">
        <f>IFERROR(VLOOKUP($A651,'2015'!$B$2:$K$165,10,FALSE),0)</f>
        <v>0</v>
      </c>
      <c r="BC651" s="1700">
        <f>IFERROR(VLOOKUP($A651,'2014'!$B$2:$K$157,3,FALSE),0)</f>
        <v>0</v>
      </c>
      <c r="BD651" s="1691">
        <f>IFERROR(VLOOKUP($A651,'2014'!$B$2:$K$157,4,FALSE),0)</f>
        <v>0</v>
      </c>
      <c r="BE651" s="1691">
        <f>IFERROR(VLOOKUP($A651,'2014'!$B$2:$K$157,5,FALSE),0)</f>
        <v>0</v>
      </c>
      <c r="BF651" s="1691">
        <f>IFERROR(VLOOKUP($A651,'2014'!$B$2:$K$157,8,FALSE),0)</f>
        <v>0</v>
      </c>
      <c r="BG651" s="1740">
        <f>IFERROR(VLOOKUP($A651,'2014'!$B$2:$K$157,10,FALSE),0)</f>
        <v>0</v>
      </c>
      <c r="BH651" s="1700">
        <f>IFERROR(VLOOKUP($A651,'2013'!$D$4:$I$249,2,FALSE),0)</f>
        <v>0</v>
      </c>
      <c r="BI651" s="1691">
        <f>IFERROR(VLOOKUP($A651,'2013'!$D$4:$I$249,3,FALSE),0)</f>
        <v>0</v>
      </c>
      <c r="BJ651" s="1691">
        <f>IFERROR(VLOOKUP($A651,'2013'!$D$4:$I$249,4,FALSE),0)</f>
        <v>0</v>
      </c>
      <c r="BK651" s="1691">
        <f>IFERROR(VLOOKUP($A651,'2013'!$D$4:$I$249,5,FALSE),0)</f>
        <v>0</v>
      </c>
      <c r="BL651" s="1740">
        <f>IFERROR(VLOOKUP($A651,'2013'!$D$4:$I$249,6,FALSE),0)</f>
        <v>0</v>
      </c>
      <c r="BM651" s="1737">
        <f>IFERROR(VLOOKUP($A651,'2012'!$D$3:$O$172,2,FALSE),0)</f>
        <v>0</v>
      </c>
      <c r="BN651" s="1691">
        <f>IFERROR(VLOOKUP($A651,'2012'!$D$3:$O$172,3,FALSE),0)</f>
        <v>0</v>
      </c>
      <c r="BO651" s="1743">
        <f>IFERROR(VLOOKUP($A651,'2012'!$D$3:$O$172,4,FALSE),0)</f>
        <v>0</v>
      </c>
      <c r="BP651" s="1700">
        <f>IFERROR(VLOOKUP($A651,'2012'!$D$3:$O$172,5,FALSE),0)</f>
        <v>0</v>
      </c>
      <c r="BQ651" s="1691">
        <f>IFERROR(VLOOKUP($A651,'2012'!$D$3:$O$172,6,FALSE),0)</f>
        <v>0</v>
      </c>
      <c r="BR651" s="1691">
        <f>IFERROR(VLOOKUP($A651,'2012'!$D$3:$O$172,7,FALSE),0)</f>
        <v>0</v>
      </c>
      <c r="BS651" s="1691">
        <f>IFERROR(VLOOKUP($A651,'2012'!$D$3:$O$172,8,FALSE),0)</f>
        <v>0</v>
      </c>
      <c r="BT651" s="1740">
        <f>IFERROR(VLOOKUP($A651,'2012'!$D$3:$O$172,9,FALSE),0)</f>
        <v>0</v>
      </c>
      <c r="BX651" s="1700">
        <f>IFERROR(VLOOKUP($A651,'2011'!$D$4:$I$251,2,FALSE),0)</f>
        <v>0</v>
      </c>
      <c r="BY651" s="1691">
        <f>IFERROR(VLOOKUP($A651,'2011'!$D$4:$I$251,3,FALSE),0)</f>
        <v>0</v>
      </c>
      <c r="BZ651" s="1691">
        <f>IFERROR(VLOOKUP($A651,'2011'!$D$4:$I$251,4,FALSE),0)</f>
        <v>0</v>
      </c>
      <c r="CA651" s="1691">
        <f>IFERROR(VLOOKUP($A651,'2011'!$D$4:$I$251,5,FALSE),0)</f>
        <v>0</v>
      </c>
      <c r="CB651" s="1740">
        <f>IFERROR(VLOOKUP($A651,'2011'!$D$4:$I$251,6,FALSE),0)</f>
        <v>0</v>
      </c>
      <c r="CC651" s="1700">
        <f>IFERROR(VLOOKUP($A651,'2010'!$C$3:$H$234,2,FALSE),0)</f>
        <v>0</v>
      </c>
      <c r="CD651" s="1691">
        <f>IFERROR(VLOOKUP($A651,'2010'!$C$3:$H$234,3,FALSE),0)</f>
        <v>0</v>
      </c>
      <c r="CE651" s="1691">
        <f>IFERROR(VLOOKUP($A651,'2010'!$C$3:$H$234,4,FALSE),0)</f>
        <v>0</v>
      </c>
      <c r="CF651" s="1691">
        <f>IFERROR(VLOOKUP($A651,'2010'!$C$3:$H$234,5,FALSE),0)</f>
        <v>0</v>
      </c>
      <c r="CG651" s="1740">
        <f>IFERROR(VLOOKUP($A651,'2010'!$C$3:$H$234,6,FALSE),0)</f>
        <v>0</v>
      </c>
      <c r="CH651" s="1700">
        <f>IFERROR(VLOOKUP($A651,'2009'!$C$3:$H$242,2,FALSE),0)</f>
        <v>0</v>
      </c>
      <c r="CI651" s="1691">
        <f>IFERROR(VLOOKUP($A651,'2009'!$C$3:$H$242,3,FALSE),0)</f>
        <v>0</v>
      </c>
      <c r="CJ651" s="1691">
        <f>IFERROR(VLOOKUP($A651,'2009'!$C$3:$H$242,4,FALSE),0)</f>
        <v>0</v>
      </c>
      <c r="CK651" s="1691">
        <f>IFERROR(VLOOKUP($A651,'2009'!$C$3:$H$242,5,FALSE),0)</f>
        <v>0</v>
      </c>
      <c r="CL651" s="1740">
        <f>IFERROR(VLOOKUP($A651,'2009'!$C$3:$H$242,6,FALSE),0)</f>
        <v>0</v>
      </c>
      <c r="CM651" s="1700">
        <f>IFERROR(VLOOKUP($A651,'2008'!$C$3:$H$229,2,FALSE),0)</f>
        <v>0</v>
      </c>
      <c r="CN651" s="1691">
        <f>IFERROR(VLOOKUP($A651,'2008'!$C$3:$H$229,3,FALSE),0)</f>
        <v>0</v>
      </c>
      <c r="CO651" s="1691">
        <f>IFERROR(VLOOKUP($A651,'2008'!$C$3:$H$229,4,FALSE),0)</f>
        <v>0</v>
      </c>
      <c r="CP651" s="1691">
        <f>IFERROR(VLOOKUP($A651,'2008'!$C$3:$H$229,5,FALSE),0)</f>
        <v>0</v>
      </c>
      <c r="CQ651" s="1740">
        <f>IFERROR(VLOOKUP($A651,'2008'!$C$3:$H$229,6,FALSE),0)</f>
        <v>0</v>
      </c>
      <c r="CR651" s="1700">
        <f>IFERROR(VLOOKUP($A651,'2007'!$C$3:$M$238,7,FALSE),0)</f>
        <v>0</v>
      </c>
      <c r="CS651" s="1691">
        <f>IFERROR(VLOOKUP($A651,'2007'!$C$3:$M$238,8,FALSE),0)</f>
        <v>0</v>
      </c>
      <c r="CT651" s="1691">
        <f>IFERROR(VLOOKUP($A651,'2007'!$C$3:$M$238,9,FALSE),0)</f>
        <v>0</v>
      </c>
      <c r="CU651" s="1691">
        <f>IFERROR(VLOOKUP($A651,'2007'!$C$3:$M$238,10,FALSE),0)</f>
        <v>0</v>
      </c>
      <c r="CV651" s="1740">
        <f>IFERROR(VLOOKUP($A651,'2007'!$C$3:$M$238,11,FALSE),0)</f>
        <v>0</v>
      </c>
      <c r="CW651" s="1700">
        <f>IFERROR(VLOOKUP($A651,'2006'!$A$2:$F$200,2,FALSE),0)</f>
        <v>0</v>
      </c>
      <c r="CX651" s="1691">
        <f>IFERROR(VLOOKUP($A651,'2006'!$A$2:$F$200,4,FALSE),0)</f>
        <v>0</v>
      </c>
      <c r="CY651" s="1691">
        <f>IFERROR(VLOOKUP($A651,'2006'!$A$2:$F$200,5,FALSE),0)</f>
        <v>0</v>
      </c>
      <c r="CZ651" s="1740">
        <f>IFERROR(VLOOKUP($A651,'2006'!$A$2:$F$200,6,FALSE),0)</f>
        <v>0</v>
      </c>
      <c r="DA651" s="1700">
        <f>IFERROR(VLOOKUP($A651,'2005'!$C$3:$M$205,8,FALSE),0)</f>
        <v>0</v>
      </c>
      <c r="DB651" s="1691">
        <f>IFERROR(VLOOKUP($A651,'2005'!$C$3:$M$205,9,FALSE),0)</f>
        <v>0</v>
      </c>
      <c r="DC651" s="1691">
        <f>IFERROR(VLOOKUP($A651,'2005'!$C$3:$M$205,10,FALSE),0)</f>
        <v>0</v>
      </c>
      <c r="DD651" s="1740">
        <f>IFERROR(VLOOKUP($A651,'2005'!$C$3:$M$205,11,FALSE),0)</f>
        <v>0</v>
      </c>
      <c r="DE651" s="1700">
        <f>IFERROR(VLOOKUP($A651,'2004'!$C$3:$M$213,8,FALSE),0)</f>
        <v>0</v>
      </c>
      <c r="DF651" s="1691">
        <f>IFERROR(VLOOKUP($A651,'2004'!$C$3:$M$213,9,FALSE),0)</f>
        <v>0</v>
      </c>
      <c r="DG651" s="1691">
        <f>IFERROR(VLOOKUP($A651,'2004'!$C$3:$M$213,10,FALSE),0)</f>
        <v>0</v>
      </c>
      <c r="DH651" s="1740">
        <f>IFERROR(VLOOKUP($A651,'2004'!$C$3:$M$213,11,FALSE),0)</f>
        <v>0</v>
      </c>
      <c r="DI651" s="1700">
        <f>IFERROR(VLOOKUP($A651,'2003'!$C$3:$Q$214,12,FALSE),0)</f>
        <v>9</v>
      </c>
      <c r="DJ651" s="1691">
        <f>IFERROR(VLOOKUP($A651,'2003'!$C$3:$Q$214,13,FALSE),0)</f>
        <v>4</v>
      </c>
      <c r="DK651" s="1691">
        <f>IFERROR(VLOOKUP($A651,'2003'!$C$3:$Q$214,14,FALSE),0)</f>
        <v>0</v>
      </c>
      <c r="DL651" s="1740">
        <f>IFERROR(VLOOKUP($A651,'2003'!$C$3:$Q$214,15,FALSE),0)</f>
        <v>0.44444444444444442</v>
      </c>
      <c r="DM651" s="1700">
        <f>IFERROR(VLOOKUP($A651,'2002'!$D$3:$R$214,12,FALSE),0)</f>
        <v>34</v>
      </c>
      <c r="DN651" s="1691">
        <f>IFERROR(VLOOKUP($A651,'2002'!$D$3:$R$214,13,FALSE),0)</f>
        <v>15</v>
      </c>
      <c r="DO651" s="1691">
        <f>IFERROR(VLOOKUP($A651,'2002'!$D$3:$R$214,14,FALSE),0)</f>
        <v>0</v>
      </c>
      <c r="DP651" s="1788">
        <f>IFERROR(VLOOKUP($A651,'2002'!$D$3:$R$214,15,FALSE),0)</f>
        <v>0.44117647058823528</v>
      </c>
      <c r="DQ651" s="1700">
        <f>IFERROR(VLOOKUP($A651,'Pre 2002'!$C$3:$CK$382,84,FALSE),0)</f>
        <v>31</v>
      </c>
      <c r="DR651" s="1695">
        <f>IFERROR(VLOOKUP($A651,'Pre 2002'!$C$3:$CK$382,85,FALSE),0)</f>
        <v>15</v>
      </c>
      <c r="DS651" s="1695">
        <f>IFERROR(VLOOKUP($A651,'Pre 2002'!$C$3:$CK$382,86,FALSE),0)</f>
        <v>0</v>
      </c>
      <c r="DT651" s="1790">
        <f>IFERROR(VLOOKUP($A651,'Pre 2002'!$C$3:$CK$382,87,FALSE),0)</f>
        <v>0.4838709677419355</v>
      </c>
      <c r="DU651" s="1741">
        <f>IFERROR(VLOOKUP(A651,'Pre 2002'!$C$3:$CG$382,83,FALSE),0)</f>
        <v>1</v>
      </c>
    </row>
    <row r="652" spans="1:125">
      <c r="A652" s="1779" t="s">
        <v>2321</v>
      </c>
      <c r="B652" s="1562">
        <f t="shared" si="248"/>
        <v>61</v>
      </c>
      <c r="C652" s="1562">
        <f t="shared" si="249"/>
        <v>28</v>
      </c>
      <c r="D652" s="1562">
        <f t="shared" si="250"/>
        <v>0</v>
      </c>
      <c r="E652" s="1563">
        <f t="shared" si="251"/>
        <v>0.45901639344262296</v>
      </c>
      <c r="F652" s="1786">
        <f t="shared" si="252"/>
        <v>1</v>
      </c>
      <c r="G652" s="1595">
        <v>2020</v>
      </c>
      <c r="H652" s="1817"/>
      <c r="I652" s="1734"/>
      <c r="J652" s="1734"/>
      <c r="K652" s="1734"/>
      <c r="L652" s="1734"/>
      <c r="O652" s="1700">
        <f>IFERROR(VLOOKUP($A652,'2022'!$B$2:$K$174,3,FALSE),0)</f>
        <v>0</v>
      </c>
      <c r="P652" s="1858">
        <f>IFERROR(VLOOKUP($A652,'2022'!$B$2:$K$174,4,FALSE),0)</f>
        <v>0</v>
      </c>
      <c r="Q652" s="1858">
        <f>IFERROR(VLOOKUP($A652,'2022'!$B$2:$K$174,5,FALSE),0)</f>
        <v>0</v>
      </c>
      <c r="R652" s="1858">
        <f>IFERROR(VLOOKUP($A652,'2022'!$B$2:$K$174,8,FALSE),0)</f>
        <v>0</v>
      </c>
      <c r="S652" s="1740">
        <f>IFERROR(VLOOKUP($A652,'2022'!$B$2:$K$174,10,FALSE),0)</f>
        <v>0</v>
      </c>
      <c r="T652" s="1700">
        <f>IFERROR(VLOOKUP($A652,'2021'!$B$2:$K$174,3,FALSE),0)</f>
        <v>0</v>
      </c>
      <c r="U652" s="1843">
        <f>IFERROR(VLOOKUP($A652,'2021'!$B$2:$K$174,4,FALSE),0)</f>
        <v>0</v>
      </c>
      <c r="V652" s="1843">
        <f>IFERROR(VLOOKUP($A652,'2021'!$B$2:$K$174,5,FALSE),0)</f>
        <v>0</v>
      </c>
      <c r="W652" s="1843">
        <f>IFERROR(VLOOKUP($A652,'2021'!$B$2:$K$174,8,FALSE),0)</f>
        <v>0</v>
      </c>
      <c r="X652" s="1740">
        <f>IFERROR(VLOOKUP($A652,'2021'!$B$2:$K$174,10,FALSE),0)</f>
        <v>0</v>
      </c>
      <c r="Y652" s="1700">
        <f>IFERROR(VLOOKUP($A652,'2020'!$B$2:$K$170,3,FALSE),0)</f>
        <v>61</v>
      </c>
      <c r="Z652" s="1829">
        <f>IFERROR(VLOOKUP($A652,'2020'!$B$2:$K$170,4,FALSE),0)</f>
        <v>14</v>
      </c>
      <c r="AA652" s="1829">
        <f>IFERROR(VLOOKUP($A652,'2020'!$B$2:$K$170,5,FALSE),0)</f>
        <v>28</v>
      </c>
      <c r="AB652" s="1829">
        <f>IFERROR(VLOOKUP($A652,'2020'!$B$2:$K$170,8,FALSE),0)</f>
        <v>0</v>
      </c>
      <c r="AC652" s="1740">
        <f>IFERROR(VLOOKUP($A652,'2020'!$B$2:$K$170,10,FALSE),0)</f>
        <v>0.45900000000000002</v>
      </c>
      <c r="DT652" s="1858"/>
    </row>
    <row r="653" spans="1:125">
      <c r="A653" s="1778" t="s">
        <v>1265</v>
      </c>
      <c r="B653" s="1562">
        <f t="shared" si="248"/>
        <v>48</v>
      </c>
      <c r="C653" s="1562">
        <f t="shared" si="249"/>
        <v>22</v>
      </c>
      <c r="D653" s="1562">
        <f t="shared" si="250"/>
        <v>0</v>
      </c>
      <c r="E653" s="1563">
        <f t="shared" si="251"/>
        <v>0.45833333333333331</v>
      </c>
      <c r="F653" s="1786">
        <f t="shared" si="252"/>
        <v>1</v>
      </c>
      <c r="G653" s="1595" t="s">
        <v>2159</v>
      </c>
      <c r="H653" s="1567">
        <f t="shared" ref="H653:H659" si="255">IF(BC653&gt;0,1,0)+IF(BH653&gt;0,1,0)+IF(BP653&gt;0,1,0)+IF(BX653&gt;0,1,0)+IF(CC653&gt;0,1,0)+IF(CH653&gt;0,1,0)+IF(CM653&gt;0,1,0)+IF(CR653&gt;0,1,0)+IF(CW653&gt;0,1,0)+IF(DA653&gt;0,1,0)+IF(DE653&gt;0,1,0)+IF(DI653&gt;0,1,0)+IF(DM653&gt;0,1,0)+DU653</f>
        <v>1</v>
      </c>
      <c r="I653" s="1734">
        <f t="shared" ref="I653:I659" si="256">SUM(BC653,BH653,BP653,BX653,CC653,CH653,CM653,CR653,CW653,DA653,DE653,DI653,DM653,DQ653)</f>
        <v>48</v>
      </c>
      <c r="J653" s="1734">
        <f t="shared" ref="J653:K659" si="257">SUM(BE653,BJ653,BR653,BZ653,CE653,CJ653,CO653,CT653,CX653,DB653,DF653,DJ653,DN653,DR653)</f>
        <v>22</v>
      </c>
      <c r="K653" s="1734">
        <f t="shared" si="257"/>
        <v>0</v>
      </c>
      <c r="L653" s="1806">
        <f t="shared" ref="L653:L659" si="258">IF(I653=0,0,J653/I653)</f>
        <v>0.45833333333333331</v>
      </c>
      <c r="O653" s="1700">
        <f>IFERROR(VLOOKUP($A653,'2022'!$B$2:$K$174,3,FALSE),0)</f>
        <v>0</v>
      </c>
      <c r="P653" s="1858">
        <f>IFERROR(VLOOKUP($A653,'2022'!$B$2:$K$174,4,FALSE),0)</f>
        <v>0</v>
      </c>
      <c r="Q653" s="1858">
        <f>IFERROR(VLOOKUP($A653,'2022'!$B$2:$K$174,5,FALSE),0)</f>
        <v>0</v>
      </c>
      <c r="R653" s="1858">
        <f>IFERROR(VLOOKUP($A653,'2022'!$B$2:$K$174,8,FALSE),0)</f>
        <v>0</v>
      </c>
      <c r="S653" s="1740">
        <f>IFERROR(VLOOKUP($A653,'2022'!$B$2:$K$174,10,FALSE),0)</f>
        <v>0</v>
      </c>
      <c r="T653" s="1700">
        <f>IFERROR(VLOOKUP($A653,'2021'!$B$2:$K$174,3,FALSE),0)</f>
        <v>0</v>
      </c>
      <c r="U653" s="1843">
        <f>IFERROR(VLOOKUP($A653,'2021'!$B$2:$K$174,4,FALSE),0)</f>
        <v>0</v>
      </c>
      <c r="V653" s="1843">
        <f>IFERROR(VLOOKUP($A653,'2021'!$B$2:$K$174,5,FALSE),0)</f>
        <v>0</v>
      </c>
      <c r="W653" s="1843">
        <f>IFERROR(VLOOKUP($A653,'2021'!$B$2:$K$174,8,FALSE),0)</f>
        <v>0</v>
      </c>
      <c r="X653" s="1740">
        <f>IFERROR(VLOOKUP($A653,'2021'!$B$2:$K$174,10,FALSE),0)</f>
        <v>0</v>
      </c>
      <c r="Y653" s="1700">
        <f>IFERROR(VLOOKUP($A653,'2020'!$B$2:$K$170,3,FALSE),0)</f>
        <v>0</v>
      </c>
      <c r="Z653" s="1829">
        <f>IFERROR(VLOOKUP($A653,'2020'!$B$2:$K$170,4,FALSE),0)</f>
        <v>0</v>
      </c>
      <c r="AA653" s="1829">
        <f>IFERROR(VLOOKUP($A653,'2020'!$B$2:$K$170,5,FALSE),0)</f>
        <v>0</v>
      </c>
      <c r="AB653" s="1829">
        <f>IFERROR(VLOOKUP($A653,'2020'!$B$2:$K$170,8,FALSE),0)</f>
        <v>0</v>
      </c>
      <c r="AC653" s="1740">
        <f>IFERROR(VLOOKUP($A653,'2020'!$B$2:$K$170,10,FALSE),0)</f>
        <v>0</v>
      </c>
      <c r="AD653" s="1700">
        <f>IFERROR(VLOOKUP($A653,'2019'!$B$2:$K$170,3,FALSE),0)</f>
        <v>0</v>
      </c>
      <c r="AE653" s="1823">
        <f>IFERROR(VLOOKUP($A653,'2019'!$B$2:$K$170,4,FALSE),0)</f>
        <v>0</v>
      </c>
      <c r="AF653" s="1823">
        <f>IFERROR(VLOOKUP($A653,'2019'!$B$2:$K$170,5,FALSE),0)</f>
        <v>0</v>
      </c>
      <c r="AG653" s="1823">
        <f>IFERROR(VLOOKUP($A653,'2019'!$B$2:$K$170,8,FALSE),0)</f>
        <v>0</v>
      </c>
      <c r="AH653" s="1740">
        <f>IFERROR(VLOOKUP($A653,'2019'!$B$2:$K$170,10,FALSE),0)</f>
        <v>0</v>
      </c>
      <c r="AI653" s="1700">
        <f>IFERROR(VLOOKUP($A653,'2018'!$B$2:$K$170,3,FALSE),0)</f>
        <v>0</v>
      </c>
      <c r="AJ653" s="1821">
        <f>IFERROR(VLOOKUP($A653,'2018'!$B$2:$K$170,4,FALSE),0)</f>
        <v>0</v>
      </c>
      <c r="AK653" s="1821">
        <f>IFERROR(VLOOKUP($A653,'2018'!$B$2:$K$170,5,FALSE),0)</f>
        <v>0</v>
      </c>
      <c r="AL653" s="1821">
        <f>IFERROR(VLOOKUP($A653,'2018'!$B$2:$K$170,8,FALSE),0)</f>
        <v>0</v>
      </c>
      <c r="AM653" s="1740">
        <f>IFERROR(VLOOKUP($A653,'2018'!$B$2:$K$170,10,FALSE),0)</f>
        <v>0</v>
      </c>
      <c r="AN653" s="1700">
        <f>IFERROR(VLOOKUP($A653,'2017'!$B$2:$J$163,2,FALSE),0)</f>
        <v>0</v>
      </c>
      <c r="AO653" s="1815">
        <f>IFERROR(VLOOKUP($A653,'2017'!$B$2:$J$163,3,FALSE),0)</f>
        <v>0</v>
      </c>
      <c r="AP653" s="1815">
        <f>IFERROR(VLOOKUP($A653,'2017'!$B$2:$J$163,4,FALSE),0)</f>
        <v>0</v>
      </c>
      <c r="AQ653" s="1815">
        <f>IFERROR(VLOOKUP($A653,'2017'!$B$2:$J$163,7,FALSE),0)</f>
        <v>0</v>
      </c>
      <c r="AR653" s="1740">
        <f>IFERROR(VLOOKUP($A653,'2017'!$B$2:$J$163,9,FALSE),0)</f>
        <v>0</v>
      </c>
      <c r="AS653" s="1700">
        <f>IFERROR(VLOOKUP($A653,'2016'!$B$2:$K$165,3,FALSE),0)</f>
        <v>0</v>
      </c>
      <c r="AT653" s="1796">
        <f>IFERROR(VLOOKUP($A653,'2016'!$B$2:$K$165,4,FALSE),0)</f>
        <v>0</v>
      </c>
      <c r="AU653" s="1796">
        <f>IFERROR(VLOOKUP($A653,'2016'!$B$2:$K$165,5,FALSE),0)</f>
        <v>0</v>
      </c>
      <c r="AV653" s="1796">
        <f>IFERROR(VLOOKUP($A653,'2016'!$B$2:$K$165,8,FALSE),0)</f>
        <v>0</v>
      </c>
      <c r="AW653" s="1740">
        <f>IFERROR(VLOOKUP($A653,'2016'!$B$2:$K$165,10,FALSE),0)</f>
        <v>0</v>
      </c>
      <c r="AX653" s="1700">
        <f>IFERROR(VLOOKUP($A653,'2015'!$B$2:$K$165,3,FALSE),0)</f>
        <v>0</v>
      </c>
      <c r="AY653" s="1695">
        <f>IFERROR(VLOOKUP($A653,'2015'!$B$2:$K$165,4,FALSE),0)</f>
        <v>0</v>
      </c>
      <c r="AZ653" s="1695">
        <f>IFERROR(VLOOKUP($A653,'2015'!$B$2:$K$165,5,FALSE),0)</f>
        <v>0</v>
      </c>
      <c r="BA653" s="1695">
        <f>IFERROR(VLOOKUP($A653,'2015'!$B$2:$K$165,8,FALSE),0)</f>
        <v>0</v>
      </c>
      <c r="BB653" s="1740">
        <f>IFERROR(VLOOKUP($A653,'2015'!$B$2:$K$165,10,FALSE),0)</f>
        <v>0</v>
      </c>
      <c r="BC653" s="1700">
        <f>IFERROR(VLOOKUP($A653,'2014'!$B$2:$K$157,3,FALSE),0)</f>
        <v>0</v>
      </c>
      <c r="BD653" s="1691">
        <f>IFERROR(VLOOKUP($A653,'2014'!$B$2:$K$157,4,FALSE),0)</f>
        <v>0</v>
      </c>
      <c r="BE653" s="1691">
        <f>IFERROR(VLOOKUP($A653,'2014'!$B$2:$K$157,5,FALSE),0)</f>
        <v>0</v>
      </c>
      <c r="BF653" s="1691">
        <f>IFERROR(VLOOKUP($A653,'2014'!$B$2:$K$157,8,FALSE),0)</f>
        <v>0</v>
      </c>
      <c r="BG653" s="1740">
        <f>IFERROR(VLOOKUP($A653,'2014'!$B$2:$K$157,10,FALSE),0)</f>
        <v>0</v>
      </c>
      <c r="BH653" s="1700">
        <f>IFERROR(VLOOKUP($A653,'2013'!$D$4:$I$249,2,FALSE),0)</f>
        <v>0</v>
      </c>
      <c r="BI653" s="1691">
        <f>IFERROR(VLOOKUP($A653,'2013'!$D$4:$I$249,3,FALSE),0)</f>
        <v>0</v>
      </c>
      <c r="BJ653" s="1691">
        <f>IFERROR(VLOOKUP($A653,'2013'!$D$4:$I$249,4,FALSE),0)</f>
        <v>0</v>
      </c>
      <c r="BK653" s="1691">
        <f>IFERROR(VLOOKUP($A653,'2013'!$D$4:$I$249,5,FALSE),0)</f>
        <v>0</v>
      </c>
      <c r="BL653" s="1740">
        <f>IFERROR(VLOOKUP($A653,'2013'!$D$4:$I$249,6,FALSE),0)</f>
        <v>0</v>
      </c>
      <c r="BM653" s="1737">
        <f>IFERROR(VLOOKUP($A653,'2012'!$D$3:$O$172,2,FALSE),0)</f>
        <v>0</v>
      </c>
      <c r="BN653" s="1691">
        <f>IFERROR(VLOOKUP($A653,'2012'!$D$3:$O$172,3,FALSE),0)</f>
        <v>0</v>
      </c>
      <c r="BO653" s="1743">
        <f>IFERROR(VLOOKUP($A653,'2012'!$D$3:$O$172,4,FALSE),0)</f>
        <v>0</v>
      </c>
      <c r="BP653" s="1700">
        <f>IFERROR(VLOOKUP($A653,'2012'!$D$3:$O$172,5,FALSE),0)</f>
        <v>0</v>
      </c>
      <c r="BQ653" s="1691">
        <f>IFERROR(VLOOKUP($A653,'2012'!$D$3:$O$172,6,FALSE),0)</f>
        <v>0</v>
      </c>
      <c r="BR653" s="1691">
        <f>IFERROR(VLOOKUP($A653,'2012'!$D$3:$O$172,7,FALSE),0)</f>
        <v>0</v>
      </c>
      <c r="BS653" s="1691">
        <f>IFERROR(VLOOKUP($A653,'2012'!$D$3:$O$172,8,FALSE),0)</f>
        <v>0</v>
      </c>
      <c r="BT653" s="1740">
        <f>IFERROR(VLOOKUP($A653,'2012'!$D$3:$O$172,9,FALSE),0)</f>
        <v>0</v>
      </c>
      <c r="BX653" s="1700">
        <f>IFERROR(VLOOKUP($A653,'2011'!$D$4:$I$251,2,FALSE),0)</f>
        <v>0</v>
      </c>
      <c r="BY653" s="1691">
        <f>IFERROR(VLOOKUP($A653,'2011'!$D$4:$I$251,3,FALSE),0)</f>
        <v>0</v>
      </c>
      <c r="BZ653" s="1691">
        <f>IFERROR(VLOOKUP($A653,'2011'!$D$4:$I$251,4,FALSE),0)</f>
        <v>0</v>
      </c>
      <c r="CA653" s="1691">
        <f>IFERROR(VLOOKUP($A653,'2011'!$D$4:$I$251,5,FALSE),0)</f>
        <v>0</v>
      </c>
      <c r="CB653" s="1740">
        <f>IFERROR(VLOOKUP($A653,'2011'!$D$4:$I$251,6,FALSE),0)</f>
        <v>0</v>
      </c>
      <c r="CC653" s="1700">
        <f>IFERROR(VLOOKUP($A653,'2010'!$C$3:$H$234,2,FALSE),0)</f>
        <v>0</v>
      </c>
      <c r="CD653" s="1691">
        <f>IFERROR(VLOOKUP($A653,'2010'!$C$3:$H$234,3,FALSE),0)</f>
        <v>0</v>
      </c>
      <c r="CE653" s="1691">
        <f>IFERROR(VLOOKUP($A653,'2010'!$C$3:$H$234,4,FALSE),0)</f>
        <v>0</v>
      </c>
      <c r="CF653" s="1691">
        <f>IFERROR(VLOOKUP($A653,'2010'!$C$3:$H$234,5,FALSE),0)</f>
        <v>0</v>
      </c>
      <c r="CG653" s="1740">
        <f>IFERROR(VLOOKUP($A653,'2010'!$C$3:$H$234,6,FALSE),0)</f>
        <v>0</v>
      </c>
      <c r="CH653" s="1700">
        <f>IFERROR(VLOOKUP($A653,'2009'!$C$3:$H$242,2,FALSE),0)</f>
        <v>0</v>
      </c>
      <c r="CI653" s="1691">
        <f>IFERROR(VLOOKUP($A653,'2009'!$C$3:$H$242,3,FALSE),0)</f>
        <v>0</v>
      </c>
      <c r="CJ653" s="1691">
        <f>IFERROR(VLOOKUP($A653,'2009'!$C$3:$H$242,4,FALSE),0)</f>
        <v>0</v>
      </c>
      <c r="CK653" s="1691">
        <f>IFERROR(VLOOKUP($A653,'2009'!$C$3:$H$242,5,FALSE),0)</f>
        <v>0</v>
      </c>
      <c r="CL653" s="1740">
        <f>IFERROR(VLOOKUP($A653,'2009'!$C$3:$H$242,6,FALSE),0)</f>
        <v>0</v>
      </c>
      <c r="CM653" s="1700">
        <f>IFERROR(VLOOKUP($A653,'2008'!$C$3:$H$229,2,FALSE),0)</f>
        <v>48</v>
      </c>
      <c r="CN653" s="1691">
        <f>IFERROR(VLOOKUP($A653,'2008'!$C$3:$H$229,3,FALSE),0)</f>
        <v>13</v>
      </c>
      <c r="CO653" s="1691">
        <f>IFERROR(VLOOKUP($A653,'2008'!$C$3:$H$229,4,FALSE),0)</f>
        <v>22</v>
      </c>
      <c r="CP653" s="1691">
        <f>IFERROR(VLOOKUP($A653,'2008'!$C$3:$H$229,5,FALSE),0)</f>
        <v>0</v>
      </c>
      <c r="CQ653" s="1740">
        <f>IFERROR(VLOOKUP($A653,'2008'!$C$3:$H$229,6,FALSE),0)</f>
        <v>0.45833333333333331</v>
      </c>
      <c r="CR653" s="1700">
        <f>IFERROR(VLOOKUP($A653,'2007'!$C$3:$M$238,7,FALSE),0)</f>
        <v>0</v>
      </c>
      <c r="CS653" s="1691">
        <f>IFERROR(VLOOKUP($A653,'2007'!$C$3:$M$238,8,FALSE),0)</f>
        <v>0</v>
      </c>
      <c r="CT653" s="1691">
        <f>IFERROR(VLOOKUP($A653,'2007'!$C$3:$M$238,9,FALSE),0)</f>
        <v>0</v>
      </c>
      <c r="CU653" s="1691">
        <f>IFERROR(VLOOKUP($A653,'2007'!$C$3:$M$238,10,FALSE),0)</f>
        <v>0</v>
      </c>
      <c r="CV653" s="1740">
        <f>IFERROR(VLOOKUP($A653,'2007'!$C$3:$M$238,11,FALSE),0)</f>
        <v>0</v>
      </c>
      <c r="CW653" s="1700">
        <f>IFERROR(VLOOKUP($A653,'2006'!$A$2:$F$200,2,FALSE),0)</f>
        <v>0</v>
      </c>
      <c r="CX653" s="1691">
        <f>IFERROR(VLOOKUP($A653,'2006'!$A$2:$F$200,4,FALSE),0)</f>
        <v>0</v>
      </c>
      <c r="CY653" s="1691">
        <f>IFERROR(VLOOKUP($A653,'2006'!$A$2:$F$200,5,FALSE),0)</f>
        <v>0</v>
      </c>
      <c r="CZ653" s="1740">
        <f>IFERROR(VLOOKUP($A653,'2006'!$A$2:$F$200,6,FALSE),0)</f>
        <v>0</v>
      </c>
      <c r="DA653" s="1700">
        <f>IFERROR(VLOOKUP($A653,'2005'!$C$3:$M$205,8,FALSE),0)</f>
        <v>0</v>
      </c>
      <c r="DB653" s="1691">
        <f>IFERROR(VLOOKUP($A653,'2005'!$C$3:$M$205,9,FALSE),0)</f>
        <v>0</v>
      </c>
      <c r="DC653" s="1691">
        <f>IFERROR(VLOOKUP($A653,'2005'!$C$3:$M$205,10,FALSE),0)</f>
        <v>0</v>
      </c>
      <c r="DD653" s="1740">
        <f>IFERROR(VLOOKUP($A653,'2005'!$C$3:$M$205,11,FALSE),0)</f>
        <v>0</v>
      </c>
      <c r="DE653" s="1700">
        <f>IFERROR(VLOOKUP($A653,'2004'!$C$3:$M$213,8,FALSE),0)</f>
        <v>0</v>
      </c>
      <c r="DF653" s="1691">
        <f>IFERROR(VLOOKUP($A653,'2004'!$C$3:$M$213,9,FALSE),0)</f>
        <v>0</v>
      </c>
      <c r="DG653" s="1691">
        <f>IFERROR(VLOOKUP($A653,'2004'!$C$3:$M$213,10,FALSE),0)</f>
        <v>0</v>
      </c>
      <c r="DH653" s="1740">
        <f>IFERROR(VLOOKUP($A653,'2004'!$C$3:$M$213,11,FALSE),0)</f>
        <v>0</v>
      </c>
      <c r="DI653" s="1700">
        <f>IFERROR(VLOOKUP($A653,'2003'!$C$3:$Q$214,12,FALSE),0)</f>
        <v>0</v>
      </c>
      <c r="DJ653" s="1691">
        <f>IFERROR(VLOOKUP($A653,'2003'!$C$3:$Q$214,13,FALSE),0)</f>
        <v>0</v>
      </c>
      <c r="DK653" s="1691">
        <f>IFERROR(VLOOKUP($A653,'2003'!$C$3:$Q$214,14,FALSE),0)</f>
        <v>0</v>
      </c>
      <c r="DL653" s="1740">
        <f>IFERROR(VLOOKUP($A653,'2003'!$C$3:$Q$214,15,FALSE),0)</f>
        <v>0</v>
      </c>
      <c r="DM653" s="1700">
        <f>IFERROR(VLOOKUP($A653,'2002'!$D$3:$R$214,12,FALSE),0)</f>
        <v>0</v>
      </c>
      <c r="DN653" s="1691">
        <f>IFERROR(VLOOKUP($A653,'2002'!$D$3:$R$214,13,FALSE),0)</f>
        <v>0</v>
      </c>
      <c r="DO653" s="1691">
        <f>IFERROR(VLOOKUP($A653,'2002'!$D$3:$R$214,14,FALSE),0)</f>
        <v>0</v>
      </c>
      <c r="DP653" s="1788">
        <f>IFERROR(VLOOKUP($A653,'2002'!$D$3:$R$214,15,FALSE),0)</f>
        <v>0</v>
      </c>
      <c r="DQ653" s="1700">
        <f>IFERROR(VLOOKUP($A653,'Pre 2002'!$C$3:$CK$382,84,FALSE),0)</f>
        <v>0</v>
      </c>
      <c r="DR653" s="1695">
        <f>IFERROR(VLOOKUP($A653,'Pre 2002'!$C$3:$CK$382,85,FALSE),0)</f>
        <v>0</v>
      </c>
      <c r="DS653" s="1695">
        <f>IFERROR(VLOOKUP($A653,'Pre 2002'!$C$3:$CK$382,86,FALSE),0)</f>
        <v>0</v>
      </c>
      <c r="DT653" s="1790">
        <f>IFERROR(VLOOKUP($A653,'Pre 2002'!$C$3:$CK$382,87,FALSE),0)</f>
        <v>0</v>
      </c>
      <c r="DU653" s="1741">
        <f>IFERROR(VLOOKUP(A653,'Pre 2002'!$C$3:$CG$382,83,FALSE),0)</f>
        <v>0</v>
      </c>
    </row>
    <row r="654" spans="1:125">
      <c r="A654" s="1778" t="s">
        <v>1273</v>
      </c>
      <c r="B654" s="1562">
        <f t="shared" si="248"/>
        <v>24</v>
      </c>
      <c r="C654" s="1562">
        <f t="shared" si="249"/>
        <v>11</v>
      </c>
      <c r="D654" s="1562">
        <f t="shared" si="250"/>
        <v>0</v>
      </c>
      <c r="E654" s="1563">
        <f t="shared" si="251"/>
        <v>0.45833333333333331</v>
      </c>
      <c r="F654" s="1786">
        <f t="shared" si="252"/>
        <v>1</v>
      </c>
      <c r="G654" s="1595" t="s">
        <v>2159</v>
      </c>
      <c r="H654" s="1567">
        <f t="shared" si="255"/>
        <v>1</v>
      </c>
      <c r="I654" s="1734">
        <f t="shared" si="256"/>
        <v>24</v>
      </c>
      <c r="J654" s="1734">
        <f t="shared" si="257"/>
        <v>11</v>
      </c>
      <c r="K654" s="1734">
        <f t="shared" si="257"/>
        <v>0</v>
      </c>
      <c r="L654" s="1806">
        <f t="shared" si="258"/>
        <v>0.45833333333333331</v>
      </c>
      <c r="O654" s="1700">
        <f>IFERROR(VLOOKUP($A654,'2022'!$B$2:$K$174,3,FALSE),0)</f>
        <v>0</v>
      </c>
      <c r="P654" s="1858">
        <f>IFERROR(VLOOKUP($A654,'2022'!$B$2:$K$174,4,FALSE),0)</f>
        <v>0</v>
      </c>
      <c r="Q654" s="1858">
        <f>IFERROR(VLOOKUP($A654,'2022'!$B$2:$K$174,5,FALSE),0)</f>
        <v>0</v>
      </c>
      <c r="R654" s="1858">
        <f>IFERROR(VLOOKUP($A654,'2022'!$B$2:$K$174,8,FALSE),0)</f>
        <v>0</v>
      </c>
      <c r="S654" s="1740">
        <f>IFERROR(VLOOKUP($A654,'2022'!$B$2:$K$174,10,FALSE),0)</f>
        <v>0</v>
      </c>
      <c r="T654" s="1700">
        <f>IFERROR(VLOOKUP($A654,'2021'!$B$2:$K$174,3,FALSE),0)</f>
        <v>0</v>
      </c>
      <c r="U654" s="1843">
        <f>IFERROR(VLOOKUP($A654,'2021'!$B$2:$K$174,4,FALSE),0)</f>
        <v>0</v>
      </c>
      <c r="V654" s="1843">
        <f>IFERROR(VLOOKUP($A654,'2021'!$B$2:$K$174,5,FALSE),0)</f>
        <v>0</v>
      </c>
      <c r="W654" s="1843">
        <f>IFERROR(VLOOKUP($A654,'2021'!$B$2:$K$174,8,FALSE),0)</f>
        <v>0</v>
      </c>
      <c r="X654" s="1740">
        <f>IFERROR(VLOOKUP($A654,'2021'!$B$2:$K$174,10,FALSE),0)</f>
        <v>0</v>
      </c>
      <c r="Y654" s="1700">
        <f>IFERROR(VLOOKUP($A654,'2020'!$B$2:$K$170,3,FALSE),0)</f>
        <v>0</v>
      </c>
      <c r="Z654" s="1829">
        <f>IFERROR(VLOOKUP($A654,'2020'!$B$2:$K$170,4,FALSE),0)</f>
        <v>0</v>
      </c>
      <c r="AA654" s="1829">
        <f>IFERROR(VLOOKUP($A654,'2020'!$B$2:$K$170,5,FALSE),0)</f>
        <v>0</v>
      </c>
      <c r="AB654" s="1829">
        <f>IFERROR(VLOOKUP($A654,'2020'!$B$2:$K$170,8,FALSE),0)</f>
        <v>0</v>
      </c>
      <c r="AC654" s="1740">
        <f>IFERROR(VLOOKUP($A654,'2020'!$B$2:$K$170,10,FALSE),0)</f>
        <v>0</v>
      </c>
      <c r="AD654" s="1700">
        <f>IFERROR(VLOOKUP($A654,'2019'!$B$2:$K$170,3,FALSE),0)</f>
        <v>0</v>
      </c>
      <c r="AE654" s="1823">
        <f>IFERROR(VLOOKUP($A654,'2019'!$B$2:$K$170,4,FALSE),0)</f>
        <v>0</v>
      </c>
      <c r="AF654" s="1823">
        <f>IFERROR(VLOOKUP($A654,'2019'!$B$2:$K$170,5,FALSE),0)</f>
        <v>0</v>
      </c>
      <c r="AG654" s="1823">
        <f>IFERROR(VLOOKUP($A654,'2019'!$B$2:$K$170,8,FALSE),0)</f>
        <v>0</v>
      </c>
      <c r="AH654" s="1740">
        <f>IFERROR(VLOOKUP($A654,'2019'!$B$2:$K$170,10,FALSE),0)</f>
        <v>0</v>
      </c>
      <c r="AI654" s="1700">
        <f>IFERROR(VLOOKUP($A654,'2018'!$B$2:$K$170,3,FALSE),0)</f>
        <v>0</v>
      </c>
      <c r="AJ654" s="1821">
        <f>IFERROR(VLOOKUP($A654,'2018'!$B$2:$K$170,4,FALSE),0)</f>
        <v>0</v>
      </c>
      <c r="AK654" s="1821">
        <f>IFERROR(VLOOKUP($A654,'2018'!$B$2:$K$170,5,FALSE),0)</f>
        <v>0</v>
      </c>
      <c r="AL654" s="1821">
        <f>IFERROR(VLOOKUP($A654,'2018'!$B$2:$K$170,8,FALSE),0)</f>
        <v>0</v>
      </c>
      <c r="AM654" s="1740">
        <f>IFERROR(VLOOKUP($A654,'2018'!$B$2:$K$170,10,FALSE),0)</f>
        <v>0</v>
      </c>
      <c r="AN654" s="1700">
        <f>IFERROR(VLOOKUP($A654,'2017'!$B$2:$J$163,2,FALSE),0)</f>
        <v>0</v>
      </c>
      <c r="AO654" s="1815">
        <f>IFERROR(VLOOKUP($A654,'2017'!$B$2:$J$163,3,FALSE),0)</f>
        <v>0</v>
      </c>
      <c r="AP654" s="1815">
        <f>IFERROR(VLOOKUP($A654,'2017'!$B$2:$J$163,4,FALSE),0)</f>
        <v>0</v>
      </c>
      <c r="AQ654" s="1815">
        <f>IFERROR(VLOOKUP($A654,'2017'!$B$2:$J$163,7,FALSE),0)</f>
        <v>0</v>
      </c>
      <c r="AR654" s="1740">
        <f>IFERROR(VLOOKUP($A654,'2017'!$B$2:$J$163,9,FALSE),0)</f>
        <v>0</v>
      </c>
      <c r="AS654" s="1700">
        <f>IFERROR(VLOOKUP($A654,'2016'!$B$2:$K$165,3,FALSE),0)</f>
        <v>0</v>
      </c>
      <c r="AT654" s="1796">
        <f>IFERROR(VLOOKUP($A654,'2016'!$B$2:$K$165,4,FALSE),0)</f>
        <v>0</v>
      </c>
      <c r="AU654" s="1796">
        <f>IFERROR(VLOOKUP($A654,'2016'!$B$2:$K$165,5,FALSE),0)</f>
        <v>0</v>
      </c>
      <c r="AV654" s="1796">
        <f>IFERROR(VLOOKUP($A654,'2016'!$B$2:$K$165,8,FALSE),0)</f>
        <v>0</v>
      </c>
      <c r="AW654" s="1740">
        <f>IFERROR(VLOOKUP($A654,'2016'!$B$2:$K$165,10,FALSE),0)</f>
        <v>0</v>
      </c>
      <c r="AX654" s="1700">
        <f>IFERROR(VLOOKUP($A654,'2015'!$B$2:$K$165,3,FALSE),0)</f>
        <v>0</v>
      </c>
      <c r="AY654" s="1695">
        <f>IFERROR(VLOOKUP($A654,'2015'!$B$2:$K$165,4,FALSE),0)</f>
        <v>0</v>
      </c>
      <c r="AZ654" s="1695">
        <f>IFERROR(VLOOKUP($A654,'2015'!$B$2:$K$165,5,FALSE),0)</f>
        <v>0</v>
      </c>
      <c r="BA654" s="1695">
        <f>IFERROR(VLOOKUP($A654,'2015'!$B$2:$K$165,8,FALSE),0)</f>
        <v>0</v>
      </c>
      <c r="BB654" s="1740">
        <f>IFERROR(VLOOKUP($A654,'2015'!$B$2:$K$165,10,FALSE),0)</f>
        <v>0</v>
      </c>
      <c r="BC654" s="1700">
        <f>IFERROR(VLOOKUP($A654,'2014'!$B$2:$K$157,3,FALSE),0)</f>
        <v>0</v>
      </c>
      <c r="BD654" s="1691">
        <f>IFERROR(VLOOKUP($A654,'2014'!$B$2:$K$157,4,FALSE),0)</f>
        <v>0</v>
      </c>
      <c r="BE654" s="1691">
        <f>IFERROR(VLOOKUP($A654,'2014'!$B$2:$K$157,5,FALSE),0)</f>
        <v>0</v>
      </c>
      <c r="BF654" s="1691">
        <f>IFERROR(VLOOKUP($A654,'2014'!$B$2:$K$157,8,FALSE),0)</f>
        <v>0</v>
      </c>
      <c r="BG654" s="1740">
        <f>IFERROR(VLOOKUP($A654,'2014'!$B$2:$K$157,10,FALSE),0)</f>
        <v>0</v>
      </c>
      <c r="BH654" s="1700">
        <f>IFERROR(VLOOKUP($A654,'2013'!$D$4:$I$249,2,FALSE),0)</f>
        <v>0</v>
      </c>
      <c r="BI654" s="1691">
        <f>IFERROR(VLOOKUP($A654,'2013'!$D$4:$I$249,3,FALSE),0)</f>
        <v>0</v>
      </c>
      <c r="BJ654" s="1691">
        <f>IFERROR(VLOOKUP($A654,'2013'!$D$4:$I$249,4,FALSE),0)</f>
        <v>0</v>
      </c>
      <c r="BK654" s="1691">
        <f>IFERROR(VLOOKUP($A654,'2013'!$D$4:$I$249,5,FALSE),0)</f>
        <v>0</v>
      </c>
      <c r="BL654" s="1740">
        <f>IFERROR(VLOOKUP($A654,'2013'!$D$4:$I$249,6,FALSE),0)</f>
        <v>0</v>
      </c>
      <c r="BM654" s="1737">
        <f>IFERROR(VLOOKUP($A654,'2012'!$D$3:$O$172,2,FALSE),0)</f>
        <v>0</v>
      </c>
      <c r="BN654" s="1691">
        <f>IFERROR(VLOOKUP($A654,'2012'!$D$3:$O$172,3,FALSE),0)</f>
        <v>0</v>
      </c>
      <c r="BO654" s="1743">
        <f>IFERROR(VLOOKUP($A654,'2012'!$D$3:$O$172,4,FALSE),0)</f>
        <v>0</v>
      </c>
      <c r="BP654" s="1700">
        <f>IFERROR(VLOOKUP($A654,'2012'!$D$3:$O$172,5,FALSE),0)</f>
        <v>0</v>
      </c>
      <c r="BQ654" s="1691">
        <f>IFERROR(VLOOKUP($A654,'2012'!$D$3:$O$172,6,FALSE),0)</f>
        <v>0</v>
      </c>
      <c r="BR654" s="1691">
        <f>IFERROR(VLOOKUP($A654,'2012'!$D$3:$O$172,7,FALSE),0)</f>
        <v>0</v>
      </c>
      <c r="BS654" s="1691">
        <f>IFERROR(VLOOKUP($A654,'2012'!$D$3:$O$172,8,FALSE),0)</f>
        <v>0</v>
      </c>
      <c r="BT654" s="1740">
        <f>IFERROR(VLOOKUP($A654,'2012'!$D$3:$O$172,9,FALSE),0)</f>
        <v>0</v>
      </c>
      <c r="BX654" s="1700">
        <f>IFERROR(VLOOKUP($A654,'2011'!$D$4:$I$251,2,FALSE),0)</f>
        <v>0</v>
      </c>
      <c r="BY654" s="1691">
        <f>IFERROR(VLOOKUP($A654,'2011'!$D$4:$I$251,3,FALSE),0)</f>
        <v>0</v>
      </c>
      <c r="BZ654" s="1691">
        <f>IFERROR(VLOOKUP($A654,'2011'!$D$4:$I$251,4,FALSE),0)</f>
        <v>0</v>
      </c>
      <c r="CA654" s="1691">
        <f>IFERROR(VLOOKUP($A654,'2011'!$D$4:$I$251,5,FALSE),0)</f>
        <v>0</v>
      </c>
      <c r="CB654" s="1740">
        <f>IFERROR(VLOOKUP($A654,'2011'!$D$4:$I$251,6,FALSE),0)</f>
        <v>0</v>
      </c>
      <c r="CC654" s="1700">
        <f>IFERROR(VLOOKUP($A654,'2010'!$C$3:$H$234,2,FALSE),0)</f>
        <v>0</v>
      </c>
      <c r="CD654" s="1691">
        <f>IFERROR(VLOOKUP($A654,'2010'!$C$3:$H$234,3,FALSE),0)</f>
        <v>0</v>
      </c>
      <c r="CE654" s="1691">
        <f>IFERROR(VLOOKUP($A654,'2010'!$C$3:$H$234,4,FALSE),0)</f>
        <v>0</v>
      </c>
      <c r="CF654" s="1691">
        <f>IFERROR(VLOOKUP($A654,'2010'!$C$3:$H$234,5,FALSE),0)</f>
        <v>0</v>
      </c>
      <c r="CG654" s="1740">
        <f>IFERROR(VLOOKUP($A654,'2010'!$C$3:$H$234,6,FALSE),0)</f>
        <v>0</v>
      </c>
      <c r="CH654" s="1700">
        <f>IFERROR(VLOOKUP($A654,'2009'!$C$3:$H$242,2,FALSE),0)</f>
        <v>0</v>
      </c>
      <c r="CI654" s="1691">
        <f>IFERROR(VLOOKUP($A654,'2009'!$C$3:$H$242,3,FALSE),0)</f>
        <v>0</v>
      </c>
      <c r="CJ654" s="1691">
        <f>IFERROR(VLOOKUP($A654,'2009'!$C$3:$H$242,4,FALSE),0)</f>
        <v>0</v>
      </c>
      <c r="CK654" s="1691">
        <f>IFERROR(VLOOKUP($A654,'2009'!$C$3:$H$242,5,FALSE),0)</f>
        <v>0</v>
      </c>
      <c r="CL654" s="1740">
        <f>IFERROR(VLOOKUP($A654,'2009'!$C$3:$H$242,6,FALSE),0)</f>
        <v>0</v>
      </c>
      <c r="CM654" s="1700">
        <f>IFERROR(VLOOKUP($A654,'2008'!$C$3:$H$229,2,FALSE),0)</f>
        <v>0</v>
      </c>
      <c r="CN654" s="1691">
        <f>IFERROR(VLOOKUP($A654,'2008'!$C$3:$H$229,3,FALSE),0)</f>
        <v>0</v>
      </c>
      <c r="CO654" s="1691">
        <f>IFERROR(VLOOKUP($A654,'2008'!$C$3:$H$229,4,FALSE),0)</f>
        <v>0</v>
      </c>
      <c r="CP654" s="1691">
        <f>IFERROR(VLOOKUP($A654,'2008'!$C$3:$H$229,5,FALSE),0)</f>
        <v>0</v>
      </c>
      <c r="CQ654" s="1740">
        <f>IFERROR(VLOOKUP($A654,'2008'!$C$3:$H$229,6,FALSE),0)</f>
        <v>0</v>
      </c>
      <c r="CR654" s="1700">
        <f>IFERROR(VLOOKUP($A654,'2007'!$C$3:$M$238,7,FALSE),0)</f>
        <v>0</v>
      </c>
      <c r="CS654" s="1691">
        <f>IFERROR(VLOOKUP($A654,'2007'!$C$3:$M$238,8,FALSE),0)</f>
        <v>0</v>
      </c>
      <c r="CT654" s="1691">
        <f>IFERROR(VLOOKUP($A654,'2007'!$C$3:$M$238,9,FALSE),0)</f>
        <v>0</v>
      </c>
      <c r="CU654" s="1691">
        <f>IFERROR(VLOOKUP($A654,'2007'!$C$3:$M$238,10,FALSE),0)</f>
        <v>0</v>
      </c>
      <c r="CV654" s="1740">
        <f>IFERROR(VLOOKUP($A654,'2007'!$C$3:$M$238,11,FALSE),0)</f>
        <v>0</v>
      </c>
      <c r="CW654" s="1700">
        <f>IFERROR(VLOOKUP($A654,'2006'!$A$2:$F$200,2,FALSE),0)</f>
        <v>0</v>
      </c>
      <c r="CX654" s="1691">
        <f>IFERROR(VLOOKUP($A654,'2006'!$A$2:$F$200,4,FALSE),0)</f>
        <v>0</v>
      </c>
      <c r="CY654" s="1691">
        <f>IFERROR(VLOOKUP($A654,'2006'!$A$2:$F$200,5,FALSE),0)</f>
        <v>0</v>
      </c>
      <c r="CZ654" s="1740" t="str">
        <f>IFERROR(VLOOKUP($A654,'2006'!$A$2:$F$200,6,FALSE),0)</f>
        <v>---</v>
      </c>
      <c r="DA654" s="1700">
        <f>IFERROR(VLOOKUP($A654,'2005'!$C$3:$M$205,8,FALSE),0)</f>
        <v>24</v>
      </c>
      <c r="DB654" s="1691">
        <f>IFERROR(VLOOKUP($A654,'2005'!$C$3:$M$205,9,FALSE),0)</f>
        <v>11</v>
      </c>
      <c r="DC654" s="1691">
        <f>IFERROR(VLOOKUP($A654,'2005'!$C$3:$M$205,10,FALSE),0)</f>
        <v>0</v>
      </c>
      <c r="DD654" s="1740">
        <f>IFERROR(VLOOKUP($A654,'2005'!$C$3:$M$205,11,FALSE),0)</f>
        <v>0.45833333333333331</v>
      </c>
      <c r="DE654" s="1700">
        <f>IFERROR(VLOOKUP($A654,'2004'!$C$3:$M$213,8,FALSE),0)</f>
        <v>0</v>
      </c>
      <c r="DF654" s="1691">
        <f>IFERROR(VLOOKUP($A654,'2004'!$C$3:$M$213,9,FALSE),0)</f>
        <v>0</v>
      </c>
      <c r="DG654" s="1691">
        <f>IFERROR(VLOOKUP($A654,'2004'!$C$3:$M$213,10,FALSE),0)</f>
        <v>0</v>
      </c>
      <c r="DH654" s="1740">
        <f>IFERROR(VLOOKUP($A654,'2004'!$C$3:$M$213,11,FALSE),0)</f>
        <v>0</v>
      </c>
      <c r="DI654" s="1700">
        <f>IFERROR(VLOOKUP($A654,'2003'!$C$3:$Q$214,12,FALSE),0)</f>
        <v>0</v>
      </c>
      <c r="DJ654" s="1691">
        <f>IFERROR(VLOOKUP($A654,'2003'!$C$3:$Q$214,13,FALSE),0)</f>
        <v>0</v>
      </c>
      <c r="DK654" s="1691">
        <f>IFERROR(VLOOKUP($A654,'2003'!$C$3:$Q$214,14,FALSE),0)</f>
        <v>0</v>
      </c>
      <c r="DL654" s="1740">
        <f>IFERROR(VLOOKUP($A654,'2003'!$C$3:$Q$214,15,FALSE),0)</f>
        <v>0</v>
      </c>
      <c r="DM654" s="1700">
        <f>IFERROR(VLOOKUP($A654,'2002'!$D$3:$R$214,12,FALSE),0)</f>
        <v>0</v>
      </c>
      <c r="DN654" s="1691">
        <f>IFERROR(VLOOKUP($A654,'2002'!$D$3:$R$214,13,FALSE),0)</f>
        <v>0</v>
      </c>
      <c r="DO654" s="1691">
        <f>IFERROR(VLOOKUP($A654,'2002'!$D$3:$R$214,14,FALSE),0)</f>
        <v>0</v>
      </c>
      <c r="DP654" s="1788">
        <f>IFERROR(VLOOKUP($A654,'2002'!$D$3:$R$214,15,FALSE),0)</f>
        <v>0</v>
      </c>
      <c r="DQ654" s="1700">
        <f>IFERROR(VLOOKUP($A654,'Pre 2002'!$C$3:$CK$382,84,FALSE),0)</f>
        <v>0</v>
      </c>
      <c r="DR654" s="1695">
        <f>IFERROR(VLOOKUP($A654,'Pre 2002'!$C$3:$CK$382,85,FALSE),0)</f>
        <v>0</v>
      </c>
      <c r="DS654" s="1695">
        <f>IFERROR(VLOOKUP($A654,'Pre 2002'!$C$3:$CK$382,86,FALSE),0)</f>
        <v>0</v>
      </c>
      <c r="DT654" s="1790">
        <f>IFERROR(VLOOKUP($A654,'Pre 2002'!$C$3:$CK$382,87,FALSE),0)</f>
        <v>0</v>
      </c>
      <c r="DU654" s="1741">
        <f>IFERROR(VLOOKUP(A654,'Pre 2002'!$C$3:$CG$382,83,FALSE),0)</f>
        <v>0</v>
      </c>
    </row>
    <row r="655" spans="1:125">
      <c r="A655" s="1778" t="s">
        <v>1869</v>
      </c>
      <c r="B655" s="1562">
        <f t="shared" si="248"/>
        <v>24</v>
      </c>
      <c r="C655" s="1562">
        <f t="shared" si="249"/>
        <v>11</v>
      </c>
      <c r="D655" s="1562">
        <f t="shared" si="250"/>
        <v>0</v>
      </c>
      <c r="E655" s="1563">
        <f t="shared" si="251"/>
        <v>0.45833333333333331</v>
      </c>
      <c r="F655" s="1786">
        <f t="shared" si="252"/>
        <v>1</v>
      </c>
      <c r="G655" s="1595" t="s">
        <v>2159</v>
      </c>
      <c r="H655" s="1567">
        <f t="shared" si="255"/>
        <v>1</v>
      </c>
      <c r="I655" s="1734">
        <f t="shared" si="256"/>
        <v>24</v>
      </c>
      <c r="J655" s="1734">
        <f t="shared" si="257"/>
        <v>11</v>
      </c>
      <c r="K655" s="1734">
        <f t="shared" si="257"/>
        <v>0</v>
      </c>
      <c r="L655" s="1806">
        <f t="shared" si="258"/>
        <v>0.45833333333333331</v>
      </c>
      <c r="O655" s="1700">
        <f>IFERROR(VLOOKUP($A655,'2022'!$B$2:$K$174,3,FALSE),0)</f>
        <v>0</v>
      </c>
      <c r="P655" s="1858">
        <f>IFERROR(VLOOKUP($A655,'2022'!$B$2:$K$174,4,FALSE),0)</f>
        <v>0</v>
      </c>
      <c r="Q655" s="1858">
        <f>IFERROR(VLOOKUP($A655,'2022'!$B$2:$K$174,5,FALSE),0)</f>
        <v>0</v>
      </c>
      <c r="R655" s="1858">
        <f>IFERROR(VLOOKUP($A655,'2022'!$B$2:$K$174,8,FALSE),0)</f>
        <v>0</v>
      </c>
      <c r="S655" s="1740">
        <f>IFERROR(VLOOKUP($A655,'2022'!$B$2:$K$174,10,FALSE),0)</f>
        <v>0</v>
      </c>
      <c r="T655" s="1700">
        <f>IFERROR(VLOOKUP($A655,'2021'!$B$2:$K$174,3,FALSE),0)</f>
        <v>0</v>
      </c>
      <c r="U655" s="1843">
        <f>IFERROR(VLOOKUP($A655,'2021'!$B$2:$K$174,4,FALSE),0)</f>
        <v>0</v>
      </c>
      <c r="V655" s="1843">
        <f>IFERROR(VLOOKUP($A655,'2021'!$B$2:$K$174,5,FALSE),0)</f>
        <v>0</v>
      </c>
      <c r="W655" s="1843">
        <f>IFERROR(VLOOKUP($A655,'2021'!$B$2:$K$174,8,FALSE),0)</f>
        <v>0</v>
      </c>
      <c r="X655" s="1740">
        <f>IFERROR(VLOOKUP($A655,'2021'!$B$2:$K$174,10,FALSE),0)</f>
        <v>0</v>
      </c>
      <c r="Y655" s="1700">
        <f>IFERROR(VLOOKUP($A655,'2020'!$B$2:$K$170,3,FALSE),0)</f>
        <v>0</v>
      </c>
      <c r="Z655" s="1829">
        <f>IFERROR(VLOOKUP($A655,'2020'!$B$2:$K$170,4,FALSE),0)</f>
        <v>0</v>
      </c>
      <c r="AA655" s="1829">
        <f>IFERROR(VLOOKUP($A655,'2020'!$B$2:$K$170,5,FALSE),0)</f>
        <v>0</v>
      </c>
      <c r="AB655" s="1829">
        <f>IFERROR(VLOOKUP($A655,'2020'!$B$2:$K$170,8,FALSE),0)</f>
        <v>0</v>
      </c>
      <c r="AC655" s="1740">
        <f>IFERROR(VLOOKUP($A655,'2020'!$B$2:$K$170,10,FALSE),0)</f>
        <v>0</v>
      </c>
      <c r="AD655" s="1700">
        <f>IFERROR(VLOOKUP($A655,'2019'!$B$2:$K$170,3,FALSE),0)</f>
        <v>0</v>
      </c>
      <c r="AE655" s="1823">
        <f>IFERROR(VLOOKUP($A655,'2019'!$B$2:$K$170,4,FALSE),0)</f>
        <v>0</v>
      </c>
      <c r="AF655" s="1823">
        <f>IFERROR(VLOOKUP($A655,'2019'!$B$2:$K$170,5,FALSE),0)</f>
        <v>0</v>
      </c>
      <c r="AG655" s="1823">
        <f>IFERROR(VLOOKUP($A655,'2019'!$B$2:$K$170,8,FALSE),0)</f>
        <v>0</v>
      </c>
      <c r="AH655" s="1740">
        <f>IFERROR(VLOOKUP($A655,'2019'!$B$2:$K$170,10,FALSE),0)</f>
        <v>0</v>
      </c>
      <c r="AI655" s="1700">
        <f>IFERROR(VLOOKUP($A655,'2018'!$B$2:$K$170,3,FALSE),0)</f>
        <v>0</v>
      </c>
      <c r="AJ655" s="1821">
        <f>IFERROR(VLOOKUP($A655,'2018'!$B$2:$K$170,4,FALSE),0)</f>
        <v>0</v>
      </c>
      <c r="AK655" s="1821">
        <f>IFERROR(VLOOKUP($A655,'2018'!$B$2:$K$170,5,FALSE),0)</f>
        <v>0</v>
      </c>
      <c r="AL655" s="1821">
        <f>IFERROR(VLOOKUP($A655,'2018'!$B$2:$K$170,8,FALSE),0)</f>
        <v>0</v>
      </c>
      <c r="AM655" s="1740">
        <f>IFERROR(VLOOKUP($A655,'2018'!$B$2:$K$170,10,FALSE),0)</f>
        <v>0</v>
      </c>
      <c r="AN655" s="1700">
        <f>IFERROR(VLOOKUP($A655,'2017'!$B$2:$J$163,2,FALSE),0)</f>
        <v>0</v>
      </c>
      <c r="AO655" s="1815">
        <f>IFERROR(VLOOKUP($A655,'2017'!$B$2:$J$163,3,FALSE),0)</f>
        <v>0</v>
      </c>
      <c r="AP655" s="1815">
        <f>IFERROR(VLOOKUP($A655,'2017'!$B$2:$J$163,4,FALSE),0)</f>
        <v>0</v>
      </c>
      <c r="AQ655" s="1815">
        <f>IFERROR(VLOOKUP($A655,'2017'!$B$2:$J$163,7,FALSE),0)</f>
        <v>0</v>
      </c>
      <c r="AR655" s="1740">
        <f>IFERROR(VLOOKUP($A655,'2017'!$B$2:$J$163,9,FALSE),0)</f>
        <v>0</v>
      </c>
      <c r="AS655" s="1700">
        <f>IFERROR(VLOOKUP($A655,'2016'!$B$2:$K$165,3,FALSE),0)</f>
        <v>0</v>
      </c>
      <c r="AT655" s="1796">
        <f>IFERROR(VLOOKUP($A655,'2016'!$B$2:$K$165,4,FALSE),0)</f>
        <v>0</v>
      </c>
      <c r="AU655" s="1796">
        <f>IFERROR(VLOOKUP($A655,'2016'!$B$2:$K$165,5,FALSE),0)</f>
        <v>0</v>
      </c>
      <c r="AV655" s="1796">
        <f>IFERROR(VLOOKUP($A655,'2016'!$B$2:$K$165,8,FALSE),0)</f>
        <v>0</v>
      </c>
      <c r="AW655" s="1740">
        <f>IFERROR(VLOOKUP($A655,'2016'!$B$2:$K$165,10,FALSE),0)</f>
        <v>0</v>
      </c>
      <c r="AX655" s="1700">
        <f>IFERROR(VLOOKUP($A655,'2015'!$B$2:$K$165,3,FALSE),0)</f>
        <v>0</v>
      </c>
      <c r="AY655" s="1695">
        <f>IFERROR(VLOOKUP($A655,'2015'!$B$2:$K$165,4,FALSE),0)</f>
        <v>0</v>
      </c>
      <c r="AZ655" s="1695">
        <f>IFERROR(VLOOKUP($A655,'2015'!$B$2:$K$165,5,FALSE),0)</f>
        <v>0</v>
      </c>
      <c r="BA655" s="1695">
        <f>IFERROR(VLOOKUP($A655,'2015'!$B$2:$K$165,8,FALSE),0)</f>
        <v>0</v>
      </c>
      <c r="BB655" s="1740">
        <f>IFERROR(VLOOKUP($A655,'2015'!$B$2:$K$165,10,FALSE),0)</f>
        <v>0</v>
      </c>
      <c r="BC655" s="1700">
        <f>IFERROR(VLOOKUP($A655,'2014'!$B$2:$K$157,3,FALSE),0)</f>
        <v>0</v>
      </c>
      <c r="BD655" s="1691">
        <f>IFERROR(VLOOKUP($A655,'2014'!$B$2:$K$157,4,FALSE),0)</f>
        <v>0</v>
      </c>
      <c r="BE655" s="1691">
        <f>IFERROR(VLOOKUP($A655,'2014'!$B$2:$K$157,5,FALSE),0)</f>
        <v>0</v>
      </c>
      <c r="BF655" s="1691">
        <f>IFERROR(VLOOKUP($A655,'2014'!$B$2:$K$157,8,FALSE),0)</f>
        <v>0</v>
      </c>
      <c r="BG655" s="1740">
        <f>IFERROR(VLOOKUP($A655,'2014'!$B$2:$K$157,10,FALSE),0)</f>
        <v>0</v>
      </c>
      <c r="BH655" s="1700">
        <f>IFERROR(VLOOKUP($A655,'2013'!$D$4:$I$249,2,FALSE),0)</f>
        <v>0</v>
      </c>
      <c r="BI655" s="1691">
        <f>IFERROR(VLOOKUP($A655,'2013'!$D$4:$I$249,3,FALSE),0)</f>
        <v>0</v>
      </c>
      <c r="BJ655" s="1691">
        <f>IFERROR(VLOOKUP($A655,'2013'!$D$4:$I$249,4,FALSE),0)</f>
        <v>0</v>
      </c>
      <c r="BK655" s="1691">
        <f>IFERROR(VLOOKUP($A655,'2013'!$D$4:$I$249,5,FALSE),0)</f>
        <v>0</v>
      </c>
      <c r="BL655" s="1740">
        <f>IFERROR(VLOOKUP($A655,'2013'!$D$4:$I$249,6,FALSE),0)</f>
        <v>0</v>
      </c>
      <c r="BM655" s="1737">
        <f>IFERROR(VLOOKUP($A655,'2012'!$D$3:$O$172,2,FALSE),0)</f>
        <v>0</v>
      </c>
      <c r="BN655" s="1691">
        <f>IFERROR(VLOOKUP($A655,'2012'!$D$3:$O$172,3,FALSE),0)</f>
        <v>0</v>
      </c>
      <c r="BO655" s="1743">
        <f>IFERROR(VLOOKUP($A655,'2012'!$D$3:$O$172,4,FALSE),0)</f>
        <v>0</v>
      </c>
      <c r="BP655" s="1700">
        <f>IFERROR(VLOOKUP($A655,'2012'!$D$3:$O$172,5,FALSE),0)</f>
        <v>0</v>
      </c>
      <c r="BQ655" s="1691">
        <f>IFERROR(VLOOKUP($A655,'2012'!$D$3:$O$172,6,FALSE),0)</f>
        <v>0</v>
      </c>
      <c r="BR655" s="1691">
        <f>IFERROR(VLOOKUP($A655,'2012'!$D$3:$O$172,7,FALSE),0)</f>
        <v>0</v>
      </c>
      <c r="BS655" s="1691">
        <f>IFERROR(VLOOKUP($A655,'2012'!$D$3:$O$172,8,FALSE),0)</f>
        <v>0</v>
      </c>
      <c r="BT655" s="1740">
        <f>IFERROR(VLOOKUP($A655,'2012'!$D$3:$O$172,9,FALSE),0)</f>
        <v>0</v>
      </c>
      <c r="BX655" s="1700">
        <f>IFERROR(VLOOKUP($A655,'2011'!$D$4:$I$251,2,FALSE),0)</f>
        <v>0</v>
      </c>
      <c r="BY655" s="1691">
        <f>IFERROR(VLOOKUP($A655,'2011'!$D$4:$I$251,3,FALSE),0)</f>
        <v>0</v>
      </c>
      <c r="BZ655" s="1691">
        <f>IFERROR(VLOOKUP($A655,'2011'!$D$4:$I$251,4,FALSE),0)</f>
        <v>0</v>
      </c>
      <c r="CA655" s="1691">
        <f>IFERROR(VLOOKUP($A655,'2011'!$D$4:$I$251,5,FALSE),0)</f>
        <v>0</v>
      </c>
      <c r="CB655" s="1740">
        <f>IFERROR(VLOOKUP($A655,'2011'!$D$4:$I$251,6,FALSE),0)</f>
        <v>0</v>
      </c>
      <c r="CC655" s="1700">
        <f>IFERROR(VLOOKUP($A655,'2010'!$C$3:$H$234,2,FALSE),0)</f>
        <v>0</v>
      </c>
      <c r="CD655" s="1691">
        <f>IFERROR(VLOOKUP($A655,'2010'!$C$3:$H$234,3,FALSE),0)</f>
        <v>0</v>
      </c>
      <c r="CE655" s="1691">
        <f>IFERROR(VLOOKUP($A655,'2010'!$C$3:$H$234,4,FALSE),0)</f>
        <v>0</v>
      </c>
      <c r="CF655" s="1691">
        <f>IFERROR(VLOOKUP($A655,'2010'!$C$3:$H$234,5,FALSE),0)</f>
        <v>0</v>
      </c>
      <c r="CG655" s="1740">
        <f>IFERROR(VLOOKUP($A655,'2010'!$C$3:$H$234,6,FALSE),0)</f>
        <v>0</v>
      </c>
      <c r="CH655" s="1700">
        <f>IFERROR(VLOOKUP($A655,'2009'!$C$3:$H$242,2,FALSE),0)</f>
        <v>0</v>
      </c>
      <c r="CI655" s="1691">
        <f>IFERROR(VLOOKUP($A655,'2009'!$C$3:$H$242,3,FALSE),0)</f>
        <v>0</v>
      </c>
      <c r="CJ655" s="1691">
        <f>IFERROR(VLOOKUP($A655,'2009'!$C$3:$H$242,4,FALSE),0)</f>
        <v>0</v>
      </c>
      <c r="CK655" s="1691">
        <f>IFERROR(VLOOKUP($A655,'2009'!$C$3:$H$242,5,FALSE),0)</f>
        <v>0</v>
      </c>
      <c r="CL655" s="1740">
        <f>IFERROR(VLOOKUP($A655,'2009'!$C$3:$H$242,6,FALSE),0)</f>
        <v>0</v>
      </c>
      <c r="CM655" s="1700">
        <f>IFERROR(VLOOKUP($A655,'2008'!$C$3:$H$229,2,FALSE),0)</f>
        <v>0</v>
      </c>
      <c r="CN655" s="1691">
        <f>IFERROR(VLOOKUP($A655,'2008'!$C$3:$H$229,3,FALSE),0)</f>
        <v>0</v>
      </c>
      <c r="CO655" s="1691">
        <f>IFERROR(VLOOKUP($A655,'2008'!$C$3:$H$229,4,FALSE),0)</f>
        <v>0</v>
      </c>
      <c r="CP655" s="1691">
        <f>IFERROR(VLOOKUP($A655,'2008'!$C$3:$H$229,5,FALSE),0)</f>
        <v>0</v>
      </c>
      <c r="CQ655" s="1740">
        <f>IFERROR(VLOOKUP($A655,'2008'!$C$3:$H$229,6,FALSE),0)</f>
        <v>0</v>
      </c>
      <c r="CR655" s="1700">
        <f>IFERROR(VLOOKUP($A655,'2007'!$C$3:$M$238,7,FALSE),0)</f>
        <v>0</v>
      </c>
      <c r="CS655" s="1691">
        <f>IFERROR(VLOOKUP($A655,'2007'!$C$3:$M$238,8,FALSE),0)</f>
        <v>0</v>
      </c>
      <c r="CT655" s="1691">
        <f>IFERROR(VLOOKUP($A655,'2007'!$C$3:$M$238,9,FALSE),0)</f>
        <v>0</v>
      </c>
      <c r="CU655" s="1691">
        <f>IFERROR(VLOOKUP($A655,'2007'!$C$3:$M$238,10,FALSE),0)</f>
        <v>0</v>
      </c>
      <c r="CV655" s="1740">
        <f>IFERROR(VLOOKUP($A655,'2007'!$C$3:$M$238,11,FALSE),0)</f>
        <v>0</v>
      </c>
      <c r="CW655" s="1700">
        <f>IFERROR(VLOOKUP($A655,'2006'!$A$2:$F$200,2,FALSE),0)</f>
        <v>0</v>
      </c>
      <c r="CX655" s="1691">
        <f>IFERROR(VLOOKUP($A655,'2006'!$A$2:$F$200,4,FALSE),0)</f>
        <v>0</v>
      </c>
      <c r="CY655" s="1691">
        <f>IFERROR(VLOOKUP($A655,'2006'!$A$2:$F$200,5,FALSE),0)</f>
        <v>0</v>
      </c>
      <c r="CZ655" s="1740">
        <f>IFERROR(VLOOKUP($A655,'2006'!$A$2:$F$200,6,FALSE),0)</f>
        <v>0</v>
      </c>
      <c r="DA655" s="1700">
        <f>IFERROR(VLOOKUP($A655,'2005'!$C$3:$M$205,8,FALSE),0)</f>
        <v>0</v>
      </c>
      <c r="DB655" s="1691">
        <f>IFERROR(VLOOKUP($A655,'2005'!$C$3:$M$205,9,FALSE),0)</f>
        <v>0</v>
      </c>
      <c r="DC655" s="1691">
        <f>IFERROR(VLOOKUP($A655,'2005'!$C$3:$M$205,10,FALSE),0)</f>
        <v>0</v>
      </c>
      <c r="DD655" s="1740">
        <f>IFERROR(VLOOKUP($A655,'2005'!$C$3:$M$205,11,FALSE),0)</f>
        <v>0</v>
      </c>
      <c r="DE655" s="1700">
        <f>IFERROR(VLOOKUP($A655,'2004'!$C$3:$M$213,8,FALSE),0)</f>
        <v>0</v>
      </c>
      <c r="DF655" s="1691">
        <f>IFERROR(VLOOKUP($A655,'2004'!$C$3:$M$213,9,FALSE),0)</f>
        <v>0</v>
      </c>
      <c r="DG655" s="1691">
        <f>IFERROR(VLOOKUP($A655,'2004'!$C$3:$M$213,10,FALSE),0)</f>
        <v>0</v>
      </c>
      <c r="DH655" s="1740">
        <f>IFERROR(VLOOKUP($A655,'2004'!$C$3:$M$213,11,FALSE),0)</f>
        <v>0</v>
      </c>
      <c r="DI655" s="1700">
        <f>IFERROR(VLOOKUP($A655,'2003'!$C$3:$Q$214,12,FALSE),0)</f>
        <v>0</v>
      </c>
      <c r="DJ655" s="1691">
        <f>IFERROR(VLOOKUP($A655,'2003'!$C$3:$Q$214,13,FALSE),0)</f>
        <v>0</v>
      </c>
      <c r="DK655" s="1691">
        <f>IFERROR(VLOOKUP($A655,'2003'!$C$3:$Q$214,14,FALSE),0)</f>
        <v>0</v>
      </c>
      <c r="DL655" s="1740">
        <f>IFERROR(VLOOKUP($A655,'2003'!$C$3:$Q$214,15,FALSE),0)</f>
        <v>0</v>
      </c>
      <c r="DM655" s="1700">
        <f>IFERROR(VLOOKUP($A655,'2002'!$D$3:$R$214,12,FALSE),0)</f>
        <v>0</v>
      </c>
      <c r="DN655" s="1691">
        <f>IFERROR(VLOOKUP($A655,'2002'!$D$3:$R$214,13,FALSE),0)</f>
        <v>0</v>
      </c>
      <c r="DO655" s="1691">
        <f>IFERROR(VLOOKUP($A655,'2002'!$D$3:$R$214,14,FALSE),0)</f>
        <v>0</v>
      </c>
      <c r="DP655" s="1788">
        <f>IFERROR(VLOOKUP($A655,'2002'!$D$3:$R$214,15,FALSE),0)</f>
        <v>0</v>
      </c>
      <c r="DQ655" s="1700">
        <f>IFERROR(VLOOKUP($A655,'Pre 2002'!$C$3:$CK$382,84,FALSE),0)</f>
        <v>24</v>
      </c>
      <c r="DR655" s="1695">
        <f>IFERROR(VLOOKUP($A655,'Pre 2002'!$C$3:$CK$382,85,FALSE),0)</f>
        <v>11</v>
      </c>
      <c r="DS655" s="1695">
        <f>IFERROR(VLOOKUP($A655,'Pre 2002'!$C$3:$CK$382,86,FALSE),0)</f>
        <v>0</v>
      </c>
      <c r="DT655" s="1790">
        <f>IFERROR(VLOOKUP($A655,'Pre 2002'!$C$3:$CK$382,87,FALSE),0)</f>
        <v>0.45833333333333331</v>
      </c>
      <c r="DU655" s="1741">
        <f>IFERROR(VLOOKUP(A655,'Pre 2002'!$C$3:$CG$382,83,FALSE),0)</f>
        <v>1</v>
      </c>
    </row>
    <row r="656" spans="1:125">
      <c r="A656" s="1778" t="s">
        <v>1134</v>
      </c>
      <c r="B656" s="1562">
        <f t="shared" si="248"/>
        <v>1030</v>
      </c>
      <c r="C656" s="1562">
        <f t="shared" si="249"/>
        <v>471</v>
      </c>
      <c r="D656" s="1562">
        <f t="shared" si="250"/>
        <v>0</v>
      </c>
      <c r="E656" s="1563">
        <f t="shared" si="251"/>
        <v>0.45728155339805826</v>
      </c>
      <c r="F656" s="1786">
        <f t="shared" si="252"/>
        <v>22</v>
      </c>
      <c r="G656" s="1595" t="s">
        <v>2159</v>
      </c>
      <c r="H656" s="1567">
        <f t="shared" si="255"/>
        <v>22</v>
      </c>
      <c r="I656" s="1734">
        <f t="shared" si="256"/>
        <v>1030</v>
      </c>
      <c r="J656" s="1734">
        <f t="shared" si="257"/>
        <v>471</v>
      </c>
      <c r="K656" s="1734">
        <f t="shared" si="257"/>
        <v>0</v>
      </c>
      <c r="L656" s="1806">
        <f t="shared" si="258"/>
        <v>0.45728155339805826</v>
      </c>
      <c r="M656" s="1751"/>
      <c r="N656" s="1751"/>
      <c r="O656" s="1700">
        <f>IFERROR(VLOOKUP($A656,'2022'!$B$2:$K$174,3,FALSE),0)</f>
        <v>0</v>
      </c>
      <c r="P656" s="1858">
        <f>IFERROR(VLOOKUP($A656,'2022'!$B$2:$K$174,4,FALSE),0)</f>
        <v>0</v>
      </c>
      <c r="Q656" s="1858">
        <f>IFERROR(VLOOKUP($A656,'2022'!$B$2:$K$174,5,FALSE),0)</f>
        <v>0</v>
      </c>
      <c r="R656" s="1858">
        <f>IFERROR(VLOOKUP($A656,'2022'!$B$2:$K$174,8,FALSE),0)</f>
        <v>0</v>
      </c>
      <c r="S656" s="1740">
        <f>IFERROR(VLOOKUP($A656,'2022'!$B$2:$K$174,10,FALSE),0)</f>
        <v>0</v>
      </c>
      <c r="T656" s="1700">
        <f>IFERROR(VLOOKUP($A656,'2021'!$B$2:$K$174,3,FALSE),0)</f>
        <v>0</v>
      </c>
      <c r="U656" s="1843">
        <f>IFERROR(VLOOKUP($A656,'2021'!$B$2:$K$174,4,FALSE),0)</f>
        <v>0</v>
      </c>
      <c r="V656" s="1843">
        <f>IFERROR(VLOOKUP($A656,'2021'!$B$2:$K$174,5,FALSE),0)</f>
        <v>0</v>
      </c>
      <c r="W656" s="1843">
        <f>IFERROR(VLOOKUP($A656,'2021'!$B$2:$K$174,8,FALSE),0)</f>
        <v>0</v>
      </c>
      <c r="X656" s="1740">
        <f>IFERROR(VLOOKUP($A656,'2021'!$B$2:$K$174,10,FALSE),0)</f>
        <v>0</v>
      </c>
      <c r="Y656" s="1700">
        <f>IFERROR(VLOOKUP($A656,'2020'!$B$2:$K$170,3,FALSE),0)</f>
        <v>0</v>
      </c>
      <c r="Z656" s="1829">
        <f>IFERROR(VLOOKUP($A656,'2020'!$B$2:$K$170,4,FALSE),0)</f>
        <v>0</v>
      </c>
      <c r="AA656" s="1829">
        <f>IFERROR(VLOOKUP($A656,'2020'!$B$2:$K$170,5,FALSE),0)</f>
        <v>0</v>
      </c>
      <c r="AB656" s="1829">
        <f>IFERROR(VLOOKUP($A656,'2020'!$B$2:$K$170,8,FALSE),0)</f>
        <v>0</v>
      </c>
      <c r="AC656" s="1740">
        <f>IFERROR(VLOOKUP($A656,'2020'!$B$2:$K$170,10,FALSE),0)</f>
        <v>0</v>
      </c>
      <c r="AD656" s="1700">
        <f>IFERROR(VLOOKUP($A656,'2019'!$B$2:$K$170,3,FALSE),0)</f>
        <v>0</v>
      </c>
      <c r="AE656" s="1823">
        <f>IFERROR(VLOOKUP($A656,'2019'!$B$2:$K$170,4,FALSE),0)</f>
        <v>0</v>
      </c>
      <c r="AF656" s="1823">
        <f>IFERROR(VLOOKUP($A656,'2019'!$B$2:$K$170,5,FALSE),0)</f>
        <v>0</v>
      </c>
      <c r="AG656" s="1823">
        <f>IFERROR(VLOOKUP($A656,'2019'!$B$2:$K$170,8,FALSE),0)</f>
        <v>0</v>
      </c>
      <c r="AH656" s="1740">
        <f>IFERROR(VLOOKUP($A656,'2019'!$B$2:$K$170,10,FALSE),0)</f>
        <v>0</v>
      </c>
      <c r="AI656" s="1700">
        <f>IFERROR(VLOOKUP($A656,'2018'!$B$2:$K$170,3,FALSE),0)</f>
        <v>0</v>
      </c>
      <c r="AJ656" s="1821">
        <f>IFERROR(VLOOKUP($A656,'2018'!$B$2:$K$170,4,FALSE),0)</f>
        <v>0</v>
      </c>
      <c r="AK656" s="1821">
        <f>IFERROR(VLOOKUP($A656,'2018'!$B$2:$K$170,5,FALSE),0)</f>
        <v>0</v>
      </c>
      <c r="AL656" s="1821">
        <f>IFERROR(VLOOKUP($A656,'2018'!$B$2:$K$170,8,FALSE),0)</f>
        <v>0</v>
      </c>
      <c r="AM656" s="1740">
        <f>IFERROR(VLOOKUP($A656,'2018'!$B$2:$K$170,10,FALSE),0)</f>
        <v>0</v>
      </c>
      <c r="AN656" s="1700">
        <f>IFERROR(VLOOKUP($A656,'2017'!$B$2:$J$163,2,FALSE),0)</f>
        <v>0</v>
      </c>
      <c r="AO656" s="1815">
        <f>IFERROR(VLOOKUP($A656,'2017'!$B$2:$J$163,3,FALSE),0)</f>
        <v>0</v>
      </c>
      <c r="AP656" s="1815">
        <f>IFERROR(VLOOKUP($A656,'2017'!$B$2:$J$163,4,FALSE),0)</f>
        <v>0</v>
      </c>
      <c r="AQ656" s="1815">
        <f>IFERROR(VLOOKUP($A656,'2017'!$B$2:$J$163,7,FALSE),0)</f>
        <v>0</v>
      </c>
      <c r="AR656" s="1740">
        <f>IFERROR(VLOOKUP($A656,'2017'!$B$2:$J$163,9,FALSE),0)</f>
        <v>0</v>
      </c>
      <c r="AS656" s="1700">
        <f>IFERROR(VLOOKUP($A656,'2016'!$B$2:$K$165,3,FALSE),0)</f>
        <v>0</v>
      </c>
      <c r="AT656" s="1796">
        <f>IFERROR(VLOOKUP($A656,'2016'!$B$2:$K$165,4,FALSE),0)</f>
        <v>0</v>
      </c>
      <c r="AU656" s="1796">
        <f>IFERROR(VLOOKUP($A656,'2016'!$B$2:$K$165,5,FALSE),0)</f>
        <v>0</v>
      </c>
      <c r="AV656" s="1796">
        <f>IFERROR(VLOOKUP($A656,'2016'!$B$2:$K$165,8,FALSE),0)</f>
        <v>0</v>
      </c>
      <c r="AW656" s="1740">
        <f>IFERROR(VLOOKUP($A656,'2016'!$B$2:$K$165,10,FALSE),0)</f>
        <v>0</v>
      </c>
      <c r="AX656" s="1700">
        <f>IFERROR(VLOOKUP($A656,'2015'!$B$2:$K$165,3,FALSE),0)</f>
        <v>0</v>
      </c>
      <c r="AY656" s="1695">
        <f>IFERROR(VLOOKUP($A656,'2015'!$B$2:$K$165,4,FALSE),0)</f>
        <v>0</v>
      </c>
      <c r="AZ656" s="1695">
        <f>IFERROR(VLOOKUP($A656,'2015'!$B$2:$K$165,5,FALSE),0)</f>
        <v>0</v>
      </c>
      <c r="BA656" s="1695">
        <f>IFERROR(VLOOKUP($A656,'2015'!$B$2:$K$165,8,FALSE),0)</f>
        <v>0</v>
      </c>
      <c r="BB656" s="1740">
        <f>IFERROR(VLOOKUP($A656,'2015'!$B$2:$K$165,10,FALSE),0)</f>
        <v>0</v>
      </c>
      <c r="BC656" s="1700">
        <f>IFERROR(VLOOKUP($A656,'2014'!$B$2:$K$157,3,FALSE),0)</f>
        <v>0</v>
      </c>
      <c r="BD656" s="1691">
        <f>IFERROR(VLOOKUP($A656,'2014'!$B$2:$K$157,4,FALSE),0)</f>
        <v>0</v>
      </c>
      <c r="BE656" s="1691">
        <f>IFERROR(VLOOKUP($A656,'2014'!$B$2:$K$157,5,FALSE),0)</f>
        <v>0</v>
      </c>
      <c r="BF656" s="1691">
        <f>IFERROR(VLOOKUP($A656,'2014'!$B$2:$K$157,8,FALSE),0)</f>
        <v>0</v>
      </c>
      <c r="BG656" s="1740">
        <f>IFERROR(VLOOKUP($A656,'2014'!$B$2:$K$157,10,FALSE),0)</f>
        <v>0</v>
      </c>
      <c r="BH656" s="1700">
        <f>IFERROR(VLOOKUP($A656,'2013'!$D$4:$I$249,2,FALSE),0)</f>
        <v>0</v>
      </c>
      <c r="BI656" s="1691">
        <f>IFERROR(VLOOKUP($A656,'2013'!$D$4:$I$249,3,FALSE),0)</f>
        <v>0</v>
      </c>
      <c r="BJ656" s="1691">
        <f>IFERROR(VLOOKUP($A656,'2013'!$D$4:$I$249,4,FALSE),0)</f>
        <v>0</v>
      </c>
      <c r="BK656" s="1691">
        <f>IFERROR(VLOOKUP($A656,'2013'!$D$4:$I$249,5,FALSE),0)</f>
        <v>0</v>
      </c>
      <c r="BL656" s="1740">
        <f>IFERROR(VLOOKUP($A656,'2013'!$D$4:$I$249,6,FALSE),0)</f>
        <v>0</v>
      </c>
      <c r="BM656" s="1737">
        <f>IFERROR(VLOOKUP($A656,'2012'!$D$3:$O$172,2,FALSE),0)</f>
        <v>0</v>
      </c>
      <c r="BN656" s="1691">
        <f>IFERROR(VLOOKUP($A656,'2012'!$D$3:$O$172,3,FALSE),0)</f>
        <v>0</v>
      </c>
      <c r="BO656" s="1743">
        <f>IFERROR(VLOOKUP($A656,'2012'!$D$3:$O$172,4,FALSE),0)</f>
        <v>0</v>
      </c>
      <c r="BP656" s="1700">
        <f>IFERROR(VLOOKUP($A656,'2012'!$D$3:$O$172,5,FALSE),0)</f>
        <v>0</v>
      </c>
      <c r="BQ656" s="1691">
        <f>IFERROR(VLOOKUP($A656,'2012'!$D$3:$O$172,6,FALSE),0)</f>
        <v>0</v>
      </c>
      <c r="BR656" s="1691">
        <f>IFERROR(VLOOKUP($A656,'2012'!$D$3:$O$172,7,FALSE),0)</f>
        <v>0</v>
      </c>
      <c r="BS656" s="1691">
        <f>IFERROR(VLOOKUP($A656,'2012'!$D$3:$O$172,8,FALSE),0)</f>
        <v>0</v>
      </c>
      <c r="BT656" s="1740">
        <f>IFERROR(VLOOKUP($A656,'2012'!$D$3:$O$172,9,FALSE),0)</f>
        <v>0</v>
      </c>
      <c r="BX656" s="1700">
        <f>IFERROR(VLOOKUP($A656,'2011'!$D$4:$I$251,2,FALSE),0)</f>
        <v>0</v>
      </c>
      <c r="BY656" s="1691">
        <f>IFERROR(VLOOKUP($A656,'2011'!$D$4:$I$251,3,FALSE),0)</f>
        <v>0</v>
      </c>
      <c r="BZ656" s="1691">
        <f>IFERROR(VLOOKUP($A656,'2011'!$D$4:$I$251,4,FALSE),0)</f>
        <v>0</v>
      </c>
      <c r="CA656" s="1691">
        <f>IFERROR(VLOOKUP($A656,'2011'!$D$4:$I$251,5,FALSE),0)</f>
        <v>0</v>
      </c>
      <c r="CB656" s="1740">
        <f>IFERROR(VLOOKUP($A656,'2011'!$D$4:$I$251,6,FALSE),0)</f>
        <v>0</v>
      </c>
      <c r="CC656" s="1700">
        <f>IFERROR(VLOOKUP($A656,'2010'!$C$3:$H$234,2,FALSE),0)</f>
        <v>0</v>
      </c>
      <c r="CD656" s="1691">
        <f>IFERROR(VLOOKUP($A656,'2010'!$C$3:$H$234,3,FALSE),0)</f>
        <v>0</v>
      </c>
      <c r="CE656" s="1691">
        <f>IFERROR(VLOOKUP($A656,'2010'!$C$3:$H$234,4,FALSE),0)</f>
        <v>0</v>
      </c>
      <c r="CF656" s="1691">
        <f>IFERROR(VLOOKUP($A656,'2010'!$C$3:$H$234,5,FALSE),0)</f>
        <v>0</v>
      </c>
      <c r="CG656" s="1740">
        <f>IFERROR(VLOOKUP($A656,'2010'!$C$3:$H$234,6,FALSE),0)</f>
        <v>0</v>
      </c>
      <c r="CH656" s="1700">
        <f>IFERROR(VLOOKUP($A656,'2009'!$C$3:$H$242,2,FALSE),0)</f>
        <v>0</v>
      </c>
      <c r="CI656" s="1691">
        <f>IFERROR(VLOOKUP($A656,'2009'!$C$3:$H$242,3,FALSE),0)</f>
        <v>0</v>
      </c>
      <c r="CJ656" s="1691">
        <f>IFERROR(VLOOKUP($A656,'2009'!$C$3:$H$242,4,FALSE),0)</f>
        <v>0</v>
      </c>
      <c r="CK656" s="1691">
        <f>IFERROR(VLOOKUP($A656,'2009'!$C$3:$H$242,5,FALSE),0)</f>
        <v>0</v>
      </c>
      <c r="CL656" s="1740">
        <f>IFERROR(VLOOKUP($A656,'2009'!$C$3:$H$242,6,FALSE),0)</f>
        <v>0</v>
      </c>
      <c r="CM656" s="1700">
        <f>IFERROR(VLOOKUP($A656,'2008'!$C$3:$H$229,2,FALSE),0)</f>
        <v>33</v>
      </c>
      <c r="CN656" s="1691">
        <f>IFERROR(VLOOKUP($A656,'2008'!$C$3:$H$229,3,FALSE),0)</f>
        <v>15</v>
      </c>
      <c r="CO656" s="1691">
        <f>IFERROR(VLOOKUP($A656,'2008'!$C$3:$H$229,4,FALSE),0)</f>
        <v>17</v>
      </c>
      <c r="CP656" s="1691">
        <f>IFERROR(VLOOKUP($A656,'2008'!$C$3:$H$229,5,FALSE),0)</f>
        <v>0</v>
      </c>
      <c r="CQ656" s="1740">
        <f>IFERROR(VLOOKUP($A656,'2008'!$C$3:$H$229,6,FALSE),0)</f>
        <v>0.51515151515151514</v>
      </c>
      <c r="CR656" s="1700">
        <f>IFERROR(VLOOKUP($A656,'2007'!$C$3:$M$238,7,FALSE),0)</f>
        <v>29</v>
      </c>
      <c r="CS656" s="1691">
        <f>IFERROR(VLOOKUP($A656,'2007'!$C$3:$M$238,8,FALSE),0)</f>
        <v>8</v>
      </c>
      <c r="CT656" s="1691">
        <f>IFERROR(VLOOKUP($A656,'2007'!$C$3:$M$238,9,FALSE),0)</f>
        <v>11</v>
      </c>
      <c r="CU656" s="1691">
        <f>IFERROR(VLOOKUP($A656,'2007'!$C$3:$M$238,10,FALSE),0)</f>
        <v>0</v>
      </c>
      <c r="CV656" s="1740">
        <f>IFERROR(VLOOKUP($A656,'2007'!$C$3:$M$238,11,FALSE),0)</f>
        <v>0.37931034482758619</v>
      </c>
      <c r="CW656" s="1700">
        <f>IFERROR(VLOOKUP($A656,'2006'!$A$2:$F$200,2,FALSE),0)</f>
        <v>58</v>
      </c>
      <c r="CX656" s="1691">
        <f>IFERROR(VLOOKUP($A656,'2006'!$A$2:$F$200,4,FALSE),0)</f>
        <v>19</v>
      </c>
      <c r="CY656" s="1691">
        <f>IFERROR(VLOOKUP($A656,'2006'!$A$2:$F$200,5,FALSE),0)</f>
        <v>0</v>
      </c>
      <c r="CZ656" s="1740">
        <f>IFERROR(VLOOKUP($A656,'2006'!$A$2:$F$200,6,FALSE),0)</f>
        <v>0.32758620689655171</v>
      </c>
      <c r="DA656" s="1700">
        <f>IFERROR(VLOOKUP($A656,'2005'!$C$3:$M$205,8,FALSE),0)</f>
        <v>48</v>
      </c>
      <c r="DB656" s="1691">
        <f>IFERROR(VLOOKUP($A656,'2005'!$C$3:$M$205,9,FALSE),0)</f>
        <v>27</v>
      </c>
      <c r="DC656" s="1691">
        <f>IFERROR(VLOOKUP($A656,'2005'!$C$3:$M$205,10,FALSE),0)</f>
        <v>0</v>
      </c>
      <c r="DD656" s="1740">
        <f>IFERROR(VLOOKUP($A656,'2005'!$C$3:$M$205,11,FALSE),0)</f>
        <v>0.5625</v>
      </c>
      <c r="DE656" s="1700">
        <f>IFERROR(VLOOKUP($A656,'2004'!$C$3:$M$213,8,FALSE),0)</f>
        <v>34</v>
      </c>
      <c r="DF656" s="1691">
        <f>IFERROR(VLOOKUP($A656,'2004'!$C$3:$M$213,9,FALSE),0)</f>
        <v>10</v>
      </c>
      <c r="DG656" s="1691">
        <f>IFERROR(VLOOKUP($A656,'2004'!$C$3:$M$213,10,FALSE),0)</f>
        <v>0</v>
      </c>
      <c r="DH656" s="1740">
        <f>IFERROR(VLOOKUP($A656,'2004'!$C$3:$M$213,11,FALSE),0)</f>
        <v>0.29411764705882354</v>
      </c>
      <c r="DI656" s="1700">
        <f>IFERROR(VLOOKUP($A656,'2003'!$C$3:$Q$214,12,FALSE),0)</f>
        <v>29</v>
      </c>
      <c r="DJ656" s="1691">
        <f>IFERROR(VLOOKUP($A656,'2003'!$C$3:$Q$214,13,FALSE),0)</f>
        <v>14</v>
      </c>
      <c r="DK656" s="1691">
        <f>IFERROR(VLOOKUP($A656,'2003'!$C$3:$Q$214,14,FALSE),0)</f>
        <v>0</v>
      </c>
      <c r="DL656" s="1740">
        <f>IFERROR(VLOOKUP($A656,'2003'!$C$3:$Q$214,15,FALSE),0)</f>
        <v>0.48275862068965519</v>
      </c>
      <c r="DM656" s="1700">
        <f>IFERROR(VLOOKUP($A656,'2002'!$D$3:$R$214,12,FALSE),0)</f>
        <v>46</v>
      </c>
      <c r="DN656" s="1691">
        <f>IFERROR(VLOOKUP($A656,'2002'!$D$3:$R$214,13,FALSE),0)</f>
        <v>24</v>
      </c>
      <c r="DO656" s="1691">
        <f>IFERROR(VLOOKUP($A656,'2002'!$D$3:$R$214,14,FALSE),0)</f>
        <v>0</v>
      </c>
      <c r="DP656" s="1788">
        <f>IFERROR(VLOOKUP($A656,'2002'!$D$3:$R$214,15,FALSE),0)</f>
        <v>0.52173913043478259</v>
      </c>
      <c r="DQ656" s="1700">
        <f>IFERROR(VLOOKUP($A656,'Pre 2002'!$C$3:$CK$382,84,FALSE),0)</f>
        <v>753</v>
      </c>
      <c r="DR656" s="1695">
        <f>IFERROR(VLOOKUP($A656,'Pre 2002'!$C$3:$CK$382,85,FALSE),0)</f>
        <v>349</v>
      </c>
      <c r="DS656" s="1695">
        <f>IFERROR(VLOOKUP($A656,'Pre 2002'!$C$3:$CK$382,86,FALSE),0)</f>
        <v>0</v>
      </c>
      <c r="DT656" s="1790">
        <f>IFERROR(VLOOKUP($A656,'Pre 2002'!$C$3:$CK$382,87,FALSE),0)</f>
        <v>0.46347941567065071</v>
      </c>
      <c r="DU656" s="1741">
        <f>IFERROR(VLOOKUP(A656,'Pre 2002'!$C$3:$CG$382,83,FALSE),0)</f>
        <v>15</v>
      </c>
    </row>
    <row r="657" spans="1:125">
      <c r="A657" s="1778" t="s">
        <v>1250</v>
      </c>
      <c r="B657" s="1562">
        <f t="shared" si="248"/>
        <v>35</v>
      </c>
      <c r="C657" s="1562">
        <f t="shared" si="249"/>
        <v>16</v>
      </c>
      <c r="D657" s="1562">
        <f t="shared" si="250"/>
        <v>0</v>
      </c>
      <c r="E657" s="1563">
        <f t="shared" si="251"/>
        <v>0.45714285714285713</v>
      </c>
      <c r="F657" s="1786">
        <f t="shared" si="252"/>
        <v>1</v>
      </c>
      <c r="G657" s="1595" t="s">
        <v>2159</v>
      </c>
      <c r="H657" s="1567">
        <f t="shared" si="255"/>
        <v>1</v>
      </c>
      <c r="I657" s="1734">
        <f t="shared" si="256"/>
        <v>35</v>
      </c>
      <c r="J657" s="1734">
        <f t="shared" si="257"/>
        <v>16</v>
      </c>
      <c r="K657" s="1734">
        <f t="shared" si="257"/>
        <v>0</v>
      </c>
      <c r="L657" s="1806">
        <f t="shared" si="258"/>
        <v>0.45714285714285713</v>
      </c>
      <c r="O657" s="1700">
        <f>IFERROR(VLOOKUP($A657,'2022'!$B$2:$K$174,3,FALSE),0)</f>
        <v>0</v>
      </c>
      <c r="P657" s="1858">
        <f>IFERROR(VLOOKUP($A657,'2022'!$B$2:$K$174,4,FALSE),0)</f>
        <v>0</v>
      </c>
      <c r="Q657" s="1858">
        <f>IFERROR(VLOOKUP($A657,'2022'!$B$2:$K$174,5,FALSE),0)</f>
        <v>0</v>
      </c>
      <c r="R657" s="1858">
        <f>IFERROR(VLOOKUP($A657,'2022'!$B$2:$K$174,8,FALSE),0)</f>
        <v>0</v>
      </c>
      <c r="S657" s="1740">
        <f>IFERROR(VLOOKUP($A657,'2022'!$B$2:$K$174,10,FALSE),0)</f>
        <v>0</v>
      </c>
      <c r="T657" s="1700">
        <f>IFERROR(VLOOKUP($A657,'2021'!$B$2:$K$174,3,FALSE),0)</f>
        <v>0</v>
      </c>
      <c r="U657" s="1843">
        <f>IFERROR(VLOOKUP($A657,'2021'!$B$2:$K$174,4,FALSE),0)</f>
        <v>0</v>
      </c>
      <c r="V657" s="1843">
        <f>IFERROR(VLOOKUP($A657,'2021'!$B$2:$K$174,5,FALSE),0)</f>
        <v>0</v>
      </c>
      <c r="W657" s="1843">
        <f>IFERROR(VLOOKUP($A657,'2021'!$B$2:$K$174,8,FALSE),0)</f>
        <v>0</v>
      </c>
      <c r="X657" s="1740">
        <f>IFERROR(VLOOKUP($A657,'2021'!$B$2:$K$174,10,FALSE),0)</f>
        <v>0</v>
      </c>
      <c r="Y657" s="1700">
        <f>IFERROR(VLOOKUP($A657,'2020'!$B$2:$K$170,3,FALSE),0)</f>
        <v>0</v>
      </c>
      <c r="Z657" s="1829">
        <f>IFERROR(VLOOKUP($A657,'2020'!$B$2:$K$170,4,FALSE),0)</f>
        <v>0</v>
      </c>
      <c r="AA657" s="1829">
        <f>IFERROR(VLOOKUP($A657,'2020'!$B$2:$K$170,5,FALSE),0)</f>
        <v>0</v>
      </c>
      <c r="AB657" s="1829">
        <f>IFERROR(VLOOKUP($A657,'2020'!$B$2:$K$170,8,FALSE),0)</f>
        <v>0</v>
      </c>
      <c r="AC657" s="1740">
        <f>IFERROR(VLOOKUP($A657,'2020'!$B$2:$K$170,10,FALSE),0)</f>
        <v>0</v>
      </c>
      <c r="AD657" s="1700">
        <f>IFERROR(VLOOKUP($A657,'2019'!$B$2:$K$170,3,FALSE),0)</f>
        <v>0</v>
      </c>
      <c r="AE657" s="1823">
        <f>IFERROR(VLOOKUP($A657,'2019'!$B$2:$K$170,4,FALSE),0)</f>
        <v>0</v>
      </c>
      <c r="AF657" s="1823">
        <f>IFERROR(VLOOKUP($A657,'2019'!$B$2:$K$170,5,FALSE),0)</f>
        <v>0</v>
      </c>
      <c r="AG657" s="1823">
        <f>IFERROR(VLOOKUP($A657,'2019'!$B$2:$K$170,8,FALSE),0)</f>
        <v>0</v>
      </c>
      <c r="AH657" s="1740">
        <f>IFERROR(VLOOKUP($A657,'2019'!$B$2:$K$170,10,FALSE),0)</f>
        <v>0</v>
      </c>
      <c r="AI657" s="1700">
        <f>IFERROR(VLOOKUP($A657,'2018'!$B$2:$K$170,3,FALSE),0)</f>
        <v>0</v>
      </c>
      <c r="AJ657" s="1821">
        <f>IFERROR(VLOOKUP($A657,'2018'!$B$2:$K$170,4,FALSE),0)</f>
        <v>0</v>
      </c>
      <c r="AK657" s="1821">
        <f>IFERROR(VLOOKUP($A657,'2018'!$B$2:$K$170,5,FALSE),0)</f>
        <v>0</v>
      </c>
      <c r="AL657" s="1821">
        <f>IFERROR(VLOOKUP($A657,'2018'!$B$2:$K$170,8,FALSE),0)</f>
        <v>0</v>
      </c>
      <c r="AM657" s="1740">
        <f>IFERROR(VLOOKUP($A657,'2018'!$B$2:$K$170,10,FALSE),0)</f>
        <v>0</v>
      </c>
      <c r="AN657" s="1700">
        <f>IFERROR(VLOOKUP($A657,'2017'!$B$2:$J$163,2,FALSE),0)</f>
        <v>0</v>
      </c>
      <c r="AO657" s="1815">
        <f>IFERROR(VLOOKUP($A657,'2017'!$B$2:$J$163,3,FALSE),0)</f>
        <v>0</v>
      </c>
      <c r="AP657" s="1815">
        <f>IFERROR(VLOOKUP($A657,'2017'!$B$2:$J$163,4,FALSE),0)</f>
        <v>0</v>
      </c>
      <c r="AQ657" s="1815">
        <f>IFERROR(VLOOKUP($A657,'2017'!$B$2:$J$163,7,FALSE),0)</f>
        <v>0</v>
      </c>
      <c r="AR657" s="1740">
        <f>IFERROR(VLOOKUP($A657,'2017'!$B$2:$J$163,9,FALSE),0)</f>
        <v>0</v>
      </c>
      <c r="AS657" s="1700">
        <f>IFERROR(VLOOKUP($A657,'2016'!$B$2:$K$165,3,FALSE),0)</f>
        <v>0</v>
      </c>
      <c r="AT657" s="1796">
        <f>IFERROR(VLOOKUP($A657,'2016'!$B$2:$K$165,4,FALSE),0)</f>
        <v>0</v>
      </c>
      <c r="AU657" s="1796">
        <f>IFERROR(VLOOKUP($A657,'2016'!$B$2:$K$165,5,FALSE),0)</f>
        <v>0</v>
      </c>
      <c r="AV657" s="1796">
        <f>IFERROR(VLOOKUP($A657,'2016'!$B$2:$K$165,8,FALSE),0)</f>
        <v>0</v>
      </c>
      <c r="AW657" s="1740">
        <f>IFERROR(VLOOKUP($A657,'2016'!$B$2:$K$165,10,FALSE),0)</f>
        <v>0</v>
      </c>
      <c r="AX657" s="1700">
        <f>IFERROR(VLOOKUP($A657,'2015'!$B$2:$K$165,3,FALSE),0)</f>
        <v>0</v>
      </c>
      <c r="AY657" s="1695">
        <f>IFERROR(VLOOKUP($A657,'2015'!$B$2:$K$165,4,FALSE),0)</f>
        <v>0</v>
      </c>
      <c r="AZ657" s="1695">
        <f>IFERROR(VLOOKUP($A657,'2015'!$B$2:$K$165,5,FALSE),0)</f>
        <v>0</v>
      </c>
      <c r="BA657" s="1695">
        <f>IFERROR(VLOOKUP($A657,'2015'!$B$2:$K$165,8,FALSE),0)</f>
        <v>0</v>
      </c>
      <c r="BB657" s="1740">
        <f>IFERROR(VLOOKUP($A657,'2015'!$B$2:$K$165,10,FALSE),0)</f>
        <v>0</v>
      </c>
      <c r="BC657" s="1700">
        <f>IFERROR(VLOOKUP($A657,'2014'!$B$2:$K$157,3,FALSE),0)</f>
        <v>0</v>
      </c>
      <c r="BD657" s="1691">
        <f>IFERROR(VLOOKUP($A657,'2014'!$B$2:$K$157,4,FALSE),0)</f>
        <v>0</v>
      </c>
      <c r="BE657" s="1691">
        <f>IFERROR(VLOOKUP($A657,'2014'!$B$2:$K$157,5,FALSE),0)</f>
        <v>0</v>
      </c>
      <c r="BF657" s="1691">
        <f>IFERROR(VLOOKUP($A657,'2014'!$B$2:$K$157,8,FALSE),0)</f>
        <v>0</v>
      </c>
      <c r="BG657" s="1740">
        <f>IFERROR(VLOOKUP($A657,'2014'!$B$2:$K$157,10,FALSE),0)</f>
        <v>0</v>
      </c>
      <c r="BH657" s="1700">
        <f>IFERROR(VLOOKUP($A657,'2013'!$D$4:$I$249,2,FALSE),0)</f>
        <v>0</v>
      </c>
      <c r="BI657" s="1691">
        <f>IFERROR(VLOOKUP($A657,'2013'!$D$4:$I$249,3,FALSE),0)</f>
        <v>0</v>
      </c>
      <c r="BJ657" s="1691">
        <f>IFERROR(VLOOKUP($A657,'2013'!$D$4:$I$249,4,FALSE),0)</f>
        <v>0</v>
      </c>
      <c r="BK657" s="1691">
        <f>IFERROR(VLOOKUP($A657,'2013'!$D$4:$I$249,5,FALSE),0)</f>
        <v>0</v>
      </c>
      <c r="BL657" s="1740">
        <f>IFERROR(VLOOKUP($A657,'2013'!$D$4:$I$249,6,FALSE),0)</f>
        <v>0</v>
      </c>
      <c r="BM657" s="1737">
        <f>IFERROR(VLOOKUP($A657,'2012'!$D$3:$O$172,2,FALSE),0)</f>
        <v>0</v>
      </c>
      <c r="BN657" s="1691">
        <f>IFERROR(VLOOKUP($A657,'2012'!$D$3:$O$172,3,FALSE),0)</f>
        <v>0</v>
      </c>
      <c r="BO657" s="1743">
        <f>IFERROR(VLOOKUP($A657,'2012'!$D$3:$O$172,4,FALSE),0)</f>
        <v>0</v>
      </c>
      <c r="BP657" s="1700">
        <f>IFERROR(VLOOKUP($A657,'2012'!$D$3:$O$172,5,FALSE),0)</f>
        <v>0</v>
      </c>
      <c r="BQ657" s="1691">
        <f>IFERROR(VLOOKUP($A657,'2012'!$D$3:$O$172,6,FALSE),0)</f>
        <v>0</v>
      </c>
      <c r="BR657" s="1691">
        <f>IFERROR(VLOOKUP($A657,'2012'!$D$3:$O$172,7,FALSE),0)</f>
        <v>0</v>
      </c>
      <c r="BS657" s="1691">
        <f>IFERROR(VLOOKUP($A657,'2012'!$D$3:$O$172,8,FALSE),0)</f>
        <v>0</v>
      </c>
      <c r="BT657" s="1740">
        <f>IFERROR(VLOOKUP($A657,'2012'!$D$3:$O$172,9,FALSE),0)</f>
        <v>0</v>
      </c>
      <c r="BX657" s="1700">
        <f>IFERROR(VLOOKUP($A657,'2011'!$D$4:$I$251,2,FALSE),0)</f>
        <v>0</v>
      </c>
      <c r="BY657" s="1691">
        <f>IFERROR(VLOOKUP($A657,'2011'!$D$4:$I$251,3,FALSE),0)</f>
        <v>0</v>
      </c>
      <c r="BZ657" s="1691">
        <f>IFERROR(VLOOKUP($A657,'2011'!$D$4:$I$251,4,FALSE),0)</f>
        <v>0</v>
      </c>
      <c r="CA657" s="1691">
        <f>IFERROR(VLOOKUP($A657,'2011'!$D$4:$I$251,5,FALSE),0)</f>
        <v>0</v>
      </c>
      <c r="CB657" s="1740">
        <f>IFERROR(VLOOKUP($A657,'2011'!$D$4:$I$251,6,FALSE),0)</f>
        <v>0</v>
      </c>
      <c r="CC657" s="1700">
        <f>IFERROR(VLOOKUP($A657,'2010'!$C$3:$H$234,2,FALSE),0)</f>
        <v>0</v>
      </c>
      <c r="CD657" s="1691">
        <f>IFERROR(VLOOKUP($A657,'2010'!$C$3:$H$234,3,FALSE),0)</f>
        <v>0</v>
      </c>
      <c r="CE657" s="1691">
        <f>IFERROR(VLOOKUP($A657,'2010'!$C$3:$H$234,4,FALSE),0)</f>
        <v>0</v>
      </c>
      <c r="CF657" s="1691">
        <f>IFERROR(VLOOKUP($A657,'2010'!$C$3:$H$234,5,FALSE),0)</f>
        <v>0</v>
      </c>
      <c r="CG657" s="1740">
        <f>IFERROR(VLOOKUP($A657,'2010'!$C$3:$H$234,6,FALSE),0)</f>
        <v>0</v>
      </c>
      <c r="CH657" s="1700">
        <f>IFERROR(VLOOKUP($A657,'2009'!$C$3:$H$242,2,FALSE),0)</f>
        <v>0</v>
      </c>
      <c r="CI657" s="1691">
        <f>IFERROR(VLOOKUP($A657,'2009'!$C$3:$H$242,3,FALSE),0)</f>
        <v>0</v>
      </c>
      <c r="CJ657" s="1691">
        <f>IFERROR(VLOOKUP($A657,'2009'!$C$3:$H$242,4,FALSE),0)</f>
        <v>0</v>
      </c>
      <c r="CK657" s="1691">
        <f>IFERROR(VLOOKUP($A657,'2009'!$C$3:$H$242,5,FALSE),0)</f>
        <v>0</v>
      </c>
      <c r="CL657" s="1740">
        <f>IFERROR(VLOOKUP($A657,'2009'!$C$3:$H$242,6,FALSE),0)</f>
        <v>0</v>
      </c>
      <c r="CM657" s="1700">
        <f>IFERROR(VLOOKUP($A657,'2008'!$C$3:$H$229,2,FALSE),0)</f>
        <v>0</v>
      </c>
      <c r="CN657" s="1691">
        <f>IFERROR(VLOOKUP($A657,'2008'!$C$3:$H$229,3,FALSE),0)</f>
        <v>0</v>
      </c>
      <c r="CO657" s="1691">
        <f>IFERROR(VLOOKUP($A657,'2008'!$C$3:$H$229,4,FALSE),0)</f>
        <v>0</v>
      </c>
      <c r="CP657" s="1691">
        <f>IFERROR(VLOOKUP($A657,'2008'!$C$3:$H$229,5,FALSE),0)</f>
        <v>0</v>
      </c>
      <c r="CQ657" s="1740">
        <f>IFERROR(VLOOKUP($A657,'2008'!$C$3:$H$229,6,FALSE),0)</f>
        <v>0</v>
      </c>
      <c r="CR657" s="1700">
        <f>IFERROR(VLOOKUP($A657,'2007'!$C$3:$M$238,7,FALSE),0)</f>
        <v>35</v>
      </c>
      <c r="CS657" s="1691">
        <f>IFERROR(VLOOKUP($A657,'2007'!$C$3:$M$238,8,FALSE),0)</f>
        <v>8</v>
      </c>
      <c r="CT657" s="1691">
        <f>IFERROR(VLOOKUP($A657,'2007'!$C$3:$M$238,9,FALSE),0)</f>
        <v>16</v>
      </c>
      <c r="CU657" s="1691">
        <f>IFERROR(VLOOKUP($A657,'2007'!$C$3:$M$238,10,FALSE),0)</f>
        <v>0</v>
      </c>
      <c r="CV657" s="1740">
        <f>IFERROR(VLOOKUP($A657,'2007'!$C$3:$M$238,11,FALSE),0)</f>
        <v>0.45714285714285713</v>
      </c>
      <c r="CW657" s="1700">
        <f>IFERROR(VLOOKUP($A657,'2006'!$A$2:$F$200,2,FALSE),0)</f>
        <v>0</v>
      </c>
      <c r="CX657" s="1691">
        <f>IFERROR(VLOOKUP($A657,'2006'!$A$2:$F$200,4,FALSE),0)</f>
        <v>0</v>
      </c>
      <c r="CY657" s="1691">
        <f>IFERROR(VLOOKUP($A657,'2006'!$A$2:$F$200,5,FALSE),0)</f>
        <v>0</v>
      </c>
      <c r="CZ657" s="1740">
        <f>IFERROR(VLOOKUP($A657,'2006'!$A$2:$F$200,6,FALSE),0)</f>
        <v>0</v>
      </c>
      <c r="DA657" s="1700">
        <f>IFERROR(VLOOKUP($A657,'2005'!$C$3:$M$205,8,FALSE),0)</f>
        <v>0</v>
      </c>
      <c r="DB657" s="1691">
        <f>IFERROR(VLOOKUP($A657,'2005'!$C$3:$M$205,9,FALSE),0)</f>
        <v>0</v>
      </c>
      <c r="DC657" s="1691">
        <f>IFERROR(VLOOKUP($A657,'2005'!$C$3:$M$205,10,FALSE),0)</f>
        <v>0</v>
      </c>
      <c r="DD657" s="1740">
        <f>IFERROR(VLOOKUP($A657,'2005'!$C$3:$M$205,11,FALSE),0)</f>
        <v>0</v>
      </c>
      <c r="DE657" s="1700">
        <f>IFERROR(VLOOKUP($A657,'2004'!$C$3:$M$213,8,FALSE),0)</f>
        <v>0</v>
      </c>
      <c r="DF657" s="1691">
        <f>IFERROR(VLOOKUP($A657,'2004'!$C$3:$M$213,9,FALSE),0)</f>
        <v>0</v>
      </c>
      <c r="DG657" s="1691">
        <f>IFERROR(VLOOKUP($A657,'2004'!$C$3:$M$213,10,FALSE),0)</f>
        <v>0</v>
      </c>
      <c r="DH657" s="1740">
        <f>IFERROR(VLOOKUP($A657,'2004'!$C$3:$M$213,11,FALSE),0)</f>
        <v>0</v>
      </c>
      <c r="DI657" s="1700">
        <f>IFERROR(VLOOKUP($A657,'2003'!$C$3:$Q$214,12,FALSE),0)</f>
        <v>0</v>
      </c>
      <c r="DJ657" s="1691">
        <f>IFERROR(VLOOKUP($A657,'2003'!$C$3:$Q$214,13,FALSE),0)</f>
        <v>0</v>
      </c>
      <c r="DK657" s="1691">
        <f>IFERROR(VLOOKUP($A657,'2003'!$C$3:$Q$214,14,FALSE),0)</f>
        <v>0</v>
      </c>
      <c r="DL657" s="1740">
        <f>IFERROR(VLOOKUP($A657,'2003'!$C$3:$Q$214,15,FALSE),0)</f>
        <v>0</v>
      </c>
      <c r="DM657" s="1700">
        <f>IFERROR(VLOOKUP($A657,'2002'!$D$3:$R$214,12,FALSE),0)</f>
        <v>0</v>
      </c>
      <c r="DN657" s="1691">
        <f>IFERROR(VLOOKUP($A657,'2002'!$D$3:$R$214,13,FALSE),0)</f>
        <v>0</v>
      </c>
      <c r="DO657" s="1691">
        <f>IFERROR(VLOOKUP($A657,'2002'!$D$3:$R$214,14,FALSE),0)</f>
        <v>0</v>
      </c>
      <c r="DP657" s="1788">
        <f>IFERROR(VLOOKUP($A657,'2002'!$D$3:$R$214,15,FALSE),0)</f>
        <v>0</v>
      </c>
      <c r="DQ657" s="1700">
        <f>IFERROR(VLOOKUP($A657,'Pre 2002'!$C$3:$CK$382,84,FALSE),0)</f>
        <v>0</v>
      </c>
      <c r="DR657" s="1695">
        <f>IFERROR(VLOOKUP($A657,'Pre 2002'!$C$3:$CK$382,85,FALSE),0)</f>
        <v>0</v>
      </c>
      <c r="DS657" s="1695">
        <f>IFERROR(VLOOKUP($A657,'Pre 2002'!$C$3:$CK$382,86,FALSE),0)</f>
        <v>0</v>
      </c>
      <c r="DT657" s="1790">
        <f>IFERROR(VLOOKUP($A657,'Pre 2002'!$C$3:$CK$382,87,FALSE),0)</f>
        <v>0</v>
      </c>
      <c r="DU657" s="1741">
        <f>IFERROR(VLOOKUP(A657,'Pre 2002'!$C$3:$CG$382,83,FALSE),0)</f>
        <v>0</v>
      </c>
    </row>
    <row r="658" spans="1:125">
      <c r="A658" s="1778" t="s">
        <v>1129</v>
      </c>
      <c r="B658" s="1562">
        <f t="shared" si="248"/>
        <v>44</v>
      </c>
      <c r="C658" s="1562">
        <f t="shared" si="249"/>
        <v>20</v>
      </c>
      <c r="D658" s="1562">
        <f t="shared" si="250"/>
        <v>0</v>
      </c>
      <c r="E658" s="1563">
        <f t="shared" si="251"/>
        <v>0.45454545454545453</v>
      </c>
      <c r="F658" s="1786">
        <f t="shared" si="252"/>
        <v>2</v>
      </c>
      <c r="G658" s="1595" t="s">
        <v>2159</v>
      </c>
      <c r="H658" s="1567">
        <f t="shared" si="255"/>
        <v>2</v>
      </c>
      <c r="I658" s="1734">
        <f t="shared" si="256"/>
        <v>44</v>
      </c>
      <c r="J658" s="1734">
        <f t="shared" si="257"/>
        <v>20</v>
      </c>
      <c r="K658" s="1734">
        <f t="shared" si="257"/>
        <v>0</v>
      </c>
      <c r="L658" s="1806">
        <f t="shared" si="258"/>
        <v>0.45454545454545453</v>
      </c>
      <c r="O658" s="1700">
        <f>IFERROR(VLOOKUP($A658,'2022'!$B$2:$K$174,3,FALSE),0)</f>
        <v>0</v>
      </c>
      <c r="P658" s="1858">
        <f>IFERROR(VLOOKUP($A658,'2022'!$B$2:$K$174,4,FALSE),0)</f>
        <v>0</v>
      </c>
      <c r="Q658" s="1858">
        <f>IFERROR(VLOOKUP($A658,'2022'!$B$2:$K$174,5,FALSE),0)</f>
        <v>0</v>
      </c>
      <c r="R658" s="1858">
        <f>IFERROR(VLOOKUP($A658,'2022'!$B$2:$K$174,8,FALSE),0)</f>
        <v>0</v>
      </c>
      <c r="S658" s="1740">
        <f>IFERROR(VLOOKUP($A658,'2022'!$B$2:$K$174,10,FALSE),0)</f>
        <v>0</v>
      </c>
      <c r="T658" s="1700">
        <f>IFERROR(VLOOKUP($A658,'2021'!$B$2:$K$174,3,FALSE),0)</f>
        <v>0</v>
      </c>
      <c r="U658" s="1843">
        <f>IFERROR(VLOOKUP($A658,'2021'!$B$2:$K$174,4,FALSE),0)</f>
        <v>0</v>
      </c>
      <c r="V658" s="1843">
        <f>IFERROR(VLOOKUP($A658,'2021'!$B$2:$K$174,5,FALSE),0)</f>
        <v>0</v>
      </c>
      <c r="W658" s="1843">
        <f>IFERROR(VLOOKUP($A658,'2021'!$B$2:$K$174,8,FALSE),0)</f>
        <v>0</v>
      </c>
      <c r="X658" s="1740">
        <f>IFERROR(VLOOKUP($A658,'2021'!$B$2:$K$174,10,FALSE),0)</f>
        <v>0</v>
      </c>
      <c r="Y658" s="1700">
        <f>IFERROR(VLOOKUP($A658,'2020'!$B$2:$K$170,3,FALSE),0)</f>
        <v>0</v>
      </c>
      <c r="Z658" s="1829">
        <f>IFERROR(VLOOKUP($A658,'2020'!$B$2:$K$170,4,FALSE),0)</f>
        <v>0</v>
      </c>
      <c r="AA658" s="1829">
        <f>IFERROR(VLOOKUP($A658,'2020'!$B$2:$K$170,5,FALSE),0)</f>
        <v>0</v>
      </c>
      <c r="AB658" s="1829">
        <f>IFERROR(VLOOKUP($A658,'2020'!$B$2:$K$170,8,FALSE),0)</f>
        <v>0</v>
      </c>
      <c r="AC658" s="1740">
        <f>IFERROR(VLOOKUP($A658,'2020'!$B$2:$K$170,10,FALSE),0)</f>
        <v>0</v>
      </c>
      <c r="AD658" s="1700">
        <f>IFERROR(VLOOKUP($A658,'2019'!$B$2:$K$170,3,FALSE),0)</f>
        <v>0</v>
      </c>
      <c r="AE658" s="1823">
        <f>IFERROR(VLOOKUP($A658,'2019'!$B$2:$K$170,4,FALSE),0)</f>
        <v>0</v>
      </c>
      <c r="AF658" s="1823">
        <f>IFERROR(VLOOKUP($A658,'2019'!$B$2:$K$170,5,FALSE),0)</f>
        <v>0</v>
      </c>
      <c r="AG658" s="1823">
        <f>IFERROR(VLOOKUP($A658,'2019'!$B$2:$K$170,8,FALSE),0)</f>
        <v>0</v>
      </c>
      <c r="AH658" s="1740">
        <f>IFERROR(VLOOKUP($A658,'2019'!$B$2:$K$170,10,FALSE),0)</f>
        <v>0</v>
      </c>
      <c r="AI658" s="1700">
        <f>IFERROR(VLOOKUP($A658,'2018'!$B$2:$K$170,3,FALSE),0)</f>
        <v>0</v>
      </c>
      <c r="AJ658" s="1821">
        <f>IFERROR(VLOOKUP($A658,'2018'!$B$2:$K$170,4,FALSE),0)</f>
        <v>0</v>
      </c>
      <c r="AK658" s="1821">
        <f>IFERROR(VLOOKUP($A658,'2018'!$B$2:$K$170,5,FALSE),0)</f>
        <v>0</v>
      </c>
      <c r="AL658" s="1821">
        <f>IFERROR(VLOOKUP($A658,'2018'!$B$2:$K$170,8,FALSE),0)</f>
        <v>0</v>
      </c>
      <c r="AM658" s="1740">
        <f>IFERROR(VLOOKUP($A658,'2018'!$B$2:$K$170,10,FALSE),0)</f>
        <v>0</v>
      </c>
      <c r="AN658" s="1700">
        <f>IFERROR(VLOOKUP($A658,'2017'!$B$2:$J$163,2,FALSE),0)</f>
        <v>0</v>
      </c>
      <c r="AO658" s="1815">
        <f>IFERROR(VLOOKUP($A658,'2017'!$B$2:$J$163,3,FALSE),0)</f>
        <v>0</v>
      </c>
      <c r="AP658" s="1815">
        <f>IFERROR(VLOOKUP($A658,'2017'!$B$2:$J$163,4,FALSE),0)</f>
        <v>0</v>
      </c>
      <c r="AQ658" s="1815">
        <f>IFERROR(VLOOKUP($A658,'2017'!$B$2:$J$163,7,FALSE),0)</f>
        <v>0</v>
      </c>
      <c r="AR658" s="1740">
        <f>IFERROR(VLOOKUP($A658,'2017'!$B$2:$J$163,9,FALSE),0)</f>
        <v>0</v>
      </c>
      <c r="AS658" s="1700">
        <f>IFERROR(VLOOKUP($A658,'2016'!$B$2:$K$165,3,FALSE),0)</f>
        <v>0</v>
      </c>
      <c r="AT658" s="1796">
        <f>IFERROR(VLOOKUP($A658,'2016'!$B$2:$K$165,4,FALSE),0)</f>
        <v>0</v>
      </c>
      <c r="AU658" s="1796">
        <f>IFERROR(VLOOKUP($A658,'2016'!$B$2:$K$165,5,FALSE),0)</f>
        <v>0</v>
      </c>
      <c r="AV658" s="1796">
        <f>IFERROR(VLOOKUP($A658,'2016'!$B$2:$K$165,8,FALSE),0)</f>
        <v>0</v>
      </c>
      <c r="AW658" s="1740">
        <f>IFERROR(VLOOKUP($A658,'2016'!$B$2:$K$165,10,FALSE),0)</f>
        <v>0</v>
      </c>
      <c r="AX658" s="1700">
        <f>IFERROR(VLOOKUP($A658,'2015'!$B$2:$K$165,3,FALSE),0)</f>
        <v>0</v>
      </c>
      <c r="AY658" s="1695">
        <f>IFERROR(VLOOKUP($A658,'2015'!$B$2:$K$165,4,FALSE),0)</f>
        <v>0</v>
      </c>
      <c r="AZ658" s="1695">
        <f>IFERROR(VLOOKUP($A658,'2015'!$B$2:$K$165,5,FALSE),0)</f>
        <v>0</v>
      </c>
      <c r="BA658" s="1695">
        <f>IFERROR(VLOOKUP($A658,'2015'!$B$2:$K$165,8,FALSE),0)</f>
        <v>0</v>
      </c>
      <c r="BB658" s="1740">
        <f>IFERROR(VLOOKUP($A658,'2015'!$B$2:$K$165,10,FALSE),0)</f>
        <v>0</v>
      </c>
      <c r="BC658" s="1700">
        <f>IFERROR(VLOOKUP($A658,'2014'!$B$2:$K$157,3,FALSE),0)</f>
        <v>0</v>
      </c>
      <c r="BD658" s="1691">
        <f>IFERROR(VLOOKUP($A658,'2014'!$B$2:$K$157,4,FALSE),0)</f>
        <v>0</v>
      </c>
      <c r="BE658" s="1691">
        <f>IFERROR(VLOOKUP($A658,'2014'!$B$2:$K$157,5,FALSE),0)</f>
        <v>0</v>
      </c>
      <c r="BF658" s="1691">
        <f>IFERROR(VLOOKUP($A658,'2014'!$B$2:$K$157,8,FALSE),0)</f>
        <v>0</v>
      </c>
      <c r="BG658" s="1740">
        <f>IFERROR(VLOOKUP($A658,'2014'!$B$2:$K$157,10,FALSE),0)</f>
        <v>0</v>
      </c>
      <c r="BH658" s="1700">
        <f>IFERROR(VLOOKUP($A658,'2013'!$D$4:$I$249,2,FALSE),0)</f>
        <v>0</v>
      </c>
      <c r="BI658" s="1691">
        <f>IFERROR(VLOOKUP($A658,'2013'!$D$4:$I$249,3,FALSE),0)</f>
        <v>0</v>
      </c>
      <c r="BJ658" s="1691">
        <f>IFERROR(VLOOKUP($A658,'2013'!$D$4:$I$249,4,FALSE),0)</f>
        <v>0</v>
      </c>
      <c r="BK658" s="1691">
        <f>IFERROR(VLOOKUP($A658,'2013'!$D$4:$I$249,5,FALSE),0)</f>
        <v>0</v>
      </c>
      <c r="BL658" s="1740">
        <f>IFERROR(VLOOKUP($A658,'2013'!$D$4:$I$249,6,FALSE),0)</f>
        <v>0</v>
      </c>
      <c r="BM658" s="1737">
        <f>IFERROR(VLOOKUP($A658,'2012'!$D$3:$O$172,2,FALSE),0)</f>
        <v>0</v>
      </c>
      <c r="BN658" s="1691">
        <f>IFERROR(VLOOKUP($A658,'2012'!$D$3:$O$172,3,FALSE),0)</f>
        <v>0</v>
      </c>
      <c r="BO658" s="1743">
        <f>IFERROR(VLOOKUP($A658,'2012'!$D$3:$O$172,4,FALSE),0)</f>
        <v>0</v>
      </c>
      <c r="BP658" s="1700">
        <f>IFERROR(VLOOKUP($A658,'2012'!$D$3:$O$172,5,FALSE),0)</f>
        <v>0</v>
      </c>
      <c r="BQ658" s="1691">
        <f>IFERROR(VLOOKUP($A658,'2012'!$D$3:$O$172,6,FALSE),0)</f>
        <v>0</v>
      </c>
      <c r="BR658" s="1691">
        <f>IFERROR(VLOOKUP($A658,'2012'!$D$3:$O$172,7,FALSE),0)</f>
        <v>0</v>
      </c>
      <c r="BS658" s="1691">
        <f>IFERROR(VLOOKUP($A658,'2012'!$D$3:$O$172,8,FALSE),0)</f>
        <v>0</v>
      </c>
      <c r="BT658" s="1740">
        <f>IFERROR(VLOOKUP($A658,'2012'!$D$3:$O$172,9,FALSE),0)</f>
        <v>0</v>
      </c>
      <c r="BX658" s="1700">
        <f>IFERROR(VLOOKUP($A658,'2011'!$D$4:$I$251,2,FALSE),0)</f>
        <v>0</v>
      </c>
      <c r="BY658" s="1691">
        <f>IFERROR(VLOOKUP($A658,'2011'!$D$4:$I$251,3,FALSE),0)</f>
        <v>0</v>
      </c>
      <c r="BZ658" s="1691">
        <f>IFERROR(VLOOKUP($A658,'2011'!$D$4:$I$251,4,FALSE),0)</f>
        <v>0</v>
      </c>
      <c r="CA658" s="1691">
        <f>IFERROR(VLOOKUP($A658,'2011'!$D$4:$I$251,5,FALSE),0)</f>
        <v>0</v>
      </c>
      <c r="CB658" s="1740">
        <f>IFERROR(VLOOKUP($A658,'2011'!$D$4:$I$251,6,FALSE),0)</f>
        <v>0</v>
      </c>
      <c r="CC658" s="1700">
        <f>IFERROR(VLOOKUP($A658,'2010'!$C$3:$H$234,2,FALSE),0)</f>
        <v>0</v>
      </c>
      <c r="CD658" s="1691">
        <f>IFERROR(VLOOKUP($A658,'2010'!$C$3:$H$234,3,FALSE),0)</f>
        <v>0</v>
      </c>
      <c r="CE658" s="1691">
        <f>IFERROR(VLOOKUP($A658,'2010'!$C$3:$H$234,4,FALSE),0)</f>
        <v>0</v>
      </c>
      <c r="CF658" s="1691">
        <f>IFERROR(VLOOKUP($A658,'2010'!$C$3:$H$234,5,FALSE),0)</f>
        <v>0</v>
      </c>
      <c r="CG658" s="1740">
        <f>IFERROR(VLOOKUP($A658,'2010'!$C$3:$H$234,6,FALSE),0)</f>
        <v>0</v>
      </c>
      <c r="CH658" s="1700">
        <f>IFERROR(VLOOKUP($A658,'2009'!$C$3:$H$242,2,FALSE),0)</f>
        <v>0</v>
      </c>
      <c r="CI658" s="1691">
        <f>IFERROR(VLOOKUP($A658,'2009'!$C$3:$H$242,3,FALSE),0)</f>
        <v>0</v>
      </c>
      <c r="CJ658" s="1691">
        <f>IFERROR(VLOOKUP($A658,'2009'!$C$3:$H$242,4,FALSE),0)</f>
        <v>0</v>
      </c>
      <c r="CK658" s="1691">
        <f>IFERROR(VLOOKUP($A658,'2009'!$C$3:$H$242,5,FALSE),0)</f>
        <v>0</v>
      </c>
      <c r="CL658" s="1740">
        <f>IFERROR(VLOOKUP($A658,'2009'!$C$3:$H$242,6,FALSE),0)</f>
        <v>0</v>
      </c>
      <c r="CM658" s="1700">
        <f>IFERROR(VLOOKUP($A658,'2008'!$C$3:$H$229,2,FALSE),0)</f>
        <v>0</v>
      </c>
      <c r="CN658" s="1691">
        <f>IFERROR(VLOOKUP($A658,'2008'!$C$3:$H$229,3,FALSE),0)</f>
        <v>0</v>
      </c>
      <c r="CO658" s="1691">
        <f>IFERROR(VLOOKUP($A658,'2008'!$C$3:$H$229,4,FALSE),0)</f>
        <v>0</v>
      </c>
      <c r="CP658" s="1691">
        <f>IFERROR(VLOOKUP($A658,'2008'!$C$3:$H$229,5,FALSE),0)</f>
        <v>0</v>
      </c>
      <c r="CQ658" s="1740">
        <f>IFERROR(VLOOKUP($A658,'2008'!$C$3:$H$229,6,FALSE),0)</f>
        <v>0</v>
      </c>
      <c r="CR658" s="1700">
        <f>IFERROR(VLOOKUP($A658,'2007'!$C$3:$M$238,7,FALSE),0)</f>
        <v>0</v>
      </c>
      <c r="CS658" s="1691">
        <f>IFERROR(VLOOKUP($A658,'2007'!$C$3:$M$238,8,FALSE),0)</f>
        <v>0</v>
      </c>
      <c r="CT658" s="1691">
        <f>IFERROR(VLOOKUP($A658,'2007'!$C$3:$M$238,9,FALSE),0)</f>
        <v>0</v>
      </c>
      <c r="CU658" s="1691">
        <f>IFERROR(VLOOKUP($A658,'2007'!$C$3:$M$238,10,FALSE),0)</f>
        <v>0</v>
      </c>
      <c r="CV658" s="1740">
        <f>IFERROR(VLOOKUP($A658,'2007'!$C$3:$M$238,11,FALSE),0)</f>
        <v>0</v>
      </c>
      <c r="CW658" s="1700">
        <f>IFERROR(VLOOKUP($A658,'2006'!$A$2:$F$200,2,FALSE),0)</f>
        <v>0</v>
      </c>
      <c r="CX658" s="1691">
        <f>IFERROR(VLOOKUP($A658,'2006'!$A$2:$F$200,4,FALSE),0)</f>
        <v>0</v>
      </c>
      <c r="CY658" s="1691">
        <f>IFERROR(VLOOKUP($A658,'2006'!$A$2:$F$200,5,FALSE),0)</f>
        <v>0</v>
      </c>
      <c r="CZ658" s="1740">
        <f>IFERROR(VLOOKUP($A658,'2006'!$A$2:$F$200,6,FALSE),0)</f>
        <v>0</v>
      </c>
      <c r="DA658" s="1700">
        <f>IFERROR(VLOOKUP($A658,'2005'!$C$3:$M$205,8,FALSE),0)</f>
        <v>22</v>
      </c>
      <c r="DB658" s="1691">
        <f>IFERROR(VLOOKUP($A658,'2005'!$C$3:$M$205,9,FALSE),0)</f>
        <v>11</v>
      </c>
      <c r="DC658" s="1691">
        <f>IFERROR(VLOOKUP($A658,'2005'!$C$3:$M$205,10,FALSE),0)</f>
        <v>0</v>
      </c>
      <c r="DD658" s="1740">
        <f>IFERROR(VLOOKUP($A658,'2005'!$C$3:$M$205,11,FALSE),0)</f>
        <v>0.5</v>
      </c>
      <c r="DE658" s="1700">
        <f>IFERROR(VLOOKUP($A658,'2004'!$C$3:$M$213,8,FALSE),0)</f>
        <v>22</v>
      </c>
      <c r="DF658" s="1691">
        <f>IFERROR(VLOOKUP($A658,'2004'!$C$3:$M$213,9,FALSE),0)</f>
        <v>9</v>
      </c>
      <c r="DG658" s="1691">
        <f>IFERROR(VLOOKUP($A658,'2004'!$C$3:$M$213,10,FALSE),0)</f>
        <v>0</v>
      </c>
      <c r="DH658" s="1740">
        <f>IFERROR(VLOOKUP($A658,'2004'!$C$3:$M$213,11,FALSE),0)</f>
        <v>0.40909090909090912</v>
      </c>
      <c r="DI658" s="1700">
        <f>IFERROR(VLOOKUP($A658,'2003'!$C$3:$Q$214,12,FALSE),0)</f>
        <v>0</v>
      </c>
      <c r="DJ658" s="1691">
        <f>IFERROR(VLOOKUP($A658,'2003'!$C$3:$Q$214,13,FALSE),0)</f>
        <v>0</v>
      </c>
      <c r="DK658" s="1691">
        <f>IFERROR(VLOOKUP($A658,'2003'!$C$3:$Q$214,14,FALSE),0)</f>
        <v>0</v>
      </c>
      <c r="DL658" s="1740">
        <f>IFERROR(VLOOKUP($A658,'2003'!$C$3:$Q$214,15,FALSE),0)</f>
        <v>0</v>
      </c>
      <c r="DM658" s="1700">
        <f>IFERROR(VLOOKUP($A658,'2002'!$D$3:$R$214,12,FALSE),0)</f>
        <v>0</v>
      </c>
      <c r="DN658" s="1691">
        <f>IFERROR(VLOOKUP($A658,'2002'!$D$3:$R$214,13,FALSE),0)</f>
        <v>0</v>
      </c>
      <c r="DO658" s="1691">
        <f>IFERROR(VLOOKUP($A658,'2002'!$D$3:$R$214,14,FALSE),0)</f>
        <v>0</v>
      </c>
      <c r="DP658" s="1788">
        <f>IFERROR(VLOOKUP($A658,'2002'!$D$3:$R$214,15,FALSE),0)</f>
        <v>0</v>
      </c>
      <c r="DQ658" s="1700">
        <f>IFERROR(VLOOKUP($A658,'Pre 2002'!$C$3:$CK$382,84,FALSE),0)</f>
        <v>0</v>
      </c>
      <c r="DR658" s="1695">
        <f>IFERROR(VLOOKUP($A658,'Pre 2002'!$C$3:$CK$382,85,FALSE),0)</f>
        <v>0</v>
      </c>
      <c r="DS658" s="1695">
        <f>IFERROR(VLOOKUP($A658,'Pre 2002'!$C$3:$CK$382,86,FALSE),0)</f>
        <v>0</v>
      </c>
      <c r="DT658" s="1790">
        <f>IFERROR(VLOOKUP($A658,'Pre 2002'!$C$3:$CK$382,87,FALSE),0)</f>
        <v>0</v>
      </c>
      <c r="DU658" s="1741">
        <f>IFERROR(VLOOKUP(A658,'Pre 2002'!$C$3:$CG$382,83,FALSE),0)</f>
        <v>0</v>
      </c>
    </row>
    <row r="659" spans="1:125">
      <c r="A659" s="1778" t="s">
        <v>2083</v>
      </c>
      <c r="B659" s="1562">
        <f t="shared" si="248"/>
        <v>141</v>
      </c>
      <c r="C659" s="1562">
        <f t="shared" si="249"/>
        <v>64</v>
      </c>
      <c r="D659" s="1562">
        <f t="shared" si="250"/>
        <v>0</v>
      </c>
      <c r="E659" s="1563">
        <f t="shared" si="251"/>
        <v>0.45390070921985815</v>
      </c>
      <c r="F659" s="1786">
        <f t="shared" si="252"/>
        <v>3</v>
      </c>
      <c r="G659" s="1595" t="s">
        <v>2159</v>
      </c>
      <c r="H659" s="1567">
        <f t="shared" si="255"/>
        <v>3</v>
      </c>
      <c r="I659" s="1734">
        <f t="shared" si="256"/>
        <v>141</v>
      </c>
      <c r="J659" s="1734">
        <f t="shared" si="257"/>
        <v>64</v>
      </c>
      <c r="K659" s="1734">
        <f t="shared" si="257"/>
        <v>0</v>
      </c>
      <c r="L659" s="1806">
        <f t="shared" si="258"/>
        <v>0.45390070921985815</v>
      </c>
      <c r="O659" s="1700">
        <f>IFERROR(VLOOKUP($A659,'2022'!$B$2:$K$174,3,FALSE),0)</f>
        <v>0</v>
      </c>
      <c r="P659" s="1858">
        <f>IFERROR(VLOOKUP($A659,'2022'!$B$2:$K$174,4,FALSE),0)</f>
        <v>0</v>
      </c>
      <c r="Q659" s="1858">
        <f>IFERROR(VLOOKUP($A659,'2022'!$B$2:$K$174,5,FALSE),0)</f>
        <v>0</v>
      </c>
      <c r="R659" s="1858">
        <f>IFERROR(VLOOKUP($A659,'2022'!$B$2:$K$174,8,FALSE),0)</f>
        <v>0</v>
      </c>
      <c r="S659" s="1740">
        <f>IFERROR(VLOOKUP($A659,'2022'!$B$2:$K$174,10,FALSE),0)</f>
        <v>0</v>
      </c>
      <c r="T659" s="1700">
        <f>IFERROR(VLOOKUP($A659,'2021'!$B$2:$K$174,3,FALSE),0)</f>
        <v>0</v>
      </c>
      <c r="U659" s="1843">
        <f>IFERROR(VLOOKUP($A659,'2021'!$B$2:$K$174,4,FALSE),0)</f>
        <v>0</v>
      </c>
      <c r="V659" s="1843">
        <f>IFERROR(VLOOKUP($A659,'2021'!$B$2:$K$174,5,FALSE),0)</f>
        <v>0</v>
      </c>
      <c r="W659" s="1843">
        <f>IFERROR(VLOOKUP($A659,'2021'!$B$2:$K$174,8,FALSE),0)</f>
        <v>0</v>
      </c>
      <c r="X659" s="1740">
        <f>IFERROR(VLOOKUP($A659,'2021'!$B$2:$K$174,10,FALSE),0)</f>
        <v>0</v>
      </c>
      <c r="Y659" s="1700">
        <f>IFERROR(VLOOKUP($A659,'2020'!$B$2:$K$170,3,FALSE),0)</f>
        <v>0</v>
      </c>
      <c r="Z659" s="1829">
        <f>IFERROR(VLOOKUP($A659,'2020'!$B$2:$K$170,4,FALSE),0)</f>
        <v>0</v>
      </c>
      <c r="AA659" s="1829">
        <f>IFERROR(VLOOKUP($A659,'2020'!$B$2:$K$170,5,FALSE),0)</f>
        <v>0</v>
      </c>
      <c r="AB659" s="1829">
        <f>IFERROR(VLOOKUP($A659,'2020'!$B$2:$K$170,8,FALSE),0)</f>
        <v>0</v>
      </c>
      <c r="AC659" s="1740">
        <f>IFERROR(VLOOKUP($A659,'2020'!$B$2:$K$170,10,FALSE),0)</f>
        <v>0</v>
      </c>
      <c r="AD659" s="1700">
        <f>IFERROR(VLOOKUP($A659,'2019'!$B$2:$K$170,3,FALSE),0)</f>
        <v>0</v>
      </c>
      <c r="AE659" s="1823">
        <f>IFERROR(VLOOKUP($A659,'2019'!$B$2:$K$170,4,FALSE),0)</f>
        <v>0</v>
      </c>
      <c r="AF659" s="1823">
        <f>IFERROR(VLOOKUP($A659,'2019'!$B$2:$K$170,5,FALSE),0)</f>
        <v>0</v>
      </c>
      <c r="AG659" s="1823">
        <f>IFERROR(VLOOKUP($A659,'2019'!$B$2:$K$170,8,FALSE),0)</f>
        <v>0</v>
      </c>
      <c r="AH659" s="1740">
        <f>IFERROR(VLOOKUP($A659,'2019'!$B$2:$K$170,10,FALSE),0)</f>
        <v>0</v>
      </c>
      <c r="AI659" s="1700">
        <f>IFERROR(VLOOKUP($A659,'2018'!$B$2:$K$170,3,FALSE),0)</f>
        <v>0</v>
      </c>
      <c r="AJ659" s="1821">
        <f>IFERROR(VLOOKUP($A659,'2018'!$B$2:$K$170,4,FALSE),0)</f>
        <v>0</v>
      </c>
      <c r="AK659" s="1821">
        <f>IFERROR(VLOOKUP($A659,'2018'!$B$2:$K$170,5,FALSE),0)</f>
        <v>0</v>
      </c>
      <c r="AL659" s="1821">
        <f>IFERROR(VLOOKUP($A659,'2018'!$B$2:$K$170,8,FALSE),0)</f>
        <v>0</v>
      </c>
      <c r="AM659" s="1740">
        <f>IFERROR(VLOOKUP($A659,'2018'!$B$2:$K$170,10,FALSE),0)</f>
        <v>0</v>
      </c>
      <c r="AN659" s="1700">
        <f>IFERROR(VLOOKUP($A659,'2017'!$B$2:$J$163,2,FALSE),0)</f>
        <v>0</v>
      </c>
      <c r="AO659" s="1815">
        <f>IFERROR(VLOOKUP($A659,'2017'!$B$2:$J$163,3,FALSE),0)</f>
        <v>0</v>
      </c>
      <c r="AP659" s="1815">
        <f>IFERROR(VLOOKUP($A659,'2017'!$B$2:$J$163,4,FALSE),0)</f>
        <v>0</v>
      </c>
      <c r="AQ659" s="1815">
        <f>IFERROR(VLOOKUP($A659,'2017'!$B$2:$J$163,7,FALSE),0)</f>
        <v>0</v>
      </c>
      <c r="AR659" s="1740">
        <f>IFERROR(VLOOKUP($A659,'2017'!$B$2:$J$163,9,FALSE),0)</f>
        <v>0</v>
      </c>
      <c r="AS659" s="1700">
        <f>IFERROR(VLOOKUP($A659,'2016'!$B$2:$K$165,3,FALSE),0)</f>
        <v>0</v>
      </c>
      <c r="AT659" s="1796">
        <f>IFERROR(VLOOKUP($A659,'2016'!$B$2:$K$165,4,FALSE),0)</f>
        <v>0</v>
      </c>
      <c r="AU659" s="1796">
        <f>IFERROR(VLOOKUP($A659,'2016'!$B$2:$K$165,5,FALSE),0)</f>
        <v>0</v>
      </c>
      <c r="AV659" s="1796">
        <f>IFERROR(VLOOKUP($A659,'2016'!$B$2:$K$165,8,FALSE),0)</f>
        <v>0</v>
      </c>
      <c r="AW659" s="1740">
        <f>IFERROR(VLOOKUP($A659,'2016'!$B$2:$K$165,10,FALSE),0)</f>
        <v>0</v>
      </c>
      <c r="AX659" s="1700">
        <f>IFERROR(VLOOKUP($A659,'2015'!$B$2:$K$165,3,FALSE),0)</f>
        <v>0</v>
      </c>
      <c r="AY659" s="1695">
        <f>IFERROR(VLOOKUP($A659,'2015'!$B$2:$K$165,4,FALSE),0)</f>
        <v>0</v>
      </c>
      <c r="AZ659" s="1695">
        <f>IFERROR(VLOOKUP($A659,'2015'!$B$2:$K$165,5,FALSE),0)</f>
        <v>0</v>
      </c>
      <c r="BA659" s="1695">
        <f>IFERROR(VLOOKUP($A659,'2015'!$B$2:$K$165,8,FALSE),0)</f>
        <v>0</v>
      </c>
      <c r="BB659" s="1740">
        <f>IFERROR(VLOOKUP($A659,'2015'!$B$2:$K$165,10,FALSE),0)</f>
        <v>0</v>
      </c>
      <c r="BC659" s="1700">
        <f>IFERROR(VLOOKUP($A659,'2014'!$B$2:$K$157,3,FALSE),0)</f>
        <v>0</v>
      </c>
      <c r="BD659" s="1691">
        <f>IFERROR(VLOOKUP($A659,'2014'!$B$2:$K$157,4,FALSE),0)</f>
        <v>0</v>
      </c>
      <c r="BE659" s="1691">
        <f>IFERROR(VLOOKUP($A659,'2014'!$B$2:$K$157,5,FALSE),0)</f>
        <v>0</v>
      </c>
      <c r="BF659" s="1691">
        <f>IFERROR(VLOOKUP($A659,'2014'!$B$2:$K$157,8,FALSE),0)</f>
        <v>0</v>
      </c>
      <c r="BG659" s="1740">
        <f>IFERROR(VLOOKUP($A659,'2014'!$B$2:$K$157,10,FALSE),0)</f>
        <v>0</v>
      </c>
      <c r="BH659" s="1700">
        <f>IFERROR(VLOOKUP($A659,'2013'!$D$4:$I$249,2,FALSE),0)</f>
        <v>0</v>
      </c>
      <c r="BI659" s="1691">
        <f>IFERROR(VLOOKUP($A659,'2013'!$D$4:$I$249,3,FALSE),0)</f>
        <v>0</v>
      </c>
      <c r="BJ659" s="1691">
        <f>IFERROR(VLOOKUP($A659,'2013'!$D$4:$I$249,4,FALSE),0)</f>
        <v>0</v>
      </c>
      <c r="BK659" s="1691">
        <f>IFERROR(VLOOKUP($A659,'2013'!$D$4:$I$249,5,FALSE),0)</f>
        <v>0</v>
      </c>
      <c r="BL659" s="1740">
        <f>IFERROR(VLOOKUP($A659,'2013'!$D$4:$I$249,6,FALSE),0)</f>
        <v>0</v>
      </c>
      <c r="BM659" s="1737">
        <f>IFERROR(VLOOKUP($A659,'2012'!$D$3:$O$172,2,FALSE),0)</f>
        <v>0</v>
      </c>
      <c r="BN659" s="1691">
        <f>IFERROR(VLOOKUP($A659,'2012'!$D$3:$O$172,3,FALSE),0)</f>
        <v>0</v>
      </c>
      <c r="BO659" s="1743">
        <f>IFERROR(VLOOKUP($A659,'2012'!$D$3:$O$172,4,FALSE),0)</f>
        <v>0</v>
      </c>
      <c r="BP659" s="1700">
        <f>IFERROR(VLOOKUP($A659,'2012'!$D$3:$O$172,5,FALSE),0)</f>
        <v>0</v>
      </c>
      <c r="BQ659" s="1691">
        <f>IFERROR(VLOOKUP($A659,'2012'!$D$3:$O$172,6,FALSE),0)</f>
        <v>0</v>
      </c>
      <c r="BR659" s="1691">
        <f>IFERROR(VLOOKUP($A659,'2012'!$D$3:$O$172,7,FALSE),0)</f>
        <v>0</v>
      </c>
      <c r="BS659" s="1691">
        <f>IFERROR(VLOOKUP($A659,'2012'!$D$3:$O$172,8,FALSE),0)</f>
        <v>0</v>
      </c>
      <c r="BT659" s="1740">
        <f>IFERROR(VLOOKUP($A659,'2012'!$D$3:$O$172,9,FALSE),0)</f>
        <v>0</v>
      </c>
      <c r="BX659" s="1700">
        <f>IFERROR(VLOOKUP($A659,'2011'!$D$4:$I$251,2,FALSE),0)</f>
        <v>0</v>
      </c>
      <c r="BY659" s="1691">
        <f>IFERROR(VLOOKUP($A659,'2011'!$D$4:$I$251,3,FALSE),0)</f>
        <v>0</v>
      </c>
      <c r="BZ659" s="1691">
        <f>IFERROR(VLOOKUP($A659,'2011'!$D$4:$I$251,4,FALSE),0)</f>
        <v>0</v>
      </c>
      <c r="CA659" s="1691">
        <f>IFERROR(VLOOKUP($A659,'2011'!$D$4:$I$251,5,FALSE),0)</f>
        <v>0</v>
      </c>
      <c r="CB659" s="1740">
        <f>IFERROR(VLOOKUP($A659,'2011'!$D$4:$I$251,6,FALSE),0)</f>
        <v>0</v>
      </c>
      <c r="CC659" s="1700">
        <f>IFERROR(VLOOKUP($A659,'2010'!$C$3:$H$234,2,FALSE),0)</f>
        <v>0</v>
      </c>
      <c r="CD659" s="1691">
        <f>IFERROR(VLOOKUP($A659,'2010'!$C$3:$H$234,3,FALSE),0)</f>
        <v>0</v>
      </c>
      <c r="CE659" s="1691">
        <f>IFERROR(VLOOKUP($A659,'2010'!$C$3:$H$234,4,FALSE),0)</f>
        <v>0</v>
      </c>
      <c r="CF659" s="1691">
        <f>IFERROR(VLOOKUP($A659,'2010'!$C$3:$H$234,5,FALSE),0)</f>
        <v>0</v>
      </c>
      <c r="CG659" s="1740">
        <f>IFERROR(VLOOKUP($A659,'2010'!$C$3:$H$234,6,FALSE),0)</f>
        <v>0</v>
      </c>
      <c r="CH659" s="1700">
        <f>IFERROR(VLOOKUP($A659,'2009'!$C$3:$H$242,2,FALSE),0)</f>
        <v>0</v>
      </c>
      <c r="CI659" s="1691">
        <f>IFERROR(VLOOKUP($A659,'2009'!$C$3:$H$242,3,FALSE),0)</f>
        <v>0</v>
      </c>
      <c r="CJ659" s="1691">
        <f>IFERROR(VLOOKUP($A659,'2009'!$C$3:$H$242,4,FALSE),0)</f>
        <v>0</v>
      </c>
      <c r="CK659" s="1691">
        <f>IFERROR(VLOOKUP($A659,'2009'!$C$3:$H$242,5,FALSE),0)</f>
        <v>0</v>
      </c>
      <c r="CL659" s="1740">
        <f>IFERROR(VLOOKUP($A659,'2009'!$C$3:$H$242,6,FALSE),0)</f>
        <v>0</v>
      </c>
      <c r="CM659" s="1700">
        <f>IFERROR(VLOOKUP($A659,'2008'!$C$3:$H$229,2,FALSE),0)</f>
        <v>0</v>
      </c>
      <c r="CN659" s="1691">
        <f>IFERROR(VLOOKUP($A659,'2008'!$C$3:$H$229,3,FALSE),0)</f>
        <v>0</v>
      </c>
      <c r="CO659" s="1691">
        <f>IFERROR(VLOOKUP($A659,'2008'!$C$3:$H$229,4,FALSE),0)</f>
        <v>0</v>
      </c>
      <c r="CP659" s="1691">
        <f>IFERROR(VLOOKUP($A659,'2008'!$C$3:$H$229,5,FALSE),0)</f>
        <v>0</v>
      </c>
      <c r="CQ659" s="1740">
        <f>IFERROR(VLOOKUP($A659,'2008'!$C$3:$H$229,6,FALSE),0)</f>
        <v>0</v>
      </c>
      <c r="CR659" s="1700">
        <f>IFERROR(VLOOKUP($A659,'2007'!$C$3:$M$238,7,FALSE),0)</f>
        <v>0</v>
      </c>
      <c r="CS659" s="1691">
        <f>IFERROR(VLOOKUP($A659,'2007'!$C$3:$M$238,8,FALSE),0)</f>
        <v>0</v>
      </c>
      <c r="CT659" s="1691">
        <f>IFERROR(VLOOKUP($A659,'2007'!$C$3:$M$238,9,FALSE),0)</f>
        <v>0</v>
      </c>
      <c r="CU659" s="1691">
        <f>IFERROR(VLOOKUP($A659,'2007'!$C$3:$M$238,10,FALSE),0)</f>
        <v>0</v>
      </c>
      <c r="CV659" s="1740">
        <f>IFERROR(VLOOKUP($A659,'2007'!$C$3:$M$238,11,FALSE),0)</f>
        <v>0</v>
      </c>
      <c r="CW659" s="1700">
        <f>IFERROR(VLOOKUP($A659,'2006'!$A$2:$F$200,2,FALSE),0)</f>
        <v>0</v>
      </c>
      <c r="CX659" s="1691">
        <f>IFERROR(VLOOKUP($A659,'2006'!$A$2:$F$200,4,FALSE),0)</f>
        <v>0</v>
      </c>
      <c r="CY659" s="1691">
        <f>IFERROR(VLOOKUP($A659,'2006'!$A$2:$F$200,5,FALSE),0)</f>
        <v>0</v>
      </c>
      <c r="CZ659" s="1740">
        <f>IFERROR(VLOOKUP($A659,'2006'!$A$2:$F$200,6,FALSE),0)</f>
        <v>0</v>
      </c>
      <c r="DA659" s="1700">
        <f>IFERROR(VLOOKUP($A659,'2005'!$C$3:$M$205,8,FALSE),0)</f>
        <v>0</v>
      </c>
      <c r="DB659" s="1691">
        <f>IFERROR(VLOOKUP($A659,'2005'!$C$3:$M$205,9,FALSE),0)</f>
        <v>0</v>
      </c>
      <c r="DC659" s="1691">
        <f>IFERROR(VLOOKUP($A659,'2005'!$C$3:$M$205,10,FALSE),0)</f>
        <v>0</v>
      </c>
      <c r="DD659" s="1740">
        <f>IFERROR(VLOOKUP($A659,'2005'!$C$3:$M$205,11,FALSE),0)</f>
        <v>0</v>
      </c>
      <c r="DE659" s="1700">
        <f>IFERROR(VLOOKUP($A659,'2004'!$C$3:$M$213,8,FALSE),0)</f>
        <v>29</v>
      </c>
      <c r="DF659" s="1691">
        <f>IFERROR(VLOOKUP($A659,'2004'!$C$3:$M$213,9,FALSE),0)</f>
        <v>16</v>
      </c>
      <c r="DG659" s="1691">
        <f>IFERROR(VLOOKUP($A659,'2004'!$C$3:$M$213,10,FALSE),0)</f>
        <v>0</v>
      </c>
      <c r="DH659" s="1740">
        <f>IFERROR(VLOOKUP($A659,'2004'!$C$3:$M$213,11,FALSE),0)</f>
        <v>0.55172413793103448</v>
      </c>
      <c r="DI659" s="1700">
        <f>IFERROR(VLOOKUP($A659,'2003'!$C$3:$Q$214,12,FALSE),0)</f>
        <v>66</v>
      </c>
      <c r="DJ659" s="1691">
        <f>IFERROR(VLOOKUP($A659,'2003'!$C$3:$Q$214,13,FALSE),0)</f>
        <v>28</v>
      </c>
      <c r="DK659" s="1691">
        <f>IFERROR(VLOOKUP($A659,'2003'!$C$3:$Q$214,14,FALSE),0)</f>
        <v>0</v>
      </c>
      <c r="DL659" s="1740">
        <f>IFERROR(VLOOKUP($A659,'2003'!$C$3:$Q$214,15,FALSE),0)</f>
        <v>0.42424242424242425</v>
      </c>
      <c r="DM659" s="1700">
        <f>IFERROR(VLOOKUP($A659,'2002'!$D$3:$R$214,12,FALSE),0)</f>
        <v>46</v>
      </c>
      <c r="DN659" s="1691">
        <f>IFERROR(VLOOKUP($A659,'2002'!$D$3:$R$214,13,FALSE),0)</f>
        <v>20</v>
      </c>
      <c r="DO659" s="1691">
        <f>IFERROR(VLOOKUP($A659,'2002'!$D$3:$R$214,14,FALSE),0)</f>
        <v>0</v>
      </c>
      <c r="DP659" s="1788">
        <f>IFERROR(VLOOKUP($A659,'2002'!$D$3:$R$214,15,FALSE),0)</f>
        <v>0.43478260869565216</v>
      </c>
      <c r="DQ659" s="1700">
        <f>IFERROR(VLOOKUP($A659,'Pre 2002'!$C$3:$CK$382,84,FALSE),0)</f>
        <v>0</v>
      </c>
      <c r="DR659" s="1695">
        <f>IFERROR(VLOOKUP($A659,'Pre 2002'!$C$3:$CK$382,85,FALSE),0)</f>
        <v>0</v>
      </c>
      <c r="DS659" s="1695">
        <f>IFERROR(VLOOKUP($A659,'Pre 2002'!$C$3:$CK$382,86,FALSE),0)</f>
        <v>0</v>
      </c>
      <c r="DT659" s="1790">
        <f>IFERROR(VLOOKUP($A659,'Pre 2002'!$C$3:$CK$382,87,FALSE),0)</f>
        <v>0</v>
      </c>
      <c r="DU659" s="1741">
        <f>IFERROR(VLOOKUP(A659,'Pre 2002'!$C$3:$CG$382,83,FALSE),0)</f>
        <v>0</v>
      </c>
    </row>
    <row r="660" spans="1:125">
      <c r="A660" s="1779" t="s">
        <v>2384</v>
      </c>
      <c r="B660" s="1562">
        <f t="shared" si="248"/>
        <v>20</v>
      </c>
      <c r="C660" s="1562">
        <f t="shared" si="249"/>
        <v>9</v>
      </c>
      <c r="D660" s="1562">
        <f t="shared" si="250"/>
        <v>0</v>
      </c>
      <c r="E660" s="1563">
        <f t="shared" si="251"/>
        <v>0.45</v>
      </c>
      <c r="F660" s="1786">
        <f t="shared" si="252"/>
        <v>1</v>
      </c>
      <c r="G660" s="1595">
        <v>2022</v>
      </c>
      <c r="H660" s="1817"/>
      <c r="I660" s="1734"/>
      <c r="J660" s="1734"/>
      <c r="K660" s="1734"/>
      <c r="L660" s="1734"/>
      <c r="O660" s="1700">
        <f>IFERROR(VLOOKUP($A660,'2022'!$B$2:$K$174,3,FALSE),0)</f>
        <v>20</v>
      </c>
      <c r="P660" s="1858">
        <f>IFERROR(VLOOKUP($A660,'2022'!$B$2:$K$174,4,FALSE),0)</f>
        <v>4</v>
      </c>
      <c r="Q660" s="1858">
        <f>IFERROR(VLOOKUP($A660,'2022'!$B$2:$K$174,5,FALSE),0)</f>
        <v>9</v>
      </c>
      <c r="R660" s="1858">
        <f>IFERROR(VLOOKUP($A660,'2022'!$B$2:$K$174,8,FALSE),0)</f>
        <v>0</v>
      </c>
      <c r="S660" s="1740">
        <f>IFERROR(VLOOKUP($A660,'2022'!$B$2:$K$174,10,FALSE),0)</f>
        <v>0.45</v>
      </c>
      <c r="DT660" s="1858"/>
    </row>
    <row r="661" spans="1:125">
      <c r="A661" s="1778" t="s">
        <v>85</v>
      </c>
      <c r="B661" s="1562">
        <f t="shared" si="248"/>
        <v>625</v>
      </c>
      <c r="C661" s="1562">
        <f t="shared" si="249"/>
        <v>281</v>
      </c>
      <c r="D661" s="1562">
        <f t="shared" si="250"/>
        <v>0</v>
      </c>
      <c r="E661" s="1563">
        <f t="shared" si="251"/>
        <v>0.4496</v>
      </c>
      <c r="F661" s="1786">
        <f t="shared" si="252"/>
        <v>16</v>
      </c>
      <c r="G661" s="1595">
        <v>2007</v>
      </c>
      <c r="H661" s="1567">
        <f t="shared" ref="H661:H668" si="259">IF(BC661&gt;0,1,0)+IF(BH661&gt;0,1,0)+IF(BP661&gt;0,1,0)+IF(BX661&gt;0,1,0)+IF(CC661&gt;0,1,0)+IF(CH661&gt;0,1,0)+IF(CM661&gt;0,1,0)+IF(CR661&gt;0,1,0)+IF(CW661&gt;0,1,0)+IF(DA661&gt;0,1,0)+IF(DE661&gt;0,1,0)+IF(DI661&gt;0,1,0)+IF(DM661&gt;0,1,0)+DU661</f>
        <v>8</v>
      </c>
      <c r="I661" s="1734">
        <f t="shared" ref="I661:I668" si="260">SUM(BC661,BH661,BP661,BX661,CC661,CH661,CM661,CR661,CW661,DA661,DE661,DI661,DM661,DQ661)</f>
        <v>350</v>
      </c>
      <c r="J661" s="1734">
        <f t="shared" ref="J661:K668" si="261">SUM(BE661,BJ661,BR661,BZ661,CE661,CJ661,CO661,CT661,CX661,DB661,DF661,DJ661,DN661,DR661)</f>
        <v>177</v>
      </c>
      <c r="K661" s="1734">
        <f t="shared" si="261"/>
        <v>0</v>
      </c>
      <c r="L661" s="1806">
        <f t="shared" ref="L661:L668" si="262">IF(I661=0,0,J661/I661)</f>
        <v>0.50571428571428567</v>
      </c>
      <c r="M661" s="1750" t="s">
        <v>84</v>
      </c>
      <c r="N661" s="1750">
        <v>0</v>
      </c>
      <c r="O661" s="1700">
        <f>IFERROR(VLOOKUP($A661,'2022'!$B$2:$K$174,3,FALSE),0)</f>
        <v>27</v>
      </c>
      <c r="P661" s="1858">
        <f>IFERROR(VLOOKUP($A661,'2022'!$B$2:$K$174,4,FALSE),0)</f>
        <v>10</v>
      </c>
      <c r="Q661" s="1858">
        <f>IFERROR(VLOOKUP($A661,'2022'!$B$2:$K$174,5,FALSE),0)</f>
        <v>10</v>
      </c>
      <c r="R661" s="1858">
        <f>IFERROR(VLOOKUP($A661,'2022'!$B$2:$K$174,8,FALSE),0)</f>
        <v>0</v>
      </c>
      <c r="S661" s="1740">
        <f>IFERROR(VLOOKUP($A661,'2022'!$B$2:$K$174,10,FALSE),0)</f>
        <v>0.37</v>
      </c>
      <c r="T661" s="1700">
        <f>IFERROR(VLOOKUP($A661,'2021'!$B$2:$K$174,3,FALSE),0)</f>
        <v>30</v>
      </c>
      <c r="U661" s="1843">
        <f>IFERROR(VLOOKUP($A661,'2021'!$B$2:$K$174,4,FALSE),0)</f>
        <v>9</v>
      </c>
      <c r="V661" s="1843">
        <f>IFERROR(VLOOKUP($A661,'2021'!$B$2:$K$174,5,FALSE),0)</f>
        <v>11</v>
      </c>
      <c r="W661" s="1843">
        <f>IFERROR(VLOOKUP($A661,'2021'!$B$2:$K$174,8,FALSE),0)</f>
        <v>0</v>
      </c>
      <c r="X661" s="1740">
        <f>IFERROR(VLOOKUP($A661,'2021'!$B$2:$K$174,10,FALSE),0)</f>
        <v>0.36699999999999999</v>
      </c>
      <c r="Y661" s="1700">
        <f>IFERROR(VLOOKUP($A661,'2020'!$B$2:$K$170,3,FALSE),0)</f>
        <v>24</v>
      </c>
      <c r="Z661" s="1829">
        <f>IFERROR(VLOOKUP($A661,'2020'!$B$2:$K$170,4,FALSE),0)</f>
        <v>4</v>
      </c>
      <c r="AA661" s="1829">
        <f>IFERROR(VLOOKUP($A661,'2020'!$B$2:$K$170,5,FALSE),0)</f>
        <v>6</v>
      </c>
      <c r="AB661" s="1829">
        <f>IFERROR(VLOOKUP($A661,'2020'!$B$2:$K$170,8,FALSE),0)</f>
        <v>0</v>
      </c>
      <c r="AC661" s="1740">
        <f>IFERROR(VLOOKUP($A661,'2020'!$B$2:$K$170,10,FALSE),0)</f>
        <v>0.25</v>
      </c>
      <c r="AD661" s="1700">
        <f>IFERROR(VLOOKUP($A661,'2019'!$B$2:$K$170,3,FALSE),0)</f>
        <v>36</v>
      </c>
      <c r="AE661" s="1823">
        <f>IFERROR(VLOOKUP($A661,'2019'!$B$2:$K$170,4,FALSE),0)</f>
        <v>7</v>
      </c>
      <c r="AF661" s="1823">
        <f>IFERROR(VLOOKUP($A661,'2019'!$B$2:$K$170,5,FALSE),0)</f>
        <v>14</v>
      </c>
      <c r="AG661" s="1823">
        <f>IFERROR(VLOOKUP($A661,'2019'!$B$2:$K$170,8,FALSE),0)</f>
        <v>0</v>
      </c>
      <c r="AH661" s="1740">
        <f>IFERROR(VLOOKUP($A661,'2019'!$B$2:$K$170,10,FALSE),0)</f>
        <v>0.38900000000000001</v>
      </c>
      <c r="AI661" s="1700">
        <f>IFERROR(VLOOKUP($A661,'2018'!$B$2:$K$170,3,FALSE),0)</f>
        <v>34</v>
      </c>
      <c r="AJ661" s="1821">
        <f>IFERROR(VLOOKUP($A661,'2018'!$B$2:$K$170,4,FALSE),0)</f>
        <v>6</v>
      </c>
      <c r="AK661" s="1821">
        <f>IFERROR(VLOOKUP($A661,'2018'!$B$2:$K$170,5,FALSE),0)</f>
        <v>15</v>
      </c>
      <c r="AL661" s="1821">
        <f>IFERROR(VLOOKUP($A661,'2018'!$B$2:$K$170,8,FALSE),0)</f>
        <v>0</v>
      </c>
      <c r="AM661" s="1740">
        <f>IFERROR(VLOOKUP($A661,'2018'!$B$2:$K$170,10,FALSE),0)</f>
        <v>0.441</v>
      </c>
      <c r="AN661" s="1700">
        <f>IFERROR(VLOOKUP($A661,'2017'!$B$2:$J$163,2,FALSE),0)</f>
        <v>51</v>
      </c>
      <c r="AO661" s="1815">
        <f>IFERROR(VLOOKUP($A661,'2017'!$B$2:$J$163,3,FALSE),0)</f>
        <v>8</v>
      </c>
      <c r="AP661" s="1815">
        <f>IFERROR(VLOOKUP($A661,'2017'!$B$2:$J$163,4,FALSE),0)</f>
        <v>19</v>
      </c>
      <c r="AQ661" s="1815">
        <f>IFERROR(VLOOKUP($A661,'2017'!$B$2:$J$163,7,FALSE),0)</f>
        <v>0</v>
      </c>
      <c r="AR661" s="1740">
        <f>IFERROR(VLOOKUP($A661,'2017'!$B$2:$J$163,9,FALSE),0)</f>
        <v>0.37254901960784315</v>
      </c>
      <c r="AS661" s="1700">
        <f>IFERROR(VLOOKUP($A661,'2016'!$B$2:$K$165,3,FALSE),0)</f>
        <v>34</v>
      </c>
      <c r="AT661" s="1796">
        <f>IFERROR(VLOOKUP($A661,'2016'!$B$2:$K$165,4,FALSE),0)</f>
        <v>12</v>
      </c>
      <c r="AU661" s="1796">
        <f>IFERROR(VLOOKUP($A661,'2016'!$B$2:$K$165,5,FALSE),0)</f>
        <v>14</v>
      </c>
      <c r="AV661" s="1796">
        <f>IFERROR(VLOOKUP($A661,'2016'!$B$2:$K$165,8,FALSE),0)</f>
        <v>0</v>
      </c>
      <c r="AW661" s="1740">
        <f>IFERROR(VLOOKUP($A661,'2016'!$B$2:$K$165,10,FALSE),0)</f>
        <v>0.41199999999999998</v>
      </c>
      <c r="AX661" s="1700">
        <f>IFERROR(VLOOKUP($A661,'2015'!$B$2:$K$165,3,FALSE),0)</f>
        <v>39</v>
      </c>
      <c r="AY661" s="1695">
        <f>IFERROR(VLOOKUP($A661,'2015'!$B$2:$K$165,4,FALSE),0)</f>
        <v>8</v>
      </c>
      <c r="AZ661" s="1695">
        <f>IFERROR(VLOOKUP($A661,'2015'!$B$2:$K$165,5,FALSE),0)</f>
        <v>15</v>
      </c>
      <c r="BA661" s="1695">
        <f>IFERROR(VLOOKUP($A661,'2015'!$B$2:$K$165,8,FALSE),0)</f>
        <v>0</v>
      </c>
      <c r="BB661" s="1740">
        <f>IFERROR(VLOOKUP($A661,'2015'!$B$2:$K$165,10,FALSE),0)</f>
        <v>0.38461538461538464</v>
      </c>
      <c r="BC661" s="1700">
        <f>IFERROR(VLOOKUP($A661,'2014'!$B$2:$K$157,3,FALSE),0)</f>
        <v>48</v>
      </c>
      <c r="BD661" s="1691">
        <f>IFERROR(VLOOKUP($A661,'2014'!$B$2:$K$157,4,FALSE),0)</f>
        <v>24</v>
      </c>
      <c r="BE661" s="1691">
        <f>IFERROR(VLOOKUP($A661,'2014'!$B$2:$K$157,5,FALSE),0)</f>
        <v>25</v>
      </c>
      <c r="BF661" s="1691">
        <f>IFERROR(VLOOKUP($A661,'2014'!$B$2:$K$157,8,FALSE),0)</f>
        <v>0</v>
      </c>
      <c r="BG661" s="1740">
        <f>IFERROR(VLOOKUP($A661,'2014'!$B$2:$K$157,10,FALSE),0)</f>
        <v>0.52083333333333337</v>
      </c>
      <c r="BH661" s="1700">
        <f>IFERROR(VLOOKUP($A661,'2013'!$D$4:$I$249,2,FALSE),0)</f>
        <v>38</v>
      </c>
      <c r="BI661" s="1691">
        <f>IFERROR(VLOOKUP($A661,'2013'!$D$4:$I$249,3,FALSE),0)</f>
        <v>9</v>
      </c>
      <c r="BJ661" s="1691">
        <f>IFERROR(VLOOKUP($A661,'2013'!$D$4:$I$249,4,FALSE),0)</f>
        <v>19</v>
      </c>
      <c r="BK661" s="1691">
        <f>IFERROR(VLOOKUP($A661,'2013'!$D$4:$I$249,5,FALSE),0)</f>
        <v>0</v>
      </c>
      <c r="BL661" s="1740">
        <f>IFERROR(VLOOKUP($A661,'2013'!$D$4:$I$249,6,FALSE),0)</f>
        <v>0.5</v>
      </c>
      <c r="BM661" s="1737">
        <f>IFERROR(VLOOKUP($A661,'2012'!$D$3:$O$172,2,FALSE),0)</f>
        <v>264</v>
      </c>
      <c r="BN661" s="1691">
        <f>IFERROR(VLOOKUP($A661,'2012'!$D$3:$O$172,3,FALSE),0)</f>
        <v>133</v>
      </c>
      <c r="BO661" s="1743">
        <f>IFERROR(VLOOKUP($A661,'2012'!$D$3:$O$172,4,FALSE),0)</f>
        <v>0</v>
      </c>
      <c r="BP661" s="1700">
        <f>IFERROR(VLOOKUP($A661,'2012'!$D$3:$O$172,5,FALSE),0)</f>
        <v>41</v>
      </c>
      <c r="BQ661" s="1691">
        <f>IFERROR(VLOOKUP($A661,'2012'!$D$3:$O$172,6,FALSE),0)</f>
        <v>10</v>
      </c>
      <c r="BR661" s="1691">
        <f>IFERROR(VLOOKUP($A661,'2012'!$D$3:$O$172,7,FALSE),0)</f>
        <v>17</v>
      </c>
      <c r="BS661" s="1691">
        <f>IFERROR(VLOOKUP($A661,'2012'!$D$3:$O$172,8,FALSE),0)</f>
        <v>0</v>
      </c>
      <c r="BT661" s="1740">
        <f>IFERROR(VLOOKUP($A661,'2012'!$D$3:$O$172,9,FALSE),0)</f>
        <v>0.41463414634146339</v>
      </c>
      <c r="BU661" s="1737">
        <f>IFERROR(VLOOKUP($A661,'2012'!$D$3:$O$172,10,FALSE),0)</f>
        <v>223</v>
      </c>
      <c r="BV661" s="1691">
        <f>IFERROR(VLOOKUP($A661,'2012'!$D$3:$O$172,11,FALSE),0)</f>
        <v>116</v>
      </c>
      <c r="BW661" s="1743">
        <f>IFERROR(VLOOKUP($A661,'2012'!$D$3:$O$172,12,FALSE),0)</f>
        <v>0</v>
      </c>
      <c r="BX661" s="1700">
        <f>IFERROR(VLOOKUP($A661,'2011'!$D$4:$I$251,2,FALSE),0)</f>
        <v>54</v>
      </c>
      <c r="BY661" s="1691">
        <f>IFERROR(VLOOKUP($A661,'2011'!$D$4:$I$251,3,FALSE),0)</f>
        <v>13</v>
      </c>
      <c r="BZ661" s="1691">
        <f>IFERROR(VLOOKUP($A661,'2011'!$D$4:$I$251,4,FALSE),0)</f>
        <v>27</v>
      </c>
      <c r="CA661" s="1691">
        <f>IFERROR(VLOOKUP($A661,'2011'!$D$4:$I$251,5,FALSE),0)</f>
        <v>0</v>
      </c>
      <c r="CB661" s="1740">
        <f>IFERROR(VLOOKUP($A661,'2011'!$D$4:$I$251,6,FALSE),0)</f>
        <v>0.5</v>
      </c>
      <c r="CC661" s="1700">
        <f>IFERROR(VLOOKUP($A661,'2010'!$C$3:$H$234,2,FALSE),0)</f>
        <v>38</v>
      </c>
      <c r="CD661" s="1691">
        <f>IFERROR(VLOOKUP($A661,'2010'!$C$3:$H$234,3,FALSE),0)</f>
        <v>14</v>
      </c>
      <c r="CE661" s="1691">
        <f>IFERROR(VLOOKUP($A661,'2010'!$C$3:$H$234,4,FALSE),0)</f>
        <v>17</v>
      </c>
      <c r="CF661" s="1691">
        <f>IFERROR(VLOOKUP($A661,'2010'!$C$3:$H$234,5,FALSE),0)</f>
        <v>0</v>
      </c>
      <c r="CG661" s="1740">
        <f>IFERROR(VLOOKUP($A661,'2010'!$C$3:$H$234,6,FALSE),0)</f>
        <v>0.44736842105263158</v>
      </c>
      <c r="CH661" s="1700">
        <f>IFERROR(VLOOKUP($A661,'2009'!$C$3:$H$242,2,FALSE),0)</f>
        <v>37</v>
      </c>
      <c r="CI661" s="1691">
        <f>IFERROR(VLOOKUP($A661,'2009'!$C$3:$H$242,3,FALSE),0)</f>
        <v>11</v>
      </c>
      <c r="CJ661" s="1691">
        <f>IFERROR(VLOOKUP($A661,'2009'!$C$3:$H$242,4,FALSE),0)</f>
        <v>18</v>
      </c>
      <c r="CK661" s="1691">
        <f>IFERROR(VLOOKUP($A661,'2009'!$C$3:$H$242,5,FALSE),0)</f>
        <v>0</v>
      </c>
      <c r="CL661" s="1740">
        <f>IFERROR(VLOOKUP($A661,'2009'!$C$3:$H$242,6,FALSE),0)</f>
        <v>0.48648648648648651</v>
      </c>
      <c r="CM661" s="1700">
        <f>IFERROR(VLOOKUP($A661,'2008'!$C$3:$H$229,2,FALSE),0)</f>
        <v>57</v>
      </c>
      <c r="CN661" s="1691">
        <f>IFERROR(VLOOKUP($A661,'2008'!$C$3:$H$229,3,FALSE),0)</f>
        <v>16</v>
      </c>
      <c r="CO661" s="1691">
        <f>IFERROR(VLOOKUP($A661,'2008'!$C$3:$H$229,4,FALSE),0)</f>
        <v>33</v>
      </c>
      <c r="CP661" s="1691">
        <f>IFERROR(VLOOKUP($A661,'2008'!$C$3:$H$229,5,FALSE),0)</f>
        <v>0</v>
      </c>
      <c r="CQ661" s="1740">
        <f>IFERROR(VLOOKUP($A661,'2008'!$C$3:$H$229,6,FALSE),0)</f>
        <v>0.57894736842105265</v>
      </c>
      <c r="CR661" s="1700">
        <f>IFERROR(VLOOKUP($A661,'2007'!$C$3:$M$238,7,FALSE),0)</f>
        <v>37</v>
      </c>
      <c r="CS661" s="1691">
        <f>IFERROR(VLOOKUP($A661,'2007'!$C$3:$M$238,8,FALSE),0)</f>
        <v>13</v>
      </c>
      <c r="CT661" s="1691">
        <f>IFERROR(VLOOKUP($A661,'2007'!$C$3:$M$238,9,FALSE),0)</f>
        <v>21</v>
      </c>
      <c r="CU661" s="1691">
        <f>IFERROR(VLOOKUP($A661,'2007'!$C$3:$M$238,10,FALSE),0)</f>
        <v>0</v>
      </c>
      <c r="CV661" s="1740">
        <f>IFERROR(VLOOKUP($A661,'2007'!$C$3:$M$238,11,FALSE),0)</f>
        <v>0.56756756756756754</v>
      </c>
      <c r="CW661" s="1700">
        <f>IFERROR(VLOOKUP($A661,'2006'!$A$2:$F$200,2,FALSE),0)</f>
        <v>0</v>
      </c>
      <c r="CX661" s="1691">
        <f>IFERROR(VLOOKUP($A661,'2006'!$A$2:$F$200,4,FALSE),0)</f>
        <v>0</v>
      </c>
      <c r="CY661" s="1691">
        <f>IFERROR(VLOOKUP($A661,'2006'!$A$2:$F$200,5,FALSE),0)</f>
        <v>0</v>
      </c>
      <c r="CZ661" s="1740" t="str">
        <f>IFERROR(VLOOKUP($A661,'2006'!$A$2:$F$200,6,FALSE),0)</f>
        <v>---</v>
      </c>
      <c r="DA661" s="1700">
        <f>IFERROR(VLOOKUP($A661,'2005'!$C$3:$M$205,8,FALSE),0)</f>
        <v>0</v>
      </c>
      <c r="DB661" s="1691">
        <f>IFERROR(VLOOKUP($A661,'2005'!$C$3:$M$205,9,FALSE),0)</f>
        <v>0</v>
      </c>
      <c r="DC661" s="1691">
        <f>IFERROR(VLOOKUP($A661,'2005'!$C$3:$M$205,10,FALSE),0)</f>
        <v>0</v>
      </c>
      <c r="DD661" s="1740">
        <f>IFERROR(VLOOKUP($A661,'2005'!$C$3:$M$205,11,FALSE),0)</f>
        <v>0</v>
      </c>
      <c r="DE661" s="1700">
        <f>IFERROR(VLOOKUP($A661,'2004'!$C$3:$M$213,8,FALSE),0)</f>
        <v>0</v>
      </c>
      <c r="DF661" s="1691">
        <f>IFERROR(VLOOKUP($A661,'2004'!$C$3:$M$213,9,FALSE),0)</f>
        <v>0</v>
      </c>
      <c r="DG661" s="1691">
        <f>IFERROR(VLOOKUP($A661,'2004'!$C$3:$M$213,10,FALSE),0)</f>
        <v>0</v>
      </c>
      <c r="DH661" s="1740">
        <f>IFERROR(VLOOKUP($A661,'2004'!$C$3:$M$213,11,FALSE),0)</f>
        <v>0</v>
      </c>
      <c r="DI661" s="1700">
        <f>IFERROR(VLOOKUP($A661,'2003'!$C$3:$Q$214,12,FALSE),0)</f>
        <v>0</v>
      </c>
      <c r="DJ661" s="1691">
        <f>IFERROR(VLOOKUP($A661,'2003'!$C$3:$Q$214,13,FALSE),0)</f>
        <v>0</v>
      </c>
      <c r="DK661" s="1691">
        <f>IFERROR(VLOOKUP($A661,'2003'!$C$3:$Q$214,14,FALSE),0)</f>
        <v>0</v>
      </c>
      <c r="DL661" s="1740">
        <f>IFERROR(VLOOKUP($A661,'2003'!$C$3:$Q$214,15,FALSE),0)</f>
        <v>0</v>
      </c>
      <c r="DM661" s="1700">
        <f>IFERROR(VLOOKUP($A661,'2002'!$D$3:$R$214,12,FALSE),0)</f>
        <v>0</v>
      </c>
      <c r="DN661" s="1691">
        <f>IFERROR(VLOOKUP($A661,'2002'!$D$3:$R$214,13,FALSE),0)</f>
        <v>0</v>
      </c>
      <c r="DO661" s="1691">
        <f>IFERROR(VLOOKUP($A661,'2002'!$D$3:$R$214,14,FALSE),0)</f>
        <v>0</v>
      </c>
      <c r="DP661" s="1788">
        <f>IFERROR(VLOOKUP($A661,'2002'!$D$3:$R$214,15,FALSE),0)</f>
        <v>0</v>
      </c>
      <c r="DQ661" s="1700">
        <f>IFERROR(VLOOKUP($A661,'Pre 2002'!$C$3:$CK$382,84,FALSE),0)</f>
        <v>0</v>
      </c>
      <c r="DR661" s="1695">
        <f>IFERROR(VLOOKUP($A661,'Pre 2002'!$C$3:$CK$382,85,FALSE),0)</f>
        <v>0</v>
      </c>
      <c r="DS661" s="1695">
        <f>IFERROR(VLOOKUP($A661,'Pre 2002'!$C$3:$CK$382,86,FALSE),0)</f>
        <v>0</v>
      </c>
      <c r="DT661" s="1790">
        <f>IFERROR(VLOOKUP($A661,'Pre 2002'!$C$3:$CK$382,87,FALSE),0)</f>
        <v>0</v>
      </c>
      <c r="DU661" s="1741">
        <f>IFERROR(VLOOKUP(A661,'Pre 2002'!$C$3:$CG$382,83,FALSE),0)</f>
        <v>0</v>
      </c>
    </row>
    <row r="662" spans="1:125">
      <c r="A662" s="1778" t="s">
        <v>1332</v>
      </c>
      <c r="B662" s="1562">
        <f t="shared" si="248"/>
        <v>147</v>
      </c>
      <c r="C662" s="1562">
        <f t="shared" si="249"/>
        <v>66</v>
      </c>
      <c r="D662" s="1562">
        <f t="shared" si="250"/>
        <v>0</v>
      </c>
      <c r="E662" s="1563">
        <f t="shared" si="251"/>
        <v>0.44897959183673469</v>
      </c>
      <c r="F662" s="1786">
        <f t="shared" si="252"/>
        <v>3</v>
      </c>
      <c r="G662" s="1595">
        <v>2010</v>
      </c>
      <c r="H662" s="1567">
        <f t="shared" si="259"/>
        <v>3</v>
      </c>
      <c r="I662" s="1734">
        <f t="shared" si="260"/>
        <v>147</v>
      </c>
      <c r="J662" s="1734">
        <f t="shared" si="261"/>
        <v>66</v>
      </c>
      <c r="K662" s="1734">
        <f t="shared" si="261"/>
        <v>0</v>
      </c>
      <c r="L662" s="1806">
        <f t="shared" si="262"/>
        <v>0.44897959183673469</v>
      </c>
      <c r="O662" s="1700">
        <f>IFERROR(VLOOKUP($A662,'2022'!$B$2:$K$174,3,FALSE),0)</f>
        <v>0</v>
      </c>
      <c r="P662" s="1858">
        <f>IFERROR(VLOOKUP($A662,'2022'!$B$2:$K$174,4,FALSE),0)</f>
        <v>0</v>
      </c>
      <c r="Q662" s="1858">
        <f>IFERROR(VLOOKUP($A662,'2022'!$B$2:$K$174,5,FALSE),0)</f>
        <v>0</v>
      </c>
      <c r="R662" s="1858">
        <f>IFERROR(VLOOKUP($A662,'2022'!$B$2:$K$174,8,FALSE),0)</f>
        <v>0</v>
      </c>
      <c r="S662" s="1740">
        <f>IFERROR(VLOOKUP($A662,'2022'!$B$2:$K$174,10,FALSE),0)</f>
        <v>0</v>
      </c>
      <c r="T662" s="1700">
        <f>IFERROR(VLOOKUP($A662,'2021'!$B$2:$K$174,3,FALSE),0)</f>
        <v>0</v>
      </c>
      <c r="U662" s="1843">
        <f>IFERROR(VLOOKUP($A662,'2021'!$B$2:$K$174,4,FALSE),0)</f>
        <v>0</v>
      </c>
      <c r="V662" s="1843">
        <f>IFERROR(VLOOKUP($A662,'2021'!$B$2:$K$174,5,FALSE),0)</f>
        <v>0</v>
      </c>
      <c r="W662" s="1843">
        <f>IFERROR(VLOOKUP($A662,'2021'!$B$2:$K$174,8,FALSE),0)</f>
        <v>0</v>
      </c>
      <c r="X662" s="1740">
        <f>IFERROR(VLOOKUP($A662,'2021'!$B$2:$K$174,10,FALSE),0)</f>
        <v>0</v>
      </c>
      <c r="Y662" s="1700">
        <f>IFERROR(VLOOKUP($A662,'2020'!$B$2:$K$170,3,FALSE),0)</f>
        <v>0</v>
      </c>
      <c r="Z662" s="1829">
        <f>IFERROR(VLOOKUP($A662,'2020'!$B$2:$K$170,4,FALSE),0)</f>
        <v>0</v>
      </c>
      <c r="AA662" s="1829">
        <f>IFERROR(VLOOKUP($A662,'2020'!$B$2:$K$170,5,FALSE),0)</f>
        <v>0</v>
      </c>
      <c r="AB662" s="1829">
        <f>IFERROR(VLOOKUP($A662,'2020'!$B$2:$K$170,8,FALSE),0)</f>
        <v>0</v>
      </c>
      <c r="AC662" s="1740">
        <f>IFERROR(VLOOKUP($A662,'2020'!$B$2:$K$170,10,FALSE),0)</f>
        <v>0</v>
      </c>
      <c r="AD662" s="1700">
        <f>IFERROR(VLOOKUP($A662,'2019'!$B$2:$K$170,3,FALSE),0)</f>
        <v>0</v>
      </c>
      <c r="AE662" s="1823">
        <f>IFERROR(VLOOKUP($A662,'2019'!$B$2:$K$170,4,FALSE),0)</f>
        <v>0</v>
      </c>
      <c r="AF662" s="1823">
        <f>IFERROR(VLOOKUP($A662,'2019'!$B$2:$K$170,5,FALSE),0)</f>
        <v>0</v>
      </c>
      <c r="AG662" s="1823">
        <f>IFERROR(VLOOKUP($A662,'2019'!$B$2:$K$170,8,FALSE),0)</f>
        <v>0</v>
      </c>
      <c r="AH662" s="1740">
        <f>IFERROR(VLOOKUP($A662,'2019'!$B$2:$K$170,10,FALSE),0)</f>
        <v>0</v>
      </c>
      <c r="AI662" s="1700">
        <f>IFERROR(VLOOKUP($A662,'2018'!$B$2:$K$170,3,FALSE),0)</f>
        <v>0</v>
      </c>
      <c r="AJ662" s="1821">
        <f>IFERROR(VLOOKUP($A662,'2018'!$B$2:$K$170,4,FALSE),0)</f>
        <v>0</v>
      </c>
      <c r="AK662" s="1821">
        <f>IFERROR(VLOOKUP($A662,'2018'!$B$2:$K$170,5,FALSE),0)</f>
        <v>0</v>
      </c>
      <c r="AL662" s="1821">
        <f>IFERROR(VLOOKUP($A662,'2018'!$B$2:$K$170,8,FALSE),0)</f>
        <v>0</v>
      </c>
      <c r="AM662" s="1740">
        <f>IFERROR(VLOOKUP($A662,'2018'!$B$2:$K$170,10,FALSE),0)</f>
        <v>0</v>
      </c>
      <c r="AN662" s="1700">
        <f>IFERROR(VLOOKUP($A662,'2017'!$B$2:$J$163,2,FALSE),0)</f>
        <v>0</v>
      </c>
      <c r="AO662" s="1815">
        <f>IFERROR(VLOOKUP($A662,'2017'!$B$2:$J$163,3,FALSE),0)</f>
        <v>0</v>
      </c>
      <c r="AP662" s="1815">
        <f>IFERROR(VLOOKUP($A662,'2017'!$B$2:$J$163,4,FALSE),0)</f>
        <v>0</v>
      </c>
      <c r="AQ662" s="1815">
        <f>IFERROR(VLOOKUP($A662,'2017'!$B$2:$J$163,7,FALSE),0)</f>
        <v>0</v>
      </c>
      <c r="AR662" s="1740">
        <f>IFERROR(VLOOKUP($A662,'2017'!$B$2:$J$163,9,FALSE),0)</f>
        <v>0</v>
      </c>
      <c r="AS662" s="1700">
        <f>IFERROR(VLOOKUP($A662,'2016'!$B$2:$K$165,3,FALSE),0)</f>
        <v>0</v>
      </c>
      <c r="AT662" s="1796">
        <f>IFERROR(VLOOKUP($A662,'2016'!$B$2:$K$165,4,FALSE),0)</f>
        <v>0</v>
      </c>
      <c r="AU662" s="1796">
        <f>IFERROR(VLOOKUP($A662,'2016'!$B$2:$K$165,5,FALSE),0)</f>
        <v>0</v>
      </c>
      <c r="AV662" s="1796">
        <f>IFERROR(VLOOKUP($A662,'2016'!$B$2:$K$165,8,FALSE),0)</f>
        <v>0</v>
      </c>
      <c r="AW662" s="1740">
        <f>IFERROR(VLOOKUP($A662,'2016'!$B$2:$K$165,10,FALSE),0)</f>
        <v>0</v>
      </c>
      <c r="AX662" s="1700">
        <f>IFERROR(VLOOKUP($A662,'2015'!$B$2:$K$165,3,FALSE),0)</f>
        <v>0</v>
      </c>
      <c r="AY662" s="1695">
        <f>IFERROR(VLOOKUP($A662,'2015'!$B$2:$K$165,4,FALSE),0)</f>
        <v>0</v>
      </c>
      <c r="AZ662" s="1695">
        <f>IFERROR(VLOOKUP($A662,'2015'!$B$2:$K$165,5,FALSE),0)</f>
        <v>0</v>
      </c>
      <c r="BA662" s="1695">
        <f>IFERROR(VLOOKUP($A662,'2015'!$B$2:$K$165,8,FALSE),0)</f>
        <v>0</v>
      </c>
      <c r="BB662" s="1740">
        <f>IFERROR(VLOOKUP($A662,'2015'!$B$2:$K$165,10,FALSE),0)</f>
        <v>0</v>
      </c>
      <c r="BC662" s="1700">
        <f>IFERROR(VLOOKUP($A662,'2014'!$B$2:$K$157,3,FALSE),0)</f>
        <v>0</v>
      </c>
      <c r="BD662" s="1691">
        <f>IFERROR(VLOOKUP($A662,'2014'!$B$2:$K$157,4,FALSE),0)</f>
        <v>0</v>
      </c>
      <c r="BE662" s="1691">
        <f>IFERROR(VLOOKUP($A662,'2014'!$B$2:$K$157,5,FALSE),0)</f>
        <v>0</v>
      </c>
      <c r="BF662" s="1691">
        <f>IFERROR(VLOOKUP($A662,'2014'!$B$2:$K$157,8,FALSE),0)</f>
        <v>0</v>
      </c>
      <c r="BG662" s="1740">
        <f>IFERROR(VLOOKUP($A662,'2014'!$B$2:$K$157,10,FALSE),0)</f>
        <v>0</v>
      </c>
      <c r="BH662" s="1700">
        <f>IFERROR(VLOOKUP($A662,'2013'!$D$4:$I$249,2,FALSE),0)</f>
        <v>0</v>
      </c>
      <c r="BI662" s="1691">
        <f>IFERROR(VLOOKUP($A662,'2013'!$D$4:$I$249,3,FALSE),0)</f>
        <v>0</v>
      </c>
      <c r="BJ662" s="1691">
        <f>IFERROR(VLOOKUP($A662,'2013'!$D$4:$I$249,4,FALSE),0)</f>
        <v>0</v>
      </c>
      <c r="BK662" s="1691">
        <f>IFERROR(VLOOKUP($A662,'2013'!$D$4:$I$249,5,FALSE),0)</f>
        <v>0</v>
      </c>
      <c r="BL662" s="1740">
        <f>IFERROR(VLOOKUP($A662,'2013'!$D$4:$I$249,6,FALSE),0)</f>
        <v>0</v>
      </c>
      <c r="BM662" s="1737">
        <f>IFERROR(VLOOKUP($A662,'2012'!$D$3:$O$172,2,FALSE),0)</f>
        <v>148</v>
      </c>
      <c r="BN662" s="1691">
        <f>IFERROR(VLOOKUP($A662,'2012'!$D$3:$O$172,3,FALSE),0)</f>
        <v>67</v>
      </c>
      <c r="BO662" s="1743">
        <f>IFERROR(VLOOKUP($A662,'2012'!$D$3:$O$172,4,FALSE),0)</f>
        <v>0</v>
      </c>
      <c r="BP662" s="1700">
        <f>IFERROR(VLOOKUP($A662,'2012'!$D$3:$O$172,5,FALSE),0)</f>
        <v>22</v>
      </c>
      <c r="BQ662" s="1691">
        <f>IFERROR(VLOOKUP($A662,'2012'!$D$3:$O$172,6,FALSE),0)</f>
        <v>4</v>
      </c>
      <c r="BR662" s="1691">
        <f>IFERROR(VLOOKUP($A662,'2012'!$D$3:$O$172,7,FALSE),0)</f>
        <v>9</v>
      </c>
      <c r="BS662" s="1691">
        <f>IFERROR(VLOOKUP($A662,'2012'!$D$3:$O$172,8,FALSE),0)</f>
        <v>0</v>
      </c>
      <c r="BT662" s="1740">
        <f>IFERROR(VLOOKUP($A662,'2012'!$D$3:$O$172,9,FALSE),0)</f>
        <v>0.40909090909090912</v>
      </c>
      <c r="BU662" s="1737">
        <f>IFERROR(VLOOKUP($A662,'2012'!$D$3:$O$172,10,FALSE),0)</f>
        <v>125</v>
      </c>
      <c r="BV662" s="1691">
        <f>IFERROR(VLOOKUP($A662,'2012'!$D$3:$O$172,11,FALSE),0)</f>
        <v>57</v>
      </c>
      <c r="BW662" s="1743">
        <f>IFERROR(VLOOKUP($A662,'2012'!$D$3:$O$172,12,FALSE),0)</f>
        <v>0</v>
      </c>
      <c r="BX662" s="1700">
        <f>IFERROR(VLOOKUP($A662,'2011'!$D$4:$I$251,2,FALSE),0)</f>
        <v>67</v>
      </c>
      <c r="BY662" s="1691">
        <f>IFERROR(VLOOKUP($A662,'2011'!$D$4:$I$251,3,FALSE),0)</f>
        <v>14</v>
      </c>
      <c r="BZ662" s="1691">
        <f>IFERROR(VLOOKUP($A662,'2011'!$D$4:$I$251,4,FALSE),0)</f>
        <v>30</v>
      </c>
      <c r="CA662" s="1691">
        <f>IFERROR(VLOOKUP($A662,'2011'!$D$4:$I$251,5,FALSE),0)</f>
        <v>0</v>
      </c>
      <c r="CB662" s="1740">
        <f>IFERROR(VLOOKUP($A662,'2011'!$D$4:$I$251,6,FALSE),0)</f>
        <v>0.44776119402985076</v>
      </c>
      <c r="CC662" s="1700">
        <f>IFERROR(VLOOKUP($A662,'2010'!$C$3:$H$234,2,FALSE),0)</f>
        <v>58</v>
      </c>
      <c r="CD662" s="1691">
        <f>IFERROR(VLOOKUP($A662,'2010'!$C$3:$H$234,3,FALSE),0)</f>
        <v>19</v>
      </c>
      <c r="CE662" s="1691">
        <f>IFERROR(VLOOKUP($A662,'2010'!$C$3:$H$234,4,FALSE),0)</f>
        <v>27</v>
      </c>
      <c r="CF662" s="1691">
        <f>IFERROR(VLOOKUP($A662,'2010'!$C$3:$H$234,5,FALSE),0)</f>
        <v>0</v>
      </c>
      <c r="CG662" s="1740">
        <f>IFERROR(VLOOKUP($A662,'2010'!$C$3:$H$234,6,FALSE),0)</f>
        <v>0.46551724137931033</v>
      </c>
      <c r="CH662" s="1700">
        <f>IFERROR(VLOOKUP($A662,'2009'!$C$3:$H$242,2,FALSE),0)</f>
        <v>0</v>
      </c>
      <c r="CI662" s="1691">
        <f>IFERROR(VLOOKUP($A662,'2009'!$C$3:$H$242,3,FALSE),0)</f>
        <v>0</v>
      </c>
      <c r="CJ662" s="1691">
        <f>IFERROR(VLOOKUP($A662,'2009'!$C$3:$H$242,4,FALSE),0)</f>
        <v>0</v>
      </c>
      <c r="CK662" s="1691">
        <f>IFERROR(VLOOKUP($A662,'2009'!$C$3:$H$242,5,FALSE),0)</f>
        <v>0</v>
      </c>
      <c r="CL662" s="1740">
        <f>IFERROR(VLOOKUP($A662,'2009'!$C$3:$H$242,6,FALSE),0)</f>
        <v>0</v>
      </c>
      <c r="CM662" s="1700">
        <f>IFERROR(VLOOKUP($A662,'2008'!$C$3:$H$229,2,FALSE),0)</f>
        <v>0</v>
      </c>
      <c r="CN662" s="1691">
        <f>IFERROR(VLOOKUP($A662,'2008'!$C$3:$H$229,3,FALSE),0)</f>
        <v>0</v>
      </c>
      <c r="CO662" s="1691">
        <f>IFERROR(VLOOKUP($A662,'2008'!$C$3:$H$229,4,FALSE),0)</f>
        <v>0</v>
      </c>
      <c r="CP662" s="1691">
        <f>IFERROR(VLOOKUP($A662,'2008'!$C$3:$H$229,5,FALSE),0)</f>
        <v>0</v>
      </c>
      <c r="CQ662" s="1740">
        <f>IFERROR(VLOOKUP($A662,'2008'!$C$3:$H$229,6,FALSE),0)</f>
        <v>0</v>
      </c>
      <c r="CR662" s="1700">
        <f>IFERROR(VLOOKUP($A662,'2007'!$C$3:$M$238,7,FALSE),0)</f>
        <v>0</v>
      </c>
      <c r="CS662" s="1691">
        <f>IFERROR(VLOOKUP($A662,'2007'!$C$3:$M$238,8,FALSE),0)</f>
        <v>0</v>
      </c>
      <c r="CT662" s="1691">
        <f>IFERROR(VLOOKUP($A662,'2007'!$C$3:$M$238,9,FALSE),0)</f>
        <v>0</v>
      </c>
      <c r="CU662" s="1691">
        <f>IFERROR(VLOOKUP($A662,'2007'!$C$3:$M$238,10,FALSE),0)</f>
        <v>0</v>
      </c>
      <c r="CV662" s="1740">
        <f>IFERROR(VLOOKUP($A662,'2007'!$C$3:$M$238,11,FALSE),0)</f>
        <v>0</v>
      </c>
      <c r="CW662" s="1700">
        <f>IFERROR(VLOOKUP($A662,'2006'!$A$2:$F$200,2,FALSE),0)</f>
        <v>0</v>
      </c>
      <c r="CX662" s="1691">
        <f>IFERROR(VLOOKUP($A662,'2006'!$A$2:$F$200,4,FALSE),0)</f>
        <v>0</v>
      </c>
      <c r="CY662" s="1691">
        <f>IFERROR(VLOOKUP($A662,'2006'!$A$2:$F$200,5,FALSE),0)</f>
        <v>0</v>
      </c>
      <c r="CZ662" s="1740">
        <f>IFERROR(VLOOKUP($A662,'2006'!$A$2:$F$200,6,FALSE),0)</f>
        <v>0</v>
      </c>
      <c r="DA662" s="1700">
        <f>IFERROR(VLOOKUP($A662,'2005'!$C$3:$M$205,8,FALSE),0)</f>
        <v>0</v>
      </c>
      <c r="DB662" s="1691">
        <f>IFERROR(VLOOKUP($A662,'2005'!$C$3:$M$205,9,FALSE),0)</f>
        <v>0</v>
      </c>
      <c r="DC662" s="1691">
        <f>IFERROR(VLOOKUP($A662,'2005'!$C$3:$M$205,10,FALSE),0)</f>
        <v>0</v>
      </c>
      <c r="DD662" s="1740">
        <f>IFERROR(VLOOKUP($A662,'2005'!$C$3:$M$205,11,FALSE),0)</f>
        <v>0</v>
      </c>
      <c r="DE662" s="1700">
        <f>IFERROR(VLOOKUP($A662,'2004'!$C$3:$M$213,8,FALSE),0)</f>
        <v>0</v>
      </c>
      <c r="DF662" s="1691">
        <f>IFERROR(VLOOKUP($A662,'2004'!$C$3:$M$213,9,FALSE),0)</f>
        <v>0</v>
      </c>
      <c r="DG662" s="1691">
        <f>IFERROR(VLOOKUP($A662,'2004'!$C$3:$M$213,10,FALSE),0)</f>
        <v>0</v>
      </c>
      <c r="DH662" s="1740">
        <f>IFERROR(VLOOKUP($A662,'2004'!$C$3:$M$213,11,FALSE),0)</f>
        <v>0</v>
      </c>
      <c r="DI662" s="1700">
        <f>IFERROR(VLOOKUP($A662,'2003'!$C$3:$Q$214,12,FALSE),0)</f>
        <v>0</v>
      </c>
      <c r="DJ662" s="1691">
        <f>IFERROR(VLOOKUP($A662,'2003'!$C$3:$Q$214,13,FALSE),0)</f>
        <v>0</v>
      </c>
      <c r="DK662" s="1691">
        <f>IFERROR(VLOOKUP($A662,'2003'!$C$3:$Q$214,14,FALSE),0)</f>
        <v>0</v>
      </c>
      <c r="DL662" s="1740">
        <f>IFERROR(VLOOKUP($A662,'2003'!$C$3:$Q$214,15,FALSE),0)</f>
        <v>0</v>
      </c>
      <c r="DM662" s="1700">
        <f>IFERROR(VLOOKUP($A662,'2002'!$D$3:$R$214,12,FALSE),0)</f>
        <v>0</v>
      </c>
      <c r="DN662" s="1691">
        <f>IFERROR(VLOOKUP($A662,'2002'!$D$3:$R$214,13,FALSE),0)</f>
        <v>0</v>
      </c>
      <c r="DO662" s="1691">
        <f>IFERROR(VLOOKUP($A662,'2002'!$D$3:$R$214,14,FALSE),0)</f>
        <v>0</v>
      </c>
      <c r="DP662" s="1788">
        <f>IFERROR(VLOOKUP($A662,'2002'!$D$3:$R$214,15,FALSE),0)</f>
        <v>0</v>
      </c>
      <c r="DQ662" s="1700">
        <f>IFERROR(VLOOKUP($A662,'Pre 2002'!$C$3:$CK$382,84,FALSE),0)</f>
        <v>0</v>
      </c>
      <c r="DR662" s="1695">
        <f>IFERROR(VLOOKUP($A662,'Pre 2002'!$C$3:$CK$382,85,FALSE),0)</f>
        <v>0</v>
      </c>
      <c r="DS662" s="1695">
        <f>IFERROR(VLOOKUP($A662,'Pre 2002'!$C$3:$CK$382,86,FALSE),0)</f>
        <v>0</v>
      </c>
      <c r="DT662" s="1790">
        <f>IFERROR(VLOOKUP($A662,'Pre 2002'!$C$3:$CK$382,87,FALSE),0)</f>
        <v>0</v>
      </c>
      <c r="DU662" s="1741">
        <f>IFERROR(VLOOKUP(A662,'Pre 2002'!$C$3:$CG$382,83,FALSE),0)</f>
        <v>0</v>
      </c>
    </row>
    <row r="663" spans="1:125">
      <c r="A663" s="1778" t="s">
        <v>2013</v>
      </c>
      <c r="B663" s="1562">
        <f t="shared" si="248"/>
        <v>49</v>
      </c>
      <c r="C663" s="1562">
        <f t="shared" si="249"/>
        <v>22</v>
      </c>
      <c r="D663" s="1562">
        <f t="shared" si="250"/>
        <v>0</v>
      </c>
      <c r="E663" s="1563">
        <f t="shared" si="251"/>
        <v>0.44897959183673469</v>
      </c>
      <c r="F663" s="1786">
        <f t="shared" si="252"/>
        <v>1</v>
      </c>
      <c r="G663" s="1595" t="s">
        <v>2159</v>
      </c>
      <c r="H663" s="1567">
        <f t="shared" si="259"/>
        <v>1</v>
      </c>
      <c r="I663" s="1734">
        <f t="shared" si="260"/>
        <v>49</v>
      </c>
      <c r="J663" s="1734">
        <f t="shared" si="261"/>
        <v>22</v>
      </c>
      <c r="K663" s="1734">
        <f t="shared" si="261"/>
        <v>0</v>
      </c>
      <c r="L663" s="1806">
        <f t="shared" si="262"/>
        <v>0.44897959183673469</v>
      </c>
      <c r="O663" s="1700">
        <f>IFERROR(VLOOKUP($A663,'2022'!$B$2:$K$174,3,FALSE),0)</f>
        <v>0</v>
      </c>
      <c r="P663" s="1858">
        <f>IFERROR(VLOOKUP($A663,'2022'!$B$2:$K$174,4,FALSE),0)</f>
        <v>0</v>
      </c>
      <c r="Q663" s="1858">
        <f>IFERROR(VLOOKUP($A663,'2022'!$B$2:$K$174,5,FALSE),0)</f>
        <v>0</v>
      </c>
      <c r="R663" s="1858">
        <f>IFERROR(VLOOKUP($A663,'2022'!$B$2:$K$174,8,FALSE),0)</f>
        <v>0</v>
      </c>
      <c r="S663" s="1740">
        <f>IFERROR(VLOOKUP($A663,'2022'!$B$2:$K$174,10,FALSE),0)</f>
        <v>0</v>
      </c>
      <c r="T663" s="1700">
        <f>IFERROR(VLOOKUP($A663,'2021'!$B$2:$K$174,3,FALSE),0)</f>
        <v>0</v>
      </c>
      <c r="U663" s="1843">
        <f>IFERROR(VLOOKUP($A663,'2021'!$B$2:$K$174,4,FALSE),0)</f>
        <v>0</v>
      </c>
      <c r="V663" s="1843">
        <f>IFERROR(VLOOKUP($A663,'2021'!$B$2:$K$174,5,FALSE),0)</f>
        <v>0</v>
      </c>
      <c r="W663" s="1843">
        <f>IFERROR(VLOOKUP($A663,'2021'!$B$2:$K$174,8,FALSE),0)</f>
        <v>0</v>
      </c>
      <c r="X663" s="1740">
        <f>IFERROR(VLOOKUP($A663,'2021'!$B$2:$K$174,10,FALSE),0)</f>
        <v>0</v>
      </c>
      <c r="Y663" s="1700">
        <f>IFERROR(VLOOKUP($A663,'2020'!$B$2:$K$170,3,FALSE),0)</f>
        <v>0</v>
      </c>
      <c r="Z663" s="1829">
        <f>IFERROR(VLOOKUP($A663,'2020'!$B$2:$K$170,4,FALSE),0)</f>
        <v>0</v>
      </c>
      <c r="AA663" s="1829">
        <f>IFERROR(VLOOKUP($A663,'2020'!$B$2:$K$170,5,FALSE),0)</f>
        <v>0</v>
      </c>
      <c r="AB663" s="1829">
        <f>IFERROR(VLOOKUP($A663,'2020'!$B$2:$K$170,8,FALSE),0)</f>
        <v>0</v>
      </c>
      <c r="AC663" s="1740">
        <f>IFERROR(VLOOKUP($A663,'2020'!$B$2:$K$170,10,FALSE),0)</f>
        <v>0</v>
      </c>
      <c r="AD663" s="1700">
        <f>IFERROR(VLOOKUP($A663,'2019'!$B$2:$K$170,3,FALSE),0)</f>
        <v>0</v>
      </c>
      <c r="AE663" s="1823">
        <f>IFERROR(VLOOKUP($A663,'2019'!$B$2:$K$170,4,FALSE),0)</f>
        <v>0</v>
      </c>
      <c r="AF663" s="1823">
        <f>IFERROR(VLOOKUP($A663,'2019'!$B$2:$K$170,5,FALSE),0)</f>
        <v>0</v>
      </c>
      <c r="AG663" s="1823">
        <f>IFERROR(VLOOKUP($A663,'2019'!$B$2:$K$170,8,FALSE),0)</f>
        <v>0</v>
      </c>
      <c r="AH663" s="1740">
        <f>IFERROR(VLOOKUP($A663,'2019'!$B$2:$K$170,10,FALSE),0)</f>
        <v>0</v>
      </c>
      <c r="AI663" s="1700">
        <f>IFERROR(VLOOKUP($A663,'2018'!$B$2:$K$170,3,FALSE),0)</f>
        <v>0</v>
      </c>
      <c r="AJ663" s="1821">
        <f>IFERROR(VLOOKUP($A663,'2018'!$B$2:$K$170,4,FALSE),0)</f>
        <v>0</v>
      </c>
      <c r="AK663" s="1821">
        <f>IFERROR(VLOOKUP($A663,'2018'!$B$2:$K$170,5,FALSE),0)</f>
        <v>0</v>
      </c>
      <c r="AL663" s="1821">
        <f>IFERROR(VLOOKUP($A663,'2018'!$B$2:$K$170,8,FALSE),0)</f>
        <v>0</v>
      </c>
      <c r="AM663" s="1740">
        <f>IFERROR(VLOOKUP($A663,'2018'!$B$2:$K$170,10,FALSE),0)</f>
        <v>0</v>
      </c>
      <c r="AN663" s="1700">
        <f>IFERROR(VLOOKUP($A663,'2017'!$B$2:$J$163,2,FALSE),0)</f>
        <v>0</v>
      </c>
      <c r="AO663" s="1815">
        <f>IFERROR(VLOOKUP($A663,'2017'!$B$2:$J$163,3,FALSE),0)</f>
        <v>0</v>
      </c>
      <c r="AP663" s="1815">
        <f>IFERROR(VLOOKUP($A663,'2017'!$B$2:$J$163,4,FALSE),0)</f>
        <v>0</v>
      </c>
      <c r="AQ663" s="1815">
        <f>IFERROR(VLOOKUP($A663,'2017'!$B$2:$J$163,7,FALSE),0)</f>
        <v>0</v>
      </c>
      <c r="AR663" s="1740">
        <f>IFERROR(VLOOKUP($A663,'2017'!$B$2:$J$163,9,FALSE),0)</f>
        <v>0</v>
      </c>
      <c r="AS663" s="1700">
        <f>IFERROR(VLOOKUP($A663,'2016'!$B$2:$K$165,3,FALSE),0)</f>
        <v>0</v>
      </c>
      <c r="AT663" s="1796">
        <f>IFERROR(VLOOKUP($A663,'2016'!$B$2:$K$165,4,FALSE),0)</f>
        <v>0</v>
      </c>
      <c r="AU663" s="1796">
        <f>IFERROR(VLOOKUP($A663,'2016'!$B$2:$K$165,5,FALSE),0)</f>
        <v>0</v>
      </c>
      <c r="AV663" s="1796">
        <f>IFERROR(VLOOKUP($A663,'2016'!$B$2:$K$165,8,FALSE),0)</f>
        <v>0</v>
      </c>
      <c r="AW663" s="1740">
        <f>IFERROR(VLOOKUP($A663,'2016'!$B$2:$K$165,10,FALSE),0)</f>
        <v>0</v>
      </c>
      <c r="AX663" s="1700">
        <f>IFERROR(VLOOKUP($A663,'2015'!$B$2:$K$165,3,FALSE),0)</f>
        <v>0</v>
      </c>
      <c r="AY663" s="1695">
        <f>IFERROR(VLOOKUP($A663,'2015'!$B$2:$K$165,4,FALSE),0)</f>
        <v>0</v>
      </c>
      <c r="AZ663" s="1695">
        <f>IFERROR(VLOOKUP($A663,'2015'!$B$2:$K$165,5,FALSE),0)</f>
        <v>0</v>
      </c>
      <c r="BA663" s="1695">
        <f>IFERROR(VLOOKUP($A663,'2015'!$B$2:$K$165,8,FALSE),0)</f>
        <v>0</v>
      </c>
      <c r="BB663" s="1740">
        <f>IFERROR(VLOOKUP($A663,'2015'!$B$2:$K$165,10,FALSE),0)</f>
        <v>0</v>
      </c>
      <c r="BC663" s="1700">
        <f>IFERROR(VLOOKUP($A663,'2014'!$B$2:$K$157,3,FALSE),0)</f>
        <v>0</v>
      </c>
      <c r="BD663" s="1691">
        <f>IFERROR(VLOOKUP($A663,'2014'!$B$2:$K$157,4,FALSE),0)</f>
        <v>0</v>
      </c>
      <c r="BE663" s="1691">
        <f>IFERROR(VLOOKUP($A663,'2014'!$B$2:$K$157,5,FALSE),0)</f>
        <v>0</v>
      </c>
      <c r="BF663" s="1691">
        <f>IFERROR(VLOOKUP($A663,'2014'!$B$2:$K$157,8,FALSE),0)</f>
        <v>0</v>
      </c>
      <c r="BG663" s="1740">
        <f>IFERROR(VLOOKUP($A663,'2014'!$B$2:$K$157,10,FALSE),0)</f>
        <v>0</v>
      </c>
      <c r="BH663" s="1700">
        <f>IFERROR(VLOOKUP($A663,'2013'!$D$4:$I$249,2,FALSE),0)</f>
        <v>0</v>
      </c>
      <c r="BI663" s="1691">
        <f>IFERROR(VLOOKUP($A663,'2013'!$D$4:$I$249,3,FALSE),0)</f>
        <v>0</v>
      </c>
      <c r="BJ663" s="1691">
        <f>IFERROR(VLOOKUP($A663,'2013'!$D$4:$I$249,4,FALSE),0)</f>
        <v>0</v>
      </c>
      <c r="BK663" s="1691">
        <f>IFERROR(VLOOKUP($A663,'2013'!$D$4:$I$249,5,FALSE),0)</f>
        <v>0</v>
      </c>
      <c r="BL663" s="1740">
        <f>IFERROR(VLOOKUP($A663,'2013'!$D$4:$I$249,6,FALSE),0)</f>
        <v>0</v>
      </c>
      <c r="BM663" s="1737">
        <f>IFERROR(VLOOKUP($A663,'2012'!$D$3:$O$172,2,FALSE),0)</f>
        <v>0</v>
      </c>
      <c r="BN663" s="1691">
        <f>IFERROR(VLOOKUP($A663,'2012'!$D$3:$O$172,3,FALSE),0)</f>
        <v>0</v>
      </c>
      <c r="BO663" s="1743">
        <f>IFERROR(VLOOKUP($A663,'2012'!$D$3:$O$172,4,FALSE),0)</f>
        <v>0</v>
      </c>
      <c r="BP663" s="1700">
        <f>IFERROR(VLOOKUP($A663,'2012'!$D$3:$O$172,5,FALSE),0)</f>
        <v>0</v>
      </c>
      <c r="BQ663" s="1691">
        <f>IFERROR(VLOOKUP($A663,'2012'!$D$3:$O$172,6,FALSE),0)</f>
        <v>0</v>
      </c>
      <c r="BR663" s="1691">
        <f>IFERROR(VLOOKUP($A663,'2012'!$D$3:$O$172,7,FALSE),0)</f>
        <v>0</v>
      </c>
      <c r="BS663" s="1691">
        <f>IFERROR(VLOOKUP($A663,'2012'!$D$3:$O$172,8,FALSE),0)</f>
        <v>0</v>
      </c>
      <c r="BT663" s="1740">
        <f>IFERROR(VLOOKUP($A663,'2012'!$D$3:$O$172,9,FALSE),0)</f>
        <v>0</v>
      </c>
      <c r="BX663" s="1700">
        <f>IFERROR(VLOOKUP($A663,'2011'!$D$4:$I$251,2,FALSE),0)</f>
        <v>0</v>
      </c>
      <c r="BY663" s="1691">
        <f>IFERROR(VLOOKUP($A663,'2011'!$D$4:$I$251,3,FALSE),0)</f>
        <v>0</v>
      </c>
      <c r="BZ663" s="1691">
        <f>IFERROR(VLOOKUP($A663,'2011'!$D$4:$I$251,4,FALSE),0)</f>
        <v>0</v>
      </c>
      <c r="CA663" s="1691">
        <f>IFERROR(VLOOKUP($A663,'2011'!$D$4:$I$251,5,FALSE),0)</f>
        <v>0</v>
      </c>
      <c r="CB663" s="1740">
        <f>IFERROR(VLOOKUP($A663,'2011'!$D$4:$I$251,6,FALSE),0)</f>
        <v>0</v>
      </c>
      <c r="CC663" s="1700">
        <f>IFERROR(VLOOKUP($A663,'2010'!$C$3:$H$234,2,FALSE),0)</f>
        <v>0</v>
      </c>
      <c r="CD663" s="1691">
        <f>IFERROR(VLOOKUP($A663,'2010'!$C$3:$H$234,3,FALSE),0)</f>
        <v>0</v>
      </c>
      <c r="CE663" s="1691">
        <f>IFERROR(VLOOKUP($A663,'2010'!$C$3:$H$234,4,FALSE),0)</f>
        <v>0</v>
      </c>
      <c r="CF663" s="1691">
        <f>IFERROR(VLOOKUP($A663,'2010'!$C$3:$H$234,5,FALSE),0)</f>
        <v>0</v>
      </c>
      <c r="CG663" s="1740">
        <f>IFERROR(VLOOKUP($A663,'2010'!$C$3:$H$234,6,FALSE),0)</f>
        <v>0</v>
      </c>
      <c r="CH663" s="1700">
        <f>IFERROR(VLOOKUP($A663,'2009'!$C$3:$H$242,2,FALSE),0)</f>
        <v>0</v>
      </c>
      <c r="CI663" s="1691">
        <f>IFERROR(VLOOKUP($A663,'2009'!$C$3:$H$242,3,FALSE),0)</f>
        <v>0</v>
      </c>
      <c r="CJ663" s="1691">
        <f>IFERROR(VLOOKUP($A663,'2009'!$C$3:$H$242,4,FALSE),0)</f>
        <v>0</v>
      </c>
      <c r="CK663" s="1691">
        <f>IFERROR(VLOOKUP($A663,'2009'!$C$3:$H$242,5,FALSE),0)</f>
        <v>0</v>
      </c>
      <c r="CL663" s="1740">
        <f>IFERROR(VLOOKUP($A663,'2009'!$C$3:$H$242,6,FALSE),0)</f>
        <v>0</v>
      </c>
      <c r="CM663" s="1700">
        <f>IFERROR(VLOOKUP($A663,'2008'!$C$3:$H$229,2,FALSE),0)</f>
        <v>0</v>
      </c>
      <c r="CN663" s="1691">
        <f>IFERROR(VLOOKUP($A663,'2008'!$C$3:$H$229,3,FALSE),0)</f>
        <v>0</v>
      </c>
      <c r="CO663" s="1691">
        <f>IFERROR(VLOOKUP($A663,'2008'!$C$3:$H$229,4,FALSE),0)</f>
        <v>0</v>
      </c>
      <c r="CP663" s="1691">
        <f>IFERROR(VLOOKUP($A663,'2008'!$C$3:$H$229,5,FALSE),0)</f>
        <v>0</v>
      </c>
      <c r="CQ663" s="1740">
        <f>IFERROR(VLOOKUP($A663,'2008'!$C$3:$H$229,6,FALSE),0)</f>
        <v>0</v>
      </c>
      <c r="CR663" s="1700">
        <f>IFERROR(VLOOKUP($A663,'2007'!$C$3:$M$238,7,FALSE),0)</f>
        <v>0</v>
      </c>
      <c r="CS663" s="1691">
        <f>IFERROR(VLOOKUP($A663,'2007'!$C$3:$M$238,8,FALSE),0)</f>
        <v>0</v>
      </c>
      <c r="CT663" s="1691">
        <f>IFERROR(VLOOKUP($A663,'2007'!$C$3:$M$238,9,FALSE),0)</f>
        <v>0</v>
      </c>
      <c r="CU663" s="1691">
        <f>IFERROR(VLOOKUP($A663,'2007'!$C$3:$M$238,10,FALSE),0)</f>
        <v>0</v>
      </c>
      <c r="CV663" s="1740">
        <f>IFERROR(VLOOKUP($A663,'2007'!$C$3:$M$238,11,FALSE),0)</f>
        <v>0</v>
      </c>
      <c r="CW663" s="1700">
        <f>IFERROR(VLOOKUP($A663,'2006'!$A$2:$F$200,2,FALSE),0)</f>
        <v>0</v>
      </c>
      <c r="CX663" s="1691">
        <f>IFERROR(VLOOKUP($A663,'2006'!$A$2:$F$200,4,FALSE),0)</f>
        <v>0</v>
      </c>
      <c r="CY663" s="1691">
        <f>IFERROR(VLOOKUP($A663,'2006'!$A$2:$F$200,5,FALSE),0)</f>
        <v>0</v>
      </c>
      <c r="CZ663" s="1740">
        <f>IFERROR(VLOOKUP($A663,'2006'!$A$2:$F$200,6,FALSE),0)</f>
        <v>0</v>
      </c>
      <c r="DA663" s="1700">
        <f>IFERROR(VLOOKUP($A663,'2005'!$C$3:$M$205,8,FALSE),0)</f>
        <v>0</v>
      </c>
      <c r="DB663" s="1691">
        <f>IFERROR(VLOOKUP($A663,'2005'!$C$3:$M$205,9,FALSE),0)</f>
        <v>0</v>
      </c>
      <c r="DC663" s="1691">
        <f>IFERROR(VLOOKUP($A663,'2005'!$C$3:$M$205,10,FALSE),0)</f>
        <v>0</v>
      </c>
      <c r="DD663" s="1740">
        <f>IFERROR(VLOOKUP($A663,'2005'!$C$3:$M$205,11,FALSE),0)</f>
        <v>0</v>
      </c>
      <c r="DE663" s="1700">
        <f>IFERROR(VLOOKUP($A663,'2004'!$C$3:$M$213,8,FALSE),0)</f>
        <v>0</v>
      </c>
      <c r="DF663" s="1691">
        <f>IFERROR(VLOOKUP($A663,'2004'!$C$3:$M$213,9,FALSE),0)</f>
        <v>0</v>
      </c>
      <c r="DG663" s="1691">
        <f>IFERROR(VLOOKUP($A663,'2004'!$C$3:$M$213,10,FALSE),0)</f>
        <v>0</v>
      </c>
      <c r="DH663" s="1740">
        <f>IFERROR(VLOOKUP($A663,'2004'!$C$3:$M$213,11,FALSE),0)</f>
        <v>0</v>
      </c>
      <c r="DI663" s="1700">
        <f>IFERROR(VLOOKUP($A663,'2003'!$C$3:$Q$214,12,FALSE),0)</f>
        <v>0</v>
      </c>
      <c r="DJ663" s="1691">
        <f>IFERROR(VLOOKUP($A663,'2003'!$C$3:$Q$214,13,FALSE),0)</f>
        <v>0</v>
      </c>
      <c r="DK663" s="1691">
        <f>IFERROR(VLOOKUP($A663,'2003'!$C$3:$Q$214,14,FALSE),0)</f>
        <v>0</v>
      </c>
      <c r="DL663" s="1740">
        <f>IFERROR(VLOOKUP($A663,'2003'!$C$3:$Q$214,15,FALSE),0)</f>
        <v>0</v>
      </c>
      <c r="DM663" s="1700">
        <f>IFERROR(VLOOKUP($A663,'2002'!$D$3:$R$214,12,FALSE),0)</f>
        <v>0</v>
      </c>
      <c r="DN663" s="1691">
        <f>IFERROR(VLOOKUP($A663,'2002'!$D$3:$R$214,13,FALSE),0)</f>
        <v>0</v>
      </c>
      <c r="DO663" s="1691">
        <f>IFERROR(VLOOKUP($A663,'2002'!$D$3:$R$214,14,FALSE),0)</f>
        <v>0</v>
      </c>
      <c r="DP663" s="1788">
        <f>IFERROR(VLOOKUP($A663,'2002'!$D$3:$R$214,15,FALSE),0)</f>
        <v>0</v>
      </c>
      <c r="DQ663" s="1700">
        <f>IFERROR(VLOOKUP($A663,'Pre 2002'!$C$3:$CK$382,84,FALSE),0)</f>
        <v>49</v>
      </c>
      <c r="DR663" s="1695">
        <f>IFERROR(VLOOKUP($A663,'Pre 2002'!$C$3:$CK$382,85,FALSE),0)</f>
        <v>22</v>
      </c>
      <c r="DS663" s="1695">
        <f>IFERROR(VLOOKUP($A663,'Pre 2002'!$C$3:$CK$382,86,FALSE),0)</f>
        <v>0</v>
      </c>
      <c r="DT663" s="1790">
        <f>IFERROR(VLOOKUP($A663,'Pre 2002'!$C$3:$CK$382,87,FALSE),0)</f>
        <v>0.44897959183673469</v>
      </c>
      <c r="DU663" s="1741">
        <f>IFERROR(VLOOKUP(A663,'Pre 2002'!$C$3:$CG$382,83,FALSE),0)</f>
        <v>1</v>
      </c>
    </row>
    <row r="664" spans="1:125">
      <c r="A664" s="1778" t="s">
        <v>1837</v>
      </c>
      <c r="B664" s="1562">
        <f t="shared" si="248"/>
        <v>78</v>
      </c>
      <c r="C664" s="1562">
        <f t="shared" si="249"/>
        <v>35</v>
      </c>
      <c r="D664" s="1562">
        <f t="shared" si="250"/>
        <v>0</v>
      </c>
      <c r="E664" s="1563">
        <f t="shared" si="251"/>
        <v>0.44871794871794873</v>
      </c>
      <c r="F664" s="1786">
        <f t="shared" si="252"/>
        <v>2</v>
      </c>
      <c r="G664" s="1595" t="s">
        <v>2159</v>
      </c>
      <c r="H664" s="1567">
        <f t="shared" si="259"/>
        <v>2</v>
      </c>
      <c r="I664" s="1734">
        <f t="shared" si="260"/>
        <v>78</v>
      </c>
      <c r="J664" s="1734">
        <f t="shared" si="261"/>
        <v>35</v>
      </c>
      <c r="K664" s="1734">
        <f t="shared" si="261"/>
        <v>0</v>
      </c>
      <c r="L664" s="1806">
        <f t="shared" si="262"/>
        <v>0.44871794871794873</v>
      </c>
      <c r="O664" s="1700">
        <f>IFERROR(VLOOKUP($A664,'2022'!$B$2:$K$174,3,FALSE),0)</f>
        <v>0</v>
      </c>
      <c r="P664" s="1858">
        <f>IFERROR(VLOOKUP($A664,'2022'!$B$2:$K$174,4,FALSE),0)</f>
        <v>0</v>
      </c>
      <c r="Q664" s="1858">
        <f>IFERROR(VLOOKUP($A664,'2022'!$B$2:$K$174,5,FALSE),0)</f>
        <v>0</v>
      </c>
      <c r="R664" s="1858">
        <f>IFERROR(VLOOKUP($A664,'2022'!$B$2:$K$174,8,FALSE),0)</f>
        <v>0</v>
      </c>
      <c r="S664" s="1740">
        <f>IFERROR(VLOOKUP($A664,'2022'!$B$2:$K$174,10,FALSE),0)</f>
        <v>0</v>
      </c>
      <c r="T664" s="1700">
        <f>IFERROR(VLOOKUP($A664,'2021'!$B$2:$K$174,3,FALSE),0)</f>
        <v>0</v>
      </c>
      <c r="U664" s="1843">
        <f>IFERROR(VLOOKUP($A664,'2021'!$B$2:$K$174,4,FALSE),0)</f>
        <v>0</v>
      </c>
      <c r="V664" s="1843">
        <f>IFERROR(VLOOKUP($A664,'2021'!$B$2:$K$174,5,FALSE),0)</f>
        <v>0</v>
      </c>
      <c r="W664" s="1843">
        <f>IFERROR(VLOOKUP($A664,'2021'!$B$2:$K$174,8,FALSE),0)</f>
        <v>0</v>
      </c>
      <c r="X664" s="1740">
        <f>IFERROR(VLOOKUP($A664,'2021'!$B$2:$K$174,10,FALSE),0)</f>
        <v>0</v>
      </c>
      <c r="Y664" s="1700">
        <f>IFERROR(VLOOKUP($A664,'2020'!$B$2:$K$170,3,FALSE),0)</f>
        <v>0</v>
      </c>
      <c r="Z664" s="1829">
        <f>IFERROR(VLOOKUP($A664,'2020'!$B$2:$K$170,4,FALSE),0)</f>
        <v>0</v>
      </c>
      <c r="AA664" s="1829">
        <f>IFERROR(VLOOKUP($A664,'2020'!$B$2:$K$170,5,FALSE),0)</f>
        <v>0</v>
      </c>
      <c r="AB664" s="1829">
        <f>IFERROR(VLOOKUP($A664,'2020'!$B$2:$K$170,8,FALSE),0)</f>
        <v>0</v>
      </c>
      <c r="AC664" s="1740">
        <f>IFERROR(VLOOKUP($A664,'2020'!$B$2:$K$170,10,FALSE),0)</f>
        <v>0</v>
      </c>
      <c r="AD664" s="1700">
        <f>IFERROR(VLOOKUP($A664,'2019'!$B$2:$K$170,3,FALSE),0)</f>
        <v>0</v>
      </c>
      <c r="AE664" s="1823">
        <f>IFERROR(VLOOKUP($A664,'2019'!$B$2:$K$170,4,FALSE),0)</f>
        <v>0</v>
      </c>
      <c r="AF664" s="1823">
        <f>IFERROR(VLOOKUP($A664,'2019'!$B$2:$K$170,5,FALSE),0)</f>
        <v>0</v>
      </c>
      <c r="AG664" s="1823">
        <f>IFERROR(VLOOKUP($A664,'2019'!$B$2:$K$170,8,FALSE),0)</f>
        <v>0</v>
      </c>
      <c r="AH664" s="1740">
        <f>IFERROR(VLOOKUP($A664,'2019'!$B$2:$K$170,10,FALSE),0)</f>
        <v>0</v>
      </c>
      <c r="AI664" s="1700">
        <f>IFERROR(VLOOKUP($A664,'2018'!$B$2:$K$170,3,FALSE),0)</f>
        <v>0</v>
      </c>
      <c r="AJ664" s="1821">
        <f>IFERROR(VLOOKUP($A664,'2018'!$B$2:$K$170,4,FALSE),0)</f>
        <v>0</v>
      </c>
      <c r="AK664" s="1821">
        <f>IFERROR(VLOOKUP($A664,'2018'!$B$2:$K$170,5,FALSE),0)</f>
        <v>0</v>
      </c>
      <c r="AL664" s="1821">
        <f>IFERROR(VLOOKUP($A664,'2018'!$B$2:$K$170,8,FALSE),0)</f>
        <v>0</v>
      </c>
      <c r="AM664" s="1740">
        <f>IFERROR(VLOOKUP($A664,'2018'!$B$2:$K$170,10,FALSE),0)</f>
        <v>0</v>
      </c>
      <c r="AN664" s="1700">
        <f>IFERROR(VLOOKUP($A664,'2017'!$B$2:$J$163,2,FALSE),0)</f>
        <v>0</v>
      </c>
      <c r="AO664" s="1815">
        <f>IFERROR(VLOOKUP($A664,'2017'!$B$2:$J$163,3,FALSE),0)</f>
        <v>0</v>
      </c>
      <c r="AP664" s="1815">
        <f>IFERROR(VLOOKUP($A664,'2017'!$B$2:$J$163,4,FALSE),0)</f>
        <v>0</v>
      </c>
      <c r="AQ664" s="1815">
        <f>IFERROR(VLOOKUP($A664,'2017'!$B$2:$J$163,7,FALSE),0)</f>
        <v>0</v>
      </c>
      <c r="AR664" s="1740">
        <f>IFERROR(VLOOKUP($A664,'2017'!$B$2:$J$163,9,FALSE),0)</f>
        <v>0</v>
      </c>
      <c r="AS664" s="1700">
        <f>IFERROR(VLOOKUP($A664,'2016'!$B$2:$K$165,3,FALSE),0)</f>
        <v>0</v>
      </c>
      <c r="AT664" s="1796">
        <f>IFERROR(VLOOKUP($A664,'2016'!$B$2:$K$165,4,FALSE),0)</f>
        <v>0</v>
      </c>
      <c r="AU664" s="1796">
        <f>IFERROR(VLOOKUP($A664,'2016'!$B$2:$K$165,5,FALSE),0)</f>
        <v>0</v>
      </c>
      <c r="AV664" s="1796">
        <f>IFERROR(VLOOKUP($A664,'2016'!$B$2:$K$165,8,FALSE),0)</f>
        <v>0</v>
      </c>
      <c r="AW664" s="1740">
        <f>IFERROR(VLOOKUP($A664,'2016'!$B$2:$K$165,10,FALSE),0)</f>
        <v>0</v>
      </c>
      <c r="AX664" s="1700">
        <f>IFERROR(VLOOKUP($A664,'2015'!$B$2:$K$165,3,FALSE),0)</f>
        <v>0</v>
      </c>
      <c r="AY664" s="1695">
        <f>IFERROR(VLOOKUP($A664,'2015'!$B$2:$K$165,4,FALSE),0)</f>
        <v>0</v>
      </c>
      <c r="AZ664" s="1695">
        <f>IFERROR(VLOOKUP($A664,'2015'!$B$2:$K$165,5,FALSE),0)</f>
        <v>0</v>
      </c>
      <c r="BA664" s="1695">
        <f>IFERROR(VLOOKUP($A664,'2015'!$B$2:$K$165,8,FALSE),0)</f>
        <v>0</v>
      </c>
      <c r="BB664" s="1740">
        <f>IFERROR(VLOOKUP($A664,'2015'!$B$2:$K$165,10,FALSE),0)</f>
        <v>0</v>
      </c>
      <c r="BC664" s="1700">
        <f>IFERROR(VLOOKUP($A664,'2014'!$B$2:$K$157,3,FALSE),0)</f>
        <v>0</v>
      </c>
      <c r="BD664" s="1691">
        <f>IFERROR(VLOOKUP($A664,'2014'!$B$2:$K$157,4,FALSE),0)</f>
        <v>0</v>
      </c>
      <c r="BE664" s="1691">
        <f>IFERROR(VLOOKUP($A664,'2014'!$B$2:$K$157,5,FALSE),0)</f>
        <v>0</v>
      </c>
      <c r="BF664" s="1691">
        <f>IFERROR(VLOOKUP($A664,'2014'!$B$2:$K$157,8,FALSE),0)</f>
        <v>0</v>
      </c>
      <c r="BG664" s="1740">
        <f>IFERROR(VLOOKUP($A664,'2014'!$B$2:$K$157,10,FALSE),0)</f>
        <v>0</v>
      </c>
      <c r="BH664" s="1700">
        <f>IFERROR(VLOOKUP($A664,'2013'!$D$4:$I$249,2,FALSE),0)</f>
        <v>0</v>
      </c>
      <c r="BI664" s="1691">
        <f>IFERROR(VLOOKUP($A664,'2013'!$D$4:$I$249,3,FALSE),0)</f>
        <v>0</v>
      </c>
      <c r="BJ664" s="1691">
        <f>IFERROR(VLOOKUP($A664,'2013'!$D$4:$I$249,4,FALSE),0)</f>
        <v>0</v>
      </c>
      <c r="BK664" s="1691">
        <f>IFERROR(VLOOKUP($A664,'2013'!$D$4:$I$249,5,FALSE),0)</f>
        <v>0</v>
      </c>
      <c r="BL664" s="1740">
        <f>IFERROR(VLOOKUP($A664,'2013'!$D$4:$I$249,6,FALSE),0)</f>
        <v>0</v>
      </c>
      <c r="BM664" s="1737">
        <f>IFERROR(VLOOKUP($A664,'2012'!$D$3:$O$172,2,FALSE),0)</f>
        <v>0</v>
      </c>
      <c r="BN664" s="1691">
        <f>IFERROR(VLOOKUP($A664,'2012'!$D$3:$O$172,3,FALSE),0)</f>
        <v>0</v>
      </c>
      <c r="BO664" s="1743">
        <f>IFERROR(VLOOKUP($A664,'2012'!$D$3:$O$172,4,FALSE),0)</f>
        <v>0</v>
      </c>
      <c r="BP664" s="1700">
        <f>IFERROR(VLOOKUP($A664,'2012'!$D$3:$O$172,5,FALSE),0)</f>
        <v>0</v>
      </c>
      <c r="BQ664" s="1691">
        <f>IFERROR(VLOOKUP($A664,'2012'!$D$3:$O$172,6,FALSE),0)</f>
        <v>0</v>
      </c>
      <c r="BR664" s="1691">
        <f>IFERROR(VLOOKUP($A664,'2012'!$D$3:$O$172,7,FALSE),0)</f>
        <v>0</v>
      </c>
      <c r="BS664" s="1691">
        <f>IFERROR(VLOOKUP($A664,'2012'!$D$3:$O$172,8,FALSE),0)</f>
        <v>0</v>
      </c>
      <c r="BT664" s="1740">
        <f>IFERROR(VLOOKUP($A664,'2012'!$D$3:$O$172,9,FALSE),0)</f>
        <v>0</v>
      </c>
      <c r="BX664" s="1700">
        <f>IFERROR(VLOOKUP($A664,'2011'!$D$4:$I$251,2,FALSE),0)</f>
        <v>0</v>
      </c>
      <c r="BY664" s="1691">
        <f>IFERROR(VLOOKUP($A664,'2011'!$D$4:$I$251,3,FALSE),0)</f>
        <v>0</v>
      </c>
      <c r="BZ664" s="1691">
        <f>IFERROR(VLOOKUP($A664,'2011'!$D$4:$I$251,4,FALSE),0)</f>
        <v>0</v>
      </c>
      <c r="CA664" s="1691">
        <f>IFERROR(VLOOKUP($A664,'2011'!$D$4:$I$251,5,FALSE),0)</f>
        <v>0</v>
      </c>
      <c r="CB664" s="1740">
        <f>IFERROR(VLOOKUP($A664,'2011'!$D$4:$I$251,6,FALSE),0)</f>
        <v>0</v>
      </c>
      <c r="CC664" s="1700">
        <f>IFERROR(VLOOKUP($A664,'2010'!$C$3:$H$234,2,FALSE),0)</f>
        <v>0</v>
      </c>
      <c r="CD664" s="1691">
        <f>IFERROR(VLOOKUP($A664,'2010'!$C$3:$H$234,3,FALSE),0)</f>
        <v>0</v>
      </c>
      <c r="CE664" s="1691">
        <f>IFERROR(VLOOKUP($A664,'2010'!$C$3:$H$234,4,FALSE),0)</f>
        <v>0</v>
      </c>
      <c r="CF664" s="1691">
        <f>IFERROR(VLOOKUP($A664,'2010'!$C$3:$H$234,5,FALSE),0)</f>
        <v>0</v>
      </c>
      <c r="CG664" s="1740">
        <f>IFERROR(VLOOKUP($A664,'2010'!$C$3:$H$234,6,FALSE),0)</f>
        <v>0</v>
      </c>
      <c r="CH664" s="1700">
        <f>IFERROR(VLOOKUP($A664,'2009'!$C$3:$H$242,2,FALSE),0)</f>
        <v>0</v>
      </c>
      <c r="CI664" s="1691">
        <f>IFERROR(VLOOKUP($A664,'2009'!$C$3:$H$242,3,FALSE),0)</f>
        <v>0</v>
      </c>
      <c r="CJ664" s="1691">
        <f>IFERROR(VLOOKUP($A664,'2009'!$C$3:$H$242,4,FALSE),0)</f>
        <v>0</v>
      </c>
      <c r="CK664" s="1691">
        <f>IFERROR(VLOOKUP($A664,'2009'!$C$3:$H$242,5,FALSE),0)</f>
        <v>0</v>
      </c>
      <c r="CL664" s="1740">
        <f>IFERROR(VLOOKUP($A664,'2009'!$C$3:$H$242,6,FALSE),0)</f>
        <v>0</v>
      </c>
      <c r="CM664" s="1700">
        <f>IFERROR(VLOOKUP($A664,'2008'!$C$3:$H$229,2,FALSE),0)</f>
        <v>0</v>
      </c>
      <c r="CN664" s="1691">
        <f>IFERROR(VLOOKUP($A664,'2008'!$C$3:$H$229,3,FALSE),0)</f>
        <v>0</v>
      </c>
      <c r="CO664" s="1691">
        <f>IFERROR(VLOOKUP($A664,'2008'!$C$3:$H$229,4,FALSE),0)</f>
        <v>0</v>
      </c>
      <c r="CP664" s="1691">
        <f>IFERROR(VLOOKUP($A664,'2008'!$C$3:$H$229,5,FALSE),0)</f>
        <v>0</v>
      </c>
      <c r="CQ664" s="1740">
        <f>IFERROR(VLOOKUP($A664,'2008'!$C$3:$H$229,6,FALSE),0)</f>
        <v>0</v>
      </c>
      <c r="CR664" s="1700">
        <f>IFERROR(VLOOKUP($A664,'2007'!$C$3:$M$238,7,FALSE),0)</f>
        <v>0</v>
      </c>
      <c r="CS664" s="1691">
        <f>IFERROR(VLOOKUP($A664,'2007'!$C$3:$M$238,8,FALSE),0)</f>
        <v>0</v>
      </c>
      <c r="CT664" s="1691">
        <f>IFERROR(VLOOKUP($A664,'2007'!$C$3:$M$238,9,FALSE),0)</f>
        <v>0</v>
      </c>
      <c r="CU664" s="1691">
        <f>IFERROR(VLOOKUP($A664,'2007'!$C$3:$M$238,10,FALSE),0)</f>
        <v>0</v>
      </c>
      <c r="CV664" s="1740">
        <f>IFERROR(VLOOKUP($A664,'2007'!$C$3:$M$238,11,FALSE),0)</f>
        <v>0</v>
      </c>
      <c r="CW664" s="1700">
        <f>IFERROR(VLOOKUP($A664,'2006'!$A$2:$F$200,2,FALSE),0)</f>
        <v>0</v>
      </c>
      <c r="CX664" s="1691">
        <f>IFERROR(VLOOKUP($A664,'2006'!$A$2:$F$200,4,FALSE),0)</f>
        <v>0</v>
      </c>
      <c r="CY664" s="1691">
        <f>IFERROR(VLOOKUP($A664,'2006'!$A$2:$F$200,5,FALSE),0)</f>
        <v>0</v>
      </c>
      <c r="CZ664" s="1740">
        <f>IFERROR(VLOOKUP($A664,'2006'!$A$2:$F$200,6,FALSE),0)</f>
        <v>0</v>
      </c>
      <c r="DA664" s="1700">
        <f>IFERROR(VLOOKUP($A664,'2005'!$C$3:$M$205,8,FALSE),0)</f>
        <v>0</v>
      </c>
      <c r="DB664" s="1691">
        <f>IFERROR(VLOOKUP($A664,'2005'!$C$3:$M$205,9,FALSE),0)</f>
        <v>0</v>
      </c>
      <c r="DC664" s="1691">
        <f>IFERROR(VLOOKUP($A664,'2005'!$C$3:$M$205,10,FALSE),0)</f>
        <v>0</v>
      </c>
      <c r="DD664" s="1740">
        <f>IFERROR(VLOOKUP($A664,'2005'!$C$3:$M$205,11,FALSE),0)</f>
        <v>0</v>
      </c>
      <c r="DE664" s="1700">
        <f>IFERROR(VLOOKUP($A664,'2004'!$C$3:$M$213,8,FALSE),0)</f>
        <v>33</v>
      </c>
      <c r="DF664" s="1691">
        <f>IFERROR(VLOOKUP($A664,'2004'!$C$3:$M$213,9,FALSE),0)</f>
        <v>13</v>
      </c>
      <c r="DG664" s="1691">
        <f>IFERROR(VLOOKUP($A664,'2004'!$C$3:$M$213,10,FALSE),0)</f>
        <v>0</v>
      </c>
      <c r="DH664" s="1740">
        <f>IFERROR(VLOOKUP($A664,'2004'!$C$3:$M$213,11,FALSE),0)</f>
        <v>0.39393939393939392</v>
      </c>
      <c r="DI664" s="1700">
        <f>IFERROR(VLOOKUP($A664,'2003'!$C$3:$Q$214,12,FALSE),0)</f>
        <v>45</v>
      </c>
      <c r="DJ664" s="1691">
        <f>IFERROR(VLOOKUP($A664,'2003'!$C$3:$Q$214,13,FALSE),0)</f>
        <v>22</v>
      </c>
      <c r="DK664" s="1691">
        <f>IFERROR(VLOOKUP($A664,'2003'!$C$3:$Q$214,14,FALSE),0)</f>
        <v>0</v>
      </c>
      <c r="DL664" s="1740">
        <f>IFERROR(VLOOKUP($A664,'2003'!$C$3:$Q$214,15,FALSE),0)</f>
        <v>0.48888888888888887</v>
      </c>
      <c r="DM664" s="1700">
        <f>IFERROR(VLOOKUP($A664,'2002'!$D$3:$R$214,12,FALSE),0)</f>
        <v>0</v>
      </c>
      <c r="DN664" s="1691">
        <f>IFERROR(VLOOKUP($A664,'2002'!$D$3:$R$214,13,FALSE),0)</f>
        <v>0</v>
      </c>
      <c r="DO664" s="1691">
        <f>IFERROR(VLOOKUP($A664,'2002'!$D$3:$R$214,14,FALSE),0)</f>
        <v>0</v>
      </c>
      <c r="DP664" s="1788">
        <f>IFERROR(VLOOKUP($A664,'2002'!$D$3:$R$214,15,FALSE),0)</f>
        <v>0</v>
      </c>
      <c r="DQ664" s="1700">
        <f>IFERROR(VLOOKUP($A664,'Pre 2002'!$C$3:$CK$382,84,FALSE),0)</f>
        <v>0</v>
      </c>
      <c r="DR664" s="1695">
        <f>IFERROR(VLOOKUP($A664,'Pre 2002'!$C$3:$CK$382,85,FALSE),0)</f>
        <v>0</v>
      </c>
      <c r="DS664" s="1695">
        <f>IFERROR(VLOOKUP($A664,'Pre 2002'!$C$3:$CK$382,86,FALSE),0)</f>
        <v>0</v>
      </c>
      <c r="DT664" s="1790">
        <f>IFERROR(VLOOKUP($A664,'Pre 2002'!$C$3:$CK$382,87,FALSE),0)</f>
        <v>0</v>
      </c>
      <c r="DU664" s="1741">
        <f>IFERROR(VLOOKUP(A664,'Pre 2002'!$C$3:$CG$382,83,FALSE),0)</f>
        <v>0</v>
      </c>
    </row>
    <row r="665" spans="1:125">
      <c r="A665" s="1778" t="s">
        <v>1992</v>
      </c>
      <c r="B665" s="1562">
        <f t="shared" si="248"/>
        <v>203</v>
      </c>
      <c r="C665" s="1562">
        <f t="shared" si="249"/>
        <v>91</v>
      </c>
      <c r="D665" s="1562">
        <f t="shared" si="250"/>
        <v>0</v>
      </c>
      <c r="E665" s="1563">
        <f t="shared" si="251"/>
        <v>0.44827586206896552</v>
      </c>
      <c r="F665" s="1786">
        <f t="shared" si="252"/>
        <v>4</v>
      </c>
      <c r="G665" s="1595" t="s">
        <v>2159</v>
      </c>
      <c r="H665" s="1567">
        <f t="shared" si="259"/>
        <v>4</v>
      </c>
      <c r="I665" s="1734">
        <f t="shared" si="260"/>
        <v>203</v>
      </c>
      <c r="J665" s="1734">
        <f t="shared" si="261"/>
        <v>91</v>
      </c>
      <c r="K665" s="1734">
        <f t="shared" si="261"/>
        <v>0</v>
      </c>
      <c r="L665" s="1806">
        <f t="shared" si="262"/>
        <v>0.44827586206896552</v>
      </c>
      <c r="O665" s="1700">
        <f>IFERROR(VLOOKUP($A665,'2022'!$B$2:$K$174,3,FALSE),0)</f>
        <v>0</v>
      </c>
      <c r="P665" s="1858">
        <f>IFERROR(VLOOKUP($A665,'2022'!$B$2:$K$174,4,FALSE),0)</f>
        <v>0</v>
      </c>
      <c r="Q665" s="1858">
        <f>IFERROR(VLOOKUP($A665,'2022'!$B$2:$K$174,5,FALSE),0)</f>
        <v>0</v>
      </c>
      <c r="R665" s="1858">
        <f>IFERROR(VLOOKUP($A665,'2022'!$B$2:$K$174,8,FALSE),0)</f>
        <v>0</v>
      </c>
      <c r="S665" s="1740">
        <f>IFERROR(VLOOKUP($A665,'2022'!$B$2:$K$174,10,FALSE),0)</f>
        <v>0</v>
      </c>
      <c r="T665" s="1700">
        <f>IFERROR(VLOOKUP($A665,'2021'!$B$2:$K$174,3,FALSE),0)</f>
        <v>0</v>
      </c>
      <c r="U665" s="1843">
        <f>IFERROR(VLOOKUP($A665,'2021'!$B$2:$K$174,4,FALSE),0)</f>
        <v>0</v>
      </c>
      <c r="V665" s="1843">
        <f>IFERROR(VLOOKUP($A665,'2021'!$B$2:$K$174,5,FALSE),0)</f>
        <v>0</v>
      </c>
      <c r="W665" s="1843">
        <f>IFERROR(VLOOKUP($A665,'2021'!$B$2:$K$174,8,FALSE),0)</f>
        <v>0</v>
      </c>
      <c r="X665" s="1740">
        <f>IFERROR(VLOOKUP($A665,'2021'!$B$2:$K$174,10,FALSE),0)</f>
        <v>0</v>
      </c>
      <c r="Y665" s="1700">
        <f>IFERROR(VLOOKUP($A665,'2020'!$B$2:$K$170,3,FALSE),0)</f>
        <v>0</v>
      </c>
      <c r="Z665" s="1829">
        <f>IFERROR(VLOOKUP($A665,'2020'!$B$2:$K$170,4,FALSE),0)</f>
        <v>0</v>
      </c>
      <c r="AA665" s="1829">
        <f>IFERROR(VLOOKUP($A665,'2020'!$B$2:$K$170,5,FALSE),0)</f>
        <v>0</v>
      </c>
      <c r="AB665" s="1829">
        <f>IFERROR(VLOOKUP($A665,'2020'!$B$2:$K$170,8,FALSE),0)</f>
        <v>0</v>
      </c>
      <c r="AC665" s="1740">
        <f>IFERROR(VLOOKUP($A665,'2020'!$B$2:$K$170,10,FALSE),0)</f>
        <v>0</v>
      </c>
      <c r="AD665" s="1700">
        <f>IFERROR(VLOOKUP($A665,'2019'!$B$2:$K$170,3,FALSE),0)</f>
        <v>0</v>
      </c>
      <c r="AE665" s="1823">
        <f>IFERROR(VLOOKUP($A665,'2019'!$B$2:$K$170,4,FALSE),0)</f>
        <v>0</v>
      </c>
      <c r="AF665" s="1823">
        <f>IFERROR(VLOOKUP($A665,'2019'!$B$2:$K$170,5,FALSE),0)</f>
        <v>0</v>
      </c>
      <c r="AG665" s="1823">
        <f>IFERROR(VLOOKUP($A665,'2019'!$B$2:$K$170,8,FALSE),0)</f>
        <v>0</v>
      </c>
      <c r="AH665" s="1740">
        <f>IFERROR(VLOOKUP($A665,'2019'!$B$2:$K$170,10,FALSE),0)</f>
        <v>0</v>
      </c>
      <c r="AI665" s="1700">
        <f>IFERROR(VLOOKUP($A665,'2018'!$B$2:$K$170,3,FALSE),0)</f>
        <v>0</v>
      </c>
      <c r="AJ665" s="1821">
        <f>IFERROR(VLOOKUP($A665,'2018'!$B$2:$K$170,4,FALSE),0)</f>
        <v>0</v>
      </c>
      <c r="AK665" s="1821">
        <f>IFERROR(VLOOKUP($A665,'2018'!$B$2:$K$170,5,FALSE),0)</f>
        <v>0</v>
      </c>
      <c r="AL665" s="1821">
        <f>IFERROR(VLOOKUP($A665,'2018'!$B$2:$K$170,8,FALSE),0)</f>
        <v>0</v>
      </c>
      <c r="AM665" s="1740">
        <f>IFERROR(VLOOKUP($A665,'2018'!$B$2:$K$170,10,FALSE),0)</f>
        <v>0</v>
      </c>
      <c r="AN665" s="1700">
        <f>IFERROR(VLOOKUP($A665,'2017'!$B$2:$J$163,2,FALSE),0)</f>
        <v>0</v>
      </c>
      <c r="AO665" s="1815">
        <f>IFERROR(VLOOKUP($A665,'2017'!$B$2:$J$163,3,FALSE),0)</f>
        <v>0</v>
      </c>
      <c r="AP665" s="1815">
        <f>IFERROR(VLOOKUP($A665,'2017'!$B$2:$J$163,4,FALSE),0)</f>
        <v>0</v>
      </c>
      <c r="AQ665" s="1815">
        <f>IFERROR(VLOOKUP($A665,'2017'!$B$2:$J$163,7,FALSE),0)</f>
        <v>0</v>
      </c>
      <c r="AR665" s="1740">
        <f>IFERROR(VLOOKUP($A665,'2017'!$B$2:$J$163,9,FALSE),0)</f>
        <v>0</v>
      </c>
      <c r="AS665" s="1700">
        <f>IFERROR(VLOOKUP($A665,'2016'!$B$2:$K$165,3,FALSE),0)</f>
        <v>0</v>
      </c>
      <c r="AT665" s="1796">
        <f>IFERROR(VLOOKUP($A665,'2016'!$B$2:$K$165,4,FALSE),0)</f>
        <v>0</v>
      </c>
      <c r="AU665" s="1796">
        <f>IFERROR(VLOOKUP($A665,'2016'!$B$2:$K$165,5,FALSE),0)</f>
        <v>0</v>
      </c>
      <c r="AV665" s="1796">
        <f>IFERROR(VLOOKUP($A665,'2016'!$B$2:$K$165,8,FALSE),0)</f>
        <v>0</v>
      </c>
      <c r="AW665" s="1740">
        <f>IFERROR(VLOOKUP($A665,'2016'!$B$2:$K$165,10,FALSE),0)</f>
        <v>0</v>
      </c>
      <c r="AX665" s="1700">
        <f>IFERROR(VLOOKUP($A665,'2015'!$B$2:$K$165,3,FALSE),0)</f>
        <v>0</v>
      </c>
      <c r="AY665" s="1695">
        <f>IFERROR(VLOOKUP($A665,'2015'!$B$2:$K$165,4,FALSE),0)</f>
        <v>0</v>
      </c>
      <c r="AZ665" s="1695">
        <f>IFERROR(VLOOKUP($A665,'2015'!$B$2:$K$165,5,FALSE),0)</f>
        <v>0</v>
      </c>
      <c r="BA665" s="1695">
        <f>IFERROR(VLOOKUP($A665,'2015'!$B$2:$K$165,8,FALSE),0)</f>
        <v>0</v>
      </c>
      <c r="BB665" s="1740">
        <f>IFERROR(VLOOKUP($A665,'2015'!$B$2:$K$165,10,FALSE),0)</f>
        <v>0</v>
      </c>
      <c r="BC665" s="1700">
        <f>IFERROR(VLOOKUP($A665,'2014'!$B$2:$K$157,3,FALSE),0)</f>
        <v>0</v>
      </c>
      <c r="BD665" s="1691">
        <f>IFERROR(VLOOKUP($A665,'2014'!$B$2:$K$157,4,FALSE),0)</f>
        <v>0</v>
      </c>
      <c r="BE665" s="1691">
        <f>IFERROR(VLOOKUP($A665,'2014'!$B$2:$K$157,5,FALSE),0)</f>
        <v>0</v>
      </c>
      <c r="BF665" s="1691">
        <f>IFERROR(VLOOKUP($A665,'2014'!$B$2:$K$157,8,FALSE),0)</f>
        <v>0</v>
      </c>
      <c r="BG665" s="1740">
        <f>IFERROR(VLOOKUP($A665,'2014'!$B$2:$K$157,10,FALSE),0)</f>
        <v>0</v>
      </c>
      <c r="BH665" s="1700">
        <f>IFERROR(VLOOKUP($A665,'2013'!$D$4:$I$249,2,FALSE),0)</f>
        <v>0</v>
      </c>
      <c r="BI665" s="1691">
        <f>IFERROR(VLOOKUP($A665,'2013'!$D$4:$I$249,3,FALSE),0)</f>
        <v>0</v>
      </c>
      <c r="BJ665" s="1691">
        <f>IFERROR(VLOOKUP($A665,'2013'!$D$4:$I$249,4,FALSE),0)</f>
        <v>0</v>
      </c>
      <c r="BK665" s="1691">
        <f>IFERROR(VLOOKUP($A665,'2013'!$D$4:$I$249,5,FALSE),0)</f>
        <v>0</v>
      </c>
      <c r="BL665" s="1740">
        <f>IFERROR(VLOOKUP($A665,'2013'!$D$4:$I$249,6,FALSE),0)</f>
        <v>0</v>
      </c>
      <c r="BM665" s="1737">
        <f>IFERROR(VLOOKUP($A665,'2012'!$D$3:$O$172,2,FALSE),0)</f>
        <v>0</v>
      </c>
      <c r="BN665" s="1691">
        <f>IFERROR(VLOOKUP($A665,'2012'!$D$3:$O$172,3,FALSE),0)</f>
        <v>0</v>
      </c>
      <c r="BO665" s="1743">
        <f>IFERROR(VLOOKUP($A665,'2012'!$D$3:$O$172,4,FALSE),0)</f>
        <v>0</v>
      </c>
      <c r="BP665" s="1700">
        <f>IFERROR(VLOOKUP($A665,'2012'!$D$3:$O$172,5,FALSE),0)</f>
        <v>0</v>
      </c>
      <c r="BQ665" s="1691">
        <f>IFERROR(VLOOKUP($A665,'2012'!$D$3:$O$172,6,FALSE),0)</f>
        <v>0</v>
      </c>
      <c r="BR665" s="1691">
        <f>IFERROR(VLOOKUP($A665,'2012'!$D$3:$O$172,7,FALSE),0)</f>
        <v>0</v>
      </c>
      <c r="BS665" s="1691">
        <f>IFERROR(VLOOKUP($A665,'2012'!$D$3:$O$172,8,FALSE),0)</f>
        <v>0</v>
      </c>
      <c r="BT665" s="1740">
        <f>IFERROR(VLOOKUP($A665,'2012'!$D$3:$O$172,9,FALSE),0)</f>
        <v>0</v>
      </c>
      <c r="BX665" s="1700">
        <f>IFERROR(VLOOKUP($A665,'2011'!$D$4:$I$251,2,FALSE),0)</f>
        <v>0</v>
      </c>
      <c r="BY665" s="1691">
        <f>IFERROR(VLOOKUP($A665,'2011'!$D$4:$I$251,3,FALSE),0)</f>
        <v>0</v>
      </c>
      <c r="BZ665" s="1691">
        <f>IFERROR(VLOOKUP($A665,'2011'!$D$4:$I$251,4,FALSE),0)</f>
        <v>0</v>
      </c>
      <c r="CA665" s="1691">
        <f>IFERROR(VLOOKUP($A665,'2011'!$D$4:$I$251,5,FALSE),0)</f>
        <v>0</v>
      </c>
      <c r="CB665" s="1740">
        <f>IFERROR(VLOOKUP($A665,'2011'!$D$4:$I$251,6,FALSE),0)</f>
        <v>0</v>
      </c>
      <c r="CC665" s="1700">
        <f>IFERROR(VLOOKUP($A665,'2010'!$C$3:$H$234,2,FALSE),0)</f>
        <v>0</v>
      </c>
      <c r="CD665" s="1691">
        <f>IFERROR(VLOOKUP($A665,'2010'!$C$3:$H$234,3,FALSE),0)</f>
        <v>0</v>
      </c>
      <c r="CE665" s="1691">
        <f>IFERROR(VLOOKUP($A665,'2010'!$C$3:$H$234,4,FALSE),0)</f>
        <v>0</v>
      </c>
      <c r="CF665" s="1691">
        <f>IFERROR(VLOOKUP($A665,'2010'!$C$3:$H$234,5,FALSE),0)</f>
        <v>0</v>
      </c>
      <c r="CG665" s="1740">
        <f>IFERROR(VLOOKUP($A665,'2010'!$C$3:$H$234,6,FALSE),0)</f>
        <v>0</v>
      </c>
      <c r="CH665" s="1700">
        <f>IFERROR(VLOOKUP($A665,'2009'!$C$3:$H$242,2,FALSE),0)</f>
        <v>0</v>
      </c>
      <c r="CI665" s="1691">
        <f>IFERROR(VLOOKUP($A665,'2009'!$C$3:$H$242,3,FALSE),0)</f>
        <v>0</v>
      </c>
      <c r="CJ665" s="1691">
        <f>IFERROR(VLOOKUP($A665,'2009'!$C$3:$H$242,4,FALSE),0)</f>
        <v>0</v>
      </c>
      <c r="CK665" s="1691">
        <f>IFERROR(VLOOKUP($A665,'2009'!$C$3:$H$242,5,FALSE),0)</f>
        <v>0</v>
      </c>
      <c r="CL665" s="1740">
        <f>IFERROR(VLOOKUP($A665,'2009'!$C$3:$H$242,6,FALSE),0)</f>
        <v>0</v>
      </c>
      <c r="CM665" s="1700">
        <f>IFERROR(VLOOKUP($A665,'2008'!$C$3:$H$229,2,FALSE),0)</f>
        <v>0</v>
      </c>
      <c r="CN665" s="1691">
        <f>IFERROR(VLOOKUP($A665,'2008'!$C$3:$H$229,3,FALSE),0)</f>
        <v>0</v>
      </c>
      <c r="CO665" s="1691">
        <f>IFERROR(VLOOKUP($A665,'2008'!$C$3:$H$229,4,FALSE),0)</f>
        <v>0</v>
      </c>
      <c r="CP665" s="1691">
        <f>IFERROR(VLOOKUP($A665,'2008'!$C$3:$H$229,5,FALSE),0)</f>
        <v>0</v>
      </c>
      <c r="CQ665" s="1740">
        <f>IFERROR(VLOOKUP($A665,'2008'!$C$3:$H$229,6,FALSE),0)</f>
        <v>0</v>
      </c>
      <c r="CR665" s="1700">
        <f>IFERROR(VLOOKUP($A665,'2007'!$C$3:$M$238,7,FALSE),0)</f>
        <v>0</v>
      </c>
      <c r="CS665" s="1691">
        <f>IFERROR(VLOOKUP($A665,'2007'!$C$3:$M$238,8,FALSE),0)</f>
        <v>0</v>
      </c>
      <c r="CT665" s="1691">
        <f>IFERROR(VLOOKUP($A665,'2007'!$C$3:$M$238,9,FALSE),0)</f>
        <v>0</v>
      </c>
      <c r="CU665" s="1691">
        <f>IFERROR(VLOOKUP($A665,'2007'!$C$3:$M$238,10,FALSE),0)</f>
        <v>0</v>
      </c>
      <c r="CV665" s="1740">
        <f>IFERROR(VLOOKUP($A665,'2007'!$C$3:$M$238,11,FALSE),0)</f>
        <v>0</v>
      </c>
      <c r="CW665" s="1700">
        <f>IFERROR(VLOOKUP($A665,'2006'!$A$2:$F$200,2,FALSE),0)</f>
        <v>0</v>
      </c>
      <c r="CX665" s="1691">
        <f>IFERROR(VLOOKUP($A665,'2006'!$A$2:$F$200,4,FALSE),0)</f>
        <v>0</v>
      </c>
      <c r="CY665" s="1691">
        <f>IFERROR(VLOOKUP($A665,'2006'!$A$2:$F$200,5,FALSE),0)</f>
        <v>0</v>
      </c>
      <c r="CZ665" s="1740">
        <f>IFERROR(VLOOKUP($A665,'2006'!$A$2:$F$200,6,FALSE),0)</f>
        <v>0</v>
      </c>
      <c r="DA665" s="1700">
        <f>IFERROR(VLOOKUP($A665,'2005'!$C$3:$M$205,8,FALSE),0)</f>
        <v>0</v>
      </c>
      <c r="DB665" s="1691">
        <f>IFERROR(VLOOKUP($A665,'2005'!$C$3:$M$205,9,FALSE),0)</f>
        <v>0</v>
      </c>
      <c r="DC665" s="1691">
        <f>IFERROR(VLOOKUP($A665,'2005'!$C$3:$M$205,10,FALSE),0)</f>
        <v>0</v>
      </c>
      <c r="DD665" s="1740">
        <f>IFERROR(VLOOKUP($A665,'2005'!$C$3:$M$205,11,FALSE),0)</f>
        <v>0</v>
      </c>
      <c r="DE665" s="1700">
        <f>IFERROR(VLOOKUP($A665,'2004'!$C$3:$M$213,8,FALSE),0)</f>
        <v>0</v>
      </c>
      <c r="DF665" s="1691">
        <f>IFERROR(VLOOKUP($A665,'2004'!$C$3:$M$213,9,FALSE),0)</f>
        <v>0</v>
      </c>
      <c r="DG665" s="1691">
        <f>IFERROR(VLOOKUP($A665,'2004'!$C$3:$M$213,10,FALSE),0)</f>
        <v>0</v>
      </c>
      <c r="DH665" s="1740">
        <f>IFERROR(VLOOKUP($A665,'2004'!$C$3:$M$213,11,FALSE),0)</f>
        <v>0</v>
      </c>
      <c r="DI665" s="1700">
        <f>IFERROR(VLOOKUP($A665,'2003'!$C$3:$Q$214,12,FALSE),0)</f>
        <v>0</v>
      </c>
      <c r="DJ665" s="1691">
        <f>IFERROR(VLOOKUP($A665,'2003'!$C$3:$Q$214,13,FALSE),0)</f>
        <v>0</v>
      </c>
      <c r="DK665" s="1691">
        <f>IFERROR(VLOOKUP($A665,'2003'!$C$3:$Q$214,14,FALSE),0)</f>
        <v>0</v>
      </c>
      <c r="DL665" s="1740">
        <f>IFERROR(VLOOKUP($A665,'2003'!$C$3:$Q$214,15,FALSE),0)</f>
        <v>0</v>
      </c>
      <c r="DM665" s="1700">
        <f>IFERROR(VLOOKUP($A665,'2002'!$D$3:$R$214,12,FALSE),0)</f>
        <v>0</v>
      </c>
      <c r="DN665" s="1691">
        <f>IFERROR(VLOOKUP($A665,'2002'!$D$3:$R$214,13,FALSE),0)</f>
        <v>0</v>
      </c>
      <c r="DO665" s="1691">
        <f>IFERROR(VLOOKUP($A665,'2002'!$D$3:$R$214,14,FALSE),0)</f>
        <v>0</v>
      </c>
      <c r="DP665" s="1788">
        <f>IFERROR(VLOOKUP($A665,'2002'!$D$3:$R$214,15,FALSE),0)</f>
        <v>0</v>
      </c>
      <c r="DQ665" s="1700">
        <f>IFERROR(VLOOKUP($A665,'Pre 2002'!$C$3:$CK$382,84,FALSE),0)</f>
        <v>203</v>
      </c>
      <c r="DR665" s="1695">
        <f>IFERROR(VLOOKUP($A665,'Pre 2002'!$C$3:$CK$382,85,FALSE),0)</f>
        <v>91</v>
      </c>
      <c r="DS665" s="1695">
        <f>IFERROR(VLOOKUP($A665,'Pre 2002'!$C$3:$CK$382,86,FALSE),0)</f>
        <v>0</v>
      </c>
      <c r="DT665" s="1790">
        <f>IFERROR(VLOOKUP($A665,'Pre 2002'!$C$3:$CK$382,87,FALSE),0)</f>
        <v>0.44827586206896552</v>
      </c>
      <c r="DU665" s="1741">
        <f>IFERROR(VLOOKUP(A665,'Pre 2002'!$C$3:$CG$382,83,FALSE),0)</f>
        <v>4</v>
      </c>
    </row>
    <row r="666" spans="1:125">
      <c r="A666" s="1779" t="s">
        <v>2184</v>
      </c>
      <c r="B666" s="1562">
        <f t="shared" si="248"/>
        <v>67</v>
      </c>
      <c r="C666" s="1562">
        <f t="shared" si="249"/>
        <v>30</v>
      </c>
      <c r="D666" s="1562">
        <f t="shared" si="250"/>
        <v>0</v>
      </c>
      <c r="E666" s="1563">
        <f t="shared" si="251"/>
        <v>0.44776119402985076</v>
      </c>
      <c r="F666" s="1786">
        <f t="shared" si="252"/>
        <v>2</v>
      </c>
      <c r="G666" s="1595">
        <v>2015</v>
      </c>
      <c r="H666" s="1567">
        <f t="shared" si="259"/>
        <v>0</v>
      </c>
      <c r="I666" s="1734">
        <f t="shared" si="260"/>
        <v>0</v>
      </c>
      <c r="J666" s="1734">
        <f t="shared" si="261"/>
        <v>0</v>
      </c>
      <c r="K666" s="1734">
        <f t="shared" si="261"/>
        <v>0</v>
      </c>
      <c r="L666" s="1806">
        <f t="shared" si="262"/>
        <v>0</v>
      </c>
      <c r="O666" s="1700">
        <f>IFERROR(VLOOKUP($A666,'2022'!$B$2:$K$174,3,FALSE),0)</f>
        <v>0</v>
      </c>
      <c r="P666" s="1858">
        <f>IFERROR(VLOOKUP($A666,'2022'!$B$2:$K$174,4,FALSE),0)</f>
        <v>0</v>
      </c>
      <c r="Q666" s="1858">
        <f>IFERROR(VLOOKUP($A666,'2022'!$B$2:$K$174,5,FALSE),0)</f>
        <v>0</v>
      </c>
      <c r="R666" s="1858">
        <f>IFERROR(VLOOKUP($A666,'2022'!$B$2:$K$174,8,FALSE),0)</f>
        <v>0</v>
      </c>
      <c r="S666" s="1740">
        <f>IFERROR(VLOOKUP($A666,'2022'!$B$2:$K$174,10,FALSE),0)</f>
        <v>0</v>
      </c>
      <c r="T666" s="1700">
        <f>IFERROR(VLOOKUP($A666,'2021'!$B$2:$K$174,3,FALSE),0)</f>
        <v>0</v>
      </c>
      <c r="U666" s="1843">
        <f>IFERROR(VLOOKUP($A666,'2021'!$B$2:$K$174,4,FALSE),0)</f>
        <v>0</v>
      </c>
      <c r="V666" s="1843">
        <f>IFERROR(VLOOKUP($A666,'2021'!$B$2:$K$174,5,FALSE),0)</f>
        <v>0</v>
      </c>
      <c r="W666" s="1843">
        <f>IFERROR(VLOOKUP($A666,'2021'!$B$2:$K$174,8,FALSE),0)</f>
        <v>0</v>
      </c>
      <c r="X666" s="1740">
        <f>IFERROR(VLOOKUP($A666,'2021'!$B$2:$K$174,10,FALSE),0)</f>
        <v>0</v>
      </c>
      <c r="Y666" s="1700">
        <f>IFERROR(VLOOKUP($A666,'2020'!$B$2:$K$170,3,FALSE),0)</f>
        <v>0</v>
      </c>
      <c r="Z666" s="1829">
        <f>IFERROR(VLOOKUP($A666,'2020'!$B$2:$K$170,4,FALSE),0)</f>
        <v>0</v>
      </c>
      <c r="AA666" s="1829">
        <f>IFERROR(VLOOKUP($A666,'2020'!$B$2:$K$170,5,FALSE),0)</f>
        <v>0</v>
      </c>
      <c r="AB666" s="1829">
        <f>IFERROR(VLOOKUP($A666,'2020'!$B$2:$K$170,8,FALSE),0)</f>
        <v>0</v>
      </c>
      <c r="AC666" s="1740">
        <f>IFERROR(VLOOKUP($A666,'2020'!$B$2:$K$170,10,FALSE),0)</f>
        <v>0</v>
      </c>
      <c r="AD666" s="1700">
        <f>IFERROR(VLOOKUP($A666,'2019'!$B$2:$K$170,3,FALSE),0)</f>
        <v>0</v>
      </c>
      <c r="AE666" s="1823">
        <f>IFERROR(VLOOKUP($A666,'2019'!$B$2:$K$170,4,FALSE),0)</f>
        <v>0</v>
      </c>
      <c r="AF666" s="1823">
        <f>IFERROR(VLOOKUP($A666,'2019'!$B$2:$K$170,5,FALSE),0)</f>
        <v>0</v>
      </c>
      <c r="AG666" s="1823">
        <f>IFERROR(VLOOKUP($A666,'2019'!$B$2:$K$170,8,FALSE),0)</f>
        <v>0</v>
      </c>
      <c r="AH666" s="1740">
        <f>IFERROR(VLOOKUP($A666,'2019'!$B$2:$K$170,10,FALSE),0)</f>
        <v>0</v>
      </c>
      <c r="AI666" s="1700">
        <f>IFERROR(VLOOKUP($A666,'2018'!$B$2:$K$170,3,FALSE),0)</f>
        <v>0</v>
      </c>
      <c r="AJ666" s="1821">
        <f>IFERROR(VLOOKUP($A666,'2018'!$B$2:$K$170,4,FALSE),0)</f>
        <v>0</v>
      </c>
      <c r="AK666" s="1821">
        <f>IFERROR(VLOOKUP($A666,'2018'!$B$2:$K$170,5,FALSE),0)</f>
        <v>0</v>
      </c>
      <c r="AL666" s="1821">
        <f>IFERROR(VLOOKUP($A666,'2018'!$B$2:$K$170,8,FALSE),0)</f>
        <v>0</v>
      </c>
      <c r="AM666" s="1740">
        <f>IFERROR(VLOOKUP($A666,'2018'!$B$2:$K$170,10,FALSE),0)</f>
        <v>0</v>
      </c>
      <c r="AN666" s="1700">
        <f>IFERROR(VLOOKUP($A666,'2017'!$B$2:$J$163,2,FALSE),0)</f>
        <v>29</v>
      </c>
      <c r="AO666" s="1815">
        <f>IFERROR(VLOOKUP($A666,'2017'!$B$2:$J$163,3,FALSE),0)</f>
        <v>11</v>
      </c>
      <c r="AP666" s="1815">
        <f>IFERROR(VLOOKUP($A666,'2017'!$B$2:$J$163,4,FALSE),0)</f>
        <v>14</v>
      </c>
      <c r="AQ666" s="1815">
        <f>IFERROR(VLOOKUP($A666,'2017'!$B$2:$J$163,7,FALSE),0)</f>
        <v>0</v>
      </c>
      <c r="AR666" s="1740">
        <f>IFERROR(VLOOKUP($A666,'2017'!$B$2:$J$163,9,FALSE),0)</f>
        <v>0.48275862068965519</v>
      </c>
      <c r="AS666" s="1700">
        <f>IFERROR(VLOOKUP($A666,'2016'!$B$2:$K$165,3,FALSE),0)</f>
        <v>0</v>
      </c>
      <c r="AT666" s="1796">
        <f>IFERROR(VLOOKUP($A666,'2016'!$B$2:$K$165,4,FALSE),0)</f>
        <v>0</v>
      </c>
      <c r="AU666" s="1796">
        <f>IFERROR(VLOOKUP($A666,'2016'!$B$2:$K$165,5,FALSE),0)</f>
        <v>0</v>
      </c>
      <c r="AV666" s="1796">
        <f>IFERROR(VLOOKUP($A666,'2016'!$B$2:$K$165,8,FALSE),0)</f>
        <v>0</v>
      </c>
      <c r="AW666" s="1740">
        <f>IFERROR(VLOOKUP($A666,'2016'!$B$2:$K$165,10,FALSE),0)</f>
        <v>0</v>
      </c>
      <c r="AX666" s="1700">
        <f>IFERROR(VLOOKUP($A666,'2015'!$B$2:$K$165,3,FALSE),0)</f>
        <v>38</v>
      </c>
      <c r="AY666" s="1695">
        <f>IFERROR(VLOOKUP($A666,'2015'!$B$2:$K$165,4,FALSE),0)</f>
        <v>10</v>
      </c>
      <c r="AZ666" s="1695">
        <f>IFERROR(VLOOKUP($A666,'2015'!$B$2:$K$165,5,FALSE),0)</f>
        <v>16</v>
      </c>
      <c r="BA666" s="1695">
        <f>IFERROR(VLOOKUP($A666,'2015'!$B$2:$K$165,8,FALSE),0)</f>
        <v>0</v>
      </c>
      <c r="BB666" s="1740">
        <f>IFERROR(VLOOKUP($A666,'2015'!$B$2:$K$165,10,FALSE),0)</f>
        <v>0.42105263157894735</v>
      </c>
      <c r="BC666" s="1700">
        <f>IFERROR(VLOOKUP($A666,'2014'!$B$2:$K$157,3,FALSE),0)</f>
        <v>0</v>
      </c>
      <c r="BD666" s="1691">
        <f>IFERROR(VLOOKUP($A666,'2014'!$B$2:$K$157,4,FALSE),0)</f>
        <v>0</v>
      </c>
      <c r="BE666" s="1691">
        <f>IFERROR(VLOOKUP($A666,'2014'!$B$2:$K$157,5,FALSE),0)</f>
        <v>0</v>
      </c>
      <c r="BF666" s="1691">
        <f>IFERROR(VLOOKUP($A666,'2014'!$B$2:$K$157,8,FALSE),0)</f>
        <v>0</v>
      </c>
      <c r="BG666" s="1740">
        <f>IFERROR(VLOOKUP($A666,'2014'!$B$2:$K$157,10,FALSE),0)</f>
        <v>0</v>
      </c>
      <c r="BH666" s="1700">
        <f>IFERROR(VLOOKUP($A666,'2013'!$D$4:$I$249,2,FALSE),0)</f>
        <v>0</v>
      </c>
      <c r="BI666" s="1691">
        <f>IFERROR(VLOOKUP($A666,'2013'!$D$4:$I$249,3,FALSE),0)</f>
        <v>0</v>
      </c>
      <c r="BJ666" s="1691">
        <f>IFERROR(VLOOKUP($A666,'2013'!$D$4:$I$249,4,FALSE),0)</f>
        <v>0</v>
      </c>
      <c r="BK666" s="1691">
        <f>IFERROR(VLOOKUP($A666,'2013'!$D$4:$I$249,5,FALSE),0)</f>
        <v>0</v>
      </c>
      <c r="BL666" s="1740">
        <f>IFERROR(VLOOKUP($A666,'2013'!$D$4:$I$249,6,FALSE),0)</f>
        <v>0</v>
      </c>
      <c r="BM666" s="1737">
        <f>IFERROR(VLOOKUP($A666,'2012'!$D$3:$O$172,2,FALSE),0)</f>
        <v>0</v>
      </c>
      <c r="BN666" s="1691">
        <f>IFERROR(VLOOKUP($A666,'2012'!$D$3:$O$172,3,FALSE),0)</f>
        <v>0</v>
      </c>
      <c r="BO666" s="1743">
        <f>IFERROR(VLOOKUP($A666,'2012'!$D$3:$O$172,4,FALSE),0)</f>
        <v>0</v>
      </c>
      <c r="BP666" s="1700">
        <f>IFERROR(VLOOKUP($A666,'2012'!$D$3:$O$172,5,FALSE),0)</f>
        <v>0</v>
      </c>
      <c r="BQ666" s="1691">
        <f>IFERROR(VLOOKUP($A666,'2012'!$D$3:$O$172,6,FALSE),0)</f>
        <v>0</v>
      </c>
      <c r="BR666" s="1691">
        <f>IFERROR(VLOOKUP($A666,'2012'!$D$3:$O$172,7,FALSE),0)</f>
        <v>0</v>
      </c>
      <c r="BS666" s="1691">
        <f>IFERROR(VLOOKUP($A666,'2012'!$D$3:$O$172,8,FALSE),0)</f>
        <v>0</v>
      </c>
      <c r="BT666" s="1740">
        <f>IFERROR(VLOOKUP($A666,'2012'!$D$3:$O$172,9,FALSE),0)</f>
        <v>0</v>
      </c>
      <c r="BX666" s="1700">
        <f>IFERROR(VLOOKUP($A666,'2011'!$D$4:$I$251,2,FALSE),0)</f>
        <v>0</v>
      </c>
      <c r="BY666" s="1691">
        <f>IFERROR(VLOOKUP($A666,'2011'!$D$4:$I$251,3,FALSE),0)</f>
        <v>0</v>
      </c>
      <c r="BZ666" s="1691">
        <f>IFERROR(VLOOKUP($A666,'2011'!$D$4:$I$251,4,FALSE),0)</f>
        <v>0</v>
      </c>
      <c r="CA666" s="1691">
        <f>IFERROR(VLOOKUP($A666,'2011'!$D$4:$I$251,5,FALSE),0)</f>
        <v>0</v>
      </c>
      <c r="CB666" s="1740">
        <f>IFERROR(VLOOKUP($A666,'2011'!$D$4:$I$251,6,FALSE),0)</f>
        <v>0</v>
      </c>
      <c r="CC666" s="1700">
        <f>IFERROR(VLOOKUP($A666,'2010'!$C$3:$H$234,2,FALSE),0)</f>
        <v>0</v>
      </c>
      <c r="CD666" s="1691">
        <f>IFERROR(VLOOKUP($A666,'2010'!$C$3:$H$234,3,FALSE),0)</f>
        <v>0</v>
      </c>
      <c r="CE666" s="1691">
        <f>IFERROR(VLOOKUP($A666,'2010'!$C$3:$H$234,4,FALSE),0)</f>
        <v>0</v>
      </c>
      <c r="CF666" s="1691">
        <f>IFERROR(VLOOKUP($A666,'2010'!$C$3:$H$234,5,FALSE),0)</f>
        <v>0</v>
      </c>
      <c r="CG666" s="1740">
        <f>IFERROR(VLOOKUP($A666,'2010'!$C$3:$H$234,6,FALSE),0)</f>
        <v>0</v>
      </c>
      <c r="CH666" s="1700">
        <f>IFERROR(VLOOKUP($A666,'2009'!$C$3:$H$242,2,FALSE),0)</f>
        <v>0</v>
      </c>
      <c r="CI666" s="1691">
        <f>IFERROR(VLOOKUP($A666,'2009'!$C$3:$H$242,3,FALSE),0)</f>
        <v>0</v>
      </c>
      <c r="CJ666" s="1691">
        <f>IFERROR(VLOOKUP($A666,'2009'!$C$3:$H$242,4,FALSE),0)</f>
        <v>0</v>
      </c>
      <c r="CK666" s="1691">
        <f>IFERROR(VLOOKUP($A666,'2009'!$C$3:$H$242,5,FALSE),0)</f>
        <v>0</v>
      </c>
      <c r="CL666" s="1740">
        <f>IFERROR(VLOOKUP($A666,'2009'!$C$3:$H$242,6,FALSE),0)</f>
        <v>0</v>
      </c>
      <c r="CM666" s="1700">
        <f>IFERROR(VLOOKUP($A666,'2008'!$C$3:$H$229,2,FALSE),0)</f>
        <v>0</v>
      </c>
      <c r="CN666" s="1691">
        <f>IFERROR(VLOOKUP($A666,'2008'!$C$3:$H$229,3,FALSE),0)</f>
        <v>0</v>
      </c>
      <c r="CO666" s="1691">
        <f>IFERROR(VLOOKUP($A666,'2008'!$C$3:$H$229,4,FALSE),0)</f>
        <v>0</v>
      </c>
      <c r="CP666" s="1691">
        <f>IFERROR(VLOOKUP($A666,'2008'!$C$3:$H$229,5,FALSE),0)</f>
        <v>0</v>
      </c>
      <c r="CQ666" s="1740">
        <f>IFERROR(VLOOKUP($A666,'2008'!$C$3:$H$229,6,FALSE),0)</f>
        <v>0</v>
      </c>
      <c r="CR666" s="1700">
        <f>IFERROR(VLOOKUP($A666,'2007'!$C$3:$M$238,7,FALSE),0)</f>
        <v>0</v>
      </c>
      <c r="CS666" s="1691">
        <f>IFERROR(VLOOKUP($A666,'2007'!$C$3:$M$238,8,FALSE),0)</f>
        <v>0</v>
      </c>
      <c r="CT666" s="1691">
        <f>IFERROR(VLOOKUP($A666,'2007'!$C$3:$M$238,9,FALSE),0)</f>
        <v>0</v>
      </c>
      <c r="CU666" s="1691">
        <f>IFERROR(VLOOKUP($A666,'2007'!$C$3:$M$238,10,FALSE),0)</f>
        <v>0</v>
      </c>
      <c r="CV666" s="1740">
        <f>IFERROR(VLOOKUP($A666,'2007'!$C$3:$M$238,11,FALSE),0)</f>
        <v>0</v>
      </c>
      <c r="CW666" s="1700">
        <f>IFERROR(VLOOKUP($A666,'2006'!$A$2:$F$200,2,FALSE),0)</f>
        <v>0</v>
      </c>
      <c r="CX666" s="1691">
        <f>IFERROR(VLOOKUP($A666,'2006'!$A$2:$F$200,4,FALSE),0)</f>
        <v>0</v>
      </c>
      <c r="CY666" s="1691">
        <f>IFERROR(VLOOKUP($A666,'2006'!$A$2:$F$200,5,FALSE),0)</f>
        <v>0</v>
      </c>
      <c r="CZ666" s="1740">
        <f>IFERROR(VLOOKUP($A666,'2006'!$A$2:$F$200,6,FALSE),0)</f>
        <v>0</v>
      </c>
      <c r="DA666" s="1700">
        <f>IFERROR(VLOOKUP($A666,'2005'!$C$3:$M$205,8,FALSE),0)</f>
        <v>0</v>
      </c>
      <c r="DB666" s="1691">
        <f>IFERROR(VLOOKUP($A666,'2005'!$C$3:$M$205,9,FALSE),0)</f>
        <v>0</v>
      </c>
      <c r="DC666" s="1691">
        <f>IFERROR(VLOOKUP($A666,'2005'!$C$3:$M$205,10,FALSE),0)</f>
        <v>0</v>
      </c>
      <c r="DD666" s="1740">
        <f>IFERROR(VLOOKUP($A666,'2005'!$C$3:$M$205,11,FALSE),0)</f>
        <v>0</v>
      </c>
      <c r="DE666" s="1700">
        <f>IFERROR(VLOOKUP($A666,'2004'!$C$3:$M$213,8,FALSE),0)</f>
        <v>0</v>
      </c>
      <c r="DF666" s="1691">
        <f>IFERROR(VLOOKUP($A666,'2004'!$C$3:$M$213,9,FALSE),0)</f>
        <v>0</v>
      </c>
      <c r="DG666" s="1691">
        <f>IFERROR(VLOOKUP($A666,'2004'!$C$3:$M$213,10,FALSE),0)</f>
        <v>0</v>
      </c>
      <c r="DH666" s="1740">
        <f>IFERROR(VLOOKUP($A666,'2004'!$C$3:$M$213,11,FALSE),0)</f>
        <v>0</v>
      </c>
      <c r="DI666" s="1700">
        <f>IFERROR(VLOOKUP($A666,'2003'!$C$3:$Q$214,12,FALSE),0)</f>
        <v>0</v>
      </c>
      <c r="DJ666" s="1691">
        <f>IFERROR(VLOOKUP($A666,'2003'!$C$3:$Q$214,13,FALSE),0)</f>
        <v>0</v>
      </c>
      <c r="DK666" s="1691">
        <f>IFERROR(VLOOKUP($A666,'2003'!$C$3:$Q$214,14,FALSE),0)</f>
        <v>0</v>
      </c>
      <c r="DL666" s="1740">
        <f>IFERROR(VLOOKUP($A666,'2003'!$C$3:$Q$214,15,FALSE),0)</f>
        <v>0</v>
      </c>
      <c r="DM666" s="1700">
        <f>IFERROR(VLOOKUP($A666,'2002'!$D$3:$R$214,12,FALSE),0)</f>
        <v>0</v>
      </c>
      <c r="DN666" s="1691">
        <f>IFERROR(VLOOKUP($A666,'2002'!$D$3:$R$214,13,FALSE),0)</f>
        <v>0</v>
      </c>
      <c r="DO666" s="1691">
        <f>IFERROR(VLOOKUP($A666,'2002'!$D$3:$R$214,14,FALSE),0)</f>
        <v>0</v>
      </c>
      <c r="DP666" s="1788">
        <f>IFERROR(VLOOKUP($A666,'2002'!$D$3:$R$214,15,FALSE),0)</f>
        <v>0</v>
      </c>
      <c r="DQ666" s="1700">
        <f>IFERROR(VLOOKUP($A666,'Pre 2002'!$C$3:$CK$382,84,FALSE),0)</f>
        <v>0</v>
      </c>
      <c r="DR666" s="1695">
        <f>IFERROR(VLOOKUP($A666,'Pre 2002'!$C$3:$CK$382,85,FALSE),0)</f>
        <v>0</v>
      </c>
      <c r="DS666" s="1695">
        <f>IFERROR(VLOOKUP($A666,'Pre 2002'!$C$3:$CK$382,86,FALSE),0)</f>
        <v>0</v>
      </c>
      <c r="DT666" s="1790">
        <f>IFERROR(VLOOKUP($A666,'Pre 2002'!$C$3:$CK$382,87,FALSE),0)</f>
        <v>0</v>
      </c>
      <c r="DU666" s="1741">
        <f>IFERROR(VLOOKUP(A666,'Pre 2002'!$C$3:$CG$382,83,FALSE),0)</f>
        <v>0</v>
      </c>
    </row>
    <row r="667" spans="1:125">
      <c r="A667" s="1778" t="s">
        <v>1690</v>
      </c>
      <c r="B667" s="1562">
        <f t="shared" si="248"/>
        <v>38</v>
      </c>
      <c r="C667" s="1562">
        <f t="shared" si="249"/>
        <v>17</v>
      </c>
      <c r="D667" s="1562">
        <f t="shared" si="250"/>
        <v>0</v>
      </c>
      <c r="E667" s="1563">
        <f t="shared" si="251"/>
        <v>0.44736842105263158</v>
      </c>
      <c r="F667" s="1786">
        <f t="shared" si="252"/>
        <v>1</v>
      </c>
      <c r="G667" s="1595">
        <v>2012</v>
      </c>
      <c r="H667" s="1567">
        <f t="shared" si="259"/>
        <v>1</v>
      </c>
      <c r="I667" s="1734">
        <f t="shared" si="260"/>
        <v>38</v>
      </c>
      <c r="J667" s="1734">
        <f t="shared" si="261"/>
        <v>17</v>
      </c>
      <c r="K667" s="1734">
        <f t="shared" si="261"/>
        <v>0</v>
      </c>
      <c r="L667" s="1806">
        <f t="shared" si="262"/>
        <v>0.44736842105263158</v>
      </c>
      <c r="O667" s="1700">
        <f>IFERROR(VLOOKUP($A667,'2022'!$B$2:$K$174,3,FALSE),0)</f>
        <v>0</v>
      </c>
      <c r="P667" s="1858">
        <f>IFERROR(VLOOKUP($A667,'2022'!$B$2:$K$174,4,FALSE),0)</f>
        <v>0</v>
      </c>
      <c r="Q667" s="1858">
        <f>IFERROR(VLOOKUP($A667,'2022'!$B$2:$K$174,5,FALSE),0)</f>
        <v>0</v>
      </c>
      <c r="R667" s="1858">
        <f>IFERROR(VLOOKUP($A667,'2022'!$B$2:$K$174,8,FALSE),0)</f>
        <v>0</v>
      </c>
      <c r="S667" s="1740">
        <f>IFERROR(VLOOKUP($A667,'2022'!$B$2:$K$174,10,FALSE),0)</f>
        <v>0</v>
      </c>
      <c r="T667" s="1700">
        <f>IFERROR(VLOOKUP($A667,'2021'!$B$2:$K$174,3,FALSE),0)</f>
        <v>0</v>
      </c>
      <c r="U667" s="1843">
        <f>IFERROR(VLOOKUP($A667,'2021'!$B$2:$K$174,4,FALSE),0)</f>
        <v>0</v>
      </c>
      <c r="V667" s="1843">
        <f>IFERROR(VLOOKUP($A667,'2021'!$B$2:$K$174,5,FALSE),0)</f>
        <v>0</v>
      </c>
      <c r="W667" s="1843">
        <f>IFERROR(VLOOKUP($A667,'2021'!$B$2:$K$174,8,FALSE),0)</f>
        <v>0</v>
      </c>
      <c r="X667" s="1740">
        <f>IFERROR(VLOOKUP($A667,'2021'!$B$2:$K$174,10,FALSE),0)</f>
        <v>0</v>
      </c>
      <c r="Y667" s="1700">
        <f>IFERROR(VLOOKUP($A667,'2020'!$B$2:$K$170,3,FALSE),0)</f>
        <v>0</v>
      </c>
      <c r="Z667" s="1829">
        <f>IFERROR(VLOOKUP($A667,'2020'!$B$2:$K$170,4,FALSE),0)</f>
        <v>0</v>
      </c>
      <c r="AA667" s="1829">
        <f>IFERROR(VLOOKUP($A667,'2020'!$B$2:$K$170,5,FALSE),0)</f>
        <v>0</v>
      </c>
      <c r="AB667" s="1829">
        <f>IFERROR(VLOOKUP($A667,'2020'!$B$2:$K$170,8,FALSE),0)</f>
        <v>0</v>
      </c>
      <c r="AC667" s="1740">
        <f>IFERROR(VLOOKUP($A667,'2020'!$B$2:$K$170,10,FALSE),0)</f>
        <v>0</v>
      </c>
      <c r="AD667" s="1700">
        <f>IFERROR(VLOOKUP($A667,'2019'!$B$2:$K$170,3,FALSE),0)</f>
        <v>0</v>
      </c>
      <c r="AE667" s="1823">
        <f>IFERROR(VLOOKUP($A667,'2019'!$B$2:$K$170,4,FALSE),0)</f>
        <v>0</v>
      </c>
      <c r="AF667" s="1823">
        <f>IFERROR(VLOOKUP($A667,'2019'!$B$2:$K$170,5,FALSE),0)</f>
        <v>0</v>
      </c>
      <c r="AG667" s="1823">
        <f>IFERROR(VLOOKUP($A667,'2019'!$B$2:$K$170,8,FALSE),0)</f>
        <v>0</v>
      </c>
      <c r="AH667" s="1740">
        <f>IFERROR(VLOOKUP($A667,'2019'!$B$2:$K$170,10,FALSE),0)</f>
        <v>0</v>
      </c>
      <c r="AI667" s="1700">
        <f>IFERROR(VLOOKUP($A667,'2018'!$B$2:$K$170,3,FALSE),0)</f>
        <v>0</v>
      </c>
      <c r="AJ667" s="1821">
        <f>IFERROR(VLOOKUP($A667,'2018'!$B$2:$K$170,4,FALSE),0)</f>
        <v>0</v>
      </c>
      <c r="AK667" s="1821">
        <f>IFERROR(VLOOKUP($A667,'2018'!$B$2:$K$170,5,FALSE),0)</f>
        <v>0</v>
      </c>
      <c r="AL667" s="1821">
        <f>IFERROR(VLOOKUP($A667,'2018'!$B$2:$K$170,8,FALSE),0)</f>
        <v>0</v>
      </c>
      <c r="AM667" s="1740">
        <f>IFERROR(VLOOKUP($A667,'2018'!$B$2:$K$170,10,FALSE),0)</f>
        <v>0</v>
      </c>
      <c r="AN667" s="1700">
        <f>IFERROR(VLOOKUP($A667,'2017'!$B$2:$J$163,2,FALSE),0)</f>
        <v>0</v>
      </c>
      <c r="AO667" s="1815">
        <f>IFERROR(VLOOKUP($A667,'2017'!$B$2:$J$163,3,FALSE),0)</f>
        <v>0</v>
      </c>
      <c r="AP667" s="1815">
        <f>IFERROR(VLOOKUP($A667,'2017'!$B$2:$J$163,4,FALSE),0)</f>
        <v>0</v>
      </c>
      <c r="AQ667" s="1815">
        <f>IFERROR(VLOOKUP($A667,'2017'!$B$2:$J$163,7,FALSE),0)</f>
        <v>0</v>
      </c>
      <c r="AR667" s="1740">
        <f>IFERROR(VLOOKUP($A667,'2017'!$B$2:$J$163,9,FALSE),0)</f>
        <v>0</v>
      </c>
      <c r="AS667" s="1700">
        <f>IFERROR(VLOOKUP($A667,'2016'!$B$2:$K$165,3,FALSE),0)</f>
        <v>0</v>
      </c>
      <c r="AT667" s="1796">
        <f>IFERROR(VLOOKUP($A667,'2016'!$B$2:$K$165,4,FALSE),0)</f>
        <v>0</v>
      </c>
      <c r="AU667" s="1796">
        <f>IFERROR(VLOOKUP($A667,'2016'!$B$2:$K$165,5,FALSE),0)</f>
        <v>0</v>
      </c>
      <c r="AV667" s="1796">
        <f>IFERROR(VLOOKUP($A667,'2016'!$B$2:$K$165,8,FALSE),0)</f>
        <v>0</v>
      </c>
      <c r="AW667" s="1740">
        <f>IFERROR(VLOOKUP($A667,'2016'!$B$2:$K$165,10,FALSE),0)</f>
        <v>0</v>
      </c>
      <c r="AX667" s="1700">
        <f>IFERROR(VLOOKUP($A667,'2015'!$B$2:$K$165,3,FALSE),0)</f>
        <v>0</v>
      </c>
      <c r="AY667" s="1695">
        <f>IFERROR(VLOOKUP($A667,'2015'!$B$2:$K$165,4,FALSE),0)</f>
        <v>0</v>
      </c>
      <c r="AZ667" s="1695">
        <f>IFERROR(VLOOKUP($A667,'2015'!$B$2:$K$165,5,FALSE),0)</f>
        <v>0</v>
      </c>
      <c r="BA667" s="1695">
        <f>IFERROR(VLOOKUP($A667,'2015'!$B$2:$K$165,8,FALSE),0)</f>
        <v>0</v>
      </c>
      <c r="BB667" s="1740">
        <f>IFERROR(VLOOKUP($A667,'2015'!$B$2:$K$165,10,FALSE),0)</f>
        <v>0</v>
      </c>
      <c r="BC667" s="1700">
        <f>IFERROR(VLOOKUP($A667,'2014'!$B$2:$K$157,3,FALSE),0)</f>
        <v>0</v>
      </c>
      <c r="BD667" s="1691">
        <f>IFERROR(VLOOKUP($A667,'2014'!$B$2:$K$157,4,FALSE),0)</f>
        <v>0</v>
      </c>
      <c r="BE667" s="1691">
        <f>IFERROR(VLOOKUP($A667,'2014'!$B$2:$K$157,5,FALSE),0)</f>
        <v>0</v>
      </c>
      <c r="BF667" s="1691">
        <f>IFERROR(VLOOKUP($A667,'2014'!$B$2:$K$157,8,FALSE),0)</f>
        <v>0</v>
      </c>
      <c r="BG667" s="1740">
        <f>IFERROR(VLOOKUP($A667,'2014'!$B$2:$K$157,10,FALSE),0)</f>
        <v>0</v>
      </c>
      <c r="BH667" s="1700">
        <f>IFERROR(VLOOKUP($A667,'2013'!$D$4:$I$249,2,FALSE),0)</f>
        <v>0</v>
      </c>
      <c r="BI667" s="1691">
        <f>IFERROR(VLOOKUP($A667,'2013'!$D$4:$I$249,3,FALSE),0)</f>
        <v>0</v>
      </c>
      <c r="BJ667" s="1691">
        <f>IFERROR(VLOOKUP($A667,'2013'!$D$4:$I$249,4,FALSE),0)</f>
        <v>0</v>
      </c>
      <c r="BK667" s="1691">
        <f>IFERROR(VLOOKUP($A667,'2013'!$D$4:$I$249,5,FALSE),0)</f>
        <v>0</v>
      </c>
      <c r="BL667" s="1740">
        <f>IFERROR(VLOOKUP($A667,'2013'!$D$4:$I$249,6,FALSE),0)</f>
        <v>0</v>
      </c>
      <c r="BM667" s="1737">
        <f>IFERROR(VLOOKUP($A667,'2012'!$D$3:$O$172,2,FALSE),0)</f>
        <v>38</v>
      </c>
      <c r="BN667" s="1691">
        <f>IFERROR(VLOOKUP($A667,'2012'!$D$3:$O$172,3,FALSE),0)</f>
        <v>17</v>
      </c>
      <c r="BO667" s="1743">
        <f>IFERROR(VLOOKUP($A667,'2012'!$D$3:$O$172,4,FALSE),0)</f>
        <v>0</v>
      </c>
      <c r="BP667" s="1700">
        <f>IFERROR(VLOOKUP($A667,'2012'!$D$3:$O$172,5,FALSE),0)</f>
        <v>38</v>
      </c>
      <c r="BQ667" s="1691">
        <f>IFERROR(VLOOKUP($A667,'2012'!$D$3:$O$172,6,FALSE),0)</f>
        <v>7</v>
      </c>
      <c r="BR667" s="1691">
        <f>IFERROR(VLOOKUP($A667,'2012'!$D$3:$O$172,7,FALSE),0)</f>
        <v>17</v>
      </c>
      <c r="BS667" s="1691">
        <f>IFERROR(VLOOKUP($A667,'2012'!$D$3:$O$172,8,FALSE),0)</f>
        <v>0</v>
      </c>
      <c r="BT667" s="1740">
        <f>IFERROR(VLOOKUP($A667,'2012'!$D$3:$O$172,9,FALSE),0)</f>
        <v>0.44736842105263158</v>
      </c>
      <c r="BU667" s="1737">
        <f>IFERROR(VLOOKUP($A667,'2012'!$D$3:$O$172,10,FALSE),0)</f>
        <v>0</v>
      </c>
      <c r="BV667" s="1691">
        <f>IFERROR(VLOOKUP($A667,'2012'!$D$3:$O$172,11,FALSE),0)</f>
        <v>0</v>
      </c>
      <c r="BW667" s="1743">
        <f>IFERROR(VLOOKUP($A667,'2012'!$D$3:$O$172,12,FALSE),0)</f>
        <v>0</v>
      </c>
      <c r="BX667" s="1700">
        <f>IFERROR(VLOOKUP($A667,'2011'!$D$4:$I$251,2,FALSE),0)</f>
        <v>0</v>
      </c>
      <c r="BY667" s="1691">
        <f>IFERROR(VLOOKUP($A667,'2011'!$D$4:$I$251,3,FALSE),0)</f>
        <v>0</v>
      </c>
      <c r="BZ667" s="1691">
        <f>IFERROR(VLOOKUP($A667,'2011'!$D$4:$I$251,4,FALSE),0)</f>
        <v>0</v>
      </c>
      <c r="CA667" s="1691">
        <f>IFERROR(VLOOKUP($A667,'2011'!$D$4:$I$251,5,FALSE),0)</f>
        <v>0</v>
      </c>
      <c r="CB667" s="1740">
        <f>IFERROR(VLOOKUP($A667,'2011'!$D$4:$I$251,6,FALSE),0)</f>
        <v>0</v>
      </c>
      <c r="CC667" s="1700">
        <f>IFERROR(VLOOKUP($A667,'2010'!$C$3:$H$234,2,FALSE),0)</f>
        <v>0</v>
      </c>
      <c r="CD667" s="1691">
        <f>IFERROR(VLOOKUP($A667,'2010'!$C$3:$H$234,3,FALSE),0)</f>
        <v>0</v>
      </c>
      <c r="CE667" s="1691">
        <f>IFERROR(VLOOKUP($A667,'2010'!$C$3:$H$234,4,FALSE),0)</f>
        <v>0</v>
      </c>
      <c r="CF667" s="1691">
        <f>IFERROR(VLOOKUP($A667,'2010'!$C$3:$H$234,5,FALSE),0)</f>
        <v>0</v>
      </c>
      <c r="CG667" s="1740">
        <f>IFERROR(VLOOKUP($A667,'2010'!$C$3:$H$234,6,FALSE),0)</f>
        <v>0</v>
      </c>
      <c r="CH667" s="1700">
        <f>IFERROR(VLOOKUP($A667,'2009'!$C$3:$H$242,2,FALSE),0)</f>
        <v>0</v>
      </c>
      <c r="CI667" s="1691">
        <f>IFERROR(VLOOKUP($A667,'2009'!$C$3:$H$242,3,FALSE),0)</f>
        <v>0</v>
      </c>
      <c r="CJ667" s="1691">
        <f>IFERROR(VLOOKUP($A667,'2009'!$C$3:$H$242,4,FALSE),0)</f>
        <v>0</v>
      </c>
      <c r="CK667" s="1691">
        <f>IFERROR(VLOOKUP($A667,'2009'!$C$3:$H$242,5,FALSE),0)</f>
        <v>0</v>
      </c>
      <c r="CL667" s="1740">
        <f>IFERROR(VLOOKUP($A667,'2009'!$C$3:$H$242,6,FALSE),0)</f>
        <v>0</v>
      </c>
      <c r="CM667" s="1700">
        <f>IFERROR(VLOOKUP($A667,'2008'!$C$3:$H$229,2,FALSE),0)</f>
        <v>0</v>
      </c>
      <c r="CN667" s="1691">
        <f>IFERROR(VLOOKUP($A667,'2008'!$C$3:$H$229,3,FALSE),0)</f>
        <v>0</v>
      </c>
      <c r="CO667" s="1691">
        <f>IFERROR(VLOOKUP($A667,'2008'!$C$3:$H$229,4,FALSE),0)</f>
        <v>0</v>
      </c>
      <c r="CP667" s="1691">
        <f>IFERROR(VLOOKUP($A667,'2008'!$C$3:$H$229,5,FALSE),0)</f>
        <v>0</v>
      </c>
      <c r="CQ667" s="1740">
        <f>IFERROR(VLOOKUP($A667,'2008'!$C$3:$H$229,6,FALSE),0)</f>
        <v>0</v>
      </c>
      <c r="CR667" s="1700">
        <f>IFERROR(VLOOKUP($A667,'2007'!$C$3:$M$238,7,FALSE),0)</f>
        <v>0</v>
      </c>
      <c r="CS667" s="1691">
        <f>IFERROR(VLOOKUP($A667,'2007'!$C$3:$M$238,8,FALSE),0)</f>
        <v>0</v>
      </c>
      <c r="CT667" s="1691">
        <f>IFERROR(VLOOKUP($A667,'2007'!$C$3:$M$238,9,FALSE),0)</f>
        <v>0</v>
      </c>
      <c r="CU667" s="1691">
        <f>IFERROR(VLOOKUP($A667,'2007'!$C$3:$M$238,10,FALSE),0)</f>
        <v>0</v>
      </c>
      <c r="CV667" s="1740">
        <f>IFERROR(VLOOKUP($A667,'2007'!$C$3:$M$238,11,FALSE),0)</f>
        <v>0</v>
      </c>
      <c r="CW667" s="1700">
        <f>IFERROR(VLOOKUP($A667,'2006'!$A$2:$F$200,2,FALSE),0)</f>
        <v>0</v>
      </c>
      <c r="CX667" s="1691">
        <f>IFERROR(VLOOKUP($A667,'2006'!$A$2:$F$200,4,FALSE),0)</f>
        <v>0</v>
      </c>
      <c r="CY667" s="1691">
        <f>IFERROR(VLOOKUP($A667,'2006'!$A$2:$F$200,5,FALSE),0)</f>
        <v>0</v>
      </c>
      <c r="CZ667" s="1740">
        <f>IFERROR(VLOOKUP($A667,'2006'!$A$2:$F$200,6,FALSE),0)</f>
        <v>0</v>
      </c>
      <c r="DA667" s="1700">
        <f>IFERROR(VLOOKUP($A667,'2005'!$C$3:$M$205,8,FALSE),0)</f>
        <v>0</v>
      </c>
      <c r="DB667" s="1691">
        <f>IFERROR(VLOOKUP($A667,'2005'!$C$3:$M$205,9,FALSE),0)</f>
        <v>0</v>
      </c>
      <c r="DC667" s="1691">
        <f>IFERROR(VLOOKUP($A667,'2005'!$C$3:$M$205,10,FALSE),0)</f>
        <v>0</v>
      </c>
      <c r="DD667" s="1740">
        <f>IFERROR(VLOOKUP($A667,'2005'!$C$3:$M$205,11,FALSE),0)</f>
        <v>0</v>
      </c>
      <c r="DE667" s="1700">
        <f>IFERROR(VLOOKUP($A667,'2004'!$C$3:$M$213,8,FALSE),0)</f>
        <v>0</v>
      </c>
      <c r="DF667" s="1691">
        <f>IFERROR(VLOOKUP($A667,'2004'!$C$3:$M$213,9,FALSE),0)</f>
        <v>0</v>
      </c>
      <c r="DG667" s="1691">
        <f>IFERROR(VLOOKUP($A667,'2004'!$C$3:$M$213,10,FALSE),0)</f>
        <v>0</v>
      </c>
      <c r="DH667" s="1740">
        <f>IFERROR(VLOOKUP($A667,'2004'!$C$3:$M$213,11,FALSE),0)</f>
        <v>0</v>
      </c>
      <c r="DI667" s="1700">
        <f>IFERROR(VLOOKUP($A667,'2003'!$C$3:$Q$214,12,FALSE),0)</f>
        <v>0</v>
      </c>
      <c r="DJ667" s="1691">
        <f>IFERROR(VLOOKUP($A667,'2003'!$C$3:$Q$214,13,FALSE),0)</f>
        <v>0</v>
      </c>
      <c r="DK667" s="1691">
        <f>IFERROR(VLOOKUP($A667,'2003'!$C$3:$Q$214,14,FALSE),0)</f>
        <v>0</v>
      </c>
      <c r="DL667" s="1740">
        <f>IFERROR(VLOOKUP($A667,'2003'!$C$3:$Q$214,15,FALSE),0)</f>
        <v>0</v>
      </c>
      <c r="DM667" s="1700">
        <f>IFERROR(VLOOKUP($A667,'2002'!$D$3:$R$214,12,FALSE),0)</f>
        <v>0</v>
      </c>
      <c r="DN667" s="1691">
        <f>IFERROR(VLOOKUP($A667,'2002'!$D$3:$R$214,13,FALSE),0)</f>
        <v>0</v>
      </c>
      <c r="DO667" s="1691">
        <f>IFERROR(VLOOKUP($A667,'2002'!$D$3:$R$214,14,FALSE),0)</f>
        <v>0</v>
      </c>
      <c r="DP667" s="1788">
        <f>IFERROR(VLOOKUP($A667,'2002'!$D$3:$R$214,15,FALSE),0)</f>
        <v>0</v>
      </c>
      <c r="DQ667" s="1700">
        <f>IFERROR(VLOOKUP($A667,'Pre 2002'!$C$3:$CK$382,84,FALSE),0)</f>
        <v>0</v>
      </c>
      <c r="DR667" s="1695">
        <f>IFERROR(VLOOKUP($A667,'Pre 2002'!$C$3:$CK$382,85,FALSE),0)</f>
        <v>0</v>
      </c>
      <c r="DS667" s="1695">
        <f>IFERROR(VLOOKUP($A667,'Pre 2002'!$C$3:$CK$382,86,FALSE),0)</f>
        <v>0</v>
      </c>
      <c r="DT667" s="1790">
        <f>IFERROR(VLOOKUP($A667,'Pre 2002'!$C$3:$CK$382,87,FALSE),0)</f>
        <v>0</v>
      </c>
      <c r="DU667" s="1741">
        <f>IFERROR(VLOOKUP(A667,'Pre 2002'!$C$3:$CG$382,83,FALSE),0)</f>
        <v>0</v>
      </c>
    </row>
    <row r="668" spans="1:125">
      <c r="A668" s="1778" t="s">
        <v>2100</v>
      </c>
      <c r="B668" s="1562">
        <f t="shared" si="248"/>
        <v>56</v>
      </c>
      <c r="C668" s="1562">
        <f t="shared" si="249"/>
        <v>25</v>
      </c>
      <c r="D668" s="1562">
        <f t="shared" si="250"/>
        <v>0</v>
      </c>
      <c r="E668" s="1563">
        <f t="shared" si="251"/>
        <v>0.44642857142857145</v>
      </c>
      <c r="F668" s="1786">
        <f t="shared" si="252"/>
        <v>1</v>
      </c>
      <c r="G668" s="1595" t="s">
        <v>2159</v>
      </c>
      <c r="H668" s="1567">
        <f t="shared" si="259"/>
        <v>1</v>
      </c>
      <c r="I668" s="1734">
        <f t="shared" si="260"/>
        <v>56</v>
      </c>
      <c r="J668" s="1734">
        <f t="shared" si="261"/>
        <v>25</v>
      </c>
      <c r="K668" s="1734">
        <f t="shared" si="261"/>
        <v>0</v>
      </c>
      <c r="L668" s="1806">
        <f t="shared" si="262"/>
        <v>0.44642857142857145</v>
      </c>
      <c r="O668" s="1700">
        <f>IFERROR(VLOOKUP($A668,'2022'!$B$2:$K$174,3,FALSE),0)</f>
        <v>0</v>
      </c>
      <c r="P668" s="1858">
        <f>IFERROR(VLOOKUP($A668,'2022'!$B$2:$K$174,4,FALSE),0)</f>
        <v>0</v>
      </c>
      <c r="Q668" s="1858">
        <f>IFERROR(VLOOKUP($A668,'2022'!$B$2:$K$174,5,FALSE),0)</f>
        <v>0</v>
      </c>
      <c r="R668" s="1858">
        <f>IFERROR(VLOOKUP($A668,'2022'!$B$2:$K$174,8,FALSE),0)</f>
        <v>0</v>
      </c>
      <c r="S668" s="1740">
        <f>IFERROR(VLOOKUP($A668,'2022'!$B$2:$K$174,10,FALSE),0)</f>
        <v>0</v>
      </c>
      <c r="T668" s="1700">
        <f>IFERROR(VLOOKUP($A668,'2021'!$B$2:$K$174,3,FALSE),0)</f>
        <v>0</v>
      </c>
      <c r="U668" s="1843">
        <f>IFERROR(VLOOKUP($A668,'2021'!$B$2:$K$174,4,FALSE),0)</f>
        <v>0</v>
      </c>
      <c r="V668" s="1843">
        <f>IFERROR(VLOOKUP($A668,'2021'!$B$2:$K$174,5,FALSE),0)</f>
        <v>0</v>
      </c>
      <c r="W668" s="1843">
        <f>IFERROR(VLOOKUP($A668,'2021'!$B$2:$K$174,8,FALSE),0)</f>
        <v>0</v>
      </c>
      <c r="X668" s="1740">
        <f>IFERROR(VLOOKUP($A668,'2021'!$B$2:$K$174,10,FALSE),0)</f>
        <v>0</v>
      </c>
      <c r="Y668" s="1700">
        <f>IFERROR(VLOOKUP($A668,'2020'!$B$2:$K$170,3,FALSE),0)</f>
        <v>0</v>
      </c>
      <c r="Z668" s="1829">
        <f>IFERROR(VLOOKUP($A668,'2020'!$B$2:$K$170,4,FALSE),0)</f>
        <v>0</v>
      </c>
      <c r="AA668" s="1829">
        <f>IFERROR(VLOOKUP($A668,'2020'!$B$2:$K$170,5,FALSE),0)</f>
        <v>0</v>
      </c>
      <c r="AB668" s="1829">
        <f>IFERROR(VLOOKUP($A668,'2020'!$B$2:$K$170,8,FALSE),0)</f>
        <v>0</v>
      </c>
      <c r="AC668" s="1740">
        <f>IFERROR(VLOOKUP($A668,'2020'!$B$2:$K$170,10,FALSE),0)</f>
        <v>0</v>
      </c>
      <c r="AD668" s="1700">
        <f>IFERROR(VLOOKUP($A668,'2019'!$B$2:$K$170,3,FALSE),0)</f>
        <v>0</v>
      </c>
      <c r="AE668" s="1823">
        <f>IFERROR(VLOOKUP($A668,'2019'!$B$2:$K$170,4,FALSE),0)</f>
        <v>0</v>
      </c>
      <c r="AF668" s="1823">
        <f>IFERROR(VLOOKUP($A668,'2019'!$B$2:$K$170,5,FALSE),0)</f>
        <v>0</v>
      </c>
      <c r="AG668" s="1823">
        <f>IFERROR(VLOOKUP($A668,'2019'!$B$2:$K$170,8,FALSE),0)</f>
        <v>0</v>
      </c>
      <c r="AH668" s="1740">
        <f>IFERROR(VLOOKUP($A668,'2019'!$B$2:$K$170,10,FALSE),0)</f>
        <v>0</v>
      </c>
      <c r="AI668" s="1700">
        <f>IFERROR(VLOOKUP($A668,'2018'!$B$2:$K$170,3,FALSE),0)</f>
        <v>0</v>
      </c>
      <c r="AJ668" s="1821">
        <f>IFERROR(VLOOKUP($A668,'2018'!$B$2:$K$170,4,FALSE),0)</f>
        <v>0</v>
      </c>
      <c r="AK668" s="1821">
        <f>IFERROR(VLOOKUP($A668,'2018'!$B$2:$K$170,5,FALSE),0)</f>
        <v>0</v>
      </c>
      <c r="AL668" s="1821">
        <f>IFERROR(VLOOKUP($A668,'2018'!$B$2:$K$170,8,FALSE),0)</f>
        <v>0</v>
      </c>
      <c r="AM668" s="1740">
        <f>IFERROR(VLOOKUP($A668,'2018'!$B$2:$K$170,10,FALSE),0)</f>
        <v>0</v>
      </c>
      <c r="AN668" s="1700">
        <f>IFERROR(VLOOKUP($A668,'2017'!$B$2:$J$163,2,FALSE),0)</f>
        <v>0</v>
      </c>
      <c r="AO668" s="1815">
        <f>IFERROR(VLOOKUP($A668,'2017'!$B$2:$J$163,3,FALSE),0)</f>
        <v>0</v>
      </c>
      <c r="AP668" s="1815">
        <f>IFERROR(VLOOKUP($A668,'2017'!$B$2:$J$163,4,FALSE),0)</f>
        <v>0</v>
      </c>
      <c r="AQ668" s="1815">
        <f>IFERROR(VLOOKUP($A668,'2017'!$B$2:$J$163,7,FALSE),0)</f>
        <v>0</v>
      </c>
      <c r="AR668" s="1740">
        <f>IFERROR(VLOOKUP($A668,'2017'!$B$2:$J$163,9,FALSE),0)</f>
        <v>0</v>
      </c>
      <c r="AS668" s="1700">
        <f>IFERROR(VLOOKUP($A668,'2016'!$B$2:$K$165,3,FALSE),0)</f>
        <v>0</v>
      </c>
      <c r="AT668" s="1796">
        <f>IFERROR(VLOOKUP($A668,'2016'!$B$2:$K$165,4,FALSE),0)</f>
        <v>0</v>
      </c>
      <c r="AU668" s="1796">
        <f>IFERROR(VLOOKUP($A668,'2016'!$B$2:$K$165,5,FALSE),0)</f>
        <v>0</v>
      </c>
      <c r="AV668" s="1796">
        <f>IFERROR(VLOOKUP($A668,'2016'!$B$2:$K$165,8,FALSE),0)</f>
        <v>0</v>
      </c>
      <c r="AW668" s="1740">
        <f>IFERROR(VLOOKUP($A668,'2016'!$B$2:$K$165,10,FALSE),0)</f>
        <v>0</v>
      </c>
      <c r="AX668" s="1700">
        <f>IFERROR(VLOOKUP($A668,'2015'!$B$2:$K$165,3,FALSE),0)</f>
        <v>0</v>
      </c>
      <c r="AY668" s="1695">
        <f>IFERROR(VLOOKUP($A668,'2015'!$B$2:$K$165,4,FALSE),0)</f>
        <v>0</v>
      </c>
      <c r="AZ668" s="1695">
        <f>IFERROR(VLOOKUP($A668,'2015'!$B$2:$K$165,5,FALSE),0)</f>
        <v>0</v>
      </c>
      <c r="BA668" s="1695">
        <f>IFERROR(VLOOKUP($A668,'2015'!$B$2:$K$165,8,FALSE),0)</f>
        <v>0</v>
      </c>
      <c r="BB668" s="1740">
        <f>IFERROR(VLOOKUP($A668,'2015'!$B$2:$K$165,10,FALSE),0)</f>
        <v>0</v>
      </c>
      <c r="BC668" s="1700">
        <f>IFERROR(VLOOKUP($A668,'2014'!$B$2:$K$157,3,FALSE),0)</f>
        <v>0</v>
      </c>
      <c r="BD668" s="1691">
        <f>IFERROR(VLOOKUP($A668,'2014'!$B$2:$K$157,4,FALSE),0)</f>
        <v>0</v>
      </c>
      <c r="BE668" s="1691">
        <f>IFERROR(VLOOKUP($A668,'2014'!$B$2:$K$157,5,FALSE),0)</f>
        <v>0</v>
      </c>
      <c r="BF668" s="1691">
        <f>IFERROR(VLOOKUP($A668,'2014'!$B$2:$K$157,8,FALSE),0)</f>
        <v>0</v>
      </c>
      <c r="BG668" s="1740">
        <f>IFERROR(VLOOKUP($A668,'2014'!$B$2:$K$157,10,FALSE),0)</f>
        <v>0</v>
      </c>
      <c r="BH668" s="1700">
        <f>IFERROR(VLOOKUP($A668,'2013'!$D$4:$I$249,2,FALSE),0)</f>
        <v>0</v>
      </c>
      <c r="BI668" s="1691">
        <f>IFERROR(VLOOKUP($A668,'2013'!$D$4:$I$249,3,FALSE),0)</f>
        <v>0</v>
      </c>
      <c r="BJ668" s="1691">
        <f>IFERROR(VLOOKUP($A668,'2013'!$D$4:$I$249,4,FALSE),0)</f>
        <v>0</v>
      </c>
      <c r="BK668" s="1691">
        <f>IFERROR(VLOOKUP($A668,'2013'!$D$4:$I$249,5,FALSE),0)</f>
        <v>0</v>
      </c>
      <c r="BL668" s="1740">
        <f>IFERROR(VLOOKUP($A668,'2013'!$D$4:$I$249,6,FALSE),0)</f>
        <v>0</v>
      </c>
      <c r="BM668" s="1737">
        <f>IFERROR(VLOOKUP($A668,'2012'!$D$3:$O$172,2,FALSE),0)</f>
        <v>0</v>
      </c>
      <c r="BN668" s="1691">
        <f>IFERROR(VLOOKUP($A668,'2012'!$D$3:$O$172,3,FALSE),0)</f>
        <v>0</v>
      </c>
      <c r="BO668" s="1743">
        <f>IFERROR(VLOOKUP($A668,'2012'!$D$3:$O$172,4,FALSE),0)</f>
        <v>0</v>
      </c>
      <c r="BP668" s="1700">
        <f>IFERROR(VLOOKUP($A668,'2012'!$D$3:$O$172,5,FALSE),0)</f>
        <v>0</v>
      </c>
      <c r="BQ668" s="1691">
        <f>IFERROR(VLOOKUP($A668,'2012'!$D$3:$O$172,6,FALSE),0)</f>
        <v>0</v>
      </c>
      <c r="BR668" s="1691">
        <f>IFERROR(VLOOKUP($A668,'2012'!$D$3:$O$172,7,FALSE),0)</f>
        <v>0</v>
      </c>
      <c r="BS668" s="1691">
        <f>IFERROR(VLOOKUP($A668,'2012'!$D$3:$O$172,8,FALSE),0)</f>
        <v>0</v>
      </c>
      <c r="BT668" s="1740">
        <f>IFERROR(VLOOKUP($A668,'2012'!$D$3:$O$172,9,FALSE),0)</f>
        <v>0</v>
      </c>
      <c r="BX668" s="1700">
        <f>IFERROR(VLOOKUP($A668,'2011'!$D$4:$I$251,2,FALSE),0)</f>
        <v>0</v>
      </c>
      <c r="BY668" s="1691">
        <f>IFERROR(VLOOKUP($A668,'2011'!$D$4:$I$251,3,FALSE),0)</f>
        <v>0</v>
      </c>
      <c r="BZ668" s="1691">
        <f>IFERROR(VLOOKUP($A668,'2011'!$D$4:$I$251,4,FALSE),0)</f>
        <v>0</v>
      </c>
      <c r="CA668" s="1691">
        <f>IFERROR(VLOOKUP($A668,'2011'!$D$4:$I$251,5,FALSE),0)</f>
        <v>0</v>
      </c>
      <c r="CB668" s="1740">
        <f>IFERROR(VLOOKUP($A668,'2011'!$D$4:$I$251,6,FALSE),0)</f>
        <v>0</v>
      </c>
      <c r="CC668" s="1700">
        <f>IFERROR(VLOOKUP($A668,'2010'!$C$3:$H$234,2,FALSE),0)</f>
        <v>0</v>
      </c>
      <c r="CD668" s="1691">
        <f>IFERROR(VLOOKUP($A668,'2010'!$C$3:$H$234,3,FALSE),0)</f>
        <v>0</v>
      </c>
      <c r="CE668" s="1691">
        <f>IFERROR(VLOOKUP($A668,'2010'!$C$3:$H$234,4,FALSE),0)</f>
        <v>0</v>
      </c>
      <c r="CF668" s="1691">
        <f>IFERROR(VLOOKUP($A668,'2010'!$C$3:$H$234,5,FALSE),0)</f>
        <v>0</v>
      </c>
      <c r="CG668" s="1740">
        <f>IFERROR(VLOOKUP($A668,'2010'!$C$3:$H$234,6,FALSE),0)</f>
        <v>0</v>
      </c>
      <c r="CH668" s="1700">
        <f>IFERROR(VLOOKUP($A668,'2009'!$C$3:$H$242,2,FALSE),0)</f>
        <v>0</v>
      </c>
      <c r="CI668" s="1691">
        <f>IFERROR(VLOOKUP($A668,'2009'!$C$3:$H$242,3,FALSE),0)</f>
        <v>0</v>
      </c>
      <c r="CJ668" s="1691">
        <f>IFERROR(VLOOKUP($A668,'2009'!$C$3:$H$242,4,FALSE),0)</f>
        <v>0</v>
      </c>
      <c r="CK668" s="1691">
        <f>IFERROR(VLOOKUP($A668,'2009'!$C$3:$H$242,5,FALSE),0)</f>
        <v>0</v>
      </c>
      <c r="CL668" s="1740">
        <f>IFERROR(VLOOKUP($A668,'2009'!$C$3:$H$242,6,FALSE),0)</f>
        <v>0</v>
      </c>
      <c r="CM668" s="1700">
        <f>IFERROR(VLOOKUP($A668,'2008'!$C$3:$H$229,2,FALSE),0)</f>
        <v>0</v>
      </c>
      <c r="CN668" s="1691">
        <f>IFERROR(VLOOKUP($A668,'2008'!$C$3:$H$229,3,FALSE),0)</f>
        <v>0</v>
      </c>
      <c r="CO668" s="1691">
        <f>IFERROR(VLOOKUP($A668,'2008'!$C$3:$H$229,4,FALSE),0)</f>
        <v>0</v>
      </c>
      <c r="CP668" s="1691">
        <f>IFERROR(VLOOKUP($A668,'2008'!$C$3:$H$229,5,FALSE),0)</f>
        <v>0</v>
      </c>
      <c r="CQ668" s="1740">
        <f>IFERROR(VLOOKUP($A668,'2008'!$C$3:$H$229,6,FALSE),0)</f>
        <v>0</v>
      </c>
      <c r="CR668" s="1700">
        <f>IFERROR(VLOOKUP($A668,'2007'!$C$3:$M$238,7,FALSE),0)</f>
        <v>0</v>
      </c>
      <c r="CS668" s="1691">
        <f>IFERROR(VLOOKUP($A668,'2007'!$C$3:$M$238,8,FALSE),0)</f>
        <v>0</v>
      </c>
      <c r="CT668" s="1691">
        <f>IFERROR(VLOOKUP($A668,'2007'!$C$3:$M$238,9,FALSE),0)</f>
        <v>0</v>
      </c>
      <c r="CU668" s="1691">
        <f>IFERROR(VLOOKUP($A668,'2007'!$C$3:$M$238,10,FALSE),0)</f>
        <v>0</v>
      </c>
      <c r="CV668" s="1740">
        <f>IFERROR(VLOOKUP($A668,'2007'!$C$3:$M$238,11,FALSE),0)</f>
        <v>0</v>
      </c>
      <c r="CW668" s="1700">
        <f>IFERROR(VLOOKUP($A668,'2006'!$A$2:$F$200,2,FALSE),0)</f>
        <v>0</v>
      </c>
      <c r="CX668" s="1691">
        <f>IFERROR(VLOOKUP($A668,'2006'!$A$2:$F$200,4,FALSE),0)</f>
        <v>0</v>
      </c>
      <c r="CY668" s="1691">
        <f>IFERROR(VLOOKUP($A668,'2006'!$A$2:$F$200,5,FALSE),0)</f>
        <v>0</v>
      </c>
      <c r="CZ668" s="1740">
        <f>IFERROR(VLOOKUP($A668,'2006'!$A$2:$F$200,6,FALSE),0)</f>
        <v>0</v>
      </c>
      <c r="DA668" s="1700">
        <f>IFERROR(VLOOKUP($A668,'2005'!$C$3:$M$205,8,FALSE),0)</f>
        <v>0</v>
      </c>
      <c r="DB668" s="1691">
        <f>IFERROR(VLOOKUP($A668,'2005'!$C$3:$M$205,9,FALSE),0)</f>
        <v>0</v>
      </c>
      <c r="DC668" s="1691">
        <f>IFERROR(VLOOKUP($A668,'2005'!$C$3:$M$205,10,FALSE),0)</f>
        <v>0</v>
      </c>
      <c r="DD668" s="1740">
        <f>IFERROR(VLOOKUP($A668,'2005'!$C$3:$M$205,11,FALSE),0)</f>
        <v>0</v>
      </c>
      <c r="DE668" s="1700">
        <f>IFERROR(VLOOKUP($A668,'2004'!$C$3:$M$213,8,FALSE),0)</f>
        <v>56</v>
      </c>
      <c r="DF668" s="1691">
        <f>IFERROR(VLOOKUP($A668,'2004'!$C$3:$M$213,9,FALSE),0)</f>
        <v>25</v>
      </c>
      <c r="DG668" s="1691">
        <f>IFERROR(VLOOKUP($A668,'2004'!$C$3:$M$213,10,FALSE),0)</f>
        <v>0</v>
      </c>
      <c r="DH668" s="1740">
        <f>IFERROR(VLOOKUP($A668,'2004'!$C$3:$M$213,11,FALSE),0)</f>
        <v>0.44642857142857145</v>
      </c>
      <c r="DI668" s="1700">
        <f>IFERROR(VLOOKUP($A668,'2003'!$C$3:$Q$214,12,FALSE),0)</f>
        <v>0</v>
      </c>
      <c r="DJ668" s="1691">
        <f>IFERROR(VLOOKUP($A668,'2003'!$C$3:$Q$214,13,FALSE),0)</f>
        <v>0</v>
      </c>
      <c r="DK668" s="1691">
        <f>IFERROR(VLOOKUP($A668,'2003'!$C$3:$Q$214,14,FALSE),0)</f>
        <v>0</v>
      </c>
      <c r="DL668" s="1740">
        <f>IFERROR(VLOOKUP($A668,'2003'!$C$3:$Q$214,15,FALSE),0)</f>
        <v>0</v>
      </c>
      <c r="DM668" s="1700">
        <f>IFERROR(VLOOKUP($A668,'2002'!$D$3:$R$214,12,FALSE),0)</f>
        <v>0</v>
      </c>
      <c r="DN668" s="1691">
        <f>IFERROR(VLOOKUP($A668,'2002'!$D$3:$R$214,13,FALSE),0)</f>
        <v>0</v>
      </c>
      <c r="DO668" s="1691">
        <f>IFERROR(VLOOKUP($A668,'2002'!$D$3:$R$214,14,FALSE),0)</f>
        <v>0</v>
      </c>
      <c r="DP668" s="1788">
        <f>IFERROR(VLOOKUP($A668,'2002'!$D$3:$R$214,15,FALSE),0)</f>
        <v>0</v>
      </c>
      <c r="DQ668" s="1700">
        <f>IFERROR(VLOOKUP($A668,'Pre 2002'!$C$3:$CK$382,84,FALSE),0)</f>
        <v>0</v>
      </c>
      <c r="DR668" s="1695">
        <f>IFERROR(VLOOKUP($A668,'Pre 2002'!$C$3:$CK$382,85,FALSE),0)</f>
        <v>0</v>
      </c>
      <c r="DS668" s="1695">
        <f>IFERROR(VLOOKUP($A668,'Pre 2002'!$C$3:$CK$382,86,FALSE),0)</f>
        <v>0</v>
      </c>
      <c r="DT668" s="1790">
        <f>IFERROR(VLOOKUP($A668,'Pre 2002'!$C$3:$CK$382,87,FALSE),0)</f>
        <v>0</v>
      </c>
      <c r="DU668" s="1741">
        <f>IFERROR(VLOOKUP(A668,'Pre 2002'!$C$3:$CG$382,83,FALSE),0)</f>
        <v>0</v>
      </c>
    </row>
    <row r="669" spans="1:125">
      <c r="A669" s="1779" t="s">
        <v>2290</v>
      </c>
      <c r="B669" s="1562">
        <f t="shared" si="248"/>
        <v>81</v>
      </c>
      <c r="C669" s="1562">
        <f t="shared" si="249"/>
        <v>36</v>
      </c>
      <c r="D669" s="1562">
        <f t="shared" si="250"/>
        <v>0</v>
      </c>
      <c r="E669" s="1563">
        <f t="shared" si="251"/>
        <v>0.44444444444444442</v>
      </c>
      <c r="F669" s="1786">
        <f t="shared" si="252"/>
        <v>2</v>
      </c>
      <c r="G669" s="1595">
        <v>2019</v>
      </c>
      <c r="H669" s="1817"/>
      <c r="I669" s="1734"/>
      <c r="J669" s="1734"/>
      <c r="K669" s="1734"/>
      <c r="L669" s="1734"/>
      <c r="O669" s="1700">
        <f>IFERROR(VLOOKUP($A669,'2022'!$B$2:$K$174,3,FALSE),0)</f>
        <v>43</v>
      </c>
      <c r="P669" s="1858">
        <f>IFERROR(VLOOKUP($A669,'2022'!$B$2:$K$174,4,FALSE),0)</f>
        <v>15</v>
      </c>
      <c r="Q669" s="1858">
        <f>IFERROR(VLOOKUP($A669,'2022'!$B$2:$K$174,5,FALSE),0)</f>
        <v>19</v>
      </c>
      <c r="R669" s="1858">
        <f>IFERROR(VLOOKUP($A669,'2022'!$B$2:$K$174,8,FALSE),0)</f>
        <v>0</v>
      </c>
      <c r="S669" s="1740">
        <f>IFERROR(VLOOKUP($A669,'2022'!$B$2:$K$174,10,FALSE),0)</f>
        <v>0.442</v>
      </c>
      <c r="T669" s="1700">
        <f>IFERROR(VLOOKUP($A669,'2021'!$B$2:$K$174,3,FALSE),0)</f>
        <v>0</v>
      </c>
      <c r="U669" s="1843">
        <f>IFERROR(VLOOKUP($A669,'2021'!$B$2:$K$174,4,FALSE),0)</f>
        <v>0</v>
      </c>
      <c r="V669" s="1843">
        <f>IFERROR(VLOOKUP($A669,'2021'!$B$2:$K$174,5,FALSE),0)</f>
        <v>0</v>
      </c>
      <c r="W669" s="1843">
        <f>IFERROR(VLOOKUP($A669,'2021'!$B$2:$K$174,8,FALSE),0)</f>
        <v>0</v>
      </c>
      <c r="X669" s="1740">
        <f>IFERROR(VLOOKUP($A669,'2021'!$B$2:$K$174,10,FALSE),0)</f>
        <v>0</v>
      </c>
      <c r="Y669" s="1700">
        <f>IFERROR(VLOOKUP($A669,'2020'!$B$2:$K$170,3,FALSE),0)</f>
        <v>0</v>
      </c>
      <c r="Z669" s="1829">
        <f>IFERROR(VLOOKUP($A669,'2020'!$B$2:$K$170,4,FALSE),0)</f>
        <v>0</v>
      </c>
      <c r="AA669" s="1829">
        <f>IFERROR(VLOOKUP($A669,'2020'!$B$2:$K$170,5,FALSE),0)</f>
        <v>0</v>
      </c>
      <c r="AB669" s="1829">
        <f>IFERROR(VLOOKUP($A669,'2020'!$B$2:$K$170,8,FALSE),0)</f>
        <v>0</v>
      </c>
      <c r="AC669" s="1740">
        <f>IFERROR(VLOOKUP($A669,'2020'!$B$2:$K$170,10,FALSE),0)</f>
        <v>0</v>
      </c>
      <c r="AD669" s="1700">
        <f>IFERROR(VLOOKUP($A669,'2019'!$B$2:$K$170,3,FALSE),0)</f>
        <v>38</v>
      </c>
      <c r="AE669" s="1823">
        <f>IFERROR(VLOOKUP($A669,'2019'!$B$2:$K$170,4,FALSE),0)</f>
        <v>6</v>
      </c>
      <c r="AF669" s="1823">
        <f>IFERROR(VLOOKUP($A669,'2019'!$B$2:$K$170,5,FALSE),0)</f>
        <v>17</v>
      </c>
      <c r="AG669" s="1823">
        <f>IFERROR(VLOOKUP($A669,'2019'!$B$2:$K$170,8,FALSE),0)</f>
        <v>0</v>
      </c>
      <c r="AH669" s="1740">
        <f>IFERROR(VLOOKUP($A669,'2019'!$B$2:$K$170,10,FALSE),0)</f>
        <v>0.44700000000000001</v>
      </c>
      <c r="DT669" s="1858"/>
    </row>
    <row r="670" spans="1:125">
      <c r="A670" s="1778" t="s">
        <v>1840</v>
      </c>
      <c r="B670" s="1562">
        <f t="shared" si="248"/>
        <v>18</v>
      </c>
      <c r="C670" s="1562">
        <f t="shared" si="249"/>
        <v>8</v>
      </c>
      <c r="D670" s="1562">
        <f t="shared" si="250"/>
        <v>0</v>
      </c>
      <c r="E670" s="1563">
        <f t="shared" si="251"/>
        <v>0.44444444444444442</v>
      </c>
      <c r="F670" s="1786">
        <f t="shared" si="252"/>
        <v>2</v>
      </c>
      <c r="G670" s="1595" t="s">
        <v>2159</v>
      </c>
      <c r="H670" s="1567">
        <f t="shared" ref="H670:H682" si="263">IF(BC670&gt;0,1,0)+IF(BH670&gt;0,1,0)+IF(BP670&gt;0,1,0)+IF(BX670&gt;0,1,0)+IF(CC670&gt;0,1,0)+IF(CH670&gt;0,1,0)+IF(CM670&gt;0,1,0)+IF(CR670&gt;0,1,0)+IF(CW670&gt;0,1,0)+IF(DA670&gt;0,1,0)+IF(DE670&gt;0,1,0)+IF(DI670&gt;0,1,0)+IF(DM670&gt;0,1,0)+DU670</f>
        <v>2</v>
      </c>
      <c r="I670" s="1734">
        <f t="shared" ref="I670:I682" si="264">SUM(BC670,BH670,BP670,BX670,CC670,CH670,CM670,CR670,CW670,DA670,DE670,DI670,DM670,DQ670)</f>
        <v>18</v>
      </c>
      <c r="J670" s="1734">
        <f t="shared" ref="J670:J682" si="265">SUM(BE670,BJ670,BR670,BZ670,CE670,CJ670,CO670,CT670,CX670,DB670,DF670,DJ670,DN670,DR670)</f>
        <v>8</v>
      </c>
      <c r="K670" s="1734">
        <f t="shared" ref="K670:K682" si="266">SUM(BF670,BK670,BS670,CA670,CF670,CK670,CP670,CU670,CY670,DC670,DG670,DK670,DO670,DS670)</f>
        <v>0</v>
      </c>
      <c r="L670" s="1806">
        <f t="shared" ref="L670:L682" si="267">IF(I670=0,0,J670/I670)</f>
        <v>0.44444444444444442</v>
      </c>
      <c r="O670" s="1700">
        <f>IFERROR(VLOOKUP($A670,'2022'!$B$2:$K$174,3,FALSE),0)</f>
        <v>0</v>
      </c>
      <c r="P670" s="1858">
        <f>IFERROR(VLOOKUP($A670,'2022'!$B$2:$K$174,4,FALSE),0)</f>
        <v>0</v>
      </c>
      <c r="Q670" s="1858">
        <f>IFERROR(VLOOKUP($A670,'2022'!$B$2:$K$174,5,FALSE),0)</f>
        <v>0</v>
      </c>
      <c r="R670" s="1858">
        <f>IFERROR(VLOOKUP($A670,'2022'!$B$2:$K$174,8,FALSE),0)</f>
        <v>0</v>
      </c>
      <c r="S670" s="1740">
        <f>IFERROR(VLOOKUP($A670,'2022'!$B$2:$K$174,10,FALSE),0)</f>
        <v>0</v>
      </c>
      <c r="T670" s="1700">
        <f>IFERROR(VLOOKUP($A670,'2021'!$B$2:$K$174,3,FALSE),0)</f>
        <v>0</v>
      </c>
      <c r="U670" s="1843">
        <f>IFERROR(VLOOKUP($A670,'2021'!$B$2:$K$174,4,FALSE),0)</f>
        <v>0</v>
      </c>
      <c r="V670" s="1843">
        <f>IFERROR(VLOOKUP($A670,'2021'!$B$2:$K$174,5,FALSE),0)</f>
        <v>0</v>
      </c>
      <c r="W670" s="1843">
        <f>IFERROR(VLOOKUP($A670,'2021'!$B$2:$K$174,8,FALSE),0)</f>
        <v>0</v>
      </c>
      <c r="X670" s="1740">
        <f>IFERROR(VLOOKUP($A670,'2021'!$B$2:$K$174,10,FALSE),0)</f>
        <v>0</v>
      </c>
      <c r="Y670" s="1700">
        <f>IFERROR(VLOOKUP($A670,'2020'!$B$2:$K$170,3,FALSE),0)</f>
        <v>0</v>
      </c>
      <c r="Z670" s="1829">
        <f>IFERROR(VLOOKUP($A670,'2020'!$B$2:$K$170,4,FALSE),0)</f>
        <v>0</v>
      </c>
      <c r="AA670" s="1829">
        <f>IFERROR(VLOOKUP($A670,'2020'!$B$2:$K$170,5,FALSE),0)</f>
        <v>0</v>
      </c>
      <c r="AB670" s="1829">
        <f>IFERROR(VLOOKUP($A670,'2020'!$B$2:$K$170,8,FALSE),0)</f>
        <v>0</v>
      </c>
      <c r="AC670" s="1740">
        <f>IFERROR(VLOOKUP($A670,'2020'!$B$2:$K$170,10,FALSE),0)</f>
        <v>0</v>
      </c>
      <c r="AD670" s="1700">
        <f>IFERROR(VLOOKUP($A670,'2019'!$B$2:$K$170,3,FALSE),0)</f>
        <v>0</v>
      </c>
      <c r="AE670" s="1823">
        <f>IFERROR(VLOOKUP($A670,'2019'!$B$2:$K$170,4,FALSE),0)</f>
        <v>0</v>
      </c>
      <c r="AF670" s="1823">
        <f>IFERROR(VLOOKUP($A670,'2019'!$B$2:$K$170,5,FALSE),0)</f>
        <v>0</v>
      </c>
      <c r="AG670" s="1823">
        <f>IFERROR(VLOOKUP($A670,'2019'!$B$2:$K$170,8,FALSE),0)</f>
        <v>0</v>
      </c>
      <c r="AH670" s="1740">
        <f>IFERROR(VLOOKUP($A670,'2019'!$B$2:$K$170,10,FALSE),0)</f>
        <v>0</v>
      </c>
      <c r="AI670" s="1700">
        <f>IFERROR(VLOOKUP($A670,'2018'!$B$2:$K$170,3,FALSE),0)</f>
        <v>0</v>
      </c>
      <c r="AJ670" s="1821">
        <f>IFERROR(VLOOKUP($A670,'2018'!$B$2:$K$170,4,FALSE),0)</f>
        <v>0</v>
      </c>
      <c r="AK670" s="1821">
        <f>IFERROR(VLOOKUP($A670,'2018'!$B$2:$K$170,5,FALSE),0)</f>
        <v>0</v>
      </c>
      <c r="AL670" s="1821">
        <f>IFERROR(VLOOKUP($A670,'2018'!$B$2:$K$170,8,FALSE),0)</f>
        <v>0</v>
      </c>
      <c r="AM670" s="1740">
        <f>IFERROR(VLOOKUP($A670,'2018'!$B$2:$K$170,10,FALSE),0)</f>
        <v>0</v>
      </c>
      <c r="AN670" s="1700">
        <f>IFERROR(VLOOKUP($A670,'2017'!$B$2:$J$163,2,FALSE),0)</f>
        <v>0</v>
      </c>
      <c r="AO670" s="1815">
        <f>IFERROR(VLOOKUP($A670,'2017'!$B$2:$J$163,3,FALSE),0)</f>
        <v>0</v>
      </c>
      <c r="AP670" s="1815">
        <f>IFERROR(VLOOKUP($A670,'2017'!$B$2:$J$163,4,FALSE),0)</f>
        <v>0</v>
      </c>
      <c r="AQ670" s="1815">
        <f>IFERROR(VLOOKUP($A670,'2017'!$B$2:$J$163,7,FALSE),0)</f>
        <v>0</v>
      </c>
      <c r="AR670" s="1740">
        <f>IFERROR(VLOOKUP($A670,'2017'!$B$2:$J$163,9,FALSE),0)</f>
        <v>0</v>
      </c>
      <c r="AS670" s="1700">
        <f>IFERROR(VLOOKUP($A670,'2016'!$B$2:$K$165,3,FALSE),0)</f>
        <v>0</v>
      </c>
      <c r="AT670" s="1796">
        <f>IFERROR(VLOOKUP($A670,'2016'!$B$2:$K$165,4,FALSE),0)</f>
        <v>0</v>
      </c>
      <c r="AU670" s="1796">
        <f>IFERROR(VLOOKUP($A670,'2016'!$B$2:$K$165,5,FALSE),0)</f>
        <v>0</v>
      </c>
      <c r="AV670" s="1796">
        <f>IFERROR(VLOOKUP($A670,'2016'!$B$2:$K$165,8,FALSE),0)</f>
        <v>0</v>
      </c>
      <c r="AW670" s="1740">
        <f>IFERROR(VLOOKUP($A670,'2016'!$B$2:$K$165,10,FALSE),0)</f>
        <v>0</v>
      </c>
      <c r="AX670" s="1700">
        <f>IFERROR(VLOOKUP($A670,'2015'!$B$2:$K$165,3,FALSE),0)</f>
        <v>0</v>
      </c>
      <c r="AY670" s="1695">
        <f>IFERROR(VLOOKUP($A670,'2015'!$B$2:$K$165,4,FALSE),0)</f>
        <v>0</v>
      </c>
      <c r="AZ670" s="1695">
        <f>IFERROR(VLOOKUP($A670,'2015'!$B$2:$K$165,5,FALSE),0)</f>
        <v>0</v>
      </c>
      <c r="BA670" s="1695">
        <f>IFERROR(VLOOKUP($A670,'2015'!$B$2:$K$165,8,FALSE),0)</f>
        <v>0</v>
      </c>
      <c r="BB670" s="1740">
        <f>IFERROR(VLOOKUP($A670,'2015'!$B$2:$K$165,10,FALSE),0)</f>
        <v>0</v>
      </c>
      <c r="BC670" s="1700">
        <f>IFERROR(VLOOKUP($A670,'2014'!$B$2:$K$157,3,FALSE),0)</f>
        <v>0</v>
      </c>
      <c r="BD670" s="1691">
        <f>IFERROR(VLOOKUP($A670,'2014'!$B$2:$K$157,4,FALSE),0)</f>
        <v>0</v>
      </c>
      <c r="BE670" s="1691">
        <f>IFERROR(VLOOKUP($A670,'2014'!$B$2:$K$157,5,FALSE),0)</f>
        <v>0</v>
      </c>
      <c r="BF670" s="1691">
        <f>IFERROR(VLOOKUP($A670,'2014'!$B$2:$K$157,8,FALSE),0)</f>
        <v>0</v>
      </c>
      <c r="BG670" s="1740">
        <f>IFERROR(VLOOKUP($A670,'2014'!$B$2:$K$157,10,FALSE),0)</f>
        <v>0</v>
      </c>
      <c r="BH670" s="1700">
        <f>IFERROR(VLOOKUP($A670,'2013'!$D$4:$I$249,2,FALSE),0)</f>
        <v>0</v>
      </c>
      <c r="BI670" s="1691">
        <f>IFERROR(VLOOKUP($A670,'2013'!$D$4:$I$249,3,FALSE),0)</f>
        <v>0</v>
      </c>
      <c r="BJ670" s="1691">
        <f>IFERROR(VLOOKUP($A670,'2013'!$D$4:$I$249,4,FALSE),0)</f>
        <v>0</v>
      </c>
      <c r="BK670" s="1691">
        <f>IFERROR(VLOOKUP($A670,'2013'!$D$4:$I$249,5,FALSE),0)</f>
        <v>0</v>
      </c>
      <c r="BL670" s="1740">
        <f>IFERROR(VLOOKUP($A670,'2013'!$D$4:$I$249,6,FALSE),0)</f>
        <v>0</v>
      </c>
      <c r="BM670" s="1737">
        <f>IFERROR(VLOOKUP($A670,'2012'!$D$3:$O$172,2,FALSE),0)</f>
        <v>0</v>
      </c>
      <c r="BN670" s="1691">
        <f>IFERROR(VLOOKUP($A670,'2012'!$D$3:$O$172,3,FALSE),0)</f>
        <v>0</v>
      </c>
      <c r="BO670" s="1743">
        <f>IFERROR(VLOOKUP($A670,'2012'!$D$3:$O$172,4,FALSE),0)</f>
        <v>0</v>
      </c>
      <c r="BP670" s="1700">
        <f>IFERROR(VLOOKUP($A670,'2012'!$D$3:$O$172,5,FALSE),0)</f>
        <v>0</v>
      </c>
      <c r="BQ670" s="1691">
        <f>IFERROR(VLOOKUP($A670,'2012'!$D$3:$O$172,6,FALSE),0)</f>
        <v>0</v>
      </c>
      <c r="BR670" s="1691">
        <f>IFERROR(VLOOKUP($A670,'2012'!$D$3:$O$172,7,FALSE),0)</f>
        <v>0</v>
      </c>
      <c r="BS670" s="1691">
        <f>IFERROR(VLOOKUP($A670,'2012'!$D$3:$O$172,8,FALSE),0)</f>
        <v>0</v>
      </c>
      <c r="BT670" s="1740">
        <f>IFERROR(VLOOKUP($A670,'2012'!$D$3:$O$172,9,FALSE),0)</f>
        <v>0</v>
      </c>
      <c r="BX670" s="1700">
        <f>IFERROR(VLOOKUP($A670,'2011'!$D$4:$I$251,2,FALSE),0)</f>
        <v>0</v>
      </c>
      <c r="BY670" s="1691">
        <f>IFERROR(VLOOKUP($A670,'2011'!$D$4:$I$251,3,FALSE),0)</f>
        <v>0</v>
      </c>
      <c r="BZ670" s="1691">
        <f>IFERROR(VLOOKUP($A670,'2011'!$D$4:$I$251,4,FALSE),0)</f>
        <v>0</v>
      </c>
      <c r="CA670" s="1691">
        <f>IFERROR(VLOOKUP($A670,'2011'!$D$4:$I$251,5,FALSE),0)</f>
        <v>0</v>
      </c>
      <c r="CB670" s="1740">
        <f>IFERROR(VLOOKUP($A670,'2011'!$D$4:$I$251,6,FALSE),0)</f>
        <v>0</v>
      </c>
      <c r="CC670" s="1700">
        <f>IFERROR(VLOOKUP($A670,'2010'!$C$3:$H$234,2,FALSE),0)</f>
        <v>0</v>
      </c>
      <c r="CD670" s="1691">
        <f>IFERROR(VLOOKUP($A670,'2010'!$C$3:$H$234,3,FALSE),0)</f>
        <v>0</v>
      </c>
      <c r="CE670" s="1691">
        <f>IFERROR(VLOOKUP($A670,'2010'!$C$3:$H$234,4,FALSE),0)</f>
        <v>0</v>
      </c>
      <c r="CF670" s="1691">
        <f>IFERROR(VLOOKUP($A670,'2010'!$C$3:$H$234,5,FALSE),0)</f>
        <v>0</v>
      </c>
      <c r="CG670" s="1740">
        <f>IFERROR(VLOOKUP($A670,'2010'!$C$3:$H$234,6,FALSE),0)</f>
        <v>0</v>
      </c>
      <c r="CH670" s="1700">
        <f>IFERROR(VLOOKUP($A670,'2009'!$C$3:$H$242,2,FALSE),0)</f>
        <v>0</v>
      </c>
      <c r="CI670" s="1691">
        <f>IFERROR(VLOOKUP($A670,'2009'!$C$3:$H$242,3,FALSE),0)</f>
        <v>0</v>
      </c>
      <c r="CJ670" s="1691">
        <f>IFERROR(VLOOKUP($A670,'2009'!$C$3:$H$242,4,FALSE),0)</f>
        <v>0</v>
      </c>
      <c r="CK670" s="1691">
        <f>IFERROR(VLOOKUP($A670,'2009'!$C$3:$H$242,5,FALSE),0)</f>
        <v>0</v>
      </c>
      <c r="CL670" s="1740">
        <f>IFERROR(VLOOKUP($A670,'2009'!$C$3:$H$242,6,FALSE),0)</f>
        <v>0</v>
      </c>
      <c r="CM670" s="1700">
        <f>IFERROR(VLOOKUP($A670,'2008'!$C$3:$H$229,2,FALSE),0)</f>
        <v>0</v>
      </c>
      <c r="CN670" s="1691">
        <f>IFERROR(VLOOKUP($A670,'2008'!$C$3:$H$229,3,FALSE),0)</f>
        <v>0</v>
      </c>
      <c r="CO670" s="1691">
        <f>IFERROR(VLOOKUP($A670,'2008'!$C$3:$H$229,4,FALSE),0)</f>
        <v>0</v>
      </c>
      <c r="CP670" s="1691">
        <f>IFERROR(VLOOKUP($A670,'2008'!$C$3:$H$229,5,FALSE),0)</f>
        <v>0</v>
      </c>
      <c r="CQ670" s="1740">
        <f>IFERROR(VLOOKUP($A670,'2008'!$C$3:$H$229,6,FALSE),0)</f>
        <v>0</v>
      </c>
      <c r="CR670" s="1700">
        <f>IFERROR(VLOOKUP($A670,'2007'!$C$3:$M$238,7,FALSE),0)</f>
        <v>0</v>
      </c>
      <c r="CS670" s="1691">
        <f>IFERROR(VLOOKUP($A670,'2007'!$C$3:$M$238,8,FALSE),0)</f>
        <v>0</v>
      </c>
      <c r="CT670" s="1691">
        <f>IFERROR(VLOOKUP($A670,'2007'!$C$3:$M$238,9,FALSE),0)</f>
        <v>0</v>
      </c>
      <c r="CU670" s="1691">
        <f>IFERROR(VLOOKUP($A670,'2007'!$C$3:$M$238,10,FALSE),0)</f>
        <v>0</v>
      </c>
      <c r="CV670" s="1740">
        <f>IFERROR(VLOOKUP($A670,'2007'!$C$3:$M$238,11,FALSE),0)</f>
        <v>0</v>
      </c>
      <c r="CW670" s="1700">
        <f>IFERROR(VLOOKUP($A670,'2006'!$A$2:$F$200,2,FALSE),0)</f>
        <v>0</v>
      </c>
      <c r="CX670" s="1691">
        <f>IFERROR(VLOOKUP($A670,'2006'!$A$2:$F$200,4,FALSE),0)</f>
        <v>0</v>
      </c>
      <c r="CY670" s="1691">
        <f>IFERROR(VLOOKUP($A670,'2006'!$A$2:$F$200,5,FALSE),0)</f>
        <v>0</v>
      </c>
      <c r="CZ670" s="1740">
        <f>IFERROR(VLOOKUP($A670,'2006'!$A$2:$F$200,6,FALSE),0)</f>
        <v>0</v>
      </c>
      <c r="DA670" s="1700">
        <f>IFERROR(VLOOKUP($A670,'2005'!$C$3:$M$205,8,FALSE),0)</f>
        <v>9</v>
      </c>
      <c r="DB670" s="1691">
        <f>IFERROR(VLOOKUP($A670,'2005'!$C$3:$M$205,9,FALSE),0)</f>
        <v>3</v>
      </c>
      <c r="DC670" s="1691">
        <f>IFERROR(VLOOKUP($A670,'2005'!$C$3:$M$205,10,FALSE),0)</f>
        <v>0</v>
      </c>
      <c r="DD670" s="1740">
        <f>IFERROR(VLOOKUP($A670,'2005'!$C$3:$M$205,11,FALSE),0)</f>
        <v>0.33333333333333331</v>
      </c>
      <c r="DE670" s="1700">
        <f>IFERROR(VLOOKUP($A670,'2004'!$C$3:$M$213,8,FALSE),0)</f>
        <v>9</v>
      </c>
      <c r="DF670" s="1691">
        <f>IFERROR(VLOOKUP($A670,'2004'!$C$3:$M$213,9,FALSE),0)</f>
        <v>5</v>
      </c>
      <c r="DG670" s="1691">
        <f>IFERROR(VLOOKUP($A670,'2004'!$C$3:$M$213,10,FALSE),0)</f>
        <v>0</v>
      </c>
      <c r="DH670" s="1740">
        <f>IFERROR(VLOOKUP($A670,'2004'!$C$3:$M$213,11,FALSE),0)</f>
        <v>0.55555555555555558</v>
      </c>
      <c r="DI670" s="1700">
        <f>IFERROR(VLOOKUP($A670,'2003'!$C$3:$Q$214,12,FALSE),0)</f>
        <v>0</v>
      </c>
      <c r="DJ670" s="1691">
        <f>IFERROR(VLOOKUP($A670,'2003'!$C$3:$Q$214,13,FALSE),0)</f>
        <v>0</v>
      </c>
      <c r="DK670" s="1691">
        <f>IFERROR(VLOOKUP($A670,'2003'!$C$3:$Q$214,14,FALSE),0)</f>
        <v>0</v>
      </c>
      <c r="DL670" s="1740">
        <f>IFERROR(VLOOKUP($A670,'2003'!$C$3:$Q$214,15,FALSE),0)</f>
        <v>0</v>
      </c>
      <c r="DM670" s="1700">
        <f>IFERROR(VLOOKUP($A670,'2002'!$D$3:$R$214,12,FALSE),0)</f>
        <v>0</v>
      </c>
      <c r="DN670" s="1691">
        <f>IFERROR(VLOOKUP($A670,'2002'!$D$3:$R$214,13,FALSE),0)</f>
        <v>0</v>
      </c>
      <c r="DO670" s="1691">
        <f>IFERROR(VLOOKUP($A670,'2002'!$D$3:$R$214,14,FALSE),0)</f>
        <v>0</v>
      </c>
      <c r="DP670" s="1788">
        <f>IFERROR(VLOOKUP($A670,'2002'!$D$3:$R$214,15,FALSE),0)</f>
        <v>0</v>
      </c>
      <c r="DQ670" s="1700">
        <f>IFERROR(VLOOKUP($A670,'Pre 2002'!$C$3:$CK$382,84,FALSE),0)</f>
        <v>0</v>
      </c>
      <c r="DR670" s="1695">
        <f>IFERROR(VLOOKUP($A670,'Pre 2002'!$C$3:$CK$382,85,FALSE),0)</f>
        <v>0</v>
      </c>
      <c r="DS670" s="1695">
        <f>IFERROR(VLOOKUP($A670,'Pre 2002'!$C$3:$CK$382,86,FALSE),0)</f>
        <v>0</v>
      </c>
      <c r="DT670" s="1790">
        <f>IFERROR(VLOOKUP($A670,'Pre 2002'!$C$3:$CK$382,87,FALSE),0)</f>
        <v>0</v>
      </c>
      <c r="DU670" s="1741">
        <f>IFERROR(VLOOKUP(A670,'Pre 2002'!$C$3:$CG$382,83,FALSE),0)</f>
        <v>0</v>
      </c>
    </row>
    <row r="671" spans="1:125">
      <c r="A671" s="1778" t="s">
        <v>1986</v>
      </c>
      <c r="B671" s="1562">
        <f t="shared" si="248"/>
        <v>9</v>
      </c>
      <c r="C671" s="1562">
        <f t="shared" si="249"/>
        <v>4</v>
      </c>
      <c r="D671" s="1562">
        <f t="shared" si="250"/>
        <v>0</v>
      </c>
      <c r="E671" s="1563">
        <f t="shared" si="251"/>
        <v>0.44444444444444442</v>
      </c>
      <c r="F671" s="1786">
        <f t="shared" si="252"/>
        <v>1</v>
      </c>
      <c r="G671" s="1595" t="s">
        <v>2159</v>
      </c>
      <c r="H671" s="1567">
        <f t="shared" si="263"/>
        <v>1</v>
      </c>
      <c r="I671" s="1734">
        <f t="shared" si="264"/>
        <v>9</v>
      </c>
      <c r="J671" s="1734">
        <f t="shared" si="265"/>
        <v>4</v>
      </c>
      <c r="K671" s="1734">
        <f t="shared" si="266"/>
        <v>0</v>
      </c>
      <c r="L671" s="1806">
        <f t="shared" si="267"/>
        <v>0.44444444444444442</v>
      </c>
      <c r="O671" s="1700">
        <f>IFERROR(VLOOKUP($A671,'2022'!$B$2:$K$174,3,FALSE),0)</f>
        <v>0</v>
      </c>
      <c r="P671" s="1858">
        <f>IFERROR(VLOOKUP($A671,'2022'!$B$2:$K$174,4,FALSE),0)</f>
        <v>0</v>
      </c>
      <c r="Q671" s="1858">
        <f>IFERROR(VLOOKUP($A671,'2022'!$B$2:$K$174,5,FALSE),0)</f>
        <v>0</v>
      </c>
      <c r="R671" s="1858">
        <f>IFERROR(VLOOKUP($A671,'2022'!$B$2:$K$174,8,FALSE),0)</f>
        <v>0</v>
      </c>
      <c r="S671" s="1740">
        <f>IFERROR(VLOOKUP($A671,'2022'!$B$2:$K$174,10,FALSE),0)</f>
        <v>0</v>
      </c>
      <c r="T671" s="1700">
        <f>IFERROR(VLOOKUP($A671,'2021'!$B$2:$K$174,3,FALSE),0)</f>
        <v>0</v>
      </c>
      <c r="U671" s="1843">
        <f>IFERROR(VLOOKUP($A671,'2021'!$B$2:$K$174,4,FALSE),0)</f>
        <v>0</v>
      </c>
      <c r="V671" s="1843">
        <f>IFERROR(VLOOKUP($A671,'2021'!$B$2:$K$174,5,FALSE),0)</f>
        <v>0</v>
      </c>
      <c r="W671" s="1843">
        <f>IFERROR(VLOOKUP($A671,'2021'!$B$2:$K$174,8,FALSE),0)</f>
        <v>0</v>
      </c>
      <c r="X671" s="1740">
        <f>IFERROR(VLOOKUP($A671,'2021'!$B$2:$K$174,10,FALSE),0)</f>
        <v>0</v>
      </c>
      <c r="Y671" s="1700">
        <f>IFERROR(VLOOKUP($A671,'2020'!$B$2:$K$170,3,FALSE),0)</f>
        <v>0</v>
      </c>
      <c r="Z671" s="1829">
        <f>IFERROR(VLOOKUP($A671,'2020'!$B$2:$K$170,4,FALSE),0)</f>
        <v>0</v>
      </c>
      <c r="AA671" s="1829">
        <f>IFERROR(VLOOKUP($A671,'2020'!$B$2:$K$170,5,FALSE),0)</f>
        <v>0</v>
      </c>
      <c r="AB671" s="1829">
        <f>IFERROR(VLOOKUP($A671,'2020'!$B$2:$K$170,8,FALSE),0)</f>
        <v>0</v>
      </c>
      <c r="AC671" s="1740">
        <f>IFERROR(VLOOKUP($A671,'2020'!$B$2:$K$170,10,FALSE),0)</f>
        <v>0</v>
      </c>
      <c r="AD671" s="1700">
        <f>IFERROR(VLOOKUP($A671,'2019'!$B$2:$K$170,3,FALSE),0)</f>
        <v>0</v>
      </c>
      <c r="AE671" s="1823">
        <f>IFERROR(VLOOKUP($A671,'2019'!$B$2:$K$170,4,FALSE),0)</f>
        <v>0</v>
      </c>
      <c r="AF671" s="1823">
        <f>IFERROR(VLOOKUP($A671,'2019'!$B$2:$K$170,5,FALSE),0)</f>
        <v>0</v>
      </c>
      <c r="AG671" s="1823">
        <f>IFERROR(VLOOKUP($A671,'2019'!$B$2:$K$170,8,FALSE),0)</f>
        <v>0</v>
      </c>
      <c r="AH671" s="1740">
        <f>IFERROR(VLOOKUP($A671,'2019'!$B$2:$K$170,10,FALSE),0)</f>
        <v>0</v>
      </c>
      <c r="AI671" s="1700">
        <f>IFERROR(VLOOKUP($A671,'2018'!$B$2:$K$170,3,FALSE),0)</f>
        <v>0</v>
      </c>
      <c r="AJ671" s="1821">
        <f>IFERROR(VLOOKUP($A671,'2018'!$B$2:$K$170,4,FALSE),0)</f>
        <v>0</v>
      </c>
      <c r="AK671" s="1821">
        <f>IFERROR(VLOOKUP($A671,'2018'!$B$2:$K$170,5,FALSE),0)</f>
        <v>0</v>
      </c>
      <c r="AL671" s="1821">
        <f>IFERROR(VLOOKUP($A671,'2018'!$B$2:$K$170,8,FALSE),0)</f>
        <v>0</v>
      </c>
      <c r="AM671" s="1740">
        <f>IFERROR(VLOOKUP($A671,'2018'!$B$2:$K$170,10,FALSE),0)</f>
        <v>0</v>
      </c>
      <c r="AN671" s="1700">
        <f>IFERROR(VLOOKUP($A671,'2017'!$B$2:$J$163,2,FALSE),0)</f>
        <v>0</v>
      </c>
      <c r="AO671" s="1815">
        <f>IFERROR(VLOOKUP($A671,'2017'!$B$2:$J$163,3,FALSE),0)</f>
        <v>0</v>
      </c>
      <c r="AP671" s="1815">
        <f>IFERROR(VLOOKUP($A671,'2017'!$B$2:$J$163,4,FALSE),0)</f>
        <v>0</v>
      </c>
      <c r="AQ671" s="1815">
        <f>IFERROR(VLOOKUP($A671,'2017'!$B$2:$J$163,7,FALSE),0)</f>
        <v>0</v>
      </c>
      <c r="AR671" s="1740">
        <f>IFERROR(VLOOKUP($A671,'2017'!$B$2:$J$163,9,FALSE),0)</f>
        <v>0</v>
      </c>
      <c r="AS671" s="1700">
        <f>IFERROR(VLOOKUP($A671,'2016'!$B$2:$K$165,3,FALSE),0)</f>
        <v>0</v>
      </c>
      <c r="AT671" s="1796">
        <f>IFERROR(VLOOKUP($A671,'2016'!$B$2:$K$165,4,FALSE),0)</f>
        <v>0</v>
      </c>
      <c r="AU671" s="1796">
        <f>IFERROR(VLOOKUP($A671,'2016'!$B$2:$K$165,5,FALSE),0)</f>
        <v>0</v>
      </c>
      <c r="AV671" s="1796">
        <f>IFERROR(VLOOKUP($A671,'2016'!$B$2:$K$165,8,FALSE),0)</f>
        <v>0</v>
      </c>
      <c r="AW671" s="1740">
        <f>IFERROR(VLOOKUP($A671,'2016'!$B$2:$K$165,10,FALSE),0)</f>
        <v>0</v>
      </c>
      <c r="AX671" s="1700">
        <f>IFERROR(VLOOKUP($A671,'2015'!$B$2:$K$165,3,FALSE),0)</f>
        <v>0</v>
      </c>
      <c r="AY671" s="1695">
        <f>IFERROR(VLOOKUP($A671,'2015'!$B$2:$K$165,4,FALSE),0)</f>
        <v>0</v>
      </c>
      <c r="AZ671" s="1695">
        <f>IFERROR(VLOOKUP($A671,'2015'!$B$2:$K$165,5,FALSE),0)</f>
        <v>0</v>
      </c>
      <c r="BA671" s="1695">
        <f>IFERROR(VLOOKUP($A671,'2015'!$B$2:$K$165,8,FALSE),0)</f>
        <v>0</v>
      </c>
      <c r="BB671" s="1740">
        <f>IFERROR(VLOOKUP($A671,'2015'!$B$2:$K$165,10,FALSE),0)</f>
        <v>0</v>
      </c>
      <c r="BC671" s="1700">
        <f>IFERROR(VLOOKUP($A671,'2014'!$B$2:$K$157,3,FALSE),0)</f>
        <v>0</v>
      </c>
      <c r="BD671" s="1691">
        <f>IFERROR(VLOOKUP($A671,'2014'!$B$2:$K$157,4,FALSE),0)</f>
        <v>0</v>
      </c>
      <c r="BE671" s="1691">
        <f>IFERROR(VLOOKUP($A671,'2014'!$B$2:$K$157,5,FALSE),0)</f>
        <v>0</v>
      </c>
      <c r="BF671" s="1691">
        <f>IFERROR(VLOOKUP($A671,'2014'!$B$2:$K$157,8,FALSE),0)</f>
        <v>0</v>
      </c>
      <c r="BG671" s="1740">
        <f>IFERROR(VLOOKUP($A671,'2014'!$B$2:$K$157,10,FALSE),0)</f>
        <v>0</v>
      </c>
      <c r="BH671" s="1700">
        <f>IFERROR(VLOOKUP($A671,'2013'!$D$4:$I$249,2,FALSE),0)</f>
        <v>0</v>
      </c>
      <c r="BI671" s="1691">
        <f>IFERROR(VLOOKUP($A671,'2013'!$D$4:$I$249,3,FALSE),0)</f>
        <v>0</v>
      </c>
      <c r="BJ671" s="1691">
        <f>IFERROR(VLOOKUP($A671,'2013'!$D$4:$I$249,4,FALSE),0)</f>
        <v>0</v>
      </c>
      <c r="BK671" s="1691">
        <f>IFERROR(VLOOKUP($A671,'2013'!$D$4:$I$249,5,FALSE),0)</f>
        <v>0</v>
      </c>
      <c r="BL671" s="1740">
        <f>IFERROR(VLOOKUP($A671,'2013'!$D$4:$I$249,6,FALSE),0)</f>
        <v>0</v>
      </c>
      <c r="BM671" s="1737">
        <f>IFERROR(VLOOKUP($A671,'2012'!$D$3:$O$172,2,FALSE),0)</f>
        <v>0</v>
      </c>
      <c r="BN671" s="1691">
        <f>IFERROR(VLOOKUP($A671,'2012'!$D$3:$O$172,3,FALSE),0)</f>
        <v>0</v>
      </c>
      <c r="BO671" s="1743">
        <f>IFERROR(VLOOKUP($A671,'2012'!$D$3:$O$172,4,FALSE),0)</f>
        <v>0</v>
      </c>
      <c r="BP671" s="1700">
        <f>IFERROR(VLOOKUP($A671,'2012'!$D$3:$O$172,5,FALSE),0)</f>
        <v>0</v>
      </c>
      <c r="BQ671" s="1691">
        <f>IFERROR(VLOOKUP($A671,'2012'!$D$3:$O$172,6,FALSE),0)</f>
        <v>0</v>
      </c>
      <c r="BR671" s="1691">
        <f>IFERROR(VLOOKUP($A671,'2012'!$D$3:$O$172,7,FALSE),0)</f>
        <v>0</v>
      </c>
      <c r="BS671" s="1691">
        <f>IFERROR(VLOOKUP($A671,'2012'!$D$3:$O$172,8,FALSE),0)</f>
        <v>0</v>
      </c>
      <c r="BT671" s="1740">
        <f>IFERROR(VLOOKUP($A671,'2012'!$D$3:$O$172,9,FALSE),0)</f>
        <v>0</v>
      </c>
      <c r="BX671" s="1700">
        <f>IFERROR(VLOOKUP($A671,'2011'!$D$4:$I$251,2,FALSE),0)</f>
        <v>0</v>
      </c>
      <c r="BY671" s="1691">
        <f>IFERROR(VLOOKUP($A671,'2011'!$D$4:$I$251,3,FALSE),0)</f>
        <v>0</v>
      </c>
      <c r="BZ671" s="1691">
        <f>IFERROR(VLOOKUP($A671,'2011'!$D$4:$I$251,4,FALSE),0)</f>
        <v>0</v>
      </c>
      <c r="CA671" s="1691">
        <f>IFERROR(VLOOKUP($A671,'2011'!$D$4:$I$251,5,FALSE),0)</f>
        <v>0</v>
      </c>
      <c r="CB671" s="1740">
        <f>IFERROR(VLOOKUP($A671,'2011'!$D$4:$I$251,6,FALSE),0)</f>
        <v>0</v>
      </c>
      <c r="CC671" s="1700">
        <f>IFERROR(VLOOKUP($A671,'2010'!$C$3:$H$234,2,FALSE),0)</f>
        <v>0</v>
      </c>
      <c r="CD671" s="1691">
        <f>IFERROR(VLOOKUP($A671,'2010'!$C$3:$H$234,3,FALSE),0)</f>
        <v>0</v>
      </c>
      <c r="CE671" s="1691">
        <f>IFERROR(VLOOKUP($A671,'2010'!$C$3:$H$234,4,FALSE),0)</f>
        <v>0</v>
      </c>
      <c r="CF671" s="1691">
        <f>IFERROR(VLOOKUP($A671,'2010'!$C$3:$H$234,5,FALSE),0)</f>
        <v>0</v>
      </c>
      <c r="CG671" s="1740">
        <f>IFERROR(VLOOKUP($A671,'2010'!$C$3:$H$234,6,FALSE),0)</f>
        <v>0</v>
      </c>
      <c r="CH671" s="1700">
        <f>IFERROR(VLOOKUP($A671,'2009'!$C$3:$H$242,2,FALSE),0)</f>
        <v>0</v>
      </c>
      <c r="CI671" s="1691">
        <f>IFERROR(VLOOKUP($A671,'2009'!$C$3:$H$242,3,FALSE),0)</f>
        <v>0</v>
      </c>
      <c r="CJ671" s="1691">
        <f>IFERROR(VLOOKUP($A671,'2009'!$C$3:$H$242,4,FALSE),0)</f>
        <v>0</v>
      </c>
      <c r="CK671" s="1691">
        <f>IFERROR(VLOOKUP($A671,'2009'!$C$3:$H$242,5,FALSE),0)</f>
        <v>0</v>
      </c>
      <c r="CL671" s="1740">
        <f>IFERROR(VLOOKUP($A671,'2009'!$C$3:$H$242,6,FALSE),0)</f>
        <v>0</v>
      </c>
      <c r="CM671" s="1700">
        <f>IFERROR(VLOOKUP($A671,'2008'!$C$3:$H$229,2,FALSE),0)</f>
        <v>0</v>
      </c>
      <c r="CN671" s="1691">
        <f>IFERROR(VLOOKUP($A671,'2008'!$C$3:$H$229,3,FALSE),0)</f>
        <v>0</v>
      </c>
      <c r="CO671" s="1691">
        <f>IFERROR(VLOOKUP($A671,'2008'!$C$3:$H$229,4,FALSE),0)</f>
        <v>0</v>
      </c>
      <c r="CP671" s="1691">
        <f>IFERROR(VLOOKUP($A671,'2008'!$C$3:$H$229,5,FALSE),0)</f>
        <v>0</v>
      </c>
      <c r="CQ671" s="1740">
        <f>IFERROR(VLOOKUP($A671,'2008'!$C$3:$H$229,6,FALSE),0)</f>
        <v>0</v>
      </c>
      <c r="CR671" s="1700">
        <f>IFERROR(VLOOKUP($A671,'2007'!$C$3:$M$238,7,FALSE),0)</f>
        <v>0</v>
      </c>
      <c r="CS671" s="1691">
        <f>IFERROR(VLOOKUP($A671,'2007'!$C$3:$M$238,8,FALSE),0)</f>
        <v>0</v>
      </c>
      <c r="CT671" s="1691">
        <f>IFERROR(VLOOKUP($A671,'2007'!$C$3:$M$238,9,FALSE),0)</f>
        <v>0</v>
      </c>
      <c r="CU671" s="1691">
        <f>IFERROR(VLOOKUP($A671,'2007'!$C$3:$M$238,10,FALSE),0)</f>
        <v>0</v>
      </c>
      <c r="CV671" s="1740">
        <f>IFERROR(VLOOKUP($A671,'2007'!$C$3:$M$238,11,FALSE),0)</f>
        <v>0</v>
      </c>
      <c r="CW671" s="1700">
        <f>IFERROR(VLOOKUP($A671,'2006'!$A$2:$F$200,2,FALSE),0)</f>
        <v>0</v>
      </c>
      <c r="CX671" s="1691">
        <f>IFERROR(VLOOKUP($A671,'2006'!$A$2:$F$200,4,FALSE),0)</f>
        <v>0</v>
      </c>
      <c r="CY671" s="1691">
        <f>IFERROR(VLOOKUP($A671,'2006'!$A$2:$F$200,5,FALSE),0)</f>
        <v>0</v>
      </c>
      <c r="CZ671" s="1740">
        <f>IFERROR(VLOOKUP($A671,'2006'!$A$2:$F$200,6,FALSE),0)</f>
        <v>0</v>
      </c>
      <c r="DA671" s="1700">
        <f>IFERROR(VLOOKUP($A671,'2005'!$C$3:$M$205,8,FALSE),0)</f>
        <v>0</v>
      </c>
      <c r="DB671" s="1691">
        <f>IFERROR(VLOOKUP($A671,'2005'!$C$3:$M$205,9,FALSE),0)</f>
        <v>0</v>
      </c>
      <c r="DC671" s="1691">
        <f>IFERROR(VLOOKUP($A671,'2005'!$C$3:$M$205,10,FALSE),0)</f>
        <v>0</v>
      </c>
      <c r="DD671" s="1740">
        <f>IFERROR(VLOOKUP($A671,'2005'!$C$3:$M$205,11,FALSE),0)</f>
        <v>0</v>
      </c>
      <c r="DE671" s="1700">
        <f>IFERROR(VLOOKUP($A671,'2004'!$C$3:$M$213,8,FALSE),0)</f>
        <v>0</v>
      </c>
      <c r="DF671" s="1691">
        <f>IFERROR(VLOOKUP($A671,'2004'!$C$3:$M$213,9,FALSE),0)</f>
        <v>0</v>
      </c>
      <c r="DG671" s="1691">
        <f>IFERROR(VLOOKUP($A671,'2004'!$C$3:$M$213,10,FALSE),0)</f>
        <v>0</v>
      </c>
      <c r="DH671" s="1740">
        <f>IFERROR(VLOOKUP($A671,'2004'!$C$3:$M$213,11,FALSE),0)</f>
        <v>0</v>
      </c>
      <c r="DI671" s="1700">
        <f>IFERROR(VLOOKUP($A671,'2003'!$C$3:$Q$214,12,FALSE),0)</f>
        <v>0</v>
      </c>
      <c r="DJ671" s="1691">
        <f>IFERROR(VLOOKUP($A671,'2003'!$C$3:$Q$214,13,FALSE),0)</f>
        <v>0</v>
      </c>
      <c r="DK671" s="1691">
        <f>IFERROR(VLOOKUP($A671,'2003'!$C$3:$Q$214,14,FALSE),0)</f>
        <v>0</v>
      </c>
      <c r="DL671" s="1740">
        <f>IFERROR(VLOOKUP($A671,'2003'!$C$3:$Q$214,15,FALSE),0)</f>
        <v>0</v>
      </c>
      <c r="DM671" s="1700">
        <f>IFERROR(VLOOKUP($A671,'2002'!$D$3:$R$214,12,FALSE),0)</f>
        <v>0</v>
      </c>
      <c r="DN671" s="1691">
        <f>IFERROR(VLOOKUP($A671,'2002'!$D$3:$R$214,13,FALSE),0)</f>
        <v>0</v>
      </c>
      <c r="DO671" s="1691">
        <f>IFERROR(VLOOKUP($A671,'2002'!$D$3:$R$214,14,FALSE),0)</f>
        <v>0</v>
      </c>
      <c r="DP671" s="1788">
        <f>IFERROR(VLOOKUP($A671,'2002'!$D$3:$R$214,15,FALSE),0)</f>
        <v>0</v>
      </c>
      <c r="DQ671" s="1700">
        <f>IFERROR(VLOOKUP($A671,'Pre 2002'!$C$3:$CK$382,84,FALSE),0)</f>
        <v>9</v>
      </c>
      <c r="DR671" s="1695">
        <f>IFERROR(VLOOKUP($A671,'Pre 2002'!$C$3:$CK$382,85,FALSE),0)</f>
        <v>4</v>
      </c>
      <c r="DS671" s="1695">
        <f>IFERROR(VLOOKUP($A671,'Pre 2002'!$C$3:$CK$382,86,FALSE),0)</f>
        <v>0</v>
      </c>
      <c r="DT671" s="1790">
        <f>IFERROR(VLOOKUP($A671,'Pre 2002'!$C$3:$CK$382,87,FALSE),0)</f>
        <v>0.44444444444444442</v>
      </c>
      <c r="DU671" s="1741">
        <f>IFERROR(VLOOKUP(A671,'Pre 2002'!$C$3:$CG$382,83,FALSE),0)</f>
        <v>1</v>
      </c>
    </row>
    <row r="672" spans="1:125">
      <c r="A672" s="1779" t="s">
        <v>2196</v>
      </c>
      <c r="B672" s="1562">
        <f t="shared" si="248"/>
        <v>9</v>
      </c>
      <c r="C672" s="1562">
        <f t="shared" si="249"/>
        <v>4</v>
      </c>
      <c r="D672" s="1562">
        <f t="shared" si="250"/>
        <v>0</v>
      </c>
      <c r="E672" s="1563">
        <f t="shared" si="251"/>
        <v>0.44444444444444442</v>
      </c>
      <c r="F672" s="1786">
        <f t="shared" si="252"/>
        <v>1</v>
      </c>
      <c r="G672" s="1595">
        <v>2015</v>
      </c>
      <c r="H672" s="1567">
        <f t="shared" si="263"/>
        <v>0</v>
      </c>
      <c r="I672" s="1734">
        <f t="shared" si="264"/>
        <v>0</v>
      </c>
      <c r="J672" s="1734">
        <f t="shared" si="265"/>
        <v>0</v>
      </c>
      <c r="K672" s="1734">
        <f t="shared" si="266"/>
        <v>0</v>
      </c>
      <c r="L672" s="1806">
        <f t="shared" si="267"/>
        <v>0</v>
      </c>
      <c r="O672" s="1700">
        <f>IFERROR(VLOOKUP($A672,'2022'!$B$2:$K$174,3,FALSE),0)</f>
        <v>0</v>
      </c>
      <c r="P672" s="1858">
        <f>IFERROR(VLOOKUP($A672,'2022'!$B$2:$K$174,4,FALSE),0)</f>
        <v>0</v>
      </c>
      <c r="Q672" s="1858">
        <f>IFERROR(VLOOKUP($A672,'2022'!$B$2:$K$174,5,FALSE),0)</f>
        <v>0</v>
      </c>
      <c r="R672" s="1858">
        <f>IFERROR(VLOOKUP($A672,'2022'!$B$2:$K$174,8,FALSE),0)</f>
        <v>0</v>
      </c>
      <c r="S672" s="1740">
        <f>IFERROR(VLOOKUP($A672,'2022'!$B$2:$K$174,10,FALSE),0)</f>
        <v>0</v>
      </c>
      <c r="T672" s="1700">
        <f>IFERROR(VLOOKUP($A672,'2021'!$B$2:$K$174,3,FALSE),0)</f>
        <v>0</v>
      </c>
      <c r="U672" s="1843">
        <f>IFERROR(VLOOKUP($A672,'2021'!$B$2:$K$174,4,FALSE),0)</f>
        <v>0</v>
      </c>
      <c r="V672" s="1843">
        <f>IFERROR(VLOOKUP($A672,'2021'!$B$2:$K$174,5,FALSE),0)</f>
        <v>0</v>
      </c>
      <c r="W672" s="1843">
        <f>IFERROR(VLOOKUP($A672,'2021'!$B$2:$K$174,8,FALSE),0)</f>
        <v>0</v>
      </c>
      <c r="X672" s="1740">
        <f>IFERROR(VLOOKUP($A672,'2021'!$B$2:$K$174,10,FALSE),0)</f>
        <v>0</v>
      </c>
      <c r="Y672" s="1700">
        <f>IFERROR(VLOOKUP($A672,'2020'!$B$2:$K$170,3,FALSE),0)</f>
        <v>0</v>
      </c>
      <c r="Z672" s="1829">
        <f>IFERROR(VLOOKUP($A672,'2020'!$B$2:$K$170,4,FALSE),0)</f>
        <v>0</v>
      </c>
      <c r="AA672" s="1829">
        <f>IFERROR(VLOOKUP($A672,'2020'!$B$2:$K$170,5,FALSE),0)</f>
        <v>0</v>
      </c>
      <c r="AB672" s="1829">
        <f>IFERROR(VLOOKUP($A672,'2020'!$B$2:$K$170,8,FALSE),0)</f>
        <v>0</v>
      </c>
      <c r="AC672" s="1740">
        <f>IFERROR(VLOOKUP($A672,'2020'!$B$2:$K$170,10,FALSE),0)</f>
        <v>0</v>
      </c>
      <c r="AD672" s="1700">
        <f>IFERROR(VLOOKUP($A672,'2019'!$B$2:$K$170,3,FALSE),0)</f>
        <v>0</v>
      </c>
      <c r="AE672" s="1823">
        <f>IFERROR(VLOOKUP($A672,'2019'!$B$2:$K$170,4,FALSE),0)</f>
        <v>0</v>
      </c>
      <c r="AF672" s="1823">
        <f>IFERROR(VLOOKUP($A672,'2019'!$B$2:$K$170,5,FALSE),0)</f>
        <v>0</v>
      </c>
      <c r="AG672" s="1823">
        <f>IFERROR(VLOOKUP($A672,'2019'!$B$2:$K$170,8,FALSE),0)</f>
        <v>0</v>
      </c>
      <c r="AH672" s="1740">
        <f>IFERROR(VLOOKUP($A672,'2019'!$B$2:$K$170,10,FALSE),0)</f>
        <v>0</v>
      </c>
      <c r="AI672" s="1700">
        <f>IFERROR(VLOOKUP($A672,'2018'!$B$2:$K$170,3,FALSE),0)</f>
        <v>0</v>
      </c>
      <c r="AJ672" s="1821">
        <f>IFERROR(VLOOKUP($A672,'2018'!$B$2:$K$170,4,FALSE),0)</f>
        <v>0</v>
      </c>
      <c r="AK672" s="1821">
        <f>IFERROR(VLOOKUP($A672,'2018'!$B$2:$K$170,5,FALSE),0)</f>
        <v>0</v>
      </c>
      <c r="AL672" s="1821">
        <f>IFERROR(VLOOKUP($A672,'2018'!$B$2:$K$170,8,FALSE),0)</f>
        <v>0</v>
      </c>
      <c r="AM672" s="1740">
        <f>IFERROR(VLOOKUP($A672,'2018'!$B$2:$K$170,10,FALSE),0)</f>
        <v>0</v>
      </c>
      <c r="AN672" s="1700">
        <f>IFERROR(VLOOKUP($A672,'2017'!$B$2:$J$163,2,FALSE),0)</f>
        <v>0</v>
      </c>
      <c r="AO672" s="1815">
        <f>IFERROR(VLOOKUP($A672,'2017'!$B$2:$J$163,3,FALSE),0)</f>
        <v>0</v>
      </c>
      <c r="AP672" s="1815">
        <f>IFERROR(VLOOKUP($A672,'2017'!$B$2:$J$163,4,FALSE),0)</f>
        <v>0</v>
      </c>
      <c r="AQ672" s="1815">
        <f>IFERROR(VLOOKUP($A672,'2017'!$B$2:$J$163,7,FALSE),0)</f>
        <v>0</v>
      </c>
      <c r="AR672" s="1740">
        <f>IFERROR(VLOOKUP($A672,'2017'!$B$2:$J$163,9,FALSE),0)</f>
        <v>0</v>
      </c>
      <c r="AS672" s="1700">
        <f>IFERROR(VLOOKUP($A672,'2016'!$B$2:$K$165,3,FALSE),0)</f>
        <v>0</v>
      </c>
      <c r="AT672" s="1796">
        <f>IFERROR(VLOOKUP($A672,'2016'!$B$2:$K$165,4,FALSE),0)</f>
        <v>0</v>
      </c>
      <c r="AU672" s="1796">
        <f>IFERROR(VLOOKUP($A672,'2016'!$B$2:$K$165,5,FALSE),0)</f>
        <v>0</v>
      </c>
      <c r="AV672" s="1796">
        <f>IFERROR(VLOOKUP($A672,'2016'!$B$2:$K$165,8,FALSE),0)</f>
        <v>0</v>
      </c>
      <c r="AW672" s="1740">
        <f>IFERROR(VLOOKUP($A672,'2016'!$B$2:$K$165,10,FALSE),0)</f>
        <v>0</v>
      </c>
      <c r="AX672" s="1700">
        <f>IFERROR(VLOOKUP($A672,'2015'!$B$2:$K$165,3,FALSE),0)</f>
        <v>9</v>
      </c>
      <c r="AY672" s="1695">
        <f>IFERROR(VLOOKUP($A672,'2015'!$B$2:$K$165,4,FALSE),0)</f>
        <v>2</v>
      </c>
      <c r="AZ672" s="1695">
        <f>IFERROR(VLOOKUP($A672,'2015'!$B$2:$K$165,5,FALSE),0)</f>
        <v>4</v>
      </c>
      <c r="BA672" s="1695">
        <f>IFERROR(VLOOKUP($A672,'2015'!$B$2:$K$165,8,FALSE),0)</f>
        <v>0</v>
      </c>
      <c r="BB672" s="1740">
        <f>IFERROR(VLOOKUP($A672,'2015'!$B$2:$K$165,10,FALSE),0)</f>
        <v>0.44444444444444442</v>
      </c>
      <c r="BC672" s="1700">
        <f>IFERROR(VLOOKUP($A672,'2014'!$B$2:$K$157,3,FALSE),0)</f>
        <v>0</v>
      </c>
      <c r="BD672" s="1691">
        <f>IFERROR(VLOOKUP($A672,'2014'!$B$2:$K$157,4,FALSE),0)</f>
        <v>0</v>
      </c>
      <c r="BE672" s="1691">
        <f>IFERROR(VLOOKUP($A672,'2014'!$B$2:$K$157,5,FALSE),0)</f>
        <v>0</v>
      </c>
      <c r="BF672" s="1691">
        <f>IFERROR(VLOOKUP($A672,'2014'!$B$2:$K$157,8,FALSE),0)</f>
        <v>0</v>
      </c>
      <c r="BG672" s="1740">
        <f>IFERROR(VLOOKUP($A672,'2014'!$B$2:$K$157,10,FALSE),0)</f>
        <v>0</v>
      </c>
      <c r="BH672" s="1700">
        <f>IFERROR(VLOOKUP($A672,'2013'!$D$4:$I$249,2,FALSE),0)</f>
        <v>0</v>
      </c>
      <c r="BI672" s="1691">
        <f>IFERROR(VLOOKUP($A672,'2013'!$D$4:$I$249,3,FALSE),0)</f>
        <v>0</v>
      </c>
      <c r="BJ672" s="1691">
        <f>IFERROR(VLOOKUP($A672,'2013'!$D$4:$I$249,4,FALSE),0)</f>
        <v>0</v>
      </c>
      <c r="BK672" s="1691">
        <f>IFERROR(VLOOKUP($A672,'2013'!$D$4:$I$249,5,FALSE),0)</f>
        <v>0</v>
      </c>
      <c r="BL672" s="1740">
        <f>IFERROR(VLOOKUP($A672,'2013'!$D$4:$I$249,6,FALSE),0)</f>
        <v>0</v>
      </c>
      <c r="BM672" s="1737">
        <f>IFERROR(VLOOKUP($A672,'2012'!$D$3:$O$172,2,FALSE),0)</f>
        <v>0</v>
      </c>
      <c r="BN672" s="1691">
        <f>IFERROR(VLOOKUP($A672,'2012'!$D$3:$O$172,3,FALSE),0)</f>
        <v>0</v>
      </c>
      <c r="BO672" s="1743">
        <f>IFERROR(VLOOKUP($A672,'2012'!$D$3:$O$172,4,FALSE),0)</f>
        <v>0</v>
      </c>
      <c r="BP672" s="1700">
        <f>IFERROR(VLOOKUP($A672,'2012'!$D$3:$O$172,5,FALSE),0)</f>
        <v>0</v>
      </c>
      <c r="BQ672" s="1691">
        <f>IFERROR(VLOOKUP($A672,'2012'!$D$3:$O$172,6,FALSE),0)</f>
        <v>0</v>
      </c>
      <c r="BR672" s="1691">
        <f>IFERROR(VLOOKUP($A672,'2012'!$D$3:$O$172,7,FALSE),0)</f>
        <v>0</v>
      </c>
      <c r="BS672" s="1691">
        <f>IFERROR(VLOOKUP($A672,'2012'!$D$3:$O$172,8,FALSE),0)</f>
        <v>0</v>
      </c>
      <c r="BT672" s="1740">
        <f>IFERROR(VLOOKUP($A672,'2012'!$D$3:$O$172,9,FALSE),0)</f>
        <v>0</v>
      </c>
      <c r="BX672" s="1700">
        <f>IFERROR(VLOOKUP($A672,'2011'!$D$4:$I$251,2,FALSE),0)</f>
        <v>0</v>
      </c>
      <c r="BY672" s="1691">
        <f>IFERROR(VLOOKUP($A672,'2011'!$D$4:$I$251,3,FALSE),0)</f>
        <v>0</v>
      </c>
      <c r="BZ672" s="1691">
        <f>IFERROR(VLOOKUP($A672,'2011'!$D$4:$I$251,4,FALSE),0)</f>
        <v>0</v>
      </c>
      <c r="CA672" s="1691">
        <f>IFERROR(VLOOKUP($A672,'2011'!$D$4:$I$251,5,FALSE),0)</f>
        <v>0</v>
      </c>
      <c r="CB672" s="1740">
        <f>IFERROR(VLOOKUP($A672,'2011'!$D$4:$I$251,6,FALSE),0)</f>
        <v>0</v>
      </c>
      <c r="CC672" s="1700">
        <f>IFERROR(VLOOKUP($A672,'2010'!$C$3:$H$234,2,FALSE),0)</f>
        <v>0</v>
      </c>
      <c r="CD672" s="1691">
        <f>IFERROR(VLOOKUP($A672,'2010'!$C$3:$H$234,3,FALSE),0)</f>
        <v>0</v>
      </c>
      <c r="CE672" s="1691">
        <f>IFERROR(VLOOKUP($A672,'2010'!$C$3:$H$234,4,FALSE),0)</f>
        <v>0</v>
      </c>
      <c r="CF672" s="1691">
        <f>IFERROR(VLOOKUP($A672,'2010'!$C$3:$H$234,5,FALSE),0)</f>
        <v>0</v>
      </c>
      <c r="CG672" s="1740">
        <f>IFERROR(VLOOKUP($A672,'2010'!$C$3:$H$234,6,FALSE),0)</f>
        <v>0</v>
      </c>
      <c r="CH672" s="1700">
        <f>IFERROR(VLOOKUP($A672,'2009'!$C$3:$H$242,2,FALSE),0)</f>
        <v>0</v>
      </c>
      <c r="CI672" s="1691">
        <f>IFERROR(VLOOKUP($A672,'2009'!$C$3:$H$242,3,FALSE),0)</f>
        <v>0</v>
      </c>
      <c r="CJ672" s="1691">
        <f>IFERROR(VLOOKUP($A672,'2009'!$C$3:$H$242,4,FALSE),0)</f>
        <v>0</v>
      </c>
      <c r="CK672" s="1691">
        <f>IFERROR(VLOOKUP($A672,'2009'!$C$3:$H$242,5,FALSE),0)</f>
        <v>0</v>
      </c>
      <c r="CL672" s="1740">
        <f>IFERROR(VLOOKUP($A672,'2009'!$C$3:$H$242,6,FALSE),0)</f>
        <v>0</v>
      </c>
      <c r="CM672" s="1700">
        <f>IFERROR(VLOOKUP($A672,'2008'!$C$3:$H$229,2,FALSE),0)</f>
        <v>0</v>
      </c>
      <c r="CN672" s="1691">
        <f>IFERROR(VLOOKUP($A672,'2008'!$C$3:$H$229,3,FALSE),0)</f>
        <v>0</v>
      </c>
      <c r="CO672" s="1691">
        <f>IFERROR(VLOOKUP($A672,'2008'!$C$3:$H$229,4,FALSE),0)</f>
        <v>0</v>
      </c>
      <c r="CP672" s="1691">
        <f>IFERROR(VLOOKUP($A672,'2008'!$C$3:$H$229,5,FALSE),0)</f>
        <v>0</v>
      </c>
      <c r="CQ672" s="1740">
        <f>IFERROR(VLOOKUP($A672,'2008'!$C$3:$H$229,6,FALSE),0)</f>
        <v>0</v>
      </c>
      <c r="CR672" s="1700">
        <f>IFERROR(VLOOKUP($A672,'2007'!$C$3:$M$238,7,FALSE),0)</f>
        <v>0</v>
      </c>
      <c r="CS672" s="1691">
        <f>IFERROR(VLOOKUP($A672,'2007'!$C$3:$M$238,8,FALSE),0)</f>
        <v>0</v>
      </c>
      <c r="CT672" s="1691">
        <f>IFERROR(VLOOKUP($A672,'2007'!$C$3:$M$238,9,FALSE),0)</f>
        <v>0</v>
      </c>
      <c r="CU672" s="1691">
        <f>IFERROR(VLOOKUP($A672,'2007'!$C$3:$M$238,10,FALSE),0)</f>
        <v>0</v>
      </c>
      <c r="CV672" s="1740">
        <f>IFERROR(VLOOKUP($A672,'2007'!$C$3:$M$238,11,FALSE),0)</f>
        <v>0</v>
      </c>
      <c r="CW672" s="1700">
        <f>IFERROR(VLOOKUP($A672,'2006'!$A$2:$F$200,2,FALSE),0)</f>
        <v>0</v>
      </c>
      <c r="CX672" s="1691">
        <f>IFERROR(VLOOKUP($A672,'2006'!$A$2:$F$200,4,FALSE),0)</f>
        <v>0</v>
      </c>
      <c r="CY672" s="1691">
        <f>IFERROR(VLOOKUP($A672,'2006'!$A$2:$F$200,5,FALSE),0)</f>
        <v>0</v>
      </c>
      <c r="CZ672" s="1740">
        <f>IFERROR(VLOOKUP($A672,'2006'!$A$2:$F$200,6,FALSE),0)</f>
        <v>0</v>
      </c>
      <c r="DA672" s="1700">
        <f>IFERROR(VLOOKUP($A672,'2005'!$C$3:$M$205,8,FALSE),0)</f>
        <v>0</v>
      </c>
      <c r="DB672" s="1691">
        <f>IFERROR(VLOOKUP($A672,'2005'!$C$3:$M$205,9,FALSE),0)</f>
        <v>0</v>
      </c>
      <c r="DC672" s="1691">
        <f>IFERROR(VLOOKUP($A672,'2005'!$C$3:$M$205,10,FALSE),0)</f>
        <v>0</v>
      </c>
      <c r="DD672" s="1740">
        <f>IFERROR(VLOOKUP($A672,'2005'!$C$3:$M$205,11,FALSE),0)</f>
        <v>0</v>
      </c>
      <c r="DE672" s="1700">
        <f>IFERROR(VLOOKUP($A672,'2004'!$C$3:$M$213,8,FALSE),0)</f>
        <v>0</v>
      </c>
      <c r="DF672" s="1691">
        <f>IFERROR(VLOOKUP($A672,'2004'!$C$3:$M$213,9,FALSE),0)</f>
        <v>0</v>
      </c>
      <c r="DG672" s="1691">
        <f>IFERROR(VLOOKUP($A672,'2004'!$C$3:$M$213,10,FALSE),0)</f>
        <v>0</v>
      </c>
      <c r="DH672" s="1740">
        <f>IFERROR(VLOOKUP($A672,'2004'!$C$3:$M$213,11,FALSE),0)</f>
        <v>0</v>
      </c>
      <c r="DI672" s="1700">
        <f>IFERROR(VLOOKUP($A672,'2003'!$C$3:$Q$214,12,FALSE),0)</f>
        <v>0</v>
      </c>
      <c r="DJ672" s="1691">
        <f>IFERROR(VLOOKUP($A672,'2003'!$C$3:$Q$214,13,FALSE),0)</f>
        <v>0</v>
      </c>
      <c r="DK672" s="1691">
        <f>IFERROR(VLOOKUP($A672,'2003'!$C$3:$Q$214,14,FALSE),0)</f>
        <v>0</v>
      </c>
      <c r="DL672" s="1740">
        <f>IFERROR(VLOOKUP($A672,'2003'!$C$3:$Q$214,15,FALSE),0)</f>
        <v>0</v>
      </c>
      <c r="DM672" s="1700">
        <f>IFERROR(VLOOKUP($A672,'2002'!$D$3:$R$214,12,FALSE),0)</f>
        <v>0</v>
      </c>
      <c r="DN672" s="1691">
        <f>IFERROR(VLOOKUP($A672,'2002'!$D$3:$R$214,13,FALSE),0)</f>
        <v>0</v>
      </c>
      <c r="DO672" s="1691">
        <f>IFERROR(VLOOKUP($A672,'2002'!$D$3:$R$214,14,FALSE),0)</f>
        <v>0</v>
      </c>
      <c r="DP672" s="1788">
        <f>IFERROR(VLOOKUP($A672,'2002'!$D$3:$R$214,15,FALSE),0)</f>
        <v>0</v>
      </c>
      <c r="DQ672" s="1700">
        <f>IFERROR(VLOOKUP($A672,'Pre 2002'!$C$3:$CK$382,84,FALSE),0)</f>
        <v>0</v>
      </c>
      <c r="DR672" s="1695">
        <f>IFERROR(VLOOKUP($A672,'Pre 2002'!$C$3:$CK$382,85,FALSE),0)</f>
        <v>0</v>
      </c>
      <c r="DS672" s="1695">
        <f>IFERROR(VLOOKUP($A672,'Pre 2002'!$C$3:$CK$382,86,FALSE),0)</f>
        <v>0</v>
      </c>
      <c r="DT672" s="1790">
        <f>IFERROR(VLOOKUP($A672,'Pre 2002'!$C$3:$CK$382,87,FALSE),0)</f>
        <v>0</v>
      </c>
      <c r="DU672" s="1741">
        <f>IFERROR(VLOOKUP(A672,'Pre 2002'!$C$3:$CG$382,83,FALSE),0)</f>
        <v>0</v>
      </c>
    </row>
    <row r="673" spans="1:125">
      <c r="A673" s="1778" t="s">
        <v>209</v>
      </c>
      <c r="B673" s="1562">
        <f t="shared" si="248"/>
        <v>625</v>
      </c>
      <c r="C673" s="1562">
        <f t="shared" si="249"/>
        <v>276</v>
      </c>
      <c r="D673" s="1562">
        <f t="shared" si="250"/>
        <v>0</v>
      </c>
      <c r="E673" s="1563">
        <f t="shared" si="251"/>
        <v>0.44159999999999999</v>
      </c>
      <c r="F673" s="1786">
        <f t="shared" si="252"/>
        <v>15</v>
      </c>
      <c r="G673" s="1595">
        <v>2008</v>
      </c>
      <c r="H673" s="1567">
        <f t="shared" si="263"/>
        <v>7</v>
      </c>
      <c r="I673" s="1734">
        <f t="shared" si="264"/>
        <v>309</v>
      </c>
      <c r="J673" s="1734">
        <f t="shared" si="265"/>
        <v>136</v>
      </c>
      <c r="K673" s="1734">
        <f t="shared" si="266"/>
        <v>0</v>
      </c>
      <c r="L673" s="1806">
        <f t="shared" si="267"/>
        <v>0.44012944983818769</v>
      </c>
      <c r="M673" s="1752" t="s">
        <v>32</v>
      </c>
      <c r="N673" s="1752">
        <v>2</v>
      </c>
      <c r="O673" s="1700">
        <f>IFERROR(VLOOKUP($A673,'2022'!$B$2:$K$174,3,FALSE),0)</f>
        <v>39</v>
      </c>
      <c r="P673" s="1858">
        <f>IFERROR(VLOOKUP($A673,'2022'!$B$2:$K$174,4,FALSE),0)</f>
        <v>12</v>
      </c>
      <c r="Q673" s="1858">
        <f>IFERROR(VLOOKUP($A673,'2022'!$B$2:$K$174,5,FALSE),0)</f>
        <v>21</v>
      </c>
      <c r="R673" s="1858">
        <f>IFERROR(VLOOKUP($A673,'2022'!$B$2:$K$174,8,FALSE),0)</f>
        <v>0</v>
      </c>
      <c r="S673" s="1740">
        <f>IFERROR(VLOOKUP($A673,'2022'!$B$2:$K$174,10,FALSE),0)</f>
        <v>0.53800000000000003</v>
      </c>
      <c r="T673" s="1700">
        <f>IFERROR(VLOOKUP($A673,'2021'!$B$2:$K$174,3,FALSE),0)</f>
        <v>30</v>
      </c>
      <c r="U673" s="1843">
        <f>IFERROR(VLOOKUP($A673,'2021'!$B$2:$K$174,4,FALSE),0)</f>
        <v>9</v>
      </c>
      <c r="V673" s="1843">
        <f>IFERROR(VLOOKUP($A673,'2021'!$B$2:$K$174,5,FALSE),0)</f>
        <v>14</v>
      </c>
      <c r="W673" s="1843">
        <f>IFERROR(VLOOKUP($A673,'2021'!$B$2:$K$174,8,FALSE),0)</f>
        <v>0</v>
      </c>
      <c r="X673" s="1740">
        <f>IFERROR(VLOOKUP($A673,'2021'!$B$2:$K$174,10,FALSE),0)</f>
        <v>0.46700000000000003</v>
      </c>
      <c r="Y673" s="1700">
        <f>IFERROR(VLOOKUP($A673,'2020'!$B$2:$K$170,3,FALSE),0)</f>
        <v>37</v>
      </c>
      <c r="Z673" s="1829">
        <f>IFERROR(VLOOKUP($A673,'2020'!$B$2:$K$170,4,FALSE),0)</f>
        <v>13</v>
      </c>
      <c r="AA673" s="1829">
        <f>IFERROR(VLOOKUP($A673,'2020'!$B$2:$K$170,5,FALSE),0)</f>
        <v>16</v>
      </c>
      <c r="AB673" s="1829">
        <f>IFERROR(VLOOKUP($A673,'2020'!$B$2:$K$170,8,FALSE),0)</f>
        <v>0</v>
      </c>
      <c r="AC673" s="1740">
        <f>IFERROR(VLOOKUP($A673,'2020'!$B$2:$K$170,10,FALSE),0)</f>
        <v>0.432</v>
      </c>
      <c r="AD673" s="1700">
        <f>IFERROR(VLOOKUP($A673,'2019'!$B$2:$K$170,3,FALSE),0)</f>
        <v>40</v>
      </c>
      <c r="AE673" s="1823">
        <f>IFERROR(VLOOKUP($A673,'2019'!$B$2:$K$170,4,FALSE),0)</f>
        <v>11</v>
      </c>
      <c r="AF673" s="1823">
        <f>IFERROR(VLOOKUP($A673,'2019'!$B$2:$K$170,5,FALSE),0)</f>
        <v>18</v>
      </c>
      <c r="AG673" s="1823">
        <f>IFERROR(VLOOKUP($A673,'2019'!$B$2:$K$170,8,FALSE),0)</f>
        <v>0</v>
      </c>
      <c r="AH673" s="1740">
        <f>IFERROR(VLOOKUP($A673,'2019'!$B$2:$K$170,10,FALSE),0)</f>
        <v>0.45</v>
      </c>
      <c r="AI673" s="1700">
        <f>IFERROR(VLOOKUP($A673,'2018'!$B$2:$K$170,3,FALSE),0)</f>
        <v>33</v>
      </c>
      <c r="AJ673" s="1821">
        <f>IFERROR(VLOOKUP($A673,'2018'!$B$2:$K$170,4,FALSE),0)</f>
        <v>8</v>
      </c>
      <c r="AK673" s="1821">
        <f>IFERROR(VLOOKUP($A673,'2018'!$B$2:$K$170,5,FALSE),0)</f>
        <v>12</v>
      </c>
      <c r="AL673" s="1821">
        <f>IFERROR(VLOOKUP($A673,'2018'!$B$2:$K$170,8,FALSE),0)</f>
        <v>0</v>
      </c>
      <c r="AM673" s="1740">
        <f>IFERROR(VLOOKUP($A673,'2018'!$B$2:$K$170,10,FALSE),0)</f>
        <v>0.36399999999999999</v>
      </c>
      <c r="AN673" s="1700">
        <f>IFERROR(VLOOKUP($A673,'2017'!$B$2:$J$163,2,FALSE),0)</f>
        <v>48</v>
      </c>
      <c r="AO673" s="1815">
        <f>IFERROR(VLOOKUP($A673,'2017'!$B$2:$J$163,3,FALSE),0)</f>
        <v>14</v>
      </c>
      <c r="AP673" s="1815">
        <f>IFERROR(VLOOKUP($A673,'2017'!$B$2:$J$163,4,FALSE),0)</f>
        <v>24</v>
      </c>
      <c r="AQ673" s="1815">
        <f>IFERROR(VLOOKUP($A673,'2017'!$B$2:$J$163,7,FALSE),0)</f>
        <v>0</v>
      </c>
      <c r="AR673" s="1740">
        <f>IFERROR(VLOOKUP($A673,'2017'!$B$2:$J$163,9,FALSE),0)</f>
        <v>0.5</v>
      </c>
      <c r="AS673" s="1700">
        <f>IFERROR(VLOOKUP($A673,'2016'!$B$2:$K$165,3,FALSE),0)</f>
        <v>49</v>
      </c>
      <c r="AT673" s="1796">
        <f>IFERROR(VLOOKUP($A673,'2016'!$B$2:$K$165,4,FALSE),0)</f>
        <v>18</v>
      </c>
      <c r="AU673" s="1796">
        <f>IFERROR(VLOOKUP($A673,'2016'!$B$2:$K$165,5,FALSE),0)</f>
        <v>20</v>
      </c>
      <c r="AV673" s="1796">
        <f>IFERROR(VLOOKUP($A673,'2016'!$B$2:$K$165,8,FALSE),0)</f>
        <v>0</v>
      </c>
      <c r="AW673" s="1740">
        <f>IFERROR(VLOOKUP($A673,'2016'!$B$2:$K$165,10,FALSE),0)</f>
        <v>0.40799999999999997</v>
      </c>
      <c r="AX673" s="1700">
        <f>IFERROR(VLOOKUP($A673,'2015'!$B$2:$K$165,3,FALSE),0)</f>
        <v>40</v>
      </c>
      <c r="AY673" s="1695">
        <f>IFERROR(VLOOKUP($A673,'2015'!$B$2:$K$165,4,FALSE),0)</f>
        <v>13</v>
      </c>
      <c r="AZ673" s="1695">
        <f>IFERROR(VLOOKUP($A673,'2015'!$B$2:$K$165,5,FALSE),0)</f>
        <v>15</v>
      </c>
      <c r="BA673" s="1695">
        <f>IFERROR(VLOOKUP($A673,'2015'!$B$2:$K$165,8,FALSE),0)</f>
        <v>0</v>
      </c>
      <c r="BB673" s="1740">
        <f>IFERROR(VLOOKUP($A673,'2015'!$B$2:$K$165,10,FALSE),0)</f>
        <v>0.375</v>
      </c>
      <c r="BC673" s="1700">
        <f>IFERROR(VLOOKUP($A673,'2014'!$B$2:$K$157,3,FALSE),0)</f>
        <v>58</v>
      </c>
      <c r="BD673" s="1691">
        <f>IFERROR(VLOOKUP($A673,'2014'!$B$2:$K$157,4,FALSE),0)</f>
        <v>20</v>
      </c>
      <c r="BE673" s="1691">
        <f>IFERROR(VLOOKUP($A673,'2014'!$B$2:$K$157,5,FALSE),0)</f>
        <v>29</v>
      </c>
      <c r="BF673" s="1691">
        <f>IFERROR(VLOOKUP($A673,'2014'!$B$2:$K$157,8,FALSE),0)</f>
        <v>0</v>
      </c>
      <c r="BG673" s="1740">
        <f>IFERROR(VLOOKUP($A673,'2014'!$B$2:$K$157,10,FALSE),0)</f>
        <v>0.5</v>
      </c>
      <c r="BH673" s="1700">
        <f>IFERROR(VLOOKUP($A673,'2013'!$D$4:$I$249,2,FALSE),0)</f>
        <v>37</v>
      </c>
      <c r="BI673" s="1691">
        <f>IFERROR(VLOOKUP($A673,'2013'!$D$4:$I$249,3,FALSE),0)</f>
        <v>12</v>
      </c>
      <c r="BJ673" s="1691">
        <f>IFERROR(VLOOKUP($A673,'2013'!$D$4:$I$249,4,FALSE),0)</f>
        <v>16</v>
      </c>
      <c r="BK673" s="1691">
        <f>IFERROR(VLOOKUP($A673,'2013'!$D$4:$I$249,5,FALSE),0)</f>
        <v>0</v>
      </c>
      <c r="BL673" s="1740">
        <f>IFERROR(VLOOKUP($A673,'2013'!$D$4:$I$249,6,FALSE),0)</f>
        <v>0.43243243243243246</v>
      </c>
      <c r="BM673" s="1737">
        <f>IFERROR(VLOOKUP($A673,'2012'!$D$3:$O$172,2,FALSE),0)</f>
        <v>214</v>
      </c>
      <c r="BN673" s="1691">
        <f>IFERROR(VLOOKUP($A673,'2012'!$D$3:$O$172,3,FALSE),0)</f>
        <v>91</v>
      </c>
      <c r="BO673" s="1743">
        <f>IFERROR(VLOOKUP($A673,'2012'!$D$3:$O$172,4,FALSE),0)</f>
        <v>0</v>
      </c>
      <c r="BP673" s="1700">
        <f>IFERROR(VLOOKUP($A673,'2012'!$D$3:$O$172,5,FALSE),0)</f>
        <v>54</v>
      </c>
      <c r="BQ673" s="1691">
        <f>IFERROR(VLOOKUP($A673,'2012'!$D$3:$O$172,6,FALSE),0)</f>
        <v>7</v>
      </c>
      <c r="BR673" s="1691">
        <f>IFERROR(VLOOKUP($A673,'2012'!$D$3:$O$172,7,FALSE),0)</f>
        <v>19</v>
      </c>
      <c r="BS673" s="1691">
        <f>IFERROR(VLOOKUP($A673,'2012'!$D$3:$O$172,8,FALSE),0)</f>
        <v>0</v>
      </c>
      <c r="BT673" s="1740">
        <f>IFERROR(VLOOKUP($A673,'2012'!$D$3:$O$172,9,FALSE),0)</f>
        <v>0.35185185185185186</v>
      </c>
      <c r="BU673" s="1737">
        <f>IFERROR(VLOOKUP($A673,'2012'!$D$3:$O$172,10,FALSE),0)</f>
        <v>160</v>
      </c>
      <c r="BV673" s="1691">
        <f>IFERROR(VLOOKUP($A673,'2012'!$D$3:$O$172,11,FALSE),0)</f>
        <v>72</v>
      </c>
      <c r="BW673" s="1743">
        <f>IFERROR(VLOOKUP($A673,'2012'!$D$3:$O$172,12,FALSE),0)</f>
        <v>0</v>
      </c>
      <c r="BX673" s="1700">
        <f>IFERROR(VLOOKUP($A673,'2011'!$D$4:$I$251,2,FALSE),0)</f>
        <v>38</v>
      </c>
      <c r="BY673" s="1691">
        <f>IFERROR(VLOOKUP($A673,'2011'!$D$4:$I$251,3,FALSE),0)</f>
        <v>10</v>
      </c>
      <c r="BZ673" s="1691">
        <f>IFERROR(VLOOKUP($A673,'2011'!$D$4:$I$251,4,FALSE),0)</f>
        <v>17</v>
      </c>
      <c r="CA673" s="1691">
        <f>IFERROR(VLOOKUP($A673,'2011'!$D$4:$I$251,5,FALSE),0)</f>
        <v>0</v>
      </c>
      <c r="CB673" s="1740">
        <f>IFERROR(VLOOKUP($A673,'2011'!$D$4:$I$251,6,FALSE),0)</f>
        <v>0.44736842105263158</v>
      </c>
      <c r="CC673" s="1700">
        <f>IFERROR(VLOOKUP($A673,'2010'!$C$3:$H$234,2,FALSE),0)</f>
        <v>42</v>
      </c>
      <c r="CD673" s="1691">
        <f>IFERROR(VLOOKUP($A673,'2010'!$C$3:$H$234,3,FALSE),0)</f>
        <v>9</v>
      </c>
      <c r="CE673" s="1691">
        <f>IFERROR(VLOOKUP($A673,'2010'!$C$3:$H$234,4,FALSE),0)</f>
        <v>20</v>
      </c>
      <c r="CF673" s="1691">
        <f>IFERROR(VLOOKUP($A673,'2010'!$C$3:$H$234,5,FALSE),0)</f>
        <v>0</v>
      </c>
      <c r="CG673" s="1740">
        <f>IFERROR(VLOOKUP($A673,'2010'!$C$3:$H$234,6,FALSE),0)</f>
        <v>0.47619047619047616</v>
      </c>
      <c r="CH673" s="1700">
        <f>IFERROR(VLOOKUP($A673,'2009'!$C$3:$H$242,2,FALSE),0)</f>
        <v>55</v>
      </c>
      <c r="CI673" s="1691">
        <f>IFERROR(VLOOKUP($A673,'2009'!$C$3:$H$242,3,FALSE),0)</f>
        <v>21</v>
      </c>
      <c r="CJ673" s="1691">
        <f>IFERROR(VLOOKUP($A673,'2009'!$C$3:$H$242,4,FALSE),0)</f>
        <v>24</v>
      </c>
      <c r="CK673" s="1691">
        <f>IFERROR(VLOOKUP($A673,'2009'!$C$3:$H$242,5,FALSE),0)</f>
        <v>0</v>
      </c>
      <c r="CL673" s="1740">
        <f>IFERROR(VLOOKUP($A673,'2009'!$C$3:$H$242,6,FALSE),0)</f>
        <v>0.43636363636363634</v>
      </c>
      <c r="CM673" s="1700">
        <f>IFERROR(VLOOKUP($A673,'2008'!$C$3:$H$229,2,FALSE),0)</f>
        <v>25</v>
      </c>
      <c r="CN673" s="1691">
        <f>IFERROR(VLOOKUP($A673,'2008'!$C$3:$H$229,3,FALSE),0)</f>
        <v>8</v>
      </c>
      <c r="CO673" s="1691">
        <f>IFERROR(VLOOKUP($A673,'2008'!$C$3:$H$229,4,FALSE),0)</f>
        <v>11</v>
      </c>
      <c r="CP673" s="1691">
        <f>IFERROR(VLOOKUP($A673,'2008'!$C$3:$H$229,5,FALSE),0)</f>
        <v>0</v>
      </c>
      <c r="CQ673" s="1740">
        <f>IFERROR(VLOOKUP($A673,'2008'!$C$3:$H$229,6,FALSE),0)</f>
        <v>0.44</v>
      </c>
      <c r="CR673" s="1700">
        <f>IFERROR(VLOOKUP($A673,'2007'!$C$3:$M$238,7,FALSE),0)</f>
        <v>0</v>
      </c>
      <c r="CS673" s="1691">
        <f>IFERROR(VLOOKUP($A673,'2007'!$C$3:$M$238,8,FALSE),0)</f>
        <v>0</v>
      </c>
      <c r="CT673" s="1691">
        <f>IFERROR(VLOOKUP($A673,'2007'!$C$3:$M$238,9,FALSE),0)</f>
        <v>0</v>
      </c>
      <c r="CU673" s="1691">
        <f>IFERROR(VLOOKUP($A673,'2007'!$C$3:$M$238,10,FALSE),0)</f>
        <v>0</v>
      </c>
      <c r="CV673" s="1740">
        <f>IFERROR(VLOOKUP($A673,'2007'!$C$3:$M$238,11,FALSE),0)</f>
        <v>0</v>
      </c>
      <c r="CW673" s="1700">
        <f>IFERROR(VLOOKUP($A673,'2006'!$A$2:$F$200,2,FALSE),0)</f>
        <v>0</v>
      </c>
      <c r="CX673" s="1691">
        <f>IFERROR(VLOOKUP($A673,'2006'!$A$2:$F$200,4,FALSE),0)</f>
        <v>0</v>
      </c>
      <c r="CY673" s="1691">
        <f>IFERROR(VLOOKUP($A673,'2006'!$A$2:$F$200,5,FALSE),0)</f>
        <v>0</v>
      </c>
      <c r="CZ673" s="1740">
        <f>IFERROR(VLOOKUP($A673,'2006'!$A$2:$F$200,6,FALSE),0)</f>
        <v>0</v>
      </c>
      <c r="DA673" s="1700">
        <f>IFERROR(VLOOKUP($A673,'2005'!$C$3:$M$205,8,FALSE),0)</f>
        <v>0</v>
      </c>
      <c r="DB673" s="1691">
        <f>IFERROR(VLOOKUP($A673,'2005'!$C$3:$M$205,9,FALSE),0)</f>
        <v>0</v>
      </c>
      <c r="DC673" s="1691">
        <f>IFERROR(VLOOKUP($A673,'2005'!$C$3:$M$205,10,FALSE),0)</f>
        <v>0</v>
      </c>
      <c r="DD673" s="1740">
        <f>IFERROR(VLOOKUP($A673,'2005'!$C$3:$M$205,11,FALSE),0)</f>
        <v>0</v>
      </c>
      <c r="DE673" s="1700">
        <f>IFERROR(VLOOKUP($A673,'2004'!$C$3:$M$213,8,FALSE),0)</f>
        <v>0</v>
      </c>
      <c r="DF673" s="1691">
        <f>IFERROR(VLOOKUP($A673,'2004'!$C$3:$M$213,9,FALSE),0)</f>
        <v>0</v>
      </c>
      <c r="DG673" s="1691">
        <f>IFERROR(VLOOKUP($A673,'2004'!$C$3:$M$213,10,FALSE),0)</f>
        <v>0</v>
      </c>
      <c r="DH673" s="1740">
        <f>IFERROR(VLOOKUP($A673,'2004'!$C$3:$M$213,11,FALSE),0)</f>
        <v>0</v>
      </c>
      <c r="DI673" s="1700">
        <f>IFERROR(VLOOKUP($A673,'2003'!$C$3:$Q$214,12,FALSE),0)</f>
        <v>0</v>
      </c>
      <c r="DJ673" s="1691">
        <f>IFERROR(VLOOKUP($A673,'2003'!$C$3:$Q$214,13,FALSE),0)</f>
        <v>0</v>
      </c>
      <c r="DK673" s="1691">
        <f>IFERROR(VLOOKUP($A673,'2003'!$C$3:$Q$214,14,FALSE),0)</f>
        <v>0</v>
      </c>
      <c r="DL673" s="1740">
        <f>IFERROR(VLOOKUP($A673,'2003'!$C$3:$Q$214,15,FALSE),0)</f>
        <v>0</v>
      </c>
      <c r="DM673" s="1700">
        <f>IFERROR(VLOOKUP($A673,'2002'!$D$3:$R$214,12,FALSE),0)</f>
        <v>0</v>
      </c>
      <c r="DN673" s="1691">
        <f>IFERROR(VLOOKUP($A673,'2002'!$D$3:$R$214,13,FALSE),0)</f>
        <v>0</v>
      </c>
      <c r="DO673" s="1691">
        <f>IFERROR(VLOOKUP($A673,'2002'!$D$3:$R$214,14,FALSE),0)</f>
        <v>0</v>
      </c>
      <c r="DP673" s="1788">
        <f>IFERROR(VLOOKUP($A673,'2002'!$D$3:$R$214,15,FALSE),0)</f>
        <v>0</v>
      </c>
      <c r="DQ673" s="1700">
        <f>IFERROR(VLOOKUP($A673,'Pre 2002'!$C$3:$CK$382,84,FALSE),0)</f>
        <v>0</v>
      </c>
      <c r="DR673" s="1695">
        <f>IFERROR(VLOOKUP($A673,'Pre 2002'!$C$3:$CK$382,85,FALSE),0)</f>
        <v>0</v>
      </c>
      <c r="DS673" s="1695">
        <f>IFERROR(VLOOKUP($A673,'Pre 2002'!$C$3:$CK$382,86,FALSE),0)</f>
        <v>0</v>
      </c>
      <c r="DT673" s="1790">
        <f>IFERROR(VLOOKUP($A673,'Pre 2002'!$C$3:$CK$382,87,FALSE),0)</f>
        <v>0</v>
      </c>
      <c r="DU673" s="1741">
        <f>IFERROR(VLOOKUP(A673,'Pre 2002'!$C$3:$CG$382,83,FALSE),0)</f>
        <v>0</v>
      </c>
    </row>
    <row r="674" spans="1:125">
      <c r="A674" s="1579" t="s">
        <v>2010</v>
      </c>
      <c r="B674" s="1562">
        <f t="shared" si="248"/>
        <v>102</v>
      </c>
      <c r="C674" s="1562">
        <f t="shared" si="249"/>
        <v>45</v>
      </c>
      <c r="D674" s="1562">
        <f t="shared" si="250"/>
        <v>0</v>
      </c>
      <c r="E674" s="1563">
        <f t="shared" si="251"/>
        <v>0.44117647058823528</v>
      </c>
      <c r="F674" s="1786">
        <f t="shared" si="252"/>
        <v>4</v>
      </c>
      <c r="G674" s="1595" t="s">
        <v>2159</v>
      </c>
      <c r="H674" s="1567">
        <f t="shared" si="263"/>
        <v>4</v>
      </c>
      <c r="I674" s="1734">
        <f t="shared" si="264"/>
        <v>102</v>
      </c>
      <c r="J674" s="1734">
        <f t="shared" si="265"/>
        <v>45</v>
      </c>
      <c r="K674" s="1734">
        <f t="shared" si="266"/>
        <v>0</v>
      </c>
      <c r="L674" s="1806">
        <f t="shared" si="267"/>
        <v>0.44117647058823528</v>
      </c>
      <c r="O674" s="1700">
        <f>IFERROR(VLOOKUP($A674,'2022'!$B$2:$K$174,3,FALSE),0)</f>
        <v>0</v>
      </c>
      <c r="P674" s="1858">
        <f>IFERROR(VLOOKUP($A674,'2022'!$B$2:$K$174,4,FALSE),0)</f>
        <v>0</v>
      </c>
      <c r="Q674" s="1858">
        <f>IFERROR(VLOOKUP($A674,'2022'!$B$2:$K$174,5,FALSE),0)</f>
        <v>0</v>
      </c>
      <c r="R674" s="1858">
        <f>IFERROR(VLOOKUP($A674,'2022'!$B$2:$K$174,8,FALSE),0)</f>
        <v>0</v>
      </c>
      <c r="S674" s="1740">
        <f>IFERROR(VLOOKUP($A674,'2022'!$B$2:$K$174,10,FALSE),0)</f>
        <v>0</v>
      </c>
      <c r="T674" s="1700">
        <f>IFERROR(VLOOKUP($A674,'2021'!$B$2:$K$174,3,FALSE),0)</f>
        <v>0</v>
      </c>
      <c r="U674" s="1843">
        <f>IFERROR(VLOOKUP($A674,'2021'!$B$2:$K$174,4,FALSE),0)</f>
        <v>0</v>
      </c>
      <c r="V674" s="1843">
        <f>IFERROR(VLOOKUP($A674,'2021'!$B$2:$K$174,5,FALSE),0)</f>
        <v>0</v>
      </c>
      <c r="W674" s="1843">
        <f>IFERROR(VLOOKUP($A674,'2021'!$B$2:$K$174,8,FALSE),0)</f>
        <v>0</v>
      </c>
      <c r="X674" s="1740">
        <f>IFERROR(VLOOKUP($A674,'2021'!$B$2:$K$174,10,FALSE),0)</f>
        <v>0</v>
      </c>
      <c r="Y674" s="1700">
        <f>IFERROR(VLOOKUP($A674,'2020'!$B$2:$K$170,3,FALSE),0)</f>
        <v>0</v>
      </c>
      <c r="Z674" s="1829">
        <f>IFERROR(VLOOKUP($A674,'2020'!$B$2:$K$170,4,FALSE),0)</f>
        <v>0</v>
      </c>
      <c r="AA674" s="1829">
        <f>IFERROR(VLOOKUP($A674,'2020'!$B$2:$K$170,5,FALSE),0)</f>
        <v>0</v>
      </c>
      <c r="AB674" s="1829">
        <f>IFERROR(VLOOKUP($A674,'2020'!$B$2:$K$170,8,FALSE),0)</f>
        <v>0</v>
      </c>
      <c r="AC674" s="1740">
        <f>IFERROR(VLOOKUP($A674,'2020'!$B$2:$K$170,10,FALSE),0)</f>
        <v>0</v>
      </c>
      <c r="AD674" s="1700">
        <f>IFERROR(VLOOKUP($A674,'2019'!$B$2:$K$170,3,FALSE),0)</f>
        <v>0</v>
      </c>
      <c r="AE674" s="1823">
        <f>IFERROR(VLOOKUP($A674,'2019'!$B$2:$K$170,4,FALSE),0)</f>
        <v>0</v>
      </c>
      <c r="AF674" s="1823">
        <f>IFERROR(VLOOKUP($A674,'2019'!$B$2:$K$170,5,FALSE),0)</f>
        <v>0</v>
      </c>
      <c r="AG674" s="1823">
        <f>IFERROR(VLOOKUP($A674,'2019'!$B$2:$K$170,8,FALSE),0)</f>
        <v>0</v>
      </c>
      <c r="AH674" s="1740">
        <f>IFERROR(VLOOKUP($A674,'2019'!$B$2:$K$170,10,FALSE),0)</f>
        <v>0</v>
      </c>
      <c r="AI674" s="1700">
        <f>IFERROR(VLOOKUP($A674,'2018'!$B$2:$K$170,3,FALSE),0)</f>
        <v>0</v>
      </c>
      <c r="AJ674" s="1821">
        <f>IFERROR(VLOOKUP($A674,'2018'!$B$2:$K$170,4,FALSE),0)</f>
        <v>0</v>
      </c>
      <c r="AK674" s="1821">
        <f>IFERROR(VLOOKUP($A674,'2018'!$B$2:$K$170,5,FALSE),0)</f>
        <v>0</v>
      </c>
      <c r="AL674" s="1821">
        <f>IFERROR(VLOOKUP($A674,'2018'!$B$2:$K$170,8,FALSE),0)</f>
        <v>0</v>
      </c>
      <c r="AM674" s="1740">
        <f>IFERROR(VLOOKUP($A674,'2018'!$B$2:$K$170,10,FALSE),0)</f>
        <v>0</v>
      </c>
      <c r="AN674" s="1700">
        <f>IFERROR(VLOOKUP($A674,'2017'!$B$2:$J$163,2,FALSE),0)</f>
        <v>0</v>
      </c>
      <c r="AO674" s="1815">
        <f>IFERROR(VLOOKUP($A674,'2017'!$B$2:$J$163,3,FALSE),0)</f>
        <v>0</v>
      </c>
      <c r="AP674" s="1815">
        <f>IFERROR(VLOOKUP($A674,'2017'!$B$2:$J$163,4,FALSE),0)</f>
        <v>0</v>
      </c>
      <c r="AQ674" s="1815">
        <f>IFERROR(VLOOKUP($A674,'2017'!$B$2:$J$163,7,FALSE),0)</f>
        <v>0</v>
      </c>
      <c r="AR674" s="1740">
        <f>IFERROR(VLOOKUP($A674,'2017'!$B$2:$J$163,9,FALSE),0)</f>
        <v>0</v>
      </c>
      <c r="AS674" s="1700">
        <f>IFERROR(VLOOKUP($A674,'2016'!$B$2:$K$165,3,FALSE),0)</f>
        <v>0</v>
      </c>
      <c r="AT674" s="1796">
        <f>IFERROR(VLOOKUP($A674,'2016'!$B$2:$K$165,4,FALSE),0)</f>
        <v>0</v>
      </c>
      <c r="AU674" s="1796">
        <f>IFERROR(VLOOKUP($A674,'2016'!$B$2:$K$165,5,FALSE),0)</f>
        <v>0</v>
      </c>
      <c r="AV674" s="1796">
        <f>IFERROR(VLOOKUP($A674,'2016'!$B$2:$K$165,8,FALSE),0)</f>
        <v>0</v>
      </c>
      <c r="AW674" s="1740">
        <f>IFERROR(VLOOKUP($A674,'2016'!$B$2:$K$165,10,FALSE),0)</f>
        <v>0</v>
      </c>
      <c r="AX674" s="1700">
        <f>IFERROR(VLOOKUP($A674,'2015'!$B$2:$K$165,3,FALSE),0)</f>
        <v>0</v>
      </c>
      <c r="AY674" s="1695">
        <f>IFERROR(VLOOKUP($A674,'2015'!$B$2:$K$165,4,FALSE),0)</f>
        <v>0</v>
      </c>
      <c r="AZ674" s="1695">
        <f>IFERROR(VLOOKUP($A674,'2015'!$B$2:$K$165,5,FALSE),0)</f>
        <v>0</v>
      </c>
      <c r="BA674" s="1695">
        <f>IFERROR(VLOOKUP($A674,'2015'!$B$2:$K$165,8,FALSE),0)</f>
        <v>0</v>
      </c>
      <c r="BB674" s="1740">
        <f>IFERROR(VLOOKUP($A674,'2015'!$B$2:$K$165,10,FALSE),0)</f>
        <v>0</v>
      </c>
      <c r="BC674" s="1700">
        <f>IFERROR(VLOOKUP($A674,'2014'!$B$2:$K$157,3,FALSE),0)</f>
        <v>0</v>
      </c>
      <c r="BD674" s="1691">
        <f>IFERROR(VLOOKUP($A674,'2014'!$B$2:$K$157,4,FALSE),0)</f>
        <v>0</v>
      </c>
      <c r="BE674" s="1691">
        <f>IFERROR(VLOOKUP($A674,'2014'!$B$2:$K$157,5,FALSE),0)</f>
        <v>0</v>
      </c>
      <c r="BF674" s="1691">
        <f>IFERROR(VLOOKUP($A674,'2014'!$B$2:$K$157,8,FALSE),0)</f>
        <v>0</v>
      </c>
      <c r="BG674" s="1740">
        <f>IFERROR(VLOOKUP($A674,'2014'!$B$2:$K$157,10,FALSE),0)</f>
        <v>0</v>
      </c>
      <c r="BH674" s="1700">
        <f>IFERROR(VLOOKUP($A674,'2013'!$D$4:$I$249,2,FALSE),0)</f>
        <v>0</v>
      </c>
      <c r="BI674" s="1691">
        <f>IFERROR(VLOOKUP($A674,'2013'!$D$4:$I$249,3,FALSE),0)</f>
        <v>0</v>
      </c>
      <c r="BJ674" s="1691">
        <f>IFERROR(VLOOKUP($A674,'2013'!$D$4:$I$249,4,FALSE),0)</f>
        <v>0</v>
      </c>
      <c r="BK674" s="1691">
        <f>IFERROR(VLOOKUP($A674,'2013'!$D$4:$I$249,5,FALSE),0)</f>
        <v>0</v>
      </c>
      <c r="BL674" s="1740">
        <f>IFERROR(VLOOKUP($A674,'2013'!$D$4:$I$249,6,FALSE),0)</f>
        <v>0</v>
      </c>
      <c r="BM674" s="1737">
        <f>IFERROR(VLOOKUP($A674,'2012'!$D$3:$O$172,2,FALSE),0)</f>
        <v>0</v>
      </c>
      <c r="BN674" s="1691">
        <f>IFERROR(VLOOKUP($A674,'2012'!$D$3:$O$172,3,FALSE),0)</f>
        <v>0</v>
      </c>
      <c r="BO674" s="1743">
        <f>IFERROR(VLOOKUP($A674,'2012'!$D$3:$O$172,4,FALSE),0)</f>
        <v>0</v>
      </c>
      <c r="BP674" s="1700">
        <f>IFERROR(VLOOKUP($A674,'2012'!$D$3:$O$172,5,FALSE),0)</f>
        <v>0</v>
      </c>
      <c r="BQ674" s="1691">
        <f>IFERROR(VLOOKUP($A674,'2012'!$D$3:$O$172,6,FALSE),0)</f>
        <v>0</v>
      </c>
      <c r="BR674" s="1691">
        <f>IFERROR(VLOOKUP($A674,'2012'!$D$3:$O$172,7,FALSE),0)</f>
        <v>0</v>
      </c>
      <c r="BS674" s="1691">
        <f>IFERROR(VLOOKUP($A674,'2012'!$D$3:$O$172,8,FALSE),0)</f>
        <v>0</v>
      </c>
      <c r="BT674" s="1740">
        <f>IFERROR(VLOOKUP($A674,'2012'!$D$3:$O$172,9,FALSE),0)</f>
        <v>0</v>
      </c>
      <c r="BX674" s="1700">
        <f>IFERROR(VLOOKUP($A674,'2011'!$D$4:$I$251,2,FALSE),0)</f>
        <v>0</v>
      </c>
      <c r="BY674" s="1691">
        <f>IFERROR(VLOOKUP($A674,'2011'!$D$4:$I$251,3,FALSE),0)</f>
        <v>0</v>
      </c>
      <c r="BZ674" s="1691">
        <f>IFERROR(VLOOKUP($A674,'2011'!$D$4:$I$251,4,FALSE),0)</f>
        <v>0</v>
      </c>
      <c r="CA674" s="1691">
        <f>IFERROR(VLOOKUP($A674,'2011'!$D$4:$I$251,5,FALSE),0)</f>
        <v>0</v>
      </c>
      <c r="CB674" s="1740">
        <f>IFERROR(VLOOKUP($A674,'2011'!$D$4:$I$251,6,FALSE),0)</f>
        <v>0</v>
      </c>
      <c r="CC674" s="1700">
        <f>IFERROR(VLOOKUP($A674,'2010'!$C$3:$H$234,2,FALSE),0)</f>
        <v>0</v>
      </c>
      <c r="CD674" s="1691">
        <f>IFERROR(VLOOKUP($A674,'2010'!$C$3:$H$234,3,FALSE),0)</f>
        <v>0</v>
      </c>
      <c r="CE674" s="1691">
        <f>IFERROR(VLOOKUP($A674,'2010'!$C$3:$H$234,4,FALSE),0)</f>
        <v>0</v>
      </c>
      <c r="CF674" s="1691">
        <f>IFERROR(VLOOKUP($A674,'2010'!$C$3:$H$234,5,FALSE),0)</f>
        <v>0</v>
      </c>
      <c r="CG674" s="1740">
        <f>IFERROR(VLOOKUP($A674,'2010'!$C$3:$H$234,6,FALSE),0)</f>
        <v>0</v>
      </c>
      <c r="CH674" s="1700">
        <f>IFERROR(VLOOKUP($A674,'2009'!$C$3:$H$242,2,FALSE),0)</f>
        <v>0</v>
      </c>
      <c r="CI674" s="1691">
        <f>IFERROR(VLOOKUP($A674,'2009'!$C$3:$H$242,3,FALSE),0)</f>
        <v>0</v>
      </c>
      <c r="CJ674" s="1691">
        <f>IFERROR(VLOOKUP($A674,'2009'!$C$3:$H$242,4,FALSE),0)</f>
        <v>0</v>
      </c>
      <c r="CK674" s="1691">
        <f>IFERROR(VLOOKUP($A674,'2009'!$C$3:$H$242,5,FALSE),0)</f>
        <v>0</v>
      </c>
      <c r="CL674" s="1740">
        <f>IFERROR(VLOOKUP($A674,'2009'!$C$3:$H$242,6,FALSE),0)</f>
        <v>0</v>
      </c>
      <c r="CM674" s="1700">
        <f>IFERROR(VLOOKUP($A674,'2008'!$C$3:$H$229,2,FALSE),0)</f>
        <v>0</v>
      </c>
      <c r="CN674" s="1691">
        <f>IFERROR(VLOOKUP($A674,'2008'!$C$3:$H$229,3,FALSE),0)</f>
        <v>0</v>
      </c>
      <c r="CO674" s="1691">
        <f>IFERROR(VLOOKUP($A674,'2008'!$C$3:$H$229,4,FALSE),0)</f>
        <v>0</v>
      </c>
      <c r="CP674" s="1691">
        <f>IFERROR(VLOOKUP($A674,'2008'!$C$3:$H$229,5,FALSE),0)</f>
        <v>0</v>
      </c>
      <c r="CQ674" s="1740">
        <f>IFERROR(VLOOKUP($A674,'2008'!$C$3:$H$229,6,FALSE),0)</f>
        <v>0</v>
      </c>
      <c r="CR674" s="1700">
        <f>IFERROR(VLOOKUP($A674,'2007'!$C$3:$M$238,7,FALSE),0)</f>
        <v>0</v>
      </c>
      <c r="CS674" s="1691">
        <f>IFERROR(VLOOKUP($A674,'2007'!$C$3:$M$238,8,FALSE),0)</f>
        <v>0</v>
      </c>
      <c r="CT674" s="1691">
        <f>IFERROR(VLOOKUP($A674,'2007'!$C$3:$M$238,9,FALSE),0)</f>
        <v>0</v>
      </c>
      <c r="CU674" s="1691">
        <f>IFERROR(VLOOKUP($A674,'2007'!$C$3:$M$238,10,FALSE),0)</f>
        <v>0</v>
      </c>
      <c r="CV674" s="1740">
        <f>IFERROR(VLOOKUP($A674,'2007'!$C$3:$M$238,11,FALSE),0)</f>
        <v>0</v>
      </c>
      <c r="CW674" s="1700">
        <f>IFERROR(VLOOKUP($A674,'2006'!$A$2:$F$200,2,FALSE),0)</f>
        <v>0</v>
      </c>
      <c r="CX674" s="1691">
        <f>IFERROR(VLOOKUP($A674,'2006'!$A$2:$F$200,4,FALSE),0)</f>
        <v>0</v>
      </c>
      <c r="CY674" s="1691">
        <f>IFERROR(VLOOKUP($A674,'2006'!$A$2:$F$200,5,FALSE),0)</f>
        <v>0</v>
      </c>
      <c r="CZ674" s="1740">
        <f>IFERROR(VLOOKUP($A674,'2006'!$A$2:$F$200,6,FALSE),0)</f>
        <v>0</v>
      </c>
      <c r="DA674" s="1700">
        <f>IFERROR(VLOOKUP($A674,'2005'!$C$3:$M$205,8,FALSE),0)</f>
        <v>0</v>
      </c>
      <c r="DB674" s="1691">
        <f>IFERROR(VLOOKUP($A674,'2005'!$C$3:$M$205,9,FALSE),0)</f>
        <v>0</v>
      </c>
      <c r="DC674" s="1691">
        <f>IFERROR(VLOOKUP($A674,'2005'!$C$3:$M$205,10,FALSE),0)</f>
        <v>0</v>
      </c>
      <c r="DD674" s="1740">
        <f>IFERROR(VLOOKUP($A674,'2005'!$C$3:$M$205,11,FALSE),0)</f>
        <v>0</v>
      </c>
      <c r="DE674" s="1700">
        <f>IFERROR(VLOOKUP($A674,'2004'!$C$3:$M$213,8,FALSE),0)</f>
        <v>0</v>
      </c>
      <c r="DF674" s="1691">
        <f>IFERROR(VLOOKUP($A674,'2004'!$C$3:$M$213,9,FALSE),0)</f>
        <v>0</v>
      </c>
      <c r="DG674" s="1691">
        <f>IFERROR(VLOOKUP($A674,'2004'!$C$3:$M$213,10,FALSE),0)</f>
        <v>0</v>
      </c>
      <c r="DH674" s="1740">
        <f>IFERROR(VLOOKUP($A674,'2004'!$C$3:$M$213,11,FALSE),0)</f>
        <v>0</v>
      </c>
      <c r="DI674" s="1700">
        <f>IFERROR(VLOOKUP($A674,'2003'!$C$3:$Q$214,12,FALSE),0)</f>
        <v>0</v>
      </c>
      <c r="DJ674" s="1691">
        <f>IFERROR(VLOOKUP($A674,'2003'!$C$3:$Q$214,13,FALSE),0)</f>
        <v>0</v>
      </c>
      <c r="DK674" s="1691">
        <f>IFERROR(VLOOKUP($A674,'2003'!$C$3:$Q$214,14,FALSE),0)</f>
        <v>0</v>
      </c>
      <c r="DL674" s="1740">
        <f>IFERROR(VLOOKUP($A674,'2003'!$C$3:$Q$214,15,FALSE),0)</f>
        <v>0</v>
      </c>
      <c r="DM674" s="1700">
        <f>IFERROR(VLOOKUP($A674,'2002'!$D$3:$R$214,12,FALSE),0)</f>
        <v>20</v>
      </c>
      <c r="DN674" s="1691">
        <f>IFERROR(VLOOKUP($A674,'2002'!$D$3:$R$214,13,FALSE),0)</f>
        <v>10</v>
      </c>
      <c r="DO674" s="1691">
        <f>IFERROR(VLOOKUP($A674,'2002'!$D$3:$R$214,14,FALSE),0)</f>
        <v>0</v>
      </c>
      <c r="DP674" s="1788">
        <f>IFERROR(VLOOKUP($A674,'2002'!$D$3:$R$214,15,FALSE),0)</f>
        <v>0.5</v>
      </c>
      <c r="DQ674" s="1700">
        <f>IFERROR(VLOOKUP($A674,'Pre 2002'!$C$3:$CK$382,84,FALSE),0)</f>
        <v>82</v>
      </c>
      <c r="DR674" s="1695">
        <f>IFERROR(VLOOKUP($A674,'Pre 2002'!$C$3:$CK$382,85,FALSE),0)</f>
        <v>35</v>
      </c>
      <c r="DS674" s="1695">
        <f>IFERROR(VLOOKUP($A674,'Pre 2002'!$C$3:$CK$382,86,FALSE),0)</f>
        <v>0</v>
      </c>
      <c r="DT674" s="1790">
        <f>IFERROR(VLOOKUP($A674,'Pre 2002'!$C$3:$CK$382,87,FALSE),0)</f>
        <v>0.42682926829268292</v>
      </c>
      <c r="DU674" s="1741">
        <f>IFERROR(VLOOKUP(A674,'Pre 2002'!$C$3:$CG$382,83,FALSE),0)</f>
        <v>3</v>
      </c>
    </row>
    <row r="675" spans="1:125">
      <c r="A675" s="1579" t="s">
        <v>1890</v>
      </c>
      <c r="B675" s="1562">
        <f t="shared" si="248"/>
        <v>449</v>
      </c>
      <c r="C675" s="1562">
        <f t="shared" si="249"/>
        <v>198</v>
      </c>
      <c r="D675" s="1562">
        <f t="shared" si="250"/>
        <v>0</v>
      </c>
      <c r="E675" s="1563">
        <f t="shared" si="251"/>
        <v>0.44097995545657015</v>
      </c>
      <c r="F675" s="1786">
        <f t="shared" si="252"/>
        <v>14</v>
      </c>
      <c r="G675" s="1595" t="s">
        <v>2159</v>
      </c>
      <c r="H675" s="1567">
        <f t="shared" si="263"/>
        <v>14</v>
      </c>
      <c r="I675" s="1734">
        <f t="shared" si="264"/>
        <v>449</v>
      </c>
      <c r="J675" s="1734">
        <f t="shared" si="265"/>
        <v>198</v>
      </c>
      <c r="K675" s="1734">
        <f t="shared" si="266"/>
        <v>0</v>
      </c>
      <c r="L675" s="1806">
        <f t="shared" si="267"/>
        <v>0.44097995545657015</v>
      </c>
      <c r="O675" s="1700">
        <f>IFERROR(VLOOKUP($A675,'2022'!$B$2:$K$174,3,FALSE),0)</f>
        <v>0</v>
      </c>
      <c r="P675" s="1858">
        <f>IFERROR(VLOOKUP($A675,'2022'!$B$2:$K$174,4,FALSE),0)</f>
        <v>0</v>
      </c>
      <c r="Q675" s="1858">
        <f>IFERROR(VLOOKUP($A675,'2022'!$B$2:$K$174,5,FALSE),0)</f>
        <v>0</v>
      </c>
      <c r="R675" s="1858">
        <f>IFERROR(VLOOKUP($A675,'2022'!$B$2:$K$174,8,FALSE),0)</f>
        <v>0</v>
      </c>
      <c r="S675" s="1740">
        <f>IFERROR(VLOOKUP($A675,'2022'!$B$2:$K$174,10,FALSE),0)</f>
        <v>0</v>
      </c>
      <c r="T675" s="1700">
        <f>IFERROR(VLOOKUP($A675,'2021'!$B$2:$K$174,3,FALSE),0)</f>
        <v>0</v>
      </c>
      <c r="U675" s="1843">
        <f>IFERROR(VLOOKUP($A675,'2021'!$B$2:$K$174,4,FALSE),0)</f>
        <v>0</v>
      </c>
      <c r="V675" s="1843">
        <f>IFERROR(VLOOKUP($A675,'2021'!$B$2:$K$174,5,FALSE),0)</f>
        <v>0</v>
      </c>
      <c r="W675" s="1843">
        <f>IFERROR(VLOOKUP($A675,'2021'!$B$2:$K$174,8,FALSE),0)</f>
        <v>0</v>
      </c>
      <c r="X675" s="1740">
        <f>IFERROR(VLOOKUP($A675,'2021'!$B$2:$K$174,10,FALSE),0)</f>
        <v>0</v>
      </c>
      <c r="Y675" s="1700">
        <f>IFERROR(VLOOKUP($A675,'2020'!$B$2:$K$170,3,FALSE),0)</f>
        <v>0</v>
      </c>
      <c r="Z675" s="1829">
        <f>IFERROR(VLOOKUP($A675,'2020'!$B$2:$K$170,4,FALSE),0)</f>
        <v>0</v>
      </c>
      <c r="AA675" s="1829">
        <f>IFERROR(VLOOKUP($A675,'2020'!$B$2:$K$170,5,FALSE),0)</f>
        <v>0</v>
      </c>
      <c r="AB675" s="1829">
        <f>IFERROR(VLOOKUP($A675,'2020'!$B$2:$K$170,8,FALSE),0)</f>
        <v>0</v>
      </c>
      <c r="AC675" s="1740">
        <f>IFERROR(VLOOKUP($A675,'2020'!$B$2:$K$170,10,FALSE),0)</f>
        <v>0</v>
      </c>
      <c r="AD675" s="1700">
        <f>IFERROR(VLOOKUP($A675,'2019'!$B$2:$K$170,3,FALSE),0)</f>
        <v>0</v>
      </c>
      <c r="AE675" s="1823">
        <f>IFERROR(VLOOKUP($A675,'2019'!$B$2:$K$170,4,FALSE),0)</f>
        <v>0</v>
      </c>
      <c r="AF675" s="1823">
        <f>IFERROR(VLOOKUP($A675,'2019'!$B$2:$K$170,5,FALSE),0)</f>
        <v>0</v>
      </c>
      <c r="AG675" s="1823">
        <f>IFERROR(VLOOKUP($A675,'2019'!$B$2:$K$170,8,FALSE),0)</f>
        <v>0</v>
      </c>
      <c r="AH675" s="1740">
        <f>IFERROR(VLOOKUP($A675,'2019'!$B$2:$K$170,10,FALSE),0)</f>
        <v>0</v>
      </c>
      <c r="AI675" s="1700">
        <f>IFERROR(VLOOKUP($A675,'2018'!$B$2:$K$170,3,FALSE),0)</f>
        <v>0</v>
      </c>
      <c r="AJ675" s="1821">
        <f>IFERROR(VLOOKUP($A675,'2018'!$B$2:$K$170,4,FALSE),0)</f>
        <v>0</v>
      </c>
      <c r="AK675" s="1821">
        <f>IFERROR(VLOOKUP($A675,'2018'!$B$2:$K$170,5,FALSE),0)</f>
        <v>0</v>
      </c>
      <c r="AL675" s="1821">
        <f>IFERROR(VLOOKUP($A675,'2018'!$B$2:$K$170,8,FALSE),0)</f>
        <v>0</v>
      </c>
      <c r="AM675" s="1740">
        <f>IFERROR(VLOOKUP($A675,'2018'!$B$2:$K$170,10,FALSE),0)</f>
        <v>0</v>
      </c>
      <c r="AN675" s="1700">
        <f>IFERROR(VLOOKUP($A675,'2017'!$B$2:$J$163,2,FALSE),0)</f>
        <v>0</v>
      </c>
      <c r="AO675" s="1815">
        <f>IFERROR(VLOOKUP($A675,'2017'!$B$2:$J$163,3,FALSE),0)</f>
        <v>0</v>
      </c>
      <c r="AP675" s="1815">
        <f>IFERROR(VLOOKUP($A675,'2017'!$B$2:$J$163,4,FALSE),0)</f>
        <v>0</v>
      </c>
      <c r="AQ675" s="1815">
        <f>IFERROR(VLOOKUP($A675,'2017'!$B$2:$J$163,7,FALSE),0)</f>
        <v>0</v>
      </c>
      <c r="AR675" s="1740">
        <f>IFERROR(VLOOKUP($A675,'2017'!$B$2:$J$163,9,FALSE),0)</f>
        <v>0</v>
      </c>
      <c r="AS675" s="1700">
        <f>IFERROR(VLOOKUP($A675,'2016'!$B$2:$K$165,3,FALSE),0)</f>
        <v>0</v>
      </c>
      <c r="AT675" s="1796">
        <f>IFERROR(VLOOKUP($A675,'2016'!$B$2:$K$165,4,FALSE),0)</f>
        <v>0</v>
      </c>
      <c r="AU675" s="1796">
        <f>IFERROR(VLOOKUP($A675,'2016'!$B$2:$K$165,5,FALSE),0)</f>
        <v>0</v>
      </c>
      <c r="AV675" s="1796">
        <f>IFERROR(VLOOKUP($A675,'2016'!$B$2:$K$165,8,FALSE),0)</f>
        <v>0</v>
      </c>
      <c r="AW675" s="1740">
        <f>IFERROR(VLOOKUP($A675,'2016'!$B$2:$K$165,10,FALSE),0)</f>
        <v>0</v>
      </c>
      <c r="AX675" s="1700">
        <f>IFERROR(VLOOKUP($A675,'2015'!$B$2:$K$165,3,FALSE),0)</f>
        <v>0</v>
      </c>
      <c r="AY675" s="1695">
        <f>IFERROR(VLOOKUP($A675,'2015'!$B$2:$K$165,4,FALSE),0)</f>
        <v>0</v>
      </c>
      <c r="AZ675" s="1695">
        <f>IFERROR(VLOOKUP($A675,'2015'!$B$2:$K$165,5,FALSE),0)</f>
        <v>0</v>
      </c>
      <c r="BA675" s="1695">
        <f>IFERROR(VLOOKUP($A675,'2015'!$B$2:$K$165,8,FALSE),0)</f>
        <v>0</v>
      </c>
      <c r="BB675" s="1740">
        <f>IFERROR(VLOOKUP($A675,'2015'!$B$2:$K$165,10,FALSE),0)</f>
        <v>0</v>
      </c>
      <c r="BC675" s="1700">
        <f>IFERROR(VLOOKUP($A675,'2014'!$B$2:$K$157,3,FALSE),0)</f>
        <v>0</v>
      </c>
      <c r="BD675" s="1691">
        <f>IFERROR(VLOOKUP($A675,'2014'!$B$2:$K$157,4,FALSE),0)</f>
        <v>0</v>
      </c>
      <c r="BE675" s="1691">
        <f>IFERROR(VLOOKUP($A675,'2014'!$B$2:$K$157,5,FALSE),0)</f>
        <v>0</v>
      </c>
      <c r="BF675" s="1691">
        <f>IFERROR(VLOOKUP($A675,'2014'!$B$2:$K$157,8,FALSE),0)</f>
        <v>0</v>
      </c>
      <c r="BG675" s="1740">
        <f>IFERROR(VLOOKUP($A675,'2014'!$B$2:$K$157,10,FALSE),0)</f>
        <v>0</v>
      </c>
      <c r="BH675" s="1700">
        <f>IFERROR(VLOOKUP($A675,'2013'!$D$4:$I$249,2,FALSE),0)</f>
        <v>0</v>
      </c>
      <c r="BI675" s="1691">
        <f>IFERROR(VLOOKUP($A675,'2013'!$D$4:$I$249,3,FALSE),0)</f>
        <v>0</v>
      </c>
      <c r="BJ675" s="1691">
        <f>IFERROR(VLOOKUP($A675,'2013'!$D$4:$I$249,4,FALSE),0)</f>
        <v>0</v>
      </c>
      <c r="BK675" s="1691">
        <f>IFERROR(VLOOKUP($A675,'2013'!$D$4:$I$249,5,FALSE),0)</f>
        <v>0</v>
      </c>
      <c r="BL675" s="1740">
        <f>IFERROR(VLOOKUP($A675,'2013'!$D$4:$I$249,6,FALSE),0)</f>
        <v>0</v>
      </c>
      <c r="BM675" s="1737">
        <f>IFERROR(VLOOKUP($A675,'2012'!$D$3:$O$172,2,FALSE),0)</f>
        <v>0</v>
      </c>
      <c r="BN675" s="1691">
        <f>IFERROR(VLOOKUP($A675,'2012'!$D$3:$O$172,3,FALSE),0)</f>
        <v>0</v>
      </c>
      <c r="BO675" s="1743">
        <f>IFERROR(VLOOKUP($A675,'2012'!$D$3:$O$172,4,FALSE),0)</f>
        <v>0</v>
      </c>
      <c r="BP675" s="1700">
        <f>IFERROR(VLOOKUP($A675,'2012'!$D$3:$O$172,5,FALSE),0)</f>
        <v>0</v>
      </c>
      <c r="BQ675" s="1691">
        <f>IFERROR(VLOOKUP($A675,'2012'!$D$3:$O$172,6,FALSE),0)</f>
        <v>0</v>
      </c>
      <c r="BR675" s="1691">
        <f>IFERROR(VLOOKUP($A675,'2012'!$D$3:$O$172,7,FALSE),0)</f>
        <v>0</v>
      </c>
      <c r="BS675" s="1691">
        <f>IFERROR(VLOOKUP($A675,'2012'!$D$3:$O$172,8,FALSE),0)</f>
        <v>0</v>
      </c>
      <c r="BT675" s="1740">
        <f>IFERROR(VLOOKUP($A675,'2012'!$D$3:$O$172,9,FALSE),0)</f>
        <v>0</v>
      </c>
      <c r="BX675" s="1700">
        <f>IFERROR(VLOOKUP($A675,'2011'!$D$4:$I$251,2,FALSE),0)</f>
        <v>0</v>
      </c>
      <c r="BY675" s="1691">
        <f>IFERROR(VLOOKUP($A675,'2011'!$D$4:$I$251,3,FALSE),0)</f>
        <v>0</v>
      </c>
      <c r="BZ675" s="1691">
        <f>IFERROR(VLOOKUP($A675,'2011'!$D$4:$I$251,4,FALSE),0)</f>
        <v>0</v>
      </c>
      <c r="CA675" s="1691">
        <f>IFERROR(VLOOKUP($A675,'2011'!$D$4:$I$251,5,FALSE),0)</f>
        <v>0</v>
      </c>
      <c r="CB675" s="1740">
        <f>IFERROR(VLOOKUP($A675,'2011'!$D$4:$I$251,6,FALSE),0)</f>
        <v>0</v>
      </c>
      <c r="CC675" s="1700">
        <f>IFERROR(VLOOKUP($A675,'2010'!$C$3:$H$234,2,FALSE),0)</f>
        <v>0</v>
      </c>
      <c r="CD675" s="1691">
        <f>IFERROR(VLOOKUP($A675,'2010'!$C$3:$H$234,3,FALSE),0)</f>
        <v>0</v>
      </c>
      <c r="CE675" s="1691">
        <f>IFERROR(VLOOKUP($A675,'2010'!$C$3:$H$234,4,FALSE),0)</f>
        <v>0</v>
      </c>
      <c r="CF675" s="1691">
        <f>IFERROR(VLOOKUP($A675,'2010'!$C$3:$H$234,5,FALSE),0)</f>
        <v>0</v>
      </c>
      <c r="CG675" s="1740">
        <f>IFERROR(VLOOKUP($A675,'2010'!$C$3:$H$234,6,FALSE),0)</f>
        <v>0</v>
      </c>
      <c r="CH675" s="1700">
        <f>IFERROR(VLOOKUP($A675,'2009'!$C$3:$H$242,2,FALSE),0)</f>
        <v>0</v>
      </c>
      <c r="CI675" s="1691">
        <f>IFERROR(VLOOKUP($A675,'2009'!$C$3:$H$242,3,FALSE),0)</f>
        <v>0</v>
      </c>
      <c r="CJ675" s="1691">
        <f>IFERROR(VLOOKUP($A675,'2009'!$C$3:$H$242,4,FALSE),0)</f>
        <v>0</v>
      </c>
      <c r="CK675" s="1691">
        <f>IFERROR(VLOOKUP($A675,'2009'!$C$3:$H$242,5,FALSE),0)</f>
        <v>0</v>
      </c>
      <c r="CL675" s="1740">
        <f>IFERROR(VLOOKUP($A675,'2009'!$C$3:$H$242,6,FALSE),0)</f>
        <v>0</v>
      </c>
      <c r="CM675" s="1700">
        <f>IFERROR(VLOOKUP($A675,'2008'!$C$3:$H$229,2,FALSE),0)</f>
        <v>0</v>
      </c>
      <c r="CN675" s="1691">
        <f>IFERROR(VLOOKUP($A675,'2008'!$C$3:$H$229,3,FALSE),0)</f>
        <v>0</v>
      </c>
      <c r="CO675" s="1691">
        <f>IFERROR(VLOOKUP($A675,'2008'!$C$3:$H$229,4,FALSE),0)</f>
        <v>0</v>
      </c>
      <c r="CP675" s="1691">
        <f>IFERROR(VLOOKUP($A675,'2008'!$C$3:$H$229,5,FALSE),0)</f>
        <v>0</v>
      </c>
      <c r="CQ675" s="1740">
        <f>IFERROR(VLOOKUP($A675,'2008'!$C$3:$H$229,6,FALSE),0)</f>
        <v>0</v>
      </c>
      <c r="CR675" s="1700">
        <f>IFERROR(VLOOKUP($A675,'2007'!$C$3:$M$238,7,FALSE),0)</f>
        <v>0</v>
      </c>
      <c r="CS675" s="1691">
        <f>IFERROR(VLOOKUP($A675,'2007'!$C$3:$M$238,8,FALSE),0)</f>
        <v>0</v>
      </c>
      <c r="CT675" s="1691">
        <f>IFERROR(VLOOKUP($A675,'2007'!$C$3:$M$238,9,FALSE),0)</f>
        <v>0</v>
      </c>
      <c r="CU675" s="1691">
        <f>IFERROR(VLOOKUP($A675,'2007'!$C$3:$M$238,10,FALSE),0)</f>
        <v>0</v>
      </c>
      <c r="CV675" s="1740">
        <f>IFERROR(VLOOKUP($A675,'2007'!$C$3:$M$238,11,FALSE),0)</f>
        <v>0</v>
      </c>
      <c r="CW675" s="1700">
        <f>IFERROR(VLOOKUP($A675,'2006'!$A$2:$F$200,2,FALSE),0)</f>
        <v>0</v>
      </c>
      <c r="CX675" s="1691">
        <f>IFERROR(VLOOKUP($A675,'2006'!$A$2:$F$200,4,FALSE),0)</f>
        <v>0</v>
      </c>
      <c r="CY675" s="1691">
        <f>IFERROR(VLOOKUP($A675,'2006'!$A$2:$F$200,5,FALSE),0)</f>
        <v>0</v>
      </c>
      <c r="CZ675" s="1740">
        <f>IFERROR(VLOOKUP($A675,'2006'!$A$2:$F$200,6,FALSE),0)</f>
        <v>0</v>
      </c>
      <c r="DA675" s="1700">
        <f>IFERROR(VLOOKUP($A675,'2005'!$C$3:$M$205,8,FALSE),0)</f>
        <v>0</v>
      </c>
      <c r="DB675" s="1691">
        <f>IFERROR(VLOOKUP($A675,'2005'!$C$3:$M$205,9,FALSE),0)</f>
        <v>0</v>
      </c>
      <c r="DC675" s="1691">
        <f>IFERROR(VLOOKUP($A675,'2005'!$C$3:$M$205,10,FALSE),0)</f>
        <v>0</v>
      </c>
      <c r="DD675" s="1740">
        <f>IFERROR(VLOOKUP($A675,'2005'!$C$3:$M$205,11,FALSE),0)</f>
        <v>0</v>
      </c>
      <c r="DE675" s="1700">
        <f>IFERROR(VLOOKUP($A675,'2004'!$C$3:$M$213,8,FALSE),0)</f>
        <v>0</v>
      </c>
      <c r="DF675" s="1691">
        <f>IFERROR(VLOOKUP($A675,'2004'!$C$3:$M$213,9,FALSE),0)</f>
        <v>0</v>
      </c>
      <c r="DG675" s="1691">
        <f>IFERROR(VLOOKUP($A675,'2004'!$C$3:$M$213,10,FALSE),0)</f>
        <v>0</v>
      </c>
      <c r="DH675" s="1740">
        <f>IFERROR(VLOOKUP($A675,'2004'!$C$3:$M$213,11,FALSE),0)</f>
        <v>0</v>
      </c>
      <c r="DI675" s="1700">
        <f>IFERROR(VLOOKUP($A675,'2003'!$C$3:$Q$214,12,FALSE),0)</f>
        <v>0</v>
      </c>
      <c r="DJ675" s="1691">
        <f>IFERROR(VLOOKUP($A675,'2003'!$C$3:$Q$214,13,FALSE),0)</f>
        <v>0</v>
      </c>
      <c r="DK675" s="1691">
        <f>IFERROR(VLOOKUP($A675,'2003'!$C$3:$Q$214,14,FALSE),0)</f>
        <v>0</v>
      </c>
      <c r="DL675" s="1740">
        <f>IFERROR(VLOOKUP($A675,'2003'!$C$3:$Q$214,15,FALSE),0)</f>
        <v>0</v>
      </c>
      <c r="DM675" s="1700">
        <f>IFERROR(VLOOKUP($A675,'2002'!$D$3:$R$214,12,FALSE),0)</f>
        <v>0</v>
      </c>
      <c r="DN675" s="1691">
        <f>IFERROR(VLOOKUP($A675,'2002'!$D$3:$R$214,13,FALSE),0)</f>
        <v>0</v>
      </c>
      <c r="DO675" s="1691">
        <f>IFERROR(VLOOKUP($A675,'2002'!$D$3:$R$214,14,FALSE),0)</f>
        <v>0</v>
      </c>
      <c r="DP675" s="1788">
        <f>IFERROR(VLOOKUP($A675,'2002'!$D$3:$R$214,15,FALSE),0)</f>
        <v>0</v>
      </c>
      <c r="DQ675" s="1700">
        <f>IFERROR(VLOOKUP($A675,'Pre 2002'!$C$3:$CK$382,84,FALSE),0)</f>
        <v>449</v>
      </c>
      <c r="DR675" s="1695">
        <f>IFERROR(VLOOKUP($A675,'Pre 2002'!$C$3:$CK$382,85,FALSE),0)</f>
        <v>198</v>
      </c>
      <c r="DS675" s="1695">
        <f>IFERROR(VLOOKUP($A675,'Pre 2002'!$C$3:$CK$382,86,FALSE),0)</f>
        <v>0</v>
      </c>
      <c r="DT675" s="1790">
        <f>IFERROR(VLOOKUP($A675,'Pre 2002'!$C$3:$CK$382,87,FALSE),0)</f>
        <v>0.44097995545657015</v>
      </c>
      <c r="DU675" s="1741">
        <f>IFERROR(VLOOKUP(A675,'Pre 2002'!$C$3:$CG$382,83,FALSE),0)</f>
        <v>14</v>
      </c>
    </row>
    <row r="676" spans="1:125">
      <c r="A676" s="1579" t="s">
        <v>2059</v>
      </c>
      <c r="B676" s="1562">
        <f t="shared" si="248"/>
        <v>127</v>
      </c>
      <c r="C676" s="1562">
        <f t="shared" si="249"/>
        <v>56</v>
      </c>
      <c r="D676" s="1562">
        <f t="shared" si="250"/>
        <v>0</v>
      </c>
      <c r="E676" s="1563">
        <f t="shared" si="251"/>
        <v>0.44094488188976377</v>
      </c>
      <c r="F676" s="1786">
        <f t="shared" si="252"/>
        <v>5</v>
      </c>
      <c r="G676" s="1595" t="s">
        <v>2159</v>
      </c>
      <c r="H676" s="1567">
        <f t="shared" si="263"/>
        <v>5</v>
      </c>
      <c r="I676" s="1734">
        <f t="shared" si="264"/>
        <v>127</v>
      </c>
      <c r="J676" s="1734">
        <f t="shared" si="265"/>
        <v>56</v>
      </c>
      <c r="K676" s="1734">
        <f t="shared" si="266"/>
        <v>0</v>
      </c>
      <c r="L676" s="1806">
        <f t="shared" si="267"/>
        <v>0.44094488188976377</v>
      </c>
      <c r="O676" s="1700">
        <f>IFERROR(VLOOKUP($A676,'2022'!$B$2:$K$174,3,FALSE),0)</f>
        <v>0</v>
      </c>
      <c r="P676" s="1858">
        <f>IFERROR(VLOOKUP($A676,'2022'!$B$2:$K$174,4,FALSE),0)</f>
        <v>0</v>
      </c>
      <c r="Q676" s="1858">
        <f>IFERROR(VLOOKUP($A676,'2022'!$B$2:$K$174,5,FALSE),0)</f>
        <v>0</v>
      </c>
      <c r="R676" s="1858">
        <f>IFERROR(VLOOKUP($A676,'2022'!$B$2:$K$174,8,FALSE),0)</f>
        <v>0</v>
      </c>
      <c r="S676" s="1740">
        <f>IFERROR(VLOOKUP($A676,'2022'!$B$2:$K$174,10,FALSE),0)</f>
        <v>0</v>
      </c>
      <c r="T676" s="1700">
        <f>IFERROR(VLOOKUP($A676,'2021'!$B$2:$K$174,3,FALSE),0)</f>
        <v>0</v>
      </c>
      <c r="U676" s="1843">
        <f>IFERROR(VLOOKUP($A676,'2021'!$B$2:$K$174,4,FALSE),0)</f>
        <v>0</v>
      </c>
      <c r="V676" s="1843">
        <f>IFERROR(VLOOKUP($A676,'2021'!$B$2:$K$174,5,FALSE),0)</f>
        <v>0</v>
      </c>
      <c r="W676" s="1843">
        <f>IFERROR(VLOOKUP($A676,'2021'!$B$2:$K$174,8,FALSE),0)</f>
        <v>0</v>
      </c>
      <c r="X676" s="1740">
        <f>IFERROR(VLOOKUP($A676,'2021'!$B$2:$K$174,10,FALSE),0)</f>
        <v>0</v>
      </c>
      <c r="Y676" s="1700">
        <f>IFERROR(VLOOKUP($A676,'2020'!$B$2:$K$170,3,FALSE),0)</f>
        <v>0</v>
      </c>
      <c r="Z676" s="1829">
        <f>IFERROR(VLOOKUP($A676,'2020'!$B$2:$K$170,4,FALSE),0)</f>
        <v>0</v>
      </c>
      <c r="AA676" s="1829">
        <f>IFERROR(VLOOKUP($A676,'2020'!$B$2:$K$170,5,FALSE),0)</f>
        <v>0</v>
      </c>
      <c r="AB676" s="1829">
        <f>IFERROR(VLOOKUP($A676,'2020'!$B$2:$K$170,8,FALSE),0)</f>
        <v>0</v>
      </c>
      <c r="AC676" s="1740">
        <f>IFERROR(VLOOKUP($A676,'2020'!$B$2:$K$170,10,FALSE),0)</f>
        <v>0</v>
      </c>
      <c r="AD676" s="1700">
        <f>IFERROR(VLOOKUP($A676,'2019'!$B$2:$K$170,3,FALSE),0)</f>
        <v>0</v>
      </c>
      <c r="AE676" s="1823">
        <f>IFERROR(VLOOKUP($A676,'2019'!$B$2:$K$170,4,FALSE),0)</f>
        <v>0</v>
      </c>
      <c r="AF676" s="1823">
        <f>IFERROR(VLOOKUP($A676,'2019'!$B$2:$K$170,5,FALSE),0)</f>
        <v>0</v>
      </c>
      <c r="AG676" s="1823">
        <f>IFERROR(VLOOKUP($A676,'2019'!$B$2:$K$170,8,FALSE),0)</f>
        <v>0</v>
      </c>
      <c r="AH676" s="1740">
        <f>IFERROR(VLOOKUP($A676,'2019'!$B$2:$K$170,10,FALSE),0)</f>
        <v>0</v>
      </c>
      <c r="AI676" s="1700">
        <f>IFERROR(VLOOKUP($A676,'2018'!$B$2:$K$170,3,FALSE),0)</f>
        <v>0</v>
      </c>
      <c r="AJ676" s="1821">
        <f>IFERROR(VLOOKUP($A676,'2018'!$B$2:$K$170,4,FALSE),0)</f>
        <v>0</v>
      </c>
      <c r="AK676" s="1821">
        <f>IFERROR(VLOOKUP($A676,'2018'!$B$2:$K$170,5,FALSE),0)</f>
        <v>0</v>
      </c>
      <c r="AL676" s="1821">
        <f>IFERROR(VLOOKUP($A676,'2018'!$B$2:$K$170,8,FALSE),0)</f>
        <v>0</v>
      </c>
      <c r="AM676" s="1740">
        <f>IFERROR(VLOOKUP($A676,'2018'!$B$2:$K$170,10,FALSE),0)</f>
        <v>0</v>
      </c>
      <c r="AN676" s="1700">
        <f>IFERROR(VLOOKUP($A676,'2017'!$B$2:$J$163,2,FALSE),0)</f>
        <v>0</v>
      </c>
      <c r="AO676" s="1815">
        <f>IFERROR(VLOOKUP($A676,'2017'!$B$2:$J$163,3,FALSE),0)</f>
        <v>0</v>
      </c>
      <c r="AP676" s="1815">
        <f>IFERROR(VLOOKUP($A676,'2017'!$B$2:$J$163,4,FALSE),0)</f>
        <v>0</v>
      </c>
      <c r="AQ676" s="1815">
        <f>IFERROR(VLOOKUP($A676,'2017'!$B$2:$J$163,7,FALSE),0)</f>
        <v>0</v>
      </c>
      <c r="AR676" s="1740">
        <f>IFERROR(VLOOKUP($A676,'2017'!$B$2:$J$163,9,FALSE),0)</f>
        <v>0</v>
      </c>
      <c r="AS676" s="1700">
        <f>IFERROR(VLOOKUP($A676,'2016'!$B$2:$K$165,3,FALSE),0)</f>
        <v>0</v>
      </c>
      <c r="AT676" s="1796">
        <f>IFERROR(VLOOKUP($A676,'2016'!$B$2:$K$165,4,FALSE),0)</f>
        <v>0</v>
      </c>
      <c r="AU676" s="1796">
        <f>IFERROR(VLOOKUP($A676,'2016'!$B$2:$K$165,5,FALSE),0)</f>
        <v>0</v>
      </c>
      <c r="AV676" s="1796">
        <f>IFERROR(VLOOKUP($A676,'2016'!$B$2:$K$165,8,FALSE),0)</f>
        <v>0</v>
      </c>
      <c r="AW676" s="1740">
        <f>IFERROR(VLOOKUP($A676,'2016'!$B$2:$K$165,10,FALSE),0)</f>
        <v>0</v>
      </c>
      <c r="AX676" s="1700">
        <f>IFERROR(VLOOKUP($A676,'2015'!$B$2:$K$165,3,FALSE),0)</f>
        <v>0</v>
      </c>
      <c r="AY676" s="1695">
        <f>IFERROR(VLOOKUP($A676,'2015'!$B$2:$K$165,4,FALSE),0)</f>
        <v>0</v>
      </c>
      <c r="AZ676" s="1695">
        <f>IFERROR(VLOOKUP($A676,'2015'!$B$2:$K$165,5,FALSE),0)</f>
        <v>0</v>
      </c>
      <c r="BA676" s="1695">
        <f>IFERROR(VLOOKUP($A676,'2015'!$B$2:$K$165,8,FALSE),0)</f>
        <v>0</v>
      </c>
      <c r="BB676" s="1740">
        <f>IFERROR(VLOOKUP($A676,'2015'!$B$2:$K$165,10,FALSE),0)</f>
        <v>0</v>
      </c>
      <c r="BC676" s="1700">
        <f>IFERROR(VLOOKUP($A676,'2014'!$B$2:$K$157,3,FALSE),0)</f>
        <v>0</v>
      </c>
      <c r="BD676" s="1691">
        <f>IFERROR(VLOOKUP($A676,'2014'!$B$2:$K$157,4,FALSE),0)</f>
        <v>0</v>
      </c>
      <c r="BE676" s="1691">
        <f>IFERROR(VLOOKUP($A676,'2014'!$B$2:$K$157,5,FALSE),0)</f>
        <v>0</v>
      </c>
      <c r="BF676" s="1691">
        <f>IFERROR(VLOOKUP($A676,'2014'!$B$2:$K$157,8,FALSE),0)</f>
        <v>0</v>
      </c>
      <c r="BG676" s="1740">
        <f>IFERROR(VLOOKUP($A676,'2014'!$B$2:$K$157,10,FALSE),0)</f>
        <v>0</v>
      </c>
      <c r="BH676" s="1700">
        <f>IFERROR(VLOOKUP($A676,'2013'!$D$4:$I$249,2,FALSE),0)</f>
        <v>0</v>
      </c>
      <c r="BI676" s="1691">
        <f>IFERROR(VLOOKUP($A676,'2013'!$D$4:$I$249,3,FALSE),0)</f>
        <v>0</v>
      </c>
      <c r="BJ676" s="1691">
        <f>IFERROR(VLOOKUP($A676,'2013'!$D$4:$I$249,4,FALSE),0)</f>
        <v>0</v>
      </c>
      <c r="BK676" s="1691">
        <f>IFERROR(VLOOKUP($A676,'2013'!$D$4:$I$249,5,FALSE),0)</f>
        <v>0</v>
      </c>
      <c r="BL676" s="1740">
        <f>IFERROR(VLOOKUP($A676,'2013'!$D$4:$I$249,6,FALSE),0)</f>
        <v>0</v>
      </c>
      <c r="BM676" s="1737">
        <f>IFERROR(VLOOKUP($A676,'2012'!$D$3:$O$172,2,FALSE),0)</f>
        <v>0</v>
      </c>
      <c r="BN676" s="1691">
        <f>IFERROR(VLOOKUP($A676,'2012'!$D$3:$O$172,3,FALSE),0)</f>
        <v>0</v>
      </c>
      <c r="BO676" s="1743">
        <f>IFERROR(VLOOKUP($A676,'2012'!$D$3:$O$172,4,FALSE),0)</f>
        <v>0</v>
      </c>
      <c r="BP676" s="1700">
        <f>IFERROR(VLOOKUP($A676,'2012'!$D$3:$O$172,5,FALSE),0)</f>
        <v>0</v>
      </c>
      <c r="BQ676" s="1691">
        <f>IFERROR(VLOOKUP($A676,'2012'!$D$3:$O$172,6,FALSE),0)</f>
        <v>0</v>
      </c>
      <c r="BR676" s="1691">
        <f>IFERROR(VLOOKUP($A676,'2012'!$D$3:$O$172,7,FALSE),0)</f>
        <v>0</v>
      </c>
      <c r="BS676" s="1691">
        <f>IFERROR(VLOOKUP($A676,'2012'!$D$3:$O$172,8,FALSE),0)</f>
        <v>0</v>
      </c>
      <c r="BT676" s="1740">
        <f>IFERROR(VLOOKUP($A676,'2012'!$D$3:$O$172,9,FALSE),0)</f>
        <v>0</v>
      </c>
      <c r="BX676" s="1700">
        <f>IFERROR(VLOOKUP($A676,'2011'!$D$4:$I$251,2,FALSE),0)</f>
        <v>0</v>
      </c>
      <c r="BY676" s="1691">
        <f>IFERROR(VLOOKUP($A676,'2011'!$D$4:$I$251,3,FALSE),0)</f>
        <v>0</v>
      </c>
      <c r="BZ676" s="1691">
        <f>IFERROR(VLOOKUP($A676,'2011'!$D$4:$I$251,4,FALSE),0)</f>
        <v>0</v>
      </c>
      <c r="CA676" s="1691">
        <f>IFERROR(VLOOKUP($A676,'2011'!$D$4:$I$251,5,FALSE),0)</f>
        <v>0</v>
      </c>
      <c r="CB676" s="1740">
        <f>IFERROR(VLOOKUP($A676,'2011'!$D$4:$I$251,6,FALSE),0)</f>
        <v>0</v>
      </c>
      <c r="CC676" s="1700">
        <f>IFERROR(VLOOKUP($A676,'2010'!$C$3:$H$234,2,FALSE),0)</f>
        <v>0</v>
      </c>
      <c r="CD676" s="1691">
        <f>IFERROR(VLOOKUP($A676,'2010'!$C$3:$H$234,3,FALSE),0)</f>
        <v>0</v>
      </c>
      <c r="CE676" s="1691">
        <f>IFERROR(VLOOKUP($A676,'2010'!$C$3:$H$234,4,FALSE),0)</f>
        <v>0</v>
      </c>
      <c r="CF676" s="1691">
        <f>IFERROR(VLOOKUP($A676,'2010'!$C$3:$H$234,5,FALSE),0)</f>
        <v>0</v>
      </c>
      <c r="CG676" s="1740">
        <f>IFERROR(VLOOKUP($A676,'2010'!$C$3:$H$234,6,FALSE),0)</f>
        <v>0</v>
      </c>
      <c r="CH676" s="1700">
        <f>IFERROR(VLOOKUP($A676,'2009'!$C$3:$H$242,2,FALSE),0)</f>
        <v>0</v>
      </c>
      <c r="CI676" s="1691">
        <f>IFERROR(VLOOKUP($A676,'2009'!$C$3:$H$242,3,FALSE),0)</f>
        <v>0</v>
      </c>
      <c r="CJ676" s="1691">
        <f>IFERROR(VLOOKUP($A676,'2009'!$C$3:$H$242,4,FALSE),0)</f>
        <v>0</v>
      </c>
      <c r="CK676" s="1691">
        <f>IFERROR(VLOOKUP($A676,'2009'!$C$3:$H$242,5,FALSE),0)</f>
        <v>0</v>
      </c>
      <c r="CL676" s="1740">
        <f>IFERROR(VLOOKUP($A676,'2009'!$C$3:$H$242,6,FALSE),0)</f>
        <v>0</v>
      </c>
      <c r="CM676" s="1700">
        <f>IFERROR(VLOOKUP($A676,'2008'!$C$3:$H$229,2,FALSE),0)</f>
        <v>0</v>
      </c>
      <c r="CN676" s="1691">
        <f>IFERROR(VLOOKUP($A676,'2008'!$C$3:$H$229,3,FALSE),0)</f>
        <v>0</v>
      </c>
      <c r="CO676" s="1691">
        <f>IFERROR(VLOOKUP($A676,'2008'!$C$3:$H$229,4,FALSE),0)</f>
        <v>0</v>
      </c>
      <c r="CP676" s="1691">
        <f>IFERROR(VLOOKUP($A676,'2008'!$C$3:$H$229,5,FALSE),0)</f>
        <v>0</v>
      </c>
      <c r="CQ676" s="1740">
        <f>IFERROR(VLOOKUP($A676,'2008'!$C$3:$H$229,6,FALSE),0)</f>
        <v>0</v>
      </c>
      <c r="CR676" s="1700">
        <f>IFERROR(VLOOKUP($A676,'2007'!$C$3:$M$238,7,FALSE),0)</f>
        <v>0</v>
      </c>
      <c r="CS676" s="1691">
        <f>IFERROR(VLOOKUP($A676,'2007'!$C$3:$M$238,8,FALSE),0)</f>
        <v>0</v>
      </c>
      <c r="CT676" s="1691">
        <f>IFERROR(VLOOKUP($A676,'2007'!$C$3:$M$238,9,FALSE),0)</f>
        <v>0</v>
      </c>
      <c r="CU676" s="1691">
        <f>IFERROR(VLOOKUP($A676,'2007'!$C$3:$M$238,10,FALSE),0)</f>
        <v>0</v>
      </c>
      <c r="CV676" s="1740">
        <f>IFERROR(VLOOKUP($A676,'2007'!$C$3:$M$238,11,FALSE),0)</f>
        <v>0</v>
      </c>
      <c r="CW676" s="1700">
        <f>IFERROR(VLOOKUP($A676,'2006'!$A$2:$F$200,2,FALSE),0)</f>
        <v>0</v>
      </c>
      <c r="CX676" s="1691">
        <f>IFERROR(VLOOKUP($A676,'2006'!$A$2:$F$200,4,FALSE),0)</f>
        <v>0</v>
      </c>
      <c r="CY676" s="1691">
        <f>IFERROR(VLOOKUP($A676,'2006'!$A$2:$F$200,5,FALSE),0)</f>
        <v>0</v>
      </c>
      <c r="CZ676" s="1740">
        <f>IFERROR(VLOOKUP($A676,'2006'!$A$2:$F$200,6,FALSE),0)</f>
        <v>0</v>
      </c>
      <c r="DA676" s="1700">
        <f>IFERROR(VLOOKUP($A676,'2005'!$C$3:$M$205,8,FALSE),0)</f>
        <v>0</v>
      </c>
      <c r="DB676" s="1691">
        <f>IFERROR(VLOOKUP($A676,'2005'!$C$3:$M$205,9,FALSE),0)</f>
        <v>0</v>
      </c>
      <c r="DC676" s="1691">
        <f>IFERROR(VLOOKUP($A676,'2005'!$C$3:$M$205,10,FALSE),0)</f>
        <v>0</v>
      </c>
      <c r="DD676" s="1740">
        <f>IFERROR(VLOOKUP($A676,'2005'!$C$3:$M$205,11,FALSE),0)</f>
        <v>0</v>
      </c>
      <c r="DE676" s="1700">
        <f>IFERROR(VLOOKUP($A676,'2004'!$C$3:$M$213,8,FALSE),0)</f>
        <v>0</v>
      </c>
      <c r="DF676" s="1691">
        <f>IFERROR(VLOOKUP($A676,'2004'!$C$3:$M$213,9,FALSE),0)</f>
        <v>0</v>
      </c>
      <c r="DG676" s="1691">
        <f>IFERROR(VLOOKUP($A676,'2004'!$C$3:$M$213,10,FALSE),0)</f>
        <v>0</v>
      </c>
      <c r="DH676" s="1740">
        <f>IFERROR(VLOOKUP($A676,'2004'!$C$3:$M$213,11,FALSE),0)</f>
        <v>0</v>
      </c>
      <c r="DI676" s="1700">
        <f>IFERROR(VLOOKUP($A676,'2003'!$C$3:$Q$214,12,FALSE),0)</f>
        <v>0</v>
      </c>
      <c r="DJ676" s="1691">
        <f>IFERROR(VLOOKUP($A676,'2003'!$C$3:$Q$214,13,FALSE),0)</f>
        <v>0</v>
      </c>
      <c r="DK676" s="1691">
        <f>IFERROR(VLOOKUP($A676,'2003'!$C$3:$Q$214,14,FALSE),0)</f>
        <v>0</v>
      </c>
      <c r="DL676" s="1740">
        <f>IFERROR(VLOOKUP($A676,'2003'!$C$3:$Q$214,15,FALSE),0)</f>
        <v>0</v>
      </c>
      <c r="DM676" s="1700">
        <f>IFERROR(VLOOKUP($A676,'2002'!$D$3:$R$214,12,FALSE),0)</f>
        <v>0</v>
      </c>
      <c r="DN676" s="1691">
        <f>IFERROR(VLOOKUP($A676,'2002'!$D$3:$R$214,13,FALSE),0)</f>
        <v>0</v>
      </c>
      <c r="DO676" s="1691">
        <f>IFERROR(VLOOKUP($A676,'2002'!$D$3:$R$214,14,FALSE),0)</f>
        <v>0</v>
      </c>
      <c r="DP676" s="1788">
        <f>IFERROR(VLOOKUP($A676,'2002'!$D$3:$R$214,15,FALSE),0)</f>
        <v>0</v>
      </c>
      <c r="DQ676" s="1700">
        <f>IFERROR(VLOOKUP($A676,'Pre 2002'!$C$3:$CK$382,84,FALSE),0)</f>
        <v>127</v>
      </c>
      <c r="DR676" s="1695">
        <f>IFERROR(VLOOKUP($A676,'Pre 2002'!$C$3:$CK$382,85,FALSE),0)</f>
        <v>56</v>
      </c>
      <c r="DS676" s="1695">
        <f>IFERROR(VLOOKUP($A676,'Pre 2002'!$C$3:$CK$382,86,FALSE),0)</f>
        <v>0</v>
      </c>
      <c r="DT676" s="1790">
        <f>IFERROR(VLOOKUP($A676,'Pre 2002'!$C$3:$CK$382,87,FALSE),0)</f>
        <v>0.44094488188976377</v>
      </c>
      <c r="DU676" s="1741">
        <f>IFERROR(VLOOKUP(A676,'Pre 2002'!$C$3:$CG$382,83,FALSE),0)</f>
        <v>5</v>
      </c>
    </row>
    <row r="677" spans="1:125">
      <c r="A677" s="1579" t="s">
        <v>1173</v>
      </c>
      <c r="B677" s="1562">
        <f t="shared" si="248"/>
        <v>311</v>
      </c>
      <c r="C677" s="1562">
        <f t="shared" si="249"/>
        <v>137</v>
      </c>
      <c r="D677" s="1562">
        <f t="shared" si="250"/>
        <v>0</v>
      </c>
      <c r="E677" s="1563">
        <f t="shared" si="251"/>
        <v>0.44051446945337619</v>
      </c>
      <c r="F677" s="1786">
        <f t="shared" si="252"/>
        <v>8</v>
      </c>
      <c r="G677" s="1595" t="s">
        <v>2159</v>
      </c>
      <c r="H677" s="1567">
        <f t="shared" si="263"/>
        <v>8</v>
      </c>
      <c r="I677" s="1734">
        <f t="shared" si="264"/>
        <v>311</v>
      </c>
      <c r="J677" s="1734">
        <f t="shared" si="265"/>
        <v>137</v>
      </c>
      <c r="K677" s="1734">
        <f t="shared" si="266"/>
        <v>0</v>
      </c>
      <c r="L677" s="1806">
        <f t="shared" si="267"/>
        <v>0.44051446945337619</v>
      </c>
      <c r="O677" s="1700">
        <f>IFERROR(VLOOKUP($A677,'2022'!$B$2:$K$174,3,FALSE),0)</f>
        <v>0</v>
      </c>
      <c r="P677" s="1858">
        <f>IFERROR(VLOOKUP($A677,'2022'!$B$2:$K$174,4,FALSE),0)</f>
        <v>0</v>
      </c>
      <c r="Q677" s="1858">
        <f>IFERROR(VLOOKUP($A677,'2022'!$B$2:$K$174,5,FALSE),0)</f>
        <v>0</v>
      </c>
      <c r="R677" s="1858">
        <f>IFERROR(VLOOKUP($A677,'2022'!$B$2:$K$174,8,FALSE),0)</f>
        <v>0</v>
      </c>
      <c r="S677" s="1740">
        <f>IFERROR(VLOOKUP($A677,'2022'!$B$2:$K$174,10,FALSE),0)</f>
        <v>0</v>
      </c>
      <c r="T677" s="1700">
        <f>IFERROR(VLOOKUP($A677,'2021'!$B$2:$K$174,3,FALSE),0)</f>
        <v>0</v>
      </c>
      <c r="U677" s="1843">
        <f>IFERROR(VLOOKUP($A677,'2021'!$B$2:$K$174,4,FALSE),0)</f>
        <v>0</v>
      </c>
      <c r="V677" s="1843">
        <f>IFERROR(VLOOKUP($A677,'2021'!$B$2:$K$174,5,FALSE),0)</f>
        <v>0</v>
      </c>
      <c r="W677" s="1843">
        <f>IFERROR(VLOOKUP($A677,'2021'!$B$2:$K$174,8,FALSE),0)</f>
        <v>0</v>
      </c>
      <c r="X677" s="1740">
        <f>IFERROR(VLOOKUP($A677,'2021'!$B$2:$K$174,10,FALSE),0)</f>
        <v>0</v>
      </c>
      <c r="Y677" s="1700">
        <f>IFERROR(VLOOKUP($A677,'2020'!$B$2:$K$170,3,FALSE),0)</f>
        <v>0</v>
      </c>
      <c r="Z677" s="1829">
        <f>IFERROR(VLOOKUP($A677,'2020'!$B$2:$K$170,4,FALSE),0)</f>
        <v>0</v>
      </c>
      <c r="AA677" s="1829">
        <f>IFERROR(VLOOKUP($A677,'2020'!$B$2:$K$170,5,FALSE),0)</f>
        <v>0</v>
      </c>
      <c r="AB677" s="1829">
        <f>IFERROR(VLOOKUP($A677,'2020'!$B$2:$K$170,8,FALSE),0)</f>
        <v>0</v>
      </c>
      <c r="AC677" s="1740">
        <f>IFERROR(VLOOKUP($A677,'2020'!$B$2:$K$170,10,FALSE),0)</f>
        <v>0</v>
      </c>
      <c r="AD677" s="1700">
        <f>IFERROR(VLOOKUP($A677,'2019'!$B$2:$K$170,3,FALSE),0)</f>
        <v>0</v>
      </c>
      <c r="AE677" s="1823">
        <f>IFERROR(VLOOKUP($A677,'2019'!$B$2:$K$170,4,FALSE),0)</f>
        <v>0</v>
      </c>
      <c r="AF677" s="1823">
        <f>IFERROR(VLOOKUP($A677,'2019'!$B$2:$K$170,5,FALSE),0)</f>
        <v>0</v>
      </c>
      <c r="AG677" s="1823">
        <f>IFERROR(VLOOKUP($A677,'2019'!$B$2:$K$170,8,FALSE),0)</f>
        <v>0</v>
      </c>
      <c r="AH677" s="1740">
        <f>IFERROR(VLOOKUP($A677,'2019'!$B$2:$K$170,10,FALSE),0)</f>
        <v>0</v>
      </c>
      <c r="AI677" s="1700">
        <f>IFERROR(VLOOKUP($A677,'2018'!$B$2:$K$170,3,FALSE),0)</f>
        <v>0</v>
      </c>
      <c r="AJ677" s="1821">
        <f>IFERROR(VLOOKUP($A677,'2018'!$B$2:$K$170,4,FALSE),0)</f>
        <v>0</v>
      </c>
      <c r="AK677" s="1821">
        <f>IFERROR(VLOOKUP($A677,'2018'!$B$2:$K$170,5,FALSE),0)</f>
        <v>0</v>
      </c>
      <c r="AL677" s="1821">
        <f>IFERROR(VLOOKUP($A677,'2018'!$B$2:$K$170,8,FALSE),0)</f>
        <v>0</v>
      </c>
      <c r="AM677" s="1740">
        <f>IFERROR(VLOOKUP($A677,'2018'!$B$2:$K$170,10,FALSE),0)</f>
        <v>0</v>
      </c>
      <c r="AN677" s="1700">
        <f>IFERROR(VLOOKUP($A677,'2017'!$B$2:$J$163,2,FALSE),0)</f>
        <v>0</v>
      </c>
      <c r="AO677" s="1815">
        <f>IFERROR(VLOOKUP($A677,'2017'!$B$2:$J$163,3,FALSE),0)</f>
        <v>0</v>
      </c>
      <c r="AP677" s="1815">
        <f>IFERROR(VLOOKUP($A677,'2017'!$B$2:$J$163,4,FALSE),0)</f>
        <v>0</v>
      </c>
      <c r="AQ677" s="1815">
        <f>IFERROR(VLOOKUP($A677,'2017'!$B$2:$J$163,7,FALSE),0)</f>
        <v>0</v>
      </c>
      <c r="AR677" s="1740">
        <f>IFERROR(VLOOKUP($A677,'2017'!$B$2:$J$163,9,FALSE),0)</f>
        <v>0</v>
      </c>
      <c r="AS677" s="1700">
        <f>IFERROR(VLOOKUP($A677,'2016'!$B$2:$K$165,3,FALSE),0)</f>
        <v>0</v>
      </c>
      <c r="AT677" s="1796">
        <f>IFERROR(VLOOKUP($A677,'2016'!$B$2:$K$165,4,FALSE),0)</f>
        <v>0</v>
      </c>
      <c r="AU677" s="1796">
        <f>IFERROR(VLOOKUP($A677,'2016'!$B$2:$K$165,5,FALSE),0)</f>
        <v>0</v>
      </c>
      <c r="AV677" s="1796">
        <f>IFERROR(VLOOKUP($A677,'2016'!$B$2:$K$165,8,FALSE),0)</f>
        <v>0</v>
      </c>
      <c r="AW677" s="1740">
        <f>IFERROR(VLOOKUP($A677,'2016'!$B$2:$K$165,10,FALSE),0)</f>
        <v>0</v>
      </c>
      <c r="AX677" s="1700">
        <f>IFERROR(VLOOKUP($A677,'2015'!$B$2:$K$165,3,FALSE),0)</f>
        <v>0</v>
      </c>
      <c r="AY677" s="1695">
        <f>IFERROR(VLOOKUP($A677,'2015'!$B$2:$K$165,4,FALSE),0)</f>
        <v>0</v>
      </c>
      <c r="AZ677" s="1695">
        <f>IFERROR(VLOOKUP($A677,'2015'!$B$2:$K$165,5,FALSE),0)</f>
        <v>0</v>
      </c>
      <c r="BA677" s="1695">
        <f>IFERROR(VLOOKUP($A677,'2015'!$B$2:$K$165,8,FALSE),0)</f>
        <v>0</v>
      </c>
      <c r="BB677" s="1740">
        <f>IFERROR(VLOOKUP($A677,'2015'!$B$2:$K$165,10,FALSE),0)</f>
        <v>0</v>
      </c>
      <c r="BC677" s="1700">
        <f>IFERROR(VLOOKUP($A677,'2014'!$B$2:$K$157,3,FALSE),0)</f>
        <v>0</v>
      </c>
      <c r="BD677" s="1691">
        <f>IFERROR(VLOOKUP($A677,'2014'!$B$2:$K$157,4,FALSE),0)</f>
        <v>0</v>
      </c>
      <c r="BE677" s="1691">
        <f>IFERROR(VLOOKUP($A677,'2014'!$B$2:$K$157,5,FALSE),0)</f>
        <v>0</v>
      </c>
      <c r="BF677" s="1691">
        <f>IFERROR(VLOOKUP($A677,'2014'!$B$2:$K$157,8,FALSE),0)</f>
        <v>0</v>
      </c>
      <c r="BG677" s="1740">
        <f>IFERROR(VLOOKUP($A677,'2014'!$B$2:$K$157,10,FALSE),0)</f>
        <v>0</v>
      </c>
      <c r="BH677" s="1700">
        <f>IFERROR(VLOOKUP($A677,'2013'!$D$4:$I$249,2,FALSE),0)</f>
        <v>0</v>
      </c>
      <c r="BI677" s="1691">
        <f>IFERROR(VLOOKUP($A677,'2013'!$D$4:$I$249,3,FALSE),0)</f>
        <v>0</v>
      </c>
      <c r="BJ677" s="1691">
        <f>IFERROR(VLOOKUP($A677,'2013'!$D$4:$I$249,4,FALSE),0)</f>
        <v>0</v>
      </c>
      <c r="BK677" s="1691">
        <f>IFERROR(VLOOKUP($A677,'2013'!$D$4:$I$249,5,FALSE),0)</f>
        <v>0</v>
      </c>
      <c r="BL677" s="1740">
        <f>IFERROR(VLOOKUP($A677,'2013'!$D$4:$I$249,6,FALSE),0)</f>
        <v>0</v>
      </c>
      <c r="BM677" s="1737">
        <f>IFERROR(VLOOKUP($A677,'2012'!$D$3:$O$172,2,FALSE),0)</f>
        <v>0</v>
      </c>
      <c r="BN677" s="1691">
        <f>IFERROR(VLOOKUP($A677,'2012'!$D$3:$O$172,3,FALSE),0)</f>
        <v>0</v>
      </c>
      <c r="BO677" s="1743">
        <f>IFERROR(VLOOKUP($A677,'2012'!$D$3:$O$172,4,FALSE),0)</f>
        <v>0</v>
      </c>
      <c r="BP677" s="1700">
        <f>IFERROR(VLOOKUP($A677,'2012'!$D$3:$O$172,5,FALSE),0)</f>
        <v>0</v>
      </c>
      <c r="BQ677" s="1691">
        <f>IFERROR(VLOOKUP($A677,'2012'!$D$3:$O$172,6,FALSE),0)</f>
        <v>0</v>
      </c>
      <c r="BR677" s="1691">
        <f>IFERROR(VLOOKUP($A677,'2012'!$D$3:$O$172,7,FALSE),0)</f>
        <v>0</v>
      </c>
      <c r="BS677" s="1691">
        <f>IFERROR(VLOOKUP($A677,'2012'!$D$3:$O$172,8,FALSE),0)</f>
        <v>0</v>
      </c>
      <c r="BT677" s="1740">
        <f>IFERROR(VLOOKUP($A677,'2012'!$D$3:$O$172,9,FALSE),0)</f>
        <v>0</v>
      </c>
      <c r="BX677" s="1700">
        <f>IFERROR(VLOOKUP($A677,'2011'!$D$4:$I$251,2,FALSE),0)</f>
        <v>0</v>
      </c>
      <c r="BY677" s="1691">
        <f>IFERROR(VLOOKUP($A677,'2011'!$D$4:$I$251,3,FALSE),0)</f>
        <v>0</v>
      </c>
      <c r="BZ677" s="1691">
        <f>IFERROR(VLOOKUP($A677,'2011'!$D$4:$I$251,4,FALSE),0)</f>
        <v>0</v>
      </c>
      <c r="CA677" s="1691">
        <f>IFERROR(VLOOKUP($A677,'2011'!$D$4:$I$251,5,FALSE),0)</f>
        <v>0</v>
      </c>
      <c r="CB677" s="1740">
        <f>IFERROR(VLOOKUP($A677,'2011'!$D$4:$I$251,6,FALSE),0)</f>
        <v>0</v>
      </c>
      <c r="CC677" s="1700">
        <f>IFERROR(VLOOKUP($A677,'2010'!$C$3:$H$234,2,FALSE),0)</f>
        <v>0</v>
      </c>
      <c r="CD677" s="1691">
        <f>IFERROR(VLOOKUP($A677,'2010'!$C$3:$H$234,3,FALSE),0)</f>
        <v>0</v>
      </c>
      <c r="CE677" s="1691">
        <f>IFERROR(VLOOKUP($A677,'2010'!$C$3:$H$234,4,FALSE),0)</f>
        <v>0</v>
      </c>
      <c r="CF677" s="1691">
        <f>IFERROR(VLOOKUP($A677,'2010'!$C$3:$H$234,5,FALSE),0)</f>
        <v>0</v>
      </c>
      <c r="CG677" s="1740">
        <f>IFERROR(VLOOKUP($A677,'2010'!$C$3:$H$234,6,FALSE),0)</f>
        <v>0</v>
      </c>
      <c r="CH677" s="1700">
        <f>IFERROR(VLOOKUP($A677,'2009'!$C$3:$H$242,2,FALSE),0)</f>
        <v>0</v>
      </c>
      <c r="CI677" s="1691">
        <f>IFERROR(VLOOKUP($A677,'2009'!$C$3:$H$242,3,FALSE),0)</f>
        <v>0</v>
      </c>
      <c r="CJ677" s="1691">
        <f>IFERROR(VLOOKUP($A677,'2009'!$C$3:$H$242,4,FALSE),0)</f>
        <v>0</v>
      </c>
      <c r="CK677" s="1691">
        <f>IFERROR(VLOOKUP($A677,'2009'!$C$3:$H$242,5,FALSE),0)</f>
        <v>0</v>
      </c>
      <c r="CL677" s="1740">
        <f>IFERROR(VLOOKUP($A677,'2009'!$C$3:$H$242,6,FALSE),0)</f>
        <v>0</v>
      </c>
      <c r="CM677" s="1700">
        <f>IFERROR(VLOOKUP($A677,'2008'!$C$3:$H$229,2,FALSE),0)</f>
        <v>0</v>
      </c>
      <c r="CN677" s="1691">
        <f>IFERROR(VLOOKUP($A677,'2008'!$C$3:$H$229,3,FALSE),0)</f>
        <v>0</v>
      </c>
      <c r="CO677" s="1691">
        <f>IFERROR(VLOOKUP($A677,'2008'!$C$3:$H$229,4,FALSE),0)</f>
        <v>0</v>
      </c>
      <c r="CP677" s="1691">
        <f>IFERROR(VLOOKUP($A677,'2008'!$C$3:$H$229,5,FALSE),0)</f>
        <v>0</v>
      </c>
      <c r="CQ677" s="1740">
        <f>IFERROR(VLOOKUP($A677,'2008'!$C$3:$H$229,6,FALSE),0)</f>
        <v>0</v>
      </c>
      <c r="CR677" s="1700">
        <f>IFERROR(VLOOKUP($A677,'2007'!$C$3:$M$238,7,FALSE),0)</f>
        <v>0</v>
      </c>
      <c r="CS677" s="1691">
        <f>IFERROR(VLOOKUP($A677,'2007'!$C$3:$M$238,8,FALSE),0)</f>
        <v>0</v>
      </c>
      <c r="CT677" s="1691">
        <f>IFERROR(VLOOKUP($A677,'2007'!$C$3:$M$238,9,FALSE),0)</f>
        <v>0</v>
      </c>
      <c r="CU677" s="1691">
        <f>IFERROR(VLOOKUP($A677,'2007'!$C$3:$M$238,10,FALSE),0)</f>
        <v>0</v>
      </c>
      <c r="CV677" s="1740">
        <f>IFERROR(VLOOKUP($A677,'2007'!$C$3:$M$238,11,FALSE),0)</f>
        <v>0</v>
      </c>
      <c r="CW677" s="1700">
        <f>IFERROR(VLOOKUP($A677,'2006'!$A$2:$F$200,2,FALSE),0)</f>
        <v>0</v>
      </c>
      <c r="CX677" s="1691">
        <f>IFERROR(VLOOKUP($A677,'2006'!$A$2:$F$200,4,FALSE),0)</f>
        <v>0</v>
      </c>
      <c r="CY677" s="1691">
        <f>IFERROR(VLOOKUP($A677,'2006'!$A$2:$F$200,5,FALSE),0)</f>
        <v>0</v>
      </c>
      <c r="CZ677" s="1740">
        <f>IFERROR(VLOOKUP($A677,'2006'!$A$2:$F$200,6,FALSE),0)</f>
        <v>0</v>
      </c>
      <c r="DA677" s="1700">
        <f>IFERROR(VLOOKUP($A677,'2005'!$C$3:$M$205,8,FALSE),0)</f>
        <v>37</v>
      </c>
      <c r="DB677" s="1691">
        <f>IFERROR(VLOOKUP($A677,'2005'!$C$3:$M$205,9,FALSE),0)</f>
        <v>15</v>
      </c>
      <c r="DC677" s="1691">
        <f>IFERROR(VLOOKUP($A677,'2005'!$C$3:$M$205,10,FALSE),0)</f>
        <v>0</v>
      </c>
      <c r="DD677" s="1740">
        <f>IFERROR(VLOOKUP($A677,'2005'!$C$3:$M$205,11,FALSE),0)</f>
        <v>0.40540540540540543</v>
      </c>
      <c r="DE677" s="1700">
        <f>IFERROR(VLOOKUP($A677,'2004'!$C$3:$M$213,8,FALSE),0)</f>
        <v>0</v>
      </c>
      <c r="DF677" s="1691">
        <f>IFERROR(VLOOKUP($A677,'2004'!$C$3:$M$213,9,FALSE),0)</f>
        <v>0</v>
      </c>
      <c r="DG677" s="1691">
        <f>IFERROR(VLOOKUP($A677,'2004'!$C$3:$M$213,10,FALSE),0)</f>
        <v>0</v>
      </c>
      <c r="DH677" s="1740">
        <f>IFERROR(VLOOKUP($A677,'2004'!$C$3:$M$213,11,FALSE),0)</f>
        <v>0</v>
      </c>
      <c r="DI677" s="1700">
        <f>IFERROR(VLOOKUP($A677,'2003'!$C$3:$Q$214,12,FALSE),0)</f>
        <v>54</v>
      </c>
      <c r="DJ677" s="1691">
        <f>IFERROR(VLOOKUP($A677,'2003'!$C$3:$Q$214,13,FALSE),0)</f>
        <v>22</v>
      </c>
      <c r="DK677" s="1691">
        <f>IFERROR(VLOOKUP($A677,'2003'!$C$3:$Q$214,14,FALSE),0)</f>
        <v>0</v>
      </c>
      <c r="DL677" s="1740">
        <f>IFERROR(VLOOKUP($A677,'2003'!$C$3:$Q$214,15,FALSE),0)</f>
        <v>0.40740740740740738</v>
      </c>
      <c r="DM677" s="1700">
        <f>IFERROR(VLOOKUP($A677,'2002'!$D$3:$R$214,12,FALSE),0)</f>
        <v>47</v>
      </c>
      <c r="DN677" s="1691">
        <f>IFERROR(VLOOKUP($A677,'2002'!$D$3:$R$214,13,FALSE),0)</f>
        <v>19</v>
      </c>
      <c r="DO677" s="1691">
        <f>IFERROR(VLOOKUP($A677,'2002'!$D$3:$R$214,14,FALSE),0)</f>
        <v>0</v>
      </c>
      <c r="DP677" s="1788">
        <f>IFERROR(VLOOKUP($A677,'2002'!$D$3:$R$214,15,FALSE),0)</f>
        <v>0.40425531914893614</v>
      </c>
      <c r="DQ677" s="1700">
        <f>IFERROR(VLOOKUP($A677,'Pre 2002'!$C$3:$CK$382,84,FALSE),0)</f>
        <v>173</v>
      </c>
      <c r="DR677" s="1695">
        <f>IFERROR(VLOOKUP($A677,'Pre 2002'!$C$3:$CK$382,85,FALSE),0)</f>
        <v>81</v>
      </c>
      <c r="DS677" s="1695">
        <f>IFERROR(VLOOKUP($A677,'Pre 2002'!$C$3:$CK$382,86,FALSE),0)</f>
        <v>0</v>
      </c>
      <c r="DT677" s="1790">
        <f>IFERROR(VLOOKUP($A677,'Pre 2002'!$C$3:$CK$382,87,FALSE),0)</f>
        <v>0.46820809248554912</v>
      </c>
      <c r="DU677" s="1741">
        <f>IFERROR(VLOOKUP(A677,'Pre 2002'!$C$3:$CG$382,83,FALSE),0)</f>
        <v>5</v>
      </c>
    </row>
    <row r="678" spans="1:125">
      <c r="A678" s="1579" t="s">
        <v>1901</v>
      </c>
      <c r="B678" s="1562">
        <f t="shared" si="248"/>
        <v>41</v>
      </c>
      <c r="C678" s="1562">
        <f t="shared" si="249"/>
        <v>18</v>
      </c>
      <c r="D678" s="1562">
        <f t="shared" si="250"/>
        <v>0</v>
      </c>
      <c r="E678" s="1563">
        <f t="shared" si="251"/>
        <v>0.43902439024390244</v>
      </c>
      <c r="F678" s="1786">
        <f t="shared" si="252"/>
        <v>2</v>
      </c>
      <c r="G678" s="1595" t="s">
        <v>2159</v>
      </c>
      <c r="H678" s="1567">
        <f t="shared" si="263"/>
        <v>2</v>
      </c>
      <c r="I678" s="1734">
        <f t="shared" si="264"/>
        <v>41</v>
      </c>
      <c r="J678" s="1734">
        <f t="shared" si="265"/>
        <v>18</v>
      </c>
      <c r="K678" s="1734">
        <f t="shared" si="266"/>
        <v>0</v>
      </c>
      <c r="L678" s="1806">
        <f t="shared" si="267"/>
        <v>0.43902439024390244</v>
      </c>
      <c r="O678" s="1700">
        <f>IFERROR(VLOOKUP($A678,'2022'!$B$2:$K$174,3,FALSE),0)</f>
        <v>0</v>
      </c>
      <c r="P678" s="1858">
        <f>IFERROR(VLOOKUP($A678,'2022'!$B$2:$K$174,4,FALSE),0)</f>
        <v>0</v>
      </c>
      <c r="Q678" s="1858">
        <f>IFERROR(VLOOKUP($A678,'2022'!$B$2:$K$174,5,FALSE),0)</f>
        <v>0</v>
      </c>
      <c r="R678" s="1858">
        <f>IFERROR(VLOOKUP($A678,'2022'!$B$2:$K$174,8,FALSE),0)</f>
        <v>0</v>
      </c>
      <c r="S678" s="1740">
        <f>IFERROR(VLOOKUP($A678,'2022'!$B$2:$K$174,10,FALSE),0)</f>
        <v>0</v>
      </c>
      <c r="T678" s="1700">
        <f>IFERROR(VLOOKUP($A678,'2021'!$B$2:$K$174,3,FALSE),0)</f>
        <v>0</v>
      </c>
      <c r="U678" s="1843">
        <f>IFERROR(VLOOKUP($A678,'2021'!$B$2:$K$174,4,FALSE),0)</f>
        <v>0</v>
      </c>
      <c r="V678" s="1843">
        <f>IFERROR(VLOOKUP($A678,'2021'!$B$2:$K$174,5,FALSE),0)</f>
        <v>0</v>
      </c>
      <c r="W678" s="1843">
        <f>IFERROR(VLOOKUP($A678,'2021'!$B$2:$K$174,8,FALSE),0)</f>
        <v>0</v>
      </c>
      <c r="X678" s="1740">
        <f>IFERROR(VLOOKUP($A678,'2021'!$B$2:$K$174,10,FALSE),0)</f>
        <v>0</v>
      </c>
      <c r="Y678" s="1700">
        <f>IFERROR(VLOOKUP($A678,'2020'!$B$2:$K$170,3,FALSE),0)</f>
        <v>0</v>
      </c>
      <c r="Z678" s="1829">
        <f>IFERROR(VLOOKUP($A678,'2020'!$B$2:$K$170,4,FALSE),0)</f>
        <v>0</v>
      </c>
      <c r="AA678" s="1829">
        <f>IFERROR(VLOOKUP($A678,'2020'!$B$2:$K$170,5,FALSE),0)</f>
        <v>0</v>
      </c>
      <c r="AB678" s="1829">
        <f>IFERROR(VLOOKUP($A678,'2020'!$B$2:$K$170,8,FALSE),0)</f>
        <v>0</v>
      </c>
      <c r="AC678" s="1740">
        <f>IFERROR(VLOOKUP($A678,'2020'!$B$2:$K$170,10,FALSE),0)</f>
        <v>0</v>
      </c>
      <c r="AD678" s="1700">
        <f>IFERROR(VLOOKUP($A678,'2019'!$B$2:$K$170,3,FALSE),0)</f>
        <v>0</v>
      </c>
      <c r="AE678" s="1823">
        <f>IFERROR(VLOOKUP($A678,'2019'!$B$2:$K$170,4,FALSE),0)</f>
        <v>0</v>
      </c>
      <c r="AF678" s="1823">
        <f>IFERROR(VLOOKUP($A678,'2019'!$B$2:$K$170,5,FALSE),0)</f>
        <v>0</v>
      </c>
      <c r="AG678" s="1823">
        <f>IFERROR(VLOOKUP($A678,'2019'!$B$2:$K$170,8,FALSE),0)</f>
        <v>0</v>
      </c>
      <c r="AH678" s="1740">
        <f>IFERROR(VLOOKUP($A678,'2019'!$B$2:$K$170,10,FALSE),0)</f>
        <v>0</v>
      </c>
      <c r="AI678" s="1700">
        <f>IFERROR(VLOOKUP($A678,'2018'!$B$2:$K$170,3,FALSE),0)</f>
        <v>0</v>
      </c>
      <c r="AJ678" s="1821">
        <f>IFERROR(VLOOKUP($A678,'2018'!$B$2:$K$170,4,FALSE),0)</f>
        <v>0</v>
      </c>
      <c r="AK678" s="1821">
        <f>IFERROR(VLOOKUP($A678,'2018'!$B$2:$K$170,5,FALSE),0)</f>
        <v>0</v>
      </c>
      <c r="AL678" s="1821">
        <f>IFERROR(VLOOKUP($A678,'2018'!$B$2:$K$170,8,FALSE),0)</f>
        <v>0</v>
      </c>
      <c r="AM678" s="1740">
        <f>IFERROR(VLOOKUP($A678,'2018'!$B$2:$K$170,10,FALSE),0)</f>
        <v>0</v>
      </c>
      <c r="AN678" s="1700">
        <f>IFERROR(VLOOKUP($A678,'2017'!$B$2:$J$163,2,FALSE),0)</f>
        <v>0</v>
      </c>
      <c r="AO678" s="1815">
        <f>IFERROR(VLOOKUP($A678,'2017'!$B$2:$J$163,3,FALSE),0)</f>
        <v>0</v>
      </c>
      <c r="AP678" s="1815">
        <f>IFERROR(VLOOKUP($A678,'2017'!$B$2:$J$163,4,FALSE),0)</f>
        <v>0</v>
      </c>
      <c r="AQ678" s="1815">
        <f>IFERROR(VLOOKUP($A678,'2017'!$B$2:$J$163,7,FALSE),0)</f>
        <v>0</v>
      </c>
      <c r="AR678" s="1740">
        <f>IFERROR(VLOOKUP($A678,'2017'!$B$2:$J$163,9,FALSE),0)</f>
        <v>0</v>
      </c>
      <c r="AS678" s="1700">
        <f>IFERROR(VLOOKUP($A678,'2016'!$B$2:$K$165,3,FALSE),0)</f>
        <v>0</v>
      </c>
      <c r="AT678" s="1796">
        <f>IFERROR(VLOOKUP($A678,'2016'!$B$2:$K$165,4,FALSE),0)</f>
        <v>0</v>
      </c>
      <c r="AU678" s="1796">
        <f>IFERROR(VLOOKUP($A678,'2016'!$B$2:$K$165,5,FALSE),0)</f>
        <v>0</v>
      </c>
      <c r="AV678" s="1796">
        <f>IFERROR(VLOOKUP($A678,'2016'!$B$2:$K$165,8,FALSE),0)</f>
        <v>0</v>
      </c>
      <c r="AW678" s="1740">
        <f>IFERROR(VLOOKUP($A678,'2016'!$B$2:$K$165,10,FALSE),0)</f>
        <v>0</v>
      </c>
      <c r="AX678" s="1700">
        <f>IFERROR(VLOOKUP($A678,'2015'!$B$2:$K$165,3,FALSE),0)</f>
        <v>0</v>
      </c>
      <c r="AY678" s="1695">
        <f>IFERROR(VLOOKUP($A678,'2015'!$B$2:$K$165,4,FALSE),0)</f>
        <v>0</v>
      </c>
      <c r="AZ678" s="1695">
        <f>IFERROR(VLOOKUP($A678,'2015'!$B$2:$K$165,5,FALSE),0)</f>
        <v>0</v>
      </c>
      <c r="BA678" s="1695">
        <f>IFERROR(VLOOKUP($A678,'2015'!$B$2:$K$165,8,FALSE),0)</f>
        <v>0</v>
      </c>
      <c r="BB678" s="1740">
        <f>IFERROR(VLOOKUP($A678,'2015'!$B$2:$K$165,10,FALSE),0)</f>
        <v>0</v>
      </c>
      <c r="BC678" s="1700">
        <f>IFERROR(VLOOKUP($A678,'2014'!$B$2:$K$157,3,FALSE),0)</f>
        <v>0</v>
      </c>
      <c r="BD678" s="1691">
        <f>IFERROR(VLOOKUP($A678,'2014'!$B$2:$K$157,4,FALSE),0)</f>
        <v>0</v>
      </c>
      <c r="BE678" s="1691">
        <f>IFERROR(VLOOKUP($A678,'2014'!$B$2:$K$157,5,FALSE),0)</f>
        <v>0</v>
      </c>
      <c r="BF678" s="1691">
        <f>IFERROR(VLOOKUP($A678,'2014'!$B$2:$K$157,8,FALSE),0)</f>
        <v>0</v>
      </c>
      <c r="BG678" s="1740">
        <f>IFERROR(VLOOKUP($A678,'2014'!$B$2:$K$157,10,FALSE),0)</f>
        <v>0</v>
      </c>
      <c r="BH678" s="1700">
        <f>IFERROR(VLOOKUP($A678,'2013'!$D$4:$I$249,2,FALSE),0)</f>
        <v>0</v>
      </c>
      <c r="BI678" s="1691">
        <f>IFERROR(VLOOKUP($A678,'2013'!$D$4:$I$249,3,FALSE),0)</f>
        <v>0</v>
      </c>
      <c r="BJ678" s="1691">
        <f>IFERROR(VLOOKUP($A678,'2013'!$D$4:$I$249,4,FALSE),0)</f>
        <v>0</v>
      </c>
      <c r="BK678" s="1691">
        <f>IFERROR(VLOOKUP($A678,'2013'!$D$4:$I$249,5,FALSE),0)</f>
        <v>0</v>
      </c>
      <c r="BL678" s="1740">
        <f>IFERROR(VLOOKUP($A678,'2013'!$D$4:$I$249,6,FALSE),0)</f>
        <v>0</v>
      </c>
      <c r="BM678" s="1737">
        <f>IFERROR(VLOOKUP($A678,'2012'!$D$3:$O$172,2,FALSE),0)</f>
        <v>0</v>
      </c>
      <c r="BN678" s="1691">
        <f>IFERROR(VLOOKUP($A678,'2012'!$D$3:$O$172,3,FALSE),0)</f>
        <v>0</v>
      </c>
      <c r="BO678" s="1743">
        <f>IFERROR(VLOOKUP($A678,'2012'!$D$3:$O$172,4,FALSE),0)</f>
        <v>0</v>
      </c>
      <c r="BP678" s="1700">
        <f>IFERROR(VLOOKUP($A678,'2012'!$D$3:$O$172,5,FALSE),0)</f>
        <v>0</v>
      </c>
      <c r="BQ678" s="1691">
        <f>IFERROR(VLOOKUP($A678,'2012'!$D$3:$O$172,6,FALSE),0)</f>
        <v>0</v>
      </c>
      <c r="BR678" s="1691">
        <f>IFERROR(VLOOKUP($A678,'2012'!$D$3:$O$172,7,FALSE),0)</f>
        <v>0</v>
      </c>
      <c r="BS678" s="1691">
        <f>IFERROR(VLOOKUP($A678,'2012'!$D$3:$O$172,8,FALSE),0)</f>
        <v>0</v>
      </c>
      <c r="BT678" s="1740">
        <f>IFERROR(VLOOKUP($A678,'2012'!$D$3:$O$172,9,FALSE),0)</f>
        <v>0</v>
      </c>
      <c r="BX678" s="1700">
        <f>IFERROR(VLOOKUP($A678,'2011'!$D$4:$I$251,2,FALSE),0)</f>
        <v>0</v>
      </c>
      <c r="BY678" s="1691">
        <f>IFERROR(VLOOKUP($A678,'2011'!$D$4:$I$251,3,FALSE),0)</f>
        <v>0</v>
      </c>
      <c r="BZ678" s="1691">
        <f>IFERROR(VLOOKUP($A678,'2011'!$D$4:$I$251,4,FALSE),0)</f>
        <v>0</v>
      </c>
      <c r="CA678" s="1691">
        <f>IFERROR(VLOOKUP($A678,'2011'!$D$4:$I$251,5,FALSE),0)</f>
        <v>0</v>
      </c>
      <c r="CB678" s="1740">
        <f>IFERROR(VLOOKUP($A678,'2011'!$D$4:$I$251,6,FALSE),0)</f>
        <v>0</v>
      </c>
      <c r="CC678" s="1700">
        <f>IFERROR(VLOOKUP($A678,'2010'!$C$3:$H$234,2,FALSE),0)</f>
        <v>0</v>
      </c>
      <c r="CD678" s="1691">
        <f>IFERROR(VLOOKUP($A678,'2010'!$C$3:$H$234,3,FALSE),0)</f>
        <v>0</v>
      </c>
      <c r="CE678" s="1691">
        <f>IFERROR(VLOOKUP($A678,'2010'!$C$3:$H$234,4,FALSE),0)</f>
        <v>0</v>
      </c>
      <c r="CF678" s="1691">
        <f>IFERROR(VLOOKUP($A678,'2010'!$C$3:$H$234,5,FALSE),0)</f>
        <v>0</v>
      </c>
      <c r="CG678" s="1740">
        <f>IFERROR(VLOOKUP($A678,'2010'!$C$3:$H$234,6,FALSE),0)</f>
        <v>0</v>
      </c>
      <c r="CH678" s="1700">
        <f>IFERROR(VLOOKUP($A678,'2009'!$C$3:$H$242,2,FALSE),0)</f>
        <v>0</v>
      </c>
      <c r="CI678" s="1691">
        <f>IFERROR(VLOOKUP($A678,'2009'!$C$3:$H$242,3,FALSE),0)</f>
        <v>0</v>
      </c>
      <c r="CJ678" s="1691">
        <f>IFERROR(VLOOKUP($A678,'2009'!$C$3:$H$242,4,FALSE),0)</f>
        <v>0</v>
      </c>
      <c r="CK678" s="1691">
        <f>IFERROR(VLOOKUP($A678,'2009'!$C$3:$H$242,5,FALSE),0)</f>
        <v>0</v>
      </c>
      <c r="CL678" s="1740">
        <f>IFERROR(VLOOKUP($A678,'2009'!$C$3:$H$242,6,FALSE),0)</f>
        <v>0</v>
      </c>
      <c r="CM678" s="1700">
        <f>IFERROR(VLOOKUP($A678,'2008'!$C$3:$H$229,2,FALSE),0)</f>
        <v>0</v>
      </c>
      <c r="CN678" s="1691">
        <f>IFERROR(VLOOKUP($A678,'2008'!$C$3:$H$229,3,FALSE),0)</f>
        <v>0</v>
      </c>
      <c r="CO678" s="1691">
        <f>IFERROR(VLOOKUP($A678,'2008'!$C$3:$H$229,4,FALSE),0)</f>
        <v>0</v>
      </c>
      <c r="CP678" s="1691">
        <f>IFERROR(VLOOKUP($A678,'2008'!$C$3:$H$229,5,FALSE),0)</f>
        <v>0</v>
      </c>
      <c r="CQ678" s="1740">
        <f>IFERROR(VLOOKUP($A678,'2008'!$C$3:$H$229,6,FALSE),0)</f>
        <v>0</v>
      </c>
      <c r="CR678" s="1700">
        <f>IFERROR(VLOOKUP($A678,'2007'!$C$3:$M$238,7,FALSE),0)</f>
        <v>0</v>
      </c>
      <c r="CS678" s="1691">
        <f>IFERROR(VLOOKUP($A678,'2007'!$C$3:$M$238,8,FALSE),0)</f>
        <v>0</v>
      </c>
      <c r="CT678" s="1691">
        <f>IFERROR(VLOOKUP($A678,'2007'!$C$3:$M$238,9,FALSE),0)</f>
        <v>0</v>
      </c>
      <c r="CU678" s="1691">
        <f>IFERROR(VLOOKUP($A678,'2007'!$C$3:$M$238,10,FALSE),0)</f>
        <v>0</v>
      </c>
      <c r="CV678" s="1740">
        <f>IFERROR(VLOOKUP($A678,'2007'!$C$3:$M$238,11,FALSE),0)</f>
        <v>0</v>
      </c>
      <c r="CW678" s="1700">
        <f>IFERROR(VLOOKUP($A678,'2006'!$A$2:$F$200,2,FALSE),0)</f>
        <v>0</v>
      </c>
      <c r="CX678" s="1691">
        <f>IFERROR(VLOOKUP($A678,'2006'!$A$2:$F$200,4,FALSE),0)</f>
        <v>0</v>
      </c>
      <c r="CY678" s="1691">
        <f>IFERROR(VLOOKUP($A678,'2006'!$A$2:$F$200,5,FALSE),0)</f>
        <v>0</v>
      </c>
      <c r="CZ678" s="1740">
        <f>IFERROR(VLOOKUP($A678,'2006'!$A$2:$F$200,6,FALSE),0)</f>
        <v>0</v>
      </c>
      <c r="DA678" s="1700">
        <f>IFERROR(VLOOKUP($A678,'2005'!$C$3:$M$205,8,FALSE),0)</f>
        <v>0</v>
      </c>
      <c r="DB678" s="1691">
        <f>IFERROR(VLOOKUP($A678,'2005'!$C$3:$M$205,9,FALSE),0)</f>
        <v>0</v>
      </c>
      <c r="DC678" s="1691">
        <f>IFERROR(VLOOKUP($A678,'2005'!$C$3:$M$205,10,FALSE),0)</f>
        <v>0</v>
      </c>
      <c r="DD678" s="1740">
        <f>IFERROR(VLOOKUP($A678,'2005'!$C$3:$M$205,11,FALSE),0)</f>
        <v>0</v>
      </c>
      <c r="DE678" s="1700">
        <f>IFERROR(VLOOKUP($A678,'2004'!$C$3:$M$213,8,FALSE),0)</f>
        <v>0</v>
      </c>
      <c r="DF678" s="1691">
        <f>IFERROR(VLOOKUP($A678,'2004'!$C$3:$M$213,9,FALSE),0)</f>
        <v>0</v>
      </c>
      <c r="DG678" s="1691">
        <f>IFERROR(VLOOKUP($A678,'2004'!$C$3:$M$213,10,FALSE),0)</f>
        <v>0</v>
      </c>
      <c r="DH678" s="1740">
        <f>IFERROR(VLOOKUP($A678,'2004'!$C$3:$M$213,11,FALSE),0)</f>
        <v>0</v>
      </c>
      <c r="DI678" s="1700">
        <f>IFERROR(VLOOKUP($A678,'2003'!$C$3:$Q$214,12,FALSE),0)</f>
        <v>21</v>
      </c>
      <c r="DJ678" s="1691">
        <f>IFERROR(VLOOKUP($A678,'2003'!$C$3:$Q$214,13,FALSE),0)</f>
        <v>10</v>
      </c>
      <c r="DK678" s="1691">
        <f>IFERROR(VLOOKUP($A678,'2003'!$C$3:$Q$214,14,FALSE),0)</f>
        <v>0</v>
      </c>
      <c r="DL678" s="1740">
        <f>IFERROR(VLOOKUP($A678,'2003'!$C$3:$Q$214,15,FALSE),0)</f>
        <v>0.47619047619047616</v>
      </c>
      <c r="DM678" s="1700">
        <f>IFERROR(VLOOKUP($A678,'2002'!$D$3:$R$214,12,FALSE),0)</f>
        <v>0</v>
      </c>
      <c r="DN678" s="1691">
        <f>IFERROR(VLOOKUP($A678,'2002'!$D$3:$R$214,13,FALSE),0)</f>
        <v>0</v>
      </c>
      <c r="DO678" s="1691">
        <f>IFERROR(VLOOKUP($A678,'2002'!$D$3:$R$214,14,FALSE),0)</f>
        <v>0</v>
      </c>
      <c r="DP678" s="1788">
        <f>IFERROR(VLOOKUP($A678,'2002'!$D$3:$R$214,15,FALSE),0)</f>
        <v>0</v>
      </c>
      <c r="DQ678" s="1700">
        <f>IFERROR(VLOOKUP($A678,'Pre 2002'!$C$3:$CK$382,84,FALSE),0)</f>
        <v>20</v>
      </c>
      <c r="DR678" s="1695">
        <f>IFERROR(VLOOKUP($A678,'Pre 2002'!$C$3:$CK$382,85,FALSE),0)</f>
        <v>8</v>
      </c>
      <c r="DS678" s="1695">
        <f>IFERROR(VLOOKUP($A678,'Pre 2002'!$C$3:$CK$382,86,FALSE),0)</f>
        <v>0</v>
      </c>
      <c r="DT678" s="1790">
        <f>IFERROR(VLOOKUP($A678,'Pre 2002'!$C$3:$CK$382,87,FALSE),0)</f>
        <v>0.4</v>
      </c>
      <c r="DU678" s="1741">
        <f>IFERROR(VLOOKUP(A678,'Pre 2002'!$C$3:$CG$382,83,FALSE),0)</f>
        <v>1</v>
      </c>
    </row>
    <row r="679" spans="1:125">
      <c r="A679" s="1579" t="s">
        <v>1970</v>
      </c>
      <c r="B679" s="1562">
        <f t="shared" si="248"/>
        <v>112</v>
      </c>
      <c r="C679" s="1562">
        <f t="shared" si="249"/>
        <v>49</v>
      </c>
      <c r="D679" s="1562">
        <f t="shared" si="250"/>
        <v>0</v>
      </c>
      <c r="E679" s="1563">
        <f t="shared" si="251"/>
        <v>0.4375</v>
      </c>
      <c r="F679" s="1786">
        <f t="shared" si="252"/>
        <v>3</v>
      </c>
      <c r="G679" s="1595" t="s">
        <v>2159</v>
      </c>
      <c r="H679" s="1567">
        <f t="shared" si="263"/>
        <v>3</v>
      </c>
      <c r="I679" s="1734">
        <f t="shared" si="264"/>
        <v>112</v>
      </c>
      <c r="J679" s="1734">
        <f t="shared" si="265"/>
        <v>49</v>
      </c>
      <c r="K679" s="1734">
        <f t="shared" si="266"/>
        <v>0</v>
      </c>
      <c r="L679" s="1806">
        <f t="shared" si="267"/>
        <v>0.4375</v>
      </c>
      <c r="O679" s="1700">
        <f>IFERROR(VLOOKUP($A679,'2022'!$B$2:$K$174,3,FALSE),0)</f>
        <v>0</v>
      </c>
      <c r="P679" s="1858">
        <f>IFERROR(VLOOKUP($A679,'2022'!$B$2:$K$174,4,FALSE),0)</f>
        <v>0</v>
      </c>
      <c r="Q679" s="1858">
        <f>IFERROR(VLOOKUP($A679,'2022'!$B$2:$K$174,5,FALSE),0)</f>
        <v>0</v>
      </c>
      <c r="R679" s="1858">
        <f>IFERROR(VLOOKUP($A679,'2022'!$B$2:$K$174,8,FALSE),0)</f>
        <v>0</v>
      </c>
      <c r="S679" s="1740">
        <f>IFERROR(VLOOKUP($A679,'2022'!$B$2:$K$174,10,FALSE),0)</f>
        <v>0</v>
      </c>
      <c r="T679" s="1700">
        <f>IFERROR(VLOOKUP($A679,'2021'!$B$2:$K$174,3,FALSE),0)</f>
        <v>0</v>
      </c>
      <c r="U679" s="1843">
        <f>IFERROR(VLOOKUP($A679,'2021'!$B$2:$K$174,4,FALSE),0)</f>
        <v>0</v>
      </c>
      <c r="V679" s="1843">
        <f>IFERROR(VLOOKUP($A679,'2021'!$B$2:$K$174,5,FALSE),0)</f>
        <v>0</v>
      </c>
      <c r="W679" s="1843">
        <f>IFERROR(VLOOKUP($A679,'2021'!$B$2:$K$174,8,FALSE),0)</f>
        <v>0</v>
      </c>
      <c r="X679" s="1740">
        <f>IFERROR(VLOOKUP($A679,'2021'!$B$2:$K$174,10,FALSE),0)</f>
        <v>0</v>
      </c>
      <c r="Y679" s="1700">
        <f>IFERROR(VLOOKUP($A679,'2020'!$B$2:$K$170,3,FALSE),0)</f>
        <v>0</v>
      </c>
      <c r="Z679" s="1829">
        <f>IFERROR(VLOOKUP($A679,'2020'!$B$2:$K$170,4,FALSE),0)</f>
        <v>0</v>
      </c>
      <c r="AA679" s="1829">
        <f>IFERROR(VLOOKUP($A679,'2020'!$B$2:$K$170,5,FALSE),0)</f>
        <v>0</v>
      </c>
      <c r="AB679" s="1829">
        <f>IFERROR(VLOOKUP($A679,'2020'!$B$2:$K$170,8,FALSE),0)</f>
        <v>0</v>
      </c>
      <c r="AC679" s="1740">
        <f>IFERROR(VLOOKUP($A679,'2020'!$B$2:$K$170,10,FALSE),0)</f>
        <v>0</v>
      </c>
      <c r="AD679" s="1700">
        <f>IFERROR(VLOOKUP($A679,'2019'!$B$2:$K$170,3,FALSE),0)</f>
        <v>0</v>
      </c>
      <c r="AE679" s="1823">
        <f>IFERROR(VLOOKUP($A679,'2019'!$B$2:$K$170,4,FALSE),0)</f>
        <v>0</v>
      </c>
      <c r="AF679" s="1823">
        <f>IFERROR(VLOOKUP($A679,'2019'!$B$2:$K$170,5,FALSE),0)</f>
        <v>0</v>
      </c>
      <c r="AG679" s="1823">
        <f>IFERROR(VLOOKUP($A679,'2019'!$B$2:$K$170,8,FALSE),0)</f>
        <v>0</v>
      </c>
      <c r="AH679" s="1740">
        <f>IFERROR(VLOOKUP($A679,'2019'!$B$2:$K$170,10,FALSE),0)</f>
        <v>0</v>
      </c>
      <c r="AI679" s="1700">
        <f>IFERROR(VLOOKUP($A679,'2018'!$B$2:$K$170,3,FALSE),0)</f>
        <v>0</v>
      </c>
      <c r="AJ679" s="1821">
        <f>IFERROR(VLOOKUP($A679,'2018'!$B$2:$K$170,4,FALSE),0)</f>
        <v>0</v>
      </c>
      <c r="AK679" s="1821">
        <f>IFERROR(VLOOKUP($A679,'2018'!$B$2:$K$170,5,FALSE),0)</f>
        <v>0</v>
      </c>
      <c r="AL679" s="1821">
        <f>IFERROR(VLOOKUP($A679,'2018'!$B$2:$K$170,8,FALSE),0)</f>
        <v>0</v>
      </c>
      <c r="AM679" s="1740">
        <f>IFERROR(VLOOKUP($A679,'2018'!$B$2:$K$170,10,FALSE),0)</f>
        <v>0</v>
      </c>
      <c r="AN679" s="1700">
        <f>IFERROR(VLOOKUP($A679,'2017'!$B$2:$J$163,2,FALSE),0)</f>
        <v>0</v>
      </c>
      <c r="AO679" s="1815">
        <f>IFERROR(VLOOKUP($A679,'2017'!$B$2:$J$163,3,FALSE),0)</f>
        <v>0</v>
      </c>
      <c r="AP679" s="1815">
        <f>IFERROR(VLOOKUP($A679,'2017'!$B$2:$J$163,4,FALSE),0)</f>
        <v>0</v>
      </c>
      <c r="AQ679" s="1815">
        <f>IFERROR(VLOOKUP($A679,'2017'!$B$2:$J$163,7,FALSE),0)</f>
        <v>0</v>
      </c>
      <c r="AR679" s="1740">
        <f>IFERROR(VLOOKUP($A679,'2017'!$B$2:$J$163,9,FALSE),0)</f>
        <v>0</v>
      </c>
      <c r="AS679" s="1700">
        <f>IFERROR(VLOOKUP($A679,'2016'!$B$2:$K$165,3,FALSE),0)</f>
        <v>0</v>
      </c>
      <c r="AT679" s="1796">
        <f>IFERROR(VLOOKUP($A679,'2016'!$B$2:$K$165,4,FALSE),0)</f>
        <v>0</v>
      </c>
      <c r="AU679" s="1796">
        <f>IFERROR(VLOOKUP($A679,'2016'!$B$2:$K$165,5,FALSE),0)</f>
        <v>0</v>
      </c>
      <c r="AV679" s="1796">
        <f>IFERROR(VLOOKUP($A679,'2016'!$B$2:$K$165,8,FALSE),0)</f>
        <v>0</v>
      </c>
      <c r="AW679" s="1740">
        <f>IFERROR(VLOOKUP($A679,'2016'!$B$2:$K$165,10,FALSE),0)</f>
        <v>0</v>
      </c>
      <c r="AX679" s="1700">
        <f>IFERROR(VLOOKUP($A679,'2015'!$B$2:$K$165,3,FALSE),0)</f>
        <v>0</v>
      </c>
      <c r="AY679" s="1695">
        <f>IFERROR(VLOOKUP($A679,'2015'!$B$2:$K$165,4,FALSE),0)</f>
        <v>0</v>
      </c>
      <c r="AZ679" s="1695">
        <f>IFERROR(VLOOKUP($A679,'2015'!$B$2:$K$165,5,FALSE),0)</f>
        <v>0</v>
      </c>
      <c r="BA679" s="1695">
        <f>IFERROR(VLOOKUP($A679,'2015'!$B$2:$K$165,8,FALSE),0)</f>
        <v>0</v>
      </c>
      <c r="BB679" s="1740">
        <f>IFERROR(VLOOKUP($A679,'2015'!$B$2:$K$165,10,FALSE),0)</f>
        <v>0</v>
      </c>
      <c r="BC679" s="1700">
        <f>IFERROR(VLOOKUP($A679,'2014'!$B$2:$K$157,3,FALSE),0)</f>
        <v>0</v>
      </c>
      <c r="BD679" s="1691">
        <f>IFERROR(VLOOKUP($A679,'2014'!$B$2:$K$157,4,FALSE),0)</f>
        <v>0</v>
      </c>
      <c r="BE679" s="1691">
        <f>IFERROR(VLOOKUP($A679,'2014'!$B$2:$K$157,5,FALSE),0)</f>
        <v>0</v>
      </c>
      <c r="BF679" s="1691">
        <f>IFERROR(VLOOKUP($A679,'2014'!$B$2:$K$157,8,FALSE),0)</f>
        <v>0</v>
      </c>
      <c r="BG679" s="1740">
        <f>IFERROR(VLOOKUP($A679,'2014'!$B$2:$K$157,10,FALSE),0)</f>
        <v>0</v>
      </c>
      <c r="BH679" s="1700">
        <f>IFERROR(VLOOKUP($A679,'2013'!$D$4:$I$249,2,FALSE),0)</f>
        <v>0</v>
      </c>
      <c r="BI679" s="1691">
        <f>IFERROR(VLOOKUP($A679,'2013'!$D$4:$I$249,3,FALSE),0)</f>
        <v>0</v>
      </c>
      <c r="BJ679" s="1691">
        <f>IFERROR(VLOOKUP($A679,'2013'!$D$4:$I$249,4,FALSE),0)</f>
        <v>0</v>
      </c>
      <c r="BK679" s="1691">
        <f>IFERROR(VLOOKUP($A679,'2013'!$D$4:$I$249,5,FALSE),0)</f>
        <v>0</v>
      </c>
      <c r="BL679" s="1740">
        <f>IFERROR(VLOOKUP($A679,'2013'!$D$4:$I$249,6,FALSE),0)</f>
        <v>0</v>
      </c>
      <c r="BM679" s="1737">
        <f>IFERROR(VLOOKUP($A679,'2012'!$D$3:$O$172,2,FALSE),0)</f>
        <v>0</v>
      </c>
      <c r="BN679" s="1691">
        <f>IFERROR(VLOOKUP($A679,'2012'!$D$3:$O$172,3,FALSE),0)</f>
        <v>0</v>
      </c>
      <c r="BO679" s="1743">
        <f>IFERROR(VLOOKUP($A679,'2012'!$D$3:$O$172,4,FALSE),0)</f>
        <v>0</v>
      </c>
      <c r="BP679" s="1700">
        <f>IFERROR(VLOOKUP($A679,'2012'!$D$3:$O$172,5,FALSE),0)</f>
        <v>0</v>
      </c>
      <c r="BQ679" s="1691">
        <f>IFERROR(VLOOKUP($A679,'2012'!$D$3:$O$172,6,FALSE),0)</f>
        <v>0</v>
      </c>
      <c r="BR679" s="1691">
        <f>IFERROR(VLOOKUP($A679,'2012'!$D$3:$O$172,7,FALSE),0)</f>
        <v>0</v>
      </c>
      <c r="BS679" s="1691">
        <f>IFERROR(VLOOKUP($A679,'2012'!$D$3:$O$172,8,FALSE),0)</f>
        <v>0</v>
      </c>
      <c r="BT679" s="1740">
        <f>IFERROR(VLOOKUP($A679,'2012'!$D$3:$O$172,9,FALSE),0)</f>
        <v>0</v>
      </c>
      <c r="BX679" s="1700">
        <f>IFERROR(VLOOKUP($A679,'2011'!$D$4:$I$251,2,FALSE),0)</f>
        <v>0</v>
      </c>
      <c r="BY679" s="1691">
        <f>IFERROR(VLOOKUP($A679,'2011'!$D$4:$I$251,3,FALSE),0)</f>
        <v>0</v>
      </c>
      <c r="BZ679" s="1691">
        <f>IFERROR(VLOOKUP($A679,'2011'!$D$4:$I$251,4,FALSE),0)</f>
        <v>0</v>
      </c>
      <c r="CA679" s="1691">
        <f>IFERROR(VLOOKUP($A679,'2011'!$D$4:$I$251,5,FALSE),0)</f>
        <v>0</v>
      </c>
      <c r="CB679" s="1740">
        <f>IFERROR(VLOOKUP($A679,'2011'!$D$4:$I$251,6,FALSE),0)</f>
        <v>0</v>
      </c>
      <c r="CC679" s="1700">
        <f>IFERROR(VLOOKUP($A679,'2010'!$C$3:$H$234,2,FALSE),0)</f>
        <v>0</v>
      </c>
      <c r="CD679" s="1691">
        <f>IFERROR(VLOOKUP($A679,'2010'!$C$3:$H$234,3,FALSE),0)</f>
        <v>0</v>
      </c>
      <c r="CE679" s="1691">
        <f>IFERROR(VLOOKUP($A679,'2010'!$C$3:$H$234,4,FALSE),0)</f>
        <v>0</v>
      </c>
      <c r="CF679" s="1691">
        <f>IFERROR(VLOOKUP($A679,'2010'!$C$3:$H$234,5,FALSE),0)</f>
        <v>0</v>
      </c>
      <c r="CG679" s="1740">
        <f>IFERROR(VLOOKUP($A679,'2010'!$C$3:$H$234,6,FALSE),0)</f>
        <v>0</v>
      </c>
      <c r="CH679" s="1700">
        <f>IFERROR(VLOOKUP($A679,'2009'!$C$3:$H$242,2,FALSE),0)</f>
        <v>0</v>
      </c>
      <c r="CI679" s="1691">
        <f>IFERROR(VLOOKUP($A679,'2009'!$C$3:$H$242,3,FALSE),0)</f>
        <v>0</v>
      </c>
      <c r="CJ679" s="1691">
        <f>IFERROR(VLOOKUP($A679,'2009'!$C$3:$H$242,4,FALSE),0)</f>
        <v>0</v>
      </c>
      <c r="CK679" s="1691">
        <f>IFERROR(VLOOKUP($A679,'2009'!$C$3:$H$242,5,FALSE),0)</f>
        <v>0</v>
      </c>
      <c r="CL679" s="1740">
        <f>IFERROR(VLOOKUP($A679,'2009'!$C$3:$H$242,6,FALSE),0)</f>
        <v>0</v>
      </c>
      <c r="CM679" s="1700">
        <f>IFERROR(VLOOKUP($A679,'2008'!$C$3:$H$229,2,FALSE),0)</f>
        <v>0</v>
      </c>
      <c r="CN679" s="1691">
        <f>IFERROR(VLOOKUP($A679,'2008'!$C$3:$H$229,3,FALSE),0)</f>
        <v>0</v>
      </c>
      <c r="CO679" s="1691">
        <f>IFERROR(VLOOKUP($A679,'2008'!$C$3:$H$229,4,FALSE),0)</f>
        <v>0</v>
      </c>
      <c r="CP679" s="1691">
        <f>IFERROR(VLOOKUP($A679,'2008'!$C$3:$H$229,5,FALSE),0)</f>
        <v>0</v>
      </c>
      <c r="CQ679" s="1740">
        <f>IFERROR(VLOOKUP($A679,'2008'!$C$3:$H$229,6,FALSE),0)</f>
        <v>0</v>
      </c>
      <c r="CR679" s="1700">
        <f>IFERROR(VLOOKUP($A679,'2007'!$C$3:$M$238,7,FALSE),0)</f>
        <v>0</v>
      </c>
      <c r="CS679" s="1691">
        <f>IFERROR(VLOOKUP($A679,'2007'!$C$3:$M$238,8,FALSE),0)</f>
        <v>0</v>
      </c>
      <c r="CT679" s="1691">
        <f>IFERROR(VLOOKUP($A679,'2007'!$C$3:$M$238,9,FALSE),0)</f>
        <v>0</v>
      </c>
      <c r="CU679" s="1691">
        <f>IFERROR(VLOOKUP($A679,'2007'!$C$3:$M$238,10,FALSE),0)</f>
        <v>0</v>
      </c>
      <c r="CV679" s="1740">
        <f>IFERROR(VLOOKUP($A679,'2007'!$C$3:$M$238,11,FALSE),0)</f>
        <v>0</v>
      </c>
      <c r="CW679" s="1700">
        <f>IFERROR(VLOOKUP($A679,'2006'!$A$2:$F$200,2,FALSE),0)</f>
        <v>0</v>
      </c>
      <c r="CX679" s="1691">
        <f>IFERROR(VLOOKUP($A679,'2006'!$A$2:$F$200,4,FALSE),0)</f>
        <v>0</v>
      </c>
      <c r="CY679" s="1691">
        <f>IFERROR(VLOOKUP($A679,'2006'!$A$2:$F$200,5,FALSE),0)</f>
        <v>0</v>
      </c>
      <c r="CZ679" s="1740">
        <f>IFERROR(VLOOKUP($A679,'2006'!$A$2:$F$200,6,FALSE),0)</f>
        <v>0</v>
      </c>
      <c r="DA679" s="1700">
        <f>IFERROR(VLOOKUP($A679,'2005'!$C$3:$M$205,8,FALSE),0)</f>
        <v>0</v>
      </c>
      <c r="DB679" s="1691">
        <f>IFERROR(VLOOKUP($A679,'2005'!$C$3:$M$205,9,FALSE),0)</f>
        <v>0</v>
      </c>
      <c r="DC679" s="1691">
        <f>IFERROR(VLOOKUP($A679,'2005'!$C$3:$M$205,10,FALSE),0)</f>
        <v>0</v>
      </c>
      <c r="DD679" s="1740">
        <f>IFERROR(VLOOKUP($A679,'2005'!$C$3:$M$205,11,FALSE),0)</f>
        <v>0</v>
      </c>
      <c r="DE679" s="1700">
        <f>IFERROR(VLOOKUP($A679,'2004'!$C$3:$M$213,8,FALSE),0)</f>
        <v>0</v>
      </c>
      <c r="DF679" s="1691">
        <f>IFERROR(VLOOKUP($A679,'2004'!$C$3:$M$213,9,FALSE),0)</f>
        <v>0</v>
      </c>
      <c r="DG679" s="1691">
        <f>IFERROR(VLOOKUP($A679,'2004'!$C$3:$M$213,10,FALSE),0)</f>
        <v>0</v>
      </c>
      <c r="DH679" s="1740">
        <f>IFERROR(VLOOKUP($A679,'2004'!$C$3:$M$213,11,FALSE),0)</f>
        <v>0</v>
      </c>
      <c r="DI679" s="1700">
        <f>IFERROR(VLOOKUP($A679,'2003'!$C$3:$Q$214,12,FALSE),0)</f>
        <v>0</v>
      </c>
      <c r="DJ679" s="1691">
        <f>IFERROR(VLOOKUP($A679,'2003'!$C$3:$Q$214,13,FALSE),0)</f>
        <v>0</v>
      </c>
      <c r="DK679" s="1691">
        <f>IFERROR(VLOOKUP($A679,'2003'!$C$3:$Q$214,14,FALSE),0)</f>
        <v>0</v>
      </c>
      <c r="DL679" s="1740">
        <f>IFERROR(VLOOKUP($A679,'2003'!$C$3:$Q$214,15,FALSE),0)</f>
        <v>0</v>
      </c>
      <c r="DM679" s="1700">
        <f>IFERROR(VLOOKUP($A679,'2002'!$D$3:$R$214,12,FALSE),0)</f>
        <v>0</v>
      </c>
      <c r="DN679" s="1691">
        <f>IFERROR(VLOOKUP($A679,'2002'!$D$3:$R$214,13,FALSE),0)</f>
        <v>0</v>
      </c>
      <c r="DO679" s="1691">
        <f>IFERROR(VLOOKUP($A679,'2002'!$D$3:$R$214,14,FALSE),0)</f>
        <v>0</v>
      </c>
      <c r="DP679" s="1788">
        <f>IFERROR(VLOOKUP($A679,'2002'!$D$3:$R$214,15,FALSE),0)</f>
        <v>0</v>
      </c>
      <c r="DQ679" s="1700">
        <f>IFERROR(VLOOKUP($A679,'Pre 2002'!$C$3:$CK$382,84,FALSE),0)</f>
        <v>112</v>
      </c>
      <c r="DR679" s="1695">
        <f>IFERROR(VLOOKUP($A679,'Pre 2002'!$C$3:$CK$382,85,FALSE),0)</f>
        <v>49</v>
      </c>
      <c r="DS679" s="1695">
        <f>IFERROR(VLOOKUP($A679,'Pre 2002'!$C$3:$CK$382,86,FALSE),0)</f>
        <v>0</v>
      </c>
      <c r="DT679" s="1790">
        <f>IFERROR(VLOOKUP($A679,'Pre 2002'!$C$3:$CK$382,87,FALSE),0)</f>
        <v>0.4375</v>
      </c>
      <c r="DU679" s="1741">
        <f>IFERROR(VLOOKUP(A679,'Pre 2002'!$C$3:$CG$382,83,FALSE),0)</f>
        <v>3</v>
      </c>
    </row>
    <row r="680" spans="1:125">
      <c r="A680" s="1578" t="s">
        <v>2193</v>
      </c>
      <c r="B680" s="1562">
        <f t="shared" si="248"/>
        <v>135</v>
      </c>
      <c r="C680" s="1562">
        <f t="shared" si="249"/>
        <v>59</v>
      </c>
      <c r="D680" s="1562">
        <f t="shared" si="250"/>
        <v>0</v>
      </c>
      <c r="E680" s="1563">
        <f t="shared" si="251"/>
        <v>0.43703703703703706</v>
      </c>
      <c r="F680" s="1786">
        <f t="shared" si="252"/>
        <v>4</v>
      </c>
      <c r="G680" s="1595">
        <v>2015</v>
      </c>
      <c r="H680" s="1567">
        <f t="shared" si="263"/>
        <v>0</v>
      </c>
      <c r="I680" s="1734">
        <f t="shared" si="264"/>
        <v>0</v>
      </c>
      <c r="J680" s="1734">
        <f t="shared" si="265"/>
        <v>0</v>
      </c>
      <c r="K680" s="1734">
        <f t="shared" si="266"/>
        <v>0</v>
      </c>
      <c r="L680" s="1806">
        <f t="shared" si="267"/>
        <v>0</v>
      </c>
      <c r="M680" s="1751"/>
      <c r="N680" s="1751"/>
      <c r="O680" s="1700">
        <f>IFERROR(VLOOKUP($A680,'2022'!$B$2:$K$174,3,FALSE),0)</f>
        <v>32</v>
      </c>
      <c r="P680" s="1858">
        <f>IFERROR(VLOOKUP($A680,'2022'!$B$2:$K$174,4,FALSE),0)</f>
        <v>8</v>
      </c>
      <c r="Q680" s="1858">
        <f>IFERROR(VLOOKUP($A680,'2022'!$B$2:$K$174,5,FALSE),0)</f>
        <v>16</v>
      </c>
      <c r="R680" s="1858">
        <f>IFERROR(VLOOKUP($A680,'2022'!$B$2:$K$174,8,FALSE),0)</f>
        <v>0</v>
      </c>
      <c r="S680" s="1740">
        <f>IFERROR(VLOOKUP($A680,'2022'!$B$2:$K$174,10,FALSE),0)</f>
        <v>0.5</v>
      </c>
      <c r="T680" s="1700">
        <f>IFERROR(VLOOKUP($A680,'2021'!$B$2:$K$174,3,FALSE),0)</f>
        <v>42</v>
      </c>
      <c r="U680" s="1843">
        <f>IFERROR(VLOOKUP($A680,'2021'!$B$2:$K$174,4,FALSE),0)</f>
        <v>8</v>
      </c>
      <c r="V680" s="1843">
        <f>IFERROR(VLOOKUP($A680,'2021'!$B$2:$K$174,5,FALSE),0)</f>
        <v>18</v>
      </c>
      <c r="W680" s="1843">
        <f>IFERROR(VLOOKUP($A680,'2021'!$B$2:$K$174,8,FALSE),0)</f>
        <v>0</v>
      </c>
      <c r="X680" s="1740">
        <f>IFERROR(VLOOKUP($A680,'2021'!$B$2:$K$174,10,FALSE),0)</f>
        <v>0.42899999999999999</v>
      </c>
      <c r="Y680" s="1700">
        <f>IFERROR(VLOOKUP($A680,'2020'!$B$2:$K$170,3,FALSE),0)</f>
        <v>0</v>
      </c>
      <c r="Z680" s="1829">
        <f>IFERROR(VLOOKUP($A680,'2020'!$B$2:$K$170,4,FALSE),0)</f>
        <v>0</v>
      </c>
      <c r="AA680" s="1829">
        <f>IFERROR(VLOOKUP($A680,'2020'!$B$2:$K$170,5,FALSE),0)</f>
        <v>0</v>
      </c>
      <c r="AB680" s="1829">
        <f>IFERROR(VLOOKUP($A680,'2020'!$B$2:$K$170,8,FALSE),0)</f>
        <v>0</v>
      </c>
      <c r="AC680" s="1740">
        <f>IFERROR(VLOOKUP($A680,'2020'!$B$2:$K$170,10,FALSE),0)</f>
        <v>0</v>
      </c>
      <c r="AD680" s="1700">
        <f>IFERROR(VLOOKUP($A680,'2019'!$B$2:$K$170,3,FALSE),0)</f>
        <v>0</v>
      </c>
      <c r="AE680" s="1823">
        <f>IFERROR(VLOOKUP($A680,'2019'!$B$2:$K$170,4,FALSE),0)</f>
        <v>0</v>
      </c>
      <c r="AF680" s="1823">
        <f>IFERROR(VLOOKUP($A680,'2019'!$B$2:$K$170,5,FALSE),0)</f>
        <v>0</v>
      </c>
      <c r="AG680" s="1823">
        <f>IFERROR(VLOOKUP($A680,'2019'!$B$2:$K$170,8,FALSE),0)</f>
        <v>0</v>
      </c>
      <c r="AH680" s="1740">
        <f>IFERROR(VLOOKUP($A680,'2019'!$B$2:$K$170,10,FALSE),0)</f>
        <v>0</v>
      </c>
      <c r="AI680" s="1700">
        <f>IFERROR(VLOOKUP($A680,'2018'!$B$2:$K$170,3,FALSE),0)</f>
        <v>0</v>
      </c>
      <c r="AJ680" s="1821">
        <f>IFERROR(VLOOKUP($A680,'2018'!$B$2:$K$170,4,FALSE),0)</f>
        <v>0</v>
      </c>
      <c r="AK680" s="1821">
        <f>IFERROR(VLOOKUP($A680,'2018'!$B$2:$K$170,5,FALSE),0)</f>
        <v>0</v>
      </c>
      <c r="AL680" s="1821">
        <f>IFERROR(VLOOKUP($A680,'2018'!$B$2:$K$170,8,FALSE),0)</f>
        <v>0</v>
      </c>
      <c r="AM680" s="1740">
        <f>IFERROR(VLOOKUP($A680,'2018'!$B$2:$K$170,10,FALSE),0)</f>
        <v>0</v>
      </c>
      <c r="AN680" s="1700">
        <f>IFERROR(VLOOKUP($A680,'2017'!$B$2:$J$163,2,FALSE),0)</f>
        <v>0</v>
      </c>
      <c r="AO680" s="1815">
        <f>IFERROR(VLOOKUP($A680,'2017'!$B$2:$J$163,3,FALSE),0)</f>
        <v>0</v>
      </c>
      <c r="AP680" s="1815">
        <f>IFERROR(VLOOKUP($A680,'2017'!$B$2:$J$163,4,FALSE),0)</f>
        <v>0</v>
      </c>
      <c r="AQ680" s="1815">
        <f>IFERROR(VLOOKUP($A680,'2017'!$B$2:$J$163,7,FALSE),0)</f>
        <v>0</v>
      </c>
      <c r="AR680" s="1740">
        <f>IFERROR(VLOOKUP($A680,'2017'!$B$2:$J$163,9,FALSE),0)</f>
        <v>0</v>
      </c>
      <c r="AS680" s="1700">
        <f>IFERROR(VLOOKUP($A680,'2016'!$B$2:$K$165,3,FALSE),0)</f>
        <v>48</v>
      </c>
      <c r="AT680" s="1796">
        <f>IFERROR(VLOOKUP($A680,'2016'!$B$2:$K$165,4,FALSE),0)</f>
        <v>12</v>
      </c>
      <c r="AU680" s="1796">
        <f>IFERROR(VLOOKUP($A680,'2016'!$B$2:$K$165,5,FALSE),0)</f>
        <v>21</v>
      </c>
      <c r="AV680" s="1796">
        <f>IFERROR(VLOOKUP($A680,'2016'!$B$2:$K$165,8,FALSE),0)</f>
        <v>0</v>
      </c>
      <c r="AW680" s="1740">
        <f>IFERROR(VLOOKUP($A680,'2016'!$B$2:$K$165,10,FALSE),0)</f>
        <v>0.438</v>
      </c>
      <c r="AX680" s="1700">
        <f>IFERROR(VLOOKUP($A680,'2015'!$B$2:$K$165,3,FALSE),0)</f>
        <v>13</v>
      </c>
      <c r="AY680" s="1695">
        <f>IFERROR(VLOOKUP($A680,'2015'!$B$2:$K$165,4,FALSE),0)</f>
        <v>4</v>
      </c>
      <c r="AZ680" s="1695">
        <f>IFERROR(VLOOKUP($A680,'2015'!$B$2:$K$165,5,FALSE),0)</f>
        <v>4</v>
      </c>
      <c r="BA680" s="1695">
        <f>IFERROR(VLOOKUP($A680,'2015'!$B$2:$K$165,8,FALSE),0)</f>
        <v>0</v>
      </c>
      <c r="BB680" s="1740">
        <f>IFERROR(VLOOKUP($A680,'2015'!$B$2:$K$165,10,FALSE),0)</f>
        <v>0.30769230769230771</v>
      </c>
      <c r="BC680" s="1700">
        <f>IFERROR(VLOOKUP($A680,'2014'!$B$2:$K$157,3,FALSE),0)</f>
        <v>0</v>
      </c>
      <c r="BD680" s="1691">
        <f>IFERROR(VLOOKUP($A680,'2014'!$B$2:$K$157,4,FALSE),0)</f>
        <v>0</v>
      </c>
      <c r="BE680" s="1691">
        <f>IFERROR(VLOOKUP($A680,'2014'!$B$2:$K$157,5,FALSE),0)</f>
        <v>0</v>
      </c>
      <c r="BF680" s="1691">
        <f>IFERROR(VLOOKUP($A680,'2014'!$B$2:$K$157,8,FALSE),0)</f>
        <v>0</v>
      </c>
      <c r="BG680" s="1740">
        <f>IFERROR(VLOOKUP($A680,'2014'!$B$2:$K$157,10,FALSE),0)</f>
        <v>0</v>
      </c>
      <c r="BH680" s="1700">
        <f>IFERROR(VLOOKUP($A680,'2013'!$D$4:$I$249,2,FALSE),0)</f>
        <v>0</v>
      </c>
      <c r="BI680" s="1691">
        <f>IFERROR(VLOOKUP($A680,'2013'!$D$4:$I$249,3,FALSE),0)</f>
        <v>0</v>
      </c>
      <c r="BJ680" s="1691">
        <f>IFERROR(VLOOKUP($A680,'2013'!$D$4:$I$249,4,FALSE),0)</f>
        <v>0</v>
      </c>
      <c r="BK680" s="1691">
        <f>IFERROR(VLOOKUP($A680,'2013'!$D$4:$I$249,5,FALSE),0)</f>
        <v>0</v>
      </c>
      <c r="BL680" s="1740">
        <f>IFERROR(VLOOKUP($A680,'2013'!$D$4:$I$249,6,FALSE),0)</f>
        <v>0</v>
      </c>
      <c r="BM680" s="1737">
        <f>IFERROR(VLOOKUP($A680,'2012'!$D$3:$O$172,2,FALSE),0)</f>
        <v>0</v>
      </c>
      <c r="BN680" s="1691">
        <f>IFERROR(VLOOKUP($A680,'2012'!$D$3:$O$172,3,FALSE),0)</f>
        <v>0</v>
      </c>
      <c r="BO680" s="1743">
        <f>IFERROR(VLOOKUP($A680,'2012'!$D$3:$O$172,4,FALSE),0)</f>
        <v>0</v>
      </c>
      <c r="BP680" s="1700">
        <f>IFERROR(VLOOKUP($A680,'2012'!$D$3:$O$172,5,FALSE),0)</f>
        <v>0</v>
      </c>
      <c r="BQ680" s="1691">
        <f>IFERROR(VLOOKUP($A680,'2012'!$D$3:$O$172,6,FALSE),0)</f>
        <v>0</v>
      </c>
      <c r="BR680" s="1691">
        <f>IFERROR(VLOOKUP($A680,'2012'!$D$3:$O$172,7,FALSE),0)</f>
        <v>0</v>
      </c>
      <c r="BS680" s="1691">
        <f>IFERROR(VLOOKUP($A680,'2012'!$D$3:$O$172,8,FALSE),0)</f>
        <v>0</v>
      </c>
      <c r="BT680" s="1740">
        <f>IFERROR(VLOOKUP($A680,'2012'!$D$3:$O$172,9,FALSE),0)</f>
        <v>0</v>
      </c>
      <c r="BX680" s="1700">
        <f>IFERROR(VLOOKUP($A680,'2011'!$D$4:$I$251,2,FALSE),0)</f>
        <v>0</v>
      </c>
      <c r="BY680" s="1691">
        <f>IFERROR(VLOOKUP($A680,'2011'!$D$4:$I$251,3,FALSE),0)</f>
        <v>0</v>
      </c>
      <c r="BZ680" s="1691">
        <f>IFERROR(VLOOKUP($A680,'2011'!$D$4:$I$251,4,FALSE),0)</f>
        <v>0</v>
      </c>
      <c r="CA680" s="1691">
        <f>IFERROR(VLOOKUP($A680,'2011'!$D$4:$I$251,5,FALSE),0)</f>
        <v>0</v>
      </c>
      <c r="CB680" s="1740">
        <f>IFERROR(VLOOKUP($A680,'2011'!$D$4:$I$251,6,FALSE),0)</f>
        <v>0</v>
      </c>
      <c r="CC680" s="1700">
        <f>IFERROR(VLOOKUP($A680,'2010'!$C$3:$H$234,2,FALSE),0)</f>
        <v>0</v>
      </c>
      <c r="CD680" s="1691">
        <f>IFERROR(VLOOKUP($A680,'2010'!$C$3:$H$234,3,FALSE),0)</f>
        <v>0</v>
      </c>
      <c r="CE680" s="1691">
        <f>IFERROR(VLOOKUP($A680,'2010'!$C$3:$H$234,4,FALSE),0)</f>
        <v>0</v>
      </c>
      <c r="CF680" s="1691">
        <f>IFERROR(VLOOKUP($A680,'2010'!$C$3:$H$234,5,FALSE),0)</f>
        <v>0</v>
      </c>
      <c r="CG680" s="1740">
        <f>IFERROR(VLOOKUP($A680,'2010'!$C$3:$H$234,6,FALSE),0)</f>
        <v>0</v>
      </c>
      <c r="CH680" s="1700">
        <f>IFERROR(VLOOKUP($A680,'2009'!$C$3:$H$242,2,FALSE),0)</f>
        <v>0</v>
      </c>
      <c r="CI680" s="1691">
        <f>IFERROR(VLOOKUP($A680,'2009'!$C$3:$H$242,3,FALSE),0)</f>
        <v>0</v>
      </c>
      <c r="CJ680" s="1691">
        <f>IFERROR(VLOOKUP($A680,'2009'!$C$3:$H$242,4,FALSE),0)</f>
        <v>0</v>
      </c>
      <c r="CK680" s="1691">
        <f>IFERROR(VLOOKUP($A680,'2009'!$C$3:$H$242,5,FALSE),0)</f>
        <v>0</v>
      </c>
      <c r="CL680" s="1740">
        <f>IFERROR(VLOOKUP($A680,'2009'!$C$3:$H$242,6,FALSE),0)</f>
        <v>0</v>
      </c>
      <c r="CM680" s="1700">
        <f>IFERROR(VLOOKUP($A680,'2008'!$C$3:$H$229,2,FALSE),0)</f>
        <v>0</v>
      </c>
      <c r="CN680" s="1691">
        <f>IFERROR(VLOOKUP($A680,'2008'!$C$3:$H$229,3,FALSE),0)</f>
        <v>0</v>
      </c>
      <c r="CO680" s="1691">
        <f>IFERROR(VLOOKUP($A680,'2008'!$C$3:$H$229,4,FALSE),0)</f>
        <v>0</v>
      </c>
      <c r="CP680" s="1691">
        <f>IFERROR(VLOOKUP($A680,'2008'!$C$3:$H$229,5,FALSE),0)</f>
        <v>0</v>
      </c>
      <c r="CQ680" s="1740">
        <f>IFERROR(VLOOKUP($A680,'2008'!$C$3:$H$229,6,FALSE),0)</f>
        <v>0</v>
      </c>
      <c r="CR680" s="1700">
        <f>IFERROR(VLOOKUP($A680,'2007'!$C$3:$M$238,7,FALSE),0)</f>
        <v>0</v>
      </c>
      <c r="CS680" s="1691">
        <f>IFERROR(VLOOKUP($A680,'2007'!$C$3:$M$238,8,FALSE),0)</f>
        <v>0</v>
      </c>
      <c r="CT680" s="1691">
        <f>IFERROR(VLOOKUP($A680,'2007'!$C$3:$M$238,9,FALSE),0)</f>
        <v>0</v>
      </c>
      <c r="CU680" s="1691">
        <f>IFERROR(VLOOKUP($A680,'2007'!$C$3:$M$238,10,FALSE),0)</f>
        <v>0</v>
      </c>
      <c r="CV680" s="1740">
        <f>IFERROR(VLOOKUP($A680,'2007'!$C$3:$M$238,11,FALSE),0)</f>
        <v>0</v>
      </c>
      <c r="CW680" s="1700">
        <f>IFERROR(VLOOKUP($A680,'2006'!$A$2:$F$200,2,FALSE),0)</f>
        <v>0</v>
      </c>
      <c r="CX680" s="1691">
        <f>IFERROR(VLOOKUP($A680,'2006'!$A$2:$F$200,4,FALSE),0)</f>
        <v>0</v>
      </c>
      <c r="CY680" s="1691">
        <f>IFERROR(VLOOKUP($A680,'2006'!$A$2:$F$200,5,FALSE),0)</f>
        <v>0</v>
      </c>
      <c r="CZ680" s="1740">
        <f>IFERROR(VLOOKUP($A680,'2006'!$A$2:$F$200,6,FALSE),0)</f>
        <v>0</v>
      </c>
      <c r="DA680" s="1700">
        <f>IFERROR(VLOOKUP($A680,'2005'!$C$3:$M$205,8,FALSE),0)</f>
        <v>0</v>
      </c>
      <c r="DB680" s="1691">
        <f>IFERROR(VLOOKUP($A680,'2005'!$C$3:$M$205,9,FALSE),0)</f>
        <v>0</v>
      </c>
      <c r="DC680" s="1691">
        <f>IFERROR(VLOOKUP($A680,'2005'!$C$3:$M$205,10,FALSE),0)</f>
        <v>0</v>
      </c>
      <c r="DD680" s="1740">
        <f>IFERROR(VLOOKUP($A680,'2005'!$C$3:$M$205,11,FALSE),0)</f>
        <v>0</v>
      </c>
      <c r="DE680" s="1700">
        <f>IFERROR(VLOOKUP($A680,'2004'!$C$3:$M$213,8,FALSE),0)</f>
        <v>0</v>
      </c>
      <c r="DF680" s="1691">
        <f>IFERROR(VLOOKUP($A680,'2004'!$C$3:$M$213,9,FALSE),0)</f>
        <v>0</v>
      </c>
      <c r="DG680" s="1691">
        <f>IFERROR(VLOOKUP($A680,'2004'!$C$3:$M$213,10,FALSE),0)</f>
        <v>0</v>
      </c>
      <c r="DH680" s="1740">
        <f>IFERROR(VLOOKUP($A680,'2004'!$C$3:$M$213,11,FALSE),0)</f>
        <v>0</v>
      </c>
      <c r="DI680" s="1700">
        <f>IFERROR(VLOOKUP($A680,'2003'!$C$3:$Q$214,12,FALSE),0)</f>
        <v>0</v>
      </c>
      <c r="DJ680" s="1691">
        <f>IFERROR(VLOOKUP($A680,'2003'!$C$3:$Q$214,13,FALSE),0)</f>
        <v>0</v>
      </c>
      <c r="DK680" s="1691">
        <f>IFERROR(VLOOKUP($A680,'2003'!$C$3:$Q$214,14,FALSE),0)</f>
        <v>0</v>
      </c>
      <c r="DL680" s="1740">
        <f>IFERROR(VLOOKUP($A680,'2003'!$C$3:$Q$214,15,FALSE),0)</f>
        <v>0</v>
      </c>
      <c r="DM680" s="1700">
        <f>IFERROR(VLOOKUP($A680,'2002'!$D$3:$R$214,12,FALSE),0)</f>
        <v>0</v>
      </c>
      <c r="DN680" s="1691">
        <f>IFERROR(VLOOKUP($A680,'2002'!$D$3:$R$214,13,FALSE),0)</f>
        <v>0</v>
      </c>
      <c r="DO680" s="1691">
        <f>IFERROR(VLOOKUP($A680,'2002'!$D$3:$R$214,14,FALSE),0)</f>
        <v>0</v>
      </c>
      <c r="DP680" s="1788">
        <f>IFERROR(VLOOKUP($A680,'2002'!$D$3:$R$214,15,FALSE),0)</f>
        <v>0</v>
      </c>
      <c r="DQ680" s="1700">
        <f>IFERROR(VLOOKUP($A680,'Pre 2002'!$C$3:$CK$382,84,FALSE),0)</f>
        <v>0</v>
      </c>
      <c r="DR680" s="1695">
        <f>IFERROR(VLOOKUP($A680,'Pre 2002'!$C$3:$CK$382,85,FALSE),0)</f>
        <v>0</v>
      </c>
      <c r="DS680" s="1695">
        <f>IFERROR(VLOOKUP($A680,'Pre 2002'!$C$3:$CK$382,86,FALSE),0)</f>
        <v>0</v>
      </c>
      <c r="DT680" s="1790">
        <f>IFERROR(VLOOKUP($A680,'Pre 2002'!$C$3:$CK$382,87,FALSE),0)</f>
        <v>0</v>
      </c>
      <c r="DU680" s="1741">
        <f>IFERROR(VLOOKUP(A680,'Pre 2002'!$C$3:$CG$382,83,FALSE),0)</f>
        <v>0</v>
      </c>
    </row>
    <row r="681" spans="1:125">
      <c r="A681" s="1579" t="s">
        <v>186</v>
      </c>
      <c r="B681" s="1562">
        <f t="shared" si="248"/>
        <v>275</v>
      </c>
      <c r="C681" s="1562">
        <f t="shared" si="249"/>
        <v>120</v>
      </c>
      <c r="D681" s="1562">
        <f t="shared" si="250"/>
        <v>0</v>
      </c>
      <c r="E681" s="1563">
        <f t="shared" si="251"/>
        <v>0.43636363636363634</v>
      </c>
      <c r="F681" s="1786">
        <f t="shared" si="252"/>
        <v>8</v>
      </c>
      <c r="G681" s="1595">
        <v>2007</v>
      </c>
      <c r="H681" s="1567">
        <f t="shared" si="263"/>
        <v>8</v>
      </c>
      <c r="I681" s="1734">
        <f t="shared" si="264"/>
        <v>275</v>
      </c>
      <c r="J681" s="1734">
        <f t="shared" si="265"/>
        <v>120</v>
      </c>
      <c r="K681" s="1734">
        <f t="shared" si="266"/>
        <v>0</v>
      </c>
      <c r="L681" s="1806">
        <f t="shared" si="267"/>
        <v>0.43636363636363634</v>
      </c>
      <c r="M681" s="1746" t="s">
        <v>84</v>
      </c>
      <c r="N681" s="1746">
        <v>1</v>
      </c>
      <c r="O681" s="1700">
        <f>IFERROR(VLOOKUP($A681,'2022'!$B$2:$K$174,3,FALSE),0)</f>
        <v>0</v>
      </c>
      <c r="P681" s="1858">
        <f>IFERROR(VLOOKUP($A681,'2022'!$B$2:$K$174,4,FALSE),0)</f>
        <v>0</v>
      </c>
      <c r="Q681" s="1858">
        <f>IFERROR(VLOOKUP($A681,'2022'!$B$2:$K$174,5,FALSE),0)</f>
        <v>0</v>
      </c>
      <c r="R681" s="1858">
        <f>IFERROR(VLOOKUP($A681,'2022'!$B$2:$K$174,8,FALSE),0)</f>
        <v>0</v>
      </c>
      <c r="S681" s="1740">
        <f>IFERROR(VLOOKUP($A681,'2022'!$B$2:$K$174,10,FALSE),0)</f>
        <v>0</v>
      </c>
      <c r="T681" s="1700">
        <f>IFERROR(VLOOKUP($A681,'2021'!$B$2:$K$174,3,FALSE),0)</f>
        <v>0</v>
      </c>
      <c r="U681" s="1843">
        <f>IFERROR(VLOOKUP($A681,'2021'!$B$2:$K$174,4,FALSE),0)</f>
        <v>0</v>
      </c>
      <c r="V681" s="1843">
        <f>IFERROR(VLOOKUP($A681,'2021'!$B$2:$K$174,5,FALSE),0)</f>
        <v>0</v>
      </c>
      <c r="W681" s="1843">
        <f>IFERROR(VLOOKUP($A681,'2021'!$B$2:$K$174,8,FALSE),0)</f>
        <v>0</v>
      </c>
      <c r="X681" s="1740">
        <f>IFERROR(VLOOKUP($A681,'2021'!$B$2:$K$174,10,FALSE),0)</f>
        <v>0</v>
      </c>
      <c r="Y681" s="1700">
        <f>IFERROR(VLOOKUP($A681,'2020'!$B$2:$K$170,3,FALSE),0)</f>
        <v>0</v>
      </c>
      <c r="Z681" s="1829">
        <f>IFERROR(VLOOKUP($A681,'2020'!$B$2:$K$170,4,FALSE),0)</f>
        <v>0</v>
      </c>
      <c r="AA681" s="1829">
        <f>IFERROR(VLOOKUP($A681,'2020'!$B$2:$K$170,5,FALSE),0)</f>
        <v>0</v>
      </c>
      <c r="AB681" s="1829">
        <f>IFERROR(VLOOKUP($A681,'2020'!$B$2:$K$170,8,FALSE),0)</f>
        <v>0</v>
      </c>
      <c r="AC681" s="1740">
        <f>IFERROR(VLOOKUP($A681,'2020'!$B$2:$K$170,10,FALSE),0)</f>
        <v>0</v>
      </c>
      <c r="AD681" s="1700">
        <f>IFERROR(VLOOKUP($A681,'2019'!$B$2:$K$170,3,FALSE),0)</f>
        <v>0</v>
      </c>
      <c r="AE681" s="1823">
        <f>IFERROR(VLOOKUP($A681,'2019'!$B$2:$K$170,4,FALSE),0)</f>
        <v>0</v>
      </c>
      <c r="AF681" s="1823">
        <f>IFERROR(VLOOKUP($A681,'2019'!$B$2:$K$170,5,FALSE),0)</f>
        <v>0</v>
      </c>
      <c r="AG681" s="1823">
        <f>IFERROR(VLOOKUP($A681,'2019'!$B$2:$K$170,8,FALSE),0)</f>
        <v>0</v>
      </c>
      <c r="AH681" s="1740">
        <f>IFERROR(VLOOKUP($A681,'2019'!$B$2:$K$170,10,FALSE),0)</f>
        <v>0</v>
      </c>
      <c r="AI681" s="1700">
        <f>IFERROR(VLOOKUP($A681,'2018'!$B$2:$K$170,3,FALSE),0)</f>
        <v>0</v>
      </c>
      <c r="AJ681" s="1821">
        <f>IFERROR(VLOOKUP($A681,'2018'!$B$2:$K$170,4,FALSE),0)</f>
        <v>0</v>
      </c>
      <c r="AK681" s="1821">
        <f>IFERROR(VLOOKUP($A681,'2018'!$B$2:$K$170,5,FALSE),0)</f>
        <v>0</v>
      </c>
      <c r="AL681" s="1821">
        <f>IFERROR(VLOOKUP($A681,'2018'!$B$2:$K$170,8,FALSE),0)</f>
        <v>0</v>
      </c>
      <c r="AM681" s="1740">
        <f>IFERROR(VLOOKUP($A681,'2018'!$B$2:$K$170,10,FALSE),0)</f>
        <v>0</v>
      </c>
      <c r="AN681" s="1700">
        <f>IFERROR(VLOOKUP($A681,'2017'!$B$2:$J$163,2,FALSE),0)</f>
        <v>0</v>
      </c>
      <c r="AO681" s="1815">
        <f>IFERROR(VLOOKUP($A681,'2017'!$B$2:$J$163,3,FALSE),0)</f>
        <v>0</v>
      </c>
      <c r="AP681" s="1815">
        <f>IFERROR(VLOOKUP($A681,'2017'!$B$2:$J$163,4,FALSE),0)</f>
        <v>0</v>
      </c>
      <c r="AQ681" s="1815">
        <f>IFERROR(VLOOKUP($A681,'2017'!$B$2:$J$163,7,FALSE),0)</f>
        <v>0</v>
      </c>
      <c r="AR681" s="1740">
        <f>IFERROR(VLOOKUP($A681,'2017'!$B$2:$J$163,9,FALSE),0)</f>
        <v>0</v>
      </c>
      <c r="AS681" s="1700">
        <f>IFERROR(VLOOKUP($A681,'2016'!$B$2:$K$165,3,FALSE),0)</f>
        <v>0</v>
      </c>
      <c r="AT681" s="1796">
        <f>IFERROR(VLOOKUP($A681,'2016'!$B$2:$K$165,4,FALSE),0)</f>
        <v>0</v>
      </c>
      <c r="AU681" s="1796">
        <f>IFERROR(VLOOKUP($A681,'2016'!$B$2:$K$165,5,FALSE),0)</f>
        <v>0</v>
      </c>
      <c r="AV681" s="1796">
        <f>IFERROR(VLOOKUP($A681,'2016'!$B$2:$K$165,8,FALSE),0)</f>
        <v>0</v>
      </c>
      <c r="AW681" s="1740">
        <f>IFERROR(VLOOKUP($A681,'2016'!$B$2:$K$165,10,FALSE),0)</f>
        <v>0</v>
      </c>
      <c r="AX681" s="1700">
        <f>IFERROR(VLOOKUP($A681,'2015'!$B$2:$K$165,3,FALSE),0)</f>
        <v>0</v>
      </c>
      <c r="AY681" s="1695">
        <f>IFERROR(VLOOKUP($A681,'2015'!$B$2:$K$165,4,FALSE),0)</f>
        <v>0</v>
      </c>
      <c r="AZ681" s="1695">
        <f>IFERROR(VLOOKUP($A681,'2015'!$B$2:$K$165,5,FALSE),0)</f>
        <v>0</v>
      </c>
      <c r="BA681" s="1695">
        <f>IFERROR(VLOOKUP($A681,'2015'!$B$2:$K$165,8,FALSE),0)</f>
        <v>0</v>
      </c>
      <c r="BB681" s="1740">
        <f>IFERROR(VLOOKUP($A681,'2015'!$B$2:$K$165,10,FALSE),0)</f>
        <v>0</v>
      </c>
      <c r="BC681" s="1700">
        <f>IFERROR(VLOOKUP($A681,'2014'!$B$2:$K$157,3,FALSE),0)</f>
        <v>35</v>
      </c>
      <c r="BD681" s="1691">
        <f>IFERROR(VLOOKUP($A681,'2014'!$B$2:$K$157,4,FALSE),0)</f>
        <v>15</v>
      </c>
      <c r="BE681" s="1691">
        <f>IFERROR(VLOOKUP($A681,'2014'!$B$2:$K$157,5,FALSE),0)</f>
        <v>17</v>
      </c>
      <c r="BF681" s="1691">
        <f>IFERROR(VLOOKUP($A681,'2014'!$B$2:$K$157,8,FALSE),0)</f>
        <v>0</v>
      </c>
      <c r="BG681" s="1740">
        <f>IFERROR(VLOOKUP($A681,'2014'!$B$2:$K$157,10,FALSE),0)</f>
        <v>0.48571428571428571</v>
      </c>
      <c r="BH681" s="1700">
        <f>IFERROR(VLOOKUP($A681,'2013'!$D$4:$I$249,2,FALSE),0)</f>
        <v>46</v>
      </c>
      <c r="BI681" s="1691">
        <f>IFERROR(VLOOKUP($A681,'2013'!$D$4:$I$249,3,FALSE),0)</f>
        <v>13</v>
      </c>
      <c r="BJ681" s="1691">
        <f>IFERROR(VLOOKUP($A681,'2013'!$D$4:$I$249,4,FALSE),0)</f>
        <v>19</v>
      </c>
      <c r="BK681" s="1691">
        <f>IFERROR(VLOOKUP($A681,'2013'!$D$4:$I$249,5,FALSE),0)</f>
        <v>0</v>
      </c>
      <c r="BL681" s="1740">
        <f>IFERROR(VLOOKUP($A681,'2013'!$D$4:$I$249,6,FALSE),0)</f>
        <v>0.41304347826086957</v>
      </c>
      <c r="BM681" s="1737">
        <f>IFERROR(VLOOKUP($A681,'2012'!$D$3:$O$172,2,FALSE),0)</f>
        <v>194</v>
      </c>
      <c r="BN681" s="1691">
        <f>IFERROR(VLOOKUP($A681,'2012'!$D$3:$O$172,3,FALSE),0)</f>
        <v>84</v>
      </c>
      <c r="BO681" s="1743">
        <f>IFERROR(VLOOKUP($A681,'2012'!$D$3:$O$172,4,FALSE),0)</f>
        <v>0</v>
      </c>
      <c r="BP681" s="1700">
        <f>IFERROR(VLOOKUP($A681,'2012'!$D$3:$O$172,5,FALSE),0)</f>
        <v>36</v>
      </c>
      <c r="BQ681" s="1691">
        <f>IFERROR(VLOOKUP($A681,'2012'!$D$3:$O$172,6,FALSE),0)</f>
        <v>16</v>
      </c>
      <c r="BR681" s="1691">
        <f>IFERROR(VLOOKUP($A681,'2012'!$D$3:$O$172,7,FALSE),0)</f>
        <v>17</v>
      </c>
      <c r="BS681" s="1691">
        <f>IFERROR(VLOOKUP($A681,'2012'!$D$3:$O$172,8,FALSE),0)</f>
        <v>0</v>
      </c>
      <c r="BT681" s="1740">
        <f>IFERROR(VLOOKUP($A681,'2012'!$D$3:$O$172,9,FALSE),0)</f>
        <v>0.47222222222222221</v>
      </c>
      <c r="BU681" s="1737">
        <f>IFERROR(VLOOKUP($A681,'2012'!$D$3:$O$172,10,FALSE),0)</f>
        <v>158</v>
      </c>
      <c r="BV681" s="1691">
        <f>IFERROR(VLOOKUP($A681,'2012'!$D$3:$O$172,11,FALSE),0)</f>
        <v>67</v>
      </c>
      <c r="BW681" s="1743">
        <f>IFERROR(VLOOKUP($A681,'2012'!$D$3:$O$172,12,FALSE),0)</f>
        <v>0</v>
      </c>
      <c r="BX681" s="1700">
        <f>IFERROR(VLOOKUP($A681,'2011'!$D$4:$I$251,2,FALSE),0)</f>
        <v>37</v>
      </c>
      <c r="BY681" s="1691">
        <f>IFERROR(VLOOKUP($A681,'2011'!$D$4:$I$251,3,FALSE),0)</f>
        <v>11</v>
      </c>
      <c r="BZ681" s="1691">
        <f>IFERROR(VLOOKUP($A681,'2011'!$D$4:$I$251,4,FALSE),0)</f>
        <v>16</v>
      </c>
      <c r="CA681" s="1691">
        <f>IFERROR(VLOOKUP($A681,'2011'!$D$4:$I$251,5,FALSE),0)</f>
        <v>0</v>
      </c>
      <c r="CB681" s="1740">
        <f>IFERROR(VLOOKUP($A681,'2011'!$D$4:$I$251,6,FALSE),0)</f>
        <v>0.43243243243243246</v>
      </c>
      <c r="CC681" s="1700">
        <f>IFERROR(VLOOKUP($A681,'2010'!$C$3:$H$234,2,FALSE),0)</f>
        <v>37</v>
      </c>
      <c r="CD681" s="1691">
        <f>IFERROR(VLOOKUP($A681,'2010'!$C$3:$H$234,3,FALSE),0)</f>
        <v>13</v>
      </c>
      <c r="CE681" s="1691">
        <f>IFERROR(VLOOKUP($A681,'2010'!$C$3:$H$234,4,FALSE),0)</f>
        <v>17</v>
      </c>
      <c r="CF681" s="1691">
        <f>IFERROR(VLOOKUP($A681,'2010'!$C$3:$H$234,5,FALSE),0)</f>
        <v>0</v>
      </c>
      <c r="CG681" s="1740">
        <f>IFERROR(VLOOKUP($A681,'2010'!$C$3:$H$234,6,FALSE),0)</f>
        <v>0.45945945945945948</v>
      </c>
      <c r="CH681" s="1700">
        <f>IFERROR(VLOOKUP($A681,'2009'!$C$3:$H$242,2,FALSE),0)</f>
        <v>38</v>
      </c>
      <c r="CI681" s="1691">
        <f>IFERROR(VLOOKUP($A681,'2009'!$C$3:$H$242,3,FALSE),0)</f>
        <v>6</v>
      </c>
      <c r="CJ681" s="1691">
        <f>IFERROR(VLOOKUP($A681,'2009'!$C$3:$H$242,4,FALSE),0)</f>
        <v>14</v>
      </c>
      <c r="CK681" s="1691">
        <f>IFERROR(VLOOKUP($A681,'2009'!$C$3:$H$242,5,FALSE),0)</f>
        <v>0</v>
      </c>
      <c r="CL681" s="1740">
        <f>IFERROR(VLOOKUP($A681,'2009'!$C$3:$H$242,6,FALSE),0)</f>
        <v>0.36842105263157893</v>
      </c>
      <c r="CM681" s="1700">
        <f>IFERROR(VLOOKUP($A681,'2008'!$C$3:$H$229,2,FALSE),0)</f>
        <v>40</v>
      </c>
      <c r="CN681" s="1691">
        <f>IFERROR(VLOOKUP($A681,'2008'!$C$3:$H$229,3,FALSE),0)</f>
        <v>9</v>
      </c>
      <c r="CO681" s="1691">
        <f>IFERROR(VLOOKUP($A681,'2008'!$C$3:$H$229,4,FALSE),0)</f>
        <v>17</v>
      </c>
      <c r="CP681" s="1691">
        <f>IFERROR(VLOOKUP($A681,'2008'!$C$3:$H$229,5,FALSE),0)</f>
        <v>0</v>
      </c>
      <c r="CQ681" s="1740">
        <f>IFERROR(VLOOKUP($A681,'2008'!$C$3:$H$229,6,FALSE),0)</f>
        <v>0.42499999999999999</v>
      </c>
      <c r="CR681" s="1700">
        <f>IFERROR(VLOOKUP($A681,'2007'!$C$3:$M$238,7,FALSE),0)</f>
        <v>6</v>
      </c>
      <c r="CS681" s="1691">
        <f>IFERROR(VLOOKUP($A681,'2007'!$C$3:$M$238,8,FALSE),0)</f>
        <v>4</v>
      </c>
      <c r="CT681" s="1691">
        <f>IFERROR(VLOOKUP($A681,'2007'!$C$3:$M$238,9,FALSE),0)</f>
        <v>3</v>
      </c>
      <c r="CU681" s="1691">
        <f>IFERROR(VLOOKUP($A681,'2007'!$C$3:$M$238,10,FALSE),0)</f>
        <v>0</v>
      </c>
      <c r="CV681" s="1740">
        <f>IFERROR(VLOOKUP($A681,'2007'!$C$3:$M$238,11,FALSE),0)</f>
        <v>0.5</v>
      </c>
      <c r="CW681" s="1700">
        <f>IFERROR(VLOOKUP($A681,'2006'!$A$2:$F$200,2,FALSE),0)</f>
        <v>0</v>
      </c>
      <c r="CX681" s="1691">
        <f>IFERROR(VLOOKUP($A681,'2006'!$A$2:$F$200,4,FALSE),0)</f>
        <v>0</v>
      </c>
      <c r="CY681" s="1691">
        <f>IFERROR(VLOOKUP($A681,'2006'!$A$2:$F$200,5,FALSE),0)</f>
        <v>0</v>
      </c>
      <c r="CZ681" s="1740" t="str">
        <f>IFERROR(VLOOKUP($A681,'2006'!$A$2:$F$200,6,FALSE),0)</f>
        <v>---</v>
      </c>
      <c r="DA681" s="1700">
        <f>IFERROR(VLOOKUP($A681,'2005'!$C$3:$M$205,8,FALSE),0)</f>
        <v>0</v>
      </c>
      <c r="DB681" s="1691">
        <f>IFERROR(VLOOKUP($A681,'2005'!$C$3:$M$205,9,FALSE),0)</f>
        <v>0</v>
      </c>
      <c r="DC681" s="1691">
        <f>IFERROR(VLOOKUP($A681,'2005'!$C$3:$M$205,10,FALSE),0)</f>
        <v>0</v>
      </c>
      <c r="DD681" s="1740">
        <f>IFERROR(VLOOKUP($A681,'2005'!$C$3:$M$205,11,FALSE),0)</f>
        <v>0</v>
      </c>
      <c r="DE681" s="1700">
        <f>IFERROR(VLOOKUP($A681,'2004'!$C$3:$M$213,8,FALSE),0)</f>
        <v>0</v>
      </c>
      <c r="DF681" s="1691">
        <f>IFERROR(VLOOKUP($A681,'2004'!$C$3:$M$213,9,FALSE),0)</f>
        <v>0</v>
      </c>
      <c r="DG681" s="1691">
        <f>IFERROR(VLOOKUP($A681,'2004'!$C$3:$M$213,10,FALSE),0)</f>
        <v>0</v>
      </c>
      <c r="DH681" s="1740">
        <f>IFERROR(VLOOKUP($A681,'2004'!$C$3:$M$213,11,FALSE),0)</f>
        <v>0</v>
      </c>
      <c r="DI681" s="1700">
        <f>IFERROR(VLOOKUP($A681,'2003'!$C$3:$Q$214,12,FALSE),0)</f>
        <v>0</v>
      </c>
      <c r="DJ681" s="1691">
        <f>IFERROR(VLOOKUP($A681,'2003'!$C$3:$Q$214,13,FALSE),0)</f>
        <v>0</v>
      </c>
      <c r="DK681" s="1691">
        <f>IFERROR(VLOOKUP($A681,'2003'!$C$3:$Q$214,14,FALSE),0)</f>
        <v>0</v>
      </c>
      <c r="DL681" s="1740">
        <f>IFERROR(VLOOKUP($A681,'2003'!$C$3:$Q$214,15,FALSE),0)</f>
        <v>0</v>
      </c>
      <c r="DM681" s="1700">
        <f>IFERROR(VLOOKUP($A681,'2002'!$D$3:$R$214,12,FALSE),0)</f>
        <v>0</v>
      </c>
      <c r="DN681" s="1691">
        <f>IFERROR(VLOOKUP($A681,'2002'!$D$3:$R$214,13,FALSE),0)</f>
        <v>0</v>
      </c>
      <c r="DO681" s="1691">
        <f>IFERROR(VLOOKUP($A681,'2002'!$D$3:$R$214,14,FALSE),0)</f>
        <v>0</v>
      </c>
      <c r="DP681" s="1788">
        <f>IFERROR(VLOOKUP($A681,'2002'!$D$3:$R$214,15,FALSE),0)</f>
        <v>0</v>
      </c>
      <c r="DQ681" s="1700">
        <f>IFERROR(VLOOKUP($A681,'Pre 2002'!$C$3:$CK$382,84,FALSE),0)</f>
        <v>0</v>
      </c>
      <c r="DR681" s="1695">
        <f>IFERROR(VLOOKUP($A681,'Pre 2002'!$C$3:$CK$382,85,FALSE),0)</f>
        <v>0</v>
      </c>
      <c r="DS681" s="1695">
        <f>IFERROR(VLOOKUP($A681,'Pre 2002'!$C$3:$CK$382,86,FALSE),0)</f>
        <v>0</v>
      </c>
      <c r="DT681" s="1790">
        <f>IFERROR(VLOOKUP($A681,'Pre 2002'!$C$3:$CK$382,87,FALSE),0)</f>
        <v>0</v>
      </c>
      <c r="DU681" s="1741">
        <f>IFERROR(VLOOKUP(A681,'Pre 2002'!$C$3:$CG$382,83,FALSE),0)</f>
        <v>0</v>
      </c>
    </row>
    <row r="682" spans="1:125">
      <c r="A682" s="1580" t="s">
        <v>2162</v>
      </c>
      <c r="B682" s="1562">
        <f t="shared" si="248"/>
        <v>600</v>
      </c>
      <c r="C682" s="1562">
        <f t="shared" si="249"/>
        <v>261</v>
      </c>
      <c r="D682" s="1562">
        <f t="shared" si="250"/>
        <v>0</v>
      </c>
      <c r="E682" s="1563">
        <f t="shared" si="251"/>
        <v>0.435</v>
      </c>
      <c r="F682" s="1786">
        <f t="shared" si="252"/>
        <v>13</v>
      </c>
      <c r="G682" s="1595">
        <v>2010</v>
      </c>
      <c r="H682" s="1567">
        <f t="shared" si="263"/>
        <v>5</v>
      </c>
      <c r="I682" s="1734">
        <f t="shared" si="264"/>
        <v>174</v>
      </c>
      <c r="J682" s="1734">
        <f t="shared" si="265"/>
        <v>63</v>
      </c>
      <c r="K682" s="1734">
        <f t="shared" si="266"/>
        <v>0</v>
      </c>
      <c r="L682" s="1806">
        <f t="shared" si="267"/>
        <v>0.36206896551724138</v>
      </c>
      <c r="M682" s="1802">
        <v>10</v>
      </c>
      <c r="N682" s="1802">
        <v>1</v>
      </c>
      <c r="O682" s="1700">
        <f>IFERROR(VLOOKUP($A682,'2022'!$B$2:$K$174,3,FALSE),0)</f>
        <v>57</v>
      </c>
      <c r="P682" s="1858">
        <f>IFERROR(VLOOKUP($A682,'2022'!$B$2:$K$174,4,FALSE),0)</f>
        <v>11</v>
      </c>
      <c r="Q682" s="1858">
        <f>IFERROR(VLOOKUP($A682,'2022'!$B$2:$K$174,5,FALSE),0)</f>
        <v>23</v>
      </c>
      <c r="R682" s="1858">
        <f>IFERROR(VLOOKUP($A682,'2022'!$B$2:$K$174,8,FALSE),0)</f>
        <v>0</v>
      </c>
      <c r="S682" s="1740">
        <f>IFERROR(VLOOKUP($A682,'2022'!$B$2:$K$174,10,FALSE),0)</f>
        <v>0.40400000000000003</v>
      </c>
      <c r="T682" s="1700">
        <f>IFERROR(VLOOKUP($A682,'2021'!$B$2:$K$174,3,FALSE),0)</f>
        <v>51</v>
      </c>
      <c r="U682" s="1843">
        <f>IFERROR(VLOOKUP($A682,'2021'!$B$2:$K$174,4,FALSE),0)</f>
        <v>10</v>
      </c>
      <c r="V682" s="1843">
        <f>IFERROR(VLOOKUP($A682,'2021'!$B$2:$K$174,5,FALSE),0)</f>
        <v>29</v>
      </c>
      <c r="W682" s="1843">
        <f>IFERROR(VLOOKUP($A682,'2021'!$B$2:$K$174,8,FALSE),0)</f>
        <v>0</v>
      </c>
      <c r="X682" s="1740">
        <f>IFERROR(VLOOKUP($A682,'2021'!$B$2:$K$174,10,FALSE),0)</f>
        <v>0.56899999999999995</v>
      </c>
      <c r="Y682" s="1700">
        <f>IFERROR(VLOOKUP($A682,'2020'!$B$2:$K$170,3,FALSE),0)</f>
        <v>58</v>
      </c>
      <c r="Z682" s="1829">
        <f>IFERROR(VLOOKUP($A682,'2020'!$B$2:$K$170,4,FALSE),0)</f>
        <v>17</v>
      </c>
      <c r="AA682" s="1829">
        <f>IFERROR(VLOOKUP($A682,'2020'!$B$2:$K$170,5,FALSE),0)</f>
        <v>34</v>
      </c>
      <c r="AB682" s="1829">
        <f>IFERROR(VLOOKUP($A682,'2020'!$B$2:$K$170,8,FALSE),0)</f>
        <v>0</v>
      </c>
      <c r="AC682" s="1740">
        <f>IFERROR(VLOOKUP($A682,'2020'!$B$2:$K$170,10,FALSE),0)</f>
        <v>0.58599999999999997</v>
      </c>
      <c r="AD682" s="1700">
        <f>IFERROR(VLOOKUP($A682,'2019'!$B$2:$K$170,3,FALSE),0)</f>
        <v>66</v>
      </c>
      <c r="AE682" s="1823">
        <f>IFERROR(VLOOKUP($A682,'2019'!$B$2:$K$170,4,FALSE),0)</f>
        <v>19</v>
      </c>
      <c r="AF682" s="1823">
        <f>IFERROR(VLOOKUP($A682,'2019'!$B$2:$K$170,5,FALSE),0)</f>
        <v>30</v>
      </c>
      <c r="AG682" s="1823">
        <f>IFERROR(VLOOKUP($A682,'2019'!$B$2:$K$170,8,FALSE),0)</f>
        <v>0</v>
      </c>
      <c r="AH682" s="1740">
        <f>IFERROR(VLOOKUP($A682,'2019'!$B$2:$K$170,10,FALSE),0)</f>
        <v>0.45500000000000002</v>
      </c>
      <c r="AI682" s="1700">
        <f>IFERROR(VLOOKUP($A682,'2018'!$B$2:$K$170,3,FALSE),0)</f>
        <v>52</v>
      </c>
      <c r="AJ682" s="1821">
        <f>IFERROR(VLOOKUP($A682,'2018'!$B$2:$K$170,4,FALSE),0)</f>
        <v>17</v>
      </c>
      <c r="AK682" s="1821">
        <f>IFERROR(VLOOKUP($A682,'2018'!$B$2:$K$170,5,FALSE),0)</f>
        <v>22</v>
      </c>
      <c r="AL682" s="1821">
        <f>IFERROR(VLOOKUP($A682,'2018'!$B$2:$K$170,8,FALSE),0)</f>
        <v>0</v>
      </c>
      <c r="AM682" s="1740">
        <f>IFERROR(VLOOKUP($A682,'2018'!$B$2:$K$170,10,FALSE),0)</f>
        <v>0.42299999999999999</v>
      </c>
      <c r="AN682" s="1700">
        <f>IFERROR(VLOOKUP($A682,'2017'!$B$2:$J$163,2,FALSE),0)</f>
        <v>48</v>
      </c>
      <c r="AO682" s="1815">
        <f>IFERROR(VLOOKUP($A682,'2017'!$B$2:$J$163,3,FALSE),0)</f>
        <v>12</v>
      </c>
      <c r="AP682" s="1815">
        <f>IFERROR(VLOOKUP($A682,'2017'!$B$2:$J$163,4,FALSE),0)</f>
        <v>21</v>
      </c>
      <c r="AQ682" s="1815">
        <f>IFERROR(VLOOKUP($A682,'2017'!$B$2:$J$163,7,FALSE),0)</f>
        <v>0</v>
      </c>
      <c r="AR682" s="1740">
        <f>IFERROR(VLOOKUP($A682,'2017'!$B$2:$J$163,9,FALSE),0)</f>
        <v>0.4375</v>
      </c>
      <c r="AS682" s="1700">
        <f>IFERROR(VLOOKUP($A682,'2016'!$B$2:$K$165,3,FALSE),0)</f>
        <v>48</v>
      </c>
      <c r="AT682" s="1796">
        <f>IFERROR(VLOOKUP($A682,'2016'!$B$2:$K$165,4,FALSE),0)</f>
        <v>7</v>
      </c>
      <c r="AU682" s="1796">
        <f>IFERROR(VLOOKUP($A682,'2016'!$B$2:$K$165,5,FALSE),0)</f>
        <v>19</v>
      </c>
      <c r="AV682" s="1796">
        <f>IFERROR(VLOOKUP($A682,'2016'!$B$2:$K$165,8,FALSE),0)</f>
        <v>0</v>
      </c>
      <c r="AW682" s="1740">
        <f>IFERROR(VLOOKUP($A682,'2016'!$B$2:$K$165,10,FALSE),0)</f>
        <v>0.39600000000000002</v>
      </c>
      <c r="AX682" s="1700">
        <f>IFERROR(VLOOKUP($A682,'2015'!$B$2:$K$165,3,FALSE),0)</f>
        <v>46</v>
      </c>
      <c r="AY682" s="1695">
        <f>IFERROR(VLOOKUP($A682,'2015'!$B$2:$K$165,4,FALSE),0)</f>
        <v>11</v>
      </c>
      <c r="AZ682" s="1695">
        <f>IFERROR(VLOOKUP($A682,'2015'!$B$2:$K$165,5,FALSE),0)</f>
        <v>20</v>
      </c>
      <c r="BA682" s="1695">
        <f>IFERROR(VLOOKUP($A682,'2015'!$B$2:$K$165,8,FALSE),0)</f>
        <v>0</v>
      </c>
      <c r="BB682" s="1740">
        <f>IFERROR(VLOOKUP($A682,'2015'!$B$2:$K$165,10,FALSE),0)</f>
        <v>0.43478260869565216</v>
      </c>
      <c r="BC682" s="1700">
        <f>IFERROR(VLOOKUP($A682,'2014'!$B$2:$K$157,3,FALSE),0)</f>
        <v>43</v>
      </c>
      <c r="BD682" s="1691">
        <f>IFERROR(VLOOKUP($A682,'2014'!$B$2:$K$157,4,FALSE),0)</f>
        <v>11</v>
      </c>
      <c r="BE682" s="1691">
        <f>IFERROR(VLOOKUP($A682,'2014'!$B$2:$K$157,5,FALSE),0)</f>
        <v>17</v>
      </c>
      <c r="BF682" s="1691">
        <f>IFERROR(VLOOKUP($A682,'2014'!$B$2:$K$157,8,FALSE),0)</f>
        <v>0</v>
      </c>
      <c r="BG682" s="1740">
        <f>IFERROR(VLOOKUP($A682,'2014'!$B$2:$K$157,10,FALSE),0)</f>
        <v>0.39534883720930231</v>
      </c>
      <c r="BH682" s="1700">
        <f>IFERROR(VLOOKUP($A682,'2013'!$D$4:$I$249,2,FALSE),0)</f>
        <v>38</v>
      </c>
      <c r="BI682" s="1691">
        <f>IFERROR(VLOOKUP($A682,'2013'!$D$4:$I$249,3,FALSE),0)</f>
        <v>10</v>
      </c>
      <c r="BJ682" s="1691">
        <f>IFERROR(VLOOKUP($A682,'2013'!$D$4:$I$249,4,FALSE),0)</f>
        <v>15</v>
      </c>
      <c r="BK682" s="1691">
        <f>IFERROR(VLOOKUP($A682,'2013'!$D$4:$I$249,5,FALSE),0)</f>
        <v>0</v>
      </c>
      <c r="BL682" s="1740">
        <f>IFERROR(VLOOKUP($A682,'2013'!$D$4:$I$249,6,FALSE),0)</f>
        <v>0.39473684210526316</v>
      </c>
      <c r="BM682" s="1737">
        <f>IFERROR(VLOOKUP($A682,'2012'!$D$3:$O$172,2,FALSE),0)</f>
        <v>93</v>
      </c>
      <c r="BN682" s="1691">
        <f>IFERROR(VLOOKUP($A682,'2012'!$D$3:$O$172,3,FALSE),0)</f>
        <v>31</v>
      </c>
      <c r="BO682" s="1743">
        <f>IFERROR(VLOOKUP($A682,'2012'!$D$3:$O$172,4,FALSE),0)</f>
        <v>0</v>
      </c>
      <c r="BP682" s="1700">
        <f>IFERROR(VLOOKUP($A682,'2012'!$D$3:$O$172,5,FALSE),0)</f>
        <v>38</v>
      </c>
      <c r="BQ682" s="1691">
        <f>IFERROR(VLOOKUP($A682,'2012'!$D$3:$O$172,6,FALSE),0)</f>
        <v>8</v>
      </c>
      <c r="BR682" s="1691">
        <f>IFERROR(VLOOKUP($A682,'2012'!$D$3:$O$172,7,FALSE),0)</f>
        <v>11</v>
      </c>
      <c r="BS682" s="1691">
        <f>IFERROR(VLOOKUP($A682,'2012'!$D$3:$O$172,8,FALSE),0)</f>
        <v>0</v>
      </c>
      <c r="BT682" s="1740">
        <f>IFERROR(VLOOKUP($A682,'2012'!$D$3:$O$172,9,FALSE),0)</f>
        <v>0.28947368421052633</v>
      </c>
      <c r="BU682" s="1737">
        <f>IFERROR(VLOOKUP($A682,'2012'!$D$3:$O$172,10,FALSE),0)</f>
        <v>55</v>
      </c>
      <c r="BV682" s="1691">
        <f>IFERROR(VLOOKUP($A682,'2012'!$D$3:$O$172,11,FALSE),0)</f>
        <v>20</v>
      </c>
      <c r="BW682" s="1743">
        <f>IFERROR(VLOOKUP($A682,'2012'!$D$3:$O$172,12,FALSE),0)</f>
        <v>0</v>
      </c>
      <c r="BX682" s="1700">
        <f>IFERROR(VLOOKUP($A682,'2011'!$D$4:$I$251,2,FALSE),0)</f>
        <v>41</v>
      </c>
      <c r="BY682" s="1691">
        <f>IFERROR(VLOOKUP($A682,'2011'!$D$4:$I$251,3,FALSE),0)</f>
        <v>9</v>
      </c>
      <c r="BZ682" s="1691">
        <f>IFERROR(VLOOKUP($A682,'2011'!$D$4:$I$251,4,FALSE),0)</f>
        <v>14</v>
      </c>
      <c r="CA682" s="1691">
        <f>IFERROR(VLOOKUP($A682,'2011'!$D$4:$I$251,5,FALSE),0)</f>
        <v>0</v>
      </c>
      <c r="CB682" s="1740">
        <f>IFERROR(VLOOKUP($A682,'2011'!$D$4:$I$251,6,FALSE),0)</f>
        <v>0.34146341463414637</v>
      </c>
      <c r="CC682" s="1700">
        <f>IFERROR(VLOOKUP($A682,'2010'!$C$3:$H$234,2,FALSE),0)</f>
        <v>14</v>
      </c>
      <c r="CD682" s="1691">
        <f>IFERROR(VLOOKUP($A682,'2010'!$C$3:$H$234,3,FALSE),0)</f>
        <v>4</v>
      </c>
      <c r="CE682" s="1691">
        <f>IFERROR(VLOOKUP($A682,'2010'!$C$3:$H$234,4,FALSE),0)</f>
        <v>6</v>
      </c>
      <c r="CF682" s="1691">
        <f>IFERROR(VLOOKUP($A682,'2010'!$C$3:$H$234,5,FALSE),0)</f>
        <v>0</v>
      </c>
      <c r="CG682" s="1740">
        <f>IFERROR(VLOOKUP($A682,'2010'!$C$3:$H$234,6,FALSE),0)</f>
        <v>0.42857142857142855</v>
      </c>
      <c r="CH682" s="1700">
        <f>IFERROR(VLOOKUP($A682,'2009'!$C$3:$H$242,2,FALSE),0)</f>
        <v>0</v>
      </c>
      <c r="CI682" s="1691">
        <f>IFERROR(VLOOKUP($A682,'2009'!$C$3:$H$242,3,FALSE),0)</f>
        <v>0</v>
      </c>
      <c r="CJ682" s="1691">
        <f>IFERROR(VLOOKUP($A682,'2009'!$C$3:$H$242,4,FALSE),0)</f>
        <v>0</v>
      </c>
      <c r="CK682" s="1691">
        <f>IFERROR(VLOOKUP($A682,'2009'!$C$3:$H$242,5,FALSE),0)</f>
        <v>0</v>
      </c>
      <c r="CL682" s="1740">
        <f>IFERROR(VLOOKUP($A682,'2009'!$C$3:$H$242,6,FALSE),0)</f>
        <v>0</v>
      </c>
      <c r="CM682" s="1700">
        <f>IFERROR(VLOOKUP($A682,'2008'!$C$3:$H$229,2,FALSE),0)</f>
        <v>0</v>
      </c>
      <c r="CN682" s="1691">
        <f>IFERROR(VLOOKUP($A682,'2008'!$C$3:$H$229,3,FALSE),0)</f>
        <v>0</v>
      </c>
      <c r="CO682" s="1691">
        <f>IFERROR(VLOOKUP($A682,'2008'!$C$3:$H$229,4,FALSE),0)</f>
        <v>0</v>
      </c>
      <c r="CP682" s="1691">
        <f>IFERROR(VLOOKUP($A682,'2008'!$C$3:$H$229,5,FALSE),0)</f>
        <v>0</v>
      </c>
      <c r="CQ682" s="1740">
        <f>IFERROR(VLOOKUP($A682,'2008'!$C$3:$H$229,6,FALSE),0)</f>
        <v>0</v>
      </c>
      <c r="CR682" s="1700">
        <f>IFERROR(VLOOKUP($A682,'2007'!$C$3:$M$238,7,FALSE),0)</f>
        <v>0</v>
      </c>
      <c r="CS682" s="1691">
        <f>IFERROR(VLOOKUP($A682,'2007'!$C$3:$M$238,8,FALSE),0)</f>
        <v>0</v>
      </c>
      <c r="CT682" s="1691">
        <f>IFERROR(VLOOKUP($A682,'2007'!$C$3:$M$238,9,FALSE),0)</f>
        <v>0</v>
      </c>
      <c r="CU682" s="1691">
        <f>IFERROR(VLOOKUP($A682,'2007'!$C$3:$M$238,10,FALSE),0)</f>
        <v>0</v>
      </c>
      <c r="CV682" s="1740">
        <f>IFERROR(VLOOKUP($A682,'2007'!$C$3:$M$238,11,FALSE),0)</f>
        <v>0</v>
      </c>
      <c r="CW682" s="1700">
        <f>IFERROR(VLOOKUP($A682,'2006'!$A$2:$F$200,2,FALSE),0)</f>
        <v>0</v>
      </c>
      <c r="CX682" s="1691">
        <f>IFERROR(VLOOKUP($A682,'2006'!$A$2:$F$200,4,FALSE),0)</f>
        <v>0</v>
      </c>
      <c r="CY682" s="1691">
        <f>IFERROR(VLOOKUP($A682,'2006'!$A$2:$F$200,5,FALSE),0)</f>
        <v>0</v>
      </c>
      <c r="CZ682" s="1740">
        <f>IFERROR(VLOOKUP($A682,'2006'!$A$2:$F$200,6,FALSE),0)</f>
        <v>0</v>
      </c>
      <c r="DA682" s="1700">
        <f>IFERROR(VLOOKUP($A682,'2005'!$C$3:$M$205,8,FALSE),0)</f>
        <v>0</v>
      </c>
      <c r="DB682" s="1691">
        <f>IFERROR(VLOOKUP($A682,'2005'!$C$3:$M$205,9,FALSE),0)</f>
        <v>0</v>
      </c>
      <c r="DC682" s="1691">
        <f>IFERROR(VLOOKUP($A682,'2005'!$C$3:$M$205,10,FALSE),0)</f>
        <v>0</v>
      </c>
      <c r="DD682" s="1740">
        <f>IFERROR(VLOOKUP($A682,'2005'!$C$3:$M$205,11,FALSE),0)</f>
        <v>0</v>
      </c>
      <c r="DE682" s="1700">
        <f>IFERROR(VLOOKUP($A682,'2004'!$C$3:$M$213,8,FALSE),0)</f>
        <v>0</v>
      </c>
      <c r="DF682" s="1691">
        <f>IFERROR(VLOOKUP($A682,'2004'!$C$3:$M$213,9,FALSE),0)</f>
        <v>0</v>
      </c>
      <c r="DG682" s="1691">
        <f>IFERROR(VLOOKUP($A682,'2004'!$C$3:$M$213,10,FALSE),0)</f>
        <v>0</v>
      </c>
      <c r="DH682" s="1740">
        <f>IFERROR(VLOOKUP($A682,'2004'!$C$3:$M$213,11,FALSE),0)</f>
        <v>0</v>
      </c>
      <c r="DI682" s="1700">
        <f>IFERROR(VLOOKUP($A682,'2003'!$C$3:$Q$214,12,FALSE),0)</f>
        <v>0</v>
      </c>
      <c r="DJ682" s="1691">
        <f>IFERROR(VLOOKUP($A682,'2003'!$C$3:$Q$214,13,FALSE),0)</f>
        <v>0</v>
      </c>
      <c r="DK682" s="1691">
        <f>IFERROR(VLOOKUP($A682,'2003'!$C$3:$Q$214,14,FALSE),0)</f>
        <v>0</v>
      </c>
      <c r="DL682" s="1740">
        <f>IFERROR(VLOOKUP($A682,'2003'!$C$3:$Q$214,15,FALSE),0)</f>
        <v>0</v>
      </c>
      <c r="DM682" s="1700">
        <f>IFERROR(VLOOKUP($A682,'2002'!$D$3:$R$214,12,FALSE),0)</f>
        <v>0</v>
      </c>
      <c r="DN682" s="1691">
        <f>IFERROR(VLOOKUP($A682,'2002'!$D$3:$R$214,13,FALSE),0)</f>
        <v>0</v>
      </c>
      <c r="DO682" s="1691">
        <f>IFERROR(VLOOKUP($A682,'2002'!$D$3:$R$214,14,FALSE),0)</f>
        <v>0</v>
      </c>
      <c r="DP682" s="1788">
        <f>IFERROR(VLOOKUP($A682,'2002'!$D$3:$R$214,15,FALSE),0)</f>
        <v>0</v>
      </c>
      <c r="DQ682" s="1700">
        <f>IFERROR(VLOOKUP($A682,'Pre 2002'!$C$3:$CK$382,84,FALSE),0)</f>
        <v>0</v>
      </c>
      <c r="DR682" s="1695">
        <f>IFERROR(VLOOKUP($A682,'Pre 2002'!$C$3:$CK$382,85,FALSE),0)</f>
        <v>0</v>
      </c>
      <c r="DS682" s="1695">
        <f>IFERROR(VLOOKUP($A682,'Pre 2002'!$C$3:$CK$382,86,FALSE),0)</f>
        <v>0</v>
      </c>
      <c r="DT682" s="1790">
        <f>IFERROR(VLOOKUP($A682,'Pre 2002'!$C$3:$CK$382,87,FALSE),0)</f>
        <v>0</v>
      </c>
      <c r="DU682" s="1741">
        <f>IFERROR(VLOOKUP(A682,'Pre 2002'!$C$3:$CG$382,83,FALSE),0)</f>
        <v>0</v>
      </c>
    </row>
    <row r="683" spans="1:125">
      <c r="A683" s="1578" t="s">
        <v>2273</v>
      </c>
      <c r="B683" s="1562">
        <f t="shared" si="248"/>
        <v>252</v>
      </c>
      <c r="C683" s="1562">
        <f t="shared" si="249"/>
        <v>109</v>
      </c>
      <c r="D683" s="1562">
        <f t="shared" si="250"/>
        <v>0</v>
      </c>
      <c r="E683" s="1563">
        <f t="shared" si="251"/>
        <v>0.43253968253968256</v>
      </c>
      <c r="F683" s="1786">
        <f t="shared" si="252"/>
        <v>5</v>
      </c>
      <c r="G683" s="1595">
        <v>2018</v>
      </c>
      <c r="H683" s="1817"/>
      <c r="I683" s="1734"/>
      <c r="J683" s="1734"/>
      <c r="K683" s="1734"/>
      <c r="L683" s="1734"/>
      <c r="O683" s="1700">
        <f>IFERROR(VLOOKUP($A683,'2022'!$B$2:$K$174,3,FALSE),0)</f>
        <v>71</v>
      </c>
      <c r="P683" s="1858">
        <f>IFERROR(VLOOKUP($A683,'2022'!$B$2:$K$174,4,FALSE),0)</f>
        <v>15</v>
      </c>
      <c r="Q683" s="1858">
        <f>IFERROR(VLOOKUP($A683,'2022'!$B$2:$K$174,5,FALSE),0)</f>
        <v>29</v>
      </c>
      <c r="R683" s="1858">
        <f>IFERROR(VLOOKUP($A683,'2022'!$B$2:$K$174,8,FALSE),0)</f>
        <v>0</v>
      </c>
      <c r="S683" s="1740">
        <f>IFERROR(VLOOKUP($A683,'2022'!$B$2:$K$174,10,FALSE),0)</f>
        <v>0.40799999999999997</v>
      </c>
      <c r="T683" s="1700">
        <f>IFERROR(VLOOKUP($A683,'2021'!$B$2:$K$174,3,FALSE),0)</f>
        <v>51</v>
      </c>
      <c r="U683" s="1843">
        <f>IFERROR(VLOOKUP($A683,'2021'!$B$2:$K$174,4,FALSE),0)</f>
        <v>13</v>
      </c>
      <c r="V683" s="1843">
        <f>IFERROR(VLOOKUP($A683,'2021'!$B$2:$K$174,5,FALSE),0)</f>
        <v>25</v>
      </c>
      <c r="W683" s="1843">
        <f>IFERROR(VLOOKUP($A683,'2021'!$B$2:$K$174,8,FALSE),0)</f>
        <v>0</v>
      </c>
      <c r="X683" s="1740">
        <f>IFERROR(VLOOKUP($A683,'2021'!$B$2:$K$174,10,FALSE),0)</f>
        <v>0.49</v>
      </c>
      <c r="Y683" s="1700">
        <f>IFERROR(VLOOKUP($A683,'2020'!$B$2:$K$170,3,FALSE),0)</f>
        <v>50</v>
      </c>
      <c r="Z683" s="1829">
        <f>IFERROR(VLOOKUP($A683,'2020'!$B$2:$K$170,4,FALSE),0)</f>
        <v>17</v>
      </c>
      <c r="AA683" s="1829">
        <f>IFERROR(VLOOKUP($A683,'2020'!$B$2:$K$170,5,FALSE),0)</f>
        <v>20</v>
      </c>
      <c r="AB683" s="1829">
        <f>IFERROR(VLOOKUP($A683,'2020'!$B$2:$K$170,8,FALSE),0)</f>
        <v>0</v>
      </c>
      <c r="AC683" s="1740">
        <f>IFERROR(VLOOKUP($A683,'2020'!$B$2:$K$170,10,FALSE),0)</f>
        <v>0.4</v>
      </c>
      <c r="AD683" s="1700">
        <f>IFERROR(VLOOKUP($A683,'2019'!$B$2:$K$170,3,FALSE),0)</f>
        <v>58</v>
      </c>
      <c r="AE683" s="1823">
        <f>IFERROR(VLOOKUP($A683,'2019'!$B$2:$K$170,4,FALSE),0)</f>
        <v>18</v>
      </c>
      <c r="AF683" s="1823">
        <f>IFERROR(VLOOKUP($A683,'2019'!$B$2:$K$170,5,FALSE),0)</f>
        <v>26</v>
      </c>
      <c r="AG683" s="1823">
        <f>IFERROR(VLOOKUP($A683,'2019'!$B$2:$K$170,8,FALSE),0)</f>
        <v>0</v>
      </c>
      <c r="AH683" s="1740">
        <f>IFERROR(VLOOKUP($A683,'2019'!$B$2:$K$170,10,FALSE),0)</f>
        <v>0.44800000000000001</v>
      </c>
      <c r="AI683" s="1700">
        <f>IFERROR(VLOOKUP($A683,'2018'!$B$2:$K$170,3,FALSE),0)</f>
        <v>22</v>
      </c>
      <c r="AJ683" s="1821">
        <f>IFERROR(VLOOKUP($A683,'2018'!$B$2:$K$170,4,FALSE),0)</f>
        <v>4</v>
      </c>
      <c r="AK683" s="1821">
        <f>IFERROR(VLOOKUP($A683,'2018'!$B$2:$K$170,5,FALSE),0)</f>
        <v>9</v>
      </c>
      <c r="AL683" s="1821">
        <f>IFERROR(VLOOKUP($A683,'2018'!$B$2:$K$170,8,FALSE),0)</f>
        <v>0</v>
      </c>
      <c r="AM683" s="1740">
        <f>IFERROR(VLOOKUP($A683,'2018'!$B$2:$K$170,10,FALSE),0)</f>
        <v>0.40899999999999997</v>
      </c>
      <c r="DT683" s="1858"/>
    </row>
    <row r="684" spans="1:125">
      <c r="A684" s="1579" t="s">
        <v>1830</v>
      </c>
      <c r="B684" s="1562">
        <f t="shared" si="248"/>
        <v>155</v>
      </c>
      <c r="C684" s="1562">
        <f t="shared" si="249"/>
        <v>67</v>
      </c>
      <c r="D684" s="1562">
        <f t="shared" si="250"/>
        <v>0</v>
      </c>
      <c r="E684" s="1563">
        <f t="shared" si="251"/>
        <v>0.43225806451612903</v>
      </c>
      <c r="F684" s="1786">
        <f t="shared" si="252"/>
        <v>4</v>
      </c>
      <c r="G684" s="1595" t="s">
        <v>2159</v>
      </c>
      <c r="H684" s="1567">
        <f t="shared" ref="H684:H689" si="268">IF(BC684&gt;0,1,0)+IF(BH684&gt;0,1,0)+IF(BP684&gt;0,1,0)+IF(BX684&gt;0,1,0)+IF(CC684&gt;0,1,0)+IF(CH684&gt;0,1,0)+IF(CM684&gt;0,1,0)+IF(CR684&gt;0,1,0)+IF(CW684&gt;0,1,0)+IF(DA684&gt;0,1,0)+IF(DE684&gt;0,1,0)+IF(DI684&gt;0,1,0)+IF(DM684&gt;0,1,0)+DU684</f>
        <v>4</v>
      </c>
      <c r="I684" s="1734">
        <f t="shared" ref="I684:I689" si="269">SUM(BC684,BH684,BP684,BX684,CC684,CH684,CM684,CR684,CW684,DA684,DE684,DI684,DM684,DQ684)</f>
        <v>155</v>
      </c>
      <c r="J684" s="1734">
        <f t="shared" ref="J684:K689" si="270">SUM(BE684,BJ684,BR684,BZ684,CE684,CJ684,CO684,CT684,CX684,DB684,DF684,DJ684,DN684,DR684)</f>
        <v>67</v>
      </c>
      <c r="K684" s="1734">
        <f t="shared" si="270"/>
        <v>0</v>
      </c>
      <c r="L684" s="1806">
        <f t="shared" ref="L684:L689" si="271">IF(I684=0,0,J684/I684)</f>
        <v>0.43225806451612903</v>
      </c>
      <c r="O684" s="1700">
        <f>IFERROR(VLOOKUP($A684,'2022'!$B$2:$K$174,3,FALSE),0)</f>
        <v>0</v>
      </c>
      <c r="P684" s="1858">
        <f>IFERROR(VLOOKUP($A684,'2022'!$B$2:$K$174,4,FALSE),0)</f>
        <v>0</v>
      </c>
      <c r="Q684" s="1858">
        <f>IFERROR(VLOOKUP($A684,'2022'!$B$2:$K$174,5,FALSE),0)</f>
        <v>0</v>
      </c>
      <c r="R684" s="1858">
        <f>IFERROR(VLOOKUP($A684,'2022'!$B$2:$K$174,8,FALSE),0)</f>
        <v>0</v>
      </c>
      <c r="S684" s="1740">
        <f>IFERROR(VLOOKUP($A684,'2022'!$B$2:$K$174,10,FALSE),0)</f>
        <v>0</v>
      </c>
      <c r="T684" s="1700">
        <f>IFERROR(VLOOKUP($A684,'2021'!$B$2:$K$174,3,FALSE),0)</f>
        <v>0</v>
      </c>
      <c r="U684" s="1843">
        <f>IFERROR(VLOOKUP($A684,'2021'!$B$2:$K$174,4,FALSE),0)</f>
        <v>0</v>
      </c>
      <c r="V684" s="1843">
        <f>IFERROR(VLOOKUP($A684,'2021'!$B$2:$K$174,5,FALSE),0)</f>
        <v>0</v>
      </c>
      <c r="W684" s="1843">
        <f>IFERROR(VLOOKUP($A684,'2021'!$B$2:$K$174,8,FALSE),0)</f>
        <v>0</v>
      </c>
      <c r="X684" s="1740">
        <f>IFERROR(VLOOKUP($A684,'2021'!$B$2:$K$174,10,FALSE),0)</f>
        <v>0</v>
      </c>
      <c r="Y684" s="1700">
        <f>IFERROR(VLOOKUP($A684,'2020'!$B$2:$K$170,3,FALSE),0)</f>
        <v>0</v>
      </c>
      <c r="Z684" s="1829">
        <f>IFERROR(VLOOKUP($A684,'2020'!$B$2:$K$170,4,FALSE),0)</f>
        <v>0</v>
      </c>
      <c r="AA684" s="1829">
        <f>IFERROR(VLOOKUP($A684,'2020'!$B$2:$K$170,5,FALSE),0)</f>
        <v>0</v>
      </c>
      <c r="AB684" s="1829">
        <f>IFERROR(VLOOKUP($A684,'2020'!$B$2:$K$170,8,FALSE),0)</f>
        <v>0</v>
      </c>
      <c r="AC684" s="1740">
        <f>IFERROR(VLOOKUP($A684,'2020'!$B$2:$K$170,10,FALSE),0)</f>
        <v>0</v>
      </c>
      <c r="AD684" s="1700">
        <f>IFERROR(VLOOKUP($A684,'2019'!$B$2:$K$170,3,FALSE),0)</f>
        <v>0</v>
      </c>
      <c r="AE684" s="1823">
        <f>IFERROR(VLOOKUP($A684,'2019'!$B$2:$K$170,4,FALSE),0)</f>
        <v>0</v>
      </c>
      <c r="AF684" s="1823">
        <f>IFERROR(VLOOKUP($A684,'2019'!$B$2:$K$170,5,FALSE),0)</f>
        <v>0</v>
      </c>
      <c r="AG684" s="1823">
        <f>IFERROR(VLOOKUP($A684,'2019'!$B$2:$K$170,8,FALSE),0)</f>
        <v>0</v>
      </c>
      <c r="AH684" s="1740">
        <f>IFERROR(VLOOKUP($A684,'2019'!$B$2:$K$170,10,FALSE),0)</f>
        <v>0</v>
      </c>
      <c r="AI684" s="1700">
        <f>IFERROR(VLOOKUP($A684,'2018'!$B$2:$K$170,3,FALSE),0)</f>
        <v>0</v>
      </c>
      <c r="AJ684" s="1821">
        <f>IFERROR(VLOOKUP($A684,'2018'!$B$2:$K$170,4,FALSE),0)</f>
        <v>0</v>
      </c>
      <c r="AK684" s="1821">
        <f>IFERROR(VLOOKUP($A684,'2018'!$B$2:$K$170,5,FALSE),0)</f>
        <v>0</v>
      </c>
      <c r="AL684" s="1821">
        <f>IFERROR(VLOOKUP($A684,'2018'!$B$2:$K$170,8,FALSE),0)</f>
        <v>0</v>
      </c>
      <c r="AM684" s="1740">
        <f>IFERROR(VLOOKUP($A684,'2018'!$B$2:$K$170,10,FALSE),0)</f>
        <v>0</v>
      </c>
      <c r="AN684" s="1700">
        <f>IFERROR(VLOOKUP($A684,'2017'!$B$2:$J$163,2,FALSE),0)</f>
        <v>0</v>
      </c>
      <c r="AO684" s="1815">
        <f>IFERROR(VLOOKUP($A684,'2017'!$B$2:$J$163,3,FALSE),0)</f>
        <v>0</v>
      </c>
      <c r="AP684" s="1815">
        <f>IFERROR(VLOOKUP($A684,'2017'!$B$2:$J$163,4,FALSE),0)</f>
        <v>0</v>
      </c>
      <c r="AQ684" s="1815">
        <f>IFERROR(VLOOKUP($A684,'2017'!$B$2:$J$163,7,FALSE),0)</f>
        <v>0</v>
      </c>
      <c r="AR684" s="1740">
        <f>IFERROR(VLOOKUP($A684,'2017'!$B$2:$J$163,9,FALSE),0)</f>
        <v>0</v>
      </c>
      <c r="AS684" s="1700">
        <f>IFERROR(VLOOKUP($A684,'2016'!$B$2:$K$165,3,FALSE),0)</f>
        <v>0</v>
      </c>
      <c r="AT684" s="1796">
        <f>IFERROR(VLOOKUP($A684,'2016'!$B$2:$K$165,4,FALSE),0)</f>
        <v>0</v>
      </c>
      <c r="AU684" s="1796">
        <f>IFERROR(VLOOKUP($A684,'2016'!$B$2:$K$165,5,FALSE),0)</f>
        <v>0</v>
      </c>
      <c r="AV684" s="1796">
        <f>IFERROR(VLOOKUP($A684,'2016'!$B$2:$K$165,8,FALSE),0)</f>
        <v>0</v>
      </c>
      <c r="AW684" s="1740">
        <f>IFERROR(VLOOKUP($A684,'2016'!$B$2:$K$165,10,FALSE),0)</f>
        <v>0</v>
      </c>
      <c r="AX684" s="1700">
        <f>IFERROR(VLOOKUP($A684,'2015'!$B$2:$K$165,3,FALSE),0)</f>
        <v>0</v>
      </c>
      <c r="AY684" s="1695">
        <f>IFERROR(VLOOKUP($A684,'2015'!$B$2:$K$165,4,FALSE),0)</f>
        <v>0</v>
      </c>
      <c r="AZ684" s="1695">
        <f>IFERROR(VLOOKUP($A684,'2015'!$B$2:$K$165,5,FALSE),0)</f>
        <v>0</v>
      </c>
      <c r="BA684" s="1695">
        <f>IFERROR(VLOOKUP($A684,'2015'!$B$2:$K$165,8,FALSE),0)</f>
        <v>0</v>
      </c>
      <c r="BB684" s="1740">
        <f>IFERROR(VLOOKUP($A684,'2015'!$B$2:$K$165,10,FALSE),0)</f>
        <v>0</v>
      </c>
      <c r="BC684" s="1700">
        <f>IFERROR(VLOOKUP($A684,'2014'!$B$2:$K$157,3,FALSE),0)</f>
        <v>0</v>
      </c>
      <c r="BD684" s="1691">
        <f>IFERROR(VLOOKUP($A684,'2014'!$B$2:$K$157,4,FALSE),0)</f>
        <v>0</v>
      </c>
      <c r="BE684" s="1691">
        <f>IFERROR(VLOOKUP($A684,'2014'!$B$2:$K$157,5,FALSE),0)</f>
        <v>0</v>
      </c>
      <c r="BF684" s="1691">
        <f>IFERROR(VLOOKUP($A684,'2014'!$B$2:$K$157,8,FALSE),0)</f>
        <v>0</v>
      </c>
      <c r="BG684" s="1740">
        <f>IFERROR(VLOOKUP($A684,'2014'!$B$2:$K$157,10,FALSE),0)</f>
        <v>0</v>
      </c>
      <c r="BH684" s="1700">
        <f>IFERROR(VLOOKUP($A684,'2013'!$D$4:$I$249,2,FALSE),0)</f>
        <v>0</v>
      </c>
      <c r="BI684" s="1691">
        <f>IFERROR(VLOOKUP($A684,'2013'!$D$4:$I$249,3,FALSE),0)</f>
        <v>0</v>
      </c>
      <c r="BJ684" s="1691">
        <f>IFERROR(VLOOKUP($A684,'2013'!$D$4:$I$249,4,FALSE),0)</f>
        <v>0</v>
      </c>
      <c r="BK684" s="1691">
        <f>IFERROR(VLOOKUP($A684,'2013'!$D$4:$I$249,5,FALSE),0)</f>
        <v>0</v>
      </c>
      <c r="BL684" s="1740">
        <f>IFERROR(VLOOKUP($A684,'2013'!$D$4:$I$249,6,FALSE),0)</f>
        <v>0</v>
      </c>
      <c r="BM684" s="1737">
        <f>IFERROR(VLOOKUP($A684,'2012'!$D$3:$O$172,2,FALSE),0)</f>
        <v>0</v>
      </c>
      <c r="BN684" s="1691">
        <f>IFERROR(VLOOKUP($A684,'2012'!$D$3:$O$172,3,FALSE),0)</f>
        <v>0</v>
      </c>
      <c r="BO684" s="1743">
        <f>IFERROR(VLOOKUP($A684,'2012'!$D$3:$O$172,4,FALSE),0)</f>
        <v>0</v>
      </c>
      <c r="BP684" s="1700">
        <f>IFERROR(VLOOKUP($A684,'2012'!$D$3:$O$172,5,FALSE),0)</f>
        <v>0</v>
      </c>
      <c r="BQ684" s="1691">
        <f>IFERROR(VLOOKUP($A684,'2012'!$D$3:$O$172,6,FALSE),0)</f>
        <v>0</v>
      </c>
      <c r="BR684" s="1691">
        <f>IFERROR(VLOOKUP($A684,'2012'!$D$3:$O$172,7,FALSE),0)</f>
        <v>0</v>
      </c>
      <c r="BS684" s="1691">
        <f>IFERROR(VLOOKUP($A684,'2012'!$D$3:$O$172,8,FALSE),0)</f>
        <v>0</v>
      </c>
      <c r="BT684" s="1740">
        <f>IFERROR(VLOOKUP($A684,'2012'!$D$3:$O$172,9,FALSE),0)</f>
        <v>0</v>
      </c>
      <c r="BX684" s="1700">
        <f>IFERROR(VLOOKUP($A684,'2011'!$D$4:$I$251,2,FALSE),0)</f>
        <v>0</v>
      </c>
      <c r="BY684" s="1691">
        <f>IFERROR(VLOOKUP($A684,'2011'!$D$4:$I$251,3,FALSE),0)</f>
        <v>0</v>
      </c>
      <c r="BZ684" s="1691">
        <f>IFERROR(VLOOKUP($A684,'2011'!$D$4:$I$251,4,FALSE),0)</f>
        <v>0</v>
      </c>
      <c r="CA684" s="1691">
        <f>IFERROR(VLOOKUP($A684,'2011'!$D$4:$I$251,5,FALSE),0)</f>
        <v>0</v>
      </c>
      <c r="CB684" s="1740">
        <f>IFERROR(VLOOKUP($A684,'2011'!$D$4:$I$251,6,FALSE),0)</f>
        <v>0</v>
      </c>
      <c r="CC684" s="1700">
        <f>IFERROR(VLOOKUP($A684,'2010'!$C$3:$H$234,2,FALSE),0)</f>
        <v>0</v>
      </c>
      <c r="CD684" s="1691">
        <f>IFERROR(VLOOKUP($A684,'2010'!$C$3:$H$234,3,FALSE),0)</f>
        <v>0</v>
      </c>
      <c r="CE684" s="1691">
        <f>IFERROR(VLOOKUP($A684,'2010'!$C$3:$H$234,4,FALSE),0)</f>
        <v>0</v>
      </c>
      <c r="CF684" s="1691">
        <f>IFERROR(VLOOKUP($A684,'2010'!$C$3:$H$234,5,FALSE),0)</f>
        <v>0</v>
      </c>
      <c r="CG684" s="1740">
        <f>IFERROR(VLOOKUP($A684,'2010'!$C$3:$H$234,6,FALSE),0)</f>
        <v>0</v>
      </c>
      <c r="CH684" s="1700">
        <f>IFERROR(VLOOKUP($A684,'2009'!$C$3:$H$242,2,FALSE),0)</f>
        <v>0</v>
      </c>
      <c r="CI684" s="1691">
        <f>IFERROR(VLOOKUP($A684,'2009'!$C$3:$H$242,3,FALSE),0)</f>
        <v>0</v>
      </c>
      <c r="CJ684" s="1691">
        <f>IFERROR(VLOOKUP($A684,'2009'!$C$3:$H$242,4,FALSE),0)</f>
        <v>0</v>
      </c>
      <c r="CK684" s="1691">
        <f>IFERROR(VLOOKUP($A684,'2009'!$C$3:$H$242,5,FALSE),0)</f>
        <v>0</v>
      </c>
      <c r="CL684" s="1740">
        <f>IFERROR(VLOOKUP($A684,'2009'!$C$3:$H$242,6,FALSE),0)</f>
        <v>0</v>
      </c>
      <c r="CM684" s="1700">
        <f>IFERROR(VLOOKUP($A684,'2008'!$C$3:$H$229,2,FALSE),0)</f>
        <v>0</v>
      </c>
      <c r="CN684" s="1691">
        <f>IFERROR(VLOOKUP($A684,'2008'!$C$3:$H$229,3,FALSE),0)</f>
        <v>0</v>
      </c>
      <c r="CO684" s="1691">
        <f>IFERROR(VLOOKUP($A684,'2008'!$C$3:$H$229,4,FALSE),0)</f>
        <v>0</v>
      </c>
      <c r="CP684" s="1691">
        <f>IFERROR(VLOOKUP($A684,'2008'!$C$3:$H$229,5,FALSE),0)</f>
        <v>0</v>
      </c>
      <c r="CQ684" s="1740">
        <f>IFERROR(VLOOKUP($A684,'2008'!$C$3:$H$229,6,FALSE),0)</f>
        <v>0</v>
      </c>
      <c r="CR684" s="1700">
        <f>IFERROR(VLOOKUP($A684,'2007'!$C$3:$M$238,7,FALSE),0)</f>
        <v>0</v>
      </c>
      <c r="CS684" s="1691">
        <f>IFERROR(VLOOKUP($A684,'2007'!$C$3:$M$238,8,FALSE),0)</f>
        <v>0</v>
      </c>
      <c r="CT684" s="1691">
        <f>IFERROR(VLOOKUP($A684,'2007'!$C$3:$M$238,9,FALSE),0)</f>
        <v>0</v>
      </c>
      <c r="CU684" s="1691">
        <f>IFERROR(VLOOKUP($A684,'2007'!$C$3:$M$238,10,FALSE),0)</f>
        <v>0</v>
      </c>
      <c r="CV684" s="1740">
        <f>IFERROR(VLOOKUP($A684,'2007'!$C$3:$M$238,11,FALSE),0)</f>
        <v>0</v>
      </c>
      <c r="CW684" s="1700">
        <f>IFERROR(VLOOKUP($A684,'2006'!$A$2:$F$200,2,FALSE),0)</f>
        <v>0</v>
      </c>
      <c r="CX684" s="1691">
        <f>IFERROR(VLOOKUP($A684,'2006'!$A$2:$F$200,4,FALSE),0)</f>
        <v>0</v>
      </c>
      <c r="CY684" s="1691">
        <f>IFERROR(VLOOKUP($A684,'2006'!$A$2:$F$200,5,FALSE),0)</f>
        <v>0</v>
      </c>
      <c r="CZ684" s="1740">
        <f>IFERROR(VLOOKUP($A684,'2006'!$A$2:$F$200,6,FALSE),0)</f>
        <v>0</v>
      </c>
      <c r="DA684" s="1700">
        <f>IFERROR(VLOOKUP($A684,'2005'!$C$3:$M$205,8,FALSE),0)</f>
        <v>0</v>
      </c>
      <c r="DB684" s="1691">
        <f>IFERROR(VLOOKUP($A684,'2005'!$C$3:$M$205,9,FALSE),0)</f>
        <v>0</v>
      </c>
      <c r="DC684" s="1691">
        <f>IFERROR(VLOOKUP($A684,'2005'!$C$3:$M$205,10,FALSE),0)</f>
        <v>0</v>
      </c>
      <c r="DD684" s="1740">
        <f>IFERROR(VLOOKUP($A684,'2005'!$C$3:$M$205,11,FALSE),0)</f>
        <v>0</v>
      </c>
      <c r="DE684" s="1700">
        <f>IFERROR(VLOOKUP($A684,'2004'!$C$3:$M$213,8,FALSE),0)</f>
        <v>14</v>
      </c>
      <c r="DF684" s="1691">
        <f>IFERROR(VLOOKUP($A684,'2004'!$C$3:$M$213,9,FALSE),0)</f>
        <v>5</v>
      </c>
      <c r="DG684" s="1691">
        <f>IFERROR(VLOOKUP($A684,'2004'!$C$3:$M$213,10,FALSE),0)</f>
        <v>0</v>
      </c>
      <c r="DH684" s="1740">
        <f>IFERROR(VLOOKUP($A684,'2004'!$C$3:$M$213,11,FALSE),0)</f>
        <v>0.35714285714285715</v>
      </c>
      <c r="DI684" s="1700">
        <f>IFERROR(VLOOKUP($A684,'2003'!$C$3:$Q$214,12,FALSE),0)</f>
        <v>54</v>
      </c>
      <c r="DJ684" s="1691">
        <f>IFERROR(VLOOKUP($A684,'2003'!$C$3:$Q$214,13,FALSE),0)</f>
        <v>21</v>
      </c>
      <c r="DK684" s="1691">
        <f>IFERROR(VLOOKUP($A684,'2003'!$C$3:$Q$214,14,FALSE),0)</f>
        <v>0</v>
      </c>
      <c r="DL684" s="1740">
        <f>IFERROR(VLOOKUP($A684,'2003'!$C$3:$Q$214,15,FALSE),0)</f>
        <v>0.3888888888888889</v>
      </c>
      <c r="DM684" s="1700">
        <f>IFERROR(VLOOKUP($A684,'2002'!$D$3:$R$214,12,FALSE),0)</f>
        <v>44</v>
      </c>
      <c r="DN684" s="1691">
        <f>IFERROR(VLOOKUP($A684,'2002'!$D$3:$R$214,13,FALSE),0)</f>
        <v>22</v>
      </c>
      <c r="DO684" s="1691">
        <f>IFERROR(VLOOKUP($A684,'2002'!$D$3:$R$214,14,FALSE),0)</f>
        <v>0</v>
      </c>
      <c r="DP684" s="1788">
        <f>IFERROR(VLOOKUP($A684,'2002'!$D$3:$R$214,15,FALSE),0)</f>
        <v>0.5</v>
      </c>
      <c r="DQ684" s="1700">
        <f>IFERROR(VLOOKUP($A684,'Pre 2002'!$C$3:$CK$382,84,FALSE),0)</f>
        <v>43</v>
      </c>
      <c r="DR684" s="1695">
        <f>IFERROR(VLOOKUP($A684,'Pre 2002'!$C$3:$CK$382,85,FALSE),0)</f>
        <v>19</v>
      </c>
      <c r="DS684" s="1695">
        <f>IFERROR(VLOOKUP($A684,'Pre 2002'!$C$3:$CK$382,86,FALSE),0)</f>
        <v>0</v>
      </c>
      <c r="DT684" s="1790">
        <f>IFERROR(VLOOKUP($A684,'Pre 2002'!$C$3:$CK$382,87,FALSE),0)</f>
        <v>0.44186046511627908</v>
      </c>
      <c r="DU684" s="1741">
        <f>IFERROR(VLOOKUP(A684,'Pre 2002'!$C$3:$CG$382,83,FALSE),0)</f>
        <v>1</v>
      </c>
    </row>
    <row r="685" spans="1:125">
      <c r="A685" s="1579" t="s">
        <v>1979</v>
      </c>
      <c r="B685" s="1562">
        <f t="shared" si="248"/>
        <v>58</v>
      </c>
      <c r="C685" s="1562">
        <f t="shared" si="249"/>
        <v>25</v>
      </c>
      <c r="D685" s="1562">
        <f t="shared" si="250"/>
        <v>0</v>
      </c>
      <c r="E685" s="1563">
        <f t="shared" si="251"/>
        <v>0.43103448275862066</v>
      </c>
      <c r="F685" s="1786">
        <f t="shared" si="252"/>
        <v>2</v>
      </c>
      <c r="G685" s="1595" t="s">
        <v>2159</v>
      </c>
      <c r="H685" s="1567">
        <f t="shared" si="268"/>
        <v>2</v>
      </c>
      <c r="I685" s="1734">
        <f t="shared" si="269"/>
        <v>58</v>
      </c>
      <c r="J685" s="1734">
        <f t="shared" si="270"/>
        <v>25</v>
      </c>
      <c r="K685" s="1734">
        <f t="shared" si="270"/>
        <v>0</v>
      </c>
      <c r="L685" s="1806">
        <f t="shared" si="271"/>
        <v>0.43103448275862066</v>
      </c>
      <c r="O685" s="1700">
        <f>IFERROR(VLOOKUP($A685,'2022'!$B$2:$K$174,3,FALSE),0)</f>
        <v>0</v>
      </c>
      <c r="P685" s="1858">
        <f>IFERROR(VLOOKUP($A685,'2022'!$B$2:$K$174,4,FALSE),0)</f>
        <v>0</v>
      </c>
      <c r="Q685" s="1858">
        <f>IFERROR(VLOOKUP($A685,'2022'!$B$2:$K$174,5,FALSE),0)</f>
        <v>0</v>
      </c>
      <c r="R685" s="1858">
        <f>IFERROR(VLOOKUP($A685,'2022'!$B$2:$K$174,8,FALSE),0)</f>
        <v>0</v>
      </c>
      <c r="S685" s="1740">
        <f>IFERROR(VLOOKUP($A685,'2022'!$B$2:$K$174,10,FALSE),0)</f>
        <v>0</v>
      </c>
      <c r="T685" s="1700">
        <f>IFERROR(VLOOKUP($A685,'2021'!$B$2:$K$174,3,FALSE),0)</f>
        <v>0</v>
      </c>
      <c r="U685" s="1843">
        <f>IFERROR(VLOOKUP($A685,'2021'!$B$2:$K$174,4,FALSE),0)</f>
        <v>0</v>
      </c>
      <c r="V685" s="1843">
        <f>IFERROR(VLOOKUP($A685,'2021'!$B$2:$K$174,5,FALSE),0)</f>
        <v>0</v>
      </c>
      <c r="W685" s="1843">
        <f>IFERROR(VLOOKUP($A685,'2021'!$B$2:$K$174,8,FALSE),0)</f>
        <v>0</v>
      </c>
      <c r="X685" s="1740">
        <f>IFERROR(VLOOKUP($A685,'2021'!$B$2:$K$174,10,FALSE),0)</f>
        <v>0</v>
      </c>
      <c r="Y685" s="1700">
        <f>IFERROR(VLOOKUP($A685,'2020'!$B$2:$K$170,3,FALSE),0)</f>
        <v>0</v>
      </c>
      <c r="Z685" s="1829">
        <f>IFERROR(VLOOKUP($A685,'2020'!$B$2:$K$170,4,FALSE),0)</f>
        <v>0</v>
      </c>
      <c r="AA685" s="1829">
        <f>IFERROR(VLOOKUP($A685,'2020'!$B$2:$K$170,5,FALSE),0)</f>
        <v>0</v>
      </c>
      <c r="AB685" s="1829">
        <f>IFERROR(VLOOKUP($A685,'2020'!$B$2:$K$170,8,FALSE),0)</f>
        <v>0</v>
      </c>
      <c r="AC685" s="1740">
        <f>IFERROR(VLOOKUP($A685,'2020'!$B$2:$K$170,10,FALSE),0)</f>
        <v>0</v>
      </c>
      <c r="AD685" s="1700">
        <f>IFERROR(VLOOKUP($A685,'2019'!$B$2:$K$170,3,FALSE),0)</f>
        <v>0</v>
      </c>
      <c r="AE685" s="1823">
        <f>IFERROR(VLOOKUP($A685,'2019'!$B$2:$K$170,4,FALSE),0)</f>
        <v>0</v>
      </c>
      <c r="AF685" s="1823">
        <f>IFERROR(VLOOKUP($A685,'2019'!$B$2:$K$170,5,FALSE),0)</f>
        <v>0</v>
      </c>
      <c r="AG685" s="1823">
        <f>IFERROR(VLOOKUP($A685,'2019'!$B$2:$K$170,8,FALSE),0)</f>
        <v>0</v>
      </c>
      <c r="AH685" s="1740">
        <f>IFERROR(VLOOKUP($A685,'2019'!$B$2:$K$170,10,FALSE),0)</f>
        <v>0</v>
      </c>
      <c r="AI685" s="1700">
        <f>IFERROR(VLOOKUP($A685,'2018'!$B$2:$K$170,3,FALSE),0)</f>
        <v>0</v>
      </c>
      <c r="AJ685" s="1821">
        <f>IFERROR(VLOOKUP($A685,'2018'!$B$2:$K$170,4,FALSE),0)</f>
        <v>0</v>
      </c>
      <c r="AK685" s="1821">
        <f>IFERROR(VLOOKUP($A685,'2018'!$B$2:$K$170,5,FALSE),0)</f>
        <v>0</v>
      </c>
      <c r="AL685" s="1821">
        <f>IFERROR(VLOOKUP($A685,'2018'!$B$2:$K$170,8,FALSE),0)</f>
        <v>0</v>
      </c>
      <c r="AM685" s="1740">
        <f>IFERROR(VLOOKUP($A685,'2018'!$B$2:$K$170,10,FALSE),0)</f>
        <v>0</v>
      </c>
      <c r="AN685" s="1700">
        <f>IFERROR(VLOOKUP($A685,'2017'!$B$2:$J$163,2,FALSE),0)</f>
        <v>0</v>
      </c>
      <c r="AO685" s="1815">
        <f>IFERROR(VLOOKUP($A685,'2017'!$B$2:$J$163,3,FALSE),0)</f>
        <v>0</v>
      </c>
      <c r="AP685" s="1815">
        <f>IFERROR(VLOOKUP($A685,'2017'!$B$2:$J$163,4,FALSE),0)</f>
        <v>0</v>
      </c>
      <c r="AQ685" s="1815">
        <f>IFERROR(VLOOKUP($A685,'2017'!$B$2:$J$163,7,FALSE),0)</f>
        <v>0</v>
      </c>
      <c r="AR685" s="1740">
        <f>IFERROR(VLOOKUP($A685,'2017'!$B$2:$J$163,9,FALSE),0)</f>
        <v>0</v>
      </c>
      <c r="AS685" s="1700">
        <f>IFERROR(VLOOKUP($A685,'2016'!$B$2:$K$165,3,FALSE),0)</f>
        <v>0</v>
      </c>
      <c r="AT685" s="1796">
        <f>IFERROR(VLOOKUP($A685,'2016'!$B$2:$K$165,4,FALSE),0)</f>
        <v>0</v>
      </c>
      <c r="AU685" s="1796">
        <f>IFERROR(VLOOKUP($A685,'2016'!$B$2:$K$165,5,FALSE),0)</f>
        <v>0</v>
      </c>
      <c r="AV685" s="1796">
        <f>IFERROR(VLOOKUP($A685,'2016'!$B$2:$K$165,8,FALSE),0)</f>
        <v>0</v>
      </c>
      <c r="AW685" s="1740">
        <f>IFERROR(VLOOKUP($A685,'2016'!$B$2:$K$165,10,FALSE),0)</f>
        <v>0</v>
      </c>
      <c r="AX685" s="1700">
        <f>IFERROR(VLOOKUP($A685,'2015'!$B$2:$K$165,3,FALSE),0)</f>
        <v>0</v>
      </c>
      <c r="AY685" s="1695">
        <f>IFERROR(VLOOKUP($A685,'2015'!$B$2:$K$165,4,FALSE),0)</f>
        <v>0</v>
      </c>
      <c r="AZ685" s="1695">
        <f>IFERROR(VLOOKUP($A685,'2015'!$B$2:$K$165,5,FALSE),0)</f>
        <v>0</v>
      </c>
      <c r="BA685" s="1695">
        <f>IFERROR(VLOOKUP($A685,'2015'!$B$2:$K$165,8,FALSE),0)</f>
        <v>0</v>
      </c>
      <c r="BB685" s="1740">
        <f>IFERROR(VLOOKUP($A685,'2015'!$B$2:$K$165,10,FALSE),0)</f>
        <v>0</v>
      </c>
      <c r="BC685" s="1700">
        <f>IFERROR(VLOOKUP($A685,'2014'!$B$2:$K$157,3,FALSE),0)</f>
        <v>0</v>
      </c>
      <c r="BD685" s="1691">
        <f>IFERROR(VLOOKUP($A685,'2014'!$B$2:$K$157,4,FALSE),0)</f>
        <v>0</v>
      </c>
      <c r="BE685" s="1691">
        <f>IFERROR(VLOOKUP($A685,'2014'!$B$2:$K$157,5,FALSE),0)</f>
        <v>0</v>
      </c>
      <c r="BF685" s="1691">
        <f>IFERROR(VLOOKUP($A685,'2014'!$B$2:$K$157,8,FALSE),0)</f>
        <v>0</v>
      </c>
      <c r="BG685" s="1740">
        <f>IFERROR(VLOOKUP($A685,'2014'!$B$2:$K$157,10,FALSE),0)</f>
        <v>0</v>
      </c>
      <c r="BH685" s="1700">
        <f>IFERROR(VLOOKUP($A685,'2013'!$D$4:$I$249,2,FALSE),0)</f>
        <v>0</v>
      </c>
      <c r="BI685" s="1691">
        <f>IFERROR(VLOOKUP($A685,'2013'!$D$4:$I$249,3,FALSE),0)</f>
        <v>0</v>
      </c>
      <c r="BJ685" s="1691">
        <f>IFERROR(VLOOKUP($A685,'2013'!$D$4:$I$249,4,FALSE),0)</f>
        <v>0</v>
      </c>
      <c r="BK685" s="1691">
        <f>IFERROR(VLOOKUP($A685,'2013'!$D$4:$I$249,5,FALSE),0)</f>
        <v>0</v>
      </c>
      <c r="BL685" s="1740">
        <f>IFERROR(VLOOKUP($A685,'2013'!$D$4:$I$249,6,FALSE),0)</f>
        <v>0</v>
      </c>
      <c r="BM685" s="1737">
        <f>IFERROR(VLOOKUP($A685,'2012'!$D$3:$O$172,2,FALSE),0)</f>
        <v>0</v>
      </c>
      <c r="BN685" s="1691">
        <f>IFERROR(VLOOKUP($A685,'2012'!$D$3:$O$172,3,FALSE),0)</f>
        <v>0</v>
      </c>
      <c r="BO685" s="1743">
        <f>IFERROR(VLOOKUP($A685,'2012'!$D$3:$O$172,4,FALSE),0)</f>
        <v>0</v>
      </c>
      <c r="BP685" s="1700">
        <f>IFERROR(VLOOKUP($A685,'2012'!$D$3:$O$172,5,FALSE),0)</f>
        <v>0</v>
      </c>
      <c r="BQ685" s="1691">
        <f>IFERROR(VLOOKUP($A685,'2012'!$D$3:$O$172,6,FALSE),0)</f>
        <v>0</v>
      </c>
      <c r="BR685" s="1691">
        <f>IFERROR(VLOOKUP($A685,'2012'!$D$3:$O$172,7,FALSE),0)</f>
        <v>0</v>
      </c>
      <c r="BS685" s="1691">
        <f>IFERROR(VLOOKUP($A685,'2012'!$D$3:$O$172,8,FALSE),0)</f>
        <v>0</v>
      </c>
      <c r="BT685" s="1740">
        <f>IFERROR(VLOOKUP($A685,'2012'!$D$3:$O$172,9,FALSE),0)</f>
        <v>0</v>
      </c>
      <c r="BX685" s="1700">
        <f>IFERROR(VLOOKUP($A685,'2011'!$D$4:$I$251,2,FALSE),0)</f>
        <v>0</v>
      </c>
      <c r="BY685" s="1691">
        <f>IFERROR(VLOOKUP($A685,'2011'!$D$4:$I$251,3,FALSE),0)</f>
        <v>0</v>
      </c>
      <c r="BZ685" s="1691">
        <f>IFERROR(VLOOKUP($A685,'2011'!$D$4:$I$251,4,FALSE),0)</f>
        <v>0</v>
      </c>
      <c r="CA685" s="1691">
        <f>IFERROR(VLOOKUP($A685,'2011'!$D$4:$I$251,5,FALSE),0)</f>
        <v>0</v>
      </c>
      <c r="CB685" s="1740">
        <f>IFERROR(VLOOKUP($A685,'2011'!$D$4:$I$251,6,FALSE),0)</f>
        <v>0</v>
      </c>
      <c r="CC685" s="1700">
        <f>IFERROR(VLOOKUP($A685,'2010'!$C$3:$H$234,2,FALSE),0)</f>
        <v>0</v>
      </c>
      <c r="CD685" s="1691">
        <f>IFERROR(VLOOKUP($A685,'2010'!$C$3:$H$234,3,FALSE),0)</f>
        <v>0</v>
      </c>
      <c r="CE685" s="1691">
        <f>IFERROR(VLOOKUP($A685,'2010'!$C$3:$H$234,4,FALSE),0)</f>
        <v>0</v>
      </c>
      <c r="CF685" s="1691">
        <f>IFERROR(VLOOKUP($A685,'2010'!$C$3:$H$234,5,FALSE),0)</f>
        <v>0</v>
      </c>
      <c r="CG685" s="1740">
        <f>IFERROR(VLOOKUP($A685,'2010'!$C$3:$H$234,6,FALSE),0)</f>
        <v>0</v>
      </c>
      <c r="CH685" s="1700">
        <f>IFERROR(VLOOKUP($A685,'2009'!$C$3:$H$242,2,FALSE),0)</f>
        <v>0</v>
      </c>
      <c r="CI685" s="1691">
        <f>IFERROR(VLOOKUP($A685,'2009'!$C$3:$H$242,3,FALSE),0)</f>
        <v>0</v>
      </c>
      <c r="CJ685" s="1691">
        <f>IFERROR(VLOOKUP($A685,'2009'!$C$3:$H$242,4,FALSE),0)</f>
        <v>0</v>
      </c>
      <c r="CK685" s="1691">
        <f>IFERROR(VLOOKUP($A685,'2009'!$C$3:$H$242,5,FALSE),0)</f>
        <v>0</v>
      </c>
      <c r="CL685" s="1740">
        <f>IFERROR(VLOOKUP($A685,'2009'!$C$3:$H$242,6,FALSE),0)</f>
        <v>0</v>
      </c>
      <c r="CM685" s="1700">
        <f>IFERROR(VLOOKUP($A685,'2008'!$C$3:$H$229,2,FALSE),0)</f>
        <v>0</v>
      </c>
      <c r="CN685" s="1691">
        <f>IFERROR(VLOOKUP($A685,'2008'!$C$3:$H$229,3,FALSE),0)</f>
        <v>0</v>
      </c>
      <c r="CO685" s="1691">
        <f>IFERROR(VLOOKUP($A685,'2008'!$C$3:$H$229,4,FALSE),0)</f>
        <v>0</v>
      </c>
      <c r="CP685" s="1691">
        <f>IFERROR(VLOOKUP($A685,'2008'!$C$3:$H$229,5,FALSE),0)</f>
        <v>0</v>
      </c>
      <c r="CQ685" s="1740">
        <f>IFERROR(VLOOKUP($A685,'2008'!$C$3:$H$229,6,FALSE),0)</f>
        <v>0</v>
      </c>
      <c r="CR685" s="1700">
        <f>IFERROR(VLOOKUP($A685,'2007'!$C$3:$M$238,7,FALSE),0)</f>
        <v>0</v>
      </c>
      <c r="CS685" s="1691">
        <f>IFERROR(VLOOKUP($A685,'2007'!$C$3:$M$238,8,FALSE),0)</f>
        <v>0</v>
      </c>
      <c r="CT685" s="1691">
        <f>IFERROR(VLOOKUP($A685,'2007'!$C$3:$M$238,9,FALSE),0)</f>
        <v>0</v>
      </c>
      <c r="CU685" s="1691">
        <f>IFERROR(VLOOKUP($A685,'2007'!$C$3:$M$238,10,FALSE),0)</f>
        <v>0</v>
      </c>
      <c r="CV685" s="1740">
        <f>IFERROR(VLOOKUP($A685,'2007'!$C$3:$M$238,11,FALSE),0)</f>
        <v>0</v>
      </c>
      <c r="CW685" s="1700">
        <f>IFERROR(VLOOKUP($A685,'2006'!$A$2:$F$200,2,FALSE),0)</f>
        <v>0</v>
      </c>
      <c r="CX685" s="1691">
        <f>IFERROR(VLOOKUP($A685,'2006'!$A$2:$F$200,4,FALSE),0)</f>
        <v>0</v>
      </c>
      <c r="CY685" s="1691">
        <f>IFERROR(VLOOKUP($A685,'2006'!$A$2:$F$200,5,FALSE),0)</f>
        <v>0</v>
      </c>
      <c r="CZ685" s="1740">
        <f>IFERROR(VLOOKUP($A685,'2006'!$A$2:$F$200,6,FALSE),0)</f>
        <v>0</v>
      </c>
      <c r="DA685" s="1700">
        <f>IFERROR(VLOOKUP($A685,'2005'!$C$3:$M$205,8,FALSE),0)</f>
        <v>0</v>
      </c>
      <c r="DB685" s="1691">
        <f>IFERROR(VLOOKUP($A685,'2005'!$C$3:$M$205,9,FALSE),0)</f>
        <v>0</v>
      </c>
      <c r="DC685" s="1691">
        <f>IFERROR(VLOOKUP($A685,'2005'!$C$3:$M$205,10,FALSE),0)</f>
        <v>0</v>
      </c>
      <c r="DD685" s="1740">
        <f>IFERROR(VLOOKUP($A685,'2005'!$C$3:$M$205,11,FALSE),0)</f>
        <v>0</v>
      </c>
      <c r="DE685" s="1700">
        <f>IFERROR(VLOOKUP($A685,'2004'!$C$3:$M$213,8,FALSE),0)</f>
        <v>0</v>
      </c>
      <c r="DF685" s="1691">
        <f>IFERROR(VLOOKUP($A685,'2004'!$C$3:$M$213,9,FALSE),0)</f>
        <v>0</v>
      </c>
      <c r="DG685" s="1691">
        <f>IFERROR(VLOOKUP($A685,'2004'!$C$3:$M$213,10,FALSE),0)</f>
        <v>0</v>
      </c>
      <c r="DH685" s="1740">
        <f>IFERROR(VLOOKUP($A685,'2004'!$C$3:$M$213,11,FALSE),0)</f>
        <v>0</v>
      </c>
      <c r="DI685" s="1700">
        <f>IFERROR(VLOOKUP($A685,'2003'!$C$3:$Q$214,12,FALSE),0)</f>
        <v>0</v>
      </c>
      <c r="DJ685" s="1691">
        <f>IFERROR(VLOOKUP($A685,'2003'!$C$3:$Q$214,13,FALSE),0)</f>
        <v>0</v>
      </c>
      <c r="DK685" s="1691">
        <f>IFERROR(VLOOKUP($A685,'2003'!$C$3:$Q$214,14,FALSE),0)</f>
        <v>0</v>
      </c>
      <c r="DL685" s="1740">
        <f>IFERROR(VLOOKUP($A685,'2003'!$C$3:$Q$214,15,FALSE),0)</f>
        <v>0</v>
      </c>
      <c r="DM685" s="1700">
        <f>IFERROR(VLOOKUP($A685,'2002'!$D$3:$R$214,12,FALSE),0)</f>
        <v>0</v>
      </c>
      <c r="DN685" s="1691">
        <f>IFERROR(VLOOKUP($A685,'2002'!$D$3:$R$214,13,FALSE),0)</f>
        <v>0</v>
      </c>
      <c r="DO685" s="1691">
        <f>IFERROR(VLOOKUP($A685,'2002'!$D$3:$R$214,14,FALSE),0)</f>
        <v>0</v>
      </c>
      <c r="DP685" s="1788">
        <f>IFERROR(VLOOKUP($A685,'2002'!$D$3:$R$214,15,FALSE),0)</f>
        <v>0</v>
      </c>
      <c r="DQ685" s="1700">
        <f>IFERROR(VLOOKUP($A685,'Pre 2002'!$C$3:$CK$382,84,FALSE),0)</f>
        <v>58</v>
      </c>
      <c r="DR685" s="1695">
        <f>IFERROR(VLOOKUP($A685,'Pre 2002'!$C$3:$CK$382,85,FALSE),0)</f>
        <v>25</v>
      </c>
      <c r="DS685" s="1695">
        <f>IFERROR(VLOOKUP($A685,'Pre 2002'!$C$3:$CK$382,86,FALSE),0)</f>
        <v>0</v>
      </c>
      <c r="DT685" s="1790">
        <f>IFERROR(VLOOKUP($A685,'Pre 2002'!$C$3:$CK$382,87,FALSE),0)</f>
        <v>0.43103448275862066</v>
      </c>
      <c r="DU685" s="1741">
        <f>IFERROR(VLOOKUP(A685,'Pre 2002'!$C$3:$CG$382,83,FALSE),0)</f>
        <v>2</v>
      </c>
    </row>
    <row r="686" spans="1:125">
      <c r="A686" s="1579" t="s">
        <v>1153</v>
      </c>
      <c r="B686" s="1562">
        <f t="shared" si="248"/>
        <v>107</v>
      </c>
      <c r="C686" s="1562">
        <f t="shared" si="249"/>
        <v>46</v>
      </c>
      <c r="D686" s="1562">
        <f t="shared" si="250"/>
        <v>0</v>
      </c>
      <c r="E686" s="1563">
        <f t="shared" si="251"/>
        <v>0.42990654205607476</v>
      </c>
      <c r="F686" s="1786">
        <f t="shared" si="252"/>
        <v>4</v>
      </c>
      <c r="G686" s="1595" t="s">
        <v>2159</v>
      </c>
      <c r="H686" s="1567">
        <f t="shared" si="268"/>
        <v>4</v>
      </c>
      <c r="I686" s="1734">
        <f t="shared" si="269"/>
        <v>107</v>
      </c>
      <c r="J686" s="1734">
        <f t="shared" si="270"/>
        <v>46</v>
      </c>
      <c r="K686" s="1734">
        <f t="shared" si="270"/>
        <v>0</v>
      </c>
      <c r="L686" s="1806">
        <f t="shared" si="271"/>
        <v>0.42990654205607476</v>
      </c>
      <c r="O686" s="1700">
        <f>IFERROR(VLOOKUP($A686,'2022'!$B$2:$K$174,3,FALSE),0)</f>
        <v>0</v>
      </c>
      <c r="P686" s="1858">
        <f>IFERROR(VLOOKUP($A686,'2022'!$B$2:$K$174,4,FALSE),0)</f>
        <v>0</v>
      </c>
      <c r="Q686" s="1858">
        <f>IFERROR(VLOOKUP($A686,'2022'!$B$2:$K$174,5,FALSE),0)</f>
        <v>0</v>
      </c>
      <c r="R686" s="1858">
        <f>IFERROR(VLOOKUP($A686,'2022'!$B$2:$K$174,8,FALSE),0)</f>
        <v>0</v>
      </c>
      <c r="S686" s="1740">
        <f>IFERROR(VLOOKUP($A686,'2022'!$B$2:$K$174,10,FALSE),0)</f>
        <v>0</v>
      </c>
      <c r="T686" s="1700">
        <f>IFERROR(VLOOKUP($A686,'2021'!$B$2:$K$174,3,FALSE),0)</f>
        <v>0</v>
      </c>
      <c r="U686" s="1843">
        <f>IFERROR(VLOOKUP($A686,'2021'!$B$2:$K$174,4,FALSE),0)</f>
        <v>0</v>
      </c>
      <c r="V686" s="1843">
        <f>IFERROR(VLOOKUP($A686,'2021'!$B$2:$K$174,5,FALSE),0)</f>
        <v>0</v>
      </c>
      <c r="W686" s="1843">
        <f>IFERROR(VLOOKUP($A686,'2021'!$B$2:$K$174,8,FALSE),0)</f>
        <v>0</v>
      </c>
      <c r="X686" s="1740">
        <f>IFERROR(VLOOKUP($A686,'2021'!$B$2:$K$174,10,FALSE),0)</f>
        <v>0</v>
      </c>
      <c r="Y686" s="1700">
        <f>IFERROR(VLOOKUP($A686,'2020'!$B$2:$K$170,3,FALSE),0)</f>
        <v>0</v>
      </c>
      <c r="Z686" s="1829">
        <f>IFERROR(VLOOKUP($A686,'2020'!$B$2:$K$170,4,FALSE),0)</f>
        <v>0</v>
      </c>
      <c r="AA686" s="1829">
        <f>IFERROR(VLOOKUP($A686,'2020'!$B$2:$K$170,5,FALSE),0)</f>
        <v>0</v>
      </c>
      <c r="AB686" s="1829">
        <f>IFERROR(VLOOKUP($A686,'2020'!$B$2:$K$170,8,FALSE),0)</f>
        <v>0</v>
      </c>
      <c r="AC686" s="1740">
        <f>IFERROR(VLOOKUP($A686,'2020'!$B$2:$K$170,10,FALSE),0)</f>
        <v>0</v>
      </c>
      <c r="AD686" s="1700">
        <f>IFERROR(VLOOKUP($A686,'2019'!$B$2:$K$170,3,FALSE),0)</f>
        <v>0</v>
      </c>
      <c r="AE686" s="1823">
        <f>IFERROR(VLOOKUP($A686,'2019'!$B$2:$K$170,4,FALSE),0)</f>
        <v>0</v>
      </c>
      <c r="AF686" s="1823">
        <f>IFERROR(VLOOKUP($A686,'2019'!$B$2:$K$170,5,FALSE),0)</f>
        <v>0</v>
      </c>
      <c r="AG686" s="1823">
        <f>IFERROR(VLOOKUP($A686,'2019'!$B$2:$K$170,8,FALSE),0)</f>
        <v>0</v>
      </c>
      <c r="AH686" s="1740">
        <f>IFERROR(VLOOKUP($A686,'2019'!$B$2:$K$170,10,FALSE),0)</f>
        <v>0</v>
      </c>
      <c r="AI686" s="1700">
        <f>IFERROR(VLOOKUP($A686,'2018'!$B$2:$K$170,3,FALSE),0)</f>
        <v>0</v>
      </c>
      <c r="AJ686" s="1821">
        <f>IFERROR(VLOOKUP($A686,'2018'!$B$2:$K$170,4,FALSE),0)</f>
        <v>0</v>
      </c>
      <c r="AK686" s="1821">
        <f>IFERROR(VLOOKUP($A686,'2018'!$B$2:$K$170,5,FALSE),0)</f>
        <v>0</v>
      </c>
      <c r="AL686" s="1821">
        <f>IFERROR(VLOOKUP($A686,'2018'!$B$2:$K$170,8,FALSE),0)</f>
        <v>0</v>
      </c>
      <c r="AM686" s="1740">
        <f>IFERROR(VLOOKUP($A686,'2018'!$B$2:$K$170,10,FALSE),0)</f>
        <v>0</v>
      </c>
      <c r="AN686" s="1700">
        <f>IFERROR(VLOOKUP($A686,'2017'!$B$2:$J$163,2,FALSE),0)</f>
        <v>0</v>
      </c>
      <c r="AO686" s="1815">
        <f>IFERROR(VLOOKUP($A686,'2017'!$B$2:$J$163,3,FALSE),0)</f>
        <v>0</v>
      </c>
      <c r="AP686" s="1815">
        <f>IFERROR(VLOOKUP($A686,'2017'!$B$2:$J$163,4,FALSE),0)</f>
        <v>0</v>
      </c>
      <c r="AQ686" s="1815">
        <f>IFERROR(VLOOKUP($A686,'2017'!$B$2:$J$163,7,FALSE),0)</f>
        <v>0</v>
      </c>
      <c r="AR686" s="1740">
        <f>IFERROR(VLOOKUP($A686,'2017'!$B$2:$J$163,9,FALSE),0)</f>
        <v>0</v>
      </c>
      <c r="AS686" s="1700">
        <f>IFERROR(VLOOKUP($A686,'2016'!$B$2:$K$165,3,FALSE),0)</f>
        <v>0</v>
      </c>
      <c r="AT686" s="1796">
        <f>IFERROR(VLOOKUP($A686,'2016'!$B$2:$K$165,4,FALSE),0)</f>
        <v>0</v>
      </c>
      <c r="AU686" s="1796">
        <f>IFERROR(VLOOKUP($A686,'2016'!$B$2:$K$165,5,FALSE),0)</f>
        <v>0</v>
      </c>
      <c r="AV686" s="1796">
        <f>IFERROR(VLOOKUP($A686,'2016'!$B$2:$K$165,8,FALSE),0)</f>
        <v>0</v>
      </c>
      <c r="AW686" s="1740">
        <f>IFERROR(VLOOKUP($A686,'2016'!$B$2:$K$165,10,FALSE),0)</f>
        <v>0</v>
      </c>
      <c r="AX686" s="1700">
        <f>IFERROR(VLOOKUP($A686,'2015'!$B$2:$K$165,3,FALSE),0)</f>
        <v>0</v>
      </c>
      <c r="AY686" s="1695">
        <f>IFERROR(VLOOKUP($A686,'2015'!$B$2:$K$165,4,FALSE),0)</f>
        <v>0</v>
      </c>
      <c r="AZ686" s="1695">
        <f>IFERROR(VLOOKUP($A686,'2015'!$B$2:$K$165,5,FALSE),0)</f>
        <v>0</v>
      </c>
      <c r="BA686" s="1695">
        <f>IFERROR(VLOOKUP($A686,'2015'!$B$2:$K$165,8,FALSE),0)</f>
        <v>0</v>
      </c>
      <c r="BB686" s="1740">
        <f>IFERROR(VLOOKUP($A686,'2015'!$B$2:$K$165,10,FALSE),0)</f>
        <v>0</v>
      </c>
      <c r="BC686" s="1700">
        <f>IFERROR(VLOOKUP($A686,'2014'!$B$2:$K$157,3,FALSE),0)</f>
        <v>0</v>
      </c>
      <c r="BD686" s="1691">
        <f>IFERROR(VLOOKUP($A686,'2014'!$B$2:$K$157,4,FALSE),0)</f>
        <v>0</v>
      </c>
      <c r="BE686" s="1691">
        <f>IFERROR(VLOOKUP($A686,'2014'!$B$2:$K$157,5,FALSE),0)</f>
        <v>0</v>
      </c>
      <c r="BF686" s="1691">
        <f>IFERROR(VLOOKUP($A686,'2014'!$B$2:$K$157,8,FALSE),0)</f>
        <v>0</v>
      </c>
      <c r="BG686" s="1740">
        <f>IFERROR(VLOOKUP($A686,'2014'!$B$2:$K$157,10,FALSE),0)</f>
        <v>0</v>
      </c>
      <c r="BH686" s="1700">
        <f>IFERROR(VLOOKUP($A686,'2013'!$D$4:$I$249,2,FALSE),0)</f>
        <v>0</v>
      </c>
      <c r="BI686" s="1691">
        <f>IFERROR(VLOOKUP($A686,'2013'!$D$4:$I$249,3,FALSE),0)</f>
        <v>0</v>
      </c>
      <c r="BJ686" s="1691">
        <f>IFERROR(VLOOKUP($A686,'2013'!$D$4:$I$249,4,FALSE),0)</f>
        <v>0</v>
      </c>
      <c r="BK686" s="1691">
        <f>IFERROR(VLOOKUP($A686,'2013'!$D$4:$I$249,5,FALSE),0)</f>
        <v>0</v>
      </c>
      <c r="BL686" s="1740">
        <f>IFERROR(VLOOKUP($A686,'2013'!$D$4:$I$249,6,FALSE),0)</f>
        <v>0</v>
      </c>
      <c r="BM686" s="1737">
        <f>IFERROR(VLOOKUP($A686,'2012'!$D$3:$O$172,2,FALSE),0)</f>
        <v>0</v>
      </c>
      <c r="BN686" s="1691">
        <f>IFERROR(VLOOKUP($A686,'2012'!$D$3:$O$172,3,FALSE),0)</f>
        <v>0</v>
      </c>
      <c r="BO686" s="1743">
        <f>IFERROR(VLOOKUP($A686,'2012'!$D$3:$O$172,4,FALSE),0)</f>
        <v>0</v>
      </c>
      <c r="BP686" s="1700">
        <f>IFERROR(VLOOKUP($A686,'2012'!$D$3:$O$172,5,FALSE),0)</f>
        <v>0</v>
      </c>
      <c r="BQ686" s="1691">
        <f>IFERROR(VLOOKUP($A686,'2012'!$D$3:$O$172,6,FALSE),0)</f>
        <v>0</v>
      </c>
      <c r="BR686" s="1691">
        <f>IFERROR(VLOOKUP($A686,'2012'!$D$3:$O$172,7,FALSE),0)</f>
        <v>0</v>
      </c>
      <c r="BS686" s="1691">
        <f>IFERROR(VLOOKUP($A686,'2012'!$D$3:$O$172,8,FALSE),0)</f>
        <v>0</v>
      </c>
      <c r="BT686" s="1740">
        <f>IFERROR(VLOOKUP($A686,'2012'!$D$3:$O$172,9,FALSE),0)</f>
        <v>0</v>
      </c>
      <c r="BX686" s="1700">
        <f>IFERROR(VLOOKUP($A686,'2011'!$D$4:$I$251,2,FALSE),0)</f>
        <v>0</v>
      </c>
      <c r="BY686" s="1691">
        <f>IFERROR(VLOOKUP($A686,'2011'!$D$4:$I$251,3,FALSE),0)</f>
        <v>0</v>
      </c>
      <c r="BZ686" s="1691">
        <f>IFERROR(VLOOKUP($A686,'2011'!$D$4:$I$251,4,FALSE),0)</f>
        <v>0</v>
      </c>
      <c r="CA686" s="1691">
        <f>IFERROR(VLOOKUP($A686,'2011'!$D$4:$I$251,5,FALSE),0)</f>
        <v>0</v>
      </c>
      <c r="CB686" s="1740">
        <f>IFERROR(VLOOKUP($A686,'2011'!$D$4:$I$251,6,FALSE),0)</f>
        <v>0</v>
      </c>
      <c r="CC686" s="1700">
        <f>IFERROR(VLOOKUP($A686,'2010'!$C$3:$H$234,2,FALSE),0)</f>
        <v>0</v>
      </c>
      <c r="CD686" s="1691">
        <f>IFERROR(VLOOKUP($A686,'2010'!$C$3:$H$234,3,FALSE),0)</f>
        <v>0</v>
      </c>
      <c r="CE686" s="1691">
        <f>IFERROR(VLOOKUP($A686,'2010'!$C$3:$H$234,4,FALSE),0)</f>
        <v>0</v>
      </c>
      <c r="CF686" s="1691">
        <f>IFERROR(VLOOKUP($A686,'2010'!$C$3:$H$234,5,FALSE),0)</f>
        <v>0</v>
      </c>
      <c r="CG686" s="1740">
        <f>IFERROR(VLOOKUP($A686,'2010'!$C$3:$H$234,6,FALSE),0)</f>
        <v>0</v>
      </c>
      <c r="CH686" s="1700">
        <f>IFERROR(VLOOKUP($A686,'2009'!$C$3:$H$242,2,FALSE),0)</f>
        <v>0</v>
      </c>
      <c r="CI686" s="1691">
        <f>IFERROR(VLOOKUP($A686,'2009'!$C$3:$H$242,3,FALSE),0)</f>
        <v>0</v>
      </c>
      <c r="CJ686" s="1691">
        <f>IFERROR(VLOOKUP($A686,'2009'!$C$3:$H$242,4,FALSE),0)</f>
        <v>0</v>
      </c>
      <c r="CK686" s="1691">
        <f>IFERROR(VLOOKUP($A686,'2009'!$C$3:$H$242,5,FALSE),0)</f>
        <v>0</v>
      </c>
      <c r="CL686" s="1740">
        <f>IFERROR(VLOOKUP($A686,'2009'!$C$3:$H$242,6,FALSE),0)</f>
        <v>0</v>
      </c>
      <c r="CM686" s="1700">
        <f>IFERROR(VLOOKUP($A686,'2008'!$C$3:$H$229,2,FALSE),0)</f>
        <v>0</v>
      </c>
      <c r="CN686" s="1691">
        <f>IFERROR(VLOOKUP($A686,'2008'!$C$3:$H$229,3,FALSE),0)</f>
        <v>0</v>
      </c>
      <c r="CO686" s="1691">
        <f>IFERROR(VLOOKUP($A686,'2008'!$C$3:$H$229,4,FALSE),0)</f>
        <v>0</v>
      </c>
      <c r="CP686" s="1691">
        <f>IFERROR(VLOOKUP($A686,'2008'!$C$3:$H$229,5,FALSE),0)</f>
        <v>0</v>
      </c>
      <c r="CQ686" s="1740">
        <f>IFERROR(VLOOKUP($A686,'2008'!$C$3:$H$229,6,FALSE),0)</f>
        <v>0</v>
      </c>
      <c r="CR686" s="1700">
        <f>IFERROR(VLOOKUP($A686,'2007'!$C$3:$M$238,7,FALSE),0)</f>
        <v>1</v>
      </c>
      <c r="CS686" s="1691">
        <f>IFERROR(VLOOKUP($A686,'2007'!$C$3:$M$238,8,FALSE),0)</f>
        <v>0</v>
      </c>
      <c r="CT686" s="1691">
        <f>IFERROR(VLOOKUP($A686,'2007'!$C$3:$M$238,9,FALSE),0)</f>
        <v>1</v>
      </c>
      <c r="CU686" s="1691">
        <f>IFERROR(VLOOKUP($A686,'2007'!$C$3:$M$238,10,FALSE),0)</f>
        <v>0</v>
      </c>
      <c r="CV686" s="1740">
        <f>IFERROR(VLOOKUP($A686,'2007'!$C$3:$M$238,11,FALSE),0)</f>
        <v>1</v>
      </c>
      <c r="CW686" s="1700">
        <f>IFERROR(VLOOKUP($A686,'2006'!$A$2:$F$200,2,FALSE),0)</f>
        <v>0</v>
      </c>
      <c r="CX686" s="1691">
        <f>IFERROR(VLOOKUP($A686,'2006'!$A$2:$F$200,4,FALSE),0)</f>
        <v>0</v>
      </c>
      <c r="CY686" s="1691">
        <f>IFERROR(VLOOKUP($A686,'2006'!$A$2:$F$200,5,FALSE),0)</f>
        <v>0</v>
      </c>
      <c r="CZ686" s="1740">
        <f>IFERROR(VLOOKUP($A686,'2006'!$A$2:$F$200,6,FALSE),0)</f>
        <v>0</v>
      </c>
      <c r="DA686" s="1700">
        <f>IFERROR(VLOOKUP($A686,'2005'!$C$3:$M$205,8,FALSE),0)</f>
        <v>45</v>
      </c>
      <c r="DB686" s="1691">
        <f>IFERROR(VLOOKUP($A686,'2005'!$C$3:$M$205,9,FALSE),0)</f>
        <v>17</v>
      </c>
      <c r="DC686" s="1691">
        <f>IFERROR(VLOOKUP($A686,'2005'!$C$3:$M$205,10,FALSE),0)</f>
        <v>0</v>
      </c>
      <c r="DD686" s="1740">
        <f>IFERROR(VLOOKUP($A686,'2005'!$C$3:$M$205,11,FALSE),0)</f>
        <v>0.37777777777777777</v>
      </c>
      <c r="DE686" s="1700">
        <f>IFERROR(VLOOKUP($A686,'2004'!$C$3:$M$213,8,FALSE),0)</f>
        <v>48</v>
      </c>
      <c r="DF686" s="1691">
        <f>IFERROR(VLOOKUP($A686,'2004'!$C$3:$M$213,9,FALSE),0)</f>
        <v>25</v>
      </c>
      <c r="DG686" s="1691">
        <f>IFERROR(VLOOKUP($A686,'2004'!$C$3:$M$213,10,FALSE),0)</f>
        <v>0</v>
      </c>
      <c r="DH686" s="1740">
        <f>IFERROR(VLOOKUP($A686,'2004'!$C$3:$M$213,11,FALSE),0)</f>
        <v>0.52083333333333337</v>
      </c>
      <c r="DI686" s="1700">
        <f>IFERROR(VLOOKUP($A686,'2003'!$C$3:$Q$214,12,FALSE),0)</f>
        <v>13</v>
      </c>
      <c r="DJ686" s="1691">
        <f>IFERROR(VLOOKUP($A686,'2003'!$C$3:$Q$214,13,FALSE),0)</f>
        <v>3</v>
      </c>
      <c r="DK686" s="1691">
        <f>IFERROR(VLOOKUP($A686,'2003'!$C$3:$Q$214,14,FALSE),0)</f>
        <v>0</v>
      </c>
      <c r="DL686" s="1740">
        <f>IFERROR(VLOOKUP($A686,'2003'!$C$3:$Q$214,15,FALSE),0)</f>
        <v>0.23076923076923078</v>
      </c>
      <c r="DM686" s="1700">
        <f>IFERROR(VLOOKUP($A686,'2002'!$D$3:$R$214,12,FALSE),0)</f>
        <v>0</v>
      </c>
      <c r="DN686" s="1691">
        <f>IFERROR(VLOOKUP($A686,'2002'!$D$3:$R$214,13,FALSE),0)</f>
        <v>0</v>
      </c>
      <c r="DO686" s="1691">
        <f>IFERROR(VLOOKUP($A686,'2002'!$D$3:$R$214,14,FALSE),0)</f>
        <v>0</v>
      </c>
      <c r="DP686" s="1788">
        <f>IFERROR(VLOOKUP($A686,'2002'!$D$3:$R$214,15,FALSE),0)</f>
        <v>0</v>
      </c>
      <c r="DQ686" s="1700">
        <f>IFERROR(VLOOKUP($A686,'Pre 2002'!$C$3:$CK$382,84,FALSE),0)</f>
        <v>0</v>
      </c>
      <c r="DR686" s="1695">
        <f>IFERROR(VLOOKUP($A686,'Pre 2002'!$C$3:$CK$382,85,FALSE),0)</f>
        <v>0</v>
      </c>
      <c r="DS686" s="1695">
        <f>IFERROR(VLOOKUP($A686,'Pre 2002'!$C$3:$CK$382,86,FALSE),0)</f>
        <v>0</v>
      </c>
      <c r="DT686" s="1790">
        <f>IFERROR(VLOOKUP($A686,'Pre 2002'!$C$3:$CK$382,87,FALSE),0)</f>
        <v>0</v>
      </c>
      <c r="DU686" s="1741">
        <f>IFERROR(VLOOKUP(A686,'Pre 2002'!$C$3:$CG$382,83,FALSE),0)</f>
        <v>0</v>
      </c>
    </row>
    <row r="687" spans="1:125">
      <c r="A687" s="1579" t="s">
        <v>165</v>
      </c>
      <c r="B687" s="1562">
        <f t="shared" si="248"/>
        <v>784</v>
      </c>
      <c r="C687" s="1562">
        <f t="shared" si="249"/>
        <v>337</v>
      </c>
      <c r="D687" s="1562">
        <f t="shared" si="250"/>
        <v>0</v>
      </c>
      <c r="E687" s="1563">
        <f t="shared" si="251"/>
        <v>0.42984693877551022</v>
      </c>
      <c r="F687" s="1786">
        <f t="shared" si="252"/>
        <v>16</v>
      </c>
      <c r="G687" s="1595">
        <v>2006</v>
      </c>
      <c r="H687" s="1567">
        <f t="shared" si="268"/>
        <v>8</v>
      </c>
      <c r="I687" s="1734">
        <f t="shared" si="269"/>
        <v>386</v>
      </c>
      <c r="J687" s="1734">
        <f t="shared" si="270"/>
        <v>168</v>
      </c>
      <c r="K687" s="1734">
        <f t="shared" si="270"/>
        <v>0</v>
      </c>
      <c r="L687" s="1806">
        <f t="shared" si="271"/>
        <v>0.43523316062176165</v>
      </c>
      <c r="M687" s="1798" t="s">
        <v>2</v>
      </c>
      <c r="N687" s="1798">
        <v>0</v>
      </c>
      <c r="O687" s="1700">
        <f>IFERROR(VLOOKUP($A687,'2022'!$B$2:$K$174,3,FALSE),0)</f>
        <v>63</v>
      </c>
      <c r="P687" s="1858">
        <f>IFERROR(VLOOKUP($A687,'2022'!$B$2:$K$174,4,FALSE),0)</f>
        <v>14</v>
      </c>
      <c r="Q687" s="1858">
        <f>IFERROR(VLOOKUP($A687,'2022'!$B$2:$K$174,5,FALSE),0)</f>
        <v>28</v>
      </c>
      <c r="R687" s="1858">
        <f>IFERROR(VLOOKUP($A687,'2022'!$B$2:$K$174,8,FALSE),0)</f>
        <v>0</v>
      </c>
      <c r="S687" s="1740">
        <f>IFERROR(VLOOKUP($A687,'2022'!$B$2:$K$174,10,FALSE),0)</f>
        <v>0.44400000000000001</v>
      </c>
      <c r="T687" s="1700">
        <f>IFERROR(VLOOKUP($A687,'2021'!$B$2:$K$174,3,FALSE),0)</f>
        <v>46</v>
      </c>
      <c r="U687" s="1843">
        <f>IFERROR(VLOOKUP($A687,'2021'!$B$2:$K$174,4,FALSE),0)</f>
        <v>11</v>
      </c>
      <c r="V687" s="1843">
        <f>IFERROR(VLOOKUP($A687,'2021'!$B$2:$K$174,5,FALSE),0)</f>
        <v>20</v>
      </c>
      <c r="W687" s="1843">
        <f>IFERROR(VLOOKUP($A687,'2021'!$B$2:$K$174,8,FALSE),0)</f>
        <v>0</v>
      </c>
      <c r="X687" s="1740">
        <f>IFERROR(VLOOKUP($A687,'2021'!$B$2:$K$174,10,FALSE),0)</f>
        <v>0.435</v>
      </c>
      <c r="Y687" s="1700">
        <f>IFERROR(VLOOKUP($A687,'2020'!$B$2:$K$170,3,FALSE),0)</f>
        <v>44</v>
      </c>
      <c r="Z687" s="1829">
        <f>IFERROR(VLOOKUP($A687,'2020'!$B$2:$K$170,4,FALSE),0)</f>
        <v>13</v>
      </c>
      <c r="AA687" s="1829">
        <f>IFERROR(VLOOKUP($A687,'2020'!$B$2:$K$170,5,FALSE),0)</f>
        <v>20</v>
      </c>
      <c r="AB687" s="1829">
        <f>IFERROR(VLOOKUP($A687,'2020'!$B$2:$K$170,8,FALSE),0)</f>
        <v>0</v>
      </c>
      <c r="AC687" s="1740">
        <f>IFERROR(VLOOKUP($A687,'2020'!$B$2:$K$170,10,FALSE),0)</f>
        <v>0.45500000000000002</v>
      </c>
      <c r="AD687" s="1700">
        <f>IFERROR(VLOOKUP($A687,'2019'!$B$2:$K$170,3,FALSE),0)</f>
        <v>53</v>
      </c>
      <c r="AE687" s="1823">
        <f>IFERROR(VLOOKUP($A687,'2019'!$B$2:$K$170,4,FALSE),0)</f>
        <v>15</v>
      </c>
      <c r="AF687" s="1823">
        <f>IFERROR(VLOOKUP($A687,'2019'!$B$2:$K$170,5,FALSE),0)</f>
        <v>21</v>
      </c>
      <c r="AG687" s="1823">
        <f>IFERROR(VLOOKUP($A687,'2019'!$B$2:$K$170,8,FALSE),0)</f>
        <v>0</v>
      </c>
      <c r="AH687" s="1740">
        <f>IFERROR(VLOOKUP($A687,'2019'!$B$2:$K$170,10,FALSE),0)</f>
        <v>0.39600000000000002</v>
      </c>
      <c r="AI687" s="1700">
        <f>IFERROR(VLOOKUP($A687,'2018'!$B$2:$K$170,3,FALSE),0)</f>
        <v>43</v>
      </c>
      <c r="AJ687" s="1821">
        <f>IFERROR(VLOOKUP($A687,'2018'!$B$2:$K$170,4,FALSE),0)</f>
        <v>11</v>
      </c>
      <c r="AK687" s="1821">
        <f>IFERROR(VLOOKUP($A687,'2018'!$B$2:$K$170,5,FALSE),0)</f>
        <v>22</v>
      </c>
      <c r="AL687" s="1821">
        <f>IFERROR(VLOOKUP($A687,'2018'!$B$2:$K$170,8,FALSE),0)</f>
        <v>0</v>
      </c>
      <c r="AM687" s="1740">
        <f>IFERROR(VLOOKUP($A687,'2018'!$B$2:$K$170,10,FALSE),0)</f>
        <v>0.51200000000000001</v>
      </c>
      <c r="AN687" s="1700">
        <f>IFERROR(VLOOKUP($A687,'2017'!$B$2:$J$163,2,FALSE),0)</f>
        <v>62</v>
      </c>
      <c r="AO687" s="1815">
        <f>IFERROR(VLOOKUP($A687,'2017'!$B$2:$J$163,3,FALSE),0)</f>
        <v>14</v>
      </c>
      <c r="AP687" s="1815">
        <f>IFERROR(VLOOKUP($A687,'2017'!$B$2:$J$163,4,FALSE),0)</f>
        <v>25</v>
      </c>
      <c r="AQ687" s="1815">
        <f>IFERROR(VLOOKUP($A687,'2017'!$B$2:$J$163,7,FALSE),0)</f>
        <v>0</v>
      </c>
      <c r="AR687" s="1740">
        <f>IFERROR(VLOOKUP($A687,'2017'!$B$2:$J$163,9,FALSE),0)</f>
        <v>0.40322580645161288</v>
      </c>
      <c r="AS687" s="1700">
        <f>IFERROR(VLOOKUP($A687,'2016'!$B$2:$K$165,3,FALSE),0)</f>
        <v>45</v>
      </c>
      <c r="AT687" s="1796">
        <f>IFERROR(VLOOKUP($A687,'2016'!$B$2:$K$165,4,FALSE),0)</f>
        <v>12</v>
      </c>
      <c r="AU687" s="1796">
        <f>IFERROR(VLOOKUP($A687,'2016'!$B$2:$K$165,5,FALSE),0)</f>
        <v>14</v>
      </c>
      <c r="AV687" s="1796">
        <f>IFERROR(VLOOKUP($A687,'2016'!$B$2:$K$165,8,FALSE),0)</f>
        <v>0</v>
      </c>
      <c r="AW687" s="1740">
        <f>IFERROR(VLOOKUP($A687,'2016'!$B$2:$K$165,10,FALSE),0)</f>
        <v>0.311</v>
      </c>
      <c r="AX687" s="1700">
        <f>IFERROR(VLOOKUP($A687,'2015'!$B$2:$K$165,3,FALSE),0)</f>
        <v>42</v>
      </c>
      <c r="AY687" s="1695">
        <f>IFERROR(VLOOKUP($A687,'2015'!$B$2:$K$165,4,FALSE),0)</f>
        <v>13</v>
      </c>
      <c r="AZ687" s="1695">
        <f>IFERROR(VLOOKUP($A687,'2015'!$B$2:$K$165,5,FALSE),0)</f>
        <v>19</v>
      </c>
      <c r="BA687" s="1695">
        <f>IFERROR(VLOOKUP($A687,'2015'!$B$2:$K$165,8,FALSE),0)</f>
        <v>0</v>
      </c>
      <c r="BB687" s="1740">
        <f>IFERROR(VLOOKUP($A687,'2015'!$B$2:$K$165,10,FALSE),0)</f>
        <v>0.45238095238095238</v>
      </c>
      <c r="BC687" s="1700">
        <f>IFERROR(VLOOKUP($A687,'2014'!$B$2:$K$157,3,FALSE),0)</f>
        <v>59</v>
      </c>
      <c r="BD687" s="1691">
        <f>IFERROR(VLOOKUP($A687,'2014'!$B$2:$K$157,4,FALSE),0)</f>
        <v>17</v>
      </c>
      <c r="BE687" s="1691">
        <f>IFERROR(VLOOKUP($A687,'2014'!$B$2:$K$157,5,FALSE),0)</f>
        <v>29</v>
      </c>
      <c r="BF687" s="1691">
        <f>IFERROR(VLOOKUP($A687,'2014'!$B$2:$K$157,8,FALSE),0)</f>
        <v>0</v>
      </c>
      <c r="BG687" s="1740">
        <f>IFERROR(VLOOKUP($A687,'2014'!$B$2:$K$157,10,FALSE),0)</f>
        <v>0.49152542372881358</v>
      </c>
      <c r="BH687" s="1700">
        <f>IFERROR(VLOOKUP($A687,'2013'!$D$4:$I$249,2,FALSE),0)</f>
        <v>58</v>
      </c>
      <c r="BI687" s="1691">
        <f>IFERROR(VLOOKUP($A687,'2013'!$D$4:$I$249,3,FALSE),0)</f>
        <v>17</v>
      </c>
      <c r="BJ687" s="1691">
        <f>IFERROR(VLOOKUP($A687,'2013'!$D$4:$I$249,4,FALSE),0)</f>
        <v>23</v>
      </c>
      <c r="BK687" s="1691">
        <f>IFERROR(VLOOKUP($A687,'2013'!$D$4:$I$249,5,FALSE),0)</f>
        <v>0</v>
      </c>
      <c r="BL687" s="1740">
        <f>IFERROR(VLOOKUP($A687,'2013'!$D$4:$I$249,6,FALSE),0)</f>
        <v>0.39655172413793105</v>
      </c>
      <c r="BM687" s="1737">
        <f>IFERROR(VLOOKUP($A687,'2012'!$D$3:$O$172,2,FALSE),0)</f>
        <v>269</v>
      </c>
      <c r="BN687" s="1691">
        <f>IFERROR(VLOOKUP($A687,'2012'!$D$3:$O$172,3,FALSE),0)</f>
        <v>116</v>
      </c>
      <c r="BO687" s="1743">
        <f>IFERROR(VLOOKUP($A687,'2012'!$D$3:$O$172,4,FALSE),0)</f>
        <v>0</v>
      </c>
      <c r="BP687" s="1700">
        <f>IFERROR(VLOOKUP($A687,'2012'!$D$3:$O$172,5,FALSE),0)</f>
        <v>44</v>
      </c>
      <c r="BQ687" s="1691">
        <f>IFERROR(VLOOKUP($A687,'2012'!$D$3:$O$172,6,FALSE),0)</f>
        <v>9</v>
      </c>
      <c r="BR687" s="1691">
        <f>IFERROR(VLOOKUP($A687,'2012'!$D$3:$O$172,7,FALSE),0)</f>
        <v>17</v>
      </c>
      <c r="BS687" s="1691">
        <f>IFERROR(VLOOKUP($A687,'2012'!$D$3:$O$172,8,FALSE),0)</f>
        <v>0</v>
      </c>
      <c r="BT687" s="1740">
        <f>IFERROR(VLOOKUP($A687,'2012'!$D$3:$O$172,9,FALSE),0)</f>
        <v>0.38636363636363635</v>
      </c>
      <c r="BU687" s="1737">
        <f>IFERROR(VLOOKUP($A687,'2012'!$D$3:$O$172,10,FALSE),0)</f>
        <v>225</v>
      </c>
      <c r="BV687" s="1691">
        <f>IFERROR(VLOOKUP($A687,'2012'!$D$3:$O$172,11,FALSE),0)</f>
        <v>99</v>
      </c>
      <c r="BW687" s="1743">
        <f>IFERROR(VLOOKUP($A687,'2012'!$D$3:$O$172,12,FALSE),0)</f>
        <v>0</v>
      </c>
      <c r="BX687" s="1700">
        <f>IFERROR(VLOOKUP($A687,'2011'!$D$4:$I$251,2,FALSE),0)</f>
        <v>48</v>
      </c>
      <c r="BY687" s="1691">
        <f>IFERROR(VLOOKUP($A687,'2011'!$D$4:$I$251,3,FALSE),0)</f>
        <v>14</v>
      </c>
      <c r="BZ687" s="1691">
        <f>IFERROR(VLOOKUP($A687,'2011'!$D$4:$I$251,4,FALSE),0)</f>
        <v>18</v>
      </c>
      <c r="CA687" s="1691">
        <f>IFERROR(VLOOKUP($A687,'2011'!$D$4:$I$251,5,FALSE),0)</f>
        <v>0</v>
      </c>
      <c r="CB687" s="1740">
        <f>IFERROR(VLOOKUP($A687,'2011'!$D$4:$I$251,6,FALSE),0)</f>
        <v>0.375</v>
      </c>
      <c r="CC687" s="1700">
        <f>IFERROR(VLOOKUP($A687,'2010'!$C$3:$H$234,2,FALSE),0)</f>
        <v>39</v>
      </c>
      <c r="CD687" s="1691">
        <f>IFERROR(VLOOKUP($A687,'2010'!$C$3:$H$234,3,FALSE),0)</f>
        <v>6</v>
      </c>
      <c r="CE687" s="1691">
        <f>IFERROR(VLOOKUP($A687,'2010'!$C$3:$H$234,4,FALSE),0)</f>
        <v>14</v>
      </c>
      <c r="CF687" s="1691">
        <f>IFERROR(VLOOKUP($A687,'2010'!$C$3:$H$234,5,FALSE),0)</f>
        <v>0</v>
      </c>
      <c r="CG687" s="1740">
        <f>IFERROR(VLOOKUP($A687,'2010'!$C$3:$H$234,6,FALSE),0)</f>
        <v>0.35897435897435898</v>
      </c>
      <c r="CH687" s="1700">
        <f>IFERROR(VLOOKUP($A687,'2009'!$C$3:$H$242,2,FALSE),0)</f>
        <v>55</v>
      </c>
      <c r="CI687" s="1691">
        <f>IFERROR(VLOOKUP($A687,'2009'!$C$3:$H$242,3,FALSE),0)</f>
        <v>20</v>
      </c>
      <c r="CJ687" s="1691">
        <f>IFERROR(VLOOKUP($A687,'2009'!$C$3:$H$242,4,FALSE),0)</f>
        <v>27</v>
      </c>
      <c r="CK687" s="1691">
        <f>IFERROR(VLOOKUP($A687,'2009'!$C$3:$H$242,5,FALSE),0)</f>
        <v>0</v>
      </c>
      <c r="CL687" s="1740">
        <f>IFERROR(VLOOKUP($A687,'2009'!$C$3:$H$242,6,FALSE),0)</f>
        <v>0.49090909090909091</v>
      </c>
      <c r="CM687" s="1700">
        <f>IFERROR(VLOOKUP($A687,'2008'!$C$3:$H$229,2,FALSE),0)</f>
        <v>44</v>
      </c>
      <c r="CN687" s="1691">
        <f>IFERROR(VLOOKUP($A687,'2008'!$C$3:$H$229,3,FALSE),0)</f>
        <v>10</v>
      </c>
      <c r="CO687" s="1691">
        <f>IFERROR(VLOOKUP($A687,'2008'!$C$3:$H$229,4,FALSE),0)</f>
        <v>23</v>
      </c>
      <c r="CP687" s="1691">
        <f>IFERROR(VLOOKUP($A687,'2008'!$C$3:$H$229,5,FALSE),0)</f>
        <v>0</v>
      </c>
      <c r="CQ687" s="1740">
        <f>IFERROR(VLOOKUP($A687,'2008'!$C$3:$H$229,6,FALSE),0)</f>
        <v>0.52272727272727271</v>
      </c>
      <c r="CR687" s="1700">
        <f>IFERROR(VLOOKUP($A687,'2007'!$C$3:$M$238,7,FALSE),0)</f>
        <v>39</v>
      </c>
      <c r="CS687" s="1691">
        <f>IFERROR(VLOOKUP($A687,'2007'!$C$3:$M$238,8,FALSE),0)</f>
        <v>9</v>
      </c>
      <c r="CT687" s="1691">
        <f>IFERROR(VLOOKUP($A687,'2007'!$C$3:$M$238,9,FALSE),0)</f>
        <v>17</v>
      </c>
      <c r="CU687" s="1691">
        <f>IFERROR(VLOOKUP($A687,'2007'!$C$3:$M$238,10,FALSE),0)</f>
        <v>0</v>
      </c>
      <c r="CV687" s="1740">
        <f>IFERROR(VLOOKUP($A687,'2007'!$C$3:$M$238,11,FALSE),0)</f>
        <v>0.4358974358974359</v>
      </c>
      <c r="CW687" s="1700">
        <f>IFERROR(VLOOKUP($A687,'2006'!$A$2:$F$200,2,FALSE),0)</f>
        <v>0</v>
      </c>
      <c r="CX687" s="1691">
        <f>IFERROR(VLOOKUP($A687,'2006'!$A$2:$F$200,4,FALSE),0)</f>
        <v>0</v>
      </c>
      <c r="CY687" s="1691">
        <f>IFERROR(VLOOKUP($A687,'2006'!$A$2:$F$200,5,FALSE),0)</f>
        <v>0</v>
      </c>
      <c r="CZ687" s="1740" t="str">
        <f>IFERROR(VLOOKUP($A687,'2006'!$A$2:$F$200,6,FALSE),0)</f>
        <v>---</v>
      </c>
      <c r="DA687" s="1700">
        <f>IFERROR(VLOOKUP($A687,'2005'!$C$3:$M$205,8,FALSE),0)</f>
        <v>0</v>
      </c>
      <c r="DB687" s="1691">
        <f>IFERROR(VLOOKUP($A687,'2005'!$C$3:$M$205,9,FALSE),0)</f>
        <v>0</v>
      </c>
      <c r="DC687" s="1691">
        <f>IFERROR(VLOOKUP($A687,'2005'!$C$3:$M$205,10,FALSE),0)</f>
        <v>0</v>
      </c>
      <c r="DD687" s="1740">
        <f>IFERROR(VLOOKUP($A687,'2005'!$C$3:$M$205,11,FALSE),0)</f>
        <v>0</v>
      </c>
      <c r="DE687" s="1700">
        <f>IFERROR(VLOOKUP($A687,'2004'!$C$3:$M$213,8,FALSE),0)</f>
        <v>0</v>
      </c>
      <c r="DF687" s="1691">
        <f>IFERROR(VLOOKUP($A687,'2004'!$C$3:$M$213,9,FALSE),0)</f>
        <v>0</v>
      </c>
      <c r="DG687" s="1691">
        <f>IFERROR(VLOOKUP($A687,'2004'!$C$3:$M$213,10,FALSE),0)</f>
        <v>0</v>
      </c>
      <c r="DH687" s="1740">
        <f>IFERROR(VLOOKUP($A687,'2004'!$C$3:$M$213,11,FALSE),0)</f>
        <v>0</v>
      </c>
      <c r="DI687" s="1700">
        <f>IFERROR(VLOOKUP($A687,'2003'!$C$3:$Q$214,12,FALSE),0)</f>
        <v>0</v>
      </c>
      <c r="DJ687" s="1691">
        <f>IFERROR(VLOOKUP($A687,'2003'!$C$3:$Q$214,13,FALSE),0)</f>
        <v>0</v>
      </c>
      <c r="DK687" s="1691">
        <f>IFERROR(VLOOKUP($A687,'2003'!$C$3:$Q$214,14,FALSE),0)</f>
        <v>0</v>
      </c>
      <c r="DL687" s="1740">
        <f>IFERROR(VLOOKUP($A687,'2003'!$C$3:$Q$214,15,FALSE),0)</f>
        <v>0</v>
      </c>
      <c r="DM687" s="1700">
        <f>IFERROR(VLOOKUP($A687,'2002'!$D$3:$R$214,12,FALSE),0)</f>
        <v>0</v>
      </c>
      <c r="DN687" s="1691">
        <f>IFERROR(VLOOKUP($A687,'2002'!$D$3:$R$214,13,FALSE),0)</f>
        <v>0</v>
      </c>
      <c r="DO687" s="1691">
        <f>IFERROR(VLOOKUP($A687,'2002'!$D$3:$R$214,14,FALSE),0)</f>
        <v>0</v>
      </c>
      <c r="DP687" s="1788">
        <f>IFERROR(VLOOKUP($A687,'2002'!$D$3:$R$214,15,FALSE),0)</f>
        <v>0</v>
      </c>
      <c r="DQ687" s="1700">
        <f>IFERROR(VLOOKUP($A687,'Pre 2002'!$C$3:$CK$382,84,FALSE),0)</f>
        <v>0</v>
      </c>
      <c r="DR687" s="1695">
        <f>IFERROR(VLOOKUP($A687,'Pre 2002'!$C$3:$CK$382,85,FALSE),0)</f>
        <v>0</v>
      </c>
      <c r="DS687" s="1695">
        <f>IFERROR(VLOOKUP($A687,'Pre 2002'!$C$3:$CK$382,86,FALSE),0)</f>
        <v>0</v>
      </c>
      <c r="DT687" s="1790">
        <f>IFERROR(VLOOKUP($A687,'Pre 2002'!$C$3:$CK$382,87,FALSE),0)</f>
        <v>0</v>
      </c>
      <c r="DU687" s="1741">
        <f>IFERROR(VLOOKUP(A687,'Pre 2002'!$C$3:$CG$382,83,FALSE),0)</f>
        <v>0</v>
      </c>
    </row>
    <row r="688" spans="1:125">
      <c r="A688" s="1579" t="s">
        <v>1319</v>
      </c>
      <c r="B688" s="1562">
        <f t="shared" si="248"/>
        <v>63</v>
      </c>
      <c r="C688" s="1562">
        <f t="shared" si="249"/>
        <v>27</v>
      </c>
      <c r="D688" s="1562">
        <f t="shared" si="250"/>
        <v>0</v>
      </c>
      <c r="E688" s="1563">
        <f t="shared" si="251"/>
        <v>0.42857142857142855</v>
      </c>
      <c r="F688" s="1786">
        <f t="shared" si="252"/>
        <v>2</v>
      </c>
      <c r="G688" s="1595" t="s">
        <v>2159</v>
      </c>
      <c r="H688" s="1567">
        <f t="shared" si="268"/>
        <v>2</v>
      </c>
      <c r="I688" s="1734">
        <f t="shared" si="269"/>
        <v>63</v>
      </c>
      <c r="J688" s="1734">
        <f t="shared" si="270"/>
        <v>27</v>
      </c>
      <c r="K688" s="1734">
        <f t="shared" si="270"/>
        <v>0</v>
      </c>
      <c r="L688" s="1806">
        <f t="shared" si="271"/>
        <v>0.42857142857142855</v>
      </c>
      <c r="O688" s="1700">
        <f>IFERROR(VLOOKUP($A688,'2022'!$B$2:$K$174,3,FALSE),0)</f>
        <v>0</v>
      </c>
      <c r="P688" s="1858">
        <f>IFERROR(VLOOKUP($A688,'2022'!$B$2:$K$174,4,FALSE),0)</f>
        <v>0</v>
      </c>
      <c r="Q688" s="1858">
        <f>IFERROR(VLOOKUP($A688,'2022'!$B$2:$K$174,5,FALSE),0)</f>
        <v>0</v>
      </c>
      <c r="R688" s="1858">
        <f>IFERROR(VLOOKUP($A688,'2022'!$B$2:$K$174,8,FALSE),0)</f>
        <v>0</v>
      </c>
      <c r="S688" s="1740">
        <f>IFERROR(VLOOKUP($A688,'2022'!$B$2:$K$174,10,FALSE),0)</f>
        <v>0</v>
      </c>
      <c r="T688" s="1700">
        <f>IFERROR(VLOOKUP($A688,'2021'!$B$2:$K$174,3,FALSE),0)</f>
        <v>0</v>
      </c>
      <c r="U688" s="1843">
        <f>IFERROR(VLOOKUP($A688,'2021'!$B$2:$K$174,4,FALSE),0)</f>
        <v>0</v>
      </c>
      <c r="V688" s="1843">
        <f>IFERROR(VLOOKUP($A688,'2021'!$B$2:$K$174,5,FALSE),0)</f>
        <v>0</v>
      </c>
      <c r="W688" s="1843">
        <f>IFERROR(VLOOKUP($A688,'2021'!$B$2:$K$174,8,FALSE),0)</f>
        <v>0</v>
      </c>
      <c r="X688" s="1740">
        <f>IFERROR(VLOOKUP($A688,'2021'!$B$2:$K$174,10,FALSE),0)</f>
        <v>0</v>
      </c>
      <c r="Y688" s="1700">
        <f>IFERROR(VLOOKUP($A688,'2020'!$B$2:$K$170,3,FALSE),0)</f>
        <v>0</v>
      </c>
      <c r="Z688" s="1829">
        <f>IFERROR(VLOOKUP($A688,'2020'!$B$2:$K$170,4,FALSE),0)</f>
        <v>0</v>
      </c>
      <c r="AA688" s="1829">
        <f>IFERROR(VLOOKUP($A688,'2020'!$B$2:$K$170,5,FALSE),0)</f>
        <v>0</v>
      </c>
      <c r="AB688" s="1829">
        <f>IFERROR(VLOOKUP($A688,'2020'!$B$2:$K$170,8,FALSE),0)</f>
        <v>0</v>
      </c>
      <c r="AC688" s="1740">
        <f>IFERROR(VLOOKUP($A688,'2020'!$B$2:$K$170,10,FALSE),0)</f>
        <v>0</v>
      </c>
      <c r="AD688" s="1700">
        <f>IFERROR(VLOOKUP($A688,'2019'!$B$2:$K$170,3,FALSE),0)</f>
        <v>0</v>
      </c>
      <c r="AE688" s="1823">
        <f>IFERROR(VLOOKUP($A688,'2019'!$B$2:$K$170,4,FALSE),0)</f>
        <v>0</v>
      </c>
      <c r="AF688" s="1823">
        <f>IFERROR(VLOOKUP($A688,'2019'!$B$2:$K$170,5,FALSE),0)</f>
        <v>0</v>
      </c>
      <c r="AG688" s="1823">
        <f>IFERROR(VLOOKUP($A688,'2019'!$B$2:$K$170,8,FALSE),0)</f>
        <v>0</v>
      </c>
      <c r="AH688" s="1740">
        <f>IFERROR(VLOOKUP($A688,'2019'!$B$2:$K$170,10,FALSE),0)</f>
        <v>0</v>
      </c>
      <c r="AI688" s="1700">
        <f>IFERROR(VLOOKUP($A688,'2018'!$B$2:$K$170,3,FALSE),0)</f>
        <v>0</v>
      </c>
      <c r="AJ688" s="1821">
        <f>IFERROR(VLOOKUP($A688,'2018'!$B$2:$K$170,4,FALSE),0)</f>
        <v>0</v>
      </c>
      <c r="AK688" s="1821">
        <f>IFERROR(VLOOKUP($A688,'2018'!$B$2:$K$170,5,FALSE),0)</f>
        <v>0</v>
      </c>
      <c r="AL688" s="1821">
        <f>IFERROR(VLOOKUP($A688,'2018'!$B$2:$K$170,8,FALSE),0)</f>
        <v>0</v>
      </c>
      <c r="AM688" s="1740">
        <f>IFERROR(VLOOKUP($A688,'2018'!$B$2:$K$170,10,FALSE),0)</f>
        <v>0</v>
      </c>
      <c r="AN688" s="1700">
        <f>IFERROR(VLOOKUP($A688,'2017'!$B$2:$J$163,2,FALSE),0)</f>
        <v>0</v>
      </c>
      <c r="AO688" s="1815">
        <f>IFERROR(VLOOKUP($A688,'2017'!$B$2:$J$163,3,FALSE),0)</f>
        <v>0</v>
      </c>
      <c r="AP688" s="1815">
        <f>IFERROR(VLOOKUP($A688,'2017'!$B$2:$J$163,4,FALSE),0)</f>
        <v>0</v>
      </c>
      <c r="AQ688" s="1815">
        <f>IFERROR(VLOOKUP($A688,'2017'!$B$2:$J$163,7,FALSE),0)</f>
        <v>0</v>
      </c>
      <c r="AR688" s="1740">
        <f>IFERROR(VLOOKUP($A688,'2017'!$B$2:$J$163,9,FALSE),0)</f>
        <v>0</v>
      </c>
      <c r="AS688" s="1700">
        <f>IFERROR(VLOOKUP($A688,'2016'!$B$2:$K$165,3,FALSE),0)</f>
        <v>0</v>
      </c>
      <c r="AT688" s="1796">
        <f>IFERROR(VLOOKUP($A688,'2016'!$B$2:$K$165,4,FALSE),0)</f>
        <v>0</v>
      </c>
      <c r="AU688" s="1796">
        <f>IFERROR(VLOOKUP($A688,'2016'!$B$2:$K$165,5,FALSE),0)</f>
        <v>0</v>
      </c>
      <c r="AV688" s="1796">
        <f>IFERROR(VLOOKUP($A688,'2016'!$B$2:$K$165,8,FALSE),0)</f>
        <v>0</v>
      </c>
      <c r="AW688" s="1740">
        <f>IFERROR(VLOOKUP($A688,'2016'!$B$2:$K$165,10,FALSE),0)</f>
        <v>0</v>
      </c>
      <c r="AX688" s="1700">
        <f>IFERROR(VLOOKUP($A688,'2015'!$B$2:$K$165,3,FALSE),0)</f>
        <v>0</v>
      </c>
      <c r="AY688" s="1695">
        <f>IFERROR(VLOOKUP($A688,'2015'!$B$2:$K$165,4,FALSE),0)</f>
        <v>0</v>
      </c>
      <c r="AZ688" s="1695">
        <f>IFERROR(VLOOKUP($A688,'2015'!$B$2:$K$165,5,FALSE),0)</f>
        <v>0</v>
      </c>
      <c r="BA688" s="1695">
        <f>IFERROR(VLOOKUP($A688,'2015'!$B$2:$K$165,8,FALSE),0)</f>
        <v>0</v>
      </c>
      <c r="BB688" s="1740">
        <f>IFERROR(VLOOKUP($A688,'2015'!$B$2:$K$165,10,FALSE),0)</f>
        <v>0</v>
      </c>
      <c r="BC688" s="1700">
        <f>IFERROR(VLOOKUP($A688,'2014'!$B$2:$K$157,3,FALSE),0)</f>
        <v>0</v>
      </c>
      <c r="BD688" s="1691">
        <f>IFERROR(VLOOKUP($A688,'2014'!$B$2:$K$157,4,FALSE),0)</f>
        <v>0</v>
      </c>
      <c r="BE688" s="1691">
        <f>IFERROR(VLOOKUP($A688,'2014'!$B$2:$K$157,5,FALSE),0)</f>
        <v>0</v>
      </c>
      <c r="BF688" s="1691">
        <f>IFERROR(VLOOKUP($A688,'2014'!$B$2:$K$157,8,FALSE),0)</f>
        <v>0</v>
      </c>
      <c r="BG688" s="1740">
        <f>IFERROR(VLOOKUP($A688,'2014'!$B$2:$K$157,10,FALSE),0)</f>
        <v>0</v>
      </c>
      <c r="BH688" s="1700">
        <f>IFERROR(VLOOKUP($A688,'2013'!$D$4:$I$249,2,FALSE),0)</f>
        <v>0</v>
      </c>
      <c r="BI688" s="1691">
        <f>IFERROR(VLOOKUP($A688,'2013'!$D$4:$I$249,3,FALSE),0)</f>
        <v>0</v>
      </c>
      <c r="BJ688" s="1691">
        <f>IFERROR(VLOOKUP($A688,'2013'!$D$4:$I$249,4,FALSE),0)</f>
        <v>0</v>
      </c>
      <c r="BK688" s="1691">
        <f>IFERROR(VLOOKUP($A688,'2013'!$D$4:$I$249,5,FALSE),0)</f>
        <v>0</v>
      </c>
      <c r="BL688" s="1740">
        <f>IFERROR(VLOOKUP($A688,'2013'!$D$4:$I$249,6,FALSE),0)</f>
        <v>0</v>
      </c>
      <c r="BM688" s="1737">
        <f>IFERROR(VLOOKUP($A688,'2012'!$D$3:$O$172,2,FALSE),0)</f>
        <v>0</v>
      </c>
      <c r="BN688" s="1691">
        <f>IFERROR(VLOOKUP($A688,'2012'!$D$3:$O$172,3,FALSE),0)</f>
        <v>0</v>
      </c>
      <c r="BO688" s="1743">
        <f>IFERROR(VLOOKUP($A688,'2012'!$D$3:$O$172,4,FALSE),0)</f>
        <v>0</v>
      </c>
      <c r="BP688" s="1700">
        <f>IFERROR(VLOOKUP($A688,'2012'!$D$3:$O$172,5,FALSE),0)</f>
        <v>0</v>
      </c>
      <c r="BQ688" s="1691">
        <f>IFERROR(VLOOKUP($A688,'2012'!$D$3:$O$172,6,FALSE),0)</f>
        <v>0</v>
      </c>
      <c r="BR688" s="1691">
        <f>IFERROR(VLOOKUP($A688,'2012'!$D$3:$O$172,7,FALSE),0)</f>
        <v>0</v>
      </c>
      <c r="BS688" s="1691">
        <f>IFERROR(VLOOKUP($A688,'2012'!$D$3:$O$172,8,FALSE),0)</f>
        <v>0</v>
      </c>
      <c r="BT688" s="1740">
        <f>IFERROR(VLOOKUP($A688,'2012'!$D$3:$O$172,9,FALSE),0)</f>
        <v>0</v>
      </c>
      <c r="BX688" s="1700">
        <f>IFERROR(VLOOKUP($A688,'2011'!$D$4:$I$251,2,FALSE),0)</f>
        <v>0</v>
      </c>
      <c r="BY688" s="1691">
        <f>IFERROR(VLOOKUP($A688,'2011'!$D$4:$I$251,3,FALSE),0)</f>
        <v>0</v>
      </c>
      <c r="BZ688" s="1691">
        <f>IFERROR(VLOOKUP($A688,'2011'!$D$4:$I$251,4,FALSE),0)</f>
        <v>0</v>
      </c>
      <c r="CA688" s="1691">
        <f>IFERROR(VLOOKUP($A688,'2011'!$D$4:$I$251,5,FALSE),0)</f>
        <v>0</v>
      </c>
      <c r="CB688" s="1740">
        <f>IFERROR(VLOOKUP($A688,'2011'!$D$4:$I$251,6,FALSE),0)</f>
        <v>0</v>
      </c>
      <c r="CC688" s="1700">
        <f>IFERROR(VLOOKUP($A688,'2010'!$C$3:$H$234,2,FALSE),0)</f>
        <v>22</v>
      </c>
      <c r="CD688" s="1691">
        <f>IFERROR(VLOOKUP($A688,'2010'!$C$3:$H$234,3,FALSE),0)</f>
        <v>6</v>
      </c>
      <c r="CE688" s="1691">
        <f>IFERROR(VLOOKUP($A688,'2010'!$C$3:$H$234,4,FALSE),0)</f>
        <v>10</v>
      </c>
      <c r="CF688" s="1691">
        <f>IFERROR(VLOOKUP($A688,'2010'!$C$3:$H$234,5,FALSE),0)</f>
        <v>0</v>
      </c>
      <c r="CG688" s="1740">
        <f>IFERROR(VLOOKUP($A688,'2010'!$C$3:$H$234,6,FALSE),0)</f>
        <v>0.45454545454545453</v>
      </c>
      <c r="CH688" s="1700">
        <f>IFERROR(VLOOKUP($A688,'2009'!$C$3:$H$242,2,FALSE),0)</f>
        <v>41</v>
      </c>
      <c r="CI688" s="1691">
        <f>IFERROR(VLOOKUP($A688,'2009'!$C$3:$H$242,3,FALSE),0)</f>
        <v>10</v>
      </c>
      <c r="CJ688" s="1691">
        <f>IFERROR(VLOOKUP($A688,'2009'!$C$3:$H$242,4,FALSE),0)</f>
        <v>17</v>
      </c>
      <c r="CK688" s="1691">
        <f>IFERROR(VLOOKUP($A688,'2009'!$C$3:$H$242,5,FALSE),0)</f>
        <v>0</v>
      </c>
      <c r="CL688" s="1740">
        <f>IFERROR(VLOOKUP($A688,'2009'!$C$3:$H$242,6,FALSE),0)</f>
        <v>0.41463414634146339</v>
      </c>
      <c r="CM688" s="1700">
        <f>IFERROR(VLOOKUP($A688,'2008'!$C$3:$H$229,2,FALSE),0)</f>
        <v>0</v>
      </c>
      <c r="CN688" s="1691">
        <f>IFERROR(VLOOKUP($A688,'2008'!$C$3:$H$229,3,FALSE),0)</f>
        <v>0</v>
      </c>
      <c r="CO688" s="1691">
        <f>IFERROR(VLOOKUP($A688,'2008'!$C$3:$H$229,4,FALSE),0)</f>
        <v>0</v>
      </c>
      <c r="CP688" s="1691">
        <f>IFERROR(VLOOKUP($A688,'2008'!$C$3:$H$229,5,FALSE),0)</f>
        <v>0</v>
      </c>
      <c r="CQ688" s="1740">
        <f>IFERROR(VLOOKUP($A688,'2008'!$C$3:$H$229,6,FALSE),0)</f>
        <v>0</v>
      </c>
      <c r="CR688" s="1700">
        <f>IFERROR(VLOOKUP($A688,'2007'!$C$3:$M$238,7,FALSE),0)</f>
        <v>0</v>
      </c>
      <c r="CS688" s="1691">
        <f>IFERROR(VLOOKUP($A688,'2007'!$C$3:$M$238,8,FALSE),0)</f>
        <v>0</v>
      </c>
      <c r="CT688" s="1691">
        <f>IFERROR(VLOOKUP($A688,'2007'!$C$3:$M$238,9,FALSE),0)</f>
        <v>0</v>
      </c>
      <c r="CU688" s="1691">
        <f>IFERROR(VLOOKUP($A688,'2007'!$C$3:$M$238,10,FALSE),0)</f>
        <v>0</v>
      </c>
      <c r="CV688" s="1740">
        <f>IFERROR(VLOOKUP($A688,'2007'!$C$3:$M$238,11,FALSE),0)</f>
        <v>0</v>
      </c>
      <c r="CW688" s="1700">
        <f>IFERROR(VLOOKUP($A688,'2006'!$A$2:$F$200,2,FALSE),0)</f>
        <v>0</v>
      </c>
      <c r="CX688" s="1691">
        <f>IFERROR(VLOOKUP($A688,'2006'!$A$2:$F$200,4,FALSE),0)</f>
        <v>0</v>
      </c>
      <c r="CY688" s="1691">
        <f>IFERROR(VLOOKUP($A688,'2006'!$A$2:$F$200,5,FALSE),0)</f>
        <v>0</v>
      </c>
      <c r="CZ688" s="1740">
        <f>IFERROR(VLOOKUP($A688,'2006'!$A$2:$F$200,6,FALSE),0)</f>
        <v>0</v>
      </c>
      <c r="DA688" s="1700">
        <f>IFERROR(VLOOKUP($A688,'2005'!$C$3:$M$205,8,FALSE),0)</f>
        <v>0</v>
      </c>
      <c r="DB688" s="1691">
        <f>IFERROR(VLOOKUP($A688,'2005'!$C$3:$M$205,9,FALSE),0)</f>
        <v>0</v>
      </c>
      <c r="DC688" s="1691">
        <f>IFERROR(VLOOKUP($A688,'2005'!$C$3:$M$205,10,FALSE),0)</f>
        <v>0</v>
      </c>
      <c r="DD688" s="1740">
        <f>IFERROR(VLOOKUP($A688,'2005'!$C$3:$M$205,11,FALSE),0)</f>
        <v>0</v>
      </c>
      <c r="DE688" s="1700">
        <f>IFERROR(VLOOKUP($A688,'2004'!$C$3:$M$213,8,FALSE),0)</f>
        <v>0</v>
      </c>
      <c r="DF688" s="1691">
        <f>IFERROR(VLOOKUP($A688,'2004'!$C$3:$M$213,9,FALSE),0)</f>
        <v>0</v>
      </c>
      <c r="DG688" s="1691">
        <f>IFERROR(VLOOKUP($A688,'2004'!$C$3:$M$213,10,FALSE),0)</f>
        <v>0</v>
      </c>
      <c r="DH688" s="1740">
        <f>IFERROR(VLOOKUP($A688,'2004'!$C$3:$M$213,11,FALSE),0)</f>
        <v>0</v>
      </c>
      <c r="DI688" s="1700">
        <f>IFERROR(VLOOKUP($A688,'2003'!$C$3:$Q$214,12,FALSE),0)</f>
        <v>0</v>
      </c>
      <c r="DJ688" s="1691">
        <f>IFERROR(VLOOKUP($A688,'2003'!$C$3:$Q$214,13,FALSE),0)</f>
        <v>0</v>
      </c>
      <c r="DK688" s="1691">
        <f>IFERROR(VLOOKUP($A688,'2003'!$C$3:$Q$214,14,FALSE),0)</f>
        <v>0</v>
      </c>
      <c r="DL688" s="1740">
        <f>IFERROR(VLOOKUP($A688,'2003'!$C$3:$Q$214,15,FALSE),0)</f>
        <v>0</v>
      </c>
      <c r="DM688" s="1700">
        <f>IFERROR(VLOOKUP($A688,'2002'!$D$3:$R$214,12,FALSE),0)</f>
        <v>0</v>
      </c>
      <c r="DN688" s="1691">
        <f>IFERROR(VLOOKUP($A688,'2002'!$D$3:$R$214,13,FALSE),0)</f>
        <v>0</v>
      </c>
      <c r="DO688" s="1691">
        <f>IFERROR(VLOOKUP($A688,'2002'!$D$3:$R$214,14,FALSE),0)</f>
        <v>0</v>
      </c>
      <c r="DP688" s="1788">
        <f>IFERROR(VLOOKUP($A688,'2002'!$D$3:$R$214,15,FALSE),0)</f>
        <v>0</v>
      </c>
      <c r="DQ688" s="1700">
        <f>IFERROR(VLOOKUP($A688,'Pre 2002'!$C$3:$CK$382,84,FALSE),0)</f>
        <v>0</v>
      </c>
      <c r="DR688" s="1695">
        <f>IFERROR(VLOOKUP($A688,'Pre 2002'!$C$3:$CK$382,85,FALSE),0)</f>
        <v>0</v>
      </c>
      <c r="DS688" s="1695">
        <f>IFERROR(VLOOKUP($A688,'Pre 2002'!$C$3:$CK$382,86,FALSE),0)</f>
        <v>0</v>
      </c>
      <c r="DT688" s="1790">
        <f>IFERROR(VLOOKUP($A688,'Pre 2002'!$C$3:$CK$382,87,FALSE),0)</f>
        <v>0</v>
      </c>
      <c r="DU688" s="1741">
        <f>IFERROR(VLOOKUP(A688,'Pre 2002'!$C$3:$CG$382,83,FALSE),0)</f>
        <v>0</v>
      </c>
    </row>
    <row r="689" spans="1:125">
      <c r="A689" s="1579" t="s">
        <v>1692</v>
      </c>
      <c r="B689" s="1562">
        <f t="shared" si="248"/>
        <v>21</v>
      </c>
      <c r="C689" s="1562">
        <f t="shared" si="249"/>
        <v>9</v>
      </c>
      <c r="D689" s="1562">
        <f t="shared" si="250"/>
        <v>0</v>
      </c>
      <c r="E689" s="1563">
        <f t="shared" si="251"/>
        <v>0.42857142857142855</v>
      </c>
      <c r="F689" s="1786">
        <f t="shared" si="252"/>
        <v>1</v>
      </c>
      <c r="G689" s="1595">
        <v>2012</v>
      </c>
      <c r="H689" s="1567">
        <f t="shared" si="268"/>
        <v>1</v>
      </c>
      <c r="I689" s="1734">
        <f t="shared" si="269"/>
        <v>21</v>
      </c>
      <c r="J689" s="1734">
        <f t="shared" si="270"/>
        <v>9</v>
      </c>
      <c r="K689" s="1734">
        <f t="shared" si="270"/>
        <v>0</v>
      </c>
      <c r="L689" s="1806">
        <f t="shared" si="271"/>
        <v>0.42857142857142855</v>
      </c>
      <c r="O689" s="1700">
        <f>IFERROR(VLOOKUP($A689,'2022'!$B$2:$K$174,3,FALSE),0)</f>
        <v>0</v>
      </c>
      <c r="P689" s="1858">
        <f>IFERROR(VLOOKUP($A689,'2022'!$B$2:$K$174,4,FALSE),0)</f>
        <v>0</v>
      </c>
      <c r="Q689" s="1858">
        <f>IFERROR(VLOOKUP($A689,'2022'!$B$2:$K$174,5,FALSE),0)</f>
        <v>0</v>
      </c>
      <c r="R689" s="1858">
        <f>IFERROR(VLOOKUP($A689,'2022'!$B$2:$K$174,8,FALSE),0)</f>
        <v>0</v>
      </c>
      <c r="S689" s="1740">
        <f>IFERROR(VLOOKUP($A689,'2022'!$B$2:$K$174,10,FALSE),0)</f>
        <v>0</v>
      </c>
      <c r="T689" s="1700">
        <f>IFERROR(VLOOKUP($A689,'2021'!$B$2:$K$174,3,FALSE),0)</f>
        <v>0</v>
      </c>
      <c r="U689" s="1843">
        <f>IFERROR(VLOOKUP($A689,'2021'!$B$2:$K$174,4,FALSE),0)</f>
        <v>0</v>
      </c>
      <c r="V689" s="1843">
        <f>IFERROR(VLOOKUP($A689,'2021'!$B$2:$K$174,5,FALSE),0)</f>
        <v>0</v>
      </c>
      <c r="W689" s="1843">
        <f>IFERROR(VLOOKUP($A689,'2021'!$B$2:$K$174,8,FALSE),0)</f>
        <v>0</v>
      </c>
      <c r="X689" s="1740">
        <f>IFERROR(VLOOKUP($A689,'2021'!$B$2:$K$174,10,FALSE),0)</f>
        <v>0</v>
      </c>
      <c r="Y689" s="1700">
        <f>IFERROR(VLOOKUP($A689,'2020'!$B$2:$K$170,3,FALSE),0)</f>
        <v>0</v>
      </c>
      <c r="Z689" s="1829">
        <f>IFERROR(VLOOKUP($A689,'2020'!$B$2:$K$170,4,FALSE),0)</f>
        <v>0</v>
      </c>
      <c r="AA689" s="1829">
        <f>IFERROR(VLOOKUP($A689,'2020'!$B$2:$K$170,5,FALSE),0)</f>
        <v>0</v>
      </c>
      <c r="AB689" s="1829">
        <f>IFERROR(VLOOKUP($A689,'2020'!$B$2:$K$170,8,FALSE),0)</f>
        <v>0</v>
      </c>
      <c r="AC689" s="1740">
        <f>IFERROR(VLOOKUP($A689,'2020'!$B$2:$K$170,10,FALSE),0)</f>
        <v>0</v>
      </c>
      <c r="AD689" s="1700">
        <f>IFERROR(VLOOKUP($A689,'2019'!$B$2:$K$170,3,FALSE),0)</f>
        <v>0</v>
      </c>
      <c r="AE689" s="1823">
        <f>IFERROR(VLOOKUP($A689,'2019'!$B$2:$K$170,4,FALSE),0)</f>
        <v>0</v>
      </c>
      <c r="AF689" s="1823">
        <f>IFERROR(VLOOKUP($A689,'2019'!$B$2:$K$170,5,FALSE),0)</f>
        <v>0</v>
      </c>
      <c r="AG689" s="1823">
        <f>IFERROR(VLOOKUP($A689,'2019'!$B$2:$K$170,8,FALSE),0)</f>
        <v>0</v>
      </c>
      <c r="AH689" s="1740">
        <f>IFERROR(VLOOKUP($A689,'2019'!$B$2:$K$170,10,FALSE),0)</f>
        <v>0</v>
      </c>
      <c r="AI689" s="1700">
        <f>IFERROR(VLOOKUP($A689,'2018'!$B$2:$K$170,3,FALSE),0)</f>
        <v>0</v>
      </c>
      <c r="AJ689" s="1821">
        <f>IFERROR(VLOOKUP($A689,'2018'!$B$2:$K$170,4,FALSE),0)</f>
        <v>0</v>
      </c>
      <c r="AK689" s="1821">
        <f>IFERROR(VLOOKUP($A689,'2018'!$B$2:$K$170,5,FALSE),0)</f>
        <v>0</v>
      </c>
      <c r="AL689" s="1821">
        <f>IFERROR(VLOOKUP($A689,'2018'!$B$2:$K$170,8,FALSE),0)</f>
        <v>0</v>
      </c>
      <c r="AM689" s="1740">
        <f>IFERROR(VLOOKUP($A689,'2018'!$B$2:$K$170,10,FALSE),0)</f>
        <v>0</v>
      </c>
      <c r="AN689" s="1700">
        <f>IFERROR(VLOOKUP($A689,'2017'!$B$2:$J$163,2,FALSE),0)</f>
        <v>0</v>
      </c>
      <c r="AO689" s="1815">
        <f>IFERROR(VLOOKUP($A689,'2017'!$B$2:$J$163,3,FALSE),0)</f>
        <v>0</v>
      </c>
      <c r="AP689" s="1815">
        <f>IFERROR(VLOOKUP($A689,'2017'!$B$2:$J$163,4,FALSE),0)</f>
        <v>0</v>
      </c>
      <c r="AQ689" s="1815">
        <f>IFERROR(VLOOKUP($A689,'2017'!$B$2:$J$163,7,FALSE),0)</f>
        <v>0</v>
      </c>
      <c r="AR689" s="1740">
        <f>IFERROR(VLOOKUP($A689,'2017'!$B$2:$J$163,9,FALSE),0)</f>
        <v>0</v>
      </c>
      <c r="AS689" s="1700">
        <f>IFERROR(VLOOKUP($A689,'2016'!$B$2:$K$165,3,FALSE),0)</f>
        <v>0</v>
      </c>
      <c r="AT689" s="1796">
        <f>IFERROR(VLOOKUP($A689,'2016'!$B$2:$K$165,4,FALSE),0)</f>
        <v>0</v>
      </c>
      <c r="AU689" s="1796">
        <f>IFERROR(VLOOKUP($A689,'2016'!$B$2:$K$165,5,FALSE),0)</f>
        <v>0</v>
      </c>
      <c r="AV689" s="1796">
        <f>IFERROR(VLOOKUP($A689,'2016'!$B$2:$K$165,8,FALSE),0)</f>
        <v>0</v>
      </c>
      <c r="AW689" s="1740">
        <f>IFERROR(VLOOKUP($A689,'2016'!$B$2:$K$165,10,FALSE),0)</f>
        <v>0</v>
      </c>
      <c r="AX689" s="1700">
        <f>IFERROR(VLOOKUP($A689,'2015'!$B$2:$K$165,3,FALSE),0)</f>
        <v>0</v>
      </c>
      <c r="AY689" s="1695">
        <f>IFERROR(VLOOKUP($A689,'2015'!$B$2:$K$165,4,FALSE),0)</f>
        <v>0</v>
      </c>
      <c r="AZ689" s="1695">
        <f>IFERROR(VLOOKUP($A689,'2015'!$B$2:$K$165,5,FALSE),0)</f>
        <v>0</v>
      </c>
      <c r="BA689" s="1695">
        <f>IFERROR(VLOOKUP($A689,'2015'!$B$2:$K$165,8,FALSE),0)</f>
        <v>0</v>
      </c>
      <c r="BB689" s="1740">
        <f>IFERROR(VLOOKUP($A689,'2015'!$B$2:$K$165,10,FALSE),0)</f>
        <v>0</v>
      </c>
      <c r="BC689" s="1700">
        <f>IFERROR(VLOOKUP($A689,'2014'!$B$2:$K$157,3,FALSE),0)</f>
        <v>0</v>
      </c>
      <c r="BD689" s="1691">
        <f>IFERROR(VLOOKUP($A689,'2014'!$B$2:$K$157,4,FALSE),0)</f>
        <v>0</v>
      </c>
      <c r="BE689" s="1691">
        <f>IFERROR(VLOOKUP($A689,'2014'!$B$2:$K$157,5,FALSE),0)</f>
        <v>0</v>
      </c>
      <c r="BF689" s="1691">
        <f>IFERROR(VLOOKUP($A689,'2014'!$B$2:$K$157,8,FALSE),0)</f>
        <v>0</v>
      </c>
      <c r="BG689" s="1740">
        <f>IFERROR(VLOOKUP($A689,'2014'!$B$2:$K$157,10,FALSE),0)</f>
        <v>0</v>
      </c>
      <c r="BH689" s="1700">
        <f>IFERROR(VLOOKUP($A689,'2013'!$D$4:$I$249,2,FALSE),0)</f>
        <v>0</v>
      </c>
      <c r="BI689" s="1691">
        <f>IFERROR(VLOOKUP($A689,'2013'!$D$4:$I$249,3,FALSE),0)</f>
        <v>0</v>
      </c>
      <c r="BJ689" s="1691">
        <f>IFERROR(VLOOKUP($A689,'2013'!$D$4:$I$249,4,FALSE),0)</f>
        <v>0</v>
      </c>
      <c r="BK689" s="1691">
        <f>IFERROR(VLOOKUP($A689,'2013'!$D$4:$I$249,5,FALSE),0)</f>
        <v>0</v>
      </c>
      <c r="BL689" s="1740">
        <f>IFERROR(VLOOKUP($A689,'2013'!$D$4:$I$249,6,FALSE),0)</f>
        <v>0</v>
      </c>
      <c r="BM689" s="1737">
        <f>IFERROR(VLOOKUP($A689,'2012'!$D$3:$O$172,2,FALSE),0)</f>
        <v>21</v>
      </c>
      <c r="BN689" s="1691">
        <f>IFERROR(VLOOKUP($A689,'2012'!$D$3:$O$172,3,FALSE),0)</f>
        <v>9</v>
      </c>
      <c r="BO689" s="1743">
        <f>IFERROR(VLOOKUP($A689,'2012'!$D$3:$O$172,4,FALSE),0)</f>
        <v>0</v>
      </c>
      <c r="BP689" s="1700">
        <f>IFERROR(VLOOKUP($A689,'2012'!$D$3:$O$172,5,FALSE),0)</f>
        <v>21</v>
      </c>
      <c r="BQ689" s="1691">
        <f>IFERROR(VLOOKUP($A689,'2012'!$D$3:$O$172,6,FALSE),0)</f>
        <v>12</v>
      </c>
      <c r="BR689" s="1691">
        <f>IFERROR(VLOOKUP($A689,'2012'!$D$3:$O$172,7,FALSE),0)</f>
        <v>9</v>
      </c>
      <c r="BS689" s="1691">
        <f>IFERROR(VLOOKUP($A689,'2012'!$D$3:$O$172,8,FALSE),0)</f>
        <v>0</v>
      </c>
      <c r="BT689" s="1740">
        <f>IFERROR(VLOOKUP($A689,'2012'!$D$3:$O$172,9,FALSE),0)</f>
        <v>0.42857142857142855</v>
      </c>
      <c r="BU689" s="1737">
        <f>IFERROR(VLOOKUP($A689,'2012'!$D$3:$O$172,10,FALSE),0)</f>
        <v>0</v>
      </c>
      <c r="BV689" s="1691">
        <f>IFERROR(VLOOKUP($A689,'2012'!$D$3:$O$172,11,FALSE),0)</f>
        <v>0</v>
      </c>
      <c r="BW689" s="1743">
        <f>IFERROR(VLOOKUP($A689,'2012'!$D$3:$O$172,12,FALSE),0)</f>
        <v>0</v>
      </c>
      <c r="BX689" s="1700">
        <f>IFERROR(VLOOKUP($A689,'2011'!$D$4:$I$251,2,FALSE),0)</f>
        <v>0</v>
      </c>
      <c r="BY689" s="1691">
        <f>IFERROR(VLOOKUP($A689,'2011'!$D$4:$I$251,3,FALSE),0)</f>
        <v>0</v>
      </c>
      <c r="BZ689" s="1691">
        <f>IFERROR(VLOOKUP($A689,'2011'!$D$4:$I$251,4,FALSE),0)</f>
        <v>0</v>
      </c>
      <c r="CA689" s="1691">
        <f>IFERROR(VLOOKUP($A689,'2011'!$D$4:$I$251,5,FALSE),0)</f>
        <v>0</v>
      </c>
      <c r="CB689" s="1740">
        <f>IFERROR(VLOOKUP($A689,'2011'!$D$4:$I$251,6,FALSE),0)</f>
        <v>0</v>
      </c>
      <c r="CC689" s="1700">
        <f>IFERROR(VLOOKUP($A689,'2010'!$C$3:$H$234,2,FALSE),0)</f>
        <v>0</v>
      </c>
      <c r="CD689" s="1691">
        <f>IFERROR(VLOOKUP($A689,'2010'!$C$3:$H$234,3,FALSE),0)</f>
        <v>0</v>
      </c>
      <c r="CE689" s="1691">
        <f>IFERROR(VLOOKUP($A689,'2010'!$C$3:$H$234,4,FALSE),0)</f>
        <v>0</v>
      </c>
      <c r="CF689" s="1691">
        <f>IFERROR(VLOOKUP($A689,'2010'!$C$3:$H$234,5,FALSE),0)</f>
        <v>0</v>
      </c>
      <c r="CG689" s="1740">
        <f>IFERROR(VLOOKUP($A689,'2010'!$C$3:$H$234,6,FALSE),0)</f>
        <v>0</v>
      </c>
      <c r="CH689" s="1700">
        <f>IFERROR(VLOOKUP($A689,'2009'!$C$3:$H$242,2,FALSE),0)</f>
        <v>0</v>
      </c>
      <c r="CI689" s="1691">
        <f>IFERROR(VLOOKUP($A689,'2009'!$C$3:$H$242,3,FALSE),0)</f>
        <v>0</v>
      </c>
      <c r="CJ689" s="1691">
        <f>IFERROR(VLOOKUP($A689,'2009'!$C$3:$H$242,4,FALSE),0)</f>
        <v>0</v>
      </c>
      <c r="CK689" s="1691">
        <f>IFERROR(VLOOKUP($A689,'2009'!$C$3:$H$242,5,FALSE),0)</f>
        <v>0</v>
      </c>
      <c r="CL689" s="1740">
        <f>IFERROR(VLOOKUP($A689,'2009'!$C$3:$H$242,6,FALSE),0)</f>
        <v>0</v>
      </c>
      <c r="CM689" s="1700">
        <f>IFERROR(VLOOKUP($A689,'2008'!$C$3:$H$229,2,FALSE),0)</f>
        <v>0</v>
      </c>
      <c r="CN689" s="1691">
        <f>IFERROR(VLOOKUP($A689,'2008'!$C$3:$H$229,3,FALSE),0)</f>
        <v>0</v>
      </c>
      <c r="CO689" s="1691">
        <f>IFERROR(VLOOKUP($A689,'2008'!$C$3:$H$229,4,FALSE),0)</f>
        <v>0</v>
      </c>
      <c r="CP689" s="1691">
        <f>IFERROR(VLOOKUP($A689,'2008'!$C$3:$H$229,5,FALSE),0)</f>
        <v>0</v>
      </c>
      <c r="CQ689" s="1740">
        <f>IFERROR(VLOOKUP($A689,'2008'!$C$3:$H$229,6,FALSE),0)</f>
        <v>0</v>
      </c>
      <c r="CR689" s="1700">
        <f>IFERROR(VLOOKUP($A689,'2007'!$C$3:$M$238,7,FALSE),0)</f>
        <v>0</v>
      </c>
      <c r="CS689" s="1691">
        <f>IFERROR(VLOOKUP($A689,'2007'!$C$3:$M$238,8,FALSE),0)</f>
        <v>0</v>
      </c>
      <c r="CT689" s="1691">
        <f>IFERROR(VLOOKUP($A689,'2007'!$C$3:$M$238,9,FALSE),0)</f>
        <v>0</v>
      </c>
      <c r="CU689" s="1691">
        <f>IFERROR(VLOOKUP($A689,'2007'!$C$3:$M$238,10,FALSE),0)</f>
        <v>0</v>
      </c>
      <c r="CV689" s="1740">
        <f>IFERROR(VLOOKUP($A689,'2007'!$C$3:$M$238,11,FALSE),0)</f>
        <v>0</v>
      </c>
      <c r="CW689" s="1700">
        <f>IFERROR(VLOOKUP($A689,'2006'!$A$2:$F$200,2,FALSE),0)</f>
        <v>0</v>
      </c>
      <c r="CX689" s="1691">
        <f>IFERROR(VLOOKUP($A689,'2006'!$A$2:$F$200,4,FALSE),0)</f>
        <v>0</v>
      </c>
      <c r="CY689" s="1691">
        <f>IFERROR(VLOOKUP($A689,'2006'!$A$2:$F$200,5,FALSE),0)</f>
        <v>0</v>
      </c>
      <c r="CZ689" s="1740">
        <f>IFERROR(VLOOKUP($A689,'2006'!$A$2:$F$200,6,FALSE),0)</f>
        <v>0</v>
      </c>
      <c r="DA689" s="1700">
        <f>IFERROR(VLOOKUP($A689,'2005'!$C$3:$M$205,8,FALSE),0)</f>
        <v>0</v>
      </c>
      <c r="DB689" s="1691">
        <f>IFERROR(VLOOKUP($A689,'2005'!$C$3:$M$205,9,FALSE),0)</f>
        <v>0</v>
      </c>
      <c r="DC689" s="1691">
        <f>IFERROR(VLOOKUP($A689,'2005'!$C$3:$M$205,10,FALSE),0)</f>
        <v>0</v>
      </c>
      <c r="DD689" s="1740">
        <f>IFERROR(VLOOKUP($A689,'2005'!$C$3:$M$205,11,FALSE),0)</f>
        <v>0</v>
      </c>
      <c r="DE689" s="1700">
        <f>IFERROR(VLOOKUP($A689,'2004'!$C$3:$M$213,8,FALSE),0)</f>
        <v>0</v>
      </c>
      <c r="DF689" s="1691">
        <f>IFERROR(VLOOKUP($A689,'2004'!$C$3:$M$213,9,FALSE),0)</f>
        <v>0</v>
      </c>
      <c r="DG689" s="1691">
        <f>IFERROR(VLOOKUP($A689,'2004'!$C$3:$M$213,10,FALSE),0)</f>
        <v>0</v>
      </c>
      <c r="DH689" s="1740">
        <f>IFERROR(VLOOKUP($A689,'2004'!$C$3:$M$213,11,FALSE),0)</f>
        <v>0</v>
      </c>
      <c r="DI689" s="1700">
        <f>IFERROR(VLOOKUP($A689,'2003'!$C$3:$Q$214,12,FALSE),0)</f>
        <v>0</v>
      </c>
      <c r="DJ689" s="1691">
        <f>IFERROR(VLOOKUP($A689,'2003'!$C$3:$Q$214,13,FALSE),0)</f>
        <v>0</v>
      </c>
      <c r="DK689" s="1691">
        <f>IFERROR(VLOOKUP($A689,'2003'!$C$3:$Q$214,14,FALSE),0)</f>
        <v>0</v>
      </c>
      <c r="DL689" s="1740">
        <f>IFERROR(VLOOKUP($A689,'2003'!$C$3:$Q$214,15,FALSE),0)</f>
        <v>0</v>
      </c>
      <c r="DM689" s="1700">
        <f>IFERROR(VLOOKUP($A689,'2002'!$D$3:$R$214,12,FALSE),0)</f>
        <v>0</v>
      </c>
      <c r="DN689" s="1691">
        <f>IFERROR(VLOOKUP($A689,'2002'!$D$3:$R$214,13,FALSE),0)</f>
        <v>0</v>
      </c>
      <c r="DO689" s="1691">
        <f>IFERROR(VLOOKUP($A689,'2002'!$D$3:$R$214,14,FALSE),0)</f>
        <v>0</v>
      </c>
      <c r="DP689" s="1788">
        <f>IFERROR(VLOOKUP($A689,'2002'!$D$3:$R$214,15,FALSE),0)</f>
        <v>0</v>
      </c>
      <c r="DQ689" s="1700">
        <f>IFERROR(VLOOKUP($A689,'Pre 2002'!$C$3:$CK$382,84,FALSE),0)</f>
        <v>0</v>
      </c>
      <c r="DR689" s="1695">
        <f>IFERROR(VLOOKUP($A689,'Pre 2002'!$C$3:$CK$382,85,FALSE),0)</f>
        <v>0</v>
      </c>
      <c r="DS689" s="1695">
        <f>IFERROR(VLOOKUP($A689,'Pre 2002'!$C$3:$CK$382,86,FALSE),0)</f>
        <v>0</v>
      </c>
      <c r="DT689" s="1790">
        <f>IFERROR(VLOOKUP($A689,'Pre 2002'!$C$3:$CK$382,87,FALSE),0)</f>
        <v>0</v>
      </c>
      <c r="DU689" s="1741">
        <f>IFERROR(VLOOKUP(A689,'Pre 2002'!$C$3:$CG$382,83,FALSE),0)</f>
        <v>0</v>
      </c>
    </row>
    <row r="690" spans="1:125">
      <c r="A690" s="1578" t="s">
        <v>2271</v>
      </c>
      <c r="B690" s="1562">
        <f t="shared" si="248"/>
        <v>21</v>
      </c>
      <c r="C690" s="1562">
        <f t="shared" si="249"/>
        <v>9</v>
      </c>
      <c r="D690" s="1562">
        <f t="shared" si="250"/>
        <v>0</v>
      </c>
      <c r="E690" s="1563">
        <f t="shared" si="251"/>
        <v>0.42857142857142855</v>
      </c>
      <c r="F690" s="1786">
        <f t="shared" si="252"/>
        <v>1</v>
      </c>
      <c r="G690" s="1595">
        <v>2018</v>
      </c>
      <c r="H690" s="1817"/>
      <c r="I690" s="1734"/>
      <c r="J690" s="1734"/>
      <c r="K690" s="1734"/>
      <c r="L690" s="1734"/>
      <c r="O690" s="1700">
        <f>IFERROR(VLOOKUP($A690,'2022'!$B$2:$K$174,3,FALSE),0)</f>
        <v>0</v>
      </c>
      <c r="P690" s="1858">
        <f>IFERROR(VLOOKUP($A690,'2022'!$B$2:$K$174,4,FALSE),0)</f>
        <v>0</v>
      </c>
      <c r="Q690" s="1858">
        <f>IFERROR(VLOOKUP($A690,'2022'!$B$2:$K$174,5,FALSE),0)</f>
        <v>0</v>
      </c>
      <c r="R690" s="1858">
        <f>IFERROR(VLOOKUP($A690,'2022'!$B$2:$K$174,8,FALSE),0)</f>
        <v>0</v>
      </c>
      <c r="S690" s="1740">
        <f>IFERROR(VLOOKUP($A690,'2022'!$B$2:$K$174,10,FALSE),0)</f>
        <v>0</v>
      </c>
      <c r="T690" s="1700">
        <f>IFERROR(VLOOKUP($A690,'2021'!$B$2:$K$174,3,FALSE),0)</f>
        <v>0</v>
      </c>
      <c r="U690" s="1843">
        <f>IFERROR(VLOOKUP($A690,'2021'!$B$2:$K$174,4,FALSE),0)</f>
        <v>0</v>
      </c>
      <c r="V690" s="1843">
        <f>IFERROR(VLOOKUP($A690,'2021'!$B$2:$K$174,5,FALSE),0)</f>
        <v>0</v>
      </c>
      <c r="W690" s="1843">
        <f>IFERROR(VLOOKUP($A690,'2021'!$B$2:$K$174,8,FALSE),0)</f>
        <v>0</v>
      </c>
      <c r="X690" s="1740">
        <f>IFERROR(VLOOKUP($A690,'2021'!$B$2:$K$174,10,FALSE),0)</f>
        <v>0</v>
      </c>
      <c r="Y690" s="1700">
        <f>IFERROR(VLOOKUP($A690,'2020'!$B$2:$K$170,3,FALSE),0)</f>
        <v>0</v>
      </c>
      <c r="Z690" s="1829">
        <f>IFERROR(VLOOKUP($A690,'2020'!$B$2:$K$170,4,FALSE),0)</f>
        <v>0</v>
      </c>
      <c r="AA690" s="1829">
        <f>IFERROR(VLOOKUP($A690,'2020'!$B$2:$K$170,5,FALSE),0)</f>
        <v>0</v>
      </c>
      <c r="AB690" s="1829">
        <f>IFERROR(VLOOKUP($A690,'2020'!$B$2:$K$170,8,FALSE),0)</f>
        <v>0</v>
      </c>
      <c r="AC690" s="1740">
        <f>IFERROR(VLOOKUP($A690,'2020'!$B$2:$K$170,10,FALSE),0)</f>
        <v>0</v>
      </c>
      <c r="AD690" s="1700">
        <f>IFERROR(VLOOKUP($A690,'2019'!$B$2:$K$170,3,FALSE),0)</f>
        <v>0</v>
      </c>
      <c r="AE690" s="1823">
        <f>IFERROR(VLOOKUP($A690,'2019'!$B$2:$K$170,4,FALSE),0)</f>
        <v>0</v>
      </c>
      <c r="AF690" s="1823">
        <f>IFERROR(VLOOKUP($A690,'2019'!$B$2:$K$170,5,FALSE),0)</f>
        <v>0</v>
      </c>
      <c r="AG690" s="1823">
        <f>IFERROR(VLOOKUP($A690,'2019'!$B$2:$K$170,8,FALSE),0)</f>
        <v>0</v>
      </c>
      <c r="AH690" s="1740">
        <f>IFERROR(VLOOKUP($A690,'2019'!$B$2:$K$170,10,FALSE),0)</f>
        <v>0</v>
      </c>
      <c r="AI690" s="1700">
        <f>IFERROR(VLOOKUP($A690,'2018'!$B$2:$K$170,3,FALSE),0)</f>
        <v>21</v>
      </c>
      <c r="AJ690" s="1821">
        <f>IFERROR(VLOOKUP($A690,'2018'!$B$2:$K$170,4,FALSE),0)</f>
        <v>4</v>
      </c>
      <c r="AK690" s="1821">
        <f>IFERROR(VLOOKUP($A690,'2018'!$B$2:$K$170,5,FALSE),0)</f>
        <v>9</v>
      </c>
      <c r="AL690" s="1821">
        <f>IFERROR(VLOOKUP($A690,'2018'!$B$2:$K$170,8,FALSE),0)</f>
        <v>0</v>
      </c>
      <c r="AM690" s="1740">
        <f>IFERROR(VLOOKUP($A690,'2018'!$B$2:$K$170,10,FALSE),0)</f>
        <v>0.42899999999999999</v>
      </c>
      <c r="DT690" s="1858"/>
    </row>
    <row r="691" spans="1:125">
      <c r="A691" s="1579" t="s">
        <v>2062</v>
      </c>
      <c r="B691" s="1562">
        <f t="shared" si="248"/>
        <v>7</v>
      </c>
      <c r="C691" s="1562">
        <f t="shared" si="249"/>
        <v>3</v>
      </c>
      <c r="D691" s="1562">
        <f t="shared" si="250"/>
        <v>0</v>
      </c>
      <c r="E691" s="1563">
        <f t="shared" si="251"/>
        <v>0.42857142857142855</v>
      </c>
      <c r="F691" s="1786">
        <f t="shared" si="252"/>
        <v>1</v>
      </c>
      <c r="G691" s="1595" t="s">
        <v>2159</v>
      </c>
      <c r="H691" s="1567">
        <f>IF(BC691&gt;0,1,0)+IF(BH691&gt;0,1,0)+IF(BP691&gt;0,1,0)+IF(BX691&gt;0,1,0)+IF(CC691&gt;0,1,0)+IF(CH691&gt;0,1,0)+IF(CM691&gt;0,1,0)+IF(CR691&gt;0,1,0)+IF(CW691&gt;0,1,0)+IF(DA691&gt;0,1,0)+IF(DE691&gt;0,1,0)+IF(DI691&gt;0,1,0)+IF(DM691&gt;0,1,0)+DU691</f>
        <v>1</v>
      </c>
      <c r="I691" s="1734">
        <f>SUM(BC691,BH691,BP691,BX691,CC691,CH691,CM691,CR691,CW691,DA691,DE691,DI691,DM691,DQ691)</f>
        <v>7</v>
      </c>
      <c r="J691" s="1734">
        <f t="shared" ref="J691:K694" si="272">SUM(BE691,BJ691,BR691,BZ691,CE691,CJ691,CO691,CT691,CX691,DB691,DF691,DJ691,DN691,DR691)</f>
        <v>3</v>
      </c>
      <c r="K691" s="1734">
        <f t="shared" si="272"/>
        <v>0</v>
      </c>
      <c r="L691" s="1806">
        <f>IF(I691=0,0,J691/I691)</f>
        <v>0.42857142857142855</v>
      </c>
      <c r="O691" s="1700">
        <f>IFERROR(VLOOKUP($A691,'2022'!$B$2:$K$174,3,FALSE),0)</f>
        <v>0</v>
      </c>
      <c r="P691" s="1858">
        <f>IFERROR(VLOOKUP($A691,'2022'!$B$2:$K$174,4,FALSE),0)</f>
        <v>0</v>
      </c>
      <c r="Q691" s="1858">
        <f>IFERROR(VLOOKUP($A691,'2022'!$B$2:$K$174,5,FALSE),0)</f>
        <v>0</v>
      </c>
      <c r="R691" s="1858">
        <f>IFERROR(VLOOKUP($A691,'2022'!$B$2:$K$174,8,FALSE),0)</f>
        <v>0</v>
      </c>
      <c r="S691" s="1740">
        <f>IFERROR(VLOOKUP($A691,'2022'!$B$2:$K$174,10,FALSE),0)</f>
        <v>0</v>
      </c>
      <c r="T691" s="1700">
        <f>IFERROR(VLOOKUP($A691,'2021'!$B$2:$K$174,3,FALSE),0)</f>
        <v>0</v>
      </c>
      <c r="U691" s="1843">
        <f>IFERROR(VLOOKUP($A691,'2021'!$B$2:$K$174,4,FALSE),0)</f>
        <v>0</v>
      </c>
      <c r="V691" s="1843">
        <f>IFERROR(VLOOKUP($A691,'2021'!$B$2:$K$174,5,FALSE),0)</f>
        <v>0</v>
      </c>
      <c r="W691" s="1843">
        <f>IFERROR(VLOOKUP($A691,'2021'!$B$2:$K$174,8,FALSE),0)</f>
        <v>0</v>
      </c>
      <c r="X691" s="1740">
        <f>IFERROR(VLOOKUP($A691,'2021'!$B$2:$K$174,10,FALSE),0)</f>
        <v>0</v>
      </c>
      <c r="Y691" s="1700">
        <f>IFERROR(VLOOKUP($A691,'2020'!$B$2:$K$170,3,FALSE),0)</f>
        <v>0</v>
      </c>
      <c r="Z691" s="1829">
        <f>IFERROR(VLOOKUP($A691,'2020'!$B$2:$K$170,4,FALSE),0)</f>
        <v>0</v>
      </c>
      <c r="AA691" s="1829">
        <f>IFERROR(VLOOKUP($A691,'2020'!$B$2:$K$170,5,FALSE),0)</f>
        <v>0</v>
      </c>
      <c r="AB691" s="1829">
        <f>IFERROR(VLOOKUP($A691,'2020'!$B$2:$K$170,8,FALSE),0)</f>
        <v>0</v>
      </c>
      <c r="AC691" s="1740">
        <f>IFERROR(VLOOKUP($A691,'2020'!$B$2:$K$170,10,FALSE),0)</f>
        <v>0</v>
      </c>
      <c r="AD691" s="1700">
        <f>IFERROR(VLOOKUP($A691,'2019'!$B$2:$K$170,3,FALSE),0)</f>
        <v>0</v>
      </c>
      <c r="AE691" s="1823">
        <f>IFERROR(VLOOKUP($A691,'2019'!$B$2:$K$170,4,FALSE),0)</f>
        <v>0</v>
      </c>
      <c r="AF691" s="1823">
        <f>IFERROR(VLOOKUP($A691,'2019'!$B$2:$K$170,5,FALSE),0)</f>
        <v>0</v>
      </c>
      <c r="AG691" s="1823">
        <f>IFERROR(VLOOKUP($A691,'2019'!$B$2:$K$170,8,FALSE),0)</f>
        <v>0</v>
      </c>
      <c r="AH691" s="1740">
        <f>IFERROR(VLOOKUP($A691,'2019'!$B$2:$K$170,10,FALSE),0)</f>
        <v>0</v>
      </c>
      <c r="AI691" s="1700">
        <f>IFERROR(VLOOKUP($A691,'2018'!$B$2:$K$170,3,FALSE),0)</f>
        <v>0</v>
      </c>
      <c r="AJ691" s="1821">
        <f>IFERROR(VLOOKUP($A691,'2018'!$B$2:$K$170,4,FALSE),0)</f>
        <v>0</v>
      </c>
      <c r="AK691" s="1821">
        <f>IFERROR(VLOOKUP($A691,'2018'!$B$2:$K$170,5,FALSE),0)</f>
        <v>0</v>
      </c>
      <c r="AL691" s="1821">
        <f>IFERROR(VLOOKUP($A691,'2018'!$B$2:$K$170,8,FALSE),0)</f>
        <v>0</v>
      </c>
      <c r="AM691" s="1740">
        <f>IFERROR(VLOOKUP($A691,'2018'!$B$2:$K$170,10,FALSE),0)</f>
        <v>0</v>
      </c>
      <c r="AN691" s="1700">
        <f>IFERROR(VLOOKUP($A691,'2017'!$B$2:$J$163,2,FALSE),0)</f>
        <v>0</v>
      </c>
      <c r="AO691" s="1815">
        <f>IFERROR(VLOOKUP($A691,'2017'!$B$2:$J$163,3,FALSE),0)</f>
        <v>0</v>
      </c>
      <c r="AP691" s="1815">
        <f>IFERROR(VLOOKUP($A691,'2017'!$B$2:$J$163,4,FALSE),0)</f>
        <v>0</v>
      </c>
      <c r="AQ691" s="1815">
        <f>IFERROR(VLOOKUP($A691,'2017'!$B$2:$J$163,7,FALSE),0)</f>
        <v>0</v>
      </c>
      <c r="AR691" s="1740">
        <f>IFERROR(VLOOKUP($A691,'2017'!$B$2:$J$163,9,FALSE),0)</f>
        <v>0</v>
      </c>
      <c r="AS691" s="1700">
        <f>IFERROR(VLOOKUP($A691,'2016'!$B$2:$K$165,3,FALSE),0)</f>
        <v>0</v>
      </c>
      <c r="AT691" s="1796">
        <f>IFERROR(VLOOKUP($A691,'2016'!$B$2:$K$165,4,FALSE),0)</f>
        <v>0</v>
      </c>
      <c r="AU691" s="1796">
        <f>IFERROR(VLOOKUP($A691,'2016'!$B$2:$K$165,5,FALSE),0)</f>
        <v>0</v>
      </c>
      <c r="AV691" s="1796">
        <f>IFERROR(VLOOKUP($A691,'2016'!$B$2:$K$165,8,FALSE),0)</f>
        <v>0</v>
      </c>
      <c r="AW691" s="1740">
        <f>IFERROR(VLOOKUP($A691,'2016'!$B$2:$K$165,10,FALSE),0)</f>
        <v>0</v>
      </c>
      <c r="AX691" s="1700">
        <f>IFERROR(VLOOKUP($A691,'2015'!$B$2:$K$165,3,FALSE),0)</f>
        <v>0</v>
      </c>
      <c r="AY691" s="1695">
        <f>IFERROR(VLOOKUP($A691,'2015'!$B$2:$K$165,4,FALSE),0)</f>
        <v>0</v>
      </c>
      <c r="AZ691" s="1695">
        <f>IFERROR(VLOOKUP($A691,'2015'!$B$2:$K$165,5,FALSE),0)</f>
        <v>0</v>
      </c>
      <c r="BA691" s="1695">
        <f>IFERROR(VLOOKUP($A691,'2015'!$B$2:$K$165,8,FALSE),0)</f>
        <v>0</v>
      </c>
      <c r="BB691" s="1740">
        <f>IFERROR(VLOOKUP($A691,'2015'!$B$2:$K$165,10,FALSE),0)</f>
        <v>0</v>
      </c>
      <c r="BC691" s="1700">
        <f>IFERROR(VLOOKUP($A691,'2014'!$B$2:$K$157,3,FALSE),0)</f>
        <v>0</v>
      </c>
      <c r="BD691" s="1691">
        <f>IFERROR(VLOOKUP($A691,'2014'!$B$2:$K$157,4,FALSE),0)</f>
        <v>0</v>
      </c>
      <c r="BE691" s="1691">
        <f>IFERROR(VLOOKUP($A691,'2014'!$B$2:$K$157,5,FALSE),0)</f>
        <v>0</v>
      </c>
      <c r="BF691" s="1691">
        <f>IFERROR(VLOOKUP($A691,'2014'!$B$2:$K$157,8,FALSE),0)</f>
        <v>0</v>
      </c>
      <c r="BG691" s="1740">
        <f>IFERROR(VLOOKUP($A691,'2014'!$B$2:$K$157,10,FALSE),0)</f>
        <v>0</v>
      </c>
      <c r="BH691" s="1700">
        <f>IFERROR(VLOOKUP($A691,'2013'!$D$4:$I$249,2,FALSE),0)</f>
        <v>0</v>
      </c>
      <c r="BI691" s="1691">
        <f>IFERROR(VLOOKUP($A691,'2013'!$D$4:$I$249,3,FALSE),0)</f>
        <v>0</v>
      </c>
      <c r="BJ691" s="1691">
        <f>IFERROR(VLOOKUP($A691,'2013'!$D$4:$I$249,4,FALSE),0)</f>
        <v>0</v>
      </c>
      <c r="BK691" s="1691">
        <f>IFERROR(VLOOKUP($A691,'2013'!$D$4:$I$249,5,FALSE),0)</f>
        <v>0</v>
      </c>
      <c r="BL691" s="1740">
        <f>IFERROR(VLOOKUP($A691,'2013'!$D$4:$I$249,6,FALSE),0)</f>
        <v>0</v>
      </c>
      <c r="BM691" s="1737">
        <f>IFERROR(VLOOKUP($A691,'2012'!$D$3:$O$172,2,FALSE),0)</f>
        <v>0</v>
      </c>
      <c r="BN691" s="1691">
        <f>IFERROR(VLOOKUP($A691,'2012'!$D$3:$O$172,3,FALSE),0)</f>
        <v>0</v>
      </c>
      <c r="BO691" s="1743">
        <f>IFERROR(VLOOKUP($A691,'2012'!$D$3:$O$172,4,FALSE),0)</f>
        <v>0</v>
      </c>
      <c r="BP691" s="1700">
        <f>IFERROR(VLOOKUP($A691,'2012'!$D$3:$O$172,5,FALSE),0)</f>
        <v>0</v>
      </c>
      <c r="BQ691" s="1691">
        <f>IFERROR(VLOOKUP($A691,'2012'!$D$3:$O$172,6,FALSE),0)</f>
        <v>0</v>
      </c>
      <c r="BR691" s="1691">
        <f>IFERROR(VLOOKUP($A691,'2012'!$D$3:$O$172,7,FALSE),0)</f>
        <v>0</v>
      </c>
      <c r="BS691" s="1691">
        <f>IFERROR(VLOOKUP($A691,'2012'!$D$3:$O$172,8,FALSE),0)</f>
        <v>0</v>
      </c>
      <c r="BT691" s="1740">
        <f>IFERROR(VLOOKUP($A691,'2012'!$D$3:$O$172,9,FALSE),0)</f>
        <v>0</v>
      </c>
      <c r="BX691" s="1700">
        <f>IFERROR(VLOOKUP($A691,'2011'!$D$4:$I$251,2,FALSE),0)</f>
        <v>0</v>
      </c>
      <c r="BY691" s="1691">
        <f>IFERROR(VLOOKUP($A691,'2011'!$D$4:$I$251,3,FALSE),0)</f>
        <v>0</v>
      </c>
      <c r="BZ691" s="1691">
        <f>IFERROR(VLOOKUP($A691,'2011'!$D$4:$I$251,4,FALSE),0)</f>
        <v>0</v>
      </c>
      <c r="CA691" s="1691">
        <f>IFERROR(VLOOKUP($A691,'2011'!$D$4:$I$251,5,FALSE),0)</f>
        <v>0</v>
      </c>
      <c r="CB691" s="1740">
        <f>IFERROR(VLOOKUP($A691,'2011'!$D$4:$I$251,6,FALSE),0)</f>
        <v>0</v>
      </c>
      <c r="CC691" s="1700">
        <f>IFERROR(VLOOKUP($A691,'2010'!$C$3:$H$234,2,FALSE),0)</f>
        <v>0</v>
      </c>
      <c r="CD691" s="1691">
        <f>IFERROR(VLOOKUP($A691,'2010'!$C$3:$H$234,3,FALSE),0)</f>
        <v>0</v>
      </c>
      <c r="CE691" s="1691">
        <f>IFERROR(VLOOKUP($A691,'2010'!$C$3:$H$234,4,FALSE),0)</f>
        <v>0</v>
      </c>
      <c r="CF691" s="1691">
        <f>IFERROR(VLOOKUP($A691,'2010'!$C$3:$H$234,5,FALSE),0)</f>
        <v>0</v>
      </c>
      <c r="CG691" s="1740">
        <f>IFERROR(VLOOKUP($A691,'2010'!$C$3:$H$234,6,FALSE),0)</f>
        <v>0</v>
      </c>
      <c r="CH691" s="1700">
        <f>IFERROR(VLOOKUP($A691,'2009'!$C$3:$H$242,2,FALSE),0)</f>
        <v>0</v>
      </c>
      <c r="CI691" s="1691">
        <f>IFERROR(VLOOKUP($A691,'2009'!$C$3:$H$242,3,FALSE),0)</f>
        <v>0</v>
      </c>
      <c r="CJ691" s="1691">
        <f>IFERROR(VLOOKUP($A691,'2009'!$C$3:$H$242,4,FALSE),0)</f>
        <v>0</v>
      </c>
      <c r="CK691" s="1691">
        <f>IFERROR(VLOOKUP($A691,'2009'!$C$3:$H$242,5,FALSE),0)</f>
        <v>0</v>
      </c>
      <c r="CL691" s="1740">
        <f>IFERROR(VLOOKUP($A691,'2009'!$C$3:$H$242,6,FALSE),0)</f>
        <v>0</v>
      </c>
      <c r="CM691" s="1700">
        <f>IFERROR(VLOOKUP($A691,'2008'!$C$3:$H$229,2,FALSE),0)</f>
        <v>0</v>
      </c>
      <c r="CN691" s="1691">
        <f>IFERROR(VLOOKUP($A691,'2008'!$C$3:$H$229,3,FALSE),0)</f>
        <v>0</v>
      </c>
      <c r="CO691" s="1691">
        <f>IFERROR(VLOOKUP($A691,'2008'!$C$3:$H$229,4,FALSE),0)</f>
        <v>0</v>
      </c>
      <c r="CP691" s="1691">
        <f>IFERROR(VLOOKUP($A691,'2008'!$C$3:$H$229,5,FALSE),0)</f>
        <v>0</v>
      </c>
      <c r="CQ691" s="1740">
        <f>IFERROR(VLOOKUP($A691,'2008'!$C$3:$H$229,6,FALSE),0)</f>
        <v>0</v>
      </c>
      <c r="CR691" s="1700">
        <f>IFERROR(VLOOKUP($A691,'2007'!$C$3:$M$238,7,FALSE),0)</f>
        <v>0</v>
      </c>
      <c r="CS691" s="1691">
        <f>IFERROR(VLOOKUP($A691,'2007'!$C$3:$M$238,8,FALSE),0)</f>
        <v>0</v>
      </c>
      <c r="CT691" s="1691">
        <f>IFERROR(VLOOKUP($A691,'2007'!$C$3:$M$238,9,FALSE),0)</f>
        <v>0</v>
      </c>
      <c r="CU691" s="1691">
        <f>IFERROR(VLOOKUP($A691,'2007'!$C$3:$M$238,10,FALSE),0)</f>
        <v>0</v>
      </c>
      <c r="CV691" s="1740">
        <f>IFERROR(VLOOKUP($A691,'2007'!$C$3:$M$238,11,FALSE),0)</f>
        <v>0</v>
      </c>
      <c r="CW691" s="1700">
        <f>IFERROR(VLOOKUP($A691,'2006'!$A$2:$F$200,2,FALSE),0)</f>
        <v>0</v>
      </c>
      <c r="CX691" s="1691">
        <f>IFERROR(VLOOKUP($A691,'2006'!$A$2:$F$200,4,FALSE),0)</f>
        <v>0</v>
      </c>
      <c r="CY691" s="1691">
        <f>IFERROR(VLOOKUP($A691,'2006'!$A$2:$F$200,5,FALSE),0)</f>
        <v>0</v>
      </c>
      <c r="CZ691" s="1740">
        <f>IFERROR(VLOOKUP($A691,'2006'!$A$2:$F$200,6,FALSE),0)</f>
        <v>0</v>
      </c>
      <c r="DA691" s="1700">
        <f>IFERROR(VLOOKUP($A691,'2005'!$C$3:$M$205,8,FALSE),0)</f>
        <v>0</v>
      </c>
      <c r="DB691" s="1691">
        <f>IFERROR(VLOOKUP($A691,'2005'!$C$3:$M$205,9,FALSE),0)</f>
        <v>0</v>
      </c>
      <c r="DC691" s="1691">
        <f>IFERROR(VLOOKUP($A691,'2005'!$C$3:$M$205,10,FALSE),0)</f>
        <v>0</v>
      </c>
      <c r="DD691" s="1740">
        <f>IFERROR(VLOOKUP($A691,'2005'!$C$3:$M$205,11,FALSE),0)</f>
        <v>0</v>
      </c>
      <c r="DE691" s="1700">
        <f>IFERROR(VLOOKUP($A691,'2004'!$C$3:$M$213,8,FALSE),0)</f>
        <v>0</v>
      </c>
      <c r="DF691" s="1691">
        <f>IFERROR(VLOOKUP($A691,'2004'!$C$3:$M$213,9,FALSE),0)</f>
        <v>0</v>
      </c>
      <c r="DG691" s="1691">
        <f>IFERROR(VLOOKUP($A691,'2004'!$C$3:$M$213,10,FALSE),0)</f>
        <v>0</v>
      </c>
      <c r="DH691" s="1740">
        <f>IFERROR(VLOOKUP($A691,'2004'!$C$3:$M$213,11,FALSE),0)</f>
        <v>0</v>
      </c>
      <c r="DI691" s="1700">
        <f>IFERROR(VLOOKUP($A691,'2003'!$C$3:$Q$214,12,FALSE),0)</f>
        <v>0</v>
      </c>
      <c r="DJ691" s="1691">
        <f>IFERROR(VLOOKUP($A691,'2003'!$C$3:$Q$214,13,FALSE),0)</f>
        <v>0</v>
      </c>
      <c r="DK691" s="1691">
        <f>IFERROR(VLOOKUP($A691,'2003'!$C$3:$Q$214,14,FALSE),0)</f>
        <v>0</v>
      </c>
      <c r="DL691" s="1740">
        <f>IFERROR(VLOOKUP($A691,'2003'!$C$3:$Q$214,15,FALSE),0)</f>
        <v>0</v>
      </c>
      <c r="DM691" s="1700">
        <f>IFERROR(VLOOKUP($A691,'2002'!$D$3:$R$214,12,FALSE),0)</f>
        <v>0</v>
      </c>
      <c r="DN691" s="1691">
        <f>IFERROR(VLOOKUP($A691,'2002'!$D$3:$R$214,13,FALSE),0)</f>
        <v>0</v>
      </c>
      <c r="DO691" s="1691">
        <f>IFERROR(VLOOKUP($A691,'2002'!$D$3:$R$214,14,FALSE),0)</f>
        <v>0</v>
      </c>
      <c r="DP691" s="1788">
        <f>IFERROR(VLOOKUP($A691,'2002'!$D$3:$R$214,15,FALSE),0)</f>
        <v>0</v>
      </c>
      <c r="DQ691" s="1700">
        <f>IFERROR(VLOOKUP($A691,'Pre 2002'!$C$3:$CK$382,84,FALSE),0)</f>
        <v>7</v>
      </c>
      <c r="DR691" s="1695">
        <f>IFERROR(VLOOKUP($A691,'Pre 2002'!$C$3:$CK$382,85,FALSE),0)</f>
        <v>3</v>
      </c>
      <c r="DS691" s="1695">
        <f>IFERROR(VLOOKUP($A691,'Pre 2002'!$C$3:$CK$382,86,FALSE),0)</f>
        <v>0</v>
      </c>
      <c r="DT691" s="1790">
        <f>IFERROR(VLOOKUP($A691,'Pre 2002'!$C$3:$CK$382,87,FALSE),0)</f>
        <v>0.42857142857142855</v>
      </c>
      <c r="DU691" s="1741">
        <f>IFERROR(VLOOKUP(A691,'Pre 2002'!$C$3:$CG$382,83,FALSE),0)</f>
        <v>1</v>
      </c>
    </row>
    <row r="692" spans="1:125">
      <c r="A692" s="1579" t="s">
        <v>1876</v>
      </c>
      <c r="B692" s="1562">
        <f t="shared" si="248"/>
        <v>377</v>
      </c>
      <c r="C692" s="1562">
        <f t="shared" si="249"/>
        <v>161</v>
      </c>
      <c r="D692" s="1562">
        <f t="shared" si="250"/>
        <v>0</v>
      </c>
      <c r="E692" s="1563">
        <f t="shared" si="251"/>
        <v>0.4270557029177719</v>
      </c>
      <c r="F692" s="1786">
        <f t="shared" si="252"/>
        <v>10</v>
      </c>
      <c r="G692" s="1595" t="s">
        <v>2159</v>
      </c>
      <c r="H692" s="1567">
        <f>IF(BC692&gt;0,1,0)+IF(BH692&gt;0,1,0)+IF(BP692&gt;0,1,0)+IF(BX692&gt;0,1,0)+IF(CC692&gt;0,1,0)+IF(CH692&gt;0,1,0)+IF(CM692&gt;0,1,0)+IF(CR692&gt;0,1,0)+IF(CW692&gt;0,1,0)+IF(DA692&gt;0,1,0)+IF(DE692&gt;0,1,0)+IF(DI692&gt;0,1,0)+IF(DM692&gt;0,1,0)+DU692</f>
        <v>10</v>
      </c>
      <c r="I692" s="1734">
        <f>SUM(BC692,BH692,BP692,BX692,CC692,CH692,CM692,CR692,CW692,DA692,DE692,DI692,DM692,DQ692)</f>
        <v>377</v>
      </c>
      <c r="J692" s="1734">
        <f t="shared" si="272"/>
        <v>161</v>
      </c>
      <c r="K692" s="1734">
        <f t="shared" si="272"/>
        <v>0</v>
      </c>
      <c r="L692" s="1806">
        <f>IF(I692=0,0,J692/I692)</f>
        <v>0.4270557029177719</v>
      </c>
      <c r="O692" s="1700">
        <f>IFERROR(VLOOKUP($A692,'2022'!$B$2:$K$174,3,FALSE),0)</f>
        <v>0</v>
      </c>
      <c r="P692" s="1858">
        <f>IFERROR(VLOOKUP($A692,'2022'!$B$2:$K$174,4,FALSE),0)</f>
        <v>0</v>
      </c>
      <c r="Q692" s="1858">
        <f>IFERROR(VLOOKUP($A692,'2022'!$B$2:$K$174,5,FALSE),0)</f>
        <v>0</v>
      </c>
      <c r="R692" s="1858">
        <f>IFERROR(VLOOKUP($A692,'2022'!$B$2:$K$174,8,FALSE),0)</f>
        <v>0</v>
      </c>
      <c r="S692" s="1740">
        <f>IFERROR(VLOOKUP($A692,'2022'!$B$2:$K$174,10,FALSE),0)</f>
        <v>0</v>
      </c>
      <c r="T692" s="1700">
        <f>IFERROR(VLOOKUP($A692,'2021'!$B$2:$K$174,3,FALSE),0)</f>
        <v>0</v>
      </c>
      <c r="U692" s="1843">
        <f>IFERROR(VLOOKUP($A692,'2021'!$B$2:$K$174,4,FALSE),0)</f>
        <v>0</v>
      </c>
      <c r="V692" s="1843">
        <f>IFERROR(VLOOKUP($A692,'2021'!$B$2:$K$174,5,FALSE),0)</f>
        <v>0</v>
      </c>
      <c r="W692" s="1843">
        <f>IFERROR(VLOOKUP($A692,'2021'!$B$2:$K$174,8,FALSE),0)</f>
        <v>0</v>
      </c>
      <c r="X692" s="1740">
        <f>IFERROR(VLOOKUP($A692,'2021'!$B$2:$K$174,10,FALSE),0)</f>
        <v>0</v>
      </c>
      <c r="Y692" s="1700">
        <f>IFERROR(VLOOKUP($A692,'2020'!$B$2:$K$170,3,FALSE),0)</f>
        <v>0</v>
      </c>
      <c r="Z692" s="1829">
        <f>IFERROR(VLOOKUP($A692,'2020'!$B$2:$K$170,4,FALSE),0)</f>
        <v>0</v>
      </c>
      <c r="AA692" s="1829">
        <f>IFERROR(VLOOKUP($A692,'2020'!$B$2:$K$170,5,FALSE),0)</f>
        <v>0</v>
      </c>
      <c r="AB692" s="1829">
        <f>IFERROR(VLOOKUP($A692,'2020'!$B$2:$K$170,8,FALSE),0)</f>
        <v>0</v>
      </c>
      <c r="AC692" s="1740">
        <f>IFERROR(VLOOKUP($A692,'2020'!$B$2:$K$170,10,FALSE),0)</f>
        <v>0</v>
      </c>
      <c r="AD692" s="1700">
        <f>IFERROR(VLOOKUP($A692,'2019'!$B$2:$K$170,3,FALSE),0)</f>
        <v>0</v>
      </c>
      <c r="AE692" s="1823">
        <f>IFERROR(VLOOKUP($A692,'2019'!$B$2:$K$170,4,FALSE),0)</f>
        <v>0</v>
      </c>
      <c r="AF692" s="1823">
        <f>IFERROR(VLOOKUP($A692,'2019'!$B$2:$K$170,5,FALSE),0)</f>
        <v>0</v>
      </c>
      <c r="AG692" s="1823">
        <f>IFERROR(VLOOKUP($A692,'2019'!$B$2:$K$170,8,FALSE),0)</f>
        <v>0</v>
      </c>
      <c r="AH692" s="1740">
        <f>IFERROR(VLOOKUP($A692,'2019'!$B$2:$K$170,10,FALSE),0)</f>
        <v>0</v>
      </c>
      <c r="AI692" s="1700">
        <f>IFERROR(VLOOKUP($A692,'2018'!$B$2:$K$170,3,FALSE),0)</f>
        <v>0</v>
      </c>
      <c r="AJ692" s="1821">
        <f>IFERROR(VLOOKUP($A692,'2018'!$B$2:$K$170,4,FALSE),0)</f>
        <v>0</v>
      </c>
      <c r="AK692" s="1821">
        <f>IFERROR(VLOOKUP($A692,'2018'!$B$2:$K$170,5,FALSE),0)</f>
        <v>0</v>
      </c>
      <c r="AL692" s="1821">
        <f>IFERROR(VLOOKUP($A692,'2018'!$B$2:$K$170,8,FALSE),0)</f>
        <v>0</v>
      </c>
      <c r="AM692" s="1740">
        <f>IFERROR(VLOOKUP($A692,'2018'!$B$2:$K$170,10,FALSE),0)</f>
        <v>0</v>
      </c>
      <c r="AN692" s="1700">
        <f>IFERROR(VLOOKUP($A692,'2017'!$B$2:$J$163,2,FALSE),0)</f>
        <v>0</v>
      </c>
      <c r="AO692" s="1815">
        <f>IFERROR(VLOOKUP($A692,'2017'!$B$2:$J$163,3,FALSE),0)</f>
        <v>0</v>
      </c>
      <c r="AP692" s="1815">
        <f>IFERROR(VLOOKUP($A692,'2017'!$B$2:$J$163,4,FALSE),0)</f>
        <v>0</v>
      </c>
      <c r="AQ692" s="1815">
        <f>IFERROR(VLOOKUP($A692,'2017'!$B$2:$J$163,7,FALSE),0)</f>
        <v>0</v>
      </c>
      <c r="AR692" s="1740">
        <f>IFERROR(VLOOKUP($A692,'2017'!$B$2:$J$163,9,FALSE),0)</f>
        <v>0</v>
      </c>
      <c r="AS692" s="1700">
        <f>IFERROR(VLOOKUP($A692,'2016'!$B$2:$K$165,3,FALSE),0)</f>
        <v>0</v>
      </c>
      <c r="AT692" s="1796">
        <f>IFERROR(VLOOKUP($A692,'2016'!$B$2:$K$165,4,FALSE),0)</f>
        <v>0</v>
      </c>
      <c r="AU692" s="1796">
        <f>IFERROR(VLOOKUP($A692,'2016'!$B$2:$K$165,5,FALSE),0)</f>
        <v>0</v>
      </c>
      <c r="AV692" s="1796">
        <f>IFERROR(VLOOKUP($A692,'2016'!$B$2:$K$165,8,FALSE),0)</f>
        <v>0</v>
      </c>
      <c r="AW692" s="1740">
        <f>IFERROR(VLOOKUP($A692,'2016'!$B$2:$K$165,10,FALSE),0)</f>
        <v>0</v>
      </c>
      <c r="AX692" s="1700">
        <f>IFERROR(VLOOKUP($A692,'2015'!$B$2:$K$165,3,FALSE),0)</f>
        <v>0</v>
      </c>
      <c r="AY692" s="1695">
        <f>IFERROR(VLOOKUP($A692,'2015'!$B$2:$K$165,4,FALSE),0)</f>
        <v>0</v>
      </c>
      <c r="AZ692" s="1695">
        <f>IFERROR(VLOOKUP($A692,'2015'!$B$2:$K$165,5,FALSE),0)</f>
        <v>0</v>
      </c>
      <c r="BA692" s="1695">
        <f>IFERROR(VLOOKUP($A692,'2015'!$B$2:$K$165,8,FALSE),0)</f>
        <v>0</v>
      </c>
      <c r="BB692" s="1740">
        <f>IFERROR(VLOOKUP($A692,'2015'!$B$2:$K$165,10,FALSE),0)</f>
        <v>0</v>
      </c>
      <c r="BC692" s="1700">
        <f>IFERROR(VLOOKUP($A692,'2014'!$B$2:$K$157,3,FALSE),0)</f>
        <v>0</v>
      </c>
      <c r="BD692" s="1691">
        <f>IFERROR(VLOOKUP($A692,'2014'!$B$2:$K$157,4,FALSE),0)</f>
        <v>0</v>
      </c>
      <c r="BE692" s="1691">
        <f>IFERROR(VLOOKUP($A692,'2014'!$B$2:$K$157,5,FALSE),0)</f>
        <v>0</v>
      </c>
      <c r="BF692" s="1691">
        <f>IFERROR(VLOOKUP($A692,'2014'!$B$2:$K$157,8,FALSE),0)</f>
        <v>0</v>
      </c>
      <c r="BG692" s="1740">
        <f>IFERROR(VLOOKUP($A692,'2014'!$B$2:$K$157,10,FALSE),0)</f>
        <v>0</v>
      </c>
      <c r="BH692" s="1700">
        <f>IFERROR(VLOOKUP($A692,'2013'!$D$4:$I$249,2,FALSE),0)</f>
        <v>0</v>
      </c>
      <c r="BI692" s="1691">
        <f>IFERROR(VLOOKUP($A692,'2013'!$D$4:$I$249,3,FALSE),0)</f>
        <v>0</v>
      </c>
      <c r="BJ692" s="1691">
        <f>IFERROR(VLOOKUP($A692,'2013'!$D$4:$I$249,4,FALSE),0)</f>
        <v>0</v>
      </c>
      <c r="BK692" s="1691">
        <f>IFERROR(VLOOKUP($A692,'2013'!$D$4:$I$249,5,FALSE),0)</f>
        <v>0</v>
      </c>
      <c r="BL692" s="1740">
        <f>IFERROR(VLOOKUP($A692,'2013'!$D$4:$I$249,6,FALSE),0)</f>
        <v>0</v>
      </c>
      <c r="BM692" s="1737">
        <f>IFERROR(VLOOKUP($A692,'2012'!$D$3:$O$172,2,FALSE),0)</f>
        <v>0</v>
      </c>
      <c r="BN692" s="1691">
        <f>IFERROR(VLOOKUP($A692,'2012'!$D$3:$O$172,3,FALSE),0)</f>
        <v>0</v>
      </c>
      <c r="BO692" s="1743">
        <f>IFERROR(VLOOKUP($A692,'2012'!$D$3:$O$172,4,FALSE),0)</f>
        <v>0</v>
      </c>
      <c r="BP692" s="1700">
        <f>IFERROR(VLOOKUP($A692,'2012'!$D$3:$O$172,5,FALSE),0)</f>
        <v>0</v>
      </c>
      <c r="BQ692" s="1691">
        <f>IFERROR(VLOOKUP($A692,'2012'!$D$3:$O$172,6,FALSE),0)</f>
        <v>0</v>
      </c>
      <c r="BR692" s="1691">
        <f>IFERROR(VLOOKUP($A692,'2012'!$D$3:$O$172,7,FALSE),0)</f>
        <v>0</v>
      </c>
      <c r="BS692" s="1691">
        <f>IFERROR(VLOOKUP($A692,'2012'!$D$3:$O$172,8,FALSE),0)</f>
        <v>0</v>
      </c>
      <c r="BT692" s="1740">
        <f>IFERROR(VLOOKUP($A692,'2012'!$D$3:$O$172,9,FALSE),0)</f>
        <v>0</v>
      </c>
      <c r="BX692" s="1700">
        <f>IFERROR(VLOOKUP($A692,'2011'!$D$4:$I$251,2,FALSE),0)</f>
        <v>0</v>
      </c>
      <c r="BY692" s="1691">
        <f>IFERROR(VLOOKUP($A692,'2011'!$D$4:$I$251,3,FALSE),0)</f>
        <v>0</v>
      </c>
      <c r="BZ692" s="1691">
        <f>IFERROR(VLOOKUP($A692,'2011'!$D$4:$I$251,4,FALSE),0)</f>
        <v>0</v>
      </c>
      <c r="CA692" s="1691">
        <f>IFERROR(VLOOKUP($A692,'2011'!$D$4:$I$251,5,FALSE),0)</f>
        <v>0</v>
      </c>
      <c r="CB692" s="1740">
        <f>IFERROR(VLOOKUP($A692,'2011'!$D$4:$I$251,6,FALSE),0)</f>
        <v>0</v>
      </c>
      <c r="CC692" s="1700">
        <f>IFERROR(VLOOKUP($A692,'2010'!$C$3:$H$234,2,FALSE),0)</f>
        <v>0</v>
      </c>
      <c r="CD692" s="1691">
        <f>IFERROR(VLOOKUP($A692,'2010'!$C$3:$H$234,3,FALSE),0)</f>
        <v>0</v>
      </c>
      <c r="CE692" s="1691">
        <f>IFERROR(VLOOKUP($A692,'2010'!$C$3:$H$234,4,FALSE),0)</f>
        <v>0</v>
      </c>
      <c r="CF692" s="1691">
        <f>IFERROR(VLOOKUP($A692,'2010'!$C$3:$H$234,5,FALSE),0)</f>
        <v>0</v>
      </c>
      <c r="CG692" s="1740">
        <f>IFERROR(VLOOKUP($A692,'2010'!$C$3:$H$234,6,FALSE),0)</f>
        <v>0</v>
      </c>
      <c r="CH692" s="1700">
        <f>IFERROR(VLOOKUP($A692,'2009'!$C$3:$H$242,2,FALSE),0)</f>
        <v>0</v>
      </c>
      <c r="CI692" s="1691">
        <f>IFERROR(VLOOKUP($A692,'2009'!$C$3:$H$242,3,FALSE),0)</f>
        <v>0</v>
      </c>
      <c r="CJ692" s="1691">
        <f>IFERROR(VLOOKUP($A692,'2009'!$C$3:$H$242,4,FALSE),0)</f>
        <v>0</v>
      </c>
      <c r="CK692" s="1691">
        <f>IFERROR(VLOOKUP($A692,'2009'!$C$3:$H$242,5,FALSE),0)</f>
        <v>0</v>
      </c>
      <c r="CL692" s="1740">
        <f>IFERROR(VLOOKUP($A692,'2009'!$C$3:$H$242,6,FALSE),0)</f>
        <v>0</v>
      </c>
      <c r="CM692" s="1700">
        <f>IFERROR(VLOOKUP($A692,'2008'!$C$3:$H$229,2,FALSE),0)</f>
        <v>0</v>
      </c>
      <c r="CN692" s="1691">
        <f>IFERROR(VLOOKUP($A692,'2008'!$C$3:$H$229,3,FALSE),0)</f>
        <v>0</v>
      </c>
      <c r="CO692" s="1691">
        <f>IFERROR(VLOOKUP($A692,'2008'!$C$3:$H$229,4,FALSE),0)</f>
        <v>0</v>
      </c>
      <c r="CP692" s="1691">
        <f>IFERROR(VLOOKUP($A692,'2008'!$C$3:$H$229,5,FALSE),0)</f>
        <v>0</v>
      </c>
      <c r="CQ692" s="1740">
        <f>IFERROR(VLOOKUP($A692,'2008'!$C$3:$H$229,6,FALSE),0)</f>
        <v>0</v>
      </c>
      <c r="CR692" s="1700">
        <f>IFERROR(VLOOKUP($A692,'2007'!$C$3:$M$238,7,FALSE),0)</f>
        <v>0</v>
      </c>
      <c r="CS692" s="1691">
        <f>IFERROR(VLOOKUP($A692,'2007'!$C$3:$M$238,8,FALSE),0)</f>
        <v>0</v>
      </c>
      <c r="CT692" s="1691">
        <f>IFERROR(VLOOKUP($A692,'2007'!$C$3:$M$238,9,FALSE),0)</f>
        <v>0</v>
      </c>
      <c r="CU692" s="1691">
        <f>IFERROR(VLOOKUP($A692,'2007'!$C$3:$M$238,10,FALSE),0)</f>
        <v>0</v>
      </c>
      <c r="CV692" s="1740">
        <f>IFERROR(VLOOKUP($A692,'2007'!$C$3:$M$238,11,FALSE),0)</f>
        <v>0</v>
      </c>
      <c r="CW692" s="1700">
        <f>IFERROR(VLOOKUP($A692,'2006'!$A$2:$F$200,2,FALSE),0)</f>
        <v>0</v>
      </c>
      <c r="CX692" s="1691">
        <f>IFERROR(VLOOKUP($A692,'2006'!$A$2:$F$200,4,FALSE),0)</f>
        <v>0</v>
      </c>
      <c r="CY692" s="1691">
        <f>IFERROR(VLOOKUP($A692,'2006'!$A$2:$F$200,5,FALSE),0)</f>
        <v>0</v>
      </c>
      <c r="CZ692" s="1740">
        <f>IFERROR(VLOOKUP($A692,'2006'!$A$2:$F$200,6,FALSE),0)</f>
        <v>0</v>
      </c>
      <c r="DA692" s="1700">
        <f>IFERROR(VLOOKUP($A692,'2005'!$C$3:$M$205,8,FALSE),0)</f>
        <v>0</v>
      </c>
      <c r="DB692" s="1691">
        <f>IFERROR(VLOOKUP($A692,'2005'!$C$3:$M$205,9,FALSE),0)</f>
        <v>0</v>
      </c>
      <c r="DC692" s="1691">
        <f>IFERROR(VLOOKUP($A692,'2005'!$C$3:$M$205,10,FALSE),0)</f>
        <v>0</v>
      </c>
      <c r="DD692" s="1740">
        <f>IFERROR(VLOOKUP($A692,'2005'!$C$3:$M$205,11,FALSE),0)</f>
        <v>0</v>
      </c>
      <c r="DE692" s="1700">
        <f>IFERROR(VLOOKUP($A692,'2004'!$C$3:$M$213,8,FALSE),0)</f>
        <v>0</v>
      </c>
      <c r="DF692" s="1691">
        <f>IFERROR(VLOOKUP($A692,'2004'!$C$3:$M$213,9,FALSE),0)</f>
        <v>0</v>
      </c>
      <c r="DG692" s="1691">
        <f>IFERROR(VLOOKUP($A692,'2004'!$C$3:$M$213,10,FALSE),0)</f>
        <v>0</v>
      </c>
      <c r="DH692" s="1740">
        <f>IFERROR(VLOOKUP($A692,'2004'!$C$3:$M$213,11,FALSE),0)</f>
        <v>0</v>
      </c>
      <c r="DI692" s="1700">
        <f>IFERROR(VLOOKUP($A692,'2003'!$C$3:$Q$214,12,FALSE),0)</f>
        <v>0</v>
      </c>
      <c r="DJ692" s="1691">
        <f>IFERROR(VLOOKUP($A692,'2003'!$C$3:$Q$214,13,FALSE),0)</f>
        <v>0</v>
      </c>
      <c r="DK692" s="1691">
        <f>IFERROR(VLOOKUP($A692,'2003'!$C$3:$Q$214,14,FALSE),0)</f>
        <v>0</v>
      </c>
      <c r="DL692" s="1740">
        <f>IFERROR(VLOOKUP($A692,'2003'!$C$3:$Q$214,15,FALSE),0)</f>
        <v>0</v>
      </c>
      <c r="DM692" s="1700">
        <f>IFERROR(VLOOKUP($A692,'2002'!$D$3:$R$214,12,FALSE),0)</f>
        <v>0</v>
      </c>
      <c r="DN692" s="1691">
        <f>IFERROR(VLOOKUP($A692,'2002'!$D$3:$R$214,13,FALSE),0)</f>
        <v>0</v>
      </c>
      <c r="DO692" s="1691">
        <f>IFERROR(VLOOKUP($A692,'2002'!$D$3:$R$214,14,FALSE),0)</f>
        <v>0</v>
      </c>
      <c r="DP692" s="1788">
        <f>IFERROR(VLOOKUP($A692,'2002'!$D$3:$R$214,15,FALSE),0)</f>
        <v>0</v>
      </c>
      <c r="DQ692" s="1700">
        <f>IFERROR(VLOOKUP($A692,'Pre 2002'!$C$3:$CK$382,84,FALSE),0)</f>
        <v>377</v>
      </c>
      <c r="DR692" s="1695">
        <f>IFERROR(VLOOKUP($A692,'Pre 2002'!$C$3:$CK$382,85,FALSE),0)</f>
        <v>161</v>
      </c>
      <c r="DS692" s="1695">
        <f>IFERROR(VLOOKUP($A692,'Pre 2002'!$C$3:$CK$382,86,FALSE),0)</f>
        <v>0</v>
      </c>
      <c r="DT692" s="1790">
        <f>IFERROR(VLOOKUP($A692,'Pre 2002'!$C$3:$CK$382,87,FALSE),0)</f>
        <v>0.4270557029177719</v>
      </c>
      <c r="DU692" s="1741">
        <f>IFERROR(VLOOKUP(A692,'Pre 2002'!$C$3:$CG$382,83,FALSE),0)</f>
        <v>10</v>
      </c>
    </row>
    <row r="693" spans="1:125">
      <c r="A693" s="1778" t="s">
        <v>1835</v>
      </c>
      <c r="B693" s="1562">
        <f t="shared" si="248"/>
        <v>260</v>
      </c>
      <c r="C693" s="1562">
        <f t="shared" si="249"/>
        <v>111</v>
      </c>
      <c r="D693" s="1562">
        <f t="shared" si="250"/>
        <v>0</v>
      </c>
      <c r="E693" s="1563">
        <f t="shared" si="251"/>
        <v>0.42692307692307691</v>
      </c>
      <c r="F693" s="1786">
        <f t="shared" si="252"/>
        <v>8</v>
      </c>
      <c r="G693" s="1595" t="s">
        <v>2159</v>
      </c>
      <c r="H693" s="1567">
        <f>IF(BC693&gt;0,1,0)+IF(BH693&gt;0,1,0)+IF(BP693&gt;0,1,0)+IF(BX693&gt;0,1,0)+IF(CC693&gt;0,1,0)+IF(CH693&gt;0,1,0)+IF(CM693&gt;0,1,0)+IF(CR693&gt;0,1,0)+IF(CW693&gt;0,1,0)+IF(DA693&gt;0,1,0)+IF(DE693&gt;0,1,0)+IF(DI693&gt;0,1,0)+IF(DM693&gt;0,1,0)+DU693</f>
        <v>8</v>
      </c>
      <c r="I693" s="1734">
        <f>SUM(BC693,BH693,BP693,BX693,CC693,CH693,CM693,CR693,CW693,DA693,DE693,DI693,DM693,DQ693)</f>
        <v>260</v>
      </c>
      <c r="J693" s="1734">
        <f t="shared" si="272"/>
        <v>111</v>
      </c>
      <c r="K693" s="1734">
        <f t="shared" si="272"/>
        <v>0</v>
      </c>
      <c r="L693" s="1806">
        <f>IF(I693=0,0,J693/I693)</f>
        <v>0.42692307692307691</v>
      </c>
      <c r="O693" s="1700">
        <f>IFERROR(VLOOKUP($A693,'2022'!$B$2:$K$174,3,FALSE),0)</f>
        <v>0</v>
      </c>
      <c r="P693" s="1858">
        <f>IFERROR(VLOOKUP($A693,'2022'!$B$2:$K$174,4,FALSE),0)</f>
        <v>0</v>
      </c>
      <c r="Q693" s="1858">
        <f>IFERROR(VLOOKUP($A693,'2022'!$B$2:$K$174,5,FALSE),0)</f>
        <v>0</v>
      </c>
      <c r="R693" s="1858">
        <f>IFERROR(VLOOKUP($A693,'2022'!$B$2:$K$174,8,FALSE),0)</f>
        <v>0</v>
      </c>
      <c r="S693" s="1740">
        <f>IFERROR(VLOOKUP($A693,'2022'!$B$2:$K$174,10,FALSE),0)</f>
        <v>0</v>
      </c>
      <c r="T693" s="1700">
        <f>IFERROR(VLOOKUP($A693,'2021'!$B$2:$K$174,3,FALSE),0)</f>
        <v>0</v>
      </c>
      <c r="U693" s="1843">
        <f>IFERROR(VLOOKUP($A693,'2021'!$B$2:$K$174,4,FALSE),0)</f>
        <v>0</v>
      </c>
      <c r="V693" s="1843">
        <f>IFERROR(VLOOKUP($A693,'2021'!$B$2:$K$174,5,FALSE),0)</f>
        <v>0</v>
      </c>
      <c r="W693" s="1843">
        <f>IFERROR(VLOOKUP($A693,'2021'!$B$2:$K$174,8,FALSE),0)</f>
        <v>0</v>
      </c>
      <c r="X693" s="1740">
        <f>IFERROR(VLOOKUP($A693,'2021'!$B$2:$K$174,10,FALSE),0)</f>
        <v>0</v>
      </c>
      <c r="Y693" s="1700">
        <f>IFERROR(VLOOKUP($A693,'2020'!$B$2:$K$170,3,FALSE),0)</f>
        <v>0</v>
      </c>
      <c r="Z693" s="1829">
        <f>IFERROR(VLOOKUP($A693,'2020'!$B$2:$K$170,4,FALSE),0)</f>
        <v>0</v>
      </c>
      <c r="AA693" s="1829">
        <f>IFERROR(VLOOKUP($A693,'2020'!$B$2:$K$170,5,FALSE),0)</f>
        <v>0</v>
      </c>
      <c r="AB693" s="1829">
        <f>IFERROR(VLOOKUP($A693,'2020'!$B$2:$K$170,8,FALSE),0)</f>
        <v>0</v>
      </c>
      <c r="AC693" s="1740">
        <f>IFERROR(VLOOKUP($A693,'2020'!$B$2:$K$170,10,FALSE),0)</f>
        <v>0</v>
      </c>
      <c r="AD693" s="1700">
        <f>IFERROR(VLOOKUP($A693,'2019'!$B$2:$K$170,3,FALSE),0)</f>
        <v>0</v>
      </c>
      <c r="AE693" s="1823">
        <f>IFERROR(VLOOKUP($A693,'2019'!$B$2:$K$170,4,FALSE),0)</f>
        <v>0</v>
      </c>
      <c r="AF693" s="1823">
        <f>IFERROR(VLOOKUP($A693,'2019'!$B$2:$K$170,5,FALSE),0)</f>
        <v>0</v>
      </c>
      <c r="AG693" s="1823">
        <f>IFERROR(VLOOKUP($A693,'2019'!$B$2:$K$170,8,FALSE),0)</f>
        <v>0</v>
      </c>
      <c r="AH693" s="1740">
        <f>IFERROR(VLOOKUP($A693,'2019'!$B$2:$K$170,10,FALSE),0)</f>
        <v>0</v>
      </c>
      <c r="AI693" s="1700">
        <f>IFERROR(VLOOKUP($A693,'2018'!$B$2:$K$170,3,FALSE),0)</f>
        <v>0</v>
      </c>
      <c r="AJ693" s="1821">
        <f>IFERROR(VLOOKUP($A693,'2018'!$B$2:$K$170,4,FALSE),0)</f>
        <v>0</v>
      </c>
      <c r="AK693" s="1821">
        <f>IFERROR(VLOOKUP($A693,'2018'!$B$2:$K$170,5,FALSE),0)</f>
        <v>0</v>
      </c>
      <c r="AL693" s="1821">
        <f>IFERROR(VLOOKUP($A693,'2018'!$B$2:$K$170,8,FALSE),0)</f>
        <v>0</v>
      </c>
      <c r="AM693" s="1740">
        <f>IFERROR(VLOOKUP($A693,'2018'!$B$2:$K$170,10,FALSE),0)</f>
        <v>0</v>
      </c>
      <c r="AN693" s="1700">
        <f>IFERROR(VLOOKUP($A693,'2017'!$B$2:$J$163,2,FALSE),0)</f>
        <v>0</v>
      </c>
      <c r="AO693" s="1815">
        <f>IFERROR(VLOOKUP($A693,'2017'!$B$2:$J$163,3,FALSE),0)</f>
        <v>0</v>
      </c>
      <c r="AP693" s="1815">
        <f>IFERROR(VLOOKUP($A693,'2017'!$B$2:$J$163,4,FALSE),0)</f>
        <v>0</v>
      </c>
      <c r="AQ693" s="1815">
        <f>IFERROR(VLOOKUP($A693,'2017'!$B$2:$J$163,7,FALSE),0)</f>
        <v>0</v>
      </c>
      <c r="AR693" s="1740">
        <f>IFERROR(VLOOKUP($A693,'2017'!$B$2:$J$163,9,FALSE),0)</f>
        <v>0</v>
      </c>
      <c r="AS693" s="1700">
        <f>IFERROR(VLOOKUP($A693,'2016'!$B$2:$K$165,3,FALSE),0)</f>
        <v>0</v>
      </c>
      <c r="AT693" s="1796">
        <f>IFERROR(VLOOKUP($A693,'2016'!$B$2:$K$165,4,FALSE),0)</f>
        <v>0</v>
      </c>
      <c r="AU693" s="1796">
        <f>IFERROR(VLOOKUP($A693,'2016'!$B$2:$K$165,5,FALSE),0)</f>
        <v>0</v>
      </c>
      <c r="AV693" s="1796">
        <f>IFERROR(VLOOKUP($A693,'2016'!$B$2:$K$165,8,FALSE),0)</f>
        <v>0</v>
      </c>
      <c r="AW693" s="1740">
        <f>IFERROR(VLOOKUP($A693,'2016'!$B$2:$K$165,10,FALSE),0)</f>
        <v>0</v>
      </c>
      <c r="AX693" s="1700">
        <f>IFERROR(VLOOKUP($A693,'2015'!$B$2:$K$165,3,FALSE),0)</f>
        <v>0</v>
      </c>
      <c r="AY693" s="1695">
        <f>IFERROR(VLOOKUP($A693,'2015'!$B$2:$K$165,4,FALSE),0)</f>
        <v>0</v>
      </c>
      <c r="AZ693" s="1695">
        <f>IFERROR(VLOOKUP($A693,'2015'!$B$2:$K$165,5,FALSE),0)</f>
        <v>0</v>
      </c>
      <c r="BA693" s="1695">
        <f>IFERROR(VLOOKUP($A693,'2015'!$B$2:$K$165,8,FALSE),0)</f>
        <v>0</v>
      </c>
      <c r="BB693" s="1740">
        <f>IFERROR(VLOOKUP($A693,'2015'!$B$2:$K$165,10,FALSE),0)</f>
        <v>0</v>
      </c>
      <c r="BC693" s="1700">
        <f>IFERROR(VLOOKUP($A693,'2014'!$B$2:$K$157,3,FALSE),0)</f>
        <v>0</v>
      </c>
      <c r="BD693" s="1691">
        <f>IFERROR(VLOOKUP($A693,'2014'!$B$2:$K$157,4,FALSE),0)</f>
        <v>0</v>
      </c>
      <c r="BE693" s="1691">
        <f>IFERROR(VLOOKUP($A693,'2014'!$B$2:$K$157,5,FALSE),0)</f>
        <v>0</v>
      </c>
      <c r="BF693" s="1691">
        <f>IFERROR(VLOOKUP($A693,'2014'!$B$2:$K$157,8,FALSE),0)</f>
        <v>0</v>
      </c>
      <c r="BG693" s="1740">
        <f>IFERROR(VLOOKUP($A693,'2014'!$B$2:$K$157,10,FALSE),0)</f>
        <v>0</v>
      </c>
      <c r="BH693" s="1700">
        <f>IFERROR(VLOOKUP($A693,'2013'!$D$4:$I$249,2,FALSE),0)</f>
        <v>0</v>
      </c>
      <c r="BI693" s="1691">
        <f>IFERROR(VLOOKUP($A693,'2013'!$D$4:$I$249,3,FALSE),0)</f>
        <v>0</v>
      </c>
      <c r="BJ693" s="1691">
        <f>IFERROR(VLOOKUP($A693,'2013'!$D$4:$I$249,4,FALSE),0)</f>
        <v>0</v>
      </c>
      <c r="BK693" s="1691">
        <f>IFERROR(VLOOKUP($A693,'2013'!$D$4:$I$249,5,FALSE),0)</f>
        <v>0</v>
      </c>
      <c r="BL693" s="1740">
        <f>IFERROR(VLOOKUP($A693,'2013'!$D$4:$I$249,6,FALSE),0)</f>
        <v>0</v>
      </c>
      <c r="BM693" s="1737">
        <f>IFERROR(VLOOKUP($A693,'2012'!$D$3:$O$172,2,FALSE),0)</f>
        <v>0</v>
      </c>
      <c r="BN693" s="1691">
        <f>IFERROR(VLOOKUP($A693,'2012'!$D$3:$O$172,3,FALSE),0)</f>
        <v>0</v>
      </c>
      <c r="BO693" s="1743">
        <f>IFERROR(VLOOKUP($A693,'2012'!$D$3:$O$172,4,FALSE),0)</f>
        <v>0</v>
      </c>
      <c r="BP693" s="1700">
        <f>IFERROR(VLOOKUP($A693,'2012'!$D$3:$O$172,5,FALSE),0)</f>
        <v>0</v>
      </c>
      <c r="BQ693" s="1691">
        <f>IFERROR(VLOOKUP($A693,'2012'!$D$3:$O$172,6,FALSE),0)</f>
        <v>0</v>
      </c>
      <c r="BR693" s="1691">
        <f>IFERROR(VLOOKUP($A693,'2012'!$D$3:$O$172,7,FALSE),0)</f>
        <v>0</v>
      </c>
      <c r="BS693" s="1691">
        <f>IFERROR(VLOOKUP($A693,'2012'!$D$3:$O$172,8,FALSE),0)</f>
        <v>0</v>
      </c>
      <c r="BT693" s="1740">
        <f>IFERROR(VLOOKUP($A693,'2012'!$D$3:$O$172,9,FALSE),0)</f>
        <v>0</v>
      </c>
      <c r="BX693" s="1700">
        <f>IFERROR(VLOOKUP($A693,'2011'!$D$4:$I$251,2,FALSE),0)</f>
        <v>0</v>
      </c>
      <c r="BY693" s="1691">
        <f>IFERROR(VLOOKUP($A693,'2011'!$D$4:$I$251,3,FALSE),0)</f>
        <v>0</v>
      </c>
      <c r="BZ693" s="1691">
        <f>IFERROR(VLOOKUP($A693,'2011'!$D$4:$I$251,4,FALSE),0)</f>
        <v>0</v>
      </c>
      <c r="CA693" s="1691">
        <f>IFERROR(VLOOKUP($A693,'2011'!$D$4:$I$251,5,FALSE),0)</f>
        <v>0</v>
      </c>
      <c r="CB693" s="1740">
        <f>IFERROR(VLOOKUP($A693,'2011'!$D$4:$I$251,6,FALSE),0)</f>
        <v>0</v>
      </c>
      <c r="CC693" s="1700">
        <f>IFERROR(VLOOKUP($A693,'2010'!$C$3:$H$234,2,FALSE),0)</f>
        <v>0</v>
      </c>
      <c r="CD693" s="1691">
        <f>IFERROR(VLOOKUP($A693,'2010'!$C$3:$H$234,3,FALSE),0)</f>
        <v>0</v>
      </c>
      <c r="CE693" s="1691">
        <f>IFERROR(VLOOKUP($A693,'2010'!$C$3:$H$234,4,FALSE),0)</f>
        <v>0</v>
      </c>
      <c r="CF693" s="1691">
        <f>IFERROR(VLOOKUP($A693,'2010'!$C$3:$H$234,5,FALSE),0)</f>
        <v>0</v>
      </c>
      <c r="CG693" s="1740">
        <f>IFERROR(VLOOKUP($A693,'2010'!$C$3:$H$234,6,FALSE),0)</f>
        <v>0</v>
      </c>
      <c r="CH693" s="1700">
        <f>IFERROR(VLOOKUP($A693,'2009'!$C$3:$H$242,2,FALSE),0)</f>
        <v>0</v>
      </c>
      <c r="CI693" s="1691">
        <f>IFERROR(VLOOKUP($A693,'2009'!$C$3:$H$242,3,FALSE),0)</f>
        <v>0</v>
      </c>
      <c r="CJ693" s="1691">
        <f>IFERROR(VLOOKUP($A693,'2009'!$C$3:$H$242,4,FALSE),0)</f>
        <v>0</v>
      </c>
      <c r="CK693" s="1691">
        <f>IFERROR(VLOOKUP($A693,'2009'!$C$3:$H$242,5,FALSE),0)</f>
        <v>0</v>
      </c>
      <c r="CL693" s="1740">
        <f>IFERROR(VLOOKUP($A693,'2009'!$C$3:$H$242,6,FALSE),0)</f>
        <v>0</v>
      </c>
      <c r="CM693" s="1700">
        <f>IFERROR(VLOOKUP($A693,'2008'!$C$3:$H$229,2,FALSE),0)</f>
        <v>0</v>
      </c>
      <c r="CN693" s="1691">
        <f>IFERROR(VLOOKUP($A693,'2008'!$C$3:$H$229,3,FALSE),0)</f>
        <v>0</v>
      </c>
      <c r="CO693" s="1691">
        <f>IFERROR(VLOOKUP($A693,'2008'!$C$3:$H$229,4,FALSE),0)</f>
        <v>0</v>
      </c>
      <c r="CP693" s="1691">
        <f>IFERROR(VLOOKUP($A693,'2008'!$C$3:$H$229,5,FALSE),0)</f>
        <v>0</v>
      </c>
      <c r="CQ693" s="1740">
        <f>IFERROR(VLOOKUP($A693,'2008'!$C$3:$H$229,6,FALSE),0)</f>
        <v>0</v>
      </c>
      <c r="CR693" s="1700">
        <f>IFERROR(VLOOKUP($A693,'2007'!$C$3:$M$238,7,FALSE),0)</f>
        <v>0</v>
      </c>
      <c r="CS693" s="1691">
        <f>IFERROR(VLOOKUP($A693,'2007'!$C$3:$M$238,8,FALSE),0)</f>
        <v>0</v>
      </c>
      <c r="CT693" s="1691">
        <f>IFERROR(VLOOKUP($A693,'2007'!$C$3:$M$238,9,FALSE),0)</f>
        <v>0</v>
      </c>
      <c r="CU693" s="1691">
        <f>IFERROR(VLOOKUP($A693,'2007'!$C$3:$M$238,10,FALSE),0)</f>
        <v>0</v>
      </c>
      <c r="CV693" s="1740">
        <f>IFERROR(VLOOKUP($A693,'2007'!$C$3:$M$238,11,FALSE),0)</f>
        <v>0</v>
      </c>
      <c r="CW693" s="1700">
        <f>IFERROR(VLOOKUP($A693,'2006'!$A$2:$F$200,2,FALSE),0)</f>
        <v>0</v>
      </c>
      <c r="CX693" s="1691">
        <f>IFERROR(VLOOKUP($A693,'2006'!$A$2:$F$200,4,FALSE),0)</f>
        <v>0</v>
      </c>
      <c r="CY693" s="1691">
        <f>IFERROR(VLOOKUP($A693,'2006'!$A$2:$F$200,5,FALSE),0)</f>
        <v>0</v>
      </c>
      <c r="CZ693" s="1740">
        <f>IFERROR(VLOOKUP($A693,'2006'!$A$2:$F$200,6,FALSE),0)</f>
        <v>0</v>
      </c>
      <c r="DA693" s="1700">
        <f>IFERROR(VLOOKUP($A693,'2005'!$C$3:$M$205,8,FALSE),0)</f>
        <v>35</v>
      </c>
      <c r="DB693" s="1691">
        <f>IFERROR(VLOOKUP($A693,'2005'!$C$3:$M$205,9,FALSE),0)</f>
        <v>15</v>
      </c>
      <c r="DC693" s="1691">
        <f>IFERROR(VLOOKUP($A693,'2005'!$C$3:$M$205,10,FALSE),0)</f>
        <v>0</v>
      </c>
      <c r="DD693" s="1740">
        <f>IFERROR(VLOOKUP($A693,'2005'!$C$3:$M$205,11,FALSE),0)</f>
        <v>0.42857142857142855</v>
      </c>
      <c r="DE693" s="1700">
        <f>IFERROR(VLOOKUP($A693,'2004'!$C$3:$M$213,8,FALSE),0)</f>
        <v>19</v>
      </c>
      <c r="DF693" s="1691">
        <f>IFERROR(VLOOKUP($A693,'2004'!$C$3:$M$213,9,FALSE),0)</f>
        <v>12</v>
      </c>
      <c r="DG693" s="1691">
        <f>IFERROR(VLOOKUP($A693,'2004'!$C$3:$M$213,10,FALSE),0)</f>
        <v>0</v>
      </c>
      <c r="DH693" s="1740">
        <f>IFERROR(VLOOKUP($A693,'2004'!$C$3:$M$213,11,FALSE),0)</f>
        <v>0.63157894736842102</v>
      </c>
      <c r="DI693" s="1700">
        <f>IFERROR(VLOOKUP($A693,'2003'!$C$3:$Q$214,12,FALSE),0)</f>
        <v>0</v>
      </c>
      <c r="DJ693" s="1691">
        <f>IFERROR(VLOOKUP($A693,'2003'!$C$3:$Q$214,13,FALSE),0)</f>
        <v>0</v>
      </c>
      <c r="DK693" s="1691">
        <f>IFERROR(VLOOKUP($A693,'2003'!$C$3:$Q$214,14,FALSE),0)</f>
        <v>0</v>
      </c>
      <c r="DL693" s="1740">
        <f>IFERROR(VLOOKUP($A693,'2003'!$C$3:$Q$214,15,FALSE),0)</f>
        <v>0</v>
      </c>
      <c r="DM693" s="1700">
        <f>IFERROR(VLOOKUP($A693,'2002'!$D$3:$R$214,12,FALSE),0)</f>
        <v>0</v>
      </c>
      <c r="DN693" s="1691">
        <f>IFERROR(VLOOKUP($A693,'2002'!$D$3:$R$214,13,FALSE),0)</f>
        <v>0</v>
      </c>
      <c r="DO693" s="1691">
        <f>IFERROR(VLOOKUP($A693,'2002'!$D$3:$R$214,14,FALSE),0)</f>
        <v>0</v>
      </c>
      <c r="DP693" s="1788">
        <f>IFERROR(VLOOKUP($A693,'2002'!$D$3:$R$214,15,FALSE),0)</f>
        <v>0</v>
      </c>
      <c r="DQ693" s="1700">
        <f>IFERROR(VLOOKUP($A693,'Pre 2002'!$C$3:$CK$382,84,FALSE),0)</f>
        <v>206</v>
      </c>
      <c r="DR693" s="1695">
        <f>IFERROR(VLOOKUP($A693,'Pre 2002'!$C$3:$CK$382,85,FALSE),0)</f>
        <v>84</v>
      </c>
      <c r="DS693" s="1695">
        <f>IFERROR(VLOOKUP($A693,'Pre 2002'!$C$3:$CK$382,86,FALSE),0)</f>
        <v>0</v>
      </c>
      <c r="DT693" s="1790">
        <f>IFERROR(VLOOKUP($A693,'Pre 2002'!$C$3:$CK$382,87,FALSE),0)</f>
        <v>0.40776699029126212</v>
      </c>
      <c r="DU693" s="1741">
        <f>IFERROR(VLOOKUP(A693,'Pre 2002'!$C$3:$CG$382,83,FALSE),0)</f>
        <v>6</v>
      </c>
    </row>
    <row r="694" spans="1:125">
      <c r="A694" s="1779" t="s">
        <v>2355</v>
      </c>
      <c r="B694" s="1562">
        <f t="shared" si="248"/>
        <v>136</v>
      </c>
      <c r="C694" s="1562">
        <f t="shared" si="249"/>
        <v>58</v>
      </c>
      <c r="D694" s="1562">
        <f t="shared" si="250"/>
        <v>0</v>
      </c>
      <c r="E694" s="1563">
        <f t="shared" si="251"/>
        <v>0.4264705882352941</v>
      </c>
      <c r="F694" s="1786">
        <f t="shared" si="252"/>
        <v>2</v>
      </c>
      <c r="G694" s="1595">
        <v>2021</v>
      </c>
      <c r="H694" s="1567">
        <f>IF(BC694&gt;0,1,0)+IF(BH694&gt;0,1,0)+IF(BP694&gt;0,1,0)+IF(BX694&gt;0,1,0)+IF(CC694&gt;0,1,0)+IF(CH694&gt;0,1,0)+IF(CM694&gt;0,1,0)+IF(CR694&gt;0,1,0)+IF(CW694&gt;0,1,0)+IF(DA694&gt;0,1,0)+IF(DE694&gt;0,1,0)+IF(DI694&gt;0,1,0)+IF(DM694&gt;0,1,0)+DU694</f>
        <v>0</v>
      </c>
      <c r="I694" s="1734">
        <f>SUM(BC694,BH694,BP694,BX694,CC694,CH694,CM694,CR694,CW694,DA694,DE694,DI694,DM694,DQ694)</f>
        <v>0</v>
      </c>
      <c r="J694" s="1734">
        <f t="shared" si="272"/>
        <v>0</v>
      </c>
      <c r="K694" s="1734">
        <f t="shared" si="272"/>
        <v>0</v>
      </c>
      <c r="L694" s="1806">
        <f>IF(I694=0,0,J694/I694)</f>
        <v>0</v>
      </c>
      <c r="O694" s="1700">
        <f>IFERROR(VLOOKUP($A694,'2022'!$B$2:$K$174,3,FALSE),0)</f>
        <v>57</v>
      </c>
      <c r="P694" s="1858">
        <f>IFERROR(VLOOKUP($A694,'2022'!$B$2:$K$174,4,FALSE),0)</f>
        <v>10</v>
      </c>
      <c r="Q694" s="1858">
        <f>IFERROR(VLOOKUP($A694,'2022'!$B$2:$K$174,5,FALSE),0)</f>
        <v>26</v>
      </c>
      <c r="R694" s="1858">
        <f>IFERROR(VLOOKUP($A694,'2022'!$B$2:$K$174,8,FALSE),0)</f>
        <v>0</v>
      </c>
      <c r="S694" s="1740">
        <f>IFERROR(VLOOKUP($A694,'2022'!$B$2:$K$174,10,FALSE),0)</f>
        <v>0.45600000000000002</v>
      </c>
      <c r="T694" s="1700">
        <f>IFERROR(VLOOKUP($A694,'2021'!$B$2:$K$174,3,FALSE),0)</f>
        <v>79</v>
      </c>
      <c r="U694" s="1843">
        <f>IFERROR(VLOOKUP($A694,'2021'!$B$2:$K$174,4,FALSE),0)</f>
        <v>21</v>
      </c>
      <c r="V694" s="1843">
        <f>IFERROR(VLOOKUP($A694,'2021'!$B$2:$K$174,5,FALSE),0)</f>
        <v>32</v>
      </c>
      <c r="W694" s="1843">
        <f>IFERROR(VLOOKUP($A694,'2021'!$B$2:$K$174,8,FALSE),0)</f>
        <v>0</v>
      </c>
      <c r="X694" s="1740">
        <f>IFERROR(VLOOKUP($A694,'2021'!$B$2:$K$174,10,FALSE),0)</f>
        <v>0.40500000000000003</v>
      </c>
      <c r="Y694" s="1700">
        <f>IFERROR(VLOOKUP($A694,'2020'!$B$2:$K$170,3,FALSE),0)</f>
        <v>0</v>
      </c>
      <c r="Z694" s="1829">
        <f>IFERROR(VLOOKUP($A694,'2020'!$B$2:$K$170,4,FALSE),0)</f>
        <v>0</v>
      </c>
      <c r="AA694" s="1829">
        <f>IFERROR(VLOOKUP($A694,'2020'!$B$2:$K$170,5,FALSE),0)</f>
        <v>0</v>
      </c>
      <c r="AB694" s="1829">
        <f>IFERROR(VLOOKUP($A694,'2020'!$B$2:$K$170,8,FALSE),0)</f>
        <v>0</v>
      </c>
      <c r="AC694" s="1740">
        <f>IFERROR(VLOOKUP($A694,'2020'!$B$2:$K$170,10,FALSE),0)</f>
        <v>0</v>
      </c>
      <c r="AD694" s="1700">
        <f>IFERROR(VLOOKUP($A694,'2019'!$B$2:$K$170,3,FALSE),0)</f>
        <v>0</v>
      </c>
      <c r="AE694" s="1823">
        <f>IFERROR(VLOOKUP($A694,'2019'!$B$2:$K$170,4,FALSE),0)</f>
        <v>0</v>
      </c>
      <c r="AF694" s="1823">
        <f>IFERROR(VLOOKUP($A694,'2019'!$B$2:$K$170,5,FALSE),0)</f>
        <v>0</v>
      </c>
      <c r="AG694" s="1823">
        <f>IFERROR(VLOOKUP($A694,'2019'!$B$2:$K$170,8,FALSE),0)</f>
        <v>0</v>
      </c>
      <c r="AH694" s="1740">
        <f>IFERROR(VLOOKUP($A694,'2019'!$B$2:$K$170,10,FALSE),0)</f>
        <v>0</v>
      </c>
      <c r="AI694" s="1700">
        <f>IFERROR(VLOOKUP($A694,'2018'!$B$2:$K$170,3,FALSE),0)</f>
        <v>0</v>
      </c>
      <c r="AJ694" s="1821">
        <f>IFERROR(VLOOKUP($A694,'2018'!$B$2:$K$170,4,FALSE),0)</f>
        <v>0</v>
      </c>
      <c r="AK694" s="1821">
        <f>IFERROR(VLOOKUP($A694,'2018'!$B$2:$K$170,5,FALSE),0)</f>
        <v>0</v>
      </c>
      <c r="AL694" s="1821">
        <f>IFERROR(VLOOKUP($A694,'2018'!$B$2:$K$170,8,FALSE),0)</f>
        <v>0</v>
      </c>
      <c r="AM694" s="1740">
        <f>IFERROR(VLOOKUP($A694,'2018'!$B$2:$K$170,10,FALSE),0)</f>
        <v>0</v>
      </c>
      <c r="AN694" s="1700">
        <f>IFERROR(VLOOKUP($A694,'2017'!$B$2:$J$163,2,FALSE),0)</f>
        <v>0</v>
      </c>
      <c r="AO694" s="1815">
        <f>IFERROR(VLOOKUP($A694,'2017'!$B$2:$J$163,3,FALSE),0)</f>
        <v>0</v>
      </c>
      <c r="AP694" s="1815">
        <f>IFERROR(VLOOKUP($A694,'2017'!$B$2:$J$163,4,FALSE),0)</f>
        <v>0</v>
      </c>
      <c r="AQ694" s="1815">
        <f>IFERROR(VLOOKUP($A694,'2017'!$B$2:$J$163,7,FALSE),0)</f>
        <v>0</v>
      </c>
      <c r="AR694" s="1740">
        <f>IFERROR(VLOOKUP($A694,'2017'!$B$2:$J$163,9,FALSE),0)</f>
        <v>0</v>
      </c>
      <c r="AS694" s="1700">
        <f>IFERROR(VLOOKUP($A694,'2016'!$B$2:$K$165,3,FALSE),0)</f>
        <v>0</v>
      </c>
      <c r="AT694" s="1796">
        <f>IFERROR(VLOOKUP($A694,'2016'!$B$2:$K$165,4,FALSE),0)</f>
        <v>0</v>
      </c>
      <c r="AU694" s="1796">
        <f>IFERROR(VLOOKUP($A694,'2016'!$B$2:$K$165,5,FALSE),0)</f>
        <v>0</v>
      </c>
      <c r="AV694" s="1796">
        <f>IFERROR(VLOOKUP($A694,'2016'!$B$2:$K$165,8,FALSE),0)</f>
        <v>0</v>
      </c>
      <c r="AW694" s="1740">
        <f>IFERROR(VLOOKUP($A694,'2016'!$B$2:$K$165,10,FALSE),0)</f>
        <v>0</v>
      </c>
      <c r="AX694" s="1700">
        <f>IFERROR(VLOOKUP($A694,'2015'!$B$2:$K$165,3,FALSE),0)</f>
        <v>0</v>
      </c>
      <c r="AY694" s="1695">
        <f>IFERROR(VLOOKUP($A694,'2015'!$B$2:$K$165,4,FALSE),0)</f>
        <v>0</v>
      </c>
      <c r="AZ694" s="1695">
        <f>IFERROR(VLOOKUP($A694,'2015'!$B$2:$K$165,5,FALSE),0)</f>
        <v>0</v>
      </c>
      <c r="BA694" s="1695">
        <f>IFERROR(VLOOKUP($A694,'2015'!$B$2:$K$165,8,FALSE),0)</f>
        <v>0</v>
      </c>
      <c r="BB694" s="1740">
        <f>IFERROR(VLOOKUP($A694,'2015'!$B$2:$K$165,10,FALSE),0)</f>
        <v>0</v>
      </c>
      <c r="BC694" s="1700">
        <f>IFERROR(VLOOKUP($A694,'2014'!$B$2:$K$157,3,FALSE),0)</f>
        <v>0</v>
      </c>
      <c r="BD694" s="1691">
        <f>IFERROR(VLOOKUP($A694,'2014'!$B$2:$K$157,4,FALSE),0)</f>
        <v>0</v>
      </c>
      <c r="BE694" s="1691">
        <f>IFERROR(VLOOKUP($A694,'2014'!$B$2:$K$157,5,FALSE),0)</f>
        <v>0</v>
      </c>
      <c r="BF694" s="1691">
        <f>IFERROR(VLOOKUP($A694,'2014'!$B$2:$K$157,8,FALSE),0)</f>
        <v>0</v>
      </c>
      <c r="BG694" s="1740">
        <f>IFERROR(VLOOKUP($A694,'2014'!$B$2:$K$157,10,FALSE),0)</f>
        <v>0</v>
      </c>
      <c r="BH694" s="1700">
        <f>IFERROR(VLOOKUP($A694,'2013'!$D$4:$I$249,2,FALSE),0)</f>
        <v>0</v>
      </c>
      <c r="BI694" s="1691">
        <f>IFERROR(VLOOKUP($A694,'2013'!$D$4:$I$249,3,FALSE),0)</f>
        <v>0</v>
      </c>
      <c r="BJ694" s="1691">
        <f>IFERROR(VLOOKUP($A694,'2013'!$D$4:$I$249,4,FALSE),0)</f>
        <v>0</v>
      </c>
      <c r="BK694" s="1691">
        <f>IFERROR(VLOOKUP($A694,'2013'!$D$4:$I$249,5,FALSE),0)</f>
        <v>0</v>
      </c>
      <c r="BL694" s="1740">
        <f>IFERROR(VLOOKUP($A694,'2013'!$D$4:$I$249,6,FALSE),0)</f>
        <v>0</v>
      </c>
      <c r="BM694" s="1737">
        <f>IFERROR(VLOOKUP($A694,'2012'!$D$3:$O$172,2,FALSE),0)</f>
        <v>0</v>
      </c>
      <c r="BN694" s="1691">
        <f>IFERROR(VLOOKUP($A694,'2012'!$D$3:$O$172,3,FALSE),0)</f>
        <v>0</v>
      </c>
      <c r="BO694" s="1743">
        <f>IFERROR(VLOOKUP($A694,'2012'!$D$3:$O$172,4,FALSE),0)</f>
        <v>0</v>
      </c>
      <c r="BP694" s="1700">
        <f>IFERROR(VLOOKUP($A694,'2012'!$D$3:$O$172,5,FALSE),0)</f>
        <v>0</v>
      </c>
      <c r="BQ694" s="1691">
        <f>IFERROR(VLOOKUP($A694,'2012'!$D$3:$O$172,6,FALSE),0)</f>
        <v>0</v>
      </c>
      <c r="BR694" s="1691">
        <f>IFERROR(VLOOKUP($A694,'2012'!$D$3:$O$172,7,FALSE),0)</f>
        <v>0</v>
      </c>
      <c r="BS694" s="1691">
        <f>IFERROR(VLOOKUP($A694,'2012'!$D$3:$O$172,8,FALSE),0)</f>
        <v>0</v>
      </c>
      <c r="BT694" s="1740">
        <f>IFERROR(VLOOKUP($A694,'2012'!$D$3:$O$172,9,FALSE),0)</f>
        <v>0</v>
      </c>
      <c r="BX694" s="1700">
        <f>IFERROR(VLOOKUP($A694,'2011'!$D$4:$I$251,2,FALSE),0)</f>
        <v>0</v>
      </c>
      <c r="BY694" s="1691">
        <f>IFERROR(VLOOKUP($A694,'2011'!$D$4:$I$251,3,FALSE),0)</f>
        <v>0</v>
      </c>
      <c r="BZ694" s="1691">
        <f>IFERROR(VLOOKUP($A694,'2011'!$D$4:$I$251,4,FALSE),0)</f>
        <v>0</v>
      </c>
      <c r="CA694" s="1691">
        <f>IFERROR(VLOOKUP($A694,'2011'!$D$4:$I$251,5,FALSE),0)</f>
        <v>0</v>
      </c>
      <c r="CB694" s="1740">
        <f>IFERROR(VLOOKUP($A694,'2011'!$D$4:$I$251,6,FALSE),0)</f>
        <v>0</v>
      </c>
      <c r="CC694" s="1700">
        <f>IFERROR(VLOOKUP($A694,'2010'!$C$3:$H$234,2,FALSE),0)</f>
        <v>0</v>
      </c>
      <c r="CD694" s="1691">
        <f>IFERROR(VLOOKUP($A694,'2010'!$C$3:$H$234,3,FALSE),0)</f>
        <v>0</v>
      </c>
      <c r="CE694" s="1691">
        <f>IFERROR(VLOOKUP($A694,'2010'!$C$3:$H$234,4,FALSE),0)</f>
        <v>0</v>
      </c>
      <c r="CF694" s="1691">
        <f>IFERROR(VLOOKUP($A694,'2010'!$C$3:$H$234,5,FALSE),0)</f>
        <v>0</v>
      </c>
      <c r="CG694" s="1740">
        <f>IFERROR(VLOOKUP($A694,'2010'!$C$3:$H$234,6,FALSE),0)</f>
        <v>0</v>
      </c>
      <c r="CH694" s="1700">
        <f>IFERROR(VLOOKUP($A694,'2009'!$C$3:$H$242,2,FALSE),0)</f>
        <v>0</v>
      </c>
      <c r="CI694" s="1691">
        <f>IFERROR(VLOOKUP($A694,'2009'!$C$3:$H$242,3,FALSE),0)</f>
        <v>0</v>
      </c>
      <c r="CJ694" s="1691">
        <f>IFERROR(VLOOKUP($A694,'2009'!$C$3:$H$242,4,FALSE),0)</f>
        <v>0</v>
      </c>
      <c r="CK694" s="1691">
        <f>IFERROR(VLOOKUP($A694,'2009'!$C$3:$H$242,5,FALSE),0)</f>
        <v>0</v>
      </c>
      <c r="CL694" s="1740">
        <f>IFERROR(VLOOKUP($A694,'2009'!$C$3:$H$242,6,FALSE),0)</f>
        <v>0</v>
      </c>
      <c r="CM694" s="1700">
        <f>IFERROR(VLOOKUP($A694,'2008'!$C$3:$H$229,2,FALSE),0)</f>
        <v>0</v>
      </c>
      <c r="CN694" s="1691">
        <f>IFERROR(VLOOKUP($A694,'2008'!$C$3:$H$229,3,FALSE),0)</f>
        <v>0</v>
      </c>
      <c r="CO694" s="1691">
        <f>IFERROR(VLOOKUP($A694,'2008'!$C$3:$H$229,4,FALSE),0)</f>
        <v>0</v>
      </c>
      <c r="CP694" s="1691">
        <f>IFERROR(VLOOKUP($A694,'2008'!$C$3:$H$229,5,FALSE),0)</f>
        <v>0</v>
      </c>
      <c r="CQ694" s="1740">
        <f>IFERROR(VLOOKUP($A694,'2008'!$C$3:$H$229,6,FALSE),0)</f>
        <v>0</v>
      </c>
      <c r="CR694" s="1700">
        <f>IFERROR(VLOOKUP($A694,'2007'!$C$3:$M$238,7,FALSE),0)</f>
        <v>0</v>
      </c>
      <c r="CS694" s="1691">
        <f>IFERROR(VLOOKUP($A694,'2007'!$C$3:$M$238,8,FALSE),0)</f>
        <v>0</v>
      </c>
      <c r="CT694" s="1691">
        <f>IFERROR(VLOOKUP($A694,'2007'!$C$3:$M$238,9,FALSE),0)</f>
        <v>0</v>
      </c>
      <c r="CU694" s="1691">
        <f>IFERROR(VLOOKUP($A694,'2007'!$C$3:$M$238,10,FALSE),0)</f>
        <v>0</v>
      </c>
      <c r="CV694" s="1740">
        <f>IFERROR(VLOOKUP($A694,'2007'!$C$3:$M$238,11,FALSE),0)</f>
        <v>0</v>
      </c>
      <c r="CW694" s="1700">
        <f>IFERROR(VLOOKUP($A694,'2006'!$A$2:$F$200,2,FALSE),0)</f>
        <v>0</v>
      </c>
      <c r="CX694" s="1691">
        <f>IFERROR(VLOOKUP($A694,'2006'!$A$2:$F$200,4,FALSE),0)</f>
        <v>0</v>
      </c>
      <c r="CY694" s="1691">
        <f>IFERROR(VLOOKUP($A694,'2006'!$A$2:$F$200,5,FALSE),0)</f>
        <v>0</v>
      </c>
      <c r="CZ694" s="1740">
        <f>IFERROR(VLOOKUP($A694,'2006'!$A$2:$F$200,6,FALSE),0)</f>
        <v>0</v>
      </c>
      <c r="DA694" s="1700">
        <f>IFERROR(VLOOKUP($A694,'2005'!$C$3:$M$205,8,FALSE),0)</f>
        <v>0</v>
      </c>
      <c r="DB694" s="1691">
        <f>IFERROR(VLOOKUP($A694,'2005'!$C$3:$M$205,9,FALSE),0)</f>
        <v>0</v>
      </c>
      <c r="DC694" s="1691">
        <f>IFERROR(VLOOKUP($A694,'2005'!$C$3:$M$205,10,FALSE),0)</f>
        <v>0</v>
      </c>
      <c r="DD694" s="1740">
        <f>IFERROR(VLOOKUP($A694,'2005'!$C$3:$M$205,11,FALSE),0)</f>
        <v>0</v>
      </c>
      <c r="DE694" s="1700">
        <f>IFERROR(VLOOKUP($A694,'2004'!$C$3:$M$213,8,FALSE),0)</f>
        <v>0</v>
      </c>
      <c r="DF694" s="1691">
        <f>IFERROR(VLOOKUP($A694,'2004'!$C$3:$M$213,9,FALSE),0)</f>
        <v>0</v>
      </c>
      <c r="DG694" s="1691">
        <f>IFERROR(VLOOKUP($A694,'2004'!$C$3:$M$213,10,FALSE),0)</f>
        <v>0</v>
      </c>
      <c r="DH694" s="1740">
        <f>IFERROR(VLOOKUP($A694,'2004'!$C$3:$M$213,11,FALSE),0)</f>
        <v>0</v>
      </c>
      <c r="DI694" s="1700">
        <f>IFERROR(VLOOKUP($A694,'2003'!$C$3:$Q$214,12,FALSE),0)</f>
        <v>0</v>
      </c>
      <c r="DJ694" s="1691">
        <f>IFERROR(VLOOKUP($A694,'2003'!$C$3:$Q$214,13,FALSE),0)</f>
        <v>0</v>
      </c>
      <c r="DK694" s="1691">
        <f>IFERROR(VLOOKUP($A694,'2003'!$C$3:$Q$214,14,FALSE),0)</f>
        <v>0</v>
      </c>
      <c r="DL694" s="1740">
        <f>IFERROR(VLOOKUP($A694,'2003'!$C$3:$Q$214,15,FALSE),0)</f>
        <v>0</v>
      </c>
      <c r="DM694" s="1700">
        <f>IFERROR(VLOOKUP($A694,'2002'!$D$3:$R$214,12,FALSE),0)</f>
        <v>0</v>
      </c>
      <c r="DN694" s="1691">
        <f>IFERROR(VLOOKUP($A694,'2002'!$D$3:$R$214,13,FALSE),0)</f>
        <v>0</v>
      </c>
      <c r="DO694" s="1691">
        <f>IFERROR(VLOOKUP($A694,'2002'!$D$3:$R$214,14,FALSE),0)</f>
        <v>0</v>
      </c>
      <c r="DP694" s="1788">
        <f>IFERROR(VLOOKUP($A694,'2002'!$D$3:$R$214,15,FALSE),0)</f>
        <v>0</v>
      </c>
      <c r="DQ694" s="1700">
        <f>IFERROR(VLOOKUP($A694,'Pre 2002'!$C$3:$CK$382,84,FALSE),0)</f>
        <v>0</v>
      </c>
      <c r="DR694" s="1695">
        <f>IFERROR(VLOOKUP($A694,'Pre 2002'!$C$3:$CK$382,85,FALSE),0)</f>
        <v>0</v>
      </c>
      <c r="DS694" s="1695">
        <f>IFERROR(VLOOKUP($A694,'Pre 2002'!$C$3:$CK$382,86,FALSE),0)</f>
        <v>0</v>
      </c>
      <c r="DT694" s="1790">
        <f>IFERROR(VLOOKUP($A694,'Pre 2002'!$C$3:$CK$382,87,FALSE),0)</f>
        <v>0</v>
      </c>
      <c r="DU694" s="1741">
        <f>IFERROR(VLOOKUP(A694,'Pre 2002'!$C$3:$CG$382,83,FALSE),0)</f>
        <v>0</v>
      </c>
    </row>
    <row r="695" spans="1:125">
      <c r="A695" s="1779" t="s">
        <v>2327</v>
      </c>
      <c r="B695" s="1562">
        <f t="shared" si="248"/>
        <v>129</v>
      </c>
      <c r="C695" s="1562">
        <f t="shared" si="249"/>
        <v>55</v>
      </c>
      <c r="D695" s="1562">
        <f t="shared" si="250"/>
        <v>0</v>
      </c>
      <c r="E695" s="1563">
        <f t="shared" si="251"/>
        <v>0.4263565891472868</v>
      </c>
      <c r="F695" s="1786">
        <f t="shared" si="252"/>
        <v>3</v>
      </c>
      <c r="G695" s="1595">
        <v>2020</v>
      </c>
      <c r="H695" s="1817"/>
      <c r="I695" s="1734"/>
      <c r="J695" s="1734"/>
      <c r="K695" s="1734"/>
      <c r="L695" s="1734"/>
      <c r="O695" s="1700">
        <f>IFERROR(VLOOKUP($A695,'2022'!$B$2:$K$174,3,FALSE),0)</f>
        <v>28</v>
      </c>
      <c r="P695" s="1858">
        <f>IFERROR(VLOOKUP($A695,'2022'!$B$2:$K$174,4,FALSE),0)</f>
        <v>4</v>
      </c>
      <c r="Q695" s="1858">
        <f>IFERROR(VLOOKUP($A695,'2022'!$B$2:$K$174,5,FALSE),0)</f>
        <v>11</v>
      </c>
      <c r="R695" s="1858">
        <f>IFERROR(VLOOKUP($A695,'2022'!$B$2:$K$174,8,FALSE),0)</f>
        <v>0</v>
      </c>
      <c r="S695" s="1740">
        <f>IFERROR(VLOOKUP($A695,'2022'!$B$2:$K$174,10,FALSE),0)</f>
        <v>0.39300000000000002</v>
      </c>
      <c r="T695" s="1700">
        <f>IFERROR(VLOOKUP($A695,'2021'!$B$2:$K$174,3,FALSE),0)</f>
        <v>53</v>
      </c>
      <c r="U695" s="1843">
        <f>IFERROR(VLOOKUP($A695,'2021'!$B$2:$K$174,4,FALSE),0)</f>
        <v>10</v>
      </c>
      <c r="V695" s="1843">
        <f>IFERROR(VLOOKUP($A695,'2021'!$B$2:$K$174,5,FALSE),0)</f>
        <v>26</v>
      </c>
      <c r="W695" s="1843">
        <f>IFERROR(VLOOKUP($A695,'2021'!$B$2:$K$174,8,FALSE),0)</f>
        <v>0</v>
      </c>
      <c r="X695" s="1740">
        <f>IFERROR(VLOOKUP($A695,'2021'!$B$2:$K$174,10,FALSE),0)</f>
        <v>0.49099999999999999</v>
      </c>
      <c r="Y695" s="1700">
        <f>IFERROR(VLOOKUP($A695,'2020'!$B$2:$K$170,3,FALSE),0)</f>
        <v>48</v>
      </c>
      <c r="Z695" s="1829">
        <f>IFERROR(VLOOKUP($A695,'2020'!$B$2:$K$170,4,FALSE),0)</f>
        <v>14</v>
      </c>
      <c r="AA695" s="1829">
        <f>IFERROR(VLOOKUP($A695,'2020'!$B$2:$K$170,5,FALSE),0)</f>
        <v>18</v>
      </c>
      <c r="AB695" s="1829">
        <f>IFERROR(VLOOKUP($A695,'2020'!$B$2:$K$170,8,FALSE),0)</f>
        <v>0</v>
      </c>
      <c r="AC695" s="1740">
        <f>IFERROR(VLOOKUP($A695,'2020'!$B$2:$K$170,10,FALSE),0)</f>
        <v>0.375</v>
      </c>
      <c r="DT695" s="1858"/>
    </row>
    <row r="696" spans="1:125">
      <c r="A696" s="1780" t="s">
        <v>2244</v>
      </c>
      <c r="B696" s="1562">
        <f t="shared" si="248"/>
        <v>54</v>
      </c>
      <c r="C696" s="1562">
        <f t="shared" si="249"/>
        <v>23</v>
      </c>
      <c r="D696" s="1562">
        <f t="shared" si="250"/>
        <v>0</v>
      </c>
      <c r="E696" s="1563">
        <f t="shared" si="251"/>
        <v>0.42592592592592593</v>
      </c>
      <c r="F696" s="1786">
        <f t="shared" si="252"/>
        <v>2</v>
      </c>
      <c r="G696" s="1595" t="s">
        <v>2159</v>
      </c>
      <c r="H696" s="1567">
        <f>IF(BC696&gt;0,1,0)+IF(BH696&gt;0,1,0)+IF(BP696&gt;0,1,0)+IF(BX696&gt;0,1,0)+IF(CC696&gt;0,1,0)+IF(CH696&gt;0,1,0)+IF(CM696&gt;0,1,0)+IF(CR696&gt;0,1,0)+IF(CW696&gt;0,1,0)+IF(DA696&gt;0,1,0)+IF(DE696&gt;0,1,0)+IF(DI696&gt;0,1,0)+IF(DM696&gt;0,1,0)+DU696</f>
        <v>1</v>
      </c>
      <c r="I696" s="1734">
        <f>SUM(BC696,BH696,BP696,BX696,CC696,CH696,CM696,CR696,CW696,DA696,DE696,DI696,DM696,DQ696)</f>
        <v>16</v>
      </c>
      <c r="J696" s="1734">
        <f>SUM(BE696,BJ696,BR696,BZ696,CE696,CJ696,CO696,CT696,CX696,DB696,DF696,DJ696,DN696,DR696)</f>
        <v>7</v>
      </c>
      <c r="K696" s="1734">
        <f>SUM(BF696,BK696,BS696,CA696,CF696,CK696,CP696,CU696,CY696,DC696,DG696,DK696,DO696,DS696)</f>
        <v>0</v>
      </c>
      <c r="L696" s="1806">
        <f>IF(I696=0,0,J696/I696)</f>
        <v>0.4375</v>
      </c>
      <c r="O696" s="1700">
        <f>IFERROR(VLOOKUP($A696,'2022'!$B$2:$K$174,3,FALSE),0)</f>
        <v>0</v>
      </c>
      <c r="P696" s="1858">
        <f>IFERROR(VLOOKUP($A696,'2022'!$B$2:$K$174,4,FALSE),0)</f>
        <v>0</v>
      </c>
      <c r="Q696" s="1858">
        <f>IFERROR(VLOOKUP($A696,'2022'!$B$2:$K$174,5,FALSE),0)</f>
        <v>0</v>
      </c>
      <c r="R696" s="1858">
        <f>IFERROR(VLOOKUP($A696,'2022'!$B$2:$K$174,8,FALSE),0)</f>
        <v>0</v>
      </c>
      <c r="S696" s="1740">
        <f>IFERROR(VLOOKUP($A696,'2022'!$B$2:$K$174,10,FALSE),0)</f>
        <v>0</v>
      </c>
      <c r="T696" s="1700">
        <f>IFERROR(VLOOKUP($A696,'2021'!$B$2:$K$174,3,FALSE),0)</f>
        <v>0</v>
      </c>
      <c r="U696" s="1843">
        <f>IFERROR(VLOOKUP($A696,'2021'!$B$2:$K$174,4,FALSE),0)</f>
        <v>0</v>
      </c>
      <c r="V696" s="1843">
        <f>IFERROR(VLOOKUP($A696,'2021'!$B$2:$K$174,5,FALSE),0)</f>
        <v>0</v>
      </c>
      <c r="W696" s="1843">
        <f>IFERROR(VLOOKUP($A696,'2021'!$B$2:$K$174,8,FALSE),0)</f>
        <v>0</v>
      </c>
      <c r="X696" s="1740">
        <f>IFERROR(VLOOKUP($A696,'2021'!$B$2:$K$174,10,FALSE),0)</f>
        <v>0</v>
      </c>
      <c r="Y696" s="1700">
        <f>IFERROR(VLOOKUP($A696,'2020'!$B$2:$K$170,3,FALSE),0)</f>
        <v>0</v>
      </c>
      <c r="Z696" s="1829">
        <f>IFERROR(VLOOKUP($A696,'2020'!$B$2:$K$170,4,FALSE),0)</f>
        <v>0</v>
      </c>
      <c r="AA696" s="1829">
        <f>IFERROR(VLOOKUP($A696,'2020'!$B$2:$K$170,5,FALSE),0)</f>
        <v>0</v>
      </c>
      <c r="AB696" s="1829">
        <f>IFERROR(VLOOKUP($A696,'2020'!$B$2:$K$170,8,FALSE),0)</f>
        <v>0</v>
      </c>
      <c r="AC696" s="1740">
        <f>IFERROR(VLOOKUP($A696,'2020'!$B$2:$K$170,10,FALSE),0)</f>
        <v>0</v>
      </c>
      <c r="AD696" s="1700">
        <f>IFERROR(VLOOKUP($A696,'2019'!$B$2:$K$170,3,FALSE),0)</f>
        <v>0</v>
      </c>
      <c r="AE696" s="1823">
        <f>IFERROR(VLOOKUP($A696,'2019'!$B$2:$K$170,4,FALSE),0)</f>
        <v>0</v>
      </c>
      <c r="AF696" s="1823">
        <f>IFERROR(VLOOKUP($A696,'2019'!$B$2:$K$170,5,FALSE),0)</f>
        <v>0</v>
      </c>
      <c r="AG696" s="1823">
        <f>IFERROR(VLOOKUP($A696,'2019'!$B$2:$K$170,8,FALSE),0)</f>
        <v>0</v>
      </c>
      <c r="AH696" s="1740">
        <f>IFERROR(VLOOKUP($A696,'2019'!$B$2:$K$170,10,FALSE),0)</f>
        <v>0</v>
      </c>
      <c r="AI696" s="1700">
        <f>IFERROR(VLOOKUP($A696,'2018'!$B$2:$K$170,3,FALSE),0)</f>
        <v>38</v>
      </c>
      <c r="AJ696" s="1821">
        <f>IFERROR(VLOOKUP($A696,'2018'!$B$2:$K$170,4,FALSE),0)</f>
        <v>7</v>
      </c>
      <c r="AK696" s="1821">
        <f>IFERROR(VLOOKUP($A696,'2018'!$B$2:$K$170,5,FALSE),0)</f>
        <v>16</v>
      </c>
      <c r="AL696" s="1821">
        <f>IFERROR(VLOOKUP($A696,'2018'!$B$2:$K$170,8,FALSE),0)</f>
        <v>0</v>
      </c>
      <c r="AM696" s="1740">
        <f>IFERROR(VLOOKUP($A696,'2018'!$B$2:$K$170,10,FALSE),0)</f>
        <v>0.42099999999999999</v>
      </c>
      <c r="AN696" s="1700">
        <f>IFERROR(VLOOKUP($A696,'2017'!$B$2:$J$163,2,FALSE),0)</f>
        <v>0</v>
      </c>
      <c r="AO696" s="1815">
        <f>IFERROR(VLOOKUP($A696,'2017'!$B$2:$J$163,3,FALSE),0)</f>
        <v>0</v>
      </c>
      <c r="AP696" s="1815">
        <f>IFERROR(VLOOKUP($A696,'2017'!$B$2:$J$163,4,FALSE),0)</f>
        <v>0</v>
      </c>
      <c r="AQ696" s="1815">
        <f>IFERROR(VLOOKUP($A696,'2017'!$B$2:$J$163,7,FALSE),0)</f>
        <v>0</v>
      </c>
      <c r="AR696" s="1740">
        <f>IFERROR(VLOOKUP($A696,'2017'!$B$2:$J$163,9,FALSE),0)</f>
        <v>0</v>
      </c>
      <c r="AS696" s="1700">
        <f>IFERROR(VLOOKUP($A696,'2016'!$B$2:$K$165,3,FALSE),0)</f>
        <v>0</v>
      </c>
      <c r="AT696" s="1796">
        <f>IFERROR(VLOOKUP($A696,'2016'!$B$2:$K$165,4,FALSE),0)</f>
        <v>0</v>
      </c>
      <c r="AU696" s="1796">
        <f>IFERROR(VLOOKUP($A696,'2016'!$B$2:$K$165,5,FALSE),0)</f>
        <v>0</v>
      </c>
      <c r="AV696" s="1796">
        <f>IFERROR(VLOOKUP($A696,'2016'!$B$2:$K$165,8,FALSE),0)</f>
        <v>0</v>
      </c>
      <c r="AW696" s="1740">
        <f>IFERROR(VLOOKUP($A696,'2016'!$B$2:$K$165,10,FALSE),0)</f>
        <v>0</v>
      </c>
      <c r="AX696" s="1700">
        <f>IFERROR(VLOOKUP($A696,'2015'!$B$2:$K$165,3,FALSE),0)</f>
        <v>0</v>
      </c>
      <c r="AY696" s="1695">
        <f>IFERROR(VLOOKUP($A696,'2015'!$B$2:$K$165,4,FALSE),0)</f>
        <v>0</v>
      </c>
      <c r="AZ696" s="1695">
        <f>IFERROR(VLOOKUP($A696,'2015'!$B$2:$K$165,5,FALSE),0)</f>
        <v>0</v>
      </c>
      <c r="BA696" s="1695">
        <f>IFERROR(VLOOKUP($A696,'2015'!$B$2:$K$165,8,FALSE),0)</f>
        <v>0</v>
      </c>
      <c r="BB696" s="1740">
        <f>IFERROR(VLOOKUP($A696,'2015'!$B$2:$K$165,10,FALSE),0)</f>
        <v>0</v>
      </c>
      <c r="BC696" s="1700">
        <f>IFERROR(VLOOKUP($A696,'2014'!$B$2:$K$157,3,FALSE),0)</f>
        <v>16</v>
      </c>
      <c r="BD696" s="1691">
        <f>IFERROR(VLOOKUP($A696,'2014'!$B$2:$K$157,4,FALSE),0)</f>
        <v>3</v>
      </c>
      <c r="BE696" s="1691">
        <f>IFERROR(VLOOKUP($A696,'2014'!$B$2:$K$157,5,FALSE),0)</f>
        <v>7</v>
      </c>
      <c r="BF696" s="1691">
        <f>IFERROR(VLOOKUP($A696,'2014'!$B$2:$K$157,8,FALSE),0)</f>
        <v>0</v>
      </c>
      <c r="BG696" s="1740">
        <f>IFERROR(VLOOKUP($A696,'2014'!$B$2:$K$157,10,FALSE),0)</f>
        <v>0.438</v>
      </c>
      <c r="BH696" s="1700">
        <f>IFERROR(VLOOKUP($A696,'2013'!$D$4:$I$249,2,FALSE),0)</f>
        <v>0</v>
      </c>
      <c r="BI696" s="1691">
        <f>IFERROR(VLOOKUP($A696,'2013'!$D$4:$I$249,3,FALSE),0)</f>
        <v>0</v>
      </c>
      <c r="BJ696" s="1691">
        <f>IFERROR(VLOOKUP($A696,'2013'!$D$4:$I$249,4,FALSE),0)</f>
        <v>0</v>
      </c>
      <c r="BK696" s="1691">
        <f>IFERROR(VLOOKUP($A696,'2013'!$D$4:$I$249,5,FALSE),0)</f>
        <v>0</v>
      </c>
      <c r="BL696" s="1740">
        <f>IFERROR(VLOOKUP($A696,'2013'!$D$4:$I$249,6,FALSE),0)</f>
        <v>0</v>
      </c>
      <c r="BM696" s="1737">
        <f>IFERROR(VLOOKUP($A696,'2012'!$D$3:$O$172,2,FALSE),0)</f>
        <v>0</v>
      </c>
      <c r="BN696" s="1691">
        <f>IFERROR(VLOOKUP($A696,'2012'!$D$3:$O$172,3,FALSE),0)</f>
        <v>0</v>
      </c>
      <c r="BO696" s="1743">
        <f>IFERROR(VLOOKUP($A696,'2012'!$D$3:$O$172,4,FALSE),0)</f>
        <v>0</v>
      </c>
      <c r="BP696" s="1700">
        <f>IFERROR(VLOOKUP($A696,'2012'!$D$3:$O$172,5,FALSE),0)</f>
        <v>0</v>
      </c>
      <c r="BQ696" s="1691">
        <f>IFERROR(VLOOKUP($A696,'2012'!$D$3:$O$172,6,FALSE),0)</f>
        <v>0</v>
      </c>
      <c r="BR696" s="1691">
        <f>IFERROR(VLOOKUP($A696,'2012'!$D$3:$O$172,7,FALSE),0)</f>
        <v>0</v>
      </c>
      <c r="BS696" s="1691">
        <f>IFERROR(VLOOKUP($A696,'2012'!$D$3:$O$172,8,FALSE),0)</f>
        <v>0</v>
      </c>
      <c r="BT696" s="1740">
        <f>IFERROR(VLOOKUP($A696,'2012'!$D$3:$O$172,9,FALSE),0)</f>
        <v>0</v>
      </c>
      <c r="BX696" s="1700">
        <f>IFERROR(VLOOKUP($A696,'2011'!$D$4:$I$251,2,FALSE),0)</f>
        <v>0</v>
      </c>
      <c r="BY696" s="1691">
        <f>IFERROR(VLOOKUP($A696,'2011'!$D$4:$I$251,3,FALSE),0)</f>
        <v>0</v>
      </c>
      <c r="BZ696" s="1691">
        <f>IFERROR(VLOOKUP($A696,'2011'!$D$4:$I$251,4,FALSE),0)</f>
        <v>0</v>
      </c>
      <c r="CA696" s="1691">
        <f>IFERROR(VLOOKUP($A696,'2011'!$D$4:$I$251,5,FALSE),0)</f>
        <v>0</v>
      </c>
      <c r="CB696" s="1740">
        <f>IFERROR(VLOOKUP($A696,'2011'!$D$4:$I$251,6,FALSE),0)</f>
        <v>0</v>
      </c>
      <c r="CC696" s="1700">
        <f>IFERROR(VLOOKUP($A696,'2010'!$C$3:$H$234,2,FALSE),0)</f>
        <v>0</v>
      </c>
      <c r="CD696" s="1691">
        <f>IFERROR(VLOOKUP($A696,'2010'!$C$3:$H$234,3,FALSE),0)</f>
        <v>0</v>
      </c>
      <c r="CE696" s="1691">
        <f>IFERROR(VLOOKUP($A696,'2010'!$C$3:$H$234,4,FALSE),0)</f>
        <v>0</v>
      </c>
      <c r="CF696" s="1691">
        <f>IFERROR(VLOOKUP($A696,'2010'!$C$3:$H$234,5,FALSE),0)</f>
        <v>0</v>
      </c>
      <c r="CG696" s="1740">
        <f>IFERROR(VLOOKUP($A696,'2010'!$C$3:$H$234,6,FALSE),0)</f>
        <v>0</v>
      </c>
      <c r="CH696" s="1700">
        <f>IFERROR(VLOOKUP($A696,'2009'!$C$3:$H$242,2,FALSE),0)</f>
        <v>0</v>
      </c>
      <c r="CI696" s="1691">
        <f>IFERROR(VLOOKUP($A696,'2009'!$C$3:$H$242,3,FALSE),0)</f>
        <v>0</v>
      </c>
      <c r="CJ696" s="1691">
        <f>IFERROR(VLOOKUP($A696,'2009'!$C$3:$H$242,4,FALSE),0)</f>
        <v>0</v>
      </c>
      <c r="CK696" s="1691">
        <f>IFERROR(VLOOKUP($A696,'2009'!$C$3:$H$242,5,FALSE),0)</f>
        <v>0</v>
      </c>
      <c r="CL696" s="1740">
        <f>IFERROR(VLOOKUP($A696,'2009'!$C$3:$H$242,6,FALSE),0)</f>
        <v>0</v>
      </c>
      <c r="CM696" s="1700">
        <f>IFERROR(VLOOKUP($A696,'2008'!$C$3:$H$229,2,FALSE),0)</f>
        <v>0</v>
      </c>
      <c r="CN696" s="1691">
        <f>IFERROR(VLOOKUP($A696,'2008'!$C$3:$H$229,3,FALSE),0)</f>
        <v>0</v>
      </c>
      <c r="CO696" s="1691">
        <f>IFERROR(VLOOKUP($A696,'2008'!$C$3:$H$229,4,FALSE),0)</f>
        <v>0</v>
      </c>
      <c r="CP696" s="1691">
        <f>IFERROR(VLOOKUP($A696,'2008'!$C$3:$H$229,5,FALSE),0)</f>
        <v>0</v>
      </c>
      <c r="CQ696" s="1740">
        <f>IFERROR(VLOOKUP($A696,'2008'!$C$3:$H$229,6,FALSE),0)</f>
        <v>0</v>
      </c>
      <c r="CR696" s="1700">
        <f>IFERROR(VLOOKUP($A696,'2007'!$C$3:$M$238,7,FALSE),0)</f>
        <v>0</v>
      </c>
      <c r="CS696" s="1691">
        <f>IFERROR(VLOOKUP($A696,'2007'!$C$3:$M$238,8,FALSE),0)</f>
        <v>0</v>
      </c>
      <c r="CT696" s="1691">
        <f>IFERROR(VLOOKUP($A696,'2007'!$C$3:$M$238,9,FALSE),0)</f>
        <v>0</v>
      </c>
      <c r="CU696" s="1691">
        <f>IFERROR(VLOOKUP($A696,'2007'!$C$3:$M$238,10,FALSE),0)</f>
        <v>0</v>
      </c>
      <c r="CV696" s="1740">
        <f>IFERROR(VLOOKUP($A696,'2007'!$C$3:$M$238,11,FALSE),0)</f>
        <v>0</v>
      </c>
      <c r="CW696" s="1700">
        <f>IFERROR(VLOOKUP($A696,'2006'!$A$2:$F$200,2,FALSE),0)</f>
        <v>0</v>
      </c>
      <c r="CX696" s="1691">
        <f>IFERROR(VLOOKUP($A696,'2006'!$A$2:$F$200,4,FALSE),0)</f>
        <v>0</v>
      </c>
      <c r="CY696" s="1691">
        <f>IFERROR(VLOOKUP($A696,'2006'!$A$2:$F$200,5,FALSE),0)</f>
        <v>0</v>
      </c>
      <c r="CZ696" s="1740">
        <f>IFERROR(VLOOKUP($A696,'2006'!$A$2:$F$200,6,FALSE),0)</f>
        <v>0</v>
      </c>
      <c r="DA696" s="1700">
        <f>IFERROR(VLOOKUP($A696,'2005'!$C$3:$M$205,8,FALSE),0)</f>
        <v>0</v>
      </c>
      <c r="DB696" s="1691">
        <f>IFERROR(VLOOKUP($A696,'2005'!$C$3:$M$205,9,FALSE),0)</f>
        <v>0</v>
      </c>
      <c r="DC696" s="1691">
        <f>IFERROR(VLOOKUP($A696,'2005'!$C$3:$M$205,10,FALSE),0)</f>
        <v>0</v>
      </c>
      <c r="DD696" s="1740">
        <f>IFERROR(VLOOKUP($A696,'2005'!$C$3:$M$205,11,FALSE),0)</f>
        <v>0</v>
      </c>
      <c r="DE696" s="1700">
        <f>IFERROR(VLOOKUP($A696,'2004'!$C$3:$M$213,8,FALSE),0)</f>
        <v>0</v>
      </c>
      <c r="DF696" s="1691">
        <f>IFERROR(VLOOKUP($A696,'2004'!$C$3:$M$213,9,FALSE),0)</f>
        <v>0</v>
      </c>
      <c r="DG696" s="1691">
        <f>IFERROR(VLOOKUP($A696,'2004'!$C$3:$M$213,10,FALSE),0)</f>
        <v>0</v>
      </c>
      <c r="DH696" s="1740">
        <f>IFERROR(VLOOKUP($A696,'2004'!$C$3:$M$213,11,FALSE),0)</f>
        <v>0</v>
      </c>
      <c r="DI696" s="1700">
        <f>IFERROR(VLOOKUP($A696,'2003'!$C$3:$Q$214,12,FALSE),0)</f>
        <v>0</v>
      </c>
      <c r="DJ696" s="1691">
        <f>IFERROR(VLOOKUP($A696,'2003'!$C$3:$Q$214,13,FALSE),0)</f>
        <v>0</v>
      </c>
      <c r="DK696" s="1691">
        <f>IFERROR(VLOOKUP($A696,'2003'!$C$3:$Q$214,14,FALSE),0)</f>
        <v>0</v>
      </c>
      <c r="DL696" s="1740">
        <f>IFERROR(VLOOKUP($A696,'2003'!$C$3:$Q$214,15,FALSE),0)</f>
        <v>0</v>
      </c>
      <c r="DM696" s="1700">
        <f>IFERROR(VLOOKUP($A696,'2002'!$D$3:$R$214,12,FALSE),0)</f>
        <v>0</v>
      </c>
      <c r="DN696" s="1691">
        <f>IFERROR(VLOOKUP($A696,'2002'!$D$3:$R$214,13,FALSE),0)</f>
        <v>0</v>
      </c>
      <c r="DO696" s="1691">
        <f>IFERROR(VLOOKUP($A696,'2002'!$D$3:$R$214,14,FALSE),0)</f>
        <v>0</v>
      </c>
      <c r="DP696" s="1788">
        <f>IFERROR(VLOOKUP($A696,'2002'!$D$3:$R$214,15,FALSE),0)</f>
        <v>0</v>
      </c>
      <c r="DQ696" s="1700">
        <f>IFERROR(VLOOKUP($A696,'Pre 2002'!$C$3:$CK$382,84,FALSE),0)</f>
        <v>0</v>
      </c>
      <c r="DR696" s="1695">
        <f>IFERROR(VLOOKUP($A696,'Pre 2002'!$C$3:$CK$382,85,FALSE),0)</f>
        <v>0</v>
      </c>
      <c r="DS696" s="1695">
        <f>IFERROR(VLOOKUP($A696,'Pre 2002'!$C$3:$CK$382,86,FALSE),0)</f>
        <v>0</v>
      </c>
      <c r="DT696" s="1790">
        <f>IFERROR(VLOOKUP($A696,'Pre 2002'!$C$3:$CK$382,87,FALSE),0)</f>
        <v>0</v>
      </c>
      <c r="DU696" s="1741">
        <f>IFERROR(VLOOKUP(A696,'Pre 2002'!$C$3:$CG$382,83,FALSE),0)</f>
        <v>0</v>
      </c>
    </row>
    <row r="697" spans="1:125">
      <c r="A697" s="1779" t="s">
        <v>2225</v>
      </c>
      <c r="B697" s="1562">
        <f t="shared" si="248"/>
        <v>40</v>
      </c>
      <c r="C697" s="1562">
        <f t="shared" si="249"/>
        <v>17</v>
      </c>
      <c r="D697" s="1562">
        <f t="shared" si="250"/>
        <v>0</v>
      </c>
      <c r="E697" s="1563">
        <f t="shared" si="251"/>
        <v>0.42499999999999999</v>
      </c>
      <c r="F697" s="1786">
        <f t="shared" si="252"/>
        <v>1</v>
      </c>
      <c r="G697" s="1595">
        <v>2017</v>
      </c>
      <c r="H697" s="1817"/>
      <c r="I697" s="1734"/>
      <c r="J697" s="1734"/>
      <c r="K697" s="1734"/>
      <c r="L697" s="1734"/>
      <c r="O697" s="1700">
        <f>IFERROR(VLOOKUP($A697,'2022'!$B$2:$K$174,3,FALSE),0)</f>
        <v>0</v>
      </c>
      <c r="P697" s="1858">
        <f>IFERROR(VLOOKUP($A697,'2022'!$B$2:$K$174,4,FALSE),0)</f>
        <v>0</v>
      </c>
      <c r="Q697" s="1858">
        <f>IFERROR(VLOOKUP($A697,'2022'!$B$2:$K$174,5,FALSE),0)</f>
        <v>0</v>
      </c>
      <c r="R697" s="1858">
        <f>IFERROR(VLOOKUP($A697,'2022'!$B$2:$K$174,8,FALSE),0)</f>
        <v>0</v>
      </c>
      <c r="S697" s="1740">
        <f>IFERROR(VLOOKUP($A697,'2022'!$B$2:$K$174,10,FALSE),0)</f>
        <v>0</v>
      </c>
      <c r="T697" s="1700">
        <f>IFERROR(VLOOKUP($A697,'2021'!$B$2:$K$174,3,FALSE),0)</f>
        <v>0</v>
      </c>
      <c r="U697" s="1843">
        <f>IFERROR(VLOOKUP($A697,'2021'!$B$2:$K$174,4,FALSE),0)</f>
        <v>0</v>
      </c>
      <c r="V697" s="1843">
        <f>IFERROR(VLOOKUP($A697,'2021'!$B$2:$K$174,5,FALSE),0)</f>
        <v>0</v>
      </c>
      <c r="W697" s="1843">
        <f>IFERROR(VLOOKUP($A697,'2021'!$B$2:$K$174,8,FALSE),0)</f>
        <v>0</v>
      </c>
      <c r="X697" s="1740">
        <f>IFERROR(VLOOKUP($A697,'2021'!$B$2:$K$174,10,FALSE),0)</f>
        <v>0</v>
      </c>
      <c r="Y697" s="1700">
        <f>IFERROR(VLOOKUP($A697,'2020'!$B$2:$K$170,3,FALSE),0)</f>
        <v>0</v>
      </c>
      <c r="Z697" s="1829">
        <f>IFERROR(VLOOKUP($A697,'2020'!$B$2:$K$170,4,FALSE),0)</f>
        <v>0</v>
      </c>
      <c r="AA697" s="1829">
        <f>IFERROR(VLOOKUP($A697,'2020'!$B$2:$K$170,5,FALSE),0)</f>
        <v>0</v>
      </c>
      <c r="AB697" s="1829">
        <f>IFERROR(VLOOKUP($A697,'2020'!$B$2:$K$170,8,FALSE),0)</f>
        <v>0</v>
      </c>
      <c r="AC697" s="1740">
        <f>IFERROR(VLOOKUP($A697,'2020'!$B$2:$K$170,10,FALSE),0)</f>
        <v>0</v>
      </c>
      <c r="AD697" s="1700">
        <f>IFERROR(VLOOKUP($A697,'2019'!$B$2:$K$170,3,FALSE),0)</f>
        <v>0</v>
      </c>
      <c r="AE697" s="1823">
        <f>IFERROR(VLOOKUP($A697,'2019'!$B$2:$K$170,4,FALSE),0)</f>
        <v>0</v>
      </c>
      <c r="AF697" s="1823">
        <f>IFERROR(VLOOKUP($A697,'2019'!$B$2:$K$170,5,FALSE),0)</f>
        <v>0</v>
      </c>
      <c r="AG697" s="1823">
        <f>IFERROR(VLOOKUP($A697,'2019'!$B$2:$K$170,8,FALSE),0)</f>
        <v>0</v>
      </c>
      <c r="AH697" s="1740">
        <f>IFERROR(VLOOKUP($A697,'2019'!$B$2:$K$170,10,FALSE),0)</f>
        <v>0</v>
      </c>
      <c r="AI697" s="1700">
        <f>IFERROR(VLOOKUP($A697,'2018'!$B$2:$K$170,3,FALSE),0)</f>
        <v>0</v>
      </c>
      <c r="AJ697" s="1821">
        <f>IFERROR(VLOOKUP($A697,'2018'!$B$2:$K$170,4,FALSE),0)</f>
        <v>0</v>
      </c>
      <c r="AK697" s="1821">
        <f>IFERROR(VLOOKUP($A697,'2018'!$B$2:$K$170,5,FALSE),0)</f>
        <v>0</v>
      </c>
      <c r="AL697" s="1821">
        <f>IFERROR(VLOOKUP($A697,'2018'!$B$2:$K$170,8,FALSE),0)</f>
        <v>0</v>
      </c>
      <c r="AM697" s="1740">
        <f>IFERROR(VLOOKUP($A697,'2018'!$B$2:$K$170,10,FALSE),0)</f>
        <v>0</v>
      </c>
      <c r="AN697" s="1700">
        <f>IFERROR(VLOOKUP($A697,'2017'!$B$2:$J$163,2,FALSE),0)</f>
        <v>40</v>
      </c>
      <c r="AO697" s="1815">
        <f>IFERROR(VLOOKUP($A697,'2017'!$B$2:$J$163,3,FALSE),0)</f>
        <v>9</v>
      </c>
      <c r="AP697" s="1815">
        <f>IFERROR(VLOOKUP($A697,'2017'!$B$2:$J$163,4,FALSE),0)</f>
        <v>17</v>
      </c>
      <c r="AQ697" s="1815">
        <f>IFERROR(VLOOKUP($A697,'2017'!$B$2:$J$163,7,FALSE),0)</f>
        <v>0</v>
      </c>
      <c r="AR697" s="1740">
        <f>IFERROR(VLOOKUP($A697,'2017'!$B$2:$J$163,9,FALSE),0)</f>
        <v>0.42499999999999999</v>
      </c>
      <c r="AS697" s="1700">
        <f>IFERROR(VLOOKUP($A697,'2016'!$B$2:$K$165,3,FALSE),0)</f>
        <v>0</v>
      </c>
      <c r="AT697" s="1796">
        <f>IFERROR(VLOOKUP($A697,'2016'!$B$2:$K$165,4,FALSE),0)</f>
        <v>0</v>
      </c>
      <c r="AU697" s="1796">
        <f>IFERROR(VLOOKUP($A697,'2016'!$B$2:$K$165,5,FALSE),0)</f>
        <v>0</v>
      </c>
      <c r="AV697" s="1796">
        <f>IFERROR(VLOOKUP($A697,'2016'!$B$2:$K$165,8,FALSE),0)</f>
        <v>0</v>
      </c>
      <c r="AW697" s="1740">
        <f>IFERROR(VLOOKUP($A697,'2016'!$B$2:$K$165,10,FALSE),0)</f>
        <v>0</v>
      </c>
      <c r="AX697" s="1700">
        <f>IFERROR(VLOOKUP($A697,'2015'!$B$2:$K$165,3,FALSE),0)</f>
        <v>0</v>
      </c>
      <c r="AY697" s="1695">
        <f>IFERROR(VLOOKUP($A697,'2015'!$B$2:$K$165,4,FALSE),0)</f>
        <v>0</v>
      </c>
      <c r="AZ697" s="1695">
        <f>IFERROR(VLOOKUP($A697,'2015'!$B$2:$K$165,5,FALSE),0)</f>
        <v>0</v>
      </c>
      <c r="BA697" s="1695">
        <f>IFERROR(VLOOKUP($A697,'2015'!$B$2:$K$165,8,FALSE),0)</f>
        <v>0</v>
      </c>
      <c r="BB697" s="1740">
        <f>IFERROR(VLOOKUP($A697,'2015'!$B$2:$K$165,10,FALSE),0)</f>
        <v>0</v>
      </c>
      <c r="BC697" s="1700">
        <f>IFERROR(VLOOKUP($A697,'2014'!$B$2:$K$157,3,FALSE),0)</f>
        <v>0</v>
      </c>
      <c r="BD697" s="1691">
        <f>IFERROR(VLOOKUP($A697,'2014'!$B$2:$K$157,4,FALSE),0)</f>
        <v>0</v>
      </c>
      <c r="BE697" s="1691">
        <f>IFERROR(VLOOKUP($A697,'2014'!$B$2:$K$157,5,FALSE),0)</f>
        <v>0</v>
      </c>
      <c r="BF697" s="1691">
        <f>IFERROR(VLOOKUP($A697,'2014'!$B$2:$K$157,8,FALSE),0)</f>
        <v>0</v>
      </c>
      <c r="BG697" s="1740">
        <f>IFERROR(VLOOKUP($A697,'2014'!$B$2:$K$157,10,FALSE),0)</f>
        <v>0</v>
      </c>
      <c r="BH697" s="1700">
        <f>IFERROR(VLOOKUP($A697,'2013'!$D$4:$I$249,2,FALSE),0)</f>
        <v>0</v>
      </c>
      <c r="BI697" s="1691">
        <f>IFERROR(VLOOKUP($A697,'2013'!$D$4:$I$249,3,FALSE),0)</f>
        <v>0</v>
      </c>
      <c r="BJ697" s="1691">
        <f>IFERROR(VLOOKUP($A697,'2013'!$D$4:$I$249,4,FALSE),0)</f>
        <v>0</v>
      </c>
      <c r="BK697" s="1691">
        <f>IFERROR(VLOOKUP($A697,'2013'!$D$4:$I$249,5,FALSE),0)</f>
        <v>0</v>
      </c>
      <c r="BL697" s="1740">
        <f>IFERROR(VLOOKUP($A697,'2013'!$D$4:$I$249,6,FALSE),0)</f>
        <v>0</v>
      </c>
      <c r="BM697" s="1737">
        <f>IFERROR(VLOOKUP($A697,'2012'!$D$3:$O$172,2,FALSE),0)</f>
        <v>0</v>
      </c>
      <c r="BN697" s="1691">
        <f>IFERROR(VLOOKUP($A697,'2012'!$D$3:$O$172,3,FALSE),0)</f>
        <v>0</v>
      </c>
      <c r="BO697" s="1743">
        <f>IFERROR(VLOOKUP($A697,'2012'!$D$3:$O$172,4,FALSE),0)</f>
        <v>0</v>
      </c>
      <c r="BP697" s="1700">
        <f>IFERROR(VLOOKUP($A697,'2012'!$D$3:$O$172,5,FALSE),0)</f>
        <v>0</v>
      </c>
      <c r="BQ697" s="1691">
        <f>IFERROR(VLOOKUP($A697,'2012'!$D$3:$O$172,6,FALSE),0)</f>
        <v>0</v>
      </c>
      <c r="BR697" s="1691">
        <f>IFERROR(VLOOKUP($A697,'2012'!$D$3:$O$172,7,FALSE),0)</f>
        <v>0</v>
      </c>
      <c r="BS697" s="1691">
        <f>IFERROR(VLOOKUP($A697,'2012'!$D$3:$O$172,8,FALSE),0)</f>
        <v>0</v>
      </c>
      <c r="BT697" s="1740">
        <f>IFERROR(VLOOKUP($A697,'2012'!$D$3:$O$172,9,FALSE),0)</f>
        <v>0</v>
      </c>
      <c r="BX697" s="1700">
        <f>IFERROR(VLOOKUP($A697,'2011'!$D$4:$I$251,2,FALSE),0)</f>
        <v>0</v>
      </c>
      <c r="BY697" s="1691">
        <f>IFERROR(VLOOKUP($A697,'2011'!$D$4:$I$251,3,FALSE),0)</f>
        <v>0</v>
      </c>
      <c r="BZ697" s="1691">
        <f>IFERROR(VLOOKUP($A697,'2011'!$D$4:$I$251,4,FALSE),0)</f>
        <v>0</v>
      </c>
      <c r="CA697" s="1691">
        <f>IFERROR(VLOOKUP($A697,'2011'!$D$4:$I$251,5,FALSE),0)</f>
        <v>0</v>
      </c>
      <c r="CB697" s="1740">
        <f>IFERROR(VLOOKUP($A697,'2011'!$D$4:$I$251,6,FALSE),0)</f>
        <v>0</v>
      </c>
      <c r="CC697" s="1700">
        <f>IFERROR(VLOOKUP($A697,'2010'!$C$3:$H$234,2,FALSE),0)</f>
        <v>0</v>
      </c>
      <c r="CD697" s="1691">
        <f>IFERROR(VLOOKUP($A697,'2010'!$C$3:$H$234,3,FALSE),0)</f>
        <v>0</v>
      </c>
      <c r="CE697" s="1691">
        <f>IFERROR(VLOOKUP($A697,'2010'!$C$3:$H$234,4,FALSE),0)</f>
        <v>0</v>
      </c>
      <c r="CF697" s="1691">
        <f>IFERROR(VLOOKUP($A697,'2010'!$C$3:$H$234,5,FALSE),0)</f>
        <v>0</v>
      </c>
      <c r="CG697" s="1740">
        <f>IFERROR(VLOOKUP($A697,'2010'!$C$3:$H$234,6,FALSE),0)</f>
        <v>0</v>
      </c>
      <c r="CH697" s="1700">
        <f>IFERROR(VLOOKUP($A697,'2009'!$C$3:$H$242,2,FALSE),0)</f>
        <v>0</v>
      </c>
      <c r="CI697" s="1691">
        <f>IFERROR(VLOOKUP($A697,'2009'!$C$3:$H$242,3,FALSE),0)</f>
        <v>0</v>
      </c>
      <c r="CJ697" s="1691">
        <f>IFERROR(VLOOKUP($A697,'2009'!$C$3:$H$242,4,FALSE),0)</f>
        <v>0</v>
      </c>
      <c r="CK697" s="1691">
        <f>IFERROR(VLOOKUP($A697,'2009'!$C$3:$H$242,5,FALSE),0)</f>
        <v>0</v>
      </c>
      <c r="CL697" s="1740">
        <f>IFERROR(VLOOKUP($A697,'2009'!$C$3:$H$242,6,FALSE),0)</f>
        <v>0</v>
      </c>
      <c r="CM697" s="1700">
        <f>IFERROR(VLOOKUP($A697,'2008'!$C$3:$H$229,2,FALSE),0)</f>
        <v>0</v>
      </c>
      <c r="CN697" s="1691">
        <f>IFERROR(VLOOKUP($A697,'2008'!$C$3:$H$229,3,FALSE),0)</f>
        <v>0</v>
      </c>
      <c r="CO697" s="1691">
        <f>IFERROR(VLOOKUP($A697,'2008'!$C$3:$H$229,4,FALSE),0)</f>
        <v>0</v>
      </c>
      <c r="CP697" s="1691">
        <f>IFERROR(VLOOKUP($A697,'2008'!$C$3:$H$229,5,FALSE),0)</f>
        <v>0</v>
      </c>
      <c r="CQ697" s="1740">
        <f>IFERROR(VLOOKUP($A697,'2008'!$C$3:$H$229,6,FALSE),0)</f>
        <v>0</v>
      </c>
      <c r="CR697" s="1700">
        <f>IFERROR(VLOOKUP($A697,'2007'!$C$3:$M$238,7,FALSE),0)</f>
        <v>0</v>
      </c>
      <c r="CS697" s="1691">
        <f>IFERROR(VLOOKUP($A697,'2007'!$C$3:$M$238,8,FALSE),0)</f>
        <v>0</v>
      </c>
      <c r="CT697" s="1691">
        <f>IFERROR(VLOOKUP($A697,'2007'!$C$3:$M$238,9,FALSE),0)</f>
        <v>0</v>
      </c>
      <c r="CU697" s="1691">
        <f>IFERROR(VLOOKUP($A697,'2007'!$C$3:$M$238,10,FALSE),0)</f>
        <v>0</v>
      </c>
      <c r="CV697" s="1740">
        <f>IFERROR(VLOOKUP($A697,'2007'!$C$3:$M$238,11,FALSE),0)</f>
        <v>0</v>
      </c>
      <c r="CW697" s="1700">
        <f>IFERROR(VLOOKUP($A697,'2006'!$A$2:$F$200,2,FALSE),0)</f>
        <v>0</v>
      </c>
      <c r="CX697" s="1691">
        <f>IFERROR(VLOOKUP($A697,'2006'!$A$2:$F$200,4,FALSE),0)</f>
        <v>0</v>
      </c>
      <c r="CY697" s="1691">
        <f>IFERROR(VLOOKUP($A697,'2006'!$A$2:$F$200,5,FALSE),0)</f>
        <v>0</v>
      </c>
      <c r="CZ697" s="1740">
        <f>IFERROR(VLOOKUP($A697,'2006'!$A$2:$F$200,6,FALSE),0)</f>
        <v>0</v>
      </c>
      <c r="DA697" s="1700">
        <f>IFERROR(VLOOKUP($A697,'2005'!$C$3:$M$205,8,FALSE),0)</f>
        <v>0</v>
      </c>
      <c r="DB697" s="1691">
        <f>IFERROR(VLOOKUP($A697,'2005'!$C$3:$M$205,9,FALSE),0)</f>
        <v>0</v>
      </c>
      <c r="DC697" s="1691">
        <f>IFERROR(VLOOKUP($A697,'2005'!$C$3:$M$205,10,FALSE),0)</f>
        <v>0</v>
      </c>
      <c r="DD697" s="1740">
        <f>IFERROR(VLOOKUP($A697,'2005'!$C$3:$M$205,11,FALSE),0)</f>
        <v>0</v>
      </c>
      <c r="DE697" s="1700">
        <f>IFERROR(VLOOKUP($A697,'2004'!$C$3:$M$213,8,FALSE),0)</f>
        <v>0</v>
      </c>
      <c r="DF697" s="1691">
        <f>IFERROR(VLOOKUP($A697,'2004'!$C$3:$M$213,9,FALSE),0)</f>
        <v>0</v>
      </c>
      <c r="DG697" s="1691">
        <f>IFERROR(VLOOKUP($A697,'2004'!$C$3:$M$213,10,FALSE),0)</f>
        <v>0</v>
      </c>
      <c r="DH697" s="1740">
        <f>IFERROR(VLOOKUP($A697,'2004'!$C$3:$M$213,11,FALSE),0)</f>
        <v>0</v>
      </c>
      <c r="DI697" s="1700">
        <f>IFERROR(VLOOKUP($A697,'2003'!$C$3:$Q$214,12,FALSE),0)</f>
        <v>0</v>
      </c>
      <c r="DJ697" s="1691">
        <f>IFERROR(VLOOKUP($A697,'2003'!$C$3:$Q$214,13,FALSE),0)</f>
        <v>0</v>
      </c>
      <c r="DK697" s="1691">
        <f>IFERROR(VLOOKUP($A697,'2003'!$C$3:$Q$214,14,FALSE),0)</f>
        <v>0</v>
      </c>
      <c r="DL697" s="1740">
        <f>IFERROR(VLOOKUP($A697,'2003'!$C$3:$Q$214,15,FALSE),0)</f>
        <v>0</v>
      </c>
      <c r="DM697" s="1700">
        <f>IFERROR(VLOOKUP($A697,'2002'!$D$3:$R$214,12,FALSE),0)</f>
        <v>0</v>
      </c>
      <c r="DN697" s="1691">
        <f>IFERROR(VLOOKUP($A697,'2002'!$D$3:$R$214,13,FALSE),0)</f>
        <v>0</v>
      </c>
      <c r="DO697" s="1691">
        <f>IFERROR(VLOOKUP($A697,'2002'!$D$3:$R$214,14,FALSE),0)</f>
        <v>0</v>
      </c>
      <c r="DP697" s="1788">
        <f>IFERROR(VLOOKUP($A697,'2002'!$D$3:$R$214,15,FALSE),0)</f>
        <v>0</v>
      </c>
      <c r="DQ697" s="1700">
        <f>IFERROR(VLOOKUP($A697,'Pre 2002'!$C$3:$CK$382,84,FALSE),0)</f>
        <v>0</v>
      </c>
      <c r="DR697" s="1695">
        <f>IFERROR(VLOOKUP($A697,'Pre 2002'!$C$3:$CK$382,85,FALSE),0)</f>
        <v>0</v>
      </c>
      <c r="DS697" s="1695">
        <f>IFERROR(VLOOKUP($A697,'Pre 2002'!$C$3:$CK$382,86,FALSE),0)</f>
        <v>0</v>
      </c>
      <c r="DT697" s="1790">
        <f>IFERROR(VLOOKUP($A697,'Pre 2002'!$C$3:$CK$382,87,FALSE),0)</f>
        <v>0</v>
      </c>
      <c r="DU697" s="1741">
        <f>IFERROR(VLOOKUP(A697,'Pre 2002'!$C$3:$CG$382,83,FALSE),0)</f>
        <v>0</v>
      </c>
    </row>
    <row r="698" spans="1:125">
      <c r="A698" s="1778" t="s">
        <v>1961</v>
      </c>
      <c r="B698" s="1562">
        <f t="shared" si="248"/>
        <v>221</v>
      </c>
      <c r="C698" s="1562">
        <f t="shared" si="249"/>
        <v>93</v>
      </c>
      <c r="D698" s="1562">
        <f t="shared" si="250"/>
        <v>0</v>
      </c>
      <c r="E698" s="1563">
        <f t="shared" si="251"/>
        <v>0.42081447963800905</v>
      </c>
      <c r="F698" s="1786">
        <f t="shared" si="252"/>
        <v>5</v>
      </c>
      <c r="G698" s="1595" t="s">
        <v>2159</v>
      </c>
      <c r="H698" s="1567">
        <f>IF(BC698&gt;0,1,0)+IF(BH698&gt;0,1,0)+IF(BP698&gt;0,1,0)+IF(BX698&gt;0,1,0)+IF(CC698&gt;0,1,0)+IF(CH698&gt;0,1,0)+IF(CM698&gt;0,1,0)+IF(CR698&gt;0,1,0)+IF(CW698&gt;0,1,0)+IF(DA698&gt;0,1,0)+IF(DE698&gt;0,1,0)+IF(DI698&gt;0,1,0)+IF(DM698&gt;0,1,0)+DU698</f>
        <v>5</v>
      </c>
      <c r="I698" s="1734">
        <f>SUM(BC698,BH698,BP698,BX698,CC698,CH698,CM698,CR698,CW698,DA698,DE698,DI698,DM698,DQ698)</f>
        <v>221</v>
      </c>
      <c r="J698" s="1734">
        <f>SUM(BE698,BJ698,BR698,BZ698,CE698,CJ698,CO698,CT698,CX698,DB698,DF698,DJ698,DN698,DR698)</f>
        <v>93</v>
      </c>
      <c r="K698" s="1734">
        <f>SUM(BF698,BK698,BS698,CA698,CF698,CK698,CP698,CU698,CY698,DC698,DG698,DK698,DO698,DS698)</f>
        <v>0</v>
      </c>
      <c r="L698" s="1806">
        <f>IF(I698=0,0,J698/I698)</f>
        <v>0.42081447963800905</v>
      </c>
      <c r="O698" s="1700">
        <f>IFERROR(VLOOKUP($A698,'2022'!$B$2:$K$174,3,FALSE),0)</f>
        <v>0</v>
      </c>
      <c r="P698" s="1858">
        <f>IFERROR(VLOOKUP($A698,'2022'!$B$2:$K$174,4,FALSE),0)</f>
        <v>0</v>
      </c>
      <c r="Q698" s="1858">
        <f>IFERROR(VLOOKUP($A698,'2022'!$B$2:$K$174,5,FALSE),0)</f>
        <v>0</v>
      </c>
      <c r="R698" s="1858">
        <f>IFERROR(VLOOKUP($A698,'2022'!$B$2:$K$174,8,FALSE),0)</f>
        <v>0</v>
      </c>
      <c r="S698" s="1740">
        <f>IFERROR(VLOOKUP($A698,'2022'!$B$2:$K$174,10,FALSE),0)</f>
        <v>0</v>
      </c>
      <c r="T698" s="1700">
        <f>IFERROR(VLOOKUP($A698,'2021'!$B$2:$K$174,3,FALSE),0)</f>
        <v>0</v>
      </c>
      <c r="U698" s="1843">
        <f>IFERROR(VLOOKUP($A698,'2021'!$B$2:$K$174,4,FALSE),0)</f>
        <v>0</v>
      </c>
      <c r="V698" s="1843">
        <f>IFERROR(VLOOKUP($A698,'2021'!$B$2:$K$174,5,FALSE),0)</f>
        <v>0</v>
      </c>
      <c r="W698" s="1843">
        <f>IFERROR(VLOOKUP($A698,'2021'!$B$2:$K$174,8,FALSE),0)</f>
        <v>0</v>
      </c>
      <c r="X698" s="1740">
        <f>IFERROR(VLOOKUP($A698,'2021'!$B$2:$K$174,10,FALSE),0)</f>
        <v>0</v>
      </c>
      <c r="Y698" s="1700">
        <f>IFERROR(VLOOKUP($A698,'2020'!$B$2:$K$170,3,FALSE),0)</f>
        <v>0</v>
      </c>
      <c r="Z698" s="1829">
        <f>IFERROR(VLOOKUP($A698,'2020'!$B$2:$K$170,4,FALSE),0)</f>
        <v>0</v>
      </c>
      <c r="AA698" s="1829">
        <f>IFERROR(VLOOKUP($A698,'2020'!$B$2:$K$170,5,FALSE),0)</f>
        <v>0</v>
      </c>
      <c r="AB698" s="1829">
        <f>IFERROR(VLOOKUP($A698,'2020'!$B$2:$K$170,8,FALSE),0)</f>
        <v>0</v>
      </c>
      <c r="AC698" s="1740">
        <f>IFERROR(VLOOKUP($A698,'2020'!$B$2:$K$170,10,FALSE),0)</f>
        <v>0</v>
      </c>
      <c r="AD698" s="1700">
        <f>IFERROR(VLOOKUP($A698,'2019'!$B$2:$K$170,3,FALSE),0)</f>
        <v>0</v>
      </c>
      <c r="AE698" s="1823">
        <f>IFERROR(VLOOKUP($A698,'2019'!$B$2:$K$170,4,FALSE),0)</f>
        <v>0</v>
      </c>
      <c r="AF698" s="1823">
        <f>IFERROR(VLOOKUP($A698,'2019'!$B$2:$K$170,5,FALSE),0)</f>
        <v>0</v>
      </c>
      <c r="AG698" s="1823">
        <f>IFERROR(VLOOKUP($A698,'2019'!$B$2:$K$170,8,FALSE),0)</f>
        <v>0</v>
      </c>
      <c r="AH698" s="1740">
        <f>IFERROR(VLOOKUP($A698,'2019'!$B$2:$K$170,10,FALSE),0)</f>
        <v>0</v>
      </c>
      <c r="AI698" s="1700">
        <f>IFERROR(VLOOKUP($A698,'2018'!$B$2:$K$170,3,FALSE),0)</f>
        <v>0</v>
      </c>
      <c r="AJ698" s="1821">
        <f>IFERROR(VLOOKUP($A698,'2018'!$B$2:$K$170,4,FALSE),0)</f>
        <v>0</v>
      </c>
      <c r="AK698" s="1821">
        <f>IFERROR(VLOOKUP($A698,'2018'!$B$2:$K$170,5,FALSE),0)</f>
        <v>0</v>
      </c>
      <c r="AL698" s="1821">
        <f>IFERROR(VLOOKUP($A698,'2018'!$B$2:$K$170,8,FALSE),0)</f>
        <v>0</v>
      </c>
      <c r="AM698" s="1740">
        <f>IFERROR(VLOOKUP($A698,'2018'!$B$2:$K$170,10,FALSE),0)</f>
        <v>0</v>
      </c>
      <c r="AN698" s="1700">
        <f>IFERROR(VLOOKUP($A698,'2017'!$B$2:$J$163,2,FALSE),0)</f>
        <v>0</v>
      </c>
      <c r="AO698" s="1815">
        <f>IFERROR(VLOOKUP($A698,'2017'!$B$2:$J$163,3,FALSE),0)</f>
        <v>0</v>
      </c>
      <c r="AP698" s="1815">
        <f>IFERROR(VLOOKUP($A698,'2017'!$B$2:$J$163,4,FALSE),0)</f>
        <v>0</v>
      </c>
      <c r="AQ698" s="1815">
        <f>IFERROR(VLOOKUP($A698,'2017'!$B$2:$J$163,7,FALSE),0)</f>
        <v>0</v>
      </c>
      <c r="AR698" s="1740">
        <f>IFERROR(VLOOKUP($A698,'2017'!$B$2:$J$163,9,FALSE),0)</f>
        <v>0</v>
      </c>
      <c r="AS698" s="1700">
        <f>IFERROR(VLOOKUP($A698,'2016'!$B$2:$K$165,3,FALSE),0)</f>
        <v>0</v>
      </c>
      <c r="AT698" s="1796">
        <f>IFERROR(VLOOKUP($A698,'2016'!$B$2:$K$165,4,FALSE),0)</f>
        <v>0</v>
      </c>
      <c r="AU698" s="1796">
        <f>IFERROR(VLOOKUP($A698,'2016'!$B$2:$K$165,5,FALSE),0)</f>
        <v>0</v>
      </c>
      <c r="AV698" s="1796">
        <f>IFERROR(VLOOKUP($A698,'2016'!$B$2:$K$165,8,FALSE),0)</f>
        <v>0</v>
      </c>
      <c r="AW698" s="1740">
        <f>IFERROR(VLOOKUP($A698,'2016'!$B$2:$K$165,10,FALSE),0)</f>
        <v>0</v>
      </c>
      <c r="AX698" s="1700">
        <f>IFERROR(VLOOKUP($A698,'2015'!$B$2:$K$165,3,FALSE),0)</f>
        <v>0</v>
      </c>
      <c r="AY698" s="1695">
        <f>IFERROR(VLOOKUP($A698,'2015'!$B$2:$K$165,4,FALSE),0)</f>
        <v>0</v>
      </c>
      <c r="AZ698" s="1695">
        <f>IFERROR(VLOOKUP($A698,'2015'!$B$2:$K$165,5,FALSE),0)</f>
        <v>0</v>
      </c>
      <c r="BA698" s="1695">
        <f>IFERROR(VLOOKUP($A698,'2015'!$B$2:$K$165,8,FALSE),0)</f>
        <v>0</v>
      </c>
      <c r="BB698" s="1740">
        <f>IFERROR(VLOOKUP($A698,'2015'!$B$2:$K$165,10,FALSE),0)</f>
        <v>0</v>
      </c>
      <c r="BC698" s="1700">
        <f>IFERROR(VLOOKUP($A698,'2014'!$B$2:$K$157,3,FALSE),0)</f>
        <v>0</v>
      </c>
      <c r="BD698" s="1691">
        <f>IFERROR(VLOOKUP($A698,'2014'!$B$2:$K$157,4,FALSE),0)</f>
        <v>0</v>
      </c>
      <c r="BE698" s="1691">
        <f>IFERROR(VLOOKUP($A698,'2014'!$B$2:$K$157,5,FALSE),0)</f>
        <v>0</v>
      </c>
      <c r="BF698" s="1691">
        <f>IFERROR(VLOOKUP($A698,'2014'!$B$2:$K$157,8,FALSE),0)</f>
        <v>0</v>
      </c>
      <c r="BG698" s="1740">
        <f>IFERROR(VLOOKUP($A698,'2014'!$B$2:$K$157,10,FALSE),0)</f>
        <v>0</v>
      </c>
      <c r="BH698" s="1700">
        <f>IFERROR(VLOOKUP($A698,'2013'!$D$4:$I$249,2,FALSE),0)</f>
        <v>0</v>
      </c>
      <c r="BI698" s="1691">
        <f>IFERROR(VLOOKUP($A698,'2013'!$D$4:$I$249,3,FALSE),0)</f>
        <v>0</v>
      </c>
      <c r="BJ698" s="1691">
        <f>IFERROR(VLOOKUP($A698,'2013'!$D$4:$I$249,4,FALSE),0)</f>
        <v>0</v>
      </c>
      <c r="BK698" s="1691">
        <f>IFERROR(VLOOKUP($A698,'2013'!$D$4:$I$249,5,FALSE),0)</f>
        <v>0</v>
      </c>
      <c r="BL698" s="1740">
        <f>IFERROR(VLOOKUP($A698,'2013'!$D$4:$I$249,6,FALSE),0)</f>
        <v>0</v>
      </c>
      <c r="BM698" s="1737">
        <f>IFERROR(VLOOKUP($A698,'2012'!$D$3:$O$172,2,FALSE),0)</f>
        <v>0</v>
      </c>
      <c r="BN698" s="1691">
        <f>IFERROR(VLOOKUP($A698,'2012'!$D$3:$O$172,3,FALSE),0)</f>
        <v>0</v>
      </c>
      <c r="BO698" s="1743">
        <f>IFERROR(VLOOKUP($A698,'2012'!$D$3:$O$172,4,FALSE),0)</f>
        <v>0</v>
      </c>
      <c r="BP698" s="1700">
        <f>IFERROR(VLOOKUP($A698,'2012'!$D$3:$O$172,5,FALSE),0)</f>
        <v>0</v>
      </c>
      <c r="BQ698" s="1691">
        <f>IFERROR(VLOOKUP($A698,'2012'!$D$3:$O$172,6,FALSE),0)</f>
        <v>0</v>
      </c>
      <c r="BR698" s="1691">
        <f>IFERROR(VLOOKUP($A698,'2012'!$D$3:$O$172,7,FALSE),0)</f>
        <v>0</v>
      </c>
      <c r="BS698" s="1691">
        <f>IFERROR(VLOOKUP($A698,'2012'!$D$3:$O$172,8,FALSE),0)</f>
        <v>0</v>
      </c>
      <c r="BT698" s="1740">
        <f>IFERROR(VLOOKUP($A698,'2012'!$D$3:$O$172,9,FALSE),0)</f>
        <v>0</v>
      </c>
      <c r="BX698" s="1700">
        <f>IFERROR(VLOOKUP($A698,'2011'!$D$4:$I$251,2,FALSE),0)</f>
        <v>0</v>
      </c>
      <c r="BY698" s="1691">
        <f>IFERROR(VLOOKUP($A698,'2011'!$D$4:$I$251,3,FALSE),0)</f>
        <v>0</v>
      </c>
      <c r="BZ698" s="1691">
        <f>IFERROR(VLOOKUP($A698,'2011'!$D$4:$I$251,4,FALSE),0)</f>
        <v>0</v>
      </c>
      <c r="CA698" s="1691">
        <f>IFERROR(VLOOKUP($A698,'2011'!$D$4:$I$251,5,FALSE),0)</f>
        <v>0</v>
      </c>
      <c r="CB698" s="1740">
        <f>IFERROR(VLOOKUP($A698,'2011'!$D$4:$I$251,6,FALSE),0)</f>
        <v>0</v>
      </c>
      <c r="CC698" s="1700">
        <f>IFERROR(VLOOKUP($A698,'2010'!$C$3:$H$234,2,FALSE),0)</f>
        <v>0</v>
      </c>
      <c r="CD698" s="1691">
        <f>IFERROR(VLOOKUP($A698,'2010'!$C$3:$H$234,3,FALSE),0)</f>
        <v>0</v>
      </c>
      <c r="CE698" s="1691">
        <f>IFERROR(VLOOKUP($A698,'2010'!$C$3:$H$234,4,FALSE),0)</f>
        <v>0</v>
      </c>
      <c r="CF698" s="1691">
        <f>IFERROR(VLOOKUP($A698,'2010'!$C$3:$H$234,5,FALSE),0)</f>
        <v>0</v>
      </c>
      <c r="CG698" s="1740">
        <f>IFERROR(VLOOKUP($A698,'2010'!$C$3:$H$234,6,FALSE),0)</f>
        <v>0</v>
      </c>
      <c r="CH698" s="1700">
        <f>IFERROR(VLOOKUP($A698,'2009'!$C$3:$H$242,2,FALSE),0)</f>
        <v>0</v>
      </c>
      <c r="CI698" s="1691">
        <f>IFERROR(VLOOKUP($A698,'2009'!$C$3:$H$242,3,FALSE),0)</f>
        <v>0</v>
      </c>
      <c r="CJ698" s="1691">
        <f>IFERROR(VLOOKUP($A698,'2009'!$C$3:$H$242,4,FALSE),0)</f>
        <v>0</v>
      </c>
      <c r="CK698" s="1691">
        <f>IFERROR(VLOOKUP($A698,'2009'!$C$3:$H$242,5,FALSE),0)</f>
        <v>0</v>
      </c>
      <c r="CL698" s="1740">
        <f>IFERROR(VLOOKUP($A698,'2009'!$C$3:$H$242,6,FALSE),0)</f>
        <v>0</v>
      </c>
      <c r="CM698" s="1700">
        <f>IFERROR(VLOOKUP($A698,'2008'!$C$3:$H$229,2,FALSE),0)</f>
        <v>0</v>
      </c>
      <c r="CN698" s="1691">
        <f>IFERROR(VLOOKUP($A698,'2008'!$C$3:$H$229,3,FALSE),0)</f>
        <v>0</v>
      </c>
      <c r="CO698" s="1691">
        <f>IFERROR(VLOOKUP($A698,'2008'!$C$3:$H$229,4,FALSE),0)</f>
        <v>0</v>
      </c>
      <c r="CP698" s="1691">
        <f>IFERROR(VLOOKUP($A698,'2008'!$C$3:$H$229,5,FALSE),0)</f>
        <v>0</v>
      </c>
      <c r="CQ698" s="1740">
        <f>IFERROR(VLOOKUP($A698,'2008'!$C$3:$H$229,6,FALSE),0)</f>
        <v>0</v>
      </c>
      <c r="CR698" s="1700">
        <f>IFERROR(VLOOKUP($A698,'2007'!$C$3:$M$238,7,FALSE),0)</f>
        <v>0</v>
      </c>
      <c r="CS698" s="1691">
        <f>IFERROR(VLOOKUP($A698,'2007'!$C$3:$M$238,8,FALSE),0)</f>
        <v>0</v>
      </c>
      <c r="CT698" s="1691">
        <f>IFERROR(VLOOKUP($A698,'2007'!$C$3:$M$238,9,FALSE),0)</f>
        <v>0</v>
      </c>
      <c r="CU698" s="1691">
        <f>IFERROR(VLOOKUP($A698,'2007'!$C$3:$M$238,10,FALSE),0)</f>
        <v>0</v>
      </c>
      <c r="CV698" s="1740">
        <f>IFERROR(VLOOKUP($A698,'2007'!$C$3:$M$238,11,FALSE),0)</f>
        <v>0</v>
      </c>
      <c r="CW698" s="1700">
        <f>IFERROR(VLOOKUP($A698,'2006'!$A$2:$F$200,2,FALSE),0)</f>
        <v>0</v>
      </c>
      <c r="CX698" s="1691">
        <f>IFERROR(VLOOKUP($A698,'2006'!$A$2:$F$200,4,FALSE),0)</f>
        <v>0</v>
      </c>
      <c r="CY698" s="1691">
        <f>IFERROR(VLOOKUP($A698,'2006'!$A$2:$F$200,5,FALSE),0)</f>
        <v>0</v>
      </c>
      <c r="CZ698" s="1740">
        <f>IFERROR(VLOOKUP($A698,'2006'!$A$2:$F$200,6,FALSE),0)</f>
        <v>0</v>
      </c>
      <c r="DA698" s="1700">
        <f>IFERROR(VLOOKUP($A698,'2005'!$C$3:$M$205,8,FALSE),0)</f>
        <v>0</v>
      </c>
      <c r="DB698" s="1691">
        <f>IFERROR(VLOOKUP($A698,'2005'!$C$3:$M$205,9,FALSE),0)</f>
        <v>0</v>
      </c>
      <c r="DC698" s="1691">
        <f>IFERROR(VLOOKUP($A698,'2005'!$C$3:$M$205,10,FALSE),0)</f>
        <v>0</v>
      </c>
      <c r="DD698" s="1740">
        <f>IFERROR(VLOOKUP($A698,'2005'!$C$3:$M$205,11,FALSE),0)</f>
        <v>0</v>
      </c>
      <c r="DE698" s="1700">
        <f>IFERROR(VLOOKUP($A698,'2004'!$C$3:$M$213,8,FALSE),0)</f>
        <v>0</v>
      </c>
      <c r="DF698" s="1691">
        <f>IFERROR(VLOOKUP($A698,'2004'!$C$3:$M$213,9,FALSE),0)</f>
        <v>0</v>
      </c>
      <c r="DG698" s="1691">
        <f>IFERROR(VLOOKUP($A698,'2004'!$C$3:$M$213,10,FALSE),0)</f>
        <v>0</v>
      </c>
      <c r="DH698" s="1740">
        <f>IFERROR(VLOOKUP($A698,'2004'!$C$3:$M$213,11,FALSE),0)</f>
        <v>0</v>
      </c>
      <c r="DI698" s="1700">
        <f>IFERROR(VLOOKUP($A698,'2003'!$C$3:$Q$214,12,FALSE),0)</f>
        <v>0</v>
      </c>
      <c r="DJ698" s="1691">
        <f>IFERROR(VLOOKUP($A698,'2003'!$C$3:$Q$214,13,FALSE),0)</f>
        <v>0</v>
      </c>
      <c r="DK698" s="1691">
        <f>IFERROR(VLOOKUP($A698,'2003'!$C$3:$Q$214,14,FALSE),0)</f>
        <v>0</v>
      </c>
      <c r="DL698" s="1740">
        <f>IFERROR(VLOOKUP($A698,'2003'!$C$3:$Q$214,15,FALSE),0)</f>
        <v>0</v>
      </c>
      <c r="DM698" s="1700">
        <f>IFERROR(VLOOKUP($A698,'2002'!$D$3:$R$214,12,FALSE),0)</f>
        <v>0</v>
      </c>
      <c r="DN698" s="1691">
        <f>IFERROR(VLOOKUP($A698,'2002'!$D$3:$R$214,13,FALSE),0)</f>
        <v>0</v>
      </c>
      <c r="DO698" s="1691">
        <f>IFERROR(VLOOKUP($A698,'2002'!$D$3:$R$214,14,FALSE),0)</f>
        <v>0</v>
      </c>
      <c r="DP698" s="1788">
        <f>IFERROR(VLOOKUP($A698,'2002'!$D$3:$R$214,15,FALSE),0)</f>
        <v>0</v>
      </c>
      <c r="DQ698" s="1700">
        <f>IFERROR(VLOOKUP($A698,'Pre 2002'!$C$3:$CK$382,84,FALSE),0)</f>
        <v>221</v>
      </c>
      <c r="DR698" s="1695">
        <f>IFERROR(VLOOKUP($A698,'Pre 2002'!$C$3:$CK$382,85,FALSE),0)</f>
        <v>93</v>
      </c>
      <c r="DS698" s="1695">
        <f>IFERROR(VLOOKUP($A698,'Pre 2002'!$C$3:$CK$382,86,FALSE),0)</f>
        <v>0</v>
      </c>
      <c r="DT698" s="1790">
        <f>IFERROR(VLOOKUP($A698,'Pre 2002'!$C$3:$CK$382,87,FALSE),0)</f>
        <v>0.42081447963800905</v>
      </c>
      <c r="DU698" s="1741">
        <f>IFERROR(VLOOKUP(A698,'Pre 2002'!$C$3:$CG$382,83,FALSE),0)</f>
        <v>5</v>
      </c>
    </row>
    <row r="699" spans="1:125">
      <c r="A699" s="1779" t="s">
        <v>2272</v>
      </c>
      <c r="B699" s="1562">
        <f t="shared" si="248"/>
        <v>31</v>
      </c>
      <c r="C699" s="1562">
        <f t="shared" si="249"/>
        <v>13</v>
      </c>
      <c r="D699" s="1562">
        <f t="shared" si="250"/>
        <v>0</v>
      </c>
      <c r="E699" s="1563">
        <f t="shared" si="251"/>
        <v>0.41935483870967744</v>
      </c>
      <c r="F699" s="1786">
        <f t="shared" si="252"/>
        <v>1</v>
      </c>
      <c r="G699" s="1595">
        <v>2018</v>
      </c>
      <c r="H699" s="1817"/>
      <c r="I699" s="1734"/>
      <c r="J699" s="1734"/>
      <c r="K699" s="1734"/>
      <c r="L699" s="1734"/>
      <c r="O699" s="1700">
        <f>IFERROR(VLOOKUP($A699,'2022'!$B$2:$K$174,3,FALSE),0)</f>
        <v>0</v>
      </c>
      <c r="P699" s="1858">
        <f>IFERROR(VLOOKUP($A699,'2022'!$B$2:$K$174,4,FALSE),0)</f>
        <v>0</v>
      </c>
      <c r="Q699" s="1858">
        <f>IFERROR(VLOOKUP($A699,'2022'!$B$2:$K$174,5,FALSE),0)</f>
        <v>0</v>
      </c>
      <c r="R699" s="1858">
        <f>IFERROR(VLOOKUP($A699,'2022'!$B$2:$K$174,8,FALSE),0)</f>
        <v>0</v>
      </c>
      <c r="S699" s="1740">
        <f>IFERROR(VLOOKUP($A699,'2022'!$B$2:$K$174,10,FALSE),0)</f>
        <v>0</v>
      </c>
      <c r="T699" s="1700">
        <f>IFERROR(VLOOKUP($A699,'2021'!$B$2:$K$174,3,FALSE),0)</f>
        <v>0</v>
      </c>
      <c r="U699" s="1843">
        <f>IFERROR(VLOOKUP($A699,'2021'!$B$2:$K$174,4,FALSE),0)</f>
        <v>0</v>
      </c>
      <c r="V699" s="1843">
        <f>IFERROR(VLOOKUP($A699,'2021'!$B$2:$K$174,5,FALSE),0)</f>
        <v>0</v>
      </c>
      <c r="W699" s="1843">
        <f>IFERROR(VLOOKUP($A699,'2021'!$B$2:$K$174,8,FALSE),0)</f>
        <v>0</v>
      </c>
      <c r="X699" s="1740">
        <f>IFERROR(VLOOKUP($A699,'2021'!$B$2:$K$174,10,FALSE),0)</f>
        <v>0</v>
      </c>
      <c r="Y699" s="1700">
        <f>IFERROR(VLOOKUP($A699,'2020'!$B$2:$K$170,3,FALSE),0)</f>
        <v>0</v>
      </c>
      <c r="Z699" s="1829">
        <f>IFERROR(VLOOKUP($A699,'2020'!$B$2:$K$170,4,FALSE),0)</f>
        <v>0</v>
      </c>
      <c r="AA699" s="1829">
        <f>IFERROR(VLOOKUP($A699,'2020'!$B$2:$K$170,5,FALSE),0)</f>
        <v>0</v>
      </c>
      <c r="AB699" s="1829">
        <f>IFERROR(VLOOKUP($A699,'2020'!$B$2:$K$170,8,FALSE),0)</f>
        <v>0</v>
      </c>
      <c r="AC699" s="1740">
        <f>IFERROR(VLOOKUP($A699,'2020'!$B$2:$K$170,10,FALSE),0)</f>
        <v>0</v>
      </c>
      <c r="AD699" s="1700">
        <f>IFERROR(VLOOKUP($A699,'2019'!$B$2:$K$170,3,FALSE),0)</f>
        <v>0</v>
      </c>
      <c r="AE699" s="1823">
        <f>IFERROR(VLOOKUP($A699,'2019'!$B$2:$K$170,4,FALSE),0)</f>
        <v>0</v>
      </c>
      <c r="AF699" s="1823">
        <f>IFERROR(VLOOKUP($A699,'2019'!$B$2:$K$170,5,FALSE),0)</f>
        <v>0</v>
      </c>
      <c r="AG699" s="1823">
        <f>IFERROR(VLOOKUP($A699,'2019'!$B$2:$K$170,8,FALSE),0)</f>
        <v>0</v>
      </c>
      <c r="AH699" s="1740">
        <f>IFERROR(VLOOKUP($A699,'2019'!$B$2:$K$170,10,FALSE),0)</f>
        <v>0</v>
      </c>
      <c r="AI699" s="1700">
        <f>IFERROR(VLOOKUP($A699,'2018'!$B$2:$K$170,3,FALSE),0)</f>
        <v>31</v>
      </c>
      <c r="AJ699" s="1821">
        <f>IFERROR(VLOOKUP($A699,'2018'!$B$2:$K$170,4,FALSE),0)</f>
        <v>6</v>
      </c>
      <c r="AK699" s="1821">
        <f>IFERROR(VLOOKUP($A699,'2018'!$B$2:$K$170,5,FALSE),0)</f>
        <v>13</v>
      </c>
      <c r="AL699" s="1821">
        <f>IFERROR(VLOOKUP($A699,'2018'!$B$2:$K$170,8,FALSE),0)</f>
        <v>0</v>
      </c>
      <c r="AM699" s="1740">
        <f>IFERROR(VLOOKUP($A699,'2018'!$B$2:$K$170,10,FALSE),0)</f>
        <v>0.41899999999999998</v>
      </c>
      <c r="AY699" s="1774"/>
      <c r="AZ699" s="1774"/>
      <c r="BA699" s="1774"/>
      <c r="BD699" s="1774"/>
      <c r="BE699" s="1774"/>
      <c r="BF699" s="1774"/>
      <c r="BI699" s="1774"/>
      <c r="BJ699" s="1774"/>
      <c r="BK699" s="1774"/>
      <c r="BN699" s="1774"/>
      <c r="BQ699" s="1774"/>
      <c r="BR699" s="1774"/>
      <c r="BS699" s="1774"/>
      <c r="BV699" s="1774"/>
      <c r="BY699" s="1774"/>
      <c r="BZ699" s="1774"/>
      <c r="CA699" s="1774"/>
      <c r="CD699" s="1774"/>
      <c r="CE699" s="1774"/>
      <c r="CF699" s="1774"/>
      <c r="CI699" s="1774"/>
      <c r="CJ699" s="1774"/>
      <c r="CK699" s="1774"/>
      <c r="CN699" s="1774"/>
      <c r="CO699" s="1774"/>
      <c r="CP699" s="1774"/>
      <c r="CS699" s="1774"/>
      <c r="CT699" s="1774"/>
      <c r="CU699" s="1774"/>
      <c r="CX699" s="1774"/>
      <c r="CY699" s="1774"/>
      <c r="DB699" s="1774"/>
      <c r="DC699" s="1774"/>
      <c r="DF699" s="1774"/>
      <c r="DG699" s="1774"/>
      <c r="DJ699" s="1774"/>
      <c r="DK699" s="1774"/>
      <c r="DN699" s="1774"/>
      <c r="DO699" s="1774"/>
      <c r="DR699" s="1774"/>
      <c r="DS699" s="1774"/>
      <c r="DT699" s="1858"/>
    </row>
    <row r="700" spans="1:125">
      <c r="A700" s="1579" t="s">
        <v>1679</v>
      </c>
      <c r="B700" s="1562">
        <f t="shared" si="248"/>
        <v>43</v>
      </c>
      <c r="C700" s="1562">
        <f t="shared" si="249"/>
        <v>18</v>
      </c>
      <c r="D700" s="1562">
        <f t="shared" si="250"/>
        <v>0</v>
      </c>
      <c r="E700" s="1563">
        <f t="shared" si="251"/>
        <v>0.41860465116279072</v>
      </c>
      <c r="F700" s="1786">
        <f t="shared" si="252"/>
        <v>1</v>
      </c>
      <c r="G700" s="1595">
        <v>2013</v>
      </c>
      <c r="H700" s="1567">
        <f>IF(BC700&gt;0,1,0)+IF(BH700&gt;0,1,0)+IF(BP700&gt;0,1,0)+IF(BX700&gt;0,1,0)+IF(CC700&gt;0,1,0)+IF(CH700&gt;0,1,0)+IF(CM700&gt;0,1,0)+IF(CR700&gt;0,1,0)+IF(CW700&gt;0,1,0)+IF(DA700&gt;0,1,0)+IF(DE700&gt;0,1,0)+IF(DI700&gt;0,1,0)+IF(DM700&gt;0,1,0)+DU700</f>
        <v>1</v>
      </c>
      <c r="I700" s="1734">
        <f>SUM(BC700,BH700,BP700,BX700,CC700,CH700,CM700,CR700,CW700,DA700,DE700,DI700,DM700,DQ700)</f>
        <v>43</v>
      </c>
      <c r="J700" s="1734">
        <f t="shared" ref="J700:K703" si="273">SUM(BE700,BJ700,BR700,BZ700,CE700,CJ700,CO700,CT700,CX700,DB700,DF700,DJ700,DN700,DR700)</f>
        <v>18</v>
      </c>
      <c r="K700" s="1734">
        <f t="shared" si="273"/>
        <v>0</v>
      </c>
      <c r="L700" s="1806">
        <f>IF(I700=0,0,J700/I700)</f>
        <v>0.41860465116279072</v>
      </c>
      <c r="O700" s="1700">
        <f>IFERROR(VLOOKUP($A700,'2022'!$B$2:$K$174,3,FALSE),0)</f>
        <v>0</v>
      </c>
      <c r="P700" s="1858">
        <f>IFERROR(VLOOKUP($A700,'2022'!$B$2:$K$174,4,FALSE),0)</f>
        <v>0</v>
      </c>
      <c r="Q700" s="1858">
        <f>IFERROR(VLOOKUP($A700,'2022'!$B$2:$K$174,5,FALSE),0)</f>
        <v>0</v>
      </c>
      <c r="R700" s="1858">
        <f>IFERROR(VLOOKUP($A700,'2022'!$B$2:$K$174,8,FALSE),0)</f>
        <v>0</v>
      </c>
      <c r="S700" s="1740">
        <f>IFERROR(VLOOKUP($A700,'2022'!$B$2:$K$174,10,FALSE),0)</f>
        <v>0</v>
      </c>
      <c r="T700" s="1700">
        <f>IFERROR(VLOOKUP($A700,'2021'!$B$2:$K$174,3,FALSE),0)</f>
        <v>0</v>
      </c>
      <c r="U700" s="1843">
        <f>IFERROR(VLOOKUP($A700,'2021'!$B$2:$K$174,4,FALSE),0)</f>
        <v>0</v>
      </c>
      <c r="V700" s="1843">
        <f>IFERROR(VLOOKUP($A700,'2021'!$B$2:$K$174,5,FALSE),0)</f>
        <v>0</v>
      </c>
      <c r="W700" s="1843">
        <f>IFERROR(VLOOKUP($A700,'2021'!$B$2:$K$174,8,FALSE),0)</f>
        <v>0</v>
      </c>
      <c r="X700" s="1740">
        <f>IFERROR(VLOOKUP($A700,'2021'!$B$2:$K$174,10,FALSE),0)</f>
        <v>0</v>
      </c>
      <c r="Y700" s="1700">
        <f>IFERROR(VLOOKUP($A700,'2020'!$B$2:$K$170,3,FALSE),0)</f>
        <v>0</v>
      </c>
      <c r="Z700" s="1829">
        <f>IFERROR(VLOOKUP($A700,'2020'!$B$2:$K$170,4,FALSE),0)</f>
        <v>0</v>
      </c>
      <c r="AA700" s="1829">
        <f>IFERROR(VLOOKUP($A700,'2020'!$B$2:$K$170,5,FALSE),0)</f>
        <v>0</v>
      </c>
      <c r="AB700" s="1829">
        <f>IFERROR(VLOOKUP($A700,'2020'!$B$2:$K$170,8,FALSE),0)</f>
        <v>0</v>
      </c>
      <c r="AC700" s="1740">
        <f>IFERROR(VLOOKUP($A700,'2020'!$B$2:$K$170,10,FALSE),0)</f>
        <v>0</v>
      </c>
      <c r="AD700" s="1700">
        <f>IFERROR(VLOOKUP($A700,'2019'!$B$2:$K$170,3,FALSE),0)</f>
        <v>0</v>
      </c>
      <c r="AE700" s="1823">
        <f>IFERROR(VLOOKUP($A700,'2019'!$B$2:$K$170,4,FALSE),0)</f>
        <v>0</v>
      </c>
      <c r="AF700" s="1823">
        <f>IFERROR(VLOOKUP($A700,'2019'!$B$2:$K$170,5,FALSE),0)</f>
        <v>0</v>
      </c>
      <c r="AG700" s="1823">
        <f>IFERROR(VLOOKUP($A700,'2019'!$B$2:$K$170,8,FALSE),0)</f>
        <v>0</v>
      </c>
      <c r="AH700" s="1740">
        <f>IFERROR(VLOOKUP($A700,'2019'!$B$2:$K$170,10,FALSE),0)</f>
        <v>0</v>
      </c>
      <c r="AI700" s="1700">
        <f>IFERROR(VLOOKUP($A700,'2018'!$B$2:$K$170,3,FALSE),0)</f>
        <v>0</v>
      </c>
      <c r="AJ700" s="1821">
        <f>IFERROR(VLOOKUP($A700,'2018'!$B$2:$K$170,4,FALSE),0)</f>
        <v>0</v>
      </c>
      <c r="AK700" s="1821">
        <f>IFERROR(VLOOKUP($A700,'2018'!$B$2:$K$170,5,FALSE),0)</f>
        <v>0</v>
      </c>
      <c r="AL700" s="1821">
        <f>IFERROR(VLOOKUP($A700,'2018'!$B$2:$K$170,8,FALSE),0)</f>
        <v>0</v>
      </c>
      <c r="AM700" s="1740">
        <f>IFERROR(VLOOKUP($A700,'2018'!$B$2:$K$170,10,FALSE),0)</f>
        <v>0</v>
      </c>
      <c r="AN700" s="1700">
        <f>IFERROR(VLOOKUP($A700,'2017'!$B$2:$J$163,2,FALSE),0)</f>
        <v>0</v>
      </c>
      <c r="AO700" s="1815">
        <f>IFERROR(VLOOKUP($A700,'2017'!$B$2:$J$163,3,FALSE),0)</f>
        <v>0</v>
      </c>
      <c r="AP700" s="1815">
        <f>IFERROR(VLOOKUP($A700,'2017'!$B$2:$J$163,4,FALSE),0)</f>
        <v>0</v>
      </c>
      <c r="AQ700" s="1815">
        <f>IFERROR(VLOOKUP($A700,'2017'!$B$2:$J$163,7,FALSE),0)</f>
        <v>0</v>
      </c>
      <c r="AR700" s="1740">
        <f>IFERROR(VLOOKUP($A700,'2017'!$B$2:$J$163,9,FALSE),0)</f>
        <v>0</v>
      </c>
      <c r="AS700" s="1700">
        <f>IFERROR(VLOOKUP($A700,'2016'!$B$2:$K$165,3,FALSE),0)</f>
        <v>0</v>
      </c>
      <c r="AT700" s="1796">
        <f>IFERROR(VLOOKUP($A700,'2016'!$B$2:$K$165,4,FALSE),0)</f>
        <v>0</v>
      </c>
      <c r="AU700" s="1796">
        <f>IFERROR(VLOOKUP($A700,'2016'!$B$2:$K$165,5,FALSE),0)</f>
        <v>0</v>
      </c>
      <c r="AV700" s="1796">
        <f>IFERROR(VLOOKUP($A700,'2016'!$B$2:$K$165,8,FALSE),0)</f>
        <v>0</v>
      </c>
      <c r="AW700" s="1740">
        <f>IFERROR(VLOOKUP($A700,'2016'!$B$2:$K$165,10,FALSE),0)</f>
        <v>0</v>
      </c>
      <c r="AX700" s="1700">
        <f>IFERROR(VLOOKUP($A700,'2015'!$B$2:$K$165,3,FALSE),0)</f>
        <v>0</v>
      </c>
      <c r="AY700" s="1796">
        <f>IFERROR(VLOOKUP($A700,'2015'!$B$2:$K$165,4,FALSE),0)</f>
        <v>0</v>
      </c>
      <c r="AZ700" s="1796">
        <f>IFERROR(VLOOKUP($A700,'2015'!$B$2:$K$165,5,FALSE),0)</f>
        <v>0</v>
      </c>
      <c r="BA700" s="1796">
        <f>IFERROR(VLOOKUP($A700,'2015'!$B$2:$K$165,8,FALSE),0)</f>
        <v>0</v>
      </c>
      <c r="BB700" s="1740">
        <f>IFERROR(VLOOKUP($A700,'2015'!$B$2:$K$165,10,FALSE),0)</f>
        <v>0</v>
      </c>
      <c r="BC700" s="1700">
        <f>IFERROR(VLOOKUP($A700,'2014'!$B$2:$K$157,3,FALSE),0)</f>
        <v>0</v>
      </c>
      <c r="BD700" s="1796">
        <f>IFERROR(VLOOKUP($A700,'2014'!$B$2:$K$157,4,FALSE),0)</f>
        <v>0</v>
      </c>
      <c r="BE700" s="1796">
        <f>IFERROR(VLOOKUP($A700,'2014'!$B$2:$K$157,5,FALSE),0)</f>
        <v>0</v>
      </c>
      <c r="BF700" s="1796">
        <f>IFERROR(VLOOKUP($A700,'2014'!$B$2:$K$157,8,FALSE),0)</f>
        <v>0</v>
      </c>
      <c r="BG700" s="1740">
        <f>IFERROR(VLOOKUP($A700,'2014'!$B$2:$K$157,10,FALSE),0)</f>
        <v>0</v>
      </c>
      <c r="BH700" s="1700">
        <f>IFERROR(VLOOKUP($A700,'2013'!$D$4:$I$249,2,FALSE),0)</f>
        <v>43</v>
      </c>
      <c r="BI700" s="1796">
        <f>IFERROR(VLOOKUP($A700,'2013'!$D$4:$I$249,3,FALSE),0)</f>
        <v>14</v>
      </c>
      <c r="BJ700" s="1796">
        <f>IFERROR(VLOOKUP($A700,'2013'!$D$4:$I$249,4,FALSE),0)</f>
        <v>18</v>
      </c>
      <c r="BK700" s="1796">
        <f>IFERROR(VLOOKUP($A700,'2013'!$D$4:$I$249,5,FALSE),0)</f>
        <v>0</v>
      </c>
      <c r="BL700" s="1740">
        <f>IFERROR(VLOOKUP($A700,'2013'!$D$4:$I$249,6,FALSE),0)</f>
        <v>0.41860465116279072</v>
      </c>
      <c r="BM700" s="1737">
        <f>IFERROR(VLOOKUP($A700,'2012'!$D$3:$O$172,2,FALSE),0)</f>
        <v>0</v>
      </c>
      <c r="BN700" s="1796">
        <f>IFERROR(VLOOKUP($A700,'2012'!$D$3:$O$172,3,FALSE),0)</f>
        <v>0</v>
      </c>
      <c r="BO700" s="1743">
        <f>IFERROR(VLOOKUP($A700,'2012'!$D$3:$O$172,4,FALSE),0)</f>
        <v>0</v>
      </c>
      <c r="BP700" s="1700">
        <f>IFERROR(VLOOKUP($A700,'2012'!$D$3:$O$172,5,FALSE),0)</f>
        <v>0</v>
      </c>
      <c r="BQ700" s="1796">
        <f>IFERROR(VLOOKUP($A700,'2012'!$D$3:$O$172,6,FALSE),0)</f>
        <v>0</v>
      </c>
      <c r="BR700" s="1796">
        <f>IFERROR(VLOOKUP($A700,'2012'!$D$3:$O$172,7,FALSE),0)</f>
        <v>0</v>
      </c>
      <c r="BS700" s="1796">
        <f>IFERROR(VLOOKUP($A700,'2012'!$D$3:$O$172,8,FALSE),0)</f>
        <v>0</v>
      </c>
      <c r="BT700" s="1740">
        <f>IFERROR(VLOOKUP($A700,'2012'!$D$3:$O$172,9,FALSE),0)</f>
        <v>0</v>
      </c>
      <c r="BU700" s="1737">
        <f>IFERROR(VLOOKUP($A700,'2012'!$D$3:$O$172,10,FALSE),0)</f>
        <v>0</v>
      </c>
      <c r="BV700" s="1796">
        <f>IFERROR(VLOOKUP($A700,'2012'!$D$3:$O$172,11,FALSE),0)</f>
        <v>0</v>
      </c>
      <c r="BW700" s="1743">
        <f>IFERROR(VLOOKUP($A700,'2012'!$D$3:$O$172,12,FALSE),0)</f>
        <v>0</v>
      </c>
      <c r="BX700" s="1700">
        <f>IFERROR(VLOOKUP($A700,'2011'!$D$4:$I$251,2,FALSE),0)</f>
        <v>0</v>
      </c>
      <c r="BY700" s="1796">
        <f>IFERROR(VLOOKUP($A700,'2011'!$D$4:$I$251,3,FALSE),0)</f>
        <v>0</v>
      </c>
      <c r="BZ700" s="1796">
        <f>IFERROR(VLOOKUP($A700,'2011'!$D$4:$I$251,4,FALSE),0)</f>
        <v>0</v>
      </c>
      <c r="CA700" s="1796">
        <f>IFERROR(VLOOKUP($A700,'2011'!$D$4:$I$251,5,FALSE),0)</f>
        <v>0</v>
      </c>
      <c r="CB700" s="1740">
        <f>IFERROR(VLOOKUP($A700,'2011'!$D$4:$I$251,6,FALSE),0)</f>
        <v>0</v>
      </c>
      <c r="CC700" s="1700">
        <f>IFERROR(VLOOKUP($A700,'2010'!$C$3:$H$234,2,FALSE),0)</f>
        <v>0</v>
      </c>
      <c r="CD700" s="1796">
        <f>IFERROR(VLOOKUP($A700,'2010'!$C$3:$H$234,3,FALSE),0)</f>
        <v>0</v>
      </c>
      <c r="CE700" s="1796">
        <f>IFERROR(VLOOKUP($A700,'2010'!$C$3:$H$234,4,FALSE),0)</f>
        <v>0</v>
      </c>
      <c r="CF700" s="1796">
        <f>IFERROR(VLOOKUP($A700,'2010'!$C$3:$H$234,5,FALSE),0)</f>
        <v>0</v>
      </c>
      <c r="CG700" s="1740">
        <f>IFERROR(VLOOKUP($A700,'2010'!$C$3:$H$234,6,FALSE),0)</f>
        <v>0</v>
      </c>
      <c r="CH700" s="1700">
        <f>IFERROR(VLOOKUP($A700,'2009'!$C$3:$H$242,2,FALSE),0)</f>
        <v>0</v>
      </c>
      <c r="CI700" s="1796">
        <f>IFERROR(VLOOKUP($A700,'2009'!$C$3:$H$242,3,FALSE),0)</f>
        <v>0</v>
      </c>
      <c r="CJ700" s="1796">
        <f>IFERROR(VLOOKUP($A700,'2009'!$C$3:$H$242,4,FALSE),0)</f>
        <v>0</v>
      </c>
      <c r="CK700" s="1796">
        <f>IFERROR(VLOOKUP($A700,'2009'!$C$3:$H$242,5,FALSE),0)</f>
        <v>0</v>
      </c>
      <c r="CL700" s="1740">
        <f>IFERROR(VLOOKUP($A700,'2009'!$C$3:$H$242,6,FALSE),0)</f>
        <v>0</v>
      </c>
      <c r="CM700" s="1700">
        <f>IFERROR(VLOOKUP($A700,'2008'!$C$3:$H$229,2,FALSE),0)</f>
        <v>0</v>
      </c>
      <c r="CN700" s="1796">
        <f>IFERROR(VLOOKUP($A700,'2008'!$C$3:$H$229,3,FALSE),0)</f>
        <v>0</v>
      </c>
      <c r="CO700" s="1796">
        <f>IFERROR(VLOOKUP($A700,'2008'!$C$3:$H$229,4,FALSE),0)</f>
        <v>0</v>
      </c>
      <c r="CP700" s="1796">
        <f>IFERROR(VLOOKUP($A700,'2008'!$C$3:$H$229,5,FALSE),0)</f>
        <v>0</v>
      </c>
      <c r="CQ700" s="1740">
        <f>IFERROR(VLOOKUP($A700,'2008'!$C$3:$H$229,6,FALSE),0)</f>
        <v>0</v>
      </c>
      <c r="CR700" s="1700">
        <f>IFERROR(VLOOKUP($A700,'2007'!$C$3:$M$238,7,FALSE),0)</f>
        <v>0</v>
      </c>
      <c r="CS700" s="1796">
        <f>IFERROR(VLOOKUP($A700,'2007'!$C$3:$M$238,8,FALSE),0)</f>
        <v>0</v>
      </c>
      <c r="CT700" s="1796">
        <f>IFERROR(VLOOKUP($A700,'2007'!$C$3:$M$238,9,FALSE),0)</f>
        <v>0</v>
      </c>
      <c r="CU700" s="1796">
        <f>IFERROR(VLOOKUP($A700,'2007'!$C$3:$M$238,10,FALSE),0)</f>
        <v>0</v>
      </c>
      <c r="CV700" s="1740">
        <f>IFERROR(VLOOKUP($A700,'2007'!$C$3:$M$238,11,FALSE),0)</f>
        <v>0</v>
      </c>
      <c r="CW700" s="1700">
        <f>IFERROR(VLOOKUP($A700,'2006'!$A$2:$F$200,2,FALSE),0)</f>
        <v>0</v>
      </c>
      <c r="CX700" s="1796">
        <f>IFERROR(VLOOKUP($A700,'2006'!$A$2:$F$200,4,FALSE),0)</f>
        <v>0</v>
      </c>
      <c r="CY700" s="1796">
        <f>IFERROR(VLOOKUP($A700,'2006'!$A$2:$F$200,5,FALSE),0)</f>
        <v>0</v>
      </c>
      <c r="CZ700" s="1740">
        <f>IFERROR(VLOOKUP($A700,'2006'!$A$2:$F$200,6,FALSE),0)</f>
        <v>0</v>
      </c>
      <c r="DA700" s="1700">
        <f>IFERROR(VLOOKUP($A700,'2005'!$C$3:$M$205,8,FALSE),0)</f>
        <v>0</v>
      </c>
      <c r="DB700" s="1796">
        <f>IFERROR(VLOOKUP($A700,'2005'!$C$3:$M$205,9,FALSE),0)</f>
        <v>0</v>
      </c>
      <c r="DC700" s="1796">
        <f>IFERROR(VLOOKUP($A700,'2005'!$C$3:$M$205,10,FALSE),0)</f>
        <v>0</v>
      </c>
      <c r="DD700" s="1740">
        <f>IFERROR(VLOOKUP($A700,'2005'!$C$3:$M$205,11,FALSE),0)</f>
        <v>0</v>
      </c>
      <c r="DE700" s="1700">
        <f>IFERROR(VLOOKUP($A700,'2004'!$C$3:$M$213,8,FALSE),0)</f>
        <v>0</v>
      </c>
      <c r="DF700" s="1796">
        <f>IFERROR(VLOOKUP($A700,'2004'!$C$3:$M$213,9,FALSE),0)</f>
        <v>0</v>
      </c>
      <c r="DG700" s="1796">
        <f>IFERROR(VLOOKUP($A700,'2004'!$C$3:$M$213,10,FALSE),0)</f>
        <v>0</v>
      </c>
      <c r="DH700" s="1740">
        <f>IFERROR(VLOOKUP($A700,'2004'!$C$3:$M$213,11,FALSE),0)</f>
        <v>0</v>
      </c>
      <c r="DI700" s="1700">
        <f>IFERROR(VLOOKUP($A700,'2003'!$C$3:$Q$214,12,FALSE),0)</f>
        <v>0</v>
      </c>
      <c r="DJ700" s="1796">
        <f>IFERROR(VLOOKUP($A700,'2003'!$C$3:$Q$214,13,FALSE),0)</f>
        <v>0</v>
      </c>
      <c r="DK700" s="1796">
        <f>IFERROR(VLOOKUP($A700,'2003'!$C$3:$Q$214,14,FALSE),0)</f>
        <v>0</v>
      </c>
      <c r="DL700" s="1740">
        <f>IFERROR(VLOOKUP($A700,'2003'!$C$3:$Q$214,15,FALSE),0)</f>
        <v>0</v>
      </c>
      <c r="DM700" s="1700">
        <f>IFERROR(VLOOKUP($A700,'2002'!$D$3:$R$214,12,FALSE),0)</f>
        <v>0</v>
      </c>
      <c r="DN700" s="1796">
        <f>IFERROR(VLOOKUP($A700,'2002'!$D$3:$R$214,13,FALSE),0)</f>
        <v>0</v>
      </c>
      <c r="DO700" s="1796">
        <f>IFERROR(VLOOKUP($A700,'2002'!$D$3:$R$214,14,FALSE),0)</f>
        <v>0</v>
      </c>
      <c r="DP700" s="1788">
        <f>IFERROR(VLOOKUP($A700,'2002'!$D$3:$R$214,15,FALSE),0)</f>
        <v>0</v>
      </c>
      <c r="DQ700" s="1700">
        <f>IFERROR(VLOOKUP($A700,'Pre 2002'!$C$3:$CK$382,84,FALSE),0)</f>
        <v>0</v>
      </c>
      <c r="DR700" s="1796">
        <f>IFERROR(VLOOKUP($A700,'Pre 2002'!$C$3:$CK$382,85,FALSE),0)</f>
        <v>0</v>
      </c>
      <c r="DS700" s="1796">
        <f>IFERROR(VLOOKUP($A700,'Pre 2002'!$C$3:$CK$382,86,FALSE),0)</f>
        <v>0</v>
      </c>
      <c r="DT700" s="1790">
        <f>IFERROR(VLOOKUP($A700,'Pre 2002'!$C$3:$CK$382,87,FALSE),0)</f>
        <v>0</v>
      </c>
      <c r="DU700" s="1741">
        <f>IFERROR(VLOOKUP(A700,'Pre 2002'!$C$3:$CG$382,83,FALSE),0)</f>
        <v>0</v>
      </c>
    </row>
    <row r="701" spans="1:125">
      <c r="A701" s="1579" t="s">
        <v>1686</v>
      </c>
      <c r="B701" s="1562">
        <f t="shared" si="248"/>
        <v>48</v>
      </c>
      <c r="C701" s="1562">
        <f t="shared" si="249"/>
        <v>20</v>
      </c>
      <c r="D701" s="1562">
        <f t="shared" si="250"/>
        <v>0</v>
      </c>
      <c r="E701" s="1563">
        <f t="shared" si="251"/>
        <v>0.41666666666666669</v>
      </c>
      <c r="F701" s="1786">
        <f t="shared" si="252"/>
        <v>1</v>
      </c>
      <c r="G701" s="1595">
        <v>2012</v>
      </c>
      <c r="H701" s="1567">
        <f>IF(BC701&gt;0,1,0)+IF(BH701&gt;0,1,0)+IF(BP701&gt;0,1,0)+IF(BX701&gt;0,1,0)+IF(CC701&gt;0,1,0)+IF(CH701&gt;0,1,0)+IF(CM701&gt;0,1,0)+IF(CR701&gt;0,1,0)+IF(CW701&gt;0,1,0)+IF(DA701&gt;0,1,0)+IF(DE701&gt;0,1,0)+IF(DI701&gt;0,1,0)+IF(DM701&gt;0,1,0)+DU701</f>
        <v>1</v>
      </c>
      <c r="I701" s="1734">
        <f>SUM(BC701,BH701,BP701,BX701,CC701,CH701,CM701,CR701,CW701,DA701,DE701,DI701,DM701,DQ701)</f>
        <v>48</v>
      </c>
      <c r="J701" s="1734">
        <f t="shared" si="273"/>
        <v>20</v>
      </c>
      <c r="K701" s="1734">
        <f t="shared" si="273"/>
        <v>0</v>
      </c>
      <c r="L701" s="1806">
        <f>IF(I701=0,0,J701/I701)</f>
        <v>0.41666666666666669</v>
      </c>
      <c r="O701" s="1700">
        <f>IFERROR(VLOOKUP($A701,'2022'!$B$2:$K$174,3,FALSE),0)</f>
        <v>0</v>
      </c>
      <c r="P701" s="1858">
        <f>IFERROR(VLOOKUP($A701,'2022'!$B$2:$K$174,4,FALSE),0)</f>
        <v>0</v>
      </c>
      <c r="Q701" s="1858">
        <f>IFERROR(VLOOKUP($A701,'2022'!$B$2:$K$174,5,FALSE),0)</f>
        <v>0</v>
      </c>
      <c r="R701" s="1858">
        <f>IFERROR(VLOOKUP($A701,'2022'!$B$2:$K$174,8,FALSE),0)</f>
        <v>0</v>
      </c>
      <c r="S701" s="1740">
        <f>IFERROR(VLOOKUP($A701,'2022'!$B$2:$K$174,10,FALSE),0)</f>
        <v>0</v>
      </c>
      <c r="T701" s="1700">
        <f>IFERROR(VLOOKUP($A701,'2021'!$B$2:$K$174,3,FALSE),0)</f>
        <v>0</v>
      </c>
      <c r="U701" s="1843">
        <f>IFERROR(VLOOKUP($A701,'2021'!$B$2:$K$174,4,FALSE),0)</f>
        <v>0</v>
      </c>
      <c r="V701" s="1843">
        <f>IFERROR(VLOOKUP($A701,'2021'!$B$2:$K$174,5,FALSE),0)</f>
        <v>0</v>
      </c>
      <c r="W701" s="1843">
        <f>IFERROR(VLOOKUP($A701,'2021'!$B$2:$K$174,8,FALSE),0)</f>
        <v>0</v>
      </c>
      <c r="X701" s="1740">
        <f>IFERROR(VLOOKUP($A701,'2021'!$B$2:$K$174,10,FALSE),0)</f>
        <v>0</v>
      </c>
      <c r="Y701" s="1700">
        <f>IFERROR(VLOOKUP($A701,'2020'!$B$2:$K$170,3,FALSE),0)</f>
        <v>0</v>
      </c>
      <c r="Z701" s="1829">
        <f>IFERROR(VLOOKUP($A701,'2020'!$B$2:$K$170,4,FALSE),0)</f>
        <v>0</v>
      </c>
      <c r="AA701" s="1829">
        <f>IFERROR(VLOOKUP($A701,'2020'!$B$2:$K$170,5,FALSE),0)</f>
        <v>0</v>
      </c>
      <c r="AB701" s="1829">
        <f>IFERROR(VLOOKUP($A701,'2020'!$B$2:$K$170,8,FALSE),0)</f>
        <v>0</v>
      </c>
      <c r="AC701" s="1740">
        <f>IFERROR(VLOOKUP($A701,'2020'!$B$2:$K$170,10,FALSE),0)</f>
        <v>0</v>
      </c>
      <c r="AD701" s="1700">
        <f>IFERROR(VLOOKUP($A701,'2019'!$B$2:$K$170,3,FALSE),0)</f>
        <v>0</v>
      </c>
      <c r="AE701" s="1823">
        <f>IFERROR(VLOOKUP($A701,'2019'!$B$2:$K$170,4,FALSE),0)</f>
        <v>0</v>
      </c>
      <c r="AF701" s="1823">
        <f>IFERROR(VLOOKUP($A701,'2019'!$B$2:$K$170,5,FALSE),0)</f>
        <v>0</v>
      </c>
      <c r="AG701" s="1823">
        <f>IFERROR(VLOOKUP($A701,'2019'!$B$2:$K$170,8,FALSE),0)</f>
        <v>0</v>
      </c>
      <c r="AH701" s="1740">
        <f>IFERROR(VLOOKUP($A701,'2019'!$B$2:$K$170,10,FALSE),0)</f>
        <v>0</v>
      </c>
      <c r="AI701" s="1700">
        <f>IFERROR(VLOOKUP($A701,'2018'!$B$2:$K$170,3,FALSE),0)</f>
        <v>0</v>
      </c>
      <c r="AJ701" s="1821">
        <f>IFERROR(VLOOKUP($A701,'2018'!$B$2:$K$170,4,FALSE),0)</f>
        <v>0</v>
      </c>
      <c r="AK701" s="1821">
        <f>IFERROR(VLOOKUP($A701,'2018'!$B$2:$K$170,5,FALSE),0)</f>
        <v>0</v>
      </c>
      <c r="AL701" s="1821">
        <f>IFERROR(VLOOKUP($A701,'2018'!$B$2:$K$170,8,FALSE),0)</f>
        <v>0</v>
      </c>
      <c r="AM701" s="1740">
        <f>IFERROR(VLOOKUP($A701,'2018'!$B$2:$K$170,10,FALSE),0)</f>
        <v>0</v>
      </c>
      <c r="AN701" s="1700">
        <f>IFERROR(VLOOKUP($A701,'2017'!$B$2:$J$163,2,FALSE),0)</f>
        <v>0</v>
      </c>
      <c r="AO701" s="1815">
        <f>IFERROR(VLOOKUP($A701,'2017'!$B$2:$J$163,3,FALSE),0)</f>
        <v>0</v>
      </c>
      <c r="AP701" s="1815">
        <f>IFERROR(VLOOKUP($A701,'2017'!$B$2:$J$163,4,FALSE),0)</f>
        <v>0</v>
      </c>
      <c r="AQ701" s="1815">
        <f>IFERROR(VLOOKUP($A701,'2017'!$B$2:$J$163,7,FALSE),0)</f>
        <v>0</v>
      </c>
      <c r="AR701" s="1740">
        <f>IFERROR(VLOOKUP($A701,'2017'!$B$2:$J$163,9,FALSE),0)</f>
        <v>0</v>
      </c>
      <c r="AS701" s="1700">
        <f>IFERROR(VLOOKUP($A701,'2016'!$B$2:$K$165,3,FALSE),0)</f>
        <v>0</v>
      </c>
      <c r="AT701" s="1796">
        <f>IFERROR(VLOOKUP($A701,'2016'!$B$2:$K$165,4,FALSE),0)</f>
        <v>0</v>
      </c>
      <c r="AU701" s="1796">
        <f>IFERROR(VLOOKUP($A701,'2016'!$B$2:$K$165,5,FALSE),0)</f>
        <v>0</v>
      </c>
      <c r="AV701" s="1796">
        <f>IFERROR(VLOOKUP($A701,'2016'!$B$2:$K$165,8,FALSE),0)</f>
        <v>0</v>
      </c>
      <c r="AW701" s="1740">
        <f>IFERROR(VLOOKUP($A701,'2016'!$B$2:$K$165,10,FALSE),0)</f>
        <v>0</v>
      </c>
      <c r="AX701" s="1700">
        <f>IFERROR(VLOOKUP($A701,'2015'!$B$2:$K$165,3,FALSE),0)</f>
        <v>0</v>
      </c>
      <c r="AY701" s="1796">
        <f>IFERROR(VLOOKUP($A701,'2015'!$B$2:$K$165,4,FALSE),0)</f>
        <v>0</v>
      </c>
      <c r="AZ701" s="1796">
        <f>IFERROR(VLOOKUP($A701,'2015'!$B$2:$K$165,5,FALSE),0)</f>
        <v>0</v>
      </c>
      <c r="BA701" s="1796">
        <f>IFERROR(VLOOKUP($A701,'2015'!$B$2:$K$165,8,FALSE),0)</f>
        <v>0</v>
      </c>
      <c r="BB701" s="1740">
        <f>IFERROR(VLOOKUP($A701,'2015'!$B$2:$K$165,10,FALSE),0)</f>
        <v>0</v>
      </c>
      <c r="BC701" s="1700">
        <f>IFERROR(VLOOKUP($A701,'2014'!$B$2:$K$157,3,FALSE),0)</f>
        <v>0</v>
      </c>
      <c r="BD701" s="1796">
        <f>IFERROR(VLOOKUP($A701,'2014'!$B$2:$K$157,4,FALSE),0)</f>
        <v>0</v>
      </c>
      <c r="BE701" s="1796">
        <f>IFERROR(VLOOKUP($A701,'2014'!$B$2:$K$157,5,FALSE),0)</f>
        <v>0</v>
      </c>
      <c r="BF701" s="1796">
        <f>IFERROR(VLOOKUP($A701,'2014'!$B$2:$K$157,8,FALSE),0)</f>
        <v>0</v>
      </c>
      <c r="BG701" s="1740">
        <f>IFERROR(VLOOKUP($A701,'2014'!$B$2:$K$157,10,FALSE),0)</f>
        <v>0</v>
      </c>
      <c r="BH701" s="1700">
        <f>IFERROR(VLOOKUP($A701,'2013'!$D$4:$I$249,2,FALSE),0)</f>
        <v>0</v>
      </c>
      <c r="BI701" s="1796">
        <f>IFERROR(VLOOKUP($A701,'2013'!$D$4:$I$249,3,FALSE),0)</f>
        <v>0</v>
      </c>
      <c r="BJ701" s="1796">
        <f>IFERROR(VLOOKUP($A701,'2013'!$D$4:$I$249,4,FALSE),0)</f>
        <v>0</v>
      </c>
      <c r="BK701" s="1796">
        <f>IFERROR(VLOOKUP($A701,'2013'!$D$4:$I$249,5,FALSE),0)</f>
        <v>0</v>
      </c>
      <c r="BL701" s="1740">
        <f>IFERROR(VLOOKUP($A701,'2013'!$D$4:$I$249,6,FALSE),0)</f>
        <v>0</v>
      </c>
      <c r="BM701" s="1737">
        <f>IFERROR(VLOOKUP($A701,'2012'!$D$3:$O$172,2,FALSE),0)</f>
        <v>48</v>
      </c>
      <c r="BN701" s="1796">
        <f>IFERROR(VLOOKUP($A701,'2012'!$D$3:$O$172,3,FALSE),0)</f>
        <v>20</v>
      </c>
      <c r="BO701" s="1743">
        <f>IFERROR(VLOOKUP($A701,'2012'!$D$3:$O$172,4,FALSE),0)</f>
        <v>0</v>
      </c>
      <c r="BP701" s="1700">
        <f>IFERROR(VLOOKUP($A701,'2012'!$D$3:$O$172,5,FALSE),0)</f>
        <v>48</v>
      </c>
      <c r="BQ701" s="1796">
        <f>IFERROR(VLOOKUP($A701,'2012'!$D$3:$O$172,6,FALSE),0)</f>
        <v>10</v>
      </c>
      <c r="BR701" s="1796">
        <f>IFERROR(VLOOKUP($A701,'2012'!$D$3:$O$172,7,FALSE),0)</f>
        <v>20</v>
      </c>
      <c r="BS701" s="1796">
        <f>IFERROR(VLOOKUP($A701,'2012'!$D$3:$O$172,8,FALSE),0)</f>
        <v>0</v>
      </c>
      <c r="BT701" s="1740">
        <f>IFERROR(VLOOKUP($A701,'2012'!$D$3:$O$172,9,FALSE),0)</f>
        <v>0.41666666666666669</v>
      </c>
      <c r="BU701" s="1737">
        <f>IFERROR(VLOOKUP($A701,'2012'!$D$3:$O$172,10,FALSE),0)</f>
        <v>0</v>
      </c>
      <c r="BV701" s="1796">
        <f>IFERROR(VLOOKUP($A701,'2012'!$D$3:$O$172,11,FALSE),0)</f>
        <v>0</v>
      </c>
      <c r="BW701" s="1743">
        <f>IFERROR(VLOOKUP($A701,'2012'!$D$3:$O$172,12,FALSE),0)</f>
        <v>0</v>
      </c>
      <c r="BX701" s="1700">
        <f>IFERROR(VLOOKUP($A701,'2011'!$D$4:$I$251,2,FALSE),0)</f>
        <v>0</v>
      </c>
      <c r="BY701" s="1796">
        <f>IFERROR(VLOOKUP($A701,'2011'!$D$4:$I$251,3,FALSE),0)</f>
        <v>0</v>
      </c>
      <c r="BZ701" s="1796">
        <f>IFERROR(VLOOKUP($A701,'2011'!$D$4:$I$251,4,FALSE),0)</f>
        <v>0</v>
      </c>
      <c r="CA701" s="1796">
        <f>IFERROR(VLOOKUP($A701,'2011'!$D$4:$I$251,5,FALSE),0)</f>
        <v>0</v>
      </c>
      <c r="CB701" s="1740">
        <f>IFERROR(VLOOKUP($A701,'2011'!$D$4:$I$251,6,FALSE),0)</f>
        <v>0</v>
      </c>
      <c r="CC701" s="1700">
        <f>IFERROR(VLOOKUP($A701,'2010'!$C$3:$H$234,2,FALSE),0)</f>
        <v>0</v>
      </c>
      <c r="CD701" s="1796">
        <f>IFERROR(VLOOKUP($A701,'2010'!$C$3:$H$234,3,FALSE),0)</f>
        <v>0</v>
      </c>
      <c r="CE701" s="1796">
        <f>IFERROR(VLOOKUP($A701,'2010'!$C$3:$H$234,4,FALSE),0)</f>
        <v>0</v>
      </c>
      <c r="CF701" s="1796">
        <f>IFERROR(VLOOKUP($A701,'2010'!$C$3:$H$234,5,FALSE),0)</f>
        <v>0</v>
      </c>
      <c r="CG701" s="1740">
        <f>IFERROR(VLOOKUP($A701,'2010'!$C$3:$H$234,6,FALSE),0)</f>
        <v>0</v>
      </c>
      <c r="CH701" s="1700">
        <f>IFERROR(VLOOKUP($A701,'2009'!$C$3:$H$242,2,FALSE),0)</f>
        <v>0</v>
      </c>
      <c r="CI701" s="1796">
        <f>IFERROR(VLOOKUP($A701,'2009'!$C$3:$H$242,3,FALSE),0)</f>
        <v>0</v>
      </c>
      <c r="CJ701" s="1796">
        <f>IFERROR(VLOOKUP($A701,'2009'!$C$3:$H$242,4,FALSE),0)</f>
        <v>0</v>
      </c>
      <c r="CK701" s="1796">
        <f>IFERROR(VLOOKUP($A701,'2009'!$C$3:$H$242,5,FALSE),0)</f>
        <v>0</v>
      </c>
      <c r="CL701" s="1740">
        <f>IFERROR(VLOOKUP($A701,'2009'!$C$3:$H$242,6,FALSE),0)</f>
        <v>0</v>
      </c>
      <c r="CM701" s="1700">
        <f>IFERROR(VLOOKUP($A701,'2008'!$C$3:$H$229,2,FALSE),0)</f>
        <v>0</v>
      </c>
      <c r="CN701" s="1796">
        <f>IFERROR(VLOOKUP($A701,'2008'!$C$3:$H$229,3,FALSE),0)</f>
        <v>0</v>
      </c>
      <c r="CO701" s="1796">
        <f>IFERROR(VLOOKUP($A701,'2008'!$C$3:$H$229,4,FALSE),0)</f>
        <v>0</v>
      </c>
      <c r="CP701" s="1796">
        <f>IFERROR(VLOOKUP($A701,'2008'!$C$3:$H$229,5,FALSE),0)</f>
        <v>0</v>
      </c>
      <c r="CQ701" s="1740">
        <f>IFERROR(VLOOKUP($A701,'2008'!$C$3:$H$229,6,FALSE),0)</f>
        <v>0</v>
      </c>
      <c r="CR701" s="1700">
        <f>IFERROR(VLOOKUP($A701,'2007'!$C$3:$M$238,7,FALSE),0)</f>
        <v>0</v>
      </c>
      <c r="CS701" s="1796">
        <f>IFERROR(VLOOKUP($A701,'2007'!$C$3:$M$238,8,FALSE),0)</f>
        <v>0</v>
      </c>
      <c r="CT701" s="1796">
        <f>IFERROR(VLOOKUP($A701,'2007'!$C$3:$M$238,9,FALSE),0)</f>
        <v>0</v>
      </c>
      <c r="CU701" s="1796">
        <f>IFERROR(VLOOKUP($A701,'2007'!$C$3:$M$238,10,FALSE),0)</f>
        <v>0</v>
      </c>
      <c r="CV701" s="1740">
        <f>IFERROR(VLOOKUP($A701,'2007'!$C$3:$M$238,11,FALSE),0)</f>
        <v>0</v>
      </c>
      <c r="CW701" s="1700">
        <f>IFERROR(VLOOKUP($A701,'2006'!$A$2:$F$200,2,FALSE),0)</f>
        <v>0</v>
      </c>
      <c r="CX701" s="1796">
        <f>IFERROR(VLOOKUP($A701,'2006'!$A$2:$F$200,4,FALSE),0)</f>
        <v>0</v>
      </c>
      <c r="CY701" s="1796">
        <f>IFERROR(VLOOKUP($A701,'2006'!$A$2:$F$200,5,FALSE),0)</f>
        <v>0</v>
      </c>
      <c r="CZ701" s="1740">
        <f>IFERROR(VLOOKUP($A701,'2006'!$A$2:$F$200,6,FALSE),0)</f>
        <v>0</v>
      </c>
      <c r="DA701" s="1700">
        <f>IFERROR(VLOOKUP($A701,'2005'!$C$3:$M$205,8,FALSE),0)</f>
        <v>0</v>
      </c>
      <c r="DB701" s="1796">
        <f>IFERROR(VLOOKUP($A701,'2005'!$C$3:$M$205,9,FALSE),0)</f>
        <v>0</v>
      </c>
      <c r="DC701" s="1796">
        <f>IFERROR(VLOOKUP($A701,'2005'!$C$3:$M$205,10,FALSE),0)</f>
        <v>0</v>
      </c>
      <c r="DD701" s="1740">
        <f>IFERROR(VLOOKUP($A701,'2005'!$C$3:$M$205,11,FALSE),0)</f>
        <v>0</v>
      </c>
      <c r="DE701" s="1700">
        <f>IFERROR(VLOOKUP($A701,'2004'!$C$3:$M$213,8,FALSE),0)</f>
        <v>0</v>
      </c>
      <c r="DF701" s="1796">
        <f>IFERROR(VLOOKUP($A701,'2004'!$C$3:$M$213,9,FALSE),0)</f>
        <v>0</v>
      </c>
      <c r="DG701" s="1796">
        <f>IFERROR(VLOOKUP($A701,'2004'!$C$3:$M$213,10,FALSE),0)</f>
        <v>0</v>
      </c>
      <c r="DH701" s="1740">
        <f>IFERROR(VLOOKUP($A701,'2004'!$C$3:$M$213,11,FALSE),0)</f>
        <v>0</v>
      </c>
      <c r="DI701" s="1700">
        <f>IFERROR(VLOOKUP($A701,'2003'!$C$3:$Q$214,12,FALSE),0)</f>
        <v>0</v>
      </c>
      <c r="DJ701" s="1796">
        <f>IFERROR(VLOOKUP($A701,'2003'!$C$3:$Q$214,13,FALSE),0)</f>
        <v>0</v>
      </c>
      <c r="DK701" s="1796">
        <f>IFERROR(VLOOKUP($A701,'2003'!$C$3:$Q$214,14,FALSE),0)</f>
        <v>0</v>
      </c>
      <c r="DL701" s="1740">
        <f>IFERROR(VLOOKUP($A701,'2003'!$C$3:$Q$214,15,FALSE),0)</f>
        <v>0</v>
      </c>
      <c r="DM701" s="1700">
        <f>IFERROR(VLOOKUP($A701,'2002'!$D$3:$R$214,12,FALSE),0)</f>
        <v>0</v>
      </c>
      <c r="DN701" s="1796">
        <f>IFERROR(VLOOKUP($A701,'2002'!$D$3:$R$214,13,FALSE),0)</f>
        <v>0</v>
      </c>
      <c r="DO701" s="1796">
        <f>IFERROR(VLOOKUP($A701,'2002'!$D$3:$R$214,14,FALSE),0)</f>
        <v>0</v>
      </c>
      <c r="DP701" s="1788">
        <f>IFERROR(VLOOKUP($A701,'2002'!$D$3:$R$214,15,FALSE),0)</f>
        <v>0</v>
      </c>
      <c r="DQ701" s="1700">
        <f>IFERROR(VLOOKUP($A701,'Pre 2002'!$C$3:$CK$382,84,FALSE),0)</f>
        <v>0</v>
      </c>
      <c r="DR701" s="1796">
        <f>IFERROR(VLOOKUP($A701,'Pre 2002'!$C$3:$CK$382,85,FALSE),0)</f>
        <v>0</v>
      </c>
      <c r="DS701" s="1796">
        <f>IFERROR(VLOOKUP($A701,'Pre 2002'!$C$3:$CK$382,86,FALSE),0)</f>
        <v>0</v>
      </c>
      <c r="DT701" s="1790">
        <f>IFERROR(VLOOKUP($A701,'Pre 2002'!$C$3:$CK$382,87,FALSE),0)</f>
        <v>0</v>
      </c>
      <c r="DU701" s="1741">
        <f>IFERROR(VLOOKUP(A701,'Pre 2002'!$C$3:$CG$382,83,FALSE),0)</f>
        <v>0</v>
      </c>
    </row>
    <row r="702" spans="1:125">
      <c r="A702" s="1578" t="s">
        <v>2207</v>
      </c>
      <c r="B702" s="1562">
        <f t="shared" si="248"/>
        <v>24</v>
      </c>
      <c r="C702" s="1562">
        <f t="shared" si="249"/>
        <v>10</v>
      </c>
      <c r="D702" s="1562">
        <f t="shared" si="250"/>
        <v>0</v>
      </c>
      <c r="E702" s="1563">
        <f t="shared" si="251"/>
        <v>0.41666666666666669</v>
      </c>
      <c r="F702" s="1786">
        <f t="shared" si="252"/>
        <v>1</v>
      </c>
      <c r="G702" s="1595">
        <v>2016</v>
      </c>
      <c r="H702" s="1567">
        <f>IF(BC702&gt;0,1,0)+IF(BH702&gt;0,1,0)+IF(BP702&gt;0,1,0)+IF(BX702&gt;0,1,0)+IF(CC702&gt;0,1,0)+IF(CH702&gt;0,1,0)+IF(CM702&gt;0,1,0)+IF(CR702&gt;0,1,0)+IF(CW702&gt;0,1,0)+IF(DA702&gt;0,1,0)+IF(DE702&gt;0,1,0)+IF(DI702&gt;0,1,0)+IF(DM702&gt;0,1,0)+DU702</f>
        <v>0</v>
      </c>
      <c r="I702" s="1734">
        <f>SUM(BC702,BH702,BP702,BX702,CC702,CH702,CM702,CR702,CW702,DA702,DE702,DI702,DM702,DQ702)</f>
        <v>0</v>
      </c>
      <c r="J702" s="1734">
        <f t="shared" si="273"/>
        <v>0</v>
      </c>
      <c r="K702" s="1734">
        <f t="shared" si="273"/>
        <v>0</v>
      </c>
      <c r="L702" s="1806">
        <f>IF(I702=0,0,J702/I702)</f>
        <v>0</v>
      </c>
      <c r="O702" s="1700">
        <f>IFERROR(VLOOKUP($A702,'2022'!$B$2:$K$174,3,FALSE),0)</f>
        <v>0</v>
      </c>
      <c r="P702" s="1858">
        <f>IFERROR(VLOOKUP($A702,'2022'!$B$2:$K$174,4,FALSE),0)</f>
        <v>0</v>
      </c>
      <c r="Q702" s="1858">
        <f>IFERROR(VLOOKUP($A702,'2022'!$B$2:$K$174,5,FALSE),0)</f>
        <v>0</v>
      </c>
      <c r="R702" s="1858">
        <f>IFERROR(VLOOKUP($A702,'2022'!$B$2:$K$174,8,FALSE),0)</f>
        <v>0</v>
      </c>
      <c r="S702" s="1740">
        <f>IFERROR(VLOOKUP($A702,'2022'!$B$2:$K$174,10,FALSE),0)</f>
        <v>0</v>
      </c>
      <c r="T702" s="1700">
        <f>IFERROR(VLOOKUP($A702,'2021'!$B$2:$K$174,3,FALSE),0)</f>
        <v>0</v>
      </c>
      <c r="U702" s="1843">
        <f>IFERROR(VLOOKUP($A702,'2021'!$B$2:$K$174,4,FALSE),0)</f>
        <v>0</v>
      </c>
      <c r="V702" s="1843">
        <f>IFERROR(VLOOKUP($A702,'2021'!$B$2:$K$174,5,FALSE),0)</f>
        <v>0</v>
      </c>
      <c r="W702" s="1843">
        <f>IFERROR(VLOOKUP($A702,'2021'!$B$2:$K$174,8,FALSE),0)</f>
        <v>0</v>
      </c>
      <c r="X702" s="1740">
        <f>IFERROR(VLOOKUP($A702,'2021'!$B$2:$K$174,10,FALSE),0)</f>
        <v>0</v>
      </c>
      <c r="Y702" s="1700">
        <f>IFERROR(VLOOKUP($A702,'2020'!$B$2:$K$170,3,FALSE),0)</f>
        <v>0</v>
      </c>
      <c r="Z702" s="1829">
        <f>IFERROR(VLOOKUP($A702,'2020'!$B$2:$K$170,4,FALSE),0)</f>
        <v>0</v>
      </c>
      <c r="AA702" s="1829">
        <f>IFERROR(VLOOKUP($A702,'2020'!$B$2:$K$170,5,FALSE),0)</f>
        <v>0</v>
      </c>
      <c r="AB702" s="1829">
        <f>IFERROR(VLOOKUP($A702,'2020'!$B$2:$K$170,8,FALSE),0)</f>
        <v>0</v>
      </c>
      <c r="AC702" s="1740">
        <f>IFERROR(VLOOKUP($A702,'2020'!$B$2:$K$170,10,FALSE),0)</f>
        <v>0</v>
      </c>
      <c r="AD702" s="1700">
        <f>IFERROR(VLOOKUP($A702,'2019'!$B$2:$K$170,3,FALSE),0)</f>
        <v>0</v>
      </c>
      <c r="AE702" s="1823">
        <f>IFERROR(VLOOKUP($A702,'2019'!$B$2:$K$170,4,FALSE),0)</f>
        <v>0</v>
      </c>
      <c r="AF702" s="1823">
        <f>IFERROR(VLOOKUP($A702,'2019'!$B$2:$K$170,5,FALSE),0)</f>
        <v>0</v>
      </c>
      <c r="AG702" s="1823">
        <f>IFERROR(VLOOKUP($A702,'2019'!$B$2:$K$170,8,FALSE),0)</f>
        <v>0</v>
      </c>
      <c r="AH702" s="1740">
        <f>IFERROR(VLOOKUP($A702,'2019'!$B$2:$K$170,10,FALSE),0)</f>
        <v>0</v>
      </c>
      <c r="AI702" s="1700">
        <f>IFERROR(VLOOKUP($A702,'2018'!$B$2:$K$170,3,FALSE),0)</f>
        <v>0</v>
      </c>
      <c r="AJ702" s="1821">
        <f>IFERROR(VLOOKUP($A702,'2018'!$B$2:$K$170,4,FALSE),0)</f>
        <v>0</v>
      </c>
      <c r="AK702" s="1821">
        <f>IFERROR(VLOOKUP($A702,'2018'!$B$2:$K$170,5,FALSE),0)</f>
        <v>0</v>
      </c>
      <c r="AL702" s="1821">
        <f>IFERROR(VLOOKUP($A702,'2018'!$B$2:$K$170,8,FALSE),0)</f>
        <v>0</v>
      </c>
      <c r="AM702" s="1740">
        <f>IFERROR(VLOOKUP($A702,'2018'!$B$2:$K$170,10,FALSE),0)</f>
        <v>0</v>
      </c>
      <c r="AN702" s="1700">
        <f>IFERROR(VLOOKUP($A702,'2017'!$B$2:$J$163,2,FALSE),0)</f>
        <v>0</v>
      </c>
      <c r="AO702" s="1815">
        <f>IFERROR(VLOOKUP($A702,'2017'!$B$2:$J$163,3,FALSE),0)</f>
        <v>0</v>
      </c>
      <c r="AP702" s="1815">
        <f>IFERROR(VLOOKUP($A702,'2017'!$B$2:$J$163,4,FALSE),0)</f>
        <v>0</v>
      </c>
      <c r="AQ702" s="1815">
        <f>IFERROR(VLOOKUP($A702,'2017'!$B$2:$J$163,7,FALSE),0)</f>
        <v>0</v>
      </c>
      <c r="AR702" s="1740">
        <f>IFERROR(VLOOKUP($A702,'2017'!$B$2:$J$163,9,FALSE),0)</f>
        <v>0</v>
      </c>
      <c r="AS702" s="1700">
        <f>IFERROR(VLOOKUP($A702,'2016'!$B$2:$K$165,3,FALSE),0)</f>
        <v>24</v>
      </c>
      <c r="AT702" s="1796">
        <f>IFERROR(VLOOKUP($A702,'2016'!$B$2:$K$165,4,FALSE),0)</f>
        <v>6</v>
      </c>
      <c r="AU702" s="1796">
        <f>IFERROR(VLOOKUP($A702,'2016'!$B$2:$K$165,5,FALSE),0)</f>
        <v>10</v>
      </c>
      <c r="AV702" s="1796">
        <f>IFERROR(VLOOKUP($A702,'2016'!$B$2:$K$165,8,FALSE),0)</f>
        <v>0</v>
      </c>
      <c r="AW702" s="1740">
        <f>IFERROR(VLOOKUP($A702,'2016'!$B$2:$K$165,10,FALSE),0)</f>
        <v>0.41699999999999998</v>
      </c>
      <c r="AX702" s="1700">
        <f>IFERROR(VLOOKUP($A702,'2015'!$B$2:$K$165,3,FALSE),0)</f>
        <v>0</v>
      </c>
      <c r="AY702" s="1796">
        <f>IFERROR(VLOOKUP($A702,'2015'!$B$2:$K$165,4,FALSE),0)</f>
        <v>0</v>
      </c>
      <c r="AZ702" s="1796">
        <f>IFERROR(VLOOKUP($A702,'2015'!$B$2:$K$165,5,FALSE),0)</f>
        <v>0</v>
      </c>
      <c r="BA702" s="1796">
        <f>IFERROR(VLOOKUP($A702,'2015'!$B$2:$K$165,8,FALSE),0)</f>
        <v>0</v>
      </c>
      <c r="BB702" s="1740">
        <f>IFERROR(VLOOKUP($A702,'2015'!$B$2:$K$165,10,FALSE),0)</f>
        <v>0</v>
      </c>
      <c r="BC702" s="1700">
        <f>IFERROR(VLOOKUP($A702,'2014'!$B$2:$K$157,3,FALSE),0)</f>
        <v>0</v>
      </c>
      <c r="BD702" s="1796">
        <f>IFERROR(VLOOKUP($A702,'2014'!$B$2:$K$157,4,FALSE),0)</f>
        <v>0</v>
      </c>
      <c r="BE702" s="1796">
        <f>IFERROR(VLOOKUP($A702,'2014'!$B$2:$K$157,5,FALSE),0)</f>
        <v>0</v>
      </c>
      <c r="BF702" s="1796">
        <f>IFERROR(VLOOKUP($A702,'2014'!$B$2:$K$157,8,FALSE),0)</f>
        <v>0</v>
      </c>
      <c r="BG702" s="1740">
        <f>IFERROR(VLOOKUP($A702,'2014'!$B$2:$K$157,10,FALSE),0)</f>
        <v>0</v>
      </c>
      <c r="BH702" s="1700">
        <f>IFERROR(VLOOKUP($A702,'2013'!$D$4:$I$249,2,FALSE),0)</f>
        <v>0</v>
      </c>
      <c r="BI702" s="1796">
        <f>IFERROR(VLOOKUP($A702,'2013'!$D$4:$I$249,3,FALSE),0)</f>
        <v>0</v>
      </c>
      <c r="BJ702" s="1796">
        <f>IFERROR(VLOOKUP($A702,'2013'!$D$4:$I$249,4,FALSE),0)</f>
        <v>0</v>
      </c>
      <c r="BK702" s="1796">
        <f>IFERROR(VLOOKUP($A702,'2013'!$D$4:$I$249,5,FALSE),0)</f>
        <v>0</v>
      </c>
      <c r="BL702" s="1740">
        <f>IFERROR(VLOOKUP($A702,'2013'!$D$4:$I$249,6,FALSE),0)</f>
        <v>0</v>
      </c>
      <c r="BM702" s="1737">
        <f>IFERROR(VLOOKUP($A702,'2012'!$D$3:$O$172,2,FALSE),0)</f>
        <v>0</v>
      </c>
      <c r="BN702" s="1796">
        <f>IFERROR(VLOOKUP($A702,'2012'!$D$3:$O$172,3,FALSE),0)</f>
        <v>0</v>
      </c>
      <c r="BO702" s="1743">
        <f>IFERROR(VLOOKUP($A702,'2012'!$D$3:$O$172,4,FALSE),0)</f>
        <v>0</v>
      </c>
      <c r="BP702" s="1700">
        <f>IFERROR(VLOOKUP($A702,'2012'!$D$3:$O$172,5,FALSE),0)</f>
        <v>0</v>
      </c>
      <c r="BQ702" s="1796">
        <f>IFERROR(VLOOKUP($A702,'2012'!$D$3:$O$172,6,FALSE),0)</f>
        <v>0</v>
      </c>
      <c r="BR702" s="1796">
        <f>IFERROR(VLOOKUP($A702,'2012'!$D$3:$O$172,7,FALSE),0)</f>
        <v>0</v>
      </c>
      <c r="BS702" s="1796">
        <f>IFERROR(VLOOKUP($A702,'2012'!$D$3:$O$172,8,FALSE),0)</f>
        <v>0</v>
      </c>
      <c r="BT702" s="1740">
        <f>IFERROR(VLOOKUP($A702,'2012'!$D$3:$O$172,9,FALSE),0)</f>
        <v>0</v>
      </c>
      <c r="BV702" s="1796"/>
      <c r="BX702" s="1700">
        <f>IFERROR(VLOOKUP($A702,'2011'!$D$4:$I$251,2,FALSE),0)</f>
        <v>0</v>
      </c>
      <c r="BY702" s="1796">
        <f>IFERROR(VLOOKUP($A702,'2011'!$D$4:$I$251,3,FALSE),0)</f>
        <v>0</v>
      </c>
      <c r="BZ702" s="1796">
        <f>IFERROR(VLOOKUP($A702,'2011'!$D$4:$I$251,4,FALSE),0)</f>
        <v>0</v>
      </c>
      <c r="CA702" s="1796">
        <f>IFERROR(VLOOKUP($A702,'2011'!$D$4:$I$251,5,FALSE),0)</f>
        <v>0</v>
      </c>
      <c r="CB702" s="1740">
        <f>IFERROR(VLOOKUP($A702,'2011'!$D$4:$I$251,6,FALSE),0)</f>
        <v>0</v>
      </c>
      <c r="CC702" s="1700">
        <f>IFERROR(VLOOKUP($A702,'2010'!$C$3:$H$234,2,FALSE),0)</f>
        <v>0</v>
      </c>
      <c r="CD702" s="1796">
        <f>IFERROR(VLOOKUP($A702,'2010'!$C$3:$H$234,3,FALSE),0)</f>
        <v>0</v>
      </c>
      <c r="CE702" s="1796">
        <f>IFERROR(VLOOKUP($A702,'2010'!$C$3:$H$234,4,FALSE),0)</f>
        <v>0</v>
      </c>
      <c r="CF702" s="1796">
        <f>IFERROR(VLOOKUP($A702,'2010'!$C$3:$H$234,5,FALSE),0)</f>
        <v>0</v>
      </c>
      <c r="CG702" s="1740">
        <f>IFERROR(VLOOKUP($A702,'2010'!$C$3:$H$234,6,FALSE),0)</f>
        <v>0</v>
      </c>
      <c r="CH702" s="1700">
        <f>IFERROR(VLOOKUP($A702,'2009'!$C$3:$H$242,2,FALSE),0)</f>
        <v>0</v>
      </c>
      <c r="CI702" s="1796">
        <f>IFERROR(VLOOKUP($A702,'2009'!$C$3:$H$242,3,FALSE),0)</f>
        <v>0</v>
      </c>
      <c r="CJ702" s="1796">
        <f>IFERROR(VLOOKUP($A702,'2009'!$C$3:$H$242,4,FALSE),0)</f>
        <v>0</v>
      </c>
      <c r="CK702" s="1796">
        <f>IFERROR(VLOOKUP($A702,'2009'!$C$3:$H$242,5,FALSE),0)</f>
        <v>0</v>
      </c>
      <c r="CL702" s="1740">
        <f>IFERROR(VLOOKUP($A702,'2009'!$C$3:$H$242,6,FALSE),0)</f>
        <v>0</v>
      </c>
      <c r="CM702" s="1700">
        <f>IFERROR(VLOOKUP($A702,'2008'!$C$3:$H$229,2,FALSE),0)</f>
        <v>0</v>
      </c>
      <c r="CN702" s="1796">
        <f>IFERROR(VLOOKUP($A702,'2008'!$C$3:$H$229,3,FALSE),0)</f>
        <v>0</v>
      </c>
      <c r="CO702" s="1796">
        <f>IFERROR(VLOOKUP($A702,'2008'!$C$3:$H$229,4,FALSE),0)</f>
        <v>0</v>
      </c>
      <c r="CP702" s="1796">
        <f>IFERROR(VLOOKUP($A702,'2008'!$C$3:$H$229,5,FALSE),0)</f>
        <v>0</v>
      </c>
      <c r="CQ702" s="1740">
        <f>IFERROR(VLOOKUP($A702,'2008'!$C$3:$H$229,6,FALSE),0)</f>
        <v>0</v>
      </c>
      <c r="CR702" s="1700">
        <f>IFERROR(VLOOKUP($A702,'2007'!$C$3:$M$238,7,FALSE),0)</f>
        <v>0</v>
      </c>
      <c r="CS702" s="1796">
        <f>IFERROR(VLOOKUP($A702,'2007'!$C$3:$M$238,8,FALSE),0)</f>
        <v>0</v>
      </c>
      <c r="CT702" s="1796">
        <f>IFERROR(VLOOKUP($A702,'2007'!$C$3:$M$238,9,FALSE),0)</f>
        <v>0</v>
      </c>
      <c r="CU702" s="1796">
        <f>IFERROR(VLOOKUP($A702,'2007'!$C$3:$M$238,10,FALSE),0)</f>
        <v>0</v>
      </c>
      <c r="CV702" s="1740">
        <f>IFERROR(VLOOKUP($A702,'2007'!$C$3:$M$238,11,FALSE),0)</f>
        <v>0</v>
      </c>
      <c r="CW702" s="1700">
        <f>IFERROR(VLOOKUP($A702,'2006'!$A$2:$F$200,2,FALSE),0)</f>
        <v>0</v>
      </c>
      <c r="CX702" s="1796">
        <f>IFERROR(VLOOKUP($A702,'2006'!$A$2:$F$200,4,FALSE),0)</f>
        <v>0</v>
      </c>
      <c r="CY702" s="1796">
        <f>IFERROR(VLOOKUP($A702,'2006'!$A$2:$F$200,5,FALSE),0)</f>
        <v>0</v>
      </c>
      <c r="CZ702" s="1740">
        <f>IFERROR(VLOOKUP($A702,'2006'!$A$2:$F$200,6,FALSE),0)</f>
        <v>0</v>
      </c>
      <c r="DA702" s="1700">
        <f>IFERROR(VLOOKUP($A702,'2005'!$C$3:$M$205,8,FALSE),0)</f>
        <v>0</v>
      </c>
      <c r="DB702" s="1796">
        <f>IFERROR(VLOOKUP($A702,'2005'!$C$3:$M$205,9,FALSE),0)</f>
        <v>0</v>
      </c>
      <c r="DC702" s="1796">
        <f>IFERROR(VLOOKUP($A702,'2005'!$C$3:$M$205,10,FALSE),0)</f>
        <v>0</v>
      </c>
      <c r="DD702" s="1740">
        <f>IFERROR(VLOOKUP($A702,'2005'!$C$3:$M$205,11,FALSE),0)</f>
        <v>0</v>
      </c>
      <c r="DE702" s="1700">
        <f>IFERROR(VLOOKUP($A702,'2004'!$C$3:$M$213,8,FALSE),0)</f>
        <v>0</v>
      </c>
      <c r="DF702" s="1796">
        <f>IFERROR(VLOOKUP($A702,'2004'!$C$3:$M$213,9,FALSE),0)</f>
        <v>0</v>
      </c>
      <c r="DG702" s="1796">
        <f>IFERROR(VLOOKUP($A702,'2004'!$C$3:$M$213,10,FALSE),0)</f>
        <v>0</v>
      </c>
      <c r="DH702" s="1740">
        <f>IFERROR(VLOOKUP($A702,'2004'!$C$3:$M$213,11,FALSE),0)</f>
        <v>0</v>
      </c>
      <c r="DI702" s="1700">
        <f>IFERROR(VLOOKUP($A702,'2003'!$C$3:$Q$214,12,FALSE),0)</f>
        <v>0</v>
      </c>
      <c r="DJ702" s="1796">
        <f>IFERROR(VLOOKUP($A702,'2003'!$C$3:$Q$214,13,FALSE),0)</f>
        <v>0</v>
      </c>
      <c r="DK702" s="1796">
        <f>IFERROR(VLOOKUP($A702,'2003'!$C$3:$Q$214,14,FALSE),0)</f>
        <v>0</v>
      </c>
      <c r="DL702" s="1740">
        <f>IFERROR(VLOOKUP($A702,'2003'!$C$3:$Q$214,15,FALSE),0)</f>
        <v>0</v>
      </c>
      <c r="DM702" s="1700">
        <f>IFERROR(VLOOKUP($A702,'2002'!$D$3:$R$214,12,FALSE),0)</f>
        <v>0</v>
      </c>
      <c r="DN702" s="1796">
        <f>IFERROR(VLOOKUP($A702,'2002'!$D$3:$R$214,13,FALSE),0)</f>
        <v>0</v>
      </c>
      <c r="DO702" s="1796">
        <f>IFERROR(VLOOKUP($A702,'2002'!$D$3:$R$214,14,FALSE),0)</f>
        <v>0</v>
      </c>
      <c r="DP702" s="1788">
        <f>IFERROR(VLOOKUP($A702,'2002'!$D$3:$R$214,15,FALSE),0)</f>
        <v>0</v>
      </c>
      <c r="DQ702" s="1700">
        <f>IFERROR(VLOOKUP($A702,'Pre 2002'!$C$3:$CK$382,84,FALSE),0)</f>
        <v>0</v>
      </c>
      <c r="DR702" s="1796">
        <f>IFERROR(VLOOKUP($A702,'Pre 2002'!$C$3:$CK$382,85,FALSE),0)</f>
        <v>0</v>
      </c>
      <c r="DS702" s="1796">
        <f>IFERROR(VLOOKUP($A702,'Pre 2002'!$C$3:$CK$382,86,FALSE),0)</f>
        <v>0</v>
      </c>
      <c r="DT702" s="1790">
        <f>IFERROR(VLOOKUP($A702,'Pre 2002'!$C$3:$CK$382,87,FALSE),0)</f>
        <v>0</v>
      </c>
      <c r="DU702" s="1741">
        <f>IFERROR(VLOOKUP(A702,'Pre 2002'!$C$3:$CG$382,83,FALSE),0)</f>
        <v>0</v>
      </c>
    </row>
    <row r="703" spans="1:125">
      <c r="A703" s="1579" t="s">
        <v>1771</v>
      </c>
      <c r="B703" s="1562">
        <f t="shared" si="248"/>
        <v>12</v>
      </c>
      <c r="C703" s="1562">
        <f t="shared" si="249"/>
        <v>5</v>
      </c>
      <c r="D703" s="1562">
        <f t="shared" si="250"/>
        <v>0</v>
      </c>
      <c r="E703" s="1563">
        <f t="shared" si="251"/>
        <v>0.41666666666666669</v>
      </c>
      <c r="F703" s="1786">
        <f t="shared" si="252"/>
        <v>1</v>
      </c>
      <c r="G703" s="1595">
        <v>2011</v>
      </c>
      <c r="H703" s="1567">
        <f>IF(BC703&gt;0,1,0)+IF(BH703&gt;0,1,0)+IF(BP703&gt;0,1,0)+IF(BX703&gt;0,1,0)+IF(CC703&gt;0,1,0)+IF(CH703&gt;0,1,0)+IF(CM703&gt;0,1,0)+IF(CR703&gt;0,1,0)+IF(CW703&gt;0,1,0)+IF(DA703&gt;0,1,0)+IF(DE703&gt;0,1,0)+IF(DI703&gt;0,1,0)+IF(DM703&gt;0,1,0)+DU703</f>
        <v>1</v>
      </c>
      <c r="I703" s="1734">
        <f>SUM(BC703,BH703,BP703,BX703,CC703,CH703,CM703,CR703,CW703,DA703,DE703,DI703,DM703,DQ703)</f>
        <v>12</v>
      </c>
      <c r="J703" s="1734">
        <f t="shared" si="273"/>
        <v>5</v>
      </c>
      <c r="K703" s="1734">
        <f t="shared" si="273"/>
        <v>0</v>
      </c>
      <c r="L703" s="1806">
        <f>IF(I703=0,0,J703/I703)</f>
        <v>0.41666666666666669</v>
      </c>
      <c r="O703" s="1700">
        <f>IFERROR(VLOOKUP($A703,'2022'!$B$2:$K$174,3,FALSE),0)</f>
        <v>0</v>
      </c>
      <c r="P703" s="1858">
        <f>IFERROR(VLOOKUP($A703,'2022'!$B$2:$K$174,4,FALSE),0)</f>
        <v>0</v>
      </c>
      <c r="Q703" s="1858">
        <f>IFERROR(VLOOKUP($A703,'2022'!$B$2:$K$174,5,FALSE),0)</f>
        <v>0</v>
      </c>
      <c r="R703" s="1858">
        <f>IFERROR(VLOOKUP($A703,'2022'!$B$2:$K$174,8,FALSE),0)</f>
        <v>0</v>
      </c>
      <c r="S703" s="1740">
        <f>IFERROR(VLOOKUP($A703,'2022'!$B$2:$K$174,10,FALSE),0)</f>
        <v>0</v>
      </c>
      <c r="T703" s="1700">
        <f>IFERROR(VLOOKUP($A703,'2021'!$B$2:$K$174,3,FALSE),0)</f>
        <v>0</v>
      </c>
      <c r="U703" s="1843">
        <f>IFERROR(VLOOKUP($A703,'2021'!$B$2:$K$174,4,FALSE),0)</f>
        <v>0</v>
      </c>
      <c r="V703" s="1843">
        <f>IFERROR(VLOOKUP($A703,'2021'!$B$2:$K$174,5,FALSE),0)</f>
        <v>0</v>
      </c>
      <c r="W703" s="1843">
        <f>IFERROR(VLOOKUP($A703,'2021'!$B$2:$K$174,8,FALSE),0)</f>
        <v>0</v>
      </c>
      <c r="X703" s="1740">
        <f>IFERROR(VLOOKUP($A703,'2021'!$B$2:$K$174,10,FALSE),0)</f>
        <v>0</v>
      </c>
      <c r="Y703" s="1700">
        <f>IFERROR(VLOOKUP($A703,'2020'!$B$2:$K$170,3,FALSE),0)</f>
        <v>0</v>
      </c>
      <c r="Z703" s="1829">
        <f>IFERROR(VLOOKUP($A703,'2020'!$B$2:$K$170,4,FALSE),0)</f>
        <v>0</v>
      </c>
      <c r="AA703" s="1829">
        <f>IFERROR(VLOOKUP($A703,'2020'!$B$2:$K$170,5,FALSE),0)</f>
        <v>0</v>
      </c>
      <c r="AB703" s="1829">
        <f>IFERROR(VLOOKUP($A703,'2020'!$B$2:$K$170,8,FALSE),0)</f>
        <v>0</v>
      </c>
      <c r="AC703" s="1740">
        <f>IFERROR(VLOOKUP($A703,'2020'!$B$2:$K$170,10,FALSE),0)</f>
        <v>0</v>
      </c>
      <c r="AD703" s="1700">
        <f>IFERROR(VLOOKUP($A703,'2019'!$B$2:$K$170,3,FALSE),0)</f>
        <v>0</v>
      </c>
      <c r="AE703" s="1823">
        <f>IFERROR(VLOOKUP($A703,'2019'!$B$2:$K$170,4,FALSE),0)</f>
        <v>0</v>
      </c>
      <c r="AF703" s="1823">
        <f>IFERROR(VLOOKUP($A703,'2019'!$B$2:$K$170,5,FALSE),0)</f>
        <v>0</v>
      </c>
      <c r="AG703" s="1823">
        <f>IFERROR(VLOOKUP($A703,'2019'!$B$2:$K$170,8,FALSE),0)</f>
        <v>0</v>
      </c>
      <c r="AH703" s="1740">
        <f>IFERROR(VLOOKUP($A703,'2019'!$B$2:$K$170,10,FALSE),0)</f>
        <v>0</v>
      </c>
      <c r="AI703" s="1700">
        <f>IFERROR(VLOOKUP($A703,'2018'!$B$2:$K$170,3,FALSE),0)</f>
        <v>0</v>
      </c>
      <c r="AJ703" s="1821">
        <f>IFERROR(VLOOKUP($A703,'2018'!$B$2:$K$170,4,FALSE),0)</f>
        <v>0</v>
      </c>
      <c r="AK703" s="1821">
        <f>IFERROR(VLOOKUP($A703,'2018'!$B$2:$K$170,5,FALSE),0)</f>
        <v>0</v>
      </c>
      <c r="AL703" s="1821">
        <f>IFERROR(VLOOKUP($A703,'2018'!$B$2:$K$170,8,FALSE),0)</f>
        <v>0</v>
      </c>
      <c r="AM703" s="1740">
        <f>IFERROR(VLOOKUP($A703,'2018'!$B$2:$K$170,10,FALSE),0)</f>
        <v>0</v>
      </c>
      <c r="AN703" s="1700">
        <f>IFERROR(VLOOKUP($A703,'2017'!$B$2:$J$163,2,FALSE),0)</f>
        <v>0</v>
      </c>
      <c r="AO703" s="1815">
        <f>IFERROR(VLOOKUP($A703,'2017'!$B$2:$J$163,3,FALSE),0)</f>
        <v>0</v>
      </c>
      <c r="AP703" s="1815">
        <f>IFERROR(VLOOKUP($A703,'2017'!$B$2:$J$163,4,FALSE),0)</f>
        <v>0</v>
      </c>
      <c r="AQ703" s="1815">
        <f>IFERROR(VLOOKUP($A703,'2017'!$B$2:$J$163,7,FALSE),0)</f>
        <v>0</v>
      </c>
      <c r="AR703" s="1740">
        <f>IFERROR(VLOOKUP($A703,'2017'!$B$2:$J$163,9,FALSE),0)</f>
        <v>0</v>
      </c>
      <c r="AS703" s="1700">
        <f>IFERROR(VLOOKUP($A703,'2016'!$B$2:$K$165,3,FALSE),0)</f>
        <v>0</v>
      </c>
      <c r="AT703" s="1796">
        <f>IFERROR(VLOOKUP($A703,'2016'!$B$2:$K$165,4,FALSE),0)</f>
        <v>0</v>
      </c>
      <c r="AU703" s="1796">
        <f>IFERROR(VLOOKUP($A703,'2016'!$B$2:$K$165,5,FALSE),0)</f>
        <v>0</v>
      </c>
      <c r="AV703" s="1796">
        <f>IFERROR(VLOOKUP($A703,'2016'!$B$2:$K$165,8,FALSE),0)</f>
        <v>0</v>
      </c>
      <c r="AW703" s="1740">
        <f>IFERROR(VLOOKUP($A703,'2016'!$B$2:$K$165,10,FALSE),0)</f>
        <v>0</v>
      </c>
      <c r="AX703" s="1700">
        <f>IFERROR(VLOOKUP($A703,'2015'!$B$2:$K$165,3,FALSE),0)</f>
        <v>0</v>
      </c>
      <c r="AY703" s="1796">
        <f>IFERROR(VLOOKUP($A703,'2015'!$B$2:$K$165,4,FALSE),0)</f>
        <v>0</v>
      </c>
      <c r="AZ703" s="1796">
        <f>IFERROR(VLOOKUP($A703,'2015'!$B$2:$K$165,5,FALSE),0)</f>
        <v>0</v>
      </c>
      <c r="BA703" s="1796">
        <f>IFERROR(VLOOKUP($A703,'2015'!$B$2:$K$165,8,FALSE),0)</f>
        <v>0</v>
      </c>
      <c r="BB703" s="1740">
        <f>IFERROR(VLOOKUP($A703,'2015'!$B$2:$K$165,10,FALSE),0)</f>
        <v>0</v>
      </c>
      <c r="BC703" s="1700">
        <f>IFERROR(VLOOKUP($A703,'2014'!$B$2:$K$157,3,FALSE),0)</f>
        <v>0</v>
      </c>
      <c r="BD703" s="1796">
        <f>IFERROR(VLOOKUP($A703,'2014'!$B$2:$K$157,4,FALSE),0)</f>
        <v>0</v>
      </c>
      <c r="BE703" s="1796">
        <f>IFERROR(VLOOKUP($A703,'2014'!$B$2:$K$157,5,FALSE),0)</f>
        <v>0</v>
      </c>
      <c r="BF703" s="1796">
        <f>IFERROR(VLOOKUP($A703,'2014'!$B$2:$K$157,8,FALSE),0)</f>
        <v>0</v>
      </c>
      <c r="BG703" s="1740">
        <f>IFERROR(VLOOKUP($A703,'2014'!$B$2:$K$157,10,FALSE),0)</f>
        <v>0</v>
      </c>
      <c r="BH703" s="1700">
        <f>IFERROR(VLOOKUP($A703,'2013'!$D$4:$I$249,2,FALSE),0)</f>
        <v>0</v>
      </c>
      <c r="BI703" s="1796">
        <f>IFERROR(VLOOKUP($A703,'2013'!$D$4:$I$249,3,FALSE),0)</f>
        <v>0</v>
      </c>
      <c r="BJ703" s="1796">
        <f>IFERROR(VLOOKUP($A703,'2013'!$D$4:$I$249,4,FALSE),0)</f>
        <v>0</v>
      </c>
      <c r="BK703" s="1796">
        <f>IFERROR(VLOOKUP($A703,'2013'!$D$4:$I$249,5,FALSE),0)</f>
        <v>0</v>
      </c>
      <c r="BL703" s="1740">
        <f>IFERROR(VLOOKUP($A703,'2013'!$D$4:$I$249,6,FALSE),0)</f>
        <v>0</v>
      </c>
      <c r="BM703" s="1737">
        <f>IFERROR(VLOOKUP($A703,'2012'!$D$3:$O$172,2,FALSE),0)</f>
        <v>0</v>
      </c>
      <c r="BN703" s="1796">
        <f>IFERROR(VLOOKUP($A703,'2012'!$D$3:$O$172,3,FALSE),0)</f>
        <v>0</v>
      </c>
      <c r="BO703" s="1743">
        <f>IFERROR(VLOOKUP($A703,'2012'!$D$3:$O$172,4,FALSE),0)</f>
        <v>0</v>
      </c>
      <c r="BP703" s="1700">
        <f>IFERROR(VLOOKUP($A703,'2012'!$D$3:$O$172,5,FALSE),0)</f>
        <v>0</v>
      </c>
      <c r="BQ703" s="1796">
        <f>IFERROR(VLOOKUP($A703,'2012'!$D$3:$O$172,6,FALSE),0)</f>
        <v>0</v>
      </c>
      <c r="BR703" s="1796">
        <f>IFERROR(VLOOKUP($A703,'2012'!$D$3:$O$172,7,FALSE),0)</f>
        <v>0</v>
      </c>
      <c r="BS703" s="1796">
        <f>IFERROR(VLOOKUP($A703,'2012'!$D$3:$O$172,8,FALSE),0)</f>
        <v>0</v>
      </c>
      <c r="BT703" s="1740">
        <f>IFERROR(VLOOKUP($A703,'2012'!$D$3:$O$172,9,FALSE),0)</f>
        <v>0</v>
      </c>
      <c r="BV703" s="1796"/>
      <c r="BX703" s="1700">
        <f>IFERROR(VLOOKUP($A703,'2011'!$D$4:$I$251,2,FALSE),0)</f>
        <v>12</v>
      </c>
      <c r="BY703" s="1796">
        <f>IFERROR(VLOOKUP($A703,'2011'!$D$4:$I$251,3,FALSE),0)</f>
        <v>4</v>
      </c>
      <c r="BZ703" s="1796">
        <f>IFERROR(VLOOKUP($A703,'2011'!$D$4:$I$251,4,FALSE),0)</f>
        <v>5</v>
      </c>
      <c r="CA703" s="1796">
        <f>IFERROR(VLOOKUP($A703,'2011'!$D$4:$I$251,5,FALSE),0)</f>
        <v>0</v>
      </c>
      <c r="CB703" s="1740">
        <f>IFERROR(VLOOKUP($A703,'2011'!$D$4:$I$251,6,FALSE),0)</f>
        <v>0.41666666666666669</v>
      </c>
      <c r="CC703" s="1700">
        <f>IFERROR(VLOOKUP($A703,'2010'!$C$3:$H$234,2,FALSE),0)</f>
        <v>0</v>
      </c>
      <c r="CD703" s="1796">
        <f>IFERROR(VLOOKUP($A703,'2010'!$C$3:$H$234,3,FALSE),0)</f>
        <v>0</v>
      </c>
      <c r="CE703" s="1796">
        <f>IFERROR(VLOOKUP($A703,'2010'!$C$3:$H$234,4,FALSE),0)</f>
        <v>0</v>
      </c>
      <c r="CF703" s="1796">
        <f>IFERROR(VLOOKUP($A703,'2010'!$C$3:$H$234,5,FALSE),0)</f>
        <v>0</v>
      </c>
      <c r="CG703" s="1740">
        <f>IFERROR(VLOOKUP($A703,'2010'!$C$3:$H$234,6,FALSE),0)</f>
        <v>0</v>
      </c>
      <c r="CH703" s="1700">
        <f>IFERROR(VLOOKUP($A703,'2009'!$C$3:$H$242,2,FALSE),0)</f>
        <v>0</v>
      </c>
      <c r="CI703" s="1796">
        <f>IFERROR(VLOOKUP($A703,'2009'!$C$3:$H$242,3,FALSE),0)</f>
        <v>0</v>
      </c>
      <c r="CJ703" s="1796">
        <f>IFERROR(VLOOKUP($A703,'2009'!$C$3:$H$242,4,FALSE),0)</f>
        <v>0</v>
      </c>
      <c r="CK703" s="1796">
        <f>IFERROR(VLOOKUP($A703,'2009'!$C$3:$H$242,5,FALSE),0)</f>
        <v>0</v>
      </c>
      <c r="CL703" s="1740">
        <f>IFERROR(VLOOKUP($A703,'2009'!$C$3:$H$242,6,FALSE),0)</f>
        <v>0</v>
      </c>
      <c r="CM703" s="1700">
        <f>IFERROR(VLOOKUP($A703,'2008'!$C$3:$H$229,2,FALSE),0)</f>
        <v>0</v>
      </c>
      <c r="CN703" s="1796">
        <f>IFERROR(VLOOKUP($A703,'2008'!$C$3:$H$229,3,FALSE),0)</f>
        <v>0</v>
      </c>
      <c r="CO703" s="1796">
        <f>IFERROR(VLOOKUP($A703,'2008'!$C$3:$H$229,4,FALSE),0)</f>
        <v>0</v>
      </c>
      <c r="CP703" s="1796">
        <f>IFERROR(VLOOKUP($A703,'2008'!$C$3:$H$229,5,FALSE),0)</f>
        <v>0</v>
      </c>
      <c r="CQ703" s="1740">
        <f>IFERROR(VLOOKUP($A703,'2008'!$C$3:$H$229,6,FALSE),0)</f>
        <v>0</v>
      </c>
      <c r="CR703" s="1700">
        <f>IFERROR(VLOOKUP($A703,'2007'!$C$3:$M$238,7,FALSE),0)</f>
        <v>0</v>
      </c>
      <c r="CS703" s="1796">
        <f>IFERROR(VLOOKUP($A703,'2007'!$C$3:$M$238,8,FALSE),0)</f>
        <v>0</v>
      </c>
      <c r="CT703" s="1796">
        <f>IFERROR(VLOOKUP($A703,'2007'!$C$3:$M$238,9,FALSE),0)</f>
        <v>0</v>
      </c>
      <c r="CU703" s="1796">
        <f>IFERROR(VLOOKUP($A703,'2007'!$C$3:$M$238,10,FALSE),0)</f>
        <v>0</v>
      </c>
      <c r="CV703" s="1740">
        <f>IFERROR(VLOOKUP($A703,'2007'!$C$3:$M$238,11,FALSE),0)</f>
        <v>0</v>
      </c>
      <c r="CW703" s="1700">
        <f>IFERROR(VLOOKUP($A703,'2006'!$A$2:$F$200,2,FALSE),0)</f>
        <v>0</v>
      </c>
      <c r="CX703" s="1796">
        <f>IFERROR(VLOOKUP($A703,'2006'!$A$2:$F$200,4,FALSE),0)</f>
        <v>0</v>
      </c>
      <c r="CY703" s="1796">
        <f>IFERROR(VLOOKUP($A703,'2006'!$A$2:$F$200,5,FALSE),0)</f>
        <v>0</v>
      </c>
      <c r="CZ703" s="1740">
        <f>IFERROR(VLOOKUP($A703,'2006'!$A$2:$F$200,6,FALSE),0)</f>
        <v>0</v>
      </c>
      <c r="DA703" s="1700">
        <f>IFERROR(VLOOKUP($A703,'2005'!$C$3:$M$205,8,FALSE),0)</f>
        <v>0</v>
      </c>
      <c r="DB703" s="1796">
        <f>IFERROR(VLOOKUP($A703,'2005'!$C$3:$M$205,9,FALSE),0)</f>
        <v>0</v>
      </c>
      <c r="DC703" s="1796">
        <f>IFERROR(VLOOKUP($A703,'2005'!$C$3:$M$205,10,FALSE),0)</f>
        <v>0</v>
      </c>
      <c r="DD703" s="1740">
        <f>IFERROR(VLOOKUP($A703,'2005'!$C$3:$M$205,11,FALSE),0)</f>
        <v>0</v>
      </c>
      <c r="DE703" s="1700">
        <f>IFERROR(VLOOKUP($A703,'2004'!$C$3:$M$213,8,FALSE),0)</f>
        <v>0</v>
      </c>
      <c r="DF703" s="1796">
        <f>IFERROR(VLOOKUP($A703,'2004'!$C$3:$M$213,9,FALSE),0)</f>
        <v>0</v>
      </c>
      <c r="DG703" s="1796">
        <f>IFERROR(VLOOKUP($A703,'2004'!$C$3:$M$213,10,FALSE),0)</f>
        <v>0</v>
      </c>
      <c r="DH703" s="1740">
        <f>IFERROR(VLOOKUP($A703,'2004'!$C$3:$M$213,11,FALSE),0)</f>
        <v>0</v>
      </c>
      <c r="DI703" s="1700">
        <f>IFERROR(VLOOKUP($A703,'2003'!$C$3:$Q$214,12,FALSE),0)</f>
        <v>0</v>
      </c>
      <c r="DJ703" s="1796">
        <f>IFERROR(VLOOKUP($A703,'2003'!$C$3:$Q$214,13,FALSE),0)</f>
        <v>0</v>
      </c>
      <c r="DK703" s="1796">
        <f>IFERROR(VLOOKUP($A703,'2003'!$C$3:$Q$214,14,FALSE),0)</f>
        <v>0</v>
      </c>
      <c r="DL703" s="1740">
        <f>IFERROR(VLOOKUP($A703,'2003'!$C$3:$Q$214,15,FALSE),0)</f>
        <v>0</v>
      </c>
      <c r="DM703" s="1700">
        <f>IFERROR(VLOOKUP($A703,'2002'!$D$3:$R$214,12,FALSE),0)</f>
        <v>0</v>
      </c>
      <c r="DN703" s="1796">
        <f>IFERROR(VLOOKUP($A703,'2002'!$D$3:$R$214,13,FALSE),0)</f>
        <v>0</v>
      </c>
      <c r="DO703" s="1796">
        <f>IFERROR(VLOOKUP($A703,'2002'!$D$3:$R$214,14,FALSE),0)</f>
        <v>0</v>
      </c>
      <c r="DP703" s="1788">
        <f>IFERROR(VLOOKUP($A703,'2002'!$D$3:$R$214,15,FALSE),0)</f>
        <v>0</v>
      </c>
      <c r="DQ703" s="1700">
        <f>IFERROR(VLOOKUP($A703,'Pre 2002'!$C$3:$CK$382,84,FALSE),0)</f>
        <v>0</v>
      </c>
      <c r="DR703" s="1796">
        <f>IFERROR(VLOOKUP($A703,'Pre 2002'!$C$3:$CK$382,85,FALSE),0)</f>
        <v>0</v>
      </c>
      <c r="DS703" s="1796">
        <f>IFERROR(VLOOKUP($A703,'Pre 2002'!$C$3:$CK$382,86,FALSE),0)</f>
        <v>0</v>
      </c>
      <c r="DT703" s="1790">
        <f>IFERROR(VLOOKUP($A703,'Pre 2002'!$C$3:$CK$382,87,FALSE),0)</f>
        <v>0</v>
      </c>
      <c r="DU703" s="1741">
        <f>IFERROR(VLOOKUP(A703,'Pre 2002'!$C$3:$CG$382,83,FALSE),0)</f>
        <v>0</v>
      </c>
    </row>
    <row r="704" spans="1:125">
      <c r="A704" s="1578" t="s">
        <v>2296</v>
      </c>
      <c r="B704" s="1562">
        <f t="shared" si="248"/>
        <v>219</v>
      </c>
      <c r="C704" s="1562">
        <f t="shared" si="249"/>
        <v>91</v>
      </c>
      <c r="D704" s="1562">
        <f t="shared" si="250"/>
        <v>0</v>
      </c>
      <c r="E704" s="1563">
        <f t="shared" si="251"/>
        <v>0.41552511415525112</v>
      </c>
      <c r="F704" s="1786">
        <f t="shared" si="252"/>
        <v>4</v>
      </c>
      <c r="G704" s="1595">
        <v>2019</v>
      </c>
      <c r="H704" s="1817"/>
      <c r="I704" s="1734"/>
      <c r="J704" s="1734"/>
      <c r="K704" s="1734"/>
      <c r="L704" s="1734"/>
      <c r="O704" s="1700">
        <f>IFERROR(VLOOKUP($A704,'2022'!$B$2:$K$174,3,FALSE),0)</f>
        <v>48</v>
      </c>
      <c r="P704" s="1858">
        <f>IFERROR(VLOOKUP($A704,'2022'!$B$2:$K$174,4,FALSE),0)</f>
        <v>12</v>
      </c>
      <c r="Q704" s="1858">
        <f>IFERROR(VLOOKUP($A704,'2022'!$B$2:$K$174,5,FALSE),0)</f>
        <v>14</v>
      </c>
      <c r="R704" s="1858">
        <f>IFERROR(VLOOKUP($A704,'2022'!$B$2:$K$174,8,FALSE),0)</f>
        <v>0</v>
      </c>
      <c r="S704" s="1740">
        <f>IFERROR(VLOOKUP($A704,'2022'!$B$2:$K$174,10,FALSE),0)</f>
        <v>0.29199999999999998</v>
      </c>
      <c r="T704" s="1700">
        <f>IFERROR(VLOOKUP($A704,'2021'!$B$2:$K$174,3,FALSE),0)</f>
        <v>52</v>
      </c>
      <c r="U704" s="1843">
        <f>IFERROR(VLOOKUP($A704,'2021'!$B$2:$K$174,4,FALSE),0)</f>
        <v>19</v>
      </c>
      <c r="V704" s="1843">
        <f>IFERROR(VLOOKUP($A704,'2021'!$B$2:$K$174,5,FALSE),0)</f>
        <v>22</v>
      </c>
      <c r="W704" s="1843">
        <f>IFERROR(VLOOKUP($A704,'2021'!$B$2:$K$174,8,FALSE),0)</f>
        <v>0</v>
      </c>
      <c r="X704" s="1740">
        <f>IFERROR(VLOOKUP($A704,'2021'!$B$2:$K$174,10,FALSE),0)</f>
        <v>0.42299999999999999</v>
      </c>
      <c r="Y704" s="1700">
        <f>IFERROR(VLOOKUP($A704,'2020'!$B$2:$K$170,3,FALSE),0)</f>
        <v>59</v>
      </c>
      <c r="Z704" s="1829">
        <f>IFERROR(VLOOKUP($A704,'2020'!$B$2:$K$170,4,FALSE),0)</f>
        <v>17</v>
      </c>
      <c r="AA704" s="1829">
        <f>IFERROR(VLOOKUP($A704,'2020'!$B$2:$K$170,5,FALSE),0)</f>
        <v>27</v>
      </c>
      <c r="AB704" s="1829">
        <f>IFERROR(VLOOKUP($A704,'2020'!$B$2:$K$170,8,FALSE),0)</f>
        <v>0</v>
      </c>
      <c r="AC704" s="1740">
        <f>IFERROR(VLOOKUP($A704,'2020'!$B$2:$K$170,10,FALSE),0)</f>
        <v>0.45800000000000002</v>
      </c>
      <c r="AD704" s="1700">
        <f>IFERROR(VLOOKUP($A704,'2019'!$B$2:$K$170,3,FALSE),0)</f>
        <v>60</v>
      </c>
      <c r="AE704" s="1823">
        <f>IFERROR(VLOOKUP($A704,'2019'!$B$2:$K$170,4,FALSE),0)</f>
        <v>17</v>
      </c>
      <c r="AF704" s="1823">
        <f>IFERROR(VLOOKUP($A704,'2019'!$B$2:$K$170,5,FALSE),0)</f>
        <v>28</v>
      </c>
      <c r="AG704" s="1823">
        <f>IFERROR(VLOOKUP($A704,'2019'!$B$2:$K$170,8,FALSE),0)</f>
        <v>0</v>
      </c>
      <c r="AH704" s="1740">
        <f>IFERROR(VLOOKUP($A704,'2019'!$B$2:$K$170,10,FALSE),0)</f>
        <v>0.46700000000000003</v>
      </c>
      <c r="AY704" s="1796"/>
      <c r="AZ704" s="1796"/>
      <c r="BA704" s="1796"/>
      <c r="BD704" s="1796"/>
      <c r="BE704" s="1796"/>
      <c r="BF704" s="1796"/>
      <c r="BI704" s="1796"/>
      <c r="BJ704" s="1796"/>
      <c r="BK704" s="1796"/>
      <c r="BN704" s="1796"/>
      <c r="BQ704" s="1796"/>
      <c r="BR704" s="1796"/>
      <c r="BS704" s="1796"/>
      <c r="BV704" s="1796"/>
      <c r="BY704" s="1796"/>
      <c r="BZ704" s="1796"/>
      <c r="CA704" s="1796"/>
      <c r="CD704" s="1796"/>
      <c r="CE704" s="1796"/>
      <c r="CF704" s="1796"/>
      <c r="CI704" s="1796"/>
      <c r="CJ704" s="1796"/>
      <c r="CK704" s="1796"/>
      <c r="CN704" s="1796"/>
      <c r="CO704" s="1796"/>
      <c r="CP704" s="1796"/>
      <c r="CS704" s="1796"/>
      <c r="CT704" s="1796"/>
      <c r="CU704" s="1796"/>
      <c r="CX704" s="1796"/>
      <c r="CY704" s="1796"/>
      <c r="DB704" s="1796"/>
      <c r="DC704" s="1796"/>
      <c r="DF704" s="1796"/>
      <c r="DG704" s="1796"/>
      <c r="DJ704" s="1796"/>
      <c r="DK704" s="1796"/>
      <c r="DN704" s="1796"/>
      <c r="DO704" s="1796"/>
      <c r="DR704" s="1796"/>
      <c r="DS704" s="1796"/>
      <c r="DT704" s="1858"/>
    </row>
    <row r="705" spans="1:125">
      <c r="A705" s="1579" t="s">
        <v>1884</v>
      </c>
      <c r="B705" s="1562">
        <f t="shared" si="248"/>
        <v>792</v>
      </c>
      <c r="C705" s="1562">
        <f t="shared" si="249"/>
        <v>329</v>
      </c>
      <c r="D705" s="1562">
        <f t="shared" si="250"/>
        <v>0</v>
      </c>
      <c r="E705" s="1563">
        <f t="shared" si="251"/>
        <v>0.41540404040404039</v>
      </c>
      <c r="F705" s="1786">
        <f t="shared" si="252"/>
        <v>20</v>
      </c>
      <c r="G705" s="1595" t="s">
        <v>2159</v>
      </c>
      <c r="H705" s="1567">
        <f t="shared" ref="H705:H725" si="274">IF(BC705&gt;0,1,0)+IF(BH705&gt;0,1,0)+IF(BP705&gt;0,1,0)+IF(BX705&gt;0,1,0)+IF(CC705&gt;0,1,0)+IF(CH705&gt;0,1,0)+IF(CM705&gt;0,1,0)+IF(CR705&gt;0,1,0)+IF(CW705&gt;0,1,0)+IF(DA705&gt;0,1,0)+IF(DE705&gt;0,1,0)+IF(DI705&gt;0,1,0)+IF(DM705&gt;0,1,0)+DU705</f>
        <v>20</v>
      </c>
      <c r="I705" s="1734">
        <f t="shared" ref="I705:I725" si="275">SUM(BC705,BH705,BP705,BX705,CC705,CH705,CM705,CR705,CW705,DA705,DE705,DI705,DM705,DQ705)</f>
        <v>792</v>
      </c>
      <c r="J705" s="1734">
        <f t="shared" ref="J705:J725" si="276">SUM(BE705,BJ705,BR705,BZ705,CE705,CJ705,CO705,CT705,CX705,DB705,DF705,DJ705,DN705,DR705)</f>
        <v>329</v>
      </c>
      <c r="K705" s="1734">
        <f t="shared" ref="K705:K725" si="277">SUM(BF705,BK705,BS705,CA705,CF705,CK705,CP705,CU705,CY705,DC705,DG705,DK705,DO705,DS705)</f>
        <v>0</v>
      </c>
      <c r="L705" s="1806">
        <f t="shared" ref="L705:L725" si="278">IF(I705=0,0,J705/I705)</f>
        <v>0.41540404040404039</v>
      </c>
      <c r="M705" s="1751"/>
      <c r="N705" s="1751"/>
      <c r="O705" s="1700">
        <f>IFERROR(VLOOKUP($A705,'2022'!$B$2:$K$174,3,FALSE),0)</f>
        <v>0</v>
      </c>
      <c r="P705" s="1858">
        <f>IFERROR(VLOOKUP($A705,'2022'!$B$2:$K$174,4,FALSE),0)</f>
        <v>0</v>
      </c>
      <c r="Q705" s="1858">
        <f>IFERROR(VLOOKUP($A705,'2022'!$B$2:$K$174,5,FALSE),0)</f>
        <v>0</v>
      </c>
      <c r="R705" s="1858">
        <f>IFERROR(VLOOKUP($A705,'2022'!$B$2:$K$174,8,FALSE),0)</f>
        <v>0</v>
      </c>
      <c r="S705" s="1740">
        <f>IFERROR(VLOOKUP($A705,'2022'!$B$2:$K$174,10,FALSE),0)</f>
        <v>0</v>
      </c>
      <c r="T705" s="1700">
        <f>IFERROR(VLOOKUP($A705,'2021'!$B$2:$K$174,3,FALSE),0)</f>
        <v>0</v>
      </c>
      <c r="U705" s="1843">
        <f>IFERROR(VLOOKUP($A705,'2021'!$B$2:$K$174,4,FALSE),0)</f>
        <v>0</v>
      </c>
      <c r="V705" s="1843">
        <f>IFERROR(VLOOKUP($A705,'2021'!$B$2:$K$174,5,FALSE),0)</f>
        <v>0</v>
      </c>
      <c r="W705" s="1843">
        <f>IFERROR(VLOOKUP($A705,'2021'!$B$2:$K$174,8,FALSE),0)</f>
        <v>0</v>
      </c>
      <c r="X705" s="1740">
        <f>IFERROR(VLOOKUP($A705,'2021'!$B$2:$K$174,10,FALSE),0)</f>
        <v>0</v>
      </c>
      <c r="Y705" s="1700">
        <f>IFERROR(VLOOKUP($A705,'2020'!$B$2:$K$170,3,FALSE),0)</f>
        <v>0</v>
      </c>
      <c r="Z705" s="1829">
        <f>IFERROR(VLOOKUP($A705,'2020'!$B$2:$K$170,4,FALSE),0)</f>
        <v>0</v>
      </c>
      <c r="AA705" s="1829">
        <f>IFERROR(VLOOKUP($A705,'2020'!$B$2:$K$170,5,FALSE),0)</f>
        <v>0</v>
      </c>
      <c r="AB705" s="1829">
        <f>IFERROR(VLOOKUP($A705,'2020'!$B$2:$K$170,8,FALSE),0)</f>
        <v>0</v>
      </c>
      <c r="AC705" s="1740">
        <f>IFERROR(VLOOKUP($A705,'2020'!$B$2:$K$170,10,FALSE),0)</f>
        <v>0</v>
      </c>
      <c r="AD705" s="1700">
        <f>IFERROR(VLOOKUP($A705,'2019'!$B$2:$K$170,3,FALSE),0)</f>
        <v>0</v>
      </c>
      <c r="AE705" s="1823">
        <f>IFERROR(VLOOKUP($A705,'2019'!$B$2:$K$170,4,FALSE),0)</f>
        <v>0</v>
      </c>
      <c r="AF705" s="1823">
        <f>IFERROR(VLOOKUP($A705,'2019'!$B$2:$K$170,5,FALSE),0)</f>
        <v>0</v>
      </c>
      <c r="AG705" s="1823">
        <f>IFERROR(VLOOKUP($A705,'2019'!$B$2:$K$170,8,FALSE),0)</f>
        <v>0</v>
      </c>
      <c r="AH705" s="1740">
        <f>IFERROR(VLOOKUP($A705,'2019'!$B$2:$K$170,10,FALSE),0)</f>
        <v>0</v>
      </c>
      <c r="AI705" s="1700">
        <f>IFERROR(VLOOKUP($A705,'2018'!$B$2:$K$170,3,FALSE),0)</f>
        <v>0</v>
      </c>
      <c r="AJ705" s="1821">
        <f>IFERROR(VLOOKUP($A705,'2018'!$B$2:$K$170,4,FALSE),0)</f>
        <v>0</v>
      </c>
      <c r="AK705" s="1821">
        <f>IFERROR(VLOOKUP($A705,'2018'!$B$2:$K$170,5,FALSE),0)</f>
        <v>0</v>
      </c>
      <c r="AL705" s="1821">
        <f>IFERROR(VLOOKUP($A705,'2018'!$B$2:$K$170,8,FALSE),0)</f>
        <v>0</v>
      </c>
      <c r="AM705" s="1740">
        <f>IFERROR(VLOOKUP($A705,'2018'!$B$2:$K$170,10,FALSE),0)</f>
        <v>0</v>
      </c>
      <c r="AN705" s="1700">
        <f>IFERROR(VLOOKUP($A705,'2017'!$B$2:$J$163,2,FALSE),0)</f>
        <v>0</v>
      </c>
      <c r="AO705" s="1815">
        <f>IFERROR(VLOOKUP($A705,'2017'!$B$2:$J$163,3,FALSE),0)</f>
        <v>0</v>
      </c>
      <c r="AP705" s="1815">
        <f>IFERROR(VLOOKUP($A705,'2017'!$B$2:$J$163,4,FALSE),0)</f>
        <v>0</v>
      </c>
      <c r="AQ705" s="1815">
        <f>IFERROR(VLOOKUP($A705,'2017'!$B$2:$J$163,7,FALSE),0)</f>
        <v>0</v>
      </c>
      <c r="AR705" s="1740">
        <f>IFERROR(VLOOKUP($A705,'2017'!$B$2:$J$163,9,FALSE),0)</f>
        <v>0</v>
      </c>
      <c r="AS705" s="1700">
        <f>IFERROR(VLOOKUP($A705,'2016'!$B$2:$K$165,3,FALSE),0)</f>
        <v>0</v>
      </c>
      <c r="AT705" s="1796">
        <f>IFERROR(VLOOKUP($A705,'2016'!$B$2:$K$165,4,FALSE),0)</f>
        <v>0</v>
      </c>
      <c r="AU705" s="1796">
        <f>IFERROR(VLOOKUP($A705,'2016'!$B$2:$K$165,5,FALSE),0)</f>
        <v>0</v>
      </c>
      <c r="AV705" s="1796">
        <f>IFERROR(VLOOKUP($A705,'2016'!$B$2:$K$165,8,FALSE),0)</f>
        <v>0</v>
      </c>
      <c r="AW705" s="1740">
        <f>IFERROR(VLOOKUP($A705,'2016'!$B$2:$K$165,10,FALSE),0)</f>
        <v>0</v>
      </c>
      <c r="AX705" s="1700">
        <f>IFERROR(VLOOKUP($A705,'2015'!$B$2:$K$165,3,FALSE),0)</f>
        <v>0</v>
      </c>
      <c r="AY705" s="1796">
        <f>IFERROR(VLOOKUP($A705,'2015'!$B$2:$K$165,4,FALSE),0)</f>
        <v>0</v>
      </c>
      <c r="AZ705" s="1796">
        <f>IFERROR(VLOOKUP($A705,'2015'!$B$2:$K$165,5,FALSE),0)</f>
        <v>0</v>
      </c>
      <c r="BA705" s="1796">
        <f>IFERROR(VLOOKUP($A705,'2015'!$B$2:$K$165,8,FALSE),0)</f>
        <v>0</v>
      </c>
      <c r="BB705" s="1740">
        <f>IFERROR(VLOOKUP($A705,'2015'!$B$2:$K$165,10,FALSE),0)</f>
        <v>0</v>
      </c>
      <c r="BC705" s="1700">
        <f>IFERROR(VLOOKUP($A705,'2014'!$B$2:$K$157,3,FALSE),0)</f>
        <v>0</v>
      </c>
      <c r="BD705" s="1796">
        <f>IFERROR(VLOOKUP($A705,'2014'!$B$2:$K$157,4,FALSE),0)</f>
        <v>0</v>
      </c>
      <c r="BE705" s="1796">
        <f>IFERROR(VLOOKUP($A705,'2014'!$B$2:$K$157,5,FALSE),0)</f>
        <v>0</v>
      </c>
      <c r="BF705" s="1796">
        <f>IFERROR(VLOOKUP($A705,'2014'!$B$2:$K$157,8,FALSE),0)</f>
        <v>0</v>
      </c>
      <c r="BG705" s="1740">
        <f>IFERROR(VLOOKUP($A705,'2014'!$B$2:$K$157,10,FALSE),0)</f>
        <v>0</v>
      </c>
      <c r="BH705" s="1700">
        <f>IFERROR(VLOOKUP($A705,'2013'!$D$4:$I$249,2,FALSE),0)</f>
        <v>0</v>
      </c>
      <c r="BI705" s="1796">
        <f>IFERROR(VLOOKUP($A705,'2013'!$D$4:$I$249,3,FALSE),0)</f>
        <v>0</v>
      </c>
      <c r="BJ705" s="1796">
        <f>IFERROR(VLOOKUP($A705,'2013'!$D$4:$I$249,4,FALSE),0)</f>
        <v>0</v>
      </c>
      <c r="BK705" s="1796">
        <f>IFERROR(VLOOKUP($A705,'2013'!$D$4:$I$249,5,FALSE),0)</f>
        <v>0</v>
      </c>
      <c r="BL705" s="1740">
        <f>IFERROR(VLOOKUP($A705,'2013'!$D$4:$I$249,6,FALSE),0)</f>
        <v>0</v>
      </c>
      <c r="BM705" s="1737">
        <f>IFERROR(VLOOKUP($A705,'2012'!$D$3:$O$172,2,FALSE),0)</f>
        <v>0</v>
      </c>
      <c r="BN705" s="1796">
        <f>IFERROR(VLOOKUP($A705,'2012'!$D$3:$O$172,3,FALSE),0)</f>
        <v>0</v>
      </c>
      <c r="BO705" s="1743">
        <f>IFERROR(VLOOKUP($A705,'2012'!$D$3:$O$172,4,FALSE),0)</f>
        <v>0</v>
      </c>
      <c r="BP705" s="1700">
        <f>IFERROR(VLOOKUP($A705,'2012'!$D$3:$O$172,5,FALSE),0)</f>
        <v>0</v>
      </c>
      <c r="BQ705" s="1796">
        <f>IFERROR(VLOOKUP($A705,'2012'!$D$3:$O$172,6,FALSE),0)</f>
        <v>0</v>
      </c>
      <c r="BR705" s="1796">
        <f>IFERROR(VLOOKUP($A705,'2012'!$D$3:$O$172,7,FALSE),0)</f>
        <v>0</v>
      </c>
      <c r="BS705" s="1796">
        <f>IFERROR(VLOOKUP($A705,'2012'!$D$3:$O$172,8,FALSE),0)</f>
        <v>0</v>
      </c>
      <c r="BT705" s="1740">
        <f>IFERROR(VLOOKUP($A705,'2012'!$D$3:$O$172,9,FALSE),0)</f>
        <v>0</v>
      </c>
      <c r="BV705" s="1796"/>
      <c r="BX705" s="1700">
        <f>IFERROR(VLOOKUP($A705,'2011'!$D$4:$I$251,2,FALSE),0)</f>
        <v>0</v>
      </c>
      <c r="BY705" s="1796">
        <f>IFERROR(VLOOKUP($A705,'2011'!$D$4:$I$251,3,FALSE),0)</f>
        <v>0</v>
      </c>
      <c r="BZ705" s="1796">
        <f>IFERROR(VLOOKUP($A705,'2011'!$D$4:$I$251,4,FALSE),0)</f>
        <v>0</v>
      </c>
      <c r="CA705" s="1796">
        <f>IFERROR(VLOOKUP($A705,'2011'!$D$4:$I$251,5,FALSE),0)</f>
        <v>0</v>
      </c>
      <c r="CB705" s="1740">
        <f>IFERROR(VLOOKUP($A705,'2011'!$D$4:$I$251,6,FALSE),0)</f>
        <v>0</v>
      </c>
      <c r="CC705" s="1700">
        <f>IFERROR(VLOOKUP($A705,'2010'!$C$3:$H$234,2,FALSE),0)</f>
        <v>0</v>
      </c>
      <c r="CD705" s="1796">
        <f>IFERROR(VLOOKUP($A705,'2010'!$C$3:$H$234,3,FALSE),0)</f>
        <v>0</v>
      </c>
      <c r="CE705" s="1796">
        <f>IFERROR(VLOOKUP($A705,'2010'!$C$3:$H$234,4,FALSE),0)</f>
        <v>0</v>
      </c>
      <c r="CF705" s="1796">
        <f>IFERROR(VLOOKUP($A705,'2010'!$C$3:$H$234,5,FALSE),0)</f>
        <v>0</v>
      </c>
      <c r="CG705" s="1740">
        <f>IFERROR(VLOOKUP($A705,'2010'!$C$3:$H$234,6,FALSE),0)</f>
        <v>0</v>
      </c>
      <c r="CH705" s="1700">
        <f>IFERROR(VLOOKUP($A705,'2009'!$C$3:$H$242,2,FALSE),0)</f>
        <v>0</v>
      </c>
      <c r="CI705" s="1796">
        <f>IFERROR(VLOOKUP($A705,'2009'!$C$3:$H$242,3,FALSE),0)</f>
        <v>0</v>
      </c>
      <c r="CJ705" s="1796">
        <f>IFERROR(VLOOKUP($A705,'2009'!$C$3:$H$242,4,FALSE),0)</f>
        <v>0</v>
      </c>
      <c r="CK705" s="1796">
        <f>IFERROR(VLOOKUP($A705,'2009'!$C$3:$H$242,5,FALSE),0)</f>
        <v>0</v>
      </c>
      <c r="CL705" s="1740">
        <f>IFERROR(VLOOKUP($A705,'2009'!$C$3:$H$242,6,FALSE),0)</f>
        <v>0</v>
      </c>
      <c r="CM705" s="1700">
        <f>IFERROR(VLOOKUP($A705,'2008'!$C$3:$H$229,2,FALSE),0)</f>
        <v>0</v>
      </c>
      <c r="CN705" s="1796">
        <f>IFERROR(VLOOKUP($A705,'2008'!$C$3:$H$229,3,FALSE),0)</f>
        <v>0</v>
      </c>
      <c r="CO705" s="1796">
        <f>IFERROR(VLOOKUP($A705,'2008'!$C$3:$H$229,4,FALSE),0)</f>
        <v>0</v>
      </c>
      <c r="CP705" s="1796">
        <f>IFERROR(VLOOKUP($A705,'2008'!$C$3:$H$229,5,FALSE),0)</f>
        <v>0</v>
      </c>
      <c r="CQ705" s="1740">
        <f>IFERROR(VLOOKUP($A705,'2008'!$C$3:$H$229,6,FALSE),0)</f>
        <v>0</v>
      </c>
      <c r="CR705" s="1700">
        <f>IFERROR(VLOOKUP($A705,'2007'!$C$3:$M$238,7,FALSE),0)</f>
        <v>0</v>
      </c>
      <c r="CS705" s="1796">
        <f>IFERROR(VLOOKUP($A705,'2007'!$C$3:$M$238,8,FALSE),0)</f>
        <v>0</v>
      </c>
      <c r="CT705" s="1796">
        <f>IFERROR(VLOOKUP($A705,'2007'!$C$3:$M$238,9,FALSE),0)</f>
        <v>0</v>
      </c>
      <c r="CU705" s="1796">
        <f>IFERROR(VLOOKUP($A705,'2007'!$C$3:$M$238,10,FALSE),0)</f>
        <v>0</v>
      </c>
      <c r="CV705" s="1740">
        <f>IFERROR(VLOOKUP($A705,'2007'!$C$3:$M$238,11,FALSE),0)</f>
        <v>0</v>
      </c>
      <c r="CW705" s="1700">
        <f>IFERROR(VLOOKUP($A705,'2006'!$A$2:$F$200,2,FALSE),0)</f>
        <v>0</v>
      </c>
      <c r="CX705" s="1796">
        <f>IFERROR(VLOOKUP($A705,'2006'!$A$2:$F$200,4,FALSE),0)</f>
        <v>0</v>
      </c>
      <c r="CY705" s="1796">
        <f>IFERROR(VLOOKUP($A705,'2006'!$A$2:$F$200,5,FALSE),0)</f>
        <v>0</v>
      </c>
      <c r="CZ705" s="1740">
        <f>IFERROR(VLOOKUP($A705,'2006'!$A$2:$F$200,6,FALSE),0)</f>
        <v>0</v>
      </c>
      <c r="DA705" s="1700">
        <f>IFERROR(VLOOKUP($A705,'2005'!$C$3:$M$205,8,FALSE),0)</f>
        <v>0</v>
      </c>
      <c r="DB705" s="1796">
        <f>IFERROR(VLOOKUP($A705,'2005'!$C$3:$M$205,9,FALSE),0)</f>
        <v>0</v>
      </c>
      <c r="DC705" s="1796">
        <f>IFERROR(VLOOKUP($A705,'2005'!$C$3:$M$205,10,FALSE),0)</f>
        <v>0</v>
      </c>
      <c r="DD705" s="1740">
        <f>IFERROR(VLOOKUP($A705,'2005'!$C$3:$M$205,11,FALSE),0)</f>
        <v>0</v>
      </c>
      <c r="DE705" s="1700">
        <f>IFERROR(VLOOKUP($A705,'2004'!$C$3:$M$213,8,FALSE),0)</f>
        <v>0</v>
      </c>
      <c r="DF705" s="1796">
        <f>IFERROR(VLOOKUP($A705,'2004'!$C$3:$M$213,9,FALSE),0)</f>
        <v>0</v>
      </c>
      <c r="DG705" s="1796">
        <f>IFERROR(VLOOKUP($A705,'2004'!$C$3:$M$213,10,FALSE),0)</f>
        <v>0</v>
      </c>
      <c r="DH705" s="1740">
        <f>IFERROR(VLOOKUP($A705,'2004'!$C$3:$M$213,11,FALSE),0)</f>
        <v>0</v>
      </c>
      <c r="DI705" s="1700">
        <f>IFERROR(VLOOKUP($A705,'2003'!$C$3:$Q$214,12,FALSE),0)</f>
        <v>0</v>
      </c>
      <c r="DJ705" s="1796">
        <f>IFERROR(VLOOKUP($A705,'2003'!$C$3:$Q$214,13,FALSE),0)</f>
        <v>0</v>
      </c>
      <c r="DK705" s="1796">
        <f>IFERROR(VLOOKUP($A705,'2003'!$C$3:$Q$214,14,FALSE),0)</f>
        <v>0</v>
      </c>
      <c r="DL705" s="1740">
        <f>IFERROR(VLOOKUP($A705,'2003'!$C$3:$Q$214,15,FALSE),0)</f>
        <v>0</v>
      </c>
      <c r="DM705" s="1700">
        <f>IFERROR(VLOOKUP($A705,'2002'!$D$3:$R$214,12,FALSE),0)</f>
        <v>0</v>
      </c>
      <c r="DN705" s="1796">
        <f>IFERROR(VLOOKUP($A705,'2002'!$D$3:$R$214,13,FALSE),0)</f>
        <v>0</v>
      </c>
      <c r="DO705" s="1796">
        <f>IFERROR(VLOOKUP($A705,'2002'!$D$3:$R$214,14,FALSE),0)</f>
        <v>0</v>
      </c>
      <c r="DP705" s="1788">
        <f>IFERROR(VLOOKUP($A705,'2002'!$D$3:$R$214,15,FALSE),0)</f>
        <v>0</v>
      </c>
      <c r="DQ705" s="1700">
        <f>IFERROR(VLOOKUP($A705,'Pre 2002'!$C$3:$CK$382,84,FALSE),0)</f>
        <v>792</v>
      </c>
      <c r="DR705" s="1796">
        <f>IFERROR(VLOOKUP($A705,'Pre 2002'!$C$3:$CK$382,85,FALSE),0)</f>
        <v>329</v>
      </c>
      <c r="DS705" s="1796">
        <f>IFERROR(VLOOKUP($A705,'Pre 2002'!$C$3:$CK$382,86,FALSE),0)</f>
        <v>0</v>
      </c>
      <c r="DT705" s="1790">
        <f>IFERROR(VLOOKUP($A705,'Pre 2002'!$C$3:$CK$382,87,FALSE),0)</f>
        <v>0.41540404040404039</v>
      </c>
      <c r="DU705" s="1741">
        <f>IFERROR(VLOOKUP(A705,'Pre 2002'!$C$3:$CG$382,83,FALSE),0)</f>
        <v>20</v>
      </c>
    </row>
    <row r="706" spans="1:125">
      <c r="A706" s="1578" t="s">
        <v>2202</v>
      </c>
      <c r="B706" s="1562">
        <f t="shared" si="248"/>
        <v>275</v>
      </c>
      <c r="C706" s="1562">
        <f t="shared" si="249"/>
        <v>114</v>
      </c>
      <c r="D706" s="1562">
        <f t="shared" si="250"/>
        <v>0</v>
      </c>
      <c r="E706" s="1563">
        <f t="shared" si="251"/>
        <v>0.41454545454545455</v>
      </c>
      <c r="F706" s="1786">
        <f t="shared" si="252"/>
        <v>6</v>
      </c>
      <c r="G706" s="1595">
        <v>2016</v>
      </c>
      <c r="H706" s="1567">
        <f t="shared" si="274"/>
        <v>0</v>
      </c>
      <c r="I706" s="1734">
        <f t="shared" si="275"/>
        <v>0</v>
      </c>
      <c r="J706" s="1734">
        <f t="shared" si="276"/>
        <v>0</v>
      </c>
      <c r="K706" s="1734">
        <f t="shared" si="277"/>
        <v>0</v>
      </c>
      <c r="L706" s="1806">
        <f t="shared" si="278"/>
        <v>0</v>
      </c>
      <c r="M706" s="1751"/>
      <c r="N706" s="1751"/>
      <c r="O706" s="1700">
        <f>IFERROR(VLOOKUP($A706,'2022'!$B$2:$K$174,3,FALSE),0)</f>
        <v>0</v>
      </c>
      <c r="P706" s="1858">
        <f>IFERROR(VLOOKUP($A706,'2022'!$B$2:$K$174,4,FALSE),0)</f>
        <v>0</v>
      </c>
      <c r="Q706" s="1858">
        <f>IFERROR(VLOOKUP($A706,'2022'!$B$2:$K$174,5,FALSE),0)</f>
        <v>0</v>
      </c>
      <c r="R706" s="1858">
        <f>IFERROR(VLOOKUP($A706,'2022'!$B$2:$K$174,8,FALSE),0)</f>
        <v>0</v>
      </c>
      <c r="S706" s="1740">
        <f>IFERROR(VLOOKUP($A706,'2022'!$B$2:$K$174,10,FALSE),0)</f>
        <v>0</v>
      </c>
      <c r="T706" s="1700">
        <f>IFERROR(VLOOKUP($A706,'2021'!$B$2:$K$174,3,FALSE),0)</f>
        <v>28</v>
      </c>
      <c r="U706" s="1843">
        <f>IFERROR(VLOOKUP($A706,'2021'!$B$2:$K$174,4,FALSE),0)</f>
        <v>5</v>
      </c>
      <c r="V706" s="1843">
        <f>IFERROR(VLOOKUP($A706,'2021'!$B$2:$K$174,5,FALSE),0)</f>
        <v>8</v>
      </c>
      <c r="W706" s="1843">
        <f>IFERROR(VLOOKUP($A706,'2021'!$B$2:$K$174,8,FALSE),0)</f>
        <v>0</v>
      </c>
      <c r="X706" s="1740">
        <f>IFERROR(VLOOKUP($A706,'2021'!$B$2:$K$174,10,FALSE),0)</f>
        <v>0.28599999999999998</v>
      </c>
      <c r="Y706" s="1700">
        <f>IFERROR(VLOOKUP($A706,'2020'!$B$2:$K$170,3,FALSE),0)</f>
        <v>51</v>
      </c>
      <c r="Z706" s="1829">
        <f>IFERROR(VLOOKUP($A706,'2020'!$B$2:$K$170,4,FALSE),0)</f>
        <v>12</v>
      </c>
      <c r="AA706" s="1829">
        <f>IFERROR(VLOOKUP($A706,'2020'!$B$2:$K$170,5,FALSE),0)</f>
        <v>16</v>
      </c>
      <c r="AB706" s="1829">
        <f>IFERROR(VLOOKUP($A706,'2020'!$B$2:$K$170,8,FALSE),0)</f>
        <v>0</v>
      </c>
      <c r="AC706" s="1740">
        <f>IFERROR(VLOOKUP($A706,'2020'!$B$2:$K$170,10,FALSE),0)</f>
        <v>0.314</v>
      </c>
      <c r="AD706" s="1700">
        <f>IFERROR(VLOOKUP($A706,'2019'!$B$2:$K$170,3,FALSE),0)</f>
        <v>61</v>
      </c>
      <c r="AE706" s="1823">
        <f>IFERROR(VLOOKUP($A706,'2019'!$B$2:$K$170,4,FALSE),0)</f>
        <v>16</v>
      </c>
      <c r="AF706" s="1823">
        <f>IFERROR(VLOOKUP($A706,'2019'!$B$2:$K$170,5,FALSE),0)</f>
        <v>27</v>
      </c>
      <c r="AG706" s="1823">
        <f>IFERROR(VLOOKUP($A706,'2019'!$B$2:$K$170,8,FALSE),0)</f>
        <v>0</v>
      </c>
      <c r="AH706" s="1740">
        <f>IFERROR(VLOOKUP($A706,'2019'!$B$2:$K$170,10,FALSE),0)</f>
        <v>0.443</v>
      </c>
      <c r="AI706" s="1700">
        <f>IFERROR(VLOOKUP($A706,'2018'!$B$2:$K$170,3,FALSE),0)</f>
        <v>48</v>
      </c>
      <c r="AJ706" s="1821">
        <f>IFERROR(VLOOKUP($A706,'2018'!$B$2:$K$170,4,FALSE),0)</f>
        <v>13</v>
      </c>
      <c r="AK706" s="1821">
        <f>IFERROR(VLOOKUP($A706,'2018'!$B$2:$K$170,5,FALSE),0)</f>
        <v>22</v>
      </c>
      <c r="AL706" s="1821">
        <f>IFERROR(VLOOKUP($A706,'2018'!$B$2:$K$170,8,FALSE),0)</f>
        <v>0</v>
      </c>
      <c r="AM706" s="1740">
        <f>IFERROR(VLOOKUP($A706,'2018'!$B$2:$K$170,10,FALSE),0)</f>
        <v>0.45800000000000002</v>
      </c>
      <c r="AN706" s="1700">
        <f>IFERROR(VLOOKUP($A706,'2017'!$B$2:$J$163,2,FALSE),0)</f>
        <v>47</v>
      </c>
      <c r="AO706" s="1815">
        <f>IFERROR(VLOOKUP($A706,'2017'!$B$2:$J$163,3,FALSE),0)</f>
        <v>9</v>
      </c>
      <c r="AP706" s="1815">
        <f>IFERROR(VLOOKUP($A706,'2017'!$B$2:$J$163,4,FALSE),0)</f>
        <v>22</v>
      </c>
      <c r="AQ706" s="1815">
        <f>IFERROR(VLOOKUP($A706,'2017'!$B$2:$J$163,7,FALSE),0)</f>
        <v>0</v>
      </c>
      <c r="AR706" s="1740">
        <f>IFERROR(VLOOKUP($A706,'2017'!$B$2:$J$163,9,FALSE),0)</f>
        <v>0.46808510638297873</v>
      </c>
      <c r="AS706" s="1700">
        <f>IFERROR(VLOOKUP($A706,'2016'!$B$2:$K$165,3,FALSE),0)</f>
        <v>40</v>
      </c>
      <c r="AT706" s="1796">
        <f>IFERROR(VLOOKUP($A706,'2016'!$B$2:$K$165,4,FALSE),0)</f>
        <v>13</v>
      </c>
      <c r="AU706" s="1796">
        <f>IFERROR(VLOOKUP($A706,'2016'!$B$2:$K$165,5,FALSE),0)</f>
        <v>19</v>
      </c>
      <c r="AV706" s="1796">
        <f>IFERROR(VLOOKUP($A706,'2016'!$B$2:$K$165,8,FALSE),0)</f>
        <v>0</v>
      </c>
      <c r="AW706" s="1740">
        <f>IFERROR(VLOOKUP($A706,'2016'!$B$2:$K$165,10,FALSE),0)</f>
        <v>0.47499999999999998</v>
      </c>
      <c r="AX706" s="1700">
        <f>IFERROR(VLOOKUP($A706,'2015'!$B$2:$K$165,3,FALSE),0)</f>
        <v>0</v>
      </c>
      <c r="AY706" s="1796">
        <f>IFERROR(VLOOKUP($A706,'2015'!$B$2:$K$165,4,FALSE),0)</f>
        <v>0</v>
      </c>
      <c r="AZ706" s="1796">
        <f>IFERROR(VLOOKUP($A706,'2015'!$B$2:$K$165,5,FALSE),0)</f>
        <v>0</v>
      </c>
      <c r="BA706" s="1796">
        <f>IFERROR(VLOOKUP($A706,'2015'!$B$2:$K$165,8,FALSE),0)</f>
        <v>0</v>
      </c>
      <c r="BB706" s="1740">
        <f>IFERROR(VLOOKUP($A706,'2015'!$B$2:$K$165,10,FALSE),0)</f>
        <v>0</v>
      </c>
      <c r="BC706" s="1700">
        <f>IFERROR(VLOOKUP($A706,'2014'!$B$2:$K$157,3,FALSE),0)</f>
        <v>0</v>
      </c>
      <c r="BD706" s="1796">
        <f>IFERROR(VLOOKUP($A706,'2014'!$B$2:$K$157,4,FALSE),0)</f>
        <v>0</v>
      </c>
      <c r="BE706" s="1796">
        <f>IFERROR(VLOOKUP($A706,'2014'!$B$2:$K$157,5,FALSE),0)</f>
        <v>0</v>
      </c>
      <c r="BF706" s="1796">
        <f>IFERROR(VLOOKUP($A706,'2014'!$B$2:$K$157,8,FALSE),0)</f>
        <v>0</v>
      </c>
      <c r="BG706" s="1740">
        <f>IFERROR(VLOOKUP($A706,'2014'!$B$2:$K$157,10,FALSE),0)</f>
        <v>0</v>
      </c>
      <c r="BH706" s="1700">
        <f>IFERROR(VLOOKUP($A706,'2013'!$D$4:$I$249,2,FALSE),0)</f>
        <v>0</v>
      </c>
      <c r="BI706" s="1796">
        <f>IFERROR(VLOOKUP($A706,'2013'!$D$4:$I$249,3,FALSE),0)</f>
        <v>0</v>
      </c>
      <c r="BJ706" s="1796">
        <f>IFERROR(VLOOKUP($A706,'2013'!$D$4:$I$249,4,FALSE),0)</f>
        <v>0</v>
      </c>
      <c r="BK706" s="1796">
        <f>IFERROR(VLOOKUP($A706,'2013'!$D$4:$I$249,5,FALSE),0)</f>
        <v>0</v>
      </c>
      <c r="BL706" s="1740">
        <f>IFERROR(VLOOKUP($A706,'2013'!$D$4:$I$249,6,FALSE),0)</f>
        <v>0</v>
      </c>
      <c r="BM706" s="1737">
        <f>IFERROR(VLOOKUP($A706,'2012'!$D$3:$O$172,2,FALSE),0)</f>
        <v>0</v>
      </c>
      <c r="BN706" s="1796">
        <f>IFERROR(VLOOKUP($A706,'2012'!$D$3:$O$172,3,FALSE),0)</f>
        <v>0</v>
      </c>
      <c r="BO706" s="1743">
        <f>IFERROR(VLOOKUP($A706,'2012'!$D$3:$O$172,4,FALSE),0)</f>
        <v>0</v>
      </c>
      <c r="BP706" s="1700">
        <f>IFERROR(VLOOKUP($A706,'2012'!$D$3:$O$172,5,FALSE),0)</f>
        <v>0</v>
      </c>
      <c r="BQ706" s="1796">
        <f>IFERROR(VLOOKUP($A706,'2012'!$D$3:$O$172,6,FALSE),0)</f>
        <v>0</v>
      </c>
      <c r="BR706" s="1796">
        <f>IFERROR(VLOOKUP($A706,'2012'!$D$3:$O$172,7,FALSE),0)</f>
        <v>0</v>
      </c>
      <c r="BS706" s="1796">
        <f>IFERROR(VLOOKUP($A706,'2012'!$D$3:$O$172,8,FALSE),0)</f>
        <v>0</v>
      </c>
      <c r="BT706" s="1740">
        <f>IFERROR(VLOOKUP($A706,'2012'!$D$3:$O$172,9,FALSE),0)</f>
        <v>0</v>
      </c>
      <c r="BV706" s="1796"/>
      <c r="BX706" s="1700">
        <f>IFERROR(VLOOKUP($A706,'2011'!$D$4:$I$251,2,FALSE),0)</f>
        <v>0</v>
      </c>
      <c r="BY706" s="1796">
        <f>IFERROR(VLOOKUP($A706,'2011'!$D$4:$I$251,3,FALSE),0)</f>
        <v>0</v>
      </c>
      <c r="BZ706" s="1796">
        <f>IFERROR(VLOOKUP($A706,'2011'!$D$4:$I$251,4,FALSE),0)</f>
        <v>0</v>
      </c>
      <c r="CA706" s="1796">
        <f>IFERROR(VLOOKUP($A706,'2011'!$D$4:$I$251,5,FALSE),0)</f>
        <v>0</v>
      </c>
      <c r="CB706" s="1740">
        <f>IFERROR(VLOOKUP($A706,'2011'!$D$4:$I$251,6,FALSE),0)</f>
        <v>0</v>
      </c>
      <c r="CC706" s="1700">
        <f>IFERROR(VLOOKUP($A706,'2010'!$C$3:$H$234,2,FALSE),0)</f>
        <v>0</v>
      </c>
      <c r="CD706" s="1796">
        <f>IFERROR(VLOOKUP($A706,'2010'!$C$3:$H$234,3,FALSE),0)</f>
        <v>0</v>
      </c>
      <c r="CE706" s="1796">
        <f>IFERROR(VLOOKUP($A706,'2010'!$C$3:$H$234,4,FALSE),0)</f>
        <v>0</v>
      </c>
      <c r="CF706" s="1796">
        <f>IFERROR(VLOOKUP($A706,'2010'!$C$3:$H$234,5,FALSE),0)</f>
        <v>0</v>
      </c>
      <c r="CG706" s="1740">
        <f>IFERROR(VLOOKUP($A706,'2010'!$C$3:$H$234,6,FALSE),0)</f>
        <v>0</v>
      </c>
      <c r="CH706" s="1700">
        <f>IFERROR(VLOOKUP($A706,'2009'!$C$3:$H$242,2,FALSE),0)</f>
        <v>0</v>
      </c>
      <c r="CI706" s="1796">
        <f>IFERROR(VLOOKUP($A706,'2009'!$C$3:$H$242,3,FALSE),0)</f>
        <v>0</v>
      </c>
      <c r="CJ706" s="1796">
        <f>IFERROR(VLOOKUP($A706,'2009'!$C$3:$H$242,4,FALSE),0)</f>
        <v>0</v>
      </c>
      <c r="CK706" s="1796">
        <f>IFERROR(VLOOKUP($A706,'2009'!$C$3:$H$242,5,FALSE),0)</f>
        <v>0</v>
      </c>
      <c r="CL706" s="1740">
        <f>IFERROR(VLOOKUP($A706,'2009'!$C$3:$H$242,6,FALSE),0)</f>
        <v>0</v>
      </c>
      <c r="CM706" s="1700">
        <f>IFERROR(VLOOKUP($A706,'2008'!$C$3:$H$229,2,FALSE),0)</f>
        <v>0</v>
      </c>
      <c r="CN706" s="1796">
        <f>IFERROR(VLOOKUP($A706,'2008'!$C$3:$H$229,3,FALSE),0)</f>
        <v>0</v>
      </c>
      <c r="CO706" s="1796">
        <f>IFERROR(VLOOKUP($A706,'2008'!$C$3:$H$229,4,FALSE),0)</f>
        <v>0</v>
      </c>
      <c r="CP706" s="1796">
        <f>IFERROR(VLOOKUP($A706,'2008'!$C$3:$H$229,5,FALSE),0)</f>
        <v>0</v>
      </c>
      <c r="CQ706" s="1740">
        <f>IFERROR(VLOOKUP($A706,'2008'!$C$3:$H$229,6,FALSE),0)</f>
        <v>0</v>
      </c>
      <c r="CR706" s="1700">
        <f>IFERROR(VLOOKUP($A706,'2007'!$C$3:$M$238,7,FALSE),0)</f>
        <v>0</v>
      </c>
      <c r="CS706" s="1796">
        <f>IFERROR(VLOOKUP($A706,'2007'!$C$3:$M$238,8,FALSE),0)</f>
        <v>0</v>
      </c>
      <c r="CT706" s="1796">
        <f>IFERROR(VLOOKUP($A706,'2007'!$C$3:$M$238,9,FALSE),0)</f>
        <v>0</v>
      </c>
      <c r="CU706" s="1796">
        <f>IFERROR(VLOOKUP($A706,'2007'!$C$3:$M$238,10,FALSE),0)</f>
        <v>0</v>
      </c>
      <c r="CV706" s="1740">
        <f>IFERROR(VLOOKUP($A706,'2007'!$C$3:$M$238,11,FALSE),0)</f>
        <v>0</v>
      </c>
      <c r="CW706" s="1700">
        <f>IFERROR(VLOOKUP($A706,'2006'!$A$2:$F$200,2,FALSE),0)</f>
        <v>0</v>
      </c>
      <c r="CX706" s="1796">
        <f>IFERROR(VLOOKUP($A706,'2006'!$A$2:$F$200,4,FALSE),0)</f>
        <v>0</v>
      </c>
      <c r="CY706" s="1796">
        <f>IFERROR(VLOOKUP($A706,'2006'!$A$2:$F$200,5,FALSE),0)</f>
        <v>0</v>
      </c>
      <c r="CZ706" s="1740">
        <f>IFERROR(VLOOKUP($A706,'2006'!$A$2:$F$200,6,FALSE),0)</f>
        <v>0</v>
      </c>
      <c r="DA706" s="1700">
        <f>IFERROR(VLOOKUP($A706,'2005'!$C$3:$M$205,8,FALSE),0)</f>
        <v>0</v>
      </c>
      <c r="DB706" s="1796">
        <f>IFERROR(VLOOKUP($A706,'2005'!$C$3:$M$205,9,FALSE),0)</f>
        <v>0</v>
      </c>
      <c r="DC706" s="1796">
        <f>IFERROR(VLOOKUP($A706,'2005'!$C$3:$M$205,10,FALSE),0)</f>
        <v>0</v>
      </c>
      <c r="DD706" s="1740">
        <f>IFERROR(VLOOKUP($A706,'2005'!$C$3:$M$205,11,FALSE),0)</f>
        <v>0</v>
      </c>
      <c r="DE706" s="1700">
        <f>IFERROR(VLOOKUP($A706,'2004'!$C$3:$M$213,8,FALSE),0)</f>
        <v>0</v>
      </c>
      <c r="DF706" s="1796">
        <f>IFERROR(VLOOKUP($A706,'2004'!$C$3:$M$213,9,FALSE),0)</f>
        <v>0</v>
      </c>
      <c r="DG706" s="1796">
        <f>IFERROR(VLOOKUP($A706,'2004'!$C$3:$M$213,10,FALSE),0)</f>
        <v>0</v>
      </c>
      <c r="DH706" s="1740">
        <f>IFERROR(VLOOKUP($A706,'2004'!$C$3:$M$213,11,FALSE),0)</f>
        <v>0</v>
      </c>
      <c r="DI706" s="1700">
        <f>IFERROR(VLOOKUP($A706,'2003'!$C$3:$Q$214,12,FALSE),0)</f>
        <v>0</v>
      </c>
      <c r="DJ706" s="1796">
        <f>IFERROR(VLOOKUP($A706,'2003'!$C$3:$Q$214,13,FALSE),0)</f>
        <v>0</v>
      </c>
      <c r="DK706" s="1796">
        <f>IFERROR(VLOOKUP($A706,'2003'!$C$3:$Q$214,14,FALSE),0)</f>
        <v>0</v>
      </c>
      <c r="DL706" s="1740">
        <f>IFERROR(VLOOKUP($A706,'2003'!$C$3:$Q$214,15,FALSE),0)</f>
        <v>0</v>
      </c>
      <c r="DM706" s="1700">
        <f>IFERROR(VLOOKUP($A706,'2002'!$D$3:$R$214,12,FALSE),0)</f>
        <v>0</v>
      </c>
      <c r="DN706" s="1796">
        <f>IFERROR(VLOOKUP($A706,'2002'!$D$3:$R$214,13,FALSE),0)</f>
        <v>0</v>
      </c>
      <c r="DO706" s="1796">
        <f>IFERROR(VLOOKUP($A706,'2002'!$D$3:$R$214,14,FALSE),0)</f>
        <v>0</v>
      </c>
      <c r="DP706" s="1788">
        <f>IFERROR(VLOOKUP($A706,'2002'!$D$3:$R$214,15,FALSE),0)</f>
        <v>0</v>
      </c>
      <c r="DQ706" s="1700">
        <f>IFERROR(VLOOKUP($A706,'Pre 2002'!$C$3:$CK$382,84,FALSE),0)</f>
        <v>0</v>
      </c>
      <c r="DR706" s="1796">
        <f>IFERROR(VLOOKUP($A706,'Pre 2002'!$C$3:$CK$382,85,FALSE),0)</f>
        <v>0</v>
      </c>
      <c r="DS706" s="1796">
        <f>IFERROR(VLOOKUP($A706,'Pre 2002'!$C$3:$CK$382,86,FALSE),0)</f>
        <v>0</v>
      </c>
      <c r="DT706" s="1790">
        <f>IFERROR(VLOOKUP($A706,'Pre 2002'!$C$3:$CK$382,87,FALSE),0)</f>
        <v>0</v>
      </c>
      <c r="DU706" s="1741">
        <f>IFERROR(VLOOKUP(A706,'Pre 2002'!$C$3:$CG$382,83,FALSE),0)</f>
        <v>0</v>
      </c>
    </row>
    <row r="707" spans="1:125">
      <c r="A707" s="1579" t="s">
        <v>1302</v>
      </c>
      <c r="B707" s="1562">
        <f t="shared" ref="B707:B770" si="279">SUM(O707,T707,Y707,AD707,AI707,AN707,AS707,AX707,BC707,BH707,BP707,BX707,CC707,CH707,CM707,CR707,CW707,DA707,DE707,DI707,DM707,DQ707)</f>
        <v>29</v>
      </c>
      <c r="C707" s="1562">
        <f t="shared" ref="C707:C770" si="280">SUM(Q707,V707,AA707,AF707,AK707,AP707,AU707,AZ707,BE707,BJ707,BR707,BZ707,CE707,CJ707,CO707,CT707,CX707,DB707,DF707,DJ707,DN707,DR707)</f>
        <v>12</v>
      </c>
      <c r="D707" s="1562">
        <f t="shared" ref="D707:D770" si="281">SUM(R707,W707,AB707,AG707,AL707,AQ707,AV707,BA707,BF707,BK707,BS707,CA707,CF707,CK707,CP707,CU707,CY707,DC707,DG707,DK707,DO707,DS707)</f>
        <v>0</v>
      </c>
      <c r="E707" s="1563">
        <f t="shared" ref="E707:E770" si="282">IF(B707=0,0,C707/B707)</f>
        <v>0.41379310344827586</v>
      </c>
      <c r="F707" s="1786">
        <f t="shared" ref="F707:F770" si="283">IF(O707&gt;0,1,0)+IF(T707&gt;0,1,0)+IF(Y707&gt;0,1,0)+IF(AD707&gt;0,1,0)+IF(AI707&gt;0,1,0)+IF(AN707&gt;0,1,0)+IF(AS707&gt;0,1,0)+IF(AX707&gt;0,1,0)+IF(BC707&gt;0,1,0)+IF(BH707&gt;0,1,0)+IF(BP707&gt;0,1,0)+IF(BX707&gt;0,1,0)+IF(CC707&gt;0,1,0)+IF(CH707&gt;0,1,0)+IF(CM707&gt;0,1,0)+IF(CR707&gt;0,1,0)+IF(CW707&gt;0,1,0)+IF(DA707&gt;0,1,0)+IF(DE707&gt;0,1,0)+IF(DI707&gt;0,1,0)+IF(DM707&gt;0,1,0)+DU707</f>
        <v>1</v>
      </c>
      <c r="G707" s="1595" t="s">
        <v>2159</v>
      </c>
      <c r="H707" s="1567">
        <f t="shared" si="274"/>
        <v>1</v>
      </c>
      <c r="I707" s="1734">
        <f t="shared" si="275"/>
        <v>29</v>
      </c>
      <c r="J707" s="1734">
        <f t="shared" si="276"/>
        <v>12</v>
      </c>
      <c r="K707" s="1734">
        <f t="shared" si="277"/>
        <v>0</v>
      </c>
      <c r="L707" s="1806">
        <f t="shared" si="278"/>
        <v>0.41379310344827586</v>
      </c>
      <c r="O707" s="1700">
        <f>IFERROR(VLOOKUP($A707,'2022'!$B$2:$K$174,3,FALSE),0)</f>
        <v>0</v>
      </c>
      <c r="P707" s="1858">
        <f>IFERROR(VLOOKUP($A707,'2022'!$B$2:$K$174,4,FALSE),0)</f>
        <v>0</v>
      </c>
      <c r="Q707" s="1858">
        <f>IFERROR(VLOOKUP($A707,'2022'!$B$2:$K$174,5,FALSE),0)</f>
        <v>0</v>
      </c>
      <c r="R707" s="1858">
        <f>IFERROR(VLOOKUP($A707,'2022'!$B$2:$K$174,8,FALSE),0)</f>
        <v>0</v>
      </c>
      <c r="S707" s="1740">
        <f>IFERROR(VLOOKUP($A707,'2022'!$B$2:$K$174,10,FALSE),0)</f>
        <v>0</v>
      </c>
      <c r="T707" s="1700">
        <f>IFERROR(VLOOKUP($A707,'2021'!$B$2:$K$174,3,FALSE),0)</f>
        <v>0</v>
      </c>
      <c r="U707" s="1843">
        <f>IFERROR(VLOOKUP($A707,'2021'!$B$2:$K$174,4,FALSE),0)</f>
        <v>0</v>
      </c>
      <c r="V707" s="1843">
        <f>IFERROR(VLOOKUP($A707,'2021'!$B$2:$K$174,5,FALSE),0)</f>
        <v>0</v>
      </c>
      <c r="W707" s="1843">
        <f>IFERROR(VLOOKUP($A707,'2021'!$B$2:$K$174,8,FALSE),0)</f>
        <v>0</v>
      </c>
      <c r="X707" s="1740">
        <f>IFERROR(VLOOKUP($A707,'2021'!$B$2:$K$174,10,FALSE),0)</f>
        <v>0</v>
      </c>
      <c r="Y707" s="1700">
        <f>IFERROR(VLOOKUP($A707,'2020'!$B$2:$K$170,3,FALSE),0)</f>
        <v>0</v>
      </c>
      <c r="Z707" s="1829">
        <f>IFERROR(VLOOKUP($A707,'2020'!$B$2:$K$170,4,FALSE),0)</f>
        <v>0</v>
      </c>
      <c r="AA707" s="1829">
        <f>IFERROR(VLOOKUP($A707,'2020'!$B$2:$K$170,5,FALSE),0)</f>
        <v>0</v>
      </c>
      <c r="AB707" s="1829">
        <f>IFERROR(VLOOKUP($A707,'2020'!$B$2:$K$170,8,FALSE),0)</f>
        <v>0</v>
      </c>
      <c r="AC707" s="1740">
        <f>IFERROR(VLOOKUP($A707,'2020'!$B$2:$K$170,10,FALSE),0)</f>
        <v>0</v>
      </c>
      <c r="AD707" s="1700">
        <f>IFERROR(VLOOKUP($A707,'2019'!$B$2:$K$170,3,FALSE),0)</f>
        <v>0</v>
      </c>
      <c r="AE707" s="1823">
        <f>IFERROR(VLOOKUP($A707,'2019'!$B$2:$K$170,4,FALSE),0)</f>
        <v>0</v>
      </c>
      <c r="AF707" s="1823">
        <f>IFERROR(VLOOKUP($A707,'2019'!$B$2:$K$170,5,FALSE),0)</f>
        <v>0</v>
      </c>
      <c r="AG707" s="1823">
        <f>IFERROR(VLOOKUP($A707,'2019'!$B$2:$K$170,8,FALSE),0)</f>
        <v>0</v>
      </c>
      <c r="AH707" s="1740">
        <f>IFERROR(VLOOKUP($A707,'2019'!$B$2:$K$170,10,FALSE),0)</f>
        <v>0</v>
      </c>
      <c r="AI707" s="1700">
        <f>IFERROR(VLOOKUP($A707,'2018'!$B$2:$K$170,3,FALSE),0)</f>
        <v>0</v>
      </c>
      <c r="AJ707" s="1821">
        <f>IFERROR(VLOOKUP($A707,'2018'!$B$2:$K$170,4,FALSE),0)</f>
        <v>0</v>
      </c>
      <c r="AK707" s="1821">
        <f>IFERROR(VLOOKUP($A707,'2018'!$B$2:$K$170,5,FALSE),0)</f>
        <v>0</v>
      </c>
      <c r="AL707" s="1821">
        <f>IFERROR(VLOOKUP($A707,'2018'!$B$2:$K$170,8,FALSE),0)</f>
        <v>0</v>
      </c>
      <c r="AM707" s="1740">
        <f>IFERROR(VLOOKUP($A707,'2018'!$B$2:$K$170,10,FALSE),0)</f>
        <v>0</v>
      </c>
      <c r="AN707" s="1700">
        <f>IFERROR(VLOOKUP($A707,'2017'!$B$2:$J$163,2,FALSE),0)</f>
        <v>0</v>
      </c>
      <c r="AO707" s="1815">
        <f>IFERROR(VLOOKUP($A707,'2017'!$B$2:$J$163,3,FALSE),0)</f>
        <v>0</v>
      </c>
      <c r="AP707" s="1815">
        <f>IFERROR(VLOOKUP($A707,'2017'!$B$2:$J$163,4,FALSE),0)</f>
        <v>0</v>
      </c>
      <c r="AQ707" s="1815">
        <f>IFERROR(VLOOKUP($A707,'2017'!$B$2:$J$163,7,FALSE),0)</f>
        <v>0</v>
      </c>
      <c r="AR707" s="1740">
        <f>IFERROR(VLOOKUP($A707,'2017'!$B$2:$J$163,9,FALSE),0)</f>
        <v>0</v>
      </c>
      <c r="AS707" s="1700">
        <f>IFERROR(VLOOKUP($A707,'2016'!$B$2:$K$165,3,FALSE),0)</f>
        <v>0</v>
      </c>
      <c r="AT707" s="1796">
        <f>IFERROR(VLOOKUP($A707,'2016'!$B$2:$K$165,4,FALSE),0)</f>
        <v>0</v>
      </c>
      <c r="AU707" s="1796">
        <f>IFERROR(VLOOKUP($A707,'2016'!$B$2:$K$165,5,FALSE),0)</f>
        <v>0</v>
      </c>
      <c r="AV707" s="1796">
        <f>IFERROR(VLOOKUP($A707,'2016'!$B$2:$K$165,8,FALSE),0)</f>
        <v>0</v>
      </c>
      <c r="AW707" s="1740">
        <f>IFERROR(VLOOKUP($A707,'2016'!$B$2:$K$165,10,FALSE),0)</f>
        <v>0</v>
      </c>
      <c r="AX707" s="1700">
        <f>IFERROR(VLOOKUP($A707,'2015'!$B$2:$K$165,3,FALSE),0)</f>
        <v>0</v>
      </c>
      <c r="AY707" s="1796">
        <f>IFERROR(VLOOKUP($A707,'2015'!$B$2:$K$165,4,FALSE),0)</f>
        <v>0</v>
      </c>
      <c r="AZ707" s="1796">
        <f>IFERROR(VLOOKUP($A707,'2015'!$B$2:$K$165,5,FALSE),0)</f>
        <v>0</v>
      </c>
      <c r="BA707" s="1796">
        <f>IFERROR(VLOOKUP($A707,'2015'!$B$2:$K$165,8,FALSE),0)</f>
        <v>0</v>
      </c>
      <c r="BB707" s="1740">
        <f>IFERROR(VLOOKUP($A707,'2015'!$B$2:$K$165,10,FALSE),0)</f>
        <v>0</v>
      </c>
      <c r="BC707" s="1700">
        <f>IFERROR(VLOOKUP($A707,'2014'!$B$2:$K$157,3,FALSE),0)</f>
        <v>0</v>
      </c>
      <c r="BD707" s="1796">
        <f>IFERROR(VLOOKUP($A707,'2014'!$B$2:$K$157,4,FALSE),0)</f>
        <v>0</v>
      </c>
      <c r="BE707" s="1796">
        <f>IFERROR(VLOOKUP($A707,'2014'!$B$2:$K$157,5,FALSE),0)</f>
        <v>0</v>
      </c>
      <c r="BF707" s="1796">
        <f>IFERROR(VLOOKUP($A707,'2014'!$B$2:$K$157,8,FALSE),0)</f>
        <v>0</v>
      </c>
      <c r="BG707" s="1740">
        <f>IFERROR(VLOOKUP($A707,'2014'!$B$2:$K$157,10,FALSE),0)</f>
        <v>0</v>
      </c>
      <c r="BH707" s="1700">
        <f>IFERROR(VLOOKUP($A707,'2013'!$D$4:$I$249,2,FALSE),0)</f>
        <v>0</v>
      </c>
      <c r="BI707" s="1796">
        <f>IFERROR(VLOOKUP($A707,'2013'!$D$4:$I$249,3,FALSE),0)</f>
        <v>0</v>
      </c>
      <c r="BJ707" s="1796">
        <f>IFERROR(VLOOKUP($A707,'2013'!$D$4:$I$249,4,FALSE),0)</f>
        <v>0</v>
      </c>
      <c r="BK707" s="1796">
        <f>IFERROR(VLOOKUP($A707,'2013'!$D$4:$I$249,5,FALSE),0)</f>
        <v>0</v>
      </c>
      <c r="BL707" s="1740">
        <f>IFERROR(VLOOKUP($A707,'2013'!$D$4:$I$249,6,FALSE),0)</f>
        <v>0</v>
      </c>
      <c r="BM707" s="1737">
        <f>IFERROR(VLOOKUP($A707,'2012'!$D$3:$O$172,2,FALSE),0)</f>
        <v>0</v>
      </c>
      <c r="BN707" s="1796">
        <f>IFERROR(VLOOKUP($A707,'2012'!$D$3:$O$172,3,FALSE),0)</f>
        <v>0</v>
      </c>
      <c r="BO707" s="1743">
        <f>IFERROR(VLOOKUP($A707,'2012'!$D$3:$O$172,4,FALSE),0)</f>
        <v>0</v>
      </c>
      <c r="BP707" s="1700">
        <f>IFERROR(VLOOKUP($A707,'2012'!$D$3:$O$172,5,FALSE),0)</f>
        <v>0</v>
      </c>
      <c r="BQ707" s="1796">
        <f>IFERROR(VLOOKUP($A707,'2012'!$D$3:$O$172,6,FALSE),0)</f>
        <v>0</v>
      </c>
      <c r="BR707" s="1796">
        <f>IFERROR(VLOOKUP($A707,'2012'!$D$3:$O$172,7,FALSE),0)</f>
        <v>0</v>
      </c>
      <c r="BS707" s="1796">
        <f>IFERROR(VLOOKUP($A707,'2012'!$D$3:$O$172,8,FALSE),0)</f>
        <v>0</v>
      </c>
      <c r="BT707" s="1740">
        <f>IFERROR(VLOOKUP($A707,'2012'!$D$3:$O$172,9,FALSE),0)</f>
        <v>0</v>
      </c>
      <c r="BV707" s="1796"/>
      <c r="BX707" s="1700">
        <f>IFERROR(VLOOKUP($A707,'2011'!$D$4:$I$251,2,FALSE),0)</f>
        <v>0</v>
      </c>
      <c r="BY707" s="1796">
        <f>IFERROR(VLOOKUP($A707,'2011'!$D$4:$I$251,3,FALSE),0)</f>
        <v>0</v>
      </c>
      <c r="BZ707" s="1796">
        <f>IFERROR(VLOOKUP($A707,'2011'!$D$4:$I$251,4,FALSE),0)</f>
        <v>0</v>
      </c>
      <c r="CA707" s="1796">
        <f>IFERROR(VLOOKUP($A707,'2011'!$D$4:$I$251,5,FALSE),0)</f>
        <v>0</v>
      </c>
      <c r="CB707" s="1740">
        <f>IFERROR(VLOOKUP($A707,'2011'!$D$4:$I$251,6,FALSE),0)</f>
        <v>0</v>
      </c>
      <c r="CC707" s="1700">
        <f>IFERROR(VLOOKUP($A707,'2010'!$C$3:$H$234,2,FALSE),0)</f>
        <v>0</v>
      </c>
      <c r="CD707" s="1796">
        <f>IFERROR(VLOOKUP($A707,'2010'!$C$3:$H$234,3,FALSE),0)</f>
        <v>0</v>
      </c>
      <c r="CE707" s="1796">
        <f>IFERROR(VLOOKUP($A707,'2010'!$C$3:$H$234,4,FALSE),0)</f>
        <v>0</v>
      </c>
      <c r="CF707" s="1796">
        <f>IFERROR(VLOOKUP($A707,'2010'!$C$3:$H$234,5,FALSE),0)</f>
        <v>0</v>
      </c>
      <c r="CG707" s="1740">
        <f>IFERROR(VLOOKUP($A707,'2010'!$C$3:$H$234,6,FALSE),0)</f>
        <v>0</v>
      </c>
      <c r="CH707" s="1700">
        <f>IFERROR(VLOOKUP($A707,'2009'!$C$3:$H$242,2,FALSE),0)</f>
        <v>29</v>
      </c>
      <c r="CI707" s="1796">
        <f>IFERROR(VLOOKUP($A707,'2009'!$C$3:$H$242,3,FALSE),0)</f>
        <v>5</v>
      </c>
      <c r="CJ707" s="1796">
        <f>IFERROR(VLOOKUP($A707,'2009'!$C$3:$H$242,4,FALSE),0)</f>
        <v>12</v>
      </c>
      <c r="CK707" s="1796">
        <f>IFERROR(VLOOKUP($A707,'2009'!$C$3:$H$242,5,FALSE),0)</f>
        <v>0</v>
      </c>
      <c r="CL707" s="1740">
        <f>IFERROR(VLOOKUP($A707,'2009'!$C$3:$H$242,6,FALSE),0)</f>
        <v>0.41379310344827586</v>
      </c>
      <c r="CM707" s="1700">
        <f>IFERROR(VLOOKUP($A707,'2008'!$C$3:$H$229,2,FALSE),0)</f>
        <v>0</v>
      </c>
      <c r="CN707" s="1796">
        <f>IFERROR(VLOOKUP($A707,'2008'!$C$3:$H$229,3,FALSE),0)</f>
        <v>0</v>
      </c>
      <c r="CO707" s="1796">
        <f>IFERROR(VLOOKUP($A707,'2008'!$C$3:$H$229,4,FALSE),0)</f>
        <v>0</v>
      </c>
      <c r="CP707" s="1796">
        <f>IFERROR(VLOOKUP($A707,'2008'!$C$3:$H$229,5,FALSE),0)</f>
        <v>0</v>
      </c>
      <c r="CQ707" s="1740">
        <f>IFERROR(VLOOKUP($A707,'2008'!$C$3:$H$229,6,FALSE),0)</f>
        <v>0</v>
      </c>
      <c r="CR707" s="1700">
        <f>IFERROR(VLOOKUP($A707,'2007'!$C$3:$M$238,7,FALSE),0)</f>
        <v>0</v>
      </c>
      <c r="CS707" s="1796">
        <f>IFERROR(VLOOKUP($A707,'2007'!$C$3:$M$238,8,FALSE),0)</f>
        <v>0</v>
      </c>
      <c r="CT707" s="1796">
        <f>IFERROR(VLOOKUP($A707,'2007'!$C$3:$M$238,9,FALSE),0)</f>
        <v>0</v>
      </c>
      <c r="CU707" s="1796">
        <f>IFERROR(VLOOKUP($A707,'2007'!$C$3:$M$238,10,FALSE),0)</f>
        <v>0</v>
      </c>
      <c r="CV707" s="1740">
        <f>IFERROR(VLOOKUP($A707,'2007'!$C$3:$M$238,11,FALSE),0)</f>
        <v>0</v>
      </c>
      <c r="CW707" s="1700">
        <f>IFERROR(VLOOKUP($A707,'2006'!$A$2:$F$200,2,FALSE),0)</f>
        <v>0</v>
      </c>
      <c r="CX707" s="1796">
        <f>IFERROR(VLOOKUP($A707,'2006'!$A$2:$F$200,4,FALSE),0)</f>
        <v>0</v>
      </c>
      <c r="CY707" s="1796">
        <f>IFERROR(VLOOKUP($A707,'2006'!$A$2:$F$200,5,FALSE),0)</f>
        <v>0</v>
      </c>
      <c r="CZ707" s="1740">
        <f>IFERROR(VLOOKUP($A707,'2006'!$A$2:$F$200,6,FALSE),0)</f>
        <v>0</v>
      </c>
      <c r="DA707" s="1700">
        <f>IFERROR(VLOOKUP($A707,'2005'!$C$3:$M$205,8,FALSE),0)</f>
        <v>0</v>
      </c>
      <c r="DB707" s="1796">
        <f>IFERROR(VLOOKUP($A707,'2005'!$C$3:$M$205,9,FALSE),0)</f>
        <v>0</v>
      </c>
      <c r="DC707" s="1796">
        <f>IFERROR(VLOOKUP($A707,'2005'!$C$3:$M$205,10,FALSE),0)</f>
        <v>0</v>
      </c>
      <c r="DD707" s="1740">
        <f>IFERROR(VLOOKUP($A707,'2005'!$C$3:$M$205,11,FALSE),0)</f>
        <v>0</v>
      </c>
      <c r="DE707" s="1700">
        <f>IFERROR(VLOOKUP($A707,'2004'!$C$3:$M$213,8,FALSE),0)</f>
        <v>0</v>
      </c>
      <c r="DF707" s="1796">
        <f>IFERROR(VLOOKUP($A707,'2004'!$C$3:$M$213,9,FALSE),0)</f>
        <v>0</v>
      </c>
      <c r="DG707" s="1796">
        <f>IFERROR(VLOOKUP($A707,'2004'!$C$3:$M$213,10,FALSE),0)</f>
        <v>0</v>
      </c>
      <c r="DH707" s="1740">
        <f>IFERROR(VLOOKUP($A707,'2004'!$C$3:$M$213,11,FALSE),0)</f>
        <v>0</v>
      </c>
      <c r="DI707" s="1700">
        <f>IFERROR(VLOOKUP($A707,'2003'!$C$3:$Q$214,12,FALSE),0)</f>
        <v>0</v>
      </c>
      <c r="DJ707" s="1796">
        <f>IFERROR(VLOOKUP($A707,'2003'!$C$3:$Q$214,13,FALSE),0)</f>
        <v>0</v>
      </c>
      <c r="DK707" s="1796">
        <f>IFERROR(VLOOKUP($A707,'2003'!$C$3:$Q$214,14,FALSE),0)</f>
        <v>0</v>
      </c>
      <c r="DL707" s="1740">
        <f>IFERROR(VLOOKUP($A707,'2003'!$C$3:$Q$214,15,FALSE),0)</f>
        <v>0</v>
      </c>
      <c r="DM707" s="1700">
        <f>IFERROR(VLOOKUP($A707,'2002'!$D$3:$R$214,12,FALSE),0)</f>
        <v>0</v>
      </c>
      <c r="DN707" s="1796">
        <f>IFERROR(VLOOKUP($A707,'2002'!$D$3:$R$214,13,FALSE),0)</f>
        <v>0</v>
      </c>
      <c r="DO707" s="1796">
        <f>IFERROR(VLOOKUP($A707,'2002'!$D$3:$R$214,14,FALSE),0)</f>
        <v>0</v>
      </c>
      <c r="DP707" s="1788">
        <f>IFERROR(VLOOKUP($A707,'2002'!$D$3:$R$214,15,FALSE),0)</f>
        <v>0</v>
      </c>
      <c r="DQ707" s="1700">
        <f>IFERROR(VLOOKUP($A707,'Pre 2002'!$C$3:$CK$382,84,FALSE),0)</f>
        <v>0</v>
      </c>
      <c r="DR707" s="1796">
        <f>IFERROR(VLOOKUP($A707,'Pre 2002'!$C$3:$CK$382,85,FALSE),0)</f>
        <v>0</v>
      </c>
      <c r="DS707" s="1796">
        <f>IFERROR(VLOOKUP($A707,'Pre 2002'!$C$3:$CK$382,86,FALSE),0)</f>
        <v>0</v>
      </c>
      <c r="DT707" s="1790">
        <f>IFERROR(VLOOKUP($A707,'Pre 2002'!$C$3:$CK$382,87,FALSE),0)</f>
        <v>0</v>
      </c>
      <c r="DU707" s="1741">
        <f>IFERROR(VLOOKUP(A707,'Pre 2002'!$C$3:$CG$382,83,FALSE),0)</f>
        <v>0</v>
      </c>
    </row>
    <row r="708" spans="1:125">
      <c r="A708" s="1578" t="s">
        <v>2213</v>
      </c>
      <c r="B708" s="1562">
        <f t="shared" si="279"/>
        <v>312</v>
      </c>
      <c r="C708" s="1562">
        <f t="shared" si="280"/>
        <v>129</v>
      </c>
      <c r="D708" s="1562">
        <f t="shared" si="281"/>
        <v>0</v>
      </c>
      <c r="E708" s="1563">
        <f t="shared" si="282"/>
        <v>0.41346153846153844</v>
      </c>
      <c r="F708" s="1786">
        <f t="shared" si="283"/>
        <v>7</v>
      </c>
      <c r="G708" s="1595">
        <v>2016</v>
      </c>
      <c r="H708" s="1567">
        <f t="shared" si="274"/>
        <v>0</v>
      </c>
      <c r="I708" s="1734">
        <f t="shared" si="275"/>
        <v>0</v>
      </c>
      <c r="J708" s="1734">
        <f t="shared" si="276"/>
        <v>0</v>
      </c>
      <c r="K708" s="1734">
        <f t="shared" si="277"/>
        <v>0</v>
      </c>
      <c r="L708" s="1806">
        <f t="shared" si="278"/>
        <v>0</v>
      </c>
      <c r="M708" s="1751"/>
      <c r="N708" s="1751"/>
      <c r="O708" s="1700">
        <f>IFERROR(VLOOKUP($A708,'2022'!$B$2:$K$174,3,FALSE),0)</f>
        <v>55</v>
      </c>
      <c r="P708" s="1858">
        <f>IFERROR(VLOOKUP($A708,'2022'!$B$2:$K$174,4,FALSE),0)</f>
        <v>16</v>
      </c>
      <c r="Q708" s="1858">
        <f>IFERROR(VLOOKUP($A708,'2022'!$B$2:$K$174,5,FALSE),0)</f>
        <v>30</v>
      </c>
      <c r="R708" s="1858">
        <f>IFERROR(VLOOKUP($A708,'2022'!$B$2:$K$174,8,FALSE),0)</f>
        <v>0</v>
      </c>
      <c r="S708" s="1740">
        <f>IFERROR(VLOOKUP($A708,'2022'!$B$2:$K$174,10,FALSE),0)</f>
        <v>0.54500000000000004</v>
      </c>
      <c r="T708" s="1700">
        <f>IFERROR(VLOOKUP($A708,'2021'!$B$2:$K$174,3,FALSE),0)</f>
        <v>38</v>
      </c>
      <c r="U708" s="1843">
        <f>IFERROR(VLOOKUP($A708,'2021'!$B$2:$K$174,4,FALSE),0)</f>
        <v>9</v>
      </c>
      <c r="V708" s="1843">
        <f>IFERROR(VLOOKUP($A708,'2021'!$B$2:$K$174,5,FALSE),0)</f>
        <v>12</v>
      </c>
      <c r="W708" s="1843">
        <f>IFERROR(VLOOKUP($A708,'2021'!$B$2:$K$174,8,FALSE),0)</f>
        <v>0</v>
      </c>
      <c r="X708" s="1740">
        <f>IFERROR(VLOOKUP($A708,'2021'!$B$2:$K$174,10,FALSE),0)</f>
        <v>0.316</v>
      </c>
      <c r="Y708" s="1700">
        <f>IFERROR(VLOOKUP($A708,'2020'!$B$2:$K$170,3,FALSE),0)</f>
        <v>45</v>
      </c>
      <c r="Z708" s="1829">
        <f>IFERROR(VLOOKUP($A708,'2020'!$B$2:$K$170,4,FALSE),0)</f>
        <v>11</v>
      </c>
      <c r="AA708" s="1829">
        <f>IFERROR(VLOOKUP($A708,'2020'!$B$2:$K$170,5,FALSE),0)</f>
        <v>18</v>
      </c>
      <c r="AB708" s="1829">
        <f>IFERROR(VLOOKUP($A708,'2020'!$B$2:$K$170,8,FALSE),0)</f>
        <v>0</v>
      </c>
      <c r="AC708" s="1740">
        <f>IFERROR(VLOOKUP($A708,'2020'!$B$2:$K$170,10,FALSE),0)</f>
        <v>0.4</v>
      </c>
      <c r="AD708" s="1700">
        <f>IFERROR(VLOOKUP($A708,'2019'!$B$2:$K$170,3,FALSE),0)</f>
        <v>45</v>
      </c>
      <c r="AE708" s="1823">
        <f>IFERROR(VLOOKUP($A708,'2019'!$B$2:$K$170,4,FALSE),0)</f>
        <v>15</v>
      </c>
      <c r="AF708" s="1823">
        <f>IFERROR(VLOOKUP($A708,'2019'!$B$2:$K$170,5,FALSE),0)</f>
        <v>21</v>
      </c>
      <c r="AG708" s="1823">
        <f>IFERROR(VLOOKUP($A708,'2019'!$B$2:$K$170,8,FALSE),0)</f>
        <v>0</v>
      </c>
      <c r="AH708" s="1740">
        <f>IFERROR(VLOOKUP($A708,'2019'!$B$2:$K$170,10,FALSE),0)</f>
        <v>0.46700000000000003</v>
      </c>
      <c r="AI708" s="1700">
        <f>IFERROR(VLOOKUP($A708,'2018'!$B$2:$K$170,3,FALSE),0)</f>
        <v>52</v>
      </c>
      <c r="AJ708" s="1821">
        <f>IFERROR(VLOOKUP($A708,'2018'!$B$2:$K$170,4,FALSE),0)</f>
        <v>10</v>
      </c>
      <c r="AK708" s="1821">
        <f>IFERROR(VLOOKUP($A708,'2018'!$B$2:$K$170,5,FALSE),0)</f>
        <v>18</v>
      </c>
      <c r="AL708" s="1821">
        <f>IFERROR(VLOOKUP($A708,'2018'!$B$2:$K$170,8,FALSE),0)</f>
        <v>0</v>
      </c>
      <c r="AM708" s="1740">
        <f>IFERROR(VLOOKUP($A708,'2018'!$B$2:$K$170,10,FALSE),0)</f>
        <v>0.34599999999999997</v>
      </c>
      <c r="AN708" s="1700">
        <f>IFERROR(VLOOKUP($A708,'2017'!$B$2:$J$163,2,FALSE),0)</f>
        <v>36</v>
      </c>
      <c r="AO708" s="1815">
        <f>IFERROR(VLOOKUP($A708,'2017'!$B$2:$J$163,3,FALSE),0)</f>
        <v>10</v>
      </c>
      <c r="AP708" s="1815">
        <f>IFERROR(VLOOKUP($A708,'2017'!$B$2:$J$163,4,FALSE),0)</f>
        <v>14</v>
      </c>
      <c r="AQ708" s="1815">
        <f>IFERROR(VLOOKUP($A708,'2017'!$B$2:$J$163,7,FALSE),0)</f>
        <v>0</v>
      </c>
      <c r="AR708" s="1740">
        <f>IFERROR(VLOOKUP($A708,'2017'!$B$2:$J$163,9,FALSE),0)</f>
        <v>0.3888888888888889</v>
      </c>
      <c r="AS708" s="1700">
        <f>IFERROR(VLOOKUP($A708,'2016'!$B$2:$K$165,3,FALSE),0)</f>
        <v>41</v>
      </c>
      <c r="AT708" s="1796">
        <f>IFERROR(VLOOKUP($A708,'2016'!$B$2:$K$165,4,FALSE),0)</f>
        <v>8</v>
      </c>
      <c r="AU708" s="1796">
        <f>IFERROR(VLOOKUP($A708,'2016'!$B$2:$K$165,5,FALSE),0)</f>
        <v>16</v>
      </c>
      <c r="AV708" s="1796">
        <f>IFERROR(VLOOKUP($A708,'2016'!$B$2:$K$165,8,FALSE),0)</f>
        <v>0</v>
      </c>
      <c r="AW708" s="1740">
        <f>IFERROR(VLOOKUP($A708,'2016'!$B$2:$K$165,10,FALSE),0)</f>
        <v>0.39</v>
      </c>
      <c r="AX708" s="1700">
        <f>IFERROR(VLOOKUP($A708,'2015'!$B$2:$K$165,3,FALSE),0)</f>
        <v>0</v>
      </c>
      <c r="AY708" s="1796">
        <f>IFERROR(VLOOKUP($A708,'2015'!$B$2:$K$165,4,FALSE),0)</f>
        <v>0</v>
      </c>
      <c r="AZ708" s="1796">
        <f>IFERROR(VLOOKUP($A708,'2015'!$B$2:$K$165,5,FALSE),0)</f>
        <v>0</v>
      </c>
      <c r="BA708" s="1796">
        <f>IFERROR(VLOOKUP($A708,'2015'!$B$2:$K$165,8,FALSE),0)</f>
        <v>0</v>
      </c>
      <c r="BB708" s="1740">
        <f>IFERROR(VLOOKUP($A708,'2015'!$B$2:$K$165,10,FALSE),0)</f>
        <v>0</v>
      </c>
      <c r="BC708" s="1700">
        <f>IFERROR(VLOOKUP($A708,'2014'!$B$2:$K$157,3,FALSE),0)</f>
        <v>0</v>
      </c>
      <c r="BD708" s="1796">
        <f>IFERROR(VLOOKUP($A708,'2014'!$B$2:$K$157,4,FALSE),0)</f>
        <v>0</v>
      </c>
      <c r="BE708" s="1796">
        <f>IFERROR(VLOOKUP($A708,'2014'!$B$2:$K$157,5,FALSE),0)</f>
        <v>0</v>
      </c>
      <c r="BF708" s="1796">
        <f>IFERROR(VLOOKUP($A708,'2014'!$B$2:$K$157,8,FALSE),0)</f>
        <v>0</v>
      </c>
      <c r="BG708" s="1740">
        <f>IFERROR(VLOOKUP($A708,'2014'!$B$2:$K$157,10,FALSE),0)</f>
        <v>0</v>
      </c>
      <c r="BH708" s="1700">
        <f>IFERROR(VLOOKUP($A708,'2013'!$D$4:$I$249,2,FALSE),0)</f>
        <v>0</v>
      </c>
      <c r="BI708" s="1796">
        <f>IFERROR(VLOOKUP($A708,'2013'!$D$4:$I$249,3,FALSE),0)</f>
        <v>0</v>
      </c>
      <c r="BJ708" s="1796">
        <f>IFERROR(VLOOKUP($A708,'2013'!$D$4:$I$249,4,FALSE),0)</f>
        <v>0</v>
      </c>
      <c r="BK708" s="1796">
        <f>IFERROR(VLOOKUP($A708,'2013'!$D$4:$I$249,5,FALSE),0)</f>
        <v>0</v>
      </c>
      <c r="BL708" s="1740">
        <f>IFERROR(VLOOKUP($A708,'2013'!$D$4:$I$249,6,FALSE),0)</f>
        <v>0</v>
      </c>
      <c r="BM708" s="1737">
        <f>IFERROR(VLOOKUP($A708,'2012'!$D$3:$O$172,2,FALSE),0)</f>
        <v>0</v>
      </c>
      <c r="BN708" s="1796">
        <f>IFERROR(VLOOKUP($A708,'2012'!$D$3:$O$172,3,FALSE),0)</f>
        <v>0</v>
      </c>
      <c r="BO708" s="1743">
        <f>IFERROR(VLOOKUP($A708,'2012'!$D$3:$O$172,4,FALSE),0)</f>
        <v>0</v>
      </c>
      <c r="BP708" s="1700">
        <f>IFERROR(VLOOKUP($A708,'2012'!$D$3:$O$172,5,FALSE),0)</f>
        <v>0</v>
      </c>
      <c r="BQ708" s="1796">
        <f>IFERROR(VLOOKUP($A708,'2012'!$D$3:$O$172,6,FALSE),0)</f>
        <v>0</v>
      </c>
      <c r="BR708" s="1796">
        <f>IFERROR(VLOOKUP($A708,'2012'!$D$3:$O$172,7,FALSE),0)</f>
        <v>0</v>
      </c>
      <c r="BS708" s="1796">
        <f>IFERROR(VLOOKUP($A708,'2012'!$D$3:$O$172,8,FALSE),0)</f>
        <v>0</v>
      </c>
      <c r="BT708" s="1740">
        <f>IFERROR(VLOOKUP($A708,'2012'!$D$3:$O$172,9,FALSE),0)</f>
        <v>0</v>
      </c>
      <c r="BV708" s="1796"/>
      <c r="BX708" s="1700">
        <f>IFERROR(VLOOKUP($A708,'2011'!$D$4:$I$251,2,FALSE),0)</f>
        <v>0</v>
      </c>
      <c r="BY708" s="1796">
        <f>IFERROR(VLOOKUP($A708,'2011'!$D$4:$I$251,3,FALSE),0)</f>
        <v>0</v>
      </c>
      <c r="BZ708" s="1796">
        <f>IFERROR(VLOOKUP($A708,'2011'!$D$4:$I$251,4,FALSE),0)</f>
        <v>0</v>
      </c>
      <c r="CA708" s="1796">
        <f>IFERROR(VLOOKUP($A708,'2011'!$D$4:$I$251,5,FALSE),0)</f>
        <v>0</v>
      </c>
      <c r="CB708" s="1740">
        <f>IFERROR(VLOOKUP($A708,'2011'!$D$4:$I$251,6,FALSE),0)</f>
        <v>0</v>
      </c>
      <c r="CC708" s="1700">
        <f>IFERROR(VLOOKUP($A708,'2010'!$C$3:$H$234,2,FALSE),0)</f>
        <v>0</v>
      </c>
      <c r="CD708" s="1796">
        <f>IFERROR(VLOOKUP($A708,'2010'!$C$3:$H$234,3,FALSE),0)</f>
        <v>0</v>
      </c>
      <c r="CE708" s="1796">
        <f>IFERROR(VLOOKUP($A708,'2010'!$C$3:$H$234,4,FALSE),0)</f>
        <v>0</v>
      </c>
      <c r="CF708" s="1796">
        <f>IFERROR(VLOOKUP($A708,'2010'!$C$3:$H$234,5,FALSE),0)</f>
        <v>0</v>
      </c>
      <c r="CG708" s="1740">
        <f>IFERROR(VLOOKUP($A708,'2010'!$C$3:$H$234,6,FALSE),0)</f>
        <v>0</v>
      </c>
      <c r="CH708" s="1700">
        <f>IFERROR(VLOOKUP($A708,'2009'!$C$3:$H$242,2,FALSE),0)</f>
        <v>0</v>
      </c>
      <c r="CI708" s="1796">
        <f>IFERROR(VLOOKUP($A708,'2009'!$C$3:$H$242,3,FALSE),0)</f>
        <v>0</v>
      </c>
      <c r="CJ708" s="1796">
        <f>IFERROR(VLOOKUP($A708,'2009'!$C$3:$H$242,4,FALSE),0)</f>
        <v>0</v>
      </c>
      <c r="CK708" s="1796">
        <f>IFERROR(VLOOKUP($A708,'2009'!$C$3:$H$242,5,FALSE),0)</f>
        <v>0</v>
      </c>
      <c r="CL708" s="1740">
        <f>IFERROR(VLOOKUP($A708,'2009'!$C$3:$H$242,6,FALSE),0)</f>
        <v>0</v>
      </c>
      <c r="CM708" s="1700">
        <f>IFERROR(VLOOKUP($A708,'2008'!$C$3:$H$229,2,FALSE),0)</f>
        <v>0</v>
      </c>
      <c r="CN708" s="1796">
        <f>IFERROR(VLOOKUP($A708,'2008'!$C$3:$H$229,3,FALSE),0)</f>
        <v>0</v>
      </c>
      <c r="CO708" s="1796">
        <f>IFERROR(VLOOKUP($A708,'2008'!$C$3:$H$229,4,FALSE),0)</f>
        <v>0</v>
      </c>
      <c r="CP708" s="1796">
        <f>IFERROR(VLOOKUP($A708,'2008'!$C$3:$H$229,5,FALSE),0)</f>
        <v>0</v>
      </c>
      <c r="CQ708" s="1740">
        <f>IFERROR(VLOOKUP($A708,'2008'!$C$3:$H$229,6,FALSE),0)</f>
        <v>0</v>
      </c>
      <c r="CR708" s="1700">
        <f>IFERROR(VLOOKUP($A708,'2007'!$C$3:$M$238,7,FALSE),0)</f>
        <v>0</v>
      </c>
      <c r="CS708" s="1796">
        <f>IFERROR(VLOOKUP($A708,'2007'!$C$3:$M$238,8,FALSE),0)</f>
        <v>0</v>
      </c>
      <c r="CT708" s="1796">
        <f>IFERROR(VLOOKUP($A708,'2007'!$C$3:$M$238,9,FALSE),0)</f>
        <v>0</v>
      </c>
      <c r="CU708" s="1796">
        <f>IFERROR(VLOOKUP($A708,'2007'!$C$3:$M$238,10,FALSE),0)</f>
        <v>0</v>
      </c>
      <c r="CV708" s="1740">
        <f>IFERROR(VLOOKUP($A708,'2007'!$C$3:$M$238,11,FALSE),0)</f>
        <v>0</v>
      </c>
      <c r="CW708" s="1700">
        <f>IFERROR(VLOOKUP($A708,'2006'!$A$2:$F$200,2,FALSE),0)</f>
        <v>0</v>
      </c>
      <c r="CX708" s="1796">
        <f>IFERROR(VLOOKUP($A708,'2006'!$A$2:$F$200,4,FALSE),0)</f>
        <v>0</v>
      </c>
      <c r="CY708" s="1796">
        <f>IFERROR(VLOOKUP($A708,'2006'!$A$2:$F$200,5,FALSE),0)</f>
        <v>0</v>
      </c>
      <c r="CZ708" s="1740">
        <f>IFERROR(VLOOKUP($A708,'2006'!$A$2:$F$200,6,FALSE),0)</f>
        <v>0</v>
      </c>
      <c r="DA708" s="1700">
        <f>IFERROR(VLOOKUP($A708,'2005'!$C$3:$M$205,8,FALSE),0)</f>
        <v>0</v>
      </c>
      <c r="DB708" s="1796">
        <f>IFERROR(VLOOKUP($A708,'2005'!$C$3:$M$205,9,FALSE),0)</f>
        <v>0</v>
      </c>
      <c r="DC708" s="1796">
        <f>IFERROR(VLOOKUP($A708,'2005'!$C$3:$M$205,10,FALSE),0)</f>
        <v>0</v>
      </c>
      <c r="DD708" s="1740">
        <f>IFERROR(VLOOKUP($A708,'2005'!$C$3:$M$205,11,FALSE),0)</f>
        <v>0</v>
      </c>
      <c r="DE708" s="1700">
        <f>IFERROR(VLOOKUP($A708,'2004'!$C$3:$M$213,8,FALSE),0)</f>
        <v>0</v>
      </c>
      <c r="DF708" s="1796">
        <f>IFERROR(VLOOKUP($A708,'2004'!$C$3:$M$213,9,FALSE),0)</f>
        <v>0</v>
      </c>
      <c r="DG708" s="1796">
        <f>IFERROR(VLOOKUP($A708,'2004'!$C$3:$M$213,10,FALSE),0)</f>
        <v>0</v>
      </c>
      <c r="DH708" s="1740">
        <f>IFERROR(VLOOKUP($A708,'2004'!$C$3:$M$213,11,FALSE),0)</f>
        <v>0</v>
      </c>
      <c r="DI708" s="1700">
        <f>IFERROR(VLOOKUP($A708,'2003'!$C$3:$Q$214,12,FALSE),0)</f>
        <v>0</v>
      </c>
      <c r="DJ708" s="1796">
        <f>IFERROR(VLOOKUP($A708,'2003'!$C$3:$Q$214,13,FALSE),0)</f>
        <v>0</v>
      </c>
      <c r="DK708" s="1796">
        <f>IFERROR(VLOOKUP($A708,'2003'!$C$3:$Q$214,14,FALSE),0)</f>
        <v>0</v>
      </c>
      <c r="DL708" s="1740">
        <f>IFERROR(VLOOKUP($A708,'2003'!$C$3:$Q$214,15,FALSE),0)</f>
        <v>0</v>
      </c>
      <c r="DM708" s="1700">
        <f>IFERROR(VLOOKUP($A708,'2002'!$D$3:$R$214,12,FALSE),0)</f>
        <v>0</v>
      </c>
      <c r="DN708" s="1796">
        <f>IFERROR(VLOOKUP($A708,'2002'!$D$3:$R$214,13,FALSE),0)</f>
        <v>0</v>
      </c>
      <c r="DO708" s="1796">
        <f>IFERROR(VLOOKUP($A708,'2002'!$D$3:$R$214,14,FALSE),0)</f>
        <v>0</v>
      </c>
      <c r="DP708" s="1788">
        <f>IFERROR(VLOOKUP($A708,'2002'!$D$3:$R$214,15,FALSE),0)</f>
        <v>0</v>
      </c>
      <c r="DQ708" s="1700">
        <f>IFERROR(VLOOKUP($A708,'Pre 2002'!$C$3:$CK$382,84,FALSE),0)</f>
        <v>0</v>
      </c>
      <c r="DR708" s="1796">
        <f>IFERROR(VLOOKUP($A708,'Pre 2002'!$C$3:$CK$382,85,FALSE),0)</f>
        <v>0</v>
      </c>
      <c r="DS708" s="1796">
        <f>IFERROR(VLOOKUP($A708,'Pre 2002'!$C$3:$CK$382,86,FALSE),0)</f>
        <v>0</v>
      </c>
      <c r="DT708" s="1790">
        <f>IFERROR(VLOOKUP($A708,'Pre 2002'!$C$3:$CK$382,87,FALSE),0)</f>
        <v>0</v>
      </c>
      <c r="DU708" s="1741">
        <f>IFERROR(VLOOKUP(A708,'Pre 2002'!$C$3:$CG$382,83,FALSE),0)</f>
        <v>0</v>
      </c>
    </row>
    <row r="709" spans="1:125">
      <c r="A709" s="1579" t="s">
        <v>2064</v>
      </c>
      <c r="B709" s="1562">
        <f t="shared" si="279"/>
        <v>211</v>
      </c>
      <c r="C709" s="1562">
        <f t="shared" si="280"/>
        <v>87</v>
      </c>
      <c r="D709" s="1562">
        <f t="shared" si="281"/>
        <v>0</v>
      </c>
      <c r="E709" s="1563">
        <f t="shared" si="282"/>
        <v>0.41232227488151657</v>
      </c>
      <c r="F709" s="1786">
        <f t="shared" si="283"/>
        <v>4</v>
      </c>
      <c r="G709" s="1595" t="s">
        <v>2159</v>
      </c>
      <c r="H709" s="1567">
        <f t="shared" si="274"/>
        <v>4</v>
      </c>
      <c r="I709" s="1734">
        <f t="shared" si="275"/>
        <v>211</v>
      </c>
      <c r="J709" s="1734">
        <f t="shared" si="276"/>
        <v>87</v>
      </c>
      <c r="K709" s="1734">
        <f t="shared" si="277"/>
        <v>0</v>
      </c>
      <c r="L709" s="1806">
        <f t="shared" si="278"/>
        <v>0.41232227488151657</v>
      </c>
      <c r="O709" s="1700">
        <f>IFERROR(VLOOKUP($A709,'2022'!$B$2:$K$174,3,FALSE),0)</f>
        <v>0</v>
      </c>
      <c r="P709" s="1858">
        <f>IFERROR(VLOOKUP($A709,'2022'!$B$2:$K$174,4,FALSE),0)</f>
        <v>0</v>
      </c>
      <c r="Q709" s="1858">
        <f>IFERROR(VLOOKUP($A709,'2022'!$B$2:$K$174,5,FALSE),0)</f>
        <v>0</v>
      </c>
      <c r="R709" s="1858">
        <f>IFERROR(VLOOKUP($A709,'2022'!$B$2:$K$174,8,FALSE),0)</f>
        <v>0</v>
      </c>
      <c r="S709" s="1740">
        <f>IFERROR(VLOOKUP($A709,'2022'!$B$2:$K$174,10,FALSE),0)</f>
        <v>0</v>
      </c>
      <c r="T709" s="1700">
        <f>IFERROR(VLOOKUP($A709,'2021'!$B$2:$K$174,3,FALSE),0)</f>
        <v>0</v>
      </c>
      <c r="U709" s="1843">
        <f>IFERROR(VLOOKUP($A709,'2021'!$B$2:$K$174,4,FALSE),0)</f>
        <v>0</v>
      </c>
      <c r="V709" s="1843">
        <f>IFERROR(VLOOKUP($A709,'2021'!$B$2:$K$174,5,FALSE),0)</f>
        <v>0</v>
      </c>
      <c r="W709" s="1843">
        <f>IFERROR(VLOOKUP($A709,'2021'!$B$2:$K$174,8,FALSE),0)</f>
        <v>0</v>
      </c>
      <c r="X709" s="1740">
        <f>IFERROR(VLOOKUP($A709,'2021'!$B$2:$K$174,10,FALSE),0)</f>
        <v>0</v>
      </c>
      <c r="Y709" s="1700">
        <f>IFERROR(VLOOKUP($A709,'2020'!$B$2:$K$170,3,FALSE),0)</f>
        <v>0</v>
      </c>
      <c r="Z709" s="1829">
        <f>IFERROR(VLOOKUP($A709,'2020'!$B$2:$K$170,4,FALSE),0)</f>
        <v>0</v>
      </c>
      <c r="AA709" s="1829">
        <f>IFERROR(VLOOKUP($A709,'2020'!$B$2:$K$170,5,FALSE),0)</f>
        <v>0</v>
      </c>
      <c r="AB709" s="1829">
        <f>IFERROR(VLOOKUP($A709,'2020'!$B$2:$K$170,8,FALSE),0)</f>
        <v>0</v>
      </c>
      <c r="AC709" s="1740">
        <f>IFERROR(VLOOKUP($A709,'2020'!$B$2:$K$170,10,FALSE),0)</f>
        <v>0</v>
      </c>
      <c r="AD709" s="1700">
        <f>IFERROR(VLOOKUP($A709,'2019'!$B$2:$K$170,3,FALSE),0)</f>
        <v>0</v>
      </c>
      <c r="AE709" s="1823">
        <f>IFERROR(VLOOKUP($A709,'2019'!$B$2:$K$170,4,FALSE),0)</f>
        <v>0</v>
      </c>
      <c r="AF709" s="1823">
        <f>IFERROR(VLOOKUP($A709,'2019'!$B$2:$K$170,5,FALSE),0)</f>
        <v>0</v>
      </c>
      <c r="AG709" s="1823">
        <f>IFERROR(VLOOKUP($A709,'2019'!$B$2:$K$170,8,FALSE),0)</f>
        <v>0</v>
      </c>
      <c r="AH709" s="1740">
        <f>IFERROR(VLOOKUP($A709,'2019'!$B$2:$K$170,10,FALSE),0)</f>
        <v>0</v>
      </c>
      <c r="AI709" s="1700">
        <f>IFERROR(VLOOKUP($A709,'2018'!$B$2:$K$170,3,FALSE),0)</f>
        <v>0</v>
      </c>
      <c r="AJ709" s="1821">
        <f>IFERROR(VLOOKUP($A709,'2018'!$B$2:$K$170,4,FALSE),0)</f>
        <v>0</v>
      </c>
      <c r="AK709" s="1821">
        <f>IFERROR(VLOOKUP($A709,'2018'!$B$2:$K$170,5,FALSE),0)</f>
        <v>0</v>
      </c>
      <c r="AL709" s="1821">
        <f>IFERROR(VLOOKUP($A709,'2018'!$B$2:$K$170,8,FALSE),0)</f>
        <v>0</v>
      </c>
      <c r="AM709" s="1740">
        <f>IFERROR(VLOOKUP($A709,'2018'!$B$2:$K$170,10,FALSE),0)</f>
        <v>0</v>
      </c>
      <c r="AN709" s="1700">
        <f>IFERROR(VLOOKUP($A709,'2017'!$B$2:$J$163,2,FALSE),0)</f>
        <v>0</v>
      </c>
      <c r="AO709" s="1815">
        <f>IFERROR(VLOOKUP($A709,'2017'!$B$2:$J$163,3,FALSE),0)</f>
        <v>0</v>
      </c>
      <c r="AP709" s="1815">
        <f>IFERROR(VLOOKUP($A709,'2017'!$B$2:$J$163,4,FALSE),0)</f>
        <v>0</v>
      </c>
      <c r="AQ709" s="1815">
        <f>IFERROR(VLOOKUP($A709,'2017'!$B$2:$J$163,7,FALSE),0)</f>
        <v>0</v>
      </c>
      <c r="AR709" s="1740">
        <f>IFERROR(VLOOKUP($A709,'2017'!$B$2:$J$163,9,FALSE),0)</f>
        <v>0</v>
      </c>
      <c r="AS709" s="1700">
        <f>IFERROR(VLOOKUP($A709,'2016'!$B$2:$K$165,3,FALSE),0)</f>
        <v>0</v>
      </c>
      <c r="AT709" s="1796">
        <f>IFERROR(VLOOKUP($A709,'2016'!$B$2:$K$165,4,FALSE),0)</f>
        <v>0</v>
      </c>
      <c r="AU709" s="1796">
        <f>IFERROR(VLOOKUP($A709,'2016'!$B$2:$K$165,5,FALSE),0)</f>
        <v>0</v>
      </c>
      <c r="AV709" s="1796">
        <f>IFERROR(VLOOKUP($A709,'2016'!$B$2:$K$165,8,FALSE),0)</f>
        <v>0</v>
      </c>
      <c r="AW709" s="1740">
        <f>IFERROR(VLOOKUP($A709,'2016'!$B$2:$K$165,10,FALSE),0)</f>
        <v>0</v>
      </c>
      <c r="AX709" s="1700">
        <f>IFERROR(VLOOKUP($A709,'2015'!$B$2:$K$165,3,FALSE),0)</f>
        <v>0</v>
      </c>
      <c r="AY709" s="1796">
        <f>IFERROR(VLOOKUP($A709,'2015'!$B$2:$K$165,4,FALSE),0)</f>
        <v>0</v>
      </c>
      <c r="AZ709" s="1796">
        <f>IFERROR(VLOOKUP($A709,'2015'!$B$2:$K$165,5,FALSE),0)</f>
        <v>0</v>
      </c>
      <c r="BA709" s="1796">
        <f>IFERROR(VLOOKUP($A709,'2015'!$B$2:$K$165,8,FALSE),0)</f>
        <v>0</v>
      </c>
      <c r="BB709" s="1740">
        <f>IFERROR(VLOOKUP($A709,'2015'!$B$2:$K$165,10,FALSE),0)</f>
        <v>0</v>
      </c>
      <c r="BC709" s="1700">
        <f>IFERROR(VLOOKUP($A709,'2014'!$B$2:$K$157,3,FALSE),0)</f>
        <v>0</v>
      </c>
      <c r="BD709" s="1796">
        <f>IFERROR(VLOOKUP($A709,'2014'!$B$2:$K$157,4,FALSE),0)</f>
        <v>0</v>
      </c>
      <c r="BE709" s="1796">
        <f>IFERROR(VLOOKUP($A709,'2014'!$B$2:$K$157,5,FALSE),0)</f>
        <v>0</v>
      </c>
      <c r="BF709" s="1796">
        <f>IFERROR(VLOOKUP($A709,'2014'!$B$2:$K$157,8,FALSE),0)</f>
        <v>0</v>
      </c>
      <c r="BG709" s="1740">
        <f>IFERROR(VLOOKUP($A709,'2014'!$B$2:$K$157,10,FALSE),0)</f>
        <v>0</v>
      </c>
      <c r="BH709" s="1700">
        <f>IFERROR(VLOOKUP($A709,'2013'!$D$4:$I$249,2,FALSE),0)</f>
        <v>0</v>
      </c>
      <c r="BI709" s="1796">
        <f>IFERROR(VLOOKUP($A709,'2013'!$D$4:$I$249,3,FALSE),0)</f>
        <v>0</v>
      </c>
      <c r="BJ709" s="1796">
        <f>IFERROR(VLOOKUP($A709,'2013'!$D$4:$I$249,4,FALSE),0)</f>
        <v>0</v>
      </c>
      <c r="BK709" s="1796">
        <f>IFERROR(VLOOKUP($A709,'2013'!$D$4:$I$249,5,FALSE),0)</f>
        <v>0</v>
      </c>
      <c r="BL709" s="1740">
        <f>IFERROR(VLOOKUP($A709,'2013'!$D$4:$I$249,6,FALSE),0)</f>
        <v>0</v>
      </c>
      <c r="BM709" s="1737">
        <f>IFERROR(VLOOKUP($A709,'2012'!$D$3:$O$172,2,FALSE),0)</f>
        <v>0</v>
      </c>
      <c r="BN709" s="1796">
        <f>IFERROR(VLOOKUP($A709,'2012'!$D$3:$O$172,3,FALSE),0)</f>
        <v>0</v>
      </c>
      <c r="BO709" s="1743">
        <f>IFERROR(VLOOKUP($A709,'2012'!$D$3:$O$172,4,FALSE),0)</f>
        <v>0</v>
      </c>
      <c r="BP709" s="1700">
        <f>IFERROR(VLOOKUP($A709,'2012'!$D$3:$O$172,5,FALSE),0)</f>
        <v>0</v>
      </c>
      <c r="BQ709" s="1796">
        <f>IFERROR(VLOOKUP($A709,'2012'!$D$3:$O$172,6,FALSE),0)</f>
        <v>0</v>
      </c>
      <c r="BR709" s="1796">
        <f>IFERROR(VLOOKUP($A709,'2012'!$D$3:$O$172,7,FALSE),0)</f>
        <v>0</v>
      </c>
      <c r="BS709" s="1796">
        <f>IFERROR(VLOOKUP($A709,'2012'!$D$3:$O$172,8,FALSE),0)</f>
        <v>0</v>
      </c>
      <c r="BT709" s="1740">
        <f>IFERROR(VLOOKUP($A709,'2012'!$D$3:$O$172,9,FALSE),0)</f>
        <v>0</v>
      </c>
      <c r="BV709" s="1796"/>
      <c r="BX709" s="1700">
        <f>IFERROR(VLOOKUP($A709,'2011'!$D$4:$I$251,2,FALSE),0)</f>
        <v>0</v>
      </c>
      <c r="BY709" s="1796">
        <f>IFERROR(VLOOKUP($A709,'2011'!$D$4:$I$251,3,FALSE),0)</f>
        <v>0</v>
      </c>
      <c r="BZ709" s="1796">
        <f>IFERROR(VLOOKUP($A709,'2011'!$D$4:$I$251,4,FALSE),0)</f>
        <v>0</v>
      </c>
      <c r="CA709" s="1796">
        <f>IFERROR(VLOOKUP($A709,'2011'!$D$4:$I$251,5,FALSE),0)</f>
        <v>0</v>
      </c>
      <c r="CB709" s="1740">
        <f>IFERROR(VLOOKUP($A709,'2011'!$D$4:$I$251,6,FALSE),0)</f>
        <v>0</v>
      </c>
      <c r="CC709" s="1700">
        <f>IFERROR(VLOOKUP($A709,'2010'!$C$3:$H$234,2,FALSE),0)</f>
        <v>0</v>
      </c>
      <c r="CD709" s="1796">
        <f>IFERROR(VLOOKUP($A709,'2010'!$C$3:$H$234,3,FALSE),0)</f>
        <v>0</v>
      </c>
      <c r="CE709" s="1796">
        <f>IFERROR(VLOOKUP($A709,'2010'!$C$3:$H$234,4,FALSE),0)</f>
        <v>0</v>
      </c>
      <c r="CF709" s="1796">
        <f>IFERROR(VLOOKUP($A709,'2010'!$C$3:$H$234,5,FALSE),0)</f>
        <v>0</v>
      </c>
      <c r="CG709" s="1740">
        <f>IFERROR(VLOOKUP($A709,'2010'!$C$3:$H$234,6,FALSE),0)</f>
        <v>0</v>
      </c>
      <c r="CH709" s="1700">
        <f>IFERROR(VLOOKUP($A709,'2009'!$C$3:$H$242,2,FALSE),0)</f>
        <v>0</v>
      </c>
      <c r="CI709" s="1796">
        <f>IFERROR(VLOOKUP($A709,'2009'!$C$3:$H$242,3,FALSE),0)</f>
        <v>0</v>
      </c>
      <c r="CJ709" s="1796">
        <f>IFERROR(VLOOKUP($A709,'2009'!$C$3:$H$242,4,FALSE),0)</f>
        <v>0</v>
      </c>
      <c r="CK709" s="1796">
        <f>IFERROR(VLOOKUP($A709,'2009'!$C$3:$H$242,5,FALSE),0)</f>
        <v>0</v>
      </c>
      <c r="CL709" s="1740">
        <f>IFERROR(VLOOKUP($A709,'2009'!$C$3:$H$242,6,FALSE),0)</f>
        <v>0</v>
      </c>
      <c r="CM709" s="1700">
        <f>IFERROR(VLOOKUP($A709,'2008'!$C$3:$H$229,2,FALSE),0)</f>
        <v>0</v>
      </c>
      <c r="CN709" s="1796">
        <f>IFERROR(VLOOKUP($A709,'2008'!$C$3:$H$229,3,FALSE),0)</f>
        <v>0</v>
      </c>
      <c r="CO709" s="1796">
        <f>IFERROR(VLOOKUP($A709,'2008'!$C$3:$H$229,4,FALSE),0)</f>
        <v>0</v>
      </c>
      <c r="CP709" s="1796">
        <f>IFERROR(VLOOKUP($A709,'2008'!$C$3:$H$229,5,FALSE),0)</f>
        <v>0</v>
      </c>
      <c r="CQ709" s="1740">
        <f>IFERROR(VLOOKUP($A709,'2008'!$C$3:$H$229,6,FALSE),0)</f>
        <v>0</v>
      </c>
      <c r="CR709" s="1700">
        <f>IFERROR(VLOOKUP($A709,'2007'!$C$3:$M$238,7,FALSE),0)</f>
        <v>0</v>
      </c>
      <c r="CS709" s="1796">
        <f>IFERROR(VLOOKUP($A709,'2007'!$C$3:$M$238,8,FALSE),0)</f>
        <v>0</v>
      </c>
      <c r="CT709" s="1796">
        <f>IFERROR(VLOOKUP($A709,'2007'!$C$3:$M$238,9,FALSE),0)</f>
        <v>0</v>
      </c>
      <c r="CU709" s="1796">
        <f>IFERROR(VLOOKUP($A709,'2007'!$C$3:$M$238,10,FALSE),0)</f>
        <v>0</v>
      </c>
      <c r="CV709" s="1740">
        <f>IFERROR(VLOOKUP($A709,'2007'!$C$3:$M$238,11,FALSE),0)</f>
        <v>0</v>
      </c>
      <c r="CW709" s="1700">
        <f>IFERROR(VLOOKUP($A709,'2006'!$A$2:$F$200,2,FALSE),0)</f>
        <v>0</v>
      </c>
      <c r="CX709" s="1796">
        <f>IFERROR(VLOOKUP($A709,'2006'!$A$2:$F$200,4,FALSE),0)</f>
        <v>0</v>
      </c>
      <c r="CY709" s="1796">
        <f>IFERROR(VLOOKUP($A709,'2006'!$A$2:$F$200,5,FALSE),0)</f>
        <v>0</v>
      </c>
      <c r="CZ709" s="1740">
        <f>IFERROR(VLOOKUP($A709,'2006'!$A$2:$F$200,6,FALSE),0)</f>
        <v>0</v>
      </c>
      <c r="DA709" s="1700">
        <f>IFERROR(VLOOKUP($A709,'2005'!$C$3:$M$205,8,FALSE),0)</f>
        <v>0</v>
      </c>
      <c r="DB709" s="1796">
        <f>IFERROR(VLOOKUP($A709,'2005'!$C$3:$M$205,9,FALSE),0)</f>
        <v>0</v>
      </c>
      <c r="DC709" s="1796">
        <f>IFERROR(VLOOKUP($A709,'2005'!$C$3:$M$205,10,FALSE),0)</f>
        <v>0</v>
      </c>
      <c r="DD709" s="1740">
        <f>IFERROR(VLOOKUP($A709,'2005'!$C$3:$M$205,11,FALSE),0)</f>
        <v>0</v>
      </c>
      <c r="DE709" s="1700">
        <f>IFERROR(VLOOKUP($A709,'2004'!$C$3:$M$213,8,FALSE),0)</f>
        <v>0</v>
      </c>
      <c r="DF709" s="1796">
        <f>IFERROR(VLOOKUP($A709,'2004'!$C$3:$M$213,9,FALSE),0)</f>
        <v>0</v>
      </c>
      <c r="DG709" s="1796">
        <f>IFERROR(VLOOKUP($A709,'2004'!$C$3:$M$213,10,FALSE),0)</f>
        <v>0</v>
      </c>
      <c r="DH709" s="1740">
        <f>IFERROR(VLOOKUP($A709,'2004'!$C$3:$M$213,11,FALSE),0)</f>
        <v>0</v>
      </c>
      <c r="DI709" s="1700">
        <f>IFERROR(VLOOKUP($A709,'2003'!$C$3:$Q$214,12,FALSE),0)</f>
        <v>0</v>
      </c>
      <c r="DJ709" s="1796">
        <f>IFERROR(VLOOKUP($A709,'2003'!$C$3:$Q$214,13,FALSE),0)</f>
        <v>0</v>
      </c>
      <c r="DK709" s="1796">
        <f>IFERROR(VLOOKUP($A709,'2003'!$C$3:$Q$214,14,FALSE),0)</f>
        <v>0</v>
      </c>
      <c r="DL709" s="1740">
        <f>IFERROR(VLOOKUP($A709,'2003'!$C$3:$Q$214,15,FALSE),0)</f>
        <v>0</v>
      </c>
      <c r="DM709" s="1700">
        <f>IFERROR(VLOOKUP($A709,'2002'!$D$3:$R$214,12,FALSE),0)</f>
        <v>0</v>
      </c>
      <c r="DN709" s="1796">
        <f>IFERROR(VLOOKUP($A709,'2002'!$D$3:$R$214,13,FALSE),0)</f>
        <v>0</v>
      </c>
      <c r="DO709" s="1796">
        <f>IFERROR(VLOOKUP($A709,'2002'!$D$3:$R$214,14,FALSE),0)</f>
        <v>0</v>
      </c>
      <c r="DP709" s="1788">
        <f>IFERROR(VLOOKUP($A709,'2002'!$D$3:$R$214,15,FALSE),0)</f>
        <v>0</v>
      </c>
      <c r="DQ709" s="1700">
        <f>IFERROR(VLOOKUP($A709,'Pre 2002'!$C$3:$CK$382,84,FALSE),0)</f>
        <v>211</v>
      </c>
      <c r="DR709" s="1796">
        <f>IFERROR(VLOOKUP($A709,'Pre 2002'!$C$3:$CK$382,85,FALSE),0)</f>
        <v>87</v>
      </c>
      <c r="DS709" s="1796">
        <f>IFERROR(VLOOKUP($A709,'Pre 2002'!$C$3:$CK$382,86,FALSE),0)</f>
        <v>0</v>
      </c>
      <c r="DT709" s="1790">
        <f>IFERROR(VLOOKUP($A709,'Pre 2002'!$C$3:$CK$382,87,FALSE),0)</f>
        <v>0.41232227488151657</v>
      </c>
      <c r="DU709" s="1741">
        <f>IFERROR(VLOOKUP(A709,'Pre 2002'!$C$3:$CG$382,83,FALSE),0)</f>
        <v>4</v>
      </c>
    </row>
    <row r="710" spans="1:125">
      <c r="A710" s="1579" t="s">
        <v>1905</v>
      </c>
      <c r="B710" s="1562">
        <f t="shared" si="279"/>
        <v>185</v>
      </c>
      <c r="C710" s="1562">
        <f t="shared" si="280"/>
        <v>76</v>
      </c>
      <c r="D710" s="1562">
        <f t="shared" si="281"/>
        <v>0</v>
      </c>
      <c r="E710" s="1563">
        <f t="shared" si="282"/>
        <v>0.41081081081081083</v>
      </c>
      <c r="F710" s="1786">
        <f t="shared" si="283"/>
        <v>6</v>
      </c>
      <c r="G710" s="1595" t="s">
        <v>2159</v>
      </c>
      <c r="H710" s="1567">
        <f t="shared" si="274"/>
        <v>6</v>
      </c>
      <c r="I710" s="1734">
        <f t="shared" si="275"/>
        <v>185</v>
      </c>
      <c r="J710" s="1734">
        <f t="shared" si="276"/>
        <v>76</v>
      </c>
      <c r="K710" s="1734">
        <f t="shared" si="277"/>
        <v>0</v>
      </c>
      <c r="L710" s="1806">
        <f t="shared" si="278"/>
        <v>0.41081081081081083</v>
      </c>
      <c r="O710" s="1700">
        <f>IFERROR(VLOOKUP($A710,'2022'!$B$2:$K$174,3,FALSE),0)</f>
        <v>0</v>
      </c>
      <c r="P710" s="1858">
        <f>IFERROR(VLOOKUP($A710,'2022'!$B$2:$K$174,4,FALSE),0)</f>
        <v>0</v>
      </c>
      <c r="Q710" s="1858">
        <f>IFERROR(VLOOKUP($A710,'2022'!$B$2:$K$174,5,FALSE),0)</f>
        <v>0</v>
      </c>
      <c r="R710" s="1858">
        <f>IFERROR(VLOOKUP($A710,'2022'!$B$2:$K$174,8,FALSE),0)</f>
        <v>0</v>
      </c>
      <c r="S710" s="1740">
        <f>IFERROR(VLOOKUP($A710,'2022'!$B$2:$K$174,10,FALSE),0)</f>
        <v>0</v>
      </c>
      <c r="T710" s="1700">
        <f>IFERROR(VLOOKUP($A710,'2021'!$B$2:$K$174,3,FALSE),0)</f>
        <v>0</v>
      </c>
      <c r="U710" s="1843">
        <f>IFERROR(VLOOKUP($A710,'2021'!$B$2:$K$174,4,FALSE),0)</f>
        <v>0</v>
      </c>
      <c r="V710" s="1843">
        <f>IFERROR(VLOOKUP($A710,'2021'!$B$2:$K$174,5,FALSE),0)</f>
        <v>0</v>
      </c>
      <c r="W710" s="1843">
        <f>IFERROR(VLOOKUP($A710,'2021'!$B$2:$K$174,8,FALSE),0)</f>
        <v>0</v>
      </c>
      <c r="X710" s="1740">
        <f>IFERROR(VLOOKUP($A710,'2021'!$B$2:$K$174,10,FALSE),0)</f>
        <v>0</v>
      </c>
      <c r="Y710" s="1700">
        <f>IFERROR(VLOOKUP($A710,'2020'!$B$2:$K$170,3,FALSE),0)</f>
        <v>0</v>
      </c>
      <c r="Z710" s="1829">
        <f>IFERROR(VLOOKUP($A710,'2020'!$B$2:$K$170,4,FALSE),0)</f>
        <v>0</v>
      </c>
      <c r="AA710" s="1829">
        <f>IFERROR(VLOOKUP($A710,'2020'!$B$2:$K$170,5,FALSE),0)</f>
        <v>0</v>
      </c>
      <c r="AB710" s="1829">
        <f>IFERROR(VLOOKUP($A710,'2020'!$B$2:$K$170,8,FALSE),0)</f>
        <v>0</v>
      </c>
      <c r="AC710" s="1740">
        <f>IFERROR(VLOOKUP($A710,'2020'!$B$2:$K$170,10,FALSE),0)</f>
        <v>0</v>
      </c>
      <c r="AD710" s="1700">
        <f>IFERROR(VLOOKUP($A710,'2019'!$B$2:$K$170,3,FALSE),0)</f>
        <v>0</v>
      </c>
      <c r="AE710" s="1823">
        <f>IFERROR(VLOOKUP($A710,'2019'!$B$2:$K$170,4,FALSE),0)</f>
        <v>0</v>
      </c>
      <c r="AF710" s="1823">
        <f>IFERROR(VLOOKUP($A710,'2019'!$B$2:$K$170,5,FALSE),0)</f>
        <v>0</v>
      </c>
      <c r="AG710" s="1823">
        <f>IFERROR(VLOOKUP($A710,'2019'!$B$2:$K$170,8,FALSE),0)</f>
        <v>0</v>
      </c>
      <c r="AH710" s="1740">
        <f>IFERROR(VLOOKUP($A710,'2019'!$B$2:$K$170,10,FALSE),0)</f>
        <v>0</v>
      </c>
      <c r="AI710" s="1700">
        <f>IFERROR(VLOOKUP($A710,'2018'!$B$2:$K$170,3,FALSE),0)</f>
        <v>0</v>
      </c>
      <c r="AJ710" s="1821">
        <f>IFERROR(VLOOKUP($A710,'2018'!$B$2:$K$170,4,FALSE),0)</f>
        <v>0</v>
      </c>
      <c r="AK710" s="1821">
        <f>IFERROR(VLOOKUP($A710,'2018'!$B$2:$K$170,5,FALSE),0)</f>
        <v>0</v>
      </c>
      <c r="AL710" s="1821">
        <f>IFERROR(VLOOKUP($A710,'2018'!$B$2:$K$170,8,FALSE),0)</f>
        <v>0</v>
      </c>
      <c r="AM710" s="1740">
        <f>IFERROR(VLOOKUP($A710,'2018'!$B$2:$K$170,10,FALSE),0)</f>
        <v>0</v>
      </c>
      <c r="AN710" s="1700">
        <f>IFERROR(VLOOKUP($A710,'2017'!$B$2:$J$163,2,FALSE),0)</f>
        <v>0</v>
      </c>
      <c r="AO710" s="1815">
        <f>IFERROR(VLOOKUP($A710,'2017'!$B$2:$J$163,3,FALSE),0)</f>
        <v>0</v>
      </c>
      <c r="AP710" s="1815">
        <f>IFERROR(VLOOKUP($A710,'2017'!$B$2:$J$163,4,FALSE),0)</f>
        <v>0</v>
      </c>
      <c r="AQ710" s="1815">
        <f>IFERROR(VLOOKUP($A710,'2017'!$B$2:$J$163,7,FALSE),0)</f>
        <v>0</v>
      </c>
      <c r="AR710" s="1740">
        <f>IFERROR(VLOOKUP($A710,'2017'!$B$2:$J$163,9,FALSE),0)</f>
        <v>0</v>
      </c>
      <c r="AS710" s="1700">
        <f>IFERROR(VLOOKUP($A710,'2016'!$B$2:$K$165,3,FALSE),0)</f>
        <v>0</v>
      </c>
      <c r="AT710" s="1796">
        <f>IFERROR(VLOOKUP($A710,'2016'!$B$2:$K$165,4,FALSE),0)</f>
        <v>0</v>
      </c>
      <c r="AU710" s="1796">
        <f>IFERROR(VLOOKUP($A710,'2016'!$B$2:$K$165,5,FALSE),0)</f>
        <v>0</v>
      </c>
      <c r="AV710" s="1796">
        <f>IFERROR(VLOOKUP($A710,'2016'!$B$2:$K$165,8,FALSE),0)</f>
        <v>0</v>
      </c>
      <c r="AW710" s="1740">
        <f>IFERROR(VLOOKUP($A710,'2016'!$B$2:$K$165,10,FALSE),0)</f>
        <v>0</v>
      </c>
      <c r="AX710" s="1700">
        <f>IFERROR(VLOOKUP($A710,'2015'!$B$2:$K$165,3,FALSE),0)</f>
        <v>0</v>
      </c>
      <c r="AY710" s="1796">
        <f>IFERROR(VLOOKUP($A710,'2015'!$B$2:$K$165,4,FALSE),0)</f>
        <v>0</v>
      </c>
      <c r="AZ710" s="1796">
        <f>IFERROR(VLOOKUP($A710,'2015'!$B$2:$K$165,5,FALSE),0)</f>
        <v>0</v>
      </c>
      <c r="BA710" s="1796">
        <f>IFERROR(VLOOKUP($A710,'2015'!$B$2:$K$165,8,FALSE),0)</f>
        <v>0</v>
      </c>
      <c r="BB710" s="1740">
        <f>IFERROR(VLOOKUP($A710,'2015'!$B$2:$K$165,10,FALSE),0)</f>
        <v>0</v>
      </c>
      <c r="BC710" s="1700">
        <f>IFERROR(VLOOKUP($A710,'2014'!$B$2:$K$157,3,FALSE),0)</f>
        <v>0</v>
      </c>
      <c r="BD710" s="1796">
        <f>IFERROR(VLOOKUP($A710,'2014'!$B$2:$K$157,4,FALSE),0)</f>
        <v>0</v>
      </c>
      <c r="BE710" s="1796">
        <f>IFERROR(VLOOKUP($A710,'2014'!$B$2:$K$157,5,FALSE),0)</f>
        <v>0</v>
      </c>
      <c r="BF710" s="1796">
        <f>IFERROR(VLOOKUP($A710,'2014'!$B$2:$K$157,8,FALSE),0)</f>
        <v>0</v>
      </c>
      <c r="BG710" s="1740">
        <f>IFERROR(VLOOKUP($A710,'2014'!$B$2:$K$157,10,FALSE),0)</f>
        <v>0</v>
      </c>
      <c r="BH710" s="1700">
        <f>IFERROR(VLOOKUP($A710,'2013'!$D$4:$I$249,2,FALSE),0)</f>
        <v>0</v>
      </c>
      <c r="BI710" s="1796">
        <f>IFERROR(VLOOKUP($A710,'2013'!$D$4:$I$249,3,FALSE),0)</f>
        <v>0</v>
      </c>
      <c r="BJ710" s="1796">
        <f>IFERROR(VLOOKUP($A710,'2013'!$D$4:$I$249,4,FALSE),0)</f>
        <v>0</v>
      </c>
      <c r="BK710" s="1796">
        <f>IFERROR(VLOOKUP($A710,'2013'!$D$4:$I$249,5,FALSE),0)</f>
        <v>0</v>
      </c>
      <c r="BL710" s="1740">
        <f>IFERROR(VLOOKUP($A710,'2013'!$D$4:$I$249,6,FALSE),0)</f>
        <v>0</v>
      </c>
      <c r="BM710" s="1737">
        <f>IFERROR(VLOOKUP($A710,'2012'!$D$3:$O$172,2,FALSE),0)</f>
        <v>0</v>
      </c>
      <c r="BN710" s="1796">
        <f>IFERROR(VLOOKUP($A710,'2012'!$D$3:$O$172,3,FALSE),0)</f>
        <v>0</v>
      </c>
      <c r="BO710" s="1743">
        <f>IFERROR(VLOOKUP($A710,'2012'!$D$3:$O$172,4,FALSE),0)</f>
        <v>0</v>
      </c>
      <c r="BP710" s="1700">
        <f>IFERROR(VLOOKUP($A710,'2012'!$D$3:$O$172,5,FALSE),0)</f>
        <v>0</v>
      </c>
      <c r="BQ710" s="1796">
        <f>IFERROR(VLOOKUP($A710,'2012'!$D$3:$O$172,6,FALSE),0)</f>
        <v>0</v>
      </c>
      <c r="BR710" s="1796">
        <f>IFERROR(VLOOKUP($A710,'2012'!$D$3:$O$172,7,FALSE),0)</f>
        <v>0</v>
      </c>
      <c r="BS710" s="1796">
        <f>IFERROR(VLOOKUP($A710,'2012'!$D$3:$O$172,8,FALSE),0)</f>
        <v>0</v>
      </c>
      <c r="BT710" s="1740">
        <f>IFERROR(VLOOKUP($A710,'2012'!$D$3:$O$172,9,FALSE),0)</f>
        <v>0</v>
      </c>
      <c r="BV710" s="1796"/>
      <c r="BX710" s="1700">
        <f>IFERROR(VLOOKUP($A710,'2011'!$D$4:$I$251,2,FALSE),0)</f>
        <v>0</v>
      </c>
      <c r="BY710" s="1796">
        <f>IFERROR(VLOOKUP($A710,'2011'!$D$4:$I$251,3,FALSE),0)</f>
        <v>0</v>
      </c>
      <c r="BZ710" s="1796">
        <f>IFERROR(VLOOKUP($A710,'2011'!$D$4:$I$251,4,FALSE),0)</f>
        <v>0</v>
      </c>
      <c r="CA710" s="1796">
        <f>IFERROR(VLOOKUP($A710,'2011'!$D$4:$I$251,5,FALSE),0)</f>
        <v>0</v>
      </c>
      <c r="CB710" s="1740">
        <f>IFERROR(VLOOKUP($A710,'2011'!$D$4:$I$251,6,FALSE),0)</f>
        <v>0</v>
      </c>
      <c r="CC710" s="1700">
        <f>IFERROR(VLOOKUP($A710,'2010'!$C$3:$H$234,2,FALSE),0)</f>
        <v>0</v>
      </c>
      <c r="CD710" s="1796">
        <f>IFERROR(VLOOKUP($A710,'2010'!$C$3:$H$234,3,FALSE),0)</f>
        <v>0</v>
      </c>
      <c r="CE710" s="1796">
        <f>IFERROR(VLOOKUP($A710,'2010'!$C$3:$H$234,4,FALSE),0)</f>
        <v>0</v>
      </c>
      <c r="CF710" s="1796">
        <f>IFERROR(VLOOKUP($A710,'2010'!$C$3:$H$234,5,FALSE),0)</f>
        <v>0</v>
      </c>
      <c r="CG710" s="1740">
        <f>IFERROR(VLOOKUP($A710,'2010'!$C$3:$H$234,6,FALSE),0)</f>
        <v>0</v>
      </c>
      <c r="CH710" s="1700">
        <f>IFERROR(VLOOKUP($A710,'2009'!$C$3:$H$242,2,FALSE),0)</f>
        <v>0</v>
      </c>
      <c r="CI710" s="1796">
        <f>IFERROR(VLOOKUP($A710,'2009'!$C$3:$H$242,3,FALSE),0)</f>
        <v>0</v>
      </c>
      <c r="CJ710" s="1796">
        <f>IFERROR(VLOOKUP($A710,'2009'!$C$3:$H$242,4,FALSE),0)</f>
        <v>0</v>
      </c>
      <c r="CK710" s="1796">
        <f>IFERROR(VLOOKUP($A710,'2009'!$C$3:$H$242,5,FALSE),0)</f>
        <v>0</v>
      </c>
      <c r="CL710" s="1740">
        <f>IFERROR(VLOOKUP($A710,'2009'!$C$3:$H$242,6,FALSE),0)</f>
        <v>0</v>
      </c>
      <c r="CM710" s="1700">
        <f>IFERROR(VLOOKUP($A710,'2008'!$C$3:$H$229,2,FALSE),0)</f>
        <v>0</v>
      </c>
      <c r="CN710" s="1796">
        <f>IFERROR(VLOOKUP($A710,'2008'!$C$3:$H$229,3,FALSE),0)</f>
        <v>0</v>
      </c>
      <c r="CO710" s="1796">
        <f>IFERROR(VLOOKUP($A710,'2008'!$C$3:$H$229,4,FALSE),0)</f>
        <v>0</v>
      </c>
      <c r="CP710" s="1796">
        <f>IFERROR(VLOOKUP($A710,'2008'!$C$3:$H$229,5,FALSE),0)</f>
        <v>0</v>
      </c>
      <c r="CQ710" s="1740">
        <f>IFERROR(VLOOKUP($A710,'2008'!$C$3:$H$229,6,FALSE),0)</f>
        <v>0</v>
      </c>
      <c r="CR710" s="1700">
        <f>IFERROR(VLOOKUP($A710,'2007'!$C$3:$M$238,7,FALSE),0)</f>
        <v>0</v>
      </c>
      <c r="CS710" s="1796">
        <f>IFERROR(VLOOKUP($A710,'2007'!$C$3:$M$238,8,FALSE),0)</f>
        <v>0</v>
      </c>
      <c r="CT710" s="1796">
        <f>IFERROR(VLOOKUP($A710,'2007'!$C$3:$M$238,9,FALSE),0)</f>
        <v>0</v>
      </c>
      <c r="CU710" s="1796">
        <f>IFERROR(VLOOKUP($A710,'2007'!$C$3:$M$238,10,FALSE),0)</f>
        <v>0</v>
      </c>
      <c r="CV710" s="1740">
        <f>IFERROR(VLOOKUP($A710,'2007'!$C$3:$M$238,11,FALSE),0)</f>
        <v>0</v>
      </c>
      <c r="CW710" s="1700">
        <f>IFERROR(VLOOKUP($A710,'2006'!$A$2:$F$200,2,FALSE),0)</f>
        <v>0</v>
      </c>
      <c r="CX710" s="1796">
        <f>IFERROR(VLOOKUP($A710,'2006'!$A$2:$F$200,4,FALSE),0)</f>
        <v>0</v>
      </c>
      <c r="CY710" s="1796">
        <f>IFERROR(VLOOKUP($A710,'2006'!$A$2:$F$200,5,FALSE),0)</f>
        <v>0</v>
      </c>
      <c r="CZ710" s="1740">
        <f>IFERROR(VLOOKUP($A710,'2006'!$A$2:$F$200,6,FALSE),0)</f>
        <v>0</v>
      </c>
      <c r="DA710" s="1700">
        <f>IFERROR(VLOOKUP($A710,'2005'!$C$3:$M$205,8,FALSE),0)</f>
        <v>0</v>
      </c>
      <c r="DB710" s="1796">
        <f>IFERROR(VLOOKUP($A710,'2005'!$C$3:$M$205,9,FALSE),0)</f>
        <v>0</v>
      </c>
      <c r="DC710" s="1796">
        <f>IFERROR(VLOOKUP($A710,'2005'!$C$3:$M$205,10,FALSE),0)</f>
        <v>0</v>
      </c>
      <c r="DD710" s="1740">
        <f>IFERROR(VLOOKUP($A710,'2005'!$C$3:$M$205,11,FALSE),0)</f>
        <v>0</v>
      </c>
      <c r="DE710" s="1700">
        <f>IFERROR(VLOOKUP($A710,'2004'!$C$3:$M$213,8,FALSE),0)</f>
        <v>0</v>
      </c>
      <c r="DF710" s="1796">
        <f>IFERROR(VLOOKUP($A710,'2004'!$C$3:$M$213,9,FALSE),0)</f>
        <v>0</v>
      </c>
      <c r="DG710" s="1796">
        <f>IFERROR(VLOOKUP($A710,'2004'!$C$3:$M$213,10,FALSE),0)</f>
        <v>0</v>
      </c>
      <c r="DH710" s="1740">
        <f>IFERROR(VLOOKUP($A710,'2004'!$C$3:$M$213,11,FALSE),0)</f>
        <v>0</v>
      </c>
      <c r="DI710" s="1700">
        <f>IFERROR(VLOOKUP($A710,'2003'!$C$3:$Q$214,12,FALSE),0)</f>
        <v>0</v>
      </c>
      <c r="DJ710" s="1796">
        <f>IFERROR(VLOOKUP($A710,'2003'!$C$3:$Q$214,13,FALSE),0)</f>
        <v>0</v>
      </c>
      <c r="DK710" s="1796">
        <f>IFERROR(VLOOKUP($A710,'2003'!$C$3:$Q$214,14,FALSE),0)</f>
        <v>0</v>
      </c>
      <c r="DL710" s="1740">
        <f>IFERROR(VLOOKUP($A710,'2003'!$C$3:$Q$214,15,FALSE),0)</f>
        <v>0</v>
      </c>
      <c r="DM710" s="1700">
        <f>IFERROR(VLOOKUP($A710,'2002'!$D$3:$R$214,12,FALSE),0)</f>
        <v>0</v>
      </c>
      <c r="DN710" s="1796">
        <f>IFERROR(VLOOKUP($A710,'2002'!$D$3:$R$214,13,FALSE),0)</f>
        <v>0</v>
      </c>
      <c r="DO710" s="1796">
        <f>IFERROR(VLOOKUP($A710,'2002'!$D$3:$R$214,14,FALSE),0)</f>
        <v>0</v>
      </c>
      <c r="DP710" s="1788">
        <f>IFERROR(VLOOKUP($A710,'2002'!$D$3:$R$214,15,FALSE),0)</f>
        <v>0</v>
      </c>
      <c r="DQ710" s="1700">
        <f>IFERROR(VLOOKUP($A710,'Pre 2002'!$C$3:$CK$382,84,FALSE),0)</f>
        <v>185</v>
      </c>
      <c r="DR710" s="1796">
        <f>IFERROR(VLOOKUP($A710,'Pre 2002'!$C$3:$CK$382,85,FALSE),0)</f>
        <v>76</v>
      </c>
      <c r="DS710" s="1796">
        <f>IFERROR(VLOOKUP($A710,'Pre 2002'!$C$3:$CK$382,86,FALSE),0)</f>
        <v>0</v>
      </c>
      <c r="DT710" s="1790">
        <f>IFERROR(VLOOKUP($A710,'Pre 2002'!$C$3:$CK$382,87,FALSE),0)</f>
        <v>0.41081081081081083</v>
      </c>
      <c r="DU710" s="1741">
        <f>IFERROR(VLOOKUP(A710,'Pre 2002'!$C$3:$CG$382,83,FALSE),0)</f>
        <v>6</v>
      </c>
    </row>
    <row r="711" spans="1:125">
      <c r="A711" s="1579" t="s">
        <v>1983</v>
      </c>
      <c r="B711" s="1562">
        <f t="shared" si="279"/>
        <v>22</v>
      </c>
      <c r="C711" s="1562">
        <f t="shared" si="280"/>
        <v>9</v>
      </c>
      <c r="D711" s="1562">
        <f t="shared" si="281"/>
        <v>0</v>
      </c>
      <c r="E711" s="1563">
        <f t="shared" si="282"/>
        <v>0.40909090909090912</v>
      </c>
      <c r="F711" s="1786">
        <f t="shared" si="283"/>
        <v>1</v>
      </c>
      <c r="G711" s="1595" t="s">
        <v>2159</v>
      </c>
      <c r="H711" s="1567">
        <f t="shared" si="274"/>
        <v>1</v>
      </c>
      <c r="I711" s="1734">
        <f t="shared" si="275"/>
        <v>22</v>
      </c>
      <c r="J711" s="1734">
        <f t="shared" si="276"/>
        <v>9</v>
      </c>
      <c r="K711" s="1734">
        <f t="shared" si="277"/>
        <v>0</v>
      </c>
      <c r="L711" s="1806">
        <f t="shared" si="278"/>
        <v>0.40909090909090912</v>
      </c>
      <c r="O711" s="1700">
        <f>IFERROR(VLOOKUP($A711,'2022'!$B$2:$K$174,3,FALSE),0)</f>
        <v>0</v>
      </c>
      <c r="P711" s="1858">
        <f>IFERROR(VLOOKUP($A711,'2022'!$B$2:$K$174,4,FALSE),0)</f>
        <v>0</v>
      </c>
      <c r="Q711" s="1858">
        <f>IFERROR(VLOOKUP($A711,'2022'!$B$2:$K$174,5,FALSE),0)</f>
        <v>0</v>
      </c>
      <c r="R711" s="1858">
        <f>IFERROR(VLOOKUP($A711,'2022'!$B$2:$K$174,8,FALSE),0)</f>
        <v>0</v>
      </c>
      <c r="S711" s="1740">
        <f>IFERROR(VLOOKUP($A711,'2022'!$B$2:$K$174,10,FALSE),0)</f>
        <v>0</v>
      </c>
      <c r="T711" s="1700">
        <f>IFERROR(VLOOKUP($A711,'2021'!$B$2:$K$174,3,FALSE),0)</f>
        <v>0</v>
      </c>
      <c r="U711" s="1843">
        <f>IFERROR(VLOOKUP($A711,'2021'!$B$2:$K$174,4,FALSE),0)</f>
        <v>0</v>
      </c>
      <c r="V711" s="1843">
        <f>IFERROR(VLOOKUP($A711,'2021'!$B$2:$K$174,5,FALSE),0)</f>
        <v>0</v>
      </c>
      <c r="W711" s="1843">
        <f>IFERROR(VLOOKUP($A711,'2021'!$B$2:$K$174,8,FALSE),0)</f>
        <v>0</v>
      </c>
      <c r="X711" s="1740">
        <f>IFERROR(VLOOKUP($A711,'2021'!$B$2:$K$174,10,FALSE),0)</f>
        <v>0</v>
      </c>
      <c r="Y711" s="1700">
        <f>IFERROR(VLOOKUP($A711,'2020'!$B$2:$K$170,3,FALSE),0)</f>
        <v>0</v>
      </c>
      <c r="Z711" s="1829">
        <f>IFERROR(VLOOKUP($A711,'2020'!$B$2:$K$170,4,FALSE),0)</f>
        <v>0</v>
      </c>
      <c r="AA711" s="1829">
        <f>IFERROR(VLOOKUP($A711,'2020'!$B$2:$K$170,5,FALSE),0)</f>
        <v>0</v>
      </c>
      <c r="AB711" s="1829">
        <f>IFERROR(VLOOKUP($A711,'2020'!$B$2:$K$170,8,FALSE),0)</f>
        <v>0</v>
      </c>
      <c r="AC711" s="1740">
        <f>IFERROR(VLOOKUP($A711,'2020'!$B$2:$K$170,10,FALSE),0)</f>
        <v>0</v>
      </c>
      <c r="AD711" s="1700">
        <f>IFERROR(VLOOKUP($A711,'2019'!$B$2:$K$170,3,FALSE),0)</f>
        <v>0</v>
      </c>
      <c r="AE711" s="1823">
        <f>IFERROR(VLOOKUP($A711,'2019'!$B$2:$K$170,4,FALSE),0)</f>
        <v>0</v>
      </c>
      <c r="AF711" s="1823">
        <f>IFERROR(VLOOKUP($A711,'2019'!$B$2:$K$170,5,FALSE),0)</f>
        <v>0</v>
      </c>
      <c r="AG711" s="1823">
        <f>IFERROR(VLOOKUP($A711,'2019'!$B$2:$K$170,8,FALSE),0)</f>
        <v>0</v>
      </c>
      <c r="AH711" s="1740">
        <f>IFERROR(VLOOKUP($A711,'2019'!$B$2:$K$170,10,FALSE),0)</f>
        <v>0</v>
      </c>
      <c r="AI711" s="1700">
        <f>IFERROR(VLOOKUP($A711,'2018'!$B$2:$K$170,3,FALSE),0)</f>
        <v>0</v>
      </c>
      <c r="AJ711" s="1821">
        <f>IFERROR(VLOOKUP($A711,'2018'!$B$2:$K$170,4,FALSE),0)</f>
        <v>0</v>
      </c>
      <c r="AK711" s="1821">
        <f>IFERROR(VLOOKUP($A711,'2018'!$B$2:$K$170,5,FALSE),0)</f>
        <v>0</v>
      </c>
      <c r="AL711" s="1821">
        <f>IFERROR(VLOOKUP($A711,'2018'!$B$2:$K$170,8,FALSE),0)</f>
        <v>0</v>
      </c>
      <c r="AM711" s="1740">
        <f>IFERROR(VLOOKUP($A711,'2018'!$B$2:$K$170,10,FALSE),0)</f>
        <v>0</v>
      </c>
      <c r="AN711" s="1700">
        <f>IFERROR(VLOOKUP($A711,'2017'!$B$2:$J$163,2,FALSE),0)</f>
        <v>0</v>
      </c>
      <c r="AO711" s="1815">
        <f>IFERROR(VLOOKUP($A711,'2017'!$B$2:$J$163,3,FALSE),0)</f>
        <v>0</v>
      </c>
      <c r="AP711" s="1815">
        <f>IFERROR(VLOOKUP($A711,'2017'!$B$2:$J$163,4,FALSE),0)</f>
        <v>0</v>
      </c>
      <c r="AQ711" s="1815">
        <f>IFERROR(VLOOKUP($A711,'2017'!$B$2:$J$163,7,FALSE),0)</f>
        <v>0</v>
      </c>
      <c r="AR711" s="1740">
        <f>IFERROR(VLOOKUP($A711,'2017'!$B$2:$J$163,9,FALSE),0)</f>
        <v>0</v>
      </c>
      <c r="AS711" s="1700">
        <f>IFERROR(VLOOKUP($A711,'2016'!$B$2:$K$165,3,FALSE),0)</f>
        <v>0</v>
      </c>
      <c r="AT711" s="1796">
        <f>IFERROR(VLOOKUP($A711,'2016'!$B$2:$K$165,4,FALSE),0)</f>
        <v>0</v>
      </c>
      <c r="AU711" s="1796">
        <f>IFERROR(VLOOKUP($A711,'2016'!$B$2:$K$165,5,FALSE),0)</f>
        <v>0</v>
      </c>
      <c r="AV711" s="1796">
        <f>IFERROR(VLOOKUP($A711,'2016'!$B$2:$K$165,8,FALSE),0)</f>
        <v>0</v>
      </c>
      <c r="AW711" s="1740">
        <f>IFERROR(VLOOKUP($A711,'2016'!$B$2:$K$165,10,FALSE),0)</f>
        <v>0</v>
      </c>
      <c r="AX711" s="1700">
        <f>IFERROR(VLOOKUP($A711,'2015'!$B$2:$K$165,3,FALSE),0)</f>
        <v>0</v>
      </c>
      <c r="AY711" s="1796">
        <f>IFERROR(VLOOKUP($A711,'2015'!$B$2:$K$165,4,FALSE),0)</f>
        <v>0</v>
      </c>
      <c r="AZ711" s="1796">
        <f>IFERROR(VLOOKUP($A711,'2015'!$B$2:$K$165,5,FALSE),0)</f>
        <v>0</v>
      </c>
      <c r="BA711" s="1796">
        <f>IFERROR(VLOOKUP($A711,'2015'!$B$2:$K$165,8,FALSE),0)</f>
        <v>0</v>
      </c>
      <c r="BB711" s="1740">
        <f>IFERROR(VLOOKUP($A711,'2015'!$B$2:$K$165,10,FALSE),0)</f>
        <v>0</v>
      </c>
      <c r="BC711" s="1700">
        <f>IFERROR(VLOOKUP($A711,'2014'!$B$2:$K$157,3,FALSE),0)</f>
        <v>0</v>
      </c>
      <c r="BD711" s="1796">
        <f>IFERROR(VLOOKUP($A711,'2014'!$B$2:$K$157,4,FALSE),0)</f>
        <v>0</v>
      </c>
      <c r="BE711" s="1796">
        <f>IFERROR(VLOOKUP($A711,'2014'!$B$2:$K$157,5,FALSE),0)</f>
        <v>0</v>
      </c>
      <c r="BF711" s="1796">
        <f>IFERROR(VLOOKUP($A711,'2014'!$B$2:$K$157,8,FALSE),0)</f>
        <v>0</v>
      </c>
      <c r="BG711" s="1740">
        <f>IFERROR(VLOOKUP($A711,'2014'!$B$2:$K$157,10,FALSE),0)</f>
        <v>0</v>
      </c>
      <c r="BH711" s="1700">
        <f>IFERROR(VLOOKUP($A711,'2013'!$D$4:$I$249,2,FALSE),0)</f>
        <v>0</v>
      </c>
      <c r="BI711" s="1796">
        <f>IFERROR(VLOOKUP($A711,'2013'!$D$4:$I$249,3,FALSE),0)</f>
        <v>0</v>
      </c>
      <c r="BJ711" s="1796">
        <f>IFERROR(VLOOKUP($A711,'2013'!$D$4:$I$249,4,FALSE),0)</f>
        <v>0</v>
      </c>
      <c r="BK711" s="1796">
        <f>IFERROR(VLOOKUP($A711,'2013'!$D$4:$I$249,5,FALSE),0)</f>
        <v>0</v>
      </c>
      <c r="BL711" s="1740">
        <f>IFERROR(VLOOKUP($A711,'2013'!$D$4:$I$249,6,FALSE),0)</f>
        <v>0</v>
      </c>
      <c r="BM711" s="1737">
        <f>IFERROR(VLOOKUP($A711,'2012'!$D$3:$O$172,2,FALSE),0)</f>
        <v>0</v>
      </c>
      <c r="BN711" s="1796">
        <f>IFERROR(VLOOKUP($A711,'2012'!$D$3:$O$172,3,FALSE),0)</f>
        <v>0</v>
      </c>
      <c r="BO711" s="1743">
        <f>IFERROR(VLOOKUP($A711,'2012'!$D$3:$O$172,4,FALSE),0)</f>
        <v>0</v>
      </c>
      <c r="BP711" s="1700">
        <f>IFERROR(VLOOKUP($A711,'2012'!$D$3:$O$172,5,FALSE),0)</f>
        <v>0</v>
      </c>
      <c r="BQ711" s="1796">
        <f>IFERROR(VLOOKUP($A711,'2012'!$D$3:$O$172,6,FALSE),0)</f>
        <v>0</v>
      </c>
      <c r="BR711" s="1796">
        <f>IFERROR(VLOOKUP($A711,'2012'!$D$3:$O$172,7,FALSE),0)</f>
        <v>0</v>
      </c>
      <c r="BS711" s="1796">
        <f>IFERROR(VLOOKUP($A711,'2012'!$D$3:$O$172,8,FALSE),0)</f>
        <v>0</v>
      </c>
      <c r="BT711" s="1740">
        <f>IFERROR(VLOOKUP($A711,'2012'!$D$3:$O$172,9,FALSE),0)</f>
        <v>0</v>
      </c>
      <c r="BV711" s="1796"/>
      <c r="BX711" s="1700">
        <f>IFERROR(VLOOKUP($A711,'2011'!$D$4:$I$251,2,FALSE),0)</f>
        <v>0</v>
      </c>
      <c r="BY711" s="1796">
        <f>IFERROR(VLOOKUP($A711,'2011'!$D$4:$I$251,3,FALSE),0)</f>
        <v>0</v>
      </c>
      <c r="BZ711" s="1796">
        <f>IFERROR(VLOOKUP($A711,'2011'!$D$4:$I$251,4,FALSE),0)</f>
        <v>0</v>
      </c>
      <c r="CA711" s="1796">
        <f>IFERROR(VLOOKUP($A711,'2011'!$D$4:$I$251,5,FALSE),0)</f>
        <v>0</v>
      </c>
      <c r="CB711" s="1740">
        <f>IFERROR(VLOOKUP($A711,'2011'!$D$4:$I$251,6,FALSE),0)</f>
        <v>0</v>
      </c>
      <c r="CC711" s="1700">
        <f>IFERROR(VLOOKUP($A711,'2010'!$C$3:$H$234,2,FALSE),0)</f>
        <v>0</v>
      </c>
      <c r="CD711" s="1796">
        <f>IFERROR(VLOOKUP($A711,'2010'!$C$3:$H$234,3,FALSE),0)</f>
        <v>0</v>
      </c>
      <c r="CE711" s="1796">
        <f>IFERROR(VLOOKUP($A711,'2010'!$C$3:$H$234,4,FALSE),0)</f>
        <v>0</v>
      </c>
      <c r="CF711" s="1796">
        <f>IFERROR(VLOOKUP($A711,'2010'!$C$3:$H$234,5,FALSE),0)</f>
        <v>0</v>
      </c>
      <c r="CG711" s="1740">
        <f>IFERROR(VLOOKUP($A711,'2010'!$C$3:$H$234,6,FALSE),0)</f>
        <v>0</v>
      </c>
      <c r="CH711" s="1700">
        <f>IFERROR(VLOOKUP($A711,'2009'!$C$3:$H$242,2,FALSE),0)</f>
        <v>0</v>
      </c>
      <c r="CI711" s="1796">
        <f>IFERROR(VLOOKUP($A711,'2009'!$C$3:$H$242,3,FALSE),0)</f>
        <v>0</v>
      </c>
      <c r="CJ711" s="1796">
        <f>IFERROR(VLOOKUP($A711,'2009'!$C$3:$H$242,4,FALSE),0)</f>
        <v>0</v>
      </c>
      <c r="CK711" s="1796">
        <f>IFERROR(VLOOKUP($A711,'2009'!$C$3:$H$242,5,FALSE),0)</f>
        <v>0</v>
      </c>
      <c r="CL711" s="1740">
        <f>IFERROR(VLOOKUP($A711,'2009'!$C$3:$H$242,6,FALSE),0)</f>
        <v>0</v>
      </c>
      <c r="CM711" s="1700">
        <f>IFERROR(VLOOKUP($A711,'2008'!$C$3:$H$229,2,FALSE),0)</f>
        <v>0</v>
      </c>
      <c r="CN711" s="1796">
        <f>IFERROR(VLOOKUP($A711,'2008'!$C$3:$H$229,3,FALSE),0)</f>
        <v>0</v>
      </c>
      <c r="CO711" s="1796">
        <f>IFERROR(VLOOKUP($A711,'2008'!$C$3:$H$229,4,FALSE),0)</f>
        <v>0</v>
      </c>
      <c r="CP711" s="1796">
        <f>IFERROR(VLOOKUP($A711,'2008'!$C$3:$H$229,5,FALSE),0)</f>
        <v>0</v>
      </c>
      <c r="CQ711" s="1740">
        <f>IFERROR(VLOOKUP($A711,'2008'!$C$3:$H$229,6,FALSE),0)</f>
        <v>0</v>
      </c>
      <c r="CR711" s="1700">
        <f>IFERROR(VLOOKUP($A711,'2007'!$C$3:$M$238,7,FALSE),0)</f>
        <v>0</v>
      </c>
      <c r="CS711" s="1796">
        <f>IFERROR(VLOOKUP($A711,'2007'!$C$3:$M$238,8,FALSE),0)</f>
        <v>0</v>
      </c>
      <c r="CT711" s="1796">
        <f>IFERROR(VLOOKUP($A711,'2007'!$C$3:$M$238,9,FALSE),0)</f>
        <v>0</v>
      </c>
      <c r="CU711" s="1796">
        <f>IFERROR(VLOOKUP($A711,'2007'!$C$3:$M$238,10,FALSE),0)</f>
        <v>0</v>
      </c>
      <c r="CV711" s="1740">
        <f>IFERROR(VLOOKUP($A711,'2007'!$C$3:$M$238,11,FALSE),0)</f>
        <v>0</v>
      </c>
      <c r="CW711" s="1700">
        <f>IFERROR(VLOOKUP($A711,'2006'!$A$2:$F$200,2,FALSE),0)</f>
        <v>0</v>
      </c>
      <c r="CX711" s="1796">
        <f>IFERROR(VLOOKUP($A711,'2006'!$A$2:$F$200,4,FALSE),0)</f>
        <v>0</v>
      </c>
      <c r="CY711" s="1796">
        <f>IFERROR(VLOOKUP($A711,'2006'!$A$2:$F$200,5,FALSE),0)</f>
        <v>0</v>
      </c>
      <c r="CZ711" s="1740">
        <f>IFERROR(VLOOKUP($A711,'2006'!$A$2:$F$200,6,FALSE),0)</f>
        <v>0</v>
      </c>
      <c r="DA711" s="1700">
        <f>IFERROR(VLOOKUP($A711,'2005'!$C$3:$M$205,8,FALSE),0)</f>
        <v>0</v>
      </c>
      <c r="DB711" s="1796">
        <f>IFERROR(VLOOKUP($A711,'2005'!$C$3:$M$205,9,FALSE),0)</f>
        <v>0</v>
      </c>
      <c r="DC711" s="1796">
        <f>IFERROR(VLOOKUP($A711,'2005'!$C$3:$M$205,10,FALSE),0)</f>
        <v>0</v>
      </c>
      <c r="DD711" s="1740">
        <f>IFERROR(VLOOKUP($A711,'2005'!$C$3:$M$205,11,FALSE),0)</f>
        <v>0</v>
      </c>
      <c r="DE711" s="1700">
        <f>IFERROR(VLOOKUP($A711,'2004'!$C$3:$M$213,8,FALSE),0)</f>
        <v>0</v>
      </c>
      <c r="DF711" s="1796">
        <f>IFERROR(VLOOKUP($A711,'2004'!$C$3:$M$213,9,FALSE),0)</f>
        <v>0</v>
      </c>
      <c r="DG711" s="1796">
        <f>IFERROR(VLOOKUP($A711,'2004'!$C$3:$M$213,10,FALSE),0)</f>
        <v>0</v>
      </c>
      <c r="DH711" s="1740">
        <f>IFERROR(VLOOKUP($A711,'2004'!$C$3:$M$213,11,FALSE),0)</f>
        <v>0</v>
      </c>
      <c r="DI711" s="1700">
        <f>IFERROR(VLOOKUP($A711,'2003'!$C$3:$Q$214,12,FALSE),0)</f>
        <v>0</v>
      </c>
      <c r="DJ711" s="1796">
        <f>IFERROR(VLOOKUP($A711,'2003'!$C$3:$Q$214,13,FALSE),0)</f>
        <v>0</v>
      </c>
      <c r="DK711" s="1796">
        <f>IFERROR(VLOOKUP($A711,'2003'!$C$3:$Q$214,14,FALSE),0)</f>
        <v>0</v>
      </c>
      <c r="DL711" s="1740">
        <f>IFERROR(VLOOKUP($A711,'2003'!$C$3:$Q$214,15,FALSE),0)</f>
        <v>0</v>
      </c>
      <c r="DM711" s="1700">
        <f>IFERROR(VLOOKUP($A711,'2002'!$D$3:$R$214,12,FALSE),0)</f>
        <v>0</v>
      </c>
      <c r="DN711" s="1796">
        <f>IFERROR(VLOOKUP($A711,'2002'!$D$3:$R$214,13,FALSE),0)</f>
        <v>0</v>
      </c>
      <c r="DO711" s="1796">
        <f>IFERROR(VLOOKUP($A711,'2002'!$D$3:$R$214,14,FALSE),0)</f>
        <v>0</v>
      </c>
      <c r="DP711" s="1788">
        <f>IFERROR(VLOOKUP($A711,'2002'!$D$3:$R$214,15,FALSE),0)</f>
        <v>0</v>
      </c>
      <c r="DQ711" s="1700">
        <f>IFERROR(VLOOKUP($A711,'Pre 2002'!$C$3:$CK$382,84,FALSE),0)</f>
        <v>22</v>
      </c>
      <c r="DR711" s="1796">
        <f>IFERROR(VLOOKUP($A711,'Pre 2002'!$C$3:$CK$382,85,FALSE),0)</f>
        <v>9</v>
      </c>
      <c r="DS711" s="1796">
        <f>IFERROR(VLOOKUP($A711,'Pre 2002'!$C$3:$CK$382,86,FALSE),0)</f>
        <v>0</v>
      </c>
      <c r="DT711" s="1790">
        <f>IFERROR(VLOOKUP($A711,'Pre 2002'!$C$3:$CK$382,87,FALSE),0)</f>
        <v>0.40909090909090912</v>
      </c>
      <c r="DU711" s="1741">
        <f>IFERROR(VLOOKUP(A711,'Pre 2002'!$C$3:$CG$382,83,FALSE),0)</f>
        <v>1</v>
      </c>
    </row>
    <row r="712" spans="1:125">
      <c r="A712" s="1579" t="s">
        <v>1870</v>
      </c>
      <c r="B712" s="1562">
        <f t="shared" si="279"/>
        <v>284</v>
      </c>
      <c r="C712" s="1562">
        <f t="shared" si="280"/>
        <v>116</v>
      </c>
      <c r="D712" s="1562">
        <f t="shared" si="281"/>
        <v>0</v>
      </c>
      <c r="E712" s="1563">
        <f t="shared" si="282"/>
        <v>0.40845070422535212</v>
      </c>
      <c r="F712" s="1786">
        <f t="shared" si="283"/>
        <v>7</v>
      </c>
      <c r="G712" s="1595" t="s">
        <v>2159</v>
      </c>
      <c r="H712" s="1567">
        <f t="shared" si="274"/>
        <v>7</v>
      </c>
      <c r="I712" s="1734">
        <f t="shared" si="275"/>
        <v>284</v>
      </c>
      <c r="J712" s="1734">
        <f t="shared" si="276"/>
        <v>116</v>
      </c>
      <c r="K712" s="1734">
        <f t="shared" si="277"/>
        <v>0</v>
      </c>
      <c r="L712" s="1806">
        <f t="shared" si="278"/>
        <v>0.40845070422535212</v>
      </c>
      <c r="O712" s="1700">
        <f>IFERROR(VLOOKUP($A712,'2022'!$B$2:$K$174,3,FALSE),0)</f>
        <v>0</v>
      </c>
      <c r="P712" s="1858">
        <f>IFERROR(VLOOKUP($A712,'2022'!$B$2:$K$174,4,FALSE),0)</f>
        <v>0</v>
      </c>
      <c r="Q712" s="1858">
        <f>IFERROR(VLOOKUP($A712,'2022'!$B$2:$K$174,5,FALSE),0)</f>
        <v>0</v>
      </c>
      <c r="R712" s="1858">
        <f>IFERROR(VLOOKUP($A712,'2022'!$B$2:$K$174,8,FALSE),0)</f>
        <v>0</v>
      </c>
      <c r="S712" s="1740">
        <f>IFERROR(VLOOKUP($A712,'2022'!$B$2:$K$174,10,FALSE),0)</f>
        <v>0</v>
      </c>
      <c r="T712" s="1700">
        <f>IFERROR(VLOOKUP($A712,'2021'!$B$2:$K$174,3,FALSE),0)</f>
        <v>0</v>
      </c>
      <c r="U712" s="1843">
        <f>IFERROR(VLOOKUP($A712,'2021'!$B$2:$K$174,4,FALSE),0)</f>
        <v>0</v>
      </c>
      <c r="V712" s="1843">
        <f>IFERROR(VLOOKUP($A712,'2021'!$B$2:$K$174,5,FALSE),0)</f>
        <v>0</v>
      </c>
      <c r="W712" s="1843">
        <f>IFERROR(VLOOKUP($A712,'2021'!$B$2:$K$174,8,FALSE),0)</f>
        <v>0</v>
      </c>
      <c r="X712" s="1740">
        <f>IFERROR(VLOOKUP($A712,'2021'!$B$2:$K$174,10,FALSE),0)</f>
        <v>0</v>
      </c>
      <c r="Y712" s="1700">
        <f>IFERROR(VLOOKUP($A712,'2020'!$B$2:$K$170,3,FALSE),0)</f>
        <v>0</v>
      </c>
      <c r="Z712" s="1829">
        <f>IFERROR(VLOOKUP($A712,'2020'!$B$2:$K$170,4,FALSE),0)</f>
        <v>0</v>
      </c>
      <c r="AA712" s="1829">
        <f>IFERROR(VLOOKUP($A712,'2020'!$B$2:$K$170,5,FALSE),0)</f>
        <v>0</v>
      </c>
      <c r="AB712" s="1829">
        <f>IFERROR(VLOOKUP($A712,'2020'!$B$2:$K$170,8,FALSE),0)</f>
        <v>0</v>
      </c>
      <c r="AC712" s="1740">
        <f>IFERROR(VLOOKUP($A712,'2020'!$B$2:$K$170,10,FALSE),0)</f>
        <v>0</v>
      </c>
      <c r="AD712" s="1700">
        <f>IFERROR(VLOOKUP($A712,'2019'!$B$2:$K$170,3,FALSE),0)</f>
        <v>0</v>
      </c>
      <c r="AE712" s="1823">
        <f>IFERROR(VLOOKUP($A712,'2019'!$B$2:$K$170,4,FALSE),0)</f>
        <v>0</v>
      </c>
      <c r="AF712" s="1823">
        <f>IFERROR(VLOOKUP($A712,'2019'!$B$2:$K$170,5,FALSE),0)</f>
        <v>0</v>
      </c>
      <c r="AG712" s="1823">
        <f>IFERROR(VLOOKUP($A712,'2019'!$B$2:$K$170,8,FALSE),0)</f>
        <v>0</v>
      </c>
      <c r="AH712" s="1740">
        <f>IFERROR(VLOOKUP($A712,'2019'!$B$2:$K$170,10,FALSE),0)</f>
        <v>0</v>
      </c>
      <c r="AI712" s="1700">
        <f>IFERROR(VLOOKUP($A712,'2018'!$B$2:$K$170,3,FALSE),0)</f>
        <v>0</v>
      </c>
      <c r="AJ712" s="1821">
        <f>IFERROR(VLOOKUP($A712,'2018'!$B$2:$K$170,4,FALSE),0)</f>
        <v>0</v>
      </c>
      <c r="AK712" s="1821">
        <f>IFERROR(VLOOKUP($A712,'2018'!$B$2:$K$170,5,FALSE),0)</f>
        <v>0</v>
      </c>
      <c r="AL712" s="1821">
        <f>IFERROR(VLOOKUP($A712,'2018'!$B$2:$K$170,8,FALSE),0)</f>
        <v>0</v>
      </c>
      <c r="AM712" s="1740">
        <f>IFERROR(VLOOKUP($A712,'2018'!$B$2:$K$170,10,FALSE),0)</f>
        <v>0</v>
      </c>
      <c r="AN712" s="1700">
        <f>IFERROR(VLOOKUP($A712,'2017'!$B$2:$J$163,2,FALSE),0)</f>
        <v>0</v>
      </c>
      <c r="AO712" s="1815">
        <f>IFERROR(VLOOKUP($A712,'2017'!$B$2:$J$163,3,FALSE),0)</f>
        <v>0</v>
      </c>
      <c r="AP712" s="1815">
        <f>IFERROR(VLOOKUP($A712,'2017'!$B$2:$J$163,4,FALSE),0)</f>
        <v>0</v>
      </c>
      <c r="AQ712" s="1815">
        <f>IFERROR(VLOOKUP($A712,'2017'!$B$2:$J$163,7,FALSE),0)</f>
        <v>0</v>
      </c>
      <c r="AR712" s="1740">
        <f>IFERROR(VLOOKUP($A712,'2017'!$B$2:$J$163,9,FALSE),0)</f>
        <v>0</v>
      </c>
      <c r="AS712" s="1700">
        <f>IFERROR(VLOOKUP($A712,'2016'!$B$2:$K$165,3,FALSE),0)</f>
        <v>0</v>
      </c>
      <c r="AT712" s="1796">
        <f>IFERROR(VLOOKUP($A712,'2016'!$B$2:$K$165,4,FALSE),0)</f>
        <v>0</v>
      </c>
      <c r="AU712" s="1796">
        <f>IFERROR(VLOOKUP($A712,'2016'!$B$2:$K$165,5,FALSE),0)</f>
        <v>0</v>
      </c>
      <c r="AV712" s="1796">
        <f>IFERROR(VLOOKUP($A712,'2016'!$B$2:$K$165,8,FALSE),0)</f>
        <v>0</v>
      </c>
      <c r="AW712" s="1740">
        <f>IFERROR(VLOOKUP($A712,'2016'!$B$2:$K$165,10,FALSE),0)</f>
        <v>0</v>
      </c>
      <c r="AX712" s="1700">
        <f>IFERROR(VLOOKUP($A712,'2015'!$B$2:$K$165,3,FALSE),0)</f>
        <v>0</v>
      </c>
      <c r="AY712" s="1796">
        <f>IFERROR(VLOOKUP($A712,'2015'!$B$2:$K$165,4,FALSE),0)</f>
        <v>0</v>
      </c>
      <c r="AZ712" s="1796">
        <f>IFERROR(VLOOKUP($A712,'2015'!$B$2:$K$165,5,FALSE),0)</f>
        <v>0</v>
      </c>
      <c r="BA712" s="1796">
        <f>IFERROR(VLOOKUP($A712,'2015'!$B$2:$K$165,8,FALSE),0)</f>
        <v>0</v>
      </c>
      <c r="BB712" s="1740">
        <f>IFERROR(VLOOKUP($A712,'2015'!$B$2:$K$165,10,FALSE),0)</f>
        <v>0</v>
      </c>
      <c r="BC712" s="1700">
        <f>IFERROR(VLOOKUP($A712,'2014'!$B$2:$K$157,3,FALSE),0)</f>
        <v>0</v>
      </c>
      <c r="BD712" s="1796">
        <f>IFERROR(VLOOKUP($A712,'2014'!$B$2:$K$157,4,FALSE),0)</f>
        <v>0</v>
      </c>
      <c r="BE712" s="1796">
        <f>IFERROR(VLOOKUP($A712,'2014'!$B$2:$K$157,5,FALSE),0)</f>
        <v>0</v>
      </c>
      <c r="BF712" s="1796">
        <f>IFERROR(VLOOKUP($A712,'2014'!$B$2:$K$157,8,FALSE),0)</f>
        <v>0</v>
      </c>
      <c r="BG712" s="1740">
        <f>IFERROR(VLOOKUP($A712,'2014'!$B$2:$K$157,10,FALSE),0)</f>
        <v>0</v>
      </c>
      <c r="BH712" s="1700">
        <f>IFERROR(VLOOKUP($A712,'2013'!$D$4:$I$249,2,FALSE),0)</f>
        <v>0</v>
      </c>
      <c r="BI712" s="1796">
        <f>IFERROR(VLOOKUP($A712,'2013'!$D$4:$I$249,3,FALSE),0)</f>
        <v>0</v>
      </c>
      <c r="BJ712" s="1796">
        <f>IFERROR(VLOOKUP($A712,'2013'!$D$4:$I$249,4,FALSE),0)</f>
        <v>0</v>
      </c>
      <c r="BK712" s="1796">
        <f>IFERROR(VLOOKUP($A712,'2013'!$D$4:$I$249,5,FALSE),0)</f>
        <v>0</v>
      </c>
      <c r="BL712" s="1740">
        <f>IFERROR(VLOOKUP($A712,'2013'!$D$4:$I$249,6,FALSE),0)</f>
        <v>0</v>
      </c>
      <c r="BM712" s="1737">
        <f>IFERROR(VLOOKUP($A712,'2012'!$D$3:$O$172,2,FALSE),0)</f>
        <v>0</v>
      </c>
      <c r="BN712" s="1796">
        <f>IFERROR(VLOOKUP($A712,'2012'!$D$3:$O$172,3,FALSE),0)</f>
        <v>0</v>
      </c>
      <c r="BO712" s="1743">
        <f>IFERROR(VLOOKUP($A712,'2012'!$D$3:$O$172,4,FALSE),0)</f>
        <v>0</v>
      </c>
      <c r="BP712" s="1700">
        <f>IFERROR(VLOOKUP($A712,'2012'!$D$3:$O$172,5,FALSE),0)</f>
        <v>0</v>
      </c>
      <c r="BQ712" s="1796">
        <f>IFERROR(VLOOKUP($A712,'2012'!$D$3:$O$172,6,FALSE),0)</f>
        <v>0</v>
      </c>
      <c r="BR712" s="1796">
        <f>IFERROR(VLOOKUP($A712,'2012'!$D$3:$O$172,7,FALSE),0)</f>
        <v>0</v>
      </c>
      <c r="BS712" s="1796">
        <f>IFERROR(VLOOKUP($A712,'2012'!$D$3:$O$172,8,FALSE),0)</f>
        <v>0</v>
      </c>
      <c r="BT712" s="1740">
        <f>IFERROR(VLOOKUP($A712,'2012'!$D$3:$O$172,9,FALSE),0)</f>
        <v>0</v>
      </c>
      <c r="BV712" s="1796"/>
      <c r="BX712" s="1700">
        <f>IFERROR(VLOOKUP($A712,'2011'!$D$4:$I$251,2,FALSE),0)</f>
        <v>0</v>
      </c>
      <c r="BY712" s="1796">
        <f>IFERROR(VLOOKUP($A712,'2011'!$D$4:$I$251,3,FALSE),0)</f>
        <v>0</v>
      </c>
      <c r="BZ712" s="1796">
        <f>IFERROR(VLOOKUP($A712,'2011'!$D$4:$I$251,4,FALSE),0)</f>
        <v>0</v>
      </c>
      <c r="CA712" s="1796">
        <f>IFERROR(VLOOKUP($A712,'2011'!$D$4:$I$251,5,FALSE),0)</f>
        <v>0</v>
      </c>
      <c r="CB712" s="1740">
        <f>IFERROR(VLOOKUP($A712,'2011'!$D$4:$I$251,6,FALSE),0)</f>
        <v>0</v>
      </c>
      <c r="CC712" s="1700">
        <f>IFERROR(VLOOKUP($A712,'2010'!$C$3:$H$234,2,FALSE),0)</f>
        <v>0</v>
      </c>
      <c r="CD712" s="1796">
        <f>IFERROR(VLOOKUP($A712,'2010'!$C$3:$H$234,3,FALSE),0)</f>
        <v>0</v>
      </c>
      <c r="CE712" s="1796">
        <f>IFERROR(VLOOKUP($A712,'2010'!$C$3:$H$234,4,FALSE),0)</f>
        <v>0</v>
      </c>
      <c r="CF712" s="1796">
        <f>IFERROR(VLOOKUP($A712,'2010'!$C$3:$H$234,5,FALSE),0)</f>
        <v>0</v>
      </c>
      <c r="CG712" s="1740">
        <f>IFERROR(VLOOKUP($A712,'2010'!$C$3:$H$234,6,FALSE),0)</f>
        <v>0</v>
      </c>
      <c r="CH712" s="1700">
        <f>IFERROR(VLOOKUP($A712,'2009'!$C$3:$H$242,2,FALSE),0)</f>
        <v>0</v>
      </c>
      <c r="CI712" s="1796">
        <f>IFERROR(VLOOKUP($A712,'2009'!$C$3:$H$242,3,FALSE),0)</f>
        <v>0</v>
      </c>
      <c r="CJ712" s="1796">
        <f>IFERROR(VLOOKUP($A712,'2009'!$C$3:$H$242,4,FALSE),0)</f>
        <v>0</v>
      </c>
      <c r="CK712" s="1796">
        <f>IFERROR(VLOOKUP($A712,'2009'!$C$3:$H$242,5,FALSE),0)</f>
        <v>0</v>
      </c>
      <c r="CL712" s="1740">
        <f>IFERROR(VLOOKUP($A712,'2009'!$C$3:$H$242,6,FALSE),0)</f>
        <v>0</v>
      </c>
      <c r="CM712" s="1700">
        <f>IFERROR(VLOOKUP($A712,'2008'!$C$3:$H$229,2,FALSE),0)</f>
        <v>0</v>
      </c>
      <c r="CN712" s="1796">
        <f>IFERROR(VLOOKUP($A712,'2008'!$C$3:$H$229,3,FALSE),0)</f>
        <v>0</v>
      </c>
      <c r="CO712" s="1796">
        <f>IFERROR(VLOOKUP($A712,'2008'!$C$3:$H$229,4,FALSE),0)</f>
        <v>0</v>
      </c>
      <c r="CP712" s="1796">
        <f>IFERROR(VLOOKUP($A712,'2008'!$C$3:$H$229,5,FALSE),0)</f>
        <v>0</v>
      </c>
      <c r="CQ712" s="1740">
        <f>IFERROR(VLOOKUP($A712,'2008'!$C$3:$H$229,6,FALSE),0)</f>
        <v>0</v>
      </c>
      <c r="CR712" s="1700">
        <f>IFERROR(VLOOKUP($A712,'2007'!$C$3:$M$238,7,FALSE),0)</f>
        <v>0</v>
      </c>
      <c r="CS712" s="1796">
        <f>IFERROR(VLOOKUP($A712,'2007'!$C$3:$M$238,8,FALSE),0)</f>
        <v>0</v>
      </c>
      <c r="CT712" s="1796">
        <f>IFERROR(VLOOKUP($A712,'2007'!$C$3:$M$238,9,FALSE),0)</f>
        <v>0</v>
      </c>
      <c r="CU712" s="1796">
        <f>IFERROR(VLOOKUP($A712,'2007'!$C$3:$M$238,10,FALSE),0)</f>
        <v>0</v>
      </c>
      <c r="CV712" s="1740">
        <f>IFERROR(VLOOKUP($A712,'2007'!$C$3:$M$238,11,FALSE),0)</f>
        <v>0</v>
      </c>
      <c r="CW712" s="1700">
        <f>IFERROR(VLOOKUP($A712,'2006'!$A$2:$F$200,2,FALSE),0)</f>
        <v>0</v>
      </c>
      <c r="CX712" s="1796">
        <f>IFERROR(VLOOKUP($A712,'2006'!$A$2:$F$200,4,FALSE),0)</f>
        <v>0</v>
      </c>
      <c r="CY712" s="1796">
        <f>IFERROR(VLOOKUP($A712,'2006'!$A$2:$F$200,5,FALSE),0)</f>
        <v>0</v>
      </c>
      <c r="CZ712" s="1740">
        <f>IFERROR(VLOOKUP($A712,'2006'!$A$2:$F$200,6,FALSE),0)</f>
        <v>0</v>
      </c>
      <c r="DA712" s="1700">
        <f>IFERROR(VLOOKUP($A712,'2005'!$C$3:$M$205,8,FALSE),0)</f>
        <v>0</v>
      </c>
      <c r="DB712" s="1796">
        <f>IFERROR(VLOOKUP($A712,'2005'!$C$3:$M$205,9,FALSE),0)</f>
        <v>0</v>
      </c>
      <c r="DC712" s="1796">
        <f>IFERROR(VLOOKUP($A712,'2005'!$C$3:$M$205,10,FALSE),0)</f>
        <v>0</v>
      </c>
      <c r="DD712" s="1740">
        <f>IFERROR(VLOOKUP($A712,'2005'!$C$3:$M$205,11,FALSE),0)</f>
        <v>0</v>
      </c>
      <c r="DE712" s="1700">
        <f>IFERROR(VLOOKUP($A712,'2004'!$C$3:$M$213,8,FALSE),0)</f>
        <v>0</v>
      </c>
      <c r="DF712" s="1796">
        <f>IFERROR(VLOOKUP($A712,'2004'!$C$3:$M$213,9,FALSE),0)</f>
        <v>0</v>
      </c>
      <c r="DG712" s="1796">
        <f>IFERROR(VLOOKUP($A712,'2004'!$C$3:$M$213,10,FALSE),0)</f>
        <v>0</v>
      </c>
      <c r="DH712" s="1740">
        <f>IFERROR(VLOOKUP($A712,'2004'!$C$3:$M$213,11,FALSE),0)</f>
        <v>0</v>
      </c>
      <c r="DI712" s="1700">
        <f>IFERROR(VLOOKUP($A712,'2003'!$C$3:$Q$214,12,FALSE),0)</f>
        <v>0</v>
      </c>
      <c r="DJ712" s="1796">
        <f>IFERROR(VLOOKUP($A712,'2003'!$C$3:$Q$214,13,FALSE),0)</f>
        <v>0</v>
      </c>
      <c r="DK712" s="1796">
        <f>IFERROR(VLOOKUP($A712,'2003'!$C$3:$Q$214,14,FALSE),0)</f>
        <v>0</v>
      </c>
      <c r="DL712" s="1740">
        <f>IFERROR(VLOOKUP($A712,'2003'!$C$3:$Q$214,15,FALSE),0)</f>
        <v>0</v>
      </c>
      <c r="DM712" s="1700">
        <f>IFERROR(VLOOKUP($A712,'2002'!$D$3:$R$214,12,FALSE),0)</f>
        <v>0</v>
      </c>
      <c r="DN712" s="1796">
        <f>IFERROR(VLOOKUP($A712,'2002'!$D$3:$R$214,13,FALSE),0)</f>
        <v>0</v>
      </c>
      <c r="DO712" s="1796">
        <f>IFERROR(VLOOKUP($A712,'2002'!$D$3:$R$214,14,FALSE),0)</f>
        <v>0</v>
      </c>
      <c r="DP712" s="1788">
        <f>IFERROR(VLOOKUP($A712,'2002'!$D$3:$R$214,15,FALSE),0)</f>
        <v>0</v>
      </c>
      <c r="DQ712" s="1700">
        <f>IFERROR(VLOOKUP($A712,'Pre 2002'!$C$3:$CK$382,84,FALSE),0)</f>
        <v>284</v>
      </c>
      <c r="DR712" s="1796">
        <f>IFERROR(VLOOKUP($A712,'Pre 2002'!$C$3:$CK$382,85,FALSE),0)</f>
        <v>116</v>
      </c>
      <c r="DS712" s="1796">
        <f>IFERROR(VLOOKUP($A712,'Pre 2002'!$C$3:$CK$382,86,FALSE),0)</f>
        <v>0</v>
      </c>
      <c r="DT712" s="1790">
        <f>IFERROR(VLOOKUP($A712,'Pre 2002'!$C$3:$CK$382,87,FALSE),0)</f>
        <v>0.40845070422535212</v>
      </c>
      <c r="DU712" s="1741">
        <f>IFERROR(VLOOKUP(A712,'Pre 2002'!$C$3:$CG$382,83,FALSE),0)</f>
        <v>7</v>
      </c>
    </row>
    <row r="713" spans="1:125">
      <c r="A713" s="1578" t="s">
        <v>2180</v>
      </c>
      <c r="B713" s="1562">
        <f t="shared" si="279"/>
        <v>76</v>
      </c>
      <c r="C713" s="1562">
        <f t="shared" si="280"/>
        <v>31</v>
      </c>
      <c r="D713" s="1562">
        <f t="shared" si="281"/>
        <v>0</v>
      </c>
      <c r="E713" s="1563">
        <f t="shared" si="282"/>
        <v>0.40789473684210525</v>
      </c>
      <c r="F713" s="1786">
        <f t="shared" si="283"/>
        <v>3</v>
      </c>
      <c r="G713" s="1595">
        <v>2015</v>
      </c>
      <c r="H713" s="1567">
        <f t="shared" si="274"/>
        <v>0</v>
      </c>
      <c r="I713" s="1734">
        <f t="shared" si="275"/>
        <v>0</v>
      </c>
      <c r="J713" s="1734">
        <f t="shared" si="276"/>
        <v>0</v>
      </c>
      <c r="K713" s="1734">
        <f t="shared" si="277"/>
        <v>0</v>
      </c>
      <c r="L713" s="1806">
        <f t="shared" si="278"/>
        <v>0</v>
      </c>
      <c r="O713" s="1700">
        <f>IFERROR(VLOOKUP($A713,'2022'!$B$2:$K$174,3,FALSE),0)</f>
        <v>0</v>
      </c>
      <c r="P713" s="1858">
        <f>IFERROR(VLOOKUP($A713,'2022'!$B$2:$K$174,4,FALSE),0)</f>
        <v>0</v>
      </c>
      <c r="Q713" s="1858">
        <f>IFERROR(VLOOKUP($A713,'2022'!$B$2:$K$174,5,FALSE),0)</f>
        <v>0</v>
      </c>
      <c r="R713" s="1858">
        <f>IFERROR(VLOOKUP($A713,'2022'!$B$2:$K$174,8,FALSE),0)</f>
        <v>0</v>
      </c>
      <c r="S713" s="1740">
        <f>IFERROR(VLOOKUP($A713,'2022'!$B$2:$K$174,10,FALSE),0)</f>
        <v>0</v>
      </c>
      <c r="T713" s="1700">
        <f>IFERROR(VLOOKUP($A713,'2021'!$B$2:$K$174,3,FALSE),0)</f>
        <v>0</v>
      </c>
      <c r="U713" s="1843">
        <f>IFERROR(VLOOKUP($A713,'2021'!$B$2:$K$174,4,FALSE),0)</f>
        <v>0</v>
      </c>
      <c r="V713" s="1843">
        <f>IFERROR(VLOOKUP($A713,'2021'!$B$2:$K$174,5,FALSE),0)</f>
        <v>0</v>
      </c>
      <c r="W713" s="1843">
        <f>IFERROR(VLOOKUP($A713,'2021'!$B$2:$K$174,8,FALSE),0)</f>
        <v>0</v>
      </c>
      <c r="X713" s="1740">
        <f>IFERROR(VLOOKUP($A713,'2021'!$B$2:$K$174,10,FALSE),0)</f>
        <v>0</v>
      </c>
      <c r="Y713" s="1700">
        <f>IFERROR(VLOOKUP($A713,'2020'!$B$2:$K$170,3,FALSE),0)</f>
        <v>0</v>
      </c>
      <c r="Z713" s="1829">
        <f>IFERROR(VLOOKUP($A713,'2020'!$B$2:$K$170,4,FALSE),0)</f>
        <v>0</v>
      </c>
      <c r="AA713" s="1829">
        <f>IFERROR(VLOOKUP($A713,'2020'!$B$2:$K$170,5,FALSE),0)</f>
        <v>0</v>
      </c>
      <c r="AB713" s="1829">
        <f>IFERROR(VLOOKUP($A713,'2020'!$B$2:$K$170,8,FALSE),0)</f>
        <v>0</v>
      </c>
      <c r="AC713" s="1740">
        <f>IFERROR(VLOOKUP($A713,'2020'!$B$2:$K$170,10,FALSE),0)</f>
        <v>0</v>
      </c>
      <c r="AD713" s="1700">
        <f>IFERROR(VLOOKUP($A713,'2019'!$B$2:$K$170,3,FALSE),0)</f>
        <v>0</v>
      </c>
      <c r="AE713" s="1823">
        <f>IFERROR(VLOOKUP($A713,'2019'!$B$2:$K$170,4,FALSE),0)</f>
        <v>0</v>
      </c>
      <c r="AF713" s="1823">
        <f>IFERROR(VLOOKUP($A713,'2019'!$B$2:$K$170,5,FALSE),0)</f>
        <v>0</v>
      </c>
      <c r="AG713" s="1823">
        <f>IFERROR(VLOOKUP($A713,'2019'!$B$2:$K$170,8,FALSE),0)</f>
        <v>0</v>
      </c>
      <c r="AH713" s="1740">
        <f>IFERROR(VLOOKUP($A713,'2019'!$B$2:$K$170,10,FALSE),0)</f>
        <v>0</v>
      </c>
      <c r="AI713" s="1700">
        <f>IFERROR(VLOOKUP($A713,'2018'!$B$2:$K$170,3,FALSE),0)</f>
        <v>21</v>
      </c>
      <c r="AJ713" s="1821">
        <f>IFERROR(VLOOKUP($A713,'2018'!$B$2:$K$170,4,FALSE),0)</f>
        <v>7</v>
      </c>
      <c r="AK713" s="1821">
        <f>IFERROR(VLOOKUP($A713,'2018'!$B$2:$K$170,5,FALSE),0)</f>
        <v>8</v>
      </c>
      <c r="AL713" s="1821">
        <f>IFERROR(VLOOKUP($A713,'2018'!$B$2:$K$170,8,FALSE),0)</f>
        <v>0</v>
      </c>
      <c r="AM713" s="1740">
        <f>IFERROR(VLOOKUP($A713,'2018'!$B$2:$K$170,10,FALSE),0)</f>
        <v>0.38100000000000001</v>
      </c>
      <c r="AN713" s="1700">
        <f>IFERROR(VLOOKUP($A713,'2017'!$B$2:$J$163,2,FALSE),0)</f>
        <v>0</v>
      </c>
      <c r="AO713" s="1815">
        <f>IFERROR(VLOOKUP($A713,'2017'!$B$2:$J$163,3,FALSE),0)</f>
        <v>0</v>
      </c>
      <c r="AP713" s="1815">
        <f>IFERROR(VLOOKUP($A713,'2017'!$B$2:$J$163,4,FALSE),0)</f>
        <v>0</v>
      </c>
      <c r="AQ713" s="1815">
        <f>IFERROR(VLOOKUP($A713,'2017'!$B$2:$J$163,7,FALSE),0)</f>
        <v>0</v>
      </c>
      <c r="AR713" s="1740">
        <f>IFERROR(VLOOKUP($A713,'2017'!$B$2:$J$163,9,FALSE),0)</f>
        <v>0</v>
      </c>
      <c r="AS713" s="1700">
        <f>IFERROR(VLOOKUP($A713,'2016'!$B$2:$K$165,3,FALSE),0)</f>
        <v>25</v>
      </c>
      <c r="AT713" s="1796">
        <f>IFERROR(VLOOKUP($A713,'2016'!$B$2:$K$165,4,FALSE),0)</f>
        <v>10</v>
      </c>
      <c r="AU713" s="1796">
        <f>IFERROR(VLOOKUP($A713,'2016'!$B$2:$K$165,5,FALSE),0)</f>
        <v>11</v>
      </c>
      <c r="AV713" s="1796">
        <f>IFERROR(VLOOKUP($A713,'2016'!$B$2:$K$165,8,FALSE),0)</f>
        <v>0</v>
      </c>
      <c r="AW713" s="1740">
        <f>IFERROR(VLOOKUP($A713,'2016'!$B$2:$K$165,10,FALSE),0)</f>
        <v>0.44</v>
      </c>
      <c r="AX713" s="1700">
        <f>IFERROR(VLOOKUP($A713,'2015'!$B$2:$K$165,3,FALSE),0)</f>
        <v>30</v>
      </c>
      <c r="AY713" s="1796">
        <f>IFERROR(VLOOKUP($A713,'2015'!$B$2:$K$165,4,FALSE),0)</f>
        <v>3</v>
      </c>
      <c r="AZ713" s="1796">
        <f>IFERROR(VLOOKUP($A713,'2015'!$B$2:$K$165,5,FALSE),0)</f>
        <v>12</v>
      </c>
      <c r="BA713" s="1796">
        <f>IFERROR(VLOOKUP($A713,'2015'!$B$2:$K$165,8,FALSE),0)</f>
        <v>0</v>
      </c>
      <c r="BB713" s="1740">
        <f>IFERROR(VLOOKUP($A713,'2015'!$B$2:$K$165,10,FALSE),0)</f>
        <v>0.4</v>
      </c>
      <c r="BC713" s="1700">
        <f>IFERROR(VLOOKUP($A713,'2014'!$B$2:$K$157,3,FALSE),0)</f>
        <v>0</v>
      </c>
      <c r="BD713" s="1796">
        <f>IFERROR(VLOOKUP($A713,'2014'!$B$2:$K$157,4,FALSE),0)</f>
        <v>0</v>
      </c>
      <c r="BE713" s="1796">
        <f>IFERROR(VLOOKUP($A713,'2014'!$B$2:$K$157,5,FALSE),0)</f>
        <v>0</v>
      </c>
      <c r="BF713" s="1796">
        <f>IFERROR(VLOOKUP($A713,'2014'!$B$2:$K$157,8,FALSE),0)</f>
        <v>0</v>
      </c>
      <c r="BG713" s="1740">
        <f>IFERROR(VLOOKUP($A713,'2014'!$B$2:$K$157,10,FALSE),0)</f>
        <v>0</v>
      </c>
      <c r="BH713" s="1700">
        <f>IFERROR(VLOOKUP($A713,'2013'!$D$4:$I$249,2,FALSE),0)</f>
        <v>0</v>
      </c>
      <c r="BI713" s="1796">
        <f>IFERROR(VLOOKUP($A713,'2013'!$D$4:$I$249,3,FALSE),0)</f>
        <v>0</v>
      </c>
      <c r="BJ713" s="1796">
        <f>IFERROR(VLOOKUP($A713,'2013'!$D$4:$I$249,4,FALSE),0)</f>
        <v>0</v>
      </c>
      <c r="BK713" s="1796">
        <f>IFERROR(VLOOKUP($A713,'2013'!$D$4:$I$249,5,FALSE),0)</f>
        <v>0</v>
      </c>
      <c r="BL713" s="1740">
        <f>IFERROR(VLOOKUP($A713,'2013'!$D$4:$I$249,6,FALSE),0)</f>
        <v>0</v>
      </c>
      <c r="BM713" s="1737">
        <f>IFERROR(VLOOKUP($A713,'2012'!$D$3:$O$172,2,FALSE),0)</f>
        <v>0</v>
      </c>
      <c r="BN713" s="1796">
        <f>IFERROR(VLOOKUP($A713,'2012'!$D$3:$O$172,3,FALSE),0)</f>
        <v>0</v>
      </c>
      <c r="BO713" s="1743">
        <f>IFERROR(VLOOKUP($A713,'2012'!$D$3:$O$172,4,FALSE),0)</f>
        <v>0</v>
      </c>
      <c r="BP713" s="1700">
        <f>IFERROR(VLOOKUP($A713,'2012'!$D$3:$O$172,5,FALSE),0)</f>
        <v>0</v>
      </c>
      <c r="BQ713" s="1796">
        <f>IFERROR(VLOOKUP($A713,'2012'!$D$3:$O$172,6,FALSE),0)</f>
        <v>0</v>
      </c>
      <c r="BR713" s="1796">
        <f>IFERROR(VLOOKUP($A713,'2012'!$D$3:$O$172,7,FALSE),0)</f>
        <v>0</v>
      </c>
      <c r="BS713" s="1796">
        <f>IFERROR(VLOOKUP($A713,'2012'!$D$3:$O$172,8,FALSE),0)</f>
        <v>0</v>
      </c>
      <c r="BT713" s="1740">
        <f>IFERROR(VLOOKUP($A713,'2012'!$D$3:$O$172,9,FALSE),0)</f>
        <v>0</v>
      </c>
      <c r="BV713" s="1796"/>
      <c r="BX713" s="1700">
        <f>IFERROR(VLOOKUP($A713,'2011'!$D$4:$I$251,2,FALSE),0)</f>
        <v>0</v>
      </c>
      <c r="BY713" s="1796">
        <f>IFERROR(VLOOKUP($A713,'2011'!$D$4:$I$251,3,FALSE),0)</f>
        <v>0</v>
      </c>
      <c r="BZ713" s="1796">
        <f>IFERROR(VLOOKUP($A713,'2011'!$D$4:$I$251,4,FALSE),0)</f>
        <v>0</v>
      </c>
      <c r="CA713" s="1796">
        <f>IFERROR(VLOOKUP($A713,'2011'!$D$4:$I$251,5,FALSE),0)</f>
        <v>0</v>
      </c>
      <c r="CB713" s="1740">
        <f>IFERROR(VLOOKUP($A713,'2011'!$D$4:$I$251,6,FALSE),0)</f>
        <v>0</v>
      </c>
      <c r="CC713" s="1700">
        <f>IFERROR(VLOOKUP($A713,'2010'!$C$3:$H$234,2,FALSE),0)</f>
        <v>0</v>
      </c>
      <c r="CD713" s="1796">
        <f>IFERROR(VLOOKUP($A713,'2010'!$C$3:$H$234,3,FALSE),0)</f>
        <v>0</v>
      </c>
      <c r="CE713" s="1796">
        <f>IFERROR(VLOOKUP($A713,'2010'!$C$3:$H$234,4,FALSE),0)</f>
        <v>0</v>
      </c>
      <c r="CF713" s="1796">
        <f>IFERROR(VLOOKUP($A713,'2010'!$C$3:$H$234,5,FALSE),0)</f>
        <v>0</v>
      </c>
      <c r="CG713" s="1740">
        <f>IFERROR(VLOOKUP($A713,'2010'!$C$3:$H$234,6,FALSE),0)</f>
        <v>0</v>
      </c>
      <c r="CH713" s="1700">
        <f>IFERROR(VLOOKUP($A713,'2009'!$C$3:$H$242,2,FALSE),0)</f>
        <v>0</v>
      </c>
      <c r="CI713" s="1796">
        <f>IFERROR(VLOOKUP($A713,'2009'!$C$3:$H$242,3,FALSE),0)</f>
        <v>0</v>
      </c>
      <c r="CJ713" s="1796">
        <f>IFERROR(VLOOKUP($A713,'2009'!$C$3:$H$242,4,FALSE),0)</f>
        <v>0</v>
      </c>
      <c r="CK713" s="1796">
        <f>IFERROR(VLOOKUP($A713,'2009'!$C$3:$H$242,5,FALSE),0)</f>
        <v>0</v>
      </c>
      <c r="CL713" s="1740">
        <f>IFERROR(VLOOKUP($A713,'2009'!$C$3:$H$242,6,FALSE),0)</f>
        <v>0</v>
      </c>
      <c r="CM713" s="1700">
        <f>IFERROR(VLOOKUP($A713,'2008'!$C$3:$H$229,2,FALSE),0)</f>
        <v>0</v>
      </c>
      <c r="CN713" s="1796">
        <f>IFERROR(VLOOKUP($A713,'2008'!$C$3:$H$229,3,FALSE),0)</f>
        <v>0</v>
      </c>
      <c r="CO713" s="1796">
        <f>IFERROR(VLOOKUP($A713,'2008'!$C$3:$H$229,4,FALSE),0)</f>
        <v>0</v>
      </c>
      <c r="CP713" s="1796">
        <f>IFERROR(VLOOKUP($A713,'2008'!$C$3:$H$229,5,FALSE),0)</f>
        <v>0</v>
      </c>
      <c r="CQ713" s="1740">
        <f>IFERROR(VLOOKUP($A713,'2008'!$C$3:$H$229,6,FALSE),0)</f>
        <v>0</v>
      </c>
      <c r="CR713" s="1700">
        <f>IFERROR(VLOOKUP($A713,'2007'!$C$3:$M$238,7,FALSE),0)</f>
        <v>0</v>
      </c>
      <c r="CS713" s="1796">
        <f>IFERROR(VLOOKUP($A713,'2007'!$C$3:$M$238,8,FALSE),0)</f>
        <v>0</v>
      </c>
      <c r="CT713" s="1796">
        <f>IFERROR(VLOOKUP($A713,'2007'!$C$3:$M$238,9,FALSE),0)</f>
        <v>0</v>
      </c>
      <c r="CU713" s="1796">
        <f>IFERROR(VLOOKUP($A713,'2007'!$C$3:$M$238,10,FALSE),0)</f>
        <v>0</v>
      </c>
      <c r="CV713" s="1740">
        <f>IFERROR(VLOOKUP($A713,'2007'!$C$3:$M$238,11,FALSE),0)</f>
        <v>0</v>
      </c>
      <c r="CW713" s="1700">
        <f>IFERROR(VLOOKUP($A713,'2006'!$A$2:$F$200,2,FALSE),0)</f>
        <v>0</v>
      </c>
      <c r="CX713" s="1796">
        <f>IFERROR(VLOOKUP($A713,'2006'!$A$2:$F$200,4,FALSE),0)</f>
        <v>0</v>
      </c>
      <c r="CY713" s="1796">
        <f>IFERROR(VLOOKUP($A713,'2006'!$A$2:$F$200,5,FALSE),0)</f>
        <v>0</v>
      </c>
      <c r="CZ713" s="1740">
        <f>IFERROR(VLOOKUP($A713,'2006'!$A$2:$F$200,6,FALSE),0)</f>
        <v>0</v>
      </c>
      <c r="DA713" s="1700">
        <f>IFERROR(VLOOKUP($A713,'2005'!$C$3:$M$205,8,FALSE),0)</f>
        <v>0</v>
      </c>
      <c r="DB713" s="1796">
        <f>IFERROR(VLOOKUP($A713,'2005'!$C$3:$M$205,9,FALSE),0)</f>
        <v>0</v>
      </c>
      <c r="DC713" s="1796">
        <f>IFERROR(VLOOKUP($A713,'2005'!$C$3:$M$205,10,FALSE),0)</f>
        <v>0</v>
      </c>
      <c r="DD713" s="1740">
        <f>IFERROR(VLOOKUP($A713,'2005'!$C$3:$M$205,11,FALSE),0)</f>
        <v>0</v>
      </c>
      <c r="DE713" s="1700">
        <f>IFERROR(VLOOKUP($A713,'2004'!$C$3:$M$213,8,FALSE),0)</f>
        <v>0</v>
      </c>
      <c r="DF713" s="1796">
        <f>IFERROR(VLOOKUP($A713,'2004'!$C$3:$M$213,9,FALSE),0)</f>
        <v>0</v>
      </c>
      <c r="DG713" s="1796">
        <f>IFERROR(VLOOKUP($A713,'2004'!$C$3:$M$213,10,FALSE),0)</f>
        <v>0</v>
      </c>
      <c r="DH713" s="1740">
        <f>IFERROR(VLOOKUP($A713,'2004'!$C$3:$M$213,11,FALSE),0)</f>
        <v>0</v>
      </c>
      <c r="DI713" s="1700">
        <f>IFERROR(VLOOKUP($A713,'2003'!$C$3:$Q$214,12,FALSE),0)</f>
        <v>0</v>
      </c>
      <c r="DJ713" s="1796">
        <f>IFERROR(VLOOKUP($A713,'2003'!$C$3:$Q$214,13,FALSE),0)</f>
        <v>0</v>
      </c>
      <c r="DK713" s="1796">
        <f>IFERROR(VLOOKUP($A713,'2003'!$C$3:$Q$214,14,FALSE),0)</f>
        <v>0</v>
      </c>
      <c r="DL713" s="1740">
        <f>IFERROR(VLOOKUP($A713,'2003'!$C$3:$Q$214,15,FALSE),0)</f>
        <v>0</v>
      </c>
      <c r="DM713" s="1700">
        <f>IFERROR(VLOOKUP($A713,'2002'!$D$3:$R$214,12,FALSE),0)</f>
        <v>0</v>
      </c>
      <c r="DN713" s="1796">
        <f>IFERROR(VLOOKUP($A713,'2002'!$D$3:$R$214,13,FALSE),0)</f>
        <v>0</v>
      </c>
      <c r="DO713" s="1796">
        <f>IFERROR(VLOOKUP($A713,'2002'!$D$3:$R$214,14,FALSE),0)</f>
        <v>0</v>
      </c>
      <c r="DP713" s="1788">
        <f>IFERROR(VLOOKUP($A713,'2002'!$D$3:$R$214,15,FALSE),0)</f>
        <v>0</v>
      </c>
      <c r="DQ713" s="1700">
        <f>IFERROR(VLOOKUP($A713,'Pre 2002'!$C$3:$CK$382,84,FALSE),0)</f>
        <v>0</v>
      </c>
      <c r="DR713" s="1796">
        <f>IFERROR(VLOOKUP($A713,'Pre 2002'!$C$3:$CK$382,85,FALSE),0)</f>
        <v>0</v>
      </c>
      <c r="DS713" s="1796">
        <f>IFERROR(VLOOKUP($A713,'Pre 2002'!$C$3:$CK$382,86,FALSE),0)</f>
        <v>0</v>
      </c>
      <c r="DT713" s="1790">
        <f>IFERROR(VLOOKUP($A713,'Pre 2002'!$C$3:$CK$382,87,FALSE),0)</f>
        <v>0</v>
      </c>
      <c r="DU713" s="1741">
        <f>IFERROR(VLOOKUP(A713,'Pre 2002'!$C$3:$CG$382,83,FALSE),0)</f>
        <v>0</v>
      </c>
    </row>
    <row r="714" spans="1:125">
      <c r="A714" s="1579" t="s">
        <v>1914</v>
      </c>
      <c r="B714" s="1562">
        <f t="shared" si="279"/>
        <v>86</v>
      </c>
      <c r="C714" s="1562">
        <f t="shared" si="280"/>
        <v>35</v>
      </c>
      <c r="D714" s="1562">
        <f t="shared" si="281"/>
        <v>0</v>
      </c>
      <c r="E714" s="1563">
        <f t="shared" si="282"/>
        <v>0.40697674418604651</v>
      </c>
      <c r="F714" s="1786">
        <f t="shared" si="283"/>
        <v>4</v>
      </c>
      <c r="G714" s="1595" t="s">
        <v>2159</v>
      </c>
      <c r="H714" s="1567">
        <f t="shared" si="274"/>
        <v>4</v>
      </c>
      <c r="I714" s="1734">
        <f t="shared" si="275"/>
        <v>86</v>
      </c>
      <c r="J714" s="1734">
        <f t="shared" si="276"/>
        <v>35</v>
      </c>
      <c r="K714" s="1734">
        <f t="shared" si="277"/>
        <v>0</v>
      </c>
      <c r="L714" s="1806">
        <f t="shared" si="278"/>
        <v>0.40697674418604651</v>
      </c>
      <c r="O714" s="1700">
        <f>IFERROR(VLOOKUP($A714,'2022'!$B$2:$K$174,3,FALSE),0)</f>
        <v>0</v>
      </c>
      <c r="P714" s="1858">
        <f>IFERROR(VLOOKUP($A714,'2022'!$B$2:$K$174,4,FALSE),0)</f>
        <v>0</v>
      </c>
      <c r="Q714" s="1858">
        <f>IFERROR(VLOOKUP($A714,'2022'!$B$2:$K$174,5,FALSE),0)</f>
        <v>0</v>
      </c>
      <c r="R714" s="1858">
        <f>IFERROR(VLOOKUP($A714,'2022'!$B$2:$K$174,8,FALSE),0)</f>
        <v>0</v>
      </c>
      <c r="S714" s="1740">
        <f>IFERROR(VLOOKUP($A714,'2022'!$B$2:$K$174,10,FALSE),0)</f>
        <v>0</v>
      </c>
      <c r="T714" s="1700">
        <f>IFERROR(VLOOKUP($A714,'2021'!$B$2:$K$174,3,FALSE),0)</f>
        <v>0</v>
      </c>
      <c r="U714" s="1843">
        <f>IFERROR(VLOOKUP($A714,'2021'!$B$2:$K$174,4,FALSE),0)</f>
        <v>0</v>
      </c>
      <c r="V714" s="1843">
        <f>IFERROR(VLOOKUP($A714,'2021'!$B$2:$K$174,5,FALSE),0)</f>
        <v>0</v>
      </c>
      <c r="W714" s="1843">
        <f>IFERROR(VLOOKUP($A714,'2021'!$B$2:$K$174,8,FALSE),0)</f>
        <v>0</v>
      </c>
      <c r="X714" s="1740">
        <f>IFERROR(VLOOKUP($A714,'2021'!$B$2:$K$174,10,FALSE),0)</f>
        <v>0</v>
      </c>
      <c r="Y714" s="1700">
        <f>IFERROR(VLOOKUP($A714,'2020'!$B$2:$K$170,3,FALSE),0)</f>
        <v>0</v>
      </c>
      <c r="Z714" s="1829">
        <f>IFERROR(VLOOKUP($A714,'2020'!$B$2:$K$170,4,FALSE),0)</f>
        <v>0</v>
      </c>
      <c r="AA714" s="1829">
        <f>IFERROR(VLOOKUP($A714,'2020'!$B$2:$K$170,5,FALSE),0)</f>
        <v>0</v>
      </c>
      <c r="AB714" s="1829">
        <f>IFERROR(VLOOKUP($A714,'2020'!$B$2:$K$170,8,FALSE),0)</f>
        <v>0</v>
      </c>
      <c r="AC714" s="1740">
        <f>IFERROR(VLOOKUP($A714,'2020'!$B$2:$K$170,10,FALSE),0)</f>
        <v>0</v>
      </c>
      <c r="AD714" s="1700">
        <f>IFERROR(VLOOKUP($A714,'2019'!$B$2:$K$170,3,FALSE),0)</f>
        <v>0</v>
      </c>
      <c r="AE714" s="1823">
        <f>IFERROR(VLOOKUP($A714,'2019'!$B$2:$K$170,4,FALSE),0)</f>
        <v>0</v>
      </c>
      <c r="AF714" s="1823">
        <f>IFERROR(VLOOKUP($A714,'2019'!$B$2:$K$170,5,FALSE),0)</f>
        <v>0</v>
      </c>
      <c r="AG714" s="1823">
        <f>IFERROR(VLOOKUP($A714,'2019'!$B$2:$K$170,8,FALSE),0)</f>
        <v>0</v>
      </c>
      <c r="AH714" s="1740">
        <f>IFERROR(VLOOKUP($A714,'2019'!$B$2:$K$170,10,FALSE),0)</f>
        <v>0</v>
      </c>
      <c r="AI714" s="1700">
        <f>IFERROR(VLOOKUP($A714,'2018'!$B$2:$K$170,3,FALSE),0)</f>
        <v>0</v>
      </c>
      <c r="AJ714" s="1821">
        <f>IFERROR(VLOOKUP($A714,'2018'!$B$2:$K$170,4,FALSE),0)</f>
        <v>0</v>
      </c>
      <c r="AK714" s="1821">
        <f>IFERROR(VLOOKUP($A714,'2018'!$B$2:$K$170,5,FALSE),0)</f>
        <v>0</v>
      </c>
      <c r="AL714" s="1821">
        <f>IFERROR(VLOOKUP($A714,'2018'!$B$2:$K$170,8,FALSE),0)</f>
        <v>0</v>
      </c>
      <c r="AM714" s="1740">
        <f>IFERROR(VLOOKUP($A714,'2018'!$B$2:$K$170,10,FALSE),0)</f>
        <v>0</v>
      </c>
      <c r="AN714" s="1700">
        <f>IFERROR(VLOOKUP($A714,'2017'!$B$2:$J$163,2,FALSE),0)</f>
        <v>0</v>
      </c>
      <c r="AO714" s="1815">
        <f>IFERROR(VLOOKUP($A714,'2017'!$B$2:$J$163,3,FALSE),0)</f>
        <v>0</v>
      </c>
      <c r="AP714" s="1815">
        <f>IFERROR(VLOOKUP($A714,'2017'!$B$2:$J$163,4,FALSE),0)</f>
        <v>0</v>
      </c>
      <c r="AQ714" s="1815">
        <f>IFERROR(VLOOKUP($A714,'2017'!$B$2:$J$163,7,FALSE),0)</f>
        <v>0</v>
      </c>
      <c r="AR714" s="1740">
        <f>IFERROR(VLOOKUP($A714,'2017'!$B$2:$J$163,9,FALSE),0)</f>
        <v>0</v>
      </c>
      <c r="AS714" s="1700">
        <f>IFERROR(VLOOKUP($A714,'2016'!$B$2:$K$165,3,FALSE),0)</f>
        <v>0</v>
      </c>
      <c r="AT714" s="1796">
        <f>IFERROR(VLOOKUP($A714,'2016'!$B$2:$K$165,4,FALSE),0)</f>
        <v>0</v>
      </c>
      <c r="AU714" s="1796">
        <f>IFERROR(VLOOKUP($A714,'2016'!$B$2:$K$165,5,FALSE),0)</f>
        <v>0</v>
      </c>
      <c r="AV714" s="1796">
        <f>IFERROR(VLOOKUP($A714,'2016'!$B$2:$K$165,8,FALSE),0)</f>
        <v>0</v>
      </c>
      <c r="AW714" s="1740">
        <f>IFERROR(VLOOKUP($A714,'2016'!$B$2:$K$165,10,FALSE),0)</f>
        <v>0</v>
      </c>
      <c r="AX714" s="1700">
        <f>IFERROR(VLOOKUP($A714,'2015'!$B$2:$K$165,3,FALSE),0)</f>
        <v>0</v>
      </c>
      <c r="AY714" s="1796">
        <f>IFERROR(VLOOKUP($A714,'2015'!$B$2:$K$165,4,FALSE),0)</f>
        <v>0</v>
      </c>
      <c r="AZ714" s="1796">
        <f>IFERROR(VLOOKUP($A714,'2015'!$B$2:$K$165,5,FALSE),0)</f>
        <v>0</v>
      </c>
      <c r="BA714" s="1796">
        <f>IFERROR(VLOOKUP($A714,'2015'!$B$2:$K$165,8,FALSE),0)</f>
        <v>0</v>
      </c>
      <c r="BB714" s="1740">
        <f>IFERROR(VLOOKUP($A714,'2015'!$B$2:$K$165,10,FALSE),0)</f>
        <v>0</v>
      </c>
      <c r="BC714" s="1700">
        <f>IFERROR(VLOOKUP($A714,'2014'!$B$2:$K$157,3,FALSE),0)</f>
        <v>0</v>
      </c>
      <c r="BD714" s="1796">
        <f>IFERROR(VLOOKUP($A714,'2014'!$B$2:$K$157,4,FALSE),0)</f>
        <v>0</v>
      </c>
      <c r="BE714" s="1796">
        <f>IFERROR(VLOOKUP($A714,'2014'!$B$2:$K$157,5,FALSE),0)</f>
        <v>0</v>
      </c>
      <c r="BF714" s="1796">
        <f>IFERROR(VLOOKUP($A714,'2014'!$B$2:$K$157,8,FALSE),0)</f>
        <v>0</v>
      </c>
      <c r="BG714" s="1740">
        <f>IFERROR(VLOOKUP($A714,'2014'!$B$2:$K$157,10,FALSE),0)</f>
        <v>0</v>
      </c>
      <c r="BH714" s="1700">
        <f>IFERROR(VLOOKUP($A714,'2013'!$D$4:$I$249,2,FALSE),0)</f>
        <v>0</v>
      </c>
      <c r="BI714" s="1796">
        <f>IFERROR(VLOOKUP($A714,'2013'!$D$4:$I$249,3,FALSE),0)</f>
        <v>0</v>
      </c>
      <c r="BJ714" s="1796">
        <f>IFERROR(VLOOKUP($A714,'2013'!$D$4:$I$249,4,FALSE),0)</f>
        <v>0</v>
      </c>
      <c r="BK714" s="1796">
        <f>IFERROR(VLOOKUP($A714,'2013'!$D$4:$I$249,5,FALSE),0)</f>
        <v>0</v>
      </c>
      <c r="BL714" s="1740">
        <f>IFERROR(VLOOKUP($A714,'2013'!$D$4:$I$249,6,FALSE),0)</f>
        <v>0</v>
      </c>
      <c r="BM714" s="1737">
        <f>IFERROR(VLOOKUP($A714,'2012'!$D$3:$O$172,2,FALSE),0)</f>
        <v>0</v>
      </c>
      <c r="BN714" s="1796">
        <f>IFERROR(VLOOKUP($A714,'2012'!$D$3:$O$172,3,FALSE),0)</f>
        <v>0</v>
      </c>
      <c r="BO714" s="1743">
        <f>IFERROR(VLOOKUP($A714,'2012'!$D$3:$O$172,4,FALSE),0)</f>
        <v>0</v>
      </c>
      <c r="BP714" s="1700">
        <f>IFERROR(VLOOKUP($A714,'2012'!$D$3:$O$172,5,FALSE),0)</f>
        <v>0</v>
      </c>
      <c r="BQ714" s="1796">
        <f>IFERROR(VLOOKUP($A714,'2012'!$D$3:$O$172,6,FALSE),0)</f>
        <v>0</v>
      </c>
      <c r="BR714" s="1796">
        <f>IFERROR(VLOOKUP($A714,'2012'!$D$3:$O$172,7,FALSE),0)</f>
        <v>0</v>
      </c>
      <c r="BS714" s="1796">
        <f>IFERROR(VLOOKUP($A714,'2012'!$D$3:$O$172,8,FALSE),0)</f>
        <v>0</v>
      </c>
      <c r="BT714" s="1740">
        <f>IFERROR(VLOOKUP($A714,'2012'!$D$3:$O$172,9,FALSE),0)</f>
        <v>0</v>
      </c>
      <c r="BV714" s="1796"/>
      <c r="BX714" s="1700">
        <f>IFERROR(VLOOKUP($A714,'2011'!$D$4:$I$251,2,FALSE),0)</f>
        <v>0</v>
      </c>
      <c r="BY714" s="1796">
        <f>IFERROR(VLOOKUP($A714,'2011'!$D$4:$I$251,3,FALSE),0)</f>
        <v>0</v>
      </c>
      <c r="BZ714" s="1796">
        <f>IFERROR(VLOOKUP($A714,'2011'!$D$4:$I$251,4,FALSE),0)</f>
        <v>0</v>
      </c>
      <c r="CA714" s="1796">
        <f>IFERROR(VLOOKUP($A714,'2011'!$D$4:$I$251,5,FALSE),0)</f>
        <v>0</v>
      </c>
      <c r="CB714" s="1740">
        <f>IFERROR(VLOOKUP($A714,'2011'!$D$4:$I$251,6,FALSE),0)</f>
        <v>0</v>
      </c>
      <c r="CC714" s="1700">
        <f>IFERROR(VLOOKUP($A714,'2010'!$C$3:$H$234,2,FALSE),0)</f>
        <v>0</v>
      </c>
      <c r="CD714" s="1796">
        <f>IFERROR(VLOOKUP($A714,'2010'!$C$3:$H$234,3,FALSE),0)</f>
        <v>0</v>
      </c>
      <c r="CE714" s="1796">
        <f>IFERROR(VLOOKUP($A714,'2010'!$C$3:$H$234,4,FALSE),0)</f>
        <v>0</v>
      </c>
      <c r="CF714" s="1796">
        <f>IFERROR(VLOOKUP($A714,'2010'!$C$3:$H$234,5,FALSE),0)</f>
        <v>0</v>
      </c>
      <c r="CG714" s="1740">
        <f>IFERROR(VLOOKUP($A714,'2010'!$C$3:$H$234,6,FALSE),0)</f>
        <v>0</v>
      </c>
      <c r="CH714" s="1700">
        <f>IFERROR(VLOOKUP($A714,'2009'!$C$3:$H$242,2,FALSE),0)</f>
        <v>0</v>
      </c>
      <c r="CI714" s="1796">
        <f>IFERROR(VLOOKUP($A714,'2009'!$C$3:$H$242,3,FALSE),0)</f>
        <v>0</v>
      </c>
      <c r="CJ714" s="1796">
        <f>IFERROR(VLOOKUP($A714,'2009'!$C$3:$H$242,4,FALSE),0)</f>
        <v>0</v>
      </c>
      <c r="CK714" s="1796">
        <f>IFERROR(VLOOKUP($A714,'2009'!$C$3:$H$242,5,FALSE),0)</f>
        <v>0</v>
      </c>
      <c r="CL714" s="1740">
        <f>IFERROR(VLOOKUP($A714,'2009'!$C$3:$H$242,6,FALSE),0)</f>
        <v>0</v>
      </c>
      <c r="CM714" s="1700">
        <f>IFERROR(VLOOKUP($A714,'2008'!$C$3:$H$229,2,FALSE),0)</f>
        <v>0</v>
      </c>
      <c r="CN714" s="1796">
        <f>IFERROR(VLOOKUP($A714,'2008'!$C$3:$H$229,3,FALSE),0)</f>
        <v>0</v>
      </c>
      <c r="CO714" s="1796">
        <f>IFERROR(VLOOKUP($A714,'2008'!$C$3:$H$229,4,FALSE),0)</f>
        <v>0</v>
      </c>
      <c r="CP714" s="1796">
        <f>IFERROR(VLOOKUP($A714,'2008'!$C$3:$H$229,5,FALSE),0)</f>
        <v>0</v>
      </c>
      <c r="CQ714" s="1740">
        <f>IFERROR(VLOOKUP($A714,'2008'!$C$3:$H$229,6,FALSE),0)</f>
        <v>0</v>
      </c>
      <c r="CR714" s="1700">
        <f>IFERROR(VLOOKUP($A714,'2007'!$C$3:$M$238,7,FALSE),0)</f>
        <v>0</v>
      </c>
      <c r="CS714" s="1796">
        <f>IFERROR(VLOOKUP($A714,'2007'!$C$3:$M$238,8,FALSE),0)</f>
        <v>0</v>
      </c>
      <c r="CT714" s="1796">
        <f>IFERROR(VLOOKUP($A714,'2007'!$C$3:$M$238,9,FALSE),0)</f>
        <v>0</v>
      </c>
      <c r="CU714" s="1796">
        <f>IFERROR(VLOOKUP($A714,'2007'!$C$3:$M$238,10,FALSE),0)</f>
        <v>0</v>
      </c>
      <c r="CV714" s="1740">
        <f>IFERROR(VLOOKUP($A714,'2007'!$C$3:$M$238,11,FALSE),0)</f>
        <v>0</v>
      </c>
      <c r="CW714" s="1700">
        <f>IFERROR(VLOOKUP($A714,'2006'!$A$2:$F$200,2,FALSE),0)</f>
        <v>0</v>
      </c>
      <c r="CX714" s="1796">
        <f>IFERROR(VLOOKUP($A714,'2006'!$A$2:$F$200,4,FALSE),0)</f>
        <v>0</v>
      </c>
      <c r="CY714" s="1796">
        <f>IFERROR(VLOOKUP($A714,'2006'!$A$2:$F$200,5,FALSE),0)</f>
        <v>0</v>
      </c>
      <c r="CZ714" s="1740">
        <f>IFERROR(VLOOKUP($A714,'2006'!$A$2:$F$200,6,FALSE),0)</f>
        <v>0</v>
      </c>
      <c r="DA714" s="1700">
        <f>IFERROR(VLOOKUP($A714,'2005'!$C$3:$M$205,8,FALSE),0)</f>
        <v>0</v>
      </c>
      <c r="DB714" s="1796">
        <f>IFERROR(VLOOKUP($A714,'2005'!$C$3:$M$205,9,FALSE),0)</f>
        <v>0</v>
      </c>
      <c r="DC714" s="1796">
        <f>IFERROR(VLOOKUP($A714,'2005'!$C$3:$M$205,10,FALSE),0)</f>
        <v>0</v>
      </c>
      <c r="DD714" s="1740">
        <f>IFERROR(VLOOKUP($A714,'2005'!$C$3:$M$205,11,FALSE),0)</f>
        <v>0</v>
      </c>
      <c r="DE714" s="1700">
        <f>IFERROR(VLOOKUP($A714,'2004'!$C$3:$M$213,8,FALSE),0)</f>
        <v>0</v>
      </c>
      <c r="DF714" s="1796">
        <f>IFERROR(VLOOKUP($A714,'2004'!$C$3:$M$213,9,FALSE),0)</f>
        <v>0</v>
      </c>
      <c r="DG714" s="1796">
        <f>IFERROR(VLOOKUP($A714,'2004'!$C$3:$M$213,10,FALSE),0)</f>
        <v>0</v>
      </c>
      <c r="DH714" s="1740">
        <f>IFERROR(VLOOKUP($A714,'2004'!$C$3:$M$213,11,FALSE),0)</f>
        <v>0</v>
      </c>
      <c r="DI714" s="1700">
        <f>IFERROR(VLOOKUP($A714,'2003'!$C$3:$Q$214,12,FALSE),0)</f>
        <v>0</v>
      </c>
      <c r="DJ714" s="1796">
        <f>IFERROR(VLOOKUP($A714,'2003'!$C$3:$Q$214,13,FALSE),0)</f>
        <v>0</v>
      </c>
      <c r="DK714" s="1796">
        <f>IFERROR(VLOOKUP($A714,'2003'!$C$3:$Q$214,14,FALSE),0)</f>
        <v>0</v>
      </c>
      <c r="DL714" s="1740">
        <f>IFERROR(VLOOKUP($A714,'2003'!$C$3:$Q$214,15,FALSE),0)</f>
        <v>0</v>
      </c>
      <c r="DM714" s="1700">
        <f>IFERROR(VLOOKUP($A714,'2002'!$D$3:$R$214,12,FALSE),0)</f>
        <v>0</v>
      </c>
      <c r="DN714" s="1796">
        <f>IFERROR(VLOOKUP($A714,'2002'!$D$3:$R$214,13,FALSE),0)</f>
        <v>0</v>
      </c>
      <c r="DO714" s="1796">
        <f>IFERROR(VLOOKUP($A714,'2002'!$D$3:$R$214,14,FALSE),0)</f>
        <v>0</v>
      </c>
      <c r="DP714" s="1788">
        <f>IFERROR(VLOOKUP($A714,'2002'!$D$3:$R$214,15,FALSE),0)</f>
        <v>0</v>
      </c>
      <c r="DQ714" s="1700">
        <f>IFERROR(VLOOKUP($A714,'Pre 2002'!$C$3:$CK$382,84,FALSE),0)</f>
        <v>86</v>
      </c>
      <c r="DR714" s="1796">
        <f>IFERROR(VLOOKUP($A714,'Pre 2002'!$C$3:$CK$382,85,FALSE),0)</f>
        <v>35</v>
      </c>
      <c r="DS714" s="1796">
        <f>IFERROR(VLOOKUP($A714,'Pre 2002'!$C$3:$CK$382,86,FALSE),0)</f>
        <v>0</v>
      </c>
      <c r="DT714" s="1790">
        <f>IFERROR(VLOOKUP($A714,'Pre 2002'!$C$3:$CK$382,87,FALSE),0)</f>
        <v>0.40697674418604651</v>
      </c>
      <c r="DU714" s="1741">
        <f>IFERROR(VLOOKUP(A714,'Pre 2002'!$C$3:$CG$382,83,FALSE),0)</f>
        <v>4</v>
      </c>
    </row>
    <row r="715" spans="1:125">
      <c r="A715" s="1579" t="s">
        <v>1680</v>
      </c>
      <c r="B715" s="1562">
        <f t="shared" si="279"/>
        <v>32</v>
      </c>
      <c r="C715" s="1562">
        <f t="shared" si="280"/>
        <v>13</v>
      </c>
      <c r="D715" s="1562">
        <f t="shared" si="281"/>
        <v>0</v>
      </c>
      <c r="E715" s="1563">
        <f t="shared" si="282"/>
        <v>0.40625</v>
      </c>
      <c r="F715" s="1786">
        <f t="shared" si="283"/>
        <v>1</v>
      </c>
      <c r="G715" s="1595">
        <v>2013</v>
      </c>
      <c r="H715" s="1567">
        <f t="shared" si="274"/>
        <v>1</v>
      </c>
      <c r="I715" s="1734">
        <f t="shared" si="275"/>
        <v>32</v>
      </c>
      <c r="J715" s="1734">
        <f t="shared" si="276"/>
        <v>13</v>
      </c>
      <c r="K715" s="1734">
        <f t="shared" si="277"/>
        <v>0</v>
      </c>
      <c r="L715" s="1806">
        <f t="shared" si="278"/>
        <v>0.40625</v>
      </c>
      <c r="O715" s="1700">
        <f>IFERROR(VLOOKUP($A715,'2022'!$B$2:$K$174,3,FALSE),0)</f>
        <v>0</v>
      </c>
      <c r="P715" s="1858">
        <f>IFERROR(VLOOKUP($A715,'2022'!$B$2:$K$174,4,FALSE),0)</f>
        <v>0</v>
      </c>
      <c r="Q715" s="1858">
        <f>IFERROR(VLOOKUP($A715,'2022'!$B$2:$K$174,5,FALSE),0)</f>
        <v>0</v>
      </c>
      <c r="R715" s="1858">
        <f>IFERROR(VLOOKUP($A715,'2022'!$B$2:$K$174,8,FALSE),0)</f>
        <v>0</v>
      </c>
      <c r="S715" s="1740">
        <f>IFERROR(VLOOKUP($A715,'2022'!$B$2:$K$174,10,FALSE),0)</f>
        <v>0</v>
      </c>
      <c r="T715" s="1700">
        <f>IFERROR(VLOOKUP($A715,'2021'!$B$2:$K$174,3,FALSE),0)</f>
        <v>0</v>
      </c>
      <c r="U715" s="1843">
        <f>IFERROR(VLOOKUP($A715,'2021'!$B$2:$K$174,4,FALSE),0)</f>
        <v>0</v>
      </c>
      <c r="V715" s="1843">
        <f>IFERROR(VLOOKUP($A715,'2021'!$B$2:$K$174,5,FALSE),0)</f>
        <v>0</v>
      </c>
      <c r="W715" s="1843">
        <f>IFERROR(VLOOKUP($A715,'2021'!$B$2:$K$174,8,FALSE),0)</f>
        <v>0</v>
      </c>
      <c r="X715" s="1740">
        <f>IFERROR(VLOOKUP($A715,'2021'!$B$2:$K$174,10,FALSE),0)</f>
        <v>0</v>
      </c>
      <c r="Y715" s="1700">
        <f>IFERROR(VLOOKUP($A715,'2020'!$B$2:$K$170,3,FALSE),0)</f>
        <v>0</v>
      </c>
      <c r="Z715" s="1829">
        <f>IFERROR(VLOOKUP($A715,'2020'!$B$2:$K$170,4,FALSE),0)</f>
        <v>0</v>
      </c>
      <c r="AA715" s="1829">
        <f>IFERROR(VLOOKUP($A715,'2020'!$B$2:$K$170,5,FALSE),0)</f>
        <v>0</v>
      </c>
      <c r="AB715" s="1829">
        <f>IFERROR(VLOOKUP($A715,'2020'!$B$2:$K$170,8,FALSE),0)</f>
        <v>0</v>
      </c>
      <c r="AC715" s="1740">
        <f>IFERROR(VLOOKUP($A715,'2020'!$B$2:$K$170,10,FALSE),0)</f>
        <v>0</v>
      </c>
      <c r="AD715" s="1700">
        <f>IFERROR(VLOOKUP($A715,'2019'!$B$2:$K$170,3,FALSE),0)</f>
        <v>0</v>
      </c>
      <c r="AE715" s="1823">
        <f>IFERROR(VLOOKUP($A715,'2019'!$B$2:$K$170,4,FALSE),0)</f>
        <v>0</v>
      </c>
      <c r="AF715" s="1823">
        <f>IFERROR(VLOOKUP($A715,'2019'!$B$2:$K$170,5,FALSE),0)</f>
        <v>0</v>
      </c>
      <c r="AG715" s="1823">
        <f>IFERROR(VLOOKUP($A715,'2019'!$B$2:$K$170,8,FALSE),0)</f>
        <v>0</v>
      </c>
      <c r="AH715" s="1740">
        <f>IFERROR(VLOOKUP($A715,'2019'!$B$2:$K$170,10,FALSE),0)</f>
        <v>0</v>
      </c>
      <c r="AI715" s="1700">
        <f>IFERROR(VLOOKUP($A715,'2018'!$B$2:$K$170,3,FALSE),0)</f>
        <v>0</v>
      </c>
      <c r="AJ715" s="1821">
        <f>IFERROR(VLOOKUP($A715,'2018'!$B$2:$K$170,4,FALSE),0)</f>
        <v>0</v>
      </c>
      <c r="AK715" s="1821">
        <f>IFERROR(VLOOKUP($A715,'2018'!$B$2:$K$170,5,FALSE),0)</f>
        <v>0</v>
      </c>
      <c r="AL715" s="1821">
        <f>IFERROR(VLOOKUP($A715,'2018'!$B$2:$K$170,8,FALSE),0)</f>
        <v>0</v>
      </c>
      <c r="AM715" s="1740">
        <f>IFERROR(VLOOKUP($A715,'2018'!$B$2:$K$170,10,FALSE),0)</f>
        <v>0</v>
      </c>
      <c r="AN715" s="1700">
        <f>IFERROR(VLOOKUP($A715,'2017'!$B$2:$J$163,2,FALSE),0)</f>
        <v>0</v>
      </c>
      <c r="AO715" s="1815">
        <f>IFERROR(VLOOKUP($A715,'2017'!$B$2:$J$163,3,FALSE),0)</f>
        <v>0</v>
      </c>
      <c r="AP715" s="1815">
        <f>IFERROR(VLOOKUP($A715,'2017'!$B$2:$J$163,4,FALSE),0)</f>
        <v>0</v>
      </c>
      <c r="AQ715" s="1815">
        <f>IFERROR(VLOOKUP($A715,'2017'!$B$2:$J$163,7,FALSE),0)</f>
        <v>0</v>
      </c>
      <c r="AR715" s="1740">
        <f>IFERROR(VLOOKUP($A715,'2017'!$B$2:$J$163,9,FALSE),0)</f>
        <v>0</v>
      </c>
      <c r="AS715" s="1700">
        <f>IFERROR(VLOOKUP($A715,'2016'!$B$2:$K$165,3,FALSE),0)</f>
        <v>0</v>
      </c>
      <c r="AT715" s="1796">
        <f>IFERROR(VLOOKUP($A715,'2016'!$B$2:$K$165,4,FALSE),0)</f>
        <v>0</v>
      </c>
      <c r="AU715" s="1796">
        <f>IFERROR(VLOOKUP($A715,'2016'!$B$2:$K$165,5,FALSE),0)</f>
        <v>0</v>
      </c>
      <c r="AV715" s="1796">
        <f>IFERROR(VLOOKUP($A715,'2016'!$B$2:$K$165,8,FALSE),0)</f>
        <v>0</v>
      </c>
      <c r="AW715" s="1740">
        <f>IFERROR(VLOOKUP($A715,'2016'!$B$2:$K$165,10,FALSE),0)</f>
        <v>0</v>
      </c>
      <c r="AX715" s="1700">
        <f>IFERROR(VLOOKUP($A715,'2015'!$B$2:$K$165,3,FALSE),0)</f>
        <v>0</v>
      </c>
      <c r="AY715" s="1796">
        <f>IFERROR(VLOOKUP($A715,'2015'!$B$2:$K$165,4,FALSE),0)</f>
        <v>0</v>
      </c>
      <c r="AZ715" s="1796">
        <f>IFERROR(VLOOKUP($A715,'2015'!$B$2:$K$165,5,FALSE),0)</f>
        <v>0</v>
      </c>
      <c r="BA715" s="1796">
        <f>IFERROR(VLOOKUP($A715,'2015'!$B$2:$K$165,8,FALSE),0)</f>
        <v>0</v>
      </c>
      <c r="BB715" s="1740">
        <f>IFERROR(VLOOKUP($A715,'2015'!$B$2:$K$165,10,FALSE),0)</f>
        <v>0</v>
      </c>
      <c r="BC715" s="1700">
        <f>IFERROR(VLOOKUP($A715,'2014'!$B$2:$K$157,3,FALSE),0)</f>
        <v>0</v>
      </c>
      <c r="BD715" s="1796">
        <f>IFERROR(VLOOKUP($A715,'2014'!$B$2:$K$157,4,FALSE),0)</f>
        <v>0</v>
      </c>
      <c r="BE715" s="1796">
        <f>IFERROR(VLOOKUP($A715,'2014'!$B$2:$K$157,5,FALSE),0)</f>
        <v>0</v>
      </c>
      <c r="BF715" s="1796">
        <f>IFERROR(VLOOKUP($A715,'2014'!$B$2:$K$157,8,FALSE),0)</f>
        <v>0</v>
      </c>
      <c r="BG715" s="1740">
        <f>IFERROR(VLOOKUP($A715,'2014'!$B$2:$K$157,10,FALSE),0)</f>
        <v>0</v>
      </c>
      <c r="BH715" s="1700">
        <f>IFERROR(VLOOKUP($A715,'2013'!$D$4:$I$249,2,FALSE),0)</f>
        <v>32</v>
      </c>
      <c r="BI715" s="1796">
        <f>IFERROR(VLOOKUP($A715,'2013'!$D$4:$I$249,3,FALSE),0)</f>
        <v>7</v>
      </c>
      <c r="BJ715" s="1796">
        <f>IFERROR(VLOOKUP($A715,'2013'!$D$4:$I$249,4,FALSE),0)</f>
        <v>13</v>
      </c>
      <c r="BK715" s="1796">
        <f>IFERROR(VLOOKUP($A715,'2013'!$D$4:$I$249,5,FALSE),0)</f>
        <v>0</v>
      </c>
      <c r="BL715" s="1740">
        <f>IFERROR(VLOOKUP($A715,'2013'!$D$4:$I$249,6,FALSE),0)</f>
        <v>0.40625</v>
      </c>
      <c r="BM715" s="1737">
        <f>IFERROR(VLOOKUP($A715,'2012'!$D$3:$O$172,2,FALSE),0)</f>
        <v>0</v>
      </c>
      <c r="BN715" s="1796">
        <f>IFERROR(VLOOKUP($A715,'2012'!$D$3:$O$172,3,FALSE),0)</f>
        <v>0</v>
      </c>
      <c r="BO715" s="1743">
        <f>IFERROR(VLOOKUP($A715,'2012'!$D$3:$O$172,4,FALSE),0)</f>
        <v>0</v>
      </c>
      <c r="BP715" s="1700">
        <f>IFERROR(VLOOKUP($A715,'2012'!$D$3:$O$172,5,FALSE),0)</f>
        <v>0</v>
      </c>
      <c r="BQ715" s="1796">
        <f>IFERROR(VLOOKUP($A715,'2012'!$D$3:$O$172,6,FALSE),0)</f>
        <v>0</v>
      </c>
      <c r="BR715" s="1796">
        <f>IFERROR(VLOOKUP($A715,'2012'!$D$3:$O$172,7,FALSE),0)</f>
        <v>0</v>
      </c>
      <c r="BS715" s="1796">
        <f>IFERROR(VLOOKUP($A715,'2012'!$D$3:$O$172,8,FALSE),0)</f>
        <v>0</v>
      </c>
      <c r="BT715" s="1740">
        <f>IFERROR(VLOOKUP($A715,'2012'!$D$3:$O$172,9,FALSE),0)</f>
        <v>0</v>
      </c>
      <c r="BU715" s="1737">
        <f>IFERROR(VLOOKUP($A715,'2012'!$D$3:$O$172,10,FALSE),0)</f>
        <v>0</v>
      </c>
      <c r="BV715" s="1796">
        <f>IFERROR(VLOOKUP($A715,'2012'!$D$3:$O$172,11,FALSE),0)</f>
        <v>0</v>
      </c>
      <c r="BW715" s="1743">
        <f>IFERROR(VLOOKUP($A715,'2012'!$D$3:$O$172,12,FALSE),0)</f>
        <v>0</v>
      </c>
      <c r="BX715" s="1700">
        <f>IFERROR(VLOOKUP($A715,'2011'!$D$4:$I$251,2,FALSE),0)</f>
        <v>0</v>
      </c>
      <c r="BY715" s="1796">
        <f>IFERROR(VLOOKUP($A715,'2011'!$D$4:$I$251,3,FALSE),0)</f>
        <v>0</v>
      </c>
      <c r="BZ715" s="1796">
        <f>IFERROR(VLOOKUP($A715,'2011'!$D$4:$I$251,4,FALSE),0)</f>
        <v>0</v>
      </c>
      <c r="CA715" s="1796">
        <f>IFERROR(VLOOKUP($A715,'2011'!$D$4:$I$251,5,FALSE),0)</f>
        <v>0</v>
      </c>
      <c r="CB715" s="1740">
        <f>IFERROR(VLOOKUP($A715,'2011'!$D$4:$I$251,6,FALSE),0)</f>
        <v>0</v>
      </c>
      <c r="CC715" s="1700">
        <f>IFERROR(VLOOKUP($A715,'2010'!$C$3:$H$234,2,FALSE),0)</f>
        <v>0</v>
      </c>
      <c r="CD715" s="1796">
        <f>IFERROR(VLOOKUP($A715,'2010'!$C$3:$H$234,3,FALSE),0)</f>
        <v>0</v>
      </c>
      <c r="CE715" s="1796">
        <f>IFERROR(VLOOKUP($A715,'2010'!$C$3:$H$234,4,FALSE),0)</f>
        <v>0</v>
      </c>
      <c r="CF715" s="1796">
        <f>IFERROR(VLOOKUP($A715,'2010'!$C$3:$H$234,5,FALSE),0)</f>
        <v>0</v>
      </c>
      <c r="CG715" s="1740">
        <f>IFERROR(VLOOKUP($A715,'2010'!$C$3:$H$234,6,FALSE),0)</f>
        <v>0</v>
      </c>
      <c r="CH715" s="1700">
        <f>IFERROR(VLOOKUP($A715,'2009'!$C$3:$H$242,2,FALSE),0)</f>
        <v>0</v>
      </c>
      <c r="CI715" s="1796">
        <f>IFERROR(VLOOKUP($A715,'2009'!$C$3:$H$242,3,FALSE),0)</f>
        <v>0</v>
      </c>
      <c r="CJ715" s="1796">
        <f>IFERROR(VLOOKUP($A715,'2009'!$C$3:$H$242,4,FALSE),0)</f>
        <v>0</v>
      </c>
      <c r="CK715" s="1796">
        <f>IFERROR(VLOOKUP($A715,'2009'!$C$3:$H$242,5,FALSE),0)</f>
        <v>0</v>
      </c>
      <c r="CL715" s="1740">
        <f>IFERROR(VLOOKUP($A715,'2009'!$C$3:$H$242,6,FALSE),0)</f>
        <v>0</v>
      </c>
      <c r="CM715" s="1700">
        <f>IFERROR(VLOOKUP($A715,'2008'!$C$3:$H$229,2,FALSE),0)</f>
        <v>0</v>
      </c>
      <c r="CN715" s="1796">
        <f>IFERROR(VLOOKUP($A715,'2008'!$C$3:$H$229,3,FALSE),0)</f>
        <v>0</v>
      </c>
      <c r="CO715" s="1796">
        <f>IFERROR(VLOOKUP($A715,'2008'!$C$3:$H$229,4,FALSE),0)</f>
        <v>0</v>
      </c>
      <c r="CP715" s="1796">
        <f>IFERROR(VLOOKUP($A715,'2008'!$C$3:$H$229,5,FALSE),0)</f>
        <v>0</v>
      </c>
      <c r="CQ715" s="1740">
        <f>IFERROR(VLOOKUP($A715,'2008'!$C$3:$H$229,6,FALSE),0)</f>
        <v>0</v>
      </c>
      <c r="CR715" s="1700">
        <f>IFERROR(VLOOKUP($A715,'2007'!$C$3:$M$238,7,FALSE),0)</f>
        <v>0</v>
      </c>
      <c r="CS715" s="1796">
        <f>IFERROR(VLOOKUP($A715,'2007'!$C$3:$M$238,8,FALSE),0)</f>
        <v>0</v>
      </c>
      <c r="CT715" s="1796">
        <f>IFERROR(VLOOKUP($A715,'2007'!$C$3:$M$238,9,FALSE),0)</f>
        <v>0</v>
      </c>
      <c r="CU715" s="1796">
        <f>IFERROR(VLOOKUP($A715,'2007'!$C$3:$M$238,10,FALSE),0)</f>
        <v>0</v>
      </c>
      <c r="CV715" s="1740">
        <f>IFERROR(VLOOKUP($A715,'2007'!$C$3:$M$238,11,FALSE),0)</f>
        <v>0</v>
      </c>
      <c r="CW715" s="1700">
        <f>IFERROR(VLOOKUP($A715,'2006'!$A$2:$F$200,2,FALSE),0)</f>
        <v>0</v>
      </c>
      <c r="CX715" s="1796">
        <f>IFERROR(VLOOKUP($A715,'2006'!$A$2:$F$200,4,FALSE),0)</f>
        <v>0</v>
      </c>
      <c r="CY715" s="1796">
        <f>IFERROR(VLOOKUP($A715,'2006'!$A$2:$F$200,5,FALSE),0)</f>
        <v>0</v>
      </c>
      <c r="CZ715" s="1740">
        <f>IFERROR(VLOOKUP($A715,'2006'!$A$2:$F$200,6,FALSE),0)</f>
        <v>0</v>
      </c>
      <c r="DA715" s="1700">
        <f>IFERROR(VLOOKUP($A715,'2005'!$C$3:$M$205,8,FALSE),0)</f>
        <v>0</v>
      </c>
      <c r="DB715" s="1796">
        <f>IFERROR(VLOOKUP($A715,'2005'!$C$3:$M$205,9,FALSE),0)</f>
        <v>0</v>
      </c>
      <c r="DC715" s="1796">
        <f>IFERROR(VLOOKUP($A715,'2005'!$C$3:$M$205,10,FALSE),0)</f>
        <v>0</v>
      </c>
      <c r="DD715" s="1740">
        <f>IFERROR(VLOOKUP($A715,'2005'!$C$3:$M$205,11,FALSE),0)</f>
        <v>0</v>
      </c>
      <c r="DE715" s="1700">
        <f>IFERROR(VLOOKUP($A715,'2004'!$C$3:$M$213,8,FALSE),0)</f>
        <v>0</v>
      </c>
      <c r="DF715" s="1796">
        <f>IFERROR(VLOOKUP($A715,'2004'!$C$3:$M$213,9,FALSE),0)</f>
        <v>0</v>
      </c>
      <c r="DG715" s="1796">
        <f>IFERROR(VLOOKUP($A715,'2004'!$C$3:$M$213,10,FALSE),0)</f>
        <v>0</v>
      </c>
      <c r="DH715" s="1740">
        <f>IFERROR(VLOOKUP($A715,'2004'!$C$3:$M$213,11,FALSE),0)</f>
        <v>0</v>
      </c>
      <c r="DI715" s="1700">
        <f>IFERROR(VLOOKUP($A715,'2003'!$C$3:$Q$214,12,FALSE),0)</f>
        <v>0</v>
      </c>
      <c r="DJ715" s="1796">
        <f>IFERROR(VLOOKUP($A715,'2003'!$C$3:$Q$214,13,FALSE),0)</f>
        <v>0</v>
      </c>
      <c r="DK715" s="1796">
        <f>IFERROR(VLOOKUP($A715,'2003'!$C$3:$Q$214,14,FALSE),0)</f>
        <v>0</v>
      </c>
      <c r="DL715" s="1740">
        <f>IFERROR(VLOOKUP($A715,'2003'!$C$3:$Q$214,15,FALSE),0)</f>
        <v>0</v>
      </c>
      <c r="DM715" s="1700">
        <f>IFERROR(VLOOKUP($A715,'2002'!$D$3:$R$214,12,FALSE),0)</f>
        <v>0</v>
      </c>
      <c r="DN715" s="1796">
        <f>IFERROR(VLOOKUP($A715,'2002'!$D$3:$R$214,13,FALSE),0)</f>
        <v>0</v>
      </c>
      <c r="DO715" s="1796">
        <f>IFERROR(VLOOKUP($A715,'2002'!$D$3:$R$214,14,FALSE),0)</f>
        <v>0</v>
      </c>
      <c r="DP715" s="1788">
        <f>IFERROR(VLOOKUP($A715,'2002'!$D$3:$R$214,15,FALSE),0)</f>
        <v>0</v>
      </c>
      <c r="DQ715" s="1700">
        <f>IFERROR(VLOOKUP($A715,'Pre 2002'!$C$3:$CK$382,84,FALSE),0)</f>
        <v>0</v>
      </c>
      <c r="DR715" s="1796">
        <f>IFERROR(VLOOKUP($A715,'Pre 2002'!$C$3:$CK$382,85,FALSE),0)</f>
        <v>0</v>
      </c>
      <c r="DS715" s="1796">
        <f>IFERROR(VLOOKUP($A715,'Pre 2002'!$C$3:$CK$382,86,FALSE),0)</f>
        <v>0</v>
      </c>
      <c r="DT715" s="1790">
        <f>IFERROR(VLOOKUP($A715,'Pre 2002'!$C$3:$CK$382,87,FALSE),0)</f>
        <v>0</v>
      </c>
      <c r="DU715" s="1741">
        <f>IFERROR(VLOOKUP(A715,'Pre 2002'!$C$3:$CG$382,83,FALSE),0)</f>
        <v>0</v>
      </c>
    </row>
    <row r="716" spans="1:125">
      <c r="A716" s="1579" t="s">
        <v>1335</v>
      </c>
      <c r="B716" s="1562">
        <f t="shared" si="279"/>
        <v>37</v>
      </c>
      <c r="C716" s="1562">
        <f t="shared" si="280"/>
        <v>15</v>
      </c>
      <c r="D716" s="1562">
        <f t="shared" si="281"/>
        <v>0</v>
      </c>
      <c r="E716" s="1563">
        <f t="shared" si="282"/>
        <v>0.40540540540540543</v>
      </c>
      <c r="F716" s="1786">
        <f t="shared" si="283"/>
        <v>1</v>
      </c>
      <c r="G716" s="1595" t="s">
        <v>2159</v>
      </c>
      <c r="H716" s="1567">
        <f t="shared" si="274"/>
        <v>1</v>
      </c>
      <c r="I716" s="1734">
        <f t="shared" si="275"/>
        <v>37</v>
      </c>
      <c r="J716" s="1734">
        <f t="shared" si="276"/>
        <v>15</v>
      </c>
      <c r="K716" s="1734">
        <f t="shared" si="277"/>
        <v>0</v>
      </c>
      <c r="L716" s="1806">
        <f t="shared" si="278"/>
        <v>0.40540540540540543</v>
      </c>
      <c r="O716" s="1700">
        <f>IFERROR(VLOOKUP($A716,'2022'!$B$2:$K$174,3,FALSE),0)</f>
        <v>0</v>
      </c>
      <c r="P716" s="1858">
        <f>IFERROR(VLOOKUP($A716,'2022'!$B$2:$K$174,4,FALSE),0)</f>
        <v>0</v>
      </c>
      <c r="Q716" s="1858">
        <f>IFERROR(VLOOKUP($A716,'2022'!$B$2:$K$174,5,FALSE),0)</f>
        <v>0</v>
      </c>
      <c r="R716" s="1858">
        <f>IFERROR(VLOOKUP($A716,'2022'!$B$2:$K$174,8,FALSE),0)</f>
        <v>0</v>
      </c>
      <c r="S716" s="1740">
        <f>IFERROR(VLOOKUP($A716,'2022'!$B$2:$K$174,10,FALSE),0)</f>
        <v>0</v>
      </c>
      <c r="T716" s="1700">
        <f>IFERROR(VLOOKUP($A716,'2021'!$B$2:$K$174,3,FALSE),0)</f>
        <v>0</v>
      </c>
      <c r="U716" s="1843">
        <f>IFERROR(VLOOKUP($A716,'2021'!$B$2:$K$174,4,FALSE),0)</f>
        <v>0</v>
      </c>
      <c r="V716" s="1843">
        <f>IFERROR(VLOOKUP($A716,'2021'!$B$2:$K$174,5,FALSE),0)</f>
        <v>0</v>
      </c>
      <c r="W716" s="1843">
        <f>IFERROR(VLOOKUP($A716,'2021'!$B$2:$K$174,8,FALSE),0)</f>
        <v>0</v>
      </c>
      <c r="X716" s="1740">
        <f>IFERROR(VLOOKUP($A716,'2021'!$B$2:$K$174,10,FALSE),0)</f>
        <v>0</v>
      </c>
      <c r="Y716" s="1700">
        <f>IFERROR(VLOOKUP($A716,'2020'!$B$2:$K$170,3,FALSE),0)</f>
        <v>0</v>
      </c>
      <c r="Z716" s="1829">
        <f>IFERROR(VLOOKUP($A716,'2020'!$B$2:$K$170,4,FALSE),0)</f>
        <v>0</v>
      </c>
      <c r="AA716" s="1829">
        <f>IFERROR(VLOOKUP($A716,'2020'!$B$2:$K$170,5,FALSE),0)</f>
        <v>0</v>
      </c>
      <c r="AB716" s="1829">
        <f>IFERROR(VLOOKUP($A716,'2020'!$B$2:$K$170,8,FALSE),0)</f>
        <v>0</v>
      </c>
      <c r="AC716" s="1740">
        <f>IFERROR(VLOOKUP($A716,'2020'!$B$2:$K$170,10,FALSE),0)</f>
        <v>0</v>
      </c>
      <c r="AD716" s="1700">
        <f>IFERROR(VLOOKUP($A716,'2019'!$B$2:$K$170,3,FALSE),0)</f>
        <v>0</v>
      </c>
      <c r="AE716" s="1823">
        <f>IFERROR(VLOOKUP($A716,'2019'!$B$2:$K$170,4,FALSE),0)</f>
        <v>0</v>
      </c>
      <c r="AF716" s="1823">
        <f>IFERROR(VLOOKUP($A716,'2019'!$B$2:$K$170,5,FALSE),0)</f>
        <v>0</v>
      </c>
      <c r="AG716" s="1823">
        <f>IFERROR(VLOOKUP($A716,'2019'!$B$2:$K$170,8,FALSE),0)</f>
        <v>0</v>
      </c>
      <c r="AH716" s="1740">
        <f>IFERROR(VLOOKUP($A716,'2019'!$B$2:$K$170,10,FALSE),0)</f>
        <v>0</v>
      </c>
      <c r="AI716" s="1700">
        <f>IFERROR(VLOOKUP($A716,'2018'!$B$2:$K$170,3,FALSE),0)</f>
        <v>0</v>
      </c>
      <c r="AJ716" s="1821">
        <f>IFERROR(VLOOKUP($A716,'2018'!$B$2:$K$170,4,FALSE),0)</f>
        <v>0</v>
      </c>
      <c r="AK716" s="1821">
        <f>IFERROR(VLOOKUP($A716,'2018'!$B$2:$K$170,5,FALSE),0)</f>
        <v>0</v>
      </c>
      <c r="AL716" s="1821">
        <f>IFERROR(VLOOKUP($A716,'2018'!$B$2:$K$170,8,FALSE),0)</f>
        <v>0</v>
      </c>
      <c r="AM716" s="1740">
        <f>IFERROR(VLOOKUP($A716,'2018'!$B$2:$K$170,10,FALSE),0)</f>
        <v>0</v>
      </c>
      <c r="AN716" s="1700">
        <f>IFERROR(VLOOKUP($A716,'2017'!$B$2:$J$163,2,FALSE),0)</f>
        <v>0</v>
      </c>
      <c r="AO716" s="1815">
        <f>IFERROR(VLOOKUP($A716,'2017'!$B$2:$J$163,3,FALSE),0)</f>
        <v>0</v>
      </c>
      <c r="AP716" s="1815">
        <f>IFERROR(VLOOKUP($A716,'2017'!$B$2:$J$163,4,FALSE),0)</f>
        <v>0</v>
      </c>
      <c r="AQ716" s="1815">
        <f>IFERROR(VLOOKUP($A716,'2017'!$B$2:$J$163,7,FALSE),0)</f>
        <v>0</v>
      </c>
      <c r="AR716" s="1740">
        <f>IFERROR(VLOOKUP($A716,'2017'!$B$2:$J$163,9,FALSE),0)</f>
        <v>0</v>
      </c>
      <c r="AS716" s="1700">
        <f>IFERROR(VLOOKUP($A716,'2016'!$B$2:$K$165,3,FALSE),0)</f>
        <v>0</v>
      </c>
      <c r="AT716" s="1796">
        <f>IFERROR(VLOOKUP($A716,'2016'!$B$2:$K$165,4,FALSE),0)</f>
        <v>0</v>
      </c>
      <c r="AU716" s="1796">
        <f>IFERROR(VLOOKUP($A716,'2016'!$B$2:$K$165,5,FALSE),0)</f>
        <v>0</v>
      </c>
      <c r="AV716" s="1796">
        <f>IFERROR(VLOOKUP($A716,'2016'!$B$2:$K$165,8,FALSE),0)</f>
        <v>0</v>
      </c>
      <c r="AW716" s="1740">
        <f>IFERROR(VLOOKUP($A716,'2016'!$B$2:$K$165,10,FALSE),0)</f>
        <v>0</v>
      </c>
      <c r="AX716" s="1700">
        <f>IFERROR(VLOOKUP($A716,'2015'!$B$2:$K$165,3,FALSE),0)</f>
        <v>0</v>
      </c>
      <c r="AY716" s="1796">
        <f>IFERROR(VLOOKUP($A716,'2015'!$B$2:$K$165,4,FALSE),0)</f>
        <v>0</v>
      </c>
      <c r="AZ716" s="1796">
        <f>IFERROR(VLOOKUP($A716,'2015'!$B$2:$K$165,5,FALSE),0)</f>
        <v>0</v>
      </c>
      <c r="BA716" s="1796">
        <f>IFERROR(VLOOKUP($A716,'2015'!$B$2:$K$165,8,FALSE),0)</f>
        <v>0</v>
      </c>
      <c r="BB716" s="1740">
        <f>IFERROR(VLOOKUP($A716,'2015'!$B$2:$K$165,10,FALSE),0)</f>
        <v>0</v>
      </c>
      <c r="BC716" s="1700">
        <f>IFERROR(VLOOKUP($A716,'2014'!$B$2:$K$157,3,FALSE),0)</f>
        <v>0</v>
      </c>
      <c r="BD716" s="1796">
        <f>IFERROR(VLOOKUP($A716,'2014'!$B$2:$K$157,4,FALSE),0)</f>
        <v>0</v>
      </c>
      <c r="BE716" s="1796">
        <f>IFERROR(VLOOKUP($A716,'2014'!$B$2:$K$157,5,FALSE),0)</f>
        <v>0</v>
      </c>
      <c r="BF716" s="1796">
        <f>IFERROR(VLOOKUP($A716,'2014'!$B$2:$K$157,8,FALSE),0)</f>
        <v>0</v>
      </c>
      <c r="BG716" s="1740">
        <f>IFERROR(VLOOKUP($A716,'2014'!$B$2:$K$157,10,FALSE),0)</f>
        <v>0</v>
      </c>
      <c r="BH716" s="1700">
        <f>IFERROR(VLOOKUP($A716,'2013'!$D$4:$I$249,2,FALSE),0)</f>
        <v>0</v>
      </c>
      <c r="BI716" s="1796">
        <f>IFERROR(VLOOKUP($A716,'2013'!$D$4:$I$249,3,FALSE),0)</f>
        <v>0</v>
      </c>
      <c r="BJ716" s="1796">
        <f>IFERROR(VLOOKUP($A716,'2013'!$D$4:$I$249,4,FALSE),0)</f>
        <v>0</v>
      </c>
      <c r="BK716" s="1796">
        <f>IFERROR(VLOOKUP($A716,'2013'!$D$4:$I$249,5,FALSE),0)</f>
        <v>0</v>
      </c>
      <c r="BL716" s="1740">
        <f>IFERROR(VLOOKUP($A716,'2013'!$D$4:$I$249,6,FALSE),0)</f>
        <v>0</v>
      </c>
      <c r="BM716" s="1737">
        <f>IFERROR(VLOOKUP($A716,'2012'!$D$3:$O$172,2,FALSE),0)</f>
        <v>0</v>
      </c>
      <c r="BN716" s="1796">
        <f>IFERROR(VLOOKUP($A716,'2012'!$D$3:$O$172,3,FALSE),0)</f>
        <v>0</v>
      </c>
      <c r="BO716" s="1743">
        <f>IFERROR(VLOOKUP($A716,'2012'!$D$3:$O$172,4,FALSE),0)</f>
        <v>0</v>
      </c>
      <c r="BP716" s="1700">
        <f>IFERROR(VLOOKUP($A716,'2012'!$D$3:$O$172,5,FALSE),0)</f>
        <v>0</v>
      </c>
      <c r="BQ716" s="1796">
        <f>IFERROR(VLOOKUP($A716,'2012'!$D$3:$O$172,6,FALSE),0)</f>
        <v>0</v>
      </c>
      <c r="BR716" s="1796">
        <f>IFERROR(VLOOKUP($A716,'2012'!$D$3:$O$172,7,FALSE),0)</f>
        <v>0</v>
      </c>
      <c r="BS716" s="1796">
        <f>IFERROR(VLOOKUP($A716,'2012'!$D$3:$O$172,8,FALSE),0)</f>
        <v>0</v>
      </c>
      <c r="BT716" s="1740">
        <f>IFERROR(VLOOKUP($A716,'2012'!$D$3:$O$172,9,FALSE),0)</f>
        <v>0</v>
      </c>
      <c r="BV716" s="1796"/>
      <c r="BX716" s="1700">
        <f>IFERROR(VLOOKUP($A716,'2011'!$D$4:$I$251,2,FALSE),0)</f>
        <v>0</v>
      </c>
      <c r="BY716" s="1796">
        <f>IFERROR(VLOOKUP($A716,'2011'!$D$4:$I$251,3,FALSE),0)</f>
        <v>0</v>
      </c>
      <c r="BZ716" s="1796">
        <f>IFERROR(VLOOKUP($A716,'2011'!$D$4:$I$251,4,FALSE),0)</f>
        <v>0</v>
      </c>
      <c r="CA716" s="1796">
        <f>IFERROR(VLOOKUP($A716,'2011'!$D$4:$I$251,5,FALSE),0)</f>
        <v>0</v>
      </c>
      <c r="CB716" s="1740">
        <f>IFERROR(VLOOKUP($A716,'2011'!$D$4:$I$251,6,FALSE),0)</f>
        <v>0</v>
      </c>
      <c r="CC716" s="1700">
        <f>IFERROR(VLOOKUP($A716,'2010'!$C$3:$H$234,2,FALSE),0)</f>
        <v>37</v>
      </c>
      <c r="CD716" s="1796">
        <f>IFERROR(VLOOKUP($A716,'2010'!$C$3:$H$234,3,FALSE),0)</f>
        <v>10</v>
      </c>
      <c r="CE716" s="1796">
        <f>IFERROR(VLOOKUP($A716,'2010'!$C$3:$H$234,4,FALSE),0)</f>
        <v>15</v>
      </c>
      <c r="CF716" s="1796">
        <f>IFERROR(VLOOKUP($A716,'2010'!$C$3:$H$234,5,FALSE),0)</f>
        <v>0</v>
      </c>
      <c r="CG716" s="1740">
        <f>IFERROR(VLOOKUP($A716,'2010'!$C$3:$H$234,6,FALSE),0)</f>
        <v>0.40540540540540543</v>
      </c>
      <c r="CH716" s="1700">
        <f>IFERROR(VLOOKUP($A716,'2009'!$C$3:$H$242,2,FALSE),0)</f>
        <v>0</v>
      </c>
      <c r="CI716" s="1796">
        <f>IFERROR(VLOOKUP($A716,'2009'!$C$3:$H$242,3,FALSE),0)</f>
        <v>0</v>
      </c>
      <c r="CJ716" s="1796">
        <f>IFERROR(VLOOKUP($A716,'2009'!$C$3:$H$242,4,FALSE),0)</f>
        <v>0</v>
      </c>
      <c r="CK716" s="1796">
        <f>IFERROR(VLOOKUP($A716,'2009'!$C$3:$H$242,5,FALSE),0)</f>
        <v>0</v>
      </c>
      <c r="CL716" s="1740">
        <f>IFERROR(VLOOKUP($A716,'2009'!$C$3:$H$242,6,FALSE),0)</f>
        <v>0</v>
      </c>
      <c r="CM716" s="1700">
        <f>IFERROR(VLOOKUP($A716,'2008'!$C$3:$H$229,2,FALSE),0)</f>
        <v>0</v>
      </c>
      <c r="CN716" s="1796">
        <f>IFERROR(VLOOKUP($A716,'2008'!$C$3:$H$229,3,FALSE),0)</f>
        <v>0</v>
      </c>
      <c r="CO716" s="1796">
        <f>IFERROR(VLOOKUP($A716,'2008'!$C$3:$H$229,4,FALSE),0)</f>
        <v>0</v>
      </c>
      <c r="CP716" s="1796">
        <f>IFERROR(VLOOKUP($A716,'2008'!$C$3:$H$229,5,FALSE),0)</f>
        <v>0</v>
      </c>
      <c r="CQ716" s="1740">
        <f>IFERROR(VLOOKUP($A716,'2008'!$C$3:$H$229,6,FALSE),0)</f>
        <v>0</v>
      </c>
      <c r="CR716" s="1700">
        <f>IFERROR(VLOOKUP($A716,'2007'!$C$3:$M$238,7,FALSE),0)</f>
        <v>0</v>
      </c>
      <c r="CS716" s="1796">
        <f>IFERROR(VLOOKUP($A716,'2007'!$C$3:$M$238,8,FALSE),0)</f>
        <v>0</v>
      </c>
      <c r="CT716" s="1796">
        <f>IFERROR(VLOOKUP($A716,'2007'!$C$3:$M$238,9,FALSE),0)</f>
        <v>0</v>
      </c>
      <c r="CU716" s="1796">
        <f>IFERROR(VLOOKUP($A716,'2007'!$C$3:$M$238,10,FALSE),0)</f>
        <v>0</v>
      </c>
      <c r="CV716" s="1740">
        <f>IFERROR(VLOOKUP($A716,'2007'!$C$3:$M$238,11,FALSE),0)</f>
        <v>0</v>
      </c>
      <c r="CW716" s="1700">
        <f>IFERROR(VLOOKUP($A716,'2006'!$A$2:$F$200,2,FALSE),0)</f>
        <v>0</v>
      </c>
      <c r="CX716" s="1796">
        <f>IFERROR(VLOOKUP($A716,'2006'!$A$2:$F$200,4,FALSE),0)</f>
        <v>0</v>
      </c>
      <c r="CY716" s="1796">
        <f>IFERROR(VLOOKUP($A716,'2006'!$A$2:$F$200,5,FALSE),0)</f>
        <v>0</v>
      </c>
      <c r="CZ716" s="1740">
        <f>IFERROR(VLOOKUP($A716,'2006'!$A$2:$F$200,6,FALSE),0)</f>
        <v>0</v>
      </c>
      <c r="DA716" s="1700">
        <f>IFERROR(VLOOKUP($A716,'2005'!$C$3:$M$205,8,FALSE),0)</f>
        <v>0</v>
      </c>
      <c r="DB716" s="1796">
        <f>IFERROR(VLOOKUP($A716,'2005'!$C$3:$M$205,9,FALSE),0)</f>
        <v>0</v>
      </c>
      <c r="DC716" s="1796">
        <f>IFERROR(VLOOKUP($A716,'2005'!$C$3:$M$205,10,FALSE),0)</f>
        <v>0</v>
      </c>
      <c r="DD716" s="1740">
        <f>IFERROR(VLOOKUP($A716,'2005'!$C$3:$M$205,11,FALSE),0)</f>
        <v>0</v>
      </c>
      <c r="DE716" s="1700">
        <f>IFERROR(VLOOKUP($A716,'2004'!$C$3:$M$213,8,FALSE),0)</f>
        <v>0</v>
      </c>
      <c r="DF716" s="1796">
        <f>IFERROR(VLOOKUP($A716,'2004'!$C$3:$M$213,9,FALSE),0)</f>
        <v>0</v>
      </c>
      <c r="DG716" s="1796">
        <f>IFERROR(VLOOKUP($A716,'2004'!$C$3:$M$213,10,FALSE),0)</f>
        <v>0</v>
      </c>
      <c r="DH716" s="1740">
        <f>IFERROR(VLOOKUP($A716,'2004'!$C$3:$M$213,11,FALSE),0)</f>
        <v>0</v>
      </c>
      <c r="DI716" s="1700">
        <f>IFERROR(VLOOKUP($A716,'2003'!$C$3:$Q$214,12,FALSE),0)</f>
        <v>0</v>
      </c>
      <c r="DJ716" s="1796">
        <f>IFERROR(VLOOKUP($A716,'2003'!$C$3:$Q$214,13,FALSE),0)</f>
        <v>0</v>
      </c>
      <c r="DK716" s="1796">
        <f>IFERROR(VLOOKUP($A716,'2003'!$C$3:$Q$214,14,FALSE),0)</f>
        <v>0</v>
      </c>
      <c r="DL716" s="1740">
        <f>IFERROR(VLOOKUP($A716,'2003'!$C$3:$Q$214,15,FALSE),0)</f>
        <v>0</v>
      </c>
      <c r="DM716" s="1700">
        <f>IFERROR(VLOOKUP($A716,'2002'!$D$3:$R$214,12,FALSE),0)</f>
        <v>0</v>
      </c>
      <c r="DN716" s="1796">
        <f>IFERROR(VLOOKUP($A716,'2002'!$D$3:$R$214,13,FALSE),0)</f>
        <v>0</v>
      </c>
      <c r="DO716" s="1796">
        <f>IFERROR(VLOOKUP($A716,'2002'!$D$3:$R$214,14,FALSE),0)</f>
        <v>0</v>
      </c>
      <c r="DP716" s="1788">
        <f>IFERROR(VLOOKUP($A716,'2002'!$D$3:$R$214,15,FALSE),0)</f>
        <v>0</v>
      </c>
      <c r="DQ716" s="1700">
        <f>IFERROR(VLOOKUP($A716,'Pre 2002'!$C$3:$CK$382,84,FALSE),0)</f>
        <v>0</v>
      </c>
      <c r="DR716" s="1796">
        <f>IFERROR(VLOOKUP($A716,'Pre 2002'!$C$3:$CK$382,85,FALSE),0)</f>
        <v>0</v>
      </c>
      <c r="DS716" s="1796">
        <f>IFERROR(VLOOKUP($A716,'Pre 2002'!$C$3:$CK$382,86,FALSE),0)</f>
        <v>0</v>
      </c>
      <c r="DT716" s="1790">
        <f>IFERROR(VLOOKUP($A716,'Pre 2002'!$C$3:$CK$382,87,FALSE),0)</f>
        <v>0</v>
      </c>
      <c r="DU716" s="1741">
        <f>IFERROR(VLOOKUP(A716,'Pre 2002'!$C$3:$CG$382,83,FALSE),0)</f>
        <v>0</v>
      </c>
    </row>
    <row r="717" spans="1:125">
      <c r="A717" s="1579" t="s">
        <v>2024</v>
      </c>
      <c r="B717" s="1562">
        <f t="shared" si="279"/>
        <v>52</v>
      </c>
      <c r="C717" s="1562">
        <f t="shared" si="280"/>
        <v>21</v>
      </c>
      <c r="D717" s="1562">
        <f t="shared" si="281"/>
        <v>0</v>
      </c>
      <c r="E717" s="1563">
        <f t="shared" si="282"/>
        <v>0.40384615384615385</v>
      </c>
      <c r="F717" s="1786">
        <f t="shared" si="283"/>
        <v>2</v>
      </c>
      <c r="G717" s="1595" t="s">
        <v>2159</v>
      </c>
      <c r="H717" s="1567">
        <f t="shared" si="274"/>
        <v>2</v>
      </c>
      <c r="I717" s="1734">
        <f t="shared" si="275"/>
        <v>52</v>
      </c>
      <c r="J717" s="1734">
        <f t="shared" si="276"/>
        <v>21</v>
      </c>
      <c r="K717" s="1734">
        <f t="shared" si="277"/>
        <v>0</v>
      </c>
      <c r="L717" s="1806">
        <f t="shared" si="278"/>
        <v>0.40384615384615385</v>
      </c>
      <c r="O717" s="1700">
        <f>IFERROR(VLOOKUP($A717,'2022'!$B$2:$K$174,3,FALSE),0)</f>
        <v>0</v>
      </c>
      <c r="P717" s="1858">
        <f>IFERROR(VLOOKUP($A717,'2022'!$B$2:$K$174,4,FALSE),0)</f>
        <v>0</v>
      </c>
      <c r="Q717" s="1858">
        <f>IFERROR(VLOOKUP($A717,'2022'!$B$2:$K$174,5,FALSE),0)</f>
        <v>0</v>
      </c>
      <c r="R717" s="1858">
        <f>IFERROR(VLOOKUP($A717,'2022'!$B$2:$K$174,8,FALSE),0)</f>
        <v>0</v>
      </c>
      <c r="S717" s="1740">
        <f>IFERROR(VLOOKUP($A717,'2022'!$B$2:$K$174,10,FALSE),0)</f>
        <v>0</v>
      </c>
      <c r="T717" s="1700">
        <f>IFERROR(VLOOKUP($A717,'2021'!$B$2:$K$174,3,FALSE),0)</f>
        <v>0</v>
      </c>
      <c r="U717" s="1843">
        <f>IFERROR(VLOOKUP($A717,'2021'!$B$2:$K$174,4,FALSE),0)</f>
        <v>0</v>
      </c>
      <c r="V717" s="1843">
        <f>IFERROR(VLOOKUP($A717,'2021'!$B$2:$K$174,5,FALSE),0)</f>
        <v>0</v>
      </c>
      <c r="W717" s="1843">
        <f>IFERROR(VLOOKUP($A717,'2021'!$B$2:$K$174,8,FALSE),0)</f>
        <v>0</v>
      </c>
      <c r="X717" s="1740">
        <f>IFERROR(VLOOKUP($A717,'2021'!$B$2:$K$174,10,FALSE),0)</f>
        <v>0</v>
      </c>
      <c r="Y717" s="1700">
        <f>IFERROR(VLOOKUP($A717,'2020'!$B$2:$K$170,3,FALSE),0)</f>
        <v>0</v>
      </c>
      <c r="Z717" s="1829">
        <f>IFERROR(VLOOKUP($A717,'2020'!$B$2:$K$170,4,FALSE),0)</f>
        <v>0</v>
      </c>
      <c r="AA717" s="1829">
        <f>IFERROR(VLOOKUP($A717,'2020'!$B$2:$K$170,5,FALSE),0)</f>
        <v>0</v>
      </c>
      <c r="AB717" s="1829">
        <f>IFERROR(VLOOKUP($A717,'2020'!$B$2:$K$170,8,FALSE),0)</f>
        <v>0</v>
      </c>
      <c r="AC717" s="1740">
        <f>IFERROR(VLOOKUP($A717,'2020'!$B$2:$K$170,10,FALSE),0)</f>
        <v>0</v>
      </c>
      <c r="AD717" s="1700">
        <f>IFERROR(VLOOKUP($A717,'2019'!$B$2:$K$170,3,FALSE),0)</f>
        <v>0</v>
      </c>
      <c r="AE717" s="1823">
        <f>IFERROR(VLOOKUP($A717,'2019'!$B$2:$K$170,4,FALSE),0)</f>
        <v>0</v>
      </c>
      <c r="AF717" s="1823">
        <f>IFERROR(VLOOKUP($A717,'2019'!$B$2:$K$170,5,FALSE),0)</f>
        <v>0</v>
      </c>
      <c r="AG717" s="1823">
        <f>IFERROR(VLOOKUP($A717,'2019'!$B$2:$K$170,8,FALSE),0)</f>
        <v>0</v>
      </c>
      <c r="AH717" s="1740">
        <f>IFERROR(VLOOKUP($A717,'2019'!$B$2:$K$170,10,FALSE),0)</f>
        <v>0</v>
      </c>
      <c r="AI717" s="1700">
        <f>IFERROR(VLOOKUP($A717,'2018'!$B$2:$K$170,3,FALSE),0)</f>
        <v>0</v>
      </c>
      <c r="AJ717" s="1821">
        <f>IFERROR(VLOOKUP($A717,'2018'!$B$2:$K$170,4,FALSE),0)</f>
        <v>0</v>
      </c>
      <c r="AK717" s="1821">
        <f>IFERROR(VLOOKUP($A717,'2018'!$B$2:$K$170,5,FALSE),0)</f>
        <v>0</v>
      </c>
      <c r="AL717" s="1821">
        <f>IFERROR(VLOOKUP($A717,'2018'!$B$2:$K$170,8,FALSE),0)</f>
        <v>0</v>
      </c>
      <c r="AM717" s="1740">
        <f>IFERROR(VLOOKUP($A717,'2018'!$B$2:$K$170,10,FALSE),0)</f>
        <v>0</v>
      </c>
      <c r="AN717" s="1700">
        <f>IFERROR(VLOOKUP($A717,'2017'!$B$2:$J$163,2,FALSE),0)</f>
        <v>0</v>
      </c>
      <c r="AO717" s="1815">
        <f>IFERROR(VLOOKUP($A717,'2017'!$B$2:$J$163,3,FALSE),0)</f>
        <v>0</v>
      </c>
      <c r="AP717" s="1815">
        <f>IFERROR(VLOOKUP($A717,'2017'!$B$2:$J$163,4,FALSE),0)</f>
        <v>0</v>
      </c>
      <c r="AQ717" s="1815">
        <f>IFERROR(VLOOKUP($A717,'2017'!$B$2:$J$163,7,FALSE),0)</f>
        <v>0</v>
      </c>
      <c r="AR717" s="1740">
        <f>IFERROR(VLOOKUP($A717,'2017'!$B$2:$J$163,9,FALSE),0)</f>
        <v>0</v>
      </c>
      <c r="AS717" s="1700">
        <f>IFERROR(VLOOKUP($A717,'2016'!$B$2:$K$165,3,FALSE),0)</f>
        <v>0</v>
      </c>
      <c r="AT717" s="1796">
        <f>IFERROR(VLOOKUP($A717,'2016'!$B$2:$K$165,4,FALSE),0)</f>
        <v>0</v>
      </c>
      <c r="AU717" s="1796">
        <f>IFERROR(VLOOKUP($A717,'2016'!$B$2:$K$165,5,FALSE),0)</f>
        <v>0</v>
      </c>
      <c r="AV717" s="1796">
        <f>IFERROR(VLOOKUP($A717,'2016'!$B$2:$K$165,8,FALSE),0)</f>
        <v>0</v>
      </c>
      <c r="AW717" s="1740">
        <f>IFERROR(VLOOKUP($A717,'2016'!$B$2:$K$165,10,FALSE),0)</f>
        <v>0</v>
      </c>
      <c r="AX717" s="1700">
        <f>IFERROR(VLOOKUP($A717,'2015'!$B$2:$K$165,3,FALSE),0)</f>
        <v>0</v>
      </c>
      <c r="AY717" s="1796">
        <f>IFERROR(VLOOKUP($A717,'2015'!$B$2:$K$165,4,FALSE),0)</f>
        <v>0</v>
      </c>
      <c r="AZ717" s="1796">
        <f>IFERROR(VLOOKUP($A717,'2015'!$B$2:$K$165,5,FALSE),0)</f>
        <v>0</v>
      </c>
      <c r="BA717" s="1796">
        <f>IFERROR(VLOOKUP($A717,'2015'!$B$2:$K$165,8,FALSE),0)</f>
        <v>0</v>
      </c>
      <c r="BB717" s="1740">
        <f>IFERROR(VLOOKUP($A717,'2015'!$B$2:$K$165,10,FALSE),0)</f>
        <v>0</v>
      </c>
      <c r="BC717" s="1700">
        <f>IFERROR(VLOOKUP($A717,'2014'!$B$2:$K$157,3,FALSE),0)</f>
        <v>0</v>
      </c>
      <c r="BD717" s="1796">
        <f>IFERROR(VLOOKUP($A717,'2014'!$B$2:$K$157,4,FALSE),0)</f>
        <v>0</v>
      </c>
      <c r="BE717" s="1796">
        <f>IFERROR(VLOOKUP($A717,'2014'!$B$2:$K$157,5,FALSE),0)</f>
        <v>0</v>
      </c>
      <c r="BF717" s="1796">
        <f>IFERROR(VLOOKUP($A717,'2014'!$B$2:$K$157,8,FALSE),0)</f>
        <v>0</v>
      </c>
      <c r="BG717" s="1740">
        <f>IFERROR(VLOOKUP($A717,'2014'!$B$2:$K$157,10,FALSE),0)</f>
        <v>0</v>
      </c>
      <c r="BH717" s="1700">
        <f>IFERROR(VLOOKUP($A717,'2013'!$D$4:$I$249,2,FALSE),0)</f>
        <v>0</v>
      </c>
      <c r="BI717" s="1796">
        <f>IFERROR(VLOOKUP($A717,'2013'!$D$4:$I$249,3,FALSE),0)</f>
        <v>0</v>
      </c>
      <c r="BJ717" s="1796">
        <f>IFERROR(VLOOKUP($A717,'2013'!$D$4:$I$249,4,FALSE),0)</f>
        <v>0</v>
      </c>
      <c r="BK717" s="1796">
        <f>IFERROR(VLOOKUP($A717,'2013'!$D$4:$I$249,5,FALSE),0)</f>
        <v>0</v>
      </c>
      <c r="BL717" s="1740">
        <f>IFERROR(VLOOKUP($A717,'2013'!$D$4:$I$249,6,FALSE),0)</f>
        <v>0</v>
      </c>
      <c r="BM717" s="1737">
        <f>IFERROR(VLOOKUP($A717,'2012'!$D$3:$O$172,2,FALSE),0)</f>
        <v>0</v>
      </c>
      <c r="BN717" s="1796">
        <f>IFERROR(VLOOKUP($A717,'2012'!$D$3:$O$172,3,FALSE),0)</f>
        <v>0</v>
      </c>
      <c r="BO717" s="1743">
        <f>IFERROR(VLOOKUP($A717,'2012'!$D$3:$O$172,4,FALSE),0)</f>
        <v>0</v>
      </c>
      <c r="BP717" s="1700">
        <f>IFERROR(VLOOKUP($A717,'2012'!$D$3:$O$172,5,FALSE),0)</f>
        <v>0</v>
      </c>
      <c r="BQ717" s="1796">
        <f>IFERROR(VLOOKUP($A717,'2012'!$D$3:$O$172,6,FALSE),0)</f>
        <v>0</v>
      </c>
      <c r="BR717" s="1796">
        <f>IFERROR(VLOOKUP($A717,'2012'!$D$3:$O$172,7,FALSE),0)</f>
        <v>0</v>
      </c>
      <c r="BS717" s="1796">
        <f>IFERROR(VLOOKUP($A717,'2012'!$D$3:$O$172,8,FALSE),0)</f>
        <v>0</v>
      </c>
      <c r="BT717" s="1740">
        <f>IFERROR(VLOOKUP($A717,'2012'!$D$3:$O$172,9,FALSE),0)</f>
        <v>0</v>
      </c>
      <c r="BV717" s="1796"/>
      <c r="BX717" s="1700">
        <f>IFERROR(VLOOKUP($A717,'2011'!$D$4:$I$251,2,FALSE),0)</f>
        <v>0</v>
      </c>
      <c r="BY717" s="1796">
        <f>IFERROR(VLOOKUP($A717,'2011'!$D$4:$I$251,3,FALSE),0)</f>
        <v>0</v>
      </c>
      <c r="BZ717" s="1796">
        <f>IFERROR(VLOOKUP($A717,'2011'!$D$4:$I$251,4,FALSE),0)</f>
        <v>0</v>
      </c>
      <c r="CA717" s="1796">
        <f>IFERROR(VLOOKUP($A717,'2011'!$D$4:$I$251,5,FALSE),0)</f>
        <v>0</v>
      </c>
      <c r="CB717" s="1740">
        <f>IFERROR(VLOOKUP($A717,'2011'!$D$4:$I$251,6,FALSE),0)</f>
        <v>0</v>
      </c>
      <c r="CC717" s="1700">
        <f>IFERROR(VLOOKUP($A717,'2010'!$C$3:$H$234,2,FALSE),0)</f>
        <v>0</v>
      </c>
      <c r="CD717" s="1796">
        <f>IFERROR(VLOOKUP($A717,'2010'!$C$3:$H$234,3,FALSE),0)</f>
        <v>0</v>
      </c>
      <c r="CE717" s="1796">
        <f>IFERROR(VLOOKUP($A717,'2010'!$C$3:$H$234,4,FALSE),0)</f>
        <v>0</v>
      </c>
      <c r="CF717" s="1796">
        <f>IFERROR(VLOOKUP($A717,'2010'!$C$3:$H$234,5,FALSE),0)</f>
        <v>0</v>
      </c>
      <c r="CG717" s="1740">
        <f>IFERROR(VLOOKUP($A717,'2010'!$C$3:$H$234,6,FALSE),0)</f>
        <v>0</v>
      </c>
      <c r="CH717" s="1700">
        <f>IFERROR(VLOOKUP($A717,'2009'!$C$3:$H$242,2,FALSE),0)</f>
        <v>0</v>
      </c>
      <c r="CI717" s="1796">
        <f>IFERROR(VLOOKUP($A717,'2009'!$C$3:$H$242,3,FALSE),0)</f>
        <v>0</v>
      </c>
      <c r="CJ717" s="1796">
        <f>IFERROR(VLOOKUP($A717,'2009'!$C$3:$H$242,4,FALSE),0)</f>
        <v>0</v>
      </c>
      <c r="CK717" s="1796">
        <f>IFERROR(VLOOKUP($A717,'2009'!$C$3:$H$242,5,FALSE),0)</f>
        <v>0</v>
      </c>
      <c r="CL717" s="1740">
        <f>IFERROR(VLOOKUP($A717,'2009'!$C$3:$H$242,6,FALSE),0)</f>
        <v>0</v>
      </c>
      <c r="CM717" s="1700">
        <f>IFERROR(VLOOKUP($A717,'2008'!$C$3:$H$229,2,FALSE),0)</f>
        <v>0</v>
      </c>
      <c r="CN717" s="1796">
        <f>IFERROR(VLOOKUP($A717,'2008'!$C$3:$H$229,3,FALSE),0)</f>
        <v>0</v>
      </c>
      <c r="CO717" s="1796">
        <f>IFERROR(VLOOKUP($A717,'2008'!$C$3:$H$229,4,FALSE),0)</f>
        <v>0</v>
      </c>
      <c r="CP717" s="1796">
        <f>IFERROR(VLOOKUP($A717,'2008'!$C$3:$H$229,5,FALSE),0)</f>
        <v>0</v>
      </c>
      <c r="CQ717" s="1740">
        <f>IFERROR(VLOOKUP($A717,'2008'!$C$3:$H$229,6,FALSE),0)</f>
        <v>0</v>
      </c>
      <c r="CR717" s="1700">
        <f>IFERROR(VLOOKUP($A717,'2007'!$C$3:$M$238,7,FALSE),0)</f>
        <v>0</v>
      </c>
      <c r="CS717" s="1796">
        <f>IFERROR(VLOOKUP($A717,'2007'!$C$3:$M$238,8,FALSE),0)</f>
        <v>0</v>
      </c>
      <c r="CT717" s="1796">
        <f>IFERROR(VLOOKUP($A717,'2007'!$C$3:$M$238,9,FALSE),0)</f>
        <v>0</v>
      </c>
      <c r="CU717" s="1796">
        <f>IFERROR(VLOOKUP($A717,'2007'!$C$3:$M$238,10,FALSE),0)</f>
        <v>0</v>
      </c>
      <c r="CV717" s="1740">
        <f>IFERROR(VLOOKUP($A717,'2007'!$C$3:$M$238,11,FALSE),0)</f>
        <v>0</v>
      </c>
      <c r="CW717" s="1700">
        <f>IFERROR(VLOOKUP($A717,'2006'!$A$2:$F$200,2,FALSE),0)</f>
        <v>0</v>
      </c>
      <c r="CX717" s="1796">
        <f>IFERROR(VLOOKUP($A717,'2006'!$A$2:$F$200,4,FALSE),0)</f>
        <v>0</v>
      </c>
      <c r="CY717" s="1796">
        <f>IFERROR(VLOOKUP($A717,'2006'!$A$2:$F$200,5,FALSE),0)</f>
        <v>0</v>
      </c>
      <c r="CZ717" s="1740">
        <f>IFERROR(VLOOKUP($A717,'2006'!$A$2:$F$200,6,FALSE),0)</f>
        <v>0</v>
      </c>
      <c r="DA717" s="1700">
        <f>IFERROR(VLOOKUP($A717,'2005'!$C$3:$M$205,8,FALSE),0)</f>
        <v>0</v>
      </c>
      <c r="DB717" s="1796">
        <f>IFERROR(VLOOKUP($A717,'2005'!$C$3:$M$205,9,FALSE),0)</f>
        <v>0</v>
      </c>
      <c r="DC717" s="1796">
        <f>IFERROR(VLOOKUP($A717,'2005'!$C$3:$M$205,10,FALSE),0)</f>
        <v>0</v>
      </c>
      <c r="DD717" s="1740">
        <f>IFERROR(VLOOKUP($A717,'2005'!$C$3:$M$205,11,FALSE),0)</f>
        <v>0</v>
      </c>
      <c r="DE717" s="1700">
        <f>IFERROR(VLOOKUP($A717,'2004'!$C$3:$M$213,8,FALSE),0)</f>
        <v>0</v>
      </c>
      <c r="DF717" s="1796">
        <f>IFERROR(VLOOKUP($A717,'2004'!$C$3:$M$213,9,FALSE),0)</f>
        <v>0</v>
      </c>
      <c r="DG717" s="1796">
        <f>IFERROR(VLOOKUP($A717,'2004'!$C$3:$M$213,10,FALSE),0)</f>
        <v>0</v>
      </c>
      <c r="DH717" s="1740">
        <f>IFERROR(VLOOKUP($A717,'2004'!$C$3:$M$213,11,FALSE),0)</f>
        <v>0</v>
      </c>
      <c r="DI717" s="1700">
        <f>IFERROR(VLOOKUP($A717,'2003'!$C$3:$Q$214,12,FALSE),0)</f>
        <v>0</v>
      </c>
      <c r="DJ717" s="1796">
        <f>IFERROR(VLOOKUP($A717,'2003'!$C$3:$Q$214,13,FALSE),0)</f>
        <v>0</v>
      </c>
      <c r="DK717" s="1796">
        <f>IFERROR(VLOOKUP($A717,'2003'!$C$3:$Q$214,14,FALSE),0)</f>
        <v>0</v>
      </c>
      <c r="DL717" s="1740">
        <f>IFERROR(VLOOKUP($A717,'2003'!$C$3:$Q$214,15,FALSE),0)</f>
        <v>0</v>
      </c>
      <c r="DM717" s="1700">
        <f>IFERROR(VLOOKUP($A717,'2002'!$D$3:$R$214,12,FALSE),0)</f>
        <v>0</v>
      </c>
      <c r="DN717" s="1796">
        <f>IFERROR(VLOOKUP($A717,'2002'!$D$3:$R$214,13,FALSE),0)</f>
        <v>0</v>
      </c>
      <c r="DO717" s="1796">
        <f>IFERROR(VLOOKUP($A717,'2002'!$D$3:$R$214,14,FALSE),0)</f>
        <v>0</v>
      </c>
      <c r="DP717" s="1788">
        <f>IFERROR(VLOOKUP($A717,'2002'!$D$3:$R$214,15,FALSE),0)</f>
        <v>0</v>
      </c>
      <c r="DQ717" s="1700">
        <f>IFERROR(VLOOKUP($A717,'Pre 2002'!$C$3:$CK$382,84,FALSE),0)</f>
        <v>52</v>
      </c>
      <c r="DR717" s="1796">
        <f>IFERROR(VLOOKUP($A717,'Pre 2002'!$C$3:$CK$382,85,FALSE),0)</f>
        <v>21</v>
      </c>
      <c r="DS717" s="1796">
        <f>IFERROR(VLOOKUP($A717,'Pre 2002'!$C$3:$CK$382,86,FALSE),0)</f>
        <v>0</v>
      </c>
      <c r="DT717" s="1790">
        <f>IFERROR(VLOOKUP($A717,'Pre 2002'!$C$3:$CK$382,87,FALSE),0)</f>
        <v>0.40384615384615385</v>
      </c>
      <c r="DU717" s="1741">
        <f>IFERROR(VLOOKUP(A717,'Pre 2002'!$C$3:$CG$382,83,FALSE),0)</f>
        <v>2</v>
      </c>
    </row>
    <row r="718" spans="1:125">
      <c r="A718" s="1579" t="s">
        <v>1995</v>
      </c>
      <c r="B718" s="1562">
        <f t="shared" si="279"/>
        <v>57</v>
      </c>
      <c r="C718" s="1562">
        <f t="shared" si="280"/>
        <v>23</v>
      </c>
      <c r="D718" s="1562">
        <f t="shared" si="281"/>
        <v>0</v>
      </c>
      <c r="E718" s="1563">
        <f t="shared" si="282"/>
        <v>0.40350877192982454</v>
      </c>
      <c r="F718" s="1786">
        <f t="shared" si="283"/>
        <v>1</v>
      </c>
      <c r="G718" s="1595" t="s">
        <v>2159</v>
      </c>
      <c r="H718" s="1567">
        <f t="shared" si="274"/>
        <v>1</v>
      </c>
      <c r="I718" s="1734">
        <f t="shared" si="275"/>
        <v>57</v>
      </c>
      <c r="J718" s="1734">
        <f t="shared" si="276"/>
        <v>23</v>
      </c>
      <c r="K718" s="1734">
        <f t="shared" si="277"/>
        <v>0</v>
      </c>
      <c r="L718" s="1806">
        <f t="shared" si="278"/>
        <v>0.40350877192982454</v>
      </c>
      <c r="O718" s="1700">
        <f>IFERROR(VLOOKUP($A718,'2022'!$B$2:$K$174,3,FALSE),0)</f>
        <v>0</v>
      </c>
      <c r="P718" s="1858">
        <f>IFERROR(VLOOKUP($A718,'2022'!$B$2:$K$174,4,FALSE),0)</f>
        <v>0</v>
      </c>
      <c r="Q718" s="1858">
        <f>IFERROR(VLOOKUP($A718,'2022'!$B$2:$K$174,5,FALSE),0)</f>
        <v>0</v>
      </c>
      <c r="R718" s="1858">
        <f>IFERROR(VLOOKUP($A718,'2022'!$B$2:$K$174,8,FALSE),0)</f>
        <v>0</v>
      </c>
      <c r="S718" s="1740">
        <f>IFERROR(VLOOKUP($A718,'2022'!$B$2:$K$174,10,FALSE),0)</f>
        <v>0</v>
      </c>
      <c r="T718" s="1700">
        <f>IFERROR(VLOOKUP($A718,'2021'!$B$2:$K$174,3,FALSE),0)</f>
        <v>0</v>
      </c>
      <c r="U718" s="1843">
        <f>IFERROR(VLOOKUP($A718,'2021'!$B$2:$K$174,4,FALSE),0)</f>
        <v>0</v>
      </c>
      <c r="V718" s="1843">
        <f>IFERROR(VLOOKUP($A718,'2021'!$B$2:$K$174,5,FALSE),0)</f>
        <v>0</v>
      </c>
      <c r="W718" s="1843">
        <f>IFERROR(VLOOKUP($A718,'2021'!$B$2:$K$174,8,FALSE),0)</f>
        <v>0</v>
      </c>
      <c r="X718" s="1740">
        <f>IFERROR(VLOOKUP($A718,'2021'!$B$2:$K$174,10,FALSE),0)</f>
        <v>0</v>
      </c>
      <c r="Y718" s="1700">
        <f>IFERROR(VLOOKUP($A718,'2020'!$B$2:$K$170,3,FALSE),0)</f>
        <v>0</v>
      </c>
      <c r="Z718" s="1829">
        <f>IFERROR(VLOOKUP($A718,'2020'!$B$2:$K$170,4,FALSE),0)</f>
        <v>0</v>
      </c>
      <c r="AA718" s="1829">
        <f>IFERROR(VLOOKUP($A718,'2020'!$B$2:$K$170,5,FALSE),0)</f>
        <v>0</v>
      </c>
      <c r="AB718" s="1829">
        <f>IFERROR(VLOOKUP($A718,'2020'!$B$2:$K$170,8,FALSE),0)</f>
        <v>0</v>
      </c>
      <c r="AC718" s="1740">
        <f>IFERROR(VLOOKUP($A718,'2020'!$B$2:$K$170,10,FALSE),0)</f>
        <v>0</v>
      </c>
      <c r="AD718" s="1700">
        <f>IFERROR(VLOOKUP($A718,'2019'!$B$2:$K$170,3,FALSE),0)</f>
        <v>0</v>
      </c>
      <c r="AE718" s="1823">
        <f>IFERROR(VLOOKUP($A718,'2019'!$B$2:$K$170,4,FALSE),0)</f>
        <v>0</v>
      </c>
      <c r="AF718" s="1823">
        <f>IFERROR(VLOOKUP($A718,'2019'!$B$2:$K$170,5,FALSE),0)</f>
        <v>0</v>
      </c>
      <c r="AG718" s="1823">
        <f>IFERROR(VLOOKUP($A718,'2019'!$B$2:$K$170,8,FALSE),0)</f>
        <v>0</v>
      </c>
      <c r="AH718" s="1740">
        <f>IFERROR(VLOOKUP($A718,'2019'!$B$2:$K$170,10,FALSE),0)</f>
        <v>0</v>
      </c>
      <c r="AI718" s="1700">
        <f>IFERROR(VLOOKUP($A718,'2018'!$B$2:$K$170,3,FALSE),0)</f>
        <v>0</v>
      </c>
      <c r="AJ718" s="1821">
        <f>IFERROR(VLOOKUP($A718,'2018'!$B$2:$K$170,4,FALSE),0)</f>
        <v>0</v>
      </c>
      <c r="AK718" s="1821">
        <f>IFERROR(VLOOKUP($A718,'2018'!$B$2:$K$170,5,FALSE),0)</f>
        <v>0</v>
      </c>
      <c r="AL718" s="1821">
        <f>IFERROR(VLOOKUP($A718,'2018'!$B$2:$K$170,8,FALSE),0)</f>
        <v>0</v>
      </c>
      <c r="AM718" s="1740">
        <f>IFERROR(VLOOKUP($A718,'2018'!$B$2:$K$170,10,FALSE),0)</f>
        <v>0</v>
      </c>
      <c r="AN718" s="1700">
        <f>IFERROR(VLOOKUP($A718,'2017'!$B$2:$J$163,2,FALSE),0)</f>
        <v>0</v>
      </c>
      <c r="AO718" s="1815">
        <f>IFERROR(VLOOKUP($A718,'2017'!$B$2:$J$163,3,FALSE),0)</f>
        <v>0</v>
      </c>
      <c r="AP718" s="1815">
        <f>IFERROR(VLOOKUP($A718,'2017'!$B$2:$J$163,4,FALSE),0)</f>
        <v>0</v>
      </c>
      <c r="AQ718" s="1815">
        <f>IFERROR(VLOOKUP($A718,'2017'!$B$2:$J$163,7,FALSE),0)</f>
        <v>0</v>
      </c>
      <c r="AR718" s="1740">
        <f>IFERROR(VLOOKUP($A718,'2017'!$B$2:$J$163,9,FALSE),0)</f>
        <v>0</v>
      </c>
      <c r="AS718" s="1700">
        <f>IFERROR(VLOOKUP($A718,'2016'!$B$2:$K$165,3,FALSE),0)</f>
        <v>0</v>
      </c>
      <c r="AT718" s="1796">
        <f>IFERROR(VLOOKUP($A718,'2016'!$B$2:$K$165,4,FALSE),0)</f>
        <v>0</v>
      </c>
      <c r="AU718" s="1796">
        <f>IFERROR(VLOOKUP($A718,'2016'!$B$2:$K$165,5,FALSE),0)</f>
        <v>0</v>
      </c>
      <c r="AV718" s="1796">
        <f>IFERROR(VLOOKUP($A718,'2016'!$B$2:$K$165,8,FALSE),0)</f>
        <v>0</v>
      </c>
      <c r="AW718" s="1740">
        <f>IFERROR(VLOOKUP($A718,'2016'!$B$2:$K$165,10,FALSE),0)</f>
        <v>0</v>
      </c>
      <c r="AX718" s="1700">
        <f>IFERROR(VLOOKUP($A718,'2015'!$B$2:$K$165,3,FALSE),0)</f>
        <v>0</v>
      </c>
      <c r="AY718" s="1796">
        <f>IFERROR(VLOOKUP($A718,'2015'!$B$2:$K$165,4,FALSE),0)</f>
        <v>0</v>
      </c>
      <c r="AZ718" s="1796">
        <f>IFERROR(VLOOKUP($A718,'2015'!$B$2:$K$165,5,FALSE),0)</f>
        <v>0</v>
      </c>
      <c r="BA718" s="1796">
        <f>IFERROR(VLOOKUP($A718,'2015'!$B$2:$K$165,8,FALSE),0)</f>
        <v>0</v>
      </c>
      <c r="BB718" s="1740">
        <f>IFERROR(VLOOKUP($A718,'2015'!$B$2:$K$165,10,FALSE),0)</f>
        <v>0</v>
      </c>
      <c r="BC718" s="1700">
        <f>IFERROR(VLOOKUP($A718,'2014'!$B$2:$K$157,3,FALSE),0)</f>
        <v>0</v>
      </c>
      <c r="BD718" s="1796">
        <f>IFERROR(VLOOKUP($A718,'2014'!$B$2:$K$157,4,FALSE),0)</f>
        <v>0</v>
      </c>
      <c r="BE718" s="1796">
        <f>IFERROR(VLOOKUP($A718,'2014'!$B$2:$K$157,5,FALSE),0)</f>
        <v>0</v>
      </c>
      <c r="BF718" s="1796">
        <f>IFERROR(VLOOKUP($A718,'2014'!$B$2:$K$157,8,FALSE),0)</f>
        <v>0</v>
      </c>
      <c r="BG718" s="1740">
        <f>IFERROR(VLOOKUP($A718,'2014'!$B$2:$K$157,10,FALSE),0)</f>
        <v>0</v>
      </c>
      <c r="BH718" s="1700">
        <f>IFERROR(VLOOKUP($A718,'2013'!$D$4:$I$249,2,FALSE),0)</f>
        <v>0</v>
      </c>
      <c r="BI718" s="1796">
        <f>IFERROR(VLOOKUP($A718,'2013'!$D$4:$I$249,3,FALSE),0)</f>
        <v>0</v>
      </c>
      <c r="BJ718" s="1796">
        <f>IFERROR(VLOOKUP($A718,'2013'!$D$4:$I$249,4,FALSE),0)</f>
        <v>0</v>
      </c>
      <c r="BK718" s="1796">
        <f>IFERROR(VLOOKUP($A718,'2013'!$D$4:$I$249,5,FALSE),0)</f>
        <v>0</v>
      </c>
      <c r="BL718" s="1740">
        <f>IFERROR(VLOOKUP($A718,'2013'!$D$4:$I$249,6,FALSE),0)</f>
        <v>0</v>
      </c>
      <c r="BM718" s="1737">
        <f>IFERROR(VLOOKUP($A718,'2012'!$D$3:$O$172,2,FALSE),0)</f>
        <v>0</v>
      </c>
      <c r="BN718" s="1796">
        <f>IFERROR(VLOOKUP($A718,'2012'!$D$3:$O$172,3,FALSE),0)</f>
        <v>0</v>
      </c>
      <c r="BO718" s="1743">
        <f>IFERROR(VLOOKUP($A718,'2012'!$D$3:$O$172,4,FALSE),0)</f>
        <v>0</v>
      </c>
      <c r="BP718" s="1700">
        <f>IFERROR(VLOOKUP($A718,'2012'!$D$3:$O$172,5,FALSE),0)</f>
        <v>0</v>
      </c>
      <c r="BQ718" s="1796">
        <f>IFERROR(VLOOKUP($A718,'2012'!$D$3:$O$172,6,FALSE),0)</f>
        <v>0</v>
      </c>
      <c r="BR718" s="1796">
        <f>IFERROR(VLOOKUP($A718,'2012'!$D$3:$O$172,7,FALSE),0)</f>
        <v>0</v>
      </c>
      <c r="BS718" s="1796">
        <f>IFERROR(VLOOKUP($A718,'2012'!$D$3:$O$172,8,FALSE),0)</f>
        <v>0</v>
      </c>
      <c r="BT718" s="1740">
        <f>IFERROR(VLOOKUP($A718,'2012'!$D$3:$O$172,9,FALSE),0)</f>
        <v>0</v>
      </c>
      <c r="BV718" s="1796"/>
      <c r="BX718" s="1700">
        <f>IFERROR(VLOOKUP($A718,'2011'!$D$4:$I$251,2,FALSE),0)</f>
        <v>0</v>
      </c>
      <c r="BY718" s="1796">
        <f>IFERROR(VLOOKUP($A718,'2011'!$D$4:$I$251,3,FALSE),0)</f>
        <v>0</v>
      </c>
      <c r="BZ718" s="1796">
        <f>IFERROR(VLOOKUP($A718,'2011'!$D$4:$I$251,4,FALSE),0)</f>
        <v>0</v>
      </c>
      <c r="CA718" s="1796">
        <f>IFERROR(VLOOKUP($A718,'2011'!$D$4:$I$251,5,FALSE),0)</f>
        <v>0</v>
      </c>
      <c r="CB718" s="1740">
        <f>IFERROR(VLOOKUP($A718,'2011'!$D$4:$I$251,6,FALSE),0)</f>
        <v>0</v>
      </c>
      <c r="CC718" s="1700">
        <f>IFERROR(VLOOKUP($A718,'2010'!$C$3:$H$234,2,FALSE),0)</f>
        <v>0</v>
      </c>
      <c r="CD718" s="1796">
        <f>IFERROR(VLOOKUP($A718,'2010'!$C$3:$H$234,3,FALSE),0)</f>
        <v>0</v>
      </c>
      <c r="CE718" s="1796">
        <f>IFERROR(VLOOKUP($A718,'2010'!$C$3:$H$234,4,FALSE),0)</f>
        <v>0</v>
      </c>
      <c r="CF718" s="1796">
        <f>IFERROR(VLOOKUP($A718,'2010'!$C$3:$H$234,5,FALSE),0)</f>
        <v>0</v>
      </c>
      <c r="CG718" s="1740">
        <f>IFERROR(VLOOKUP($A718,'2010'!$C$3:$H$234,6,FALSE),0)</f>
        <v>0</v>
      </c>
      <c r="CH718" s="1700">
        <f>IFERROR(VLOOKUP($A718,'2009'!$C$3:$H$242,2,FALSE),0)</f>
        <v>0</v>
      </c>
      <c r="CI718" s="1796">
        <f>IFERROR(VLOOKUP($A718,'2009'!$C$3:$H$242,3,FALSE),0)</f>
        <v>0</v>
      </c>
      <c r="CJ718" s="1796">
        <f>IFERROR(VLOOKUP($A718,'2009'!$C$3:$H$242,4,FALSE),0)</f>
        <v>0</v>
      </c>
      <c r="CK718" s="1796">
        <f>IFERROR(VLOOKUP($A718,'2009'!$C$3:$H$242,5,FALSE),0)</f>
        <v>0</v>
      </c>
      <c r="CL718" s="1740">
        <f>IFERROR(VLOOKUP($A718,'2009'!$C$3:$H$242,6,FALSE),0)</f>
        <v>0</v>
      </c>
      <c r="CM718" s="1700">
        <f>IFERROR(VLOOKUP($A718,'2008'!$C$3:$H$229,2,FALSE),0)</f>
        <v>0</v>
      </c>
      <c r="CN718" s="1796">
        <f>IFERROR(VLOOKUP($A718,'2008'!$C$3:$H$229,3,FALSE),0)</f>
        <v>0</v>
      </c>
      <c r="CO718" s="1796">
        <f>IFERROR(VLOOKUP($A718,'2008'!$C$3:$H$229,4,FALSE),0)</f>
        <v>0</v>
      </c>
      <c r="CP718" s="1796">
        <f>IFERROR(VLOOKUP($A718,'2008'!$C$3:$H$229,5,FALSE),0)</f>
        <v>0</v>
      </c>
      <c r="CQ718" s="1740">
        <f>IFERROR(VLOOKUP($A718,'2008'!$C$3:$H$229,6,FALSE),0)</f>
        <v>0</v>
      </c>
      <c r="CR718" s="1700">
        <f>IFERROR(VLOOKUP($A718,'2007'!$C$3:$M$238,7,FALSE),0)</f>
        <v>0</v>
      </c>
      <c r="CS718" s="1796">
        <f>IFERROR(VLOOKUP($A718,'2007'!$C$3:$M$238,8,FALSE),0)</f>
        <v>0</v>
      </c>
      <c r="CT718" s="1796">
        <f>IFERROR(VLOOKUP($A718,'2007'!$C$3:$M$238,9,FALSE),0)</f>
        <v>0</v>
      </c>
      <c r="CU718" s="1796">
        <f>IFERROR(VLOOKUP($A718,'2007'!$C$3:$M$238,10,FALSE),0)</f>
        <v>0</v>
      </c>
      <c r="CV718" s="1740">
        <f>IFERROR(VLOOKUP($A718,'2007'!$C$3:$M$238,11,FALSE),0)</f>
        <v>0</v>
      </c>
      <c r="CW718" s="1700">
        <f>IFERROR(VLOOKUP($A718,'2006'!$A$2:$F$200,2,FALSE),0)</f>
        <v>0</v>
      </c>
      <c r="CX718" s="1796">
        <f>IFERROR(VLOOKUP($A718,'2006'!$A$2:$F$200,4,FALSE),0)</f>
        <v>0</v>
      </c>
      <c r="CY718" s="1796">
        <f>IFERROR(VLOOKUP($A718,'2006'!$A$2:$F$200,5,FALSE),0)</f>
        <v>0</v>
      </c>
      <c r="CZ718" s="1740">
        <f>IFERROR(VLOOKUP($A718,'2006'!$A$2:$F$200,6,FALSE),0)</f>
        <v>0</v>
      </c>
      <c r="DA718" s="1700">
        <f>IFERROR(VLOOKUP($A718,'2005'!$C$3:$M$205,8,FALSE),0)</f>
        <v>0</v>
      </c>
      <c r="DB718" s="1796">
        <f>IFERROR(VLOOKUP($A718,'2005'!$C$3:$M$205,9,FALSE),0)</f>
        <v>0</v>
      </c>
      <c r="DC718" s="1796">
        <f>IFERROR(VLOOKUP($A718,'2005'!$C$3:$M$205,10,FALSE),0)</f>
        <v>0</v>
      </c>
      <c r="DD718" s="1740">
        <f>IFERROR(VLOOKUP($A718,'2005'!$C$3:$M$205,11,FALSE),0)</f>
        <v>0</v>
      </c>
      <c r="DE718" s="1700">
        <f>IFERROR(VLOOKUP($A718,'2004'!$C$3:$M$213,8,FALSE),0)</f>
        <v>0</v>
      </c>
      <c r="DF718" s="1796">
        <f>IFERROR(VLOOKUP($A718,'2004'!$C$3:$M$213,9,FALSE),0)</f>
        <v>0</v>
      </c>
      <c r="DG718" s="1796">
        <f>IFERROR(VLOOKUP($A718,'2004'!$C$3:$M$213,10,FALSE),0)</f>
        <v>0</v>
      </c>
      <c r="DH718" s="1740">
        <f>IFERROR(VLOOKUP($A718,'2004'!$C$3:$M$213,11,FALSE),0)</f>
        <v>0</v>
      </c>
      <c r="DI718" s="1700">
        <f>IFERROR(VLOOKUP($A718,'2003'!$C$3:$Q$214,12,FALSE),0)</f>
        <v>0</v>
      </c>
      <c r="DJ718" s="1796">
        <f>IFERROR(VLOOKUP($A718,'2003'!$C$3:$Q$214,13,FALSE),0)</f>
        <v>0</v>
      </c>
      <c r="DK718" s="1796">
        <f>IFERROR(VLOOKUP($A718,'2003'!$C$3:$Q$214,14,FALSE),0)</f>
        <v>0</v>
      </c>
      <c r="DL718" s="1740">
        <f>IFERROR(VLOOKUP($A718,'2003'!$C$3:$Q$214,15,FALSE),0)</f>
        <v>0</v>
      </c>
      <c r="DM718" s="1700">
        <f>IFERROR(VLOOKUP($A718,'2002'!$D$3:$R$214,12,FALSE),0)</f>
        <v>0</v>
      </c>
      <c r="DN718" s="1796">
        <f>IFERROR(VLOOKUP($A718,'2002'!$D$3:$R$214,13,FALSE),0)</f>
        <v>0</v>
      </c>
      <c r="DO718" s="1796">
        <f>IFERROR(VLOOKUP($A718,'2002'!$D$3:$R$214,14,FALSE),0)</f>
        <v>0</v>
      </c>
      <c r="DP718" s="1788">
        <f>IFERROR(VLOOKUP($A718,'2002'!$D$3:$R$214,15,FALSE),0)</f>
        <v>0</v>
      </c>
      <c r="DQ718" s="1700">
        <f>IFERROR(VLOOKUP($A718,'Pre 2002'!$C$3:$CK$382,84,FALSE),0)</f>
        <v>57</v>
      </c>
      <c r="DR718" s="1796">
        <f>IFERROR(VLOOKUP($A718,'Pre 2002'!$C$3:$CK$382,85,FALSE),0)</f>
        <v>23</v>
      </c>
      <c r="DS718" s="1796">
        <f>IFERROR(VLOOKUP($A718,'Pre 2002'!$C$3:$CK$382,86,FALSE),0)</f>
        <v>0</v>
      </c>
      <c r="DT718" s="1790">
        <f>IFERROR(VLOOKUP($A718,'Pre 2002'!$C$3:$CK$382,87,FALSE),0)</f>
        <v>0.40350877192982454</v>
      </c>
      <c r="DU718" s="1741">
        <f>IFERROR(VLOOKUP(A718,'Pre 2002'!$C$3:$CG$382,83,FALSE),0)</f>
        <v>1</v>
      </c>
    </row>
    <row r="719" spans="1:125">
      <c r="A719" s="1580" t="s">
        <v>2163</v>
      </c>
      <c r="B719" s="1562">
        <f t="shared" si="279"/>
        <v>187</v>
      </c>
      <c r="C719" s="1562">
        <f t="shared" si="280"/>
        <v>75</v>
      </c>
      <c r="D719" s="1562">
        <f t="shared" si="281"/>
        <v>0</v>
      </c>
      <c r="E719" s="1563">
        <f t="shared" si="282"/>
        <v>0.40106951871657753</v>
      </c>
      <c r="F719" s="1786">
        <f t="shared" si="283"/>
        <v>4</v>
      </c>
      <c r="G719" s="1595">
        <v>2013</v>
      </c>
      <c r="H719" s="1567">
        <f t="shared" si="274"/>
        <v>2</v>
      </c>
      <c r="I719" s="1734">
        <f t="shared" si="275"/>
        <v>127</v>
      </c>
      <c r="J719" s="1734">
        <f t="shared" si="276"/>
        <v>54</v>
      </c>
      <c r="K719" s="1734">
        <f t="shared" si="277"/>
        <v>0</v>
      </c>
      <c r="L719" s="1806">
        <f t="shared" si="278"/>
        <v>0.42519685039370081</v>
      </c>
      <c r="M719" s="1749">
        <v>13</v>
      </c>
      <c r="N719" s="1749">
        <v>0</v>
      </c>
      <c r="O719" s="1700">
        <f>IFERROR(VLOOKUP($A719,'2022'!$B$2:$K$174,3,FALSE),0)</f>
        <v>0</v>
      </c>
      <c r="P719" s="1858">
        <f>IFERROR(VLOOKUP($A719,'2022'!$B$2:$K$174,4,FALSE),0)</f>
        <v>0</v>
      </c>
      <c r="Q719" s="1858">
        <f>IFERROR(VLOOKUP($A719,'2022'!$B$2:$K$174,5,FALSE),0)</f>
        <v>0</v>
      </c>
      <c r="R719" s="1858">
        <f>IFERROR(VLOOKUP($A719,'2022'!$B$2:$K$174,8,FALSE),0)</f>
        <v>0</v>
      </c>
      <c r="S719" s="1740">
        <f>IFERROR(VLOOKUP($A719,'2022'!$B$2:$K$174,10,FALSE),0)</f>
        <v>0</v>
      </c>
      <c r="T719" s="1700">
        <f>IFERROR(VLOOKUP($A719,'2021'!$B$2:$K$174,3,FALSE),0)</f>
        <v>0</v>
      </c>
      <c r="U719" s="1843">
        <f>IFERROR(VLOOKUP($A719,'2021'!$B$2:$K$174,4,FALSE),0)</f>
        <v>0</v>
      </c>
      <c r="V719" s="1843">
        <f>IFERROR(VLOOKUP($A719,'2021'!$B$2:$K$174,5,FALSE),0)</f>
        <v>0</v>
      </c>
      <c r="W719" s="1843">
        <f>IFERROR(VLOOKUP($A719,'2021'!$B$2:$K$174,8,FALSE),0)</f>
        <v>0</v>
      </c>
      <c r="X719" s="1740">
        <f>IFERROR(VLOOKUP($A719,'2021'!$B$2:$K$174,10,FALSE),0)</f>
        <v>0</v>
      </c>
      <c r="Y719" s="1700">
        <f>IFERROR(VLOOKUP($A719,'2020'!$B$2:$K$170,3,FALSE),0)</f>
        <v>0</v>
      </c>
      <c r="Z719" s="1829">
        <f>IFERROR(VLOOKUP($A719,'2020'!$B$2:$K$170,4,FALSE),0)</f>
        <v>0</v>
      </c>
      <c r="AA719" s="1829">
        <f>IFERROR(VLOOKUP($A719,'2020'!$B$2:$K$170,5,FALSE),0)</f>
        <v>0</v>
      </c>
      <c r="AB719" s="1829">
        <f>IFERROR(VLOOKUP($A719,'2020'!$B$2:$K$170,8,FALSE),0)</f>
        <v>0</v>
      </c>
      <c r="AC719" s="1740">
        <f>IFERROR(VLOOKUP($A719,'2020'!$B$2:$K$170,10,FALSE),0)</f>
        <v>0</v>
      </c>
      <c r="AD719" s="1700">
        <f>IFERROR(VLOOKUP($A719,'2019'!$B$2:$K$170,3,FALSE),0)</f>
        <v>0</v>
      </c>
      <c r="AE719" s="1823">
        <f>IFERROR(VLOOKUP($A719,'2019'!$B$2:$K$170,4,FALSE),0)</f>
        <v>0</v>
      </c>
      <c r="AF719" s="1823">
        <f>IFERROR(VLOOKUP($A719,'2019'!$B$2:$K$170,5,FALSE),0)</f>
        <v>0</v>
      </c>
      <c r="AG719" s="1823">
        <f>IFERROR(VLOOKUP($A719,'2019'!$B$2:$K$170,8,FALSE),0)</f>
        <v>0</v>
      </c>
      <c r="AH719" s="1740">
        <f>IFERROR(VLOOKUP($A719,'2019'!$B$2:$K$170,10,FALSE),0)</f>
        <v>0</v>
      </c>
      <c r="AI719" s="1700">
        <f>IFERROR(VLOOKUP($A719,'2018'!$B$2:$K$170,3,FALSE),0)</f>
        <v>0</v>
      </c>
      <c r="AJ719" s="1821">
        <f>IFERROR(VLOOKUP($A719,'2018'!$B$2:$K$170,4,FALSE),0)</f>
        <v>0</v>
      </c>
      <c r="AK719" s="1821">
        <f>IFERROR(VLOOKUP($A719,'2018'!$B$2:$K$170,5,FALSE),0)</f>
        <v>0</v>
      </c>
      <c r="AL719" s="1821">
        <f>IFERROR(VLOOKUP($A719,'2018'!$B$2:$K$170,8,FALSE),0)</f>
        <v>0</v>
      </c>
      <c r="AM719" s="1740">
        <f>IFERROR(VLOOKUP($A719,'2018'!$B$2:$K$170,10,FALSE),0)</f>
        <v>0</v>
      </c>
      <c r="AN719" s="1700">
        <f>IFERROR(VLOOKUP($A719,'2017'!$B$2:$J$163,2,FALSE),0)</f>
        <v>0</v>
      </c>
      <c r="AO719" s="1815">
        <f>IFERROR(VLOOKUP($A719,'2017'!$B$2:$J$163,3,FALSE),0)</f>
        <v>0</v>
      </c>
      <c r="AP719" s="1815">
        <f>IFERROR(VLOOKUP($A719,'2017'!$B$2:$J$163,4,FALSE),0)</f>
        <v>0</v>
      </c>
      <c r="AQ719" s="1815">
        <f>IFERROR(VLOOKUP($A719,'2017'!$B$2:$J$163,7,FALSE),0)</f>
        <v>0</v>
      </c>
      <c r="AR719" s="1740">
        <f>IFERROR(VLOOKUP($A719,'2017'!$B$2:$J$163,9,FALSE),0)</f>
        <v>0</v>
      </c>
      <c r="AS719" s="1700">
        <f>IFERROR(VLOOKUP($A719,'2016'!$B$2:$K$165,3,FALSE),0)</f>
        <v>27</v>
      </c>
      <c r="AT719" s="1796">
        <f>IFERROR(VLOOKUP($A719,'2016'!$B$2:$K$165,4,FALSE),0)</f>
        <v>2</v>
      </c>
      <c r="AU719" s="1796">
        <f>IFERROR(VLOOKUP($A719,'2016'!$B$2:$K$165,5,FALSE),0)</f>
        <v>8</v>
      </c>
      <c r="AV719" s="1796">
        <f>IFERROR(VLOOKUP($A719,'2016'!$B$2:$K$165,8,FALSE),0)</f>
        <v>0</v>
      </c>
      <c r="AW719" s="1740">
        <f>IFERROR(VLOOKUP($A719,'2016'!$B$2:$K$165,10,FALSE),0)</f>
        <v>0.29599999999999999</v>
      </c>
      <c r="AX719" s="1700">
        <f>IFERROR(VLOOKUP($A719,'2015'!$B$2:$K$165,3,FALSE),0)</f>
        <v>33</v>
      </c>
      <c r="AY719" s="1796">
        <f>IFERROR(VLOOKUP($A719,'2015'!$B$2:$K$165,4,FALSE),0)</f>
        <v>6</v>
      </c>
      <c r="AZ719" s="1796">
        <f>IFERROR(VLOOKUP($A719,'2015'!$B$2:$K$165,5,FALSE),0)</f>
        <v>13</v>
      </c>
      <c r="BA719" s="1796">
        <f>IFERROR(VLOOKUP($A719,'2015'!$B$2:$K$165,8,FALSE),0)</f>
        <v>0</v>
      </c>
      <c r="BB719" s="1740">
        <f>IFERROR(VLOOKUP($A719,'2015'!$B$2:$K$165,10,FALSE),0)</f>
        <v>0.39393939393939392</v>
      </c>
      <c r="BC719" s="1700">
        <f>IFERROR(VLOOKUP($A719,'2014'!$B$2:$K$157,3,FALSE),0)</f>
        <v>73</v>
      </c>
      <c r="BD719" s="1796">
        <f>IFERROR(VLOOKUP($A719,'2014'!$B$2:$K$157,4,FALSE),0)</f>
        <v>20</v>
      </c>
      <c r="BE719" s="1796">
        <f>IFERROR(VLOOKUP($A719,'2014'!$B$2:$K$157,5,FALSE),0)</f>
        <v>31</v>
      </c>
      <c r="BF719" s="1796">
        <f>IFERROR(VLOOKUP($A719,'2014'!$B$2:$K$157,8,FALSE),0)</f>
        <v>0</v>
      </c>
      <c r="BG719" s="1740">
        <f>IFERROR(VLOOKUP($A719,'2014'!$B$2:$K$157,10,FALSE),0)</f>
        <v>0.42465753424657532</v>
      </c>
      <c r="BH719" s="1700">
        <f>IFERROR(VLOOKUP($A719,'2013'!$D$4:$I$249,2,FALSE),0)</f>
        <v>54</v>
      </c>
      <c r="BI719" s="1796">
        <f>IFERROR(VLOOKUP($A719,'2013'!$D$4:$I$249,3,FALSE),0)</f>
        <v>14</v>
      </c>
      <c r="BJ719" s="1796">
        <f>IFERROR(VLOOKUP($A719,'2013'!$D$4:$I$249,4,FALSE),0)</f>
        <v>23</v>
      </c>
      <c r="BK719" s="1796">
        <f>IFERROR(VLOOKUP($A719,'2013'!$D$4:$I$249,5,FALSE),0)</f>
        <v>0</v>
      </c>
      <c r="BL719" s="1740">
        <f>IFERROR(VLOOKUP($A719,'2013'!$D$4:$I$249,6,FALSE),0)</f>
        <v>0.42592592592592593</v>
      </c>
      <c r="BM719" s="1737">
        <f>IFERROR(VLOOKUP($A719,'2012'!$D$3:$O$172,2,FALSE),0)</f>
        <v>0</v>
      </c>
      <c r="BN719" s="1796">
        <f>IFERROR(VLOOKUP($A719,'2012'!$D$3:$O$172,3,FALSE),0)</f>
        <v>0</v>
      </c>
      <c r="BO719" s="1743">
        <f>IFERROR(VLOOKUP($A719,'2012'!$D$3:$O$172,4,FALSE),0)</f>
        <v>0</v>
      </c>
      <c r="BP719" s="1700">
        <f>IFERROR(VLOOKUP($A719,'2012'!$D$3:$O$172,5,FALSE),0)</f>
        <v>0</v>
      </c>
      <c r="BQ719" s="1796">
        <f>IFERROR(VLOOKUP($A719,'2012'!$D$3:$O$172,6,FALSE),0)</f>
        <v>0</v>
      </c>
      <c r="BR719" s="1796">
        <f>IFERROR(VLOOKUP($A719,'2012'!$D$3:$O$172,7,FALSE),0)</f>
        <v>0</v>
      </c>
      <c r="BS719" s="1796">
        <f>IFERROR(VLOOKUP($A719,'2012'!$D$3:$O$172,8,FALSE),0)</f>
        <v>0</v>
      </c>
      <c r="BT719" s="1740">
        <f>IFERROR(VLOOKUP($A719,'2012'!$D$3:$O$172,9,FALSE),0)</f>
        <v>0</v>
      </c>
      <c r="BU719" s="1737">
        <f>IFERROR(VLOOKUP($A719,'2012'!$D$3:$O$172,10,FALSE),0)</f>
        <v>0</v>
      </c>
      <c r="BV719" s="1796">
        <f>IFERROR(VLOOKUP($A719,'2012'!$D$3:$O$172,11,FALSE),0)</f>
        <v>0</v>
      </c>
      <c r="BW719" s="1743">
        <f>IFERROR(VLOOKUP($A719,'2012'!$D$3:$O$172,12,FALSE),0)</f>
        <v>0</v>
      </c>
      <c r="BX719" s="1700">
        <f>IFERROR(VLOOKUP($A719,'2011'!$D$4:$I$251,2,FALSE),0)</f>
        <v>0</v>
      </c>
      <c r="BY719" s="1796">
        <f>IFERROR(VLOOKUP($A719,'2011'!$D$4:$I$251,3,FALSE),0)</f>
        <v>0</v>
      </c>
      <c r="BZ719" s="1796">
        <f>IFERROR(VLOOKUP($A719,'2011'!$D$4:$I$251,4,FALSE),0)</f>
        <v>0</v>
      </c>
      <c r="CA719" s="1796">
        <f>IFERROR(VLOOKUP($A719,'2011'!$D$4:$I$251,5,FALSE),0)</f>
        <v>0</v>
      </c>
      <c r="CB719" s="1740">
        <f>IFERROR(VLOOKUP($A719,'2011'!$D$4:$I$251,6,FALSE),0)</f>
        <v>0</v>
      </c>
      <c r="CC719" s="1700">
        <f>IFERROR(VLOOKUP($A719,'2010'!$C$3:$H$234,2,FALSE),0)</f>
        <v>0</v>
      </c>
      <c r="CD719" s="1796">
        <f>IFERROR(VLOOKUP($A719,'2010'!$C$3:$H$234,3,FALSE),0)</f>
        <v>0</v>
      </c>
      <c r="CE719" s="1796">
        <f>IFERROR(VLOOKUP($A719,'2010'!$C$3:$H$234,4,FALSE),0)</f>
        <v>0</v>
      </c>
      <c r="CF719" s="1796">
        <f>IFERROR(VLOOKUP($A719,'2010'!$C$3:$H$234,5,FALSE),0)</f>
        <v>0</v>
      </c>
      <c r="CG719" s="1740">
        <f>IFERROR(VLOOKUP($A719,'2010'!$C$3:$H$234,6,FALSE),0)</f>
        <v>0</v>
      </c>
      <c r="CH719" s="1700">
        <f>IFERROR(VLOOKUP($A719,'2009'!$C$3:$H$242,2,FALSE),0)</f>
        <v>0</v>
      </c>
      <c r="CI719" s="1796">
        <f>IFERROR(VLOOKUP($A719,'2009'!$C$3:$H$242,3,FALSE),0)</f>
        <v>0</v>
      </c>
      <c r="CJ719" s="1796">
        <f>IFERROR(VLOOKUP($A719,'2009'!$C$3:$H$242,4,FALSE),0)</f>
        <v>0</v>
      </c>
      <c r="CK719" s="1796">
        <f>IFERROR(VLOOKUP($A719,'2009'!$C$3:$H$242,5,FALSE),0)</f>
        <v>0</v>
      </c>
      <c r="CL719" s="1740">
        <f>IFERROR(VLOOKUP($A719,'2009'!$C$3:$H$242,6,FALSE),0)</f>
        <v>0</v>
      </c>
      <c r="CM719" s="1700">
        <f>IFERROR(VLOOKUP($A719,'2008'!$C$3:$H$229,2,FALSE),0)</f>
        <v>0</v>
      </c>
      <c r="CN719" s="1796">
        <f>IFERROR(VLOOKUP($A719,'2008'!$C$3:$H$229,3,FALSE),0)</f>
        <v>0</v>
      </c>
      <c r="CO719" s="1796">
        <f>IFERROR(VLOOKUP($A719,'2008'!$C$3:$H$229,4,FALSE),0)</f>
        <v>0</v>
      </c>
      <c r="CP719" s="1796">
        <f>IFERROR(VLOOKUP($A719,'2008'!$C$3:$H$229,5,FALSE),0)</f>
        <v>0</v>
      </c>
      <c r="CQ719" s="1740">
        <f>IFERROR(VLOOKUP($A719,'2008'!$C$3:$H$229,6,FALSE),0)</f>
        <v>0</v>
      </c>
      <c r="CR719" s="1700">
        <f>IFERROR(VLOOKUP($A719,'2007'!$C$3:$M$238,7,FALSE),0)</f>
        <v>0</v>
      </c>
      <c r="CS719" s="1796">
        <f>IFERROR(VLOOKUP($A719,'2007'!$C$3:$M$238,8,FALSE),0)</f>
        <v>0</v>
      </c>
      <c r="CT719" s="1796">
        <f>IFERROR(VLOOKUP($A719,'2007'!$C$3:$M$238,9,FALSE),0)</f>
        <v>0</v>
      </c>
      <c r="CU719" s="1796">
        <f>IFERROR(VLOOKUP($A719,'2007'!$C$3:$M$238,10,FALSE),0)</f>
        <v>0</v>
      </c>
      <c r="CV719" s="1740">
        <f>IFERROR(VLOOKUP($A719,'2007'!$C$3:$M$238,11,FALSE),0)</f>
        <v>0</v>
      </c>
      <c r="CW719" s="1700">
        <f>IFERROR(VLOOKUP($A719,'2006'!$A$2:$F$200,2,FALSE),0)</f>
        <v>0</v>
      </c>
      <c r="CX719" s="1796">
        <f>IFERROR(VLOOKUP($A719,'2006'!$A$2:$F$200,4,FALSE),0)</f>
        <v>0</v>
      </c>
      <c r="CY719" s="1796">
        <f>IFERROR(VLOOKUP($A719,'2006'!$A$2:$F$200,5,FALSE),0)</f>
        <v>0</v>
      </c>
      <c r="CZ719" s="1740">
        <f>IFERROR(VLOOKUP($A719,'2006'!$A$2:$F$200,6,FALSE),0)</f>
        <v>0</v>
      </c>
      <c r="DA719" s="1700">
        <f>IFERROR(VLOOKUP($A719,'2005'!$C$3:$M$205,8,FALSE),0)</f>
        <v>0</v>
      </c>
      <c r="DB719" s="1796">
        <f>IFERROR(VLOOKUP($A719,'2005'!$C$3:$M$205,9,FALSE),0)</f>
        <v>0</v>
      </c>
      <c r="DC719" s="1796">
        <f>IFERROR(VLOOKUP($A719,'2005'!$C$3:$M$205,10,FALSE),0)</f>
        <v>0</v>
      </c>
      <c r="DD719" s="1740">
        <f>IFERROR(VLOOKUP($A719,'2005'!$C$3:$M$205,11,FALSE),0)</f>
        <v>0</v>
      </c>
      <c r="DE719" s="1700">
        <f>IFERROR(VLOOKUP($A719,'2004'!$C$3:$M$213,8,FALSE),0)</f>
        <v>0</v>
      </c>
      <c r="DF719" s="1796">
        <f>IFERROR(VLOOKUP($A719,'2004'!$C$3:$M$213,9,FALSE),0)</f>
        <v>0</v>
      </c>
      <c r="DG719" s="1796">
        <f>IFERROR(VLOOKUP($A719,'2004'!$C$3:$M$213,10,FALSE),0)</f>
        <v>0</v>
      </c>
      <c r="DH719" s="1740">
        <f>IFERROR(VLOOKUP($A719,'2004'!$C$3:$M$213,11,FALSE),0)</f>
        <v>0</v>
      </c>
      <c r="DI719" s="1700">
        <f>IFERROR(VLOOKUP($A719,'2003'!$C$3:$Q$214,12,FALSE),0)</f>
        <v>0</v>
      </c>
      <c r="DJ719" s="1796">
        <f>IFERROR(VLOOKUP($A719,'2003'!$C$3:$Q$214,13,FALSE),0)</f>
        <v>0</v>
      </c>
      <c r="DK719" s="1796">
        <f>IFERROR(VLOOKUP($A719,'2003'!$C$3:$Q$214,14,FALSE),0)</f>
        <v>0</v>
      </c>
      <c r="DL719" s="1740">
        <f>IFERROR(VLOOKUP($A719,'2003'!$C$3:$Q$214,15,FALSE),0)</f>
        <v>0</v>
      </c>
      <c r="DM719" s="1700">
        <f>IFERROR(VLOOKUP($A719,'2002'!$D$3:$R$214,12,FALSE),0)</f>
        <v>0</v>
      </c>
      <c r="DN719" s="1796">
        <f>IFERROR(VLOOKUP($A719,'2002'!$D$3:$R$214,13,FALSE),0)</f>
        <v>0</v>
      </c>
      <c r="DO719" s="1796">
        <f>IFERROR(VLOOKUP($A719,'2002'!$D$3:$R$214,14,FALSE),0)</f>
        <v>0</v>
      </c>
      <c r="DP719" s="1788">
        <f>IFERROR(VLOOKUP($A719,'2002'!$D$3:$R$214,15,FALSE),0)</f>
        <v>0</v>
      </c>
      <c r="DQ719" s="1700">
        <f>IFERROR(VLOOKUP($A719,'Pre 2002'!$C$3:$CK$382,84,FALSE),0)</f>
        <v>0</v>
      </c>
      <c r="DR719" s="1796">
        <f>IFERROR(VLOOKUP($A719,'Pre 2002'!$C$3:$CK$382,85,FALSE),0)</f>
        <v>0</v>
      </c>
      <c r="DS719" s="1796">
        <f>IFERROR(VLOOKUP($A719,'Pre 2002'!$C$3:$CK$382,86,FALSE),0)</f>
        <v>0</v>
      </c>
      <c r="DT719" s="1790">
        <f>IFERROR(VLOOKUP($A719,'Pre 2002'!$C$3:$CK$382,87,FALSE),0)</f>
        <v>0</v>
      </c>
      <c r="DU719" s="1741">
        <f>IFERROR(VLOOKUP(A719,'Pre 2002'!$C$3:$CG$382,83,FALSE),0)</f>
        <v>0</v>
      </c>
    </row>
    <row r="720" spans="1:125">
      <c r="A720" s="1579" t="s">
        <v>2015</v>
      </c>
      <c r="B720" s="1562">
        <f t="shared" si="279"/>
        <v>290</v>
      </c>
      <c r="C720" s="1562">
        <f t="shared" si="280"/>
        <v>116</v>
      </c>
      <c r="D720" s="1562">
        <f t="shared" si="281"/>
        <v>0</v>
      </c>
      <c r="E720" s="1563">
        <f t="shared" si="282"/>
        <v>0.4</v>
      </c>
      <c r="F720" s="1786">
        <f t="shared" si="283"/>
        <v>8</v>
      </c>
      <c r="G720" s="1595" t="s">
        <v>2159</v>
      </c>
      <c r="H720" s="1567">
        <f t="shared" si="274"/>
        <v>8</v>
      </c>
      <c r="I720" s="1734">
        <f t="shared" si="275"/>
        <v>290</v>
      </c>
      <c r="J720" s="1734">
        <f t="shared" si="276"/>
        <v>116</v>
      </c>
      <c r="K720" s="1734">
        <f t="shared" si="277"/>
        <v>0</v>
      </c>
      <c r="L720" s="1806">
        <f t="shared" si="278"/>
        <v>0.4</v>
      </c>
      <c r="O720" s="1700">
        <f>IFERROR(VLOOKUP($A720,'2022'!$B$2:$K$174,3,FALSE),0)</f>
        <v>0</v>
      </c>
      <c r="P720" s="1858">
        <f>IFERROR(VLOOKUP($A720,'2022'!$B$2:$K$174,4,FALSE),0)</f>
        <v>0</v>
      </c>
      <c r="Q720" s="1858">
        <f>IFERROR(VLOOKUP($A720,'2022'!$B$2:$K$174,5,FALSE),0)</f>
        <v>0</v>
      </c>
      <c r="R720" s="1858">
        <f>IFERROR(VLOOKUP($A720,'2022'!$B$2:$K$174,8,FALSE),0)</f>
        <v>0</v>
      </c>
      <c r="S720" s="1740">
        <f>IFERROR(VLOOKUP($A720,'2022'!$B$2:$K$174,10,FALSE),0)</f>
        <v>0</v>
      </c>
      <c r="T720" s="1700">
        <f>IFERROR(VLOOKUP($A720,'2021'!$B$2:$K$174,3,FALSE),0)</f>
        <v>0</v>
      </c>
      <c r="U720" s="1843">
        <f>IFERROR(VLOOKUP($A720,'2021'!$B$2:$K$174,4,FALSE),0)</f>
        <v>0</v>
      </c>
      <c r="V720" s="1843">
        <f>IFERROR(VLOOKUP($A720,'2021'!$B$2:$K$174,5,FALSE),0)</f>
        <v>0</v>
      </c>
      <c r="W720" s="1843">
        <f>IFERROR(VLOOKUP($A720,'2021'!$B$2:$K$174,8,FALSE),0)</f>
        <v>0</v>
      </c>
      <c r="X720" s="1740">
        <f>IFERROR(VLOOKUP($A720,'2021'!$B$2:$K$174,10,FALSE),0)</f>
        <v>0</v>
      </c>
      <c r="Y720" s="1700">
        <f>IFERROR(VLOOKUP($A720,'2020'!$B$2:$K$170,3,FALSE),0)</f>
        <v>0</v>
      </c>
      <c r="Z720" s="1829">
        <f>IFERROR(VLOOKUP($A720,'2020'!$B$2:$K$170,4,FALSE),0)</f>
        <v>0</v>
      </c>
      <c r="AA720" s="1829">
        <f>IFERROR(VLOOKUP($A720,'2020'!$B$2:$K$170,5,FALSE),0)</f>
        <v>0</v>
      </c>
      <c r="AB720" s="1829">
        <f>IFERROR(VLOOKUP($A720,'2020'!$B$2:$K$170,8,FALSE),0)</f>
        <v>0</v>
      </c>
      <c r="AC720" s="1740">
        <f>IFERROR(VLOOKUP($A720,'2020'!$B$2:$K$170,10,FALSE),0)</f>
        <v>0</v>
      </c>
      <c r="AD720" s="1700">
        <f>IFERROR(VLOOKUP($A720,'2019'!$B$2:$K$170,3,FALSE),0)</f>
        <v>0</v>
      </c>
      <c r="AE720" s="1823">
        <f>IFERROR(VLOOKUP($A720,'2019'!$B$2:$K$170,4,FALSE),0)</f>
        <v>0</v>
      </c>
      <c r="AF720" s="1823">
        <f>IFERROR(VLOOKUP($A720,'2019'!$B$2:$K$170,5,FALSE),0)</f>
        <v>0</v>
      </c>
      <c r="AG720" s="1823">
        <f>IFERROR(VLOOKUP($A720,'2019'!$B$2:$K$170,8,FALSE),0)</f>
        <v>0</v>
      </c>
      <c r="AH720" s="1740">
        <f>IFERROR(VLOOKUP($A720,'2019'!$B$2:$K$170,10,FALSE),0)</f>
        <v>0</v>
      </c>
      <c r="AI720" s="1700">
        <f>IFERROR(VLOOKUP($A720,'2018'!$B$2:$K$170,3,FALSE),0)</f>
        <v>0</v>
      </c>
      <c r="AJ720" s="1821">
        <f>IFERROR(VLOOKUP($A720,'2018'!$B$2:$K$170,4,FALSE),0)</f>
        <v>0</v>
      </c>
      <c r="AK720" s="1821">
        <f>IFERROR(VLOOKUP($A720,'2018'!$B$2:$K$170,5,FALSE),0)</f>
        <v>0</v>
      </c>
      <c r="AL720" s="1821">
        <f>IFERROR(VLOOKUP($A720,'2018'!$B$2:$K$170,8,FALSE),0)</f>
        <v>0</v>
      </c>
      <c r="AM720" s="1740">
        <f>IFERROR(VLOOKUP($A720,'2018'!$B$2:$K$170,10,FALSE),0)</f>
        <v>0</v>
      </c>
      <c r="AN720" s="1700">
        <f>IFERROR(VLOOKUP($A720,'2017'!$B$2:$J$163,2,FALSE),0)</f>
        <v>0</v>
      </c>
      <c r="AO720" s="1815">
        <f>IFERROR(VLOOKUP($A720,'2017'!$B$2:$J$163,3,FALSE),0)</f>
        <v>0</v>
      </c>
      <c r="AP720" s="1815">
        <f>IFERROR(VLOOKUP($A720,'2017'!$B$2:$J$163,4,FALSE),0)</f>
        <v>0</v>
      </c>
      <c r="AQ720" s="1815">
        <f>IFERROR(VLOOKUP($A720,'2017'!$B$2:$J$163,7,FALSE),0)</f>
        <v>0</v>
      </c>
      <c r="AR720" s="1740">
        <f>IFERROR(VLOOKUP($A720,'2017'!$B$2:$J$163,9,FALSE),0)</f>
        <v>0</v>
      </c>
      <c r="AS720" s="1700">
        <f>IFERROR(VLOOKUP($A720,'2016'!$B$2:$K$165,3,FALSE),0)</f>
        <v>0</v>
      </c>
      <c r="AT720" s="1796">
        <f>IFERROR(VLOOKUP($A720,'2016'!$B$2:$K$165,4,FALSE),0)</f>
        <v>0</v>
      </c>
      <c r="AU720" s="1796">
        <f>IFERROR(VLOOKUP($A720,'2016'!$B$2:$K$165,5,FALSE),0)</f>
        <v>0</v>
      </c>
      <c r="AV720" s="1796">
        <f>IFERROR(VLOOKUP($A720,'2016'!$B$2:$K$165,8,FALSE),0)</f>
        <v>0</v>
      </c>
      <c r="AW720" s="1740">
        <f>IFERROR(VLOOKUP($A720,'2016'!$B$2:$K$165,10,FALSE),0)</f>
        <v>0</v>
      </c>
      <c r="AX720" s="1700">
        <f>IFERROR(VLOOKUP($A720,'2015'!$B$2:$K$165,3,FALSE),0)</f>
        <v>0</v>
      </c>
      <c r="AY720" s="1796">
        <f>IFERROR(VLOOKUP($A720,'2015'!$B$2:$K$165,4,FALSE),0)</f>
        <v>0</v>
      </c>
      <c r="AZ720" s="1796">
        <f>IFERROR(VLOOKUP($A720,'2015'!$B$2:$K$165,5,FALSE),0)</f>
        <v>0</v>
      </c>
      <c r="BA720" s="1796">
        <f>IFERROR(VLOOKUP($A720,'2015'!$B$2:$K$165,8,FALSE),0)</f>
        <v>0</v>
      </c>
      <c r="BB720" s="1740">
        <f>IFERROR(VLOOKUP($A720,'2015'!$B$2:$K$165,10,FALSE),0)</f>
        <v>0</v>
      </c>
      <c r="BC720" s="1700">
        <f>IFERROR(VLOOKUP($A720,'2014'!$B$2:$K$157,3,FALSE),0)</f>
        <v>0</v>
      </c>
      <c r="BD720" s="1796">
        <f>IFERROR(VLOOKUP($A720,'2014'!$B$2:$K$157,4,FALSE),0)</f>
        <v>0</v>
      </c>
      <c r="BE720" s="1796">
        <f>IFERROR(VLOOKUP($A720,'2014'!$B$2:$K$157,5,FALSE),0)</f>
        <v>0</v>
      </c>
      <c r="BF720" s="1796">
        <f>IFERROR(VLOOKUP($A720,'2014'!$B$2:$K$157,8,FALSE),0)</f>
        <v>0</v>
      </c>
      <c r="BG720" s="1740">
        <f>IFERROR(VLOOKUP($A720,'2014'!$B$2:$K$157,10,FALSE),0)</f>
        <v>0</v>
      </c>
      <c r="BH720" s="1700">
        <f>IFERROR(VLOOKUP($A720,'2013'!$D$4:$I$249,2,FALSE),0)</f>
        <v>0</v>
      </c>
      <c r="BI720" s="1796">
        <f>IFERROR(VLOOKUP($A720,'2013'!$D$4:$I$249,3,FALSE),0)</f>
        <v>0</v>
      </c>
      <c r="BJ720" s="1796">
        <f>IFERROR(VLOOKUP($A720,'2013'!$D$4:$I$249,4,FALSE),0)</f>
        <v>0</v>
      </c>
      <c r="BK720" s="1796">
        <f>IFERROR(VLOOKUP($A720,'2013'!$D$4:$I$249,5,FALSE),0)</f>
        <v>0</v>
      </c>
      <c r="BL720" s="1740">
        <f>IFERROR(VLOOKUP($A720,'2013'!$D$4:$I$249,6,FALSE),0)</f>
        <v>0</v>
      </c>
      <c r="BM720" s="1737">
        <f>IFERROR(VLOOKUP($A720,'2012'!$D$3:$O$172,2,FALSE),0)</f>
        <v>0</v>
      </c>
      <c r="BN720" s="1796">
        <f>IFERROR(VLOOKUP($A720,'2012'!$D$3:$O$172,3,FALSE),0)</f>
        <v>0</v>
      </c>
      <c r="BO720" s="1743">
        <f>IFERROR(VLOOKUP($A720,'2012'!$D$3:$O$172,4,FALSE),0)</f>
        <v>0</v>
      </c>
      <c r="BP720" s="1700">
        <f>IFERROR(VLOOKUP($A720,'2012'!$D$3:$O$172,5,FALSE),0)</f>
        <v>0</v>
      </c>
      <c r="BQ720" s="1796">
        <f>IFERROR(VLOOKUP($A720,'2012'!$D$3:$O$172,6,FALSE),0)</f>
        <v>0</v>
      </c>
      <c r="BR720" s="1796">
        <f>IFERROR(VLOOKUP($A720,'2012'!$D$3:$O$172,7,FALSE),0)</f>
        <v>0</v>
      </c>
      <c r="BS720" s="1796">
        <f>IFERROR(VLOOKUP($A720,'2012'!$D$3:$O$172,8,FALSE),0)</f>
        <v>0</v>
      </c>
      <c r="BT720" s="1740">
        <f>IFERROR(VLOOKUP($A720,'2012'!$D$3:$O$172,9,FALSE),0)</f>
        <v>0</v>
      </c>
      <c r="BV720" s="1796"/>
      <c r="BX720" s="1700">
        <f>IFERROR(VLOOKUP($A720,'2011'!$D$4:$I$251,2,FALSE),0)</f>
        <v>0</v>
      </c>
      <c r="BY720" s="1796">
        <f>IFERROR(VLOOKUP($A720,'2011'!$D$4:$I$251,3,FALSE),0)</f>
        <v>0</v>
      </c>
      <c r="BZ720" s="1796">
        <f>IFERROR(VLOOKUP($A720,'2011'!$D$4:$I$251,4,FALSE),0)</f>
        <v>0</v>
      </c>
      <c r="CA720" s="1796">
        <f>IFERROR(VLOOKUP($A720,'2011'!$D$4:$I$251,5,FALSE),0)</f>
        <v>0</v>
      </c>
      <c r="CB720" s="1740">
        <f>IFERROR(VLOOKUP($A720,'2011'!$D$4:$I$251,6,FALSE),0)</f>
        <v>0</v>
      </c>
      <c r="CC720" s="1700">
        <f>IFERROR(VLOOKUP($A720,'2010'!$C$3:$H$234,2,FALSE),0)</f>
        <v>0</v>
      </c>
      <c r="CD720" s="1796">
        <f>IFERROR(VLOOKUP($A720,'2010'!$C$3:$H$234,3,FALSE),0)</f>
        <v>0</v>
      </c>
      <c r="CE720" s="1796">
        <f>IFERROR(VLOOKUP($A720,'2010'!$C$3:$H$234,4,FALSE),0)</f>
        <v>0</v>
      </c>
      <c r="CF720" s="1796">
        <f>IFERROR(VLOOKUP($A720,'2010'!$C$3:$H$234,5,FALSE),0)</f>
        <v>0</v>
      </c>
      <c r="CG720" s="1740">
        <f>IFERROR(VLOOKUP($A720,'2010'!$C$3:$H$234,6,FALSE),0)</f>
        <v>0</v>
      </c>
      <c r="CH720" s="1700">
        <f>IFERROR(VLOOKUP($A720,'2009'!$C$3:$H$242,2,FALSE),0)</f>
        <v>0</v>
      </c>
      <c r="CI720" s="1796">
        <f>IFERROR(VLOOKUP($A720,'2009'!$C$3:$H$242,3,FALSE),0)</f>
        <v>0</v>
      </c>
      <c r="CJ720" s="1796">
        <f>IFERROR(VLOOKUP($A720,'2009'!$C$3:$H$242,4,FALSE),0)</f>
        <v>0</v>
      </c>
      <c r="CK720" s="1796">
        <f>IFERROR(VLOOKUP($A720,'2009'!$C$3:$H$242,5,FALSE),0)</f>
        <v>0</v>
      </c>
      <c r="CL720" s="1740">
        <f>IFERROR(VLOOKUP($A720,'2009'!$C$3:$H$242,6,FALSE),0)</f>
        <v>0</v>
      </c>
      <c r="CM720" s="1700">
        <f>IFERROR(VLOOKUP($A720,'2008'!$C$3:$H$229,2,FALSE),0)</f>
        <v>0</v>
      </c>
      <c r="CN720" s="1796">
        <f>IFERROR(VLOOKUP($A720,'2008'!$C$3:$H$229,3,FALSE),0)</f>
        <v>0</v>
      </c>
      <c r="CO720" s="1796">
        <f>IFERROR(VLOOKUP($A720,'2008'!$C$3:$H$229,4,FALSE),0)</f>
        <v>0</v>
      </c>
      <c r="CP720" s="1796">
        <f>IFERROR(VLOOKUP($A720,'2008'!$C$3:$H$229,5,FALSE),0)</f>
        <v>0</v>
      </c>
      <c r="CQ720" s="1740">
        <f>IFERROR(VLOOKUP($A720,'2008'!$C$3:$H$229,6,FALSE),0)</f>
        <v>0</v>
      </c>
      <c r="CR720" s="1700">
        <f>IFERROR(VLOOKUP($A720,'2007'!$C$3:$M$238,7,FALSE),0)</f>
        <v>0</v>
      </c>
      <c r="CS720" s="1796">
        <f>IFERROR(VLOOKUP($A720,'2007'!$C$3:$M$238,8,FALSE),0)</f>
        <v>0</v>
      </c>
      <c r="CT720" s="1796">
        <f>IFERROR(VLOOKUP($A720,'2007'!$C$3:$M$238,9,FALSE),0)</f>
        <v>0</v>
      </c>
      <c r="CU720" s="1796">
        <f>IFERROR(VLOOKUP($A720,'2007'!$C$3:$M$238,10,FALSE),0)</f>
        <v>0</v>
      </c>
      <c r="CV720" s="1740">
        <f>IFERROR(VLOOKUP($A720,'2007'!$C$3:$M$238,11,FALSE),0)</f>
        <v>0</v>
      </c>
      <c r="CW720" s="1700">
        <f>IFERROR(VLOOKUP($A720,'2006'!$A$2:$F$200,2,FALSE),0)</f>
        <v>0</v>
      </c>
      <c r="CX720" s="1796">
        <f>IFERROR(VLOOKUP($A720,'2006'!$A$2:$F$200,4,FALSE),0)</f>
        <v>0</v>
      </c>
      <c r="CY720" s="1796">
        <f>IFERROR(VLOOKUP($A720,'2006'!$A$2:$F$200,5,FALSE),0)</f>
        <v>0</v>
      </c>
      <c r="CZ720" s="1740">
        <f>IFERROR(VLOOKUP($A720,'2006'!$A$2:$F$200,6,FALSE),0)</f>
        <v>0</v>
      </c>
      <c r="DA720" s="1700">
        <f>IFERROR(VLOOKUP($A720,'2005'!$C$3:$M$205,8,FALSE),0)</f>
        <v>0</v>
      </c>
      <c r="DB720" s="1796">
        <f>IFERROR(VLOOKUP($A720,'2005'!$C$3:$M$205,9,FALSE),0)</f>
        <v>0</v>
      </c>
      <c r="DC720" s="1796">
        <f>IFERROR(VLOOKUP($A720,'2005'!$C$3:$M$205,10,FALSE),0)</f>
        <v>0</v>
      </c>
      <c r="DD720" s="1740">
        <f>IFERROR(VLOOKUP($A720,'2005'!$C$3:$M$205,11,FALSE),0)</f>
        <v>0</v>
      </c>
      <c r="DE720" s="1700">
        <f>IFERROR(VLOOKUP($A720,'2004'!$C$3:$M$213,8,FALSE),0)</f>
        <v>0</v>
      </c>
      <c r="DF720" s="1796">
        <f>IFERROR(VLOOKUP($A720,'2004'!$C$3:$M$213,9,FALSE),0)</f>
        <v>0</v>
      </c>
      <c r="DG720" s="1796">
        <f>IFERROR(VLOOKUP($A720,'2004'!$C$3:$M$213,10,FALSE),0)</f>
        <v>0</v>
      </c>
      <c r="DH720" s="1740">
        <f>IFERROR(VLOOKUP($A720,'2004'!$C$3:$M$213,11,FALSE),0)</f>
        <v>0</v>
      </c>
      <c r="DI720" s="1700">
        <f>IFERROR(VLOOKUP($A720,'2003'!$C$3:$Q$214,12,FALSE),0)</f>
        <v>0</v>
      </c>
      <c r="DJ720" s="1796">
        <f>IFERROR(VLOOKUP($A720,'2003'!$C$3:$Q$214,13,FALSE),0)</f>
        <v>0</v>
      </c>
      <c r="DK720" s="1796">
        <f>IFERROR(VLOOKUP($A720,'2003'!$C$3:$Q$214,14,FALSE),0)</f>
        <v>0</v>
      </c>
      <c r="DL720" s="1740">
        <f>IFERROR(VLOOKUP($A720,'2003'!$C$3:$Q$214,15,FALSE),0)</f>
        <v>0</v>
      </c>
      <c r="DM720" s="1700">
        <f>IFERROR(VLOOKUP($A720,'2002'!$D$3:$R$214,12,FALSE),0)</f>
        <v>0</v>
      </c>
      <c r="DN720" s="1796">
        <f>IFERROR(VLOOKUP($A720,'2002'!$D$3:$R$214,13,FALSE),0)</f>
        <v>0</v>
      </c>
      <c r="DO720" s="1796">
        <f>IFERROR(VLOOKUP($A720,'2002'!$D$3:$R$214,14,FALSE),0)</f>
        <v>0</v>
      </c>
      <c r="DP720" s="1788">
        <f>IFERROR(VLOOKUP($A720,'2002'!$D$3:$R$214,15,FALSE),0)</f>
        <v>0</v>
      </c>
      <c r="DQ720" s="1700">
        <f>IFERROR(VLOOKUP($A720,'Pre 2002'!$C$3:$CK$382,84,FALSE),0)</f>
        <v>290</v>
      </c>
      <c r="DR720" s="1796">
        <f>IFERROR(VLOOKUP($A720,'Pre 2002'!$C$3:$CK$382,85,FALSE),0)</f>
        <v>116</v>
      </c>
      <c r="DS720" s="1796">
        <f>IFERROR(VLOOKUP($A720,'Pre 2002'!$C$3:$CK$382,86,FALSE),0)</f>
        <v>0</v>
      </c>
      <c r="DT720" s="1790">
        <f>IFERROR(VLOOKUP($A720,'Pre 2002'!$C$3:$CK$382,87,FALSE),0)</f>
        <v>0.4</v>
      </c>
      <c r="DU720" s="1741">
        <f>IFERROR(VLOOKUP(A720,'Pre 2002'!$C$3:$CG$382,83,FALSE),0)</f>
        <v>8</v>
      </c>
    </row>
    <row r="721" spans="1:125">
      <c r="A721" s="1855" t="s">
        <v>2011</v>
      </c>
      <c r="B721" s="1562">
        <f t="shared" si="279"/>
        <v>135</v>
      </c>
      <c r="C721" s="1562">
        <f t="shared" si="280"/>
        <v>54</v>
      </c>
      <c r="D721" s="1562">
        <f t="shared" si="281"/>
        <v>0</v>
      </c>
      <c r="E721" s="1563">
        <f t="shared" si="282"/>
        <v>0.4</v>
      </c>
      <c r="F721" s="1786">
        <f t="shared" si="283"/>
        <v>5</v>
      </c>
      <c r="G721" s="1595" t="s">
        <v>2159</v>
      </c>
      <c r="H721" s="1567">
        <f t="shared" si="274"/>
        <v>5</v>
      </c>
      <c r="I721" s="1734">
        <f t="shared" si="275"/>
        <v>135</v>
      </c>
      <c r="J721" s="1734">
        <f t="shared" si="276"/>
        <v>54</v>
      </c>
      <c r="K721" s="1734">
        <f t="shared" si="277"/>
        <v>0</v>
      </c>
      <c r="L721" s="1806">
        <f t="shared" si="278"/>
        <v>0.4</v>
      </c>
      <c r="O721" s="1700">
        <f>IFERROR(VLOOKUP($A721,'2022'!$B$2:$K$174,3,FALSE),0)</f>
        <v>0</v>
      </c>
      <c r="P721" s="1858">
        <f>IFERROR(VLOOKUP($A721,'2022'!$B$2:$K$174,4,FALSE),0)</f>
        <v>0</v>
      </c>
      <c r="Q721" s="1858">
        <f>IFERROR(VLOOKUP($A721,'2022'!$B$2:$K$174,5,FALSE),0)</f>
        <v>0</v>
      </c>
      <c r="R721" s="1858">
        <f>IFERROR(VLOOKUP($A721,'2022'!$B$2:$K$174,8,FALSE),0)</f>
        <v>0</v>
      </c>
      <c r="S721" s="1740">
        <f>IFERROR(VLOOKUP($A721,'2022'!$B$2:$K$174,10,FALSE),0)</f>
        <v>0</v>
      </c>
      <c r="T721" s="1700">
        <f>IFERROR(VLOOKUP($A721,'2021'!$B$2:$K$174,3,FALSE),0)</f>
        <v>0</v>
      </c>
      <c r="U721" s="1843">
        <f>IFERROR(VLOOKUP($A721,'2021'!$B$2:$K$174,4,FALSE),0)</f>
        <v>0</v>
      </c>
      <c r="V721" s="1843">
        <f>IFERROR(VLOOKUP($A721,'2021'!$B$2:$K$174,5,FALSE),0)</f>
        <v>0</v>
      </c>
      <c r="W721" s="1843">
        <f>IFERROR(VLOOKUP($A721,'2021'!$B$2:$K$174,8,FALSE),0)</f>
        <v>0</v>
      </c>
      <c r="X721" s="1740">
        <f>IFERROR(VLOOKUP($A721,'2021'!$B$2:$K$174,10,FALSE),0)</f>
        <v>0</v>
      </c>
      <c r="Y721" s="1700">
        <f>IFERROR(VLOOKUP($A721,'2020'!$B$2:$K$170,3,FALSE),0)</f>
        <v>0</v>
      </c>
      <c r="Z721" s="1829">
        <f>IFERROR(VLOOKUP($A721,'2020'!$B$2:$K$170,4,FALSE),0)</f>
        <v>0</v>
      </c>
      <c r="AA721" s="1829">
        <f>IFERROR(VLOOKUP($A721,'2020'!$B$2:$K$170,5,FALSE),0)</f>
        <v>0</v>
      </c>
      <c r="AB721" s="1829">
        <f>IFERROR(VLOOKUP($A721,'2020'!$B$2:$K$170,8,FALSE),0)</f>
        <v>0</v>
      </c>
      <c r="AC721" s="1740">
        <f>IFERROR(VLOOKUP($A721,'2020'!$B$2:$K$170,10,FALSE),0)</f>
        <v>0</v>
      </c>
      <c r="AD721" s="1700">
        <f>IFERROR(VLOOKUP($A721,'2019'!$B$2:$K$170,3,FALSE),0)</f>
        <v>0</v>
      </c>
      <c r="AE721" s="1823">
        <f>IFERROR(VLOOKUP($A721,'2019'!$B$2:$K$170,4,FALSE),0)</f>
        <v>0</v>
      </c>
      <c r="AF721" s="1823">
        <f>IFERROR(VLOOKUP($A721,'2019'!$B$2:$K$170,5,FALSE),0)</f>
        <v>0</v>
      </c>
      <c r="AG721" s="1823">
        <f>IFERROR(VLOOKUP($A721,'2019'!$B$2:$K$170,8,FALSE),0)</f>
        <v>0</v>
      </c>
      <c r="AH721" s="1740">
        <f>IFERROR(VLOOKUP($A721,'2019'!$B$2:$K$170,10,FALSE),0)</f>
        <v>0</v>
      </c>
      <c r="AI721" s="1700">
        <f>IFERROR(VLOOKUP($A721,'2018'!$B$2:$K$170,3,FALSE),0)</f>
        <v>0</v>
      </c>
      <c r="AJ721" s="1821">
        <f>IFERROR(VLOOKUP($A721,'2018'!$B$2:$K$170,4,FALSE),0)</f>
        <v>0</v>
      </c>
      <c r="AK721" s="1821">
        <f>IFERROR(VLOOKUP($A721,'2018'!$B$2:$K$170,5,FALSE),0)</f>
        <v>0</v>
      </c>
      <c r="AL721" s="1821">
        <f>IFERROR(VLOOKUP($A721,'2018'!$B$2:$K$170,8,FALSE),0)</f>
        <v>0</v>
      </c>
      <c r="AM721" s="1740">
        <f>IFERROR(VLOOKUP($A721,'2018'!$B$2:$K$170,10,FALSE),0)</f>
        <v>0</v>
      </c>
      <c r="AN721" s="1700">
        <f>IFERROR(VLOOKUP($A721,'2017'!$B$2:$J$163,2,FALSE),0)</f>
        <v>0</v>
      </c>
      <c r="AO721" s="1815">
        <f>IFERROR(VLOOKUP($A721,'2017'!$B$2:$J$163,3,FALSE),0)</f>
        <v>0</v>
      </c>
      <c r="AP721" s="1815">
        <f>IFERROR(VLOOKUP($A721,'2017'!$B$2:$J$163,4,FALSE),0)</f>
        <v>0</v>
      </c>
      <c r="AQ721" s="1815">
        <f>IFERROR(VLOOKUP($A721,'2017'!$B$2:$J$163,7,FALSE),0)</f>
        <v>0</v>
      </c>
      <c r="AR721" s="1740">
        <f>IFERROR(VLOOKUP($A721,'2017'!$B$2:$J$163,9,FALSE),0)</f>
        <v>0</v>
      </c>
      <c r="AS721" s="1700">
        <f>IFERROR(VLOOKUP($A721,'2016'!$B$2:$K$165,3,FALSE),0)</f>
        <v>0</v>
      </c>
      <c r="AT721" s="1796">
        <f>IFERROR(VLOOKUP($A721,'2016'!$B$2:$K$165,4,FALSE),0)</f>
        <v>0</v>
      </c>
      <c r="AU721" s="1796">
        <f>IFERROR(VLOOKUP($A721,'2016'!$B$2:$K$165,5,FALSE),0)</f>
        <v>0</v>
      </c>
      <c r="AV721" s="1796">
        <f>IFERROR(VLOOKUP($A721,'2016'!$B$2:$K$165,8,FALSE),0)</f>
        <v>0</v>
      </c>
      <c r="AW721" s="1740">
        <f>IFERROR(VLOOKUP($A721,'2016'!$B$2:$K$165,10,FALSE),0)</f>
        <v>0</v>
      </c>
      <c r="AX721" s="1700">
        <f>IFERROR(VLOOKUP($A721,'2015'!$B$2:$K$165,3,FALSE),0)</f>
        <v>0</v>
      </c>
      <c r="AY721" s="1796">
        <f>IFERROR(VLOOKUP($A721,'2015'!$B$2:$K$165,4,FALSE),0)</f>
        <v>0</v>
      </c>
      <c r="AZ721" s="1796">
        <f>IFERROR(VLOOKUP($A721,'2015'!$B$2:$K$165,5,FALSE),0)</f>
        <v>0</v>
      </c>
      <c r="BA721" s="1796">
        <f>IFERROR(VLOOKUP($A721,'2015'!$B$2:$K$165,8,FALSE),0)</f>
        <v>0</v>
      </c>
      <c r="BB721" s="1740">
        <f>IFERROR(VLOOKUP($A721,'2015'!$B$2:$K$165,10,FALSE),0)</f>
        <v>0</v>
      </c>
      <c r="BC721" s="1700">
        <f>IFERROR(VLOOKUP($A721,'2014'!$B$2:$K$157,3,FALSE),0)</f>
        <v>0</v>
      </c>
      <c r="BD721" s="1796">
        <f>IFERROR(VLOOKUP($A721,'2014'!$B$2:$K$157,4,FALSE),0)</f>
        <v>0</v>
      </c>
      <c r="BE721" s="1796">
        <f>IFERROR(VLOOKUP($A721,'2014'!$B$2:$K$157,5,FALSE),0)</f>
        <v>0</v>
      </c>
      <c r="BF721" s="1796">
        <f>IFERROR(VLOOKUP($A721,'2014'!$B$2:$K$157,8,FALSE),0)</f>
        <v>0</v>
      </c>
      <c r="BG721" s="1740">
        <f>IFERROR(VLOOKUP($A721,'2014'!$B$2:$K$157,10,FALSE),0)</f>
        <v>0</v>
      </c>
      <c r="BH721" s="1700">
        <f>IFERROR(VLOOKUP($A721,'2013'!$D$4:$I$249,2,FALSE),0)</f>
        <v>0</v>
      </c>
      <c r="BI721" s="1796">
        <f>IFERROR(VLOOKUP($A721,'2013'!$D$4:$I$249,3,FALSE),0)</f>
        <v>0</v>
      </c>
      <c r="BJ721" s="1796">
        <f>IFERROR(VLOOKUP($A721,'2013'!$D$4:$I$249,4,FALSE),0)</f>
        <v>0</v>
      </c>
      <c r="BK721" s="1796">
        <f>IFERROR(VLOOKUP($A721,'2013'!$D$4:$I$249,5,FALSE),0)</f>
        <v>0</v>
      </c>
      <c r="BL721" s="1740">
        <f>IFERROR(VLOOKUP($A721,'2013'!$D$4:$I$249,6,FALSE),0)</f>
        <v>0</v>
      </c>
      <c r="BM721" s="1737">
        <f>IFERROR(VLOOKUP($A721,'2012'!$D$3:$O$172,2,FALSE),0)</f>
        <v>0</v>
      </c>
      <c r="BN721" s="1796">
        <f>IFERROR(VLOOKUP($A721,'2012'!$D$3:$O$172,3,FALSE),0)</f>
        <v>0</v>
      </c>
      <c r="BO721" s="1743">
        <f>IFERROR(VLOOKUP($A721,'2012'!$D$3:$O$172,4,FALSE),0)</f>
        <v>0</v>
      </c>
      <c r="BP721" s="1700">
        <f>IFERROR(VLOOKUP($A721,'2012'!$D$3:$O$172,5,FALSE),0)</f>
        <v>0</v>
      </c>
      <c r="BQ721" s="1796">
        <f>IFERROR(VLOOKUP($A721,'2012'!$D$3:$O$172,6,FALSE),0)</f>
        <v>0</v>
      </c>
      <c r="BR721" s="1796">
        <f>IFERROR(VLOOKUP($A721,'2012'!$D$3:$O$172,7,FALSE),0)</f>
        <v>0</v>
      </c>
      <c r="BS721" s="1796">
        <f>IFERROR(VLOOKUP($A721,'2012'!$D$3:$O$172,8,FALSE),0)</f>
        <v>0</v>
      </c>
      <c r="BT721" s="1740">
        <f>IFERROR(VLOOKUP($A721,'2012'!$D$3:$O$172,9,FALSE),0)</f>
        <v>0</v>
      </c>
      <c r="BV721" s="1796"/>
      <c r="BX721" s="1700">
        <f>IFERROR(VLOOKUP($A721,'2011'!$D$4:$I$251,2,FALSE),0)</f>
        <v>0</v>
      </c>
      <c r="BY721" s="1796">
        <f>IFERROR(VLOOKUP($A721,'2011'!$D$4:$I$251,3,FALSE),0)</f>
        <v>0</v>
      </c>
      <c r="BZ721" s="1796">
        <f>IFERROR(VLOOKUP($A721,'2011'!$D$4:$I$251,4,FALSE),0)</f>
        <v>0</v>
      </c>
      <c r="CA721" s="1796">
        <f>IFERROR(VLOOKUP($A721,'2011'!$D$4:$I$251,5,FALSE),0)</f>
        <v>0</v>
      </c>
      <c r="CB721" s="1740">
        <f>IFERROR(VLOOKUP($A721,'2011'!$D$4:$I$251,6,FALSE),0)</f>
        <v>0</v>
      </c>
      <c r="CC721" s="1700">
        <f>IFERROR(VLOOKUP($A721,'2010'!$C$3:$H$234,2,FALSE),0)</f>
        <v>0</v>
      </c>
      <c r="CD721" s="1796">
        <f>IFERROR(VLOOKUP($A721,'2010'!$C$3:$H$234,3,FALSE),0)</f>
        <v>0</v>
      </c>
      <c r="CE721" s="1796">
        <f>IFERROR(VLOOKUP($A721,'2010'!$C$3:$H$234,4,FALSE),0)</f>
        <v>0</v>
      </c>
      <c r="CF721" s="1796">
        <f>IFERROR(VLOOKUP($A721,'2010'!$C$3:$H$234,5,FALSE),0)</f>
        <v>0</v>
      </c>
      <c r="CG721" s="1740">
        <f>IFERROR(VLOOKUP($A721,'2010'!$C$3:$H$234,6,FALSE),0)</f>
        <v>0</v>
      </c>
      <c r="CH721" s="1700">
        <f>IFERROR(VLOOKUP($A721,'2009'!$C$3:$H$242,2,FALSE),0)</f>
        <v>0</v>
      </c>
      <c r="CI721" s="1796">
        <f>IFERROR(VLOOKUP($A721,'2009'!$C$3:$H$242,3,FALSE),0)</f>
        <v>0</v>
      </c>
      <c r="CJ721" s="1796">
        <f>IFERROR(VLOOKUP($A721,'2009'!$C$3:$H$242,4,FALSE),0)</f>
        <v>0</v>
      </c>
      <c r="CK721" s="1796">
        <f>IFERROR(VLOOKUP($A721,'2009'!$C$3:$H$242,5,FALSE),0)</f>
        <v>0</v>
      </c>
      <c r="CL721" s="1740">
        <f>IFERROR(VLOOKUP($A721,'2009'!$C$3:$H$242,6,FALSE),0)</f>
        <v>0</v>
      </c>
      <c r="CM721" s="1700">
        <f>IFERROR(VLOOKUP($A721,'2008'!$C$3:$H$229,2,FALSE),0)</f>
        <v>0</v>
      </c>
      <c r="CN721" s="1796">
        <f>IFERROR(VLOOKUP($A721,'2008'!$C$3:$H$229,3,FALSE),0)</f>
        <v>0</v>
      </c>
      <c r="CO721" s="1796">
        <f>IFERROR(VLOOKUP($A721,'2008'!$C$3:$H$229,4,FALSE),0)</f>
        <v>0</v>
      </c>
      <c r="CP721" s="1796">
        <f>IFERROR(VLOOKUP($A721,'2008'!$C$3:$H$229,5,FALSE),0)</f>
        <v>0</v>
      </c>
      <c r="CQ721" s="1740">
        <f>IFERROR(VLOOKUP($A721,'2008'!$C$3:$H$229,6,FALSE),0)</f>
        <v>0</v>
      </c>
      <c r="CR721" s="1700">
        <f>IFERROR(VLOOKUP($A721,'2007'!$C$3:$M$238,7,FALSE),0)</f>
        <v>0</v>
      </c>
      <c r="CS721" s="1796">
        <f>IFERROR(VLOOKUP($A721,'2007'!$C$3:$M$238,8,FALSE),0)</f>
        <v>0</v>
      </c>
      <c r="CT721" s="1796">
        <f>IFERROR(VLOOKUP($A721,'2007'!$C$3:$M$238,9,FALSE),0)</f>
        <v>0</v>
      </c>
      <c r="CU721" s="1796">
        <f>IFERROR(VLOOKUP($A721,'2007'!$C$3:$M$238,10,FALSE),0)</f>
        <v>0</v>
      </c>
      <c r="CV721" s="1740">
        <f>IFERROR(VLOOKUP($A721,'2007'!$C$3:$M$238,11,FALSE),0)</f>
        <v>0</v>
      </c>
      <c r="CW721" s="1700">
        <f>IFERROR(VLOOKUP($A721,'2006'!$A$2:$F$200,2,FALSE),0)</f>
        <v>0</v>
      </c>
      <c r="CX721" s="1796">
        <f>IFERROR(VLOOKUP($A721,'2006'!$A$2:$F$200,4,FALSE),0)</f>
        <v>0</v>
      </c>
      <c r="CY721" s="1796">
        <f>IFERROR(VLOOKUP($A721,'2006'!$A$2:$F$200,5,FALSE),0)</f>
        <v>0</v>
      </c>
      <c r="CZ721" s="1740">
        <f>IFERROR(VLOOKUP($A721,'2006'!$A$2:$F$200,6,FALSE),0)</f>
        <v>0</v>
      </c>
      <c r="DA721" s="1700">
        <f>IFERROR(VLOOKUP($A721,'2005'!$C$3:$M$205,8,FALSE),0)</f>
        <v>0</v>
      </c>
      <c r="DB721" s="1796">
        <f>IFERROR(VLOOKUP($A721,'2005'!$C$3:$M$205,9,FALSE),0)</f>
        <v>0</v>
      </c>
      <c r="DC721" s="1796">
        <f>IFERROR(VLOOKUP($A721,'2005'!$C$3:$M$205,10,FALSE),0)</f>
        <v>0</v>
      </c>
      <c r="DD721" s="1740">
        <f>IFERROR(VLOOKUP($A721,'2005'!$C$3:$M$205,11,FALSE),0)</f>
        <v>0</v>
      </c>
      <c r="DE721" s="1700">
        <f>IFERROR(VLOOKUP($A721,'2004'!$C$3:$M$213,8,FALSE),0)</f>
        <v>0</v>
      </c>
      <c r="DF721" s="1796">
        <f>IFERROR(VLOOKUP($A721,'2004'!$C$3:$M$213,9,FALSE),0)</f>
        <v>0</v>
      </c>
      <c r="DG721" s="1796">
        <f>IFERROR(VLOOKUP($A721,'2004'!$C$3:$M$213,10,FALSE),0)</f>
        <v>0</v>
      </c>
      <c r="DH721" s="1740">
        <f>IFERROR(VLOOKUP($A721,'2004'!$C$3:$M$213,11,FALSE),0)</f>
        <v>0</v>
      </c>
      <c r="DI721" s="1700">
        <f>IFERROR(VLOOKUP($A721,'2003'!$C$3:$Q$214,12,FALSE),0)</f>
        <v>0</v>
      </c>
      <c r="DJ721" s="1796">
        <f>IFERROR(VLOOKUP($A721,'2003'!$C$3:$Q$214,13,FALSE),0)</f>
        <v>0</v>
      </c>
      <c r="DK721" s="1796">
        <f>IFERROR(VLOOKUP($A721,'2003'!$C$3:$Q$214,14,FALSE),0)</f>
        <v>0</v>
      </c>
      <c r="DL721" s="1740">
        <f>IFERROR(VLOOKUP($A721,'2003'!$C$3:$Q$214,15,FALSE),0)</f>
        <v>0</v>
      </c>
      <c r="DM721" s="1700">
        <f>IFERROR(VLOOKUP($A721,'2002'!$D$3:$R$214,12,FALSE),0)</f>
        <v>0</v>
      </c>
      <c r="DN721" s="1796">
        <f>IFERROR(VLOOKUP($A721,'2002'!$D$3:$R$214,13,FALSE),0)</f>
        <v>0</v>
      </c>
      <c r="DO721" s="1796">
        <f>IFERROR(VLOOKUP($A721,'2002'!$D$3:$R$214,14,FALSE),0)</f>
        <v>0</v>
      </c>
      <c r="DP721" s="1788">
        <f>IFERROR(VLOOKUP($A721,'2002'!$D$3:$R$214,15,FALSE),0)</f>
        <v>0</v>
      </c>
      <c r="DQ721" s="1700">
        <f>IFERROR(VLOOKUP($A721,'Pre 2002'!$C$3:$CK$382,84,FALSE),0)</f>
        <v>135</v>
      </c>
      <c r="DR721" s="1796">
        <f>IFERROR(VLOOKUP($A721,'Pre 2002'!$C$3:$CK$382,85,FALSE),0)</f>
        <v>54</v>
      </c>
      <c r="DS721" s="1796">
        <f>IFERROR(VLOOKUP($A721,'Pre 2002'!$C$3:$CK$382,86,FALSE),0)</f>
        <v>0</v>
      </c>
      <c r="DT721" s="1790">
        <f>IFERROR(VLOOKUP($A721,'Pre 2002'!$C$3:$CK$382,87,FALSE),0)</f>
        <v>0.4</v>
      </c>
      <c r="DU721" s="1741">
        <f>IFERROR(VLOOKUP(A721,'Pre 2002'!$C$3:$CG$382,83,FALSE),0)</f>
        <v>5</v>
      </c>
    </row>
    <row r="722" spans="1:125">
      <c r="A722" s="1721" t="s">
        <v>1857</v>
      </c>
      <c r="B722" s="1562">
        <f t="shared" si="279"/>
        <v>20</v>
      </c>
      <c r="C722" s="1562">
        <f t="shared" si="280"/>
        <v>8</v>
      </c>
      <c r="D722" s="1562">
        <f t="shared" si="281"/>
        <v>0</v>
      </c>
      <c r="E722" s="1563">
        <f t="shared" si="282"/>
        <v>0.4</v>
      </c>
      <c r="F722" s="1786">
        <f t="shared" si="283"/>
        <v>1</v>
      </c>
      <c r="G722" s="1595" t="s">
        <v>2159</v>
      </c>
      <c r="H722" s="1752">
        <f t="shared" si="274"/>
        <v>1</v>
      </c>
      <c r="I722" s="1751">
        <f t="shared" si="275"/>
        <v>20</v>
      </c>
      <c r="J722" s="1751">
        <f t="shared" si="276"/>
        <v>8</v>
      </c>
      <c r="K722" s="1751">
        <f t="shared" si="277"/>
        <v>0</v>
      </c>
      <c r="L722" s="1818">
        <f t="shared" si="278"/>
        <v>0.4</v>
      </c>
      <c r="O722" s="1700">
        <f>IFERROR(VLOOKUP($A722,'2022'!$B$2:$K$174,3,FALSE),0)</f>
        <v>0</v>
      </c>
      <c r="P722" s="1858">
        <f>IFERROR(VLOOKUP($A722,'2022'!$B$2:$K$174,4,FALSE),0)</f>
        <v>0</v>
      </c>
      <c r="Q722" s="1858">
        <f>IFERROR(VLOOKUP($A722,'2022'!$B$2:$K$174,5,FALSE),0)</f>
        <v>0</v>
      </c>
      <c r="R722" s="1858">
        <f>IFERROR(VLOOKUP($A722,'2022'!$B$2:$K$174,8,FALSE),0)</f>
        <v>0</v>
      </c>
      <c r="S722" s="1740">
        <f>IFERROR(VLOOKUP($A722,'2022'!$B$2:$K$174,10,FALSE),0)</f>
        <v>0</v>
      </c>
      <c r="T722" s="1700">
        <f>IFERROR(VLOOKUP($A722,'2021'!$B$2:$K$174,3,FALSE),0)</f>
        <v>0</v>
      </c>
      <c r="U722" s="1843">
        <f>IFERROR(VLOOKUP($A722,'2021'!$B$2:$K$174,4,FALSE),0)</f>
        <v>0</v>
      </c>
      <c r="V722" s="1843">
        <f>IFERROR(VLOOKUP($A722,'2021'!$B$2:$K$174,5,FALSE),0)</f>
        <v>0</v>
      </c>
      <c r="W722" s="1843">
        <f>IFERROR(VLOOKUP($A722,'2021'!$B$2:$K$174,8,FALSE),0)</f>
        <v>0</v>
      </c>
      <c r="X722" s="1740">
        <f>IFERROR(VLOOKUP($A722,'2021'!$B$2:$K$174,10,FALSE),0)</f>
        <v>0</v>
      </c>
      <c r="Y722" s="1700">
        <f>IFERROR(VLOOKUP($A722,'2020'!$B$2:$K$170,3,FALSE),0)</f>
        <v>0</v>
      </c>
      <c r="Z722" s="1829">
        <f>IFERROR(VLOOKUP($A722,'2020'!$B$2:$K$170,4,FALSE),0)</f>
        <v>0</v>
      </c>
      <c r="AA722" s="1829">
        <f>IFERROR(VLOOKUP($A722,'2020'!$B$2:$K$170,5,FALSE),0)</f>
        <v>0</v>
      </c>
      <c r="AB722" s="1829">
        <f>IFERROR(VLOOKUP($A722,'2020'!$B$2:$K$170,8,FALSE),0)</f>
        <v>0</v>
      </c>
      <c r="AC722" s="1740">
        <f>IFERROR(VLOOKUP($A722,'2020'!$B$2:$K$170,10,FALSE),0)</f>
        <v>0</v>
      </c>
      <c r="AD722" s="1700">
        <f>IFERROR(VLOOKUP($A722,'2019'!$B$2:$K$170,3,FALSE),0)</f>
        <v>0</v>
      </c>
      <c r="AE722" s="1823">
        <f>IFERROR(VLOOKUP($A722,'2019'!$B$2:$K$170,4,FALSE),0)</f>
        <v>0</v>
      </c>
      <c r="AF722" s="1823">
        <f>IFERROR(VLOOKUP($A722,'2019'!$B$2:$K$170,5,FALSE),0)</f>
        <v>0</v>
      </c>
      <c r="AG722" s="1823">
        <f>IFERROR(VLOOKUP($A722,'2019'!$B$2:$K$170,8,FALSE),0)</f>
        <v>0</v>
      </c>
      <c r="AH722" s="1740">
        <f>IFERROR(VLOOKUP($A722,'2019'!$B$2:$K$170,10,FALSE),0)</f>
        <v>0</v>
      </c>
      <c r="AI722" s="1700">
        <f>IFERROR(VLOOKUP($A722,'2018'!$B$2:$K$170,3,FALSE),0)</f>
        <v>0</v>
      </c>
      <c r="AJ722" s="1821">
        <f>IFERROR(VLOOKUP($A722,'2018'!$B$2:$K$170,4,FALSE),0)</f>
        <v>0</v>
      </c>
      <c r="AK722" s="1821">
        <f>IFERROR(VLOOKUP($A722,'2018'!$B$2:$K$170,5,FALSE),0)</f>
        <v>0</v>
      </c>
      <c r="AL722" s="1821">
        <f>IFERROR(VLOOKUP($A722,'2018'!$B$2:$K$170,8,FALSE),0)</f>
        <v>0</v>
      </c>
      <c r="AM722" s="1740">
        <f>IFERROR(VLOOKUP($A722,'2018'!$B$2:$K$170,10,FALSE),0)</f>
        <v>0</v>
      </c>
      <c r="AN722" s="1700">
        <f>IFERROR(VLOOKUP($A722,'2017'!$B$2:$J$163,2,FALSE),0)</f>
        <v>0</v>
      </c>
      <c r="AO722" s="1815">
        <f>IFERROR(VLOOKUP($A722,'2017'!$B$2:$J$163,3,FALSE),0)</f>
        <v>0</v>
      </c>
      <c r="AP722" s="1815">
        <f>IFERROR(VLOOKUP($A722,'2017'!$B$2:$J$163,4,FALSE),0)</f>
        <v>0</v>
      </c>
      <c r="AQ722" s="1815">
        <f>IFERROR(VLOOKUP($A722,'2017'!$B$2:$J$163,7,FALSE),0)</f>
        <v>0</v>
      </c>
      <c r="AR722" s="1740">
        <f>IFERROR(VLOOKUP($A722,'2017'!$B$2:$J$163,9,FALSE),0)</f>
        <v>0</v>
      </c>
      <c r="AS722" s="1700">
        <f>IFERROR(VLOOKUP($A722,'2016'!$B$2:$K$165,3,FALSE),0)</f>
        <v>0</v>
      </c>
      <c r="AT722" s="1815">
        <f>IFERROR(VLOOKUP($A722,'2016'!$B$2:$K$165,4,FALSE),0)</f>
        <v>0</v>
      </c>
      <c r="AU722" s="1815">
        <f>IFERROR(VLOOKUP($A722,'2016'!$B$2:$K$165,5,FALSE),0)</f>
        <v>0</v>
      </c>
      <c r="AV722" s="1815">
        <f>IFERROR(VLOOKUP($A722,'2016'!$B$2:$K$165,8,FALSE),0)</f>
        <v>0</v>
      </c>
      <c r="AW722" s="1740">
        <f>IFERROR(VLOOKUP($A722,'2016'!$B$2:$K$165,10,FALSE),0)</f>
        <v>0</v>
      </c>
      <c r="AX722" s="1700">
        <f>IFERROR(VLOOKUP($A722,'2015'!$B$2:$K$165,3,FALSE),0)</f>
        <v>0</v>
      </c>
      <c r="AY722" s="1815">
        <f>IFERROR(VLOOKUP($A722,'2015'!$B$2:$K$165,4,FALSE),0)</f>
        <v>0</v>
      </c>
      <c r="AZ722" s="1815">
        <f>IFERROR(VLOOKUP($A722,'2015'!$B$2:$K$165,5,FALSE),0)</f>
        <v>0</v>
      </c>
      <c r="BA722" s="1815">
        <f>IFERROR(VLOOKUP($A722,'2015'!$B$2:$K$165,8,FALSE),0)</f>
        <v>0</v>
      </c>
      <c r="BB722" s="1740">
        <f>IFERROR(VLOOKUP($A722,'2015'!$B$2:$K$165,10,FALSE),0)</f>
        <v>0</v>
      </c>
      <c r="BC722" s="1700">
        <f>IFERROR(VLOOKUP($A722,'2014'!$B$2:$K$157,3,FALSE),0)</f>
        <v>0</v>
      </c>
      <c r="BD722" s="1815">
        <f>IFERROR(VLOOKUP($A722,'2014'!$B$2:$K$157,4,FALSE),0)</f>
        <v>0</v>
      </c>
      <c r="BE722" s="1815">
        <f>IFERROR(VLOOKUP($A722,'2014'!$B$2:$K$157,5,FALSE),0)</f>
        <v>0</v>
      </c>
      <c r="BF722" s="1815">
        <f>IFERROR(VLOOKUP($A722,'2014'!$B$2:$K$157,8,FALSE),0)</f>
        <v>0</v>
      </c>
      <c r="BG722" s="1740">
        <f>IFERROR(VLOOKUP($A722,'2014'!$B$2:$K$157,10,FALSE),0)</f>
        <v>0</v>
      </c>
      <c r="BH722" s="1700">
        <f>IFERROR(VLOOKUP($A722,'2013'!$D$4:$I$249,2,FALSE),0)</f>
        <v>0</v>
      </c>
      <c r="BI722" s="1815">
        <f>IFERROR(VLOOKUP($A722,'2013'!$D$4:$I$249,3,FALSE),0)</f>
        <v>0</v>
      </c>
      <c r="BJ722" s="1815">
        <f>IFERROR(VLOOKUP($A722,'2013'!$D$4:$I$249,4,FALSE),0)</f>
        <v>0</v>
      </c>
      <c r="BK722" s="1815">
        <f>IFERROR(VLOOKUP($A722,'2013'!$D$4:$I$249,5,FALSE),0)</f>
        <v>0</v>
      </c>
      <c r="BL722" s="1740">
        <f>IFERROR(VLOOKUP($A722,'2013'!$D$4:$I$249,6,FALSE),0)</f>
        <v>0</v>
      </c>
      <c r="BM722" s="1737">
        <f>IFERROR(VLOOKUP($A722,'2012'!$D$3:$O$172,2,FALSE),0)</f>
        <v>0</v>
      </c>
      <c r="BN722" s="1815">
        <f>IFERROR(VLOOKUP($A722,'2012'!$D$3:$O$172,3,FALSE),0)</f>
        <v>0</v>
      </c>
      <c r="BO722" s="1743">
        <f>IFERROR(VLOOKUP($A722,'2012'!$D$3:$O$172,4,FALSE),0)</f>
        <v>0</v>
      </c>
      <c r="BP722" s="1700">
        <f>IFERROR(VLOOKUP($A722,'2012'!$D$3:$O$172,5,FALSE),0)</f>
        <v>0</v>
      </c>
      <c r="BQ722" s="1815">
        <f>IFERROR(VLOOKUP($A722,'2012'!$D$3:$O$172,6,FALSE),0)</f>
        <v>0</v>
      </c>
      <c r="BR722" s="1815">
        <f>IFERROR(VLOOKUP($A722,'2012'!$D$3:$O$172,7,FALSE),0)</f>
        <v>0</v>
      </c>
      <c r="BS722" s="1815">
        <f>IFERROR(VLOOKUP($A722,'2012'!$D$3:$O$172,8,FALSE),0)</f>
        <v>0</v>
      </c>
      <c r="BT722" s="1740">
        <f>IFERROR(VLOOKUP($A722,'2012'!$D$3:$O$172,9,FALSE),0)</f>
        <v>0</v>
      </c>
      <c r="BV722" s="1815"/>
      <c r="BX722" s="1700">
        <f>IFERROR(VLOOKUP($A722,'2011'!$D$4:$I$251,2,FALSE),0)</f>
        <v>0</v>
      </c>
      <c r="BY722" s="1815">
        <f>IFERROR(VLOOKUP($A722,'2011'!$D$4:$I$251,3,FALSE),0)</f>
        <v>0</v>
      </c>
      <c r="BZ722" s="1815">
        <f>IFERROR(VLOOKUP($A722,'2011'!$D$4:$I$251,4,FALSE),0)</f>
        <v>0</v>
      </c>
      <c r="CA722" s="1815">
        <f>IFERROR(VLOOKUP($A722,'2011'!$D$4:$I$251,5,FALSE),0)</f>
        <v>0</v>
      </c>
      <c r="CB722" s="1740">
        <f>IFERROR(VLOOKUP($A722,'2011'!$D$4:$I$251,6,FALSE),0)</f>
        <v>0</v>
      </c>
      <c r="CC722" s="1700">
        <f>IFERROR(VLOOKUP($A722,'2010'!$C$3:$H$234,2,FALSE),0)</f>
        <v>0</v>
      </c>
      <c r="CD722" s="1815">
        <f>IFERROR(VLOOKUP($A722,'2010'!$C$3:$H$234,3,FALSE),0)</f>
        <v>0</v>
      </c>
      <c r="CE722" s="1815">
        <f>IFERROR(VLOOKUP($A722,'2010'!$C$3:$H$234,4,FALSE),0)</f>
        <v>0</v>
      </c>
      <c r="CF722" s="1815">
        <f>IFERROR(VLOOKUP($A722,'2010'!$C$3:$H$234,5,FALSE),0)</f>
        <v>0</v>
      </c>
      <c r="CG722" s="1740">
        <f>IFERROR(VLOOKUP($A722,'2010'!$C$3:$H$234,6,FALSE),0)</f>
        <v>0</v>
      </c>
      <c r="CH722" s="1700">
        <f>IFERROR(VLOOKUP($A722,'2009'!$C$3:$H$242,2,FALSE),0)</f>
        <v>0</v>
      </c>
      <c r="CI722" s="1815">
        <f>IFERROR(VLOOKUP($A722,'2009'!$C$3:$H$242,3,FALSE),0)</f>
        <v>0</v>
      </c>
      <c r="CJ722" s="1815">
        <f>IFERROR(VLOOKUP($A722,'2009'!$C$3:$H$242,4,FALSE),0)</f>
        <v>0</v>
      </c>
      <c r="CK722" s="1815">
        <f>IFERROR(VLOOKUP($A722,'2009'!$C$3:$H$242,5,FALSE),0)</f>
        <v>0</v>
      </c>
      <c r="CL722" s="1740">
        <f>IFERROR(VLOOKUP($A722,'2009'!$C$3:$H$242,6,FALSE),0)</f>
        <v>0</v>
      </c>
      <c r="CM722" s="1700">
        <f>IFERROR(VLOOKUP($A722,'2008'!$C$3:$H$229,2,FALSE),0)</f>
        <v>0</v>
      </c>
      <c r="CN722" s="1815">
        <f>IFERROR(VLOOKUP($A722,'2008'!$C$3:$H$229,3,FALSE),0)</f>
        <v>0</v>
      </c>
      <c r="CO722" s="1815">
        <f>IFERROR(VLOOKUP($A722,'2008'!$C$3:$H$229,4,FALSE),0)</f>
        <v>0</v>
      </c>
      <c r="CP722" s="1815">
        <f>IFERROR(VLOOKUP($A722,'2008'!$C$3:$H$229,5,FALSE),0)</f>
        <v>0</v>
      </c>
      <c r="CQ722" s="1740">
        <f>IFERROR(VLOOKUP($A722,'2008'!$C$3:$H$229,6,FALSE),0)</f>
        <v>0</v>
      </c>
      <c r="CR722" s="1700">
        <f>IFERROR(VLOOKUP($A722,'2007'!$C$3:$M$238,7,FALSE),0)</f>
        <v>0</v>
      </c>
      <c r="CS722" s="1815">
        <f>IFERROR(VLOOKUP($A722,'2007'!$C$3:$M$238,8,FALSE),0)</f>
        <v>0</v>
      </c>
      <c r="CT722" s="1815">
        <f>IFERROR(VLOOKUP($A722,'2007'!$C$3:$M$238,9,FALSE),0)</f>
        <v>0</v>
      </c>
      <c r="CU722" s="1815">
        <f>IFERROR(VLOOKUP($A722,'2007'!$C$3:$M$238,10,FALSE),0)</f>
        <v>0</v>
      </c>
      <c r="CV722" s="1740">
        <f>IFERROR(VLOOKUP($A722,'2007'!$C$3:$M$238,11,FALSE),0)</f>
        <v>0</v>
      </c>
      <c r="CW722" s="1700">
        <f>IFERROR(VLOOKUP($A722,'2006'!$A$2:$F$200,2,FALSE),0)</f>
        <v>0</v>
      </c>
      <c r="CX722" s="1815">
        <f>IFERROR(VLOOKUP($A722,'2006'!$A$2:$F$200,4,FALSE),0)</f>
        <v>0</v>
      </c>
      <c r="CY722" s="1815">
        <f>IFERROR(VLOOKUP($A722,'2006'!$A$2:$F$200,5,FALSE),0)</f>
        <v>0</v>
      </c>
      <c r="CZ722" s="1740">
        <f>IFERROR(VLOOKUP($A722,'2006'!$A$2:$F$200,6,FALSE),0)</f>
        <v>0</v>
      </c>
      <c r="DA722" s="1700">
        <f>IFERROR(VLOOKUP($A722,'2005'!$C$3:$M$205,8,FALSE),0)</f>
        <v>0</v>
      </c>
      <c r="DB722" s="1815">
        <f>IFERROR(VLOOKUP($A722,'2005'!$C$3:$M$205,9,FALSE),0)</f>
        <v>0</v>
      </c>
      <c r="DC722" s="1815">
        <f>IFERROR(VLOOKUP($A722,'2005'!$C$3:$M$205,10,FALSE),0)</f>
        <v>0</v>
      </c>
      <c r="DD722" s="1740">
        <f>IFERROR(VLOOKUP($A722,'2005'!$C$3:$M$205,11,FALSE),0)</f>
        <v>0</v>
      </c>
      <c r="DE722" s="1700">
        <f>IFERROR(VLOOKUP($A722,'2004'!$C$3:$M$213,8,FALSE),0)</f>
        <v>0</v>
      </c>
      <c r="DF722" s="1815">
        <f>IFERROR(VLOOKUP($A722,'2004'!$C$3:$M$213,9,FALSE),0)</f>
        <v>0</v>
      </c>
      <c r="DG722" s="1815">
        <f>IFERROR(VLOOKUP($A722,'2004'!$C$3:$M$213,10,FALSE),0)</f>
        <v>0</v>
      </c>
      <c r="DH722" s="1740">
        <f>IFERROR(VLOOKUP($A722,'2004'!$C$3:$M$213,11,FALSE),0)</f>
        <v>0</v>
      </c>
      <c r="DI722" s="1700">
        <f>IFERROR(VLOOKUP($A722,'2003'!$C$3:$Q$214,12,FALSE),0)</f>
        <v>0</v>
      </c>
      <c r="DJ722" s="1815">
        <f>IFERROR(VLOOKUP($A722,'2003'!$C$3:$Q$214,13,FALSE),0)</f>
        <v>0</v>
      </c>
      <c r="DK722" s="1815">
        <f>IFERROR(VLOOKUP($A722,'2003'!$C$3:$Q$214,14,FALSE),0)</f>
        <v>0</v>
      </c>
      <c r="DL722" s="1740">
        <f>IFERROR(VLOOKUP($A722,'2003'!$C$3:$Q$214,15,FALSE),0)</f>
        <v>0</v>
      </c>
      <c r="DM722" s="1700">
        <f>IFERROR(VLOOKUP($A722,'2002'!$D$3:$R$214,12,FALSE),0)</f>
        <v>0</v>
      </c>
      <c r="DN722" s="1815">
        <f>IFERROR(VLOOKUP($A722,'2002'!$D$3:$R$214,13,FALSE),0)</f>
        <v>0</v>
      </c>
      <c r="DO722" s="1815">
        <f>IFERROR(VLOOKUP($A722,'2002'!$D$3:$R$214,14,FALSE),0)</f>
        <v>0</v>
      </c>
      <c r="DP722" s="1788">
        <f>IFERROR(VLOOKUP($A722,'2002'!$D$3:$R$214,15,FALSE),0)</f>
        <v>0</v>
      </c>
      <c r="DQ722" s="1700">
        <f>IFERROR(VLOOKUP($A722,'Pre 2002'!$C$3:$CK$382,84,FALSE),0)</f>
        <v>20</v>
      </c>
      <c r="DR722" s="1815">
        <f>IFERROR(VLOOKUP($A722,'Pre 2002'!$C$3:$CK$382,85,FALSE),0)</f>
        <v>8</v>
      </c>
      <c r="DS722" s="1815">
        <f>IFERROR(VLOOKUP($A722,'Pre 2002'!$C$3:$CK$382,86,FALSE),0)</f>
        <v>0</v>
      </c>
      <c r="DT722" s="1790">
        <f>IFERROR(VLOOKUP($A722,'Pre 2002'!$C$3:$CK$382,87,FALSE),0)</f>
        <v>0.4</v>
      </c>
      <c r="DU722" s="1741">
        <f>IFERROR(VLOOKUP(A722,'Pre 2002'!$C$3:$CG$382,83,FALSE),0)</f>
        <v>1</v>
      </c>
    </row>
    <row r="723" spans="1:125">
      <c r="A723" s="1721" t="s">
        <v>1885</v>
      </c>
      <c r="B723" s="1562">
        <f t="shared" si="279"/>
        <v>15</v>
      </c>
      <c r="C723" s="1562">
        <f t="shared" si="280"/>
        <v>6</v>
      </c>
      <c r="D723" s="1562">
        <f t="shared" si="281"/>
        <v>0</v>
      </c>
      <c r="E723" s="1563">
        <f t="shared" si="282"/>
        <v>0.4</v>
      </c>
      <c r="F723" s="1786">
        <f t="shared" si="283"/>
        <v>1</v>
      </c>
      <c r="G723" s="1595" t="s">
        <v>2159</v>
      </c>
      <c r="H723" s="1752">
        <f t="shared" si="274"/>
        <v>1</v>
      </c>
      <c r="I723" s="1751">
        <f t="shared" si="275"/>
        <v>15</v>
      </c>
      <c r="J723" s="1751">
        <f t="shared" si="276"/>
        <v>6</v>
      </c>
      <c r="K723" s="1751">
        <f t="shared" si="277"/>
        <v>0</v>
      </c>
      <c r="L723" s="1818">
        <f t="shared" si="278"/>
        <v>0.4</v>
      </c>
      <c r="O723" s="1700">
        <f>IFERROR(VLOOKUP($A723,'2022'!$B$2:$K$174,3,FALSE),0)</f>
        <v>0</v>
      </c>
      <c r="P723" s="1858">
        <f>IFERROR(VLOOKUP($A723,'2022'!$B$2:$K$174,4,FALSE),0)</f>
        <v>0</v>
      </c>
      <c r="Q723" s="1858">
        <f>IFERROR(VLOOKUP($A723,'2022'!$B$2:$K$174,5,FALSE),0)</f>
        <v>0</v>
      </c>
      <c r="R723" s="1858">
        <f>IFERROR(VLOOKUP($A723,'2022'!$B$2:$K$174,8,FALSE),0)</f>
        <v>0</v>
      </c>
      <c r="S723" s="1740">
        <f>IFERROR(VLOOKUP($A723,'2022'!$B$2:$K$174,10,FALSE),0)</f>
        <v>0</v>
      </c>
      <c r="T723" s="1700">
        <f>IFERROR(VLOOKUP($A723,'2021'!$B$2:$K$174,3,FALSE),0)</f>
        <v>0</v>
      </c>
      <c r="U723" s="1843">
        <f>IFERROR(VLOOKUP($A723,'2021'!$B$2:$K$174,4,FALSE),0)</f>
        <v>0</v>
      </c>
      <c r="V723" s="1843">
        <f>IFERROR(VLOOKUP($A723,'2021'!$B$2:$K$174,5,FALSE),0)</f>
        <v>0</v>
      </c>
      <c r="W723" s="1843">
        <f>IFERROR(VLOOKUP($A723,'2021'!$B$2:$K$174,8,FALSE),0)</f>
        <v>0</v>
      </c>
      <c r="X723" s="1740">
        <f>IFERROR(VLOOKUP($A723,'2021'!$B$2:$K$174,10,FALSE),0)</f>
        <v>0</v>
      </c>
      <c r="Y723" s="1700">
        <f>IFERROR(VLOOKUP($A723,'2020'!$B$2:$K$170,3,FALSE),0)</f>
        <v>0</v>
      </c>
      <c r="Z723" s="1829">
        <f>IFERROR(VLOOKUP($A723,'2020'!$B$2:$K$170,4,FALSE),0)</f>
        <v>0</v>
      </c>
      <c r="AA723" s="1829">
        <f>IFERROR(VLOOKUP($A723,'2020'!$B$2:$K$170,5,FALSE),0)</f>
        <v>0</v>
      </c>
      <c r="AB723" s="1829">
        <f>IFERROR(VLOOKUP($A723,'2020'!$B$2:$K$170,8,FALSE),0)</f>
        <v>0</v>
      </c>
      <c r="AC723" s="1740">
        <f>IFERROR(VLOOKUP($A723,'2020'!$B$2:$K$170,10,FALSE),0)</f>
        <v>0</v>
      </c>
      <c r="AD723" s="1700">
        <f>IFERROR(VLOOKUP($A723,'2019'!$B$2:$K$170,3,FALSE),0)</f>
        <v>0</v>
      </c>
      <c r="AE723" s="1823">
        <f>IFERROR(VLOOKUP($A723,'2019'!$B$2:$K$170,4,FALSE),0)</f>
        <v>0</v>
      </c>
      <c r="AF723" s="1823">
        <f>IFERROR(VLOOKUP($A723,'2019'!$B$2:$K$170,5,FALSE),0)</f>
        <v>0</v>
      </c>
      <c r="AG723" s="1823">
        <f>IFERROR(VLOOKUP($A723,'2019'!$B$2:$K$170,8,FALSE),0)</f>
        <v>0</v>
      </c>
      <c r="AH723" s="1740">
        <f>IFERROR(VLOOKUP($A723,'2019'!$B$2:$K$170,10,FALSE),0)</f>
        <v>0</v>
      </c>
      <c r="AI723" s="1700">
        <f>IFERROR(VLOOKUP($A723,'2018'!$B$2:$K$170,3,FALSE),0)</f>
        <v>0</v>
      </c>
      <c r="AJ723" s="1821">
        <f>IFERROR(VLOOKUP($A723,'2018'!$B$2:$K$170,4,FALSE),0)</f>
        <v>0</v>
      </c>
      <c r="AK723" s="1821">
        <f>IFERROR(VLOOKUP($A723,'2018'!$B$2:$K$170,5,FALSE),0)</f>
        <v>0</v>
      </c>
      <c r="AL723" s="1821">
        <f>IFERROR(VLOOKUP($A723,'2018'!$B$2:$K$170,8,FALSE),0)</f>
        <v>0</v>
      </c>
      <c r="AM723" s="1740">
        <f>IFERROR(VLOOKUP($A723,'2018'!$B$2:$K$170,10,FALSE),0)</f>
        <v>0</v>
      </c>
      <c r="AN723" s="1700">
        <f>IFERROR(VLOOKUP($A723,'2017'!$B$2:$J$163,2,FALSE),0)</f>
        <v>0</v>
      </c>
      <c r="AO723" s="1815">
        <f>IFERROR(VLOOKUP($A723,'2017'!$B$2:$J$163,3,FALSE),0)</f>
        <v>0</v>
      </c>
      <c r="AP723" s="1815">
        <f>IFERROR(VLOOKUP($A723,'2017'!$B$2:$J$163,4,FALSE),0)</f>
        <v>0</v>
      </c>
      <c r="AQ723" s="1815">
        <f>IFERROR(VLOOKUP($A723,'2017'!$B$2:$J$163,7,FALSE),0)</f>
        <v>0</v>
      </c>
      <c r="AR723" s="1740">
        <f>IFERROR(VLOOKUP($A723,'2017'!$B$2:$J$163,9,FALSE),0)</f>
        <v>0</v>
      </c>
      <c r="AS723" s="1700">
        <f>IFERROR(VLOOKUP($A723,'2016'!$B$2:$K$165,3,FALSE),0)</f>
        <v>0</v>
      </c>
      <c r="AT723" s="1815">
        <f>IFERROR(VLOOKUP($A723,'2016'!$B$2:$K$165,4,FALSE),0)</f>
        <v>0</v>
      </c>
      <c r="AU723" s="1815">
        <f>IFERROR(VLOOKUP($A723,'2016'!$B$2:$K$165,5,FALSE),0)</f>
        <v>0</v>
      </c>
      <c r="AV723" s="1815">
        <f>IFERROR(VLOOKUP($A723,'2016'!$B$2:$K$165,8,FALSE),0)</f>
        <v>0</v>
      </c>
      <c r="AW723" s="1740">
        <f>IFERROR(VLOOKUP($A723,'2016'!$B$2:$K$165,10,FALSE),0)</f>
        <v>0</v>
      </c>
      <c r="AX723" s="1700">
        <f>IFERROR(VLOOKUP($A723,'2015'!$B$2:$K$165,3,FALSE),0)</f>
        <v>0</v>
      </c>
      <c r="AY723" s="1815">
        <f>IFERROR(VLOOKUP($A723,'2015'!$B$2:$K$165,4,FALSE),0)</f>
        <v>0</v>
      </c>
      <c r="AZ723" s="1815">
        <f>IFERROR(VLOOKUP($A723,'2015'!$B$2:$K$165,5,FALSE),0)</f>
        <v>0</v>
      </c>
      <c r="BA723" s="1815">
        <f>IFERROR(VLOOKUP($A723,'2015'!$B$2:$K$165,8,FALSE),0)</f>
        <v>0</v>
      </c>
      <c r="BB723" s="1740">
        <f>IFERROR(VLOOKUP($A723,'2015'!$B$2:$K$165,10,FALSE),0)</f>
        <v>0</v>
      </c>
      <c r="BC723" s="1700">
        <f>IFERROR(VLOOKUP($A723,'2014'!$B$2:$K$157,3,FALSE),0)</f>
        <v>0</v>
      </c>
      <c r="BD723" s="1815">
        <f>IFERROR(VLOOKUP($A723,'2014'!$B$2:$K$157,4,FALSE),0)</f>
        <v>0</v>
      </c>
      <c r="BE723" s="1815">
        <f>IFERROR(VLOOKUP($A723,'2014'!$B$2:$K$157,5,FALSE),0)</f>
        <v>0</v>
      </c>
      <c r="BF723" s="1815">
        <f>IFERROR(VLOOKUP($A723,'2014'!$B$2:$K$157,8,FALSE),0)</f>
        <v>0</v>
      </c>
      <c r="BG723" s="1740">
        <f>IFERROR(VLOOKUP($A723,'2014'!$B$2:$K$157,10,FALSE),0)</f>
        <v>0</v>
      </c>
      <c r="BH723" s="1700">
        <f>IFERROR(VLOOKUP($A723,'2013'!$D$4:$I$249,2,FALSE),0)</f>
        <v>0</v>
      </c>
      <c r="BI723" s="1815">
        <f>IFERROR(VLOOKUP($A723,'2013'!$D$4:$I$249,3,FALSE),0)</f>
        <v>0</v>
      </c>
      <c r="BJ723" s="1815">
        <f>IFERROR(VLOOKUP($A723,'2013'!$D$4:$I$249,4,FALSE),0)</f>
        <v>0</v>
      </c>
      <c r="BK723" s="1815">
        <f>IFERROR(VLOOKUP($A723,'2013'!$D$4:$I$249,5,FALSE),0)</f>
        <v>0</v>
      </c>
      <c r="BL723" s="1740">
        <f>IFERROR(VLOOKUP($A723,'2013'!$D$4:$I$249,6,FALSE),0)</f>
        <v>0</v>
      </c>
      <c r="BM723" s="1737">
        <f>IFERROR(VLOOKUP($A723,'2012'!$D$3:$O$172,2,FALSE),0)</f>
        <v>0</v>
      </c>
      <c r="BN723" s="1815">
        <f>IFERROR(VLOOKUP($A723,'2012'!$D$3:$O$172,3,FALSE),0)</f>
        <v>0</v>
      </c>
      <c r="BO723" s="1743">
        <f>IFERROR(VLOOKUP($A723,'2012'!$D$3:$O$172,4,FALSE),0)</f>
        <v>0</v>
      </c>
      <c r="BP723" s="1700">
        <f>IFERROR(VLOOKUP($A723,'2012'!$D$3:$O$172,5,FALSE),0)</f>
        <v>0</v>
      </c>
      <c r="BQ723" s="1815">
        <f>IFERROR(VLOOKUP($A723,'2012'!$D$3:$O$172,6,FALSE),0)</f>
        <v>0</v>
      </c>
      <c r="BR723" s="1815">
        <f>IFERROR(VLOOKUP($A723,'2012'!$D$3:$O$172,7,FALSE),0)</f>
        <v>0</v>
      </c>
      <c r="BS723" s="1815">
        <f>IFERROR(VLOOKUP($A723,'2012'!$D$3:$O$172,8,FALSE),0)</f>
        <v>0</v>
      </c>
      <c r="BT723" s="1740">
        <f>IFERROR(VLOOKUP($A723,'2012'!$D$3:$O$172,9,FALSE),0)</f>
        <v>0</v>
      </c>
      <c r="BV723" s="1815"/>
      <c r="BX723" s="1700">
        <f>IFERROR(VLOOKUP($A723,'2011'!$D$4:$I$251,2,FALSE),0)</f>
        <v>0</v>
      </c>
      <c r="BY723" s="1815">
        <f>IFERROR(VLOOKUP($A723,'2011'!$D$4:$I$251,3,FALSE),0)</f>
        <v>0</v>
      </c>
      <c r="BZ723" s="1815">
        <f>IFERROR(VLOOKUP($A723,'2011'!$D$4:$I$251,4,FALSE),0)</f>
        <v>0</v>
      </c>
      <c r="CA723" s="1815">
        <f>IFERROR(VLOOKUP($A723,'2011'!$D$4:$I$251,5,FALSE),0)</f>
        <v>0</v>
      </c>
      <c r="CB723" s="1740">
        <f>IFERROR(VLOOKUP($A723,'2011'!$D$4:$I$251,6,FALSE),0)</f>
        <v>0</v>
      </c>
      <c r="CC723" s="1700">
        <f>IFERROR(VLOOKUP($A723,'2010'!$C$3:$H$234,2,FALSE),0)</f>
        <v>0</v>
      </c>
      <c r="CD723" s="1815">
        <f>IFERROR(VLOOKUP($A723,'2010'!$C$3:$H$234,3,FALSE),0)</f>
        <v>0</v>
      </c>
      <c r="CE723" s="1815">
        <f>IFERROR(VLOOKUP($A723,'2010'!$C$3:$H$234,4,FALSE),0)</f>
        <v>0</v>
      </c>
      <c r="CF723" s="1815">
        <f>IFERROR(VLOOKUP($A723,'2010'!$C$3:$H$234,5,FALSE),0)</f>
        <v>0</v>
      </c>
      <c r="CG723" s="1740">
        <f>IFERROR(VLOOKUP($A723,'2010'!$C$3:$H$234,6,FALSE),0)</f>
        <v>0</v>
      </c>
      <c r="CH723" s="1700">
        <f>IFERROR(VLOOKUP($A723,'2009'!$C$3:$H$242,2,FALSE),0)</f>
        <v>0</v>
      </c>
      <c r="CI723" s="1815">
        <f>IFERROR(VLOOKUP($A723,'2009'!$C$3:$H$242,3,FALSE),0)</f>
        <v>0</v>
      </c>
      <c r="CJ723" s="1815">
        <f>IFERROR(VLOOKUP($A723,'2009'!$C$3:$H$242,4,FALSE),0)</f>
        <v>0</v>
      </c>
      <c r="CK723" s="1815">
        <f>IFERROR(VLOOKUP($A723,'2009'!$C$3:$H$242,5,FALSE),0)</f>
        <v>0</v>
      </c>
      <c r="CL723" s="1740">
        <f>IFERROR(VLOOKUP($A723,'2009'!$C$3:$H$242,6,FALSE),0)</f>
        <v>0</v>
      </c>
      <c r="CM723" s="1700">
        <f>IFERROR(VLOOKUP($A723,'2008'!$C$3:$H$229,2,FALSE),0)</f>
        <v>0</v>
      </c>
      <c r="CN723" s="1815">
        <f>IFERROR(VLOOKUP($A723,'2008'!$C$3:$H$229,3,FALSE),0)</f>
        <v>0</v>
      </c>
      <c r="CO723" s="1815">
        <f>IFERROR(VLOOKUP($A723,'2008'!$C$3:$H$229,4,FALSE),0)</f>
        <v>0</v>
      </c>
      <c r="CP723" s="1815">
        <f>IFERROR(VLOOKUP($A723,'2008'!$C$3:$H$229,5,FALSE),0)</f>
        <v>0</v>
      </c>
      <c r="CQ723" s="1740">
        <f>IFERROR(VLOOKUP($A723,'2008'!$C$3:$H$229,6,FALSE),0)</f>
        <v>0</v>
      </c>
      <c r="CR723" s="1700">
        <f>IFERROR(VLOOKUP($A723,'2007'!$C$3:$M$238,7,FALSE),0)</f>
        <v>0</v>
      </c>
      <c r="CS723" s="1815">
        <f>IFERROR(VLOOKUP($A723,'2007'!$C$3:$M$238,8,FALSE),0)</f>
        <v>0</v>
      </c>
      <c r="CT723" s="1815">
        <f>IFERROR(VLOOKUP($A723,'2007'!$C$3:$M$238,9,FALSE),0)</f>
        <v>0</v>
      </c>
      <c r="CU723" s="1815">
        <f>IFERROR(VLOOKUP($A723,'2007'!$C$3:$M$238,10,FALSE),0)</f>
        <v>0</v>
      </c>
      <c r="CV723" s="1740">
        <f>IFERROR(VLOOKUP($A723,'2007'!$C$3:$M$238,11,FALSE),0)</f>
        <v>0</v>
      </c>
      <c r="CW723" s="1700">
        <f>IFERROR(VLOOKUP($A723,'2006'!$A$2:$F$200,2,FALSE),0)</f>
        <v>0</v>
      </c>
      <c r="CX723" s="1815">
        <f>IFERROR(VLOOKUP($A723,'2006'!$A$2:$F$200,4,FALSE),0)</f>
        <v>0</v>
      </c>
      <c r="CY723" s="1815">
        <f>IFERROR(VLOOKUP($A723,'2006'!$A$2:$F$200,5,FALSE),0)</f>
        <v>0</v>
      </c>
      <c r="CZ723" s="1740">
        <f>IFERROR(VLOOKUP($A723,'2006'!$A$2:$F$200,6,FALSE),0)</f>
        <v>0</v>
      </c>
      <c r="DA723" s="1700">
        <f>IFERROR(VLOOKUP($A723,'2005'!$C$3:$M$205,8,FALSE),0)</f>
        <v>0</v>
      </c>
      <c r="DB723" s="1815">
        <f>IFERROR(VLOOKUP($A723,'2005'!$C$3:$M$205,9,FALSE),0)</f>
        <v>0</v>
      </c>
      <c r="DC723" s="1815">
        <f>IFERROR(VLOOKUP($A723,'2005'!$C$3:$M$205,10,FALSE),0)</f>
        <v>0</v>
      </c>
      <c r="DD723" s="1740">
        <f>IFERROR(VLOOKUP($A723,'2005'!$C$3:$M$205,11,FALSE),0)</f>
        <v>0</v>
      </c>
      <c r="DE723" s="1700">
        <f>IFERROR(VLOOKUP($A723,'2004'!$C$3:$M$213,8,FALSE),0)</f>
        <v>0</v>
      </c>
      <c r="DF723" s="1815">
        <f>IFERROR(VLOOKUP($A723,'2004'!$C$3:$M$213,9,FALSE),0)</f>
        <v>0</v>
      </c>
      <c r="DG723" s="1815">
        <f>IFERROR(VLOOKUP($A723,'2004'!$C$3:$M$213,10,FALSE),0)</f>
        <v>0</v>
      </c>
      <c r="DH723" s="1740">
        <f>IFERROR(VLOOKUP($A723,'2004'!$C$3:$M$213,11,FALSE),0)</f>
        <v>0</v>
      </c>
      <c r="DI723" s="1700">
        <f>IFERROR(VLOOKUP($A723,'2003'!$C$3:$Q$214,12,FALSE),0)</f>
        <v>0</v>
      </c>
      <c r="DJ723" s="1815">
        <f>IFERROR(VLOOKUP($A723,'2003'!$C$3:$Q$214,13,FALSE),0)</f>
        <v>0</v>
      </c>
      <c r="DK723" s="1815">
        <f>IFERROR(VLOOKUP($A723,'2003'!$C$3:$Q$214,14,FALSE),0)</f>
        <v>0</v>
      </c>
      <c r="DL723" s="1740">
        <f>IFERROR(VLOOKUP($A723,'2003'!$C$3:$Q$214,15,FALSE),0)</f>
        <v>0</v>
      </c>
      <c r="DM723" s="1700">
        <f>IFERROR(VLOOKUP($A723,'2002'!$D$3:$R$214,12,FALSE),0)</f>
        <v>0</v>
      </c>
      <c r="DN723" s="1815">
        <f>IFERROR(VLOOKUP($A723,'2002'!$D$3:$R$214,13,FALSE),0)</f>
        <v>0</v>
      </c>
      <c r="DO723" s="1815">
        <f>IFERROR(VLOOKUP($A723,'2002'!$D$3:$R$214,14,FALSE),0)</f>
        <v>0</v>
      </c>
      <c r="DP723" s="1788">
        <f>IFERROR(VLOOKUP($A723,'2002'!$D$3:$R$214,15,FALSE),0)</f>
        <v>0</v>
      </c>
      <c r="DQ723" s="1700">
        <f>IFERROR(VLOOKUP($A723,'Pre 2002'!$C$3:$CK$382,84,FALSE),0)</f>
        <v>15</v>
      </c>
      <c r="DR723" s="1815">
        <f>IFERROR(VLOOKUP($A723,'Pre 2002'!$C$3:$CK$382,85,FALSE),0)</f>
        <v>6</v>
      </c>
      <c r="DS723" s="1815">
        <f>IFERROR(VLOOKUP($A723,'Pre 2002'!$C$3:$CK$382,86,FALSE),0)</f>
        <v>0</v>
      </c>
      <c r="DT723" s="1790">
        <f>IFERROR(VLOOKUP($A723,'Pre 2002'!$C$3:$CK$382,87,FALSE),0)</f>
        <v>0.4</v>
      </c>
      <c r="DU723" s="1741">
        <f>IFERROR(VLOOKUP(A723,'Pre 2002'!$C$3:$CG$382,83,FALSE),0)</f>
        <v>1</v>
      </c>
    </row>
    <row r="724" spans="1:125">
      <c r="A724" s="1721" t="s">
        <v>1991</v>
      </c>
      <c r="B724" s="1562">
        <f t="shared" si="279"/>
        <v>10</v>
      </c>
      <c r="C724" s="1562">
        <f t="shared" si="280"/>
        <v>4</v>
      </c>
      <c r="D724" s="1562">
        <f t="shared" si="281"/>
        <v>0</v>
      </c>
      <c r="E724" s="1563">
        <f t="shared" si="282"/>
        <v>0.4</v>
      </c>
      <c r="F724" s="1786">
        <f t="shared" si="283"/>
        <v>2</v>
      </c>
      <c r="G724" s="1595" t="s">
        <v>2159</v>
      </c>
      <c r="H724" s="1752">
        <f t="shared" si="274"/>
        <v>2</v>
      </c>
      <c r="I724" s="1751">
        <f t="shared" si="275"/>
        <v>10</v>
      </c>
      <c r="J724" s="1751">
        <f t="shared" si="276"/>
        <v>4</v>
      </c>
      <c r="K724" s="1751">
        <f t="shared" si="277"/>
        <v>0</v>
      </c>
      <c r="L724" s="1818">
        <f t="shared" si="278"/>
        <v>0.4</v>
      </c>
      <c r="O724" s="1700">
        <f>IFERROR(VLOOKUP($A724,'2022'!$B$2:$K$174,3,FALSE),0)</f>
        <v>0</v>
      </c>
      <c r="P724" s="1858">
        <f>IFERROR(VLOOKUP($A724,'2022'!$B$2:$K$174,4,FALSE),0)</f>
        <v>0</v>
      </c>
      <c r="Q724" s="1858">
        <f>IFERROR(VLOOKUP($A724,'2022'!$B$2:$K$174,5,FALSE),0)</f>
        <v>0</v>
      </c>
      <c r="R724" s="1858">
        <f>IFERROR(VLOOKUP($A724,'2022'!$B$2:$K$174,8,FALSE),0)</f>
        <v>0</v>
      </c>
      <c r="S724" s="1740">
        <f>IFERROR(VLOOKUP($A724,'2022'!$B$2:$K$174,10,FALSE),0)</f>
        <v>0</v>
      </c>
      <c r="T724" s="1700">
        <f>IFERROR(VLOOKUP($A724,'2021'!$B$2:$K$174,3,FALSE),0)</f>
        <v>0</v>
      </c>
      <c r="U724" s="1843">
        <f>IFERROR(VLOOKUP($A724,'2021'!$B$2:$K$174,4,FALSE),0)</f>
        <v>0</v>
      </c>
      <c r="V724" s="1843">
        <f>IFERROR(VLOOKUP($A724,'2021'!$B$2:$K$174,5,FALSE),0)</f>
        <v>0</v>
      </c>
      <c r="W724" s="1843">
        <f>IFERROR(VLOOKUP($A724,'2021'!$B$2:$K$174,8,FALSE),0)</f>
        <v>0</v>
      </c>
      <c r="X724" s="1740">
        <f>IFERROR(VLOOKUP($A724,'2021'!$B$2:$K$174,10,FALSE),0)</f>
        <v>0</v>
      </c>
      <c r="Y724" s="1700">
        <f>IFERROR(VLOOKUP($A724,'2020'!$B$2:$K$170,3,FALSE),0)</f>
        <v>0</v>
      </c>
      <c r="Z724" s="1829">
        <f>IFERROR(VLOOKUP($A724,'2020'!$B$2:$K$170,4,FALSE),0)</f>
        <v>0</v>
      </c>
      <c r="AA724" s="1829">
        <f>IFERROR(VLOOKUP($A724,'2020'!$B$2:$K$170,5,FALSE),0)</f>
        <v>0</v>
      </c>
      <c r="AB724" s="1829">
        <f>IFERROR(VLOOKUP($A724,'2020'!$B$2:$K$170,8,FALSE),0)</f>
        <v>0</v>
      </c>
      <c r="AC724" s="1740">
        <f>IFERROR(VLOOKUP($A724,'2020'!$B$2:$K$170,10,FALSE),0)</f>
        <v>0</v>
      </c>
      <c r="AD724" s="1700">
        <f>IFERROR(VLOOKUP($A724,'2019'!$B$2:$K$170,3,FALSE),0)</f>
        <v>0</v>
      </c>
      <c r="AE724" s="1823">
        <f>IFERROR(VLOOKUP($A724,'2019'!$B$2:$K$170,4,FALSE),0)</f>
        <v>0</v>
      </c>
      <c r="AF724" s="1823">
        <f>IFERROR(VLOOKUP($A724,'2019'!$B$2:$K$170,5,FALSE),0)</f>
        <v>0</v>
      </c>
      <c r="AG724" s="1823">
        <f>IFERROR(VLOOKUP($A724,'2019'!$B$2:$K$170,8,FALSE),0)</f>
        <v>0</v>
      </c>
      <c r="AH724" s="1740">
        <f>IFERROR(VLOOKUP($A724,'2019'!$B$2:$K$170,10,FALSE),0)</f>
        <v>0</v>
      </c>
      <c r="AI724" s="1700">
        <f>IFERROR(VLOOKUP($A724,'2018'!$B$2:$K$170,3,FALSE),0)</f>
        <v>0</v>
      </c>
      <c r="AJ724" s="1821">
        <f>IFERROR(VLOOKUP($A724,'2018'!$B$2:$K$170,4,FALSE),0)</f>
        <v>0</v>
      </c>
      <c r="AK724" s="1821">
        <f>IFERROR(VLOOKUP($A724,'2018'!$B$2:$K$170,5,FALSE),0)</f>
        <v>0</v>
      </c>
      <c r="AL724" s="1821">
        <f>IFERROR(VLOOKUP($A724,'2018'!$B$2:$K$170,8,FALSE),0)</f>
        <v>0</v>
      </c>
      <c r="AM724" s="1740">
        <f>IFERROR(VLOOKUP($A724,'2018'!$B$2:$K$170,10,FALSE),0)</f>
        <v>0</v>
      </c>
      <c r="AN724" s="1700">
        <f>IFERROR(VLOOKUP($A724,'2017'!$B$2:$J$163,2,FALSE),0)</f>
        <v>0</v>
      </c>
      <c r="AO724" s="1815">
        <f>IFERROR(VLOOKUP($A724,'2017'!$B$2:$J$163,3,FALSE),0)</f>
        <v>0</v>
      </c>
      <c r="AP724" s="1815">
        <f>IFERROR(VLOOKUP($A724,'2017'!$B$2:$J$163,4,FALSE),0)</f>
        <v>0</v>
      </c>
      <c r="AQ724" s="1815">
        <f>IFERROR(VLOOKUP($A724,'2017'!$B$2:$J$163,7,FALSE),0)</f>
        <v>0</v>
      </c>
      <c r="AR724" s="1740">
        <f>IFERROR(VLOOKUP($A724,'2017'!$B$2:$J$163,9,FALSE),0)</f>
        <v>0</v>
      </c>
      <c r="AS724" s="1700">
        <f>IFERROR(VLOOKUP($A724,'2016'!$B$2:$K$165,3,FALSE),0)</f>
        <v>0</v>
      </c>
      <c r="AT724" s="1815">
        <f>IFERROR(VLOOKUP($A724,'2016'!$B$2:$K$165,4,FALSE),0)</f>
        <v>0</v>
      </c>
      <c r="AU724" s="1815">
        <f>IFERROR(VLOOKUP($A724,'2016'!$B$2:$K$165,5,FALSE),0)</f>
        <v>0</v>
      </c>
      <c r="AV724" s="1815">
        <f>IFERROR(VLOOKUP($A724,'2016'!$B$2:$K$165,8,FALSE),0)</f>
        <v>0</v>
      </c>
      <c r="AW724" s="1740">
        <f>IFERROR(VLOOKUP($A724,'2016'!$B$2:$K$165,10,FALSE),0)</f>
        <v>0</v>
      </c>
      <c r="AX724" s="1700">
        <f>IFERROR(VLOOKUP($A724,'2015'!$B$2:$K$165,3,FALSE),0)</f>
        <v>0</v>
      </c>
      <c r="AY724" s="1815">
        <f>IFERROR(VLOOKUP($A724,'2015'!$B$2:$K$165,4,FALSE),0)</f>
        <v>0</v>
      </c>
      <c r="AZ724" s="1815">
        <f>IFERROR(VLOOKUP($A724,'2015'!$B$2:$K$165,5,FALSE),0)</f>
        <v>0</v>
      </c>
      <c r="BA724" s="1815">
        <f>IFERROR(VLOOKUP($A724,'2015'!$B$2:$K$165,8,FALSE),0)</f>
        <v>0</v>
      </c>
      <c r="BB724" s="1740">
        <f>IFERROR(VLOOKUP($A724,'2015'!$B$2:$K$165,10,FALSE),0)</f>
        <v>0</v>
      </c>
      <c r="BC724" s="1700">
        <f>IFERROR(VLOOKUP($A724,'2014'!$B$2:$K$157,3,FALSE),0)</f>
        <v>0</v>
      </c>
      <c r="BD724" s="1815">
        <f>IFERROR(VLOOKUP($A724,'2014'!$B$2:$K$157,4,FALSE),0)</f>
        <v>0</v>
      </c>
      <c r="BE724" s="1815">
        <f>IFERROR(VLOOKUP($A724,'2014'!$B$2:$K$157,5,FALSE),0)</f>
        <v>0</v>
      </c>
      <c r="BF724" s="1815">
        <f>IFERROR(VLOOKUP($A724,'2014'!$B$2:$K$157,8,FALSE),0)</f>
        <v>0</v>
      </c>
      <c r="BG724" s="1740">
        <f>IFERROR(VLOOKUP($A724,'2014'!$B$2:$K$157,10,FALSE),0)</f>
        <v>0</v>
      </c>
      <c r="BH724" s="1700">
        <f>IFERROR(VLOOKUP($A724,'2013'!$D$4:$I$249,2,FALSE),0)</f>
        <v>0</v>
      </c>
      <c r="BI724" s="1815">
        <f>IFERROR(VLOOKUP($A724,'2013'!$D$4:$I$249,3,FALSE),0)</f>
        <v>0</v>
      </c>
      <c r="BJ724" s="1815">
        <f>IFERROR(VLOOKUP($A724,'2013'!$D$4:$I$249,4,FALSE),0)</f>
        <v>0</v>
      </c>
      <c r="BK724" s="1815">
        <f>IFERROR(VLOOKUP($A724,'2013'!$D$4:$I$249,5,FALSE),0)</f>
        <v>0</v>
      </c>
      <c r="BL724" s="1740">
        <f>IFERROR(VLOOKUP($A724,'2013'!$D$4:$I$249,6,FALSE),0)</f>
        <v>0</v>
      </c>
      <c r="BM724" s="1737">
        <f>IFERROR(VLOOKUP($A724,'2012'!$D$3:$O$172,2,FALSE),0)</f>
        <v>0</v>
      </c>
      <c r="BN724" s="1815">
        <f>IFERROR(VLOOKUP($A724,'2012'!$D$3:$O$172,3,FALSE),0)</f>
        <v>0</v>
      </c>
      <c r="BO724" s="1743">
        <f>IFERROR(VLOOKUP($A724,'2012'!$D$3:$O$172,4,FALSE),0)</f>
        <v>0</v>
      </c>
      <c r="BP724" s="1700">
        <f>IFERROR(VLOOKUP($A724,'2012'!$D$3:$O$172,5,FALSE),0)</f>
        <v>0</v>
      </c>
      <c r="BQ724" s="1815">
        <f>IFERROR(VLOOKUP($A724,'2012'!$D$3:$O$172,6,FALSE),0)</f>
        <v>0</v>
      </c>
      <c r="BR724" s="1815">
        <f>IFERROR(VLOOKUP($A724,'2012'!$D$3:$O$172,7,FALSE),0)</f>
        <v>0</v>
      </c>
      <c r="BS724" s="1815">
        <f>IFERROR(VLOOKUP($A724,'2012'!$D$3:$O$172,8,FALSE),0)</f>
        <v>0</v>
      </c>
      <c r="BT724" s="1740">
        <f>IFERROR(VLOOKUP($A724,'2012'!$D$3:$O$172,9,FALSE),0)</f>
        <v>0</v>
      </c>
      <c r="BV724" s="1815"/>
      <c r="BX724" s="1700">
        <f>IFERROR(VLOOKUP($A724,'2011'!$D$4:$I$251,2,FALSE),0)</f>
        <v>0</v>
      </c>
      <c r="BY724" s="1815">
        <f>IFERROR(VLOOKUP($A724,'2011'!$D$4:$I$251,3,FALSE),0)</f>
        <v>0</v>
      </c>
      <c r="BZ724" s="1815">
        <f>IFERROR(VLOOKUP($A724,'2011'!$D$4:$I$251,4,FALSE),0)</f>
        <v>0</v>
      </c>
      <c r="CA724" s="1815">
        <f>IFERROR(VLOOKUP($A724,'2011'!$D$4:$I$251,5,FALSE),0)</f>
        <v>0</v>
      </c>
      <c r="CB724" s="1740">
        <f>IFERROR(VLOOKUP($A724,'2011'!$D$4:$I$251,6,FALSE),0)</f>
        <v>0</v>
      </c>
      <c r="CC724" s="1700">
        <f>IFERROR(VLOOKUP($A724,'2010'!$C$3:$H$234,2,FALSE),0)</f>
        <v>0</v>
      </c>
      <c r="CD724" s="1815">
        <f>IFERROR(VLOOKUP($A724,'2010'!$C$3:$H$234,3,FALSE),0)</f>
        <v>0</v>
      </c>
      <c r="CE724" s="1815">
        <f>IFERROR(VLOOKUP($A724,'2010'!$C$3:$H$234,4,FALSE),0)</f>
        <v>0</v>
      </c>
      <c r="CF724" s="1815">
        <f>IFERROR(VLOOKUP($A724,'2010'!$C$3:$H$234,5,FALSE),0)</f>
        <v>0</v>
      </c>
      <c r="CG724" s="1740">
        <f>IFERROR(VLOOKUP($A724,'2010'!$C$3:$H$234,6,FALSE),0)</f>
        <v>0</v>
      </c>
      <c r="CH724" s="1700">
        <f>IFERROR(VLOOKUP($A724,'2009'!$C$3:$H$242,2,FALSE),0)</f>
        <v>0</v>
      </c>
      <c r="CI724" s="1815">
        <f>IFERROR(VLOOKUP($A724,'2009'!$C$3:$H$242,3,FALSE),0)</f>
        <v>0</v>
      </c>
      <c r="CJ724" s="1815">
        <f>IFERROR(VLOOKUP($A724,'2009'!$C$3:$H$242,4,FALSE),0)</f>
        <v>0</v>
      </c>
      <c r="CK724" s="1815">
        <f>IFERROR(VLOOKUP($A724,'2009'!$C$3:$H$242,5,FALSE),0)</f>
        <v>0</v>
      </c>
      <c r="CL724" s="1740">
        <f>IFERROR(VLOOKUP($A724,'2009'!$C$3:$H$242,6,FALSE),0)</f>
        <v>0</v>
      </c>
      <c r="CM724" s="1700">
        <f>IFERROR(VLOOKUP($A724,'2008'!$C$3:$H$229,2,FALSE),0)</f>
        <v>0</v>
      </c>
      <c r="CN724" s="1815">
        <f>IFERROR(VLOOKUP($A724,'2008'!$C$3:$H$229,3,FALSE),0)</f>
        <v>0</v>
      </c>
      <c r="CO724" s="1815">
        <f>IFERROR(VLOOKUP($A724,'2008'!$C$3:$H$229,4,FALSE),0)</f>
        <v>0</v>
      </c>
      <c r="CP724" s="1815">
        <f>IFERROR(VLOOKUP($A724,'2008'!$C$3:$H$229,5,FALSE),0)</f>
        <v>0</v>
      </c>
      <c r="CQ724" s="1740">
        <f>IFERROR(VLOOKUP($A724,'2008'!$C$3:$H$229,6,FALSE),0)</f>
        <v>0</v>
      </c>
      <c r="CR724" s="1700">
        <f>IFERROR(VLOOKUP($A724,'2007'!$C$3:$M$238,7,FALSE),0)</f>
        <v>0</v>
      </c>
      <c r="CS724" s="1815">
        <f>IFERROR(VLOOKUP($A724,'2007'!$C$3:$M$238,8,FALSE),0)</f>
        <v>0</v>
      </c>
      <c r="CT724" s="1815">
        <f>IFERROR(VLOOKUP($A724,'2007'!$C$3:$M$238,9,FALSE),0)</f>
        <v>0</v>
      </c>
      <c r="CU724" s="1815">
        <f>IFERROR(VLOOKUP($A724,'2007'!$C$3:$M$238,10,FALSE),0)</f>
        <v>0</v>
      </c>
      <c r="CV724" s="1740">
        <f>IFERROR(VLOOKUP($A724,'2007'!$C$3:$M$238,11,FALSE),0)</f>
        <v>0</v>
      </c>
      <c r="CW724" s="1700">
        <f>IFERROR(VLOOKUP($A724,'2006'!$A$2:$F$200,2,FALSE),0)</f>
        <v>0</v>
      </c>
      <c r="CX724" s="1815">
        <f>IFERROR(VLOOKUP($A724,'2006'!$A$2:$F$200,4,FALSE),0)</f>
        <v>0</v>
      </c>
      <c r="CY724" s="1815">
        <f>IFERROR(VLOOKUP($A724,'2006'!$A$2:$F$200,5,FALSE),0)</f>
        <v>0</v>
      </c>
      <c r="CZ724" s="1740">
        <f>IFERROR(VLOOKUP($A724,'2006'!$A$2:$F$200,6,FALSE),0)</f>
        <v>0</v>
      </c>
      <c r="DA724" s="1700">
        <f>IFERROR(VLOOKUP($A724,'2005'!$C$3:$M$205,8,FALSE),0)</f>
        <v>0</v>
      </c>
      <c r="DB724" s="1815">
        <f>IFERROR(VLOOKUP($A724,'2005'!$C$3:$M$205,9,FALSE),0)</f>
        <v>0</v>
      </c>
      <c r="DC724" s="1815">
        <f>IFERROR(VLOOKUP($A724,'2005'!$C$3:$M$205,10,FALSE),0)</f>
        <v>0</v>
      </c>
      <c r="DD724" s="1740">
        <f>IFERROR(VLOOKUP($A724,'2005'!$C$3:$M$205,11,FALSE),0)</f>
        <v>0</v>
      </c>
      <c r="DE724" s="1700">
        <f>IFERROR(VLOOKUP($A724,'2004'!$C$3:$M$213,8,FALSE),0)</f>
        <v>0</v>
      </c>
      <c r="DF724" s="1815">
        <f>IFERROR(VLOOKUP($A724,'2004'!$C$3:$M$213,9,FALSE),0)</f>
        <v>0</v>
      </c>
      <c r="DG724" s="1815">
        <f>IFERROR(VLOOKUP($A724,'2004'!$C$3:$M$213,10,FALSE),0)</f>
        <v>0</v>
      </c>
      <c r="DH724" s="1740">
        <f>IFERROR(VLOOKUP($A724,'2004'!$C$3:$M$213,11,FALSE),0)</f>
        <v>0</v>
      </c>
      <c r="DI724" s="1700">
        <f>IFERROR(VLOOKUP($A724,'2003'!$C$3:$Q$214,12,FALSE),0)</f>
        <v>0</v>
      </c>
      <c r="DJ724" s="1815">
        <f>IFERROR(VLOOKUP($A724,'2003'!$C$3:$Q$214,13,FALSE),0)</f>
        <v>0</v>
      </c>
      <c r="DK724" s="1815">
        <f>IFERROR(VLOOKUP($A724,'2003'!$C$3:$Q$214,14,FALSE),0)</f>
        <v>0</v>
      </c>
      <c r="DL724" s="1740">
        <f>IFERROR(VLOOKUP($A724,'2003'!$C$3:$Q$214,15,FALSE),0)</f>
        <v>0</v>
      </c>
      <c r="DM724" s="1700">
        <f>IFERROR(VLOOKUP($A724,'2002'!$D$3:$R$214,12,FALSE),0)</f>
        <v>0</v>
      </c>
      <c r="DN724" s="1815">
        <f>IFERROR(VLOOKUP($A724,'2002'!$D$3:$R$214,13,FALSE),0)</f>
        <v>0</v>
      </c>
      <c r="DO724" s="1815">
        <f>IFERROR(VLOOKUP($A724,'2002'!$D$3:$R$214,14,FALSE),0)</f>
        <v>0</v>
      </c>
      <c r="DP724" s="1788">
        <f>IFERROR(VLOOKUP($A724,'2002'!$D$3:$R$214,15,FALSE),0)</f>
        <v>0</v>
      </c>
      <c r="DQ724" s="1700">
        <f>IFERROR(VLOOKUP($A724,'Pre 2002'!$C$3:$CK$382,84,FALSE),0)</f>
        <v>10</v>
      </c>
      <c r="DR724" s="1815">
        <f>IFERROR(VLOOKUP($A724,'Pre 2002'!$C$3:$CK$382,85,FALSE),0)</f>
        <v>4</v>
      </c>
      <c r="DS724" s="1815">
        <f>IFERROR(VLOOKUP($A724,'Pre 2002'!$C$3:$CK$382,86,FALSE),0)</f>
        <v>0</v>
      </c>
      <c r="DT724" s="1790">
        <f>IFERROR(VLOOKUP($A724,'Pre 2002'!$C$3:$CK$382,87,FALSE),0)</f>
        <v>0.4</v>
      </c>
      <c r="DU724" s="1741">
        <f>IFERROR(VLOOKUP(A724,'Pre 2002'!$C$3:$CG$382,83,FALSE),0)</f>
        <v>2</v>
      </c>
    </row>
    <row r="725" spans="1:125">
      <c r="A725" s="1721" t="s">
        <v>1917</v>
      </c>
      <c r="B725" s="1562">
        <f t="shared" si="279"/>
        <v>10</v>
      </c>
      <c r="C725" s="1562">
        <f t="shared" si="280"/>
        <v>4</v>
      </c>
      <c r="D725" s="1562">
        <f t="shared" si="281"/>
        <v>0</v>
      </c>
      <c r="E725" s="1563">
        <f t="shared" si="282"/>
        <v>0.4</v>
      </c>
      <c r="F725" s="1786">
        <f t="shared" si="283"/>
        <v>1</v>
      </c>
      <c r="G725" s="1595" t="s">
        <v>2159</v>
      </c>
      <c r="H725" s="1752">
        <f t="shared" si="274"/>
        <v>1</v>
      </c>
      <c r="I725" s="1751">
        <f t="shared" si="275"/>
        <v>10</v>
      </c>
      <c r="J725" s="1751">
        <f t="shared" si="276"/>
        <v>4</v>
      </c>
      <c r="K725" s="1751">
        <f t="shared" si="277"/>
        <v>0</v>
      </c>
      <c r="L725" s="1818">
        <f t="shared" si="278"/>
        <v>0.4</v>
      </c>
      <c r="O725" s="1700">
        <f>IFERROR(VLOOKUP($A725,'2022'!$B$2:$K$174,3,FALSE),0)</f>
        <v>0</v>
      </c>
      <c r="P725" s="1858">
        <f>IFERROR(VLOOKUP($A725,'2022'!$B$2:$K$174,4,FALSE),0)</f>
        <v>0</v>
      </c>
      <c r="Q725" s="1858">
        <f>IFERROR(VLOOKUP($A725,'2022'!$B$2:$K$174,5,FALSE),0)</f>
        <v>0</v>
      </c>
      <c r="R725" s="1858">
        <f>IFERROR(VLOOKUP($A725,'2022'!$B$2:$K$174,8,FALSE),0)</f>
        <v>0</v>
      </c>
      <c r="S725" s="1740">
        <f>IFERROR(VLOOKUP($A725,'2022'!$B$2:$K$174,10,FALSE),0)</f>
        <v>0</v>
      </c>
      <c r="T725" s="1700">
        <f>IFERROR(VLOOKUP($A725,'2021'!$B$2:$K$174,3,FALSE),0)</f>
        <v>0</v>
      </c>
      <c r="U725" s="1843">
        <f>IFERROR(VLOOKUP($A725,'2021'!$B$2:$K$174,4,FALSE),0)</f>
        <v>0</v>
      </c>
      <c r="V725" s="1843">
        <f>IFERROR(VLOOKUP($A725,'2021'!$B$2:$K$174,5,FALSE),0)</f>
        <v>0</v>
      </c>
      <c r="W725" s="1843">
        <f>IFERROR(VLOOKUP($A725,'2021'!$B$2:$K$174,8,FALSE),0)</f>
        <v>0</v>
      </c>
      <c r="X725" s="1740">
        <f>IFERROR(VLOOKUP($A725,'2021'!$B$2:$K$174,10,FALSE),0)</f>
        <v>0</v>
      </c>
      <c r="Y725" s="1700">
        <f>IFERROR(VLOOKUP($A725,'2020'!$B$2:$K$170,3,FALSE),0)</f>
        <v>0</v>
      </c>
      <c r="Z725" s="1829">
        <f>IFERROR(VLOOKUP($A725,'2020'!$B$2:$K$170,4,FALSE),0)</f>
        <v>0</v>
      </c>
      <c r="AA725" s="1829">
        <f>IFERROR(VLOOKUP($A725,'2020'!$B$2:$K$170,5,FALSE),0)</f>
        <v>0</v>
      </c>
      <c r="AB725" s="1829">
        <f>IFERROR(VLOOKUP($A725,'2020'!$B$2:$K$170,8,FALSE),0)</f>
        <v>0</v>
      </c>
      <c r="AC725" s="1740">
        <f>IFERROR(VLOOKUP($A725,'2020'!$B$2:$K$170,10,FALSE),0)</f>
        <v>0</v>
      </c>
      <c r="AD725" s="1700">
        <f>IFERROR(VLOOKUP($A725,'2019'!$B$2:$K$170,3,FALSE),0)</f>
        <v>0</v>
      </c>
      <c r="AE725" s="1823">
        <f>IFERROR(VLOOKUP($A725,'2019'!$B$2:$K$170,4,FALSE),0)</f>
        <v>0</v>
      </c>
      <c r="AF725" s="1823">
        <f>IFERROR(VLOOKUP($A725,'2019'!$B$2:$K$170,5,FALSE),0)</f>
        <v>0</v>
      </c>
      <c r="AG725" s="1823">
        <f>IFERROR(VLOOKUP($A725,'2019'!$B$2:$K$170,8,FALSE),0)</f>
        <v>0</v>
      </c>
      <c r="AH725" s="1740">
        <f>IFERROR(VLOOKUP($A725,'2019'!$B$2:$K$170,10,FALSE),0)</f>
        <v>0</v>
      </c>
      <c r="AI725" s="1700">
        <f>IFERROR(VLOOKUP($A725,'2018'!$B$2:$K$170,3,FALSE),0)</f>
        <v>0</v>
      </c>
      <c r="AJ725" s="1821">
        <f>IFERROR(VLOOKUP($A725,'2018'!$B$2:$K$170,4,FALSE),0)</f>
        <v>0</v>
      </c>
      <c r="AK725" s="1821">
        <f>IFERROR(VLOOKUP($A725,'2018'!$B$2:$K$170,5,FALSE),0)</f>
        <v>0</v>
      </c>
      <c r="AL725" s="1821">
        <f>IFERROR(VLOOKUP($A725,'2018'!$B$2:$K$170,8,FALSE),0)</f>
        <v>0</v>
      </c>
      <c r="AM725" s="1740">
        <f>IFERROR(VLOOKUP($A725,'2018'!$B$2:$K$170,10,FALSE),0)</f>
        <v>0</v>
      </c>
      <c r="AN725" s="1700">
        <f>IFERROR(VLOOKUP($A725,'2017'!$B$2:$J$163,2,FALSE),0)</f>
        <v>0</v>
      </c>
      <c r="AO725" s="1815">
        <f>IFERROR(VLOOKUP($A725,'2017'!$B$2:$J$163,3,FALSE),0)</f>
        <v>0</v>
      </c>
      <c r="AP725" s="1815">
        <f>IFERROR(VLOOKUP($A725,'2017'!$B$2:$J$163,4,FALSE),0)</f>
        <v>0</v>
      </c>
      <c r="AQ725" s="1815">
        <f>IFERROR(VLOOKUP($A725,'2017'!$B$2:$J$163,7,FALSE),0)</f>
        <v>0</v>
      </c>
      <c r="AR725" s="1740">
        <f>IFERROR(VLOOKUP($A725,'2017'!$B$2:$J$163,9,FALSE),0)</f>
        <v>0</v>
      </c>
      <c r="AS725" s="1700">
        <f>IFERROR(VLOOKUP($A725,'2016'!$B$2:$K$165,3,FALSE),0)</f>
        <v>0</v>
      </c>
      <c r="AT725" s="1815">
        <f>IFERROR(VLOOKUP($A725,'2016'!$B$2:$K$165,4,FALSE),0)</f>
        <v>0</v>
      </c>
      <c r="AU725" s="1815">
        <f>IFERROR(VLOOKUP($A725,'2016'!$B$2:$K$165,5,FALSE),0)</f>
        <v>0</v>
      </c>
      <c r="AV725" s="1815">
        <f>IFERROR(VLOOKUP($A725,'2016'!$B$2:$K$165,8,FALSE),0)</f>
        <v>0</v>
      </c>
      <c r="AW725" s="1740">
        <f>IFERROR(VLOOKUP($A725,'2016'!$B$2:$K$165,10,FALSE),0)</f>
        <v>0</v>
      </c>
      <c r="AX725" s="1700">
        <f>IFERROR(VLOOKUP($A725,'2015'!$B$2:$K$165,3,FALSE),0)</f>
        <v>0</v>
      </c>
      <c r="AY725" s="1815">
        <f>IFERROR(VLOOKUP($A725,'2015'!$B$2:$K$165,4,FALSE),0)</f>
        <v>0</v>
      </c>
      <c r="AZ725" s="1815">
        <f>IFERROR(VLOOKUP($A725,'2015'!$B$2:$K$165,5,FALSE),0)</f>
        <v>0</v>
      </c>
      <c r="BA725" s="1815">
        <f>IFERROR(VLOOKUP($A725,'2015'!$B$2:$K$165,8,FALSE),0)</f>
        <v>0</v>
      </c>
      <c r="BB725" s="1740">
        <f>IFERROR(VLOOKUP($A725,'2015'!$B$2:$K$165,10,FALSE),0)</f>
        <v>0</v>
      </c>
      <c r="BC725" s="1700">
        <f>IFERROR(VLOOKUP($A725,'2014'!$B$2:$K$157,3,FALSE),0)</f>
        <v>0</v>
      </c>
      <c r="BD725" s="1815">
        <f>IFERROR(VLOOKUP($A725,'2014'!$B$2:$K$157,4,FALSE),0)</f>
        <v>0</v>
      </c>
      <c r="BE725" s="1815">
        <f>IFERROR(VLOOKUP($A725,'2014'!$B$2:$K$157,5,FALSE),0)</f>
        <v>0</v>
      </c>
      <c r="BF725" s="1815">
        <f>IFERROR(VLOOKUP($A725,'2014'!$B$2:$K$157,8,FALSE),0)</f>
        <v>0</v>
      </c>
      <c r="BG725" s="1740">
        <f>IFERROR(VLOOKUP($A725,'2014'!$B$2:$K$157,10,FALSE),0)</f>
        <v>0</v>
      </c>
      <c r="BH725" s="1700">
        <f>IFERROR(VLOOKUP($A725,'2013'!$D$4:$I$249,2,FALSE),0)</f>
        <v>0</v>
      </c>
      <c r="BI725" s="1815">
        <f>IFERROR(VLOOKUP($A725,'2013'!$D$4:$I$249,3,FALSE),0)</f>
        <v>0</v>
      </c>
      <c r="BJ725" s="1815">
        <f>IFERROR(VLOOKUP($A725,'2013'!$D$4:$I$249,4,FALSE),0)</f>
        <v>0</v>
      </c>
      <c r="BK725" s="1815">
        <f>IFERROR(VLOOKUP($A725,'2013'!$D$4:$I$249,5,FALSE),0)</f>
        <v>0</v>
      </c>
      <c r="BL725" s="1740">
        <f>IFERROR(VLOOKUP($A725,'2013'!$D$4:$I$249,6,FALSE),0)</f>
        <v>0</v>
      </c>
      <c r="BM725" s="1737">
        <f>IFERROR(VLOOKUP($A725,'2012'!$D$3:$O$172,2,FALSE),0)</f>
        <v>0</v>
      </c>
      <c r="BN725" s="1815">
        <f>IFERROR(VLOOKUP($A725,'2012'!$D$3:$O$172,3,FALSE),0)</f>
        <v>0</v>
      </c>
      <c r="BO725" s="1743">
        <f>IFERROR(VLOOKUP($A725,'2012'!$D$3:$O$172,4,FALSE),0)</f>
        <v>0</v>
      </c>
      <c r="BP725" s="1700">
        <f>IFERROR(VLOOKUP($A725,'2012'!$D$3:$O$172,5,FALSE),0)</f>
        <v>0</v>
      </c>
      <c r="BQ725" s="1815">
        <f>IFERROR(VLOOKUP($A725,'2012'!$D$3:$O$172,6,FALSE),0)</f>
        <v>0</v>
      </c>
      <c r="BR725" s="1815">
        <f>IFERROR(VLOOKUP($A725,'2012'!$D$3:$O$172,7,FALSE),0)</f>
        <v>0</v>
      </c>
      <c r="BS725" s="1815">
        <f>IFERROR(VLOOKUP($A725,'2012'!$D$3:$O$172,8,FALSE),0)</f>
        <v>0</v>
      </c>
      <c r="BT725" s="1740">
        <f>IFERROR(VLOOKUP($A725,'2012'!$D$3:$O$172,9,FALSE),0)</f>
        <v>0</v>
      </c>
      <c r="BV725" s="1815"/>
      <c r="BX725" s="1700">
        <f>IFERROR(VLOOKUP($A725,'2011'!$D$4:$I$251,2,FALSE),0)</f>
        <v>0</v>
      </c>
      <c r="BY725" s="1815">
        <f>IFERROR(VLOOKUP($A725,'2011'!$D$4:$I$251,3,FALSE),0)</f>
        <v>0</v>
      </c>
      <c r="BZ725" s="1815">
        <f>IFERROR(VLOOKUP($A725,'2011'!$D$4:$I$251,4,FALSE),0)</f>
        <v>0</v>
      </c>
      <c r="CA725" s="1815">
        <f>IFERROR(VLOOKUP($A725,'2011'!$D$4:$I$251,5,FALSE),0)</f>
        <v>0</v>
      </c>
      <c r="CB725" s="1740">
        <f>IFERROR(VLOOKUP($A725,'2011'!$D$4:$I$251,6,FALSE),0)</f>
        <v>0</v>
      </c>
      <c r="CC725" s="1700">
        <f>IFERROR(VLOOKUP($A725,'2010'!$C$3:$H$234,2,FALSE),0)</f>
        <v>0</v>
      </c>
      <c r="CD725" s="1815">
        <f>IFERROR(VLOOKUP($A725,'2010'!$C$3:$H$234,3,FALSE),0)</f>
        <v>0</v>
      </c>
      <c r="CE725" s="1815">
        <f>IFERROR(VLOOKUP($A725,'2010'!$C$3:$H$234,4,FALSE),0)</f>
        <v>0</v>
      </c>
      <c r="CF725" s="1815">
        <f>IFERROR(VLOOKUP($A725,'2010'!$C$3:$H$234,5,FALSE),0)</f>
        <v>0</v>
      </c>
      <c r="CG725" s="1740">
        <f>IFERROR(VLOOKUP($A725,'2010'!$C$3:$H$234,6,FALSE),0)</f>
        <v>0</v>
      </c>
      <c r="CH725" s="1700">
        <f>IFERROR(VLOOKUP($A725,'2009'!$C$3:$H$242,2,FALSE),0)</f>
        <v>0</v>
      </c>
      <c r="CI725" s="1815">
        <f>IFERROR(VLOOKUP($A725,'2009'!$C$3:$H$242,3,FALSE),0)</f>
        <v>0</v>
      </c>
      <c r="CJ725" s="1815">
        <f>IFERROR(VLOOKUP($A725,'2009'!$C$3:$H$242,4,FALSE),0)</f>
        <v>0</v>
      </c>
      <c r="CK725" s="1815">
        <f>IFERROR(VLOOKUP($A725,'2009'!$C$3:$H$242,5,FALSE),0)</f>
        <v>0</v>
      </c>
      <c r="CL725" s="1740">
        <f>IFERROR(VLOOKUP($A725,'2009'!$C$3:$H$242,6,FALSE),0)</f>
        <v>0</v>
      </c>
      <c r="CM725" s="1700">
        <f>IFERROR(VLOOKUP($A725,'2008'!$C$3:$H$229,2,FALSE),0)</f>
        <v>0</v>
      </c>
      <c r="CN725" s="1815">
        <f>IFERROR(VLOOKUP($A725,'2008'!$C$3:$H$229,3,FALSE),0)</f>
        <v>0</v>
      </c>
      <c r="CO725" s="1815">
        <f>IFERROR(VLOOKUP($A725,'2008'!$C$3:$H$229,4,FALSE),0)</f>
        <v>0</v>
      </c>
      <c r="CP725" s="1815">
        <f>IFERROR(VLOOKUP($A725,'2008'!$C$3:$H$229,5,FALSE),0)</f>
        <v>0</v>
      </c>
      <c r="CQ725" s="1740">
        <f>IFERROR(VLOOKUP($A725,'2008'!$C$3:$H$229,6,FALSE),0)</f>
        <v>0</v>
      </c>
      <c r="CR725" s="1700">
        <f>IFERROR(VLOOKUP($A725,'2007'!$C$3:$M$238,7,FALSE),0)</f>
        <v>0</v>
      </c>
      <c r="CS725" s="1815">
        <f>IFERROR(VLOOKUP($A725,'2007'!$C$3:$M$238,8,FALSE),0)</f>
        <v>0</v>
      </c>
      <c r="CT725" s="1815">
        <f>IFERROR(VLOOKUP($A725,'2007'!$C$3:$M$238,9,FALSE),0)</f>
        <v>0</v>
      </c>
      <c r="CU725" s="1815">
        <f>IFERROR(VLOOKUP($A725,'2007'!$C$3:$M$238,10,FALSE),0)</f>
        <v>0</v>
      </c>
      <c r="CV725" s="1740">
        <f>IFERROR(VLOOKUP($A725,'2007'!$C$3:$M$238,11,FALSE),0)</f>
        <v>0</v>
      </c>
      <c r="CW725" s="1700">
        <f>IFERROR(VLOOKUP($A725,'2006'!$A$2:$F$200,2,FALSE),0)</f>
        <v>0</v>
      </c>
      <c r="CX725" s="1815">
        <f>IFERROR(VLOOKUP($A725,'2006'!$A$2:$F$200,4,FALSE),0)</f>
        <v>0</v>
      </c>
      <c r="CY725" s="1815">
        <f>IFERROR(VLOOKUP($A725,'2006'!$A$2:$F$200,5,FALSE),0)</f>
        <v>0</v>
      </c>
      <c r="CZ725" s="1740">
        <f>IFERROR(VLOOKUP($A725,'2006'!$A$2:$F$200,6,FALSE),0)</f>
        <v>0</v>
      </c>
      <c r="DA725" s="1700">
        <f>IFERROR(VLOOKUP($A725,'2005'!$C$3:$M$205,8,FALSE),0)</f>
        <v>0</v>
      </c>
      <c r="DB725" s="1815">
        <f>IFERROR(VLOOKUP($A725,'2005'!$C$3:$M$205,9,FALSE),0)</f>
        <v>0</v>
      </c>
      <c r="DC725" s="1815">
        <f>IFERROR(VLOOKUP($A725,'2005'!$C$3:$M$205,10,FALSE),0)</f>
        <v>0</v>
      </c>
      <c r="DD725" s="1740">
        <f>IFERROR(VLOOKUP($A725,'2005'!$C$3:$M$205,11,FALSE),0)</f>
        <v>0</v>
      </c>
      <c r="DE725" s="1700">
        <f>IFERROR(VLOOKUP($A725,'2004'!$C$3:$M$213,8,FALSE),0)</f>
        <v>0</v>
      </c>
      <c r="DF725" s="1815">
        <f>IFERROR(VLOOKUP($A725,'2004'!$C$3:$M$213,9,FALSE),0)</f>
        <v>0</v>
      </c>
      <c r="DG725" s="1815">
        <f>IFERROR(VLOOKUP($A725,'2004'!$C$3:$M$213,10,FALSE),0)</f>
        <v>0</v>
      </c>
      <c r="DH725" s="1740">
        <f>IFERROR(VLOOKUP($A725,'2004'!$C$3:$M$213,11,FALSE),0)</f>
        <v>0</v>
      </c>
      <c r="DI725" s="1700">
        <f>IFERROR(VLOOKUP($A725,'2003'!$C$3:$Q$214,12,FALSE),0)</f>
        <v>0</v>
      </c>
      <c r="DJ725" s="1815">
        <f>IFERROR(VLOOKUP($A725,'2003'!$C$3:$Q$214,13,FALSE),0)</f>
        <v>0</v>
      </c>
      <c r="DK725" s="1815">
        <f>IFERROR(VLOOKUP($A725,'2003'!$C$3:$Q$214,14,FALSE),0)</f>
        <v>0</v>
      </c>
      <c r="DL725" s="1740">
        <f>IFERROR(VLOOKUP($A725,'2003'!$C$3:$Q$214,15,FALSE),0)</f>
        <v>0</v>
      </c>
      <c r="DM725" s="1700">
        <f>IFERROR(VLOOKUP($A725,'2002'!$D$3:$R$214,12,FALSE),0)</f>
        <v>0</v>
      </c>
      <c r="DN725" s="1815">
        <f>IFERROR(VLOOKUP($A725,'2002'!$D$3:$R$214,13,FALSE),0)</f>
        <v>0</v>
      </c>
      <c r="DO725" s="1815">
        <f>IFERROR(VLOOKUP($A725,'2002'!$D$3:$R$214,14,FALSE),0)</f>
        <v>0</v>
      </c>
      <c r="DP725" s="1788">
        <f>IFERROR(VLOOKUP($A725,'2002'!$D$3:$R$214,15,FALSE),0)</f>
        <v>0</v>
      </c>
      <c r="DQ725" s="1700">
        <f>IFERROR(VLOOKUP($A725,'Pre 2002'!$C$3:$CK$382,84,FALSE),0)</f>
        <v>10</v>
      </c>
      <c r="DR725" s="1815">
        <f>IFERROR(VLOOKUP($A725,'Pre 2002'!$C$3:$CK$382,85,FALSE),0)</f>
        <v>4</v>
      </c>
      <c r="DS725" s="1815">
        <f>IFERROR(VLOOKUP($A725,'Pre 2002'!$C$3:$CK$382,86,FALSE),0)</f>
        <v>0</v>
      </c>
      <c r="DT725" s="1790">
        <f>IFERROR(VLOOKUP($A725,'Pre 2002'!$C$3:$CK$382,87,FALSE),0)</f>
        <v>0.4</v>
      </c>
      <c r="DU725" s="1741">
        <f>IFERROR(VLOOKUP(A725,'Pre 2002'!$C$3:$CG$382,83,FALSE),0)</f>
        <v>1</v>
      </c>
    </row>
    <row r="726" spans="1:125">
      <c r="A726" s="1442" t="s">
        <v>2324</v>
      </c>
      <c r="B726" s="1562">
        <f t="shared" si="279"/>
        <v>10</v>
      </c>
      <c r="C726" s="1562">
        <f t="shared" si="280"/>
        <v>4</v>
      </c>
      <c r="D726" s="1562">
        <f t="shared" si="281"/>
        <v>0</v>
      </c>
      <c r="E726" s="1563">
        <f t="shared" si="282"/>
        <v>0.4</v>
      </c>
      <c r="F726" s="1786">
        <f t="shared" si="283"/>
        <v>1</v>
      </c>
      <c r="G726" s="1595">
        <v>2020</v>
      </c>
      <c r="H726" s="1751"/>
      <c r="I726" s="1751"/>
      <c r="J726" s="1751"/>
      <c r="K726" s="1751"/>
      <c r="L726" s="1751"/>
      <c r="O726" s="1700">
        <f>IFERROR(VLOOKUP($A726,'2022'!$B$2:$K$174,3,FALSE),0)</f>
        <v>0</v>
      </c>
      <c r="P726" s="1858">
        <f>IFERROR(VLOOKUP($A726,'2022'!$B$2:$K$174,4,FALSE),0)</f>
        <v>0</v>
      </c>
      <c r="Q726" s="1858">
        <f>IFERROR(VLOOKUP($A726,'2022'!$B$2:$K$174,5,FALSE),0)</f>
        <v>0</v>
      </c>
      <c r="R726" s="1858">
        <f>IFERROR(VLOOKUP($A726,'2022'!$B$2:$K$174,8,FALSE),0)</f>
        <v>0</v>
      </c>
      <c r="S726" s="1740">
        <f>IFERROR(VLOOKUP($A726,'2022'!$B$2:$K$174,10,FALSE),0)</f>
        <v>0</v>
      </c>
      <c r="T726" s="1700">
        <f>IFERROR(VLOOKUP($A726,'2021'!$B$2:$K$174,3,FALSE),0)</f>
        <v>0</v>
      </c>
      <c r="U726" s="1843">
        <f>IFERROR(VLOOKUP($A726,'2021'!$B$2:$K$174,4,FALSE),0)</f>
        <v>0</v>
      </c>
      <c r="V726" s="1843">
        <f>IFERROR(VLOOKUP($A726,'2021'!$B$2:$K$174,5,FALSE),0)</f>
        <v>0</v>
      </c>
      <c r="W726" s="1843">
        <f>IFERROR(VLOOKUP($A726,'2021'!$B$2:$K$174,8,FALSE),0)</f>
        <v>0</v>
      </c>
      <c r="X726" s="1740">
        <f>IFERROR(VLOOKUP($A726,'2021'!$B$2:$K$174,10,FALSE),0)</f>
        <v>0</v>
      </c>
      <c r="Y726" s="1700">
        <f>IFERROR(VLOOKUP($A726,'2020'!$B$2:$K$170,3,FALSE),0)</f>
        <v>10</v>
      </c>
      <c r="Z726" s="1829">
        <f>IFERROR(VLOOKUP($A726,'2020'!$B$2:$K$170,4,FALSE),0)</f>
        <v>2</v>
      </c>
      <c r="AA726" s="1829">
        <f>IFERROR(VLOOKUP($A726,'2020'!$B$2:$K$170,5,FALSE),0)</f>
        <v>4</v>
      </c>
      <c r="AB726" s="1829">
        <f>IFERROR(VLOOKUP($A726,'2020'!$B$2:$K$170,8,FALSE),0)</f>
        <v>0</v>
      </c>
      <c r="AC726" s="1740">
        <f>IFERROR(VLOOKUP($A726,'2020'!$B$2:$K$170,10,FALSE),0)</f>
        <v>0.4</v>
      </c>
      <c r="AT726" s="1815"/>
      <c r="AU726" s="1815"/>
      <c r="AV726" s="1815"/>
      <c r="AY726" s="1815"/>
      <c r="AZ726" s="1815"/>
      <c r="BA726" s="1815"/>
      <c r="BD726" s="1815"/>
      <c r="BE726" s="1815"/>
      <c r="BF726" s="1815"/>
      <c r="BI726" s="1815"/>
      <c r="BJ726" s="1815"/>
      <c r="BK726" s="1815"/>
      <c r="BN726" s="1815"/>
      <c r="BQ726" s="1815"/>
      <c r="BR726" s="1815"/>
      <c r="BS726" s="1815"/>
      <c r="BV726" s="1815"/>
      <c r="BY726" s="1815"/>
      <c r="BZ726" s="1815"/>
      <c r="CA726" s="1815"/>
      <c r="CD726" s="1815"/>
      <c r="CE726" s="1815"/>
      <c r="CF726" s="1815"/>
      <c r="CI726" s="1815"/>
      <c r="CJ726" s="1815"/>
      <c r="CK726" s="1815"/>
      <c r="CN726" s="1815"/>
      <c r="CO726" s="1815"/>
      <c r="CP726" s="1815"/>
      <c r="CS726" s="1815"/>
      <c r="CT726" s="1815"/>
      <c r="CU726" s="1815"/>
      <c r="CX726" s="1815"/>
      <c r="CY726" s="1815"/>
      <c r="DB726" s="1815"/>
      <c r="DC726" s="1815"/>
      <c r="DF726" s="1815"/>
      <c r="DG726" s="1815"/>
      <c r="DJ726" s="1815"/>
      <c r="DK726" s="1815"/>
      <c r="DN726" s="1815"/>
      <c r="DO726" s="1815"/>
      <c r="DR726" s="1815"/>
      <c r="DS726" s="1815"/>
      <c r="DT726" s="1858"/>
    </row>
    <row r="727" spans="1:125">
      <c r="A727" s="1721" t="s">
        <v>2085</v>
      </c>
      <c r="B727" s="1562">
        <f t="shared" si="279"/>
        <v>5</v>
      </c>
      <c r="C727" s="1562">
        <f t="shared" si="280"/>
        <v>2</v>
      </c>
      <c r="D727" s="1562">
        <f t="shared" si="281"/>
        <v>0</v>
      </c>
      <c r="E727" s="1563">
        <f t="shared" si="282"/>
        <v>0.4</v>
      </c>
      <c r="F727" s="1786">
        <f t="shared" si="283"/>
        <v>1</v>
      </c>
      <c r="G727" s="1595" t="s">
        <v>2159</v>
      </c>
      <c r="H727" s="1752">
        <f t="shared" ref="H727:H733" si="284">IF(BC727&gt;0,1,0)+IF(BH727&gt;0,1,0)+IF(BP727&gt;0,1,0)+IF(BX727&gt;0,1,0)+IF(CC727&gt;0,1,0)+IF(CH727&gt;0,1,0)+IF(CM727&gt;0,1,0)+IF(CR727&gt;0,1,0)+IF(CW727&gt;0,1,0)+IF(DA727&gt;0,1,0)+IF(DE727&gt;0,1,0)+IF(DI727&gt;0,1,0)+IF(DM727&gt;0,1,0)+DU727</f>
        <v>1</v>
      </c>
      <c r="I727" s="1751">
        <f t="shared" ref="I727:I733" si="285">SUM(BC727,BH727,BP727,BX727,CC727,CH727,CM727,CR727,CW727,DA727,DE727,DI727,DM727,DQ727)</f>
        <v>5</v>
      </c>
      <c r="J727" s="1751">
        <f t="shared" ref="J727:K733" si="286">SUM(BE727,BJ727,BR727,BZ727,CE727,CJ727,CO727,CT727,CX727,DB727,DF727,DJ727,DN727,DR727)</f>
        <v>2</v>
      </c>
      <c r="K727" s="1751">
        <f t="shared" si="286"/>
        <v>0</v>
      </c>
      <c r="L727" s="1818">
        <f t="shared" ref="L727:L733" si="287">IF(I727=0,0,J727/I727)</f>
        <v>0.4</v>
      </c>
      <c r="O727" s="1700">
        <f>IFERROR(VLOOKUP($A727,'2022'!$B$2:$K$174,3,FALSE),0)</f>
        <v>0</v>
      </c>
      <c r="P727" s="1858">
        <f>IFERROR(VLOOKUP($A727,'2022'!$B$2:$K$174,4,FALSE),0)</f>
        <v>0</v>
      </c>
      <c r="Q727" s="1858">
        <f>IFERROR(VLOOKUP($A727,'2022'!$B$2:$K$174,5,FALSE),0)</f>
        <v>0</v>
      </c>
      <c r="R727" s="1858">
        <f>IFERROR(VLOOKUP($A727,'2022'!$B$2:$K$174,8,FALSE),0)</f>
        <v>0</v>
      </c>
      <c r="S727" s="1740">
        <f>IFERROR(VLOOKUP($A727,'2022'!$B$2:$K$174,10,FALSE),0)</f>
        <v>0</v>
      </c>
      <c r="T727" s="1700">
        <f>IFERROR(VLOOKUP($A727,'2021'!$B$2:$K$174,3,FALSE),0)</f>
        <v>0</v>
      </c>
      <c r="U727" s="1843">
        <f>IFERROR(VLOOKUP($A727,'2021'!$B$2:$K$174,4,FALSE),0)</f>
        <v>0</v>
      </c>
      <c r="V727" s="1843">
        <f>IFERROR(VLOOKUP($A727,'2021'!$B$2:$K$174,5,FALSE),0)</f>
        <v>0</v>
      </c>
      <c r="W727" s="1843">
        <f>IFERROR(VLOOKUP($A727,'2021'!$B$2:$K$174,8,FALSE),0)</f>
        <v>0</v>
      </c>
      <c r="X727" s="1740">
        <f>IFERROR(VLOOKUP($A727,'2021'!$B$2:$K$174,10,FALSE),0)</f>
        <v>0</v>
      </c>
      <c r="Y727" s="1700">
        <f>IFERROR(VLOOKUP($A727,'2020'!$B$2:$K$170,3,FALSE),0)</f>
        <v>0</v>
      </c>
      <c r="Z727" s="1829">
        <f>IFERROR(VLOOKUP($A727,'2020'!$B$2:$K$170,4,FALSE),0)</f>
        <v>0</v>
      </c>
      <c r="AA727" s="1829">
        <f>IFERROR(VLOOKUP($A727,'2020'!$B$2:$K$170,5,FALSE),0)</f>
        <v>0</v>
      </c>
      <c r="AB727" s="1829">
        <f>IFERROR(VLOOKUP($A727,'2020'!$B$2:$K$170,8,FALSE),0)</f>
        <v>0</v>
      </c>
      <c r="AC727" s="1740">
        <f>IFERROR(VLOOKUP($A727,'2020'!$B$2:$K$170,10,FALSE),0)</f>
        <v>0</v>
      </c>
      <c r="AD727" s="1700">
        <f>IFERROR(VLOOKUP($A727,'2019'!$B$2:$K$170,3,FALSE),0)</f>
        <v>0</v>
      </c>
      <c r="AE727" s="1823">
        <f>IFERROR(VLOOKUP($A727,'2019'!$B$2:$K$170,4,FALSE),0)</f>
        <v>0</v>
      </c>
      <c r="AF727" s="1823">
        <f>IFERROR(VLOOKUP($A727,'2019'!$B$2:$K$170,5,FALSE),0)</f>
        <v>0</v>
      </c>
      <c r="AG727" s="1823">
        <f>IFERROR(VLOOKUP($A727,'2019'!$B$2:$K$170,8,FALSE),0)</f>
        <v>0</v>
      </c>
      <c r="AH727" s="1740">
        <f>IFERROR(VLOOKUP($A727,'2019'!$B$2:$K$170,10,FALSE),0)</f>
        <v>0</v>
      </c>
      <c r="AI727" s="1700">
        <f>IFERROR(VLOOKUP($A727,'2018'!$B$2:$K$170,3,FALSE),0)</f>
        <v>0</v>
      </c>
      <c r="AJ727" s="1821">
        <f>IFERROR(VLOOKUP($A727,'2018'!$B$2:$K$170,4,FALSE),0)</f>
        <v>0</v>
      </c>
      <c r="AK727" s="1821">
        <f>IFERROR(VLOOKUP($A727,'2018'!$B$2:$K$170,5,FALSE),0)</f>
        <v>0</v>
      </c>
      <c r="AL727" s="1821">
        <f>IFERROR(VLOOKUP($A727,'2018'!$B$2:$K$170,8,FALSE),0)</f>
        <v>0</v>
      </c>
      <c r="AM727" s="1740">
        <f>IFERROR(VLOOKUP($A727,'2018'!$B$2:$K$170,10,FALSE),0)</f>
        <v>0</v>
      </c>
      <c r="AN727" s="1700">
        <f>IFERROR(VLOOKUP($A727,'2017'!$B$2:$J$163,2,FALSE),0)</f>
        <v>0</v>
      </c>
      <c r="AO727" s="1815">
        <f>IFERROR(VLOOKUP($A727,'2017'!$B$2:$J$163,3,FALSE),0)</f>
        <v>0</v>
      </c>
      <c r="AP727" s="1815">
        <f>IFERROR(VLOOKUP($A727,'2017'!$B$2:$J$163,4,FALSE),0)</f>
        <v>0</v>
      </c>
      <c r="AQ727" s="1815">
        <f>IFERROR(VLOOKUP($A727,'2017'!$B$2:$J$163,7,FALSE),0)</f>
        <v>0</v>
      </c>
      <c r="AR727" s="1740">
        <f>IFERROR(VLOOKUP($A727,'2017'!$B$2:$J$163,9,FALSE),0)</f>
        <v>0</v>
      </c>
      <c r="AS727" s="1700">
        <f>IFERROR(VLOOKUP($A727,'2016'!$B$2:$K$165,3,FALSE),0)</f>
        <v>0</v>
      </c>
      <c r="AT727" s="1815">
        <f>IFERROR(VLOOKUP($A727,'2016'!$B$2:$K$165,4,FALSE),0)</f>
        <v>0</v>
      </c>
      <c r="AU727" s="1815">
        <f>IFERROR(VLOOKUP($A727,'2016'!$B$2:$K$165,5,FALSE),0)</f>
        <v>0</v>
      </c>
      <c r="AV727" s="1815">
        <f>IFERROR(VLOOKUP($A727,'2016'!$B$2:$K$165,8,FALSE),0)</f>
        <v>0</v>
      </c>
      <c r="AW727" s="1740">
        <f>IFERROR(VLOOKUP($A727,'2016'!$B$2:$K$165,10,FALSE),0)</f>
        <v>0</v>
      </c>
      <c r="AX727" s="1700">
        <f>IFERROR(VLOOKUP($A727,'2015'!$B$2:$K$165,3,FALSE),0)</f>
        <v>0</v>
      </c>
      <c r="AY727" s="1815">
        <f>IFERROR(VLOOKUP($A727,'2015'!$B$2:$K$165,4,FALSE),0)</f>
        <v>0</v>
      </c>
      <c r="AZ727" s="1815">
        <f>IFERROR(VLOOKUP($A727,'2015'!$B$2:$K$165,5,FALSE),0)</f>
        <v>0</v>
      </c>
      <c r="BA727" s="1815">
        <f>IFERROR(VLOOKUP($A727,'2015'!$B$2:$K$165,8,FALSE),0)</f>
        <v>0</v>
      </c>
      <c r="BB727" s="1740">
        <f>IFERROR(VLOOKUP($A727,'2015'!$B$2:$K$165,10,FALSE),0)</f>
        <v>0</v>
      </c>
      <c r="BC727" s="1700">
        <f>IFERROR(VLOOKUP($A727,'2014'!$B$2:$K$157,3,FALSE),0)</f>
        <v>0</v>
      </c>
      <c r="BD727" s="1815">
        <f>IFERROR(VLOOKUP($A727,'2014'!$B$2:$K$157,4,FALSE),0)</f>
        <v>0</v>
      </c>
      <c r="BE727" s="1815">
        <f>IFERROR(VLOOKUP($A727,'2014'!$B$2:$K$157,5,FALSE),0)</f>
        <v>0</v>
      </c>
      <c r="BF727" s="1815">
        <f>IFERROR(VLOOKUP($A727,'2014'!$B$2:$K$157,8,FALSE),0)</f>
        <v>0</v>
      </c>
      <c r="BG727" s="1740">
        <f>IFERROR(VLOOKUP($A727,'2014'!$B$2:$K$157,10,FALSE),0)</f>
        <v>0</v>
      </c>
      <c r="BH727" s="1700">
        <f>IFERROR(VLOOKUP($A727,'2013'!$D$4:$I$249,2,FALSE),0)</f>
        <v>0</v>
      </c>
      <c r="BI727" s="1815">
        <f>IFERROR(VLOOKUP($A727,'2013'!$D$4:$I$249,3,FALSE),0)</f>
        <v>0</v>
      </c>
      <c r="BJ727" s="1815">
        <f>IFERROR(VLOOKUP($A727,'2013'!$D$4:$I$249,4,FALSE),0)</f>
        <v>0</v>
      </c>
      <c r="BK727" s="1815">
        <f>IFERROR(VLOOKUP($A727,'2013'!$D$4:$I$249,5,FALSE),0)</f>
        <v>0</v>
      </c>
      <c r="BL727" s="1740">
        <f>IFERROR(VLOOKUP($A727,'2013'!$D$4:$I$249,6,FALSE),0)</f>
        <v>0</v>
      </c>
      <c r="BM727" s="1737">
        <f>IFERROR(VLOOKUP($A727,'2012'!$D$3:$O$172,2,FALSE),0)</f>
        <v>0</v>
      </c>
      <c r="BN727" s="1815">
        <f>IFERROR(VLOOKUP($A727,'2012'!$D$3:$O$172,3,FALSE),0)</f>
        <v>0</v>
      </c>
      <c r="BO727" s="1743">
        <f>IFERROR(VLOOKUP($A727,'2012'!$D$3:$O$172,4,FALSE),0)</f>
        <v>0</v>
      </c>
      <c r="BP727" s="1700">
        <f>IFERROR(VLOOKUP($A727,'2012'!$D$3:$O$172,5,FALSE),0)</f>
        <v>0</v>
      </c>
      <c r="BQ727" s="1815">
        <f>IFERROR(VLOOKUP($A727,'2012'!$D$3:$O$172,6,FALSE),0)</f>
        <v>0</v>
      </c>
      <c r="BR727" s="1815">
        <f>IFERROR(VLOOKUP($A727,'2012'!$D$3:$O$172,7,FALSE),0)</f>
        <v>0</v>
      </c>
      <c r="BS727" s="1815">
        <f>IFERROR(VLOOKUP($A727,'2012'!$D$3:$O$172,8,FALSE),0)</f>
        <v>0</v>
      </c>
      <c r="BT727" s="1740">
        <f>IFERROR(VLOOKUP($A727,'2012'!$D$3:$O$172,9,FALSE),0)</f>
        <v>0</v>
      </c>
      <c r="BV727" s="1815"/>
      <c r="BX727" s="1700">
        <f>IFERROR(VLOOKUP($A727,'2011'!$D$4:$I$251,2,FALSE),0)</f>
        <v>0</v>
      </c>
      <c r="BY727" s="1815">
        <f>IFERROR(VLOOKUP($A727,'2011'!$D$4:$I$251,3,FALSE),0)</f>
        <v>0</v>
      </c>
      <c r="BZ727" s="1815">
        <f>IFERROR(VLOOKUP($A727,'2011'!$D$4:$I$251,4,FALSE),0)</f>
        <v>0</v>
      </c>
      <c r="CA727" s="1815">
        <f>IFERROR(VLOOKUP($A727,'2011'!$D$4:$I$251,5,FALSE),0)</f>
        <v>0</v>
      </c>
      <c r="CB727" s="1740">
        <f>IFERROR(VLOOKUP($A727,'2011'!$D$4:$I$251,6,FALSE),0)</f>
        <v>0</v>
      </c>
      <c r="CC727" s="1700">
        <f>IFERROR(VLOOKUP($A727,'2010'!$C$3:$H$234,2,FALSE),0)</f>
        <v>0</v>
      </c>
      <c r="CD727" s="1815">
        <f>IFERROR(VLOOKUP($A727,'2010'!$C$3:$H$234,3,FALSE),0)</f>
        <v>0</v>
      </c>
      <c r="CE727" s="1815">
        <f>IFERROR(VLOOKUP($A727,'2010'!$C$3:$H$234,4,FALSE),0)</f>
        <v>0</v>
      </c>
      <c r="CF727" s="1815">
        <f>IFERROR(VLOOKUP($A727,'2010'!$C$3:$H$234,5,FALSE),0)</f>
        <v>0</v>
      </c>
      <c r="CG727" s="1740">
        <f>IFERROR(VLOOKUP($A727,'2010'!$C$3:$H$234,6,FALSE),0)</f>
        <v>0</v>
      </c>
      <c r="CH727" s="1700">
        <f>IFERROR(VLOOKUP($A727,'2009'!$C$3:$H$242,2,FALSE),0)</f>
        <v>0</v>
      </c>
      <c r="CI727" s="1815">
        <f>IFERROR(VLOOKUP($A727,'2009'!$C$3:$H$242,3,FALSE),0)</f>
        <v>0</v>
      </c>
      <c r="CJ727" s="1815">
        <f>IFERROR(VLOOKUP($A727,'2009'!$C$3:$H$242,4,FALSE),0)</f>
        <v>0</v>
      </c>
      <c r="CK727" s="1815">
        <f>IFERROR(VLOOKUP($A727,'2009'!$C$3:$H$242,5,FALSE),0)</f>
        <v>0</v>
      </c>
      <c r="CL727" s="1740">
        <f>IFERROR(VLOOKUP($A727,'2009'!$C$3:$H$242,6,FALSE),0)</f>
        <v>0</v>
      </c>
      <c r="CM727" s="1700">
        <f>IFERROR(VLOOKUP($A727,'2008'!$C$3:$H$229,2,FALSE),0)</f>
        <v>0</v>
      </c>
      <c r="CN727" s="1815">
        <f>IFERROR(VLOOKUP($A727,'2008'!$C$3:$H$229,3,FALSE),0)</f>
        <v>0</v>
      </c>
      <c r="CO727" s="1815">
        <f>IFERROR(VLOOKUP($A727,'2008'!$C$3:$H$229,4,FALSE),0)</f>
        <v>0</v>
      </c>
      <c r="CP727" s="1815">
        <f>IFERROR(VLOOKUP($A727,'2008'!$C$3:$H$229,5,FALSE),0)</f>
        <v>0</v>
      </c>
      <c r="CQ727" s="1740">
        <f>IFERROR(VLOOKUP($A727,'2008'!$C$3:$H$229,6,FALSE),0)</f>
        <v>0</v>
      </c>
      <c r="CR727" s="1700">
        <f>IFERROR(VLOOKUP($A727,'2007'!$C$3:$M$238,7,FALSE),0)</f>
        <v>0</v>
      </c>
      <c r="CS727" s="1815">
        <f>IFERROR(VLOOKUP($A727,'2007'!$C$3:$M$238,8,FALSE),0)</f>
        <v>0</v>
      </c>
      <c r="CT727" s="1815">
        <f>IFERROR(VLOOKUP($A727,'2007'!$C$3:$M$238,9,FALSE),0)</f>
        <v>0</v>
      </c>
      <c r="CU727" s="1815">
        <f>IFERROR(VLOOKUP($A727,'2007'!$C$3:$M$238,10,FALSE),0)</f>
        <v>0</v>
      </c>
      <c r="CV727" s="1740">
        <f>IFERROR(VLOOKUP($A727,'2007'!$C$3:$M$238,11,FALSE),0)</f>
        <v>0</v>
      </c>
      <c r="CW727" s="1700">
        <f>IFERROR(VLOOKUP($A727,'2006'!$A$2:$F$200,2,FALSE),0)</f>
        <v>0</v>
      </c>
      <c r="CX727" s="1815">
        <f>IFERROR(VLOOKUP($A727,'2006'!$A$2:$F$200,4,FALSE),0)</f>
        <v>0</v>
      </c>
      <c r="CY727" s="1815">
        <f>IFERROR(VLOOKUP($A727,'2006'!$A$2:$F$200,5,FALSE),0)</f>
        <v>0</v>
      </c>
      <c r="CZ727" s="1740">
        <f>IFERROR(VLOOKUP($A727,'2006'!$A$2:$F$200,6,FALSE),0)</f>
        <v>0</v>
      </c>
      <c r="DA727" s="1700">
        <f>IFERROR(VLOOKUP($A727,'2005'!$C$3:$M$205,8,FALSE),0)</f>
        <v>0</v>
      </c>
      <c r="DB727" s="1815">
        <f>IFERROR(VLOOKUP($A727,'2005'!$C$3:$M$205,9,FALSE),0)</f>
        <v>0</v>
      </c>
      <c r="DC727" s="1815">
        <f>IFERROR(VLOOKUP($A727,'2005'!$C$3:$M$205,10,FALSE),0)</f>
        <v>0</v>
      </c>
      <c r="DD727" s="1740">
        <f>IFERROR(VLOOKUP($A727,'2005'!$C$3:$M$205,11,FALSE),0)</f>
        <v>0</v>
      </c>
      <c r="DE727" s="1700">
        <f>IFERROR(VLOOKUP($A727,'2004'!$C$3:$M$213,8,FALSE),0)</f>
        <v>0</v>
      </c>
      <c r="DF727" s="1815">
        <f>IFERROR(VLOOKUP($A727,'2004'!$C$3:$M$213,9,FALSE),0)</f>
        <v>0</v>
      </c>
      <c r="DG727" s="1815">
        <f>IFERROR(VLOOKUP($A727,'2004'!$C$3:$M$213,10,FALSE),0)</f>
        <v>0</v>
      </c>
      <c r="DH727" s="1740">
        <f>IFERROR(VLOOKUP($A727,'2004'!$C$3:$M$213,11,FALSE),0)</f>
        <v>0</v>
      </c>
      <c r="DI727" s="1700">
        <f>IFERROR(VLOOKUP($A727,'2003'!$C$3:$Q$214,12,FALSE),0)</f>
        <v>0</v>
      </c>
      <c r="DJ727" s="1815">
        <f>IFERROR(VLOOKUP($A727,'2003'!$C$3:$Q$214,13,FALSE),0)</f>
        <v>0</v>
      </c>
      <c r="DK727" s="1815">
        <f>IFERROR(VLOOKUP($A727,'2003'!$C$3:$Q$214,14,FALSE),0)</f>
        <v>0</v>
      </c>
      <c r="DL727" s="1740">
        <f>IFERROR(VLOOKUP($A727,'2003'!$C$3:$Q$214,15,FALSE),0)</f>
        <v>0</v>
      </c>
      <c r="DM727" s="1700">
        <f>IFERROR(VLOOKUP($A727,'2002'!$D$3:$R$214,12,FALSE),0)</f>
        <v>5</v>
      </c>
      <c r="DN727" s="1815">
        <f>IFERROR(VLOOKUP($A727,'2002'!$D$3:$R$214,13,FALSE),0)</f>
        <v>2</v>
      </c>
      <c r="DO727" s="1815">
        <f>IFERROR(VLOOKUP($A727,'2002'!$D$3:$R$214,14,FALSE),0)</f>
        <v>0</v>
      </c>
      <c r="DP727" s="1788">
        <f>IFERROR(VLOOKUP($A727,'2002'!$D$3:$R$214,15,FALSE),0)</f>
        <v>0.4</v>
      </c>
      <c r="DQ727" s="1700">
        <f>IFERROR(VLOOKUP($A727,'Pre 2002'!$C$3:$CK$382,84,FALSE),0)</f>
        <v>0</v>
      </c>
      <c r="DR727" s="1815">
        <f>IFERROR(VLOOKUP($A727,'Pre 2002'!$C$3:$CK$382,85,FALSE),0)</f>
        <v>0</v>
      </c>
      <c r="DS727" s="1815">
        <f>IFERROR(VLOOKUP($A727,'Pre 2002'!$C$3:$CK$382,86,FALSE),0)</f>
        <v>0</v>
      </c>
      <c r="DT727" s="1790">
        <f>IFERROR(VLOOKUP($A727,'Pre 2002'!$C$3:$CK$382,87,FALSE),0)</f>
        <v>0</v>
      </c>
      <c r="DU727" s="1741">
        <f>IFERROR(VLOOKUP(A727,'Pre 2002'!$C$3:$CG$382,83,FALSE),0)</f>
        <v>0</v>
      </c>
    </row>
    <row r="728" spans="1:125">
      <c r="A728" s="1721" t="s">
        <v>2088</v>
      </c>
      <c r="B728" s="1562">
        <f t="shared" si="279"/>
        <v>5</v>
      </c>
      <c r="C728" s="1562">
        <f t="shared" si="280"/>
        <v>2</v>
      </c>
      <c r="D728" s="1562">
        <f t="shared" si="281"/>
        <v>0</v>
      </c>
      <c r="E728" s="1563">
        <f t="shared" si="282"/>
        <v>0.4</v>
      </c>
      <c r="F728" s="1786">
        <f t="shared" si="283"/>
        <v>1</v>
      </c>
      <c r="G728" s="1595" t="s">
        <v>2159</v>
      </c>
      <c r="H728" s="1752">
        <f t="shared" si="284"/>
        <v>1</v>
      </c>
      <c r="I728" s="1751">
        <f t="shared" si="285"/>
        <v>5</v>
      </c>
      <c r="J728" s="1751">
        <f t="shared" si="286"/>
        <v>2</v>
      </c>
      <c r="K728" s="1751">
        <f t="shared" si="286"/>
        <v>0</v>
      </c>
      <c r="L728" s="1818">
        <f t="shared" si="287"/>
        <v>0.4</v>
      </c>
      <c r="O728" s="1700">
        <f>IFERROR(VLOOKUP($A728,'2022'!$B$2:$K$174,3,FALSE),0)</f>
        <v>0</v>
      </c>
      <c r="P728" s="1858">
        <f>IFERROR(VLOOKUP($A728,'2022'!$B$2:$K$174,4,FALSE),0)</f>
        <v>0</v>
      </c>
      <c r="Q728" s="1858">
        <f>IFERROR(VLOOKUP($A728,'2022'!$B$2:$K$174,5,FALSE),0)</f>
        <v>0</v>
      </c>
      <c r="R728" s="1858">
        <f>IFERROR(VLOOKUP($A728,'2022'!$B$2:$K$174,8,FALSE),0)</f>
        <v>0</v>
      </c>
      <c r="S728" s="1740">
        <f>IFERROR(VLOOKUP($A728,'2022'!$B$2:$K$174,10,FALSE),0)</f>
        <v>0</v>
      </c>
      <c r="T728" s="1700">
        <f>IFERROR(VLOOKUP($A728,'2021'!$B$2:$K$174,3,FALSE),0)</f>
        <v>0</v>
      </c>
      <c r="U728" s="1843">
        <f>IFERROR(VLOOKUP($A728,'2021'!$B$2:$K$174,4,FALSE),0)</f>
        <v>0</v>
      </c>
      <c r="V728" s="1843">
        <f>IFERROR(VLOOKUP($A728,'2021'!$B$2:$K$174,5,FALSE),0)</f>
        <v>0</v>
      </c>
      <c r="W728" s="1843">
        <f>IFERROR(VLOOKUP($A728,'2021'!$B$2:$K$174,8,FALSE),0)</f>
        <v>0</v>
      </c>
      <c r="X728" s="1740">
        <f>IFERROR(VLOOKUP($A728,'2021'!$B$2:$K$174,10,FALSE),0)</f>
        <v>0</v>
      </c>
      <c r="Y728" s="1700">
        <f>IFERROR(VLOOKUP($A728,'2020'!$B$2:$K$170,3,FALSE),0)</f>
        <v>0</v>
      </c>
      <c r="Z728" s="1829">
        <f>IFERROR(VLOOKUP($A728,'2020'!$B$2:$K$170,4,FALSE),0)</f>
        <v>0</v>
      </c>
      <c r="AA728" s="1829">
        <f>IFERROR(VLOOKUP($A728,'2020'!$B$2:$K$170,5,FALSE),0)</f>
        <v>0</v>
      </c>
      <c r="AB728" s="1829">
        <f>IFERROR(VLOOKUP($A728,'2020'!$B$2:$K$170,8,FALSE),0)</f>
        <v>0</v>
      </c>
      <c r="AC728" s="1740">
        <f>IFERROR(VLOOKUP($A728,'2020'!$B$2:$K$170,10,FALSE),0)</f>
        <v>0</v>
      </c>
      <c r="AD728" s="1700">
        <f>IFERROR(VLOOKUP($A728,'2019'!$B$2:$K$170,3,FALSE),0)</f>
        <v>0</v>
      </c>
      <c r="AE728" s="1823">
        <f>IFERROR(VLOOKUP($A728,'2019'!$B$2:$K$170,4,FALSE),0)</f>
        <v>0</v>
      </c>
      <c r="AF728" s="1823">
        <f>IFERROR(VLOOKUP($A728,'2019'!$B$2:$K$170,5,FALSE),0)</f>
        <v>0</v>
      </c>
      <c r="AG728" s="1823">
        <f>IFERROR(VLOOKUP($A728,'2019'!$B$2:$K$170,8,FALSE),0)</f>
        <v>0</v>
      </c>
      <c r="AH728" s="1740">
        <f>IFERROR(VLOOKUP($A728,'2019'!$B$2:$K$170,10,FALSE),0)</f>
        <v>0</v>
      </c>
      <c r="AI728" s="1700">
        <f>IFERROR(VLOOKUP($A728,'2018'!$B$2:$K$170,3,FALSE),0)</f>
        <v>0</v>
      </c>
      <c r="AJ728" s="1821">
        <f>IFERROR(VLOOKUP($A728,'2018'!$B$2:$K$170,4,FALSE),0)</f>
        <v>0</v>
      </c>
      <c r="AK728" s="1821">
        <f>IFERROR(VLOOKUP($A728,'2018'!$B$2:$K$170,5,FALSE),0)</f>
        <v>0</v>
      </c>
      <c r="AL728" s="1821">
        <f>IFERROR(VLOOKUP($A728,'2018'!$B$2:$K$170,8,FALSE),0)</f>
        <v>0</v>
      </c>
      <c r="AM728" s="1740">
        <f>IFERROR(VLOOKUP($A728,'2018'!$B$2:$K$170,10,FALSE),0)</f>
        <v>0</v>
      </c>
      <c r="AN728" s="1700">
        <f>IFERROR(VLOOKUP($A728,'2017'!$B$2:$J$163,2,FALSE),0)</f>
        <v>0</v>
      </c>
      <c r="AO728" s="1815">
        <f>IFERROR(VLOOKUP($A728,'2017'!$B$2:$J$163,3,FALSE),0)</f>
        <v>0</v>
      </c>
      <c r="AP728" s="1815">
        <f>IFERROR(VLOOKUP($A728,'2017'!$B$2:$J$163,4,FALSE),0)</f>
        <v>0</v>
      </c>
      <c r="AQ728" s="1815">
        <f>IFERROR(VLOOKUP($A728,'2017'!$B$2:$J$163,7,FALSE),0)</f>
        <v>0</v>
      </c>
      <c r="AR728" s="1740">
        <f>IFERROR(VLOOKUP($A728,'2017'!$B$2:$J$163,9,FALSE),0)</f>
        <v>0</v>
      </c>
      <c r="AS728" s="1700">
        <f>IFERROR(VLOOKUP($A728,'2016'!$B$2:$K$165,3,FALSE),0)</f>
        <v>0</v>
      </c>
      <c r="AT728" s="1815">
        <f>IFERROR(VLOOKUP($A728,'2016'!$B$2:$K$165,4,FALSE),0)</f>
        <v>0</v>
      </c>
      <c r="AU728" s="1815">
        <f>IFERROR(VLOOKUP($A728,'2016'!$B$2:$K$165,5,FALSE),0)</f>
        <v>0</v>
      </c>
      <c r="AV728" s="1815">
        <f>IFERROR(VLOOKUP($A728,'2016'!$B$2:$K$165,8,FALSE),0)</f>
        <v>0</v>
      </c>
      <c r="AW728" s="1740">
        <f>IFERROR(VLOOKUP($A728,'2016'!$B$2:$K$165,10,FALSE),0)</f>
        <v>0</v>
      </c>
      <c r="AX728" s="1700">
        <f>IFERROR(VLOOKUP($A728,'2015'!$B$2:$K$165,3,FALSE),0)</f>
        <v>0</v>
      </c>
      <c r="AY728" s="1815">
        <f>IFERROR(VLOOKUP($A728,'2015'!$B$2:$K$165,4,FALSE),0)</f>
        <v>0</v>
      </c>
      <c r="AZ728" s="1815">
        <f>IFERROR(VLOOKUP($A728,'2015'!$B$2:$K$165,5,FALSE),0)</f>
        <v>0</v>
      </c>
      <c r="BA728" s="1815">
        <f>IFERROR(VLOOKUP($A728,'2015'!$B$2:$K$165,8,FALSE),0)</f>
        <v>0</v>
      </c>
      <c r="BB728" s="1740">
        <f>IFERROR(VLOOKUP($A728,'2015'!$B$2:$K$165,10,FALSE),0)</f>
        <v>0</v>
      </c>
      <c r="BC728" s="1700">
        <f>IFERROR(VLOOKUP($A728,'2014'!$B$2:$K$157,3,FALSE),0)</f>
        <v>0</v>
      </c>
      <c r="BD728" s="1815">
        <f>IFERROR(VLOOKUP($A728,'2014'!$B$2:$K$157,4,FALSE),0)</f>
        <v>0</v>
      </c>
      <c r="BE728" s="1815">
        <f>IFERROR(VLOOKUP($A728,'2014'!$B$2:$K$157,5,FALSE),0)</f>
        <v>0</v>
      </c>
      <c r="BF728" s="1815">
        <f>IFERROR(VLOOKUP($A728,'2014'!$B$2:$K$157,8,FALSE),0)</f>
        <v>0</v>
      </c>
      <c r="BG728" s="1740">
        <f>IFERROR(VLOOKUP($A728,'2014'!$B$2:$K$157,10,FALSE),0)</f>
        <v>0</v>
      </c>
      <c r="BH728" s="1700">
        <f>IFERROR(VLOOKUP($A728,'2013'!$D$4:$I$249,2,FALSE),0)</f>
        <v>0</v>
      </c>
      <c r="BI728" s="1815">
        <f>IFERROR(VLOOKUP($A728,'2013'!$D$4:$I$249,3,FALSE),0)</f>
        <v>0</v>
      </c>
      <c r="BJ728" s="1815">
        <f>IFERROR(VLOOKUP($A728,'2013'!$D$4:$I$249,4,FALSE),0)</f>
        <v>0</v>
      </c>
      <c r="BK728" s="1815">
        <f>IFERROR(VLOOKUP($A728,'2013'!$D$4:$I$249,5,FALSE),0)</f>
        <v>0</v>
      </c>
      <c r="BL728" s="1740">
        <f>IFERROR(VLOOKUP($A728,'2013'!$D$4:$I$249,6,FALSE),0)</f>
        <v>0</v>
      </c>
      <c r="BM728" s="1737">
        <f>IFERROR(VLOOKUP($A728,'2012'!$D$3:$O$172,2,FALSE),0)</f>
        <v>0</v>
      </c>
      <c r="BN728" s="1815">
        <f>IFERROR(VLOOKUP($A728,'2012'!$D$3:$O$172,3,FALSE),0)</f>
        <v>0</v>
      </c>
      <c r="BO728" s="1743">
        <f>IFERROR(VLOOKUP($A728,'2012'!$D$3:$O$172,4,FALSE),0)</f>
        <v>0</v>
      </c>
      <c r="BP728" s="1700">
        <f>IFERROR(VLOOKUP($A728,'2012'!$D$3:$O$172,5,FALSE),0)</f>
        <v>0</v>
      </c>
      <c r="BQ728" s="1815">
        <f>IFERROR(VLOOKUP($A728,'2012'!$D$3:$O$172,6,FALSE),0)</f>
        <v>0</v>
      </c>
      <c r="BR728" s="1815">
        <f>IFERROR(VLOOKUP($A728,'2012'!$D$3:$O$172,7,FALSE),0)</f>
        <v>0</v>
      </c>
      <c r="BS728" s="1815">
        <f>IFERROR(VLOOKUP($A728,'2012'!$D$3:$O$172,8,FALSE),0)</f>
        <v>0</v>
      </c>
      <c r="BT728" s="1740">
        <f>IFERROR(VLOOKUP($A728,'2012'!$D$3:$O$172,9,FALSE),0)</f>
        <v>0</v>
      </c>
      <c r="BV728" s="1815"/>
      <c r="BX728" s="1700">
        <f>IFERROR(VLOOKUP($A728,'2011'!$D$4:$I$251,2,FALSE),0)</f>
        <v>0</v>
      </c>
      <c r="BY728" s="1815">
        <f>IFERROR(VLOOKUP($A728,'2011'!$D$4:$I$251,3,FALSE),0)</f>
        <v>0</v>
      </c>
      <c r="BZ728" s="1815">
        <f>IFERROR(VLOOKUP($A728,'2011'!$D$4:$I$251,4,FALSE),0)</f>
        <v>0</v>
      </c>
      <c r="CA728" s="1815">
        <f>IFERROR(VLOOKUP($A728,'2011'!$D$4:$I$251,5,FALSE),0)</f>
        <v>0</v>
      </c>
      <c r="CB728" s="1740">
        <f>IFERROR(VLOOKUP($A728,'2011'!$D$4:$I$251,6,FALSE),0)</f>
        <v>0</v>
      </c>
      <c r="CC728" s="1700">
        <f>IFERROR(VLOOKUP($A728,'2010'!$C$3:$H$234,2,FALSE),0)</f>
        <v>0</v>
      </c>
      <c r="CD728" s="1815">
        <f>IFERROR(VLOOKUP($A728,'2010'!$C$3:$H$234,3,FALSE),0)</f>
        <v>0</v>
      </c>
      <c r="CE728" s="1815">
        <f>IFERROR(VLOOKUP($A728,'2010'!$C$3:$H$234,4,FALSE),0)</f>
        <v>0</v>
      </c>
      <c r="CF728" s="1815">
        <f>IFERROR(VLOOKUP($A728,'2010'!$C$3:$H$234,5,FALSE),0)</f>
        <v>0</v>
      </c>
      <c r="CG728" s="1740">
        <f>IFERROR(VLOOKUP($A728,'2010'!$C$3:$H$234,6,FALSE),0)</f>
        <v>0</v>
      </c>
      <c r="CH728" s="1700">
        <f>IFERROR(VLOOKUP($A728,'2009'!$C$3:$H$242,2,FALSE),0)</f>
        <v>0</v>
      </c>
      <c r="CI728" s="1815">
        <f>IFERROR(VLOOKUP($A728,'2009'!$C$3:$H$242,3,FALSE),0)</f>
        <v>0</v>
      </c>
      <c r="CJ728" s="1815">
        <f>IFERROR(VLOOKUP($A728,'2009'!$C$3:$H$242,4,FALSE),0)</f>
        <v>0</v>
      </c>
      <c r="CK728" s="1815">
        <f>IFERROR(VLOOKUP($A728,'2009'!$C$3:$H$242,5,FALSE),0)</f>
        <v>0</v>
      </c>
      <c r="CL728" s="1740">
        <f>IFERROR(VLOOKUP($A728,'2009'!$C$3:$H$242,6,FALSE),0)</f>
        <v>0</v>
      </c>
      <c r="CM728" s="1700">
        <f>IFERROR(VLOOKUP($A728,'2008'!$C$3:$H$229,2,FALSE),0)</f>
        <v>0</v>
      </c>
      <c r="CN728" s="1815">
        <f>IFERROR(VLOOKUP($A728,'2008'!$C$3:$H$229,3,FALSE),0)</f>
        <v>0</v>
      </c>
      <c r="CO728" s="1815">
        <f>IFERROR(VLOOKUP($A728,'2008'!$C$3:$H$229,4,FALSE),0)</f>
        <v>0</v>
      </c>
      <c r="CP728" s="1815">
        <f>IFERROR(VLOOKUP($A728,'2008'!$C$3:$H$229,5,FALSE),0)</f>
        <v>0</v>
      </c>
      <c r="CQ728" s="1740">
        <f>IFERROR(VLOOKUP($A728,'2008'!$C$3:$H$229,6,FALSE),0)</f>
        <v>0</v>
      </c>
      <c r="CR728" s="1700">
        <f>IFERROR(VLOOKUP($A728,'2007'!$C$3:$M$238,7,FALSE),0)</f>
        <v>0</v>
      </c>
      <c r="CS728" s="1815">
        <f>IFERROR(VLOOKUP($A728,'2007'!$C$3:$M$238,8,FALSE),0)</f>
        <v>0</v>
      </c>
      <c r="CT728" s="1815">
        <f>IFERROR(VLOOKUP($A728,'2007'!$C$3:$M$238,9,FALSE),0)</f>
        <v>0</v>
      </c>
      <c r="CU728" s="1815">
        <f>IFERROR(VLOOKUP($A728,'2007'!$C$3:$M$238,10,FALSE),0)</f>
        <v>0</v>
      </c>
      <c r="CV728" s="1740">
        <f>IFERROR(VLOOKUP($A728,'2007'!$C$3:$M$238,11,FALSE),0)</f>
        <v>0</v>
      </c>
      <c r="CW728" s="1700">
        <f>IFERROR(VLOOKUP($A728,'2006'!$A$2:$F$200,2,FALSE),0)</f>
        <v>0</v>
      </c>
      <c r="CX728" s="1815">
        <f>IFERROR(VLOOKUP($A728,'2006'!$A$2:$F$200,4,FALSE),0)</f>
        <v>0</v>
      </c>
      <c r="CY728" s="1815">
        <f>IFERROR(VLOOKUP($A728,'2006'!$A$2:$F$200,5,FALSE),0)</f>
        <v>0</v>
      </c>
      <c r="CZ728" s="1740">
        <f>IFERROR(VLOOKUP($A728,'2006'!$A$2:$F$200,6,FALSE),0)</f>
        <v>0</v>
      </c>
      <c r="DA728" s="1700">
        <f>IFERROR(VLOOKUP($A728,'2005'!$C$3:$M$205,8,FALSE),0)</f>
        <v>0</v>
      </c>
      <c r="DB728" s="1815">
        <f>IFERROR(VLOOKUP($A728,'2005'!$C$3:$M$205,9,FALSE),0)</f>
        <v>0</v>
      </c>
      <c r="DC728" s="1815">
        <f>IFERROR(VLOOKUP($A728,'2005'!$C$3:$M$205,10,FALSE),0)</f>
        <v>0</v>
      </c>
      <c r="DD728" s="1740">
        <f>IFERROR(VLOOKUP($A728,'2005'!$C$3:$M$205,11,FALSE),0)</f>
        <v>0</v>
      </c>
      <c r="DE728" s="1700">
        <f>IFERROR(VLOOKUP($A728,'2004'!$C$3:$M$213,8,FALSE),0)</f>
        <v>0</v>
      </c>
      <c r="DF728" s="1815">
        <f>IFERROR(VLOOKUP($A728,'2004'!$C$3:$M$213,9,FALSE),0)</f>
        <v>0</v>
      </c>
      <c r="DG728" s="1815">
        <f>IFERROR(VLOOKUP($A728,'2004'!$C$3:$M$213,10,FALSE),0)</f>
        <v>0</v>
      </c>
      <c r="DH728" s="1740">
        <f>IFERROR(VLOOKUP($A728,'2004'!$C$3:$M$213,11,FALSE),0)</f>
        <v>0</v>
      </c>
      <c r="DI728" s="1700">
        <f>IFERROR(VLOOKUP($A728,'2003'!$C$3:$Q$214,12,FALSE),0)</f>
        <v>0</v>
      </c>
      <c r="DJ728" s="1815">
        <f>IFERROR(VLOOKUP($A728,'2003'!$C$3:$Q$214,13,FALSE),0)</f>
        <v>0</v>
      </c>
      <c r="DK728" s="1815">
        <f>IFERROR(VLOOKUP($A728,'2003'!$C$3:$Q$214,14,FALSE),0)</f>
        <v>0</v>
      </c>
      <c r="DL728" s="1740">
        <f>IFERROR(VLOOKUP($A728,'2003'!$C$3:$Q$214,15,FALSE),0)</f>
        <v>0</v>
      </c>
      <c r="DM728" s="1700">
        <f>IFERROR(VLOOKUP($A728,'2002'!$D$3:$R$214,12,FALSE),0)</f>
        <v>5</v>
      </c>
      <c r="DN728" s="1815">
        <f>IFERROR(VLOOKUP($A728,'2002'!$D$3:$R$214,13,FALSE),0)</f>
        <v>2</v>
      </c>
      <c r="DO728" s="1815">
        <f>IFERROR(VLOOKUP($A728,'2002'!$D$3:$R$214,14,FALSE),0)</f>
        <v>0</v>
      </c>
      <c r="DP728" s="1788">
        <f>IFERROR(VLOOKUP($A728,'2002'!$D$3:$R$214,15,FALSE),0)</f>
        <v>0.4</v>
      </c>
      <c r="DQ728" s="1700">
        <f>IFERROR(VLOOKUP($A728,'Pre 2002'!$C$3:$CK$382,84,FALSE),0)</f>
        <v>0</v>
      </c>
      <c r="DR728" s="1815">
        <f>IFERROR(VLOOKUP($A728,'Pre 2002'!$C$3:$CK$382,85,FALSE),0)</f>
        <v>0</v>
      </c>
      <c r="DS728" s="1815">
        <f>IFERROR(VLOOKUP($A728,'Pre 2002'!$C$3:$CK$382,86,FALSE),0)</f>
        <v>0</v>
      </c>
      <c r="DT728" s="1790">
        <f>IFERROR(VLOOKUP($A728,'Pre 2002'!$C$3:$CK$382,87,FALSE),0)</f>
        <v>0</v>
      </c>
      <c r="DU728" s="1741">
        <f>IFERROR(VLOOKUP(A728,'Pre 2002'!$C$3:$CG$382,83,FALSE),0)</f>
        <v>0</v>
      </c>
    </row>
    <row r="729" spans="1:125">
      <c r="A729" s="1442" t="s">
        <v>2194</v>
      </c>
      <c r="B729" s="1562">
        <f t="shared" si="279"/>
        <v>5</v>
      </c>
      <c r="C729" s="1562">
        <f t="shared" si="280"/>
        <v>2</v>
      </c>
      <c r="D729" s="1562">
        <f t="shared" si="281"/>
        <v>0</v>
      </c>
      <c r="E729" s="1563">
        <f t="shared" si="282"/>
        <v>0.4</v>
      </c>
      <c r="F729" s="1786">
        <f t="shared" si="283"/>
        <v>1</v>
      </c>
      <c r="G729" s="1595">
        <v>2015</v>
      </c>
      <c r="H729" s="1752">
        <f t="shared" si="284"/>
        <v>0</v>
      </c>
      <c r="I729" s="1751">
        <f t="shared" si="285"/>
        <v>0</v>
      </c>
      <c r="J729" s="1751">
        <f t="shared" si="286"/>
        <v>0</v>
      </c>
      <c r="K729" s="1751">
        <f t="shared" si="286"/>
        <v>0</v>
      </c>
      <c r="L729" s="1818">
        <f t="shared" si="287"/>
        <v>0</v>
      </c>
      <c r="O729" s="1700">
        <f>IFERROR(VLOOKUP($A729,'2022'!$B$2:$K$174,3,FALSE),0)</f>
        <v>0</v>
      </c>
      <c r="P729" s="1858">
        <f>IFERROR(VLOOKUP($A729,'2022'!$B$2:$K$174,4,FALSE),0)</f>
        <v>0</v>
      </c>
      <c r="Q729" s="1858">
        <f>IFERROR(VLOOKUP($A729,'2022'!$B$2:$K$174,5,FALSE),0)</f>
        <v>0</v>
      </c>
      <c r="R729" s="1858">
        <f>IFERROR(VLOOKUP($A729,'2022'!$B$2:$K$174,8,FALSE),0)</f>
        <v>0</v>
      </c>
      <c r="S729" s="1740">
        <f>IFERROR(VLOOKUP($A729,'2022'!$B$2:$K$174,10,FALSE),0)</f>
        <v>0</v>
      </c>
      <c r="T729" s="1700">
        <f>IFERROR(VLOOKUP($A729,'2021'!$B$2:$K$174,3,FALSE),0)</f>
        <v>0</v>
      </c>
      <c r="U729" s="1843">
        <f>IFERROR(VLOOKUP($A729,'2021'!$B$2:$K$174,4,FALSE),0)</f>
        <v>0</v>
      </c>
      <c r="V729" s="1843">
        <f>IFERROR(VLOOKUP($A729,'2021'!$B$2:$K$174,5,FALSE),0)</f>
        <v>0</v>
      </c>
      <c r="W729" s="1843">
        <f>IFERROR(VLOOKUP($A729,'2021'!$B$2:$K$174,8,FALSE),0)</f>
        <v>0</v>
      </c>
      <c r="X729" s="1740">
        <f>IFERROR(VLOOKUP($A729,'2021'!$B$2:$K$174,10,FALSE),0)</f>
        <v>0</v>
      </c>
      <c r="Y729" s="1700">
        <f>IFERROR(VLOOKUP($A729,'2020'!$B$2:$K$170,3,FALSE),0)</f>
        <v>0</v>
      </c>
      <c r="Z729" s="1829">
        <f>IFERROR(VLOOKUP($A729,'2020'!$B$2:$K$170,4,FALSE),0)</f>
        <v>0</v>
      </c>
      <c r="AA729" s="1829">
        <f>IFERROR(VLOOKUP($A729,'2020'!$B$2:$K$170,5,FALSE),0)</f>
        <v>0</v>
      </c>
      <c r="AB729" s="1829">
        <f>IFERROR(VLOOKUP($A729,'2020'!$B$2:$K$170,8,FALSE),0)</f>
        <v>0</v>
      </c>
      <c r="AC729" s="1740">
        <f>IFERROR(VLOOKUP($A729,'2020'!$B$2:$K$170,10,FALSE),0)</f>
        <v>0</v>
      </c>
      <c r="AD729" s="1700">
        <f>IFERROR(VLOOKUP($A729,'2019'!$B$2:$K$170,3,FALSE),0)</f>
        <v>0</v>
      </c>
      <c r="AE729" s="1823">
        <f>IFERROR(VLOOKUP($A729,'2019'!$B$2:$K$170,4,FALSE),0)</f>
        <v>0</v>
      </c>
      <c r="AF729" s="1823">
        <f>IFERROR(VLOOKUP($A729,'2019'!$B$2:$K$170,5,FALSE),0)</f>
        <v>0</v>
      </c>
      <c r="AG729" s="1823">
        <f>IFERROR(VLOOKUP($A729,'2019'!$B$2:$K$170,8,FALSE),0)</f>
        <v>0</v>
      </c>
      <c r="AH729" s="1740">
        <f>IFERROR(VLOOKUP($A729,'2019'!$B$2:$K$170,10,FALSE),0)</f>
        <v>0</v>
      </c>
      <c r="AI729" s="1700">
        <f>IFERROR(VLOOKUP($A729,'2018'!$B$2:$K$170,3,FALSE),0)</f>
        <v>0</v>
      </c>
      <c r="AJ729" s="1821">
        <f>IFERROR(VLOOKUP($A729,'2018'!$B$2:$K$170,4,FALSE),0)</f>
        <v>0</v>
      </c>
      <c r="AK729" s="1821">
        <f>IFERROR(VLOOKUP($A729,'2018'!$B$2:$K$170,5,FALSE),0)</f>
        <v>0</v>
      </c>
      <c r="AL729" s="1821">
        <f>IFERROR(VLOOKUP($A729,'2018'!$B$2:$K$170,8,FALSE),0)</f>
        <v>0</v>
      </c>
      <c r="AM729" s="1740">
        <f>IFERROR(VLOOKUP($A729,'2018'!$B$2:$K$170,10,FALSE),0)</f>
        <v>0</v>
      </c>
      <c r="AN729" s="1700">
        <f>IFERROR(VLOOKUP($A729,'2017'!$B$2:$J$163,2,FALSE),0)</f>
        <v>0</v>
      </c>
      <c r="AO729" s="1815">
        <f>IFERROR(VLOOKUP($A729,'2017'!$B$2:$J$163,3,FALSE),0)</f>
        <v>0</v>
      </c>
      <c r="AP729" s="1815">
        <f>IFERROR(VLOOKUP($A729,'2017'!$B$2:$J$163,4,FALSE),0)</f>
        <v>0</v>
      </c>
      <c r="AQ729" s="1815">
        <f>IFERROR(VLOOKUP($A729,'2017'!$B$2:$J$163,7,FALSE),0)</f>
        <v>0</v>
      </c>
      <c r="AR729" s="1740">
        <f>IFERROR(VLOOKUP($A729,'2017'!$B$2:$J$163,9,FALSE),0)</f>
        <v>0</v>
      </c>
      <c r="AS729" s="1700">
        <f>IFERROR(VLOOKUP($A729,'2016'!$B$2:$K$165,3,FALSE),0)</f>
        <v>0</v>
      </c>
      <c r="AT729" s="1815">
        <f>IFERROR(VLOOKUP($A729,'2016'!$B$2:$K$165,4,FALSE),0)</f>
        <v>0</v>
      </c>
      <c r="AU729" s="1815">
        <f>IFERROR(VLOOKUP($A729,'2016'!$B$2:$K$165,5,FALSE),0)</f>
        <v>0</v>
      </c>
      <c r="AV729" s="1815">
        <f>IFERROR(VLOOKUP($A729,'2016'!$B$2:$K$165,8,FALSE),0)</f>
        <v>0</v>
      </c>
      <c r="AW729" s="1740">
        <f>IFERROR(VLOOKUP($A729,'2016'!$B$2:$K$165,10,FALSE),0)</f>
        <v>0</v>
      </c>
      <c r="AX729" s="1700">
        <f>IFERROR(VLOOKUP($A729,'2015'!$B$2:$K$165,3,FALSE),0)</f>
        <v>5</v>
      </c>
      <c r="AY729" s="1815">
        <f>IFERROR(VLOOKUP($A729,'2015'!$B$2:$K$165,4,FALSE),0)</f>
        <v>1</v>
      </c>
      <c r="AZ729" s="1815">
        <f>IFERROR(VLOOKUP($A729,'2015'!$B$2:$K$165,5,FALSE),0)</f>
        <v>2</v>
      </c>
      <c r="BA729" s="1815">
        <f>IFERROR(VLOOKUP($A729,'2015'!$B$2:$K$165,8,FALSE),0)</f>
        <v>0</v>
      </c>
      <c r="BB729" s="1740">
        <f>IFERROR(VLOOKUP($A729,'2015'!$B$2:$K$165,10,FALSE),0)</f>
        <v>0.4</v>
      </c>
      <c r="BC729" s="1700">
        <f>IFERROR(VLOOKUP($A729,'2014'!$B$2:$K$157,3,FALSE),0)</f>
        <v>0</v>
      </c>
      <c r="BD729" s="1815">
        <f>IFERROR(VLOOKUP($A729,'2014'!$B$2:$K$157,4,FALSE),0)</f>
        <v>0</v>
      </c>
      <c r="BE729" s="1815">
        <f>IFERROR(VLOOKUP($A729,'2014'!$B$2:$K$157,5,FALSE),0)</f>
        <v>0</v>
      </c>
      <c r="BF729" s="1815">
        <f>IFERROR(VLOOKUP($A729,'2014'!$B$2:$K$157,8,FALSE),0)</f>
        <v>0</v>
      </c>
      <c r="BG729" s="1740">
        <f>IFERROR(VLOOKUP($A729,'2014'!$B$2:$K$157,10,FALSE),0)</f>
        <v>0</v>
      </c>
      <c r="BH729" s="1700">
        <f>IFERROR(VLOOKUP($A729,'2013'!$D$4:$I$249,2,FALSE),0)</f>
        <v>0</v>
      </c>
      <c r="BI729" s="1815">
        <f>IFERROR(VLOOKUP($A729,'2013'!$D$4:$I$249,3,FALSE),0)</f>
        <v>0</v>
      </c>
      <c r="BJ729" s="1815">
        <f>IFERROR(VLOOKUP($A729,'2013'!$D$4:$I$249,4,FALSE),0)</f>
        <v>0</v>
      </c>
      <c r="BK729" s="1815">
        <f>IFERROR(VLOOKUP($A729,'2013'!$D$4:$I$249,5,FALSE),0)</f>
        <v>0</v>
      </c>
      <c r="BL729" s="1740">
        <f>IFERROR(VLOOKUP($A729,'2013'!$D$4:$I$249,6,FALSE),0)</f>
        <v>0</v>
      </c>
      <c r="BM729" s="1737">
        <f>IFERROR(VLOOKUP($A729,'2012'!$D$3:$O$172,2,FALSE),0)</f>
        <v>0</v>
      </c>
      <c r="BN729" s="1815">
        <f>IFERROR(VLOOKUP($A729,'2012'!$D$3:$O$172,3,FALSE),0)</f>
        <v>0</v>
      </c>
      <c r="BO729" s="1743">
        <f>IFERROR(VLOOKUP($A729,'2012'!$D$3:$O$172,4,FALSE),0)</f>
        <v>0</v>
      </c>
      <c r="BP729" s="1700">
        <f>IFERROR(VLOOKUP($A729,'2012'!$D$3:$O$172,5,FALSE),0)</f>
        <v>0</v>
      </c>
      <c r="BQ729" s="1815">
        <f>IFERROR(VLOOKUP($A729,'2012'!$D$3:$O$172,6,FALSE),0)</f>
        <v>0</v>
      </c>
      <c r="BR729" s="1815">
        <f>IFERROR(VLOOKUP($A729,'2012'!$D$3:$O$172,7,FALSE),0)</f>
        <v>0</v>
      </c>
      <c r="BS729" s="1815">
        <f>IFERROR(VLOOKUP($A729,'2012'!$D$3:$O$172,8,FALSE),0)</f>
        <v>0</v>
      </c>
      <c r="BT729" s="1740">
        <f>IFERROR(VLOOKUP($A729,'2012'!$D$3:$O$172,9,FALSE),0)</f>
        <v>0</v>
      </c>
      <c r="BV729" s="1815"/>
      <c r="BX729" s="1700">
        <f>IFERROR(VLOOKUP($A729,'2011'!$D$4:$I$251,2,FALSE),0)</f>
        <v>0</v>
      </c>
      <c r="BY729" s="1815">
        <f>IFERROR(VLOOKUP($A729,'2011'!$D$4:$I$251,3,FALSE),0)</f>
        <v>0</v>
      </c>
      <c r="BZ729" s="1815">
        <f>IFERROR(VLOOKUP($A729,'2011'!$D$4:$I$251,4,FALSE),0)</f>
        <v>0</v>
      </c>
      <c r="CA729" s="1815">
        <f>IFERROR(VLOOKUP($A729,'2011'!$D$4:$I$251,5,FALSE),0)</f>
        <v>0</v>
      </c>
      <c r="CB729" s="1740">
        <f>IFERROR(VLOOKUP($A729,'2011'!$D$4:$I$251,6,FALSE),0)</f>
        <v>0</v>
      </c>
      <c r="CC729" s="1700">
        <f>IFERROR(VLOOKUP($A729,'2010'!$C$3:$H$234,2,FALSE),0)</f>
        <v>0</v>
      </c>
      <c r="CD729" s="1815">
        <f>IFERROR(VLOOKUP($A729,'2010'!$C$3:$H$234,3,FALSE),0)</f>
        <v>0</v>
      </c>
      <c r="CE729" s="1815">
        <f>IFERROR(VLOOKUP($A729,'2010'!$C$3:$H$234,4,FALSE),0)</f>
        <v>0</v>
      </c>
      <c r="CF729" s="1815">
        <f>IFERROR(VLOOKUP($A729,'2010'!$C$3:$H$234,5,FALSE),0)</f>
        <v>0</v>
      </c>
      <c r="CG729" s="1740">
        <f>IFERROR(VLOOKUP($A729,'2010'!$C$3:$H$234,6,FALSE),0)</f>
        <v>0</v>
      </c>
      <c r="CH729" s="1700">
        <f>IFERROR(VLOOKUP($A729,'2009'!$C$3:$H$242,2,FALSE),0)</f>
        <v>0</v>
      </c>
      <c r="CI729" s="1815">
        <f>IFERROR(VLOOKUP($A729,'2009'!$C$3:$H$242,3,FALSE),0)</f>
        <v>0</v>
      </c>
      <c r="CJ729" s="1815">
        <f>IFERROR(VLOOKUP($A729,'2009'!$C$3:$H$242,4,FALSE),0)</f>
        <v>0</v>
      </c>
      <c r="CK729" s="1815">
        <f>IFERROR(VLOOKUP($A729,'2009'!$C$3:$H$242,5,FALSE),0)</f>
        <v>0</v>
      </c>
      <c r="CL729" s="1740">
        <f>IFERROR(VLOOKUP($A729,'2009'!$C$3:$H$242,6,FALSE),0)</f>
        <v>0</v>
      </c>
      <c r="CM729" s="1700">
        <f>IFERROR(VLOOKUP($A729,'2008'!$C$3:$H$229,2,FALSE),0)</f>
        <v>0</v>
      </c>
      <c r="CN729" s="1815">
        <f>IFERROR(VLOOKUP($A729,'2008'!$C$3:$H$229,3,FALSE),0)</f>
        <v>0</v>
      </c>
      <c r="CO729" s="1815">
        <f>IFERROR(VLOOKUP($A729,'2008'!$C$3:$H$229,4,FALSE),0)</f>
        <v>0</v>
      </c>
      <c r="CP729" s="1815">
        <f>IFERROR(VLOOKUP($A729,'2008'!$C$3:$H$229,5,FALSE),0)</f>
        <v>0</v>
      </c>
      <c r="CQ729" s="1740">
        <f>IFERROR(VLOOKUP($A729,'2008'!$C$3:$H$229,6,FALSE),0)</f>
        <v>0</v>
      </c>
      <c r="CR729" s="1700">
        <f>IFERROR(VLOOKUP($A729,'2007'!$C$3:$M$238,7,FALSE),0)</f>
        <v>0</v>
      </c>
      <c r="CS729" s="1815">
        <f>IFERROR(VLOOKUP($A729,'2007'!$C$3:$M$238,8,FALSE),0)</f>
        <v>0</v>
      </c>
      <c r="CT729" s="1815">
        <f>IFERROR(VLOOKUP($A729,'2007'!$C$3:$M$238,9,FALSE),0)</f>
        <v>0</v>
      </c>
      <c r="CU729" s="1815">
        <f>IFERROR(VLOOKUP($A729,'2007'!$C$3:$M$238,10,FALSE),0)</f>
        <v>0</v>
      </c>
      <c r="CV729" s="1740">
        <f>IFERROR(VLOOKUP($A729,'2007'!$C$3:$M$238,11,FALSE),0)</f>
        <v>0</v>
      </c>
      <c r="CW729" s="1700">
        <f>IFERROR(VLOOKUP($A729,'2006'!$A$2:$F$200,2,FALSE),0)</f>
        <v>0</v>
      </c>
      <c r="CX729" s="1815">
        <f>IFERROR(VLOOKUP($A729,'2006'!$A$2:$F$200,4,FALSE),0)</f>
        <v>0</v>
      </c>
      <c r="CY729" s="1815">
        <f>IFERROR(VLOOKUP($A729,'2006'!$A$2:$F$200,5,FALSE),0)</f>
        <v>0</v>
      </c>
      <c r="CZ729" s="1740">
        <f>IFERROR(VLOOKUP($A729,'2006'!$A$2:$F$200,6,FALSE),0)</f>
        <v>0</v>
      </c>
      <c r="DA729" s="1700">
        <f>IFERROR(VLOOKUP($A729,'2005'!$C$3:$M$205,8,FALSE),0)</f>
        <v>0</v>
      </c>
      <c r="DB729" s="1815">
        <f>IFERROR(VLOOKUP($A729,'2005'!$C$3:$M$205,9,FALSE),0)</f>
        <v>0</v>
      </c>
      <c r="DC729" s="1815">
        <f>IFERROR(VLOOKUP($A729,'2005'!$C$3:$M$205,10,FALSE),0)</f>
        <v>0</v>
      </c>
      <c r="DD729" s="1740">
        <f>IFERROR(VLOOKUP($A729,'2005'!$C$3:$M$205,11,FALSE),0)</f>
        <v>0</v>
      </c>
      <c r="DE729" s="1700">
        <f>IFERROR(VLOOKUP($A729,'2004'!$C$3:$M$213,8,FALSE),0)</f>
        <v>0</v>
      </c>
      <c r="DF729" s="1815">
        <f>IFERROR(VLOOKUP($A729,'2004'!$C$3:$M$213,9,FALSE),0)</f>
        <v>0</v>
      </c>
      <c r="DG729" s="1815">
        <f>IFERROR(VLOOKUP($A729,'2004'!$C$3:$M$213,10,FALSE),0)</f>
        <v>0</v>
      </c>
      <c r="DH729" s="1740">
        <f>IFERROR(VLOOKUP($A729,'2004'!$C$3:$M$213,11,FALSE),0)</f>
        <v>0</v>
      </c>
      <c r="DI729" s="1700">
        <f>IFERROR(VLOOKUP($A729,'2003'!$C$3:$Q$214,12,FALSE),0)</f>
        <v>0</v>
      </c>
      <c r="DJ729" s="1815">
        <f>IFERROR(VLOOKUP($A729,'2003'!$C$3:$Q$214,13,FALSE),0)</f>
        <v>0</v>
      </c>
      <c r="DK729" s="1815">
        <f>IFERROR(VLOOKUP($A729,'2003'!$C$3:$Q$214,14,FALSE),0)</f>
        <v>0</v>
      </c>
      <c r="DL729" s="1740">
        <f>IFERROR(VLOOKUP($A729,'2003'!$C$3:$Q$214,15,FALSE),0)</f>
        <v>0</v>
      </c>
      <c r="DM729" s="1700">
        <f>IFERROR(VLOOKUP($A729,'2002'!$D$3:$R$214,12,FALSE),0)</f>
        <v>0</v>
      </c>
      <c r="DN729" s="1815">
        <f>IFERROR(VLOOKUP($A729,'2002'!$D$3:$R$214,13,FALSE),0)</f>
        <v>0</v>
      </c>
      <c r="DO729" s="1815">
        <f>IFERROR(VLOOKUP($A729,'2002'!$D$3:$R$214,14,FALSE),0)</f>
        <v>0</v>
      </c>
      <c r="DP729" s="1788">
        <f>IFERROR(VLOOKUP($A729,'2002'!$D$3:$R$214,15,FALSE),0)</f>
        <v>0</v>
      </c>
      <c r="DQ729" s="1700">
        <f>IFERROR(VLOOKUP($A729,'Pre 2002'!$C$3:$CK$382,84,FALSE),0)</f>
        <v>0</v>
      </c>
      <c r="DR729" s="1815">
        <f>IFERROR(VLOOKUP($A729,'Pre 2002'!$C$3:$CK$382,85,FALSE),0)</f>
        <v>0</v>
      </c>
      <c r="DS729" s="1815">
        <f>IFERROR(VLOOKUP($A729,'Pre 2002'!$C$3:$CK$382,86,FALSE),0)</f>
        <v>0</v>
      </c>
      <c r="DT729" s="1790">
        <f>IFERROR(VLOOKUP($A729,'Pre 2002'!$C$3:$CK$382,87,FALSE),0)</f>
        <v>0</v>
      </c>
      <c r="DU729" s="1741">
        <f>IFERROR(VLOOKUP(A729,'Pre 2002'!$C$3:$CG$382,83,FALSE),0)</f>
        <v>0</v>
      </c>
    </row>
    <row r="730" spans="1:125">
      <c r="A730" s="1721" t="s">
        <v>1278</v>
      </c>
      <c r="B730" s="1562">
        <f t="shared" si="279"/>
        <v>88</v>
      </c>
      <c r="C730" s="1562">
        <f t="shared" si="280"/>
        <v>35</v>
      </c>
      <c r="D730" s="1562">
        <f t="shared" si="281"/>
        <v>0</v>
      </c>
      <c r="E730" s="1563">
        <f t="shared" si="282"/>
        <v>0.39772727272727271</v>
      </c>
      <c r="F730" s="1786">
        <f t="shared" si="283"/>
        <v>6</v>
      </c>
      <c r="G730" s="1595" t="s">
        <v>2159</v>
      </c>
      <c r="H730" s="1752">
        <f t="shared" si="284"/>
        <v>6</v>
      </c>
      <c r="I730" s="1751">
        <f t="shared" si="285"/>
        <v>88</v>
      </c>
      <c r="J730" s="1751">
        <f t="shared" si="286"/>
        <v>35</v>
      </c>
      <c r="K730" s="1751">
        <f t="shared" si="286"/>
        <v>0</v>
      </c>
      <c r="L730" s="1818">
        <f t="shared" si="287"/>
        <v>0.39772727272727271</v>
      </c>
      <c r="O730" s="1700">
        <f>IFERROR(VLOOKUP($A730,'2022'!$B$2:$K$174,3,FALSE),0)</f>
        <v>0</v>
      </c>
      <c r="P730" s="1858">
        <f>IFERROR(VLOOKUP($A730,'2022'!$B$2:$K$174,4,FALSE),0)</f>
        <v>0</v>
      </c>
      <c r="Q730" s="1858">
        <f>IFERROR(VLOOKUP($A730,'2022'!$B$2:$K$174,5,FALSE),0)</f>
        <v>0</v>
      </c>
      <c r="R730" s="1858">
        <f>IFERROR(VLOOKUP($A730,'2022'!$B$2:$K$174,8,FALSE),0)</f>
        <v>0</v>
      </c>
      <c r="S730" s="1740">
        <f>IFERROR(VLOOKUP($A730,'2022'!$B$2:$K$174,10,FALSE),0)</f>
        <v>0</v>
      </c>
      <c r="T730" s="1700">
        <f>IFERROR(VLOOKUP($A730,'2021'!$B$2:$K$174,3,FALSE),0)</f>
        <v>0</v>
      </c>
      <c r="U730" s="1843">
        <f>IFERROR(VLOOKUP($A730,'2021'!$B$2:$K$174,4,FALSE),0)</f>
        <v>0</v>
      </c>
      <c r="V730" s="1843">
        <f>IFERROR(VLOOKUP($A730,'2021'!$B$2:$K$174,5,FALSE),0)</f>
        <v>0</v>
      </c>
      <c r="W730" s="1843">
        <f>IFERROR(VLOOKUP($A730,'2021'!$B$2:$K$174,8,FALSE),0)</f>
        <v>0</v>
      </c>
      <c r="X730" s="1740">
        <f>IFERROR(VLOOKUP($A730,'2021'!$B$2:$K$174,10,FALSE),0)</f>
        <v>0</v>
      </c>
      <c r="Y730" s="1700">
        <f>IFERROR(VLOOKUP($A730,'2020'!$B$2:$K$170,3,FALSE),0)</f>
        <v>0</v>
      </c>
      <c r="Z730" s="1829">
        <f>IFERROR(VLOOKUP($A730,'2020'!$B$2:$K$170,4,FALSE),0)</f>
        <v>0</v>
      </c>
      <c r="AA730" s="1829">
        <f>IFERROR(VLOOKUP($A730,'2020'!$B$2:$K$170,5,FALSE),0)</f>
        <v>0</v>
      </c>
      <c r="AB730" s="1829">
        <f>IFERROR(VLOOKUP($A730,'2020'!$B$2:$K$170,8,FALSE),0)</f>
        <v>0</v>
      </c>
      <c r="AC730" s="1740">
        <f>IFERROR(VLOOKUP($A730,'2020'!$B$2:$K$170,10,FALSE),0)</f>
        <v>0</v>
      </c>
      <c r="AD730" s="1700">
        <f>IFERROR(VLOOKUP($A730,'2019'!$B$2:$K$170,3,FALSE),0)</f>
        <v>0</v>
      </c>
      <c r="AE730" s="1823">
        <f>IFERROR(VLOOKUP($A730,'2019'!$B$2:$K$170,4,FALSE),0)</f>
        <v>0</v>
      </c>
      <c r="AF730" s="1823">
        <f>IFERROR(VLOOKUP($A730,'2019'!$B$2:$K$170,5,FALSE),0)</f>
        <v>0</v>
      </c>
      <c r="AG730" s="1823">
        <f>IFERROR(VLOOKUP($A730,'2019'!$B$2:$K$170,8,FALSE),0)</f>
        <v>0</v>
      </c>
      <c r="AH730" s="1740">
        <f>IFERROR(VLOOKUP($A730,'2019'!$B$2:$K$170,10,FALSE),0)</f>
        <v>0</v>
      </c>
      <c r="AI730" s="1700">
        <f>IFERROR(VLOOKUP($A730,'2018'!$B$2:$K$170,3,FALSE),0)</f>
        <v>0</v>
      </c>
      <c r="AJ730" s="1821">
        <f>IFERROR(VLOOKUP($A730,'2018'!$B$2:$K$170,4,FALSE),0)</f>
        <v>0</v>
      </c>
      <c r="AK730" s="1821">
        <f>IFERROR(VLOOKUP($A730,'2018'!$B$2:$K$170,5,FALSE),0)</f>
        <v>0</v>
      </c>
      <c r="AL730" s="1821">
        <f>IFERROR(VLOOKUP($A730,'2018'!$B$2:$K$170,8,FALSE),0)</f>
        <v>0</v>
      </c>
      <c r="AM730" s="1740">
        <f>IFERROR(VLOOKUP($A730,'2018'!$B$2:$K$170,10,FALSE),0)</f>
        <v>0</v>
      </c>
      <c r="AN730" s="1700">
        <f>IFERROR(VLOOKUP($A730,'2017'!$B$2:$J$163,2,FALSE),0)</f>
        <v>0</v>
      </c>
      <c r="AO730" s="1815">
        <f>IFERROR(VLOOKUP($A730,'2017'!$B$2:$J$163,3,FALSE),0)</f>
        <v>0</v>
      </c>
      <c r="AP730" s="1815">
        <f>IFERROR(VLOOKUP($A730,'2017'!$B$2:$J$163,4,FALSE),0)</f>
        <v>0</v>
      </c>
      <c r="AQ730" s="1815">
        <f>IFERROR(VLOOKUP($A730,'2017'!$B$2:$J$163,7,FALSE),0)</f>
        <v>0</v>
      </c>
      <c r="AR730" s="1740">
        <f>IFERROR(VLOOKUP($A730,'2017'!$B$2:$J$163,9,FALSE),0)</f>
        <v>0</v>
      </c>
      <c r="AS730" s="1700">
        <f>IFERROR(VLOOKUP($A730,'2016'!$B$2:$K$165,3,FALSE),0)</f>
        <v>0</v>
      </c>
      <c r="AT730" s="1815">
        <f>IFERROR(VLOOKUP($A730,'2016'!$B$2:$K$165,4,FALSE),0)</f>
        <v>0</v>
      </c>
      <c r="AU730" s="1815">
        <f>IFERROR(VLOOKUP($A730,'2016'!$B$2:$K$165,5,FALSE),0)</f>
        <v>0</v>
      </c>
      <c r="AV730" s="1815">
        <f>IFERROR(VLOOKUP($A730,'2016'!$B$2:$K$165,8,FALSE),0)</f>
        <v>0</v>
      </c>
      <c r="AW730" s="1740">
        <f>IFERROR(VLOOKUP($A730,'2016'!$B$2:$K$165,10,FALSE),0)</f>
        <v>0</v>
      </c>
      <c r="AX730" s="1700">
        <f>IFERROR(VLOOKUP($A730,'2015'!$B$2:$K$165,3,FALSE),0)</f>
        <v>0</v>
      </c>
      <c r="AY730" s="1815">
        <f>IFERROR(VLOOKUP($A730,'2015'!$B$2:$K$165,4,FALSE),0)</f>
        <v>0</v>
      </c>
      <c r="AZ730" s="1815">
        <f>IFERROR(VLOOKUP($A730,'2015'!$B$2:$K$165,5,FALSE),0)</f>
        <v>0</v>
      </c>
      <c r="BA730" s="1815">
        <f>IFERROR(VLOOKUP($A730,'2015'!$B$2:$K$165,8,FALSE),0)</f>
        <v>0</v>
      </c>
      <c r="BB730" s="1740">
        <f>IFERROR(VLOOKUP($A730,'2015'!$B$2:$K$165,10,FALSE),0)</f>
        <v>0</v>
      </c>
      <c r="BC730" s="1700">
        <f>IFERROR(VLOOKUP($A730,'2014'!$B$2:$K$157,3,FALSE),0)</f>
        <v>0</v>
      </c>
      <c r="BD730" s="1815">
        <f>IFERROR(VLOOKUP($A730,'2014'!$B$2:$K$157,4,FALSE),0)</f>
        <v>0</v>
      </c>
      <c r="BE730" s="1815">
        <f>IFERROR(VLOOKUP($A730,'2014'!$B$2:$K$157,5,FALSE),0)</f>
        <v>0</v>
      </c>
      <c r="BF730" s="1815">
        <f>IFERROR(VLOOKUP($A730,'2014'!$B$2:$K$157,8,FALSE),0)</f>
        <v>0</v>
      </c>
      <c r="BG730" s="1740">
        <f>IFERROR(VLOOKUP($A730,'2014'!$B$2:$K$157,10,FALSE),0)</f>
        <v>0</v>
      </c>
      <c r="BH730" s="1700">
        <f>IFERROR(VLOOKUP($A730,'2013'!$D$4:$I$249,2,FALSE),0)</f>
        <v>0</v>
      </c>
      <c r="BI730" s="1815">
        <f>IFERROR(VLOOKUP($A730,'2013'!$D$4:$I$249,3,FALSE),0)</f>
        <v>0</v>
      </c>
      <c r="BJ730" s="1815">
        <f>IFERROR(VLOOKUP($A730,'2013'!$D$4:$I$249,4,FALSE),0)</f>
        <v>0</v>
      </c>
      <c r="BK730" s="1815">
        <f>IFERROR(VLOOKUP($A730,'2013'!$D$4:$I$249,5,FALSE),0)</f>
        <v>0</v>
      </c>
      <c r="BL730" s="1740">
        <f>IFERROR(VLOOKUP($A730,'2013'!$D$4:$I$249,6,FALSE),0)</f>
        <v>0</v>
      </c>
      <c r="BM730" s="1737">
        <f>IFERROR(VLOOKUP($A730,'2012'!$D$3:$O$172,2,FALSE),0)</f>
        <v>0</v>
      </c>
      <c r="BN730" s="1815">
        <f>IFERROR(VLOOKUP($A730,'2012'!$D$3:$O$172,3,FALSE),0)</f>
        <v>0</v>
      </c>
      <c r="BO730" s="1743">
        <f>IFERROR(VLOOKUP($A730,'2012'!$D$3:$O$172,4,FALSE),0)</f>
        <v>0</v>
      </c>
      <c r="BP730" s="1700">
        <f>IFERROR(VLOOKUP($A730,'2012'!$D$3:$O$172,5,FALSE),0)</f>
        <v>0</v>
      </c>
      <c r="BQ730" s="1815">
        <f>IFERROR(VLOOKUP($A730,'2012'!$D$3:$O$172,6,FALSE),0)</f>
        <v>0</v>
      </c>
      <c r="BR730" s="1815">
        <f>IFERROR(VLOOKUP($A730,'2012'!$D$3:$O$172,7,FALSE),0)</f>
        <v>0</v>
      </c>
      <c r="BS730" s="1815">
        <f>IFERROR(VLOOKUP($A730,'2012'!$D$3:$O$172,8,FALSE),0)</f>
        <v>0</v>
      </c>
      <c r="BT730" s="1740">
        <f>IFERROR(VLOOKUP($A730,'2012'!$D$3:$O$172,9,FALSE),0)</f>
        <v>0</v>
      </c>
      <c r="BV730" s="1815"/>
      <c r="BX730" s="1700">
        <f>IFERROR(VLOOKUP($A730,'2011'!$D$4:$I$251,2,FALSE),0)</f>
        <v>0</v>
      </c>
      <c r="BY730" s="1815">
        <f>IFERROR(VLOOKUP($A730,'2011'!$D$4:$I$251,3,FALSE),0)</f>
        <v>0</v>
      </c>
      <c r="BZ730" s="1815">
        <f>IFERROR(VLOOKUP($A730,'2011'!$D$4:$I$251,4,FALSE),0)</f>
        <v>0</v>
      </c>
      <c r="CA730" s="1815">
        <f>IFERROR(VLOOKUP($A730,'2011'!$D$4:$I$251,5,FALSE),0)</f>
        <v>0</v>
      </c>
      <c r="CB730" s="1740">
        <f>IFERROR(VLOOKUP($A730,'2011'!$D$4:$I$251,6,FALSE),0)</f>
        <v>0</v>
      </c>
      <c r="CC730" s="1700">
        <f>IFERROR(VLOOKUP($A730,'2010'!$C$3:$H$234,2,FALSE),0)</f>
        <v>0</v>
      </c>
      <c r="CD730" s="1815">
        <f>IFERROR(VLOOKUP($A730,'2010'!$C$3:$H$234,3,FALSE),0)</f>
        <v>0</v>
      </c>
      <c r="CE730" s="1815">
        <f>IFERROR(VLOOKUP($A730,'2010'!$C$3:$H$234,4,FALSE),0)</f>
        <v>0</v>
      </c>
      <c r="CF730" s="1815">
        <f>IFERROR(VLOOKUP($A730,'2010'!$C$3:$H$234,5,FALSE),0)</f>
        <v>0</v>
      </c>
      <c r="CG730" s="1740">
        <f>IFERROR(VLOOKUP($A730,'2010'!$C$3:$H$234,6,FALSE),0)</f>
        <v>0</v>
      </c>
      <c r="CH730" s="1700">
        <f>IFERROR(VLOOKUP($A730,'2009'!$C$3:$H$242,2,FALSE),0)</f>
        <v>0</v>
      </c>
      <c r="CI730" s="1815">
        <f>IFERROR(VLOOKUP($A730,'2009'!$C$3:$H$242,3,FALSE),0)</f>
        <v>0</v>
      </c>
      <c r="CJ730" s="1815">
        <f>IFERROR(VLOOKUP($A730,'2009'!$C$3:$H$242,4,FALSE),0)</f>
        <v>0</v>
      </c>
      <c r="CK730" s="1815">
        <f>IFERROR(VLOOKUP($A730,'2009'!$C$3:$H$242,5,FALSE),0)</f>
        <v>0</v>
      </c>
      <c r="CL730" s="1740">
        <f>IFERROR(VLOOKUP($A730,'2009'!$C$3:$H$242,6,FALSE),0)</f>
        <v>0</v>
      </c>
      <c r="CM730" s="1700">
        <f>IFERROR(VLOOKUP($A730,'2008'!$C$3:$H$229,2,FALSE),0)</f>
        <v>8</v>
      </c>
      <c r="CN730" s="1815">
        <f>IFERROR(VLOOKUP($A730,'2008'!$C$3:$H$229,3,FALSE),0)</f>
        <v>1</v>
      </c>
      <c r="CO730" s="1815">
        <f>IFERROR(VLOOKUP($A730,'2008'!$C$3:$H$229,4,FALSE),0)</f>
        <v>1</v>
      </c>
      <c r="CP730" s="1815">
        <f>IFERROR(VLOOKUP($A730,'2008'!$C$3:$H$229,5,FALSE),0)</f>
        <v>0</v>
      </c>
      <c r="CQ730" s="1740">
        <f>IFERROR(VLOOKUP($A730,'2008'!$C$3:$H$229,6,FALSE),0)</f>
        <v>0.125</v>
      </c>
      <c r="CR730" s="1700">
        <f>IFERROR(VLOOKUP($A730,'2007'!$C$3:$M$238,7,FALSE),0)</f>
        <v>0</v>
      </c>
      <c r="CS730" s="1815">
        <f>IFERROR(VLOOKUP($A730,'2007'!$C$3:$M$238,8,FALSE),0)</f>
        <v>0</v>
      </c>
      <c r="CT730" s="1815">
        <f>IFERROR(VLOOKUP($A730,'2007'!$C$3:$M$238,9,FALSE),0)</f>
        <v>0</v>
      </c>
      <c r="CU730" s="1815">
        <f>IFERROR(VLOOKUP($A730,'2007'!$C$3:$M$238,10,FALSE),0)</f>
        <v>0</v>
      </c>
      <c r="CV730" s="1740">
        <f>IFERROR(VLOOKUP($A730,'2007'!$C$3:$M$238,11,FALSE),0)</f>
        <v>0</v>
      </c>
      <c r="CW730" s="1700">
        <f>IFERROR(VLOOKUP($A730,'2006'!$A$2:$F$200,2,FALSE),0)</f>
        <v>0</v>
      </c>
      <c r="CX730" s="1815">
        <f>IFERROR(VLOOKUP($A730,'2006'!$A$2:$F$200,4,FALSE),0)</f>
        <v>0</v>
      </c>
      <c r="CY730" s="1815">
        <f>IFERROR(VLOOKUP($A730,'2006'!$A$2:$F$200,5,FALSE),0)</f>
        <v>0</v>
      </c>
      <c r="CZ730" s="1740" t="str">
        <f>IFERROR(VLOOKUP($A730,'2006'!$A$2:$F$200,6,FALSE),0)</f>
        <v>---</v>
      </c>
      <c r="DA730" s="1700">
        <f>IFERROR(VLOOKUP($A730,'2005'!$C$3:$M$205,8,FALSE),0)</f>
        <v>0</v>
      </c>
      <c r="DB730" s="1815">
        <f>IFERROR(VLOOKUP($A730,'2005'!$C$3:$M$205,9,FALSE),0)</f>
        <v>0</v>
      </c>
      <c r="DC730" s="1815">
        <f>IFERROR(VLOOKUP($A730,'2005'!$C$3:$M$205,10,FALSE),0)</f>
        <v>0</v>
      </c>
      <c r="DD730" s="1740">
        <f>IFERROR(VLOOKUP($A730,'2005'!$C$3:$M$205,11,FALSE),0)</f>
        <v>0</v>
      </c>
      <c r="DE730" s="1700">
        <f>IFERROR(VLOOKUP($A730,'2004'!$C$3:$M$213,8,FALSE),0)</f>
        <v>0</v>
      </c>
      <c r="DF730" s="1815">
        <f>IFERROR(VLOOKUP($A730,'2004'!$C$3:$M$213,9,FALSE),0)</f>
        <v>0</v>
      </c>
      <c r="DG730" s="1815">
        <f>IFERROR(VLOOKUP($A730,'2004'!$C$3:$M$213,10,FALSE),0)</f>
        <v>0</v>
      </c>
      <c r="DH730" s="1740">
        <f>IFERROR(VLOOKUP($A730,'2004'!$C$3:$M$213,11,FALSE),0)</f>
        <v>0</v>
      </c>
      <c r="DI730" s="1700">
        <f>IFERROR(VLOOKUP($A730,'2003'!$C$3:$Q$214,12,FALSE),0)</f>
        <v>0</v>
      </c>
      <c r="DJ730" s="1815">
        <f>IFERROR(VLOOKUP($A730,'2003'!$C$3:$Q$214,13,FALSE),0)</f>
        <v>0</v>
      </c>
      <c r="DK730" s="1815">
        <f>IFERROR(VLOOKUP($A730,'2003'!$C$3:$Q$214,14,FALSE),0)</f>
        <v>0</v>
      </c>
      <c r="DL730" s="1740">
        <f>IFERROR(VLOOKUP($A730,'2003'!$C$3:$Q$214,15,FALSE),0)</f>
        <v>0</v>
      </c>
      <c r="DM730" s="1700">
        <f>IFERROR(VLOOKUP($A730,'2002'!$D$3:$R$214,12,FALSE),0)</f>
        <v>9</v>
      </c>
      <c r="DN730" s="1815">
        <f>IFERROR(VLOOKUP($A730,'2002'!$D$3:$R$214,13,FALSE),0)</f>
        <v>3</v>
      </c>
      <c r="DO730" s="1815">
        <f>IFERROR(VLOOKUP($A730,'2002'!$D$3:$R$214,14,FALSE),0)</f>
        <v>0</v>
      </c>
      <c r="DP730" s="1788">
        <f>IFERROR(VLOOKUP($A730,'2002'!$D$3:$R$214,15,FALSE),0)</f>
        <v>0.33333333333333331</v>
      </c>
      <c r="DQ730" s="1700">
        <f>IFERROR(VLOOKUP($A730,'Pre 2002'!$C$3:$CK$382,84,FALSE),0)</f>
        <v>71</v>
      </c>
      <c r="DR730" s="1815">
        <f>IFERROR(VLOOKUP($A730,'Pre 2002'!$C$3:$CK$382,85,FALSE),0)</f>
        <v>31</v>
      </c>
      <c r="DS730" s="1815">
        <f>IFERROR(VLOOKUP($A730,'Pre 2002'!$C$3:$CK$382,86,FALSE),0)</f>
        <v>0</v>
      </c>
      <c r="DT730" s="1790">
        <f>IFERROR(VLOOKUP($A730,'Pre 2002'!$C$3:$CK$382,87,FALSE),0)</f>
        <v>0.43661971830985913</v>
      </c>
      <c r="DU730" s="1741">
        <f>IFERROR(VLOOKUP(A730,'Pre 2002'!$C$3:$CG$382,83,FALSE),0)</f>
        <v>4</v>
      </c>
    </row>
    <row r="731" spans="1:125">
      <c r="A731" s="1721" t="s">
        <v>236</v>
      </c>
      <c r="B731" s="1562">
        <f t="shared" si="279"/>
        <v>88</v>
      </c>
      <c r="C731" s="1562">
        <f t="shared" si="280"/>
        <v>35</v>
      </c>
      <c r="D731" s="1562">
        <f t="shared" si="281"/>
        <v>0</v>
      </c>
      <c r="E731" s="1563">
        <f t="shared" si="282"/>
        <v>0.39772727272727271</v>
      </c>
      <c r="F731" s="1786">
        <f t="shared" si="283"/>
        <v>2</v>
      </c>
      <c r="G731" s="1595">
        <v>2014</v>
      </c>
      <c r="H731" s="1752">
        <f t="shared" si="284"/>
        <v>1</v>
      </c>
      <c r="I731" s="1751">
        <f t="shared" si="285"/>
        <v>50</v>
      </c>
      <c r="J731" s="1751">
        <f t="shared" si="286"/>
        <v>19</v>
      </c>
      <c r="K731" s="1751">
        <f t="shared" si="286"/>
        <v>0</v>
      </c>
      <c r="L731" s="1818">
        <f t="shared" si="287"/>
        <v>0.38</v>
      </c>
      <c r="M731" s="1746">
        <v>14</v>
      </c>
      <c r="N731" s="1746">
        <v>0</v>
      </c>
      <c r="O731" s="1700">
        <f>IFERROR(VLOOKUP($A731,'2022'!$B$2:$K$174,3,FALSE),0)</f>
        <v>0</v>
      </c>
      <c r="P731" s="1858">
        <f>IFERROR(VLOOKUP($A731,'2022'!$B$2:$K$174,4,FALSE),0)</f>
        <v>0</v>
      </c>
      <c r="Q731" s="1858">
        <f>IFERROR(VLOOKUP($A731,'2022'!$B$2:$K$174,5,FALSE),0)</f>
        <v>0</v>
      </c>
      <c r="R731" s="1858">
        <f>IFERROR(VLOOKUP($A731,'2022'!$B$2:$K$174,8,FALSE),0)</f>
        <v>0</v>
      </c>
      <c r="S731" s="1740">
        <f>IFERROR(VLOOKUP($A731,'2022'!$B$2:$K$174,10,FALSE),0)</f>
        <v>0</v>
      </c>
      <c r="T731" s="1700">
        <f>IFERROR(VLOOKUP($A731,'2021'!$B$2:$K$174,3,FALSE),0)</f>
        <v>0</v>
      </c>
      <c r="U731" s="1843">
        <f>IFERROR(VLOOKUP($A731,'2021'!$B$2:$K$174,4,FALSE),0)</f>
        <v>0</v>
      </c>
      <c r="V731" s="1843">
        <f>IFERROR(VLOOKUP($A731,'2021'!$B$2:$K$174,5,FALSE),0)</f>
        <v>0</v>
      </c>
      <c r="W731" s="1843">
        <f>IFERROR(VLOOKUP($A731,'2021'!$B$2:$K$174,8,FALSE),0)</f>
        <v>0</v>
      </c>
      <c r="X731" s="1740">
        <f>IFERROR(VLOOKUP($A731,'2021'!$B$2:$K$174,10,FALSE),0)</f>
        <v>0</v>
      </c>
      <c r="Y731" s="1700">
        <f>IFERROR(VLOOKUP($A731,'2020'!$B$2:$K$170,3,FALSE),0)</f>
        <v>0</v>
      </c>
      <c r="Z731" s="1829">
        <f>IFERROR(VLOOKUP($A731,'2020'!$B$2:$K$170,4,FALSE),0)</f>
        <v>0</v>
      </c>
      <c r="AA731" s="1829">
        <f>IFERROR(VLOOKUP($A731,'2020'!$B$2:$K$170,5,FALSE),0)</f>
        <v>0</v>
      </c>
      <c r="AB731" s="1829">
        <f>IFERROR(VLOOKUP($A731,'2020'!$B$2:$K$170,8,FALSE),0)</f>
        <v>0</v>
      </c>
      <c r="AC731" s="1740">
        <f>IFERROR(VLOOKUP($A731,'2020'!$B$2:$K$170,10,FALSE),0)</f>
        <v>0</v>
      </c>
      <c r="AD731" s="1700">
        <f>IFERROR(VLOOKUP($A731,'2019'!$B$2:$K$170,3,FALSE),0)</f>
        <v>0</v>
      </c>
      <c r="AE731" s="1823">
        <f>IFERROR(VLOOKUP($A731,'2019'!$B$2:$K$170,4,FALSE),0)</f>
        <v>0</v>
      </c>
      <c r="AF731" s="1823">
        <f>IFERROR(VLOOKUP($A731,'2019'!$B$2:$K$170,5,FALSE),0)</f>
        <v>0</v>
      </c>
      <c r="AG731" s="1823">
        <f>IFERROR(VLOOKUP($A731,'2019'!$B$2:$K$170,8,FALSE),0)</f>
        <v>0</v>
      </c>
      <c r="AH731" s="1740">
        <f>IFERROR(VLOOKUP($A731,'2019'!$B$2:$K$170,10,FALSE),0)</f>
        <v>0</v>
      </c>
      <c r="AI731" s="1700">
        <f>IFERROR(VLOOKUP($A731,'2018'!$B$2:$K$170,3,FALSE),0)</f>
        <v>0</v>
      </c>
      <c r="AJ731" s="1821">
        <f>IFERROR(VLOOKUP($A731,'2018'!$B$2:$K$170,4,FALSE),0)</f>
        <v>0</v>
      </c>
      <c r="AK731" s="1821">
        <f>IFERROR(VLOOKUP($A731,'2018'!$B$2:$K$170,5,FALSE),0)</f>
        <v>0</v>
      </c>
      <c r="AL731" s="1821">
        <f>IFERROR(VLOOKUP($A731,'2018'!$B$2:$K$170,8,FALSE),0)</f>
        <v>0</v>
      </c>
      <c r="AM731" s="1740">
        <f>IFERROR(VLOOKUP($A731,'2018'!$B$2:$K$170,10,FALSE),0)</f>
        <v>0</v>
      </c>
      <c r="AN731" s="1700">
        <f>IFERROR(VLOOKUP($A731,'2017'!$B$2:$J$163,2,FALSE),0)</f>
        <v>0</v>
      </c>
      <c r="AO731" s="1815">
        <f>IFERROR(VLOOKUP($A731,'2017'!$B$2:$J$163,3,FALSE),0)</f>
        <v>0</v>
      </c>
      <c r="AP731" s="1815">
        <f>IFERROR(VLOOKUP($A731,'2017'!$B$2:$J$163,4,FALSE),0)</f>
        <v>0</v>
      </c>
      <c r="AQ731" s="1815">
        <f>IFERROR(VLOOKUP($A731,'2017'!$B$2:$J$163,7,FALSE),0)</f>
        <v>0</v>
      </c>
      <c r="AR731" s="1740">
        <f>IFERROR(VLOOKUP($A731,'2017'!$B$2:$J$163,9,FALSE),0)</f>
        <v>0</v>
      </c>
      <c r="AS731" s="1700">
        <f>IFERROR(VLOOKUP($A731,'2016'!$B$2:$K$165,3,FALSE),0)</f>
        <v>0</v>
      </c>
      <c r="AT731" s="1815">
        <f>IFERROR(VLOOKUP($A731,'2016'!$B$2:$K$165,4,FALSE),0)</f>
        <v>0</v>
      </c>
      <c r="AU731" s="1815">
        <f>IFERROR(VLOOKUP($A731,'2016'!$B$2:$K$165,5,FALSE),0)</f>
        <v>0</v>
      </c>
      <c r="AV731" s="1815">
        <f>IFERROR(VLOOKUP($A731,'2016'!$B$2:$K$165,8,FALSE),0)</f>
        <v>0</v>
      </c>
      <c r="AW731" s="1740">
        <f>IFERROR(VLOOKUP($A731,'2016'!$B$2:$K$165,10,FALSE),0)</f>
        <v>0</v>
      </c>
      <c r="AX731" s="1700">
        <f>IFERROR(VLOOKUP($A731,'2015'!$B$2:$K$165,3,FALSE),0)</f>
        <v>38</v>
      </c>
      <c r="AY731" s="1815">
        <f>IFERROR(VLOOKUP($A731,'2015'!$B$2:$K$165,4,FALSE),0)</f>
        <v>9</v>
      </c>
      <c r="AZ731" s="1815">
        <f>IFERROR(VLOOKUP($A731,'2015'!$B$2:$K$165,5,FALSE),0)</f>
        <v>16</v>
      </c>
      <c r="BA731" s="1815">
        <f>IFERROR(VLOOKUP($A731,'2015'!$B$2:$K$165,8,FALSE),0)</f>
        <v>0</v>
      </c>
      <c r="BB731" s="1740">
        <f>IFERROR(VLOOKUP($A731,'2015'!$B$2:$K$165,10,FALSE),0)</f>
        <v>0.42105263157894735</v>
      </c>
      <c r="BC731" s="1700">
        <f>IFERROR(VLOOKUP($A731,'2014'!$B$2:$K$157,3,FALSE),0)</f>
        <v>50</v>
      </c>
      <c r="BD731" s="1815">
        <f>IFERROR(VLOOKUP($A731,'2014'!$B$2:$K$157,4,FALSE),0)</f>
        <v>11</v>
      </c>
      <c r="BE731" s="1815">
        <f>IFERROR(VLOOKUP($A731,'2014'!$B$2:$K$157,5,FALSE),0)</f>
        <v>19</v>
      </c>
      <c r="BF731" s="1815">
        <f>IFERROR(VLOOKUP($A731,'2014'!$B$2:$K$157,8,FALSE),0)</f>
        <v>0</v>
      </c>
      <c r="BG731" s="1740">
        <f>IFERROR(VLOOKUP($A731,'2014'!$B$2:$K$157,10,FALSE),0)</f>
        <v>0.38</v>
      </c>
      <c r="BH731" s="1700">
        <f>IFERROR(VLOOKUP($A731,'2013'!$D$4:$I$249,2,FALSE),0)</f>
        <v>0</v>
      </c>
      <c r="BI731" s="1815">
        <f>IFERROR(VLOOKUP($A731,'2013'!$D$4:$I$249,3,FALSE),0)</f>
        <v>0</v>
      </c>
      <c r="BJ731" s="1815">
        <f>IFERROR(VLOOKUP($A731,'2013'!$D$4:$I$249,4,FALSE),0)</f>
        <v>0</v>
      </c>
      <c r="BK731" s="1815">
        <f>IFERROR(VLOOKUP($A731,'2013'!$D$4:$I$249,5,FALSE),0)</f>
        <v>0</v>
      </c>
      <c r="BL731" s="1740">
        <f>IFERROR(VLOOKUP($A731,'2013'!$D$4:$I$249,6,FALSE),0)</f>
        <v>0</v>
      </c>
      <c r="BM731" s="1737">
        <f>IFERROR(VLOOKUP($A731,'2012'!$D$3:$O$172,2,FALSE),0)</f>
        <v>0</v>
      </c>
      <c r="BN731" s="1815">
        <f>IFERROR(VLOOKUP($A731,'2012'!$D$3:$O$172,3,FALSE),0)</f>
        <v>0</v>
      </c>
      <c r="BO731" s="1743">
        <f>IFERROR(VLOOKUP($A731,'2012'!$D$3:$O$172,4,FALSE),0)</f>
        <v>0</v>
      </c>
      <c r="BP731" s="1700">
        <f>IFERROR(VLOOKUP($A731,'2012'!$D$3:$O$172,5,FALSE),0)</f>
        <v>0</v>
      </c>
      <c r="BQ731" s="1815">
        <f>IFERROR(VLOOKUP($A731,'2012'!$D$3:$O$172,6,FALSE),0)</f>
        <v>0</v>
      </c>
      <c r="BR731" s="1815">
        <f>IFERROR(VLOOKUP($A731,'2012'!$D$3:$O$172,7,FALSE),0)</f>
        <v>0</v>
      </c>
      <c r="BS731" s="1815">
        <f>IFERROR(VLOOKUP($A731,'2012'!$D$3:$O$172,8,FALSE),0)</f>
        <v>0</v>
      </c>
      <c r="BT731" s="1740">
        <f>IFERROR(VLOOKUP($A731,'2012'!$D$3:$O$172,9,FALSE),0)</f>
        <v>0</v>
      </c>
      <c r="BU731" s="1737">
        <f>IFERROR(VLOOKUP($A731,'2012'!$D$3:$O$172,10,FALSE),0)</f>
        <v>0</v>
      </c>
      <c r="BV731" s="1815">
        <f>IFERROR(VLOOKUP($A731,'2012'!$D$3:$O$172,11,FALSE),0)</f>
        <v>0</v>
      </c>
      <c r="BW731" s="1743">
        <f>IFERROR(VLOOKUP($A731,'2012'!$D$3:$O$172,12,FALSE),0)</f>
        <v>0</v>
      </c>
      <c r="BX731" s="1700">
        <f>IFERROR(VLOOKUP($A731,'2011'!$D$4:$I$251,2,FALSE),0)</f>
        <v>0</v>
      </c>
      <c r="BY731" s="1815">
        <f>IFERROR(VLOOKUP($A731,'2011'!$D$4:$I$251,3,FALSE),0)</f>
        <v>0</v>
      </c>
      <c r="BZ731" s="1815">
        <f>IFERROR(VLOOKUP($A731,'2011'!$D$4:$I$251,4,FALSE),0)</f>
        <v>0</v>
      </c>
      <c r="CA731" s="1815">
        <f>IFERROR(VLOOKUP($A731,'2011'!$D$4:$I$251,5,FALSE),0)</f>
        <v>0</v>
      </c>
      <c r="CB731" s="1740">
        <f>IFERROR(VLOOKUP($A731,'2011'!$D$4:$I$251,6,FALSE),0)</f>
        <v>0</v>
      </c>
      <c r="CC731" s="1700">
        <f>IFERROR(VLOOKUP($A731,'2010'!$C$3:$H$234,2,FALSE),0)</f>
        <v>0</v>
      </c>
      <c r="CD731" s="1815">
        <f>IFERROR(VLOOKUP($A731,'2010'!$C$3:$H$234,3,FALSE),0)</f>
        <v>0</v>
      </c>
      <c r="CE731" s="1815">
        <f>IFERROR(VLOOKUP($A731,'2010'!$C$3:$H$234,4,FALSE),0)</f>
        <v>0</v>
      </c>
      <c r="CF731" s="1815">
        <f>IFERROR(VLOOKUP($A731,'2010'!$C$3:$H$234,5,FALSE),0)</f>
        <v>0</v>
      </c>
      <c r="CG731" s="1740">
        <f>IFERROR(VLOOKUP($A731,'2010'!$C$3:$H$234,6,FALSE),0)</f>
        <v>0</v>
      </c>
      <c r="CH731" s="1700">
        <f>IFERROR(VLOOKUP($A731,'2009'!$C$3:$H$242,2,FALSE),0)</f>
        <v>0</v>
      </c>
      <c r="CI731" s="1815">
        <f>IFERROR(VLOOKUP($A731,'2009'!$C$3:$H$242,3,FALSE),0)</f>
        <v>0</v>
      </c>
      <c r="CJ731" s="1815">
        <f>IFERROR(VLOOKUP($A731,'2009'!$C$3:$H$242,4,FALSE),0)</f>
        <v>0</v>
      </c>
      <c r="CK731" s="1815">
        <f>IFERROR(VLOOKUP($A731,'2009'!$C$3:$H$242,5,FALSE),0)</f>
        <v>0</v>
      </c>
      <c r="CL731" s="1740">
        <f>IFERROR(VLOOKUP($A731,'2009'!$C$3:$H$242,6,FALSE),0)</f>
        <v>0</v>
      </c>
      <c r="CM731" s="1700">
        <f>IFERROR(VLOOKUP($A731,'2008'!$C$3:$H$229,2,FALSE),0)</f>
        <v>0</v>
      </c>
      <c r="CN731" s="1815">
        <f>IFERROR(VLOOKUP($A731,'2008'!$C$3:$H$229,3,FALSE),0)</f>
        <v>0</v>
      </c>
      <c r="CO731" s="1815">
        <f>IFERROR(VLOOKUP($A731,'2008'!$C$3:$H$229,4,FALSE),0)</f>
        <v>0</v>
      </c>
      <c r="CP731" s="1815">
        <f>IFERROR(VLOOKUP($A731,'2008'!$C$3:$H$229,5,FALSE),0)</f>
        <v>0</v>
      </c>
      <c r="CQ731" s="1740">
        <f>IFERROR(VLOOKUP($A731,'2008'!$C$3:$H$229,6,FALSE),0)</f>
        <v>0</v>
      </c>
      <c r="CR731" s="1700">
        <f>IFERROR(VLOOKUP($A731,'2007'!$C$3:$M$238,7,FALSE),0)</f>
        <v>0</v>
      </c>
      <c r="CS731" s="1815">
        <f>IFERROR(VLOOKUP($A731,'2007'!$C$3:$M$238,8,FALSE),0)</f>
        <v>0</v>
      </c>
      <c r="CT731" s="1815">
        <f>IFERROR(VLOOKUP($A731,'2007'!$C$3:$M$238,9,FALSE),0)</f>
        <v>0</v>
      </c>
      <c r="CU731" s="1815">
        <f>IFERROR(VLOOKUP($A731,'2007'!$C$3:$M$238,10,FALSE),0)</f>
        <v>0</v>
      </c>
      <c r="CV731" s="1740">
        <f>IFERROR(VLOOKUP($A731,'2007'!$C$3:$M$238,11,FALSE),0)</f>
        <v>0</v>
      </c>
      <c r="CW731" s="1700">
        <f>IFERROR(VLOOKUP($A731,'2006'!$A$2:$F$200,2,FALSE),0)</f>
        <v>0</v>
      </c>
      <c r="CX731" s="1815">
        <f>IFERROR(VLOOKUP($A731,'2006'!$A$2:$F$200,4,FALSE),0)</f>
        <v>0</v>
      </c>
      <c r="CY731" s="1815">
        <f>IFERROR(VLOOKUP($A731,'2006'!$A$2:$F$200,5,FALSE),0)</f>
        <v>0</v>
      </c>
      <c r="CZ731" s="1740">
        <f>IFERROR(VLOOKUP($A731,'2006'!$A$2:$F$200,6,FALSE),0)</f>
        <v>0</v>
      </c>
      <c r="DA731" s="1700">
        <f>IFERROR(VLOOKUP($A731,'2005'!$C$3:$M$205,8,FALSE),0)</f>
        <v>0</v>
      </c>
      <c r="DB731" s="1815">
        <f>IFERROR(VLOOKUP($A731,'2005'!$C$3:$M$205,9,FALSE),0)</f>
        <v>0</v>
      </c>
      <c r="DC731" s="1815">
        <f>IFERROR(VLOOKUP($A731,'2005'!$C$3:$M$205,10,FALSE),0)</f>
        <v>0</v>
      </c>
      <c r="DD731" s="1740">
        <f>IFERROR(VLOOKUP($A731,'2005'!$C$3:$M$205,11,FALSE),0)</f>
        <v>0</v>
      </c>
      <c r="DE731" s="1700">
        <f>IFERROR(VLOOKUP($A731,'2004'!$C$3:$M$213,8,FALSE),0)</f>
        <v>0</v>
      </c>
      <c r="DF731" s="1815">
        <f>IFERROR(VLOOKUP($A731,'2004'!$C$3:$M$213,9,FALSE),0)</f>
        <v>0</v>
      </c>
      <c r="DG731" s="1815">
        <f>IFERROR(VLOOKUP($A731,'2004'!$C$3:$M$213,10,FALSE),0)</f>
        <v>0</v>
      </c>
      <c r="DH731" s="1740">
        <f>IFERROR(VLOOKUP($A731,'2004'!$C$3:$M$213,11,FALSE),0)</f>
        <v>0</v>
      </c>
      <c r="DI731" s="1700">
        <f>IFERROR(VLOOKUP($A731,'2003'!$C$3:$Q$214,12,FALSE),0)</f>
        <v>0</v>
      </c>
      <c r="DJ731" s="1815">
        <f>IFERROR(VLOOKUP($A731,'2003'!$C$3:$Q$214,13,FALSE),0)</f>
        <v>0</v>
      </c>
      <c r="DK731" s="1815">
        <f>IFERROR(VLOOKUP($A731,'2003'!$C$3:$Q$214,14,FALSE),0)</f>
        <v>0</v>
      </c>
      <c r="DL731" s="1740">
        <f>IFERROR(VLOOKUP($A731,'2003'!$C$3:$Q$214,15,FALSE),0)</f>
        <v>0</v>
      </c>
      <c r="DM731" s="1700">
        <f>IFERROR(VLOOKUP($A731,'2002'!$D$3:$R$214,12,FALSE),0)</f>
        <v>0</v>
      </c>
      <c r="DN731" s="1815">
        <f>IFERROR(VLOOKUP($A731,'2002'!$D$3:$R$214,13,FALSE),0)</f>
        <v>0</v>
      </c>
      <c r="DO731" s="1815">
        <f>IFERROR(VLOOKUP($A731,'2002'!$D$3:$R$214,14,FALSE),0)</f>
        <v>0</v>
      </c>
      <c r="DP731" s="1788">
        <f>IFERROR(VLOOKUP($A731,'2002'!$D$3:$R$214,15,FALSE),0)</f>
        <v>0</v>
      </c>
      <c r="DQ731" s="1700">
        <f>IFERROR(VLOOKUP($A731,'Pre 2002'!$C$3:$CK$382,84,FALSE),0)</f>
        <v>0</v>
      </c>
      <c r="DR731" s="1815">
        <f>IFERROR(VLOOKUP($A731,'Pre 2002'!$C$3:$CK$382,85,FALSE),0)</f>
        <v>0</v>
      </c>
      <c r="DS731" s="1815">
        <f>IFERROR(VLOOKUP($A731,'Pre 2002'!$C$3:$CK$382,86,FALSE),0)</f>
        <v>0</v>
      </c>
      <c r="DT731" s="1790">
        <f>IFERROR(VLOOKUP($A731,'Pre 2002'!$C$3:$CK$382,87,FALSE),0)</f>
        <v>0</v>
      </c>
      <c r="DU731" s="1741">
        <f>IFERROR(VLOOKUP(A731,'Pre 2002'!$C$3:$CG$382,83,FALSE),0)</f>
        <v>0</v>
      </c>
    </row>
    <row r="732" spans="1:125">
      <c r="A732" s="1721" t="s">
        <v>2009</v>
      </c>
      <c r="B732" s="1562">
        <f t="shared" si="279"/>
        <v>425</v>
      </c>
      <c r="C732" s="1562">
        <f t="shared" si="280"/>
        <v>169</v>
      </c>
      <c r="D732" s="1562">
        <f t="shared" si="281"/>
        <v>0</v>
      </c>
      <c r="E732" s="1563">
        <f t="shared" si="282"/>
        <v>0.39764705882352941</v>
      </c>
      <c r="F732" s="1786">
        <f t="shared" si="283"/>
        <v>10</v>
      </c>
      <c r="G732" s="1595" t="s">
        <v>2159</v>
      </c>
      <c r="H732" s="1752">
        <f t="shared" si="284"/>
        <v>9</v>
      </c>
      <c r="I732" s="1751">
        <f t="shared" si="285"/>
        <v>388</v>
      </c>
      <c r="J732" s="1751">
        <f t="shared" si="286"/>
        <v>158</v>
      </c>
      <c r="K732" s="1751">
        <f t="shared" si="286"/>
        <v>0</v>
      </c>
      <c r="L732" s="1818">
        <f t="shared" si="287"/>
        <v>0.40721649484536082</v>
      </c>
      <c r="O732" s="1700">
        <f>IFERROR(VLOOKUP($A732,'2022'!$B$2:$K$174,3,FALSE),0)</f>
        <v>0</v>
      </c>
      <c r="P732" s="1858">
        <f>IFERROR(VLOOKUP($A732,'2022'!$B$2:$K$174,4,FALSE),0)</f>
        <v>0</v>
      </c>
      <c r="Q732" s="1858">
        <f>IFERROR(VLOOKUP($A732,'2022'!$B$2:$K$174,5,FALSE),0)</f>
        <v>0</v>
      </c>
      <c r="R732" s="1858">
        <f>IFERROR(VLOOKUP($A732,'2022'!$B$2:$K$174,8,FALSE),0)</f>
        <v>0</v>
      </c>
      <c r="S732" s="1740">
        <f>IFERROR(VLOOKUP($A732,'2022'!$B$2:$K$174,10,FALSE),0)</f>
        <v>0</v>
      </c>
      <c r="T732" s="1700">
        <f>IFERROR(VLOOKUP($A732,'2021'!$B$2:$K$174,3,FALSE),0)</f>
        <v>0</v>
      </c>
      <c r="U732" s="1843">
        <f>IFERROR(VLOOKUP($A732,'2021'!$B$2:$K$174,4,FALSE),0)</f>
        <v>0</v>
      </c>
      <c r="V732" s="1843">
        <f>IFERROR(VLOOKUP($A732,'2021'!$B$2:$K$174,5,FALSE),0)</f>
        <v>0</v>
      </c>
      <c r="W732" s="1843">
        <f>IFERROR(VLOOKUP($A732,'2021'!$B$2:$K$174,8,FALSE),0)</f>
        <v>0</v>
      </c>
      <c r="X732" s="1740">
        <f>IFERROR(VLOOKUP($A732,'2021'!$B$2:$K$174,10,FALSE),0)</f>
        <v>0</v>
      </c>
      <c r="Y732" s="1700">
        <f>IFERROR(VLOOKUP($A732,'2020'!$B$2:$K$170,3,FALSE),0)</f>
        <v>37</v>
      </c>
      <c r="Z732" s="1829">
        <f>IFERROR(VLOOKUP($A732,'2020'!$B$2:$K$170,4,FALSE),0)</f>
        <v>9</v>
      </c>
      <c r="AA732" s="1829">
        <f>IFERROR(VLOOKUP($A732,'2020'!$B$2:$K$170,5,FALSE),0)</f>
        <v>11</v>
      </c>
      <c r="AB732" s="1829">
        <f>IFERROR(VLOOKUP($A732,'2020'!$B$2:$K$170,8,FALSE),0)</f>
        <v>0</v>
      </c>
      <c r="AC732" s="1740">
        <f>IFERROR(VLOOKUP($A732,'2020'!$B$2:$K$170,10,FALSE),0)</f>
        <v>0.29699999999999999</v>
      </c>
      <c r="AD732" s="1700">
        <f>IFERROR(VLOOKUP($A732,'2019'!$B$2:$K$170,3,FALSE),0)</f>
        <v>0</v>
      </c>
      <c r="AE732" s="1823">
        <f>IFERROR(VLOOKUP($A732,'2019'!$B$2:$K$170,4,FALSE),0)</f>
        <v>0</v>
      </c>
      <c r="AF732" s="1823">
        <f>IFERROR(VLOOKUP($A732,'2019'!$B$2:$K$170,5,FALSE),0)</f>
        <v>0</v>
      </c>
      <c r="AG732" s="1823">
        <f>IFERROR(VLOOKUP($A732,'2019'!$B$2:$K$170,8,FALSE),0)</f>
        <v>0</v>
      </c>
      <c r="AH732" s="1740">
        <f>IFERROR(VLOOKUP($A732,'2019'!$B$2:$K$170,10,FALSE),0)</f>
        <v>0</v>
      </c>
      <c r="AI732" s="1700">
        <f>IFERROR(VLOOKUP($A732,'2018'!$B$2:$K$170,3,FALSE),0)</f>
        <v>0</v>
      </c>
      <c r="AJ732" s="1821">
        <f>IFERROR(VLOOKUP($A732,'2018'!$B$2:$K$170,4,FALSE),0)</f>
        <v>0</v>
      </c>
      <c r="AK732" s="1821">
        <f>IFERROR(VLOOKUP($A732,'2018'!$B$2:$K$170,5,FALSE),0)</f>
        <v>0</v>
      </c>
      <c r="AL732" s="1821">
        <f>IFERROR(VLOOKUP($A732,'2018'!$B$2:$K$170,8,FALSE),0)</f>
        <v>0</v>
      </c>
      <c r="AM732" s="1740">
        <f>IFERROR(VLOOKUP($A732,'2018'!$B$2:$K$170,10,FALSE),0)</f>
        <v>0</v>
      </c>
      <c r="AN732" s="1700">
        <f>IFERROR(VLOOKUP($A732,'2017'!$B$2:$J$163,2,FALSE),0)</f>
        <v>0</v>
      </c>
      <c r="AO732" s="1815">
        <f>IFERROR(VLOOKUP($A732,'2017'!$B$2:$J$163,3,FALSE),0)</f>
        <v>0</v>
      </c>
      <c r="AP732" s="1815">
        <f>IFERROR(VLOOKUP($A732,'2017'!$B$2:$J$163,4,FALSE),0)</f>
        <v>0</v>
      </c>
      <c r="AQ732" s="1815">
        <f>IFERROR(VLOOKUP($A732,'2017'!$B$2:$J$163,7,FALSE),0)</f>
        <v>0</v>
      </c>
      <c r="AR732" s="1740">
        <f>IFERROR(VLOOKUP($A732,'2017'!$B$2:$J$163,9,FALSE),0)</f>
        <v>0</v>
      </c>
      <c r="AS732" s="1700">
        <f>IFERROR(VLOOKUP($A732,'2016'!$B$2:$K$165,3,FALSE),0)</f>
        <v>0</v>
      </c>
      <c r="AT732" s="1815">
        <f>IFERROR(VLOOKUP($A732,'2016'!$B$2:$K$165,4,FALSE),0)</f>
        <v>0</v>
      </c>
      <c r="AU732" s="1815">
        <f>IFERROR(VLOOKUP($A732,'2016'!$B$2:$K$165,5,FALSE),0)</f>
        <v>0</v>
      </c>
      <c r="AV732" s="1815">
        <f>IFERROR(VLOOKUP($A732,'2016'!$B$2:$K$165,8,FALSE),0)</f>
        <v>0</v>
      </c>
      <c r="AW732" s="1740">
        <f>IFERROR(VLOOKUP($A732,'2016'!$B$2:$K$165,10,FALSE),0)</f>
        <v>0</v>
      </c>
      <c r="AX732" s="1700">
        <f>IFERROR(VLOOKUP($A732,'2015'!$B$2:$K$165,3,FALSE),0)</f>
        <v>0</v>
      </c>
      <c r="AY732" s="1815">
        <f>IFERROR(VLOOKUP($A732,'2015'!$B$2:$K$165,4,FALSE),0)</f>
        <v>0</v>
      </c>
      <c r="AZ732" s="1815">
        <f>IFERROR(VLOOKUP($A732,'2015'!$B$2:$K$165,5,FALSE),0)</f>
        <v>0</v>
      </c>
      <c r="BA732" s="1815">
        <f>IFERROR(VLOOKUP($A732,'2015'!$B$2:$K$165,8,FALSE),0)</f>
        <v>0</v>
      </c>
      <c r="BB732" s="1740">
        <f>IFERROR(VLOOKUP($A732,'2015'!$B$2:$K$165,10,FALSE),0)</f>
        <v>0</v>
      </c>
      <c r="BC732" s="1700">
        <f>IFERROR(VLOOKUP($A732,'2014'!$B$2:$K$157,3,FALSE),0)</f>
        <v>0</v>
      </c>
      <c r="BD732" s="1815">
        <f>IFERROR(VLOOKUP($A732,'2014'!$B$2:$K$157,4,FALSE),0)</f>
        <v>0</v>
      </c>
      <c r="BE732" s="1815">
        <f>IFERROR(VLOOKUP($A732,'2014'!$B$2:$K$157,5,FALSE),0)</f>
        <v>0</v>
      </c>
      <c r="BF732" s="1815">
        <f>IFERROR(VLOOKUP($A732,'2014'!$B$2:$K$157,8,FALSE),0)</f>
        <v>0</v>
      </c>
      <c r="BG732" s="1740">
        <f>IFERROR(VLOOKUP($A732,'2014'!$B$2:$K$157,10,FALSE),0)</f>
        <v>0</v>
      </c>
      <c r="BH732" s="1700">
        <f>IFERROR(VLOOKUP($A732,'2013'!$D$4:$I$249,2,FALSE),0)</f>
        <v>0</v>
      </c>
      <c r="BI732" s="1815">
        <f>IFERROR(VLOOKUP($A732,'2013'!$D$4:$I$249,3,FALSE),0)</f>
        <v>0</v>
      </c>
      <c r="BJ732" s="1815">
        <f>IFERROR(VLOOKUP($A732,'2013'!$D$4:$I$249,4,FALSE),0)</f>
        <v>0</v>
      </c>
      <c r="BK732" s="1815">
        <f>IFERROR(VLOOKUP($A732,'2013'!$D$4:$I$249,5,FALSE),0)</f>
        <v>0</v>
      </c>
      <c r="BL732" s="1740">
        <f>IFERROR(VLOOKUP($A732,'2013'!$D$4:$I$249,6,FALSE),0)</f>
        <v>0</v>
      </c>
      <c r="BM732" s="1737">
        <f>IFERROR(VLOOKUP($A732,'2012'!$D$3:$O$172,2,FALSE),0)</f>
        <v>0</v>
      </c>
      <c r="BN732" s="1815">
        <f>IFERROR(VLOOKUP($A732,'2012'!$D$3:$O$172,3,FALSE),0)</f>
        <v>0</v>
      </c>
      <c r="BO732" s="1743">
        <f>IFERROR(VLOOKUP($A732,'2012'!$D$3:$O$172,4,FALSE),0)</f>
        <v>0</v>
      </c>
      <c r="BP732" s="1700">
        <f>IFERROR(VLOOKUP($A732,'2012'!$D$3:$O$172,5,FALSE),0)</f>
        <v>0</v>
      </c>
      <c r="BQ732" s="1815">
        <f>IFERROR(VLOOKUP($A732,'2012'!$D$3:$O$172,6,FALSE),0)</f>
        <v>0</v>
      </c>
      <c r="BR732" s="1815">
        <f>IFERROR(VLOOKUP($A732,'2012'!$D$3:$O$172,7,FALSE),0)</f>
        <v>0</v>
      </c>
      <c r="BS732" s="1815">
        <f>IFERROR(VLOOKUP($A732,'2012'!$D$3:$O$172,8,FALSE),0)</f>
        <v>0</v>
      </c>
      <c r="BT732" s="1740">
        <f>IFERROR(VLOOKUP($A732,'2012'!$D$3:$O$172,9,FALSE),0)</f>
        <v>0</v>
      </c>
      <c r="BV732" s="1815"/>
      <c r="BX732" s="1700">
        <f>IFERROR(VLOOKUP($A732,'2011'!$D$4:$I$251,2,FALSE),0)</f>
        <v>0</v>
      </c>
      <c r="BY732" s="1815">
        <f>IFERROR(VLOOKUP($A732,'2011'!$D$4:$I$251,3,FALSE),0)</f>
        <v>0</v>
      </c>
      <c r="BZ732" s="1815">
        <f>IFERROR(VLOOKUP($A732,'2011'!$D$4:$I$251,4,FALSE),0)</f>
        <v>0</v>
      </c>
      <c r="CA732" s="1815">
        <f>IFERROR(VLOOKUP($A732,'2011'!$D$4:$I$251,5,FALSE),0)</f>
        <v>0</v>
      </c>
      <c r="CB732" s="1740">
        <f>IFERROR(VLOOKUP($A732,'2011'!$D$4:$I$251,6,FALSE),0)</f>
        <v>0</v>
      </c>
      <c r="CC732" s="1700">
        <f>IFERROR(VLOOKUP($A732,'2010'!$C$3:$H$234,2,FALSE),0)</f>
        <v>0</v>
      </c>
      <c r="CD732" s="1815">
        <f>IFERROR(VLOOKUP($A732,'2010'!$C$3:$H$234,3,FALSE),0)</f>
        <v>0</v>
      </c>
      <c r="CE732" s="1815">
        <f>IFERROR(VLOOKUP($A732,'2010'!$C$3:$H$234,4,FALSE),0)</f>
        <v>0</v>
      </c>
      <c r="CF732" s="1815">
        <f>IFERROR(VLOOKUP($A732,'2010'!$C$3:$H$234,5,FALSE),0)</f>
        <v>0</v>
      </c>
      <c r="CG732" s="1740">
        <f>IFERROR(VLOOKUP($A732,'2010'!$C$3:$H$234,6,FALSE),0)</f>
        <v>0</v>
      </c>
      <c r="CH732" s="1700">
        <f>IFERROR(VLOOKUP($A732,'2009'!$C$3:$H$242,2,FALSE),0)</f>
        <v>0</v>
      </c>
      <c r="CI732" s="1815">
        <f>IFERROR(VLOOKUP($A732,'2009'!$C$3:$H$242,3,FALSE),0)</f>
        <v>0</v>
      </c>
      <c r="CJ732" s="1815">
        <f>IFERROR(VLOOKUP($A732,'2009'!$C$3:$H$242,4,FALSE),0)</f>
        <v>0</v>
      </c>
      <c r="CK732" s="1815">
        <f>IFERROR(VLOOKUP($A732,'2009'!$C$3:$H$242,5,FALSE),0)</f>
        <v>0</v>
      </c>
      <c r="CL732" s="1740">
        <f>IFERROR(VLOOKUP($A732,'2009'!$C$3:$H$242,6,FALSE),0)</f>
        <v>0</v>
      </c>
      <c r="CM732" s="1700">
        <f>IFERROR(VLOOKUP($A732,'2008'!$C$3:$H$229,2,FALSE),0)</f>
        <v>0</v>
      </c>
      <c r="CN732" s="1815">
        <f>IFERROR(VLOOKUP($A732,'2008'!$C$3:$H$229,3,FALSE),0)</f>
        <v>0</v>
      </c>
      <c r="CO732" s="1815">
        <f>IFERROR(VLOOKUP($A732,'2008'!$C$3:$H$229,4,FALSE),0)</f>
        <v>0</v>
      </c>
      <c r="CP732" s="1815">
        <f>IFERROR(VLOOKUP($A732,'2008'!$C$3:$H$229,5,FALSE),0)</f>
        <v>0</v>
      </c>
      <c r="CQ732" s="1740">
        <f>IFERROR(VLOOKUP($A732,'2008'!$C$3:$H$229,6,FALSE),0)</f>
        <v>0</v>
      </c>
      <c r="CR732" s="1700">
        <f>IFERROR(VLOOKUP($A732,'2007'!$C$3:$M$238,7,FALSE),0)</f>
        <v>0</v>
      </c>
      <c r="CS732" s="1815">
        <f>IFERROR(VLOOKUP($A732,'2007'!$C$3:$M$238,8,FALSE),0)</f>
        <v>0</v>
      </c>
      <c r="CT732" s="1815">
        <f>IFERROR(VLOOKUP($A732,'2007'!$C$3:$M$238,9,FALSE),0)</f>
        <v>0</v>
      </c>
      <c r="CU732" s="1815">
        <f>IFERROR(VLOOKUP($A732,'2007'!$C$3:$M$238,10,FALSE),0)</f>
        <v>0</v>
      </c>
      <c r="CV732" s="1740">
        <f>IFERROR(VLOOKUP($A732,'2007'!$C$3:$M$238,11,FALSE),0)</f>
        <v>0</v>
      </c>
      <c r="CW732" s="1700">
        <f>IFERROR(VLOOKUP($A732,'2006'!$A$2:$F$200,2,FALSE),0)</f>
        <v>0</v>
      </c>
      <c r="CX732" s="1815">
        <f>IFERROR(VLOOKUP($A732,'2006'!$A$2:$F$200,4,FALSE),0)</f>
        <v>0</v>
      </c>
      <c r="CY732" s="1815">
        <f>IFERROR(VLOOKUP($A732,'2006'!$A$2:$F$200,5,FALSE),0)</f>
        <v>0</v>
      </c>
      <c r="CZ732" s="1740">
        <f>IFERROR(VLOOKUP($A732,'2006'!$A$2:$F$200,6,FALSE),0)</f>
        <v>0</v>
      </c>
      <c r="DA732" s="1700">
        <f>IFERROR(VLOOKUP($A732,'2005'!$C$3:$M$205,8,FALSE),0)</f>
        <v>0</v>
      </c>
      <c r="DB732" s="1815">
        <f>IFERROR(VLOOKUP($A732,'2005'!$C$3:$M$205,9,FALSE),0)</f>
        <v>0</v>
      </c>
      <c r="DC732" s="1815">
        <f>IFERROR(VLOOKUP($A732,'2005'!$C$3:$M$205,10,FALSE),0)</f>
        <v>0</v>
      </c>
      <c r="DD732" s="1740">
        <f>IFERROR(VLOOKUP($A732,'2005'!$C$3:$M$205,11,FALSE),0)</f>
        <v>0</v>
      </c>
      <c r="DE732" s="1700">
        <f>IFERROR(VLOOKUP($A732,'2004'!$C$3:$M$213,8,FALSE),0)</f>
        <v>0</v>
      </c>
      <c r="DF732" s="1815">
        <f>IFERROR(VLOOKUP($A732,'2004'!$C$3:$M$213,9,FALSE),0)</f>
        <v>0</v>
      </c>
      <c r="DG732" s="1815">
        <f>IFERROR(VLOOKUP($A732,'2004'!$C$3:$M$213,10,FALSE),0)</f>
        <v>0</v>
      </c>
      <c r="DH732" s="1740">
        <f>IFERROR(VLOOKUP($A732,'2004'!$C$3:$M$213,11,FALSE),0)</f>
        <v>0</v>
      </c>
      <c r="DI732" s="1700">
        <f>IFERROR(VLOOKUP($A732,'2003'!$C$3:$Q$214,12,FALSE),0)</f>
        <v>0</v>
      </c>
      <c r="DJ732" s="1815">
        <f>IFERROR(VLOOKUP($A732,'2003'!$C$3:$Q$214,13,FALSE),0)</f>
        <v>0</v>
      </c>
      <c r="DK732" s="1815">
        <f>IFERROR(VLOOKUP($A732,'2003'!$C$3:$Q$214,14,FALSE),0)</f>
        <v>0</v>
      </c>
      <c r="DL732" s="1740">
        <f>IFERROR(VLOOKUP($A732,'2003'!$C$3:$Q$214,15,FALSE),0)</f>
        <v>0</v>
      </c>
      <c r="DM732" s="1700">
        <f>IFERROR(VLOOKUP($A732,'2002'!$D$3:$R$214,12,FALSE),0)</f>
        <v>0</v>
      </c>
      <c r="DN732" s="1815">
        <f>IFERROR(VLOOKUP($A732,'2002'!$D$3:$R$214,13,FALSE),0)</f>
        <v>0</v>
      </c>
      <c r="DO732" s="1815">
        <f>IFERROR(VLOOKUP($A732,'2002'!$D$3:$R$214,14,FALSE),0)</f>
        <v>0</v>
      </c>
      <c r="DP732" s="1788">
        <f>IFERROR(VLOOKUP($A732,'2002'!$D$3:$R$214,15,FALSE),0)</f>
        <v>0</v>
      </c>
      <c r="DQ732" s="1700">
        <f>IFERROR(VLOOKUP($A732,'Pre 2002'!$C$3:$CK$382,84,FALSE),0)</f>
        <v>388</v>
      </c>
      <c r="DR732" s="1815">
        <f>IFERROR(VLOOKUP($A732,'Pre 2002'!$C$3:$CK$382,85,FALSE),0)</f>
        <v>158</v>
      </c>
      <c r="DS732" s="1815">
        <f>IFERROR(VLOOKUP($A732,'Pre 2002'!$C$3:$CK$382,86,FALSE),0)</f>
        <v>0</v>
      </c>
      <c r="DT732" s="1790">
        <f>IFERROR(VLOOKUP($A732,'Pre 2002'!$C$3:$CK$382,87,FALSE),0)</f>
        <v>0.40721649484536082</v>
      </c>
      <c r="DU732" s="1741">
        <f>IFERROR(VLOOKUP(A732,'Pre 2002'!$C$3:$CG$382,83,FALSE),0)</f>
        <v>9</v>
      </c>
    </row>
    <row r="733" spans="1:125">
      <c r="A733" s="1721" t="s">
        <v>1672</v>
      </c>
      <c r="B733" s="1562">
        <f t="shared" si="279"/>
        <v>53</v>
      </c>
      <c r="C733" s="1562">
        <f t="shared" si="280"/>
        <v>21</v>
      </c>
      <c r="D733" s="1562">
        <f t="shared" si="281"/>
        <v>0</v>
      </c>
      <c r="E733" s="1563">
        <f t="shared" si="282"/>
        <v>0.39622641509433965</v>
      </c>
      <c r="F733" s="1786">
        <f t="shared" si="283"/>
        <v>3</v>
      </c>
      <c r="G733" s="1595">
        <v>2011</v>
      </c>
      <c r="H733" s="1752">
        <f t="shared" si="284"/>
        <v>3</v>
      </c>
      <c r="I733" s="1751">
        <f t="shared" si="285"/>
        <v>53</v>
      </c>
      <c r="J733" s="1751">
        <f t="shared" si="286"/>
        <v>21</v>
      </c>
      <c r="K733" s="1751">
        <f t="shared" si="286"/>
        <v>0</v>
      </c>
      <c r="L733" s="1818">
        <f t="shared" si="287"/>
        <v>0.39622641509433965</v>
      </c>
      <c r="O733" s="1700">
        <f>IFERROR(VLOOKUP($A733,'2022'!$B$2:$K$174,3,FALSE),0)</f>
        <v>0</v>
      </c>
      <c r="P733" s="1858">
        <f>IFERROR(VLOOKUP($A733,'2022'!$B$2:$K$174,4,FALSE),0)</f>
        <v>0</v>
      </c>
      <c r="Q733" s="1858">
        <f>IFERROR(VLOOKUP($A733,'2022'!$B$2:$K$174,5,FALSE),0)</f>
        <v>0</v>
      </c>
      <c r="R733" s="1858">
        <f>IFERROR(VLOOKUP($A733,'2022'!$B$2:$K$174,8,FALSE),0)</f>
        <v>0</v>
      </c>
      <c r="S733" s="1740">
        <f>IFERROR(VLOOKUP($A733,'2022'!$B$2:$K$174,10,FALSE),0)</f>
        <v>0</v>
      </c>
      <c r="T733" s="1700">
        <f>IFERROR(VLOOKUP($A733,'2021'!$B$2:$K$174,3,FALSE),0)</f>
        <v>0</v>
      </c>
      <c r="U733" s="1843">
        <f>IFERROR(VLOOKUP($A733,'2021'!$B$2:$K$174,4,FALSE),0)</f>
        <v>0</v>
      </c>
      <c r="V733" s="1843">
        <f>IFERROR(VLOOKUP($A733,'2021'!$B$2:$K$174,5,FALSE),0)</f>
        <v>0</v>
      </c>
      <c r="W733" s="1843">
        <f>IFERROR(VLOOKUP($A733,'2021'!$B$2:$K$174,8,FALSE),0)</f>
        <v>0</v>
      </c>
      <c r="X733" s="1740">
        <f>IFERROR(VLOOKUP($A733,'2021'!$B$2:$K$174,10,FALSE),0)</f>
        <v>0</v>
      </c>
      <c r="Y733" s="1700">
        <f>IFERROR(VLOOKUP($A733,'2020'!$B$2:$K$170,3,FALSE),0)</f>
        <v>0</v>
      </c>
      <c r="Z733" s="1829">
        <f>IFERROR(VLOOKUP($A733,'2020'!$B$2:$K$170,4,FALSE),0)</f>
        <v>0</v>
      </c>
      <c r="AA733" s="1829">
        <f>IFERROR(VLOOKUP($A733,'2020'!$B$2:$K$170,5,FALSE),0)</f>
        <v>0</v>
      </c>
      <c r="AB733" s="1829">
        <f>IFERROR(VLOOKUP($A733,'2020'!$B$2:$K$170,8,FALSE),0)</f>
        <v>0</v>
      </c>
      <c r="AC733" s="1740">
        <f>IFERROR(VLOOKUP($A733,'2020'!$B$2:$K$170,10,FALSE),0)</f>
        <v>0</v>
      </c>
      <c r="AD733" s="1700">
        <f>IFERROR(VLOOKUP($A733,'2019'!$B$2:$K$170,3,FALSE),0)</f>
        <v>0</v>
      </c>
      <c r="AE733" s="1823">
        <f>IFERROR(VLOOKUP($A733,'2019'!$B$2:$K$170,4,FALSE),0)</f>
        <v>0</v>
      </c>
      <c r="AF733" s="1823">
        <f>IFERROR(VLOOKUP($A733,'2019'!$B$2:$K$170,5,FALSE),0)</f>
        <v>0</v>
      </c>
      <c r="AG733" s="1823">
        <f>IFERROR(VLOOKUP($A733,'2019'!$B$2:$K$170,8,FALSE),0)</f>
        <v>0</v>
      </c>
      <c r="AH733" s="1740">
        <f>IFERROR(VLOOKUP($A733,'2019'!$B$2:$K$170,10,FALSE),0)</f>
        <v>0</v>
      </c>
      <c r="AI733" s="1700">
        <f>IFERROR(VLOOKUP($A733,'2018'!$B$2:$K$170,3,FALSE),0)</f>
        <v>0</v>
      </c>
      <c r="AJ733" s="1821">
        <f>IFERROR(VLOOKUP($A733,'2018'!$B$2:$K$170,4,FALSE),0)</f>
        <v>0</v>
      </c>
      <c r="AK733" s="1821">
        <f>IFERROR(VLOOKUP($A733,'2018'!$B$2:$K$170,5,FALSE),0)</f>
        <v>0</v>
      </c>
      <c r="AL733" s="1821">
        <f>IFERROR(VLOOKUP($A733,'2018'!$B$2:$K$170,8,FALSE),0)</f>
        <v>0</v>
      </c>
      <c r="AM733" s="1740">
        <f>IFERROR(VLOOKUP($A733,'2018'!$B$2:$K$170,10,FALSE),0)</f>
        <v>0</v>
      </c>
      <c r="AN733" s="1700">
        <f>IFERROR(VLOOKUP($A733,'2017'!$B$2:$J$163,2,FALSE),0)</f>
        <v>0</v>
      </c>
      <c r="AO733" s="1819">
        <f>IFERROR(VLOOKUP($A733,'2017'!$B$2:$J$163,3,FALSE),0)</f>
        <v>0</v>
      </c>
      <c r="AP733" s="1819">
        <f>IFERROR(VLOOKUP($A733,'2017'!$B$2:$J$163,4,FALSE),0)</f>
        <v>0</v>
      </c>
      <c r="AQ733" s="1819">
        <f>IFERROR(VLOOKUP($A733,'2017'!$B$2:$J$163,7,FALSE),0)</f>
        <v>0</v>
      </c>
      <c r="AR733" s="1740">
        <f>IFERROR(VLOOKUP($A733,'2017'!$B$2:$J$163,9,FALSE),0)</f>
        <v>0</v>
      </c>
      <c r="AS733" s="1700">
        <f>IFERROR(VLOOKUP($A733,'2016'!$B$2:$K$165,3,FALSE),0)</f>
        <v>0</v>
      </c>
      <c r="AT733" s="1819">
        <f>IFERROR(VLOOKUP($A733,'2016'!$B$2:$K$165,4,FALSE),0)</f>
        <v>0</v>
      </c>
      <c r="AU733" s="1819">
        <f>IFERROR(VLOOKUP($A733,'2016'!$B$2:$K$165,5,FALSE),0)</f>
        <v>0</v>
      </c>
      <c r="AV733" s="1819">
        <f>IFERROR(VLOOKUP($A733,'2016'!$B$2:$K$165,8,FALSE),0)</f>
        <v>0</v>
      </c>
      <c r="AW733" s="1740">
        <f>IFERROR(VLOOKUP($A733,'2016'!$B$2:$K$165,10,FALSE),0)</f>
        <v>0</v>
      </c>
      <c r="AX733" s="1700">
        <f>IFERROR(VLOOKUP($A733,'2015'!$B$2:$K$165,3,FALSE),0)</f>
        <v>0</v>
      </c>
      <c r="AY733" s="1819">
        <f>IFERROR(VLOOKUP($A733,'2015'!$B$2:$K$165,4,FALSE),0)</f>
        <v>0</v>
      </c>
      <c r="AZ733" s="1819">
        <f>IFERROR(VLOOKUP($A733,'2015'!$B$2:$K$165,5,FALSE),0)</f>
        <v>0</v>
      </c>
      <c r="BA733" s="1819">
        <f>IFERROR(VLOOKUP($A733,'2015'!$B$2:$K$165,8,FALSE),0)</f>
        <v>0</v>
      </c>
      <c r="BB733" s="1740">
        <f>IFERROR(VLOOKUP($A733,'2015'!$B$2:$K$165,10,FALSE),0)</f>
        <v>0</v>
      </c>
      <c r="BC733" s="1700">
        <f>IFERROR(VLOOKUP($A733,'2014'!$B$2:$K$157,3,FALSE),0)</f>
        <v>0</v>
      </c>
      <c r="BD733" s="1819">
        <f>IFERROR(VLOOKUP($A733,'2014'!$B$2:$K$157,4,FALSE),0)</f>
        <v>0</v>
      </c>
      <c r="BE733" s="1819">
        <f>IFERROR(VLOOKUP($A733,'2014'!$B$2:$K$157,5,FALSE),0)</f>
        <v>0</v>
      </c>
      <c r="BF733" s="1819">
        <f>IFERROR(VLOOKUP($A733,'2014'!$B$2:$K$157,8,FALSE),0)</f>
        <v>0</v>
      </c>
      <c r="BG733" s="1740">
        <f>IFERROR(VLOOKUP($A733,'2014'!$B$2:$K$157,10,FALSE),0)</f>
        <v>0</v>
      </c>
      <c r="BH733" s="1700">
        <f>IFERROR(VLOOKUP($A733,'2013'!$D$4:$I$249,2,FALSE),0)</f>
        <v>2</v>
      </c>
      <c r="BI733" s="1819">
        <f>IFERROR(VLOOKUP($A733,'2013'!$D$4:$I$249,3,FALSE),0)</f>
        <v>0</v>
      </c>
      <c r="BJ733" s="1819">
        <f>IFERROR(VLOOKUP($A733,'2013'!$D$4:$I$249,4,FALSE),0)</f>
        <v>0</v>
      </c>
      <c r="BK733" s="1819">
        <f>IFERROR(VLOOKUP($A733,'2013'!$D$4:$I$249,5,FALSE),0)</f>
        <v>0</v>
      </c>
      <c r="BL733" s="1740">
        <f>IFERROR(VLOOKUP($A733,'2013'!$D$4:$I$249,6,FALSE),0)</f>
        <v>0</v>
      </c>
      <c r="BM733" s="1737">
        <f>IFERROR(VLOOKUP($A733,'2012'!$D$3:$O$172,2,FALSE),0)</f>
        <v>51</v>
      </c>
      <c r="BN733" s="1819">
        <f>IFERROR(VLOOKUP($A733,'2012'!$D$3:$O$172,3,FALSE),0)</f>
        <v>21</v>
      </c>
      <c r="BO733" s="1743">
        <f>IFERROR(VLOOKUP($A733,'2012'!$D$3:$O$172,4,FALSE),0)</f>
        <v>0</v>
      </c>
      <c r="BP733" s="1700">
        <f>IFERROR(VLOOKUP($A733,'2012'!$D$3:$O$172,5,FALSE),0)</f>
        <v>32</v>
      </c>
      <c r="BQ733" s="1819">
        <f>IFERROR(VLOOKUP($A733,'2012'!$D$3:$O$172,6,FALSE),0)</f>
        <v>11</v>
      </c>
      <c r="BR733" s="1819">
        <f>IFERROR(VLOOKUP($A733,'2012'!$D$3:$O$172,7,FALSE),0)</f>
        <v>14</v>
      </c>
      <c r="BS733" s="1819">
        <f>IFERROR(VLOOKUP($A733,'2012'!$D$3:$O$172,8,FALSE),0)</f>
        <v>0</v>
      </c>
      <c r="BT733" s="1740">
        <f>IFERROR(VLOOKUP($A733,'2012'!$D$3:$O$172,9,FALSE),0)</f>
        <v>0.4375</v>
      </c>
      <c r="BU733" s="1737">
        <f>IFERROR(VLOOKUP($A733,'2012'!$D$3:$O$172,10,FALSE),0)</f>
        <v>19</v>
      </c>
      <c r="BV733" s="1819">
        <f>IFERROR(VLOOKUP($A733,'2012'!$D$3:$O$172,11,FALSE),0)</f>
        <v>7</v>
      </c>
      <c r="BW733" s="1743">
        <f>IFERROR(VLOOKUP($A733,'2012'!$D$3:$O$172,12,FALSE),0)</f>
        <v>0</v>
      </c>
      <c r="BX733" s="1700">
        <f>IFERROR(VLOOKUP($A733,'2011'!$D$4:$I$251,2,FALSE),0)</f>
        <v>19</v>
      </c>
      <c r="BY733" s="1819">
        <f>IFERROR(VLOOKUP($A733,'2011'!$D$4:$I$251,3,FALSE),0)</f>
        <v>6</v>
      </c>
      <c r="BZ733" s="1819">
        <f>IFERROR(VLOOKUP($A733,'2011'!$D$4:$I$251,4,FALSE),0)</f>
        <v>7</v>
      </c>
      <c r="CA733" s="1819">
        <f>IFERROR(VLOOKUP($A733,'2011'!$D$4:$I$251,5,FALSE),0)</f>
        <v>0</v>
      </c>
      <c r="CB733" s="1740">
        <f>IFERROR(VLOOKUP($A733,'2011'!$D$4:$I$251,6,FALSE),0)</f>
        <v>0.36842105263157893</v>
      </c>
      <c r="CC733" s="1700">
        <f>IFERROR(VLOOKUP($A733,'2010'!$C$3:$H$234,2,FALSE),0)</f>
        <v>0</v>
      </c>
      <c r="CD733" s="1819">
        <f>IFERROR(VLOOKUP($A733,'2010'!$C$3:$H$234,3,FALSE),0)</f>
        <v>0</v>
      </c>
      <c r="CE733" s="1819">
        <f>IFERROR(VLOOKUP($A733,'2010'!$C$3:$H$234,4,FALSE),0)</f>
        <v>0</v>
      </c>
      <c r="CF733" s="1819">
        <f>IFERROR(VLOOKUP($A733,'2010'!$C$3:$H$234,5,FALSE),0)</f>
        <v>0</v>
      </c>
      <c r="CG733" s="1740">
        <f>IFERROR(VLOOKUP($A733,'2010'!$C$3:$H$234,6,FALSE),0)</f>
        <v>0</v>
      </c>
      <c r="CH733" s="1700">
        <f>IFERROR(VLOOKUP($A733,'2009'!$C$3:$H$242,2,FALSE),0)</f>
        <v>0</v>
      </c>
      <c r="CI733" s="1819">
        <f>IFERROR(VLOOKUP($A733,'2009'!$C$3:$H$242,3,FALSE),0)</f>
        <v>0</v>
      </c>
      <c r="CJ733" s="1819">
        <f>IFERROR(VLOOKUP($A733,'2009'!$C$3:$H$242,4,FALSE),0)</f>
        <v>0</v>
      </c>
      <c r="CK733" s="1819">
        <f>IFERROR(VLOOKUP($A733,'2009'!$C$3:$H$242,5,FALSE),0)</f>
        <v>0</v>
      </c>
      <c r="CL733" s="1740">
        <f>IFERROR(VLOOKUP($A733,'2009'!$C$3:$H$242,6,FALSE),0)</f>
        <v>0</v>
      </c>
      <c r="CM733" s="1700">
        <f>IFERROR(VLOOKUP($A733,'2008'!$C$3:$H$229,2,FALSE),0)</f>
        <v>0</v>
      </c>
      <c r="CN733" s="1819">
        <f>IFERROR(VLOOKUP($A733,'2008'!$C$3:$H$229,3,FALSE),0)</f>
        <v>0</v>
      </c>
      <c r="CO733" s="1819">
        <f>IFERROR(VLOOKUP($A733,'2008'!$C$3:$H$229,4,FALSE),0)</f>
        <v>0</v>
      </c>
      <c r="CP733" s="1819">
        <f>IFERROR(VLOOKUP($A733,'2008'!$C$3:$H$229,5,FALSE),0)</f>
        <v>0</v>
      </c>
      <c r="CQ733" s="1740">
        <f>IFERROR(VLOOKUP($A733,'2008'!$C$3:$H$229,6,FALSE),0)</f>
        <v>0</v>
      </c>
      <c r="CR733" s="1700">
        <f>IFERROR(VLOOKUP($A733,'2007'!$C$3:$M$238,7,FALSE),0)</f>
        <v>0</v>
      </c>
      <c r="CS733" s="1819">
        <f>IFERROR(VLOOKUP($A733,'2007'!$C$3:$M$238,8,FALSE),0)</f>
        <v>0</v>
      </c>
      <c r="CT733" s="1819">
        <f>IFERROR(VLOOKUP($A733,'2007'!$C$3:$M$238,9,FALSE),0)</f>
        <v>0</v>
      </c>
      <c r="CU733" s="1819">
        <f>IFERROR(VLOOKUP($A733,'2007'!$C$3:$M$238,10,FALSE),0)</f>
        <v>0</v>
      </c>
      <c r="CV733" s="1740">
        <f>IFERROR(VLOOKUP($A733,'2007'!$C$3:$M$238,11,FALSE),0)</f>
        <v>0</v>
      </c>
      <c r="CW733" s="1700">
        <f>IFERROR(VLOOKUP($A733,'2006'!$A$2:$F$200,2,FALSE),0)</f>
        <v>0</v>
      </c>
      <c r="CX733" s="1819">
        <f>IFERROR(VLOOKUP($A733,'2006'!$A$2:$F$200,4,FALSE),0)</f>
        <v>0</v>
      </c>
      <c r="CY733" s="1819">
        <f>IFERROR(VLOOKUP($A733,'2006'!$A$2:$F$200,5,FALSE),0)</f>
        <v>0</v>
      </c>
      <c r="CZ733" s="1740">
        <f>IFERROR(VLOOKUP($A733,'2006'!$A$2:$F$200,6,FALSE),0)</f>
        <v>0</v>
      </c>
      <c r="DA733" s="1700">
        <f>IFERROR(VLOOKUP($A733,'2005'!$C$3:$M$205,8,FALSE),0)</f>
        <v>0</v>
      </c>
      <c r="DB733" s="1819">
        <f>IFERROR(VLOOKUP($A733,'2005'!$C$3:$M$205,9,FALSE),0)</f>
        <v>0</v>
      </c>
      <c r="DC733" s="1819">
        <f>IFERROR(VLOOKUP($A733,'2005'!$C$3:$M$205,10,FALSE),0)</f>
        <v>0</v>
      </c>
      <c r="DD733" s="1740">
        <f>IFERROR(VLOOKUP($A733,'2005'!$C$3:$M$205,11,FALSE),0)</f>
        <v>0</v>
      </c>
      <c r="DE733" s="1700">
        <f>IFERROR(VLOOKUP($A733,'2004'!$C$3:$M$213,8,FALSE),0)</f>
        <v>0</v>
      </c>
      <c r="DF733" s="1819">
        <f>IFERROR(VLOOKUP($A733,'2004'!$C$3:$M$213,9,FALSE),0)</f>
        <v>0</v>
      </c>
      <c r="DG733" s="1819">
        <f>IFERROR(VLOOKUP($A733,'2004'!$C$3:$M$213,10,FALSE),0)</f>
        <v>0</v>
      </c>
      <c r="DH733" s="1740">
        <f>IFERROR(VLOOKUP($A733,'2004'!$C$3:$M$213,11,FALSE),0)</f>
        <v>0</v>
      </c>
      <c r="DI733" s="1700">
        <f>IFERROR(VLOOKUP($A733,'2003'!$C$3:$Q$214,12,FALSE),0)</f>
        <v>0</v>
      </c>
      <c r="DJ733" s="1819">
        <f>IFERROR(VLOOKUP($A733,'2003'!$C$3:$Q$214,13,FALSE),0)</f>
        <v>0</v>
      </c>
      <c r="DK733" s="1819">
        <f>IFERROR(VLOOKUP($A733,'2003'!$C$3:$Q$214,14,FALSE),0)</f>
        <v>0</v>
      </c>
      <c r="DL733" s="1740">
        <f>IFERROR(VLOOKUP($A733,'2003'!$C$3:$Q$214,15,FALSE),0)</f>
        <v>0</v>
      </c>
      <c r="DM733" s="1700">
        <f>IFERROR(VLOOKUP($A733,'2002'!$D$3:$R$214,12,FALSE),0)</f>
        <v>0</v>
      </c>
      <c r="DN733" s="1819">
        <f>IFERROR(VLOOKUP($A733,'2002'!$D$3:$R$214,13,FALSE),0)</f>
        <v>0</v>
      </c>
      <c r="DO733" s="1819">
        <f>IFERROR(VLOOKUP($A733,'2002'!$D$3:$R$214,14,FALSE),0)</f>
        <v>0</v>
      </c>
      <c r="DP733" s="1788">
        <f>IFERROR(VLOOKUP($A733,'2002'!$D$3:$R$214,15,FALSE),0)</f>
        <v>0</v>
      </c>
      <c r="DQ733" s="1700">
        <f>IFERROR(VLOOKUP($A733,'Pre 2002'!$C$3:$CK$382,84,FALSE),0)</f>
        <v>0</v>
      </c>
      <c r="DR733" s="1819">
        <f>IFERROR(VLOOKUP($A733,'Pre 2002'!$C$3:$CK$382,85,FALSE),0)</f>
        <v>0</v>
      </c>
      <c r="DS733" s="1819">
        <f>IFERROR(VLOOKUP($A733,'Pre 2002'!$C$3:$CK$382,86,FALSE),0)</f>
        <v>0</v>
      </c>
      <c r="DT733" s="1790">
        <f>IFERROR(VLOOKUP($A733,'Pre 2002'!$C$3:$CK$382,87,FALSE),0)</f>
        <v>0</v>
      </c>
      <c r="DU733" s="1741">
        <f>IFERROR(VLOOKUP(A733,'Pre 2002'!$C$3:$CG$382,83,FALSE),0)</f>
        <v>0</v>
      </c>
    </row>
    <row r="734" spans="1:125">
      <c r="A734" s="1442" t="s">
        <v>2291</v>
      </c>
      <c r="B734" s="1562">
        <f t="shared" si="279"/>
        <v>53</v>
      </c>
      <c r="C734" s="1562">
        <f t="shared" si="280"/>
        <v>21</v>
      </c>
      <c r="D734" s="1562">
        <f t="shared" si="281"/>
        <v>0</v>
      </c>
      <c r="E734" s="1563">
        <f t="shared" si="282"/>
        <v>0.39622641509433965</v>
      </c>
      <c r="F734" s="1786">
        <f t="shared" si="283"/>
        <v>1</v>
      </c>
      <c r="G734" s="1595">
        <v>2019</v>
      </c>
      <c r="H734" s="1751"/>
      <c r="I734" s="1751"/>
      <c r="J734" s="1751"/>
      <c r="K734" s="1751"/>
      <c r="L734" s="1751"/>
      <c r="O734" s="1700">
        <f>IFERROR(VLOOKUP($A734,'2022'!$B$2:$K$174,3,FALSE),0)</f>
        <v>0</v>
      </c>
      <c r="P734" s="1858">
        <f>IFERROR(VLOOKUP($A734,'2022'!$B$2:$K$174,4,FALSE),0)</f>
        <v>0</v>
      </c>
      <c r="Q734" s="1858">
        <f>IFERROR(VLOOKUP($A734,'2022'!$B$2:$K$174,5,FALSE),0)</f>
        <v>0</v>
      </c>
      <c r="R734" s="1858">
        <f>IFERROR(VLOOKUP($A734,'2022'!$B$2:$K$174,8,FALSE),0)</f>
        <v>0</v>
      </c>
      <c r="S734" s="1740">
        <f>IFERROR(VLOOKUP($A734,'2022'!$B$2:$K$174,10,FALSE),0)</f>
        <v>0</v>
      </c>
      <c r="T734" s="1700">
        <f>IFERROR(VLOOKUP($A734,'2021'!$B$2:$K$174,3,FALSE),0)</f>
        <v>0</v>
      </c>
      <c r="U734" s="1843">
        <f>IFERROR(VLOOKUP($A734,'2021'!$B$2:$K$174,4,FALSE),0)</f>
        <v>0</v>
      </c>
      <c r="V734" s="1843">
        <f>IFERROR(VLOOKUP($A734,'2021'!$B$2:$K$174,5,FALSE),0)</f>
        <v>0</v>
      </c>
      <c r="W734" s="1843">
        <f>IFERROR(VLOOKUP($A734,'2021'!$B$2:$K$174,8,FALSE),0)</f>
        <v>0</v>
      </c>
      <c r="X734" s="1740">
        <f>IFERROR(VLOOKUP($A734,'2021'!$B$2:$K$174,10,FALSE),0)</f>
        <v>0</v>
      </c>
      <c r="Y734" s="1700">
        <f>IFERROR(VLOOKUP($A734,'2020'!$B$2:$K$170,3,FALSE),0)</f>
        <v>0</v>
      </c>
      <c r="Z734" s="1829">
        <f>IFERROR(VLOOKUP($A734,'2020'!$B$2:$K$170,4,FALSE),0)</f>
        <v>0</v>
      </c>
      <c r="AA734" s="1829">
        <f>IFERROR(VLOOKUP($A734,'2020'!$B$2:$K$170,5,FALSE),0)</f>
        <v>0</v>
      </c>
      <c r="AB734" s="1829">
        <f>IFERROR(VLOOKUP($A734,'2020'!$B$2:$K$170,8,FALSE),0)</f>
        <v>0</v>
      </c>
      <c r="AC734" s="1740">
        <f>IFERROR(VLOOKUP($A734,'2020'!$B$2:$K$170,10,FALSE),0)</f>
        <v>0</v>
      </c>
      <c r="AD734" s="1700">
        <f>IFERROR(VLOOKUP($A734,'2019'!$B$2:$K$170,3,FALSE),0)</f>
        <v>53</v>
      </c>
      <c r="AE734" s="1823">
        <f>IFERROR(VLOOKUP($A734,'2019'!$B$2:$K$170,4,FALSE),0)</f>
        <v>17</v>
      </c>
      <c r="AF734" s="1823">
        <f>IFERROR(VLOOKUP($A734,'2019'!$B$2:$K$170,5,FALSE),0)</f>
        <v>21</v>
      </c>
      <c r="AG734" s="1823">
        <f>IFERROR(VLOOKUP($A734,'2019'!$B$2:$K$170,8,FALSE),0)</f>
        <v>0</v>
      </c>
      <c r="AH734" s="1740">
        <f>IFERROR(VLOOKUP($A734,'2019'!$B$2:$K$170,10,FALSE),0)</f>
        <v>0.39600000000000002</v>
      </c>
      <c r="AT734" s="1815"/>
      <c r="AU734" s="1815"/>
      <c r="AV734" s="1815"/>
      <c r="AY734" s="1815"/>
      <c r="AZ734" s="1815"/>
      <c r="BA734" s="1815"/>
      <c r="BD734" s="1815"/>
      <c r="BE734" s="1815"/>
      <c r="BF734" s="1815"/>
      <c r="BI734" s="1815"/>
      <c r="BJ734" s="1815"/>
      <c r="BK734" s="1815"/>
      <c r="BN734" s="1815"/>
      <c r="BQ734" s="1815"/>
      <c r="BR734" s="1815"/>
      <c r="BS734" s="1815"/>
      <c r="BV734" s="1815"/>
      <c r="BY734" s="1815"/>
      <c r="BZ734" s="1815"/>
      <c r="CA734" s="1815"/>
      <c r="CD734" s="1815"/>
      <c r="CE734" s="1815"/>
      <c r="CF734" s="1815"/>
      <c r="CI734" s="1815"/>
      <c r="CJ734" s="1815"/>
      <c r="CK734" s="1815"/>
      <c r="CN734" s="1815"/>
      <c r="CO734" s="1815"/>
      <c r="CP734" s="1815"/>
      <c r="CS734" s="1815"/>
      <c r="CT734" s="1815"/>
      <c r="CU734" s="1815"/>
      <c r="CX734" s="1815"/>
      <c r="CY734" s="1815"/>
      <c r="DB734" s="1815"/>
      <c r="DC734" s="1815"/>
      <c r="DF734" s="1815"/>
      <c r="DG734" s="1815"/>
      <c r="DJ734" s="1815"/>
      <c r="DK734" s="1815"/>
      <c r="DN734" s="1815"/>
      <c r="DO734" s="1815"/>
      <c r="DR734" s="1815"/>
      <c r="DS734" s="1815"/>
      <c r="DT734" s="1858"/>
    </row>
    <row r="735" spans="1:125">
      <c r="A735" s="1721" t="s">
        <v>56</v>
      </c>
      <c r="B735" s="1562">
        <f t="shared" si="279"/>
        <v>71</v>
      </c>
      <c r="C735" s="1562">
        <f t="shared" si="280"/>
        <v>28</v>
      </c>
      <c r="D735" s="1562">
        <f t="shared" si="281"/>
        <v>0</v>
      </c>
      <c r="E735" s="1563">
        <f t="shared" si="282"/>
        <v>0.39436619718309857</v>
      </c>
      <c r="F735" s="1786">
        <f t="shared" si="283"/>
        <v>2</v>
      </c>
      <c r="G735" s="1595">
        <v>2014</v>
      </c>
      <c r="H735" s="1752">
        <f>IF(BC735&gt;0,1,0)+IF(BH735&gt;0,1,0)+IF(BP735&gt;0,1,0)+IF(BX735&gt;0,1,0)+IF(CC735&gt;0,1,0)+IF(CH735&gt;0,1,0)+IF(CM735&gt;0,1,0)+IF(CR735&gt;0,1,0)+IF(CW735&gt;0,1,0)+IF(DA735&gt;0,1,0)+IF(DE735&gt;0,1,0)+IF(DI735&gt;0,1,0)+IF(DM735&gt;0,1,0)+DU735</f>
        <v>1</v>
      </c>
      <c r="I735" s="1751">
        <f>SUM(BC735,BH735,BP735,BX735,CC735,CH735,CM735,CR735,CW735,DA735,DE735,DI735,DM735,DQ735)</f>
        <v>28</v>
      </c>
      <c r="J735" s="1751">
        <f>SUM(BE735,BJ735,BR735,BZ735,CE735,CJ735,CO735,CT735,CX735,DB735,DF735,DJ735,DN735,DR735)</f>
        <v>14</v>
      </c>
      <c r="K735" s="1751">
        <f>SUM(BF735,BK735,BS735,CA735,CF735,CK735,CP735,CU735,CY735,DC735,DG735,DK735,DO735,DS735)</f>
        <v>0</v>
      </c>
      <c r="L735" s="1818">
        <f>IF(I735=0,0,J735/I735)</f>
        <v>0.5</v>
      </c>
      <c r="M735" s="1747">
        <v>14</v>
      </c>
      <c r="N735" s="1747">
        <v>0</v>
      </c>
      <c r="O735" s="1700">
        <f>IFERROR(VLOOKUP($A735,'2022'!$B$2:$K$174,3,FALSE),0)</f>
        <v>0</v>
      </c>
      <c r="P735" s="1858">
        <f>IFERROR(VLOOKUP($A735,'2022'!$B$2:$K$174,4,FALSE),0)</f>
        <v>0</v>
      </c>
      <c r="Q735" s="1858">
        <f>IFERROR(VLOOKUP($A735,'2022'!$B$2:$K$174,5,FALSE),0)</f>
        <v>0</v>
      </c>
      <c r="R735" s="1858">
        <f>IFERROR(VLOOKUP($A735,'2022'!$B$2:$K$174,8,FALSE),0)</f>
        <v>0</v>
      </c>
      <c r="S735" s="1740">
        <f>IFERROR(VLOOKUP($A735,'2022'!$B$2:$K$174,10,FALSE),0)</f>
        <v>0</v>
      </c>
      <c r="T735" s="1700">
        <f>IFERROR(VLOOKUP($A735,'2021'!$B$2:$K$174,3,FALSE),0)</f>
        <v>0</v>
      </c>
      <c r="U735" s="1843">
        <f>IFERROR(VLOOKUP($A735,'2021'!$B$2:$K$174,4,FALSE),0)</f>
        <v>0</v>
      </c>
      <c r="V735" s="1843">
        <f>IFERROR(VLOOKUP($A735,'2021'!$B$2:$K$174,5,FALSE),0)</f>
        <v>0</v>
      </c>
      <c r="W735" s="1843">
        <f>IFERROR(VLOOKUP($A735,'2021'!$B$2:$K$174,8,FALSE),0)</f>
        <v>0</v>
      </c>
      <c r="X735" s="1740">
        <f>IFERROR(VLOOKUP($A735,'2021'!$B$2:$K$174,10,FALSE),0)</f>
        <v>0</v>
      </c>
      <c r="Y735" s="1700">
        <f>IFERROR(VLOOKUP($A735,'2020'!$B$2:$K$170,3,FALSE),0)</f>
        <v>0</v>
      </c>
      <c r="Z735" s="1829">
        <f>IFERROR(VLOOKUP($A735,'2020'!$B$2:$K$170,4,FALSE),0)</f>
        <v>0</v>
      </c>
      <c r="AA735" s="1829">
        <f>IFERROR(VLOOKUP($A735,'2020'!$B$2:$K$170,5,FALSE),0)</f>
        <v>0</v>
      </c>
      <c r="AB735" s="1829">
        <f>IFERROR(VLOOKUP($A735,'2020'!$B$2:$K$170,8,FALSE),0)</f>
        <v>0</v>
      </c>
      <c r="AC735" s="1740">
        <f>IFERROR(VLOOKUP($A735,'2020'!$B$2:$K$170,10,FALSE),0)</f>
        <v>0</v>
      </c>
      <c r="AD735" s="1700">
        <f>IFERROR(VLOOKUP($A735,'2019'!$B$2:$K$170,3,FALSE),0)</f>
        <v>43</v>
      </c>
      <c r="AE735" s="1823">
        <f>IFERROR(VLOOKUP($A735,'2019'!$B$2:$K$170,4,FALSE),0)</f>
        <v>8</v>
      </c>
      <c r="AF735" s="1823">
        <f>IFERROR(VLOOKUP($A735,'2019'!$B$2:$K$170,5,FALSE),0)</f>
        <v>14</v>
      </c>
      <c r="AG735" s="1823">
        <f>IFERROR(VLOOKUP($A735,'2019'!$B$2:$K$170,8,FALSE),0)</f>
        <v>0</v>
      </c>
      <c r="AH735" s="1740">
        <f>IFERROR(VLOOKUP($A735,'2019'!$B$2:$K$170,10,FALSE),0)</f>
        <v>0.32600000000000001</v>
      </c>
      <c r="AI735" s="1700">
        <f>IFERROR(VLOOKUP($A735,'2018'!$B$2:$K$170,3,FALSE),0)</f>
        <v>0</v>
      </c>
      <c r="AJ735" s="1821">
        <f>IFERROR(VLOOKUP($A735,'2018'!$B$2:$K$170,4,FALSE),0)</f>
        <v>0</v>
      </c>
      <c r="AK735" s="1821">
        <f>IFERROR(VLOOKUP($A735,'2018'!$B$2:$K$170,5,FALSE),0)</f>
        <v>0</v>
      </c>
      <c r="AL735" s="1821">
        <f>IFERROR(VLOOKUP($A735,'2018'!$B$2:$K$170,8,FALSE),0)</f>
        <v>0</v>
      </c>
      <c r="AM735" s="1740">
        <f>IFERROR(VLOOKUP($A735,'2018'!$B$2:$K$170,10,FALSE),0)</f>
        <v>0</v>
      </c>
      <c r="AN735" s="1700">
        <f>IFERROR(VLOOKUP($A735,'2017'!$B$2:$J$163,2,FALSE),0)</f>
        <v>0</v>
      </c>
      <c r="AO735" s="1815">
        <f>IFERROR(VLOOKUP($A735,'2017'!$B$2:$J$163,3,FALSE),0)</f>
        <v>0</v>
      </c>
      <c r="AP735" s="1815">
        <f>IFERROR(VLOOKUP($A735,'2017'!$B$2:$J$163,4,FALSE),0)</f>
        <v>0</v>
      </c>
      <c r="AQ735" s="1815">
        <f>IFERROR(VLOOKUP($A735,'2017'!$B$2:$J$163,7,FALSE),0)</f>
        <v>0</v>
      </c>
      <c r="AR735" s="1740">
        <f>IFERROR(VLOOKUP($A735,'2017'!$B$2:$J$163,9,FALSE),0)</f>
        <v>0</v>
      </c>
      <c r="AS735" s="1700">
        <f>IFERROR(VLOOKUP($A735,'2016'!$B$2:$K$165,3,FALSE),0)</f>
        <v>0</v>
      </c>
      <c r="AT735" s="1815">
        <f>IFERROR(VLOOKUP($A735,'2016'!$B$2:$K$165,4,FALSE),0)</f>
        <v>0</v>
      </c>
      <c r="AU735" s="1815">
        <f>IFERROR(VLOOKUP($A735,'2016'!$B$2:$K$165,5,FALSE),0)</f>
        <v>0</v>
      </c>
      <c r="AV735" s="1815">
        <f>IFERROR(VLOOKUP($A735,'2016'!$B$2:$K$165,8,FALSE),0)</f>
        <v>0</v>
      </c>
      <c r="AW735" s="1740">
        <f>IFERROR(VLOOKUP($A735,'2016'!$B$2:$K$165,10,FALSE),0)</f>
        <v>0</v>
      </c>
      <c r="AX735" s="1700">
        <f>IFERROR(VLOOKUP($A735,'2015'!$B$2:$K$165,3,FALSE),0)</f>
        <v>0</v>
      </c>
      <c r="AY735" s="1815">
        <f>IFERROR(VLOOKUP($A735,'2015'!$B$2:$K$165,4,FALSE),0)</f>
        <v>0</v>
      </c>
      <c r="AZ735" s="1815">
        <f>IFERROR(VLOOKUP($A735,'2015'!$B$2:$K$165,5,FALSE),0)</f>
        <v>0</v>
      </c>
      <c r="BA735" s="1815">
        <f>IFERROR(VLOOKUP($A735,'2015'!$B$2:$K$165,8,FALSE),0)</f>
        <v>0</v>
      </c>
      <c r="BB735" s="1740">
        <f>IFERROR(VLOOKUP($A735,'2015'!$B$2:$K$165,10,FALSE),0)</f>
        <v>0</v>
      </c>
      <c r="BC735" s="1700">
        <f>IFERROR(VLOOKUP($A735,'2014'!$B$2:$K$157,3,FALSE),0)</f>
        <v>28</v>
      </c>
      <c r="BD735" s="1815">
        <f>IFERROR(VLOOKUP($A735,'2014'!$B$2:$K$157,4,FALSE),0)</f>
        <v>7</v>
      </c>
      <c r="BE735" s="1815">
        <f>IFERROR(VLOOKUP($A735,'2014'!$B$2:$K$157,5,FALSE),0)</f>
        <v>14</v>
      </c>
      <c r="BF735" s="1815">
        <f>IFERROR(VLOOKUP($A735,'2014'!$B$2:$K$157,8,FALSE),0)</f>
        <v>0</v>
      </c>
      <c r="BG735" s="1740">
        <f>IFERROR(VLOOKUP($A735,'2014'!$B$2:$K$157,10,FALSE),0)</f>
        <v>0.5</v>
      </c>
      <c r="BH735" s="1700">
        <f>IFERROR(VLOOKUP($A735,'2013'!$D$4:$I$249,2,FALSE),0)</f>
        <v>0</v>
      </c>
      <c r="BI735" s="1815">
        <f>IFERROR(VLOOKUP($A735,'2013'!$D$4:$I$249,3,FALSE),0)</f>
        <v>0</v>
      </c>
      <c r="BJ735" s="1815">
        <f>IFERROR(VLOOKUP($A735,'2013'!$D$4:$I$249,4,FALSE),0)</f>
        <v>0</v>
      </c>
      <c r="BK735" s="1815">
        <f>IFERROR(VLOOKUP($A735,'2013'!$D$4:$I$249,5,FALSE),0)</f>
        <v>0</v>
      </c>
      <c r="BL735" s="1740">
        <f>IFERROR(VLOOKUP($A735,'2013'!$D$4:$I$249,6,FALSE),0)</f>
        <v>0</v>
      </c>
      <c r="BM735" s="1737">
        <f>IFERROR(VLOOKUP($A735,'2012'!$D$3:$O$172,2,FALSE),0)</f>
        <v>0</v>
      </c>
      <c r="BN735" s="1815">
        <f>IFERROR(VLOOKUP($A735,'2012'!$D$3:$O$172,3,FALSE),0)</f>
        <v>0</v>
      </c>
      <c r="BO735" s="1743">
        <f>IFERROR(VLOOKUP($A735,'2012'!$D$3:$O$172,4,FALSE),0)</f>
        <v>0</v>
      </c>
      <c r="BP735" s="1700">
        <f>IFERROR(VLOOKUP($A735,'2012'!$D$3:$O$172,5,FALSE),0)</f>
        <v>0</v>
      </c>
      <c r="BQ735" s="1815">
        <f>IFERROR(VLOOKUP($A735,'2012'!$D$3:$O$172,6,FALSE),0)</f>
        <v>0</v>
      </c>
      <c r="BR735" s="1815">
        <f>IFERROR(VLOOKUP($A735,'2012'!$D$3:$O$172,7,FALSE),0)</f>
        <v>0</v>
      </c>
      <c r="BS735" s="1815">
        <f>IFERROR(VLOOKUP($A735,'2012'!$D$3:$O$172,8,FALSE),0)</f>
        <v>0</v>
      </c>
      <c r="BT735" s="1740">
        <f>IFERROR(VLOOKUP($A735,'2012'!$D$3:$O$172,9,FALSE),0)</f>
        <v>0</v>
      </c>
      <c r="BU735" s="1737">
        <f>IFERROR(VLOOKUP($A735,'2012'!$D$3:$O$172,10,FALSE),0)</f>
        <v>0</v>
      </c>
      <c r="BV735" s="1815">
        <f>IFERROR(VLOOKUP($A735,'2012'!$D$3:$O$172,11,FALSE),0)</f>
        <v>0</v>
      </c>
      <c r="BW735" s="1743">
        <f>IFERROR(VLOOKUP($A735,'2012'!$D$3:$O$172,12,FALSE),0)</f>
        <v>0</v>
      </c>
      <c r="BX735" s="1700">
        <f>IFERROR(VLOOKUP($A735,'2011'!$D$4:$I$251,2,FALSE),0)</f>
        <v>0</v>
      </c>
      <c r="BY735" s="1815">
        <f>IFERROR(VLOOKUP($A735,'2011'!$D$4:$I$251,3,FALSE),0)</f>
        <v>0</v>
      </c>
      <c r="BZ735" s="1815">
        <f>IFERROR(VLOOKUP($A735,'2011'!$D$4:$I$251,4,FALSE),0)</f>
        <v>0</v>
      </c>
      <c r="CA735" s="1815">
        <f>IFERROR(VLOOKUP($A735,'2011'!$D$4:$I$251,5,FALSE),0)</f>
        <v>0</v>
      </c>
      <c r="CB735" s="1740">
        <f>IFERROR(VLOOKUP($A735,'2011'!$D$4:$I$251,6,FALSE),0)</f>
        <v>0</v>
      </c>
      <c r="CC735" s="1700">
        <f>IFERROR(VLOOKUP($A735,'2010'!$C$3:$H$234,2,FALSE),0)</f>
        <v>0</v>
      </c>
      <c r="CD735" s="1815">
        <f>IFERROR(VLOOKUP($A735,'2010'!$C$3:$H$234,3,FALSE),0)</f>
        <v>0</v>
      </c>
      <c r="CE735" s="1815">
        <f>IFERROR(VLOOKUP($A735,'2010'!$C$3:$H$234,4,FALSE),0)</f>
        <v>0</v>
      </c>
      <c r="CF735" s="1815">
        <f>IFERROR(VLOOKUP($A735,'2010'!$C$3:$H$234,5,FALSE),0)</f>
        <v>0</v>
      </c>
      <c r="CG735" s="1740">
        <f>IFERROR(VLOOKUP($A735,'2010'!$C$3:$H$234,6,FALSE),0)</f>
        <v>0</v>
      </c>
      <c r="CH735" s="1700">
        <f>IFERROR(VLOOKUP($A735,'2009'!$C$3:$H$242,2,FALSE),0)</f>
        <v>0</v>
      </c>
      <c r="CI735" s="1815">
        <f>IFERROR(VLOOKUP($A735,'2009'!$C$3:$H$242,3,FALSE),0)</f>
        <v>0</v>
      </c>
      <c r="CJ735" s="1815">
        <f>IFERROR(VLOOKUP($A735,'2009'!$C$3:$H$242,4,FALSE),0)</f>
        <v>0</v>
      </c>
      <c r="CK735" s="1815">
        <f>IFERROR(VLOOKUP($A735,'2009'!$C$3:$H$242,5,FALSE),0)</f>
        <v>0</v>
      </c>
      <c r="CL735" s="1740">
        <f>IFERROR(VLOOKUP($A735,'2009'!$C$3:$H$242,6,FALSE),0)</f>
        <v>0</v>
      </c>
      <c r="CM735" s="1700">
        <f>IFERROR(VLOOKUP($A735,'2008'!$C$3:$H$229,2,FALSE),0)</f>
        <v>0</v>
      </c>
      <c r="CN735" s="1815">
        <f>IFERROR(VLOOKUP($A735,'2008'!$C$3:$H$229,3,FALSE),0)</f>
        <v>0</v>
      </c>
      <c r="CO735" s="1815">
        <f>IFERROR(VLOOKUP($A735,'2008'!$C$3:$H$229,4,FALSE),0)</f>
        <v>0</v>
      </c>
      <c r="CP735" s="1815">
        <f>IFERROR(VLOOKUP($A735,'2008'!$C$3:$H$229,5,FALSE),0)</f>
        <v>0</v>
      </c>
      <c r="CQ735" s="1740">
        <f>IFERROR(VLOOKUP($A735,'2008'!$C$3:$H$229,6,FALSE),0)</f>
        <v>0</v>
      </c>
      <c r="CR735" s="1700">
        <f>IFERROR(VLOOKUP($A735,'2007'!$C$3:$M$238,7,FALSE),0)</f>
        <v>0</v>
      </c>
      <c r="CS735" s="1815">
        <f>IFERROR(VLOOKUP($A735,'2007'!$C$3:$M$238,8,FALSE),0)</f>
        <v>0</v>
      </c>
      <c r="CT735" s="1815">
        <f>IFERROR(VLOOKUP($A735,'2007'!$C$3:$M$238,9,FALSE),0)</f>
        <v>0</v>
      </c>
      <c r="CU735" s="1815">
        <f>IFERROR(VLOOKUP($A735,'2007'!$C$3:$M$238,10,FALSE),0)</f>
        <v>0</v>
      </c>
      <c r="CV735" s="1740">
        <f>IFERROR(VLOOKUP($A735,'2007'!$C$3:$M$238,11,FALSE),0)</f>
        <v>0</v>
      </c>
      <c r="CW735" s="1700">
        <f>IFERROR(VLOOKUP($A735,'2006'!$A$2:$F$200,2,FALSE),0)</f>
        <v>0</v>
      </c>
      <c r="CX735" s="1815">
        <f>IFERROR(VLOOKUP($A735,'2006'!$A$2:$F$200,4,FALSE),0)</f>
        <v>0</v>
      </c>
      <c r="CY735" s="1815">
        <f>IFERROR(VLOOKUP($A735,'2006'!$A$2:$F$200,5,FALSE),0)</f>
        <v>0</v>
      </c>
      <c r="CZ735" s="1740">
        <f>IFERROR(VLOOKUP($A735,'2006'!$A$2:$F$200,6,FALSE),0)</f>
        <v>0</v>
      </c>
      <c r="DA735" s="1700">
        <f>IFERROR(VLOOKUP($A735,'2005'!$C$3:$M$205,8,FALSE),0)</f>
        <v>0</v>
      </c>
      <c r="DB735" s="1815">
        <f>IFERROR(VLOOKUP($A735,'2005'!$C$3:$M$205,9,FALSE),0)</f>
        <v>0</v>
      </c>
      <c r="DC735" s="1815">
        <f>IFERROR(VLOOKUP($A735,'2005'!$C$3:$M$205,10,FALSE),0)</f>
        <v>0</v>
      </c>
      <c r="DD735" s="1740">
        <f>IFERROR(VLOOKUP($A735,'2005'!$C$3:$M$205,11,FALSE),0)</f>
        <v>0</v>
      </c>
      <c r="DE735" s="1700">
        <f>IFERROR(VLOOKUP($A735,'2004'!$C$3:$M$213,8,FALSE),0)</f>
        <v>0</v>
      </c>
      <c r="DF735" s="1815">
        <f>IFERROR(VLOOKUP($A735,'2004'!$C$3:$M$213,9,FALSE),0)</f>
        <v>0</v>
      </c>
      <c r="DG735" s="1815">
        <f>IFERROR(VLOOKUP($A735,'2004'!$C$3:$M$213,10,FALSE),0)</f>
        <v>0</v>
      </c>
      <c r="DH735" s="1740">
        <f>IFERROR(VLOOKUP($A735,'2004'!$C$3:$M$213,11,FALSE),0)</f>
        <v>0</v>
      </c>
      <c r="DI735" s="1700">
        <f>IFERROR(VLOOKUP($A735,'2003'!$C$3:$Q$214,12,FALSE),0)</f>
        <v>0</v>
      </c>
      <c r="DJ735" s="1815">
        <f>IFERROR(VLOOKUP($A735,'2003'!$C$3:$Q$214,13,FALSE),0)</f>
        <v>0</v>
      </c>
      <c r="DK735" s="1815">
        <f>IFERROR(VLOOKUP($A735,'2003'!$C$3:$Q$214,14,FALSE),0)</f>
        <v>0</v>
      </c>
      <c r="DL735" s="1740">
        <f>IFERROR(VLOOKUP($A735,'2003'!$C$3:$Q$214,15,FALSE),0)</f>
        <v>0</v>
      </c>
      <c r="DM735" s="1700">
        <f>IFERROR(VLOOKUP($A735,'2002'!$D$3:$R$214,12,FALSE),0)</f>
        <v>0</v>
      </c>
      <c r="DN735" s="1815">
        <f>IFERROR(VLOOKUP($A735,'2002'!$D$3:$R$214,13,FALSE),0)</f>
        <v>0</v>
      </c>
      <c r="DO735" s="1815">
        <f>IFERROR(VLOOKUP($A735,'2002'!$D$3:$R$214,14,FALSE),0)</f>
        <v>0</v>
      </c>
      <c r="DP735" s="1788">
        <f>IFERROR(VLOOKUP($A735,'2002'!$D$3:$R$214,15,FALSE),0)</f>
        <v>0</v>
      </c>
      <c r="DQ735" s="1700">
        <f>IFERROR(VLOOKUP($A735,'Pre 2002'!$C$3:$CK$382,84,FALSE),0)</f>
        <v>0</v>
      </c>
      <c r="DR735" s="1815">
        <f>IFERROR(VLOOKUP($A735,'Pre 2002'!$C$3:$CK$382,85,FALSE),0)</f>
        <v>0</v>
      </c>
      <c r="DS735" s="1815">
        <f>IFERROR(VLOOKUP($A735,'Pre 2002'!$C$3:$CK$382,86,FALSE),0)</f>
        <v>0</v>
      </c>
      <c r="DT735" s="1790">
        <f>IFERROR(VLOOKUP($A735,'Pre 2002'!$C$3:$CK$382,87,FALSE),0)</f>
        <v>0</v>
      </c>
      <c r="DU735" s="1741">
        <f>IFERROR(VLOOKUP(A735,'Pre 2002'!$C$3:$CG$382,83,FALSE),0)</f>
        <v>0</v>
      </c>
    </row>
    <row r="736" spans="1:125">
      <c r="A736" s="1721" t="s">
        <v>2065</v>
      </c>
      <c r="B736" s="1562">
        <f t="shared" si="279"/>
        <v>182</v>
      </c>
      <c r="C736" s="1562">
        <f t="shared" si="280"/>
        <v>71</v>
      </c>
      <c r="D736" s="1562">
        <f t="shared" si="281"/>
        <v>0</v>
      </c>
      <c r="E736" s="1563">
        <f t="shared" si="282"/>
        <v>0.39010989010989011</v>
      </c>
      <c r="F736" s="1786">
        <f t="shared" si="283"/>
        <v>7</v>
      </c>
      <c r="G736" s="1595" t="s">
        <v>2159</v>
      </c>
      <c r="H736" s="1752">
        <f>IF(BC736&gt;0,1,0)+IF(BH736&gt;0,1,0)+IF(BP736&gt;0,1,0)+IF(BX736&gt;0,1,0)+IF(CC736&gt;0,1,0)+IF(CH736&gt;0,1,0)+IF(CM736&gt;0,1,0)+IF(CR736&gt;0,1,0)+IF(CW736&gt;0,1,0)+IF(DA736&gt;0,1,0)+IF(DE736&gt;0,1,0)+IF(DI736&gt;0,1,0)+IF(DM736&gt;0,1,0)+DU736</f>
        <v>7</v>
      </c>
      <c r="I736" s="1751">
        <f>SUM(BC736,BH736,BP736,BX736,CC736,CH736,CM736,CR736,CW736,DA736,DE736,DI736,DM736,DQ736)</f>
        <v>182</v>
      </c>
      <c r="J736" s="1751">
        <f>SUM(BE736,BJ736,BR736,BZ736,CE736,CJ736,CO736,CT736,CX736,DB736,DF736,DJ736,DN736,DR736)</f>
        <v>71</v>
      </c>
      <c r="K736" s="1751">
        <f>SUM(BF736,BK736,BS736,CA736,CF736,CK736,CP736,CU736,CY736,DC736,DG736,DK736,DO736,DS736)</f>
        <v>0</v>
      </c>
      <c r="L736" s="1818">
        <f>IF(I736=0,0,J736/I736)</f>
        <v>0.39010989010989011</v>
      </c>
      <c r="O736" s="1700">
        <f>IFERROR(VLOOKUP($A736,'2022'!$B$2:$K$174,3,FALSE),0)</f>
        <v>0</v>
      </c>
      <c r="P736" s="1858">
        <f>IFERROR(VLOOKUP($A736,'2022'!$B$2:$K$174,4,FALSE),0)</f>
        <v>0</v>
      </c>
      <c r="Q736" s="1858">
        <f>IFERROR(VLOOKUP($A736,'2022'!$B$2:$K$174,5,FALSE),0)</f>
        <v>0</v>
      </c>
      <c r="R736" s="1858">
        <f>IFERROR(VLOOKUP($A736,'2022'!$B$2:$K$174,8,FALSE),0)</f>
        <v>0</v>
      </c>
      <c r="S736" s="1740">
        <f>IFERROR(VLOOKUP($A736,'2022'!$B$2:$K$174,10,FALSE),0)</f>
        <v>0</v>
      </c>
      <c r="T736" s="1700">
        <f>IFERROR(VLOOKUP($A736,'2021'!$B$2:$K$174,3,FALSE),0)</f>
        <v>0</v>
      </c>
      <c r="U736" s="1843">
        <f>IFERROR(VLOOKUP($A736,'2021'!$B$2:$K$174,4,FALSE),0)</f>
        <v>0</v>
      </c>
      <c r="V736" s="1843">
        <f>IFERROR(VLOOKUP($A736,'2021'!$B$2:$K$174,5,FALSE),0)</f>
        <v>0</v>
      </c>
      <c r="W736" s="1843">
        <f>IFERROR(VLOOKUP($A736,'2021'!$B$2:$K$174,8,FALSE),0)</f>
        <v>0</v>
      </c>
      <c r="X736" s="1740">
        <f>IFERROR(VLOOKUP($A736,'2021'!$B$2:$K$174,10,FALSE),0)</f>
        <v>0</v>
      </c>
      <c r="Y736" s="1700">
        <f>IFERROR(VLOOKUP($A736,'2020'!$B$2:$K$170,3,FALSE),0)</f>
        <v>0</v>
      </c>
      <c r="Z736" s="1829">
        <f>IFERROR(VLOOKUP($A736,'2020'!$B$2:$K$170,4,FALSE),0)</f>
        <v>0</v>
      </c>
      <c r="AA736" s="1829">
        <f>IFERROR(VLOOKUP($A736,'2020'!$B$2:$K$170,5,FALSE),0)</f>
        <v>0</v>
      </c>
      <c r="AB736" s="1829">
        <f>IFERROR(VLOOKUP($A736,'2020'!$B$2:$K$170,8,FALSE),0)</f>
        <v>0</v>
      </c>
      <c r="AC736" s="1740">
        <f>IFERROR(VLOOKUP($A736,'2020'!$B$2:$K$170,10,FALSE),0)</f>
        <v>0</v>
      </c>
      <c r="AD736" s="1700">
        <f>IFERROR(VLOOKUP($A736,'2019'!$B$2:$K$170,3,FALSE),0)</f>
        <v>0</v>
      </c>
      <c r="AE736" s="1823">
        <f>IFERROR(VLOOKUP($A736,'2019'!$B$2:$K$170,4,FALSE),0)</f>
        <v>0</v>
      </c>
      <c r="AF736" s="1823">
        <f>IFERROR(VLOOKUP($A736,'2019'!$B$2:$K$170,5,FALSE),0)</f>
        <v>0</v>
      </c>
      <c r="AG736" s="1823">
        <f>IFERROR(VLOOKUP($A736,'2019'!$B$2:$K$170,8,FALSE),0)</f>
        <v>0</v>
      </c>
      <c r="AH736" s="1740">
        <f>IFERROR(VLOOKUP($A736,'2019'!$B$2:$K$170,10,FALSE),0)</f>
        <v>0</v>
      </c>
      <c r="AI736" s="1700">
        <f>IFERROR(VLOOKUP($A736,'2018'!$B$2:$K$170,3,FALSE),0)</f>
        <v>0</v>
      </c>
      <c r="AJ736" s="1821">
        <f>IFERROR(VLOOKUP($A736,'2018'!$B$2:$K$170,4,FALSE),0)</f>
        <v>0</v>
      </c>
      <c r="AK736" s="1821">
        <f>IFERROR(VLOOKUP($A736,'2018'!$B$2:$K$170,5,FALSE),0)</f>
        <v>0</v>
      </c>
      <c r="AL736" s="1821">
        <f>IFERROR(VLOOKUP($A736,'2018'!$B$2:$K$170,8,FALSE),0)</f>
        <v>0</v>
      </c>
      <c r="AM736" s="1740">
        <f>IFERROR(VLOOKUP($A736,'2018'!$B$2:$K$170,10,FALSE),0)</f>
        <v>0</v>
      </c>
      <c r="AN736" s="1700">
        <f>IFERROR(VLOOKUP($A736,'2017'!$B$2:$J$163,2,FALSE),0)</f>
        <v>0</v>
      </c>
      <c r="AO736" s="1815">
        <f>IFERROR(VLOOKUP($A736,'2017'!$B$2:$J$163,3,FALSE),0)</f>
        <v>0</v>
      </c>
      <c r="AP736" s="1815">
        <f>IFERROR(VLOOKUP($A736,'2017'!$B$2:$J$163,4,FALSE),0)</f>
        <v>0</v>
      </c>
      <c r="AQ736" s="1815">
        <f>IFERROR(VLOOKUP($A736,'2017'!$B$2:$J$163,7,FALSE),0)</f>
        <v>0</v>
      </c>
      <c r="AR736" s="1740">
        <f>IFERROR(VLOOKUP($A736,'2017'!$B$2:$J$163,9,FALSE),0)</f>
        <v>0</v>
      </c>
      <c r="AS736" s="1700">
        <f>IFERROR(VLOOKUP($A736,'2016'!$B$2:$K$165,3,FALSE),0)</f>
        <v>0</v>
      </c>
      <c r="AT736" s="1815">
        <f>IFERROR(VLOOKUP($A736,'2016'!$B$2:$K$165,4,FALSE),0)</f>
        <v>0</v>
      </c>
      <c r="AU736" s="1815">
        <f>IFERROR(VLOOKUP($A736,'2016'!$B$2:$K$165,5,FALSE),0)</f>
        <v>0</v>
      </c>
      <c r="AV736" s="1815">
        <f>IFERROR(VLOOKUP($A736,'2016'!$B$2:$K$165,8,FALSE),0)</f>
        <v>0</v>
      </c>
      <c r="AW736" s="1740">
        <f>IFERROR(VLOOKUP($A736,'2016'!$B$2:$K$165,10,FALSE),0)</f>
        <v>0</v>
      </c>
      <c r="AX736" s="1700">
        <f>IFERROR(VLOOKUP($A736,'2015'!$B$2:$K$165,3,FALSE),0)</f>
        <v>0</v>
      </c>
      <c r="AY736" s="1815">
        <f>IFERROR(VLOOKUP($A736,'2015'!$B$2:$K$165,4,FALSE),0)</f>
        <v>0</v>
      </c>
      <c r="AZ736" s="1815">
        <f>IFERROR(VLOOKUP($A736,'2015'!$B$2:$K$165,5,FALSE),0)</f>
        <v>0</v>
      </c>
      <c r="BA736" s="1815">
        <f>IFERROR(VLOOKUP($A736,'2015'!$B$2:$K$165,8,FALSE),0)</f>
        <v>0</v>
      </c>
      <c r="BB736" s="1740">
        <f>IFERROR(VLOOKUP($A736,'2015'!$B$2:$K$165,10,FALSE),0)</f>
        <v>0</v>
      </c>
      <c r="BC736" s="1700">
        <f>IFERROR(VLOOKUP($A736,'2014'!$B$2:$K$157,3,FALSE),0)</f>
        <v>0</v>
      </c>
      <c r="BD736" s="1815">
        <f>IFERROR(VLOOKUP($A736,'2014'!$B$2:$K$157,4,FALSE),0)</f>
        <v>0</v>
      </c>
      <c r="BE736" s="1815">
        <f>IFERROR(VLOOKUP($A736,'2014'!$B$2:$K$157,5,FALSE),0)</f>
        <v>0</v>
      </c>
      <c r="BF736" s="1815">
        <f>IFERROR(VLOOKUP($A736,'2014'!$B$2:$K$157,8,FALSE),0)</f>
        <v>0</v>
      </c>
      <c r="BG736" s="1740">
        <f>IFERROR(VLOOKUP($A736,'2014'!$B$2:$K$157,10,FALSE),0)</f>
        <v>0</v>
      </c>
      <c r="BH736" s="1700">
        <f>IFERROR(VLOOKUP($A736,'2013'!$D$4:$I$249,2,FALSE),0)</f>
        <v>0</v>
      </c>
      <c r="BI736" s="1815">
        <f>IFERROR(VLOOKUP($A736,'2013'!$D$4:$I$249,3,FALSE),0)</f>
        <v>0</v>
      </c>
      <c r="BJ736" s="1815">
        <f>IFERROR(VLOOKUP($A736,'2013'!$D$4:$I$249,4,FALSE),0)</f>
        <v>0</v>
      </c>
      <c r="BK736" s="1815">
        <f>IFERROR(VLOOKUP($A736,'2013'!$D$4:$I$249,5,FALSE),0)</f>
        <v>0</v>
      </c>
      <c r="BL736" s="1740">
        <f>IFERROR(VLOOKUP($A736,'2013'!$D$4:$I$249,6,FALSE),0)</f>
        <v>0</v>
      </c>
      <c r="BM736" s="1737">
        <f>IFERROR(VLOOKUP($A736,'2012'!$D$3:$O$172,2,FALSE),0)</f>
        <v>0</v>
      </c>
      <c r="BN736" s="1815">
        <f>IFERROR(VLOOKUP($A736,'2012'!$D$3:$O$172,3,FALSE),0)</f>
        <v>0</v>
      </c>
      <c r="BO736" s="1743">
        <f>IFERROR(VLOOKUP($A736,'2012'!$D$3:$O$172,4,FALSE),0)</f>
        <v>0</v>
      </c>
      <c r="BP736" s="1700">
        <f>IFERROR(VLOOKUP($A736,'2012'!$D$3:$O$172,5,FALSE),0)</f>
        <v>0</v>
      </c>
      <c r="BQ736" s="1815">
        <f>IFERROR(VLOOKUP($A736,'2012'!$D$3:$O$172,6,FALSE),0)</f>
        <v>0</v>
      </c>
      <c r="BR736" s="1815">
        <f>IFERROR(VLOOKUP($A736,'2012'!$D$3:$O$172,7,FALSE),0)</f>
        <v>0</v>
      </c>
      <c r="BS736" s="1815">
        <f>IFERROR(VLOOKUP($A736,'2012'!$D$3:$O$172,8,FALSE),0)</f>
        <v>0</v>
      </c>
      <c r="BT736" s="1740">
        <f>IFERROR(VLOOKUP($A736,'2012'!$D$3:$O$172,9,FALSE),0)</f>
        <v>0</v>
      </c>
      <c r="BV736" s="1815"/>
      <c r="BX736" s="1700">
        <f>IFERROR(VLOOKUP($A736,'2011'!$D$4:$I$251,2,FALSE),0)</f>
        <v>0</v>
      </c>
      <c r="BY736" s="1815">
        <f>IFERROR(VLOOKUP($A736,'2011'!$D$4:$I$251,3,FALSE),0)</f>
        <v>0</v>
      </c>
      <c r="BZ736" s="1815">
        <f>IFERROR(VLOOKUP($A736,'2011'!$D$4:$I$251,4,FALSE),0)</f>
        <v>0</v>
      </c>
      <c r="CA736" s="1815">
        <f>IFERROR(VLOOKUP($A736,'2011'!$D$4:$I$251,5,FALSE),0)</f>
        <v>0</v>
      </c>
      <c r="CB736" s="1740">
        <f>IFERROR(VLOOKUP($A736,'2011'!$D$4:$I$251,6,FALSE),0)</f>
        <v>0</v>
      </c>
      <c r="CC736" s="1700">
        <f>IFERROR(VLOOKUP($A736,'2010'!$C$3:$H$234,2,FALSE),0)</f>
        <v>0</v>
      </c>
      <c r="CD736" s="1815">
        <f>IFERROR(VLOOKUP($A736,'2010'!$C$3:$H$234,3,FALSE),0)</f>
        <v>0</v>
      </c>
      <c r="CE736" s="1815">
        <f>IFERROR(VLOOKUP($A736,'2010'!$C$3:$H$234,4,FALSE),0)</f>
        <v>0</v>
      </c>
      <c r="CF736" s="1815">
        <f>IFERROR(VLOOKUP($A736,'2010'!$C$3:$H$234,5,FALSE),0)</f>
        <v>0</v>
      </c>
      <c r="CG736" s="1740">
        <f>IFERROR(VLOOKUP($A736,'2010'!$C$3:$H$234,6,FALSE),0)</f>
        <v>0</v>
      </c>
      <c r="CH736" s="1700">
        <f>IFERROR(VLOOKUP($A736,'2009'!$C$3:$H$242,2,FALSE),0)</f>
        <v>0</v>
      </c>
      <c r="CI736" s="1815">
        <f>IFERROR(VLOOKUP($A736,'2009'!$C$3:$H$242,3,FALSE),0)</f>
        <v>0</v>
      </c>
      <c r="CJ736" s="1815">
        <f>IFERROR(VLOOKUP($A736,'2009'!$C$3:$H$242,4,FALSE),0)</f>
        <v>0</v>
      </c>
      <c r="CK736" s="1815">
        <f>IFERROR(VLOOKUP($A736,'2009'!$C$3:$H$242,5,FALSE),0)</f>
        <v>0</v>
      </c>
      <c r="CL736" s="1740">
        <f>IFERROR(VLOOKUP($A736,'2009'!$C$3:$H$242,6,FALSE),0)</f>
        <v>0</v>
      </c>
      <c r="CM736" s="1700">
        <f>IFERROR(VLOOKUP($A736,'2008'!$C$3:$H$229,2,FALSE),0)</f>
        <v>0</v>
      </c>
      <c r="CN736" s="1815">
        <f>IFERROR(VLOOKUP($A736,'2008'!$C$3:$H$229,3,FALSE),0)</f>
        <v>0</v>
      </c>
      <c r="CO736" s="1815">
        <f>IFERROR(VLOOKUP($A736,'2008'!$C$3:$H$229,4,FALSE),0)</f>
        <v>0</v>
      </c>
      <c r="CP736" s="1815">
        <f>IFERROR(VLOOKUP($A736,'2008'!$C$3:$H$229,5,FALSE),0)</f>
        <v>0</v>
      </c>
      <c r="CQ736" s="1740">
        <f>IFERROR(VLOOKUP($A736,'2008'!$C$3:$H$229,6,FALSE),0)</f>
        <v>0</v>
      </c>
      <c r="CR736" s="1700">
        <f>IFERROR(VLOOKUP($A736,'2007'!$C$3:$M$238,7,FALSE),0)</f>
        <v>0</v>
      </c>
      <c r="CS736" s="1815">
        <f>IFERROR(VLOOKUP($A736,'2007'!$C$3:$M$238,8,FALSE),0)</f>
        <v>0</v>
      </c>
      <c r="CT736" s="1815">
        <f>IFERROR(VLOOKUP($A736,'2007'!$C$3:$M$238,9,FALSE),0)</f>
        <v>0</v>
      </c>
      <c r="CU736" s="1815">
        <f>IFERROR(VLOOKUP($A736,'2007'!$C$3:$M$238,10,FALSE),0)</f>
        <v>0</v>
      </c>
      <c r="CV736" s="1740">
        <f>IFERROR(VLOOKUP($A736,'2007'!$C$3:$M$238,11,FALSE),0)</f>
        <v>0</v>
      </c>
      <c r="CW736" s="1700">
        <f>IFERROR(VLOOKUP($A736,'2006'!$A$2:$F$200,2,FALSE),0)</f>
        <v>0</v>
      </c>
      <c r="CX736" s="1815">
        <f>IFERROR(VLOOKUP($A736,'2006'!$A$2:$F$200,4,FALSE),0)</f>
        <v>0</v>
      </c>
      <c r="CY736" s="1815">
        <f>IFERROR(VLOOKUP($A736,'2006'!$A$2:$F$200,5,FALSE),0)</f>
        <v>0</v>
      </c>
      <c r="CZ736" s="1740">
        <f>IFERROR(VLOOKUP($A736,'2006'!$A$2:$F$200,6,FALSE),0)</f>
        <v>0</v>
      </c>
      <c r="DA736" s="1700">
        <f>IFERROR(VLOOKUP($A736,'2005'!$C$3:$M$205,8,FALSE),0)</f>
        <v>0</v>
      </c>
      <c r="DB736" s="1815">
        <f>IFERROR(VLOOKUP($A736,'2005'!$C$3:$M$205,9,FALSE),0)</f>
        <v>0</v>
      </c>
      <c r="DC736" s="1815">
        <f>IFERROR(VLOOKUP($A736,'2005'!$C$3:$M$205,10,FALSE),0)</f>
        <v>0</v>
      </c>
      <c r="DD736" s="1740">
        <f>IFERROR(VLOOKUP($A736,'2005'!$C$3:$M$205,11,FALSE),0)</f>
        <v>0</v>
      </c>
      <c r="DE736" s="1700">
        <f>IFERROR(VLOOKUP($A736,'2004'!$C$3:$M$213,8,FALSE),0)</f>
        <v>0</v>
      </c>
      <c r="DF736" s="1815">
        <f>IFERROR(VLOOKUP($A736,'2004'!$C$3:$M$213,9,FALSE),0)</f>
        <v>0</v>
      </c>
      <c r="DG736" s="1815">
        <f>IFERROR(VLOOKUP($A736,'2004'!$C$3:$M$213,10,FALSE),0)</f>
        <v>0</v>
      </c>
      <c r="DH736" s="1740">
        <f>IFERROR(VLOOKUP($A736,'2004'!$C$3:$M$213,11,FALSE),0)</f>
        <v>0</v>
      </c>
      <c r="DI736" s="1700">
        <f>IFERROR(VLOOKUP($A736,'2003'!$C$3:$Q$214,12,FALSE),0)</f>
        <v>0</v>
      </c>
      <c r="DJ736" s="1815">
        <f>IFERROR(VLOOKUP($A736,'2003'!$C$3:$Q$214,13,FALSE),0)</f>
        <v>0</v>
      </c>
      <c r="DK736" s="1815">
        <f>IFERROR(VLOOKUP($A736,'2003'!$C$3:$Q$214,14,FALSE),0)</f>
        <v>0</v>
      </c>
      <c r="DL736" s="1740">
        <f>IFERROR(VLOOKUP($A736,'2003'!$C$3:$Q$214,15,FALSE),0)</f>
        <v>0</v>
      </c>
      <c r="DM736" s="1700">
        <f>IFERROR(VLOOKUP($A736,'2002'!$D$3:$R$214,12,FALSE),0)</f>
        <v>0</v>
      </c>
      <c r="DN736" s="1815">
        <f>IFERROR(VLOOKUP($A736,'2002'!$D$3:$R$214,13,FALSE),0)</f>
        <v>0</v>
      </c>
      <c r="DO736" s="1815">
        <f>IFERROR(VLOOKUP($A736,'2002'!$D$3:$R$214,14,FALSE),0)</f>
        <v>0</v>
      </c>
      <c r="DP736" s="1788">
        <f>IFERROR(VLOOKUP($A736,'2002'!$D$3:$R$214,15,FALSE),0)</f>
        <v>0</v>
      </c>
      <c r="DQ736" s="1700">
        <f>IFERROR(VLOOKUP($A736,'Pre 2002'!$C$3:$CK$382,84,FALSE),0)</f>
        <v>182</v>
      </c>
      <c r="DR736" s="1815">
        <f>IFERROR(VLOOKUP($A736,'Pre 2002'!$C$3:$CK$382,85,FALSE),0)</f>
        <v>71</v>
      </c>
      <c r="DS736" s="1815">
        <f>IFERROR(VLOOKUP($A736,'Pre 2002'!$C$3:$CK$382,86,FALSE),0)</f>
        <v>0</v>
      </c>
      <c r="DT736" s="1790">
        <f>IFERROR(VLOOKUP($A736,'Pre 2002'!$C$3:$CK$382,87,FALSE),0)</f>
        <v>0.39010989010989011</v>
      </c>
      <c r="DU736" s="1741">
        <f>IFERROR(VLOOKUP(A736,'Pre 2002'!$C$3:$CG$382,83,FALSE),0)</f>
        <v>7</v>
      </c>
    </row>
    <row r="737" spans="1:125">
      <c r="A737" s="1442" t="s">
        <v>2229</v>
      </c>
      <c r="B737" s="1562">
        <f t="shared" si="279"/>
        <v>36</v>
      </c>
      <c r="C737" s="1562">
        <f t="shared" si="280"/>
        <v>14</v>
      </c>
      <c r="D737" s="1562">
        <f t="shared" si="281"/>
        <v>0</v>
      </c>
      <c r="E737" s="1563">
        <f t="shared" si="282"/>
        <v>0.3888888888888889</v>
      </c>
      <c r="F737" s="1786">
        <f t="shared" si="283"/>
        <v>1</v>
      </c>
      <c r="G737" s="1595">
        <v>2017</v>
      </c>
      <c r="H737" s="1751"/>
      <c r="I737" s="1751"/>
      <c r="J737" s="1751"/>
      <c r="K737" s="1751"/>
      <c r="L737" s="1751"/>
      <c r="O737" s="1700">
        <f>IFERROR(VLOOKUP($A737,'2022'!$B$2:$K$174,3,FALSE),0)</f>
        <v>0</v>
      </c>
      <c r="P737" s="1858">
        <f>IFERROR(VLOOKUP($A737,'2022'!$B$2:$K$174,4,FALSE),0)</f>
        <v>0</v>
      </c>
      <c r="Q737" s="1858">
        <f>IFERROR(VLOOKUP($A737,'2022'!$B$2:$K$174,5,FALSE),0)</f>
        <v>0</v>
      </c>
      <c r="R737" s="1858">
        <f>IFERROR(VLOOKUP($A737,'2022'!$B$2:$K$174,8,FALSE),0)</f>
        <v>0</v>
      </c>
      <c r="S737" s="1740">
        <f>IFERROR(VLOOKUP($A737,'2022'!$B$2:$K$174,10,FALSE),0)</f>
        <v>0</v>
      </c>
      <c r="T737" s="1700">
        <f>IFERROR(VLOOKUP($A737,'2021'!$B$2:$K$174,3,FALSE),0)</f>
        <v>0</v>
      </c>
      <c r="U737" s="1843">
        <f>IFERROR(VLOOKUP($A737,'2021'!$B$2:$K$174,4,FALSE),0)</f>
        <v>0</v>
      </c>
      <c r="V737" s="1843">
        <f>IFERROR(VLOOKUP($A737,'2021'!$B$2:$K$174,5,FALSE),0)</f>
        <v>0</v>
      </c>
      <c r="W737" s="1843">
        <f>IFERROR(VLOOKUP($A737,'2021'!$B$2:$K$174,8,FALSE),0)</f>
        <v>0</v>
      </c>
      <c r="X737" s="1740">
        <f>IFERROR(VLOOKUP($A737,'2021'!$B$2:$K$174,10,FALSE),0)</f>
        <v>0</v>
      </c>
      <c r="Y737" s="1700">
        <f>IFERROR(VLOOKUP($A737,'2020'!$B$2:$K$170,3,FALSE),0)</f>
        <v>0</v>
      </c>
      <c r="Z737" s="1829">
        <f>IFERROR(VLOOKUP($A737,'2020'!$B$2:$K$170,4,FALSE),0)</f>
        <v>0</v>
      </c>
      <c r="AA737" s="1829">
        <f>IFERROR(VLOOKUP($A737,'2020'!$B$2:$K$170,5,FALSE),0)</f>
        <v>0</v>
      </c>
      <c r="AB737" s="1829">
        <f>IFERROR(VLOOKUP($A737,'2020'!$B$2:$K$170,8,FALSE),0)</f>
        <v>0</v>
      </c>
      <c r="AC737" s="1740">
        <f>IFERROR(VLOOKUP($A737,'2020'!$B$2:$K$170,10,FALSE),0)</f>
        <v>0</v>
      </c>
      <c r="AD737" s="1700">
        <f>IFERROR(VLOOKUP($A737,'2019'!$B$2:$K$170,3,FALSE),0)</f>
        <v>0</v>
      </c>
      <c r="AE737" s="1823">
        <f>IFERROR(VLOOKUP($A737,'2019'!$B$2:$K$170,4,FALSE),0)</f>
        <v>0</v>
      </c>
      <c r="AF737" s="1823">
        <f>IFERROR(VLOOKUP($A737,'2019'!$B$2:$K$170,5,FALSE),0)</f>
        <v>0</v>
      </c>
      <c r="AG737" s="1823">
        <f>IFERROR(VLOOKUP($A737,'2019'!$B$2:$K$170,8,FALSE),0)</f>
        <v>0</v>
      </c>
      <c r="AH737" s="1740">
        <f>IFERROR(VLOOKUP($A737,'2019'!$B$2:$K$170,10,FALSE),0)</f>
        <v>0</v>
      </c>
      <c r="AI737" s="1700">
        <f>IFERROR(VLOOKUP($A737,'2018'!$B$2:$K$170,3,FALSE),0)</f>
        <v>0</v>
      </c>
      <c r="AJ737" s="1821">
        <f>IFERROR(VLOOKUP($A737,'2018'!$B$2:$K$170,4,FALSE),0)</f>
        <v>0</v>
      </c>
      <c r="AK737" s="1821">
        <f>IFERROR(VLOOKUP($A737,'2018'!$B$2:$K$170,5,FALSE),0)</f>
        <v>0</v>
      </c>
      <c r="AL737" s="1821">
        <f>IFERROR(VLOOKUP($A737,'2018'!$B$2:$K$170,8,FALSE),0)</f>
        <v>0</v>
      </c>
      <c r="AM737" s="1740">
        <f>IFERROR(VLOOKUP($A737,'2018'!$B$2:$K$170,10,FALSE),0)</f>
        <v>0</v>
      </c>
      <c r="AN737" s="1700">
        <f>IFERROR(VLOOKUP($A737,'2017'!$B$2:$J$163,2,FALSE),0)</f>
        <v>36</v>
      </c>
      <c r="AO737" s="1815">
        <f>IFERROR(VLOOKUP($A737,'2017'!$B$2:$J$163,3,FALSE),0)</f>
        <v>7</v>
      </c>
      <c r="AP737" s="1815">
        <f>IFERROR(VLOOKUP($A737,'2017'!$B$2:$J$163,4,FALSE),0)</f>
        <v>14</v>
      </c>
      <c r="AQ737" s="1815">
        <f>IFERROR(VLOOKUP($A737,'2017'!$B$2:$J$163,7,FALSE),0)</f>
        <v>0</v>
      </c>
      <c r="AR737" s="1740">
        <f>IFERROR(VLOOKUP($A737,'2017'!$B$2:$J$163,9,FALSE),0)</f>
        <v>0.3888888888888889</v>
      </c>
      <c r="AS737" s="1700">
        <f>IFERROR(VLOOKUP($A737,'2016'!$B$2:$K$165,3,FALSE),0)</f>
        <v>0</v>
      </c>
      <c r="AT737" s="1815">
        <f>IFERROR(VLOOKUP($A737,'2016'!$B$2:$K$165,4,FALSE),0)</f>
        <v>0</v>
      </c>
      <c r="AU737" s="1815">
        <f>IFERROR(VLOOKUP($A737,'2016'!$B$2:$K$165,5,FALSE),0)</f>
        <v>0</v>
      </c>
      <c r="AV737" s="1815">
        <f>IFERROR(VLOOKUP($A737,'2016'!$B$2:$K$165,8,FALSE),0)</f>
        <v>0</v>
      </c>
      <c r="AW737" s="1740">
        <f>IFERROR(VLOOKUP($A737,'2016'!$B$2:$K$165,10,FALSE),0)</f>
        <v>0</v>
      </c>
      <c r="AX737" s="1700">
        <f>IFERROR(VLOOKUP($A737,'2015'!$B$2:$K$165,3,FALSE),0)</f>
        <v>0</v>
      </c>
      <c r="AY737" s="1815">
        <f>IFERROR(VLOOKUP($A737,'2015'!$B$2:$K$165,4,FALSE),0)</f>
        <v>0</v>
      </c>
      <c r="AZ737" s="1815">
        <f>IFERROR(VLOOKUP($A737,'2015'!$B$2:$K$165,5,FALSE),0)</f>
        <v>0</v>
      </c>
      <c r="BA737" s="1815">
        <f>IFERROR(VLOOKUP($A737,'2015'!$B$2:$K$165,8,FALSE),0)</f>
        <v>0</v>
      </c>
      <c r="BB737" s="1740">
        <f>IFERROR(VLOOKUP($A737,'2015'!$B$2:$K$165,10,FALSE),0)</f>
        <v>0</v>
      </c>
      <c r="BC737" s="1700">
        <f>IFERROR(VLOOKUP($A737,'2014'!$B$2:$K$157,3,FALSE),0)</f>
        <v>0</v>
      </c>
      <c r="BD737" s="1815">
        <f>IFERROR(VLOOKUP($A737,'2014'!$B$2:$K$157,4,FALSE),0)</f>
        <v>0</v>
      </c>
      <c r="BE737" s="1815">
        <f>IFERROR(VLOOKUP($A737,'2014'!$B$2:$K$157,5,FALSE),0)</f>
        <v>0</v>
      </c>
      <c r="BF737" s="1815">
        <f>IFERROR(VLOOKUP($A737,'2014'!$B$2:$K$157,8,FALSE),0)</f>
        <v>0</v>
      </c>
      <c r="BG737" s="1740">
        <f>IFERROR(VLOOKUP($A737,'2014'!$B$2:$K$157,10,FALSE),0)</f>
        <v>0</v>
      </c>
      <c r="BH737" s="1700">
        <f>IFERROR(VLOOKUP($A737,'2013'!$D$4:$I$249,2,FALSE),0)</f>
        <v>0</v>
      </c>
      <c r="BI737" s="1815">
        <f>IFERROR(VLOOKUP($A737,'2013'!$D$4:$I$249,3,FALSE),0)</f>
        <v>0</v>
      </c>
      <c r="BJ737" s="1815">
        <f>IFERROR(VLOOKUP($A737,'2013'!$D$4:$I$249,4,FALSE),0)</f>
        <v>0</v>
      </c>
      <c r="BK737" s="1815">
        <f>IFERROR(VLOOKUP($A737,'2013'!$D$4:$I$249,5,FALSE),0)</f>
        <v>0</v>
      </c>
      <c r="BL737" s="1740">
        <f>IFERROR(VLOOKUP($A737,'2013'!$D$4:$I$249,6,FALSE),0)</f>
        <v>0</v>
      </c>
      <c r="BM737" s="1737">
        <f>IFERROR(VLOOKUP($A737,'2012'!$D$3:$O$172,2,FALSE),0)</f>
        <v>0</v>
      </c>
      <c r="BN737" s="1815">
        <f>IFERROR(VLOOKUP($A737,'2012'!$D$3:$O$172,3,FALSE),0)</f>
        <v>0</v>
      </c>
      <c r="BO737" s="1743">
        <f>IFERROR(VLOOKUP($A737,'2012'!$D$3:$O$172,4,FALSE),0)</f>
        <v>0</v>
      </c>
      <c r="BP737" s="1700">
        <f>IFERROR(VLOOKUP($A737,'2012'!$D$3:$O$172,5,FALSE),0)</f>
        <v>0</v>
      </c>
      <c r="BQ737" s="1815">
        <f>IFERROR(VLOOKUP($A737,'2012'!$D$3:$O$172,6,FALSE),0)</f>
        <v>0</v>
      </c>
      <c r="BR737" s="1815">
        <f>IFERROR(VLOOKUP($A737,'2012'!$D$3:$O$172,7,FALSE),0)</f>
        <v>0</v>
      </c>
      <c r="BS737" s="1815">
        <f>IFERROR(VLOOKUP($A737,'2012'!$D$3:$O$172,8,FALSE),0)</f>
        <v>0</v>
      </c>
      <c r="BT737" s="1740">
        <f>IFERROR(VLOOKUP($A737,'2012'!$D$3:$O$172,9,FALSE),0)</f>
        <v>0</v>
      </c>
      <c r="BV737" s="1815"/>
      <c r="BX737" s="1700">
        <f>IFERROR(VLOOKUP($A737,'2011'!$D$4:$I$251,2,FALSE),0)</f>
        <v>0</v>
      </c>
      <c r="BY737" s="1815">
        <f>IFERROR(VLOOKUP($A737,'2011'!$D$4:$I$251,3,FALSE),0)</f>
        <v>0</v>
      </c>
      <c r="BZ737" s="1815">
        <f>IFERROR(VLOOKUP($A737,'2011'!$D$4:$I$251,4,FALSE),0)</f>
        <v>0</v>
      </c>
      <c r="CA737" s="1815">
        <f>IFERROR(VLOOKUP($A737,'2011'!$D$4:$I$251,5,FALSE),0)</f>
        <v>0</v>
      </c>
      <c r="CB737" s="1740">
        <f>IFERROR(VLOOKUP($A737,'2011'!$D$4:$I$251,6,FALSE),0)</f>
        <v>0</v>
      </c>
      <c r="CC737" s="1700">
        <f>IFERROR(VLOOKUP($A737,'2010'!$C$3:$H$234,2,FALSE),0)</f>
        <v>0</v>
      </c>
      <c r="CD737" s="1815">
        <f>IFERROR(VLOOKUP($A737,'2010'!$C$3:$H$234,3,FALSE),0)</f>
        <v>0</v>
      </c>
      <c r="CE737" s="1815">
        <f>IFERROR(VLOOKUP($A737,'2010'!$C$3:$H$234,4,FALSE),0)</f>
        <v>0</v>
      </c>
      <c r="CF737" s="1815">
        <f>IFERROR(VLOOKUP($A737,'2010'!$C$3:$H$234,5,FALSE),0)</f>
        <v>0</v>
      </c>
      <c r="CG737" s="1740">
        <f>IFERROR(VLOOKUP($A737,'2010'!$C$3:$H$234,6,FALSE),0)</f>
        <v>0</v>
      </c>
      <c r="CH737" s="1700">
        <f>IFERROR(VLOOKUP($A737,'2009'!$C$3:$H$242,2,FALSE),0)</f>
        <v>0</v>
      </c>
      <c r="CI737" s="1815">
        <f>IFERROR(VLOOKUP($A737,'2009'!$C$3:$H$242,3,FALSE),0)</f>
        <v>0</v>
      </c>
      <c r="CJ737" s="1815">
        <f>IFERROR(VLOOKUP($A737,'2009'!$C$3:$H$242,4,FALSE),0)</f>
        <v>0</v>
      </c>
      <c r="CK737" s="1815">
        <f>IFERROR(VLOOKUP($A737,'2009'!$C$3:$H$242,5,FALSE),0)</f>
        <v>0</v>
      </c>
      <c r="CL737" s="1740">
        <f>IFERROR(VLOOKUP($A737,'2009'!$C$3:$H$242,6,FALSE),0)</f>
        <v>0</v>
      </c>
      <c r="CM737" s="1700">
        <f>IFERROR(VLOOKUP($A737,'2008'!$C$3:$H$229,2,FALSE),0)</f>
        <v>0</v>
      </c>
      <c r="CN737" s="1815">
        <f>IFERROR(VLOOKUP($A737,'2008'!$C$3:$H$229,3,FALSE),0)</f>
        <v>0</v>
      </c>
      <c r="CO737" s="1815">
        <f>IFERROR(VLOOKUP($A737,'2008'!$C$3:$H$229,4,FALSE),0)</f>
        <v>0</v>
      </c>
      <c r="CP737" s="1815">
        <f>IFERROR(VLOOKUP($A737,'2008'!$C$3:$H$229,5,FALSE),0)</f>
        <v>0</v>
      </c>
      <c r="CQ737" s="1740">
        <f>IFERROR(VLOOKUP($A737,'2008'!$C$3:$H$229,6,FALSE),0)</f>
        <v>0</v>
      </c>
      <c r="CR737" s="1700">
        <f>IFERROR(VLOOKUP($A737,'2007'!$C$3:$M$238,7,FALSE),0)</f>
        <v>0</v>
      </c>
      <c r="CS737" s="1815">
        <f>IFERROR(VLOOKUP($A737,'2007'!$C$3:$M$238,8,FALSE),0)</f>
        <v>0</v>
      </c>
      <c r="CT737" s="1815">
        <f>IFERROR(VLOOKUP($A737,'2007'!$C$3:$M$238,9,FALSE),0)</f>
        <v>0</v>
      </c>
      <c r="CU737" s="1815">
        <f>IFERROR(VLOOKUP($A737,'2007'!$C$3:$M$238,10,FALSE),0)</f>
        <v>0</v>
      </c>
      <c r="CV737" s="1740">
        <f>IFERROR(VLOOKUP($A737,'2007'!$C$3:$M$238,11,FALSE),0)</f>
        <v>0</v>
      </c>
      <c r="CW737" s="1700">
        <f>IFERROR(VLOOKUP($A737,'2006'!$A$2:$F$200,2,FALSE),0)</f>
        <v>0</v>
      </c>
      <c r="CX737" s="1815">
        <f>IFERROR(VLOOKUP($A737,'2006'!$A$2:$F$200,4,FALSE),0)</f>
        <v>0</v>
      </c>
      <c r="CY737" s="1815">
        <f>IFERROR(VLOOKUP($A737,'2006'!$A$2:$F$200,5,FALSE),0)</f>
        <v>0</v>
      </c>
      <c r="CZ737" s="1740">
        <f>IFERROR(VLOOKUP($A737,'2006'!$A$2:$F$200,6,FALSE),0)</f>
        <v>0</v>
      </c>
      <c r="DA737" s="1700">
        <f>IFERROR(VLOOKUP($A737,'2005'!$C$3:$M$205,8,FALSE),0)</f>
        <v>0</v>
      </c>
      <c r="DB737" s="1815">
        <f>IFERROR(VLOOKUP($A737,'2005'!$C$3:$M$205,9,FALSE),0)</f>
        <v>0</v>
      </c>
      <c r="DC737" s="1815">
        <f>IFERROR(VLOOKUP($A737,'2005'!$C$3:$M$205,10,FALSE),0)</f>
        <v>0</v>
      </c>
      <c r="DD737" s="1740">
        <f>IFERROR(VLOOKUP($A737,'2005'!$C$3:$M$205,11,FALSE),0)</f>
        <v>0</v>
      </c>
      <c r="DE737" s="1700">
        <f>IFERROR(VLOOKUP($A737,'2004'!$C$3:$M$213,8,FALSE),0)</f>
        <v>0</v>
      </c>
      <c r="DF737" s="1815">
        <f>IFERROR(VLOOKUP($A737,'2004'!$C$3:$M$213,9,FALSE),0)</f>
        <v>0</v>
      </c>
      <c r="DG737" s="1815">
        <f>IFERROR(VLOOKUP($A737,'2004'!$C$3:$M$213,10,FALSE),0)</f>
        <v>0</v>
      </c>
      <c r="DH737" s="1740">
        <f>IFERROR(VLOOKUP($A737,'2004'!$C$3:$M$213,11,FALSE),0)</f>
        <v>0</v>
      </c>
      <c r="DI737" s="1700">
        <f>IFERROR(VLOOKUP($A737,'2003'!$C$3:$Q$214,12,FALSE),0)</f>
        <v>0</v>
      </c>
      <c r="DJ737" s="1815">
        <f>IFERROR(VLOOKUP($A737,'2003'!$C$3:$Q$214,13,FALSE),0)</f>
        <v>0</v>
      </c>
      <c r="DK737" s="1815">
        <f>IFERROR(VLOOKUP($A737,'2003'!$C$3:$Q$214,14,FALSE),0)</f>
        <v>0</v>
      </c>
      <c r="DL737" s="1740">
        <f>IFERROR(VLOOKUP($A737,'2003'!$C$3:$Q$214,15,FALSE),0)</f>
        <v>0</v>
      </c>
      <c r="DM737" s="1700">
        <f>IFERROR(VLOOKUP($A737,'2002'!$D$3:$R$214,12,FALSE),0)</f>
        <v>0</v>
      </c>
      <c r="DN737" s="1815">
        <f>IFERROR(VLOOKUP($A737,'2002'!$D$3:$R$214,13,FALSE),0)</f>
        <v>0</v>
      </c>
      <c r="DO737" s="1815">
        <f>IFERROR(VLOOKUP($A737,'2002'!$D$3:$R$214,14,FALSE),0)</f>
        <v>0</v>
      </c>
      <c r="DP737" s="1788">
        <f>IFERROR(VLOOKUP($A737,'2002'!$D$3:$R$214,15,FALSE),0)</f>
        <v>0</v>
      </c>
      <c r="DQ737" s="1700">
        <f>IFERROR(VLOOKUP($A737,'Pre 2002'!$C$3:$CK$382,84,FALSE),0)</f>
        <v>0</v>
      </c>
      <c r="DR737" s="1815">
        <f>IFERROR(VLOOKUP($A737,'Pre 2002'!$C$3:$CK$382,85,FALSE),0)</f>
        <v>0</v>
      </c>
      <c r="DS737" s="1815">
        <f>IFERROR(VLOOKUP($A737,'Pre 2002'!$C$3:$CK$382,86,FALSE),0)</f>
        <v>0</v>
      </c>
      <c r="DT737" s="1790">
        <f>IFERROR(VLOOKUP($A737,'Pre 2002'!$C$3:$CK$382,87,FALSE),0)</f>
        <v>0</v>
      </c>
      <c r="DU737" s="1741">
        <f>IFERROR(VLOOKUP(A737,'Pre 2002'!$C$3:$CG$382,83,FALSE),0)</f>
        <v>0</v>
      </c>
    </row>
    <row r="738" spans="1:125">
      <c r="A738" s="1442" t="s">
        <v>2350</v>
      </c>
      <c r="B738" s="1562">
        <f t="shared" si="279"/>
        <v>83</v>
      </c>
      <c r="C738" s="1562">
        <f t="shared" si="280"/>
        <v>32</v>
      </c>
      <c r="D738" s="1562">
        <f t="shared" si="281"/>
        <v>0</v>
      </c>
      <c r="E738" s="1563">
        <f t="shared" si="282"/>
        <v>0.38554216867469882</v>
      </c>
      <c r="F738" s="1786">
        <f t="shared" si="283"/>
        <v>2</v>
      </c>
      <c r="G738" s="1595">
        <v>2021</v>
      </c>
      <c r="H738" s="1752">
        <f>IF(BC738&gt;0,1,0)+IF(BH738&gt;0,1,0)+IF(BP738&gt;0,1,0)+IF(BX738&gt;0,1,0)+IF(CC738&gt;0,1,0)+IF(CH738&gt;0,1,0)+IF(CM738&gt;0,1,0)+IF(CR738&gt;0,1,0)+IF(CW738&gt;0,1,0)+IF(DA738&gt;0,1,0)+IF(DE738&gt;0,1,0)+IF(DI738&gt;0,1,0)+IF(DM738&gt;0,1,0)+DU738</f>
        <v>0</v>
      </c>
      <c r="I738" s="1751">
        <f>SUM(BC738,BH738,BP738,BX738,CC738,CH738,CM738,CR738,CW738,DA738,DE738,DI738,DM738,DQ738)</f>
        <v>0</v>
      </c>
      <c r="J738" s="1751">
        <f t="shared" ref="J738:K741" si="288">SUM(BE738,BJ738,BR738,BZ738,CE738,CJ738,CO738,CT738,CX738,DB738,DF738,DJ738,DN738,DR738)</f>
        <v>0</v>
      </c>
      <c r="K738" s="1751">
        <f t="shared" si="288"/>
        <v>0</v>
      </c>
      <c r="L738" s="1818">
        <f>IF(I738=0,0,J738/I738)</f>
        <v>0</v>
      </c>
      <c r="O738" s="1700">
        <f>IFERROR(VLOOKUP($A738,'2022'!$B$2:$K$174,3,FALSE),0)</f>
        <v>41</v>
      </c>
      <c r="P738" s="1858">
        <f>IFERROR(VLOOKUP($A738,'2022'!$B$2:$K$174,4,FALSE),0)</f>
        <v>10</v>
      </c>
      <c r="Q738" s="1858">
        <f>IFERROR(VLOOKUP($A738,'2022'!$B$2:$K$174,5,FALSE),0)</f>
        <v>11</v>
      </c>
      <c r="R738" s="1858">
        <f>IFERROR(VLOOKUP($A738,'2022'!$B$2:$K$174,8,FALSE),0)</f>
        <v>0</v>
      </c>
      <c r="S738" s="1740">
        <f>IFERROR(VLOOKUP($A738,'2022'!$B$2:$K$174,10,FALSE),0)</f>
        <v>0.26800000000000002</v>
      </c>
      <c r="T738" s="1700">
        <f>IFERROR(VLOOKUP($A738,'2021'!$B$2:$K$174,3,FALSE),0)</f>
        <v>42</v>
      </c>
      <c r="U738" s="1843">
        <f>IFERROR(VLOOKUP($A738,'2021'!$B$2:$K$174,4,FALSE),0)</f>
        <v>11</v>
      </c>
      <c r="V738" s="1843">
        <f>IFERROR(VLOOKUP($A738,'2021'!$B$2:$K$174,5,FALSE),0)</f>
        <v>21</v>
      </c>
      <c r="W738" s="1843">
        <f>IFERROR(VLOOKUP($A738,'2021'!$B$2:$K$174,8,FALSE),0)</f>
        <v>0</v>
      </c>
      <c r="X738" s="1740">
        <f>IFERROR(VLOOKUP($A738,'2021'!$B$2:$K$174,10,FALSE),0)</f>
        <v>0.5</v>
      </c>
      <c r="Y738" s="1700">
        <f>IFERROR(VLOOKUP($A738,'2020'!$B$2:$K$170,3,FALSE),0)</f>
        <v>0</v>
      </c>
      <c r="Z738" s="1829">
        <f>IFERROR(VLOOKUP($A738,'2020'!$B$2:$K$170,4,FALSE),0)</f>
        <v>0</v>
      </c>
      <c r="AA738" s="1829">
        <f>IFERROR(VLOOKUP($A738,'2020'!$B$2:$K$170,5,FALSE),0)</f>
        <v>0</v>
      </c>
      <c r="AB738" s="1829">
        <f>IFERROR(VLOOKUP($A738,'2020'!$B$2:$K$170,8,FALSE),0)</f>
        <v>0</v>
      </c>
      <c r="AC738" s="1740">
        <f>IFERROR(VLOOKUP($A738,'2020'!$B$2:$K$170,10,FALSE),0)</f>
        <v>0</v>
      </c>
      <c r="AD738" s="1700">
        <f>IFERROR(VLOOKUP($A738,'2019'!$B$2:$K$170,3,FALSE),0)</f>
        <v>0</v>
      </c>
      <c r="AE738" s="1823">
        <f>IFERROR(VLOOKUP($A738,'2019'!$B$2:$K$170,4,FALSE),0)</f>
        <v>0</v>
      </c>
      <c r="AF738" s="1823">
        <f>IFERROR(VLOOKUP($A738,'2019'!$B$2:$K$170,5,FALSE),0)</f>
        <v>0</v>
      </c>
      <c r="AG738" s="1823">
        <f>IFERROR(VLOOKUP($A738,'2019'!$B$2:$K$170,8,FALSE),0)</f>
        <v>0</v>
      </c>
      <c r="AH738" s="1740">
        <f>IFERROR(VLOOKUP($A738,'2019'!$B$2:$K$170,10,FALSE),0)</f>
        <v>0</v>
      </c>
      <c r="AI738" s="1700">
        <f>IFERROR(VLOOKUP($A738,'2018'!$B$2:$K$170,3,FALSE),0)</f>
        <v>0</v>
      </c>
      <c r="AJ738" s="1821">
        <f>IFERROR(VLOOKUP($A738,'2018'!$B$2:$K$170,4,FALSE),0)</f>
        <v>0</v>
      </c>
      <c r="AK738" s="1821">
        <f>IFERROR(VLOOKUP($A738,'2018'!$B$2:$K$170,5,FALSE),0)</f>
        <v>0</v>
      </c>
      <c r="AL738" s="1821">
        <f>IFERROR(VLOOKUP($A738,'2018'!$B$2:$K$170,8,FALSE),0)</f>
        <v>0</v>
      </c>
      <c r="AM738" s="1740">
        <f>IFERROR(VLOOKUP($A738,'2018'!$B$2:$K$170,10,FALSE),0)</f>
        <v>0</v>
      </c>
      <c r="AN738" s="1700">
        <f>IFERROR(VLOOKUP($A738,'2017'!$B$2:$J$163,2,FALSE),0)</f>
        <v>0</v>
      </c>
      <c r="AO738" s="1815">
        <f>IFERROR(VLOOKUP($A738,'2017'!$B$2:$J$163,3,FALSE),0)</f>
        <v>0</v>
      </c>
      <c r="AP738" s="1815">
        <f>IFERROR(VLOOKUP($A738,'2017'!$B$2:$J$163,4,FALSE),0)</f>
        <v>0</v>
      </c>
      <c r="AQ738" s="1815">
        <f>IFERROR(VLOOKUP($A738,'2017'!$B$2:$J$163,7,FALSE),0)</f>
        <v>0</v>
      </c>
      <c r="AR738" s="1740">
        <f>IFERROR(VLOOKUP($A738,'2017'!$B$2:$J$163,9,FALSE),0)</f>
        <v>0</v>
      </c>
      <c r="AS738" s="1700">
        <f>IFERROR(VLOOKUP($A738,'2016'!$B$2:$K$165,3,FALSE),0)</f>
        <v>0</v>
      </c>
      <c r="AT738" s="1815">
        <f>IFERROR(VLOOKUP($A738,'2016'!$B$2:$K$165,4,FALSE),0)</f>
        <v>0</v>
      </c>
      <c r="AU738" s="1815">
        <f>IFERROR(VLOOKUP($A738,'2016'!$B$2:$K$165,5,FALSE),0)</f>
        <v>0</v>
      </c>
      <c r="AV738" s="1815">
        <f>IFERROR(VLOOKUP($A738,'2016'!$B$2:$K$165,8,FALSE),0)</f>
        <v>0</v>
      </c>
      <c r="AW738" s="1740">
        <f>IFERROR(VLOOKUP($A738,'2016'!$B$2:$K$165,10,FALSE),0)</f>
        <v>0</v>
      </c>
      <c r="AX738" s="1700">
        <f>IFERROR(VLOOKUP($A738,'2015'!$B$2:$K$165,3,FALSE),0)</f>
        <v>0</v>
      </c>
      <c r="AY738" s="1815">
        <f>IFERROR(VLOOKUP($A738,'2015'!$B$2:$K$165,4,FALSE),0)</f>
        <v>0</v>
      </c>
      <c r="AZ738" s="1815">
        <f>IFERROR(VLOOKUP($A738,'2015'!$B$2:$K$165,5,FALSE),0)</f>
        <v>0</v>
      </c>
      <c r="BA738" s="1815">
        <f>IFERROR(VLOOKUP($A738,'2015'!$B$2:$K$165,8,FALSE),0)</f>
        <v>0</v>
      </c>
      <c r="BB738" s="1740">
        <f>IFERROR(VLOOKUP($A738,'2015'!$B$2:$K$165,10,FALSE),0)</f>
        <v>0</v>
      </c>
      <c r="BC738" s="1700">
        <f>IFERROR(VLOOKUP($A738,'2014'!$B$2:$K$157,3,FALSE),0)</f>
        <v>0</v>
      </c>
      <c r="BD738" s="1815">
        <f>IFERROR(VLOOKUP($A738,'2014'!$B$2:$K$157,4,FALSE),0)</f>
        <v>0</v>
      </c>
      <c r="BE738" s="1815">
        <f>IFERROR(VLOOKUP($A738,'2014'!$B$2:$K$157,5,FALSE),0)</f>
        <v>0</v>
      </c>
      <c r="BF738" s="1815">
        <f>IFERROR(VLOOKUP($A738,'2014'!$B$2:$K$157,8,FALSE),0)</f>
        <v>0</v>
      </c>
      <c r="BG738" s="1740">
        <f>IFERROR(VLOOKUP($A738,'2014'!$B$2:$K$157,10,FALSE),0)</f>
        <v>0</v>
      </c>
      <c r="BH738" s="1700">
        <f>IFERROR(VLOOKUP($A738,'2013'!$D$4:$I$249,2,FALSE),0)</f>
        <v>0</v>
      </c>
      <c r="BI738" s="1815">
        <f>IFERROR(VLOOKUP($A738,'2013'!$D$4:$I$249,3,FALSE),0)</f>
        <v>0</v>
      </c>
      <c r="BJ738" s="1815">
        <f>IFERROR(VLOOKUP($A738,'2013'!$D$4:$I$249,4,FALSE),0)</f>
        <v>0</v>
      </c>
      <c r="BK738" s="1815">
        <f>IFERROR(VLOOKUP($A738,'2013'!$D$4:$I$249,5,FALSE),0)</f>
        <v>0</v>
      </c>
      <c r="BL738" s="1740">
        <f>IFERROR(VLOOKUP($A738,'2013'!$D$4:$I$249,6,FALSE),0)</f>
        <v>0</v>
      </c>
      <c r="BM738" s="1737">
        <f>IFERROR(VLOOKUP($A738,'2012'!$D$3:$O$172,2,FALSE),0)</f>
        <v>0</v>
      </c>
      <c r="BN738" s="1815">
        <f>IFERROR(VLOOKUP($A738,'2012'!$D$3:$O$172,3,FALSE),0)</f>
        <v>0</v>
      </c>
      <c r="BO738" s="1743">
        <f>IFERROR(VLOOKUP($A738,'2012'!$D$3:$O$172,4,FALSE),0)</f>
        <v>0</v>
      </c>
      <c r="BP738" s="1700">
        <f>IFERROR(VLOOKUP($A738,'2012'!$D$3:$O$172,5,FALSE),0)</f>
        <v>0</v>
      </c>
      <c r="BQ738" s="1815">
        <f>IFERROR(VLOOKUP($A738,'2012'!$D$3:$O$172,6,FALSE),0)</f>
        <v>0</v>
      </c>
      <c r="BR738" s="1815">
        <f>IFERROR(VLOOKUP($A738,'2012'!$D$3:$O$172,7,FALSE),0)</f>
        <v>0</v>
      </c>
      <c r="BS738" s="1815">
        <f>IFERROR(VLOOKUP($A738,'2012'!$D$3:$O$172,8,FALSE),0)</f>
        <v>0</v>
      </c>
      <c r="BT738" s="1740">
        <f>IFERROR(VLOOKUP($A738,'2012'!$D$3:$O$172,9,FALSE),0)</f>
        <v>0</v>
      </c>
      <c r="BV738" s="1815"/>
      <c r="BX738" s="1700">
        <f>IFERROR(VLOOKUP($A738,'2011'!$D$4:$I$251,2,FALSE),0)</f>
        <v>0</v>
      </c>
      <c r="BY738" s="1815">
        <f>IFERROR(VLOOKUP($A738,'2011'!$D$4:$I$251,3,FALSE),0)</f>
        <v>0</v>
      </c>
      <c r="BZ738" s="1815">
        <f>IFERROR(VLOOKUP($A738,'2011'!$D$4:$I$251,4,FALSE),0)</f>
        <v>0</v>
      </c>
      <c r="CA738" s="1815">
        <f>IFERROR(VLOOKUP($A738,'2011'!$D$4:$I$251,5,FALSE),0)</f>
        <v>0</v>
      </c>
      <c r="CB738" s="1740">
        <f>IFERROR(VLOOKUP($A738,'2011'!$D$4:$I$251,6,FALSE),0)</f>
        <v>0</v>
      </c>
      <c r="CC738" s="1700">
        <f>IFERROR(VLOOKUP($A738,'2010'!$C$3:$H$234,2,FALSE),0)</f>
        <v>0</v>
      </c>
      <c r="CD738" s="1815">
        <f>IFERROR(VLOOKUP($A738,'2010'!$C$3:$H$234,3,FALSE),0)</f>
        <v>0</v>
      </c>
      <c r="CE738" s="1815">
        <f>IFERROR(VLOOKUP($A738,'2010'!$C$3:$H$234,4,FALSE),0)</f>
        <v>0</v>
      </c>
      <c r="CF738" s="1815">
        <f>IFERROR(VLOOKUP($A738,'2010'!$C$3:$H$234,5,FALSE),0)</f>
        <v>0</v>
      </c>
      <c r="CG738" s="1740">
        <f>IFERROR(VLOOKUP($A738,'2010'!$C$3:$H$234,6,FALSE),0)</f>
        <v>0</v>
      </c>
      <c r="CH738" s="1700">
        <f>IFERROR(VLOOKUP($A738,'2009'!$C$3:$H$242,2,FALSE),0)</f>
        <v>0</v>
      </c>
      <c r="CI738" s="1815">
        <f>IFERROR(VLOOKUP($A738,'2009'!$C$3:$H$242,3,FALSE),0)</f>
        <v>0</v>
      </c>
      <c r="CJ738" s="1815">
        <f>IFERROR(VLOOKUP($A738,'2009'!$C$3:$H$242,4,FALSE),0)</f>
        <v>0</v>
      </c>
      <c r="CK738" s="1815">
        <f>IFERROR(VLOOKUP($A738,'2009'!$C$3:$H$242,5,FALSE),0)</f>
        <v>0</v>
      </c>
      <c r="CL738" s="1740">
        <f>IFERROR(VLOOKUP($A738,'2009'!$C$3:$H$242,6,FALSE),0)</f>
        <v>0</v>
      </c>
      <c r="CM738" s="1700">
        <f>IFERROR(VLOOKUP($A738,'2008'!$C$3:$H$229,2,FALSE),0)</f>
        <v>0</v>
      </c>
      <c r="CN738" s="1815">
        <f>IFERROR(VLOOKUP($A738,'2008'!$C$3:$H$229,3,FALSE),0)</f>
        <v>0</v>
      </c>
      <c r="CO738" s="1815">
        <f>IFERROR(VLOOKUP($A738,'2008'!$C$3:$H$229,4,FALSE),0)</f>
        <v>0</v>
      </c>
      <c r="CP738" s="1815">
        <f>IFERROR(VLOOKUP($A738,'2008'!$C$3:$H$229,5,FALSE),0)</f>
        <v>0</v>
      </c>
      <c r="CQ738" s="1740">
        <f>IFERROR(VLOOKUP($A738,'2008'!$C$3:$H$229,6,FALSE),0)</f>
        <v>0</v>
      </c>
      <c r="CR738" s="1700">
        <f>IFERROR(VLOOKUP($A738,'2007'!$C$3:$M$238,7,FALSE),0)</f>
        <v>0</v>
      </c>
      <c r="CS738" s="1815">
        <f>IFERROR(VLOOKUP($A738,'2007'!$C$3:$M$238,8,FALSE),0)</f>
        <v>0</v>
      </c>
      <c r="CT738" s="1815">
        <f>IFERROR(VLOOKUP($A738,'2007'!$C$3:$M$238,9,FALSE),0)</f>
        <v>0</v>
      </c>
      <c r="CU738" s="1815">
        <f>IFERROR(VLOOKUP($A738,'2007'!$C$3:$M$238,10,FALSE),0)</f>
        <v>0</v>
      </c>
      <c r="CV738" s="1740">
        <f>IFERROR(VLOOKUP($A738,'2007'!$C$3:$M$238,11,FALSE),0)</f>
        <v>0</v>
      </c>
      <c r="CW738" s="1700">
        <f>IFERROR(VLOOKUP($A738,'2006'!$A$2:$F$200,2,FALSE),0)</f>
        <v>0</v>
      </c>
      <c r="CX738" s="1815">
        <f>IFERROR(VLOOKUP($A738,'2006'!$A$2:$F$200,4,FALSE),0)</f>
        <v>0</v>
      </c>
      <c r="CY738" s="1815">
        <f>IFERROR(VLOOKUP($A738,'2006'!$A$2:$F$200,5,FALSE),0)</f>
        <v>0</v>
      </c>
      <c r="CZ738" s="1740">
        <f>IFERROR(VLOOKUP($A738,'2006'!$A$2:$F$200,6,FALSE),0)</f>
        <v>0</v>
      </c>
      <c r="DA738" s="1700">
        <f>IFERROR(VLOOKUP($A738,'2005'!$C$3:$M$205,8,FALSE),0)</f>
        <v>0</v>
      </c>
      <c r="DB738" s="1815">
        <f>IFERROR(VLOOKUP($A738,'2005'!$C$3:$M$205,9,FALSE),0)</f>
        <v>0</v>
      </c>
      <c r="DC738" s="1815">
        <f>IFERROR(VLOOKUP($A738,'2005'!$C$3:$M$205,10,FALSE),0)</f>
        <v>0</v>
      </c>
      <c r="DD738" s="1740">
        <f>IFERROR(VLOOKUP($A738,'2005'!$C$3:$M$205,11,FALSE),0)</f>
        <v>0</v>
      </c>
      <c r="DE738" s="1700">
        <f>IFERROR(VLOOKUP($A738,'2004'!$C$3:$M$213,8,FALSE),0)</f>
        <v>0</v>
      </c>
      <c r="DF738" s="1815">
        <f>IFERROR(VLOOKUP($A738,'2004'!$C$3:$M$213,9,FALSE),0)</f>
        <v>0</v>
      </c>
      <c r="DG738" s="1815">
        <f>IFERROR(VLOOKUP($A738,'2004'!$C$3:$M$213,10,FALSE),0)</f>
        <v>0</v>
      </c>
      <c r="DH738" s="1740">
        <f>IFERROR(VLOOKUP($A738,'2004'!$C$3:$M$213,11,FALSE),0)</f>
        <v>0</v>
      </c>
      <c r="DI738" s="1700">
        <f>IFERROR(VLOOKUP($A738,'2003'!$C$3:$Q$214,12,FALSE),0)</f>
        <v>0</v>
      </c>
      <c r="DJ738" s="1815">
        <f>IFERROR(VLOOKUP($A738,'2003'!$C$3:$Q$214,13,FALSE),0)</f>
        <v>0</v>
      </c>
      <c r="DK738" s="1815">
        <f>IFERROR(VLOOKUP($A738,'2003'!$C$3:$Q$214,14,FALSE),0)</f>
        <v>0</v>
      </c>
      <c r="DL738" s="1740">
        <f>IFERROR(VLOOKUP($A738,'2003'!$C$3:$Q$214,15,FALSE),0)</f>
        <v>0</v>
      </c>
      <c r="DM738" s="1700">
        <f>IFERROR(VLOOKUP($A738,'2002'!$D$3:$R$214,12,FALSE),0)</f>
        <v>0</v>
      </c>
      <c r="DN738" s="1815">
        <f>IFERROR(VLOOKUP($A738,'2002'!$D$3:$R$214,13,FALSE),0)</f>
        <v>0</v>
      </c>
      <c r="DO738" s="1815">
        <f>IFERROR(VLOOKUP($A738,'2002'!$D$3:$R$214,14,FALSE),0)</f>
        <v>0</v>
      </c>
      <c r="DP738" s="1788">
        <f>IFERROR(VLOOKUP($A738,'2002'!$D$3:$R$214,15,FALSE),0)</f>
        <v>0</v>
      </c>
      <c r="DQ738" s="1700">
        <f>IFERROR(VLOOKUP($A738,'Pre 2002'!$C$3:$CK$382,84,FALSE),0)</f>
        <v>0</v>
      </c>
      <c r="DR738" s="1815">
        <f>IFERROR(VLOOKUP($A738,'Pre 2002'!$C$3:$CK$382,85,FALSE),0)</f>
        <v>0</v>
      </c>
      <c r="DS738" s="1815">
        <f>IFERROR(VLOOKUP($A738,'Pre 2002'!$C$3:$CK$382,86,FALSE),0)</f>
        <v>0</v>
      </c>
      <c r="DT738" s="1790">
        <f>IFERROR(VLOOKUP($A738,'Pre 2002'!$C$3:$CK$382,87,FALSE),0)</f>
        <v>0</v>
      </c>
      <c r="DU738" s="1741">
        <f>IFERROR(VLOOKUP(A738,'Pre 2002'!$C$3:$CG$382,83,FALSE),0)</f>
        <v>0</v>
      </c>
    </row>
    <row r="739" spans="1:125">
      <c r="A739" s="1721" t="s">
        <v>1920</v>
      </c>
      <c r="B739" s="1562">
        <f t="shared" si="279"/>
        <v>65</v>
      </c>
      <c r="C739" s="1562">
        <f t="shared" si="280"/>
        <v>25</v>
      </c>
      <c r="D739" s="1562">
        <f t="shared" si="281"/>
        <v>0</v>
      </c>
      <c r="E739" s="1563">
        <f t="shared" si="282"/>
        <v>0.38461538461538464</v>
      </c>
      <c r="F739" s="1786">
        <f t="shared" si="283"/>
        <v>2</v>
      </c>
      <c r="G739" s="1595" t="s">
        <v>2159</v>
      </c>
      <c r="H739" s="1752">
        <f>IF(BC739&gt;0,1,0)+IF(BH739&gt;0,1,0)+IF(BP739&gt;0,1,0)+IF(BX739&gt;0,1,0)+IF(CC739&gt;0,1,0)+IF(CH739&gt;0,1,0)+IF(CM739&gt;0,1,0)+IF(CR739&gt;0,1,0)+IF(CW739&gt;0,1,0)+IF(DA739&gt;0,1,0)+IF(DE739&gt;0,1,0)+IF(DI739&gt;0,1,0)+IF(DM739&gt;0,1,0)+DU739</f>
        <v>2</v>
      </c>
      <c r="I739" s="1751">
        <f>SUM(BC739,BH739,BP739,BX739,CC739,CH739,CM739,CR739,CW739,DA739,DE739,DI739,DM739,DQ739)</f>
        <v>65</v>
      </c>
      <c r="J739" s="1751">
        <f t="shared" si="288"/>
        <v>25</v>
      </c>
      <c r="K739" s="1751">
        <f t="shared" si="288"/>
        <v>0</v>
      </c>
      <c r="L739" s="1818">
        <f>IF(I739=0,0,J739/I739)</f>
        <v>0.38461538461538464</v>
      </c>
      <c r="O739" s="1700">
        <f>IFERROR(VLOOKUP($A739,'2022'!$B$2:$K$174,3,FALSE),0)</f>
        <v>0</v>
      </c>
      <c r="P739" s="1858">
        <f>IFERROR(VLOOKUP($A739,'2022'!$B$2:$K$174,4,FALSE),0)</f>
        <v>0</v>
      </c>
      <c r="Q739" s="1858">
        <f>IFERROR(VLOOKUP($A739,'2022'!$B$2:$K$174,5,FALSE),0)</f>
        <v>0</v>
      </c>
      <c r="R739" s="1858">
        <f>IFERROR(VLOOKUP($A739,'2022'!$B$2:$K$174,8,FALSE),0)</f>
        <v>0</v>
      </c>
      <c r="S739" s="1740">
        <f>IFERROR(VLOOKUP($A739,'2022'!$B$2:$K$174,10,FALSE),0)</f>
        <v>0</v>
      </c>
      <c r="T739" s="1700">
        <f>IFERROR(VLOOKUP($A739,'2021'!$B$2:$K$174,3,FALSE),0)</f>
        <v>0</v>
      </c>
      <c r="U739" s="1843">
        <f>IFERROR(VLOOKUP($A739,'2021'!$B$2:$K$174,4,FALSE),0)</f>
        <v>0</v>
      </c>
      <c r="V739" s="1843">
        <f>IFERROR(VLOOKUP($A739,'2021'!$B$2:$K$174,5,FALSE),0)</f>
        <v>0</v>
      </c>
      <c r="W739" s="1843">
        <f>IFERROR(VLOOKUP($A739,'2021'!$B$2:$K$174,8,FALSE),0)</f>
        <v>0</v>
      </c>
      <c r="X739" s="1740">
        <f>IFERROR(VLOOKUP($A739,'2021'!$B$2:$K$174,10,FALSE),0)</f>
        <v>0</v>
      </c>
      <c r="Y739" s="1700">
        <f>IFERROR(VLOOKUP($A739,'2020'!$B$2:$K$170,3,FALSE),0)</f>
        <v>0</v>
      </c>
      <c r="Z739" s="1829">
        <f>IFERROR(VLOOKUP($A739,'2020'!$B$2:$K$170,4,FALSE),0)</f>
        <v>0</v>
      </c>
      <c r="AA739" s="1829">
        <f>IFERROR(VLOOKUP($A739,'2020'!$B$2:$K$170,5,FALSE),0)</f>
        <v>0</v>
      </c>
      <c r="AB739" s="1829">
        <f>IFERROR(VLOOKUP($A739,'2020'!$B$2:$K$170,8,FALSE),0)</f>
        <v>0</v>
      </c>
      <c r="AC739" s="1740">
        <f>IFERROR(VLOOKUP($A739,'2020'!$B$2:$K$170,10,FALSE),0)</f>
        <v>0</v>
      </c>
      <c r="AD739" s="1700">
        <f>IFERROR(VLOOKUP($A739,'2019'!$B$2:$K$170,3,FALSE),0)</f>
        <v>0</v>
      </c>
      <c r="AE739" s="1823">
        <f>IFERROR(VLOOKUP($A739,'2019'!$B$2:$K$170,4,FALSE),0)</f>
        <v>0</v>
      </c>
      <c r="AF739" s="1823">
        <f>IFERROR(VLOOKUP($A739,'2019'!$B$2:$K$170,5,FALSE),0)</f>
        <v>0</v>
      </c>
      <c r="AG739" s="1823">
        <f>IFERROR(VLOOKUP($A739,'2019'!$B$2:$K$170,8,FALSE),0)</f>
        <v>0</v>
      </c>
      <c r="AH739" s="1740">
        <f>IFERROR(VLOOKUP($A739,'2019'!$B$2:$K$170,10,FALSE),0)</f>
        <v>0</v>
      </c>
      <c r="AI739" s="1700">
        <f>IFERROR(VLOOKUP($A739,'2018'!$B$2:$K$170,3,FALSE),0)</f>
        <v>0</v>
      </c>
      <c r="AJ739" s="1821">
        <f>IFERROR(VLOOKUP($A739,'2018'!$B$2:$K$170,4,FALSE),0)</f>
        <v>0</v>
      </c>
      <c r="AK739" s="1821">
        <f>IFERROR(VLOOKUP($A739,'2018'!$B$2:$K$170,5,FALSE),0)</f>
        <v>0</v>
      </c>
      <c r="AL739" s="1821">
        <f>IFERROR(VLOOKUP($A739,'2018'!$B$2:$K$170,8,FALSE),0)</f>
        <v>0</v>
      </c>
      <c r="AM739" s="1740">
        <f>IFERROR(VLOOKUP($A739,'2018'!$B$2:$K$170,10,FALSE),0)</f>
        <v>0</v>
      </c>
      <c r="AN739" s="1700">
        <f>IFERROR(VLOOKUP($A739,'2017'!$B$2:$J$163,2,FALSE),0)</f>
        <v>0</v>
      </c>
      <c r="AO739" s="1815">
        <f>IFERROR(VLOOKUP($A739,'2017'!$B$2:$J$163,3,FALSE),0)</f>
        <v>0</v>
      </c>
      <c r="AP739" s="1815">
        <f>IFERROR(VLOOKUP($A739,'2017'!$B$2:$J$163,4,FALSE),0)</f>
        <v>0</v>
      </c>
      <c r="AQ739" s="1815">
        <f>IFERROR(VLOOKUP($A739,'2017'!$B$2:$J$163,7,FALSE),0)</f>
        <v>0</v>
      </c>
      <c r="AR739" s="1740">
        <f>IFERROR(VLOOKUP($A739,'2017'!$B$2:$J$163,9,FALSE),0)</f>
        <v>0</v>
      </c>
      <c r="AS739" s="1700">
        <f>IFERROR(VLOOKUP($A739,'2016'!$B$2:$K$165,3,FALSE),0)</f>
        <v>0</v>
      </c>
      <c r="AT739" s="1815">
        <f>IFERROR(VLOOKUP($A739,'2016'!$B$2:$K$165,4,FALSE),0)</f>
        <v>0</v>
      </c>
      <c r="AU739" s="1815">
        <f>IFERROR(VLOOKUP($A739,'2016'!$B$2:$K$165,5,FALSE),0)</f>
        <v>0</v>
      </c>
      <c r="AV739" s="1815">
        <f>IFERROR(VLOOKUP($A739,'2016'!$B$2:$K$165,8,FALSE),0)</f>
        <v>0</v>
      </c>
      <c r="AW739" s="1740">
        <f>IFERROR(VLOOKUP($A739,'2016'!$B$2:$K$165,10,FALSE),0)</f>
        <v>0</v>
      </c>
      <c r="AX739" s="1700">
        <f>IFERROR(VLOOKUP($A739,'2015'!$B$2:$K$165,3,FALSE),0)</f>
        <v>0</v>
      </c>
      <c r="AY739" s="1815">
        <f>IFERROR(VLOOKUP($A739,'2015'!$B$2:$K$165,4,FALSE),0)</f>
        <v>0</v>
      </c>
      <c r="AZ739" s="1815">
        <f>IFERROR(VLOOKUP($A739,'2015'!$B$2:$K$165,5,FALSE),0)</f>
        <v>0</v>
      </c>
      <c r="BA739" s="1815">
        <f>IFERROR(VLOOKUP($A739,'2015'!$B$2:$K$165,8,FALSE),0)</f>
        <v>0</v>
      </c>
      <c r="BB739" s="1740">
        <f>IFERROR(VLOOKUP($A739,'2015'!$B$2:$K$165,10,FALSE),0)</f>
        <v>0</v>
      </c>
      <c r="BC739" s="1700">
        <f>IFERROR(VLOOKUP($A739,'2014'!$B$2:$K$157,3,FALSE),0)</f>
        <v>0</v>
      </c>
      <c r="BD739" s="1815">
        <f>IFERROR(VLOOKUP($A739,'2014'!$B$2:$K$157,4,FALSE),0)</f>
        <v>0</v>
      </c>
      <c r="BE739" s="1815">
        <f>IFERROR(VLOOKUP($A739,'2014'!$B$2:$K$157,5,FALSE),0)</f>
        <v>0</v>
      </c>
      <c r="BF739" s="1815">
        <f>IFERROR(VLOOKUP($A739,'2014'!$B$2:$K$157,8,FALSE),0)</f>
        <v>0</v>
      </c>
      <c r="BG739" s="1740">
        <f>IFERROR(VLOOKUP($A739,'2014'!$B$2:$K$157,10,FALSE),0)</f>
        <v>0</v>
      </c>
      <c r="BH739" s="1700">
        <f>IFERROR(VLOOKUP($A739,'2013'!$D$4:$I$249,2,FALSE),0)</f>
        <v>0</v>
      </c>
      <c r="BI739" s="1815">
        <f>IFERROR(VLOOKUP($A739,'2013'!$D$4:$I$249,3,FALSE),0)</f>
        <v>0</v>
      </c>
      <c r="BJ739" s="1815">
        <f>IFERROR(VLOOKUP($A739,'2013'!$D$4:$I$249,4,FALSE),0)</f>
        <v>0</v>
      </c>
      <c r="BK739" s="1815">
        <f>IFERROR(VLOOKUP($A739,'2013'!$D$4:$I$249,5,FALSE),0)</f>
        <v>0</v>
      </c>
      <c r="BL739" s="1740">
        <f>IFERROR(VLOOKUP($A739,'2013'!$D$4:$I$249,6,FALSE),0)</f>
        <v>0</v>
      </c>
      <c r="BM739" s="1737">
        <f>IFERROR(VLOOKUP($A739,'2012'!$D$3:$O$172,2,FALSE),0)</f>
        <v>0</v>
      </c>
      <c r="BN739" s="1815">
        <f>IFERROR(VLOOKUP($A739,'2012'!$D$3:$O$172,3,FALSE),0)</f>
        <v>0</v>
      </c>
      <c r="BO739" s="1743">
        <f>IFERROR(VLOOKUP($A739,'2012'!$D$3:$O$172,4,FALSE),0)</f>
        <v>0</v>
      </c>
      <c r="BP739" s="1700">
        <f>IFERROR(VLOOKUP($A739,'2012'!$D$3:$O$172,5,FALSE),0)</f>
        <v>0</v>
      </c>
      <c r="BQ739" s="1815">
        <f>IFERROR(VLOOKUP($A739,'2012'!$D$3:$O$172,6,FALSE),0)</f>
        <v>0</v>
      </c>
      <c r="BR739" s="1815">
        <f>IFERROR(VLOOKUP($A739,'2012'!$D$3:$O$172,7,FALSE),0)</f>
        <v>0</v>
      </c>
      <c r="BS739" s="1815">
        <f>IFERROR(VLOOKUP($A739,'2012'!$D$3:$O$172,8,FALSE),0)</f>
        <v>0</v>
      </c>
      <c r="BT739" s="1740">
        <f>IFERROR(VLOOKUP($A739,'2012'!$D$3:$O$172,9,FALSE),0)</f>
        <v>0</v>
      </c>
      <c r="BV739" s="1815"/>
      <c r="BX739" s="1700">
        <f>IFERROR(VLOOKUP($A739,'2011'!$D$4:$I$251,2,FALSE),0)</f>
        <v>0</v>
      </c>
      <c r="BY739" s="1815">
        <f>IFERROR(VLOOKUP($A739,'2011'!$D$4:$I$251,3,FALSE),0)</f>
        <v>0</v>
      </c>
      <c r="BZ739" s="1815">
        <f>IFERROR(VLOOKUP($A739,'2011'!$D$4:$I$251,4,FALSE),0)</f>
        <v>0</v>
      </c>
      <c r="CA739" s="1815">
        <f>IFERROR(VLOOKUP($A739,'2011'!$D$4:$I$251,5,FALSE),0)</f>
        <v>0</v>
      </c>
      <c r="CB739" s="1740">
        <f>IFERROR(VLOOKUP($A739,'2011'!$D$4:$I$251,6,FALSE),0)</f>
        <v>0</v>
      </c>
      <c r="CC739" s="1700">
        <f>IFERROR(VLOOKUP($A739,'2010'!$C$3:$H$234,2,FALSE),0)</f>
        <v>0</v>
      </c>
      <c r="CD739" s="1815">
        <f>IFERROR(VLOOKUP($A739,'2010'!$C$3:$H$234,3,FALSE),0)</f>
        <v>0</v>
      </c>
      <c r="CE739" s="1815">
        <f>IFERROR(VLOOKUP($A739,'2010'!$C$3:$H$234,4,FALSE),0)</f>
        <v>0</v>
      </c>
      <c r="CF739" s="1815">
        <f>IFERROR(VLOOKUP($A739,'2010'!$C$3:$H$234,5,FALSE),0)</f>
        <v>0</v>
      </c>
      <c r="CG739" s="1740">
        <f>IFERROR(VLOOKUP($A739,'2010'!$C$3:$H$234,6,FALSE),0)</f>
        <v>0</v>
      </c>
      <c r="CH739" s="1700">
        <f>IFERROR(VLOOKUP($A739,'2009'!$C$3:$H$242,2,FALSE),0)</f>
        <v>0</v>
      </c>
      <c r="CI739" s="1815">
        <f>IFERROR(VLOOKUP($A739,'2009'!$C$3:$H$242,3,FALSE),0)</f>
        <v>0</v>
      </c>
      <c r="CJ739" s="1815">
        <f>IFERROR(VLOOKUP($A739,'2009'!$C$3:$H$242,4,FALSE),0)</f>
        <v>0</v>
      </c>
      <c r="CK739" s="1815">
        <f>IFERROR(VLOOKUP($A739,'2009'!$C$3:$H$242,5,FALSE),0)</f>
        <v>0</v>
      </c>
      <c r="CL739" s="1740">
        <f>IFERROR(VLOOKUP($A739,'2009'!$C$3:$H$242,6,FALSE),0)</f>
        <v>0</v>
      </c>
      <c r="CM739" s="1700">
        <f>IFERROR(VLOOKUP($A739,'2008'!$C$3:$H$229,2,FALSE),0)</f>
        <v>0</v>
      </c>
      <c r="CN739" s="1815">
        <f>IFERROR(VLOOKUP($A739,'2008'!$C$3:$H$229,3,FALSE),0)</f>
        <v>0</v>
      </c>
      <c r="CO739" s="1815">
        <f>IFERROR(VLOOKUP($A739,'2008'!$C$3:$H$229,4,FALSE),0)</f>
        <v>0</v>
      </c>
      <c r="CP739" s="1815">
        <f>IFERROR(VLOOKUP($A739,'2008'!$C$3:$H$229,5,FALSE),0)</f>
        <v>0</v>
      </c>
      <c r="CQ739" s="1740">
        <f>IFERROR(VLOOKUP($A739,'2008'!$C$3:$H$229,6,FALSE),0)</f>
        <v>0</v>
      </c>
      <c r="CR739" s="1700">
        <f>IFERROR(VLOOKUP($A739,'2007'!$C$3:$M$238,7,FALSE),0)</f>
        <v>0</v>
      </c>
      <c r="CS739" s="1815">
        <f>IFERROR(VLOOKUP($A739,'2007'!$C$3:$M$238,8,FALSE),0)</f>
        <v>0</v>
      </c>
      <c r="CT739" s="1815">
        <f>IFERROR(VLOOKUP($A739,'2007'!$C$3:$M$238,9,FALSE),0)</f>
        <v>0</v>
      </c>
      <c r="CU739" s="1815">
        <f>IFERROR(VLOOKUP($A739,'2007'!$C$3:$M$238,10,FALSE),0)</f>
        <v>0</v>
      </c>
      <c r="CV739" s="1740">
        <f>IFERROR(VLOOKUP($A739,'2007'!$C$3:$M$238,11,FALSE),0)</f>
        <v>0</v>
      </c>
      <c r="CW739" s="1700">
        <f>IFERROR(VLOOKUP($A739,'2006'!$A$2:$F$200,2,FALSE),0)</f>
        <v>0</v>
      </c>
      <c r="CX739" s="1815">
        <f>IFERROR(VLOOKUP($A739,'2006'!$A$2:$F$200,4,FALSE),0)</f>
        <v>0</v>
      </c>
      <c r="CY739" s="1815">
        <f>IFERROR(VLOOKUP($A739,'2006'!$A$2:$F$200,5,FALSE),0)</f>
        <v>0</v>
      </c>
      <c r="CZ739" s="1740">
        <f>IFERROR(VLOOKUP($A739,'2006'!$A$2:$F$200,6,FALSE),0)</f>
        <v>0</v>
      </c>
      <c r="DA739" s="1700">
        <f>IFERROR(VLOOKUP($A739,'2005'!$C$3:$M$205,8,FALSE),0)</f>
        <v>0</v>
      </c>
      <c r="DB739" s="1815">
        <f>IFERROR(VLOOKUP($A739,'2005'!$C$3:$M$205,9,FALSE),0)</f>
        <v>0</v>
      </c>
      <c r="DC739" s="1815">
        <f>IFERROR(VLOOKUP($A739,'2005'!$C$3:$M$205,10,FALSE),0)</f>
        <v>0</v>
      </c>
      <c r="DD739" s="1740">
        <f>IFERROR(VLOOKUP($A739,'2005'!$C$3:$M$205,11,FALSE),0)</f>
        <v>0</v>
      </c>
      <c r="DE739" s="1700">
        <f>IFERROR(VLOOKUP($A739,'2004'!$C$3:$M$213,8,FALSE),0)</f>
        <v>0</v>
      </c>
      <c r="DF739" s="1815">
        <f>IFERROR(VLOOKUP($A739,'2004'!$C$3:$M$213,9,FALSE),0)</f>
        <v>0</v>
      </c>
      <c r="DG739" s="1815">
        <f>IFERROR(VLOOKUP($A739,'2004'!$C$3:$M$213,10,FALSE),0)</f>
        <v>0</v>
      </c>
      <c r="DH739" s="1740">
        <f>IFERROR(VLOOKUP($A739,'2004'!$C$3:$M$213,11,FALSE),0)</f>
        <v>0</v>
      </c>
      <c r="DI739" s="1700">
        <f>IFERROR(VLOOKUP($A739,'2003'!$C$3:$Q$214,12,FALSE),0)</f>
        <v>0</v>
      </c>
      <c r="DJ739" s="1815">
        <f>IFERROR(VLOOKUP($A739,'2003'!$C$3:$Q$214,13,FALSE),0)</f>
        <v>0</v>
      </c>
      <c r="DK739" s="1815">
        <f>IFERROR(VLOOKUP($A739,'2003'!$C$3:$Q$214,14,FALSE),0)</f>
        <v>0</v>
      </c>
      <c r="DL739" s="1740">
        <f>IFERROR(VLOOKUP($A739,'2003'!$C$3:$Q$214,15,FALSE),0)</f>
        <v>0</v>
      </c>
      <c r="DM739" s="1700">
        <f>IFERROR(VLOOKUP($A739,'2002'!$D$3:$R$214,12,FALSE),0)</f>
        <v>0</v>
      </c>
      <c r="DN739" s="1815">
        <f>IFERROR(VLOOKUP($A739,'2002'!$D$3:$R$214,13,FALSE),0)</f>
        <v>0</v>
      </c>
      <c r="DO739" s="1815">
        <f>IFERROR(VLOOKUP($A739,'2002'!$D$3:$R$214,14,FALSE),0)</f>
        <v>0</v>
      </c>
      <c r="DP739" s="1788">
        <f>IFERROR(VLOOKUP($A739,'2002'!$D$3:$R$214,15,FALSE),0)</f>
        <v>0</v>
      </c>
      <c r="DQ739" s="1700">
        <f>IFERROR(VLOOKUP($A739,'Pre 2002'!$C$3:$CK$382,84,FALSE),0)</f>
        <v>65</v>
      </c>
      <c r="DR739" s="1815">
        <f>IFERROR(VLOOKUP($A739,'Pre 2002'!$C$3:$CK$382,85,FALSE),0)</f>
        <v>25</v>
      </c>
      <c r="DS739" s="1815">
        <f>IFERROR(VLOOKUP($A739,'Pre 2002'!$C$3:$CK$382,86,FALSE),0)</f>
        <v>0</v>
      </c>
      <c r="DT739" s="1790">
        <f>IFERROR(VLOOKUP($A739,'Pre 2002'!$C$3:$CK$382,87,FALSE),0)</f>
        <v>0.38461538461538464</v>
      </c>
      <c r="DU739" s="1741">
        <f>IFERROR(VLOOKUP(A739,'Pre 2002'!$C$3:$CG$382,83,FALSE),0)</f>
        <v>2</v>
      </c>
    </row>
    <row r="740" spans="1:125">
      <c r="A740" s="1442" t="s">
        <v>1990</v>
      </c>
      <c r="B740" s="1562">
        <f t="shared" si="279"/>
        <v>39</v>
      </c>
      <c r="C740" s="1562">
        <f t="shared" si="280"/>
        <v>15</v>
      </c>
      <c r="D740" s="1562">
        <f t="shared" si="281"/>
        <v>0</v>
      </c>
      <c r="E740" s="1563">
        <f t="shared" si="282"/>
        <v>0.38461538461538464</v>
      </c>
      <c r="F740" s="1786">
        <f t="shared" si="283"/>
        <v>2</v>
      </c>
      <c r="G740" s="1595">
        <v>2014</v>
      </c>
      <c r="H740" s="1752">
        <f>IF(BC740&gt;0,1,0)+IF(BH740&gt;0,1,0)+IF(BP740&gt;0,1,0)+IF(BX740&gt;0,1,0)+IF(CC740&gt;0,1,0)+IF(CH740&gt;0,1,0)+IF(CM740&gt;0,1,0)+IF(CR740&gt;0,1,0)+IF(CW740&gt;0,1,0)+IF(DA740&gt;0,1,0)+IF(DE740&gt;0,1,0)+IF(DI740&gt;0,1,0)+IF(DM740&gt;0,1,0)+DU740</f>
        <v>1</v>
      </c>
      <c r="I740" s="1751">
        <f>SUM(BC740,BH740,BP740,BX740,CC740,CH740,CM740,CR740,CW740,DA740,DE740,DI740,DM740,DQ740)</f>
        <v>16</v>
      </c>
      <c r="J740" s="1751">
        <f t="shared" si="288"/>
        <v>8</v>
      </c>
      <c r="K740" s="1751">
        <f t="shared" si="288"/>
        <v>0</v>
      </c>
      <c r="L740" s="1818">
        <f>IF(I740=0,0,J740/I740)</f>
        <v>0.5</v>
      </c>
      <c r="O740" s="1700">
        <f>IFERROR(VLOOKUP($A740,'2022'!$B$2:$K$174,3,FALSE),0)</f>
        <v>0</v>
      </c>
      <c r="P740" s="1858">
        <f>IFERROR(VLOOKUP($A740,'2022'!$B$2:$K$174,4,FALSE),0)</f>
        <v>0</v>
      </c>
      <c r="Q740" s="1858">
        <f>IFERROR(VLOOKUP($A740,'2022'!$B$2:$K$174,5,FALSE),0)</f>
        <v>0</v>
      </c>
      <c r="R740" s="1858">
        <f>IFERROR(VLOOKUP($A740,'2022'!$B$2:$K$174,8,FALSE),0)</f>
        <v>0</v>
      </c>
      <c r="S740" s="1740">
        <f>IFERROR(VLOOKUP($A740,'2022'!$B$2:$K$174,10,FALSE),0)</f>
        <v>0</v>
      </c>
      <c r="T740" s="1700">
        <f>IFERROR(VLOOKUP($A740,'2021'!$B$2:$K$174,3,FALSE),0)</f>
        <v>0</v>
      </c>
      <c r="U740" s="1843">
        <f>IFERROR(VLOOKUP($A740,'2021'!$B$2:$K$174,4,FALSE),0)</f>
        <v>0</v>
      </c>
      <c r="V740" s="1843">
        <f>IFERROR(VLOOKUP($A740,'2021'!$B$2:$K$174,5,FALSE),0)</f>
        <v>0</v>
      </c>
      <c r="W740" s="1843">
        <f>IFERROR(VLOOKUP($A740,'2021'!$B$2:$K$174,8,FALSE),0)</f>
        <v>0</v>
      </c>
      <c r="X740" s="1740">
        <f>IFERROR(VLOOKUP($A740,'2021'!$B$2:$K$174,10,FALSE),0)</f>
        <v>0</v>
      </c>
      <c r="Y740" s="1700">
        <f>IFERROR(VLOOKUP($A740,'2020'!$B$2:$K$170,3,FALSE),0)</f>
        <v>0</v>
      </c>
      <c r="Z740" s="1829">
        <f>IFERROR(VLOOKUP($A740,'2020'!$B$2:$K$170,4,FALSE),0)</f>
        <v>0</v>
      </c>
      <c r="AA740" s="1829">
        <f>IFERROR(VLOOKUP($A740,'2020'!$B$2:$K$170,5,FALSE),0)</f>
        <v>0</v>
      </c>
      <c r="AB740" s="1829">
        <f>IFERROR(VLOOKUP($A740,'2020'!$B$2:$K$170,8,FALSE),0)</f>
        <v>0</v>
      </c>
      <c r="AC740" s="1740">
        <f>IFERROR(VLOOKUP($A740,'2020'!$B$2:$K$170,10,FALSE),0)</f>
        <v>0</v>
      </c>
      <c r="AD740" s="1700">
        <f>IFERROR(VLOOKUP($A740,'2019'!$B$2:$K$170,3,FALSE),0)</f>
        <v>0</v>
      </c>
      <c r="AE740" s="1823">
        <f>IFERROR(VLOOKUP($A740,'2019'!$B$2:$K$170,4,FALSE),0)</f>
        <v>0</v>
      </c>
      <c r="AF740" s="1823">
        <f>IFERROR(VLOOKUP($A740,'2019'!$B$2:$K$170,5,FALSE),0)</f>
        <v>0</v>
      </c>
      <c r="AG740" s="1823">
        <f>IFERROR(VLOOKUP($A740,'2019'!$B$2:$K$170,8,FALSE),0)</f>
        <v>0</v>
      </c>
      <c r="AH740" s="1740">
        <f>IFERROR(VLOOKUP($A740,'2019'!$B$2:$K$170,10,FALSE),0)</f>
        <v>0</v>
      </c>
      <c r="AI740" s="1700">
        <f>IFERROR(VLOOKUP($A740,'2018'!$B$2:$K$170,3,FALSE),0)</f>
        <v>0</v>
      </c>
      <c r="AJ740" s="1821">
        <f>IFERROR(VLOOKUP($A740,'2018'!$B$2:$K$170,4,FALSE),0)</f>
        <v>0</v>
      </c>
      <c r="AK740" s="1821">
        <f>IFERROR(VLOOKUP($A740,'2018'!$B$2:$K$170,5,FALSE),0)</f>
        <v>0</v>
      </c>
      <c r="AL740" s="1821">
        <f>IFERROR(VLOOKUP($A740,'2018'!$B$2:$K$170,8,FALSE),0)</f>
        <v>0</v>
      </c>
      <c r="AM740" s="1740">
        <f>IFERROR(VLOOKUP($A740,'2018'!$B$2:$K$170,10,FALSE),0)</f>
        <v>0</v>
      </c>
      <c r="AN740" s="1700">
        <f>IFERROR(VLOOKUP($A740,'2017'!$B$2:$J$163,2,FALSE),0)</f>
        <v>0</v>
      </c>
      <c r="AO740" s="1815">
        <f>IFERROR(VLOOKUP($A740,'2017'!$B$2:$J$163,3,FALSE),0)</f>
        <v>0</v>
      </c>
      <c r="AP740" s="1815">
        <f>IFERROR(VLOOKUP($A740,'2017'!$B$2:$J$163,4,FALSE),0)</f>
        <v>0</v>
      </c>
      <c r="AQ740" s="1815">
        <f>IFERROR(VLOOKUP($A740,'2017'!$B$2:$J$163,7,FALSE),0)</f>
        <v>0</v>
      </c>
      <c r="AR740" s="1740">
        <f>IFERROR(VLOOKUP($A740,'2017'!$B$2:$J$163,9,FALSE),0)</f>
        <v>0</v>
      </c>
      <c r="AS740" s="1700">
        <f>IFERROR(VLOOKUP($A740,'2016'!$B$2:$K$165,3,FALSE),0)</f>
        <v>0</v>
      </c>
      <c r="AT740" s="1815">
        <f>IFERROR(VLOOKUP($A740,'2016'!$B$2:$K$165,4,FALSE),0)</f>
        <v>0</v>
      </c>
      <c r="AU740" s="1815">
        <f>IFERROR(VLOOKUP($A740,'2016'!$B$2:$K$165,5,FALSE),0)</f>
        <v>0</v>
      </c>
      <c r="AV740" s="1815">
        <f>IFERROR(VLOOKUP($A740,'2016'!$B$2:$K$165,8,FALSE),0)</f>
        <v>0</v>
      </c>
      <c r="AW740" s="1740">
        <f>IFERROR(VLOOKUP($A740,'2016'!$B$2:$K$165,10,FALSE),0)</f>
        <v>0</v>
      </c>
      <c r="AX740" s="1700">
        <f>IFERROR(VLOOKUP($A740,'2015'!$B$2:$K$165,3,FALSE),0)</f>
        <v>23</v>
      </c>
      <c r="AY740" s="1815">
        <f>IFERROR(VLOOKUP($A740,'2015'!$B$2:$K$165,4,FALSE),0)</f>
        <v>5</v>
      </c>
      <c r="AZ740" s="1815">
        <f>IFERROR(VLOOKUP($A740,'2015'!$B$2:$K$165,5,FALSE),0)</f>
        <v>7</v>
      </c>
      <c r="BA740" s="1815">
        <f>IFERROR(VLOOKUP($A740,'2015'!$B$2:$K$165,8,FALSE),0)</f>
        <v>0</v>
      </c>
      <c r="BB740" s="1740">
        <f>IFERROR(VLOOKUP($A740,'2015'!$B$2:$K$165,10,FALSE),0)</f>
        <v>0.30434782608695654</v>
      </c>
      <c r="BC740" s="1700">
        <f>IFERROR(VLOOKUP($A740,'2014'!$B$2:$K$157,3,FALSE),0)</f>
        <v>16</v>
      </c>
      <c r="BD740" s="1815">
        <f>IFERROR(VLOOKUP($A740,'2014'!$B$2:$K$157,4,FALSE),0)</f>
        <v>4</v>
      </c>
      <c r="BE740" s="1815">
        <f>IFERROR(VLOOKUP($A740,'2014'!$B$2:$K$157,5,FALSE),0)</f>
        <v>8</v>
      </c>
      <c r="BF740" s="1815">
        <f>IFERROR(VLOOKUP($A740,'2014'!$B$2:$K$157,8,FALSE),0)</f>
        <v>0</v>
      </c>
      <c r="BG740" s="1740">
        <f>IFERROR(VLOOKUP($A740,'2014'!$B$2:$K$157,10,FALSE),0)</f>
        <v>0.5</v>
      </c>
      <c r="BH740" s="1700">
        <f>IFERROR(VLOOKUP($A740,'2013'!$D$4:$I$249,2,FALSE),0)</f>
        <v>0</v>
      </c>
      <c r="BI740" s="1815">
        <f>IFERROR(VLOOKUP($A740,'2013'!$D$4:$I$249,3,FALSE),0)</f>
        <v>0</v>
      </c>
      <c r="BJ740" s="1815">
        <f>IFERROR(VLOOKUP($A740,'2013'!$D$4:$I$249,4,FALSE),0)</f>
        <v>0</v>
      </c>
      <c r="BK740" s="1815">
        <f>IFERROR(VLOOKUP($A740,'2013'!$D$4:$I$249,5,FALSE),0)</f>
        <v>0</v>
      </c>
      <c r="BL740" s="1740">
        <f>IFERROR(VLOOKUP($A740,'2013'!$D$4:$I$249,6,FALSE),0)</f>
        <v>0</v>
      </c>
      <c r="BM740" s="1737">
        <f>IFERROR(VLOOKUP($A740,'2012'!$D$3:$O$172,2,FALSE),0)</f>
        <v>0</v>
      </c>
      <c r="BN740" s="1815">
        <f>IFERROR(VLOOKUP($A740,'2012'!$D$3:$O$172,3,FALSE),0)</f>
        <v>0</v>
      </c>
      <c r="BO740" s="1743">
        <f>IFERROR(VLOOKUP($A740,'2012'!$D$3:$O$172,4,FALSE),0)</f>
        <v>0</v>
      </c>
      <c r="BP740" s="1700">
        <f>IFERROR(VLOOKUP($A740,'2012'!$D$3:$O$172,5,FALSE),0)</f>
        <v>0</v>
      </c>
      <c r="BQ740" s="1815">
        <f>IFERROR(VLOOKUP($A740,'2012'!$D$3:$O$172,6,FALSE),0)</f>
        <v>0</v>
      </c>
      <c r="BR740" s="1815">
        <f>IFERROR(VLOOKUP($A740,'2012'!$D$3:$O$172,7,FALSE),0)</f>
        <v>0</v>
      </c>
      <c r="BS740" s="1815">
        <f>IFERROR(VLOOKUP($A740,'2012'!$D$3:$O$172,8,FALSE),0)</f>
        <v>0</v>
      </c>
      <c r="BT740" s="1740">
        <f>IFERROR(VLOOKUP($A740,'2012'!$D$3:$O$172,9,FALSE),0)</f>
        <v>0</v>
      </c>
      <c r="BV740" s="1815"/>
      <c r="BX740" s="1700">
        <f>IFERROR(VLOOKUP($A740,'2011'!$D$4:$I$251,2,FALSE),0)</f>
        <v>0</v>
      </c>
      <c r="BY740" s="1815">
        <f>IFERROR(VLOOKUP($A740,'2011'!$D$4:$I$251,3,FALSE),0)</f>
        <v>0</v>
      </c>
      <c r="BZ740" s="1815">
        <f>IFERROR(VLOOKUP($A740,'2011'!$D$4:$I$251,4,FALSE),0)</f>
        <v>0</v>
      </c>
      <c r="CA740" s="1815">
        <f>IFERROR(VLOOKUP($A740,'2011'!$D$4:$I$251,5,FALSE),0)</f>
        <v>0</v>
      </c>
      <c r="CB740" s="1740">
        <f>IFERROR(VLOOKUP($A740,'2011'!$D$4:$I$251,6,FALSE),0)</f>
        <v>0</v>
      </c>
      <c r="CC740" s="1700">
        <f>IFERROR(VLOOKUP($A740,'2010'!$C$3:$H$234,2,FALSE),0)</f>
        <v>0</v>
      </c>
      <c r="CD740" s="1815">
        <f>IFERROR(VLOOKUP($A740,'2010'!$C$3:$H$234,3,FALSE),0)</f>
        <v>0</v>
      </c>
      <c r="CE740" s="1815">
        <f>IFERROR(VLOOKUP($A740,'2010'!$C$3:$H$234,4,FALSE),0)</f>
        <v>0</v>
      </c>
      <c r="CF740" s="1815">
        <f>IFERROR(VLOOKUP($A740,'2010'!$C$3:$H$234,5,FALSE),0)</f>
        <v>0</v>
      </c>
      <c r="CG740" s="1740">
        <f>IFERROR(VLOOKUP($A740,'2010'!$C$3:$H$234,6,FALSE),0)</f>
        <v>0</v>
      </c>
      <c r="CH740" s="1700">
        <f>IFERROR(VLOOKUP($A740,'2009'!$C$3:$H$242,2,FALSE),0)</f>
        <v>0</v>
      </c>
      <c r="CI740" s="1815">
        <f>IFERROR(VLOOKUP($A740,'2009'!$C$3:$H$242,3,FALSE),0)</f>
        <v>0</v>
      </c>
      <c r="CJ740" s="1815">
        <f>IFERROR(VLOOKUP($A740,'2009'!$C$3:$H$242,4,FALSE),0)</f>
        <v>0</v>
      </c>
      <c r="CK740" s="1815">
        <f>IFERROR(VLOOKUP($A740,'2009'!$C$3:$H$242,5,FALSE),0)</f>
        <v>0</v>
      </c>
      <c r="CL740" s="1740">
        <f>IFERROR(VLOOKUP($A740,'2009'!$C$3:$H$242,6,FALSE),0)</f>
        <v>0</v>
      </c>
      <c r="CM740" s="1700">
        <f>IFERROR(VLOOKUP($A740,'2008'!$C$3:$H$229,2,FALSE),0)</f>
        <v>0</v>
      </c>
      <c r="CN740" s="1815">
        <f>IFERROR(VLOOKUP($A740,'2008'!$C$3:$H$229,3,FALSE),0)</f>
        <v>0</v>
      </c>
      <c r="CO740" s="1815">
        <f>IFERROR(VLOOKUP($A740,'2008'!$C$3:$H$229,4,FALSE),0)</f>
        <v>0</v>
      </c>
      <c r="CP740" s="1815">
        <f>IFERROR(VLOOKUP($A740,'2008'!$C$3:$H$229,5,FALSE),0)</f>
        <v>0</v>
      </c>
      <c r="CQ740" s="1740">
        <f>IFERROR(VLOOKUP($A740,'2008'!$C$3:$H$229,6,FALSE),0)</f>
        <v>0</v>
      </c>
      <c r="CR740" s="1700">
        <f>IFERROR(VLOOKUP($A740,'2007'!$C$3:$M$238,7,FALSE),0)</f>
        <v>0</v>
      </c>
      <c r="CS740" s="1815">
        <f>IFERROR(VLOOKUP($A740,'2007'!$C$3:$M$238,8,FALSE),0)</f>
        <v>0</v>
      </c>
      <c r="CT740" s="1815">
        <f>IFERROR(VLOOKUP($A740,'2007'!$C$3:$M$238,9,FALSE),0)</f>
        <v>0</v>
      </c>
      <c r="CU740" s="1815">
        <f>IFERROR(VLOOKUP($A740,'2007'!$C$3:$M$238,10,FALSE),0)</f>
        <v>0</v>
      </c>
      <c r="CV740" s="1740">
        <f>IFERROR(VLOOKUP($A740,'2007'!$C$3:$M$238,11,FALSE),0)</f>
        <v>0</v>
      </c>
      <c r="CW740" s="1700">
        <f>IFERROR(VLOOKUP($A740,'2006'!$A$2:$F$200,2,FALSE),0)</f>
        <v>0</v>
      </c>
      <c r="CX740" s="1815">
        <f>IFERROR(VLOOKUP($A740,'2006'!$A$2:$F$200,4,FALSE),0)</f>
        <v>0</v>
      </c>
      <c r="CY740" s="1815">
        <f>IFERROR(VLOOKUP($A740,'2006'!$A$2:$F$200,5,FALSE),0)</f>
        <v>0</v>
      </c>
      <c r="CZ740" s="1740">
        <f>IFERROR(VLOOKUP($A740,'2006'!$A$2:$F$200,6,FALSE),0)</f>
        <v>0</v>
      </c>
      <c r="DA740" s="1700">
        <f>IFERROR(VLOOKUP($A740,'2005'!$C$3:$M$205,8,FALSE),0)</f>
        <v>0</v>
      </c>
      <c r="DB740" s="1815">
        <f>IFERROR(VLOOKUP($A740,'2005'!$C$3:$M$205,9,FALSE),0)</f>
        <v>0</v>
      </c>
      <c r="DC740" s="1815">
        <f>IFERROR(VLOOKUP($A740,'2005'!$C$3:$M$205,10,FALSE),0)</f>
        <v>0</v>
      </c>
      <c r="DD740" s="1740">
        <f>IFERROR(VLOOKUP($A740,'2005'!$C$3:$M$205,11,FALSE),0)</f>
        <v>0</v>
      </c>
      <c r="DE740" s="1700">
        <f>IFERROR(VLOOKUP($A740,'2004'!$C$3:$M$213,8,FALSE),0)</f>
        <v>0</v>
      </c>
      <c r="DF740" s="1815">
        <f>IFERROR(VLOOKUP($A740,'2004'!$C$3:$M$213,9,FALSE),0)</f>
        <v>0</v>
      </c>
      <c r="DG740" s="1815">
        <f>IFERROR(VLOOKUP($A740,'2004'!$C$3:$M$213,10,FALSE),0)</f>
        <v>0</v>
      </c>
      <c r="DH740" s="1740">
        <f>IFERROR(VLOOKUP($A740,'2004'!$C$3:$M$213,11,FALSE),0)</f>
        <v>0</v>
      </c>
      <c r="DI740" s="1700">
        <f>IFERROR(VLOOKUP($A740,'2003'!$C$3:$Q$214,12,FALSE),0)</f>
        <v>0</v>
      </c>
      <c r="DJ740" s="1815">
        <f>IFERROR(VLOOKUP($A740,'2003'!$C$3:$Q$214,13,FALSE),0)</f>
        <v>0</v>
      </c>
      <c r="DK740" s="1815">
        <f>IFERROR(VLOOKUP($A740,'2003'!$C$3:$Q$214,14,FALSE),0)</f>
        <v>0</v>
      </c>
      <c r="DL740" s="1740">
        <f>IFERROR(VLOOKUP($A740,'2003'!$C$3:$Q$214,15,FALSE),0)</f>
        <v>0</v>
      </c>
      <c r="DM740" s="1700">
        <f>IFERROR(VLOOKUP($A740,'2002'!$D$3:$R$214,12,FALSE),0)</f>
        <v>0</v>
      </c>
      <c r="DN740" s="1815">
        <f>IFERROR(VLOOKUP($A740,'2002'!$D$3:$R$214,13,FALSE),0)</f>
        <v>0</v>
      </c>
      <c r="DO740" s="1815">
        <f>IFERROR(VLOOKUP($A740,'2002'!$D$3:$R$214,14,FALSE),0)</f>
        <v>0</v>
      </c>
      <c r="DP740" s="1788">
        <f>IFERROR(VLOOKUP($A740,'2002'!$D$3:$R$214,15,FALSE),0)</f>
        <v>0</v>
      </c>
      <c r="DQ740" s="1700">
        <f>IFERROR(VLOOKUP($A740,'Pre 2002'!$C$3:$CK$382,84,FALSE),0)</f>
        <v>0</v>
      </c>
      <c r="DR740" s="1815">
        <f>IFERROR(VLOOKUP($A740,'Pre 2002'!$C$3:$CK$382,85,FALSE),0)</f>
        <v>0</v>
      </c>
      <c r="DS740" s="1815">
        <f>IFERROR(VLOOKUP($A740,'Pre 2002'!$C$3:$CK$382,86,FALSE),0)</f>
        <v>0</v>
      </c>
      <c r="DT740" s="1790">
        <f>IFERROR(VLOOKUP($A740,'Pre 2002'!$C$3:$CK$382,87,FALSE),0)</f>
        <v>0</v>
      </c>
      <c r="DU740" s="1741">
        <f>IFERROR(VLOOKUP(A740,'Pre 2002'!$C$3:$CG$382,83,FALSE),0)</f>
        <v>0</v>
      </c>
    </row>
    <row r="741" spans="1:125">
      <c r="A741" s="1721" t="s">
        <v>1928</v>
      </c>
      <c r="B741" s="1562">
        <f t="shared" si="279"/>
        <v>73</v>
      </c>
      <c r="C741" s="1562">
        <f t="shared" si="280"/>
        <v>28</v>
      </c>
      <c r="D741" s="1562">
        <f t="shared" si="281"/>
        <v>0</v>
      </c>
      <c r="E741" s="1563">
        <f t="shared" si="282"/>
        <v>0.38356164383561642</v>
      </c>
      <c r="F741" s="1786">
        <f t="shared" si="283"/>
        <v>2</v>
      </c>
      <c r="G741" s="1595" t="s">
        <v>2159</v>
      </c>
      <c r="H741" s="1752">
        <f>IF(BC741&gt;0,1,0)+IF(BH741&gt;0,1,0)+IF(BP741&gt;0,1,0)+IF(BX741&gt;0,1,0)+IF(CC741&gt;0,1,0)+IF(CH741&gt;0,1,0)+IF(CM741&gt;0,1,0)+IF(CR741&gt;0,1,0)+IF(CW741&gt;0,1,0)+IF(DA741&gt;0,1,0)+IF(DE741&gt;0,1,0)+IF(DI741&gt;0,1,0)+IF(DM741&gt;0,1,0)+DU741</f>
        <v>2</v>
      </c>
      <c r="I741" s="1751">
        <f>SUM(BC741,BH741,BP741,BX741,CC741,CH741,CM741,CR741,CW741,DA741,DE741,DI741,DM741,DQ741)</f>
        <v>73</v>
      </c>
      <c r="J741" s="1751">
        <f t="shared" si="288"/>
        <v>28</v>
      </c>
      <c r="K741" s="1751">
        <f t="shared" si="288"/>
        <v>0</v>
      </c>
      <c r="L741" s="1818">
        <f>IF(I741=0,0,J741/I741)</f>
        <v>0.38356164383561642</v>
      </c>
      <c r="O741" s="1700">
        <f>IFERROR(VLOOKUP($A741,'2022'!$B$2:$K$174,3,FALSE),0)</f>
        <v>0</v>
      </c>
      <c r="P741" s="1858">
        <f>IFERROR(VLOOKUP($A741,'2022'!$B$2:$K$174,4,FALSE),0)</f>
        <v>0</v>
      </c>
      <c r="Q741" s="1858">
        <f>IFERROR(VLOOKUP($A741,'2022'!$B$2:$K$174,5,FALSE),0)</f>
        <v>0</v>
      </c>
      <c r="R741" s="1858">
        <f>IFERROR(VLOOKUP($A741,'2022'!$B$2:$K$174,8,FALSE),0)</f>
        <v>0</v>
      </c>
      <c r="S741" s="1740">
        <f>IFERROR(VLOOKUP($A741,'2022'!$B$2:$K$174,10,FALSE),0)</f>
        <v>0</v>
      </c>
      <c r="T741" s="1700">
        <f>IFERROR(VLOOKUP($A741,'2021'!$B$2:$K$174,3,FALSE),0)</f>
        <v>0</v>
      </c>
      <c r="U741" s="1843">
        <f>IFERROR(VLOOKUP($A741,'2021'!$B$2:$K$174,4,FALSE),0)</f>
        <v>0</v>
      </c>
      <c r="V741" s="1843">
        <f>IFERROR(VLOOKUP($A741,'2021'!$B$2:$K$174,5,FALSE),0)</f>
        <v>0</v>
      </c>
      <c r="W741" s="1843">
        <f>IFERROR(VLOOKUP($A741,'2021'!$B$2:$K$174,8,FALSE),0)</f>
        <v>0</v>
      </c>
      <c r="X741" s="1740">
        <f>IFERROR(VLOOKUP($A741,'2021'!$B$2:$K$174,10,FALSE),0)</f>
        <v>0</v>
      </c>
      <c r="Y741" s="1700">
        <f>IFERROR(VLOOKUP($A741,'2020'!$B$2:$K$170,3,FALSE),0)</f>
        <v>0</v>
      </c>
      <c r="Z741" s="1829">
        <f>IFERROR(VLOOKUP($A741,'2020'!$B$2:$K$170,4,FALSE),0)</f>
        <v>0</v>
      </c>
      <c r="AA741" s="1829">
        <f>IFERROR(VLOOKUP($A741,'2020'!$B$2:$K$170,5,FALSE),0)</f>
        <v>0</v>
      </c>
      <c r="AB741" s="1829">
        <f>IFERROR(VLOOKUP($A741,'2020'!$B$2:$K$170,8,FALSE),0)</f>
        <v>0</v>
      </c>
      <c r="AC741" s="1740">
        <f>IFERROR(VLOOKUP($A741,'2020'!$B$2:$K$170,10,FALSE),0)</f>
        <v>0</v>
      </c>
      <c r="AD741" s="1700">
        <f>IFERROR(VLOOKUP($A741,'2019'!$B$2:$K$170,3,FALSE),0)</f>
        <v>0</v>
      </c>
      <c r="AE741" s="1823">
        <f>IFERROR(VLOOKUP($A741,'2019'!$B$2:$K$170,4,FALSE),0)</f>
        <v>0</v>
      </c>
      <c r="AF741" s="1823">
        <f>IFERROR(VLOOKUP($A741,'2019'!$B$2:$K$170,5,FALSE),0)</f>
        <v>0</v>
      </c>
      <c r="AG741" s="1823">
        <f>IFERROR(VLOOKUP($A741,'2019'!$B$2:$K$170,8,FALSE),0)</f>
        <v>0</v>
      </c>
      <c r="AH741" s="1740">
        <f>IFERROR(VLOOKUP($A741,'2019'!$B$2:$K$170,10,FALSE),0)</f>
        <v>0</v>
      </c>
      <c r="AI741" s="1700">
        <f>IFERROR(VLOOKUP($A741,'2018'!$B$2:$K$170,3,FALSE),0)</f>
        <v>0</v>
      </c>
      <c r="AJ741" s="1821">
        <f>IFERROR(VLOOKUP($A741,'2018'!$B$2:$K$170,4,FALSE),0)</f>
        <v>0</v>
      </c>
      <c r="AK741" s="1821">
        <f>IFERROR(VLOOKUP($A741,'2018'!$B$2:$K$170,5,FALSE),0)</f>
        <v>0</v>
      </c>
      <c r="AL741" s="1821">
        <f>IFERROR(VLOOKUP($A741,'2018'!$B$2:$K$170,8,FALSE),0)</f>
        <v>0</v>
      </c>
      <c r="AM741" s="1740">
        <f>IFERROR(VLOOKUP($A741,'2018'!$B$2:$K$170,10,FALSE),0)</f>
        <v>0</v>
      </c>
      <c r="AN741" s="1700">
        <f>IFERROR(VLOOKUP($A741,'2017'!$B$2:$J$163,2,FALSE),0)</f>
        <v>0</v>
      </c>
      <c r="AO741" s="1815">
        <f>IFERROR(VLOOKUP($A741,'2017'!$B$2:$J$163,3,FALSE),0)</f>
        <v>0</v>
      </c>
      <c r="AP741" s="1815">
        <f>IFERROR(VLOOKUP($A741,'2017'!$B$2:$J$163,4,FALSE),0)</f>
        <v>0</v>
      </c>
      <c r="AQ741" s="1815">
        <f>IFERROR(VLOOKUP($A741,'2017'!$B$2:$J$163,7,FALSE),0)</f>
        <v>0</v>
      </c>
      <c r="AR741" s="1740">
        <f>IFERROR(VLOOKUP($A741,'2017'!$B$2:$J$163,9,FALSE),0)</f>
        <v>0</v>
      </c>
      <c r="AS741" s="1700">
        <f>IFERROR(VLOOKUP($A741,'2016'!$B$2:$K$165,3,FALSE),0)</f>
        <v>0</v>
      </c>
      <c r="AT741" s="1815">
        <f>IFERROR(VLOOKUP($A741,'2016'!$B$2:$K$165,4,FALSE),0)</f>
        <v>0</v>
      </c>
      <c r="AU741" s="1815">
        <f>IFERROR(VLOOKUP($A741,'2016'!$B$2:$K$165,5,FALSE),0)</f>
        <v>0</v>
      </c>
      <c r="AV741" s="1815">
        <f>IFERROR(VLOOKUP($A741,'2016'!$B$2:$K$165,8,FALSE),0)</f>
        <v>0</v>
      </c>
      <c r="AW741" s="1740">
        <f>IFERROR(VLOOKUP($A741,'2016'!$B$2:$K$165,10,FALSE),0)</f>
        <v>0</v>
      </c>
      <c r="AX741" s="1700">
        <f>IFERROR(VLOOKUP($A741,'2015'!$B$2:$K$165,3,FALSE),0)</f>
        <v>0</v>
      </c>
      <c r="AY741" s="1815">
        <f>IFERROR(VLOOKUP($A741,'2015'!$B$2:$K$165,4,FALSE),0)</f>
        <v>0</v>
      </c>
      <c r="AZ741" s="1815">
        <f>IFERROR(VLOOKUP($A741,'2015'!$B$2:$K$165,5,FALSE),0)</f>
        <v>0</v>
      </c>
      <c r="BA741" s="1815">
        <f>IFERROR(VLOOKUP($A741,'2015'!$B$2:$K$165,8,FALSE),0)</f>
        <v>0</v>
      </c>
      <c r="BB741" s="1740">
        <f>IFERROR(VLOOKUP($A741,'2015'!$B$2:$K$165,10,FALSE),0)</f>
        <v>0</v>
      </c>
      <c r="BC741" s="1700">
        <f>IFERROR(VLOOKUP($A741,'2014'!$B$2:$K$157,3,FALSE),0)</f>
        <v>0</v>
      </c>
      <c r="BD741" s="1815">
        <f>IFERROR(VLOOKUP($A741,'2014'!$B$2:$K$157,4,FALSE),0)</f>
        <v>0</v>
      </c>
      <c r="BE741" s="1815">
        <f>IFERROR(VLOOKUP($A741,'2014'!$B$2:$K$157,5,FALSE),0)</f>
        <v>0</v>
      </c>
      <c r="BF741" s="1815">
        <f>IFERROR(VLOOKUP($A741,'2014'!$B$2:$K$157,8,FALSE),0)</f>
        <v>0</v>
      </c>
      <c r="BG741" s="1740">
        <f>IFERROR(VLOOKUP($A741,'2014'!$B$2:$K$157,10,FALSE),0)</f>
        <v>0</v>
      </c>
      <c r="BH741" s="1700">
        <f>IFERROR(VLOOKUP($A741,'2013'!$D$4:$I$249,2,FALSE),0)</f>
        <v>0</v>
      </c>
      <c r="BI741" s="1815">
        <f>IFERROR(VLOOKUP($A741,'2013'!$D$4:$I$249,3,FALSE),0)</f>
        <v>0</v>
      </c>
      <c r="BJ741" s="1815">
        <f>IFERROR(VLOOKUP($A741,'2013'!$D$4:$I$249,4,FALSE),0)</f>
        <v>0</v>
      </c>
      <c r="BK741" s="1815">
        <f>IFERROR(VLOOKUP($A741,'2013'!$D$4:$I$249,5,FALSE),0)</f>
        <v>0</v>
      </c>
      <c r="BL741" s="1740">
        <f>IFERROR(VLOOKUP($A741,'2013'!$D$4:$I$249,6,FALSE),0)</f>
        <v>0</v>
      </c>
      <c r="BM741" s="1737">
        <f>IFERROR(VLOOKUP($A741,'2012'!$D$3:$O$172,2,FALSE),0)</f>
        <v>0</v>
      </c>
      <c r="BN741" s="1815">
        <f>IFERROR(VLOOKUP($A741,'2012'!$D$3:$O$172,3,FALSE),0)</f>
        <v>0</v>
      </c>
      <c r="BO741" s="1743">
        <f>IFERROR(VLOOKUP($A741,'2012'!$D$3:$O$172,4,FALSE),0)</f>
        <v>0</v>
      </c>
      <c r="BP741" s="1700">
        <f>IFERROR(VLOOKUP($A741,'2012'!$D$3:$O$172,5,FALSE),0)</f>
        <v>0</v>
      </c>
      <c r="BQ741" s="1815">
        <f>IFERROR(VLOOKUP($A741,'2012'!$D$3:$O$172,6,FALSE),0)</f>
        <v>0</v>
      </c>
      <c r="BR741" s="1815">
        <f>IFERROR(VLOOKUP($A741,'2012'!$D$3:$O$172,7,FALSE),0)</f>
        <v>0</v>
      </c>
      <c r="BS741" s="1815">
        <f>IFERROR(VLOOKUP($A741,'2012'!$D$3:$O$172,8,FALSE),0)</f>
        <v>0</v>
      </c>
      <c r="BT741" s="1740">
        <f>IFERROR(VLOOKUP($A741,'2012'!$D$3:$O$172,9,FALSE),0)</f>
        <v>0</v>
      </c>
      <c r="BV741" s="1815"/>
      <c r="BX741" s="1700">
        <f>IFERROR(VLOOKUP($A741,'2011'!$D$4:$I$251,2,FALSE),0)</f>
        <v>0</v>
      </c>
      <c r="BY741" s="1815">
        <f>IFERROR(VLOOKUP($A741,'2011'!$D$4:$I$251,3,FALSE),0)</f>
        <v>0</v>
      </c>
      <c r="BZ741" s="1815">
        <f>IFERROR(VLOOKUP($A741,'2011'!$D$4:$I$251,4,FALSE),0)</f>
        <v>0</v>
      </c>
      <c r="CA741" s="1815">
        <f>IFERROR(VLOOKUP($A741,'2011'!$D$4:$I$251,5,FALSE),0)</f>
        <v>0</v>
      </c>
      <c r="CB741" s="1740">
        <f>IFERROR(VLOOKUP($A741,'2011'!$D$4:$I$251,6,FALSE),0)</f>
        <v>0</v>
      </c>
      <c r="CC741" s="1700">
        <f>IFERROR(VLOOKUP($A741,'2010'!$C$3:$H$234,2,FALSE),0)</f>
        <v>0</v>
      </c>
      <c r="CD741" s="1815">
        <f>IFERROR(VLOOKUP($A741,'2010'!$C$3:$H$234,3,FALSE),0)</f>
        <v>0</v>
      </c>
      <c r="CE741" s="1815">
        <f>IFERROR(VLOOKUP($A741,'2010'!$C$3:$H$234,4,FALSE),0)</f>
        <v>0</v>
      </c>
      <c r="CF741" s="1815">
        <f>IFERROR(VLOOKUP($A741,'2010'!$C$3:$H$234,5,FALSE),0)</f>
        <v>0</v>
      </c>
      <c r="CG741" s="1740">
        <f>IFERROR(VLOOKUP($A741,'2010'!$C$3:$H$234,6,FALSE),0)</f>
        <v>0</v>
      </c>
      <c r="CH741" s="1700">
        <f>IFERROR(VLOOKUP($A741,'2009'!$C$3:$H$242,2,FALSE),0)</f>
        <v>0</v>
      </c>
      <c r="CI741" s="1815">
        <f>IFERROR(VLOOKUP($A741,'2009'!$C$3:$H$242,3,FALSE),0)</f>
        <v>0</v>
      </c>
      <c r="CJ741" s="1815">
        <f>IFERROR(VLOOKUP($A741,'2009'!$C$3:$H$242,4,FALSE),0)</f>
        <v>0</v>
      </c>
      <c r="CK741" s="1815">
        <f>IFERROR(VLOOKUP($A741,'2009'!$C$3:$H$242,5,FALSE),0)</f>
        <v>0</v>
      </c>
      <c r="CL741" s="1740">
        <f>IFERROR(VLOOKUP($A741,'2009'!$C$3:$H$242,6,FALSE),0)</f>
        <v>0</v>
      </c>
      <c r="CM741" s="1700">
        <f>IFERROR(VLOOKUP($A741,'2008'!$C$3:$H$229,2,FALSE),0)</f>
        <v>0</v>
      </c>
      <c r="CN741" s="1815">
        <f>IFERROR(VLOOKUP($A741,'2008'!$C$3:$H$229,3,FALSE),0)</f>
        <v>0</v>
      </c>
      <c r="CO741" s="1815">
        <f>IFERROR(VLOOKUP($A741,'2008'!$C$3:$H$229,4,FALSE),0)</f>
        <v>0</v>
      </c>
      <c r="CP741" s="1815">
        <f>IFERROR(VLOOKUP($A741,'2008'!$C$3:$H$229,5,FALSE),0)</f>
        <v>0</v>
      </c>
      <c r="CQ741" s="1740">
        <f>IFERROR(VLOOKUP($A741,'2008'!$C$3:$H$229,6,FALSE),0)</f>
        <v>0</v>
      </c>
      <c r="CR741" s="1700">
        <f>IFERROR(VLOOKUP($A741,'2007'!$C$3:$M$238,7,FALSE),0)</f>
        <v>0</v>
      </c>
      <c r="CS741" s="1815">
        <f>IFERROR(VLOOKUP($A741,'2007'!$C$3:$M$238,8,FALSE),0)</f>
        <v>0</v>
      </c>
      <c r="CT741" s="1815">
        <f>IFERROR(VLOOKUP($A741,'2007'!$C$3:$M$238,9,FALSE),0)</f>
        <v>0</v>
      </c>
      <c r="CU741" s="1815">
        <f>IFERROR(VLOOKUP($A741,'2007'!$C$3:$M$238,10,FALSE),0)</f>
        <v>0</v>
      </c>
      <c r="CV741" s="1740">
        <f>IFERROR(VLOOKUP($A741,'2007'!$C$3:$M$238,11,FALSE),0)</f>
        <v>0</v>
      </c>
      <c r="CW741" s="1700">
        <f>IFERROR(VLOOKUP($A741,'2006'!$A$2:$F$200,2,FALSE),0)</f>
        <v>0</v>
      </c>
      <c r="CX741" s="1815">
        <f>IFERROR(VLOOKUP($A741,'2006'!$A$2:$F$200,4,FALSE),0)</f>
        <v>0</v>
      </c>
      <c r="CY741" s="1815">
        <f>IFERROR(VLOOKUP($A741,'2006'!$A$2:$F$200,5,FALSE),0)</f>
        <v>0</v>
      </c>
      <c r="CZ741" s="1740">
        <f>IFERROR(VLOOKUP($A741,'2006'!$A$2:$F$200,6,FALSE),0)</f>
        <v>0</v>
      </c>
      <c r="DA741" s="1700">
        <f>IFERROR(VLOOKUP($A741,'2005'!$C$3:$M$205,8,FALSE),0)</f>
        <v>0</v>
      </c>
      <c r="DB741" s="1815">
        <f>IFERROR(VLOOKUP($A741,'2005'!$C$3:$M$205,9,FALSE),0)</f>
        <v>0</v>
      </c>
      <c r="DC741" s="1815">
        <f>IFERROR(VLOOKUP($A741,'2005'!$C$3:$M$205,10,FALSE),0)</f>
        <v>0</v>
      </c>
      <c r="DD741" s="1740">
        <f>IFERROR(VLOOKUP($A741,'2005'!$C$3:$M$205,11,FALSE),0)</f>
        <v>0</v>
      </c>
      <c r="DE741" s="1700">
        <f>IFERROR(VLOOKUP($A741,'2004'!$C$3:$M$213,8,FALSE),0)</f>
        <v>0</v>
      </c>
      <c r="DF741" s="1815">
        <f>IFERROR(VLOOKUP($A741,'2004'!$C$3:$M$213,9,FALSE),0)</f>
        <v>0</v>
      </c>
      <c r="DG741" s="1815">
        <f>IFERROR(VLOOKUP($A741,'2004'!$C$3:$M$213,10,FALSE),0)</f>
        <v>0</v>
      </c>
      <c r="DH741" s="1740">
        <f>IFERROR(VLOOKUP($A741,'2004'!$C$3:$M$213,11,FALSE),0)</f>
        <v>0</v>
      </c>
      <c r="DI741" s="1700">
        <f>IFERROR(VLOOKUP($A741,'2003'!$C$3:$Q$214,12,FALSE),0)</f>
        <v>0</v>
      </c>
      <c r="DJ741" s="1815">
        <f>IFERROR(VLOOKUP($A741,'2003'!$C$3:$Q$214,13,FALSE),0)</f>
        <v>0</v>
      </c>
      <c r="DK741" s="1815">
        <f>IFERROR(VLOOKUP($A741,'2003'!$C$3:$Q$214,14,FALSE),0)</f>
        <v>0</v>
      </c>
      <c r="DL741" s="1740">
        <f>IFERROR(VLOOKUP($A741,'2003'!$C$3:$Q$214,15,FALSE),0)</f>
        <v>0</v>
      </c>
      <c r="DM741" s="1700">
        <f>IFERROR(VLOOKUP($A741,'2002'!$D$3:$R$214,12,FALSE),0)</f>
        <v>0</v>
      </c>
      <c r="DN741" s="1815">
        <f>IFERROR(VLOOKUP($A741,'2002'!$D$3:$R$214,13,FALSE),0)</f>
        <v>0</v>
      </c>
      <c r="DO741" s="1815">
        <f>IFERROR(VLOOKUP($A741,'2002'!$D$3:$R$214,14,FALSE),0)</f>
        <v>0</v>
      </c>
      <c r="DP741" s="1788">
        <f>IFERROR(VLOOKUP($A741,'2002'!$D$3:$R$214,15,FALSE),0)</f>
        <v>0</v>
      </c>
      <c r="DQ741" s="1700">
        <f>IFERROR(VLOOKUP($A741,'Pre 2002'!$C$3:$CK$382,84,FALSE),0)</f>
        <v>73</v>
      </c>
      <c r="DR741" s="1815">
        <f>IFERROR(VLOOKUP($A741,'Pre 2002'!$C$3:$CK$382,85,FALSE),0)</f>
        <v>28</v>
      </c>
      <c r="DS741" s="1815">
        <f>IFERROR(VLOOKUP($A741,'Pre 2002'!$C$3:$CK$382,86,FALSE),0)</f>
        <v>0</v>
      </c>
      <c r="DT741" s="1790">
        <f>IFERROR(VLOOKUP($A741,'Pre 2002'!$C$3:$CK$382,87,FALSE),0)</f>
        <v>0.38356164383561642</v>
      </c>
      <c r="DU741" s="1741">
        <f>IFERROR(VLOOKUP(A741,'Pre 2002'!$C$3:$CG$382,83,FALSE),0)</f>
        <v>2</v>
      </c>
    </row>
    <row r="742" spans="1:125">
      <c r="A742" s="1442" t="s">
        <v>2230</v>
      </c>
      <c r="B742" s="1562">
        <f t="shared" si="279"/>
        <v>174</v>
      </c>
      <c r="C742" s="1562">
        <f t="shared" si="280"/>
        <v>66</v>
      </c>
      <c r="D742" s="1562">
        <f t="shared" si="281"/>
        <v>0</v>
      </c>
      <c r="E742" s="1563">
        <f t="shared" si="282"/>
        <v>0.37931034482758619</v>
      </c>
      <c r="F742" s="1786">
        <f t="shared" si="283"/>
        <v>5</v>
      </c>
      <c r="G742" s="1595">
        <v>2017</v>
      </c>
      <c r="H742" s="1751"/>
      <c r="I742" s="1751"/>
      <c r="J742" s="1751"/>
      <c r="K742" s="1751"/>
      <c r="L742" s="1751"/>
      <c r="O742" s="1700">
        <f>IFERROR(VLOOKUP($A742,'2022'!$B$2:$K$174,3,FALSE),0)</f>
        <v>0</v>
      </c>
      <c r="P742" s="1858">
        <f>IFERROR(VLOOKUP($A742,'2022'!$B$2:$K$174,4,FALSE),0)</f>
        <v>0</v>
      </c>
      <c r="Q742" s="1858">
        <f>IFERROR(VLOOKUP($A742,'2022'!$B$2:$K$174,5,FALSE),0)</f>
        <v>0</v>
      </c>
      <c r="R742" s="1858">
        <f>IFERROR(VLOOKUP($A742,'2022'!$B$2:$K$174,8,FALSE),0)</f>
        <v>0</v>
      </c>
      <c r="S742" s="1740">
        <f>IFERROR(VLOOKUP($A742,'2022'!$B$2:$K$174,10,FALSE),0)</f>
        <v>0</v>
      </c>
      <c r="T742" s="1700">
        <f>IFERROR(VLOOKUP($A742,'2021'!$B$2:$K$174,3,FALSE),0)</f>
        <v>33</v>
      </c>
      <c r="U742" s="1843">
        <f>IFERROR(VLOOKUP($A742,'2021'!$B$2:$K$174,4,FALSE),0)</f>
        <v>10</v>
      </c>
      <c r="V742" s="1843">
        <f>IFERROR(VLOOKUP($A742,'2021'!$B$2:$K$174,5,FALSE),0)</f>
        <v>15</v>
      </c>
      <c r="W742" s="1843">
        <f>IFERROR(VLOOKUP($A742,'2021'!$B$2:$K$174,8,FALSE),0)</f>
        <v>0</v>
      </c>
      <c r="X742" s="1740">
        <f>IFERROR(VLOOKUP($A742,'2021'!$B$2:$K$174,10,FALSE),0)</f>
        <v>0.45500000000000002</v>
      </c>
      <c r="Y742" s="1700">
        <f>IFERROR(VLOOKUP($A742,'2020'!$B$2:$K$170,3,FALSE),0)</f>
        <v>53</v>
      </c>
      <c r="Z742" s="1829">
        <f>IFERROR(VLOOKUP($A742,'2020'!$B$2:$K$170,4,FALSE),0)</f>
        <v>17</v>
      </c>
      <c r="AA742" s="1829">
        <f>IFERROR(VLOOKUP($A742,'2020'!$B$2:$K$170,5,FALSE),0)</f>
        <v>21</v>
      </c>
      <c r="AB742" s="1829">
        <f>IFERROR(VLOOKUP($A742,'2020'!$B$2:$K$170,8,FALSE),0)</f>
        <v>0</v>
      </c>
      <c r="AC742" s="1740">
        <f>IFERROR(VLOOKUP($A742,'2020'!$B$2:$K$170,10,FALSE),0)</f>
        <v>0.39600000000000002</v>
      </c>
      <c r="AD742" s="1700">
        <f>IFERROR(VLOOKUP($A742,'2019'!$B$2:$K$170,3,FALSE),0)</f>
        <v>42</v>
      </c>
      <c r="AE742" s="1823">
        <f>IFERROR(VLOOKUP($A742,'2019'!$B$2:$K$170,4,FALSE),0)</f>
        <v>4</v>
      </c>
      <c r="AF742" s="1823">
        <f>IFERROR(VLOOKUP($A742,'2019'!$B$2:$K$170,5,FALSE),0)</f>
        <v>11</v>
      </c>
      <c r="AG742" s="1823">
        <f>IFERROR(VLOOKUP($A742,'2019'!$B$2:$K$170,8,FALSE),0)</f>
        <v>0</v>
      </c>
      <c r="AH742" s="1740">
        <f>IFERROR(VLOOKUP($A742,'2019'!$B$2:$K$170,10,FALSE),0)</f>
        <v>0.26200000000000001</v>
      </c>
      <c r="AI742" s="1700">
        <f>IFERROR(VLOOKUP($A742,'2018'!$B$2:$K$170,3,FALSE),0)</f>
        <v>30</v>
      </c>
      <c r="AJ742" s="1821">
        <f>IFERROR(VLOOKUP($A742,'2018'!$B$2:$K$170,4,FALSE),0)</f>
        <v>7</v>
      </c>
      <c r="AK742" s="1821">
        <f>IFERROR(VLOOKUP($A742,'2018'!$B$2:$K$170,5,FALSE),0)</f>
        <v>14</v>
      </c>
      <c r="AL742" s="1821">
        <f>IFERROR(VLOOKUP($A742,'2018'!$B$2:$K$170,8,FALSE),0)</f>
        <v>0</v>
      </c>
      <c r="AM742" s="1740">
        <f>IFERROR(VLOOKUP($A742,'2018'!$B$2:$K$170,10,FALSE),0)</f>
        <v>0.46700000000000003</v>
      </c>
      <c r="AN742" s="1700">
        <f>IFERROR(VLOOKUP($A742,'2017'!$B$2:$J$163,2,FALSE),0)</f>
        <v>16</v>
      </c>
      <c r="AO742" s="1815">
        <f>IFERROR(VLOOKUP($A742,'2017'!$B$2:$J$163,3,FALSE),0)</f>
        <v>3</v>
      </c>
      <c r="AP742" s="1815">
        <f>IFERROR(VLOOKUP($A742,'2017'!$B$2:$J$163,4,FALSE),0)</f>
        <v>5</v>
      </c>
      <c r="AQ742" s="1815">
        <f>IFERROR(VLOOKUP($A742,'2017'!$B$2:$J$163,7,FALSE),0)</f>
        <v>0</v>
      </c>
      <c r="AR742" s="1740">
        <f>IFERROR(VLOOKUP($A742,'2017'!$B$2:$J$163,9,FALSE),0)</f>
        <v>0.3125</v>
      </c>
      <c r="AS742" s="1700">
        <f>IFERROR(VLOOKUP($A742,'2016'!$B$2:$K$165,3,FALSE),0)</f>
        <v>0</v>
      </c>
      <c r="AT742" s="1815">
        <f>IFERROR(VLOOKUP($A742,'2016'!$B$2:$K$165,4,FALSE),0)</f>
        <v>0</v>
      </c>
      <c r="AU742" s="1815">
        <f>IFERROR(VLOOKUP($A742,'2016'!$B$2:$K$165,5,FALSE),0)</f>
        <v>0</v>
      </c>
      <c r="AV742" s="1815">
        <f>IFERROR(VLOOKUP($A742,'2016'!$B$2:$K$165,8,FALSE),0)</f>
        <v>0</v>
      </c>
      <c r="AW742" s="1740">
        <f>IFERROR(VLOOKUP($A742,'2016'!$B$2:$K$165,10,FALSE),0)</f>
        <v>0</v>
      </c>
      <c r="AX742" s="1700">
        <f>IFERROR(VLOOKUP($A742,'2015'!$B$2:$K$165,3,FALSE),0)</f>
        <v>0</v>
      </c>
      <c r="AY742" s="1815">
        <f>IFERROR(VLOOKUP($A742,'2015'!$B$2:$K$165,4,FALSE),0)</f>
        <v>0</v>
      </c>
      <c r="AZ742" s="1815">
        <f>IFERROR(VLOOKUP($A742,'2015'!$B$2:$K$165,5,FALSE),0)</f>
        <v>0</v>
      </c>
      <c r="BA742" s="1815">
        <f>IFERROR(VLOOKUP($A742,'2015'!$B$2:$K$165,8,FALSE),0)</f>
        <v>0</v>
      </c>
      <c r="BB742" s="1740">
        <f>IFERROR(VLOOKUP($A742,'2015'!$B$2:$K$165,10,FALSE),0)</f>
        <v>0</v>
      </c>
      <c r="BC742" s="1700">
        <f>IFERROR(VLOOKUP($A742,'2014'!$B$2:$K$157,3,FALSE),0)</f>
        <v>0</v>
      </c>
      <c r="BD742" s="1815">
        <f>IFERROR(VLOOKUP($A742,'2014'!$B$2:$K$157,4,FALSE),0)</f>
        <v>0</v>
      </c>
      <c r="BE742" s="1815">
        <f>IFERROR(VLOOKUP($A742,'2014'!$B$2:$K$157,5,FALSE),0)</f>
        <v>0</v>
      </c>
      <c r="BF742" s="1815">
        <f>IFERROR(VLOOKUP($A742,'2014'!$B$2:$K$157,8,FALSE),0)</f>
        <v>0</v>
      </c>
      <c r="BG742" s="1740">
        <f>IFERROR(VLOOKUP($A742,'2014'!$B$2:$K$157,10,FALSE),0)</f>
        <v>0</v>
      </c>
      <c r="BH742" s="1700">
        <f>IFERROR(VLOOKUP($A742,'2013'!$D$4:$I$249,2,FALSE),0)</f>
        <v>0</v>
      </c>
      <c r="BI742" s="1815">
        <f>IFERROR(VLOOKUP($A742,'2013'!$D$4:$I$249,3,FALSE),0)</f>
        <v>0</v>
      </c>
      <c r="BJ742" s="1815">
        <f>IFERROR(VLOOKUP($A742,'2013'!$D$4:$I$249,4,FALSE),0)</f>
        <v>0</v>
      </c>
      <c r="BK742" s="1815">
        <f>IFERROR(VLOOKUP($A742,'2013'!$D$4:$I$249,5,FALSE),0)</f>
        <v>0</v>
      </c>
      <c r="BL742" s="1740">
        <f>IFERROR(VLOOKUP($A742,'2013'!$D$4:$I$249,6,FALSE),0)</f>
        <v>0</v>
      </c>
      <c r="BM742" s="1737">
        <f>IFERROR(VLOOKUP($A742,'2012'!$D$3:$O$172,2,FALSE),0)</f>
        <v>0</v>
      </c>
      <c r="BN742" s="1815">
        <f>IFERROR(VLOOKUP($A742,'2012'!$D$3:$O$172,3,FALSE),0)</f>
        <v>0</v>
      </c>
      <c r="BO742" s="1743">
        <f>IFERROR(VLOOKUP($A742,'2012'!$D$3:$O$172,4,FALSE),0)</f>
        <v>0</v>
      </c>
      <c r="BP742" s="1700">
        <f>IFERROR(VLOOKUP($A742,'2012'!$D$3:$O$172,5,FALSE),0)</f>
        <v>0</v>
      </c>
      <c r="BQ742" s="1815">
        <f>IFERROR(VLOOKUP($A742,'2012'!$D$3:$O$172,6,FALSE),0)</f>
        <v>0</v>
      </c>
      <c r="BR742" s="1815">
        <f>IFERROR(VLOOKUP($A742,'2012'!$D$3:$O$172,7,FALSE),0)</f>
        <v>0</v>
      </c>
      <c r="BS742" s="1815">
        <f>IFERROR(VLOOKUP($A742,'2012'!$D$3:$O$172,8,FALSE),0)</f>
        <v>0</v>
      </c>
      <c r="BT742" s="1740">
        <f>IFERROR(VLOOKUP($A742,'2012'!$D$3:$O$172,9,FALSE),0)</f>
        <v>0</v>
      </c>
      <c r="BV742" s="1815"/>
      <c r="BX742" s="1700">
        <f>IFERROR(VLOOKUP($A742,'2011'!$D$4:$I$251,2,FALSE),0)</f>
        <v>0</v>
      </c>
      <c r="BY742" s="1815">
        <f>IFERROR(VLOOKUP($A742,'2011'!$D$4:$I$251,3,FALSE),0)</f>
        <v>0</v>
      </c>
      <c r="BZ742" s="1815">
        <f>IFERROR(VLOOKUP($A742,'2011'!$D$4:$I$251,4,FALSE),0)</f>
        <v>0</v>
      </c>
      <c r="CA742" s="1815">
        <f>IFERROR(VLOOKUP($A742,'2011'!$D$4:$I$251,5,FALSE),0)</f>
        <v>0</v>
      </c>
      <c r="CB742" s="1740">
        <f>IFERROR(VLOOKUP($A742,'2011'!$D$4:$I$251,6,FALSE),0)</f>
        <v>0</v>
      </c>
      <c r="CC742" s="1700">
        <f>IFERROR(VLOOKUP($A742,'2010'!$C$3:$H$234,2,FALSE),0)</f>
        <v>0</v>
      </c>
      <c r="CD742" s="1815">
        <f>IFERROR(VLOOKUP($A742,'2010'!$C$3:$H$234,3,FALSE),0)</f>
        <v>0</v>
      </c>
      <c r="CE742" s="1815">
        <f>IFERROR(VLOOKUP($A742,'2010'!$C$3:$H$234,4,FALSE),0)</f>
        <v>0</v>
      </c>
      <c r="CF742" s="1815">
        <f>IFERROR(VLOOKUP($A742,'2010'!$C$3:$H$234,5,FALSE),0)</f>
        <v>0</v>
      </c>
      <c r="CG742" s="1740">
        <f>IFERROR(VLOOKUP($A742,'2010'!$C$3:$H$234,6,FALSE),0)</f>
        <v>0</v>
      </c>
      <c r="CH742" s="1700">
        <f>IFERROR(VLOOKUP($A742,'2009'!$C$3:$H$242,2,FALSE),0)</f>
        <v>0</v>
      </c>
      <c r="CI742" s="1815">
        <f>IFERROR(VLOOKUP($A742,'2009'!$C$3:$H$242,3,FALSE),0)</f>
        <v>0</v>
      </c>
      <c r="CJ742" s="1815">
        <f>IFERROR(VLOOKUP($A742,'2009'!$C$3:$H$242,4,FALSE),0)</f>
        <v>0</v>
      </c>
      <c r="CK742" s="1815">
        <f>IFERROR(VLOOKUP($A742,'2009'!$C$3:$H$242,5,FALSE),0)</f>
        <v>0</v>
      </c>
      <c r="CL742" s="1740">
        <f>IFERROR(VLOOKUP($A742,'2009'!$C$3:$H$242,6,FALSE),0)</f>
        <v>0</v>
      </c>
      <c r="CM742" s="1700">
        <f>IFERROR(VLOOKUP($A742,'2008'!$C$3:$H$229,2,FALSE),0)</f>
        <v>0</v>
      </c>
      <c r="CN742" s="1815">
        <f>IFERROR(VLOOKUP($A742,'2008'!$C$3:$H$229,3,FALSE),0)</f>
        <v>0</v>
      </c>
      <c r="CO742" s="1815">
        <f>IFERROR(VLOOKUP($A742,'2008'!$C$3:$H$229,4,FALSE),0)</f>
        <v>0</v>
      </c>
      <c r="CP742" s="1815">
        <f>IFERROR(VLOOKUP($A742,'2008'!$C$3:$H$229,5,FALSE),0)</f>
        <v>0</v>
      </c>
      <c r="CQ742" s="1740">
        <f>IFERROR(VLOOKUP($A742,'2008'!$C$3:$H$229,6,FALSE),0)</f>
        <v>0</v>
      </c>
      <c r="CR742" s="1700">
        <f>IFERROR(VLOOKUP($A742,'2007'!$C$3:$M$238,7,FALSE),0)</f>
        <v>0</v>
      </c>
      <c r="CS742" s="1815">
        <f>IFERROR(VLOOKUP($A742,'2007'!$C$3:$M$238,8,FALSE),0)</f>
        <v>0</v>
      </c>
      <c r="CT742" s="1815">
        <f>IFERROR(VLOOKUP($A742,'2007'!$C$3:$M$238,9,FALSE),0)</f>
        <v>0</v>
      </c>
      <c r="CU742" s="1815">
        <f>IFERROR(VLOOKUP($A742,'2007'!$C$3:$M$238,10,FALSE),0)</f>
        <v>0</v>
      </c>
      <c r="CV742" s="1740">
        <f>IFERROR(VLOOKUP($A742,'2007'!$C$3:$M$238,11,FALSE),0)</f>
        <v>0</v>
      </c>
      <c r="CW742" s="1700">
        <f>IFERROR(VLOOKUP($A742,'2006'!$A$2:$F$200,2,FALSE),0)</f>
        <v>0</v>
      </c>
      <c r="CX742" s="1815">
        <f>IFERROR(VLOOKUP($A742,'2006'!$A$2:$F$200,4,FALSE),0)</f>
        <v>0</v>
      </c>
      <c r="CY742" s="1815">
        <f>IFERROR(VLOOKUP($A742,'2006'!$A$2:$F$200,5,FALSE),0)</f>
        <v>0</v>
      </c>
      <c r="CZ742" s="1740">
        <f>IFERROR(VLOOKUP($A742,'2006'!$A$2:$F$200,6,FALSE),0)</f>
        <v>0</v>
      </c>
      <c r="DA742" s="1700">
        <f>IFERROR(VLOOKUP($A742,'2005'!$C$3:$M$205,8,FALSE),0)</f>
        <v>0</v>
      </c>
      <c r="DB742" s="1815">
        <f>IFERROR(VLOOKUP($A742,'2005'!$C$3:$M$205,9,FALSE),0)</f>
        <v>0</v>
      </c>
      <c r="DC742" s="1815">
        <f>IFERROR(VLOOKUP($A742,'2005'!$C$3:$M$205,10,FALSE),0)</f>
        <v>0</v>
      </c>
      <c r="DD742" s="1740">
        <f>IFERROR(VLOOKUP($A742,'2005'!$C$3:$M$205,11,FALSE),0)</f>
        <v>0</v>
      </c>
      <c r="DE742" s="1700">
        <f>IFERROR(VLOOKUP($A742,'2004'!$C$3:$M$213,8,FALSE),0)</f>
        <v>0</v>
      </c>
      <c r="DF742" s="1815">
        <f>IFERROR(VLOOKUP($A742,'2004'!$C$3:$M$213,9,FALSE),0)</f>
        <v>0</v>
      </c>
      <c r="DG742" s="1815">
        <f>IFERROR(VLOOKUP($A742,'2004'!$C$3:$M$213,10,FALSE),0)</f>
        <v>0</v>
      </c>
      <c r="DH742" s="1740">
        <f>IFERROR(VLOOKUP($A742,'2004'!$C$3:$M$213,11,FALSE),0)</f>
        <v>0</v>
      </c>
      <c r="DI742" s="1700">
        <f>IFERROR(VLOOKUP($A742,'2003'!$C$3:$Q$214,12,FALSE),0)</f>
        <v>0</v>
      </c>
      <c r="DJ742" s="1815">
        <f>IFERROR(VLOOKUP($A742,'2003'!$C$3:$Q$214,13,FALSE),0)</f>
        <v>0</v>
      </c>
      <c r="DK742" s="1815">
        <f>IFERROR(VLOOKUP($A742,'2003'!$C$3:$Q$214,14,FALSE),0)</f>
        <v>0</v>
      </c>
      <c r="DL742" s="1740">
        <f>IFERROR(VLOOKUP($A742,'2003'!$C$3:$Q$214,15,FALSE),0)</f>
        <v>0</v>
      </c>
      <c r="DM742" s="1700">
        <f>IFERROR(VLOOKUP($A742,'2002'!$D$3:$R$214,12,FALSE),0)</f>
        <v>0</v>
      </c>
      <c r="DN742" s="1815">
        <f>IFERROR(VLOOKUP($A742,'2002'!$D$3:$R$214,13,FALSE),0)</f>
        <v>0</v>
      </c>
      <c r="DO742" s="1815">
        <f>IFERROR(VLOOKUP($A742,'2002'!$D$3:$R$214,14,FALSE),0)</f>
        <v>0</v>
      </c>
      <c r="DP742" s="1788">
        <f>IFERROR(VLOOKUP($A742,'2002'!$D$3:$R$214,15,FALSE),0)</f>
        <v>0</v>
      </c>
      <c r="DQ742" s="1700">
        <f>IFERROR(VLOOKUP($A742,'Pre 2002'!$C$3:$CK$382,84,FALSE),0)</f>
        <v>0</v>
      </c>
      <c r="DR742" s="1815">
        <f>IFERROR(VLOOKUP($A742,'Pre 2002'!$C$3:$CK$382,85,FALSE),0)</f>
        <v>0</v>
      </c>
      <c r="DS742" s="1815">
        <f>IFERROR(VLOOKUP($A742,'Pre 2002'!$C$3:$CK$382,86,FALSE),0)</f>
        <v>0</v>
      </c>
      <c r="DT742" s="1790">
        <f>IFERROR(VLOOKUP($A742,'Pre 2002'!$C$3:$CK$382,87,FALSE),0)</f>
        <v>0</v>
      </c>
      <c r="DU742" s="1741">
        <f>IFERROR(VLOOKUP(A742,'Pre 2002'!$C$3:$CG$382,83,FALSE),0)</f>
        <v>0</v>
      </c>
    </row>
    <row r="743" spans="1:125">
      <c r="A743" s="1721" t="s">
        <v>2092</v>
      </c>
      <c r="B743" s="1562">
        <f t="shared" si="279"/>
        <v>29</v>
      </c>
      <c r="C743" s="1562">
        <f t="shared" si="280"/>
        <v>11</v>
      </c>
      <c r="D743" s="1562">
        <f t="shared" si="281"/>
        <v>0</v>
      </c>
      <c r="E743" s="1563">
        <f t="shared" si="282"/>
        <v>0.37931034482758619</v>
      </c>
      <c r="F743" s="1786">
        <f t="shared" si="283"/>
        <v>1</v>
      </c>
      <c r="G743" s="1595" t="s">
        <v>2159</v>
      </c>
      <c r="H743" s="1752">
        <f>IF(BC743&gt;0,1,0)+IF(BH743&gt;0,1,0)+IF(BP743&gt;0,1,0)+IF(BX743&gt;0,1,0)+IF(CC743&gt;0,1,0)+IF(CH743&gt;0,1,0)+IF(CM743&gt;0,1,0)+IF(CR743&gt;0,1,0)+IF(CW743&gt;0,1,0)+IF(DA743&gt;0,1,0)+IF(DE743&gt;0,1,0)+IF(DI743&gt;0,1,0)+IF(DM743&gt;0,1,0)+DU743</f>
        <v>1</v>
      </c>
      <c r="I743" s="1751">
        <f>SUM(BC743,BH743,BP743,BX743,CC743,CH743,CM743,CR743,CW743,DA743,DE743,DI743,DM743,DQ743)</f>
        <v>29</v>
      </c>
      <c r="J743" s="1751">
        <f>SUM(BE743,BJ743,BR743,BZ743,CE743,CJ743,CO743,CT743,CX743,DB743,DF743,DJ743,DN743,DR743)</f>
        <v>11</v>
      </c>
      <c r="K743" s="1751">
        <f>SUM(BF743,BK743,BS743,CA743,CF743,CK743,CP743,CU743,CY743,DC743,DG743,DK743,DO743,DS743)</f>
        <v>0</v>
      </c>
      <c r="L743" s="1818">
        <f>IF(I743=0,0,J743/I743)</f>
        <v>0.37931034482758619</v>
      </c>
      <c r="O743" s="1700">
        <f>IFERROR(VLOOKUP($A743,'2022'!$B$2:$K$174,3,FALSE),0)</f>
        <v>0</v>
      </c>
      <c r="P743" s="1858">
        <f>IFERROR(VLOOKUP($A743,'2022'!$B$2:$K$174,4,FALSE),0)</f>
        <v>0</v>
      </c>
      <c r="Q743" s="1858">
        <f>IFERROR(VLOOKUP($A743,'2022'!$B$2:$K$174,5,FALSE),0)</f>
        <v>0</v>
      </c>
      <c r="R743" s="1858">
        <f>IFERROR(VLOOKUP($A743,'2022'!$B$2:$K$174,8,FALSE),0)</f>
        <v>0</v>
      </c>
      <c r="S743" s="1740">
        <f>IFERROR(VLOOKUP($A743,'2022'!$B$2:$K$174,10,FALSE),0)</f>
        <v>0</v>
      </c>
      <c r="T743" s="1700">
        <f>IFERROR(VLOOKUP($A743,'2021'!$B$2:$K$174,3,FALSE),0)</f>
        <v>0</v>
      </c>
      <c r="U743" s="1843">
        <f>IFERROR(VLOOKUP($A743,'2021'!$B$2:$K$174,4,FALSE),0)</f>
        <v>0</v>
      </c>
      <c r="V743" s="1843">
        <f>IFERROR(VLOOKUP($A743,'2021'!$B$2:$K$174,5,FALSE),0)</f>
        <v>0</v>
      </c>
      <c r="W743" s="1843">
        <f>IFERROR(VLOOKUP($A743,'2021'!$B$2:$K$174,8,FALSE),0)</f>
        <v>0</v>
      </c>
      <c r="X743" s="1740">
        <f>IFERROR(VLOOKUP($A743,'2021'!$B$2:$K$174,10,FALSE),0)</f>
        <v>0</v>
      </c>
      <c r="Y743" s="1700">
        <f>IFERROR(VLOOKUP($A743,'2020'!$B$2:$K$170,3,FALSE),0)</f>
        <v>0</v>
      </c>
      <c r="Z743" s="1829">
        <f>IFERROR(VLOOKUP($A743,'2020'!$B$2:$K$170,4,FALSE),0)</f>
        <v>0</v>
      </c>
      <c r="AA743" s="1829">
        <f>IFERROR(VLOOKUP($A743,'2020'!$B$2:$K$170,5,FALSE),0)</f>
        <v>0</v>
      </c>
      <c r="AB743" s="1829">
        <f>IFERROR(VLOOKUP($A743,'2020'!$B$2:$K$170,8,FALSE),0)</f>
        <v>0</v>
      </c>
      <c r="AC743" s="1740">
        <f>IFERROR(VLOOKUP($A743,'2020'!$B$2:$K$170,10,FALSE),0)</f>
        <v>0</v>
      </c>
      <c r="AD743" s="1700">
        <f>IFERROR(VLOOKUP($A743,'2019'!$B$2:$K$170,3,FALSE),0)</f>
        <v>0</v>
      </c>
      <c r="AE743" s="1823">
        <f>IFERROR(VLOOKUP($A743,'2019'!$B$2:$K$170,4,FALSE),0)</f>
        <v>0</v>
      </c>
      <c r="AF743" s="1823">
        <f>IFERROR(VLOOKUP($A743,'2019'!$B$2:$K$170,5,FALSE),0)</f>
        <v>0</v>
      </c>
      <c r="AG743" s="1823">
        <f>IFERROR(VLOOKUP($A743,'2019'!$B$2:$K$170,8,FALSE),0)</f>
        <v>0</v>
      </c>
      <c r="AH743" s="1740">
        <f>IFERROR(VLOOKUP($A743,'2019'!$B$2:$K$170,10,FALSE),0)</f>
        <v>0</v>
      </c>
      <c r="AI743" s="1700">
        <f>IFERROR(VLOOKUP($A743,'2018'!$B$2:$K$170,3,FALSE),0)</f>
        <v>0</v>
      </c>
      <c r="AJ743" s="1821">
        <f>IFERROR(VLOOKUP($A743,'2018'!$B$2:$K$170,4,FALSE),0)</f>
        <v>0</v>
      </c>
      <c r="AK743" s="1821">
        <f>IFERROR(VLOOKUP($A743,'2018'!$B$2:$K$170,5,FALSE),0)</f>
        <v>0</v>
      </c>
      <c r="AL743" s="1821">
        <f>IFERROR(VLOOKUP($A743,'2018'!$B$2:$K$170,8,FALSE),0)</f>
        <v>0</v>
      </c>
      <c r="AM743" s="1740">
        <f>IFERROR(VLOOKUP($A743,'2018'!$B$2:$K$170,10,FALSE),0)</f>
        <v>0</v>
      </c>
      <c r="AN743" s="1700">
        <f>IFERROR(VLOOKUP($A743,'2017'!$B$2:$J$163,2,FALSE),0)</f>
        <v>0</v>
      </c>
      <c r="AO743" s="1815">
        <f>IFERROR(VLOOKUP($A743,'2017'!$B$2:$J$163,3,FALSE),0)</f>
        <v>0</v>
      </c>
      <c r="AP743" s="1815">
        <f>IFERROR(VLOOKUP($A743,'2017'!$B$2:$J$163,4,FALSE),0)</f>
        <v>0</v>
      </c>
      <c r="AQ743" s="1815">
        <f>IFERROR(VLOOKUP($A743,'2017'!$B$2:$J$163,7,FALSE),0)</f>
        <v>0</v>
      </c>
      <c r="AR743" s="1740">
        <f>IFERROR(VLOOKUP($A743,'2017'!$B$2:$J$163,9,FALSE),0)</f>
        <v>0</v>
      </c>
      <c r="AS743" s="1700">
        <f>IFERROR(VLOOKUP($A743,'2016'!$B$2:$K$165,3,FALSE),0)</f>
        <v>0</v>
      </c>
      <c r="AT743" s="1815">
        <f>IFERROR(VLOOKUP($A743,'2016'!$B$2:$K$165,4,FALSE),0)</f>
        <v>0</v>
      </c>
      <c r="AU743" s="1815">
        <f>IFERROR(VLOOKUP($A743,'2016'!$B$2:$K$165,5,FALSE),0)</f>
        <v>0</v>
      </c>
      <c r="AV743" s="1815">
        <f>IFERROR(VLOOKUP($A743,'2016'!$B$2:$K$165,8,FALSE),0)</f>
        <v>0</v>
      </c>
      <c r="AW743" s="1740">
        <f>IFERROR(VLOOKUP($A743,'2016'!$B$2:$K$165,10,FALSE),0)</f>
        <v>0</v>
      </c>
      <c r="AX743" s="1700">
        <f>IFERROR(VLOOKUP($A743,'2015'!$B$2:$K$165,3,FALSE),0)</f>
        <v>0</v>
      </c>
      <c r="AY743" s="1815">
        <f>IFERROR(VLOOKUP($A743,'2015'!$B$2:$K$165,4,FALSE),0)</f>
        <v>0</v>
      </c>
      <c r="AZ743" s="1815">
        <f>IFERROR(VLOOKUP($A743,'2015'!$B$2:$K$165,5,FALSE),0)</f>
        <v>0</v>
      </c>
      <c r="BA743" s="1815">
        <f>IFERROR(VLOOKUP($A743,'2015'!$B$2:$K$165,8,FALSE),0)</f>
        <v>0</v>
      </c>
      <c r="BB743" s="1740">
        <f>IFERROR(VLOOKUP($A743,'2015'!$B$2:$K$165,10,FALSE),0)</f>
        <v>0</v>
      </c>
      <c r="BC743" s="1700">
        <f>IFERROR(VLOOKUP($A743,'2014'!$B$2:$K$157,3,FALSE),0)</f>
        <v>0</v>
      </c>
      <c r="BD743" s="1815">
        <f>IFERROR(VLOOKUP($A743,'2014'!$B$2:$K$157,4,FALSE),0)</f>
        <v>0</v>
      </c>
      <c r="BE743" s="1815">
        <f>IFERROR(VLOOKUP($A743,'2014'!$B$2:$K$157,5,FALSE),0)</f>
        <v>0</v>
      </c>
      <c r="BF743" s="1815">
        <f>IFERROR(VLOOKUP($A743,'2014'!$B$2:$K$157,8,FALSE),0)</f>
        <v>0</v>
      </c>
      <c r="BG743" s="1740">
        <f>IFERROR(VLOOKUP($A743,'2014'!$B$2:$K$157,10,FALSE),0)</f>
        <v>0</v>
      </c>
      <c r="BH743" s="1700">
        <f>IFERROR(VLOOKUP($A743,'2013'!$D$4:$I$249,2,FALSE),0)</f>
        <v>0</v>
      </c>
      <c r="BI743" s="1815">
        <f>IFERROR(VLOOKUP($A743,'2013'!$D$4:$I$249,3,FALSE),0)</f>
        <v>0</v>
      </c>
      <c r="BJ743" s="1815">
        <f>IFERROR(VLOOKUP($A743,'2013'!$D$4:$I$249,4,FALSE),0)</f>
        <v>0</v>
      </c>
      <c r="BK743" s="1815">
        <f>IFERROR(VLOOKUP($A743,'2013'!$D$4:$I$249,5,FALSE),0)</f>
        <v>0</v>
      </c>
      <c r="BL743" s="1740">
        <f>IFERROR(VLOOKUP($A743,'2013'!$D$4:$I$249,6,FALSE),0)</f>
        <v>0</v>
      </c>
      <c r="BM743" s="1737">
        <f>IFERROR(VLOOKUP($A743,'2012'!$D$3:$O$172,2,FALSE),0)</f>
        <v>0</v>
      </c>
      <c r="BN743" s="1815">
        <f>IFERROR(VLOOKUP($A743,'2012'!$D$3:$O$172,3,FALSE),0)</f>
        <v>0</v>
      </c>
      <c r="BO743" s="1743">
        <f>IFERROR(VLOOKUP($A743,'2012'!$D$3:$O$172,4,FALSE),0)</f>
        <v>0</v>
      </c>
      <c r="BP743" s="1700">
        <f>IFERROR(VLOOKUP($A743,'2012'!$D$3:$O$172,5,FALSE),0)</f>
        <v>0</v>
      </c>
      <c r="BQ743" s="1815">
        <f>IFERROR(VLOOKUP($A743,'2012'!$D$3:$O$172,6,FALSE),0)</f>
        <v>0</v>
      </c>
      <c r="BR743" s="1815">
        <f>IFERROR(VLOOKUP($A743,'2012'!$D$3:$O$172,7,FALSE),0)</f>
        <v>0</v>
      </c>
      <c r="BS743" s="1815">
        <f>IFERROR(VLOOKUP($A743,'2012'!$D$3:$O$172,8,FALSE),0)</f>
        <v>0</v>
      </c>
      <c r="BT743" s="1740">
        <f>IFERROR(VLOOKUP($A743,'2012'!$D$3:$O$172,9,FALSE),0)</f>
        <v>0</v>
      </c>
      <c r="BV743" s="1815"/>
      <c r="BX743" s="1700">
        <f>IFERROR(VLOOKUP($A743,'2011'!$D$4:$I$251,2,FALSE),0)</f>
        <v>0</v>
      </c>
      <c r="BY743" s="1815">
        <f>IFERROR(VLOOKUP($A743,'2011'!$D$4:$I$251,3,FALSE),0)</f>
        <v>0</v>
      </c>
      <c r="BZ743" s="1815">
        <f>IFERROR(VLOOKUP($A743,'2011'!$D$4:$I$251,4,FALSE),0)</f>
        <v>0</v>
      </c>
      <c r="CA743" s="1815">
        <f>IFERROR(VLOOKUP($A743,'2011'!$D$4:$I$251,5,FALSE),0)</f>
        <v>0</v>
      </c>
      <c r="CB743" s="1740">
        <f>IFERROR(VLOOKUP($A743,'2011'!$D$4:$I$251,6,FALSE),0)</f>
        <v>0</v>
      </c>
      <c r="CC743" s="1700">
        <f>IFERROR(VLOOKUP($A743,'2010'!$C$3:$H$234,2,FALSE),0)</f>
        <v>0</v>
      </c>
      <c r="CD743" s="1815">
        <f>IFERROR(VLOOKUP($A743,'2010'!$C$3:$H$234,3,FALSE),0)</f>
        <v>0</v>
      </c>
      <c r="CE743" s="1815">
        <f>IFERROR(VLOOKUP($A743,'2010'!$C$3:$H$234,4,FALSE),0)</f>
        <v>0</v>
      </c>
      <c r="CF743" s="1815">
        <f>IFERROR(VLOOKUP($A743,'2010'!$C$3:$H$234,5,FALSE),0)</f>
        <v>0</v>
      </c>
      <c r="CG743" s="1740">
        <f>IFERROR(VLOOKUP($A743,'2010'!$C$3:$H$234,6,FALSE),0)</f>
        <v>0</v>
      </c>
      <c r="CH743" s="1700">
        <f>IFERROR(VLOOKUP($A743,'2009'!$C$3:$H$242,2,FALSE),0)</f>
        <v>0</v>
      </c>
      <c r="CI743" s="1815">
        <f>IFERROR(VLOOKUP($A743,'2009'!$C$3:$H$242,3,FALSE),0)</f>
        <v>0</v>
      </c>
      <c r="CJ743" s="1815">
        <f>IFERROR(VLOOKUP($A743,'2009'!$C$3:$H$242,4,FALSE),0)</f>
        <v>0</v>
      </c>
      <c r="CK743" s="1815">
        <f>IFERROR(VLOOKUP($A743,'2009'!$C$3:$H$242,5,FALSE),0)</f>
        <v>0</v>
      </c>
      <c r="CL743" s="1740">
        <f>IFERROR(VLOOKUP($A743,'2009'!$C$3:$H$242,6,FALSE),0)</f>
        <v>0</v>
      </c>
      <c r="CM743" s="1700">
        <f>IFERROR(VLOOKUP($A743,'2008'!$C$3:$H$229,2,FALSE),0)</f>
        <v>0</v>
      </c>
      <c r="CN743" s="1815">
        <f>IFERROR(VLOOKUP($A743,'2008'!$C$3:$H$229,3,FALSE),0)</f>
        <v>0</v>
      </c>
      <c r="CO743" s="1815">
        <f>IFERROR(VLOOKUP($A743,'2008'!$C$3:$H$229,4,FALSE),0)</f>
        <v>0</v>
      </c>
      <c r="CP743" s="1815">
        <f>IFERROR(VLOOKUP($A743,'2008'!$C$3:$H$229,5,FALSE),0)</f>
        <v>0</v>
      </c>
      <c r="CQ743" s="1740">
        <f>IFERROR(VLOOKUP($A743,'2008'!$C$3:$H$229,6,FALSE),0)</f>
        <v>0</v>
      </c>
      <c r="CR743" s="1700">
        <f>IFERROR(VLOOKUP($A743,'2007'!$C$3:$M$238,7,FALSE),0)</f>
        <v>0</v>
      </c>
      <c r="CS743" s="1815">
        <f>IFERROR(VLOOKUP($A743,'2007'!$C$3:$M$238,8,FALSE),0)</f>
        <v>0</v>
      </c>
      <c r="CT743" s="1815">
        <f>IFERROR(VLOOKUP($A743,'2007'!$C$3:$M$238,9,FALSE),0)</f>
        <v>0</v>
      </c>
      <c r="CU743" s="1815">
        <f>IFERROR(VLOOKUP($A743,'2007'!$C$3:$M$238,10,FALSE),0)</f>
        <v>0</v>
      </c>
      <c r="CV743" s="1740">
        <f>IFERROR(VLOOKUP($A743,'2007'!$C$3:$M$238,11,FALSE),0)</f>
        <v>0</v>
      </c>
      <c r="CW743" s="1700">
        <f>IFERROR(VLOOKUP($A743,'2006'!$A$2:$F$200,2,FALSE),0)</f>
        <v>0</v>
      </c>
      <c r="CX743" s="1815">
        <f>IFERROR(VLOOKUP($A743,'2006'!$A$2:$F$200,4,FALSE),0)</f>
        <v>0</v>
      </c>
      <c r="CY743" s="1815">
        <f>IFERROR(VLOOKUP($A743,'2006'!$A$2:$F$200,5,FALSE),0)</f>
        <v>0</v>
      </c>
      <c r="CZ743" s="1740">
        <f>IFERROR(VLOOKUP($A743,'2006'!$A$2:$F$200,6,FALSE),0)</f>
        <v>0</v>
      </c>
      <c r="DA743" s="1700">
        <f>IFERROR(VLOOKUP($A743,'2005'!$C$3:$M$205,8,FALSE),0)</f>
        <v>0</v>
      </c>
      <c r="DB743" s="1815">
        <f>IFERROR(VLOOKUP($A743,'2005'!$C$3:$M$205,9,FALSE),0)</f>
        <v>0</v>
      </c>
      <c r="DC743" s="1815">
        <f>IFERROR(VLOOKUP($A743,'2005'!$C$3:$M$205,10,FALSE),0)</f>
        <v>0</v>
      </c>
      <c r="DD743" s="1740">
        <f>IFERROR(VLOOKUP($A743,'2005'!$C$3:$M$205,11,FALSE),0)</f>
        <v>0</v>
      </c>
      <c r="DE743" s="1700">
        <f>IFERROR(VLOOKUP($A743,'2004'!$C$3:$M$213,8,FALSE),0)</f>
        <v>0</v>
      </c>
      <c r="DF743" s="1815">
        <f>IFERROR(VLOOKUP($A743,'2004'!$C$3:$M$213,9,FALSE),0)</f>
        <v>0</v>
      </c>
      <c r="DG743" s="1815">
        <f>IFERROR(VLOOKUP($A743,'2004'!$C$3:$M$213,10,FALSE),0)</f>
        <v>0</v>
      </c>
      <c r="DH743" s="1740">
        <f>IFERROR(VLOOKUP($A743,'2004'!$C$3:$M$213,11,FALSE),0)</f>
        <v>0</v>
      </c>
      <c r="DI743" s="1700">
        <f>IFERROR(VLOOKUP($A743,'2003'!$C$3:$Q$214,12,FALSE),0)</f>
        <v>29</v>
      </c>
      <c r="DJ743" s="1815">
        <f>IFERROR(VLOOKUP($A743,'2003'!$C$3:$Q$214,13,FALSE),0)</f>
        <v>11</v>
      </c>
      <c r="DK743" s="1815">
        <f>IFERROR(VLOOKUP($A743,'2003'!$C$3:$Q$214,14,FALSE),0)</f>
        <v>0</v>
      </c>
      <c r="DL743" s="1740">
        <f>IFERROR(VLOOKUP($A743,'2003'!$C$3:$Q$214,15,FALSE),0)</f>
        <v>0.37931034482758619</v>
      </c>
      <c r="DM743" s="1700">
        <f>IFERROR(VLOOKUP($A743,'2002'!$D$3:$R$214,12,FALSE),0)</f>
        <v>0</v>
      </c>
      <c r="DN743" s="1815">
        <f>IFERROR(VLOOKUP($A743,'2002'!$D$3:$R$214,13,FALSE),0)</f>
        <v>0</v>
      </c>
      <c r="DO743" s="1815">
        <f>IFERROR(VLOOKUP($A743,'2002'!$D$3:$R$214,14,FALSE),0)</f>
        <v>0</v>
      </c>
      <c r="DP743" s="1788">
        <f>IFERROR(VLOOKUP($A743,'2002'!$D$3:$R$214,15,FALSE),0)</f>
        <v>0</v>
      </c>
      <c r="DQ743" s="1700">
        <f>IFERROR(VLOOKUP($A743,'Pre 2002'!$C$3:$CK$382,84,FALSE),0)</f>
        <v>0</v>
      </c>
      <c r="DR743" s="1815">
        <f>IFERROR(VLOOKUP($A743,'Pre 2002'!$C$3:$CK$382,85,FALSE),0)</f>
        <v>0</v>
      </c>
      <c r="DS743" s="1815">
        <f>IFERROR(VLOOKUP($A743,'Pre 2002'!$C$3:$CK$382,86,FALSE),0)</f>
        <v>0</v>
      </c>
      <c r="DT743" s="1790">
        <f>IFERROR(VLOOKUP($A743,'Pre 2002'!$C$3:$CK$382,87,FALSE),0)</f>
        <v>0</v>
      </c>
      <c r="DU743" s="1741">
        <f>IFERROR(VLOOKUP(A743,'Pre 2002'!$C$3:$CG$382,83,FALSE),0)</f>
        <v>0</v>
      </c>
    </row>
    <row r="744" spans="1:125">
      <c r="A744" s="1442" t="s">
        <v>2274</v>
      </c>
      <c r="B744" s="1562">
        <f t="shared" si="279"/>
        <v>165</v>
      </c>
      <c r="C744" s="1562">
        <f t="shared" si="280"/>
        <v>62</v>
      </c>
      <c r="D744" s="1562">
        <f t="shared" si="281"/>
        <v>0</v>
      </c>
      <c r="E744" s="1563">
        <f t="shared" si="282"/>
        <v>0.37575757575757573</v>
      </c>
      <c r="F744" s="1786">
        <f t="shared" si="283"/>
        <v>4</v>
      </c>
      <c r="G744" s="1595">
        <v>2018</v>
      </c>
      <c r="H744" s="1751"/>
      <c r="I744" s="1751"/>
      <c r="J744" s="1751"/>
      <c r="K744" s="1751"/>
      <c r="L744" s="1751"/>
      <c r="O744" s="1700">
        <f>IFERROR(VLOOKUP($A744,'2022'!$B$2:$K$174,3,FALSE),0)</f>
        <v>35</v>
      </c>
      <c r="P744" s="1858">
        <f>IFERROR(VLOOKUP($A744,'2022'!$B$2:$K$174,4,FALSE),0)</f>
        <v>12</v>
      </c>
      <c r="Q744" s="1858">
        <f>IFERROR(VLOOKUP($A744,'2022'!$B$2:$K$174,5,FALSE),0)</f>
        <v>17</v>
      </c>
      <c r="R744" s="1858">
        <f>IFERROR(VLOOKUP($A744,'2022'!$B$2:$K$174,8,FALSE),0)</f>
        <v>0</v>
      </c>
      <c r="S744" s="1740">
        <f>IFERROR(VLOOKUP($A744,'2022'!$B$2:$K$174,10,FALSE),0)</f>
        <v>0.48599999999999999</v>
      </c>
      <c r="T744" s="1700">
        <f>IFERROR(VLOOKUP($A744,'2021'!$B$2:$K$174,3,FALSE),0)</f>
        <v>47</v>
      </c>
      <c r="U744" s="1843">
        <f>IFERROR(VLOOKUP($A744,'2021'!$B$2:$K$174,4,FALSE),0)</f>
        <v>8</v>
      </c>
      <c r="V744" s="1843">
        <f>IFERROR(VLOOKUP($A744,'2021'!$B$2:$K$174,5,FALSE),0)</f>
        <v>16</v>
      </c>
      <c r="W744" s="1843">
        <f>IFERROR(VLOOKUP($A744,'2021'!$B$2:$K$174,8,FALSE),0)</f>
        <v>0</v>
      </c>
      <c r="X744" s="1740">
        <f>IFERROR(VLOOKUP($A744,'2021'!$B$2:$K$174,10,FALSE),0)</f>
        <v>0.34</v>
      </c>
      <c r="Y744" s="1700">
        <f>IFERROR(VLOOKUP($A744,'2020'!$B$2:$K$170,3,FALSE),0)</f>
        <v>0</v>
      </c>
      <c r="Z744" s="1829">
        <f>IFERROR(VLOOKUP($A744,'2020'!$B$2:$K$170,4,FALSE),0)</f>
        <v>0</v>
      </c>
      <c r="AA744" s="1829">
        <f>IFERROR(VLOOKUP($A744,'2020'!$B$2:$K$170,5,FALSE),0)</f>
        <v>0</v>
      </c>
      <c r="AB744" s="1829">
        <f>IFERROR(VLOOKUP($A744,'2020'!$B$2:$K$170,8,FALSE),0)</f>
        <v>0</v>
      </c>
      <c r="AC744" s="1740">
        <f>IFERROR(VLOOKUP($A744,'2020'!$B$2:$K$170,10,FALSE),0)</f>
        <v>0</v>
      </c>
      <c r="AD744" s="1700">
        <f>IFERROR(VLOOKUP($A744,'2019'!$B$2:$K$170,3,FALSE),0)</f>
        <v>34</v>
      </c>
      <c r="AE744" s="1823">
        <f>IFERROR(VLOOKUP($A744,'2019'!$B$2:$K$170,4,FALSE),0)</f>
        <v>6</v>
      </c>
      <c r="AF744" s="1823">
        <f>IFERROR(VLOOKUP($A744,'2019'!$B$2:$K$170,5,FALSE),0)</f>
        <v>9</v>
      </c>
      <c r="AG744" s="1823">
        <f>IFERROR(VLOOKUP($A744,'2019'!$B$2:$K$170,8,FALSE),0)</f>
        <v>0</v>
      </c>
      <c r="AH744" s="1740">
        <f>IFERROR(VLOOKUP($A744,'2019'!$B$2:$K$170,10,FALSE),0)</f>
        <v>0.26500000000000001</v>
      </c>
      <c r="AI744" s="1700">
        <f>IFERROR(VLOOKUP($A744,'2018'!$B$2:$K$170,3,FALSE),0)</f>
        <v>49</v>
      </c>
      <c r="AJ744" s="1821">
        <f>IFERROR(VLOOKUP($A744,'2018'!$B$2:$K$170,4,FALSE),0)</f>
        <v>14</v>
      </c>
      <c r="AK744" s="1821">
        <f>IFERROR(VLOOKUP($A744,'2018'!$B$2:$K$170,5,FALSE),0)</f>
        <v>20</v>
      </c>
      <c r="AL744" s="1821">
        <f>IFERROR(VLOOKUP($A744,'2018'!$B$2:$K$170,8,FALSE),0)</f>
        <v>0</v>
      </c>
      <c r="AM744" s="1740">
        <f>IFERROR(VLOOKUP($A744,'2018'!$B$2:$K$170,10,FALSE),0)</f>
        <v>0.40799999999999997</v>
      </c>
      <c r="AT744" s="1815"/>
      <c r="AU744" s="1815"/>
      <c r="AV744" s="1815"/>
      <c r="AY744" s="1815"/>
      <c r="AZ744" s="1815"/>
      <c r="BA744" s="1815"/>
      <c r="BD744" s="1815"/>
      <c r="BE744" s="1815"/>
      <c r="BF744" s="1815"/>
      <c r="BI744" s="1815"/>
      <c r="BJ744" s="1815"/>
      <c r="BK744" s="1815"/>
      <c r="BN744" s="1815"/>
      <c r="BQ744" s="1815"/>
      <c r="BR744" s="1815"/>
      <c r="BS744" s="1815"/>
      <c r="BV744" s="1815"/>
      <c r="BY744" s="1815"/>
      <c r="BZ744" s="1815"/>
      <c r="CA744" s="1815"/>
      <c r="CD744" s="1815"/>
      <c r="CE744" s="1815"/>
      <c r="CF744" s="1815"/>
      <c r="CI744" s="1815"/>
      <c r="CJ744" s="1815"/>
      <c r="CK744" s="1815"/>
      <c r="CN744" s="1815"/>
      <c r="CO744" s="1815"/>
      <c r="CP744" s="1815"/>
      <c r="CS744" s="1815"/>
      <c r="CT744" s="1815"/>
      <c r="CU744" s="1815"/>
      <c r="CX744" s="1815"/>
      <c r="CY744" s="1815"/>
      <c r="DB744" s="1815"/>
      <c r="DC744" s="1815"/>
      <c r="DF744" s="1815"/>
      <c r="DG744" s="1815"/>
      <c r="DJ744" s="1815"/>
      <c r="DK744" s="1815"/>
      <c r="DN744" s="1815"/>
      <c r="DO744" s="1815"/>
      <c r="DR744" s="1815"/>
      <c r="DS744" s="1815"/>
      <c r="DT744" s="1858"/>
    </row>
    <row r="745" spans="1:125">
      <c r="A745" s="1442" t="s">
        <v>2293</v>
      </c>
      <c r="B745" s="1562">
        <f t="shared" si="279"/>
        <v>168</v>
      </c>
      <c r="C745" s="1562">
        <f t="shared" si="280"/>
        <v>63</v>
      </c>
      <c r="D745" s="1562">
        <f t="shared" si="281"/>
        <v>0</v>
      </c>
      <c r="E745" s="1563">
        <f t="shared" si="282"/>
        <v>0.375</v>
      </c>
      <c r="F745" s="1786">
        <f t="shared" si="283"/>
        <v>4</v>
      </c>
      <c r="G745" s="1595">
        <v>2019</v>
      </c>
      <c r="H745" s="1751"/>
      <c r="I745" s="1751"/>
      <c r="J745" s="1751"/>
      <c r="K745" s="1751"/>
      <c r="L745" s="1751"/>
      <c r="O745" s="1700">
        <f>IFERROR(VLOOKUP($A745,'2022'!$B$2:$K$174,3,FALSE),0)</f>
        <v>52</v>
      </c>
      <c r="P745" s="1858">
        <f>IFERROR(VLOOKUP($A745,'2022'!$B$2:$K$174,4,FALSE),0)</f>
        <v>10</v>
      </c>
      <c r="Q745" s="1858">
        <f>IFERROR(VLOOKUP($A745,'2022'!$B$2:$K$174,5,FALSE),0)</f>
        <v>17</v>
      </c>
      <c r="R745" s="1858">
        <f>IFERROR(VLOOKUP($A745,'2022'!$B$2:$K$174,8,FALSE),0)</f>
        <v>0</v>
      </c>
      <c r="S745" s="1740">
        <f>IFERROR(VLOOKUP($A745,'2022'!$B$2:$K$174,10,FALSE),0)</f>
        <v>0.32700000000000001</v>
      </c>
      <c r="T745" s="1700">
        <f>IFERROR(VLOOKUP($A745,'2021'!$B$2:$K$174,3,FALSE),0)</f>
        <v>33</v>
      </c>
      <c r="U745" s="1843">
        <f>IFERROR(VLOOKUP($A745,'2021'!$B$2:$K$174,4,FALSE),0)</f>
        <v>7</v>
      </c>
      <c r="V745" s="1843">
        <f>IFERROR(VLOOKUP($A745,'2021'!$B$2:$K$174,5,FALSE),0)</f>
        <v>11</v>
      </c>
      <c r="W745" s="1843">
        <f>IFERROR(VLOOKUP($A745,'2021'!$B$2:$K$174,8,FALSE),0)</f>
        <v>0</v>
      </c>
      <c r="X745" s="1740">
        <f>IFERROR(VLOOKUP($A745,'2021'!$B$2:$K$174,10,FALSE),0)</f>
        <v>0.33300000000000002</v>
      </c>
      <c r="Y745" s="1700">
        <f>IFERROR(VLOOKUP($A745,'2020'!$B$2:$K$170,3,FALSE),0)</f>
        <v>50</v>
      </c>
      <c r="Z745" s="1829">
        <f>IFERROR(VLOOKUP($A745,'2020'!$B$2:$K$170,4,FALSE),0)</f>
        <v>17</v>
      </c>
      <c r="AA745" s="1829">
        <f>IFERROR(VLOOKUP($A745,'2020'!$B$2:$K$170,5,FALSE),0)</f>
        <v>20</v>
      </c>
      <c r="AB745" s="1829">
        <f>IFERROR(VLOOKUP($A745,'2020'!$B$2:$K$170,8,FALSE),0)</f>
        <v>0</v>
      </c>
      <c r="AC745" s="1740">
        <f>IFERROR(VLOOKUP($A745,'2020'!$B$2:$K$170,10,FALSE),0)</f>
        <v>0.4</v>
      </c>
      <c r="AD745" s="1700">
        <f>IFERROR(VLOOKUP($A745,'2019'!$B$2:$K$170,3,FALSE),0)</f>
        <v>33</v>
      </c>
      <c r="AE745" s="1823">
        <f>IFERROR(VLOOKUP($A745,'2019'!$B$2:$K$170,4,FALSE),0)</f>
        <v>8</v>
      </c>
      <c r="AF745" s="1823">
        <f>IFERROR(VLOOKUP($A745,'2019'!$B$2:$K$170,5,FALSE),0)</f>
        <v>15</v>
      </c>
      <c r="AG745" s="1823">
        <f>IFERROR(VLOOKUP($A745,'2019'!$B$2:$K$170,8,FALSE),0)</f>
        <v>0</v>
      </c>
      <c r="AH745" s="1740">
        <f>IFERROR(VLOOKUP($A745,'2019'!$B$2:$K$170,10,FALSE),0)</f>
        <v>0.45500000000000002</v>
      </c>
      <c r="DT745" s="1858"/>
    </row>
    <row r="746" spans="1:125">
      <c r="A746" s="1721" t="s">
        <v>1888</v>
      </c>
      <c r="B746" s="1562">
        <f t="shared" si="279"/>
        <v>48</v>
      </c>
      <c r="C746" s="1562">
        <f t="shared" si="280"/>
        <v>18</v>
      </c>
      <c r="D746" s="1562">
        <f t="shared" si="281"/>
        <v>0</v>
      </c>
      <c r="E746" s="1563">
        <f t="shared" si="282"/>
        <v>0.375</v>
      </c>
      <c r="F746" s="1786">
        <f t="shared" si="283"/>
        <v>2</v>
      </c>
      <c r="G746" s="1595" t="s">
        <v>2159</v>
      </c>
      <c r="H746" s="1752">
        <f>IF(BC746&gt;0,1,0)+IF(BH746&gt;0,1,0)+IF(BP746&gt;0,1,0)+IF(BX746&gt;0,1,0)+IF(CC746&gt;0,1,0)+IF(CH746&gt;0,1,0)+IF(CM746&gt;0,1,0)+IF(CR746&gt;0,1,0)+IF(CW746&gt;0,1,0)+IF(DA746&gt;0,1,0)+IF(DE746&gt;0,1,0)+IF(DI746&gt;0,1,0)+IF(DM746&gt;0,1,0)+DU746</f>
        <v>2</v>
      </c>
      <c r="I746" s="1751">
        <f>SUM(BC746,BH746,BP746,BX746,CC746,CH746,CM746,CR746,CW746,DA746,DE746,DI746,DM746,DQ746)</f>
        <v>48</v>
      </c>
      <c r="J746" s="1751">
        <f t="shared" ref="J746:K749" si="289">SUM(BE746,BJ746,BR746,BZ746,CE746,CJ746,CO746,CT746,CX746,DB746,DF746,DJ746,DN746,DR746)</f>
        <v>18</v>
      </c>
      <c r="K746" s="1751">
        <f t="shared" si="289"/>
        <v>0</v>
      </c>
      <c r="L746" s="1818">
        <f>IF(I746=0,0,J746/I746)</f>
        <v>0.375</v>
      </c>
      <c r="O746" s="1700">
        <f>IFERROR(VLOOKUP($A746,'2022'!$B$2:$K$174,3,FALSE),0)</f>
        <v>0</v>
      </c>
      <c r="P746" s="1858">
        <f>IFERROR(VLOOKUP($A746,'2022'!$B$2:$K$174,4,FALSE),0)</f>
        <v>0</v>
      </c>
      <c r="Q746" s="1858">
        <f>IFERROR(VLOOKUP($A746,'2022'!$B$2:$K$174,5,FALSE),0)</f>
        <v>0</v>
      </c>
      <c r="R746" s="1858">
        <f>IFERROR(VLOOKUP($A746,'2022'!$B$2:$K$174,8,FALSE),0)</f>
        <v>0</v>
      </c>
      <c r="S746" s="1740">
        <f>IFERROR(VLOOKUP($A746,'2022'!$B$2:$K$174,10,FALSE),0)</f>
        <v>0</v>
      </c>
      <c r="T746" s="1700">
        <f>IFERROR(VLOOKUP($A746,'2021'!$B$2:$K$174,3,FALSE),0)</f>
        <v>0</v>
      </c>
      <c r="U746" s="1843">
        <f>IFERROR(VLOOKUP($A746,'2021'!$B$2:$K$174,4,FALSE),0)</f>
        <v>0</v>
      </c>
      <c r="V746" s="1843">
        <f>IFERROR(VLOOKUP($A746,'2021'!$B$2:$K$174,5,FALSE),0)</f>
        <v>0</v>
      </c>
      <c r="W746" s="1843">
        <f>IFERROR(VLOOKUP($A746,'2021'!$B$2:$K$174,8,FALSE),0)</f>
        <v>0</v>
      </c>
      <c r="X746" s="1740">
        <f>IFERROR(VLOOKUP($A746,'2021'!$B$2:$K$174,10,FALSE),0)</f>
        <v>0</v>
      </c>
      <c r="Y746" s="1700">
        <f>IFERROR(VLOOKUP($A746,'2020'!$B$2:$K$170,3,FALSE),0)</f>
        <v>0</v>
      </c>
      <c r="Z746" s="1829">
        <f>IFERROR(VLOOKUP($A746,'2020'!$B$2:$K$170,4,FALSE),0)</f>
        <v>0</v>
      </c>
      <c r="AA746" s="1829">
        <f>IFERROR(VLOOKUP($A746,'2020'!$B$2:$K$170,5,FALSE),0)</f>
        <v>0</v>
      </c>
      <c r="AB746" s="1829">
        <f>IFERROR(VLOOKUP($A746,'2020'!$B$2:$K$170,8,FALSE),0)</f>
        <v>0</v>
      </c>
      <c r="AC746" s="1740">
        <f>IFERROR(VLOOKUP($A746,'2020'!$B$2:$K$170,10,FALSE),0)</f>
        <v>0</v>
      </c>
      <c r="AD746" s="1700">
        <f>IFERROR(VLOOKUP($A746,'2019'!$B$2:$K$170,3,FALSE),0)</f>
        <v>0</v>
      </c>
      <c r="AE746" s="1823">
        <f>IFERROR(VLOOKUP($A746,'2019'!$B$2:$K$170,4,FALSE),0)</f>
        <v>0</v>
      </c>
      <c r="AF746" s="1823">
        <f>IFERROR(VLOOKUP($A746,'2019'!$B$2:$K$170,5,FALSE),0)</f>
        <v>0</v>
      </c>
      <c r="AG746" s="1823">
        <f>IFERROR(VLOOKUP($A746,'2019'!$B$2:$K$170,8,FALSE),0)</f>
        <v>0</v>
      </c>
      <c r="AH746" s="1740">
        <f>IFERROR(VLOOKUP($A746,'2019'!$B$2:$K$170,10,FALSE),0)</f>
        <v>0</v>
      </c>
      <c r="AI746" s="1700">
        <f>IFERROR(VLOOKUP($A746,'2018'!$B$2:$K$170,3,FALSE),0)</f>
        <v>0</v>
      </c>
      <c r="AJ746" s="1821">
        <f>IFERROR(VLOOKUP($A746,'2018'!$B$2:$K$170,4,FALSE),0)</f>
        <v>0</v>
      </c>
      <c r="AK746" s="1821">
        <f>IFERROR(VLOOKUP($A746,'2018'!$B$2:$K$170,5,FALSE),0)</f>
        <v>0</v>
      </c>
      <c r="AL746" s="1821">
        <f>IFERROR(VLOOKUP($A746,'2018'!$B$2:$K$170,8,FALSE),0)</f>
        <v>0</v>
      </c>
      <c r="AM746" s="1740">
        <f>IFERROR(VLOOKUP($A746,'2018'!$B$2:$K$170,10,FALSE),0)</f>
        <v>0</v>
      </c>
      <c r="AN746" s="1700">
        <f>IFERROR(VLOOKUP($A746,'2017'!$B$2:$J$163,2,FALSE),0)</f>
        <v>0</v>
      </c>
      <c r="AO746" s="1815">
        <f>IFERROR(VLOOKUP($A746,'2017'!$B$2:$J$163,3,FALSE),0)</f>
        <v>0</v>
      </c>
      <c r="AP746" s="1815">
        <f>IFERROR(VLOOKUP($A746,'2017'!$B$2:$J$163,4,FALSE),0)</f>
        <v>0</v>
      </c>
      <c r="AQ746" s="1815">
        <f>IFERROR(VLOOKUP($A746,'2017'!$B$2:$J$163,7,FALSE),0)</f>
        <v>0</v>
      </c>
      <c r="AR746" s="1740">
        <f>IFERROR(VLOOKUP($A746,'2017'!$B$2:$J$163,9,FALSE),0)</f>
        <v>0</v>
      </c>
      <c r="AS746" s="1700">
        <f>IFERROR(VLOOKUP($A746,'2016'!$B$2:$K$165,3,FALSE),0)</f>
        <v>0</v>
      </c>
      <c r="AT746" s="1796">
        <f>IFERROR(VLOOKUP($A746,'2016'!$B$2:$K$165,4,FALSE),0)</f>
        <v>0</v>
      </c>
      <c r="AU746" s="1796">
        <f>IFERROR(VLOOKUP($A746,'2016'!$B$2:$K$165,5,FALSE),0)</f>
        <v>0</v>
      </c>
      <c r="AV746" s="1796">
        <f>IFERROR(VLOOKUP($A746,'2016'!$B$2:$K$165,8,FALSE),0)</f>
        <v>0</v>
      </c>
      <c r="AW746" s="1740">
        <f>IFERROR(VLOOKUP($A746,'2016'!$B$2:$K$165,10,FALSE),0)</f>
        <v>0</v>
      </c>
      <c r="AX746" s="1700">
        <f>IFERROR(VLOOKUP($A746,'2015'!$B$2:$K$165,3,FALSE),0)</f>
        <v>0</v>
      </c>
      <c r="AY746" s="1695">
        <f>IFERROR(VLOOKUP($A746,'2015'!$B$2:$K$165,4,FALSE),0)</f>
        <v>0</v>
      </c>
      <c r="AZ746" s="1695">
        <f>IFERROR(VLOOKUP($A746,'2015'!$B$2:$K$165,5,FALSE),0)</f>
        <v>0</v>
      </c>
      <c r="BA746" s="1695">
        <f>IFERROR(VLOOKUP($A746,'2015'!$B$2:$K$165,8,FALSE),0)</f>
        <v>0</v>
      </c>
      <c r="BB746" s="1740">
        <f>IFERROR(VLOOKUP($A746,'2015'!$B$2:$K$165,10,FALSE),0)</f>
        <v>0</v>
      </c>
      <c r="BC746" s="1700">
        <f>IFERROR(VLOOKUP($A746,'2014'!$B$2:$K$157,3,FALSE),0)</f>
        <v>0</v>
      </c>
      <c r="BD746" s="1691">
        <f>IFERROR(VLOOKUP($A746,'2014'!$B$2:$K$157,4,FALSE),0)</f>
        <v>0</v>
      </c>
      <c r="BE746" s="1691">
        <f>IFERROR(VLOOKUP($A746,'2014'!$B$2:$K$157,5,FALSE),0)</f>
        <v>0</v>
      </c>
      <c r="BF746" s="1691">
        <f>IFERROR(VLOOKUP($A746,'2014'!$B$2:$K$157,8,FALSE),0)</f>
        <v>0</v>
      </c>
      <c r="BG746" s="1740">
        <f>IFERROR(VLOOKUP($A746,'2014'!$B$2:$K$157,10,FALSE),0)</f>
        <v>0</v>
      </c>
      <c r="BH746" s="1700">
        <f>IFERROR(VLOOKUP($A746,'2013'!$D$4:$I$249,2,FALSE),0)</f>
        <v>0</v>
      </c>
      <c r="BI746" s="1691">
        <f>IFERROR(VLOOKUP($A746,'2013'!$D$4:$I$249,3,FALSE),0)</f>
        <v>0</v>
      </c>
      <c r="BJ746" s="1691">
        <f>IFERROR(VLOOKUP($A746,'2013'!$D$4:$I$249,4,FALSE),0)</f>
        <v>0</v>
      </c>
      <c r="BK746" s="1691">
        <f>IFERROR(VLOOKUP($A746,'2013'!$D$4:$I$249,5,FALSE),0)</f>
        <v>0</v>
      </c>
      <c r="BL746" s="1740">
        <f>IFERROR(VLOOKUP($A746,'2013'!$D$4:$I$249,6,FALSE),0)</f>
        <v>0</v>
      </c>
      <c r="BM746" s="1737">
        <f>IFERROR(VLOOKUP($A746,'2012'!$D$3:$O$172,2,FALSE),0)</f>
        <v>0</v>
      </c>
      <c r="BN746" s="1691">
        <f>IFERROR(VLOOKUP($A746,'2012'!$D$3:$O$172,3,FALSE),0)</f>
        <v>0</v>
      </c>
      <c r="BO746" s="1743">
        <f>IFERROR(VLOOKUP($A746,'2012'!$D$3:$O$172,4,FALSE),0)</f>
        <v>0</v>
      </c>
      <c r="BP746" s="1700">
        <f>IFERROR(VLOOKUP($A746,'2012'!$D$3:$O$172,5,FALSE),0)</f>
        <v>0</v>
      </c>
      <c r="BQ746" s="1691">
        <f>IFERROR(VLOOKUP($A746,'2012'!$D$3:$O$172,6,FALSE),0)</f>
        <v>0</v>
      </c>
      <c r="BR746" s="1691">
        <f>IFERROR(VLOOKUP($A746,'2012'!$D$3:$O$172,7,FALSE),0)</f>
        <v>0</v>
      </c>
      <c r="BS746" s="1691">
        <f>IFERROR(VLOOKUP($A746,'2012'!$D$3:$O$172,8,FALSE),0)</f>
        <v>0</v>
      </c>
      <c r="BT746" s="1740">
        <f>IFERROR(VLOOKUP($A746,'2012'!$D$3:$O$172,9,FALSE),0)</f>
        <v>0</v>
      </c>
      <c r="BX746" s="1700">
        <f>IFERROR(VLOOKUP($A746,'2011'!$D$4:$I$251,2,FALSE),0)</f>
        <v>0</v>
      </c>
      <c r="BY746" s="1691">
        <f>IFERROR(VLOOKUP($A746,'2011'!$D$4:$I$251,3,FALSE),0)</f>
        <v>0</v>
      </c>
      <c r="BZ746" s="1691">
        <f>IFERROR(VLOOKUP($A746,'2011'!$D$4:$I$251,4,FALSE),0)</f>
        <v>0</v>
      </c>
      <c r="CA746" s="1691">
        <f>IFERROR(VLOOKUP($A746,'2011'!$D$4:$I$251,5,FALSE),0)</f>
        <v>0</v>
      </c>
      <c r="CB746" s="1740">
        <f>IFERROR(VLOOKUP($A746,'2011'!$D$4:$I$251,6,FALSE),0)</f>
        <v>0</v>
      </c>
      <c r="CC746" s="1700">
        <f>IFERROR(VLOOKUP($A746,'2010'!$C$3:$H$234,2,FALSE),0)</f>
        <v>0</v>
      </c>
      <c r="CD746" s="1691">
        <f>IFERROR(VLOOKUP($A746,'2010'!$C$3:$H$234,3,FALSE),0)</f>
        <v>0</v>
      </c>
      <c r="CE746" s="1691">
        <f>IFERROR(VLOOKUP($A746,'2010'!$C$3:$H$234,4,FALSE),0)</f>
        <v>0</v>
      </c>
      <c r="CF746" s="1691">
        <f>IFERROR(VLOOKUP($A746,'2010'!$C$3:$H$234,5,FALSE),0)</f>
        <v>0</v>
      </c>
      <c r="CG746" s="1740">
        <f>IFERROR(VLOOKUP($A746,'2010'!$C$3:$H$234,6,FALSE),0)</f>
        <v>0</v>
      </c>
      <c r="CH746" s="1700">
        <f>IFERROR(VLOOKUP($A746,'2009'!$C$3:$H$242,2,FALSE),0)</f>
        <v>0</v>
      </c>
      <c r="CI746" s="1691">
        <f>IFERROR(VLOOKUP($A746,'2009'!$C$3:$H$242,3,FALSE),0)</f>
        <v>0</v>
      </c>
      <c r="CJ746" s="1691">
        <f>IFERROR(VLOOKUP($A746,'2009'!$C$3:$H$242,4,FALSE),0)</f>
        <v>0</v>
      </c>
      <c r="CK746" s="1691">
        <f>IFERROR(VLOOKUP($A746,'2009'!$C$3:$H$242,5,FALSE),0)</f>
        <v>0</v>
      </c>
      <c r="CL746" s="1740">
        <f>IFERROR(VLOOKUP($A746,'2009'!$C$3:$H$242,6,FALSE),0)</f>
        <v>0</v>
      </c>
      <c r="CM746" s="1700">
        <f>IFERROR(VLOOKUP($A746,'2008'!$C$3:$H$229,2,FALSE),0)</f>
        <v>0</v>
      </c>
      <c r="CN746" s="1691">
        <f>IFERROR(VLOOKUP($A746,'2008'!$C$3:$H$229,3,FALSE),0)</f>
        <v>0</v>
      </c>
      <c r="CO746" s="1691">
        <f>IFERROR(VLOOKUP($A746,'2008'!$C$3:$H$229,4,FALSE),0)</f>
        <v>0</v>
      </c>
      <c r="CP746" s="1691">
        <f>IFERROR(VLOOKUP($A746,'2008'!$C$3:$H$229,5,FALSE),0)</f>
        <v>0</v>
      </c>
      <c r="CQ746" s="1740">
        <f>IFERROR(VLOOKUP($A746,'2008'!$C$3:$H$229,6,FALSE),0)</f>
        <v>0</v>
      </c>
      <c r="CR746" s="1700">
        <f>IFERROR(VLOOKUP($A746,'2007'!$C$3:$M$238,7,FALSE),0)</f>
        <v>0</v>
      </c>
      <c r="CS746" s="1691">
        <f>IFERROR(VLOOKUP($A746,'2007'!$C$3:$M$238,8,FALSE),0)</f>
        <v>0</v>
      </c>
      <c r="CT746" s="1691">
        <f>IFERROR(VLOOKUP($A746,'2007'!$C$3:$M$238,9,FALSE),0)</f>
        <v>0</v>
      </c>
      <c r="CU746" s="1691">
        <f>IFERROR(VLOOKUP($A746,'2007'!$C$3:$M$238,10,FALSE),0)</f>
        <v>0</v>
      </c>
      <c r="CV746" s="1740">
        <f>IFERROR(VLOOKUP($A746,'2007'!$C$3:$M$238,11,FALSE),0)</f>
        <v>0</v>
      </c>
      <c r="CW746" s="1700">
        <f>IFERROR(VLOOKUP($A746,'2006'!$A$2:$F$200,2,FALSE),0)</f>
        <v>0</v>
      </c>
      <c r="CX746" s="1691">
        <f>IFERROR(VLOOKUP($A746,'2006'!$A$2:$F$200,4,FALSE),0)</f>
        <v>0</v>
      </c>
      <c r="CY746" s="1691">
        <f>IFERROR(VLOOKUP($A746,'2006'!$A$2:$F$200,5,FALSE),0)</f>
        <v>0</v>
      </c>
      <c r="CZ746" s="1740">
        <f>IFERROR(VLOOKUP($A746,'2006'!$A$2:$F$200,6,FALSE),0)</f>
        <v>0</v>
      </c>
      <c r="DA746" s="1700">
        <f>IFERROR(VLOOKUP($A746,'2005'!$C$3:$M$205,8,FALSE),0)</f>
        <v>0</v>
      </c>
      <c r="DB746" s="1691">
        <f>IFERROR(VLOOKUP($A746,'2005'!$C$3:$M$205,9,FALSE),0)</f>
        <v>0</v>
      </c>
      <c r="DC746" s="1691">
        <f>IFERROR(VLOOKUP($A746,'2005'!$C$3:$M$205,10,FALSE),0)</f>
        <v>0</v>
      </c>
      <c r="DD746" s="1740">
        <f>IFERROR(VLOOKUP($A746,'2005'!$C$3:$M$205,11,FALSE),0)</f>
        <v>0</v>
      </c>
      <c r="DE746" s="1700">
        <f>IFERROR(VLOOKUP($A746,'2004'!$C$3:$M$213,8,FALSE),0)</f>
        <v>0</v>
      </c>
      <c r="DF746" s="1691">
        <f>IFERROR(VLOOKUP($A746,'2004'!$C$3:$M$213,9,FALSE),0)</f>
        <v>0</v>
      </c>
      <c r="DG746" s="1691">
        <f>IFERROR(VLOOKUP($A746,'2004'!$C$3:$M$213,10,FALSE),0)</f>
        <v>0</v>
      </c>
      <c r="DH746" s="1740">
        <f>IFERROR(VLOOKUP($A746,'2004'!$C$3:$M$213,11,FALSE),0)</f>
        <v>0</v>
      </c>
      <c r="DI746" s="1700">
        <f>IFERROR(VLOOKUP($A746,'2003'!$C$3:$Q$214,12,FALSE),0)</f>
        <v>0</v>
      </c>
      <c r="DJ746" s="1691">
        <f>IFERROR(VLOOKUP($A746,'2003'!$C$3:$Q$214,13,FALSE),0)</f>
        <v>0</v>
      </c>
      <c r="DK746" s="1691">
        <f>IFERROR(VLOOKUP($A746,'2003'!$C$3:$Q$214,14,FALSE),0)</f>
        <v>0</v>
      </c>
      <c r="DL746" s="1740">
        <f>IFERROR(VLOOKUP($A746,'2003'!$C$3:$Q$214,15,FALSE),0)</f>
        <v>0</v>
      </c>
      <c r="DM746" s="1700">
        <f>IFERROR(VLOOKUP($A746,'2002'!$D$3:$R$214,12,FALSE),0)</f>
        <v>18</v>
      </c>
      <c r="DN746" s="1691">
        <f>IFERROR(VLOOKUP($A746,'2002'!$D$3:$R$214,13,FALSE),0)</f>
        <v>7</v>
      </c>
      <c r="DO746" s="1691">
        <f>IFERROR(VLOOKUP($A746,'2002'!$D$3:$R$214,14,FALSE),0)</f>
        <v>0</v>
      </c>
      <c r="DP746" s="1788">
        <f>IFERROR(VLOOKUP($A746,'2002'!$D$3:$R$214,15,FALSE),0)</f>
        <v>0.3888888888888889</v>
      </c>
      <c r="DQ746" s="1700">
        <f>IFERROR(VLOOKUP($A746,'Pre 2002'!$C$3:$CK$382,84,FALSE),0)</f>
        <v>30</v>
      </c>
      <c r="DR746" s="1695">
        <f>IFERROR(VLOOKUP($A746,'Pre 2002'!$C$3:$CK$382,85,FALSE),0)</f>
        <v>11</v>
      </c>
      <c r="DS746" s="1695">
        <f>IFERROR(VLOOKUP($A746,'Pre 2002'!$C$3:$CK$382,86,FALSE),0)</f>
        <v>0</v>
      </c>
      <c r="DT746" s="1790">
        <f>IFERROR(VLOOKUP($A746,'Pre 2002'!$C$3:$CK$382,87,FALSE),0)</f>
        <v>0.36666666666666664</v>
      </c>
      <c r="DU746" s="1741">
        <f>IFERROR(VLOOKUP(A746,'Pre 2002'!$C$3:$CG$382,83,FALSE),0)</f>
        <v>1</v>
      </c>
    </row>
    <row r="747" spans="1:125">
      <c r="A747" s="1721" t="s">
        <v>1341</v>
      </c>
      <c r="B747" s="1562">
        <f t="shared" si="279"/>
        <v>32</v>
      </c>
      <c r="C747" s="1562">
        <f t="shared" si="280"/>
        <v>12</v>
      </c>
      <c r="D747" s="1562">
        <f t="shared" si="281"/>
        <v>0</v>
      </c>
      <c r="E747" s="1563">
        <f t="shared" si="282"/>
        <v>0.375</v>
      </c>
      <c r="F747" s="1786">
        <f t="shared" si="283"/>
        <v>2</v>
      </c>
      <c r="G747" s="1595">
        <v>2010</v>
      </c>
      <c r="H747" s="1752">
        <f>IF(BC747&gt;0,1,0)+IF(BH747&gt;0,1,0)+IF(BP747&gt;0,1,0)+IF(BX747&gt;0,1,0)+IF(CC747&gt;0,1,0)+IF(CH747&gt;0,1,0)+IF(CM747&gt;0,1,0)+IF(CR747&gt;0,1,0)+IF(CW747&gt;0,1,0)+IF(DA747&gt;0,1,0)+IF(DE747&gt;0,1,0)+IF(DI747&gt;0,1,0)+IF(DM747&gt;0,1,0)+DU747</f>
        <v>2</v>
      </c>
      <c r="I747" s="1751">
        <f>SUM(BC747,BH747,BP747,BX747,CC747,CH747,CM747,CR747,CW747,DA747,DE747,DI747,DM747,DQ747)</f>
        <v>32</v>
      </c>
      <c r="J747" s="1751">
        <f t="shared" si="289"/>
        <v>12</v>
      </c>
      <c r="K747" s="1751">
        <f t="shared" si="289"/>
        <v>0</v>
      </c>
      <c r="L747" s="1818">
        <f>IF(I747=0,0,J747/I747)</f>
        <v>0.375</v>
      </c>
      <c r="O747" s="1700">
        <f>IFERROR(VLOOKUP($A747,'2022'!$B$2:$K$174,3,FALSE),0)</f>
        <v>0</v>
      </c>
      <c r="P747" s="1858">
        <f>IFERROR(VLOOKUP($A747,'2022'!$B$2:$K$174,4,FALSE),0)</f>
        <v>0</v>
      </c>
      <c r="Q747" s="1858">
        <f>IFERROR(VLOOKUP($A747,'2022'!$B$2:$K$174,5,FALSE),0)</f>
        <v>0</v>
      </c>
      <c r="R747" s="1858">
        <f>IFERROR(VLOOKUP($A747,'2022'!$B$2:$K$174,8,FALSE),0)</f>
        <v>0</v>
      </c>
      <c r="S747" s="1740">
        <f>IFERROR(VLOOKUP($A747,'2022'!$B$2:$K$174,10,FALSE),0)</f>
        <v>0</v>
      </c>
      <c r="T747" s="1700">
        <f>IFERROR(VLOOKUP($A747,'2021'!$B$2:$K$174,3,FALSE),0)</f>
        <v>0</v>
      </c>
      <c r="U747" s="1843">
        <f>IFERROR(VLOOKUP($A747,'2021'!$B$2:$K$174,4,FALSE),0)</f>
        <v>0</v>
      </c>
      <c r="V747" s="1843">
        <f>IFERROR(VLOOKUP($A747,'2021'!$B$2:$K$174,5,FALSE),0)</f>
        <v>0</v>
      </c>
      <c r="W747" s="1843">
        <f>IFERROR(VLOOKUP($A747,'2021'!$B$2:$K$174,8,FALSE),0)</f>
        <v>0</v>
      </c>
      <c r="X747" s="1740">
        <f>IFERROR(VLOOKUP($A747,'2021'!$B$2:$K$174,10,FALSE),0)</f>
        <v>0</v>
      </c>
      <c r="Y747" s="1700">
        <f>IFERROR(VLOOKUP($A747,'2020'!$B$2:$K$170,3,FALSE),0)</f>
        <v>0</v>
      </c>
      <c r="Z747" s="1829">
        <f>IFERROR(VLOOKUP($A747,'2020'!$B$2:$K$170,4,FALSE),0)</f>
        <v>0</v>
      </c>
      <c r="AA747" s="1829">
        <f>IFERROR(VLOOKUP($A747,'2020'!$B$2:$K$170,5,FALSE),0)</f>
        <v>0</v>
      </c>
      <c r="AB747" s="1829">
        <f>IFERROR(VLOOKUP($A747,'2020'!$B$2:$K$170,8,FALSE),0)</f>
        <v>0</v>
      </c>
      <c r="AC747" s="1740">
        <f>IFERROR(VLOOKUP($A747,'2020'!$B$2:$K$170,10,FALSE),0)</f>
        <v>0</v>
      </c>
      <c r="AD747" s="1700">
        <f>IFERROR(VLOOKUP($A747,'2019'!$B$2:$K$170,3,FALSE),0)</f>
        <v>0</v>
      </c>
      <c r="AE747" s="1823">
        <f>IFERROR(VLOOKUP($A747,'2019'!$B$2:$K$170,4,FALSE),0)</f>
        <v>0</v>
      </c>
      <c r="AF747" s="1823">
        <f>IFERROR(VLOOKUP($A747,'2019'!$B$2:$K$170,5,FALSE),0)</f>
        <v>0</v>
      </c>
      <c r="AG747" s="1823">
        <f>IFERROR(VLOOKUP($A747,'2019'!$B$2:$K$170,8,FALSE),0)</f>
        <v>0</v>
      </c>
      <c r="AH747" s="1740">
        <f>IFERROR(VLOOKUP($A747,'2019'!$B$2:$K$170,10,FALSE),0)</f>
        <v>0</v>
      </c>
      <c r="AI747" s="1700">
        <f>IFERROR(VLOOKUP($A747,'2018'!$B$2:$K$170,3,FALSE),0)</f>
        <v>0</v>
      </c>
      <c r="AJ747" s="1821">
        <f>IFERROR(VLOOKUP($A747,'2018'!$B$2:$K$170,4,FALSE),0)</f>
        <v>0</v>
      </c>
      <c r="AK747" s="1821">
        <f>IFERROR(VLOOKUP($A747,'2018'!$B$2:$K$170,5,FALSE),0)</f>
        <v>0</v>
      </c>
      <c r="AL747" s="1821">
        <f>IFERROR(VLOOKUP($A747,'2018'!$B$2:$K$170,8,FALSE),0)</f>
        <v>0</v>
      </c>
      <c r="AM747" s="1740">
        <f>IFERROR(VLOOKUP($A747,'2018'!$B$2:$K$170,10,FALSE),0)</f>
        <v>0</v>
      </c>
      <c r="AN747" s="1700">
        <f>IFERROR(VLOOKUP($A747,'2017'!$B$2:$J$163,2,FALSE),0)</f>
        <v>0</v>
      </c>
      <c r="AO747" s="1815">
        <f>IFERROR(VLOOKUP($A747,'2017'!$B$2:$J$163,3,FALSE),0)</f>
        <v>0</v>
      </c>
      <c r="AP747" s="1815">
        <f>IFERROR(VLOOKUP($A747,'2017'!$B$2:$J$163,4,FALSE),0)</f>
        <v>0</v>
      </c>
      <c r="AQ747" s="1815">
        <f>IFERROR(VLOOKUP($A747,'2017'!$B$2:$J$163,7,FALSE),0)</f>
        <v>0</v>
      </c>
      <c r="AR747" s="1740">
        <f>IFERROR(VLOOKUP($A747,'2017'!$B$2:$J$163,9,FALSE),0)</f>
        <v>0</v>
      </c>
      <c r="AS747" s="1700">
        <f>IFERROR(VLOOKUP($A747,'2016'!$B$2:$K$165,3,FALSE),0)</f>
        <v>0</v>
      </c>
      <c r="AT747" s="1796">
        <f>IFERROR(VLOOKUP($A747,'2016'!$B$2:$K$165,4,FALSE),0)</f>
        <v>0</v>
      </c>
      <c r="AU747" s="1796">
        <f>IFERROR(VLOOKUP($A747,'2016'!$B$2:$K$165,5,FALSE),0)</f>
        <v>0</v>
      </c>
      <c r="AV747" s="1796">
        <f>IFERROR(VLOOKUP($A747,'2016'!$B$2:$K$165,8,FALSE),0)</f>
        <v>0</v>
      </c>
      <c r="AW747" s="1740">
        <f>IFERROR(VLOOKUP($A747,'2016'!$B$2:$K$165,10,FALSE),0)</f>
        <v>0</v>
      </c>
      <c r="AX747" s="1700">
        <f>IFERROR(VLOOKUP($A747,'2015'!$B$2:$K$165,3,FALSE),0)</f>
        <v>0</v>
      </c>
      <c r="AY747" s="1695">
        <f>IFERROR(VLOOKUP($A747,'2015'!$B$2:$K$165,4,FALSE),0)</f>
        <v>0</v>
      </c>
      <c r="AZ747" s="1695">
        <f>IFERROR(VLOOKUP($A747,'2015'!$B$2:$K$165,5,FALSE),0)</f>
        <v>0</v>
      </c>
      <c r="BA747" s="1695">
        <f>IFERROR(VLOOKUP($A747,'2015'!$B$2:$K$165,8,FALSE),0)</f>
        <v>0</v>
      </c>
      <c r="BB747" s="1740">
        <f>IFERROR(VLOOKUP($A747,'2015'!$B$2:$K$165,10,FALSE),0)</f>
        <v>0</v>
      </c>
      <c r="BC747" s="1700">
        <f>IFERROR(VLOOKUP($A747,'2014'!$B$2:$K$157,3,FALSE),0)</f>
        <v>0</v>
      </c>
      <c r="BD747" s="1691">
        <f>IFERROR(VLOOKUP($A747,'2014'!$B$2:$K$157,4,FALSE),0)</f>
        <v>0</v>
      </c>
      <c r="BE747" s="1691">
        <f>IFERROR(VLOOKUP($A747,'2014'!$B$2:$K$157,5,FALSE),0)</f>
        <v>0</v>
      </c>
      <c r="BF747" s="1691">
        <f>IFERROR(VLOOKUP($A747,'2014'!$B$2:$K$157,8,FALSE),0)</f>
        <v>0</v>
      </c>
      <c r="BG747" s="1740">
        <f>IFERROR(VLOOKUP($A747,'2014'!$B$2:$K$157,10,FALSE),0)</f>
        <v>0</v>
      </c>
      <c r="BH747" s="1700">
        <f>IFERROR(VLOOKUP($A747,'2013'!$D$4:$I$249,2,FALSE),0)</f>
        <v>0</v>
      </c>
      <c r="BI747" s="1691">
        <f>IFERROR(VLOOKUP($A747,'2013'!$D$4:$I$249,3,FALSE),0)</f>
        <v>0</v>
      </c>
      <c r="BJ747" s="1691">
        <f>IFERROR(VLOOKUP($A747,'2013'!$D$4:$I$249,4,FALSE),0)</f>
        <v>0</v>
      </c>
      <c r="BK747" s="1691">
        <f>IFERROR(VLOOKUP($A747,'2013'!$D$4:$I$249,5,FALSE),0)</f>
        <v>0</v>
      </c>
      <c r="BL747" s="1740">
        <f>IFERROR(VLOOKUP($A747,'2013'!$D$4:$I$249,6,FALSE),0)</f>
        <v>0</v>
      </c>
      <c r="BM747" s="1737">
        <f>IFERROR(VLOOKUP($A747,'2012'!$D$3:$O$172,2,FALSE),0)</f>
        <v>0</v>
      </c>
      <c r="BN747" s="1691">
        <f>IFERROR(VLOOKUP($A747,'2012'!$D$3:$O$172,3,FALSE),0)</f>
        <v>0</v>
      </c>
      <c r="BO747" s="1743">
        <f>IFERROR(VLOOKUP($A747,'2012'!$D$3:$O$172,4,FALSE),0)</f>
        <v>0</v>
      </c>
      <c r="BP747" s="1700">
        <f>IFERROR(VLOOKUP($A747,'2012'!$D$3:$O$172,5,FALSE),0)</f>
        <v>0</v>
      </c>
      <c r="BQ747" s="1691">
        <f>IFERROR(VLOOKUP($A747,'2012'!$D$3:$O$172,6,FALSE),0)</f>
        <v>0</v>
      </c>
      <c r="BR747" s="1691">
        <f>IFERROR(VLOOKUP($A747,'2012'!$D$3:$O$172,7,FALSE),0)</f>
        <v>0</v>
      </c>
      <c r="BS747" s="1691">
        <f>IFERROR(VLOOKUP($A747,'2012'!$D$3:$O$172,8,FALSE),0)</f>
        <v>0</v>
      </c>
      <c r="BT747" s="1740">
        <f>IFERROR(VLOOKUP($A747,'2012'!$D$3:$O$172,9,FALSE),0)</f>
        <v>0</v>
      </c>
      <c r="BX747" s="1700">
        <f>IFERROR(VLOOKUP($A747,'2011'!$D$4:$I$251,2,FALSE),0)</f>
        <v>24</v>
      </c>
      <c r="BY747" s="1691">
        <f>IFERROR(VLOOKUP($A747,'2011'!$D$4:$I$251,3,FALSE),0)</f>
        <v>8</v>
      </c>
      <c r="BZ747" s="1691">
        <f>IFERROR(VLOOKUP($A747,'2011'!$D$4:$I$251,4,FALSE),0)</f>
        <v>11</v>
      </c>
      <c r="CA747" s="1691">
        <f>IFERROR(VLOOKUP($A747,'2011'!$D$4:$I$251,5,FALSE),0)</f>
        <v>0</v>
      </c>
      <c r="CB747" s="1740">
        <f>IFERROR(VLOOKUP($A747,'2011'!$D$4:$I$251,6,FALSE),0)</f>
        <v>0.45833333333333331</v>
      </c>
      <c r="CC747" s="1700">
        <f>IFERROR(VLOOKUP($A747,'2010'!$C$3:$H$234,2,FALSE),0)</f>
        <v>8</v>
      </c>
      <c r="CD747" s="1691">
        <f>IFERROR(VLOOKUP($A747,'2010'!$C$3:$H$234,3,FALSE),0)</f>
        <v>0</v>
      </c>
      <c r="CE747" s="1691">
        <f>IFERROR(VLOOKUP($A747,'2010'!$C$3:$H$234,4,FALSE),0)</f>
        <v>1</v>
      </c>
      <c r="CF747" s="1691">
        <f>IFERROR(VLOOKUP($A747,'2010'!$C$3:$H$234,5,FALSE),0)</f>
        <v>0</v>
      </c>
      <c r="CG747" s="1740">
        <f>IFERROR(VLOOKUP($A747,'2010'!$C$3:$H$234,6,FALSE),0)</f>
        <v>0.125</v>
      </c>
      <c r="CH747" s="1700">
        <f>IFERROR(VLOOKUP($A747,'2009'!$C$3:$H$242,2,FALSE),0)</f>
        <v>0</v>
      </c>
      <c r="CI747" s="1691">
        <f>IFERROR(VLOOKUP($A747,'2009'!$C$3:$H$242,3,FALSE),0)</f>
        <v>0</v>
      </c>
      <c r="CJ747" s="1691">
        <f>IFERROR(VLOOKUP($A747,'2009'!$C$3:$H$242,4,FALSE),0)</f>
        <v>0</v>
      </c>
      <c r="CK747" s="1691">
        <f>IFERROR(VLOOKUP($A747,'2009'!$C$3:$H$242,5,FALSE),0)</f>
        <v>0</v>
      </c>
      <c r="CL747" s="1740">
        <f>IFERROR(VLOOKUP($A747,'2009'!$C$3:$H$242,6,FALSE),0)</f>
        <v>0</v>
      </c>
      <c r="CM747" s="1700">
        <f>IFERROR(VLOOKUP($A747,'2008'!$C$3:$H$229,2,FALSE),0)</f>
        <v>0</v>
      </c>
      <c r="CN747" s="1691">
        <f>IFERROR(VLOOKUP($A747,'2008'!$C$3:$H$229,3,FALSE),0)</f>
        <v>0</v>
      </c>
      <c r="CO747" s="1691">
        <f>IFERROR(VLOOKUP($A747,'2008'!$C$3:$H$229,4,FALSE),0)</f>
        <v>0</v>
      </c>
      <c r="CP747" s="1691">
        <f>IFERROR(VLOOKUP($A747,'2008'!$C$3:$H$229,5,FALSE),0)</f>
        <v>0</v>
      </c>
      <c r="CQ747" s="1740">
        <f>IFERROR(VLOOKUP($A747,'2008'!$C$3:$H$229,6,FALSE),0)</f>
        <v>0</v>
      </c>
      <c r="CR747" s="1700">
        <f>IFERROR(VLOOKUP($A747,'2007'!$C$3:$M$238,7,FALSE),0)</f>
        <v>0</v>
      </c>
      <c r="CS747" s="1691">
        <f>IFERROR(VLOOKUP($A747,'2007'!$C$3:$M$238,8,FALSE),0)</f>
        <v>0</v>
      </c>
      <c r="CT747" s="1691">
        <f>IFERROR(VLOOKUP($A747,'2007'!$C$3:$M$238,9,FALSE),0)</f>
        <v>0</v>
      </c>
      <c r="CU747" s="1691">
        <f>IFERROR(VLOOKUP($A747,'2007'!$C$3:$M$238,10,FALSE),0)</f>
        <v>0</v>
      </c>
      <c r="CV747" s="1740">
        <f>IFERROR(VLOOKUP($A747,'2007'!$C$3:$M$238,11,FALSE),0)</f>
        <v>0</v>
      </c>
      <c r="CW747" s="1700">
        <f>IFERROR(VLOOKUP($A747,'2006'!$A$2:$F$200,2,FALSE),0)</f>
        <v>0</v>
      </c>
      <c r="CX747" s="1691">
        <f>IFERROR(VLOOKUP($A747,'2006'!$A$2:$F$200,4,FALSE),0)</f>
        <v>0</v>
      </c>
      <c r="CY747" s="1691">
        <f>IFERROR(VLOOKUP($A747,'2006'!$A$2:$F$200,5,FALSE),0)</f>
        <v>0</v>
      </c>
      <c r="CZ747" s="1740">
        <f>IFERROR(VLOOKUP($A747,'2006'!$A$2:$F$200,6,FALSE),0)</f>
        <v>0</v>
      </c>
      <c r="DA747" s="1700">
        <f>IFERROR(VLOOKUP($A747,'2005'!$C$3:$M$205,8,FALSE),0)</f>
        <v>0</v>
      </c>
      <c r="DB747" s="1691">
        <f>IFERROR(VLOOKUP($A747,'2005'!$C$3:$M$205,9,FALSE),0)</f>
        <v>0</v>
      </c>
      <c r="DC747" s="1691">
        <f>IFERROR(VLOOKUP($A747,'2005'!$C$3:$M$205,10,FALSE),0)</f>
        <v>0</v>
      </c>
      <c r="DD747" s="1740">
        <f>IFERROR(VLOOKUP($A747,'2005'!$C$3:$M$205,11,FALSE),0)</f>
        <v>0</v>
      </c>
      <c r="DE747" s="1700">
        <f>IFERROR(VLOOKUP($A747,'2004'!$C$3:$M$213,8,FALSE),0)</f>
        <v>0</v>
      </c>
      <c r="DF747" s="1691">
        <f>IFERROR(VLOOKUP($A747,'2004'!$C$3:$M$213,9,FALSE),0)</f>
        <v>0</v>
      </c>
      <c r="DG747" s="1691">
        <f>IFERROR(VLOOKUP($A747,'2004'!$C$3:$M$213,10,FALSE),0)</f>
        <v>0</v>
      </c>
      <c r="DH747" s="1740">
        <f>IFERROR(VLOOKUP($A747,'2004'!$C$3:$M$213,11,FALSE),0)</f>
        <v>0</v>
      </c>
      <c r="DI747" s="1700">
        <f>IFERROR(VLOOKUP($A747,'2003'!$C$3:$Q$214,12,FALSE),0)</f>
        <v>0</v>
      </c>
      <c r="DJ747" s="1691">
        <f>IFERROR(VLOOKUP($A747,'2003'!$C$3:$Q$214,13,FALSE),0)</f>
        <v>0</v>
      </c>
      <c r="DK747" s="1691">
        <f>IFERROR(VLOOKUP($A747,'2003'!$C$3:$Q$214,14,FALSE),0)</f>
        <v>0</v>
      </c>
      <c r="DL747" s="1740">
        <f>IFERROR(VLOOKUP($A747,'2003'!$C$3:$Q$214,15,FALSE),0)</f>
        <v>0</v>
      </c>
      <c r="DM747" s="1700">
        <f>IFERROR(VLOOKUP($A747,'2002'!$D$3:$R$214,12,FALSE),0)</f>
        <v>0</v>
      </c>
      <c r="DN747" s="1691">
        <f>IFERROR(VLOOKUP($A747,'2002'!$D$3:$R$214,13,FALSE),0)</f>
        <v>0</v>
      </c>
      <c r="DO747" s="1691">
        <f>IFERROR(VLOOKUP($A747,'2002'!$D$3:$R$214,14,FALSE),0)</f>
        <v>0</v>
      </c>
      <c r="DP747" s="1788">
        <f>IFERROR(VLOOKUP($A747,'2002'!$D$3:$R$214,15,FALSE),0)</f>
        <v>0</v>
      </c>
      <c r="DQ747" s="1700">
        <f>IFERROR(VLOOKUP($A747,'Pre 2002'!$C$3:$CK$382,84,FALSE),0)</f>
        <v>0</v>
      </c>
      <c r="DR747" s="1695">
        <f>IFERROR(VLOOKUP($A747,'Pre 2002'!$C$3:$CK$382,85,FALSE),0)</f>
        <v>0</v>
      </c>
      <c r="DS747" s="1695">
        <f>IFERROR(VLOOKUP($A747,'Pre 2002'!$C$3:$CK$382,86,FALSE),0)</f>
        <v>0</v>
      </c>
      <c r="DT747" s="1790">
        <f>IFERROR(VLOOKUP($A747,'Pre 2002'!$C$3:$CK$382,87,FALSE),0)</f>
        <v>0</v>
      </c>
      <c r="DU747" s="1741">
        <f>IFERROR(VLOOKUP(A747,'Pre 2002'!$C$3:$CG$382,83,FALSE),0)</f>
        <v>0</v>
      </c>
    </row>
    <row r="748" spans="1:125">
      <c r="A748" s="1721" t="s">
        <v>1314</v>
      </c>
      <c r="B748" s="1562">
        <f t="shared" si="279"/>
        <v>16</v>
      </c>
      <c r="C748" s="1562">
        <f t="shared" si="280"/>
        <v>6</v>
      </c>
      <c r="D748" s="1562">
        <f t="shared" si="281"/>
        <v>0</v>
      </c>
      <c r="E748" s="1563">
        <f t="shared" si="282"/>
        <v>0.375</v>
      </c>
      <c r="F748" s="1786">
        <f t="shared" si="283"/>
        <v>2</v>
      </c>
      <c r="G748" s="1595">
        <v>2011</v>
      </c>
      <c r="H748" s="1752">
        <f>IF(BC748&gt;0,1,0)+IF(BH748&gt;0,1,0)+IF(BP748&gt;0,1,0)+IF(BX748&gt;0,1,0)+IF(CC748&gt;0,1,0)+IF(CH748&gt;0,1,0)+IF(CM748&gt;0,1,0)+IF(CR748&gt;0,1,0)+IF(CW748&gt;0,1,0)+IF(DA748&gt;0,1,0)+IF(DE748&gt;0,1,0)+IF(DI748&gt;0,1,0)+IF(DM748&gt;0,1,0)+DU748</f>
        <v>2</v>
      </c>
      <c r="I748" s="1751">
        <f>SUM(BC748,BH748,BP748,BX748,CC748,CH748,CM748,CR748,CW748,DA748,DE748,DI748,DM748,DQ748)</f>
        <v>16</v>
      </c>
      <c r="J748" s="1751">
        <f t="shared" si="289"/>
        <v>6</v>
      </c>
      <c r="K748" s="1751">
        <f t="shared" si="289"/>
        <v>0</v>
      </c>
      <c r="L748" s="1818">
        <f>IF(I748=0,0,J748/I748)</f>
        <v>0.375</v>
      </c>
      <c r="O748" s="1700">
        <f>IFERROR(VLOOKUP($A748,'2022'!$B$2:$K$174,3,FALSE),0)</f>
        <v>0</v>
      </c>
      <c r="P748" s="1858">
        <f>IFERROR(VLOOKUP($A748,'2022'!$B$2:$K$174,4,FALSE),0)</f>
        <v>0</v>
      </c>
      <c r="Q748" s="1858">
        <f>IFERROR(VLOOKUP($A748,'2022'!$B$2:$K$174,5,FALSE),0)</f>
        <v>0</v>
      </c>
      <c r="R748" s="1858">
        <f>IFERROR(VLOOKUP($A748,'2022'!$B$2:$K$174,8,FALSE),0)</f>
        <v>0</v>
      </c>
      <c r="S748" s="1740">
        <f>IFERROR(VLOOKUP($A748,'2022'!$B$2:$K$174,10,FALSE),0)</f>
        <v>0</v>
      </c>
      <c r="T748" s="1700">
        <f>IFERROR(VLOOKUP($A748,'2021'!$B$2:$K$174,3,FALSE),0)</f>
        <v>0</v>
      </c>
      <c r="U748" s="1843">
        <f>IFERROR(VLOOKUP($A748,'2021'!$B$2:$K$174,4,FALSE),0)</f>
        <v>0</v>
      </c>
      <c r="V748" s="1843">
        <f>IFERROR(VLOOKUP($A748,'2021'!$B$2:$K$174,5,FALSE),0)</f>
        <v>0</v>
      </c>
      <c r="W748" s="1843">
        <f>IFERROR(VLOOKUP($A748,'2021'!$B$2:$K$174,8,FALSE),0)</f>
        <v>0</v>
      </c>
      <c r="X748" s="1740">
        <f>IFERROR(VLOOKUP($A748,'2021'!$B$2:$K$174,10,FALSE),0)</f>
        <v>0</v>
      </c>
      <c r="Y748" s="1700">
        <f>IFERROR(VLOOKUP($A748,'2020'!$B$2:$K$170,3,FALSE),0)</f>
        <v>0</v>
      </c>
      <c r="Z748" s="1829">
        <f>IFERROR(VLOOKUP($A748,'2020'!$B$2:$K$170,4,FALSE),0)</f>
        <v>0</v>
      </c>
      <c r="AA748" s="1829">
        <f>IFERROR(VLOOKUP($A748,'2020'!$B$2:$K$170,5,FALSE),0)</f>
        <v>0</v>
      </c>
      <c r="AB748" s="1829">
        <f>IFERROR(VLOOKUP($A748,'2020'!$B$2:$K$170,8,FALSE),0)</f>
        <v>0</v>
      </c>
      <c r="AC748" s="1740">
        <f>IFERROR(VLOOKUP($A748,'2020'!$B$2:$K$170,10,FALSE),0)</f>
        <v>0</v>
      </c>
      <c r="AD748" s="1700">
        <f>IFERROR(VLOOKUP($A748,'2019'!$B$2:$K$170,3,FALSE),0)</f>
        <v>0</v>
      </c>
      <c r="AE748" s="1823">
        <f>IFERROR(VLOOKUP($A748,'2019'!$B$2:$K$170,4,FALSE),0)</f>
        <v>0</v>
      </c>
      <c r="AF748" s="1823">
        <f>IFERROR(VLOOKUP($A748,'2019'!$B$2:$K$170,5,FALSE),0)</f>
        <v>0</v>
      </c>
      <c r="AG748" s="1823">
        <f>IFERROR(VLOOKUP($A748,'2019'!$B$2:$K$170,8,FALSE),0)</f>
        <v>0</v>
      </c>
      <c r="AH748" s="1740">
        <f>IFERROR(VLOOKUP($A748,'2019'!$B$2:$K$170,10,FALSE),0)</f>
        <v>0</v>
      </c>
      <c r="AI748" s="1700">
        <f>IFERROR(VLOOKUP($A748,'2018'!$B$2:$K$170,3,FALSE),0)</f>
        <v>0</v>
      </c>
      <c r="AJ748" s="1821">
        <f>IFERROR(VLOOKUP($A748,'2018'!$B$2:$K$170,4,FALSE),0)</f>
        <v>0</v>
      </c>
      <c r="AK748" s="1821">
        <f>IFERROR(VLOOKUP($A748,'2018'!$B$2:$K$170,5,FALSE),0)</f>
        <v>0</v>
      </c>
      <c r="AL748" s="1821">
        <f>IFERROR(VLOOKUP($A748,'2018'!$B$2:$K$170,8,FALSE),0)</f>
        <v>0</v>
      </c>
      <c r="AM748" s="1740">
        <f>IFERROR(VLOOKUP($A748,'2018'!$B$2:$K$170,10,FALSE),0)</f>
        <v>0</v>
      </c>
      <c r="AN748" s="1700">
        <f>IFERROR(VLOOKUP($A748,'2017'!$B$2:$J$163,2,FALSE),0)</f>
        <v>0</v>
      </c>
      <c r="AO748" s="1815">
        <f>IFERROR(VLOOKUP($A748,'2017'!$B$2:$J$163,3,FALSE),0)</f>
        <v>0</v>
      </c>
      <c r="AP748" s="1815">
        <f>IFERROR(VLOOKUP($A748,'2017'!$B$2:$J$163,4,FALSE),0)</f>
        <v>0</v>
      </c>
      <c r="AQ748" s="1815">
        <f>IFERROR(VLOOKUP($A748,'2017'!$B$2:$J$163,7,FALSE),0)</f>
        <v>0</v>
      </c>
      <c r="AR748" s="1740">
        <f>IFERROR(VLOOKUP($A748,'2017'!$B$2:$J$163,9,FALSE),0)</f>
        <v>0</v>
      </c>
      <c r="AS748" s="1700">
        <f>IFERROR(VLOOKUP($A748,'2016'!$B$2:$K$165,3,FALSE),0)</f>
        <v>0</v>
      </c>
      <c r="AT748" s="1796">
        <f>IFERROR(VLOOKUP($A748,'2016'!$B$2:$K$165,4,FALSE),0)</f>
        <v>0</v>
      </c>
      <c r="AU748" s="1796">
        <f>IFERROR(VLOOKUP($A748,'2016'!$B$2:$K$165,5,FALSE),0)</f>
        <v>0</v>
      </c>
      <c r="AV748" s="1796">
        <f>IFERROR(VLOOKUP($A748,'2016'!$B$2:$K$165,8,FALSE),0)</f>
        <v>0</v>
      </c>
      <c r="AW748" s="1740">
        <f>IFERROR(VLOOKUP($A748,'2016'!$B$2:$K$165,10,FALSE),0)</f>
        <v>0</v>
      </c>
      <c r="AX748" s="1700">
        <f>IFERROR(VLOOKUP($A748,'2015'!$B$2:$K$165,3,FALSE),0)</f>
        <v>0</v>
      </c>
      <c r="AY748" s="1695">
        <f>IFERROR(VLOOKUP($A748,'2015'!$B$2:$K$165,4,FALSE),0)</f>
        <v>0</v>
      </c>
      <c r="AZ748" s="1695">
        <f>IFERROR(VLOOKUP($A748,'2015'!$B$2:$K$165,5,FALSE),0)</f>
        <v>0</v>
      </c>
      <c r="BA748" s="1695">
        <f>IFERROR(VLOOKUP($A748,'2015'!$B$2:$K$165,8,FALSE),0)</f>
        <v>0</v>
      </c>
      <c r="BB748" s="1740">
        <f>IFERROR(VLOOKUP($A748,'2015'!$B$2:$K$165,10,FALSE),0)</f>
        <v>0</v>
      </c>
      <c r="BC748" s="1700">
        <f>IFERROR(VLOOKUP($A748,'2014'!$B$2:$K$157,3,FALSE),0)</f>
        <v>0</v>
      </c>
      <c r="BD748" s="1691">
        <f>IFERROR(VLOOKUP($A748,'2014'!$B$2:$K$157,4,FALSE),0)</f>
        <v>0</v>
      </c>
      <c r="BE748" s="1691">
        <f>IFERROR(VLOOKUP($A748,'2014'!$B$2:$K$157,5,FALSE),0)</f>
        <v>0</v>
      </c>
      <c r="BF748" s="1691">
        <f>IFERROR(VLOOKUP($A748,'2014'!$B$2:$K$157,8,FALSE),0)</f>
        <v>0</v>
      </c>
      <c r="BG748" s="1740">
        <f>IFERROR(VLOOKUP($A748,'2014'!$B$2:$K$157,10,FALSE),0)</f>
        <v>0</v>
      </c>
      <c r="BH748" s="1700">
        <f>IFERROR(VLOOKUP($A748,'2013'!$D$4:$I$249,2,FALSE),0)</f>
        <v>0</v>
      </c>
      <c r="BI748" s="1691">
        <f>IFERROR(VLOOKUP($A748,'2013'!$D$4:$I$249,3,FALSE),0)</f>
        <v>0</v>
      </c>
      <c r="BJ748" s="1691">
        <f>IFERROR(VLOOKUP($A748,'2013'!$D$4:$I$249,4,FALSE),0)</f>
        <v>0</v>
      </c>
      <c r="BK748" s="1691">
        <f>IFERROR(VLOOKUP($A748,'2013'!$D$4:$I$249,5,FALSE),0)</f>
        <v>0</v>
      </c>
      <c r="BL748" s="1740">
        <f>IFERROR(VLOOKUP($A748,'2013'!$D$4:$I$249,6,FALSE),0)</f>
        <v>0</v>
      </c>
      <c r="BM748" s="1737">
        <f>IFERROR(VLOOKUP($A748,'2012'!$D$3:$O$172,2,FALSE),0)</f>
        <v>0</v>
      </c>
      <c r="BN748" s="1691">
        <f>IFERROR(VLOOKUP($A748,'2012'!$D$3:$O$172,3,FALSE),0)</f>
        <v>0</v>
      </c>
      <c r="BO748" s="1743">
        <f>IFERROR(VLOOKUP($A748,'2012'!$D$3:$O$172,4,FALSE),0)</f>
        <v>0</v>
      </c>
      <c r="BP748" s="1700">
        <f>IFERROR(VLOOKUP($A748,'2012'!$D$3:$O$172,5,FALSE),0)</f>
        <v>0</v>
      </c>
      <c r="BQ748" s="1691">
        <f>IFERROR(VLOOKUP($A748,'2012'!$D$3:$O$172,6,FALSE),0)</f>
        <v>0</v>
      </c>
      <c r="BR748" s="1691">
        <f>IFERROR(VLOOKUP($A748,'2012'!$D$3:$O$172,7,FALSE),0)</f>
        <v>0</v>
      </c>
      <c r="BS748" s="1691">
        <f>IFERROR(VLOOKUP($A748,'2012'!$D$3:$O$172,8,FALSE),0)</f>
        <v>0</v>
      </c>
      <c r="BT748" s="1740">
        <f>IFERROR(VLOOKUP($A748,'2012'!$D$3:$O$172,9,FALSE),0)</f>
        <v>0</v>
      </c>
      <c r="BX748" s="1700">
        <f>IFERROR(VLOOKUP($A748,'2011'!$D$4:$I$251,2,FALSE),0)</f>
        <v>0</v>
      </c>
      <c r="BY748" s="1691">
        <f>IFERROR(VLOOKUP($A748,'2011'!$D$4:$I$251,3,FALSE),0)</f>
        <v>0</v>
      </c>
      <c r="BZ748" s="1691">
        <f>IFERROR(VLOOKUP($A748,'2011'!$D$4:$I$251,4,FALSE),0)</f>
        <v>0</v>
      </c>
      <c r="CA748" s="1691">
        <f>IFERROR(VLOOKUP($A748,'2011'!$D$4:$I$251,5,FALSE),0)</f>
        <v>0</v>
      </c>
      <c r="CB748" s="1740">
        <f>IFERROR(VLOOKUP($A748,'2011'!$D$4:$I$251,6,FALSE),0)</f>
        <v>0</v>
      </c>
      <c r="CC748" s="1700">
        <f>IFERROR(VLOOKUP($A748,'2010'!$C$3:$H$234,2,FALSE),0)</f>
        <v>14</v>
      </c>
      <c r="CD748" s="1691">
        <f>IFERROR(VLOOKUP($A748,'2010'!$C$3:$H$234,3,FALSE),0)</f>
        <v>5</v>
      </c>
      <c r="CE748" s="1691">
        <f>IFERROR(VLOOKUP($A748,'2010'!$C$3:$H$234,4,FALSE),0)</f>
        <v>6</v>
      </c>
      <c r="CF748" s="1691">
        <f>IFERROR(VLOOKUP($A748,'2010'!$C$3:$H$234,5,FALSE),0)</f>
        <v>0</v>
      </c>
      <c r="CG748" s="1740">
        <f>IFERROR(VLOOKUP($A748,'2010'!$C$3:$H$234,6,FALSE),0)</f>
        <v>0.42857142857142855</v>
      </c>
      <c r="CH748" s="1700">
        <f>IFERROR(VLOOKUP($A748,'2009'!$C$3:$H$242,2,FALSE),0)</f>
        <v>2</v>
      </c>
      <c r="CI748" s="1691">
        <f>IFERROR(VLOOKUP($A748,'2009'!$C$3:$H$242,3,FALSE),0)</f>
        <v>0</v>
      </c>
      <c r="CJ748" s="1691">
        <f>IFERROR(VLOOKUP($A748,'2009'!$C$3:$H$242,4,FALSE),0)</f>
        <v>0</v>
      </c>
      <c r="CK748" s="1691">
        <f>IFERROR(VLOOKUP($A748,'2009'!$C$3:$H$242,5,FALSE),0)</f>
        <v>0</v>
      </c>
      <c r="CL748" s="1740">
        <f>IFERROR(VLOOKUP($A748,'2009'!$C$3:$H$242,6,FALSE),0)</f>
        <v>0</v>
      </c>
      <c r="CM748" s="1700">
        <f>IFERROR(VLOOKUP($A748,'2008'!$C$3:$H$229,2,FALSE),0)</f>
        <v>0</v>
      </c>
      <c r="CN748" s="1691">
        <f>IFERROR(VLOOKUP($A748,'2008'!$C$3:$H$229,3,FALSE),0)</f>
        <v>0</v>
      </c>
      <c r="CO748" s="1691">
        <f>IFERROR(VLOOKUP($A748,'2008'!$C$3:$H$229,4,FALSE),0)</f>
        <v>0</v>
      </c>
      <c r="CP748" s="1691">
        <f>IFERROR(VLOOKUP($A748,'2008'!$C$3:$H$229,5,FALSE),0)</f>
        <v>0</v>
      </c>
      <c r="CQ748" s="1740">
        <f>IFERROR(VLOOKUP($A748,'2008'!$C$3:$H$229,6,FALSE),0)</f>
        <v>0</v>
      </c>
      <c r="CR748" s="1700">
        <f>IFERROR(VLOOKUP($A748,'2007'!$C$3:$M$238,7,FALSE),0)</f>
        <v>0</v>
      </c>
      <c r="CS748" s="1691">
        <f>IFERROR(VLOOKUP($A748,'2007'!$C$3:$M$238,8,FALSE),0)</f>
        <v>0</v>
      </c>
      <c r="CT748" s="1691">
        <f>IFERROR(VLOOKUP($A748,'2007'!$C$3:$M$238,9,FALSE),0)</f>
        <v>0</v>
      </c>
      <c r="CU748" s="1691">
        <f>IFERROR(VLOOKUP($A748,'2007'!$C$3:$M$238,10,FALSE),0)</f>
        <v>0</v>
      </c>
      <c r="CV748" s="1740">
        <f>IFERROR(VLOOKUP($A748,'2007'!$C$3:$M$238,11,FALSE),0)</f>
        <v>0</v>
      </c>
      <c r="CW748" s="1700">
        <f>IFERROR(VLOOKUP($A748,'2006'!$A$2:$F$200,2,FALSE),0)</f>
        <v>0</v>
      </c>
      <c r="CX748" s="1691">
        <f>IFERROR(VLOOKUP($A748,'2006'!$A$2:$F$200,4,FALSE),0)</f>
        <v>0</v>
      </c>
      <c r="CY748" s="1691">
        <f>IFERROR(VLOOKUP($A748,'2006'!$A$2:$F$200,5,FALSE),0)</f>
        <v>0</v>
      </c>
      <c r="CZ748" s="1740">
        <f>IFERROR(VLOOKUP($A748,'2006'!$A$2:$F$200,6,FALSE),0)</f>
        <v>0</v>
      </c>
      <c r="DA748" s="1700">
        <f>IFERROR(VLOOKUP($A748,'2005'!$C$3:$M$205,8,FALSE),0)</f>
        <v>0</v>
      </c>
      <c r="DB748" s="1691">
        <f>IFERROR(VLOOKUP($A748,'2005'!$C$3:$M$205,9,FALSE),0)</f>
        <v>0</v>
      </c>
      <c r="DC748" s="1691">
        <f>IFERROR(VLOOKUP($A748,'2005'!$C$3:$M$205,10,FALSE),0)</f>
        <v>0</v>
      </c>
      <c r="DD748" s="1740">
        <f>IFERROR(VLOOKUP($A748,'2005'!$C$3:$M$205,11,FALSE),0)</f>
        <v>0</v>
      </c>
      <c r="DE748" s="1700">
        <f>IFERROR(VLOOKUP($A748,'2004'!$C$3:$M$213,8,FALSE),0)</f>
        <v>0</v>
      </c>
      <c r="DF748" s="1691">
        <f>IFERROR(VLOOKUP($A748,'2004'!$C$3:$M$213,9,FALSE),0)</f>
        <v>0</v>
      </c>
      <c r="DG748" s="1691">
        <f>IFERROR(VLOOKUP($A748,'2004'!$C$3:$M$213,10,FALSE),0)</f>
        <v>0</v>
      </c>
      <c r="DH748" s="1740">
        <f>IFERROR(VLOOKUP($A748,'2004'!$C$3:$M$213,11,FALSE),0)</f>
        <v>0</v>
      </c>
      <c r="DI748" s="1700">
        <f>IFERROR(VLOOKUP($A748,'2003'!$C$3:$Q$214,12,FALSE),0)</f>
        <v>0</v>
      </c>
      <c r="DJ748" s="1691">
        <f>IFERROR(VLOOKUP($A748,'2003'!$C$3:$Q$214,13,FALSE),0)</f>
        <v>0</v>
      </c>
      <c r="DK748" s="1691">
        <f>IFERROR(VLOOKUP($A748,'2003'!$C$3:$Q$214,14,FALSE),0)</f>
        <v>0</v>
      </c>
      <c r="DL748" s="1740">
        <f>IFERROR(VLOOKUP($A748,'2003'!$C$3:$Q$214,15,FALSE),0)</f>
        <v>0</v>
      </c>
      <c r="DM748" s="1700">
        <f>IFERROR(VLOOKUP($A748,'2002'!$D$3:$R$214,12,FALSE),0)</f>
        <v>0</v>
      </c>
      <c r="DN748" s="1691">
        <f>IFERROR(VLOOKUP($A748,'2002'!$D$3:$R$214,13,FALSE),0)</f>
        <v>0</v>
      </c>
      <c r="DO748" s="1691">
        <f>IFERROR(VLOOKUP($A748,'2002'!$D$3:$R$214,14,FALSE),0)</f>
        <v>0</v>
      </c>
      <c r="DP748" s="1788">
        <f>IFERROR(VLOOKUP($A748,'2002'!$D$3:$R$214,15,FALSE),0)</f>
        <v>0</v>
      </c>
      <c r="DQ748" s="1700">
        <f>IFERROR(VLOOKUP($A748,'Pre 2002'!$C$3:$CK$382,84,FALSE),0)</f>
        <v>0</v>
      </c>
      <c r="DR748" s="1695">
        <f>IFERROR(VLOOKUP($A748,'Pre 2002'!$C$3:$CK$382,85,FALSE),0)</f>
        <v>0</v>
      </c>
      <c r="DS748" s="1695">
        <f>IFERROR(VLOOKUP($A748,'Pre 2002'!$C$3:$CK$382,86,FALSE),0)</f>
        <v>0</v>
      </c>
      <c r="DT748" s="1790">
        <f>IFERROR(VLOOKUP($A748,'Pre 2002'!$C$3:$CK$382,87,FALSE),0)</f>
        <v>0</v>
      </c>
      <c r="DU748" s="1741">
        <f>IFERROR(VLOOKUP(A748,'Pre 2002'!$C$3:$CG$382,83,FALSE),0)</f>
        <v>0</v>
      </c>
    </row>
    <row r="749" spans="1:125">
      <c r="A749" s="1721" t="s">
        <v>124</v>
      </c>
      <c r="B749" s="1562">
        <f t="shared" si="279"/>
        <v>403</v>
      </c>
      <c r="C749" s="1562">
        <f t="shared" si="280"/>
        <v>151</v>
      </c>
      <c r="D749" s="1562">
        <f t="shared" si="281"/>
        <v>0</v>
      </c>
      <c r="E749" s="1563">
        <f t="shared" si="282"/>
        <v>0.37468982630272951</v>
      </c>
      <c r="F749" s="1786">
        <f t="shared" si="283"/>
        <v>12</v>
      </c>
      <c r="G749" s="1595">
        <v>2010</v>
      </c>
      <c r="H749" s="1752">
        <f>IF(BC749&gt;0,1,0)+IF(BH749&gt;0,1,0)+IF(BP749&gt;0,1,0)+IF(BX749&gt;0,1,0)+IF(CC749&gt;0,1,0)+IF(CH749&gt;0,1,0)+IF(CM749&gt;0,1,0)+IF(CR749&gt;0,1,0)+IF(CW749&gt;0,1,0)+IF(DA749&gt;0,1,0)+IF(DE749&gt;0,1,0)+IF(DI749&gt;0,1,0)+IF(DM749&gt;0,1,0)+DU749</f>
        <v>4</v>
      </c>
      <c r="I749" s="1751">
        <f>SUM(BC749,BH749,BP749,BX749,CC749,CH749,CM749,CR749,CW749,DA749,DE749,DI749,DM749,DQ749)</f>
        <v>115</v>
      </c>
      <c r="J749" s="1751">
        <f t="shared" si="289"/>
        <v>49</v>
      </c>
      <c r="K749" s="1751">
        <f t="shared" si="289"/>
        <v>0</v>
      </c>
      <c r="L749" s="1818">
        <f>IF(I749=0,0,J749/I749)</f>
        <v>0.42608695652173911</v>
      </c>
      <c r="M749" s="1752">
        <v>10</v>
      </c>
      <c r="N749" s="1752">
        <v>0</v>
      </c>
      <c r="O749" s="1700">
        <f>IFERROR(VLOOKUP($A749,'2022'!$B$2:$K$174,3,FALSE),0)</f>
        <v>30</v>
      </c>
      <c r="P749" s="1858">
        <f>IFERROR(VLOOKUP($A749,'2022'!$B$2:$K$174,4,FALSE),0)</f>
        <v>8</v>
      </c>
      <c r="Q749" s="1858">
        <f>IFERROR(VLOOKUP($A749,'2022'!$B$2:$K$174,5,FALSE),0)</f>
        <v>9</v>
      </c>
      <c r="R749" s="1858">
        <f>IFERROR(VLOOKUP($A749,'2022'!$B$2:$K$174,8,FALSE),0)</f>
        <v>0</v>
      </c>
      <c r="S749" s="1740">
        <f>IFERROR(VLOOKUP($A749,'2022'!$B$2:$K$174,10,FALSE),0)</f>
        <v>0.3</v>
      </c>
      <c r="T749" s="1700">
        <f>IFERROR(VLOOKUP($A749,'2021'!$B$2:$K$174,3,FALSE),0)</f>
        <v>37</v>
      </c>
      <c r="U749" s="1843">
        <f>IFERROR(VLOOKUP($A749,'2021'!$B$2:$K$174,4,FALSE),0)</f>
        <v>5</v>
      </c>
      <c r="V749" s="1843">
        <f>IFERROR(VLOOKUP($A749,'2021'!$B$2:$K$174,5,FALSE),0)</f>
        <v>9</v>
      </c>
      <c r="W749" s="1843">
        <f>IFERROR(VLOOKUP($A749,'2021'!$B$2:$K$174,8,FALSE),0)</f>
        <v>0</v>
      </c>
      <c r="X749" s="1740">
        <f>IFERROR(VLOOKUP($A749,'2021'!$B$2:$K$174,10,FALSE),0)</f>
        <v>0.24299999999999999</v>
      </c>
      <c r="Y749" s="1700">
        <f>IFERROR(VLOOKUP($A749,'2020'!$B$2:$K$170,3,FALSE),0)</f>
        <v>42</v>
      </c>
      <c r="Z749" s="1829">
        <f>IFERROR(VLOOKUP($A749,'2020'!$B$2:$K$170,4,FALSE),0)</f>
        <v>8</v>
      </c>
      <c r="AA749" s="1829">
        <f>IFERROR(VLOOKUP($A749,'2020'!$B$2:$K$170,5,FALSE),0)</f>
        <v>15</v>
      </c>
      <c r="AB749" s="1829">
        <f>IFERROR(VLOOKUP($A749,'2020'!$B$2:$K$170,8,FALSE),0)</f>
        <v>0</v>
      </c>
      <c r="AC749" s="1740">
        <f>IFERROR(VLOOKUP($A749,'2020'!$B$2:$K$170,10,FALSE),0)</f>
        <v>0.35699999999999998</v>
      </c>
      <c r="AD749" s="1700">
        <f>IFERROR(VLOOKUP($A749,'2019'!$B$2:$K$170,3,FALSE),0)</f>
        <v>34</v>
      </c>
      <c r="AE749" s="1823">
        <f>IFERROR(VLOOKUP($A749,'2019'!$B$2:$K$170,4,FALSE),0)</f>
        <v>8</v>
      </c>
      <c r="AF749" s="1823">
        <f>IFERROR(VLOOKUP($A749,'2019'!$B$2:$K$170,5,FALSE),0)</f>
        <v>13</v>
      </c>
      <c r="AG749" s="1823">
        <f>IFERROR(VLOOKUP($A749,'2019'!$B$2:$K$170,8,FALSE),0)</f>
        <v>0</v>
      </c>
      <c r="AH749" s="1740">
        <f>IFERROR(VLOOKUP($A749,'2019'!$B$2:$K$170,10,FALSE),0)</f>
        <v>0.38200000000000001</v>
      </c>
      <c r="AI749" s="1700">
        <f>IFERROR(VLOOKUP($A749,'2018'!$B$2:$K$170,3,FALSE),0)</f>
        <v>25</v>
      </c>
      <c r="AJ749" s="1821">
        <f>IFERROR(VLOOKUP($A749,'2018'!$B$2:$K$170,4,FALSE),0)</f>
        <v>7</v>
      </c>
      <c r="AK749" s="1821">
        <f>IFERROR(VLOOKUP($A749,'2018'!$B$2:$K$170,5,FALSE),0)</f>
        <v>14</v>
      </c>
      <c r="AL749" s="1821">
        <f>IFERROR(VLOOKUP($A749,'2018'!$B$2:$K$170,8,FALSE),0)</f>
        <v>0</v>
      </c>
      <c r="AM749" s="1740">
        <f>IFERROR(VLOOKUP($A749,'2018'!$B$2:$K$170,10,FALSE),0)</f>
        <v>0.56000000000000005</v>
      </c>
      <c r="AN749" s="1700">
        <f>IFERROR(VLOOKUP($A749,'2017'!$B$2:$J$163,2,FALSE),0)</f>
        <v>39</v>
      </c>
      <c r="AO749" s="1815">
        <f>IFERROR(VLOOKUP($A749,'2017'!$B$2:$J$163,3,FALSE),0)</f>
        <v>7</v>
      </c>
      <c r="AP749" s="1815">
        <f>IFERROR(VLOOKUP($A749,'2017'!$B$2:$J$163,4,FALSE),0)</f>
        <v>12</v>
      </c>
      <c r="AQ749" s="1815">
        <f>IFERROR(VLOOKUP($A749,'2017'!$B$2:$J$163,7,FALSE),0)</f>
        <v>0</v>
      </c>
      <c r="AR749" s="1740">
        <f>IFERROR(VLOOKUP($A749,'2017'!$B$2:$J$163,9,FALSE),0)</f>
        <v>0.30769230769230771</v>
      </c>
      <c r="AS749" s="1700">
        <f>IFERROR(VLOOKUP($A749,'2016'!$B$2:$K$165,3,FALSE),0)</f>
        <v>40</v>
      </c>
      <c r="AT749" s="1796">
        <f>IFERROR(VLOOKUP($A749,'2016'!$B$2:$K$165,4,FALSE),0)</f>
        <v>8</v>
      </c>
      <c r="AU749" s="1796">
        <f>IFERROR(VLOOKUP($A749,'2016'!$B$2:$K$165,5,FALSE),0)</f>
        <v>16</v>
      </c>
      <c r="AV749" s="1796">
        <f>IFERROR(VLOOKUP($A749,'2016'!$B$2:$K$165,8,FALSE),0)</f>
        <v>0</v>
      </c>
      <c r="AW749" s="1740">
        <f>IFERROR(VLOOKUP($A749,'2016'!$B$2:$K$165,10,FALSE),0)</f>
        <v>0.4</v>
      </c>
      <c r="AX749" s="1700">
        <f>IFERROR(VLOOKUP($A749,'2015'!$B$2:$K$165,3,FALSE),0)</f>
        <v>41</v>
      </c>
      <c r="AY749" s="1695">
        <f>IFERROR(VLOOKUP($A749,'2015'!$B$2:$K$165,4,FALSE),0)</f>
        <v>7</v>
      </c>
      <c r="AZ749" s="1695">
        <f>IFERROR(VLOOKUP($A749,'2015'!$B$2:$K$165,5,FALSE),0)</f>
        <v>14</v>
      </c>
      <c r="BA749" s="1695">
        <f>IFERROR(VLOOKUP($A749,'2015'!$B$2:$K$165,8,FALSE),0)</f>
        <v>0</v>
      </c>
      <c r="BB749" s="1740">
        <f>IFERROR(VLOOKUP($A749,'2015'!$B$2:$K$165,10,FALSE),0)</f>
        <v>0.34146341463414637</v>
      </c>
      <c r="BC749" s="1700">
        <f>IFERROR(VLOOKUP($A749,'2014'!$B$2:$K$157,3,FALSE),0)</f>
        <v>29</v>
      </c>
      <c r="BD749" s="1691">
        <f>IFERROR(VLOOKUP($A749,'2014'!$B$2:$K$157,4,FALSE),0)</f>
        <v>10</v>
      </c>
      <c r="BE749" s="1691">
        <f>IFERROR(VLOOKUP($A749,'2014'!$B$2:$K$157,5,FALSE),0)</f>
        <v>15</v>
      </c>
      <c r="BF749" s="1691">
        <f>IFERROR(VLOOKUP($A749,'2014'!$B$2:$K$157,8,FALSE),0)</f>
        <v>0</v>
      </c>
      <c r="BG749" s="1740">
        <f>IFERROR(VLOOKUP($A749,'2014'!$B$2:$K$157,10,FALSE),0)</f>
        <v>0.51724137931034486</v>
      </c>
      <c r="BH749" s="1700">
        <f>IFERROR(VLOOKUP($A749,'2013'!$D$4:$I$249,2,FALSE),0)</f>
        <v>28</v>
      </c>
      <c r="BI749" s="1691">
        <f>IFERROR(VLOOKUP($A749,'2013'!$D$4:$I$249,3,FALSE),0)</f>
        <v>4</v>
      </c>
      <c r="BJ749" s="1691">
        <f>IFERROR(VLOOKUP($A749,'2013'!$D$4:$I$249,4,FALSE),0)</f>
        <v>12</v>
      </c>
      <c r="BK749" s="1691">
        <f>IFERROR(VLOOKUP($A749,'2013'!$D$4:$I$249,5,FALSE),0)</f>
        <v>0</v>
      </c>
      <c r="BL749" s="1740">
        <f>IFERROR(VLOOKUP($A749,'2013'!$D$4:$I$249,6,FALSE),0)</f>
        <v>0.42857142857142855</v>
      </c>
      <c r="BM749" s="1737">
        <f>IFERROR(VLOOKUP($A749,'2012'!$D$3:$O$172,2,FALSE),0)</f>
        <v>58</v>
      </c>
      <c r="BN749" s="1691">
        <f>IFERROR(VLOOKUP($A749,'2012'!$D$3:$O$172,3,FALSE),0)</f>
        <v>22</v>
      </c>
      <c r="BO749" s="1743">
        <f>IFERROR(VLOOKUP($A749,'2012'!$D$3:$O$172,4,FALSE),0)</f>
        <v>0</v>
      </c>
      <c r="BP749" s="1700">
        <f>IFERROR(VLOOKUP($A749,'2012'!$D$3:$O$172,5,FALSE),0)</f>
        <v>36</v>
      </c>
      <c r="BQ749" s="1691">
        <f>IFERROR(VLOOKUP($A749,'2012'!$D$3:$O$172,6,FALSE),0)</f>
        <v>6</v>
      </c>
      <c r="BR749" s="1691">
        <f>IFERROR(VLOOKUP($A749,'2012'!$D$3:$O$172,7,FALSE),0)</f>
        <v>15</v>
      </c>
      <c r="BS749" s="1691">
        <f>IFERROR(VLOOKUP($A749,'2012'!$D$3:$O$172,8,FALSE),0)</f>
        <v>0</v>
      </c>
      <c r="BT749" s="1740">
        <f>IFERROR(VLOOKUP($A749,'2012'!$D$3:$O$172,9,FALSE),0)</f>
        <v>0.41666666666666669</v>
      </c>
      <c r="BU749" s="1737">
        <f>IFERROR(VLOOKUP($A749,'2012'!$D$3:$O$172,10,FALSE),0)</f>
        <v>22</v>
      </c>
      <c r="BV749" s="1691">
        <f>IFERROR(VLOOKUP($A749,'2012'!$D$3:$O$172,11,FALSE),0)</f>
        <v>7</v>
      </c>
      <c r="BW749" s="1743">
        <f>IFERROR(VLOOKUP($A749,'2012'!$D$3:$O$172,12,FALSE),0)</f>
        <v>0</v>
      </c>
      <c r="BX749" s="1700">
        <f>IFERROR(VLOOKUP($A749,'2011'!$D$4:$I$251,2,FALSE),0)</f>
        <v>0</v>
      </c>
      <c r="BY749" s="1691">
        <f>IFERROR(VLOOKUP($A749,'2011'!$D$4:$I$251,3,FALSE),0)</f>
        <v>0</v>
      </c>
      <c r="BZ749" s="1691">
        <f>IFERROR(VLOOKUP($A749,'2011'!$D$4:$I$251,4,FALSE),0)</f>
        <v>0</v>
      </c>
      <c r="CA749" s="1691">
        <f>IFERROR(VLOOKUP($A749,'2011'!$D$4:$I$251,5,FALSE),0)</f>
        <v>0</v>
      </c>
      <c r="CB749" s="1740">
        <f>IFERROR(VLOOKUP($A749,'2011'!$D$4:$I$251,6,FALSE),0)</f>
        <v>0</v>
      </c>
      <c r="CC749" s="1700">
        <f>IFERROR(VLOOKUP($A749,'2010'!$C$3:$H$234,2,FALSE),0)</f>
        <v>22</v>
      </c>
      <c r="CD749" s="1691">
        <f>IFERROR(VLOOKUP($A749,'2010'!$C$3:$H$234,3,FALSE),0)</f>
        <v>4</v>
      </c>
      <c r="CE749" s="1691">
        <f>IFERROR(VLOOKUP($A749,'2010'!$C$3:$H$234,4,FALSE),0)</f>
        <v>7</v>
      </c>
      <c r="CF749" s="1691">
        <f>IFERROR(VLOOKUP($A749,'2010'!$C$3:$H$234,5,FALSE),0)</f>
        <v>0</v>
      </c>
      <c r="CG749" s="1740">
        <f>IFERROR(VLOOKUP($A749,'2010'!$C$3:$H$234,6,FALSE),0)</f>
        <v>0.31818181818181818</v>
      </c>
      <c r="CH749" s="1700">
        <f>IFERROR(VLOOKUP($A749,'2009'!$C$3:$H$242,2,FALSE),0)</f>
        <v>0</v>
      </c>
      <c r="CI749" s="1691">
        <f>IFERROR(VLOOKUP($A749,'2009'!$C$3:$H$242,3,FALSE),0)</f>
        <v>0</v>
      </c>
      <c r="CJ749" s="1691">
        <f>IFERROR(VLOOKUP($A749,'2009'!$C$3:$H$242,4,FALSE),0)</f>
        <v>0</v>
      </c>
      <c r="CK749" s="1691">
        <f>IFERROR(VLOOKUP($A749,'2009'!$C$3:$H$242,5,FALSE),0)</f>
        <v>0</v>
      </c>
      <c r="CL749" s="1740">
        <f>IFERROR(VLOOKUP($A749,'2009'!$C$3:$H$242,6,FALSE),0)</f>
        <v>0</v>
      </c>
      <c r="CM749" s="1700">
        <f>IFERROR(VLOOKUP($A749,'2008'!$C$3:$H$229,2,FALSE),0)</f>
        <v>0</v>
      </c>
      <c r="CN749" s="1691">
        <f>IFERROR(VLOOKUP($A749,'2008'!$C$3:$H$229,3,FALSE),0)</f>
        <v>0</v>
      </c>
      <c r="CO749" s="1691">
        <f>IFERROR(VLOOKUP($A749,'2008'!$C$3:$H$229,4,FALSE),0)</f>
        <v>0</v>
      </c>
      <c r="CP749" s="1691">
        <f>IFERROR(VLOOKUP($A749,'2008'!$C$3:$H$229,5,FALSE),0)</f>
        <v>0</v>
      </c>
      <c r="CQ749" s="1740">
        <f>IFERROR(VLOOKUP($A749,'2008'!$C$3:$H$229,6,FALSE),0)</f>
        <v>0</v>
      </c>
      <c r="CR749" s="1700">
        <f>IFERROR(VLOOKUP($A749,'2007'!$C$3:$M$238,7,FALSE),0)</f>
        <v>0</v>
      </c>
      <c r="CS749" s="1691">
        <f>IFERROR(VLOOKUP($A749,'2007'!$C$3:$M$238,8,FALSE),0)</f>
        <v>0</v>
      </c>
      <c r="CT749" s="1691">
        <f>IFERROR(VLOOKUP($A749,'2007'!$C$3:$M$238,9,FALSE),0)</f>
        <v>0</v>
      </c>
      <c r="CU749" s="1691">
        <f>IFERROR(VLOOKUP($A749,'2007'!$C$3:$M$238,10,FALSE),0)</f>
        <v>0</v>
      </c>
      <c r="CV749" s="1740">
        <f>IFERROR(VLOOKUP($A749,'2007'!$C$3:$M$238,11,FALSE),0)</f>
        <v>0</v>
      </c>
      <c r="CW749" s="1700">
        <f>IFERROR(VLOOKUP($A749,'2006'!$A$2:$F$200,2,FALSE),0)</f>
        <v>0</v>
      </c>
      <c r="CX749" s="1691">
        <f>IFERROR(VLOOKUP($A749,'2006'!$A$2:$F$200,4,FALSE),0)</f>
        <v>0</v>
      </c>
      <c r="CY749" s="1691">
        <f>IFERROR(VLOOKUP($A749,'2006'!$A$2:$F$200,5,FALSE),0)</f>
        <v>0</v>
      </c>
      <c r="CZ749" s="1740">
        <f>IFERROR(VLOOKUP($A749,'2006'!$A$2:$F$200,6,FALSE),0)</f>
        <v>0</v>
      </c>
      <c r="DA749" s="1700">
        <f>IFERROR(VLOOKUP($A749,'2005'!$C$3:$M$205,8,FALSE),0)</f>
        <v>0</v>
      </c>
      <c r="DB749" s="1691">
        <f>IFERROR(VLOOKUP($A749,'2005'!$C$3:$M$205,9,FALSE),0)</f>
        <v>0</v>
      </c>
      <c r="DC749" s="1691">
        <f>IFERROR(VLOOKUP($A749,'2005'!$C$3:$M$205,10,FALSE),0)</f>
        <v>0</v>
      </c>
      <c r="DD749" s="1740">
        <f>IFERROR(VLOOKUP($A749,'2005'!$C$3:$M$205,11,FALSE),0)</f>
        <v>0</v>
      </c>
      <c r="DE749" s="1700">
        <f>IFERROR(VLOOKUP($A749,'2004'!$C$3:$M$213,8,FALSE),0)</f>
        <v>0</v>
      </c>
      <c r="DF749" s="1691">
        <f>IFERROR(VLOOKUP($A749,'2004'!$C$3:$M$213,9,FALSE),0)</f>
        <v>0</v>
      </c>
      <c r="DG749" s="1691">
        <f>IFERROR(VLOOKUP($A749,'2004'!$C$3:$M$213,10,FALSE),0)</f>
        <v>0</v>
      </c>
      <c r="DH749" s="1740">
        <f>IFERROR(VLOOKUP($A749,'2004'!$C$3:$M$213,11,FALSE),0)</f>
        <v>0</v>
      </c>
      <c r="DI749" s="1700">
        <f>IFERROR(VLOOKUP($A749,'2003'!$C$3:$Q$214,12,FALSE),0)</f>
        <v>0</v>
      </c>
      <c r="DJ749" s="1691">
        <f>IFERROR(VLOOKUP($A749,'2003'!$C$3:$Q$214,13,FALSE),0)</f>
        <v>0</v>
      </c>
      <c r="DK749" s="1691">
        <f>IFERROR(VLOOKUP($A749,'2003'!$C$3:$Q$214,14,FALSE),0)</f>
        <v>0</v>
      </c>
      <c r="DL749" s="1740">
        <f>IFERROR(VLOOKUP($A749,'2003'!$C$3:$Q$214,15,FALSE),0)</f>
        <v>0</v>
      </c>
      <c r="DM749" s="1700">
        <f>IFERROR(VLOOKUP($A749,'2002'!$D$3:$R$214,12,FALSE),0)</f>
        <v>0</v>
      </c>
      <c r="DN749" s="1691">
        <f>IFERROR(VLOOKUP($A749,'2002'!$D$3:$R$214,13,FALSE),0)</f>
        <v>0</v>
      </c>
      <c r="DO749" s="1691">
        <f>IFERROR(VLOOKUP($A749,'2002'!$D$3:$R$214,14,FALSE),0)</f>
        <v>0</v>
      </c>
      <c r="DP749" s="1788">
        <f>IFERROR(VLOOKUP($A749,'2002'!$D$3:$R$214,15,FALSE),0)</f>
        <v>0</v>
      </c>
      <c r="DQ749" s="1700">
        <f>IFERROR(VLOOKUP($A749,'Pre 2002'!$C$3:$CK$382,84,FALSE),0)</f>
        <v>0</v>
      </c>
      <c r="DR749" s="1695">
        <f>IFERROR(VLOOKUP($A749,'Pre 2002'!$C$3:$CK$382,85,FALSE),0)</f>
        <v>0</v>
      </c>
      <c r="DS749" s="1695">
        <f>IFERROR(VLOOKUP($A749,'Pre 2002'!$C$3:$CK$382,86,FALSE),0)</f>
        <v>0</v>
      </c>
      <c r="DT749" s="1790">
        <f>IFERROR(VLOOKUP($A749,'Pre 2002'!$C$3:$CK$382,87,FALSE),0)</f>
        <v>0</v>
      </c>
      <c r="DU749" s="1741">
        <f>IFERROR(VLOOKUP(A749,'Pre 2002'!$C$3:$CG$382,83,FALSE),0)</f>
        <v>0</v>
      </c>
    </row>
    <row r="750" spans="1:125">
      <c r="A750" s="1442" t="s">
        <v>2275</v>
      </c>
      <c r="B750" s="1562">
        <f t="shared" si="279"/>
        <v>211</v>
      </c>
      <c r="C750" s="1562">
        <f t="shared" si="280"/>
        <v>79</v>
      </c>
      <c r="D750" s="1562">
        <f t="shared" si="281"/>
        <v>0</v>
      </c>
      <c r="E750" s="1563">
        <f t="shared" si="282"/>
        <v>0.37440758293838861</v>
      </c>
      <c r="F750" s="1786">
        <f t="shared" si="283"/>
        <v>5</v>
      </c>
      <c r="G750" s="1595">
        <v>2018</v>
      </c>
      <c r="H750" s="1751"/>
      <c r="I750" s="1751"/>
      <c r="J750" s="1751"/>
      <c r="K750" s="1751"/>
      <c r="L750" s="1751"/>
      <c r="O750" s="1700">
        <f>IFERROR(VLOOKUP($A750,'2022'!$B$2:$K$174,3,FALSE),0)</f>
        <v>41</v>
      </c>
      <c r="P750" s="1858">
        <f>IFERROR(VLOOKUP($A750,'2022'!$B$2:$K$174,4,FALSE),0)</f>
        <v>11</v>
      </c>
      <c r="Q750" s="1858">
        <f>IFERROR(VLOOKUP($A750,'2022'!$B$2:$K$174,5,FALSE),0)</f>
        <v>14</v>
      </c>
      <c r="R750" s="1858">
        <f>IFERROR(VLOOKUP($A750,'2022'!$B$2:$K$174,8,FALSE),0)</f>
        <v>0</v>
      </c>
      <c r="S750" s="1740">
        <f>IFERROR(VLOOKUP($A750,'2022'!$B$2:$K$174,10,FALSE),0)</f>
        <v>0.34100000000000003</v>
      </c>
      <c r="T750" s="1700">
        <f>IFERROR(VLOOKUP($A750,'2021'!$B$2:$K$174,3,FALSE),0)</f>
        <v>38</v>
      </c>
      <c r="U750" s="1843">
        <f>IFERROR(VLOOKUP($A750,'2021'!$B$2:$K$174,4,FALSE),0)</f>
        <v>10</v>
      </c>
      <c r="V750" s="1843">
        <f>IFERROR(VLOOKUP($A750,'2021'!$B$2:$K$174,5,FALSE),0)</f>
        <v>13</v>
      </c>
      <c r="W750" s="1843">
        <f>IFERROR(VLOOKUP($A750,'2021'!$B$2:$K$174,8,FALSE),0)</f>
        <v>0</v>
      </c>
      <c r="X750" s="1740">
        <f>IFERROR(VLOOKUP($A750,'2021'!$B$2:$K$174,10,FALSE),0)</f>
        <v>0.34200000000000003</v>
      </c>
      <c r="Y750" s="1700">
        <f>IFERROR(VLOOKUP($A750,'2020'!$B$2:$K$170,3,FALSE),0)</f>
        <v>41</v>
      </c>
      <c r="Z750" s="1829">
        <f>IFERROR(VLOOKUP($A750,'2020'!$B$2:$K$170,4,FALSE),0)</f>
        <v>13</v>
      </c>
      <c r="AA750" s="1829">
        <f>IFERROR(VLOOKUP($A750,'2020'!$B$2:$K$170,5,FALSE),0)</f>
        <v>16</v>
      </c>
      <c r="AB750" s="1829">
        <f>IFERROR(VLOOKUP($A750,'2020'!$B$2:$K$170,8,FALSE),0)</f>
        <v>0</v>
      </c>
      <c r="AC750" s="1740">
        <f>IFERROR(VLOOKUP($A750,'2020'!$B$2:$K$170,10,FALSE),0)</f>
        <v>0.39</v>
      </c>
      <c r="AD750" s="1700">
        <f>IFERROR(VLOOKUP($A750,'2019'!$B$2:$K$170,3,FALSE),0)</f>
        <v>45</v>
      </c>
      <c r="AE750" s="1823">
        <f>IFERROR(VLOOKUP($A750,'2019'!$B$2:$K$170,4,FALSE),0)</f>
        <v>15</v>
      </c>
      <c r="AF750" s="1823">
        <f>IFERROR(VLOOKUP($A750,'2019'!$B$2:$K$170,5,FALSE),0)</f>
        <v>19</v>
      </c>
      <c r="AG750" s="1823">
        <f>IFERROR(VLOOKUP($A750,'2019'!$B$2:$K$170,8,FALSE),0)</f>
        <v>0</v>
      </c>
      <c r="AH750" s="1740">
        <f>IFERROR(VLOOKUP($A750,'2019'!$B$2:$K$170,10,FALSE),0)</f>
        <v>0.42199999999999999</v>
      </c>
      <c r="AI750" s="1700">
        <f>IFERROR(VLOOKUP($A750,'2018'!$B$2:$K$170,3,FALSE),0)</f>
        <v>46</v>
      </c>
      <c r="AJ750" s="1821">
        <f>IFERROR(VLOOKUP($A750,'2018'!$B$2:$K$170,4,FALSE),0)</f>
        <v>13</v>
      </c>
      <c r="AK750" s="1821">
        <f>IFERROR(VLOOKUP($A750,'2018'!$B$2:$K$170,5,FALSE),0)</f>
        <v>17</v>
      </c>
      <c r="AL750" s="1821">
        <f>IFERROR(VLOOKUP($A750,'2018'!$B$2:$K$170,8,FALSE),0)</f>
        <v>0</v>
      </c>
      <c r="AM750" s="1740">
        <f>IFERROR(VLOOKUP($A750,'2018'!$B$2:$K$170,10,FALSE),0)</f>
        <v>0.37</v>
      </c>
      <c r="DT750" s="1858"/>
    </row>
    <row r="751" spans="1:125">
      <c r="A751" s="1721" t="s">
        <v>1973</v>
      </c>
      <c r="B751" s="1562">
        <f t="shared" si="279"/>
        <v>49</v>
      </c>
      <c r="C751" s="1562">
        <f t="shared" si="280"/>
        <v>18</v>
      </c>
      <c r="D751" s="1562">
        <f t="shared" si="281"/>
        <v>0</v>
      </c>
      <c r="E751" s="1563">
        <f t="shared" si="282"/>
        <v>0.36734693877551022</v>
      </c>
      <c r="F751" s="1786">
        <f t="shared" si="283"/>
        <v>2</v>
      </c>
      <c r="G751" s="1595" t="s">
        <v>2159</v>
      </c>
      <c r="H751" s="1752">
        <f t="shared" ref="H751:H768" si="290">IF(BC751&gt;0,1,0)+IF(BH751&gt;0,1,0)+IF(BP751&gt;0,1,0)+IF(BX751&gt;0,1,0)+IF(CC751&gt;0,1,0)+IF(CH751&gt;0,1,0)+IF(CM751&gt;0,1,0)+IF(CR751&gt;0,1,0)+IF(CW751&gt;0,1,0)+IF(DA751&gt;0,1,0)+IF(DE751&gt;0,1,0)+IF(DI751&gt;0,1,0)+IF(DM751&gt;0,1,0)+DU751</f>
        <v>2</v>
      </c>
      <c r="I751" s="1751">
        <f t="shared" ref="I751:I768" si="291">SUM(BC751,BH751,BP751,BX751,CC751,CH751,CM751,CR751,CW751,DA751,DE751,DI751,DM751,DQ751)</f>
        <v>49</v>
      </c>
      <c r="J751" s="1751">
        <f t="shared" ref="J751:J768" si="292">SUM(BE751,BJ751,BR751,BZ751,CE751,CJ751,CO751,CT751,CX751,DB751,DF751,DJ751,DN751,DR751)</f>
        <v>18</v>
      </c>
      <c r="K751" s="1751">
        <f t="shared" ref="K751:K768" si="293">SUM(BF751,BK751,BS751,CA751,CF751,CK751,CP751,CU751,CY751,DC751,DG751,DK751,DO751,DS751)</f>
        <v>0</v>
      </c>
      <c r="L751" s="1818">
        <f t="shared" ref="L751:L768" si="294">IF(I751=0,0,J751/I751)</f>
        <v>0.36734693877551022</v>
      </c>
      <c r="O751" s="1700">
        <f>IFERROR(VLOOKUP($A751,'2022'!$B$2:$K$174,3,FALSE),0)</f>
        <v>0</v>
      </c>
      <c r="P751" s="1858">
        <f>IFERROR(VLOOKUP($A751,'2022'!$B$2:$K$174,4,FALSE),0)</f>
        <v>0</v>
      </c>
      <c r="Q751" s="1858">
        <f>IFERROR(VLOOKUP($A751,'2022'!$B$2:$K$174,5,FALSE),0)</f>
        <v>0</v>
      </c>
      <c r="R751" s="1858">
        <f>IFERROR(VLOOKUP($A751,'2022'!$B$2:$K$174,8,FALSE),0)</f>
        <v>0</v>
      </c>
      <c r="S751" s="1740">
        <f>IFERROR(VLOOKUP($A751,'2022'!$B$2:$K$174,10,FALSE),0)</f>
        <v>0</v>
      </c>
      <c r="T751" s="1700">
        <f>IFERROR(VLOOKUP($A751,'2021'!$B$2:$K$174,3,FALSE),0)</f>
        <v>0</v>
      </c>
      <c r="U751" s="1843">
        <f>IFERROR(VLOOKUP($A751,'2021'!$B$2:$K$174,4,FALSE),0)</f>
        <v>0</v>
      </c>
      <c r="V751" s="1843">
        <f>IFERROR(VLOOKUP($A751,'2021'!$B$2:$K$174,5,FALSE),0)</f>
        <v>0</v>
      </c>
      <c r="W751" s="1843">
        <f>IFERROR(VLOOKUP($A751,'2021'!$B$2:$K$174,8,FALSE),0)</f>
        <v>0</v>
      </c>
      <c r="X751" s="1740">
        <f>IFERROR(VLOOKUP($A751,'2021'!$B$2:$K$174,10,FALSE),0)</f>
        <v>0</v>
      </c>
      <c r="Y751" s="1700">
        <f>IFERROR(VLOOKUP($A751,'2020'!$B$2:$K$170,3,FALSE),0)</f>
        <v>0</v>
      </c>
      <c r="Z751" s="1829">
        <f>IFERROR(VLOOKUP($A751,'2020'!$B$2:$K$170,4,FALSE),0)</f>
        <v>0</v>
      </c>
      <c r="AA751" s="1829">
        <f>IFERROR(VLOOKUP($A751,'2020'!$B$2:$K$170,5,FALSE),0)</f>
        <v>0</v>
      </c>
      <c r="AB751" s="1829">
        <f>IFERROR(VLOOKUP($A751,'2020'!$B$2:$K$170,8,FALSE),0)</f>
        <v>0</v>
      </c>
      <c r="AC751" s="1740">
        <f>IFERROR(VLOOKUP($A751,'2020'!$B$2:$K$170,10,FALSE),0)</f>
        <v>0</v>
      </c>
      <c r="AD751" s="1700">
        <f>IFERROR(VLOOKUP($A751,'2019'!$B$2:$K$170,3,FALSE),0)</f>
        <v>0</v>
      </c>
      <c r="AE751" s="1823">
        <f>IFERROR(VLOOKUP($A751,'2019'!$B$2:$K$170,4,FALSE),0)</f>
        <v>0</v>
      </c>
      <c r="AF751" s="1823">
        <f>IFERROR(VLOOKUP($A751,'2019'!$B$2:$K$170,5,FALSE),0)</f>
        <v>0</v>
      </c>
      <c r="AG751" s="1823">
        <f>IFERROR(VLOOKUP($A751,'2019'!$B$2:$K$170,8,FALSE),0)</f>
        <v>0</v>
      </c>
      <c r="AH751" s="1740">
        <f>IFERROR(VLOOKUP($A751,'2019'!$B$2:$K$170,10,FALSE),0)</f>
        <v>0</v>
      </c>
      <c r="AI751" s="1700">
        <f>IFERROR(VLOOKUP($A751,'2018'!$B$2:$K$170,3,FALSE),0)</f>
        <v>0</v>
      </c>
      <c r="AJ751" s="1821">
        <f>IFERROR(VLOOKUP($A751,'2018'!$B$2:$K$170,4,FALSE),0)</f>
        <v>0</v>
      </c>
      <c r="AK751" s="1821">
        <f>IFERROR(VLOOKUP($A751,'2018'!$B$2:$K$170,5,FALSE),0)</f>
        <v>0</v>
      </c>
      <c r="AL751" s="1821">
        <f>IFERROR(VLOOKUP($A751,'2018'!$B$2:$K$170,8,FALSE),0)</f>
        <v>0</v>
      </c>
      <c r="AM751" s="1740">
        <f>IFERROR(VLOOKUP($A751,'2018'!$B$2:$K$170,10,FALSE),0)</f>
        <v>0</v>
      </c>
      <c r="AN751" s="1700">
        <f>IFERROR(VLOOKUP($A751,'2017'!$B$2:$J$163,2,FALSE),0)</f>
        <v>0</v>
      </c>
      <c r="AO751" s="1815">
        <f>IFERROR(VLOOKUP($A751,'2017'!$B$2:$J$163,3,FALSE),0)</f>
        <v>0</v>
      </c>
      <c r="AP751" s="1815">
        <f>IFERROR(VLOOKUP($A751,'2017'!$B$2:$J$163,4,FALSE),0)</f>
        <v>0</v>
      </c>
      <c r="AQ751" s="1815">
        <f>IFERROR(VLOOKUP($A751,'2017'!$B$2:$J$163,7,FALSE),0)</f>
        <v>0</v>
      </c>
      <c r="AR751" s="1740">
        <f>IFERROR(VLOOKUP($A751,'2017'!$B$2:$J$163,9,FALSE),0)</f>
        <v>0</v>
      </c>
      <c r="AS751" s="1700">
        <f>IFERROR(VLOOKUP($A751,'2016'!$B$2:$K$165,3,FALSE),0)</f>
        <v>0</v>
      </c>
      <c r="AT751" s="1796">
        <f>IFERROR(VLOOKUP($A751,'2016'!$B$2:$K$165,4,FALSE),0)</f>
        <v>0</v>
      </c>
      <c r="AU751" s="1796">
        <f>IFERROR(VLOOKUP($A751,'2016'!$B$2:$K$165,5,FALSE),0)</f>
        <v>0</v>
      </c>
      <c r="AV751" s="1796">
        <f>IFERROR(VLOOKUP($A751,'2016'!$B$2:$K$165,8,FALSE),0)</f>
        <v>0</v>
      </c>
      <c r="AW751" s="1740">
        <f>IFERROR(VLOOKUP($A751,'2016'!$B$2:$K$165,10,FALSE),0)</f>
        <v>0</v>
      </c>
      <c r="AX751" s="1700">
        <f>IFERROR(VLOOKUP($A751,'2015'!$B$2:$K$165,3,FALSE),0)</f>
        <v>0</v>
      </c>
      <c r="AY751" s="1695">
        <f>IFERROR(VLOOKUP($A751,'2015'!$B$2:$K$165,4,FALSE),0)</f>
        <v>0</v>
      </c>
      <c r="AZ751" s="1695">
        <f>IFERROR(VLOOKUP($A751,'2015'!$B$2:$K$165,5,FALSE),0)</f>
        <v>0</v>
      </c>
      <c r="BA751" s="1695">
        <f>IFERROR(VLOOKUP($A751,'2015'!$B$2:$K$165,8,FALSE),0)</f>
        <v>0</v>
      </c>
      <c r="BB751" s="1740">
        <f>IFERROR(VLOOKUP($A751,'2015'!$B$2:$K$165,10,FALSE),0)</f>
        <v>0</v>
      </c>
      <c r="BC751" s="1700">
        <f>IFERROR(VLOOKUP($A751,'2014'!$B$2:$K$157,3,FALSE),0)</f>
        <v>0</v>
      </c>
      <c r="BD751" s="1691">
        <f>IFERROR(VLOOKUP($A751,'2014'!$B$2:$K$157,4,FALSE),0)</f>
        <v>0</v>
      </c>
      <c r="BE751" s="1691">
        <f>IFERROR(VLOOKUP($A751,'2014'!$B$2:$K$157,5,FALSE),0)</f>
        <v>0</v>
      </c>
      <c r="BF751" s="1691">
        <f>IFERROR(VLOOKUP($A751,'2014'!$B$2:$K$157,8,FALSE),0)</f>
        <v>0</v>
      </c>
      <c r="BG751" s="1740">
        <f>IFERROR(VLOOKUP($A751,'2014'!$B$2:$K$157,10,FALSE),0)</f>
        <v>0</v>
      </c>
      <c r="BH751" s="1700">
        <f>IFERROR(VLOOKUP($A751,'2013'!$D$4:$I$249,2,FALSE),0)</f>
        <v>0</v>
      </c>
      <c r="BI751" s="1691">
        <f>IFERROR(VLOOKUP($A751,'2013'!$D$4:$I$249,3,FALSE),0)</f>
        <v>0</v>
      </c>
      <c r="BJ751" s="1691">
        <f>IFERROR(VLOOKUP($A751,'2013'!$D$4:$I$249,4,FALSE),0)</f>
        <v>0</v>
      </c>
      <c r="BK751" s="1691">
        <f>IFERROR(VLOOKUP($A751,'2013'!$D$4:$I$249,5,FALSE),0)</f>
        <v>0</v>
      </c>
      <c r="BL751" s="1740">
        <f>IFERROR(VLOOKUP($A751,'2013'!$D$4:$I$249,6,FALSE),0)</f>
        <v>0</v>
      </c>
      <c r="BM751" s="1737">
        <f>IFERROR(VLOOKUP($A751,'2012'!$D$3:$O$172,2,FALSE),0)</f>
        <v>0</v>
      </c>
      <c r="BN751" s="1691">
        <f>IFERROR(VLOOKUP($A751,'2012'!$D$3:$O$172,3,FALSE),0)</f>
        <v>0</v>
      </c>
      <c r="BO751" s="1743">
        <f>IFERROR(VLOOKUP($A751,'2012'!$D$3:$O$172,4,FALSE),0)</f>
        <v>0</v>
      </c>
      <c r="BP751" s="1700">
        <f>IFERROR(VLOOKUP($A751,'2012'!$D$3:$O$172,5,FALSE),0)</f>
        <v>0</v>
      </c>
      <c r="BQ751" s="1691">
        <f>IFERROR(VLOOKUP($A751,'2012'!$D$3:$O$172,6,FALSE),0)</f>
        <v>0</v>
      </c>
      <c r="BR751" s="1691">
        <f>IFERROR(VLOOKUP($A751,'2012'!$D$3:$O$172,7,FALSE),0)</f>
        <v>0</v>
      </c>
      <c r="BS751" s="1691">
        <f>IFERROR(VLOOKUP($A751,'2012'!$D$3:$O$172,8,FALSE),0)</f>
        <v>0</v>
      </c>
      <c r="BT751" s="1740">
        <f>IFERROR(VLOOKUP($A751,'2012'!$D$3:$O$172,9,FALSE),0)</f>
        <v>0</v>
      </c>
      <c r="BX751" s="1700">
        <f>IFERROR(VLOOKUP($A751,'2011'!$D$4:$I$251,2,FALSE),0)</f>
        <v>0</v>
      </c>
      <c r="BY751" s="1691">
        <f>IFERROR(VLOOKUP($A751,'2011'!$D$4:$I$251,3,FALSE),0)</f>
        <v>0</v>
      </c>
      <c r="BZ751" s="1691">
        <f>IFERROR(VLOOKUP($A751,'2011'!$D$4:$I$251,4,FALSE),0)</f>
        <v>0</v>
      </c>
      <c r="CA751" s="1691">
        <f>IFERROR(VLOOKUP($A751,'2011'!$D$4:$I$251,5,FALSE),0)</f>
        <v>0</v>
      </c>
      <c r="CB751" s="1740">
        <f>IFERROR(VLOOKUP($A751,'2011'!$D$4:$I$251,6,FALSE),0)</f>
        <v>0</v>
      </c>
      <c r="CC751" s="1700">
        <f>IFERROR(VLOOKUP($A751,'2010'!$C$3:$H$234,2,FALSE),0)</f>
        <v>0</v>
      </c>
      <c r="CD751" s="1691">
        <f>IFERROR(VLOOKUP($A751,'2010'!$C$3:$H$234,3,FALSE),0)</f>
        <v>0</v>
      </c>
      <c r="CE751" s="1691">
        <f>IFERROR(VLOOKUP($A751,'2010'!$C$3:$H$234,4,FALSE),0)</f>
        <v>0</v>
      </c>
      <c r="CF751" s="1691">
        <f>IFERROR(VLOOKUP($A751,'2010'!$C$3:$H$234,5,FALSE),0)</f>
        <v>0</v>
      </c>
      <c r="CG751" s="1740">
        <f>IFERROR(VLOOKUP($A751,'2010'!$C$3:$H$234,6,FALSE),0)</f>
        <v>0</v>
      </c>
      <c r="CH751" s="1700">
        <f>IFERROR(VLOOKUP($A751,'2009'!$C$3:$H$242,2,FALSE),0)</f>
        <v>0</v>
      </c>
      <c r="CI751" s="1691">
        <f>IFERROR(VLOOKUP($A751,'2009'!$C$3:$H$242,3,FALSE),0)</f>
        <v>0</v>
      </c>
      <c r="CJ751" s="1691">
        <f>IFERROR(VLOOKUP($A751,'2009'!$C$3:$H$242,4,FALSE),0)</f>
        <v>0</v>
      </c>
      <c r="CK751" s="1691">
        <f>IFERROR(VLOOKUP($A751,'2009'!$C$3:$H$242,5,FALSE),0)</f>
        <v>0</v>
      </c>
      <c r="CL751" s="1740">
        <f>IFERROR(VLOOKUP($A751,'2009'!$C$3:$H$242,6,FALSE),0)</f>
        <v>0</v>
      </c>
      <c r="CM751" s="1700">
        <f>IFERROR(VLOOKUP($A751,'2008'!$C$3:$H$229,2,FALSE),0)</f>
        <v>0</v>
      </c>
      <c r="CN751" s="1691">
        <f>IFERROR(VLOOKUP($A751,'2008'!$C$3:$H$229,3,FALSE),0)</f>
        <v>0</v>
      </c>
      <c r="CO751" s="1691">
        <f>IFERROR(VLOOKUP($A751,'2008'!$C$3:$H$229,4,FALSE),0)</f>
        <v>0</v>
      </c>
      <c r="CP751" s="1691">
        <f>IFERROR(VLOOKUP($A751,'2008'!$C$3:$H$229,5,FALSE),0)</f>
        <v>0</v>
      </c>
      <c r="CQ751" s="1740">
        <f>IFERROR(VLOOKUP($A751,'2008'!$C$3:$H$229,6,FALSE),0)</f>
        <v>0</v>
      </c>
      <c r="CR751" s="1700">
        <f>IFERROR(VLOOKUP($A751,'2007'!$C$3:$M$238,7,FALSE),0)</f>
        <v>0</v>
      </c>
      <c r="CS751" s="1691">
        <f>IFERROR(VLOOKUP($A751,'2007'!$C$3:$M$238,8,FALSE),0)</f>
        <v>0</v>
      </c>
      <c r="CT751" s="1691">
        <f>IFERROR(VLOOKUP($A751,'2007'!$C$3:$M$238,9,FALSE),0)</f>
        <v>0</v>
      </c>
      <c r="CU751" s="1691">
        <f>IFERROR(VLOOKUP($A751,'2007'!$C$3:$M$238,10,FALSE),0)</f>
        <v>0</v>
      </c>
      <c r="CV751" s="1740">
        <f>IFERROR(VLOOKUP($A751,'2007'!$C$3:$M$238,11,FALSE),0)</f>
        <v>0</v>
      </c>
      <c r="CW751" s="1700">
        <f>IFERROR(VLOOKUP($A751,'2006'!$A$2:$F$200,2,FALSE),0)</f>
        <v>0</v>
      </c>
      <c r="CX751" s="1691">
        <f>IFERROR(VLOOKUP($A751,'2006'!$A$2:$F$200,4,FALSE),0)</f>
        <v>0</v>
      </c>
      <c r="CY751" s="1691">
        <f>IFERROR(VLOOKUP($A751,'2006'!$A$2:$F$200,5,FALSE),0)</f>
        <v>0</v>
      </c>
      <c r="CZ751" s="1740">
        <f>IFERROR(VLOOKUP($A751,'2006'!$A$2:$F$200,6,FALSE),0)</f>
        <v>0</v>
      </c>
      <c r="DA751" s="1700">
        <f>IFERROR(VLOOKUP($A751,'2005'!$C$3:$M$205,8,FALSE),0)</f>
        <v>0</v>
      </c>
      <c r="DB751" s="1691">
        <f>IFERROR(VLOOKUP($A751,'2005'!$C$3:$M$205,9,FALSE),0)</f>
        <v>0</v>
      </c>
      <c r="DC751" s="1691">
        <f>IFERROR(VLOOKUP($A751,'2005'!$C$3:$M$205,10,FALSE),0)</f>
        <v>0</v>
      </c>
      <c r="DD751" s="1740">
        <f>IFERROR(VLOOKUP($A751,'2005'!$C$3:$M$205,11,FALSE),0)</f>
        <v>0</v>
      </c>
      <c r="DE751" s="1700">
        <f>IFERROR(VLOOKUP($A751,'2004'!$C$3:$M$213,8,FALSE),0)</f>
        <v>0</v>
      </c>
      <c r="DF751" s="1691">
        <f>IFERROR(VLOOKUP($A751,'2004'!$C$3:$M$213,9,FALSE),0)</f>
        <v>0</v>
      </c>
      <c r="DG751" s="1691">
        <f>IFERROR(VLOOKUP($A751,'2004'!$C$3:$M$213,10,FALSE),0)</f>
        <v>0</v>
      </c>
      <c r="DH751" s="1740">
        <f>IFERROR(VLOOKUP($A751,'2004'!$C$3:$M$213,11,FALSE),0)</f>
        <v>0</v>
      </c>
      <c r="DI751" s="1700">
        <f>IFERROR(VLOOKUP($A751,'2003'!$C$3:$Q$214,12,FALSE),0)</f>
        <v>0</v>
      </c>
      <c r="DJ751" s="1691">
        <f>IFERROR(VLOOKUP($A751,'2003'!$C$3:$Q$214,13,FALSE),0)</f>
        <v>0</v>
      </c>
      <c r="DK751" s="1691">
        <f>IFERROR(VLOOKUP($A751,'2003'!$C$3:$Q$214,14,FALSE),0)</f>
        <v>0</v>
      </c>
      <c r="DL751" s="1740">
        <f>IFERROR(VLOOKUP($A751,'2003'!$C$3:$Q$214,15,FALSE),0)</f>
        <v>0</v>
      </c>
      <c r="DM751" s="1700">
        <f>IFERROR(VLOOKUP($A751,'2002'!$D$3:$R$214,12,FALSE),0)</f>
        <v>0</v>
      </c>
      <c r="DN751" s="1691">
        <f>IFERROR(VLOOKUP($A751,'2002'!$D$3:$R$214,13,FALSE),0)</f>
        <v>0</v>
      </c>
      <c r="DO751" s="1691">
        <f>IFERROR(VLOOKUP($A751,'2002'!$D$3:$R$214,14,FALSE),0)</f>
        <v>0</v>
      </c>
      <c r="DP751" s="1788">
        <f>IFERROR(VLOOKUP($A751,'2002'!$D$3:$R$214,15,FALSE),0)</f>
        <v>0</v>
      </c>
      <c r="DQ751" s="1700">
        <f>IFERROR(VLOOKUP($A751,'Pre 2002'!$C$3:$CK$382,84,FALSE),0)</f>
        <v>49</v>
      </c>
      <c r="DR751" s="1695">
        <f>IFERROR(VLOOKUP($A751,'Pre 2002'!$C$3:$CK$382,85,FALSE),0)</f>
        <v>18</v>
      </c>
      <c r="DS751" s="1695">
        <f>IFERROR(VLOOKUP($A751,'Pre 2002'!$C$3:$CK$382,86,FALSE),0)</f>
        <v>0</v>
      </c>
      <c r="DT751" s="1790">
        <f>IFERROR(VLOOKUP($A751,'Pre 2002'!$C$3:$CK$382,87,FALSE),0)</f>
        <v>0.36734693877551022</v>
      </c>
      <c r="DU751" s="1741">
        <f>IFERROR(VLOOKUP(A751,'Pre 2002'!$C$3:$CG$382,83,FALSE),0)</f>
        <v>2</v>
      </c>
    </row>
    <row r="752" spans="1:125">
      <c r="A752" s="1721" t="s">
        <v>1162</v>
      </c>
      <c r="B752" s="1562">
        <f t="shared" si="279"/>
        <v>41</v>
      </c>
      <c r="C752" s="1562">
        <f t="shared" si="280"/>
        <v>15</v>
      </c>
      <c r="D752" s="1562">
        <f t="shared" si="281"/>
        <v>0</v>
      </c>
      <c r="E752" s="1563">
        <f t="shared" si="282"/>
        <v>0.36585365853658536</v>
      </c>
      <c r="F752" s="1786">
        <f t="shared" si="283"/>
        <v>2</v>
      </c>
      <c r="G752" s="1595" t="s">
        <v>2159</v>
      </c>
      <c r="H752" s="1752">
        <f t="shared" si="290"/>
        <v>2</v>
      </c>
      <c r="I752" s="1751">
        <f t="shared" si="291"/>
        <v>41</v>
      </c>
      <c r="J752" s="1751">
        <f t="shared" si="292"/>
        <v>15</v>
      </c>
      <c r="K752" s="1751">
        <f t="shared" si="293"/>
        <v>0</v>
      </c>
      <c r="L752" s="1818">
        <f t="shared" si="294"/>
        <v>0.36585365853658536</v>
      </c>
      <c r="O752" s="1700">
        <f>IFERROR(VLOOKUP($A752,'2022'!$B$2:$K$174,3,FALSE),0)</f>
        <v>0</v>
      </c>
      <c r="P752" s="1858">
        <f>IFERROR(VLOOKUP($A752,'2022'!$B$2:$K$174,4,FALSE),0)</f>
        <v>0</v>
      </c>
      <c r="Q752" s="1858">
        <f>IFERROR(VLOOKUP($A752,'2022'!$B$2:$K$174,5,FALSE),0)</f>
        <v>0</v>
      </c>
      <c r="R752" s="1858">
        <f>IFERROR(VLOOKUP($A752,'2022'!$B$2:$K$174,8,FALSE),0)</f>
        <v>0</v>
      </c>
      <c r="S752" s="1740">
        <f>IFERROR(VLOOKUP($A752,'2022'!$B$2:$K$174,10,FALSE),0)</f>
        <v>0</v>
      </c>
      <c r="T752" s="1700">
        <f>IFERROR(VLOOKUP($A752,'2021'!$B$2:$K$174,3,FALSE),0)</f>
        <v>0</v>
      </c>
      <c r="U752" s="1843">
        <f>IFERROR(VLOOKUP($A752,'2021'!$B$2:$K$174,4,FALSE),0)</f>
        <v>0</v>
      </c>
      <c r="V752" s="1843">
        <f>IFERROR(VLOOKUP($A752,'2021'!$B$2:$K$174,5,FALSE),0)</f>
        <v>0</v>
      </c>
      <c r="W752" s="1843">
        <f>IFERROR(VLOOKUP($A752,'2021'!$B$2:$K$174,8,FALSE),0)</f>
        <v>0</v>
      </c>
      <c r="X752" s="1740">
        <f>IFERROR(VLOOKUP($A752,'2021'!$B$2:$K$174,10,FALSE),0)</f>
        <v>0</v>
      </c>
      <c r="Y752" s="1700">
        <f>IFERROR(VLOOKUP($A752,'2020'!$B$2:$K$170,3,FALSE),0)</f>
        <v>0</v>
      </c>
      <c r="Z752" s="1829">
        <f>IFERROR(VLOOKUP($A752,'2020'!$B$2:$K$170,4,FALSE),0)</f>
        <v>0</v>
      </c>
      <c r="AA752" s="1829">
        <f>IFERROR(VLOOKUP($A752,'2020'!$B$2:$K$170,5,FALSE),0)</f>
        <v>0</v>
      </c>
      <c r="AB752" s="1829">
        <f>IFERROR(VLOOKUP($A752,'2020'!$B$2:$K$170,8,FALSE),0)</f>
        <v>0</v>
      </c>
      <c r="AC752" s="1740">
        <f>IFERROR(VLOOKUP($A752,'2020'!$B$2:$K$170,10,FALSE),0)</f>
        <v>0</v>
      </c>
      <c r="AD752" s="1700">
        <f>IFERROR(VLOOKUP($A752,'2019'!$B$2:$K$170,3,FALSE),0)</f>
        <v>0</v>
      </c>
      <c r="AE752" s="1823">
        <f>IFERROR(VLOOKUP($A752,'2019'!$B$2:$K$170,4,FALSE),0)</f>
        <v>0</v>
      </c>
      <c r="AF752" s="1823">
        <f>IFERROR(VLOOKUP($A752,'2019'!$B$2:$K$170,5,FALSE),0)</f>
        <v>0</v>
      </c>
      <c r="AG752" s="1823">
        <f>IFERROR(VLOOKUP($A752,'2019'!$B$2:$K$170,8,FALSE),0)</f>
        <v>0</v>
      </c>
      <c r="AH752" s="1740">
        <f>IFERROR(VLOOKUP($A752,'2019'!$B$2:$K$170,10,FALSE),0)</f>
        <v>0</v>
      </c>
      <c r="AI752" s="1700">
        <f>IFERROR(VLOOKUP($A752,'2018'!$B$2:$K$170,3,FALSE),0)</f>
        <v>0</v>
      </c>
      <c r="AJ752" s="1821">
        <f>IFERROR(VLOOKUP($A752,'2018'!$B$2:$K$170,4,FALSE),0)</f>
        <v>0</v>
      </c>
      <c r="AK752" s="1821">
        <f>IFERROR(VLOOKUP($A752,'2018'!$B$2:$K$170,5,FALSE),0)</f>
        <v>0</v>
      </c>
      <c r="AL752" s="1821">
        <f>IFERROR(VLOOKUP($A752,'2018'!$B$2:$K$170,8,FALSE),0)</f>
        <v>0</v>
      </c>
      <c r="AM752" s="1740">
        <f>IFERROR(VLOOKUP($A752,'2018'!$B$2:$K$170,10,FALSE),0)</f>
        <v>0</v>
      </c>
      <c r="AN752" s="1700">
        <f>IFERROR(VLOOKUP($A752,'2017'!$B$2:$J$163,2,FALSE),0)</f>
        <v>0</v>
      </c>
      <c r="AO752" s="1815">
        <f>IFERROR(VLOOKUP($A752,'2017'!$B$2:$J$163,3,FALSE),0)</f>
        <v>0</v>
      </c>
      <c r="AP752" s="1815">
        <f>IFERROR(VLOOKUP($A752,'2017'!$B$2:$J$163,4,FALSE),0)</f>
        <v>0</v>
      </c>
      <c r="AQ752" s="1815">
        <f>IFERROR(VLOOKUP($A752,'2017'!$B$2:$J$163,7,FALSE),0)</f>
        <v>0</v>
      </c>
      <c r="AR752" s="1740">
        <f>IFERROR(VLOOKUP($A752,'2017'!$B$2:$J$163,9,FALSE),0)</f>
        <v>0</v>
      </c>
      <c r="AS752" s="1700">
        <f>IFERROR(VLOOKUP($A752,'2016'!$B$2:$K$165,3,FALSE),0)</f>
        <v>0</v>
      </c>
      <c r="AT752" s="1796">
        <f>IFERROR(VLOOKUP($A752,'2016'!$B$2:$K$165,4,FALSE),0)</f>
        <v>0</v>
      </c>
      <c r="AU752" s="1796">
        <f>IFERROR(VLOOKUP($A752,'2016'!$B$2:$K$165,5,FALSE),0)</f>
        <v>0</v>
      </c>
      <c r="AV752" s="1796">
        <f>IFERROR(VLOOKUP($A752,'2016'!$B$2:$K$165,8,FALSE),0)</f>
        <v>0</v>
      </c>
      <c r="AW752" s="1740">
        <f>IFERROR(VLOOKUP($A752,'2016'!$B$2:$K$165,10,FALSE),0)</f>
        <v>0</v>
      </c>
      <c r="AX752" s="1700">
        <f>IFERROR(VLOOKUP($A752,'2015'!$B$2:$K$165,3,FALSE),0)</f>
        <v>0</v>
      </c>
      <c r="AY752" s="1695">
        <f>IFERROR(VLOOKUP($A752,'2015'!$B$2:$K$165,4,FALSE),0)</f>
        <v>0</v>
      </c>
      <c r="AZ752" s="1695">
        <f>IFERROR(VLOOKUP($A752,'2015'!$B$2:$K$165,5,FALSE),0)</f>
        <v>0</v>
      </c>
      <c r="BA752" s="1695">
        <f>IFERROR(VLOOKUP($A752,'2015'!$B$2:$K$165,8,FALSE),0)</f>
        <v>0</v>
      </c>
      <c r="BB752" s="1740">
        <f>IFERROR(VLOOKUP($A752,'2015'!$B$2:$K$165,10,FALSE),0)</f>
        <v>0</v>
      </c>
      <c r="BC752" s="1700">
        <f>IFERROR(VLOOKUP($A752,'2014'!$B$2:$K$157,3,FALSE),0)</f>
        <v>0</v>
      </c>
      <c r="BD752" s="1691">
        <f>IFERROR(VLOOKUP($A752,'2014'!$B$2:$K$157,4,FALSE),0)</f>
        <v>0</v>
      </c>
      <c r="BE752" s="1691">
        <f>IFERROR(VLOOKUP($A752,'2014'!$B$2:$K$157,5,FALSE),0)</f>
        <v>0</v>
      </c>
      <c r="BF752" s="1691">
        <f>IFERROR(VLOOKUP($A752,'2014'!$B$2:$K$157,8,FALSE),0)</f>
        <v>0</v>
      </c>
      <c r="BG752" s="1740">
        <f>IFERROR(VLOOKUP($A752,'2014'!$B$2:$K$157,10,FALSE),0)</f>
        <v>0</v>
      </c>
      <c r="BH752" s="1700">
        <f>IFERROR(VLOOKUP($A752,'2013'!$D$4:$I$249,2,FALSE),0)</f>
        <v>0</v>
      </c>
      <c r="BI752" s="1691">
        <f>IFERROR(VLOOKUP($A752,'2013'!$D$4:$I$249,3,FALSE),0)</f>
        <v>0</v>
      </c>
      <c r="BJ752" s="1691">
        <f>IFERROR(VLOOKUP($A752,'2013'!$D$4:$I$249,4,FALSE),0)</f>
        <v>0</v>
      </c>
      <c r="BK752" s="1691">
        <f>IFERROR(VLOOKUP($A752,'2013'!$D$4:$I$249,5,FALSE),0)</f>
        <v>0</v>
      </c>
      <c r="BL752" s="1740">
        <f>IFERROR(VLOOKUP($A752,'2013'!$D$4:$I$249,6,FALSE),0)</f>
        <v>0</v>
      </c>
      <c r="BM752" s="1737">
        <f>IFERROR(VLOOKUP($A752,'2012'!$D$3:$O$172,2,FALSE),0)</f>
        <v>0</v>
      </c>
      <c r="BN752" s="1691">
        <f>IFERROR(VLOOKUP($A752,'2012'!$D$3:$O$172,3,FALSE),0)</f>
        <v>0</v>
      </c>
      <c r="BO752" s="1743">
        <f>IFERROR(VLOOKUP($A752,'2012'!$D$3:$O$172,4,FALSE),0)</f>
        <v>0</v>
      </c>
      <c r="BP752" s="1700">
        <f>IFERROR(VLOOKUP($A752,'2012'!$D$3:$O$172,5,FALSE),0)</f>
        <v>0</v>
      </c>
      <c r="BQ752" s="1691">
        <f>IFERROR(VLOOKUP($A752,'2012'!$D$3:$O$172,6,FALSE),0)</f>
        <v>0</v>
      </c>
      <c r="BR752" s="1691">
        <f>IFERROR(VLOOKUP($A752,'2012'!$D$3:$O$172,7,FALSE),0)</f>
        <v>0</v>
      </c>
      <c r="BS752" s="1691">
        <f>IFERROR(VLOOKUP($A752,'2012'!$D$3:$O$172,8,FALSE),0)</f>
        <v>0</v>
      </c>
      <c r="BT752" s="1740">
        <f>IFERROR(VLOOKUP($A752,'2012'!$D$3:$O$172,9,FALSE),0)</f>
        <v>0</v>
      </c>
      <c r="BX752" s="1700">
        <f>IFERROR(VLOOKUP($A752,'2011'!$D$4:$I$251,2,FALSE),0)</f>
        <v>0</v>
      </c>
      <c r="BY752" s="1691">
        <f>IFERROR(VLOOKUP($A752,'2011'!$D$4:$I$251,3,FALSE),0)</f>
        <v>0</v>
      </c>
      <c r="BZ752" s="1691">
        <f>IFERROR(VLOOKUP($A752,'2011'!$D$4:$I$251,4,FALSE),0)</f>
        <v>0</v>
      </c>
      <c r="CA752" s="1691">
        <f>IFERROR(VLOOKUP($A752,'2011'!$D$4:$I$251,5,FALSE),0)</f>
        <v>0</v>
      </c>
      <c r="CB752" s="1740">
        <f>IFERROR(VLOOKUP($A752,'2011'!$D$4:$I$251,6,FALSE),0)</f>
        <v>0</v>
      </c>
      <c r="CC752" s="1700">
        <f>IFERROR(VLOOKUP($A752,'2010'!$C$3:$H$234,2,FALSE),0)</f>
        <v>0</v>
      </c>
      <c r="CD752" s="1691">
        <f>IFERROR(VLOOKUP($A752,'2010'!$C$3:$H$234,3,FALSE),0)</f>
        <v>0</v>
      </c>
      <c r="CE752" s="1691">
        <f>IFERROR(VLOOKUP($A752,'2010'!$C$3:$H$234,4,FALSE),0)</f>
        <v>0</v>
      </c>
      <c r="CF752" s="1691">
        <f>IFERROR(VLOOKUP($A752,'2010'!$C$3:$H$234,5,FALSE),0)</f>
        <v>0</v>
      </c>
      <c r="CG752" s="1740">
        <f>IFERROR(VLOOKUP($A752,'2010'!$C$3:$H$234,6,FALSE),0)</f>
        <v>0</v>
      </c>
      <c r="CH752" s="1700">
        <f>IFERROR(VLOOKUP($A752,'2009'!$C$3:$H$242,2,FALSE),0)</f>
        <v>17</v>
      </c>
      <c r="CI752" s="1691">
        <f>IFERROR(VLOOKUP($A752,'2009'!$C$3:$H$242,3,FALSE),0)</f>
        <v>4</v>
      </c>
      <c r="CJ752" s="1691">
        <f>IFERROR(VLOOKUP($A752,'2009'!$C$3:$H$242,4,FALSE),0)</f>
        <v>7</v>
      </c>
      <c r="CK752" s="1691">
        <f>IFERROR(VLOOKUP($A752,'2009'!$C$3:$H$242,5,FALSE),0)</f>
        <v>0</v>
      </c>
      <c r="CL752" s="1740">
        <f>IFERROR(VLOOKUP($A752,'2009'!$C$3:$H$242,6,FALSE),0)</f>
        <v>0.41176470588235292</v>
      </c>
      <c r="CM752" s="1700">
        <f>IFERROR(VLOOKUP($A752,'2008'!$C$3:$H$229,2,FALSE),0)</f>
        <v>0</v>
      </c>
      <c r="CN752" s="1691">
        <f>IFERROR(VLOOKUP($A752,'2008'!$C$3:$H$229,3,FALSE),0)</f>
        <v>0</v>
      </c>
      <c r="CO752" s="1691">
        <f>IFERROR(VLOOKUP($A752,'2008'!$C$3:$H$229,4,FALSE),0)</f>
        <v>0</v>
      </c>
      <c r="CP752" s="1691">
        <f>IFERROR(VLOOKUP($A752,'2008'!$C$3:$H$229,5,FALSE),0)</f>
        <v>0</v>
      </c>
      <c r="CQ752" s="1740">
        <f>IFERROR(VLOOKUP($A752,'2008'!$C$3:$H$229,6,FALSE),0)</f>
        <v>0</v>
      </c>
      <c r="CR752" s="1700">
        <f>IFERROR(VLOOKUP($A752,'2007'!$C$3:$M$238,7,FALSE),0)</f>
        <v>0</v>
      </c>
      <c r="CS752" s="1691">
        <f>IFERROR(VLOOKUP($A752,'2007'!$C$3:$M$238,8,FALSE),0)</f>
        <v>0</v>
      </c>
      <c r="CT752" s="1691">
        <f>IFERROR(VLOOKUP($A752,'2007'!$C$3:$M$238,9,FALSE),0)</f>
        <v>0</v>
      </c>
      <c r="CU752" s="1691">
        <f>IFERROR(VLOOKUP($A752,'2007'!$C$3:$M$238,10,FALSE),0)</f>
        <v>0</v>
      </c>
      <c r="CV752" s="1740">
        <f>IFERROR(VLOOKUP($A752,'2007'!$C$3:$M$238,11,FALSE),0)</f>
        <v>0</v>
      </c>
      <c r="CW752" s="1700">
        <f>IFERROR(VLOOKUP($A752,'2006'!$A$2:$F$200,2,FALSE),0)</f>
        <v>0</v>
      </c>
      <c r="CX752" s="1691">
        <f>IFERROR(VLOOKUP($A752,'2006'!$A$2:$F$200,4,FALSE),0)</f>
        <v>0</v>
      </c>
      <c r="CY752" s="1691">
        <f>IFERROR(VLOOKUP($A752,'2006'!$A$2:$F$200,5,FALSE),0)</f>
        <v>0</v>
      </c>
      <c r="CZ752" s="1740">
        <f>IFERROR(VLOOKUP($A752,'2006'!$A$2:$F$200,6,FALSE),0)</f>
        <v>0</v>
      </c>
      <c r="DA752" s="1700">
        <f>IFERROR(VLOOKUP($A752,'2005'!$C$3:$M$205,8,FALSE),0)</f>
        <v>24</v>
      </c>
      <c r="DB752" s="1691">
        <f>IFERROR(VLOOKUP($A752,'2005'!$C$3:$M$205,9,FALSE),0)</f>
        <v>8</v>
      </c>
      <c r="DC752" s="1691">
        <f>IFERROR(VLOOKUP($A752,'2005'!$C$3:$M$205,10,FALSE),0)</f>
        <v>0</v>
      </c>
      <c r="DD752" s="1740">
        <f>IFERROR(VLOOKUP($A752,'2005'!$C$3:$M$205,11,FALSE),0)</f>
        <v>0.33333333333333331</v>
      </c>
      <c r="DE752" s="1700">
        <f>IFERROR(VLOOKUP($A752,'2004'!$C$3:$M$213,8,FALSE),0)</f>
        <v>0</v>
      </c>
      <c r="DF752" s="1691">
        <f>IFERROR(VLOOKUP($A752,'2004'!$C$3:$M$213,9,FALSE),0)</f>
        <v>0</v>
      </c>
      <c r="DG752" s="1691">
        <f>IFERROR(VLOOKUP($A752,'2004'!$C$3:$M$213,10,FALSE),0)</f>
        <v>0</v>
      </c>
      <c r="DH752" s="1740">
        <f>IFERROR(VLOOKUP($A752,'2004'!$C$3:$M$213,11,FALSE),0)</f>
        <v>0</v>
      </c>
      <c r="DI752" s="1700">
        <f>IFERROR(VLOOKUP($A752,'2003'!$C$3:$Q$214,12,FALSE),0)</f>
        <v>0</v>
      </c>
      <c r="DJ752" s="1691">
        <f>IFERROR(VLOOKUP($A752,'2003'!$C$3:$Q$214,13,FALSE),0)</f>
        <v>0</v>
      </c>
      <c r="DK752" s="1691">
        <f>IFERROR(VLOOKUP($A752,'2003'!$C$3:$Q$214,14,FALSE),0)</f>
        <v>0</v>
      </c>
      <c r="DL752" s="1740">
        <f>IFERROR(VLOOKUP($A752,'2003'!$C$3:$Q$214,15,FALSE),0)</f>
        <v>0</v>
      </c>
      <c r="DM752" s="1700">
        <f>IFERROR(VLOOKUP($A752,'2002'!$D$3:$R$214,12,FALSE),0)</f>
        <v>0</v>
      </c>
      <c r="DN752" s="1691">
        <f>IFERROR(VLOOKUP($A752,'2002'!$D$3:$R$214,13,FALSE),0)</f>
        <v>0</v>
      </c>
      <c r="DO752" s="1691">
        <f>IFERROR(VLOOKUP($A752,'2002'!$D$3:$R$214,14,FALSE),0)</f>
        <v>0</v>
      </c>
      <c r="DP752" s="1788">
        <f>IFERROR(VLOOKUP($A752,'2002'!$D$3:$R$214,15,FALSE),0)</f>
        <v>0</v>
      </c>
      <c r="DQ752" s="1700">
        <f>IFERROR(VLOOKUP($A752,'Pre 2002'!$C$3:$CK$382,84,FALSE),0)</f>
        <v>0</v>
      </c>
      <c r="DR752" s="1695">
        <f>IFERROR(VLOOKUP($A752,'Pre 2002'!$C$3:$CK$382,85,FALSE),0)</f>
        <v>0</v>
      </c>
      <c r="DS752" s="1695">
        <f>IFERROR(VLOOKUP($A752,'Pre 2002'!$C$3:$CK$382,86,FALSE),0)</f>
        <v>0</v>
      </c>
      <c r="DT752" s="1790">
        <f>IFERROR(VLOOKUP($A752,'Pre 2002'!$C$3:$CK$382,87,FALSE),0)</f>
        <v>0</v>
      </c>
      <c r="DU752" s="1741">
        <f>IFERROR(VLOOKUP(A752,'Pre 2002'!$C$3:$CG$382,83,FALSE),0)</f>
        <v>0</v>
      </c>
    </row>
    <row r="753" spans="1:125">
      <c r="A753" s="1721" t="s">
        <v>1229</v>
      </c>
      <c r="B753" s="1562">
        <f t="shared" si="279"/>
        <v>74</v>
      </c>
      <c r="C753" s="1562">
        <f t="shared" si="280"/>
        <v>27</v>
      </c>
      <c r="D753" s="1562">
        <f t="shared" si="281"/>
        <v>0</v>
      </c>
      <c r="E753" s="1563">
        <f t="shared" si="282"/>
        <v>0.36486486486486486</v>
      </c>
      <c r="F753" s="1786">
        <f t="shared" si="283"/>
        <v>3</v>
      </c>
      <c r="G753" s="1595" t="s">
        <v>2159</v>
      </c>
      <c r="H753" s="1752">
        <f t="shared" si="290"/>
        <v>3</v>
      </c>
      <c r="I753" s="1751">
        <f t="shared" si="291"/>
        <v>74</v>
      </c>
      <c r="J753" s="1751">
        <f t="shared" si="292"/>
        <v>27</v>
      </c>
      <c r="K753" s="1751">
        <f t="shared" si="293"/>
        <v>0</v>
      </c>
      <c r="L753" s="1818">
        <f t="shared" si="294"/>
        <v>0.36486486486486486</v>
      </c>
      <c r="O753" s="1700">
        <f>IFERROR(VLOOKUP($A753,'2022'!$B$2:$K$174,3,FALSE),0)</f>
        <v>0</v>
      </c>
      <c r="P753" s="1858">
        <f>IFERROR(VLOOKUP($A753,'2022'!$B$2:$K$174,4,FALSE),0)</f>
        <v>0</v>
      </c>
      <c r="Q753" s="1858">
        <f>IFERROR(VLOOKUP($A753,'2022'!$B$2:$K$174,5,FALSE),0)</f>
        <v>0</v>
      </c>
      <c r="R753" s="1858">
        <f>IFERROR(VLOOKUP($A753,'2022'!$B$2:$K$174,8,FALSE),0)</f>
        <v>0</v>
      </c>
      <c r="S753" s="1740">
        <f>IFERROR(VLOOKUP($A753,'2022'!$B$2:$K$174,10,FALSE),0)</f>
        <v>0</v>
      </c>
      <c r="T753" s="1700">
        <f>IFERROR(VLOOKUP($A753,'2021'!$B$2:$K$174,3,FALSE),0)</f>
        <v>0</v>
      </c>
      <c r="U753" s="1843">
        <f>IFERROR(VLOOKUP($A753,'2021'!$B$2:$K$174,4,FALSE),0)</f>
        <v>0</v>
      </c>
      <c r="V753" s="1843">
        <f>IFERROR(VLOOKUP($A753,'2021'!$B$2:$K$174,5,FALSE),0)</f>
        <v>0</v>
      </c>
      <c r="W753" s="1843">
        <f>IFERROR(VLOOKUP($A753,'2021'!$B$2:$K$174,8,FALSE),0)</f>
        <v>0</v>
      </c>
      <c r="X753" s="1740">
        <f>IFERROR(VLOOKUP($A753,'2021'!$B$2:$K$174,10,FALSE),0)</f>
        <v>0</v>
      </c>
      <c r="Y753" s="1700">
        <f>IFERROR(VLOOKUP($A753,'2020'!$B$2:$K$170,3,FALSE),0)</f>
        <v>0</v>
      </c>
      <c r="Z753" s="1829">
        <f>IFERROR(VLOOKUP($A753,'2020'!$B$2:$K$170,4,FALSE),0)</f>
        <v>0</v>
      </c>
      <c r="AA753" s="1829">
        <f>IFERROR(VLOOKUP($A753,'2020'!$B$2:$K$170,5,FALSE),0)</f>
        <v>0</v>
      </c>
      <c r="AB753" s="1829">
        <f>IFERROR(VLOOKUP($A753,'2020'!$B$2:$K$170,8,FALSE),0)</f>
        <v>0</v>
      </c>
      <c r="AC753" s="1740">
        <f>IFERROR(VLOOKUP($A753,'2020'!$B$2:$K$170,10,FALSE),0)</f>
        <v>0</v>
      </c>
      <c r="AD753" s="1700">
        <f>IFERROR(VLOOKUP($A753,'2019'!$B$2:$K$170,3,FALSE),0)</f>
        <v>0</v>
      </c>
      <c r="AE753" s="1823">
        <f>IFERROR(VLOOKUP($A753,'2019'!$B$2:$K$170,4,FALSE),0)</f>
        <v>0</v>
      </c>
      <c r="AF753" s="1823">
        <f>IFERROR(VLOOKUP($A753,'2019'!$B$2:$K$170,5,FALSE),0)</f>
        <v>0</v>
      </c>
      <c r="AG753" s="1823">
        <f>IFERROR(VLOOKUP($A753,'2019'!$B$2:$K$170,8,FALSE),0)</f>
        <v>0</v>
      </c>
      <c r="AH753" s="1740">
        <f>IFERROR(VLOOKUP($A753,'2019'!$B$2:$K$170,10,FALSE),0)</f>
        <v>0</v>
      </c>
      <c r="AI753" s="1700">
        <f>IFERROR(VLOOKUP($A753,'2018'!$B$2:$K$170,3,FALSE),0)</f>
        <v>0</v>
      </c>
      <c r="AJ753" s="1821">
        <f>IFERROR(VLOOKUP($A753,'2018'!$B$2:$K$170,4,FALSE),0)</f>
        <v>0</v>
      </c>
      <c r="AK753" s="1821">
        <f>IFERROR(VLOOKUP($A753,'2018'!$B$2:$K$170,5,FALSE),0)</f>
        <v>0</v>
      </c>
      <c r="AL753" s="1821">
        <f>IFERROR(VLOOKUP($A753,'2018'!$B$2:$K$170,8,FALSE),0)</f>
        <v>0</v>
      </c>
      <c r="AM753" s="1740">
        <f>IFERROR(VLOOKUP($A753,'2018'!$B$2:$K$170,10,FALSE),0)</f>
        <v>0</v>
      </c>
      <c r="AN753" s="1700">
        <f>IFERROR(VLOOKUP($A753,'2017'!$B$2:$J$163,2,FALSE),0)</f>
        <v>0</v>
      </c>
      <c r="AO753" s="1815">
        <f>IFERROR(VLOOKUP($A753,'2017'!$B$2:$J$163,3,FALSE),0)</f>
        <v>0</v>
      </c>
      <c r="AP753" s="1815">
        <f>IFERROR(VLOOKUP($A753,'2017'!$B$2:$J$163,4,FALSE),0)</f>
        <v>0</v>
      </c>
      <c r="AQ753" s="1815">
        <f>IFERROR(VLOOKUP($A753,'2017'!$B$2:$J$163,7,FALSE),0)</f>
        <v>0</v>
      </c>
      <c r="AR753" s="1740">
        <f>IFERROR(VLOOKUP($A753,'2017'!$B$2:$J$163,9,FALSE),0)</f>
        <v>0</v>
      </c>
      <c r="AS753" s="1700">
        <f>IFERROR(VLOOKUP($A753,'2016'!$B$2:$K$165,3,FALSE),0)</f>
        <v>0</v>
      </c>
      <c r="AT753" s="1796">
        <f>IFERROR(VLOOKUP($A753,'2016'!$B$2:$K$165,4,FALSE),0)</f>
        <v>0</v>
      </c>
      <c r="AU753" s="1796">
        <f>IFERROR(VLOOKUP($A753,'2016'!$B$2:$K$165,5,FALSE),0)</f>
        <v>0</v>
      </c>
      <c r="AV753" s="1796">
        <f>IFERROR(VLOOKUP($A753,'2016'!$B$2:$K$165,8,FALSE),0)</f>
        <v>0</v>
      </c>
      <c r="AW753" s="1740">
        <f>IFERROR(VLOOKUP($A753,'2016'!$B$2:$K$165,10,FALSE),0)</f>
        <v>0</v>
      </c>
      <c r="AX753" s="1700">
        <f>IFERROR(VLOOKUP($A753,'2015'!$B$2:$K$165,3,FALSE),0)</f>
        <v>0</v>
      </c>
      <c r="AY753" s="1695">
        <f>IFERROR(VLOOKUP($A753,'2015'!$B$2:$K$165,4,FALSE),0)</f>
        <v>0</v>
      </c>
      <c r="AZ753" s="1695">
        <f>IFERROR(VLOOKUP($A753,'2015'!$B$2:$K$165,5,FALSE),0)</f>
        <v>0</v>
      </c>
      <c r="BA753" s="1695">
        <f>IFERROR(VLOOKUP($A753,'2015'!$B$2:$K$165,8,FALSE),0)</f>
        <v>0</v>
      </c>
      <c r="BB753" s="1740">
        <f>IFERROR(VLOOKUP($A753,'2015'!$B$2:$K$165,10,FALSE),0)</f>
        <v>0</v>
      </c>
      <c r="BC753" s="1700">
        <f>IFERROR(VLOOKUP($A753,'2014'!$B$2:$K$157,3,FALSE),0)</f>
        <v>0</v>
      </c>
      <c r="BD753" s="1691">
        <f>IFERROR(VLOOKUP($A753,'2014'!$B$2:$K$157,4,FALSE),0)</f>
        <v>0</v>
      </c>
      <c r="BE753" s="1691">
        <f>IFERROR(VLOOKUP($A753,'2014'!$B$2:$K$157,5,FALSE),0)</f>
        <v>0</v>
      </c>
      <c r="BF753" s="1691">
        <f>IFERROR(VLOOKUP($A753,'2014'!$B$2:$K$157,8,FALSE),0)</f>
        <v>0</v>
      </c>
      <c r="BG753" s="1740">
        <f>IFERROR(VLOOKUP($A753,'2014'!$B$2:$K$157,10,FALSE),0)</f>
        <v>0</v>
      </c>
      <c r="BH753" s="1700">
        <f>IFERROR(VLOOKUP($A753,'2013'!$D$4:$I$249,2,FALSE),0)</f>
        <v>0</v>
      </c>
      <c r="BI753" s="1691">
        <f>IFERROR(VLOOKUP($A753,'2013'!$D$4:$I$249,3,FALSE),0)</f>
        <v>0</v>
      </c>
      <c r="BJ753" s="1691">
        <f>IFERROR(VLOOKUP($A753,'2013'!$D$4:$I$249,4,FALSE),0)</f>
        <v>0</v>
      </c>
      <c r="BK753" s="1691">
        <f>IFERROR(VLOOKUP($A753,'2013'!$D$4:$I$249,5,FALSE),0)</f>
        <v>0</v>
      </c>
      <c r="BL753" s="1740">
        <f>IFERROR(VLOOKUP($A753,'2013'!$D$4:$I$249,6,FALSE),0)</f>
        <v>0</v>
      </c>
      <c r="BM753" s="1737">
        <f>IFERROR(VLOOKUP($A753,'2012'!$D$3:$O$172,2,FALSE),0)</f>
        <v>0</v>
      </c>
      <c r="BN753" s="1691">
        <f>IFERROR(VLOOKUP($A753,'2012'!$D$3:$O$172,3,FALSE),0)</f>
        <v>0</v>
      </c>
      <c r="BO753" s="1743">
        <f>IFERROR(VLOOKUP($A753,'2012'!$D$3:$O$172,4,FALSE),0)</f>
        <v>0</v>
      </c>
      <c r="BP753" s="1700">
        <f>IFERROR(VLOOKUP($A753,'2012'!$D$3:$O$172,5,FALSE),0)</f>
        <v>0</v>
      </c>
      <c r="BQ753" s="1691">
        <f>IFERROR(VLOOKUP($A753,'2012'!$D$3:$O$172,6,FALSE),0)</f>
        <v>0</v>
      </c>
      <c r="BR753" s="1691">
        <f>IFERROR(VLOOKUP($A753,'2012'!$D$3:$O$172,7,FALSE),0)</f>
        <v>0</v>
      </c>
      <c r="BS753" s="1691">
        <f>IFERROR(VLOOKUP($A753,'2012'!$D$3:$O$172,8,FALSE),0)</f>
        <v>0</v>
      </c>
      <c r="BT753" s="1740">
        <f>IFERROR(VLOOKUP($A753,'2012'!$D$3:$O$172,9,FALSE),0)</f>
        <v>0</v>
      </c>
      <c r="BX753" s="1700">
        <f>IFERROR(VLOOKUP($A753,'2011'!$D$4:$I$251,2,FALSE),0)</f>
        <v>0</v>
      </c>
      <c r="BY753" s="1691">
        <f>IFERROR(VLOOKUP($A753,'2011'!$D$4:$I$251,3,FALSE),0)</f>
        <v>0</v>
      </c>
      <c r="BZ753" s="1691">
        <f>IFERROR(VLOOKUP($A753,'2011'!$D$4:$I$251,4,FALSE),0)</f>
        <v>0</v>
      </c>
      <c r="CA753" s="1691">
        <f>IFERROR(VLOOKUP($A753,'2011'!$D$4:$I$251,5,FALSE),0)</f>
        <v>0</v>
      </c>
      <c r="CB753" s="1740">
        <f>IFERROR(VLOOKUP($A753,'2011'!$D$4:$I$251,6,FALSE),0)</f>
        <v>0</v>
      </c>
      <c r="CC753" s="1700">
        <f>IFERROR(VLOOKUP($A753,'2010'!$C$3:$H$234,2,FALSE),0)</f>
        <v>0</v>
      </c>
      <c r="CD753" s="1691">
        <f>IFERROR(VLOOKUP($A753,'2010'!$C$3:$H$234,3,FALSE),0)</f>
        <v>0</v>
      </c>
      <c r="CE753" s="1691">
        <f>IFERROR(VLOOKUP($A753,'2010'!$C$3:$H$234,4,FALSE),0)</f>
        <v>0</v>
      </c>
      <c r="CF753" s="1691">
        <f>IFERROR(VLOOKUP($A753,'2010'!$C$3:$H$234,5,FALSE),0)</f>
        <v>0</v>
      </c>
      <c r="CG753" s="1740">
        <f>IFERROR(VLOOKUP($A753,'2010'!$C$3:$H$234,6,FALSE),0)</f>
        <v>0</v>
      </c>
      <c r="CH753" s="1700">
        <f>IFERROR(VLOOKUP($A753,'2009'!$C$3:$H$242,2,FALSE),0)</f>
        <v>0</v>
      </c>
      <c r="CI753" s="1691">
        <f>IFERROR(VLOOKUP($A753,'2009'!$C$3:$H$242,3,FALSE),0)</f>
        <v>0</v>
      </c>
      <c r="CJ753" s="1691">
        <f>IFERROR(VLOOKUP($A753,'2009'!$C$3:$H$242,4,FALSE),0)</f>
        <v>0</v>
      </c>
      <c r="CK753" s="1691">
        <f>IFERROR(VLOOKUP($A753,'2009'!$C$3:$H$242,5,FALSE),0)</f>
        <v>0</v>
      </c>
      <c r="CL753" s="1740">
        <f>IFERROR(VLOOKUP($A753,'2009'!$C$3:$H$242,6,FALSE),0)</f>
        <v>0</v>
      </c>
      <c r="CM753" s="1700">
        <f>IFERROR(VLOOKUP($A753,'2008'!$C$3:$H$229,2,FALSE),0)</f>
        <v>0</v>
      </c>
      <c r="CN753" s="1691">
        <f>IFERROR(VLOOKUP($A753,'2008'!$C$3:$H$229,3,FALSE),0)</f>
        <v>0</v>
      </c>
      <c r="CO753" s="1691">
        <f>IFERROR(VLOOKUP($A753,'2008'!$C$3:$H$229,4,FALSE),0)</f>
        <v>0</v>
      </c>
      <c r="CP753" s="1691">
        <f>IFERROR(VLOOKUP($A753,'2008'!$C$3:$H$229,5,FALSE),0)</f>
        <v>0</v>
      </c>
      <c r="CQ753" s="1740">
        <f>IFERROR(VLOOKUP($A753,'2008'!$C$3:$H$229,6,FALSE),0)</f>
        <v>0</v>
      </c>
      <c r="CR753" s="1700">
        <f>IFERROR(VLOOKUP($A753,'2007'!$C$3:$M$238,7,FALSE),0)</f>
        <v>26</v>
      </c>
      <c r="CS753" s="1691">
        <f>IFERROR(VLOOKUP($A753,'2007'!$C$3:$M$238,8,FALSE),0)</f>
        <v>4</v>
      </c>
      <c r="CT753" s="1691">
        <f>IFERROR(VLOOKUP($A753,'2007'!$C$3:$M$238,9,FALSE),0)</f>
        <v>10</v>
      </c>
      <c r="CU753" s="1691">
        <f>IFERROR(VLOOKUP($A753,'2007'!$C$3:$M$238,10,FALSE),0)</f>
        <v>0</v>
      </c>
      <c r="CV753" s="1740">
        <f>IFERROR(VLOOKUP($A753,'2007'!$C$3:$M$238,11,FALSE),0)</f>
        <v>0.38461538461538464</v>
      </c>
      <c r="CW753" s="1700">
        <f>IFERROR(VLOOKUP($A753,'2006'!$A$2:$F$200,2,FALSE),0)</f>
        <v>26</v>
      </c>
      <c r="CX753" s="1691">
        <f>IFERROR(VLOOKUP($A753,'2006'!$A$2:$F$200,4,FALSE),0)</f>
        <v>9</v>
      </c>
      <c r="CY753" s="1691">
        <f>IFERROR(VLOOKUP($A753,'2006'!$A$2:$F$200,5,FALSE),0)</f>
        <v>0</v>
      </c>
      <c r="CZ753" s="1740">
        <f>IFERROR(VLOOKUP($A753,'2006'!$A$2:$F$200,6,FALSE),0)</f>
        <v>0.34615384615384615</v>
      </c>
      <c r="DA753" s="1700">
        <f>IFERROR(VLOOKUP($A753,'2005'!$C$3:$M$205,8,FALSE),0)</f>
        <v>22</v>
      </c>
      <c r="DB753" s="1691">
        <f>IFERROR(VLOOKUP($A753,'2005'!$C$3:$M$205,9,FALSE),0)</f>
        <v>8</v>
      </c>
      <c r="DC753" s="1691">
        <f>IFERROR(VLOOKUP($A753,'2005'!$C$3:$M$205,10,FALSE),0)</f>
        <v>0</v>
      </c>
      <c r="DD753" s="1740">
        <f>IFERROR(VLOOKUP($A753,'2005'!$C$3:$M$205,11,FALSE),0)</f>
        <v>0.36363636363636365</v>
      </c>
      <c r="DE753" s="1700">
        <f>IFERROR(VLOOKUP($A753,'2004'!$C$3:$M$213,8,FALSE),0)</f>
        <v>0</v>
      </c>
      <c r="DF753" s="1691">
        <f>IFERROR(VLOOKUP($A753,'2004'!$C$3:$M$213,9,FALSE),0)</f>
        <v>0</v>
      </c>
      <c r="DG753" s="1691">
        <f>IFERROR(VLOOKUP($A753,'2004'!$C$3:$M$213,10,FALSE),0)</f>
        <v>0</v>
      </c>
      <c r="DH753" s="1740">
        <f>IFERROR(VLOOKUP($A753,'2004'!$C$3:$M$213,11,FALSE),0)</f>
        <v>0</v>
      </c>
      <c r="DI753" s="1700">
        <f>IFERROR(VLOOKUP($A753,'2003'!$C$3:$Q$214,12,FALSE),0)</f>
        <v>0</v>
      </c>
      <c r="DJ753" s="1691">
        <f>IFERROR(VLOOKUP($A753,'2003'!$C$3:$Q$214,13,FALSE),0)</f>
        <v>0</v>
      </c>
      <c r="DK753" s="1691">
        <f>IFERROR(VLOOKUP($A753,'2003'!$C$3:$Q$214,14,FALSE),0)</f>
        <v>0</v>
      </c>
      <c r="DL753" s="1740">
        <f>IFERROR(VLOOKUP($A753,'2003'!$C$3:$Q$214,15,FALSE),0)</f>
        <v>0</v>
      </c>
      <c r="DM753" s="1700">
        <f>IFERROR(VLOOKUP($A753,'2002'!$D$3:$R$214,12,FALSE),0)</f>
        <v>0</v>
      </c>
      <c r="DN753" s="1691">
        <f>IFERROR(VLOOKUP($A753,'2002'!$D$3:$R$214,13,FALSE),0)</f>
        <v>0</v>
      </c>
      <c r="DO753" s="1691">
        <f>IFERROR(VLOOKUP($A753,'2002'!$D$3:$R$214,14,FALSE),0)</f>
        <v>0</v>
      </c>
      <c r="DP753" s="1788">
        <f>IFERROR(VLOOKUP($A753,'2002'!$D$3:$R$214,15,FALSE),0)</f>
        <v>0</v>
      </c>
      <c r="DQ753" s="1700">
        <f>IFERROR(VLOOKUP($A753,'Pre 2002'!$C$3:$CK$382,84,FALSE),0)</f>
        <v>0</v>
      </c>
      <c r="DR753" s="1695">
        <f>IFERROR(VLOOKUP($A753,'Pre 2002'!$C$3:$CK$382,85,FALSE),0)</f>
        <v>0</v>
      </c>
      <c r="DS753" s="1695">
        <f>IFERROR(VLOOKUP($A753,'Pre 2002'!$C$3:$CK$382,86,FALSE),0)</f>
        <v>0</v>
      </c>
      <c r="DT753" s="1790">
        <f>IFERROR(VLOOKUP($A753,'Pre 2002'!$C$3:$CK$382,87,FALSE),0)</f>
        <v>0</v>
      </c>
      <c r="DU753" s="1741">
        <f>IFERROR(VLOOKUP(A753,'Pre 2002'!$C$3:$CG$382,83,FALSE),0)</f>
        <v>0</v>
      </c>
    </row>
    <row r="754" spans="1:125">
      <c r="A754" s="1442" t="s">
        <v>2216</v>
      </c>
      <c r="B754" s="1562">
        <f t="shared" si="279"/>
        <v>33</v>
      </c>
      <c r="C754" s="1562">
        <f t="shared" si="280"/>
        <v>12</v>
      </c>
      <c r="D754" s="1562">
        <f t="shared" si="281"/>
        <v>0</v>
      </c>
      <c r="E754" s="1563">
        <f t="shared" si="282"/>
        <v>0.36363636363636365</v>
      </c>
      <c r="F754" s="1786">
        <f t="shared" si="283"/>
        <v>1</v>
      </c>
      <c r="G754" s="1595">
        <v>2016</v>
      </c>
      <c r="H754" s="1752">
        <f t="shared" si="290"/>
        <v>0</v>
      </c>
      <c r="I754" s="1751">
        <f t="shared" si="291"/>
        <v>0</v>
      </c>
      <c r="J754" s="1751">
        <f t="shared" si="292"/>
        <v>0</v>
      </c>
      <c r="K754" s="1751">
        <f t="shared" si="293"/>
        <v>0</v>
      </c>
      <c r="L754" s="1818">
        <f t="shared" si="294"/>
        <v>0</v>
      </c>
      <c r="O754" s="1700">
        <f>IFERROR(VLOOKUP($A754,'2022'!$B$2:$K$174,3,FALSE),0)</f>
        <v>0</v>
      </c>
      <c r="P754" s="1858">
        <f>IFERROR(VLOOKUP($A754,'2022'!$B$2:$K$174,4,FALSE),0)</f>
        <v>0</v>
      </c>
      <c r="Q754" s="1858">
        <f>IFERROR(VLOOKUP($A754,'2022'!$B$2:$K$174,5,FALSE),0)</f>
        <v>0</v>
      </c>
      <c r="R754" s="1858">
        <f>IFERROR(VLOOKUP($A754,'2022'!$B$2:$K$174,8,FALSE),0)</f>
        <v>0</v>
      </c>
      <c r="S754" s="1740">
        <f>IFERROR(VLOOKUP($A754,'2022'!$B$2:$K$174,10,FALSE),0)</f>
        <v>0</v>
      </c>
      <c r="T754" s="1700">
        <f>IFERROR(VLOOKUP($A754,'2021'!$B$2:$K$174,3,FALSE),0)</f>
        <v>0</v>
      </c>
      <c r="U754" s="1843">
        <f>IFERROR(VLOOKUP($A754,'2021'!$B$2:$K$174,4,FALSE),0)</f>
        <v>0</v>
      </c>
      <c r="V754" s="1843">
        <f>IFERROR(VLOOKUP($A754,'2021'!$B$2:$K$174,5,FALSE),0)</f>
        <v>0</v>
      </c>
      <c r="W754" s="1843">
        <f>IFERROR(VLOOKUP($A754,'2021'!$B$2:$K$174,8,FALSE),0)</f>
        <v>0</v>
      </c>
      <c r="X754" s="1740">
        <f>IFERROR(VLOOKUP($A754,'2021'!$B$2:$K$174,10,FALSE),0)</f>
        <v>0</v>
      </c>
      <c r="Y754" s="1700">
        <f>IFERROR(VLOOKUP($A754,'2020'!$B$2:$K$170,3,FALSE),0)</f>
        <v>0</v>
      </c>
      <c r="Z754" s="1829">
        <f>IFERROR(VLOOKUP($A754,'2020'!$B$2:$K$170,4,FALSE),0)</f>
        <v>0</v>
      </c>
      <c r="AA754" s="1829">
        <f>IFERROR(VLOOKUP($A754,'2020'!$B$2:$K$170,5,FALSE),0)</f>
        <v>0</v>
      </c>
      <c r="AB754" s="1829">
        <f>IFERROR(VLOOKUP($A754,'2020'!$B$2:$K$170,8,FALSE),0)</f>
        <v>0</v>
      </c>
      <c r="AC754" s="1740">
        <f>IFERROR(VLOOKUP($A754,'2020'!$B$2:$K$170,10,FALSE),0)</f>
        <v>0</v>
      </c>
      <c r="AD754" s="1700">
        <f>IFERROR(VLOOKUP($A754,'2019'!$B$2:$K$170,3,FALSE),0)</f>
        <v>0</v>
      </c>
      <c r="AE754" s="1823">
        <f>IFERROR(VLOOKUP($A754,'2019'!$B$2:$K$170,4,FALSE),0)</f>
        <v>0</v>
      </c>
      <c r="AF754" s="1823">
        <f>IFERROR(VLOOKUP($A754,'2019'!$B$2:$K$170,5,FALSE),0)</f>
        <v>0</v>
      </c>
      <c r="AG754" s="1823">
        <f>IFERROR(VLOOKUP($A754,'2019'!$B$2:$K$170,8,FALSE),0)</f>
        <v>0</v>
      </c>
      <c r="AH754" s="1740">
        <f>IFERROR(VLOOKUP($A754,'2019'!$B$2:$K$170,10,FALSE),0)</f>
        <v>0</v>
      </c>
      <c r="AI754" s="1700">
        <f>IFERROR(VLOOKUP($A754,'2018'!$B$2:$K$170,3,FALSE),0)</f>
        <v>0</v>
      </c>
      <c r="AJ754" s="1821">
        <f>IFERROR(VLOOKUP($A754,'2018'!$B$2:$K$170,4,FALSE),0)</f>
        <v>0</v>
      </c>
      <c r="AK754" s="1821">
        <f>IFERROR(VLOOKUP($A754,'2018'!$B$2:$K$170,5,FALSE),0)</f>
        <v>0</v>
      </c>
      <c r="AL754" s="1821">
        <f>IFERROR(VLOOKUP($A754,'2018'!$B$2:$K$170,8,FALSE),0)</f>
        <v>0</v>
      </c>
      <c r="AM754" s="1740">
        <f>IFERROR(VLOOKUP($A754,'2018'!$B$2:$K$170,10,FALSE),0)</f>
        <v>0</v>
      </c>
      <c r="AN754" s="1700">
        <f>IFERROR(VLOOKUP($A754,'2017'!$B$2:$J$163,2,FALSE),0)</f>
        <v>0</v>
      </c>
      <c r="AO754" s="1815">
        <f>IFERROR(VLOOKUP($A754,'2017'!$B$2:$J$163,3,FALSE),0)</f>
        <v>0</v>
      </c>
      <c r="AP754" s="1815">
        <f>IFERROR(VLOOKUP($A754,'2017'!$B$2:$J$163,4,FALSE),0)</f>
        <v>0</v>
      </c>
      <c r="AQ754" s="1815">
        <f>IFERROR(VLOOKUP($A754,'2017'!$B$2:$J$163,7,FALSE),0)</f>
        <v>0</v>
      </c>
      <c r="AR754" s="1740">
        <f>IFERROR(VLOOKUP($A754,'2017'!$B$2:$J$163,9,FALSE),0)</f>
        <v>0</v>
      </c>
      <c r="AS754" s="1700">
        <f>IFERROR(VLOOKUP($A754,'2016'!$B$2:$K$165,3,FALSE),0)</f>
        <v>33</v>
      </c>
      <c r="AT754" s="1796">
        <f>IFERROR(VLOOKUP($A754,'2016'!$B$2:$K$165,4,FALSE),0)</f>
        <v>3</v>
      </c>
      <c r="AU754" s="1796">
        <f>IFERROR(VLOOKUP($A754,'2016'!$B$2:$K$165,5,FALSE),0)</f>
        <v>12</v>
      </c>
      <c r="AV754" s="1796">
        <f>IFERROR(VLOOKUP($A754,'2016'!$B$2:$K$165,8,FALSE),0)</f>
        <v>0</v>
      </c>
      <c r="AW754" s="1740">
        <f>IFERROR(VLOOKUP($A754,'2016'!$B$2:$K$165,10,FALSE),0)</f>
        <v>0.36399999999999999</v>
      </c>
      <c r="AX754" s="1700">
        <f>IFERROR(VLOOKUP($A754,'2015'!$B$2:$K$165,3,FALSE),0)</f>
        <v>0</v>
      </c>
      <c r="AY754" s="1695">
        <f>IFERROR(VLOOKUP($A754,'2015'!$B$2:$K$165,4,FALSE),0)</f>
        <v>0</v>
      </c>
      <c r="AZ754" s="1695">
        <f>IFERROR(VLOOKUP($A754,'2015'!$B$2:$K$165,5,FALSE),0)</f>
        <v>0</v>
      </c>
      <c r="BA754" s="1695">
        <f>IFERROR(VLOOKUP($A754,'2015'!$B$2:$K$165,8,FALSE),0)</f>
        <v>0</v>
      </c>
      <c r="BB754" s="1740">
        <f>IFERROR(VLOOKUP($A754,'2015'!$B$2:$K$165,10,FALSE),0)</f>
        <v>0</v>
      </c>
      <c r="BC754" s="1700">
        <f>IFERROR(VLOOKUP($A754,'2014'!$B$2:$K$157,3,FALSE),0)</f>
        <v>0</v>
      </c>
      <c r="BD754" s="1691">
        <f>IFERROR(VLOOKUP($A754,'2014'!$B$2:$K$157,4,FALSE),0)</f>
        <v>0</v>
      </c>
      <c r="BE754" s="1691">
        <f>IFERROR(VLOOKUP($A754,'2014'!$B$2:$K$157,5,FALSE),0)</f>
        <v>0</v>
      </c>
      <c r="BF754" s="1691">
        <f>IFERROR(VLOOKUP($A754,'2014'!$B$2:$K$157,8,FALSE),0)</f>
        <v>0</v>
      </c>
      <c r="BG754" s="1740">
        <f>IFERROR(VLOOKUP($A754,'2014'!$B$2:$K$157,10,FALSE),0)</f>
        <v>0</v>
      </c>
      <c r="BH754" s="1700">
        <f>IFERROR(VLOOKUP($A754,'2013'!$D$4:$I$249,2,FALSE),0)</f>
        <v>0</v>
      </c>
      <c r="BI754" s="1691">
        <f>IFERROR(VLOOKUP($A754,'2013'!$D$4:$I$249,3,FALSE),0)</f>
        <v>0</v>
      </c>
      <c r="BJ754" s="1691">
        <f>IFERROR(VLOOKUP($A754,'2013'!$D$4:$I$249,4,FALSE),0)</f>
        <v>0</v>
      </c>
      <c r="BK754" s="1691">
        <f>IFERROR(VLOOKUP($A754,'2013'!$D$4:$I$249,5,FALSE),0)</f>
        <v>0</v>
      </c>
      <c r="BL754" s="1740">
        <f>IFERROR(VLOOKUP($A754,'2013'!$D$4:$I$249,6,FALSE),0)</f>
        <v>0</v>
      </c>
      <c r="BM754" s="1737">
        <f>IFERROR(VLOOKUP($A754,'2012'!$D$3:$O$172,2,FALSE),0)</f>
        <v>0</v>
      </c>
      <c r="BN754" s="1691">
        <f>IFERROR(VLOOKUP($A754,'2012'!$D$3:$O$172,3,FALSE),0)</f>
        <v>0</v>
      </c>
      <c r="BO754" s="1743">
        <f>IFERROR(VLOOKUP($A754,'2012'!$D$3:$O$172,4,FALSE),0)</f>
        <v>0</v>
      </c>
      <c r="BP754" s="1700">
        <f>IFERROR(VLOOKUP($A754,'2012'!$D$3:$O$172,5,FALSE),0)</f>
        <v>0</v>
      </c>
      <c r="BQ754" s="1691">
        <f>IFERROR(VLOOKUP($A754,'2012'!$D$3:$O$172,6,FALSE),0)</f>
        <v>0</v>
      </c>
      <c r="BR754" s="1691">
        <f>IFERROR(VLOOKUP($A754,'2012'!$D$3:$O$172,7,FALSE),0)</f>
        <v>0</v>
      </c>
      <c r="BS754" s="1691">
        <f>IFERROR(VLOOKUP($A754,'2012'!$D$3:$O$172,8,FALSE),0)</f>
        <v>0</v>
      </c>
      <c r="BT754" s="1740">
        <f>IFERROR(VLOOKUP($A754,'2012'!$D$3:$O$172,9,FALSE),0)</f>
        <v>0</v>
      </c>
      <c r="BX754" s="1700">
        <f>IFERROR(VLOOKUP($A754,'2011'!$D$4:$I$251,2,FALSE),0)</f>
        <v>0</v>
      </c>
      <c r="BY754" s="1691">
        <f>IFERROR(VLOOKUP($A754,'2011'!$D$4:$I$251,3,FALSE),0)</f>
        <v>0</v>
      </c>
      <c r="BZ754" s="1691">
        <f>IFERROR(VLOOKUP($A754,'2011'!$D$4:$I$251,4,FALSE),0)</f>
        <v>0</v>
      </c>
      <c r="CA754" s="1691">
        <f>IFERROR(VLOOKUP($A754,'2011'!$D$4:$I$251,5,FALSE),0)</f>
        <v>0</v>
      </c>
      <c r="CB754" s="1740">
        <f>IFERROR(VLOOKUP($A754,'2011'!$D$4:$I$251,6,FALSE),0)</f>
        <v>0</v>
      </c>
      <c r="CC754" s="1700">
        <f>IFERROR(VLOOKUP($A754,'2010'!$C$3:$H$234,2,FALSE),0)</f>
        <v>0</v>
      </c>
      <c r="CD754" s="1691">
        <f>IFERROR(VLOOKUP($A754,'2010'!$C$3:$H$234,3,FALSE),0)</f>
        <v>0</v>
      </c>
      <c r="CE754" s="1691">
        <f>IFERROR(VLOOKUP($A754,'2010'!$C$3:$H$234,4,FALSE),0)</f>
        <v>0</v>
      </c>
      <c r="CF754" s="1691">
        <f>IFERROR(VLOOKUP($A754,'2010'!$C$3:$H$234,5,FALSE),0)</f>
        <v>0</v>
      </c>
      <c r="CG754" s="1740">
        <f>IFERROR(VLOOKUP($A754,'2010'!$C$3:$H$234,6,FALSE),0)</f>
        <v>0</v>
      </c>
      <c r="CH754" s="1700">
        <f>IFERROR(VLOOKUP($A754,'2009'!$C$3:$H$242,2,FALSE),0)</f>
        <v>0</v>
      </c>
      <c r="CI754" s="1691">
        <f>IFERROR(VLOOKUP($A754,'2009'!$C$3:$H$242,3,FALSE),0)</f>
        <v>0</v>
      </c>
      <c r="CJ754" s="1691">
        <f>IFERROR(VLOOKUP($A754,'2009'!$C$3:$H$242,4,FALSE),0)</f>
        <v>0</v>
      </c>
      <c r="CK754" s="1691">
        <f>IFERROR(VLOOKUP($A754,'2009'!$C$3:$H$242,5,FALSE),0)</f>
        <v>0</v>
      </c>
      <c r="CL754" s="1740">
        <f>IFERROR(VLOOKUP($A754,'2009'!$C$3:$H$242,6,FALSE),0)</f>
        <v>0</v>
      </c>
      <c r="CM754" s="1700">
        <f>IFERROR(VLOOKUP($A754,'2008'!$C$3:$H$229,2,FALSE),0)</f>
        <v>0</v>
      </c>
      <c r="CN754" s="1691">
        <f>IFERROR(VLOOKUP($A754,'2008'!$C$3:$H$229,3,FALSE),0)</f>
        <v>0</v>
      </c>
      <c r="CO754" s="1691">
        <f>IFERROR(VLOOKUP($A754,'2008'!$C$3:$H$229,4,FALSE),0)</f>
        <v>0</v>
      </c>
      <c r="CP754" s="1691">
        <f>IFERROR(VLOOKUP($A754,'2008'!$C$3:$H$229,5,FALSE),0)</f>
        <v>0</v>
      </c>
      <c r="CQ754" s="1740">
        <f>IFERROR(VLOOKUP($A754,'2008'!$C$3:$H$229,6,FALSE),0)</f>
        <v>0</v>
      </c>
      <c r="CR754" s="1700">
        <f>IFERROR(VLOOKUP($A754,'2007'!$C$3:$M$238,7,FALSE),0)</f>
        <v>0</v>
      </c>
      <c r="CS754" s="1691">
        <f>IFERROR(VLOOKUP($A754,'2007'!$C$3:$M$238,8,FALSE),0)</f>
        <v>0</v>
      </c>
      <c r="CT754" s="1691">
        <f>IFERROR(VLOOKUP($A754,'2007'!$C$3:$M$238,9,FALSE),0)</f>
        <v>0</v>
      </c>
      <c r="CU754" s="1691">
        <f>IFERROR(VLOOKUP($A754,'2007'!$C$3:$M$238,10,FALSE),0)</f>
        <v>0</v>
      </c>
      <c r="CV754" s="1740">
        <f>IFERROR(VLOOKUP($A754,'2007'!$C$3:$M$238,11,FALSE),0)</f>
        <v>0</v>
      </c>
      <c r="CW754" s="1700">
        <f>IFERROR(VLOOKUP($A754,'2006'!$A$2:$F$200,2,FALSE),0)</f>
        <v>0</v>
      </c>
      <c r="CX754" s="1691">
        <f>IFERROR(VLOOKUP($A754,'2006'!$A$2:$F$200,4,FALSE),0)</f>
        <v>0</v>
      </c>
      <c r="CY754" s="1691">
        <f>IFERROR(VLOOKUP($A754,'2006'!$A$2:$F$200,5,FALSE),0)</f>
        <v>0</v>
      </c>
      <c r="CZ754" s="1740">
        <f>IFERROR(VLOOKUP($A754,'2006'!$A$2:$F$200,6,FALSE),0)</f>
        <v>0</v>
      </c>
      <c r="DA754" s="1700">
        <f>IFERROR(VLOOKUP($A754,'2005'!$C$3:$M$205,8,FALSE),0)</f>
        <v>0</v>
      </c>
      <c r="DB754" s="1691">
        <f>IFERROR(VLOOKUP($A754,'2005'!$C$3:$M$205,9,FALSE),0)</f>
        <v>0</v>
      </c>
      <c r="DC754" s="1691">
        <f>IFERROR(VLOOKUP($A754,'2005'!$C$3:$M$205,10,FALSE),0)</f>
        <v>0</v>
      </c>
      <c r="DD754" s="1740">
        <f>IFERROR(VLOOKUP($A754,'2005'!$C$3:$M$205,11,FALSE),0)</f>
        <v>0</v>
      </c>
      <c r="DE754" s="1700">
        <f>IFERROR(VLOOKUP($A754,'2004'!$C$3:$M$213,8,FALSE),0)</f>
        <v>0</v>
      </c>
      <c r="DF754" s="1691">
        <f>IFERROR(VLOOKUP($A754,'2004'!$C$3:$M$213,9,FALSE),0)</f>
        <v>0</v>
      </c>
      <c r="DG754" s="1691">
        <f>IFERROR(VLOOKUP($A754,'2004'!$C$3:$M$213,10,FALSE),0)</f>
        <v>0</v>
      </c>
      <c r="DH754" s="1740">
        <f>IFERROR(VLOOKUP($A754,'2004'!$C$3:$M$213,11,FALSE),0)</f>
        <v>0</v>
      </c>
      <c r="DI754" s="1700">
        <f>IFERROR(VLOOKUP($A754,'2003'!$C$3:$Q$214,12,FALSE),0)</f>
        <v>0</v>
      </c>
      <c r="DJ754" s="1691">
        <f>IFERROR(VLOOKUP($A754,'2003'!$C$3:$Q$214,13,FALSE),0)</f>
        <v>0</v>
      </c>
      <c r="DK754" s="1691">
        <f>IFERROR(VLOOKUP($A754,'2003'!$C$3:$Q$214,14,FALSE),0)</f>
        <v>0</v>
      </c>
      <c r="DL754" s="1740">
        <f>IFERROR(VLOOKUP($A754,'2003'!$C$3:$Q$214,15,FALSE),0)</f>
        <v>0</v>
      </c>
      <c r="DM754" s="1700">
        <f>IFERROR(VLOOKUP($A754,'2002'!$D$3:$R$214,12,FALSE),0)</f>
        <v>0</v>
      </c>
      <c r="DN754" s="1691">
        <f>IFERROR(VLOOKUP($A754,'2002'!$D$3:$R$214,13,FALSE),0)</f>
        <v>0</v>
      </c>
      <c r="DO754" s="1691">
        <f>IFERROR(VLOOKUP($A754,'2002'!$D$3:$R$214,14,FALSE),0)</f>
        <v>0</v>
      </c>
      <c r="DP754" s="1788">
        <f>IFERROR(VLOOKUP($A754,'2002'!$D$3:$R$214,15,FALSE),0)</f>
        <v>0</v>
      </c>
      <c r="DQ754" s="1700">
        <f>IFERROR(VLOOKUP($A754,'Pre 2002'!$C$3:$CK$382,84,FALSE),0)</f>
        <v>0</v>
      </c>
      <c r="DR754" s="1695">
        <f>IFERROR(VLOOKUP($A754,'Pre 2002'!$C$3:$CK$382,85,FALSE),0)</f>
        <v>0</v>
      </c>
      <c r="DS754" s="1695">
        <f>IFERROR(VLOOKUP($A754,'Pre 2002'!$C$3:$CK$382,86,FALSE),0)</f>
        <v>0</v>
      </c>
      <c r="DT754" s="1790">
        <f>IFERROR(VLOOKUP($A754,'Pre 2002'!$C$3:$CK$382,87,FALSE),0)</f>
        <v>0</v>
      </c>
      <c r="DU754" s="1741">
        <f>IFERROR(VLOOKUP(A754,'Pre 2002'!$C$3:$CG$382,83,FALSE),0)</f>
        <v>0</v>
      </c>
    </row>
    <row r="755" spans="1:125">
      <c r="A755" s="1721" t="s">
        <v>1969</v>
      </c>
      <c r="B755" s="1562">
        <f t="shared" si="279"/>
        <v>22</v>
      </c>
      <c r="C755" s="1562">
        <f t="shared" si="280"/>
        <v>8</v>
      </c>
      <c r="D755" s="1562">
        <f t="shared" si="281"/>
        <v>0</v>
      </c>
      <c r="E755" s="1563">
        <f t="shared" si="282"/>
        <v>0.36363636363636365</v>
      </c>
      <c r="F755" s="1786">
        <f t="shared" si="283"/>
        <v>1</v>
      </c>
      <c r="G755" s="1595" t="s">
        <v>2159</v>
      </c>
      <c r="H755" s="1752">
        <f t="shared" si="290"/>
        <v>1</v>
      </c>
      <c r="I755" s="1751">
        <f t="shared" si="291"/>
        <v>22</v>
      </c>
      <c r="J755" s="1751">
        <f t="shared" si="292"/>
        <v>8</v>
      </c>
      <c r="K755" s="1751">
        <f t="shared" si="293"/>
        <v>0</v>
      </c>
      <c r="L755" s="1818">
        <f t="shared" si="294"/>
        <v>0.36363636363636365</v>
      </c>
      <c r="O755" s="1700">
        <f>IFERROR(VLOOKUP($A755,'2022'!$B$2:$K$174,3,FALSE),0)</f>
        <v>0</v>
      </c>
      <c r="P755" s="1858">
        <f>IFERROR(VLOOKUP($A755,'2022'!$B$2:$K$174,4,FALSE),0)</f>
        <v>0</v>
      </c>
      <c r="Q755" s="1858">
        <f>IFERROR(VLOOKUP($A755,'2022'!$B$2:$K$174,5,FALSE),0)</f>
        <v>0</v>
      </c>
      <c r="R755" s="1858">
        <f>IFERROR(VLOOKUP($A755,'2022'!$B$2:$K$174,8,FALSE),0)</f>
        <v>0</v>
      </c>
      <c r="S755" s="1740">
        <f>IFERROR(VLOOKUP($A755,'2022'!$B$2:$K$174,10,FALSE),0)</f>
        <v>0</v>
      </c>
      <c r="T755" s="1700">
        <f>IFERROR(VLOOKUP($A755,'2021'!$B$2:$K$174,3,FALSE),0)</f>
        <v>0</v>
      </c>
      <c r="U755" s="1843">
        <f>IFERROR(VLOOKUP($A755,'2021'!$B$2:$K$174,4,FALSE),0)</f>
        <v>0</v>
      </c>
      <c r="V755" s="1843">
        <f>IFERROR(VLOOKUP($A755,'2021'!$B$2:$K$174,5,FALSE),0)</f>
        <v>0</v>
      </c>
      <c r="W755" s="1843">
        <f>IFERROR(VLOOKUP($A755,'2021'!$B$2:$K$174,8,FALSE),0)</f>
        <v>0</v>
      </c>
      <c r="X755" s="1740">
        <f>IFERROR(VLOOKUP($A755,'2021'!$B$2:$K$174,10,FALSE),0)</f>
        <v>0</v>
      </c>
      <c r="Y755" s="1700">
        <f>IFERROR(VLOOKUP($A755,'2020'!$B$2:$K$170,3,FALSE),0)</f>
        <v>0</v>
      </c>
      <c r="Z755" s="1829">
        <f>IFERROR(VLOOKUP($A755,'2020'!$B$2:$K$170,4,FALSE),0)</f>
        <v>0</v>
      </c>
      <c r="AA755" s="1829">
        <f>IFERROR(VLOOKUP($A755,'2020'!$B$2:$K$170,5,FALSE),0)</f>
        <v>0</v>
      </c>
      <c r="AB755" s="1829">
        <f>IFERROR(VLOOKUP($A755,'2020'!$B$2:$K$170,8,FALSE),0)</f>
        <v>0</v>
      </c>
      <c r="AC755" s="1740">
        <f>IFERROR(VLOOKUP($A755,'2020'!$B$2:$K$170,10,FALSE),0)</f>
        <v>0</v>
      </c>
      <c r="AD755" s="1700">
        <f>IFERROR(VLOOKUP($A755,'2019'!$B$2:$K$170,3,FALSE),0)</f>
        <v>0</v>
      </c>
      <c r="AE755" s="1823">
        <f>IFERROR(VLOOKUP($A755,'2019'!$B$2:$K$170,4,FALSE),0)</f>
        <v>0</v>
      </c>
      <c r="AF755" s="1823">
        <f>IFERROR(VLOOKUP($A755,'2019'!$B$2:$K$170,5,FALSE),0)</f>
        <v>0</v>
      </c>
      <c r="AG755" s="1823">
        <f>IFERROR(VLOOKUP($A755,'2019'!$B$2:$K$170,8,FALSE),0)</f>
        <v>0</v>
      </c>
      <c r="AH755" s="1740">
        <f>IFERROR(VLOOKUP($A755,'2019'!$B$2:$K$170,10,FALSE),0)</f>
        <v>0</v>
      </c>
      <c r="AI755" s="1700">
        <f>IFERROR(VLOOKUP($A755,'2018'!$B$2:$K$170,3,FALSE),0)</f>
        <v>0</v>
      </c>
      <c r="AJ755" s="1821">
        <f>IFERROR(VLOOKUP($A755,'2018'!$B$2:$K$170,4,FALSE),0)</f>
        <v>0</v>
      </c>
      <c r="AK755" s="1821">
        <f>IFERROR(VLOOKUP($A755,'2018'!$B$2:$K$170,5,FALSE),0)</f>
        <v>0</v>
      </c>
      <c r="AL755" s="1821">
        <f>IFERROR(VLOOKUP($A755,'2018'!$B$2:$K$170,8,FALSE),0)</f>
        <v>0</v>
      </c>
      <c r="AM755" s="1740">
        <f>IFERROR(VLOOKUP($A755,'2018'!$B$2:$K$170,10,FALSE),0)</f>
        <v>0</v>
      </c>
      <c r="AN755" s="1700">
        <f>IFERROR(VLOOKUP($A755,'2017'!$B$2:$J$163,2,FALSE),0)</f>
        <v>0</v>
      </c>
      <c r="AO755" s="1815">
        <f>IFERROR(VLOOKUP($A755,'2017'!$B$2:$J$163,3,FALSE),0)</f>
        <v>0</v>
      </c>
      <c r="AP755" s="1815">
        <f>IFERROR(VLOOKUP($A755,'2017'!$B$2:$J$163,4,FALSE),0)</f>
        <v>0</v>
      </c>
      <c r="AQ755" s="1815">
        <f>IFERROR(VLOOKUP($A755,'2017'!$B$2:$J$163,7,FALSE),0)</f>
        <v>0</v>
      </c>
      <c r="AR755" s="1740">
        <f>IFERROR(VLOOKUP($A755,'2017'!$B$2:$J$163,9,FALSE),0)</f>
        <v>0</v>
      </c>
      <c r="AS755" s="1700">
        <f>IFERROR(VLOOKUP($A755,'2016'!$B$2:$K$165,3,FALSE),0)</f>
        <v>0</v>
      </c>
      <c r="AT755" s="1796">
        <f>IFERROR(VLOOKUP($A755,'2016'!$B$2:$K$165,4,FALSE),0)</f>
        <v>0</v>
      </c>
      <c r="AU755" s="1796">
        <f>IFERROR(VLOOKUP($A755,'2016'!$B$2:$K$165,5,FALSE),0)</f>
        <v>0</v>
      </c>
      <c r="AV755" s="1796">
        <f>IFERROR(VLOOKUP($A755,'2016'!$B$2:$K$165,8,FALSE),0)</f>
        <v>0</v>
      </c>
      <c r="AW755" s="1740">
        <f>IFERROR(VLOOKUP($A755,'2016'!$B$2:$K$165,10,FALSE),0)</f>
        <v>0</v>
      </c>
      <c r="AX755" s="1700">
        <f>IFERROR(VLOOKUP($A755,'2015'!$B$2:$K$165,3,FALSE),0)</f>
        <v>0</v>
      </c>
      <c r="AY755" s="1695">
        <f>IFERROR(VLOOKUP($A755,'2015'!$B$2:$K$165,4,FALSE),0)</f>
        <v>0</v>
      </c>
      <c r="AZ755" s="1695">
        <f>IFERROR(VLOOKUP($A755,'2015'!$B$2:$K$165,5,FALSE),0)</f>
        <v>0</v>
      </c>
      <c r="BA755" s="1695">
        <f>IFERROR(VLOOKUP($A755,'2015'!$B$2:$K$165,8,FALSE),0)</f>
        <v>0</v>
      </c>
      <c r="BB755" s="1740">
        <f>IFERROR(VLOOKUP($A755,'2015'!$B$2:$K$165,10,FALSE),0)</f>
        <v>0</v>
      </c>
      <c r="BC755" s="1700">
        <f>IFERROR(VLOOKUP($A755,'2014'!$B$2:$K$157,3,FALSE),0)</f>
        <v>0</v>
      </c>
      <c r="BD755" s="1691">
        <f>IFERROR(VLOOKUP($A755,'2014'!$B$2:$K$157,4,FALSE),0)</f>
        <v>0</v>
      </c>
      <c r="BE755" s="1691">
        <f>IFERROR(VLOOKUP($A755,'2014'!$B$2:$K$157,5,FALSE),0)</f>
        <v>0</v>
      </c>
      <c r="BF755" s="1691">
        <f>IFERROR(VLOOKUP($A755,'2014'!$B$2:$K$157,8,FALSE),0)</f>
        <v>0</v>
      </c>
      <c r="BG755" s="1740">
        <f>IFERROR(VLOOKUP($A755,'2014'!$B$2:$K$157,10,FALSE),0)</f>
        <v>0</v>
      </c>
      <c r="BH755" s="1700">
        <f>IFERROR(VLOOKUP($A755,'2013'!$D$4:$I$249,2,FALSE),0)</f>
        <v>0</v>
      </c>
      <c r="BI755" s="1691">
        <f>IFERROR(VLOOKUP($A755,'2013'!$D$4:$I$249,3,FALSE),0)</f>
        <v>0</v>
      </c>
      <c r="BJ755" s="1691">
        <f>IFERROR(VLOOKUP($A755,'2013'!$D$4:$I$249,4,FALSE),0)</f>
        <v>0</v>
      </c>
      <c r="BK755" s="1691">
        <f>IFERROR(VLOOKUP($A755,'2013'!$D$4:$I$249,5,FALSE),0)</f>
        <v>0</v>
      </c>
      <c r="BL755" s="1740">
        <f>IFERROR(VLOOKUP($A755,'2013'!$D$4:$I$249,6,FALSE),0)</f>
        <v>0</v>
      </c>
      <c r="BM755" s="1737">
        <f>IFERROR(VLOOKUP($A755,'2012'!$D$3:$O$172,2,FALSE),0)</f>
        <v>0</v>
      </c>
      <c r="BN755" s="1691">
        <f>IFERROR(VLOOKUP($A755,'2012'!$D$3:$O$172,3,FALSE),0)</f>
        <v>0</v>
      </c>
      <c r="BO755" s="1743">
        <f>IFERROR(VLOOKUP($A755,'2012'!$D$3:$O$172,4,FALSE),0)</f>
        <v>0</v>
      </c>
      <c r="BP755" s="1700">
        <f>IFERROR(VLOOKUP($A755,'2012'!$D$3:$O$172,5,FALSE),0)</f>
        <v>0</v>
      </c>
      <c r="BQ755" s="1691">
        <f>IFERROR(VLOOKUP($A755,'2012'!$D$3:$O$172,6,FALSE),0)</f>
        <v>0</v>
      </c>
      <c r="BR755" s="1691">
        <f>IFERROR(VLOOKUP($A755,'2012'!$D$3:$O$172,7,FALSE),0)</f>
        <v>0</v>
      </c>
      <c r="BS755" s="1691">
        <f>IFERROR(VLOOKUP($A755,'2012'!$D$3:$O$172,8,FALSE),0)</f>
        <v>0</v>
      </c>
      <c r="BT755" s="1740">
        <f>IFERROR(VLOOKUP($A755,'2012'!$D$3:$O$172,9,FALSE),0)</f>
        <v>0</v>
      </c>
      <c r="BX755" s="1700">
        <f>IFERROR(VLOOKUP($A755,'2011'!$D$4:$I$251,2,FALSE),0)</f>
        <v>0</v>
      </c>
      <c r="BY755" s="1691">
        <f>IFERROR(VLOOKUP($A755,'2011'!$D$4:$I$251,3,FALSE),0)</f>
        <v>0</v>
      </c>
      <c r="BZ755" s="1691">
        <f>IFERROR(VLOOKUP($A755,'2011'!$D$4:$I$251,4,FALSE),0)</f>
        <v>0</v>
      </c>
      <c r="CA755" s="1691">
        <f>IFERROR(VLOOKUP($A755,'2011'!$D$4:$I$251,5,FALSE),0)</f>
        <v>0</v>
      </c>
      <c r="CB755" s="1740">
        <f>IFERROR(VLOOKUP($A755,'2011'!$D$4:$I$251,6,FALSE),0)</f>
        <v>0</v>
      </c>
      <c r="CC755" s="1700">
        <f>IFERROR(VLOOKUP($A755,'2010'!$C$3:$H$234,2,FALSE),0)</f>
        <v>0</v>
      </c>
      <c r="CD755" s="1691">
        <f>IFERROR(VLOOKUP($A755,'2010'!$C$3:$H$234,3,FALSE),0)</f>
        <v>0</v>
      </c>
      <c r="CE755" s="1691">
        <f>IFERROR(VLOOKUP($A755,'2010'!$C$3:$H$234,4,FALSE),0)</f>
        <v>0</v>
      </c>
      <c r="CF755" s="1691">
        <f>IFERROR(VLOOKUP($A755,'2010'!$C$3:$H$234,5,FALSE),0)</f>
        <v>0</v>
      </c>
      <c r="CG755" s="1740">
        <f>IFERROR(VLOOKUP($A755,'2010'!$C$3:$H$234,6,FALSE),0)</f>
        <v>0</v>
      </c>
      <c r="CH755" s="1700">
        <f>IFERROR(VLOOKUP($A755,'2009'!$C$3:$H$242,2,FALSE),0)</f>
        <v>0</v>
      </c>
      <c r="CI755" s="1691">
        <f>IFERROR(VLOOKUP($A755,'2009'!$C$3:$H$242,3,FALSE),0)</f>
        <v>0</v>
      </c>
      <c r="CJ755" s="1691">
        <f>IFERROR(VLOOKUP($A755,'2009'!$C$3:$H$242,4,FALSE),0)</f>
        <v>0</v>
      </c>
      <c r="CK755" s="1691">
        <f>IFERROR(VLOOKUP($A755,'2009'!$C$3:$H$242,5,FALSE),0)</f>
        <v>0</v>
      </c>
      <c r="CL755" s="1740">
        <f>IFERROR(VLOOKUP($A755,'2009'!$C$3:$H$242,6,FALSE),0)</f>
        <v>0</v>
      </c>
      <c r="CM755" s="1700">
        <f>IFERROR(VLOOKUP($A755,'2008'!$C$3:$H$229,2,FALSE),0)</f>
        <v>0</v>
      </c>
      <c r="CN755" s="1691">
        <f>IFERROR(VLOOKUP($A755,'2008'!$C$3:$H$229,3,FALSE),0)</f>
        <v>0</v>
      </c>
      <c r="CO755" s="1691">
        <f>IFERROR(VLOOKUP($A755,'2008'!$C$3:$H$229,4,FALSE),0)</f>
        <v>0</v>
      </c>
      <c r="CP755" s="1691">
        <f>IFERROR(VLOOKUP($A755,'2008'!$C$3:$H$229,5,FALSE),0)</f>
        <v>0</v>
      </c>
      <c r="CQ755" s="1740">
        <f>IFERROR(VLOOKUP($A755,'2008'!$C$3:$H$229,6,FALSE),0)</f>
        <v>0</v>
      </c>
      <c r="CR755" s="1700">
        <f>IFERROR(VLOOKUP($A755,'2007'!$C$3:$M$238,7,FALSE),0)</f>
        <v>0</v>
      </c>
      <c r="CS755" s="1691">
        <f>IFERROR(VLOOKUP($A755,'2007'!$C$3:$M$238,8,FALSE),0)</f>
        <v>0</v>
      </c>
      <c r="CT755" s="1691">
        <f>IFERROR(VLOOKUP($A755,'2007'!$C$3:$M$238,9,FALSE),0)</f>
        <v>0</v>
      </c>
      <c r="CU755" s="1691">
        <f>IFERROR(VLOOKUP($A755,'2007'!$C$3:$M$238,10,FALSE),0)</f>
        <v>0</v>
      </c>
      <c r="CV755" s="1740">
        <f>IFERROR(VLOOKUP($A755,'2007'!$C$3:$M$238,11,FALSE),0)</f>
        <v>0</v>
      </c>
      <c r="CW755" s="1700">
        <f>IFERROR(VLOOKUP($A755,'2006'!$A$2:$F$200,2,FALSE),0)</f>
        <v>0</v>
      </c>
      <c r="CX755" s="1691">
        <f>IFERROR(VLOOKUP($A755,'2006'!$A$2:$F$200,4,FALSE),0)</f>
        <v>0</v>
      </c>
      <c r="CY755" s="1691">
        <f>IFERROR(VLOOKUP($A755,'2006'!$A$2:$F$200,5,FALSE),0)</f>
        <v>0</v>
      </c>
      <c r="CZ755" s="1740">
        <f>IFERROR(VLOOKUP($A755,'2006'!$A$2:$F$200,6,FALSE),0)</f>
        <v>0</v>
      </c>
      <c r="DA755" s="1700">
        <f>IFERROR(VLOOKUP($A755,'2005'!$C$3:$M$205,8,FALSE),0)</f>
        <v>0</v>
      </c>
      <c r="DB755" s="1691">
        <f>IFERROR(VLOOKUP($A755,'2005'!$C$3:$M$205,9,FALSE),0)</f>
        <v>0</v>
      </c>
      <c r="DC755" s="1691">
        <f>IFERROR(VLOOKUP($A755,'2005'!$C$3:$M$205,10,FALSE),0)</f>
        <v>0</v>
      </c>
      <c r="DD755" s="1740">
        <f>IFERROR(VLOOKUP($A755,'2005'!$C$3:$M$205,11,FALSE),0)</f>
        <v>0</v>
      </c>
      <c r="DE755" s="1700">
        <f>IFERROR(VLOOKUP($A755,'2004'!$C$3:$M$213,8,FALSE),0)</f>
        <v>0</v>
      </c>
      <c r="DF755" s="1691">
        <f>IFERROR(VLOOKUP($A755,'2004'!$C$3:$M$213,9,FALSE),0)</f>
        <v>0</v>
      </c>
      <c r="DG755" s="1691">
        <f>IFERROR(VLOOKUP($A755,'2004'!$C$3:$M$213,10,FALSE),0)</f>
        <v>0</v>
      </c>
      <c r="DH755" s="1740">
        <f>IFERROR(VLOOKUP($A755,'2004'!$C$3:$M$213,11,FALSE),0)</f>
        <v>0</v>
      </c>
      <c r="DI755" s="1700">
        <f>IFERROR(VLOOKUP($A755,'2003'!$C$3:$Q$214,12,FALSE),0)</f>
        <v>0</v>
      </c>
      <c r="DJ755" s="1691">
        <f>IFERROR(VLOOKUP($A755,'2003'!$C$3:$Q$214,13,FALSE),0)</f>
        <v>0</v>
      </c>
      <c r="DK755" s="1691">
        <f>IFERROR(VLOOKUP($A755,'2003'!$C$3:$Q$214,14,FALSE),0)</f>
        <v>0</v>
      </c>
      <c r="DL755" s="1740">
        <f>IFERROR(VLOOKUP($A755,'2003'!$C$3:$Q$214,15,FALSE),0)</f>
        <v>0</v>
      </c>
      <c r="DM755" s="1700">
        <f>IFERROR(VLOOKUP($A755,'2002'!$D$3:$R$214,12,FALSE),0)</f>
        <v>0</v>
      </c>
      <c r="DN755" s="1691">
        <f>IFERROR(VLOOKUP($A755,'2002'!$D$3:$R$214,13,FALSE),0)</f>
        <v>0</v>
      </c>
      <c r="DO755" s="1691">
        <f>IFERROR(VLOOKUP($A755,'2002'!$D$3:$R$214,14,FALSE),0)</f>
        <v>0</v>
      </c>
      <c r="DP755" s="1788">
        <f>IFERROR(VLOOKUP($A755,'2002'!$D$3:$R$214,15,FALSE),0)</f>
        <v>0</v>
      </c>
      <c r="DQ755" s="1700">
        <f>IFERROR(VLOOKUP($A755,'Pre 2002'!$C$3:$CK$382,84,FALSE),0)</f>
        <v>22</v>
      </c>
      <c r="DR755" s="1695">
        <f>IFERROR(VLOOKUP($A755,'Pre 2002'!$C$3:$CK$382,85,FALSE),0)</f>
        <v>8</v>
      </c>
      <c r="DS755" s="1695">
        <f>IFERROR(VLOOKUP($A755,'Pre 2002'!$C$3:$CK$382,86,FALSE),0)</f>
        <v>0</v>
      </c>
      <c r="DT755" s="1790">
        <f>IFERROR(VLOOKUP($A755,'Pre 2002'!$C$3:$CK$382,87,FALSE),0)</f>
        <v>0.36363636363636365</v>
      </c>
      <c r="DU755" s="1741">
        <f>IFERROR(VLOOKUP(A755,'Pre 2002'!$C$3:$CG$382,83,FALSE),0)</f>
        <v>1</v>
      </c>
    </row>
    <row r="756" spans="1:125">
      <c r="A756" s="1721" t="s">
        <v>2017</v>
      </c>
      <c r="B756" s="1562">
        <f t="shared" si="279"/>
        <v>11</v>
      </c>
      <c r="C756" s="1562">
        <f t="shared" si="280"/>
        <v>4</v>
      </c>
      <c r="D756" s="1562">
        <f t="shared" si="281"/>
        <v>0</v>
      </c>
      <c r="E756" s="1563">
        <f t="shared" si="282"/>
        <v>0.36363636363636365</v>
      </c>
      <c r="F756" s="1786">
        <f t="shared" si="283"/>
        <v>1</v>
      </c>
      <c r="G756" s="1595" t="s">
        <v>2159</v>
      </c>
      <c r="H756" s="1752">
        <f t="shared" si="290"/>
        <v>1</v>
      </c>
      <c r="I756" s="1751">
        <f t="shared" si="291"/>
        <v>11</v>
      </c>
      <c r="J756" s="1751">
        <f t="shared" si="292"/>
        <v>4</v>
      </c>
      <c r="K756" s="1751">
        <f t="shared" si="293"/>
        <v>0</v>
      </c>
      <c r="L756" s="1818">
        <f t="shared" si="294"/>
        <v>0.36363636363636365</v>
      </c>
      <c r="O756" s="1700">
        <f>IFERROR(VLOOKUP($A756,'2022'!$B$2:$K$174,3,FALSE),0)</f>
        <v>0</v>
      </c>
      <c r="P756" s="1858">
        <f>IFERROR(VLOOKUP($A756,'2022'!$B$2:$K$174,4,FALSE),0)</f>
        <v>0</v>
      </c>
      <c r="Q756" s="1858">
        <f>IFERROR(VLOOKUP($A756,'2022'!$B$2:$K$174,5,FALSE),0)</f>
        <v>0</v>
      </c>
      <c r="R756" s="1858">
        <f>IFERROR(VLOOKUP($A756,'2022'!$B$2:$K$174,8,FALSE),0)</f>
        <v>0</v>
      </c>
      <c r="S756" s="1740">
        <f>IFERROR(VLOOKUP($A756,'2022'!$B$2:$K$174,10,FALSE),0)</f>
        <v>0</v>
      </c>
      <c r="T756" s="1700">
        <f>IFERROR(VLOOKUP($A756,'2021'!$B$2:$K$174,3,FALSE),0)</f>
        <v>0</v>
      </c>
      <c r="U756" s="1843">
        <f>IFERROR(VLOOKUP($A756,'2021'!$B$2:$K$174,4,FALSE),0)</f>
        <v>0</v>
      </c>
      <c r="V756" s="1843">
        <f>IFERROR(VLOOKUP($A756,'2021'!$B$2:$K$174,5,FALSE),0)</f>
        <v>0</v>
      </c>
      <c r="W756" s="1843">
        <f>IFERROR(VLOOKUP($A756,'2021'!$B$2:$K$174,8,FALSE),0)</f>
        <v>0</v>
      </c>
      <c r="X756" s="1740">
        <f>IFERROR(VLOOKUP($A756,'2021'!$B$2:$K$174,10,FALSE),0)</f>
        <v>0</v>
      </c>
      <c r="Y756" s="1700">
        <f>IFERROR(VLOOKUP($A756,'2020'!$B$2:$K$170,3,FALSE),0)</f>
        <v>0</v>
      </c>
      <c r="Z756" s="1829">
        <f>IFERROR(VLOOKUP($A756,'2020'!$B$2:$K$170,4,FALSE),0)</f>
        <v>0</v>
      </c>
      <c r="AA756" s="1829">
        <f>IFERROR(VLOOKUP($A756,'2020'!$B$2:$K$170,5,FALSE),0)</f>
        <v>0</v>
      </c>
      <c r="AB756" s="1829">
        <f>IFERROR(VLOOKUP($A756,'2020'!$B$2:$K$170,8,FALSE),0)</f>
        <v>0</v>
      </c>
      <c r="AC756" s="1740">
        <f>IFERROR(VLOOKUP($A756,'2020'!$B$2:$K$170,10,FALSE),0)</f>
        <v>0</v>
      </c>
      <c r="AD756" s="1700">
        <f>IFERROR(VLOOKUP($A756,'2019'!$B$2:$K$170,3,FALSE),0)</f>
        <v>0</v>
      </c>
      <c r="AE756" s="1823">
        <f>IFERROR(VLOOKUP($A756,'2019'!$B$2:$K$170,4,FALSE),0)</f>
        <v>0</v>
      </c>
      <c r="AF756" s="1823">
        <f>IFERROR(VLOOKUP($A756,'2019'!$B$2:$K$170,5,FALSE),0)</f>
        <v>0</v>
      </c>
      <c r="AG756" s="1823">
        <f>IFERROR(VLOOKUP($A756,'2019'!$B$2:$K$170,8,FALSE),0)</f>
        <v>0</v>
      </c>
      <c r="AH756" s="1740">
        <f>IFERROR(VLOOKUP($A756,'2019'!$B$2:$K$170,10,FALSE),0)</f>
        <v>0</v>
      </c>
      <c r="AI756" s="1700">
        <f>IFERROR(VLOOKUP($A756,'2018'!$B$2:$K$170,3,FALSE),0)</f>
        <v>0</v>
      </c>
      <c r="AJ756" s="1821">
        <f>IFERROR(VLOOKUP($A756,'2018'!$B$2:$K$170,4,FALSE),0)</f>
        <v>0</v>
      </c>
      <c r="AK756" s="1821">
        <f>IFERROR(VLOOKUP($A756,'2018'!$B$2:$K$170,5,FALSE),0)</f>
        <v>0</v>
      </c>
      <c r="AL756" s="1821">
        <f>IFERROR(VLOOKUP($A756,'2018'!$B$2:$K$170,8,FALSE),0)</f>
        <v>0</v>
      </c>
      <c r="AM756" s="1740">
        <f>IFERROR(VLOOKUP($A756,'2018'!$B$2:$K$170,10,FALSE),0)</f>
        <v>0</v>
      </c>
      <c r="AN756" s="1700">
        <f>IFERROR(VLOOKUP($A756,'2017'!$B$2:$J$163,2,FALSE),0)</f>
        <v>0</v>
      </c>
      <c r="AO756" s="1815">
        <f>IFERROR(VLOOKUP($A756,'2017'!$B$2:$J$163,3,FALSE),0)</f>
        <v>0</v>
      </c>
      <c r="AP756" s="1815">
        <f>IFERROR(VLOOKUP($A756,'2017'!$B$2:$J$163,4,FALSE),0)</f>
        <v>0</v>
      </c>
      <c r="AQ756" s="1815">
        <f>IFERROR(VLOOKUP($A756,'2017'!$B$2:$J$163,7,FALSE),0)</f>
        <v>0</v>
      </c>
      <c r="AR756" s="1740">
        <f>IFERROR(VLOOKUP($A756,'2017'!$B$2:$J$163,9,FALSE),0)</f>
        <v>0</v>
      </c>
      <c r="AS756" s="1700">
        <f>IFERROR(VLOOKUP($A756,'2016'!$B$2:$K$165,3,FALSE),0)</f>
        <v>0</v>
      </c>
      <c r="AT756" s="1796">
        <f>IFERROR(VLOOKUP($A756,'2016'!$B$2:$K$165,4,FALSE),0)</f>
        <v>0</v>
      </c>
      <c r="AU756" s="1796">
        <f>IFERROR(VLOOKUP($A756,'2016'!$B$2:$K$165,5,FALSE),0)</f>
        <v>0</v>
      </c>
      <c r="AV756" s="1796">
        <f>IFERROR(VLOOKUP($A756,'2016'!$B$2:$K$165,8,FALSE),0)</f>
        <v>0</v>
      </c>
      <c r="AW756" s="1740">
        <f>IFERROR(VLOOKUP($A756,'2016'!$B$2:$K$165,10,FALSE),0)</f>
        <v>0</v>
      </c>
      <c r="AX756" s="1700">
        <f>IFERROR(VLOOKUP($A756,'2015'!$B$2:$K$165,3,FALSE),0)</f>
        <v>0</v>
      </c>
      <c r="AY756" s="1695">
        <f>IFERROR(VLOOKUP($A756,'2015'!$B$2:$K$165,4,FALSE),0)</f>
        <v>0</v>
      </c>
      <c r="AZ756" s="1695">
        <f>IFERROR(VLOOKUP($A756,'2015'!$B$2:$K$165,5,FALSE),0)</f>
        <v>0</v>
      </c>
      <c r="BA756" s="1695">
        <f>IFERROR(VLOOKUP($A756,'2015'!$B$2:$K$165,8,FALSE),0)</f>
        <v>0</v>
      </c>
      <c r="BB756" s="1740">
        <f>IFERROR(VLOOKUP($A756,'2015'!$B$2:$K$165,10,FALSE),0)</f>
        <v>0</v>
      </c>
      <c r="BC756" s="1700">
        <f>IFERROR(VLOOKUP($A756,'2014'!$B$2:$K$157,3,FALSE),0)</f>
        <v>0</v>
      </c>
      <c r="BD756" s="1691">
        <f>IFERROR(VLOOKUP($A756,'2014'!$B$2:$K$157,4,FALSE),0)</f>
        <v>0</v>
      </c>
      <c r="BE756" s="1691">
        <f>IFERROR(VLOOKUP($A756,'2014'!$B$2:$K$157,5,FALSE),0)</f>
        <v>0</v>
      </c>
      <c r="BF756" s="1691">
        <f>IFERROR(VLOOKUP($A756,'2014'!$B$2:$K$157,8,FALSE),0)</f>
        <v>0</v>
      </c>
      <c r="BG756" s="1740">
        <f>IFERROR(VLOOKUP($A756,'2014'!$B$2:$K$157,10,FALSE),0)</f>
        <v>0</v>
      </c>
      <c r="BH756" s="1700">
        <f>IFERROR(VLOOKUP($A756,'2013'!$D$4:$I$249,2,FALSE),0)</f>
        <v>0</v>
      </c>
      <c r="BI756" s="1691">
        <f>IFERROR(VLOOKUP($A756,'2013'!$D$4:$I$249,3,FALSE),0)</f>
        <v>0</v>
      </c>
      <c r="BJ756" s="1691">
        <f>IFERROR(VLOOKUP($A756,'2013'!$D$4:$I$249,4,FALSE),0)</f>
        <v>0</v>
      </c>
      <c r="BK756" s="1691">
        <f>IFERROR(VLOOKUP($A756,'2013'!$D$4:$I$249,5,FALSE),0)</f>
        <v>0</v>
      </c>
      <c r="BL756" s="1740">
        <f>IFERROR(VLOOKUP($A756,'2013'!$D$4:$I$249,6,FALSE),0)</f>
        <v>0</v>
      </c>
      <c r="BM756" s="1737">
        <f>IFERROR(VLOOKUP($A756,'2012'!$D$3:$O$172,2,FALSE),0)</f>
        <v>0</v>
      </c>
      <c r="BN756" s="1691">
        <f>IFERROR(VLOOKUP($A756,'2012'!$D$3:$O$172,3,FALSE),0)</f>
        <v>0</v>
      </c>
      <c r="BO756" s="1743">
        <f>IFERROR(VLOOKUP($A756,'2012'!$D$3:$O$172,4,FALSE),0)</f>
        <v>0</v>
      </c>
      <c r="BP756" s="1700">
        <f>IFERROR(VLOOKUP($A756,'2012'!$D$3:$O$172,5,FALSE),0)</f>
        <v>0</v>
      </c>
      <c r="BQ756" s="1691">
        <f>IFERROR(VLOOKUP($A756,'2012'!$D$3:$O$172,6,FALSE),0)</f>
        <v>0</v>
      </c>
      <c r="BR756" s="1691">
        <f>IFERROR(VLOOKUP($A756,'2012'!$D$3:$O$172,7,FALSE),0)</f>
        <v>0</v>
      </c>
      <c r="BS756" s="1691">
        <f>IFERROR(VLOOKUP($A756,'2012'!$D$3:$O$172,8,FALSE),0)</f>
        <v>0</v>
      </c>
      <c r="BT756" s="1740">
        <f>IFERROR(VLOOKUP($A756,'2012'!$D$3:$O$172,9,FALSE),0)</f>
        <v>0</v>
      </c>
      <c r="BX756" s="1700">
        <f>IFERROR(VLOOKUP($A756,'2011'!$D$4:$I$251,2,FALSE),0)</f>
        <v>0</v>
      </c>
      <c r="BY756" s="1691">
        <f>IFERROR(VLOOKUP($A756,'2011'!$D$4:$I$251,3,FALSE),0)</f>
        <v>0</v>
      </c>
      <c r="BZ756" s="1691">
        <f>IFERROR(VLOOKUP($A756,'2011'!$D$4:$I$251,4,FALSE),0)</f>
        <v>0</v>
      </c>
      <c r="CA756" s="1691">
        <f>IFERROR(VLOOKUP($A756,'2011'!$D$4:$I$251,5,FALSE),0)</f>
        <v>0</v>
      </c>
      <c r="CB756" s="1740">
        <f>IFERROR(VLOOKUP($A756,'2011'!$D$4:$I$251,6,FALSE),0)</f>
        <v>0</v>
      </c>
      <c r="CC756" s="1700">
        <f>IFERROR(VLOOKUP($A756,'2010'!$C$3:$H$234,2,FALSE),0)</f>
        <v>0</v>
      </c>
      <c r="CD756" s="1691">
        <f>IFERROR(VLOOKUP($A756,'2010'!$C$3:$H$234,3,FALSE),0)</f>
        <v>0</v>
      </c>
      <c r="CE756" s="1691">
        <f>IFERROR(VLOOKUP($A756,'2010'!$C$3:$H$234,4,FALSE),0)</f>
        <v>0</v>
      </c>
      <c r="CF756" s="1691">
        <f>IFERROR(VLOOKUP($A756,'2010'!$C$3:$H$234,5,FALSE),0)</f>
        <v>0</v>
      </c>
      <c r="CG756" s="1740">
        <f>IFERROR(VLOOKUP($A756,'2010'!$C$3:$H$234,6,FALSE),0)</f>
        <v>0</v>
      </c>
      <c r="CH756" s="1700">
        <f>IFERROR(VLOOKUP($A756,'2009'!$C$3:$H$242,2,FALSE),0)</f>
        <v>0</v>
      </c>
      <c r="CI756" s="1691">
        <f>IFERROR(VLOOKUP($A756,'2009'!$C$3:$H$242,3,FALSE),0)</f>
        <v>0</v>
      </c>
      <c r="CJ756" s="1691">
        <f>IFERROR(VLOOKUP($A756,'2009'!$C$3:$H$242,4,FALSE),0)</f>
        <v>0</v>
      </c>
      <c r="CK756" s="1691">
        <f>IFERROR(VLOOKUP($A756,'2009'!$C$3:$H$242,5,FALSE),0)</f>
        <v>0</v>
      </c>
      <c r="CL756" s="1740">
        <f>IFERROR(VLOOKUP($A756,'2009'!$C$3:$H$242,6,FALSE),0)</f>
        <v>0</v>
      </c>
      <c r="CM756" s="1700">
        <f>IFERROR(VLOOKUP($A756,'2008'!$C$3:$H$229,2,FALSE),0)</f>
        <v>0</v>
      </c>
      <c r="CN756" s="1691">
        <f>IFERROR(VLOOKUP($A756,'2008'!$C$3:$H$229,3,FALSE),0)</f>
        <v>0</v>
      </c>
      <c r="CO756" s="1691">
        <f>IFERROR(VLOOKUP($A756,'2008'!$C$3:$H$229,4,FALSE),0)</f>
        <v>0</v>
      </c>
      <c r="CP756" s="1691">
        <f>IFERROR(VLOOKUP($A756,'2008'!$C$3:$H$229,5,FALSE),0)</f>
        <v>0</v>
      </c>
      <c r="CQ756" s="1740">
        <f>IFERROR(VLOOKUP($A756,'2008'!$C$3:$H$229,6,FALSE),0)</f>
        <v>0</v>
      </c>
      <c r="CR756" s="1700">
        <f>IFERROR(VLOOKUP($A756,'2007'!$C$3:$M$238,7,FALSE),0)</f>
        <v>0</v>
      </c>
      <c r="CS756" s="1691">
        <f>IFERROR(VLOOKUP($A756,'2007'!$C$3:$M$238,8,FALSE),0)</f>
        <v>0</v>
      </c>
      <c r="CT756" s="1691">
        <f>IFERROR(VLOOKUP($A756,'2007'!$C$3:$M$238,9,FALSE),0)</f>
        <v>0</v>
      </c>
      <c r="CU756" s="1691">
        <f>IFERROR(VLOOKUP($A756,'2007'!$C$3:$M$238,10,FALSE),0)</f>
        <v>0</v>
      </c>
      <c r="CV756" s="1740">
        <f>IFERROR(VLOOKUP($A756,'2007'!$C$3:$M$238,11,FALSE),0)</f>
        <v>0</v>
      </c>
      <c r="CW756" s="1700">
        <f>IFERROR(VLOOKUP($A756,'2006'!$A$2:$F$200,2,FALSE),0)</f>
        <v>0</v>
      </c>
      <c r="CX756" s="1691">
        <f>IFERROR(VLOOKUP($A756,'2006'!$A$2:$F$200,4,FALSE),0)</f>
        <v>0</v>
      </c>
      <c r="CY756" s="1691">
        <f>IFERROR(VLOOKUP($A756,'2006'!$A$2:$F$200,5,FALSE),0)</f>
        <v>0</v>
      </c>
      <c r="CZ756" s="1740">
        <f>IFERROR(VLOOKUP($A756,'2006'!$A$2:$F$200,6,FALSE),0)</f>
        <v>0</v>
      </c>
      <c r="DA756" s="1700">
        <f>IFERROR(VLOOKUP($A756,'2005'!$C$3:$M$205,8,FALSE),0)</f>
        <v>0</v>
      </c>
      <c r="DB756" s="1691">
        <f>IFERROR(VLOOKUP($A756,'2005'!$C$3:$M$205,9,FALSE),0)</f>
        <v>0</v>
      </c>
      <c r="DC756" s="1691">
        <f>IFERROR(VLOOKUP($A756,'2005'!$C$3:$M$205,10,FALSE),0)</f>
        <v>0</v>
      </c>
      <c r="DD756" s="1740">
        <f>IFERROR(VLOOKUP($A756,'2005'!$C$3:$M$205,11,FALSE),0)</f>
        <v>0</v>
      </c>
      <c r="DE756" s="1700">
        <f>IFERROR(VLOOKUP($A756,'2004'!$C$3:$M$213,8,FALSE),0)</f>
        <v>0</v>
      </c>
      <c r="DF756" s="1691">
        <f>IFERROR(VLOOKUP($A756,'2004'!$C$3:$M$213,9,FALSE),0)</f>
        <v>0</v>
      </c>
      <c r="DG756" s="1691">
        <f>IFERROR(VLOOKUP($A756,'2004'!$C$3:$M$213,10,FALSE),0)</f>
        <v>0</v>
      </c>
      <c r="DH756" s="1740">
        <f>IFERROR(VLOOKUP($A756,'2004'!$C$3:$M$213,11,FALSE),0)</f>
        <v>0</v>
      </c>
      <c r="DI756" s="1700">
        <f>IFERROR(VLOOKUP($A756,'2003'!$C$3:$Q$214,12,FALSE),0)</f>
        <v>0</v>
      </c>
      <c r="DJ756" s="1691">
        <f>IFERROR(VLOOKUP($A756,'2003'!$C$3:$Q$214,13,FALSE),0)</f>
        <v>0</v>
      </c>
      <c r="DK756" s="1691">
        <f>IFERROR(VLOOKUP($A756,'2003'!$C$3:$Q$214,14,FALSE),0)</f>
        <v>0</v>
      </c>
      <c r="DL756" s="1740">
        <f>IFERROR(VLOOKUP($A756,'2003'!$C$3:$Q$214,15,FALSE),0)</f>
        <v>0</v>
      </c>
      <c r="DM756" s="1700">
        <f>IFERROR(VLOOKUP($A756,'2002'!$D$3:$R$214,12,FALSE),0)</f>
        <v>0</v>
      </c>
      <c r="DN756" s="1691">
        <f>IFERROR(VLOOKUP($A756,'2002'!$D$3:$R$214,13,FALSE),0)</f>
        <v>0</v>
      </c>
      <c r="DO756" s="1691">
        <f>IFERROR(VLOOKUP($A756,'2002'!$D$3:$R$214,14,FALSE),0)</f>
        <v>0</v>
      </c>
      <c r="DP756" s="1788">
        <f>IFERROR(VLOOKUP($A756,'2002'!$D$3:$R$214,15,FALSE),0)</f>
        <v>0</v>
      </c>
      <c r="DQ756" s="1700">
        <f>IFERROR(VLOOKUP($A756,'Pre 2002'!$C$3:$CK$382,84,FALSE),0)</f>
        <v>11</v>
      </c>
      <c r="DR756" s="1695">
        <f>IFERROR(VLOOKUP($A756,'Pre 2002'!$C$3:$CK$382,85,FALSE),0)</f>
        <v>4</v>
      </c>
      <c r="DS756" s="1695">
        <f>IFERROR(VLOOKUP($A756,'Pre 2002'!$C$3:$CK$382,86,FALSE),0)</f>
        <v>0</v>
      </c>
      <c r="DT756" s="1790">
        <f>IFERROR(VLOOKUP($A756,'Pre 2002'!$C$3:$CK$382,87,FALSE),0)</f>
        <v>0.36363636363636365</v>
      </c>
      <c r="DU756" s="1741">
        <f>IFERROR(VLOOKUP(A756,'Pre 2002'!$C$3:$CG$382,83,FALSE),0)</f>
        <v>1</v>
      </c>
    </row>
    <row r="757" spans="1:125">
      <c r="A757" s="1721" t="s">
        <v>1833</v>
      </c>
      <c r="B757" s="1562">
        <f t="shared" si="279"/>
        <v>36</v>
      </c>
      <c r="C757" s="1562">
        <f t="shared" si="280"/>
        <v>13</v>
      </c>
      <c r="D757" s="1562">
        <f t="shared" si="281"/>
        <v>0</v>
      </c>
      <c r="E757" s="1563">
        <f t="shared" si="282"/>
        <v>0.3611111111111111</v>
      </c>
      <c r="F757" s="1786">
        <f t="shared" si="283"/>
        <v>1</v>
      </c>
      <c r="G757" s="1595" t="s">
        <v>2159</v>
      </c>
      <c r="H757" s="1752">
        <f t="shared" si="290"/>
        <v>1</v>
      </c>
      <c r="I757" s="1751">
        <f t="shared" si="291"/>
        <v>36</v>
      </c>
      <c r="J757" s="1751">
        <f t="shared" si="292"/>
        <v>13</v>
      </c>
      <c r="K757" s="1751">
        <f t="shared" si="293"/>
        <v>0</v>
      </c>
      <c r="L757" s="1818">
        <f t="shared" si="294"/>
        <v>0.3611111111111111</v>
      </c>
      <c r="O757" s="1700">
        <f>IFERROR(VLOOKUP($A757,'2022'!$B$2:$K$174,3,FALSE),0)</f>
        <v>0</v>
      </c>
      <c r="P757" s="1858">
        <f>IFERROR(VLOOKUP($A757,'2022'!$B$2:$K$174,4,FALSE),0)</f>
        <v>0</v>
      </c>
      <c r="Q757" s="1858">
        <f>IFERROR(VLOOKUP($A757,'2022'!$B$2:$K$174,5,FALSE),0)</f>
        <v>0</v>
      </c>
      <c r="R757" s="1858">
        <f>IFERROR(VLOOKUP($A757,'2022'!$B$2:$K$174,8,FALSE),0)</f>
        <v>0</v>
      </c>
      <c r="S757" s="1740">
        <f>IFERROR(VLOOKUP($A757,'2022'!$B$2:$K$174,10,FALSE),0)</f>
        <v>0</v>
      </c>
      <c r="T757" s="1700">
        <f>IFERROR(VLOOKUP($A757,'2021'!$B$2:$K$174,3,FALSE),0)</f>
        <v>0</v>
      </c>
      <c r="U757" s="1843">
        <f>IFERROR(VLOOKUP($A757,'2021'!$B$2:$K$174,4,FALSE),0)</f>
        <v>0</v>
      </c>
      <c r="V757" s="1843">
        <f>IFERROR(VLOOKUP($A757,'2021'!$B$2:$K$174,5,FALSE),0)</f>
        <v>0</v>
      </c>
      <c r="W757" s="1843">
        <f>IFERROR(VLOOKUP($A757,'2021'!$B$2:$K$174,8,FALSE),0)</f>
        <v>0</v>
      </c>
      <c r="X757" s="1740">
        <f>IFERROR(VLOOKUP($A757,'2021'!$B$2:$K$174,10,FALSE),0)</f>
        <v>0</v>
      </c>
      <c r="Y757" s="1700">
        <f>IFERROR(VLOOKUP($A757,'2020'!$B$2:$K$170,3,FALSE),0)</f>
        <v>0</v>
      </c>
      <c r="Z757" s="1829">
        <f>IFERROR(VLOOKUP($A757,'2020'!$B$2:$K$170,4,FALSE),0)</f>
        <v>0</v>
      </c>
      <c r="AA757" s="1829">
        <f>IFERROR(VLOOKUP($A757,'2020'!$B$2:$K$170,5,FALSE),0)</f>
        <v>0</v>
      </c>
      <c r="AB757" s="1829">
        <f>IFERROR(VLOOKUP($A757,'2020'!$B$2:$K$170,8,FALSE),0)</f>
        <v>0</v>
      </c>
      <c r="AC757" s="1740">
        <f>IFERROR(VLOOKUP($A757,'2020'!$B$2:$K$170,10,FALSE),0)</f>
        <v>0</v>
      </c>
      <c r="AD757" s="1700">
        <f>IFERROR(VLOOKUP($A757,'2019'!$B$2:$K$170,3,FALSE),0)</f>
        <v>0</v>
      </c>
      <c r="AE757" s="1823">
        <f>IFERROR(VLOOKUP($A757,'2019'!$B$2:$K$170,4,FALSE),0)</f>
        <v>0</v>
      </c>
      <c r="AF757" s="1823">
        <f>IFERROR(VLOOKUP($A757,'2019'!$B$2:$K$170,5,FALSE),0)</f>
        <v>0</v>
      </c>
      <c r="AG757" s="1823">
        <f>IFERROR(VLOOKUP($A757,'2019'!$B$2:$K$170,8,FALSE),0)</f>
        <v>0</v>
      </c>
      <c r="AH757" s="1740">
        <f>IFERROR(VLOOKUP($A757,'2019'!$B$2:$K$170,10,FALSE),0)</f>
        <v>0</v>
      </c>
      <c r="AI757" s="1700">
        <f>IFERROR(VLOOKUP($A757,'2018'!$B$2:$K$170,3,FALSE),0)</f>
        <v>0</v>
      </c>
      <c r="AJ757" s="1821">
        <f>IFERROR(VLOOKUP($A757,'2018'!$B$2:$K$170,4,FALSE),0)</f>
        <v>0</v>
      </c>
      <c r="AK757" s="1821">
        <f>IFERROR(VLOOKUP($A757,'2018'!$B$2:$K$170,5,FALSE),0)</f>
        <v>0</v>
      </c>
      <c r="AL757" s="1821">
        <f>IFERROR(VLOOKUP($A757,'2018'!$B$2:$K$170,8,FALSE),0)</f>
        <v>0</v>
      </c>
      <c r="AM757" s="1740">
        <f>IFERROR(VLOOKUP($A757,'2018'!$B$2:$K$170,10,FALSE),0)</f>
        <v>0</v>
      </c>
      <c r="AN757" s="1700">
        <f>IFERROR(VLOOKUP($A757,'2017'!$B$2:$J$163,2,FALSE),0)</f>
        <v>0</v>
      </c>
      <c r="AO757" s="1815">
        <f>IFERROR(VLOOKUP($A757,'2017'!$B$2:$J$163,3,FALSE),0)</f>
        <v>0</v>
      </c>
      <c r="AP757" s="1815">
        <f>IFERROR(VLOOKUP($A757,'2017'!$B$2:$J$163,4,FALSE),0)</f>
        <v>0</v>
      </c>
      <c r="AQ757" s="1815">
        <f>IFERROR(VLOOKUP($A757,'2017'!$B$2:$J$163,7,FALSE),0)</f>
        <v>0</v>
      </c>
      <c r="AR757" s="1740">
        <f>IFERROR(VLOOKUP($A757,'2017'!$B$2:$J$163,9,FALSE),0)</f>
        <v>0</v>
      </c>
      <c r="AS757" s="1700">
        <f>IFERROR(VLOOKUP($A757,'2016'!$B$2:$K$165,3,FALSE),0)</f>
        <v>0</v>
      </c>
      <c r="AT757" s="1796">
        <f>IFERROR(VLOOKUP($A757,'2016'!$B$2:$K$165,4,FALSE),0)</f>
        <v>0</v>
      </c>
      <c r="AU757" s="1796">
        <f>IFERROR(VLOOKUP($A757,'2016'!$B$2:$K$165,5,FALSE),0)</f>
        <v>0</v>
      </c>
      <c r="AV757" s="1796">
        <f>IFERROR(VLOOKUP($A757,'2016'!$B$2:$K$165,8,FALSE),0)</f>
        <v>0</v>
      </c>
      <c r="AW757" s="1740">
        <f>IFERROR(VLOOKUP($A757,'2016'!$B$2:$K$165,10,FALSE),0)</f>
        <v>0</v>
      </c>
      <c r="AX757" s="1700">
        <f>IFERROR(VLOOKUP($A757,'2015'!$B$2:$K$165,3,FALSE),0)</f>
        <v>0</v>
      </c>
      <c r="AY757" s="1695">
        <f>IFERROR(VLOOKUP($A757,'2015'!$B$2:$K$165,4,FALSE),0)</f>
        <v>0</v>
      </c>
      <c r="AZ757" s="1695">
        <f>IFERROR(VLOOKUP($A757,'2015'!$B$2:$K$165,5,FALSE),0)</f>
        <v>0</v>
      </c>
      <c r="BA757" s="1695">
        <f>IFERROR(VLOOKUP($A757,'2015'!$B$2:$K$165,8,FALSE),0)</f>
        <v>0</v>
      </c>
      <c r="BB757" s="1740">
        <f>IFERROR(VLOOKUP($A757,'2015'!$B$2:$K$165,10,FALSE),0)</f>
        <v>0</v>
      </c>
      <c r="BC757" s="1700">
        <f>IFERROR(VLOOKUP($A757,'2014'!$B$2:$K$157,3,FALSE),0)</f>
        <v>0</v>
      </c>
      <c r="BD757" s="1691">
        <f>IFERROR(VLOOKUP($A757,'2014'!$B$2:$K$157,4,FALSE),0)</f>
        <v>0</v>
      </c>
      <c r="BE757" s="1691">
        <f>IFERROR(VLOOKUP($A757,'2014'!$B$2:$K$157,5,FALSE),0)</f>
        <v>0</v>
      </c>
      <c r="BF757" s="1691">
        <f>IFERROR(VLOOKUP($A757,'2014'!$B$2:$K$157,8,FALSE),0)</f>
        <v>0</v>
      </c>
      <c r="BG757" s="1740">
        <f>IFERROR(VLOOKUP($A757,'2014'!$B$2:$K$157,10,FALSE),0)</f>
        <v>0</v>
      </c>
      <c r="BH757" s="1700">
        <f>IFERROR(VLOOKUP($A757,'2013'!$D$4:$I$249,2,FALSE),0)</f>
        <v>0</v>
      </c>
      <c r="BI757" s="1691">
        <f>IFERROR(VLOOKUP($A757,'2013'!$D$4:$I$249,3,FALSE),0)</f>
        <v>0</v>
      </c>
      <c r="BJ757" s="1691">
        <f>IFERROR(VLOOKUP($A757,'2013'!$D$4:$I$249,4,FALSE),0)</f>
        <v>0</v>
      </c>
      <c r="BK757" s="1691">
        <f>IFERROR(VLOOKUP($A757,'2013'!$D$4:$I$249,5,FALSE),0)</f>
        <v>0</v>
      </c>
      <c r="BL757" s="1740">
        <f>IFERROR(VLOOKUP($A757,'2013'!$D$4:$I$249,6,FALSE),0)</f>
        <v>0</v>
      </c>
      <c r="BM757" s="1737">
        <f>IFERROR(VLOOKUP($A757,'2012'!$D$3:$O$172,2,FALSE),0)</f>
        <v>0</v>
      </c>
      <c r="BN757" s="1691">
        <f>IFERROR(VLOOKUP($A757,'2012'!$D$3:$O$172,3,FALSE),0)</f>
        <v>0</v>
      </c>
      <c r="BO757" s="1743">
        <f>IFERROR(VLOOKUP($A757,'2012'!$D$3:$O$172,4,FALSE),0)</f>
        <v>0</v>
      </c>
      <c r="BP757" s="1700">
        <f>IFERROR(VLOOKUP($A757,'2012'!$D$3:$O$172,5,FALSE),0)</f>
        <v>0</v>
      </c>
      <c r="BQ757" s="1691">
        <f>IFERROR(VLOOKUP($A757,'2012'!$D$3:$O$172,6,FALSE),0)</f>
        <v>0</v>
      </c>
      <c r="BR757" s="1691">
        <f>IFERROR(VLOOKUP($A757,'2012'!$D$3:$O$172,7,FALSE),0)</f>
        <v>0</v>
      </c>
      <c r="BS757" s="1691">
        <f>IFERROR(VLOOKUP($A757,'2012'!$D$3:$O$172,8,FALSE),0)</f>
        <v>0</v>
      </c>
      <c r="BT757" s="1740">
        <f>IFERROR(VLOOKUP($A757,'2012'!$D$3:$O$172,9,FALSE),0)</f>
        <v>0</v>
      </c>
      <c r="BX757" s="1700">
        <f>IFERROR(VLOOKUP($A757,'2011'!$D$4:$I$251,2,FALSE),0)</f>
        <v>0</v>
      </c>
      <c r="BY757" s="1691">
        <f>IFERROR(VLOOKUP($A757,'2011'!$D$4:$I$251,3,FALSE),0)</f>
        <v>0</v>
      </c>
      <c r="BZ757" s="1691">
        <f>IFERROR(VLOOKUP($A757,'2011'!$D$4:$I$251,4,FALSE),0)</f>
        <v>0</v>
      </c>
      <c r="CA757" s="1691">
        <f>IFERROR(VLOOKUP($A757,'2011'!$D$4:$I$251,5,FALSE),0)</f>
        <v>0</v>
      </c>
      <c r="CB757" s="1740">
        <f>IFERROR(VLOOKUP($A757,'2011'!$D$4:$I$251,6,FALSE),0)</f>
        <v>0</v>
      </c>
      <c r="CC757" s="1700">
        <f>IFERROR(VLOOKUP($A757,'2010'!$C$3:$H$234,2,FALSE),0)</f>
        <v>0</v>
      </c>
      <c r="CD757" s="1691">
        <f>IFERROR(VLOOKUP($A757,'2010'!$C$3:$H$234,3,FALSE),0)</f>
        <v>0</v>
      </c>
      <c r="CE757" s="1691">
        <f>IFERROR(VLOOKUP($A757,'2010'!$C$3:$H$234,4,FALSE),0)</f>
        <v>0</v>
      </c>
      <c r="CF757" s="1691">
        <f>IFERROR(VLOOKUP($A757,'2010'!$C$3:$H$234,5,FALSE),0)</f>
        <v>0</v>
      </c>
      <c r="CG757" s="1740">
        <f>IFERROR(VLOOKUP($A757,'2010'!$C$3:$H$234,6,FALSE),0)</f>
        <v>0</v>
      </c>
      <c r="CH757" s="1700">
        <f>IFERROR(VLOOKUP($A757,'2009'!$C$3:$H$242,2,FALSE),0)</f>
        <v>0</v>
      </c>
      <c r="CI757" s="1691">
        <f>IFERROR(VLOOKUP($A757,'2009'!$C$3:$H$242,3,FALSE),0)</f>
        <v>0</v>
      </c>
      <c r="CJ757" s="1691">
        <f>IFERROR(VLOOKUP($A757,'2009'!$C$3:$H$242,4,FALSE),0)</f>
        <v>0</v>
      </c>
      <c r="CK757" s="1691">
        <f>IFERROR(VLOOKUP($A757,'2009'!$C$3:$H$242,5,FALSE),0)</f>
        <v>0</v>
      </c>
      <c r="CL757" s="1740">
        <f>IFERROR(VLOOKUP($A757,'2009'!$C$3:$H$242,6,FALSE),0)</f>
        <v>0</v>
      </c>
      <c r="CM757" s="1700">
        <f>IFERROR(VLOOKUP($A757,'2008'!$C$3:$H$229,2,FALSE),0)</f>
        <v>0</v>
      </c>
      <c r="CN757" s="1691">
        <f>IFERROR(VLOOKUP($A757,'2008'!$C$3:$H$229,3,FALSE),0)</f>
        <v>0</v>
      </c>
      <c r="CO757" s="1691">
        <f>IFERROR(VLOOKUP($A757,'2008'!$C$3:$H$229,4,FALSE),0)</f>
        <v>0</v>
      </c>
      <c r="CP757" s="1691">
        <f>IFERROR(VLOOKUP($A757,'2008'!$C$3:$H$229,5,FALSE),0)</f>
        <v>0</v>
      </c>
      <c r="CQ757" s="1740">
        <f>IFERROR(VLOOKUP($A757,'2008'!$C$3:$H$229,6,FALSE),0)</f>
        <v>0</v>
      </c>
      <c r="CR757" s="1700">
        <f>IFERROR(VLOOKUP($A757,'2007'!$C$3:$M$238,7,FALSE),0)</f>
        <v>0</v>
      </c>
      <c r="CS757" s="1691">
        <f>IFERROR(VLOOKUP($A757,'2007'!$C$3:$M$238,8,FALSE),0)</f>
        <v>0</v>
      </c>
      <c r="CT757" s="1691">
        <f>IFERROR(VLOOKUP($A757,'2007'!$C$3:$M$238,9,FALSE),0)</f>
        <v>0</v>
      </c>
      <c r="CU757" s="1691">
        <f>IFERROR(VLOOKUP($A757,'2007'!$C$3:$M$238,10,FALSE),0)</f>
        <v>0</v>
      </c>
      <c r="CV757" s="1740">
        <f>IFERROR(VLOOKUP($A757,'2007'!$C$3:$M$238,11,FALSE),0)</f>
        <v>0</v>
      </c>
      <c r="CW757" s="1700">
        <f>IFERROR(VLOOKUP($A757,'2006'!$A$2:$F$200,2,FALSE),0)</f>
        <v>0</v>
      </c>
      <c r="CX757" s="1691">
        <f>IFERROR(VLOOKUP($A757,'2006'!$A$2:$F$200,4,FALSE),0)</f>
        <v>0</v>
      </c>
      <c r="CY757" s="1691">
        <f>IFERROR(VLOOKUP($A757,'2006'!$A$2:$F$200,5,FALSE),0)</f>
        <v>0</v>
      </c>
      <c r="CZ757" s="1740">
        <f>IFERROR(VLOOKUP($A757,'2006'!$A$2:$F$200,6,FALSE),0)</f>
        <v>0</v>
      </c>
      <c r="DA757" s="1700">
        <f>IFERROR(VLOOKUP($A757,'2005'!$C$3:$M$205,8,FALSE),0)</f>
        <v>36</v>
      </c>
      <c r="DB757" s="1691">
        <f>IFERROR(VLOOKUP($A757,'2005'!$C$3:$M$205,9,FALSE),0)</f>
        <v>13</v>
      </c>
      <c r="DC757" s="1691">
        <f>IFERROR(VLOOKUP($A757,'2005'!$C$3:$M$205,10,FALSE),0)</f>
        <v>0</v>
      </c>
      <c r="DD757" s="1740">
        <f>IFERROR(VLOOKUP($A757,'2005'!$C$3:$M$205,11,FALSE),0)</f>
        <v>0.3611111111111111</v>
      </c>
      <c r="DE757" s="1700">
        <f>IFERROR(VLOOKUP($A757,'2004'!$C$3:$M$213,8,FALSE),0)</f>
        <v>0</v>
      </c>
      <c r="DF757" s="1691">
        <f>IFERROR(VLOOKUP($A757,'2004'!$C$3:$M$213,9,FALSE),0)</f>
        <v>0</v>
      </c>
      <c r="DG757" s="1691">
        <f>IFERROR(VLOOKUP($A757,'2004'!$C$3:$M$213,10,FALSE),0)</f>
        <v>0</v>
      </c>
      <c r="DH757" s="1740">
        <f>IFERROR(VLOOKUP($A757,'2004'!$C$3:$M$213,11,FALSE),0)</f>
        <v>0</v>
      </c>
      <c r="DI757" s="1700">
        <f>IFERROR(VLOOKUP($A757,'2003'!$C$3:$Q$214,12,FALSE),0)</f>
        <v>0</v>
      </c>
      <c r="DJ757" s="1691">
        <f>IFERROR(VLOOKUP($A757,'2003'!$C$3:$Q$214,13,FALSE),0)</f>
        <v>0</v>
      </c>
      <c r="DK757" s="1691">
        <f>IFERROR(VLOOKUP($A757,'2003'!$C$3:$Q$214,14,FALSE),0)</f>
        <v>0</v>
      </c>
      <c r="DL757" s="1740">
        <f>IFERROR(VLOOKUP($A757,'2003'!$C$3:$Q$214,15,FALSE),0)</f>
        <v>0</v>
      </c>
      <c r="DM757" s="1700">
        <f>IFERROR(VLOOKUP($A757,'2002'!$D$3:$R$214,12,FALSE),0)</f>
        <v>0</v>
      </c>
      <c r="DN757" s="1691">
        <f>IFERROR(VLOOKUP($A757,'2002'!$D$3:$R$214,13,FALSE),0)</f>
        <v>0</v>
      </c>
      <c r="DO757" s="1691">
        <f>IFERROR(VLOOKUP($A757,'2002'!$D$3:$R$214,14,FALSE),0)</f>
        <v>0</v>
      </c>
      <c r="DP757" s="1788">
        <f>IFERROR(VLOOKUP($A757,'2002'!$D$3:$R$214,15,FALSE),0)</f>
        <v>0</v>
      </c>
      <c r="DQ757" s="1700">
        <f>IFERROR(VLOOKUP($A757,'Pre 2002'!$C$3:$CK$382,84,FALSE),0)</f>
        <v>0</v>
      </c>
      <c r="DR757" s="1695">
        <f>IFERROR(VLOOKUP($A757,'Pre 2002'!$C$3:$CK$382,85,FALSE),0)</f>
        <v>0</v>
      </c>
      <c r="DS757" s="1695">
        <f>IFERROR(VLOOKUP($A757,'Pre 2002'!$C$3:$CK$382,86,FALSE),0)</f>
        <v>0</v>
      </c>
      <c r="DT757" s="1790">
        <f>IFERROR(VLOOKUP($A757,'Pre 2002'!$C$3:$CK$382,87,FALSE),0)</f>
        <v>0</v>
      </c>
      <c r="DU757" s="1741">
        <f>IFERROR(VLOOKUP(A757,'Pre 2002'!$C$3:$CG$382,83,FALSE),0)</f>
        <v>0</v>
      </c>
    </row>
    <row r="758" spans="1:125">
      <c r="A758" s="1721" t="s">
        <v>1887</v>
      </c>
      <c r="B758" s="1562">
        <f t="shared" si="279"/>
        <v>53</v>
      </c>
      <c r="C758" s="1562">
        <f t="shared" si="280"/>
        <v>19</v>
      </c>
      <c r="D758" s="1562">
        <f t="shared" si="281"/>
        <v>0</v>
      </c>
      <c r="E758" s="1563">
        <f t="shared" si="282"/>
        <v>0.35849056603773582</v>
      </c>
      <c r="F758" s="1786">
        <f t="shared" si="283"/>
        <v>2</v>
      </c>
      <c r="G758" s="1595" t="s">
        <v>2159</v>
      </c>
      <c r="H758" s="1752">
        <f t="shared" si="290"/>
        <v>2</v>
      </c>
      <c r="I758" s="1751">
        <f t="shared" si="291"/>
        <v>53</v>
      </c>
      <c r="J758" s="1751">
        <f t="shared" si="292"/>
        <v>19</v>
      </c>
      <c r="K758" s="1751">
        <f t="shared" si="293"/>
        <v>0</v>
      </c>
      <c r="L758" s="1818">
        <f t="shared" si="294"/>
        <v>0.35849056603773582</v>
      </c>
      <c r="O758" s="1700">
        <f>IFERROR(VLOOKUP($A758,'2022'!$B$2:$K$174,3,FALSE),0)</f>
        <v>0</v>
      </c>
      <c r="P758" s="1858">
        <f>IFERROR(VLOOKUP($A758,'2022'!$B$2:$K$174,4,FALSE),0)</f>
        <v>0</v>
      </c>
      <c r="Q758" s="1858">
        <f>IFERROR(VLOOKUP($A758,'2022'!$B$2:$K$174,5,FALSE),0)</f>
        <v>0</v>
      </c>
      <c r="R758" s="1858">
        <f>IFERROR(VLOOKUP($A758,'2022'!$B$2:$K$174,8,FALSE),0)</f>
        <v>0</v>
      </c>
      <c r="S758" s="1740">
        <f>IFERROR(VLOOKUP($A758,'2022'!$B$2:$K$174,10,FALSE),0)</f>
        <v>0</v>
      </c>
      <c r="T758" s="1700">
        <f>IFERROR(VLOOKUP($A758,'2021'!$B$2:$K$174,3,FALSE),0)</f>
        <v>0</v>
      </c>
      <c r="U758" s="1843">
        <f>IFERROR(VLOOKUP($A758,'2021'!$B$2:$K$174,4,FALSE),0)</f>
        <v>0</v>
      </c>
      <c r="V758" s="1843">
        <f>IFERROR(VLOOKUP($A758,'2021'!$B$2:$K$174,5,FALSE),0)</f>
        <v>0</v>
      </c>
      <c r="W758" s="1843">
        <f>IFERROR(VLOOKUP($A758,'2021'!$B$2:$K$174,8,FALSE),0)</f>
        <v>0</v>
      </c>
      <c r="X758" s="1740">
        <f>IFERROR(VLOOKUP($A758,'2021'!$B$2:$K$174,10,FALSE),0)</f>
        <v>0</v>
      </c>
      <c r="Y758" s="1700">
        <f>IFERROR(VLOOKUP($A758,'2020'!$B$2:$K$170,3,FALSE),0)</f>
        <v>0</v>
      </c>
      <c r="Z758" s="1829">
        <f>IFERROR(VLOOKUP($A758,'2020'!$B$2:$K$170,4,FALSE),0)</f>
        <v>0</v>
      </c>
      <c r="AA758" s="1829">
        <f>IFERROR(VLOOKUP($A758,'2020'!$B$2:$K$170,5,FALSE),0)</f>
        <v>0</v>
      </c>
      <c r="AB758" s="1829">
        <f>IFERROR(VLOOKUP($A758,'2020'!$B$2:$K$170,8,FALSE),0)</f>
        <v>0</v>
      </c>
      <c r="AC758" s="1740">
        <f>IFERROR(VLOOKUP($A758,'2020'!$B$2:$K$170,10,FALSE),0)</f>
        <v>0</v>
      </c>
      <c r="AD758" s="1700">
        <f>IFERROR(VLOOKUP($A758,'2019'!$B$2:$K$170,3,FALSE),0)</f>
        <v>0</v>
      </c>
      <c r="AE758" s="1823">
        <f>IFERROR(VLOOKUP($A758,'2019'!$B$2:$K$170,4,FALSE),0)</f>
        <v>0</v>
      </c>
      <c r="AF758" s="1823">
        <f>IFERROR(VLOOKUP($A758,'2019'!$B$2:$K$170,5,FALSE),0)</f>
        <v>0</v>
      </c>
      <c r="AG758" s="1823">
        <f>IFERROR(VLOOKUP($A758,'2019'!$B$2:$K$170,8,FALSE),0)</f>
        <v>0</v>
      </c>
      <c r="AH758" s="1740">
        <f>IFERROR(VLOOKUP($A758,'2019'!$B$2:$K$170,10,FALSE),0)</f>
        <v>0</v>
      </c>
      <c r="AI758" s="1700">
        <f>IFERROR(VLOOKUP($A758,'2018'!$B$2:$K$170,3,FALSE),0)</f>
        <v>0</v>
      </c>
      <c r="AJ758" s="1821">
        <f>IFERROR(VLOOKUP($A758,'2018'!$B$2:$K$170,4,FALSE),0)</f>
        <v>0</v>
      </c>
      <c r="AK758" s="1821">
        <f>IFERROR(VLOOKUP($A758,'2018'!$B$2:$K$170,5,FALSE),0)</f>
        <v>0</v>
      </c>
      <c r="AL758" s="1821">
        <f>IFERROR(VLOOKUP($A758,'2018'!$B$2:$K$170,8,FALSE),0)</f>
        <v>0</v>
      </c>
      <c r="AM758" s="1740">
        <f>IFERROR(VLOOKUP($A758,'2018'!$B$2:$K$170,10,FALSE),0)</f>
        <v>0</v>
      </c>
      <c r="AN758" s="1700">
        <f>IFERROR(VLOOKUP($A758,'2017'!$B$2:$J$163,2,FALSE),0)</f>
        <v>0</v>
      </c>
      <c r="AO758" s="1815">
        <f>IFERROR(VLOOKUP($A758,'2017'!$B$2:$J$163,3,FALSE),0)</f>
        <v>0</v>
      </c>
      <c r="AP758" s="1815">
        <f>IFERROR(VLOOKUP($A758,'2017'!$B$2:$J$163,4,FALSE),0)</f>
        <v>0</v>
      </c>
      <c r="AQ758" s="1815">
        <f>IFERROR(VLOOKUP($A758,'2017'!$B$2:$J$163,7,FALSE),0)</f>
        <v>0</v>
      </c>
      <c r="AR758" s="1740">
        <f>IFERROR(VLOOKUP($A758,'2017'!$B$2:$J$163,9,FALSE),0)</f>
        <v>0</v>
      </c>
      <c r="AS758" s="1700">
        <f>IFERROR(VLOOKUP($A758,'2016'!$B$2:$K$165,3,FALSE),0)</f>
        <v>0</v>
      </c>
      <c r="AT758" s="1796">
        <f>IFERROR(VLOOKUP($A758,'2016'!$B$2:$K$165,4,FALSE),0)</f>
        <v>0</v>
      </c>
      <c r="AU758" s="1796">
        <f>IFERROR(VLOOKUP($A758,'2016'!$B$2:$K$165,5,FALSE),0)</f>
        <v>0</v>
      </c>
      <c r="AV758" s="1796">
        <f>IFERROR(VLOOKUP($A758,'2016'!$B$2:$K$165,8,FALSE),0)</f>
        <v>0</v>
      </c>
      <c r="AW758" s="1740">
        <f>IFERROR(VLOOKUP($A758,'2016'!$B$2:$K$165,10,FALSE),0)</f>
        <v>0</v>
      </c>
      <c r="AX758" s="1700">
        <f>IFERROR(VLOOKUP($A758,'2015'!$B$2:$K$165,3,FALSE),0)</f>
        <v>0</v>
      </c>
      <c r="AY758" s="1695">
        <f>IFERROR(VLOOKUP($A758,'2015'!$B$2:$K$165,4,FALSE),0)</f>
        <v>0</v>
      </c>
      <c r="AZ758" s="1695">
        <f>IFERROR(VLOOKUP($A758,'2015'!$B$2:$K$165,5,FALSE),0)</f>
        <v>0</v>
      </c>
      <c r="BA758" s="1695">
        <f>IFERROR(VLOOKUP($A758,'2015'!$B$2:$K$165,8,FALSE),0)</f>
        <v>0</v>
      </c>
      <c r="BB758" s="1740">
        <f>IFERROR(VLOOKUP($A758,'2015'!$B$2:$K$165,10,FALSE),0)</f>
        <v>0</v>
      </c>
      <c r="BC758" s="1700">
        <f>IFERROR(VLOOKUP($A758,'2014'!$B$2:$K$157,3,FALSE),0)</f>
        <v>0</v>
      </c>
      <c r="BD758" s="1691">
        <f>IFERROR(VLOOKUP($A758,'2014'!$B$2:$K$157,4,FALSE),0)</f>
        <v>0</v>
      </c>
      <c r="BE758" s="1691">
        <f>IFERROR(VLOOKUP($A758,'2014'!$B$2:$K$157,5,FALSE),0)</f>
        <v>0</v>
      </c>
      <c r="BF758" s="1691">
        <f>IFERROR(VLOOKUP($A758,'2014'!$B$2:$K$157,8,FALSE),0)</f>
        <v>0</v>
      </c>
      <c r="BG758" s="1740">
        <f>IFERROR(VLOOKUP($A758,'2014'!$B$2:$K$157,10,FALSE),0)</f>
        <v>0</v>
      </c>
      <c r="BH758" s="1700">
        <f>IFERROR(VLOOKUP($A758,'2013'!$D$4:$I$249,2,FALSE),0)</f>
        <v>0</v>
      </c>
      <c r="BI758" s="1691">
        <f>IFERROR(VLOOKUP($A758,'2013'!$D$4:$I$249,3,FALSE),0)</f>
        <v>0</v>
      </c>
      <c r="BJ758" s="1691">
        <f>IFERROR(VLOOKUP($A758,'2013'!$D$4:$I$249,4,FALSE),0)</f>
        <v>0</v>
      </c>
      <c r="BK758" s="1691">
        <f>IFERROR(VLOOKUP($A758,'2013'!$D$4:$I$249,5,FALSE),0)</f>
        <v>0</v>
      </c>
      <c r="BL758" s="1740">
        <f>IFERROR(VLOOKUP($A758,'2013'!$D$4:$I$249,6,FALSE),0)</f>
        <v>0</v>
      </c>
      <c r="BM758" s="1737">
        <f>IFERROR(VLOOKUP($A758,'2012'!$D$3:$O$172,2,FALSE),0)</f>
        <v>0</v>
      </c>
      <c r="BN758" s="1691">
        <f>IFERROR(VLOOKUP($A758,'2012'!$D$3:$O$172,3,FALSE),0)</f>
        <v>0</v>
      </c>
      <c r="BO758" s="1743">
        <f>IFERROR(VLOOKUP($A758,'2012'!$D$3:$O$172,4,FALSE),0)</f>
        <v>0</v>
      </c>
      <c r="BP758" s="1700">
        <f>IFERROR(VLOOKUP($A758,'2012'!$D$3:$O$172,5,FALSE),0)</f>
        <v>0</v>
      </c>
      <c r="BQ758" s="1691">
        <f>IFERROR(VLOOKUP($A758,'2012'!$D$3:$O$172,6,FALSE),0)</f>
        <v>0</v>
      </c>
      <c r="BR758" s="1691">
        <f>IFERROR(VLOOKUP($A758,'2012'!$D$3:$O$172,7,FALSE),0)</f>
        <v>0</v>
      </c>
      <c r="BS758" s="1691">
        <f>IFERROR(VLOOKUP($A758,'2012'!$D$3:$O$172,8,FALSE),0)</f>
        <v>0</v>
      </c>
      <c r="BT758" s="1740">
        <f>IFERROR(VLOOKUP($A758,'2012'!$D$3:$O$172,9,FALSE),0)</f>
        <v>0</v>
      </c>
      <c r="BX758" s="1700">
        <f>IFERROR(VLOOKUP($A758,'2011'!$D$4:$I$251,2,FALSE),0)</f>
        <v>0</v>
      </c>
      <c r="BY758" s="1691">
        <f>IFERROR(VLOOKUP($A758,'2011'!$D$4:$I$251,3,FALSE),0)</f>
        <v>0</v>
      </c>
      <c r="BZ758" s="1691">
        <f>IFERROR(VLOOKUP($A758,'2011'!$D$4:$I$251,4,FALSE),0)</f>
        <v>0</v>
      </c>
      <c r="CA758" s="1691">
        <f>IFERROR(VLOOKUP($A758,'2011'!$D$4:$I$251,5,FALSE),0)</f>
        <v>0</v>
      </c>
      <c r="CB758" s="1740">
        <f>IFERROR(VLOOKUP($A758,'2011'!$D$4:$I$251,6,FALSE),0)</f>
        <v>0</v>
      </c>
      <c r="CC758" s="1700">
        <f>IFERROR(VLOOKUP($A758,'2010'!$C$3:$H$234,2,FALSE),0)</f>
        <v>0</v>
      </c>
      <c r="CD758" s="1691">
        <f>IFERROR(VLOOKUP($A758,'2010'!$C$3:$H$234,3,FALSE),0)</f>
        <v>0</v>
      </c>
      <c r="CE758" s="1691">
        <f>IFERROR(VLOOKUP($A758,'2010'!$C$3:$H$234,4,FALSE),0)</f>
        <v>0</v>
      </c>
      <c r="CF758" s="1691">
        <f>IFERROR(VLOOKUP($A758,'2010'!$C$3:$H$234,5,FALSE),0)</f>
        <v>0</v>
      </c>
      <c r="CG758" s="1740">
        <f>IFERROR(VLOOKUP($A758,'2010'!$C$3:$H$234,6,FALSE),0)</f>
        <v>0</v>
      </c>
      <c r="CH758" s="1700">
        <f>IFERROR(VLOOKUP($A758,'2009'!$C$3:$H$242,2,FALSE),0)</f>
        <v>0</v>
      </c>
      <c r="CI758" s="1691">
        <f>IFERROR(VLOOKUP($A758,'2009'!$C$3:$H$242,3,FALSE),0)</f>
        <v>0</v>
      </c>
      <c r="CJ758" s="1691">
        <f>IFERROR(VLOOKUP($A758,'2009'!$C$3:$H$242,4,FALSE),0)</f>
        <v>0</v>
      </c>
      <c r="CK758" s="1691">
        <f>IFERROR(VLOOKUP($A758,'2009'!$C$3:$H$242,5,FALSE),0)</f>
        <v>0</v>
      </c>
      <c r="CL758" s="1740">
        <f>IFERROR(VLOOKUP($A758,'2009'!$C$3:$H$242,6,FALSE),0)</f>
        <v>0</v>
      </c>
      <c r="CM758" s="1700">
        <f>IFERROR(VLOOKUP($A758,'2008'!$C$3:$H$229,2,FALSE),0)</f>
        <v>0</v>
      </c>
      <c r="CN758" s="1691">
        <f>IFERROR(VLOOKUP($A758,'2008'!$C$3:$H$229,3,FALSE),0)</f>
        <v>0</v>
      </c>
      <c r="CO758" s="1691">
        <f>IFERROR(VLOOKUP($A758,'2008'!$C$3:$H$229,4,FALSE),0)</f>
        <v>0</v>
      </c>
      <c r="CP758" s="1691">
        <f>IFERROR(VLOOKUP($A758,'2008'!$C$3:$H$229,5,FALSE),0)</f>
        <v>0</v>
      </c>
      <c r="CQ758" s="1740">
        <f>IFERROR(VLOOKUP($A758,'2008'!$C$3:$H$229,6,FALSE),0)</f>
        <v>0</v>
      </c>
      <c r="CR758" s="1700">
        <f>IFERROR(VLOOKUP($A758,'2007'!$C$3:$M$238,7,FALSE),0)</f>
        <v>0</v>
      </c>
      <c r="CS758" s="1691">
        <f>IFERROR(VLOOKUP($A758,'2007'!$C$3:$M$238,8,FALSE),0)</f>
        <v>0</v>
      </c>
      <c r="CT758" s="1691">
        <f>IFERROR(VLOOKUP($A758,'2007'!$C$3:$M$238,9,FALSE),0)</f>
        <v>0</v>
      </c>
      <c r="CU758" s="1691">
        <f>IFERROR(VLOOKUP($A758,'2007'!$C$3:$M$238,10,FALSE),0)</f>
        <v>0</v>
      </c>
      <c r="CV758" s="1740">
        <f>IFERROR(VLOOKUP($A758,'2007'!$C$3:$M$238,11,FALSE),0)</f>
        <v>0</v>
      </c>
      <c r="CW758" s="1700">
        <f>IFERROR(VLOOKUP($A758,'2006'!$A$2:$F$200,2,FALSE),0)</f>
        <v>0</v>
      </c>
      <c r="CX758" s="1691">
        <f>IFERROR(VLOOKUP($A758,'2006'!$A$2:$F$200,4,FALSE),0)</f>
        <v>0</v>
      </c>
      <c r="CY758" s="1691">
        <f>IFERROR(VLOOKUP($A758,'2006'!$A$2:$F$200,5,FALSE),0)</f>
        <v>0</v>
      </c>
      <c r="CZ758" s="1740">
        <f>IFERROR(VLOOKUP($A758,'2006'!$A$2:$F$200,6,FALSE),0)</f>
        <v>0</v>
      </c>
      <c r="DA758" s="1700">
        <f>IFERROR(VLOOKUP($A758,'2005'!$C$3:$M$205,8,FALSE),0)</f>
        <v>0</v>
      </c>
      <c r="DB758" s="1691">
        <f>IFERROR(VLOOKUP($A758,'2005'!$C$3:$M$205,9,FALSE),0)</f>
        <v>0</v>
      </c>
      <c r="DC758" s="1691">
        <f>IFERROR(VLOOKUP($A758,'2005'!$C$3:$M$205,10,FALSE),0)</f>
        <v>0</v>
      </c>
      <c r="DD758" s="1740">
        <f>IFERROR(VLOOKUP($A758,'2005'!$C$3:$M$205,11,FALSE),0)</f>
        <v>0</v>
      </c>
      <c r="DE758" s="1700">
        <f>IFERROR(VLOOKUP($A758,'2004'!$C$3:$M$213,8,FALSE),0)</f>
        <v>0</v>
      </c>
      <c r="DF758" s="1691">
        <f>IFERROR(VLOOKUP($A758,'2004'!$C$3:$M$213,9,FALSE),0)</f>
        <v>0</v>
      </c>
      <c r="DG758" s="1691">
        <f>IFERROR(VLOOKUP($A758,'2004'!$C$3:$M$213,10,FALSE),0)</f>
        <v>0</v>
      </c>
      <c r="DH758" s="1740">
        <f>IFERROR(VLOOKUP($A758,'2004'!$C$3:$M$213,11,FALSE),0)</f>
        <v>0</v>
      </c>
      <c r="DI758" s="1700">
        <f>IFERROR(VLOOKUP($A758,'2003'!$C$3:$Q$214,12,FALSE),0)</f>
        <v>0</v>
      </c>
      <c r="DJ758" s="1691">
        <f>IFERROR(VLOOKUP($A758,'2003'!$C$3:$Q$214,13,FALSE),0)</f>
        <v>0</v>
      </c>
      <c r="DK758" s="1691">
        <f>IFERROR(VLOOKUP($A758,'2003'!$C$3:$Q$214,14,FALSE),0)</f>
        <v>0</v>
      </c>
      <c r="DL758" s="1740">
        <f>IFERROR(VLOOKUP($A758,'2003'!$C$3:$Q$214,15,FALSE),0)</f>
        <v>0</v>
      </c>
      <c r="DM758" s="1700">
        <f>IFERROR(VLOOKUP($A758,'2002'!$D$3:$R$214,12,FALSE),0)</f>
        <v>0</v>
      </c>
      <c r="DN758" s="1691">
        <f>IFERROR(VLOOKUP($A758,'2002'!$D$3:$R$214,13,FALSE),0)</f>
        <v>0</v>
      </c>
      <c r="DO758" s="1691">
        <f>IFERROR(VLOOKUP($A758,'2002'!$D$3:$R$214,14,FALSE),0)</f>
        <v>0</v>
      </c>
      <c r="DP758" s="1788">
        <f>IFERROR(VLOOKUP($A758,'2002'!$D$3:$R$214,15,FALSE),0)</f>
        <v>0</v>
      </c>
      <c r="DQ758" s="1700">
        <f>IFERROR(VLOOKUP($A758,'Pre 2002'!$C$3:$CK$382,84,FALSE),0)</f>
        <v>53</v>
      </c>
      <c r="DR758" s="1695">
        <f>IFERROR(VLOOKUP($A758,'Pre 2002'!$C$3:$CK$382,85,FALSE),0)</f>
        <v>19</v>
      </c>
      <c r="DS758" s="1695">
        <f>IFERROR(VLOOKUP($A758,'Pre 2002'!$C$3:$CK$382,86,FALSE),0)</f>
        <v>0</v>
      </c>
      <c r="DT758" s="1790">
        <f>IFERROR(VLOOKUP($A758,'Pre 2002'!$C$3:$CK$382,87,FALSE),0)</f>
        <v>0.35849056603773582</v>
      </c>
      <c r="DU758" s="1741">
        <f>IFERROR(VLOOKUP(A758,'Pre 2002'!$C$3:$CG$382,83,FALSE),0)</f>
        <v>2</v>
      </c>
    </row>
    <row r="759" spans="1:125">
      <c r="A759" s="1442" t="s">
        <v>2149</v>
      </c>
      <c r="B759" s="1562">
        <f t="shared" si="279"/>
        <v>45</v>
      </c>
      <c r="C759" s="1562">
        <f t="shared" si="280"/>
        <v>16</v>
      </c>
      <c r="D759" s="1562">
        <f t="shared" si="281"/>
        <v>0</v>
      </c>
      <c r="E759" s="1563">
        <f t="shared" si="282"/>
        <v>0.35555555555555557</v>
      </c>
      <c r="F759" s="1786">
        <f t="shared" si="283"/>
        <v>1</v>
      </c>
      <c r="G759" s="1595">
        <v>2014</v>
      </c>
      <c r="H759" s="1752">
        <f t="shared" si="290"/>
        <v>1</v>
      </c>
      <c r="I759" s="1751">
        <f t="shared" si="291"/>
        <v>45</v>
      </c>
      <c r="J759" s="1751">
        <f t="shared" si="292"/>
        <v>16</v>
      </c>
      <c r="K759" s="1751">
        <f t="shared" si="293"/>
        <v>0</v>
      </c>
      <c r="L759" s="1818">
        <f t="shared" si="294"/>
        <v>0.35555555555555557</v>
      </c>
      <c r="O759" s="1700">
        <f>IFERROR(VLOOKUP($A759,'2022'!$B$2:$K$174,3,FALSE),0)</f>
        <v>0</v>
      </c>
      <c r="P759" s="1858">
        <f>IFERROR(VLOOKUP($A759,'2022'!$B$2:$K$174,4,FALSE),0)</f>
        <v>0</v>
      </c>
      <c r="Q759" s="1858">
        <f>IFERROR(VLOOKUP($A759,'2022'!$B$2:$K$174,5,FALSE),0)</f>
        <v>0</v>
      </c>
      <c r="R759" s="1858">
        <f>IFERROR(VLOOKUP($A759,'2022'!$B$2:$K$174,8,FALSE),0)</f>
        <v>0</v>
      </c>
      <c r="S759" s="1740">
        <f>IFERROR(VLOOKUP($A759,'2022'!$B$2:$K$174,10,FALSE),0)</f>
        <v>0</v>
      </c>
      <c r="T759" s="1700">
        <f>IFERROR(VLOOKUP($A759,'2021'!$B$2:$K$174,3,FALSE),0)</f>
        <v>0</v>
      </c>
      <c r="U759" s="1843">
        <f>IFERROR(VLOOKUP($A759,'2021'!$B$2:$K$174,4,FALSE),0)</f>
        <v>0</v>
      </c>
      <c r="V759" s="1843">
        <f>IFERROR(VLOOKUP($A759,'2021'!$B$2:$K$174,5,FALSE),0)</f>
        <v>0</v>
      </c>
      <c r="W759" s="1843">
        <f>IFERROR(VLOOKUP($A759,'2021'!$B$2:$K$174,8,FALSE),0)</f>
        <v>0</v>
      </c>
      <c r="X759" s="1740">
        <f>IFERROR(VLOOKUP($A759,'2021'!$B$2:$K$174,10,FALSE),0)</f>
        <v>0</v>
      </c>
      <c r="Y759" s="1700">
        <f>IFERROR(VLOOKUP($A759,'2020'!$B$2:$K$170,3,FALSE),0)</f>
        <v>0</v>
      </c>
      <c r="Z759" s="1829">
        <f>IFERROR(VLOOKUP($A759,'2020'!$B$2:$K$170,4,FALSE),0)</f>
        <v>0</v>
      </c>
      <c r="AA759" s="1829">
        <f>IFERROR(VLOOKUP($A759,'2020'!$B$2:$K$170,5,FALSE),0)</f>
        <v>0</v>
      </c>
      <c r="AB759" s="1829">
        <f>IFERROR(VLOOKUP($A759,'2020'!$B$2:$K$170,8,FALSE),0)</f>
        <v>0</v>
      </c>
      <c r="AC759" s="1740">
        <f>IFERROR(VLOOKUP($A759,'2020'!$B$2:$K$170,10,FALSE),0)</f>
        <v>0</v>
      </c>
      <c r="AD759" s="1700">
        <f>IFERROR(VLOOKUP($A759,'2019'!$B$2:$K$170,3,FALSE),0)</f>
        <v>0</v>
      </c>
      <c r="AE759" s="1823">
        <f>IFERROR(VLOOKUP($A759,'2019'!$B$2:$K$170,4,FALSE),0)</f>
        <v>0</v>
      </c>
      <c r="AF759" s="1823">
        <f>IFERROR(VLOOKUP($A759,'2019'!$B$2:$K$170,5,FALSE),0)</f>
        <v>0</v>
      </c>
      <c r="AG759" s="1823">
        <f>IFERROR(VLOOKUP($A759,'2019'!$B$2:$K$170,8,FALSE),0)</f>
        <v>0</v>
      </c>
      <c r="AH759" s="1740">
        <f>IFERROR(VLOOKUP($A759,'2019'!$B$2:$K$170,10,FALSE),0)</f>
        <v>0</v>
      </c>
      <c r="AI759" s="1700">
        <f>IFERROR(VLOOKUP($A759,'2018'!$B$2:$K$170,3,FALSE),0)</f>
        <v>0</v>
      </c>
      <c r="AJ759" s="1821">
        <f>IFERROR(VLOOKUP($A759,'2018'!$B$2:$K$170,4,FALSE),0)</f>
        <v>0</v>
      </c>
      <c r="AK759" s="1821">
        <f>IFERROR(VLOOKUP($A759,'2018'!$B$2:$K$170,5,FALSE),0)</f>
        <v>0</v>
      </c>
      <c r="AL759" s="1821">
        <f>IFERROR(VLOOKUP($A759,'2018'!$B$2:$K$170,8,FALSE),0)</f>
        <v>0</v>
      </c>
      <c r="AM759" s="1740">
        <f>IFERROR(VLOOKUP($A759,'2018'!$B$2:$K$170,10,FALSE),0)</f>
        <v>0</v>
      </c>
      <c r="AN759" s="1700">
        <f>IFERROR(VLOOKUP($A759,'2017'!$B$2:$J$163,2,FALSE),0)</f>
        <v>0</v>
      </c>
      <c r="AO759" s="1815">
        <f>IFERROR(VLOOKUP($A759,'2017'!$B$2:$J$163,3,FALSE),0)</f>
        <v>0</v>
      </c>
      <c r="AP759" s="1815">
        <f>IFERROR(VLOOKUP($A759,'2017'!$B$2:$J$163,4,FALSE),0)</f>
        <v>0</v>
      </c>
      <c r="AQ759" s="1815">
        <f>IFERROR(VLOOKUP($A759,'2017'!$B$2:$J$163,7,FALSE),0)</f>
        <v>0</v>
      </c>
      <c r="AR759" s="1740">
        <f>IFERROR(VLOOKUP($A759,'2017'!$B$2:$J$163,9,FALSE),0)</f>
        <v>0</v>
      </c>
      <c r="AS759" s="1700">
        <f>IFERROR(VLOOKUP($A759,'2016'!$B$2:$K$165,3,FALSE),0)</f>
        <v>0</v>
      </c>
      <c r="AT759" s="1796">
        <f>IFERROR(VLOOKUP($A759,'2016'!$B$2:$K$165,4,FALSE),0)</f>
        <v>0</v>
      </c>
      <c r="AU759" s="1796">
        <f>IFERROR(VLOOKUP($A759,'2016'!$B$2:$K$165,5,FALSE),0)</f>
        <v>0</v>
      </c>
      <c r="AV759" s="1796">
        <f>IFERROR(VLOOKUP($A759,'2016'!$B$2:$K$165,8,FALSE),0)</f>
        <v>0</v>
      </c>
      <c r="AW759" s="1740">
        <f>IFERROR(VLOOKUP($A759,'2016'!$B$2:$K$165,10,FALSE),0)</f>
        <v>0</v>
      </c>
      <c r="AX759" s="1700">
        <f>IFERROR(VLOOKUP($A759,'2015'!$B$2:$K$165,3,FALSE),0)</f>
        <v>0</v>
      </c>
      <c r="AY759" s="1695">
        <f>IFERROR(VLOOKUP($A759,'2015'!$B$2:$K$165,4,FALSE),0)</f>
        <v>0</v>
      </c>
      <c r="AZ759" s="1695">
        <f>IFERROR(VLOOKUP($A759,'2015'!$B$2:$K$165,5,FALSE),0)</f>
        <v>0</v>
      </c>
      <c r="BA759" s="1695">
        <f>IFERROR(VLOOKUP($A759,'2015'!$B$2:$K$165,8,FALSE),0)</f>
        <v>0</v>
      </c>
      <c r="BB759" s="1740">
        <f>IFERROR(VLOOKUP($A759,'2015'!$B$2:$K$165,10,FALSE),0)</f>
        <v>0</v>
      </c>
      <c r="BC759" s="1700">
        <f>IFERROR(VLOOKUP($A759,'2014'!$B$2:$K$157,3,FALSE),0)</f>
        <v>45</v>
      </c>
      <c r="BD759" s="1691">
        <f>IFERROR(VLOOKUP($A759,'2014'!$B$2:$K$157,4,FALSE),0)</f>
        <v>12</v>
      </c>
      <c r="BE759" s="1691">
        <f>IFERROR(VLOOKUP($A759,'2014'!$B$2:$K$157,5,FALSE),0)</f>
        <v>16</v>
      </c>
      <c r="BF759" s="1691">
        <f>IFERROR(VLOOKUP($A759,'2014'!$B$2:$K$157,8,FALSE),0)</f>
        <v>0</v>
      </c>
      <c r="BG759" s="1740">
        <f>IFERROR(VLOOKUP($A759,'2014'!$B$2:$K$157,10,FALSE),0)</f>
        <v>0.35555555555555557</v>
      </c>
      <c r="BH759" s="1700">
        <f>IFERROR(VLOOKUP($A759,'2013'!$D$4:$I$249,2,FALSE),0)</f>
        <v>0</v>
      </c>
      <c r="BI759" s="1691">
        <f>IFERROR(VLOOKUP($A759,'2013'!$D$4:$I$249,3,FALSE),0)</f>
        <v>0</v>
      </c>
      <c r="BJ759" s="1691">
        <f>IFERROR(VLOOKUP($A759,'2013'!$D$4:$I$249,4,FALSE),0)</f>
        <v>0</v>
      </c>
      <c r="BK759" s="1691">
        <f>IFERROR(VLOOKUP($A759,'2013'!$D$4:$I$249,5,FALSE),0)</f>
        <v>0</v>
      </c>
      <c r="BL759" s="1740">
        <f>IFERROR(VLOOKUP($A759,'2013'!$D$4:$I$249,6,FALSE),0)</f>
        <v>0</v>
      </c>
      <c r="BM759" s="1737">
        <f>IFERROR(VLOOKUP($A759,'2012'!$D$3:$O$172,2,FALSE),0)</f>
        <v>0</v>
      </c>
      <c r="BN759" s="1691">
        <f>IFERROR(VLOOKUP($A759,'2012'!$D$3:$O$172,3,FALSE),0)</f>
        <v>0</v>
      </c>
      <c r="BO759" s="1743">
        <f>IFERROR(VLOOKUP($A759,'2012'!$D$3:$O$172,4,FALSE),0)</f>
        <v>0</v>
      </c>
      <c r="BP759" s="1700">
        <f>IFERROR(VLOOKUP($A759,'2012'!$D$3:$O$172,5,FALSE),0)</f>
        <v>0</v>
      </c>
      <c r="BQ759" s="1691">
        <f>IFERROR(VLOOKUP($A759,'2012'!$D$3:$O$172,6,FALSE),0)</f>
        <v>0</v>
      </c>
      <c r="BR759" s="1691">
        <f>IFERROR(VLOOKUP($A759,'2012'!$D$3:$O$172,7,FALSE),0)</f>
        <v>0</v>
      </c>
      <c r="BS759" s="1691">
        <f>IFERROR(VLOOKUP($A759,'2012'!$D$3:$O$172,8,FALSE),0)</f>
        <v>0</v>
      </c>
      <c r="BT759" s="1740">
        <f>IFERROR(VLOOKUP($A759,'2012'!$D$3:$O$172,9,FALSE),0)</f>
        <v>0</v>
      </c>
      <c r="BX759" s="1700">
        <f>IFERROR(VLOOKUP($A759,'2011'!$D$4:$I$251,2,FALSE),0)</f>
        <v>0</v>
      </c>
      <c r="BY759" s="1691">
        <f>IFERROR(VLOOKUP($A759,'2011'!$D$4:$I$251,3,FALSE),0)</f>
        <v>0</v>
      </c>
      <c r="BZ759" s="1691">
        <f>IFERROR(VLOOKUP($A759,'2011'!$D$4:$I$251,4,FALSE),0)</f>
        <v>0</v>
      </c>
      <c r="CA759" s="1691">
        <f>IFERROR(VLOOKUP($A759,'2011'!$D$4:$I$251,5,FALSE),0)</f>
        <v>0</v>
      </c>
      <c r="CB759" s="1740">
        <f>IFERROR(VLOOKUP($A759,'2011'!$D$4:$I$251,6,FALSE),0)</f>
        <v>0</v>
      </c>
      <c r="CC759" s="1700">
        <f>IFERROR(VLOOKUP($A759,'2010'!$C$3:$H$234,2,FALSE),0)</f>
        <v>0</v>
      </c>
      <c r="CD759" s="1691">
        <f>IFERROR(VLOOKUP($A759,'2010'!$C$3:$H$234,3,FALSE),0)</f>
        <v>0</v>
      </c>
      <c r="CE759" s="1691">
        <f>IFERROR(VLOOKUP($A759,'2010'!$C$3:$H$234,4,FALSE),0)</f>
        <v>0</v>
      </c>
      <c r="CF759" s="1691">
        <f>IFERROR(VLOOKUP($A759,'2010'!$C$3:$H$234,5,FALSE),0)</f>
        <v>0</v>
      </c>
      <c r="CG759" s="1740">
        <f>IFERROR(VLOOKUP($A759,'2010'!$C$3:$H$234,6,FALSE),0)</f>
        <v>0</v>
      </c>
      <c r="CH759" s="1700">
        <f>IFERROR(VLOOKUP($A759,'2009'!$C$3:$H$242,2,FALSE),0)</f>
        <v>0</v>
      </c>
      <c r="CI759" s="1691">
        <f>IFERROR(VLOOKUP($A759,'2009'!$C$3:$H$242,3,FALSE),0)</f>
        <v>0</v>
      </c>
      <c r="CJ759" s="1691">
        <f>IFERROR(VLOOKUP($A759,'2009'!$C$3:$H$242,4,FALSE),0)</f>
        <v>0</v>
      </c>
      <c r="CK759" s="1691">
        <f>IFERROR(VLOOKUP($A759,'2009'!$C$3:$H$242,5,FALSE),0)</f>
        <v>0</v>
      </c>
      <c r="CL759" s="1740">
        <f>IFERROR(VLOOKUP($A759,'2009'!$C$3:$H$242,6,FALSE),0)</f>
        <v>0</v>
      </c>
      <c r="CM759" s="1700">
        <f>IFERROR(VLOOKUP($A759,'2008'!$C$3:$H$229,2,FALSE),0)</f>
        <v>0</v>
      </c>
      <c r="CN759" s="1691">
        <f>IFERROR(VLOOKUP($A759,'2008'!$C$3:$H$229,3,FALSE),0)</f>
        <v>0</v>
      </c>
      <c r="CO759" s="1691">
        <f>IFERROR(VLOOKUP($A759,'2008'!$C$3:$H$229,4,FALSE),0)</f>
        <v>0</v>
      </c>
      <c r="CP759" s="1691">
        <f>IFERROR(VLOOKUP($A759,'2008'!$C$3:$H$229,5,FALSE),0)</f>
        <v>0</v>
      </c>
      <c r="CQ759" s="1740">
        <f>IFERROR(VLOOKUP($A759,'2008'!$C$3:$H$229,6,FALSE),0)</f>
        <v>0</v>
      </c>
      <c r="CR759" s="1700">
        <f>IFERROR(VLOOKUP($A759,'2007'!$C$3:$M$238,7,FALSE),0)</f>
        <v>0</v>
      </c>
      <c r="CS759" s="1691">
        <f>IFERROR(VLOOKUP($A759,'2007'!$C$3:$M$238,8,FALSE),0)</f>
        <v>0</v>
      </c>
      <c r="CT759" s="1691">
        <f>IFERROR(VLOOKUP($A759,'2007'!$C$3:$M$238,9,FALSE),0)</f>
        <v>0</v>
      </c>
      <c r="CU759" s="1691">
        <f>IFERROR(VLOOKUP($A759,'2007'!$C$3:$M$238,10,FALSE),0)</f>
        <v>0</v>
      </c>
      <c r="CV759" s="1740">
        <f>IFERROR(VLOOKUP($A759,'2007'!$C$3:$M$238,11,FALSE),0)</f>
        <v>0</v>
      </c>
      <c r="CW759" s="1700">
        <f>IFERROR(VLOOKUP($A759,'2006'!$A$2:$F$200,2,FALSE),0)</f>
        <v>0</v>
      </c>
      <c r="CX759" s="1691">
        <f>IFERROR(VLOOKUP($A759,'2006'!$A$2:$F$200,4,FALSE),0)</f>
        <v>0</v>
      </c>
      <c r="CY759" s="1691">
        <f>IFERROR(VLOOKUP($A759,'2006'!$A$2:$F$200,5,FALSE),0)</f>
        <v>0</v>
      </c>
      <c r="CZ759" s="1740">
        <f>IFERROR(VLOOKUP($A759,'2006'!$A$2:$F$200,6,FALSE),0)</f>
        <v>0</v>
      </c>
      <c r="DA759" s="1700">
        <f>IFERROR(VLOOKUP($A759,'2005'!$C$3:$M$205,8,FALSE),0)</f>
        <v>0</v>
      </c>
      <c r="DB759" s="1691">
        <f>IFERROR(VLOOKUP($A759,'2005'!$C$3:$M$205,9,FALSE),0)</f>
        <v>0</v>
      </c>
      <c r="DC759" s="1691">
        <f>IFERROR(VLOOKUP($A759,'2005'!$C$3:$M$205,10,FALSE),0)</f>
        <v>0</v>
      </c>
      <c r="DD759" s="1740">
        <f>IFERROR(VLOOKUP($A759,'2005'!$C$3:$M$205,11,FALSE),0)</f>
        <v>0</v>
      </c>
      <c r="DE759" s="1700">
        <f>IFERROR(VLOOKUP($A759,'2004'!$C$3:$M$213,8,FALSE),0)</f>
        <v>0</v>
      </c>
      <c r="DF759" s="1691">
        <f>IFERROR(VLOOKUP($A759,'2004'!$C$3:$M$213,9,FALSE),0)</f>
        <v>0</v>
      </c>
      <c r="DG759" s="1691">
        <f>IFERROR(VLOOKUP($A759,'2004'!$C$3:$M$213,10,FALSE),0)</f>
        <v>0</v>
      </c>
      <c r="DH759" s="1740">
        <f>IFERROR(VLOOKUP($A759,'2004'!$C$3:$M$213,11,FALSE),0)</f>
        <v>0</v>
      </c>
      <c r="DI759" s="1700">
        <f>IFERROR(VLOOKUP($A759,'2003'!$C$3:$Q$214,12,FALSE),0)</f>
        <v>0</v>
      </c>
      <c r="DJ759" s="1691">
        <f>IFERROR(VLOOKUP($A759,'2003'!$C$3:$Q$214,13,FALSE),0)</f>
        <v>0</v>
      </c>
      <c r="DK759" s="1691">
        <f>IFERROR(VLOOKUP($A759,'2003'!$C$3:$Q$214,14,FALSE),0)</f>
        <v>0</v>
      </c>
      <c r="DL759" s="1740">
        <f>IFERROR(VLOOKUP($A759,'2003'!$C$3:$Q$214,15,FALSE),0)</f>
        <v>0</v>
      </c>
      <c r="DM759" s="1700">
        <f>IFERROR(VLOOKUP($A759,'2002'!$D$3:$R$214,12,FALSE),0)</f>
        <v>0</v>
      </c>
      <c r="DN759" s="1691">
        <f>IFERROR(VLOOKUP($A759,'2002'!$D$3:$R$214,13,FALSE),0)</f>
        <v>0</v>
      </c>
      <c r="DO759" s="1691">
        <f>IFERROR(VLOOKUP($A759,'2002'!$D$3:$R$214,14,FALSE),0)</f>
        <v>0</v>
      </c>
      <c r="DP759" s="1788">
        <f>IFERROR(VLOOKUP($A759,'2002'!$D$3:$R$214,15,FALSE),0)</f>
        <v>0</v>
      </c>
      <c r="DQ759" s="1700">
        <f>IFERROR(VLOOKUP($A759,'Pre 2002'!$C$3:$CK$382,84,FALSE),0)</f>
        <v>0</v>
      </c>
      <c r="DR759" s="1695">
        <f>IFERROR(VLOOKUP($A759,'Pre 2002'!$C$3:$CK$382,85,FALSE),0)</f>
        <v>0</v>
      </c>
      <c r="DS759" s="1695">
        <f>IFERROR(VLOOKUP($A759,'Pre 2002'!$C$3:$CK$382,86,FALSE),0)</f>
        <v>0</v>
      </c>
      <c r="DT759" s="1790">
        <f>IFERROR(VLOOKUP($A759,'Pre 2002'!$C$3:$CK$382,87,FALSE),0)</f>
        <v>0</v>
      </c>
      <c r="DU759" s="1741">
        <f>IFERROR(VLOOKUP(A759,'Pre 2002'!$C$3:$CG$382,83,FALSE),0)</f>
        <v>0</v>
      </c>
    </row>
    <row r="760" spans="1:125">
      <c r="A760" s="1721" t="s">
        <v>1124</v>
      </c>
      <c r="B760" s="1562">
        <f t="shared" si="279"/>
        <v>87</v>
      </c>
      <c r="C760" s="1562">
        <f t="shared" si="280"/>
        <v>30</v>
      </c>
      <c r="D760" s="1562">
        <f t="shared" si="281"/>
        <v>0</v>
      </c>
      <c r="E760" s="1563">
        <f t="shared" si="282"/>
        <v>0.34482758620689657</v>
      </c>
      <c r="F760" s="1786">
        <f t="shared" si="283"/>
        <v>2</v>
      </c>
      <c r="G760" s="1595" t="s">
        <v>2159</v>
      </c>
      <c r="H760" s="1752">
        <f t="shared" si="290"/>
        <v>2</v>
      </c>
      <c r="I760" s="1751">
        <f t="shared" si="291"/>
        <v>87</v>
      </c>
      <c r="J760" s="1751">
        <f t="shared" si="292"/>
        <v>30</v>
      </c>
      <c r="K760" s="1751">
        <f t="shared" si="293"/>
        <v>0</v>
      </c>
      <c r="L760" s="1818">
        <f t="shared" si="294"/>
        <v>0.34482758620689657</v>
      </c>
      <c r="O760" s="1700">
        <f>IFERROR(VLOOKUP($A760,'2022'!$B$2:$K$174,3,FALSE),0)</f>
        <v>0</v>
      </c>
      <c r="P760" s="1858">
        <f>IFERROR(VLOOKUP($A760,'2022'!$B$2:$K$174,4,FALSE),0)</f>
        <v>0</v>
      </c>
      <c r="Q760" s="1858">
        <f>IFERROR(VLOOKUP($A760,'2022'!$B$2:$K$174,5,FALSE),0)</f>
        <v>0</v>
      </c>
      <c r="R760" s="1858">
        <f>IFERROR(VLOOKUP($A760,'2022'!$B$2:$K$174,8,FALSE),0)</f>
        <v>0</v>
      </c>
      <c r="S760" s="1740">
        <f>IFERROR(VLOOKUP($A760,'2022'!$B$2:$K$174,10,FALSE),0)</f>
        <v>0</v>
      </c>
      <c r="T760" s="1700">
        <f>IFERROR(VLOOKUP($A760,'2021'!$B$2:$K$174,3,FALSE),0)</f>
        <v>0</v>
      </c>
      <c r="U760" s="1843">
        <f>IFERROR(VLOOKUP($A760,'2021'!$B$2:$K$174,4,FALSE),0)</f>
        <v>0</v>
      </c>
      <c r="V760" s="1843">
        <f>IFERROR(VLOOKUP($A760,'2021'!$B$2:$K$174,5,FALSE),0)</f>
        <v>0</v>
      </c>
      <c r="W760" s="1843">
        <f>IFERROR(VLOOKUP($A760,'2021'!$B$2:$K$174,8,FALSE),0)</f>
        <v>0</v>
      </c>
      <c r="X760" s="1740">
        <f>IFERROR(VLOOKUP($A760,'2021'!$B$2:$K$174,10,FALSE),0)</f>
        <v>0</v>
      </c>
      <c r="Y760" s="1700">
        <f>IFERROR(VLOOKUP($A760,'2020'!$B$2:$K$170,3,FALSE),0)</f>
        <v>0</v>
      </c>
      <c r="Z760" s="1829">
        <f>IFERROR(VLOOKUP($A760,'2020'!$B$2:$K$170,4,FALSE),0)</f>
        <v>0</v>
      </c>
      <c r="AA760" s="1829">
        <f>IFERROR(VLOOKUP($A760,'2020'!$B$2:$K$170,5,FALSE),0)</f>
        <v>0</v>
      </c>
      <c r="AB760" s="1829">
        <f>IFERROR(VLOOKUP($A760,'2020'!$B$2:$K$170,8,FALSE),0)</f>
        <v>0</v>
      </c>
      <c r="AC760" s="1740">
        <f>IFERROR(VLOOKUP($A760,'2020'!$B$2:$K$170,10,FALSE),0)</f>
        <v>0</v>
      </c>
      <c r="AD760" s="1700">
        <f>IFERROR(VLOOKUP($A760,'2019'!$B$2:$K$170,3,FALSE),0)</f>
        <v>0</v>
      </c>
      <c r="AE760" s="1823">
        <f>IFERROR(VLOOKUP($A760,'2019'!$B$2:$K$170,4,FALSE),0)</f>
        <v>0</v>
      </c>
      <c r="AF760" s="1823">
        <f>IFERROR(VLOOKUP($A760,'2019'!$B$2:$K$170,5,FALSE),0)</f>
        <v>0</v>
      </c>
      <c r="AG760" s="1823">
        <f>IFERROR(VLOOKUP($A760,'2019'!$B$2:$K$170,8,FALSE),0)</f>
        <v>0</v>
      </c>
      <c r="AH760" s="1740">
        <f>IFERROR(VLOOKUP($A760,'2019'!$B$2:$K$170,10,FALSE),0)</f>
        <v>0</v>
      </c>
      <c r="AI760" s="1700">
        <f>IFERROR(VLOOKUP($A760,'2018'!$B$2:$K$170,3,FALSE),0)</f>
        <v>0</v>
      </c>
      <c r="AJ760" s="1821">
        <f>IFERROR(VLOOKUP($A760,'2018'!$B$2:$K$170,4,FALSE),0)</f>
        <v>0</v>
      </c>
      <c r="AK760" s="1821">
        <f>IFERROR(VLOOKUP($A760,'2018'!$B$2:$K$170,5,FALSE),0)</f>
        <v>0</v>
      </c>
      <c r="AL760" s="1821">
        <f>IFERROR(VLOOKUP($A760,'2018'!$B$2:$K$170,8,FALSE),0)</f>
        <v>0</v>
      </c>
      <c r="AM760" s="1740">
        <f>IFERROR(VLOOKUP($A760,'2018'!$B$2:$K$170,10,FALSE),0)</f>
        <v>0</v>
      </c>
      <c r="AN760" s="1700">
        <f>IFERROR(VLOOKUP($A760,'2017'!$B$2:$J$163,2,FALSE),0)</f>
        <v>0</v>
      </c>
      <c r="AO760" s="1815">
        <f>IFERROR(VLOOKUP($A760,'2017'!$B$2:$J$163,3,FALSE),0)</f>
        <v>0</v>
      </c>
      <c r="AP760" s="1815">
        <f>IFERROR(VLOOKUP($A760,'2017'!$B$2:$J$163,4,FALSE),0)</f>
        <v>0</v>
      </c>
      <c r="AQ760" s="1815">
        <f>IFERROR(VLOOKUP($A760,'2017'!$B$2:$J$163,7,FALSE),0)</f>
        <v>0</v>
      </c>
      <c r="AR760" s="1740">
        <f>IFERROR(VLOOKUP($A760,'2017'!$B$2:$J$163,9,FALSE),0)</f>
        <v>0</v>
      </c>
      <c r="AS760" s="1700">
        <f>IFERROR(VLOOKUP($A760,'2016'!$B$2:$K$165,3,FALSE),0)</f>
        <v>0</v>
      </c>
      <c r="AT760" s="1796">
        <f>IFERROR(VLOOKUP($A760,'2016'!$B$2:$K$165,4,FALSE),0)</f>
        <v>0</v>
      </c>
      <c r="AU760" s="1796">
        <f>IFERROR(VLOOKUP($A760,'2016'!$B$2:$K$165,5,FALSE),0)</f>
        <v>0</v>
      </c>
      <c r="AV760" s="1796">
        <f>IFERROR(VLOOKUP($A760,'2016'!$B$2:$K$165,8,FALSE),0)</f>
        <v>0</v>
      </c>
      <c r="AW760" s="1740">
        <f>IFERROR(VLOOKUP($A760,'2016'!$B$2:$K$165,10,FALSE),0)</f>
        <v>0</v>
      </c>
      <c r="AX760" s="1700">
        <f>IFERROR(VLOOKUP($A760,'2015'!$B$2:$K$165,3,FALSE),0)</f>
        <v>0</v>
      </c>
      <c r="AY760" s="1695">
        <f>IFERROR(VLOOKUP($A760,'2015'!$B$2:$K$165,4,FALSE),0)</f>
        <v>0</v>
      </c>
      <c r="AZ760" s="1695">
        <f>IFERROR(VLOOKUP($A760,'2015'!$B$2:$K$165,5,FALSE),0)</f>
        <v>0</v>
      </c>
      <c r="BA760" s="1695">
        <f>IFERROR(VLOOKUP($A760,'2015'!$B$2:$K$165,8,FALSE),0)</f>
        <v>0</v>
      </c>
      <c r="BB760" s="1740">
        <f>IFERROR(VLOOKUP($A760,'2015'!$B$2:$K$165,10,FALSE),0)</f>
        <v>0</v>
      </c>
      <c r="BC760" s="1700">
        <f>IFERROR(VLOOKUP($A760,'2014'!$B$2:$K$157,3,FALSE),0)</f>
        <v>0</v>
      </c>
      <c r="BD760" s="1691">
        <f>IFERROR(VLOOKUP($A760,'2014'!$B$2:$K$157,4,FALSE),0)</f>
        <v>0</v>
      </c>
      <c r="BE760" s="1691">
        <f>IFERROR(VLOOKUP($A760,'2014'!$B$2:$K$157,5,FALSE),0)</f>
        <v>0</v>
      </c>
      <c r="BF760" s="1691">
        <f>IFERROR(VLOOKUP($A760,'2014'!$B$2:$K$157,8,FALSE),0)</f>
        <v>0</v>
      </c>
      <c r="BG760" s="1740">
        <f>IFERROR(VLOOKUP($A760,'2014'!$B$2:$K$157,10,FALSE),0)</f>
        <v>0</v>
      </c>
      <c r="BH760" s="1700">
        <f>IFERROR(VLOOKUP($A760,'2013'!$D$4:$I$249,2,FALSE),0)</f>
        <v>0</v>
      </c>
      <c r="BI760" s="1691">
        <f>IFERROR(VLOOKUP($A760,'2013'!$D$4:$I$249,3,FALSE),0)</f>
        <v>0</v>
      </c>
      <c r="BJ760" s="1691">
        <f>IFERROR(VLOOKUP($A760,'2013'!$D$4:$I$249,4,FALSE),0)</f>
        <v>0</v>
      </c>
      <c r="BK760" s="1691">
        <f>IFERROR(VLOOKUP($A760,'2013'!$D$4:$I$249,5,FALSE),0)</f>
        <v>0</v>
      </c>
      <c r="BL760" s="1740">
        <f>IFERROR(VLOOKUP($A760,'2013'!$D$4:$I$249,6,FALSE),0)</f>
        <v>0</v>
      </c>
      <c r="BM760" s="1737">
        <f>IFERROR(VLOOKUP($A760,'2012'!$D$3:$O$172,2,FALSE),0)</f>
        <v>0</v>
      </c>
      <c r="BN760" s="1691">
        <f>IFERROR(VLOOKUP($A760,'2012'!$D$3:$O$172,3,FALSE),0)</f>
        <v>0</v>
      </c>
      <c r="BO760" s="1743">
        <f>IFERROR(VLOOKUP($A760,'2012'!$D$3:$O$172,4,FALSE),0)</f>
        <v>0</v>
      </c>
      <c r="BP760" s="1700">
        <f>IFERROR(VLOOKUP($A760,'2012'!$D$3:$O$172,5,FALSE),0)</f>
        <v>0</v>
      </c>
      <c r="BQ760" s="1691">
        <f>IFERROR(VLOOKUP($A760,'2012'!$D$3:$O$172,6,FALSE),0)</f>
        <v>0</v>
      </c>
      <c r="BR760" s="1691">
        <f>IFERROR(VLOOKUP($A760,'2012'!$D$3:$O$172,7,FALSE),0)</f>
        <v>0</v>
      </c>
      <c r="BS760" s="1691">
        <f>IFERROR(VLOOKUP($A760,'2012'!$D$3:$O$172,8,FALSE),0)</f>
        <v>0</v>
      </c>
      <c r="BT760" s="1740">
        <f>IFERROR(VLOOKUP($A760,'2012'!$D$3:$O$172,9,FALSE),0)</f>
        <v>0</v>
      </c>
      <c r="BX760" s="1700">
        <f>IFERROR(VLOOKUP($A760,'2011'!$D$4:$I$251,2,FALSE),0)</f>
        <v>0</v>
      </c>
      <c r="BY760" s="1691">
        <f>IFERROR(VLOOKUP($A760,'2011'!$D$4:$I$251,3,FALSE),0)</f>
        <v>0</v>
      </c>
      <c r="BZ760" s="1691">
        <f>IFERROR(VLOOKUP($A760,'2011'!$D$4:$I$251,4,FALSE),0)</f>
        <v>0</v>
      </c>
      <c r="CA760" s="1691">
        <f>IFERROR(VLOOKUP($A760,'2011'!$D$4:$I$251,5,FALSE),0)</f>
        <v>0</v>
      </c>
      <c r="CB760" s="1740">
        <f>IFERROR(VLOOKUP($A760,'2011'!$D$4:$I$251,6,FALSE),0)</f>
        <v>0</v>
      </c>
      <c r="CC760" s="1700">
        <f>IFERROR(VLOOKUP($A760,'2010'!$C$3:$H$234,2,FALSE),0)</f>
        <v>0</v>
      </c>
      <c r="CD760" s="1691">
        <f>IFERROR(VLOOKUP($A760,'2010'!$C$3:$H$234,3,FALSE),0)</f>
        <v>0</v>
      </c>
      <c r="CE760" s="1691">
        <f>IFERROR(VLOOKUP($A760,'2010'!$C$3:$H$234,4,FALSE),0)</f>
        <v>0</v>
      </c>
      <c r="CF760" s="1691">
        <f>IFERROR(VLOOKUP($A760,'2010'!$C$3:$H$234,5,FALSE),0)</f>
        <v>0</v>
      </c>
      <c r="CG760" s="1740">
        <f>IFERROR(VLOOKUP($A760,'2010'!$C$3:$H$234,6,FALSE),0)</f>
        <v>0</v>
      </c>
      <c r="CH760" s="1700">
        <f>IFERROR(VLOOKUP($A760,'2009'!$C$3:$H$242,2,FALSE),0)</f>
        <v>0</v>
      </c>
      <c r="CI760" s="1691">
        <f>IFERROR(VLOOKUP($A760,'2009'!$C$3:$H$242,3,FALSE),0)</f>
        <v>0</v>
      </c>
      <c r="CJ760" s="1691">
        <f>IFERROR(VLOOKUP($A760,'2009'!$C$3:$H$242,4,FALSE),0)</f>
        <v>0</v>
      </c>
      <c r="CK760" s="1691">
        <f>IFERROR(VLOOKUP($A760,'2009'!$C$3:$H$242,5,FALSE),0)</f>
        <v>0</v>
      </c>
      <c r="CL760" s="1740">
        <f>IFERROR(VLOOKUP($A760,'2009'!$C$3:$H$242,6,FALSE),0)</f>
        <v>0</v>
      </c>
      <c r="CM760" s="1700">
        <f>IFERROR(VLOOKUP($A760,'2008'!$C$3:$H$229,2,FALSE),0)</f>
        <v>0</v>
      </c>
      <c r="CN760" s="1691">
        <f>IFERROR(VLOOKUP($A760,'2008'!$C$3:$H$229,3,FALSE),0)</f>
        <v>0</v>
      </c>
      <c r="CO760" s="1691">
        <f>IFERROR(VLOOKUP($A760,'2008'!$C$3:$H$229,4,FALSE),0)</f>
        <v>0</v>
      </c>
      <c r="CP760" s="1691">
        <f>IFERROR(VLOOKUP($A760,'2008'!$C$3:$H$229,5,FALSE),0)</f>
        <v>0</v>
      </c>
      <c r="CQ760" s="1740">
        <f>IFERROR(VLOOKUP($A760,'2008'!$C$3:$H$229,6,FALSE),0)</f>
        <v>0</v>
      </c>
      <c r="CR760" s="1700">
        <f>IFERROR(VLOOKUP($A760,'2007'!$C$3:$M$238,7,FALSE),0)</f>
        <v>37</v>
      </c>
      <c r="CS760" s="1691">
        <f>IFERROR(VLOOKUP($A760,'2007'!$C$3:$M$238,8,FALSE),0)</f>
        <v>6</v>
      </c>
      <c r="CT760" s="1691">
        <f>IFERROR(VLOOKUP($A760,'2007'!$C$3:$M$238,9,FALSE),0)</f>
        <v>11</v>
      </c>
      <c r="CU760" s="1691">
        <f>IFERROR(VLOOKUP($A760,'2007'!$C$3:$M$238,10,FALSE),0)</f>
        <v>0</v>
      </c>
      <c r="CV760" s="1740">
        <f>IFERROR(VLOOKUP($A760,'2007'!$C$3:$M$238,11,FALSE),0)</f>
        <v>0.29729729729729731</v>
      </c>
      <c r="CW760" s="1700">
        <f>IFERROR(VLOOKUP($A760,'2006'!$A$2:$F$200,2,FALSE),0)</f>
        <v>50</v>
      </c>
      <c r="CX760" s="1691">
        <f>IFERROR(VLOOKUP($A760,'2006'!$A$2:$F$200,4,FALSE),0)</f>
        <v>19</v>
      </c>
      <c r="CY760" s="1691">
        <f>IFERROR(VLOOKUP($A760,'2006'!$A$2:$F$200,5,FALSE),0)</f>
        <v>0</v>
      </c>
      <c r="CZ760" s="1740">
        <f>IFERROR(VLOOKUP($A760,'2006'!$A$2:$F$200,6,FALSE),0)</f>
        <v>0.38</v>
      </c>
      <c r="DA760" s="1700">
        <f>IFERROR(VLOOKUP($A760,'2005'!$C$3:$M$205,8,FALSE),0)</f>
        <v>0</v>
      </c>
      <c r="DB760" s="1691">
        <f>IFERROR(VLOOKUP($A760,'2005'!$C$3:$M$205,9,FALSE),0)</f>
        <v>0</v>
      </c>
      <c r="DC760" s="1691">
        <f>IFERROR(VLOOKUP($A760,'2005'!$C$3:$M$205,10,FALSE),0)</f>
        <v>0</v>
      </c>
      <c r="DD760" s="1740">
        <f>IFERROR(VLOOKUP($A760,'2005'!$C$3:$M$205,11,FALSE),0)</f>
        <v>0</v>
      </c>
      <c r="DE760" s="1700">
        <f>IFERROR(VLOOKUP($A760,'2004'!$C$3:$M$213,8,FALSE),0)</f>
        <v>0</v>
      </c>
      <c r="DF760" s="1691">
        <f>IFERROR(VLOOKUP($A760,'2004'!$C$3:$M$213,9,FALSE),0)</f>
        <v>0</v>
      </c>
      <c r="DG760" s="1691">
        <f>IFERROR(VLOOKUP($A760,'2004'!$C$3:$M$213,10,FALSE),0)</f>
        <v>0</v>
      </c>
      <c r="DH760" s="1740">
        <f>IFERROR(VLOOKUP($A760,'2004'!$C$3:$M$213,11,FALSE),0)</f>
        <v>0</v>
      </c>
      <c r="DI760" s="1700">
        <f>IFERROR(VLOOKUP($A760,'2003'!$C$3:$Q$214,12,FALSE),0)</f>
        <v>0</v>
      </c>
      <c r="DJ760" s="1691">
        <f>IFERROR(VLOOKUP($A760,'2003'!$C$3:$Q$214,13,FALSE),0)</f>
        <v>0</v>
      </c>
      <c r="DK760" s="1691">
        <f>IFERROR(VLOOKUP($A760,'2003'!$C$3:$Q$214,14,FALSE),0)</f>
        <v>0</v>
      </c>
      <c r="DL760" s="1740">
        <f>IFERROR(VLOOKUP($A760,'2003'!$C$3:$Q$214,15,FALSE),0)</f>
        <v>0</v>
      </c>
      <c r="DM760" s="1700">
        <f>IFERROR(VLOOKUP($A760,'2002'!$D$3:$R$214,12,FALSE),0)</f>
        <v>0</v>
      </c>
      <c r="DN760" s="1691">
        <f>IFERROR(VLOOKUP($A760,'2002'!$D$3:$R$214,13,FALSE),0)</f>
        <v>0</v>
      </c>
      <c r="DO760" s="1691">
        <f>IFERROR(VLOOKUP($A760,'2002'!$D$3:$R$214,14,FALSE),0)</f>
        <v>0</v>
      </c>
      <c r="DP760" s="1788">
        <f>IFERROR(VLOOKUP($A760,'2002'!$D$3:$R$214,15,FALSE),0)</f>
        <v>0</v>
      </c>
      <c r="DQ760" s="1700">
        <f>IFERROR(VLOOKUP($A760,'Pre 2002'!$C$3:$CK$382,84,FALSE),0)</f>
        <v>0</v>
      </c>
      <c r="DR760" s="1695">
        <f>IFERROR(VLOOKUP($A760,'Pre 2002'!$C$3:$CK$382,85,FALSE),0)</f>
        <v>0</v>
      </c>
      <c r="DS760" s="1695">
        <f>IFERROR(VLOOKUP($A760,'Pre 2002'!$C$3:$CK$382,86,FALSE),0)</f>
        <v>0</v>
      </c>
      <c r="DT760" s="1790">
        <f>IFERROR(VLOOKUP($A760,'Pre 2002'!$C$3:$CK$382,87,FALSE),0)</f>
        <v>0</v>
      </c>
      <c r="DU760" s="1741">
        <f>IFERROR(VLOOKUP(A760,'Pre 2002'!$C$3:$CG$382,83,FALSE),0)</f>
        <v>0</v>
      </c>
    </row>
    <row r="761" spans="1:125">
      <c r="A761" s="1721" t="s">
        <v>2002</v>
      </c>
      <c r="B761" s="1562">
        <f t="shared" si="279"/>
        <v>29</v>
      </c>
      <c r="C761" s="1562">
        <f t="shared" si="280"/>
        <v>10</v>
      </c>
      <c r="D761" s="1562">
        <f t="shared" si="281"/>
        <v>0</v>
      </c>
      <c r="E761" s="1563">
        <f t="shared" si="282"/>
        <v>0.34482758620689657</v>
      </c>
      <c r="F761" s="1786">
        <f t="shared" si="283"/>
        <v>2</v>
      </c>
      <c r="G761" s="1595" t="s">
        <v>2159</v>
      </c>
      <c r="H761" s="1752">
        <f t="shared" si="290"/>
        <v>2</v>
      </c>
      <c r="I761" s="1751">
        <f t="shared" si="291"/>
        <v>29</v>
      </c>
      <c r="J761" s="1751">
        <f t="shared" si="292"/>
        <v>10</v>
      </c>
      <c r="K761" s="1751">
        <f t="shared" si="293"/>
        <v>0</v>
      </c>
      <c r="L761" s="1818">
        <f t="shared" si="294"/>
        <v>0.34482758620689657</v>
      </c>
      <c r="O761" s="1700">
        <f>IFERROR(VLOOKUP($A761,'2022'!$B$2:$K$174,3,FALSE),0)</f>
        <v>0</v>
      </c>
      <c r="P761" s="1858">
        <f>IFERROR(VLOOKUP($A761,'2022'!$B$2:$K$174,4,FALSE),0)</f>
        <v>0</v>
      </c>
      <c r="Q761" s="1858">
        <f>IFERROR(VLOOKUP($A761,'2022'!$B$2:$K$174,5,FALSE),0)</f>
        <v>0</v>
      </c>
      <c r="R761" s="1858">
        <f>IFERROR(VLOOKUP($A761,'2022'!$B$2:$K$174,8,FALSE),0)</f>
        <v>0</v>
      </c>
      <c r="S761" s="1740">
        <f>IFERROR(VLOOKUP($A761,'2022'!$B$2:$K$174,10,FALSE),0)</f>
        <v>0</v>
      </c>
      <c r="T761" s="1700">
        <f>IFERROR(VLOOKUP($A761,'2021'!$B$2:$K$174,3,FALSE),0)</f>
        <v>0</v>
      </c>
      <c r="U761" s="1843">
        <f>IFERROR(VLOOKUP($A761,'2021'!$B$2:$K$174,4,FALSE),0)</f>
        <v>0</v>
      </c>
      <c r="V761" s="1843">
        <f>IFERROR(VLOOKUP($A761,'2021'!$B$2:$K$174,5,FALSE),0)</f>
        <v>0</v>
      </c>
      <c r="W761" s="1843">
        <f>IFERROR(VLOOKUP($A761,'2021'!$B$2:$K$174,8,FALSE),0)</f>
        <v>0</v>
      </c>
      <c r="X761" s="1740">
        <f>IFERROR(VLOOKUP($A761,'2021'!$B$2:$K$174,10,FALSE),0)</f>
        <v>0</v>
      </c>
      <c r="Y761" s="1700">
        <f>IFERROR(VLOOKUP($A761,'2020'!$B$2:$K$170,3,FALSE),0)</f>
        <v>0</v>
      </c>
      <c r="Z761" s="1829">
        <f>IFERROR(VLOOKUP($A761,'2020'!$B$2:$K$170,4,FALSE),0)</f>
        <v>0</v>
      </c>
      <c r="AA761" s="1829">
        <f>IFERROR(VLOOKUP($A761,'2020'!$B$2:$K$170,5,FALSE),0)</f>
        <v>0</v>
      </c>
      <c r="AB761" s="1829">
        <f>IFERROR(VLOOKUP($A761,'2020'!$B$2:$K$170,8,FALSE),0)</f>
        <v>0</v>
      </c>
      <c r="AC761" s="1740">
        <f>IFERROR(VLOOKUP($A761,'2020'!$B$2:$K$170,10,FALSE),0)</f>
        <v>0</v>
      </c>
      <c r="AD761" s="1700">
        <f>IFERROR(VLOOKUP($A761,'2019'!$B$2:$K$170,3,FALSE),0)</f>
        <v>0</v>
      </c>
      <c r="AE761" s="1823">
        <f>IFERROR(VLOOKUP($A761,'2019'!$B$2:$K$170,4,FALSE),0)</f>
        <v>0</v>
      </c>
      <c r="AF761" s="1823">
        <f>IFERROR(VLOOKUP($A761,'2019'!$B$2:$K$170,5,FALSE),0)</f>
        <v>0</v>
      </c>
      <c r="AG761" s="1823">
        <f>IFERROR(VLOOKUP($A761,'2019'!$B$2:$K$170,8,FALSE),0)</f>
        <v>0</v>
      </c>
      <c r="AH761" s="1740">
        <f>IFERROR(VLOOKUP($A761,'2019'!$B$2:$K$170,10,FALSE),0)</f>
        <v>0</v>
      </c>
      <c r="AI761" s="1700">
        <f>IFERROR(VLOOKUP($A761,'2018'!$B$2:$K$170,3,FALSE),0)</f>
        <v>0</v>
      </c>
      <c r="AJ761" s="1821">
        <f>IFERROR(VLOOKUP($A761,'2018'!$B$2:$K$170,4,FALSE),0)</f>
        <v>0</v>
      </c>
      <c r="AK761" s="1821">
        <f>IFERROR(VLOOKUP($A761,'2018'!$B$2:$K$170,5,FALSE),0)</f>
        <v>0</v>
      </c>
      <c r="AL761" s="1821">
        <f>IFERROR(VLOOKUP($A761,'2018'!$B$2:$K$170,8,FALSE),0)</f>
        <v>0</v>
      </c>
      <c r="AM761" s="1740">
        <f>IFERROR(VLOOKUP($A761,'2018'!$B$2:$K$170,10,FALSE),0)</f>
        <v>0</v>
      </c>
      <c r="AN761" s="1700">
        <f>IFERROR(VLOOKUP($A761,'2017'!$B$2:$J$163,2,FALSE),0)</f>
        <v>0</v>
      </c>
      <c r="AO761" s="1815">
        <f>IFERROR(VLOOKUP($A761,'2017'!$B$2:$J$163,3,FALSE),0)</f>
        <v>0</v>
      </c>
      <c r="AP761" s="1815">
        <f>IFERROR(VLOOKUP($A761,'2017'!$B$2:$J$163,4,FALSE),0)</f>
        <v>0</v>
      </c>
      <c r="AQ761" s="1815">
        <f>IFERROR(VLOOKUP($A761,'2017'!$B$2:$J$163,7,FALSE),0)</f>
        <v>0</v>
      </c>
      <c r="AR761" s="1740">
        <f>IFERROR(VLOOKUP($A761,'2017'!$B$2:$J$163,9,FALSE),0)</f>
        <v>0</v>
      </c>
      <c r="AS761" s="1700">
        <f>IFERROR(VLOOKUP($A761,'2016'!$B$2:$K$165,3,FALSE),0)</f>
        <v>0</v>
      </c>
      <c r="AT761" s="1796">
        <f>IFERROR(VLOOKUP($A761,'2016'!$B$2:$K$165,4,FALSE),0)</f>
        <v>0</v>
      </c>
      <c r="AU761" s="1796">
        <f>IFERROR(VLOOKUP($A761,'2016'!$B$2:$K$165,5,FALSE),0)</f>
        <v>0</v>
      </c>
      <c r="AV761" s="1796">
        <f>IFERROR(VLOOKUP($A761,'2016'!$B$2:$K$165,8,FALSE),0)</f>
        <v>0</v>
      </c>
      <c r="AW761" s="1740">
        <f>IFERROR(VLOOKUP($A761,'2016'!$B$2:$K$165,10,FALSE),0)</f>
        <v>0</v>
      </c>
      <c r="AX761" s="1700">
        <f>IFERROR(VLOOKUP($A761,'2015'!$B$2:$K$165,3,FALSE),0)</f>
        <v>0</v>
      </c>
      <c r="AY761" s="1695">
        <f>IFERROR(VLOOKUP($A761,'2015'!$B$2:$K$165,4,FALSE),0)</f>
        <v>0</v>
      </c>
      <c r="AZ761" s="1695">
        <f>IFERROR(VLOOKUP($A761,'2015'!$B$2:$K$165,5,FALSE),0)</f>
        <v>0</v>
      </c>
      <c r="BA761" s="1695">
        <f>IFERROR(VLOOKUP($A761,'2015'!$B$2:$K$165,8,FALSE),0)</f>
        <v>0</v>
      </c>
      <c r="BB761" s="1740">
        <f>IFERROR(VLOOKUP($A761,'2015'!$B$2:$K$165,10,FALSE),0)</f>
        <v>0</v>
      </c>
      <c r="BC761" s="1700">
        <f>IFERROR(VLOOKUP($A761,'2014'!$B$2:$K$157,3,FALSE),0)</f>
        <v>0</v>
      </c>
      <c r="BD761" s="1691">
        <f>IFERROR(VLOOKUP($A761,'2014'!$B$2:$K$157,4,FALSE),0)</f>
        <v>0</v>
      </c>
      <c r="BE761" s="1691">
        <f>IFERROR(VLOOKUP($A761,'2014'!$B$2:$K$157,5,FALSE),0)</f>
        <v>0</v>
      </c>
      <c r="BF761" s="1691">
        <f>IFERROR(VLOOKUP($A761,'2014'!$B$2:$K$157,8,FALSE),0)</f>
        <v>0</v>
      </c>
      <c r="BG761" s="1740">
        <f>IFERROR(VLOOKUP($A761,'2014'!$B$2:$K$157,10,FALSE),0)</f>
        <v>0</v>
      </c>
      <c r="BH761" s="1700">
        <f>IFERROR(VLOOKUP($A761,'2013'!$D$4:$I$249,2,FALSE),0)</f>
        <v>0</v>
      </c>
      <c r="BI761" s="1691">
        <f>IFERROR(VLOOKUP($A761,'2013'!$D$4:$I$249,3,FALSE),0)</f>
        <v>0</v>
      </c>
      <c r="BJ761" s="1691">
        <f>IFERROR(VLOOKUP($A761,'2013'!$D$4:$I$249,4,FALSE),0)</f>
        <v>0</v>
      </c>
      <c r="BK761" s="1691">
        <f>IFERROR(VLOOKUP($A761,'2013'!$D$4:$I$249,5,FALSE),0)</f>
        <v>0</v>
      </c>
      <c r="BL761" s="1740">
        <f>IFERROR(VLOOKUP($A761,'2013'!$D$4:$I$249,6,FALSE),0)</f>
        <v>0</v>
      </c>
      <c r="BM761" s="1737">
        <f>IFERROR(VLOOKUP($A761,'2012'!$D$3:$O$172,2,FALSE),0)</f>
        <v>0</v>
      </c>
      <c r="BN761" s="1691">
        <f>IFERROR(VLOOKUP($A761,'2012'!$D$3:$O$172,3,FALSE),0)</f>
        <v>0</v>
      </c>
      <c r="BO761" s="1743">
        <f>IFERROR(VLOOKUP($A761,'2012'!$D$3:$O$172,4,FALSE),0)</f>
        <v>0</v>
      </c>
      <c r="BP761" s="1700">
        <f>IFERROR(VLOOKUP($A761,'2012'!$D$3:$O$172,5,FALSE),0)</f>
        <v>0</v>
      </c>
      <c r="BQ761" s="1691">
        <f>IFERROR(VLOOKUP($A761,'2012'!$D$3:$O$172,6,FALSE),0)</f>
        <v>0</v>
      </c>
      <c r="BR761" s="1691">
        <f>IFERROR(VLOOKUP($A761,'2012'!$D$3:$O$172,7,FALSE),0)</f>
        <v>0</v>
      </c>
      <c r="BS761" s="1691">
        <f>IFERROR(VLOOKUP($A761,'2012'!$D$3:$O$172,8,FALSE),0)</f>
        <v>0</v>
      </c>
      <c r="BT761" s="1740">
        <f>IFERROR(VLOOKUP($A761,'2012'!$D$3:$O$172,9,FALSE),0)</f>
        <v>0</v>
      </c>
      <c r="BX761" s="1700">
        <f>IFERROR(VLOOKUP($A761,'2011'!$D$4:$I$251,2,FALSE),0)</f>
        <v>0</v>
      </c>
      <c r="BY761" s="1691">
        <f>IFERROR(VLOOKUP($A761,'2011'!$D$4:$I$251,3,FALSE),0)</f>
        <v>0</v>
      </c>
      <c r="BZ761" s="1691">
        <f>IFERROR(VLOOKUP($A761,'2011'!$D$4:$I$251,4,FALSE),0)</f>
        <v>0</v>
      </c>
      <c r="CA761" s="1691">
        <f>IFERROR(VLOOKUP($A761,'2011'!$D$4:$I$251,5,FALSE),0)</f>
        <v>0</v>
      </c>
      <c r="CB761" s="1740">
        <f>IFERROR(VLOOKUP($A761,'2011'!$D$4:$I$251,6,FALSE),0)</f>
        <v>0</v>
      </c>
      <c r="CC761" s="1700">
        <f>IFERROR(VLOOKUP($A761,'2010'!$C$3:$H$234,2,FALSE),0)</f>
        <v>0</v>
      </c>
      <c r="CD761" s="1691">
        <f>IFERROR(VLOOKUP($A761,'2010'!$C$3:$H$234,3,FALSE),0)</f>
        <v>0</v>
      </c>
      <c r="CE761" s="1691">
        <f>IFERROR(VLOOKUP($A761,'2010'!$C$3:$H$234,4,FALSE),0)</f>
        <v>0</v>
      </c>
      <c r="CF761" s="1691">
        <f>IFERROR(VLOOKUP($A761,'2010'!$C$3:$H$234,5,FALSE),0)</f>
        <v>0</v>
      </c>
      <c r="CG761" s="1740">
        <f>IFERROR(VLOOKUP($A761,'2010'!$C$3:$H$234,6,FALSE),0)</f>
        <v>0</v>
      </c>
      <c r="CH761" s="1700">
        <f>IFERROR(VLOOKUP($A761,'2009'!$C$3:$H$242,2,FALSE),0)</f>
        <v>0</v>
      </c>
      <c r="CI761" s="1691">
        <f>IFERROR(VLOOKUP($A761,'2009'!$C$3:$H$242,3,FALSE),0)</f>
        <v>0</v>
      </c>
      <c r="CJ761" s="1691">
        <f>IFERROR(VLOOKUP($A761,'2009'!$C$3:$H$242,4,FALSE),0)</f>
        <v>0</v>
      </c>
      <c r="CK761" s="1691">
        <f>IFERROR(VLOOKUP($A761,'2009'!$C$3:$H$242,5,FALSE),0)</f>
        <v>0</v>
      </c>
      <c r="CL761" s="1740">
        <f>IFERROR(VLOOKUP($A761,'2009'!$C$3:$H$242,6,FALSE),0)</f>
        <v>0</v>
      </c>
      <c r="CM761" s="1700">
        <f>IFERROR(VLOOKUP($A761,'2008'!$C$3:$H$229,2,FALSE),0)</f>
        <v>0</v>
      </c>
      <c r="CN761" s="1691">
        <f>IFERROR(VLOOKUP($A761,'2008'!$C$3:$H$229,3,FALSE),0)</f>
        <v>0</v>
      </c>
      <c r="CO761" s="1691">
        <f>IFERROR(VLOOKUP($A761,'2008'!$C$3:$H$229,4,FALSE),0)</f>
        <v>0</v>
      </c>
      <c r="CP761" s="1691">
        <f>IFERROR(VLOOKUP($A761,'2008'!$C$3:$H$229,5,FALSE),0)</f>
        <v>0</v>
      </c>
      <c r="CQ761" s="1740">
        <f>IFERROR(VLOOKUP($A761,'2008'!$C$3:$H$229,6,FALSE),0)</f>
        <v>0</v>
      </c>
      <c r="CR761" s="1700">
        <f>IFERROR(VLOOKUP($A761,'2007'!$C$3:$M$238,7,FALSE),0)</f>
        <v>0</v>
      </c>
      <c r="CS761" s="1691">
        <f>IFERROR(VLOOKUP($A761,'2007'!$C$3:$M$238,8,FALSE),0)</f>
        <v>0</v>
      </c>
      <c r="CT761" s="1691">
        <f>IFERROR(VLOOKUP($A761,'2007'!$C$3:$M$238,9,FALSE),0)</f>
        <v>0</v>
      </c>
      <c r="CU761" s="1691">
        <f>IFERROR(VLOOKUP($A761,'2007'!$C$3:$M$238,10,FALSE),0)</f>
        <v>0</v>
      </c>
      <c r="CV761" s="1740">
        <f>IFERROR(VLOOKUP($A761,'2007'!$C$3:$M$238,11,FALSE),0)</f>
        <v>0</v>
      </c>
      <c r="CW761" s="1700">
        <f>IFERROR(VLOOKUP($A761,'2006'!$A$2:$F$200,2,FALSE),0)</f>
        <v>0</v>
      </c>
      <c r="CX761" s="1691">
        <f>IFERROR(VLOOKUP($A761,'2006'!$A$2:$F$200,4,FALSE),0)</f>
        <v>0</v>
      </c>
      <c r="CY761" s="1691">
        <f>IFERROR(VLOOKUP($A761,'2006'!$A$2:$F$200,5,FALSE),0)</f>
        <v>0</v>
      </c>
      <c r="CZ761" s="1740">
        <f>IFERROR(VLOOKUP($A761,'2006'!$A$2:$F$200,6,FALSE),0)</f>
        <v>0</v>
      </c>
      <c r="DA761" s="1700">
        <f>IFERROR(VLOOKUP($A761,'2005'!$C$3:$M$205,8,FALSE),0)</f>
        <v>0</v>
      </c>
      <c r="DB761" s="1691">
        <f>IFERROR(VLOOKUP($A761,'2005'!$C$3:$M$205,9,FALSE),0)</f>
        <v>0</v>
      </c>
      <c r="DC761" s="1691">
        <f>IFERROR(VLOOKUP($A761,'2005'!$C$3:$M$205,10,FALSE),0)</f>
        <v>0</v>
      </c>
      <c r="DD761" s="1740">
        <f>IFERROR(VLOOKUP($A761,'2005'!$C$3:$M$205,11,FALSE),0)</f>
        <v>0</v>
      </c>
      <c r="DE761" s="1700">
        <f>IFERROR(VLOOKUP($A761,'2004'!$C$3:$M$213,8,FALSE),0)</f>
        <v>0</v>
      </c>
      <c r="DF761" s="1691">
        <f>IFERROR(VLOOKUP($A761,'2004'!$C$3:$M$213,9,FALSE),0)</f>
        <v>0</v>
      </c>
      <c r="DG761" s="1691">
        <f>IFERROR(VLOOKUP($A761,'2004'!$C$3:$M$213,10,FALSE),0)</f>
        <v>0</v>
      </c>
      <c r="DH761" s="1740">
        <f>IFERROR(VLOOKUP($A761,'2004'!$C$3:$M$213,11,FALSE),0)</f>
        <v>0</v>
      </c>
      <c r="DI761" s="1700">
        <f>IFERROR(VLOOKUP($A761,'2003'!$C$3:$Q$214,12,FALSE),0)</f>
        <v>0</v>
      </c>
      <c r="DJ761" s="1691">
        <f>IFERROR(VLOOKUP($A761,'2003'!$C$3:$Q$214,13,FALSE),0)</f>
        <v>0</v>
      </c>
      <c r="DK761" s="1691">
        <f>IFERROR(VLOOKUP($A761,'2003'!$C$3:$Q$214,14,FALSE),0)</f>
        <v>0</v>
      </c>
      <c r="DL761" s="1740">
        <f>IFERROR(VLOOKUP($A761,'2003'!$C$3:$Q$214,15,FALSE),0)</f>
        <v>0</v>
      </c>
      <c r="DM761" s="1700">
        <f>IFERROR(VLOOKUP($A761,'2002'!$D$3:$R$214,12,FALSE),0)</f>
        <v>27</v>
      </c>
      <c r="DN761" s="1691">
        <f>IFERROR(VLOOKUP($A761,'2002'!$D$3:$R$214,13,FALSE),0)</f>
        <v>9</v>
      </c>
      <c r="DO761" s="1691">
        <f>IFERROR(VLOOKUP($A761,'2002'!$D$3:$R$214,14,FALSE),0)</f>
        <v>0</v>
      </c>
      <c r="DP761" s="1788">
        <f>IFERROR(VLOOKUP($A761,'2002'!$D$3:$R$214,15,FALSE),0)</f>
        <v>0.33333333333333331</v>
      </c>
      <c r="DQ761" s="1700">
        <f>IFERROR(VLOOKUP($A761,'Pre 2002'!$C$3:$CK$382,84,FALSE),0)</f>
        <v>2</v>
      </c>
      <c r="DR761" s="1695">
        <f>IFERROR(VLOOKUP($A761,'Pre 2002'!$C$3:$CK$382,85,FALSE),0)</f>
        <v>1</v>
      </c>
      <c r="DS761" s="1695">
        <f>IFERROR(VLOOKUP($A761,'Pre 2002'!$C$3:$CK$382,86,FALSE),0)</f>
        <v>0</v>
      </c>
      <c r="DT761" s="1790">
        <f>IFERROR(VLOOKUP($A761,'Pre 2002'!$C$3:$CK$382,87,FALSE),0)</f>
        <v>0.5</v>
      </c>
      <c r="DU761" s="1741">
        <f>IFERROR(VLOOKUP(A761,'Pre 2002'!$C$3:$CG$382,83,FALSE),0)</f>
        <v>1</v>
      </c>
    </row>
    <row r="762" spans="1:125">
      <c r="A762" s="1721" t="s">
        <v>1987</v>
      </c>
      <c r="B762" s="1562">
        <f t="shared" si="279"/>
        <v>119</v>
      </c>
      <c r="C762" s="1562">
        <f t="shared" si="280"/>
        <v>41</v>
      </c>
      <c r="D762" s="1562">
        <f t="shared" si="281"/>
        <v>0</v>
      </c>
      <c r="E762" s="1563">
        <f t="shared" si="282"/>
        <v>0.34453781512605042</v>
      </c>
      <c r="F762" s="1786">
        <f t="shared" si="283"/>
        <v>3</v>
      </c>
      <c r="G762" s="1595" t="s">
        <v>2159</v>
      </c>
      <c r="H762" s="1752">
        <f t="shared" si="290"/>
        <v>3</v>
      </c>
      <c r="I762" s="1751">
        <f t="shared" si="291"/>
        <v>119</v>
      </c>
      <c r="J762" s="1751">
        <f t="shared" si="292"/>
        <v>41</v>
      </c>
      <c r="K762" s="1751">
        <f t="shared" si="293"/>
        <v>0</v>
      </c>
      <c r="L762" s="1818">
        <f t="shared" si="294"/>
        <v>0.34453781512605042</v>
      </c>
      <c r="O762" s="1700">
        <f>IFERROR(VLOOKUP($A762,'2022'!$B$2:$K$174,3,FALSE),0)</f>
        <v>0</v>
      </c>
      <c r="P762" s="1858">
        <f>IFERROR(VLOOKUP($A762,'2022'!$B$2:$K$174,4,FALSE),0)</f>
        <v>0</v>
      </c>
      <c r="Q762" s="1858">
        <f>IFERROR(VLOOKUP($A762,'2022'!$B$2:$K$174,5,FALSE),0)</f>
        <v>0</v>
      </c>
      <c r="R762" s="1858">
        <f>IFERROR(VLOOKUP($A762,'2022'!$B$2:$K$174,8,FALSE),0)</f>
        <v>0</v>
      </c>
      <c r="S762" s="1740">
        <f>IFERROR(VLOOKUP($A762,'2022'!$B$2:$K$174,10,FALSE),0)</f>
        <v>0</v>
      </c>
      <c r="T762" s="1700">
        <f>IFERROR(VLOOKUP($A762,'2021'!$B$2:$K$174,3,FALSE),0)</f>
        <v>0</v>
      </c>
      <c r="U762" s="1843">
        <f>IFERROR(VLOOKUP($A762,'2021'!$B$2:$K$174,4,FALSE),0)</f>
        <v>0</v>
      </c>
      <c r="V762" s="1843">
        <f>IFERROR(VLOOKUP($A762,'2021'!$B$2:$K$174,5,FALSE),0)</f>
        <v>0</v>
      </c>
      <c r="W762" s="1843">
        <f>IFERROR(VLOOKUP($A762,'2021'!$B$2:$K$174,8,FALSE),0)</f>
        <v>0</v>
      </c>
      <c r="X762" s="1740">
        <f>IFERROR(VLOOKUP($A762,'2021'!$B$2:$K$174,10,FALSE),0)</f>
        <v>0</v>
      </c>
      <c r="Y762" s="1700">
        <f>IFERROR(VLOOKUP($A762,'2020'!$B$2:$K$170,3,FALSE),0)</f>
        <v>0</v>
      </c>
      <c r="Z762" s="1829">
        <f>IFERROR(VLOOKUP($A762,'2020'!$B$2:$K$170,4,FALSE),0)</f>
        <v>0</v>
      </c>
      <c r="AA762" s="1829">
        <f>IFERROR(VLOOKUP($A762,'2020'!$B$2:$K$170,5,FALSE),0)</f>
        <v>0</v>
      </c>
      <c r="AB762" s="1829">
        <f>IFERROR(VLOOKUP($A762,'2020'!$B$2:$K$170,8,FALSE),0)</f>
        <v>0</v>
      </c>
      <c r="AC762" s="1740">
        <f>IFERROR(VLOOKUP($A762,'2020'!$B$2:$K$170,10,FALSE),0)</f>
        <v>0</v>
      </c>
      <c r="AD762" s="1700">
        <f>IFERROR(VLOOKUP($A762,'2019'!$B$2:$K$170,3,FALSE),0)</f>
        <v>0</v>
      </c>
      <c r="AE762" s="1823">
        <f>IFERROR(VLOOKUP($A762,'2019'!$B$2:$K$170,4,FALSE),0)</f>
        <v>0</v>
      </c>
      <c r="AF762" s="1823">
        <f>IFERROR(VLOOKUP($A762,'2019'!$B$2:$K$170,5,FALSE),0)</f>
        <v>0</v>
      </c>
      <c r="AG762" s="1823">
        <f>IFERROR(VLOOKUP($A762,'2019'!$B$2:$K$170,8,FALSE),0)</f>
        <v>0</v>
      </c>
      <c r="AH762" s="1740">
        <f>IFERROR(VLOOKUP($A762,'2019'!$B$2:$K$170,10,FALSE),0)</f>
        <v>0</v>
      </c>
      <c r="AI762" s="1700">
        <f>IFERROR(VLOOKUP($A762,'2018'!$B$2:$K$170,3,FALSE),0)</f>
        <v>0</v>
      </c>
      <c r="AJ762" s="1821">
        <f>IFERROR(VLOOKUP($A762,'2018'!$B$2:$K$170,4,FALSE),0)</f>
        <v>0</v>
      </c>
      <c r="AK762" s="1821">
        <f>IFERROR(VLOOKUP($A762,'2018'!$B$2:$K$170,5,FALSE),0)</f>
        <v>0</v>
      </c>
      <c r="AL762" s="1821">
        <f>IFERROR(VLOOKUP($A762,'2018'!$B$2:$K$170,8,FALSE),0)</f>
        <v>0</v>
      </c>
      <c r="AM762" s="1740">
        <f>IFERROR(VLOOKUP($A762,'2018'!$B$2:$K$170,10,FALSE),0)</f>
        <v>0</v>
      </c>
      <c r="AN762" s="1700">
        <f>IFERROR(VLOOKUP($A762,'2017'!$B$2:$J$163,2,FALSE),0)</f>
        <v>0</v>
      </c>
      <c r="AO762" s="1815">
        <f>IFERROR(VLOOKUP($A762,'2017'!$B$2:$J$163,3,FALSE),0)</f>
        <v>0</v>
      </c>
      <c r="AP762" s="1815">
        <f>IFERROR(VLOOKUP($A762,'2017'!$B$2:$J$163,4,FALSE),0)</f>
        <v>0</v>
      </c>
      <c r="AQ762" s="1815">
        <f>IFERROR(VLOOKUP($A762,'2017'!$B$2:$J$163,7,FALSE),0)</f>
        <v>0</v>
      </c>
      <c r="AR762" s="1740">
        <f>IFERROR(VLOOKUP($A762,'2017'!$B$2:$J$163,9,FALSE),0)</f>
        <v>0</v>
      </c>
      <c r="AS762" s="1700">
        <f>IFERROR(VLOOKUP($A762,'2016'!$B$2:$K$165,3,FALSE),0)</f>
        <v>0</v>
      </c>
      <c r="AT762" s="1796">
        <f>IFERROR(VLOOKUP($A762,'2016'!$B$2:$K$165,4,FALSE),0)</f>
        <v>0</v>
      </c>
      <c r="AU762" s="1796">
        <f>IFERROR(VLOOKUP($A762,'2016'!$B$2:$K$165,5,FALSE),0)</f>
        <v>0</v>
      </c>
      <c r="AV762" s="1796">
        <f>IFERROR(VLOOKUP($A762,'2016'!$B$2:$K$165,8,FALSE),0)</f>
        <v>0</v>
      </c>
      <c r="AW762" s="1740">
        <f>IFERROR(VLOOKUP($A762,'2016'!$B$2:$K$165,10,FALSE),0)</f>
        <v>0</v>
      </c>
      <c r="AX762" s="1700">
        <f>IFERROR(VLOOKUP($A762,'2015'!$B$2:$K$165,3,FALSE),0)</f>
        <v>0</v>
      </c>
      <c r="AY762" s="1695">
        <f>IFERROR(VLOOKUP($A762,'2015'!$B$2:$K$165,4,FALSE),0)</f>
        <v>0</v>
      </c>
      <c r="AZ762" s="1695">
        <f>IFERROR(VLOOKUP($A762,'2015'!$B$2:$K$165,5,FALSE),0)</f>
        <v>0</v>
      </c>
      <c r="BA762" s="1695">
        <f>IFERROR(VLOOKUP($A762,'2015'!$B$2:$K$165,8,FALSE),0)</f>
        <v>0</v>
      </c>
      <c r="BB762" s="1740">
        <f>IFERROR(VLOOKUP($A762,'2015'!$B$2:$K$165,10,FALSE),0)</f>
        <v>0</v>
      </c>
      <c r="BC762" s="1700">
        <f>IFERROR(VLOOKUP($A762,'2014'!$B$2:$K$157,3,FALSE),0)</f>
        <v>0</v>
      </c>
      <c r="BD762" s="1691">
        <f>IFERROR(VLOOKUP($A762,'2014'!$B$2:$K$157,4,FALSE),0)</f>
        <v>0</v>
      </c>
      <c r="BE762" s="1691">
        <f>IFERROR(VLOOKUP($A762,'2014'!$B$2:$K$157,5,FALSE),0)</f>
        <v>0</v>
      </c>
      <c r="BF762" s="1691">
        <f>IFERROR(VLOOKUP($A762,'2014'!$B$2:$K$157,8,FALSE),0)</f>
        <v>0</v>
      </c>
      <c r="BG762" s="1740">
        <f>IFERROR(VLOOKUP($A762,'2014'!$B$2:$K$157,10,FALSE),0)</f>
        <v>0</v>
      </c>
      <c r="BH762" s="1700">
        <f>IFERROR(VLOOKUP($A762,'2013'!$D$4:$I$249,2,FALSE),0)</f>
        <v>0</v>
      </c>
      <c r="BI762" s="1691">
        <f>IFERROR(VLOOKUP($A762,'2013'!$D$4:$I$249,3,FALSE),0)</f>
        <v>0</v>
      </c>
      <c r="BJ762" s="1691">
        <f>IFERROR(VLOOKUP($A762,'2013'!$D$4:$I$249,4,FALSE),0)</f>
        <v>0</v>
      </c>
      <c r="BK762" s="1691">
        <f>IFERROR(VLOOKUP($A762,'2013'!$D$4:$I$249,5,FALSE),0)</f>
        <v>0</v>
      </c>
      <c r="BL762" s="1740">
        <f>IFERROR(VLOOKUP($A762,'2013'!$D$4:$I$249,6,FALSE),0)</f>
        <v>0</v>
      </c>
      <c r="BM762" s="1737">
        <f>IFERROR(VLOOKUP($A762,'2012'!$D$3:$O$172,2,FALSE),0)</f>
        <v>0</v>
      </c>
      <c r="BN762" s="1691">
        <f>IFERROR(VLOOKUP($A762,'2012'!$D$3:$O$172,3,FALSE),0)</f>
        <v>0</v>
      </c>
      <c r="BO762" s="1743">
        <f>IFERROR(VLOOKUP($A762,'2012'!$D$3:$O$172,4,FALSE),0)</f>
        <v>0</v>
      </c>
      <c r="BP762" s="1700">
        <f>IFERROR(VLOOKUP($A762,'2012'!$D$3:$O$172,5,FALSE),0)</f>
        <v>0</v>
      </c>
      <c r="BQ762" s="1691">
        <f>IFERROR(VLOOKUP($A762,'2012'!$D$3:$O$172,6,FALSE),0)</f>
        <v>0</v>
      </c>
      <c r="BR762" s="1691">
        <f>IFERROR(VLOOKUP($A762,'2012'!$D$3:$O$172,7,FALSE),0)</f>
        <v>0</v>
      </c>
      <c r="BS762" s="1691">
        <f>IFERROR(VLOOKUP($A762,'2012'!$D$3:$O$172,8,FALSE),0)</f>
        <v>0</v>
      </c>
      <c r="BT762" s="1740">
        <f>IFERROR(VLOOKUP($A762,'2012'!$D$3:$O$172,9,FALSE),0)</f>
        <v>0</v>
      </c>
      <c r="BX762" s="1700">
        <f>IFERROR(VLOOKUP($A762,'2011'!$D$4:$I$251,2,FALSE),0)</f>
        <v>0</v>
      </c>
      <c r="BY762" s="1691">
        <f>IFERROR(VLOOKUP($A762,'2011'!$D$4:$I$251,3,FALSE),0)</f>
        <v>0</v>
      </c>
      <c r="BZ762" s="1691">
        <f>IFERROR(VLOOKUP($A762,'2011'!$D$4:$I$251,4,FALSE),0)</f>
        <v>0</v>
      </c>
      <c r="CA762" s="1691">
        <f>IFERROR(VLOOKUP($A762,'2011'!$D$4:$I$251,5,FALSE),0)</f>
        <v>0</v>
      </c>
      <c r="CB762" s="1740">
        <f>IFERROR(VLOOKUP($A762,'2011'!$D$4:$I$251,6,FALSE),0)</f>
        <v>0</v>
      </c>
      <c r="CC762" s="1700">
        <f>IFERROR(VLOOKUP($A762,'2010'!$C$3:$H$234,2,FALSE),0)</f>
        <v>0</v>
      </c>
      <c r="CD762" s="1691">
        <f>IFERROR(VLOOKUP($A762,'2010'!$C$3:$H$234,3,FALSE),0)</f>
        <v>0</v>
      </c>
      <c r="CE762" s="1691">
        <f>IFERROR(VLOOKUP($A762,'2010'!$C$3:$H$234,4,FALSE),0)</f>
        <v>0</v>
      </c>
      <c r="CF762" s="1691">
        <f>IFERROR(VLOOKUP($A762,'2010'!$C$3:$H$234,5,FALSE),0)</f>
        <v>0</v>
      </c>
      <c r="CG762" s="1740">
        <f>IFERROR(VLOOKUP($A762,'2010'!$C$3:$H$234,6,FALSE),0)</f>
        <v>0</v>
      </c>
      <c r="CH762" s="1700">
        <f>IFERROR(VLOOKUP($A762,'2009'!$C$3:$H$242,2,FALSE),0)</f>
        <v>0</v>
      </c>
      <c r="CI762" s="1691">
        <f>IFERROR(VLOOKUP($A762,'2009'!$C$3:$H$242,3,FALSE),0)</f>
        <v>0</v>
      </c>
      <c r="CJ762" s="1691">
        <f>IFERROR(VLOOKUP($A762,'2009'!$C$3:$H$242,4,FALSE),0)</f>
        <v>0</v>
      </c>
      <c r="CK762" s="1691">
        <f>IFERROR(VLOOKUP($A762,'2009'!$C$3:$H$242,5,FALSE),0)</f>
        <v>0</v>
      </c>
      <c r="CL762" s="1740">
        <f>IFERROR(VLOOKUP($A762,'2009'!$C$3:$H$242,6,FALSE),0)</f>
        <v>0</v>
      </c>
      <c r="CM762" s="1700">
        <f>IFERROR(VLOOKUP($A762,'2008'!$C$3:$H$229,2,FALSE),0)</f>
        <v>0</v>
      </c>
      <c r="CN762" s="1691">
        <f>IFERROR(VLOOKUP($A762,'2008'!$C$3:$H$229,3,FALSE),0)</f>
        <v>0</v>
      </c>
      <c r="CO762" s="1691">
        <f>IFERROR(VLOOKUP($A762,'2008'!$C$3:$H$229,4,FALSE),0)</f>
        <v>0</v>
      </c>
      <c r="CP762" s="1691">
        <f>IFERROR(VLOOKUP($A762,'2008'!$C$3:$H$229,5,FALSE),0)</f>
        <v>0</v>
      </c>
      <c r="CQ762" s="1740">
        <f>IFERROR(VLOOKUP($A762,'2008'!$C$3:$H$229,6,FALSE),0)</f>
        <v>0</v>
      </c>
      <c r="CR762" s="1700">
        <f>IFERROR(VLOOKUP($A762,'2007'!$C$3:$M$238,7,FALSE),0)</f>
        <v>0</v>
      </c>
      <c r="CS762" s="1691">
        <f>IFERROR(VLOOKUP($A762,'2007'!$C$3:$M$238,8,FALSE),0)</f>
        <v>0</v>
      </c>
      <c r="CT762" s="1691">
        <f>IFERROR(VLOOKUP($A762,'2007'!$C$3:$M$238,9,FALSE),0)</f>
        <v>0</v>
      </c>
      <c r="CU762" s="1691">
        <f>IFERROR(VLOOKUP($A762,'2007'!$C$3:$M$238,10,FALSE),0)</f>
        <v>0</v>
      </c>
      <c r="CV762" s="1740">
        <f>IFERROR(VLOOKUP($A762,'2007'!$C$3:$M$238,11,FALSE),0)</f>
        <v>0</v>
      </c>
      <c r="CW762" s="1700">
        <f>IFERROR(VLOOKUP($A762,'2006'!$A$2:$F$200,2,FALSE),0)</f>
        <v>0</v>
      </c>
      <c r="CX762" s="1691">
        <f>IFERROR(VLOOKUP($A762,'2006'!$A$2:$F$200,4,FALSE),0)</f>
        <v>0</v>
      </c>
      <c r="CY762" s="1691">
        <f>IFERROR(VLOOKUP($A762,'2006'!$A$2:$F$200,5,FALSE),0)</f>
        <v>0</v>
      </c>
      <c r="CZ762" s="1740">
        <f>IFERROR(VLOOKUP($A762,'2006'!$A$2:$F$200,6,FALSE),0)</f>
        <v>0</v>
      </c>
      <c r="DA762" s="1700">
        <f>IFERROR(VLOOKUP($A762,'2005'!$C$3:$M$205,8,FALSE),0)</f>
        <v>0</v>
      </c>
      <c r="DB762" s="1691">
        <f>IFERROR(VLOOKUP($A762,'2005'!$C$3:$M$205,9,FALSE),0)</f>
        <v>0</v>
      </c>
      <c r="DC762" s="1691">
        <f>IFERROR(VLOOKUP($A762,'2005'!$C$3:$M$205,10,FALSE),0)</f>
        <v>0</v>
      </c>
      <c r="DD762" s="1740">
        <f>IFERROR(VLOOKUP($A762,'2005'!$C$3:$M$205,11,FALSE),0)</f>
        <v>0</v>
      </c>
      <c r="DE762" s="1700">
        <f>IFERROR(VLOOKUP($A762,'2004'!$C$3:$M$213,8,FALSE),0)</f>
        <v>0</v>
      </c>
      <c r="DF762" s="1691">
        <f>IFERROR(VLOOKUP($A762,'2004'!$C$3:$M$213,9,FALSE),0)</f>
        <v>0</v>
      </c>
      <c r="DG762" s="1691">
        <f>IFERROR(VLOOKUP($A762,'2004'!$C$3:$M$213,10,FALSE),0)</f>
        <v>0</v>
      </c>
      <c r="DH762" s="1740">
        <f>IFERROR(VLOOKUP($A762,'2004'!$C$3:$M$213,11,FALSE),0)</f>
        <v>0</v>
      </c>
      <c r="DI762" s="1700">
        <f>IFERROR(VLOOKUP($A762,'2003'!$C$3:$Q$214,12,FALSE),0)</f>
        <v>0</v>
      </c>
      <c r="DJ762" s="1691">
        <f>IFERROR(VLOOKUP($A762,'2003'!$C$3:$Q$214,13,FALSE),0)</f>
        <v>0</v>
      </c>
      <c r="DK762" s="1691">
        <f>IFERROR(VLOOKUP($A762,'2003'!$C$3:$Q$214,14,FALSE),0)</f>
        <v>0</v>
      </c>
      <c r="DL762" s="1740">
        <f>IFERROR(VLOOKUP($A762,'2003'!$C$3:$Q$214,15,FALSE),0)</f>
        <v>0</v>
      </c>
      <c r="DM762" s="1700">
        <f>IFERROR(VLOOKUP($A762,'2002'!$D$3:$R$214,12,FALSE),0)</f>
        <v>0</v>
      </c>
      <c r="DN762" s="1691">
        <f>IFERROR(VLOOKUP($A762,'2002'!$D$3:$R$214,13,FALSE),0)</f>
        <v>0</v>
      </c>
      <c r="DO762" s="1691">
        <f>IFERROR(VLOOKUP($A762,'2002'!$D$3:$R$214,14,FALSE),0)</f>
        <v>0</v>
      </c>
      <c r="DP762" s="1788">
        <f>IFERROR(VLOOKUP($A762,'2002'!$D$3:$R$214,15,FALSE),0)</f>
        <v>0</v>
      </c>
      <c r="DQ762" s="1700">
        <f>IFERROR(VLOOKUP($A762,'Pre 2002'!$C$3:$CK$382,84,FALSE),0)</f>
        <v>119</v>
      </c>
      <c r="DR762" s="1695">
        <f>IFERROR(VLOOKUP($A762,'Pre 2002'!$C$3:$CK$382,85,FALSE),0)</f>
        <v>41</v>
      </c>
      <c r="DS762" s="1695">
        <f>IFERROR(VLOOKUP($A762,'Pre 2002'!$C$3:$CK$382,86,FALSE),0)</f>
        <v>0</v>
      </c>
      <c r="DT762" s="1790">
        <f>IFERROR(VLOOKUP($A762,'Pre 2002'!$C$3:$CK$382,87,FALSE),0)</f>
        <v>0.34453781512605042</v>
      </c>
      <c r="DU762" s="1741">
        <f>IFERROR(VLOOKUP(A762,'Pre 2002'!$C$3:$CG$382,83,FALSE),0)</f>
        <v>3</v>
      </c>
    </row>
    <row r="763" spans="1:125">
      <c r="A763" s="1442" t="s">
        <v>2218</v>
      </c>
      <c r="B763" s="1562">
        <f t="shared" si="279"/>
        <v>32</v>
      </c>
      <c r="C763" s="1562">
        <f t="shared" si="280"/>
        <v>11</v>
      </c>
      <c r="D763" s="1562">
        <f t="shared" si="281"/>
        <v>0</v>
      </c>
      <c r="E763" s="1563">
        <f t="shared" si="282"/>
        <v>0.34375</v>
      </c>
      <c r="F763" s="1786">
        <f t="shared" si="283"/>
        <v>1</v>
      </c>
      <c r="G763" s="1595">
        <v>2016</v>
      </c>
      <c r="H763" s="1752">
        <f t="shared" si="290"/>
        <v>0</v>
      </c>
      <c r="I763" s="1751">
        <f t="shared" si="291"/>
        <v>0</v>
      </c>
      <c r="J763" s="1751">
        <f t="shared" si="292"/>
        <v>0</v>
      </c>
      <c r="K763" s="1751">
        <f t="shared" si="293"/>
        <v>0</v>
      </c>
      <c r="L763" s="1818">
        <f t="shared" si="294"/>
        <v>0</v>
      </c>
      <c r="O763" s="1700">
        <f>IFERROR(VLOOKUP($A763,'2022'!$B$2:$K$174,3,FALSE),0)</f>
        <v>0</v>
      </c>
      <c r="P763" s="1858">
        <f>IFERROR(VLOOKUP($A763,'2022'!$B$2:$K$174,4,FALSE),0)</f>
        <v>0</v>
      </c>
      <c r="Q763" s="1858">
        <f>IFERROR(VLOOKUP($A763,'2022'!$B$2:$K$174,5,FALSE),0)</f>
        <v>0</v>
      </c>
      <c r="R763" s="1858">
        <f>IFERROR(VLOOKUP($A763,'2022'!$B$2:$K$174,8,FALSE),0)</f>
        <v>0</v>
      </c>
      <c r="S763" s="1740">
        <f>IFERROR(VLOOKUP($A763,'2022'!$B$2:$K$174,10,FALSE),0)</f>
        <v>0</v>
      </c>
      <c r="T763" s="1700">
        <f>IFERROR(VLOOKUP($A763,'2021'!$B$2:$K$174,3,FALSE),0)</f>
        <v>0</v>
      </c>
      <c r="U763" s="1843">
        <f>IFERROR(VLOOKUP($A763,'2021'!$B$2:$K$174,4,FALSE),0)</f>
        <v>0</v>
      </c>
      <c r="V763" s="1843">
        <f>IFERROR(VLOOKUP($A763,'2021'!$B$2:$K$174,5,FALSE),0)</f>
        <v>0</v>
      </c>
      <c r="W763" s="1843">
        <f>IFERROR(VLOOKUP($A763,'2021'!$B$2:$K$174,8,FALSE),0)</f>
        <v>0</v>
      </c>
      <c r="X763" s="1740">
        <f>IFERROR(VLOOKUP($A763,'2021'!$B$2:$K$174,10,FALSE),0)</f>
        <v>0</v>
      </c>
      <c r="Y763" s="1700">
        <f>IFERROR(VLOOKUP($A763,'2020'!$B$2:$K$170,3,FALSE),0)</f>
        <v>0</v>
      </c>
      <c r="Z763" s="1829">
        <f>IFERROR(VLOOKUP($A763,'2020'!$B$2:$K$170,4,FALSE),0)</f>
        <v>0</v>
      </c>
      <c r="AA763" s="1829">
        <f>IFERROR(VLOOKUP($A763,'2020'!$B$2:$K$170,5,FALSE),0)</f>
        <v>0</v>
      </c>
      <c r="AB763" s="1829">
        <f>IFERROR(VLOOKUP($A763,'2020'!$B$2:$K$170,8,FALSE),0)</f>
        <v>0</v>
      </c>
      <c r="AC763" s="1740">
        <f>IFERROR(VLOOKUP($A763,'2020'!$B$2:$K$170,10,FALSE),0)</f>
        <v>0</v>
      </c>
      <c r="AD763" s="1700">
        <f>IFERROR(VLOOKUP($A763,'2019'!$B$2:$K$170,3,FALSE),0)</f>
        <v>0</v>
      </c>
      <c r="AE763" s="1823">
        <f>IFERROR(VLOOKUP($A763,'2019'!$B$2:$K$170,4,FALSE),0)</f>
        <v>0</v>
      </c>
      <c r="AF763" s="1823">
        <f>IFERROR(VLOOKUP($A763,'2019'!$B$2:$K$170,5,FALSE),0)</f>
        <v>0</v>
      </c>
      <c r="AG763" s="1823">
        <f>IFERROR(VLOOKUP($A763,'2019'!$B$2:$K$170,8,FALSE),0)</f>
        <v>0</v>
      </c>
      <c r="AH763" s="1740">
        <f>IFERROR(VLOOKUP($A763,'2019'!$B$2:$K$170,10,FALSE),0)</f>
        <v>0</v>
      </c>
      <c r="AI763" s="1700">
        <f>IFERROR(VLOOKUP($A763,'2018'!$B$2:$K$170,3,FALSE),0)</f>
        <v>0</v>
      </c>
      <c r="AJ763" s="1821">
        <f>IFERROR(VLOOKUP($A763,'2018'!$B$2:$K$170,4,FALSE),0)</f>
        <v>0</v>
      </c>
      <c r="AK763" s="1821">
        <f>IFERROR(VLOOKUP($A763,'2018'!$B$2:$K$170,5,FALSE),0)</f>
        <v>0</v>
      </c>
      <c r="AL763" s="1821">
        <f>IFERROR(VLOOKUP($A763,'2018'!$B$2:$K$170,8,FALSE),0)</f>
        <v>0</v>
      </c>
      <c r="AM763" s="1740">
        <f>IFERROR(VLOOKUP($A763,'2018'!$B$2:$K$170,10,FALSE),0)</f>
        <v>0</v>
      </c>
      <c r="AN763" s="1700">
        <f>IFERROR(VLOOKUP($A763,'2017'!$B$2:$J$163,2,FALSE),0)</f>
        <v>0</v>
      </c>
      <c r="AO763" s="1815">
        <f>IFERROR(VLOOKUP($A763,'2017'!$B$2:$J$163,3,FALSE),0)</f>
        <v>0</v>
      </c>
      <c r="AP763" s="1815">
        <f>IFERROR(VLOOKUP($A763,'2017'!$B$2:$J$163,4,FALSE),0)</f>
        <v>0</v>
      </c>
      <c r="AQ763" s="1815">
        <f>IFERROR(VLOOKUP($A763,'2017'!$B$2:$J$163,7,FALSE),0)</f>
        <v>0</v>
      </c>
      <c r="AR763" s="1740">
        <f>IFERROR(VLOOKUP($A763,'2017'!$B$2:$J$163,9,FALSE),0)</f>
        <v>0</v>
      </c>
      <c r="AS763" s="1700">
        <f>IFERROR(VLOOKUP($A763,'2016'!$B$2:$K$165,3,FALSE),0)</f>
        <v>32</v>
      </c>
      <c r="AT763" s="1796">
        <f>IFERROR(VLOOKUP($A763,'2016'!$B$2:$K$165,4,FALSE),0)</f>
        <v>8</v>
      </c>
      <c r="AU763" s="1796">
        <f>IFERROR(VLOOKUP($A763,'2016'!$B$2:$K$165,5,FALSE),0)</f>
        <v>11</v>
      </c>
      <c r="AV763" s="1796">
        <f>IFERROR(VLOOKUP($A763,'2016'!$B$2:$K$165,8,FALSE),0)</f>
        <v>0</v>
      </c>
      <c r="AW763" s="1740">
        <f>IFERROR(VLOOKUP($A763,'2016'!$B$2:$K$165,10,FALSE),0)</f>
        <v>0.34399999999999997</v>
      </c>
      <c r="AX763" s="1700">
        <f>IFERROR(VLOOKUP($A763,'2015'!$B$2:$K$165,3,FALSE),0)</f>
        <v>0</v>
      </c>
      <c r="AY763" s="1695">
        <f>IFERROR(VLOOKUP($A763,'2015'!$B$2:$K$165,4,FALSE),0)</f>
        <v>0</v>
      </c>
      <c r="AZ763" s="1695">
        <f>IFERROR(VLOOKUP($A763,'2015'!$B$2:$K$165,5,FALSE),0)</f>
        <v>0</v>
      </c>
      <c r="BA763" s="1695">
        <f>IFERROR(VLOOKUP($A763,'2015'!$B$2:$K$165,8,FALSE),0)</f>
        <v>0</v>
      </c>
      <c r="BB763" s="1740">
        <f>IFERROR(VLOOKUP($A763,'2015'!$B$2:$K$165,10,FALSE),0)</f>
        <v>0</v>
      </c>
      <c r="BC763" s="1700">
        <f>IFERROR(VLOOKUP($A763,'2014'!$B$2:$K$157,3,FALSE),0)</f>
        <v>0</v>
      </c>
      <c r="BD763" s="1691">
        <f>IFERROR(VLOOKUP($A763,'2014'!$B$2:$K$157,4,FALSE),0)</f>
        <v>0</v>
      </c>
      <c r="BE763" s="1691">
        <f>IFERROR(VLOOKUP($A763,'2014'!$B$2:$K$157,5,FALSE),0)</f>
        <v>0</v>
      </c>
      <c r="BF763" s="1691">
        <f>IFERROR(VLOOKUP($A763,'2014'!$B$2:$K$157,8,FALSE),0)</f>
        <v>0</v>
      </c>
      <c r="BG763" s="1740">
        <f>IFERROR(VLOOKUP($A763,'2014'!$B$2:$K$157,10,FALSE),0)</f>
        <v>0</v>
      </c>
      <c r="BH763" s="1700">
        <f>IFERROR(VLOOKUP($A763,'2013'!$D$4:$I$249,2,FALSE),0)</f>
        <v>0</v>
      </c>
      <c r="BI763" s="1691">
        <f>IFERROR(VLOOKUP($A763,'2013'!$D$4:$I$249,3,FALSE),0)</f>
        <v>0</v>
      </c>
      <c r="BJ763" s="1691">
        <f>IFERROR(VLOOKUP($A763,'2013'!$D$4:$I$249,4,FALSE),0)</f>
        <v>0</v>
      </c>
      <c r="BK763" s="1691">
        <f>IFERROR(VLOOKUP($A763,'2013'!$D$4:$I$249,5,FALSE),0)</f>
        <v>0</v>
      </c>
      <c r="BL763" s="1740">
        <f>IFERROR(VLOOKUP($A763,'2013'!$D$4:$I$249,6,FALSE),0)</f>
        <v>0</v>
      </c>
      <c r="BM763" s="1737">
        <f>IFERROR(VLOOKUP($A763,'2012'!$D$3:$O$172,2,FALSE),0)</f>
        <v>0</v>
      </c>
      <c r="BN763" s="1691">
        <f>IFERROR(VLOOKUP($A763,'2012'!$D$3:$O$172,3,FALSE),0)</f>
        <v>0</v>
      </c>
      <c r="BO763" s="1743">
        <f>IFERROR(VLOOKUP($A763,'2012'!$D$3:$O$172,4,FALSE),0)</f>
        <v>0</v>
      </c>
      <c r="BP763" s="1700">
        <f>IFERROR(VLOOKUP($A763,'2012'!$D$3:$O$172,5,FALSE),0)</f>
        <v>0</v>
      </c>
      <c r="BQ763" s="1691">
        <f>IFERROR(VLOOKUP($A763,'2012'!$D$3:$O$172,6,FALSE),0)</f>
        <v>0</v>
      </c>
      <c r="BR763" s="1691">
        <f>IFERROR(VLOOKUP($A763,'2012'!$D$3:$O$172,7,FALSE),0)</f>
        <v>0</v>
      </c>
      <c r="BS763" s="1691">
        <f>IFERROR(VLOOKUP($A763,'2012'!$D$3:$O$172,8,FALSE),0)</f>
        <v>0</v>
      </c>
      <c r="BT763" s="1740">
        <f>IFERROR(VLOOKUP($A763,'2012'!$D$3:$O$172,9,FALSE),0)</f>
        <v>0</v>
      </c>
      <c r="BX763" s="1700">
        <f>IFERROR(VLOOKUP($A763,'2011'!$D$4:$I$251,2,FALSE),0)</f>
        <v>0</v>
      </c>
      <c r="BY763" s="1691">
        <f>IFERROR(VLOOKUP($A763,'2011'!$D$4:$I$251,3,FALSE),0)</f>
        <v>0</v>
      </c>
      <c r="BZ763" s="1691">
        <f>IFERROR(VLOOKUP($A763,'2011'!$D$4:$I$251,4,FALSE),0)</f>
        <v>0</v>
      </c>
      <c r="CA763" s="1691">
        <f>IFERROR(VLOOKUP($A763,'2011'!$D$4:$I$251,5,FALSE),0)</f>
        <v>0</v>
      </c>
      <c r="CB763" s="1740">
        <f>IFERROR(VLOOKUP($A763,'2011'!$D$4:$I$251,6,FALSE),0)</f>
        <v>0</v>
      </c>
      <c r="CC763" s="1700">
        <f>IFERROR(VLOOKUP($A763,'2010'!$C$3:$H$234,2,FALSE),0)</f>
        <v>0</v>
      </c>
      <c r="CD763" s="1691">
        <f>IFERROR(VLOOKUP($A763,'2010'!$C$3:$H$234,3,FALSE),0)</f>
        <v>0</v>
      </c>
      <c r="CE763" s="1691">
        <f>IFERROR(VLOOKUP($A763,'2010'!$C$3:$H$234,4,FALSE),0)</f>
        <v>0</v>
      </c>
      <c r="CF763" s="1691">
        <f>IFERROR(VLOOKUP($A763,'2010'!$C$3:$H$234,5,FALSE),0)</f>
        <v>0</v>
      </c>
      <c r="CG763" s="1740">
        <f>IFERROR(VLOOKUP($A763,'2010'!$C$3:$H$234,6,FALSE),0)</f>
        <v>0</v>
      </c>
      <c r="CH763" s="1700">
        <f>IFERROR(VLOOKUP($A763,'2009'!$C$3:$H$242,2,FALSE),0)</f>
        <v>0</v>
      </c>
      <c r="CI763" s="1691">
        <f>IFERROR(VLOOKUP($A763,'2009'!$C$3:$H$242,3,FALSE),0)</f>
        <v>0</v>
      </c>
      <c r="CJ763" s="1691">
        <f>IFERROR(VLOOKUP($A763,'2009'!$C$3:$H$242,4,FALSE),0)</f>
        <v>0</v>
      </c>
      <c r="CK763" s="1691">
        <f>IFERROR(VLOOKUP($A763,'2009'!$C$3:$H$242,5,FALSE),0)</f>
        <v>0</v>
      </c>
      <c r="CL763" s="1740">
        <f>IFERROR(VLOOKUP($A763,'2009'!$C$3:$H$242,6,FALSE),0)</f>
        <v>0</v>
      </c>
      <c r="CM763" s="1700">
        <f>IFERROR(VLOOKUP($A763,'2008'!$C$3:$H$229,2,FALSE),0)</f>
        <v>0</v>
      </c>
      <c r="CN763" s="1691">
        <f>IFERROR(VLOOKUP($A763,'2008'!$C$3:$H$229,3,FALSE),0)</f>
        <v>0</v>
      </c>
      <c r="CO763" s="1691">
        <f>IFERROR(VLOOKUP($A763,'2008'!$C$3:$H$229,4,FALSE),0)</f>
        <v>0</v>
      </c>
      <c r="CP763" s="1691">
        <f>IFERROR(VLOOKUP($A763,'2008'!$C$3:$H$229,5,FALSE),0)</f>
        <v>0</v>
      </c>
      <c r="CQ763" s="1740">
        <f>IFERROR(VLOOKUP($A763,'2008'!$C$3:$H$229,6,FALSE),0)</f>
        <v>0</v>
      </c>
      <c r="CR763" s="1700">
        <f>IFERROR(VLOOKUP($A763,'2007'!$C$3:$M$238,7,FALSE),0)</f>
        <v>0</v>
      </c>
      <c r="CS763" s="1691">
        <f>IFERROR(VLOOKUP($A763,'2007'!$C$3:$M$238,8,FALSE),0)</f>
        <v>0</v>
      </c>
      <c r="CT763" s="1691">
        <f>IFERROR(VLOOKUP($A763,'2007'!$C$3:$M$238,9,FALSE),0)</f>
        <v>0</v>
      </c>
      <c r="CU763" s="1691">
        <f>IFERROR(VLOOKUP($A763,'2007'!$C$3:$M$238,10,FALSE),0)</f>
        <v>0</v>
      </c>
      <c r="CV763" s="1740">
        <f>IFERROR(VLOOKUP($A763,'2007'!$C$3:$M$238,11,FALSE),0)</f>
        <v>0</v>
      </c>
      <c r="CW763" s="1700">
        <f>IFERROR(VLOOKUP($A763,'2006'!$A$2:$F$200,2,FALSE),0)</f>
        <v>0</v>
      </c>
      <c r="CX763" s="1691">
        <f>IFERROR(VLOOKUP($A763,'2006'!$A$2:$F$200,4,FALSE),0)</f>
        <v>0</v>
      </c>
      <c r="CY763" s="1691">
        <f>IFERROR(VLOOKUP($A763,'2006'!$A$2:$F$200,5,FALSE),0)</f>
        <v>0</v>
      </c>
      <c r="CZ763" s="1740">
        <f>IFERROR(VLOOKUP($A763,'2006'!$A$2:$F$200,6,FALSE),0)</f>
        <v>0</v>
      </c>
      <c r="DA763" s="1700">
        <f>IFERROR(VLOOKUP($A763,'2005'!$C$3:$M$205,8,FALSE),0)</f>
        <v>0</v>
      </c>
      <c r="DB763" s="1691">
        <f>IFERROR(VLOOKUP($A763,'2005'!$C$3:$M$205,9,FALSE),0)</f>
        <v>0</v>
      </c>
      <c r="DC763" s="1691">
        <f>IFERROR(VLOOKUP($A763,'2005'!$C$3:$M$205,10,FALSE),0)</f>
        <v>0</v>
      </c>
      <c r="DD763" s="1740">
        <f>IFERROR(VLOOKUP($A763,'2005'!$C$3:$M$205,11,FALSE),0)</f>
        <v>0</v>
      </c>
      <c r="DE763" s="1700">
        <f>IFERROR(VLOOKUP($A763,'2004'!$C$3:$M$213,8,FALSE),0)</f>
        <v>0</v>
      </c>
      <c r="DF763" s="1691">
        <f>IFERROR(VLOOKUP($A763,'2004'!$C$3:$M$213,9,FALSE),0)</f>
        <v>0</v>
      </c>
      <c r="DG763" s="1691">
        <f>IFERROR(VLOOKUP($A763,'2004'!$C$3:$M$213,10,FALSE),0)</f>
        <v>0</v>
      </c>
      <c r="DH763" s="1740">
        <f>IFERROR(VLOOKUP($A763,'2004'!$C$3:$M$213,11,FALSE),0)</f>
        <v>0</v>
      </c>
      <c r="DI763" s="1700">
        <f>IFERROR(VLOOKUP($A763,'2003'!$C$3:$Q$214,12,FALSE),0)</f>
        <v>0</v>
      </c>
      <c r="DJ763" s="1691">
        <f>IFERROR(VLOOKUP($A763,'2003'!$C$3:$Q$214,13,FALSE),0)</f>
        <v>0</v>
      </c>
      <c r="DK763" s="1691">
        <f>IFERROR(VLOOKUP($A763,'2003'!$C$3:$Q$214,14,FALSE),0)</f>
        <v>0</v>
      </c>
      <c r="DL763" s="1740">
        <f>IFERROR(VLOOKUP($A763,'2003'!$C$3:$Q$214,15,FALSE),0)</f>
        <v>0</v>
      </c>
      <c r="DM763" s="1700">
        <f>IFERROR(VLOOKUP($A763,'2002'!$D$3:$R$214,12,FALSE),0)</f>
        <v>0</v>
      </c>
      <c r="DN763" s="1691">
        <f>IFERROR(VLOOKUP($A763,'2002'!$D$3:$R$214,13,FALSE),0)</f>
        <v>0</v>
      </c>
      <c r="DO763" s="1691">
        <f>IFERROR(VLOOKUP($A763,'2002'!$D$3:$R$214,14,FALSE),0)</f>
        <v>0</v>
      </c>
      <c r="DP763" s="1788">
        <f>IFERROR(VLOOKUP($A763,'2002'!$D$3:$R$214,15,FALSE),0)</f>
        <v>0</v>
      </c>
      <c r="DQ763" s="1700">
        <f>IFERROR(VLOOKUP($A763,'Pre 2002'!$C$3:$CK$382,84,FALSE),0)</f>
        <v>0</v>
      </c>
      <c r="DR763" s="1695">
        <f>IFERROR(VLOOKUP($A763,'Pre 2002'!$C$3:$CK$382,85,FALSE),0)</f>
        <v>0</v>
      </c>
      <c r="DS763" s="1695">
        <f>IFERROR(VLOOKUP($A763,'Pre 2002'!$C$3:$CK$382,86,FALSE),0)</f>
        <v>0</v>
      </c>
      <c r="DT763" s="1790">
        <f>IFERROR(VLOOKUP($A763,'Pre 2002'!$C$3:$CK$382,87,FALSE),0)</f>
        <v>0</v>
      </c>
      <c r="DU763" s="1741">
        <f>IFERROR(VLOOKUP(A763,'Pre 2002'!$C$3:$CG$382,83,FALSE),0)</f>
        <v>0</v>
      </c>
    </row>
    <row r="764" spans="1:125">
      <c r="A764" s="1721" t="s">
        <v>58</v>
      </c>
      <c r="B764" s="1562">
        <f t="shared" si="279"/>
        <v>134</v>
      </c>
      <c r="C764" s="1562">
        <f t="shared" si="280"/>
        <v>46</v>
      </c>
      <c r="D764" s="1562">
        <f t="shared" si="281"/>
        <v>0</v>
      </c>
      <c r="E764" s="1563">
        <f t="shared" si="282"/>
        <v>0.34328358208955223</v>
      </c>
      <c r="F764" s="1786">
        <f t="shared" si="283"/>
        <v>3</v>
      </c>
      <c r="G764" s="1595">
        <v>2013</v>
      </c>
      <c r="H764" s="1752">
        <f t="shared" si="290"/>
        <v>2</v>
      </c>
      <c r="I764" s="1751">
        <f t="shared" si="291"/>
        <v>99</v>
      </c>
      <c r="J764" s="1751">
        <f t="shared" si="292"/>
        <v>35</v>
      </c>
      <c r="K764" s="1751">
        <f t="shared" si="293"/>
        <v>0</v>
      </c>
      <c r="L764" s="1818">
        <f t="shared" si="294"/>
        <v>0.35353535353535354</v>
      </c>
      <c r="M764" s="1746">
        <v>13</v>
      </c>
      <c r="N764" s="1746">
        <v>0</v>
      </c>
      <c r="O764" s="1700">
        <f>IFERROR(VLOOKUP($A764,'2022'!$B$2:$K$174,3,FALSE),0)</f>
        <v>0</v>
      </c>
      <c r="P764" s="1858">
        <f>IFERROR(VLOOKUP($A764,'2022'!$B$2:$K$174,4,FALSE),0)</f>
        <v>0</v>
      </c>
      <c r="Q764" s="1858">
        <f>IFERROR(VLOOKUP($A764,'2022'!$B$2:$K$174,5,FALSE),0)</f>
        <v>0</v>
      </c>
      <c r="R764" s="1858">
        <f>IFERROR(VLOOKUP($A764,'2022'!$B$2:$K$174,8,FALSE),0)</f>
        <v>0</v>
      </c>
      <c r="S764" s="1740">
        <f>IFERROR(VLOOKUP($A764,'2022'!$B$2:$K$174,10,FALSE),0)</f>
        <v>0</v>
      </c>
      <c r="T764" s="1700">
        <f>IFERROR(VLOOKUP($A764,'2021'!$B$2:$K$174,3,FALSE),0)</f>
        <v>0</v>
      </c>
      <c r="U764" s="1843">
        <f>IFERROR(VLOOKUP($A764,'2021'!$B$2:$K$174,4,FALSE),0)</f>
        <v>0</v>
      </c>
      <c r="V764" s="1843">
        <f>IFERROR(VLOOKUP($A764,'2021'!$B$2:$K$174,5,FALSE),0)</f>
        <v>0</v>
      </c>
      <c r="W764" s="1843">
        <f>IFERROR(VLOOKUP($A764,'2021'!$B$2:$K$174,8,FALSE),0)</f>
        <v>0</v>
      </c>
      <c r="X764" s="1740">
        <f>IFERROR(VLOOKUP($A764,'2021'!$B$2:$K$174,10,FALSE),0)</f>
        <v>0</v>
      </c>
      <c r="Y764" s="1700">
        <f>IFERROR(VLOOKUP($A764,'2020'!$B$2:$K$170,3,FALSE),0)</f>
        <v>0</v>
      </c>
      <c r="Z764" s="1829">
        <f>IFERROR(VLOOKUP($A764,'2020'!$B$2:$K$170,4,FALSE),0)</f>
        <v>0</v>
      </c>
      <c r="AA764" s="1829">
        <f>IFERROR(VLOOKUP($A764,'2020'!$B$2:$K$170,5,FALSE),0)</f>
        <v>0</v>
      </c>
      <c r="AB764" s="1829">
        <f>IFERROR(VLOOKUP($A764,'2020'!$B$2:$K$170,8,FALSE),0)</f>
        <v>0</v>
      </c>
      <c r="AC764" s="1740">
        <f>IFERROR(VLOOKUP($A764,'2020'!$B$2:$K$170,10,FALSE),0)</f>
        <v>0</v>
      </c>
      <c r="AD764" s="1700">
        <f>IFERROR(VLOOKUP($A764,'2019'!$B$2:$K$170,3,FALSE),0)</f>
        <v>0</v>
      </c>
      <c r="AE764" s="1823">
        <f>IFERROR(VLOOKUP($A764,'2019'!$B$2:$K$170,4,FALSE),0)</f>
        <v>0</v>
      </c>
      <c r="AF764" s="1823">
        <f>IFERROR(VLOOKUP($A764,'2019'!$B$2:$K$170,5,FALSE),0)</f>
        <v>0</v>
      </c>
      <c r="AG764" s="1823">
        <f>IFERROR(VLOOKUP($A764,'2019'!$B$2:$K$170,8,FALSE),0)</f>
        <v>0</v>
      </c>
      <c r="AH764" s="1740">
        <f>IFERROR(VLOOKUP($A764,'2019'!$B$2:$K$170,10,FALSE),0)</f>
        <v>0</v>
      </c>
      <c r="AI764" s="1700">
        <f>IFERROR(VLOOKUP($A764,'2018'!$B$2:$K$170,3,FALSE),0)</f>
        <v>0</v>
      </c>
      <c r="AJ764" s="1821">
        <f>IFERROR(VLOOKUP($A764,'2018'!$B$2:$K$170,4,FALSE),0)</f>
        <v>0</v>
      </c>
      <c r="AK764" s="1821">
        <f>IFERROR(VLOOKUP($A764,'2018'!$B$2:$K$170,5,FALSE),0)</f>
        <v>0</v>
      </c>
      <c r="AL764" s="1821">
        <f>IFERROR(VLOOKUP($A764,'2018'!$B$2:$K$170,8,FALSE),0)</f>
        <v>0</v>
      </c>
      <c r="AM764" s="1740">
        <f>IFERROR(VLOOKUP($A764,'2018'!$B$2:$K$170,10,FALSE),0)</f>
        <v>0</v>
      </c>
      <c r="AN764" s="1700">
        <f>IFERROR(VLOOKUP($A764,'2017'!$B$2:$J$163,2,FALSE),0)</f>
        <v>0</v>
      </c>
      <c r="AO764" s="1815">
        <f>IFERROR(VLOOKUP($A764,'2017'!$B$2:$J$163,3,FALSE),0)</f>
        <v>0</v>
      </c>
      <c r="AP764" s="1815">
        <f>IFERROR(VLOOKUP($A764,'2017'!$B$2:$J$163,4,FALSE),0)</f>
        <v>0</v>
      </c>
      <c r="AQ764" s="1815">
        <f>IFERROR(VLOOKUP($A764,'2017'!$B$2:$J$163,7,FALSE),0)</f>
        <v>0</v>
      </c>
      <c r="AR764" s="1740">
        <f>IFERROR(VLOOKUP($A764,'2017'!$B$2:$J$163,9,FALSE),0)</f>
        <v>0</v>
      </c>
      <c r="AS764" s="1700">
        <f>IFERROR(VLOOKUP($A764,'2016'!$B$2:$K$165,3,FALSE),0)</f>
        <v>0</v>
      </c>
      <c r="AT764" s="1796">
        <f>IFERROR(VLOOKUP($A764,'2016'!$B$2:$K$165,4,FALSE),0)</f>
        <v>0</v>
      </c>
      <c r="AU764" s="1796">
        <f>IFERROR(VLOOKUP($A764,'2016'!$B$2:$K$165,5,FALSE),0)</f>
        <v>0</v>
      </c>
      <c r="AV764" s="1796">
        <f>IFERROR(VLOOKUP($A764,'2016'!$B$2:$K$165,8,FALSE),0)</f>
        <v>0</v>
      </c>
      <c r="AW764" s="1740">
        <f>IFERROR(VLOOKUP($A764,'2016'!$B$2:$K$165,10,FALSE),0)</f>
        <v>0</v>
      </c>
      <c r="AX764" s="1700">
        <f>IFERROR(VLOOKUP($A764,'2015'!$B$2:$K$165,3,FALSE),0)</f>
        <v>35</v>
      </c>
      <c r="AY764" s="1695">
        <f>IFERROR(VLOOKUP($A764,'2015'!$B$2:$K$165,4,FALSE),0)</f>
        <v>5</v>
      </c>
      <c r="AZ764" s="1695">
        <f>IFERROR(VLOOKUP($A764,'2015'!$B$2:$K$165,5,FALSE),0)</f>
        <v>11</v>
      </c>
      <c r="BA764" s="1695">
        <f>IFERROR(VLOOKUP($A764,'2015'!$B$2:$K$165,8,FALSE),0)</f>
        <v>0</v>
      </c>
      <c r="BB764" s="1740">
        <f>IFERROR(VLOOKUP($A764,'2015'!$B$2:$K$165,10,FALSE),0)</f>
        <v>0.31428571428571428</v>
      </c>
      <c r="BC764" s="1700">
        <f>IFERROR(VLOOKUP($A764,'2014'!$B$2:$K$157,3,FALSE),0)</f>
        <v>57</v>
      </c>
      <c r="BD764" s="1691">
        <f>IFERROR(VLOOKUP($A764,'2014'!$B$2:$K$157,4,FALSE),0)</f>
        <v>12</v>
      </c>
      <c r="BE764" s="1691">
        <f>IFERROR(VLOOKUP($A764,'2014'!$B$2:$K$157,5,FALSE),0)</f>
        <v>21</v>
      </c>
      <c r="BF764" s="1691">
        <f>IFERROR(VLOOKUP($A764,'2014'!$B$2:$K$157,8,FALSE),0)</f>
        <v>0</v>
      </c>
      <c r="BG764" s="1740">
        <f>IFERROR(VLOOKUP($A764,'2014'!$B$2:$K$157,10,FALSE),0)</f>
        <v>0.36842105263157893</v>
      </c>
      <c r="BH764" s="1700">
        <f>IFERROR(VLOOKUP($A764,'2013'!$D$4:$I$249,2,FALSE),0)</f>
        <v>42</v>
      </c>
      <c r="BI764" s="1691">
        <f>IFERROR(VLOOKUP($A764,'2013'!$D$4:$I$249,3,FALSE),0)</f>
        <v>11</v>
      </c>
      <c r="BJ764" s="1691">
        <f>IFERROR(VLOOKUP($A764,'2013'!$D$4:$I$249,4,FALSE),0)</f>
        <v>14</v>
      </c>
      <c r="BK764" s="1691">
        <f>IFERROR(VLOOKUP($A764,'2013'!$D$4:$I$249,5,FALSE),0)</f>
        <v>0</v>
      </c>
      <c r="BL764" s="1740">
        <f>IFERROR(VLOOKUP($A764,'2013'!$D$4:$I$249,6,FALSE),0)</f>
        <v>0.33333333333333331</v>
      </c>
      <c r="BM764" s="1737">
        <f>IFERROR(VLOOKUP($A764,'2012'!$D$3:$O$172,2,FALSE),0)</f>
        <v>0</v>
      </c>
      <c r="BN764" s="1691">
        <f>IFERROR(VLOOKUP($A764,'2012'!$D$3:$O$172,3,FALSE),0)</f>
        <v>0</v>
      </c>
      <c r="BO764" s="1743">
        <f>IFERROR(VLOOKUP($A764,'2012'!$D$3:$O$172,4,FALSE),0)</f>
        <v>0</v>
      </c>
      <c r="BP764" s="1700">
        <f>IFERROR(VLOOKUP($A764,'2012'!$D$3:$O$172,5,FALSE),0)</f>
        <v>0</v>
      </c>
      <c r="BQ764" s="1691">
        <f>IFERROR(VLOOKUP($A764,'2012'!$D$3:$O$172,6,FALSE),0)</f>
        <v>0</v>
      </c>
      <c r="BR764" s="1691">
        <f>IFERROR(VLOOKUP($A764,'2012'!$D$3:$O$172,7,FALSE),0)</f>
        <v>0</v>
      </c>
      <c r="BS764" s="1691">
        <f>IFERROR(VLOOKUP($A764,'2012'!$D$3:$O$172,8,FALSE),0)</f>
        <v>0</v>
      </c>
      <c r="BT764" s="1740">
        <f>IFERROR(VLOOKUP($A764,'2012'!$D$3:$O$172,9,FALSE),0)</f>
        <v>0</v>
      </c>
      <c r="BU764" s="1737">
        <f>IFERROR(VLOOKUP($A764,'2012'!$D$3:$O$172,10,FALSE),0)</f>
        <v>0</v>
      </c>
      <c r="BV764" s="1691">
        <f>IFERROR(VLOOKUP($A764,'2012'!$D$3:$O$172,11,FALSE),0)</f>
        <v>0</v>
      </c>
      <c r="BW764" s="1743">
        <f>IFERROR(VLOOKUP($A764,'2012'!$D$3:$O$172,12,FALSE),0)</f>
        <v>0</v>
      </c>
      <c r="BX764" s="1700">
        <f>IFERROR(VLOOKUP($A764,'2011'!$D$4:$I$251,2,FALSE),0)</f>
        <v>0</v>
      </c>
      <c r="BY764" s="1691">
        <f>IFERROR(VLOOKUP($A764,'2011'!$D$4:$I$251,3,FALSE),0)</f>
        <v>0</v>
      </c>
      <c r="BZ764" s="1691">
        <f>IFERROR(VLOOKUP($A764,'2011'!$D$4:$I$251,4,FALSE),0)</f>
        <v>0</v>
      </c>
      <c r="CA764" s="1691">
        <f>IFERROR(VLOOKUP($A764,'2011'!$D$4:$I$251,5,FALSE),0)</f>
        <v>0</v>
      </c>
      <c r="CB764" s="1740">
        <f>IFERROR(VLOOKUP($A764,'2011'!$D$4:$I$251,6,FALSE),0)</f>
        <v>0</v>
      </c>
      <c r="CC764" s="1700">
        <f>IFERROR(VLOOKUP($A764,'2010'!$C$3:$H$234,2,FALSE),0)</f>
        <v>0</v>
      </c>
      <c r="CD764" s="1691">
        <f>IFERROR(VLOOKUP($A764,'2010'!$C$3:$H$234,3,FALSE),0)</f>
        <v>0</v>
      </c>
      <c r="CE764" s="1691">
        <f>IFERROR(VLOOKUP($A764,'2010'!$C$3:$H$234,4,FALSE),0)</f>
        <v>0</v>
      </c>
      <c r="CF764" s="1691">
        <f>IFERROR(VLOOKUP($A764,'2010'!$C$3:$H$234,5,FALSE),0)</f>
        <v>0</v>
      </c>
      <c r="CG764" s="1740">
        <f>IFERROR(VLOOKUP($A764,'2010'!$C$3:$H$234,6,FALSE),0)</f>
        <v>0</v>
      </c>
      <c r="CH764" s="1700">
        <f>IFERROR(VLOOKUP($A764,'2009'!$C$3:$H$242,2,FALSE),0)</f>
        <v>0</v>
      </c>
      <c r="CI764" s="1691">
        <f>IFERROR(VLOOKUP($A764,'2009'!$C$3:$H$242,3,FALSE),0)</f>
        <v>0</v>
      </c>
      <c r="CJ764" s="1691">
        <f>IFERROR(VLOOKUP($A764,'2009'!$C$3:$H$242,4,FALSE),0)</f>
        <v>0</v>
      </c>
      <c r="CK764" s="1691">
        <f>IFERROR(VLOOKUP($A764,'2009'!$C$3:$H$242,5,FALSE),0)</f>
        <v>0</v>
      </c>
      <c r="CL764" s="1740">
        <f>IFERROR(VLOOKUP($A764,'2009'!$C$3:$H$242,6,FALSE),0)</f>
        <v>0</v>
      </c>
      <c r="CM764" s="1700">
        <f>IFERROR(VLOOKUP($A764,'2008'!$C$3:$H$229,2,FALSE),0)</f>
        <v>0</v>
      </c>
      <c r="CN764" s="1691">
        <f>IFERROR(VLOOKUP($A764,'2008'!$C$3:$H$229,3,FALSE),0)</f>
        <v>0</v>
      </c>
      <c r="CO764" s="1691">
        <f>IFERROR(VLOOKUP($A764,'2008'!$C$3:$H$229,4,FALSE),0)</f>
        <v>0</v>
      </c>
      <c r="CP764" s="1691">
        <f>IFERROR(VLOOKUP($A764,'2008'!$C$3:$H$229,5,FALSE),0)</f>
        <v>0</v>
      </c>
      <c r="CQ764" s="1740">
        <f>IFERROR(VLOOKUP($A764,'2008'!$C$3:$H$229,6,FALSE),0)</f>
        <v>0</v>
      </c>
      <c r="CR764" s="1700">
        <f>IFERROR(VLOOKUP($A764,'2007'!$C$3:$M$238,7,FALSE),0)</f>
        <v>0</v>
      </c>
      <c r="CS764" s="1691">
        <f>IFERROR(VLOOKUP($A764,'2007'!$C$3:$M$238,8,FALSE),0)</f>
        <v>0</v>
      </c>
      <c r="CT764" s="1691">
        <f>IFERROR(VLOOKUP($A764,'2007'!$C$3:$M$238,9,FALSE),0)</f>
        <v>0</v>
      </c>
      <c r="CU764" s="1691">
        <f>IFERROR(VLOOKUP($A764,'2007'!$C$3:$M$238,10,FALSE),0)</f>
        <v>0</v>
      </c>
      <c r="CV764" s="1740">
        <f>IFERROR(VLOOKUP($A764,'2007'!$C$3:$M$238,11,FALSE),0)</f>
        <v>0</v>
      </c>
      <c r="CW764" s="1700">
        <f>IFERROR(VLOOKUP($A764,'2006'!$A$2:$F$200,2,FALSE),0)</f>
        <v>0</v>
      </c>
      <c r="CX764" s="1691">
        <f>IFERROR(VLOOKUP($A764,'2006'!$A$2:$F$200,4,FALSE),0)</f>
        <v>0</v>
      </c>
      <c r="CY764" s="1691">
        <f>IFERROR(VLOOKUP($A764,'2006'!$A$2:$F$200,5,FALSE),0)</f>
        <v>0</v>
      </c>
      <c r="CZ764" s="1740">
        <f>IFERROR(VLOOKUP($A764,'2006'!$A$2:$F$200,6,FALSE),0)</f>
        <v>0</v>
      </c>
      <c r="DA764" s="1700">
        <f>IFERROR(VLOOKUP($A764,'2005'!$C$3:$M$205,8,FALSE),0)</f>
        <v>0</v>
      </c>
      <c r="DB764" s="1691">
        <f>IFERROR(VLOOKUP($A764,'2005'!$C$3:$M$205,9,FALSE),0)</f>
        <v>0</v>
      </c>
      <c r="DC764" s="1691">
        <f>IFERROR(VLOOKUP($A764,'2005'!$C$3:$M$205,10,FALSE),0)</f>
        <v>0</v>
      </c>
      <c r="DD764" s="1740">
        <f>IFERROR(VLOOKUP($A764,'2005'!$C$3:$M$205,11,FALSE),0)</f>
        <v>0</v>
      </c>
      <c r="DE764" s="1700">
        <f>IFERROR(VLOOKUP($A764,'2004'!$C$3:$M$213,8,FALSE),0)</f>
        <v>0</v>
      </c>
      <c r="DF764" s="1691">
        <f>IFERROR(VLOOKUP($A764,'2004'!$C$3:$M$213,9,FALSE),0)</f>
        <v>0</v>
      </c>
      <c r="DG764" s="1691">
        <f>IFERROR(VLOOKUP($A764,'2004'!$C$3:$M$213,10,FALSE),0)</f>
        <v>0</v>
      </c>
      <c r="DH764" s="1740">
        <f>IFERROR(VLOOKUP($A764,'2004'!$C$3:$M$213,11,FALSE),0)</f>
        <v>0</v>
      </c>
      <c r="DI764" s="1700">
        <f>IFERROR(VLOOKUP($A764,'2003'!$C$3:$Q$214,12,FALSE),0)</f>
        <v>0</v>
      </c>
      <c r="DJ764" s="1691">
        <f>IFERROR(VLOOKUP($A764,'2003'!$C$3:$Q$214,13,FALSE),0)</f>
        <v>0</v>
      </c>
      <c r="DK764" s="1691">
        <f>IFERROR(VLOOKUP($A764,'2003'!$C$3:$Q$214,14,FALSE),0)</f>
        <v>0</v>
      </c>
      <c r="DL764" s="1740">
        <f>IFERROR(VLOOKUP($A764,'2003'!$C$3:$Q$214,15,FALSE),0)</f>
        <v>0</v>
      </c>
      <c r="DM764" s="1700">
        <f>IFERROR(VLOOKUP($A764,'2002'!$D$3:$R$214,12,FALSE),0)</f>
        <v>0</v>
      </c>
      <c r="DN764" s="1691">
        <f>IFERROR(VLOOKUP($A764,'2002'!$D$3:$R$214,13,FALSE),0)</f>
        <v>0</v>
      </c>
      <c r="DO764" s="1691">
        <f>IFERROR(VLOOKUP($A764,'2002'!$D$3:$R$214,14,FALSE),0)</f>
        <v>0</v>
      </c>
      <c r="DP764" s="1788">
        <f>IFERROR(VLOOKUP($A764,'2002'!$D$3:$R$214,15,FALSE),0)</f>
        <v>0</v>
      </c>
      <c r="DQ764" s="1700">
        <f>IFERROR(VLOOKUP($A764,'Pre 2002'!$C$3:$CK$382,84,FALSE),0)</f>
        <v>0</v>
      </c>
      <c r="DR764" s="1695">
        <f>IFERROR(VLOOKUP($A764,'Pre 2002'!$C$3:$CK$382,85,FALSE),0)</f>
        <v>0</v>
      </c>
      <c r="DS764" s="1695">
        <f>IFERROR(VLOOKUP($A764,'Pre 2002'!$C$3:$CK$382,86,FALSE),0)</f>
        <v>0</v>
      </c>
      <c r="DT764" s="1790">
        <f>IFERROR(VLOOKUP($A764,'Pre 2002'!$C$3:$CK$382,87,FALSE),0)</f>
        <v>0</v>
      </c>
      <c r="DU764" s="1741">
        <f>IFERROR(VLOOKUP(A764,'Pre 2002'!$C$3:$CG$382,83,FALSE),0)</f>
        <v>0</v>
      </c>
    </row>
    <row r="765" spans="1:125">
      <c r="A765" s="1721" t="s">
        <v>1674</v>
      </c>
      <c r="B765" s="1562">
        <f t="shared" si="279"/>
        <v>35</v>
      </c>
      <c r="C765" s="1562">
        <f t="shared" si="280"/>
        <v>12</v>
      </c>
      <c r="D765" s="1562">
        <f t="shared" si="281"/>
        <v>0</v>
      </c>
      <c r="E765" s="1563">
        <f t="shared" si="282"/>
        <v>0.34285714285714286</v>
      </c>
      <c r="F765" s="1786">
        <f t="shared" si="283"/>
        <v>2</v>
      </c>
      <c r="G765" s="1595">
        <v>2012</v>
      </c>
      <c r="H765" s="1752">
        <f t="shared" si="290"/>
        <v>2</v>
      </c>
      <c r="I765" s="1751">
        <f t="shared" si="291"/>
        <v>35</v>
      </c>
      <c r="J765" s="1751">
        <f t="shared" si="292"/>
        <v>12</v>
      </c>
      <c r="K765" s="1751">
        <f t="shared" si="293"/>
        <v>0</v>
      </c>
      <c r="L765" s="1818">
        <f t="shared" si="294"/>
        <v>0.34285714285714286</v>
      </c>
      <c r="O765" s="1700">
        <f>IFERROR(VLOOKUP($A765,'2022'!$B$2:$K$174,3,FALSE),0)</f>
        <v>0</v>
      </c>
      <c r="P765" s="1858">
        <f>IFERROR(VLOOKUP($A765,'2022'!$B$2:$K$174,4,FALSE),0)</f>
        <v>0</v>
      </c>
      <c r="Q765" s="1858">
        <f>IFERROR(VLOOKUP($A765,'2022'!$B$2:$K$174,5,FALSE),0)</f>
        <v>0</v>
      </c>
      <c r="R765" s="1858">
        <f>IFERROR(VLOOKUP($A765,'2022'!$B$2:$K$174,8,FALSE),0)</f>
        <v>0</v>
      </c>
      <c r="S765" s="1740">
        <f>IFERROR(VLOOKUP($A765,'2022'!$B$2:$K$174,10,FALSE),0)</f>
        <v>0</v>
      </c>
      <c r="T765" s="1700">
        <f>IFERROR(VLOOKUP($A765,'2021'!$B$2:$K$174,3,FALSE),0)</f>
        <v>0</v>
      </c>
      <c r="U765" s="1843">
        <f>IFERROR(VLOOKUP($A765,'2021'!$B$2:$K$174,4,FALSE),0)</f>
        <v>0</v>
      </c>
      <c r="V765" s="1843">
        <f>IFERROR(VLOOKUP($A765,'2021'!$B$2:$K$174,5,FALSE),0)</f>
        <v>0</v>
      </c>
      <c r="W765" s="1843">
        <f>IFERROR(VLOOKUP($A765,'2021'!$B$2:$K$174,8,FALSE),0)</f>
        <v>0</v>
      </c>
      <c r="X765" s="1740">
        <f>IFERROR(VLOOKUP($A765,'2021'!$B$2:$K$174,10,FALSE),0)</f>
        <v>0</v>
      </c>
      <c r="Y765" s="1700">
        <f>IFERROR(VLOOKUP($A765,'2020'!$B$2:$K$170,3,FALSE),0)</f>
        <v>0</v>
      </c>
      <c r="Z765" s="1829">
        <f>IFERROR(VLOOKUP($A765,'2020'!$B$2:$K$170,4,FALSE),0)</f>
        <v>0</v>
      </c>
      <c r="AA765" s="1829">
        <f>IFERROR(VLOOKUP($A765,'2020'!$B$2:$K$170,5,FALSE),0)</f>
        <v>0</v>
      </c>
      <c r="AB765" s="1829">
        <f>IFERROR(VLOOKUP($A765,'2020'!$B$2:$K$170,8,FALSE),0)</f>
        <v>0</v>
      </c>
      <c r="AC765" s="1740">
        <f>IFERROR(VLOOKUP($A765,'2020'!$B$2:$K$170,10,FALSE),0)</f>
        <v>0</v>
      </c>
      <c r="AD765" s="1700">
        <f>IFERROR(VLOOKUP($A765,'2019'!$B$2:$K$170,3,FALSE),0)</f>
        <v>0</v>
      </c>
      <c r="AE765" s="1823">
        <f>IFERROR(VLOOKUP($A765,'2019'!$B$2:$K$170,4,FALSE),0)</f>
        <v>0</v>
      </c>
      <c r="AF765" s="1823">
        <f>IFERROR(VLOOKUP($A765,'2019'!$B$2:$K$170,5,FALSE),0)</f>
        <v>0</v>
      </c>
      <c r="AG765" s="1823">
        <f>IFERROR(VLOOKUP($A765,'2019'!$B$2:$K$170,8,FALSE),0)</f>
        <v>0</v>
      </c>
      <c r="AH765" s="1740">
        <f>IFERROR(VLOOKUP($A765,'2019'!$B$2:$K$170,10,FALSE),0)</f>
        <v>0</v>
      </c>
      <c r="AI765" s="1700">
        <f>IFERROR(VLOOKUP($A765,'2018'!$B$2:$K$170,3,FALSE),0)</f>
        <v>0</v>
      </c>
      <c r="AJ765" s="1821">
        <f>IFERROR(VLOOKUP($A765,'2018'!$B$2:$K$170,4,FALSE),0)</f>
        <v>0</v>
      </c>
      <c r="AK765" s="1821">
        <f>IFERROR(VLOOKUP($A765,'2018'!$B$2:$K$170,5,FALSE),0)</f>
        <v>0</v>
      </c>
      <c r="AL765" s="1821">
        <f>IFERROR(VLOOKUP($A765,'2018'!$B$2:$K$170,8,FALSE),0)</f>
        <v>0</v>
      </c>
      <c r="AM765" s="1740">
        <f>IFERROR(VLOOKUP($A765,'2018'!$B$2:$K$170,10,FALSE),0)</f>
        <v>0</v>
      </c>
      <c r="AN765" s="1700">
        <f>IFERROR(VLOOKUP($A765,'2017'!$B$2:$J$163,2,FALSE),0)</f>
        <v>0</v>
      </c>
      <c r="AO765" s="1815">
        <f>IFERROR(VLOOKUP($A765,'2017'!$B$2:$J$163,3,FALSE),0)</f>
        <v>0</v>
      </c>
      <c r="AP765" s="1815">
        <f>IFERROR(VLOOKUP($A765,'2017'!$B$2:$J$163,4,FALSE),0)</f>
        <v>0</v>
      </c>
      <c r="AQ765" s="1815">
        <f>IFERROR(VLOOKUP($A765,'2017'!$B$2:$J$163,7,FALSE),0)</f>
        <v>0</v>
      </c>
      <c r="AR765" s="1740">
        <f>IFERROR(VLOOKUP($A765,'2017'!$B$2:$J$163,9,FALSE),0)</f>
        <v>0</v>
      </c>
      <c r="AS765" s="1700">
        <f>IFERROR(VLOOKUP($A765,'2016'!$B$2:$K$165,3,FALSE),0)</f>
        <v>0</v>
      </c>
      <c r="AT765" s="1796">
        <f>IFERROR(VLOOKUP($A765,'2016'!$B$2:$K$165,4,FALSE),0)</f>
        <v>0</v>
      </c>
      <c r="AU765" s="1796">
        <f>IFERROR(VLOOKUP($A765,'2016'!$B$2:$K$165,5,FALSE),0)</f>
        <v>0</v>
      </c>
      <c r="AV765" s="1796">
        <f>IFERROR(VLOOKUP($A765,'2016'!$B$2:$K$165,8,FALSE),0)</f>
        <v>0</v>
      </c>
      <c r="AW765" s="1740">
        <f>IFERROR(VLOOKUP($A765,'2016'!$B$2:$K$165,10,FALSE),0)</f>
        <v>0</v>
      </c>
      <c r="AX765" s="1700">
        <f>IFERROR(VLOOKUP($A765,'2015'!$B$2:$K$165,3,FALSE),0)</f>
        <v>0</v>
      </c>
      <c r="AY765" s="1695">
        <f>IFERROR(VLOOKUP($A765,'2015'!$B$2:$K$165,4,FALSE),0)</f>
        <v>0</v>
      </c>
      <c r="AZ765" s="1695">
        <f>IFERROR(VLOOKUP($A765,'2015'!$B$2:$K$165,5,FALSE),0)</f>
        <v>0</v>
      </c>
      <c r="BA765" s="1695">
        <f>IFERROR(VLOOKUP($A765,'2015'!$B$2:$K$165,8,FALSE),0)</f>
        <v>0</v>
      </c>
      <c r="BB765" s="1740">
        <f>IFERROR(VLOOKUP($A765,'2015'!$B$2:$K$165,10,FALSE),0)</f>
        <v>0</v>
      </c>
      <c r="BC765" s="1700">
        <f>IFERROR(VLOOKUP($A765,'2014'!$B$2:$K$157,3,FALSE),0)</f>
        <v>0</v>
      </c>
      <c r="BD765" s="1691">
        <f>IFERROR(VLOOKUP($A765,'2014'!$B$2:$K$157,4,FALSE),0)</f>
        <v>0</v>
      </c>
      <c r="BE765" s="1691">
        <f>IFERROR(VLOOKUP($A765,'2014'!$B$2:$K$157,5,FALSE),0)</f>
        <v>0</v>
      </c>
      <c r="BF765" s="1691">
        <f>IFERROR(VLOOKUP($A765,'2014'!$B$2:$K$157,8,FALSE),0)</f>
        <v>0</v>
      </c>
      <c r="BG765" s="1740">
        <f>IFERROR(VLOOKUP($A765,'2014'!$B$2:$K$157,10,FALSE),0)</f>
        <v>0</v>
      </c>
      <c r="BH765" s="1700">
        <f>IFERROR(VLOOKUP($A765,'2013'!$D$4:$I$249,2,FALSE),0)</f>
        <v>6</v>
      </c>
      <c r="BI765" s="1691">
        <f>IFERROR(VLOOKUP($A765,'2013'!$D$4:$I$249,3,FALSE),0)</f>
        <v>2</v>
      </c>
      <c r="BJ765" s="1691">
        <f>IFERROR(VLOOKUP($A765,'2013'!$D$4:$I$249,4,FALSE),0)</f>
        <v>1</v>
      </c>
      <c r="BK765" s="1691">
        <f>IFERROR(VLOOKUP($A765,'2013'!$D$4:$I$249,5,FALSE),0)</f>
        <v>0</v>
      </c>
      <c r="BL765" s="1740">
        <f>IFERROR(VLOOKUP($A765,'2013'!$D$4:$I$249,6,FALSE),0)</f>
        <v>0.16666666666666666</v>
      </c>
      <c r="BM765" s="1737">
        <f>IFERROR(VLOOKUP($A765,'2012'!$D$3:$O$172,2,FALSE),0)</f>
        <v>29</v>
      </c>
      <c r="BN765" s="1691">
        <f>IFERROR(VLOOKUP($A765,'2012'!$D$3:$O$172,3,FALSE),0)</f>
        <v>11</v>
      </c>
      <c r="BO765" s="1743">
        <f>IFERROR(VLOOKUP($A765,'2012'!$D$3:$O$172,4,FALSE),0)</f>
        <v>0</v>
      </c>
      <c r="BP765" s="1700">
        <f>IFERROR(VLOOKUP($A765,'2012'!$D$3:$O$172,5,FALSE),0)</f>
        <v>29</v>
      </c>
      <c r="BQ765" s="1691">
        <f>IFERROR(VLOOKUP($A765,'2012'!$D$3:$O$172,6,FALSE),0)</f>
        <v>9</v>
      </c>
      <c r="BR765" s="1691">
        <f>IFERROR(VLOOKUP($A765,'2012'!$D$3:$O$172,7,FALSE),0)</f>
        <v>11</v>
      </c>
      <c r="BS765" s="1691">
        <f>IFERROR(VLOOKUP($A765,'2012'!$D$3:$O$172,8,FALSE),0)</f>
        <v>0</v>
      </c>
      <c r="BT765" s="1740">
        <f>IFERROR(VLOOKUP($A765,'2012'!$D$3:$O$172,9,FALSE),0)</f>
        <v>0.37931034482758619</v>
      </c>
      <c r="BU765" s="1737">
        <f>IFERROR(VLOOKUP($A765,'2012'!$D$3:$O$172,10,FALSE),0)</f>
        <v>0</v>
      </c>
      <c r="BV765" s="1691">
        <f>IFERROR(VLOOKUP($A765,'2012'!$D$3:$O$172,11,FALSE),0)</f>
        <v>0</v>
      </c>
      <c r="BW765" s="1743">
        <f>IFERROR(VLOOKUP($A765,'2012'!$D$3:$O$172,12,FALSE),0)</f>
        <v>0</v>
      </c>
      <c r="BX765" s="1700">
        <f>IFERROR(VLOOKUP($A765,'2011'!$D$4:$I$251,2,FALSE),0)</f>
        <v>0</v>
      </c>
      <c r="BY765" s="1691">
        <f>IFERROR(VLOOKUP($A765,'2011'!$D$4:$I$251,3,FALSE),0)</f>
        <v>0</v>
      </c>
      <c r="BZ765" s="1691">
        <f>IFERROR(VLOOKUP($A765,'2011'!$D$4:$I$251,4,FALSE),0)</f>
        <v>0</v>
      </c>
      <c r="CA765" s="1691">
        <f>IFERROR(VLOOKUP($A765,'2011'!$D$4:$I$251,5,FALSE),0)</f>
        <v>0</v>
      </c>
      <c r="CB765" s="1740">
        <f>IFERROR(VLOOKUP($A765,'2011'!$D$4:$I$251,6,FALSE),0)</f>
        <v>0</v>
      </c>
      <c r="CC765" s="1700">
        <f>IFERROR(VLOOKUP($A765,'2010'!$C$3:$H$234,2,FALSE),0)</f>
        <v>0</v>
      </c>
      <c r="CD765" s="1691">
        <f>IFERROR(VLOOKUP($A765,'2010'!$C$3:$H$234,3,FALSE),0)</f>
        <v>0</v>
      </c>
      <c r="CE765" s="1691">
        <f>IFERROR(VLOOKUP($A765,'2010'!$C$3:$H$234,4,FALSE),0)</f>
        <v>0</v>
      </c>
      <c r="CF765" s="1691">
        <f>IFERROR(VLOOKUP($A765,'2010'!$C$3:$H$234,5,FALSE),0)</f>
        <v>0</v>
      </c>
      <c r="CG765" s="1740">
        <f>IFERROR(VLOOKUP($A765,'2010'!$C$3:$H$234,6,FALSE),0)</f>
        <v>0</v>
      </c>
      <c r="CH765" s="1700">
        <f>IFERROR(VLOOKUP($A765,'2009'!$C$3:$H$242,2,FALSE),0)</f>
        <v>0</v>
      </c>
      <c r="CI765" s="1691">
        <f>IFERROR(VLOOKUP($A765,'2009'!$C$3:$H$242,3,FALSE),0)</f>
        <v>0</v>
      </c>
      <c r="CJ765" s="1691">
        <f>IFERROR(VLOOKUP($A765,'2009'!$C$3:$H$242,4,FALSE),0)</f>
        <v>0</v>
      </c>
      <c r="CK765" s="1691">
        <f>IFERROR(VLOOKUP($A765,'2009'!$C$3:$H$242,5,FALSE),0)</f>
        <v>0</v>
      </c>
      <c r="CL765" s="1740">
        <f>IFERROR(VLOOKUP($A765,'2009'!$C$3:$H$242,6,FALSE),0)</f>
        <v>0</v>
      </c>
      <c r="CM765" s="1700">
        <f>IFERROR(VLOOKUP($A765,'2008'!$C$3:$H$229,2,FALSE),0)</f>
        <v>0</v>
      </c>
      <c r="CN765" s="1691">
        <f>IFERROR(VLOOKUP($A765,'2008'!$C$3:$H$229,3,FALSE),0)</f>
        <v>0</v>
      </c>
      <c r="CO765" s="1691">
        <f>IFERROR(VLOOKUP($A765,'2008'!$C$3:$H$229,4,FALSE),0)</f>
        <v>0</v>
      </c>
      <c r="CP765" s="1691">
        <f>IFERROR(VLOOKUP($A765,'2008'!$C$3:$H$229,5,FALSE),0)</f>
        <v>0</v>
      </c>
      <c r="CQ765" s="1740">
        <f>IFERROR(VLOOKUP($A765,'2008'!$C$3:$H$229,6,FALSE),0)</f>
        <v>0</v>
      </c>
      <c r="CR765" s="1700">
        <f>IFERROR(VLOOKUP($A765,'2007'!$C$3:$M$238,7,FALSE),0)</f>
        <v>0</v>
      </c>
      <c r="CS765" s="1691">
        <f>IFERROR(VLOOKUP($A765,'2007'!$C$3:$M$238,8,FALSE),0)</f>
        <v>0</v>
      </c>
      <c r="CT765" s="1691">
        <f>IFERROR(VLOOKUP($A765,'2007'!$C$3:$M$238,9,FALSE),0)</f>
        <v>0</v>
      </c>
      <c r="CU765" s="1691">
        <f>IFERROR(VLOOKUP($A765,'2007'!$C$3:$M$238,10,FALSE),0)</f>
        <v>0</v>
      </c>
      <c r="CV765" s="1740">
        <f>IFERROR(VLOOKUP($A765,'2007'!$C$3:$M$238,11,FALSE),0)</f>
        <v>0</v>
      </c>
      <c r="CW765" s="1700">
        <f>IFERROR(VLOOKUP($A765,'2006'!$A$2:$F$200,2,FALSE),0)</f>
        <v>0</v>
      </c>
      <c r="CX765" s="1691">
        <f>IFERROR(VLOOKUP($A765,'2006'!$A$2:$F$200,4,FALSE),0)</f>
        <v>0</v>
      </c>
      <c r="CY765" s="1691">
        <f>IFERROR(VLOOKUP($A765,'2006'!$A$2:$F$200,5,FALSE),0)</f>
        <v>0</v>
      </c>
      <c r="CZ765" s="1740">
        <f>IFERROR(VLOOKUP($A765,'2006'!$A$2:$F$200,6,FALSE),0)</f>
        <v>0</v>
      </c>
      <c r="DA765" s="1700">
        <f>IFERROR(VLOOKUP($A765,'2005'!$C$3:$M$205,8,FALSE),0)</f>
        <v>0</v>
      </c>
      <c r="DB765" s="1691">
        <f>IFERROR(VLOOKUP($A765,'2005'!$C$3:$M$205,9,FALSE),0)</f>
        <v>0</v>
      </c>
      <c r="DC765" s="1691">
        <f>IFERROR(VLOOKUP($A765,'2005'!$C$3:$M$205,10,FALSE),0)</f>
        <v>0</v>
      </c>
      <c r="DD765" s="1740">
        <f>IFERROR(VLOOKUP($A765,'2005'!$C$3:$M$205,11,FALSE),0)</f>
        <v>0</v>
      </c>
      <c r="DE765" s="1700">
        <f>IFERROR(VLOOKUP($A765,'2004'!$C$3:$M$213,8,FALSE),0)</f>
        <v>0</v>
      </c>
      <c r="DF765" s="1691">
        <f>IFERROR(VLOOKUP($A765,'2004'!$C$3:$M$213,9,FALSE),0)</f>
        <v>0</v>
      </c>
      <c r="DG765" s="1691">
        <f>IFERROR(VLOOKUP($A765,'2004'!$C$3:$M$213,10,FALSE),0)</f>
        <v>0</v>
      </c>
      <c r="DH765" s="1740">
        <f>IFERROR(VLOOKUP($A765,'2004'!$C$3:$M$213,11,FALSE),0)</f>
        <v>0</v>
      </c>
      <c r="DI765" s="1700">
        <f>IFERROR(VLOOKUP($A765,'2003'!$C$3:$Q$214,12,FALSE),0)</f>
        <v>0</v>
      </c>
      <c r="DJ765" s="1691">
        <f>IFERROR(VLOOKUP($A765,'2003'!$C$3:$Q$214,13,FALSE),0)</f>
        <v>0</v>
      </c>
      <c r="DK765" s="1691">
        <f>IFERROR(VLOOKUP($A765,'2003'!$C$3:$Q$214,14,FALSE),0)</f>
        <v>0</v>
      </c>
      <c r="DL765" s="1740">
        <f>IFERROR(VLOOKUP($A765,'2003'!$C$3:$Q$214,15,FALSE),0)</f>
        <v>0</v>
      </c>
      <c r="DM765" s="1700">
        <f>IFERROR(VLOOKUP($A765,'2002'!$D$3:$R$214,12,FALSE),0)</f>
        <v>0</v>
      </c>
      <c r="DN765" s="1691">
        <f>IFERROR(VLOOKUP($A765,'2002'!$D$3:$R$214,13,FALSE),0)</f>
        <v>0</v>
      </c>
      <c r="DO765" s="1691">
        <f>IFERROR(VLOOKUP($A765,'2002'!$D$3:$R$214,14,FALSE),0)</f>
        <v>0</v>
      </c>
      <c r="DP765" s="1788">
        <f>IFERROR(VLOOKUP($A765,'2002'!$D$3:$R$214,15,FALSE),0)</f>
        <v>0</v>
      </c>
      <c r="DQ765" s="1700">
        <f>IFERROR(VLOOKUP($A765,'Pre 2002'!$C$3:$CK$382,84,FALSE),0)</f>
        <v>0</v>
      </c>
      <c r="DR765" s="1695">
        <f>IFERROR(VLOOKUP($A765,'Pre 2002'!$C$3:$CK$382,85,FALSE),0)</f>
        <v>0</v>
      </c>
      <c r="DS765" s="1695">
        <f>IFERROR(VLOOKUP($A765,'Pre 2002'!$C$3:$CK$382,86,FALSE),0)</f>
        <v>0</v>
      </c>
      <c r="DT765" s="1790">
        <f>IFERROR(VLOOKUP($A765,'Pre 2002'!$C$3:$CK$382,87,FALSE),0)</f>
        <v>0</v>
      </c>
      <c r="DU765" s="1741">
        <f>IFERROR(VLOOKUP(A765,'Pre 2002'!$C$3:$CG$382,83,FALSE),0)</f>
        <v>0</v>
      </c>
    </row>
    <row r="766" spans="1:125">
      <c r="A766" s="1442" t="s">
        <v>2151</v>
      </c>
      <c r="B766" s="1562">
        <f t="shared" si="279"/>
        <v>377</v>
      </c>
      <c r="C766" s="1562">
        <f t="shared" si="280"/>
        <v>129</v>
      </c>
      <c r="D766" s="1562">
        <f t="shared" si="281"/>
        <v>0</v>
      </c>
      <c r="E766" s="1563">
        <f t="shared" si="282"/>
        <v>0.34217506631299732</v>
      </c>
      <c r="F766" s="1786">
        <f t="shared" si="283"/>
        <v>9</v>
      </c>
      <c r="G766" s="1595">
        <v>2014</v>
      </c>
      <c r="H766" s="1752">
        <f t="shared" si="290"/>
        <v>1</v>
      </c>
      <c r="I766" s="1751">
        <f t="shared" si="291"/>
        <v>25</v>
      </c>
      <c r="J766" s="1751">
        <f t="shared" si="292"/>
        <v>8</v>
      </c>
      <c r="K766" s="1751">
        <f t="shared" si="293"/>
        <v>0</v>
      </c>
      <c r="L766" s="1818">
        <f t="shared" si="294"/>
        <v>0.32</v>
      </c>
      <c r="M766" s="1751"/>
      <c r="N766" s="1751"/>
      <c r="O766" s="1700">
        <f>IFERROR(VLOOKUP($A766,'2022'!$B$2:$K$174,3,FALSE),0)</f>
        <v>35</v>
      </c>
      <c r="P766" s="1858">
        <f>IFERROR(VLOOKUP($A766,'2022'!$B$2:$K$174,4,FALSE),0)</f>
        <v>12</v>
      </c>
      <c r="Q766" s="1858">
        <f>IFERROR(VLOOKUP($A766,'2022'!$B$2:$K$174,5,FALSE),0)</f>
        <v>11</v>
      </c>
      <c r="R766" s="1858">
        <f>IFERROR(VLOOKUP($A766,'2022'!$B$2:$K$174,8,FALSE),0)</f>
        <v>0</v>
      </c>
      <c r="S766" s="1740">
        <f>IFERROR(VLOOKUP($A766,'2022'!$B$2:$K$174,10,FALSE),0)</f>
        <v>0.314</v>
      </c>
      <c r="T766" s="1700">
        <f>IFERROR(VLOOKUP($A766,'2021'!$B$2:$K$174,3,FALSE),0)</f>
        <v>44</v>
      </c>
      <c r="U766" s="1843">
        <f>IFERROR(VLOOKUP($A766,'2021'!$B$2:$K$174,4,FALSE),0)</f>
        <v>12</v>
      </c>
      <c r="V766" s="1843">
        <f>IFERROR(VLOOKUP($A766,'2021'!$B$2:$K$174,5,FALSE),0)</f>
        <v>19</v>
      </c>
      <c r="W766" s="1843">
        <f>IFERROR(VLOOKUP($A766,'2021'!$B$2:$K$174,8,FALSE),0)</f>
        <v>0</v>
      </c>
      <c r="X766" s="1740">
        <f>IFERROR(VLOOKUP($A766,'2021'!$B$2:$K$174,10,FALSE),0)</f>
        <v>0.432</v>
      </c>
      <c r="Y766" s="1700">
        <f>IFERROR(VLOOKUP($A766,'2020'!$B$2:$K$170,3,FALSE),0)</f>
        <v>44</v>
      </c>
      <c r="Z766" s="1829">
        <f>IFERROR(VLOOKUP($A766,'2020'!$B$2:$K$170,4,FALSE),0)</f>
        <v>11</v>
      </c>
      <c r="AA766" s="1829">
        <f>IFERROR(VLOOKUP($A766,'2020'!$B$2:$K$170,5,FALSE),0)</f>
        <v>15</v>
      </c>
      <c r="AB766" s="1829">
        <f>IFERROR(VLOOKUP($A766,'2020'!$B$2:$K$170,8,FALSE),0)</f>
        <v>0</v>
      </c>
      <c r="AC766" s="1740">
        <f>IFERROR(VLOOKUP($A766,'2020'!$B$2:$K$170,10,FALSE),0)</f>
        <v>0.34100000000000003</v>
      </c>
      <c r="AD766" s="1700">
        <f>IFERROR(VLOOKUP($A766,'2019'!$B$2:$K$170,3,FALSE),0)</f>
        <v>58</v>
      </c>
      <c r="AE766" s="1823">
        <f>IFERROR(VLOOKUP($A766,'2019'!$B$2:$K$170,4,FALSE),0)</f>
        <v>13</v>
      </c>
      <c r="AF766" s="1823">
        <f>IFERROR(VLOOKUP($A766,'2019'!$B$2:$K$170,5,FALSE),0)</f>
        <v>25</v>
      </c>
      <c r="AG766" s="1823">
        <f>IFERROR(VLOOKUP($A766,'2019'!$B$2:$K$170,8,FALSE),0)</f>
        <v>0</v>
      </c>
      <c r="AH766" s="1740">
        <f>IFERROR(VLOOKUP($A766,'2019'!$B$2:$K$170,10,FALSE),0)</f>
        <v>0.43099999999999999</v>
      </c>
      <c r="AI766" s="1700">
        <f>IFERROR(VLOOKUP($A766,'2018'!$B$2:$K$170,3,FALSE),0)</f>
        <v>51</v>
      </c>
      <c r="AJ766" s="1821">
        <f>IFERROR(VLOOKUP($A766,'2018'!$B$2:$K$170,4,FALSE),0)</f>
        <v>10</v>
      </c>
      <c r="AK766" s="1821">
        <f>IFERROR(VLOOKUP($A766,'2018'!$B$2:$K$170,5,FALSE),0)</f>
        <v>20</v>
      </c>
      <c r="AL766" s="1821">
        <f>IFERROR(VLOOKUP($A766,'2018'!$B$2:$K$170,8,FALSE),0)</f>
        <v>0</v>
      </c>
      <c r="AM766" s="1740">
        <f>IFERROR(VLOOKUP($A766,'2018'!$B$2:$K$170,10,FALSE),0)</f>
        <v>0.39200000000000002</v>
      </c>
      <c r="AN766" s="1700">
        <f>IFERROR(VLOOKUP($A766,'2017'!$B$2:$J$163,2,FALSE),0)</f>
        <v>36</v>
      </c>
      <c r="AO766" s="1815">
        <f>IFERROR(VLOOKUP($A766,'2017'!$B$2:$J$163,3,FALSE),0)</f>
        <v>2</v>
      </c>
      <c r="AP766" s="1815">
        <f>IFERROR(VLOOKUP($A766,'2017'!$B$2:$J$163,4,FALSE),0)</f>
        <v>7</v>
      </c>
      <c r="AQ766" s="1815">
        <f>IFERROR(VLOOKUP($A766,'2017'!$B$2:$J$163,7,FALSE),0)</f>
        <v>0</v>
      </c>
      <c r="AR766" s="1740">
        <f>IFERROR(VLOOKUP($A766,'2017'!$B$2:$J$163,9,FALSE),0)</f>
        <v>0.19444444444444445</v>
      </c>
      <c r="AS766" s="1700">
        <f>IFERROR(VLOOKUP($A766,'2016'!$B$2:$K$165,3,FALSE),0)</f>
        <v>38</v>
      </c>
      <c r="AT766" s="1796">
        <f>IFERROR(VLOOKUP($A766,'2016'!$B$2:$K$165,4,FALSE),0)</f>
        <v>11</v>
      </c>
      <c r="AU766" s="1796">
        <f>IFERROR(VLOOKUP($A766,'2016'!$B$2:$K$165,5,FALSE),0)</f>
        <v>10</v>
      </c>
      <c r="AV766" s="1796">
        <f>IFERROR(VLOOKUP($A766,'2016'!$B$2:$K$165,8,FALSE),0)</f>
        <v>0</v>
      </c>
      <c r="AW766" s="1740">
        <f>IFERROR(VLOOKUP($A766,'2016'!$B$2:$K$165,10,FALSE),0)</f>
        <v>0.26300000000000001</v>
      </c>
      <c r="AX766" s="1700">
        <f>IFERROR(VLOOKUP($A766,'2015'!$B$2:$K$165,3,FALSE),0)</f>
        <v>46</v>
      </c>
      <c r="AY766" s="1695">
        <f>IFERROR(VLOOKUP($A766,'2015'!$B$2:$K$165,4,FALSE),0)</f>
        <v>11</v>
      </c>
      <c r="AZ766" s="1695">
        <f>IFERROR(VLOOKUP($A766,'2015'!$B$2:$K$165,5,FALSE),0)</f>
        <v>14</v>
      </c>
      <c r="BA766" s="1695">
        <f>IFERROR(VLOOKUP($A766,'2015'!$B$2:$K$165,8,FALSE),0)</f>
        <v>0</v>
      </c>
      <c r="BB766" s="1740">
        <f>IFERROR(VLOOKUP($A766,'2015'!$B$2:$K$165,10,FALSE),0)</f>
        <v>0.30434782608695654</v>
      </c>
      <c r="BC766" s="1700">
        <f>IFERROR(VLOOKUP($A766,'2014'!$B$2:$K$157,3,FALSE),0)</f>
        <v>25</v>
      </c>
      <c r="BD766" s="1691">
        <f>IFERROR(VLOOKUP($A766,'2014'!$B$2:$K$157,4,FALSE),0)</f>
        <v>6</v>
      </c>
      <c r="BE766" s="1691">
        <f>IFERROR(VLOOKUP($A766,'2014'!$B$2:$K$157,5,FALSE),0)</f>
        <v>8</v>
      </c>
      <c r="BF766" s="1691">
        <f>IFERROR(VLOOKUP($A766,'2014'!$B$2:$K$157,8,FALSE),0)</f>
        <v>0</v>
      </c>
      <c r="BG766" s="1740">
        <f>IFERROR(VLOOKUP($A766,'2014'!$B$2:$K$157,10,FALSE),0)</f>
        <v>0.32</v>
      </c>
      <c r="BH766" s="1700">
        <f>IFERROR(VLOOKUP($A766,'2013'!$D$4:$I$249,2,FALSE),0)</f>
        <v>0</v>
      </c>
      <c r="BI766" s="1691">
        <f>IFERROR(VLOOKUP($A766,'2013'!$D$4:$I$249,3,FALSE),0)</f>
        <v>0</v>
      </c>
      <c r="BJ766" s="1691">
        <f>IFERROR(VLOOKUP($A766,'2013'!$D$4:$I$249,4,FALSE),0)</f>
        <v>0</v>
      </c>
      <c r="BK766" s="1691">
        <f>IFERROR(VLOOKUP($A766,'2013'!$D$4:$I$249,5,FALSE),0)</f>
        <v>0</v>
      </c>
      <c r="BL766" s="1740">
        <f>IFERROR(VLOOKUP($A766,'2013'!$D$4:$I$249,6,FALSE),0)</f>
        <v>0</v>
      </c>
      <c r="BM766" s="1737">
        <f>IFERROR(VLOOKUP($A766,'2012'!$D$3:$O$172,2,FALSE),0)</f>
        <v>0</v>
      </c>
      <c r="BN766" s="1691">
        <f>IFERROR(VLOOKUP($A766,'2012'!$D$3:$O$172,3,FALSE),0)</f>
        <v>0</v>
      </c>
      <c r="BO766" s="1743">
        <f>IFERROR(VLOOKUP($A766,'2012'!$D$3:$O$172,4,FALSE),0)</f>
        <v>0</v>
      </c>
      <c r="BP766" s="1700">
        <f>IFERROR(VLOOKUP($A766,'2012'!$D$3:$O$172,5,FALSE),0)</f>
        <v>0</v>
      </c>
      <c r="BQ766" s="1691">
        <f>IFERROR(VLOOKUP($A766,'2012'!$D$3:$O$172,6,FALSE),0)</f>
        <v>0</v>
      </c>
      <c r="BR766" s="1691">
        <f>IFERROR(VLOOKUP($A766,'2012'!$D$3:$O$172,7,FALSE),0)</f>
        <v>0</v>
      </c>
      <c r="BS766" s="1691">
        <f>IFERROR(VLOOKUP($A766,'2012'!$D$3:$O$172,8,FALSE),0)</f>
        <v>0</v>
      </c>
      <c r="BT766" s="1740">
        <f>IFERROR(VLOOKUP($A766,'2012'!$D$3:$O$172,9,FALSE),0)</f>
        <v>0</v>
      </c>
      <c r="BX766" s="1700">
        <f>IFERROR(VLOOKUP($A766,'2011'!$D$4:$I$251,2,FALSE),0)</f>
        <v>0</v>
      </c>
      <c r="BY766" s="1691">
        <f>IFERROR(VLOOKUP($A766,'2011'!$D$4:$I$251,3,FALSE),0)</f>
        <v>0</v>
      </c>
      <c r="BZ766" s="1691">
        <f>IFERROR(VLOOKUP($A766,'2011'!$D$4:$I$251,4,FALSE),0)</f>
        <v>0</v>
      </c>
      <c r="CA766" s="1691">
        <f>IFERROR(VLOOKUP($A766,'2011'!$D$4:$I$251,5,FALSE),0)</f>
        <v>0</v>
      </c>
      <c r="CB766" s="1740">
        <f>IFERROR(VLOOKUP($A766,'2011'!$D$4:$I$251,6,FALSE),0)</f>
        <v>0</v>
      </c>
      <c r="CC766" s="1700">
        <f>IFERROR(VLOOKUP($A766,'2010'!$C$3:$H$234,2,FALSE),0)</f>
        <v>0</v>
      </c>
      <c r="CD766" s="1691">
        <f>IFERROR(VLOOKUP($A766,'2010'!$C$3:$H$234,3,FALSE),0)</f>
        <v>0</v>
      </c>
      <c r="CE766" s="1691">
        <f>IFERROR(VLOOKUP($A766,'2010'!$C$3:$H$234,4,FALSE),0)</f>
        <v>0</v>
      </c>
      <c r="CF766" s="1691">
        <f>IFERROR(VLOOKUP($A766,'2010'!$C$3:$H$234,5,FALSE),0)</f>
        <v>0</v>
      </c>
      <c r="CG766" s="1740">
        <f>IFERROR(VLOOKUP($A766,'2010'!$C$3:$H$234,6,FALSE),0)</f>
        <v>0</v>
      </c>
      <c r="CH766" s="1700">
        <f>IFERROR(VLOOKUP($A766,'2009'!$C$3:$H$242,2,FALSE),0)</f>
        <v>0</v>
      </c>
      <c r="CI766" s="1691">
        <f>IFERROR(VLOOKUP($A766,'2009'!$C$3:$H$242,3,FALSE),0)</f>
        <v>0</v>
      </c>
      <c r="CJ766" s="1691">
        <f>IFERROR(VLOOKUP($A766,'2009'!$C$3:$H$242,4,FALSE),0)</f>
        <v>0</v>
      </c>
      <c r="CK766" s="1691">
        <f>IFERROR(VLOOKUP($A766,'2009'!$C$3:$H$242,5,FALSE),0)</f>
        <v>0</v>
      </c>
      <c r="CL766" s="1740">
        <f>IFERROR(VLOOKUP($A766,'2009'!$C$3:$H$242,6,FALSE),0)</f>
        <v>0</v>
      </c>
      <c r="CM766" s="1700">
        <f>IFERROR(VLOOKUP($A766,'2008'!$C$3:$H$229,2,FALSE),0)</f>
        <v>0</v>
      </c>
      <c r="CN766" s="1691">
        <f>IFERROR(VLOOKUP($A766,'2008'!$C$3:$H$229,3,FALSE),0)</f>
        <v>0</v>
      </c>
      <c r="CO766" s="1691">
        <f>IFERROR(VLOOKUP($A766,'2008'!$C$3:$H$229,4,FALSE),0)</f>
        <v>0</v>
      </c>
      <c r="CP766" s="1691">
        <f>IFERROR(VLOOKUP($A766,'2008'!$C$3:$H$229,5,FALSE),0)</f>
        <v>0</v>
      </c>
      <c r="CQ766" s="1740">
        <f>IFERROR(VLOOKUP($A766,'2008'!$C$3:$H$229,6,FALSE),0)</f>
        <v>0</v>
      </c>
      <c r="CR766" s="1700">
        <f>IFERROR(VLOOKUP($A766,'2007'!$C$3:$M$238,7,FALSE),0)</f>
        <v>0</v>
      </c>
      <c r="CS766" s="1691">
        <f>IFERROR(VLOOKUP($A766,'2007'!$C$3:$M$238,8,FALSE),0)</f>
        <v>0</v>
      </c>
      <c r="CT766" s="1691">
        <f>IFERROR(VLOOKUP($A766,'2007'!$C$3:$M$238,9,FALSE),0)</f>
        <v>0</v>
      </c>
      <c r="CU766" s="1691">
        <f>IFERROR(VLOOKUP($A766,'2007'!$C$3:$M$238,10,FALSE),0)</f>
        <v>0</v>
      </c>
      <c r="CV766" s="1740">
        <f>IFERROR(VLOOKUP($A766,'2007'!$C$3:$M$238,11,FALSE),0)</f>
        <v>0</v>
      </c>
      <c r="CW766" s="1700">
        <f>IFERROR(VLOOKUP($A766,'2006'!$A$2:$F$200,2,FALSE),0)</f>
        <v>0</v>
      </c>
      <c r="CX766" s="1691">
        <f>IFERROR(VLOOKUP($A766,'2006'!$A$2:$F$200,4,FALSE),0)</f>
        <v>0</v>
      </c>
      <c r="CY766" s="1691">
        <f>IFERROR(VLOOKUP($A766,'2006'!$A$2:$F$200,5,FALSE),0)</f>
        <v>0</v>
      </c>
      <c r="CZ766" s="1740">
        <f>IFERROR(VLOOKUP($A766,'2006'!$A$2:$F$200,6,FALSE),0)</f>
        <v>0</v>
      </c>
      <c r="DA766" s="1700">
        <f>IFERROR(VLOOKUP($A766,'2005'!$C$3:$M$205,8,FALSE),0)</f>
        <v>0</v>
      </c>
      <c r="DB766" s="1691">
        <f>IFERROR(VLOOKUP($A766,'2005'!$C$3:$M$205,9,FALSE),0)</f>
        <v>0</v>
      </c>
      <c r="DC766" s="1691">
        <f>IFERROR(VLOOKUP($A766,'2005'!$C$3:$M$205,10,FALSE),0)</f>
        <v>0</v>
      </c>
      <c r="DD766" s="1740">
        <f>IFERROR(VLOOKUP($A766,'2005'!$C$3:$M$205,11,FALSE),0)</f>
        <v>0</v>
      </c>
      <c r="DE766" s="1700">
        <f>IFERROR(VLOOKUP($A766,'2004'!$C$3:$M$213,8,FALSE),0)</f>
        <v>0</v>
      </c>
      <c r="DF766" s="1691">
        <f>IFERROR(VLOOKUP($A766,'2004'!$C$3:$M$213,9,FALSE),0)</f>
        <v>0</v>
      </c>
      <c r="DG766" s="1691">
        <f>IFERROR(VLOOKUP($A766,'2004'!$C$3:$M$213,10,FALSE),0)</f>
        <v>0</v>
      </c>
      <c r="DH766" s="1740">
        <f>IFERROR(VLOOKUP($A766,'2004'!$C$3:$M$213,11,FALSE),0)</f>
        <v>0</v>
      </c>
      <c r="DI766" s="1700">
        <f>IFERROR(VLOOKUP($A766,'2003'!$C$3:$Q$214,12,FALSE),0)</f>
        <v>0</v>
      </c>
      <c r="DJ766" s="1691">
        <f>IFERROR(VLOOKUP($A766,'2003'!$C$3:$Q$214,13,FALSE),0)</f>
        <v>0</v>
      </c>
      <c r="DK766" s="1691">
        <f>IFERROR(VLOOKUP($A766,'2003'!$C$3:$Q$214,14,FALSE),0)</f>
        <v>0</v>
      </c>
      <c r="DL766" s="1740">
        <f>IFERROR(VLOOKUP($A766,'2003'!$C$3:$Q$214,15,FALSE),0)</f>
        <v>0</v>
      </c>
      <c r="DM766" s="1700">
        <f>IFERROR(VLOOKUP($A766,'2002'!$D$3:$R$214,12,FALSE),0)</f>
        <v>0</v>
      </c>
      <c r="DN766" s="1691">
        <f>IFERROR(VLOOKUP($A766,'2002'!$D$3:$R$214,13,FALSE),0)</f>
        <v>0</v>
      </c>
      <c r="DO766" s="1691">
        <f>IFERROR(VLOOKUP($A766,'2002'!$D$3:$R$214,14,FALSE),0)</f>
        <v>0</v>
      </c>
      <c r="DP766" s="1788">
        <f>IFERROR(VLOOKUP($A766,'2002'!$D$3:$R$214,15,FALSE),0)</f>
        <v>0</v>
      </c>
      <c r="DQ766" s="1700">
        <f>IFERROR(VLOOKUP($A766,'Pre 2002'!$C$3:$CK$382,84,FALSE),0)</f>
        <v>0</v>
      </c>
      <c r="DR766" s="1695">
        <f>IFERROR(VLOOKUP($A766,'Pre 2002'!$C$3:$CK$382,85,FALSE),0)</f>
        <v>0</v>
      </c>
      <c r="DS766" s="1695">
        <f>IFERROR(VLOOKUP($A766,'Pre 2002'!$C$3:$CK$382,86,FALSE),0)</f>
        <v>0</v>
      </c>
      <c r="DT766" s="1790">
        <f>IFERROR(VLOOKUP($A766,'Pre 2002'!$C$3:$CK$382,87,FALSE),0)</f>
        <v>0</v>
      </c>
      <c r="DU766" s="1741">
        <f>IFERROR(VLOOKUP(A766,'Pre 2002'!$C$3:$CG$382,83,FALSE),0)</f>
        <v>0</v>
      </c>
    </row>
    <row r="767" spans="1:125">
      <c r="A767" s="1721" t="s">
        <v>1113</v>
      </c>
      <c r="B767" s="1562">
        <f t="shared" si="279"/>
        <v>133</v>
      </c>
      <c r="C767" s="1562">
        <f t="shared" si="280"/>
        <v>45</v>
      </c>
      <c r="D767" s="1562">
        <f t="shared" si="281"/>
        <v>0</v>
      </c>
      <c r="E767" s="1563">
        <f t="shared" si="282"/>
        <v>0.33834586466165412</v>
      </c>
      <c r="F767" s="1786">
        <f t="shared" si="283"/>
        <v>6</v>
      </c>
      <c r="G767" s="1595" t="s">
        <v>2159</v>
      </c>
      <c r="H767" s="1752">
        <f t="shared" si="290"/>
        <v>6</v>
      </c>
      <c r="I767" s="1751">
        <f t="shared" si="291"/>
        <v>133</v>
      </c>
      <c r="J767" s="1751">
        <f t="shared" si="292"/>
        <v>45</v>
      </c>
      <c r="K767" s="1751">
        <f t="shared" si="293"/>
        <v>0</v>
      </c>
      <c r="L767" s="1818">
        <f t="shared" si="294"/>
        <v>0.33834586466165412</v>
      </c>
      <c r="O767" s="1700">
        <f>IFERROR(VLOOKUP($A767,'2022'!$B$2:$K$174,3,FALSE),0)</f>
        <v>0</v>
      </c>
      <c r="P767" s="1858">
        <f>IFERROR(VLOOKUP($A767,'2022'!$B$2:$K$174,4,FALSE),0)</f>
        <v>0</v>
      </c>
      <c r="Q767" s="1858">
        <f>IFERROR(VLOOKUP($A767,'2022'!$B$2:$K$174,5,FALSE),0)</f>
        <v>0</v>
      </c>
      <c r="R767" s="1858">
        <f>IFERROR(VLOOKUP($A767,'2022'!$B$2:$K$174,8,FALSE),0)</f>
        <v>0</v>
      </c>
      <c r="S767" s="1740">
        <f>IFERROR(VLOOKUP($A767,'2022'!$B$2:$K$174,10,FALSE),0)</f>
        <v>0</v>
      </c>
      <c r="T767" s="1700">
        <f>IFERROR(VLOOKUP($A767,'2021'!$B$2:$K$174,3,FALSE),0)</f>
        <v>0</v>
      </c>
      <c r="U767" s="1843">
        <f>IFERROR(VLOOKUP($A767,'2021'!$B$2:$K$174,4,FALSE),0)</f>
        <v>0</v>
      </c>
      <c r="V767" s="1843">
        <f>IFERROR(VLOOKUP($A767,'2021'!$B$2:$K$174,5,FALSE),0)</f>
        <v>0</v>
      </c>
      <c r="W767" s="1843">
        <f>IFERROR(VLOOKUP($A767,'2021'!$B$2:$K$174,8,FALSE),0)</f>
        <v>0</v>
      </c>
      <c r="X767" s="1740">
        <f>IFERROR(VLOOKUP($A767,'2021'!$B$2:$K$174,10,FALSE),0)</f>
        <v>0</v>
      </c>
      <c r="Y767" s="1700">
        <f>IFERROR(VLOOKUP($A767,'2020'!$B$2:$K$170,3,FALSE),0)</f>
        <v>0</v>
      </c>
      <c r="Z767" s="1829">
        <f>IFERROR(VLOOKUP($A767,'2020'!$B$2:$K$170,4,FALSE),0)</f>
        <v>0</v>
      </c>
      <c r="AA767" s="1829">
        <f>IFERROR(VLOOKUP($A767,'2020'!$B$2:$K$170,5,FALSE),0)</f>
        <v>0</v>
      </c>
      <c r="AB767" s="1829">
        <f>IFERROR(VLOOKUP($A767,'2020'!$B$2:$K$170,8,FALSE),0)</f>
        <v>0</v>
      </c>
      <c r="AC767" s="1740">
        <f>IFERROR(VLOOKUP($A767,'2020'!$B$2:$K$170,10,FALSE),0)</f>
        <v>0</v>
      </c>
      <c r="AD767" s="1700">
        <f>IFERROR(VLOOKUP($A767,'2019'!$B$2:$K$170,3,FALSE),0)</f>
        <v>0</v>
      </c>
      <c r="AE767" s="1823">
        <f>IFERROR(VLOOKUP($A767,'2019'!$B$2:$K$170,4,FALSE),0)</f>
        <v>0</v>
      </c>
      <c r="AF767" s="1823">
        <f>IFERROR(VLOOKUP($A767,'2019'!$B$2:$K$170,5,FALSE),0)</f>
        <v>0</v>
      </c>
      <c r="AG767" s="1823">
        <f>IFERROR(VLOOKUP($A767,'2019'!$B$2:$K$170,8,FALSE),0)</f>
        <v>0</v>
      </c>
      <c r="AH767" s="1740">
        <f>IFERROR(VLOOKUP($A767,'2019'!$B$2:$K$170,10,FALSE),0)</f>
        <v>0</v>
      </c>
      <c r="AI767" s="1700">
        <f>IFERROR(VLOOKUP($A767,'2018'!$B$2:$K$170,3,FALSE),0)</f>
        <v>0</v>
      </c>
      <c r="AJ767" s="1821">
        <f>IFERROR(VLOOKUP($A767,'2018'!$B$2:$K$170,4,FALSE),0)</f>
        <v>0</v>
      </c>
      <c r="AK767" s="1821">
        <f>IFERROR(VLOOKUP($A767,'2018'!$B$2:$K$170,5,FALSE),0)</f>
        <v>0</v>
      </c>
      <c r="AL767" s="1821">
        <f>IFERROR(VLOOKUP($A767,'2018'!$B$2:$K$170,8,FALSE),0)</f>
        <v>0</v>
      </c>
      <c r="AM767" s="1740">
        <f>IFERROR(VLOOKUP($A767,'2018'!$B$2:$K$170,10,FALSE),0)</f>
        <v>0</v>
      </c>
      <c r="AN767" s="1700">
        <f>IFERROR(VLOOKUP($A767,'2017'!$B$2:$J$163,2,FALSE),0)</f>
        <v>0</v>
      </c>
      <c r="AO767" s="1815">
        <f>IFERROR(VLOOKUP($A767,'2017'!$B$2:$J$163,3,FALSE),0)</f>
        <v>0</v>
      </c>
      <c r="AP767" s="1815">
        <f>IFERROR(VLOOKUP($A767,'2017'!$B$2:$J$163,4,FALSE),0)</f>
        <v>0</v>
      </c>
      <c r="AQ767" s="1815">
        <f>IFERROR(VLOOKUP($A767,'2017'!$B$2:$J$163,7,FALSE),0)</f>
        <v>0</v>
      </c>
      <c r="AR767" s="1740">
        <f>IFERROR(VLOOKUP($A767,'2017'!$B$2:$J$163,9,FALSE),0)</f>
        <v>0</v>
      </c>
      <c r="AS767" s="1700">
        <f>IFERROR(VLOOKUP($A767,'2016'!$B$2:$K$165,3,FALSE),0)</f>
        <v>0</v>
      </c>
      <c r="AT767" s="1796">
        <f>IFERROR(VLOOKUP($A767,'2016'!$B$2:$K$165,4,FALSE),0)</f>
        <v>0</v>
      </c>
      <c r="AU767" s="1796">
        <f>IFERROR(VLOOKUP($A767,'2016'!$B$2:$K$165,5,FALSE),0)</f>
        <v>0</v>
      </c>
      <c r="AV767" s="1796">
        <f>IFERROR(VLOOKUP($A767,'2016'!$B$2:$K$165,8,FALSE),0)</f>
        <v>0</v>
      </c>
      <c r="AW767" s="1740">
        <f>IFERROR(VLOOKUP($A767,'2016'!$B$2:$K$165,10,FALSE),0)</f>
        <v>0</v>
      </c>
      <c r="AX767" s="1700">
        <f>IFERROR(VLOOKUP($A767,'2015'!$B$2:$K$165,3,FALSE),0)</f>
        <v>0</v>
      </c>
      <c r="AY767" s="1695">
        <f>IFERROR(VLOOKUP($A767,'2015'!$B$2:$K$165,4,FALSE),0)</f>
        <v>0</v>
      </c>
      <c r="AZ767" s="1695">
        <f>IFERROR(VLOOKUP($A767,'2015'!$B$2:$K$165,5,FALSE),0)</f>
        <v>0</v>
      </c>
      <c r="BA767" s="1695">
        <f>IFERROR(VLOOKUP($A767,'2015'!$B$2:$K$165,8,FALSE),0)</f>
        <v>0</v>
      </c>
      <c r="BB767" s="1740">
        <f>IFERROR(VLOOKUP($A767,'2015'!$B$2:$K$165,10,FALSE),0)</f>
        <v>0</v>
      </c>
      <c r="BC767" s="1700">
        <f>IFERROR(VLOOKUP($A767,'2014'!$B$2:$K$157,3,FALSE),0)</f>
        <v>0</v>
      </c>
      <c r="BD767" s="1691">
        <f>IFERROR(VLOOKUP($A767,'2014'!$B$2:$K$157,4,FALSE),0)</f>
        <v>0</v>
      </c>
      <c r="BE767" s="1691">
        <f>IFERROR(VLOOKUP($A767,'2014'!$B$2:$K$157,5,FALSE),0)</f>
        <v>0</v>
      </c>
      <c r="BF767" s="1691">
        <f>IFERROR(VLOOKUP($A767,'2014'!$B$2:$K$157,8,FALSE),0)</f>
        <v>0</v>
      </c>
      <c r="BG767" s="1740">
        <f>IFERROR(VLOOKUP($A767,'2014'!$B$2:$K$157,10,FALSE),0)</f>
        <v>0</v>
      </c>
      <c r="BH767" s="1700">
        <f>IFERROR(VLOOKUP($A767,'2013'!$D$4:$I$249,2,FALSE),0)</f>
        <v>0</v>
      </c>
      <c r="BI767" s="1691">
        <f>IFERROR(VLOOKUP($A767,'2013'!$D$4:$I$249,3,FALSE),0)</f>
        <v>0</v>
      </c>
      <c r="BJ767" s="1691">
        <f>IFERROR(VLOOKUP($A767,'2013'!$D$4:$I$249,4,FALSE),0)</f>
        <v>0</v>
      </c>
      <c r="BK767" s="1691">
        <f>IFERROR(VLOOKUP($A767,'2013'!$D$4:$I$249,5,FALSE),0)</f>
        <v>0</v>
      </c>
      <c r="BL767" s="1740">
        <f>IFERROR(VLOOKUP($A767,'2013'!$D$4:$I$249,6,FALSE),0)</f>
        <v>0</v>
      </c>
      <c r="BM767" s="1737">
        <f>IFERROR(VLOOKUP($A767,'2012'!$D$3:$O$172,2,FALSE),0)</f>
        <v>0</v>
      </c>
      <c r="BN767" s="1691">
        <f>IFERROR(VLOOKUP($A767,'2012'!$D$3:$O$172,3,FALSE),0)</f>
        <v>0</v>
      </c>
      <c r="BO767" s="1743">
        <f>IFERROR(VLOOKUP($A767,'2012'!$D$3:$O$172,4,FALSE),0)</f>
        <v>0</v>
      </c>
      <c r="BP767" s="1700">
        <f>IFERROR(VLOOKUP($A767,'2012'!$D$3:$O$172,5,FALSE),0)</f>
        <v>0</v>
      </c>
      <c r="BQ767" s="1691">
        <f>IFERROR(VLOOKUP($A767,'2012'!$D$3:$O$172,6,FALSE),0)</f>
        <v>0</v>
      </c>
      <c r="BR767" s="1691">
        <f>IFERROR(VLOOKUP($A767,'2012'!$D$3:$O$172,7,FALSE),0)</f>
        <v>0</v>
      </c>
      <c r="BS767" s="1691">
        <f>IFERROR(VLOOKUP($A767,'2012'!$D$3:$O$172,8,FALSE),0)</f>
        <v>0</v>
      </c>
      <c r="BT767" s="1740">
        <f>IFERROR(VLOOKUP($A767,'2012'!$D$3:$O$172,9,FALSE),0)</f>
        <v>0</v>
      </c>
      <c r="BX767" s="1700">
        <f>IFERROR(VLOOKUP($A767,'2011'!$D$4:$I$251,2,FALSE),0)</f>
        <v>0</v>
      </c>
      <c r="BY767" s="1691">
        <f>IFERROR(VLOOKUP($A767,'2011'!$D$4:$I$251,3,FALSE),0)</f>
        <v>0</v>
      </c>
      <c r="BZ767" s="1691">
        <f>IFERROR(VLOOKUP($A767,'2011'!$D$4:$I$251,4,FALSE),0)</f>
        <v>0</v>
      </c>
      <c r="CA767" s="1691">
        <f>IFERROR(VLOOKUP($A767,'2011'!$D$4:$I$251,5,FALSE),0)</f>
        <v>0</v>
      </c>
      <c r="CB767" s="1740">
        <f>IFERROR(VLOOKUP($A767,'2011'!$D$4:$I$251,6,FALSE),0)</f>
        <v>0</v>
      </c>
      <c r="CC767" s="1700">
        <f>IFERROR(VLOOKUP($A767,'2010'!$C$3:$H$234,2,FALSE),0)</f>
        <v>0</v>
      </c>
      <c r="CD767" s="1691">
        <f>IFERROR(VLOOKUP($A767,'2010'!$C$3:$H$234,3,FALSE),0)</f>
        <v>0</v>
      </c>
      <c r="CE767" s="1691">
        <f>IFERROR(VLOOKUP($A767,'2010'!$C$3:$H$234,4,FALSE),0)</f>
        <v>0</v>
      </c>
      <c r="CF767" s="1691">
        <f>IFERROR(VLOOKUP($A767,'2010'!$C$3:$H$234,5,FALSE),0)</f>
        <v>0</v>
      </c>
      <c r="CG767" s="1740">
        <f>IFERROR(VLOOKUP($A767,'2010'!$C$3:$H$234,6,FALSE),0)</f>
        <v>0</v>
      </c>
      <c r="CH767" s="1700">
        <f>IFERROR(VLOOKUP($A767,'2009'!$C$3:$H$242,2,FALSE),0)</f>
        <v>0</v>
      </c>
      <c r="CI767" s="1691">
        <f>IFERROR(VLOOKUP($A767,'2009'!$C$3:$H$242,3,FALSE),0)</f>
        <v>0</v>
      </c>
      <c r="CJ767" s="1691">
        <f>IFERROR(VLOOKUP($A767,'2009'!$C$3:$H$242,4,FALSE),0)</f>
        <v>0</v>
      </c>
      <c r="CK767" s="1691">
        <f>IFERROR(VLOOKUP($A767,'2009'!$C$3:$H$242,5,FALSE),0)</f>
        <v>0</v>
      </c>
      <c r="CL767" s="1740">
        <f>IFERROR(VLOOKUP($A767,'2009'!$C$3:$H$242,6,FALSE),0)</f>
        <v>0</v>
      </c>
      <c r="CM767" s="1700">
        <f>IFERROR(VLOOKUP($A767,'2008'!$C$3:$H$229,2,FALSE),0)</f>
        <v>0</v>
      </c>
      <c r="CN767" s="1691">
        <f>IFERROR(VLOOKUP($A767,'2008'!$C$3:$H$229,3,FALSE),0)</f>
        <v>0</v>
      </c>
      <c r="CO767" s="1691">
        <f>IFERROR(VLOOKUP($A767,'2008'!$C$3:$H$229,4,FALSE),0)</f>
        <v>0</v>
      </c>
      <c r="CP767" s="1691">
        <f>IFERROR(VLOOKUP($A767,'2008'!$C$3:$H$229,5,FALSE),0)</f>
        <v>0</v>
      </c>
      <c r="CQ767" s="1740">
        <f>IFERROR(VLOOKUP($A767,'2008'!$C$3:$H$229,6,FALSE),0)</f>
        <v>0</v>
      </c>
      <c r="CR767" s="1700">
        <f>IFERROR(VLOOKUP($A767,'2007'!$C$3:$M$238,7,FALSE),0)</f>
        <v>23</v>
      </c>
      <c r="CS767" s="1691">
        <f>IFERROR(VLOOKUP($A767,'2007'!$C$3:$M$238,8,FALSE),0)</f>
        <v>5</v>
      </c>
      <c r="CT767" s="1691">
        <f>IFERROR(VLOOKUP($A767,'2007'!$C$3:$M$238,9,FALSE),0)</f>
        <v>12</v>
      </c>
      <c r="CU767" s="1691">
        <f>IFERROR(VLOOKUP($A767,'2007'!$C$3:$M$238,10,FALSE),0)</f>
        <v>0</v>
      </c>
      <c r="CV767" s="1740">
        <f>IFERROR(VLOOKUP($A767,'2007'!$C$3:$M$238,11,FALSE),0)</f>
        <v>0.52173913043478259</v>
      </c>
      <c r="CW767" s="1700">
        <f>IFERROR(VLOOKUP($A767,'2006'!$A$2:$F$200,2,FALSE),0)</f>
        <v>0</v>
      </c>
      <c r="CX767" s="1691">
        <f>IFERROR(VLOOKUP($A767,'2006'!$A$2:$F$200,4,FALSE),0)</f>
        <v>0</v>
      </c>
      <c r="CY767" s="1691">
        <f>IFERROR(VLOOKUP($A767,'2006'!$A$2:$F$200,5,FALSE),0)</f>
        <v>0</v>
      </c>
      <c r="CZ767" s="1740">
        <f>IFERROR(VLOOKUP($A767,'2006'!$A$2:$F$200,6,FALSE),0)</f>
        <v>0</v>
      </c>
      <c r="DA767" s="1700">
        <f>IFERROR(VLOOKUP($A767,'2005'!$C$3:$M$205,8,FALSE),0)</f>
        <v>32</v>
      </c>
      <c r="DB767" s="1691">
        <f>IFERROR(VLOOKUP($A767,'2005'!$C$3:$M$205,9,FALSE),0)</f>
        <v>8</v>
      </c>
      <c r="DC767" s="1691">
        <f>IFERROR(VLOOKUP($A767,'2005'!$C$3:$M$205,10,FALSE),0)</f>
        <v>0</v>
      </c>
      <c r="DD767" s="1740">
        <f>IFERROR(VLOOKUP($A767,'2005'!$C$3:$M$205,11,FALSE),0)</f>
        <v>0.25</v>
      </c>
      <c r="DE767" s="1700">
        <f>IFERROR(VLOOKUP($A767,'2004'!$C$3:$M$213,8,FALSE),0)</f>
        <v>14</v>
      </c>
      <c r="DF767" s="1691">
        <f>IFERROR(VLOOKUP($A767,'2004'!$C$3:$M$213,9,FALSE),0)</f>
        <v>5</v>
      </c>
      <c r="DG767" s="1691">
        <f>IFERROR(VLOOKUP($A767,'2004'!$C$3:$M$213,10,FALSE),0)</f>
        <v>0</v>
      </c>
      <c r="DH767" s="1740">
        <f>IFERROR(VLOOKUP($A767,'2004'!$C$3:$M$213,11,FALSE),0)</f>
        <v>0.35714285714285715</v>
      </c>
      <c r="DI767" s="1700">
        <f>IFERROR(VLOOKUP($A767,'2003'!$C$3:$Q$214,12,FALSE),0)</f>
        <v>19</v>
      </c>
      <c r="DJ767" s="1691">
        <f>IFERROR(VLOOKUP($A767,'2003'!$C$3:$Q$214,13,FALSE),0)</f>
        <v>7</v>
      </c>
      <c r="DK767" s="1691">
        <f>IFERROR(VLOOKUP($A767,'2003'!$C$3:$Q$214,14,FALSE),0)</f>
        <v>0</v>
      </c>
      <c r="DL767" s="1740">
        <f>IFERROR(VLOOKUP($A767,'2003'!$C$3:$Q$214,15,FALSE),0)</f>
        <v>0.36842105263157893</v>
      </c>
      <c r="DM767" s="1700">
        <f>IFERROR(VLOOKUP($A767,'2002'!$D$3:$R$214,12,FALSE),0)</f>
        <v>0</v>
      </c>
      <c r="DN767" s="1691">
        <f>IFERROR(VLOOKUP($A767,'2002'!$D$3:$R$214,13,FALSE),0)</f>
        <v>0</v>
      </c>
      <c r="DO767" s="1691">
        <f>IFERROR(VLOOKUP($A767,'2002'!$D$3:$R$214,14,FALSE),0)</f>
        <v>0</v>
      </c>
      <c r="DP767" s="1788">
        <f>IFERROR(VLOOKUP($A767,'2002'!$D$3:$R$214,15,FALSE),0)</f>
        <v>0</v>
      </c>
      <c r="DQ767" s="1700">
        <f>IFERROR(VLOOKUP($A767,'Pre 2002'!$C$3:$CK$382,84,FALSE),0)</f>
        <v>45</v>
      </c>
      <c r="DR767" s="1695">
        <f>IFERROR(VLOOKUP($A767,'Pre 2002'!$C$3:$CK$382,85,FALSE),0)</f>
        <v>13</v>
      </c>
      <c r="DS767" s="1695">
        <f>IFERROR(VLOOKUP($A767,'Pre 2002'!$C$3:$CK$382,86,FALSE),0)</f>
        <v>0</v>
      </c>
      <c r="DT767" s="1790">
        <f>IFERROR(VLOOKUP($A767,'Pre 2002'!$C$3:$CK$382,87,FALSE),0)</f>
        <v>0.28888888888888886</v>
      </c>
      <c r="DU767" s="1741">
        <f>IFERROR(VLOOKUP(A767,'Pre 2002'!$C$3:$CG$382,83,FALSE),0)</f>
        <v>2</v>
      </c>
    </row>
    <row r="768" spans="1:125">
      <c r="A768" s="1721" t="s">
        <v>1867</v>
      </c>
      <c r="B768" s="1562">
        <f t="shared" si="279"/>
        <v>101</v>
      </c>
      <c r="C768" s="1562">
        <f t="shared" si="280"/>
        <v>34</v>
      </c>
      <c r="D768" s="1562">
        <f t="shared" si="281"/>
        <v>0</v>
      </c>
      <c r="E768" s="1563">
        <f t="shared" si="282"/>
        <v>0.33663366336633666</v>
      </c>
      <c r="F768" s="1786">
        <f t="shared" si="283"/>
        <v>4</v>
      </c>
      <c r="G768" s="1595" t="s">
        <v>2159</v>
      </c>
      <c r="H768" s="1752">
        <f t="shared" si="290"/>
        <v>4</v>
      </c>
      <c r="I768" s="1751">
        <f t="shared" si="291"/>
        <v>101</v>
      </c>
      <c r="J768" s="1751">
        <f t="shared" si="292"/>
        <v>34</v>
      </c>
      <c r="K768" s="1751">
        <f t="shared" si="293"/>
        <v>0</v>
      </c>
      <c r="L768" s="1818">
        <f t="shared" si="294"/>
        <v>0.33663366336633666</v>
      </c>
      <c r="O768" s="1700">
        <f>IFERROR(VLOOKUP($A768,'2022'!$B$2:$K$174,3,FALSE),0)</f>
        <v>0</v>
      </c>
      <c r="P768" s="1858">
        <f>IFERROR(VLOOKUP($A768,'2022'!$B$2:$K$174,4,FALSE),0)</f>
        <v>0</v>
      </c>
      <c r="Q768" s="1858">
        <f>IFERROR(VLOOKUP($A768,'2022'!$B$2:$K$174,5,FALSE),0)</f>
        <v>0</v>
      </c>
      <c r="R768" s="1858">
        <f>IFERROR(VLOOKUP($A768,'2022'!$B$2:$K$174,8,FALSE),0)</f>
        <v>0</v>
      </c>
      <c r="S768" s="1740">
        <f>IFERROR(VLOOKUP($A768,'2022'!$B$2:$K$174,10,FALSE),0)</f>
        <v>0</v>
      </c>
      <c r="T768" s="1700">
        <f>IFERROR(VLOOKUP($A768,'2021'!$B$2:$K$174,3,FALSE),0)</f>
        <v>0</v>
      </c>
      <c r="U768" s="1843">
        <f>IFERROR(VLOOKUP($A768,'2021'!$B$2:$K$174,4,FALSE),0)</f>
        <v>0</v>
      </c>
      <c r="V768" s="1843">
        <f>IFERROR(VLOOKUP($A768,'2021'!$B$2:$K$174,5,FALSE),0)</f>
        <v>0</v>
      </c>
      <c r="W768" s="1843">
        <f>IFERROR(VLOOKUP($A768,'2021'!$B$2:$K$174,8,FALSE),0)</f>
        <v>0</v>
      </c>
      <c r="X768" s="1740">
        <f>IFERROR(VLOOKUP($A768,'2021'!$B$2:$K$174,10,FALSE),0)</f>
        <v>0</v>
      </c>
      <c r="Y768" s="1700">
        <f>IFERROR(VLOOKUP($A768,'2020'!$B$2:$K$170,3,FALSE),0)</f>
        <v>0</v>
      </c>
      <c r="Z768" s="1829">
        <f>IFERROR(VLOOKUP($A768,'2020'!$B$2:$K$170,4,FALSE),0)</f>
        <v>0</v>
      </c>
      <c r="AA768" s="1829">
        <f>IFERROR(VLOOKUP($A768,'2020'!$B$2:$K$170,5,FALSE),0)</f>
        <v>0</v>
      </c>
      <c r="AB768" s="1829">
        <f>IFERROR(VLOOKUP($A768,'2020'!$B$2:$K$170,8,FALSE),0)</f>
        <v>0</v>
      </c>
      <c r="AC768" s="1740">
        <f>IFERROR(VLOOKUP($A768,'2020'!$B$2:$K$170,10,FALSE),0)</f>
        <v>0</v>
      </c>
      <c r="AD768" s="1700">
        <f>IFERROR(VLOOKUP($A768,'2019'!$B$2:$K$170,3,FALSE),0)</f>
        <v>0</v>
      </c>
      <c r="AE768" s="1823">
        <f>IFERROR(VLOOKUP($A768,'2019'!$B$2:$K$170,4,FALSE),0)</f>
        <v>0</v>
      </c>
      <c r="AF768" s="1823">
        <f>IFERROR(VLOOKUP($A768,'2019'!$B$2:$K$170,5,FALSE),0)</f>
        <v>0</v>
      </c>
      <c r="AG768" s="1823">
        <f>IFERROR(VLOOKUP($A768,'2019'!$B$2:$K$170,8,FALSE),0)</f>
        <v>0</v>
      </c>
      <c r="AH768" s="1740">
        <f>IFERROR(VLOOKUP($A768,'2019'!$B$2:$K$170,10,FALSE),0)</f>
        <v>0</v>
      </c>
      <c r="AI768" s="1700">
        <f>IFERROR(VLOOKUP($A768,'2018'!$B$2:$K$170,3,FALSE),0)</f>
        <v>0</v>
      </c>
      <c r="AJ768" s="1821">
        <f>IFERROR(VLOOKUP($A768,'2018'!$B$2:$K$170,4,FALSE),0)</f>
        <v>0</v>
      </c>
      <c r="AK768" s="1821">
        <f>IFERROR(VLOOKUP($A768,'2018'!$B$2:$K$170,5,FALSE),0)</f>
        <v>0</v>
      </c>
      <c r="AL768" s="1821">
        <f>IFERROR(VLOOKUP($A768,'2018'!$B$2:$K$170,8,FALSE),0)</f>
        <v>0</v>
      </c>
      <c r="AM768" s="1740">
        <f>IFERROR(VLOOKUP($A768,'2018'!$B$2:$K$170,10,FALSE),0)</f>
        <v>0</v>
      </c>
      <c r="AN768" s="1700">
        <f>IFERROR(VLOOKUP($A768,'2017'!$B$2:$J$163,2,FALSE),0)</f>
        <v>0</v>
      </c>
      <c r="AO768" s="1815">
        <f>IFERROR(VLOOKUP($A768,'2017'!$B$2:$J$163,3,FALSE),0)</f>
        <v>0</v>
      </c>
      <c r="AP768" s="1815">
        <f>IFERROR(VLOOKUP($A768,'2017'!$B$2:$J$163,4,FALSE),0)</f>
        <v>0</v>
      </c>
      <c r="AQ768" s="1815">
        <f>IFERROR(VLOOKUP($A768,'2017'!$B$2:$J$163,7,FALSE),0)</f>
        <v>0</v>
      </c>
      <c r="AR768" s="1740">
        <f>IFERROR(VLOOKUP($A768,'2017'!$B$2:$J$163,9,FALSE),0)</f>
        <v>0</v>
      </c>
      <c r="AS768" s="1700">
        <f>IFERROR(VLOOKUP($A768,'2016'!$B$2:$K$165,3,FALSE),0)</f>
        <v>0</v>
      </c>
      <c r="AT768" s="1796">
        <f>IFERROR(VLOOKUP($A768,'2016'!$B$2:$K$165,4,FALSE),0)</f>
        <v>0</v>
      </c>
      <c r="AU768" s="1796">
        <f>IFERROR(VLOOKUP($A768,'2016'!$B$2:$K$165,5,FALSE),0)</f>
        <v>0</v>
      </c>
      <c r="AV768" s="1796">
        <f>IFERROR(VLOOKUP($A768,'2016'!$B$2:$K$165,8,FALSE),0)</f>
        <v>0</v>
      </c>
      <c r="AW768" s="1740">
        <f>IFERROR(VLOOKUP($A768,'2016'!$B$2:$K$165,10,FALSE),0)</f>
        <v>0</v>
      </c>
      <c r="AX768" s="1700">
        <f>IFERROR(VLOOKUP($A768,'2015'!$B$2:$K$165,3,FALSE),0)</f>
        <v>0</v>
      </c>
      <c r="AY768" s="1695">
        <f>IFERROR(VLOOKUP($A768,'2015'!$B$2:$K$165,4,FALSE),0)</f>
        <v>0</v>
      </c>
      <c r="AZ768" s="1695">
        <f>IFERROR(VLOOKUP($A768,'2015'!$B$2:$K$165,5,FALSE),0)</f>
        <v>0</v>
      </c>
      <c r="BA768" s="1695">
        <f>IFERROR(VLOOKUP($A768,'2015'!$B$2:$K$165,8,FALSE),0)</f>
        <v>0</v>
      </c>
      <c r="BB768" s="1740">
        <f>IFERROR(VLOOKUP($A768,'2015'!$B$2:$K$165,10,FALSE),0)</f>
        <v>0</v>
      </c>
      <c r="BC768" s="1700">
        <f>IFERROR(VLOOKUP($A768,'2014'!$B$2:$K$157,3,FALSE),0)</f>
        <v>0</v>
      </c>
      <c r="BD768" s="1691">
        <f>IFERROR(VLOOKUP($A768,'2014'!$B$2:$K$157,4,FALSE),0)</f>
        <v>0</v>
      </c>
      <c r="BE768" s="1691">
        <f>IFERROR(VLOOKUP($A768,'2014'!$B$2:$K$157,5,FALSE),0)</f>
        <v>0</v>
      </c>
      <c r="BF768" s="1691">
        <f>IFERROR(VLOOKUP($A768,'2014'!$B$2:$K$157,8,FALSE),0)</f>
        <v>0</v>
      </c>
      <c r="BG768" s="1740">
        <f>IFERROR(VLOOKUP($A768,'2014'!$B$2:$K$157,10,FALSE),0)</f>
        <v>0</v>
      </c>
      <c r="BH768" s="1700">
        <f>IFERROR(VLOOKUP($A768,'2013'!$D$4:$I$249,2,FALSE),0)</f>
        <v>0</v>
      </c>
      <c r="BI768" s="1691">
        <f>IFERROR(VLOOKUP($A768,'2013'!$D$4:$I$249,3,FALSE),0)</f>
        <v>0</v>
      </c>
      <c r="BJ768" s="1691">
        <f>IFERROR(VLOOKUP($A768,'2013'!$D$4:$I$249,4,FALSE),0)</f>
        <v>0</v>
      </c>
      <c r="BK768" s="1691">
        <f>IFERROR(VLOOKUP($A768,'2013'!$D$4:$I$249,5,FALSE),0)</f>
        <v>0</v>
      </c>
      <c r="BL768" s="1740">
        <f>IFERROR(VLOOKUP($A768,'2013'!$D$4:$I$249,6,FALSE),0)</f>
        <v>0</v>
      </c>
      <c r="BM768" s="1737">
        <f>IFERROR(VLOOKUP($A768,'2012'!$D$3:$O$172,2,FALSE),0)</f>
        <v>0</v>
      </c>
      <c r="BN768" s="1691">
        <f>IFERROR(VLOOKUP($A768,'2012'!$D$3:$O$172,3,FALSE),0)</f>
        <v>0</v>
      </c>
      <c r="BO768" s="1743">
        <f>IFERROR(VLOOKUP($A768,'2012'!$D$3:$O$172,4,FALSE),0)</f>
        <v>0</v>
      </c>
      <c r="BP768" s="1700">
        <f>IFERROR(VLOOKUP($A768,'2012'!$D$3:$O$172,5,FALSE),0)</f>
        <v>0</v>
      </c>
      <c r="BQ768" s="1691">
        <f>IFERROR(VLOOKUP($A768,'2012'!$D$3:$O$172,6,FALSE),0)</f>
        <v>0</v>
      </c>
      <c r="BR768" s="1691">
        <f>IFERROR(VLOOKUP($A768,'2012'!$D$3:$O$172,7,FALSE),0)</f>
        <v>0</v>
      </c>
      <c r="BS768" s="1691">
        <f>IFERROR(VLOOKUP($A768,'2012'!$D$3:$O$172,8,FALSE),0)</f>
        <v>0</v>
      </c>
      <c r="BT768" s="1740">
        <f>IFERROR(VLOOKUP($A768,'2012'!$D$3:$O$172,9,FALSE),0)</f>
        <v>0</v>
      </c>
      <c r="BX768" s="1700">
        <f>IFERROR(VLOOKUP($A768,'2011'!$D$4:$I$251,2,FALSE),0)</f>
        <v>0</v>
      </c>
      <c r="BY768" s="1691">
        <f>IFERROR(VLOOKUP($A768,'2011'!$D$4:$I$251,3,FALSE),0)</f>
        <v>0</v>
      </c>
      <c r="BZ768" s="1691">
        <f>IFERROR(VLOOKUP($A768,'2011'!$D$4:$I$251,4,FALSE),0)</f>
        <v>0</v>
      </c>
      <c r="CA768" s="1691">
        <f>IFERROR(VLOOKUP($A768,'2011'!$D$4:$I$251,5,FALSE),0)</f>
        <v>0</v>
      </c>
      <c r="CB768" s="1740">
        <f>IFERROR(VLOOKUP($A768,'2011'!$D$4:$I$251,6,FALSE),0)</f>
        <v>0</v>
      </c>
      <c r="CC768" s="1700">
        <f>IFERROR(VLOOKUP($A768,'2010'!$C$3:$H$234,2,FALSE),0)</f>
        <v>0</v>
      </c>
      <c r="CD768" s="1691">
        <f>IFERROR(VLOOKUP($A768,'2010'!$C$3:$H$234,3,FALSE),0)</f>
        <v>0</v>
      </c>
      <c r="CE768" s="1691">
        <f>IFERROR(VLOOKUP($A768,'2010'!$C$3:$H$234,4,FALSE),0)</f>
        <v>0</v>
      </c>
      <c r="CF768" s="1691">
        <f>IFERROR(VLOOKUP($A768,'2010'!$C$3:$H$234,5,FALSE),0)</f>
        <v>0</v>
      </c>
      <c r="CG768" s="1740">
        <f>IFERROR(VLOOKUP($A768,'2010'!$C$3:$H$234,6,FALSE),0)</f>
        <v>0</v>
      </c>
      <c r="CH768" s="1700">
        <f>IFERROR(VLOOKUP($A768,'2009'!$C$3:$H$242,2,FALSE),0)</f>
        <v>0</v>
      </c>
      <c r="CI768" s="1691">
        <f>IFERROR(VLOOKUP($A768,'2009'!$C$3:$H$242,3,FALSE),0)</f>
        <v>0</v>
      </c>
      <c r="CJ768" s="1691">
        <f>IFERROR(VLOOKUP($A768,'2009'!$C$3:$H$242,4,FALSE),0)</f>
        <v>0</v>
      </c>
      <c r="CK768" s="1691">
        <f>IFERROR(VLOOKUP($A768,'2009'!$C$3:$H$242,5,FALSE),0)</f>
        <v>0</v>
      </c>
      <c r="CL768" s="1740">
        <f>IFERROR(VLOOKUP($A768,'2009'!$C$3:$H$242,6,FALSE),0)</f>
        <v>0</v>
      </c>
      <c r="CM768" s="1700">
        <f>IFERROR(VLOOKUP($A768,'2008'!$C$3:$H$229,2,FALSE),0)</f>
        <v>0</v>
      </c>
      <c r="CN768" s="1691">
        <f>IFERROR(VLOOKUP($A768,'2008'!$C$3:$H$229,3,FALSE),0)</f>
        <v>0</v>
      </c>
      <c r="CO768" s="1691">
        <f>IFERROR(VLOOKUP($A768,'2008'!$C$3:$H$229,4,FALSE),0)</f>
        <v>0</v>
      </c>
      <c r="CP768" s="1691">
        <f>IFERROR(VLOOKUP($A768,'2008'!$C$3:$H$229,5,FALSE),0)</f>
        <v>0</v>
      </c>
      <c r="CQ768" s="1740">
        <f>IFERROR(VLOOKUP($A768,'2008'!$C$3:$H$229,6,FALSE),0)</f>
        <v>0</v>
      </c>
      <c r="CR768" s="1700">
        <f>IFERROR(VLOOKUP($A768,'2007'!$C$3:$M$238,7,FALSE),0)</f>
        <v>0</v>
      </c>
      <c r="CS768" s="1691">
        <f>IFERROR(VLOOKUP($A768,'2007'!$C$3:$M$238,8,FALSE),0)</f>
        <v>0</v>
      </c>
      <c r="CT768" s="1691">
        <f>IFERROR(VLOOKUP($A768,'2007'!$C$3:$M$238,9,FALSE),0)</f>
        <v>0</v>
      </c>
      <c r="CU768" s="1691">
        <f>IFERROR(VLOOKUP($A768,'2007'!$C$3:$M$238,10,FALSE),0)</f>
        <v>0</v>
      </c>
      <c r="CV768" s="1740">
        <f>IFERROR(VLOOKUP($A768,'2007'!$C$3:$M$238,11,FALSE),0)</f>
        <v>0</v>
      </c>
      <c r="CW768" s="1700">
        <f>IFERROR(VLOOKUP($A768,'2006'!$A$2:$F$200,2,FALSE),0)</f>
        <v>0</v>
      </c>
      <c r="CX768" s="1691">
        <f>IFERROR(VLOOKUP($A768,'2006'!$A$2:$F$200,4,FALSE),0)</f>
        <v>0</v>
      </c>
      <c r="CY768" s="1691">
        <f>IFERROR(VLOOKUP($A768,'2006'!$A$2:$F$200,5,FALSE),0)</f>
        <v>0</v>
      </c>
      <c r="CZ768" s="1740">
        <f>IFERROR(VLOOKUP($A768,'2006'!$A$2:$F$200,6,FALSE),0)</f>
        <v>0</v>
      </c>
      <c r="DA768" s="1700">
        <f>IFERROR(VLOOKUP($A768,'2005'!$C$3:$M$205,8,FALSE),0)</f>
        <v>0</v>
      </c>
      <c r="DB768" s="1691">
        <f>IFERROR(VLOOKUP($A768,'2005'!$C$3:$M$205,9,FALSE),0)</f>
        <v>0</v>
      </c>
      <c r="DC768" s="1691">
        <f>IFERROR(VLOOKUP($A768,'2005'!$C$3:$M$205,10,FALSE),0)</f>
        <v>0</v>
      </c>
      <c r="DD768" s="1740">
        <f>IFERROR(VLOOKUP($A768,'2005'!$C$3:$M$205,11,FALSE),0)</f>
        <v>0</v>
      </c>
      <c r="DE768" s="1700">
        <f>IFERROR(VLOOKUP($A768,'2004'!$C$3:$M$213,8,FALSE),0)</f>
        <v>0</v>
      </c>
      <c r="DF768" s="1691">
        <f>IFERROR(VLOOKUP($A768,'2004'!$C$3:$M$213,9,FALSE),0)</f>
        <v>0</v>
      </c>
      <c r="DG768" s="1691">
        <f>IFERROR(VLOOKUP($A768,'2004'!$C$3:$M$213,10,FALSE),0)</f>
        <v>0</v>
      </c>
      <c r="DH768" s="1740">
        <f>IFERROR(VLOOKUP($A768,'2004'!$C$3:$M$213,11,FALSE),0)</f>
        <v>0</v>
      </c>
      <c r="DI768" s="1700">
        <f>IFERROR(VLOOKUP($A768,'2003'!$C$3:$Q$214,12,FALSE),0)</f>
        <v>0</v>
      </c>
      <c r="DJ768" s="1691">
        <f>IFERROR(VLOOKUP($A768,'2003'!$C$3:$Q$214,13,FALSE),0)</f>
        <v>0</v>
      </c>
      <c r="DK768" s="1691">
        <f>IFERROR(VLOOKUP($A768,'2003'!$C$3:$Q$214,14,FALSE),0)</f>
        <v>0</v>
      </c>
      <c r="DL768" s="1740">
        <f>IFERROR(VLOOKUP($A768,'2003'!$C$3:$Q$214,15,FALSE),0)</f>
        <v>0</v>
      </c>
      <c r="DM768" s="1700">
        <f>IFERROR(VLOOKUP($A768,'2002'!$D$3:$R$214,12,FALSE),0)</f>
        <v>0</v>
      </c>
      <c r="DN768" s="1691">
        <f>IFERROR(VLOOKUP($A768,'2002'!$D$3:$R$214,13,FALSE),0)</f>
        <v>0</v>
      </c>
      <c r="DO768" s="1691">
        <f>IFERROR(VLOOKUP($A768,'2002'!$D$3:$R$214,14,FALSE),0)</f>
        <v>0</v>
      </c>
      <c r="DP768" s="1788">
        <f>IFERROR(VLOOKUP($A768,'2002'!$D$3:$R$214,15,FALSE),0)</f>
        <v>0</v>
      </c>
      <c r="DQ768" s="1700">
        <f>IFERROR(VLOOKUP($A768,'Pre 2002'!$C$3:$CK$382,84,FALSE),0)</f>
        <v>101</v>
      </c>
      <c r="DR768" s="1695">
        <f>IFERROR(VLOOKUP($A768,'Pre 2002'!$C$3:$CK$382,85,FALSE),0)</f>
        <v>34</v>
      </c>
      <c r="DS768" s="1695">
        <f>IFERROR(VLOOKUP($A768,'Pre 2002'!$C$3:$CK$382,86,FALSE),0)</f>
        <v>0</v>
      </c>
      <c r="DT768" s="1790">
        <f>IFERROR(VLOOKUP($A768,'Pre 2002'!$C$3:$CK$382,87,FALSE),0)</f>
        <v>0.33663366336633666</v>
      </c>
      <c r="DU768" s="1741">
        <f>IFERROR(VLOOKUP(A768,'Pre 2002'!$C$3:$CG$382,83,FALSE),0)</f>
        <v>4</v>
      </c>
    </row>
    <row r="769" spans="1:125">
      <c r="A769" s="1442" t="s">
        <v>2279</v>
      </c>
      <c r="B769" s="1562">
        <f t="shared" si="279"/>
        <v>191</v>
      </c>
      <c r="C769" s="1562">
        <f t="shared" si="280"/>
        <v>64</v>
      </c>
      <c r="D769" s="1562">
        <f t="shared" si="281"/>
        <v>0</v>
      </c>
      <c r="E769" s="1563">
        <f t="shared" si="282"/>
        <v>0.33507853403141363</v>
      </c>
      <c r="F769" s="1786">
        <f t="shared" si="283"/>
        <v>5</v>
      </c>
      <c r="G769" s="1595">
        <v>2018</v>
      </c>
      <c r="H769" s="1751"/>
      <c r="I769" s="1751"/>
      <c r="J769" s="1751"/>
      <c r="K769" s="1751"/>
      <c r="L769" s="1751"/>
      <c r="O769" s="1700">
        <f>IFERROR(VLOOKUP($A769,'2022'!$B$2:$K$174,3,FALSE),0)</f>
        <v>40</v>
      </c>
      <c r="P769" s="1858">
        <f>IFERROR(VLOOKUP($A769,'2022'!$B$2:$K$174,4,FALSE),0)</f>
        <v>13</v>
      </c>
      <c r="Q769" s="1858">
        <f>IFERROR(VLOOKUP($A769,'2022'!$B$2:$K$174,5,FALSE),0)</f>
        <v>14</v>
      </c>
      <c r="R769" s="1858">
        <f>IFERROR(VLOOKUP($A769,'2022'!$B$2:$K$174,8,FALSE),0)</f>
        <v>0</v>
      </c>
      <c r="S769" s="1740">
        <f>IFERROR(VLOOKUP($A769,'2022'!$B$2:$K$174,10,FALSE),0)</f>
        <v>0.35</v>
      </c>
      <c r="T769" s="1700">
        <f>IFERROR(VLOOKUP($A769,'2021'!$B$2:$K$174,3,FALSE),0)</f>
        <v>45</v>
      </c>
      <c r="U769" s="1843">
        <f>IFERROR(VLOOKUP($A769,'2021'!$B$2:$K$174,4,FALSE),0)</f>
        <v>12</v>
      </c>
      <c r="V769" s="1843">
        <f>IFERROR(VLOOKUP($A769,'2021'!$B$2:$K$174,5,FALSE),0)</f>
        <v>14</v>
      </c>
      <c r="W769" s="1843">
        <f>IFERROR(VLOOKUP($A769,'2021'!$B$2:$K$174,8,FALSE),0)</f>
        <v>0</v>
      </c>
      <c r="X769" s="1740">
        <f>IFERROR(VLOOKUP($A769,'2021'!$B$2:$K$174,10,FALSE),0)</f>
        <v>0.311</v>
      </c>
      <c r="Y769" s="1700">
        <f>IFERROR(VLOOKUP($A769,'2020'!$B$2:$K$170,3,FALSE),0)</f>
        <v>35</v>
      </c>
      <c r="Z769" s="1829">
        <f>IFERROR(VLOOKUP($A769,'2020'!$B$2:$K$170,4,FALSE),0)</f>
        <v>12</v>
      </c>
      <c r="AA769" s="1829">
        <f>IFERROR(VLOOKUP($A769,'2020'!$B$2:$K$170,5,FALSE),0)</f>
        <v>13</v>
      </c>
      <c r="AB769" s="1829">
        <f>IFERROR(VLOOKUP($A769,'2020'!$B$2:$K$170,8,FALSE),0)</f>
        <v>0</v>
      </c>
      <c r="AC769" s="1740">
        <f>IFERROR(VLOOKUP($A769,'2020'!$B$2:$K$170,10,FALSE),0)</f>
        <v>0.371</v>
      </c>
      <c r="AD769" s="1700">
        <f>IFERROR(VLOOKUP($A769,'2019'!$B$2:$K$170,3,FALSE),0)</f>
        <v>38</v>
      </c>
      <c r="AE769" s="1823">
        <f>IFERROR(VLOOKUP($A769,'2019'!$B$2:$K$170,4,FALSE),0)</f>
        <v>12</v>
      </c>
      <c r="AF769" s="1823">
        <f>IFERROR(VLOOKUP($A769,'2019'!$B$2:$K$170,5,FALSE),0)</f>
        <v>17</v>
      </c>
      <c r="AG769" s="1823">
        <f>IFERROR(VLOOKUP($A769,'2019'!$B$2:$K$170,8,FALSE),0)</f>
        <v>0</v>
      </c>
      <c r="AH769" s="1740">
        <f>IFERROR(VLOOKUP($A769,'2019'!$B$2:$K$170,10,FALSE),0)</f>
        <v>0.44700000000000001</v>
      </c>
      <c r="AI769" s="1700">
        <f>IFERROR(VLOOKUP($A769,'2018'!$B$2:$K$170,3,FALSE),0)</f>
        <v>33</v>
      </c>
      <c r="AJ769" s="1821">
        <f>IFERROR(VLOOKUP($A769,'2018'!$B$2:$K$170,4,FALSE),0)</f>
        <v>7</v>
      </c>
      <c r="AK769" s="1821">
        <f>IFERROR(VLOOKUP($A769,'2018'!$B$2:$K$170,5,FALSE),0)</f>
        <v>6</v>
      </c>
      <c r="AL769" s="1821">
        <f>IFERROR(VLOOKUP($A769,'2018'!$B$2:$K$170,8,FALSE),0)</f>
        <v>0</v>
      </c>
      <c r="AM769" s="1740">
        <f>IFERROR(VLOOKUP($A769,'2018'!$B$2:$K$170,10,FALSE),0)</f>
        <v>0.182</v>
      </c>
      <c r="DT769" s="1858"/>
    </row>
    <row r="770" spans="1:125">
      <c r="A770" s="1721" t="s">
        <v>1766</v>
      </c>
      <c r="B770" s="1562">
        <f t="shared" si="279"/>
        <v>24</v>
      </c>
      <c r="C770" s="1562">
        <f t="shared" si="280"/>
        <v>8</v>
      </c>
      <c r="D770" s="1562">
        <f t="shared" si="281"/>
        <v>0</v>
      </c>
      <c r="E770" s="1563">
        <f t="shared" si="282"/>
        <v>0.33333333333333331</v>
      </c>
      <c r="F770" s="1786">
        <f t="shared" si="283"/>
        <v>1</v>
      </c>
      <c r="G770" s="1595">
        <v>2011</v>
      </c>
      <c r="H770" s="1752">
        <f>IF(BC770&gt;0,1,0)+IF(BH770&gt;0,1,0)+IF(BP770&gt;0,1,0)+IF(BX770&gt;0,1,0)+IF(CC770&gt;0,1,0)+IF(CH770&gt;0,1,0)+IF(CM770&gt;0,1,0)+IF(CR770&gt;0,1,0)+IF(CW770&gt;0,1,0)+IF(DA770&gt;0,1,0)+IF(DE770&gt;0,1,0)+IF(DI770&gt;0,1,0)+IF(DM770&gt;0,1,0)+DU770</f>
        <v>1</v>
      </c>
      <c r="I770" s="1751">
        <f>SUM(BC770,BH770,BP770,BX770,CC770,CH770,CM770,CR770,CW770,DA770,DE770,DI770,DM770,DQ770)</f>
        <v>24</v>
      </c>
      <c r="J770" s="1751">
        <f t="shared" ref="J770:K773" si="295">SUM(BE770,BJ770,BR770,BZ770,CE770,CJ770,CO770,CT770,CX770,DB770,DF770,DJ770,DN770,DR770)</f>
        <v>8</v>
      </c>
      <c r="K770" s="1751">
        <f t="shared" si="295"/>
        <v>0</v>
      </c>
      <c r="L770" s="1818">
        <f>IF(I770=0,0,J770/I770)</f>
        <v>0.33333333333333331</v>
      </c>
      <c r="O770" s="1700">
        <f>IFERROR(VLOOKUP($A770,'2022'!$B$2:$K$174,3,FALSE),0)</f>
        <v>0</v>
      </c>
      <c r="P770" s="1858">
        <f>IFERROR(VLOOKUP($A770,'2022'!$B$2:$K$174,4,FALSE),0)</f>
        <v>0</v>
      </c>
      <c r="Q770" s="1858">
        <f>IFERROR(VLOOKUP($A770,'2022'!$B$2:$K$174,5,FALSE),0)</f>
        <v>0</v>
      </c>
      <c r="R770" s="1858">
        <f>IFERROR(VLOOKUP($A770,'2022'!$B$2:$K$174,8,FALSE),0)</f>
        <v>0</v>
      </c>
      <c r="S770" s="1740">
        <f>IFERROR(VLOOKUP($A770,'2022'!$B$2:$K$174,10,FALSE),0)</f>
        <v>0</v>
      </c>
      <c r="T770" s="1700">
        <f>IFERROR(VLOOKUP($A770,'2021'!$B$2:$K$174,3,FALSE),0)</f>
        <v>0</v>
      </c>
      <c r="U770" s="1843">
        <f>IFERROR(VLOOKUP($A770,'2021'!$B$2:$K$174,4,FALSE),0)</f>
        <v>0</v>
      </c>
      <c r="V770" s="1843">
        <f>IFERROR(VLOOKUP($A770,'2021'!$B$2:$K$174,5,FALSE),0)</f>
        <v>0</v>
      </c>
      <c r="W770" s="1843">
        <f>IFERROR(VLOOKUP($A770,'2021'!$B$2:$K$174,8,FALSE),0)</f>
        <v>0</v>
      </c>
      <c r="X770" s="1740">
        <f>IFERROR(VLOOKUP($A770,'2021'!$B$2:$K$174,10,FALSE),0)</f>
        <v>0</v>
      </c>
      <c r="Y770" s="1700">
        <f>IFERROR(VLOOKUP($A770,'2020'!$B$2:$K$170,3,FALSE),0)</f>
        <v>0</v>
      </c>
      <c r="Z770" s="1829">
        <f>IFERROR(VLOOKUP($A770,'2020'!$B$2:$K$170,4,FALSE),0)</f>
        <v>0</v>
      </c>
      <c r="AA770" s="1829">
        <f>IFERROR(VLOOKUP($A770,'2020'!$B$2:$K$170,5,FALSE),0)</f>
        <v>0</v>
      </c>
      <c r="AB770" s="1829">
        <f>IFERROR(VLOOKUP($A770,'2020'!$B$2:$K$170,8,FALSE),0)</f>
        <v>0</v>
      </c>
      <c r="AC770" s="1740">
        <f>IFERROR(VLOOKUP($A770,'2020'!$B$2:$K$170,10,FALSE),0)</f>
        <v>0</v>
      </c>
      <c r="AD770" s="1700">
        <f>IFERROR(VLOOKUP($A770,'2019'!$B$2:$K$170,3,FALSE),0)</f>
        <v>0</v>
      </c>
      <c r="AE770" s="1823">
        <f>IFERROR(VLOOKUP($A770,'2019'!$B$2:$K$170,4,FALSE),0)</f>
        <v>0</v>
      </c>
      <c r="AF770" s="1823">
        <f>IFERROR(VLOOKUP($A770,'2019'!$B$2:$K$170,5,FALSE),0)</f>
        <v>0</v>
      </c>
      <c r="AG770" s="1823">
        <f>IFERROR(VLOOKUP($A770,'2019'!$B$2:$K$170,8,FALSE),0)</f>
        <v>0</v>
      </c>
      <c r="AH770" s="1740">
        <f>IFERROR(VLOOKUP($A770,'2019'!$B$2:$K$170,10,FALSE),0)</f>
        <v>0</v>
      </c>
      <c r="AI770" s="1700">
        <f>IFERROR(VLOOKUP($A770,'2018'!$B$2:$K$170,3,FALSE),0)</f>
        <v>0</v>
      </c>
      <c r="AJ770" s="1821">
        <f>IFERROR(VLOOKUP($A770,'2018'!$B$2:$K$170,4,FALSE),0)</f>
        <v>0</v>
      </c>
      <c r="AK770" s="1821">
        <f>IFERROR(VLOOKUP($A770,'2018'!$B$2:$K$170,5,FALSE),0)</f>
        <v>0</v>
      </c>
      <c r="AL770" s="1821">
        <f>IFERROR(VLOOKUP($A770,'2018'!$B$2:$K$170,8,FALSE),0)</f>
        <v>0</v>
      </c>
      <c r="AM770" s="1740">
        <f>IFERROR(VLOOKUP($A770,'2018'!$B$2:$K$170,10,FALSE),0)</f>
        <v>0</v>
      </c>
      <c r="AN770" s="1700">
        <f>IFERROR(VLOOKUP($A770,'2017'!$B$2:$J$163,2,FALSE),0)</f>
        <v>0</v>
      </c>
      <c r="AO770" s="1815">
        <f>IFERROR(VLOOKUP($A770,'2017'!$B$2:$J$163,3,FALSE),0)</f>
        <v>0</v>
      </c>
      <c r="AP770" s="1815">
        <f>IFERROR(VLOOKUP($A770,'2017'!$B$2:$J$163,4,FALSE),0)</f>
        <v>0</v>
      </c>
      <c r="AQ770" s="1815">
        <f>IFERROR(VLOOKUP($A770,'2017'!$B$2:$J$163,7,FALSE),0)</f>
        <v>0</v>
      </c>
      <c r="AR770" s="1740">
        <f>IFERROR(VLOOKUP($A770,'2017'!$B$2:$J$163,9,FALSE),0)</f>
        <v>0</v>
      </c>
      <c r="AS770" s="1700">
        <f>IFERROR(VLOOKUP($A770,'2016'!$B$2:$K$165,3,FALSE),0)</f>
        <v>0</v>
      </c>
      <c r="AT770" s="1796">
        <f>IFERROR(VLOOKUP($A770,'2016'!$B$2:$K$165,4,FALSE),0)</f>
        <v>0</v>
      </c>
      <c r="AU770" s="1796">
        <f>IFERROR(VLOOKUP($A770,'2016'!$B$2:$K$165,5,FALSE),0)</f>
        <v>0</v>
      </c>
      <c r="AV770" s="1796">
        <f>IFERROR(VLOOKUP($A770,'2016'!$B$2:$K$165,8,FALSE),0)</f>
        <v>0</v>
      </c>
      <c r="AW770" s="1740">
        <f>IFERROR(VLOOKUP($A770,'2016'!$B$2:$K$165,10,FALSE),0)</f>
        <v>0</v>
      </c>
      <c r="AX770" s="1700">
        <f>IFERROR(VLOOKUP($A770,'2015'!$B$2:$K$165,3,FALSE),0)</f>
        <v>0</v>
      </c>
      <c r="AY770" s="1695">
        <f>IFERROR(VLOOKUP($A770,'2015'!$B$2:$K$165,4,FALSE),0)</f>
        <v>0</v>
      </c>
      <c r="AZ770" s="1695">
        <f>IFERROR(VLOOKUP($A770,'2015'!$B$2:$K$165,5,FALSE),0)</f>
        <v>0</v>
      </c>
      <c r="BA770" s="1695">
        <f>IFERROR(VLOOKUP($A770,'2015'!$B$2:$K$165,8,FALSE),0)</f>
        <v>0</v>
      </c>
      <c r="BB770" s="1740">
        <f>IFERROR(VLOOKUP($A770,'2015'!$B$2:$K$165,10,FALSE),0)</f>
        <v>0</v>
      </c>
      <c r="BC770" s="1700">
        <f>IFERROR(VLOOKUP($A770,'2014'!$B$2:$K$157,3,FALSE),0)</f>
        <v>0</v>
      </c>
      <c r="BD770" s="1691">
        <f>IFERROR(VLOOKUP($A770,'2014'!$B$2:$K$157,4,FALSE),0)</f>
        <v>0</v>
      </c>
      <c r="BE770" s="1691">
        <f>IFERROR(VLOOKUP($A770,'2014'!$B$2:$K$157,5,FALSE),0)</f>
        <v>0</v>
      </c>
      <c r="BF770" s="1691">
        <f>IFERROR(VLOOKUP($A770,'2014'!$B$2:$K$157,8,FALSE),0)</f>
        <v>0</v>
      </c>
      <c r="BG770" s="1740">
        <f>IFERROR(VLOOKUP($A770,'2014'!$B$2:$K$157,10,FALSE),0)</f>
        <v>0</v>
      </c>
      <c r="BH770" s="1700">
        <f>IFERROR(VLOOKUP($A770,'2013'!$D$4:$I$249,2,FALSE),0)</f>
        <v>0</v>
      </c>
      <c r="BI770" s="1691">
        <f>IFERROR(VLOOKUP($A770,'2013'!$D$4:$I$249,3,FALSE),0)</f>
        <v>0</v>
      </c>
      <c r="BJ770" s="1691">
        <f>IFERROR(VLOOKUP($A770,'2013'!$D$4:$I$249,4,FALSE),0)</f>
        <v>0</v>
      </c>
      <c r="BK770" s="1691">
        <f>IFERROR(VLOOKUP($A770,'2013'!$D$4:$I$249,5,FALSE),0)</f>
        <v>0</v>
      </c>
      <c r="BL770" s="1740">
        <f>IFERROR(VLOOKUP($A770,'2013'!$D$4:$I$249,6,FALSE),0)</f>
        <v>0</v>
      </c>
      <c r="BM770" s="1737">
        <f>IFERROR(VLOOKUP($A770,'2012'!$D$3:$O$172,2,FALSE),0)</f>
        <v>0</v>
      </c>
      <c r="BN770" s="1691">
        <f>IFERROR(VLOOKUP($A770,'2012'!$D$3:$O$172,3,FALSE),0)</f>
        <v>0</v>
      </c>
      <c r="BO770" s="1743">
        <f>IFERROR(VLOOKUP($A770,'2012'!$D$3:$O$172,4,FALSE),0)</f>
        <v>0</v>
      </c>
      <c r="BP770" s="1700">
        <f>IFERROR(VLOOKUP($A770,'2012'!$D$3:$O$172,5,FALSE),0)</f>
        <v>0</v>
      </c>
      <c r="BQ770" s="1691">
        <f>IFERROR(VLOOKUP($A770,'2012'!$D$3:$O$172,6,FALSE),0)</f>
        <v>0</v>
      </c>
      <c r="BR770" s="1691">
        <f>IFERROR(VLOOKUP($A770,'2012'!$D$3:$O$172,7,FALSE),0)</f>
        <v>0</v>
      </c>
      <c r="BS770" s="1691">
        <f>IFERROR(VLOOKUP($A770,'2012'!$D$3:$O$172,8,FALSE),0)</f>
        <v>0</v>
      </c>
      <c r="BT770" s="1740">
        <f>IFERROR(VLOOKUP($A770,'2012'!$D$3:$O$172,9,FALSE),0)</f>
        <v>0</v>
      </c>
      <c r="BX770" s="1700">
        <f>IFERROR(VLOOKUP($A770,'2011'!$D$4:$I$251,2,FALSE),0)</f>
        <v>24</v>
      </c>
      <c r="BY770" s="1691">
        <f>IFERROR(VLOOKUP($A770,'2011'!$D$4:$I$251,3,FALSE),0)</f>
        <v>5</v>
      </c>
      <c r="BZ770" s="1691">
        <f>IFERROR(VLOOKUP($A770,'2011'!$D$4:$I$251,4,FALSE),0)</f>
        <v>8</v>
      </c>
      <c r="CA770" s="1691">
        <f>IFERROR(VLOOKUP($A770,'2011'!$D$4:$I$251,5,FALSE),0)</f>
        <v>0</v>
      </c>
      <c r="CB770" s="1740">
        <f>IFERROR(VLOOKUP($A770,'2011'!$D$4:$I$251,6,FALSE),0)</f>
        <v>0.33333333333333331</v>
      </c>
      <c r="CC770" s="1700">
        <f>IFERROR(VLOOKUP($A770,'2010'!$C$3:$H$234,2,FALSE),0)</f>
        <v>0</v>
      </c>
      <c r="CD770" s="1691">
        <f>IFERROR(VLOOKUP($A770,'2010'!$C$3:$H$234,3,FALSE),0)</f>
        <v>0</v>
      </c>
      <c r="CE770" s="1691">
        <f>IFERROR(VLOOKUP($A770,'2010'!$C$3:$H$234,4,FALSE),0)</f>
        <v>0</v>
      </c>
      <c r="CF770" s="1691">
        <f>IFERROR(VLOOKUP($A770,'2010'!$C$3:$H$234,5,FALSE),0)</f>
        <v>0</v>
      </c>
      <c r="CG770" s="1740">
        <f>IFERROR(VLOOKUP($A770,'2010'!$C$3:$H$234,6,FALSE),0)</f>
        <v>0</v>
      </c>
      <c r="CH770" s="1700">
        <f>IFERROR(VLOOKUP($A770,'2009'!$C$3:$H$242,2,FALSE),0)</f>
        <v>0</v>
      </c>
      <c r="CI770" s="1691">
        <f>IFERROR(VLOOKUP($A770,'2009'!$C$3:$H$242,3,FALSE),0)</f>
        <v>0</v>
      </c>
      <c r="CJ770" s="1691">
        <f>IFERROR(VLOOKUP($A770,'2009'!$C$3:$H$242,4,FALSE),0)</f>
        <v>0</v>
      </c>
      <c r="CK770" s="1691">
        <f>IFERROR(VLOOKUP($A770,'2009'!$C$3:$H$242,5,FALSE),0)</f>
        <v>0</v>
      </c>
      <c r="CL770" s="1740">
        <f>IFERROR(VLOOKUP($A770,'2009'!$C$3:$H$242,6,FALSE),0)</f>
        <v>0</v>
      </c>
      <c r="CM770" s="1700">
        <f>IFERROR(VLOOKUP($A770,'2008'!$C$3:$H$229,2,FALSE),0)</f>
        <v>0</v>
      </c>
      <c r="CN770" s="1691">
        <f>IFERROR(VLOOKUP($A770,'2008'!$C$3:$H$229,3,FALSE),0)</f>
        <v>0</v>
      </c>
      <c r="CO770" s="1691">
        <f>IFERROR(VLOOKUP($A770,'2008'!$C$3:$H$229,4,FALSE),0)</f>
        <v>0</v>
      </c>
      <c r="CP770" s="1691">
        <f>IFERROR(VLOOKUP($A770,'2008'!$C$3:$H$229,5,FALSE),0)</f>
        <v>0</v>
      </c>
      <c r="CQ770" s="1740">
        <f>IFERROR(VLOOKUP($A770,'2008'!$C$3:$H$229,6,FALSE),0)</f>
        <v>0</v>
      </c>
      <c r="CR770" s="1700">
        <f>IFERROR(VLOOKUP($A770,'2007'!$C$3:$M$238,7,FALSE),0)</f>
        <v>0</v>
      </c>
      <c r="CS770" s="1691">
        <f>IFERROR(VLOOKUP($A770,'2007'!$C$3:$M$238,8,FALSE),0)</f>
        <v>0</v>
      </c>
      <c r="CT770" s="1691">
        <f>IFERROR(VLOOKUP($A770,'2007'!$C$3:$M$238,9,FALSE),0)</f>
        <v>0</v>
      </c>
      <c r="CU770" s="1691">
        <f>IFERROR(VLOOKUP($A770,'2007'!$C$3:$M$238,10,FALSE),0)</f>
        <v>0</v>
      </c>
      <c r="CV770" s="1740">
        <f>IFERROR(VLOOKUP($A770,'2007'!$C$3:$M$238,11,FALSE),0)</f>
        <v>0</v>
      </c>
      <c r="CW770" s="1700">
        <f>IFERROR(VLOOKUP($A770,'2006'!$A$2:$F$200,2,FALSE),0)</f>
        <v>0</v>
      </c>
      <c r="CX770" s="1691">
        <f>IFERROR(VLOOKUP($A770,'2006'!$A$2:$F$200,4,FALSE),0)</f>
        <v>0</v>
      </c>
      <c r="CY770" s="1691">
        <f>IFERROR(VLOOKUP($A770,'2006'!$A$2:$F$200,5,FALSE),0)</f>
        <v>0</v>
      </c>
      <c r="CZ770" s="1740">
        <f>IFERROR(VLOOKUP($A770,'2006'!$A$2:$F$200,6,FALSE),0)</f>
        <v>0</v>
      </c>
      <c r="DA770" s="1700">
        <f>IFERROR(VLOOKUP($A770,'2005'!$C$3:$M$205,8,FALSE),0)</f>
        <v>0</v>
      </c>
      <c r="DB770" s="1691">
        <f>IFERROR(VLOOKUP($A770,'2005'!$C$3:$M$205,9,FALSE),0)</f>
        <v>0</v>
      </c>
      <c r="DC770" s="1691">
        <f>IFERROR(VLOOKUP($A770,'2005'!$C$3:$M$205,10,FALSE),0)</f>
        <v>0</v>
      </c>
      <c r="DD770" s="1740">
        <f>IFERROR(VLOOKUP($A770,'2005'!$C$3:$M$205,11,FALSE),0)</f>
        <v>0</v>
      </c>
      <c r="DE770" s="1700">
        <f>IFERROR(VLOOKUP($A770,'2004'!$C$3:$M$213,8,FALSE),0)</f>
        <v>0</v>
      </c>
      <c r="DF770" s="1691">
        <f>IFERROR(VLOOKUP($A770,'2004'!$C$3:$M$213,9,FALSE),0)</f>
        <v>0</v>
      </c>
      <c r="DG770" s="1691">
        <f>IFERROR(VLOOKUP($A770,'2004'!$C$3:$M$213,10,FALSE),0)</f>
        <v>0</v>
      </c>
      <c r="DH770" s="1740">
        <f>IFERROR(VLOOKUP($A770,'2004'!$C$3:$M$213,11,FALSE),0)</f>
        <v>0</v>
      </c>
      <c r="DI770" s="1700">
        <f>IFERROR(VLOOKUP($A770,'2003'!$C$3:$Q$214,12,FALSE),0)</f>
        <v>0</v>
      </c>
      <c r="DJ770" s="1691">
        <f>IFERROR(VLOOKUP($A770,'2003'!$C$3:$Q$214,13,FALSE),0)</f>
        <v>0</v>
      </c>
      <c r="DK770" s="1691">
        <f>IFERROR(VLOOKUP($A770,'2003'!$C$3:$Q$214,14,FALSE),0)</f>
        <v>0</v>
      </c>
      <c r="DL770" s="1740">
        <f>IFERROR(VLOOKUP($A770,'2003'!$C$3:$Q$214,15,FALSE),0)</f>
        <v>0</v>
      </c>
      <c r="DM770" s="1700">
        <f>IFERROR(VLOOKUP($A770,'2002'!$D$3:$R$214,12,FALSE),0)</f>
        <v>0</v>
      </c>
      <c r="DN770" s="1691">
        <f>IFERROR(VLOOKUP($A770,'2002'!$D$3:$R$214,13,FALSE),0)</f>
        <v>0</v>
      </c>
      <c r="DO770" s="1691">
        <f>IFERROR(VLOOKUP($A770,'2002'!$D$3:$R$214,14,FALSE),0)</f>
        <v>0</v>
      </c>
      <c r="DP770" s="1788">
        <f>IFERROR(VLOOKUP($A770,'2002'!$D$3:$R$214,15,FALSE),0)</f>
        <v>0</v>
      </c>
      <c r="DQ770" s="1700">
        <f>IFERROR(VLOOKUP($A770,'Pre 2002'!$C$3:$CK$382,84,FALSE),0)</f>
        <v>0</v>
      </c>
      <c r="DR770" s="1695">
        <f>IFERROR(VLOOKUP($A770,'Pre 2002'!$C$3:$CK$382,85,FALSE),0)</f>
        <v>0</v>
      </c>
      <c r="DS770" s="1695">
        <f>IFERROR(VLOOKUP($A770,'Pre 2002'!$C$3:$CK$382,86,FALSE),0)</f>
        <v>0</v>
      </c>
      <c r="DT770" s="1790">
        <f>IFERROR(VLOOKUP($A770,'Pre 2002'!$C$3:$CK$382,87,FALSE),0)</f>
        <v>0</v>
      </c>
      <c r="DU770" s="1741">
        <f>IFERROR(VLOOKUP(A770,'Pre 2002'!$C$3:$CG$382,83,FALSE),0)</f>
        <v>0</v>
      </c>
    </row>
    <row r="771" spans="1:125">
      <c r="A771" s="1721" t="s">
        <v>1693</v>
      </c>
      <c r="B771" s="1562">
        <f t="shared" ref="B771:B833" si="296">SUM(O771,T771,Y771,AD771,AI771,AN771,AS771,AX771,BC771,BH771,BP771,BX771,CC771,CH771,CM771,CR771,CW771,DA771,DE771,DI771,DM771,DQ771)</f>
        <v>18</v>
      </c>
      <c r="C771" s="1562">
        <f t="shared" ref="C771:C833" si="297">SUM(Q771,V771,AA771,AF771,AK771,AP771,AU771,AZ771,BE771,BJ771,BR771,BZ771,CE771,CJ771,CO771,CT771,CX771,DB771,DF771,DJ771,DN771,DR771)</f>
        <v>6</v>
      </c>
      <c r="D771" s="1562">
        <f t="shared" ref="D771:D833" si="298">SUM(R771,W771,AB771,AG771,AL771,AQ771,AV771,BA771,BF771,BK771,BS771,CA771,CF771,CK771,CP771,CU771,CY771,DC771,DG771,DK771,DO771,DS771)</f>
        <v>0</v>
      </c>
      <c r="E771" s="1563">
        <f t="shared" ref="E771:E833" si="299">IF(B771=0,0,C771/B771)</f>
        <v>0.33333333333333331</v>
      </c>
      <c r="F771" s="1786">
        <f t="shared" ref="F771:F833" si="300">IF(O771&gt;0,1,0)+IF(T771&gt;0,1,0)+IF(Y771&gt;0,1,0)+IF(AD771&gt;0,1,0)+IF(AI771&gt;0,1,0)+IF(AN771&gt;0,1,0)+IF(AS771&gt;0,1,0)+IF(AX771&gt;0,1,0)+IF(BC771&gt;0,1,0)+IF(BH771&gt;0,1,0)+IF(BP771&gt;0,1,0)+IF(BX771&gt;0,1,0)+IF(CC771&gt;0,1,0)+IF(CH771&gt;0,1,0)+IF(CM771&gt;0,1,0)+IF(CR771&gt;0,1,0)+IF(CW771&gt;0,1,0)+IF(DA771&gt;0,1,0)+IF(DE771&gt;0,1,0)+IF(DI771&gt;0,1,0)+IF(DM771&gt;0,1,0)+DU771</f>
        <v>1</v>
      </c>
      <c r="G771" s="1595">
        <v>2012</v>
      </c>
      <c r="H771" s="1752">
        <f>IF(BC771&gt;0,1,0)+IF(BH771&gt;0,1,0)+IF(BP771&gt;0,1,0)+IF(BX771&gt;0,1,0)+IF(CC771&gt;0,1,0)+IF(CH771&gt;0,1,0)+IF(CM771&gt;0,1,0)+IF(CR771&gt;0,1,0)+IF(CW771&gt;0,1,0)+IF(DA771&gt;0,1,0)+IF(DE771&gt;0,1,0)+IF(DI771&gt;0,1,0)+IF(DM771&gt;0,1,0)+DU771</f>
        <v>1</v>
      </c>
      <c r="I771" s="1751">
        <f>SUM(BC771,BH771,BP771,BX771,CC771,CH771,CM771,CR771,CW771,DA771,DE771,DI771,DM771,DQ771)</f>
        <v>18</v>
      </c>
      <c r="J771" s="1751">
        <f t="shared" si="295"/>
        <v>6</v>
      </c>
      <c r="K771" s="1751">
        <f t="shared" si="295"/>
        <v>0</v>
      </c>
      <c r="L771" s="1818">
        <f>IF(I771=0,0,J771/I771)</f>
        <v>0.33333333333333331</v>
      </c>
      <c r="O771" s="1700">
        <f>IFERROR(VLOOKUP($A771,'2022'!$B$2:$K$174,3,FALSE),0)</f>
        <v>0</v>
      </c>
      <c r="P771" s="1858">
        <f>IFERROR(VLOOKUP($A771,'2022'!$B$2:$K$174,4,FALSE),0)</f>
        <v>0</v>
      </c>
      <c r="Q771" s="1858">
        <f>IFERROR(VLOOKUP($A771,'2022'!$B$2:$K$174,5,FALSE),0)</f>
        <v>0</v>
      </c>
      <c r="R771" s="1858">
        <f>IFERROR(VLOOKUP($A771,'2022'!$B$2:$K$174,8,FALSE),0)</f>
        <v>0</v>
      </c>
      <c r="S771" s="1740">
        <f>IFERROR(VLOOKUP($A771,'2022'!$B$2:$K$174,10,FALSE),0)</f>
        <v>0</v>
      </c>
      <c r="T771" s="1700">
        <f>IFERROR(VLOOKUP($A771,'2021'!$B$2:$K$174,3,FALSE),0)</f>
        <v>0</v>
      </c>
      <c r="U771" s="1843">
        <f>IFERROR(VLOOKUP($A771,'2021'!$B$2:$K$174,4,FALSE),0)</f>
        <v>0</v>
      </c>
      <c r="V771" s="1843">
        <f>IFERROR(VLOOKUP($A771,'2021'!$B$2:$K$174,5,FALSE),0)</f>
        <v>0</v>
      </c>
      <c r="W771" s="1843">
        <f>IFERROR(VLOOKUP($A771,'2021'!$B$2:$K$174,8,FALSE),0)</f>
        <v>0</v>
      </c>
      <c r="X771" s="1740">
        <f>IFERROR(VLOOKUP($A771,'2021'!$B$2:$K$174,10,FALSE),0)</f>
        <v>0</v>
      </c>
      <c r="Y771" s="1700">
        <f>IFERROR(VLOOKUP($A771,'2020'!$B$2:$K$170,3,FALSE),0)</f>
        <v>0</v>
      </c>
      <c r="Z771" s="1829">
        <f>IFERROR(VLOOKUP($A771,'2020'!$B$2:$K$170,4,FALSE),0)</f>
        <v>0</v>
      </c>
      <c r="AA771" s="1829">
        <f>IFERROR(VLOOKUP($A771,'2020'!$B$2:$K$170,5,FALSE),0)</f>
        <v>0</v>
      </c>
      <c r="AB771" s="1829">
        <f>IFERROR(VLOOKUP($A771,'2020'!$B$2:$K$170,8,FALSE),0)</f>
        <v>0</v>
      </c>
      <c r="AC771" s="1740">
        <f>IFERROR(VLOOKUP($A771,'2020'!$B$2:$K$170,10,FALSE),0)</f>
        <v>0</v>
      </c>
      <c r="AD771" s="1700">
        <f>IFERROR(VLOOKUP($A771,'2019'!$B$2:$K$170,3,FALSE),0)</f>
        <v>0</v>
      </c>
      <c r="AE771" s="1823">
        <f>IFERROR(VLOOKUP($A771,'2019'!$B$2:$K$170,4,FALSE),0)</f>
        <v>0</v>
      </c>
      <c r="AF771" s="1823">
        <f>IFERROR(VLOOKUP($A771,'2019'!$B$2:$K$170,5,FALSE),0)</f>
        <v>0</v>
      </c>
      <c r="AG771" s="1823">
        <f>IFERROR(VLOOKUP($A771,'2019'!$B$2:$K$170,8,FALSE),0)</f>
        <v>0</v>
      </c>
      <c r="AH771" s="1740">
        <f>IFERROR(VLOOKUP($A771,'2019'!$B$2:$K$170,10,FALSE),0)</f>
        <v>0</v>
      </c>
      <c r="AI771" s="1700">
        <f>IFERROR(VLOOKUP($A771,'2018'!$B$2:$K$170,3,FALSE),0)</f>
        <v>0</v>
      </c>
      <c r="AJ771" s="1821">
        <f>IFERROR(VLOOKUP($A771,'2018'!$B$2:$K$170,4,FALSE),0)</f>
        <v>0</v>
      </c>
      <c r="AK771" s="1821">
        <f>IFERROR(VLOOKUP($A771,'2018'!$B$2:$K$170,5,FALSE),0)</f>
        <v>0</v>
      </c>
      <c r="AL771" s="1821">
        <f>IFERROR(VLOOKUP($A771,'2018'!$B$2:$K$170,8,FALSE),0)</f>
        <v>0</v>
      </c>
      <c r="AM771" s="1740">
        <f>IFERROR(VLOOKUP($A771,'2018'!$B$2:$K$170,10,FALSE),0)</f>
        <v>0</v>
      </c>
      <c r="AN771" s="1700">
        <f>IFERROR(VLOOKUP($A771,'2017'!$B$2:$J$163,2,FALSE),0)</f>
        <v>0</v>
      </c>
      <c r="AO771" s="1815">
        <f>IFERROR(VLOOKUP($A771,'2017'!$B$2:$J$163,3,FALSE),0)</f>
        <v>0</v>
      </c>
      <c r="AP771" s="1815">
        <f>IFERROR(VLOOKUP($A771,'2017'!$B$2:$J$163,4,FALSE),0)</f>
        <v>0</v>
      </c>
      <c r="AQ771" s="1815">
        <f>IFERROR(VLOOKUP($A771,'2017'!$B$2:$J$163,7,FALSE),0)</f>
        <v>0</v>
      </c>
      <c r="AR771" s="1740">
        <f>IFERROR(VLOOKUP($A771,'2017'!$B$2:$J$163,9,FALSE),0)</f>
        <v>0</v>
      </c>
      <c r="AS771" s="1700">
        <f>IFERROR(VLOOKUP($A771,'2016'!$B$2:$K$165,3,FALSE),0)</f>
        <v>0</v>
      </c>
      <c r="AT771" s="1796">
        <f>IFERROR(VLOOKUP($A771,'2016'!$B$2:$K$165,4,FALSE),0)</f>
        <v>0</v>
      </c>
      <c r="AU771" s="1796">
        <f>IFERROR(VLOOKUP($A771,'2016'!$B$2:$K$165,5,FALSE),0)</f>
        <v>0</v>
      </c>
      <c r="AV771" s="1796">
        <f>IFERROR(VLOOKUP($A771,'2016'!$B$2:$K$165,8,FALSE),0)</f>
        <v>0</v>
      </c>
      <c r="AW771" s="1740">
        <f>IFERROR(VLOOKUP($A771,'2016'!$B$2:$K$165,10,FALSE),0)</f>
        <v>0</v>
      </c>
      <c r="AX771" s="1700">
        <f>IFERROR(VLOOKUP($A771,'2015'!$B$2:$K$165,3,FALSE),0)</f>
        <v>0</v>
      </c>
      <c r="AY771" s="1695">
        <f>IFERROR(VLOOKUP($A771,'2015'!$B$2:$K$165,4,FALSE),0)</f>
        <v>0</v>
      </c>
      <c r="AZ771" s="1695">
        <f>IFERROR(VLOOKUP($A771,'2015'!$B$2:$K$165,5,FALSE),0)</f>
        <v>0</v>
      </c>
      <c r="BA771" s="1695">
        <f>IFERROR(VLOOKUP($A771,'2015'!$B$2:$K$165,8,FALSE),0)</f>
        <v>0</v>
      </c>
      <c r="BB771" s="1740">
        <f>IFERROR(VLOOKUP($A771,'2015'!$B$2:$K$165,10,FALSE),0)</f>
        <v>0</v>
      </c>
      <c r="BC771" s="1700">
        <f>IFERROR(VLOOKUP($A771,'2014'!$B$2:$K$157,3,FALSE),0)</f>
        <v>0</v>
      </c>
      <c r="BD771" s="1691">
        <f>IFERROR(VLOOKUP($A771,'2014'!$B$2:$K$157,4,FALSE),0)</f>
        <v>0</v>
      </c>
      <c r="BE771" s="1691">
        <f>IFERROR(VLOOKUP($A771,'2014'!$B$2:$K$157,5,FALSE),0)</f>
        <v>0</v>
      </c>
      <c r="BF771" s="1691">
        <f>IFERROR(VLOOKUP($A771,'2014'!$B$2:$K$157,8,FALSE),0)</f>
        <v>0</v>
      </c>
      <c r="BG771" s="1740">
        <f>IFERROR(VLOOKUP($A771,'2014'!$B$2:$K$157,10,FALSE),0)</f>
        <v>0</v>
      </c>
      <c r="BH771" s="1700">
        <f>IFERROR(VLOOKUP($A771,'2013'!$D$4:$I$249,2,FALSE),0)</f>
        <v>0</v>
      </c>
      <c r="BI771" s="1691">
        <f>IFERROR(VLOOKUP($A771,'2013'!$D$4:$I$249,3,FALSE),0)</f>
        <v>0</v>
      </c>
      <c r="BJ771" s="1691">
        <f>IFERROR(VLOOKUP($A771,'2013'!$D$4:$I$249,4,FALSE),0)</f>
        <v>0</v>
      </c>
      <c r="BK771" s="1691">
        <f>IFERROR(VLOOKUP($A771,'2013'!$D$4:$I$249,5,FALSE),0)</f>
        <v>0</v>
      </c>
      <c r="BL771" s="1740">
        <f>IFERROR(VLOOKUP($A771,'2013'!$D$4:$I$249,6,FALSE),0)</f>
        <v>0</v>
      </c>
      <c r="BM771" s="1737">
        <f>IFERROR(VLOOKUP($A771,'2012'!$D$3:$O$172,2,FALSE),0)</f>
        <v>18</v>
      </c>
      <c r="BN771" s="1691">
        <f>IFERROR(VLOOKUP($A771,'2012'!$D$3:$O$172,3,FALSE),0)</f>
        <v>6</v>
      </c>
      <c r="BO771" s="1743">
        <f>IFERROR(VLOOKUP($A771,'2012'!$D$3:$O$172,4,FALSE),0)</f>
        <v>0</v>
      </c>
      <c r="BP771" s="1700">
        <f>IFERROR(VLOOKUP($A771,'2012'!$D$3:$O$172,5,FALSE),0)</f>
        <v>18</v>
      </c>
      <c r="BQ771" s="1691">
        <f>IFERROR(VLOOKUP($A771,'2012'!$D$3:$O$172,6,FALSE),0)</f>
        <v>5</v>
      </c>
      <c r="BR771" s="1691">
        <f>IFERROR(VLOOKUP($A771,'2012'!$D$3:$O$172,7,FALSE),0)</f>
        <v>6</v>
      </c>
      <c r="BS771" s="1691">
        <f>IFERROR(VLOOKUP($A771,'2012'!$D$3:$O$172,8,FALSE),0)</f>
        <v>0</v>
      </c>
      <c r="BT771" s="1740">
        <f>IFERROR(VLOOKUP($A771,'2012'!$D$3:$O$172,9,FALSE),0)</f>
        <v>0.33333333333333331</v>
      </c>
      <c r="BU771" s="1737">
        <f>IFERROR(VLOOKUP($A771,'2012'!$D$3:$O$172,10,FALSE),0)</f>
        <v>0</v>
      </c>
      <c r="BV771" s="1691">
        <f>IFERROR(VLOOKUP($A771,'2012'!$D$3:$O$172,11,FALSE),0)</f>
        <v>0</v>
      </c>
      <c r="BW771" s="1743">
        <f>IFERROR(VLOOKUP($A771,'2012'!$D$3:$O$172,12,FALSE),0)</f>
        <v>0</v>
      </c>
      <c r="BX771" s="1700">
        <f>IFERROR(VLOOKUP($A771,'2011'!$D$4:$I$251,2,FALSE),0)</f>
        <v>0</v>
      </c>
      <c r="BY771" s="1691">
        <f>IFERROR(VLOOKUP($A771,'2011'!$D$4:$I$251,3,FALSE),0)</f>
        <v>0</v>
      </c>
      <c r="BZ771" s="1691">
        <f>IFERROR(VLOOKUP($A771,'2011'!$D$4:$I$251,4,FALSE),0)</f>
        <v>0</v>
      </c>
      <c r="CA771" s="1691">
        <f>IFERROR(VLOOKUP($A771,'2011'!$D$4:$I$251,5,FALSE),0)</f>
        <v>0</v>
      </c>
      <c r="CB771" s="1740">
        <f>IFERROR(VLOOKUP($A771,'2011'!$D$4:$I$251,6,FALSE),0)</f>
        <v>0</v>
      </c>
      <c r="CC771" s="1700">
        <f>IFERROR(VLOOKUP($A771,'2010'!$C$3:$H$234,2,FALSE),0)</f>
        <v>0</v>
      </c>
      <c r="CD771" s="1691">
        <f>IFERROR(VLOOKUP($A771,'2010'!$C$3:$H$234,3,FALSE),0)</f>
        <v>0</v>
      </c>
      <c r="CE771" s="1691">
        <f>IFERROR(VLOOKUP($A771,'2010'!$C$3:$H$234,4,FALSE),0)</f>
        <v>0</v>
      </c>
      <c r="CF771" s="1691">
        <f>IFERROR(VLOOKUP($A771,'2010'!$C$3:$H$234,5,FALSE),0)</f>
        <v>0</v>
      </c>
      <c r="CG771" s="1740">
        <f>IFERROR(VLOOKUP($A771,'2010'!$C$3:$H$234,6,FALSE),0)</f>
        <v>0</v>
      </c>
      <c r="CH771" s="1700">
        <f>IFERROR(VLOOKUP($A771,'2009'!$C$3:$H$242,2,FALSE),0)</f>
        <v>0</v>
      </c>
      <c r="CI771" s="1691">
        <f>IFERROR(VLOOKUP($A771,'2009'!$C$3:$H$242,3,FALSE),0)</f>
        <v>0</v>
      </c>
      <c r="CJ771" s="1691">
        <f>IFERROR(VLOOKUP($A771,'2009'!$C$3:$H$242,4,FALSE),0)</f>
        <v>0</v>
      </c>
      <c r="CK771" s="1691">
        <f>IFERROR(VLOOKUP($A771,'2009'!$C$3:$H$242,5,FALSE),0)</f>
        <v>0</v>
      </c>
      <c r="CL771" s="1740">
        <f>IFERROR(VLOOKUP($A771,'2009'!$C$3:$H$242,6,FALSE),0)</f>
        <v>0</v>
      </c>
      <c r="CM771" s="1700">
        <f>IFERROR(VLOOKUP($A771,'2008'!$C$3:$H$229,2,FALSE),0)</f>
        <v>0</v>
      </c>
      <c r="CN771" s="1691">
        <f>IFERROR(VLOOKUP($A771,'2008'!$C$3:$H$229,3,FALSE),0)</f>
        <v>0</v>
      </c>
      <c r="CO771" s="1691">
        <f>IFERROR(VLOOKUP($A771,'2008'!$C$3:$H$229,4,FALSE),0)</f>
        <v>0</v>
      </c>
      <c r="CP771" s="1691">
        <f>IFERROR(VLOOKUP($A771,'2008'!$C$3:$H$229,5,FALSE),0)</f>
        <v>0</v>
      </c>
      <c r="CQ771" s="1740">
        <f>IFERROR(VLOOKUP($A771,'2008'!$C$3:$H$229,6,FALSE),0)</f>
        <v>0</v>
      </c>
      <c r="CR771" s="1700">
        <f>IFERROR(VLOOKUP($A771,'2007'!$C$3:$M$238,7,FALSE),0)</f>
        <v>0</v>
      </c>
      <c r="CS771" s="1691">
        <f>IFERROR(VLOOKUP($A771,'2007'!$C$3:$M$238,8,FALSE),0)</f>
        <v>0</v>
      </c>
      <c r="CT771" s="1691">
        <f>IFERROR(VLOOKUP($A771,'2007'!$C$3:$M$238,9,FALSE),0)</f>
        <v>0</v>
      </c>
      <c r="CU771" s="1691">
        <f>IFERROR(VLOOKUP($A771,'2007'!$C$3:$M$238,10,FALSE),0)</f>
        <v>0</v>
      </c>
      <c r="CV771" s="1740">
        <f>IFERROR(VLOOKUP($A771,'2007'!$C$3:$M$238,11,FALSE),0)</f>
        <v>0</v>
      </c>
      <c r="CW771" s="1700">
        <f>IFERROR(VLOOKUP($A771,'2006'!$A$2:$F$200,2,FALSE),0)</f>
        <v>0</v>
      </c>
      <c r="CX771" s="1691">
        <f>IFERROR(VLOOKUP($A771,'2006'!$A$2:$F$200,4,FALSE),0)</f>
        <v>0</v>
      </c>
      <c r="CY771" s="1691">
        <f>IFERROR(VLOOKUP($A771,'2006'!$A$2:$F$200,5,FALSE),0)</f>
        <v>0</v>
      </c>
      <c r="CZ771" s="1740">
        <f>IFERROR(VLOOKUP($A771,'2006'!$A$2:$F$200,6,FALSE),0)</f>
        <v>0</v>
      </c>
      <c r="DA771" s="1700">
        <f>IFERROR(VLOOKUP($A771,'2005'!$C$3:$M$205,8,FALSE),0)</f>
        <v>0</v>
      </c>
      <c r="DB771" s="1691">
        <f>IFERROR(VLOOKUP($A771,'2005'!$C$3:$M$205,9,FALSE),0)</f>
        <v>0</v>
      </c>
      <c r="DC771" s="1691">
        <f>IFERROR(VLOOKUP($A771,'2005'!$C$3:$M$205,10,FALSE),0)</f>
        <v>0</v>
      </c>
      <c r="DD771" s="1740">
        <f>IFERROR(VLOOKUP($A771,'2005'!$C$3:$M$205,11,FALSE),0)</f>
        <v>0</v>
      </c>
      <c r="DE771" s="1700">
        <f>IFERROR(VLOOKUP($A771,'2004'!$C$3:$M$213,8,FALSE),0)</f>
        <v>0</v>
      </c>
      <c r="DF771" s="1691">
        <f>IFERROR(VLOOKUP($A771,'2004'!$C$3:$M$213,9,FALSE),0)</f>
        <v>0</v>
      </c>
      <c r="DG771" s="1691">
        <f>IFERROR(VLOOKUP($A771,'2004'!$C$3:$M$213,10,FALSE),0)</f>
        <v>0</v>
      </c>
      <c r="DH771" s="1740">
        <f>IFERROR(VLOOKUP($A771,'2004'!$C$3:$M$213,11,FALSE),0)</f>
        <v>0</v>
      </c>
      <c r="DI771" s="1700">
        <f>IFERROR(VLOOKUP($A771,'2003'!$C$3:$Q$214,12,FALSE),0)</f>
        <v>0</v>
      </c>
      <c r="DJ771" s="1691">
        <f>IFERROR(VLOOKUP($A771,'2003'!$C$3:$Q$214,13,FALSE),0)</f>
        <v>0</v>
      </c>
      <c r="DK771" s="1691">
        <f>IFERROR(VLOOKUP($A771,'2003'!$C$3:$Q$214,14,FALSE),0)</f>
        <v>0</v>
      </c>
      <c r="DL771" s="1740">
        <f>IFERROR(VLOOKUP($A771,'2003'!$C$3:$Q$214,15,FALSE),0)</f>
        <v>0</v>
      </c>
      <c r="DM771" s="1700">
        <f>IFERROR(VLOOKUP($A771,'2002'!$D$3:$R$214,12,FALSE),0)</f>
        <v>0</v>
      </c>
      <c r="DN771" s="1691">
        <f>IFERROR(VLOOKUP($A771,'2002'!$D$3:$R$214,13,FALSE),0)</f>
        <v>0</v>
      </c>
      <c r="DO771" s="1691">
        <f>IFERROR(VLOOKUP($A771,'2002'!$D$3:$R$214,14,FALSE),0)</f>
        <v>0</v>
      </c>
      <c r="DP771" s="1788">
        <f>IFERROR(VLOOKUP($A771,'2002'!$D$3:$R$214,15,FALSE),0)</f>
        <v>0</v>
      </c>
      <c r="DQ771" s="1700">
        <f>IFERROR(VLOOKUP($A771,'Pre 2002'!$C$3:$CK$382,84,FALSE),0)</f>
        <v>0</v>
      </c>
      <c r="DR771" s="1695">
        <f>IFERROR(VLOOKUP($A771,'Pre 2002'!$C$3:$CK$382,85,FALSE),0)</f>
        <v>0</v>
      </c>
      <c r="DS771" s="1695">
        <f>IFERROR(VLOOKUP($A771,'Pre 2002'!$C$3:$CK$382,86,FALSE),0)</f>
        <v>0</v>
      </c>
      <c r="DT771" s="1790">
        <f>IFERROR(VLOOKUP($A771,'Pre 2002'!$C$3:$CK$382,87,FALSE),0)</f>
        <v>0</v>
      </c>
      <c r="DU771" s="1741">
        <f>IFERROR(VLOOKUP(A771,'Pre 2002'!$C$3:$CG$382,83,FALSE),0)</f>
        <v>0</v>
      </c>
    </row>
    <row r="772" spans="1:125">
      <c r="A772" s="1721" t="s">
        <v>2095</v>
      </c>
      <c r="B772" s="1562">
        <f t="shared" si="296"/>
        <v>15</v>
      </c>
      <c r="C772" s="1562">
        <f t="shared" si="297"/>
        <v>5</v>
      </c>
      <c r="D772" s="1562">
        <f t="shared" si="298"/>
        <v>0</v>
      </c>
      <c r="E772" s="1563">
        <f t="shared" si="299"/>
        <v>0.33333333333333331</v>
      </c>
      <c r="F772" s="1786">
        <f t="shared" si="300"/>
        <v>1</v>
      </c>
      <c r="G772" s="1595" t="s">
        <v>2159</v>
      </c>
      <c r="H772" s="1752">
        <f>IF(BC772&gt;0,1,0)+IF(BH772&gt;0,1,0)+IF(BP772&gt;0,1,0)+IF(BX772&gt;0,1,0)+IF(CC772&gt;0,1,0)+IF(CH772&gt;0,1,0)+IF(CM772&gt;0,1,0)+IF(CR772&gt;0,1,0)+IF(CW772&gt;0,1,0)+IF(DA772&gt;0,1,0)+IF(DE772&gt;0,1,0)+IF(DI772&gt;0,1,0)+IF(DM772&gt;0,1,0)+DU772</f>
        <v>1</v>
      </c>
      <c r="I772" s="1751">
        <f>SUM(BC772,BH772,BP772,BX772,CC772,CH772,CM772,CR772,CW772,DA772,DE772,DI772,DM772,DQ772)</f>
        <v>15</v>
      </c>
      <c r="J772" s="1751">
        <f t="shared" si="295"/>
        <v>5</v>
      </c>
      <c r="K772" s="1751">
        <f t="shared" si="295"/>
        <v>0</v>
      </c>
      <c r="L772" s="1818">
        <f>IF(I772=0,0,J772/I772)</f>
        <v>0.33333333333333331</v>
      </c>
      <c r="O772" s="1700">
        <f>IFERROR(VLOOKUP($A772,'2022'!$B$2:$K$174,3,FALSE),0)</f>
        <v>0</v>
      </c>
      <c r="P772" s="1858">
        <f>IFERROR(VLOOKUP($A772,'2022'!$B$2:$K$174,4,FALSE),0)</f>
        <v>0</v>
      </c>
      <c r="Q772" s="1858">
        <f>IFERROR(VLOOKUP($A772,'2022'!$B$2:$K$174,5,FALSE),0)</f>
        <v>0</v>
      </c>
      <c r="R772" s="1858">
        <f>IFERROR(VLOOKUP($A772,'2022'!$B$2:$K$174,8,FALSE),0)</f>
        <v>0</v>
      </c>
      <c r="S772" s="1740">
        <f>IFERROR(VLOOKUP($A772,'2022'!$B$2:$K$174,10,FALSE),0)</f>
        <v>0</v>
      </c>
      <c r="T772" s="1700">
        <f>IFERROR(VLOOKUP($A772,'2021'!$B$2:$K$174,3,FALSE),0)</f>
        <v>0</v>
      </c>
      <c r="U772" s="1843">
        <f>IFERROR(VLOOKUP($A772,'2021'!$B$2:$K$174,4,FALSE),0)</f>
        <v>0</v>
      </c>
      <c r="V772" s="1843">
        <f>IFERROR(VLOOKUP($A772,'2021'!$B$2:$K$174,5,FALSE),0)</f>
        <v>0</v>
      </c>
      <c r="W772" s="1843">
        <f>IFERROR(VLOOKUP($A772,'2021'!$B$2:$K$174,8,FALSE),0)</f>
        <v>0</v>
      </c>
      <c r="X772" s="1740">
        <f>IFERROR(VLOOKUP($A772,'2021'!$B$2:$K$174,10,FALSE),0)</f>
        <v>0</v>
      </c>
      <c r="Y772" s="1700">
        <f>IFERROR(VLOOKUP($A772,'2020'!$B$2:$K$170,3,FALSE),0)</f>
        <v>0</v>
      </c>
      <c r="Z772" s="1829">
        <f>IFERROR(VLOOKUP($A772,'2020'!$B$2:$K$170,4,FALSE),0)</f>
        <v>0</v>
      </c>
      <c r="AA772" s="1829">
        <f>IFERROR(VLOOKUP($A772,'2020'!$B$2:$K$170,5,FALSE),0)</f>
        <v>0</v>
      </c>
      <c r="AB772" s="1829">
        <f>IFERROR(VLOOKUP($A772,'2020'!$B$2:$K$170,8,FALSE),0)</f>
        <v>0</v>
      </c>
      <c r="AC772" s="1740">
        <f>IFERROR(VLOOKUP($A772,'2020'!$B$2:$K$170,10,FALSE),0)</f>
        <v>0</v>
      </c>
      <c r="AD772" s="1700">
        <f>IFERROR(VLOOKUP($A772,'2019'!$B$2:$K$170,3,FALSE),0)</f>
        <v>0</v>
      </c>
      <c r="AE772" s="1823">
        <f>IFERROR(VLOOKUP($A772,'2019'!$B$2:$K$170,4,FALSE),0)</f>
        <v>0</v>
      </c>
      <c r="AF772" s="1823">
        <f>IFERROR(VLOOKUP($A772,'2019'!$B$2:$K$170,5,FALSE),0)</f>
        <v>0</v>
      </c>
      <c r="AG772" s="1823">
        <f>IFERROR(VLOOKUP($A772,'2019'!$B$2:$K$170,8,FALSE),0)</f>
        <v>0</v>
      </c>
      <c r="AH772" s="1740">
        <f>IFERROR(VLOOKUP($A772,'2019'!$B$2:$K$170,10,FALSE),0)</f>
        <v>0</v>
      </c>
      <c r="AI772" s="1700">
        <f>IFERROR(VLOOKUP($A772,'2018'!$B$2:$K$170,3,FALSE),0)</f>
        <v>0</v>
      </c>
      <c r="AJ772" s="1821">
        <f>IFERROR(VLOOKUP($A772,'2018'!$B$2:$K$170,4,FALSE),0)</f>
        <v>0</v>
      </c>
      <c r="AK772" s="1821">
        <f>IFERROR(VLOOKUP($A772,'2018'!$B$2:$K$170,5,FALSE),0)</f>
        <v>0</v>
      </c>
      <c r="AL772" s="1821">
        <f>IFERROR(VLOOKUP($A772,'2018'!$B$2:$K$170,8,FALSE),0)</f>
        <v>0</v>
      </c>
      <c r="AM772" s="1740">
        <f>IFERROR(VLOOKUP($A772,'2018'!$B$2:$K$170,10,FALSE),0)</f>
        <v>0</v>
      </c>
      <c r="AN772" s="1700">
        <f>IFERROR(VLOOKUP($A772,'2017'!$B$2:$J$163,2,FALSE),0)</f>
        <v>0</v>
      </c>
      <c r="AO772" s="1815">
        <f>IFERROR(VLOOKUP($A772,'2017'!$B$2:$J$163,3,FALSE),0)</f>
        <v>0</v>
      </c>
      <c r="AP772" s="1815">
        <f>IFERROR(VLOOKUP($A772,'2017'!$B$2:$J$163,4,FALSE),0)</f>
        <v>0</v>
      </c>
      <c r="AQ772" s="1815">
        <f>IFERROR(VLOOKUP($A772,'2017'!$B$2:$J$163,7,FALSE),0)</f>
        <v>0</v>
      </c>
      <c r="AR772" s="1740">
        <f>IFERROR(VLOOKUP($A772,'2017'!$B$2:$J$163,9,FALSE),0)</f>
        <v>0</v>
      </c>
      <c r="AS772" s="1700">
        <f>IFERROR(VLOOKUP($A772,'2016'!$B$2:$K$165,3,FALSE),0)</f>
        <v>0</v>
      </c>
      <c r="AT772" s="1796">
        <f>IFERROR(VLOOKUP($A772,'2016'!$B$2:$K$165,4,FALSE),0)</f>
        <v>0</v>
      </c>
      <c r="AU772" s="1796">
        <f>IFERROR(VLOOKUP($A772,'2016'!$B$2:$K$165,5,FALSE),0)</f>
        <v>0</v>
      </c>
      <c r="AV772" s="1796">
        <f>IFERROR(VLOOKUP($A772,'2016'!$B$2:$K$165,8,FALSE),0)</f>
        <v>0</v>
      </c>
      <c r="AW772" s="1740">
        <f>IFERROR(VLOOKUP($A772,'2016'!$B$2:$K$165,10,FALSE),0)</f>
        <v>0</v>
      </c>
      <c r="AX772" s="1700">
        <f>IFERROR(VLOOKUP($A772,'2015'!$B$2:$K$165,3,FALSE),0)</f>
        <v>0</v>
      </c>
      <c r="AY772" s="1695">
        <f>IFERROR(VLOOKUP($A772,'2015'!$B$2:$K$165,4,FALSE),0)</f>
        <v>0</v>
      </c>
      <c r="AZ772" s="1695">
        <f>IFERROR(VLOOKUP($A772,'2015'!$B$2:$K$165,5,FALSE),0)</f>
        <v>0</v>
      </c>
      <c r="BA772" s="1695">
        <f>IFERROR(VLOOKUP($A772,'2015'!$B$2:$K$165,8,FALSE),0)</f>
        <v>0</v>
      </c>
      <c r="BB772" s="1740">
        <f>IFERROR(VLOOKUP($A772,'2015'!$B$2:$K$165,10,FALSE),0)</f>
        <v>0</v>
      </c>
      <c r="BC772" s="1700">
        <f>IFERROR(VLOOKUP($A772,'2014'!$B$2:$K$157,3,FALSE),0)</f>
        <v>0</v>
      </c>
      <c r="BD772" s="1691">
        <f>IFERROR(VLOOKUP($A772,'2014'!$B$2:$K$157,4,FALSE),0)</f>
        <v>0</v>
      </c>
      <c r="BE772" s="1691">
        <f>IFERROR(VLOOKUP($A772,'2014'!$B$2:$K$157,5,FALSE),0)</f>
        <v>0</v>
      </c>
      <c r="BF772" s="1691">
        <f>IFERROR(VLOOKUP($A772,'2014'!$B$2:$K$157,8,FALSE),0)</f>
        <v>0</v>
      </c>
      <c r="BG772" s="1740">
        <f>IFERROR(VLOOKUP($A772,'2014'!$B$2:$K$157,10,FALSE),0)</f>
        <v>0</v>
      </c>
      <c r="BH772" s="1700">
        <f>IFERROR(VLOOKUP($A772,'2013'!$D$4:$I$249,2,FALSE),0)</f>
        <v>0</v>
      </c>
      <c r="BI772" s="1691">
        <f>IFERROR(VLOOKUP($A772,'2013'!$D$4:$I$249,3,FALSE),0)</f>
        <v>0</v>
      </c>
      <c r="BJ772" s="1691">
        <f>IFERROR(VLOOKUP($A772,'2013'!$D$4:$I$249,4,FALSE),0)</f>
        <v>0</v>
      </c>
      <c r="BK772" s="1691">
        <f>IFERROR(VLOOKUP($A772,'2013'!$D$4:$I$249,5,FALSE),0)</f>
        <v>0</v>
      </c>
      <c r="BL772" s="1740">
        <f>IFERROR(VLOOKUP($A772,'2013'!$D$4:$I$249,6,FALSE),0)</f>
        <v>0</v>
      </c>
      <c r="BM772" s="1737">
        <f>IFERROR(VLOOKUP($A772,'2012'!$D$3:$O$172,2,FALSE),0)</f>
        <v>0</v>
      </c>
      <c r="BN772" s="1691">
        <f>IFERROR(VLOOKUP($A772,'2012'!$D$3:$O$172,3,FALSE),0)</f>
        <v>0</v>
      </c>
      <c r="BO772" s="1743">
        <f>IFERROR(VLOOKUP($A772,'2012'!$D$3:$O$172,4,FALSE),0)</f>
        <v>0</v>
      </c>
      <c r="BP772" s="1700">
        <f>IFERROR(VLOOKUP($A772,'2012'!$D$3:$O$172,5,FALSE),0)</f>
        <v>0</v>
      </c>
      <c r="BQ772" s="1691">
        <f>IFERROR(VLOOKUP($A772,'2012'!$D$3:$O$172,6,FALSE),0)</f>
        <v>0</v>
      </c>
      <c r="BR772" s="1691">
        <f>IFERROR(VLOOKUP($A772,'2012'!$D$3:$O$172,7,FALSE),0)</f>
        <v>0</v>
      </c>
      <c r="BS772" s="1691">
        <f>IFERROR(VLOOKUP($A772,'2012'!$D$3:$O$172,8,FALSE),0)</f>
        <v>0</v>
      </c>
      <c r="BT772" s="1740">
        <f>IFERROR(VLOOKUP($A772,'2012'!$D$3:$O$172,9,FALSE),0)</f>
        <v>0</v>
      </c>
      <c r="BX772" s="1700">
        <f>IFERROR(VLOOKUP($A772,'2011'!$D$4:$I$251,2,FALSE),0)</f>
        <v>0</v>
      </c>
      <c r="BY772" s="1691">
        <f>IFERROR(VLOOKUP($A772,'2011'!$D$4:$I$251,3,FALSE),0)</f>
        <v>0</v>
      </c>
      <c r="BZ772" s="1691">
        <f>IFERROR(VLOOKUP($A772,'2011'!$D$4:$I$251,4,FALSE),0)</f>
        <v>0</v>
      </c>
      <c r="CA772" s="1691">
        <f>IFERROR(VLOOKUP($A772,'2011'!$D$4:$I$251,5,FALSE),0)</f>
        <v>0</v>
      </c>
      <c r="CB772" s="1740">
        <f>IFERROR(VLOOKUP($A772,'2011'!$D$4:$I$251,6,FALSE),0)</f>
        <v>0</v>
      </c>
      <c r="CC772" s="1700">
        <f>IFERROR(VLOOKUP($A772,'2010'!$C$3:$H$234,2,FALSE),0)</f>
        <v>0</v>
      </c>
      <c r="CD772" s="1691">
        <f>IFERROR(VLOOKUP($A772,'2010'!$C$3:$H$234,3,FALSE),0)</f>
        <v>0</v>
      </c>
      <c r="CE772" s="1691">
        <f>IFERROR(VLOOKUP($A772,'2010'!$C$3:$H$234,4,FALSE),0)</f>
        <v>0</v>
      </c>
      <c r="CF772" s="1691">
        <f>IFERROR(VLOOKUP($A772,'2010'!$C$3:$H$234,5,FALSE),0)</f>
        <v>0</v>
      </c>
      <c r="CG772" s="1740">
        <f>IFERROR(VLOOKUP($A772,'2010'!$C$3:$H$234,6,FALSE),0)</f>
        <v>0</v>
      </c>
      <c r="CH772" s="1700">
        <f>IFERROR(VLOOKUP($A772,'2009'!$C$3:$H$242,2,FALSE),0)</f>
        <v>0</v>
      </c>
      <c r="CI772" s="1691">
        <f>IFERROR(VLOOKUP($A772,'2009'!$C$3:$H$242,3,FALSE),0)</f>
        <v>0</v>
      </c>
      <c r="CJ772" s="1691">
        <f>IFERROR(VLOOKUP($A772,'2009'!$C$3:$H$242,4,FALSE),0)</f>
        <v>0</v>
      </c>
      <c r="CK772" s="1691">
        <f>IFERROR(VLOOKUP($A772,'2009'!$C$3:$H$242,5,FALSE),0)</f>
        <v>0</v>
      </c>
      <c r="CL772" s="1740">
        <f>IFERROR(VLOOKUP($A772,'2009'!$C$3:$H$242,6,FALSE),0)</f>
        <v>0</v>
      </c>
      <c r="CM772" s="1700">
        <f>IFERROR(VLOOKUP($A772,'2008'!$C$3:$H$229,2,FALSE),0)</f>
        <v>0</v>
      </c>
      <c r="CN772" s="1691">
        <f>IFERROR(VLOOKUP($A772,'2008'!$C$3:$H$229,3,FALSE),0)</f>
        <v>0</v>
      </c>
      <c r="CO772" s="1691">
        <f>IFERROR(VLOOKUP($A772,'2008'!$C$3:$H$229,4,FALSE),0)</f>
        <v>0</v>
      </c>
      <c r="CP772" s="1691">
        <f>IFERROR(VLOOKUP($A772,'2008'!$C$3:$H$229,5,FALSE),0)</f>
        <v>0</v>
      </c>
      <c r="CQ772" s="1740">
        <f>IFERROR(VLOOKUP($A772,'2008'!$C$3:$H$229,6,FALSE),0)</f>
        <v>0</v>
      </c>
      <c r="CR772" s="1700">
        <f>IFERROR(VLOOKUP($A772,'2007'!$C$3:$M$238,7,FALSE),0)</f>
        <v>0</v>
      </c>
      <c r="CS772" s="1691">
        <f>IFERROR(VLOOKUP($A772,'2007'!$C$3:$M$238,8,FALSE),0)</f>
        <v>0</v>
      </c>
      <c r="CT772" s="1691">
        <f>IFERROR(VLOOKUP($A772,'2007'!$C$3:$M$238,9,FALSE),0)</f>
        <v>0</v>
      </c>
      <c r="CU772" s="1691">
        <f>IFERROR(VLOOKUP($A772,'2007'!$C$3:$M$238,10,FALSE),0)</f>
        <v>0</v>
      </c>
      <c r="CV772" s="1740">
        <f>IFERROR(VLOOKUP($A772,'2007'!$C$3:$M$238,11,FALSE),0)</f>
        <v>0</v>
      </c>
      <c r="CW772" s="1700">
        <f>IFERROR(VLOOKUP($A772,'2006'!$A$2:$F$200,2,FALSE),0)</f>
        <v>0</v>
      </c>
      <c r="CX772" s="1691">
        <f>IFERROR(VLOOKUP($A772,'2006'!$A$2:$F$200,4,FALSE),0)</f>
        <v>0</v>
      </c>
      <c r="CY772" s="1691">
        <f>IFERROR(VLOOKUP($A772,'2006'!$A$2:$F$200,5,FALSE),0)</f>
        <v>0</v>
      </c>
      <c r="CZ772" s="1740">
        <f>IFERROR(VLOOKUP($A772,'2006'!$A$2:$F$200,6,FALSE),0)</f>
        <v>0</v>
      </c>
      <c r="DA772" s="1700">
        <f>IFERROR(VLOOKUP($A772,'2005'!$C$3:$M$205,8,FALSE),0)</f>
        <v>0</v>
      </c>
      <c r="DB772" s="1691">
        <f>IFERROR(VLOOKUP($A772,'2005'!$C$3:$M$205,9,FALSE),0)</f>
        <v>0</v>
      </c>
      <c r="DC772" s="1691">
        <f>IFERROR(VLOOKUP($A772,'2005'!$C$3:$M$205,10,FALSE),0)</f>
        <v>0</v>
      </c>
      <c r="DD772" s="1740">
        <f>IFERROR(VLOOKUP($A772,'2005'!$C$3:$M$205,11,FALSE),0)</f>
        <v>0</v>
      </c>
      <c r="DE772" s="1700">
        <f>IFERROR(VLOOKUP($A772,'2004'!$C$3:$M$213,8,FALSE),0)</f>
        <v>0</v>
      </c>
      <c r="DF772" s="1691">
        <f>IFERROR(VLOOKUP($A772,'2004'!$C$3:$M$213,9,FALSE),0)</f>
        <v>0</v>
      </c>
      <c r="DG772" s="1691">
        <f>IFERROR(VLOOKUP($A772,'2004'!$C$3:$M$213,10,FALSE),0)</f>
        <v>0</v>
      </c>
      <c r="DH772" s="1740">
        <f>IFERROR(VLOOKUP($A772,'2004'!$C$3:$M$213,11,FALSE),0)</f>
        <v>0</v>
      </c>
      <c r="DI772" s="1700">
        <f>IFERROR(VLOOKUP($A772,'2003'!$C$3:$Q$214,12,FALSE),0)</f>
        <v>15</v>
      </c>
      <c r="DJ772" s="1691">
        <f>IFERROR(VLOOKUP($A772,'2003'!$C$3:$Q$214,13,FALSE),0)</f>
        <v>5</v>
      </c>
      <c r="DK772" s="1691">
        <f>IFERROR(VLOOKUP($A772,'2003'!$C$3:$Q$214,14,FALSE),0)</f>
        <v>0</v>
      </c>
      <c r="DL772" s="1740">
        <f>IFERROR(VLOOKUP($A772,'2003'!$C$3:$Q$214,15,FALSE),0)</f>
        <v>0.33333333333333331</v>
      </c>
      <c r="DM772" s="1700">
        <f>IFERROR(VLOOKUP($A772,'2002'!$D$3:$R$214,12,FALSE),0)</f>
        <v>0</v>
      </c>
      <c r="DN772" s="1691">
        <f>IFERROR(VLOOKUP($A772,'2002'!$D$3:$R$214,13,FALSE),0)</f>
        <v>0</v>
      </c>
      <c r="DO772" s="1691">
        <f>IFERROR(VLOOKUP($A772,'2002'!$D$3:$R$214,14,FALSE),0)</f>
        <v>0</v>
      </c>
      <c r="DP772" s="1788">
        <f>IFERROR(VLOOKUP($A772,'2002'!$D$3:$R$214,15,FALSE),0)</f>
        <v>0</v>
      </c>
      <c r="DQ772" s="1700">
        <f>IFERROR(VLOOKUP($A772,'Pre 2002'!$C$3:$CK$382,84,FALSE),0)</f>
        <v>0</v>
      </c>
      <c r="DR772" s="1695">
        <f>IFERROR(VLOOKUP($A772,'Pre 2002'!$C$3:$CK$382,85,FALSE),0)</f>
        <v>0</v>
      </c>
      <c r="DS772" s="1695">
        <f>IFERROR(VLOOKUP($A772,'Pre 2002'!$C$3:$CK$382,86,FALSE),0)</f>
        <v>0</v>
      </c>
      <c r="DT772" s="1790">
        <f>IFERROR(VLOOKUP($A772,'Pre 2002'!$C$3:$CK$382,87,FALSE),0)</f>
        <v>0</v>
      </c>
      <c r="DU772" s="1741">
        <f>IFERROR(VLOOKUP(A772,'Pre 2002'!$C$3:$CG$382,83,FALSE),0)</f>
        <v>0</v>
      </c>
    </row>
    <row r="773" spans="1:125">
      <c r="A773" s="1721" t="s">
        <v>1246</v>
      </c>
      <c r="B773" s="1562">
        <f t="shared" si="296"/>
        <v>12</v>
      </c>
      <c r="C773" s="1562">
        <f t="shared" si="297"/>
        <v>4</v>
      </c>
      <c r="D773" s="1562">
        <f t="shared" si="298"/>
        <v>0</v>
      </c>
      <c r="E773" s="1563">
        <f t="shared" si="299"/>
        <v>0.33333333333333331</v>
      </c>
      <c r="F773" s="1786">
        <f t="shared" si="300"/>
        <v>1</v>
      </c>
      <c r="G773" s="1595" t="s">
        <v>2159</v>
      </c>
      <c r="H773" s="1752">
        <f>IF(BC773&gt;0,1,0)+IF(BH773&gt;0,1,0)+IF(BP773&gt;0,1,0)+IF(BX773&gt;0,1,0)+IF(CC773&gt;0,1,0)+IF(CH773&gt;0,1,0)+IF(CM773&gt;0,1,0)+IF(CR773&gt;0,1,0)+IF(CW773&gt;0,1,0)+IF(DA773&gt;0,1,0)+IF(DE773&gt;0,1,0)+IF(DI773&gt;0,1,0)+IF(DM773&gt;0,1,0)+DU773</f>
        <v>1</v>
      </c>
      <c r="I773" s="1751">
        <f>SUM(BC773,BH773,BP773,BX773,CC773,CH773,CM773,CR773,CW773,DA773,DE773,DI773,DM773,DQ773)</f>
        <v>12</v>
      </c>
      <c r="J773" s="1751">
        <f t="shared" si="295"/>
        <v>4</v>
      </c>
      <c r="K773" s="1751">
        <f t="shared" si="295"/>
        <v>0</v>
      </c>
      <c r="L773" s="1818">
        <f>IF(I773=0,0,J773/I773)</f>
        <v>0.33333333333333331</v>
      </c>
      <c r="O773" s="1700">
        <f>IFERROR(VLOOKUP($A773,'2022'!$B$2:$K$174,3,FALSE),0)</f>
        <v>0</v>
      </c>
      <c r="P773" s="1858">
        <f>IFERROR(VLOOKUP($A773,'2022'!$B$2:$K$174,4,FALSE),0)</f>
        <v>0</v>
      </c>
      <c r="Q773" s="1858">
        <f>IFERROR(VLOOKUP($A773,'2022'!$B$2:$K$174,5,FALSE),0)</f>
        <v>0</v>
      </c>
      <c r="R773" s="1858">
        <f>IFERROR(VLOOKUP($A773,'2022'!$B$2:$K$174,8,FALSE),0)</f>
        <v>0</v>
      </c>
      <c r="S773" s="1740">
        <f>IFERROR(VLOOKUP($A773,'2022'!$B$2:$K$174,10,FALSE),0)</f>
        <v>0</v>
      </c>
      <c r="T773" s="1700">
        <f>IFERROR(VLOOKUP($A773,'2021'!$B$2:$K$174,3,FALSE),0)</f>
        <v>0</v>
      </c>
      <c r="U773" s="1843">
        <f>IFERROR(VLOOKUP($A773,'2021'!$B$2:$K$174,4,FALSE),0)</f>
        <v>0</v>
      </c>
      <c r="V773" s="1843">
        <f>IFERROR(VLOOKUP($A773,'2021'!$B$2:$K$174,5,FALSE),0)</f>
        <v>0</v>
      </c>
      <c r="W773" s="1843">
        <f>IFERROR(VLOOKUP($A773,'2021'!$B$2:$K$174,8,FALSE),0)</f>
        <v>0</v>
      </c>
      <c r="X773" s="1740">
        <f>IFERROR(VLOOKUP($A773,'2021'!$B$2:$K$174,10,FALSE),0)</f>
        <v>0</v>
      </c>
      <c r="Y773" s="1700">
        <f>IFERROR(VLOOKUP($A773,'2020'!$B$2:$K$170,3,FALSE),0)</f>
        <v>0</v>
      </c>
      <c r="Z773" s="1829">
        <f>IFERROR(VLOOKUP($A773,'2020'!$B$2:$K$170,4,FALSE),0)</f>
        <v>0</v>
      </c>
      <c r="AA773" s="1829">
        <f>IFERROR(VLOOKUP($A773,'2020'!$B$2:$K$170,5,FALSE),0)</f>
        <v>0</v>
      </c>
      <c r="AB773" s="1829">
        <f>IFERROR(VLOOKUP($A773,'2020'!$B$2:$K$170,8,FALSE),0)</f>
        <v>0</v>
      </c>
      <c r="AC773" s="1740">
        <f>IFERROR(VLOOKUP($A773,'2020'!$B$2:$K$170,10,FALSE),0)</f>
        <v>0</v>
      </c>
      <c r="AD773" s="1700">
        <f>IFERROR(VLOOKUP($A773,'2019'!$B$2:$K$170,3,FALSE),0)</f>
        <v>0</v>
      </c>
      <c r="AE773" s="1823">
        <f>IFERROR(VLOOKUP($A773,'2019'!$B$2:$K$170,4,FALSE),0)</f>
        <v>0</v>
      </c>
      <c r="AF773" s="1823">
        <f>IFERROR(VLOOKUP($A773,'2019'!$B$2:$K$170,5,FALSE),0)</f>
        <v>0</v>
      </c>
      <c r="AG773" s="1823">
        <f>IFERROR(VLOOKUP($A773,'2019'!$B$2:$K$170,8,FALSE),0)</f>
        <v>0</v>
      </c>
      <c r="AH773" s="1740">
        <f>IFERROR(VLOOKUP($A773,'2019'!$B$2:$K$170,10,FALSE),0)</f>
        <v>0</v>
      </c>
      <c r="AI773" s="1700">
        <f>IFERROR(VLOOKUP($A773,'2018'!$B$2:$K$170,3,FALSE),0)</f>
        <v>0</v>
      </c>
      <c r="AJ773" s="1821">
        <f>IFERROR(VLOOKUP($A773,'2018'!$B$2:$K$170,4,FALSE),0)</f>
        <v>0</v>
      </c>
      <c r="AK773" s="1821">
        <f>IFERROR(VLOOKUP($A773,'2018'!$B$2:$K$170,5,FALSE),0)</f>
        <v>0</v>
      </c>
      <c r="AL773" s="1821">
        <f>IFERROR(VLOOKUP($A773,'2018'!$B$2:$K$170,8,FALSE),0)</f>
        <v>0</v>
      </c>
      <c r="AM773" s="1740">
        <f>IFERROR(VLOOKUP($A773,'2018'!$B$2:$K$170,10,FALSE),0)</f>
        <v>0</v>
      </c>
      <c r="AN773" s="1700">
        <f>IFERROR(VLOOKUP($A773,'2017'!$B$2:$J$163,2,FALSE),0)</f>
        <v>0</v>
      </c>
      <c r="AO773" s="1815">
        <f>IFERROR(VLOOKUP($A773,'2017'!$B$2:$J$163,3,FALSE),0)</f>
        <v>0</v>
      </c>
      <c r="AP773" s="1815">
        <f>IFERROR(VLOOKUP($A773,'2017'!$B$2:$J$163,4,FALSE),0)</f>
        <v>0</v>
      </c>
      <c r="AQ773" s="1815">
        <f>IFERROR(VLOOKUP($A773,'2017'!$B$2:$J$163,7,FALSE),0)</f>
        <v>0</v>
      </c>
      <c r="AR773" s="1740">
        <f>IFERROR(VLOOKUP($A773,'2017'!$B$2:$J$163,9,FALSE),0)</f>
        <v>0</v>
      </c>
      <c r="AS773" s="1700">
        <f>IFERROR(VLOOKUP($A773,'2016'!$B$2:$K$165,3,FALSE),0)</f>
        <v>0</v>
      </c>
      <c r="AT773" s="1796">
        <f>IFERROR(VLOOKUP($A773,'2016'!$B$2:$K$165,4,FALSE),0)</f>
        <v>0</v>
      </c>
      <c r="AU773" s="1796">
        <f>IFERROR(VLOOKUP($A773,'2016'!$B$2:$K$165,5,FALSE),0)</f>
        <v>0</v>
      </c>
      <c r="AV773" s="1796">
        <f>IFERROR(VLOOKUP($A773,'2016'!$B$2:$K$165,8,FALSE),0)</f>
        <v>0</v>
      </c>
      <c r="AW773" s="1740">
        <f>IFERROR(VLOOKUP($A773,'2016'!$B$2:$K$165,10,FALSE),0)</f>
        <v>0</v>
      </c>
      <c r="AX773" s="1700">
        <f>IFERROR(VLOOKUP($A773,'2015'!$B$2:$K$165,3,FALSE),0)</f>
        <v>0</v>
      </c>
      <c r="AY773" s="1695">
        <f>IFERROR(VLOOKUP($A773,'2015'!$B$2:$K$165,4,FALSE),0)</f>
        <v>0</v>
      </c>
      <c r="AZ773" s="1695">
        <f>IFERROR(VLOOKUP($A773,'2015'!$B$2:$K$165,5,FALSE),0)</f>
        <v>0</v>
      </c>
      <c r="BA773" s="1695">
        <f>IFERROR(VLOOKUP($A773,'2015'!$B$2:$K$165,8,FALSE),0)</f>
        <v>0</v>
      </c>
      <c r="BB773" s="1740">
        <f>IFERROR(VLOOKUP($A773,'2015'!$B$2:$K$165,10,FALSE),0)</f>
        <v>0</v>
      </c>
      <c r="BC773" s="1700">
        <f>IFERROR(VLOOKUP($A773,'2014'!$B$2:$K$157,3,FALSE),0)</f>
        <v>0</v>
      </c>
      <c r="BD773" s="1691">
        <f>IFERROR(VLOOKUP($A773,'2014'!$B$2:$K$157,4,FALSE),0)</f>
        <v>0</v>
      </c>
      <c r="BE773" s="1691">
        <f>IFERROR(VLOOKUP($A773,'2014'!$B$2:$K$157,5,FALSE),0)</f>
        <v>0</v>
      </c>
      <c r="BF773" s="1691">
        <f>IFERROR(VLOOKUP($A773,'2014'!$B$2:$K$157,8,FALSE),0)</f>
        <v>0</v>
      </c>
      <c r="BG773" s="1740">
        <f>IFERROR(VLOOKUP($A773,'2014'!$B$2:$K$157,10,FALSE),0)</f>
        <v>0</v>
      </c>
      <c r="BH773" s="1700">
        <f>IFERROR(VLOOKUP($A773,'2013'!$D$4:$I$249,2,FALSE),0)</f>
        <v>0</v>
      </c>
      <c r="BI773" s="1691">
        <f>IFERROR(VLOOKUP($A773,'2013'!$D$4:$I$249,3,FALSE),0)</f>
        <v>0</v>
      </c>
      <c r="BJ773" s="1691">
        <f>IFERROR(VLOOKUP($A773,'2013'!$D$4:$I$249,4,FALSE),0)</f>
        <v>0</v>
      </c>
      <c r="BK773" s="1691">
        <f>IFERROR(VLOOKUP($A773,'2013'!$D$4:$I$249,5,FALSE),0)</f>
        <v>0</v>
      </c>
      <c r="BL773" s="1740">
        <f>IFERROR(VLOOKUP($A773,'2013'!$D$4:$I$249,6,FALSE),0)</f>
        <v>0</v>
      </c>
      <c r="BM773" s="1737">
        <f>IFERROR(VLOOKUP($A773,'2012'!$D$3:$O$172,2,FALSE),0)</f>
        <v>0</v>
      </c>
      <c r="BN773" s="1691">
        <f>IFERROR(VLOOKUP($A773,'2012'!$D$3:$O$172,3,FALSE),0)</f>
        <v>0</v>
      </c>
      <c r="BO773" s="1743">
        <f>IFERROR(VLOOKUP($A773,'2012'!$D$3:$O$172,4,FALSE),0)</f>
        <v>0</v>
      </c>
      <c r="BP773" s="1700">
        <f>IFERROR(VLOOKUP($A773,'2012'!$D$3:$O$172,5,FALSE),0)</f>
        <v>0</v>
      </c>
      <c r="BQ773" s="1691">
        <f>IFERROR(VLOOKUP($A773,'2012'!$D$3:$O$172,6,FALSE),0)</f>
        <v>0</v>
      </c>
      <c r="BR773" s="1691">
        <f>IFERROR(VLOOKUP($A773,'2012'!$D$3:$O$172,7,FALSE),0)</f>
        <v>0</v>
      </c>
      <c r="BS773" s="1691">
        <f>IFERROR(VLOOKUP($A773,'2012'!$D$3:$O$172,8,FALSE),0)</f>
        <v>0</v>
      </c>
      <c r="BT773" s="1740">
        <f>IFERROR(VLOOKUP($A773,'2012'!$D$3:$O$172,9,FALSE),0)</f>
        <v>0</v>
      </c>
      <c r="BX773" s="1700">
        <f>IFERROR(VLOOKUP($A773,'2011'!$D$4:$I$251,2,FALSE),0)</f>
        <v>0</v>
      </c>
      <c r="BY773" s="1691">
        <f>IFERROR(VLOOKUP($A773,'2011'!$D$4:$I$251,3,FALSE),0)</f>
        <v>0</v>
      </c>
      <c r="BZ773" s="1691">
        <f>IFERROR(VLOOKUP($A773,'2011'!$D$4:$I$251,4,FALSE),0)</f>
        <v>0</v>
      </c>
      <c r="CA773" s="1691">
        <f>IFERROR(VLOOKUP($A773,'2011'!$D$4:$I$251,5,FALSE),0)</f>
        <v>0</v>
      </c>
      <c r="CB773" s="1740">
        <f>IFERROR(VLOOKUP($A773,'2011'!$D$4:$I$251,6,FALSE),0)</f>
        <v>0</v>
      </c>
      <c r="CC773" s="1700">
        <f>IFERROR(VLOOKUP($A773,'2010'!$C$3:$H$234,2,FALSE),0)</f>
        <v>0</v>
      </c>
      <c r="CD773" s="1691">
        <f>IFERROR(VLOOKUP($A773,'2010'!$C$3:$H$234,3,FALSE),0)</f>
        <v>0</v>
      </c>
      <c r="CE773" s="1691">
        <f>IFERROR(VLOOKUP($A773,'2010'!$C$3:$H$234,4,FALSE),0)</f>
        <v>0</v>
      </c>
      <c r="CF773" s="1691">
        <f>IFERROR(VLOOKUP($A773,'2010'!$C$3:$H$234,5,FALSE),0)</f>
        <v>0</v>
      </c>
      <c r="CG773" s="1740">
        <f>IFERROR(VLOOKUP($A773,'2010'!$C$3:$H$234,6,FALSE),0)</f>
        <v>0</v>
      </c>
      <c r="CH773" s="1700">
        <f>IFERROR(VLOOKUP($A773,'2009'!$C$3:$H$242,2,FALSE),0)</f>
        <v>0</v>
      </c>
      <c r="CI773" s="1691">
        <f>IFERROR(VLOOKUP($A773,'2009'!$C$3:$H$242,3,FALSE),0)</f>
        <v>0</v>
      </c>
      <c r="CJ773" s="1691">
        <f>IFERROR(VLOOKUP($A773,'2009'!$C$3:$H$242,4,FALSE),0)</f>
        <v>0</v>
      </c>
      <c r="CK773" s="1691">
        <f>IFERROR(VLOOKUP($A773,'2009'!$C$3:$H$242,5,FALSE),0)</f>
        <v>0</v>
      </c>
      <c r="CL773" s="1740">
        <f>IFERROR(VLOOKUP($A773,'2009'!$C$3:$H$242,6,FALSE),0)</f>
        <v>0</v>
      </c>
      <c r="CM773" s="1700">
        <f>IFERROR(VLOOKUP($A773,'2008'!$C$3:$H$229,2,FALSE),0)</f>
        <v>0</v>
      </c>
      <c r="CN773" s="1691">
        <f>IFERROR(VLOOKUP($A773,'2008'!$C$3:$H$229,3,FALSE),0)</f>
        <v>0</v>
      </c>
      <c r="CO773" s="1691">
        <f>IFERROR(VLOOKUP($A773,'2008'!$C$3:$H$229,4,FALSE),0)</f>
        <v>0</v>
      </c>
      <c r="CP773" s="1691">
        <f>IFERROR(VLOOKUP($A773,'2008'!$C$3:$H$229,5,FALSE),0)</f>
        <v>0</v>
      </c>
      <c r="CQ773" s="1740">
        <f>IFERROR(VLOOKUP($A773,'2008'!$C$3:$H$229,6,FALSE),0)</f>
        <v>0</v>
      </c>
      <c r="CR773" s="1700">
        <f>IFERROR(VLOOKUP($A773,'2007'!$C$3:$M$238,7,FALSE),0)</f>
        <v>12</v>
      </c>
      <c r="CS773" s="1691">
        <f>IFERROR(VLOOKUP($A773,'2007'!$C$3:$M$238,8,FALSE),0)</f>
        <v>4</v>
      </c>
      <c r="CT773" s="1691">
        <f>IFERROR(VLOOKUP($A773,'2007'!$C$3:$M$238,9,FALSE),0)</f>
        <v>4</v>
      </c>
      <c r="CU773" s="1691">
        <f>IFERROR(VLOOKUP($A773,'2007'!$C$3:$M$238,10,FALSE),0)</f>
        <v>0</v>
      </c>
      <c r="CV773" s="1740">
        <f>IFERROR(VLOOKUP($A773,'2007'!$C$3:$M$238,11,FALSE),0)</f>
        <v>0.33333333333333331</v>
      </c>
      <c r="CW773" s="1700">
        <f>IFERROR(VLOOKUP($A773,'2006'!$A$2:$F$200,2,FALSE),0)</f>
        <v>0</v>
      </c>
      <c r="CX773" s="1691">
        <f>IFERROR(VLOOKUP($A773,'2006'!$A$2:$F$200,4,FALSE),0)</f>
        <v>0</v>
      </c>
      <c r="CY773" s="1691">
        <f>IFERROR(VLOOKUP($A773,'2006'!$A$2:$F$200,5,FALSE),0)</f>
        <v>0</v>
      </c>
      <c r="CZ773" s="1740">
        <f>IFERROR(VLOOKUP($A773,'2006'!$A$2:$F$200,6,FALSE),0)</f>
        <v>0</v>
      </c>
      <c r="DA773" s="1700">
        <f>IFERROR(VLOOKUP($A773,'2005'!$C$3:$M$205,8,FALSE),0)</f>
        <v>0</v>
      </c>
      <c r="DB773" s="1691">
        <f>IFERROR(VLOOKUP($A773,'2005'!$C$3:$M$205,9,FALSE),0)</f>
        <v>0</v>
      </c>
      <c r="DC773" s="1691">
        <f>IFERROR(VLOOKUP($A773,'2005'!$C$3:$M$205,10,FALSE),0)</f>
        <v>0</v>
      </c>
      <c r="DD773" s="1740">
        <f>IFERROR(VLOOKUP($A773,'2005'!$C$3:$M$205,11,FALSE),0)</f>
        <v>0</v>
      </c>
      <c r="DE773" s="1700">
        <f>IFERROR(VLOOKUP($A773,'2004'!$C$3:$M$213,8,FALSE),0)</f>
        <v>0</v>
      </c>
      <c r="DF773" s="1691">
        <f>IFERROR(VLOOKUP($A773,'2004'!$C$3:$M$213,9,FALSE),0)</f>
        <v>0</v>
      </c>
      <c r="DG773" s="1691">
        <f>IFERROR(VLOOKUP($A773,'2004'!$C$3:$M$213,10,FALSE),0)</f>
        <v>0</v>
      </c>
      <c r="DH773" s="1740">
        <f>IFERROR(VLOOKUP($A773,'2004'!$C$3:$M$213,11,FALSE),0)</f>
        <v>0</v>
      </c>
      <c r="DI773" s="1700">
        <f>IFERROR(VLOOKUP($A773,'2003'!$C$3:$Q$214,12,FALSE),0)</f>
        <v>0</v>
      </c>
      <c r="DJ773" s="1691">
        <f>IFERROR(VLOOKUP($A773,'2003'!$C$3:$Q$214,13,FALSE),0)</f>
        <v>0</v>
      </c>
      <c r="DK773" s="1691">
        <f>IFERROR(VLOOKUP($A773,'2003'!$C$3:$Q$214,14,FALSE),0)</f>
        <v>0</v>
      </c>
      <c r="DL773" s="1740">
        <f>IFERROR(VLOOKUP($A773,'2003'!$C$3:$Q$214,15,FALSE),0)</f>
        <v>0</v>
      </c>
      <c r="DM773" s="1700">
        <f>IFERROR(VLOOKUP($A773,'2002'!$D$3:$R$214,12,FALSE),0)</f>
        <v>0</v>
      </c>
      <c r="DN773" s="1691">
        <f>IFERROR(VLOOKUP($A773,'2002'!$D$3:$R$214,13,FALSE),0)</f>
        <v>0</v>
      </c>
      <c r="DO773" s="1691">
        <f>IFERROR(VLOOKUP($A773,'2002'!$D$3:$R$214,14,FALSE),0)</f>
        <v>0</v>
      </c>
      <c r="DP773" s="1788">
        <f>IFERROR(VLOOKUP($A773,'2002'!$D$3:$R$214,15,FALSE),0)</f>
        <v>0</v>
      </c>
      <c r="DQ773" s="1700">
        <f>IFERROR(VLOOKUP($A773,'Pre 2002'!$C$3:$CK$382,84,FALSE),0)</f>
        <v>0</v>
      </c>
      <c r="DR773" s="1695">
        <f>IFERROR(VLOOKUP($A773,'Pre 2002'!$C$3:$CK$382,85,FALSE),0)</f>
        <v>0</v>
      </c>
      <c r="DS773" s="1695">
        <f>IFERROR(VLOOKUP($A773,'Pre 2002'!$C$3:$CK$382,86,FALSE),0)</f>
        <v>0</v>
      </c>
      <c r="DT773" s="1790">
        <f>IFERROR(VLOOKUP($A773,'Pre 2002'!$C$3:$CK$382,87,FALSE),0)</f>
        <v>0</v>
      </c>
      <c r="DU773" s="1741">
        <f>IFERROR(VLOOKUP(A773,'Pre 2002'!$C$3:$CG$382,83,FALSE),0)</f>
        <v>0</v>
      </c>
    </row>
    <row r="774" spans="1:125">
      <c r="A774" t="s">
        <v>2297</v>
      </c>
      <c r="B774" s="1562">
        <f t="shared" si="296"/>
        <v>3</v>
      </c>
      <c r="C774" s="1562">
        <f t="shared" si="297"/>
        <v>1</v>
      </c>
      <c r="D774" s="1562">
        <f t="shared" si="298"/>
        <v>0</v>
      </c>
      <c r="E774" s="1563">
        <f t="shared" si="299"/>
        <v>0.33333333333333331</v>
      </c>
      <c r="F774" s="1786">
        <f t="shared" si="300"/>
        <v>1</v>
      </c>
      <c r="G774" s="1595">
        <v>2019</v>
      </c>
      <c r="O774" s="1700">
        <f>IFERROR(VLOOKUP($A774,'2022'!$B$2:$K$174,3,FALSE),0)</f>
        <v>0</v>
      </c>
      <c r="P774" s="1858">
        <f>IFERROR(VLOOKUP($A774,'2022'!$B$2:$K$174,4,FALSE),0)</f>
        <v>0</v>
      </c>
      <c r="Q774" s="1858">
        <f>IFERROR(VLOOKUP($A774,'2022'!$B$2:$K$174,5,FALSE),0)</f>
        <v>0</v>
      </c>
      <c r="R774" s="1858">
        <f>IFERROR(VLOOKUP($A774,'2022'!$B$2:$K$174,8,FALSE),0)</f>
        <v>0</v>
      </c>
      <c r="S774" s="1740">
        <f>IFERROR(VLOOKUP($A774,'2022'!$B$2:$K$174,10,FALSE),0)</f>
        <v>0</v>
      </c>
      <c r="T774" s="1700">
        <f>IFERROR(VLOOKUP($A774,'2021'!$B$2:$K$174,3,FALSE),0)</f>
        <v>0</v>
      </c>
      <c r="U774" s="1843">
        <f>IFERROR(VLOOKUP($A774,'2021'!$B$2:$K$174,4,FALSE),0)</f>
        <v>0</v>
      </c>
      <c r="V774" s="1843">
        <f>IFERROR(VLOOKUP($A774,'2021'!$B$2:$K$174,5,FALSE),0)</f>
        <v>0</v>
      </c>
      <c r="W774" s="1843">
        <f>IFERROR(VLOOKUP($A774,'2021'!$B$2:$K$174,8,FALSE),0)</f>
        <v>0</v>
      </c>
      <c r="X774" s="1740">
        <f>IFERROR(VLOOKUP($A774,'2021'!$B$2:$K$174,10,FALSE),0)</f>
        <v>0</v>
      </c>
      <c r="Y774" s="1700">
        <f>IFERROR(VLOOKUP($A774,'2020'!$B$2:$K$170,3,FALSE),0)</f>
        <v>0</v>
      </c>
      <c r="Z774" s="1829">
        <f>IFERROR(VLOOKUP($A774,'2020'!$B$2:$K$170,4,FALSE),0)</f>
        <v>0</v>
      </c>
      <c r="AA774" s="1829">
        <f>IFERROR(VLOOKUP($A774,'2020'!$B$2:$K$170,5,FALSE),0)</f>
        <v>0</v>
      </c>
      <c r="AB774" s="1829">
        <f>IFERROR(VLOOKUP($A774,'2020'!$B$2:$K$170,8,FALSE),0)</f>
        <v>0</v>
      </c>
      <c r="AC774" s="1740">
        <f>IFERROR(VLOOKUP($A774,'2020'!$B$2:$K$170,10,FALSE),0)</f>
        <v>0</v>
      </c>
      <c r="AD774" s="1700">
        <f>IFERROR(VLOOKUP($A774,'2019'!$B$2:$K$170,3,FALSE),0)</f>
        <v>3</v>
      </c>
      <c r="AE774" s="1823">
        <f>IFERROR(VLOOKUP($A774,'2019'!$B$2:$K$170,4,FALSE),0)</f>
        <v>0</v>
      </c>
      <c r="AF774" s="1823">
        <f>IFERROR(VLOOKUP($A774,'2019'!$B$2:$K$170,5,FALSE),0)</f>
        <v>1</v>
      </c>
      <c r="AG774" s="1823">
        <f>IFERROR(VLOOKUP($A774,'2019'!$B$2:$K$170,8,FALSE),0)</f>
        <v>0</v>
      </c>
      <c r="AH774" s="1740">
        <f>IFERROR(VLOOKUP($A774,'2019'!$B$2:$K$170,10,FALSE),0)</f>
        <v>0.33300000000000002</v>
      </c>
      <c r="DT774" s="1858"/>
    </row>
    <row r="775" spans="1:125">
      <c r="A775" s="1442" t="s">
        <v>2154</v>
      </c>
      <c r="B775" s="1562">
        <f t="shared" si="296"/>
        <v>118</v>
      </c>
      <c r="C775" s="1562">
        <f t="shared" si="297"/>
        <v>39</v>
      </c>
      <c r="D775" s="1562">
        <f t="shared" si="298"/>
        <v>0</v>
      </c>
      <c r="E775" s="1563">
        <f t="shared" si="299"/>
        <v>0.33050847457627119</v>
      </c>
      <c r="F775" s="1786">
        <f t="shared" si="300"/>
        <v>4</v>
      </c>
      <c r="G775" s="1595">
        <v>2014</v>
      </c>
      <c r="H775" s="1752">
        <f t="shared" ref="H775:H781" si="301">IF(BC775&gt;0,1,0)+IF(BH775&gt;0,1,0)+IF(BP775&gt;0,1,0)+IF(BX775&gt;0,1,0)+IF(CC775&gt;0,1,0)+IF(CH775&gt;0,1,0)+IF(CM775&gt;0,1,0)+IF(CR775&gt;0,1,0)+IF(CW775&gt;0,1,0)+IF(DA775&gt;0,1,0)+IF(DE775&gt;0,1,0)+IF(DI775&gt;0,1,0)+IF(DM775&gt;0,1,0)+DU775</f>
        <v>1</v>
      </c>
      <c r="I775" s="1751">
        <f t="shared" ref="I775:I781" si="302">SUM(BC775,BH775,BP775,BX775,CC775,CH775,CM775,CR775,CW775,DA775,DE775,DI775,DM775,DQ775)</f>
        <v>12</v>
      </c>
      <c r="J775" s="1751">
        <f t="shared" ref="J775:K781" si="303">SUM(BE775,BJ775,BR775,BZ775,CE775,CJ775,CO775,CT775,CX775,DB775,DF775,DJ775,DN775,DR775)</f>
        <v>4</v>
      </c>
      <c r="K775" s="1751">
        <f t="shared" si="303"/>
        <v>0</v>
      </c>
      <c r="L775" s="1818">
        <f t="shared" ref="L775:L781" si="304">IF(I775=0,0,J775/I775)</f>
        <v>0.33333333333333331</v>
      </c>
      <c r="M775" s="1751"/>
      <c r="N775" s="1751"/>
      <c r="O775" s="1700">
        <f>IFERROR(VLOOKUP($A775,'2022'!$B$2:$K$174,3,FALSE),0)</f>
        <v>0</v>
      </c>
      <c r="P775" s="1858">
        <f>IFERROR(VLOOKUP($A775,'2022'!$B$2:$K$174,4,FALSE),0)</f>
        <v>0</v>
      </c>
      <c r="Q775" s="1858">
        <f>IFERROR(VLOOKUP($A775,'2022'!$B$2:$K$174,5,FALSE),0)</f>
        <v>0</v>
      </c>
      <c r="R775" s="1858">
        <f>IFERROR(VLOOKUP($A775,'2022'!$B$2:$K$174,8,FALSE),0)</f>
        <v>0</v>
      </c>
      <c r="S775" s="1740">
        <f>IFERROR(VLOOKUP($A775,'2022'!$B$2:$K$174,10,FALSE),0)</f>
        <v>0</v>
      </c>
      <c r="T775" s="1700">
        <f>IFERROR(VLOOKUP($A775,'2021'!$B$2:$K$174,3,FALSE),0)</f>
        <v>0</v>
      </c>
      <c r="U775" s="1843">
        <f>IFERROR(VLOOKUP($A775,'2021'!$B$2:$K$174,4,FALSE),0)</f>
        <v>0</v>
      </c>
      <c r="V775" s="1843">
        <f>IFERROR(VLOOKUP($A775,'2021'!$B$2:$K$174,5,FALSE),0)</f>
        <v>0</v>
      </c>
      <c r="W775" s="1843">
        <f>IFERROR(VLOOKUP($A775,'2021'!$B$2:$K$174,8,FALSE),0)</f>
        <v>0</v>
      </c>
      <c r="X775" s="1740">
        <f>IFERROR(VLOOKUP($A775,'2021'!$B$2:$K$174,10,FALSE),0)</f>
        <v>0</v>
      </c>
      <c r="Y775" s="1700">
        <f>IFERROR(VLOOKUP($A775,'2020'!$B$2:$K$170,3,FALSE),0)</f>
        <v>0</v>
      </c>
      <c r="Z775" s="1829">
        <f>IFERROR(VLOOKUP($A775,'2020'!$B$2:$K$170,4,FALSE),0)</f>
        <v>0</v>
      </c>
      <c r="AA775" s="1829">
        <f>IFERROR(VLOOKUP($A775,'2020'!$B$2:$K$170,5,FALSE),0)</f>
        <v>0</v>
      </c>
      <c r="AB775" s="1829">
        <f>IFERROR(VLOOKUP($A775,'2020'!$B$2:$K$170,8,FALSE),0)</f>
        <v>0</v>
      </c>
      <c r="AC775" s="1740">
        <f>IFERROR(VLOOKUP($A775,'2020'!$B$2:$K$170,10,FALSE),0)</f>
        <v>0</v>
      </c>
      <c r="AD775" s="1700">
        <f>IFERROR(VLOOKUP($A775,'2019'!$B$2:$K$170,3,FALSE),0)</f>
        <v>0</v>
      </c>
      <c r="AE775" s="1823">
        <f>IFERROR(VLOOKUP($A775,'2019'!$B$2:$K$170,4,FALSE),0)</f>
        <v>0</v>
      </c>
      <c r="AF775" s="1823">
        <f>IFERROR(VLOOKUP($A775,'2019'!$B$2:$K$170,5,FALSE),0)</f>
        <v>0</v>
      </c>
      <c r="AG775" s="1823">
        <f>IFERROR(VLOOKUP($A775,'2019'!$B$2:$K$170,8,FALSE),0)</f>
        <v>0</v>
      </c>
      <c r="AH775" s="1740">
        <f>IFERROR(VLOOKUP($A775,'2019'!$B$2:$K$170,10,FALSE),0)</f>
        <v>0</v>
      </c>
      <c r="AI775" s="1700">
        <f>IFERROR(VLOOKUP($A775,'2018'!$B$2:$K$170,3,FALSE),0)</f>
        <v>0</v>
      </c>
      <c r="AJ775" s="1821">
        <f>IFERROR(VLOOKUP($A775,'2018'!$B$2:$K$170,4,FALSE),0)</f>
        <v>0</v>
      </c>
      <c r="AK775" s="1821">
        <f>IFERROR(VLOOKUP($A775,'2018'!$B$2:$K$170,5,FALSE),0)</f>
        <v>0</v>
      </c>
      <c r="AL775" s="1821">
        <f>IFERROR(VLOOKUP($A775,'2018'!$B$2:$K$170,8,FALSE),0)</f>
        <v>0</v>
      </c>
      <c r="AM775" s="1740">
        <f>IFERROR(VLOOKUP($A775,'2018'!$B$2:$K$170,10,FALSE),0)</f>
        <v>0</v>
      </c>
      <c r="AN775" s="1700">
        <f>IFERROR(VLOOKUP($A775,'2017'!$B$2:$J$163,2,FALSE),0)</f>
        <v>30</v>
      </c>
      <c r="AO775" s="1815">
        <f>IFERROR(VLOOKUP($A775,'2017'!$B$2:$J$163,3,FALSE),0)</f>
        <v>5</v>
      </c>
      <c r="AP775" s="1815">
        <f>IFERROR(VLOOKUP($A775,'2017'!$B$2:$J$163,4,FALSE),0)</f>
        <v>9</v>
      </c>
      <c r="AQ775" s="1815">
        <f>IFERROR(VLOOKUP($A775,'2017'!$B$2:$J$163,7,FALSE),0)</f>
        <v>0</v>
      </c>
      <c r="AR775" s="1740">
        <f>IFERROR(VLOOKUP($A775,'2017'!$B$2:$J$163,9,FALSE),0)</f>
        <v>0.3</v>
      </c>
      <c r="AS775" s="1700">
        <f>IFERROR(VLOOKUP($A775,'2016'!$B$2:$K$165,3,FALSE),0)</f>
        <v>40</v>
      </c>
      <c r="AT775" s="1796">
        <f>IFERROR(VLOOKUP($A775,'2016'!$B$2:$K$165,4,FALSE),0)</f>
        <v>10</v>
      </c>
      <c r="AU775" s="1796">
        <f>IFERROR(VLOOKUP($A775,'2016'!$B$2:$K$165,5,FALSE),0)</f>
        <v>16</v>
      </c>
      <c r="AV775" s="1796">
        <f>IFERROR(VLOOKUP($A775,'2016'!$B$2:$K$165,8,FALSE),0)</f>
        <v>0</v>
      </c>
      <c r="AW775" s="1740">
        <f>IFERROR(VLOOKUP($A775,'2016'!$B$2:$K$165,10,FALSE),0)</f>
        <v>0.4</v>
      </c>
      <c r="AX775" s="1700">
        <f>IFERROR(VLOOKUP($A775,'2015'!$B$2:$K$165,3,FALSE),0)</f>
        <v>36</v>
      </c>
      <c r="AY775" s="1695">
        <f>IFERROR(VLOOKUP($A775,'2015'!$B$2:$K$165,4,FALSE),0)</f>
        <v>8</v>
      </c>
      <c r="AZ775" s="1695">
        <f>IFERROR(VLOOKUP($A775,'2015'!$B$2:$K$165,5,FALSE),0)</f>
        <v>10</v>
      </c>
      <c r="BA775" s="1695">
        <f>IFERROR(VLOOKUP($A775,'2015'!$B$2:$K$165,8,FALSE),0)</f>
        <v>0</v>
      </c>
      <c r="BB775" s="1740">
        <f>IFERROR(VLOOKUP($A775,'2015'!$B$2:$K$165,10,FALSE),0)</f>
        <v>0.27777777777777779</v>
      </c>
      <c r="BC775" s="1700">
        <f>IFERROR(VLOOKUP($A775,'2014'!$B$2:$K$157,3,FALSE),0)</f>
        <v>12</v>
      </c>
      <c r="BD775" s="1691">
        <f>IFERROR(VLOOKUP($A775,'2014'!$B$2:$K$157,4,FALSE),0)</f>
        <v>1</v>
      </c>
      <c r="BE775" s="1691">
        <f>IFERROR(VLOOKUP($A775,'2014'!$B$2:$K$157,5,FALSE),0)</f>
        <v>4</v>
      </c>
      <c r="BF775" s="1691">
        <f>IFERROR(VLOOKUP($A775,'2014'!$B$2:$K$157,8,FALSE),0)</f>
        <v>0</v>
      </c>
      <c r="BG775" s="1740">
        <f>IFERROR(VLOOKUP($A775,'2014'!$B$2:$K$157,10,FALSE),0)</f>
        <v>0.33333333333333331</v>
      </c>
      <c r="BH775" s="1700">
        <f>IFERROR(VLOOKUP($A775,'2013'!$D$4:$I$249,2,FALSE),0)</f>
        <v>0</v>
      </c>
      <c r="BI775" s="1691">
        <f>IFERROR(VLOOKUP($A775,'2013'!$D$4:$I$249,3,FALSE),0)</f>
        <v>0</v>
      </c>
      <c r="BJ775" s="1691">
        <f>IFERROR(VLOOKUP($A775,'2013'!$D$4:$I$249,4,FALSE),0)</f>
        <v>0</v>
      </c>
      <c r="BK775" s="1691">
        <f>IFERROR(VLOOKUP($A775,'2013'!$D$4:$I$249,5,FALSE),0)</f>
        <v>0</v>
      </c>
      <c r="BL775" s="1740">
        <f>IFERROR(VLOOKUP($A775,'2013'!$D$4:$I$249,6,FALSE),0)</f>
        <v>0</v>
      </c>
      <c r="BM775" s="1737">
        <f>IFERROR(VLOOKUP($A775,'2012'!$D$3:$O$172,2,FALSE),0)</f>
        <v>0</v>
      </c>
      <c r="BN775" s="1691">
        <f>IFERROR(VLOOKUP($A775,'2012'!$D$3:$O$172,3,FALSE),0)</f>
        <v>0</v>
      </c>
      <c r="BO775" s="1743">
        <f>IFERROR(VLOOKUP($A775,'2012'!$D$3:$O$172,4,FALSE),0)</f>
        <v>0</v>
      </c>
      <c r="BP775" s="1700">
        <f>IFERROR(VLOOKUP($A775,'2012'!$D$3:$O$172,5,FALSE),0)</f>
        <v>0</v>
      </c>
      <c r="BQ775" s="1691">
        <f>IFERROR(VLOOKUP($A775,'2012'!$D$3:$O$172,6,FALSE),0)</f>
        <v>0</v>
      </c>
      <c r="BR775" s="1691">
        <f>IFERROR(VLOOKUP($A775,'2012'!$D$3:$O$172,7,FALSE),0)</f>
        <v>0</v>
      </c>
      <c r="BS775" s="1691">
        <f>IFERROR(VLOOKUP($A775,'2012'!$D$3:$O$172,8,FALSE),0)</f>
        <v>0</v>
      </c>
      <c r="BT775" s="1740">
        <f>IFERROR(VLOOKUP($A775,'2012'!$D$3:$O$172,9,FALSE),0)</f>
        <v>0</v>
      </c>
      <c r="BX775" s="1700">
        <f>IFERROR(VLOOKUP($A775,'2011'!$D$4:$I$251,2,FALSE),0)</f>
        <v>0</v>
      </c>
      <c r="BY775" s="1691">
        <f>IFERROR(VLOOKUP($A775,'2011'!$D$4:$I$251,3,FALSE),0)</f>
        <v>0</v>
      </c>
      <c r="BZ775" s="1691">
        <f>IFERROR(VLOOKUP($A775,'2011'!$D$4:$I$251,4,FALSE),0)</f>
        <v>0</v>
      </c>
      <c r="CA775" s="1691">
        <f>IFERROR(VLOOKUP($A775,'2011'!$D$4:$I$251,5,FALSE),0)</f>
        <v>0</v>
      </c>
      <c r="CB775" s="1740">
        <f>IFERROR(VLOOKUP($A775,'2011'!$D$4:$I$251,6,FALSE),0)</f>
        <v>0</v>
      </c>
      <c r="CC775" s="1700">
        <f>IFERROR(VLOOKUP($A775,'2010'!$C$3:$H$234,2,FALSE),0)</f>
        <v>0</v>
      </c>
      <c r="CD775" s="1691">
        <f>IFERROR(VLOOKUP($A775,'2010'!$C$3:$H$234,3,FALSE),0)</f>
        <v>0</v>
      </c>
      <c r="CE775" s="1691">
        <f>IFERROR(VLOOKUP($A775,'2010'!$C$3:$H$234,4,FALSE),0)</f>
        <v>0</v>
      </c>
      <c r="CF775" s="1691">
        <f>IFERROR(VLOOKUP($A775,'2010'!$C$3:$H$234,5,FALSE),0)</f>
        <v>0</v>
      </c>
      <c r="CG775" s="1740">
        <f>IFERROR(VLOOKUP($A775,'2010'!$C$3:$H$234,6,FALSE),0)</f>
        <v>0</v>
      </c>
      <c r="CH775" s="1700">
        <f>IFERROR(VLOOKUP($A775,'2009'!$C$3:$H$242,2,FALSE),0)</f>
        <v>0</v>
      </c>
      <c r="CI775" s="1691">
        <f>IFERROR(VLOOKUP($A775,'2009'!$C$3:$H$242,3,FALSE),0)</f>
        <v>0</v>
      </c>
      <c r="CJ775" s="1691">
        <f>IFERROR(VLOOKUP($A775,'2009'!$C$3:$H$242,4,FALSE),0)</f>
        <v>0</v>
      </c>
      <c r="CK775" s="1691">
        <f>IFERROR(VLOOKUP($A775,'2009'!$C$3:$H$242,5,FALSE),0)</f>
        <v>0</v>
      </c>
      <c r="CL775" s="1740">
        <f>IFERROR(VLOOKUP($A775,'2009'!$C$3:$H$242,6,FALSE),0)</f>
        <v>0</v>
      </c>
      <c r="CM775" s="1700">
        <f>IFERROR(VLOOKUP($A775,'2008'!$C$3:$H$229,2,FALSE),0)</f>
        <v>0</v>
      </c>
      <c r="CN775" s="1691">
        <f>IFERROR(VLOOKUP($A775,'2008'!$C$3:$H$229,3,FALSE),0)</f>
        <v>0</v>
      </c>
      <c r="CO775" s="1691">
        <f>IFERROR(VLOOKUP($A775,'2008'!$C$3:$H$229,4,FALSE),0)</f>
        <v>0</v>
      </c>
      <c r="CP775" s="1691">
        <f>IFERROR(VLOOKUP($A775,'2008'!$C$3:$H$229,5,FALSE),0)</f>
        <v>0</v>
      </c>
      <c r="CQ775" s="1740">
        <f>IFERROR(VLOOKUP($A775,'2008'!$C$3:$H$229,6,FALSE),0)</f>
        <v>0</v>
      </c>
      <c r="CR775" s="1700">
        <f>IFERROR(VLOOKUP($A775,'2007'!$C$3:$M$238,7,FALSE),0)</f>
        <v>0</v>
      </c>
      <c r="CS775" s="1691">
        <f>IFERROR(VLOOKUP($A775,'2007'!$C$3:$M$238,8,FALSE),0)</f>
        <v>0</v>
      </c>
      <c r="CT775" s="1691">
        <f>IFERROR(VLOOKUP($A775,'2007'!$C$3:$M$238,9,FALSE),0)</f>
        <v>0</v>
      </c>
      <c r="CU775" s="1691">
        <f>IFERROR(VLOOKUP($A775,'2007'!$C$3:$M$238,10,FALSE),0)</f>
        <v>0</v>
      </c>
      <c r="CV775" s="1740">
        <f>IFERROR(VLOOKUP($A775,'2007'!$C$3:$M$238,11,FALSE),0)</f>
        <v>0</v>
      </c>
      <c r="CW775" s="1700">
        <f>IFERROR(VLOOKUP($A775,'2006'!$A$2:$F$200,2,FALSE),0)</f>
        <v>0</v>
      </c>
      <c r="CX775" s="1691">
        <f>IFERROR(VLOOKUP($A775,'2006'!$A$2:$F$200,4,FALSE),0)</f>
        <v>0</v>
      </c>
      <c r="CY775" s="1691">
        <f>IFERROR(VLOOKUP($A775,'2006'!$A$2:$F$200,5,FALSE),0)</f>
        <v>0</v>
      </c>
      <c r="CZ775" s="1740">
        <f>IFERROR(VLOOKUP($A775,'2006'!$A$2:$F$200,6,FALSE),0)</f>
        <v>0</v>
      </c>
      <c r="DA775" s="1700">
        <f>IFERROR(VLOOKUP($A775,'2005'!$C$3:$M$205,8,FALSE),0)</f>
        <v>0</v>
      </c>
      <c r="DB775" s="1691">
        <f>IFERROR(VLOOKUP($A775,'2005'!$C$3:$M$205,9,FALSE),0)</f>
        <v>0</v>
      </c>
      <c r="DC775" s="1691">
        <f>IFERROR(VLOOKUP($A775,'2005'!$C$3:$M$205,10,FALSE),0)</f>
        <v>0</v>
      </c>
      <c r="DD775" s="1740">
        <f>IFERROR(VLOOKUP($A775,'2005'!$C$3:$M$205,11,FALSE),0)</f>
        <v>0</v>
      </c>
      <c r="DE775" s="1700">
        <f>IFERROR(VLOOKUP($A775,'2004'!$C$3:$M$213,8,FALSE),0)</f>
        <v>0</v>
      </c>
      <c r="DF775" s="1691">
        <f>IFERROR(VLOOKUP($A775,'2004'!$C$3:$M$213,9,FALSE),0)</f>
        <v>0</v>
      </c>
      <c r="DG775" s="1691">
        <f>IFERROR(VLOOKUP($A775,'2004'!$C$3:$M$213,10,FALSE),0)</f>
        <v>0</v>
      </c>
      <c r="DH775" s="1740">
        <f>IFERROR(VLOOKUP($A775,'2004'!$C$3:$M$213,11,FALSE),0)</f>
        <v>0</v>
      </c>
      <c r="DI775" s="1700">
        <f>IFERROR(VLOOKUP($A775,'2003'!$C$3:$Q$214,12,FALSE),0)</f>
        <v>0</v>
      </c>
      <c r="DJ775" s="1691">
        <f>IFERROR(VLOOKUP($A775,'2003'!$C$3:$Q$214,13,FALSE),0)</f>
        <v>0</v>
      </c>
      <c r="DK775" s="1691">
        <f>IFERROR(VLOOKUP($A775,'2003'!$C$3:$Q$214,14,FALSE),0)</f>
        <v>0</v>
      </c>
      <c r="DL775" s="1740">
        <f>IFERROR(VLOOKUP($A775,'2003'!$C$3:$Q$214,15,FALSE),0)</f>
        <v>0</v>
      </c>
      <c r="DM775" s="1700">
        <f>IFERROR(VLOOKUP($A775,'2002'!$D$3:$R$214,12,FALSE),0)</f>
        <v>0</v>
      </c>
      <c r="DN775" s="1691">
        <f>IFERROR(VLOOKUP($A775,'2002'!$D$3:$R$214,13,FALSE),0)</f>
        <v>0</v>
      </c>
      <c r="DO775" s="1691">
        <f>IFERROR(VLOOKUP($A775,'2002'!$D$3:$R$214,14,FALSE),0)</f>
        <v>0</v>
      </c>
      <c r="DP775" s="1788">
        <f>IFERROR(VLOOKUP($A775,'2002'!$D$3:$R$214,15,FALSE),0)</f>
        <v>0</v>
      </c>
      <c r="DQ775" s="1700">
        <f>IFERROR(VLOOKUP($A775,'Pre 2002'!$C$3:$CK$382,84,FALSE),0)</f>
        <v>0</v>
      </c>
      <c r="DR775" s="1695">
        <f>IFERROR(VLOOKUP($A775,'Pre 2002'!$C$3:$CK$382,85,FALSE),0)</f>
        <v>0</v>
      </c>
      <c r="DS775" s="1695">
        <f>IFERROR(VLOOKUP($A775,'Pre 2002'!$C$3:$CK$382,86,FALSE),0)</f>
        <v>0</v>
      </c>
      <c r="DT775" s="1790">
        <f>IFERROR(VLOOKUP($A775,'Pre 2002'!$C$3:$CK$382,87,FALSE),0)</f>
        <v>0</v>
      </c>
      <c r="DU775" s="1741">
        <f>IFERROR(VLOOKUP(A775,'Pre 2002'!$C$3:$CG$382,83,FALSE),0)</f>
        <v>0</v>
      </c>
    </row>
    <row r="776" spans="1:125">
      <c r="A776" s="1857" t="s">
        <v>1305</v>
      </c>
      <c r="B776" s="1562">
        <f t="shared" si="296"/>
        <v>88</v>
      </c>
      <c r="C776" s="1562">
        <f t="shared" si="297"/>
        <v>29</v>
      </c>
      <c r="D776" s="1562">
        <f t="shared" si="298"/>
        <v>0</v>
      </c>
      <c r="E776" s="1563">
        <f t="shared" si="299"/>
        <v>0.32954545454545453</v>
      </c>
      <c r="F776" s="1786">
        <f t="shared" si="300"/>
        <v>3</v>
      </c>
      <c r="G776" s="1595">
        <v>2009</v>
      </c>
      <c r="H776" s="1752">
        <f t="shared" si="301"/>
        <v>3</v>
      </c>
      <c r="I776" s="1751">
        <f t="shared" si="302"/>
        <v>88</v>
      </c>
      <c r="J776" s="1751">
        <f t="shared" si="303"/>
        <v>29</v>
      </c>
      <c r="K776" s="1751">
        <f t="shared" si="303"/>
        <v>0</v>
      </c>
      <c r="L776" s="1818">
        <f t="shared" si="304"/>
        <v>0.32954545454545453</v>
      </c>
      <c r="O776" s="1700">
        <f>IFERROR(VLOOKUP($A776,'2022'!$B$2:$K$174,3,FALSE),0)</f>
        <v>0</v>
      </c>
      <c r="P776" s="1858">
        <f>IFERROR(VLOOKUP($A776,'2022'!$B$2:$K$174,4,FALSE),0)</f>
        <v>0</v>
      </c>
      <c r="Q776" s="1858">
        <f>IFERROR(VLOOKUP($A776,'2022'!$B$2:$K$174,5,FALSE),0)</f>
        <v>0</v>
      </c>
      <c r="R776" s="1858">
        <f>IFERROR(VLOOKUP($A776,'2022'!$B$2:$K$174,8,FALSE),0)</f>
        <v>0</v>
      </c>
      <c r="S776" s="1740">
        <f>IFERROR(VLOOKUP($A776,'2022'!$B$2:$K$174,10,FALSE),0)</f>
        <v>0</v>
      </c>
      <c r="T776" s="1700">
        <f>IFERROR(VLOOKUP($A776,'2021'!$B$2:$K$174,3,FALSE),0)</f>
        <v>0</v>
      </c>
      <c r="U776" s="1843">
        <f>IFERROR(VLOOKUP($A776,'2021'!$B$2:$K$174,4,FALSE),0)</f>
        <v>0</v>
      </c>
      <c r="V776" s="1843">
        <f>IFERROR(VLOOKUP($A776,'2021'!$B$2:$K$174,5,FALSE),0)</f>
        <v>0</v>
      </c>
      <c r="W776" s="1843">
        <f>IFERROR(VLOOKUP($A776,'2021'!$B$2:$K$174,8,FALSE),0)</f>
        <v>0</v>
      </c>
      <c r="X776" s="1740">
        <f>IFERROR(VLOOKUP($A776,'2021'!$B$2:$K$174,10,FALSE),0)</f>
        <v>0</v>
      </c>
      <c r="Y776" s="1700">
        <f>IFERROR(VLOOKUP($A776,'2020'!$B$2:$K$170,3,FALSE),0)</f>
        <v>0</v>
      </c>
      <c r="Z776" s="1829">
        <f>IFERROR(VLOOKUP($A776,'2020'!$B$2:$K$170,4,FALSE),0)</f>
        <v>0</v>
      </c>
      <c r="AA776" s="1829">
        <f>IFERROR(VLOOKUP($A776,'2020'!$B$2:$K$170,5,FALSE),0)</f>
        <v>0</v>
      </c>
      <c r="AB776" s="1829">
        <f>IFERROR(VLOOKUP($A776,'2020'!$B$2:$K$170,8,FALSE),0)</f>
        <v>0</v>
      </c>
      <c r="AC776" s="1740">
        <f>IFERROR(VLOOKUP($A776,'2020'!$B$2:$K$170,10,FALSE),0)</f>
        <v>0</v>
      </c>
      <c r="AD776" s="1700">
        <f>IFERROR(VLOOKUP($A776,'2019'!$B$2:$K$170,3,FALSE),0)</f>
        <v>0</v>
      </c>
      <c r="AE776" s="1823">
        <f>IFERROR(VLOOKUP($A776,'2019'!$B$2:$K$170,4,FALSE),0)</f>
        <v>0</v>
      </c>
      <c r="AF776" s="1823">
        <f>IFERROR(VLOOKUP($A776,'2019'!$B$2:$K$170,5,FALSE),0)</f>
        <v>0</v>
      </c>
      <c r="AG776" s="1823">
        <f>IFERROR(VLOOKUP($A776,'2019'!$B$2:$K$170,8,FALSE),0)</f>
        <v>0</v>
      </c>
      <c r="AH776" s="1740">
        <f>IFERROR(VLOOKUP($A776,'2019'!$B$2:$K$170,10,FALSE),0)</f>
        <v>0</v>
      </c>
      <c r="AI776" s="1700">
        <f>IFERROR(VLOOKUP($A776,'2018'!$B$2:$K$170,3,FALSE),0)</f>
        <v>0</v>
      </c>
      <c r="AJ776" s="1821">
        <f>IFERROR(VLOOKUP($A776,'2018'!$B$2:$K$170,4,FALSE),0)</f>
        <v>0</v>
      </c>
      <c r="AK776" s="1821">
        <f>IFERROR(VLOOKUP($A776,'2018'!$B$2:$K$170,5,FALSE),0)</f>
        <v>0</v>
      </c>
      <c r="AL776" s="1821">
        <f>IFERROR(VLOOKUP($A776,'2018'!$B$2:$K$170,8,FALSE),0)</f>
        <v>0</v>
      </c>
      <c r="AM776" s="1740">
        <f>IFERROR(VLOOKUP($A776,'2018'!$B$2:$K$170,10,FALSE),0)</f>
        <v>0</v>
      </c>
      <c r="AN776" s="1700">
        <f>IFERROR(VLOOKUP($A776,'2017'!$B$2:$J$163,2,FALSE),0)</f>
        <v>0</v>
      </c>
      <c r="AO776" s="1815">
        <f>IFERROR(VLOOKUP($A776,'2017'!$B$2:$J$163,3,FALSE),0)</f>
        <v>0</v>
      </c>
      <c r="AP776" s="1815">
        <f>IFERROR(VLOOKUP($A776,'2017'!$B$2:$J$163,4,FALSE),0)</f>
        <v>0</v>
      </c>
      <c r="AQ776" s="1815">
        <f>IFERROR(VLOOKUP($A776,'2017'!$B$2:$J$163,7,FALSE),0)</f>
        <v>0</v>
      </c>
      <c r="AR776" s="1740">
        <f>IFERROR(VLOOKUP($A776,'2017'!$B$2:$J$163,9,FALSE),0)</f>
        <v>0</v>
      </c>
      <c r="AS776" s="1700">
        <f>IFERROR(VLOOKUP($A776,'2016'!$B$2:$K$165,3,FALSE),0)</f>
        <v>0</v>
      </c>
      <c r="AT776" s="1796">
        <f>IFERROR(VLOOKUP($A776,'2016'!$B$2:$K$165,4,FALSE),0)</f>
        <v>0</v>
      </c>
      <c r="AU776" s="1796">
        <f>IFERROR(VLOOKUP($A776,'2016'!$B$2:$K$165,5,FALSE),0)</f>
        <v>0</v>
      </c>
      <c r="AV776" s="1796">
        <f>IFERROR(VLOOKUP($A776,'2016'!$B$2:$K$165,8,FALSE),0)</f>
        <v>0</v>
      </c>
      <c r="AW776" s="1740">
        <f>IFERROR(VLOOKUP($A776,'2016'!$B$2:$K$165,10,FALSE),0)</f>
        <v>0</v>
      </c>
      <c r="AX776" s="1700">
        <f>IFERROR(VLOOKUP($A776,'2015'!$B$2:$K$165,3,FALSE),0)</f>
        <v>0</v>
      </c>
      <c r="AY776" s="1695">
        <f>IFERROR(VLOOKUP($A776,'2015'!$B$2:$K$165,4,FALSE),0)</f>
        <v>0</v>
      </c>
      <c r="AZ776" s="1695">
        <f>IFERROR(VLOOKUP($A776,'2015'!$B$2:$K$165,5,FALSE),0)</f>
        <v>0</v>
      </c>
      <c r="BA776" s="1695">
        <f>IFERROR(VLOOKUP($A776,'2015'!$B$2:$K$165,8,FALSE),0)</f>
        <v>0</v>
      </c>
      <c r="BB776" s="1740">
        <f>IFERROR(VLOOKUP($A776,'2015'!$B$2:$K$165,10,FALSE),0)</f>
        <v>0</v>
      </c>
      <c r="BC776" s="1700">
        <f>IFERROR(VLOOKUP($A776,'2014'!$B$2:$K$157,3,FALSE),0)</f>
        <v>0</v>
      </c>
      <c r="BD776" s="1691">
        <f>IFERROR(VLOOKUP($A776,'2014'!$B$2:$K$157,4,FALSE),0)</f>
        <v>0</v>
      </c>
      <c r="BE776" s="1691">
        <f>IFERROR(VLOOKUP($A776,'2014'!$B$2:$K$157,5,FALSE),0)</f>
        <v>0</v>
      </c>
      <c r="BF776" s="1691">
        <f>IFERROR(VLOOKUP($A776,'2014'!$B$2:$K$157,8,FALSE),0)</f>
        <v>0</v>
      </c>
      <c r="BG776" s="1740">
        <f>IFERROR(VLOOKUP($A776,'2014'!$B$2:$K$157,10,FALSE),0)</f>
        <v>0</v>
      </c>
      <c r="BH776" s="1700">
        <f>IFERROR(VLOOKUP($A776,'2013'!$D$4:$I$249,2,FALSE),0)</f>
        <v>0</v>
      </c>
      <c r="BI776" s="1691">
        <f>IFERROR(VLOOKUP($A776,'2013'!$D$4:$I$249,3,FALSE),0)</f>
        <v>0</v>
      </c>
      <c r="BJ776" s="1691">
        <f>IFERROR(VLOOKUP($A776,'2013'!$D$4:$I$249,4,FALSE),0)</f>
        <v>0</v>
      </c>
      <c r="BK776" s="1691">
        <f>IFERROR(VLOOKUP($A776,'2013'!$D$4:$I$249,5,FALSE),0)</f>
        <v>0</v>
      </c>
      <c r="BL776" s="1740">
        <f>IFERROR(VLOOKUP($A776,'2013'!$D$4:$I$249,6,FALSE),0)</f>
        <v>0</v>
      </c>
      <c r="BM776" s="1737">
        <f>IFERROR(VLOOKUP($A776,'2012'!$D$3:$O$172,2,FALSE),0)</f>
        <v>0</v>
      </c>
      <c r="BN776" s="1691">
        <f>IFERROR(VLOOKUP($A776,'2012'!$D$3:$O$172,3,FALSE),0)</f>
        <v>0</v>
      </c>
      <c r="BO776" s="1743">
        <f>IFERROR(VLOOKUP($A776,'2012'!$D$3:$O$172,4,FALSE),0)</f>
        <v>0</v>
      </c>
      <c r="BP776" s="1700">
        <f>IFERROR(VLOOKUP($A776,'2012'!$D$3:$O$172,5,FALSE),0)</f>
        <v>0</v>
      </c>
      <c r="BQ776" s="1691">
        <f>IFERROR(VLOOKUP($A776,'2012'!$D$3:$O$172,6,FALSE),0)</f>
        <v>0</v>
      </c>
      <c r="BR776" s="1691">
        <f>IFERROR(VLOOKUP($A776,'2012'!$D$3:$O$172,7,FALSE),0)</f>
        <v>0</v>
      </c>
      <c r="BS776" s="1691">
        <f>IFERROR(VLOOKUP($A776,'2012'!$D$3:$O$172,8,FALSE),0)</f>
        <v>0</v>
      </c>
      <c r="BT776" s="1740">
        <f>IFERROR(VLOOKUP($A776,'2012'!$D$3:$O$172,9,FALSE),0)</f>
        <v>0</v>
      </c>
      <c r="BX776" s="1700">
        <f>IFERROR(VLOOKUP($A776,'2011'!$D$4:$I$251,2,FALSE),0)</f>
        <v>16</v>
      </c>
      <c r="BY776" s="1691">
        <f>IFERROR(VLOOKUP($A776,'2011'!$D$4:$I$251,3,FALSE),0)</f>
        <v>5</v>
      </c>
      <c r="BZ776" s="1691">
        <f>IFERROR(VLOOKUP($A776,'2011'!$D$4:$I$251,4,FALSE),0)</f>
        <v>4</v>
      </c>
      <c r="CA776" s="1691">
        <f>IFERROR(VLOOKUP($A776,'2011'!$D$4:$I$251,5,FALSE),0)</f>
        <v>0</v>
      </c>
      <c r="CB776" s="1740">
        <f>IFERROR(VLOOKUP($A776,'2011'!$D$4:$I$251,6,FALSE),0)</f>
        <v>0.25</v>
      </c>
      <c r="CC776" s="1700">
        <f>IFERROR(VLOOKUP($A776,'2010'!$C$3:$H$234,2,FALSE),0)</f>
        <v>34</v>
      </c>
      <c r="CD776" s="1691">
        <f>IFERROR(VLOOKUP($A776,'2010'!$C$3:$H$234,3,FALSE),0)</f>
        <v>7</v>
      </c>
      <c r="CE776" s="1691">
        <f>IFERROR(VLOOKUP($A776,'2010'!$C$3:$H$234,4,FALSE),0)</f>
        <v>12</v>
      </c>
      <c r="CF776" s="1691">
        <f>IFERROR(VLOOKUP($A776,'2010'!$C$3:$H$234,5,FALSE),0)</f>
        <v>0</v>
      </c>
      <c r="CG776" s="1740">
        <f>IFERROR(VLOOKUP($A776,'2010'!$C$3:$H$234,6,FALSE),0)</f>
        <v>0.35294117647058826</v>
      </c>
      <c r="CH776" s="1700">
        <f>IFERROR(VLOOKUP($A776,'2009'!$C$3:$H$242,2,FALSE),0)</f>
        <v>38</v>
      </c>
      <c r="CI776" s="1691">
        <f>IFERROR(VLOOKUP($A776,'2009'!$C$3:$H$242,3,FALSE),0)</f>
        <v>14</v>
      </c>
      <c r="CJ776" s="1691">
        <f>IFERROR(VLOOKUP($A776,'2009'!$C$3:$H$242,4,FALSE),0)</f>
        <v>13</v>
      </c>
      <c r="CK776" s="1691">
        <f>IFERROR(VLOOKUP($A776,'2009'!$C$3:$H$242,5,FALSE),0)</f>
        <v>0</v>
      </c>
      <c r="CL776" s="1740">
        <f>IFERROR(VLOOKUP($A776,'2009'!$C$3:$H$242,6,FALSE),0)</f>
        <v>0.34210526315789475</v>
      </c>
      <c r="CM776" s="1700">
        <f>IFERROR(VLOOKUP($A776,'2008'!$C$3:$H$229,2,FALSE),0)</f>
        <v>0</v>
      </c>
      <c r="CN776" s="1691">
        <f>IFERROR(VLOOKUP($A776,'2008'!$C$3:$H$229,3,FALSE),0)</f>
        <v>0</v>
      </c>
      <c r="CO776" s="1691">
        <f>IFERROR(VLOOKUP($A776,'2008'!$C$3:$H$229,4,FALSE),0)</f>
        <v>0</v>
      </c>
      <c r="CP776" s="1691">
        <f>IFERROR(VLOOKUP($A776,'2008'!$C$3:$H$229,5,FALSE),0)</f>
        <v>0</v>
      </c>
      <c r="CQ776" s="1740">
        <f>IFERROR(VLOOKUP($A776,'2008'!$C$3:$H$229,6,FALSE),0)</f>
        <v>0</v>
      </c>
      <c r="CR776" s="1700">
        <f>IFERROR(VLOOKUP($A776,'2007'!$C$3:$M$238,7,FALSE),0)</f>
        <v>0</v>
      </c>
      <c r="CS776" s="1691">
        <f>IFERROR(VLOOKUP($A776,'2007'!$C$3:$M$238,8,FALSE),0)</f>
        <v>0</v>
      </c>
      <c r="CT776" s="1691">
        <f>IFERROR(VLOOKUP($A776,'2007'!$C$3:$M$238,9,FALSE),0)</f>
        <v>0</v>
      </c>
      <c r="CU776" s="1691">
        <f>IFERROR(VLOOKUP($A776,'2007'!$C$3:$M$238,10,FALSE),0)</f>
        <v>0</v>
      </c>
      <c r="CV776" s="1740">
        <f>IFERROR(VLOOKUP($A776,'2007'!$C$3:$M$238,11,FALSE),0)</f>
        <v>0</v>
      </c>
      <c r="CW776" s="1700">
        <f>IFERROR(VLOOKUP($A776,'2006'!$A$2:$F$200,2,FALSE),0)</f>
        <v>0</v>
      </c>
      <c r="CX776" s="1691">
        <f>IFERROR(VLOOKUP($A776,'2006'!$A$2:$F$200,4,FALSE),0)</f>
        <v>0</v>
      </c>
      <c r="CY776" s="1691">
        <f>IFERROR(VLOOKUP($A776,'2006'!$A$2:$F$200,5,FALSE),0)</f>
        <v>0</v>
      </c>
      <c r="CZ776" s="1740">
        <f>IFERROR(VLOOKUP($A776,'2006'!$A$2:$F$200,6,FALSE),0)</f>
        <v>0</v>
      </c>
      <c r="DA776" s="1700">
        <f>IFERROR(VLOOKUP($A776,'2005'!$C$3:$M$205,8,FALSE),0)</f>
        <v>0</v>
      </c>
      <c r="DB776" s="1691">
        <f>IFERROR(VLOOKUP($A776,'2005'!$C$3:$M$205,9,FALSE),0)</f>
        <v>0</v>
      </c>
      <c r="DC776" s="1691">
        <f>IFERROR(VLOOKUP($A776,'2005'!$C$3:$M$205,10,FALSE),0)</f>
        <v>0</v>
      </c>
      <c r="DD776" s="1740">
        <f>IFERROR(VLOOKUP($A776,'2005'!$C$3:$M$205,11,FALSE),0)</f>
        <v>0</v>
      </c>
      <c r="DE776" s="1700">
        <f>IFERROR(VLOOKUP($A776,'2004'!$C$3:$M$213,8,FALSE),0)</f>
        <v>0</v>
      </c>
      <c r="DF776" s="1691">
        <f>IFERROR(VLOOKUP($A776,'2004'!$C$3:$M$213,9,FALSE),0)</f>
        <v>0</v>
      </c>
      <c r="DG776" s="1691">
        <f>IFERROR(VLOOKUP($A776,'2004'!$C$3:$M$213,10,FALSE),0)</f>
        <v>0</v>
      </c>
      <c r="DH776" s="1740">
        <f>IFERROR(VLOOKUP($A776,'2004'!$C$3:$M$213,11,FALSE),0)</f>
        <v>0</v>
      </c>
      <c r="DI776" s="1700">
        <f>IFERROR(VLOOKUP($A776,'2003'!$C$3:$Q$214,12,FALSE),0)</f>
        <v>0</v>
      </c>
      <c r="DJ776" s="1691">
        <f>IFERROR(VLOOKUP($A776,'2003'!$C$3:$Q$214,13,FALSE),0)</f>
        <v>0</v>
      </c>
      <c r="DK776" s="1691">
        <f>IFERROR(VLOOKUP($A776,'2003'!$C$3:$Q$214,14,FALSE),0)</f>
        <v>0</v>
      </c>
      <c r="DL776" s="1740">
        <f>IFERROR(VLOOKUP($A776,'2003'!$C$3:$Q$214,15,FALSE),0)</f>
        <v>0</v>
      </c>
      <c r="DM776" s="1700">
        <f>IFERROR(VLOOKUP($A776,'2002'!$D$3:$R$214,12,FALSE),0)</f>
        <v>0</v>
      </c>
      <c r="DN776" s="1691">
        <f>IFERROR(VLOOKUP($A776,'2002'!$D$3:$R$214,13,FALSE),0)</f>
        <v>0</v>
      </c>
      <c r="DO776" s="1691">
        <f>IFERROR(VLOOKUP($A776,'2002'!$D$3:$R$214,14,FALSE),0)</f>
        <v>0</v>
      </c>
      <c r="DP776" s="1788">
        <f>IFERROR(VLOOKUP($A776,'2002'!$D$3:$R$214,15,FALSE),0)</f>
        <v>0</v>
      </c>
      <c r="DQ776" s="1700">
        <f>IFERROR(VLOOKUP($A776,'Pre 2002'!$C$3:$CK$382,84,FALSE),0)</f>
        <v>0</v>
      </c>
      <c r="DR776" s="1695">
        <f>IFERROR(VLOOKUP($A776,'Pre 2002'!$C$3:$CK$382,85,FALSE),0)</f>
        <v>0</v>
      </c>
      <c r="DS776" s="1695">
        <f>IFERROR(VLOOKUP($A776,'Pre 2002'!$C$3:$CK$382,86,FALSE),0)</f>
        <v>0</v>
      </c>
      <c r="DT776" s="1790">
        <f>IFERROR(VLOOKUP($A776,'Pre 2002'!$C$3:$CK$382,87,FALSE),0)</f>
        <v>0</v>
      </c>
      <c r="DU776" s="1741">
        <f>IFERROR(VLOOKUP(A776,'Pre 2002'!$C$3:$CG$382,83,FALSE),0)</f>
        <v>0</v>
      </c>
    </row>
    <row r="777" spans="1:125">
      <c r="A777" s="1721" t="s">
        <v>1767</v>
      </c>
      <c r="B777" s="1562">
        <f t="shared" si="296"/>
        <v>87</v>
      </c>
      <c r="C777" s="1562">
        <f t="shared" si="297"/>
        <v>28</v>
      </c>
      <c r="D777" s="1562">
        <f t="shared" si="298"/>
        <v>0</v>
      </c>
      <c r="E777" s="1563">
        <f t="shared" si="299"/>
        <v>0.32183908045977011</v>
      </c>
      <c r="F777" s="1786">
        <f t="shared" si="300"/>
        <v>3</v>
      </c>
      <c r="G777" s="1595">
        <v>2009</v>
      </c>
      <c r="H777" s="1752">
        <f t="shared" si="301"/>
        <v>3</v>
      </c>
      <c r="I777" s="1751">
        <f t="shared" si="302"/>
        <v>87</v>
      </c>
      <c r="J777" s="1751">
        <f t="shared" si="303"/>
        <v>28</v>
      </c>
      <c r="K777" s="1751">
        <f t="shared" si="303"/>
        <v>0</v>
      </c>
      <c r="L777" s="1818">
        <f t="shared" si="304"/>
        <v>0.32183908045977011</v>
      </c>
      <c r="O777" s="1700">
        <f>IFERROR(VLOOKUP($A777,'2022'!$B$2:$K$174,3,FALSE),0)</f>
        <v>0</v>
      </c>
      <c r="P777" s="1858">
        <f>IFERROR(VLOOKUP($A777,'2022'!$B$2:$K$174,4,FALSE),0)</f>
        <v>0</v>
      </c>
      <c r="Q777" s="1858">
        <f>IFERROR(VLOOKUP($A777,'2022'!$B$2:$K$174,5,FALSE),0)</f>
        <v>0</v>
      </c>
      <c r="R777" s="1858">
        <f>IFERROR(VLOOKUP($A777,'2022'!$B$2:$K$174,8,FALSE),0)</f>
        <v>0</v>
      </c>
      <c r="S777" s="1740">
        <f>IFERROR(VLOOKUP($A777,'2022'!$B$2:$K$174,10,FALSE),0)</f>
        <v>0</v>
      </c>
      <c r="T777" s="1700">
        <f>IFERROR(VLOOKUP($A777,'2021'!$B$2:$K$174,3,FALSE),0)</f>
        <v>0</v>
      </c>
      <c r="U777" s="1843">
        <f>IFERROR(VLOOKUP($A777,'2021'!$B$2:$K$174,4,FALSE),0)</f>
        <v>0</v>
      </c>
      <c r="V777" s="1843">
        <f>IFERROR(VLOOKUP($A777,'2021'!$B$2:$K$174,5,FALSE),0)</f>
        <v>0</v>
      </c>
      <c r="W777" s="1843">
        <f>IFERROR(VLOOKUP($A777,'2021'!$B$2:$K$174,8,FALSE),0)</f>
        <v>0</v>
      </c>
      <c r="X777" s="1740">
        <f>IFERROR(VLOOKUP($A777,'2021'!$B$2:$K$174,10,FALSE),0)</f>
        <v>0</v>
      </c>
      <c r="Y777" s="1700">
        <f>IFERROR(VLOOKUP($A777,'2020'!$B$2:$K$170,3,FALSE),0)</f>
        <v>0</v>
      </c>
      <c r="Z777" s="1829">
        <f>IFERROR(VLOOKUP($A777,'2020'!$B$2:$K$170,4,FALSE),0)</f>
        <v>0</v>
      </c>
      <c r="AA777" s="1829">
        <f>IFERROR(VLOOKUP($A777,'2020'!$B$2:$K$170,5,FALSE),0)</f>
        <v>0</v>
      </c>
      <c r="AB777" s="1829">
        <f>IFERROR(VLOOKUP($A777,'2020'!$B$2:$K$170,8,FALSE),0)</f>
        <v>0</v>
      </c>
      <c r="AC777" s="1740">
        <f>IFERROR(VLOOKUP($A777,'2020'!$B$2:$K$170,10,FALSE),0)</f>
        <v>0</v>
      </c>
      <c r="AD777" s="1700">
        <f>IFERROR(VLOOKUP($A777,'2019'!$B$2:$K$170,3,FALSE),0)</f>
        <v>0</v>
      </c>
      <c r="AE777" s="1823">
        <f>IFERROR(VLOOKUP($A777,'2019'!$B$2:$K$170,4,FALSE),0)</f>
        <v>0</v>
      </c>
      <c r="AF777" s="1823">
        <f>IFERROR(VLOOKUP($A777,'2019'!$B$2:$K$170,5,FALSE),0)</f>
        <v>0</v>
      </c>
      <c r="AG777" s="1823">
        <f>IFERROR(VLOOKUP($A777,'2019'!$B$2:$K$170,8,FALSE),0)</f>
        <v>0</v>
      </c>
      <c r="AH777" s="1740">
        <f>IFERROR(VLOOKUP($A777,'2019'!$B$2:$K$170,10,FALSE),0)</f>
        <v>0</v>
      </c>
      <c r="AI777" s="1700">
        <f>IFERROR(VLOOKUP($A777,'2018'!$B$2:$K$170,3,FALSE),0)</f>
        <v>0</v>
      </c>
      <c r="AJ777" s="1821">
        <f>IFERROR(VLOOKUP($A777,'2018'!$B$2:$K$170,4,FALSE),0)</f>
        <v>0</v>
      </c>
      <c r="AK777" s="1821">
        <f>IFERROR(VLOOKUP($A777,'2018'!$B$2:$K$170,5,FALSE),0)</f>
        <v>0</v>
      </c>
      <c r="AL777" s="1821">
        <f>IFERROR(VLOOKUP($A777,'2018'!$B$2:$K$170,8,FALSE),0)</f>
        <v>0</v>
      </c>
      <c r="AM777" s="1740">
        <f>IFERROR(VLOOKUP($A777,'2018'!$B$2:$K$170,10,FALSE),0)</f>
        <v>0</v>
      </c>
      <c r="AN777" s="1700">
        <f>IFERROR(VLOOKUP($A777,'2017'!$B$2:$J$163,2,FALSE),0)</f>
        <v>0</v>
      </c>
      <c r="AO777" s="1815">
        <f>IFERROR(VLOOKUP($A777,'2017'!$B$2:$J$163,3,FALSE),0)</f>
        <v>0</v>
      </c>
      <c r="AP777" s="1815">
        <f>IFERROR(VLOOKUP($A777,'2017'!$B$2:$J$163,4,FALSE),0)</f>
        <v>0</v>
      </c>
      <c r="AQ777" s="1815">
        <f>IFERROR(VLOOKUP($A777,'2017'!$B$2:$J$163,7,FALSE),0)</f>
        <v>0</v>
      </c>
      <c r="AR777" s="1740">
        <f>IFERROR(VLOOKUP($A777,'2017'!$B$2:$J$163,9,FALSE),0)</f>
        <v>0</v>
      </c>
      <c r="AS777" s="1700">
        <f>IFERROR(VLOOKUP($A777,'2016'!$B$2:$K$165,3,FALSE),0)</f>
        <v>0</v>
      </c>
      <c r="AT777" s="1796">
        <f>IFERROR(VLOOKUP($A777,'2016'!$B$2:$K$165,4,FALSE),0)</f>
        <v>0</v>
      </c>
      <c r="AU777" s="1796">
        <f>IFERROR(VLOOKUP($A777,'2016'!$B$2:$K$165,5,FALSE),0)</f>
        <v>0</v>
      </c>
      <c r="AV777" s="1796">
        <f>IFERROR(VLOOKUP($A777,'2016'!$B$2:$K$165,8,FALSE),0)</f>
        <v>0</v>
      </c>
      <c r="AW777" s="1740">
        <f>IFERROR(VLOOKUP($A777,'2016'!$B$2:$K$165,10,FALSE),0)</f>
        <v>0</v>
      </c>
      <c r="AX777" s="1700">
        <f>IFERROR(VLOOKUP($A777,'2015'!$B$2:$K$165,3,FALSE),0)</f>
        <v>0</v>
      </c>
      <c r="AY777" s="1695">
        <f>IFERROR(VLOOKUP($A777,'2015'!$B$2:$K$165,4,FALSE),0)</f>
        <v>0</v>
      </c>
      <c r="AZ777" s="1695">
        <f>IFERROR(VLOOKUP($A777,'2015'!$B$2:$K$165,5,FALSE),0)</f>
        <v>0</v>
      </c>
      <c r="BA777" s="1695">
        <f>IFERROR(VLOOKUP($A777,'2015'!$B$2:$K$165,8,FALSE),0)</f>
        <v>0</v>
      </c>
      <c r="BB777" s="1740">
        <f>IFERROR(VLOOKUP($A777,'2015'!$B$2:$K$165,10,FALSE),0)</f>
        <v>0</v>
      </c>
      <c r="BC777" s="1700">
        <f>IFERROR(VLOOKUP($A777,'2014'!$B$2:$K$157,3,FALSE),0)</f>
        <v>0</v>
      </c>
      <c r="BD777" s="1691">
        <f>IFERROR(VLOOKUP($A777,'2014'!$B$2:$K$157,4,FALSE),0)</f>
        <v>0</v>
      </c>
      <c r="BE777" s="1691">
        <f>IFERROR(VLOOKUP($A777,'2014'!$B$2:$K$157,5,FALSE),0)</f>
        <v>0</v>
      </c>
      <c r="BF777" s="1691">
        <f>IFERROR(VLOOKUP($A777,'2014'!$B$2:$K$157,8,FALSE),0)</f>
        <v>0</v>
      </c>
      <c r="BG777" s="1740">
        <f>IFERROR(VLOOKUP($A777,'2014'!$B$2:$K$157,10,FALSE),0)</f>
        <v>0</v>
      </c>
      <c r="BH777" s="1700">
        <f>IFERROR(VLOOKUP($A777,'2013'!$D$4:$I$249,2,FALSE),0)</f>
        <v>0</v>
      </c>
      <c r="BI777" s="1691">
        <f>IFERROR(VLOOKUP($A777,'2013'!$D$4:$I$249,3,FALSE),0)</f>
        <v>0</v>
      </c>
      <c r="BJ777" s="1691">
        <f>IFERROR(VLOOKUP($A777,'2013'!$D$4:$I$249,4,FALSE),0)</f>
        <v>0</v>
      </c>
      <c r="BK777" s="1691">
        <f>IFERROR(VLOOKUP($A777,'2013'!$D$4:$I$249,5,FALSE),0)</f>
        <v>0</v>
      </c>
      <c r="BL777" s="1740">
        <f>IFERROR(VLOOKUP($A777,'2013'!$D$4:$I$249,6,FALSE),0)</f>
        <v>0</v>
      </c>
      <c r="BM777" s="1737">
        <f>IFERROR(VLOOKUP($A777,'2012'!$D$3:$O$172,2,FALSE),0)</f>
        <v>0</v>
      </c>
      <c r="BN777" s="1691">
        <f>IFERROR(VLOOKUP($A777,'2012'!$D$3:$O$172,3,FALSE),0)</f>
        <v>0</v>
      </c>
      <c r="BO777" s="1743">
        <f>IFERROR(VLOOKUP($A777,'2012'!$D$3:$O$172,4,FALSE),0)</f>
        <v>0</v>
      </c>
      <c r="BP777" s="1700">
        <f>IFERROR(VLOOKUP($A777,'2012'!$D$3:$O$172,5,FALSE),0)</f>
        <v>0</v>
      </c>
      <c r="BQ777" s="1691">
        <f>IFERROR(VLOOKUP($A777,'2012'!$D$3:$O$172,6,FALSE),0)</f>
        <v>0</v>
      </c>
      <c r="BR777" s="1691">
        <f>IFERROR(VLOOKUP($A777,'2012'!$D$3:$O$172,7,FALSE),0)</f>
        <v>0</v>
      </c>
      <c r="BS777" s="1691">
        <f>IFERROR(VLOOKUP($A777,'2012'!$D$3:$O$172,8,FALSE),0)</f>
        <v>0</v>
      </c>
      <c r="BT777" s="1740">
        <f>IFERROR(VLOOKUP($A777,'2012'!$D$3:$O$172,9,FALSE),0)</f>
        <v>0</v>
      </c>
      <c r="BX777" s="1700">
        <f>IFERROR(VLOOKUP($A777,'2011'!$D$4:$I$251,2,FALSE),0)</f>
        <v>25</v>
      </c>
      <c r="BY777" s="1691">
        <f>IFERROR(VLOOKUP($A777,'2011'!$D$4:$I$251,3,FALSE),0)</f>
        <v>8</v>
      </c>
      <c r="BZ777" s="1691">
        <f>IFERROR(VLOOKUP($A777,'2011'!$D$4:$I$251,4,FALSE),0)</f>
        <v>9</v>
      </c>
      <c r="CA777" s="1691">
        <f>IFERROR(VLOOKUP($A777,'2011'!$D$4:$I$251,5,FALSE),0)</f>
        <v>0</v>
      </c>
      <c r="CB777" s="1740">
        <f>IFERROR(VLOOKUP($A777,'2011'!$D$4:$I$251,6,FALSE),0)</f>
        <v>0.36</v>
      </c>
      <c r="CC777" s="1700">
        <f>IFERROR(VLOOKUP($A777,'2010'!$C$3:$H$234,2,FALSE),0)</f>
        <v>24</v>
      </c>
      <c r="CD777" s="1691">
        <f>IFERROR(VLOOKUP($A777,'2010'!$C$3:$H$234,3,FALSE),0)</f>
        <v>2</v>
      </c>
      <c r="CE777" s="1691">
        <f>IFERROR(VLOOKUP($A777,'2010'!$C$3:$H$234,4,FALSE),0)</f>
        <v>6</v>
      </c>
      <c r="CF777" s="1691">
        <f>IFERROR(VLOOKUP($A777,'2010'!$C$3:$H$234,5,FALSE),0)</f>
        <v>0</v>
      </c>
      <c r="CG777" s="1740">
        <f>IFERROR(VLOOKUP($A777,'2010'!$C$3:$H$234,6,FALSE),0)</f>
        <v>0.25</v>
      </c>
      <c r="CH777" s="1700">
        <f>IFERROR(VLOOKUP($A777,'2009'!$C$3:$H$242,2,FALSE),0)</f>
        <v>38</v>
      </c>
      <c r="CI777" s="1691">
        <f>IFERROR(VLOOKUP($A777,'2009'!$C$3:$H$242,3,FALSE),0)</f>
        <v>3</v>
      </c>
      <c r="CJ777" s="1691">
        <f>IFERROR(VLOOKUP($A777,'2009'!$C$3:$H$242,4,FALSE),0)</f>
        <v>13</v>
      </c>
      <c r="CK777" s="1691">
        <f>IFERROR(VLOOKUP($A777,'2009'!$C$3:$H$242,5,FALSE),0)</f>
        <v>0</v>
      </c>
      <c r="CL777" s="1740">
        <f>IFERROR(VLOOKUP($A777,'2009'!$C$3:$H$242,6,FALSE),0)</f>
        <v>0.34210526315789475</v>
      </c>
      <c r="CM777" s="1700">
        <f>IFERROR(VLOOKUP($A777,'2008'!$C$3:$H$229,2,FALSE),0)</f>
        <v>0</v>
      </c>
      <c r="CN777" s="1691">
        <f>IFERROR(VLOOKUP($A777,'2008'!$C$3:$H$229,3,FALSE),0)</f>
        <v>0</v>
      </c>
      <c r="CO777" s="1691">
        <f>IFERROR(VLOOKUP($A777,'2008'!$C$3:$H$229,4,FALSE),0)</f>
        <v>0</v>
      </c>
      <c r="CP777" s="1691">
        <f>IFERROR(VLOOKUP($A777,'2008'!$C$3:$H$229,5,FALSE),0)</f>
        <v>0</v>
      </c>
      <c r="CQ777" s="1740">
        <f>IFERROR(VLOOKUP($A777,'2008'!$C$3:$H$229,6,FALSE),0)</f>
        <v>0</v>
      </c>
      <c r="CR777" s="1700">
        <f>IFERROR(VLOOKUP($A777,'2007'!$C$3:$M$238,7,FALSE),0)</f>
        <v>0</v>
      </c>
      <c r="CS777" s="1691">
        <f>IFERROR(VLOOKUP($A777,'2007'!$C$3:$M$238,8,FALSE),0)</f>
        <v>0</v>
      </c>
      <c r="CT777" s="1691">
        <f>IFERROR(VLOOKUP($A777,'2007'!$C$3:$M$238,9,FALSE),0)</f>
        <v>0</v>
      </c>
      <c r="CU777" s="1691">
        <f>IFERROR(VLOOKUP($A777,'2007'!$C$3:$M$238,10,FALSE),0)</f>
        <v>0</v>
      </c>
      <c r="CV777" s="1740">
        <f>IFERROR(VLOOKUP($A777,'2007'!$C$3:$M$238,11,FALSE),0)</f>
        <v>0</v>
      </c>
      <c r="CW777" s="1700">
        <f>IFERROR(VLOOKUP($A777,'2006'!$A$2:$F$200,2,FALSE),0)</f>
        <v>0</v>
      </c>
      <c r="CX777" s="1691">
        <f>IFERROR(VLOOKUP($A777,'2006'!$A$2:$F$200,4,FALSE),0)</f>
        <v>0</v>
      </c>
      <c r="CY777" s="1691">
        <f>IFERROR(VLOOKUP($A777,'2006'!$A$2:$F$200,5,FALSE),0)</f>
        <v>0</v>
      </c>
      <c r="CZ777" s="1740">
        <f>IFERROR(VLOOKUP($A777,'2006'!$A$2:$F$200,6,FALSE),0)</f>
        <v>0</v>
      </c>
      <c r="DA777" s="1700">
        <f>IFERROR(VLOOKUP($A777,'2005'!$C$3:$M$205,8,FALSE),0)</f>
        <v>0</v>
      </c>
      <c r="DB777" s="1691">
        <f>IFERROR(VLOOKUP($A777,'2005'!$C$3:$M$205,9,FALSE),0)</f>
        <v>0</v>
      </c>
      <c r="DC777" s="1691">
        <f>IFERROR(VLOOKUP($A777,'2005'!$C$3:$M$205,10,FALSE),0)</f>
        <v>0</v>
      </c>
      <c r="DD777" s="1740">
        <f>IFERROR(VLOOKUP($A777,'2005'!$C$3:$M$205,11,FALSE),0)</f>
        <v>0</v>
      </c>
      <c r="DE777" s="1700">
        <f>IFERROR(VLOOKUP($A777,'2004'!$C$3:$M$213,8,FALSE),0)</f>
        <v>0</v>
      </c>
      <c r="DF777" s="1691">
        <f>IFERROR(VLOOKUP($A777,'2004'!$C$3:$M$213,9,FALSE),0)</f>
        <v>0</v>
      </c>
      <c r="DG777" s="1691">
        <f>IFERROR(VLOOKUP($A777,'2004'!$C$3:$M$213,10,FALSE),0)</f>
        <v>0</v>
      </c>
      <c r="DH777" s="1740">
        <f>IFERROR(VLOOKUP($A777,'2004'!$C$3:$M$213,11,FALSE),0)</f>
        <v>0</v>
      </c>
      <c r="DI777" s="1700">
        <f>IFERROR(VLOOKUP($A777,'2003'!$C$3:$Q$214,12,FALSE),0)</f>
        <v>0</v>
      </c>
      <c r="DJ777" s="1691">
        <f>IFERROR(VLOOKUP($A777,'2003'!$C$3:$Q$214,13,FALSE),0)</f>
        <v>0</v>
      </c>
      <c r="DK777" s="1691">
        <f>IFERROR(VLOOKUP($A777,'2003'!$C$3:$Q$214,14,FALSE),0)</f>
        <v>0</v>
      </c>
      <c r="DL777" s="1740">
        <f>IFERROR(VLOOKUP($A777,'2003'!$C$3:$Q$214,15,FALSE),0)</f>
        <v>0</v>
      </c>
      <c r="DM777" s="1700">
        <f>IFERROR(VLOOKUP($A777,'2002'!$D$3:$R$214,12,FALSE),0)</f>
        <v>0</v>
      </c>
      <c r="DN777" s="1691">
        <f>IFERROR(VLOOKUP($A777,'2002'!$D$3:$R$214,13,FALSE),0)</f>
        <v>0</v>
      </c>
      <c r="DO777" s="1691">
        <f>IFERROR(VLOOKUP($A777,'2002'!$D$3:$R$214,14,FALSE),0)</f>
        <v>0</v>
      </c>
      <c r="DP777" s="1788">
        <f>IFERROR(VLOOKUP($A777,'2002'!$D$3:$R$214,15,FALSE),0)</f>
        <v>0</v>
      </c>
      <c r="DQ777" s="1700">
        <f>IFERROR(VLOOKUP($A777,'Pre 2002'!$C$3:$CK$382,84,FALSE),0)</f>
        <v>0</v>
      </c>
      <c r="DR777" s="1695">
        <f>IFERROR(VLOOKUP($A777,'Pre 2002'!$C$3:$CK$382,85,FALSE),0)</f>
        <v>0</v>
      </c>
      <c r="DS777" s="1695">
        <f>IFERROR(VLOOKUP($A777,'Pre 2002'!$C$3:$CK$382,86,FALSE),0)</f>
        <v>0</v>
      </c>
      <c r="DT777" s="1790">
        <f>IFERROR(VLOOKUP($A777,'Pre 2002'!$C$3:$CK$382,87,FALSE),0)</f>
        <v>0</v>
      </c>
      <c r="DU777" s="1741">
        <f>IFERROR(VLOOKUP(A777,'Pre 2002'!$C$3:$CG$382,83,FALSE),0)</f>
        <v>0</v>
      </c>
    </row>
    <row r="778" spans="1:125">
      <c r="A778" s="1721" t="s">
        <v>1234</v>
      </c>
      <c r="B778" s="1562">
        <f t="shared" si="296"/>
        <v>88</v>
      </c>
      <c r="C778" s="1562">
        <f t="shared" si="297"/>
        <v>28</v>
      </c>
      <c r="D778" s="1562">
        <f t="shared" si="298"/>
        <v>0</v>
      </c>
      <c r="E778" s="1563">
        <f t="shared" si="299"/>
        <v>0.31818181818181818</v>
      </c>
      <c r="F778" s="1786">
        <f t="shared" si="300"/>
        <v>3</v>
      </c>
      <c r="G778" s="1595" t="s">
        <v>2159</v>
      </c>
      <c r="H778" s="1752">
        <f t="shared" si="301"/>
        <v>3</v>
      </c>
      <c r="I778" s="1751">
        <f t="shared" si="302"/>
        <v>88</v>
      </c>
      <c r="J778" s="1751">
        <f t="shared" si="303"/>
        <v>28</v>
      </c>
      <c r="K778" s="1751">
        <f t="shared" si="303"/>
        <v>0</v>
      </c>
      <c r="L778" s="1818">
        <f t="shared" si="304"/>
        <v>0.31818181818181818</v>
      </c>
      <c r="O778" s="1700">
        <f>IFERROR(VLOOKUP($A778,'2022'!$B$2:$K$174,3,FALSE),0)</f>
        <v>0</v>
      </c>
      <c r="P778" s="1858">
        <f>IFERROR(VLOOKUP($A778,'2022'!$B$2:$K$174,4,FALSE),0)</f>
        <v>0</v>
      </c>
      <c r="Q778" s="1858">
        <f>IFERROR(VLOOKUP($A778,'2022'!$B$2:$K$174,5,FALSE),0)</f>
        <v>0</v>
      </c>
      <c r="R778" s="1858">
        <f>IFERROR(VLOOKUP($A778,'2022'!$B$2:$K$174,8,FALSE),0)</f>
        <v>0</v>
      </c>
      <c r="S778" s="1740">
        <f>IFERROR(VLOOKUP($A778,'2022'!$B$2:$K$174,10,FALSE),0)</f>
        <v>0</v>
      </c>
      <c r="T778" s="1700">
        <f>IFERROR(VLOOKUP($A778,'2021'!$B$2:$K$174,3,FALSE),0)</f>
        <v>0</v>
      </c>
      <c r="U778" s="1843">
        <f>IFERROR(VLOOKUP($A778,'2021'!$B$2:$K$174,4,FALSE),0)</f>
        <v>0</v>
      </c>
      <c r="V778" s="1843">
        <f>IFERROR(VLOOKUP($A778,'2021'!$B$2:$K$174,5,FALSE),0)</f>
        <v>0</v>
      </c>
      <c r="W778" s="1843">
        <f>IFERROR(VLOOKUP($A778,'2021'!$B$2:$K$174,8,FALSE),0)</f>
        <v>0</v>
      </c>
      <c r="X778" s="1740">
        <f>IFERROR(VLOOKUP($A778,'2021'!$B$2:$K$174,10,FALSE),0)</f>
        <v>0</v>
      </c>
      <c r="Y778" s="1700">
        <f>IFERROR(VLOOKUP($A778,'2020'!$B$2:$K$170,3,FALSE),0)</f>
        <v>0</v>
      </c>
      <c r="Z778" s="1829">
        <f>IFERROR(VLOOKUP($A778,'2020'!$B$2:$K$170,4,FALSE),0)</f>
        <v>0</v>
      </c>
      <c r="AA778" s="1829">
        <f>IFERROR(VLOOKUP($A778,'2020'!$B$2:$K$170,5,FALSE),0)</f>
        <v>0</v>
      </c>
      <c r="AB778" s="1829">
        <f>IFERROR(VLOOKUP($A778,'2020'!$B$2:$K$170,8,FALSE),0)</f>
        <v>0</v>
      </c>
      <c r="AC778" s="1740">
        <f>IFERROR(VLOOKUP($A778,'2020'!$B$2:$K$170,10,FALSE),0)</f>
        <v>0</v>
      </c>
      <c r="AD778" s="1700">
        <f>IFERROR(VLOOKUP($A778,'2019'!$B$2:$K$170,3,FALSE),0)</f>
        <v>0</v>
      </c>
      <c r="AE778" s="1823">
        <f>IFERROR(VLOOKUP($A778,'2019'!$B$2:$K$170,4,FALSE),0)</f>
        <v>0</v>
      </c>
      <c r="AF778" s="1823">
        <f>IFERROR(VLOOKUP($A778,'2019'!$B$2:$K$170,5,FALSE),0)</f>
        <v>0</v>
      </c>
      <c r="AG778" s="1823">
        <f>IFERROR(VLOOKUP($A778,'2019'!$B$2:$K$170,8,FALSE),0)</f>
        <v>0</v>
      </c>
      <c r="AH778" s="1740">
        <f>IFERROR(VLOOKUP($A778,'2019'!$B$2:$K$170,10,FALSE),0)</f>
        <v>0</v>
      </c>
      <c r="AI778" s="1700">
        <f>IFERROR(VLOOKUP($A778,'2018'!$B$2:$K$170,3,FALSE),0)</f>
        <v>0</v>
      </c>
      <c r="AJ778" s="1821">
        <f>IFERROR(VLOOKUP($A778,'2018'!$B$2:$K$170,4,FALSE),0)</f>
        <v>0</v>
      </c>
      <c r="AK778" s="1821">
        <f>IFERROR(VLOOKUP($A778,'2018'!$B$2:$K$170,5,FALSE),0)</f>
        <v>0</v>
      </c>
      <c r="AL778" s="1821">
        <f>IFERROR(VLOOKUP($A778,'2018'!$B$2:$K$170,8,FALSE),0)</f>
        <v>0</v>
      </c>
      <c r="AM778" s="1740">
        <f>IFERROR(VLOOKUP($A778,'2018'!$B$2:$K$170,10,FALSE),0)</f>
        <v>0</v>
      </c>
      <c r="AN778" s="1700">
        <f>IFERROR(VLOOKUP($A778,'2017'!$B$2:$J$163,2,FALSE),0)</f>
        <v>0</v>
      </c>
      <c r="AO778" s="1815">
        <f>IFERROR(VLOOKUP($A778,'2017'!$B$2:$J$163,3,FALSE),0)</f>
        <v>0</v>
      </c>
      <c r="AP778" s="1815">
        <f>IFERROR(VLOOKUP($A778,'2017'!$B$2:$J$163,4,FALSE),0)</f>
        <v>0</v>
      </c>
      <c r="AQ778" s="1815">
        <f>IFERROR(VLOOKUP($A778,'2017'!$B$2:$J$163,7,FALSE),0)</f>
        <v>0</v>
      </c>
      <c r="AR778" s="1740">
        <f>IFERROR(VLOOKUP($A778,'2017'!$B$2:$J$163,9,FALSE),0)</f>
        <v>0</v>
      </c>
      <c r="AS778" s="1700">
        <f>IFERROR(VLOOKUP($A778,'2016'!$B$2:$K$165,3,FALSE),0)</f>
        <v>0</v>
      </c>
      <c r="AT778" s="1796">
        <f>IFERROR(VLOOKUP($A778,'2016'!$B$2:$K$165,4,FALSE),0)</f>
        <v>0</v>
      </c>
      <c r="AU778" s="1796">
        <f>IFERROR(VLOOKUP($A778,'2016'!$B$2:$K$165,5,FALSE),0)</f>
        <v>0</v>
      </c>
      <c r="AV778" s="1796">
        <f>IFERROR(VLOOKUP($A778,'2016'!$B$2:$K$165,8,FALSE),0)</f>
        <v>0</v>
      </c>
      <c r="AW778" s="1740">
        <f>IFERROR(VLOOKUP($A778,'2016'!$B$2:$K$165,10,FALSE),0)</f>
        <v>0</v>
      </c>
      <c r="AX778" s="1700">
        <f>IFERROR(VLOOKUP($A778,'2015'!$B$2:$K$165,3,FALSE),0)</f>
        <v>0</v>
      </c>
      <c r="AY778" s="1695">
        <f>IFERROR(VLOOKUP($A778,'2015'!$B$2:$K$165,4,FALSE),0)</f>
        <v>0</v>
      </c>
      <c r="AZ778" s="1695">
        <f>IFERROR(VLOOKUP($A778,'2015'!$B$2:$K$165,5,FALSE),0)</f>
        <v>0</v>
      </c>
      <c r="BA778" s="1695">
        <f>IFERROR(VLOOKUP($A778,'2015'!$B$2:$K$165,8,FALSE),0)</f>
        <v>0</v>
      </c>
      <c r="BB778" s="1740">
        <f>IFERROR(VLOOKUP($A778,'2015'!$B$2:$K$165,10,FALSE),0)</f>
        <v>0</v>
      </c>
      <c r="BC778" s="1700">
        <f>IFERROR(VLOOKUP($A778,'2014'!$B$2:$K$157,3,FALSE),0)</f>
        <v>0</v>
      </c>
      <c r="BD778" s="1691">
        <f>IFERROR(VLOOKUP($A778,'2014'!$B$2:$K$157,4,FALSE),0)</f>
        <v>0</v>
      </c>
      <c r="BE778" s="1691">
        <f>IFERROR(VLOOKUP($A778,'2014'!$B$2:$K$157,5,FALSE),0)</f>
        <v>0</v>
      </c>
      <c r="BF778" s="1691">
        <f>IFERROR(VLOOKUP($A778,'2014'!$B$2:$K$157,8,FALSE),0)</f>
        <v>0</v>
      </c>
      <c r="BG778" s="1740">
        <f>IFERROR(VLOOKUP($A778,'2014'!$B$2:$K$157,10,FALSE),0)</f>
        <v>0</v>
      </c>
      <c r="BH778" s="1700">
        <f>IFERROR(VLOOKUP($A778,'2013'!$D$4:$I$249,2,FALSE),0)</f>
        <v>0</v>
      </c>
      <c r="BI778" s="1691">
        <f>IFERROR(VLOOKUP($A778,'2013'!$D$4:$I$249,3,FALSE),0)</f>
        <v>0</v>
      </c>
      <c r="BJ778" s="1691">
        <f>IFERROR(VLOOKUP($A778,'2013'!$D$4:$I$249,4,FALSE),0)</f>
        <v>0</v>
      </c>
      <c r="BK778" s="1691">
        <f>IFERROR(VLOOKUP($A778,'2013'!$D$4:$I$249,5,FALSE),0)</f>
        <v>0</v>
      </c>
      <c r="BL778" s="1740">
        <f>IFERROR(VLOOKUP($A778,'2013'!$D$4:$I$249,6,FALSE),0)</f>
        <v>0</v>
      </c>
      <c r="BM778" s="1737">
        <f>IFERROR(VLOOKUP($A778,'2012'!$D$3:$O$172,2,FALSE),0)</f>
        <v>0</v>
      </c>
      <c r="BN778" s="1691">
        <f>IFERROR(VLOOKUP($A778,'2012'!$D$3:$O$172,3,FALSE),0)</f>
        <v>0</v>
      </c>
      <c r="BO778" s="1743">
        <f>IFERROR(VLOOKUP($A778,'2012'!$D$3:$O$172,4,FALSE),0)</f>
        <v>0</v>
      </c>
      <c r="BP778" s="1700">
        <f>IFERROR(VLOOKUP($A778,'2012'!$D$3:$O$172,5,FALSE),0)</f>
        <v>0</v>
      </c>
      <c r="BQ778" s="1691">
        <f>IFERROR(VLOOKUP($A778,'2012'!$D$3:$O$172,6,FALSE),0)</f>
        <v>0</v>
      </c>
      <c r="BR778" s="1691">
        <f>IFERROR(VLOOKUP($A778,'2012'!$D$3:$O$172,7,FALSE),0)</f>
        <v>0</v>
      </c>
      <c r="BS778" s="1691">
        <f>IFERROR(VLOOKUP($A778,'2012'!$D$3:$O$172,8,FALSE),0)</f>
        <v>0</v>
      </c>
      <c r="BT778" s="1740">
        <f>IFERROR(VLOOKUP($A778,'2012'!$D$3:$O$172,9,FALSE),0)</f>
        <v>0</v>
      </c>
      <c r="BX778" s="1700">
        <f>IFERROR(VLOOKUP($A778,'2011'!$D$4:$I$251,2,FALSE),0)</f>
        <v>0</v>
      </c>
      <c r="BY778" s="1691">
        <f>IFERROR(VLOOKUP($A778,'2011'!$D$4:$I$251,3,FALSE),0)</f>
        <v>0</v>
      </c>
      <c r="BZ778" s="1691">
        <f>IFERROR(VLOOKUP($A778,'2011'!$D$4:$I$251,4,FALSE),0)</f>
        <v>0</v>
      </c>
      <c r="CA778" s="1691">
        <f>IFERROR(VLOOKUP($A778,'2011'!$D$4:$I$251,5,FALSE),0)</f>
        <v>0</v>
      </c>
      <c r="CB778" s="1740">
        <f>IFERROR(VLOOKUP($A778,'2011'!$D$4:$I$251,6,FALSE),0)</f>
        <v>0</v>
      </c>
      <c r="CC778" s="1700">
        <f>IFERROR(VLOOKUP($A778,'2010'!$C$3:$H$234,2,FALSE),0)</f>
        <v>0</v>
      </c>
      <c r="CD778" s="1691">
        <f>IFERROR(VLOOKUP($A778,'2010'!$C$3:$H$234,3,FALSE),0)</f>
        <v>0</v>
      </c>
      <c r="CE778" s="1691">
        <f>IFERROR(VLOOKUP($A778,'2010'!$C$3:$H$234,4,FALSE),0)</f>
        <v>0</v>
      </c>
      <c r="CF778" s="1691">
        <f>IFERROR(VLOOKUP($A778,'2010'!$C$3:$H$234,5,FALSE),0)</f>
        <v>0</v>
      </c>
      <c r="CG778" s="1740">
        <f>IFERROR(VLOOKUP($A778,'2010'!$C$3:$H$234,6,FALSE),0)</f>
        <v>0</v>
      </c>
      <c r="CH778" s="1700">
        <f>IFERROR(VLOOKUP($A778,'2009'!$C$3:$H$242,2,FALSE),0)</f>
        <v>26</v>
      </c>
      <c r="CI778" s="1691">
        <f>IFERROR(VLOOKUP($A778,'2009'!$C$3:$H$242,3,FALSE),0)</f>
        <v>5</v>
      </c>
      <c r="CJ778" s="1691">
        <f>IFERROR(VLOOKUP($A778,'2009'!$C$3:$H$242,4,FALSE),0)</f>
        <v>6</v>
      </c>
      <c r="CK778" s="1691">
        <f>IFERROR(VLOOKUP($A778,'2009'!$C$3:$H$242,5,FALSE),0)</f>
        <v>0</v>
      </c>
      <c r="CL778" s="1740">
        <f>IFERROR(VLOOKUP($A778,'2009'!$C$3:$H$242,6,FALSE),0)</f>
        <v>0.23076923076923078</v>
      </c>
      <c r="CM778" s="1700">
        <f>IFERROR(VLOOKUP($A778,'2008'!$C$3:$H$229,2,FALSE),0)</f>
        <v>37</v>
      </c>
      <c r="CN778" s="1691">
        <f>IFERROR(VLOOKUP($A778,'2008'!$C$3:$H$229,3,FALSE),0)</f>
        <v>13</v>
      </c>
      <c r="CO778" s="1691">
        <f>IFERROR(VLOOKUP($A778,'2008'!$C$3:$H$229,4,FALSE),0)</f>
        <v>18</v>
      </c>
      <c r="CP778" s="1691">
        <f>IFERROR(VLOOKUP($A778,'2008'!$C$3:$H$229,5,FALSE),0)</f>
        <v>0</v>
      </c>
      <c r="CQ778" s="1740">
        <f>IFERROR(VLOOKUP($A778,'2008'!$C$3:$H$229,6,FALSE),0)</f>
        <v>0.48648648648648651</v>
      </c>
      <c r="CR778" s="1700">
        <f>IFERROR(VLOOKUP($A778,'2007'!$C$3:$M$238,7,FALSE),0)</f>
        <v>25</v>
      </c>
      <c r="CS778" s="1691">
        <f>IFERROR(VLOOKUP($A778,'2007'!$C$3:$M$238,8,FALSE),0)</f>
        <v>5</v>
      </c>
      <c r="CT778" s="1691">
        <f>IFERROR(VLOOKUP($A778,'2007'!$C$3:$M$238,9,FALSE),0)</f>
        <v>4</v>
      </c>
      <c r="CU778" s="1691">
        <f>IFERROR(VLOOKUP($A778,'2007'!$C$3:$M$238,10,FALSE),0)</f>
        <v>0</v>
      </c>
      <c r="CV778" s="1740">
        <f>IFERROR(VLOOKUP($A778,'2007'!$C$3:$M$238,11,FALSE),0)</f>
        <v>0.16</v>
      </c>
      <c r="CW778" s="1700">
        <f>IFERROR(VLOOKUP($A778,'2006'!$A$2:$F$200,2,FALSE),0)</f>
        <v>0</v>
      </c>
      <c r="CX778" s="1691">
        <f>IFERROR(VLOOKUP($A778,'2006'!$A$2:$F$200,4,FALSE),0)</f>
        <v>0</v>
      </c>
      <c r="CY778" s="1691">
        <f>IFERROR(VLOOKUP($A778,'2006'!$A$2:$F$200,5,FALSE),0)</f>
        <v>0</v>
      </c>
      <c r="CZ778" s="1740" t="str">
        <f>IFERROR(VLOOKUP($A778,'2006'!$A$2:$F$200,6,FALSE),0)</f>
        <v>---</v>
      </c>
      <c r="DA778" s="1700">
        <f>IFERROR(VLOOKUP($A778,'2005'!$C$3:$M$205,8,FALSE),0)</f>
        <v>0</v>
      </c>
      <c r="DB778" s="1691">
        <f>IFERROR(VLOOKUP($A778,'2005'!$C$3:$M$205,9,FALSE),0)</f>
        <v>0</v>
      </c>
      <c r="DC778" s="1691">
        <f>IFERROR(VLOOKUP($A778,'2005'!$C$3:$M$205,10,FALSE),0)</f>
        <v>0</v>
      </c>
      <c r="DD778" s="1740">
        <f>IFERROR(VLOOKUP($A778,'2005'!$C$3:$M$205,11,FALSE),0)</f>
        <v>0</v>
      </c>
      <c r="DE778" s="1700">
        <f>IFERROR(VLOOKUP($A778,'2004'!$C$3:$M$213,8,FALSE),0)</f>
        <v>0</v>
      </c>
      <c r="DF778" s="1691">
        <f>IFERROR(VLOOKUP($A778,'2004'!$C$3:$M$213,9,FALSE),0)</f>
        <v>0</v>
      </c>
      <c r="DG778" s="1691">
        <f>IFERROR(VLOOKUP($A778,'2004'!$C$3:$M$213,10,FALSE),0)</f>
        <v>0</v>
      </c>
      <c r="DH778" s="1740">
        <f>IFERROR(VLOOKUP($A778,'2004'!$C$3:$M$213,11,FALSE),0)</f>
        <v>0</v>
      </c>
      <c r="DI778" s="1700">
        <f>IFERROR(VLOOKUP($A778,'2003'!$C$3:$Q$214,12,FALSE),0)</f>
        <v>0</v>
      </c>
      <c r="DJ778" s="1691">
        <f>IFERROR(VLOOKUP($A778,'2003'!$C$3:$Q$214,13,FALSE),0)</f>
        <v>0</v>
      </c>
      <c r="DK778" s="1691">
        <f>IFERROR(VLOOKUP($A778,'2003'!$C$3:$Q$214,14,FALSE),0)</f>
        <v>0</v>
      </c>
      <c r="DL778" s="1740">
        <f>IFERROR(VLOOKUP($A778,'2003'!$C$3:$Q$214,15,FALSE),0)</f>
        <v>0</v>
      </c>
      <c r="DM778" s="1700">
        <f>IFERROR(VLOOKUP($A778,'2002'!$D$3:$R$214,12,FALSE),0)</f>
        <v>0</v>
      </c>
      <c r="DN778" s="1691">
        <f>IFERROR(VLOOKUP($A778,'2002'!$D$3:$R$214,13,FALSE),0)</f>
        <v>0</v>
      </c>
      <c r="DO778" s="1691">
        <f>IFERROR(VLOOKUP($A778,'2002'!$D$3:$R$214,14,FALSE),0)</f>
        <v>0</v>
      </c>
      <c r="DP778" s="1788">
        <f>IFERROR(VLOOKUP($A778,'2002'!$D$3:$R$214,15,FALSE),0)</f>
        <v>0</v>
      </c>
      <c r="DQ778" s="1700">
        <f>IFERROR(VLOOKUP($A778,'Pre 2002'!$C$3:$CK$382,84,FALSE),0)</f>
        <v>0</v>
      </c>
      <c r="DR778" s="1695">
        <f>IFERROR(VLOOKUP($A778,'Pre 2002'!$C$3:$CK$382,85,FALSE),0)</f>
        <v>0</v>
      </c>
      <c r="DS778" s="1695">
        <f>IFERROR(VLOOKUP($A778,'Pre 2002'!$C$3:$CK$382,86,FALSE),0)</f>
        <v>0</v>
      </c>
      <c r="DT778" s="1790">
        <f>IFERROR(VLOOKUP($A778,'Pre 2002'!$C$3:$CK$382,87,FALSE),0)</f>
        <v>0</v>
      </c>
      <c r="DU778" s="1741">
        <f>IFERROR(VLOOKUP(A778,'Pre 2002'!$C$3:$CG$382,83,FALSE),0)</f>
        <v>0</v>
      </c>
    </row>
    <row r="779" spans="1:125">
      <c r="A779" s="1721" t="s">
        <v>1303</v>
      </c>
      <c r="B779" s="1562">
        <f t="shared" si="296"/>
        <v>22</v>
      </c>
      <c r="C779" s="1562">
        <f t="shared" si="297"/>
        <v>7</v>
      </c>
      <c r="D779" s="1562">
        <f t="shared" si="298"/>
        <v>0</v>
      </c>
      <c r="E779" s="1563">
        <f t="shared" si="299"/>
        <v>0.31818181818181818</v>
      </c>
      <c r="F779" s="1786">
        <f t="shared" si="300"/>
        <v>2</v>
      </c>
      <c r="G779" s="1595" t="s">
        <v>2159</v>
      </c>
      <c r="H779" s="1752">
        <f t="shared" si="301"/>
        <v>2</v>
      </c>
      <c r="I779" s="1751">
        <f t="shared" si="302"/>
        <v>22</v>
      </c>
      <c r="J779" s="1751">
        <f t="shared" si="303"/>
        <v>7</v>
      </c>
      <c r="K779" s="1751">
        <f t="shared" si="303"/>
        <v>0</v>
      </c>
      <c r="L779" s="1818">
        <f t="shared" si="304"/>
        <v>0.31818181818181818</v>
      </c>
      <c r="O779" s="1700">
        <f>IFERROR(VLOOKUP($A779,'2022'!$B$2:$K$174,3,FALSE),0)</f>
        <v>0</v>
      </c>
      <c r="P779" s="1858">
        <f>IFERROR(VLOOKUP($A779,'2022'!$B$2:$K$174,4,FALSE),0)</f>
        <v>0</v>
      </c>
      <c r="Q779" s="1858">
        <f>IFERROR(VLOOKUP($A779,'2022'!$B$2:$K$174,5,FALSE),0)</f>
        <v>0</v>
      </c>
      <c r="R779" s="1858">
        <f>IFERROR(VLOOKUP($A779,'2022'!$B$2:$K$174,8,FALSE),0)</f>
        <v>0</v>
      </c>
      <c r="S779" s="1740">
        <f>IFERROR(VLOOKUP($A779,'2022'!$B$2:$K$174,10,FALSE),0)</f>
        <v>0</v>
      </c>
      <c r="T779" s="1700">
        <f>IFERROR(VLOOKUP($A779,'2021'!$B$2:$K$174,3,FALSE),0)</f>
        <v>0</v>
      </c>
      <c r="U779" s="1843">
        <f>IFERROR(VLOOKUP($A779,'2021'!$B$2:$K$174,4,FALSE),0)</f>
        <v>0</v>
      </c>
      <c r="V779" s="1843">
        <f>IFERROR(VLOOKUP($A779,'2021'!$B$2:$K$174,5,FALSE),0)</f>
        <v>0</v>
      </c>
      <c r="W779" s="1843">
        <f>IFERROR(VLOOKUP($A779,'2021'!$B$2:$K$174,8,FALSE),0)</f>
        <v>0</v>
      </c>
      <c r="X779" s="1740">
        <f>IFERROR(VLOOKUP($A779,'2021'!$B$2:$K$174,10,FALSE),0)</f>
        <v>0</v>
      </c>
      <c r="Y779" s="1700">
        <f>IFERROR(VLOOKUP($A779,'2020'!$B$2:$K$170,3,FALSE),0)</f>
        <v>0</v>
      </c>
      <c r="Z779" s="1829">
        <f>IFERROR(VLOOKUP($A779,'2020'!$B$2:$K$170,4,FALSE),0)</f>
        <v>0</v>
      </c>
      <c r="AA779" s="1829">
        <f>IFERROR(VLOOKUP($A779,'2020'!$B$2:$K$170,5,FALSE),0)</f>
        <v>0</v>
      </c>
      <c r="AB779" s="1829">
        <f>IFERROR(VLOOKUP($A779,'2020'!$B$2:$K$170,8,FALSE),0)</f>
        <v>0</v>
      </c>
      <c r="AC779" s="1740">
        <f>IFERROR(VLOOKUP($A779,'2020'!$B$2:$K$170,10,FALSE),0)</f>
        <v>0</v>
      </c>
      <c r="AD779" s="1700">
        <f>IFERROR(VLOOKUP($A779,'2019'!$B$2:$K$170,3,FALSE),0)</f>
        <v>0</v>
      </c>
      <c r="AE779" s="1823">
        <f>IFERROR(VLOOKUP($A779,'2019'!$B$2:$K$170,4,FALSE),0)</f>
        <v>0</v>
      </c>
      <c r="AF779" s="1823">
        <f>IFERROR(VLOOKUP($A779,'2019'!$B$2:$K$170,5,FALSE),0)</f>
        <v>0</v>
      </c>
      <c r="AG779" s="1823">
        <f>IFERROR(VLOOKUP($A779,'2019'!$B$2:$K$170,8,FALSE),0)</f>
        <v>0</v>
      </c>
      <c r="AH779" s="1740">
        <f>IFERROR(VLOOKUP($A779,'2019'!$B$2:$K$170,10,FALSE),0)</f>
        <v>0</v>
      </c>
      <c r="AI779" s="1700">
        <f>IFERROR(VLOOKUP($A779,'2018'!$B$2:$K$170,3,FALSE),0)</f>
        <v>0</v>
      </c>
      <c r="AJ779" s="1821">
        <f>IFERROR(VLOOKUP($A779,'2018'!$B$2:$K$170,4,FALSE),0)</f>
        <v>0</v>
      </c>
      <c r="AK779" s="1821">
        <f>IFERROR(VLOOKUP($A779,'2018'!$B$2:$K$170,5,FALSE),0)</f>
        <v>0</v>
      </c>
      <c r="AL779" s="1821">
        <f>IFERROR(VLOOKUP($A779,'2018'!$B$2:$K$170,8,FALSE),0)</f>
        <v>0</v>
      </c>
      <c r="AM779" s="1740">
        <f>IFERROR(VLOOKUP($A779,'2018'!$B$2:$K$170,10,FALSE),0)</f>
        <v>0</v>
      </c>
      <c r="AN779" s="1700">
        <f>IFERROR(VLOOKUP($A779,'2017'!$B$2:$J$163,2,FALSE),0)</f>
        <v>0</v>
      </c>
      <c r="AO779" s="1815">
        <f>IFERROR(VLOOKUP($A779,'2017'!$B$2:$J$163,3,FALSE),0)</f>
        <v>0</v>
      </c>
      <c r="AP779" s="1815">
        <f>IFERROR(VLOOKUP($A779,'2017'!$B$2:$J$163,4,FALSE),0)</f>
        <v>0</v>
      </c>
      <c r="AQ779" s="1815">
        <f>IFERROR(VLOOKUP($A779,'2017'!$B$2:$J$163,7,FALSE),0)</f>
        <v>0</v>
      </c>
      <c r="AR779" s="1740">
        <f>IFERROR(VLOOKUP($A779,'2017'!$B$2:$J$163,9,FALSE),0)</f>
        <v>0</v>
      </c>
      <c r="AS779" s="1700">
        <f>IFERROR(VLOOKUP($A779,'2016'!$B$2:$K$165,3,FALSE),0)</f>
        <v>0</v>
      </c>
      <c r="AT779" s="1796">
        <f>IFERROR(VLOOKUP($A779,'2016'!$B$2:$K$165,4,FALSE),0)</f>
        <v>0</v>
      </c>
      <c r="AU779" s="1796">
        <f>IFERROR(VLOOKUP($A779,'2016'!$B$2:$K$165,5,FALSE),0)</f>
        <v>0</v>
      </c>
      <c r="AV779" s="1796">
        <f>IFERROR(VLOOKUP($A779,'2016'!$B$2:$K$165,8,FALSE),0)</f>
        <v>0</v>
      </c>
      <c r="AW779" s="1740">
        <f>IFERROR(VLOOKUP($A779,'2016'!$B$2:$K$165,10,FALSE),0)</f>
        <v>0</v>
      </c>
      <c r="AX779" s="1700">
        <f>IFERROR(VLOOKUP($A779,'2015'!$B$2:$K$165,3,FALSE),0)</f>
        <v>0</v>
      </c>
      <c r="AY779" s="1695">
        <f>IFERROR(VLOOKUP($A779,'2015'!$B$2:$K$165,4,FALSE),0)</f>
        <v>0</v>
      </c>
      <c r="AZ779" s="1695">
        <f>IFERROR(VLOOKUP($A779,'2015'!$B$2:$K$165,5,FALSE),0)</f>
        <v>0</v>
      </c>
      <c r="BA779" s="1695">
        <f>IFERROR(VLOOKUP($A779,'2015'!$B$2:$K$165,8,FALSE),0)</f>
        <v>0</v>
      </c>
      <c r="BB779" s="1740">
        <f>IFERROR(VLOOKUP($A779,'2015'!$B$2:$K$165,10,FALSE),0)</f>
        <v>0</v>
      </c>
      <c r="BC779" s="1700">
        <f>IFERROR(VLOOKUP($A779,'2014'!$B$2:$K$157,3,FALSE),0)</f>
        <v>0</v>
      </c>
      <c r="BD779" s="1691">
        <f>IFERROR(VLOOKUP($A779,'2014'!$B$2:$K$157,4,FALSE),0)</f>
        <v>0</v>
      </c>
      <c r="BE779" s="1691">
        <f>IFERROR(VLOOKUP($A779,'2014'!$B$2:$K$157,5,FALSE),0)</f>
        <v>0</v>
      </c>
      <c r="BF779" s="1691">
        <f>IFERROR(VLOOKUP($A779,'2014'!$B$2:$K$157,8,FALSE),0)</f>
        <v>0</v>
      </c>
      <c r="BG779" s="1740">
        <f>IFERROR(VLOOKUP($A779,'2014'!$B$2:$K$157,10,FALSE),0)</f>
        <v>0</v>
      </c>
      <c r="BH779" s="1700">
        <f>IFERROR(VLOOKUP($A779,'2013'!$D$4:$I$249,2,FALSE),0)</f>
        <v>0</v>
      </c>
      <c r="BI779" s="1691">
        <f>IFERROR(VLOOKUP($A779,'2013'!$D$4:$I$249,3,FALSE),0)</f>
        <v>0</v>
      </c>
      <c r="BJ779" s="1691">
        <f>IFERROR(VLOOKUP($A779,'2013'!$D$4:$I$249,4,FALSE),0)</f>
        <v>0</v>
      </c>
      <c r="BK779" s="1691">
        <f>IFERROR(VLOOKUP($A779,'2013'!$D$4:$I$249,5,FALSE),0)</f>
        <v>0</v>
      </c>
      <c r="BL779" s="1740">
        <f>IFERROR(VLOOKUP($A779,'2013'!$D$4:$I$249,6,FALSE),0)</f>
        <v>0</v>
      </c>
      <c r="BM779" s="1737">
        <f>IFERROR(VLOOKUP($A779,'2012'!$D$3:$O$172,2,FALSE),0)</f>
        <v>0</v>
      </c>
      <c r="BN779" s="1691">
        <f>IFERROR(VLOOKUP($A779,'2012'!$D$3:$O$172,3,FALSE),0)</f>
        <v>0</v>
      </c>
      <c r="BO779" s="1743">
        <f>IFERROR(VLOOKUP($A779,'2012'!$D$3:$O$172,4,FALSE),0)</f>
        <v>0</v>
      </c>
      <c r="BP779" s="1700">
        <f>IFERROR(VLOOKUP($A779,'2012'!$D$3:$O$172,5,FALSE),0)</f>
        <v>0</v>
      </c>
      <c r="BQ779" s="1691">
        <f>IFERROR(VLOOKUP($A779,'2012'!$D$3:$O$172,6,FALSE),0)</f>
        <v>0</v>
      </c>
      <c r="BR779" s="1691">
        <f>IFERROR(VLOOKUP($A779,'2012'!$D$3:$O$172,7,FALSE),0)</f>
        <v>0</v>
      </c>
      <c r="BS779" s="1691">
        <f>IFERROR(VLOOKUP($A779,'2012'!$D$3:$O$172,8,FALSE),0)</f>
        <v>0</v>
      </c>
      <c r="BT779" s="1740">
        <f>IFERROR(VLOOKUP($A779,'2012'!$D$3:$O$172,9,FALSE),0)</f>
        <v>0</v>
      </c>
      <c r="BX779" s="1700">
        <f>IFERROR(VLOOKUP($A779,'2011'!$D$4:$I$251,2,FALSE),0)</f>
        <v>0</v>
      </c>
      <c r="BY779" s="1691">
        <f>IFERROR(VLOOKUP($A779,'2011'!$D$4:$I$251,3,FALSE),0)</f>
        <v>0</v>
      </c>
      <c r="BZ779" s="1691">
        <f>IFERROR(VLOOKUP($A779,'2011'!$D$4:$I$251,4,FALSE),0)</f>
        <v>0</v>
      </c>
      <c r="CA779" s="1691">
        <f>IFERROR(VLOOKUP($A779,'2011'!$D$4:$I$251,5,FALSE),0)</f>
        <v>0</v>
      </c>
      <c r="CB779" s="1740">
        <f>IFERROR(VLOOKUP($A779,'2011'!$D$4:$I$251,6,FALSE),0)</f>
        <v>0</v>
      </c>
      <c r="CC779" s="1700">
        <f>IFERROR(VLOOKUP($A779,'2010'!$C$3:$H$234,2,FALSE),0)</f>
        <v>10</v>
      </c>
      <c r="CD779" s="1691">
        <f>IFERROR(VLOOKUP($A779,'2010'!$C$3:$H$234,3,FALSE),0)</f>
        <v>3</v>
      </c>
      <c r="CE779" s="1691">
        <f>IFERROR(VLOOKUP($A779,'2010'!$C$3:$H$234,4,FALSE),0)</f>
        <v>3</v>
      </c>
      <c r="CF779" s="1691">
        <f>IFERROR(VLOOKUP($A779,'2010'!$C$3:$H$234,5,FALSE),0)</f>
        <v>0</v>
      </c>
      <c r="CG779" s="1740">
        <f>IFERROR(VLOOKUP($A779,'2010'!$C$3:$H$234,6,FALSE),0)</f>
        <v>0.3</v>
      </c>
      <c r="CH779" s="1700">
        <f>IFERROR(VLOOKUP($A779,'2009'!$C$3:$H$242,2,FALSE),0)</f>
        <v>12</v>
      </c>
      <c r="CI779" s="1691">
        <f>IFERROR(VLOOKUP($A779,'2009'!$C$3:$H$242,3,FALSE),0)</f>
        <v>1</v>
      </c>
      <c r="CJ779" s="1691">
        <f>IFERROR(VLOOKUP($A779,'2009'!$C$3:$H$242,4,FALSE),0)</f>
        <v>4</v>
      </c>
      <c r="CK779" s="1691">
        <f>IFERROR(VLOOKUP($A779,'2009'!$C$3:$H$242,5,FALSE),0)</f>
        <v>0</v>
      </c>
      <c r="CL779" s="1740">
        <f>IFERROR(VLOOKUP($A779,'2009'!$C$3:$H$242,6,FALSE),0)</f>
        <v>0.33333333333333331</v>
      </c>
      <c r="CM779" s="1700">
        <f>IFERROR(VLOOKUP($A779,'2008'!$C$3:$H$229,2,FALSE),0)</f>
        <v>0</v>
      </c>
      <c r="CN779" s="1691">
        <f>IFERROR(VLOOKUP($A779,'2008'!$C$3:$H$229,3,FALSE),0)</f>
        <v>0</v>
      </c>
      <c r="CO779" s="1691">
        <f>IFERROR(VLOOKUP($A779,'2008'!$C$3:$H$229,4,FALSE),0)</f>
        <v>0</v>
      </c>
      <c r="CP779" s="1691">
        <f>IFERROR(VLOOKUP($A779,'2008'!$C$3:$H$229,5,FALSE),0)</f>
        <v>0</v>
      </c>
      <c r="CQ779" s="1740">
        <f>IFERROR(VLOOKUP($A779,'2008'!$C$3:$H$229,6,FALSE),0)</f>
        <v>0</v>
      </c>
      <c r="CR779" s="1700">
        <f>IFERROR(VLOOKUP($A779,'2007'!$C$3:$M$238,7,FALSE),0)</f>
        <v>0</v>
      </c>
      <c r="CS779" s="1691">
        <f>IFERROR(VLOOKUP($A779,'2007'!$C$3:$M$238,8,FALSE),0)</f>
        <v>0</v>
      </c>
      <c r="CT779" s="1691">
        <f>IFERROR(VLOOKUP($A779,'2007'!$C$3:$M$238,9,FALSE),0)</f>
        <v>0</v>
      </c>
      <c r="CU779" s="1691">
        <f>IFERROR(VLOOKUP($A779,'2007'!$C$3:$M$238,10,FALSE),0)</f>
        <v>0</v>
      </c>
      <c r="CV779" s="1740">
        <f>IFERROR(VLOOKUP($A779,'2007'!$C$3:$M$238,11,FALSE),0)</f>
        <v>0</v>
      </c>
      <c r="CW779" s="1700">
        <f>IFERROR(VLOOKUP($A779,'2006'!$A$2:$F$200,2,FALSE),0)</f>
        <v>0</v>
      </c>
      <c r="CX779" s="1691">
        <f>IFERROR(VLOOKUP($A779,'2006'!$A$2:$F$200,4,FALSE),0)</f>
        <v>0</v>
      </c>
      <c r="CY779" s="1691">
        <f>IFERROR(VLOOKUP($A779,'2006'!$A$2:$F$200,5,FALSE),0)</f>
        <v>0</v>
      </c>
      <c r="CZ779" s="1740">
        <f>IFERROR(VLOOKUP($A779,'2006'!$A$2:$F$200,6,FALSE),0)</f>
        <v>0</v>
      </c>
      <c r="DA779" s="1700">
        <f>IFERROR(VLOOKUP($A779,'2005'!$C$3:$M$205,8,FALSE),0)</f>
        <v>0</v>
      </c>
      <c r="DB779" s="1691">
        <f>IFERROR(VLOOKUP($A779,'2005'!$C$3:$M$205,9,FALSE),0)</f>
        <v>0</v>
      </c>
      <c r="DC779" s="1691">
        <f>IFERROR(VLOOKUP($A779,'2005'!$C$3:$M$205,10,FALSE),0)</f>
        <v>0</v>
      </c>
      <c r="DD779" s="1740">
        <f>IFERROR(VLOOKUP($A779,'2005'!$C$3:$M$205,11,FALSE),0)</f>
        <v>0</v>
      </c>
      <c r="DE779" s="1700">
        <f>IFERROR(VLOOKUP($A779,'2004'!$C$3:$M$213,8,FALSE),0)</f>
        <v>0</v>
      </c>
      <c r="DF779" s="1691">
        <f>IFERROR(VLOOKUP($A779,'2004'!$C$3:$M$213,9,FALSE),0)</f>
        <v>0</v>
      </c>
      <c r="DG779" s="1691">
        <f>IFERROR(VLOOKUP($A779,'2004'!$C$3:$M$213,10,FALSE),0)</f>
        <v>0</v>
      </c>
      <c r="DH779" s="1740">
        <f>IFERROR(VLOOKUP($A779,'2004'!$C$3:$M$213,11,FALSE),0)</f>
        <v>0</v>
      </c>
      <c r="DI779" s="1700">
        <f>IFERROR(VLOOKUP($A779,'2003'!$C$3:$Q$214,12,FALSE),0)</f>
        <v>0</v>
      </c>
      <c r="DJ779" s="1691">
        <f>IFERROR(VLOOKUP($A779,'2003'!$C$3:$Q$214,13,FALSE),0)</f>
        <v>0</v>
      </c>
      <c r="DK779" s="1691">
        <f>IFERROR(VLOOKUP($A779,'2003'!$C$3:$Q$214,14,FALSE),0)</f>
        <v>0</v>
      </c>
      <c r="DL779" s="1740">
        <f>IFERROR(VLOOKUP($A779,'2003'!$C$3:$Q$214,15,FALSE),0)</f>
        <v>0</v>
      </c>
      <c r="DM779" s="1700">
        <f>IFERROR(VLOOKUP($A779,'2002'!$D$3:$R$214,12,FALSE),0)</f>
        <v>0</v>
      </c>
      <c r="DN779" s="1691">
        <f>IFERROR(VLOOKUP($A779,'2002'!$D$3:$R$214,13,FALSE),0)</f>
        <v>0</v>
      </c>
      <c r="DO779" s="1691">
        <f>IFERROR(VLOOKUP($A779,'2002'!$D$3:$R$214,14,FALSE),0)</f>
        <v>0</v>
      </c>
      <c r="DP779" s="1788">
        <f>IFERROR(VLOOKUP($A779,'2002'!$D$3:$R$214,15,FALSE),0)</f>
        <v>0</v>
      </c>
      <c r="DQ779" s="1700">
        <f>IFERROR(VLOOKUP($A779,'Pre 2002'!$C$3:$CK$382,84,FALSE),0)</f>
        <v>0</v>
      </c>
      <c r="DR779" s="1695">
        <f>IFERROR(VLOOKUP($A779,'Pre 2002'!$C$3:$CK$382,85,FALSE),0)</f>
        <v>0</v>
      </c>
      <c r="DS779" s="1695">
        <f>IFERROR(VLOOKUP($A779,'Pre 2002'!$C$3:$CK$382,86,FALSE),0)</f>
        <v>0</v>
      </c>
      <c r="DT779" s="1790">
        <f>IFERROR(VLOOKUP($A779,'Pre 2002'!$C$3:$CK$382,87,FALSE),0)</f>
        <v>0</v>
      </c>
      <c r="DU779" s="1741">
        <f>IFERROR(VLOOKUP(A779,'Pre 2002'!$C$3:$CG$382,83,FALSE),0)</f>
        <v>0</v>
      </c>
    </row>
    <row r="780" spans="1:125">
      <c r="A780" s="1721" t="s">
        <v>207</v>
      </c>
      <c r="B780" s="1562">
        <f t="shared" si="296"/>
        <v>19</v>
      </c>
      <c r="C780" s="1562">
        <f t="shared" si="297"/>
        <v>6</v>
      </c>
      <c r="D780" s="1562">
        <f t="shared" si="298"/>
        <v>0</v>
      </c>
      <c r="E780" s="1563">
        <f t="shared" si="299"/>
        <v>0.31578947368421051</v>
      </c>
      <c r="F780" s="1786">
        <f t="shared" si="300"/>
        <v>2</v>
      </c>
      <c r="G780" s="1595">
        <v>2013</v>
      </c>
      <c r="H780" s="1752">
        <f t="shared" si="301"/>
        <v>1</v>
      </c>
      <c r="I780" s="1751">
        <f t="shared" si="302"/>
        <v>14</v>
      </c>
      <c r="J780" s="1751">
        <f t="shared" si="303"/>
        <v>5</v>
      </c>
      <c r="K780" s="1751">
        <f t="shared" si="303"/>
        <v>0</v>
      </c>
      <c r="L780" s="1818">
        <f t="shared" si="304"/>
        <v>0.35714285714285715</v>
      </c>
      <c r="M780" s="1746">
        <v>13</v>
      </c>
      <c r="N780" s="1746">
        <v>0</v>
      </c>
      <c r="O780" s="1700">
        <f>IFERROR(VLOOKUP($A780,'2022'!$B$2:$K$174,3,FALSE),0)</f>
        <v>0</v>
      </c>
      <c r="P780" s="1858">
        <f>IFERROR(VLOOKUP($A780,'2022'!$B$2:$K$174,4,FALSE),0)</f>
        <v>0</v>
      </c>
      <c r="Q780" s="1858">
        <f>IFERROR(VLOOKUP($A780,'2022'!$B$2:$K$174,5,FALSE),0)</f>
        <v>0</v>
      </c>
      <c r="R780" s="1858">
        <f>IFERROR(VLOOKUP($A780,'2022'!$B$2:$K$174,8,FALSE),0)</f>
        <v>0</v>
      </c>
      <c r="S780" s="1740">
        <f>IFERROR(VLOOKUP($A780,'2022'!$B$2:$K$174,10,FALSE),0)</f>
        <v>0</v>
      </c>
      <c r="T780" s="1700">
        <f>IFERROR(VLOOKUP($A780,'2021'!$B$2:$K$174,3,FALSE),0)</f>
        <v>0</v>
      </c>
      <c r="U780" s="1843">
        <f>IFERROR(VLOOKUP($A780,'2021'!$B$2:$K$174,4,FALSE),0)</f>
        <v>0</v>
      </c>
      <c r="V780" s="1843">
        <f>IFERROR(VLOOKUP($A780,'2021'!$B$2:$K$174,5,FALSE),0)</f>
        <v>0</v>
      </c>
      <c r="W780" s="1843">
        <f>IFERROR(VLOOKUP($A780,'2021'!$B$2:$K$174,8,FALSE),0)</f>
        <v>0</v>
      </c>
      <c r="X780" s="1740">
        <f>IFERROR(VLOOKUP($A780,'2021'!$B$2:$K$174,10,FALSE),0)</f>
        <v>0</v>
      </c>
      <c r="Y780" s="1700">
        <f>IFERROR(VLOOKUP($A780,'2020'!$B$2:$K$170,3,FALSE),0)</f>
        <v>0</v>
      </c>
      <c r="Z780" s="1829">
        <f>IFERROR(VLOOKUP($A780,'2020'!$B$2:$K$170,4,FALSE),0)</f>
        <v>0</v>
      </c>
      <c r="AA780" s="1829">
        <f>IFERROR(VLOOKUP($A780,'2020'!$B$2:$K$170,5,FALSE),0)</f>
        <v>0</v>
      </c>
      <c r="AB780" s="1829">
        <f>IFERROR(VLOOKUP($A780,'2020'!$B$2:$K$170,8,FALSE),0)</f>
        <v>0</v>
      </c>
      <c r="AC780" s="1740">
        <f>IFERROR(VLOOKUP($A780,'2020'!$B$2:$K$170,10,FALSE),0)</f>
        <v>0</v>
      </c>
      <c r="AD780" s="1700">
        <f>IFERROR(VLOOKUP($A780,'2019'!$B$2:$K$170,3,FALSE),0)</f>
        <v>0</v>
      </c>
      <c r="AE780" s="1823">
        <f>IFERROR(VLOOKUP($A780,'2019'!$B$2:$K$170,4,FALSE),0)</f>
        <v>0</v>
      </c>
      <c r="AF780" s="1823">
        <f>IFERROR(VLOOKUP($A780,'2019'!$B$2:$K$170,5,FALSE),0)</f>
        <v>0</v>
      </c>
      <c r="AG780" s="1823">
        <f>IFERROR(VLOOKUP($A780,'2019'!$B$2:$K$170,8,FALSE),0)</f>
        <v>0</v>
      </c>
      <c r="AH780" s="1740">
        <f>IFERROR(VLOOKUP($A780,'2019'!$B$2:$K$170,10,FALSE),0)</f>
        <v>0</v>
      </c>
      <c r="AI780" s="1700">
        <f>IFERROR(VLOOKUP($A780,'2018'!$B$2:$K$170,3,FALSE),0)</f>
        <v>0</v>
      </c>
      <c r="AJ780" s="1821">
        <f>IFERROR(VLOOKUP($A780,'2018'!$B$2:$K$170,4,FALSE),0)</f>
        <v>0</v>
      </c>
      <c r="AK780" s="1821">
        <f>IFERROR(VLOOKUP($A780,'2018'!$B$2:$K$170,5,FALSE),0)</f>
        <v>0</v>
      </c>
      <c r="AL780" s="1821">
        <f>IFERROR(VLOOKUP($A780,'2018'!$B$2:$K$170,8,FALSE),0)</f>
        <v>0</v>
      </c>
      <c r="AM780" s="1740">
        <f>IFERROR(VLOOKUP($A780,'2018'!$B$2:$K$170,10,FALSE),0)</f>
        <v>0</v>
      </c>
      <c r="AN780" s="1700">
        <f>IFERROR(VLOOKUP($A780,'2017'!$B$2:$J$163,2,FALSE),0)</f>
        <v>5</v>
      </c>
      <c r="AO780" s="1815">
        <f>IFERROR(VLOOKUP($A780,'2017'!$B$2:$J$163,3,FALSE),0)</f>
        <v>0</v>
      </c>
      <c r="AP780" s="1815">
        <f>IFERROR(VLOOKUP($A780,'2017'!$B$2:$J$163,4,FALSE),0)</f>
        <v>1</v>
      </c>
      <c r="AQ780" s="1815">
        <f>IFERROR(VLOOKUP($A780,'2017'!$B$2:$J$163,7,FALSE),0)</f>
        <v>0</v>
      </c>
      <c r="AR780" s="1740">
        <f>IFERROR(VLOOKUP($A780,'2017'!$B$2:$J$163,9,FALSE),0)</f>
        <v>0.2</v>
      </c>
      <c r="AS780" s="1700">
        <f>IFERROR(VLOOKUP($A780,'2016'!$B$2:$K$165,3,FALSE),0)</f>
        <v>0</v>
      </c>
      <c r="AT780" s="1796">
        <f>IFERROR(VLOOKUP($A780,'2016'!$B$2:$K$165,4,FALSE),0)</f>
        <v>0</v>
      </c>
      <c r="AU780" s="1796">
        <f>IFERROR(VLOOKUP($A780,'2016'!$B$2:$K$165,5,FALSE),0)</f>
        <v>0</v>
      </c>
      <c r="AV780" s="1796">
        <f>IFERROR(VLOOKUP($A780,'2016'!$B$2:$K$165,8,FALSE),0)</f>
        <v>0</v>
      </c>
      <c r="AW780" s="1740">
        <f>IFERROR(VLOOKUP($A780,'2016'!$B$2:$K$165,10,FALSE),0)</f>
        <v>0</v>
      </c>
      <c r="AX780" s="1700">
        <f>IFERROR(VLOOKUP($A780,'2015'!$B$2:$K$165,3,FALSE),0)</f>
        <v>0</v>
      </c>
      <c r="AY780" s="1695">
        <f>IFERROR(VLOOKUP($A780,'2015'!$B$2:$K$165,4,FALSE),0)</f>
        <v>0</v>
      </c>
      <c r="AZ780" s="1695">
        <f>IFERROR(VLOOKUP($A780,'2015'!$B$2:$K$165,5,FALSE),0)</f>
        <v>0</v>
      </c>
      <c r="BA780" s="1695">
        <f>IFERROR(VLOOKUP($A780,'2015'!$B$2:$K$165,8,FALSE),0)</f>
        <v>0</v>
      </c>
      <c r="BB780" s="1740">
        <f>IFERROR(VLOOKUP($A780,'2015'!$B$2:$K$165,10,FALSE),0)</f>
        <v>0</v>
      </c>
      <c r="BC780" s="1700">
        <f>IFERROR(VLOOKUP($A780,'2014'!$B$2:$K$157,3,FALSE),0)</f>
        <v>0</v>
      </c>
      <c r="BD780" s="1691">
        <f>IFERROR(VLOOKUP($A780,'2014'!$B$2:$K$157,4,FALSE),0)</f>
        <v>0</v>
      </c>
      <c r="BE780" s="1691">
        <f>IFERROR(VLOOKUP($A780,'2014'!$B$2:$K$157,5,FALSE),0)</f>
        <v>0</v>
      </c>
      <c r="BF780" s="1691">
        <f>IFERROR(VLOOKUP($A780,'2014'!$B$2:$K$157,8,FALSE),0)</f>
        <v>0</v>
      </c>
      <c r="BG780" s="1740">
        <f>IFERROR(VLOOKUP($A780,'2014'!$B$2:$K$157,10,FALSE),0)</f>
        <v>0</v>
      </c>
      <c r="BH780" s="1700">
        <f>IFERROR(VLOOKUP($A780,'2013'!$D$4:$I$249,2,FALSE),0)</f>
        <v>14</v>
      </c>
      <c r="BI780" s="1691">
        <f>IFERROR(VLOOKUP($A780,'2013'!$D$4:$I$249,3,FALSE),0)</f>
        <v>3</v>
      </c>
      <c r="BJ780" s="1691">
        <f>IFERROR(VLOOKUP($A780,'2013'!$D$4:$I$249,4,FALSE),0)</f>
        <v>5</v>
      </c>
      <c r="BK780" s="1691">
        <f>IFERROR(VLOOKUP($A780,'2013'!$D$4:$I$249,5,FALSE),0)</f>
        <v>0</v>
      </c>
      <c r="BL780" s="1740">
        <f>IFERROR(VLOOKUP($A780,'2013'!$D$4:$I$249,6,FALSE),0)</f>
        <v>0.35714285714285715</v>
      </c>
      <c r="BM780" s="1737">
        <f>IFERROR(VLOOKUP($A780,'2012'!$D$3:$O$172,2,FALSE),0)</f>
        <v>0</v>
      </c>
      <c r="BN780" s="1691">
        <f>IFERROR(VLOOKUP($A780,'2012'!$D$3:$O$172,3,FALSE),0)</f>
        <v>0</v>
      </c>
      <c r="BO780" s="1743">
        <f>IFERROR(VLOOKUP($A780,'2012'!$D$3:$O$172,4,FALSE),0)</f>
        <v>0</v>
      </c>
      <c r="BP780" s="1700">
        <f>IFERROR(VLOOKUP($A780,'2012'!$D$3:$O$172,5,FALSE),0)</f>
        <v>0</v>
      </c>
      <c r="BQ780" s="1691">
        <f>IFERROR(VLOOKUP($A780,'2012'!$D$3:$O$172,6,FALSE),0)</f>
        <v>0</v>
      </c>
      <c r="BR780" s="1691">
        <f>IFERROR(VLOOKUP($A780,'2012'!$D$3:$O$172,7,FALSE),0)</f>
        <v>0</v>
      </c>
      <c r="BS780" s="1691">
        <f>IFERROR(VLOOKUP($A780,'2012'!$D$3:$O$172,8,FALSE),0)</f>
        <v>0</v>
      </c>
      <c r="BT780" s="1740">
        <f>IFERROR(VLOOKUP($A780,'2012'!$D$3:$O$172,9,FALSE),0)</f>
        <v>0</v>
      </c>
      <c r="BU780" s="1737">
        <f>IFERROR(VLOOKUP($A780,'2012'!$D$3:$O$172,10,FALSE),0)</f>
        <v>0</v>
      </c>
      <c r="BV780" s="1691">
        <f>IFERROR(VLOOKUP($A780,'2012'!$D$3:$O$172,11,FALSE),0)</f>
        <v>0</v>
      </c>
      <c r="BW780" s="1743">
        <f>IFERROR(VLOOKUP($A780,'2012'!$D$3:$O$172,12,FALSE),0)</f>
        <v>0</v>
      </c>
      <c r="BX780" s="1700">
        <f>IFERROR(VLOOKUP($A780,'2011'!$D$4:$I$251,2,FALSE),0)</f>
        <v>0</v>
      </c>
      <c r="BY780" s="1691">
        <f>IFERROR(VLOOKUP($A780,'2011'!$D$4:$I$251,3,FALSE),0)</f>
        <v>0</v>
      </c>
      <c r="BZ780" s="1691">
        <f>IFERROR(VLOOKUP($A780,'2011'!$D$4:$I$251,4,FALSE),0)</f>
        <v>0</v>
      </c>
      <c r="CA780" s="1691">
        <f>IFERROR(VLOOKUP($A780,'2011'!$D$4:$I$251,5,FALSE),0)</f>
        <v>0</v>
      </c>
      <c r="CB780" s="1740">
        <f>IFERROR(VLOOKUP($A780,'2011'!$D$4:$I$251,6,FALSE),0)</f>
        <v>0</v>
      </c>
      <c r="CC780" s="1700">
        <f>IFERROR(VLOOKUP($A780,'2010'!$C$3:$H$234,2,FALSE),0)</f>
        <v>0</v>
      </c>
      <c r="CD780" s="1691">
        <f>IFERROR(VLOOKUP($A780,'2010'!$C$3:$H$234,3,FALSE),0)</f>
        <v>0</v>
      </c>
      <c r="CE780" s="1691">
        <f>IFERROR(VLOOKUP($A780,'2010'!$C$3:$H$234,4,FALSE),0)</f>
        <v>0</v>
      </c>
      <c r="CF780" s="1691">
        <f>IFERROR(VLOOKUP($A780,'2010'!$C$3:$H$234,5,FALSE),0)</f>
        <v>0</v>
      </c>
      <c r="CG780" s="1740">
        <f>IFERROR(VLOOKUP($A780,'2010'!$C$3:$H$234,6,FALSE),0)</f>
        <v>0</v>
      </c>
      <c r="CH780" s="1700">
        <f>IFERROR(VLOOKUP($A780,'2009'!$C$3:$H$242,2,FALSE),0)</f>
        <v>0</v>
      </c>
      <c r="CI780" s="1691">
        <f>IFERROR(VLOOKUP($A780,'2009'!$C$3:$H$242,3,FALSE),0)</f>
        <v>0</v>
      </c>
      <c r="CJ780" s="1691">
        <f>IFERROR(VLOOKUP($A780,'2009'!$C$3:$H$242,4,FALSE),0)</f>
        <v>0</v>
      </c>
      <c r="CK780" s="1691">
        <f>IFERROR(VLOOKUP($A780,'2009'!$C$3:$H$242,5,FALSE),0)</f>
        <v>0</v>
      </c>
      <c r="CL780" s="1740">
        <f>IFERROR(VLOOKUP($A780,'2009'!$C$3:$H$242,6,FALSE),0)</f>
        <v>0</v>
      </c>
      <c r="CM780" s="1700">
        <f>IFERROR(VLOOKUP($A780,'2008'!$C$3:$H$229,2,FALSE),0)</f>
        <v>0</v>
      </c>
      <c r="CN780" s="1691">
        <f>IFERROR(VLOOKUP($A780,'2008'!$C$3:$H$229,3,FALSE),0)</f>
        <v>0</v>
      </c>
      <c r="CO780" s="1691">
        <f>IFERROR(VLOOKUP($A780,'2008'!$C$3:$H$229,4,FALSE),0)</f>
        <v>0</v>
      </c>
      <c r="CP780" s="1691">
        <f>IFERROR(VLOOKUP($A780,'2008'!$C$3:$H$229,5,FALSE),0)</f>
        <v>0</v>
      </c>
      <c r="CQ780" s="1740">
        <f>IFERROR(VLOOKUP($A780,'2008'!$C$3:$H$229,6,FALSE),0)</f>
        <v>0</v>
      </c>
      <c r="CR780" s="1700">
        <f>IFERROR(VLOOKUP($A780,'2007'!$C$3:$M$238,7,FALSE),0)</f>
        <v>0</v>
      </c>
      <c r="CS780" s="1691">
        <f>IFERROR(VLOOKUP($A780,'2007'!$C$3:$M$238,8,FALSE),0)</f>
        <v>0</v>
      </c>
      <c r="CT780" s="1691">
        <f>IFERROR(VLOOKUP($A780,'2007'!$C$3:$M$238,9,FALSE),0)</f>
        <v>0</v>
      </c>
      <c r="CU780" s="1691">
        <f>IFERROR(VLOOKUP($A780,'2007'!$C$3:$M$238,10,FALSE),0)</f>
        <v>0</v>
      </c>
      <c r="CV780" s="1740">
        <f>IFERROR(VLOOKUP($A780,'2007'!$C$3:$M$238,11,FALSE),0)</f>
        <v>0</v>
      </c>
      <c r="CW780" s="1700">
        <f>IFERROR(VLOOKUP($A780,'2006'!$A$2:$F$200,2,FALSE),0)</f>
        <v>0</v>
      </c>
      <c r="CX780" s="1691">
        <f>IFERROR(VLOOKUP($A780,'2006'!$A$2:$F$200,4,FALSE),0)</f>
        <v>0</v>
      </c>
      <c r="CY780" s="1691">
        <f>IFERROR(VLOOKUP($A780,'2006'!$A$2:$F$200,5,FALSE),0)</f>
        <v>0</v>
      </c>
      <c r="CZ780" s="1740">
        <f>IFERROR(VLOOKUP($A780,'2006'!$A$2:$F$200,6,FALSE),0)</f>
        <v>0</v>
      </c>
      <c r="DA780" s="1700">
        <f>IFERROR(VLOOKUP($A780,'2005'!$C$3:$M$205,8,FALSE),0)</f>
        <v>0</v>
      </c>
      <c r="DB780" s="1691">
        <f>IFERROR(VLOOKUP($A780,'2005'!$C$3:$M$205,9,FALSE),0)</f>
        <v>0</v>
      </c>
      <c r="DC780" s="1691">
        <f>IFERROR(VLOOKUP($A780,'2005'!$C$3:$M$205,10,FALSE),0)</f>
        <v>0</v>
      </c>
      <c r="DD780" s="1740">
        <f>IFERROR(VLOOKUP($A780,'2005'!$C$3:$M$205,11,FALSE),0)</f>
        <v>0</v>
      </c>
      <c r="DE780" s="1700">
        <f>IFERROR(VLOOKUP($A780,'2004'!$C$3:$M$213,8,FALSE),0)</f>
        <v>0</v>
      </c>
      <c r="DF780" s="1691">
        <f>IFERROR(VLOOKUP($A780,'2004'!$C$3:$M$213,9,FALSE),0)</f>
        <v>0</v>
      </c>
      <c r="DG780" s="1691">
        <f>IFERROR(VLOOKUP($A780,'2004'!$C$3:$M$213,10,FALSE),0)</f>
        <v>0</v>
      </c>
      <c r="DH780" s="1740">
        <f>IFERROR(VLOOKUP($A780,'2004'!$C$3:$M$213,11,FALSE),0)</f>
        <v>0</v>
      </c>
      <c r="DI780" s="1700">
        <f>IFERROR(VLOOKUP($A780,'2003'!$C$3:$Q$214,12,FALSE),0)</f>
        <v>0</v>
      </c>
      <c r="DJ780" s="1691">
        <f>IFERROR(VLOOKUP($A780,'2003'!$C$3:$Q$214,13,FALSE),0)</f>
        <v>0</v>
      </c>
      <c r="DK780" s="1691">
        <f>IFERROR(VLOOKUP($A780,'2003'!$C$3:$Q$214,14,FALSE),0)</f>
        <v>0</v>
      </c>
      <c r="DL780" s="1740">
        <f>IFERROR(VLOOKUP($A780,'2003'!$C$3:$Q$214,15,FALSE),0)</f>
        <v>0</v>
      </c>
      <c r="DM780" s="1700">
        <f>IFERROR(VLOOKUP($A780,'2002'!$D$3:$R$214,12,FALSE),0)</f>
        <v>0</v>
      </c>
      <c r="DN780" s="1691">
        <f>IFERROR(VLOOKUP($A780,'2002'!$D$3:$R$214,13,FALSE),0)</f>
        <v>0</v>
      </c>
      <c r="DO780" s="1691">
        <f>IFERROR(VLOOKUP($A780,'2002'!$D$3:$R$214,14,FALSE),0)</f>
        <v>0</v>
      </c>
      <c r="DP780" s="1788">
        <f>IFERROR(VLOOKUP($A780,'2002'!$D$3:$R$214,15,FALSE),0)</f>
        <v>0</v>
      </c>
      <c r="DQ780" s="1700">
        <f>IFERROR(VLOOKUP($A780,'Pre 2002'!$C$3:$CK$382,84,FALSE),0)</f>
        <v>0</v>
      </c>
      <c r="DR780" s="1695">
        <f>IFERROR(VLOOKUP($A780,'Pre 2002'!$C$3:$CK$382,85,FALSE),0)</f>
        <v>0</v>
      </c>
      <c r="DS780" s="1695">
        <f>IFERROR(VLOOKUP($A780,'Pre 2002'!$C$3:$CK$382,86,FALSE),0)</f>
        <v>0</v>
      </c>
      <c r="DT780" s="1790">
        <f>IFERROR(VLOOKUP($A780,'Pre 2002'!$C$3:$CK$382,87,FALSE),0)</f>
        <v>0</v>
      </c>
      <c r="DU780" s="1741">
        <f>IFERROR(VLOOKUP(A780,'Pre 2002'!$C$3:$CG$382,83,FALSE),0)</f>
        <v>0</v>
      </c>
    </row>
    <row r="781" spans="1:125">
      <c r="A781" s="1721" t="s">
        <v>1125</v>
      </c>
      <c r="B781" s="1562">
        <f t="shared" si="296"/>
        <v>16</v>
      </c>
      <c r="C781" s="1562">
        <f t="shared" si="297"/>
        <v>5</v>
      </c>
      <c r="D781" s="1562">
        <f t="shared" si="298"/>
        <v>0</v>
      </c>
      <c r="E781" s="1563">
        <f t="shared" si="299"/>
        <v>0.3125</v>
      </c>
      <c r="F781" s="1786">
        <f t="shared" si="300"/>
        <v>1</v>
      </c>
      <c r="G781" s="1595" t="s">
        <v>2159</v>
      </c>
      <c r="H781" s="1752">
        <f t="shared" si="301"/>
        <v>1</v>
      </c>
      <c r="I781" s="1751">
        <f t="shared" si="302"/>
        <v>16</v>
      </c>
      <c r="J781" s="1751">
        <f t="shared" si="303"/>
        <v>5</v>
      </c>
      <c r="K781" s="1751">
        <f t="shared" si="303"/>
        <v>0</v>
      </c>
      <c r="L781" s="1818">
        <f t="shared" si="304"/>
        <v>0.3125</v>
      </c>
      <c r="O781" s="1700">
        <f>IFERROR(VLOOKUP($A781,'2022'!$B$2:$K$174,3,FALSE),0)</f>
        <v>0</v>
      </c>
      <c r="P781" s="1858">
        <f>IFERROR(VLOOKUP($A781,'2022'!$B$2:$K$174,4,FALSE),0)</f>
        <v>0</v>
      </c>
      <c r="Q781" s="1858">
        <f>IFERROR(VLOOKUP($A781,'2022'!$B$2:$K$174,5,FALSE),0)</f>
        <v>0</v>
      </c>
      <c r="R781" s="1858">
        <f>IFERROR(VLOOKUP($A781,'2022'!$B$2:$K$174,8,FALSE),0)</f>
        <v>0</v>
      </c>
      <c r="S781" s="1740">
        <f>IFERROR(VLOOKUP($A781,'2022'!$B$2:$K$174,10,FALSE),0)</f>
        <v>0</v>
      </c>
      <c r="T781" s="1700">
        <f>IFERROR(VLOOKUP($A781,'2021'!$B$2:$K$174,3,FALSE),0)</f>
        <v>0</v>
      </c>
      <c r="U781" s="1843">
        <f>IFERROR(VLOOKUP($A781,'2021'!$B$2:$K$174,4,FALSE),0)</f>
        <v>0</v>
      </c>
      <c r="V781" s="1843">
        <f>IFERROR(VLOOKUP($A781,'2021'!$B$2:$K$174,5,FALSE),0)</f>
        <v>0</v>
      </c>
      <c r="W781" s="1843">
        <f>IFERROR(VLOOKUP($A781,'2021'!$B$2:$K$174,8,FALSE),0)</f>
        <v>0</v>
      </c>
      <c r="X781" s="1740">
        <f>IFERROR(VLOOKUP($A781,'2021'!$B$2:$K$174,10,FALSE),0)</f>
        <v>0</v>
      </c>
      <c r="Y781" s="1700">
        <f>IFERROR(VLOOKUP($A781,'2020'!$B$2:$K$170,3,FALSE),0)</f>
        <v>0</v>
      </c>
      <c r="Z781" s="1829">
        <f>IFERROR(VLOOKUP($A781,'2020'!$B$2:$K$170,4,FALSE),0)</f>
        <v>0</v>
      </c>
      <c r="AA781" s="1829">
        <f>IFERROR(VLOOKUP($A781,'2020'!$B$2:$K$170,5,FALSE),0)</f>
        <v>0</v>
      </c>
      <c r="AB781" s="1829">
        <f>IFERROR(VLOOKUP($A781,'2020'!$B$2:$K$170,8,FALSE),0)</f>
        <v>0</v>
      </c>
      <c r="AC781" s="1740">
        <f>IFERROR(VLOOKUP($A781,'2020'!$B$2:$K$170,10,FALSE),0)</f>
        <v>0</v>
      </c>
      <c r="AD781" s="1700">
        <f>IFERROR(VLOOKUP($A781,'2019'!$B$2:$K$170,3,FALSE),0)</f>
        <v>0</v>
      </c>
      <c r="AE781" s="1823">
        <f>IFERROR(VLOOKUP($A781,'2019'!$B$2:$K$170,4,FALSE),0)</f>
        <v>0</v>
      </c>
      <c r="AF781" s="1823">
        <f>IFERROR(VLOOKUP($A781,'2019'!$B$2:$K$170,5,FALSE),0)</f>
        <v>0</v>
      </c>
      <c r="AG781" s="1823">
        <f>IFERROR(VLOOKUP($A781,'2019'!$B$2:$K$170,8,FALSE),0)</f>
        <v>0</v>
      </c>
      <c r="AH781" s="1740">
        <f>IFERROR(VLOOKUP($A781,'2019'!$B$2:$K$170,10,FALSE),0)</f>
        <v>0</v>
      </c>
      <c r="AI781" s="1700">
        <f>IFERROR(VLOOKUP($A781,'2018'!$B$2:$K$170,3,FALSE),0)</f>
        <v>0</v>
      </c>
      <c r="AJ781" s="1821">
        <f>IFERROR(VLOOKUP($A781,'2018'!$B$2:$K$170,4,FALSE),0)</f>
        <v>0</v>
      </c>
      <c r="AK781" s="1821">
        <f>IFERROR(VLOOKUP($A781,'2018'!$B$2:$K$170,5,FALSE),0)</f>
        <v>0</v>
      </c>
      <c r="AL781" s="1821">
        <f>IFERROR(VLOOKUP($A781,'2018'!$B$2:$K$170,8,FALSE),0)</f>
        <v>0</v>
      </c>
      <c r="AM781" s="1740">
        <f>IFERROR(VLOOKUP($A781,'2018'!$B$2:$K$170,10,FALSE),0)</f>
        <v>0</v>
      </c>
      <c r="AN781" s="1700">
        <f>IFERROR(VLOOKUP($A781,'2017'!$B$2:$J$163,2,FALSE),0)</f>
        <v>0</v>
      </c>
      <c r="AO781" s="1815">
        <f>IFERROR(VLOOKUP($A781,'2017'!$B$2:$J$163,3,FALSE),0)</f>
        <v>0</v>
      </c>
      <c r="AP781" s="1815">
        <f>IFERROR(VLOOKUP($A781,'2017'!$B$2:$J$163,4,FALSE),0)</f>
        <v>0</v>
      </c>
      <c r="AQ781" s="1815">
        <f>IFERROR(VLOOKUP($A781,'2017'!$B$2:$J$163,7,FALSE),0)</f>
        <v>0</v>
      </c>
      <c r="AR781" s="1740">
        <f>IFERROR(VLOOKUP($A781,'2017'!$B$2:$J$163,9,FALSE),0)</f>
        <v>0</v>
      </c>
      <c r="AS781" s="1700">
        <f>IFERROR(VLOOKUP($A781,'2016'!$B$2:$K$165,3,FALSE),0)</f>
        <v>0</v>
      </c>
      <c r="AT781" s="1796">
        <f>IFERROR(VLOOKUP($A781,'2016'!$B$2:$K$165,4,FALSE),0)</f>
        <v>0</v>
      </c>
      <c r="AU781" s="1796">
        <f>IFERROR(VLOOKUP($A781,'2016'!$B$2:$K$165,5,FALSE),0)</f>
        <v>0</v>
      </c>
      <c r="AV781" s="1796">
        <f>IFERROR(VLOOKUP($A781,'2016'!$B$2:$K$165,8,FALSE),0)</f>
        <v>0</v>
      </c>
      <c r="AW781" s="1740">
        <f>IFERROR(VLOOKUP($A781,'2016'!$B$2:$K$165,10,FALSE),0)</f>
        <v>0</v>
      </c>
      <c r="AX781" s="1700">
        <f>IFERROR(VLOOKUP($A781,'2015'!$B$2:$K$165,3,FALSE),0)</f>
        <v>0</v>
      </c>
      <c r="AY781" s="1695">
        <f>IFERROR(VLOOKUP($A781,'2015'!$B$2:$K$165,4,FALSE),0)</f>
        <v>0</v>
      </c>
      <c r="AZ781" s="1695">
        <f>IFERROR(VLOOKUP($A781,'2015'!$B$2:$K$165,5,FALSE),0)</f>
        <v>0</v>
      </c>
      <c r="BA781" s="1695">
        <f>IFERROR(VLOOKUP($A781,'2015'!$B$2:$K$165,8,FALSE),0)</f>
        <v>0</v>
      </c>
      <c r="BB781" s="1740">
        <f>IFERROR(VLOOKUP($A781,'2015'!$B$2:$K$165,10,FALSE),0)</f>
        <v>0</v>
      </c>
      <c r="BC781" s="1700">
        <f>IFERROR(VLOOKUP($A781,'2014'!$B$2:$K$157,3,FALSE),0)</f>
        <v>0</v>
      </c>
      <c r="BD781" s="1691">
        <f>IFERROR(VLOOKUP($A781,'2014'!$B$2:$K$157,4,FALSE),0)</f>
        <v>0</v>
      </c>
      <c r="BE781" s="1691">
        <f>IFERROR(VLOOKUP($A781,'2014'!$B$2:$K$157,5,FALSE),0)</f>
        <v>0</v>
      </c>
      <c r="BF781" s="1691">
        <f>IFERROR(VLOOKUP($A781,'2014'!$B$2:$K$157,8,FALSE),0)</f>
        <v>0</v>
      </c>
      <c r="BG781" s="1740">
        <f>IFERROR(VLOOKUP($A781,'2014'!$B$2:$K$157,10,FALSE),0)</f>
        <v>0</v>
      </c>
      <c r="BH781" s="1700">
        <f>IFERROR(VLOOKUP($A781,'2013'!$D$4:$I$249,2,FALSE),0)</f>
        <v>0</v>
      </c>
      <c r="BI781" s="1691">
        <f>IFERROR(VLOOKUP($A781,'2013'!$D$4:$I$249,3,FALSE),0)</f>
        <v>0</v>
      </c>
      <c r="BJ781" s="1691">
        <f>IFERROR(VLOOKUP($A781,'2013'!$D$4:$I$249,4,FALSE),0)</f>
        <v>0</v>
      </c>
      <c r="BK781" s="1691">
        <f>IFERROR(VLOOKUP($A781,'2013'!$D$4:$I$249,5,FALSE),0)</f>
        <v>0</v>
      </c>
      <c r="BL781" s="1740">
        <f>IFERROR(VLOOKUP($A781,'2013'!$D$4:$I$249,6,FALSE),0)</f>
        <v>0</v>
      </c>
      <c r="BM781" s="1737">
        <f>IFERROR(VLOOKUP($A781,'2012'!$D$3:$O$172,2,FALSE),0)</f>
        <v>0</v>
      </c>
      <c r="BN781" s="1691">
        <f>IFERROR(VLOOKUP($A781,'2012'!$D$3:$O$172,3,FALSE),0)</f>
        <v>0</v>
      </c>
      <c r="BO781" s="1743">
        <f>IFERROR(VLOOKUP($A781,'2012'!$D$3:$O$172,4,FALSE),0)</f>
        <v>0</v>
      </c>
      <c r="BP781" s="1700">
        <f>IFERROR(VLOOKUP($A781,'2012'!$D$3:$O$172,5,FALSE),0)</f>
        <v>0</v>
      </c>
      <c r="BQ781" s="1691">
        <f>IFERROR(VLOOKUP($A781,'2012'!$D$3:$O$172,6,FALSE),0)</f>
        <v>0</v>
      </c>
      <c r="BR781" s="1691">
        <f>IFERROR(VLOOKUP($A781,'2012'!$D$3:$O$172,7,FALSE),0)</f>
        <v>0</v>
      </c>
      <c r="BS781" s="1691">
        <f>IFERROR(VLOOKUP($A781,'2012'!$D$3:$O$172,8,FALSE),0)</f>
        <v>0</v>
      </c>
      <c r="BT781" s="1740">
        <f>IFERROR(VLOOKUP($A781,'2012'!$D$3:$O$172,9,FALSE),0)</f>
        <v>0</v>
      </c>
      <c r="BX781" s="1700">
        <f>IFERROR(VLOOKUP($A781,'2011'!$D$4:$I$251,2,FALSE),0)</f>
        <v>0</v>
      </c>
      <c r="BY781" s="1691">
        <f>IFERROR(VLOOKUP($A781,'2011'!$D$4:$I$251,3,FALSE),0)</f>
        <v>0</v>
      </c>
      <c r="BZ781" s="1691">
        <f>IFERROR(VLOOKUP($A781,'2011'!$D$4:$I$251,4,FALSE),0)</f>
        <v>0</v>
      </c>
      <c r="CA781" s="1691">
        <f>IFERROR(VLOOKUP($A781,'2011'!$D$4:$I$251,5,FALSE),0)</f>
        <v>0</v>
      </c>
      <c r="CB781" s="1740">
        <f>IFERROR(VLOOKUP($A781,'2011'!$D$4:$I$251,6,FALSE),0)</f>
        <v>0</v>
      </c>
      <c r="CC781" s="1700">
        <f>IFERROR(VLOOKUP($A781,'2010'!$C$3:$H$234,2,FALSE),0)</f>
        <v>0</v>
      </c>
      <c r="CD781" s="1691">
        <f>IFERROR(VLOOKUP($A781,'2010'!$C$3:$H$234,3,FALSE),0)</f>
        <v>0</v>
      </c>
      <c r="CE781" s="1691">
        <f>IFERROR(VLOOKUP($A781,'2010'!$C$3:$H$234,4,FALSE),0)</f>
        <v>0</v>
      </c>
      <c r="CF781" s="1691">
        <f>IFERROR(VLOOKUP($A781,'2010'!$C$3:$H$234,5,FALSE),0)</f>
        <v>0</v>
      </c>
      <c r="CG781" s="1740">
        <f>IFERROR(VLOOKUP($A781,'2010'!$C$3:$H$234,6,FALSE),0)</f>
        <v>0</v>
      </c>
      <c r="CH781" s="1700">
        <f>IFERROR(VLOOKUP($A781,'2009'!$C$3:$H$242,2,FALSE),0)</f>
        <v>0</v>
      </c>
      <c r="CI781" s="1691">
        <f>IFERROR(VLOOKUP($A781,'2009'!$C$3:$H$242,3,FALSE),0)</f>
        <v>0</v>
      </c>
      <c r="CJ781" s="1691">
        <f>IFERROR(VLOOKUP($A781,'2009'!$C$3:$H$242,4,FALSE),0)</f>
        <v>0</v>
      </c>
      <c r="CK781" s="1691">
        <f>IFERROR(VLOOKUP($A781,'2009'!$C$3:$H$242,5,FALSE),0)</f>
        <v>0</v>
      </c>
      <c r="CL781" s="1740">
        <f>IFERROR(VLOOKUP($A781,'2009'!$C$3:$H$242,6,FALSE),0)</f>
        <v>0</v>
      </c>
      <c r="CM781" s="1700">
        <f>IFERROR(VLOOKUP($A781,'2008'!$C$3:$H$229,2,FALSE),0)</f>
        <v>0</v>
      </c>
      <c r="CN781" s="1691">
        <f>IFERROR(VLOOKUP($A781,'2008'!$C$3:$H$229,3,FALSE),0)</f>
        <v>0</v>
      </c>
      <c r="CO781" s="1691">
        <f>IFERROR(VLOOKUP($A781,'2008'!$C$3:$H$229,4,FALSE),0)</f>
        <v>0</v>
      </c>
      <c r="CP781" s="1691">
        <f>IFERROR(VLOOKUP($A781,'2008'!$C$3:$H$229,5,FALSE),0)</f>
        <v>0</v>
      </c>
      <c r="CQ781" s="1740">
        <f>IFERROR(VLOOKUP($A781,'2008'!$C$3:$H$229,6,FALSE),0)</f>
        <v>0</v>
      </c>
      <c r="CR781" s="1700">
        <f>IFERROR(VLOOKUP($A781,'2007'!$C$3:$M$238,7,FALSE),0)</f>
        <v>0</v>
      </c>
      <c r="CS781" s="1691">
        <f>IFERROR(VLOOKUP($A781,'2007'!$C$3:$M$238,8,FALSE),0)</f>
        <v>0</v>
      </c>
      <c r="CT781" s="1691">
        <f>IFERROR(VLOOKUP($A781,'2007'!$C$3:$M$238,9,FALSE),0)</f>
        <v>0</v>
      </c>
      <c r="CU781" s="1691">
        <f>IFERROR(VLOOKUP($A781,'2007'!$C$3:$M$238,10,FALSE),0)</f>
        <v>0</v>
      </c>
      <c r="CV781" s="1740">
        <f>IFERROR(VLOOKUP($A781,'2007'!$C$3:$M$238,11,FALSE),0)</f>
        <v>0</v>
      </c>
      <c r="CW781" s="1700">
        <f>IFERROR(VLOOKUP($A781,'2006'!$A$2:$F$200,2,FALSE),0)</f>
        <v>0</v>
      </c>
      <c r="CX781" s="1691">
        <f>IFERROR(VLOOKUP($A781,'2006'!$A$2:$F$200,4,FALSE),0)</f>
        <v>0</v>
      </c>
      <c r="CY781" s="1691">
        <f>IFERROR(VLOOKUP($A781,'2006'!$A$2:$F$200,5,FALSE),0)</f>
        <v>0</v>
      </c>
      <c r="CZ781" s="1740">
        <f>IFERROR(VLOOKUP($A781,'2006'!$A$2:$F$200,6,FALSE),0)</f>
        <v>0</v>
      </c>
      <c r="DA781" s="1700">
        <f>IFERROR(VLOOKUP($A781,'2005'!$C$3:$M$205,8,FALSE),0)</f>
        <v>0</v>
      </c>
      <c r="DB781" s="1691">
        <f>IFERROR(VLOOKUP($A781,'2005'!$C$3:$M$205,9,FALSE),0)</f>
        <v>0</v>
      </c>
      <c r="DC781" s="1691">
        <f>IFERROR(VLOOKUP($A781,'2005'!$C$3:$M$205,10,FALSE),0)</f>
        <v>0</v>
      </c>
      <c r="DD781" s="1740">
        <f>IFERROR(VLOOKUP($A781,'2005'!$C$3:$M$205,11,FALSE),0)</f>
        <v>0</v>
      </c>
      <c r="DE781" s="1700">
        <f>IFERROR(VLOOKUP($A781,'2004'!$C$3:$M$213,8,FALSE),0)</f>
        <v>0</v>
      </c>
      <c r="DF781" s="1691">
        <f>IFERROR(VLOOKUP($A781,'2004'!$C$3:$M$213,9,FALSE),0)</f>
        <v>0</v>
      </c>
      <c r="DG781" s="1691">
        <f>IFERROR(VLOOKUP($A781,'2004'!$C$3:$M$213,10,FALSE),0)</f>
        <v>0</v>
      </c>
      <c r="DH781" s="1740">
        <f>IFERROR(VLOOKUP($A781,'2004'!$C$3:$M$213,11,FALSE),0)</f>
        <v>0</v>
      </c>
      <c r="DI781" s="1700">
        <f>IFERROR(VLOOKUP($A781,'2003'!$C$3:$Q$214,12,FALSE),0)</f>
        <v>0</v>
      </c>
      <c r="DJ781" s="1691">
        <f>IFERROR(VLOOKUP($A781,'2003'!$C$3:$Q$214,13,FALSE),0)</f>
        <v>0</v>
      </c>
      <c r="DK781" s="1691">
        <f>IFERROR(VLOOKUP($A781,'2003'!$C$3:$Q$214,14,FALSE),0)</f>
        <v>0</v>
      </c>
      <c r="DL781" s="1740">
        <f>IFERROR(VLOOKUP($A781,'2003'!$C$3:$Q$214,15,FALSE),0)</f>
        <v>0</v>
      </c>
      <c r="DM781" s="1700">
        <f>IFERROR(VLOOKUP($A781,'2002'!$D$3:$R$214,12,FALSE),0)</f>
        <v>16</v>
      </c>
      <c r="DN781" s="1691">
        <f>IFERROR(VLOOKUP($A781,'2002'!$D$3:$R$214,13,FALSE),0)</f>
        <v>5</v>
      </c>
      <c r="DO781" s="1691">
        <f>IFERROR(VLOOKUP($A781,'2002'!$D$3:$R$214,14,FALSE),0)</f>
        <v>0</v>
      </c>
      <c r="DP781" s="1788">
        <f>IFERROR(VLOOKUP($A781,'2002'!$D$3:$R$214,15,FALSE),0)</f>
        <v>0.3125</v>
      </c>
      <c r="DQ781" s="1700">
        <f>IFERROR(VLOOKUP($A781,'Pre 2002'!$C$3:$CK$382,84,FALSE),0)</f>
        <v>0</v>
      </c>
      <c r="DR781" s="1695">
        <f>IFERROR(VLOOKUP($A781,'Pre 2002'!$C$3:$CK$382,85,FALSE),0)</f>
        <v>0</v>
      </c>
      <c r="DS781" s="1695">
        <f>IFERROR(VLOOKUP($A781,'Pre 2002'!$C$3:$CK$382,86,FALSE),0)</f>
        <v>0</v>
      </c>
      <c r="DT781" s="1790">
        <f>IFERROR(VLOOKUP($A781,'Pre 2002'!$C$3:$CK$382,87,FALSE),0)</f>
        <v>0</v>
      </c>
      <c r="DU781" s="1741">
        <f>IFERROR(VLOOKUP(A781,'Pre 2002'!$C$3:$CG$382,83,FALSE),0)</f>
        <v>0</v>
      </c>
    </row>
    <row r="782" spans="1:125">
      <c r="A782" s="1442" t="s">
        <v>2277</v>
      </c>
      <c r="B782" s="1562">
        <f t="shared" si="296"/>
        <v>77</v>
      </c>
      <c r="C782" s="1562">
        <f t="shared" si="297"/>
        <v>24</v>
      </c>
      <c r="D782" s="1562">
        <f t="shared" si="298"/>
        <v>0</v>
      </c>
      <c r="E782" s="1563">
        <f t="shared" si="299"/>
        <v>0.31168831168831168</v>
      </c>
      <c r="F782" s="1786">
        <f t="shared" si="300"/>
        <v>2</v>
      </c>
      <c r="G782" s="1595">
        <v>2018</v>
      </c>
      <c r="H782" s="1751"/>
      <c r="I782" s="1751"/>
      <c r="J782" s="1751"/>
      <c r="K782" s="1751"/>
      <c r="L782" s="1751"/>
      <c r="O782" s="1700">
        <f>IFERROR(VLOOKUP($A782,'2022'!$B$2:$K$174,3,FALSE),0)</f>
        <v>0</v>
      </c>
      <c r="P782" s="1858">
        <f>IFERROR(VLOOKUP($A782,'2022'!$B$2:$K$174,4,FALSE),0)</f>
        <v>0</v>
      </c>
      <c r="Q782" s="1858">
        <f>IFERROR(VLOOKUP($A782,'2022'!$B$2:$K$174,5,FALSE),0)</f>
        <v>0</v>
      </c>
      <c r="R782" s="1858">
        <f>IFERROR(VLOOKUP($A782,'2022'!$B$2:$K$174,8,FALSE),0)</f>
        <v>0</v>
      </c>
      <c r="S782" s="1740">
        <f>IFERROR(VLOOKUP($A782,'2022'!$B$2:$K$174,10,FALSE),0)</f>
        <v>0</v>
      </c>
      <c r="T782" s="1700">
        <f>IFERROR(VLOOKUP($A782,'2021'!$B$2:$K$174,3,FALSE),0)</f>
        <v>0</v>
      </c>
      <c r="U782" s="1843">
        <f>IFERROR(VLOOKUP($A782,'2021'!$B$2:$K$174,4,FALSE),0)</f>
        <v>0</v>
      </c>
      <c r="V782" s="1843">
        <f>IFERROR(VLOOKUP($A782,'2021'!$B$2:$K$174,5,FALSE),0)</f>
        <v>0</v>
      </c>
      <c r="W782" s="1843">
        <f>IFERROR(VLOOKUP($A782,'2021'!$B$2:$K$174,8,FALSE),0)</f>
        <v>0</v>
      </c>
      <c r="X782" s="1740">
        <f>IFERROR(VLOOKUP($A782,'2021'!$B$2:$K$174,10,FALSE),0)</f>
        <v>0</v>
      </c>
      <c r="Y782" s="1700">
        <f>IFERROR(VLOOKUP($A782,'2020'!$B$2:$K$170,3,FALSE),0)</f>
        <v>0</v>
      </c>
      <c r="Z782" s="1829">
        <f>IFERROR(VLOOKUP($A782,'2020'!$B$2:$K$170,4,FALSE),0)</f>
        <v>0</v>
      </c>
      <c r="AA782" s="1829">
        <f>IFERROR(VLOOKUP($A782,'2020'!$B$2:$K$170,5,FALSE),0)</f>
        <v>0</v>
      </c>
      <c r="AB782" s="1829">
        <f>IFERROR(VLOOKUP($A782,'2020'!$B$2:$K$170,8,FALSE),0)</f>
        <v>0</v>
      </c>
      <c r="AC782" s="1740">
        <f>IFERROR(VLOOKUP($A782,'2020'!$B$2:$K$170,10,FALSE),0)</f>
        <v>0</v>
      </c>
      <c r="AD782" s="1700">
        <f>IFERROR(VLOOKUP($A782,'2019'!$B$2:$K$170,3,FALSE),0)</f>
        <v>46</v>
      </c>
      <c r="AE782" s="1823">
        <f>IFERROR(VLOOKUP($A782,'2019'!$B$2:$K$170,4,FALSE),0)</f>
        <v>9</v>
      </c>
      <c r="AF782" s="1823">
        <f>IFERROR(VLOOKUP($A782,'2019'!$B$2:$K$170,5,FALSE),0)</f>
        <v>15</v>
      </c>
      <c r="AG782" s="1823">
        <f>IFERROR(VLOOKUP($A782,'2019'!$B$2:$K$170,8,FALSE),0)</f>
        <v>0</v>
      </c>
      <c r="AH782" s="1740">
        <f>IFERROR(VLOOKUP($A782,'2019'!$B$2:$K$170,10,FALSE),0)</f>
        <v>0.32600000000000001</v>
      </c>
      <c r="AI782" s="1700">
        <f>IFERROR(VLOOKUP($A782,'2018'!$B$2:$K$170,3,FALSE),0)</f>
        <v>31</v>
      </c>
      <c r="AJ782" s="1821">
        <f>IFERROR(VLOOKUP($A782,'2018'!$B$2:$K$170,4,FALSE),0)</f>
        <v>7</v>
      </c>
      <c r="AK782" s="1821">
        <f>IFERROR(VLOOKUP($A782,'2018'!$B$2:$K$170,5,FALSE),0)</f>
        <v>9</v>
      </c>
      <c r="AL782" s="1821">
        <f>IFERROR(VLOOKUP($A782,'2018'!$B$2:$K$170,8,FALSE),0)</f>
        <v>0</v>
      </c>
      <c r="AM782" s="1740">
        <f>IFERROR(VLOOKUP($A782,'2018'!$B$2:$K$170,10,FALSE),0)</f>
        <v>0.28999999999999998</v>
      </c>
      <c r="DT782" s="1858"/>
    </row>
    <row r="783" spans="1:125">
      <c r="A783" s="1721" t="s">
        <v>1822</v>
      </c>
      <c r="B783" s="1562">
        <f t="shared" si="296"/>
        <v>23</v>
      </c>
      <c r="C783" s="1562">
        <f t="shared" si="297"/>
        <v>7</v>
      </c>
      <c r="D783" s="1562">
        <f t="shared" si="298"/>
        <v>0</v>
      </c>
      <c r="E783" s="1563">
        <f t="shared" si="299"/>
        <v>0.30434782608695654</v>
      </c>
      <c r="F783" s="1786">
        <f t="shared" si="300"/>
        <v>1</v>
      </c>
      <c r="G783" s="1595" t="s">
        <v>2159</v>
      </c>
      <c r="H783" s="1752">
        <f>IF(BC783&gt;0,1,0)+IF(BH783&gt;0,1,0)+IF(BP783&gt;0,1,0)+IF(BX783&gt;0,1,0)+IF(CC783&gt;0,1,0)+IF(CH783&gt;0,1,0)+IF(CM783&gt;0,1,0)+IF(CR783&gt;0,1,0)+IF(CW783&gt;0,1,0)+IF(DA783&gt;0,1,0)+IF(DE783&gt;0,1,0)+IF(DI783&gt;0,1,0)+IF(DM783&gt;0,1,0)+DU783</f>
        <v>1</v>
      </c>
      <c r="I783" s="1751">
        <f>SUM(BC783,BH783,BP783,BX783,CC783,CH783,CM783,CR783,CW783,DA783,DE783,DI783,DM783,DQ783)</f>
        <v>23</v>
      </c>
      <c r="J783" s="1751">
        <f t="shared" ref="J783:K787" si="305">SUM(BE783,BJ783,BR783,BZ783,CE783,CJ783,CO783,CT783,CX783,DB783,DF783,DJ783,DN783,DR783)</f>
        <v>7</v>
      </c>
      <c r="K783" s="1751">
        <f t="shared" si="305"/>
        <v>0</v>
      </c>
      <c r="L783" s="1818">
        <f>IF(I783=0,0,J783/I783)</f>
        <v>0.30434782608695654</v>
      </c>
      <c r="O783" s="1700">
        <f>IFERROR(VLOOKUP($A783,'2022'!$B$2:$K$174,3,FALSE),0)</f>
        <v>0</v>
      </c>
      <c r="P783" s="1858">
        <f>IFERROR(VLOOKUP($A783,'2022'!$B$2:$K$174,4,FALSE),0)</f>
        <v>0</v>
      </c>
      <c r="Q783" s="1858">
        <f>IFERROR(VLOOKUP($A783,'2022'!$B$2:$K$174,5,FALSE),0)</f>
        <v>0</v>
      </c>
      <c r="R783" s="1858">
        <f>IFERROR(VLOOKUP($A783,'2022'!$B$2:$K$174,8,FALSE),0)</f>
        <v>0</v>
      </c>
      <c r="S783" s="1740">
        <f>IFERROR(VLOOKUP($A783,'2022'!$B$2:$K$174,10,FALSE),0)</f>
        <v>0</v>
      </c>
      <c r="T783" s="1700">
        <f>IFERROR(VLOOKUP($A783,'2021'!$B$2:$K$174,3,FALSE),0)</f>
        <v>0</v>
      </c>
      <c r="U783" s="1843">
        <f>IFERROR(VLOOKUP($A783,'2021'!$B$2:$K$174,4,FALSE),0)</f>
        <v>0</v>
      </c>
      <c r="V783" s="1843">
        <f>IFERROR(VLOOKUP($A783,'2021'!$B$2:$K$174,5,FALSE),0)</f>
        <v>0</v>
      </c>
      <c r="W783" s="1843">
        <f>IFERROR(VLOOKUP($A783,'2021'!$B$2:$K$174,8,FALSE),0)</f>
        <v>0</v>
      </c>
      <c r="X783" s="1740">
        <f>IFERROR(VLOOKUP($A783,'2021'!$B$2:$K$174,10,FALSE),0)</f>
        <v>0</v>
      </c>
      <c r="Y783" s="1700">
        <f>IFERROR(VLOOKUP($A783,'2020'!$B$2:$K$170,3,FALSE),0)</f>
        <v>0</v>
      </c>
      <c r="Z783" s="1829">
        <f>IFERROR(VLOOKUP($A783,'2020'!$B$2:$K$170,4,FALSE),0)</f>
        <v>0</v>
      </c>
      <c r="AA783" s="1829">
        <f>IFERROR(VLOOKUP($A783,'2020'!$B$2:$K$170,5,FALSE),0)</f>
        <v>0</v>
      </c>
      <c r="AB783" s="1829">
        <f>IFERROR(VLOOKUP($A783,'2020'!$B$2:$K$170,8,FALSE),0)</f>
        <v>0</v>
      </c>
      <c r="AC783" s="1740">
        <f>IFERROR(VLOOKUP($A783,'2020'!$B$2:$K$170,10,FALSE),0)</f>
        <v>0</v>
      </c>
      <c r="AD783" s="1700">
        <f>IFERROR(VLOOKUP($A783,'2019'!$B$2:$K$170,3,FALSE),0)</f>
        <v>0</v>
      </c>
      <c r="AE783" s="1823">
        <f>IFERROR(VLOOKUP($A783,'2019'!$B$2:$K$170,4,FALSE),0)</f>
        <v>0</v>
      </c>
      <c r="AF783" s="1823">
        <f>IFERROR(VLOOKUP($A783,'2019'!$B$2:$K$170,5,FALSE),0)</f>
        <v>0</v>
      </c>
      <c r="AG783" s="1823">
        <f>IFERROR(VLOOKUP($A783,'2019'!$B$2:$K$170,8,FALSE),0)</f>
        <v>0</v>
      </c>
      <c r="AH783" s="1740">
        <f>IFERROR(VLOOKUP($A783,'2019'!$B$2:$K$170,10,FALSE),0)</f>
        <v>0</v>
      </c>
      <c r="AI783" s="1700">
        <f>IFERROR(VLOOKUP($A783,'2018'!$B$2:$K$170,3,FALSE),0)</f>
        <v>0</v>
      </c>
      <c r="AJ783" s="1821">
        <f>IFERROR(VLOOKUP($A783,'2018'!$B$2:$K$170,4,FALSE),0)</f>
        <v>0</v>
      </c>
      <c r="AK783" s="1821">
        <f>IFERROR(VLOOKUP($A783,'2018'!$B$2:$K$170,5,FALSE),0)</f>
        <v>0</v>
      </c>
      <c r="AL783" s="1821">
        <f>IFERROR(VLOOKUP($A783,'2018'!$B$2:$K$170,8,FALSE),0)</f>
        <v>0</v>
      </c>
      <c r="AM783" s="1740">
        <f>IFERROR(VLOOKUP($A783,'2018'!$B$2:$K$170,10,FALSE),0)</f>
        <v>0</v>
      </c>
      <c r="AN783" s="1700">
        <f>IFERROR(VLOOKUP($A783,'2017'!$B$2:$J$163,2,FALSE),0)</f>
        <v>0</v>
      </c>
      <c r="AO783" s="1815">
        <f>IFERROR(VLOOKUP($A783,'2017'!$B$2:$J$163,3,FALSE),0)</f>
        <v>0</v>
      </c>
      <c r="AP783" s="1815">
        <f>IFERROR(VLOOKUP($A783,'2017'!$B$2:$J$163,4,FALSE),0)</f>
        <v>0</v>
      </c>
      <c r="AQ783" s="1815">
        <f>IFERROR(VLOOKUP($A783,'2017'!$B$2:$J$163,7,FALSE),0)</f>
        <v>0</v>
      </c>
      <c r="AR783" s="1740">
        <f>IFERROR(VLOOKUP($A783,'2017'!$B$2:$J$163,9,FALSE),0)</f>
        <v>0</v>
      </c>
      <c r="AS783" s="1700">
        <f>IFERROR(VLOOKUP($A783,'2016'!$B$2:$K$165,3,FALSE),0)</f>
        <v>0</v>
      </c>
      <c r="AT783" s="1796">
        <f>IFERROR(VLOOKUP($A783,'2016'!$B$2:$K$165,4,FALSE),0)</f>
        <v>0</v>
      </c>
      <c r="AU783" s="1796">
        <f>IFERROR(VLOOKUP($A783,'2016'!$B$2:$K$165,5,FALSE),0)</f>
        <v>0</v>
      </c>
      <c r="AV783" s="1796">
        <f>IFERROR(VLOOKUP($A783,'2016'!$B$2:$K$165,8,FALSE),0)</f>
        <v>0</v>
      </c>
      <c r="AW783" s="1740">
        <f>IFERROR(VLOOKUP($A783,'2016'!$B$2:$K$165,10,FALSE),0)</f>
        <v>0</v>
      </c>
      <c r="AX783" s="1700">
        <f>IFERROR(VLOOKUP($A783,'2015'!$B$2:$K$165,3,FALSE),0)</f>
        <v>0</v>
      </c>
      <c r="AY783" s="1695">
        <f>IFERROR(VLOOKUP($A783,'2015'!$B$2:$K$165,4,FALSE),0)</f>
        <v>0</v>
      </c>
      <c r="AZ783" s="1695">
        <f>IFERROR(VLOOKUP($A783,'2015'!$B$2:$K$165,5,FALSE),0)</f>
        <v>0</v>
      </c>
      <c r="BA783" s="1695">
        <f>IFERROR(VLOOKUP($A783,'2015'!$B$2:$K$165,8,FALSE),0)</f>
        <v>0</v>
      </c>
      <c r="BB783" s="1740">
        <f>IFERROR(VLOOKUP($A783,'2015'!$B$2:$K$165,10,FALSE),0)</f>
        <v>0</v>
      </c>
      <c r="BC783" s="1700">
        <f>IFERROR(VLOOKUP($A783,'2014'!$B$2:$K$157,3,FALSE),0)</f>
        <v>0</v>
      </c>
      <c r="BD783" s="1691">
        <f>IFERROR(VLOOKUP($A783,'2014'!$B$2:$K$157,4,FALSE),0)</f>
        <v>0</v>
      </c>
      <c r="BE783" s="1691">
        <f>IFERROR(VLOOKUP($A783,'2014'!$B$2:$K$157,5,FALSE),0)</f>
        <v>0</v>
      </c>
      <c r="BF783" s="1691">
        <f>IFERROR(VLOOKUP($A783,'2014'!$B$2:$K$157,8,FALSE),0)</f>
        <v>0</v>
      </c>
      <c r="BG783" s="1740">
        <f>IFERROR(VLOOKUP($A783,'2014'!$B$2:$K$157,10,FALSE),0)</f>
        <v>0</v>
      </c>
      <c r="BH783" s="1700">
        <f>IFERROR(VLOOKUP($A783,'2013'!$D$4:$I$249,2,FALSE),0)</f>
        <v>0</v>
      </c>
      <c r="BI783" s="1691">
        <f>IFERROR(VLOOKUP($A783,'2013'!$D$4:$I$249,3,FALSE),0)</f>
        <v>0</v>
      </c>
      <c r="BJ783" s="1691">
        <f>IFERROR(VLOOKUP($A783,'2013'!$D$4:$I$249,4,FALSE),0)</f>
        <v>0</v>
      </c>
      <c r="BK783" s="1691">
        <f>IFERROR(VLOOKUP($A783,'2013'!$D$4:$I$249,5,FALSE),0)</f>
        <v>0</v>
      </c>
      <c r="BL783" s="1740">
        <f>IFERROR(VLOOKUP($A783,'2013'!$D$4:$I$249,6,FALSE),0)</f>
        <v>0</v>
      </c>
      <c r="BM783" s="1737">
        <f>IFERROR(VLOOKUP($A783,'2012'!$D$3:$O$172,2,FALSE),0)</f>
        <v>0</v>
      </c>
      <c r="BN783" s="1691">
        <f>IFERROR(VLOOKUP($A783,'2012'!$D$3:$O$172,3,FALSE),0)</f>
        <v>0</v>
      </c>
      <c r="BO783" s="1743">
        <f>IFERROR(VLOOKUP($A783,'2012'!$D$3:$O$172,4,FALSE),0)</f>
        <v>0</v>
      </c>
      <c r="BP783" s="1700">
        <f>IFERROR(VLOOKUP($A783,'2012'!$D$3:$O$172,5,FALSE),0)</f>
        <v>0</v>
      </c>
      <c r="BQ783" s="1691">
        <f>IFERROR(VLOOKUP($A783,'2012'!$D$3:$O$172,6,FALSE),0)</f>
        <v>0</v>
      </c>
      <c r="BR783" s="1691">
        <f>IFERROR(VLOOKUP($A783,'2012'!$D$3:$O$172,7,FALSE),0)</f>
        <v>0</v>
      </c>
      <c r="BS783" s="1691">
        <f>IFERROR(VLOOKUP($A783,'2012'!$D$3:$O$172,8,FALSE),0)</f>
        <v>0</v>
      </c>
      <c r="BT783" s="1740">
        <f>IFERROR(VLOOKUP($A783,'2012'!$D$3:$O$172,9,FALSE),0)</f>
        <v>0</v>
      </c>
      <c r="BX783" s="1700">
        <f>IFERROR(VLOOKUP($A783,'2011'!$D$4:$I$251,2,FALSE),0)</f>
        <v>0</v>
      </c>
      <c r="BY783" s="1691">
        <f>IFERROR(VLOOKUP($A783,'2011'!$D$4:$I$251,3,FALSE),0)</f>
        <v>0</v>
      </c>
      <c r="BZ783" s="1691">
        <f>IFERROR(VLOOKUP($A783,'2011'!$D$4:$I$251,4,FALSE),0)</f>
        <v>0</v>
      </c>
      <c r="CA783" s="1691">
        <f>IFERROR(VLOOKUP($A783,'2011'!$D$4:$I$251,5,FALSE),0)</f>
        <v>0</v>
      </c>
      <c r="CB783" s="1740">
        <f>IFERROR(VLOOKUP($A783,'2011'!$D$4:$I$251,6,FALSE),0)</f>
        <v>0</v>
      </c>
      <c r="CC783" s="1700">
        <f>IFERROR(VLOOKUP($A783,'2010'!$C$3:$H$234,2,FALSE),0)</f>
        <v>0</v>
      </c>
      <c r="CD783" s="1691">
        <f>IFERROR(VLOOKUP($A783,'2010'!$C$3:$H$234,3,FALSE),0)</f>
        <v>0</v>
      </c>
      <c r="CE783" s="1691">
        <f>IFERROR(VLOOKUP($A783,'2010'!$C$3:$H$234,4,FALSE),0)</f>
        <v>0</v>
      </c>
      <c r="CF783" s="1691">
        <f>IFERROR(VLOOKUP($A783,'2010'!$C$3:$H$234,5,FALSE),0)</f>
        <v>0</v>
      </c>
      <c r="CG783" s="1740">
        <f>IFERROR(VLOOKUP($A783,'2010'!$C$3:$H$234,6,FALSE),0)</f>
        <v>0</v>
      </c>
      <c r="CH783" s="1700">
        <f>IFERROR(VLOOKUP($A783,'2009'!$C$3:$H$242,2,FALSE),0)</f>
        <v>0</v>
      </c>
      <c r="CI783" s="1691">
        <f>IFERROR(VLOOKUP($A783,'2009'!$C$3:$H$242,3,FALSE),0)</f>
        <v>0</v>
      </c>
      <c r="CJ783" s="1691">
        <f>IFERROR(VLOOKUP($A783,'2009'!$C$3:$H$242,4,FALSE),0)</f>
        <v>0</v>
      </c>
      <c r="CK783" s="1691">
        <f>IFERROR(VLOOKUP($A783,'2009'!$C$3:$H$242,5,FALSE),0)</f>
        <v>0</v>
      </c>
      <c r="CL783" s="1740">
        <f>IFERROR(VLOOKUP($A783,'2009'!$C$3:$H$242,6,FALSE),0)</f>
        <v>0</v>
      </c>
      <c r="CM783" s="1700">
        <f>IFERROR(VLOOKUP($A783,'2008'!$C$3:$H$229,2,FALSE),0)</f>
        <v>0</v>
      </c>
      <c r="CN783" s="1691">
        <f>IFERROR(VLOOKUP($A783,'2008'!$C$3:$H$229,3,FALSE),0)</f>
        <v>0</v>
      </c>
      <c r="CO783" s="1691">
        <f>IFERROR(VLOOKUP($A783,'2008'!$C$3:$H$229,4,FALSE),0)</f>
        <v>0</v>
      </c>
      <c r="CP783" s="1691">
        <f>IFERROR(VLOOKUP($A783,'2008'!$C$3:$H$229,5,FALSE),0)</f>
        <v>0</v>
      </c>
      <c r="CQ783" s="1740">
        <f>IFERROR(VLOOKUP($A783,'2008'!$C$3:$H$229,6,FALSE),0)</f>
        <v>0</v>
      </c>
      <c r="CR783" s="1700">
        <f>IFERROR(VLOOKUP($A783,'2007'!$C$3:$M$238,7,FALSE),0)</f>
        <v>0</v>
      </c>
      <c r="CS783" s="1691">
        <f>IFERROR(VLOOKUP($A783,'2007'!$C$3:$M$238,8,FALSE),0)</f>
        <v>0</v>
      </c>
      <c r="CT783" s="1691">
        <f>IFERROR(VLOOKUP($A783,'2007'!$C$3:$M$238,9,FALSE),0)</f>
        <v>0</v>
      </c>
      <c r="CU783" s="1691">
        <f>IFERROR(VLOOKUP($A783,'2007'!$C$3:$M$238,10,FALSE),0)</f>
        <v>0</v>
      </c>
      <c r="CV783" s="1740">
        <f>IFERROR(VLOOKUP($A783,'2007'!$C$3:$M$238,11,FALSE),0)</f>
        <v>0</v>
      </c>
      <c r="CW783" s="1700">
        <f>IFERROR(VLOOKUP($A783,'2006'!$A$2:$F$200,2,FALSE),0)</f>
        <v>0</v>
      </c>
      <c r="CX783" s="1691">
        <f>IFERROR(VLOOKUP($A783,'2006'!$A$2:$F$200,4,FALSE),0)</f>
        <v>0</v>
      </c>
      <c r="CY783" s="1691">
        <f>IFERROR(VLOOKUP($A783,'2006'!$A$2:$F$200,5,FALSE),0)</f>
        <v>0</v>
      </c>
      <c r="CZ783" s="1740">
        <f>IFERROR(VLOOKUP($A783,'2006'!$A$2:$F$200,6,FALSE),0)</f>
        <v>0</v>
      </c>
      <c r="DA783" s="1700">
        <f>IFERROR(VLOOKUP($A783,'2005'!$C$3:$M$205,8,FALSE),0)</f>
        <v>0</v>
      </c>
      <c r="DB783" s="1691">
        <f>IFERROR(VLOOKUP($A783,'2005'!$C$3:$M$205,9,FALSE),0)</f>
        <v>0</v>
      </c>
      <c r="DC783" s="1691">
        <f>IFERROR(VLOOKUP($A783,'2005'!$C$3:$M$205,10,FALSE),0)</f>
        <v>0</v>
      </c>
      <c r="DD783" s="1740">
        <f>IFERROR(VLOOKUP($A783,'2005'!$C$3:$M$205,11,FALSE),0)</f>
        <v>0</v>
      </c>
      <c r="DE783" s="1700">
        <f>IFERROR(VLOOKUP($A783,'2004'!$C$3:$M$213,8,FALSE),0)</f>
        <v>23</v>
      </c>
      <c r="DF783" s="1691">
        <f>IFERROR(VLOOKUP($A783,'2004'!$C$3:$M$213,9,FALSE),0)</f>
        <v>7</v>
      </c>
      <c r="DG783" s="1691">
        <f>IFERROR(VLOOKUP($A783,'2004'!$C$3:$M$213,10,FALSE),0)</f>
        <v>0</v>
      </c>
      <c r="DH783" s="1740">
        <f>IFERROR(VLOOKUP($A783,'2004'!$C$3:$M$213,11,FALSE),0)</f>
        <v>0.30434782608695654</v>
      </c>
      <c r="DI783" s="1700">
        <f>IFERROR(VLOOKUP($A783,'2003'!$C$3:$Q$214,12,FALSE),0)</f>
        <v>0</v>
      </c>
      <c r="DJ783" s="1691">
        <f>IFERROR(VLOOKUP($A783,'2003'!$C$3:$Q$214,13,FALSE),0)</f>
        <v>0</v>
      </c>
      <c r="DK783" s="1691">
        <f>IFERROR(VLOOKUP($A783,'2003'!$C$3:$Q$214,14,FALSE),0)</f>
        <v>0</v>
      </c>
      <c r="DL783" s="1740">
        <f>IFERROR(VLOOKUP($A783,'2003'!$C$3:$Q$214,15,FALSE),0)</f>
        <v>0</v>
      </c>
      <c r="DM783" s="1700">
        <f>IFERROR(VLOOKUP($A783,'2002'!$D$3:$R$214,12,FALSE),0)</f>
        <v>0</v>
      </c>
      <c r="DN783" s="1691">
        <f>IFERROR(VLOOKUP($A783,'2002'!$D$3:$R$214,13,FALSE),0)</f>
        <v>0</v>
      </c>
      <c r="DO783" s="1691">
        <f>IFERROR(VLOOKUP($A783,'2002'!$D$3:$R$214,14,FALSE),0)</f>
        <v>0</v>
      </c>
      <c r="DP783" s="1788">
        <f>IFERROR(VLOOKUP($A783,'2002'!$D$3:$R$214,15,FALSE),0)</f>
        <v>0</v>
      </c>
      <c r="DQ783" s="1700">
        <f>IFERROR(VLOOKUP($A783,'Pre 2002'!$C$3:$CK$382,84,FALSE),0)</f>
        <v>0</v>
      </c>
      <c r="DR783" s="1695">
        <f>IFERROR(VLOOKUP($A783,'Pre 2002'!$C$3:$CK$382,85,FALSE),0)</f>
        <v>0</v>
      </c>
      <c r="DS783" s="1695">
        <f>IFERROR(VLOOKUP($A783,'Pre 2002'!$C$3:$CK$382,86,FALSE),0)</f>
        <v>0</v>
      </c>
      <c r="DT783" s="1790">
        <f>IFERROR(VLOOKUP($A783,'Pre 2002'!$C$3:$CK$382,87,FALSE),0)</f>
        <v>0</v>
      </c>
      <c r="DU783" s="1741">
        <f>IFERROR(VLOOKUP(A783,'Pre 2002'!$C$3:$CG$382,83,FALSE),0)</f>
        <v>0</v>
      </c>
    </row>
    <row r="784" spans="1:125">
      <c r="A784" s="1721" t="s">
        <v>1769</v>
      </c>
      <c r="B784" s="1562">
        <f t="shared" si="296"/>
        <v>33</v>
      </c>
      <c r="C784" s="1562">
        <f t="shared" si="297"/>
        <v>10</v>
      </c>
      <c r="D784" s="1562">
        <f t="shared" si="298"/>
        <v>0</v>
      </c>
      <c r="E784" s="1563">
        <f t="shared" si="299"/>
        <v>0.30303030303030304</v>
      </c>
      <c r="F784" s="1786">
        <f t="shared" si="300"/>
        <v>1</v>
      </c>
      <c r="G784" s="1595">
        <v>2011</v>
      </c>
      <c r="H784" s="1752">
        <f>IF(BC784&gt;0,1,0)+IF(BH784&gt;0,1,0)+IF(BP784&gt;0,1,0)+IF(BX784&gt;0,1,0)+IF(CC784&gt;0,1,0)+IF(CH784&gt;0,1,0)+IF(CM784&gt;0,1,0)+IF(CR784&gt;0,1,0)+IF(CW784&gt;0,1,0)+IF(DA784&gt;0,1,0)+IF(DE784&gt;0,1,0)+IF(DI784&gt;0,1,0)+IF(DM784&gt;0,1,0)+DU784</f>
        <v>1</v>
      </c>
      <c r="I784" s="1751">
        <f>SUM(BC784,BH784,BP784,BX784,CC784,CH784,CM784,CR784,CW784,DA784,DE784,DI784,DM784,DQ784)</f>
        <v>33</v>
      </c>
      <c r="J784" s="1751">
        <f t="shared" si="305"/>
        <v>10</v>
      </c>
      <c r="K784" s="1751">
        <f t="shared" si="305"/>
        <v>0</v>
      </c>
      <c r="L784" s="1818">
        <f>IF(I784=0,0,J784/I784)</f>
        <v>0.30303030303030304</v>
      </c>
      <c r="O784" s="1700">
        <f>IFERROR(VLOOKUP($A784,'2022'!$B$2:$K$174,3,FALSE),0)</f>
        <v>0</v>
      </c>
      <c r="P784" s="1858">
        <f>IFERROR(VLOOKUP($A784,'2022'!$B$2:$K$174,4,FALSE),0)</f>
        <v>0</v>
      </c>
      <c r="Q784" s="1858">
        <f>IFERROR(VLOOKUP($A784,'2022'!$B$2:$K$174,5,FALSE),0)</f>
        <v>0</v>
      </c>
      <c r="R784" s="1858">
        <f>IFERROR(VLOOKUP($A784,'2022'!$B$2:$K$174,8,FALSE),0)</f>
        <v>0</v>
      </c>
      <c r="S784" s="1740">
        <f>IFERROR(VLOOKUP($A784,'2022'!$B$2:$K$174,10,FALSE),0)</f>
        <v>0</v>
      </c>
      <c r="T784" s="1700">
        <f>IFERROR(VLOOKUP($A784,'2021'!$B$2:$K$174,3,FALSE),0)</f>
        <v>0</v>
      </c>
      <c r="U784" s="1843">
        <f>IFERROR(VLOOKUP($A784,'2021'!$B$2:$K$174,4,FALSE),0)</f>
        <v>0</v>
      </c>
      <c r="V784" s="1843">
        <f>IFERROR(VLOOKUP($A784,'2021'!$B$2:$K$174,5,FALSE),0)</f>
        <v>0</v>
      </c>
      <c r="W784" s="1843">
        <f>IFERROR(VLOOKUP($A784,'2021'!$B$2:$K$174,8,FALSE),0)</f>
        <v>0</v>
      </c>
      <c r="X784" s="1740">
        <f>IFERROR(VLOOKUP($A784,'2021'!$B$2:$K$174,10,FALSE),0)</f>
        <v>0</v>
      </c>
      <c r="Y784" s="1700">
        <f>IFERROR(VLOOKUP($A784,'2020'!$B$2:$K$170,3,FALSE),0)</f>
        <v>0</v>
      </c>
      <c r="Z784" s="1829">
        <f>IFERROR(VLOOKUP($A784,'2020'!$B$2:$K$170,4,FALSE),0)</f>
        <v>0</v>
      </c>
      <c r="AA784" s="1829">
        <f>IFERROR(VLOOKUP($A784,'2020'!$B$2:$K$170,5,FALSE),0)</f>
        <v>0</v>
      </c>
      <c r="AB784" s="1829">
        <f>IFERROR(VLOOKUP($A784,'2020'!$B$2:$K$170,8,FALSE),0)</f>
        <v>0</v>
      </c>
      <c r="AC784" s="1740">
        <f>IFERROR(VLOOKUP($A784,'2020'!$B$2:$K$170,10,FALSE),0)</f>
        <v>0</v>
      </c>
      <c r="AD784" s="1700">
        <f>IFERROR(VLOOKUP($A784,'2019'!$B$2:$K$170,3,FALSE),0)</f>
        <v>0</v>
      </c>
      <c r="AE784" s="1823">
        <f>IFERROR(VLOOKUP($A784,'2019'!$B$2:$K$170,4,FALSE),0)</f>
        <v>0</v>
      </c>
      <c r="AF784" s="1823">
        <f>IFERROR(VLOOKUP($A784,'2019'!$B$2:$K$170,5,FALSE),0)</f>
        <v>0</v>
      </c>
      <c r="AG784" s="1823">
        <f>IFERROR(VLOOKUP($A784,'2019'!$B$2:$K$170,8,FALSE),0)</f>
        <v>0</v>
      </c>
      <c r="AH784" s="1740">
        <f>IFERROR(VLOOKUP($A784,'2019'!$B$2:$K$170,10,FALSE),0)</f>
        <v>0</v>
      </c>
      <c r="AI784" s="1700">
        <f>IFERROR(VLOOKUP($A784,'2018'!$B$2:$K$170,3,FALSE),0)</f>
        <v>0</v>
      </c>
      <c r="AJ784" s="1821">
        <f>IFERROR(VLOOKUP($A784,'2018'!$B$2:$K$170,4,FALSE),0)</f>
        <v>0</v>
      </c>
      <c r="AK784" s="1821">
        <f>IFERROR(VLOOKUP($A784,'2018'!$B$2:$K$170,5,FALSE),0)</f>
        <v>0</v>
      </c>
      <c r="AL784" s="1821">
        <f>IFERROR(VLOOKUP($A784,'2018'!$B$2:$K$170,8,FALSE),0)</f>
        <v>0</v>
      </c>
      <c r="AM784" s="1740">
        <f>IFERROR(VLOOKUP($A784,'2018'!$B$2:$K$170,10,FALSE),0)</f>
        <v>0</v>
      </c>
      <c r="AN784" s="1700">
        <f>IFERROR(VLOOKUP($A784,'2017'!$B$2:$J$163,2,FALSE),0)</f>
        <v>0</v>
      </c>
      <c r="AO784" s="1815">
        <f>IFERROR(VLOOKUP($A784,'2017'!$B$2:$J$163,3,FALSE),0)</f>
        <v>0</v>
      </c>
      <c r="AP784" s="1815">
        <f>IFERROR(VLOOKUP($A784,'2017'!$B$2:$J$163,4,FALSE),0)</f>
        <v>0</v>
      </c>
      <c r="AQ784" s="1815">
        <f>IFERROR(VLOOKUP($A784,'2017'!$B$2:$J$163,7,FALSE),0)</f>
        <v>0</v>
      </c>
      <c r="AR784" s="1740">
        <f>IFERROR(VLOOKUP($A784,'2017'!$B$2:$J$163,9,FALSE),0)</f>
        <v>0</v>
      </c>
      <c r="AS784" s="1700">
        <f>IFERROR(VLOOKUP($A784,'2016'!$B$2:$K$165,3,FALSE),0)</f>
        <v>0</v>
      </c>
      <c r="AT784" s="1796">
        <f>IFERROR(VLOOKUP($A784,'2016'!$B$2:$K$165,4,FALSE),0)</f>
        <v>0</v>
      </c>
      <c r="AU784" s="1796">
        <f>IFERROR(VLOOKUP($A784,'2016'!$B$2:$K$165,5,FALSE),0)</f>
        <v>0</v>
      </c>
      <c r="AV784" s="1796">
        <f>IFERROR(VLOOKUP($A784,'2016'!$B$2:$K$165,8,FALSE),0)</f>
        <v>0</v>
      </c>
      <c r="AW784" s="1740">
        <f>IFERROR(VLOOKUP($A784,'2016'!$B$2:$K$165,10,FALSE),0)</f>
        <v>0</v>
      </c>
      <c r="AX784" s="1700">
        <f>IFERROR(VLOOKUP($A784,'2015'!$B$2:$K$165,3,FALSE),0)</f>
        <v>0</v>
      </c>
      <c r="AY784" s="1695">
        <f>IFERROR(VLOOKUP($A784,'2015'!$B$2:$K$165,4,FALSE),0)</f>
        <v>0</v>
      </c>
      <c r="AZ784" s="1695">
        <f>IFERROR(VLOOKUP($A784,'2015'!$B$2:$K$165,5,FALSE),0)</f>
        <v>0</v>
      </c>
      <c r="BA784" s="1695">
        <f>IFERROR(VLOOKUP($A784,'2015'!$B$2:$K$165,8,FALSE),0)</f>
        <v>0</v>
      </c>
      <c r="BB784" s="1740">
        <f>IFERROR(VLOOKUP($A784,'2015'!$B$2:$K$165,10,FALSE),0)</f>
        <v>0</v>
      </c>
      <c r="BC784" s="1700">
        <f>IFERROR(VLOOKUP($A784,'2014'!$B$2:$K$157,3,FALSE),0)</f>
        <v>0</v>
      </c>
      <c r="BD784" s="1691">
        <f>IFERROR(VLOOKUP($A784,'2014'!$B$2:$K$157,4,FALSE),0)</f>
        <v>0</v>
      </c>
      <c r="BE784" s="1691">
        <f>IFERROR(VLOOKUP($A784,'2014'!$B$2:$K$157,5,FALSE),0)</f>
        <v>0</v>
      </c>
      <c r="BF784" s="1691">
        <f>IFERROR(VLOOKUP($A784,'2014'!$B$2:$K$157,8,FALSE),0)</f>
        <v>0</v>
      </c>
      <c r="BG784" s="1740">
        <f>IFERROR(VLOOKUP($A784,'2014'!$B$2:$K$157,10,FALSE),0)</f>
        <v>0</v>
      </c>
      <c r="BH784" s="1700">
        <f>IFERROR(VLOOKUP($A784,'2013'!$D$4:$I$249,2,FALSE),0)</f>
        <v>0</v>
      </c>
      <c r="BI784" s="1691">
        <f>IFERROR(VLOOKUP($A784,'2013'!$D$4:$I$249,3,FALSE),0)</f>
        <v>0</v>
      </c>
      <c r="BJ784" s="1691">
        <f>IFERROR(VLOOKUP($A784,'2013'!$D$4:$I$249,4,FALSE),0)</f>
        <v>0</v>
      </c>
      <c r="BK784" s="1691">
        <f>IFERROR(VLOOKUP($A784,'2013'!$D$4:$I$249,5,FALSE),0)</f>
        <v>0</v>
      </c>
      <c r="BL784" s="1740">
        <f>IFERROR(VLOOKUP($A784,'2013'!$D$4:$I$249,6,FALSE),0)</f>
        <v>0</v>
      </c>
      <c r="BM784" s="1737">
        <f>IFERROR(VLOOKUP($A784,'2012'!$D$3:$O$172,2,FALSE),0)</f>
        <v>0</v>
      </c>
      <c r="BN784" s="1691">
        <f>IFERROR(VLOOKUP($A784,'2012'!$D$3:$O$172,3,FALSE),0)</f>
        <v>0</v>
      </c>
      <c r="BO784" s="1743">
        <f>IFERROR(VLOOKUP($A784,'2012'!$D$3:$O$172,4,FALSE),0)</f>
        <v>0</v>
      </c>
      <c r="BP784" s="1700">
        <f>IFERROR(VLOOKUP($A784,'2012'!$D$3:$O$172,5,FALSE),0)</f>
        <v>0</v>
      </c>
      <c r="BQ784" s="1691">
        <f>IFERROR(VLOOKUP($A784,'2012'!$D$3:$O$172,6,FALSE),0)</f>
        <v>0</v>
      </c>
      <c r="BR784" s="1691">
        <f>IFERROR(VLOOKUP($A784,'2012'!$D$3:$O$172,7,FALSE),0)</f>
        <v>0</v>
      </c>
      <c r="BS784" s="1691">
        <f>IFERROR(VLOOKUP($A784,'2012'!$D$3:$O$172,8,FALSE),0)</f>
        <v>0</v>
      </c>
      <c r="BT784" s="1740">
        <f>IFERROR(VLOOKUP($A784,'2012'!$D$3:$O$172,9,FALSE),0)</f>
        <v>0</v>
      </c>
      <c r="BX784" s="1700">
        <f>IFERROR(VLOOKUP($A784,'2011'!$D$4:$I$251,2,FALSE),0)</f>
        <v>33</v>
      </c>
      <c r="BY784" s="1691">
        <f>IFERROR(VLOOKUP($A784,'2011'!$D$4:$I$251,3,FALSE),0)</f>
        <v>7</v>
      </c>
      <c r="BZ784" s="1691">
        <f>IFERROR(VLOOKUP($A784,'2011'!$D$4:$I$251,4,FALSE),0)</f>
        <v>10</v>
      </c>
      <c r="CA784" s="1691">
        <f>IFERROR(VLOOKUP($A784,'2011'!$D$4:$I$251,5,FALSE),0)</f>
        <v>0</v>
      </c>
      <c r="CB784" s="1740">
        <f>IFERROR(VLOOKUP($A784,'2011'!$D$4:$I$251,6,FALSE),0)</f>
        <v>0.30303030303030304</v>
      </c>
      <c r="CC784" s="1700">
        <f>IFERROR(VLOOKUP($A784,'2010'!$C$3:$H$234,2,FALSE),0)</f>
        <v>0</v>
      </c>
      <c r="CD784" s="1691">
        <f>IFERROR(VLOOKUP($A784,'2010'!$C$3:$H$234,3,FALSE),0)</f>
        <v>0</v>
      </c>
      <c r="CE784" s="1691">
        <f>IFERROR(VLOOKUP($A784,'2010'!$C$3:$H$234,4,FALSE),0)</f>
        <v>0</v>
      </c>
      <c r="CF784" s="1691">
        <f>IFERROR(VLOOKUP($A784,'2010'!$C$3:$H$234,5,FALSE),0)</f>
        <v>0</v>
      </c>
      <c r="CG784" s="1740">
        <f>IFERROR(VLOOKUP($A784,'2010'!$C$3:$H$234,6,FALSE),0)</f>
        <v>0</v>
      </c>
      <c r="CH784" s="1700">
        <f>IFERROR(VLOOKUP($A784,'2009'!$C$3:$H$242,2,FALSE),0)</f>
        <v>0</v>
      </c>
      <c r="CI784" s="1691">
        <f>IFERROR(VLOOKUP($A784,'2009'!$C$3:$H$242,3,FALSE),0)</f>
        <v>0</v>
      </c>
      <c r="CJ784" s="1691">
        <f>IFERROR(VLOOKUP($A784,'2009'!$C$3:$H$242,4,FALSE),0)</f>
        <v>0</v>
      </c>
      <c r="CK784" s="1691">
        <f>IFERROR(VLOOKUP($A784,'2009'!$C$3:$H$242,5,FALSE),0)</f>
        <v>0</v>
      </c>
      <c r="CL784" s="1740">
        <f>IFERROR(VLOOKUP($A784,'2009'!$C$3:$H$242,6,FALSE),0)</f>
        <v>0</v>
      </c>
      <c r="CM784" s="1700">
        <f>IFERROR(VLOOKUP($A784,'2008'!$C$3:$H$229,2,FALSE),0)</f>
        <v>0</v>
      </c>
      <c r="CN784" s="1691">
        <f>IFERROR(VLOOKUP($A784,'2008'!$C$3:$H$229,3,FALSE),0)</f>
        <v>0</v>
      </c>
      <c r="CO784" s="1691">
        <f>IFERROR(VLOOKUP($A784,'2008'!$C$3:$H$229,4,FALSE),0)</f>
        <v>0</v>
      </c>
      <c r="CP784" s="1691">
        <f>IFERROR(VLOOKUP($A784,'2008'!$C$3:$H$229,5,FALSE),0)</f>
        <v>0</v>
      </c>
      <c r="CQ784" s="1740">
        <f>IFERROR(VLOOKUP($A784,'2008'!$C$3:$H$229,6,FALSE),0)</f>
        <v>0</v>
      </c>
      <c r="CR784" s="1700">
        <f>IFERROR(VLOOKUP($A784,'2007'!$C$3:$M$238,7,FALSE),0)</f>
        <v>0</v>
      </c>
      <c r="CS784" s="1691">
        <f>IFERROR(VLOOKUP($A784,'2007'!$C$3:$M$238,8,FALSE),0)</f>
        <v>0</v>
      </c>
      <c r="CT784" s="1691">
        <f>IFERROR(VLOOKUP($A784,'2007'!$C$3:$M$238,9,FALSE),0)</f>
        <v>0</v>
      </c>
      <c r="CU784" s="1691">
        <f>IFERROR(VLOOKUP($A784,'2007'!$C$3:$M$238,10,FALSE),0)</f>
        <v>0</v>
      </c>
      <c r="CV784" s="1740">
        <f>IFERROR(VLOOKUP($A784,'2007'!$C$3:$M$238,11,FALSE),0)</f>
        <v>0</v>
      </c>
      <c r="CW784" s="1700">
        <f>IFERROR(VLOOKUP($A784,'2006'!$A$2:$F$200,2,FALSE),0)</f>
        <v>0</v>
      </c>
      <c r="CX784" s="1691">
        <f>IFERROR(VLOOKUP($A784,'2006'!$A$2:$F$200,4,FALSE),0)</f>
        <v>0</v>
      </c>
      <c r="CY784" s="1691">
        <f>IFERROR(VLOOKUP($A784,'2006'!$A$2:$F$200,5,FALSE),0)</f>
        <v>0</v>
      </c>
      <c r="CZ784" s="1740">
        <f>IFERROR(VLOOKUP($A784,'2006'!$A$2:$F$200,6,FALSE),0)</f>
        <v>0</v>
      </c>
      <c r="DA784" s="1700">
        <f>IFERROR(VLOOKUP($A784,'2005'!$C$3:$M$205,8,FALSE),0)</f>
        <v>0</v>
      </c>
      <c r="DB784" s="1691">
        <f>IFERROR(VLOOKUP($A784,'2005'!$C$3:$M$205,9,FALSE),0)</f>
        <v>0</v>
      </c>
      <c r="DC784" s="1691">
        <f>IFERROR(VLOOKUP($A784,'2005'!$C$3:$M$205,10,FALSE),0)</f>
        <v>0</v>
      </c>
      <c r="DD784" s="1740">
        <f>IFERROR(VLOOKUP($A784,'2005'!$C$3:$M$205,11,FALSE),0)</f>
        <v>0</v>
      </c>
      <c r="DE784" s="1700">
        <f>IFERROR(VLOOKUP($A784,'2004'!$C$3:$M$213,8,FALSE),0)</f>
        <v>0</v>
      </c>
      <c r="DF784" s="1691">
        <f>IFERROR(VLOOKUP($A784,'2004'!$C$3:$M$213,9,FALSE),0)</f>
        <v>0</v>
      </c>
      <c r="DG784" s="1691">
        <f>IFERROR(VLOOKUP($A784,'2004'!$C$3:$M$213,10,FALSE),0)</f>
        <v>0</v>
      </c>
      <c r="DH784" s="1740">
        <f>IFERROR(VLOOKUP($A784,'2004'!$C$3:$M$213,11,FALSE),0)</f>
        <v>0</v>
      </c>
      <c r="DI784" s="1700">
        <f>IFERROR(VLOOKUP($A784,'2003'!$C$3:$Q$214,12,FALSE),0)</f>
        <v>0</v>
      </c>
      <c r="DJ784" s="1691">
        <f>IFERROR(VLOOKUP($A784,'2003'!$C$3:$Q$214,13,FALSE),0)</f>
        <v>0</v>
      </c>
      <c r="DK784" s="1691">
        <f>IFERROR(VLOOKUP($A784,'2003'!$C$3:$Q$214,14,FALSE),0)</f>
        <v>0</v>
      </c>
      <c r="DL784" s="1740">
        <f>IFERROR(VLOOKUP($A784,'2003'!$C$3:$Q$214,15,FALSE),0)</f>
        <v>0</v>
      </c>
      <c r="DM784" s="1700">
        <f>IFERROR(VLOOKUP($A784,'2002'!$D$3:$R$214,12,FALSE),0)</f>
        <v>0</v>
      </c>
      <c r="DN784" s="1691">
        <f>IFERROR(VLOOKUP($A784,'2002'!$D$3:$R$214,13,FALSE),0)</f>
        <v>0</v>
      </c>
      <c r="DO784" s="1691">
        <f>IFERROR(VLOOKUP($A784,'2002'!$D$3:$R$214,14,FALSE),0)</f>
        <v>0</v>
      </c>
      <c r="DP784" s="1788">
        <f>IFERROR(VLOOKUP($A784,'2002'!$D$3:$R$214,15,FALSE),0)</f>
        <v>0</v>
      </c>
      <c r="DQ784" s="1700">
        <f>IFERROR(VLOOKUP($A784,'Pre 2002'!$C$3:$CK$382,84,FALSE),0)</f>
        <v>0</v>
      </c>
      <c r="DR784" s="1695">
        <f>IFERROR(VLOOKUP($A784,'Pre 2002'!$C$3:$CK$382,85,FALSE),0)</f>
        <v>0</v>
      </c>
      <c r="DS784" s="1695">
        <f>IFERROR(VLOOKUP($A784,'Pre 2002'!$C$3:$CK$382,86,FALSE),0)</f>
        <v>0</v>
      </c>
      <c r="DT784" s="1790">
        <f>IFERROR(VLOOKUP($A784,'Pre 2002'!$C$3:$CK$382,87,FALSE),0)</f>
        <v>0</v>
      </c>
      <c r="DU784" s="1741">
        <f>IFERROR(VLOOKUP(A784,'Pre 2002'!$C$3:$CG$382,83,FALSE),0)</f>
        <v>0</v>
      </c>
    </row>
    <row r="785" spans="1:125">
      <c r="A785" s="1721" t="s">
        <v>2061</v>
      </c>
      <c r="B785" s="1562">
        <f t="shared" si="296"/>
        <v>335</v>
      </c>
      <c r="C785" s="1562">
        <f t="shared" si="297"/>
        <v>100</v>
      </c>
      <c r="D785" s="1562">
        <f t="shared" si="298"/>
        <v>0</v>
      </c>
      <c r="E785" s="1563">
        <f t="shared" si="299"/>
        <v>0.29850746268656714</v>
      </c>
      <c r="F785" s="1786">
        <f t="shared" si="300"/>
        <v>9</v>
      </c>
      <c r="G785" s="1595" t="s">
        <v>2159</v>
      </c>
      <c r="H785" s="1752">
        <f>IF(BC785&gt;0,1,0)+IF(BH785&gt;0,1,0)+IF(BP785&gt;0,1,0)+IF(BX785&gt;0,1,0)+IF(CC785&gt;0,1,0)+IF(CH785&gt;0,1,0)+IF(CM785&gt;0,1,0)+IF(CR785&gt;0,1,0)+IF(CW785&gt;0,1,0)+IF(DA785&gt;0,1,0)+IF(DE785&gt;0,1,0)+IF(DI785&gt;0,1,0)+IF(DM785&gt;0,1,0)+DU785</f>
        <v>9</v>
      </c>
      <c r="I785" s="1751">
        <f>SUM(BC785,BH785,BP785,BX785,CC785,CH785,CM785,CR785,CW785,DA785,DE785,DI785,DM785,DQ785)</f>
        <v>335</v>
      </c>
      <c r="J785" s="1751">
        <f t="shared" si="305"/>
        <v>100</v>
      </c>
      <c r="K785" s="1751">
        <f t="shared" si="305"/>
        <v>0</v>
      </c>
      <c r="L785" s="1818">
        <f>IF(I785=0,0,J785/I785)</f>
        <v>0.29850746268656714</v>
      </c>
      <c r="O785" s="1700">
        <f>IFERROR(VLOOKUP($A785,'2022'!$B$2:$K$174,3,FALSE),0)</f>
        <v>0</v>
      </c>
      <c r="P785" s="1858">
        <f>IFERROR(VLOOKUP($A785,'2022'!$B$2:$K$174,4,FALSE),0)</f>
        <v>0</v>
      </c>
      <c r="Q785" s="1858">
        <f>IFERROR(VLOOKUP($A785,'2022'!$B$2:$K$174,5,FALSE),0)</f>
        <v>0</v>
      </c>
      <c r="R785" s="1858">
        <f>IFERROR(VLOOKUP($A785,'2022'!$B$2:$K$174,8,FALSE),0)</f>
        <v>0</v>
      </c>
      <c r="S785" s="1740">
        <f>IFERROR(VLOOKUP($A785,'2022'!$B$2:$K$174,10,FALSE),0)</f>
        <v>0</v>
      </c>
      <c r="T785" s="1700">
        <f>IFERROR(VLOOKUP($A785,'2021'!$B$2:$K$174,3,FALSE),0)</f>
        <v>0</v>
      </c>
      <c r="U785" s="1843">
        <f>IFERROR(VLOOKUP($A785,'2021'!$B$2:$K$174,4,FALSE),0)</f>
        <v>0</v>
      </c>
      <c r="V785" s="1843">
        <f>IFERROR(VLOOKUP($A785,'2021'!$B$2:$K$174,5,FALSE),0)</f>
        <v>0</v>
      </c>
      <c r="W785" s="1843">
        <f>IFERROR(VLOOKUP($A785,'2021'!$B$2:$K$174,8,FALSE),0)</f>
        <v>0</v>
      </c>
      <c r="X785" s="1740">
        <f>IFERROR(VLOOKUP($A785,'2021'!$B$2:$K$174,10,FALSE),0)</f>
        <v>0</v>
      </c>
      <c r="Y785" s="1700">
        <f>IFERROR(VLOOKUP($A785,'2020'!$B$2:$K$170,3,FALSE),0)</f>
        <v>0</v>
      </c>
      <c r="Z785" s="1829">
        <f>IFERROR(VLOOKUP($A785,'2020'!$B$2:$K$170,4,FALSE),0)</f>
        <v>0</v>
      </c>
      <c r="AA785" s="1829">
        <f>IFERROR(VLOOKUP($A785,'2020'!$B$2:$K$170,5,FALSE),0)</f>
        <v>0</v>
      </c>
      <c r="AB785" s="1829">
        <f>IFERROR(VLOOKUP($A785,'2020'!$B$2:$K$170,8,FALSE),0)</f>
        <v>0</v>
      </c>
      <c r="AC785" s="1740">
        <f>IFERROR(VLOOKUP($A785,'2020'!$B$2:$K$170,10,FALSE),0)</f>
        <v>0</v>
      </c>
      <c r="AD785" s="1700">
        <f>IFERROR(VLOOKUP($A785,'2019'!$B$2:$K$170,3,FALSE),0)</f>
        <v>0</v>
      </c>
      <c r="AE785" s="1823">
        <f>IFERROR(VLOOKUP($A785,'2019'!$B$2:$K$170,4,FALSE),0)</f>
        <v>0</v>
      </c>
      <c r="AF785" s="1823">
        <f>IFERROR(VLOOKUP($A785,'2019'!$B$2:$K$170,5,FALSE),0)</f>
        <v>0</v>
      </c>
      <c r="AG785" s="1823">
        <f>IFERROR(VLOOKUP($A785,'2019'!$B$2:$K$170,8,FALSE),0)</f>
        <v>0</v>
      </c>
      <c r="AH785" s="1740">
        <f>IFERROR(VLOOKUP($A785,'2019'!$B$2:$K$170,10,FALSE),0)</f>
        <v>0</v>
      </c>
      <c r="AI785" s="1700">
        <f>IFERROR(VLOOKUP($A785,'2018'!$B$2:$K$170,3,FALSE),0)</f>
        <v>0</v>
      </c>
      <c r="AJ785" s="1821">
        <f>IFERROR(VLOOKUP($A785,'2018'!$B$2:$K$170,4,FALSE),0)</f>
        <v>0</v>
      </c>
      <c r="AK785" s="1821">
        <f>IFERROR(VLOOKUP($A785,'2018'!$B$2:$K$170,5,FALSE),0)</f>
        <v>0</v>
      </c>
      <c r="AL785" s="1821">
        <f>IFERROR(VLOOKUP($A785,'2018'!$B$2:$K$170,8,FALSE),0)</f>
        <v>0</v>
      </c>
      <c r="AM785" s="1740">
        <f>IFERROR(VLOOKUP($A785,'2018'!$B$2:$K$170,10,FALSE),0)</f>
        <v>0</v>
      </c>
      <c r="AN785" s="1700">
        <f>IFERROR(VLOOKUP($A785,'2017'!$B$2:$J$163,2,FALSE),0)</f>
        <v>0</v>
      </c>
      <c r="AO785" s="1815">
        <f>IFERROR(VLOOKUP($A785,'2017'!$B$2:$J$163,3,FALSE),0)</f>
        <v>0</v>
      </c>
      <c r="AP785" s="1815">
        <f>IFERROR(VLOOKUP($A785,'2017'!$B$2:$J$163,4,FALSE),0)</f>
        <v>0</v>
      </c>
      <c r="AQ785" s="1815">
        <f>IFERROR(VLOOKUP($A785,'2017'!$B$2:$J$163,7,FALSE),0)</f>
        <v>0</v>
      </c>
      <c r="AR785" s="1740">
        <f>IFERROR(VLOOKUP($A785,'2017'!$B$2:$J$163,9,FALSE),0)</f>
        <v>0</v>
      </c>
      <c r="AS785" s="1700">
        <f>IFERROR(VLOOKUP($A785,'2016'!$B$2:$K$165,3,FALSE),0)</f>
        <v>0</v>
      </c>
      <c r="AT785" s="1796">
        <f>IFERROR(VLOOKUP($A785,'2016'!$B$2:$K$165,4,FALSE),0)</f>
        <v>0</v>
      </c>
      <c r="AU785" s="1796">
        <f>IFERROR(VLOOKUP($A785,'2016'!$B$2:$K$165,5,FALSE),0)</f>
        <v>0</v>
      </c>
      <c r="AV785" s="1796">
        <f>IFERROR(VLOOKUP($A785,'2016'!$B$2:$K$165,8,FALSE),0)</f>
        <v>0</v>
      </c>
      <c r="AW785" s="1740">
        <f>IFERROR(VLOOKUP($A785,'2016'!$B$2:$K$165,10,FALSE),0)</f>
        <v>0</v>
      </c>
      <c r="AX785" s="1700">
        <f>IFERROR(VLOOKUP($A785,'2015'!$B$2:$K$165,3,FALSE),0)</f>
        <v>0</v>
      </c>
      <c r="AY785" s="1695">
        <f>IFERROR(VLOOKUP($A785,'2015'!$B$2:$K$165,4,FALSE),0)</f>
        <v>0</v>
      </c>
      <c r="AZ785" s="1695">
        <f>IFERROR(VLOOKUP($A785,'2015'!$B$2:$K$165,5,FALSE),0)</f>
        <v>0</v>
      </c>
      <c r="BA785" s="1695">
        <f>IFERROR(VLOOKUP($A785,'2015'!$B$2:$K$165,8,FALSE),0)</f>
        <v>0</v>
      </c>
      <c r="BB785" s="1740">
        <f>IFERROR(VLOOKUP($A785,'2015'!$B$2:$K$165,10,FALSE),0)</f>
        <v>0</v>
      </c>
      <c r="BC785" s="1700">
        <f>IFERROR(VLOOKUP($A785,'2014'!$B$2:$K$157,3,FALSE),0)</f>
        <v>0</v>
      </c>
      <c r="BD785" s="1691">
        <f>IFERROR(VLOOKUP($A785,'2014'!$B$2:$K$157,4,FALSE),0)</f>
        <v>0</v>
      </c>
      <c r="BE785" s="1691">
        <f>IFERROR(VLOOKUP($A785,'2014'!$B$2:$K$157,5,FALSE),0)</f>
        <v>0</v>
      </c>
      <c r="BF785" s="1691">
        <f>IFERROR(VLOOKUP($A785,'2014'!$B$2:$K$157,8,FALSE),0)</f>
        <v>0</v>
      </c>
      <c r="BG785" s="1740">
        <f>IFERROR(VLOOKUP($A785,'2014'!$B$2:$K$157,10,FALSE),0)</f>
        <v>0</v>
      </c>
      <c r="BH785" s="1700">
        <f>IFERROR(VLOOKUP($A785,'2013'!$D$4:$I$249,2,FALSE),0)</f>
        <v>0</v>
      </c>
      <c r="BI785" s="1691">
        <f>IFERROR(VLOOKUP($A785,'2013'!$D$4:$I$249,3,FALSE),0)</f>
        <v>0</v>
      </c>
      <c r="BJ785" s="1691">
        <f>IFERROR(VLOOKUP($A785,'2013'!$D$4:$I$249,4,FALSE),0)</f>
        <v>0</v>
      </c>
      <c r="BK785" s="1691">
        <f>IFERROR(VLOOKUP($A785,'2013'!$D$4:$I$249,5,FALSE),0)</f>
        <v>0</v>
      </c>
      <c r="BL785" s="1740">
        <f>IFERROR(VLOOKUP($A785,'2013'!$D$4:$I$249,6,FALSE),0)</f>
        <v>0</v>
      </c>
      <c r="BM785" s="1737">
        <f>IFERROR(VLOOKUP($A785,'2012'!$D$3:$O$172,2,FALSE),0)</f>
        <v>0</v>
      </c>
      <c r="BN785" s="1691">
        <f>IFERROR(VLOOKUP($A785,'2012'!$D$3:$O$172,3,FALSE),0)</f>
        <v>0</v>
      </c>
      <c r="BO785" s="1743">
        <f>IFERROR(VLOOKUP($A785,'2012'!$D$3:$O$172,4,FALSE),0)</f>
        <v>0</v>
      </c>
      <c r="BP785" s="1700">
        <f>IFERROR(VLOOKUP($A785,'2012'!$D$3:$O$172,5,FALSE),0)</f>
        <v>0</v>
      </c>
      <c r="BQ785" s="1691">
        <f>IFERROR(VLOOKUP($A785,'2012'!$D$3:$O$172,6,FALSE),0)</f>
        <v>0</v>
      </c>
      <c r="BR785" s="1691">
        <f>IFERROR(VLOOKUP($A785,'2012'!$D$3:$O$172,7,FALSE),0)</f>
        <v>0</v>
      </c>
      <c r="BS785" s="1691">
        <f>IFERROR(VLOOKUP($A785,'2012'!$D$3:$O$172,8,FALSE),0)</f>
        <v>0</v>
      </c>
      <c r="BT785" s="1740">
        <f>IFERROR(VLOOKUP($A785,'2012'!$D$3:$O$172,9,FALSE),0)</f>
        <v>0</v>
      </c>
      <c r="BX785" s="1700">
        <f>IFERROR(VLOOKUP($A785,'2011'!$D$4:$I$251,2,FALSE),0)</f>
        <v>0</v>
      </c>
      <c r="BY785" s="1691">
        <f>IFERROR(VLOOKUP($A785,'2011'!$D$4:$I$251,3,FALSE),0)</f>
        <v>0</v>
      </c>
      <c r="BZ785" s="1691">
        <f>IFERROR(VLOOKUP($A785,'2011'!$D$4:$I$251,4,FALSE),0)</f>
        <v>0</v>
      </c>
      <c r="CA785" s="1691">
        <f>IFERROR(VLOOKUP($A785,'2011'!$D$4:$I$251,5,FALSE),0)</f>
        <v>0</v>
      </c>
      <c r="CB785" s="1740">
        <f>IFERROR(VLOOKUP($A785,'2011'!$D$4:$I$251,6,FALSE),0)</f>
        <v>0</v>
      </c>
      <c r="CC785" s="1700">
        <f>IFERROR(VLOOKUP($A785,'2010'!$C$3:$H$234,2,FALSE),0)</f>
        <v>0</v>
      </c>
      <c r="CD785" s="1691">
        <f>IFERROR(VLOOKUP($A785,'2010'!$C$3:$H$234,3,FALSE),0)</f>
        <v>0</v>
      </c>
      <c r="CE785" s="1691">
        <f>IFERROR(VLOOKUP($A785,'2010'!$C$3:$H$234,4,FALSE),0)</f>
        <v>0</v>
      </c>
      <c r="CF785" s="1691">
        <f>IFERROR(VLOOKUP($A785,'2010'!$C$3:$H$234,5,FALSE),0)</f>
        <v>0</v>
      </c>
      <c r="CG785" s="1740">
        <f>IFERROR(VLOOKUP($A785,'2010'!$C$3:$H$234,6,FALSE),0)</f>
        <v>0</v>
      </c>
      <c r="CH785" s="1700">
        <f>IFERROR(VLOOKUP($A785,'2009'!$C$3:$H$242,2,FALSE),0)</f>
        <v>0</v>
      </c>
      <c r="CI785" s="1691">
        <f>IFERROR(VLOOKUP($A785,'2009'!$C$3:$H$242,3,FALSE),0)</f>
        <v>0</v>
      </c>
      <c r="CJ785" s="1691">
        <f>IFERROR(VLOOKUP($A785,'2009'!$C$3:$H$242,4,FALSE),0)</f>
        <v>0</v>
      </c>
      <c r="CK785" s="1691">
        <f>IFERROR(VLOOKUP($A785,'2009'!$C$3:$H$242,5,FALSE),0)</f>
        <v>0</v>
      </c>
      <c r="CL785" s="1740">
        <f>IFERROR(VLOOKUP($A785,'2009'!$C$3:$H$242,6,FALSE),0)</f>
        <v>0</v>
      </c>
      <c r="CM785" s="1700">
        <f>IFERROR(VLOOKUP($A785,'2008'!$C$3:$H$229,2,FALSE),0)</f>
        <v>0</v>
      </c>
      <c r="CN785" s="1691">
        <f>IFERROR(VLOOKUP($A785,'2008'!$C$3:$H$229,3,FALSE),0)</f>
        <v>0</v>
      </c>
      <c r="CO785" s="1691">
        <f>IFERROR(VLOOKUP($A785,'2008'!$C$3:$H$229,4,FALSE),0)</f>
        <v>0</v>
      </c>
      <c r="CP785" s="1691">
        <f>IFERROR(VLOOKUP($A785,'2008'!$C$3:$H$229,5,FALSE),0)</f>
        <v>0</v>
      </c>
      <c r="CQ785" s="1740">
        <f>IFERROR(VLOOKUP($A785,'2008'!$C$3:$H$229,6,FALSE),0)</f>
        <v>0</v>
      </c>
      <c r="CR785" s="1700">
        <f>IFERROR(VLOOKUP($A785,'2007'!$C$3:$M$238,7,FALSE),0)</f>
        <v>0</v>
      </c>
      <c r="CS785" s="1691">
        <f>IFERROR(VLOOKUP($A785,'2007'!$C$3:$M$238,8,FALSE),0)</f>
        <v>0</v>
      </c>
      <c r="CT785" s="1691">
        <f>IFERROR(VLOOKUP($A785,'2007'!$C$3:$M$238,9,FALSE),0)</f>
        <v>0</v>
      </c>
      <c r="CU785" s="1691">
        <f>IFERROR(VLOOKUP($A785,'2007'!$C$3:$M$238,10,FALSE),0)</f>
        <v>0</v>
      </c>
      <c r="CV785" s="1740">
        <f>IFERROR(VLOOKUP($A785,'2007'!$C$3:$M$238,11,FALSE),0)</f>
        <v>0</v>
      </c>
      <c r="CW785" s="1700">
        <f>IFERROR(VLOOKUP($A785,'2006'!$A$2:$F$200,2,FALSE),0)</f>
        <v>0</v>
      </c>
      <c r="CX785" s="1691">
        <f>IFERROR(VLOOKUP($A785,'2006'!$A$2:$F$200,4,FALSE),0)</f>
        <v>0</v>
      </c>
      <c r="CY785" s="1691">
        <f>IFERROR(VLOOKUP($A785,'2006'!$A$2:$F$200,5,FALSE),0)</f>
        <v>0</v>
      </c>
      <c r="CZ785" s="1740">
        <f>IFERROR(VLOOKUP($A785,'2006'!$A$2:$F$200,6,FALSE),0)</f>
        <v>0</v>
      </c>
      <c r="DA785" s="1700">
        <f>IFERROR(VLOOKUP($A785,'2005'!$C$3:$M$205,8,FALSE),0)</f>
        <v>0</v>
      </c>
      <c r="DB785" s="1691">
        <f>IFERROR(VLOOKUP($A785,'2005'!$C$3:$M$205,9,FALSE),0)</f>
        <v>0</v>
      </c>
      <c r="DC785" s="1691">
        <f>IFERROR(VLOOKUP($A785,'2005'!$C$3:$M$205,10,FALSE),0)</f>
        <v>0</v>
      </c>
      <c r="DD785" s="1740">
        <f>IFERROR(VLOOKUP($A785,'2005'!$C$3:$M$205,11,FALSE),0)</f>
        <v>0</v>
      </c>
      <c r="DE785" s="1700">
        <f>IFERROR(VLOOKUP($A785,'2004'!$C$3:$M$213,8,FALSE),0)</f>
        <v>0</v>
      </c>
      <c r="DF785" s="1691">
        <f>IFERROR(VLOOKUP($A785,'2004'!$C$3:$M$213,9,FALSE),0)</f>
        <v>0</v>
      </c>
      <c r="DG785" s="1691">
        <f>IFERROR(VLOOKUP($A785,'2004'!$C$3:$M$213,10,FALSE),0)</f>
        <v>0</v>
      </c>
      <c r="DH785" s="1740">
        <f>IFERROR(VLOOKUP($A785,'2004'!$C$3:$M$213,11,FALSE),0)</f>
        <v>0</v>
      </c>
      <c r="DI785" s="1700">
        <f>IFERROR(VLOOKUP($A785,'2003'!$C$3:$Q$214,12,FALSE),0)</f>
        <v>0</v>
      </c>
      <c r="DJ785" s="1691">
        <f>IFERROR(VLOOKUP($A785,'2003'!$C$3:$Q$214,13,FALSE),0)</f>
        <v>0</v>
      </c>
      <c r="DK785" s="1691">
        <f>IFERROR(VLOOKUP($A785,'2003'!$C$3:$Q$214,14,FALSE),0)</f>
        <v>0</v>
      </c>
      <c r="DL785" s="1740">
        <f>IFERROR(VLOOKUP($A785,'2003'!$C$3:$Q$214,15,FALSE),0)</f>
        <v>0</v>
      </c>
      <c r="DM785" s="1700">
        <f>IFERROR(VLOOKUP($A785,'2002'!$D$3:$R$214,12,FALSE),0)</f>
        <v>0</v>
      </c>
      <c r="DN785" s="1691">
        <f>IFERROR(VLOOKUP($A785,'2002'!$D$3:$R$214,13,FALSE),0)</f>
        <v>0</v>
      </c>
      <c r="DO785" s="1691">
        <f>IFERROR(VLOOKUP($A785,'2002'!$D$3:$R$214,14,FALSE),0)</f>
        <v>0</v>
      </c>
      <c r="DP785" s="1788">
        <f>IFERROR(VLOOKUP($A785,'2002'!$D$3:$R$214,15,FALSE),0)</f>
        <v>0</v>
      </c>
      <c r="DQ785" s="1700">
        <f>IFERROR(VLOOKUP($A785,'Pre 2002'!$C$3:$CK$382,84,FALSE),0)</f>
        <v>335</v>
      </c>
      <c r="DR785" s="1695">
        <f>IFERROR(VLOOKUP($A785,'Pre 2002'!$C$3:$CK$382,85,FALSE),0)</f>
        <v>100</v>
      </c>
      <c r="DS785" s="1695">
        <f>IFERROR(VLOOKUP($A785,'Pre 2002'!$C$3:$CK$382,86,FALSE),0)</f>
        <v>0</v>
      </c>
      <c r="DT785" s="1790">
        <f>IFERROR(VLOOKUP($A785,'Pre 2002'!$C$3:$CK$382,87,FALSE),0)</f>
        <v>0.29850746268656714</v>
      </c>
      <c r="DU785" s="1741">
        <f>IFERROR(VLOOKUP(A785,'Pre 2002'!$C$3:$CG$382,83,FALSE),0)</f>
        <v>9</v>
      </c>
    </row>
    <row r="786" spans="1:125">
      <c r="A786" s="1721" t="s">
        <v>1133</v>
      </c>
      <c r="B786" s="1562">
        <f t="shared" si="296"/>
        <v>17</v>
      </c>
      <c r="C786" s="1562">
        <f t="shared" si="297"/>
        <v>5</v>
      </c>
      <c r="D786" s="1562">
        <f t="shared" si="298"/>
        <v>0</v>
      </c>
      <c r="E786" s="1563">
        <f t="shared" si="299"/>
        <v>0.29411764705882354</v>
      </c>
      <c r="F786" s="1786">
        <f t="shared" si="300"/>
        <v>1</v>
      </c>
      <c r="G786" s="1595" t="s">
        <v>2159</v>
      </c>
      <c r="H786" s="1752">
        <f>IF(BC786&gt;0,1,0)+IF(BH786&gt;0,1,0)+IF(BP786&gt;0,1,0)+IF(BX786&gt;0,1,0)+IF(CC786&gt;0,1,0)+IF(CH786&gt;0,1,0)+IF(CM786&gt;0,1,0)+IF(CR786&gt;0,1,0)+IF(CW786&gt;0,1,0)+IF(DA786&gt;0,1,0)+IF(DE786&gt;0,1,0)+IF(DI786&gt;0,1,0)+IF(DM786&gt;0,1,0)+DU786</f>
        <v>1</v>
      </c>
      <c r="I786" s="1751">
        <f>SUM(BC786,BH786,BP786,BX786,CC786,CH786,CM786,CR786,CW786,DA786,DE786,DI786,DM786,DQ786)</f>
        <v>17</v>
      </c>
      <c r="J786" s="1751">
        <f t="shared" si="305"/>
        <v>5</v>
      </c>
      <c r="K786" s="1751">
        <f t="shared" si="305"/>
        <v>0</v>
      </c>
      <c r="L786" s="1818">
        <f>IF(I786=0,0,J786/I786)</f>
        <v>0.29411764705882354</v>
      </c>
      <c r="O786" s="1700">
        <f>IFERROR(VLOOKUP($A786,'2022'!$B$2:$K$174,3,FALSE),0)</f>
        <v>0</v>
      </c>
      <c r="P786" s="1858">
        <f>IFERROR(VLOOKUP($A786,'2022'!$B$2:$K$174,4,FALSE),0)</f>
        <v>0</v>
      </c>
      <c r="Q786" s="1858">
        <f>IFERROR(VLOOKUP($A786,'2022'!$B$2:$K$174,5,FALSE),0)</f>
        <v>0</v>
      </c>
      <c r="R786" s="1858">
        <f>IFERROR(VLOOKUP($A786,'2022'!$B$2:$K$174,8,FALSE),0)</f>
        <v>0</v>
      </c>
      <c r="S786" s="1740">
        <f>IFERROR(VLOOKUP($A786,'2022'!$B$2:$K$174,10,FALSE),0)</f>
        <v>0</v>
      </c>
      <c r="T786" s="1700">
        <f>IFERROR(VLOOKUP($A786,'2021'!$B$2:$K$174,3,FALSE),0)</f>
        <v>0</v>
      </c>
      <c r="U786" s="1843">
        <f>IFERROR(VLOOKUP($A786,'2021'!$B$2:$K$174,4,FALSE),0)</f>
        <v>0</v>
      </c>
      <c r="V786" s="1843">
        <f>IFERROR(VLOOKUP($A786,'2021'!$B$2:$K$174,5,FALSE),0)</f>
        <v>0</v>
      </c>
      <c r="W786" s="1843">
        <f>IFERROR(VLOOKUP($A786,'2021'!$B$2:$K$174,8,FALSE),0)</f>
        <v>0</v>
      </c>
      <c r="X786" s="1740">
        <f>IFERROR(VLOOKUP($A786,'2021'!$B$2:$K$174,10,FALSE),0)</f>
        <v>0</v>
      </c>
      <c r="Y786" s="1700">
        <f>IFERROR(VLOOKUP($A786,'2020'!$B$2:$K$170,3,FALSE),0)</f>
        <v>0</v>
      </c>
      <c r="Z786" s="1829">
        <f>IFERROR(VLOOKUP($A786,'2020'!$B$2:$K$170,4,FALSE),0)</f>
        <v>0</v>
      </c>
      <c r="AA786" s="1829">
        <f>IFERROR(VLOOKUP($A786,'2020'!$B$2:$K$170,5,FALSE),0)</f>
        <v>0</v>
      </c>
      <c r="AB786" s="1829">
        <f>IFERROR(VLOOKUP($A786,'2020'!$B$2:$K$170,8,FALSE),0)</f>
        <v>0</v>
      </c>
      <c r="AC786" s="1740">
        <f>IFERROR(VLOOKUP($A786,'2020'!$B$2:$K$170,10,FALSE),0)</f>
        <v>0</v>
      </c>
      <c r="AD786" s="1700">
        <f>IFERROR(VLOOKUP($A786,'2019'!$B$2:$K$170,3,FALSE),0)</f>
        <v>0</v>
      </c>
      <c r="AE786" s="1823">
        <f>IFERROR(VLOOKUP($A786,'2019'!$B$2:$K$170,4,FALSE),0)</f>
        <v>0</v>
      </c>
      <c r="AF786" s="1823">
        <f>IFERROR(VLOOKUP($A786,'2019'!$B$2:$K$170,5,FALSE),0)</f>
        <v>0</v>
      </c>
      <c r="AG786" s="1823">
        <f>IFERROR(VLOOKUP($A786,'2019'!$B$2:$K$170,8,FALSE),0)</f>
        <v>0</v>
      </c>
      <c r="AH786" s="1740">
        <f>IFERROR(VLOOKUP($A786,'2019'!$B$2:$K$170,10,FALSE),0)</f>
        <v>0</v>
      </c>
      <c r="AI786" s="1700">
        <f>IFERROR(VLOOKUP($A786,'2018'!$B$2:$K$170,3,FALSE),0)</f>
        <v>0</v>
      </c>
      <c r="AJ786" s="1821">
        <f>IFERROR(VLOOKUP($A786,'2018'!$B$2:$K$170,4,FALSE),0)</f>
        <v>0</v>
      </c>
      <c r="AK786" s="1821">
        <f>IFERROR(VLOOKUP($A786,'2018'!$B$2:$K$170,5,FALSE),0)</f>
        <v>0</v>
      </c>
      <c r="AL786" s="1821">
        <f>IFERROR(VLOOKUP($A786,'2018'!$B$2:$K$170,8,FALSE),0)</f>
        <v>0</v>
      </c>
      <c r="AM786" s="1740">
        <f>IFERROR(VLOOKUP($A786,'2018'!$B$2:$K$170,10,FALSE),0)</f>
        <v>0</v>
      </c>
      <c r="AN786" s="1700">
        <f>IFERROR(VLOOKUP($A786,'2017'!$B$2:$J$163,2,FALSE),0)</f>
        <v>0</v>
      </c>
      <c r="AO786" s="1815">
        <f>IFERROR(VLOOKUP($A786,'2017'!$B$2:$J$163,3,FALSE),0)</f>
        <v>0</v>
      </c>
      <c r="AP786" s="1815">
        <f>IFERROR(VLOOKUP($A786,'2017'!$B$2:$J$163,4,FALSE),0)</f>
        <v>0</v>
      </c>
      <c r="AQ786" s="1815">
        <f>IFERROR(VLOOKUP($A786,'2017'!$B$2:$J$163,7,FALSE),0)</f>
        <v>0</v>
      </c>
      <c r="AR786" s="1740">
        <f>IFERROR(VLOOKUP($A786,'2017'!$B$2:$J$163,9,FALSE),0)</f>
        <v>0</v>
      </c>
      <c r="AS786" s="1700">
        <f>IFERROR(VLOOKUP($A786,'2016'!$B$2:$K$165,3,FALSE),0)</f>
        <v>0</v>
      </c>
      <c r="AT786" s="1796">
        <f>IFERROR(VLOOKUP($A786,'2016'!$B$2:$K$165,4,FALSE),0)</f>
        <v>0</v>
      </c>
      <c r="AU786" s="1796">
        <f>IFERROR(VLOOKUP($A786,'2016'!$B$2:$K$165,5,FALSE),0)</f>
        <v>0</v>
      </c>
      <c r="AV786" s="1796">
        <f>IFERROR(VLOOKUP($A786,'2016'!$B$2:$K$165,8,FALSE),0)</f>
        <v>0</v>
      </c>
      <c r="AW786" s="1740">
        <f>IFERROR(VLOOKUP($A786,'2016'!$B$2:$K$165,10,FALSE),0)</f>
        <v>0</v>
      </c>
      <c r="AX786" s="1700">
        <f>IFERROR(VLOOKUP($A786,'2015'!$B$2:$K$165,3,FALSE),0)</f>
        <v>0</v>
      </c>
      <c r="AY786" s="1695">
        <f>IFERROR(VLOOKUP($A786,'2015'!$B$2:$K$165,4,FALSE),0)</f>
        <v>0</v>
      </c>
      <c r="AZ786" s="1695">
        <f>IFERROR(VLOOKUP($A786,'2015'!$B$2:$K$165,5,FALSE),0)</f>
        <v>0</v>
      </c>
      <c r="BA786" s="1695">
        <f>IFERROR(VLOOKUP($A786,'2015'!$B$2:$K$165,8,FALSE),0)</f>
        <v>0</v>
      </c>
      <c r="BB786" s="1740">
        <f>IFERROR(VLOOKUP($A786,'2015'!$B$2:$K$165,10,FALSE),0)</f>
        <v>0</v>
      </c>
      <c r="BC786" s="1700">
        <f>IFERROR(VLOOKUP($A786,'2014'!$B$2:$K$157,3,FALSE),0)</f>
        <v>0</v>
      </c>
      <c r="BD786" s="1691">
        <f>IFERROR(VLOOKUP($A786,'2014'!$B$2:$K$157,4,FALSE),0)</f>
        <v>0</v>
      </c>
      <c r="BE786" s="1691">
        <f>IFERROR(VLOOKUP($A786,'2014'!$B$2:$K$157,5,FALSE),0)</f>
        <v>0</v>
      </c>
      <c r="BF786" s="1691">
        <f>IFERROR(VLOOKUP($A786,'2014'!$B$2:$K$157,8,FALSE),0)</f>
        <v>0</v>
      </c>
      <c r="BG786" s="1740">
        <f>IFERROR(VLOOKUP($A786,'2014'!$B$2:$K$157,10,FALSE),0)</f>
        <v>0</v>
      </c>
      <c r="BH786" s="1700">
        <f>IFERROR(VLOOKUP($A786,'2013'!$D$4:$I$249,2,FALSE),0)</f>
        <v>0</v>
      </c>
      <c r="BI786" s="1691">
        <f>IFERROR(VLOOKUP($A786,'2013'!$D$4:$I$249,3,FALSE),0)</f>
        <v>0</v>
      </c>
      <c r="BJ786" s="1691">
        <f>IFERROR(VLOOKUP($A786,'2013'!$D$4:$I$249,4,FALSE),0)</f>
        <v>0</v>
      </c>
      <c r="BK786" s="1691">
        <f>IFERROR(VLOOKUP($A786,'2013'!$D$4:$I$249,5,FALSE),0)</f>
        <v>0</v>
      </c>
      <c r="BL786" s="1740">
        <f>IFERROR(VLOOKUP($A786,'2013'!$D$4:$I$249,6,FALSE),0)</f>
        <v>0</v>
      </c>
      <c r="BM786" s="1737">
        <f>IFERROR(VLOOKUP($A786,'2012'!$D$3:$O$172,2,FALSE),0)</f>
        <v>0</v>
      </c>
      <c r="BN786" s="1691">
        <f>IFERROR(VLOOKUP($A786,'2012'!$D$3:$O$172,3,FALSE),0)</f>
        <v>0</v>
      </c>
      <c r="BO786" s="1743">
        <f>IFERROR(VLOOKUP($A786,'2012'!$D$3:$O$172,4,FALSE),0)</f>
        <v>0</v>
      </c>
      <c r="BP786" s="1700">
        <f>IFERROR(VLOOKUP($A786,'2012'!$D$3:$O$172,5,FALSE),0)</f>
        <v>0</v>
      </c>
      <c r="BQ786" s="1691">
        <f>IFERROR(VLOOKUP($A786,'2012'!$D$3:$O$172,6,FALSE),0)</f>
        <v>0</v>
      </c>
      <c r="BR786" s="1691">
        <f>IFERROR(VLOOKUP($A786,'2012'!$D$3:$O$172,7,FALSE),0)</f>
        <v>0</v>
      </c>
      <c r="BS786" s="1691">
        <f>IFERROR(VLOOKUP($A786,'2012'!$D$3:$O$172,8,FALSE),0)</f>
        <v>0</v>
      </c>
      <c r="BT786" s="1740">
        <f>IFERROR(VLOOKUP($A786,'2012'!$D$3:$O$172,9,FALSE),0)</f>
        <v>0</v>
      </c>
      <c r="BX786" s="1700">
        <f>IFERROR(VLOOKUP($A786,'2011'!$D$4:$I$251,2,FALSE),0)</f>
        <v>0</v>
      </c>
      <c r="BY786" s="1691">
        <f>IFERROR(VLOOKUP($A786,'2011'!$D$4:$I$251,3,FALSE),0)</f>
        <v>0</v>
      </c>
      <c r="BZ786" s="1691">
        <f>IFERROR(VLOOKUP($A786,'2011'!$D$4:$I$251,4,FALSE),0)</f>
        <v>0</v>
      </c>
      <c r="CA786" s="1691">
        <f>IFERROR(VLOOKUP($A786,'2011'!$D$4:$I$251,5,FALSE),0)</f>
        <v>0</v>
      </c>
      <c r="CB786" s="1740">
        <f>IFERROR(VLOOKUP($A786,'2011'!$D$4:$I$251,6,FALSE),0)</f>
        <v>0</v>
      </c>
      <c r="CC786" s="1700">
        <f>IFERROR(VLOOKUP($A786,'2010'!$C$3:$H$234,2,FALSE),0)</f>
        <v>0</v>
      </c>
      <c r="CD786" s="1691">
        <f>IFERROR(VLOOKUP($A786,'2010'!$C$3:$H$234,3,FALSE),0)</f>
        <v>0</v>
      </c>
      <c r="CE786" s="1691">
        <f>IFERROR(VLOOKUP($A786,'2010'!$C$3:$H$234,4,FALSE),0)</f>
        <v>0</v>
      </c>
      <c r="CF786" s="1691">
        <f>IFERROR(VLOOKUP($A786,'2010'!$C$3:$H$234,5,FALSE),0)</f>
        <v>0</v>
      </c>
      <c r="CG786" s="1740">
        <f>IFERROR(VLOOKUP($A786,'2010'!$C$3:$H$234,6,FALSE),0)</f>
        <v>0</v>
      </c>
      <c r="CH786" s="1700">
        <f>IFERROR(VLOOKUP($A786,'2009'!$C$3:$H$242,2,FALSE),0)</f>
        <v>0</v>
      </c>
      <c r="CI786" s="1691">
        <f>IFERROR(VLOOKUP($A786,'2009'!$C$3:$H$242,3,FALSE),0)</f>
        <v>0</v>
      </c>
      <c r="CJ786" s="1691">
        <f>IFERROR(VLOOKUP($A786,'2009'!$C$3:$H$242,4,FALSE),0)</f>
        <v>0</v>
      </c>
      <c r="CK786" s="1691">
        <f>IFERROR(VLOOKUP($A786,'2009'!$C$3:$H$242,5,FALSE),0)</f>
        <v>0</v>
      </c>
      <c r="CL786" s="1740">
        <f>IFERROR(VLOOKUP($A786,'2009'!$C$3:$H$242,6,FALSE),0)</f>
        <v>0</v>
      </c>
      <c r="CM786" s="1700">
        <f>IFERROR(VLOOKUP($A786,'2008'!$C$3:$H$229,2,FALSE),0)</f>
        <v>0</v>
      </c>
      <c r="CN786" s="1691">
        <f>IFERROR(VLOOKUP($A786,'2008'!$C$3:$H$229,3,FALSE),0)</f>
        <v>0</v>
      </c>
      <c r="CO786" s="1691">
        <f>IFERROR(VLOOKUP($A786,'2008'!$C$3:$H$229,4,FALSE),0)</f>
        <v>0</v>
      </c>
      <c r="CP786" s="1691">
        <f>IFERROR(VLOOKUP($A786,'2008'!$C$3:$H$229,5,FALSE),0)</f>
        <v>0</v>
      </c>
      <c r="CQ786" s="1740">
        <f>IFERROR(VLOOKUP($A786,'2008'!$C$3:$H$229,6,FALSE),0)</f>
        <v>0</v>
      </c>
      <c r="CR786" s="1700">
        <f>IFERROR(VLOOKUP($A786,'2007'!$C$3:$M$238,7,FALSE),0)</f>
        <v>0</v>
      </c>
      <c r="CS786" s="1691">
        <f>IFERROR(VLOOKUP($A786,'2007'!$C$3:$M$238,8,FALSE),0)</f>
        <v>0</v>
      </c>
      <c r="CT786" s="1691">
        <f>IFERROR(VLOOKUP($A786,'2007'!$C$3:$M$238,9,FALSE),0)</f>
        <v>0</v>
      </c>
      <c r="CU786" s="1691">
        <f>IFERROR(VLOOKUP($A786,'2007'!$C$3:$M$238,10,FALSE),0)</f>
        <v>0</v>
      </c>
      <c r="CV786" s="1740">
        <f>IFERROR(VLOOKUP($A786,'2007'!$C$3:$M$238,11,FALSE),0)</f>
        <v>0</v>
      </c>
      <c r="CW786" s="1700">
        <f>IFERROR(VLOOKUP($A786,'2006'!$A$2:$F$200,2,FALSE),0)</f>
        <v>0</v>
      </c>
      <c r="CX786" s="1691">
        <f>IFERROR(VLOOKUP($A786,'2006'!$A$2:$F$200,4,FALSE),0)</f>
        <v>0</v>
      </c>
      <c r="CY786" s="1691">
        <f>IFERROR(VLOOKUP($A786,'2006'!$A$2:$F$200,5,FALSE),0)</f>
        <v>0</v>
      </c>
      <c r="CZ786" s="1740">
        <f>IFERROR(VLOOKUP($A786,'2006'!$A$2:$F$200,6,FALSE),0)</f>
        <v>0</v>
      </c>
      <c r="DA786" s="1700">
        <f>IFERROR(VLOOKUP($A786,'2005'!$C$3:$M$205,8,FALSE),0)</f>
        <v>0</v>
      </c>
      <c r="DB786" s="1691">
        <f>IFERROR(VLOOKUP($A786,'2005'!$C$3:$M$205,9,FALSE),0)</f>
        <v>0</v>
      </c>
      <c r="DC786" s="1691">
        <f>IFERROR(VLOOKUP($A786,'2005'!$C$3:$M$205,10,FALSE),0)</f>
        <v>0</v>
      </c>
      <c r="DD786" s="1740">
        <f>IFERROR(VLOOKUP($A786,'2005'!$C$3:$M$205,11,FALSE),0)</f>
        <v>0</v>
      </c>
      <c r="DE786" s="1700">
        <f>IFERROR(VLOOKUP($A786,'2004'!$C$3:$M$213,8,FALSE),0)</f>
        <v>0</v>
      </c>
      <c r="DF786" s="1691">
        <f>IFERROR(VLOOKUP($A786,'2004'!$C$3:$M$213,9,FALSE),0)</f>
        <v>0</v>
      </c>
      <c r="DG786" s="1691">
        <f>IFERROR(VLOOKUP($A786,'2004'!$C$3:$M$213,10,FALSE),0)</f>
        <v>0</v>
      </c>
      <c r="DH786" s="1740">
        <f>IFERROR(VLOOKUP($A786,'2004'!$C$3:$M$213,11,FALSE),0)</f>
        <v>0</v>
      </c>
      <c r="DI786" s="1700">
        <f>IFERROR(VLOOKUP($A786,'2003'!$C$3:$Q$214,12,FALSE),0)</f>
        <v>0</v>
      </c>
      <c r="DJ786" s="1691">
        <f>IFERROR(VLOOKUP($A786,'2003'!$C$3:$Q$214,13,FALSE),0)</f>
        <v>0</v>
      </c>
      <c r="DK786" s="1691">
        <f>IFERROR(VLOOKUP($A786,'2003'!$C$3:$Q$214,14,FALSE),0)</f>
        <v>0</v>
      </c>
      <c r="DL786" s="1740">
        <f>IFERROR(VLOOKUP($A786,'2003'!$C$3:$Q$214,15,FALSE),0)</f>
        <v>0</v>
      </c>
      <c r="DM786" s="1700">
        <f>IFERROR(VLOOKUP($A786,'2002'!$D$3:$R$214,12,FALSE),0)</f>
        <v>0</v>
      </c>
      <c r="DN786" s="1691">
        <f>IFERROR(VLOOKUP($A786,'2002'!$D$3:$R$214,13,FALSE),0)</f>
        <v>0</v>
      </c>
      <c r="DO786" s="1691">
        <f>IFERROR(VLOOKUP($A786,'2002'!$D$3:$R$214,14,FALSE),0)</f>
        <v>0</v>
      </c>
      <c r="DP786" s="1788">
        <f>IFERROR(VLOOKUP($A786,'2002'!$D$3:$R$214,15,FALSE),0)</f>
        <v>0</v>
      </c>
      <c r="DQ786" s="1700">
        <f>IFERROR(VLOOKUP($A786,'Pre 2002'!$C$3:$CK$382,84,FALSE),0)</f>
        <v>17</v>
      </c>
      <c r="DR786" s="1695">
        <f>IFERROR(VLOOKUP($A786,'Pre 2002'!$C$3:$CK$382,85,FALSE),0)</f>
        <v>5</v>
      </c>
      <c r="DS786" s="1695">
        <f>IFERROR(VLOOKUP($A786,'Pre 2002'!$C$3:$CK$382,86,FALSE),0)</f>
        <v>0</v>
      </c>
      <c r="DT786" s="1790">
        <f>IFERROR(VLOOKUP($A786,'Pre 2002'!$C$3:$CK$382,87,FALSE),0)</f>
        <v>0.29411764705882354</v>
      </c>
      <c r="DU786" s="1741">
        <f>IFERROR(VLOOKUP(A786,'Pre 2002'!$C$3:$CG$382,83,FALSE),0)</f>
        <v>1</v>
      </c>
    </row>
    <row r="787" spans="1:125">
      <c r="A787" s="1721" t="s">
        <v>2076</v>
      </c>
      <c r="B787" s="1562">
        <f t="shared" si="296"/>
        <v>17</v>
      </c>
      <c r="C787" s="1562">
        <f t="shared" si="297"/>
        <v>5</v>
      </c>
      <c r="D787" s="1562">
        <f t="shared" si="298"/>
        <v>0</v>
      </c>
      <c r="E787" s="1563">
        <f t="shared" si="299"/>
        <v>0.29411764705882354</v>
      </c>
      <c r="F787" s="1786">
        <f t="shared" si="300"/>
        <v>1</v>
      </c>
      <c r="G787" s="1595" t="s">
        <v>2159</v>
      </c>
      <c r="H787" s="1752">
        <f>IF(BC787&gt;0,1,0)+IF(BH787&gt;0,1,0)+IF(BP787&gt;0,1,0)+IF(BX787&gt;0,1,0)+IF(CC787&gt;0,1,0)+IF(CH787&gt;0,1,0)+IF(CM787&gt;0,1,0)+IF(CR787&gt;0,1,0)+IF(CW787&gt;0,1,0)+IF(DA787&gt;0,1,0)+IF(DE787&gt;0,1,0)+IF(DI787&gt;0,1,0)+IF(DM787&gt;0,1,0)+DU787</f>
        <v>1</v>
      </c>
      <c r="I787" s="1751">
        <f>SUM(BC787,BH787,BP787,BX787,CC787,CH787,CM787,CR787,CW787,DA787,DE787,DI787,DM787,DQ787)</f>
        <v>17</v>
      </c>
      <c r="J787" s="1751">
        <f t="shared" si="305"/>
        <v>5</v>
      </c>
      <c r="K787" s="1751">
        <f t="shared" si="305"/>
        <v>0</v>
      </c>
      <c r="L787" s="1818">
        <f>IF(I787=0,0,J787/I787)</f>
        <v>0.29411764705882354</v>
      </c>
      <c r="O787" s="1700">
        <f>IFERROR(VLOOKUP($A787,'2022'!$B$2:$K$174,3,FALSE),0)</f>
        <v>0</v>
      </c>
      <c r="P787" s="1858">
        <f>IFERROR(VLOOKUP($A787,'2022'!$B$2:$K$174,4,FALSE),0)</f>
        <v>0</v>
      </c>
      <c r="Q787" s="1858">
        <f>IFERROR(VLOOKUP($A787,'2022'!$B$2:$K$174,5,FALSE),0)</f>
        <v>0</v>
      </c>
      <c r="R787" s="1858">
        <f>IFERROR(VLOOKUP($A787,'2022'!$B$2:$K$174,8,FALSE),0)</f>
        <v>0</v>
      </c>
      <c r="S787" s="1740">
        <f>IFERROR(VLOOKUP($A787,'2022'!$B$2:$K$174,10,FALSE),0)</f>
        <v>0</v>
      </c>
      <c r="T787" s="1700">
        <f>IFERROR(VLOOKUP($A787,'2021'!$B$2:$K$174,3,FALSE),0)</f>
        <v>0</v>
      </c>
      <c r="U787" s="1843">
        <f>IFERROR(VLOOKUP($A787,'2021'!$B$2:$K$174,4,FALSE),0)</f>
        <v>0</v>
      </c>
      <c r="V787" s="1843">
        <f>IFERROR(VLOOKUP($A787,'2021'!$B$2:$K$174,5,FALSE),0)</f>
        <v>0</v>
      </c>
      <c r="W787" s="1843">
        <f>IFERROR(VLOOKUP($A787,'2021'!$B$2:$K$174,8,FALSE),0)</f>
        <v>0</v>
      </c>
      <c r="X787" s="1740">
        <f>IFERROR(VLOOKUP($A787,'2021'!$B$2:$K$174,10,FALSE),0)</f>
        <v>0</v>
      </c>
      <c r="Y787" s="1700">
        <f>IFERROR(VLOOKUP($A787,'2020'!$B$2:$K$170,3,FALSE),0)</f>
        <v>0</v>
      </c>
      <c r="Z787" s="1829">
        <f>IFERROR(VLOOKUP($A787,'2020'!$B$2:$K$170,4,FALSE),0)</f>
        <v>0</v>
      </c>
      <c r="AA787" s="1829">
        <f>IFERROR(VLOOKUP($A787,'2020'!$B$2:$K$170,5,FALSE),0)</f>
        <v>0</v>
      </c>
      <c r="AB787" s="1829">
        <f>IFERROR(VLOOKUP($A787,'2020'!$B$2:$K$170,8,FALSE),0)</f>
        <v>0</v>
      </c>
      <c r="AC787" s="1740">
        <f>IFERROR(VLOOKUP($A787,'2020'!$B$2:$K$170,10,FALSE),0)</f>
        <v>0</v>
      </c>
      <c r="AD787" s="1700">
        <f>IFERROR(VLOOKUP($A787,'2019'!$B$2:$K$170,3,FALSE),0)</f>
        <v>0</v>
      </c>
      <c r="AE787" s="1823">
        <f>IFERROR(VLOOKUP($A787,'2019'!$B$2:$K$170,4,FALSE),0)</f>
        <v>0</v>
      </c>
      <c r="AF787" s="1823">
        <f>IFERROR(VLOOKUP($A787,'2019'!$B$2:$K$170,5,FALSE),0)</f>
        <v>0</v>
      </c>
      <c r="AG787" s="1823">
        <f>IFERROR(VLOOKUP($A787,'2019'!$B$2:$K$170,8,FALSE),0)</f>
        <v>0</v>
      </c>
      <c r="AH787" s="1740">
        <f>IFERROR(VLOOKUP($A787,'2019'!$B$2:$K$170,10,FALSE),0)</f>
        <v>0</v>
      </c>
      <c r="AI787" s="1700">
        <f>IFERROR(VLOOKUP($A787,'2018'!$B$2:$K$170,3,FALSE),0)</f>
        <v>0</v>
      </c>
      <c r="AJ787" s="1821">
        <f>IFERROR(VLOOKUP($A787,'2018'!$B$2:$K$170,4,FALSE),0)</f>
        <v>0</v>
      </c>
      <c r="AK787" s="1821">
        <f>IFERROR(VLOOKUP($A787,'2018'!$B$2:$K$170,5,FALSE),0)</f>
        <v>0</v>
      </c>
      <c r="AL787" s="1821">
        <f>IFERROR(VLOOKUP($A787,'2018'!$B$2:$K$170,8,FALSE),0)</f>
        <v>0</v>
      </c>
      <c r="AM787" s="1740">
        <f>IFERROR(VLOOKUP($A787,'2018'!$B$2:$K$170,10,FALSE),0)</f>
        <v>0</v>
      </c>
      <c r="AN787" s="1700">
        <f>IFERROR(VLOOKUP($A787,'2017'!$B$2:$J$163,2,FALSE),0)</f>
        <v>0</v>
      </c>
      <c r="AO787" s="1815">
        <f>IFERROR(VLOOKUP($A787,'2017'!$B$2:$J$163,3,FALSE),0)</f>
        <v>0</v>
      </c>
      <c r="AP787" s="1815">
        <f>IFERROR(VLOOKUP($A787,'2017'!$B$2:$J$163,4,FALSE),0)</f>
        <v>0</v>
      </c>
      <c r="AQ787" s="1815">
        <f>IFERROR(VLOOKUP($A787,'2017'!$B$2:$J$163,7,FALSE),0)</f>
        <v>0</v>
      </c>
      <c r="AR787" s="1740">
        <f>IFERROR(VLOOKUP($A787,'2017'!$B$2:$J$163,9,FALSE),0)</f>
        <v>0</v>
      </c>
      <c r="AS787" s="1700">
        <f>IFERROR(VLOOKUP($A787,'2016'!$B$2:$K$165,3,FALSE),0)</f>
        <v>0</v>
      </c>
      <c r="AT787" s="1796">
        <f>IFERROR(VLOOKUP($A787,'2016'!$B$2:$K$165,4,FALSE),0)</f>
        <v>0</v>
      </c>
      <c r="AU787" s="1796">
        <f>IFERROR(VLOOKUP($A787,'2016'!$B$2:$K$165,5,FALSE),0)</f>
        <v>0</v>
      </c>
      <c r="AV787" s="1796">
        <f>IFERROR(VLOOKUP($A787,'2016'!$B$2:$K$165,8,FALSE),0)</f>
        <v>0</v>
      </c>
      <c r="AW787" s="1740">
        <f>IFERROR(VLOOKUP($A787,'2016'!$B$2:$K$165,10,FALSE),0)</f>
        <v>0</v>
      </c>
      <c r="AX787" s="1700">
        <f>IFERROR(VLOOKUP($A787,'2015'!$B$2:$K$165,3,FALSE),0)</f>
        <v>0</v>
      </c>
      <c r="AY787" s="1695">
        <f>IFERROR(VLOOKUP($A787,'2015'!$B$2:$K$165,4,FALSE),0)</f>
        <v>0</v>
      </c>
      <c r="AZ787" s="1695">
        <f>IFERROR(VLOOKUP($A787,'2015'!$B$2:$K$165,5,FALSE),0)</f>
        <v>0</v>
      </c>
      <c r="BA787" s="1695">
        <f>IFERROR(VLOOKUP($A787,'2015'!$B$2:$K$165,8,FALSE),0)</f>
        <v>0</v>
      </c>
      <c r="BB787" s="1740">
        <f>IFERROR(VLOOKUP($A787,'2015'!$B$2:$K$165,10,FALSE),0)</f>
        <v>0</v>
      </c>
      <c r="BC787" s="1700">
        <f>IFERROR(VLOOKUP($A787,'2014'!$B$2:$K$157,3,FALSE),0)</f>
        <v>0</v>
      </c>
      <c r="BD787" s="1691">
        <f>IFERROR(VLOOKUP($A787,'2014'!$B$2:$K$157,4,FALSE),0)</f>
        <v>0</v>
      </c>
      <c r="BE787" s="1691">
        <f>IFERROR(VLOOKUP($A787,'2014'!$B$2:$K$157,5,FALSE),0)</f>
        <v>0</v>
      </c>
      <c r="BF787" s="1691">
        <f>IFERROR(VLOOKUP($A787,'2014'!$B$2:$K$157,8,FALSE),0)</f>
        <v>0</v>
      </c>
      <c r="BG787" s="1740">
        <f>IFERROR(VLOOKUP($A787,'2014'!$B$2:$K$157,10,FALSE),0)</f>
        <v>0</v>
      </c>
      <c r="BH787" s="1700">
        <f>IFERROR(VLOOKUP($A787,'2013'!$D$4:$I$249,2,FALSE),0)</f>
        <v>0</v>
      </c>
      <c r="BI787" s="1691">
        <f>IFERROR(VLOOKUP($A787,'2013'!$D$4:$I$249,3,FALSE),0)</f>
        <v>0</v>
      </c>
      <c r="BJ787" s="1691">
        <f>IFERROR(VLOOKUP($A787,'2013'!$D$4:$I$249,4,FALSE),0)</f>
        <v>0</v>
      </c>
      <c r="BK787" s="1691">
        <f>IFERROR(VLOOKUP($A787,'2013'!$D$4:$I$249,5,FALSE),0)</f>
        <v>0</v>
      </c>
      <c r="BL787" s="1740">
        <f>IFERROR(VLOOKUP($A787,'2013'!$D$4:$I$249,6,FALSE),0)</f>
        <v>0</v>
      </c>
      <c r="BM787" s="1737">
        <f>IFERROR(VLOOKUP($A787,'2012'!$D$3:$O$172,2,FALSE),0)</f>
        <v>0</v>
      </c>
      <c r="BN787" s="1691">
        <f>IFERROR(VLOOKUP($A787,'2012'!$D$3:$O$172,3,FALSE),0)</f>
        <v>0</v>
      </c>
      <c r="BO787" s="1743">
        <f>IFERROR(VLOOKUP($A787,'2012'!$D$3:$O$172,4,FALSE),0)</f>
        <v>0</v>
      </c>
      <c r="BP787" s="1700">
        <f>IFERROR(VLOOKUP($A787,'2012'!$D$3:$O$172,5,FALSE),0)</f>
        <v>0</v>
      </c>
      <c r="BQ787" s="1691">
        <f>IFERROR(VLOOKUP($A787,'2012'!$D$3:$O$172,6,FALSE),0)</f>
        <v>0</v>
      </c>
      <c r="BR787" s="1691">
        <f>IFERROR(VLOOKUP($A787,'2012'!$D$3:$O$172,7,FALSE),0)</f>
        <v>0</v>
      </c>
      <c r="BS787" s="1691">
        <f>IFERROR(VLOOKUP($A787,'2012'!$D$3:$O$172,8,FALSE),0)</f>
        <v>0</v>
      </c>
      <c r="BT787" s="1740">
        <f>IFERROR(VLOOKUP($A787,'2012'!$D$3:$O$172,9,FALSE),0)</f>
        <v>0</v>
      </c>
      <c r="BX787" s="1700">
        <f>IFERROR(VLOOKUP($A787,'2011'!$D$4:$I$251,2,FALSE),0)</f>
        <v>0</v>
      </c>
      <c r="BY787" s="1691">
        <f>IFERROR(VLOOKUP($A787,'2011'!$D$4:$I$251,3,FALSE),0)</f>
        <v>0</v>
      </c>
      <c r="BZ787" s="1691">
        <f>IFERROR(VLOOKUP($A787,'2011'!$D$4:$I$251,4,FALSE),0)</f>
        <v>0</v>
      </c>
      <c r="CA787" s="1691">
        <f>IFERROR(VLOOKUP($A787,'2011'!$D$4:$I$251,5,FALSE),0)</f>
        <v>0</v>
      </c>
      <c r="CB787" s="1740">
        <f>IFERROR(VLOOKUP($A787,'2011'!$D$4:$I$251,6,FALSE),0)</f>
        <v>0</v>
      </c>
      <c r="CC787" s="1700">
        <f>IFERROR(VLOOKUP($A787,'2010'!$C$3:$H$234,2,FALSE),0)</f>
        <v>0</v>
      </c>
      <c r="CD787" s="1691">
        <f>IFERROR(VLOOKUP($A787,'2010'!$C$3:$H$234,3,FALSE),0)</f>
        <v>0</v>
      </c>
      <c r="CE787" s="1691">
        <f>IFERROR(VLOOKUP($A787,'2010'!$C$3:$H$234,4,FALSE),0)</f>
        <v>0</v>
      </c>
      <c r="CF787" s="1691">
        <f>IFERROR(VLOOKUP($A787,'2010'!$C$3:$H$234,5,FALSE),0)</f>
        <v>0</v>
      </c>
      <c r="CG787" s="1740">
        <f>IFERROR(VLOOKUP($A787,'2010'!$C$3:$H$234,6,FALSE),0)</f>
        <v>0</v>
      </c>
      <c r="CH787" s="1700">
        <f>IFERROR(VLOOKUP($A787,'2009'!$C$3:$H$242,2,FALSE),0)</f>
        <v>0</v>
      </c>
      <c r="CI787" s="1691">
        <f>IFERROR(VLOOKUP($A787,'2009'!$C$3:$H$242,3,FALSE),0)</f>
        <v>0</v>
      </c>
      <c r="CJ787" s="1691">
        <f>IFERROR(VLOOKUP($A787,'2009'!$C$3:$H$242,4,FALSE),0)</f>
        <v>0</v>
      </c>
      <c r="CK787" s="1691">
        <f>IFERROR(VLOOKUP($A787,'2009'!$C$3:$H$242,5,FALSE),0)</f>
        <v>0</v>
      </c>
      <c r="CL787" s="1740">
        <f>IFERROR(VLOOKUP($A787,'2009'!$C$3:$H$242,6,FALSE),0)</f>
        <v>0</v>
      </c>
      <c r="CM787" s="1700">
        <f>IFERROR(VLOOKUP($A787,'2008'!$C$3:$H$229,2,FALSE),0)</f>
        <v>0</v>
      </c>
      <c r="CN787" s="1691">
        <f>IFERROR(VLOOKUP($A787,'2008'!$C$3:$H$229,3,FALSE),0)</f>
        <v>0</v>
      </c>
      <c r="CO787" s="1691">
        <f>IFERROR(VLOOKUP($A787,'2008'!$C$3:$H$229,4,FALSE),0)</f>
        <v>0</v>
      </c>
      <c r="CP787" s="1691">
        <f>IFERROR(VLOOKUP($A787,'2008'!$C$3:$H$229,5,FALSE),0)</f>
        <v>0</v>
      </c>
      <c r="CQ787" s="1740">
        <f>IFERROR(VLOOKUP($A787,'2008'!$C$3:$H$229,6,FALSE),0)</f>
        <v>0</v>
      </c>
      <c r="CR787" s="1700">
        <f>IFERROR(VLOOKUP($A787,'2007'!$C$3:$M$238,7,FALSE),0)</f>
        <v>0</v>
      </c>
      <c r="CS787" s="1691">
        <f>IFERROR(VLOOKUP($A787,'2007'!$C$3:$M$238,8,FALSE),0)</f>
        <v>0</v>
      </c>
      <c r="CT787" s="1691">
        <f>IFERROR(VLOOKUP($A787,'2007'!$C$3:$M$238,9,FALSE),0)</f>
        <v>0</v>
      </c>
      <c r="CU787" s="1691">
        <f>IFERROR(VLOOKUP($A787,'2007'!$C$3:$M$238,10,FALSE),0)</f>
        <v>0</v>
      </c>
      <c r="CV787" s="1740">
        <f>IFERROR(VLOOKUP($A787,'2007'!$C$3:$M$238,11,FALSE),0)</f>
        <v>0</v>
      </c>
      <c r="CW787" s="1700">
        <f>IFERROR(VLOOKUP($A787,'2006'!$A$2:$F$200,2,FALSE),0)</f>
        <v>0</v>
      </c>
      <c r="CX787" s="1691">
        <f>IFERROR(VLOOKUP($A787,'2006'!$A$2:$F$200,4,FALSE),0)</f>
        <v>0</v>
      </c>
      <c r="CY787" s="1691">
        <f>IFERROR(VLOOKUP($A787,'2006'!$A$2:$F$200,5,FALSE),0)</f>
        <v>0</v>
      </c>
      <c r="CZ787" s="1740">
        <f>IFERROR(VLOOKUP($A787,'2006'!$A$2:$F$200,6,FALSE),0)</f>
        <v>0</v>
      </c>
      <c r="DA787" s="1700">
        <f>IFERROR(VLOOKUP($A787,'2005'!$C$3:$M$205,8,FALSE),0)</f>
        <v>0</v>
      </c>
      <c r="DB787" s="1691">
        <f>IFERROR(VLOOKUP($A787,'2005'!$C$3:$M$205,9,FALSE),0)</f>
        <v>0</v>
      </c>
      <c r="DC787" s="1691">
        <f>IFERROR(VLOOKUP($A787,'2005'!$C$3:$M$205,10,FALSE),0)</f>
        <v>0</v>
      </c>
      <c r="DD787" s="1740">
        <f>IFERROR(VLOOKUP($A787,'2005'!$C$3:$M$205,11,FALSE),0)</f>
        <v>0</v>
      </c>
      <c r="DE787" s="1700">
        <f>IFERROR(VLOOKUP($A787,'2004'!$C$3:$M$213,8,FALSE),0)</f>
        <v>0</v>
      </c>
      <c r="DF787" s="1691">
        <f>IFERROR(VLOOKUP($A787,'2004'!$C$3:$M$213,9,FALSE),0)</f>
        <v>0</v>
      </c>
      <c r="DG787" s="1691">
        <f>IFERROR(VLOOKUP($A787,'2004'!$C$3:$M$213,10,FALSE),0)</f>
        <v>0</v>
      </c>
      <c r="DH787" s="1740">
        <f>IFERROR(VLOOKUP($A787,'2004'!$C$3:$M$213,11,FALSE),0)</f>
        <v>0</v>
      </c>
      <c r="DI787" s="1700">
        <f>IFERROR(VLOOKUP($A787,'2003'!$C$3:$Q$214,12,FALSE),0)</f>
        <v>0</v>
      </c>
      <c r="DJ787" s="1691">
        <f>IFERROR(VLOOKUP($A787,'2003'!$C$3:$Q$214,13,FALSE),0)</f>
        <v>0</v>
      </c>
      <c r="DK787" s="1691">
        <f>IFERROR(VLOOKUP($A787,'2003'!$C$3:$Q$214,14,FALSE),0)</f>
        <v>0</v>
      </c>
      <c r="DL787" s="1740">
        <f>IFERROR(VLOOKUP($A787,'2003'!$C$3:$Q$214,15,FALSE),0)</f>
        <v>0</v>
      </c>
      <c r="DM787" s="1700">
        <f>IFERROR(VLOOKUP($A787,'2002'!$D$3:$R$214,12,FALSE),0)</f>
        <v>0</v>
      </c>
      <c r="DN787" s="1691">
        <f>IFERROR(VLOOKUP($A787,'2002'!$D$3:$R$214,13,FALSE),0)</f>
        <v>0</v>
      </c>
      <c r="DO787" s="1691">
        <f>IFERROR(VLOOKUP($A787,'2002'!$D$3:$R$214,14,FALSE),0)</f>
        <v>0</v>
      </c>
      <c r="DP787" s="1788">
        <f>IFERROR(VLOOKUP($A787,'2002'!$D$3:$R$214,15,FALSE),0)</f>
        <v>0</v>
      </c>
      <c r="DQ787" s="1700">
        <f>IFERROR(VLOOKUP($A787,'Pre 2002'!$C$3:$CK$382,84,FALSE),0)</f>
        <v>17</v>
      </c>
      <c r="DR787" s="1695">
        <f>IFERROR(VLOOKUP($A787,'Pre 2002'!$C$3:$CK$382,85,FALSE),0)</f>
        <v>5</v>
      </c>
      <c r="DS787" s="1695">
        <f>IFERROR(VLOOKUP($A787,'Pre 2002'!$C$3:$CK$382,86,FALSE),0)</f>
        <v>0</v>
      </c>
      <c r="DT787" s="1790">
        <f>IFERROR(VLOOKUP($A787,'Pre 2002'!$C$3:$CK$382,87,FALSE),0)</f>
        <v>0.29411764705882354</v>
      </c>
      <c r="DU787" s="1741">
        <f>IFERROR(VLOOKUP(A787,'Pre 2002'!$C$3:$CG$382,83,FALSE),0)</f>
        <v>1</v>
      </c>
    </row>
    <row r="788" spans="1:125">
      <c r="A788" t="s">
        <v>2276</v>
      </c>
      <c r="B788" s="1562">
        <f t="shared" si="296"/>
        <v>24</v>
      </c>
      <c r="C788" s="1562">
        <f t="shared" si="297"/>
        <v>7</v>
      </c>
      <c r="D788" s="1562">
        <f t="shared" si="298"/>
        <v>0</v>
      </c>
      <c r="E788" s="1563">
        <f t="shared" si="299"/>
        <v>0.29166666666666669</v>
      </c>
      <c r="F788" s="1786">
        <f t="shared" si="300"/>
        <v>1</v>
      </c>
      <c r="G788" s="1595">
        <v>2018</v>
      </c>
      <c r="O788" s="1700">
        <f>IFERROR(VLOOKUP($A788,'2022'!$B$2:$K$174,3,FALSE),0)</f>
        <v>0</v>
      </c>
      <c r="P788" s="1858">
        <f>IFERROR(VLOOKUP($A788,'2022'!$B$2:$K$174,4,FALSE),0)</f>
        <v>0</v>
      </c>
      <c r="Q788" s="1858">
        <f>IFERROR(VLOOKUP($A788,'2022'!$B$2:$K$174,5,FALSE),0)</f>
        <v>0</v>
      </c>
      <c r="R788" s="1858">
        <f>IFERROR(VLOOKUP($A788,'2022'!$B$2:$K$174,8,FALSE),0)</f>
        <v>0</v>
      </c>
      <c r="S788" s="1740">
        <f>IFERROR(VLOOKUP($A788,'2022'!$B$2:$K$174,10,FALSE),0)</f>
        <v>0</v>
      </c>
      <c r="T788" s="1700">
        <f>IFERROR(VLOOKUP($A788,'2021'!$B$2:$K$174,3,FALSE),0)</f>
        <v>0</v>
      </c>
      <c r="U788" s="1843">
        <f>IFERROR(VLOOKUP($A788,'2021'!$B$2:$K$174,4,FALSE),0)</f>
        <v>0</v>
      </c>
      <c r="V788" s="1843">
        <f>IFERROR(VLOOKUP($A788,'2021'!$B$2:$K$174,5,FALSE),0)</f>
        <v>0</v>
      </c>
      <c r="W788" s="1843">
        <f>IFERROR(VLOOKUP($A788,'2021'!$B$2:$K$174,8,FALSE),0)</f>
        <v>0</v>
      </c>
      <c r="X788" s="1740">
        <f>IFERROR(VLOOKUP($A788,'2021'!$B$2:$K$174,10,FALSE),0)</f>
        <v>0</v>
      </c>
      <c r="Y788" s="1700">
        <f>IFERROR(VLOOKUP($A788,'2020'!$B$2:$K$170,3,FALSE),0)</f>
        <v>0</v>
      </c>
      <c r="Z788" s="1829">
        <f>IFERROR(VLOOKUP($A788,'2020'!$B$2:$K$170,4,FALSE),0)</f>
        <v>0</v>
      </c>
      <c r="AA788" s="1829">
        <f>IFERROR(VLOOKUP($A788,'2020'!$B$2:$K$170,5,FALSE),0)</f>
        <v>0</v>
      </c>
      <c r="AB788" s="1829">
        <f>IFERROR(VLOOKUP($A788,'2020'!$B$2:$K$170,8,FALSE),0)</f>
        <v>0</v>
      </c>
      <c r="AC788" s="1740">
        <f>IFERROR(VLOOKUP($A788,'2020'!$B$2:$K$170,10,FALSE),0)</f>
        <v>0</v>
      </c>
      <c r="AD788" s="1700">
        <f>IFERROR(VLOOKUP($A788,'2019'!$B$2:$K$170,3,FALSE),0)</f>
        <v>0</v>
      </c>
      <c r="AE788" s="1823">
        <f>IFERROR(VLOOKUP($A788,'2019'!$B$2:$K$170,4,FALSE),0)</f>
        <v>0</v>
      </c>
      <c r="AF788" s="1823">
        <f>IFERROR(VLOOKUP($A788,'2019'!$B$2:$K$170,5,FALSE),0)</f>
        <v>0</v>
      </c>
      <c r="AG788" s="1823">
        <f>IFERROR(VLOOKUP($A788,'2019'!$B$2:$K$170,8,FALSE),0)</f>
        <v>0</v>
      </c>
      <c r="AH788" s="1740">
        <f>IFERROR(VLOOKUP($A788,'2019'!$B$2:$K$170,10,FALSE),0)</f>
        <v>0</v>
      </c>
      <c r="AI788" s="1700">
        <f>IFERROR(VLOOKUP($A788,'2018'!$B$2:$K$170,3,FALSE),0)</f>
        <v>24</v>
      </c>
      <c r="AJ788" s="1821">
        <f>IFERROR(VLOOKUP($A788,'2018'!$B$2:$K$170,4,FALSE),0)</f>
        <v>6</v>
      </c>
      <c r="AK788" s="1821">
        <f>IFERROR(VLOOKUP($A788,'2018'!$B$2:$K$170,5,FALSE),0)</f>
        <v>7</v>
      </c>
      <c r="AL788" s="1821">
        <f>IFERROR(VLOOKUP($A788,'2018'!$B$2:$K$170,8,FALSE),0)</f>
        <v>0</v>
      </c>
      <c r="AM788" s="1740">
        <f>IFERROR(VLOOKUP($A788,'2018'!$B$2:$K$170,10,FALSE),0)</f>
        <v>0.29199999999999998</v>
      </c>
      <c r="DT788" s="1858"/>
    </row>
    <row r="789" spans="1:125">
      <c r="A789" s="1442" t="s">
        <v>2357</v>
      </c>
      <c r="B789" s="1562">
        <f t="shared" si="296"/>
        <v>66</v>
      </c>
      <c r="C789" s="1562">
        <f t="shared" si="297"/>
        <v>19</v>
      </c>
      <c r="D789" s="1562">
        <f t="shared" si="298"/>
        <v>0</v>
      </c>
      <c r="E789" s="1563">
        <f t="shared" si="299"/>
        <v>0.2878787878787879</v>
      </c>
      <c r="F789" s="1786">
        <f t="shared" si="300"/>
        <v>2</v>
      </c>
      <c r="G789" s="1595">
        <v>2021</v>
      </c>
      <c r="H789" s="1752">
        <f t="shared" ref="H789:H794" si="306">IF(BC789&gt;0,1,0)+IF(BH789&gt;0,1,0)+IF(BP789&gt;0,1,0)+IF(BX789&gt;0,1,0)+IF(CC789&gt;0,1,0)+IF(CH789&gt;0,1,0)+IF(CM789&gt;0,1,0)+IF(CR789&gt;0,1,0)+IF(CW789&gt;0,1,0)+IF(DA789&gt;0,1,0)+IF(DE789&gt;0,1,0)+IF(DI789&gt;0,1,0)+IF(DM789&gt;0,1,0)+DU789</f>
        <v>0</v>
      </c>
      <c r="I789" s="1751">
        <f t="shared" ref="I789:I794" si="307">SUM(BC789,BH789,BP789,BX789,CC789,CH789,CM789,CR789,CW789,DA789,DE789,DI789,DM789,DQ789)</f>
        <v>0</v>
      </c>
      <c r="J789" s="1751">
        <f t="shared" ref="J789:K794" si="308">SUM(BE789,BJ789,BR789,BZ789,CE789,CJ789,CO789,CT789,CX789,DB789,DF789,DJ789,DN789,DR789)</f>
        <v>0</v>
      </c>
      <c r="K789" s="1751">
        <f t="shared" si="308"/>
        <v>0</v>
      </c>
      <c r="L789" s="1818">
        <f t="shared" ref="L789:L794" si="309">IF(I789=0,0,J789/I789)</f>
        <v>0</v>
      </c>
      <c r="O789" s="1700">
        <f>IFERROR(VLOOKUP($A789,'2022'!$B$2:$K$174,3,FALSE),0)</f>
        <v>24</v>
      </c>
      <c r="P789" s="1858">
        <f>IFERROR(VLOOKUP($A789,'2022'!$B$2:$K$174,4,FALSE),0)</f>
        <v>5</v>
      </c>
      <c r="Q789" s="1858">
        <f>IFERROR(VLOOKUP($A789,'2022'!$B$2:$K$174,5,FALSE),0)</f>
        <v>7</v>
      </c>
      <c r="R789" s="1858">
        <f>IFERROR(VLOOKUP($A789,'2022'!$B$2:$K$174,8,FALSE),0)</f>
        <v>0</v>
      </c>
      <c r="S789" s="1740">
        <f>IFERROR(VLOOKUP($A789,'2022'!$B$2:$K$174,10,FALSE),0)</f>
        <v>0.29199999999999998</v>
      </c>
      <c r="T789" s="1700">
        <f>IFERROR(VLOOKUP($A789,'2021'!$B$2:$K$174,3,FALSE),0)</f>
        <v>42</v>
      </c>
      <c r="U789" s="1843">
        <f>IFERROR(VLOOKUP($A789,'2021'!$B$2:$K$174,4,FALSE),0)</f>
        <v>8</v>
      </c>
      <c r="V789" s="1843">
        <f>IFERROR(VLOOKUP($A789,'2021'!$B$2:$K$174,5,FALSE),0)</f>
        <v>12</v>
      </c>
      <c r="W789" s="1843">
        <f>IFERROR(VLOOKUP($A789,'2021'!$B$2:$K$174,8,FALSE),0)</f>
        <v>0</v>
      </c>
      <c r="X789" s="1740">
        <f>IFERROR(VLOOKUP($A789,'2021'!$B$2:$K$174,10,FALSE),0)</f>
        <v>0.28599999999999998</v>
      </c>
      <c r="Y789" s="1700">
        <f>IFERROR(VLOOKUP($A789,'2020'!$B$2:$K$170,3,FALSE),0)</f>
        <v>0</v>
      </c>
      <c r="Z789" s="1829">
        <f>IFERROR(VLOOKUP($A789,'2020'!$B$2:$K$170,4,FALSE),0)</f>
        <v>0</v>
      </c>
      <c r="AA789" s="1829">
        <f>IFERROR(VLOOKUP($A789,'2020'!$B$2:$K$170,5,FALSE),0)</f>
        <v>0</v>
      </c>
      <c r="AB789" s="1829">
        <f>IFERROR(VLOOKUP($A789,'2020'!$B$2:$K$170,8,FALSE),0)</f>
        <v>0</v>
      </c>
      <c r="AC789" s="1740">
        <f>IFERROR(VLOOKUP($A789,'2020'!$B$2:$K$170,10,FALSE),0)</f>
        <v>0</v>
      </c>
      <c r="AD789" s="1700">
        <f>IFERROR(VLOOKUP($A789,'2019'!$B$2:$K$170,3,FALSE),0)</f>
        <v>0</v>
      </c>
      <c r="AE789" s="1823">
        <f>IFERROR(VLOOKUP($A789,'2019'!$B$2:$K$170,4,FALSE),0)</f>
        <v>0</v>
      </c>
      <c r="AF789" s="1823">
        <f>IFERROR(VLOOKUP($A789,'2019'!$B$2:$K$170,5,FALSE),0)</f>
        <v>0</v>
      </c>
      <c r="AG789" s="1823">
        <f>IFERROR(VLOOKUP($A789,'2019'!$B$2:$K$170,8,FALSE),0)</f>
        <v>0</v>
      </c>
      <c r="AH789" s="1740">
        <f>IFERROR(VLOOKUP($A789,'2019'!$B$2:$K$170,10,FALSE),0)</f>
        <v>0</v>
      </c>
      <c r="AI789" s="1700">
        <f>IFERROR(VLOOKUP($A789,'2018'!$B$2:$K$170,3,FALSE),0)</f>
        <v>0</v>
      </c>
      <c r="AJ789" s="1821">
        <f>IFERROR(VLOOKUP($A789,'2018'!$B$2:$K$170,4,FALSE),0)</f>
        <v>0</v>
      </c>
      <c r="AK789" s="1821">
        <f>IFERROR(VLOOKUP($A789,'2018'!$B$2:$K$170,5,FALSE),0)</f>
        <v>0</v>
      </c>
      <c r="AL789" s="1821">
        <f>IFERROR(VLOOKUP($A789,'2018'!$B$2:$K$170,8,FALSE),0)</f>
        <v>0</v>
      </c>
      <c r="AM789" s="1740">
        <f>IFERROR(VLOOKUP($A789,'2018'!$B$2:$K$170,10,FALSE),0)</f>
        <v>0</v>
      </c>
      <c r="AN789" s="1700">
        <f>IFERROR(VLOOKUP($A789,'2017'!$B$2:$J$163,2,FALSE),0)</f>
        <v>0</v>
      </c>
      <c r="AO789" s="1815">
        <f>IFERROR(VLOOKUP($A789,'2017'!$B$2:$J$163,3,FALSE),0)</f>
        <v>0</v>
      </c>
      <c r="AP789" s="1815">
        <f>IFERROR(VLOOKUP($A789,'2017'!$B$2:$J$163,4,FALSE),0)</f>
        <v>0</v>
      </c>
      <c r="AQ789" s="1815">
        <f>IFERROR(VLOOKUP($A789,'2017'!$B$2:$J$163,7,FALSE),0)</f>
        <v>0</v>
      </c>
      <c r="AR789" s="1740">
        <f>IFERROR(VLOOKUP($A789,'2017'!$B$2:$J$163,9,FALSE),0)</f>
        <v>0</v>
      </c>
      <c r="AS789" s="1700">
        <f>IFERROR(VLOOKUP($A789,'2016'!$B$2:$K$165,3,FALSE),0)</f>
        <v>0</v>
      </c>
      <c r="AT789" s="1796">
        <f>IFERROR(VLOOKUP($A789,'2016'!$B$2:$K$165,4,FALSE),0)</f>
        <v>0</v>
      </c>
      <c r="AU789" s="1796">
        <f>IFERROR(VLOOKUP($A789,'2016'!$B$2:$K$165,5,FALSE),0)</f>
        <v>0</v>
      </c>
      <c r="AV789" s="1796">
        <f>IFERROR(VLOOKUP($A789,'2016'!$B$2:$K$165,8,FALSE),0)</f>
        <v>0</v>
      </c>
      <c r="AW789" s="1740">
        <f>IFERROR(VLOOKUP($A789,'2016'!$B$2:$K$165,10,FALSE),0)</f>
        <v>0</v>
      </c>
      <c r="AX789" s="1700">
        <f>IFERROR(VLOOKUP($A789,'2015'!$B$2:$K$165,3,FALSE),0)</f>
        <v>0</v>
      </c>
      <c r="AY789" s="1695">
        <f>IFERROR(VLOOKUP($A789,'2015'!$B$2:$K$165,4,FALSE),0)</f>
        <v>0</v>
      </c>
      <c r="AZ789" s="1695">
        <f>IFERROR(VLOOKUP($A789,'2015'!$B$2:$K$165,5,FALSE),0)</f>
        <v>0</v>
      </c>
      <c r="BA789" s="1695">
        <f>IFERROR(VLOOKUP($A789,'2015'!$B$2:$K$165,8,FALSE),0)</f>
        <v>0</v>
      </c>
      <c r="BB789" s="1740">
        <f>IFERROR(VLOOKUP($A789,'2015'!$B$2:$K$165,10,FALSE),0)</f>
        <v>0</v>
      </c>
      <c r="BC789" s="1700">
        <f>IFERROR(VLOOKUP($A789,'2014'!$B$2:$K$157,3,FALSE),0)</f>
        <v>0</v>
      </c>
      <c r="BD789" s="1691">
        <f>IFERROR(VLOOKUP($A789,'2014'!$B$2:$K$157,4,FALSE),0)</f>
        <v>0</v>
      </c>
      <c r="BE789" s="1691">
        <f>IFERROR(VLOOKUP($A789,'2014'!$B$2:$K$157,5,FALSE),0)</f>
        <v>0</v>
      </c>
      <c r="BF789" s="1691">
        <f>IFERROR(VLOOKUP($A789,'2014'!$B$2:$K$157,8,FALSE),0)</f>
        <v>0</v>
      </c>
      <c r="BG789" s="1740">
        <f>IFERROR(VLOOKUP($A789,'2014'!$B$2:$K$157,10,FALSE),0)</f>
        <v>0</v>
      </c>
      <c r="BH789" s="1700">
        <f>IFERROR(VLOOKUP($A789,'2013'!$D$4:$I$249,2,FALSE),0)</f>
        <v>0</v>
      </c>
      <c r="BI789" s="1691">
        <f>IFERROR(VLOOKUP($A789,'2013'!$D$4:$I$249,3,FALSE),0)</f>
        <v>0</v>
      </c>
      <c r="BJ789" s="1691">
        <f>IFERROR(VLOOKUP($A789,'2013'!$D$4:$I$249,4,FALSE),0)</f>
        <v>0</v>
      </c>
      <c r="BK789" s="1691">
        <f>IFERROR(VLOOKUP($A789,'2013'!$D$4:$I$249,5,FALSE),0)</f>
        <v>0</v>
      </c>
      <c r="BL789" s="1740">
        <f>IFERROR(VLOOKUP($A789,'2013'!$D$4:$I$249,6,FALSE),0)</f>
        <v>0</v>
      </c>
      <c r="BM789" s="1737">
        <f>IFERROR(VLOOKUP($A789,'2012'!$D$3:$O$172,2,FALSE),0)</f>
        <v>0</v>
      </c>
      <c r="BN789" s="1691">
        <f>IFERROR(VLOOKUP($A789,'2012'!$D$3:$O$172,3,FALSE),0)</f>
        <v>0</v>
      </c>
      <c r="BO789" s="1743">
        <f>IFERROR(VLOOKUP($A789,'2012'!$D$3:$O$172,4,FALSE),0)</f>
        <v>0</v>
      </c>
      <c r="BP789" s="1700">
        <f>IFERROR(VLOOKUP($A789,'2012'!$D$3:$O$172,5,FALSE),0)</f>
        <v>0</v>
      </c>
      <c r="BQ789" s="1691">
        <f>IFERROR(VLOOKUP($A789,'2012'!$D$3:$O$172,6,FALSE),0)</f>
        <v>0</v>
      </c>
      <c r="BR789" s="1691">
        <f>IFERROR(VLOOKUP($A789,'2012'!$D$3:$O$172,7,FALSE),0)</f>
        <v>0</v>
      </c>
      <c r="BS789" s="1691">
        <f>IFERROR(VLOOKUP($A789,'2012'!$D$3:$O$172,8,FALSE),0)</f>
        <v>0</v>
      </c>
      <c r="BT789" s="1740">
        <f>IFERROR(VLOOKUP($A789,'2012'!$D$3:$O$172,9,FALSE),0)</f>
        <v>0</v>
      </c>
      <c r="BX789" s="1700">
        <f>IFERROR(VLOOKUP($A789,'2011'!$D$4:$I$251,2,FALSE),0)</f>
        <v>0</v>
      </c>
      <c r="BY789" s="1691">
        <f>IFERROR(VLOOKUP($A789,'2011'!$D$4:$I$251,3,FALSE),0)</f>
        <v>0</v>
      </c>
      <c r="BZ789" s="1691">
        <f>IFERROR(VLOOKUP($A789,'2011'!$D$4:$I$251,4,FALSE),0)</f>
        <v>0</v>
      </c>
      <c r="CA789" s="1691">
        <f>IFERROR(VLOOKUP($A789,'2011'!$D$4:$I$251,5,FALSE),0)</f>
        <v>0</v>
      </c>
      <c r="CB789" s="1740">
        <f>IFERROR(VLOOKUP($A789,'2011'!$D$4:$I$251,6,FALSE),0)</f>
        <v>0</v>
      </c>
      <c r="CC789" s="1700">
        <f>IFERROR(VLOOKUP($A789,'2010'!$C$3:$H$234,2,FALSE),0)</f>
        <v>0</v>
      </c>
      <c r="CD789" s="1691">
        <f>IFERROR(VLOOKUP($A789,'2010'!$C$3:$H$234,3,FALSE),0)</f>
        <v>0</v>
      </c>
      <c r="CE789" s="1691">
        <f>IFERROR(VLOOKUP($A789,'2010'!$C$3:$H$234,4,FALSE),0)</f>
        <v>0</v>
      </c>
      <c r="CF789" s="1691">
        <f>IFERROR(VLOOKUP($A789,'2010'!$C$3:$H$234,5,FALSE),0)</f>
        <v>0</v>
      </c>
      <c r="CG789" s="1740">
        <f>IFERROR(VLOOKUP($A789,'2010'!$C$3:$H$234,6,FALSE),0)</f>
        <v>0</v>
      </c>
      <c r="CH789" s="1700">
        <f>IFERROR(VLOOKUP($A789,'2009'!$C$3:$H$242,2,FALSE),0)</f>
        <v>0</v>
      </c>
      <c r="CI789" s="1691">
        <f>IFERROR(VLOOKUP($A789,'2009'!$C$3:$H$242,3,FALSE),0)</f>
        <v>0</v>
      </c>
      <c r="CJ789" s="1691">
        <f>IFERROR(VLOOKUP($A789,'2009'!$C$3:$H$242,4,FALSE),0)</f>
        <v>0</v>
      </c>
      <c r="CK789" s="1691">
        <f>IFERROR(VLOOKUP($A789,'2009'!$C$3:$H$242,5,FALSE),0)</f>
        <v>0</v>
      </c>
      <c r="CL789" s="1740">
        <f>IFERROR(VLOOKUP($A789,'2009'!$C$3:$H$242,6,FALSE),0)</f>
        <v>0</v>
      </c>
      <c r="CM789" s="1700">
        <f>IFERROR(VLOOKUP($A789,'2008'!$C$3:$H$229,2,FALSE),0)</f>
        <v>0</v>
      </c>
      <c r="CN789" s="1691">
        <f>IFERROR(VLOOKUP($A789,'2008'!$C$3:$H$229,3,FALSE),0)</f>
        <v>0</v>
      </c>
      <c r="CO789" s="1691">
        <f>IFERROR(VLOOKUP($A789,'2008'!$C$3:$H$229,4,FALSE),0)</f>
        <v>0</v>
      </c>
      <c r="CP789" s="1691">
        <f>IFERROR(VLOOKUP($A789,'2008'!$C$3:$H$229,5,FALSE),0)</f>
        <v>0</v>
      </c>
      <c r="CQ789" s="1740">
        <f>IFERROR(VLOOKUP($A789,'2008'!$C$3:$H$229,6,FALSE),0)</f>
        <v>0</v>
      </c>
      <c r="CR789" s="1700">
        <f>IFERROR(VLOOKUP($A789,'2007'!$C$3:$M$238,7,FALSE),0)</f>
        <v>0</v>
      </c>
      <c r="CS789" s="1691">
        <f>IFERROR(VLOOKUP($A789,'2007'!$C$3:$M$238,8,FALSE),0)</f>
        <v>0</v>
      </c>
      <c r="CT789" s="1691">
        <f>IFERROR(VLOOKUP($A789,'2007'!$C$3:$M$238,9,FALSE),0)</f>
        <v>0</v>
      </c>
      <c r="CU789" s="1691">
        <f>IFERROR(VLOOKUP($A789,'2007'!$C$3:$M$238,10,FALSE),0)</f>
        <v>0</v>
      </c>
      <c r="CV789" s="1740">
        <f>IFERROR(VLOOKUP($A789,'2007'!$C$3:$M$238,11,FALSE),0)</f>
        <v>0</v>
      </c>
      <c r="CW789" s="1700">
        <f>IFERROR(VLOOKUP($A789,'2006'!$A$2:$F$200,2,FALSE),0)</f>
        <v>0</v>
      </c>
      <c r="CX789" s="1691">
        <f>IFERROR(VLOOKUP($A789,'2006'!$A$2:$F$200,4,FALSE),0)</f>
        <v>0</v>
      </c>
      <c r="CY789" s="1691">
        <f>IFERROR(VLOOKUP($A789,'2006'!$A$2:$F$200,5,FALSE),0)</f>
        <v>0</v>
      </c>
      <c r="CZ789" s="1740">
        <f>IFERROR(VLOOKUP($A789,'2006'!$A$2:$F$200,6,FALSE),0)</f>
        <v>0</v>
      </c>
      <c r="DA789" s="1700">
        <f>IFERROR(VLOOKUP($A789,'2005'!$C$3:$M$205,8,FALSE),0)</f>
        <v>0</v>
      </c>
      <c r="DB789" s="1691">
        <f>IFERROR(VLOOKUP($A789,'2005'!$C$3:$M$205,9,FALSE),0)</f>
        <v>0</v>
      </c>
      <c r="DC789" s="1691">
        <f>IFERROR(VLOOKUP($A789,'2005'!$C$3:$M$205,10,FALSE),0)</f>
        <v>0</v>
      </c>
      <c r="DD789" s="1740">
        <f>IFERROR(VLOOKUP($A789,'2005'!$C$3:$M$205,11,FALSE),0)</f>
        <v>0</v>
      </c>
      <c r="DE789" s="1700">
        <f>IFERROR(VLOOKUP($A789,'2004'!$C$3:$M$213,8,FALSE),0)</f>
        <v>0</v>
      </c>
      <c r="DF789" s="1691">
        <f>IFERROR(VLOOKUP($A789,'2004'!$C$3:$M$213,9,FALSE),0)</f>
        <v>0</v>
      </c>
      <c r="DG789" s="1691">
        <f>IFERROR(VLOOKUP($A789,'2004'!$C$3:$M$213,10,FALSE),0)</f>
        <v>0</v>
      </c>
      <c r="DH789" s="1740">
        <f>IFERROR(VLOOKUP($A789,'2004'!$C$3:$M$213,11,FALSE),0)</f>
        <v>0</v>
      </c>
      <c r="DI789" s="1700">
        <f>IFERROR(VLOOKUP($A789,'2003'!$C$3:$Q$214,12,FALSE),0)</f>
        <v>0</v>
      </c>
      <c r="DJ789" s="1691">
        <f>IFERROR(VLOOKUP($A789,'2003'!$C$3:$Q$214,13,FALSE),0)</f>
        <v>0</v>
      </c>
      <c r="DK789" s="1691">
        <f>IFERROR(VLOOKUP($A789,'2003'!$C$3:$Q$214,14,FALSE),0)</f>
        <v>0</v>
      </c>
      <c r="DL789" s="1740">
        <f>IFERROR(VLOOKUP($A789,'2003'!$C$3:$Q$214,15,FALSE),0)</f>
        <v>0</v>
      </c>
      <c r="DM789" s="1700">
        <f>IFERROR(VLOOKUP($A789,'2002'!$D$3:$R$214,12,FALSE),0)</f>
        <v>0</v>
      </c>
      <c r="DN789" s="1691">
        <f>IFERROR(VLOOKUP($A789,'2002'!$D$3:$R$214,13,FALSE),0)</f>
        <v>0</v>
      </c>
      <c r="DO789" s="1691">
        <f>IFERROR(VLOOKUP($A789,'2002'!$D$3:$R$214,14,FALSE),0)</f>
        <v>0</v>
      </c>
      <c r="DP789" s="1788">
        <f>IFERROR(VLOOKUP($A789,'2002'!$D$3:$R$214,15,FALSE),0)</f>
        <v>0</v>
      </c>
      <c r="DQ789" s="1700">
        <f>IFERROR(VLOOKUP($A789,'Pre 2002'!$C$3:$CK$382,84,FALSE),0)</f>
        <v>0</v>
      </c>
      <c r="DR789" s="1695">
        <f>IFERROR(VLOOKUP($A789,'Pre 2002'!$C$3:$CK$382,85,FALSE),0)</f>
        <v>0</v>
      </c>
      <c r="DS789" s="1695">
        <f>IFERROR(VLOOKUP($A789,'Pre 2002'!$C$3:$CK$382,86,FALSE),0)</f>
        <v>0</v>
      </c>
      <c r="DT789" s="1790">
        <f>IFERROR(VLOOKUP($A789,'Pre 2002'!$C$3:$CK$382,87,FALSE),0)</f>
        <v>0</v>
      </c>
      <c r="DU789" s="1741">
        <f>IFERROR(VLOOKUP(A789,'Pre 2002'!$C$3:$CG$382,83,FALSE),0)</f>
        <v>0</v>
      </c>
    </row>
    <row r="790" spans="1:125">
      <c r="A790" s="1857" t="s">
        <v>2106</v>
      </c>
      <c r="B790" s="1562">
        <f t="shared" si="296"/>
        <v>98</v>
      </c>
      <c r="C790" s="1562">
        <f t="shared" si="297"/>
        <v>28</v>
      </c>
      <c r="D790" s="1562">
        <f t="shared" si="298"/>
        <v>0</v>
      </c>
      <c r="E790" s="1563">
        <f t="shared" si="299"/>
        <v>0.2857142857142857</v>
      </c>
      <c r="F790" s="1786">
        <f t="shared" si="300"/>
        <v>3</v>
      </c>
      <c r="G790" s="1595" t="s">
        <v>2159</v>
      </c>
      <c r="H790" s="1752">
        <f t="shared" si="306"/>
        <v>3</v>
      </c>
      <c r="I790" s="1751">
        <f t="shared" si="307"/>
        <v>98</v>
      </c>
      <c r="J790" s="1751">
        <f t="shared" si="308"/>
        <v>28</v>
      </c>
      <c r="K790" s="1751">
        <f t="shared" si="308"/>
        <v>0</v>
      </c>
      <c r="L790" s="1818">
        <f t="shared" si="309"/>
        <v>0.2857142857142857</v>
      </c>
      <c r="O790" s="1700">
        <f>IFERROR(VLOOKUP($A790,'2022'!$B$2:$K$174,3,FALSE),0)</f>
        <v>0</v>
      </c>
      <c r="P790" s="1858">
        <f>IFERROR(VLOOKUP($A790,'2022'!$B$2:$K$174,4,FALSE),0)</f>
        <v>0</v>
      </c>
      <c r="Q790" s="1858">
        <f>IFERROR(VLOOKUP($A790,'2022'!$B$2:$K$174,5,FALSE),0)</f>
        <v>0</v>
      </c>
      <c r="R790" s="1858">
        <f>IFERROR(VLOOKUP($A790,'2022'!$B$2:$K$174,8,FALSE),0)</f>
        <v>0</v>
      </c>
      <c r="S790" s="1740">
        <f>IFERROR(VLOOKUP($A790,'2022'!$B$2:$K$174,10,FALSE),0)</f>
        <v>0</v>
      </c>
      <c r="T790" s="1700">
        <f>IFERROR(VLOOKUP($A790,'2021'!$B$2:$K$174,3,FALSE),0)</f>
        <v>0</v>
      </c>
      <c r="U790" s="1843">
        <f>IFERROR(VLOOKUP($A790,'2021'!$B$2:$K$174,4,FALSE),0)</f>
        <v>0</v>
      </c>
      <c r="V790" s="1843">
        <f>IFERROR(VLOOKUP($A790,'2021'!$B$2:$K$174,5,FALSE),0)</f>
        <v>0</v>
      </c>
      <c r="W790" s="1843">
        <f>IFERROR(VLOOKUP($A790,'2021'!$B$2:$K$174,8,FALSE),0)</f>
        <v>0</v>
      </c>
      <c r="X790" s="1740">
        <f>IFERROR(VLOOKUP($A790,'2021'!$B$2:$K$174,10,FALSE),0)</f>
        <v>0</v>
      </c>
      <c r="Y790" s="1700">
        <f>IFERROR(VLOOKUP($A790,'2020'!$B$2:$K$170,3,FALSE),0)</f>
        <v>0</v>
      </c>
      <c r="Z790" s="1829">
        <f>IFERROR(VLOOKUP($A790,'2020'!$B$2:$K$170,4,FALSE),0)</f>
        <v>0</v>
      </c>
      <c r="AA790" s="1829">
        <f>IFERROR(VLOOKUP($A790,'2020'!$B$2:$K$170,5,FALSE),0)</f>
        <v>0</v>
      </c>
      <c r="AB790" s="1829">
        <f>IFERROR(VLOOKUP($A790,'2020'!$B$2:$K$170,8,FALSE),0)</f>
        <v>0</v>
      </c>
      <c r="AC790" s="1740">
        <f>IFERROR(VLOOKUP($A790,'2020'!$B$2:$K$170,10,FALSE),0)</f>
        <v>0</v>
      </c>
      <c r="AD790" s="1700">
        <f>IFERROR(VLOOKUP($A790,'2019'!$B$2:$K$170,3,FALSE),0)</f>
        <v>0</v>
      </c>
      <c r="AE790" s="1823">
        <f>IFERROR(VLOOKUP($A790,'2019'!$B$2:$K$170,4,FALSE),0)</f>
        <v>0</v>
      </c>
      <c r="AF790" s="1823">
        <f>IFERROR(VLOOKUP($A790,'2019'!$B$2:$K$170,5,FALSE),0)</f>
        <v>0</v>
      </c>
      <c r="AG790" s="1823">
        <f>IFERROR(VLOOKUP($A790,'2019'!$B$2:$K$170,8,FALSE),0)</f>
        <v>0</v>
      </c>
      <c r="AH790" s="1740">
        <f>IFERROR(VLOOKUP($A790,'2019'!$B$2:$K$170,10,FALSE),0)</f>
        <v>0</v>
      </c>
      <c r="AI790" s="1700">
        <f>IFERROR(VLOOKUP($A790,'2018'!$B$2:$K$170,3,FALSE),0)</f>
        <v>0</v>
      </c>
      <c r="AJ790" s="1821">
        <f>IFERROR(VLOOKUP($A790,'2018'!$B$2:$K$170,4,FALSE),0)</f>
        <v>0</v>
      </c>
      <c r="AK790" s="1821">
        <f>IFERROR(VLOOKUP($A790,'2018'!$B$2:$K$170,5,FALSE),0)</f>
        <v>0</v>
      </c>
      <c r="AL790" s="1821">
        <f>IFERROR(VLOOKUP($A790,'2018'!$B$2:$K$170,8,FALSE),0)</f>
        <v>0</v>
      </c>
      <c r="AM790" s="1740">
        <f>IFERROR(VLOOKUP($A790,'2018'!$B$2:$K$170,10,FALSE),0)</f>
        <v>0</v>
      </c>
      <c r="AN790" s="1700">
        <f>IFERROR(VLOOKUP($A790,'2017'!$B$2:$J$163,2,FALSE),0)</f>
        <v>0</v>
      </c>
      <c r="AO790" s="1815">
        <f>IFERROR(VLOOKUP($A790,'2017'!$B$2:$J$163,3,FALSE),0)</f>
        <v>0</v>
      </c>
      <c r="AP790" s="1815">
        <f>IFERROR(VLOOKUP($A790,'2017'!$B$2:$J$163,4,FALSE),0)</f>
        <v>0</v>
      </c>
      <c r="AQ790" s="1815">
        <f>IFERROR(VLOOKUP($A790,'2017'!$B$2:$J$163,7,FALSE),0)</f>
        <v>0</v>
      </c>
      <c r="AR790" s="1740">
        <f>IFERROR(VLOOKUP($A790,'2017'!$B$2:$J$163,9,FALSE),0)</f>
        <v>0</v>
      </c>
      <c r="AS790" s="1700">
        <f>IFERROR(VLOOKUP($A790,'2016'!$B$2:$K$165,3,FALSE),0)</f>
        <v>0</v>
      </c>
      <c r="AT790" s="1796">
        <f>IFERROR(VLOOKUP($A790,'2016'!$B$2:$K$165,4,FALSE),0)</f>
        <v>0</v>
      </c>
      <c r="AU790" s="1796">
        <f>IFERROR(VLOOKUP($A790,'2016'!$B$2:$K$165,5,FALSE),0)</f>
        <v>0</v>
      </c>
      <c r="AV790" s="1796">
        <f>IFERROR(VLOOKUP($A790,'2016'!$B$2:$K$165,8,FALSE),0)</f>
        <v>0</v>
      </c>
      <c r="AW790" s="1740">
        <f>IFERROR(VLOOKUP($A790,'2016'!$B$2:$K$165,10,FALSE),0)</f>
        <v>0</v>
      </c>
      <c r="AX790" s="1700">
        <f>IFERROR(VLOOKUP($A790,'2015'!$B$2:$K$165,3,FALSE),0)</f>
        <v>0</v>
      </c>
      <c r="AY790" s="1695">
        <f>IFERROR(VLOOKUP($A790,'2015'!$B$2:$K$165,4,FALSE),0)</f>
        <v>0</v>
      </c>
      <c r="AZ790" s="1695">
        <f>IFERROR(VLOOKUP($A790,'2015'!$B$2:$K$165,5,FALSE),0)</f>
        <v>0</v>
      </c>
      <c r="BA790" s="1695">
        <f>IFERROR(VLOOKUP($A790,'2015'!$B$2:$K$165,8,FALSE),0)</f>
        <v>0</v>
      </c>
      <c r="BB790" s="1740">
        <f>IFERROR(VLOOKUP($A790,'2015'!$B$2:$K$165,10,FALSE),0)</f>
        <v>0</v>
      </c>
      <c r="BC790" s="1700">
        <f>IFERROR(VLOOKUP($A790,'2014'!$B$2:$K$157,3,FALSE),0)</f>
        <v>0</v>
      </c>
      <c r="BD790" s="1691">
        <f>IFERROR(VLOOKUP($A790,'2014'!$B$2:$K$157,4,FALSE),0)</f>
        <v>0</v>
      </c>
      <c r="BE790" s="1691">
        <f>IFERROR(VLOOKUP($A790,'2014'!$B$2:$K$157,5,FALSE),0)</f>
        <v>0</v>
      </c>
      <c r="BF790" s="1691">
        <f>IFERROR(VLOOKUP($A790,'2014'!$B$2:$K$157,8,FALSE),0)</f>
        <v>0</v>
      </c>
      <c r="BG790" s="1740">
        <f>IFERROR(VLOOKUP($A790,'2014'!$B$2:$K$157,10,FALSE),0)</f>
        <v>0</v>
      </c>
      <c r="BH790" s="1700">
        <f>IFERROR(VLOOKUP($A790,'2013'!$D$4:$I$249,2,FALSE),0)</f>
        <v>0</v>
      </c>
      <c r="BI790" s="1691">
        <f>IFERROR(VLOOKUP($A790,'2013'!$D$4:$I$249,3,FALSE),0)</f>
        <v>0</v>
      </c>
      <c r="BJ790" s="1691">
        <f>IFERROR(VLOOKUP($A790,'2013'!$D$4:$I$249,4,FALSE),0)</f>
        <v>0</v>
      </c>
      <c r="BK790" s="1691">
        <f>IFERROR(VLOOKUP($A790,'2013'!$D$4:$I$249,5,FALSE),0)</f>
        <v>0</v>
      </c>
      <c r="BL790" s="1740">
        <f>IFERROR(VLOOKUP($A790,'2013'!$D$4:$I$249,6,FALSE),0)</f>
        <v>0</v>
      </c>
      <c r="BM790" s="1737">
        <f>IFERROR(VLOOKUP($A790,'2012'!$D$3:$O$172,2,FALSE),0)</f>
        <v>0</v>
      </c>
      <c r="BN790" s="1691">
        <f>IFERROR(VLOOKUP($A790,'2012'!$D$3:$O$172,3,FALSE),0)</f>
        <v>0</v>
      </c>
      <c r="BO790" s="1743">
        <f>IFERROR(VLOOKUP($A790,'2012'!$D$3:$O$172,4,FALSE),0)</f>
        <v>0</v>
      </c>
      <c r="BP790" s="1700">
        <f>IFERROR(VLOOKUP($A790,'2012'!$D$3:$O$172,5,FALSE),0)</f>
        <v>0</v>
      </c>
      <c r="BQ790" s="1691">
        <f>IFERROR(VLOOKUP($A790,'2012'!$D$3:$O$172,6,FALSE),0)</f>
        <v>0</v>
      </c>
      <c r="BR790" s="1691">
        <f>IFERROR(VLOOKUP($A790,'2012'!$D$3:$O$172,7,FALSE),0)</f>
        <v>0</v>
      </c>
      <c r="BS790" s="1691">
        <f>IFERROR(VLOOKUP($A790,'2012'!$D$3:$O$172,8,FALSE),0)</f>
        <v>0</v>
      </c>
      <c r="BT790" s="1740">
        <f>IFERROR(VLOOKUP($A790,'2012'!$D$3:$O$172,9,FALSE),0)</f>
        <v>0</v>
      </c>
      <c r="BX790" s="1700">
        <f>IFERROR(VLOOKUP($A790,'2011'!$D$4:$I$251,2,FALSE),0)</f>
        <v>0</v>
      </c>
      <c r="BY790" s="1691">
        <f>IFERROR(VLOOKUP($A790,'2011'!$D$4:$I$251,3,FALSE),0)</f>
        <v>0</v>
      </c>
      <c r="BZ790" s="1691">
        <f>IFERROR(VLOOKUP($A790,'2011'!$D$4:$I$251,4,FALSE),0)</f>
        <v>0</v>
      </c>
      <c r="CA790" s="1691">
        <f>IFERROR(VLOOKUP($A790,'2011'!$D$4:$I$251,5,FALSE),0)</f>
        <v>0</v>
      </c>
      <c r="CB790" s="1740">
        <f>IFERROR(VLOOKUP($A790,'2011'!$D$4:$I$251,6,FALSE),0)</f>
        <v>0</v>
      </c>
      <c r="CC790" s="1700">
        <f>IFERROR(VLOOKUP($A790,'2010'!$C$3:$H$234,2,FALSE),0)</f>
        <v>35</v>
      </c>
      <c r="CD790" s="1691">
        <f>IFERROR(VLOOKUP($A790,'2010'!$C$3:$H$234,3,FALSE),0)</f>
        <v>4</v>
      </c>
      <c r="CE790" s="1691">
        <f>IFERROR(VLOOKUP($A790,'2010'!$C$3:$H$234,4,FALSE),0)</f>
        <v>9</v>
      </c>
      <c r="CF790" s="1691">
        <f>IFERROR(VLOOKUP($A790,'2010'!$C$3:$H$234,5,FALSE),0)</f>
        <v>0</v>
      </c>
      <c r="CG790" s="1740">
        <f>IFERROR(VLOOKUP($A790,'2010'!$C$3:$H$234,6,FALSE),0)</f>
        <v>0.25714285714285712</v>
      </c>
      <c r="CH790" s="1700">
        <f>IFERROR(VLOOKUP($A790,'2009'!$C$3:$H$242,2,FALSE),0)</f>
        <v>31</v>
      </c>
      <c r="CI790" s="1691">
        <f>IFERROR(VLOOKUP($A790,'2009'!$C$3:$H$242,3,FALSE),0)</f>
        <v>7</v>
      </c>
      <c r="CJ790" s="1691">
        <f>IFERROR(VLOOKUP($A790,'2009'!$C$3:$H$242,4,FALSE),0)</f>
        <v>9</v>
      </c>
      <c r="CK790" s="1691">
        <f>IFERROR(VLOOKUP($A790,'2009'!$C$3:$H$242,5,FALSE),0)</f>
        <v>0</v>
      </c>
      <c r="CL790" s="1740">
        <f>IFERROR(VLOOKUP($A790,'2009'!$C$3:$H$242,6,FALSE),0)</f>
        <v>0.29032258064516131</v>
      </c>
      <c r="CM790" s="1700">
        <f>IFERROR(VLOOKUP($A790,'2008'!$C$3:$H$229,2,FALSE),0)</f>
        <v>0</v>
      </c>
      <c r="CN790" s="1691">
        <f>IFERROR(VLOOKUP($A790,'2008'!$C$3:$H$229,3,FALSE),0)</f>
        <v>0</v>
      </c>
      <c r="CO790" s="1691">
        <f>IFERROR(VLOOKUP($A790,'2008'!$C$3:$H$229,4,FALSE),0)</f>
        <v>0</v>
      </c>
      <c r="CP790" s="1691">
        <f>IFERROR(VLOOKUP($A790,'2008'!$C$3:$H$229,5,FALSE),0)</f>
        <v>0</v>
      </c>
      <c r="CQ790" s="1740">
        <f>IFERROR(VLOOKUP($A790,'2008'!$C$3:$H$229,6,FALSE),0)</f>
        <v>0</v>
      </c>
      <c r="CR790" s="1700">
        <f>IFERROR(VLOOKUP($A790,'2007'!$C$3:$M$238,7,FALSE),0)</f>
        <v>32</v>
      </c>
      <c r="CS790" s="1691">
        <f>IFERROR(VLOOKUP($A790,'2007'!$C$3:$M$238,8,FALSE),0)</f>
        <v>4</v>
      </c>
      <c r="CT790" s="1691">
        <f>IFERROR(VLOOKUP($A790,'2007'!$C$3:$M$238,9,FALSE),0)</f>
        <v>10</v>
      </c>
      <c r="CU790" s="1691">
        <f>IFERROR(VLOOKUP($A790,'2007'!$C$3:$M$238,10,FALSE),0)</f>
        <v>0</v>
      </c>
      <c r="CV790" s="1740">
        <f>IFERROR(VLOOKUP($A790,'2007'!$C$3:$M$238,11,FALSE),0)</f>
        <v>0.3125</v>
      </c>
      <c r="CW790" s="1700">
        <f>IFERROR(VLOOKUP($A790,'2006'!$A$2:$F$200,2,FALSE),0)</f>
        <v>0</v>
      </c>
      <c r="CX790" s="1691">
        <f>IFERROR(VLOOKUP($A790,'2006'!$A$2:$F$200,4,FALSE),0)</f>
        <v>0</v>
      </c>
      <c r="CY790" s="1691">
        <f>IFERROR(VLOOKUP($A790,'2006'!$A$2:$F$200,5,FALSE),0)</f>
        <v>0</v>
      </c>
      <c r="CZ790" s="1740" t="str">
        <f>IFERROR(VLOOKUP($A790,'2006'!$A$2:$F$200,6,FALSE),0)</f>
        <v>---</v>
      </c>
      <c r="DA790" s="1700">
        <f>IFERROR(VLOOKUP($A790,'2005'!$C$3:$M$205,8,FALSE),0)</f>
        <v>0</v>
      </c>
      <c r="DB790" s="1691">
        <f>IFERROR(VLOOKUP($A790,'2005'!$C$3:$M$205,9,FALSE),0)</f>
        <v>0</v>
      </c>
      <c r="DC790" s="1691">
        <f>IFERROR(VLOOKUP($A790,'2005'!$C$3:$M$205,10,FALSE),0)</f>
        <v>0</v>
      </c>
      <c r="DD790" s="1740">
        <f>IFERROR(VLOOKUP($A790,'2005'!$C$3:$M$205,11,FALSE),0)</f>
        <v>0</v>
      </c>
      <c r="DE790" s="1700">
        <f>IFERROR(VLOOKUP($A790,'2004'!$C$3:$M$213,8,FALSE),0)</f>
        <v>0</v>
      </c>
      <c r="DF790" s="1691">
        <f>IFERROR(VLOOKUP($A790,'2004'!$C$3:$M$213,9,FALSE),0)</f>
        <v>0</v>
      </c>
      <c r="DG790" s="1691">
        <f>IFERROR(VLOOKUP($A790,'2004'!$C$3:$M$213,10,FALSE),0)</f>
        <v>0</v>
      </c>
      <c r="DH790" s="1740">
        <f>IFERROR(VLOOKUP($A790,'2004'!$C$3:$M$213,11,FALSE),0)</f>
        <v>0</v>
      </c>
      <c r="DI790" s="1700">
        <f>IFERROR(VLOOKUP($A790,'2003'!$C$3:$Q$214,12,FALSE),0)</f>
        <v>0</v>
      </c>
      <c r="DJ790" s="1691">
        <f>IFERROR(VLOOKUP($A790,'2003'!$C$3:$Q$214,13,FALSE),0)</f>
        <v>0</v>
      </c>
      <c r="DK790" s="1691">
        <f>IFERROR(VLOOKUP($A790,'2003'!$C$3:$Q$214,14,FALSE),0)</f>
        <v>0</v>
      </c>
      <c r="DL790" s="1740">
        <f>IFERROR(VLOOKUP($A790,'2003'!$C$3:$Q$214,15,FALSE),0)</f>
        <v>0</v>
      </c>
      <c r="DM790" s="1700">
        <f>IFERROR(VLOOKUP($A790,'2002'!$D$3:$R$214,12,FALSE),0)</f>
        <v>0</v>
      </c>
      <c r="DN790" s="1691">
        <f>IFERROR(VLOOKUP($A790,'2002'!$D$3:$R$214,13,FALSE),0)</f>
        <v>0</v>
      </c>
      <c r="DO790" s="1691">
        <f>IFERROR(VLOOKUP($A790,'2002'!$D$3:$R$214,14,FALSE),0)</f>
        <v>0</v>
      </c>
      <c r="DP790" s="1788">
        <f>IFERROR(VLOOKUP($A790,'2002'!$D$3:$R$214,15,FALSE),0)</f>
        <v>0</v>
      </c>
      <c r="DQ790" s="1700">
        <f>IFERROR(VLOOKUP($A790,'Pre 2002'!$C$3:$CK$382,84,FALSE),0)</f>
        <v>0</v>
      </c>
      <c r="DR790" s="1695">
        <f>IFERROR(VLOOKUP($A790,'Pre 2002'!$C$3:$CK$382,85,FALSE),0)</f>
        <v>0</v>
      </c>
      <c r="DS790" s="1695">
        <f>IFERROR(VLOOKUP($A790,'Pre 2002'!$C$3:$CK$382,86,FALSE),0)</f>
        <v>0</v>
      </c>
      <c r="DT790" s="1790">
        <f>IFERROR(VLOOKUP($A790,'Pre 2002'!$C$3:$CK$382,87,FALSE),0)</f>
        <v>0</v>
      </c>
      <c r="DU790" s="1741">
        <f>IFERROR(VLOOKUP(A790,'Pre 2002'!$C$3:$CG$382,83,FALSE),0)</f>
        <v>0</v>
      </c>
    </row>
    <row r="791" spans="1:125">
      <c r="A791" s="1721" t="s">
        <v>1891</v>
      </c>
      <c r="B791" s="1562">
        <f t="shared" si="296"/>
        <v>84</v>
      </c>
      <c r="C791" s="1562">
        <f t="shared" si="297"/>
        <v>24</v>
      </c>
      <c r="D791" s="1562">
        <f t="shared" si="298"/>
        <v>0</v>
      </c>
      <c r="E791" s="1563">
        <f t="shared" si="299"/>
        <v>0.2857142857142857</v>
      </c>
      <c r="F791" s="1786">
        <f t="shared" si="300"/>
        <v>2</v>
      </c>
      <c r="G791" s="1595" t="s">
        <v>2159</v>
      </c>
      <c r="H791" s="1752">
        <f t="shared" si="306"/>
        <v>2</v>
      </c>
      <c r="I791" s="1751">
        <f t="shared" si="307"/>
        <v>84</v>
      </c>
      <c r="J791" s="1751">
        <f t="shared" si="308"/>
        <v>24</v>
      </c>
      <c r="K791" s="1751">
        <f t="shared" si="308"/>
        <v>0</v>
      </c>
      <c r="L791" s="1818">
        <f t="shared" si="309"/>
        <v>0.2857142857142857</v>
      </c>
      <c r="O791" s="1700">
        <f>IFERROR(VLOOKUP($A791,'2022'!$B$2:$K$174,3,FALSE),0)</f>
        <v>0</v>
      </c>
      <c r="P791" s="1858">
        <f>IFERROR(VLOOKUP($A791,'2022'!$B$2:$K$174,4,FALSE),0)</f>
        <v>0</v>
      </c>
      <c r="Q791" s="1858">
        <f>IFERROR(VLOOKUP($A791,'2022'!$B$2:$K$174,5,FALSE),0)</f>
        <v>0</v>
      </c>
      <c r="R791" s="1858">
        <f>IFERROR(VLOOKUP($A791,'2022'!$B$2:$K$174,8,FALSE),0)</f>
        <v>0</v>
      </c>
      <c r="S791" s="1740">
        <f>IFERROR(VLOOKUP($A791,'2022'!$B$2:$K$174,10,FALSE),0)</f>
        <v>0</v>
      </c>
      <c r="T791" s="1700">
        <f>IFERROR(VLOOKUP($A791,'2021'!$B$2:$K$174,3,FALSE),0)</f>
        <v>0</v>
      </c>
      <c r="U791" s="1843">
        <f>IFERROR(VLOOKUP($A791,'2021'!$B$2:$K$174,4,FALSE),0)</f>
        <v>0</v>
      </c>
      <c r="V791" s="1843">
        <f>IFERROR(VLOOKUP($A791,'2021'!$B$2:$K$174,5,FALSE),0)</f>
        <v>0</v>
      </c>
      <c r="W791" s="1843">
        <f>IFERROR(VLOOKUP($A791,'2021'!$B$2:$K$174,8,FALSE),0)</f>
        <v>0</v>
      </c>
      <c r="X791" s="1740">
        <f>IFERROR(VLOOKUP($A791,'2021'!$B$2:$K$174,10,FALSE),0)</f>
        <v>0</v>
      </c>
      <c r="Y791" s="1700">
        <f>IFERROR(VLOOKUP($A791,'2020'!$B$2:$K$170,3,FALSE),0)</f>
        <v>0</v>
      </c>
      <c r="Z791" s="1829">
        <f>IFERROR(VLOOKUP($A791,'2020'!$B$2:$K$170,4,FALSE),0)</f>
        <v>0</v>
      </c>
      <c r="AA791" s="1829">
        <f>IFERROR(VLOOKUP($A791,'2020'!$B$2:$K$170,5,FALSE),0)</f>
        <v>0</v>
      </c>
      <c r="AB791" s="1829">
        <f>IFERROR(VLOOKUP($A791,'2020'!$B$2:$K$170,8,FALSE),0)</f>
        <v>0</v>
      </c>
      <c r="AC791" s="1740">
        <f>IFERROR(VLOOKUP($A791,'2020'!$B$2:$K$170,10,FALSE),0)</f>
        <v>0</v>
      </c>
      <c r="AD791" s="1700">
        <f>IFERROR(VLOOKUP($A791,'2019'!$B$2:$K$170,3,FALSE),0)</f>
        <v>0</v>
      </c>
      <c r="AE791" s="1823">
        <f>IFERROR(VLOOKUP($A791,'2019'!$B$2:$K$170,4,FALSE),0)</f>
        <v>0</v>
      </c>
      <c r="AF791" s="1823">
        <f>IFERROR(VLOOKUP($A791,'2019'!$B$2:$K$170,5,FALSE),0)</f>
        <v>0</v>
      </c>
      <c r="AG791" s="1823">
        <f>IFERROR(VLOOKUP($A791,'2019'!$B$2:$K$170,8,FALSE),0)</f>
        <v>0</v>
      </c>
      <c r="AH791" s="1740">
        <f>IFERROR(VLOOKUP($A791,'2019'!$B$2:$K$170,10,FALSE),0)</f>
        <v>0</v>
      </c>
      <c r="AI791" s="1700">
        <f>IFERROR(VLOOKUP($A791,'2018'!$B$2:$K$170,3,FALSE),0)</f>
        <v>0</v>
      </c>
      <c r="AJ791" s="1821">
        <f>IFERROR(VLOOKUP($A791,'2018'!$B$2:$K$170,4,FALSE),0)</f>
        <v>0</v>
      </c>
      <c r="AK791" s="1821">
        <f>IFERROR(VLOOKUP($A791,'2018'!$B$2:$K$170,5,FALSE),0)</f>
        <v>0</v>
      </c>
      <c r="AL791" s="1821">
        <f>IFERROR(VLOOKUP($A791,'2018'!$B$2:$K$170,8,FALSE),0)</f>
        <v>0</v>
      </c>
      <c r="AM791" s="1740">
        <f>IFERROR(VLOOKUP($A791,'2018'!$B$2:$K$170,10,FALSE),0)</f>
        <v>0</v>
      </c>
      <c r="AN791" s="1700">
        <f>IFERROR(VLOOKUP($A791,'2017'!$B$2:$J$163,2,FALSE),0)</f>
        <v>0</v>
      </c>
      <c r="AO791" s="1815">
        <f>IFERROR(VLOOKUP($A791,'2017'!$B$2:$J$163,3,FALSE),0)</f>
        <v>0</v>
      </c>
      <c r="AP791" s="1815">
        <f>IFERROR(VLOOKUP($A791,'2017'!$B$2:$J$163,4,FALSE),0)</f>
        <v>0</v>
      </c>
      <c r="AQ791" s="1815">
        <f>IFERROR(VLOOKUP($A791,'2017'!$B$2:$J$163,7,FALSE),0)</f>
        <v>0</v>
      </c>
      <c r="AR791" s="1740">
        <f>IFERROR(VLOOKUP($A791,'2017'!$B$2:$J$163,9,FALSE),0)</f>
        <v>0</v>
      </c>
      <c r="AS791" s="1700">
        <f>IFERROR(VLOOKUP($A791,'2016'!$B$2:$K$165,3,FALSE),0)</f>
        <v>0</v>
      </c>
      <c r="AT791" s="1796">
        <f>IFERROR(VLOOKUP($A791,'2016'!$B$2:$K$165,4,FALSE),0)</f>
        <v>0</v>
      </c>
      <c r="AU791" s="1796">
        <f>IFERROR(VLOOKUP($A791,'2016'!$B$2:$K$165,5,FALSE),0)</f>
        <v>0</v>
      </c>
      <c r="AV791" s="1796">
        <f>IFERROR(VLOOKUP($A791,'2016'!$B$2:$K$165,8,FALSE),0)</f>
        <v>0</v>
      </c>
      <c r="AW791" s="1740">
        <f>IFERROR(VLOOKUP($A791,'2016'!$B$2:$K$165,10,FALSE),0)</f>
        <v>0</v>
      </c>
      <c r="AX791" s="1700">
        <f>IFERROR(VLOOKUP($A791,'2015'!$B$2:$K$165,3,FALSE),0)</f>
        <v>0</v>
      </c>
      <c r="AY791" s="1695">
        <f>IFERROR(VLOOKUP($A791,'2015'!$B$2:$K$165,4,FALSE),0)</f>
        <v>0</v>
      </c>
      <c r="AZ791" s="1695">
        <f>IFERROR(VLOOKUP($A791,'2015'!$B$2:$K$165,5,FALSE),0)</f>
        <v>0</v>
      </c>
      <c r="BA791" s="1695">
        <f>IFERROR(VLOOKUP($A791,'2015'!$B$2:$K$165,8,FALSE),0)</f>
        <v>0</v>
      </c>
      <c r="BB791" s="1740">
        <f>IFERROR(VLOOKUP($A791,'2015'!$B$2:$K$165,10,FALSE),0)</f>
        <v>0</v>
      </c>
      <c r="BC791" s="1700">
        <f>IFERROR(VLOOKUP($A791,'2014'!$B$2:$K$157,3,FALSE),0)</f>
        <v>0</v>
      </c>
      <c r="BD791" s="1691">
        <f>IFERROR(VLOOKUP($A791,'2014'!$B$2:$K$157,4,FALSE),0)</f>
        <v>0</v>
      </c>
      <c r="BE791" s="1691">
        <f>IFERROR(VLOOKUP($A791,'2014'!$B$2:$K$157,5,FALSE),0)</f>
        <v>0</v>
      </c>
      <c r="BF791" s="1691">
        <f>IFERROR(VLOOKUP($A791,'2014'!$B$2:$K$157,8,FALSE),0)</f>
        <v>0</v>
      </c>
      <c r="BG791" s="1740">
        <f>IFERROR(VLOOKUP($A791,'2014'!$B$2:$K$157,10,FALSE),0)</f>
        <v>0</v>
      </c>
      <c r="BH791" s="1700">
        <f>IFERROR(VLOOKUP($A791,'2013'!$D$4:$I$249,2,FALSE),0)</f>
        <v>0</v>
      </c>
      <c r="BI791" s="1691">
        <f>IFERROR(VLOOKUP($A791,'2013'!$D$4:$I$249,3,FALSE),0)</f>
        <v>0</v>
      </c>
      <c r="BJ791" s="1691">
        <f>IFERROR(VLOOKUP($A791,'2013'!$D$4:$I$249,4,FALSE),0)</f>
        <v>0</v>
      </c>
      <c r="BK791" s="1691">
        <f>IFERROR(VLOOKUP($A791,'2013'!$D$4:$I$249,5,FALSE),0)</f>
        <v>0</v>
      </c>
      <c r="BL791" s="1740">
        <f>IFERROR(VLOOKUP($A791,'2013'!$D$4:$I$249,6,FALSE),0)</f>
        <v>0</v>
      </c>
      <c r="BM791" s="1737">
        <f>IFERROR(VLOOKUP($A791,'2012'!$D$3:$O$172,2,FALSE),0)</f>
        <v>0</v>
      </c>
      <c r="BN791" s="1691">
        <f>IFERROR(VLOOKUP($A791,'2012'!$D$3:$O$172,3,FALSE),0)</f>
        <v>0</v>
      </c>
      <c r="BO791" s="1743">
        <f>IFERROR(VLOOKUP($A791,'2012'!$D$3:$O$172,4,FALSE),0)</f>
        <v>0</v>
      </c>
      <c r="BP791" s="1700">
        <f>IFERROR(VLOOKUP($A791,'2012'!$D$3:$O$172,5,FALSE),0)</f>
        <v>0</v>
      </c>
      <c r="BQ791" s="1691">
        <f>IFERROR(VLOOKUP($A791,'2012'!$D$3:$O$172,6,FALSE),0)</f>
        <v>0</v>
      </c>
      <c r="BR791" s="1691">
        <f>IFERROR(VLOOKUP($A791,'2012'!$D$3:$O$172,7,FALSE),0)</f>
        <v>0</v>
      </c>
      <c r="BS791" s="1691">
        <f>IFERROR(VLOOKUP($A791,'2012'!$D$3:$O$172,8,FALSE),0)</f>
        <v>0</v>
      </c>
      <c r="BT791" s="1740">
        <f>IFERROR(VLOOKUP($A791,'2012'!$D$3:$O$172,9,FALSE),0)</f>
        <v>0</v>
      </c>
      <c r="BX791" s="1700">
        <f>IFERROR(VLOOKUP($A791,'2011'!$D$4:$I$251,2,FALSE),0)</f>
        <v>0</v>
      </c>
      <c r="BY791" s="1691">
        <f>IFERROR(VLOOKUP($A791,'2011'!$D$4:$I$251,3,FALSE),0)</f>
        <v>0</v>
      </c>
      <c r="BZ791" s="1691">
        <f>IFERROR(VLOOKUP($A791,'2011'!$D$4:$I$251,4,FALSE),0)</f>
        <v>0</v>
      </c>
      <c r="CA791" s="1691">
        <f>IFERROR(VLOOKUP($A791,'2011'!$D$4:$I$251,5,FALSE),0)</f>
        <v>0</v>
      </c>
      <c r="CB791" s="1740">
        <f>IFERROR(VLOOKUP($A791,'2011'!$D$4:$I$251,6,FALSE),0)</f>
        <v>0</v>
      </c>
      <c r="CC791" s="1700">
        <f>IFERROR(VLOOKUP($A791,'2010'!$C$3:$H$234,2,FALSE),0)</f>
        <v>0</v>
      </c>
      <c r="CD791" s="1691">
        <f>IFERROR(VLOOKUP($A791,'2010'!$C$3:$H$234,3,FALSE),0)</f>
        <v>0</v>
      </c>
      <c r="CE791" s="1691">
        <f>IFERROR(VLOOKUP($A791,'2010'!$C$3:$H$234,4,FALSE),0)</f>
        <v>0</v>
      </c>
      <c r="CF791" s="1691">
        <f>IFERROR(VLOOKUP($A791,'2010'!$C$3:$H$234,5,FALSE),0)</f>
        <v>0</v>
      </c>
      <c r="CG791" s="1740">
        <f>IFERROR(VLOOKUP($A791,'2010'!$C$3:$H$234,6,FALSE),0)</f>
        <v>0</v>
      </c>
      <c r="CH791" s="1700">
        <f>IFERROR(VLOOKUP($A791,'2009'!$C$3:$H$242,2,FALSE),0)</f>
        <v>0</v>
      </c>
      <c r="CI791" s="1691">
        <f>IFERROR(VLOOKUP($A791,'2009'!$C$3:$H$242,3,FALSE),0)</f>
        <v>0</v>
      </c>
      <c r="CJ791" s="1691">
        <f>IFERROR(VLOOKUP($A791,'2009'!$C$3:$H$242,4,FALSE),0)</f>
        <v>0</v>
      </c>
      <c r="CK791" s="1691">
        <f>IFERROR(VLOOKUP($A791,'2009'!$C$3:$H$242,5,FALSE),0)</f>
        <v>0</v>
      </c>
      <c r="CL791" s="1740">
        <f>IFERROR(VLOOKUP($A791,'2009'!$C$3:$H$242,6,FALSE),0)</f>
        <v>0</v>
      </c>
      <c r="CM791" s="1700">
        <f>IFERROR(VLOOKUP($A791,'2008'!$C$3:$H$229,2,FALSE),0)</f>
        <v>0</v>
      </c>
      <c r="CN791" s="1691">
        <f>IFERROR(VLOOKUP($A791,'2008'!$C$3:$H$229,3,FALSE),0)</f>
        <v>0</v>
      </c>
      <c r="CO791" s="1691">
        <f>IFERROR(VLOOKUP($A791,'2008'!$C$3:$H$229,4,FALSE),0)</f>
        <v>0</v>
      </c>
      <c r="CP791" s="1691">
        <f>IFERROR(VLOOKUP($A791,'2008'!$C$3:$H$229,5,FALSE),0)</f>
        <v>0</v>
      </c>
      <c r="CQ791" s="1740">
        <f>IFERROR(VLOOKUP($A791,'2008'!$C$3:$H$229,6,FALSE),0)</f>
        <v>0</v>
      </c>
      <c r="CR791" s="1700">
        <f>IFERROR(VLOOKUP($A791,'2007'!$C$3:$M$238,7,FALSE),0)</f>
        <v>0</v>
      </c>
      <c r="CS791" s="1691">
        <f>IFERROR(VLOOKUP($A791,'2007'!$C$3:$M$238,8,FALSE),0)</f>
        <v>0</v>
      </c>
      <c r="CT791" s="1691">
        <f>IFERROR(VLOOKUP($A791,'2007'!$C$3:$M$238,9,FALSE),0)</f>
        <v>0</v>
      </c>
      <c r="CU791" s="1691">
        <f>IFERROR(VLOOKUP($A791,'2007'!$C$3:$M$238,10,FALSE),0)</f>
        <v>0</v>
      </c>
      <c r="CV791" s="1740">
        <f>IFERROR(VLOOKUP($A791,'2007'!$C$3:$M$238,11,FALSE),0)</f>
        <v>0</v>
      </c>
      <c r="CW791" s="1700">
        <f>IFERROR(VLOOKUP($A791,'2006'!$A$2:$F$200,2,FALSE),0)</f>
        <v>0</v>
      </c>
      <c r="CX791" s="1691">
        <f>IFERROR(VLOOKUP($A791,'2006'!$A$2:$F$200,4,FALSE),0)</f>
        <v>0</v>
      </c>
      <c r="CY791" s="1691">
        <f>IFERROR(VLOOKUP($A791,'2006'!$A$2:$F$200,5,FALSE),0)</f>
        <v>0</v>
      </c>
      <c r="CZ791" s="1740">
        <f>IFERROR(VLOOKUP($A791,'2006'!$A$2:$F$200,6,FALSE),0)</f>
        <v>0</v>
      </c>
      <c r="DA791" s="1700">
        <f>IFERROR(VLOOKUP($A791,'2005'!$C$3:$M$205,8,FALSE),0)</f>
        <v>0</v>
      </c>
      <c r="DB791" s="1691">
        <f>IFERROR(VLOOKUP($A791,'2005'!$C$3:$M$205,9,FALSE),0)</f>
        <v>0</v>
      </c>
      <c r="DC791" s="1691">
        <f>IFERROR(VLOOKUP($A791,'2005'!$C$3:$M$205,10,FALSE),0)</f>
        <v>0</v>
      </c>
      <c r="DD791" s="1740">
        <f>IFERROR(VLOOKUP($A791,'2005'!$C$3:$M$205,11,FALSE),0)</f>
        <v>0</v>
      </c>
      <c r="DE791" s="1700">
        <f>IFERROR(VLOOKUP($A791,'2004'!$C$3:$M$213,8,FALSE),0)</f>
        <v>0</v>
      </c>
      <c r="DF791" s="1691">
        <f>IFERROR(VLOOKUP($A791,'2004'!$C$3:$M$213,9,FALSE),0)</f>
        <v>0</v>
      </c>
      <c r="DG791" s="1691">
        <f>IFERROR(VLOOKUP($A791,'2004'!$C$3:$M$213,10,FALSE),0)</f>
        <v>0</v>
      </c>
      <c r="DH791" s="1740">
        <f>IFERROR(VLOOKUP($A791,'2004'!$C$3:$M$213,11,FALSE),0)</f>
        <v>0</v>
      </c>
      <c r="DI791" s="1700">
        <f>IFERROR(VLOOKUP($A791,'2003'!$C$3:$Q$214,12,FALSE),0)</f>
        <v>0</v>
      </c>
      <c r="DJ791" s="1691">
        <f>IFERROR(VLOOKUP($A791,'2003'!$C$3:$Q$214,13,FALSE),0)</f>
        <v>0</v>
      </c>
      <c r="DK791" s="1691">
        <f>IFERROR(VLOOKUP($A791,'2003'!$C$3:$Q$214,14,FALSE),0)</f>
        <v>0</v>
      </c>
      <c r="DL791" s="1740">
        <f>IFERROR(VLOOKUP($A791,'2003'!$C$3:$Q$214,15,FALSE),0)</f>
        <v>0</v>
      </c>
      <c r="DM791" s="1700">
        <f>IFERROR(VLOOKUP($A791,'2002'!$D$3:$R$214,12,FALSE),0)</f>
        <v>0</v>
      </c>
      <c r="DN791" s="1691">
        <f>IFERROR(VLOOKUP($A791,'2002'!$D$3:$R$214,13,FALSE),0)</f>
        <v>0</v>
      </c>
      <c r="DO791" s="1691">
        <f>IFERROR(VLOOKUP($A791,'2002'!$D$3:$R$214,14,FALSE),0)</f>
        <v>0</v>
      </c>
      <c r="DP791" s="1788">
        <f>IFERROR(VLOOKUP($A791,'2002'!$D$3:$R$214,15,FALSE),0)</f>
        <v>0</v>
      </c>
      <c r="DQ791" s="1700">
        <f>IFERROR(VLOOKUP($A791,'Pre 2002'!$C$3:$CK$382,84,FALSE),0)</f>
        <v>84</v>
      </c>
      <c r="DR791" s="1695">
        <f>IFERROR(VLOOKUP($A791,'Pre 2002'!$C$3:$CK$382,85,FALSE),0)</f>
        <v>24</v>
      </c>
      <c r="DS791" s="1695">
        <f>IFERROR(VLOOKUP($A791,'Pre 2002'!$C$3:$CK$382,86,FALSE),0)</f>
        <v>0</v>
      </c>
      <c r="DT791" s="1790">
        <f>IFERROR(VLOOKUP($A791,'Pre 2002'!$C$3:$CK$382,87,FALSE),0)</f>
        <v>0.2857142857142857</v>
      </c>
      <c r="DU791" s="1741">
        <f>IFERROR(VLOOKUP(A791,'Pre 2002'!$C$3:$CG$382,83,FALSE),0)</f>
        <v>2</v>
      </c>
    </row>
    <row r="792" spans="1:125">
      <c r="A792" s="1721" t="s">
        <v>1881</v>
      </c>
      <c r="B792" s="1562">
        <f t="shared" si="296"/>
        <v>14</v>
      </c>
      <c r="C792" s="1562">
        <f t="shared" si="297"/>
        <v>4</v>
      </c>
      <c r="D792" s="1562">
        <f t="shared" si="298"/>
        <v>0</v>
      </c>
      <c r="E792" s="1563">
        <f t="shared" si="299"/>
        <v>0.2857142857142857</v>
      </c>
      <c r="F792" s="1786">
        <f t="shared" si="300"/>
        <v>1</v>
      </c>
      <c r="G792" s="1595" t="s">
        <v>2159</v>
      </c>
      <c r="H792" s="1752">
        <f t="shared" si="306"/>
        <v>1</v>
      </c>
      <c r="I792" s="1751">
        <f t="shared" si="307"/>
        <v>14</v>
      </c>
      <c r="J792" s="1751">
        <f t="shared" si="308"/>
        <v>4</v>
      </c>
      <c r="K792" s="1751">
        <f t="shared" si="308"/>
        <v>0</v>
      </c>
      <c r="L792" s="1818">
        <f t="shared" si="309"/>
        <v>0.2857142857142857</v>
      </c>
      <c r="O792" s="1700">
        <f>IFERROR(VLOOKUP($A792,'2022'!$B$2:$K$174,3,FALSE),0)</f>
        <v>0</v>
      </c>
      <c r="P792" s="1858">
        <f>IFERROR(VLOOKUP($A792,'2022'!$B$2:$K$174,4,FALSE),0)</f>
        <v>0</v>
      </c>
      <c r="Q792" s="1858">
        <f>IFERROR(VLOOKUP($A792,'2022'!$B$2:$K$174,5,FALSE),0)</f>
        <v>0</v>
      </c>
      <c r="R792" s="1858">
        <f>IFERROR(VLOOKUP($A792,'2022'!$B$2:$K$174,8,FALSE),0)</f>
        <v>0</v>
      </c>
      <c r="S792" s="1740">
        <f>IFERROR(VLOOKUP($A792,'2022'!$B$2:$K$174,10,FALSE),0)</f>
        <v>0</v>
      </c>
      <c r="T792" s="1700">
        <f>IFERROR(VLOOKUP($A792,'2021'!$B$2:$K$174,3,FALSE),0)</f>
        <v>0</v>
      </c>
      <c r="U792" s="1843">
        <f>IFERROR(VLOOKUP($A792,'2021'!$B$2:$K$174,4,FALSE),0)</f>
        <v>0</v>
      </c>
      <c r="V792" s="1843">
        <f>IFERROR(VLOOKUP($A792,'2021'!$B$2:$K$174,5,FALSE),0)</f>
        <v>0</v>
      </c>
      <c r="W792" s="1843">
        <f>IFERROR(VLOOKUP($A792,'2021'!$B$2:$K$174,8,FALSE),0)</f>
        <v>0</v>
      </c>
      <c r="X792" s="1740">
        <f>IFERROR(VLOOKUP($A792,'2021'!$B$2:$K$174,10,FALSE),0)</f>
        <v>0</v>
      </c>
      <c r="Y792" s="1700">
        <f>IFERROR(VLOOKUP($A792,'2020'!$B$2:$K$170,3,FALSE),0)</f>
        <v>0</v>
      </c>
      <c r="Z792" s="1829">
        <f>IFERROR(VLOOKUP($A792,'2020'!$B$2:$K$170,4,FALSE),0)</f>
        <v>0</v>
      </c>
      <c r="AA792" s="1829">
        <f>IFERROR(VLOOKUP($A792,'2020'!$B$2:$K$170,5,FALSE),0)</f>
        <v>0</v>
      </c>
      <c r="AB792" s="1829">
        <f>IFERROR(VLOOKUP($A792,'2020'!$B$2:$K$170,8,FALSE),0)</f>
        <v>0</v>
      </c>
      <c r="AC792" s="1740">
        <f>IFERROR(VLOOKUP($A792,'2020'!$B$2:$K$170,10,FALSE),0)</f>
        <v>0</v>
      </c>
      <c r="AD792" s="1700">
        <f>IFERROR(VLOOKUP($A792,'2019'!$B$2:$K$170,3,FALSE),0)</f>
        <v>0</v>
      </c>
      <c r="AE792" s="1823">
        <f>IFERROR(VLOOKUP($A792,'2019'!$B$2:$K$170,4,FALSE),0)</f>
        <v>0</v>
      </c>
      <c r="AF792" s="1823">
        <f>IFERROR(VLOOKUP($A792,'2019'!$B$2:$K$170,5,FALSE),0)</f>
        <v>0</v>
      </c>
      <c r="AG792" s="1823">
        <f>IFERROR(VLOOKUP($A792,'2019'!$B$2:$K$170,8,FALSE),0)</f>
        <v>0</v>
      </c>
      <c r="AH792" s="1740">
        <f>IFERROR(VLOOKUP($A792,'2019'!$B$2:$K$170,10,FALSE),0)</f>
        <v>0</v>
      </c>
      <c r="AI792" s="1700">
        <f>IFERROR(VLOOKUP($A792,'2018'!$B$2:$K$170,3,FALSE),0)</f>
        <v>0</v>
      </c>
      <c r="AJ792" s="1821">
        <f>IFERROR(VLOOKUP($A792,'2018'!$B$2:$K$170,4,FALSE),0)</f>
        <v>0</v>
      </c>
      <c r="AK792" s="1821">
        <f>IFERROR(VLOOKUP($A792,'2018'!$B$2:$K$170,5,FALSE),0)</f>
        <v>0</v>
      </c>
      <c r="AL792" s="1821">
        <f>IFERROR(VLOOKUP($A792,'2018'!$B$2:$K$170,8,FALSE),0)</f>
        <v>0</v>
      </c>
      <c r="AM792" s="1740">
        <f>IFERROR(VLOOKUP($A792,'2018'!$B$2:$K$170,10,FALSE),0)</f>
        <v>0</v>
      </c>
      <c r="AN792" s="1700">
        <f>IFERROR(VLOOKUP($A792,'2017'!$B$2:$J$163,2,FALSE),0)</f>
        <v>0</v>
      </c>
      <c r="AO792" s="1815">
        <f>IFERROR(VLOOKUP($A792,'2017'!$B$2:$J$163,3,FALSE),0)</f>
        <v>0</v>
      </c>
      <c r="AP792" s="1815">
        <f>IFERROR(VLOOKUP($A792,'2017'!$B$2:$J$163,4,FALSE),0)</f>
        <v>0</v>
      </c>
      <c r="AQ792" s="1815">
        <f>IFERROR(VLOOKUP($A792,'2017'!$B$2:$J$163,7,FALSE),0)</f>
        <v>0</v>
      </c>
      <c r="AR792" s="1740">
        <f>IFERROR(VLOOKUP($A792,'2017'!$B$2:$J$163,9,FALSE),0)</f>
        <v>0</v>
      </c>
      <c r="AS792" s="1700">
        <f>IFERROR(VLOOKUP($A792,'2016'!$B$2:$K$165,3,FALSE),0)</f>
        <v>0</v>
      </c>
      <c r="AT792" s="1796">
        <f>IFERROR(VLOOKUP($A792,'2016'!$B$2:$K$165,4,FALSE),0)</f>
        <v>0</v>
      </c>
      <c r="AU792" s="1796">
        <f>IFERROR(VLOOKUP($A792,'2016'!$B$2:$K$165,5,FALSE),0)</f>
        <v>0</v>
      </c>
      <c r="AV792" s="1796">
        <f>IFERROR(VLOOKUP($A792,'2016'!$B$2:$K$165,8,FALSE),0)</f>
        <v>0</v>
      </c>
      <c r="AW792" s="1740">
        <f>IFERROR(VLOOKUP($A792,'2016'!$B$2:$K$165,10,FALSE),0)</f>
        <v>0</v>
      </c>
      <c r="AX792" s="1700">
        <f>IFERROR(VLOOKUP($A792,'2015'!$B$2:$K$165,3,FALSE),0)</f>
        <v>0</v>
      </c>
      <c r="AY792" s="1695">
        <f>IFERROR(VLOOKUP($A792,'2015'!$B$2:$K$165,4,FALSE),0)</f>
        <v>0</v>
      </c>
      <c r="AZ792" s="1695">
        <f>IFERROR(VLOOKUP($A792,'2015'!$B$2:$K$165,5,FALSE),0)</f>
        <v>0</v>
      </c>
      <c r="BA792" s="1695">
        <f>IFERROR(VLOOKUP($A792,'2015'!$B$2:$K$165,8,FALSE),0)</f>
        <v>0</v>
      </c>
      <c r="BB792" s="1740">
        <f>IFERROR(VLOOKUP($A792,'2015'!$B$2:$K$165,10,FALSE),0)</f>
        <v>0</v>
      </c>
      <c r="BC792" s="1700">
        <f>IFERROR(VLOOKUP($A792,'2014'!$B$2:$K$157,3,FALSE),0)</f>
        <v>0</v>
      </c>
      <c r="BD792" s="1691">
        <f>IFERROR(VLOOKUP($A792,'2014'!$B$2:$K$157,4,FALSE),0)</f>
        <v>0</v>
      </c>
      <c r="BE792" s="1691">
        <f>IFERROR(VLOOKUP($A792,'2014'!$B$2:$K$157,5,FALSE),0)</f>
        <v>0</v>
      </c>
      <c r="BF792" s="1691">
        <f>IFERROR(VLOOKUP($A792,'2014'!$B$2:$K$157,8,FALSE),0)</f>
        <v>0</v>
      </c>
      <c r="BG792" s="1740">
        <f>IFERROR(VLOOKUP($A792,'2014'!$B$2:$K$157,10,FALSE),0)</f>
        <v>0</v>
      </c>
      <c r="BH792" s="1700">
        <f>IFERROR(VLOOKUP($A792,'2013'!$D$4:$I$249,2,FALSE),0)</f>
        <v>0</v>
      </c>
      <c r="BI792" s="1691">
        <f>IFERROR(VLOOKUP($A792,'2013'!$D$4:$I$249,3,FALSE),0)</f>
        <v>0</v>
      </c>
      <c r="BJ792" s="1691">
        <f>IFERROR(VLOOKUP($A792,'2013'!$D$4:$I$249,4,FALSE),0)</f>
        <v>0</v>
      </c>
      <c r="BK792" s="1691">
        <f>IFERROR(VLOOKUP($A792,'2013'!$D$4:$I$249,5,FALSE),0)</f>
        <v>0</v>
      </c>
      <c r="BL792" s="1740">
        <f>IFERROR(VLOOKUP($A792,'2013'!$D$4:$I$249,6,FALSE),0)</f>
        <v>0</v>
      </c>
      <c r="BM792" s="1737">
        <f>IFERROR(VLOOKUP($A792,'2012'!$D$3:$O$172,2,FALSE),0)</f>
        <v>0</v>
      </c>
      <c r="BN792" s="1691">
        <f>IFERROR(VLOOKUP($A792,'2012'!$D$3:$O$172,3,FALSE),0)</f>
        <v>0</v>
      </c>
      <c r="BO792" s="1743">
        <f>IFERROR(VLOOKUP($A792,'2012'!$D$3:$O$172,4,FALSE),0)</f>
        <v>0</v>
      </c>
      <c r="BP792" s="1700">
        <f>IFERROR(VLOOKUP($A792,'2012'!$D$3:$O$172,5,FALSE),0)</f>
        <v>0</v>
      </c>
      <c r="BQ792" s="1691">
        <f>IFERROR(VLOOKUP($A792,'2012'!$D$3:$O$172,6,FALSE),0)</f>
        <v>0</v>
      </c>
      <c r="BR792" s="1691">
        <f>IFERROR(VLOOKUP($A792,'2012'!$D$3:$O$172,7,FALSE),0)</f>
        <v>0</v>
      </c>
      <c r="BS792" s="1691">
        <f>IFERROR(VLOOKUP($A792,'2012'!$D$3:$O$172,8,FALSE),0)</f>
        <v>0</v>
      </c>
      <c r="BT792" s="1740">
        <f>IFERROR(VLOOKUP($A792,'2012'!$D$3:$O$172,9,FALSE),0)</f>
        <v>0</v>
      </c>
      <c r="BX792" s="1700">
        <f>IFERROR(VLOOKUP($A792,'2011'!$D$4:$I$251,2,FALSE),0)</f>
        <v>0</v>
      </c>
      <c r="BY792" s="1691">
        <f>IFERROR(VLOOKUP($A792,'2011'!$D$4:$I$251,3,FALSE),0)</f>
        <v>0</v>
      </c>
      <c r="BZ792" s="1691">
        <f>IFERROR(VLOOKUP($A792,'2011'!$D$4:$I$251,4,FALSE),0)</f>
        <v>0</v>
      </c>
      <c r="CA792" s="1691">
        <f>IFERROR(VLOOKUP($A792,'2011'!$D$4:$I$251,5,FALSE),0)</f>
        <v>0</v>
      </c>
      <c r="CB792" s="1740">
        <f>IFERROR(VLOOKUP($A792,'2011'!$D$4:$I$251,6,FALSE),0)</f>
        <v>0</v>
      </c>
      <c r="CC792" s="1700">
        <f>IFERROR(VLOOKUP($A792,'2010'!$C$3:$H$234,2,FALSE),0)</f>
        <v>0</v>
      </c>
      <c r="CD792" s="1691">
        <f>IFERROR(VLOOKUP($A792,'2010'!$C$3:$H$234,3,FALSE),0)</f>
        <v>0</v>
      </c>
      <c r="CE792" s="1691">
        <f>IFERROR(VLOOKUP($A792,'2010'!$C$3:$H$234,4,FALSE),0)</f>
        <v>0</v>
      </c>
      <c r="CF792" s="1691">
        <f>IFERROR(VLOOKUP($A792,'2010'!$C$3:$H$234,5,FALSE),0)</f>
        <v>0</v>
      </c>
      <c r="CG792" s="1740">
        <f>IFERROR(VLOOKUP($A792,'2010'!$C$3:$H$234,6,FALSE),0)</f>
        <v>0</v>
      </c>
      <c r="CH792" s="1700">
        <f>IFERROR(VLOOKUP($A792,'2009'!$C$3:$H$242,2,FALSE),0)</f>
        <v>0</v>
      </c>
      <c r="CI792" s="1691">
        <f>IFERROR(VLOOKUP($A792,'2009'!$C$3:$H$242,3,FALSE),0)</f>
        <v>0</v>
      </c>
      <c r="CJ792" s="1691">
        <f>IFERROR(VLOOKUP($A792,'2009'!$C$3:$H$242,4,FALSE),0)</f>
        <v>0</v>
      </c>
      <c r="CK792" s="1691">
        <f>IFERROR(VLOOKUP($A792,'2009'!$C$3:$H$242,5,FALSE),0)</f>
        <v>0</v>
      </c>
      <c r="CL792" s="1740">
        <f>IFERROR(VLOOKUP($A792,'2009'!$C$3:$H$242,6,FALSE),0)</f>
        <v>0</v>
      </c>
      <c r="CM792" s="1700">
        <f>IFERROR(VLOOKUP($A792,'2008'!$C$3:$H$229,2,FALSE),0)</f>
        <v>0</v>
      </c>
      <c r="CN792" s="1691">
        <f>IFERROR(VLOOKUP($A792,'2008'!$C$3:$H$229,3,FALSE),0)</f>
        <v>0</v>
      </c>
      <c r="CO792" s="1691">
        <f>IFERROR(VLOOKUP($A792,'2008'!$C$3:$H$229,4,FALSE),0)</f>
        <v>0</v>
      </c>
      <c r="CP792" s="1691">
        <f>IFERROR(VLOOKUP($A792,'2008'!$C$3:$H$229,5,FALSE),0)</f>
        <v>0</v>
      </c>
      <c r="CQ792" s="1740">
        <f>IFERROR(VLOOKUP($A792,'2008'!$C$3:$H$229,6,FALSE),0)</f>
        <v>0</v>
      </c>
      <c r="CR792" s="1700">
        <f>IFERROR(VLOOKUP($A792,'2007'!$C$3:$M$238,7,FALSE),0)</f>
        <v>0</v>
      </c>
      <c r="CS792" s="1691">
        <f>IFERROR(VLOOKUP($A792,'2007'!$C$3:$M$238,8,FALSE),0)</f>
        <v>0</v>
      </c>
      <c r="CT792" s="1691">
        <f>IFERROR(VLOOKUP($A792,'2007'!$C$3:$M$238,9,FALSE),0)</f>
        <v>0</v>
      </c>
      <c r="CU792" s="1691">
        <f>IFERROR(VLOOKUP($A792,'2007'!$C$3:$M$238,10,FALSE),0)</f>
        <v>0</v>
      </c>
      <c r="CV792" s="1740">
        <f>IFERROR(VLOOKUP($A792,'2007'!$C$3:$M$238,11,FALSE),0)</f>
        <v>0</v>
      </c>
      <c r="CW792" s="1700">
        <f>IFERROR(VLOOKUP($A792,'2006'!$A$2:$F$200,2,FALSE),0)</f>
        <v>0</v>
      </c>
      <c r="CX792" s="1691">
        <f>IFERROR(VLOOKUP($A792,'2006'!$A$2:$F$200,4,FALSE),0)</f>
        <v>0</v>
      </c>
      <c r="CY792" s="1691">
        <f>IFERROR(VLOOKUP($A792,'2006'!$A$2:$F$200,5,FALSE),0)</f>
        <v>0</v>
      </c>
      <c r="CZ792" s="1740">
        <f>IFERROR(VLOOKUP($A792,'2006'!$A$2:$F$200,6,FALSE),0)</f>
        <v>0</v>
      </c>
      <c r="DA792" s="1700">
        <f>IFERROR(VLOOKUP($A792,'2005'!$C$3:$M$205,8,FALSE),0)</f>
        <v>0</v>
      </c>
      <c r="DB792" s="1691">
        <f>IFERROR(VLOOKUP($A792,'2005'!$C$3:$M$205,9,FALSE),0)</f>
        <v>0</v>
      </c>
      <c r="DC792" s="1691">
        <f>IFERROR(VLOOKUP($A792,'2005'!$C$3:$M$205,10,FALSE),0)</f>
        <v>0</v>
      </c>
      <c r="DD792" s="1740">
        <f>IFERROR(VLOOKUP($A792,'2005'!$C$3:$M$205,11,FALSE),0)</f>
        <v>0</v>
      </c>
      <c r="DE792" s="1700">
        <f>IFERROR(VLOOKUP($A792,'2004'!$C$3:$M$213,8,FALSE),0)</f>
        <v>0</v>
      </c>
      <c r="DF792" s="1691">
        <f>IFERROR(VLOOKUP($A792,'2004'!$C$3:$M$213,9,FALSE),0)</f>
        <v>0</v>
      </c>
      <c r="DG792" s="1691">
        <f>IFERROR(VLOOKUP($A792,'2004'!$C$3:$M$213,10,FALSE),0)</f>
        <v>0</v>
      </c>
      <c r="DH792" s="1740">
        <f>IFERROR(VLOOKUP($A792,'2004'!$C$3:$M$213,11,FALSE),0)</f>
        <v>0</v>
      </c>
      <c r="DI792" s="1700">
        <f>IFERROR(VLOOKUP($A792,'2003'!$C$3:$Q$214,12,FALSE),0)</f>
        <v>0</v>
      </c>
      <c r="DJ792" s="1691">
        <f>IFERROR(VLOOKUP($A792,'2003'!$C$3:$Q$214,13,FALSE),0)</f>
        <v>0</v>
      </c>
      <c r="DK792" s="1691">
        <f>IFERROR(VLOOKUP($A792,'2003'!$C$3:$Q$214,14,FALSE),0)</f>
        <v>0</v>
      </c>
      <c r="DL792" s="1740">
        <f>IFERROR(VLOOKUP($A792,'2003'!$C$3:$Q$214,15,FALSE),0)</f>
        <v>0</v>
      </c>
      <c r="DM792" s="1700">
        <f>IFERROR(VLOOKUP($A792,'2002'!$D$3:$R$214,12,FALSE),0)</f>
        <v>0</v>
      </c>
      <c r="DN792" s="1691">
        <f>IFERROR(VLOOKUP($A792,'2002'!$D$3:$R$214,13,FALSE),0)</f>
        <v>0</v>
      </c>
      <c r="DO792" s="1691">
        <f>IFERROR(VLOOKUP($A792,'2002'!$D$3:$R$214,14,FALSE),0)</f>
        <v>0</v>
      </c>
      <c r="DP792" s="1788">
        <f>IFERROR(VLOOKUP($A792,'2002'!$D$3:$R$214,15,FALSE),0)</f>
        <v>0</v>
      </c>
      <c r="DQ792" s="1700">
        <f>IFERROR(VLOOKUP($A792,'Pre 2002'!$C$3:$CK$382,84,FALSE),0)</f>
        <v>14</v>
      </c>
      <c r="DR792" s="1695">
        <f>IFERROR(VLOOKUP($A792,'Pre 2002'!$C$3:$CK$382,85,FALSE),0)</f>
        <v>4</v>
      </c>
      <c r="DS792" s="1695">
        <f>IFERROR(VLOOKUP($A792,'Pre 2002'!$C$3:$CK$382,86,FALSE),0)</f>
        <v>0</v>
      </c>
      <c r="DT792" s="1790">
        <f>IFERROR(VLOOKUP($A792,'Pre 2002'!$C$3:$CK$382,87,FALSE),0)</f>
        <v>0.2857142857142857</v>
      </c>
      <c r="DU792" s="1741">
        <f>IFERROR(VLOOKUP(A792,'Pre 2002'!$C$3:$CG$382,83,FALSE),0)</f>
        <v>1</v>
      </c>
    </row>
    <row r="793" spans="1:125">
      <c r="A793" s="1721" t="s">
        <v>1255</v>
      </c>
      <c r="B793" s="1562">
        <f t="shared" si="296"/>
        <v>7</v>
      </c>
      <c r="C793" s="1562">
        <f t="shared" si="297"/>
        <v>2</v>
      </c>
      <c r="D793" s="1562">
        <f t="shared" si="298"/>
        <v>0</v>
      </c>
      <c r="E793" s="1563">
        <f t="shared" si="299"/>
        <v>0.2857142857142857</v>
      </c>
      <c r="F793" s="1786">
        <f t="shared" si="300"/>
        <v>1</v>
      </c>
      <c r="G793" s="1595" t="s">
        <v>2159</v>
      </c>
      <c r="H793" s="1752">
        <f t="shared" si="306"/>
        <v>1</v>
      </c>
      <c r="I793" s="1751">
        <f t="shared" si="307"/>
        <v>7</v>
      </c>
      <c r="J793" s="1751">
        <f t="shared" si="308"/>
        <v>2</v>
      </c>
      <c r="K793" s="1751">
        <f t="shared" si="308"/>
        <v>0</v>
      </c>
      <c r="L793" s="1818">
        <f t="shared" si="309"/>
        <v>0.2857142857142857</v>
      </c>
      <c r="O793" s="1700">
        <f>IFERROR(VLOOKUP($A793,'2022'!$B$2:$K$174,3,FALSE),0)</f>
        <v>0</v>
      </c>
      <c r="P793" s="1858">
        <f>IFERROR(VLOOKUP($A793,'2022'!$B$2:$K$174,4,FALSE),0)</f>
        <v>0</v>
      </c>
      <c r="Q793" s="1858">
        <f>IFERROR(VLOOKUP($A793,'2022'!$B$2:$K$174,5,FALSE),0)</f>
        <v>0</v>
      </c>
      <c r="R793" s="1858">
        <f>IFERROR(VLOOKUP($A793,'2022'!$B$2:$K$174,8,FALSE),0)</f>
        <v>0</v>
      </c>
      <c r="S793" s="1740">
        <f>IFERROR(VLOOKUP($A793,'2022'!$B$2:$K$174,10,FALSE),0)</f>
        <v>0</v>
      </c>
      <c r="T793" s="1700">
        <f>IFERROR(VLOOKUP($A793,'2021'!$B$2:$K$174,3,FALSE),0)</f>
        <v>0</v>
      </c>
      <c r="U793" s="1843">
        <f>IFERROR(VLOOKUP($A793,'2021'!$B$2:$K$174,4,FALSE),0)</f>
        <v>0</v>
      </c>
      <c r="V793" s="1843">
        <f>IFERROR(VLOOKUP($A793,'2021'!$B$2:$K$174,5,FALSE),0)</f>
        <v>0</v>
      </c>
      <c r="W793" s="1843">
        <f>IFERROR(VLOOKUP($A793,'2021'!$B$2:$K$174,8,FALSE),0)</f>
        <v>0</v>
      </c>
      <c r="X793" s="1740">
        <f>IFERROR(VLOOKUP($A793,'2021'!$B$2:$K$174,10,FALSE),0)</f>
        <v>0</v>
      </c>
      <c r="Y793" s="1700">
        <f>IFERROR(VLOOKUP($A793,'2020'!$B$2:$K$170,3,FALSE),0)</f>
        <v>0</v>
      </c>
      <c r="Z793" s="1829">
        <f>IFERROR(VLOOKUP($A793,'2020'!$B$2:$K$170,4,FALSE),0)</f>
        <v>0</v>
      </c>
      <c r="AA793" s="1829">
        <f>IFERROR(VLOOKUP($A793,'2020'!$B$2:$K$170,5,FALSE),0)</f>
        <v>0</v>
      </c>
      <c r="AB793" s="1829">
        <f>IFERROR(VLOOKUP($A793,'2020'!$B$2:$K$170,8,FALSE),0)</f>
        <v>0</v>
      </c>
      <c r="AC793" s="1740">
        <f>IFERROR(VLOOKUP($A793,'2020'!$B$2:$K$170,10,FALSE),0)</f>
        <v>0</v>
      </c>
      <c r="AD793" s="1700">
        <f>IFERROR(VLOOKUP($A793,'2019'!$B$2:$K$170,3,FALSE),0)</f>
        <v>0</v>
      </c>
      <c r="AE793" s="1823">
        <f>IFERROR(VLOOKUP($A793,'2019'!$B$2:$K$170,4,FALSE),0)</f>
        <v>0</v>
      </c>
      <c r="AF793" s="1823">
        <f>IFERROR(VLOOKUP($A793,'2019'!$B$2:$K$170,5,FALSE),0)</f>
        <v>0</v>
      </c>
      <c r="AG793" s="1823">
        <f>IFERROR(VLOOKUP($A793,'2019'!$B$2:$K$170,8,FALSE),0)</f>
        <v>0</v>
      </c>
      <c r="AH793" s="1740">
        <f>IFERROR(VLOOKUP($A793,'2019'!$B$2:$K$170,10,FALSE),0)</f>
        <v>0</v>
      </c>
      <c r="AI793" s="1700">
        <f>IFERROR(VLOOKUP($A793,'2018'!$B$2:$K$170,3,FALSE),0)</f>
        <v>0</v>
      </c>
      <c r="AJ793" s="1821">
        <f>IFERROR(VLOOKUP($A793,'2018'!$B$2:$K$170,4,FALSE),0)</f>
        <v>0</v>
      </c>
      <c r="AK793" s="1821">
        <f>IFERROR(VLOOKUP($A793,'2018'!$B$2:$K$170,5,FALSE),0)</f>
        <v>0</v>
      </c>
      <c r="AL793" s="1821">
        <f>IFERROR(VLOOKUP($A793,'2018'!$B$2:$K$170,8,FALSE),0)</f>
        <v>0</v>
      </c>
      <c r="AM793" s="1740">
        <f>IFERROR(VLOOKUP($A793,'2018'!$B$2:$K$170,10,FALSE),0)</f>
        <v>0</v>
      </c>
      <c r="AN793" s="1700">
        <f>IFERROR(VLOOKUP($A793,'2017'!$B$2:$J$163,2,FALSE),0)</f>
        <v>0</v>
      </c>
      <c r="AO793" s="1815">
        <f>IFERROR(VLOOKUP($A793,'2017'!$B$2:$J$163,3,FALSE),0)</f>
        <v>0</v>
      </c>
      <c r="AP793" s="1815">
        <f>IFERROR(VLOOKUP($A793,'2017'!$B$2:$J$163,4,FALSE),0)</f>
        <v>0</v>
      </c>
      <c r="AQ793" s="1815">
        <f>IFERROR(VLOOKUP($A793,'2017'!$B$2:$J$163,7,FALSE),0)</f>
        <v>0</v>
      </c>
      <c r="AR793" s="1740">
        <f>IFERROR(VLOOKUP($A793,'2017'!$B$2:$J$163,9,FALSE),0)</f>
        <v>0</v>
      </c>
      <c r="AS793" s="1700">
        <f>IFERROR(VLOOKUP($A793,'2016'!$B$2:$K$165,3,FALSE),0)</f>
        <v>0</v>
      </c>
      <c r="AT793" s="1796">
        <f>IFERROR(VLOOKUP($A793,'2016'!$B$2:$K$165,4,FALSE),0)</f>
        <v>0</v>
      </c>
      <c r="AU793" s="1796">
        <f>IFERROR(VLOOKUP($A793,'2016'!$B$2:$K$165,5,FALSE),0)</f>
        <v>0</v>
      </c>
      <c r="AV793" s="1796">
        <f>IFERROR(VLOOKUP($A793,'2016'!$B$2:$K$165,8,FALSE),0)</f>
        <v>0</v>
      </c>
      <c r="AW793" s="1740">
        <f>IFERROR(VLOOKUP($A793,'2016'!$B$2:$K$165,10,FALSE),0)</f>
        <v>0</v>
      </c>
      <c r="AX793" s="1700">
        <f>IFERROR(VLOOKUP($A793,'2015'!$B$2:$K$165,3,FALSE),0)</f>
        <v>0</v>
      </c>
      <c r="AY793" s="1695">
        <f>IFERROR(VLOOKUP($A793,'2015'!$B$2:$K$165,4,FALSE),0)</f>
        <v>0</v>
      </c>
      <c r="AZ793" s="1695">
        <f>IFERROR(VLOOKUP($A793,'2015'!$B$2:$K$165,5,FALSE),0)</f>
        <v>0</v>
      </c>
      <c r="BA793" s="1695">
        <f>IFERROR(VLOOKUP($A793,'2015'!$B$2:$K$165,8,FALSE),0)</f>
        <v>0</v>
      </c>
      <c r="BB793" s="1740">
        <f>IFERROR(VLOOKUP($A793,'2015'!$B$2:$K$165,10,FALSE),0)</f>
        <v>0</v>
      </c>
      <c r="BC793" s="1700">
        <f>IFERROR(VLOOKUP($A793,'2014'!$B$2:$K$157,3,FALSE),0)</f>
        <v>0</v>
      </c>
      <c r="BD793" s="1691">
        <f>IFERROR(VLOOKUP($A793,'2014'!$B$2:$K$157,4,FALSE),0)</f>
        <v>0</v>
      </c>
      <c r="BE793" s="1691">
        <f>IFERROR(VLOOKUP($A793,'2014'!$B$2:$K$157,5,FALSE),0)</f>
        <v>0</v>
      </c>
      <c r="BF793" s="1691">
        <f>IFERROR(VLOOKUP($A793,'2014'!$B$2:$K$157,8,FALSE),0)</f>
        <v>0</v>
      </c>
      <c r="BG793" s="1740">
        <f>IFERROR(VLOOKUP($A793,'2014'!$B$2:$K$157,10,FALSE),0)</f>
        <v>0</v>
      </c>
      <c r="BH793" s="1700">
        <f>IFERROR(VLOOKUP($A793,'2013'!$D$4:$I$249,2,FALSE),0)</f>
        <v>0</v>
      </c>
      <c r="BI793" s="1691">
        <f>IFERROR(VLOOKUP($A793,'2013'!$D$4:$I$249,3,FALSE),0)</f>
        <v>0</v>
      </c>
      <c r="BJ793" s="1691">
        <f>IFERROR(VLOOKUP($A793,'2013'!$D$4:$I$249,4,FALSE),0)</f>
        <v>0</v>
      </c>
      <c r="BK793" s="1691">
        <f>IFERROR(VLOOKUP($A793,'2013'!$D$4:$I$249,5,FALSE),0)</f>
        <v>0</v>
      </c>
      <c r="BL793" s="1740">
        <f>IFERROR(VLOOKUP($A793,'2013'!$D$4:$I$249,6,FALSE),0)</f>
        <v>0</v>
      </c>
      <c r="BM793" s="1737">
        <f>IFERROR(VLOOKUP($A793,'2012'!$D$3:$O$172,2,FALSE),0)</f>
        <v>0</v>
      </c>
      <c r="BN793" s="1691">
        <f>IFERROR(VLOOKUP($A793,'2012'!$D$3:$O$172,3,FALSE),0)</f>
        <v>0</v>
      </c>
      <c r="BO793" s="1743">
        <f>IFERROR(VLOOKUP($A793,'2012'!$D$3:$O$172,4,FALSE),0)</f>
        <v>0</v>
      </c>
      <c r="BP793" s="1700">
        <f>IFERROR(VLOOKUP($A793,'2012'!$D$3:$O$172,5,FALSE),0)</f>
        <v>0</v>
      </c>
      <c r="BQ793" s="1691">
        <f>IFERROR(VLOOKUP($A793,'2012'!$D$3:$O$172,6,FALSE),0)</f>
        <v>0</v>
      </c>
      <c r="BR793" s="1691">
        <f>IFERROR(VLOOKUP($A793,'2012'!$D$3:$O$172,7,FALSE),0)</f>
        <v>0</v>
      </c>
      <c r="BS793" s="1691">
        <f>IFERROR(VLOOKUP($A793,'2012'!$D$3:$O$172,8,FALSE),0)</f>
        <v>0</v>
      </c>
      <c r="BT793" s="1740">
        <f>IFERROR(VLOOKUP($A793,'2012'!$D$3:$O$172,9,FALSE),0)</f>
        <v>0</v>
      </c>
      <c r="BX793" s="1700">
        <f>IFERROR(VLOOKUP($A793,'2011'!$D$4:$I$251,2,FALSE),0)</f>
        <v>0</v>
      </c>
      <c r="BY793" s="1691">
        <f>IFERROR(VLOOKUP($A793,'2011'!$D$4:$I$251,3,FALSE),0)</f>
        <v>0</v>
      </c>
      <c r="BZ793" s="1691">
        <f>IFERROR(VLOOKUP($A793,'2011'!$D$4:$I$251,4,FALSE),0)</f>
        <v>0</v>
      </c>
      <c r="CA793" s="1691">
        <f>IFERROR(VLOOKUP($A793,'2011'!$D$4:$I$251,5,FALSE),0)</f>
        <v>0</v>
      </c>
      <c r="CB793" s="1740">
        <f>IFERROR(VLOOKUP($A793,'2011'!$D$4:$I$251,6,FALSE),0)</f>
        <v>0</v>
      </c>
      <c r="CC793" s="1700">
        <f>IFERROR(VLOOKUP($A793,'2010'!$C$3:$H$234,2,FALSE),0)</f>
        <v>0</v>
      </c>
      <c r="CD793" s="1691">
        <f>IFERROR(VLOOKUP($A793,'2010'!$C$3:$H$234,3,FALSE),0)</f>
        <v>0</v>
      </c>
      <c r="CE793" s="1691">
        <f>IFERROR(VLOOKUP($A793,'2010'!$C$3:$H$234,4,FALSE),0)</f>
        <v>0</v>
      </c>
      <c r="CF793" s="1691">
        <f>IFERROR(VLOOKUP($A793,'2010'!$C$3:$H$234,5,FALSE),0)</f>
        <v>0</v>
      </c>
      <c r="CG793" s="1740">
        <f>IFERROR(VLOOKUP($A793,'2010'!$C$3:$H$234,6,FALSE),0)</f>
        <v>0</v>
      </c>
      <c r="CH793" s="1700">
        <f>IFERROR(VLOOKUP($A793,'2009'!$C$3:$H$242,2,FALSE),0)</f>
        <v>0</v>
      </c>
      <c r="CI793" s="1691">
        <f>IFERROR(VLOOKUP($A793,'2009'!$C$3:$H$242,3,FALSE),0)</f>
        <v>0</v>
      </c>
      <c r="CJ793" s="1691">
        <f>IFERROR(VLOOKUP($A793,'2009'!$C$3:$H$242,4,FALSE),0)</f>
        <v>0</v>
      </c>
      <c r="CK793" s="1691">
        <f>IFERROR(VLOOKUP($A793,'2009'!$C$3:$H$242,5,FALSE),0)</f>
        <v>0</v>
      </c>
      <c r="CL793" s="1740">
        <f>IFERROR(VLOOKUP($A793,'2009'!$C$3:$H$242,6,FALSE),0)</f>
        <v>0</v>
      </c>
      <c r="CM793" s="1700">
        <f>IFERROR(VLOOKUP($A793,'2008'!$C$3:$H$229,2,FALSE),0)</f>
        <v>0</v>
      </c>
      <c r="CN793" s="1691">
        <f>IFERROR(VLOOKUP($A793,'2008'!$C$3:$H$229,3,FALSE),0)</f>
        <v>0</v>
      </c>
      <c r="CO793" s="1691">
        <f>IFERROR(VLOOKUP($A793,'2008'!$C$3:$H$229,4,FALSE),0)</f>
        <v>0</v>
      </c>
      <c r="CP793" s="1691">
        <f>IFERROR(VLOOKUP($A793,'2008'!$C$3:$H$229,5,FALSE),0)</f>
        <v>0</v>
      </c>
      <c r="CQ793" s="1740">
        <f>IFERROR(VLOOKUP($A793,'2008'!$C$3:$H$229,6,FALSE),0)</f>
        <v>0</v>
      </c>
      <c r="CR793" s="1700">
        <f>IFERROR(VLOOKUP($A793,'2007'!$C$3:$M$238,7,FALSE),0)</f>
        <v>7</v>
      </c>
      <c r="CS793" s="1691">
        <f>IFERROR(VLOOKUP($A793,'2007'!$C$3:$M$238,8,FALSE),0)</f>
        <v>2</v>
      </c>
      <c r="CT793" s="1691">
        <f>IFERROR(VLOOKUP($A793,'2007'!$C$3:$M$238,9,FALSE),0)</f>
        <v>2</v>
      </c>
      <c r="CU793" s="1691">
        <f>IFERROR(VLOOKUP($A793,'2007'!$C$3:$M$238,10,FALSE),0)</f>
        <v>0</v>
      </c>
      <c r="CV793" s="1740">
        <f>IFERROR(VLOOKUP($A793,'2007'!$C$3:$M$238,11,FALSE),0)</f>
        <v>0.2857142857142857</v>
      </c>
      <c r="CW793" s="1700">
        <f>IFERROR(VLOOKUP($A793,'2006'!$A$2:$F$200,2,FALSE),0)</f>
        <v>0</v>
      </c>
      <c r="CX793" s="1691">
        <f>IFERROR(VLOOKUP($A793,'2006'!$A$2:$F$200,4,FALSE),0)</f>
        <v>0</v>
      </c>
      <c r="CY793" s="1691">
        <f>IFERROR(VLOOKUP($A793,'2006'!$A$2:$F$200,5,FALSE),0)</f>
        <v>0</v>
      </c>
      <c r="CZ793" s="1740">
        <f>IFERROR(VLOOKUP($A793,'2006'!$A$2:$F$200,6,FALSE),0)</f>
        <v>0</v>
      </c>
      <c r="DA793" s="1700">
        <f>IFERROR(VLOOKUP($A793,'2005'!$C$3:$M$205,8,FALSE),0)</f>
        <v>0</v>
      </c>
      <c r="DB793" s="1691">
        <f>IFERROR(VLOOKUP($A793,'2005'!$C$3:$M$205,9,FALSE),0)</f>
        <v>0</v>
      </c>
      <c r="DC793" s="1691">
        <f>IFERROR(VLOOKUP($A793,'2005'!$C$3:$M$205,10,FALSE),0)</f>
        <v>0</v>
      </c>
      <c r="DD793" s="1740">
        <f>IFERROR(VLOOKUP($A793,'2005'!$C$3:$M$205,11,FALSE),0)</f>
        <v>0</v>
      </c>
      <c r="DE793" s="1700">
        <f>IFERROR(VLOOKUP($A793,'2004'!$C$3:$M$213,8,FALSE),0)</f>
        <v>0</v>
      </c>
      <c r="DF793" s="1691">
        <f>IFERROR(VLOOKUP($A793,'2004'!$C$3:$M$213,9,FALSE),0)</f>
        <v>0</v>
      </c>
      <c r="DG793" s="1691">
        <f>IFERROR(VLOOKUP($A793,'2004'!$C$3:$M$213,10,FALSE),0)</f>
        <v>0</v>
      </c>
      <c r="DH793" s="1740">
        <f>IFERROR(VLOOKUP($A793,'2004'!$C$3:$M$213,11,FALSE),0)</f>
        <v>0</v>
      </c>
      <c r="DI793" s="1700">
        <f>IFERROR(VLOOKUP($A793,'2003'!$C$3:$Q$214,12,FALSE),0)</f>
        <v>0</v>
      </c>
      <c r="DJ793" s="1691">
        <f>IFERROR(VLOOKUP($A793,'2003'!$C$3:$Q$214,13,FALSE),0)</f>
        <v>0</v>
      </c>
      <c r="DK793" s="1691">
        <f>IFERROR(VLOOKUP($A793,'2003'!$C$3:$Q$214,14,FALSE),0)</f>
        <v>0</v>
      </c>
      <c r="DL793" s="1740">
        <f>IFERROR(VLOOKUP($A793,'2003'!$C$3:$Q$214,15,FALSE),0)</f>
        <v>0</v>
      </c>
      <c r="DM793" s="1700">
        <f>IFERROR(VLOOKUP($A793,'2002'!$D$3:$R$214,12,FALSE),0)</f>
        <v>0</v>
      </c>
      <c r="DN793" s="1691">
        <f>IFERROR(VLOOKUP($A793,'2002'!$D$3:$R$214,13,FALSE),0)</f>
        <v>0</v>
      </c>
      <c r="DO793" s="1691">
        <f>IFERROR(VLOOKUP($A793,'2002'!$D$3:$R$214,14,FALSE),0)</f>
        <v>0</v>
      </c>
      <c r="DP793" s="1788">
        <f>IFERROR(VLOOKUP($A793,'2002'!$D$3:$R$214,15,FALSE),0)</f>
        <v>0</v>
      </c>
      <c r="DQ793" s="1700">
        <f>IFERROR(VLOOKUP($A793,'Pre 2002'!$C$3:$CK$382,84,FALSE),0)</f>
        <v>0</v>
      </c>
      <c r="DR793" s="1695">
        <f>IFERROR(VLOOKUP($A793,'Pre 2002'!$C$3:$CK$382,85,FALSE),0)</f>
        <v>0</v>
      </c>
      <c r="DS793" s="1695">
        <f>IFERROR(VLOOKUP($A793,'Pre 2002'!$C$3:$CK$382,86,FALSE),0)</f>
        <v>0</v>
      </c>
      <c r="DT793" s="1790">
        <f>IFERROR(VLOOKUP($A793,'Pre 2002'!$C$3:$CK$382,87,FALSE),0)</f>
        <v>0</v>
      </c>
      <c r="DU793" s="1741">
        <f>IFERROR(VLOOKUP(A793,'Pre 2002'!$C$3:$CG$382,83,FALSE),0)</f>
        <v>0</v>
      </c>
    </row>
    <row r="794" spans="1:125">
      <c r="A794" s="1721" t="s">
        <v>2081</v>
      </c>
      <c r="B794" s="1562">
        <f t="shared" si="296"/>
        <v>7</v>
      </c>
      <c r="C794" s="1562">
        <f t="shared" si="297"/>
        <v>2</v>
      </c>
      <c r="D794" s="1562">
        <f t="shared" si="298"/>
        <v>0</v>
      </c>
      <c r="E794" s="1563">
        <f t="shared" si="299"/>
        <v>0.2857142857142857</v>
      </c>
      <c r="F794" s="1786">
        <f t="shared" si="300"/>
        <v>1</v>
      </c>
      <c r="G794" s="1595" t="s">
        <v>2159</v>
      </c>
      <c r="H794" s="1752">
        <f t="shared" si="306"/>
        <v>1</v>
      </c>
      <c r="I794" s="1751">
        <f t="shared" si="307"/>
        <v>7</v>
      </c>
      <c r="J794" s="1751">
        <f t="shared" si="308"/>
        <v>2</v>
      </c>
      <c r="K794" s="1751">
        <f t="shared" si="308"/>
        <v>0</v>
      </c>
      <c r="L794" s="1818">
        <f t="shared" si="309"/>
        <v>0.2857142857142857</v>
      </c>
      <c r="O794" s="1700">
        <f>IFERROR(VLOOKUP($A794,'2022'!$B$2:$K$174,3,FALSE),0)</f>
        <v>0</v>
      </c>
      <c r="P794" s="1858">
        <f>IFERROR(VLOOKUP($A794,'2022'!$B$2:$K$174,4,FALSE),0)</f>
        <v>0</v>
      </c>
      <c r="Q794" s="1858">
        <f>IFERROR(VLOOKUP($A794,'2022'!$B$2:$K$174,5,FALSE),0)</f>
        <v>0</v>
      </c>
      <c r="R794" s="1858">
        <f>IFERROR(VLOOKUP($A794,'2022'!$B$2:$K$174,8,FALSE),0)</f>
        <v>0</v>
      </c>
      <c r="S794" s="1740">
        <f>IFERROR(VLOOKUP($A794,'2022'!$B$2:$K$174,10,FALSE),0)</f>
        <v>0</v>
      </c>
      <c r="T794" s="1700">
        <f>IFERROR(VLOOKUP($A794,'2021'!$B$2:$K$174,3,FALSE),0)</f>
        <v>0</v>
      </c>
      <c r="U794" s="1843">
        <f>IFERROR(VLOOKUP($A794,'2021'!$B$2:$K$174,4,FALSE),0)</f>
        <v>0</v>
      </c>
      <c r="V794" s="1843">
        <f>IFERROR(VLOOKUP($A794,'2021'!$B$2:$K$174,5,FALSE),0)</f>
        <v>0</v>
      </c>
      <c r="W794" s="1843">
        <f>IFERROR(VLOOKUP($A794,'2021'!$B$2:$K$174,8,FALSE),0)</f>
        <v>0</v>
      </c>
      <c r="X794" s="1740">
        <f>IFERROR(VLOOKUP($A794,'2021'!$B$2:$K$174,10,FALSE),0)</f>
        <v>0</v>
      </c>
      <c r="Y794" s="1700">
        <f>IFERROR(VLOOKUP($A794,'2020'!$B$2:$K$170,3,FALSE),0)</f>
        <v>0</v>
      </c>
      <c r="Z794" s="1829">
        <f>IFERROR(VLOOKUP($A794,'2020'!$B$2:$K$170,4,FALSE),0)</f>
        <v>0</v>
      </c>
      <c r="AA794" s="1829">
        <f>IFERROR(VLOOKUP($A794,'2020'!$B$2:$K$170,5,FALSE),0)</f>
        <v>0</v>
      </c>
      <c r="AB794" s="1829">
        <f>IFERROR(VLOOKUP($A794,'2020'!$B$2:$K$170,8,FALSE),0)</f>
        <v>0</v>
      </c>
      <c r="AC794" s="1740">
        <f>IFERROR(VLOOKUP($A794,'2020'!$B$2:$K$170,10,FALSE),0)</f>
        <v>0</v>
      </c>
      <c r="AD794" s="1700">
        <f>IFERROR(VLOOKUP($A794,'2019'!$B$2:$K$170,3,FALSE),0)</f>
        <v>0</v>
      </c>
      <c r="AE794" s="1823">
        <f>IFERROR(VLOOKUP($A794,'2019'!$B$2:$K$170,4,FALSE),0)</f>
        <v>0</v>
      </c>
      <c r="AF794" s="1823">
        <f>IFERROR(VLOOKUP($A794,'2019'!$B$2:$K$170,5,FALSE),0)</f>
        <v>0</v>
      </c>
      <c r="AG794" s="1823">
        <f>IFERROR(VLOOKUP($A794,'2019'!$B$2:$K$170,8,FALSE),0)</f>
        <v>0</v>
      </c>
      <c r="AH794" s="1740">
        <f>IFERROR(VLOOKUP($A794,'2019'!$B$2:$K$170,10,FALSE),0)</f>
        <v>0</v>
      </c>
      <c r="AI794" s="1700">
        <f>IFERROR(VLOOKUP($A794,'2018'!$B$2:$K$170,3,FALSE),0)</f>
        <v>0</v>
      </c>
      <c r="AJ794" s="1821">
        <f>IFERROR(VLOOKUP($A794,'2018'!$B$2:$K$170,4,FALSE),0)</f>
        <v>0</v>
      </c>
      <c r="AK794" s="1821">
        <f>IFERROR(VLOOKUP($A794,'2018'!$B$2:$K$170,5,FALSE),0)</f>
        <v>0</v>
      </c>
      <c r="AL794" s="1821">
        <f>IFERROR(VLOOKUP($A794,'2018'!$B$2:$K$170,8,FALSE),0)</f>
        <v>0</v>
      </c>
      <c r="AM794" s="1740">
        <f>IFERROR(VLOOKUP($A794,'2018'!$B$2:$K$170,10,FALSE),0)</f>
        <v>0</v>
      </c>
      <c r="AN794" s="1700">
        <f>IFERROR(VLOOKUP($A794,'2017'!$B$2:$J$163,2,FALSE),0)</f>
        <v>0</v>
      </c>
      <c r="AO794" s="1815">
        <f>IFERROR(VLOOKUP($A794,'2017'!$B$2:$J$163,3,FALSE),0)</f>
        <v>0</v>
      </c>
      <c r="AP794" s="1815">
        <f>IFERROR(VLOOKUP($A794,'2017'!$B$2:$J$163,4,FALSE),0)</f>
        <v>0</v>
      </c>
      <c r="AQ794" s="1815">
        <f>IFERROR(VLOOKUP($A794,'2017'!$B$2:$J$163,7,FALSE),0)</f>
        <v>0</v>
      </c>
      <c r="AR794" s="1740">
        <f>IFERROR(VLOOKUP($A794,'2017'!$B$2:$J$163,9,FALSE),0)</f>
        <v>0</v>
      </c>
      <c r="AS794" s="1700">
        <f>IFERROR(VLOOKUP($A794,'2016'!$B$2:$K$165,3,FALSE),0)</f>
        <v>0</v>
      </c>
      <c r="AT794" s="1796">
        <f>IFERROR(VLOOKUP($A794,'2016'!$B$2:$K$165,4,FALSE),0)</f>
        <v>0</v>
      </c>
      <c r="AU794" s="1796">
        <f>IFERROR(VLOOKUP($A794,'2016'!$B$2:$K$165,5,FALSE),0)</f>
        <v>0</v>
      </c>
      <c r="AV794" s="1796">
        <f>IFERROR(VLOOKUP($A794,'2016'!$B$2:$K$165,8,FALSE),0)</f>
        <v>0</v>
      </c>
      <c r="AW794" s="1740">
        <f>IFERROR(VLOOKUP($A794,'2016'!$B$2:$K$165,10,FALSE),0)</f>
        <v>0</v>
      </c>
      <c r="AX794" s="1700">
        <f>IFERROR(VLOOKUP($A794,'2015'!$B$2:$K$165,3,FALSE),0)</f>
        <v>0</v>
      </c>
      <c r="AY794" s="1695">
        <f>IFERROR(VLOOKUP($A794,'2015'!$B$2:$K$165,4,FALSE),0)</f>
        <v>0</v>
      </c>
      <c r="AZ794" s="1695">
        <f>IFERROR(VLOOKUP($A794,'2015'!$B$2:$K$165,5,FALSE),0)</f>
        <v>0</v>
      </c>
      <c r="BA794" s="1695">
        <f>IFERROR(VLOOKUP($A794,'2015'!$B$2:$K$165,8,FALSE),0)</f>
        <v>0</v>
      </c>
      <c r="BB794" s="1740">
        <f>IFERROR(VLOOKUP($A794,'2015'!$B$2:$K$165,10,FALSE),0)</f>
        <v>0</v>
      </c>
      <c r="BC794" s="1700">
        <f>IFERROR(VLOOKUP($A794,'2014'!$B$2:$K$157,3,FALSE),0)</f>
        <v>0</v>
      </c>
      <c r="BD794" s="1691">
        <f>IFERROR(VLOOKUP($A794,'2014'!$B$2:$K$157,4,FALSE),0)</f>
        <v>0</v>
      </c>
      <c r="BE794" s="1691">
        <f>IFERROR(VLOOKUP($A794,'2014'!$B$2:$K$157,5,FALSE),0)</f>
        <v>0</v>
      </c>
      <c r="BF794" s="1691">
        <f>IFERROR(VLOOKUP($A794,'2014'!$B$2:$K$157,8,FALSE),0)</f>
        <v>0</v>
      </c>
      <c r="BG794" s="1740">
        <f>IFERROR(VLOOKUP($A794,'2014'!$B$2:$K$157,10,FALSE),0)</f>
        <v>0</v>
      </c>
      <c r="BH794" s="1700">
        <f>IFERROR(VLOOKUP($A794,'2013'!$D$4:$I$249,2,FALSE),0)</f>
        <v>0</v>
      </c>
      <c r="BI794" s="1691">
        <f>IFERROR(VLOOKUP($A794,'2013'!$D$4:$I$249,3,FALSE),0)</f>
        <v>0</v>
      </c>
      <c r="BJ794" s="1691">
        <f>IFERROR(VLOOKUP($A794,'2013'!$D$4:$I$249,4,FALSE),0)</f>
        <v>0</v>
      </c>
      <c r="BK794" s="1691">
        <f>IFERROR(VLOOKUP($A794,'2013'!$D$4:$I$249,5,FALSE),0)</f>
        <v>0</v>
      </c>
      <c r="BL794" s="1740">
        <f>IFERROR(VLOOKUP($A794,'2013'!$D$4:$I$249,6,FALSE),0)</f>
        <v>0</v>
      </c>
      <c r="BM794" s="1737">
        <f>IFERROR(VLOOKUP($A794,'2012'!$D$3:$O$172,2,FALSE),0)</f>
        <v>0</v>
      </c>
      <c r="BN794" s="1691">
        <f>IFERROR(VLOOKUP($A794,'2012'!$D$3:$O$172,3,FALSE),0)</f>
        <v>0</v>
      </c>
      <c r="BO794" s="1743">
        <f>IFERROR(VLOOKUP($A794,'2012'!$D$3:$O$172,4,FALSE),0)</f>
        <v>0</v>
      </c>
      <c r="BP794" s="1700">
        <f>IFERROR(VLOOKUP($A794,'2012'!$D$3:$O$172,5,FALSE),0)</f>
        <v>0</v>
      </c>
      <c r="BQ794" s="1691">
        <f>IFERROR(VLOOKUP($A794,'2012'!$D$3:$O$172,6,FALSE),0)</f>
        <v>0</v>
      </c>
      <c r="BR794" s="1691">
        <f>IFERROR(VLOOKUP($A794,'2012'!$D$3:$O$172,7,FALSE),0)</f>
        <v>0</v>
      </c>
      <c r="BS794" s="1691">
        <f>IFERROR(VLOOKUP($A794,'2012'!$D$3:$O$172,8,FALSE),0)</f>
        <v>0</v>
      </c>
      <c r="BT794" s="1740">
        <f>IFERROR(VLOOKUP($A794,'2012'!$D$3:$O$172,9,FALSE),0)</f>
        <v>0</v>
      </c>
      <c r="BX794" s="1700">
        <f>IFERROR(VLOOKUP($A794,'2011'!$D$4:$I$251,2,FALSE),0)</f>
        <v>0</v>
      </c>
      <c r="BY794" s="1691">
        <f>IFERROR(VLOOKUP($A794,'2011'!$D$4:$I$251,3,FALSE),0)</f>
        <v>0</v>
      </c>
      <c r="BZ794" s="1691">
        <f>IFERROR(VLOOKUP($A794,'2011'!$D$4:$I$251,4,FALSE),0)</f>
        <v>0</v>
      </c>
      <c r="CA794" s="1691">
        <f>IFERROR(VLOOKUP($A794,'2011'!$D$4:$I$251,5,FALSE),0)</f>
        <v>0</v>
      </c>
      <c r="CB794" s="1740">
        <f>IFERROR(VLOOKUP($A794,'2011'!$D$4:$I$251,6,FALSE),0)</f>
        <v>0</v>
      </c>
      <c r="CC794" s="1700">
        <f>IFERROR(VLOOKUP($A794,'2010'!$C$3:$H$234,2,FALSE),0)</f>
        <v>0</v>
      </c>
      <c r="CD794" s="1691">
        <f>IFERROR(VLOOKUP($A794,'2010'!$C$3:$H$234,3,FALSE),0)</f>
        <v>0</v>
      </c>
      <c r="CE794" s="1691">
        <f>IFERROR(VLOOKUP($A794,'2010'!$C$3:$H$234,4,FALSE),0)</f>
        <v>0</v>
      </c>
      <c r="CF794" s="1691">
        <f>IFERROR(VLOOKUP($A794,'2010'!$C$3:$H$234,5,FALSE),0)</f>
        <v>0</v>
      </c>
      <c r="CG794" s="1740">
        <f>IFERROR(VLOOKUP($A794,'2010'!$C$3:$H$234,6,FALSE),0)</f>
        <v>0</v>
      </c>
      <c r="CH794" s="1700">
        <f>IFERROR(VLOOKUP($A794,'2009'!$C$3:$H$242,2,FALSE),0)</f>
        <v>0</v>
      </c>
      <c r="CI794" s="1691">
        <f>IFERROR(VLOOKUP($A794,'2009'!$C$3:$H$242,3,FALSE),0)</f>
        <v>0</v>
      </c>
      <c r="CJ794" s="1691">
        <f>IFERROR(VLOOKUP($A794,'2009'!$C$3:$H$242,4,FALSE),0)</f>
        <v>0</v>
      </c>
      <c r="CK794" s="1691">
        <f>IFERROR(VLOOKUP($A794,'2009'!$C$3:$H$242,5,FALSE),0)</f>
        <v>0</v>
      </c>
      <c r="CL794" s="1740">
        <f>IFERROR(VLOOKUP($A794,'2009'!$C$3:$H$242,6,FALSE),0)</f>
        <v>0</v>
      </c>
      <c r="CM794" s="1700">
        <f>IFERROR(VLOOKUP($A794,'2008'!$C$3:$H$229,2,FALSE),0)</f>
        <v>0</v>
      </c>
      <c r="CN794" s="1691">
        <f>IFERROR(VLOOKUP($A794,'2008'!$C$3:$H$229,3,FALSE),0)</f>
        <v>0</v>
      </c>
      <c r="CO794" s="1691">
        <f>IFERROR(VLOOKUP($A794,'2008'!$C$3:$H$229,4,FALSE),0)</f>
        <v>0</v>
      </c>
      <c r="CP794" s="1691">
        <f>IFERROR(VLOOKUP($A794,'2008'!$C$3:$H$229,5,FALSE),0)</f>
        <v>0</v>
      </c>
      <c r="CQ794" s="1740">
        <f>IFERROR(VLOOKUP($A794,'2008'!$C$3:$H$229,6,FALSE),0)</f>
        <v>0</v>
      </c>
      <c r="CR794" s="1700">
        <f>IFERROR(VLOOKUP($A794,'2007'!$C$3:$M$238,7,FALSE),0)</f>
        <v>0</v>
      </c>
      <c r="CS794" s="1691">
        <f>IFERROR(VLOOKUP($A794,'2007'!$C$3:$M$238,8,FALSE),0)</f>
        <v>0</v>
      </c>
      <c r="CT794" s="1691">
        <f>IFERROR(VLOOKUP($A794,'2007'!$C$3:$M$238,9,FALSE),0)</f>
        <v>0</v>
      </c>
      <c r="CU794" s="1691">
        <f>IFERROR(VLOOKUP($A794,'2007'!$C$3:$M$238,10,FALSE),0)</f>
        <v>0</v>
      </c>
      <c r="CV794" s="1740">
        <f>IFERROR(VLOOKUP($A794,'2007'!$C$3:$M$238,11,FALSE),0)</f>
        <v>0</v>
      </c>
      <c r="CW794" s="1700">
        <f>IFERROR(VLOOKUP($A794,'2006'!$A$2:$F$200,2,FALSE),0)</f>
        <v>0</v>
      </c>
      <c r="CX794" s="1691">
        <f>IFERROR(VLOOKUP($A794,'2006'!$A$2:$F$200,4,FALSE),0)</f>
        <v>0</v>
      </c>
      <c r="CY794" s="1691">
        <f>IFERROR(VLOOKUP($A794,'2006'!$A$2:$F$200,5,FALSE),0)</f>
        <v>0</v>
      </c>
      <c r="CZ794" s="1740">
        <f>IFERROR(VLOOKUP($A794,'2006'!$A$2:$F$200,6,FALSE),0)</f>
        <v>0</v>
      </c>
      <c r="DA794" s="1700">
        <f>IFERROR(VLOOKUP($A794,'2005'!$C$3:$M$205,8,FALSE),0)</f>
        <v>0</v>
      </c>
      <c r="DB794" s="1691">
        <f>IFERROR(VLOOKUP($A794,'2005'!$C$3:$M$205,9,FALSE),0)</f>
        <v>0</v>
      </c>
      <c r="DC794" s="1691">
        <f>IFERROR(VLOOKUP($A794,'2005'!$C$3:$M$205,10,FALSE),0)</f>
        <v>0</v>
      </c>
      <c r="DD794" s="1740">
        <f>IFERROR(VLOOKUP($A794,'2005'!$C$3:$M$205,11,FALSE),0)</f>
        <v>0</v>
      </c>
      <c r="DE794" s="1700">
        <f>IFERROR(VLOOKUP($A794,'2004'!$C$3:$M$213,8,FALSE),0)</f>
        <v>0</v>
      </c>
      <c r="DF794" s="1691">
        <f>IFERROR(VLOOKUP($A794,'2004'!$C$3:$M$213,9,FALSE),0)</f>
        <v>0</v>
      </c>
      <c r="DG794" s="1691">
        <f>IFERROR(VLOOKUP($A794,'2004'!$C$3:$M$213,10,FALSE),0)</f>
        <v>0</v>
      </c>
      <c r="DH794" s="1740">
        <f>IFERROR(VLOOKUP($A794,'2004'!$C$3:$M$213,11,FALSE),0)</f>
        <v>0</v>
      </c>
      <c r="DI794" s="1700">
        <f>IFERROR(VLOOKUP($A794,'2003'!$C$3:$Q$214,12,FALSE),0)</f>
        <v>0</v>
      </c>
      <c r="DJ794" s="1691">
        <f>IFERROR(VLOOKUP($A794,'2003'!$C$3:$Q$214,13,FALSE),0)</f>
        <v>0</v>
      </c>
      <c r="DK794" s="1691">
        <f>IFERROR(VLOOKUP($A794,'2003'!$C$3:$Q$214,14,FALSE),0)</f>
        <v>0</v>
      </c>
      <c r="DL794" s="1740">
        <f>IFERROR(VLOOKUP($A794,'2003'!$C$3:$Q$214,15,FALSE),0)</f>
        <v>0</v>
      </c>
      <c r="DM794" s="1700">
        <f>IFERROR(VLOOKUP($A794,'2002'!$D$3:$R$214,12,FALSE),0)</f>
        <v>7</v>
      </c>
      <c r="DN794" s="1691">
        <f>IFERROR(VLOOKUP($A794,'2002'!$D$3:$R$214,13,FALSE),0)</f>
        <v>2</v>
      </c>
      <c r="DO794" s="1691">
        <f>IFERROR(VLOOKUP($A794,'2002'!$D$3:$R$214,14,FALSE),0)</f>
        <v>0</v>
      </c>
      <c r="DP794" s="1788">
        <f>IFERROR(VLOOKUP($A794,'2002'!$D$3:$R$214,15,FALSE),0)</f>
        <v>0.2857142857142857</v>
      </c>
      <c r="DQ794" s="1700">
        <f>IFERROR(VLOOKUP($A794,'Pre 2002'!$C$3:$CK$382,84,FALSE),0)</f>
        <v>0</v>
      </c>
      <c r="DR794" s="1695">
        <f>IFERROR(VLOOKUP($A794,'Pre 2002'!$C$3:$CK$382,85,FALSE),0)</f>
        <v>0</v>
      </c>
      <c r="DS794" s="1695">
        <f>IFERROR(VLOOKUP($A794,'Pre 2002'!$C$3:$CK$382,86,FALSE),0)</f>
        <v>0</v>
      </c>
      <c r="DT794" s="1790">
        <f>IFERROR(VLOOKUP($A794,'Pre 2002'!$C$3:$CK$382,87,FALSE),0)</f>
        <v>0</v>
      </c>
      <c r="DU794" s="1741">
        <f>IFERROR(VLOOKUP(A794,'Pre 2002'!$C$3:$CG$382,83,FALSE),0)</f>
        <v>0</v>
      </c>
    </row>
    <row r="795" spans="1:125">
      <c r="A795" s="1442" t="s">
        <v>2241</v>
      </c>
      <c r="B795" s="1562">
        <f t="shared" si="296"/>
        <v>18</v>
      </c>
      <c r="C795" s="1562">
        <f t="shared" si="297"/>
        <v>5</v>
      </c>
      <c r="D795" s="1562">
        <f t="shared" si="298"/>
        <v>0</v>
      </c>
      <c r="E795" s="1563">
        <f t="shared" si="299"/>
        <v>0.27777777777777779</v>
      </c>
      <c r="F795" s="1786">
        <f t="shared" si="300"/>
        <v>2</v>
      </c>
      <c r="G795" s="1595">
        <v>2017</v>
      </c>
      <c r="H795" s="1751"/>
      <c r="I795" s="1751"/>
      <c r="J795" s="1751"/>
      <c r="K795" s="1751"/>
      <c r="L795" s="1751"/>
      <c r="O795" s="1700">
        <f>IFERROR(VLOOKUP($A795,'2022'!$B$2:$K$174,3,FALSE),0)</f>
        <v>0</v>
      </c>
      <c r="P795" s="1858">
        <f>IFERROR(VLOOKUP($A795,'2022'!$B$2:$K$174,4,FALSE),0)</f>
        <v>0</v>
      </c>
      <c r="Q795" s="1858">
        <f>IFERROR(VLOOKUP($A795,'2022'!$B$2:$K$174,5,FALSE),0)</f>
        <v>0</v>
      </c>
      <c r="R795" s="1858">
        <f>IFERROR(VLOOKUP($A795,'2022'!$B$2:$K$174,8,FALSE),0)</f>
        <v>0</v>
      </c>
      <c r="S795" s="1740">
        <f>IFERROR(VLOOKUP($A795,'2022'!$B$2:$K$174,10,FALSE),0)</f>
        <v>0</v>
      </c>
      <c r="T795" s="1700">
        <f>IFERROR(VLOOKUP($A795,'2021'!$B$2:$K$174,3,FALSE),0)</f>
        <v>0</v>
      </c>
      <c r="U795" s="1843">
        <f>IFERROR(VLOOKUP($A795,'2021'!$B$2:$K$174,4,FALSE),0)</f>
        <v>0</v>
      </c>
      <c r="V795" s="1843">
        <f>IFERROR(VLOOKUP($A795,'2021'!$B$2:$K$174,5,FALSE),0)</f>
        <v>0</v>
      </c>
      <c r="W795" s="1843">
        <f>IFERROR(VLOOKUP($A795,'2021'!$B$2:$K$174,8,FALSE),0)</f>
        <v>0</v>
      </c>
      <c r="X795" s="1740">
        <f>IFERROR(VLOOKUP($A795,'2021'!$B$2:$K$174,10,FALSE),0)</f>
        <v>0</v>
      </c>
      <c r="Y795" s="1700">
        <f>IFERROR(VLOOKUP($A795,'2020'!$B$2:$K$170,3,FALSE),0)</f>
        <v>0</v>
      </c>
      <c r="Z795" s="1829">
        <f>IFERROR(VLOOKUP($A795,'2020'!$B$2:$K$170,4,FALSE),0)</f>
        <v>0</v>
      </c>
      <c r="AA795" s="1829">
        <f>IFERROR(VLOOKUP($A795,'2020'!$B$2:$K$170,5,FALSE),0)</f>
        <v>0</v>
      </c>
      <c r="AB795" s="1829">
        <f>IFERROR(VLOOKUP($A795,'2020'!$B$2:$K$170,8,FALSE),0)</f>
        <v>0</v>
      </c>
      <c r="AC795" s="1740">
        <f>IFERROR(VLOOKUP($A795,'2020'!$B$2:$K$170,10,FALSE),0)</f>
        <v>0</v>
      </c>
      <c r="AD795" s="1700">
        <f>IFERROR(VLOOKUP($A795,'2019'!$B$2:$K$170,3,FALSE),0)</f>
        <v>0</v>
      </c>
      <c r="AE795" s="1823">
        <f>IFERROR(VLOOKUP($A795,'2019'!$B$2:$K$170,4,FALSE),0)</f>
        <v>0</v>
      </c>
      <c r="AF795" s="1823">
        <f>IFERROR(VLOOKUP($A795,'2019'!$B$2:$K$170,5,FALSE),0)</f>
        <v>0</v>
      </c>
      <c r="AG795" s="1823">
        <f>IFERROR(VLOOKUP($A795,'2019'!$B$2:$K$170,8,FALSE),0)</f>
        <v>0</v>
      </c>
      <c r="AH795" s="1740">
        <f>IFERROR(VLOOKUP($A795,'2019'!$B$2:$K$170,10,FALSE),0)</f>
        <v>0</v>
      </c>
      <c r="AI795" s="1700">
        <f>IFERROR(VLOOKUP($A795,'2018'!$B$2:$K$170,3,FALSE),0)</f>
        <v>7</v>
      </c>
      <c r="AJ795" s="1821">
        <f>IFERROR(VLOOKUP($A795,'2018'!$B$2:$K$170,4,FALSE),0)</f>
        <v>1</v>
      </c>
      <c r="AK795" s="1821">
        <f>IFERROR(VLOOKUP($A795,'2018'!$B$2:$K$170,5,FALSE),0)</f>
        <v>2</v>
      </c>
      <c r="AL795" s="1821">
        <f>IFERROR(VLOOKUP($A795,'2018'!$B$2:$K$170,8,FALSE),0)</f>
        <v>0</v>
      </c>
      <c r="AM795" s="1740">
        <f>IFERROR(VLOOKUP($A795,'2018'!$B$2:$K$170,10,FALSE),0)</f>
        <v>0.28599999999999998</v>
      </c>
      <c r="AN795" s="1700">
        <f>IFERROR(VLOOKUP($A795,'2017'!$B$2:$J$163,2,FALSE),0)</f>
        <v>11</v>
      </c>
      <c r="AO795" s="1815">
        <f>IFERROR(VLOOKUP($A795,'2017'!$B$2:$J$163,3,FALSE),0)</f>
        <v>3</v>
      </c>
      <c r="AP795" s="1815">
        <f>IFERROR(VLOOKUP($A795,'2017'!$B$2:$J$163,4,FALSE),0)</f>
        <v>3</v>
      </c>
      <c r="AQ795" s="1815">
        <f>IFERROR(VLOOKUP($A795,'2017'!$B$2:$J$163,7,FALSE),0)</f>
        <v>0</v>
      </c>
      <c r="AR795" s="1740">
        <f>IFERROR(VLOOKUP($A795,'2017'!$B$2:$J$163,9,FALSE),0)</f>
        <v>0.27272727272727271</v>
      </c>
      <c r="AS795" s="1700">
        <f>IFERROR(VLOOKUP($A795,'2016'!$B$2:$K$165,3,FALSE),0)</f>
        <v>0</v>
      </c>
      <c r="AT795" s="1796">
        <f>IFERROR(VLOOKUP($A795,'2016'!$B$2:$K$165,4,FALSE),0)</f>
        <v>0</v>
      </c>
      <c r="AU795" s="1796">
        <f>IFERROR(VLOOKUP($A795,'2016'!$B$2:$K$165,5,FALSE),0)</f>
        <v>0</v>
      </c>
      <c r="AV795" s="1796">
        <f>IFERROR(VLOOKUP($A795,'2016'!$B$2:$K$165,8,FALSE),0)</f>
        <v>0</v>
      </c>
      <c r="AW795" s="1740">
        <f>IFERROR(VLOOKUP($A795,'2016'!$B$2:$K$165,10,FALSE),0)</f>
        <v>0</v>
      </c>
      <c r="AX795" s="1700">
        <f>IFERROR(VLOOKUP($A795,'2015'!$B$2:$K$165,3,FALSE),0)</f>
        <v>0</v>
      </c>
      <c r="AY795" s="1695">
        <f>IFERROR(VLOOKUP($A795,'2015'!$B$2:$K$165,4,FALSE),0)</f>
        <v>0</v>
      </c>
      <c r="AZ795" s="1695">
        <f>IFERROR(VLOOKUP($A795,'2015'!$B$2:$K$165,5,FALSE),0)</f>
        <v>0</v>
      </c>
      <c r="BA795" s="1695">
        <f>IFERROR(VLOOKUP($A795,'2015'!$B$2:$K$165,8,FALSE),0)</f>
        <v>0</v>
      </c>
      <c r="BB795" s="1740">
        <f>IFERROR(VLOOKUP($A795,'2015'!$B$2:$K$165,10,FALSE),0)</f>
        <v>0</v>
      </c>
      <c r="BC795" s="1700">
        <f>IFERROR(VLOOKUP($A795,'2014'!$B$2:$K$157,3,FALSE),0)</f>
        <v>0</v>
      </c>
      <c r="BD795" s="1691">
        <f>IFERROR(VLOOKUP($A795,'2014'!$B$2:$K$157,4,FALSE),0)</f>
        <v>0</v>
      </c>
      <c r="BE795" s="1691">
        <f>IFERROR(VLOOKUP($A795,'2014'!$B$2:$K$157,5,FALSE),0)</f>
        <v>0</v>
      </c>
      <c r="BF795" s="1691">
        <f>IFERROR(VLOOKUP($A795,'2014'!$B$2:$K$157,8,FALSE),0)</f>
        <v>0</v>
      </c>
      <c r="BG795" s="1740">
        <f>IFERROR(VLOOKUP($A795,'2014'!$B$2:$K$157,10,FALSE),0)</f>
        <v>0</v>
      </c>
      <c r="BH795" s="1700">
        <f>IFERROR(VLOOKUP($A795,'2013'!$D$4:$I$249,2,FALSE),0)</f>
        <v>0</v>
      </c>
      <c r="BI795" s="1691">
        <f>IFERROR(VLOOKUP($A795,'2013'!$D$4:$I$249,3,FALSE),0)</f>
        <v>0</v>
      </c>
      <c r="BJ795" s="1691">
        <f>IFERROR(VLOOKUP($A795,'2013'!$D$4:$I$249,4,FALSE),0)</f>
        <v>0</v>
      </c>
      <c r="BK795" s="1691">
        <f>IFERROR(VLOOKUP($A795,'2013'!$D$4:$I$249,5,FALSE),0)</f>
        <v>0</v>
      </c>
      <c r="BL795" s="1740">
        <f>IFERROR(VLOOKUP($A795,'2013'!$D$4:$I$249,6,FALSE),0)</f>
        <v>0</v>
      </c>
      <c r="BM795" s="1737">
        <f>IFERROR(VLOOKUP($A795,'2012'!$D$3:$O$172,2,FALSE),0)</f>
        <v>0</v>
      </c>
      <c r="BN795" s="1691">
        <f>IFERROR(VLOOKUP($A795,'2012'!$D$3:$O$172,3,FALSE),0)</f>
        <v>0</v>
      </c>
      <c r="BO795" s="1743">
        <f>IFERROR(VLOOKUP($A795,'2012'!$D$3:$O$172,4,FALSE),0)</f>
        <v>0</v>
      </c>
      <c r="BP795" s="1700">
        <f>IFERROR(VLOOKUP($A795,'2012'!$D$3:$O$172,5,FALSE),0)</f>
        <v>0</v>
      </c>
      <c r="BQ795" s="1691">
        <f>IFERROR(VLOOKUP($A795,'2012'!$D$3:$O$172,6,FALSE),0)</f>
        <v>0</v>
      </c>
      <c r="BR795" s="1691">
        <f>IFERROR(VLOOKUP($A795,'2012'!$D$3:$O$172,7,FALSE),0)</f>
        <v>0</v>
      </c>
      <c r="BS795" s="1691">
        <f>IFERROR(VLOOKUP($A795,'2012'!$D$3:$O$172,8,FALSE),0)</f>
        <v>0</v>
      </c>
      <c r="BT795" s="1740">
        <f>IFERROR(VLOOKUP($A795,'2012'!$D$3:$O$172,9,FALSE),0)</f>
        <v>0</v>
      </c>
      <c r="BX795" s="1700">
        <f>IFERROR(VLOOKUP($A795,'2011'!$D$4:$I$251,2,FALSE),0)</f>
        <v>0</v>
      </c>
      <c r="BY795" s="1691">
        <f>IFERROR(VLOOKUP($A795,'2011'!$D$4:$I$251,3,FALSE),0)</f>
        <v>0</v>
      </c>
      <c r="BZ795" s="1691">
        <f>IFERROR(VLOOKUP($A795,'2011'!$D$4:$I$251,4,FALSE),0)</f>
        <v>0</v>
      </c>
      <c r="CA795" s="1691">
        <f>IFERROR(VLOOKUP($A795,'2011'!$D$4:$I$251,5,FALSE),0)</f>
        <v>0</v>
      </c>
      <c r="CB795" s="1740">
        <f>IFERROR(VLOOKUP($A795,'2011'!$D$4:$I$251,6,FALSE),0)</f>
        <v>0</v>
      </c>
      <c r="CC795" s="1700">
        <f>IFERROR(VLOOKUP($A795,'2010'!$C$3:$H$234,2,FALSE),0)</f>
        <v>0</v>
      </c>
      <c r="CD795" s="1691">
        <f>IFERROR(VLOOKUP($A795,'2010'!$C$3:$H$234,3,FALSE),0)</f>
        <v>0</v>
      </c>
      <c r="CE795" s="1691">
        <f>IFERROR(VLOOKUP($A795,'2010'!$C$3:$H$234,4,FALSE),0)</f>
        <v>0</v>
      </c>
      <c r="CF795" s="1691">
        <f>IFERROR(VLOOKUP($A795,'2010'!$C$3:$H$234,5,FALSE),0)</f>
        <v>0</v>
      </c>
      <c r="CG795" s="1740">
        <f>IFERROR(VLOOKUP($A795,'2010'!$C$3:$H$234,6,FALSE),0)</f>
        <v>0</v>
      </c>
      <c r="CH795" s="1700">
        <f>IFERROR(VLOOKUP($A795,'2009'!$C$3:$H$242,2,FALSE),0)</f>
        <v>0</v>
      </c>
      <c r="CI795" s="1691">
        <f>IFERROR(VLOOKUP($A795,'2009'!$C$3:$H$242,3,FALSE),0)</f>
        <v>0</v>
      </c>
      <c r="CJ795" s="1691">
        <f>IFERROR(VLOOKUP($A795,'2009'!$C$3:$H$242,4,FALSE),0)</f>
        <v>0</v>
      </c>
      <c r="CK795" s="1691">
        <f>IFERROR(VLOOKUP($A795,'2009'!$C$3:$H$242,5,FALSE),0)</f>
        <v>0</v>
      </c>
      <c r="CL795" s="1740">
        <f>IFERROR(VLOOKUP($A795,'2009'!$C$3:$H$242,6,FALSE),0)</f>
        <v>0</v>
      </c>
      <c r="CM795" s="1700">
        <f>IFERROR(VLOOKUP($A795,'2008'!$C$3:$H$229,2,FALSE),0)</f>
        <v>0</v>
      </c>
      <c r="CN795" s="1691">
        <f>IFERROR(VLOOKUP($A795,'2008'!$C$3:$H$229,3,FALSE),0)</f>
        <v>0</v>
      </c>
      <c r="CO795" s="1691">
        <f>IFERROR(VLOOKUP($A795,'2008'!$C$3:$H$229,4,FALSE),0)</f>
        <v>0</v>
      </c>
      <c r="CP795" s="1691">
        <f>IFERROR(VLOOKUP($A795,'2008'!$C$3:$H$229,5,FALSE),0)</f>
        <v>0</v>
      </c>
      <c r="CQ795" s="1740">
        <f>IFERROR(VLOOKUP($A795,'2008'!$C$3:$H$229,6,FALSE),0)</f>
        <v>0</v>
      </c>
      <c r="CR795" s="1700">
        <f>IFERROR(VLOOKUP($A795,'2007'!$C$3:$M$238,7,FALSE),0)</f>
        <v>0</v>
      </c>
      <c r="CS795" s="1691">
        <f>IFERROR(VLOOKUP($A795,'2007'!$C$3:$M$238,8,FALSE),0)</f>
        <v>0</v>
      </c>
      <c r="CT795" s="1691">
        <f>IFERROR(VLOOKUP($A795,'2007'!$C$3:$M$238,9,FALSE),0)</f>
        <v>0</v>
      </c>
      <c r="CU795" s="1691">
        <f>IFERROR(VLOOKUP($A795,'2007'!$C$3:$M$238,10,FALSE),0)</f>
        <v>0</v>
      </c>
      <c r="CV795" s="1740">
        <f>IFERROR(VLOOKUP($A795,'2007'!$C$3:$M$238,11,FALSE),0)</f>
        <v>0</v>
      </c>
      <c r="CW795" s="1700">
        <f>IFERROR(VLOOKUP($A795,'2006'!$A$2:$F$200,2,FALSE),0)</f>
        <v>0</v>
      </c>
      <c r="CX795" s="1691">
        <f>IFERROR(VLOOKUP($A795,'2006'!$A$2:$F$200,4,FALSE),0)</f>
        <v>0</v>
      </c>
      <c r="CY795" s="1691">
        <f>IFERROR(VLOOKUP($A795,'2006'!$A$2:$F$200,5,FALSE),0)</f>
        <v>0</v>
      </c>
      <c r="CZ795" s="1740">
        <f>IFERROR(VLOOKUP($A795,'2006'!$A$2:$F$200,6,FALSE),0)</f>
        <v>0</v>
      </c>
      <c r="DA795" s="1700">
        <f>IFERROR(VLOOKUP($A795,'2005'!$C$3:$M$205,8,FALSE),0)</f>
        <v>0</v>
      </c>
      <c r="DB795" s="1691">
        <f>IFERROR(VLOOKUP($A795,'2005'!$C$3:$M$205,9,FALSE),0)</f>
        <v>0</v>
      </c>
      <c r="DC795" s="1691">
        <f>IFERROR(VLOOKUP($A795,'2005'!$C$3:$M$205,10,FALSE),0)</f>
        <v>0</v>
      </c>
      <c r="DD795" s="1740">
        <f>IFERROR(VLOOKUP($A795,'2005'!$C$3:$M$205,11,FALSE),0)</f>
        <v>0</v>
      </c>
      <c r="DE795" s="1700">
        <f>IFERROR(VLOOKUP($A795,'2004'!$C$3:$M$213,8,FALSE),0)</f>
        <v>0</v>
      </c>
      <c r="DF795" s="1691">
        <f>IFERROR(VLOOKUP($A795,'2004'!$C$3:$M$213,9,FALSE),0)</f>
        <v>0</v>
      </c>
      <c r="DG795" s="1691">
        <f>IFERROR(VLOOKUP($A795,'2004'!$C$3:$M$213,10,FALSE),0)</f>
        <v>0</v>
      </c>
      <c r="DH795" s="1740">
        <f>IFERROR(VLOOKUP($A795,'2004'!$C$3:$M$213,11,FALSE),0)</f>
        <v>0</v>
      </c>
      <c r="DI795" s="1700">
        <f>IFERROR(VLOOKUP($A795,'2003'!$C$3:$Q$214,12,FALSE),0)</f>
        <v>0</v>
      </c>
      <c r="DJ795" s="1691">
        <f>IFERROR(VLOOKUP($A795,'2003'!$C$3:$Q$214,13,FALSE),0)</f>
        <v>0</v>
      </c>
      <c r="DK795" s="1691">
        <f>IFERROR(VLOOKUP($A795,'2003'!$C$3:$Q$214,14,FALSE),0)</f>
        <v>0</v>
      </c>
      <c r="DL795" s="1740">
        <f>IFERROR(VLOOKUP($A795,'2003'!$C$3:$Q$214,15,FALSE),0)</f>
        <v>0</v>
      </c>
      <c r="DM795" s="1700">
        <f>IFERROR(VLOOKUP($A795,'2002'!$D$3:$R$214,12,FALSE),0)</f>
        <v>0</v>
      </c>
      <c r="DN795" s="1691">
        <f>IFERROR(VLOOKUP($A795,'2002'!$D$3:$R$214,13,FALSE),0)</f>
        <v>0</v>
      </c>
      <c r="DO795" s="1691">
        <f>IFERROR(VLOOKUP($A795,'2002'!$D$3:$R$214,14,FALSE),0)</f>
        <v>0</v>
      </c>
      <c r="DP795" s="1788">
        <f>IFERROR(VLOOKUP($A795,'2002'!$D$3:$R$214,15,FALSE),0)</f>
        <v>0</v>
      </c>
      <c r="DQ795" s="1700">
        <f>IFERROR(VLOOKUP($A795,'Pre 2002'!$C$3:$CK$382,84,FALSE),0)</f>
        <v>0</v>
      </c>
      <c r="DR795" s="1695">
        <f>IFERROR(VLOOKUP($A795,'Pre 2002'!$C$3:$CK$382,85,FALSE),0)</f>
        <v>0</v>
      </c>
      <c r="DS795" s="1695">
        <f>IFERROR(VLOOKUP($A795,'Pre 2002'!$C$3:$CK$382,86,FALSE),0)</f>
        <v>0</v>
      </c>
      <c r="DT795" s="1790">
        <f>IFERROR(VLOOKUP($A795,'Pre 2002'!$C$3:$CK$382,87,FALSE),0)</f>
        <v>0</v>
      </c>
      <c r="DU795" s="1741">
        <f>IFERROR(VLOOKUP(A795,'Pre 2002'!$C$3:$CG$382,83,FALSE),0)</f>
        <v>0</v>
      </c>
    </row>
    <row r="796" spans="1:125">
      <c r="A796" s="1721" t="s">
        <v>1935</v>
      </c>
      <c r="B796" s="1562">
        <f t="shared" si="296"/>
        <v>37</v>
      </c>
      <c r="C796" s="1562">
        <f t="shared" si="297"/>
        <v>10</v>
      </c>
      <c r="D796" s="1562">
        <f t="shared" si="298"/>
        <v>0</v>
      </c>
      <c r="E796" s="1563">
        <f t="shared" si="299"/>
        <v>0.27027027027027029</v>
      </c>
      <c r="F796" s="1786">
        <f t="shared" si="300"/>
        <v>2</v>
      </c>
      <c r="G796" s="1595" t="s">
        <v>2159</v>
      </c>
      <c r="H796" s="1752">
        <f>IF(BC796&gt;0,1,0)+IF(BH796&gt;0,1,0)+IF(BP796&gt;0,1,0)+IF(BX796&gt;0,1,0)+IF(CC796&gt;0,1,0)+IF(CH796&gt;0,1,0)+IF(CM796&gt;0,1,0)+IF(CR796&gt;0,1,0)+IF(CW796&gt;0,1,0)+IF(DA796&gt;0,1,0)+IF(DE796&gt;0,1,0)+IF(DI796&gt;0,1,0)+IF(DM796&gt;0,1,0)+DU796</f>
        <v>2</v>
      </c>
      <c r="I796" s="1751">
        <f>SUM(BC796,BH796,BP796,BX796,CC796,CH796,CM796,CR796,CW796,DA796,DE796,DI796,DM796,DQ796)</f>
        <v>37</v>
      </c>
      <c r="J796" s="1751">
        <f>SUM(BE796,BJ796,BR796,BZ796,CE796,CJ796,CO796,CT796,CX796,DB796,DF796,DJ796,DN796,DR796)</f>
        <v>10</v>
      </c>
      <c r="K796" s="1751">
        <f>SUM(BF796,BK796,BS796,CA796,CF796,CK796,CP796,CU796,CY796,DC796,DG796,DK796,DO796,DS796)</f>
        <v>0</v>
      </c>
      <c r="L796" s="1818">
        <f>IF(I796=0,0,J796/I796)</f>
        <v>0.27027027027027029</v>
      </c>
      <c r="O796" s="1700">
        <f>IFERROR(VLOOKUP($A796,'2022'!$B$2:$K$174,3,FALSE),0)</f>
        <v>0</v>
      </c>
      <c r="P796" s="1858">
        <f>IFERROR(VLOOKUP($A796,'2022'!$B$2:$K$174,4,FALSE),0)</f>
        <v>0</v>
      </c>
      <c r="Q796" s="1858">
        <f>IFERROR(VLOOKUP($A796,'2022'!$B$2:$K$174,5,FALSE),0)</f>
        <v>0</v>
      </c>
      <c r="R796" s="1858">
        <f>IFERROR(VLOOKUP($A796,'2022'!$B$2:$K$174,8,FALSE),0)</f>
        <v>0</v>
      </c>
      <c r="S796" s="1740">
        <f>IFERROR(VLOOKUP($A796,'2022'!$B$2:$K$174,10,FALSE),0)</f>
        <v>0</v>
      </c>
      <c r="T796" s="1700">
        <f>IFERROR(VLOOKUP($A796,'2021'!$B$2:$K$174,3,FALSE),0)</f>
        <v>0</v>
      </c>
      <c r="U796" s="1843">
        <f>IFERROR(VLOOKUP($A796,'2021'!$B$2:$K$174,4,FALSE),0)</f>
        <v>0</v>
      </c>
      <c r="V796" s="1843">
        <f>IFERROR(VLOOKUP($A796,'2021'!$B$2:$K$174,5,FALSE),0)</f>
        <v>0</v>
      </c>
      <c r="W796" s="1843">
        <f>IFERROR(VLOOKUP($A796,'2021'!$B$2:$K$174,8,FALSE),0)</f>
        <v>0</v>
      </c>
      <c r="X796" s="1740">
        <f>IFERROR(VLOOKUP($A796,'2021'!$B$2:$K$174,10,FALSE),0)</f>
        <v>0</v>
      </c>
      <c r="Y796" s="1700">
        <f>IFERROR(VLOOKUP($A796,'2020'!$B$2:$K$170,3,FALSE),0)</f>
        <v>0</v>
      </c>
      <c r="Z796" s="1829">
        <f>IFERROR(VLOOKUP($A796,'2020'!$B$2:$K$170,4,FALSE),0)</f>
        <v>0</v>
      </c>
      <c r="AA796" s="1829">
        <f>IFERROR(VLOOKUP($A796,'2020'!$B$2:$K$170,5,FALSE),0)</f>
        <v>0</v>
      </c>
      <c r="AB796" s="1829">
        <f>IFERROR(VLOOKUP($A796,'2020'!$B$2:$K$170,8,FALSE),0)</f>
        <v>0</v>
      </c>
      <c r="AC796" s="1740">
        <f>IFERROR(VLOOKUP($A796,'2020'!$B$2:$K$170,10,FALSE),0)</f>
        <v>0</v>
      </c>
      <c r="AD796" s="1700">
        <f>IFERROR(VLOOKUP($A796,'2019'!$B$2:$K$170,3,FALSE),0)</f>
        <v>0</v>
      </c>
      <c r="AE796" s="1823">
        <f>IFERROR(VLOOKUP($A796,'2019'!$B$2:$K$170,4,FALSE),0)</f>
        <v>0</v>
      </c>
      <c r="AF796" s="1823">
        <f>IFERROR(VLOOKUP($A796,'2019'!$B$2:$K$170,5,FALSE),0)</f>
        <v>0</v>
      </c>
      <c r="AG796" s="1823">
        <f>IFERROR(VLOOKUP($A796,'2019'!$B$2:$K$170,8,FALSE),0)</f>
        <v>0</v>
      </c>
      <c r="AH796" s="1740">
        <f>IFERROR(VLOOKUP($A796,'2019'!$B$2:$K$170,10,FALSE),0)</f>
        <v>0</v>
      </c>
      <c r="AI796" s="1700">
        <f>IFERROR(VLOOKUP($A796,'2018'!$B$2:$K$170,3,FALSE),0)</f>
        <v>0</v>
      </c>
      <c r="AJ796" s="1821">
        <f>IFERROR(VLOOKUP($A796,'2018'!$B$2:$K$170,4,FALSE),0)</f>
        <v>0</v>
      </c>
      <c r="AK796" s="1821">
        <f>IFERROR(VLOOKUP($A796,'2018'!$B$2:$K$170,5,FALSE),0)</f>
        <v>0</v>
      </c>
      <c r="AL796" s="1821">
        <f>IFERROR(VLOOKUP($A796,'2018'!$B$2:$K$170,8,FALSE),0)</f>
        <v>0</v>
      </c>
      <c r="AM796" s="1740">
        <f>IFERROR(VLOOKUP($A796,'2018'!$B$2:$K$170,10,FALSE),0)</f>
        <v>0</v>
      </c>
      <c r="AN796" s="1700">
        <f>IFERROR(VLOOKUP($A796,'2017'!$B$2:$J$163,2,FALSE),0)</f>
        <v>0</v>
      </c>
      <c r="AO796" s="1815">
        <f>IFERROR(VLOOKUP($A796,'2017'!$B$2:$J$163,3,FALSE),0)</f>
        <v>0</v>
      </c>
      <c r="AP796" s="1815">
        <f>IFERROR(VLOOKUP($A796,'2017'!$B$2:$J$163,4,FALSE),0)</f>
        <v>0</v>
      </c>
      <c r="AQ796" s="1815">
        <f>IFERROR(VLOOKUP($A796,'2017'!$B$2:$J$163,7,FALSE),0)</f>
        <v>0</v>
      </c>
      <c r="AR796" s="1740">
        <f>IFERROR(VLOOKUP($A796,'2017'!$B$2:$J$163,9,FALSE),0)</f>
        <v>0</v>
      </c>
      <c r="AS796" s="1700">
        <f>IFERROR(VLOOKUP($A796,'2016'!$B$2:$K$165,3,FALSE),0)</f>
        <v>0</v>
      </c>
      <c r="AT796" s="1796">
        <f>IFERROR(VLOOKUP($A796,'2016'!$B$2:$K$165,4,FALSE),0)</f>
        <v>0</v>
      </c>
      <c r="AU796" s="1796">
        <f>IFERROR(VLOOKUP($A796,'2016'!$B$2:$K$165,5,FALSE),0)</f>
        <v>0</v>
      </c>
      <c r="AV796" s="1796">
        <f>IFERROR(VLOOKUP($A796,'2016'!$B$2:$K$165,8,FALSE),0)</f>
        <v>0</v>
      </c>
      <c r="AW796" s="1740">
        <f>IFERROR(VLOOKUP($A796,'2016'!$B$2:$K$165,10,FALSE),0)</f>
        <v>0</v>
      </c>
      <c r="AX796" s="1700">
        <f>IFERROR(VLOOKUP($A796,'2015'!$B$2:$K$165,3,FALSE),0)</f>
        <v>0</v>
      </c>
      <c r="AY796" s="1695">
        <f>IFERROR(VLOOKUP($A796,'2015'!$B$2:$K$165,4,FALSE),0)</f>
        <v>0</v>
      </c>
      <c r="AZ796" s="1695">
        <f>IFERROR(VLOOKUP($A796,'2015'!$B$2:$K$165,5,FALSE),0)</f>
        <v>0</v>
      </c>
      <c r="BA796" s="1695">
        <f>IFERROR(VLOOKUP($A796,'2015'!$B$2:$K$165,8,FALSE),0)</f>
        <v>0</v>
      </c>
      <c r="BB796" s="1740">
        <f>IFERROR(VLOOKUP($A796,'2015'!$B$2:$K$165,10,FALSE),0)</f>
        <v>0</v>
      </c>
      <c r="BC796" s="1700">
        <f>IFERROR(VLOOKUP($A796,'2014'!$B$2:$K$157,3,FALSE),0)</f>
        <v>0</v>
      </c>
      <c r="BD796" s="1691">
        <f>IFERROR(VLOOKUP($A796,'2014'!$B$2:$K$157,4,FALSE),0)</f>
        <v>0</v>
      </c>
      <c r="BE796" s="1691">
        <f>IFERROR(VLOOKUP($A796,'2014'!$B$2:$K$157,5,FALSE),0)</f>
        <v>0</v>
      </c>
      <c r="BF796" s="1691">
        <f>IFERROR(VLOOKUP($A796,'2014'!$B$2:$K$157,8,FALSE),0)</f>
        <v>0</v>
      </c>
      <c r="BG796" s="1740">
        <f>IFERROR(VLOOKUP($A796,'2014'!$B$2:$K$157,10,FALSE),0)</f>
        <v>0</v>
      </c>
      <c r="BH796" s="1700">
        <f>IFERROR(VLOOKUP($A796,'2013'!$D$4:$I$249,2,FALSE),0)</f>
        <v>0</v>
      </c>
      <c r="BI796" s="1691">
        <f>IFERROR(VLOOKUP($A796,'2013'!$D$4:$I$249,3,FALSE),0)</f>
        <v>0</v>
      </c>
      <c r="BJ796" s="1691">
        <f>IFERROR(VLOOKUP($A796,'2013'!$D$4:$I$249,4,FALSE),0)</f>
        <v>0</v>
      </c>
      <c r="BK796" s="1691">
        <f>IFERROR(VLOOKUP($A796,'2013'!$D$4:$I$249,5,FALSE),0)</f>
        <v>0</v>
      </c>
      <c r="BL796" s="1740">
        <f>IFERROR(VLOOKUP($A796,'2013'!$D$4:$I$249,6,FALSE),0)</f>
        <v>0</v>
      </c>
      <c r="BM796" s="1737">
        <f>IFERROR(VLOOKUP($A796,'2012'!$D$3:$O$172,2,FALSE),0)</f>
        <v>0</v>
      </c>
      <c r="BN796" s="1691">
        <f>IFERROR(VLOOKUP($A796,'2012'!$D$3:$O$172,3,FALSE),0)</f>
        <v>0</v>
      </c>
      <c r="BO796" s="1743">
        <f>IFERROR(VLOOKUP($A796,'2012'!$D$3:$O$172,4,FALSE),0)</f>
        <v>0</v>
      </c>
      <c r="BP796" s="1700">
        <f>IFERROR(VLOOKUP($A796,'2012'!$D$3:$O$172,5,FALSE),0)</f>
        <v>0</v>
      </c>
      <c r="BQ796" s="1691">
        <f>IFERROR(VLOOKUP($A796,'2012'!$D$3:$O$172,6,FALSE),0)</f>
        <v>0</v>
      </c>
      <c r="BR796" s="1691">
        <f>IFERROR(VLOOKUP($A796,'2012'!$D$3:$O$172,7,FALSE),0)</f>
        <v>0</v>
      </c>
      <c r="BS796" s="1691">
        <f>IFERROR(VLOOKUP($A796,'2012'!$D$3:$O$172,8,FALSE),0)</f>
        <v>0</v>
      </c>
      <c r="BT796" s="1740">
        <f>IFERROR(VLOOKUP($A796,'2012'!$D$3:$O$172,9,FALSE),0)</f>
        <v>0</v>
      </c>
      <c r="BX796" s="1700">
        <f>IFERROR(VLOOKUP($A796,'2011'!$D$4:$I$251,2,FALSE),0)</f>
        <v>0</v>
      </c>
      <c r="BY796" s="1691">
        <f>IFERROR(VLOOKUP($A796,'2011'!$D$4:$I$251,3,FALSE),0)</f>
        <v>0</v>
      </c>
      <c r="BZ796" s="1691">
        <f>IFERROR(VLOOKUP($A796,'2011'!$D$4:$I$251,4,FALSE),0)</f>
        <v>0</v>
      </c>
      <c r="CA796" s="1691">
        <f>IFERROR(VLOOKUP($A796,'2011'!$D$4:$I$251,5,FALSE),0)</f>
        <v>0</v>
      </c>
      <c r="CB796" s="1740">
        <f>IFERROR(VLOOKUP($A796,'2011'!$D$4:$I$251,6,FALSE),0)</f>
        <v>0</v>
      </c>
      <c r="CC796" s="1700">
        <f>IFERROR(VLOOKUP($A796,'2010'!$C$3:$H$234,2,FALSE),0)</f>
        <v>0</v>
      </c>
      <c r="CD796" s="1691">
        <f>IFERROR(VLOOKUP($A796,'2010'!$C$3:$H$234,3,FALSE),0)</f>
        <v>0</v>
      </c>
      <c r="CE796" s="1691">
        <f>IFERROR(VLOOKUP($A796,'2010'!$C$3:$H$234,4,FALSE),0)</f>
        <v>0</v>
      </c>
      <c r="CF796" s="1691">
        <f>IFERROR(VLOOKUP($A796,'2010'!$C$3:$H$234,5,FALSE),0)</f>
        <v>0</v>
      </c>
      <c r="CG796" s="1740">
        <f>IFERROR(VLOOKUP($A796,'2010'!$C$3:$H$234,6,FALSE),0)</f>
        <v>0</v>
      </c>
      <c r="CH796" s="1700">
        <f>IFERROR(VLOOKUP($A796,'2009'!$C$3:$H$242,2,FALSE),0)</f>
        <v>0</v>
      </c>
      <c r="CI796" s="1691">
        <f>IFERROR(VLOOKUP($A796,'2009'!$C$3:$H$242,3,FALSE),0)</f>
        <v>0</v>
      </c>
      <c r="CJ796" s="1691">
        <f>IFERROR(VLOOKUP($A796,'2009'!$C$3:$H$242,4,FALSE),0)</f>
        <v>0</v>
      </c>
      <c r="CK796" s="1691">
        <f>IFERROR(VLOOKUP($A796,'2009'!$C$3:$H$242,5,FALSE),0)</f>
        <v>0</v>
      </c>
      <c r="CL796" s="1740">
        <f>IFERROR(VLOOKUP($A796,'2009'!$C$3:$H$242,6,FALSE),0)</f>
        <v>0</v>
      </c>
      <c r="CM796" s="1700">
        <f>IFERROR(VLOOKUP($A796,'2008'!$C$3:$H$229,2,FALSE),0)</f>
        <v>0</v>
      </c>
      <c r="CN796" s="1691">
        <f>IFERROR(VLOOKUP($A796,'2008'!$C$3:$H$229,3,FALSE),0)</f>
        <v>0</v>
      </c>
      <c r="CO796" s="1691">
        <f>IFERROR(VLOOKUP($A796,'2008'!$C$3:$H$229,4,FALSE),0)</f>
        <v>0</v>
      </c>
      <c r="CP796" s="1691">
        <f>IFERROR(VLOOKUP($A796,'2008'!$C$3:$H$229,5,FALSE),0)</f>
        <v>0</v>
      </c>
      <c r="CQ796" s="1740">
        <f>IFERROR(VLOOKUP($A796,'2008'!$C$3:$H$229,6,FALSE),0)</f>
        <v>0</v>
      </c>
      <c r="CR796" s="1700">
        <f>IFERROR(VLOOKUP($A796,'2007'!$C$3:$M$238,7,FALSE),0)</f>
        <v>0</v>
      </c>
      <c r="CS796" s="1691">
        <f>IFERROR(VLOOKUP($A796,'2007'!$C$3:$M$238,8,FALSE),0)</f>
        <v>0</v>
      </c>
      <c r="CT796" s="1691">
        <f>IFERROR(VLOOKUP($A796,'2007'!$C$3:$M$238,9,FALSE),0)</f>
        <v>0</v>
      </c>
      <c r="CU796" s="1691">
        <f>IFERROR(VLOOKUP($A796,'2007'!$C$3:$M$238,10,FALSE),0)</f>
        <v>0</v>
      </c>
      <c r="CV796" s="1740">
        <f>IFERROR(VLOOKUP($A796,'2007'!$C$3:$M$238,11,FALSE),0)</f>
        <v>0</v>
      </c>
      <c r="CW796" s="1700">
        <f>IFERROR(VLOOKUP($A796,'2006'!$A$2:$F$200,2,FALSE),0)</f>
        <v>0</v>
      </c>
      <c r="CX796" s="1691">
        <f>IFERROR(VLOOKUP($A796,'2006'!$A$2:$F$200,4,FALSE),0)</f>
        <v>0</v>
      </c>
      <c r="CY796" s="1691">
        <f>IFERROR(VLOOKUP($A796,'2006'!$A$2:$F$200,5,FALSE),0)</f>
        <v>0</v>
      </c>
      <c r="CZ796" s="1740">
        <f>IFERROR(VLOOKUP($A796,'2006'!$A$2:$F$200,6,FALSE),0)</f>
        <v>0</v>
      </c>
      <c r="DA796" s="1700">
        <f>IFERROR(VLOOKUP($A796,'2005'!$C$3:$M$205,8,FALSE),0)</f>
        <v>0</v>
      </c>
      <c r="DB796" s="1691">
        <f>IFERROR(VLOOKUP($A796,'2005'!$C$3:$M$205,9,FALSE),0)</f>
        <v>0</v>
      </c>
      <c r="DC796" s="1691">
        <f>IFERROR(VLOOKUP($A796,'2005'!$C$3:$M$205,10,FALSE),0)</f>
        <v>0</v>
      </c>
      <c r="DD796" s="1740">
        <f>IFERROR(VLOOKUP($A796,'2005'!$C$3:$M$205,11,FALSE),0)</f>
        <v>0</v>
      </c>
      <c r="DE796" s="1700">
        <f>IFERROR(VLOOKUP($A796,'2004'!$C$3:$M$213,8,FALSE),0)</f>
        <v>0</v>
      </c>
      <c r="DF796" s="1691">
        <f>IFERROR(VLOOKUP($A796,'2004'!$C$3:$M$213,9,FALSE),0)</f>
        <v>0</v>
      </c>
      <c r="DG796" s="1691">
        <f>IFERROR(VLOOKUP($A796,'2004'!$C$3:$M$213,10,FALSE),0)</f>
        <v>0</v>
      </c>
      <c r="DH796" s="1740">
        <f>IFERROR(VLOOKUP($A796,'2004'!$C$3:$M$213,11,FALSE),0)</f>
        <v>0</v>
      </c>
      <c r="DI796" s="1700">
        <f>IFERROR(VLOOKUP($A796,'2003'!$C$3:$Q$214,12,FALSE),0)</f>
        <v>0</v>
      </c>
      <c r="DJ796" s="1691">
        <f>IFERROR(VLOOKUP($A796,'2003'!$C$3:$Q$214,13,FALSE),0)</f>
        <v>0</v>
      </c>
      <c r="DK796" s="1691">
        <f>IFERROR(VLOOKUP($A796,'2003'!$C$3:$Q$214,14,FALSE),0)</f>
        <v>0</v>
      </c>
      <c r="DL796" s="1740">
        <f>IFERROR(VLOOKUP($A796,'2003'!$C$3:$Q$214,15,FALSE),0)</f>
        <v>0</v>
      </c>
      <c r="DM796" s="1700">
        <f>IFERROR(VLOOKUP($A796,'2002'!$D$3:$R$214,12,FALSE),0)</f>
        <v>0</v>
      </c>
      <c r="DN796" s="1691">
        <f>IFERROR(VLOOKUP($A796,'2002'!$D$3:$R$214,13,FALSE),0)</f>
        <v>0</v>
      </c>
      <c r="DO796" s="1691">
        <f>IFERROR(VLOOKUP($A796,'2002'!$D$3:$R$214,14,FALSE),0)</f>
        <v>0</v>
      </c>
      <c r="DP796" s="1788">
        <f>IFERROR(VLOOKUP($A796,'2002'!$D$3:$R$214,15,FALSE),0)</f>
        <v>0</v>
      </c>
      <c r="DQ796" s="1700">
        <f>IFERROR(VLOOKUP($A796,'Pre 2002'!$C$3:$CK$382,84,FALSE),0)</f>
        <v>37</v>
      </c>
      <c r="DR796" s="1695">
        <f>IFERROR(VLOOKUP($A796,'Pre 2002'!$C$3:$CK$382,85,FALSE),0)</f>
        <v>10</v>
      </c>
      <c r="DS796" s="1695">
        <f>IFERROR(VLOOKUP($A796,'Pre 2002'!$C$3:$CK$382,86,FALSE),0)</f>
        <v>0</v>
      </c>
      <c r="DT796" s="1790">
        <f>IFERROR(VLOOKUP($A796,'Pre 2002'!$C$3:$CK$382,87,FALSE),0)</f>
        <v>0.27027027027027029</v>
      </c>
      <c r="DU796" s="1741">
        <f>IFERROR(VLOOKUP(A796,'Pre 2002'!$C$3:$CG$382,83,FALSE),0)</f>
        <v>2</v>
      </c>
    </row>
    <row r="797" spans="1:125">
      <c r="A797" s="1442" t="s">
        <v>2190</v>
      </c>
      <c r="B797" s="1562">
        <f t="shared" si="296"/>
        <v>20</v>
      </c>
      <c r="C797" s="1562">
        <f t="shared" si="297"/>
        <v>5</v>
      </c>
      <c r="D797" s="1562">
        <f t="shared" si="298"/>
        <v>0</v>
      </c>
      <c r="E797" s="1563">
        <f t="shared" si="299"/>
        <v>0.25</v>
      </c>
      <c r="F797" s="1786">
        <f t="shared" si="300"/>
        <v>1</v>
      </c>
      <c r="G797" s="1595">
        <v>2015</v>
      </c>
      <c r="H797" s="1752">
        <f>IF(BC797&gt;0,1,0)+IF(BH797&gt;0,1,0)+IF(BP797&gt;0,1,0)+IF(BX797&gt;0,1,0)+IF(CC797&gt;0,1,0)+IF(CH797&gt;0,1,0)+IF(CM797&gt;0,1,0)+IF(CR797&gt;0,1,0)+IF(CW797&gt;0,1,0)+IF(DA797&gt;0,1,0)+IF(DE797&gt;0,1,0)+IF(DI797&gt;0,1,0)+IF(DM797&gt;0,1,0)+DU797</f>
        <v>0</v>
      </c>
      <c r="I797" s="1751">
        <f>SUM(BC797,BH797,BP797,BX797,CC797,CH797,CM797,CR797,CW797,DA797,DE797,DI797,DM797,DQ797)</f>
        <v>0</v>
      </c>
      <c r="J797" s="1751">
        <f>SUM(BE797,BJ797,BR797,BZ797,CE797,CJ797,CO797,CT797,CX797,DB797,DF797,DJ797,DN797,DR797)</f>
        <v>0</v>
      </c>
      <c r="K797" s="1751">
        <f>SUM(BF797,BK797,BS797,CA797,CF797,CK797,CP797,CU797,CY797,DC797,DG797,DK797,DO797,DS797)</f>
        <v>0</v>
      </c>
      <c r="L797" s="1818">
        <f>IF(I797=0,0,J797/I797)</f>
        <v>0</v>
      </c>
      <c r="O797" s="1700">
        <f>IFERROR(VLOOKUP($A797,'2022'!$B$2:$K$174,3,FALSE),0)</f>
        <v>0</v>
      </c>
      <c r="P797" s="1858">
        <f>IFERROR(VLOOKUP($A797,'2022'!$B$2:$K$174,4,FALSE),0)</f>
        <v>0</v>
      </c>
      <c r="Q797" s="1858">
        <f>IFERROR(VLOOKUP($A797,'2022'!$B$2:$K$174,5,FALSE),0)</f>
        <v>0</v>
      </c>
      <c r="R797" s="1858">
        <f>IFERROR(VLOOKUP($A797,'2022'!$B$2:$K$174,8,FALSE),0)</f>
        <v>0</v>
      </c>
      <c r="S797" s="1740">
        <f>IFERROR(VLOOKUP($A797,'2022'!$B$2:$K$174,10,FALSE),0)</f>
        <v>0</v>
      </c>
      <c r="T797" s="1700">
        <f>IFERROR(VLOOKUP($A797,'2021'!$B$2:$K$174,3,FALSE),0)</f>
        <v>0</v>
      </c>
      <c r="U797" s="1843">
        <f>IFERROR(VLOOKUP($A797,'2021'!$B$2:$K$174,4,FALSE),0)</f>
        <v>0</v>
      </c>
      <c r="V797" s="1843">
        <f>IFERROR(VLOOKUP($A797,'2021'!$B$2:$K$174,5,FALSE),0)</f>
        <v>0</v>
      </c>
      <c r="W797" s="1843">
        <f>IFERROR(VLOOKUP($A797,'2021'!$B$2:$K$174,8,FALSE),0)</f>
        <v>0</v>
      </c>
      <c r="X797" s="1740">
        <f>IFERROR(VLOOKUP($A797,'2021'!$B$2:$K$174,10,FALSE),0)</f>
        <v>0</v>
      </c>
      <c r="Y797" s="1700">
        <f>IFERROR(VLOOKUP($A797,'2020'!$B$2:$K$170,3,FALSE),0)</f>
        <v>0</v>
      </c>
      <c r="Z797" s="1829">
        <f>IFERROR(VLOOKUP($A797,'2020'!$B$2:$K$170,4,FALSE),0)</f>
        <v>0</v>
      </c>
      <c r="AA797" s="1829">
        <f>IFERROR(VLOOKUP($A797,'2020'!$B$2:$K$170,5,FALSE),0)</f>
        <v>0</v>
      </c>
      <c r="AB797" s="1829">
        <f>IFERROR(VLOOKUP($A797,'2020'!$B$2:$K$170,8,FALSE),0)</f>
        <v>0</v>
      </c>
      <c r="AC797" s="1740">
        <f>IFERROR(VLOOKUP($A797,'2020'!$B$2:$K$170,10,FALSE),0)</f>
        <v>0</v>
      </c>
      <c r="AD797" s="1700">
        <f>IFERROR(VLOOKUP($A797,'2019'!$B$2:$K$170,3,FALSE),0)</f>
        <v>0</v>
      </c>
      <c r="AE797" s="1823">
        <f>IFERROR(VLOOKUP($A797,'2019'!$B$2:$K$170,4,FALSE),0)</f>
        <v>0</v>
      </c>
      <c r="AF797" s="1823">
        <f>IFERROR(VLOOKUP($A797,'2019'!$B$2:$K$170,5,FALSE),0)</f>
        <v>0</v>
      </c>
      <c r="AG797" s="1823">
        <f>IFERROR(VLOOKUP($A797,'2019'!$B$2:$K$170,8,FALSE),0)</f>
        <v>0</v>
      </c>
      <c r="AH797" s="1740">
        <f>IFERROR(VLOOKUP($A797,'2019'!$B$2:$K$170,10,FALSE),0)</f>
        <v>0</v>
      </c>
      <c r="AI797" s="1700">
        <f>IFERROR(VLOOKUP($A797,'2018'!$B$2:$K$170,3,FALSE),0)</f>
        <v>0</v>
      </c>
      <c r="AJ797" s="1821">
        <f>IFERROR(VLOOKUP($A797,'2018'!$B$2:$K$170,4,FALSE),0)</f>
        <v>0</v>
      </c>
      <c r="AK797" s="1821">
        <f>IFERROR(VLOOKUP($A797,'2018'!$B$2:$K$170,5,FALSE),0)</f>
        <v>0</v>
      </c>
      <c r="AL797" s="1821">
        <f>IFERROR(VLOOKUP($A797,'2018'!$B$2:$K$170,8,FALSE),0)</f>
        <v>0</v>
      </c>
      <c r="AM797" s="1740">
        <f>IFERROR(VLOOKUP($A797,'2018'!$B$2:$K$170,10,FALSE),0)</f>
        <v>0</v>
      </c>
      <c r="AN797" s="1700">
        <f>IFERROR(VLOOKUP($A797,'2017'!$B$2:$J$163,2,FALSE),0)</f>
        <v>0</v>
      </c>
      <c r="AO797" s="1815">
        <f>IFERROR(VLOOKUP($A797,'2017'!$B$2:$J$163,3,FALSE),0)</f>
        <v>0</v>
      </c>
      <c r="AP797" s="1815">
        <f>IFERROR(VLOOKUP($A797,'2017'!$B$2:$J$163,4,FALSE),0)</f>
        <v>0</v>
      </c>
      <c r="AQ797" s="1815">
        <f>IFERROR(VLOOKUP($A797,'2017'!$B$2:$J$163,7,FALSE),0)</f>
        <v>0</v>
      </c>
      <c r="AR797" s="1740">
        <f>IFERROR(VLOOKUP($A797,'2017'!$B$2:$J$163,9,FALSE),0)</f>
        <v>0</v>
      </c>
      <c r="AS797" s="1700">
        <f>IFERROR(VLOOKUP($A797,'2016'!$B$2:$K$165,3,FALSE),0)</f>
        <v>0</v>
      </c>
      <c r="AT797" s="1796">
        <f>IFERROR(VLOOKUP($A797,'2016'!$B$2:$K$165,4,FALSE),0)</f>
        <v>0</v>
      </c>
      <c r="AU797" s="1796">
        <f>IFERROR(VLOOKUP($A797,'2016'!$B$2:$K$165,5,FALSE),0)</f>
        <v>0</v>
      </c>
      <c r="AV797" s="1796">
        <f>IFERROR(VLOOKUP($A797,'2016'!$B$2:$K$165,8,FALSE),0)</f>
        <v>0</v>
      </c>
      <c r="AW797" s="1740">
        <f>IFERROR(VLOOKUP($A797,'2016'!$B$2:$K$165,10,FALSE),0)</f>
        <v>0</v>
      </c>
      <c r="AX797" s="1700">
        <f>IFERROR(VLOOKUP($A797,'2015'!$B$2:$K$165,3,FALSE),0)</f>
        <v>20</v>
      </c>
      <c r="AY797" s="1695">
        <f>IFERROR(VLOOKUP($A797,'2015'!$B$2:$K$165,4,FALSE),0)</f>
        <v>5</v>
      </c>
      <c r="AZ797" s="1695">
        <f>IFERROR(VLOOKUP($A797,'2015'!$B$2:$K$165,5,FALSE),0)</f>
        <v>5</v>
      </c>
      <c r="BA797" s="1695">
        <f>IFERROR(VLOOKUP($A797,'2015'!$B$2:$K$165,8,FALSE),0)</f>
        <v>0</v>
      </c>
      <c r="BB797" s="1740">
        <f>IFERROR(VLOOKUP($A797,'2015'!$B$2:$K$165,10,FALSE),0)</f>
        <v>0.25</v>
      </c>
      <c r="BC797" s="1700">
        <f>IFERROR(VLOOKUP($A797,'2014'!$B$2:$K$157,3,FALSE),0)</f>
        <v>0</v>
      </c>
      <c r="BD797" s="1691">
        <f>IFERROR(VLOOKUP($A797,'2014'!$B$2:$K$157,4,FALSE),0)</f>
        <v>0</v>
      </c>
      <c r="BE797" s="1691">
        <f>IFERROR(VLOOKUP($A797,'2014'!$B$2:$K$157,5,FALSE),0)</f>
        <v>0</v>
      </c>
      <c r="BF797" s="1691">
        <f>IFERROR(VLOOKUP($A797,'2014'!$B$2:$K$157,8,FALSE),0)</f>
        <v>0</v>
      </c>
      <c r="BG797" s="1740">
        <f>IFERROR(VLOOKUP($A797,'2014'!$B$2:$K$157,10,FALSE),0)</f>
        <v>0</v>
      </c>
      <c r="BH797" s="1700">
        <f>IFERROR(VLOOKUP($A797,'2013'!$D$4:$I$249,2,FALSE),0)</f>
        <v>0</v>
      </c>
      <c r="BI797" s="1691">
        <f>IFERROR(VLOOKUP($A797,'2013'!$D$4:$I$249,3,FALSE),0)</f>
        <v>0</v>
      </c>
      <c r="BJ797" s="1691">
        <f>IFERROR(VLOOKUP($A797,'2013'!$D$4:$I$249,4,FALSE),0)</f>
        <v>0</v>
      </c>
      <c r="BK797" s="1691">
        <f>IFERROR(VLOOKUP($A797,'2013'!$D$4:$I$249,5,FALSE),0)</f>
        <v>0</v>
      </c>
      <c r="BL797" s="1740">
        <f>IFERROR(VLOOKUP($A797,'2013'!$D$4:$I$249,6,FALSE),0)</f>
        <v>0</v>
      </c>
      <c r="BM797" s="1737">
        <f>IFERROR(VLOOKUP($A797,'2012'!$D$3:$O$172,2,FALSE),0)</f>
        <v>0</v>
      </c>
      <c r="BN797" s="1691">
        <f>IFERROR(VLOOKUP($A797,'2012'!$D$3:$O$172,3,FALSE),0)</f>
        <v>0</v>
      </c>
      <c r="BO797" s="1743">
        <f>IFERROR(VLOOKUP($A797,'2012'!$D$3:$O$172,4,FALSE),0)</f>
        <v>0</v>
      </c>
      <c r="BP797" s="1700">
        <f>IFERROR(VLOOKUP($A797,'2012'!$D$3:$O$172,5,FALSE),0)</f>
        <v>0</v>
      </c>
      <c r="BQ797" s="1691">
        <f>IFERROR(VLOOKUP($A797,'2012'!$D$3:$O$172,6,FALSE),0)</f>
        <v>0</v>
      </c>
      <c r="BR797" s="1691">
        <f>IFERROR(VLOOKUP($A797,'2012'!$D$3:$O$172,7,FALSE),0)</f>
        <v>0</v>
      </c>
      <c r="BS797" s="1691">
        <f>IFERROR(VLOOKUP($A797,'2012'!$D$3:$O$172,8,FALSE),0)</f>
        <v>0</v>
      </c>
      <c r="BT797" s="1740">
        <f>IFERROR(VLOOKUP($A797,'2012'!$D$3:$O$172,9,FALSE),0)</f>
        <v>0</v>
      </c>
      <c r="BX797" s="1700">
        <f>IFERROR(VLOOKUP($A797,'2011'!$D$4:$I$251,2,FALSE),0)</f>
        <v>0</v>
      </c>
      <c r="BY797" s="1691">
        <f>IFERROR(VLOOKUP($A797,'2011'!$D$4:$I$251,3,FALSE),0)</f>
        <v>0</v>
      </c>
      <c r="BZ797" s="1691">
        <f>IFERROR(VLOOKUP($A797,'2011'!$D$4:$I$251,4,FALSE),0)</f>
        <v>0</v>
      </c>
      <c r="CA797" s="1691">
        <f>IFERROR(VLOOKUP($A797,'2011'!$D$4:$I$251,5,FALSE),0)</f>
        <v>0</v>
      </c>
      <c r="CB797" s="1740">
        <f>IFERROR(VLOOKUP($A797,'2011'!$D$4:$I$251,6,FALSE),0)</f>
        <v>0</v>
      </c>
      <c r="CC797" s="1700">
        <f>IFERROR(VLOOKUP($A797,'2010'!$C$3:$H$234,2,FALSE),0)</f>
        <v>0</v>
      </c>
      <c r="CD797" s="1691">
        <f>IFERROR(VLOOKUP($A797,'2010'!$C$3:$H$234,3,FALSE),0)</f>
        <v>0</v>
      </c>
      <c r="CE797" s="1691">
        <f>IFERROR(VLOOKUP($A797,'2010'!$C$3:$H$234,4,FALSE),0)</f>
        <v>0</v>
      </c>
      <c r="CF797" s="1691">
        <f>IFERROR(VLOOKUP($A797,'2010'!$C$3:$H$234,5,FALSE),0)</f>
        <v>0</v>
      </c>
      <c r="CG797" s="1740">
        <f>IFERROR(VLOOKUP($A797,'2010'!$C$3:$H$234,6,FALSE),0)</f>
        <v>0</v>
      </c>
      <c r="CH797" s="1700">
        <f>IFERROR(VLOOKUP($A797,'2009'!$C$3:$H$242,2,FALSE),0)</f>
        <v>0</v>
      </c>
      <c r="CI797" s="1691">
        <f>IFERROR(VLOOKUP($A797,'2009'!$C$3:$H$242,3,FALSE),0)</f>
        <v>0</v>
      </c>
      <c r="CJ797" s="1691">
        <f>IFERROR(VLOOKUP($A797,'2009'!$C$3:$H$242,4,FALSE),0)</f>
        <v>0</v>
      </c>
      <c r="CK797" s="1691">
        <f>IFERROR(VLOOKUP($A797,'2009'!$C$3:$H$242,5,FALSE),0)</f>
        <v>0</v>
      </c>
      <c r="CL797" s="1740">
        <f>IFERROR(VLOOKUP($A797,'2009'!$C$3:$H$242,6,FALSE),0)</f>
        <v>0</v>
      </c>
      <c r="CM797" s="1700">
        <f>IFERROR(VLOOKUP($A797,'2008'!$C$3:$H$229,2,FALSE),0)</f>
        <v>0</v>
      </c>
      <c r="CN797" s="1691">
        <f>IFERROR(VLOOKUP($A797,'2008'!$C$3:$H$229,3,FALSE),0)</f>
        <v>0</v>
      </c>
      <c r="CO797" s="1691">
        <f>IFERROR(VLOOKUP($A797,'2008'!$C$3:$H$229,4,FALSE),0)</f>
        <v>0</v>
      </c>
      <c r="CP797" s="1691">
        <f>IFERROR(VLOOKUP($A797,'2008'!$C$3:$H$229,5,FALSE),0)</f>
        <v>0</v>
      </c>
      <c r="CQ797" s="1740">
        <f>IFERROR(VLOOKUP($A797,'2008'!$C$3:$H$229,6,FALSE),0)</f>
        <v>0</v>
      </c>
      <c r="CR797" s="1700">
        <f>IFERROR(VLOOKUP($A797,'2007'!$C$3:$M$238,7,FALSE),0)</f>
        <v>0</v>
      </c>
      <c r="CS797" s="1691">
        <f>IFERROR(VLOOKUP($A797,'2007'!$C$3:$M$238,8,FALSE),0)</f>
        <v>0</v>
      </c>
      <c r="CT797" s="1691">
        <f>IFERROR(VLOOKUP($A797,'2007'!$C$3:$M$238,9,FALSE),0)</f>
        <v>0</v>
      </c>
      <c r="CU797" s="1691">
        <f>IFERROR(VLOOKUP($A797,'2007'!$C$3:$M$238,10,FALSE),0)</f>
        <v>0</v>
      </c>
      <c r="CV797" s="1740">
        <f>IFERROR(VLOOKUP($A797,'2007'!$C$3:$M$238,11,FALSE),0)</f>
        <v>0</v>
      </c>
      <c r="CW797" s="1700">
        <f>IFERROR(VLOOKUP($A797,'2006'!$A$2:$F$200,2,FALSE),0)</f>
        <v>0</v>
      </c>
      <c r="CX797" s="1691">
        <f>IFERROR(VLOOKUP($A797,'2006'!$A$2:$F$200,4,FALSE),0)</f>
        <v>0</v>
      </c>
      <c r="CY797" s="1691">
        <f>IFERROR(VLOOKUP($A797,'2006'!$A$2:$F$200,5,FALSE),0)</f>
        <v>0</v>
      </c>
      <c r="CZ797" s="1740">
        <f>IFERROR(VLOOKUP($A797,'2006'!$A$2:$F$200,6,FALSE),0)</f>
        <v>0</v>
      </c>
      <c r="DA797" s="1700">
        <f>IFERROR(VLOOKUP($A797,'2005'!$C$3:$M$205,8,FALSE),0)</f>
        <v>0</v>
      </c>
      <c r="DB797" s="1691">
        <f>IFERROR(VLOOKUP($A797,'2005'!$C$3:$M$205,9,FALSE),0)</f>
        <v>0</v>
      </c>
      <c r="DC797" s="1691">
        <f>IFERROR(VLOOKUP($A797,'2005'!$C$3:$M$205,10,FALSE),0)</f>
        <v>0</v>
      </c>
      <c r="DD797" s="1740">
        <f>IFERROR(VLOOKUP($A797,'2005'!$C$3:$M$205,11,FALSE),0)</f>
        <v>0</v>
      </c>
      <c r="DE797" s="1700">
        <f>IFERROR(VLOOKUP($A797,'2004'!$C$3:$M$213,8,FALSE),0)</f>
        <v>0</v>
      </c>
      <c r="DF797" s="1691">
        <f>IFERROR(VLOOKUP($A797,'2004'!$C$3:$M$213,9,FALSE),0)</f>
        <v>0</v>
      </c>
      <c r="DG797" s="1691">
        <f>IFERROR(VLOOKUP($A797,'2004'!$C$3:$M$213,10,FALSE),0)</f>
        <v>0</v>
      </c>
      <c r="DH797" s="1740">
        <f>IFERROR(VLOOKUP($A797,'2004'!$C$3:$M$213,11,FALSE),0)</f>
        <v>0</v>
      </c>
      <c r="DI797" s="1700">
        <f>IFERROR(VLOOKUP($A797,'2003'!$C$3:$Q$214,12,FALSE),0)</f>
        <v>0</v>
      </c>
      <c r="DJ797" s="1691">
        <f>IFERROR(VLOOKUP($A797,'2003'!$C$3:$Q$214,13,FALSE),0)</f>
        <v>0</v>
      </c>
      <c r="DK797" s="1691">
        <f>IFERROR(VLOOKUP($A797,'2003'!$C$3:$Q$214,14,FALSE),0)</f>
        <v>0</v>
      </c>
      <c r="DL797" s="1740">
        <f>IFERROR(VLOOKUP($A797,'2003'!$C$3:$Q$214,15,FALSE),0)</f>
        <v>0</v>
      </c>
      <c r="DM797" s="1700">
        <f>IFERROR(VLOOKUP($A797,'2002'!$D$3:$R$214,12,FALSE),0)</f>
        <v>0</v>
      </c>
      <c r="DN797" s="1691">
        <f>IFERROR(VLOOKUP($A797,'2002'!$D$3:$R$214,13,FALSE),0)</f>
        <v>0</v>
      </c>
      <c r="DO797" s="1691">
        <f>IFERROR(VLOOKUP($A797,'2002'!$D$3:$R$214,14,FALSE),0)</f>
        <v>0</v>
      </c>
      <c r="DP797" s="1788">
        <f>IFERROR(VLOOKUP($A797,'2002'!$D$3:$R$214,15,FALSE),0)</f>
        <v>0</v>
      </c>
      <c r="DQ797" s="1700">
        <f>IFERROR(VLOOKUP($A797,'Pre 2002'!$C$3:$CK$382,84,FALSE),0)</f>
        <v>0</v>
      </c>
      <c r="DR797" s="1695">
        <f>IFERROR(VLOOKUP($A797,'Pre 2002'!$C$3:$CK$382,85,FALSE),0)</f>
        <v>0</v>
      </c>
      <c r="DS797" s="1695">
        <f>IFERROR(VLOOKUP($A797,'Pre 2002'!$C$3:$CK$382,86,FALSE),0)</f>
        <v>0</v>
      </c>
      <c r="DT797" s="1790">
        <f>IFERROR(VLOOKUP($A797,'Pre 2002'!$C$3:$CK$382,87,FALSE),0)</f>
        <v>0</v>
      </c>
      <c r="DU797" s="1741">
        <f>IFERROR(VLOOKUP(A797,'Pre 2002'!$C$3:$CG$382,83,FALSE),0)</f>
        <v>0</v>
      </c>
    </row>
    <row r="798" spans="1:125">
      <c r="A798" t="s">
        <v>2278</v>
      </c>
      <c r="B798" s="1562">
        <f t="shared" si="296"/>
        <v>12</v>
      </c>
      <c r="C798" s="1562">
        <f t="shared" si="297"/>
        <v>3</v>
      </c>
      <c r="D798" s="1562">
        <f t="shared" si="298"/>
        <v>0</v>
      </c>
      <c r="E798" s="1563">
        <f t="shared" si="299"/>
        <v>0.25</v>
      </c>
      <c r="F798" s="1786">
        <f t="shared" si="300"/>
        <v>1</v>
      </c>
      <c r="G798" s="1595">
        <v>2018</v>
      </c>
      <c r="O798" s="1700">
        <f>IFERROR(VLOOKUP($A798,'2022'!$B$2:$K$174,3,FALSE),0)</f>
        <v>0</v>
      </c>
      <c r="P798" s="1858">
        <f>IFERROR(VLOOKUP($A798,'2022'!$B$2:$K$174,4,FALSE),0)</f>
        <v>0</v>
      </c>
      <c r="Q798" s="1858">
        <f>IFERROR(VLOOKUP($A798,'2022'!$B$2:$K$174,5,FALSE),0)</f>
        <v>0</v>
      </c>
      <c r="R798" s="1858">
        <f>IFERROR(VLOOKUP($A798,'2022'!$B$2:$K$174,8,FALSE),0)</f>
        <v>0</v>
      </c>
      <c r="S798" s="1740">
        <f>IFERROR(VLOOKUP($A798,'2022'!$B$2:$K$174,10,FALSE),0)</f>
        <v>0</v>
      </c>
      <c r="T798" s="1700">
        <f>IFERROR(VLOOKUP($A798,'2021'!$B$2:$K$174,3,FALSE),0)</f>
        <v>0</v>
      </c>
      <c r="U798" s="1843">
        <f>IFERROR(VLOOKUP($A798,'2021'!$B$2:$K$174,4,FALSE),0)</f>
        <v>0</v>
      </c>
      <c r="V798" s="1843">
        <f>IFERROR(VLOOKUP($A798,'2021'!$B$2:$K$174,5,FALSE),0)</f>
        <v>0</v>
      </c>
      <c r="W798" s="1843">
        <f>IFERROR(VLOOKUP($A798,'2021'!$B$2:$K$174,8,FALSE),0)</f>
        <v>0</v>
      </c>
      <c r="X798" s="1740">
        <f>IFERROR(VLOOKUP($A798,'2021'!$B$2:$K$174,10,FALSE),0)</f>
        <v>0</v>
      </c>
      <c r="Y798" s="1700">
        <f>IFERROR(VLOOKUP($A798,'2020'!$B$2:$K$170,3,FALSE),0)</f>
        <v>0</v>
      </c>
      <c r="Z798" s="1829">
        <f>IFERROR(VLOOKUP($A798,'2020'!$B$2:$K$170,4,FALSE),0)</f>
        <v>0</v>
      </c>
      <c r="AA798" s="1829">
        <f>IFERROR(VLOOKUP($A798,'2020'!$B$2:$K$170,5,FALSE),0)</f>
        <v>0</v>
      </c>
      <c r="AB798" s="1829">
        <f>IFERROR(VLOOKUP($A798,'2020'!$B$2:$K$170,8,FALSE),0)</f>
        <v>0</v>
      </c>
      <c r="AC798" s="1740">
        <f>IFERROR(VLOOKUP($A798,'2020'!$B$2:$K$170,10,FALSE),0)</f>
        <v>0</v>
      </c>
      <c r="AD798" s="1700">
        <f>IFERROR(VLOOKUP($A798,'2019'!$B$2:$K$170,3,FALSE),0)</f>
        <v>0</v>
      </c>
      <c r="AE798" s="1823">
        <f>IFERROR(VLOOKUP($A798,'2019'!$B$2:$K$170,4,FALSE),0)</f>
        <v>0</v>
      </c>
      <c r="AF798" s="1823">
        <f>IFERROR(VLOOKUP($A798,'2019'!$B$2:$K$170,5,FALSE),0)</f>
        <v>0</v>
      </c>
      <c r="AG798" s="1823">
        <f>IFERROR(VLOOKUP($A798,'2019'!$B$2:$K$170,8,FALSE),0)</f>
        <v>0</v>
      </c>
      <c r="AH798" s="1740">
        <f>IFERROR(VLOOKUP($A798,'2019'!$B$2:$K$170,10,FALSE),0)</f>
        <v>0</v>
      </c>
      <c r="AI798" s="1700">
        <f>IFERROR(VLOOKUP($A798,'2018'!$B$2:$K$170,3,FALSE),0)</f>
        <v>12</v>
      </c>
      <c r="AJ798" s="1821">
        <f>IFERROR(VLOOKUP($A798,'2018'!$B$2:$K$170,4,FALSE),0)</f>
        <v>2</v>
      </c>
      <c r="AK798" s="1821">
        <f>IFERROR(VLOOKUP($A798,'2018'!$B$2:$K$170,5,FALSE),0)</f>
        <v>3</v>
      </c>
      <c r="AL798" s="1821">
        <f>IFERROR(VLOOKUP($A798,'2018'!$B$2:$K$170,8,FALSE),0)</f>
        <v>0</v>
      </c>
      <c r="AM798" s="1740">
        <f>IFERROR(VLOOKUP($A798,'2018'!$B$2:$K$170,10,FALSE),0)</f>
        <v>0.25</v>
      </c>
      <c r="DT798" s="1858"/>
    </row>
    <row r="799" spans="1:125">
      <c r="A799" s="1721" t="s">
        <v>1339</v>
      </c>
      <c r="B799" s="1562">
        <f t="shared" si="296"/>
        <v>8</v>
      </c>
      <c r="C799" s="1562">
        <f t="shared" si="297"/>
        <v>2</v>
      </c>
      <c r="D799" s="1562">
        <f t="shared" si="298"/>
        <v>0</v>
      </c>
      <c r="E799" s="1563">
        <f t="shared" si="299"/>
        <v>0.25</v>
      </c>
      <c r="F799" s="1786">
        <f t="shared" si="300"/>
        <v>1</v>
      </c>
      <c r="G799" s="1595" t="s">
        <v>2159</v>
      </c>
      <c r="H799" s="1752">
        <f>IF(BC799&gt;0,1,0)+IF(BH799&gt;0,1,0)+IF(BP799&gt;0,1,0)+IF(BX799&gt;0,1,0)+IF(CC799&gt;0,1,0)+IF(CH799&gt;0,1,0)+IF(CM799&gt;0,1,0)+IF(CR799&gt;0,1,0)+IF(CW799&gt;0,1,0)+IF(DA799&gt;0,1,0)+IF(DE799&gt;0,1,0)+IF(DI799&gt;0,1,0)+IF(DM799&gt;0,1,0)+DU799</f>
        <v>1</v>
      </c>
      <c r="I799" s="1751">
        <f>SUM(BC799,BH799,BP799,BX799,CC799,CH799,CM799,CR799,CW799,DA799,DE799,DI799,DM799,DQ799)</f>
        <v>8</v>
      </c>
      <c r="J799" s="1751">
        <f>SUM(BE799,BJ799,BR799,BZ799,CE799,CJ799,CO799,CT799,CX799,DB799,DF799,DJ799,DN799,DR799)</f>
        <v>2</v>
      </c>
      <c r="K799" s="1751">
        <f>SUM(BF799,BK799,BS799,CA799,CF799,CK799,CP799,CU799,CY799,DC799,DG799,DK799,DO799,DS799)</f>
        <v>0</v>
      </c>
      <c r="L799" s="1818">
        <f>IF(I799=0,0,J799/I799)</f>
        <v>0.25</v>
      </c>
      <c r="O799" s="1700">
        <f>IFERROR(VLOOKUP($A799,'2022'!$B$2:$K$174,3,FALSE),0)</f>
        <v>0</v>
      </c>
      <c r="P799" s="1858">
        <f>IFERROR(VLOOKUP($A799,'2022'!$B$2:$K$174,4,FALSE),0)</f>
        <v>0</v>
      </c>
      <c r="Q799" s="1858">
        <f>IFERROR(VLOOKUP($A799,'2022'!$B$2:$K$174,5,FALSE),0)</f>
        <v>0</v>
      </c>
      <c r="R799" s="1858">
        <f>IFERROR(VLOOKUP($A799,'2022'!$B$2:$K$174,8,FALSE),0)</f>
        <v>0</v>
      </c>
      <c r="S799" s="1740">
        <f>IFERROR(VLOOKUP($A799,'2022'!$B$2:$K$174,10,FALSE),0)</f>
        <v>0</v>
      </c>
      <c r="T799" s="1700">
        <f>IFERROR(VLOOKUP($A799,'2021'!$B$2:$K$174,3,FALSE),0)</f>
        <v>0</v>
      </c>
      <c r="U799" s="1843">
        <f>IFERROR(VLOOKUP($A799,'2021'!$B$2:$K$174,4,FALSE),0)</f>
        <v>0</v>
      </c>
      <c r="V799" s="1843">
        <f>IFERROR(VLOOKUP($A799,'2021'!$B$2:$K$174,5,FALSE),0)</f>
        <v>0</v>
      </c>
      <c r="W799" s="1843">
        <f>IFERROR(VLOOKUP($A799,'2021'!$B$2:$K$174,8,FALSE),0)</f>
        <v>0</v>
      </c>
      <c r="X799" s="1740">
        <f>IFERROR(VLOOKUP($A799,'2021'!$B$2:$K$174,10,FALSE),0)</f>
        <v>0</v>
      </c>
      <c r="Y799" s="1700">
        <f>IFERROR(VLOOKUP($A799,'2020'!$B$2:$K$170,3,FALSE),0)</f>
        <v>0</v>
      </c>
      <c r="Z799" s="1829">
        <f>IFERROR(VLOOKUP($A799,'2020'!$B$2:$K$170,4,FALSE),0)</f>
        <v>0</v>
      </c>
      <c r="AA799" s="1829">
        <f>IFERROR(VLOOKUP($A799,'2020'!$B$2:$K$170,5,FALSE),0)</f>
        <v>0</v>
      </c>
      <c r="AB799" s="1829">
        <f>IFERROR(VLOOKUP($A799,'2020'!$B$2:$K$170,8,FALSE),0)</f>
        <v>0</v>
      </c>
      <c r="AC799" s="1740">
        <f>IFERROR(VLOOKUP($A799,'2020'!$B$2:$K$170,10,FALSE),0)</f>
        <v>0</v>
      </c>
      <c r="AD799" s="1700">
        <f>IFERROR(VLOOKUP($A799,'2019'!$B$2:$K$170,3,FALSE),0)</f>
        <v>0</v>
      </c>
      <c r="AE799" s="1823">
        <f>IFERROR(VLOOKUP($A799,'2019'!$B$2:$K$170,4,FALSE),0)</f>
        <v>0</v>
      </c>
      <c r="AF799" s="1823">
        <f>IFERROR(VLOOKUP($A799,'2019'!$B$2:$K$170,5,FALSE),0)</f>
        <v>0</v>
      </c>
      <c r="AG799" s="1823">
        <f>IFERROR(VLOOKUP($A799,'2019'!$B$2:$K$170,8,FALSE),0)</f>
        <v>0</v>
      </c>
      <c r="AH799" s="1740">
        <f>IFERROR(VLOOKUP($A799,'2019'!$B$2:$K$170,10,FALSE),0)</f>
        <v>0</v>
      </c>
      <c r="AI799" s="1700">
        <f>IFERROR(VLOOKUP($A799,'2018'!$B$2:$K$170,3,FALSE),0)</f>
        <v>0</v>
      </c>
      <c r="AJ799" s="1821">
        <f>IFERROR(VLOOKUP($A799,'2018'!$B$2:$K$170,4,FALSE),0)</f>
        <v>0</v>
      </c>
      <c r="AK799" s="1821">
        <f>IFERROR(VLOOKUP($A799,'2018'!$B$2:$K$170,5,FALSE),0)</f>
        <v>0</v>
      </c>
      <c r="AL799" s="1821">
        <f>IFERROR(VLOOKUP($A799,'2018'!$B$2:$K$170,8,FALSE),0)</f>
        <v>0</v>
      </c>
      <c r="AM799" s="1740">
        <f>IFERROR(VLOOKUP($A799,'2018'!$B$2:$K$170,10,FALSE),0)</f>
        <v>0</v>
      </c>
      <c r="AN799" s="1700">
        <f>IFERROR(VLOOKUP($A799,'2017'!$B$2:$J$163,2,FALSE),0)</f>
        <v>0</v>
      </c>
      <c r="AO799" s="1815">
        <f>IFERROR(VLOOKUP($A799,'2017'!$B$2:$J$163,3,FALSE),0)</f>
        <v>0</v>
      </c>
      <c r="AP799" s="1815">
        <f>IFERROR(VLOOKUP($A799,'2017'!$B$2:$J$163,4,FALSE),0)</f>
        <v>0</v>
      </c>
      <c r="AQ799" s="1815">
        <f>IFERROR(VLOOKUP($A799,'2017'!$B$2:$J$163,7,FALSE),0)</f>
        <v>0</v>
      </c>
      <c r="AR799" s="1740">
        <f>IFERROR(VLOOKUP($A799,'2017'!$B$2:$J$163,9,FALSE),0)</f>
        <v>0</v>
      </c>
      <c r="AS799" s="1700">
        <f>IFERROR(VLOOKUP($A799,'2016'!$B$2:$K$165,3,FALSE),0)</f>
        <v>0</v>
      </c>
      <c r="AT799" s="1796">
        <f>IFERROR(VLOOKUP($A799,'2016'!$B$2:$K$165,4,FALSE),0)</f>
        <v>0</v>
      </c>
      <c r="AU799" s="1796">
        <f>IFERROR(VLOOKUP($A799,'2016'!$B$2:$K$165,5,FALSE),0)</f>
        <v>0</v>
      </c>
      <c r="AV799" s="1796">
        <f>IFERROR(VLOOKUP($A799,'2016'!$B$2:$K$165,8,FALSE),0)</f>
        <v>0</v>
      </c>
      <c r="AW799" s="1740">
        <f>IFERROR(VLOOKUP($A799,'2016'!$B$2:$K$165,10,FALSE),0)</f>
        <v>0</v>
      </c>
      <c r="AX799" s="1700">
        <f>IFERROR(VLOOKUP($A799,'2015'!$B$2:$K$165,3,FALSE),0)</f>
        <v>0</v>
      </c>
      <c r="AY799" s="1695">
        <f>IFERROR(VLOOKUP($A799,'2015'!$B$2:$K$165,4,FALSE),0)</f>
        <v>0</v>
      </c>
      <c r="AZ799" s="1695">
        <f>IFERROR(VLOOKUP($A799,'2015'!$B$2:$K$165,5,FALSE),0)</f>
        <v>0</v>
      </c>
      <c r="BA799" s="1695">
        <f>IFERROR(VLOOKUP($A799,'2015'!$B$2:$K$165,8,FALSE),0)</f>
        <v>0</v>
      </c>
      <c r="BB799" s="1740">
        <f>IFERROR(VLOOKUP($A799,'2015'!$B$2:$K$165,10,FALSE),0)</f>
        <v>0</v>
      </c>
      <c r="BC799" s="1700">
        <f>IFERROR(VLOOKUP($A799,'2014'!$B$2:$K$157,3,FALSE),0)</f>
        <v>0</v>
      </c>
      <c r="BD799" s="1691">
        <f>IFERROR(VLOOKUP($A799,'2014'!$B$2:$K$157,4,FALSE),0)</f>
        <v>0</v>
      </c>
      <c r="BE799" s="1691">
        <f>IFERROR(VLOOKUP($A799,'2014'!$B$2:$K$157,5,FALSE),0)</f>
        <v>0</v>
      </c>
      <c r="BF799" s="1691">
        <f>IFERROR(VLOOKUP($A799,'2014'!$B$2:$K$157,8,FALSE),0)</f>
        <v>0</v>
      </c>
      <c r="BG799" s="1740">
        <f>IFERROR(VLOOKUP($A799,'2014'!$B$2:$K$157,10,FALSE),0)</f>
        <v>0</v>
      </c>
      <c r="BH799" s="1700">
        <f>IFERROR(VLOOKUP($A799,'2013'!$D$4:$I$249,2,FALSE),0)</f>
        <v>0</v>
      </c>
      <c r="BI799" s="1691">
        <f>IFERROR(VLOOKUP($A799,'2013'!$D$4:$I$249,3,FALSE),0)</f>
        <v>0</v>
      </c>
      <c r="BJ799" s="1691">
        <f>IFERROR(VLOOKUP($A799,'2013'!$D$4:$I$249,4,FALSE),0)</f>
        <v>0</v>
      </c>
      <c r="BK799" s="1691">
        <f>IFERROR(VLOOKUP($A799,'2013'!$D$4:$I$249,5,FALSE),0)</f>
        <v>0</v>
      </c>
      <c r="BL799" s="1740">
        <f>IFERROR(VLOOKUP($A799,'2013'!$D$4:$I$249,6,FALSE),0)</f>
        <v>0</v>
      </c>
      <c r="BM799" s="1737">
        <f>IFERROR(VLOOKUP($A799,'2012'!$D$3:$O$172,2,FALSE),0)</f>
        <v>0</v>
      </c>
      <c r="BN799" s="1691">
        <f>IFERROR(VLOOKUP($A799,'2012'!$D$3:$O$172,3,FALSE),0)</f>
        <v>0</v>
      </c>
      <c r="BO799" s="1743">
        <f>IFERROR(VLOOKUP($A799,'2012'!$D$3:$O$172,4,FALSE),0)</f>
        <v>0</v>
      </c>
      <c r="BP799" s="1700">
        <f>IFERROR(VLOOKUP($A799,'2012'!$D$3:$O$172,5,FALSE),0)</f>
        <v>0</v>
      </c>
      <c r="BQ799" s="1691">
        <f>IFERROR(VLOOKUP($A799,'2012'!$D$3:$O$172,6,FALSE),0)</f>
        <v>0</v>
      </c>
      <c r="BR799" s="1691">
        <f>IFERROR(VLOOKUP($A799,'2012'!$D$3:$O$172,7,FALSE),0)</f>
        <v>0</v>
      </c>
      <c r="BS799" s="1691">
        <f>IFERROR(VLOOKUP($A799,'2012'!$D$3:$O$172,8,FALSE),0)</f>
        <v>0</v>
      </c>
      <c r="BT799" s="1740">
        <f>IFERROR(VLOOKUP($A799,'2012'!$D$3:$O$172,9,FALSE),0)</f>
        <v>0</v>
      </c>
      <c r="BX799" s="1700">
        <f>IFERROR(VLOOKUP($A799,'2011'!$D$4:$I$251,2,FALSE),0)</f>
        <v>0</v>
      </c>
      <c r="BY799" s="1691">
        <f>IFERROR(VLOOKUP($A799,'2011'!$D$4:$I$251,3,FALSE),0)</f>
        <v>0</v>
      </c>
      <c r="BZ799" s="1691">
        <f>IFERROR(VLOOKUP($A799,'2011'!$D$4:$I$251,4,FALSE),0)</f>
        <v>0</v>
      </c>
      <c r="CA799" s="1691">
        <f>IFERROR(VLOOKUP($A799,'2011'!$D$4:$I$251,5,FALSE),0)</f>
        <v>0</v>
      </c>
      <c r="CB799" s="1740">
        <f>IFERROR(VLOOKUP($A799,'2011'!$D$4:$I$251,6,FALSE),0)</f>
        <v>0</v>
      </c>
      <c r="CC799" s="1700">
        <f>IFERROR(VLOOKUP($A799,'2010'!$C$3:$H$234,2,FALSE),0)</f>
        <v>8</v>
      </c>
      <c r="CD799" s="1691">
        <f>IFERROR(VLOOKUP($A799,'2010'!$C$3:$H$234,3,FALSE),0)</f>
        <v>3</v>
      </c>
      <c r="CE799" s="1691">
        <f>IFERROR(VLOOKUP($A799,'2010'!$C$3:$H$234,4,FALSE),0)</f>
        <v>2</v>
      </c>
      <c r="CF799" s="1691">
        <f>IFERROR(VLOOKUP($A799,'2010'!$C$3:$H$234,5,FALSE),0)</f>
        <v>0</v>
      </c>
      <c r="CG799" s="1740">
        <f>IFERROR(VLOOKUP($A799,'2010'!$C$3:$H$234,6,FALSE),0)</f>
        <v>0.25</v>
      </c>
      <c r="CH799" s="1700">
        <f>IFERROR(VLOOKUP($A799,'2009'!$C$3:$H$242,2,FALSE),0)</f>
        <v>0</v>
      </c>
      <c r="CI799" s="1691">
        <f>IFERROR(VLOOKUP($A799,'2009'!$C$3:$H$242,3,FALSE),0)</f>
        <v>0</v>
      </c>
      <c r="CJ799" s="1691">
        <f>IFERROR(VLOOKUP($A799,'2009'!$C$3:$H$242,4,FALSE),0)</f>
        <v>0</v>
      </c>
      <c r="CK799" s="1691">
        <f>IFERROR(VLOOKUP($A799,'2009'!$C$3:$H$242,5,FALSE),0)</f>
        <v>0</v>
      </c>
      <c r="CL799" s="1740">
        <f>IFERROR(VLOOKUP($A799,'2009'!$C$3:$H$242,6,FALSE),0)</f>
        <v>0</v>
      </c>
      <c r="CM799" s="1700">
        <f>IFERROR(VLOOKUP($A799,'2008'!$C$3:$H$229,2,FALSE),0)</f>
        <v>0</v>
      </c>
      <c r="CN799" s="1691">
        <f>IFERROR(VLOOKUP($A799,'2008'!$C$3:$H$229,3,FALSE),0)</f>
        <v>0</v>
      </c>
      <c r="CO799" s="1691">
        <f>IFERROR(VLOOKUP($A799,'2008'!$C$3:$H$229,4,FALSE),0)</f>
        <v>0</v>
      </c>
      <c r="CP799" s="1691">
        <f>IFERROR(VLOOKUP($A799,'2008'!$C$3:$H$229,5,FALSE),0)</f>
        <v>0</v>
      </c>
      <c r="CQ799" s="1740">
        <f>IFERROR(VLOOKUP($A799,'2008'!$C$3:$H$229,6,FALSE),0)</f>
        <v>0</v>
      </c>
      <c r="CR799" s="1700">
        <f>IFERROR(VLOOKUP($A799,'2007'!$C$3:$M$238,7,FALSE),0)</f>
        <v>0</v>
      </c>
      <c r="CS799" s="1691">
        <f>IFERROR(VLOOKUP($A799,'2007'!$C$3:$M$238,8,FALSE),0)</f>
        <v>0</v>
      </c>
      <c r="CT799" s="1691">
        <f>IFERROR(VLOOKUP($A799,'2007'!$C$3:$M$238,9,FALSE),0)</f>
        <v>0</v>
      </c>
      <c r="CU799" s="1691">
        <f>IFERROR(VLOOKUP($A799,'2007'!$C$3:$M$238,10,FALSE),0)</f>
        <v>0</v>
      </c>
      <c r="CV799" s="1740">
        <f>IFERROR(VLOOKUP($A799,'2007'!$C$3:$M$238,11,FALSE),0)</f>
        <v>0</v>
      </c>
      <c r="CW799" s="1700">
        <f>IFERROR(VLOOKUP($A799,'2006'!$A$2:$F$200,2,FALSE),0)</f>
        <v>0</v>
      </c>
      <c r="CX799" s="1691">
        <f>IFERROR(VLOOKUP($A799,'2006'!$A$2:$F$200,4,FALSE),0)</f>
        <v>0</v>
      </c>
      <c r="CY799" s="1691">
        <f>IFERROR(VLOOKUP($A799,'2006'!$A$2:$F$200,5,FALSE),0)</f>
        <v>0</v>
      </c>
      <c r="CZ799" s="1740">
        <f>IFERROR(VLOOKUP($A799,'2006'!$A$2:$F$200,6,FALSE),0)</f>
        <v>0</v>
      </c>
      <c r="DA799" s="1700">
        <f>IFERROR(VLOOKUP($A799,'2005'!$C$3:$M$205,8,FALSE),0)</f>
        <v>0</v>
      </c>
      <c r="DB799" s="1691">
        <f>IFERROR(VLOOKUP($A799,'2005'!$C$3:$M$205,9,FALSE),0)</f>
        <v>0</v>
      </c>
      <c r="DC799" s="1691">
        <f>IFERROR(VLOOKUP($A799,'2005'!$C$3:$M$205,10,FALSE),0)</f>
        <v>0</v>
      </c>
      <c r="DD799" s="1740">
        <f>IFERROR(VLOOKUP($A799,'2005'!$C$3:$M$205,11,FALSE),0)</f>
        <v>0</v>
      </c>
      <c r="DE799" s="1700">
        <f>IFERROR(VLOOKUP($A799,'2004'!$C$3:$M$213,8,FALSE),0)</f>
        <v>0</v>
      </c>
      <c r="DF799" s="1691">
        <f>IFERROR(VLOOKUP($A799,'2004'!$C$3:$M$213,9,FALSE),0)</f>
        <v>0</v>
      </c>
      <c r="DG799" s="1691">
        <f>IFERROR(VLOOKUP($A799,'2004'!$C$3:$M$213,10,FALSE),0)</f>
        <v>0</v>
      </c>
      <c r="DH799" s="1740">
        <f>IFERROR(VLOOKUP($A799,'2004'!$C$3:$M$213,11,FALSE),0)</f>
        <v>0</v>
      </c>
      <c r="DI799" s="1700">
        <f>IFERROR(VLOOKUP($A799,'2003'!$C$3:$Q$214,12,FALSE),0)</f>
        <v>0</v>
      </c>
      <c r="DJ799" s="1691">
        <f>IFERROR(VLOOKUP($A799,'2003'!$C$3:$Q$214,13,FALSE),0)</f>
        <v>0</v>
      </c>
      <c r="DK799" s="1691">
        <f>IFERROR(VLOOKUP($A799,'2003'!$C$3:$Q$214,14,FALSE),0)</f>
        <v>0</v>
      </c>
      <c r="DL799" s="1740">
        <f>IFERROR(VLOOKUP($A799,'2003'!$C$3:$Q$214,15,FALSE),0)</f>
        <v>0</v>
      </c>
      <c r="DM799" s="1700">
        <f>IFERROR(VLOOKUP($A799,'2002'!$D$3:$R$214,12,FALSE),0)</f>
        <v>0</v>
      </c>
      <c r="DN799" s="1691">
        <f>IFERROR(VLOOKUP($A799,'2002'!$D$3:$R$214,13,FALSE),0)</f>
        <v>0</v>
      </c>
      <c r="DO799" s="1691">
        <f>IFERROR(VLOOKUP($A799,'2002'!$D$3:$R$214,14,FALSE),0)</f>
        <v>0</v>
      </c>
      <c r="DP799" s="1788">
        <f>IFERROR(VLOOKUP($A799,'2002'!$D$3:$R$214,15,FALSE),0)</f>
        <v>0</v>
      </c>
      <c r="DQ799" s="1700">
        <f>IFERROR(VLOOKUP($A799,'Pre 2002'!$C$3:$CK$382,84,FALSE),0)</f>
        <v>0</v>
      </c>
      <c r="DR799" s="1695">
        <f>IFERROR(VLOOKUP($A799,'Pre 2002'!$C$3:$CK$382,85,FALSE),0)</f>
        <v>0</v>
      </c>
      <c r="DS799" s="1695">
        <f>IFERROR(VLOOKUP($A799,'Pre 2002'!$C$3:$CK$382,86,FALSE),0)</f>
        <v>0</v>
      </c>
      <c r="DT799" s="1790">
        <f>IFERROR(VLOOKUP($A799,'Pre 2002'!$C$3:$CK$382,87,FALSE),0)</f>
        <v>0</v>
      </c>
      <c r="DU799" s="1741">
        <f>IFERROR(VLOOKUP(A799,'Pre 2002'!$C$3:$CG$382,83,FALSE),0)</f>
        <v>0</v>
      </c>
    </row>
    <row r="800" spans="1:125">
      <c r="A800" s="1721" t="s">
        <v>2014</v>
      </c>
      <c r="B800" s="1562">
        <f t="shared" si="296"/>
        <v>4</v>
      </c>
      <c r="C800" s="1562">
        <f t="shared" si="297"/>
        <v>1</v>
      </c>
      <c r="D800" s="1562">
        <f t="shared" si="298"/>
        <v>0</v>
      </c>
      <c r="E800" s="1563">
        <f t="shared" si="299"/>
        <v>0.25</v>
      </c>
      <c r="F800" s="1786">
        <f t="shared" si="300"/>
        <v>1</v>
      </c>
      <c r="G800" s="1595" t="s">
        <v>2159</v>
      </c>
      <c r="H800" s="1752">
        <f>IF(BC800&gt;0,1,0)+IF(BH800&gt;0,1,0)+IF(BP800&gt;0,1,0)+IF(BX800&gt;0,1,0)+IF(CC800&gt;0,1,0)+IF(CH800&gt;0,1,0)+IF(CM800&gt;0,1,0)+IF(CR800&gt;0,1,0)+IF(CW800&gt;0,1,0)+IF(DA800&gt;0,1,0)+IF(DE800&gt;0,1,0)+IF(DI800&gt;0,1,0)+IF(DM800&gt;0,1,0)+DU800</f>
        <v>1</v>
      </c>
      <c r="I800" s="1751">
        <f>SUM(BC800,BH800,BP800,BX800,CC800,CH800,CM800,CR800,CW800,DA800,DE800,DI800,DM800,DQ800)</f>
        <v>4</v>
      </c>
      <c r="J800" s="1751">
        <f>SUM(BE800,BJ800,BR800,BZ800,CE800,CJ800,CO800,CT800,CX800,DB800,DF800,DJ800,DN800,DR800)</f>
        <v>1</v>
      </c>
      <c r="K800" s="1751">
        <f>SUM(BF800,BK800,BS800,CA800,CF800,CK800,CP800,CU800,CY800,DC800,DG800,DK800,DO800,DS800)</f>
        <v>0</v>
      </c>
      <c r="L800" s="1818">
        <f>IF(I800=0,0,J800/I800)</f>
        <v>0.25</v>
      </c>
      <c r="O800" s="1700">
        <f>IFERROR(VLOOKUP($A800,'2022'!$B$2:$K$174,3,FALSE),0)</f>
        <v>0</v>
      </c>
      <c r="P800" s="1858">
        <f>IFERROR(VLOOKUP($A800,'2022'!$B$2:$K$174,4,FALSE),0)</f>
        <v>0</v>
      </c>
      <c r="Q800" s="1858">
        <f>IFERROR(VLOOKUP($A800,'2022'!$B$2:$K$174,5,FALSE),0)</f>
        <v>0</v>
      </c>
      <c r="R800" s="1858">
        <f>IFERROR(VLOOKUP($A800,'2022'!$B$2:$K$174,8,FALSE),0)</f>
        <v>0</v>
      </c>
      <c r="S800" s="1740">
        <f>IFERROR(VLOOKUP($A800,'2022'!$B$2:$K$174,10,FALSE),0)</f>
        <v>0</v>
      </c>
      <c r="T800" s="1700">
        <f>IFERROR(VLOOKUP($A800,'2021'!$B$2:$K$174,3,FALSE),0)</f>
        <v>0</v>
      </c>
      <c r="U800" s="1843">
        <f>IFERROR(VLOOKUP($A800,'2021'!$B$2:$K$174,4,FALSE),0)</f>
        <v>0</v>
      </c>
      <c r="V800" s="1843">
        <f>IFERROR(VLOOKUP($A800,'2021'!$B$2:$K$174,5,FALSE),0)</f>
        <v>0</v>
      </c>
      <c r="W800" s="1843">
        <f>IFERROR(VLOOKUP($A800,'2021'!$B$2:$K$174,8,FALSE),0)</f>
        <v>0</v>
      </c>
      <c r="X800" s="1740">
        <f>IFERROR(VLOOKUP($A800,'2021'!$B$2:$K$174,10,FALSE),0)</f>
        <v>0</v>
      </c>
      <c r="Y800" s="1700">
        <f>IFERROR(VLOOKUP($A800,'2020'!$B$2:$K$170,3,FALSE),0)</f>
        <v>0</v>
      </c>
      <c r="Z800" s="1829">
        <f>IFERROR(VLOOKUP($A800,'2020'!$B$2:$K$170,4,FALSE),0)</f>
        <v>0</v>
      </c>
      <c r="AA800" s="1829">
        <f>IFERROR(VLOOKUP($A800,'2020'!$B$2:$K$170,5,FALSE),0)</f>
        <v>0</v>
      </c>
      <c r="AB800" s="1829">
        <f>IFERROR(VLOOKUP($A800,'2020'!$B$2:$K$170,8,FALSE),0)</f>
        <v>0</v>
      </c>
      <c r="AC800" s="1740">
        <f>IFERROR(VLOOKUP($A800,'2020'!$B$2:$K$170,10,FALSE),0)</f>
        <v>0</v>
      </c>
      <c r="AD800" s="1700">
        <f>IFERROR(VLOOKUP($A800,'2019'!$B$2:$K$170,3,FALSE),0)</f>
        <v>0</v>
      </c>
      <c r="AE800" s="1823">
        <f>IFERROR(VLOOKUP($A800,'2019'!$B$2:$K$170,4,FALSE),0)</f>
        <v>0</v>
      </c>
      <c r="AF800" s="1823">
        <f>IFERROR(VLOOKUP($A800,'2019'!$B$2:$K$170,5,FALSE),0)</f>
        <v>0</v>
      </c>
      <c r="AG800" s="1823">
        <f>IFERROR(VLOOKUP($A800,'2019'!$B$2:$K$170,8,FALSE),0)</f>
        <v>0</v>
      </c>
      <c r="AH800" s="1740">
        <f>IFERROR(VLOOKUP($A800,'2019'!$B$2:$K$170,10,FALSE),0)</f>
        <v>0</v>
      </c>
      <c r="AI800" s="1700">
        <f>IFERROR(VLOOKUP($A800,'2018'!$B$2:$K$170,3,FALSE),0)</f>
        <v>0</v>
      </c>
      <c r="AJ800" s="1821">
        <f>IFERROR(VLOOKUP($A800,'2018'!$B$2:$K$170,4,FALSE),0)</f>
        <v>0</v>
      </c>
      <c r="AK800" s="1821">
        <f>IFERROR(VLOOKUP($A800,'2018'!$B$2:$K$170,5,FALSE),0)</f>
        <v>0</v>
      </c>
      <c r="AL800" s="1821">
        <f>IFERROR(VLOOKUP($A800,'2018'!$B$2:$K$170,8,FALSE),0)</f>
        <v>0</v>
      </c>
      <c r="AM800" s="1740">
        <f>IFERROR(VLOOKUP($A800,'2018'!$B$2:$K$170,10,FALSE),0)</f>
        <v>0</v>
      </c>
      <c r="AN800" s="1700">
        <f>IFERROR(VLOOKUP($A800,'2017'!$B$2:$J$163,2,FALSE),0)</f>
        <v>0</v>
      </c>
      <c r="AO800" s="1815">
        <f>IFERROR(VLOOKUP($A800,'2017'!$B$2:$J$163,3,FALSE),0)</f>
        <v>0</v>
      </c>
      <c r="AP800" s="1815">
        <f>IFERROR(VLOOKUP($A800,'2017'!$B$2:$J$163,4,FALSE),0)</f>
        <v>0</v>
      </c>
      <c r="AQ800" s="1815">
        <f>IFERROR(VLOOKUP($A800,'2017'!$B$2:$J$163,7,FALSE),0)</f>
        <v>0</v>
      </c>
      <c r="AR800" s="1740">
        <f>IFERROR(VLOOKUP($A800,'2017'!$B$2:$J$163,9,FALSE),0)</f>
        <v>0</v>
      </c>
      <c r="AS800" s="1700">
        <f>IFERROR(VLOOKUP($A800,'2016'!$B$2:$K$165,3,FALSE),0)</f>
        <v>0</v>
      </c>
      <c r="AT800" s="1796">
        <f>IFERROR(VLOOKUP($A800,'2016'!$B$2:$K$165,4,FALSE),0)</f>
        <v>0</v>
      </c>
      <c r="AU800" s="1796">
        <f>IFERROR(VLOOKUP($A800,'2016'!$B$2:$K$165,5,FALSE),0)</f>
        <v>0</v>
      </c>
      <c r="AV800" s="1796">
        <f>IFERROR(VLOOKUP($A800,'2016'!$B$2:$K$165,8,FALSE),0)</f>
        <v>0</v>
      </c>
      <c r="AW800" s="1740">
        <f>IFERROR(VLOOKUP($A800,'2016'!$B$2:$K$165,10,FALSE),0)</f>
        <v>0</v>
      </c>
      <c r="AX800" s="1700">
        <f>IFERROR(VLOOKUP($A800,'2015'!$B$2:$K$165,3,FALSE),0)</f>
        <v>0</v>
      </c>
      <c r="AY800" s="1695">
        <f>IFERROR(VLOOKUP($A800,'2015'!$B$2:$K$165,4,FALSE),0)</f>
        <v>0</v>
      </c>
      <c r="AZ800" s="1695">
        <f>IFERROR(VLOOKUP($A800,'2015'!$B$2:$K$165,5,FALSE),0)</f>
        <v>0</v>
      </c>
      <c r="BA800" s="1695">
        <f>IFERROR(VLOOKUP($A800,'2015'!$B$2:$K$165,8,FALSE),0)</f>
        <v>0</v>
      </c>
      <c r="BB800" s="1740">
        <f>IFERROR(VLOOKUP($A800,'2015'!$B$2:$K$165,10,FALSE),0)</f>
        <v>0</v>
      </c>
      <c r="BC800" s="1700">
        <f>IFERROR(VLOOKUP($A800,'2014'!$B$2:$K$157,3,FALSE),0)</f>
        <v>0</v>
      </c>
      <c r="BD800" s="1691">
        <f>IFERROR(VLOOKUP($A800,'2014'!$B$2:$K$157,4,FALSE),0)</f>
        <v>0</v>
      </c>
      <c r="BE800" s="1691">
        <f>IFERROR(VLOOKUP($A800,'2014'!$B$2:$K$157,5,FALSE),0)</f>
        <v>0</v>
      </c>
      <c r="BF800" s="1691">
        <f>IFERROR(VLOOKUP($A800,'2014'!$B$2:$K$157,8,FALSE),0)</f>
        <v>0</v>
      </c>
      <c r="BG800" s="1740">
        <f>IFERROR(VLOOKUP($A800,'2014'!$B$2:$K$157,10,FALSE),0)</f>
        <v>0</v>
      </c>
      <c r="BH800" s="1700">
        <f>IFERROR(VLOOKUP($A800,'2013'!$D$4:$I$249,2,FALSE),0)</f>
        <v>0</v>
      </c>
      <c r="BI800" s="1691">
        <f>IFERROR(VLOOKUP($A800,'2013'!$D$4:$I$249,3,FALSE),0)</f>
        <v>0</v>
      </c>
      <c r="BJ800" s="1691">
        <f>IFERROR(VLOOKUP($A800,'2013'!$D$4:$I$249,4,FALSE),0)</f>
        <v>0</v>
      </c>
      <c r="BK800" s="1691">
        <f>IFERROR(VLOOKUP($A800,'2013'!$D$4:$I$249,5,FALSE),0)</f>
        <v>0</v>
      </c>
      <c r="BL800" s="1740">
        <f>IFERROR(VLOOKUP($A800,'2013'!$D$4:$I$249,6,FALSE),0)</f>
        <v>0</v>
      </c>
      <c r="BM800" s="1737">
        <f>IFERROR(VLOOKUP($A800,'2012'!$D$3:$O$172,2,FALSE),0)</f>
        <v>0</v>
      </c>
      <c r="BN800" s="1691">
        <f>IFERROR(VLOOKUP($A800,'2012'!$D$3:$O$172,3,FALSE),0)</f>
        <v>0</v>
      </c>
      <c r="BO800" s="1743">
        <f>IFERROR(VLOOKUP($A800,'2012'!$D$3:$O$172,4,FALSE),0)</f>
        <v>0</v>
      </c>
      <c r="BP800" s="1700">
        <f>IFERROR(VLOOKUP($A800,'2012'!$D$3:$O$172,5,FALSE),0)</f>
        <v>0</v>
      </c>
      <c r="BQ800" s="1691">
        <f>IFERROR(VLOOKUP($A800,'2012'!$D$3:$O$172,6,FALSE),0)</f>
        <v>0</v>
      </c>
      <c r="BR800" s="1691">
        <f>IFERROR(VLOOKUP($A800,'2012'!$D$3:$O$172,7,FALSE),0)</f>
        <v>0</v>
      </c>
      <c r="BS800" s="1691">
        <f>IFERROR(VLOOKUP($A800,'2012'!$D$3:$O$172,8,FALSE),0)</f>
        <v>0</v>
      </c>
      <c r="BT800" s="1740">
        <f>IFERROR(VLOOKUP($A800,'2012'!$D$3:$O$172,9,FALSE),0)</f>
        <v>0</v>
      </c>
      <c r="BX800" s="1700">
        <f>IFERROR(VLOOKUP($A800,'2011'!$D$4:$I$251,2,FALSE),0)</f>
        <v>0</v>
      </c>
      <c r="BY800" s="1691">
        <f>IFERROR(VLOOKUP($A800,'2011'!$D$4:$I$251,3,FALSE),0)</f>
        <v>0</v>
      </c>
      <c r="BZ800" s="1691">
        <f>IFERROR(VLOOKUP($A800,'2011'!$D$4:$I$251,4,FALSE),0)</f>
        <v>0</v>
      </c>
      <c r="CA800" s="1691">
        <f>IFERROR(VLOOKUP($A800,'2011'!$D$4:$I$251,5,FALSE),0)</f>
        <v>0</v>
      </c>
      <c r="CB800" s="1740">
        <f>IFERROR(VLOOKUP($A800,'2011'!$D$4:$I$251,6,FALSE),0)</f>
        <v>0</v>
      </c>
      <c r="CC800" s="1700">
        <f>IFERROR(VLOOKUP($A800,'2010'!$C$3:$H$234,2,FALSE),0)</f>
        <v>0</v>
      </c>
      <c r="CD800" s="1691">
        <f>IFERROR(VLOOKUP($A800,'2010'!$C$3:$H$234,3,FALSE),0)</f>
        <v>0</v>
      </c>
      <c r="CE800" s="1691">
        <f>IFERROR(VLOOKUP($A800,'2010'!$C$3:$H$234,4,FALSE),0)</f>
        <v>0</v>
      </c>
      <c r="CF800" s="1691">
        <f>IFERROR(VLOOKUP($A800,'2010'!$C$3:$H$234,5,FALSE),0)</f>
        <v>0</v>
      </c>
      <c r="CG800" s="1740">
        <f>IFERROR(VLOOKUP($A800,'2010'!$C$3:$H$234,6,FALSE),0)</f>
        <v>0</v>
      </c>
      <c r="CH800" s="1700">
        <f>IFERROR(VLOOKUP($A800,'2009'!$C$3:$H$242,2,FALSE),0)</f>
        <v>0</v>
      </c>
      <c r="CI800" s="1691">
        <f>IFERROR(VLOOKUP($A800,'2009'!$C$3:$H$242,3,FALSE),0)</f>
        <v>0</v>
      </c>
      <c r="CJ800" s="1691">
        <f>IFERROR(VLOOKUP($A800,'2009'!$C$3:$H$242,4,FALSE),0)</f>
        <v>0</v>
      </c>
      <c r="CK800" s="1691">
        <f>IFERROR(VLOOKUP($A800,'2009'!$C$3:$H$242,5,FALSE),0)</f>
        <v>0</v>
      </c>
      <c r="CL800" s="1740">
        <f>IFERROR(VLOOKUP($A800,'2009'!$C$3:$H$242,6,FALSE),0)</f>
        <v>0</v>
      </c>
      <c r="CM800" s="1700">
        <f>IFERROR(VLOOKUP($A800,'2008'!$C$3:$H$229,2,FALSE),0)</f>
        <v>0</v>
      </c>
      <c r="CN800" s="1691">
        <f>IFERROR(VLOOKUP($A800,'2008'!$C$3:$H$229,3,FALSE),0)</f>
        <v>0</v>
      </c>
      <c r="CO800" s="1691">
        <f>IFERROR(VLOOKUP($A800,'2008'!$C$3:$H$229,4,FALSE),0)</f>
        <v>0</v>
      </c>
      <c r="CP800" s="1691">
        <f>IFERROR(VLOOKUP($A800,'2008'!$C$3:$H$229,5,FALSE),0)</f>
        <v>0</v>
      </c>
      <c r="CQ800" s="1740">
        <f>IFERROR(VLOOKUP($A800,'2008'!$C$3:$H$229,6,FALSE),0)</f>
        <v>0</v>
      </c>
      <c r="CR800" s="1700">
        <f>IFERROR(VLOOKUP($A800,'2007'!$C$3:$M$238,7,FALSE),0)</f>
        <v>0</v>
      </c>
      <c r="CS800" s="1691">
        <f>IFERROR(VLOOKUP($A800,'2007'!$C$3:$M$238,8,FALSE),0)</f>
        <v>0</v>
      </c>
      <c r="CT800" s="1691">
        <f>IFERROR(VLOOKUP($A800,'2007'!$C$3:$M$238,9,FALSE),0)</f>
        <v>0</v>
      </c>
      <c r="CU800" s="1691">
        <f>IFERROR(VLOOKUP($A800,'2007'!$C$3:$M$238,10,FALSE),0)</f>
        <v>0</v>
      </c>
      <c r="CV800" s="1740">
        <f>IFERROR(VLOOKUP($A800,'2007'!$C$3:$M$238,11,FALSE),0)</f>
        <v>0</v>
      </c>
      <c r="CW800" s="1700">
        <f>IFERROR(VLOOKUP($A800,'2006'!$A$2:$F$200,2,FALSE),0)</f>
        <v>0</v>
      </c>
      <c r="CX800" s="1691">
        <f>IFERROR(VLOOKUP($A800,'2006'!$A$2:$F$200,4,FALSE),0)</f>
        <v>0</v>
      </c>
      <c r="CY800" s="1691">
        <f>IFERROR(VLOOKUP($A800,'2006'!$A$2:$F$200,5,FALSE),0)</f>
        <v>0</v>
      </c>
      <c r="CZ800" s="1740">
        <f>IFERROR(VLOOKUP($A800,'2006'!$A$2:$F$200,6,FALSE),0)</f>
        <v>0</v>
      </c>
      <c r="DA800" s="1700">
        <f>IFERROR(VLOOKUP($A800,'2005'!$C$3:$M$205,8,FALSE),0)</f>
        <v>0</v>
      </c>
      <c r="DB800" s="1691">
        <f>IFERROR(VLOOKUP($A800,'2005'!$C$3:$M$205,9,FALSE),0)</f>
        <v>0</v>
      </c>
      <c r="DC800" s="1691">
        <f>IFERROR(VLOOKUP($A800,'2005'!$C$3:$M$205,10,FALSE),0)</f>
        <v>0</v>
      </c>
      <c r="DD800" s="1740">
        <f>IFERROR(VLOOKUP($A800,'2005'!$C$3:$M$205,11,FALSE),0)</f>
        <v>0</v>
      </c>
      <c r="DE800" s="1700">
        <f>IFERROR(VLOOKUP($A800,'2004'!$C$3:$M$213,8,FALSE),0)</f>
        <v>0</v>
      </c>
      <c r="DF800" s="1691">
        <f>IFERROR(VLOOKUP($A800,'2004'!$C$3:$M$213,9,FALSE),0)</f>
        <v>0</v>
      </c>
      <c r="DG800" s="1691">
        <f>IFERROR(VLOOKUP($A800,'2004'!$C$3:$M$213,10,FALSE),0)</f>
        <v>0</v>
      </c>
      <c r="DH800" s="1740">
        <f>IFERROR(VLOOKUP($A800,'2004'!$C$3:$M$213,11,FALSE),0)</f>
        <v>0</v>
      </c>
      <c r="DI800" s="1700">
        <f>IFERROR(VLOOKUP($A800,'2003'!$C$3:$Q$214,12,FALSE),0)</f>
        <v>0</v>
      </c>
      <c r="DJ800" s="1691">
        <f>IFERROR(VLOOKUP($A800,'2003'!$C$3:$Q$214,13,FALSE),0)</f>
        <v>0</v>
      </c>
      <c r="DK800" s="1691">
        <f>IFERROR(VLOOKUP($A800,'2003'!$C$3:$Q$214,14,FALSE),0)</f>
        <v>0</v>
      </c>
      <c r="DL800" s="1740">
        <f>IFERROR(VLOOKUP($A800,'2003'!$C$3:$Q$214,15,FALSE),0)</f>
        <v>0</v>
      </c>
      <c r="DM800" s="1700">
        <f>IFERROR(VLOOKUP($A800,'2002'!$D$3:$R$214,12,FALSE),0)</f>
        <v>0</v>
      </c>
      <c r="DN800" s="1691">
        <f>IFERROR(VLOOKUP($A800,'2002'!$D$3:$R$214,13,FALSE),0)</f>
        <v>0</v>
      </c>
      <c r="DO800" s="1691">
        <f>IFERROR(VLOOKUP($A800,'2002'!$D$3:$R$214,14,FALSE),0)</f>
        <v>0</v>
      </c>
      <c r="DP800" s="1788">
        <f>IFERROR(VLOOKUP($A800,'2002'!$D$3:$R$214,15,FALSE),0)</f>
        <v>0</v>
      </c>
      <c r="DQ800" s="1700">
        <f>IFERROR(VLOOKUP($A800,'Pre 2002'!$C$3:$CK$382,84,FALSE),0)</f>
        <v>4</v>
      </c>
      <c r="DR800" s="1695">
        <f>IFERROR(VLOOKUP($A800,'Pre 2002'!$C$3:$CK$382,85,FALSE),0)</f>
        <v>1</v>
      </c>
      <c r="DS800" s="1695">
        <f>IFERROR(VLOOKUP($A800,'Pre 2002'!$C$3:$CK$382,86,FALSE),0)</f>
        <v>0</v>
      </c>
      <c r="DT800" s="1790">
        <f>IFERROR(VLOOKUP($A800,'Pre 2002'!$C$3:$CK$382,87,FALSE),0)</f>
        <v>0.25</v>
      </c>
      <c r="DU800" s="1741">
        <f>IFERROR(VLOOKUP(A800,'Pre 2002'!$C$3:$CG$382,83,FALSE),0)</f>
        <v>1</v>
      </c>
    </row>
    <row r="801" spans="1:125">
      <c r="A801" s="1442" t="s">
        <v>2243</v>
      </c>
      <c r="B801" s="1562">
        <f t="shared" si="296"/>
        <v>21</v>
      </c>
      <c r="C801" s="1562">
        <f t="shared" si="297"/>
        <v>5</v>
      </c>
      <c r="D801" s="1562">
        <f t="shared" si="298"/>
        <v>0</v>
      </c>
      <c r="E801" s="1563">
        <f t="shared" si="299"/>
        <v>0.23809523809523808</v>
      </c>
      <c r="F801" s="1786">
        <f t="shared" si="300"/>
        <v>1</v>
      </c>
      <c r="G801" s="1595">
        <v>2017</v>
      </c>
      <c r="H801" s="1751"/>
      <c r="I801" s="1751"/>
      <c r="J801" s="1751"/>
      <c r="K801" s="1751"/>
      <c r="L801" s="1751"/>
      <c r="O801" s="1700">
        <f>IFERROR(VLOOKUP($A801,'2022'!$B$2:$K$174,3,FALSE),0)</f>
        <v>0</v>
      </c>
      <c r="P801" s="1858">
        <f>IFERROR(VLOOKUP($A801,'2022'!$B$2:$K$174,4,FALSE),0)</f>
        <v>0</v>
      </c>
      <c r="Q801" s="1858">
        <f>IFERROR(VLOOKUP($A801,'2022'!$B$2:$K$174,5,FALSE),0)</f>
        <v>0</v>
      </c>
      <c r="R801" s="1858">
        <f>IFERROR(VLOOKUP($A801,'2022'!$B$2:$K$174,8,FALSE),0)</f>
        <v>0</v>
      </c>
      <c r="S801" s="1740">
        <f>IFERROR(VLOOKUP($A801,'2022'!$B$2:$K$174,10,FALSE),0)</f>
        <v>0</v>
      </c>
      <c r="T801" s="1700">
        <f>IFERROR(VLOOKUP($A801,'2021'!$B$2:$K$174,3,FALSE),0)</f>
        <v>0</v>
      </c>
      <c r="U801" s="1843">
        <f>IFERROR(VLOOKUP($A801,'2021'!$B$2:$K$174,4,FALSE),0)</f>
        <v>0</v>
      </c>
      <c r="V801" s="1843">
        <f>IFERROR(VLOOKUP($A801,'2021'!$B$2:$K$174,5,FALSE),0)</f>
        <v>0</v>
      </c>
      <c r="W801" s="1843">
        <f>IFERROR(VLOOKUP($A801,'2021'!$B$2:$K$174,8,FALSE),0)</f>
        <v>0</v>
      </c>
      <c r="X801" s="1740">
        <f>IFERROR(VLOOKUP($A801,'2021'!$B$2:$K$174,10,FALSE),0)</f>
        <v>0</v>
      </c>
      <c r="Y801" s="1700">
        <f>IFERROR(VLOOKUP($A801,'2020'!$B$2:$K$170,3,FALSE),0)</f>
        <v>0</v>
      </c>
      <c r="Z801" s="1829">
        <f>IFERROR(VLOOKUP($A801,'2020'!$B$2:$K$170,4,FALSE),0)</f>
        <v>0</v>
      </c>
      <c r="AA801" s="1829">
        <f>IFERROR(VLOOKUP($A801,'2020'!$B$2:$K$170,5,FALSE),0)</f>
        <v>0</v>
      </c>
      <c r="AB801" s="1829">
        <f>IFERROR(VLOOKUP($A801,'2020'!$B$2:$K$170,8,FALSE),0)</f>
        <v>0</v>
      </c>
      <c r="AC801" s="1740">
        <f>IFERROR(VLOOKUP($A801,'2020'!$B$2:$K$170,10,FALSE),0)</f>
        <v>0</v>
      </c>
      <c r="AD801" s="1700">
        <f>IFERROR(VLOOKUP($A801,'2019'!$B$2:$K$170,3,FALSE),0)</f>
        <v>0</v>
      </c>
      <c r="AE801" s="1823">
        <f>IFERROR(VLOOKUP($A801,'2019'!$B$2:$K$170,4,FALSE),0)</f>
        <v>0</v>
      </c>
      <c r="AF801" s="1823">
        <f>IFERROR(VLOOKUP($A801,'2019'!$B$2:$K$170,5,FALSE),0)</f>
        <v>0</v>
      </c>
      <c r="AG801" s="1823">
        <f>IFERROR(VLOOKUP($A801,'2019'!$B$2:$K$170,8,FALSE),0)</f>
        <v>0</v>
      </c>
      <c r="AH801" s="1740">
        <f>IFERROR(VLOOKUP($A801,'2019'!$B$2:$K$170,10,FALSE),0)</f>
        <v>0</v>
      </c>
      <c r="AI801" s="1700">
        <f>IFERROR(VLOOKUP($A801,'2018'!$B$2:$K$170,3,FALSE),0)</f>
        <v>0</v>
      </c>
      <c r="AJ801" s="1821">
        <f>IFERROR(VLOOKUP($A801,'2018'!$B$2:$K$170,4,FALSE),0)</f>
        <v>0</v>
      </c>
      <c r="AK801" s="1821">
        <f>IFERROR(VLOOKUP($A801,'2018'!$B$2:$K$170,5,FALSE),0)</f>
        <v>0</v>
      </c>
      <c r="AL801" s="1821">
        <f>IFERROR(VLOOKUP($A801,'2018'!$B$2:$K$170,8,FALSE),0)</f>
        <v>0</v>
      </c>
      <c r="AM801" s="1740">
        <f>IFERROR(VLOOKUP($A801,'2018'!$B$2:$K$170,10,FALSE),0)</f>
        <v>0</v>
      </c>
      <c r="AN801" s="1700">
        <f>IFERROR(VLOOKUP($A801,'2017'!$B$2:$J$163,2,FALSE),0)</f>
        <v>21</v>
      </c>
      <c r="AO801" s="1815">
        <f>IFERROR(VLOOKUP($A801,'2017'!$B$2:$J$163,3,FALSE),0)</f>
        <v>5</v>
      </c>
      <c r="AP801" s="1815">
        <f>IFERROR(VLOOKUP($A801,'2017'!$B$2:$J$163,4,FALSE),0)</f>
        <v>5</v>
      </c>
      <c r="AQ801" s="1815">
        <f>IFERROR(VLOOKUP($A801,'2017'!$B$2:$J$163,7,FALSE),0)</f>
        <v>0</v>
      </c>
      <c r="AR801" s="1740">
        <f>IFERROR(VLOOKUP($A801,'2017'!$B$2:$J$163,9,FALSE),0)</f>
        <v>0.23809523809523808</v>
      </c>
      <c r="AS801" s="1700">
        <f>IFERROR(VLOOKUP($A801,'2016'!$B$2:$K$165,3,FALSE),0)</f>
        <v>0</v>
      </c>
      <c r="AT801" s="1796">
        <f>IFERROR(VLOOKUP($A801,'2016'!$B$2:$K$165,4,FALSE),0)</f>
        <v>0</v>
      </c>
      <c r="AU801" s="1796">
        <f>IFERROR(VLOOKUP($A801,'2016'!$B$2:$K$165,5,FALSE),0)</f>
        <v>0</v>
      </c>
      <c r="AV801" s="1796">
        <f>IFERROR(VLOOKUP($A801,'2016'!$B$2:$K$165,8,FALSE),0)</f>
        <v>0</v>
      </c>
      <c r="AW801" s="1740">
        <f>IFERROR(VLOOKUP($A801,'2016'!$B$2:$K$165,10,FALSE),0)</f>
        <v>0</v>
      </c>
      <c r="AX801" s="1700">
        <f>IFERROR(VLOOKUP($A801,'2015'!$B$2:$K$165,3,FALSE),0)</f>
        <v>0</v>
      </c>
      <c r="AY801" s="1695">
        <f>IFERROR(VLOOKUP($A801,'2015'!$B$2:$K$165,4,FALSE),0)</f>
        <v>0</v>
      </c>
      <c r="AZ801" s="1695">
        <f>IFERROR(VLOOKUP($A801,'2015'!$B$2:$K$165,5,FALSE),0)</f>
        <v>0</v>
      </c>
      <c r="BA801" s="1695">
        <f>IFERROR(VLOOKUP($A801,'2015'!$B$2:$K$165,8,FALSE),0)</f>
        <v>0</v>
      </c>
      <c r="BB801" s="1740">
        <f>IFERROR(VLOOKUP($A801,'2015'!$B$2:$K$165,10,FALSE),0)</f>
        <v>0</v>
      </c>
      <c r="BC801" s="1700">
        <f>IFERROR(VLOOKUP($A801,'2014'!$B$2:$K$157,3,FALSE),0)</f>
        <v>0</v>
      </c>
      <c r="BD801" s="1691">
        <f>IFERROR(VLOOKUP($A801,'2014'!$B$2:$K$157,4,FALSE),0)</f>
        <v>0</v>
      </c>
      <c r="BE801" s="1691">
        <f>IFERROR(VLOOKUP($A801,'2014'!$B$2:$K$157,5,FALSE),0)</f>
        <v>0</v>
      </c>
      <c r="BF801" s="1691">
        <f>IFERROR(VLOOKUP($A801,'2014'!$B$2:$K$157,8,FALSE),0)</f>
        <v>0</v>
      </c>
      <c r="BG801" s="1740">
        <f>IFERROR(VLOOKUP($A801,'2014'!$B$2:$K$157,10,FALSE),0)</f>
        <v>0</v>
      </c>
      <c r="BH801" s="1700">
        <f>IFERROR(VLOOKUP($A801,'2013'!$D$4:$I$249,2,FALSE),0)</f>
        <v>0</v>
      </c>
      <c r="BI801" s="1691">
        <f>IFERROR(VLOOKUP($A801,'2013'!$D$4:$I$249,3,FALSE),0)</f>
        <v>0</v>
      </c>
      <c r="BJ801" s="1691">
        <f>IFERROR(VLOOKUP($A801,'2013'!$D$4:$I$249,4,FALSE),0)</f>
        <v>0</v>
      </c>
      <c r="BK801" s="1691">
        <f>IFERROR(VLOOKUP($A801,'2013'!$D$4:$I$249,5,FALSE),0)</f>
        <v>0</v>
      </c>
      <c r="BL801" s="1740">
        <f>IFERROR(VLOOKUP($A801,'2013'!$D$4:$I$249,6,FALSE),0)</f>
        <v>0</v>
      </c>
      <c r="BM801" s="1737">
        <f>IFERROR(VLOOKUP($A801,'2012'!$D$3:$O$172,2,FALSE),0)</f>
        <v>0</v>
      </c>
      <c r="BN801" s="1691">
        <f>IFERROR(VLOOKUP($A801,'2012'!$D$3:$O$172,3,FALSE),0)</f>
        <v>0</v>
      </c>
      <c r="BO801" s="1743">
        <f>IFERROR(VLOOKUP($A801,'2012'!$D$3:$O$172,4,FALSE),0)</f>
        <v>0</v>
      </c>
      <c r="BP801" s="1700">
        <f>IFERROR(VLOOKUP($A801,'2012'!$D$3:$O$172,5,FALSE),0)</f>
        <v>0</v>
      </c>
      <c r="BQ801" s="1691">
        <f>IFERROR(VLOOKUP($A801,'2012'!$D$3:$O$172,6,FALSE),0)</f>
        <v>0</v>
      </c>
      <c r="BR801" s="1691">
        <f>IFERROR(VLOOKUP($A801,'2012'!$D$3:$O$172,7,FALSE),0)</f>
        <v>0</v>
      </c>
      <c r="BS801" s="1691">
        <f>IFERROR(VLOOKUP($A801,'2012'!$D$3:$O$172,8,FALSE),0)</f>
        <v>0</v>
      </c>
      <c r="BT801" s="1740">
        <f>IFERROR(VLOOKUP($A801,'2012'!$D$3:$O$172,9,FALSE),0)</f>
        <v>0</v>
      </c>
      <c r="BX801" s="1700">
        <f>IFERROR(VLOOKUP($A801,'2011'!$D$4:$I$251,2,FALSE),0)</f>
        <v>0</v>
      </c>
      <c r="BY801" s="1691">
        <f>IFERROR(VLOOKUP($A801,'2011'!$D$4:$I$251,3,FALSE),0)</f>
        <v>0</v>
      </c>
      <c r="BZ801" s="1691">
        <f>IFERROR(VLOOKUP($A801,'2011'!$D$4:$I$251,4,FALSE),0)</f>
        <v>0</v>
      </c>
      <c r="CA801" s="1691">
        <f>IFERROR(VLOOKUP($A801,'2011'!$D$4:$I$251,5,FALSE),0)</f>
        <v>0</v>
      </c>
      <c r="CB801" s="1740">
        <f>IFERROR(VLOOKUP($A801,'2011'!$D$4:$I$251,6,FALSE),0)</f>
        <v>0</v>
      </c>
      <c r="CC801" s="1700">
        <f>IFERROR(VLOOKUP($A801,'2010'!$C$3:$H$234,2,FALSE),0)</f>
        <v>0</v>
      </c>
      <c r="CD801" s="1691">
        <f>IFERROR(VLOOKUP($A801,'2010'!$C$3:$H$234,3,FALSE),0)</f>
        <v>0</v>
      </c>
      <c r="CE801" s="1691">
        <f>IFERROR(VLOOKUP($A801,'2010'!$C$3:$H$234,4,FALSE),0)</f>
        <v>0</v>
      </c>
      <c r="CF801" s="1691">
        <f>IFERROR(VLOOKUP($A801,'2010'!$C$3:$H$234,5,FALSE),0)</f>
        <v>0</v>
      </c>
      <c r="CG801" s="1740">
        <f>IFERROR(VLOOKUP($A801,'2010'!$C$3:$H$234,6,FALSE),0)</f>
        <v>0</v>
      </c>
      <c r="CH801" s="1700">
        <f>IFERROR(VLOOKUP($A801,'2009'!$C$3:$H$242,2,FALSE),0)</f>
        <v>0</v>
      </c>
      <c r="CI801" s="1691">
        <f>IFERROR(VLOOKUP($A801,'2009'!$C$3:$H$242,3,FALSE),0)</f>
        <v>0</v>
      </c>
      <c r="CJ801" s="1691">
        <f>IFERROR(VLOOKUP($A801,'2009'!$C$3:$H$242,4,FALSE),0)</f>
        <v>0</v>
      </c>
      <c r="CK801" s="1691">
        <f>IFERROR(VLOOKUP($A801,'2009'!$C$3:$H$242,5,FALSE),0)</f>
        <v>0</v>
      </c>
      <c r="CL801" s="1740">
        <f>IFERROR(VLOOKUP($A801,'2009'!$C$3:$H$242,6,FALSE),0)</f>
        <v>0</v>
      </c>
      <c r="CM801" s="1700">
        <f>IFERROR(VLOOKUP($A801,'2008'!$C$3:$H$229,2,FALSE),0)</f>
        <v>0</v>
      </c>
      <c r="CN801" s="1691">
        <f>IFERROR(VLOOKUP($A801,'2008'!$C$3:$H$229,3,FALSE),0)</f>
        <v>0</v>
      </c>
      <c r="CO801" s="1691">
        <f>IFERROR(VLOOKUP($A801,'2008'!$C$3:$H$229,4,FALSE),0)</f>
        <v>0</v>
      </c>
      <c r="CP801" s="1691">
        <f>IFERROR(VLOOKUP($A801,'2008'!$C$3:$H$229,5,FALSE),0)</f>
        <v>0</v>
      </c>
      <c r="CQ801" s="1740">
        <f>IFERROR(VLOOKUP($A801,'2008'!$C$3:$H$229,6,FALSE),0)</f>
        <v>0</v>
      </c>
      <c r="CR801" s="1700">
        <f>IFERROR(VLOOKUP($A801,'2007'!$C$3:$M$238,7,FALSE),0)</f>
        <v>0</v>
      </c>
      <c r="CS801" s="1691">
        <f>IFERROR(VLOOKUP($A801,'2007'!$C$3:$M$238,8,FALSE),0)</f>
        <v>0</v>
      </c>
      <c r="CT801" s="1691">
        <f>IFERROR(VLOOKUP($A801,'2007'!$C$3:$M$238,9,FALSE),0)</f>
        <v>0</v>
      </c>
      <c r="CU801" s="1691">
        <f>IFERROR(VLOOKUP($A801,'2007'!$C$3:$M$238,10,FALSE),0)</f>
        <v>0</v>
      </c>
      <c r="CV801" s="1740">
        <f>IFERROR(VLOOKUP($A801,'2007'!$C$3:$M$238,11,FALSE),0)</f>
        <v>0</v>
      </c>
      <c r="CW801" s="1700">
        <f>IFERROR(VLOOKUP($A801,'2006'!$A$2:$F$200,2,FALSE),0)</f>
        <v>0</v>
      </c>
      <c r="CX801" s="1691">
        <f>IFERROR(VLOOKUP($A801,'2006'!$A$2:$F$200,4,FALSE),0)</f>
        <v>0</v>
      </c>
      <c r="CY801" s="1691">
        <f>IFERROR(VLOOKUP($A801,'2006'!$A$2:$F$200,5,FALSE),0)</f>
        <v>0</v>
      </c>
      <c r="CZ801" s="1740">
        <f>IFERROR(VLOOKUP($A801,'2006'!$A$2:$F$200,6,FALSE),0)</f>
        <v>0</v>
      </c>
      <c r="DA801" s="1700">
        <f>IFERROR(VLOOKUP($A801,'2005'!$C$3:$M$205,8,FALSE),0)</f>
        <v>0</v>
      </c>
      <c r="DB801" s="1691">
        <f>IFERROR(VLOOKUP($A801,'2005'!$C$3:$M$205,9,FALSE),0)</f>
        <v>0</v>
      </c>
      <c r="DC801" s="1691">
        <f>IFERROR(VLOOKUP($A801,'2005'!$C$3:$M$205,10,FALSE),0)</f>
        <v>0</v>
      </c>
      <c r="DD801" s="1740">
        <f>IFERROR(VLOOKUP($A801,'2005'!$C$3:$M$205,11,FALSE),0)</f>
        <v>0</v>
      </c>
      <c r="DE801" s="1700">
        <f>IFERROR(VLOOKUP($A801,'2004'!$C$3:$M$213,8,FALSE),0)</f>
        <v>0</v>
      </c>
      <c r="DF801" s="1691">
        <f>IFERROR(VLOOKUP($A801,'2004'!$C$3:$M$213,9,FALSE),0)</f>
        <v>0</v>
      </c>
      <c r="DG801" s="1691">
        <f>IFERROR(VLOOKUP($A801,'2004'!$C$3:$M$213,10,FALSE),0)</f>
        <v>0</v>
      </c>
      <c r="DH801" s="1740">
        <f>IFERROR(VLOOKUP($A801,'2004'!$C$3:$M$213,11,FALSE),0)</f>
        <v>0</v>
      </c>
      <c r="DI801" s="1700">
        <f>IFERROR(VLOOKUP($A801,'2003'!$C$3:$Q$214,12,FALSE),0)</f>
        <v>0</v>
      </c>
      <c r="DJ801" s="1691">
        <f>IFERROR(VLOOKUP($A801,'2003'!$C$3:$Q$214,13,FALSE),0)</f>
        <v>0</v>
      </c>
      <c r="DK801" s="1691">
        <f>IFERROR(VLOOKUP($A801,'2003'!$C$3:$Q$214,14,FALSE),0)</f>
        <v>0</v>
      </c>
      <c r="DL801" s="1740">
        <f>IFERROR(VLOOKUP($A801,'2003'!$C$3:$Q$214,15,FALSE),0)</f>
        <v>0</v>
      </c>
      <c r="DM801" s="1700">
        <f>IFERROR(VLOOKUP($A801,'2002'!$D$3:$R$214,12,FALSE),0)</f>
        <v>0</v>
      </c>
      <c r="DN801" s="1691">
        <f>IFERROR(VLOOKUP($A801,'2002'!$D$3:$R$214,13,FALSE),0)</f>
        <v>0</v>
      </c>
      <c r="DO801" s="1691">
        <f>IFERROR(VLOOKUP($A801,'2002'!$D$3:$R$214,14,FALSE),0)</f>
        <v>0</v>
      </c>
      <c r="DP801" s="1788">
        <f>IFERROR(VLOOKUP($A801,'2002'!$D$3:$R$214,15,FALSE),0)</f>
        <v>0</v>
      </c>
      <c r="DQ801" s="1700">
        <f>IFERROR(VLOOKUP($A801,'Pre 2002'!$C$3:$CK$382,84,FALSE),0)</f>
        <v>0</v>
      </c>
      <c r="DR801" s="1695">
        <f>IFERROR(VLOOKUP($A801,'Pre 2002'!$C$3:$CK$382,85,FALSE),0)</f>
        <v>0</v>
      </c>
      <c r="DS801" s="1695">
        <f>IFERROR(VLOOKUP($A801,'Pre 2002'!$C$3:$CK$382,86,FALSE),0)</f>
        <v>0</v>
      </c>
      <c r="DT801" s="1790">
        <f>IFERROR(VLOOKUP($A801,'Pre 2002'!$C$3:$CK$382,87,FALSE),0)</f>
        <v>0</v>
      </c>
      <c r="DU801" s="1741">
        <f>IFERROR(VLOOKUP(A801,'Pre 2002'!$C$3:$CG$382,83,FALSE),0)</f>
        <v>0</v>
      </c>
    </row>
    <row r="802" spans="1:125">
      <c r="A802" s="1721" t="s">
        <v>1768</v>
      </c>
      <c r="B802" s="1562">
        <f t="shared" si="296"/>
        <v>13</v>
      </c>
      <c r="C802" s="1562">
        <f t="shared" si="297"/>
        <v>3</v>
      </c>
      <c r="D802" s="1562">
        <f t="shared" si="298"/>
        <v>0</v>
      </c>
      <c r="E802" s="1563">
        <f t="shared" si="299"/>
        <v>0.23076923076923078</v>
      </c>
      <c r="F802" s="1786">
        <f t="shared" si="300"/>
        <v>1</v>
      </c>
      <c r="G802" s="1595">
        <v>2011</v>
      </c>
      <c r="H802" s="1752">
        <f t="shared" ref="H802:H818" si="310">IF(BC802&gt;0,1,0)+IF(BH802&gt;0,1,0)+IF(BP802&gt;0,1,0)+IF(BX802&gt;0,1,0)+IF(CC802&gt;0,1,0)+IF(CH802&gt;0,1,0)+IF(CM802&gt;0,1,0)+IF(CR802&gt;0,1,0)+IF(CW802&gt;0,1,0)+IF(DA802&gt;0,1,0)+IF(DE802&gt;0,1,0)+IF(DI802&gt;0,1,0)+IF(DM802&gt;0,1,0)+DU802</f>
        <v>1</v>
      </c>
      <c r="I802" s="1751">
        <f t="shared" ref="I802:I818" si="311">SUM(BC802,BH802,BP802,BX802,CC802,CH802,CM802,CR802,CW802,DA802,DE802,DI802,DM802,DQ802)</f>
        <v>13</v>
      </c>
      <c r="J802" s="1751">
        <f t="shared" ref="J802:J818" si="312">SUM(BE802,BJ802,BR802,BZ802,CE802,CJ802,CO802,CT802,CX802,DB802,DF802,DJ802,DN802,DR802)</f>
        <v>3</v>
      </c>
      <c r="K802" s="1751">
        <f t="shared" ref="K802:K818" si="313">SUM(BF802,BK802,BS802,CA802,CF802,CK802,CP802,CU802,CY802,DC802,DG802,DK802,DO802,DS802)</f>
        <v>0</v>
      </c>
      <c r="L802" s="1818">
        <f t="shared" ref="L802:L818" si="314">IF(I802=0,0,J802/I802)</f>
        <v>0.23076923076923078</v>
      </c>
      <c r="O802" s="1700">
        <f>IFERROR(VLOOKUP($A802,'2022'!$B$2:$K$174,3,FALSE),0)</f>
        <v>0</v>
      </c>
      <c r="P802" s="1858">
        <f>IFERROR(VLOOKUP($A802,'2022'!$B$2:$K$174,4,FALSE),0)</f>
        <v>0</v>
      </c>
      <c r="Q802" s="1858">
        <f>IFERROR(VLOOKUP($A802,'2022'!$B$2:$K$174,5,FALSE),0)</f>
        <v>0</v>
      </c>
      <c r="R802" s="1858">
        <f>IFERROR(VLOOKUP($A802,'2022'!$B$2:$K$174,8,FALSE),0)</f>
        <v>0</v>
      </c>
      <c r="S802" s="1740">
        <f>IFERROR(VLOOKUP($A802,'2022'!$B$2:$K$174,10,FALSE),0)</f>
        <v>0</v>
      </c>
      <c r="T802" s="1700">
        <f>IFERROR(VLOOKUP($A802,'2021'!$B$2:$K$174,3,FALSE),0)</f>
        <v>0</v>
      </c>
      <c r="U802" s="1843">
        <f>IFERROR(VLOOKUP($A802,'2021'!$B$2:$K$174,4,FALSE),0)</f>
        <v>0</v>
      </c>
      <c r="V802" s="1843">
        <f>IFERROR(VLOOKUP($A802,'2021'!$B$2:$K$174,5,FALSE),0)</f>
        <v>0</v>
      </c>
      <c r="W802" s="1843">
        <f>IFERROR(VLOOKUP($A802,'2021'!$B$2:$K$174,8,FALSE),0)</f>
        <v>0</v>
      </c>
      <c r="X802" s="1740">
        <f>IFERROR(VLOOKUP($A802,'2021'!$B$2:$K$174,10,FALSE),0)</f>
        <v>0</v>
      </c>
      <c r="Y802" s="1700">
        <f>IFERROR(VLOOKUP($A802,'2020'!$B$2:$K$170,3,FALSE),0)</f>
        <v>0</v>
      </c>
      <c r="Z802" s="1829">
        <f>IFERROR(VLOOKUP($A802,'2020'!$B$2:$K$170,4,FALSE),0)</f>
        <v>0</v>
      </c>
      <c r="AA802" s="1829">
        <f>IFERROR(VLOOKUP($A802,'2020'!$B$2:$K$170,5,FALSE),0)</f>
        <v>0</v>
      </c>
      <c r="AB802" s="1829">
        <f>IFERROR(VLOOKUP($A802,'2020'!$B$2:$K$170,8,FALSE),0)</f>
        <v>0</v>
      </c>
      <c r="AC802" s="1740">
        <f>IFERROR(VLOOKUP($A802,'2020'!$B$2:$K$170,10,FALSE),0)</f>
        <v>0</v>
      </c>
      <c r="AD802" s="1700">
        <f>IFERROR(VLOOKUP($A802,'2019'!$B$2:$K$170,3,FALSE),0)</f>
        <v>0</v>
      </c>
      <c r="AE802" s="1823">
        <f>IFERROR(VLOOKUP($A802,'2019'!$B$2:$K$170,4,FALSE),0)</f>
        <v>0</v>
      </c>
      <c r="AF802" s="1823">
        <f>IFERROR(VLOOKUP($A802,'2019'!$B$2:$K$170,5,FALSE),0)</f>
        <v>0</v>
      </c>
      <c r="AG802" s="1823">
        <f>IFERROR(VLOOKUP($A802,'2019'!$B$2:$K$170,8,FALSE),0)</f>
        <v>0</v>
      </c>
      <c r="AH802" s="1740">
        <f>IFERROR(VLOOKUP($A802,'2019'!$B$2:$K$170,10,FALSE),0)</f>
        <v>0</v>
      </c>
      <c r="AI802" s="1700">
        <f>IFERROR(VLOOKUP($A802,'2018'!$B$2:$K$170,3,FALSE),0)</f>
        <v>0</v>
      </c>
      <c r="AJ802" s="1821">
        <f>IFERROR(VLOOKUP($A802,'2018'!$B$2:$K$170,4,FALSE),0)</f>
        <v>0</v>
      </c>
      <c r="AK802" s="1821">
        <f>IFERROR(VLOOKUP($A802,'2018'!$B$2:$K$170,5,FALSE),0)</f>
        <v>0</v>
      </c>
      <c r="AL802" s="1821">
        <f>IFERROR(VLOOKUP($A802,'2018'!$B$2:$K$170,8,FALSE),0)</f>
        <v>0</v>
      </c>
      <c r="AM802" s="1740">
        <f>IFERROR(VLOOKUP($A802,'2018'!$B$2:$K$170,10,FALSE),0)</f>
        <v>0</v>
      </c>
      <c r="AN802" s="1700">
        <f>IFERROR(VLOOKUP($A802,'2017'!$B$2:$J$163,2,FALSE),0)</f>
        <v>0</v>
      </c>
      <c r="AO802" s="1815">
        <f>IFERROR(VLOOKUP($A802,'2017'!$B$2:$J$163,3,FALSE),0)</f>
        <v>0</v>
      </c>
      <c r="AP802" s="1815">
        <f>IFERROR(VLOOKUP($A802,'2017'!$B$2:$J$163,4,FALSE),0)</f>
        <v>0</v>
      </c>
      <c r="AQ802" s="1815">
        <f>IFERROR(VLOOKUP($A802,'2017'!$B$2:$J$163,7,FALSE),0)</f>
        <v>0</v>
      </c>
      <c r="AR802" s="1740">
        <f>IFERROR(VLOOKUP($A802,'2017'!$B$2:$J$163,9,FALSE),0)</f>
        <v>0</v>
      </c>
      <c r="AS802" s="1700">
        <f>IFERROR(VLOOKUP($A802,'2016'!$B$2:$K$165,3,FALSE),0)</f>
        <v>0</v>
      </c>
      <c r="AT802" s="1796">
        <f>IFERROR(VLOOKUP($A802,'2016'!$B$2:$K$165,4,FALSE),0)</f>
        <v>0</v>
      </c>
      <c r="AU802" s="1796">
        <f>IFERROR(VLOOKUP($A802,'2016'!$B$2:$K$165,5,FALSE),0)</f>
        <v>0</v>
      </c>
      <c r="AV802" s="1796">
        <f>IFERROR(VLOOKUP($A802,'2016'!$B$2:$K$165,8,FALSE),0)</f>
        <v>0</v>
      </c>
      <c r="AW802" s="1740">
        <f>IFERROR(VLOOKUP($A802,'2016'!$B$2:$K$165,10,FALSE),0)</f>
        <v>0</v>
      </c>
      <c r="AX802" s="1700">
        <f>IFERROR(VLOOKUP($A802,'2015'!$B$2:$K$165,3,FALSE),0)</f>
        <v>0</v>
      </c>
      <c r="AY802" s="1695">
        <f>IFERROR(VLOOKUP($A802,'2015'!$B$2:$K$165,4,FALSE),0)</f>
        <v>0</v>
      </c>
      <c r="AZ802" s="1695">
        <f>IFERROR(VLOOKUP($A802,'2015'!$B$2:$K$165,5,FALSE),0)</f>
        <v>0</v>
      </c>
      <c r="BA802" s="1695">
        <f>IFERROR(VLOOKUP($A802,'2015'!$B$2:$K$165,8,FALSE),0)</f>
        <v>0</v>
      </c>
      <c r="BB802" s="1740">
        <f>IFERROR(VLOOKUP($A802,'2015'!$B$2:$K$165,10,FALSE),0)</f>
        <v>0</v>
      </c>
      <c r="BC802" s="1700">
        <f>IFERROR(VLOOKUP($A802,'2014'!$B$2:$K$157,3,FALSE),0)</f>
        <v>0</v>
      </c>
      <c r="BD802" s="1691">
        <f>IFERROR(VLOOKUP($A802,'2014'!$B$2:$K$157,4,FALSE),0)</f>
        <v>0</v>
      </c>
      <c r="BE802" s="1691">
        <f>IFERROR(VLOOKUP($A802,'2014'!$B$2:$K$157,5,FALSE),0)</f>
        <v>0</v>
      </c>
      <c r="BF802" s="1691">
        <f>IFERROR(VLOOKUP($A802,'2014'!$B$2:$K$157,8,FALSE),0)</f>
        <v>0</v>
      </c>
      <c r="BG802" s="1740">
        <f>IFERROR(VLOOKUP($A802,'2014'!$B$2:$K$157,10,FALSE),0)</f>
        <v>0</v>
      </c>
      <c r="BH802" s="1700">
        <f>IFERROR(VLOOKUP($A802,'2013'!$D$4:$I$249,2,FALSE),0)</f>
        <v>0</v>
      </c>
      <c r="BI802" s="1691">
        <f>IFERROR(VLOOKUP($A802,'2013'!$D$4:$I$249,3,FALSE),0)</f>
        <v>0</v>
      </c>
      <c r="BJ802" s="1691">
        <f>IFERROR(VLOOKUP($A802,'2013'!$D$4:$I$249,4,FALSE),0)</f>
        <v>0</v>
      </c>
      <c r="BK802" s="1691">
        <f>IFERROR(VLOOKUP($A802,'2013'!$D$4:$I$249,5,FALSE),0)</f>
        <v>0</v>
      </c>
      <c r="BL802" s="1740">
        <f>IFERROR(VLOOKUP($A802,'2013'!$D$4:$I$249,6,FALSE),0)</f>
        <v>0</v>
      </c>
      <c r="BM802" s="1737">
        <f>IFERROR(VLOOKUP($A802,'2012'!$D$3:$O$172,2,FALSE),0)</f>
        <v>0</v>
      </c>
      <c r="BN802" s="1691">
        <f>IFERROR(VLOOKUP($A802,'2012'!$D$3:$O$172,3,FALSE),0)</f>
        <v>0</v>
      </c>
      <c r="BO802" s="1743">
        <f>IFERROR(VLOOKUP($A802,'2012'!$D$3:$O$172,4,FALSE),0)</f>
        <v>0</v>
      </c>
      <c r="BP802" s="1700">
        <f>IFERROR(VLOOKUP($A802,'2012'!$D$3:$O$172,5,FALSE),0)</f>
        <v>0</v>
      </c>
      <c r="BQ802" s="1691">
        <f>IFERROR(VLOOKUP($A802,'2012'!$D$3:$O$172,6,FALSE),0)</f>
        <v>0</v>
      </c>
      <c r="BR802" s="1691">
        <f>IFERROR(VLOOKUP($A802,'2012'!$D$3:$O$172,7,FALSE),0)</f>
        <v>0</v>
      </c>
      <c r="BS802" s="1691">
        <f>IFERROR(VLOOKUP($A802,'2012'!$D$3:$O$172,8,FALSE),0)</f>
        <v>0</v>
      </c>
      <c r="BT802" s="1740">
        <f>IFERROR(VLOOKUP($A802,'2012'!$D$3:$O$172,9,FALSE),0)</f>
        <v>0</v>
      </c>
      <c r="BX802" s="1700">
        <f>IFERROR(VLOOKUP($A802,'2011'!$D$4:$I$251,2,FALSE),0)</f>
        <v>13</v>
      </c>
      <c r="BY802" s="1691">
        <f>IFERROR(VLOOKUP($A802,'2011'!$D$4:$I$251,3,FALSE),0)</f>
        <v>2</v>
      </c>
      <c r="BZ802" s="1691">
        <f>IFERROR(VLOOKUP($A802,'2011'!$D$4:$I$251,4,FALSE),0)</f>
        <v>3</v>
      </c>
      <c r="CA802" s="1691">
        <f>IFERROR(VLOOKUP($A802,'2011'!$D$4:$I$251,5,FALSE),0)</f>
        <v>0</v>
      </c>
      <c r="CB802" s="1740">
        <f>IFERROR(VLOOKUP($A802,'2011'!$D$4:$I$251,6,FALSE),0)</f>
        <v>0.23076923076923078</v>
      </c>
      <c r="CC802" s="1700">
        <f>IFERROR(VLOOKUP($A802,'2010'!$C$3:$H$234,2,FALSE),0)</f>
        <v>0</v>
      </c>
      <c r="CD802" s="1691">
        <f>IFERROR(VLOOKUP($A802,'2010'!$C$3:$H$234,3,FALSE),0)</f>
        <v>0</v>
      </c>
      <c r="CE802" s="1691">
        <f>IFERROR(VLOOKUP($A802,'2010'!$C$3:$H$234,4,FALSE),0)</f>
        <v>0</v>
      </c>
      <c r="CF802" s="1691">
        <f>IFERROR(VLOOKUP($A802,'2010'!$C$3:$H$234,5,FALSE),0)</f>
        <v>0</v>
      </c>
      <c r="CG802" s="1740">
        <f>IFERROR(VLOOKUP($A802,'2010'!$C$3:$H$234,6,FALSE),0)</f>
        <v>0</v>
      </c>
      <c r="CH802" s="1700">
        <f>IFERROR(VLOOKUP($A802,'2009'!$C$3:$H$242,2,FALSE),0)</f>
        <v>0</v>
      </c>
      <c r="CI802" s="1691">
        <f>IFERROR(VLOOKUP($A802,'2009'!$C$3:$H$242,3,FALSE),0)</f>
        <v>0</v>
      </c>
      <c r="CJ802" s="1691">
        <f>IFERROR(VLOOKUP($A802,'2009'!$C$3:$H$242,4,FALSE),0)</f>
        <v>0</v>
      </c>
      <c r="CK802" s="1691">
        <f>IFERROR(VLOOKUP($A802,'2009'!$C$3:$H$242,5,FALSE),0)</f>
        <v>0</v>
      </c>
      <c r="CL802" s="1740">
        <f>IFERROR(VLOOKUP($A802,'2009'!$C$3:$H$242,6,FALSE),0)</f>
        <v>0</v>
      </c>
      <c r="CM802" s="1700">
        <f>IFERROR(VLOOKUP($A802,'2008'!$C$3:$H$229,2,FALSE),0)</f>
        <v>0</v>
      </c>
      <c r="CN802" s="1691">
        <f>IFERROR(VLOOKUP($A802,'2008'!$C$3:$H$229,3,FALSE),0)</f>
        <v>0</v>
      </c>
      <c r="CO802" s="1691">
        <f>IFERROR(VLOOKUP($A802,'2008'!$C$3:$H$229,4,FALSE),0)</f>
        <v>0</v>
      </c>
      <c r="CP802" s="1691">
        <f>IFERROR(VLOOKUP($A802,'2008'!$C$3:$H$229,5,FALSE),0)</f>
        <v>0</v>
      </c>
      <c r="CQ802" s="1740">
        <f>IFERROR(VLOOKUP($A802,'2008'!$C$3:$H$229,6,FALSE),0)</f>
        <v>0</v>
      </c>
      <c r="CR802" s="1700">
        <f>IFERROR(VLOOKUP($A802,'2007'!$C$3:$M$238,7,FALSE),0)</f>
        <v>0</v>
      </c>
      <c r="CS802" s="1691">
        <f>IFERROR(VLOOKUP($A802,'2007'!$C$3:$M$238,8,FALSE),0)</f>
        <v>0</v>
      </c>
      <c r="CT802" s="1691">
        <f>IFERROR(VLOOKUP($A802,'2007'!$C$3:$M$238,9,FALSE),0)</f>
        <v>0</v>
      </c>
      <c r="CU802" s="1691">
        <f>IFERROR(VLOOKUP($A802,'2007'!$C$3:$M$238,10,FALSE),0)</f>
        <v>0</v>
      </c>
      <c r="CV802" s="1740">
        <f>IFERROR(VLOOKUP($A802,'2007'!$C$3:$M$238,11,FALSE),0)</f>
        <v>0</v>
      </c>
      <c r="CW802" s="1700">
        <f>IFERROR(VLOOKUP($A802,'2006'!$A$2:$F$200,2,FALSE),0)</f>
        <v>0</v>
      </c>
      <c r="CX802" s="1691">
        <f>IFERROR(VLOOKUP($A802,'2006'!$A$2:$F$200,4,FALSE),0)</f>
        <v>0</v>
      </c>
      <c r="CY802" s="1691">
        <f>IFERROR(VLOOKUP($A802,'2006'!$A$2:$F$200,5,FALSE),0)</f>
        <v>0</v>
      </c>
      <c r="CZ802" s="1740">
        <f>IFERROR(VLOOKUP($A802,'2006'!$A$2:$F$200,6,FALSE),0)</f>
        <v>0</v>
      </c>
      <c r="DA802" s="1700">
        <f>IFERROR(VLOOKUP($A802,'2005'!$C$3:$M$205,8,FALSE),0)</f>
        <v>0</v>
      </c>
      <c r="DB802" s="1691">
        <f>IFERROR(VLOOKUP($A802,'2005'!$C$3:$M$205,9,FALSE),0)</f>
        <v>0</v>
      </c>
      <c r="DC802" s="1691">
        <f>IFERROR(VLOOKUP($A802,'2005'!$C$3:$M$205,10,FALSE),0)</f>
        <v>0</v>
      </c>
      <c r="DD802" s="1740">
        <f>IFERROR(VLOOKUP($A802,'2005'!$C$3:$M$205,11,FALSE),0)</f>
        <v>0</v>
      </c>
      <c r="DE802" s="1700">
        <f>IFERROR(VLOOKUP($A802,'2004'!$C$3:$M$213,8,FALSE),0)</f>
        <v>0</v>
      </c>
      <c r="DF802" s="1691">
        <f>IFERROR(VLOOKUP($A802,'2004'!$C$3:$M$213,9,FALSE),0)</f>
        <v>0</v>
      </c>
      <c r="DG802" s="1691">
        <f>IFERROR(VLOOKUP($A802,'2004'!$C$3:$M$213,10,FALSE),0)</f>
        <v>0</v>
      </c>
      <c r="DH802" s="1740">
        <f>IFERROR(VLOOKUP($A802,'2004'!$C$3:$M$213,11,FALSE),0)</f>
        <v>0</v>
      </c>
      <c r="DI802" s="1700">
        <f>IFERROR(VLOOKUP($A802,'2003'!$C$3:$Q$214,12,FALSE),0)</f>
        <v>0</v>
      </c>
      <c r="DJ802" s="1691">
        <f>IFERROR(VLOOKUP($A802,'2003'!$C$3:$Q$214,13,FALSE),0)</f>
        <v>0</v>
      </c>
      <c r="DK802" s="1691">
        <f>IFERROR(VLOOKUP($A802,'2003'!$C$3:$Q$214,14,FALSE),0)</f>
        <v>0</v>
      </c>
      <c r="DL802" s="1740">
        <f>IFERROR(VLOOKUP($A802,'2003'!$C$3:$Q$214,15,FALSE),0)</f>
        <v>0</v>
      </c>
      <c r="DM802" s="1700">
        <f>IFERROR(VLOOKUP($A802,'2002'!$D$3:$R$214,12,FALSE),0)</f>
        <v>0</v>
      </c>
      <c r="DN802" s="1691">
        <f>IFERROR(VLOOKUP($A802,'2002'!$D$3:$R$214,13,FALSE),0)</f>
        <v>0</v>
      </c>
      <c r="DO802" s="1691">
        <f>IFERROR(VLOOKUP($A802,'2002'!$D$3:$R$214,14,FALSE),0)</f>
        <v>0</v>
      </c>
      <c r="DP802" s="1788">
        <f>IFERROR(VLOOKUP($A802,'2002'!$D$3:$R$214,15,FALSE),0)</f>
        <v>0</v>
      </c>
      <c r="DQ802" s="1700">
        <f>IFERROR(VLOOKUP($A802,'Pre 2002'!$C$3:$CK$382,84,FALSE),0)</f>
        <v>0</v>
      </c>
      <c r="DR802" s="1695">
        <f>IFERROR(VLOOKUP($A802,'Pre 2002'!$C$3:$CK$382,85,FALSE),0)</f>
        <v>0</v>
      </c>
      <c r="DS802" s="1695">
        <f>IFERROR(VLOOKUP($A802,'Pre 2002'!$C$3:$CK$382,86,FALSE),0)</f>
        <v>0</v>
      </c>
      <c r="DT802" s="1790">
        <f>IFERROR(VLOOKUP($A802,'Pre 2002'!$C$3:$CK$382,87,FALSE),0)</f>
        <v>0</v>
      </c>
      <c r="DU802" s="1741">
        <f>IFERROR(VLOOKUP(A802,'Pre 2002'!$C$3:$CG$382,83,FALSE),0)</f>
        <v>0</v>
      </c>
    </row>
    <row r="803" spans="1:125">
      <c r="A803" s="1721" t="s">
        <v>1258</v>
      </c>
      <c r="B803" s="1562">
        <f t="shared" si="296"/>
        <v>29</v>
      </c>
      <c r="C803" s="1562">
        <f t="shared" si="297"/>
        <v>6</v>
      </c>
      <c r="D803" s="1562">
        <f t="shared" si="298"/>
        <v>0</v>
      </c>
      <c r="E803" s="1563">
        <f t="shared" si="299"/>
        <v>0.20689655172413793</v>
      </c>
      <c r="F803" s="1786">
        <f t="shared" si="300"/>
        <v>1</v>
      </c>
      <c r="G803" s="1595" t="s">
        <v>2159</v>
      </c>
      <c r="H803" s="1752">
        <f t="shared" si="310"/>
        <v>1</v>
      </c>
      <c r="I803" s="1751">
        <f t="shared" si="311"/>
        <v>29</v>
      </c>
      <c r="J803" s="1751">
        <f t="shared" si="312"/>
        <v>6</v>
      </c>
      <c r="K803" s="1751">
        <f t="shared" si="313"/>
        <v>0</v>
      </c>
      <c r="L803" s="1818">
        <f t="shared" si="314"/>
        <v>0.20689655172413793</v>
      </c>
      <c r="O803" s="1700">
        <f>IFERROR(VLOOKUP($A803,'2022'!$B$2:$K$174,3,FALSE),0)</f>
        <v>0</v>
      </c>
      <c r="P803" s="1858">
        <f>IFERROR(VLOOKUP($A803,'2022'!$B$2:$K$174,4,FALSE),0)</f>
        <v>0</v>
      </c>
      <c r="Q803" s="1858">
        <f>IFERROR(VLOOKUP($A803,'2022'!$B$2:$K$174,5,FALSE),0)</f>
        <v>0</v>
      </c>
      <c r="R803" s="1858">
        <f>IFERROR(VLOOKUP($A803,'2022'!$B$2:$K$174,8,FALSE),0)</f>
        <v>0</v>
      </c>
      <c r="S803" s="1740">
        <f>IFERROR(VLOOKUP($A803,'2022'!$B$2:$K$174,10,FALSE),0)</f>
        <v>0</v>
      </c>
      <c r="T803" s="1700">
        <f>IFERROR(VLOOKUP($A803,'2021'!$B$2:$K$174,3,FALSE),0)</f>
        <v>0</v>
      </c>
      <c r="U803" s="1843">
        <f>IFERROR(VLOOKUP($A803,'2021'!$B$2:$K$174,4,FALSE),0)</f>
        <v>0</v>
      </c>
      <c r="V803" s="1843">
        <f>IFERROR(VLOOKUP($A803,'2021'!$B$2:$K$174,5,FALSE),0)</f>
        <v>0</v>
      </c>
      <c r="W803" s="1843">
        <f>IFERROR(VLOOKUP($A803,'2021'!$B$2:$K$174,8,FALSE),0)</f>
        <v>0</v>
      </c>
      <c r="X803" s="1740">
        <f>IFERROR(VLOOKUP($A803,'2021'!$B$2:$K$174,10,FALSE),0)</f>
        <v>0</v>
      </c>
      <c r="Y803" s="1700">
        <f>IFERROR(VLOOKUP($A803,'2020'!$B$2:$K$170,3,FALSE),0)</f>
        <v>0</v>
      </c>
      <c r="Z803" s="1829">
        <f>IFERROR(VLOOKUP($A803,'2020'!$B$2:$K$170,4,FALSE),0)</f>
        <v>0</v>
      </c>
      <c r="AA803" s="1829">
        <f>IFERROR(VLOOKUP($A803,'2020'!$B$2:$K$170,5,FALSE),0)</f>
        <v>0</v>
      </c>
      <c r="AB803" s="1829">
        <f>IFERROR(VLOOKUP($A803,'2020'!$B$2:$K$170,8,FALSE),0)</f>
        <v>0</v>
      </c>
      <c r="AC803" s="1740">
        <f>IFERROR(VLOOKUP($A803,'2020'!$B$2:$K$170,10,FALSE),0)</f>
        <v>0</v>
      </c>
      <c r="AD803" s="1700">
        <f>IFERROR(VLOOKUP($A803,'2019'!$B$2:$K$170,3,FALSE),0)</f>
        <v>0</v>
      </c>
      <c r="AE803" s="1823">
        <f>IFERROR(VLOOKUP($A803,'2019'!$B$2:$K$170,4,FALSE),0)</f>
        <v>0</v>
      </c>
      <c r="AF803" s="1823">
        <f>IFERROR(VLOOKUP($A803,'2019'!$B$2:$K$170,5,FALSE),0)</f>
        <v>0</v>
      </c>
      <c r="AG803" s="1823">
        <f>IFERROR(VLOOKUP($A803,'2019'!$B$2:$K$170,8,FALSE),0)</f>
        <v>0</v>
      </c>
      <c r="AH803" s="1740">
        <f>IFERROR(VLOOKUP($A803,'2019'!$B$2:$K$170,10,FALSE),0)</f>
        <v>0</v>
      </c>
      <c r="AI803" s="1700">
        <f>IFERROR(VLOOKUP($A803,'2018'!$B$2:$K$170,3,FALSE),0)</f>
        <v>0</v>
      </c>
      <c r="AJ803" s="1821">
        <f>IFERROR(VLOOKUP($A803,'2018'!$B$2:$K$170,4,FALSE),0)</f>
        <v>0</v>
      </c>
      <c r="AK803" s="1821">
        <f>IFERROR(VLOOKUP($A803,'2018'!$B$2:$K$170,5,FALSE),0)</f>
        <v>0</v>
      </c>
      <c r="AL803" s="1821">
        <f>IFERROR(VLOOKUP($A803,'2018'!$B$2:$K$170,8,FALSE),0)</f>
        <v>0</v>
      </c>
      <c r="AM803" s="1740">
        <f>IFERROR(VLOOKUP($A803,'2018'!$B$2:$K$170,10,FALSE),0)</f>
        <v>0</v>
      </c>
      <c r="AN803" s="1700">
        <f>IFERROR(VLOOKUP($A803,'2017'!$B$2:$J$163,2,FALSE),0)</f>
        <v>0</v>
      </c>
      <c r="AO803" s="1815">
        <f>IFERROR(VLOOKUP($A803,'2017'!$B$2:$J$163,3,FALSE),0)</f>
        <v>0</v>
      </c>
      <c r="AP803" s="1815">
        <f>IFERROR(VLOOKUP($A803,'2017'!$B$2:$J$163,4,FALSE),0)</f>
        <v>0</v>
      </c>
      <c r="AQ803" s="1815">
        <f>IFERROR(VLOOKUP($A803,'2017'!$B$2:$J$163,7,FALSE),0)</f>
        <v>0</v>
      </c>
      <c r="AR803" s="1740">
        <f>IFERROR(VLOOKUP($A803,'2017'!$B$2:$J$163,9,FALSE),0)</f>
        <v>0</v>
      </c>
      <c r="AS803" s="1700">
        <f>IFERROR(VLOOKUP($A803,'2016'!$B$2:$K$165,3,FALSE),0)</f>
        <v>0</v>
      </c>
      <c r="AT803" s="1796">
        <f>IFERROR(VLOOKUP($A803,'2016'!$B$2:$K$165,4,FALSE),0)</f>
        <v>0</v>
      </c>
      <c r="AU803" s="1796">
        <f>IFERROR(VLOOKUP($A803,'2016'!$B$2:$K$165,5,FALSE),0)</f>
        <v>0</v>
      </c>
      <c r="AV803" s="1796">
        <f>IFERROR(VLOOKUP($A803,'2016'!$B$2:$K$165,8,FALSE),0)</f>
        <v>0</v>
      </c>
      <c r="AW803" s="1740">
        <f>IFERROR(VLOOKUP($A803,'2016'!$B$2:$K$165,10,FALSE),0)</f>
        <v>0</v>
      </c>
      <c r="AX803" s="1700">
        <f>IFERROR(VLOOKUP($A803,'2015'!$B$2:$K$165,3,FALSE),0)</f>
        <v>0</v>
      </c>
      <c r="AY803" s="1695">
        <f>IFERROR(VLOOKUP($A803,'2015'!$B$2:$K$165,4,FALSE),0)</f>
        <v>0</v>
      </c>
      <c r="AZ803" s="1695">
        <f>IFERROR(VLOOKUP($A803,'2015'!$B$2:$K$165,5,FALSE),0)</f>
        <v>0</v>
      </c>
      <c r="BA803" s="1695">
        <f>IFERROR(VLOOKUP($A803,'2015'!$B$2:$K$165,8,FALSE),0)</f>
        <v>0</v>
      </c>
      <c r="BB803" s="1740">
        <f>IFERROR(VLOOKUP($A803,'2015'!$B$2:$K$165,10,FALSE),0)</f>
        <v>0</v>
      </c>
      <c r="BC803" s="1700">
        <f>IFERROR(VLOOKUP($A803,'2014'!$B$2:$K$157,3,FALSE),0)</f>
        <v>0</v>
      </c>
      <c r="BD803" s="1691">
        <f>IFERROR(VLOOKUP($A803,'2014'!$B$2:$K$157,4,FALSE),0)</f>
        <v>0</v>
      </c>
      <c r="BE803" s="1691">
        <f>IFERROR(VLOOKUP($A803,'2014'!$B$2:$K$157,5,FALSE),0)</f>
        <v>0</v>
      </c>
      <c r="BF803" s="1691">
        <f>IFERROR(VLOOKUP($A803,'2014'!$B$2:$K$157,8,FALSE),0)</f>
        <v>0</v>
      </c>
      <c r="BG803" s="1740">
        <f>IFERROR(VLOOKUP($A803,'2014'!$B$2:$K$157,10,FALSE),0)</f>
        <v>0</v>
      </c>
      <c r="BH803" s="1700">
        <f>IFERROR(VLOOKUP($A803,'2013'!$D$4:$I$249,2,FALSE),0)</f>
        <v>0</v>
      </c>
      <c r="BI803" s="1691">
        <f>IFERROR(VLOOKUP($A803,'2013'!$D$4:$I$249,3,FALSE),0)</f>
        <v>0</v>
      </c>
      <c r="BJ803" s="1691">
        <f>IFERROR(VLOOKUP($A803,'2013'!$D$4:$I$249,4,FALSE),0)</f>
        <v>0</v>
      </c>
      <c r="BK803" s="1691">
        <f>IFERROR(VLOOKUP($A803,'2013'!$D$4:$I$249,5,FALSE),0)</f>
        <v>0</v>
      </c>
      <c r="BL803" s="1740">
        <f>IFERROR(VLOOKUP($A803,'2013'!$D$4:$I$249,6,FALSE),0)</f>
        <v>0</v>
      </c>
      <c r="BM803" s="1737">
        <f>IFERROR(VLOOKUP($A803,'2012'!$D$3:$O$172,2,FALSE),0)</f>
        <v>0</v>
      </c>
      <c r="BN803" s="1691">
        <f>IFERROR(VLOOKUP($A803,'2012'!$D$3:$O$172,3,FALSE),0)</f>
        <v>0</v>
      </c>
      <c r="BO803" s="1743">
        <f>IFERROR(VLOOKUP($A803,'2012'!$D$3:$O$172,4,FALSE),0)</f>
        <v>0</v>
      </c>
      <c r="BP803" s="1700">
        <f>IFERROR(VLOOKUP($A803,'2012'!$D$3:$O$172,5,FALSE),0)</f>
        <v>0</v>
      </c>
      <c r="BQ803" s="1691">
        <f>IFERROR(VLOOKUP($A803,'2012'!$D$3:$O$172,6,FALSE),0)</f>
        <v>0</v>
      </c>
      <c r="BR803" s="1691">
        <f>IFERROR(VLOOKUP($A803,'2012'!$D$3:$O$172,7,FALSE),0)</f>
        <v>0</v>
      </c>
      <c r="BS803" s="1691">
        <f>IFERROR(VLOOKUP($A803,'2012'!$D$3:$O$172,8,FALSE),0)</f>
        <v>0</v>
      </c>
      <c r="BT803" s="1740">
        <f>IFERROR(VLOOKUP($A803,'2012'!$D$3:$O$172,9,FALSE),0)</f>
        <v>0</v>
      </c>
      <c r="BX803" s="1700">
        <f>IFERROR(VLOOKUP($A803,'2011'!$D$4:$I$251,2,FALSE),0)</f>
        <v>0</v>
      </c>
      <c r="BY803" s="1691">
        <f>IFERROR(VLOOKUP($A803,'2011'!$D$4:$I$251,3,FALSE),0)</f>
        <v>0</v>
      </c>
      <c r="BZ803" s="1691">
        <f>IFERROR(VLOOKUP($A803,'2011'!$D$4:$I$251,4,FALSE),0)</f>
        <v>0</v>
      </c>
      <c r="CA803" s="1691">
        <f>IFERROR(VLOOKUP($A803,'2011'!$D$4:$I$251,5,FALSE),0)</f>
        <v>0</v>
      </c>
      <c r="CB803" s="1740">
        <f>IFERROR(VLOOKUP($A803,'2011'!$D$4:$I$251,6,FALSE),0)</f>
        <v>0</v>
      </c>
      <c r="CC803" s="1700">
        <f>IFERROR(VLOOKUP($A803,'2010'!$C$3:$H$234,2,FALSE),0)</f>
        <v>0</v>
      </c>
      <c r="CD803" s="1691">
        <f>IFERROR(VLOOKUP($A803,'2010'!$C$3:$H$234,3,FALSE),0)</f>
        <v>0</v>
      </c>
      <c r="CE803" s="1691">
        <f>IFERROR(VLOOKUP($A803,'2010'!$C$3:$H$234,4,FALSE),0)</f>
        <v>0</v>
      </c>
      <c r="CF803" s="1691">
        <f>IFERROR(VLOOKUP($A803,'2010'!$C$3:$H$234,5,FALSE),0)</f>
        <v>0</v>
      </c>
      <c r="CG803" s="1740">
        <f>IFERROR(VLOOKUP($A803,'2010'!$C$3:$H$234,6,FALSE),0)</f>
        <v>0</v>
      </c>
      <c r="CH803" s="1700">
        <f>IFERROR(VLOOKUP($A803,'2009'!$C$3:$H$242,2,FALSE),0)</f>
        <v>0</v>
      </c>
      <c r="CI803" s="1691">
        <f>IFERROR(VLOOKUP($A803,'2009'!$C$3:$H$242,3,FALSE),0)</f>
        <v>0</v>
      </c>
      <c r="CJ803" s="1691">
        <f>IFERROR(VLOOKUP($A803,'2009'!$C$3:$H$242,4,FALSE),0)</f>
        <v>0</v>
      </c>
      <c r="CK803" s="1691">
        <f>IFERROR(VLOOKUP($A803,'2009'!$C$3:$H$242,5,FALSE),0)</f>
        <v>0</v>
      </c>
      <c r="CL803" s="1740">
        <f>IFERROR(VLOOKUP($A803,'2009'!$C$3:$H$242,6,FALSE),0)</f>
        <v>0</v>
      </c>
      <c r="CM803" s="1700">
        <f>IFERROR(VLOOKUP($A803,'2008'!$C$3:$H$229,2,FALSE),0)</f>
        <v>0</v>
      </c>
      <c r="CN803" s="1691">
        <f>IFERROR(VLOOKUP($A803,'2008'!$C$3:$H$229,3,FALSE),0)</f>
        <v>0</v>
      </c>
      <c r="CO803" s="1691">
        <f>IFERROR(VLOOKUP($A803,'2008'!$C$3:$H$229,4,FALSE),0)</f>
        <v>0</v>
      </c>
      <c r="CP803" s="1691">
        <f>IFERROR(VLOOKUP($A803,'2008'!$C$3:$H$229,5,FALSE),0)</f>
        <v>0</v>
      </c>
      <c r="CQ803" s="1740">
        <f>IFERROR(VLOOKUP($A803,'2008'!$C$3:$H$229,6,FALSE),0)</f>
        <v>0</v>
      </c>
      <c r="CR803" s="1700">
        <f>IFERROR(VLOOKUP($A803,'2007'!$C$3:$M$238,7,FALSE),0)</f>
        <v>29</v>
      </c>
      <c r="CS803" s="1691">
        <f>IFERROR(VLOOKUP($A803,'2007'!$C$3:$M$238,8,FALSE),0)</f>
        <v>6</v>
      </c>
      <c r="CT803" s="1691">
        <f>IFERROR(VLOOKUP($A803,'2007'!$C$3:$M$238,9,FALSE),0)</f>
        <v>6</v>
      </c>
      <c r="CU803" s="1691">
        <f>IFERROR(VLOOKUP($A803,'2007'!$C$3:$M$238,10,FALSE),0)</f>
        <v>0</v>
      </c>
      <c r="CV803" s="1740">
        <f>IFERROR(VLOOKUP($A803,'2007'!$C$3:$M$238,11,FALSE),0)</f>
        <v>0.20689655172413793</v>
      </c>
      <c r="CW803" s="1700">
        <f>IFERROR(VLOOKUP($A803,'2006'!$A$2:$F$200,2,FALSE),0)</f>
        <v>0</v>
      </c>
      <c r="CX803" s="1691">
        <f>IFERROR(VLOOKUP($A803,'2006'!$A$2:$F$200,4,FALSE),0)</f>
        <v>0</v>
      </c>
      <c r="CY803" s="1691">
        <f>IFERROR(VLOOKUP($A803,'2006'!$A$2:$F$200,5,FALSE),0)</f>
        <v>0</v>
      </c>
      <c r="CZ803" s="1740">
        <f>IFERROR(VLOOKUP($A803,'2006'!$A$2:$F$200,6,FALSE),0)</f>
        <v>0</v>
      </c>
      <c r="DA803" s="1700">
        <f>IFERROR(VLOOKUP($A803,'2005'!$C$3:$M$205,8,FALSE),0)</f>
        <v>0</v>
      </c>
      <c r="DB803" s="1691">
        <f>IFERROR(VLOOKUP($A803,'2005'!$C$3:$M$205,9,FALSE),0)</f>
        <v>0</v>
      </c>
      <c r="DC803" s="1691">
        <f>IFERROR(VLOOKUP($A803,'2005'!$C$3:$M$205,10,FALSE),0)</f>
        <v>0</v>
      </c>
      <c r="DD803" s="1740">
        <f>IFERROR(VLOOKUP($A803,'2005'!$C$3:$M$205,11,FALSE),0)</f>
        <v>0</v>
      </c>
      <c r="DE803" s="1700">
        <f>IFERROR(VLOOKUP($A803,'2004'!$C$3:$M$213,8,FALSE),0)</f>
        <v>0</v>
      </c>
      <c r="DF803" s="1691">
        <f>IFERROR(VLOOKUP($A803,'2004'!$C$3:$M$213,9,FALSE),0)</f>
        <v>0</v>
      </c>
      <c r="DG803" s="1691">
        <f>IFERROR(VLOOKUP($A803,'2004'!$C$3:$M$213,10,FALSE),0)</f>
        <v>0</v>
      </c>
      <c r="DH803" s="1740">
        <f>IFERROR(VLOOKUP($A803,'2004'!$C$3:$M$213,11,FALSE),0)</f>
        <v>0</v>
      </c>
      <c r="DI803" s="1700">
        <f>IFERROR(VLOOKUP($A803,'2003'!$C$3:$Q$214,12,FALSE),0)</f>
        <v>0</v>
      </c>
      <c r="DJ803" s="1691">
        <f>IFERROR(VLOOKUP($A803,'2003'!$C$3:$Q$214,13,FALSE),0)</f>
        <v>0</v>
      </c>
      <c r="DK803" s="1691">
        <f>IFERROR(VLOOKUP($A803,'2003'!$C$3:$Q$214,14,FALSE),0)</f>
        <v>0</v>
      </c>
      <c r="DL803" s="1740">
        <f>IFERROR(VLOOKUP($A803,'2003'!$C$3:$Q$214,15,FALSE),0)</f>
        <v>0</v>
      </c>
      <c r="DM803" s="1700">
        <f>IFERROR(VLOOKUP($A803,'2002'!$D$3:$R$214,12,FALSE),0)</f>
        <v>0</v>
      </c>
      <c r="DN803" s="1691">
        <f>IFERROR(VLOOKUP($A803,'2002'!$D$3:$R$214,13,FALSE),0)</f>
        <v>0</v>
      </c>
      <c r="DO803" s="1691">
        <f>IFERROR(VLOOKUP($A803,'2002'!$D$3:$R$214,14,FALSE),0)</f>
        <v>0</v>
      </c>
      <c r="DP803" s="1788">
        <f>IFERROR(VLOOKUP($A803,'2002'!$D$3:$R$214,15,FALSE),0)</f>
        <v>0</v>
      </c>
      <c r="DQ803" s="1700">
        <f>IFERROR(VLOOKUP($A803,'Pre 2002'!$C$3:$CK$382,84,FALSE),0)</f>
        <v>0</v>
      </c>
      <c r="DR803" s="1695">
        <f>IFERROR(VLOOKUP($A803,'Pre 2002'!$C$3:$CK$382,85,FALSE),0)</f>
        <v>0</v>
      </c>
      <c r="DS803" s="1695">
        <f>IFERROR(VLOOKUP($A803,'Pre 2002'!$C$3:$CK$382,86,FALSE),0)</f>
        <v>0</v>
      </c>
      <c r="DT803" s="1790">
        <f>IFERROR(VLOOKUP($A803,'Pre 2002'!$C$3:$CK$382,87,FALSE),0)</f>
        <v>0</v>
      </c>
      <c r="DU803" s="1741">
        <f>IFERROR(VLOOKUP(A803,'Pre 2002'!$C$3:$CG$382,83,FALSE),0)</f>
        <v>0</v>
      </c>
    </row>
    <row r="804" spans="1:125">
      <c r="A804" s="1721" t="s">
        <v>1882</v>
      </c>
      <c r="B804" s="1562">
        <f t="shared" si="296"/>
        <v>30</v>
      </c>
      <c r="C804" s="1562">
        <f t="shared" si="297"/>
        <v>6</v>
      </c>
      <c r="D804" s="1562">
        <f t="shared" si="298"/>
        <v>0</v>
      </c>
      <c r="E804" s="1563">
        <f t="shared" si="299"/>
        <v>0.2</v>
      </c>
      <c r="F804" s="1786">
        <f t="shared" si="300"/>
        <v>1</v>
      </c>
      <c r="G804" s="1595" t="s">
        <v>2159</v>
      </c>
      <c r="H804" s="1752">
        <f t="shared" si="310"/>
        <v>1</v>
      </c>
      <c r="I804" s="1751">
        <f t="shared" si="311"/>
        <v>30</v>
      </c>
      <c r="J804" s="1751">
        <f t="shared" si="312"/>
        <v>6</v>
      </c>
      <c r="K804" s="1751">
        <f t="shared" si="313"/>
        <v>0</v>
      </c>
      <c r="L804" s="1818">
        <f t="shared" si="314"/>
        <v>0.2</v>
      </c>
      <c r="O804" s="1700">
        <f>IFERROR(VLOOKUP($A804,'2022'!$B$2:$K$174,3,FALSE),0)</f>
        <v>0</v>
      </c>
      <c r="P804" s="1858">
        <f>IFERROR(VLOOKUP($A804,'2022'!$B$2:$K$174,4,FALSE),0)</f>
        <v>0</v>
      </c>
      <c r="Q804" s="1858">
        <f>IFERROR(VLOOKUP($A804,'2022'!$B$2:$K$174,5,FALSE),0)</f>
        <v>0</v>
      </c>
      <c r="R804" s="1858">
        <f>IFERROR(VLOOKUP($A804,'2022'!$B$2:$K$174,8,FALSE),0)</f>
        <v>0</v>
      </c>
      <c r="S804" s="1740">
        <f>IFERROR(VLOOKUP($A804,'2022'!$B$2:$K$174,10,FALSE),0)</f>
        <v>0</v>
      </c>
      <c r="T804" s="1700">
        <f>IFERROR(VLOOKUP($A804,'2021'!$B$2:$K$174,3,FALSE),0)</f>
        <v>0</v>
      </c>
      <c r="U804" s="1843">
        <f>IFERROR(VLOOKUP($A804,'2021'!$B$2:$K$174,4,FALSE),0)</f>
        <v>0</v>
      </c>
      <c r="V804" s="1843">
        <f>IFERROR(VLOOKUP($A804,'2021'!$B$2:$K$174,5,FALSE),0)</f>
        <v>0</v>
      </c>
      <c r="W804" s="1843">
        <f>IFERROR(VLOOKUP($A804,'2021'!$B$2:$K$174,8,FALSE),0)</f>
        <v>0</v>
      </c>
      <c r="X804" s="1740">
        <f>IFERROR(VLOOKUP($A804,'2021'!$B$2:$K$174,10,FALSE),0)</f>
        <v>0</v>
      </c>
      <c r="Y804" s="1700">
        <f>IFERROR(VLOOKUP($A804,'2020'!$B$2:$K$170,3,FALSE),0)</f>
        <v>0</v>
      </c>
      <c r="Z804" s="1843">
        <f>IFERROR(VLOOKUP($A804,'2020'!$B$2:$K$170,4,FALSE),0)</f>
        <v>0</v>
      </c>
      <c r="AA804" s="1843">
        <f>IFERROR(VLOOKUP($A804,'2020'!$B$2:$K$170,5,FALSE),0)</f>
        <v>0</v>
      </c>
      <c r="AB804" s="1843">
        <f>IFERROR(VLOOKUP($A804,'2020'!$B$2:$K$170,8,FALSE),0)</f>
        <v>0</v>
      </c>
      <c r="AC804" s="1740">
        <f>IFERROR(VLOOKUP($A804,'2020'!$B$2:$K$170,10,FALSE),0)</f>
        <v>0</v>
      </c>
      <c r="AD804" s="1700">
        <f>IFERROR(VLOOKUP($A804,'2019'!$B$2:$K$170,3,FALSE),0)</f>
        <v>0</v>
      </c>
      <c r="AE804" s="1843">
        <f>IFERROR(VLOOKUP($A804,'2019'!$B$2:$K$170,4,FALSE),0)</f>
        <v>0</v>
      </c>
      <c r="AF804" s="1843">
        <f>IFERROR(VLOOKUP($A804,'2019'!$B$2:$K$170,5,FALSE),0)</f>
        <v>0</v>
      </c>
      <c r="AG804" s="1843">
        <f>IFERROR(VLOOKUP($A804,'2019'!$B$2:$K$170,8,FALSE),0)</f>
        <v>0</v>
      </c>
      <c r="AH804" s="1740">
        <f>IFERROR(VLOOKUP($A804,'2019'!$B$2:$K$170,10,FALSE),0)</f>
        <v>0</v>
      </c>
      <c r="AI804" s="1700">
        <f>IFERROR(VLOOKUP($A804,'2018'!$B$2:$K$170,3,FALSE),0)</f>
        <v>0</v>
      </c>
      <c r="AJ804" s="1843">
        <f>IFERROR(VLOOKUP($A804,'2018'!$B$2:$K$170,4,FALSE),0)</f>
        <v>0</v>
      </c>
      <c r="AK804" s="1843">
        <f>IFERROR(VLOOKUP($A804,'2018'!$B$2:$K$170,5,FALSE),0)</f>
        <v>0</v>
      </c>
      <c r="AL804" s="1843">
        <f>IFERROR(VLOOKUP($A804,'2018'!$B$2:$K$170,8,FALSE),0)</f>
        <v>0</v>
      </c>
      <c r="AM804" s="1740">
        <f>IFERROR(VLOOKUP($A804,'2018'!$B$2:$K$170,10,FALSE),0)</f>
        <v>0</v>
      </c>
      <c r="AN804" s="1700">
        <f>IFERROR(VLOOKUP($A804,'2017'!$B$2:$J$163,2,FALSE),0)</f>
        <v>0</v>
      </c>
      <c r="AO804" s="1843">
        <f>IFERROR(VLOOKUP($A804,'2017'!$B$2:$J$163,3,FALSE),0)</f>
        <v>0</v>
      </c>
      <c r="AP804" s="1843">
        <f>IFERROR(VLOOKUP($A804,'2017'!$B$2:$J$163,4,FALSE),0)</f>
        <v>0</v>
      </c>
      <c r="AQ804" s="1843">
        <f>IFERROR(VLOOKUP($A804,'2017'!$B$2:$J$163,7,FALSE),0)</f>
        <v>0</v>
      </c>
      <c r="AR804" s="1740">
        <f>IFERROR(VLOOKUP($A804,'2017'!$B$2:$J$163,9,FALSE),0)</f>
        <v>0</v>
      </c>
      <c r="AS804" s="1700">
        <f>IFERROR(VLOOKUP($A804,'2016'!$B$2:$K$165,3,FALSE),0)</f>
        <v>0</v>
      </c>
      <c r="AT804" s="1843">
        <f>IFERROR(VLOOKUP($A804,'2016'!$B$2:$K$165,4,FALSE),0)</f>
        <v>0</v>
      </c>
      <c r="AU804" s="1843">
        <f>IFERROR(VLOOKUP($A804,'2016'!$B$2:$K$165,5,FALSE),0)</f>
        <v>0</v>
      </c>
      <c r="AV804" s="1843">
        <f>IFERROR(VLOOKUP($A804,'2016'!$B$2:$K$165,8,FALSE),0)</f>
        <v>0</v>
      </c>
      <c r="AW804" s="1740">
        <f>IFERROR(VLOOKUP($A804,'2016'!$B$2:$K$165,10,FALSE),0)</f>
        <v>0</v>
      </c>
      <c r="AX804" s="1700">
        <f>IFERROR(VLOOKUP($A804,'2015'!$B$2:$K$165,3,FALSE),0)</f>
        <v>0</v>
      </c>
      <c r="AY804" s="1843">
        <f>IFERROR(VLOOKUP($A804,'2015'!$B$2:$K$165,4,FALSE),0)</f>
        <v>0</v>
      </c>
      <c r="AZ804" s="1843">
        <f>IFERROR(VLOOKUP($A804,'2015'!$B$2:$K$165,5,FALSE),0)</f>
        <v>0</v>
      </c>
      <c r="BA804" s="1843">
        <f>IFERROR(VLOOKUP($A804,'2015'!$B$2:$K$165,8,FALSE),0)</f>
        <v>0</v>
      </c>
      <c r="BB804" s="1740">
        <f>IFERROR(VLOOKUP($A804,'2015'!$B$2:$K$165,10,FALSE),0)</f>
        <v>0</v>
      </c>
      <c r="BC804" s="1700">
        <f>IFERROR(VLOOKUP($A804,'2014'!$B$2:$K$157,3,FALSE),0)</f>
        <v>0</v>
      </c>
      <c r="BD804" s="1843">
        <f>IFERROR(VLOOKUP($A804,'2014'!$B$2:$K$157,4,FALSE),0)</f>
        <v>0</v>
      </c>
      <c r="BE804" s="1843">
        <f>IFERROR(VLOOKUP($A804,'2014'!$B$2:$K$157,5,FALSE),0)</f>
        <v>0</v>
      </c>
      <c r="BF804" s="1843">
        <f>IFERROR(VLOOKUP($A804,'2014'!$B$2:$K$157,8,FALSE),0)</f>
        <v>0</v>
      </c>
      <c r="BG804" s="1740">
        <f>IFERROR(VLOOKUP($A804,'2014'!$B$2:$K$157,10,FALSE),0)</f>
        <v>0</v>
      </c>
      <c r="BH804" s="1700">
        <f>IFERROR(VLOOKUP($A804,'2013'!$D$4:$I$249,2,FALSE),0)</f>
        <v>0</v>
      </c>
      <c r="BI804" s="1843">
        <f>IFERROR(VLOOKUP($A804,'2013'!$D$4:$I$249,3,FALSE),0)</f>
        <v>0</v>
      </c>
      <c r="BJ804" s="1843">
        <f>IFERROR(VLOOKUP($A804,'2013'!$D$4:$I$249,4,FALSE),0)</f>
        <v>0</v>
      </c>
      <c r="BK804" s="1843">
        <f>IFERROR(VLOOKUP($A804,'2013'!$D$4:$I$249,5,FALSE),0)</f>
        <v>0</v>
      </c>
      <c r="BL804" s="1740">
        <f>IFERROR(VLOOKUP($A804,'2013'!$D$4:$I$249,6,FALSE),0)</f>
        <v>0</v>
      </c>
      <c r="BM804" s="1737">
        <f>IFERROR(VLOOKUP($A804,'2012'!$D$3:$O$172,2,FALSE),0)</f>
        <v>0</v>
      </c>
      <c r="BN804" s="1843">
        <f>IFERROR(VLOOKUP($A804,'2012'!$D$3:$O$172,3,FALSE),0)</f>
        <v>0</v>
      </c>
      <c r="BO804" s="1743">
        <f>IFERROR(VLOOKUP($A804,'2012'!$D$3:$O$172,4,FALSE),0)</f>
        <v>0</v>
      </c>
      <c r="BP804" s="1700">
        <f>IFERROR(VLOOKUP($A804,'2012'!$D$3:$O$172,5,FALSE),0)</f>
        <v>0</v>
      </c>
      <c r="BQ804" s="1843">
        <f>IFERROR(VLOOKUP($A804,'2012'!$D$3:$O$172,6,FALSE),0)</f>
        <v>0</v>
      </c>
      <c r="BR804" s="1843">
        <f>IFERROR(VLOOKUP($A804,'2012'!$D$3:$O$172,7,FALSE),0)</f>
        <v>0</v>
      </c>
      <c r="BS804" s="1843">
        <f>IFERROR(VLOOKUP($A804,'2012'!$D$3:$O$172,8,FALSE),0)</f>
        <v>0</v>
      </c>
      <c r="BT804" s="1740">
        <f>IFERROR(VLOOKUP($A804,'2012'!$D$3:$O$172,9,FALSE),0)</f>
        <v>0</v>
      </c>
      <c r="BV804" s="1843"/>
      <c r="BX804" s="1700">
        <f>IFERROR(VLOOKUP($A804,'2011'!$D$4:$I$251,2,FALSE),0)</f>
        <v>0</v>
      </c>
      <c r="BY804" s="1843">
        <f>IFERROR(VLOOKUP($A804,'2011'!$D$4:$I$251,3,FALSE),0)</f>
        <v>0</v>
      </c>
      <c r="BZ804" s="1843">
        <f>IFERROR(VLOOKUP($A804,'2011'!$D$4:$I$251,4,FALSE),0)</f>
        <v>0</v>
      </c>
      <c r="CA804" s="1843">
        <f>IFERROR(VLOOKUP($A804,'2011'!$D$4:$I$251,5,FALSE),0)</f>
        <v>0</v>
      </c>
      <c r="CB804" s="1740">
        <f>IFERROR(VLOOKUP($A804,'2011'!$D$4:$I$251,6,FALSE),0)</f>
        <v>0</v>
      </c>
      <c r="CC804" s="1700">
        <f>IFERROR(VLOOKUP($A804,'2010'!$C$3:$H$234,2,FALSE),0)</f>
        <v>0</v>
      </c>
      <c r="CD804" s="1843">
        <f>IFERROR(VLOOKUP($A804,'2010'!$C$3:$H$234,3,FALSE),0)</f>
        <v>0</v>
      </c>
      <c r="CE804" s="1843">
        <f>IFERROR(VLOOKUP($A804,'2010'!$C$3:$H$234,4,FALSE),0)</f>
        <v>0</v>
      </c>
      <c r="CF804" s="1843">
        <f>IFERROR(VLOOKUP($A804,'2010'!$C$3:$H$234,5,FALSE),0)</f>
        <v>0</v>
      </c>
      <c r="CG804" s="1740">
        <f>IFERROR(VLOOKUP($A804,'2010'!$C$3:$H$234,6,FALSE),0)</f>
        <v>0</v>
      </c>
      <c r="CH804" s="1700">
        <f>IFERROR(VLOOKUP($A804,'2009'!$C$3:$H$242,2,FALSE),0)</f>
        <v>0</v>
      </c>
      <c r="CI804" s="1843">
        <f>IFERROR(VLOOKUP($A804,'2009'!$C$3:$H$242,3,FALSE),0)</f>
        <v>0</v>
      </c>
      <c r="CJ804" s="1843">
        <f>IFERROR(VLOOKUP($A804,'2009'!$C$3:$H$242,4,FALSE),0)</f>
        <v>0</v>
      </c>
      <c r="CK804" s="1843">
        <f>IFERROR(VLOOKUP($A804,'2009'!$C$3:$H$242,5,FALSE),0)</f>
        <v>0</v>
      </c>
      <c r="CL804" s="1740">
        <f>IFERROR(VLOOKUP($A804,'2009'!$C$3:$H$242,6,FALSE),0)</f>
        <v>0</v>
      </c>
      <c r="CM804" s="1700">
        <f>IFERROR(VLOOKUP($A804,'2008'!$C$3:$H$229,2,FALSE),0)</f>
        <v>0</v>
      </c>
      <c r="CN804" s="1843">
        <f>IFERROR(VLOOKUP($A804,'2008'!$C$3:$H$229,3,FALSE),0)</f>
        <v>0</v>
      </c>
      <c r="CO804" s="1843">
        <f>IFERROR(VLOOKUP($A804,'2008'!$C$3:$H$229,4,FALSE),0)</f>
        <v>0</v>
      </c>
      <c r="CP804" s="1843">
        <f>IFERROR(VLOOKUP($A804,'2008'!$C$3:$H$229,5,FALSE),0)</f>
        <v>0</v>
      </c>
      <c r="CQ804" s="1740">
        <f>IFERROR(VLOOKUP($A804,'2008'!$C$3:$H$229,6,FALSE),0)</f>
        <v>0</v>
      </c>
      <c r="CR804" s="1700">
        <f>IFERROR(VLOOKUP($A804,'2007'!$C$3:$M$238,7,FALSE),0)</f>
        <v>0</v>
      </c>
      <c r="CS804" s="1843">
        <f>IFERROR(VLOOKUP($A804,'2007'!$C$3:$M$238,8,FALSE),0)</f>
        <v>0</v>
      </c>
      <c r="CT804" s="1843">
        <f>IFERROR(VLOOKUP($A804,'2007'!$C$3:$M$238,9,FALSE),0)</f>
        <v>0</v>
      </c>
      <c r="CU804" s="1843">
        <f>IFERROR(VLOOKUP($A804,'2007'!$C$3:$M$238,10,FALSE),0)</f>
        <v>0</v>
      </c>
      <c r="CV804" s="1740">
        <f>IFERROR(VLOOKUP($A804,'2007'!$C$3:$M$238,11,FALSE),0)</f>
        <v>0</v>
      </c>
      <c r="CW804" s="1700">
        <f>IFERROR(VLOOKUP($A804,'2006'!$A$2:$F$200,2,FALSE),0)</f>
        <v>0</v>
      </c>
      <c r="CX804" s="1843">
        <f>IFERROR(VLOOKUP($A804,'2006'!$A$2:$F$200,4,FALSE),0)</f>
        <v>0</v>
      </c>
      <c r="CY804" s="1843">
        <f>IFERROR(VLOOKUP($A804,'2006'!$A$2:$F$200,5,FALSE),0)</f>
        <v>0</v>
      </c>
      <c r="CZ804" s="1740">
        <f>IFERROR(VLOOKUP($A804,'2006'!$A$2:$F$200,6,FALSE),0)</f>
        <v>0</v>
      </c>
      <c r="DA804" s="1700">
        <f>IFERROR(VLOOKUP($A804,'2005'!$C$3:$M$205,8,FALSE),0)</f>
        <v>0</v>
      </c>
      <c r="DB804" s="1843">
        <f>IFERROR(VLOOKUP($A804,'2005'!$C$3:$M$205,9,FALSE),0)</f>
        <v>0</v>
      </c>
      <c r="DC804" s="1843">
        <f>IFERROR(VLOOKUP($A804,'2005'!$C$3:$M$205,10,FALSE),0)</f>
        <v>0</v>
      </c>
      <c r="DD804" s="1740">
        <f>IFERROR(VLOOKUP($A804,'2005'!$C$3:$M$205,11,FALSE),0)</f>
        <v>0</v>
      </c>
      <c r="DE804" s="1700">
        <f>IFERROR(VLOOKUP($A804,'2004'!$C$3:$M$213,8,FALSE),0)</f>
        <v>0</v>
      </c>
      <c r="DF804" s="1843">
        <f>IFERROR(VLOOKUP($A804,'2004'!$C$3:$M$213,9,FALSE),0)</f>
        <v>0</v>
      </c>
      <c r="DG804" s="1843">
        <f>IFERROR(VLOOKUP($A804,'2004'!$C$3:$M$213,10,FALSE),0)</f>
        <v>0</v>
      </c>
      <c r="DH804" s="1740">
        <f>IFERROR(VLOOKUP($A804,'2004'!$C$3:$M$213,11,FALSE),0)</f>
        <v>0</v>
      </c>
      <c r="DI804" s="1700">
        <f>IFERROR(VLOOKUP($A804,'2003'!$C$3:$Q$214,12,FALSE),0)</f>
        <v>0</v>
      </c>
      <c r="DJ804" s="1843">
        <f>IFERROR(VLOOKUP($A804,'2003'!$C$3:$Q$214,13,FALSE),0)</f>
        <v>0</v>
      </c>
      <c r="DK804" s="1843">
        <f>IFERROR(VLOOKUP($A804,'2003'!$C$3:$Q$214,14,FALSE),0)</f>
        <v>0</v>
      </c>
      <c r="DL804" s="1740">
        <f>IFERROR(VLOOKUP($A804,'2003'!$C$3:$Q$214,15,FALSE),0)</f>
        <v>0</v>
      </c>
      <c r="DM804" s="1700">
        <f>IFERROR(VLOOKUP($A804,'2002'!$D$3:$R$214,12,FALSE),0)</f>
        <v>0</v>
      </c>
      <c r="DN804" s="1843">
        <f>IFERROR(VLOOKUP($A804,'2002'!$D$3:$R$214,13,FALSE),0)</f>
        <v>0</v>
      </c>
      <c r="DO804" s="1843">
        <f>IFERROR(VLOOKUP($A804,'2002'!$D$3:$R$214,14,FALSE),0)</f>
        <v>0</v>
      </c>
      <c r="DP804" s="1788">
        <f>IFERROR(VLOOKUP($A804,'2002'!$D$3:$R$214,15,FALSE),0)</f>
        <v>0</v>
      </c>
      <c r="DQ804" s="1700">
        <f>IFERROR(VLOOKUP($A804,'Pre 2002'!$C$3:$CK$382,84,FALSE),0)</f>
        <v>30</v>
      </c>
      <c r="DR804" s="1843">
        <f>IFERROR(VLOOKUP($A804,'Pre 2002'!$C$3:$CK$382,85,FALSE),0)</f>
        <v>6</v>
      </c>
      <c r="DS804" s="1843">
        <f>IFERROR(VLOOKUP($A804,'Pre 2002'!$C$3:$CK$382,86,FALSE),0)</f>
        <v>0</v>
      </c>
      <c r="DT804" s="1790">
        <f>IFERROR(VLOOKUP($A804,'Pre 2002'!$C$3:$CK$382,87,FALSE),0)</f>
        <v>0.2</v>
      </c>
      <c r="DU804" s="1741">
        <f>IFERROR(VLOOKUP(A804,'Pre 2002'!$C$3:$CG$382,83,FALSE),0)</f>
        <v>1</v>
      </c>
    </row>
    <row r="805" spans="1:125">
      <c r="A805" s="1721" t="s">
        <v>1321</v>
      </c>
      <c r="B805" s="1562">
        <f t="shared" si="296"/>
        <v>20</v>
      </c>
      <c r="C805" s="1562">
        <f t="shared" si="297"/>
        <v>4</v>
      </c>
      <c r="D805" s="1562">
        <f t="shared" si="298"/>
        <v>0</v>
      </c>
      <c r="E805" s="1563">
        <f t="shared" si="299"/>
        <v>0.2</v>
      </c>
      <c r="F805" s="1786">
        <f t="shared" si="300"/>
        <v>1</v>
      </c>
      <c r="G805" s="1595" t="s">
        <v>2159</v>
      </c>
      <c r="H805" s="1752">
        <f t="shared" si="310"/>
        <v>1</v>
      </c>
      <c r="I805" s="1751">
        <f t="shared" si="311"/>
        <v>20</v>
      </c>
      <c r="J805" s="1751">
        <f t="shared" si="312"/>
        <v>4</v>
      </c>
      <c r="K805" s="1751">
        <f t="shared" si="313"/>
        <v>0</v>
      </c>
      <c r="L805" s="1818">
        <f t="shared" si="314"/>
        <v>0.2</v>
      </c>
      <c r="O805" s="1700">
        <f>IFERROR(VLOOKUP($A805,'2022'!$B$2:$K$174,3,FALSE),0)</f>
        <v>0</v>
      </c>
      <c r="P805" s="1858">
        <f>IFERROR(VLOOKUP($A805,'2022'!$B$2:$K$174,4,FALSE),0)</f>
        <v>0</v>
      </c>
      <c r="Q805" s="1858">
        <f>IFERROR(VLOOKUP($A805,'2022'!$B$2:$K$174,5,FALSE),0)</f>
        <v>0</v>
      </c>
      <c r="R805" s="1858">
        <f>IFERROR(VLOOKUP($A805,'2022'!$B$2:$K$174,8,FALSE),0)</f>
        <v>0</v>
      </c>
      <c r="S805" s="1740">
        <f>IFERROR(VLOOKUP($A805,'2022'!$B$2:$K$174,10,FALSE),0)</f>
        <v>0</v>
      </c>
      <c r="T805" s="1700">
        <f>IFERROR(VLOOKUP($A805,'2021'!$B$2:$K$174,3,FALSE),0)</f>
        <v>0</v>
      </c>
      <c r="U805" s="1843">
        <f>IFERROR(VLOOKUP($A805,'2021'!$B$2:$K$174,4,FALSE),0)</f>
        <v>0</v>
      </c>
      <c r="V805" s="1843">
        <f>IFERROR(VLOOKUP($A805,'2021'!$B$2:$K$174,5,FALSE),0)</f>
        <v>0</v>
      </c>
      <c r="W805" s="1843">
        <f>IFERROR(VLOOKUP($A805,'2021'!$B$2:$K$174,8,FALSE),0)</f>
        <v>0</v>
      </c>
      <c r="X805" s="1740">
        <f>IFERROR(VLOOKUP($A805,'2021'!$B$2:$K$174,10,FALSE),0)</f>
        <v>0</v>
      </c>
      <c r="Y805" s="1700">
        <f>IFERROR(VLOOKUP($A805,'2020'!$B$2:$K$170,3,FALSE),0)</f>
        <v>0</v>
      </c>
      <c r="Z805" s="1843">
        <f>IFERROR(VLOOKUP($A805,'2020'!$B$2:$K$170,4,FALSE),0)</f>
        <v>0</v>
      </c>
      <c r="AA805" s="1843">
        <f>IFERROR(VLOOKUP($A805,'2020'!$B$2:$K$170,5,FALSE),0)</f>
        <v>0</v>
      </c>
      <c r="AB805" s="1843">
        <f>IFERROR(VLOOKUP($A805,'2020'!$B$2:$K$170,8,FALSE),0)</f>
        <v>0</v>
      </c>
      <c r="AC805" s="1740">
        <f>IFERROR(VLOOKUP($A805,'2020'!$B$2:$K$170,10,FALSE),0)</f>
        <v>0</v>
      </c>
      <c r="AD805" s="1700">
        <f>IFERROR(VLOOKUP($A805,'2019'!$B$2:$K$170,3,FALSE),0)</f>
        <v>0</v>
      </c>
      <c r="AE805" s="1843">
        <f>IFERROR(VLOOKUP($A805,'2019'!$B$2:$K$170,4,FALSE),0)</f>
        <v>0</v>
      </c>
      <c r="AF805" s="1843">
        <f>IFERROR(VLOOKUP($A805,'2019'!$B$2:$K$170,5,FALSE),0)</f>
        <v>0</v>
      </c>
      <c r="AG805" s="1843">
        <f>IFERROR(VLOOKUP($A805,'2019'!$B$2:$K$170,8,FALSE),0)</f>
        <v>0</v>
      </c>
      <c r="AH805" s="1740">
        <f>IFERROR(VLOOKUP($A805,'2019'!$B$2:$K$170,10,FALSE),0)</f>
        <v>0</v>
      </c>
      <c r="AI805" s="1700">
        <f>IFERROR(VLOOKUP($A805,'2018'!$B$2:$K$170,3,FALSE),0)</f>
        <v>0</v>
      </c>
      <c r="AJ805" s="1843">
        <f>IFERROR(VLOOKUP($A805,'2018'!$B$2:$K$170,4,FALSE),0)</f>
        <v>0</v>
      </c>
      <c r="AK805" s="1843">
        <f>IFERROR(VLOOKUP($A805,'2018'!$B$2:$K$170,5,FALSE),0)</f>
        <v>0</v>
      </c>
      <c r="AL805" s="1843">
        <f>IFERROR(VLOOKUP($A805,'2018'!$B$2:$K$170,8,FALSE),0)</f>
        <v>0</v>
      </c>
      <c r="AM805" s="1740">
        <f>IFERROR(VLOOKUP($A805,'2018'!$B$2:$K$170,10,FALSE),0)</f>
        <v>0</v>
      </c>
      <c r="AN805" s="1700">
        <f>IFERROR(VLOOKUP($A805,'2017'!$B$2:$J$163,2,FALSE),0)</f>
        <v>0</v>
      </c>
      <c r="AO805" s="1843">
        <f>IFERROR(VLOOKUP($A805,'2017'!$B$2:$J$163,3,FALSE),0)</f>
        <v>0</v>
      </c>
      <c r="AP805" s="1843">
        <f>IFERROR(VLOOKUP($A805,'2017'!$B$2:$J$163,4,FALSE),0)</f>
        <v>0</v>
      </c>
      <c r="AQ805" s="1843">
        <f>IFERROR(VLOOKUP($A805,'2017'!$B$2:$J$163,7,FALSE),0)</f>
        <v>0</v>
      </c>
      <c r="AR805" s="1740">
        <f>IFERROR(VLOOKUP($A805,'2017'!$B$2:$J$163,9,FALSE),0)</f>
        <v>0</v>
      </c>
      <c r="AS805" s="1700">
        <f>IFERROR(VLOOKUP($A805,'2016'!$B$2:$K$165,3,FALSE),0)</f>
        <v>0</v>
      </c>
      <c r="AT805" s="1843">
        <f>IFERROR(VLOOKUP($A805,'2016'!$B$2:$K$165,4,FALSE),0)</f>
        <v>0</v>
      </c>
      <c r="AU805" s="1843">
        <f>IFERROR(VLOOKUP($A805,'2016'!$B$2:$K$165,5,FALSE),0)</f>
        <v>0</v>
      </c>
      <c r="AV805" s="1843">
        <f>IFERROR(VLOOKUP($A805,'2016'!$B$2:$K$165,8,FALSE),0)</f>
        <v>0</v>
      </c>
      <c r="AW805" s="1740">
        <f>IFERROR(VLOOKUP($A805,'2016'!$B$2:$K$165,10,FALSE),0)</f>
        <v>0</v>
      </c>
      <c r="AX805" s="1700">
        <f>IFERROR(VLOOKUP($A805,'2015'!$B$2:$K$165,3,FALSE),0)</f>
        <v>0</v>
      </c>
      <c r="AY805" s="1843">
        <f>IFERROR(VLOOKUP($A805,'2015'!$B$2:$K$165,4,FALSE),0)</f>
        <v>0</v>
      </c>
      <c r="AZ805" s="1843">
        <f>IFERROR(VLOOKUP($A805,'2015'!$B$2:$K$165,5,FALSE),0)</f>
        <v>0</v>
      </c>
      <c r="BA805" s="1843">
        <f>IFERROR(VLOOKUP($A805,'2015'!$B$2:$K$165,8,FALSE),0)</f>
        <v>0</v>
      </c>
      <c r="BB805" s="1740">
        <f>IFERROR(VLOOKUP($A805,'2015'!$B$2:$K$165,10,FALSE),0)</f>
        <v>0</v>
      </c>
      <c r="BC805" s="1700">
        <f>IFERROR(VLOOKUP($A805,'2014'!$B$2:$K$157,3,FALSE),0)</f>
        <v>0</v>
      </c>
      <c r="BD805" s="1843">
        <f>IFERROR(VLOOKUP($A805,'2014'!$B$2:$K$157,4,FALSE),0)</f>
        <v>0</v>
      </c>
      <c r="BE805" s="1843">
        <f>IFERROR(VLOOKUP($A805,'2014'!$B$2:$K$157,5,FALSE),0)</f>
        <v>0</v>
      </c>
      <c r="BF805" s="1843">
        <f>IFERROR(VLOOKUP($A805,'2014'!$B$2:$K$157,8,FALSE),0)</f>
        <v>0</v>
      </c>
      <c r="BG805" s="1740">
        <f>IFERROR(VLOOKUP($A805,'2014'!$B$2:$K$157,10,FALSE),0)</f>
        <v>0</v>
      </c>
      <c r="BH805" s="1700">
        <f>IFERROR(VLOOKUP($A805,'2013'!$D$4:$I$249,2,FALSE),0)</f>
        <v>0</v>
      </c>
      <c r="BI805" s="1843">
        <f>IFERROR(VLOOKUP($A805,'2013'!$D$4:$I$249,3,FALSE),0)</f>
        <v>0</v>
      </c>
      <c r="BJ805" s="1843">
        <f>IFERROR(VLOOKUP($A805,'2013'!$D$4:$I$249,4,FALSE),0)</f>
        <v>0</v>
      </c>
      <c r="BK805" s="1843">
        <f>IFERROR(VLOOKUP($A805,'2013'!$D$4:$I$249,5,FALSE),0)</f>
        <v>0</v>
      </c>
      <c r="BL805" s="1740">
        <f>IFERROR(VLOOKUP($A805,'2013'!$D$4:$I$249,6,FALSE),0)</f>
        <v>0</v>
      </c>
      <c r="BM805" s="1737">
        <f>IFERROR(VLOOKUP($A805,'2012'!$D$3:$O$172,2,FALSE),0)</f>
        <v>0</v>
      </c>
      <c r="BN805" s="1843">
        <f>IFERROR(VLOOKUP($A805,'2012'!$D$3:$O$172,3,FALSE),0)</f>
        <v>0</v>
      </c>
      <c r="BO805" s="1743">
        <f>IFERROR(VLOOKUP($A805,'2012'!$D$3:$O$172,4,FALSE),0)</f>
        <v>0</v>
      </c>
      <c r="BP805" s="1700">
        <f>IFERROR(VLOOKUP($A805,'2012'!$D$3:$O$172,5,FALSE),0)</f>
        <v>0</v>
      </c>
      <c r="BQ805" s="1843">
        <f>IFERROR(VLOOKUP($A805,'2012'!$D$3:$O$172,6,FALSE),0)</f>
        <v>0</v>
      </c>
      <c r="BR805" s="1843">
        <f>IFERROR(VLOOKUP($A805,'2012'!$D$3:$O$172,7,FALSE),0)</f>
        <v>0</v>
      </c>
      <c r="BS805" s="1843">
        <f>IFERROR(VLOOKUP($A805,'2012'!$D$3:$O$172,8,FALSE),0)</f>
        <v>0</v>
      </c>
      <c r="BT805" s="1740">
        <f>IFERROR(VLOOKUP($A805,'2012'!$D$3:$O$172,9,FALSE),0)</f>
        <v>0</v>
      </c>
      <c r="BV805" s="1843"/>
      <c r="BX805" s="1700">
        <f>IFERROR(VLOOKUP($A805,'2011'!$D$4:$I$251,2,FALSE),0)</f>
        <v>0</v>
      </c>
      <c r="BY805" s="1843">
        <f>IFERROR(VLOOKUP($A805,'2011'!$D$4:$I$251,3,FALSE),0)</f>
        <v>0</v>
      </c>
      <c r="BZ805" s="1843">
        <f>IFERROR(VLOOKUP($A805,'2011'!$D$4:$I$251,4,FALSE),0)</f>
        <v>0</v>
      </c>
      <c r="CA805" s="1843">
        <f>IFERROR(VLOOKUP($A805,'2011'!$D$4:$I$251,5,FALSE),0)</f>
        <v>0</v>
      </c>
      <c r="CB805" s="1740">
        <f>IFERROR(VLOOKUP($A805,'2011'!$D$4:$I$251,6,FALSE),0)</f>
        <v>0</v>
      </c>
      <c r="CC805" s="1700">
        <f>IFERROR(VLOOKUP($A805,'2010'!$C$3:$H$234,2,FALSE),0)</f>
        <v>20</v>
      </c>
      <c r="CD805" s="1843">
        <f>IFERROR(VLOOKUP($A805,'2010'!$C$3:$H$234,3,FALSE),0)</f>
        <v>0</v>
      </c>
      <c r="CE805" s="1843">
        <f>IFERROR(VLOOKUP($A805,'2010'!$C$3:$H$234,4,FALSE),0)</f>
        <v>4</v>
      </c>
      <c r="CF805" s="1843">
        <f>IFERROR(VLOOKUP($A805,'2010'!$C$3:$H$234,5,FALSE),0)</f>
        <v>0</v>
      </c>
      <c r="CG805" s="1740">
        <f>IFERROR(VLOOKUP($A805,'2010'!$C$3:$H$234,6,FALSE),0)</f>
        <v>0.2</v>
      </c>
      <c r="CH805" s="1700">
        <f>IFERROR(VLOOKUP($A805,'2009'!$C$3:$H$242,2,FALSE),0)</f>
        <v>0</v>
      </c>
      <c r="CI805" s="1843">
        <f>IFERROR(VLOOKUP($A805,'2009'!$C$3:$H$242,3,FALSE),0)</f>
        <v>0</v>
      </c>
      <c r="CJ805" s="1843">
        <f>IFERROR(VLOOKUP($A805,'2009'!$C$3:$H$242,4,FALSE),0)</f>
        <v>0</v>
      </c>
      <c r="CK805" s="1843">
        <f>IFERROR(VLOOKUP($A805,'2009'!$C$3:$H$242,5,FALSE),0)</f>
        <v>0</v>
      </c>
      <c r="CL805" s="1740">
        <f>IFERROR(VLOOKUP($A805,'2009'!$C$3:$H$242,6,FALSE),0)</f>
        <v>0</v>
      </c>
      <c r="CM805" s="1700">
        <f>IFERROR(VLOOKUP($A805,'2008'!$C$3:$H$229,2,FALSE),0)</f>
        <v>0</v>
      </c>
      <c r="CN805" s="1843">
        <f>IFERROR(VLOOKUP($A805,'2008'!$C$3:$H$229,3,FALSE),0)</f>
        <v>0</v>
      </c>
      <c r="CO805" s="1843">
        <f>IFERROR(VLOOKUP($A805,'2008'!$C$3:$H$229,4,FALSE),0)</f>
        <v>0</v>
      </c>
      <c r="CP805" s="1843">
        <f>IFERROR(VLOOKUP($A805,'2008'!$C$3:$H$229,5,FALSE),0)</f>
        <v>0</v>
      </c>
      <c r="CQ805" s="1740">
        <f>IFERROR(VLOOKUP($A805,'2008'!$C$3:$H$229,6,FALSE),0)</f>
        <v>0</v>
      </c>
      <c r="CR805" s="1700">
        <f>IFERROR(VLOOKUP($A805,'2007'!$C$3:$M$238,7,FALSE),0)</f>
        <v>0</v>
      </c>
      <c r="CS805" s="1843">
        <f>IFERROR(VLOOKUP($A805,'2007'!$C$3:$M$238,8,FALSE),0)</f>
        <v>0</v>
      </c>
      <c r="CT805" s="1843">
        <f>IFERROR(VLOOKUP($A805,'2007'!$C$3:$M$238,9,FALSE),0)</f>
        <v>0</v>
      </c>
      <c r="CU805" s="1843">
        <f>IFERROR(VLOOKUP($A805,'2007'!$C$3:$M$238,10,FALSE),0)</f>
        <v>0</v>
      </c>
      <c r="CV805" s="1740">
        <f>IFERROR(VLOOKUP($A805,'2007'!$C$3:$M$238,11,FALSE),0)</f>
        <v>0</v>
      </c>
      <c r="CW805" s="1700">
        <f>IFERROR(VLOOKUP($A805,'2006'!$A$2:$F$200,2,FALSE),0)</f>
        <v>0</v>
      </c>
      <c r="CX805" s="1843">
        <f>IFERROR(VLOOKUP($A805,'2006'!$A$2:$F$200,4,FALSE),0)</f>
        <v>0</v>
      </c>
      <c r="CY805" s="1843">
        <f>IFERROR(VLOOKUP($A805,'2006'!$A$2:$F$200,5,FALSE),0)</f>
        <v>0</v>
      </c>
      <c r="CZ805" s="1740">
        <f>IFERROR(VLOOKUP($A805,'2006'!$A$2:$F$200,6,FALSE),0)</f>
        <v>0</v>
      </c>
      <c r="DA805" s="1700">
        <f>IFERROR(VLOOKUP($A805,'2005'!$C$3:$M$205,8,FALSE),0)</f>
        <v>0</v>
      </c>
      <c r="DB805" s="1843">
        <f>IFERROR(VLOOKUP($A805,'2005'!$C$3:$M$205,9,FALSE),0)</f>
        <v>0</v>
      </c>
      <c r="DC805" s="1843">
        <f>IFERROR(VLOOKUP($A805,'2005'!$C$3:$M$205,10,FALSE),0)</f>
        <v>0</v>
      </c>
      <c r="DD805" s="1740">
        <f>IFERROR(VLOOKUP($A805,'2005'!$C$3:$M$205,11,FALSE),0)</f>
        <v>0</v>
      </c>
      <c r="DE805" s="1700">
        <f>IFERROR(VLOOKUP($A805,'2004'!$C$3:$M$213,8,FALSE),0)</f>
        <v>0</v>
      </c>
      <c r="DF805" s="1843">
        <f>IFERROR(VLOOKUP($A805,'2004'!$C$3:$M$213,9,FALSE),0)</f>
        <v>0</v>
      </c>
      <c r="DG805" s="1843">
        <f>IFERROR(VLOOKUP($A805,'2004'!$C$3:$M$213,10,FALSE),0)</f>
        <v>0</v>
      </c>
      <c r="DH805" s="1740">
        <f>IFERROR(VLOOKUP($A805,'2004'!$C$3:$M$213,11,FALSE),0)</f>
        <v>0</v>
      </c>
      <c r="DI805" s="1700">
        <f>IFERROR(VLOOKUP($A805,'2003'!$C$3:$Q$214,12,FALSE),0)</f>
        <v>0</v>
      </c>
      <c r="DJ805" s="1843">
        <f>IFERROR(VLOOKUP($A805,'2003'!$C$3:$Q$214,13,FALSE),0)</f>
        <v>0</v>
      </c>
      <c r="DK805" s="1843">
        <f>IFERROR(VLOOKUP($A805,'2003'!$C$3:$Q$214,14,FALSE),0)</f>
        <v>0</v>
      </c>
      <c r="DL805" s="1740">
        <f>IFERROR(VLOOKUP($A805,'2003'!$C$3:$Q$214,15,FALSE),0)</f>
        <v>0</v>
      </c>
      <c r="DM805" s="1700">
        <f>IFERROR(VLOOKUP($A805,'2002'!$D$3:$R$214,12,FALSE),0)</f>
        <v>0</v>
      </c>
      <c r="DN805" s="1843">
        <f>IFERROR(VLOOKUP($A805,'2002'!$D$3:$R$214,13,FALSE),0)</f>
        <v>0</v>
      </c>
      <c r="DO805" s="1843">
        <f>IFERROR(VLOOKUP($A805,'2002'!$D$3:$R$214,14,FALSE),0)</f>
        <v>0</v>
      </c>
      <c r="DP805" s="1788">
        <f>IFERROR(VLOOKUP($A805,'2002'!$D$3:$R$214,15,FALSE),0)</f>
        <v>0</v>
      </c>
      <c r="DQ805" s="1700">
        <f>IFERROR(VLOOKUP($A805,'Pre 2002'!$C$3:$CK$382,84,FALSE),0)</f>
        <v>0</v>
      </c>
      <c r="DR805" s="1843">
        <f>IFERROR(VLOOKUP($A805,'Pre 2002'!$C$3:$CK$382,85,FALSE),0)</f>
        <v>0</v>
      </c>
      <c r="DS805" s="1843">
        <f>IFERROR(VLOOKUP($A805,'Pre 2002'!$C$3:$CK$382,86,FALSE),0)</f>
        <v>0</v>
      </c>
      <c r="DT805" s="1790">
        <f>IFERROR(VLOOKUP($A805,'Pre 2002'!$C$3:$CK$382,87,FALSE),0)</f>
        <v>0</v>
      </c>
      <c r="DU805" s="1741">
        <f>IFERROR(VLOOKUP(A805,'Pre 2002'!$C$3:$CG$382,83,FALSE),0)</f>
        <v>0</v>
      </c>
    </row>
    <row r="806" spans="1:125">
      <c r="A806" s="1721" t="s">
        <v>1974</v>
      </c>
      <c r="B806" s="1562">
        <f t="shared" si="296"/>
        <v>5</v>
      </c>
      <c r="C806" s="1562">
        <f t="shared" si="297"/>
        <v>1</v>
      </c>
      <c r="D806" s="1562">
        <f t="shared" si="298"/>
        <v>0</v>
      </c>
      <c r="E806" s="1563">
        <f t="shared" si="299"/>
        <v>0.2</v>
      </c>
      <c r="F806" s="1786">
        <f t="shared" si="300"/>
        <v>1</v>
      </c>
      <c r="G806" s="1595" t="s">
        <v>2159</v>
      </c>
      <c r="H806" s="1752">
        <f t="shared" si="310"/>
        <v>1</v>
      </c>
      <c r="I806" s="1751">
        <f t="shared" si="311"/>
        <v>5</v>
      </c>
      <c r="J806" s="1751">
        <f t="shared" si="312"/>
        <v>1</v>
      </c>
      <c r="K806" s="1751">
        <f t="shared" si="313"/>
        <v>0</v>
      </c>
      <c r="L806" s="1818">
        <f t="shared" si="314"/>
        <v>0.2</v>
      </c>
      <c r="O806" s="1700">
        <f>IFERROR(VLOOKUP($A806,'2022'!$B$2:$K$174,3,FALSE),0)</f>
        <v>0</v>
      </c>
      <c r="P806" s="1858">
        <f>IFERROR(VLOOKUP($A806,'2022'!$B$2:$K$174,4,FALSE),0)</f>
        <v>0</v>
      </c>
      <c r="Q806" s="1858">
        <f>IFERROR(VLOOKUP($A806,'2022'!$B$2:$K$174,5,FALSE),0)</f>
        <v>0</v>
      </c>
      <c r="R806" s="1858">
        <f>IFERROR(VLOOKUP($A806,'2022'!$B$2:$K$174,8,FALSE),0)</f>
        <v>0</v>
      </c>
      <c r="S806" s="1740">
        <f>IFERROR(VLOOKUP($A806,'2022'!$B$2:$K$174,10,FALSE),0)</f>
        <v>0</v>
      </c>
      <c r="T806" s="1700">
        <f>IFERROR(VLOOKUP($A806,'2021'!$B$2:$K$174,3,FALSE),0)</f>
        <v>0</v>
      </c>
      <c r="U806" s="1843">
        <f>IFERROR(VLOOKUP($A806,'2021'!$B$2:$K$174,4,FALSE),0)</f>
        <v>0</v>
      </c>
      <c r="V806" s="1843">
        <f>IFERROR(VLOOKUP($A806,'2021'!$B$2:$K$174,5,FALSE),0)</f>
        <v>0</v>
      </c>
      <c r="W806" s="1843">
        <f>IFERROR(VLOOKUP($A806,'2021'!$B$2:$K$174,8,FALSE),0)</f>
        <v>0</v>
      </c>
      <c r="X806" s="1740">
        <f>IFERROR(VLOOKUP($A806,'2021'!$B$2:$K$174,10,FALSE),0)</f>
        <v>0</v>
      </c>
      <c r="Y806" s="1700">
        <f>IFERROR(VLOOKUP($A806,'2020'!$B$2:$K$170,3,FALSE),0)</f>
        <v>0</v>
      </c>
      <c r="Z806" s="1843">
        <f>IFERROR(VLOOKUP($A806,'2020'!$B$2:$K$170,4,FALSE),0)</f>
        <v>0</v>
      </c>
      <c r="AA806" s="1843">
        <f>IFERROR(VLOOKUP($A806,'2020'!$B$2:$K$170,5,FALSE),0)</f>
        <v>0</v>
      </c>
      <c r="AB806" s="1843">
        <f>IFERROR(VLOOKUP($A806,'2020'!$B$2:$K$170,8,FALSE),0)</f>
        <v>0</v>
      </c>
      <c r="AC806" s="1740">
        <f>IFERROR(VLOOKUP($A806,'2020'!$B$2:$K$170,10,FALSE),0)</f>
        <v>0</v>
      </c>
      <c r="AD806" s="1700">
        <f>IFERROR(VLOOKUP($A806,'2019'!$B$2:$K$170,3,FALSE),0)</f>
        <v>0</v>
      </c>
      <c r="AE806" s="1843">
        <f>IFERROR(VLOOKUP($A806,'2019'!$B$2:$K$170,4,FALSE),0)</f>
        <v>0</v>
      </c>
      <c r="AF806" s="1843">
        <f>IFERROR(VLOOKUP($A806,'2019'!$B$2:$K$170,5,FALSE),0)</f>
        <v>0</v>
      </c>
      <c r="AG806" s="1843">
        <f>IFERROR(VLOOKUP($A806,'2019'!$B$2:$K$170,8,FALSE),0)</f>
        <v>0</v>
      </c>
      <c r="AH806" s="1740">
        <f>IFERROR(VLOOKUP($A806,'2019'!$B$2:$K$170,10,FALSE),0)</f>
        <v>0</v>
      </c>
      <c r="AI806" s="1700">
        <f>IFERROR(VLOOKUP($A806,'2018'!$B$2:$K$170,3,FALSE),0)</f>
        <v>0</v>
      </c>
      <c r="AJ806" s="1843">
        <f>IFERROR(VLOOKUP($A806,'2018'!$B$2:$K$170,4,FALSE),0)</f>
        <v>0</v>
      </c>
      <c r="AK806" s="1843">
        <f>IFERROR(VLOOKUP($A806,'2018'!$B$2:$K$170,5,FALSE),0)</f>
        <v>0</v>
      </c>
      <c r="AL806" s="1843">
        <f>IFERROR(VLOOKUP($A806,'2018'!$B$2:$K$170,8,FALSE),0)</f>
        <v>0</v>
      </c>
      <c r="AM806" s="1740">
        <f>IFERROR(VLOOKUP($A806,'2018'!$B$2:$K$170,10,FALSE),0)</f>
        <v>0</v>
      </c>
      <c r="AN806" s="1700">
        <f>IFERROR(VLOOKUP($A806,'2017'!$B$2:$J$163,2,FALSE),0)</f>
        <v>0</v>
      </c>
      <c r="AO806" s="1843">
        <f>IFERROR(VLOOKUP($A806,'2017'!$B$2:$J$163,3,FALSE),0)</f>
        <v>0</v>
      </c>
      <c r="AP806" s="1843">
        <f>IFERROR(VLOOKUP($A806,'2017'!$B$2:$J$163,4,FALSE),0)</f>
        <v>0</v>
      </c>
      <c r="AQ806" s="1843">
        <f>IFERROR(VLOOKUP($A806,'2017'!$B$2:$J$163,7,FALSE),0)</f>
        <v>0</v>
      </c>
      <c r="AR806" s="1740">
        <f>IFERROR(VLOOKUP($A806,'2017'!$B$2:$J$163,9,FALSE),0)</f>
        <v>0</v>
      </c>
      <c r="AS806" s="1700">
        <f>IFERROR(VLOOKUP($A806,'2016'!$B$2:$K$165,3,FALSE),0)</f>
        <v>0</v>
      </c>
      <c r="AT806" s="1843">
        <f>IFERROR(VLOOKUP($A806,'2016'!$B$2:$K$165,4,FALSE),0)</f>
        <v>0</v>
      </c>
      <c r="AU806" s="1843">
        <f>IFERROR(VLOOKUP($A806,'2016'!$B$2:$K$165,5,FALSE),0)</f>
        <v>0</v>
      </c>
      <c r="AV806" s="1843">
        <f>IFERROR(VLOOKUP($A806,'2016'!$B$2:$K$165,8,FALSE),0)</f>
        <v>0</v>
      </c>
      <c r="AW806" s="1740">
        <f>IFERROR(VLOOKUP($A806,'2016'!$B$2:$K$165,10,FALSE),0)</f>
        <v>0</v>
      </c>
      <c r="AX806" s="1700">
        <f>IFERROR(VLOOKUP($A806,'2015'!$B$2:$K$165,3,FALSE),0)</f>
        <v>0</v>
      </c>
      <c r="AY806" s="1843">
        <f>IFERROR(VLOOKUP($A806,'2015'!$B$2:$K$165,4,FALSE),0)</f>
        <v>0</v>
      </c>
      <c r="AZ806" s="1843">
        <f>IFERROR(VLOOKUP($A806,'2015'!$B$2:$K$165,5,FALSE),0)</f>
        <v>0</v>
      </c>
      <c r="BA806" s="1843">
        <f>IFERROR(VLOOKUP($A806,'2015'!$B$2:$K$165,8,FALSE),0)</f>
        <v>0</v>
      </c>
      <c r="BB806" s="1740">
        <f>IFERROR(VLOOKUP($A806,'2015'!$B$2:$K$165,10,FALSE),0)</f>
        <v>0</v>
      </c>
      <c r="BC806" s="1700">
        <f>IFERROR(VLOOKUP($A806,'2014'!$B$2:$K$157,3,FALSE),0)</f>
        <v>0</v>
      </c>
      <c r="BD806" s="1843">
        <f>IFERROR(VLOOKUP($A806,'2014'!$B$2:$K$157,4,FALSE),0)</f>
        <v>0</v>
      </c>
      <c r="BE806" s="1843">
        <f>IFERROR(VLOOKUP($A806,'2014'!$B$2:$K$157,5,FALSE),0)</f>
        <v>0</v>
      </c>
      <c r="BF806" s="1843">
        <f>IFERROR(VLOOKUP($A806,'2014'!$B$2:$K$157,8,FALSE),0)</f>
        <v>0</v>
      </c>
      <c r="BG806" s="1740">
        <f>IFERROR(VLOOKUP($A806,'2014'!$B$2:$K$157,10,FALSE),0)</f>
        <v>0</v>
      </c>
      <c r="BH806" s="1700">
        <f>IFERROR(VLOOKUP($A806,'2013'!$D$4:$I$249,2,FALSE),0)</f>
        <v>0</v>
      </c>
      <c r="BI806" s="1843">
        <f>IFERROR(VLOOKUP($A806,'2013'!$D$4:$I$249,3,FALSE),0)</f>
        <v>0</v>
      </c>
      <c r="BJ806" s="1843">
        <f>IFERROR(VLOOKUP($A806,'2013'!$D$4:$I$249,4,FALSE),0)</f>
        <v>0</v>
      </c>
      <c r="BK806" s="1843">
        <f>IFERROR(VLOOKUP($A806,'2013'!$D$4:$I$249,5,FALSE),0)</f>
        <v>0</v>
      </c>
      <c r="BL806" s="1740">
        <f>IFERROR(VLOOKUP($A806,'2013'!$D$4:$I$249,6,FALSE),0)</f>
        <v>0</v>
      </c>
      <c r="BM806" s="1737">
        <f>IFERROR(VLOOKUP($A806,'2012'!$D$3:$O$172,2,FALSE),0)</f>
        <v>0</v>
      </c>
      <c r="BN806" s="1843">
        <f>IFERROR(VLOOKUP($A806,'2012'!$D$3:$O$172,3,FALSE),0)</f>
        <v>0</v>
      </c>
      <c r="BO806" s="1743">
        <f>IFERROR(VLOOKUP($A806,'2012'!$D$3:$O$172,4,FALSE),0)</f>
        <v>0</v>
      </c>
      <c r="BP806" s="1700">
        <f>IFERROR(VLOOKUP($A806,'2012'!$D$3:$O$172,5,FALSE),0)</f>
        <v>0</v>
      </c>
      <c r="BQ806" s="1843">
        <f>IFERROR(VLOOKUP($A806,'2012'!$D$3:$O$172,6,FALSE),0)</f>
        <v>0</v>
      </c>
      <c r="BR806" s="1843">
        <f>IFERROR(VLOOKUP($A806,'2012'!$D$3:$O$172,7,FALSE),0)</f>
        <v>0</v>
      </c>
      <c r="BS806" s="1843">
        <f>IFERROR(VLOOKUP($A806,'2012'!$D$3:$O$172,8,FALSE),0)</f>
        <v>0</v>
      </c>
      <c r="BT806" s="1740">
        <f>IFERROR(VLOOKUP($A806,'2012'!$D$3:$O$172,9,FALSE),0)</f>
        <v>0</v>
      </c>
      <c r="BV806" s="1843"/>
      <c r="BX806" s="1700">
        <f>IFERROR(VLOOKUP($A806,'2011'!$D$4:$I$251,2,FALSE),0)</f>
        <v>0</v>
      </c>
      <c r="BY806" s="1843">
        <f>IFERROR(VLOOKUP($A806,'2011'!$D$4:$I$251,3,FALSE),0)</f>
        <v>0</v>
      </c>
      <c r="BZ806" s="1843">
        <f>IFERROR(VLOOKUP($A806,'2011'!$D$4:$I$251,4,FALSE),0)</f>
        <v>0</v>
      </c>
      <c r="CA806" s="1843">
        <f>IFERROR(VLOOKUP($A806,'2011'!$D$4:$I$251,5,FALSE),0)</f>
        <v>0</v>
      </c>
      <c r="CB806" s="1740">
        <f>IFERROR(VLOOKUP($A806,'2011'!$D$4:$I$251,6,FALSE),0)</f>
        <v>0</v>
      </c>
      <c r="CC806" s="1700">
        <f>IFERROR(VLOOKUP($A806,'2010'!$C$3:$H$234,2,FALSE),0)</f>
        <v>0</v>
      </c>
      <c r="CD806" s="1843">
        <f>IFERROR(VLOOKUP($A806,'2010'!$C$3:$H$234,3,FALSE),0)</f>
        <v>0</v>
      </c>
      <c r="CE806" s="1843">
        <f>IFERROR(VLOOKUP($A806,'2010'!$C$3:$H$234,4,FALSE),0)</f>
        <v>0</v>
      </c>
      <c r="CF806" s="1843">
        <f>IFERROR(VLOOKUP($A806,'2010'!$C$3:$H$234,5,FALSE),0)</f>
        <v>0</v>
      </c>
      <c r="CG806" s="1740">
        <f>IFERROR(VLOOKUP($A806,'2010'!$C$3:$H$234,6,FALSE),0)</f>
        <v>0</v>
      </c>
      <c r="CH806" s="1700">
        <f>IFERROR(VLOOKUP($A806,'2009'!$C$3:$H$242,2,FALSE),0)</f>
        <v>0</v>
      </c>
      <c r="CI806" s="1843">
        <f>IFERROR(VLOOKUP($A806,'2009'!$C$3:$H$242,3,FALSE),0)</f>
        <v>0</v>
      </c>
      <c r="CJ806" s="1843">
        <f>IFERROR(VLOOKUP($A806,'2009'!$C$3:$H$242,4,FALSE),0)</f>
        <v>0</v>
      </c>
      <c r="CK806" s="1843">
        <f>IFERROR(VLOOKUP($A806,'2009'!$C$3:$H$242,5,FALSE),0)</f>
        <v>0</v>
      </c>
      <c r="CL806" s="1740">
        <f>IFERROR(VLOOKUP($A806,'2009'!$C$3:$H$242,6,FALSE),0)</f>
        <v>0</v>
      </c>
      <c r="CM806" s="1700">
        <f>IFERROR(VLOOKUP($A806,'2008'!$C$3:$H$229,2,FALSE),0)</f>
        <v>0</v>
      </c>
      <c r="CN806" s="1843">
        <f>IFERROR(VLOOKUP($A806,'2008'!$C$3:$H$229,3,FALSE),0)</f>
        <v>0</v>
      </c>
      <c r="CO806" s="1843">
        <f>IFERROR(VLOOKUP($A806,'2008'!$C$3:$H$229,4,FALSE),0)</f>
        <v>0</v>
      </c>
      <c r="CP806" s="1843">
        <f>IFERROR(VLOOKUP($A806,'2008'!$C$3:$H$229,5,FALSE),0)</f>
        <v>0</v>
      </c>
      <c r="CQ806" s="1740">
        <f>IFERROR(VLOOKUP($A806,'2008'!$C$3:$H$229,6,FALSE),0)</f>
        <v>0</v>
      </c>
      <c r="CR806" s="1700">
        <f>IFERROR(VLOOKUP($A806,'2007'!$C$3:$M$238,7,FALSE),0)</f>
        <v>0</v>
      </c>
      <c r="CS806" s="1843">
        <f>IFERROR(VLOOKUP($A806,'2007'!$C$3:$M$238,8,FALSE),0)</f>
        <v>0</v>
      </c>
      <c r="CT806" s="1843">
        <f>IFERROR(VLOOKUP($A806,'2007'!$C$3:$M$238,9,FALSE),0)</f>
        <v>0</v>
      </c>
      <c r="CU806" s="1843">
        <f>IFERROR(VLOOKUP($A806,'2007'!$C$3:$M$238,10,FALSE),0)</f>
        <v>0</v>
      </c>
      <c r="CV806" s="1740">
        <f>IFERROR(VLOOKUP($A806,'2007'!$C$3:$M$238,11,FALSE),0)</f>
        <v>0</v>
      </c>
      <c r="CW806" s="1700">
        <f>IFERROR(VLOOKUP($A806,'2006'!$A$2:$F$200,2,FALSE),0)</f>
        <v>0</v>
      </c>
      <c r="CX806" s="1843">
        <f>IFERROR(VLOOKUP($A806,'2006'!$A$2:$F$200,4,FALSE),0)</f>
        <v>0</v>
      </c>
      <c r="CY806" s="1843">
        <f>IFERROR(VLOOKUP($A806,'2006'!$A$2:$F$200,5,FALSE),0)</f>
        <v>0</v>
      </c>
      <c r="CZ806" s="1740">
        <f>IFERROR(VLOOKUP($A806,'2006'!$A$2:$F$200,6,FALSE),0)</f>
        <v>0</v>
      </c>
      <c r="DA806" s="1700">
        <f>IFERROR(VLOOKUP($A806,'2005'!$C$3:$M$205,8,FALSE),0)</f>
        <v>0</v>
      </c>
      <c r="DB806" s="1843">
        <f>IFERROR(VLOOKUP($A806,'2005'!$C$3:$M$205,9,FALSE),0)</f>
        <v>0</v>
      </c>
      <c r="DC806" s="1843">
        <f>IFERROR(VLOOKUP($A806,'2005'!$C$3:$M$205,10,FALSE),0)</f>
        <v>0</v>
      </c>
      <c r="DD806" s="1740">
        <f>IFERROR(VLOOKUP($A806,'2005'!$C$3:$M$205,11,FALSE),0)</f>
        <v>0</v>
      </c>
      <c r="DE806" s="1700">
        <f>IFERROR(VLOOKUP($A806,'2004'!$C$3:$M$213,8,FALSE),0)</f>
        <v>0</v>
      </c>
      <c r="DF806" s="1843">
        <f>IFERROR(VLOOKUP($A806,'2004'!$C$3:$M$213,9,FALSE),0)</f>
        <v>0</v>
      </c>
      <c r="DG806" s="1843">
        <f>IFERROR(VLOOKUP($A806,'2004'!$C$3:$M$213,10,FALSE),0)</f>
        <v>0</v>
      </c>
      <c r="DH806" s="1740">
        <f>IFERROR(VLOOKUP($A806,'2004'!$C$3:$M$213,11,FALSE),0)</f>
        <v>0</v>
      </c>
      <c r="DI806" s="1700">
        <f>IFERROR(VLOOKUP($A806,'2003'!$C$3:$Q$214,12,FALSE),0)</f>
        <v>0</v>
      </c>
      <c r="DJ806" s="1843">
        <f>IFERROR(VLOOKUP($A806,'2003'!$C$3:$Q$214,13,FALSE),0)</f>
        <v>0</v>
      </c>
      <c r="DK806" s="1843">
        <f>IFERROR(VLOOKUP($A806,'2003'!$C$3:$Q$214,14,FALSE),0)</f>
        <v>0</v>
      </c>
      <c r="DL806" s="1740">
        <f>IFERROR(VLOOKUP($A806,'2003'!$C$3:$Q$214,15,FALSE),0)</f>
        <v>0</v>
      </c>
      <c r="DM806" s="1700">
        <f>IFERROR(VLOOKUP($A806,'2002'!$D$3:$R$214,12,FALSE),0)</f>
        <v>0</v>
      </c>
      <c r="DN806" s="1843">
        <f>IFERROR(VLOOKUP($A806,'2002'!$D$3:$R$214,13,FALSE),0)</f>
        <v>0</v>
      </c>
      <c r="DO806" s="1843">
        <f>IFERROR(VLOOKUP($A806,'2002'!$D$3:$R$214,14,FALSE),0)</f>
        <v>0</v>
      </c>
      <c r="DP806" s="1788">
        <f>IFERROR(VLOOKUP($A806,'2002'!$D$3:$R$214,15,FALSE),0)</f>
        <v>0</v>
      </c>
      <c r="DQ806" s="1700">
        <f>IFERROR(VLOOKUP($A806,'Pre 2002'!$C$3:$CK$382,84,FALSE),0)</f>
        <v>5</v>
      </c>
      <c r="DR806" s="1843">
        <f>IFERROR(VLOOKUP($A806,'Pre 2002'!$C$3:$CK$382,85,FALSE),0)</f>
        <v>1</v>
      </c>
      <c r="DS806" s="1843">
        <f>IFERROR(VLOOKUP($A806,'Pre 2002'!$C$3:$CK$382,86,FALSE),0)</f>
        <v>0</v>
      </c>
      <c r="DT806" s="1790">
        <f>IFERROR(VLOOKUP($A806,'Pre 2002'!$C$3:$CK$382,87,FALSE),0)</f>
        <v>0.2</v>
      </c>
      <c r="DU806" s="1741">
        <f>IFERROR(VLOOKUP(A806,'Pre 2002'!$C$3:$CG$382,83,FALSE),0)</f>
        <v>1</v>
      </c>
    </row>
    <row r="807" spans="1:125">
      <c r="A807" t="s">
        <v>2358</v>
      </c>
      <c r="B807" s="1562">
        <f t="shared" si="296"/>
        <v>14</v>
      </c>
      <c r="C807" s="1562">
        <f t="shared" si="297"/>
        <v>2</v>
      </c>
      <c r="D807" s="1562">
        <f t="shared" si="298"/>
        <v>0</v>
      </c>
      <c r="E807" s="1563">
        <f t="shared" si="299"/>
        <v>0.14285714285714285</v>
      </c>
      <c r="F807" s="1786">
        <f t="shared" si="300"/>
        <v>1</v>
      </c>
      <c r="G807" s="1595">
        <v>2021</v>
      </c>
      <c r="H807" s="1752">
        <f t="shared" si="310"/>
        <v>0</v>
      </c>
      <c r="I807" s="1751">
        <f t="shared" si="311"/>
        <v>0</v>
      </c>
      <c r="J807" s="1751">
        <f t="shared" si="312"/>
        <v>0</v>
      </c>
      <c r="K807" s="1751">
        <f t="shared" si="313"/>
        <v>0</v>
      </c>
      <c r="L807" s="1818">
        <f t="shared" si="314"/>
        <v>0</v>
      </c>
      <c r="O807" s="1700">
        <f>IFERROR(VLOOKUP($A807,'2022'!$B$2:$K$174,3,FALSE),0)</f>
        <v>0</v>
      </c>
      <c r="P807" s="1858">
        <f>IFERROR(VLOOKUP($A807,'2022'!$B$2:$K$174,4,FALSE),0)</f>
        <v>0</v>
      </c>
      <c r="Q807" s="1858">
        <f>IFERROR(VLOOKUP($A807,'2022'!$B$2:$K$174,5,FALSE),0)</f>
        <v>0</v>
      </c>
      <c r="R807" s="1858">
        <f>IFERROR(VLOOKUP($A807,'2022'!$B$2:$K$174,8,FALSE),0)</f>
        <v>0</v>
      </c>
      <c r="S807" s="1740">
        <f>IFERROR(VLOOKUP($A807,'2022'!$B$2:$K$174,10,FALSE),0)</f>
        <v>0</v>
      </c>
      <c r="T807" s="1700">
        <f>IFERROR(VLOOKUP($A807,'2021'!$B$2:$K$174,3,FALSE),0)</f>
        <v>14</v>
      </c>
      <c r="U807" s="1843">
        <f>IFERROR(VLOOKUP($A807,'2021'!$B$2:$K$174,4,FALSE),0)</f>
        <v>2</v>
      </c>
      <c r="V807" s="1843">
        <f>IFERROR(VLOOKUP($A807,'2021'!$B$2:$K$174,5,FALSE),0)</f>
        <v>2</v>
      </c>
      <c r="W807" s="1843">
        <f>IFERROR(VLOOKUP($A807,'2021'!$B$2:$K$174,8,FALSE),0)</f>
        <v>0</v>
      </c>
      <c r="X807" s="1740">
        <f>IFERROR(VLOOKUP($A807,'2021'!$B$2:$K$174,10,FALSE),0)</f>
        <v>0.14299999999999999</v>
      </c>
      <c r="Y807" s="1700">
        <f>IFERROR(VLOOKUP($A807,'2020'!$B$2:$K$170,3,FALSE),0)</f>
        <v>0</v>
      </c>
      <c r="Z807" s="1843">
        <f>IFERROR(VLOOKUP($A807,'2020'!$B$2:$K$170,4,FALSE),0)</f>
        <v>0</v>
      </c>
      <c r="AA807" s="1843">
        <f>IFERROR(VLOOKUP($A807,'2020'!$B$2:$K$170,5,FALSE),0)</f>
        <v>0</v>
      </c>
      <c r="AB807" s="1843">
        <f>IFERROR(VLOOKUP($A807,'2020'!$B$2:$K$170,8,FALSE),0)</f>
        <v>0</v>
      </c>
      <c r="AC807" s="1740">
        <f>IFERROR(VLOOKUP($A807,'2020'!$B$2:$K$170,10,FALSE),0)</f>
        <v>0</v>
      </c>
      <c r="AD807" s="1700">
        <f>IFERROR(VLOOKUP($A807,'2019'!$B$2:$K$170,3,FALSE),0)</f>
        <v>0</v>
      </c>
      <c r="AE807" s="1843">
        <f>IFERROR(VLOOKUP($A807,'2019'!$B$2:$K$170,4,FALSE),0)</f>
        <v>0</v>
      </c>
      <c r="AF807" s="1843">
        <f>IFERROR(VLOOKUP($A807,'2019'!$B$2:$K$170,5,FALSE),0)</f>
        <v>0</v>
      </c>
      <c r="AG807" s="1843">
        <f>IFERROR(VLOOKUP($A807,'2019'!$B$2:$K$170,8,FALSE),0)</f>
        <v>0</v>
      </c>
      <c r="AH807" s="1740">
        <f>IFERROR(VLOOKUP($A807,'2019'!$B$2:$K$170,10,FALSE),0)</f>
        <v>0</v>
      </c>
      <c r="AI807" s="1700">
        <f>IFERROR(VLOOKUP($A807,'2018'!$B$2:$K$170,3,FALSE),0)</f>
        <v>0</v>
      </c>
      <c r="AJ807" s="1843">
        <f>IFERROR(VLOOKUP($A807,'2018'!$B$2:$K$170,4,FALSE),0)</f>
        <v>0</v>
      </c>
      <c r="AK807" s="1843">
        <f>IFERROR(VLOOKUP($A807,'2018'!$B$2:$K$170,5,FALSE),0)</f>
        <v>0</v>
      </c>
      <c r="AL807" s="1843">
        <f>IFERROR(VLOOKUP($A807,'2018'!$B$2:$K$170,8,FALSE),0)</f>
        <v>0</v>
      </c>
      <c r="AM807" s="1740">
        <f>IFERROR(VLOOKUP($A807,'2018'!$B$2:$K$170,10,FALSE),0)</f>
        <v>0</v>
      </c>
      <c r="AN807" s="1700">
        <f>IFERROR(VLOOKUP($A807,'2017'!$B$2:$J$163,2,FALSE),0)</f>
        <v>0</v>
      </c>
      <c r="AO807" s="1843">
        <f>IFERROR(VLOOKUP($A807,'2017'!$B$2:$J$163,3,FALSE),0)</f>
        <v>0</v>
      </c>
      <c r="AP807" s="1843">
        <f>IFERROR(VLOOKUP($A807,'2017'!$B$2:$J$163,4,FALSE),0)</f>
        <v>0</v>
      </c>
      <c r="AQ807" s="1843">
        <f>IFERROR(VLOOKUP($A807,'2017'!$B$2:$J$163,7,FALSE),0)</f>
        <v>0</v>
      </c>
      <c r="AR807" s="1740">
        <f>IFERROR(VLOOKUP($A807,'2017'!$B$2:$J$163,9,FALSE),0)</f>
        <v>0</v>
      </c>
      <c r="AS807" s="1700">
        <f>IFERROR(VLOOKUP($A807,'2016'!$B$2:$K$165,3,FALSE),0)</f>
        <v>0</v>
      </c>
      <c r="AT807" s="1843">
        <f>IFERROR(VLOOKUP($A807,'2016'!$B$2:$K$165,4,FALSE),0)</f>
        <v>0</v>
      </c>
      <c r="AU807" s="1843">
        <f>IFERROR(VLOOKUP($A807,'2016'!$B$2:$K$165,5,FALSE),0)</f>
        <v>0</v>
      </c>
      <c r="AV807" s="1843">
        <f>IFERROR(VLOOKUP($A807,'2016'!$B$2:$K$165,8,FALSE),0)</f>
        <v>0</v>
      </c>
      <c r="AW807" s="1740">
        <f>IFERROR(VLOOKUP($A807,'2016'!$B$2:$K$165,10,FALSE),0)</f>
        <v>0</v>
      </c>
      <c r="AX807" s="1700">
        <f>IFERROR(VLOOKUP($A807,'2015'!$B$2:$K$165,3,FALSE),0)</f>
        <v>0</v>
      </c>
      <c r="AY807" s="1843">
        <f>IFERROR(VLOOKUP($A807,'2015'!$B$2:$K$165,4,FALSE),0)</f>
        <v>0</v>
      </c>
      <c r="AZ807" s="1843">
        <f>IFERROR(VLOOKUP($A807,'2015'!$B$2:$K$165,5,FALSE),0)</f>
        <v>0</v>
      </c>
      <c r="BA807" s="1843">
        <f>IFERROR(VLOOKUP($A807,'2015'!$B$2:$K$165,8,FALSE),0)</f>
        <v>0</v>
      </c>
      <c r="BB807" s="1740">
        <f>IFERROR(VLOOKUP($A807,'2015'!$B$2:$K$165,10,FALSE),0)</f>
        <v>0</v>
      </c>
      <c r="BC807" s="1700">
        <f>IFERROR(VLOOKUP($A807,'2014'!$B$2:$K$157,3,FALSE),0)</f>
        <v>0</v>
      </c>
      <c r="BD807" s="1843">
        <f>IFERROR(VLOOKUP($A807,'2014'!$B$2:$K$157,4,FALSE),0)</f>
        <v>0</v>
      </c>
      <c r="BE807" s="1843">
        <f>IFERROR(VLOOKUP($A807,'2014'!$B$2:$K$157,5,FALSE),0)</f>
        <v>0</v>
      </c>
      <c r="BF807" s="1843">
        <f>IFERROR(VLOOKUP($A807,'2014'!$B$2:$K$157,8,FALSE),0)</f>
        <v>0</v>
      </c>
      <c r="BG807" s="1740">
        <f>IFERROR(VLOOKUP($A807,'2014'!$B$2:$K$157,10,FALSE),0)</f>
        <v>0</v>
      </c>
      <c r="BH807" s="1700">
        <f>IFERROR(VLOOKUP($A807,'2013'!$D$4:$I$249,2,FALSE),0)</f>
        <v>0</v>
      </c>
      <c r="BI807" s="1843">
        <f>IFERROR(VLOOKUP($A807,'2013'!$D$4:$I$249,3,FALSE),0)</f>
        <v>0</v>
      </c>
      <c r="BJ807" s="1843">
        <f>IFERROR(VLOOKUP($A807,'2013'!$D$4:$I$249,4,FALSE),0)</f>
        <v>0</v>
      </c>
      <c r="BK807" s="1843">
        <f>IFERROR(VLOOKUP($A807,'2013'!$D$4:$I$249,5,FALSE),0)</f>
        <v>0</v>
      </c>
      <c r="BL807" s="1740">
        <f>IFERROR(VLOOKUP($A807,'2013'!$D$4:$I$249,6,FALSE),0)</f>
        <v>0</v>
      </c>
      <c r="BM807" s="1737">
        <f>IFERROR(VLOOKUP($A807,'2012'!$D$3:$O$172,2,FALSE),0)</f>
        <v>0</v>
      </c>
      <c r="BN807" s="1843">
        <f>IFERROR(VLOOKUP($A807,'2012'!$D$3:$O$172,3,FALSE),0)</f>
        <v>0</v>
      </c>
      <c r="BO807" s="1743">
        <f>IFERROR(VLOOKUP($A807,'2012'!$D$3:$O$172,4,FALSE),0)</f>
        <v>0</v>
      </c>
      <c r="BP807" s="1700">
        <f>IFERROR(VLOOKUP($A807,'2012'!$D$3:$O$172,5,FALSE),0)</f>
        <v>0</v>
      </c>
      <c r="BQ807" s="1843">
        <f>IFERROR(VLOOKUP($A807,'2012'!$D$3:$O$172,6,FALSE),0)</f>
        <v>0</v>
      </c>
      <c r="BR807" s="1843">
        <f>IFERROR(VLOOKUP($A807,'2012'!$D$3:$O$172,7,FALSE),0)</f>
        <v>0</v>
      </c>
      <c r="BS807" s="1843">
        <f>IFERROR(VLOOKUP($A807,'2012'!$D$3:$O$172,8,FALSE),0)</f>
        <v>0</v>
      </c>
      <c r="BT807" s="1740">
        <f>IFERROR(VLOOKUP($A807,'2012'!$D$3:$O$172,9,FALSE),0)</f>
        <v>0</v>
      </c>
      <c r="BV807" s="1843"/>
      <c r="BX807" s="1700">
        <f>IFERROR(VLOOKUP($A807,'2011'!$D$4:$I$251,2,FALSE),0)</f>
        <v>0</v>
      </c>
      <c r="BY807" s="1843">
        <f>IFERROR(VLOOKUP($A807,'2011'!$D$4:$I$251,3,FALSE),0)</f>
        <v>0</v>
      </c>
      <c r="BZ807" s="1843">
        <f>IFERROR(VLOOKUP($A807,'2011'!$D$4:$I$251,4,FALSE),0)</f>
        <v>0</v>
      </c>
      <c r="CA807" s="1843">
        <f>IFERROR(VLOOKUP($A807,'2011'!$D$4:$I$251,5,FALSE),0)</f>
        <v>0</v>
      </c>
      <c r="CB807" s="1740">
        <f>IFERROR(VLOOKUP($A807,'2011'!$D$4:$I$251,6,FALSE),0)</f>
        <v>0</v>
      </c>
      <c r="CC807" s="1700">
        <f>IFERROR(VLOOKUP($A807,'2010'!$C$3:$H$234,2,FALSE),0)</f>
        <v>0</v>
      </c>
      <c r="CD807" s="1843">
        <f>IFERROR(VLOOKUP($A807,'2010'!$C$3:$H$234,3,FALSE),0)</f>
        <v>0</v>
      </c>
      <c r="CE807" s="1843">
        <f>IFERROR(VLOOKUP($A807,'2010'!$C$3:$H$234,4,FALSE),0)</f>
        <v>0</v>
      </c>
      <c r="CF807" s="1843">
        <f>IFERROR(VLOOKUP($A807,'2010'!$C$3:$H$234,5,FALSE),0)</f>
        <v>0</v>
      </c>
      <c r="CG807" s="1740">
        <f>IFERROR(VLOOKUP($A807,'2010'!$C$3:$H$234,6,FALSE),0)</f>
        <v>0</v>
      </c>
      <c r="CH807" s="1700">
        <f>IFERROR(VLOOKUP($A807,'2009'!$C$3:$H$242,2,FALSE),0)</f>
        <v>0</v>
      </c>
      <c r="CI807" s="1843">
        <f>IFERROR(VLOOKUP($A807,'2009'!$C$3:$H$242,3,FALSE),0)</f>
        <v>0</v>
      </c>
      <c r="CJ807" s="1843">
        <f>IFERROR(VLOOKUP($A807,'2009'!$C$3:$H$242,4,FALSE),0)</f>
        <v>0</v>
      </c>
      <c r="CK807" s="1843">
        <f>IFERROR(VLOOKUP($A807,'2009'!$C$3:$H$242,5,FALSE),0)</f>
        <v>0</v>
      </c>
      <c r="CL807" s="1740">
        <f>IFERROR(VLOOKUP($A807,'2009'!$C$3:$H$242,6,FALSE),0)</f>
        <v>0</v>
      </c>
      <c r="CM807" s="1700">
        <f>IFERROR(VLOOKUP($A807,'2008'!$C$3:$H$229,2,FALSE),0)</f>
        <v>0</v>
      </c>
      <c r="CN807" s="1843">
        <f>IFERROR(VLOOKUP($A807,'2008'!$C$3:$H$229,3,FALSE),0)</f>
        <v>0</v>
      </c>
      <c r="CO807" s="1843">
        <f>IFERROR(VLOOKUP($A807,'2008'!$C$3:$H$229,4,FALSE),0)</f>
        <v>0</v>
      </c>
      <c r="CP807" s="1843">
        <f>IFERROR(VLOOKUP($A807,'2008'!$C$3:$H$229,5,FALSE),0)</f>
        <v>0</v>
      </c>
      <c r="CQ807" s="1740">
        <f>IFERROR(VLOOKUP($A807,'2008'!$C$3:$H$229,6,FALSE),0)</f>
        <v>0</v>
      </c>
      <c r="CR807" s="1700">
        <f>IFERROR(VLOOKUP($A807,'2007'!$C$3:$M$238,7,FALSE),0)</f>
        <v>0</v>
      </c>
      <c r="CS807" s="1843">
        <f>IFERROR(VLOOKUP($A807,'2007'!$C$3:$M$238,8,FALSE),0)</f>
        <v>0</v>
      </c>
      <c r="CT807" s="1843">
        <f>IFERROR(VLOOKUP($A807,'2007'!$C$3:$M$238,9,FALSE),0)</f>
        <v>0</v>
      </c>
      <c r="CU807" s="1843">
        <f>IFERROR(VLOOKUP($A807,'2007'!$C$3:$M$238,10,FALSE),0)</f>
        <v>0</v>
      </c>
      <c r="CV807" s="1740">
        <f>IFERROR(VLOOKUP($A807,'2007'!$C$3:$M$238,11,FALSE),0)</f>
        <v>0</v>
      </c>
      <c r="CW807" s="1700">
        <f>IFERROR(VLOOKUP($A807,'2006'!$A$2:$F$200,2,FALSE),0)</f>
        <v>0</v>
      </c>
      <c r="CX807" s="1843">
        <f>IFERROR(VLOOKUP($A807,'2006'!$A$2:$F$200,4,FALSE),0)</f>
        <v>0</v>
      </c>
      <c r="CY807" s="1843">
        <f>IFERROR(VLOOKUP($A807,'2006'!$A$2:$F$200,5,FALSE),0)</f>
        <v>0</v>
      </c>
      <c r="CZ807" s="1740">
        <f>IFERROR(VLOOKUP($A807,'2006'!$A$2:$F$200,6,FALSE),0)</f>
        <v>0</v>
      </c>
      <c r="DA807" s="1700">
        <f>IFERROR(VLOOKUP($A807,'2005'!$C$3:$M$205,8,FALSE),0)</f>
        <v>0</v>
      </c>
      <c r="DB807" s="1843">
        <f>IFERROR(VLOOKUP($A807,'2005'!$C$3:$M$205,9,FALSE),0)</f>
        <v>0</v>
      </c>
      <c r="DC807" s="1843">
        <f>IFERROR(VLOOKUP($A807,'2005'!$C$3:$M$205,10,FALSE),0)</f>
        <v>0</v>
      </c>
      <c r="DD807" s="1740">
        <f>IFERROR(VLOOKUP($A807,'2005'!$C$3:$M$205,11,FALSE),0)</f>
        <v>0</v>
      </c>
      <c r="DE807" s="1700">
        <f>IFERROR(VLOOKUP($A807,'2004'!$C$3:$M$213,8,FALSE),0)</f>
        <v>0</v>
      </c>
      <c r="DF807" s="1843">
        <f>IFERROR(VLOOKUP($A807,'2004'!$C$3:$M$213,9,FALSE),0)</f>
        <v>0</v>
      </c>
      <c r="DG807" s="1843">
        <f>IFERROR(VLOOKUP($A807,'2004'!$C$3:$M$213,10,FALSE),0)</f>
        <v>0</v>
      </c>
      <c r="DH807" s="1740">
        <f>IFERROR(VLOOKUP($A807,'2004'!$C$3:$M$213,11,FALSE),0)</f>
        <v>0</v>
      </c>
      <c r="DI807" s="1700">
        <f>IFERROR(VLOOKUP($A807,'2003'!$C$3:$Q$214,12,FALSE),0)</f>
        <v>0</v>
      </c>
      <c r="DJ807" s="1843">
        <f>IFERROR(VLOOKUP($A807,'2003'!$C$3:$Q$214,13,FALSE),0)</f>
        <v>0</v>
      </c>
      <c r="DK807" s="1843">
        <f>IFERROR(VLOOKUP($A807,'2003'!$C$3:$Q$214,14,FALSE),0)</f>
        <v>0</v>
      </c>
      <c r="DL807" s="1740">
        <f>IFERROR(VLOOKUP($A807,'2003'!$C$3:$Q$214,15,FALSE),0)</f>
        <v>0</v>
      </c>
      <c r="DM807" s="1700">
        <f>IFERROR(VLOOKUP($A807,'2002'!$D$3:$R$214,12,FALSE),0)</f>
        <v>0</v>
      </c>
      <c r="DN807" s="1843">
        <f>IFERROR(VLOOKUP($A807,'2002'!$D$3:$R$214,13,FALSE),0)</f>
        <v>0</v>
      </c>
      <c r="DO807" s="1843">
        <f>IFERROR(VLOOKUP($A807,'2002'!$D$3:$R$214,14,FALSE),0)</f>
        <v>0</v>
      </c>
      <c r="DP807" s="1788">
        <f>IFERROR(VLOOKUP($A807,'2002'!$D$3:$R$214,15,FALSE),0)</f>
        <v>0</v>
      </c>
      <c r="DQ807" s="1700">
        <f>IFERROR(VLOOKUP($A807,'Pre 2002'!$C$3:$CK$382,84,FALSE),0)</f>
        <v>0</v>
      </c>
      <c r="DR807" s="1843">
        <f>IFERROR(VLOOKUP($A807,'Pre 2002'!$C$3:$CK$382,85,FALSE),0)</f>
        <v>0</v>
      </c>
      <c r="DS807" s="1843">
        <f>IFERROR(VLOOKUP($A807,'Pre 2002'!$C$3:$CK$382,86,FALSE),0)</f>
        <v>0</v>
      </c>
      <c r="DT807" s="1790">
        <f>IFERROR(VLOOKUP($A807,'Pre 2002'!$C$3:$CK$382,87,FALSE),0)</f>
        <v>0</v>
      </c>
      <c r="DU807" s="1741">
        <f>IFERROR(VLOOKUP(A807,'Pre 2002'!$C$3:$CG$382,83,FALSE),0)</f>
        <v>0</v>
      </c>
    </row>
    <row r="808" spans="1:125">
      <c r="A808" s="1721" t="s">
        <v>1874</v>
      </c>
      <c r="B808" s="1562">
        <f t="shared" si="296"/>
        <v>7</v>
      </c>
      <c r="C808" s="1562">
        <f t="shared" si="297"/>
        <v>1</v>
      </c>
      <c r="D808" s="1562">
        <f t="shared" si="298"/>
        <v>0</v>
      </c>
      <c r="E808" s="1563">
        <f t="shared" si="299"/>
        <v>0.14285714285714285</v>
      </c>
      <c r="F808" s="1786">
        <f t="shared" si="300"/>
        <v>1</v>
      </c>
      <c r="G808" s="1595" t="s">
        <v>2159</v>
      </c>
      <c r="H808" s="1752">
        <f t="shared" si="310"/>
        <v>1</v>
      </c>
      <c r="I808" s="1751">
        <f t="shared" si="311"/>
        <v>7</v>
      </c>
      <c r="J808" s="1751">
        <f t="shared" si="312"/>
        <v>1</v>
      </c>
      <c r="K808" s="1751">
        <f t="shared" si="313"/>
        <v>0</v>
      </c>
      <c r="L808" s="1818">
        <f t="shared" si="314"/>
        <v>0.14285714285714285</v>
      </c>
      <c r="O808" s="1700">
        <f>IFERROR(VLOOKUP($A808,'2022'!$B$2:$K$174,3,FALSE),0)</f>
        <v>0</v>
      </c>
      <c r="P808" s="1858">
        <f>IFERROR(VLOOKUP($A808,'2022'!$B$2:$K$174,4,FALSE),0)</f>
        <v>0</v>
      </c>
      <c r="Q808" s="1858">
        <f>IFERROR(VLOOKUP($A808,'2022'!$B$2:$K$174,5,FALSE),0)</f>
        <v>0</v>
      </c>
      <c r="R808" s="1858">
        <f>IFERROR(VLOOKUP($A808,'2022'!$B$2:$K$174,8,FALSE),0)</f>
        <v>0</v>
      </c>
      <c r="S808" s="1740">
        <f>IFERROR(VLOOKUP($A808,'2022'!$B$2:$K$174,10,FALSE),0)</f>
        <v>0</v>
      </c>
      <c r="T808" s="1700">
        <f>IFERROR(VLOOKUP($A808,'2021'!$B$2:$K$174,3,FALSE),0)</f>
        <v>0</v>
      </c>
      <c r="U808" s="1843">
        <f>IFERROR(VLOOKUP($A808,'2021'!$B$2:$K$174,4,FALSE),0)</f>
        <v>0</v>
      </c>
      <c r="V808" s="1843">
        <f>IFERROR(VLOOKUP($A808,'2021'!$B$2:$K$174,5,FALSE),0)</f>
        <v>0</v>
      </c>
      <c r="W808" s="1843">
        <f>IFERROR(VLOOKUP($A808,'2021'!$B$2:$K$174,8,FALSE),0)</f>
        <v>0</v>
      </c>
      <c r="X808" s="1740">
        <f>IFERROR(VLOOKUP($A808,'2021'!$B$2:$K$174,10,FALSE),0)</f>
        <v>0</v>
      </c>
      <c r="Y808" s="1700">
        <f>IFERROR(VLOOKUP($A808,'2020'!$B$2:$K$170,3,FALSE),0)</f>
        <v>0</v>
      </c>
      <c r="Z808" s="1843">
        <f>IFERROR(VLOOKUP($A808,'2020'!$B$2:$K$170,4,FALSE),0)</f>
        <v>0</v>
      </c>
      <c r="AA808" s="1843">
        <f>IFERROR(VLOOKUP($A808,'2020'!$B$2:$K$170,5,FALSE),0)</f>
        <v>0</v>
      </c>
      <c r="AB808" s="1843">
        <f>IFERROR(VLOOKUP($A808,'2020'!$B$2:$K$170,8,FALSE),0)</f>
        <v>0</v>
      </c>
      <c r="AC808" s="1740">
        <f>IFERROR(VLOOKUP($A808,'2020'!$B$2:$K$170,10,FALSE),0)</f>
        <v>0</v>
      </c>
      <c r="AD808" s="1700">
        <f>IFERROR(VLOOKUP($A808,'2019'!$B$2:$K$170,3,FALSE),0)</f>
        <v>0</v>
      </c>
      <c r="AE808" s="1843">
        <f>IFERROR(VLOOKUP($A808,'2019'!$B$2:$K$170,4,FALSE),0)</f>
        <v>0</v>
      </c>
      <c r="AF808" s="1843">
        <f>IFERROR(VLOOKUP($A808,'2019'!$B$2:$K$170,5,FALSE),0)</f>
        <v>0</v>
      </c>
      <c r="AG808" s="1843">
        <f>IFERROR(VLOOKUP($A808,'2019'!$B$2:$K$170,8,FALSE),0)</f>
        <v>0</v>
      </c>
      <c r="AH808" s="1740">
        <f>IFERROR(VLOOKUP($A808,'2019'!$B$2:$K$170,10,FALSE),0)</f>
        <v>0</v>
      </c>
      <c r="AI808" s="1700">
        <f>IFERROR(VLOOKUP($A808,'2018'!$B$2:$K$170,3,FALSE),0)</f>
        <v>0</v>
      </c>
      <c r="AJ808" s="1843">
        <f>IFERROR(VLOOKUP($A808,'2018'!$B$2:$K$170,4,FALSE),0)</f>
        <v>0</v>
      </c>
      <c r="AK808" s="1843">
        <f>IFERROR(VLOOKUP($A808,'2018'!$B$2:$K$170,5,FALSE),0)</f>
        <v>0</v>
      </c>
      <c r="AL808" s="1843">
        <f>IFERROR(VLOOKUP($A808,'2018'!$B$2:$K$170,8,FALSE),0)</f>
        <v>0</v>
      </c>
      <c r="AM808" s="1740">
        <f>IFERROR(VLOOKUP($A808,'2018'!$B$2:$K$170,10,FALSE),0)</f>
        <v>0</v>
      </c>
      <c r="AN808" s="1700">
        <f>IFERROR(VLOOKUP($A808,'2017'!$B$2:$J$163,2,FALSE),0)</f>
        <v>0</v>
      </c>
      <c r="AO808" s="1843">
        <f>IFERROR(VLOOKUP($A808,'2017'!$B$2:$J$163,3,FALSE),0)</f>
        <v>0</v>
      </c>
      <c r="AP808" s="1843">
        <f>IFERROR(VLOOKUP($A808,'2017'!$B$2:$J$163,4,FALSE),0)</f>
        <v>0</v>
      </c>
      <c r="AQ808" s="1843">
        <f>IFERROR(VLOOKUP($A808,'2017'!$B$2:$J$163,7,FALSE),0)</f>
        <v>0</v>
      </c>
      <c r="AR808" s="1740">
        <f>IFERROR(VLOOKUP($A808,'2017'!$B$2:$J$163,9,FALSE),0)</f>
        <v>0</v>
      </c>
      <c r="AS808" s="1700">
        <f>IFERROR(VLOOKUP($A808,'2016'!$B$2:$K$165,3,FALSE),0)</f>
        <v>0</v>
      </c>
      <c r="AT808" s="1843">
        <f>IFERROR(VLOOKUP($A808,'2016'!$B$2:$K$165,4,FALSE),0)</f>
        <v>0</v>
      </c>
      <c r="AU808" s="1843">
        <f>IFERROR(VLOOKUP($A808,'2016'!$B$2:$K$165,5,FALSE),0)</f>
        <v>0</v>
      </c>
      <c r="AV808" s="1843">
        <f>IFERROR(VLOOKUP($A808,'2016'!$B$2:$K$165,8,FALSE),0)</f>
        <v>0</v>
      </c>
      <c r="AW808" s="1740">
        <f>IFERROR(VLOOKUP($A808,'2016'!$B$2:$K$165,10,FALSE),0)</f>
        <v>0</v>
      </c>
      <c r="AX808" s="1700">
        <f>IFERROR(VLOOKUP($A808,'2015'!$B$2:$K$165,3,FALSE),0)</f>
        <v>0</v>
      </c>
      <c r="AY808" s="1843">
        <f>IFERROR(VLOOKUP($A808,'2015'!$B$2:$K$165,4,FALSE),0)</f>
        <v>0</v>
      </c>
      <c r="AZ808" s="1843">
        <f>IFERROR(VLOOKUP($A808,'2015'!$B$2:$K$165,5,FALSE),0)</f>
        <v>0</v>
      </c>
      <c r="BA808" s="1843">
        <f>IFERROR(VLOOKUP($A808,'2015'!$B$2:$K$165,8,FALSE),0)</f>
        <v>0</v>
      </c>
      <c r="BB808" s="1740">
        <f>IFERROR(VLOOKUP($A808,'2015'!$B$2:$K$165,10,FALSE),0)</f>
        <v>0</v>
      </c>
      <c r="BC808" s="1700">
        <f>IFERROR(VLOOKUP($A808,'2014'!$B$2:$K$157,3,FALSE),0)</f>
        <v>0</v>
      </c>
      <c r="BD808" s="1843">
        <f>IFERROR(VLOOKUP($A808,'2014'!$B$2:$K$157,4,FALSE),0)</f>
        <v>0</v>
      </c>
      <c r="BE808" s="1843">
        <f>IFERROR(VLOOKUP($A808,'2014'!$B$2:$K$157,5,FALSE),0)</f>
        <v>0</v>
      </c>
      <c r="BF808" s="1843">
        <f>IFERROR(VLOOKUP($A808,'2014'!$B$2:$K$157,8,FALSE),0)</f>
        <v>0</v>
      </c>
      <c r="BG808" s="1740">
        <f>IFERROR(VLOOKUP($A808,'2014'!$B$2:$K$157,10,FALSE),0)</f>
        <v>0</v>
      </c>
      <c r="BH808" s="1700">
        <f>IFERROR(VLOOKUP($A808,'2013'!$D$4:$I$249,2,FALSE),0)</f>
        <v>0</v>
      </c>
      <c r="BI808" s="1843">
        <f>IFERROR(VLOOKUP($A808,'2013'!$D$4:$I$249,3,FALSE),0)</f>
        <v>0</v>
      </c>
      <c r="BJ808" s="1843">
        <f>IFERROR(VLOOKUP($A808,'2013'!$D$4:$I$249,4,FALSE),0)</f>
        <v>0</v>
      </c>
      <c r="BK808" s="1843">
        <f>IFERROR(VLOOKUP($A808,'2013'!$D$4:$I$249,5,FALSE),0)</f>
        <v>0</v>
      </c>
      <c r="BL808" s="1740">
        <f>IFERROR(VLOOKUP($A808,'2013'!$D$4:$I$249,6,FALSE),0)</f>
        <v>0</v>
      </c>
      <c r="BM808" s="1737">
        <f>IFERROR(VLOOKUP($A808,'2012'!$D$3:$O$172,2,FALSE),0)</f>
        <v>0</v>
      </c>
      <c r="BN808" s="1843">
        <f>IFERROR(VLOOKUP($A808,'2012'!$D$3:$O$172,3,FALSE),0)</f>
        <v>0</v>
      </c>
      <c r="BO808" s="1743">
        <f>IFERROR(VLOOKUP($A808,'2012'!$D$3:$O$172,4,FALSE),0)</f>
        <v>0</v>
      </c>
      <c r="BP808" s="1700">
        <f>IFERROR(VLOOKUP($A808,'2012'!$D$3:$O$172,5,FALSE),0)</f>
        <v>0</v>
      </c>
      <c r="BQ808" s="1843">
        <f>IFERROR(VLOOKUP($A808,'2012'!$D$3:$O$172,6,FALSE),0)</f>
        <v>0</v>
      </c>
      <c r="BR808" s="1843">
        <f>IFERROR(VLOOKUP($A808,'2012'!$D$3:$O$172,7,FALSE),0)</f>
        <v>0</v>
      </c>
      <c r="BS808" s="1843">
        <f>IFERROR(VLOOKUP($A808,'2012'!$D$3:$O$172,8,FALSE),0)</f>
        <v>0</v>
      </c>
      <c r="BT808" s="1740">
        <f>IFERROR(VLOOKUP($A808,'2012'!$D$3:$O$172,9,FALSE),0)</f>
        <v>0</v>
      </c>
      <c r="BV808" s="1843"/>
      <c r="BX808" s="1700">
        <f>IFERROR(VLOOKUP($A808,'2011'!$D$4:$I$251,2,FALSE),0)</f>
        <v>0</v>
      </c>
      <c r="BY808" s="1843">
        <f>IFERROR(VLOOKUP($A808,'2011'!$D$4:$I$251,3,FALSE),0)</f>
        <v>0</v>
      </c>
      <c r="BZ808" s="1843">
        <f>IFERROR(VLOOKUP($A808,'2011'!$D$4:$I$251,4,FALSE),0)</f>
        <v>0</v>
      </c>
      <c r="CA808" s="1843">
        <f>IFERROR(VLOOKUP($A808,'2011'!$D$4:$I$251,5,FALSE),0)</f>
        <v>0</v>
      </c>
      <c r="CB808" s="1740">
        <f>IFERROR(VLOOKUP($A808,'2011'!$D$4:$I$251,6,FALSE),0)</f>
        <v>0</v>
      </c>
      <c r="CC808" s="1700">
        <f>IFERROR(VLOOKUP($A808,'2010'!$C$3:$H$234,2,FALSE),0)</f>
        <v>0</v>
      </c>
      <c r="CD808" s="1843">
        <f>IFERROR(VLOOKUP($A808,'2010'!$C$3:$H$234,3,FALSE),0)</f>
        <v>0</v>
      </c>
      <c r="CE808" s="1843">
        <f>IFERROR(VLOOKUP($A808,'2010'!$C$3:$H$234,4,FALSE),0)</f>
        <v>0</v>
      </c>
      <c r="CF808" s="1843">
        <f>IFERROR(VLOOKUP($A808,'2010'!$C$3:$H$234,5,FALSE),0)</f>
        <v>0</v>
      </c>
      <c r="CG808" s="1740">
        <f>IFERROR(VLOOKUP($A808,'2010'!$C$3:$H$234,6,FALSE),0)</f>
        <v>0</v>
      </c>
      <c r="CH808" s="1700">
        <f>IFERROR(VLOOKUP($A808,'2009'!$C$3:$H$242,2,FALSE),0)</f>
        <v>0</v>
      </c>
      <c r="CI808" s="1843">
        <f>IFERROR(VLOOKUP($A808,'2009'!$C$3:$H$242,3,FALSE),0)</f>
        <v>0</v>
      </c>
      <c r="CJ808" s="1843">
        <f>IFERROR(VLOOKUP($A808,'2009'!$C$3:$H$242,4,FALSE),0)</f>
        <v>0</v>
      </c>
      <c r="CK808" s="1843">
        <f>IFERROR(VLOOKUP($A808,'2009'!$C$3:$H$242,5,FALSE),0)</f>
        <v>0</v>
      </c>
      <c r="CL808" s="1740">
        <f>IFERROR(VLOOKUP($A808,'2009'!$C$3:$H$242,6,FALSE),0)</f>
        <v>0</v>
      </c>
      <c r="CM808" s="1700">
        <f>IFERROR(VLOOKUP($A808,'2008'!$C$3:$H$229,2,FALSE),0)</f>
        <v>0</v>
      </c>
      <c r="CN808" s="1843">
        <f>IFERROR(VLOOKUP($A808,'2008'!$C$3:$H$229,3,FALSE),0)</f>
        <v>0</v>
      </c>
      <c r="CO808" s="1843">
        <f>IFERROR(VLOOKUP($A808,'2008'!$C$3:$H$229,4,FALSE),0)</f>
        <v>0</v>
      </c>
      <c r="CP808" s="1843">
        <f>IFERROR(VLOOKUP($A808,'2008'!$C$3:$H$229,5,FALSE),0)</f>
        <v>0</v>
      </c>
      <c r="CQ808" s="1740">
        <f>IFERROR(VLOOKUP($A808,'2008'!$C$3:$H$229,6,FALSE),0)</f>
        <v>0</v>
      </c>
      <c r="CR808" s="1700">
        <f>IFERROR(VLOOKUP($A808,'2007'!$C$3:$M$238,7,FALSE),0)</f>
        <v>0</v>
      </c>
      <c r="CS808" s="1843">
        <f>IFERROR(VLOOKUP($A808,'2007'!$C$3:$M$238,8,FALSE),0)</f>
        <v>0</v>
      </c>
      <c r="CT808" s="1843">
        <f>IFERROR(VLOOKUP($A808,'2007'!$C$3:$M$238,9,FALSE),0)</f>
        <v>0</v>
      </c>
      <c r="CU808" s="1843">
        <f>IFERROR(VLOOKUP($A808,'2007'!$C$3:$M$238,10,FALSE),0)</f>
        <v>0</v>
      </c>
      <c r="CV808" s="1740">
        <f>IFERROR(VLOOKUP($A808,'2007'!$C$3:$M$238,11,FALSE),0)</f>
        <v>0</v>
      </c>
      <c r="CW808" s="1700">
        <f>IFERROR(VLOOKUP($A808,'2006'!$A$2:$F$200,2,FALSE),0)</f>
        <v>0</v>
      </c>
      <c r="CX808" s="1843">
        <f>IFERROR(VLOOKUP($A808,'2006'!$A$2:$F$200,4,FALSE),0)</f>
        <v>0</v>
      </c>
      <c r="CY808" s="1843">
        <f>IFERROR(VLOOKUP($A808,'2006'!$A$2:$F$200,5,FALSE),0)</f>
        <v>0</v>
      </c>
      <c r="CZ808" s="1740">
        <f>IFERROR(VLOOKUP($A808,'2006'!$A$2:$F$200,6,FALSE),0)</f>
        <v>0</v>
      </c>
      <c r="DA808" s="1700">
        <f>IFERROR(VLOOKUP($A808,'2005'!$C$3:$M$205,8,FALSE),0)</f>
        <v>0</v>
      </c>
      <c r="DB808" s="1843">
        <f>IFERROR(VLOOKUP($A808,'2005'!$C$3:$M$205,9,FALSE),0)</f>
        <v>0</v>
      </c>
      <c r="DC808" s="1843">
        <f>IFERROR(VLOOKUP($A808,'2005'!$C$3:$M$205,10,FALSE),0)</f>
        <v>0</v>
      </c>
      <c r="DD808" s="1740">
        <f>IFERROR(VLOOKUP($A808,'2005'!$C$3:$M$205,11,FALSE),0)</f>
        <v>0</v>
      </c>
      <c r="DE808" s="1700">
        <f>IFERROR(VLOOKUP($A808,'2004'!$C$3:$M$213,8,FALSE),0)</f>
        <v>0</v>
      </c>
      <c r="DF808" s="1843">
        <f>IFERROR(VLOOKUP($A808,'2004'!$C$3:$M$213,9,FALSE),0)</f>
        <v>0</v>
      </c>
      <c r="DG808" s="1843">
        <f>IFERROR(VLOOKUP($A808,'2004'!$C$3:$M$213,10,FALSE),0)</f>
        <v>0</v>
      </c>
      <c r="DH808" s="1740">
        <f>IFERROR(VLOOKUP($A808,'2004'!$C$3:$M$213,11,FALSE),0)</f>
        <v>0</v>
      </c>
      <c r="DI808" s="1700">
        <f>IFERROR(VLOOKUP($A808,'2003'!$C$3:$Q$214,12,FALSE),0)</f>
        <v>0</v>
      </c>
      <c r="DJ808" s="1843">
        <f>IFERROR(VLOOKUP($A808,'2003'!$C$3:$Q$214,13,FALSE),0)</f>
        <v>0</v>
      </c>
      <c r="DK808" s="1843">
        <f>IFERROR(VLOOKUP($A808,'2003'!$C$3:$Q$214,14,FALSE),0)</f>
        <v>0</v>
      </c>
      <c r="DL808" s="1740">
        <f>IFERROR(VLOOKUP($A808,'2003'!$C$3:$Q$214,15,FALSE),0)</f>
        <v>0</v>
      </c>
      <c r="DM808" s="1700">
        <f>IFERROR(VLOOKUP($A808,'2002'!$D$3:$R$214,12,FALSE),0)</f>
        <v>0</v>
      </c>
      <c r="DN808" s="1843">
        <f>IFERROR(VLOOKUP($A808,'2002'!$D$3:$R$214,13,FALSE),0)</f>
        <v>0</v>
      </c>
      <c r="DO808" s="1843">
        <f>IFERROR(VLOOKUP($A808,'2002'!$D$3:$R$214,14,FALSE),0)</f>
        <v>0</v>
      </c>
      <c r="DP808" s="1788">
        <f>IFERROR(VLOOKUP($A808,'2002'!$D$3:$R$214,15,FALSE),0)</f>
        <v>0</v>
      </c>
      <c r="DQ808" s="1700">
        <f>IFERROR(VLOOKUP($A808,'Pre 2002'!$C$3:$CK$382,84,FALSE),0)</f>
        <v>7</v>
      </c>
      <c r="DR808" s="1843">
        <f>IFERROR(VLOOKUP($A808,'Pre 2002'!$C$3:$CK$382,85,FALSE),0)</f>
        <v>1</v>
      </c>
      <c r="DS808" s="1843">
        <f>IFERROR(VLOOKUP($A808,'Pre 2002'!$C$3:$CK$382,86,FALSE),0)</f>
        <v>0</v>
      </c>
      <c r="DT808" s="1790">
        <f>IFERROR(VLOOKUP($A808,'Pre 2002'!$C$3:$CK$382,87,FALSE),0)</f>
        <v>0.14285714285714285</v>
      </c>
      <c r="DU808" s="1741">
        <f>IFERROR(VLOOKUP(A808,'Pre 2002'!$C$3:$CG$382,83,FALSE),0)</f>
        <v>1</v>
      </c>
    </row>
    <row r="809" spans="1:125">
      <c r="A809" s="1721" t="s">
        <v>1943</v>
      </c>
      <c r="B809" s="1562">
        <f t="shared" si="296"/>
        <v>7</v>
      </c>
      <c r="C809" s="1562">
        <f t="shared" si="297"/>
        <v>1</v>
      </c>
      <c r="D809" s="1562">
        <f t="shared" si="298"/>
        <v>0</v>
      </c>
      <c r="E809" s="1563">
        <f t="shared" si="299"/>
        <v>0.14285714285714285</v>
      </c>
      <c r="F809" s="1786">
        <f t="shared" si="300"/>
        <v>1</v>
      </c>
      <c r="G809" s="1595" t="s">
        <v>2159</v>
      </c>
      <c r="H809" s="1752">
        <f t="shared" si="310"/>
        <v>1</v>
      </c>
      <c r="I809" s="1751">
        <f t="shared" si="311"/>
        <v>7</v>
      </c>
      <c r="J809" s="1751">
        <f t="shared" si="312"/>
        <v>1</v>
      </c>
      <c r="K809" s="1751">
        <f t="shared" si="313"/>
        <v>0</v>
      </c>
      <c r="L809" s="1818">
        <f t="shared" si="314"/>
        <v>0.14285714285714285</v>
      </c>
      <c r="O809" s="1700">
        <f>IFERROR(VLOOKUP($A809,'2022'!$B$2:$K$174,3,FALSE),0)</f>
        <v>0</v>
      </c>
      <c r="P809" s="1858">
        <f>IFERROR(VLOOKUP($A809,'2022'!$B$2:$K$174,4,FALSE),0)</f>
        <v>0</v>
      </c>
      <c r="Q809" s="1858">
        <f>IFERROR(VLOOKUP($A809,'2022'!$B$2:$K$174,5,FALSE),0)</f>
        <v>0</v>
      </c>
      <c r="R809" s="1858">
        <f>IFERROR(VLOOKUP($A809,'2022'!$B$2:$K$174,8,FALSE),0)</f>
        <v>0</v>
      </c>
      <c r="S809" s="1740">
        <f>IFERROR(VLOOKUP($A809,'2022'!$B$2:$K$174,10,FALSE),0)</f>
        <v>0</v>
      </c>
      <c r="T809" s="1700">
        <f>IFERROR(VLOOKUP($A809,'2021'!$B$2:$K$174,3,FALSE),0)</f>
        <v>0</v>
      </c>
      <c r="U809" s="1843">
        <f>IFERROR(VLOOKUP($A809,'2021'!$B$2:$K$174,4,FALSE),0)</f>
        <v>0</v>
      </c>
      <c r="V809" s="1843">
        <f>IFERROR(VLOOKUP($A809,'2021'!$B$2:$K$174,5,FALSE),0)</f>
        <v>0</v>
      </c>
      <c r="W809" s="1843">
        <f>IFERROR(VLOOKUP($A809,'2021'!$B$2:$K$174,8,FALSE),0)</f>
        <v>0</v>
      </c>
      <c r="X809" s="1740">
        <f>IFERROR(VLOOKUP($A809,'2021'!$B$2:$K$174,10,FALSE),0)</f>
        <v>0</v>
      </c>
      <c r="Y809" s="1700">
        <f>IFERROR(VLOOKUP($A809,'2020'!$B$2:$K$170,3,FALSE),0)</f>
        <v>0</v>
      </c>
      <c r="Z809" s="1843">
        <f>IFERROR(VLOOKUP($A809,'2020'!$B$2:$K$170,4,FALSE),0)</f>
        <v>0</v>
      </c>
      <c r="AA809" s="1843">
        <f>IFERROR(VLOOKUP($A809,'2020'!$B$2:$K$170,5,FALSE),0)</f>
        <v>0</v>
      </c>
      <c r="AB809" s="1843">
        <f>IFERROR(VLOOKUP($A809,'2020'!$B$2:$K$170,8,FALSE),0)</f>
        <v>0</v>
      </c>
      <c r="AC809" s="1740">
        <f>IFERROR(VLOOKUP($A809,'2020'!$B$2:$K$170,10,FALSE),0)</f>
        <v>0</v>
      </c>
      <c r="AD809" s="1700">
        <f>IFERROR(VLOOKUP($A809,'2019'!$B$2:$K$170,3,FALSE),0)</f>
        <v>0</v>
      </c>
      <c r="AE809" s="1843">
        <f>IFERROR(VLOOKUP($A809,'2019'!$B$2:$K$170,4,FALSE),0)</f>
        <v>0</v>
      </c>
      <c r="AF809" s="1843">
        <f>IFERROR(VLOOKUP($A809,'2019'!$B$2:$K$170,5,FALSE),0)</f>
        <v>0</v>
      </c>
      <c r="AG809" s="1843">
        <f>IFERROR(VLOOKUP($A809,'2019'!$B$2:$K$170,8,FALSE),0)</f>
        <v>0</v>
      </c>
      <c r="AH809" s="1740">
        <f>IFERROR(VLOOKUP($A809,'2019'!$B$2:$K$170,10,FALSE),0)</f>
        <v>0</v>
      </c>
      <c r="AI809" s="1700">
        <f>IFERROR(VLOOKUP($A809,'2018'!$B$2:$K$170,3,FALSE),0)</f>
        <v>0</v>
      </c>
      <c r="AJ809" s="1843">
        <f>IFERROR(VLOOKUP($A809,'2018'!$B$2:$K$170,4,FALSE),0)</f>
        <v>0</v>
      </c>
      <c r="AK809" s="1843">
        <f>IFERROR(VLOOKUP($A809,'2018'!$B$2:$K$170,5,FALSE),0)</f>
        <v>0</v>
      </c>
      <c r="AL809" s="1843">
        <f>IFERROR(VLOOKUP($A809,'2018'!$B$2:$K$170,8,FALSE),0)</f>
        <v>0</v>
      </c>
      <c r="AM809" s="1740">
        <f>IFERROR(VLOOKUP($A809,'2018'!$B$2:$K$170,10,FALSE),0)</f>
        <v>0</v>
      </c>
      <c r="AN809" s="1700">
        <f>IFERROR(VLOOKUP($A809,'2017'!$B$2:$J$163,2,FALSE),0)</f>
        <v>0</v>
      </c>
      <c r="AO809" s="1843">
        <f>IFERROR(VLOOKUP($A809,'2017'!$B$2:$J$163,3,FALSE),0)</f>
        <v>0</v>
      </c>
      <c r="AP809" s="1843">
        <f>IFERROR(VLOOKUP($A809,'2017'!$B$2:$J$163,4,FALSE),0)</f>
        <v>0</v>
      </c>
      <c r="AQ809" s="1843">
        <f>IFERROR(VLOOKUP($A809,'2017'!$B$2:$J$163,7,FALSE),0)</f>
        <v>0</v>
      </c>
      <c r="AR809" s="1740">
        <f>IFERROR(VLOOKUP($A809,'2017'!$B$2:$J$163,9,FALSE),0)</f>
        <v>0</v>
      </c>
      <c r="AS809" s="1700">
        <f>IFERROR(VLOOKUP($A809,'2016'!$B$2:$K$165,3,FALSE),0)</f>
        <v>0</v>
      </c>
      <c r="AT809" s="1843">
        <f>IFERROR(VLOOKUP($A809,'2016'!$B$2:$K$165,4,FALSE),0)</f>
        <v>0</v>
      </c>
      <c r="AU809" s="1843">
        <f>IFERROR(VLOOKUP($A809,'2016'!$B$2:$K$165,5,FALSE),0)</f>
        <v>0</v>
      </c>
      <c r="AV809" s="1843">
        <f>IFERROR(VLOOKUP($A809,'2016'!$B$2:$K$165,8,FALSE),0)</f>
        <v>0</v>
      </c>
      <c r="AW809" s="1740">
        <f>IFERROR(VLOOKUP($A809,'2016'!$B$2:$K$165,10,FALSE),0)</f>
        <v>0</v>
      </c>
      <c r="AX809" s="1700">
        <f>IFERROR(VLOOKUP($A809,'2015'!$B$2:$K$165,3,FALSE),0)</f>
        <v>0</v>
      </c>
      <c r="AY809" s="1843">
        <f>IFERROR(VLOOKUP($A809,'2015'!$B$2:$K$165,4,FALSE),0)</f>
        <v>0</v>
      </c>
      <c r="AZ809" s="1843">
        <f>IFERROR(VLOOKUP($A809,'2015'!$B$2:$K$165,5,FALSE),0)</f>
        <v>0</v>
      </c>
      <c r="BA809" s="1843">
        <f>IFERROR(VLOOKUP($A809,'2015'!$B$2:$K$165,8,FALSE),0)</f>
        <v>0</v>
      </c>
      <c r="BB809" s="1740">
        <f>IFERROR(VLOOKUP($A809,'2015'!$B$2:$K$165,10,FALSE),0)</f>
        <v>0</v>
      </c>
      <c r="BC809" s="1700">
        <f>IFERROR(VLOOKUP($A809,'2014'!$B$2:$K$157,3,FALSE),0)</f>
        <v>0</v>
      </c>
      <c r="BD809" s="1843">
        <f>IFERROR(VLOOKUP($A809,'2014'!$B$2:$K$157,4,FALSE),0)</f>
        <v>0</v>
      </c>
      <c r="BE809" s="1843">
        <f>IFERROR(VLOOKUP($A809,'2014'!$B$2:$K$157,5,FALSE),0)</f>
        <v>0</v>
      </c>
      <c r="BF809" s="1843">
        <f>IFERROR(VLOOKUP($A809,'2014'!$B$2:$K$157,8,FALSE),0)</f>
        <v>0</v>
      </c>
      <c r="BG809" s="1740">
        <f>IFERROR(VLOOKUP($A809,'2014'!$B$2:$K$157,10,FALSE),0)</f>
        <v>0</v>
      </c>
      <c r="BH809" s="1700">
        <f>IFERROR(VLOOKUP($A809,'2013'!$D$4:$I$249,2,FALSE),0)</f>
        <v>0</v>
      </c>
      <c r="BI809" s="1843">
        <f>IFERROR(VLOOKUP($A809,'2013'!$D$4:$I$249,3,FALSE),0)</f>
        <v>0</v>
      </c>
      <c r="BJ809" s="1843">
        <f>IFERROR(VLOOKUP($A809,'2013'!$D$4:$I$249,4,FALSE),0)</f>
        <v>0</v>
      </c>
      <c r="BK809" s="1843">
        <f>IFERROR(VLOOKUP($A809,'2013'!$D$4:$I$249,5,FALSE),0)</f>
        <v>0</v>
      </c>
      <c r="BL809" s="1740">
        <f>IFERROR(VLOOKUP($A809,'2013'!$D$4:$I$249,6,FALSE),0)</f>
        <v>0</v>
      </c>
      <c r="BM809" s="1737">
        <f>IFERROR(VLOOKUP($A809,'2012'!$D$3:$O$172,2,FALSE),0)</f>
        <v>0</v>
      </c>
      <c r="BN809" s="1843">
        <f>IFERROR(VLOOKUP($A809,'2012'!$D$3:$O$172,3,FALSE),0)</f>
        <v>0</v>
      </c>
      <c r="BO809" s="1743">
        <f>IFERROR(VLOOKUP($A809,'2012'!$D$3:$O$172,4,FALSE),0)</f>
        <v>0</v>
      </c>
      <c r="BP809" s="1700">
        <f>IFERROR(VLOOKUP($A809,'2012'!$D$3:$O$172,5,FALSE),0)</f>
        <v>0</v>
      </c>
      <c r="BQ809" s="1843">
        <f>IFERROR(VLOOKUP($A809,'2012'!$D$3:$O$172,6,FALSE),0)</f>
        <v>0</v>
      </c>
      <c r="BR809" s="1843">
        <f>IFERROR(VLOOKUP($A809,'2012'!$D$3:$O$172,7,FALSE),0)</f>
        <v>0</v>
      </c>
      <c r="BS809" s="1843">
        <f>IFERROR(VLOOKUP($A809,'2012'!$D$3:$O$172,8,FALSE),0)</f>
        <v>0</v>
      </c>
      <c r="BT809" s="1740">
        <f>IFERROR(VLOOKUP($A809,'2012'!$D$3:$O$172,9,FALSE),0)</f>
        <v>0</v>
      </c>
      <c r="BV809" s="1843"/>
      <c r="BX809" s="1700">
        <f>IFERROR(VLOOKUP($A809,'2011'!$D$4:$I$251,2,FALSE),0)</f>
        <v>0</v>
      </c>
      <c r="BY809" s="1843">
        <f>IFERROR(VLOOKUP($A809,'2011'!$D$4:$I$251,3,FALSE),0)</f>
        <v>0</v>
      </c>
      <c r="BZ809" s="1843">
        <f>IFERROR(VLOOKUP($A809,'2011'!$D$4:$I$251,4,FALSE),0)</f>
        <v>0</v>
      </c>
      <c r="CA809" s="1843">
        <f>IFERROR(VLOOKUP($A809,'2011'!$D$4:$I$251,5,FALSE),0)</f>
        <v>0</v>
      </c>
      <c r="CB809" s="1740">
        <f>IFERROR(VLOOKUP($A809,'2011'!$D$4:$I$251,6,FALSE),0)</f>
        <v>0</v>
      </c>
      <c r="CC809" s="1700">
        <f>IFERROR(VLOOKUP($A809,'2010'!$C$3:$H$234,2,FALSE),0)</f>
        <v>0</v>
      </c>
      <c r="CD809" s="1843">
        <f>IFERROR(VLOOKUP($A809,'2010'!$C$3:$H$234,3,FALSE),0)</f>
        <v>0</v>
      </c>
      <c r="CE809" s="1843">
        <f>IFERROR(VLOOKUP($A809,'2010'!$C$3:$H$234,4,FALSE),0)</f>
        <v>0</v>
      </c>
      <c r="CF809" s="1843">
        <f>IFERROR(VLOOKUP($A809,'2010'!$C$3:$H$234,5,FALSE),0)</f>
        <v>0</v>
      </c>
      <c r="CG809" s="1740">
        <f>IFERROR(VLOOKUP($A809,'2010'!$C$3:$H$234,6,FALSE),0)</f>
        <v>0</v>
      </c>
      <c r="CH809" s="1700">
        <f>IFERROR(VLOOKUP($A809,'2009'!$C$3:$H$242,2,FALSE),0)</f>
        <v>0</v>
      </c>
      <c r="CI809" s="1843">
        <f>IFERROR(VLOOKUP($A809,'2009'!$C$3:$H$242,3,FALSE),0)</f>
        <v>0</v>
      </c>
      <c r="CJ809" s="1843">
        <f>IFERROR(VLOOKUP($A809,'2009'!$C$3:$H$242,4,FALSE),0)</f>
        <v>0</v>
      </c>
      <c r="CK809" s="1843">
        <f>IFERROR(VLOOKUP($A809,'2009'!$C$3:$H$242,5,FALSE),0)</f>
        <v>0</v>
      </c>
      <c r="CL809" s="1740">
        <f>IFERROR(VLOOKUP($A809,'2009'!$C$3:$H$242,6,FALSE),0)</f>
        <v>0</v>
      </c>
      <c r="CM809" s="1700">
        <f>IFERROR(VLOOKUP($A809,'2008'!$C$3:$H$229,2,FALSE),0)</f>
        <v>0</v>
      </c>
      <c r="CN809" s="1843">
        <f>IFERROR(VLOOKUP($A809,'2008'!$C$3:$H$229,3,FALSE),0)</f>
        <v>0</v>
      </c>
      <c r="CO809" s="1843">
        <f>IFERROR(VLOOKUP($A809,'2008'!$C$3:$H$229,4,FALSE),0)</f>
        <v>0</v>
      </c>
      <c r="CP809" s="1843">
        <f>IFERROR(VLOOKUP($A809,'2008'!$C$3:$H$229,5,FALSE),0)</f>
        <v>0</v>
      </c>
      <c r="CQ809" s="1740">
        <f>IFERROR(VLOOKUP($A809,'2008'!$C$3:$H$229,6,FALSE),0)</f>
        <v>0</v>
      </c>
      <c r="CR809" s="1700">
        <f>IFERROR(VLOOKUP($A809,'2007'!$C$3:$M$238,7,FALSE),0)</f>
        <v>0</v>
      </c>
      <c r="CS809" s="1843">
        <f>IFERROR(VLOOKUP($A809,'2007'!$C$3:$M$238,8,FALSE),0)</f>
        <v>0</v>
      </c>
      <c r="CT809" s="1843">
        <f>IFERROR(VLOOKUP($A809,'2007'!$C$3:$M$238,9,FALSE),0)</f>
        <v>0</v>
      </c>
      <c r="CU809" s="1843">
        <f>IFERROR(VLOOKUP($A809,'2007'!$C$3:$M$238,10,FALSE),0)</f>
        <v>0</v>
      </c>
      <c r="CV809" s="1740">
        <f>IFERROR(VLOOKUP($A809,'2007'!$C$3:$M$238,11,FALSE),0)</f>
        <v>0</v>
      </c>
      <c r="CW809" s="1700">
        <f>IFERROR(VLOOKUP($A809,'2006'!$A$2:$F$200,2,FALSE),0)</f>
        <v>0</v>
      </c>
      <c r="CX809" s="1843">
        <f>IFERROR(VLOOKUP($A809,'2006'!$A$2:$F$200,4,FALSE),0)</f>
        <v>0</v>
      </c>
      <c r="CY809" s="1843">
        <f>IFERROR(VLOOKUP($A809,'2006'!$A$2:$F$200,5,FALSE),0)</f>
        <v>0</v>
      </c>
      <c r="CZ809" s="1740">
        <f>IFERROR(VLOOKUP($A809,'2006'!$A$2:$F$200,6,FALSE),0)</f>
        <v>0</v>
      </c>
      <c r="DA809" s="1700">
        <f>IFERROR(VLOOKUP($A809,'2005'!$C$3:$M$205,8,FALSE),0)</f>
        <v>0</v>
      </c>
      <c r="DB809" s="1843">
        <f>IFERROR(VLOOKUP($A809,'2005'!$C$3:$M$205,9,FALSE),0)</f>
        <v>0</v>
      </c>
      <c r="DC809" s="1843">
        <f>IFERROR(VLOOKUP($A809,'2005'!$C$3:$M$205,10,FALSE),0)</f>
        <v>0</v>
      </c>
      <c r="DD809" s="1740">
        <f>IFERROR(VLOOKUP($A809,'2005'!$C$3:$M$205,11,FALSE),0)</f>
        <v>0</v>
      </c>
      <c r="DE809" s="1700">
        <f>IFERROR(VLOOKUP($A809,'2004'!$C$3:$M$213,8,FALSE),0)</f>
        <v>0</v>
      </c>
      <c r="DF809" s="1843">
        <f>IFERROR(VLOOKUP($A809,'2004'!$C$3:$M$213,9,FALSE),0)</f>
        <v>0</v>
      </c>
      <c r="DG809" s="1843">
        <f>IFERROR(VLOOKUP($A809,'2004'!$C$3:$M$213,10,FALSE),0)</f>
        <v>0</v>
      </c>
      <c r="DH809" s="1740">
        <f>IFERROR(VLOOKUP($A809,'2004'!$C$3:$M$213,11,FALSE),0)</f>
        <v>0</v>
      </c>
      <c r="DI809" s="1700">
        <f>IFERROR(VLOOKUP($A809,'2003'!$C$3:$Q$214,12,FALSE),0)</f>
        <v>0</v>
      </c>
      <c r="DJ809" s="1843">
        <f>IFERROR(VLOOKUP($A809,'2003'!$C$3:$Q$214,13,FALSE),0)</f>
        <v>0</v>
      </c>
      <c r="DK809" s="1843">
        <f>IFERROR(VLOOKUP($A809,'2003'!$C$3:$Q$214,14,FALSE),0)</f>
        <v>0</v>
      </c>
      <c r="DL809" s="1740">
        <f>IFERROR(VLOOKUP($A809,'2003'!$C$3:$Q$214,15,FALSE),0)</f>
        <v>0</v>
      </c>
      <c r="DM809" s="1700">
        <f>IFERROR(VLOOKUP($A809,'2002'!$D$3:$R$214,12,FALSE),0)</f>
        <v>0</v>
      </c>
      <c r="DN809" s="1843">
        <f>IFERROR(VLOOKUP($A809,'2002'!$D$3:$R$214,13,FALSE),0)</f>
        <v>0</v>
      </c>
      <c r="DO809" s="1843">
        <f>IFERROR(VLOOKUP($A809,'2002'!$D$3:$R$214,14,FALSE),0)</f>
        <v>0</v>
      </c>
      <c r="DP809" s="1788">
        <f>IFERROR(VLOOKUP($A809,'2002'!$D$3:$R$214,15,FALSE),0)</f>
        <v>0</v>
      </c>
      <c r="DQ809" s="1700">
        <f>IFERROR(VLOOKUP($A809,'Pre 2002'!$C$3:$CK$382,84,FALSE),0)</f>
        <v>7</v>
      </c>
      <c r="DR809" s="1843">
        <f>IFERROR(VLOOKUP($A809,'Pre 2002'!$C$3:$CK$382,85,FALSE),0)</f>
        <v>1</v>
      </c>
      <c r="DS809" s="1843">
        <f>IFERROR(VLOOKUP($A809,'Pre 2002'!$C$3:$CK$382,86,FALSE),0)</f>
        <v>0</v>
      </c>
      <c r="DT809" s="1790">
        <f>IFERROR(VLOOKUP($A809,'Pre 2002'!$C$3:$CK$382,87,FALSE),0)</f>
        <v>0.14285714285714285</v>
      </c>
      <c r="DU809" s="1741">
        <f>IFERROR(VLOOKUP(A809,'Pre 2002'!$C$3:$CG$382,83,FALSE),0)</f>
        <v>1</v>
      </c>
    </row>
    <row r="810" spans="1:125">
      <c r="A810" s="1721" t="s">
        <v>1683</v>
      </c>
      <c r="B810" s="1562">
        <f t="shared" si="296"/>
        <v>4</v>
      </c>
      <c r="C810" s="1562">
        <f t="shared" si="297"/>
        <v>0</v>
      </c>
      <c r="D810" s="1562">
        <f t="shared" si="298"/>
        <v>0</v>
      </c>
      <c r="E810" s="1563">
        <f t="shared" si="299"/>
        <v>0</v>
      </c>
      <c r="F810" s="1786">
        <f t="shared" si="300"/>
        <v>1</v>
      </c>
      <c r="G810" s="1595">
        <v>2013</v>
      </c>
      <c r="H810" s="1752">
        <f t="shared" si="310"/>
        <v>1</v>
      </c>
      <c r="I810" s="1751">
        <f t="shared" si="311"/>
        <v>4</v>
      </c>
      <c r="J810" s="1751">
        <f t="shared" si="312"/>
        <v>0</v>
      </c>
      <c r="K810" s="1751">
        <f t="shared" si="313"/>
        <v>0</v>
      </c>
      <c r="L810" s="1818">
        <f t="shared" si="314"/>
        <v>0</v>
      </c>
      <c r="O810" s="1700">
        <f>IFERROR(VLOOKUP($A810,'2022'!$B$2:$K$174,3,FALSE),0)</f>
        <v>0</v>
      </c>
      <c r="P810" s="1858">
        <f>IFERROR(VLOOKUP($A810,'2022'!$B$2:$K$174,4,FALSE),0)</f>
        <v>0</v>
      </c>
      <c r="Q810" s="1858">
        <f>IFERROR(VLOOKUP($A810,'2022'!$B$2:$K$174,5,FALSE),0)</f>
        <v>0</v>
      </c>
      <c r="R810" s="1858">
        <f>IFERROR(VLOOKUP($A810,'2022'!$B$2:$K$174,8,FALSE),0)</f>
        <v>0</v>
      </c>
      <c r="S810" s="1740">
        <f>IFERROR(VLOOKUP($A810,'2022'!$B$2:$K$174,10,FALSE),0)</f>
        <v>0</v>
      </c>
      <c r="T810" s="1700">
        <f>IFERROR(VLOOKUP($A810,'2021'!$B$2:$K$174,3,FALSE),0)</f>
        <v>0</v>
      </c>
      <c r="U810" s="1843">
        <f>IFERROR(VLOOKUP($A810,'2021'!$B$2:$K$174,4,FALSE),0)</f>
        <v>0</v>
      </c>
      <c r="V810" s="1843">
        <f>IFERROR(VLOOKUP($A810,'2021'!$B$2:$K$174,5,FALSE),0)</f>
        <v>0</v>
      </c>
      <c r="W810" s="1843">
        <f>IFERROR(VLOOKUP($A810,'2021'!$B$2:$K$174,8,FALSE),0)</f>
        <v>0</v>
      </c>
      <c r="X810" s="1740">
        <f>IFERROR(VLOOKUP($A810,'2021'!$B$2:$K$174,10,FALSE),0)</f>
        <v>0</v>
      </c>
      <c r="Y810" s="1700">
        <f>IFERROR(VLOOKUP($A810,'2020'!$B$2:$K$170,3,FALSE),0)</f>
        <v>0</v>
      </c>
      <c r="Z810" s="1843">
        <f>IFERROR(VLOOKUP($A810,'2020'!$B$2:$K$170,4,FALSE),0)</f>
        <v>0</v>
      </c>
      <c r="AA810" s="1843">
        <f>IFERROR(VLOOKUP($A810,'2020'!$B$2:$K$170,5,FALSE),0)</f>
        <v>0</v>
      </c>
      <c r="AB810" s="1843">
        <f>IFERROR(VLOOKUP($A810,'2020'!$B$2:$K$170,8,FALSE),0)</f>
        <v>0</v>
      </c>
      <c r="AC810" s="1740">
        <f>IFERROR(VLOOKUP($A810,'2020'!$B$2:$K$170,10,FALSE),0)</f>
        <v>0</v>
      </c>
      <c r="AD810" s="1700">
        <f>IFERROR(VLOOKUP($A810,'2019'!$B$2:$K$170,3,FALSE),0)</f>
        <v>0</v>
      </c>
      <c r="AE810" s="1843">
        <f>IFERROR(VLOOKUP($A810,'2019'!$B$2:$K$170,4,FALSE),0)</f>
        <v>0</v>
      </c>
      <c r="AF810" s="1843">
        <f>IFERROR(VLOOKUP($A810,'2019'!$B$2:$K$170,5,FALSE),0)</f>
        <v>0</v>
      </c>
      <c r="AG810" s="1843">
        <f>IFERROR(VLOOKUP($A810,'2019'!$B$2:$K$170,8,FALSE),0)</f>
        <v>0</v>
      </c>
      <c r="AH810" s="1740">
        <f>IFERROR(VLOOKUP($A810,'2019'!$B$2:$K$170,10,FALSE),0)</f>
        <v>0</v>
      </c>
      <c r="AI810" s="1700">
        <f>IFERROR(VLOOKUP($A810,'2018'!$B$2:$K$170,3,FALSE),0)</f>
        <v>0</v>
      </c>
      <c r="AJ810" s="1843">
        <f>IFERROR(VLOOKUP($A810,'2018'!$B$2:$K$170,4,FALSE),0)</f>
        <v>0</v>
      </c>
      <c r="AK810" s="1843">
        <f>IFERROR(VLOOKUP($A810,'2018'!$B$2:$K$170,5,FALSE),0)</f>
        <v>0</v>
      </c>
      <c r="AL810" s="1843">
        <f>IFERROR(VLOOKUP($A810,'2018'!$B$2:$K$170,8,FALSE),0)</f>
        <v>0</v>
      </c>
      <c r="AM810" s="1740">
        <f>IFERROR(VLOOKUP($A810,'2018'!$B$2:$K$170,10,FALSE),0)</f>
        <v>0</v>
      </c>
      <c r="AN810" s="1700">
        <f>IFERROR(VLOOKUP($A810,'2017'!$B$2:$J$163,2,FALSE),0)</f>
        <v>0</v>
      </c>
      <c r="AO810" s="1843">
        <f>IFERROR(VLOOKUP($A810,'2017'!$B$2:$J$163,3,FALSE),0)</f>
        <v>0</v>
      </c>
      <c r="AP810" s="1843">
        <f>IFERROR(VLOOKUP($A810,'2017'!$B$2:$J$163,4,FALSE),0)</f>
        <v>0</v>
      </c>
      <c r="AQ810" s="1843">
        <f>IFERROR(VLOOKUP($A810,'2017'!$B$2:$J$163,7,FALSE),0)</f>
        <v>0</v>
      </c>
      <c r="AR810" s="1740">
        <f>IFERROR(VLOOKUP($A810,'2017'!$B$2:$J$163,9,FALSE),0)</f>
        <v>0</v>
      </c>
      <c r="AS810" s="1700">
        <f>IFERROR(VLOOKUP($A810,'2016'!$B$2:$K$165,3,FALSE),0)</f>
        <v>0</v>
      </c>
      <c r="AT810" s="1843">
        <f>IFERROR(VLOOKUP($A810,'2016'!$B$2:$K$165,4,FALSE),0)</f>
        <v>0</v>
      </c>
      <c r="AU810" s="1843">
        <f>IFERROR(VLOOKUP($A810,'2016'!$B$2:$K$165,5,FALSE),0)</f>
        <v>0</v>
      </c>
      <c r="AV810" s="1843">
        <f>IFERROR(VLOOKUP($A810,'2016'!$B$2:$K$165,8,FALSE),0)</f>
        <v>0</v>
      </c>
      <c r="AW810" s="1740">
        <f>IFERROR(VLOOKUP($A810,'2016'!$B$2:$K$165,10,FALSE),0)</f>
        <v>0</v>
      </c>
      <c r="AX810" s="1700">
        <f>IFERROR(VLOOKUP($A810,'2015'!$B$2:$K$165,3,FALSE),0)</f>
        <v>0</v>
      </c>
      <c r="AY810" s="1843">
        <f>IFERROR(VLOOKUP($A810,'2015'!$B$2:$K$165,4,FALSE),0)</f>
        <v>0</v>
      </c>
      <c r="AZ810" s="1843">
        <f>IFERROR(VLOOKUP($A810,'2015'!$B$2:$K$165,5,FALSE),0)</f>
        <v>0</v>
      </c>
      <c r="BA810" s="1843">
        <f>IFERROR(VLOOKUP($A810,'2015'!$B$2:$K$165,8,FALSE),0)</f>
        <v>0</v>
      </c>
      <c r="BB810" s="1740">
        <f>IFERROR(VLOOKUP($A810,'2015'!$B$2:$K$165,10,FALSE),0)</f>
        <v>0</v>
      </c>
      <c r="BC810" s="1700">
        <f>IFERROR(VLOOKUP($A810,'2014'!$B$2:$K$157,3,FALSE),0)</f>
        <v>0</v>
      </c>
      <c r="BD810" s="1843">
        <f>IFERROR(VLOOKUP($A810,'2014'!$B$2:$K$157,4,FALSE),0)</f>
        <v>0</v>
      </c>
      <c r="BE810" s="1843">
        <f>IFERROR(VLOOKUP($A810,'2014'!$B$2:$K$157,5,FALSE),0)</f>
        <v>0</v>
      </c>
      <c r="BF810" s="1843">
        <f>IFERROR(VLOOKUP($A810,'2014'!$B$2:$K$157,8,FALSE),0)</f>
        <v>0</v>
      </c>
      <c r="BG810" s="1740">
        <f>IFERROR(VLOOKUP($A810,'2014'!$B$2:$K$157,10,FALSE),0)</f>
        <v>0</v>
      </c>
      <c r="BH810" s="1700">
        <f>IFERROR(VLOOKUP($A810,'2013'!$D$4:$I$249,2,FALSE),0)</f>
        <v>4</v>
      </c>
      <c r="BI810" s="1843">
        <f>IFERROR(VLOOKUP($A810,'2013'!$D$4:$I$249,3,FALSE),0)</f>
        <v>0</v>
      </c>
      <c r="BJ810" s="1843">
        <f>IFERROR(VLOOKUP($A810,'2013'!$D$4:$I$249,4,FALSE),0)</f>
        <v>0</v>
      </c>
      <c r="BK810" s="1843">
        <f>IFERROR(VLOOKUP($A810,'2013'!$D$4:$I$249,5,FALSE),0)</f>
        <v>0</v>
      </c>
      <c r="BL810" s="1740">
        <f>IFERROR(VLOOKUP($A810,'2013'!$D$4:$I$249,6,FALSE),0)</f>
        <v>0</v>
      </c>
      <c r="BM810" s="1737">
        <f>IFERROR(VLOOKUP($A810,'2012'!$D$3:$O$172,2,FALSE),0)</f>
        <v>0</v>
      </c>
      <c r="BN810" s="1843">
        <f>IFERROR(VLOOKUP($A810,'2012'!$D$3:$O$172,3,FALSE),0)</f>
        <v>0</v>
      </c>
      <c r="BO810" s="1743">
        <f>IFERROR(VLOOKUP($A810,'2012'!$D$3:$O$172,4,FALSE),0)</f>
        <v>0</v>
      </c>
      <c r="BP810" s="1700">
        <f>IFERROR(VLOOKUP($A810,'2012'!$D$3:$O$172,5,FALSE),0)</f>
        <v>0</v>
      </c>
      <c r="BQ810" s="1843">
        <f>IFERROR(VLOOKUP($A810,'2012'!$D$3:$O$172,6,FALSE),0)</f>
        <v>0</v>
      </c>
      <c r="BR810" s="1843">
        <f>IFERROR(VLOOKUP($A810,'2012'!$D$3:$O$172,7,FALSE),0)</f>
        <v>0</v>
      </c>
      <c r="BS810" s="1843">
        <f>IFERROR(VLOOKUP($A810,'2012'!$D$3:$O$172,8,FALSE),0)</f>
        <v>0</v>
      </c>
      <c r="BT810" s="1740">
        <f>IFERROR(VLOOKUP($A810,'2012'!$D$3:$O$172,9,FALSE),0)</f>
        <v>0</v>
      </c>
      <c r="BU810" s="1737">
        <f>IFERROR(VLOOKUP($A810,'2012'!$D$3:$O$172,10,FALSE),0)</f>
        <v>0</v>
      </c>
      <c r="BV810" s="1843">
        <f>IFERROR(VLOOKUP($A810,'2012'!$D$3:$O$172,11,FALSE),0)</f>
        <v>0</v>
      </c>
      <c r="BW810" s="1743">
        <f>IFERROR(VLOOKUP($A810,'2012'!$D$3:$O$172,12,FALSE),0)</f>
        <v>0</v>
      </c>
      <c r="BX810" s="1700">
        <f>IFERROR(VLOOKUP($A810,'2011'!$D$4:$I$251,2,FALSE),0)</f>
        <v>0</v>
      </c>
      <c r="BY810" s="1843">
        <f>IFERROR(VLOOKUP($A810,'2011'!$D$4:$I$251,3,FALSE),0)</f>
        <v>0</v>
      </c>
      <c r="BZ810" s="1843">
        <f>IFERROR(VLOOKUP($A810,'2011'!$D$4:$I$251,4,FALSE),0)</f>
        <v>0</v>
      </c>
      <c r="CA810" s="1843">
        <f>IFERROR(VLOOKUP($A810,'2011'!$D$4:$I$251,5,FALSE),0)</f>
        <v>0</v>
      </c>
      <c r="CB810" s="1740">
        <f>IFERROR(VLOOKUP($A810,'2011'!$D$4:$I$251,6,FALSE),0)</f>
        <v>0</v>
      </c>
      <c r="CC810" s="1700">
        <f>IFERROR(VLOOKUP($A810,'2010'!$C$3:$H$234,2,FALSE),0)</f>
        <v>0</v>
      </c>
      <c r="CD810" s="1843">
        <f>IFERROR(VLOOKUP($A810,'2010'!$C$3:$H$234,3,FALSE),0)</f>
        <v>0</v>
      </c>
      <c r="CE810" s="1843">
        <f>IFERROR(VLOOKUP($A810,'2010'!$C$3:$H$234,4,FALSE),0)</f>
        <v>0</v>
      </c>
      <c r="CF810" s="1843">
        <f>IFERROR(VLOOKUP($A810,'2010'!$C$3:$H$234,5,FALSE),0)</f>
        <v>0</v>
      </c>
      <c r="CG810" s="1740">
        <f>IFERROR(VLOOKUP($A810,'2010'!$C$3:$H$234,6,FALSE),0)</f>
        <v>0</v>
      </c>
      <c r="CH810" s="1700">
        <f>IFERROR(VLOOKUP($A810,'2009'!$C$3:$H$242,2,FALSE),0)</f>
        <v>0</v>
      </c>
      <c r="CI810" s="1843">
        <f>IFERROR(VLOOKUP($A810,'2009'!$C$3:$H$242,3,FALSE),0)</f>
        <v>0</v>
      </c>
      <c r="CJ810" s="1843">
        <f>IFERROR(VLOOKUP($A810,'2009'!$C$3:$H$242,4,FALSE),0)</f>
        <v>0</v>
      </c>
      <c r="CK810" s="1843">
        <f>IFERROR(VLOOKUP($A810,'2009'!$C$3:$H$242,5,FALSE),0)</f>
        <v>0</v>
      </c>
      <c r="CL810" s="1740">
        <f>IFERROR(VLOOKUP($A810,'2009'!$C$3:$H$242,6,FALSE),0)</f>
        <v>0</v>
      </c>
      <c r="CM810" s="1700">
        <f>IFERROR(VLOOKUP($A810,'2008'!$C$3:$H$229,2,FALSE),0)</f>
        <v>0</v>
      </c>
      <c r="CN810" s="1843">
        <f>IFERROR(VLOOKUP($A810,'2008'!$C$3:$H$229,3,FALSE),0)</f>
        <v>0</v>
      </c>
      <c r="CO810" s="1843">
        <f>IFERROR(VLOOKUP($A810,'2008'!$C$3:$H$229,4,FALSE),0)</f>
        <v>0</v>
      </c>
      <c r="CP810" s="1843">
        <f>IFERROR(VLOOKUP($A810,'2008'!$C$3:$H$229,5,FALSE),0)</f>
        <v>0</v>
      </c>
      <c r="CQ810" s="1740">
        <f>IFERROR(VLOOKUP($A810,'2008'!$C$3:$H$229,6,FALSE),0)</f>
        <v>0</v>
      </c>
      <c r="CR810" s="1700">
        <f>IFERROR(VLOOKUP($A810,'2007'!$C$3:$M$238,7,FALSE),0)</f>
        <v>0</v>
      </c>
      <c r="CS810" s="1843">
        <f>IFERROR(VLOOKUP($A810,'2007'!$C$3:$M$238,8,FALSE),0)</f>
        <v>0</v>
      </c>
      <c r="CT810" s="1843">
        <f>IFERROR(VLOOKUP($A810,'2007'!$C$3:$M$238,9,FALSE),0)</f>
        <v>0</v>
      </c>
      <c r="CU810" s="1843">
        <f>IFERROR(VLOOKUP($A810,'2007'!$C$3:$M$238,10,FALSE),0)</f>
        <v>0</v>
      </c>
      <c r="CV810" s="1740">
        <f>IFERROR(VLOOKUP($A810,'2007'!$C$3:$M$238,11,FALSE),0)</f>
        <v>0</v>
      </c>
      <c r="CW810" s="1700">
        <f>IFERROR(VLOOKUP($A810,'2006'!$A$2:$F$200,2,FALSE),0)</f>
        <v>0</v>
      </c>
      <c r="CX810" s="1843">
        <f>IFERROR(VLOOKUP($A810,'2006'!$A$2:$F$200,4,FALSE),0)</f>
        <v>0</v>
      </c>
      <c r="CY810" s="1843">
        <f>IFERROR(VLOOKUP($A810,'2006'!$A$2:$F$200,5,FALSE),0)</f>
        <v>0</v>
      </c>
      <c r="CZ810" s="1740">
        <f>IFERROR(VLOOKUP($A810,'2006'!$A$2:$F$200,6,FALSE),0)</f>
        <v>0</v>
      </c>
      <c r="DA810" s="1700">
        <f>IFERROR(VLOOKUP($A810,'2005'!$C$3:$M$205,8,FALSE),0)</f>
        <v>0</v>
      </c>
      <c r="DB810" s="1843">
        <f>IFERROR(VLOOKUP($A810,'2005'!$C$3:$M$205,9,FALSE),0)</f>
        <v>0</v>
      </c>
      <c r="DC810" s="1843">
        <f>IFERROR(VLOOKUP($A810,'2005'!$C$3:$M$205,10,FALSE),0)</f>
        <v>0</v>
      </c>
      <c r="DD810" s="1740">
        <f>IFERROR(VLOOKUP($A810,'2005'!$C$3:$M$205,11,FALSE),0)</f>
        <v>0</v>
      </c>
      <c r="DE810" s="1700">
        <f>IFERROR(VLOOKUP($A810,'2004'!$C$3:$M$213,8,FALSE),0)</f>
        <v>0</v>
      </c>
      <c r="DF810" s="1843">
        <f>IFERROR(VLOOKUP($A810,'2004'!$C$3:$M$213,9,FALSE),0)</f>
        <v>0</v>
      </c>
      <c r="DG810" s="1843">
        <f>IFERROR(VLOOKUP($A810,'2004'!$C$3:$M$213,10,FALSE),0)</f>
        <v>0</v>
      </c>
      <c r="DH810" s="1740">
        <f>IFERROR(VLOOKUP($A810,'2004'!$C$3:$M$213,11,FALSE),0)</f>
        <v>0</v>
      </c>
      <c r="DI810" s="1700">
        <f>IFERROR(VLOOKUP($A810,'2003'!$C$3:$Q$214,12,FALSE),0)</f>
        <v>0</v>
      </c>
      <c r="DJ810" s="1843">
        <f>IFERROR(VLOOKUP($A810,'2003'!$C$3:$Q$214,13,FALSE),0)</f>
        <v>0</v>
      </c>
      <c r="DK810" s="1843">
        <f>IFERROR(VLOOKUP($A810,'2003'!$C$3:$Q$214,14,FALSE),0)</f>
        <v>0</v>
      </c>
      <c r="DL810" s="1740">
        <f>IFERROR(VLOOKUP($A810,'2003'!$C$3:$Q$214,15,FALSE),0)</f>
        <v>0</v>
      </c>
      <c r="DM810" s="1700">
        <f>IFERROR(VLOOKUP($A810,'2002'!$D$3:$R$214,12,FALSE),0)</f>
        <v>0</v>
      </c>
      <c r="DN810" s="1843">
        <f>IFERROR(VLOOKUP($A810,'2002'!$D$3:$R$214,13,FALSE),0)</f>
        <v>0</v>
      </c>
      <c r="DO810" s="1843">
        <f>IFERROR(VLOOKUP($A810,'2002'!$D$3:$R$214,14,FALSE),0)</f>
        <v>0</v>
      </c>
      <c r="DP810" s="1788">
        <f>IFERROR(VLOOKUP($A810,'2002'!$D$3:$R$214,15,FALSE),0)</f>
        <v>0</v>
      </c>
      <c r="DQ810" s="1700">
        <f>IFERROR(VLOOKUP($A810,'Pre 2002'!$C$3:$CK$382,84,FALSE),0)</f>
        <v>0</v>
      </c>
      <c r="DR810" s="1843">
        <f>IFERROR(VLOOKUP($A810,'Pre 2002'!$C$3:$CK$382,85,FALSE),0)</f>
        <v>0</v>
      </c>
      <c r="DS810" s="1843">
        <f>IFERROR(VLOOKUP($A810,'Pre 2002'!$C$3:$CK$382,86,FALSE),0)</f>
        <v>0</v>
      </c>
      <c r="DT810" s="1790">
        <f>IFERROR(VLOOKUP($A810,'Pre 2002'!$C$3:$CK$382,87,FALSE),0)</f>
        <v>0</v>
      </c>
      <c r="DU810" s="1741">
        <f>IFERROR(VLOOKUP(A810,'Pre 2002'!$C$3:$CG$382,83,FALSE),0)</f>
        <v>0</v>
      </c>
    </row>
    <row r="811" spans="1:125">
      <c r="A811" s="1721" t="s">
        <v>1232</v>
      </c>
      <c r="B811" s="1562">
        <f t="shared" si="296"/>
        <v>8</v>
      </c>
      <c r="C811" s="1562">
        <f t="shared" si="297"/>
        <v>0</v>
      </c>
      <c r="D811" s="1562">
        <f t="shared" si="298"/>
        <v>0</v>
      </c>
      <c r="E811" s="1563">
        <f t="shared" si="299"/>
        <v>0</v>
      </c>
      <c r="F811" s="1786">
        <f t="shared" si="300"/>
        <v>1</v>
      </c>
      <c r="G811" s="1595" t="s">
        <v>2159</v>
      </c>
      <c r="H811" s="1752">
        <f t="shared" si="310"/>
        <v>1</v>
      </c>
      <c r="I811" s="1751">
        <f t="shared" si="311"/>
        <v>8</v>
      </c>
      <c r="J811" s="1751">
        <f t="shared" si="312"/>
        <v>0</v>
      </c>
      <c r="K811" s="1751">
        <f t="shared" si="313"/>
        <v>0</v>
      </c>
      <c r="L811" s="1818">
        <f t="shared" si="314"/>
        <v>0</v>
      </c>
      <c r="O811" s="1700">
        <f>IFERROR(VLOOKUP($A811,'2022'!$B$2:$K$174,3,FALSE),0)</f>
        <v>0</v>
      </c>
      <c r="P811" s="1858">
        <f>IFERROR(VLOOKUP($A811,'2022'!$B$2:$K$174,4,FALSE),0)</f>
        <v>0</v>
      </c>
      <c r="Q811" s="1858">
        <f>IFERROR(VLOOKUP($A811,'2022'!$B$2:$K$174,5,FALSE),0)</f>
        <v>0</v>
      </c>
      <c r="R811" s="1858">
        <f>IFERROR(VLOOKUP($A811,'2022'!$B$2:$K$174,8,FALSE),0)</f>
        <v>0</v>
      </c>
      <c r="S811" s="1740">
        <f>IFERROR(VLOOKUP($A811,'2022'!$B$2:$K$174,10,FALSE),0)</f>
        <v>0</v>
      </c>
      <c r="T811" s="1700">
        <f>IFERROR(VLOOKUP($A811,'2021'!$B$2:$K$174,3,FALSE),0)</f>
        <v>0</v>
      </c>
      <c r="U811" s="1843">
        <f>IFERROR(VLOOKUP($A811,'2021'!$B$2:$K$174,4,FALSE),0)</f>
        <v>0</v>
      </c>
      <c r="V811" s="1843">
        <f>IFERROR(VLOOKUP($A811,'2021'!$B$2:$K$174,5,FALSE),0)</f>
        <v>0</v>
      </c>
      <c r="W811" s="1843">
        <f>IFERROR(VLOOKUP($A811,'2021'!$B$2:$K$174,8,FALSE),0)</f>
        <v>0</v>
      </c>
      <c r="X811" s="1740">
        <f>IFERROR(VLOOKUP($A811,'2021'!$B$2:$K$174,10,FALSE),0)</f>
        <v>0</v>
      </c>
      <c r="Y811" s="1700">
        <f>IFERROR(VLOOKUP($A811,'2020'!$B$2:$K$170,3,FALSE),0)</f>
        <v>0</v>
      </c>
      <c r="Z811" s="1843">
        <f>IFERROR(VLOOKUP($A811,'2020'!$B$2:$K$170,4,FALSE),0)</f>
        <v>0</v>
      </c>
      <c r="AA811" s="1843">
        <f>IFERROR(VLOOKUP($A811,'2020'!$B$2:$K$170,5,FALSE),0)</f>
        <v>0</v>
      </c>
      <c r="AB811" s="1843">
        <f>IFERROR(VLOOKUP($A811,'2020'!$B$2:$K$170,8,FALSE),0)</f>
        <v>0</v>
      </c>
      <c r="AC811" s="1740">
        <f>IFERROR(VLOOKUP($A811,'2020'!$B$2:$K$170,10,FALSE),0)</f>
        <v>0</v>
      </c>
      <c r="AD811" s="1700">
        <f>IFERROR(VLOOKUP($A811,'2019'!$B$2:$K$170,3,FALSE),0)</f>
        <v>0</v>
      </c>
      <c r="AE811" s="1843">
        <f>IFERROR(VLOOKUP($A811,'2019'!$B$2:$K$170,4,FALSE),0)</f>
        <v>0</v>
      </c>
      <c r="AF811" s="1843">
        <f>IFERROR(VLOOKUP($A811,'2019'!$B$2:$K$170,5,FALSE),0)</f>
        <v>0</v>
      </c>
      <c r="AG811" s="1843">
        <f>IFERROR(VLOOKUP($A811,'2019'!$B$2:$K$170,8,FALSE),0)</f>
        <v>0</v>
      </c>
      <c r="AH811" s="1740">
        <f>IFERROR(VLOOKUP($A811,'2019'!$B$2:$K$170,10,FALSE),0)</f>
        <v>0</v>
      </c>
      <c r="AI811" s="1700">
        <f>IFERROR(VLOOKUP($A811,'2018'!$B$2:$K$170,3,FALSE),0)</f>
        <v>0</v>
      </c>
      <c r="AJ811" s="1843">
        <f>IFERROR(VLOOKUP($A811,'2018'!$B$2:$K$170,4,FALSE),0)</f>
        <v>0</v>
      </c>
      <c r="AK811" s="1843">
        <f>IFERROR(VLOOKUP($A811,'2018'!$B$2:$K$170,5,FALSE),0)</f>
        <v>0</v>
      </c>
      <c r="AL811" s="1843">
        <f>IFERROR(VLOOKUP($A811,'2018'!$B$2:$K$170,8,FALSE),0)</f>
        <v>0</v>
      </c>
      <c r="AM811" s="1740">
        <f>IFERROR(VLOOKUP($A811,'2018'!$B$2:$K$170,10,FALSE),0)</f>
        <v>0</v>
      </c>
      <c r="AN811" s="1700">
        <f>IFERROR(VLOOKUP($A811,'2017'!$B$2:$J$163,2,FALSE),0)</f>
        <v>0</v>
      </c>
      <c r="AO811" s="1843">
        <f>IFERROR(VLOOKUP($A811,'2017'!$B$2:$J$163,3,FALSE),0)</f>
        <v>0</v>
      </c>
      <c r="AP811" s="1843">
        <f>IFERROR(VLOOKUP($A811,'2017'!$B$2:$J$163,4,FALSE),0)</f>
        <v>0</v>
      </c>
      <c r="AQ811" s="1843">
        <f>IFERROR(VLOOKUP($A811,'2017'!$B$2:$J$163,7,FALSE),0)</f>
        <v>0</v>
      </c>
      <c r="AR811" s="1740">
        <f>IFERROR(VLOOKUP($A811,'2017'!$B$2:$J$163,9,FALSE),0)</f>
        <v>0</v>
      </c>
      <c r="AS811" s="1700">
        <f>IFERROR(VLOOKUP($A811,'2016'!$B$2:$K$165,3,FALSE),0)</f>
        <v>0</v>
      </c>
      <c r="AT811" s="1843">
        <f>IFERROR(VLOOKUP($A811,'2016'!$B$2:$K$165,4,FALSE),0)</f>
        <v>0</v>
      </c>
      <c r="AU811" s="1843">
        <f>IFERROR(VLOOKUP($A811,'2016'!$B$2:$K$165,5,FALSE),0)</f>
        <v>0</v>
      </c>
      <c r="AV811" s="1843">
        <f>IFERROR(VLOOKUP($A811,'2016'!$B$2:$K$165,8,FALSE),0)</f>
        <v>0</v>
      </c>
      <c r="AW811" s="1740">
        <f>IFERROR(VLOOKUP($A811,'2016'!$B$2:$K$165,10,FALSE),0)</f>
        <v>0</v>
      </c>
      <c r="AX811" s="1700">
        <f>IFERROR(VLOOKUP($A811,'2015'!$B$2:$K$165,3,FALSE),0)</f>
        <v>0</v>
      </c>
      <c r="AY811" s="1843">
        <f>IFERROR(VLOOKUP($A811,'2015'!$B$2:$K$165,4,FALSE),0)</f>
        <v>0</v>
      </c>
      <c r="AZ811" s="1843">
        <f>IFERROR(VLOOKUP($A811,'2015'!$B$2:$K$165,5,FALSE),0)</f>
        <v>0</v>
      </c>
      <c r="BA811" s="1843">
        <f>IFERROR(VLOOKUP($A811,'2015'!$B$2:$K$165,8,FALSE),0)</f>
        <v>0</v>
      </c>
      <c r="BB811" s="1740">
        <f>IFERROR(VLOOKUP($A811,'2015'!$B$2:$K$165,10,FALSE),0)</f>
        <v>0</v>
      </c>
      <c r="BC811" s="1700">
        <f>IFERROR(VLOOKUP($A811,'2014'!$B$2:$K$157,3,FALSE),0)</f>
        <v>0</v>
      </c>
      <c r="BD811" s="1843">
        <f>IFERROR(VLOOKUP($A811,'2014'!$B$2:$K$157,4,FALSE),0)</f>
        <v>0</v>
      </c>
      <c r="BE811" s="1843">
        <f>IFERROR(VLOOKUP($A811,'2014'!$B$2:$K$157,5,FALSE),0)</f>
        <v>0</v>
      </c>
      <c r="BF811" s="1843">
        <f>IFERROR(VLOOKUP($A811,'2014'!$B$2:$K$157,8,FALSE),0)</f>
        <v>0</v>
      </c>
      <c r="BG811" s="1740">
        <f>IFERROR(VLOOKUP($A811,'2014'!$B$2:$K$157,10,FALSE),0)</f>
        <v>0</v>
      </c>
      <c r="BH811" s="1700">
        <f>IFERROR(VLOOKUP($A811,'2013'!$D$4:$I$249,2,FALSE),0)</f>
        <v>0</v>
      </c>
      <c r="BI811" s="1843">
        <f>IFERROR(VLOOKUP($A811,'2013'!$D$4:$I$249,3,FALSE),0)</f>
        <v>0</v>
      </c>
      <c r="BJ811" s="1843">
        <f>IFERROR(VLOOKUP($A811,'2013'!$D$4:$I$249,4,FALSE),0)</f>
        <v>0</v>
      </c>
      <c r="BK811" s="1843">
        <f>IFERROR(VLOOKUP($A811,'2013'!$D$4:$I$249,5,FALSE),0)</f>
        <v>0</v>
      </c>
      <c r="BL811" s="1740">
        <f>IFERROR(VLOOKUP($A811,'2013'!$D$4:$I$249,6,FALSE),0)</f>
        <v>0</v>
      </c>
      <c r="BM811" s="1737">
        <f>IFERROR(VLOOKUP($A811,'2012'!$D$3:$O$172,2,FALSE),0)</f>
        <v>0</v>
      </c>
      <c r="BN811" s="1843">
        <f>IFERROR(VLOOKUP($A811,'2012'!$D$3:$O$172,3,FALSE),0)</f>
        <v>0</v>
      </c>
      <c r="BO811" s="1743">
        <f>IFERROR(VLOOKUP($A811,'2012'!$D$3:$O$172,4,FALSE),0)</f>
        <v>0</v>
      </c>
      <c r="BP811" s="1700">
        <f>IFERROR(VLOOKUP($A811,'2012'!$D$3:$O$172,5,FALSE),0)</f>
        <v>0</v>
      </c>
      <c r="BQ811" s="1843">
        <f>IFERROR(VLOOKUP($A811,'2012'!$D$3:$O$172,6,FALSE),0)</f>
        <v>0</v>
      </c>
      <c r="BR811" s="1843">
        <f>IFERROR(VLOOKUP($A811,'2012'!$D$3:$O$172,7,FALSE),0)</f>
        <v>0</v>
      </c>
      <c r="BS811" s="1843">
        <f>IFERROR(VLOOKUP($A811,'2012'!$D$3:$O$172,8,FALSE),0)</f>
        <v>0</v>
      </c>
      <c r="BT811" s="1740">
        <f>IFERROR(VLOOKUP($A811,'2012'!$D$3:$O$172,9,FALSE),0)</f>
        <v>0</v>
      </c>
      <c r="BV811" s="1843"/>
      <c r="BX811" s="1700">
        <f>IFERROR(VLOOKUP($A811,'2011'!$D$4:$I$251,2,FALSE),0)</f>
        <v>0</v>
      </c>
      <c r="BY811" s="1843">
        <f>IFERROR(VLOOKUP($A811,'2011'!$D$4:$I$251,3,FALSE),0)</f>
        <v>0</v>
      </c>
      <c r="BZ811" s="1843">
        <f>IFERROR(VLOOKUP($A811,'2011'!$D$4:$I$251,4,FALSE),0)</f>
        <v>0</v>
      </c>
      <c r="CA811" s="1843">
        <f>IFERROR(VLOOKUP($A811,'2011'!$D$4:$I$251,5,FALSE),0)</f>
        <v>0</v>
      </c>
      <c r="CB811" s="1740">
        <f>IFERROR(VLOOKUP($A811,'2011'!$D$4:$I$251,6,FALSE),0)</f>
        <v>0</v>
      </c>
      <c r="CC811" s="1700">
        <f>IFERROR(VLOOKUP($A811,'2010'!$C$3:$H$234,2,FALSE),0)</f>
        <v>0</v>
      </c>
      <c r="CD811" s="1843">
        <f>IFERROR(VLOOKUP($A811,'2010'!$C$3:$H$234,3,FALSE),0)</f>
        <v>0</v>
      </c>
      <c r="CE811" s="1843">
        <f>IFERROR(VLOOKUP($A811,'2010'!$C$3:$H$234,4,FALSE),0)</f>
        <v>0</v>
      </c>
      <c r="CF811" s="1843">
        <f>IFERROR(VLOOKUP($A811,'2010'!$C$3:$H$234,5,FALSE),0)</f>
        <v>0</v>
      </c>
      <c r="CG811" s="1740">
        <f>IFERROR(VLOOKUP($A811,'2010'!$C$3:$H$234,6,FALSE),0)</f>
        <v>0</v>
      </c>
      <c r="CH811" s="1700">
        <f>IFERROR(VLOOKUP($A811,'2009'!$C$3:$H$242,2,FALSE),0)</f>
        <v>0</v>
      </c>
      <c r="CI811" s="1843">
        <f>IFERROR(VLOOKUP($A811,'2009'!$C$3:$H$242,3,FALSE),0)</f>
        <v>0</v>
      </c>
      <c r="CJ811" s="1843">
        <f>IFERROR(VLOOKUP($A811,'2009'!$C$3:$H$242,4,FALSE),0)</f>
        <v>0</v>
      </c>
      <c r="CK811" s="1843">
        <f>IFERROR(VLOOKUP($A811,'2009'!$C$3:$H$242,5,FALSE),0)</f>
        <v>0</v>
      </c>
      <c r="CL811" s="1740">
        <f>IFERROR(VLOOKUP($A811,'2009'!$C$3:$H$242,6,FALSE),0)</f>
        <v>0</v>
      </c>
      <c r="CM811" s="1700">
        <f>IFERROR(VLOOKUP($A811,'2008'!$C$3:$H$229,2,FALSE),0)</f>
        <v>0</v>
      </c>
      <c r="CN811" s="1843">
        <f>IFERROR(VLOOKUP($A811,'2008'!$C$3:$H$229,3,FALSE),0)</f>
        <v>0</v>
      </c>
      <c r="CO811" s="1843">
        <f>IFERROR(VLOOKUP($A811,'2008'!$C$3:$H$229,4,FALSE),0)</f>
        <v>0</v>
      </c>
      <c r="CP811" s="1843">
        <f>IFERROR(VLOOKUP($A811,'2008'!$C$3:$H$229,5,FALSE),0)</f>
        <v>0</v>
      </c>
      <c r="CQ811" s="1740">
        <f>IFERROR(VLOOKUP($A811,'2008'!$C$3:$H$229,6,FALSE),0)</f>
        <v>0</v>
      </c>
      <c r="CR811" s="1700">
        <f>IFERROR(VLOOKUP($A811,'2007'!$C$3:$M$238,7,FALSE),0)</f>
        <v>8</v>
      </c>
      <c r="CS811" s="1843">
        <f>IFERROR(VLOOKUP($A811,'2007'!$C$3:$M$238,8,FALSE),0)</f>
        <v>0</v>
      </c>
      <c r="CT811" s="1843">
        <f>IFERROR(VLOOKUP($A811,'2007'!$C$3:$M$238,9,FALSE),0)</f>
        <v>0</v>
      </c>
      <c r="CU811" s="1843">
        <f>IFERROR(VLOOKUP($A811,'2007'!$C$3:$M$238,10,FALSE),0)</f>
        <v>0</v>
      </c>
      <c r="CV811" s="1740">
        <f>IFERROR(VLOOKUP($A811,'2007'!$C$3:$M$238,11,FALSE),0)</f>
        <v>0</v>
      </c>
      <c r="CW811" s="1700">
        <f>IFERROR(VLOOKUP($A811,'2006'!$A$2:$F$200,2,FALSE),0)</f>
        <v>0</v>
      </c>
      <c r="CX811" s="1843">
        <f>IFERROR(VLOOKUP($A811,'2006'!$A$2:$F$200,4,FALSE),0)</f>
        <v>0</v>
      </c>
      <c r="CY811" s="1843">
        <f>IFERROR(VLOOKUP($A811,'2006'!$A$2:$F$200,5,FALSE),0)</f>
        <v>0</v>
      </c>
      <c r="CZ811" s="1740" t="str">
        <f>IFERROR(VLOOKUP($A811,'2006'!$A$2:$F$200,6,FALSE),0)</f>
        <v>---</v>
      </c>
      <c r="DA811" s="1700">
        <f>IFERROR(VLOOKUP($A811,'2005'!$C$3:$M$205,8,FALSE),0)</f>
        <v>0</v>
      </c>
      <c r="DB811" s="1843">
        <f>IFERROR(VLOOKUP($A811,'2005'!$C$3:$M$205,9,FALSE),0)</f>
        <v>0</v>
      </c>
      <c r="DC811" s="1843">
        <f>IFERROR(VLOOKUP($A811,'2005'!$C$3:$M$205,10,FALSE),0)</f>
        <v>0</v>
      </c>
      <c r="DD811" s="1740">
        <f>IFERROR(VLOOKUP($A811,'2005'!$C$3:$M$205,11,FALSE),0)</f>
        <v>0</v>
      </c>
      <c r="DE811" s="1700">
        <f>IFERROR(VLOOKUP($A811,'2004'!$C$3:$M$213,8,FALSE),0)</f>
        <v>0</v>
      </c>
      <c r="DF811" s="1843">
        <f>IFERROR(VLOOKUP($A811,'2004'!$C$3:$M$213,9,FALSE),0)</f>
        <v>0</v>
      </c>
      <c r="DG811" s="1843">
        <f>IFERROR(VLOOKUP($A811,'2004'!$C$3:$M$213,10,FALSE),0)</f>
        <v>0</v>
      </c>
      <c r="DH811" s="1740">
        <f>IFERROR(VLOOKUP($A811,'2004'!$C$3:$M$213,11,FALSE),0)</f>
        <v>0</v>
      </c>
      <c r="DI811" s="1700">
        <f>IFERROR(VLOOKUP($A811,'2003'!$C$3:$Q$214,12,FALSE),0)</f>
        <v>0</v>
      </c>
      <c r="DJ811" s="1843">
        <f>IFERROR(VLOOKUP($A811,'2003'!$C$3:$Q$214,13,FALSE),0)</f>
        <v>0</v>
      </c>
      <c r="DK811" s="1843">
        <f>IFERROR(VLOOKUP($A811,'2003'!$C$3:$Q$214,14,FALSE),0)</f>
        <v>0</v>
      </c>
      <c r="DL811" s="1740">
        <f>IFERROR(VLOOKUP($A811,'2003'!$C$3:$Q$214,15,FALSE),0)</f>
        <v>0</v>
      </c>
      <c r="DM811" s="1700">
        <f>IFERROR(VLOOKUP($A811,'2002'!$D$3:$R$214,12,FALSE),0)</f>
        <v>0</v>
      </c>
      <c r="DN811" s="1843">
        <f>IFERROR(VLOOKUP($A811,'2002'!$D$3:$R$214,13,FALSE),0)</f>
        <v>0</v>
      </c>
      <c r="DO811" s="1843">
        <f>IFERROR(VLOOKUP($A811,'2002'!$D$3:$R$214,14,FALSE),0)</f>
        <v>0</v>
      </c>
      <c r="DP811" s="1788">
        <f>IFERROR(VLOOKUP($A811,'2002'!$D$3:$R$214,15,FALSE),0)</f>
        <v>0</v>
      </c>
      <c r="DQ811" s="1700">
        <f>IFERROR(VLOOKUP($A811,'Pre 2002'!$C$3:$CK$382,84,FALSE),0)</f>
        <v>0</v>
      </c>
      <c r="DR811" s="1843">
        <f>IFERROR(VLOOKUP($A811,'Pre 2002'!$C$3:$CK$382,85,FALSE),0)</f>
        <v>0</v>
      </c>
      <c r="DS811" s="1843">
        <f>IFERROR(VLOOKUP($A811,'Pre 2002'!$C$3:$CK$382,86,FALSE),0)</f>
        <v>0</v>
      </c>
      <c r="DT811" s="1790">
        <f>IFERROR(VLOOKUP($A811,'Pre 2002'!$C$3:$CK$382,87,FALSE),0)</f>
        <v>0</v>
      </c>
      <c r="DU811" s="1741">
        <f>IFERROR(VLOOKUP(A811,'Pre 2002'!$C$3:$CG$382,83,FALSE),0)</f>
        <v>0</v>
      </c>
    </row>
    <row r="812" spans="1:125">
      <c r="A812" s="1721" t="s">
        <v>1132</v>
      </c>
      <c r="B812" s="1562">
        <f t="shared" si="296"/>
        <v>1</v>
      </c>
      <c r="C812" s="1562">
        <f t="shared" si="297"/>
        <v>0</v>
      </c>
      <c r="D812" s="1562">
        <f t="shared" si="298"/>
        <v>0</v>
      </c>
      <c r="E812" s="1563">
        <f t="shared" si="299"/>
        <v>0</v>
      </c>
      <c r="F812" s="1786">
        <f t="shared" si="300"/>
        <v>1</v>
      </c>
      <c r="G812" s="1595" t="s">
        <v>2159</v>
      </c>
      <c r="H812" s="1752">
        <f t="shared" si="310"/>
        <v>1</v>
      </c>
      <c r="I812" s="1751">
        <f t="shared" si="311"/>
        <v>1</v>
      </c>
      <c r="J812" s="1751">
        <f t="shared" si="312"/>
        <v>0</v>
      </c>
      <c r="K812" s="1751">
        <f t="shared" si="313"/>
        <v>0</v>
      </c>
      <c r="L812" s="1818">
        <f t="shared" si="314"/>
        <v>0</v>
      </c>
      <c r="O812" s="1700">
        <f>IFERROR(VLOOKUP($A812,'2022'!$B$2:$K$174,3,FALSE),0)</f>
        <v>0</v>
      </c>
      <c r="P812" s="1858">
        <f>IFERROR(VLOOKUP($A812,'2022'!$B$2:$K$174,4,FALSE),0)</f>
        <v>0</v>
      </c>
      <c r="Q812" s="1858">
        <f>IFERROR(VLOOKUP($A812,'2022'!$B$2:$K$174,5,FALSE),0)</f>
        <v>0</v>
      </c>
      <c r="R812" s="1858">
        <f>IFERROR(VLOOKUP($A812,'2022'!$B$2:$K$174,8,FALSE),0)</f>
        <v>0</v>
      </c>
      <c r="S812" s="1740">
        <f>IFERROR(VLOOKUP($A812,'2022'!$B$2:$K$174,10,FALSE),0)</f>
        <v>0</v>
      </c>
      <c r="T812" s="1700">
        <f>IFERROR(VLOOKUP($A812,'2021'!$B$2:$K$174,3,FALSE),0)</f>
        <v>0</v>
      </c>
      <c r="U812" s="1843">
        <f>IFERROR(VLOOKUP($A812,'2021'!$B$2:$K$174,4,FALSE),0)</f>
        <v>0</v>
      </c>
      <c r="V812" s="1843">
        <f>IFERROR(VLOOKUP($A812,'2021'!$B$2:$K$174,5,FALSE),0)</f>
        <v>0</v>
      </c>
      <c r="W812" s="1843">
        <f>IFERROR(VLOOKUP($A812,'2021'!$B$2:$K$174,8,FALSE),0)</f>
        <v>0</v>
      </c>
      <c r="X812" s="1740">
        <f>IFERROR(VLOOKUP($A812,'2021'!$B$2:$K$174,10,FALSE),0)</f>
        <v>0</v>
      </c>
      <c r="Y812" s="1700">
        <f>IFERROR(VLOOKUP($A812,'2020'!$B$2:$K$170,3,FALSE),0)</f>
        <v>0</v>
      </c>
      <c r="Z812" s="1843">
        <f>IFERROR(VLOOKUP($A812,'2020'!$B$2:$K$170,4,FALSE),0)</f>
        <v>0</v>
      </c>
      <c r="AA812" s="1843">
        <f>IFERROR(VLOOKUP($A812,'2020'!$B$2:$K$170,5,FALSE),0)</f>
        <v>0</v>
      </c>
      <c r="AB812" s="1843">
        <f>IFERROR(VLOOKUP($A812,'2020'!$B$2:$K$170,8,FALSE),0)</f>
        <v>0</v>
      </c>
      <c r="AC812" s="1740">
        <f>IFERROR(VLOOKUP($A812,'2020'!$B$2:$K$170,10,FALSE),0)</f>
        <v>0</v>
      </c>
      <c r="AD812" s="1700">
        <f>IFERROR(VLOOKUP($A812,'2019'!$B$2:$K$170,3,FALSE),0)</f>
        <v>0</v>
      </c>
      <c r="AE812" s="1843">
        <f>IFERROR(VLOOKUP($A812,'2019'!$B$2:$K$170,4,FALSE),0)</f>
        <v>0</v>
      </c>
      <c r="AF812" s="1843">
        <f>IFERROR(VLOOKUP($A812,'2019'!$B$2:$K$170,5,FALSE),0)</f>
        <v>0</v>
      </c>
      <c r="AG812" s="1843">
        <f>IFERROR(VLOOKUP($A812,'2019'!$B$2:$K$170,8,FALSE),0)</f>
        <v>0</v>
      </c>
      <c r="AH812" s="1740">
        <f>IFERROR(VLOOKUP($A812,'2019'!$B$2:$K$170,10,FALSE),0)</f>
        <v>0</v>
      </c>
      <c r="AI812" s="1700">
        <f>IFERROR(VLOOKUP($A812,'2018'!$B$2:$K$170,3,FALSE),0)</f>
        <v>0</v>
      </c>
      <c r="AJ812" s="1843">
        <f>IFERROR(VLOOKUP($A812,'2018'!$B$2:$K$170,4,FALSE),0)</f>
        <v>0</v>
      </c>
      <c r="AK812" s="1843">
        <f>IFERROR(VLOOKUP($A812,'2018'!$B$2:$K$170,5,FALSE),0)</f>
        <v>0</v>
      </c>
      <c r="AL812" s="1843">
        <f>IFERROR(VLOOKUP($A812,'2018'!$B$2:$K$170,8,FALSE),0)</f>
        <v>0</v>
      </c>
      <c r="AM812" s="1740">
        <f>IFERROR(VLOOKUP($A812,'2018'!$B$2:$K$170,10,FALSE),0)</f>
        <v>0</v>
      </c>
      <c r="AN812" s="1700">
        <f>IFERROR(VLOOKUP($A812,'2017'!$B$2:$J$163,2,FALSE),0)</f>
        <v>0</v>
      </c>
      <c r="AO812" s="1843">
        <f>IFERROR(VLOOKUP($A812,'2017'!$B$2:$J$163,3,FALSE),0)</f>
        <v>0</v>
      </c>
      <c r="AP812" s="1843">
        <f>IFERROR(VLOOKUP($A812,'2017'!$B$2:$J$163,4,FALSE),0)</f>
        <v>0</v>
      </c>
      <c r="AQ812" s="1843">
        <f>IFERROR(VLOOKUP($A812,'2017'!$B$2:$J$163,7,FALSE),0)</f>
        <v>0</v>
      </c>
      <c r="AR812" s="1740">
        <f>IFERROR(VLOOKUP($A812,'2017'!$B$2:$J$163,9,FALSE),0)</f>
        <v>0</v>
      </c>
      <c r="AS812" s="1700">
        <f>IFERROR(VLOOKUP($A812,'2016'!$B$2:$K$165,3,FALSE),0)</f>
        <v>0</v>
      </c>
      <c r="AT812" s="1843">
        <f>IFERROR(VLOOKUP($A812,'2016'!$B$2:$K$165,4,FALSE),0)</f>
        <v>0</v>
      </c>
      <c r="AU812" s="1843">
        <f>IFERROR(VLOOKUP($A812,'2016'!$B$2:$K$165,5,FALSE),0)</f>
        <v>0</v>
      </c>
      <c r="AV812" s="1843">
        <f>IFERROR(VLOOKUP($A812,'2016'!$B$2:$K$165,8,FALSE),0)</f>
        <v>0</v>
      </c>
      <c r="AW812" s="1740">
        <f>IFERROR(VLOOKUP($A812,'2016'!$B$2:$K$165,10,FALSE),0)</f>
        <v>0</v>
      </c>
      <c r="AX812" s="1700">
        <f>IFERROR(VLOOKUP($A812,'2015'!$B$2:$K$165,3,FALSE),0)</f>
        <v>0</v>
      </c>
      <c r="AY812" s="1843">
        <f>IFERROR(VLOOKUP($A812,'2015'!$B$2:$K$165,4,FALSE),0)</f>
        <v>0</v>
      </c>
      <c r="AZ812" s="1843">
        <f>IFERROR(VLOOKUP($A812,'2015'!$B$2:$K$165,5,FALSE),0)</f>
        <v>0</v>
      </c>
      <c r="BA812" s="1843">
        <f>IFERROR(VLOOKUP($A812,'2015'!$B$2:$K$165,8,FALSE),0)</f>
        <v>0</v>
      </c>
      <c r="BB812" s="1740">
        <f>IFERROR(VLOOKUP($A812,'2015'!$B$2:$K$165,10,FALSE),0)</f>
        <v>0</v>
      </c>
      <c r="BC812" s="1700">
        <f>IFERROR(VLOOKUP($A812,'2014'!$B$2:$K$157,3,FALSE),0)</f>
        <v>0</v>
      </c>
      <c r="BD812" s="1843">
        <f>IFERROR(VLOOKUP($A812,'2014'!$B$2:$K$157,4,FALSE),0)</f>
        <v>0</v>
      </c>
      <c r="BE812" s="1843">
        <f>IFERROR(VLOOKUP($A812,'2014'!$B$2:$K$157,5,FALSE),0)</f>
        <v>0</v>
      </c>
      <c r="BF812" s="1843">
        <f>IFERROR(VLOOKUP($A812,'2014'!$B$2:$K$157,8,FALSE),0)</f>
        <v>0</v>
      </c>
      <c r="BG812" s="1740">
        <f>IFERROR(VLOOKUP($A812,'2014'!$B$2:$K$157,10,FALSE),0)</f>
        <v>0</v>
      </c>
      <c r="BH812" s="1700">
        <f>IFERROR(VLOOKUP($A812,'2013'!$D$4:$I$249,2,FALSE),0)</f>
        <v>0</v>
      </c>
      <c r="BI812" s="1843">
        <f>IFERROR(VLOOKUP($A812,'2013'!$D$4:$I$249,3,FALSE),0)</f>
        <v>0</v>
      </c>
      <c r="BJ812" s="1843">
        <f>IFERROR(VLOOKUP($A812,'2013'!$D$4:$I$249,4,FALSE),0)</f>
        <v>0</v>
      </c>
      <c r="BK812" s="1843">
        <f>IFERROR(VLOOKUP($A812,'2013'!$D$4:$I$249,5,FALSE),0)</f>
        <v>0</v>
      </c>
      <c r="BL812" s="1740">
        <f>IFERROR(VLOOKUP($A812,'2013'!$D$4:$I$249,6,FALSE),0)</f>
        <v>0</v>
      </c>
      <c r="BM812" s="1737">
        <f>IFERROR(VLOOKUP($A812,'2012'!$D$3:$O$172,2,FALSE),0)</f>
        <v>0</v>
      </c>
      <c r="BN812" s="1843">
        <f>IFERROR(VLOOKUP($A812,'2012'!$D$3:$O$172,3,FALSE),0)</f>
        <v>0</v>
      </c>
      <c r="BO812" s="1743">
        <f>IFERROR(VLOOKUP($A812,'2012'!$D$3:$O$172,4,FALSE),0)</f>
        <v>0</v>
      </c>
      <c r="BP812" s="1700">
        <f>IFERROR(VLOOKUP($A812,'2012'!$D$3:$O$172,5,FALSE),0)</f>
        <v>0</v>
      </c>
      <c r="BQ812" s="1843">
        <f>IFERROR(VLOOKUP($A812,'2012'!$D$3:$O$172,6,FALSE),0)</f>
        <v>0</v>
      </c>
      <c r="BR812" s="1843">
        <f>IFERROR(VLOOKUP($A812,'2012'!$D$3:$O$172,7,FALSE),0)</f>
        <v>0</v>
      </c>
      <c r="BS812" s="1843">
        <f>IFERROR(VLOOKUP($A812,'2012'!$D$3:$O$172,8,FALSE),0)</f>
        <v>0</v>
      </c>
      <c r="BT812" s="1740">
        <f>IFERROR(VLOOKUP($A812,'2012'!$D$3:$O$172,9,FALSE),0)</f>
        <v>0</v>
      </c>
      <c r="BV812" s="1843"/>
      <c r="BX812" s="1700">
        <f>IFERROR(VLOOKUP($A812,'2011'!$D$4:$I$251,2,FALSE),0)</f>
        <v>0</v>
      </c>
      <c r="BY812" s="1843">
        <f>IFERROR(VLOOKUP($A812,'2011'!$D$4:$I$251,3,FALSE),0)</f>
        <v>0</v>
      </c>
      <c r="BZ812" s="1843">
        <f>IFERROR(VLOOKUP($A812,'2011'!$D$4:$I$251,4,FALSE),0)</f>
        <v>0</v>
      </c>
      <c r="CA812" s="1843">
        <f>IFERROR(VLOOKUP($A812,'2011'!$D$4:$I$251,5,FALSE),0)</f>
        <v>0</v>
      </c>
      <c r="CB812" s="1740">
        <f>IFERROR(VLOOKUP($A812,'2011'!$D$4:$I$251,6,FALSE),0)</f>
        <v>0</v>
      </c>
      <c r="CC812" s="1700">
        <f>IFERROR(VLOOKUP($A812,'2010'!$C$3:$H$234,2,FALSE),0)</f>
        <v>0</v>
      </c>
      <c r="CD812" s="1843">
        <f>IFERROR(VLOOKUP($A812,'2010'!$C$3:$H$234,3,FALSE),0)</f>
        <v>0</v>
      </c>
      <c r="CE812" s="1843">
        <f>IFERROR(VLOOKUP($A812,'2010'!$C$3:$H$234,4,FALSE),0)</f>
        <v>0</v>
      </c>
      <c r="CF812" s="1843">
        <f>IFERROR(VLOOKUP($A812,'2010'!$C$3:$H$234,5,FALSE),0)</f>
        <v>0</v>
      </c>
      <c r="CG812" s="1740">
        <f>IFERROR(VLOOKUP($A812,'2010'!$C$3:$H$234,6,FALSE),0)</f>
        <v>0</v>
      </c>
      <c r="CH812" s="1700">
        <f>IFERROR(VLOOKUP($A812,'2009'!$C$3:$H$242,2,FALSE),0)</f>
        <v>0</v>
      </c>
      <c r="CI812" s="1843">
        <f>IFERROR(VLOOKUP($A812,'2009'!$C$3:$H$242,3,FALSE),0)</f>
        <v>0</v>
      </c>
      <c r="CJ812" s="1843">
        <f>IFERROR(VLOOKUP($A812,'2009'!$C$3:$H$242,4,FALSE),0)</f>
        <v>0</v>
      </c>
      <c r="CK812" s="1843">
        <f>IFERROR(VLOOKUP($A812,'2009'!$C$3:$H$242,5,FALSE),0)</f>
        <v>0</v>
      </c>
      <c r="CL812" s="1740">
        <f>IFERROR(VLOOKUP($A812,'2009'!$C$3:$H$242,6,FALSE),0)</f>
        <v>0</v>
      </c>
      <c r="CM812" s="1700">
        <f>IFERROR(VLOOKUP($A812,'2008'!$C$3:$H$229,2,FALSE),0)</f>
        <v>0</v>
      </c>
      <c r="CN812" s="1843">
        <f>IFERROR(VLOOKUP($A812,'2008'!$C$3:$H$229,3,FALSE),0)</f>
        <v>0</v>
      </c>
      <c r="CO812" s="1843">
        <f>IFERROR(VLOOKUP($A812,'2008'!$C$3:$H$229,4,FALSE),0)</f>
        <v>0</v>
      </c>
      <c r="CP812" s="1843">
        <f>IFERROR(VLOOKUP($A812,'2008'!$C$3:$H$229,5,FALSE),0)</f>
        <v>0</v>
      </c>
      <c r="CQ812" s="1740">
        <f>IFERROR(VLOOKUP($A812,'2008'!$C$3:$H$229,6,FALSE),0)</f>
        <v>0</v>
      </c>
      <c r="CR812" s="1700">
        <f>IFERROR(VLOOKUP($A812,'2007'!$C$3:$M$238,7,FALSE),0)</f>
        <v>0</v>
      </c>
      <c r="CS812" s="1843">
        <f>IFERROR(VLOOKUP($A812,'2007'!$C$3:$M$238,8,FALSE),0)</f>
        <v>0</v>
      </c>
      <c r="CT812" s="1843">
        <f>IFERROR(VLOOKUP($A812,'2007'!$C$3:$M$238,9,FALSE),0)</f>
        <v>0</v>
      </c>
      <c r="CU812" s="1843">
        <f>IFERROR(VLOOKUP($A812,'2007'!$C$3:$M$238,10,FALSE),0)</f>
        <v>0</v>
      </c>
      <c r="CV812" s="1740">
        <f>IFERROR(VLOOKUP($A812,'2007'!$C$3:$M$238,11,FALSE),0)</f>
        <v>0</v>
      </c>
      <c r="CW812" s="1700">
        <f>IFERROR(VLOOKUP($A812,'2006'!$A$2:$F$200,2,FALSE),0)</f>
        <v>0</v>
      </c>
      <c r="CX812" s="1843">
        <f>IFERROR(VLOOKUP($A812,'2006'!$A$2:$F$200,4,FALSE),0)</f>
        <v>0</v>
      </c>
      <c r="CY812" s="1843">
        <f>IFERROR(VLOOKUP($A812,'2006'!$A$2:$F$200,5,FALSE),0)</f>
        <v>0</v>
      </c>
      <c r="CZ812" s="1740">
        <f>IFERROR(VLOOKUP($A812,'2006'!$A$2:$F$200,6,FALSE),0)</f>
        <v>0</v>
      </c>
      <c r="DA812" s="1700">
        <f>IFERROR(VLOOKUP($A812,'2005'!$C$3:$M$205,8,FALSE),0)</f>
        <v>1</v>
      </c>
      <c r="DB812" s="1843">
        <f>IFERROR(VLOOKUP($A812,'2005'!$C$3:$M$205,9,FALSE),0)</f>
        <v>0</v>
      </c>
      <c r="DC812" s="1843">
        <f>IFERROR(VLOOKUP($A812,'2005'!$C$3:$M$205,10,FALSE),0)</f>
        <v>0</v>
      </c>
      <c r="DD812" s="1740">
        <f>IFERROR(VLOOKUP($A812,'2005'!$C$3:$M$205,11,FALSE),0)</f>
        <v>0</v>
      </c>
      <c r="DE812" s="1700">
        <f>IFERROR(VLOOKUP($A812,'2004'!$C$3:$M$213,8,FALSE),0)</f>
        <v>0</v>
      </c>
      <c r="DF812" s="1843">
        <f>IFERROR(VLOOKUP($A812,'2004'!$C$3:$M$213,9,FALSE),0)</f>
        <v>0</v>
      </c>
      <c r="DG812" s="1843">
        <f>IFERROR(VLOOKUP($A812,'2004'!$C$3:$M$213,10,FALSE),0)</f>
        <v>0</v>
      </c>
      <c r="DH812" s="1740">
        <f>IFERROR(VLOOKUP($A812,'2004'!$C$3:$M$213,11,FALSE),0)</f>
        <v>0</v>
      </c>
      <c r="DI812" s="1700">
        <f>IFERROR(VLOOKUP($A812,'2003'!$C$3:$Q$214,12,FALSE),0)</f>
        <v>0</v>
      </c>
      <c r="DJ812" s="1843">
        <f>IFERROR(VLOOKUP($A812,'2003'!$C$3:$Q$214,13,FALSE),0)</f>
        <v>0</v>
      </c>
      <c r="DK812" s="1843">
        <f>IFERROR(VLOOKUP($A812,'2003'!$C$3:$Q$214,14,FALSE),0)</f>
        <v>0</v>
      </c>
      <c r="DL812" s="1740">
        <f>IFERROR(VLOOKUP($A812,'2003'!$C$3:$Q$214,15,FALSE),0)</f>
        <v>0</v>
      </c>
      <c r="DM812" s="1700">
        <f>IFERROR(VLOOKUP($A812,'2002'!$D$3:$R$214,12,FALSE),0)</f>
        <v>0</v>
      </c>
      <c r="DN812" s="1843">
        <f>IFERROR(VLOOKUP($A812,'2002'!$D$3:$R$214,13,FALSE),0)</f>
        <v>0</v>
      </c>
      <c r="DO812" s="1843">
        <f>IFERROR(VLOOKUP($A812,'2002'!$D$3:$R$214,14,FALSE),0)</f>
        <v>0</v>
      </c>
      <c r="DP812" s="1788">
        <f>IFERROR(VLOOKUP($A812,'2002'!$D$3:$R$214,15,FALSE),0)</f>
        <v>0</v>
      </c>
      <c r="DQ812" s="1700">
        <f>IFERROR(VLOOKUP($A812,'Pre 2002'!$C$3:$CK$382,84,FALSE),0)</f>
        <v>0</v>
      </c>
      <c r="DR812" s="1843">
        <f>IFERROR(VLOOKUP($A812,'Pre 2002'!$C$3:$CK$382,85,FALSE),0)</f>
        <v>0</v>
      </c>
      <c r="DS812" s="1843">
        <f>IFERROR(VLOOKUP($A812,'Pre 2002'!$C$3:$CK$382,86,FALSE),0)</f>
        <v>0</v>
      </c>
      <c r="DT812" s="1790">
        <f>IFERROR(VLOOKUP($A812,'Pre 2002'!$C$3:$CK$382,87,FALSE),0)</f>
        <v>0</v>
      </c>
      <c r="DU812" s="1741">
        <f>IFERROR(VLOOKUP(A812,'Pre 2002'!$C$3:$CG$382,83,FALSE),0)</f>
        <v>0</v>
      </c>
    </row>
    <row r="813" spans="1:125">
      <c r="A813" s="1721" t="s">
        <v>1934</v>
      </c>
      <c r="B813" s="1562">
        <f t="shared" si="296"/>
        <v>4</v>
      </c>
      <c r="C813" s="1562">
        <f t="shared" si="297"/>
        <v>0</v>
      </c>
      <c r="D813" s="1562">
        <f t="shared" si="298"/>
        <v>0</v>
      </c>
      <c r="E813" s="1563">
        <f t="shared" si="299"/>
        <v>0</v>
      </c>
      <c r="F813" s="1786">
        <f t="shared" si="300"/>
        <v>1</v>
      </c>
      <c r="G813" s="1595" t="s">
        <v>2159</v>
      </c>
      <c r="H813" s="1752">
        <f t="shared" si="310"/>
        <v>1</v>
      </c>
      <c r="I813" s="1751">
        <f t="shared" si="311"/>
        <v>4</v>
      </c>
      <c r="J813" s="1751">
        <f t="shared" si="312"/>
        <v>0</v>
      </c>
      <c r="K813" s="1751">
        <f t="shared" si="313"/>
        <v>0</v>
      </c>
      <c r="L813" s="1818">
        <f t="shared" si="314"/>
        <v>0</v>
      </c>
      <c r="O813" s="1700">
        <f>IFERROR(VLOOKUP($A813,'2022'!$B$2:$K$174,3,FALSE),0)</f>
        <v>0</v>
      </c>
      <c r="P813" s="1858">
        <f>IFERROR(VLOOKUP($A813,'2022'!$B$2:$K$174,4,FALSE),0)</f>
        <v>0</v>
      </c>
      <c r="Q813" s="1858">
        <f>IFERROR(VLOOKUP($A813,'2022'!$B$2:$K$174,5,FALSE),0)</f>
        <v>0</v>
      </c>
      <c r="R813" s="1858">
        <f>IFERROR(VLOOKUP($A813,'2022'!$B$2:$K$174,8,FALSE),0)</f>
        <v>0</v>
      </c>
      <c r="S813" s="1740">
        <f>IFERROR(VLOOKUP($A813,'2022'!$B$2:$K$174,10,FALSE),0)</f>
        <v>0</v>
      </c>
      <c r="T813" s="1700">
        <f>IFERROR(VLOOKUP($A813,'2021'!$B$2:$K$174,3,FALSE),0)</f>
        <v>0</v>
      </c>
      <c r="U813" s="1843">
        <f>IFERROR(VLOOKUP($A813,'2021'!$B$2:$K$174,4,FALSE),0)</f>
        <v>0</v>
      </c>
      <c r="V813" s="1843">
        <f>IFERROR(VLOOKUP($A813,'2021'!$B$2:$K$174,5,FALSE),0)</f>
        <v>0</v>
      </c>
      <c r="W813" s="1843">
        <f>IFERROR(VLOOKUP($A813,'2021'!$B$2:$K$174,8,FALSE),0)</f>
        <v>0</v>
      </c>
      <c r="X813" s="1740">
        <f>IFERROR(VLOOKUP($A813,'2021'!$B$2:$K$174,10,FALSE),0)</f>
        <v>0</v>
      </c>
      <c r="Y813" s="1700">
        <f>IFERROR(VLOOKUP($A813,'2020'!$B$2:$K$170,3,FALSE),0)</f>
        <v>0</v>
      </c>
      <c r="Z813" s="1843">
        <f>IFERROR(VLOOKUP($A813,'2020'!$B$2:$K$170,4,FALSE),0)</f>
        <v>0</v>
      </c>
      <c r="AA813" s="1843">
        <f>IFERROR(VLOOKUP($A813,'2020'!$B$2:$K$170,5,FALSE),0)</f>
        <v>0</v>
      </c>
      <c r="AB813" s="1843">
        <f>IFERROR(VLOOKUP($A813,'2020'!$B$2:$K$170,8,FALSE),0)</f>
        <v>0</v>
      </c>
      <c r="AC813" s="1740">
        <f>IFERROR(VLOOKUP($A813,'2020'!$B$2:$K$170,10,FALSE),0)</f>
        <v>0</v>
      </c>
      <c r="AD813" s="1700">
        <f>IFERROR(VLOOKUP($A813,'2019'!$B$2:$K$170,3,FALSE),0)</f>
        <v>0</v>
      </c>
      <c r="AE813" s="1843">
        <f>IFERROR(VLOOKUP($A813,'2019'!$B$2:$K$170,4,FALSE),0)</f>
        <v>0</v>
      </c>
      <c r="AF813" s="1843">
        <f>IFERROR(VLOOKUP($A813,'2019'!$B$2:$K$170,5,FALSE),0)</f>
        <v>0</v>
      </c>
      <c r="AG813" s="1843">
        <f>IFERROR(VLOOKUP($A813,'2019'!$B$2:$K$170,8,FALSE),0)</f>
        <v>0</v>
      </c>
      <c r="AH813" s="1740">
        <f>IFERROR(VLOOKUP($A813,'2019'!$B$2:$K$170,10,FALSE),0)</f>
        <v>0</v>
      </c>
      <c r="AI813" s="1700">
        <f>IFERROR(VLOOKUP($A813,'2018'!$B$2:$K$170,3,FALSE),0)</f>
        <v>0</v>
      </c>
      <c r="AJ813" s="1843">
        <f>IFERROR(VLOOKUP($A813,'2018'!$B$2:$K$170,4,FALSE),0)</f>
        <v>0</v>
      </c>
      <c r="AK813" s="1843">
        <f>IFERROR(VLOOKUP($A813,'2018'!$B$2:$K$170,5,FALSE),0)</f>
        <v>0</v>
      </c>
      <c r="AL813" s="1843">
        <f>IFERROR(VLOOKUP($A813,'2018'!$B$2:$K$170,8,FALSE),0)</f>
        <v>0</v>
      </c>
      <c r="AM813" s="1740">
        <f>IFERROR(VLOOKUP($A813,'2018'!$B$2:$K$170,10,FALSE),0)</f>
        <v>0</v>
      </c>
      <c r="AN813" s="1700">
        <f>IFERROR(VLOOKUP($A813,'2017'!$B$2:$J$163,2,FALSE),0)</f>
        <v>0</v>
      </c>
      <c r="AO813" s="1843">
        <f>IFERROR(VLOOKUP($A813,'2017'!$B$2:$J$163,3,FALSE),0)</f>
        <v>0</v>
      </c>
      <c r="AP813" s="1843">
        <f>IFERROR(VLOOKUP($A813,'2017'!$B$2:$J$163,4,FALSE),0)</f>
        <v>0</v>
      </c>
      <c r="AQ813" s="1843">
        <f>IFERROR(VLOOKUP($A813,'2017'!$B$2:$J$163,7,FALSE),0)</f>
        <v>0</v>
      </c>
      <c r="AR813" s="1740">
        <f>IFERROR(VLOOKUP($A813,'2017'!$B$2:$J$163,9,FALSE),0)</f>
        <v>0</v>
      </c>
      <c r="AS813" s="1700">
        <f>IFERROR(VLOOKUP($A813,'2016'!$B$2:$K$165,3,FALSE),0)</f>
        <v>0</v>
      </c>
      <c r="AT813" s="1843">
        <f>IFERROR(VLOOKUP($A813,'2016'!$B$2:$K$165,4,FALSE),0)</f>
        <v>0</v>
      </c>
      <c r="AU813" s="1843">
        <f>IFERROR(VLOOKUP($A813,'2016'!$B$2:$K$165,5,FALSE),0)</f>
        <v>0</v>
      </c>
      <c r="AV813" s="1843">
        <f>IFERROR(VLOOKUP($A813,'2016'!$B$2:$K$165,8,FALSE),0)</f>
        <v>0</v>
      </c>
      <c r="AW813" s="1740">
        <f>IFERROR(VLOOKUP($A813,'2016'!$B$2:$K$165,10,FALSE),0)</f>
        <v>0</v>
      </c>
      <c r="AX813" s="1700">
        <f>IFERROR(VLOOKUP($A813,'2015'!$B$2:$K$165,3,FALSE),0)</f>
        <v>0</v>
      </c>
      <c r="AY813" s="1843">
        <f>IFERROR(VLOOKUP($A813,'2015'!$B$2:$K$165,4,FALSE),0)</f>
        <v>0</v>
      </c>
      <c r="AZ813" s="1843">
        <f>IFERROR(VLOOKUP($A813,'2015'!$B$2:$K$165,5,FALSE),0)</f>
        <v>0</v>
      </c>
      <c r="BA813" s="1843">
        <f>IFERROR(VLOOKUP($A813,'2015'!$B$2:$K$165,8,FALSE),0)</f>
        <v>0</v>
      </c>
      <c r="BB813" s="1740">
        <f>IFERROR(VLOOKUP($A813,'2015'!$B$2:$K$165,10,FALSE),0)</f>
        <v>0</v>
      </c>
      <c r="BC813" s="1700">
        <f>IFERROR(VLOOKUP($A813,'2014'!$B$2:$K$157,3,FALSE),0)</f>
        <v>0</v>
      </c>
      <c r="BD813" s="1843">
        <f>IFERROR(VLOOKUP($A813,'2014'!$B$2:$K$157,4,FALSE),0)</f>
        <v>0</v>
      </c>
      <c r="BE813" s="1843">
        <f>IFERROR(VLOOKUP($A813,'2014'!$B$2:$K$157,5,FALSE),0)</f>
        <v>0</v>
      </c>
      <c r="BF813" s="1843">
        <f>IFERROR(VLOOKUP($A813,'2014'!$B$2:$K$157,8,FALSE),0)</f>
        <v>0</v>
      </c>
      <c r="BG813" s="1740">
        <f>IFERROR(VLOOKUP($A813,'2014'!$B$2:$K$157,10,FALSE),0)</f>
        <v>0</v>
      </c>
      <c r="BH813" s="1700">
        <f>IFERROR(VLOOKUP($A813,'2013'!$D$4:$I$249,2,FALSE),0)</f>
        <v>0</v>
      </c>
      <c r="BI813" s="1843">
        <f>IFERROR(VLOOKUP($A813,'2013'!$D$4:$I$249,3,FALSE),0)</f>
        <v>0</v>
      </c>
      <c r="BJ813" s="1843">
        <f>IFERROR(VLOOKUP($A813,'2013'!$D$4:$I$249,4,FALSE),0)</f>
        <v>0</v>
      </c>
      <c r="BK813" s="1843">
        <f>IFERROR(VLOOKUP($A813,'2013'!$D$4:$I$249,5,FALSE),0)</f>
        <v>0</v>
      </c>
      <c r="BL813" s="1740">
        <f>IFERROR(VLOOKUP($A813,'2013'!$D$4:$I$249,6,FALSE),0)</f>
        <v>0</v>
      </c>
      <c r="BM813" s="1737">
        <f>IFERROR(VLOOKUP($A813,'2012'!$D$3:$O$172,2,FALSE),0)</f>
        <v>0</v>
      </c>
      <c r="BN813" s="1843">
        <f>IFERROR(VLOOKUP($A813,'2012'!$D$3:$O$172,3,FALSE),0)</f>
        <v>0</v>
      </c>
      <c r="BO813" s="1743">
        <f>IFERROR(VLOOKUP($A813,'2012'!$D$3:$O$172,4,FALSE),0)</f>
        <v>0</v>
      </c>
      <c r="BP813" s="1700">
        <f>IFERROR(VLOOKUP($A813,'2012'!$D$3:$O$172,5,FALSE),0)</f>
        <v>0</v>
      </c>
      <c r="BQ813" s="1843">
        <f>IFERROR(VLOOKUP($A813,'2012'!$D$3:$O$172,6,FALSE),0)</f>
        <v>0</v>
      </c>
      <c r="BR813" s="1843">
        <f>IFERROR(VLOOKUP($A813,'2012'!$D$3:$O$172,7,FALSE),0)</f>
        <v>0</v>
      </c>
      <c r="BS813" s="1843">
        <f>IFERROR(VLOOKUP($A813,'2012'!$D$3:$O$172,8,FALSE),0)</f>
        <v>0</v>
      </c>
      <c r="BT813" s="1740">
        <f>IFERROR(VLOOKUP($A813,'2012'!$D$3:$O$172,9,FALSE),0)</f>
        <v>0</v>
      </c>
      <c r="BV813" s="1843"/>
      <c r="BX813" s="1700">
        <f>IFERROR(VLOOKUP($A813,'2011'!$D$4:$I$251,2,FALSE),0)</f>
        <v>0</v>
      </c>
      <c r="BY813" s="1843">
        <f>IFERROR(VLOOKUP($A813,'2011'!$D$4:$I$251,3,FALSE),0)</f>
        <v>0</v>
      </c>
      <c r="BZ813" s="1843">
        <f>IFERROR(VLOOKUP($A813,'2011'!$D$4:$I$251,4,FALSE),0)</f>
        <v>0</v>
      </c>
      <c r="CA813" s="1843">
        <f>IFERROR(VLOOKUP($A813,'2011'!$D$4:$I$251,5,FALSE),0)</f>
        <v>0</v>
      </c>
      <c r="CB813" s="1740">
        <f>IFERROR(VLOOKUP($A813,'2011'!$D$4:$I$251,6,FALSE),0)</f>
        <v>0</v>
      </c>
      <c r="CC813" s="1700">
        <f>IFERROR(VLOOKUP($A813,'2010'!$C$3:$H$234,2,FALSE),0)</f>
        <v>0</v>
      </c>
      <c r="CD813" s="1843">
        <f>IFERROR(VLOOKUP($A813,'2010'!$C$3:$H$234,3,FALSE),0)</f>
        <v>0</v>
      </c>
      <c r="CE813" s="1843">
        <f>IFERROR(VLOOKUP($A813,'2010'!$C$3:$H$234,4,FALSE),0)</f>
        <v>0</v>
      </c>
      <c r="CF813" s="1843">
        <f>IFERROR(VLOOKUP($A813,'2010'!$C$3:$H$234,5,FALSE),0)</f>
        <v>0</v>
      </c>
      <c r="CG813" s="1740">
        <f>IFERROR(VLOOKUP($A813,'2010'!$C$3:$H$234,6,FALSE),0)</f>
        <v>0</v>
      </c>
      <c r="CH813" s="1700">
        <f>IFERROR(VLOOKUP($A813,'2009'!$C$3:$H$242,2,FALSE),0)</f>
        <v>0</v>
      </c>
      <c r="CI813" s="1843">
        <f>IFERROR(VLOOKUP($A813,'2009'!$C$3:$H$242,3,FALSE),0)</f>
        <v>0</v>
      </c>
      <c r="CJ813" s="1843">
        <f>IFERROR(VLOOKUP($A813,'2009'!$C$3:$H$242,4,FALSE),0)</f>
        <v>0</v>
      </c>
      <c r="CK813" s="1843">
        <f>IFERROR(VLOOKUP($A813,'2009'!$C$3:$H$242,5,FALSE),0)</f>
        <v>0</v>
      </c>
      <c r="CL813" s="1740">
        <f>IFERROR(VLOOKUP($A813,'2009'!$C$3:$H$242,6,FALSE),0)</f>
        <v>0</v>
      </c>
      <c r="CM813" s="1700">
        <f>IFERROR(VLOOKUP($A813,'2008'!$C$3:$H$229,2,FALSE),0)</f>
        <v>0</v>
      </c>
      <c r="CN813" s="1843">
        <f>IFERROR(VLOOKUP($A813,'2008'!$C$3:$H$229,3,FALSE),0)</f>
        <v>0</v>
      </c>
      <c r="CO813" s="1843">
        <f>IFERROR(VLOOKUP($A813,'2008'!$C$3:$H$229,4,FALSE),0)</f>
        <v>0</v>
      </c>
      <c r="CP813" s="1843">
        <f>IFERROR(VLOOKUP($A813,'2008'!$C$3:$H$229,5,FALSE),0)</f>
        <v>0</v>
      </c>
      <c r="CQ813" s="1740">
        <f>IFERROR(VLOOKUP($A813,'2008'!$C$3:$H$229,6,FALSE),0)</f>
        <v>0</v>
      </c>
      <c r="CR813" s="1700">
        <f>IFERROR(VLOOKUP($A813,'2007'!$C$3:$M$238,7,FALSE),0)</f>
        <v>0</v>
      </c>
      <c r="CS813" s="1843">
        <f>IFERROR(VLOOKUP($A813,'2007'!$C$3:$M$238,8,FALSE),0)</f>
        <v>0</v>
      </c>
      <c r="CT813" s="1843">
        <f>IFERROR(VLOOKUP($A813,'2007'!$C$3:$M$238,9,FALSE),0)</f>
        <v>0</v>
      </c>
      <c r="CU813" s="1843">
        <f>IFERROR(VLOOKUP($A813,'2007'!$C$3:$M$238,10,FALSE),0)</f>
        <v>0</v>
      </c>
      <c r="CV813" s="1740">
        <f>IFERROR(VLOOKUP($A813,'2007'!$C$3:$M$238,11,FALSE),0)</f>
        <v>0</v>
      </c>
      <c r="CW813" s="1700">
        <f>IFERROR(VLOOKUP($A813,'2006'!$A$2:$F$200,2,FALSE),0)</f>
        <v>0</v>
      </c>
      <c r="CX813" s="1843">
        <f>IFERROR(VLOOKUP($A813,'2006'!$A$2:$F$200,4,FALSE),0)</f>
        <v>0</v>
      </c>
      <c r="CY813" s="1843">
        <f>IFERROR(VLOOKUP($A813,'2006'!$A$2:$F$200,5,FALSE),0)</f>
        <v>0</v>
      </c>
      <c r="CZ813" s="1740">
        <f>IFERROR(VLOOKUP($A813,'2006'!$A$2:$F$200,6,FALSE),0)</f>
        <v>0</v>
      </c>
      <c r="DA813" s="1700">
        <f>IFERROR(VLOOKUP($A813,'2005'!$C$3:$M$205,8,FALSE),0)</f>
        <v>0</v>
      </c>
      <c r="DB813" s="1843">
        <f>IFERROR(VLOOKUP($A813,'2005'!$C$3:$M$205,9,FALSE),0)</f>
        <v>0</v>
      </c>
      <c r="DC813" s="1843">
        <f>IFERROR(VLOOKUP($A813,'2005'!$C$3:$M$205,10,FALSE),0)</f>
        <v>0</v>
      </c>
      <c r="DD813" s="1740">
        <f>IFERROR(VLOOKUP($A813,'2005'!$C$3:$M$205,11,FALSE),0)</f>
        <v>0</v>
      </c>
      <c r="DE813" s="1700">
        <f>IFERROR(VLOOKUP($A813,'2004'!$C$3:$M$213,8,FALSE),0)</f>
        <v>0</v>
      </c>
      <c r="DF813" s="1843">
        <f>IFERROR(VLOOKUP($A813,'2004'!$C$3:$M$213,9,FALSE),0)</f>
        <v>0</v>
      </c>
      <c r="DG813" s="1843">
        <f>IFERROR(VLOOKUP($A813,'2004'!$C$3:$M$213,10,FALSE),0)</f>
        <v>0</v>
      </c>
      <c r="DH813" s="1740">
        <f>IFERROR(VLOOKUP($A813,'2004'!$C$3:$M$213,11,FALSE),0)</f>
        <v>0</v>
      </c>
      <c r="DI813" s="1700">
        <f>IFERROR(VLOOKUP($A813,'2003'!$C$3:$Q$214,12,FALSE),0)</f>
        <v>0</v>
      </c>
      <c r="DJ813" s="1843">
        <f>IFERROR(VLOOKUP($A813,'2003'!$C$3:$Q$214,13,FALSE),0)</f>
        <v>0</v>
      </c>
      <c r="DK813" s="1843">
        <f>IFERROR(VLOOKUP($A813,'2003'!$C$3:$Q$214,14,FALSE),0)</f>
        <v>0</v>
      </c>
      <c r="DL813" s="1740">
        <f>IFERROR(VLOOKUP($A813,'2003'!$C$3:$Q$214,15,FALSE),0)</f>
        <v>0</v>
      </c>
      <c r="DM813" s="1700">
        <f>IFERROR(VLOOKUP($A813,'2002'!$D$3:$R$214,12,FALSE),0)</f>
        <v>0</v>
      </c>
      <c r="DN813" s="1843">
        <f>IFERROR(VLOOKUP($A813,'2002'!$D$3:$R$214,13,FALSE),0)</f>
        <v>0</v>
      </c>
      <c r="DO813" s="1843">
        <f>IFERROR(VLOOKUP($A813,'2002'!$D$3:$R$214,14,FALSE),0)</f>
        <v>0</v>
      </c>
      <c r="DP813" s="1788">
        <f>IFERROR(VLOOKUP($A813,'2002'!$D$3:$R$214,15,FALSE),0)</f>
        <v>0</v>
      </c>
      <c r="DQ813" s="1700">
        <f>IFERROR(VLOOKUP($A813,'Pre 2002'!$C$3:$CK$382,84,FALSE),0)</f>
        <v>4</v>
      </c>
      <c r="DR813" s="1843">
        <f>IFERROR(VLOOKUP($A813,'Pre 2002'!$C$3:$CK$382,85,FALSE),0)</f>
        <v>0</v>
      </c>
      <c r="DS813" s="1843">
        <f>IFERROR(VLOOKUP($A813,'Pre 2002'!$C$3:$CK$382,86,FALSE),0)</f>
        <v>0</v>
      </c>
      <c r="DT813" s="1790">
        <f>IFERROR(VLOOKUP($A813,'Pre 2002'!$C$3:$CK$382,87,FALSE),0)</f>
        <v>0</v>
      </c>
      <c r="DU813" s="1741">
        <f>IFERROR(VLOOKUP(A813,'Pre 2002'!$C$3:$CG$382,83,FALSE),0)</f>
        <v>1</v>
      </c>
    </row>
    <row r="814" spans="1:125">
      <c r="A814" s="1721" t="s">
        <v>1942</v>
      </c>
      <c r="B814" s="1562">
        <f t="shared" si="296"/>
        <v>3</v>
      </c>
      <c r="C814" s="1562">
        <f t="shared" si="297"/>
        <v>0</v>
      </c>
      <c r="D814" s="1562">
        <f t="shared" si="298"/>
        <v>0</v>
      </c>
      <c r="E814" s="1563">
        <f t="shared" si="299"/>
        <v>0</v>
      </c>
      <c r="F814" s="1786">
        <f t="shared" si="300"/>
        <v>1</v>
      </c>
      <c r="G814" s="1595" t="s">
        <v>2159</v>
      </c>
      <c r="H814" s="1752">
        <f t="shared" si="310"/>
        <v>1</v>
      </c>
      <c r="I814" s="1751">
        <f t="shared" si="311"/>
        <v>3</v>
      </c>
      <c r="J814" s="1751">
        <f t="shared" si="312"/>
        <v>0</v>
      </c>
      <c r="K814" s="1751">
        <f t="shared" si="313"/>
        <v>0</v>
      </c>
      <c r="L814" s="1818">
        <f t="shared" si="314"/>
        <v>0</v>
      </c>
      <c r="O814" s="1700">
        <f>IFERROR(VLOOKUP($A814,'2022'!$B$2:$K$174,3,FALSE),0)</f>
        <v>0</v>
      </c>
      <c r="P814" s="1858">
        <f>IFERROR(VLOOKUP($A814,'2022'!$B$2:$K$174,4,FALSE),0)</f>
        <v>0</v>
      </c>
      <c r="Q814" s="1858">
        <f>IFERROR(VLOOKUP($A814,'2022'!$B$2:$K$174,5,FALSE),0)</f>
        <v>0</v>
      </c>
      <c r="R814" s="1858">
        <f>IFERROR(VLOOKUP($A814,'2022'!$B$2:$K$174,8,FALSE),0)</f>
        <v>0</v>
      </c>
      <c r="S814" s="1740">
        <f>IFERROR(VLOOKUP($A814,'2022'!$B$2:$K$174,10,FALSE),0)</f>
        <v>0</v>
      </c>
      <c r="T814" s="1700">
        <f>IFERROR(VLOOKUP($A814,'2021'!$B$2:$K$174,3,FALSE),0)</f>
        <v>0</v>
      </c>
      <c r="U814" s="1843">
        <f>IFERROR(VLOOKUP($A814,'2021'!$B$2:$K$174,4,FALSE),0)</f>
        <v>0</v>
      </c>
      <c r="V814" s="1843">
        <f>IFERROR(VLOOKUP($A814,'2021'!$B$2:$K$174,5,FALSE),0)</f>
        <v>0</v>
      </c>
      <c r="W814" s="1843">
        <f>IFERROR(VLOOKUP($A814,'2021'!$B$2:$K$174,8,FALSE),0)</f>
        <v>0</v>
      </c>
      <c r="X814" s="1740">
        <f>IFERROR(VLOOKUP($A814,'2021'!$B$2:$K$174,10,FALSE),0)</f>
        <v>0</v>
      </c>
      <c r="Y814" s="1700">
        <f>IFERROR(VLOOKUP($A814,'2020'!$B$2:$K$170,3,FALSE),0)</f>
        <v>0</v>
      </c>
      <c r="Z814" s="1843">
        <f>IFERROR(VLOOKUP($A814,'2020'!$B$2:$K$170,4,FALSE),0)</f>
        <v>0</v>
      </c>
      <c r="AA814" s="1843">
        <f>IFERROR(VLOOKUP($A814,'2020'!$B$2:$K$170,5,FALSE),0)</f>
        <v>0</v>
      </c>
      <c r="AB814" s="1843">
        <f>IFERROR(VLOOKUP($A814,'2020'!$B$2:$K$170,8,FALSE),0)</f>
        <v>0</v>
      </c>
      <c r="AC814" s="1740">
        <f>IFERROR(VLOOKUP($A814,'2020'!$B$2:$K$170,10,FALSE),0)</f>
        <v>0</v>
      </c>
      <c r="AD814" s="1700">
        <f>IFERROR(VLOOKUP($A814,'2019'!$B$2:$K$170,3,FALSE),0)</f>
        <v>0</v>
      </c>
      <c r="AE814" s="1843">
        <f>IFERROR(VLOOKUP($A814,'2019'!$B$2:$K$170,4,FALSE),0)</f>
        <v>0</v>
      </c>
      <c r="AF814" s="1843">
        <f>IFERROR(VLOOKUP($A814,'2019'!$B$2:$K$170,5,FALSE),0)</f>
        <v>0</v>
      </c>
      <c r="AG814" s="1843">
        <f>IFERROR(VLOOKUP($A814,'2019'!$B$2:$K$170,8,FALSE),0)</f>
        <v>0</v>
      </c>
      <c r="AH814" s="1740">
        <f>IFERROR(VLOOKUP($A814,'2019'!$B$2:$K$170,10,FALSE),0)</f>
        <v>0</v>
      </c>
      <c r="AI814" s="1700">
        <f>IFERROR(VLOOKUP($A814,'2018'!$B$2:$K$170,3,FALSE),0)</f>
        <v>0</v>
      </c>
      <c r="AJ814" s="1843">
        <f>IFERROR(VLOOKUP($A814,'2018'!$B$2:$K$170,4,FALSE),0)</f>
        <v>0</v>
      </c>
      <c r="AK814" s="1843">
        <f>IFERROR(VLOOKUP($A814,'2018'!$B$2:$K$170,5,FALSE),0)</f>
        <v>0</v>
      </c>
      <c r="AL814" s="1843">
        <f>IFERROR(VLOOKUP($A814,'2018'!$B$2:$K$170,8,FALSE),0)</f>
        <v>0</v>
      </c>
      <c r="AM814" s="1740">
        <f>IFERROR(VLOOKUP($A814,'2018'!$B$2:$K$170,10,FALSE),0)</f>
        <v>0</v>
      </c>
      <c r="AN814" s="1700">
        <f>IFERROR(VLOOKUP($A814,'2017'!$B$2:$J$163,2,FALSE),0)</f>
        <v>0</v>
      </c>
      <c r="AO814" s="1843">
        <f>IFERROR(VLOOKUP($A814,'2017'!$B$2:$J$163,3,FALSE),0)</f>
        <v>0</v>
      </c>
      <c r="AP814" s="1843">
        <f>IFERROR(VLOOKUP($A814,'2017'!$B$2:$J$163,4,FALSE),0)</f>
        <v>0</v>
      </c>
      <c r="AQ814" s="1843">
        <f>IFERROR(VLOOKUP($A814,'2017'!$B$2:$J$163,7,FALSE),0)</f>
        <v>0</v>
      </c>
      <c r="AR814" s="1740">
        <f>IFERROR(VLOOKUP($A814,'2017'!$B$2:$J$163,9,FALSE),0)</f>
        <v>0</v>
      </c>
      <c r="AS814" s="1700">
        <f>IFERROR(VLOOKUP($A814,'2016'!$B$2:$K$165,3,FALSE),0)</f>
        <v>0</v>
      </c>
      <c r="AT814" s="1843">
        <f>IFERROR(VLOOKUP($A814,'2016'!$B$2:$K$165,4,FALSE),0)</f>
        <v>0</v>
      </c>
      <c r="AU814" s="1843">
        <f>IFERROR(VLOOKUP($A814,'2016'!$B$2:$K$165,5,FALSE),0)</f>
        <v>0</v>
      </c>
      <c r="AV814" s="1843">
        <f>IFERROR(VLOOKUP($A814,'2016'!$B$2:$K$165,8,FALSE),0)</f>
        <v>0</v>
      </c>
      <c r="AW814" s="1740">
        <f>IFERROR(VLOOKUP($A814,'2016'!$B$2:$K$165,10,FALSE),0)</f>
        <v>0</v>
      </c>
      <c r="AX814" s="1700">
        <f>IFERROR(VLOOKUP($A814,'2015'!$B$2:$K$165,3,FALSE),0)</f>
        <v>0</v>
      </c>
      <c r="AY814" s="1843">
        <f>IFERROR(VLOOKUP($A814,'2015'!$B$2:$K$165,4,FALSE),0)</f>
        <v>0</v>
      </c>
      <c r="AZ814" s="1843">
        <f>IFERROR(VLOOKUP($A814,'2015'!$B$2:$K$165,5,FALSE),0)</f>
        <v>0</v>
      </c>
      <c r="BA814" s="1843">
        <f>IFERROR(VLOOKUP($A814,'2015'!$B$2:$K$165,8,FALSE),0)</f>
        <v>0</v>
      </c>
      <c r="BB814" s="1740">
        <f>IFERROR(VLOOKUP($A814,'2015'!$B$2:$K$165,10,FALSE),0)</f>
        <v>0</v>
      </c>
      <c r="BC814" s="1700">
        <f>IFERROR(VLOOKUP($A814,'2014'!$B$2:$K$157,3,FALSE),0)</f>
        <v>0</v>
      </c>
      <c r="BD814" s="1843">
        <f>IFERROR(VLOOKUP($A814,'2014'!$B$2:$K$157,4,FALSE),0)</f>
        <v>0</v>
      </c>
      <c r="BE814" s="1843">
        <f>IFERROR(VLOOKUP($A814,'2014'!$B$2:$K$157,5,FALSE),0)</f>
        <v>0</v>
      </c>
      <c r="BF814" s="1843">
        <f>IFERROR(VLOOKUP($A814,'2014'!$B$2:$K$157,8,FALSE),0)</f>
        <v>0</v>
      </c>
      <c r="BG814" s="1740">
        <f>IFERROR(VLOOKUP($A814,'2014'!$B$2:$K$157,10,FALSE),0)</f>
        <v>0</v>
      </c>
      <c r="BH814" s="1700">
        <f>IFERROR(VLOOKUP($A814,'2013'!$D$4:$I$249,2,FALSE),0)</f>
        <v>0</v>
      </c>
      <c r="BI814" s="1843">
        <f>IFERROR(VLOOKUP($A814,'2013'!$D$4:$I$249,3,FALSE),0)</f>
        <v>0</v>
      </c>
      <c r="BJ814" s="1843">
        <f>IFERROR(VLOOKUP($A814,'2013'!$D$4:$I$249,4,FALSE),0)</f>
        <v>0</v>
      </c>
      <c r="BK814" s="1843">
        <f>IFERROR(VLOOKUP($A814,'2013'!$D$4:$I$249,5,FALSE),0)</f>
        <v>0</v>
      </c>
      <c r="BL814" s="1740">
        <f>IFERROR(VLOOKUP($A814,'2013'!$D$4:$I$249,6,FALSE),0)</f>
        <v>0</v>
      </c>
      <c r="BM814" s="1737">
        <f>IFERROR(VLOOKUP($A814,'2012'!$D$3:$O$172,2,FALSE),0)</f>
        <v>0</v>
      </c>
      <c r="BN814" s="1843">
        <f>IFERROR(VLOOKUP($A814,'2012'!$D$3:$O$172,3,FALSE),0)</f>
        <v>0</v>
      </c>
      <c r="BO814" s="1743">
        <f>IFERROR(VLOOKUP($A814,'2012'!$D$3:$O$172,4,FALSE),0)</f>
        <v>0</v>
      </c>
      <c r="BP814" s="1700">
        <f>IFERROR(VLOOKUP($A814,'2012'!$D$3:$O$172,5,FALSE),0)</f>
        <v>0</v>
      </c>
      <c r="BQ814" s="1843">
        <f>IFERROR(VLOOKUP($A814,'2012'!$D$3:$O$172,6,FALSE),0)</f>
        <v>0</v>
      </c>
      <c r="BR814" s="1843">
        <f>IFERROR(VLOOKUP($A814,'2012'!$D$3:$O$172,7,FALSE),0)</f>
        <v>0</v>
      </c>
      <c r="BS814" s="1843">
        <f>IFERROR(VLOOKUP($A814,'2012'!$D$3:$O$172,8,FALSE),0)</f>
        <v>0</v>
      </c>
      <c r="BT814" s="1740">
        <f>IFERROR(VLOOKUP($A814,'2012'!$D$3:$O$172,9,FALSE),0)</f>
        <v>0</v>
      </c>
      <c r="BV814" s="1843"/>
      <c r="BX814" s="1700">
        <f>IFERROR(VLOOKUP($A814,'2011'!$D$4:$I$251,2,FALSE),0)</f>
        <v>0</v>
      </c>
      <c r="BY814" s="1843">
        <f>IFERROR(VLOOKUP($A814,'2011'!$D$4:$I$251,3,FALSE),0)</f>
        <v>0</v>
      </c>
      <c r="BZ814" s="1843">
        <f>IFERROR(VLOOKUP($A814,'2011'!$D$4:$I$251,4,FALSE),0)</f>
        <v>0</v>
      </c>
      <c r="CA814" s="1843">
        <f>IFERROR(VLOOKUP($A814,'2011'!$D$4:$I$251,5,FALSE),0)</f>
        <v>0</v>
      </c>
      <c r="CB814" s="1740">
        <f>IFERROR(VLOOKUP($A814,'2011'!$D$4:$I$251,6,FALSE),0)</f>
        <v>0</v>
      </c>
      <c r="CC814" s="1700">
        <f>IFERROR(VLOOKUP($A814,'2010'!$C$3:$H$234,2,FALSE),0)</f>
        <v>0</v>
      </c>
      <c r="CD814" s="1843">
        <f>IFERROR(VLOOKUP($A814,'2010'!$C$3:$H$234,3,FALSE),0)</f>
        <v>0</v>
      </c>
      <c r="CE814" s="1843">
        <f>IFERROR(VLOOKUP($A814,'2010'!$C$3:$H$234,4,FALSE),0)</f>
        <v>0</v>
      </c>
      <c r="CF814" s="1843">
        <f>IFERROR(VLOOKUP($A814,'2010'!$C$3:$H$234,5,FALSE),0)</f>
        <v>0</v>
      </c>
      <c r="CG814" s="1740">
        <f>IFERROR(VLOOKUP($A814,'2010'!$C$3:$H$234,6,FALSE),0)</f>
        <v>0</v>
      </c>
      <c r="CH814" s="1700">
        <f>IFERROR(VLOOKUP($A814,'2009'!$C$3:$H$242,2,FALSE),0)</f>
        <v>0</v>
      </c>
      <c r="CI814" s="1843">
        <f>IFERROR(VLOOKUP($A814,'2009'!$C$3:$H$242,3,FALSE),0)</f>
        <v>0</v>
      </c>
      <c r="CJ814" s="1843">
        <f>IFERROR(VLOOKUP($A814,'2009'!$C$3:$H$242,4,FALSE),0)</f>
        <v>0</v>
      </c>
      <c r="CK814" s="1843">
        <f>IFERROR(VLOOKUP($A814,'2009'!$C$3:$H$242,5,FALSE),0)</f>
        <v>0</v>
      </c>
      <c r="CL814" s="1740">
        <f>IFERROR(VLOOKUP($A814,'2009'!$C$3:$H$242,6,FALSE),0)</f>
        <v>0</v>
      </c>
      <c r="CM814" s="1700">
        <f>IFERROR(VLOOKUP($A814,'2008'!$C$3:$H$229,2,FALSE),0)</f>
        <v>0</v>
      </c>
      <c r="CN814" s="1843">
        <f>IFERROR(VLOOKUP($A814,'2008'!$C$3:$H$229,3,FALSE),0)</f>
        <v>0</v>
      </c>
      <c r="CO814" s="1843">
        <f>IFERROR(VLOOKUP($A814,'2008'!$C$3:$H$229,4,FALSE),0)</f>
        <v>0</v>
      </c>
      <c r="CP814" s="1843">
        <f>IFERROR(VLOOKUP($A814,'2008'!$C$3:$H$229,5,FALSE),0)</f>
        <v>0</v>
      </c>
      <c r="CQ814" s="1740">
        <f>IFERROR(VLOOKUP($A814,'2008'!$C$3:$H$229,6,FALSE),0)</f>
        <v>0</v>
      </c>
      <c r="CR814" s="1700">
        <f>IFERROR(VLOOKUP($A814,'2007'!$C$3:$M$238,7,FALSE),0)</f>
        <v>0</v>
      </c>
      <c r="CS814" s="1843">
        <f>IFERROR(VLOOKUP($A814,'2007'!$C$3:$M$238,8,FALSE),0)</f>
        <v>0</v>
      </c>
      <c r="CT814" s="1843">
        <f>IFERROR(VLOOKUP($A814,'2007'!$C$3:$M$238,9,FALSE),0)</f>
        <v>0</v>
      </c>
      <c r="CU814" s="1843">
        <f>IFERROR(VLOOKUP($A814,'2007'!$C$3:$M$238,10,FALSE),0)</f>
        <v>0</v>
      </c>
      <c r="CV814" s="1740">
        <f>IFERROR(VLOOKUP($A814,'2007'!$C$3:$M$238,11,FALSE),0)</f>
        <v>0</v>
      </c>
      <c r="CW814" s="1700">
        <f>IFERROR(VLOOKUP($A814,'2006'!$A$2:$F$200,2,FALSE),0)</f>
        <v>0</v>
      </c>
      <c r="CX814" s="1843">
        <f>IFERROR(VLOOKUP($A814,'2006'!$A$2:$F$200,4,FALSE),0)</f>
        <v>0</v>
      </c>
      <c r="CY814" s="1843">
        <f>IFERROR(VLOOKUP($A814,'2006'!$A$2:$F$200,5,FALSE),0)</f>
        <v>0</v>
      </c>
      <c r="CZ814" s="1740">
        <f>IFERROR(VLOOKUP($A814,'2006'!$A$2:$F$200,6,FALSE),0)</f>
        <v>0</v>
      </c>
      <c r="DA814" s="1700">
        <f>IFERROR(VLOOKUP($A814,'2005'!$C$3:$M$205,8,FALSE),0)</f>
        <v>0</v>
      </c>
      <c r="DB814" s="1843">
        <f>IFERROR(VLOOKUP($A814,'2005'!$C$3:$M$205,9,FALSE),0)</f>
        <v>0</v>
      </c>
      <c r="DC814" s="1843">
        <f>IFERROR(VLOOKUP($A814,'2005'!$C$3:$M$205,10,FALSE),0)</f>
        <v>0</v>
      </c>
      <c r="DD814" s="1740">
        <f>IFERROR(VLOOKUP($A814,'2005'!$C$3:$M$205,11,FALSE),0)</f>
        <v>0</v>
      </c>
      <c r="DE814" s="1700">
        <f>IFERROR(VLOOKUP($A814,'2004'!$C$3:$M$213,8,FALSE),0)</f>
        <v>0</v>
      </c>
      <c r="DF814" s="1843">
        <f>IFERROR(VLOOKUP($A814,'2004'!$C$3:$M$213,9,FALSE),0)</f>
        <v>0</v>
      </c>
      <c r="DG814" s="1843">
        <f>IFERROR(VLOOKUP($A814,'2004'!$C$3:$M$213,10,FALSE),0)</f>
        <v>0</v>
      </c>
      <c r="DH814" s="1740">
        <f>IFERROR(VLOOKUP($A814,'2004'!$C$3:$M$213,11,FALSE),0)</f>
        <v>0</v>
      </c>
      <c r="DI814" s="1700">
        <f>IFERROR(VLOOKUP($A814,'2003'!$C$3:$Q$214,12,FALSE),0)</f>
        <v>0</v>
      </c>
      <c r="DJ814" s="1843">
        <f>IFERROR(VLOOKUP($A814,'2003'!$C$3:$Q$214,13,FALSE),0)</f>
        <v>0</v>
      </c>
      <c r="DK814" s="1843">
        <f>IFERROR(VLOOKUP($A814,'2003'!$C$3:$Q$214,14,FALSE),0)</f>
        <v>0</v>
      </c>
      <c r="DL814" s="1740">
        <f>IFERROR(VLOOKUP($A814,'2003'!$C$3:$Q$214,15,FALSE),0)</f>
        <v>0</v>
      </c>
      <c r="DM814" s="1700">
        <f>IFERROR(VLOOKUP($A814,'2002'!$D$3:$R$214,12,FALSE),0)</f>
        <v>0</v>
      </c>
      <c r="DN814" s="1843">
        <f>IFERROR(VLOOKUP($A814,'2002'!$D$3:$R$214,13,FALSE),0)</f>
        <v>0</v>
      </c>
      <c r="DO814" s="1843">
        <f>IFERROR(VLOOKUP($A814,'2002'!$D$3:$R$214,14,FALSE),0)</f>
        <v>0</v>
      </c>
      <c r="DP814" s="1788">
        <f>IFERROR(VLOOKUP($A814,'2002'!$D$3:$R$214,15,FALSE),0)</f>
        <v>0</v>
      </c>
      <c r="DQ814" s="1700">
        <f>IFERROR(VLOOKUP($A814,'Pre 2002'!$C$3:$CK$382,84,FALSE),0)</f>
        <v>3</v>
      </c>
      <c r="DR814" s="1843">
        <f>IFERROR(VLOOKUP($A814,'Pre 2002'!$C$3:$CK$382,85,FALSE),0)</f>
        <v>0</v>
      </c>
      <c r="DS814" s="1843">
        <f>IFERROR(VLOOKUP($A814,'Pre 2002'!$C$3:$CK$382,86,FALSE),0)</f>
        <v>0</v>
      </c>
      <c r="DT814" s="1790">
        <f>IFERROR(VLOOKUP($A814,'Pre 2002'!$C$3:$CK$382,87,FALSE),0)</f>
        <v>0</v>
      </c>
      <c r="DU814" s="1741">
        <f>IFERROR(VLOOKUP(A814,'Pre 2002'!$C$3:$CG$382,83,FALSE),0)</f>
        <v>1</v>
      </c>
    </row>
    <row r="815" spans="1:125">
      <c r="A815" s="1721" t="s">
        <v>1964</v>
      </c>
      <c r="B815" s="1562">
        <f t="shared" si="296"/>
        <v>4</v>
      </c>
      <c r="C815" s="1562">
        <f t="shared" si="297"/>
        <v>0</v>
      </c>
      <c r="D815" s="1562">
        <f t="shared" si="298"/>
        <v>0</v>
      </c>
      <c r="E815" s="1563">
        <f t="shared" si="299"/>
        <v>0</v>
      </c>
      <c r="F815" s="1786">
        <f t="shared" si="300"/>
        <v>1</v>
      </c>
      <c r="G815" s="1595" t="s">
        <v>2159</v>
      </c>
      <c r="H815" s="1752">
        <f t="shared" si="310"/>
        <v>1</v>
      </c>
      <c r="I815" s="1751">
        <f t="shared" si="311"/>
        <v>4</v>
      </c>
      <c r="J815" s="1751">
        <f t="shared" si="312"/>
        <v>0</v>
      </c>
      <c r="K815" s="1751">
        <f t="shared" si="313"/>
        <v>0</v>
      </c>
      <c r="L815" s="1818">
        <f t="shared" si="314"/>
        <v>0</v>
      </c>
      <c r="O815" s="1700">
        <f>IFERROR(VLOOKUP($A815,'2022'!$B$2:$K$174,3,FALSE),0)</f>
        <v>0</v>
      </c>
      <c r="P815" s="1858">
        <f>IFERROR(VLOOKUP($A815,'2022'!$B$2:$K$174,4,FALSE),0)</f>
        <v>0</v>
      </c>
      <c r="Q815" s="1858">
        <f>IFERROR(VLOOKUP($A815,'2022'!$B$2:$K$174,5,FALSE),0)</f>
        <v>0</v>
      </c>
      <c r="R815" s="1858">
        <f>IFERROR(VLOOKUP($A815,'2022'!$B$2:$K$174,8,FALSE),0)</f>
        <v>0</v>
      </c>
      <c r="S815" s="1740">
        <f>IFERROR(VLOOKUP($A815,'2022'!$B$2:$K$174,10,FALSE),0)</f>
        <v>0</v>
      </c>
      <c r="T815" s="1700">
        <f>IFERROR(VLOOKUP($A815,'2021'!$B$2:$K$174,3,FALSE),0)</f>
        <v>0</v>
      </c>
      <c r="U815" s="1843">
        <f>IFERROR(VLOOKUP($A815,'2021'!$B$2:$K$174,4,FALSE),0)</f>
        <v>0</v>
      </c>
      <c r="V815" s="1843">
        <f>IFERROR(VLOOKUP($A815,'2021'!$B$2:$K$174,5,FALSE),0)</f>
        <v>0</v>
      </c>
      <c r="W815" s="1843">
        <f>IFERROR(VLOOKUP($A815,'2021'!$B$2:$K$174,8,FALSE),0)</f>
        <v>0</v>
      </c>
      <c r="X815" s="1740">
        <f>IFERROR(VLOOKUP($A815,'2021'!$B$2:$K$174,10,FALSE),0)</f>
        <v>0</v>
      </c>
      <c r="Y815" s="1700">
        <f>IFERROR(VLOOKUP($A815,'2020'!$B$2:$K$170,3,FALSE),0)</f>
        <v>0</v>
      </c>
      <c r="Z815" s="1843">
        <f>IFERROR(VLOOKUP($A815,'2020'!$B$2:$K$170,4,FALSE),0)</f>
        <v>0</v>
      </c>
      <c r="AA815" s="1843">
        <f>IFERROR(VLOOKUP($A815,'2020'!$B$2:$K$170,5,FALSE),0)</f>
        <v>0</v>
      </c>
      <c r="AB815" s="1843">
        <f>IFERROR(VLOOKUP($A815,'2020'!$B$2:$K$170,8,FALSE),0)</f>
        <v>0</v>
      </c>
      <c r="AC815" s="1740">
        <f>IFERROR(VLOOKUP($A815,'2020'!$B$2:$K$170,10,FALSE),0)</f>
        <v>0</v>
      </c>
      <c r="AD815" s="1700">
        <f>IFERROR(VLOOKUP($A815,'2019'!$B$2:$K$170,3,FALSE),0)</f>
        <v>0</v>
      </c>
      <c r="AE815" s="1843">
        <f>IFERROR(VLOOKUP($A815,'2019'!$B$2:$K$170,4,FALSE),0)</f>
        <v>0</v>
      </c>
      <c r="AF815" s="1843">
        <f>IFERROR(VLOOKUP($A815,'2019'!$B$2:$K$170,5,FALSE),0)</f>
        <v>0</v>
      </c>
      <c r="AG815" s="1843">
        <f>IFERROR(VLOOKUP($A815,'2019'!$B$2:$K$170,8,FALSE),0)</f>
        <v>0</v>
      </c>
      <c r="AH815" s="1740">
        <f>IFERROR(VLOOKUP($A815,'2019'!$B$2:$K$170,10,FALSE),0)</f>
        <v>0</v>
      </c>
      <c r="AI815" s="1700">
        <f>IFERROR(VLOOKUP($A815,'2018'!$B$2:$K$170,3,FALSE),0)</f>
        <v>0</v>
      </c>
      <c r="AJ815" s="1843">
        <f>IFERROR(VLOOKUP($A815,'2018'!$B$2:$K$170,4,FALSE),0)</f>
        <v>0</v>
      </c>
      <c r="AK815" s="1843">
        <f>IFERROR(VLOOKUP($A815,'2018'!$B$2:$K$170,5,FALSE),0)</f>
        <v>0</v>
      </c>
      <c r="AL815" s="1843">
        <f>IFERROR(VLOOKUP($A815,'2018'!$B$2:$K$170,8,FALSE),0)</f>
        <v>0</v>
      </c>
      <c r="AM815" s="1740">
        <f>IFERROR(VLOOKUP($A815,'2018'!$B$2:$K$170,10,FALSE),0)</f>
        <v>0</v>
      </c>
      <c r="AN815" s="1700">
        <f>IFERROR(VLOOKUP($A815,'2017'!$B$2:$J$163,2,FALSE),0)</f>
        <v>0</v>
      </c>
      <c r="AO815" s="1843">
        <f>IFERROR(VLOOKUP($A815,'2017'!$B$2:$J$163,3,FALSE),0)</f>
        <v>0</v>
      </c>
      <c r="AP815" s="1843">
        <f>IFERROR(VLOOKUP($A815,'2017'!$B$2:$J$163,4,FALSE),0)</f>
        <v>0</v>
      </c>
      <c r="AQ815" s="1843">
        <f>IFERROR(VLOOKUP($A815,'2017'!$B$2:$J$163,7,FALSE),0)</f>
        <v>0</v>
      </c>
      <c r="AR815" s="1740">
        <f>IFERROR(VLOOKUP($A815,'2017'!$B$2:$J$163,9,FALSE),0)</f>
        <v>0</v>
      </c>
      <c r="AS815" s="1700">
        <f>IFERROR(VLOOKUP($A815,'2016'!$B$2:$K$165,3,FALSE),0)</f>
        <v>0</v>
      </c>
      <c r="AT815" s="1843">
        <f>IFERROR(VLOOKUP($A815,'2016'!$B$2:$K$165,4,FALSE),0)</f>
        <v>0</v>
      </c>
      <c r="AU815" s="1843">
        <f>IFERROR(VLOOKUP($A815,'2016'!$B$2:$K$165,5,FALSE),0)</f>
        <v>0</v>
      </c>
      <c r="AV815" s="1843">
        <f>IFERROR(VLOOKUP($A815,'2016'!$B$2:$K$165,8,FALSE),0)</f>
        <v>0</v>
      </c>
      <c r="AW815" s="1740">
        <f>IFERROR(VLOOKUP($A815,'2016'!$B$2:$K$165,10,FALSE),0)</f>
        <v>0</v>
      </c>
      <c r="AX815" s="1700">
        <f>IFERROR(VLOOKUP($A815,'2015'!$B$2:$K$165,3,FALSE),0)</f>
        <v>0</v>
      </c>
      <c r="AY815" s="1843">
        <f>IFERROR(VLOOKUP($A815,'2015'!$B$2:$K$165,4,FALSE),0)</f>
        <v>0</v>
      </c>
      <c r="AZ815" s="1843">
        <f>IFERROR(VLOOKUP($A815,'2015'!$B$2:$K$165,5,FALSE),0)</f>
        <v>0</v>
      </c>
      <c r="BA815" s="1843">
        <f>IFERROR(VLOOKUP($A815,'2015'!$B$2:$K$165,8,FALSE),0)</f>
        <v>0</v>
      </c>
      <c r="BB815" s="1740">
        <f>IFERROR(VLOOKUP($A815,'2015'!$B$2:$K$165,10,FALSE),0)</f>
        <v>0</v>
      </c>
      <c r="BC815" s="1700">
        <f>IFERROR(VLOOKUP($A815,'2014'!$B$2:$K$157,3,FALSE),0)</f>
        <v>0</v>
      </c>
      <c r="BD815" s="1843">
        <f>IFERROR(VLOOKUP($A815,'2014'!$B$2:$K$157,4,FALSE),0)</f>
        <v>0</v>
      </c>
      <c r="BE815" s="1843">
        <f>IFERROR(VLOOKUP($A815,'2014'!$B$2:$K$157,5,FALSE),0)</f>
        <v>0</v>
      </c>
      <c r="BF815" s="1843">
        <f>IFERROR(VLOOKUP($A815,'2014'!$B$2:$K$157,8,FALSE),0)</f>
        <v>0</v>
      </c>
      <c r="BG815" s="1740">
        <f>IFERROR(VLOOKUP($A815,'2014'!$B$2:$K$157,10,FALSE),0)</f>
        <v>0</v>
      </c>
      <c r="BH815" s="1700">
        <f>IFERROR(VLOOKUP($A815,'2013'!$D$4:$I$249,2,FALSE),0)</f>
        <v>0</v>
      </c>
      <c r="BI815" s="1843">
        <f>IFERROR(VLOOKUP($A815,'2013'!$D$4:$I$249,3,FALSE),0)</f>
        <v>0</v>
      </c>
      <c r="BJ815" s="1843">
        <f>IFERROR(VLOOKUP($A815,'2013'!$D$4:$I$249,4,FALSE),0)</f>
        <v>0</v>
      </c>
      <c r="BK815" s="1843">
        <f>IFERROR(VLOOKUP($A815,'2013'!$D$4:$I$249,5,FALSE),0)</f>
        <v>0</v>
      </c>
      <c r="BL815" s="1740">
        <f>IFERROR(VLOOKUP($A815,'2013'!$D$4:$I$249,6,FALSE),0)</f>
        <v>0</v>
      </c>
      <c r="BM815" s="1737">
        <f>IFERROR(VLOOKUP($A815,'2012'!$D$3:$O$172,2,FALSE),0)</f>
        <v>0</v>
      </c>
      <c r="BN815" s="1843">
        <f>IFERROR(VLOOKUP($A815,'2012'!$D$3:$O$172,3,FALSE),0)</f>
        <v>0</v>
      </c>
      <c r="BO815" s="1743">
        <f>IFERROR(VLOOKUP($A815,'2012'!$D$3:$O$172,4,FALSE),0)</f>
        <v>0</v>
      </c>
      <c r="BP815" s="1700">
        <f>IFERROR(VLOOKUP($A815,'2012'!$D$3:$O$172,5,FALSE),0)</f>
        <v>0</v>
      </c>
      <c r="BQ815" s="1843">
        <f>IFERROR(VLOOKUP($A815,'2012'!$D$3:$O$172,6,FALSE),0)</f>
        <v>0</v>
      </c>
      <c r="BR815" s="1843">
        <f>IFERROR(VLOOKUP($A815,'2012'!$D$3:$O$172,7,FALSE),0)</f>
        <v>0</v>
      </c>
      <c r="BS815" s="1843">
        <f>IFERROR(VLOOKUP($A815,'2012'!$D$3:$O$172,8,FALSE),0)</f>
        <v>0</v>
      </c>
      <c r="BT815" s="1740">
        <f>IFERROR(VLOOKUP($A815,'2012'!$D$3:$O$172,9,FALSE),0)</f>
        <v>0</v>
      </c>
      <c r="BV815" s="1843"/>
      <c r="BX815" s="1700">
        <f>IFERROR(VLOOKUP($A815,'2011'!$D$4:$I$251,2,FALSE),0)</f>
        <v>0</v>
      </c>
      <c r="BY815" s="1843">
        <f>IFERROR(VLOOKUP($A815,'2011'!$D$4:$I$251,3,FALSE),0)</f>
        <v>0</v>
      </c>
      <c r="BZ815" s="1843">
        <f>IFERROR(VLOOKUP($A815,'2011'!$D$4:$I$251,4,FALSE),0)</f>
        <v>0</v>
      </c>
      <c r="CA815" s="1843">
        <f>IFERROR(VLOOKUP($A815,'2011'!$D$4:$I$251,5,FALSE),0)</f>
        <v>0</v>
      </c>
      <c r="CB815" s="1740">
        <f>IFERROR(VLOOKUP($A815,'2011'!$D$4:$I$251,6,FALSE),0)</f>
        <v>0</v>
      </c>
      <c r="CC815" s="1700">
        <f>IFERROR(VLOOKUP($A815,'2010'!$C$3:$H$234,2,FALSE),0)</f>
        <v>0</v>
      </c>
      <c r="CD815" s="1843">
        <f>IFERROR(VLOOKUP($A815,'2010'!$C$3:$H$234,3,FALSE),0)</f>
        <v>0</v>
      </c>
      <c r="CE815" s="1843">
        <f>IFERROR(VLOOKUP($A815,'2010'!$C$3:$H$234,4,FALSE),0)</f>
        <v>0</v>
      </c>
      <c r="CF815" s="1843">
        <f>IFERROR(VLOOKUP($A815,'2010'!$C$3:$H$234,5,FALSE),0)</f>
        <v>0</v>
      </c>
      <c r="CG815" s="1740">
        <f>IFERROR(VLOOKUP($A815,'2010'!$C$3:$H$234,6,FALSE),0)</f>
        <v>0</v>
      </c>
      <c r="CH815" s="1700">
        <f>IFERROR(VLOOKUP($A815,'2009'!$C$3:$H$242,2,FALSE),0)</f>
        <v>0</v>
      </c>
      <c r="CI815" s="1843">
        <f>IFERROR(VLOOKUP($A815,'2009'!$C$3:$H$242,3,FALSE),0)</f>
        <v>0</v>
      </c>
      <c r="CJ815" s="1843">
        <f>IFERROR(VLOOKUP($A815,'2009'!$C$3:$H$242,4,FALSE),0)</f>
        <v>0</v>
      </c>
      <c r="CK815" s="1843">
        <f>IFERROR(VLOOKUP($A815,'2009'!$C$3:$H$242,5,FALSE),0)</f>
        <v>0</v>
      </c>
      <c r="CL815" s="1740">
        <f>IFERROR(VLOOKUP($A815,'2009'!$C$3:$H$242,6,FALSE),0)</f>
        <v>0</v>
      </c>
      <c r="CM815" s="1700">
        <f>IFERROR(VLOOKUP($A815,'2008'!$C$3:$H$229,2,FALSE),0)</f>
        <v>0</v>
      </c>
      <c r="CN815" s="1843">
        <f>IFERROR(VLOOKUP($A815,'2008'!$C$3:$H$229,3,FALSE),0)</f>
        <v>0</v>
      </c>
      <c r="CO815" s="1843">
        <f>IFERROR(VLOOKUP($A815,'2008'!$C$3:$H$229,4,FALSE),0)</f>
        <v>0</v>
      </c>
      <c r="CP815" s="1843">
        <f>IFERROR(VLOOKUP($A815,'2008'!$C$3:$H$229,5,FALSE),0)</f>
        <v>0</v>
      </c>
      <c r="CQ815" s="1740">
        <f>IFERROR(VLOOKUP($A815,'2008'!$C$3:$H$229,6,FALSE),0)</f>
        <v>0</v>
      </c>
      <c r="CR815" s="1700">
        <f>IFERROR(VLOOKUP($A815,'2007'!$C$3:$M$238,7,FALSE),0)</f>
        <v>0</v>
      </c>
      <c r="CS815" s="1843">
        <f>IFERROR(VLOOKUP($A815,'2007'!$C$3:$M$238,8,FALSE),0)</f>
        <v>0</v>
      </c>
      <c r="CT815" s="1843">
        <f>IFERROR(VLOOKUP($A815,'2007'!$C$3:$M$238,9,FALSE),0)</f>
        <v>0</v>
      </c>
      <c r="CU815" s="1843">
        <f>IFERROR(VLOOKUP($A815,'2007'!$C$3:$M$238,10,FALSE),0)</f>
        <v>0</v>
      </c>
      <c r="CV815" s="1740">
        <f>IFERROR(VLOOKUP($A815,'2007'!$C$3:$M$238,11,FALSE),0)</f>
        <v>0</v>
      </c>
      <c r="CW815" s="1700">
        <f>IFERROR(VLOOKUP($A815,'2006'!$A$2:$F$200,2,FALSE),0)</f>
        <v>0</v>
      </c>
      <c r="CX815" s="1843">
        <f>IFERROR(VLOOKUP($A815,'2006'!$A$2:$F$200,4,FALSE),0)</f>
        <v>0</v>
      </c>
      <c r="CY815" s="1843">
        <f>IFERROR(VLOOKUP($A815,'2006'!$A$2:$F$200,5,FALSE),0)</f>
        <v>0</v>
      </c>
      <c r="CZ815" s="1740">
        <f>IFERROR(VLOOKUP($A815,'2006'!$A$2:$F$200,6,FALSE),0)</f>
        <v>0</v>
      </c>
      <c r="DA815" s="1700">
        <f>IFERROR(VLOOKUP($A815,'2005'!$C$3:$M$205,8,FALSE),0)</f>
        <v>0</v>
      </c>
      <c r="DB815" s="1843">
        <f>IFERROR(VLOOKUP($A815,'2005'!$C$3:$M$205,9,FALSE),0)</f>
        <v>0</v>
      </c>
      <c r="DC815" s="1843">
        <f>IFERROR(VLOOKUP($A815,'2005'!$C$3:$M$205,10,FALSE),0)</f>
        <v>0</v>
      </c>
      <c r="DD815" s="1740">
        <f>IFERROR(VLOOKUP($A815,'2005'!$C$3:$M$205,11,FALSE),0)</f>
        <v>0</v>
      </c>
      <c r="DE815" s="1700">
        <f>IFERROR(VLOOKUP($A815,'2004'!$C$3:$M$213,8,FALSE),0)</f>
        <v>0</v>
      </c>
      <c r="DF815" s="1843">
        <f>IFERROR(VLOOKUP($A815,'2004'!$C$3:$M$213,9,FALSE),0)</f>
        <v>0</v>
      </c>
      <c r="DG815" s="1843">
        <f>IFERROR(VLOOKUP($A815,'2004'!$C$3:$M$213,10,FALSE),0)</f>
        <v>0</v>
      </c>
      <c r="DH815" s="1740">
        <f>IFERROR(VLOOKUP($A815,'2004'!$C$3:$M$213,11,FALSE),0)</f>
        <v>0</v>
      </c>
      <c r="DI815" s="1700">
        <f>IFERROR(VLOOKUP($A815,'2003'!$C$3:$Q$214,12,FALSE),0)</f>
        <v>0</v>
      </c>
      <c r="DJ815" s="1843">
        <f>IFERROR(VLOOKUP($A815,'2003'!$C$3:$Q$214,13,FALSE),0)</f>
        <v>0</v>
      </c>
      <c r="DK815" s="1843">
        <f>IFERROR(VLOOKUP($A815,'2003'!$C$3:$Q$214,14,FALSE),0)</f>
        <v>0</v>
      </c>
      <c r="DL815" s="1740">
        <f>IFERROR(VLOOKUP($A815,'2003'!$C$3:$Q$214,15,FALSE),0)</f>
        <v>0</v>
      </c>
      <c r="DM815" s="1700">
        <f>IFERROR(VLOOKUP($A815,'2002'!$D$3:$R$214,12,FALSE),0)</f>
        <v>0</v>
      </c>
      <c r="DN815" s="1843">
        <f>IFERROR(VLOOKUP($A815,'2002'!$D$3:$R$214,13,FALSE),0)</f>
        <v>0</v>
      </c>
      <c r="DO815" s="1843">
        <f>IFERROR(VLOOKUP($A815,'2002'!$D$3:$R$214,14,FALSE),0)</f>
        <v>0</v>
      </c>
      <c r="DP815" s="1788">
        <f>IFERROR(VLOOKUP($A815,'2002'!$D$3:$R$214,15,FALSE),0)</f>
        <v>0</v>
      </c>
      <c r="DQ815" s="1700">
        <f>IFERROR(VLOOKUP($A815,'Pre 2002'!$C$3:$CK$382,84,FALSE),0)</f>
        <v>4</v>
      </c>
      <c r="DR815" s="1843">
        <f>IFERROR(VLOOKUP($A815,'Pre 2002'!$C$3:$CK$382,85,FALSE),0)</f>
        <v>0</v>
      </c>
      <c r="DS815" s="1843">
        <f>IFERROR(VLOOKUP($A815,'Pre 2002'!$C$3:$CK$382,86,FALSE),0)</f>
        <v>0</v>
      </c>
      <c r="DT815" s="1790">
        <f>IFERROR(VLOOKUP($A815,'Pre 2002'!$C$3:$CK$382,87,FALSE),0)</f>
        <v>0</v>
      </c>
      <c r="DU815" s="1741">
        <f>IFERROR(VLOOKUP(A815,'Pre 2002'!$C$3:$CG$382,83,FALSE),0)</f>
        <v>1</v>
      </c>
    </row>
    <row r="816" spans="1:125">
      <c r="A816" s="1721" t="s">
        <v>1982</v>
      </c>
      <c r="B816" s="1562">
        <f t="shared" si="296"/>
        <v>3</v>
      </c>
      <c r="C816" s="1562">
        <f t="shared" si="297"/>
        <v>0</v>
      </c>
      <c r="D816" s="1562">
        <f t="shared" si="298"/>
        <v>0</v>
      </c>
      <c r="E816" s="1563">
        <f t="shared" si="299"/>
        <v>0</v>
      </c>
      <c r="F816" s="1786">
        <f t="shared" si="300"/>
        <v>1</v>
      </c>
      <c r="G816" s="1595" t="s">
        <v>2159</v>
      </c>
      <c r="H816" s="1752">
        <f t="shared" si="310"/>
        <v>1</v>
      </c>
      <c r="I816" s="1751">
        <f t="shared" si="311"/>
        <v>3</v>
      </c>
      <c r="J816" s="1751">
        <f t="shared" si="312"/>
        <v>0</v>
      </c>
      <c r="K816" s="1751">
        <f t="shared" si="313"/>
        <v>0</v>
      </c>
      <c r="L816" s="1818">
        <f t="shared" si="314"/>
        <v>0</v>
      </c>
      <c r="O816" s="1700">
        <f>IFERROR(VLOOKUP($A816,'2022'!$B$2:$K$174,3,FALSE),0)</f>
        <v>0</v>
      </c>
      <c r="P816" s="1858">
        <f>IFERROR(VLOOKUP($A816,'2022'!$B$2:$K$174,4,FALSE),0)</f>
        <v>0</v>
      </c>
      <c r="Q816" s="1858">
        <f>IFERROR(VLOOKUP($A816,'2022'!$B$2:$K$174,5,FALSE),0)</f>
        <v>0</v>
      </c>
      <c r="R816" s="1858">
        <f>IFERROR(VLOOKUP($A816,'2022'!$B$2:$K$174,8,FALSE),0)</f>
        <v>0</v>
      </c>
      <c r="S816" s="1740">
        <f>IFERROR(VLOOKUP($A816,'2022'!$B$2:$K$174,10,FALSE),0)</f>
        <v>0</v>
      </c>
      <c r="T816" s="1700">
        <f>IFERROR(VLOOKUP($A816,'2021'!$B$2:$K$174,3,FALSE),0)</f>
        <v>0</v>
      </c>
      <c r="U816" s="1843">
        <f>IFERROR(VLOOKUP($A816,'2021'!$B$2:$K$174,4,FALSE),0)</f>
        <v>0</v>
      </c>
      <c r="V816" s="1843">
        <f>IFERROR(VLOOKUP($A816,'2021'!$B$2:$K$174,5,FALSE),0)</f>
        <v>0</v>
      </c>
      <c r="W816" s="1843">
        <f>IFERROR(VLOOKUP($A816,'2021'!$B$2:$K$174,8,FALSE),0)</f>
        <v>0</v>
      </c>
      <c r="X816" s="1740">
        <f>IFERROR(VLOOKUP($A816,'2021'!$B$2:$K$174,10,FALSE),0)</f>
        <v>0</v>
      </c>
      <c r="Y816" s="1700">
        <f>IFERROR(VLOOKUP($A816,'2020'!$B$2:$K$170,3,FALSE),0)</f>
        <v>0</v>
      </c>
      <c r="Z816" s="1843">
        <f>IFERROR(VLOOKUP($A816,'2020'!$B$2:$K$170,4,FALSE),0)</f>
        <v>0</v>
      </c>
      <c r="AA816" s="1843">
        <f>IFERROR(VLOOKUP($A816,'2020'!$B$2:$K$170,5,FALSE),0)</f>
        <v>0</v>
      </c>
      <c r="AB816" s="1843">
        <f>IFERROR(VLOOKUP($A816,'2020'!$B$2:$K$170,8,FALSE),0)</f>
        <v>0</v>
      </c>
      <c r="AC816" s="1740">
        <f>IFERROR(VLOOKUP($A816,'2020'!$B$2:$K$170,10,FALSE),0)</f>
        <v>0</v>
      </c>
      <c r="AD816" s="1700">
        <f>IFERROR(VLOOKUP($A816,'2019'!$B$2:$K$170,3,FALSE),0)</f>
        <v>0</v>
      </c>
      <c r="AE816" s="1843">
        <f>IFERROR(VLOOKUP($A816,'2019'!$B$2:$K$170,4,FALSE),0)</f>
        <v>0</v>
      </c>
      <c r="AF816" s="1843">
        <f>IFERROR(VLOOKUP($A816,'2019'!$B$2:$K$170,5,FALSE),0)</f>
        <v>0</v>
      </c>
      <c r="AG816" s="1843">
        <f>IFERROR(VLOOKUP($A816,'2019'!$B$2:$K$170,8,FALSE),0)</f>
        <v>0</v>
      </c>
      <c r="AH816" s="1740">
        <f>IFERROR(VLOOKUP($A816,'2019'!$B$2:$K$170,10,FALSE),0)</f>
        <v>0</v>
      </c>
      <c r="AI816" s="1700">
        <f>IFERROR(VLOOKUP($A816,'2018'!$B$2:$K$170,3,FALSE),0)</f>
        <v>0</v>
      </c>
      <c r="AJ816" s="1843">
        <f>IFERROR(VLOOKUP($A816,'2018'!$B$2:$K$170,4,FALSE),0)</f>
        <v>0</v>
      </c>
      <c r="AK816" s="1843">
        <f>IFERROR(VLOOKUP($A816,'2018'!$B$2:$K$170,5,FALSE),0)</f>
        <v>0</v>
      </c>
      <c r="AL816" s="1843">
        <f>IFERROR(VLOOKUP($A816,'2018'!$B$2:$K$170,8,FALSE),0)</f>
        <v>0</v>
      </c>
      <c r="AM816" s="1740">
        <f>IFERROR(VLOOKUP($A816,'2018'!$B$2:$K$170,10,FALSE),0)</f>
        <v>0</v>
      </c>
      <c r="AN816" s="1700">
        <f>IFERROR(VLOOKUP($A816,'2017'!$B$2:$J$163,2,FALSE),0)</f>
        <v>0</v>
      </c>
      <c r="AO816" s="1843">
        <f>IFERROR(VLOOKUP($A816,'2017'!$B$2:$J$163,3,FALSE),0)</f>
        <v>0</v>
      </c>
      <c r="AP816" s="1843">
        <f>IFERROR(VLOOKUP($A816,'2017'!$B$2:$J$163,4,FALSE),0)</f>
        <v>0</v>
      </c>
      <c r="AQ816" s="1843">
        <f>IFERROR(VLOOKUP($A816,'2017'!$B$2:$J$163,7,FALSE),0)</f>
        <v>0</v>
      </c>
      <c r="AR816" s="1740">
        <f>IFERROR(VLOOKUP($A816,'2017'!$B$2:$J$163,9,FALSE),0)</f>
        <v>0</v>
      </c>
      <c r="AS816" s="1700">
        <f>IFERROR(VLOOKUP($A816,'2016'!$B$2:$K$165,3,FALSE),0)</f>
        <v>0</v>
      </c>
      <c r="AT816" s="1843">
        <f>IFERROR(VLOOKUP($A816,'2016'!$B$2:$K$165,4,FALSE),0)</f>
        <v>0</v>
      </c>
      <c r="AU816" s="1843">
        <f>IFERROR(VLOOKUP($A816,'2016'!$B$2:$K$165,5,FALSE),0)</f>
        <v>0</v>
      </c>
      <c r="AV816" s="1843">
        <f>IFERROR(VLOOKUP($A816,'2016'!$B$2:$K$165,8,FALSE),0)</f>
        <v>0</v>
      </c>
      <c r="AW816" s="1740">
        <f>IFERROR(VLOOKUP($A816,'2016'!$B$2:$K$165,10,FALSE),0)</f>
        <v>0</v>
      </c>
      <c r="AX816" s="1700">
        <f>IFERROR(VLOOKUP($A816,'2015'!$B$2:$K$165,3,FALSE),0)</f>
        <v>0</v>
      </c>
      <c r="AY816" s="1843">
        <f>IFERROR(VLOOKUP($A816,'2015'!$B$2:$K$165,4,FALSE),0)</f>
        <v>0</v>
      </c>
      <c r="AZ816" s="1843">
        <f>IFERROR(VLOOKUP($A816,'2015'!$B$2:$K$165,5,FALSE),0)</f>
        <v>0</v>
      </c>
      <c r="BA816" s="1843">
        <f>IFERROR(VLOOKUP($A816,'2015'!$B$2:$K$165,8,FALSE),0)</f>
        <v>0</v>
      </c>
      <c r="BB816" s="1740">
        <f>IFERROR(VLOOKUP($A816,'2015'!$B$2:$K$165,10,FALSE),0)</f>
        <v>0</v>
      </c>
      <c r="BC816" s="1700">
        <f>IFERROR(VLOOKUP($A816,'2014'!$B$2:$K$157,3,FALSE),0)</f>
        <v>0</v>
      </c>
      <c r="BD816" s="1843">
        <f>IFERROR(VLOOKUP($A816,'2014'!$B$2:$K$157,4,FALSE),0)</f>
        <v>0</v>
      </c>
      <c r="BE816" s="1843">
        <f>IFERROR(VLOOKUP($A816,'2014'!$B$2:$K$157,5,FALSE),0)</f>
        <v>0</v>
      </c>
      <c r="BF816" s="1843">
        <f>IFERROR(VLOOKUP($A816,'2014'!$B$2:$K$157,8,FALSE),0)</f>
        <v>0</v>
      </c>
      <c r="BG816" s="1740">
        <f>IFERROR(VLOOKUP($A816,'2014'!$B$2:$K$157,10,FALSE),0)</f>
        <v>0</v>
      </c>
      <c r="BH816" s="1700">
        <f>IFERROR(VLOOKUP($A816,'2013'!$D$4:$I$249,2,FALSE),0)</f>
        <v>0</v>
      </c>
      <c r="BI816" s="1843">
        <f>IFERROR(VLOOKUP($A816,'2013'!$D$4:$I$249,3,FALSE),0)</f>
        <v>0</v>
      </c>
      <c r="BJ816" s="1843">
        <f>IFERROR(VLOOKUP($A816,'2013'!$D$4:$I$249,4,FALSE),0)</f>
        <v>0</v>
      </c>
      <c r="BK816" s="1843">
        <f>IFERROR(VLOOKUP($A816,'2013'!$D$4:$I$249,5,FALSE),0)</f>
        <v>0</v>
      </c>
      <c r="BL816" s="1740">
        <f>IFERROR(VLOOKUP($A816,'2013'!$D$4:$I$249,6,FALSE),0)</f>
        <v>0</v>
      </c>
      <c r="BM816" s="1737">
        <f>IFERROR(VLOOKUP($A816,'2012'!$D$3:$O$172,2,FALSE),0)</f>
        <v>0</v>
      </c>
      <c r="BN816" s="1843">
        <f>IFERROR(VLOOKUP($A816,'2012'!$D$3:$O$172,3,FALSE),0)</f>
        <v>0</v>
      </c>
      <c r="BO816" s="1743">
        <f>IFERROR(VLOOKUP($A816,'2012'!$D$3:$O$172,4,FALSE),0)</f>
        <v>0</v>
      </c>
      <c r="BP816" s="1700">
        <f>IFERROR(VLOOKUP($A816,'2012'!$D$3:$O$172,5,FALSE),0)</f>
        <v>0</v>
      </c>
      <c r="BQ816" s="1843">
        <f>IFERROR(VLOOKUP($A816,'2012'!$D$3:$O$172,6,FALSE),0)</f>
        <v>0</v>
      </c>
      <c r="BR816" s="1843">
        <f>IFERROR(VLOOKUP($A816,'2012'!$D$3:$O$172,7,FALSE),0)</f>
        <v>0</v>
      </c>
      <c r="BS816" s="1843">
        <f>IFERROR(VLOOKUP($A816,'2012'!$D$3:$O$172,8,FALSE),0)</f>
        <v>0</v>
      </c>
      <c r="BT816" s="1740">
        <f>IFERROR(VLOOKUP($A816,'2012'!$D$3:$O$172,9,FALSE),0)</f>
        <v>0</v>
      </c>
      <c r="BV816" s="1843"/>
      <c r="BX816" s="1700">
        <f>IFERROR(VLOOKUP($A816,'2011'!$D$4:$I$251,2,FALSE),0)</f>
        <v>0</v>
      </c>
      <c r="BY816" s="1843">
        <f>IFERROR(VLOOKUP($A816,'2011'!$D$4:$I$251,3,FALSE),0)</f>
        <v>0</v>
      </c>
      <c r="BZ816" s="1843">
        <f>IFERROR(VLOOKUP($A816,'2011'!$D$4:$I$251,4,FALSE),0)</f>
        <v>0</v>
      </c>
      <c r="CA816" s="1843">
        <f>IFERROR(VLOOKUP($A816,'2011'!$D$4:$I$251,5,FALSE),0)</f>
        <v>0</v>
      </c>
      <c r="CB816" s="1740">
        <f>IFERROR(VLOOKUP($A816,'2011'!$D$4:$I$251,6,FALSE),0)</f>
        <v>0</v>
      </c>
      <c r="CC816" s="1700">
        <f>IFERROR(VLOOKUP($A816,'2010'!$C$3:$H$234,2,FALSE),0)</f>
        <v>0</v>
      </c>
      <c r="CD816" s="1843">
        <f>IFERROR(VLOOKUP($A816,'2010'!$C$3:$H$234,3,FALSE),0)</f>
        <v>0</v>
      </c>
      <c r="CE816" s="1843">
        <f>IFERROR(VLOOKUP($A816,'2010'!$C$3:$H$234,4,FALSE),0)</f>
        <v>0</v>
      </c>
      <c r="CF816" s="1843">
        <f>IFERROR(VLOOKUP($A816,'2010'!$C$3:$H$234,5,FALSE),0)</f>
        <v>0</v>
      </c>
      <c r="CG816" s="1740">
        <f>IFERROR(VLOOKUP($A816,'2010'!$C$3:$H$234,6,FALSE),0)</f>
        <v>0</v>
      </c>
      <c r="CH816" s="1700">
        <f>IFERROR(VLOOKUP($A816,'2009'!$C$3:$H$242,2,FALSE),0)</f>
        <v>0</v>
      </c>
      <c r="CI816" s="1843">
        <f>IFERROR(VLOOKUP($A816,'2009'!$C$3:$H$242,3,FALSE),0)</f>
        <v>0</v>
      </c>
      <c r="CJ816" s="1843">
        <f>IFERROR(VLOOKUP($A816,'2009'!$C$3:$H$242,4,FALSE),0)</f>
        <v>0</v>
      </c>
      <c r="CK816" s="1843">
        <f>IFERROR(VLOOKUP($A816,'2009'!$C$3:$H$242,5,FALSE),0)</f>
        <v>0</v>
      </c>
      <c r="CL816" s="1740">
        <f>IFERROR(VLOOKUP($A816,'2009'!$C$3:$H$242,6,FALSE),0)</f>
        <v>0</v>
      </c>
      <c r="CM816" s="1700">
        <f>IFERROR(VLOOKUP($A816,'2008'!$C$3:$H$229,2,FALSE),0)</f>
        <v>0</v>
      </c>
      <c r="CN816" s="1843">
        <f>IFERROR(VLOOKUP($A816,'2008'!$C$3:$H$229,3,FALSE),0)</f>
        <v>0</v>
      </c>
      <c r="CO816" s="1843">
        <f>IFERROR(VLOOKUP($A816,'2008'!$C$3:$H$229,4,FALSE),0)</f>
        <v>0</v>
      </c>
      <c r="CP816" s="1843">
        <f>IFERROR(VLOOKUP($A816,'2008'!$C$3:$H$229,5,FALSE),0)</f>
        <v>0</v>
      </c>
      <c r="CQ816" s="1740">
        <f>IFERROR(VLOOKUP($A816,'2008'!$C$3:$H$229,6,FALSE),0)</f>
        <v>0</v>
      </c>
      <c r="CR816" s="1700">
        <f>IFERROR(VLOOKUP($A816,'2007'!$C$3:$M$238,7,FALSE),0)</f>
        <v>0</v>
      </c>
      <c r="CS816" s="1843">
        <f>IFERROR(VLOOKUP($A816,'2007'!$C$3:$M$238,8,FALSE),0)</f>
        <v>0</v>
      </c>
      <c r="CT816" s="1843">
        <f>IFERROR(VLOOKUP($A816,'2007'!$C$3:$M$238,9,FALSE),0)</f>
        <v>0</v>
      </c>
      <c r="CU816" s="1843">
        <f>IFERROR(VLOOKUP($A816,'2007'!$C$3:$M$238,10,FALSE),0)</f>
        <v>0</v>
      </c>
      <c r="CV816" s="1740">
        <f>IFERROR(VLOOKUP($A816,'2007'!$C$3:$M$238,11,FALSE),0)</f>
        <v>0</v>
      </c>
      <c r="CW816" s="1700">
        <f>IFERROR(VLOOKUP($A816,'2006'!$A$2:$F$200,2,FALSE),0)</f>
        <v>0</v>
      </c>
      <c r="CX816" s="1843">
        <f>IFERROR(VLOOKUP($A816,'2006'!$A$2:$F$200,4,FALSE),0)</f>
        <v>0</v>
      </c>
      <c r="CY816" s="1843">
        <f>IFERROR(VLOOKUP($A816,'2006'!$A$2:$F$200,5,FALSE),0)</f>
        <v>0</v>
      </c>
      <c r="CZ816" s="1740">
        <f>IFERROR(VLOOKUP($A816,'2006'!$A$2:$F$200,6,FALSE),0)</f>
        <v>0</v>
      </c>
      <c r="DA816" s="1700">
        <f>IFERROR(VLOOKUP($A816,'2005'!$C$3:$M$205,8,FALSE),0)</f>
        <v>0</v>
      </c>
      <c r="DB816" s="1843">
        <f>IFERROR(VLOOKUP($A816,'2005'!$C$3:$M$205,9,FALSE),0)</f>
        <v>0</v>
      </c>
      <c r="DC816" s="1843">
        <f>IFERROR(VLOOKUP($A816,'2005'!$C$3:$M$205,10,FALSE),0)</f>
        <v>0</v>
      </c>
      <c r="DD816" s="1740">
        <f>IFERROR(VLOOKUP($A816,'2005'!$C$3:$M$205,11,FALSE),0)</f>
        <v>0</v>
      </c>
      <c r="DE816" s="1700">
        <f>IFERROR(VLOOKUP($A816,'2004'!$C$3:$M$213,8,FALSE),0)</f>
        <v>0</v>
      </c>
      <c r="DF816" s="1843">
        <f>IFERROR(VLOOKUP($A816,'2004'!$C$3:$M$213,9,FALSE),0)</f>
        <v>0</v>
      </c>
      <c r="DG816" s="1843">
        <f>IFERROR(VLOOKUP($A816,'2004'!$C$3:$M$213,10,FALSE),0)</f>
        <v>0</v>
      </c>
      <c r="DH816" s="1740">
        <f>IFERROR(VLOOKUP($A816,'2004'!$C$3:$M$213,11,FALSE),0)</f>
        <v>0</v>
      </c>
      <c r="DI816" s="1700">
        <f>IFERROR(VLOOKUP($A816,'2003'!$C$3:$Q$214,12,FALSE),0)</f>
        <v>0</v>
      </c>
      <c r="DJ816" s="1843">
        <f>IFERROR(VLOOKUP($A816,'2003'!$C$3:$Q$214,13,FALSE),0)</f>
        <v>0</v>
      </c>
      <c r="DK816" s="1843">
        <f>IFERROR(VLOOKUP($A816,'2003'!$C$3:$Q$214,14,FALSE),0)</f>
        <v>0</v>
      </c>
      <c r="DL816" s="1740">
        <f>IFERROR(VLOOKUP($A816,'2003'!$C$3:$Q$214,15,FALSE),0)</f>
        <v>0</v>
      </c>
      <c r="DM816" s="1700">
        <f>IFERROR(VLOOKUP($A816,'2002'!$D$3:$R$214,12,FALSE),0)</f>
        <v>0</v>
      </c>
      <c r="DN816" s="1843">
        <f>IFERROR(VLOOKUP($A816,'2002'!$D$3:$R$214,13,FALSE),0)</f>
        <v>0</v>
      </c>
      <c r="DO816" s="1843">
        <f>IFERROR(VLOOKUP($A816,'2002'!$D$3:$R$214,14,FALSE),0)</f>
        <v>0</v>
      </c>
      <c r="DP816" s="1788">
        <f>IFERROR(VLOOKUP($A816,'2002'!$D$3:$R$214,15,FALSE),0)</f>
        <v>0</v>
      </c>
      <c r="DQ816" s="1700">
        <f>IFERROR(VLOOKUP($A816,'Pre 2002'!$C$3:$CK$382,84,FALSE),0)</f>
        <v>3</v>
      </c>
      <c r="DR816" s="1843">
        <f>IFERROR(VLOOKUP($A816,'Pre 2002'!$C$3:$CK$382,85,FALSE),0)</f>
        <v>0</v>
      </c>
      <c r="DS816" s="1843">
        <f>IFERROR(VLOOKUP($A816,'Pre 2002'!$C$3:$CK$382,86,FALSE),0)</f>
        <v>0</v>
      </c>
      <c r="DT816" s="1790">
        <f>IFERROR(VLOOKUP($A816,'Pre 2002'!$C$3:$CK$382,87,FALSE),0)</f>
        <v>0</v>
      </c>
      <c r="DU816" s="1741">
        <f>IFERROR(VLOOKUP(A816,'Pre 2002'!$C$3:$CG$382,83,FALSE),0)</f>
        <v>1</v>
      </c>
    </row>
    <row r="817" spans="1:125">
      <c r="A817" s="1721" t="s">
        <v>2022</v>
      </c>
      <c r="B817" s="1562">
        <f t="shared" si="296"/>
        <v>10</v>
      </c>
      <c r="C817" s="1562">
        <f t="shared" si="297"/>
        <v>0</v>
      </c>
      <c r="D817" s="1562">
        <f t="shared" si="298"/>
        <v>0</v>
      </c>
      <c r="E817" s="1563">
        <f t="shared" si="299"/>
        <v>0</v>
      </c>
      <c r="F817" s="1786">
        <f t="shared" si="300"/>
        <v>1</v>
      </c>
      <c r="G817" s="1595" t="s">
        <v>2159</v>
      </c>
      <c r="H817" s="1752">
        <f t="shared" si="310"/>
        <v>1</v>
      </c>
      <c r="I817" s="1751">
        <f t="shared" si="311"/>
        <v>10</v>
      </c>
      <c r="J817" s="1751">
        <f t="shared" si="312"/>
        <v>0</v>
      </c>
      <c r="K817" s="1751">
        <f t="shared" si="313"/>
        <v>0</v>
      </c>
      <c r="L817" s="1818">
        <f t="shared" si="314"/>
        <v>0</v>
      </c>
      <c r="O817" s="1700">
        <f>IFERROR(VLOOKUP($A817,'2022'!$B$2:$K$174,3,FALSE),0)</f>
        <v>0</v>
      </c>
      <c r="P817" s="1858">
        <f>IFERROR(VLOOKUP($A817,'2022'!$B$2:$K$174,4,FALSE),0)</f>
        <v>0</v>
      </c>
      <c r="Q817" s="1858">
        <f>IFERROR(VLOOKUP($A817,'2022'!$B$2:$K$174,5,FALSE),0)</f>
        <v>0</v>
      </c>
      <c r="R817" s="1858">
        <f>IFERROR(VLOOKUP($A817,'2022'!$B$2:$K$174,8,FALSE),0)</f>
        <v>0</v>
      </c>
      <c r="S817" s="1740">
        <f>IFERROR(VLOOKUP($A817,'2022'!$B$2:$K$174,10,FALSE),0)</f>
        <v>0</v>
      </c>
      <c r="T817" s="1700">
        <f>IFERROR(VLOOKUP($A817,'2021'!$B$2:$K$174,3,FALSE),0)</f>
        <v>0</v>
      </c>
      <c r="U817" s="1843">
        <f>IFERROR(VLOOKUP($A817,'2021'!$B$2:$K$174,4,FALSE),0)</f>
        <v>0</v>
      </c>
      <c r="V817" s="1843">
        <f>IFERROR(VLOOKUP($A817,'2021'!$B$2:$K$174,5,FALSE),0)</f>
        <v>0</v>
      </c>
      <c r="W817" s="1843">
        <f>IFERROR(VLOOKUP($A817,'2021'!$B$2:$K$174,8,FALSE),0)</f>
        <v>0</v>
      </c>
      <c r="X817" s="1740">
        <f>IFERROR(VLOOKUP($A817,'2021'!$B$2:$K$174,10,FALSE),0)</f>
        <v>0</v>
      </c>
      <c r="Y817" s="1700">
        <f>IFERROR(VLOOKUP($A817,'2020'!$B$2:$K$170,3,FALSE),0)</f>
        <v>0</v>
      </c>
      <c r="Z817" s="1843">
        <f>IFERROR(VLOOKUP($A817,'2020'!$B$2:$K$170,4,FALSE),0)</f>
        <v>0</v>
      </c>
      <c r="AA817" s="1843">
        <f>IFERROR(VLOOKUP($A817,'2020'!$B$2:$K$170,5,FALSE),0)</f>
        <v>0</v>
      </c>
      <c r="AB817" s="1843">
        <f>IFERROR(VLOOKUP($A817,'2020'!$B$2:$K$170,8,FALSE),0)</f>
        <v>0</v>
      </c>
      <c r="AC817" s="1740">
        <f>IFERROR(VLOOKUP($A817,'2020'!$B$2:$K$170,10,FALSE),0)</f>
        <v>0</v>
      </c>
      <c r="AD817" s="1700">
        <f>IFERROR(VLOOKUP($A817,'2019'!$B$2:$K$170,3,FALSE),0)</f>
        <v>0</v>
      </c>
      <c r="AE817" s="1843">
        <f>IFERROR(VLOOKUP($A817,'2019'!$B$2:$K$170,4,FALSE),0)</f>
        <v>0</v>
      </c>
      <c r="AF817" s="1843">
        <f>IFERROR(VLOOKUP($A817,'2019'!$B$2:$K$170,5,FALSE),0)</f>
        <v>0</v>
      </c>
      <c r="AG817" s="1843">
        <f>IFERROR(VLOOKUP($A817,'2019'!$B$2:$K$170,8,FALSE),0)</f>
        <v>0</v>
      </c>
      <c r="AH817" s="1740">
        <f>IFERROR(VLOOKUP($A817,'2019'!$B$2:$K$170,10,FALSE),0)</f>
        <v>0</v>
      </c>
      <c r="AI817" s="1700">
        <f>IFERROR(VLOOKUP($A817,'2018'!$B$2:$K$170,3,FALSE),0)</f>
        <v>0</v>
      </c>
      <c r="AJ817" s="1843">
        <f>IFERROR(VLOOKUP($A817,'2018'!$B$2:$K$170,4,FALSE),0)</f>
        <v>0</v>
      </c>
      <c r="AK817" s="1843">
        <f>IFERROR(VLOOKUP($A817,'2018'!$B$2:$K$170,5,FALSE),0)</f>
        <v>0</v>
      </c>
      <c r="AL817" s="1843">
        <f>IFERROR(VLOOKUP($A817,'2018'!$B$2:$K$170,8,FALSE),0)</f>
        <v>0</v>
      </c>
      <c r="AM817" s="1740">
        <f>IFERROR(VLOOKUP($A817,'2018'!$B$2:$K$170,10,FALSE),0)</f>
        <v>0</v>
      </c>
      <c r="AN817" s="1700">
        <f>IFERROR(VLOOKUP($A817,'2017'!$B$2:$J$163,2,FALSE),0)</f>
        <v>0</v>
      </c>
      <c r="AO817" s="1843">
        <f>IFERROR(VLOOKUP($A817,'2017'!$B$2:$J$163,3,FALSE),0)</f>
        <v>0</v>
      </c>
      <c r="AP817" s="1843">
        <f>IFERROR(VLOOKUP($A817,'2017'!$B$2:$J$163,4,FALSE),0)</f>
        <v>0</v>
      </c>
      <c r="AQ817" s="1843">
        <f>IFERROR(VLOOKUP($A817,'2017'!$B$2:$J$163,7,FALSE),0)</f>
        <v>0</v>
      </c>
      <c r="AR817" s="1740">
        <f>IFERROR(VLOOKUP($A817,'2017'!$B$2:$J$163,9,FALSE),0)</f>
        <v>0</v>
      </c>
      <c r="AS817" s="1700">
        <f>IFERROR(VLOOKUP($A817,'2016'!$B$2:$K$165,3,FALSE),0)</f>
        <v>0</v>
      </c>
      <c r="AT817" s="1843">
        <f>IFERROR(VLOOKUP($A817,'2016'!$B$2:$K$165,4,FALSE),0)</f>
        <v>0</v>
      </c>
      <c r="AU817" s="1843">
        <f>IFERROR(VLOOKUP($A817,'2016'!$B$2:$K$165,5,FALSE),0)</f>
        <v>0</v>
      </c>
      <c r="AV817" s="1843">
        <f>IFERROR(VLOOKUP($A817,'2016'!$B$2:$K$165,8,FALSE),0)</f>
        <v>0</v>
      </c>
      <c r="AW817" s="1740">
        <f>IFERROR(VLOOKUP($A817,'2016'!$B$2:$K$165,10,FALSE),0)</f>
        <v>0</v>
      </c>
      <c r="AX817" s="1700">
        <f>IFERROR(VLOOKUP($A817,'2015'!$B$2:$K$165,3,FALSE),0)</f>
        <v>0</v>
      </c>
      <c r="AY817" s="1843">
        <f>IFERROR(VLOOKUP($A817,'2015'!$B$2:$K$165,4,FALSE),0)</f>
        <v>0</v>
      </c>
      <c r="AZ817" s="1843">
        <f>IFERROR(VLOOKUP($A817,'2015'!$B$2:$K$165,5,FALSE),0)</f>
        <v>0</v>
      </c>
      <c r="BA817" s="1843">
        <f>IFERROR(VLOOKUP($A817,'2015'!$B$2:$K$165,8,FALSE),0)</f>
        <v>0</v>
      </c>
      <c r="BB817" s="1740">
        <f>IFERROR(VLOOKUP($A817,'2015'!$B$2:$K$165,10,FALSE),0)</f>
        <v>0</v>
      </c>
      <c r="BC817" s="1700">
        <f>IFERROR(VLOOKUP($A817,'2014'!$B$2:$K$157,3,FALSE),0)</f>
        <v>0</v>
      </c>
      <c r="BD817" s="1843">
        <f>IFERROR(VLOOKUP($A817,'2014'!$B$2:$K$157,4,FALSE),0)</f>
        <v>0</v>
      </c>
      <c r="BE817" s="1843">
        <f>IFERROR(VLOOKUP($A817,'2014'!$B$2:$K$157,5,FALSE),0)</f>
        <v>0</v>
      </c>
      <c r="BF817" s="1843">
        <f>IFERROR(VLOOKUP($A817,'2014'!$B$2:$K$157,8,FALSE),0)</f>
        <v>0</v>
      </c>
      <c r="BG817" s="1740">
        <f>IFERROR(VLOOKUP($A817,'2014'!$B$2:$K$157,10,FALSE),0)</f>
        <v>0</v>
      </c>
      <c r="BH817" s="1700">
        <f>IFERROR(VLOOKUP($A817,'2013'!$D$4:$I$249,2,FALSE),0)</f>
        <v>0</v>
      </c>
      <c r="BI817" s="1843">
        <f>IFERROR(VLOOKUP($A817,'2013'!$D$4:$I$249,3,FALSE),0)</f>
        <v>0</v>
      </c>
      <c r="BJ817" s="1843">
        <f>IFERROR(VLOOKUP($A817,'2013'!$D$4:$I$249,4,FALSE),0)</f>
        <v>0</v>
      </c>
      <c r="BK817" s="1843">
        <f>IFERROR(VLOOKUP($A817,'2013'!$D$4:$I$249,5,FALSE),0)</f>
        <v>0</v>
      </c>
      <c r="BL817" s="1740">
        <f>IFERROR(VLOOKUP($A817,'2013'!$D$4:$I$249,6,FALSE),0)</f>
        <v>0</v>
      </c>
      <c r="BM817" s="1737">
        <f>IFERROR(VLOOKUP($A817,'2012'!$D$3:$O$172,2,FALSE),0)</f>
        <v>0</v>
      </c>
      <c r="BN817" s="1843">
        <f>IFERROR(VLOOKUP($A817,'2012'!$D$3:$O$172,3,FALSE),0)</f>
        <v>0</v>
      </c>
      <c r="BO817" s="1743">
        <f>IFERROR(VLOOKUP($A817,'2012'!$D$3:$O$172,4,FALSE),0)</f>
        <v>0</v>
      </c>
      <c r="BP817" s="1700">
        <f>IFERROR(VLOOKUP($A817,'2012'!$D$3:$O$172,5,FALSE),0)</f>
        <v>0</v>
      </c>
      <c r="BQ817" s="1843">
        <f>IFERROR(VLOOKUP($A817,'2012'!$D$3:$O$172,6,FALSE),0)</f>
        <v>0</v>
      </c>
      <c r="BR817" s="1843">
        <f>IFERROR(VLOOKUP($A817,'2012'!$D$3:$O$172,7,FALSE),0)</f>
        <v>0</v>
      </c>
      <c r="BS817" s="1843">
        <f>IFERROR(VLOOKUP($A817,'2012'!$D$3:$O$172,8,FALSE),0)</f>
        <v>0</v>
      </c>
      <c r="BT817" s="1740">
        <f>IFERROR(VLOOKUP($A817,'2012'!$D$3:$O$172,9,FALSE),0)</f>
        <v>0</v>
      </c>
      <c r="BV817" s="1843"/>
      <c r="BX817" s="1700">
        <f>IFERROR(VLOOKUP($A817,'2011'!$D$4:$I$251,2,FALSE),0)</f>
        <v>0</v>
      </c>
      <c r="BY817" s="1843">
        <f>IFERROR(VLOOKUP($A817,'2011'!$D$4:$I$251,3,FALSE),0)</f>
        <v>0</v>
      </c>
      <c r="BZ817" s="1843">
        <f>IFERROR(VLOOKUP($A817,'2011'!$D$4:$I$251,4,FALSE),0)</f>
        <v>0</v>
      </c>
      <c r="CA817" s="1843">
        <f>IFERROR(VLOOKUP($A817,'2011'!$D$4:$I$251,5,FALSE),0)</f>
        <v>0</v>
      </c>
      <c r="CB817" s="1740">
        <f>IFERROR(VLOOKUP($A817,'2011'!$D$4:$I$251,6,FALSE),0)</f>
        <v>0</v>
      </c>
      <c r="CC817" s="1700">
        <f>IFERROR(VLOOKUP($A817,'2010'!$C$3:$H$234,2,FALSE),0)</f>
        <v>0</v>
      </c>
      <c r="CD817" s="1843">
        <f>IFERROR(VLOOKUP($A817,'2010'!$C$3:$H$234,3,FALSE),0)</f>
        <v>0</v>
      </c>
      <c r="CE817" s="1843">
        <f>IFERROR(VLOOKUP($A817,'2010'!$C$3:$H$234,4,FALSE),0)</f>
        <v>0</v>
      </c>
      <c r="CF817" s="1843">
        <f>IFERROR(VLOOKUP($A817,'2010'!$C$3:$H$234,5,FALSE),0)</f>
        <v>0</v>
      </c>
      <c r="CG817" s="1740">
        <f>IFERROR(VLOOKUP($A817,'2010'!$C$3:$H$234,6,FALSE),0)</f>
        <v>0</v>
      </c>
      <c r="CH817" s="1700">
        <f>IFERROR(VLOOKUP($A817,'2009'!$C$3:$H$242,2,FALSE),0)</f>
        <v>0</v>
      </c>
      <c r="CI817" s="1843">
        <f>IFERROR(VLOOKUP($A817,'2009'!$C$3:$H$242,3,FALSE),0)</f>
        <v>0</v>
      </c>
      <c r="CJ817" s="1843">
        <f>IFERROR(VLOOKUP($A817,'2009'!$C$3:$H$242,4,FALSE),0)</f>
        <v>0</v>
      </c>
      <c r="CK817" s="1843">
        <f>IFERROR(VLOOKUP($A817,'2009'!$C$3:$H$242,5,FALSE),0)</f>
        <v>0</v>
      </c>
      <c r="CL817" s="1740">
        <f>IFERROR(VLOOKUP($A817,'2009'!$C$3:$H$242,6,FALSE),0)</f>
        <v>0</v>
      </c>
      <c r="CM817" s="1700">
        <f>IFERROR(VLOOKUP($A817,'2008'!$C$3:$H$229,2,FALSE),0)</f>
        <v>0</v>
      </c>
      <c r="CN817" s="1843">
        <f>IFERROR(VLOOKUP($A817,'2008'!$C$3:$H$229,3,FALSE),0)</f>
        <v>0</v>
      </c>
      <c r="CO817" s="1843">
        <f>IFERROR(VLOOKUP($A817,'2008'!$C$3:$H$229,4,FALSE),0)</f>
        <v>0</v>
      </c>
      <c r="CP817" s="1843">
        <f>IFERROR(VLOOKUP($A817,'2008'!$C$3:$H$229,5,FALSE),0)</f>
        <v>0</v>
      </c>
      <c r="CQ817" s="1740">
        <f>IFERROR(VLOOKUP($A817,'2008'!$C$3:$H$229,6,FALSE),0)</f>
        <v>0</v>
      </c>
      <c r="CR817" s="1700">
        <f>IFERROR(VLOOKUP($A817,'2007'!$C$3:$M$238,7,FALSE),0)</f>
        <v>0</v>
      </c>
      <c r="CS817" s="1843">
        <f>IFERROR(VLOOKUP($A817,'2007'!$C$3:$M$238,8,FALSE),0)</f>
        <v>0</v>
      </c>
      <c r="CT817" s="1843">
        <f>IFERROR(VLOOKUP($A817,'2007'!$C$3:$M$238,9,FALSE),0)</f>
        <v>0</v>
      </c>
      <c r="CU817" s="1843">
        <f>IFERROR(VLOOKUP($A817,'2007'!$C$3:$M$238,10,FALSE),0)</f>
        <v>0</v>
      </c>
      <c r="CV817" s="1740">
        <f>IFERROR(VLOOKUP($A817,'2007'!$C$3:$M$238,11,FALSE),0)</f>
        <v>0</v>
      </c>
      <c r="CW817" s="1700">
        <f>IFERROR(VLOOKUP($A817,'2006'!$A$2:$F$200,2,FALSE),0)</f>
        <v>0</v>
      </c>
      <c r="CX817" s="1843">
        <f>IFERROR(VLOOKUP($A817,'2006'!$A$2:$F$200,4,FALSE),0)</f>
        <v>0</v>
      </c>
      <c r="CY817" s="1843">
        <f>IFERROR(VLOOKUP($A817,'2006'!$A$2:$F$200,5,FALSE),0)</f>
        <v>0</v>
      </c>
      <c r="CZ817" s="1740">
        <f>IFERROR(VLOOKUP($A817,'2006'!$A$2:$F$200,6,FALSE),0)</f>
        <v>0</v>
      </c>
      <c r="DA817" s="1700">
        <f>IFERROR(VLOOKUP($A817,'2005'!$C$3:$M$205,8,FALSE),0)</f>
        <v>0</v>
      </c>
      <c r="DB817" s="1843">
        <f>IFERROR(VLOOKUP($A817,'2005'!$C$3:$M$205,9,FALSE),0)</f>
        <v>0</v>
      </c>
      <c r="DC817" s="1843">
        <f>IFERROR(VLOOKUP($A817,'2005'!$C$3:$M$205,10,FALSE),0)</f>
        <v>0</v>
      </c>
      <c r="DD817" s="1740">
        <f>IFERROR(VLOOKUP($A817,'2005'!$C$3:$M$205,11,FALSE),0)</f>
        <v>0</v>
      </c>
      <c r="DE817" s="1700">
        <f>IFERROR(VLOOKUP($A817,'2004'!$C$3:$M$213,8,FALSE),0)</f>
        <v>0</v>
      </c>
      <c r="DF817" s="1843">
        <f>IFERROR(VLOOKUP($A817,'2004'!$C$3:$M$213,9,FALSE),0)</f>
        <v>0</v>
      </c>
      <c r="DG817" s="1843">
        <f>IFERROR(VLOOKUP($A817,'2004'!$C$3:$M$213,10,FALSE),0)</f>
        <v>0</v>
      </c>
      <c r="DH817" s="1740">
        <f>IFERROR(VLOOKUP($A817,'2004'!$C$3:$M$213,11,FALSE),0)</f>
        <v>0</v>
      </c>
      <c r="DI817" s="1700">
        <f>IFERROR(VLOOKUP($A817,'2003'!$C$3:$Q$214,12,FALSE),0)</f>
        <v>0</v>
      </c>
      <c r="DJ817" s="1843">
        <f>IFERROR(VLOOKUP($A817,'2003'!$C$3:$Q$214,13,FALSE),0)</f>
        <v>0</v>
      </c>
      <c r="DK817" s="1843">
        <f>IFERROR(VLOOKUP($A817,'2003'!$C$3:$Q$214,14,FALSE),0)</f>
        <v>0</v>
      </c>
      <c r="DL817" s="1740">
        <f>IFERROR(VLOOKUP($A817,'2003'!$C$3:$Q$214,15,FALSE),0)</f>
        <v>0</v>
      </c>
      <c r="DM817" s="1700">
        <f>IFERROR(VLOOKUP($A817,'2002'!$D$3:$R$214,12,FALSE),0)</f>
        <v>0</v>
      </c>
      <c r="DN817" s="1843">
        <f>IFERROR(VLOOKUP($A817,'2002'!$D$3:$R$214,13,FALSE),0)</f>
        <v>0</v>
      </c>
      <c r="DO817" s="1843">
        <f>IFERROR(VLOOKUP($A817,'2002'!$D$3:$R$214,14,FALSE),0)</f>
        <v>0</v>
      </c>
      <c r="DP817" s="1788">
        <f>IFERROR(VLOOKUP($A817,'2002'!$D$3:$R$214,15,FALSE),0)</f>
        <v>0</v>
      </c>
      <c r="DQ817" s="1700">
        <f>IFERROR(VLOOKUP($A817,'Pre 2002'!$C$3:$CK$382,84,FALSE),0)</f>
        <v>10</v>
      </c>
      <c r="DR817" s="1843">
        <f>IFERROR(VLOOKUP($A817,'Pre 2002'!$C$3:$CK$382,85,FALSE),0)</f>
        <v>0</v>
      </c>
      <c r="DS817" s="1843">
        <f>IFERROR(VLOOKUP($A817,'Pre 2002'!$C$3:$CK$382,86,FALSE),0)</f>
        <v>0</v>
      </c>
      <c r="DT817" s="1790">
        <f>IFERROR(VLOOKUP($A817,'Pre 2002'!$C$3:$CK$382,87,FALSE),0)</f>
        <v>0</v>
      </c>
      <c r="DU817" s="1741">
        <f>IFERROR(VLOOKUP(A817,'Pre 2002'!$C$3:$CG$382,83,FALSE),0)</f>
        <v>1</v>
      </c>
    </row>
    <row r="818" spans="1:125">
      <c r="A818" s="1721" t="s">
        <v>2097</v>
      </c>
      <c r="B818" s="1562">
        <f t="shared" si="296"/>
        <v>2</v>
      </c>
      <c r="C818" s="1562">
        <f t="shared" si="297"/>
        <v>0</v>
      </c>
      <c r="D818" s="1562">
        <f t="shared" si="298"/>
        <v>0</v>
      </c>
      <c r="E818" s="1563">
        <f t="shared" si="299"/>
        <v>0</v>
      </c>
      <c r="F818" s="1786">
        <f t="shared" si="300"/>
        <v>1</v>
      </c>
      <c r="G818" s="1595" t="s">
        <v>2159</v>
      </c>
      <c r="H818" s="1752">
        <f t="shared" si="310"/>
        <v>1</v>
      </c>
      <c r="I818" s="1751">
        <f t="shared" si="311"/>
        <v>2</v>
      </c>
      <c r="J818" s="1751">
        <f t="shared" si="312"/>
        <v>0</v>
      </c>
      <c r="K818" s="1751">
        <f t="shared" si="313"/>
        <v>0</v>
      </c>
      <c r="L818" s="1818">
        <f t="shared" si="314"/>
        <v>0</v>
      </c>
      <c r="O818" s="1700">
        <f>IFERROR(VLOOKUP($A818,'2022'!$B$2:$K$174,3,FALSE),0)</f>
        <v>0</v>
      </c>
      <c r="P818" s="1858">
        <f>IFERROR(VLOOKUP($A818,'2022'!$B$2:$K$174,4,FALSE),0)</f>
        <v>0</v>
      </c>
      <c r="Q818" s="1858">
        <f>IFERROR(VLOOKUP($A818,'2022'!$B$2:$K$174,5,FALSE),0)</f>
        <v>0</v>
      </c>
      <c r="R818" s="1858">
        <f>IFERROR(VLOOKUP($A818,'2022'!$B$2:$K$174,8,FALSE),0)</f>
        <v>0</v>
      </c>
      <c r="S818" s="1740">
        <f>IFERROR(VLOOKUP($A818,'2022'!$B$2:$K$174,10,FALSE),0)</f>
        <v>0</v>
      </c>
      <c r="T818" s="1700">
        <f>IFERROR(VLOOKUP($A818,'2021'!$B$2:$K$174,3,FALSE),0)</f>
        <v>0</v>
      </c>
      <c r="U818" s="1843">
        <f>IFERROR(VLOOKUP($A818,'2021'!$B$2:$K$174,4,FALSE),0)</f>
        <v>0</v>
      </c>
      <c r="V818" s="1843">
        <f>IFERROR(VLOOKUP($A818,'2021'!$B$2:$K$174,5,FALSE),0)</f>
        <v>0</v>
      </c>
      <c r="W818" s="1843">
        <f>IFERROR(VLOOKUP($A818,'2021'!$B$2:$K$174,8,FALSE),0)</f>
        <v>0</v>
      </c>
      <c r="X818" s="1740">
        <f>IFERROR(VLOOKUP($A818,'2021'!$B$2:$K$174,10,FALSE),0)</f>
        <v>0</v>
      </c>
      <c r="Y818" s="1700">
        <f>IFERROR(VLOOKUP($A818,'2020'!$B$2:$K$170,3,FALSE),0)</f>
        <v>0</v>
      </c>
      <c r="Z818" s="1843">
        <f>IFERROR(VLOOKUP($A818,'2020'!$B$2:$K$170,4,FALSE),0)</f>
        <v>0</v>
      </c>
      <c r="AA818" s="1843">
        <f>IFERROR(VLOOKUP($A818,'2020'!$B$2:$K$170,5,FALSE),0)</f>
        <v>0</v>
      </c>
      <c r="AB818" s="1843">
        <f>IFERROR(VLOOKUP($A818,'2020'!$B$2:$K$170,8,FALSE),0)</f>
        <v>0</v>
      </c>
      <c r="AC818" s="1740">
        <f>IFERROR(VLOOKUP($A818,'2020'!$B$2:$K$170,10,FALSE),0)</f>
        <v>0</v>
      </c>
      <c r="AD818" s="1700">
        <f>IFERROR(VLOOKUP($A818,'2019'!$B$2:$K$170,3,FALSE),0)</f>
        <v>0</v>
      </c>
      <c r="AE818" s="1843">
        <f>IFERROR(VLOOKUP($A818,'2019'!$B$2:$K$170,4,FALSE),0)</f>
        <v>0</v>
      </c>
      <c r="AF818" s="1843">
        <f>IFERROR(VLOOKUP($A818,'2019'!$B$2:$K$170,5,FALSE),0)</f>
        <v>0</v>
      </c>
      <c r="AG818" s="1843">
        <f>IFERROR(VLOOKUP($A818,'2019'!$B$2:$K$170,8,FALSE),0)</f>
        <v>0</v>
      </c>
      <c r="AH818" s="1740">
        <f>IFERROR(VLOOKUP($A818,'2019'!$B$2:$K$170,10,FALSE),0)</f>
        <v>0</v>
      </c>
      <c r="AI818" s="1700">
        <f>IFERROR(VLOOKUP($A818,'2018'!$B$2:$K$170,3,FALSE),0)</f>
        <v>0</v>
      </c>
      <c r="AJ818" s="1843">
        <f>IFERROR(VLOOKUP($A818,'2018'!$B$2:$K$170,4,FALSE),0)</f>
        <v>0</v>
      </c>
      <c r="AK818" s="1843">
        <f>IFERROR(VLOOKUP($A818,'2018'!$B$2:$K$170,5,FALSE),0)</f>
        <v>0</v>
      </c>
      <c r="AL818" s="1843">
        <f>IFERROR(VLOOKUP($A818,'2018'!$B$2:$K$170,8,FALSE),0)</f>
        <v>0</v>
      </c>
      <c r="AM818" s="1740">
        <f>IFERROR(VLOOKUP($A818,'2018'!$B$2:$K$170,10,FALSE),0)</f>
        <v>0</v>
      </c>
      <c r="AN818" s="1700">
        <f>IFERROR(VLOOKUP($A818,'2017'!$B$2:$J$163,2,FALSE),0)</f>
        <v>0</v>
      </c>
      <c r="AO818" s="1843">
        <f>IFERROR(VLOOKUP($A818,'2017'!$B$2:$J$163,3,FALSE),0)</f>
        <v>0</v>
      </c>
      <c r="AP818" s="1843">
        <f>IFERROR(VLOOKUP($A818,'2017'!$B$2:$J$163,4,FALSE),0)</f>
        <v>0</v>
      </c>
      <c r="AQ818" s="1843">
        <f>IFERROR(VLOOKUP($A818,'2017'!$B$2:$J$163,7,FALSE),0)</f>
        <v>0</v>
      </c>
      <c r="AR818" s="1740">
        <f>IFERROR(VLOOKUP($A818,'2017'!$B$2:$J$163,9,FALSE),0)</f>
        <v>0</v>
      </c>
      <c r="AS818" s="1700">
        <f>IFERROR(VLOOKUP($A818,'2016'!$B$2:$K$165,3,FALSE),0)</f>
        <v>0</v>
      </c>
      <c r="AT818" s="1843">
        <f>IFERROR(VLOOKUP($A818,'2016'!$B$2:$K$165,4,FALSE),0)</f>
        <v>0</v>
      </c>
      <c r="AU818" s="1843">
        <f>IFERROR(VLOOKUP($A818,'2016'!$B$2:$K$165,5,FALSE),0)</f>
        <v>0</v>
      </c>
      <c r="AV818" s="1843">
        <f>IFERROR(VLOOKUP($A818,'2016'!$B$2:$K$165,8,FALSE),0)</f>
        <v>0</v>
      </c>
      <c r="AW818" s="1740">
        <f>IFERROR(VLOOKUP($A818,'2016'!$B$2:$K$165,10,FALSE),0)</f>
        <v>0</v>
      </c>
      <c r="AX818" s="1700">
        <f>IFERROR(VLOOKUP($A818,'2015'!$B$2:$K$165,3,FALSE),0)</f>
        <v>0</v>
      </c>
      <c r="AY818" s="1843">
        <f>IFERROR(VLOOKUP($A818,'2015'!$B$2:$K$165,4,FALSE),0)</f>
        <v>0</v>
      </c>
      <c r="AZ818" s="1843">
        <f>IFERROR(VLOOKUP($A818,'2015'!$B$2:$K$165,5,FALSE),0)</f>
        <v>0</v>
      </c>
      <c r="BA818" s="1843">
        <f>IFERROR(VLOOKUP($A818,'2015'!$B$2:$K$165,8,FALSE),0)</f>
        <v>0</v>
      </c>
      <c r="BB818" s="1740">
        <f>IFERROR(VLOOKUP($A818,'2015'!$B$2:$K$165,10,FALSE),0)</f>
        <v>0</v>
      </c>
      <c r="BC818" s="1700">
        <f>IFERROR(VLOOKUP($A818,'2014'!$B$2:$K$157,3,FALSE),0)</f>
        <v>0</v>
      </c>
      <c r="BD818" s="1843">
        <f>IFERROR(VLOOKUP($A818,'2014'!$B$2:$K$157,4,FALSE),0)</f>
        <v>0</v>
      </c>
      <c r="BE818" s="1843">
        <f>IFERROR(VLOOKUP($A818,'2014'!$B$2:$K$157,5,FALSE),0)</f>
        <v>0</v>
      </c>
      <c r="BF818" s="1843">
        <f>IFERROR(VLOOKUP($A818,'2014'!$B$2:$K$157,8,FALSE),0)</f>
        <v>0</v>
      </c>
      <c r="BG818" s="1740">
        <f>IFERROR(VLOOKUP($A818,'2014'!$B$2:$K$157,10,FALSE),0)</f>
        <v>0</v>
      </c>
      <c r="BH818" s="1700">
        <f>IFERROR(VLOOKUP($A818,'2013'!$D$4:$I$249,2,FALSE),0)</f>
        <v>0</v>
      </c>
      <c r="BI818" s="1843">
        <f>IFERROR(VLOOKUP($A818,'2013'!$D$4:$I$249,3,FALSE),0)</f>
        <v>0</v>
      </c>
      <c r="BJ818" s="1843">
        <f>IFERROR(VLOOKUP($A818,'2013'!$D$4:$I$249,4,FALSE),0)</f>
        <v>0</v>
      </c>
      <c r="BK818" s="1843">
        <f>IFERROR(VLOOKUP($A818,'2013'!$D$4:$I$249,5,FALSE),0)</f>
        <v>0</v>
      </c>
      <c r="BL818" s="1740">
        <f>IFERROR(VLOOKUP($A818,'2013'!$D$4:$I$249,6,FALSE),0)</f>
        <v>0</v>
      </c>
      <c r="BM818" s="1737">
        <f>IFERROR(VLOOKUP($A818,'2012'!$D$3:$O$172,2,FALSE),0)</f>
        <v>0</v>
      </c>
      <c r="BN818" s="1843">
        <f>IFERROR(VLOOKUP($A818,'2012'!$D$3:$O$172,3,FALSE),0)</f>
        <v>0</v>
      </c>
      <c r="BO818" s="1743">
        <f>IFERROR(VLOOKUP($A818,'2012'!$D$3:$O$172,4,FALSE),0)</f>
        <v>0</v>
      </c>
      <c r="BP818" s="1700">
        <f>IFERROR(VLOOKUP($A818,'2012'!$D$3:$O$172,5,FALSE),0)</f>
        <v>0</v>
      </c>
      <c r="BQ818" s="1843">
        <f>IFERROR(VLOOKUP($A818,'2012'!$D$3:$O$172,6,FALSE),0)</f>
        <v>0</v>
      </c>
      <c r="BR818" s="1843">
        <f>IFERROR(VLOOKUP($A818,'2012'!$D$3:$O$172,7,FALSE),0)</f>
        <v>0</v>
      </c>
      <c r="BS818" s="1843">
        <f>IFERROR(VLOOKUP($A818,'2012'!$D$3:$O$172,8,FALSE),0)</f>
        <v>0</v>
      </c>
      <c r="BT818" s="1740">
        <f>IFERROR(VLOOKUP($A818,'2012'!$D$3:$O$172,9,FALSE),0)</f>
        <v>0</v>
      </c>
      <c r="BV818" s="1843"/>
      <c r="BX818" s="1700">
        <f>IFERROR(VLOOKUP($A818,'2011'!$D$4:$I$251,2,FALSE),0)</f>
        <v>0</v>
      </c>
      <c r="BY818" s="1843">
        <f>IFERROR(VLOOKUP($A818,'2011'!$D$4:$I$251,3,FALSE),0)</f>
        <v>0</v>
      </c>
      <c r="BZ818" s="1843">
        <f>IFERROR(VLOOKUP($A818,'2011'!$D$4:$I$251,4,FALSE),0)</f>
        <v>0</v>
      </c>
      <c r="CA818" s="1843">
        <f>IFERROR(VLOOKUP($A818,'2011'!$D$4:$I$251,5,FALSE),0)</f>
        <v>0</v>
      </c>
      <c r="CB818" s="1740">
        <f>IFERROR(VLOOKUP($A818,'2011'!$D$4:$I$251,6,FALSE),0)</f>
        <v>0</v>
      </c>
      <c r="CC818" s="1700">
        <f>IFERROR(VLOOKUP($A818,'2010'!$C$3:$H$234,2,FALSE),0)</f>
        <v>0</v>
      </c>
      <c r="CD818" s="1843">
        <f>IFERROR(VLOOKUP($A818,'2010'!$C$3:$H$234,3,FALSE),0)</f>
        <v>0</v>
      </c>
      <c r="CE818" s="1843">
        <f>IFERROR(VLOOKUP($A818,'2010'!$C$3:$H$234,4,FALSE),0)</f>
        <v>0</v>
      </c>
      <c r="CF818" s="1843">
        <f>IFERROR(VLOOKUP($A818,'2010'!$C$3:$H$234,5,FALSE),0)</f>
        <v>0</v>
      </c>
      <c r="CG818" s="1740">
        <f>IFERROR(VLOOKUP($A818,'2010'!$C$3:$H$234,6,FALSE),0)</f>
        <v>0</v>
      </c>
      <c r="CH818" s="1700">
        <f>IFERROR(VLOOKUP($A818,'2009'!$C$3:$H$242,2,FALSE),0)</f>
        <v>0</v>
      </c>
      <c r="CI818" s="1843">
        <f>IFERROR(VLOOKUP($A818,'2009'!$C$3:$H$242,3,FALSE),0)</f>
        <v>0</v>
      </c>
      <c r="CJ818" s="1843">
        <f>IFERROR(VLOOKUP($A818,'2009'!$C$3:$H$242,4,FALSE),0)</f>
        <v>0</v>
      </c>
      <c r="CK818" s="1843">
        <f>IFERROR(VLOOKUP($A818,'2009'!$C$3:$H$242,5,FALSE),0)</f>
        <v>0</v>
      </c>
      <c r="CL818" s="1740">
        <f>IFERROR(VLOOKUP($A818,'2009'!$C$3:$H$242,6,FALSE),0)</f>
        <v>0</v>
      </c>
      <c r="CM818" s="1700">
        <f>IFERROR(VLOOKUP($A818,'2008'!$C$3:$H$229,2,FALSE),0)</f>
        <v>0</v>
      </c>
      <c r="CN818" s="1843">
        <f>IFERROR(VLOOKUP($A818,'2008'!$C$3:$H$229,3,FALSE),0)</f>
        <v>0</v>
      </c>
      <c r="CO818" s="1843">
        <f>IFERROR(VLOOKUP($A818,'2008'!$C$3:$H$229,4,FALSE),0)</f>
        <v>0</v>
      </c>
      <c r="CP818" s="1843">
        <f>IFERROR(VLOOKUP($A818,'2008'!$C$3:$H$229,5,FALSE),0)</f>
        <v>0</v>
      </c>
      <c r="CQ818" s="1740">
        <f>IFERROR(VLOOKUP($A818,'2008'!$C$3:$H$229,6,FALSE),0)</f>
        <v>0</v>
      </c>
      <c r="CR818" s="1700">
        <f>IFERROR(VLOOKUP($A818,'2007'!$C$3:$M$238,7,FALSE),0)</f>
        <v>0</v>
      </c>
      <c r="CS818" s="1843">
        <f>IFERROR(VLOOKUP($A818,'2007'!$C$3:$M$238,8,FALSE),0)</f>
        <v>0</v>
      </c>
      <c r="CT818" s="1843">
        <f>IFERROR(VLOOKUP($A818,'2007'!$C$3:$M$238,9,FALSE),0)</f>
        <v>0</v>
      </c>
      <c r="CU818" s="1843">
        <f>IFERROR(VLOOKUP($A818,'2007'!$C$3:$M$238,10,FALSE),0)</f>
        <v>0</v>
      </c>
      <c r="CV818" s="1740">
        <f>IFERROR(VLOOKUP($A818,'2007'!$C$3:$M$238,11,FALSE),0)</f>
        <v>0</v>
      </c>
      <c r="CW818" s="1700">
        <f>IFERROR(VLOOKUP($A818,'2006'!$A$2:$F$200,2,FALSE),0)</f>
        <v>0</v>
      </c>
      <c r="CX818" s="1843">
        <f>IFERROR(VLOOKUP($A818,'2006'!$A$2:$F$200,4,FALSE),0)</f>
        <v>0</v>
      </c>
      <c r="CY818" s="1843">
        <f>IFERROR(VLOOKUP($A818,'2006'!$A$2:$F$200,5,FALSE),0)</f>
        <v>0</v>
      </c>
      <c r="CZ818" s="1740">
        <f>IFERROR(VLOOKUP($A818,'2006'!$A$2:$F$200,6,FALSE),0)</f>
        <v>0</v>
      </c>
      <c r="DA818" s="1700">
        <f>IFERROR(VLOOKUP($A818,'2005'!$C$3:$M$205,8,FALSE),0)</f>
        <v>0</v>
      </c>
      <c r="DB818" s="1843">
        <f>IFERROR(VLOOKUP($A818,'2005'!$C$3:$M$205,9,FALSE),0)</f>
        <v>0</v>
      </c>
      <c r="DC818" s="1843">
        <f>IFERROR(VLOOKUP($A818,'2005'!$C$3:$M$205,10,FALSE),0)</f>
        <v>0</v>
      </c>
      <c r="DD818" s="1740">
        <f>IFERROR(VLOOKUP($A818,'2005'!$C$3:$M$205,11,FALSE),0)</f>
        <v>0</v>
      </c>
      <c r="DE818" s="1700">
        <f>IFERROR(VLOOKUP($A818,'2004'!$C$3:$M$213,8,FALSE),0)</f>
        <v>0</v>
      </c>
      <c r="DF818" s="1843">
        <f>IFERROR(VLOOKUP($A818,'2004'!$C$3:$M$213,9,FALSE),0)</f>
        <v>0</v>
      </c>
      <c r="DG818" s="1843">
        <f>IFERROR(VLOOKUP($A818,'2004'!$C$3:$M$213,10,FALSE),0)</f>
        <v>0</v>
      </c>
      <c r="DH818" s="1740">
        <f>IFERROR(VLOOKUP($A818,'2004'!$C$3:$M$213,11,FALSE),0)</f>
        <v>0</v>
      </c>
      <c r="DI818" s="1700">
        <f>IFERROR(VLOOKUP($A818,'2003'!$C$3:$Q$214,12,FALSE),0)</f>
        <v>2</v>
      </c>
      <c r="DJ818" s="1843">
        <f>IFERROR(VLOOKUP($A818,'2003'!$C$3:$Q$214,13,FALSE),0)</f>
        <v>0</v>
      </c>
      <c r="DK818" s="1843">
        <f>IFERROR(VLOOKUP($A818,'2003'!$C$3:$Q$214,14,FALSE),0)</f>
        <v>0</v>
      </c>
      <c r="DL818" s="1740">
        <f>IFERROR(VLOOKUP($A818,'2003'!$C$3:$Q$214,15,FALSE),0)</f>
        <v>0</v>
      </c>
      <c r="DM818" s="1700">
        <f>IFERROR(VLOOKUP($A818,'2002'!$D$3:$R$214,12,FALSE),0)</f>
        <v>0</v>
      </c>
      <c r="DN818" s="1843">
        <f>IFERROR(VLOOKUP($A818,'2002'!$D$3:$R$214,13,FALSE),0)</f>
        <v>0</v>
      </c>
      <c r="DO818" s="1843">
        <f>IFERROR(VLOOKUP($A818,'2002'!$D$3:$R$214,14,FALSE),0)</f>
        <v>0</v>
      </c>
      <c r="DP818" s="1788">
        <f>IFERROR(VLOOKUP($A818,'2002'!$D$3:$R$214,15,FALSE),0)</f>
        <v>0</v>
      </c>
      <c r="DQ818" s="1700">
        <f>IFERROR(VLOOKUP($A818,'Pre 2002'!$C$3:$CK$382,84,FALSE),0)</f>
        <v>0</v>
      </c>
      <c r="DR818" s="1843">
        <f>IFERROR(VLOOKUP($A818,'Pre 2002'!$C$3:$CK$382,85,FALSE),0)</f>
        <v>0</v>
      </c>
      <c r="DS818" s="1843">
        <f>IFERROR(VLOOKUP($A818,'Pre 2002'!$C$3:$CK$382,86,FALSE),0)</f>
        <v>0</v>
      </c>
      <c r="DT818" s="1790">
        <f>IFERROR(VLOOKUP($A818,'Pre 2002'!$C$3:$CK$382,87,FALSE),0)</f>
        <v>0</v>
      </c>
      <c r="DU818" s="1741">
        <f>IFERROR(VLOOKUP(A818,'Pre 2002'!$C$3:$CG$382,83,FALSE),0)</f>
        <v>0</v>
      </c>
    </row>
    <row r="819" spans="1:125">
      <c r="A819" t="s">
        <v>2326</v>
      </c>
      <c r="B819" s="1562">
        <f t="shared" si="296"/>
        <v>2</v>
      </c>
      <c r="C819" s="1562">
        <f t="shared" si="297"/>
        <v>0</v>
      </c>
      <c r="D819" s="1562">
        <f t="shared" si="298"/>
        <v>0</v>
      </c>
      <c r="E819" s="1563">
        <f t="shared" si="299"/>
        <v>0</v>
      </c>
      <c r="F819" s="1786">
        <f t="shared" si="300"/>
        <v>1</v>
      </c>
      <c r="G819" s="1595">
        <v>2020</v>
      </c>
      <c r="O819" s="1700">
        <f>IFERROR(VLOOKUP($A819,'2022'!$B$2:$K$174,3,FALSE),0)</f>
        <v>0</v>
      </c>
      <c r="P819" s="1858">
        <f>IFERROR(VLOOKUP($A819,'2022'!$B$2:$K$174,4,FALSE),0)</f>
        <v>0</v>
      </c>
      <c r="Q819" s="1858">
        <f>IFERROR(VLOOKUP($A819,'2022'!$B$2:$K$174,5,FALSE),0)</f>
        <v>0</v>
      </c>
      <c r="R819" s="1858">
        <f>IFERROR(VLOOKUP($A819,'2022'!$B$2:$K$174,8,FALSE),0)</f>
        <v>0</v>
      </c>
      <c r="S819" s="1740">
        <f>IFERROR(VLOOKUP($A819,'2022'!$B$2:$K$174,10,FALSE),0)</f>
        <v>0</v>
      </c>
      <c r="T819" s="1700">
        <f>IFERROR(VLOOKUP($A819,'2021'!$B$2:$K$174,3,FALSE),0)</f>
        <v>0</v>
      </c>
      <c r="U819" s="1843">
        <f>IFERROR(VLOOKUP($A819,'2021'!$B$2:$K$174,4,FALSE),0)</f>
        <v>0</v>
      </c>
      <c r="V819" s="1843">
        <f>IFERROR(VLOOKUP($A819,'2021'!$B$2:$K$174,5,FALSE),0)</f>
        <v>0</v>
      </c>
      <c r="W819" s="1843">
        <f>IFERROR(VLOOKUP($A819,'2021'!$B$2:$K$174,8,FALSE),0)</f>
        <v>0</v>
      </c>
      <c r="X819" s="1740">
        <f>IFERROR(VLOOKUP($A819,'2021'!$B$2:$K$174,10,FALSE),0)</f>
        <v>0</v>
      </c>
      <c r="Y819" s="1700">
        <f>IFERROR(VLOOKUP($A819,'2020'!$B$2:$K$170,3,FALSE),0)</f>
        <v>2</v>
      </c>
      <c r="Z819" s="1843">
        <f>IFERROR(VLOOKUP($A819,'2020'!$B$2:$K$170,4,FALSE),0)</f>
        <v>0</v>
      </c>
      <c r="AA819" s="1843">
        <f>IFERROR(VLOOKUP($A819,'2020'!$B$2:$K$170,5,FALSE),0)</f>
        <v>0</v>
      </c>
      <c r="AB819" s="1843">
        <f>IFERROR(VLOOKUP($A819,'2020'!$B$2:$K$170,8,FALSE),0)</f>
        <v>0</v>
      </c>
      <c r="AC819" s="1740">
        <f>IFERROR(VLOOKUP($A819,'2020'!$B$2:$K$170,10,FALSE),0)</f>
        <v>0</v>
      </c>
      <c r="AE819" s="1843"/>
      <c r="AF819" s="1843"/>
      <c r="AG819" s="1843"/>
      <c r="AJ819" s="1843"/>
      <c r="AK819" s="1843"/>
      <c r="AL819" s="1843"/>
      <c r="AO819" s="1843"/>
      <c r="AP819" s="1843"/>
      <c r="AQ819" s="1843"/>
      <c r="AT819" s="1843"/>
      <c r="AU819" s="1843"/>
      <c r="AV819" s="1843"/>
      <c r="AY819" s="1843"/>
      <c r="AZ819" s="1843"/>
      <c r="BA819" s="1843"/>
      <c r="BD819" s="1843"/>
      <c r="BE819" s="1843"/>
      <c r="BF819" s="1843"/>
      <c r="BI819" s="1843"/>
      <c r="BJ819" s="1843"/>
      <c r="BK819" s="1843"/>
      <c r="BN819" s="1843"/>
      <c r="BQ819" s="1843"/>
      <c r="BR819" s="1843"/>
      <c r="BS819" s="1843"/>
      <c r="BV819" s="1843"/>
      <c r="BY819" s="1843"/>
      <c r="BZ819" s="1843"/>
      <c r="CA819" s="1843"/>
      <c r="CD819" s="1843"/>
      <c r="CE819" s="1843"/>
      <c r="CF819" s="1843"/>
      <c r="CI819" s="1843"/>
      <c r="CJ819" s="1843"/>
      <c r="CK819" s="1843"/>
      <c r="CN819" s="1843"/>
      <c r="CO819" s="1843"/>
      <c r="CP819" s="1843"/>
      <c r="CS819" s="1843"/>
      <c r="CT819" s="1843"/>
      <c r="CU819" s="1843"/>
      <c r="CX819" s="1843"/>
      <c r="CY819" s="1843"/>
      <c r="DB819" s="1843"/>
      <c r="DC819" s="1843"/>
      <c r="DF819" s="1843"/>
      <c r="DG819" s="1843"/>
      <c r="DJ819" s="1843"/>
      <c r="DK819" s="1843"/>
      <c r="DN819" s="1843"/>
      <c r="DO819" s="1843"/>
      <c r="DR819" s="1843"/>
      <c r="DS819" s="1843"/>
      <c r="DT819" s="1858"/>
    </row>
    <row r="820" spans="1:125">
      <c r="A820" s="1721" t="s">
        <v>1306</v>
      </c>
      <c r="B820" s="1562">
        <f t="shared" si="296"/>
        <v>0</v>
      </c>
      <c r="C820" s="1562">
        <f t="shared" si="297"/>
        <v>0</v>
      </c>
      <c r="D820" s="1562">
        <f t="shared" si="298"/>
        <v>0</v>
      </c>
      <c r="E820" s="1563">
        <f t="shared" si="299"/>
        <v>0</v>
      </c>
      <c r="F820" s="1786">
        <f t="shared" si="300"/>
        <v>0</v>
      </c>
      <c r="G820" s="1595" t="s">
        <v>2159</v>
      </c>
      <c r="H820" s="1752">
        <f t="shared" ref="H820:H833" si="315">IF(BC820&gt;0,1,0)+IF(BH820&gt;0,1,0)+IF(BP820&gt;0,1,0)+IF(BX820&gt;0,1,0)+IF(CC820&gt;0,1,0)+IF(CH820&gt;0,1,0)+IF(CM820&gt;0,1,0)+IF(CR820&gt;0,1,0)+IF(CW820&gt;0,1,0)+IF(DA820&gt;0,1,0)+IF(DE820&gt;0,1,0)+IF(DI820&gt;0,1,0)+IF(DM820&gt;0,1,0)+DU820</f>
        <v>0</v>
      </c>
      <c r="I820" s="1751">
        <f t="shared" ref="I820:I833" si="316">SUM(BC820,BH820,BP820,BX820,CC820,CH820,CM820,CR820,CW820,DA820,DE820,DI820,DM820,DQ820)</f>
        <v>0</v>
      </c>
      <c r="J820" s="1751">
        <f t="shared" ref="J820:J833" si="317">SUM(BE820,BJ820,BR820,BZ820,CE820,CJ820,CO820,CT820,CX820,DB820,DF820,DJ820,DN820,DR820)</f>
        <v>0</v>
      </c>
      <c r="K820" s="1751">
        <f t="shared" ref="K820:K833" si="318">SUM(BF820,BK820,BS820,CA820,CF820,CK820,CP820,CU820,CY820,DC820,DG820,DK820,DO820,DS820)</f>
        <v>0</v>
      </c>
      <c r="L820" s="1818">
        <f t="shared" ref="L820:L833" si="319">IF(I820=0,0,J820/I820)</f>
        <v>0</v>
      </c>
      <c r="O820" s="1700">
        <f>IFERROR(VLOOKUP($A820,'2022'!$B$2:$K$174,3,FALSE),0)</f>
        <v>0</v>
      </c>
      <c r="P820" s="1858">
        <f>IFERROR(VLOOKUP($A820,'2022'!$B$2:$K$174,4,FALSE),0)</f>
        <v>0</v>
      </c>
      <c r="Q820" s="1858">
        <f>IFERROR(VLOOKUP($A820,'2022'!$B$2:$K$174,5,FALSE),0)</f>
        <v>0</v>
      </c>
      <c r="R820" s="1858">
        <f>IFERROR(VLOOKUP($A820,'2022'!$B$2:$K$174,8,FALSE),0)</f>
        <v>0</v>
      </c>
      <c r="S820" s="1740">
        <f>IFERROR(VLOOKUP($A820,'2022'!$B$2:$K$174,10,FALSE),0)</f>
        <v>0</v>
      </c>
      <c r="T820" s="1700">
        <f>IFERROR(VLOOKUP($A820,'2021'!$B$2:$K$174,3,FALSE),0)</f>
        <v>0</v>
      </c>
      <c r="U820" s="1846">
        <f>IFERROR(VLOOKUP($A820,'2021'!$B$2:$K$174,4,FALSE),0)</f>
        <v>0</v>
      </c>
      <c r="V820" s="1846">
        <f>IFERROR(VLOOKUP($A820,'2021'!$B$2:$K$174,5,FALSE),0)</f>
        <v>0</v>
      </c>
      <c r="W820" s="1846">
        <f>IFERROR(VLOOKUP($A820,'2021'!$B$2:$K$174,8,FALSE),0)</f>
        <v>0</v>
      </c>
      <c r="X820" s="1740">
        <f>IFERROR(VLOOKUP($A820,'2021'!$B$2:$K$174,10,FALSE),0)</f>
        <v>0</v>
      </c>
      <c r="Y820" s="1700">
        <f>IFERROR(VLOOKUP($A820,'2020'!$B$2:$K$170,3,FALSE),0)</f>
        <v>0</v>
      </c>
      <c r="Z820" s="1846">
        <f>IFERROR(VLOOKUP($A820,'2020'!$B$2:$K$170,4,FALSE),0)</f>
        <v>0</v>
      </c>
      <c r="AA820" s="1846">
        <f>IFERROR(VLOOKUP($A820,'2020'!$B$2:$K$170,5,FALSE),0)</f>
        <v>0</v>
      </c>
      <c r="AB820" s="1846">
        <f>IFERROR(VLOOKUP($A820,'2020'!$B$2:$K$170,8,FALSE),0)</f>
        <v>0</v>
      </c>
      <c r="AC820" s="1740">
        <f>IFERROR(VLOOKUP($A820,'2020'!$B$2:$K$170,10,FALSE),0)</f>
        <v>0</v>
      </c>
      <c r="AD820" s="1700">
        <f>IFERROR(VLOOKUP($A820,'2019'!$B$2:$K$170,3,FALSE),0)</f>
        <v>0</v>
      </c>
      <c r="AE820" s="1846">
        <f>IFERROR(VLOOKUP($A820,'2019'!$B$2:$K$170,4,FALSE),0)</f>
        <v>0</v>
      </c>
      <c r="AF820" s="1846">
        <f>IFERROR(VLOOKUP($A820,'2019'!$B$2:$K$170,5,FALSE),0)</f>
        <v>0</v>
      </c>
      <c r="AG820" s="1846">
        <f>IFERROR(VLOOKUP($A820,'2019'!$B$2:$K$170,8,FALSE),0)</f>
        <v>0</v>
      </c>
      <c r="AH820" s="1740">
        <f>IFERROR(VLOOKUP($A820,'2019'!$B$2:$K$170,10,FALSE),0)</f>
        <v>0</v>
      </c>
      <c r="AI820" s="1700">
        <f>IFERROR(VLOOKUP($A820,'2018'!$B$2:$K$170,3,FALSE),0)</f>
        <v>0</v>
      </c>
      <c r="AJ820" s="1846">
        <f>IFERROR(VLOOKUP($A820,'2018'!$B$2:$K$170,4,FALSE),0)</f>
        <v>0</v>
      </c>
      <c r="AK820" s="1846">
        <f>IFERROR(VLOOKUP($A820,'2018'!$B$2:$K$170,5,FALSE),0)</f>
        <v>0</v>
      </c>
      <c r="AL820" s="1846">
        <f>IFERROR(VLOOKUP($A820,'2018'!$B$2:$K$170,8,FALSE),0)</f>
        <v>0</v>
      </c>
      <c r="AM820" s="1740">
        <f>IFERROR(VLOOKUP($A820,'2018'!$B$2:$K$170,10,FALSE),0)</f>
        <v>0</v>
      </c>
      <c r="AN820" s="1700">
        <f>IFERROR(VLOOKUP($A820,'2017'!$B$2:$J$163,2,FALSE),0)</f>
        <v>0</v>
      </c>
      <c r="AO820" s="1846">
        <f>IFERROR(VLOOKUP($A820,'2017'!$B$2:$J$163,3,FALSE),0)</f>
        <v>0</v>
      </c>
      <c r="AP820" s="1846">
        <f>IFERROR(VLOOKUP($A820,'2017'!$B$2:$J$163,4,FALSE),0)</f>
        <v>0</v>
      </c>
      <c r="AQ820" s="1846">
        <f>IFERROR(VLOOKUP($A820,'2017'!$B$2:$J$163,7,FALSE),0)</f>
        <v>0</v>
      </c>
      <c r="AR820" s="1740">
        <f>IFERROR(VLOOKUP($A820,'2017'!$B$2:$J$163,9,FALSE),0)</f>
        <v>0</v>
      </c>
      <c r="AS820" s="1700">
        <f>IFERROR(VLOOKUP($A820,'2016'!$B$2:$K$165,3,FALSE),0)</f>
        <v>0</v>
      </c>
      <c r="AT820" s="1846">
        <f>IFERROR(VLOOKUP($A820,'2016'!$B$2:$K$165,4,FALSE),0)</f>
        <v>0</v>
      </c>
      <c r="AU820" s="1846">
        <f>IFERROR(VLOOKUP($A820,'2016'!$B$2:$K$165,5,FALSE),0)</f>
        <v>0</v>
      </c>
      <c r="AV820" s="1846">
        <f>IFERROR(VLOOKUP($A820,'2016'!$B$2:$K$165,8,FALSE),0)</f>
        <v>0</v>
      </c>
      <c r="AW820" s="1740">
        <f>IFERROR(VLOOKUP($A820,'2016'!$B$2:$K$165,10,FALSE),0)</f>
        <v>0</v>
      </c>
      <c r="AX820" s="1700">
        <f>IFERROR(VLOOKUP($A820,'2015'!$B$2:$K$165,3,FALSE),0)</f>
        <v>0</v>
      </c>
      <c r="AY820" s="1846">
        <f>IFERROR(VLOOKUP($A820,'2015'!$B$2:$K$165,4,FALSE),0)</f>
        <v>0</v>
      </c>
      <c r="AZ820" s="1846">
        <f>IFERROR(VLOOKUP($A820,'2015'!$B$2:$K$165,5,FALSE),0)</f>
        <v>0</v>
      </c>
      <c r="BA820" s="1846">
        <f>IFERROR(VLOOKUP($A820,'2015'!$B$2:$K$165,8,FALSE),0)</f>
        <v>0</v>
      </c>
      <c r="BB820" s="1740">
        <f>IFERROR(VLOOKUP($A820,'2015'!$B$2:$K$165,10,FALSE),0)</f>
        <v>0</v>
      </c>
      <c r="BC820" s="1700">
        <f>IFERROR(VLOOKUP($A820,'2014'!$B$2:$K$157,3,FALSE),0)</f>
        <v>0</v>
      </c>
      <c r="BD820" s="1846">
        <f>IFERROR(VLOOKUP($A820,'2014'!$B$2:$K$157,4,FALSE),0)</f>
        <v>0</v>
      </c>
      <c r="BE820" s="1846">
        <f>IFERROR(VLOOKUP($A820,'2014'!$B$2:$K$157,5,FALSE),0)</f>
        <v>0</v>
      </c>
      <c r="BF820" s="1846">
        <f>IFERROR(VLOOKUP($A820,'2014'!$B$2:$K$157,8,FALSE),0)</f>
        <v>0</v>
      </c>
      <c r="BG820" s="1740">
        <f>IFERROR(VLOOKUP($A820,'2014'!$B$2:$K$157,10,FALSE),0)</f>
        <v>0</v>
      </c>
      <c r="BH820" s="1700">
        <f>IFERROR(VLOOKUP($A820,'2013'!$D$4:$I$249,2,FALSE),0)</f>
        <v>0</v>
      </c>
      <c r="BI820" s="1846">
        <f>IFERROR(VLOOKUP($A820,'2013'!$D$4:$I$249,3,FALSE),0)</f>
        <v>0</v>
      </c>
      <c r="BJ820" s="1846">
        <f>IFERROR(VLOOKUP($A820,'2013'!$D$4:$I$249,4,FALSE),0)</f>
        <v>0</v>
      </c>
      <c r="BK820" s="1846">
        <f>IFERROR(VLOOKUP($A820,'2013'!$D$4:$I$249,5,FALSE),0)</f>
        <v>0</v>
      </c>
      <c r="BL820" s="1740">
        <f>IFERROR(VLOOKUP($A820,'2013'!$D$4:$I$249,6,FALSE),0)</f>
        <v>0</v>
      </c>
      <c r="BM820" s="1737">
        <f>IFERROR(VLOOKUP($A820,'2012'!$D$3:$O$172,2,FALSE),0)</f>
        <v>0</v>
      </c>
      <c r="BN820" s="1846">
        <f>IFERROR(VLOOKUP($A820,'2012'!$D$3:$O$172,3,FALSE),0)</f>
        <v>0</v>
      </c>
      <c r="BO820" s="1743">
        <f>IFERROR(VLOOKUP($A820,'2012'!$D$3:$O$172,4,FALSE),0)</f>
        <v>0</v>
      </c>
      <c r="BP820" s="1700">
        <f>IFERROR(VLOOKUP($A820,'2012'!$D$3:$O$172,5,FALSE),0)</f>
        <v>0</v>
      </c>
      <c r="BQ820" s="1846">
        <f>IFERROR(VLOOKUP($A820,'2012'!$D$3:$O$172,6,FALSE),0)</f>
        <v>0</v>
      </c>
      <c r="BR820" s="1846">
        <f>IFERROR(VLOOKUP($A820,'2012'!$D$3:$O$172,7,FALSE),0)</f>
        <v>0</v>
      </c>
      <c r="BS820" s="1846">
        <f>IFERROR(VLOOKUP($A820,'2012'!$D$3:$O$172,8,FALSE),0)</f>
        <v>0</v>
      </c>
      <c r="BT820" s="1740">
        <f>IFERROR(VLOOKUP($A820,'2012'!$D$3:$O$172,9,FALSE),0)</f>
        <v>0</v>
      </c>
      <c r="BV820" s="1846"/>
      <c r="BX820" s="1700">
        <f>IFERROR(VLOOKUP($A820,'2011'!$D$4:$I$251,2,FALSE),0)</f>
        <v>0</v>
      </c>
      <c r="BY820" s="1846">
        <f>IFERROR(VLOOKUP($A820,'2011'!$D$4:$I$251,3,FALSE),0)</f>
        <v>0</v>
      </c>
      <c r="BZ820" s="1846">
        <f>IFERROR(VLOOKUP($A820,'2011'!$D$4:$I$251,4,FALSE),0)</f>
        <v>0</v>
      </c>
      <c r="CA820" s="1846">
        <f>IFERROR(VLOOKUP($A820,'2011'!$D$4:$I$251,5,FALSE),0)</f>
        <v>0</v>
      </c>
      <c r="CB820" s="1740">
        <f>IFERROR(VLOOKUP($A820,'2011'!$D$4:$I$251,6,FALSE),0)</f>
        <v>0</v>
      </c>
      <c r="CC820" s="1700">
        <f>IFERROR(VLOOKUP($A820,'2010'!$C$3:$H$234,2,FALSE),0)</f>
        <v>0</v>
      </c>
      <c r="CD820" s="1846">
        <f>IFERROR(VLOOKUP($A820,'2010'!$C$3:$H$234,3,FALSE),0)</f>
        <v>0</v>
      </c>
      <c r="CE820" s="1846">
        <f>IFERROR(VLOOKUP($A820,'2010'!$C$3:$H$234,4,FALSE),0)</f>
        <v>0</v>
      </c>
      <c r="CF820" s="1846">
        <f>IFERROR(VLOOKUP($A820,'2010'!$C$3:$H$234,5,FALSE),0)</f>
        <v>0</v>
      </c>
      <c r="CG820" s="1740">
        <f>IFERROR(VLOOKUP($A820,'2010'!$C$3:$H$234,6,FALSE),0)</f>
        <v>0</v>
      </c>
      <c r="CH820" s="1700">
        <f>IFERROR(VLOOKUP($A820,'2009'!$C$3:$H$242,2,FALSE),0)</f>
        <v>0</v>
      </c>
      <c r="CI820" s="1846">
        <f>IFERROR(VLOOKUP($A820,'2009'!$C$3:$H$242,3,FALSE),0)</f>
        <v>0</v>
      </c>
      <c r="CJ820" s="1846">
        <f>IFERROR(VLOOKUP($A820,'2009'!$C$3:$H$242,4,FALSE),0)</f>
        <v>0</v>
      </c>
      <c r="CK820" s="1846">
        <f>IFERROR(VLOOKUP($A820,'2009'!$C$3:$H$242,5,FALSE),0)</f>
        <v>0</v>
      </c>
      <c r="CL820" s="1740">
        <f>IFERROR(VLOOKUP($A820,'2009'!$C$3:$H$242,6,FALSE),0)</f>
        <v>0</v>
      </c>
      <c r="CM820" s="1700">
        <f>IFERROR(VLOOKUP($A820,'2008'!$C$3:$H$229,2,FALSE),0)</f>
        <v>0</v>
      </c>
      <c r="CN820" s="1846">
        <f>IFERROR(VLOOKUP($A820,'2008'!$C$3:$H$229,3,FALSE),0)</f>
        <v>0</v>
      </c>
      <c r="CO820" s="1846">
        <f>IFERROR(VLOOKUP($A820,'2008'!$C$3:$H$229,4,FALSE),0)</f>
        <v>0</v>
      </c>
      <c r="CP820" s="1846">
        <f>IFERROR(VLOOKUP($A820,'2008'!$C$3:$H$229,5,FALSE),0)</f>
        <v>0</v>
      </c>
      <c r="CQ820" s="1740">
        <f>IFERROR(VLOOKUP($A820,'2008'!$C$3:$H$229,6,FALSE),0)</f>
        <v>0</v>
      </c>
      <c r="CR820" s="1700">
        <f>IFERROR(VLOOKUP($A820,'2007'!$C$3:$M$238,7,FALSE),0)</f>
        <v>0</v>
      </c>
      <c r="CS820" s="1846">
        <f>IFERROR(VLOOKUP($A820,'2007'!$C$3:$M$238,8,FALSE),0)</f>
        <v>0</v>
      </c>
      <c r="CT820" s="1846">
        <f>IFERROR(VLOOKUP($A820,'2007'!$C$3:$M$238,9,FALSE),0)</f>
        <v>0</v>
      </c>
      <c r="CU820" s="1846">
        <f>IFERROR(VLOOKUP($A820,'2007'!$C$3:$M$238,10,FALSE),0)</f>
        <v>0</v>
      </c>
      <c r="CV820" s="1740">
        <f>IFERROR(VLOOKUP($A820,'2007'!$C$3:$M$238,11,FALSE),0)</f>
        <v>0</v>
      </c>
      <c r="CW820" s="1700">
        <f>IFERROR(VLOOKUP($A820,'2006'!$A$2:$F$200,2,FALSE),0)</f>
        <v>0</v>
      </c>
      <c r="CX820" s="1846">
        <f>IFERROR(VLOOKUP($A820,'2006'!$A$2:$F$200,4,FALSE),0)</f>
        <v>0</v>
      </c>
      <c r="CY820" s="1846">
        <f>IFERROR(VLOOKUP($A820,'2006'!$A$2:$F$200,5,FALSE),0)</f>
        <v>0</v>
      </c>
      <c r="CZ820" s="1740">
        <f>IFERROR(VLOOKUP($A820,'2006'!$A$2:$F$200,6,FALSE),0)</f>
        <v>0</v>
      </c>
      <c r="DA820" s="1700">
        <f>IFERROR(VLOOKUP($A820,'2005'!$C$3:$M$205,8,FALSE),0)</f>
        <v>0</v>
      </c>
      <c r="DB820" s="1846">
        <f>IFERROR(VLOOKUP($A820,'2005'!$C$3:$M$205,9,FALSE),0)</f>
        <v>0</v>
      </c>
      <c r="DC820" s="1846">
        <f>IFERROR(VLOOKUP($A820,'2005'!$C$3:$M$205,10,FALSE),0)</f>
        <v>0</v>
      </c>
      <c r="DD820" s="1740">
        <f>IFERROR(VLOOKUP($A820,'2005'!$C$3:$M$205,11,FALSE),0)</f>
        <v>0</v>
      </c>
      <c r="DE820" s="1700">
        <f>IFERROR(VLOOKUP($A820,'2004'!$C$3:$M$213,8,FALSE),0)</f>
        <v>0</v>
      </c>
      <c r="DF820" s="1846">
        <f>IFERROR(VLOOKUP($A820,'2004'!$C$3:$M$213,9,FALSE),0)</f>
        <v>0</v>
      </c>
      <c r="DG820" s="1846">
        <f>IFERROR(VLOOKUP($A820,'2004'!$C$3:$M$213,10,FALSE),0)</f>
        <v>0</v>
      </c>
      <c r="DH820" s="1740">
        <f>IFERROR(VLOOKUP($A820,'2004'!$C$3:$M$213,11,FALSE),0)</f>
        <v>0</v>
      </c>
      <c r="DI820" s="1700">
        <f>IFERROR(VLOOKUP($A820,'2003'!$C$3:$Q$214,12,FALSE),0)</f>
        <v>0</v>
      </c>
      <c r="DJ820" s="1846">
        <f>IFERROR(VLOOKUP($A820,'2003'!$C$3:$Q$214,13,FALSE),0)</f>
        <v>0</v>
      </c>
      <c r="DK820" s="1846">
        <f>IFERROR(VLOOKUP($A820,'2003'!$C$3:$Q$214,14,FALSE),0)</f>
        <v>0</v>
      </c>
      <c r="DL820" s="1740">
        <f>IFERROR(VLOOKUP($A820,'2003'!$C$3:$Q$214,15,FALSE),0)</f>
        <v>0</v>
      </c>
      <c r="DM820" s="1700">
        <f>IFERROR(VLOOKUP($A820,'2002'!$D$3:$R$214,12,FALSE),0)</f>
        <v>0</v>
      </c>
      <c r="DN820" s="1846">
        <f>IFERROR(VLOOKUP($A820,'2002'!$D$3:$R$214,13,FALSE),0)</f>
        <v>0</v>
      </c>
      <c r="DO820" s="1846">
        <f>IFERROR(VLOOKUP($A820,'2002'!$D$3:$R$214,14,FALSE),0)</f>
        <v>0</v>
      </c>
      <c r="DP820" s="1788">
        <f>IFERROR(VLOOKUP($A820,'2002'!$D$3:$R$214,15,FALSE),0)</f>
        <v>0</v>
      </c>
      <c r="DQ820" s="1700">
        <f>IFERROR(VLOOKUP($A820,'Pre 2002'!$C$3:$CK$382,84,FALSE),0)</f>
        <v>0</v>
      </c>
      <c r="DR820" s="1846">
        <f>IFERROR(VLOOKUP($A820,'Pre 2002'!$C$3:$CK$382,85,FALSE),0)</f>
        <v>0</v>
      </c>
      <c r="DS820" s="1846">
        <f>IFERROR(VLOOKUP($A820,'Pre 2002'!$C$3:$CK$382,86,FALSE),0)</f>
        <v>0</v>
      </c>
      <c r="DT820" s="1790">
        <f>IFERROR(VLOOKUP($A820,'Pre 2002'!$C$3:$CK$382,87,FALSE),0)</f>
        <v>0</v>
      </c>
      <c r="DU820" s="1741">
        <f>IFERROR(VLOOKUP(A820,'Pre 2002'!$C$3:$CG$382,83,FALSE),0)</f>
        <v>0</v>
      </c>
    </row>
    <row r="821" spans="1:125">
      <c r="A821" s="1721" t="s">
        <v>1240</v>
      </c>
      <c r="B821" s="1562">
        <f t="shared" si="296"/>
        <v>0</v>
      </c>
      <c r="C821" s="1562">
        <f t="shared" si="297"/>
        <v>0</v>
      </c>
      <c r="D821" s="1562">
        <f t="shared" si="298"/>
        <v>0</v>
      </c>
      <c r="E821" s="1563">
        <f t="shared" si="299"/>
        <v>0</v>
      </c>
      <c r="F821" s="1786">
        <f t="shared" si="300"/>
        <v>0</v>
      </c>
      <c r="G821" s="1595" t="s">
        <v>2159</v>
      </c>
      <c r="H821" s="1752">
        <f t="shared" si="315"/>
        <v>0</v>
      </c>
      <c r="I821" s="1751">
        <f t="shared" si="316"/>
        <v>0</v>
      </c>
      <c r="J821" s="1751">
        <f t="shared" si="317"/>
        <v>0</v>
      </c>
      <c r="K821" s="1751">
        <f t="shared" si="318"/>
        <v>0</v>
      </c>
      <c r="L821" s="1818">
        <f t="shared" si="319"/>
        <v>0</v>
      </c>
      <c r="O821" s="1700">
        <f>IFERROR(VLOOKUP($A821,'2022'!$B$2:$K$174,3,FALSE),0)</f>
        <v>0</v>
      </c>
      <c r="P821" s="1858">
        <f>IFERROR(VLOOKUP($A821,'2022'!$B$2:$K$174,4,FALSE),0)</f>
        <v>0</v>
      </c>
      <c r="Q821" s="1858">
        <f>IFERROR(VLOOKUP($A821,'2022'!$B$2:$K$174,5,FALSE),0)</f>
        <v>0</v>
      </c>
      <c r="R821" s="1858">
        <f>IFERROR(VLOOKUP($A821,'2022'!$B$2:$K$174,8,FALSE),0)</f>
        <v>0</v>
      </c>
      <c r="S821" s="1740">
        <f>IFERROR(VLOOKUP($A821,'2022'!$B$2:$K$174,10,FALSE),0)</f>
        <v>0</v>
      </c>
      <c r="T821" s="1700">
        <f>IFERROR(VLOOKUP($A821,'2021'!$B$2:$K$174,3,FALSE),0)</f>
        <v>0</v>
      </c>
      <c r="U821" s="1843">
        <f>IFERROR(VLOOKUP($A821,'2021'!$B$2:$K$174,4,FALSE),0)</f>
        <v>0</v>
      </c>
      <c r="V821" s="1843">
        <f>IFERROR(VLOOKUP($A821,'2021'!$B$2:$K$174,5,FALSE),0)</f>
        <v>0</v>
      </c>
      <c r="W821" s="1843">
        <f>IFERROR(VLOOKUP($A821,'2021'!$B$2:$K$174,8,FALSE),0)</f>
        <v>0</v>
      </c>
      <c r="X821" s="1740">
        <f>IFERROR(VLOOKUP($A821,'2021'!$B$2:$K$174,10,FALSE),0)</f>
        <v>0</v>
      </c>
      <c r="Y821" s="1700">
        <f>IFERROR(VLOOKUP($A821,'2020'!$B$2:$K$170,3,FALSE),0)</f>
        <v>0</v>
      </c>
      <c r="Z821" s="1829">
        <f>IFERROR(VLOOKUP($A821,'2020'!$B$2:$K$170,4,FALSE),0)</f>
        <v>0</v>
      </c>
      <c r="AA821" s="1829">
        <f>IFERROR(VLOOKUP($A821,'2020'!$B$2:$K$170,5,FALSE),0)</f>
        <v>0</v>
      </c>
      <c r="AB821" s="1829">
        <f>IFERROR(VLOOKUP($A821,'2020'!$B$2:$K$170,8,FALSE),0)</f>
        <v>0</v>
      </c>
      <c r="AC821" s="1740">
        <f>IFERROR(VLOOKUP($A821,'2020'!$B$2:$K$170,10,FALSE),0)</f>
        <v>0</v>
      </c>
      <c r="AD821" s="1700">
        <f>IFERROR(VLOOKUP($A821,'2019'!$B$2:$K$170,3,FALSE),0)</f>
        <v>0</v>
      </c>
      <c r="AE821" s="1823">
        <f>IFERROR(VLOOKUP($A821,'2019'!$B$2:$K$170,4,FALSE),0)</f>
        <v>0</v>
      </c>
      <c r="AF821" s="1823">
        <f>IFERROR(VLOOKUP($A821,'2019'!$B$2:$K$170,5,FALSE),0)</f>
        <v>0</v>
      </c>
      <c r="AG821" s="1823">
        <f>IFERROR(VLOOKUP($A821,'2019'!$B$2:$K$170,8,FALSE),0)</f>
        <v>0</v>
      </c>
      <c r="AH821" s="1740">
        <f>IFERROR(VLOOKUP($A821,'2019'!$B$2:$K$170,10,FALSE),0)</f>
        <v>0</v>
      </c>
      <c r="AI821" s="1700">
        <f>IFERROR(VLOOKUP($A821,'2018'!$B$2:$K$170,3,FALSE),0)</f>
        <v>0</v>
      </c>
      <c r="AJ821" s="1821">
        <f>IFERROR(VLOOKUP($A821,'2018'!$B$2:$K$170,4,FALSE),0)</f>
        <v>0</v>
      </c>
      <c r="AK821" s="1821">
        <f>IFERROR(VLOOKUP($A821,'2018'!$B$2:$K$170,5,FALSE),0)</f>
        <v>0</v>
      </c>
      <c r="AL821" s="1821">
        <f>IFERROR(VLOOKUP($A821,'2018'!$B$2:$K$170,8,FALSE),0)</f>
        <v>0</v>
      </c>
      <c r="AM821" s="1740">
        <f>IFERROR(VLOOKUP($A821,'2018'!$B$2:$K$170,10,FALSE),0)</f>
        <v>0</v>
      </c>
      <c r="AN821" s="1700">
        <f>IFERROR(VLOOKUP($A821,'2017'!$B$2:$J$163,2,FALSE),0)</f>
        <v>0</v>
      </c>
      <c r="AO821" s="1815">
        <f>IFERROR(VLOOKUP($A821,'2017'!$B$2:$J$163,3,FALSE),0)</f>
        <v>0</v>
      </c>
      <c r="AP821" s="1815">
        <f>IFERROR(VLOOKUP($A821,'2017'!$B$2:$J$163,4,FALSE),0)</f>
        <v>0</v>
      </c>
      <c r="AQ821" s="1815">
        <f>IFERROR(VLOOKUP($A821,'2017'!$B$2:$J$163,7,FALSE),0)</f>
        <v>0</v>
      </c>
      <c r="AR821" s="1740">
        <f>IFERROR(VLOOKUP($A821,'2017'!$B$2:$J$163,9,FALSE),0)</f>
        <v>0</v>
      </c>
      <c r="AS821" s="1700">
        <f>IFERROR(VLOOKUP($A821,'2016'!$B$2:$K$165,3,FALSE),0)</f>
        <v>0</v>
      </c>
      <c r="AT821" s="1796">
        <f>IFERROR(VLOOKUP($A821,'2016'!$B$2:$K$165,4,FALSE),0)</f>
        <v>0</v>
      </c>
      <c r="AU821" s="1796">
        <f>IFERROR(VLOOKUP($A821,'2016'!$B$2:$K$165,5,FALSE),0)</f>
        <v>0</v>
      </c>
      <c r="AV821" s="1796">
        <f>IFERROR(VLOOKUP($A821,'2016'!$B$2:$K$165,8,FALSE),0)</f>
        <v>0</v>
      </c>
      <c r="AW821" s="1740">
        <f>IFERROR(VLOOKUP($A821,'2016'!$B$2:$K$165,10,FALSE),0)</f>
        <v>0</v>
      </c>
      <c r="AX821" s="1700">
        <f>IFERROR(VLOOKUP($A821,'2015'!$B$2:$K$165,3,FALSE),0)</f>
        <v>0</v>
      </c>
      <c r="AY821" s="1695">
        <f>IFERROR(VLOOKUP($A821,'2015'!$B$2:$K$165,4,FALSE),0)</f>
        <v>0</v>
      </c>
      <c r="AZ821" s="1695">
        <f>IFERROR(VLOOKUP($A821,'2015'!$B$2:$K$165,5,FALSE),0)</f>
        <v>0</v>
      </c>
      <c r="BA821" s="1695">
        <f>IFERROR(VLOOKUP($A821,'2015'!$B$2:$K$165,8,FALSE),0)</f>
        <v>0</v>
      </c>
      <c r="BB821" s="1740">
        <f>IFERROR(VLOOKUP($A821,'2015'!$B$2:$K$165,10,FALSE),0)</f>
        <v>0</v>
      </c>
      <c r="BC821" s="1700">
        <f>IFERROR(VLOOKUP($A821,'2014'!$B$2:$K$157,3,FALSE),0)</f>
        <v>0</v>
      </c>
      <c r="BD821" s="1691">
        <f>IFERROR(VLOOKUP($A821,'2014'!$B$2:$K$157,4,FALSE),0)</f>
        <v>0</v>
      </c>
      <c r="BE821" s="1691">
        <f>IFERROR(VLOOKUP($A821,'2014'!$B$2:$K$157,5,FALSE),0)</f>
        <v>0</v>
      </c>
      <c r="BF821" s="1691">
        <f>IFERROR(VLOOKUP($A821,'2014'!$B$2:$K$157,8,FALSE),0)</f>
        <v>0</v>
      </c>
      <c r="BG821" s="1740">
        <f>IFERROR(VLOOKUP($A821,'2014'!$B$2:$K$157,10,FALSE),0)</f>
        <v>0</v>
      </c>
      <c r="BH821" s="1700">
        <f>IFERROR(VLOOKUP($A821,'2013'!$D$4:$I$249,2,FALSE),0)</f>
        <v>0</v>
      </c>
      <c r="BI821" s="1691">
        <f>IFERROR(VLOOKUP($A821,'2013'!$D$4:$I$249,3,FALSE),0)</f>
        <v>0</v>
      </c>
      <c r="BJ821" s="1691">
        <f>IFERROR(VLOOKUP($A821,'2013'!$D$4:$I$249,4,FALSE),0)</f>
        <v>0</v>
      </c>
      <c r="BK821" s="1691">
        <f>IFERROR(VLOOKUP($A821,'2013'!$D$4:$I$249,5,FALSE),0)</f>
        <v>0</v>
      </c>
      <c r="BL821" s="1740">
        <f>IFERROR(VLOOKUP($A821,'2013'!$D$4:$I$249,6,FALSE),0)</f>
        <v>0</v>
      </c>
      <c r="BM821" s="1737">
        <f>IFERROR(VLOOKUP($A821,'2012'!$D$3:$O$172,2,FALSE),0)</f>
        <v>0</v>
      </c>
      <c r="BN821" s="1691">
        <f>IFERROR(VLOOKUP($A821,'2012'!$D$3:$O$172,3,FALSE),0)</f>
        <v>0</v>
      </c>
      <c r="BO821" s="1743">
        <f>IFERROR(VLOOKUP($A821,'2012'!$D$3:$O$172,4,FALSE),0)</f>
        <v>0</v>
      </c>
      <c r="BP821" s="1700">
        <f>IFERROR(VLOOKUP($A821,'2012'!$D$3:$O$172,5,FALSE),0)</f>
        <v>0</v>
      </c>
      <c r="BQ821" s="1691">
        <f>IFERROR(VLOOKUP($A821,'2012'!$D$3:$O$172,6,FALSE),0)</f>
        <v>0</v>
      </c>
      <c r="BR821" s="1691">
        <f>IFERROR(VLOOKUP($A821,'2012'!$D$3:$O$172,7,FALSE),0)</f>
        <v>0</v>
      </c>
      <c r="BS821" s="1691">
        <f>IFERROR(VLOOKUP($A821,'2012'!$D$3:$O$172,8,FALSE),0)</f>
        <v>0</v>
      </c>
      <c r="BT821" s="1740">
        <f>IFERROR(VLOOKUP($A821,'2012'!$D$3:$O$172,9,FALSE),0)</f>
        <v>0</v>
      </c>
      <c r="BX821" s="1700">
        <f>IFERROR(VLOOKUP($A821,'2011'!$D$4:$I$251,2,FALSE),0)</f>
        <v>0</v>
      </c>
      <c r="BY821" s="1691">
        <f>IFERROR(VLOOKUP($A821,'2011'!$D$4:$I$251,3,FALSE),0)</f>
        <v>0</v>
      </c>
      <c r="BZ821" s="1691">
        <f>IFERROR(VLOOKUP($A821,'2011'!$D$4:$I$251,4,FALSE),0)</f>
        <v>0</v>
      </c>
      <c r="CA821" s="1691">
        <f>IFERROR(VLOOKUP($A821,'2011'!$D$4:$I$251,5,FALSE),0)</f>
        <v>0</v>
      </c>
      <c r="CB821" s="1740">
        <f>IFERROR(VLOOKUP($A821,'2011'!$D$4:$I$251,6,FALSE),0)</f>
        <v>0</v>
      </c>
      <c r="CC821" s="1700">
        <f>IFERROR(VLOOKUP($A821,'2010'!$C$3:$H$234,2,FALSE),0)</f>
        <v>0</v>
      </c>
      <c r="CD821" s="1691">
        <f>IFERROR(VLOOKUP($A821,'2010'!$C$3:$H$234,3,FALSE),0)</f>
        <v>0</v>
      </c>
      <c r="CE821" s="1691">
        <f>IFERROR(VLOOKUP($A821,'2010'!$C$3:$H$234,4,FALSE),0)</f>
        <v>0</v>
      </c>
      <c r="CF821" s="1691">
        <f>IFERROR(VLOOKUP($A821,'2010'!$C$3:$H$234,5,FALSE),0)</f>
        <v>0</v>
      </c>
      <c r="CG821" s="1740">
        <f>IFERROR(VLOOKUP($A821,'2010'!$C$3:$H$234,6,FALSE),0)</f>
        <v>0</v>
      </c>
      <c r="CH821" s="1700">
        <f>IFERROR(VLOOKUP($A821,'2009'!$C$3:$H$242,2,FALSE),0)</f>
        <v>0</v>
      </c>
      <c r="CI821" s="1691">
        <f>IFERROR(VLOOKUP($A821,'2009'!$C$3:$H$242,3,FALSE),0)</f>
        <v>0</v>
      </c>
      <c r="CJ821" s="1691">
        <f>IFERROR(VLOOKUP($A821,'2009'!$C$3:$H$242,4,FALSE),0)</f>
        <v>0</v>
      </c>
      <c r="CK821" s="1691">
        <f>IFERROR(VLOOKUP($A821,'2009'!$C$3:$H$242,5,FALSE),0)</f>
        <v>0</v>
      </c>
      <c r="CL821" s="1740">
        <f>IFERROR(VLOOKUP($A821,'2009'!$C$3:$H$242,6,FALSE),0)</f>
        <v>0</v>
      </c>
      <c r="CM821" s="1700">
        <f>IFERROR(VLOOKUP($A821,'2008'!$C$3:$H$229,2,FALSE),0)</f>
        <v>0</v>
      </c>
      <c r="CN821" s="1691">
        <f>IFERROR(VLOOKUP($A821,'2008'!$C$3:$H$229,3,FALSE),0)</f>
        <v>0</v>
      </c>
      <c r="CO821" s="1691">
        <f>IFERROR(VLOOKUP($A821,'2008'!$C$3:$H$229,4,FALSE),0)</f>
        <v>0</v>
      </c>
      <c r="CP821" s="1691">
        <f>IFERROR(VLOOKUP($A821,'2008'!$C$3:$H$229,5,FALSE),0)</f>
        <v>0</v>
      </c>
      <c r="CQ821" s="1740">
        <f>IFERROR(VLOOKUP($A821,'2008'!$C$3:$H$229,6,FALSE),0)</f>
        <v>0</v>
      </c>
      <c r="CR821" s="1700">
        <f>IFERROR(VLOOKUP($A821,'2007'!$C$3:$M$238,7,FALSE),0)</f>
        <v>0</v>
      </c>
      <c r="CS821" s="1691">
        <f>IFERROR(VLOOKUP($A821,'2007'!$C$3:$M$238,8,FALSE),0)</f>
        <v>0</v>
      </c>
      <c r="CT821" s="1691">
        <f>IFERROR(VLOOKUP($A821,'2007'!$C$3:$M$238,9,FALSE),0)</f>
        <v>0</v>
      </c>
      <c r="CU821" s="1691">
        <f>IFERROR(VLOOKUP($A821,'2007'!$C$3:$M$238,10,FALSE),0)</f>
        <v>0</v>
      </c>
      <c r="CV821" s="1740">
        <f>IFERROR(VLOOKUP($A821,'2007'!$C$3:$M$238,11,FALSE),0)</f>
        <v>0</v>
      </c>
      <c r="CW821" s="1700">
        <f>IFERROR(VLOOKUP($A821,'2006'!$A$2:$F$200,2,FALSE),0)</f>
        <v>0</v>
      </c>
      <c r="CX821" s="1691">
        <f>IFERROR(VLOOKUP($A821,'2006'!$A$2:$F$200,4,FALSE),0)</f>
        <v>0</v>
      </c>
      <c r="CY821" s="1691">
        <f>IFERROR(VLOOKUP($A821,'2006'!$A$2:$F$200,5,FALSE),0)</f>
        <v>0</v>
      </c>
      <c r="CZ821" s="1740">
        <f>IFERROR(VLOOKUP($A821,'2006'!$A$2:$F$200,6,FALSE),0)</f>
        <v>0</v>
      </c>
      <c r="DA821" s="1700">
        <f>IFERROR(VLOOKUP($A821,'2005'!$C$3:$M$205,8,FALSE),0)</f>
        <v>0</v>
      </c>
      <c r="DB821" s="1691">
        <f>IFERROR(VLOOKUP($A821,'2005'!$C$3:$M$205,9,FALSE),0)</f>
        <v>0</v>
      </c>
      <c r="DC821" s="1691">
        <f>IFERROR(VLOOKUP($A821,'2005'!$C$3:$M$205,10,FALSE),0)</f>
        <v>0</v>
      </c>
      <c r="DD821" s="1740">
        <f>IFERROR(VLOOKUP($A821,'2005'!$C$3:$M$205,11,FALSE),0)</f>
        <v>0</v>
      </c>
      <c r="DE821" s="1700">
        <f>IFERROR(VLOOKUP($A821,'2004'!$C$3:$M$213,8,FALSE),0)</f>
        <v>0</v>
      </c>
      <c r="DF821" s="1691">
        <f>IFERROR(VLOOKUP($A821,'2004'!$C$3:$M$213,9,FALSE),0)</f>
        <v>0</v>
      </c>
      <c r="DG821" s="1691">
        <f>IFERROR(VLOOKUP($A821,'2004'!$C$3:$M$213,10,FALSE),0)</f>
        <v>0</v>
      </c>
      <c r="DH821" s="1740">
        <f>IFERROR(VLOOKUP($A821,'2004'!$C$3:$M$213,11,FALSE),0)</f>
        <v>0</v>
      </c>
      <c r="DI821" s="1700">
        <f>IFERROR(VLOOKUP($A821,'2003'!$C$3:$Q$214,12,FALSE),0)</f>
        <v>0</v>
      </c>
      <c r="DJ821" s="1691">
        <f>IFERROR(VLOOKUP($A821,'2003'!$C$3:$Q$214,13,FALSE),0)</f>
        <v>0</v>
      </c>
      <c r="DK821" s="1691">
        <f>IFERROR(VLOOKUP($A821,'2003'!$C$3:$Q$214,14,FALSE),0)</f>
        <v>0</v>
      </c>
      <c r="DL821" s="1740">
        <f>IFERROR(VLOOKUP($A821,'2003'!$C$3:$Q$214,15,FALSE),0)</f>
        <v>0</v>
      </c>
      <c r="DM821" s="1700">
        <f>IFERROR(VLOOKUP($A821,'2002'!$D$3:$R$214,12,FALSE),0)</f>
        <v>0</v>
      </c>
      <c r="DN821" s="1691">
        <f>IFERROR(VLOOKUP($A821,'2002'!$D$3:$R$214,13,FALSE),0)</f>
        <v>0</v>
      </c>
      <c r="DO821" s="1691">
        <f>IFERROR(VLOOKUP($A821,'2002'!$D$3:$R$214,14,FALSE),0)</f>
        <v>0</v>
      </c>
      <c r="DP821" s="1788">
        <f>IFERROR(VLOOKUP($A821,'2002'!$D$3:$R$214,15,FALSE),0)</f>
        <v>0</v>
      </c>
      <c r="DQ821" s="1700">
        <f>IFERROR(VLOOKUP($A821,'Pre 2002'!$C$3:$CK$382,84,FALSE),0)</f>
        <v>0</v>
      </c>
      <c r="DR821" s="1695">
        <f>IFERROR(VLOOKUP($A821,'Pre 2002'!$C$3:$CK$382,85,FALSE),0)</f>
        <v>0</v>
      </c>
      <c r="DS821" s="1695">
        <f>IFERROR(VLOOKUP($A821,'Pre 2002'!$C$3:$CK$382,86,FALSE),0)</f>
        <v>0</v>
      </c>
      <c r="DT821" s="1790">
        <f>IFERROR(VLOOKUP($A821,'Pre 2002'!$C$3:$CK$382,87,FALSE),0)</f>
        <v>0</v>
      </c>
      <c r="DU821" s="1741">
        <f>IFERROR(VLOOKUP(A821,'Pre 2002'!$C$3:$CG$382,83,FALSE),0)</f>
        <v>0</v>
      </c>
    </row>
    <row r="822" spans="1:125">
      <c r="A822" s="1721" t="s">
        <v>1237</v>
      </c>
      <c r="B822" s="1562">
        <f t="shared" si="296"/>
        <v>0</v>
      </c>
      <c r="C822" s="1562">
        <f t="shared" si="297"/>
        <v>0</v>
      </c>
      <c r="D822" s="1562">
        <f t="shared" si="298"/>
        <v>0</v>
      </c>
      <c r="E822" s="1563">
        <f t="shared" si="299"/>
        <v>0</v>
      </c>
      <c r="F822" s="1786">
        <f t="shared" si="300"/>
        <v>0</v>
      </c>
      <c r="G822" s="1595" t="s">
        <v>2159</v>
      </c>
      <c r="H822" s="1752">
        <f t="shared" si="315"/>
        <v>0</v>
      </c>
      <c r="I822" s="1751">
        <f t="shared" si="316"/>
        <v>0</v>
      </c>
      <c r="J822" s="1751">
        <f t="shared" si="317"/>
        <v>0</v>
      </c>
      <c r="K822" s="1751">
        <f t="shared" si="318"/>
        <v>0</v>
      </c>
      <c r="L822" s="1818">
        <f t="shared" si="319"/>
        <v>0</v>
      </c>
      <c r="O822" s="1700">
        <f>IFERROR(VLOOKUP($A822,'2022'!$B$2:$K$174,3,FALSE),0)</f>
        <v>0</v>
      </c>
      <c r="P822" s="1858">
        <f>IFERROR(VLOOKUP($A822,'2022'!$B$2:$K$174,4,FALSE),0)</f>
        <v>0</v>
      </c>
      <c r="Q822" s="1858">
        <f>IFERROR(VLOOKUP($A822,'2022'!$B$2:$K$174,5,FALSE),0)</f>
        <v>0</v>
      </c>
      <c r="R822" s="1858">
        <f>IFERROR(VLOOKUP($A822,'2022'!$B$2:$K$174,8,FALSE),0)</f>
        <v>0</v>
      </c>
      <c r="S822" s="1740">
        <f>IFERROR(VLOOKUP($A822,'2022'!$B$2:$K$174,10,FALSE),0)</f>
        <v>0</v>
      </c>
      <c r="T822" s="1700">
        <f>IFERROR(VLOOKUP($A822,'2021'!$B$2:$K$174,3,FALSE),0)</f>
        <v>0</v>
      </c>
      <c r="U822" s="1843">
        <f>IFERROR(VLOOKUP($A822,'2021'!$B$2:$K$174,4,FALSE),0)</f>
        <v>0</v>
      </c>
      <c r="V822" s="1843">
        <f>IFERROR(VLOOKUP($A822,'2021'!$B$2:$K$174,5,FALSE),0)</f>
        <v>0</v>
      </c>
      <c r="W822" s="1843">
        <f>IFERROR(VLOOKUP($A822,'2021'!$B$2:$K$174,8,FALSE),0)</f>
        <v>0</v>
      </c>
      <c r="X822" s="1740">
        <f>IFERROR(VLOOKUP($A822,'2021'!$B$2:$K$174,10,FALSE),0)</f>
        <v>0</v>
      </c>
      <c r="Y822" s="1700">
        <f>IFERROR(VLOOKUP($A822,'2020'!$B$2:$K$170,3,FALSE),0)</f>
        <v>0</v>
      </c>
      <c r="Z822" s="1829">
        <f>IFERROR(VLOOKUP($A822,'2020'!$B$2:$K$170,4,FALSE),0)</f>
        <v>0</v>
      </c>
      <c r="AA822" s="1829">
        <f>IFERROR(VLOOKUP($A822,'2020'!$B$2:$K$170,5,FALSE),0)</f>
        <v>0</v>
      </c>
      <c r="AB822" s="1829">
        <f>IFERROR(VLOOKUP($A822,'2020'!$B$2:$K$170,8,FALSE),0)</f>
        <v>0</v>
      </c>
      <c r="AC822" s="1740">
        <f>IFERROR(VLOOKUP($A822,'2020'!$B$2:$K$170,10,FALSE),0)</f>
        <v>0</v>
      </c>
      <c r="AD822" s="1700">
        <f>IFERROR(VLOOKUP($A822,'2019'!$B$2:$K$170,3,FALSE),0)</f>
        <v>0</v>
      </c>
      <c r="AE822" s="1823">
        <f>IFERROR(VLOOKUP($A822,'2019'!$B$2:$K$170,4,FALSE),0)</f>
        <v>0</v>
      </c>
      <c r="AF822" s="1823">
        <f>IFERROR(VLOOKUP($A822,'2019'!$B$2:$K$170,5,FALSE),0)</f>
        <v>0</v>
      </c>
      <c r="AG822" s="1823">
        <f>IFERROR(VLOOKUP($A822,'2019'!$B$2:$K$170,8,FALSE),0)</f>
        <v>0</v>
      </c>
      <c r="AH822" s="1740">
        <f>IFERROR(VLOOKUP($A822,'2019'!$B$2:$K$170,10,FALSE),0)</f>
        <v>0</v>
      </c>
      <c r="AI822" s="1700">
        <f>IFERROR(VLOOKUP($A822,'2018'!$B$2:$K$170,3,FALSE),0)</f>
        <v>0</v>
      </c>
      <c r="AJ822" s="1821">
        <f>IFERROR(VLOOKUP($A822,'2018'!$B$2:$K$170,4,FALSE),0)</f>
        <v>0</v>
      </c>
      <c r="AK822" s="1821">
        <f>IFERROR(VLOOKUP($A822,'2018'!$B$2:$K$170,5,FALSE),0)</f>
        <v>0</v>
      </c>
      <c r="AL822" s="1821">
        <f>IFERROR(VLOOKUP($A822,'2018'!$B$2:$K$170,8,FALSE),0)</f>
        <v>0</v>
      </c>
      <c r="AM822" s="1740">
        <f>IFERROR(VLOOKUP($A822,'2018'!$B$2:$K$170,10,FALSE),0)</f>
        <v>0</v>
      </c>
      <c r="AN822" s="1700">
        <f>IFERROR(VLOOKUP($A822,'2017'!$B$2:$J$163,2,FALSE),0)</f>
        <v>0</v>
      </c>
      <c r="AO822" s="1815">
        <f>IFERROR(VLOOKUP($A822,'2017'!$B$2:$J$163,3,FALSE),0)</f>
        <v>0</v>
      </c>
      <c r="AP822" s="1815">
        <f>IFERROR(VLOOKUP($A822,'2017'!$B$2:$J$163,4,FALSE),0)</f>
        <v>0</v>
      </c>
      <c r="AQ822" s="1815">
        <f>IFERROR(VLOOKUP($A822,'2017'!$B$2:$J$163,7,FALSE),0)</f>
        <v>0</v>
      </c>
      <c r="AR822" s="1740">
        <f>IFERROR(VLOOKUP($A822,'2017'!$B$2:$J$163,9,FALSE),0)</f>
        <v>0</v>
      </c>
      <c r="AS822" s="1700">
        <f>IFERROR(VLOOKUP($A822,'2016'!$B$2:$K$165,3,FALSE),0)</f>
        <v>0</v>
      </c>
      <c r="AT822" s="1796">
        <f>IFERROR(VLOOKUP($A822,'2016'!$B$2:$K$165,4,FALSE),0)</f>
        <v>0</v>
      </c>
      <c r="AU822" s="1796">
        <f>IFERROR(VLOOKUP($A822,'2016'!$B$2:$K$165,5,FALSE),0)</f>
        <v>0</v>
      </c>
      <c r="AV822" s="1796">
        <f>IFERROR(VLOOKUP($A822,'2016'!$B$2:$K$165,8,FALSE),0)</f>
        <v>0</v>
      </c>
      <c r="AW822" s="1740">
        <f>IFERROR(VLOOKUP($A822,'2016'!$B$2:$K$165,10,FALSE),0)</f>
        <v>0</v>
      </c>
      <c r="AX822" s="1700">
        <f>IFERROR(VLOOKUP($A822,'2015'!$B$2:$K$165,3,FALSE),0)</f>
        <v>0</v>
      </c>
      <c r="AY822" s="1695">
        <f>IFERROR(VLOOKUP($A822,'2015'!$B$2:$K$165,4,FALSE),0)</f>
        <v>0</v>
      </c>
      <c r="AZ822" s="1695">
        <f>IFERROR(VLOOKUP($A822,'2015'!$B$2:$K$165,5,FALSE),0)</f>
        <v>0</v>
      </c>
      <c r="BA822" s="1695">
        <f>IFERROR(VLOOKUP($A822,'2015'!$B$2:$K$165,8,FALSE),0)</f>
        <v>0</v>
      </c>
      <c r="BB822" s="1740">
        <f>IFERROR(VLOOKUP($A822,'2015'!$B$2:$K$165,10,FALSE),0)</f>
        <v>0</v>
      </c>
      <c r="BC822" s="1700">
        <f>IFERROR(VLOOKUP($A822,'2014'!$B$2:$K$157,3,FALSE),0)</f>
        <v>0</v>
      </c>
      <c r="BD822" s="1691">
        <f>IFERROR(VLOOKUP($A822,'2014'!$B$2:$K$157,4,FALSE),0)</f>
        <v>0</v>
      </c>
      <c r="BE822" s="1691">
        <f>IFERROR(VLOOKUP($A822,'2014'!$B$2:$K$157,5,FALSE),0)</f>
        <v>0</v>
      </c>
      <c r="BF822" s="1691">
        <f>IFERROR(VLOOKUP($A822,'2014'!$B$2:$K$157,8,FALSE),0)</f>
        <v>0</v>
      </c>
      <c r="BG822" s="1740">
        <f>IFERROR(VLOOKUP($A822,'2014'!$B$2:$K$157,10,FALSE),0)</f>
        <v>0</v>
      </c>
      <c r="BH822" s="1700">
        <f>IFERROR(VLOOKUP($A822,'2013'!$D$4:$I$249,2,FALSE),0)</f>
        <v>0</v>
      </c>
      <c r="BI822" s="1691">
        <f>IFERROR(VLOOKUP($A822,'2013'!$D$4:$I$249,3,FALSE),0)</f>
        <v>0</v>
      </c>
      <c r="BJ822" s="1691">
        <f>IFERROR(VLOOKUP($A822,'2013'!$D$4:$I$249,4,FALSE),0)</f>
        <v>0</v>
      </c>
      <c r="BK822" s="1691">
        <f>IFERROR(VLOOKUP($A822,'2013'!$D$4:$I$249,5,FALSE),0)</f>
        <v>0</v>
      </c>
      <c r="BL822" s="1740">
        <f>IFERROR(VLOOKUP($A822,'2013'!$D$4:$I$249,6,FALSE),0)</f>
        <v>0</v>
      </c>
      <c r="BM822" s="1737">
        <f>IFERROR(VLOOKUP($A822,'2012'!$D$3:$O$172,2,FALSE),0)</f>
        <v>0</v>
      </c>
      <c r="BN822" s="1691">
        <f>IFERROR(VLOOKUP($A822,'2012'!$D$3:$O$172,3,FALSE),0)</f>
        <v>0</v>
      </c>
      <c r="BO822" s="1743">
        <f>IFERROR(VLOOKUP($A822,'2012'!$D$3:$O$172,4,FALSE),0)</f>
        <v>0</v>
      </c>
      <c r="BP822" s="1700">
        <f>IFERROR(VLOOKUP($A822,'2012'!$D$3:$O$172,5,FALSE),0)</f>
        <v>0</v>
      </c>
      <c r="BQ822" s="1691">
        <f>IFERROR(VLOOKUP($A822,'2012'!$D$3:$O$172,6,FALSE),0)</f>
        <v>0</v>
      </c>
      <c r="BR822" s="1691">
        <f>IFERROR(VLOOKUP($A822,'2012'!$D$3:$O$172,7,FALSE),0)</f>
        <v>0</v>
      </c>
      <c r="BS822" s="1691">
        <f>IFERROR(VLOOKUP($A822,'2012'!$D$3:$O$172,8,FALSE),0)</f>
        <v>0</v>
      </c>
      <c r="BT822" s="1740">
        <f>IFERROR(VLOOKUP($A822,'2012'!$D$3:$O$172,9,FALSE),0)</f>
        <v>0</v>
      </c>
      <c r="BX822" s="1700">
        <f>IFERROR(VLOOKUP($A822,'2011'!$D$4:$I$251,2,FALSE),0)</f>
        <v>0</v>
      </c>
      <c r="BY822" s="1691">
        <f>IFERROR(VLOOKUP($A822,'2011'!$D$4:$I$251,3,FALSE),0)</f>
        <v>0</v>
      </c>
      <c r="BZ822" s="1691">
        <f>IFERROR(VLOOKUP($A822,'2011'!$D$4:$I$251,4,FALSE),0)</f>
        <v>0</v>
      </c>
      <c r="CA822" s="1691">
        <f>IFERROR(VLOOKUP($A822,'2011'!$D$4:$I$251,5,FALSE),0)</f>
        <v>0</v>
      </c>
      <c r="CB822" s="1740">
        <f>IFERROR(VLOOKUP($A822,'2011'!$D$4:$I$251,6,FALSE),0)</f>
        <v>0</v>
      </c>
      <c r="CC822" s="1700">
        <f>IFERROR(VLOOKUP($A822,'2010'!$C$3:$H$234,2,FALSE),0)</f>
        <v>0</v>
      </c>
      <c r="CD822" s="1691">
        <f>IFERROR(VLOOKUP($A822,'2010'!$C$3:$H$234,3,FALSE),0)</f>
        <v>0</v>
      </c>
      <c r="CE822" s="1691">
        <f>IFERROR(VLOOKUP($A822,'2010'!$C$3:$H$234,4,FALSE),0)</f>
        <v>0</v>
      </c>
      <c r="CF822" s="1691">
        <f>IFERROR(VLOOKUP($A822,'2010'!$C$3:$H$234,5,FALSE),0)</f>
        <v>0</v>
      </c>
      <c r="CG822" s="1740">
        <f>IFERROR(VLOOKUP($A822,'2010'!$C$3:$H$234,6,FALSE),0)</f>
        <v>0</v>
      </c>
      <c r="CH822" s="1700">
        <f>IFERROR(VLOOKUP($A822,'2009'!$C$3:$H$242,2,FALSE),0)</f>
        <v>0</v>
      </c>
      <c r="CI822" s="1691">
        <f>IFERROR(VLOOKUP($A822,'2009'!$C$3:$H$242,3,FALSE),0)</f>
        <v>0</v>
      </c>
      <c r="CJ822" s="1691">
        <f>IFERROR(VLOOKUP($A822,'2009'!$C$3:$H$242,4,FALSE),0)</f>
        <v>0</v>
      </c>
      <c r="CK822" s="1691">
        <f>IFERROR(VLOOKUP($A822,'2009'!$C$3:$H$242,5,FALSE),0)</f>
        <v>0</v>
      </c>
      <c r="CL822" s="1740">
        <f>IFERROR(VLOOKUP($A822,'2009'!$C$3:$H$242,6,FALSE),0)</f>
        <v>0</v>
      </c>
      <c r="CM822" s="1700">
        <f>IFERROR(VLOOKUP($A822,'2008'!$C$3:$H$229,2,FALSE),0)</f>
        <v>0</v>
      </c>
      <c r="CN822" s="1691">
        <f>IFERROR(VLOOKUP($A822,'2008'!$C$3:$H$229,3,FALSE),0)</f>
        <v>0</v>
      </c>
      <c r="CO822" s="1691">
        <f>IFERROR(VLOOKUP($A822,'2008'!$C$3:$H$229,4,FALSE),0)</f>
        <v>0</v>
      </c>
      <c r="CP822" s="1691">
        <f>IFERROR(VLOOKUP($A822,'2008'!$C$3:$H$229,5,FALSE),0)</f>
        <v>0</v>
      </c>
      <c r="CQ822" s="1740">
        <f>IFERROR(VLOOKUP($A822,'2008'!$C$3:$H$229,6,FALSE),0)</f>
        <v>0</v>
      </c>
      <c r="CR822" s="1700">
        <f>IFERROR(VLOOKUP($A822,'2007'!$C$3:$M$238,7,FALSE),0)</f>
        <v>0</v>
      </c>
      <c r="CS822" s="1691">
        <f>IFERROR(VLOOKUP($A822,'2007'!$C$3:$M$238,8,FALSE),0)</f>
        <v>0</v>
      </c>
      <c r="CT822" s="1691">
        <f>IFERROR(VLOOKUP($A822,'2007'!$C$3:$M$238,9,FALSE),0)</f>
        <v>0</v>
      </c>
      <c r="CU822" s="1691">
        <f>IFERROR(VLOOKUP($A822,'2007'!$C$3:$M$238,10,FALSE),0)</f>
        <v>0</v>
      </c>
      <c r="CV822" s="1740">
        <f>IFERROR(VLOOKUP($A822,'2007'!$C$3:$M$238,11,FALSE),0)</f>
        <v>0</v>
      </c>
      <c r="CW822" s="1700">
        <f>IFERROR(VLOOKUP($A822,'2006'!$A$2:$F$200,2,FALSE),0)</f>
        <v>0</v>
      </c>
      <c r="CX822" s="1691">
        <f>IFERROR(VLOOKUP($A822,'2006'!$A$2:$F$200,4,FALSE),0)</f>
        <v>0</v>
      </c>
      <c r="CY822" s="1691">
        <f>IFERROR(VLOOKUP($A822,'2006'!$A$2:$F$200,5,FALSE),0)</f>
        <v>0</v>
      </c>
      <c r="CZ822" s="1740">
        <f>IFERROR(VLOOKUP($A822,'2006'!$A$2:$F$200,6,FALSE),0)</f>
        <v>0</v>
      </c>
      <c r="DA822" s="1700">
        <f>IFERROR(VLOOKUP($A822,'2005'!$C$3:$M$205,8,FALSE),0)</f>
        <v>0</v>
      </c>
      <c r="DB822" s="1691">
        <f>IFERROR(VLOOKUP($A822,'2005'!$C$3:$M$205,9,FALSE),0)</f>
        <v>0</v>
      </c>
      <c r="DC822" s="1691">
        <f>IFERROR(VLOOKUP($A822,'2005'!$C$3:$M$205,10,FALSE),0)</f>
        <v>0</v>
      </c>
      <c r="DD822" s="1740">
        <f>IFERROR(VLOOKUP($A822,'2005'!$C$3:$M$205,11,FALSE),0)</f>
        <v>0</v>
      </c>
      <c r="DE822" s="1700">
        <f>IFERROR(VLOOKUP($A822,'2004'!$C$3:$M$213,8,FALSE),0)</f>
        <v>0</v>
      </c>
      <c r="DF822" s="1691">
        <f>IFERROR(VLOOKUP($A822,'2004'!$C$3:$M$213,9,FALSE),0)</f>
        <v>0</v>
      </c>
      <c r="DG822" s="1691">
        <f>IFERROR(VLOOKUP($A822,'2004'!$C$3:$M$213,10,FALSE),0)</f>
        <v>0</v>
      </c>
      <c r="DH822" s="1740">
        <f>IFERROR(VLOOKUP($A822,'2004'!$C$3:$M$213,11,FALSE),0)</f>
        <v>0</v>
      </c>
      <c r="DI822" s="1700">
        <f>IFERROR(VLOOKUP($A822,'2003'!$C$3:$Q$214,12,FALSE),0)</f>
        <v>0</v>
      </c>
      <c r="DJ822" s="1691">
        <f>IFERROR(VLOOKUP($A822,'2003'!$C$3:$Q$214,13,FALSE),0)</f>
        <v>0</v>
      </c>
      <c r="DK822" s="1691">
        <f>IFERROR(VLOOKUP($A822,'2003'!$C$3:$Q$214,14,FALSE),0)</f>
        <v>0</v>
      </c>
      <c r="DL822" s="1740">
        <f>IFERROR(VLOOKUP($A822,'2003'!$C$3:$Q$214,15,FALSE),0)</f>
        <v>0</v>
      </c>
      <c r="DM822" s="1700">
        <f>IFERROR(VLOOKUP($A822,'2002'!$D$3:$R$214,12,FALSE),0)</f>
        <v>0</v>
      </c>
      <c r="DN822" s="1691">
        <f>IFERROR(VLOOKUP($A822,'2002'!$D$3:$R$214,13,FALSE),0)</f>
        <v>0</v>
      </c>
      <c r="DO822" s="1691">
        <f>IFERROR(VLOOKUP($A822,'2002'!$D$3:$R$214,14,FALSE),0)</f>
        <v>0</v>
      </c>
      <c r="DP822" s="1788">
        <f>IFERROR(VLOOKUP($A822,'2002'!$D$3:$R$214,15,FALSE),0)</f>
        <v>0</v>
      </c>
      <c r="DQ822" s="1700">
        <f>IFERROR(VLOOKUP($A822,'Pre 2002'!$C$3:$CK$382,84,FALSE),0)</f>
        <v>0</v>
      </c>
      <c r="DR822" s="1695">
        <f>IFERROR(VLOOKUP($A822,'Pre 2002'!$C$3:$CK$382,85,FALSE),0)</f>
        <v>0</v>
      </c>
      <c r="DS822" s="1695">
        <f>IFERROR(VLOOKUP($A822,'Pre 2002'!$C$3:$CK$382,86,FALSE),0)</f>
        <v>0</v>
      </c>
      <c r="DT822" s="1790">
        <f>IFERROR(VLOOKUP($A822,'Pre 2002'!$C$3:$CK$382,87,FALSE),0)</f>
        <v>0</v>
      </c>
      <c r="DU822" s="1741">
        <f>IFERROR(VLOOKUP(A822,'Pre 2002'!$C$3:$CG$382,83,FALSE),0)</f>
        <v>0</v>
      </c>
    </row>
    <row r="823" spans="1:125">
      <c r="A823" s="1721" t="s">
        <v>1252</v>
      </c>
      <c r="B823" s="1562">
        <f t="shared" si="296"/>
        <v>0</v>
      </c>
      <c r="C823" s="1562">
        <f t="shared" si="297"/>
        <v>0</v>
      </c>
      <c r="D823" s="1562">
        <f t="shared" si="298"/>
        <v>0</v>
      </c>
      <c r="E823" s="1563">
        <f t="shared" si="299"/>
        <v>0</v>
      </c>
      <c r="F823" s="1786">
        <f t="shared" si="300"/>
        <v>0</v>
      </c>
      <c r="G823" s="1595" t="s">
        <v>2159</v>
      </c>
      <c r="H823" s="1752">
        <f t="shared" si="315"/>
        <v>0</v>
      </c>
      <c r="I823" s="1751">
        <f t="shared" si="316"/>
        <v>0</v>
      </c>
      <c r="J823" s="1751">
        <f t="shared" si="317"/>
        <v>0</v>
      </c>
      <c r="K823" s="1751">
        <f t="shared" si="318"/>
        <v>0</v>
      </c>
      <c r="L823" s="1818">
        <f t="shared" si="319"/>
        <v>0</v>
      </c>
      <c r="O823" s="1700">
        <f>IFERROR(VLOOKUP($A823,'2022'!$B$2:$K$174,3,FALSE),0)</f>
        <v>0</v>
      </c>
      <c r="P823" s="1858">
        <f>IFERROR(VLOOKUP($A823,'2022'!$B$2:$K$174,4,FALSE),0)</f>
        <v>0</v>
      </c>
      <c r="Q823" s="1858">
        <f>IFERROR(VLOOKUP($A823,'2022'!$B$2:$K$174,5,FALSE),0)</f>
        <v>0</v>
      </c>
      <c r="R823" s="1858">
        <f>IFERROR(VLOOKUP($A823,'2022'!$B$2:$K$174,8,FALSE),0)</f>
        <v>0</v>
      </c>
      <c r="S823" s="1740">
        <f>IFERROR(VLOOKUP($A823,'2022'!$B$2:$K$174,10,FALSE),0)</f>
        <v>0</v>
      </c>
      <c r="T823" s="1700">
        <f>IFERROR(VLOOKUP($A823,'2021'!$B$2:$K$174,3,FALSE),0)</f>
        <v>0</v>
      </c>
      <c r="U823" s="1843">
        <f>IFERROR(VLOOKUP($A823,'2021'!$B$2:$K$174,4,FALSE),0)</f>
        <v>0</v>
      </c>
      <c r="V823" s="1843">
        <f>IFERROR(VLOOKUP($A823,'2021'!$B$2:$K$174,5,FALSE),0)</f>
        <v>0</v>
      </c>
      <c r="W823" s="1843">
        <f>IFERROR(VLOOKUP($A823,'2021'!$B$2:$K$174,8,FALSE),0)</f>
        <v>0</v>
      </c>
      <c r="X823" s="1740">
        <f>IFERROR(VLOOKUP($A823,'2021'!$B$2:$K$174,10,FALSE),0)</f>
        <v>0</v>
      </c>
      <c r="Y823" s="1700">
        <f>IFERROR(VLOOKUP($A823,'2020'!$B$2:$K$170,3,FALSE),0)</f>
        <v>0</v>
      </c>
      <c r="Z823" s="1829">
        <f>IFERROR(VLOOKUP($A823,'2020'!$B$2:$K$170,4,FALSE),0)</f>
        <v>0</v>
      </c>
      <c r="AA823" s="1829">
        <f>IFERROR(VLOOKUP($A823,'2020'!$B$2:$K$170,5,FALSE),0)</f>
        <v>0</v>
      </c>
      <c r="AB823" s="1829">
        <f>IFERROR(VLOOKUP($A823,'2020'!$B$2:$K$170,8,FALSE),0)</f>
        <v>0</v>
      </c>
      <c r="AC823" s="1740">
        <f>IFERROR(VLOOKUP($A823,'2020'!$B$2:$K$170,10,FALSE),0)</f>
        <v>0</v>
      </c>
      <c r="AD823" s="1700">
        <f>IFERROR(VLOOKUP($A823,'2019'!$B$2:$K$170,3,FALSE),0)</f>
        <v>0</v>
      </c>
      <c r="AE823" s="1823">
        <f>IFERROR(VLOOKUP($A823,'2019'!$B$2:$K$170,4,FALSE),0)</f>
        <v>0</v>
      </c>
      <c r="AF823" s="1823">
        <f>IFERROR(VLOOKUP($A823,'2019'!$B$2:$K$170,5,FALSE),0)</f>
        <v>0</v>
      </c>
      <c r="AG823" s="1823">
        <f>IFERROR(VLOOKUP($A823,'2019'!$B$2:$K$170,8,FALSE),0)</f>
        <v>0</v>
      </c>
      <c r="AH823" s="1740">
        <f>IFERROR(VLOOKUP($A823,'2019'!$B$2:$K$170,10,FALSE),0)</f>
        <v>0</v>
      </c>
      <c r="AI823" s="1700">
        <f>IFERROR(VLOOKUP($A823,'2018'!$B$2:$K$170,3,FALSE),0)</f>
        <v>0</v>
      </c>
      <c r="AJ823" s="1821">
        <f>IFERROR(VLOOKUP($A823,'2018'!$B$2:$K$170,4,FALSE),0)</f>
        <v>0</v>
      </c>
      <c r="AK823" s="1821">
        <f>IFERROR(VLOOKUP($A823,'2018'!$B$2:$K$170,5,FALSE),0)</f>
        <v>0</v>
      </c>
      <c r="AL823" s="1821">
        <f>IFERROR(VLOOKUP($A823,'2018'!$B$2:$K$170,8,FALSE),0)</f>
        <v>0</v>
      </c>
      <c r="AM823" s="1740">
        <f>IFERROR(VLOOKUP($A823,'2018'!$B$2:$K$170,10,FALSE),0)</f>
        <v>0</v>
      </c>
      <c r="AN823" s="1700">
        <f>IFERROR(VLOOKUP($A823,'2017'!$B$2:$J$163,2,FALSE),0)</f>
        <v>0</v>
      </c>
      <c r="AO823" s="1815">
        <f>IFERROR(VLOOKUP($A823,'2017'!$B$2:$J$163,3,FALSE),0)</f>
        <v>0</v>
      </c>
      <c r="AP823" s="1815">
        <f>IFERROR(VLOOKUP($A823,'2017'!$B$2:$J$163,4,FALSE),0)</f>
        <v>0</v>
      </c>
      <c r="AQ823" s="1815">
        <f>IFERROR(VLOOKUP($A823,'2017'!$B$2:$J$163,7,FALSE),0)</f>
        <v>0</v>
      </c>
      <c r="AR823" s="1740">
        <f>IFERROR(VLOOKUP($A823,'2017'!$B$2:$J$163,9,FALSE),0)</f>
        <v>0</v>
      </c>
      <c r="AS823" s="1700">
        <f>IFERROR(VLOOKUP($A823,'2016'!$B$2:$K$165,3,FALSE),0)</f>
        <v>0</v>
      </c>
      <c r="AT823" s="1796">
        <f>IFERROR(VLOOKUP($A823,'2016'!$B$2:$K$165,4,FALSE),0)</f>
        <v>0</v>
      </c>
      <c r="AU823" s="1796">
        <f>IFERROR(VLOOKUP($A823,'2016'!$B$2:$K$165,5,FALSE),0)</f>
        <v>0</v>
      </c>
      <c r="AV823" s="1796">
        <f>IFERROR(VLOOKUP($A823,'2016'!$B$2:$K$165,8,FALSE),0)</f>
        <v>0</v>
      </c>
      <c r="AW823" s="1740">
        <f>IFERROR(VLOOKUP($A823,'2016'!$B$2:$K$165,10,FALSE),0)</f>
        <v>0</v>
      </c>
      <c r="AX823" s="1700">
        <f>IFERROR(VLOOKUP($A823,'2015'!$B$2:$K$165,3,FALSE),0)</f>
        <v>0</v>
      </c>
      <c r="AY823" s="1695">
        <f>IFERROR(VLOOKUP($A823,'2015'!$B$2:$K$165,4,FALSE),0)</f>
        <v>0</v>
      </c>
      <c r="AZ823" s="1695">
        <f>IFERROR(VLOOKUP($A823,'2015'!$B$2:$K$165,5,FALSE),0)</f>
        <v>0</v>
      </c>
      <c r="BA823" s="1695">
        <f>IFERROR(VLOOKUP($A823,'2015'!$B$2:$K$165,8,FALSE),0)</f>
        <v>0</v>
      </c>
      <c r="BB823" s="1740">
        <f>IFERROR(VLOOKUP($A823,'2015'!$B$2:$K$165,10,FALSE),0)</f>
        <v>0</v>
      </c>
      <c r="BC823" s="1700">
        <f>IFERROR(VLOOKUP($A823,'2014'!$B$2:$K$157,3,FALSE),0)</f>
        <v>0</v>
      </c>
      <c r="BD823" s="1691">
        <f>IFERROR(VLOOKUP($A823,'2014'!$B$2:$K$157,4,FALSE),0)</f>
        <v>0</v>
      </c>
      <c r="BE823" s="1691">
        <f>IFERROR(VLOOKUP($A823,'2014'!$B$2:$K$157,5,FALSE),0)</f>
        <v>0</v>
      </c>
      <c r="BF823" s="1691">
        <f>IFERROR(VLOOKUP($A823,'2014'!$B$2:$K$157,8,FALSE),0)</f>
        <v>0</v>
      </c>
      <c r="BG823" s="1740">
        <f>IFERROR(VLOOKUP($A823,'2014'!$B$2:$K$157,10,FALSE),0)</f>
        <v>0</v>
      </c>
      <c r="BH823" s="1700">
        <f>IFERROR(VLOOKUP($A823,'2013'!$D$4:$I$249,2,FALSE),0)</f>
        <v>0</v>
      </c>
      <c r="BI823" s="1691">
        <f>IFERROR(VLOOKUP($A823,'2013'!$D$4:$I$249,3,FALSE),0)</f>
        <v>0</v>
      </c>
      <c r="BJ823" s="1691">
        <f>IFERROR(VLOOKUP($A823,'2013'!$D$4:$I$249,4,FALSE),0)</f>
        <v>0</v>
      </c>
      <c r="BK823" s="1691">
        <f>IFERROR(VLOOKUP($A823,'2013'!$D$4:$I$249,5,FALSE),0)</f>
        <v>0</v>
      </c>
      <c r="BL823" s="1740">
        <f>IFERROR(VLOOKUP($A823,'2013'!$D$4:$I$249,6,FALSE),0)</f>
        <v>0</v>
      </c>
      <c r="BM823" s="1737">
        <f>IFERROR(VLOOKUP($A823,'2012'!$D$3:$O$172,2,FALSE),0)</f>
        <v>0</v>
      </c>
      <c r="BN823" s="1691">
        <f>IFERROR(VLOOKUP($A823,'2012'!$D$3:$O$172,3,FALSE),0)</f>
        <v>0</v>
      </c>
      <c r="BO823" s="1743">
        <f>IFERROR(VLOOKUP($A823,'2012'!$D$3:$O$172,4,FALSE),0)</f>
        <v>0</v>
      </c>
      <c r="BP823" s="1700">
        <f>IFERROR(VLOOKUP($A823,'2012'!$D$3:$O$172,5,FALSE),0)</f>
        <v>0</v>
      </c>
      <c r="BQ823" s="1691">
        <f>IFERROR(VLOOKUP($A823,'2012'!$D$3:$O$172,6,FALSE),0)</f>
        <v>0</v>
      </c>
      <c r="BR823" s="1691">
        <f>IFERROR(VLOOKUP($A823,'2012'!$D$3:$O$172,7,FALSE),0)</f>
        <v>0</v>
      </c>
      <c r="BS823" s="1691">
        <f>IFERROR(VLOOKUP($A823,'2012'!$D$3:$O$172,8,FALSE),0)</f>
        <v>0</v>
      </c>
      <c r="BT823" s="1740">
        <f>IFERROR(VLOOKUP($A823,'2012'!$D$3:$O$172,9,FALSE),0)</f>
        <v>0</v>
      </c>
      <c r="BX823" s="1700">
        <f>IFERROR(VLOOKUP($A823,'2011'!$D$4:$I$251,2,FALSE),0)</f>
        <v>0</v>
      </c>
      <c r="BY823" s="1691">
        <f>IFERROR(VLOOKUP($A823,'2011'!$D$4:$I$251,3,FALSE),0)</f>
        <v>0</v>
      </c>
      <c r="BZ823" s="1691">
        <f>IFERROR(VLOOKUP($A823,'2011'!$D$4:$I$251,4,FALSE),0)</f>
        <v>0</v>
      </c>
      <c r="CA823" s="1691">
        <f>IFERROR(VLOOKUP($A823,'2011'!$D$4:$I$251,5,FALSE),0)</f>
        <v>0</v>
      </c>
      <c r="CB823" s="1740">
        <f>IFERROR(VLOOKUP($A823,'2011'!$D$4:$I$251,6,FALSE),0)</f>
        <v>0</v>
      </c>
      <c r="CC823" s="1700">
        <f>IFERROR(VLOOKUP($A823,'2010'!$C$3:$H$234,2,FALSE),0)</f>
        <v>0</v>
      </c>
      <c r="CD823" s="1691">
        <f>IFERROR(VLOOKUP($A823,'2010'!$C$3:$H$234,3,FALSE),0)</f>
        <v>0</v>
      </c>
      <c r="CE823" s="1691">
        <f>IFERROR(VLOOKUP($A823,'2010'!$C$3:$H$234,4,FALSE),0)</f>
        <v>0</v>
      </c>
      <c r="CF823" s="1691">
        <f>IFERROR(VLOOKUP($A823,'2010'!$C$3:$H$234,5,FALSE),0)</f>
        <v>0</v>
      </c>
      <c r="CG823" s="1740">
        <f>IFERROR(VLOOKUP($A823,'2010'!$C$3:$H$234,6,FALSE),0)</f>
        <v>0</v>
      </c>
      <c r="CH823" s="1700">
        <f>IFERROR(VLOOKUP($A823,'2009'!$C$3:$H$242,2,FALSE),0)</f>
        <v>0</v>
      </c>
      <c r="CI823" s="1691">
        <f>IFERROR(VLOOKUP($A823,'2009'!$C$3:$H$242,3,FALSE),0)</f>
        <v>0</v>
      </c>
      <c r="CJ823" s="1691">
        <f>IFERROR(VLOOKUP($A823,'2009'!$C$3:$H$242,4,FALSE),0)</f>
        <v>0</v>
      </c>
      <c r="CK823" s="1691">
        <f>IFERROR(VLOOKUP($A823,'2009'!$C$3:$H$242,5,FALSE),0)</f>
        <v>0</v>
      </c>
      <c r="CL823" s="1740">
        <f>IFERROR(VLOOKUP($A823,'2009'!$C$3:$H$242,6,FALSE),0)</f>
        <v>0</v>
      </c>
      <c r="CM823" s="1700">
        <f>IFERROR(VLOOKUP($A823,'2008'!$C$3:$H$229,2,FALSE),0)</f>
        <v>0</v>
      </c>
      <c r="CN823" s="1691">
        <f>IFERROR(VLOOKUP($A823,'2008'!$C$3:$H$229,3,FALSE),0)</f>
        <v>0</v>
      </c>
      <c r="CO823" s="1691">
        <f>IFERROR(VLOOKUP($A823,'2008'!$C$3:$H$229,4,FALSE),0)</f>
        <v>0</v>
      </c>
      <c r="CP823" s="1691">
        <f>IFERROR(VLOOKUP($A823,'2008'!$C$3:$H$229,5,FALSE),0)</f>
        <v>0</v>
      </c>
      <c r="CQ823" s="1740">
        <f>IFERROR(VLOOKUP($A823,'2008'!$C$3:$H$229,6,FALSE),0)</f>
        <v>0</v>
      </c>
      <c r="CR823" s="1700">
        <f>IFERROR(VLOOKUP($A823,'2007'!$C$3:$M$238,7,FALSE),0)</f>
        <v>0</v>
      </c>
      <c r="CS823" s="1691">
        <f>IFERROR(VLOOKUP($A823,'2007'!$C$3:$M$238,8,FALSE),0)</f>
        <v>0</v>
      </c>
      <c r="CT823" s="1691">
        <f>IFERROR(VLOOKUP($A823,'2007'!$C$3:$M$238,9,FALSE),0)</f>
        <v>0</v>
      </c>
      <c r="CU823" s="1691">
        <f>IFERROR(VLOOKUP($A823,'2007'!$C$3:$M$238,10,FALSE),0)</f>
        <v>0</v>
      </c>
      <c r="CV823" s="1740">
        <f>IFERROR(VLOOKUP($A823,'2007'!$C$3:$M$238,11,FALSE),0)</f>
        <v>0</v>
      </c>
      <c r="CW823" s="1700">
        <f>IFERROR(VLOOKUP($A823,'2006'!$A$2:$F$200,2,FALSE),0)</f>
        <v>0</v>
      </c>
      <c r="CX823" s="1691">
        <f>IFERROR(VLOOKUP($A823,'2006'!$A$2:$F$200,4,FALSE),0)</f>
        <v>0</v>
      </c>
      <c r="CY823" s="1691">
        <f>IFERROR(VLOOKUP($A823,'2006'!$A$2:$F$200,5,FALSE),0)</f>
        <v>0</v>
      </c>
      <c r="CZ823" s="1740">
        <f>IFERROR(VLOOKUP($A823,'2006'!$A$2:$F$200,6,FALSE),0)</f>
        <v>0</v>
      </c>
      <c r="DA823" s="1700">
        <f>IFERROR(VLOOKUP($A823,'2005'!$C$3:$M$205,8,FALSE),0)</f>
        <v>0</v>
      </c>
      <c r="DB823" s="1691">
        <f>IFERROR(VLOOKUP($A823,'2005'!$C$3:$M$205,9,FALSE),0)</f>
        <v>0</v>
      </c>
      <c r="DC823" s="1691">
        <f>IFERROR(VLOOKUP($A823,'2005'!$C$3:$M$205,10,FALSE),0)</f>
        <v>0</v>
      </c>
      <c r="DD823" s="1740">
        <f>IFERROR(VLOOKUP($A823,'2005'!$C$3:$M$205,11,FALSE),0)</f>
        <v>0</v>
      </c>
      <c r="DE823" s="1700">
        <f>IFERROR(VLOOKUP($A823,'2004'!$C$3:$M$213,8,FALSE),0)</f>
        <v>0</v>
      </c>
      <c r="DF823" s="1691">
        <f>IFERROR(VLOOKUP($A823,'2004'!$C$3:$M$213,9,FALSE),0)</f>
        <v>0</v>
      </c>
      <c r="DG823" s="1691">
        <f>IFERROR(VLOOKUP($A823,'2004'!$C$3:$M$213,10,FALSE),0)</f>
        <v>0</v>
      </c>
      <c r="DH823" s="1740">
        <f>IFERROR(VLOOKUP($A823,'2004'!$C$3:$M$213,11,FALSE),0)</f>
        <v>0</v>
      </c>
      <c r="DI823" s="1700">
        <f>IFERROR(VLOOKUP($A823,'2003'!$C$3:$Q$214,12,FALSE),0)</f>
        <v>0</v>
      </c>
      <c r="DJ823" s="1691">
        <f>IFERROR(VLOOKUP($A823,'2003'!$C$3:$Q$214,13,FALSE),0)</f>
        <v>0</v>
      </c>
      <c r="DK823" s="1691">
        <f>IFERROR(VLOOKUP($A823,'2003'!$C$3:$Q$214,14,FALSE),0)</f>
        <v>0</v>
      </c>
      <c r="DL823" s="1740">
        <f>IFERROR(VLOOKUP($A823,'2003'!$C$3:$Q$214,15,FALSE),0)</f>
        <v>0</v>
      </c>
      <c r="DM823" s="1700">
        <f>IFERROR(VLOOKUP($A823,'2002'!$D$3:$R$214,12,FALSE),0)</f>
        <v>0</v>
      </c>
      <c r="DN823" s="1691">
        <f>IFERROR(VLOOKUP($A823,'2002'!$D$3:$R$214,13,FALSE),0)</f>
        <v>0</v>
      </c>
      <c r="DO823" s="1691">
        <f>IFERROR(VLOOKUP($A823,'2002'!$D$3:$R$214,14,FALSE),0)</f>
        <v>0</v>
      </c>
      <c r="DP823" s="1788">
        <f>IFERROR(VLOOKUP($A823,'2002'!$D$3:$R$214,15,FALSE),0)</f>
        <v>0</v>
      </c>
      <c r="DQ823" s="1700">
        <f>IFERROR(VLOOKUP($A823,'Pre 2002'!$C$3:$CK$382,84,FALSE),0)</f>
        <v>0</v>
      </c>
      <c r="DR823" s="1695">
        <f>IFERROR(VLOOKUP($A823,'Pre 2002'!$C$3:$CK$382,85,FALSE),0)</f>
        <v>0</v>
      </c>
      <c r="DS823" s="1695">
        <f>IFERROR(VLOOKUP($A823,'Pre 2002'!$C$3:$CK$382,86,FALSE),0)</f>
        <v>0</v>
      </c>
      <c r="DT823" s="1790">
        <f>IFERROR(VLOOKUP($A823,'Pre 2002'!$C$3:$CK$382,87,FALSE),0)</f>
        <v>0</v>
      </c>
      <c r="DU823" s="1741">
        <f>IFERROR(VLOOKUP(A823,'Pre 2002'!$C$3:$CG$382,83,FALSE),0)</f>
        <v>0</v>
      </c>
    </row>
    <row r="824" spans="1:125">
      <c r="A824" s="1721" t="s">
        <v>1251</v>
      </c>
      <c r="B824" s="1562">
        <f t="shared" si="296"/>
        <v>0</v>
      </c>
      <c r="C824" s="1562">
        <f t="shared" si="297"/>
        <v>0</v>
      </c>
      <c r="D824" s="1562">
        <f t="shared" si="298"/>
        <v>0</v>
      </c>
      <c r="E824" s="1563">
        <f t="shared" si="299"/>
        <v>0</v>
      </c>
      <c r="F824" s="1786">
        <f t="shared" si="300"/>
        <v>0</v>
      </c>
      <c r="G824" s="1595" t="s">
        <v>2159</v>
      </c>
      <c r="H824" s="1752">
        <f t="shared" si="315"/>
        <v>0</v>
      </c>
      <c r="I824" s="1751">
        <f t="shared" si="316"/>
        <v>0</v>
      </c>
      <c r="J824" s="1751">
        <f t="shared" si="317"/>
        <v>0</v>
      </c>
      <c r="K824" s="1751">
        <f t="shared" si="318"/>
        <v>0</v>
      </c>
      <c r="L824" s="1818">
        <f t="shared" si="319"/>
        <v>0</v>
      </c>
      <c r="O824" s="1700">
        <f>IFERROR(VLOOKUP($A824,'2022'!$B$2:$K$174,3,FALSE),0)</f>
        <v>0</v>
      </c>
      <c r="P824" s="1858">
        <f>IFERROR(VLOOKUP($A824,'2022'!$B$2:$K$174,4,FALSE),0)</f>
        <v>0</v>
      </c>
      <c r="Q824" s="1858">
        <f>IFERROR(VLOOKUP($A824,'2022'!$B$2:$K$174,5,FALSE),0)</f>
        <v>0</v>
      </c>
      <c r="R824" s="1858">
        <f>IFERROR(VLOOKUP($A824,'2022'!$B$2:$K$174,8,FALSE),0)</f>
        <v>0</v>
      </c>
      <c r="S824" s="1740">
        <f>IFERROR(VLOOKUP($A824,'2022'!$B$2:$K$174,10,FALSE),0)</f>
        <v>0</v>
      </c>
      <c r="T824" s="1700">
        <f>IFERROR(VLOOKUP($A824,'2021'!$B$2:$K$174,3,FALSE),0)</f>
        <v>0</v>
      </c>
      <c r="U824" s="1843">
        <f>IFERROR(VLOOKUP($A824,'2021'!$B$2:$K$174,4,FALSE),0)</f>
        <v>0</v>
      </c>
      <c r="V824" s="1843">
        <f>IFERROR(VLOOKUP($A824,'2021'!$B$2:$K$174,5,FALSE),0)</f>
        <v>0</v>
      </c>
      <c r="W824" s="1843">
        <f>IFERROR(VLOOKUP($A824,'2021'!$B$2:$K$174,8,FALSE),0)</f>
        <v>0</v>
      </c>
      <c r="X824" s="1740">
        <f>IFERROR(VLOOKUP($A824,'2021'!$B$2:$K$174,10,FALSE),0)</f>
        <v>0</v>
      </c>
      <c r="Y824" s="1700">
        <f>IFERROR(VLOOKUP($A824,'2020'!$B$2:$K$170,3,FALSE),0)</f>
        <v>0</v>
      </c>
      <c r="Z824" s="1829">
        <f>IFERROR(VLOOKUP($A824,'2020'!$B$2:$K$170,4,FALSE),0)</f>
        <v>0</v>
      </c>
      <c r="AA824" s="1829">
        <f>IFERROR(VLOOKUP($A824,'2020'!$B$2:$K$170,5,FALSE),0)</f>
        <v>0</v>
      </c>
      <c r="AB824" s="1829">
        <f>IFERROR(VLOOKUP($A824,'2020'!$B$2:$K$170,8,FALSE),0)</f>
        <v>0</v>
      </c>
      <c r="AC824" s="1740">
        <f>IFERROR(VLOOKUP($A824,'2020'!$B$2:$K$170,10,FALSE),0)</f>
        <v>0</v>
      </c>
      <c r="AD824" s="1700">
        <f>IFERROR(VLOOKUP($A824,'2019'!$B$2:$K$170,3,FALSE),0)</f>
        <v>0</v>
      </c>
      <c r="AE824" s="1823">
        <f>IFERROR(VLOOKUP($A824,'2019'!$B$2:$K$170,4,FALSE),0)</f>
        <v>0</v>
      </c>
      <c r="AF824" s="1823">
        <f>IFERROR(VLOOKUP($A824,'2019'!$B$2:$K$170,5,FALSE),0)</f>
        <v>0</v>
      </c>
      <c r="AG824" s="1823">
        <f>IFERROR(VLOOKUP($A824,'2019'!$B$2:$K$170,8,FALSE),0)</f>
        <v>0</v>
      </c>
      <c r="AH824" s="1740">
        <f>IFERROR(VLOOKUP($A824,'2019'!$B$2:$K$170,10,FALSE),0)</f>
        <v>0</v>
      </c>
      <c r="AI824" s="1700">
        <f>IFERROR(VLOOKUP($A824,'2018'!$B$2:$K$170,3,FALSE),0)</f>
        <v>0</v>
      </c>
      <c r="AJ824" s="1821">
        <f>IFERROR(VLOOKUP($A824,'2018'!$B$2:$K$170,4,FALSE),0)</f>
        <v>0</v>
      </c>
      <c r="AK824" s="1821">
        <f>IFERROR(VLOOKUP($A824,'2018'!$B$2:$K$170,5,FALSE),0)</f>
        <v>0</v>
      </c>
      <c r="AL824" s="1821">
        <f>IFERROR(VLOOKUP($A824,'2018'!$B$2:$K$170,8,FALSE),0)</f>
        <v>0</v>
      </c>
      <c r="AM824" s="1740">
        <f>IFERROR(VLOOKUP($A824,'2018'!$B$2:$K$170,10,FALSE),0)</f>
        <v>0</v>
      </c>
      <c r="AN824" s="1700">
        <f>IFERROR(VLOOKUP($A824,'2017'!$B$2:$J$163,2,FALSE),0)</f>
        <v>0</v>
      </c>
      <c r="AO824" s="1815">
        <f>IFERROR(VLOOKUP($A824,'2017'!$B$2:$J$163,3,FALSE),0)</f>
        <v>0</v>
      </c>
      <c r="AP824" s="1815">
        <f>IFERROR(VLOOKUP($A824,'2017'!$B$2:$J$163,4,FALSE),0)</f>
        <v>0</v>
      </c>
      <c r="AQ824" s="1815">
        <f>IFERROR(VLOOKUP($A824,'2017'!$B$2:$J$163,7,FALSE),0)</f>
        <v>0</v>
      </c>
      <c r="AR824" s="1740">
        <f>IFERROR(VLOOKUP($A824,'2017'!$B$2:$J$163,9,FALSE),0)</f>
        <v>0</v>
      </c>
      <c r="AS824" s="1700">
        <f>IFERROR(VLOOKUP($A824,'2016'!$B$2:$K$165,3,FALSE),0)</f>
        <v>0</v>
      </c>
      <c r="AT824" s="1796">
        <f>IFERROR(VLOOKUP($A824,'2016'!$B$2:$K$165,4,FALSE),0)</f>
        <v>0</v>
      </c>
      <c r="AU824" s="1796">
        <f>IFERROR(VLOOKUP($A824,'2016'!$B$2:$K$165,5,FALSE),0)</f>
        <v>0</v>
      </c>
      <c r="AV824" s="1796">
        <f>IFERROR(VLOOKUP($A824,'2016'!$B$2:$K$165,8,FALSE),0)</f>
        <v>0</v>
      </c>
      <c r="AW824" s="1740">
        <f>IFERROR(VLOOKUP($A824,'2016'!$B$2:$K$165,10,FALSE),0)</f>
        <v>0</v>
      </c>
      <c r="AX824" s="1700">
        <f>IFERROR(VLOOKUP($A824,'2015'!$B$2:$K$165,3,FALSE),0)</f>
        <v>0</v>
      </c>
      <c r="AY824" s="1695">
        <f>IFERROR(VLOOKUP($A824,'2015'!$B$2:$K$165,4,FALSE),0)</f>
        <v>0</v>
      </c>
      <c r="AZ824" s="1695">
        <f>IFERROR(VLOOKUP($A824,'2015'!$B$2:$K$165,5,FALSE),0)</f>
        <v>0</v>
      </c>
      <c r="BA824" s="1695">
        <f>IFERROR(VLOOKUP($A824,'2015'!$B$2:$K$165,8,FALSE),0)</f>
        <v>0</v>
      </c>
      <c r="BB824" s="1740">
        <f>IFERROR(VLOOKUP($A824,'2015'!$B$2:$K$165,10,FALSE),0)</f>
        <v>0</v>
      </c>
      <c r="BC824" s="1700">
        <f>IFERROR(VLOOKUP($A824,'2014'!$B$2:$K$157,3,FALSE),0)</f>
        <v>0</v>
      </c>
      <c r="BD824" s="1691">
        <f>IFERROR(VLOOKUP($A824,'2014'!$B$2:$K$157,4,FALSE),0)</f>
        <v>0</v>
      </c>
      <c r="BE824" s="1691">
        <f>IFERROR(VLOOKUP($A824,'2014'!$B$2:$K$157,5,FALSE),0)</f>
        <v>0</v>
      </c>
      <c r="BF824" s="1691">
        <f>IFERROR(VLOOKUP($A824,'2014'!$B$2:$K$157,8,FALSE),0)</f>
        <v>0</v>
      </c>
      <c r="BG824" s="1740">
        <f>IFERROR(VLOOKUP($A824,'2014'!$B$2:$K$157,10,FALSE),0)</f>
        <v>0</v>
      </c>
      <c r="BH824" s="1700">
        <f>IFERROR(VLOOKUP($A824,'2013'!$D$4:$I$249,2,FALSE),0)</f>
        <v>0</v>
      </c>
      <c r="BI824" s="1691">
        <f>IFERROR(VLOOKUP($A824,'2013'!$D$4:$I$249,3,FALSE),0)</f>
        <v>0</v>
      </c>
      <c r="BJ824" s="1691">
        <f>IFERROR(VLOOKUP($A824,'2013'!$D$4:$I$249,4,FALSE),0)</f>
        <v>0</v>
      </c>
      <c r="BK824" s="1691">
        <f>IFERROR(VLOOKUP($A824,'2013'!$D$4:$I$249,5,FALSE),0)</f>
        <v>0</v>
      </c>
      <c r="BL824" s="1740">
        <f>IFERROR(VLOOKUP($A824,'2013'!$D$4:$I$249,6,FALSE),0)</f>
        <v>0</v>
      </c>
      <c r="BM824" s="1737">
        <f>IFERROR(VLOOKUP($A824,'2012'!$D$3:$O$172,2,FALSE),0)</f>
        <v>0</v>
      </c>
      <c r="BN824" s="1691">
        <f>IFERROR(VLOOKUP($A824,'2012'!$D$3:$O$172,3,FALSE),0)</f>
        <v>0</v>
      </c>
      <c r="BO824" s="1743">
        <f>IFERROR(VLOOKUP($A824,'2012'!$D$3:$O$172,4,FALSE),0)</f>
        <v>0</v>
      </c>
      <c r="BP824" s="1700">
        <f>IFERROR(VLOOKUP($A824,'2012'!$D$3:$O$172,5,FALSE),0)</f>
        <v>0</v>
      </c>
      <c r="BQ824" s="1691">
        <f>IFERROR(VLOOKUP($A824,'2012'!$D$3:$O$172,6,FALSE),0)</f>
        <v>0</v>
      </c>
      <c r="BR824" s="1691">
        <f>IFERROR(VLOOKUP($A824,'2012'!$D$3:$O$172,7,FALSE),0)</f>
        <v>0</v>
      </c>
      <c r="BS824" s="1691">
        <f>IFERROR(VLOOKUP($A824,'2012'!$D$3:$O$172,8,FALSE),0)</f>
        <v>0</v>
      </c>
      <c r="BT824" s="1740">
        <f>IFERROR(VLOOKUP($A824,'2012'!$D$3:$O$172,9,FALSE),0)</f>
        <v>0</v>
      </c>
      <c r="BX824" s="1700">
        <f>IFERROR(VLOOKUP($A824,'2011'!$D$4:$I$251,2,FALSE),0)</f>
        <v>0</v>
      </c>
      <c r="BY824" s="1691">
        <f>IFERROR(VLOOKUP($A824,'2011'!$D$4:$I$251,3,FALSE),0)</f>
        <v>0</v>
      </c>
      <c r="BZ824" s="1691">
        <f>IFERROR(VLOOKUP($A824,'2011'!$D$4:$I$251,4,FALSE),0)</f>
        <v>0</v>
      </c>
      <c r="CA824" s="1691">
        <f>IFERROR(VLOOKUP($A824,'2011'!$D$4:$I$251,5,FALSE),0)</f>
        <v>0</v>
      </c>
      <c r="CB824" s="1740">
        <f>IFERROR(VLOOKUP($A824,'2011'!$D$4:$I$251,6,FALSE),0)</f>
        <v>0</v>
      </c>
      <c r="CC824" s="1700">
        <f>IFERROR(VLOOKUP($A824,'2010'!$C$3:$H$234,2,FALSE),0)</f>
        <v>0</v>
      </c>
      <c r="CD824" s="1691">
        <f>IFERROR(VLOOKUP($A824,'2010'!$C$3:$H$234,3,FALSE),0)</f>
        <v>0</v>
      </c>
      <c r="CE824" s="1691">
        <f>IFERROR(VLOOKUP($A824,'2010'!$C$3:$H$234,4,FALSE),0)</f>
        <v>0</v>
      </c>
      <c r="CF824" s="1691">
        <f>IFERROR(VLOOKUP($A824,'2010'!$C$3:$H$234,5,FALSE),0)</f>
        <v>0</v>
      </c>
      <c r="CG824" s="1740">
        <f>IFERROR(VLOOKUP($A824,'2010'!$C$3:$H$234,6,FALSE),0)</f>
        <v>0</v>
      </c>
      <c r="CH824" s="1700">
        <f>IFERROR(VLOOKUP($A824,'2009'!$C$3:$H$242,2,FALSE),0)</f>
        <v>0</v>
      </c>
      <c r="CI824" s="1691">
        <f>IFERROR(VLOOKUP($A824,'2009'!$C$3:$H$242,3,FALSE),0)</f>
        <v>0</v>
      </c>
      <c r="CJ824" s="1691">
        <f>IFERROR(VLOOKUP($A824,'2009'!$C$3:$H$242,4,FALSE),0)</f>
        <v>0</v>
      </c>
      <c r="CK824" s="1691">
        <f>IFERROR(VLOOKUP($A824,'2009'!$C$3:$H$242,5,FALSE),0)</f>
        <v>0</v>
      </c>
      <c r="CL824" s="1740">
        <f>IFERROR(VLOOKUP($A824,'2009'!$C$3:$H$242,6,FALSE),0)</f>
        <v>0</v>
      </c>
      <c r="CM824" s="1700">
        <f>IFERROR(VLOOKUP($A824,'2008'!$C$3:$H$229,2,FALSE),0)</f>
        <v>0</v>
      </c>
      <c r="CN824" s="1691">
        <f>IFERROR(VLOOKUP($A824,'2008'!$C$3:$H$229,3,FALSE),0)</f>
        <v>0</v>
      </c>
      <c r="CO824" s="1691">
        <f>IFERROR(VLOOKUP($A824,'2008'!$C$3:$H$229,4,FALSE),0)</f>
        <v>0</v>
      </c>
      <c r="CP824" s="1691">
        <f>IFERROR(VLOOKUP($A824,'2008'!$C$3:$H$229,5,FALSE),0)</f>
        <v>0</v>
      </c>
      <c r="CQ824" s="1740">
        <f>IFERROR(VLOOKUP($A824,'2008'!$C$3:$H$229,6,FALSE),0)</f>
        <v>0</v>
      </c>
      <c r="CR824" s="1700">
        <f>IFERROR(VLOOKUP($A824,'2007'!$C$3:$M$238,7,FALSE),0)</f>
        <v>0</v>
      </c>
      <c r="CS824" s="1691">
        <f>IFERROR(VLOOKUP($A824,'2007'!$C$3:$M$238,8,FALSE),0)</f>
        <v>0</v>
      </c>
      <c r="CT824" s="1691">
        <f>IFERROR(VLOOKUP($A824,'2007'!$C$3:$M$238,9,FALSE),0)</f>
        <v>0</v>
      </c>
      <c r="CU824" s="1691">
        <f>IFERROR(VLOOKUP($A824,'2007'!$C$3:$M$238,10,FALSE),0)</f>
        <v>0</v>
      </c>
      <c r="CV824" s="1740">
        <f>IFERROR(VLOOKUP($A824,'2007'!$C$3:$M$238,11,FALSE),0)</f>
        <v>0</v>
      </c>
      <c r="CW824" s="1700">
        <f>IFERROR(VLOOKUP($A824,'2006'!$A$2:$F$200,2,FALSE),0)</f>
        <v>0</v>
      </c>
      <c r="CX824" s="1691">
        <f>IFERROR(VLOOKUP($A824,'2006'!$A$2:$F$200,4,FALSE),0)</f>
        <v>0</v>
      </c>
      <c r="CY824" s="1691">
        <f>IFERROR(VLOOKUP($A824,'2006'!$A$2:$F$200,5,FALSE),0)</f>
        <v>0</v>
      </c>
      <c r="CZ824" s="1740">
        <f>IFERROR(VLOOKUP($A824,'2006'!$A$2:$F$200,6,FALSE),0)</f>
        <v>0</v>
      </c>
      <c r="DA824" s="1700">
        <f>IFERROR(VLOOKUP($A824,'2005'!$C$3:$M$205,8,FALSE),0)</f>
        <v>0</v>
      </c>
      <c r="DB824" s="1691">
        <f>IFERROR(VLOOKUP($A824,'2005'!$C$3:$M$205,9,FALSE),0)</f>
        <v>0</v>
      </c>
      <c r="DC824" s="1691">
        <f>IFERROR(VLOOKUP($A824,'2005'!$C$3:$M$205,10,FALSE),0)</f>
        <v>0</v>
      </c>
      <c r="DD824" s="1740">
        <f>IFERROR(VLOOKUP($A824,'2005'!$C$3:$M$205,11,FALSE),0)</f>
        <v>0</v>
      </c>
      <c r="DE824" s="1700">
        <f>IFERROR(VLOOKUP($A824,'2004'!$C$3:$M$213,8,FALSE),0)</f>
        <v>0</v>
      </c>
      <c r="DF824" s="1691">
        <f>IFERROR(VLOOKUP($A824,'2004'!$C$3:$M$213,9,FALSE),0)</f>
        <v>0</v>
      </c>
      <c r="DG824" s="1691">
        <f>IFERROR(VLOOKUP($A824,'2004'!$C$3:$M$213,10,FALSE),0)</f>
        <v>0</v>
      </c>
      <c r="DH824" s="1740">
        <f>IFERROR(VLOOKUP($A824,'2004'!$C$3:$M$213,11,FALSE),0)</f>
        <v>0</v>
      </c>
      <c r="DI824" s="1700">
        <f>IFERROR(VLOOKUP($A824,'2003'!$C$3:$Q$214,12,FALSE),0)</f>
        <v>0</v>
      </c>
      <c r="DJ824" s="1691">
        <f>IFERROR(VLOOKUP($A824,'2003'!$C$3:$Q$214,13,FALSE),0)</f>
        <v>0</v>
      </c>
      <c r="DK824" s="1691">
        <f>IFERROR(VLOOKUP($A824,'2003'!$C$3:$Q$214,14,FALSE),0)</f>
        <v>0</v>
      </c>
      <c r="DL824" s="1740">
        <f>IFERROR(VLOOKUP($A824,'2003'!$C$3:$Q$214,15,FALSE),0)</f>
        <v>0</v>
      </c>
      <c r="DM824" s="1700">
        <f>IFERROR(VLOOKUP($A824,'2002'!$D$3:$R$214,12,FALSE),0)</f>
        <v>0</v>
      </c>
      <c r="DN824" s="1691">
        <f>IFERROR(VLOOKUP($A824,'2002'!$D$3:$R$214,13,FALSE),0)</f>
        <v>0</v>
      </c>
      <c r="DO824" s="1691">
        <f>IFERROR(VLOOKUP($A824,'2002'!$D$3:$R$214,14,FALSE),0)</f>
        <v>0</v>
      </c>
      <c r="DP824" s="1788">
        <f>IFERROR(VLOOKUP($A824,'2002'!$D$3:$R$214,15,FALSE),0)</f>
        <v>0</v>
      </c>
      <c r="DQ824" s="1700">
        <f>IFERROR(VLOOKUP($A824,'Pre 2002'!$C$3:$CK$382,84,FALSE),0)</f>
        <v>0</v>
      </c>
      <c r="DR824" s="1695">
        <f>IFERROR(VLOOKUP($A824,'Pre 2002'!$C$3:$CK$382,85,FALSE),0)</f>
        <v>0</v>
      </c>
      <c r="DS824" s="1695">
        <f>IFERROR(VLOOKUP($A824,'Pre 2002'!$C$3:$CK$382,86,FALSE),0)</f>
        <v>0</v>
      </c>
      <c r="DT824" s="1790">
        <f>IFERROR(VLOOKUP($A824,'Pre 2002'!$C$3:$CK$382,87,FALSE),0)</f>
        <v>0</v>
      </c>
      <c r="DU824" s="1741">
        <f>IFERROR(VLOOKUP(A824,'Pre 2002'!$C$3:$CG$382,83,FALSE),0)</f>
        <v>0</v>
      </c>
    </row>
    <row r="825" spans="1:125">
      <c r="A825" s="1721" t="s">
        <v>1244</v>
      </c>
      <c r="B825" s="1562">
        <f t="shared" si="296"/>
        <v>0</v>
      </c>
      <c r="C825" s="1562">
        <f t="shared" si="297"/>
        <v>0</v>
      </c>
      <c r="D825" s="1562">
        <f t="shared" si="298"/>
        <v>0</v>
      </c>
      <c r="E825" s="1563">
        <f t="shared" si="299"/>
        <v>0</v>
      </c>
      <c r="F825" s="1786">
        <f t="shared" si="300"/>
        <v>0</v>
      </c>
      <c r="G825" s="1595" t="s">
        <v>2159</v>
      </c>
      <c r="H825" s="1752">
        <f t="shared" si="315"/>
        <v>0</v>
      </c>
      <c r="I825" s="1751">
        <f t="shared" si="316"/>
        <v>0</v>
      </c>
      <c r="J825" s="1751">
        <f t="shared" si="317"/>
        <v>0</v>
      </c>
      <c r="K825" s="1751">
        <f t="shared" si="318"/>
        <v>0</v>
      </c>
      <c r="L825" s="1818">
        <f t="shared" si="319"/>
        <v>0</v>
      </c>
      <c r="O825" s="1700">
        <f>IFERROR(VLOOKUP($A825,'2022'!$B$2:$K$174,3,FALSE),0)</f>
        <v>0</v>
      </c>
      <c r="P825" s="1858">
        <f>IFERROR(VLOOKUP($A825,'2022'!$B$2:$K$174,4,FALSE),0)</f>
        <v>0</v>
      </c>
      <c r="Q825" s="1858">
        <f>IFERROR(VLOOKUP($A825,'2022'!$B$2:$K$174,5,FALSE),0)</f>
        <v>0</v>
      </c>
      <c r="R825" s="1858">
        <f>IFERROR(VLOOKUP($A825,'2022'!$B$2:$K$174,8,FALSE),0)</f>
        <v>0</v>
      </c>
      <c r="S825" s="1740">
        <f>IFERROR(VLOOKUP($A825,'2022'!$B$2:$K$174,10,FALSE),0)</f>
        <v>0</v>
      </c>
      <c r="T825" s="1700">
        <f>IFERROR(VLOOKUP($A825,'2021'!$B$2:$K$174,3,FALSE),0)</f>
        <v>0</v>
      </c>
      <c r="U825" s="1843">
        <f>IFERROR(VLOOKUP($A825,'2021'!$B$2:$K$174,4,FALSE),0)</f>
        <v>0</v>
      </c>
      <c r="V825" s="1843">
        <f>IFERROR(VLOOKUP($A825,'2021'!$B$2:$K$174,5,FALSE),0)</f>
        <v>0</v>
      </c>
      <c r="W825" s="1843">
        <f>IFERROR(VLOOKUP($A825,'2021'!$B$2:$K$174,8,FALSE),0)</f>
        <v>0</v>
      </c>
      <c r="X825" s="1740">
        <f>IFERROR(VLOOKUP($A825,'2021'!$B$2:$K$174,10,FALSE),0)</f>
        <v>0</v>
      </c>
      <c r="Y825" s="1700">
        <f>IFERROR(VLOOKUP($A825,'2020'!$B$2:$K$170,3,FALSE),0)</f>
        <v>0</v>
      </c>
      <c r="Z825" s="1829">
        <f>IFERROR(VLOOKUP($A825,'2020'!$B$2:$K$170,4,FALSE),0)</f>
        <v>0</v>
      </c>
      <c r="AA825" s="1829">
        <f>IFERROR(VLOOKUP($A825,'2020'!$B$2:$K$170,5,FALSE),0)</f>
        <v>0</v>
      </c>
      <c r="AB825" s="1829">
        <f>IFERROR(VLOOKUP($A825,'2020'!$B$2:$K$170,8,FALSE),0)</f>
        <v>0</v>
      </c>
      <c r="AC825" s="1740">
        <f>IFERROR(VLOOKUP($A825,'2020'!$B$2:$K$170,10,FALSE),0)</f>
        <v>0</v>
      </c>
      <c r="AD825" s="1700">
        <f>IFERROR(VLOOKUP($A825,'2019'!$B$2:$K$170,3,FALSE),0)</f>
        <v>0</v>
      </c>
      <c r="AE825" s="1823">
        <f>IFERROR(VLOOKUP($A825,'2019'!$B$2:$K$170,4,FALSE),0)</f>
        <v>0</v>
      </c>
      <c r="AF825" s="1823">
        <f>IFERROR(VLOOKUP($A825,'2019'!$B$2:$K$170,5,FALSE),0)</f>
        <v>0</v>
      </c>
      <c r="AG825" s="1823">
        <f>IFERROR(VLOOKUP($A825,'2019'!$B$2:$K$170,8,FALSE),0)</f>
        <v>0</v>
      </c>
      <c r="AH825" s="1740">
        <f>IFERROR(VLOOKUP($A825,'2019'!$B$2:$K$170,10,FALSE),0)</f>
        <v>0</v>
      </c>
      <c r="AI825" s="1700">
        <f>IFERROR(VLOOKUP($A825,'2018'!$B$2:$K$170,3,FALSE),0)</f>
        <v>0</v>
      </c>
      <c r="AJ825" s="1821">
        <f>IFERROR(VLOOKUP($A825,'2018'!$B$2:$K$170,4,FALSE),0)</f>
        <v>0</v>
      </c>
      <c r="AK825" s="1821">
        <f>IFERROR(VLOOKUP($A825,'2018'!$B$2:$K$170,5,FALSE),0)</f>
        <v>0</v>
      </c>
      <c r="AL825" s="1821">
        <f>IFERROR(VLOOKUP($A825,'2018'!$B$2:$K$170,8,FALSE),0)</f>
        <v>0</v>
      </c>
      <c r="AM825" s="1740">
        <f>IFERROR(VLOOKUP($A825,'2018'!$B$2:$K$170,10,FALSE),0)</f>
        <v>0</v>
      </c>
      <c r="AN825" s="1700">
        <f>IFERROR(VLOOKUP($A825,'2017'!$B$2:$J$163,2,FALSE),0)</f>
        <v>0</v>
      </c>
      <c r="AO825" s="1815">
        <f>IFERROR(VLOOKUP($A825,'2017'!$B$2:$J$163,3,FALSE),0)</f>
        <v>0</v>
      </c>
      <c r="AP825" s="1815">
        <f>IFERROR(VLOOKUP($A825,'2017'!$B$2:$J$163,4,FALSE),0)</f>
        <v>0</v>
      </c>
      <c r="AQ825" s="1815">
        <f>IFERROR(VLOOKUP($A825,'2017'!$B$2:$J$163,7,FALSE),0)</f>
        <v>0</v>
      </c>
      <c r="AR825" s="1740">
        <f>IFERROR(VLOOKUP($A825,'2017'!$B$2:$J$163,9,FALSE),0)</f>
        <v>0</v>
      </c>
      <c r="AS825" s="1700">
        <f>IFERROR(VLOOKUP($A825,'2016'!$B$2:$K$165,3,FALSE),0)</f>
        <v>0</v>
      </c>
      <c r="AT825" s="1796">
        <f>IFERROR(VLOOKUP($A825,'2016'!$B$2:$K$165,4,FALSE),0)</f>
        <v>0</v>
      </c>
      <c r="AU825" s="1796">
        <f>IFERROR(VLOOKUP($A825,'2016'!$B$2:$K$165,5,FALSE),0)</f>
        <v>0</v>
      </c>
      <c r="AV825" s="1796">
        <f>IFERROR(VLOOKUP($A825,'2016'!$B$2:$K$165,8,FALSE),0)</f>
        <v>0</v>
      </c>
      <c r="AW825" s="1740">
        <f>IFERROR(VLOOKUP($A825,'2016'!$B$2:$K$165,10,FALSE),0)</f>
        <v>0</v>
      </c>
      <c r="AX825" s="1700">
        <f>IFERROR(VLOOKUP($A825,'2015'!$B$2:$K$165,3,FALSE),0)</f>
        <v>0</v>
      </c>
      <c r="AY825" s="1695">
        <f>IFERROR(VLOOKUP($A825,'2015'!$B$2:$K$165,4,FALSE),0)</f>
        <v>0</v>
      </c>
      <c r="AZ825" s="1695">
        <f>IFERROR(VLOOKUP($A825,'2015'!$B$2:$K$165,5,FALSE),0)</f>
        <v>0</v>
      </c>
      <c r="BA825" s="1695">
        <f>IFERROR(VLOOKUP($A825,'2015'!$B$2:$K$165,8,FALSE),0)</f>
        <v>0</v>
      </c>
      <c r="BB825" s="1740">
        <f>IFERROR(VLOOKUP($A825,'2015'!$B$2:$K$165,10,FALSE),0)</f>
        <v>0</v>
      </c>
      <c r="BC825" s="1700">
        <f>IFERROR(VLOOKUP($A825,'2014'!$B$2:$K$157,3,FALSE),0)</f>
        <v>0</v>
      </c>
      <c r="BD825" s="1691">
        <f>IFERROR(VLOOKUP($A825,'2014'!$B$2:$K$157,4,FALSE),0)</f>
        <v>0</v>
      </c>
      <c r="BE825" s="1691">
        <f>IFERROR(VLOOKUP($A825,'2014'!$B$2:$K$157,5,FALSE),0)</f>
        <v>0</v>
      </c>
      <c r="BF825" s="1691">
        <f>IFERROR(VLOOKUP($A825,'2014'!$B$2:$K$157,8,FALSE),0)</f>
        <v>0</v>
      </c>
      <c r="BG825" s="1740">
        <f>IFERROR(VLOOKUP($A825,'2014'!$B$2:$K$157,10,FALSE),0)</f>
        <v>0</v>
      </c>
      <c r="BH825" s="1700">
        <f>IFERROR(VLOOKUP($A825,'2013'!$D$4:$I$249,2,FALSE),0)</f>
        <v>0</v>
      </c>
      <c r="BI825" s="1691">
        <f>IFERROR(VLOOKUP($A825,'2013'!$D$4:$I$249,3,FALSE),0)</f>
        <v>0</v>
      </c>
      <c r="BJ825" s="1691">
        <f>IFERROR(VLOOKUP($A825,'2013'!$D$4:$I$249,4,FALSE),0)</f>
        <v>0</v>
      </c>
      <c r="BK825" s="1691">
        <f>IFERROR(VLOOKUP($A825,'2013'!$D$4:$I$249,5,FALSE),0)</f>
        <v>0</v>
      </c>
      <c r="BL825" s="1740">
        <f>IFERROR(VLOOKUP($A825,'2013'!$D$4:$I$249,6,FALSE),0)</f>
        <v>0</v>
      </c>
      <c r="BM825" s="1737">
        <f>IFERROR(VLOOKUP($A825,'2012'!$D$3:$O$172,2,FALSE),0)</f>
        <v>0</v>
      </c>
      <c r="BN825" s="1691">
        <f>IFERROR(VLOOKUP($A825,'2012'!$D$3:$O$172,3,FALSE),0)</f>
        <v>0</v>
      </c>
      <c r="BO825" s="1743">
        <f>IFERROR(VLOOKUP($A825,'2012'!$D$3:$O$172,4,FALSE),0)</f>
        <v>0</v>
      </c>
      <c r="BP825" s="1700">
        <f>IFERROR(VLOOKUP($A825,'2012'!$D$3:$O$172,5,FALSE),0)</f>
        <v>0</v>
      </c>
      <c r="BQ825" s="1691">
        <f>IFERROR(VLOOKUP($A825,'2012'!$D$3:$O$172,6,FALSE),0)</f>
        <v>0</v>
      </c>
      <c r="BR825" s="1691">
        <f>IFERROR(VLOOKUP($A825,'2012'!$D$3:$O$172,7,FALSE),0)</f>
        <v>0</v>
      </c>
      <c r="BS825" s="1691">
        <f>IFERROR(VLOOKUP($A825,'2012'!$D$3:$O$172,8,FALSE),0)</f>
        <v>0</v>
      </c>
      <c r="BT825" s="1740">
        <f>IFERROR(VLOOKUP($A825,'2012'!$D$3:$O$172,9,FALSE),0)</f>
        <v>0</v>
      </c>
      <c r="BX825" s="1700">
        <f>IFERROR(VLOOKUP($A825,'2011'!$D$4:$I$251,2,FALSE),0)</f>
        <v>0</v>
      </c>
      <c r="BY825" s="1691">
        <f>IFERROR(VLOOKUP($A825,'2011'!$D$4:$I$251,3,FALSE),0)</f>
        <v>0</v>
      </c>
      <c r="BZ825" s="1691">
        <f>IFERROR(VLOOKUP($A825,'2011'!$D$4:$I$251,4,FALSE),0)</f>
        <v>0</v>
      </c>
      <c r="CA825" s="1691">
        <f>IFERROR(VLOOKUP($A825,'2011'!$D$4:$I$251,5,FALSE),0)</f>
        <v>0</v>
      </c>
      <c r="CB825" s="1740">
        <f>IFERROR(VLOOKUP($A825,'2011'!$D$4:$I$251,6,FALSE),0)</f>
        <v>0</v>
      </c>
      <c r="CC825" s="1700">
        <f>IFERROR(VLOOKUP($A825,'2010'!$C$3:$H$234,2,FALSE),0)</f>
        <v>0</v>
      </c>
      <c r="CD825" s="1691">
        <f>IFERROR(VLOOKUP($A825,'2010'!$C$3:$H$234,3,FALSE),0)</f>
        <v>0</v>
      </c>
      <c r="CE825" s="1691">
        <f>IFERROR(VLOOKUP($A825,'2010'!$C$3:$H$234,4,FALSE),0)</f>
        <v>0</v>
      </c>
      <c r="CF825" s="1691">
        <f>IFERROR(VLOOKUP($A825,'2010'!$C$3:$H$234,5,FALSE),0)</f>
        <v>0</v>
      </c>
      <c r="CG825" s="1740">
        <f>IFERROR(VLOOKUP($A825,'2010'!$C$3:$H$234,6,FALSE),0)</f>
        <v>0</v>
      </c>
      <c r="CH825" s="1700">
        <f>IFERROR(VLOOKUP($A825,'2009'!$C$3:$H$242,2,FALSE),0)</f>
        <v>0</v>
      </c>
      <c r="CI825" s="1691">
        <f>IFERROR(VLOOKUP($A825,'2009'!$C$3:$H$242,3,FALSE),0)</f>
        <v>0</v>
      </c>
      <c r="CJ825" s="1691">
        <f>IFERROR(VLOOKUP($A825,'2009'!$C$3:$H$242,4,FALSE),0)</f>
        <v>0</v>
      </c>
      <c r="CK825" s="1691">
        <f>IFERROR(VLOOKUP($A825,'2009'!$C$3:$H$242,5,FALSE),0)</f>
        <v>0</v>
      </c>
      <c r="CL825" s="1740">
        <f>IFERROR(VLOOKUP($A825,'2009'!$C$3:$H$242,6,FALSE),0)</f>
        <v>0</v>
      </c>
      <c r="CM825" s="1700">
        <f>IFERROR(VLOOKUP($A825,'2008'!$C$3:$H$229,2,FALSE),0)</f>
        <v>0</v>
      </c>
      <c r="CN825" s="1691">
        <f>IFERROR(VLOOKUP($A825,'2008'!$C$3:$H$229,3,FALSE),0)</f>
        <v>0</v>
      </c>
      <c r="CO825" s="1691">
        <f>IFERROR(VLOOKUP($A825,'2008'!$C$3:$H$229,4,FALSE),0)</f>
        <v>0</v>
      </c>
      <c r="CP825" s="1691">
        <f>IFERROR(VLOOKUP($A825,'2008'!$C$3:$H$229,5,FALSE),0)</f>
        <v>0</v>
      </c>
      <c r="CQ825" s="1740">
        <f>IFERROR(VLOOKUP($A825,'2008'!$C$3:$H$229,6,FALSE),0)</f>
        <v>0</v>
      </c>
      <c r="CR825" s="1700">
        <f>IFERROR(VLOOKUP($A825,'2007'!$C$3:$M$238,7,FALSE),0)</f>
        <v>0</v>
      </c>
      <c r="CS825" s="1691">
        <f>IFERROR(VLOOKUP($A825,'2007'!$C$3:$M$238,8,FALSE),0)</f>
        <v>0</v>
      </c>
      <c r="CT825" s="1691">
        <f>IFERROR(VLOOKUP($A825,'2007'!$C$3:$M$238,9,FALSE),0)</f>
        <v>0</v>
      </c>
      <c r="CU825" s="1691">
        <f>IFERROR(VLOOKUP($A825,'2007'!$C$3:$M$238,10,FALSE),0)</f>
        <v>0</v>
      </c>
      <c r="CV825" s="1740">
        <f>IFERROR(VLOOKUP($A825,'2007'!$C$3:$M$238,11,FALSE),0)</f>
        <v>0</v>
      </c>
      <c r="CW825" s="1700">
        <f>IFERROR(VLOOKUP($A825,'2006'!$A$2:$F$200,2,FALSE),0)</f>
        <v>0</v>
      </c>
      <c r="CX825" s="1691">
        <f>IFERROR(VLOOKUP($A825,'2006'!$A$2:$F$200,4,FALSE),0)</f>
        <v>0</v>
      </c>
      <c r="CY825" s="1691">
        <f>IFERROR(VLOOKUP($A825,'2006'!$A$2:$F$200,5,FALSE),0)</f>
        <v>0</v>
      </c>
      <c r="CZ825" s="1740">
        <f>IFERROR(VLOOKUP($A825,'2006'!$A$2:$F$200,6,FALSE),0)</f>
        <v>0</v>
      </c>
      <c r="DA825" s="1700">
        <f>IFERROR(VLOOKUP($A825,'2005'!$C$3:$M$205,8,FALSE),0)</f>
        <v>0</v>
      </c>
      <c r="DB825" s="1691">
        <f>IFERROR(VLOOKUP($A825,'2005'!$C$3:$M$205,9,FALSE),0)</f>
        <v>0</v>
      </c>
      <c r="DC825" s="1691">
        <f>IFERROR(VLOOKUP($A825,'2005'!$C$3:$M$205,10,FALSE),0)</f>
        <v>0</v>
      </c>
      <c r="DD825" s="1740">
        <f>IFERROR(VLOOKUP($A825,'2005'!$C$3:$M$205,11,FALSE),0)</f>
        <v>0</v>
      </c>
      <c r="DE825" s="1700">
        <f>IFERROR(VLOOKUP($A825,'2004'!$C$3:$M$213,8,FALSE),0)</f>
        <v>0</v>
      </c>
      <c r="DF825" s="1691">
        <f>IFERROR(VLOOKUP($A825,'2004'!$C$3:$M$213,9,FALSE),0)</f>
        <v>0</v>
      </c>
      <c r="DG825" s="1691">
        <f>IFERROR(VLOOKUP($A825,'2004'!$C$3:$M$213,10,FALSE),0)</f>
        <v>0</v>
      </c>
      <c r="DH825" s="1740">
        <f>IFERROR(VLOOKUP($A825,'2004'!$C$3:$M$213,11,FALSE),0)</f>
        <v>0</v>
      </c>
      <c r="DI825" s="1700">
        <f>IFERROR(VLOOKUP($A825,'2003'!$C$3:$Q$214,12,FALSE),0)</f>
        <v>0</v>
      </c>
      <c r="DJ825" s="1691">
        <f>IFERROR(VLOOKUP($A825,'2003'!$C$3:$Q$214,13,FALSE),0)</f>
        <v>0</v>
      </c>
      <c r="DK825" s="1691">
        <f>IFERROR(VLOOKUP($A825,'2003'!$C$3:$Q$214,14,FALSE),0)</f>
        <v>0</v>
      </c>
      <c r="DL825" s="1740">
        <f>IFERROR(VLOOKUP($A825,'2003'!$C$3:$Q$214,15,FALSE),0)</f>
        <v>0</v>
      </c>
      <c r="DM825" s="1700">
        <f>IFERROR(VLOOKUP($A825,'2002'!$D$3:$R$214,12,FALSE),0)</f>
        <v>0</v>
      </c>
      <c r="DN825" s="1691">
        <f>IFERROR(VLOOKUP($A825,'2002'!$D$3:$R$214,13,FALSE),0)</f>
        <v>0</v>
      </c>
      <c r="DO825" s="1691">
        <f>IFERROR(VLOOKUP($A825,'2002'!$D$3:$R$214,14,FALSE),0)</f>
        <v>0</v>
      </c>
      <c r="DP825" s="1788">
        <f>IFERROR(VLOOKUP($A825,'2002'!$D$3:$R$214,15,FALSE),0)</f>
        <v>0</v>
      </c>
      <c r="DQ825" s="1700">
        <f>IFERROR(VLOOKUP($A825,'Pre 2002'!$C$3:$CK$382,84,FALSE),0)</f>
        <v>0</v>
      </c>
      <c r="DR825" s="1695">
        <f>IFERROR(VLOOKUP($A825,'Pre 2002'!$C$3:$CK$382,85,FALSE),0)</f>
        <v>0</v>
      </c>
      <c r="DS825" s="1695">
        <f>IFERROR(VLOOKUP($A825,'Pre 2002'!$C$3:$CK$382,86,FALSE),0)</f>
        <v>0</v>
      </c>
      <c r="DT825" s="1790">
        <f>IFERROR(VLOOKUP($A825,'Pre 2002'!$C$3:$CK$382,87,FALSE),0)</f>
        <v>0</v>
      </c>
      <c r="DU825" s="1741">
        <f>IFERROR(VLOOKUP(A825,'Pre 2002'!$C$3:$CG$382,83,FALSE),0)</f>
        <v>0</v>
      </c>
    </row>
    <row r="826" spans="1:125">
      <c r="A826" s="1721" t="s">
        <v>1825</v>
      </c>
      <c r="B826" s="1562">
        <f t="shared" si="296"/>
        <v>0</v>
      </c>
      <c r="C826" s="1562">
        <f t="shared" si="297"/>
        <v>0</v>
      </c>
      <c r="D826" s="1562">
        <f t="shared" si="298"/>
        <v>0</v>
      </c>
      <c r="E826" s="1563">
        <f t="shared" si="299"/>
        <v>0</v>
      </c>
      <c r="F826" s="1786">
        <f t="shared" si="300"/>
        <v>0</v>
      </c>
      <c r="G826" s="1595" t="s">
        <v>2159</v>
      </c>
      <c r="H826" s="1752">
        <f t="shared" si="315"/>
        <v>0</v>
      </c>
      <c r="I826" s="1751">
        <f t="shared" si="316"/>
        <v>0</v>
      </c>
      <c r="J826" s="1751">
        <f t="shared" si="317"/>
        <v>0</v>
      </c>
      <c r="K826" s="1751">
        <f t="shared" si="318"/>
        <v>0</v>
      </c>
      <c r="L826" s="1818">
        <f t="shared" si="319"/>
        <v>0</v>
      </c>
      <c r="O826" s="1700">
        <f>IFERROR(VLOOKUP($A826,'2022'!$B$2:$K$174,3,FALSE),0)</f>
        <v>0</v>
      </c>
      <c r="P826" s="1858">
        <f>IFERROR(VLOOKUP($A826,'2022'!$B$2:$K$174,4,FALSE),0)</f>
        <v>0</v>
      </c>
      <c r="Q826" s="1858">
        <f>IFERROR(VLOOKUP($A826,'2022'!$B$2:$K$174,5,FALSE),0)</f>
        <v>0</v>
      </c>
      <c r="R826" s="1858">
        <f>IFERROR(VLOOKUP($A826,'2022'!$B$2:$K$174,8,FALSE),0)</f>
        <v>0</v>
      </c>
      <c r="S826" s="1740">
        <f>IFERROR(VLOOKUP($A826,'2022'!$B$2:$K$174,10,FALSE),0)</f>
        <v>0</v>
      </c>
      <c r="T826" s="1700">
        <f>IFERROR(VLOOKUP($A826,'2021'!$B$2:$K$174,3,FALSE),0)</f>
        <v>0</v>
      </c>
      <c r="U826" s="1843">
        <f>IFERROR(VLOOKUP($A826,'2021'!$B$2:$K$174,4,FALSE),0)</f>
        <v>0</v>
      </c>
      <c r="V826" s="1843">
        <f>IFERROR(VLOOKUP($A826,'2021'!$B$2:$K$174,5,FALSE),0)</f>
        <v>0</v>
      </c>
      <c r="W826" s="1843">
        <f>IFERROR(VLOOKUP($A826,'2021'!$B$2:$K$174,8,FALSE),0)</f>
        <v>0</v>
      </c>
      <c r="X826" s="1740">
        <f>IFERROR(VLOOKUP($A826,'2021'!$B$2:$K$174,10,FALSE),0)</f>
        <v>0</v>
      </c>
      <c r="Y826" s="1700">
        <f>IFERROR(VLOOKUP($A826,'2020'!$B$2:$K$170,3,FALSE),0)</f>
        <v>0</v>
      </c>
      <c r="Z826" s="1829">
        <f>IFERROR(VLOOKUP($A826,'2020'!$B$2:$K$170,4,FALSE),0)</f>
        <v>0</v>
      </c>
      <c r="AA826" s="1829">
        <f>IFERROR(VLOOKUP($A826,'2020'!$B$2:$K$170,5,FALSE),0)</f>
        <v>0</v>
      </c>
      <c r="AB826" s="1829">
        <f>IFERROR(VLOOKUP($A826,'2020'!$B$2:$K$170,8,FALSE),0)</f>
        <v>0</v>
      </c>
      <c r="AC826" s="1740">
        <f>IFERROR(VLOOKUP($A826,'2020'!$B$2:$K$170,10,FALSE),0)</f>
        <v>0</v>
      </c>
      <c r="AD826" s="1700">
        <f>IFERROR(VLOOKUP($A826,'2019'!$B$2:$K$170,3,FALSE),0)</f>
        <v>0</v>
      </c>
      <c r="AE826" s="1823">
        <f>IFERROR(VLOOKUP($A826,'2019'!$B$2:$K$170,4,FALSE),0)</f>
        <v>0</v>
      </c>
      <c r="AF826" s="1823">
        <f>IFERROR(VLOOKUP($A826,'2019'!$B$2:$K$170,5,FALSE),0)</f>
        <v>0</v>
      </c>
      <c r="AG826" s="1823">
        <f>IFERROR(VLOOKUP($A826,'2019'!$B$2:$K$170,8,FALSE),0)</f>
        <v>0</v>
      </c>
      <c r="AH826" s="1740">
        <f>IFERROR(VLOOKUP($A826,'2019'!$B$2:$K$170,10,FALSE),0)</f>
        <v>0</v>
      </c>
      <c r="AI826" s="1700">
        <f>IFERROR(VLOOKUP($A826,'2018'!$B$2:$K$170,3,FALSE),0)</f>
        <v>0</v>
      </c>
      <c r="AJ826" s="1821">
        <f>IFERROR(VLOOKUP($A826,'2018'!$B$2:$K$170,4,FALSE),0)</f>
        <v>0</v>
      </c>
      <c r="AK826" s="1821">
        <f>IFERROR(VLOOKUP($A826,'2018'!$B$2:$K$170,5,FALSE),0)</f>
        <v>0</v>
      </c>
      <c r="AL826" s="1821">
        <f>IFERROR(VLOOKUP($A826,'2018'!$B$2:$K$170,8,FALSE),0)</f>
        <v>0</v>
      </c>
      <c r="AM826" s="1740">
        <f>IFERROR(VLOOKUP($A826,'2018'!$B$2:$K$170,10,FALSE),0)</f>
        <v>0</v>
      </c>
      <c r="AN826" s="1700">
        <f>IFERROR(VLOOKUP($A826,'2017'!$B$2:$J$163,2,FALSE),0)</f>
        <v>0</v>
      </c>
      <c r="AO826" s="1815">
        <f>IFERROR(VLOOKUP($A826,'2017'!$B$2:$J$163,3,FALSE),0)</f>
        <v>0</v>
      </c>
      <c r="AP826" s="1815">
        <f>IFERROR(VLOOKUP($A826,'2017'!$B$2:$J$163,4,FALSE),0)</f>
        <v>0</v>
      </c>
      <c r="AQ826" s="1815">
        <f>IFERROR(VLOOKUP($A826,'2017'!$B$2:$J$163,7,FALSE),0)</f>
        <v>0</v>
      </c>
      <c r="AR826" s="1740">
        <f>IFERROR(VLOOKUP($A826,'2017'!$B$2:$J$163,9,FALSE),0)</f>
        <v>0</v>
      </c>
      <c r="AS826" s="1700">
        <f>IFERROR(VLOOKUP($A826,'2016'!$B$2:$K$165,3,FALSE),0)</f>
        <v>0</v>
      </c>
      <c r="AT826" s="1796">
        <f>IFERROR(VLOOKUP($A826,'2016'!$B$2:$K$165,4,FALSE),0)</f>
        <v>0</v>
      </c>
      <c r="AU826" s="1796">
        <f>IFERROR(VLOOKUP($A826,'2016'!$B$2:$K$165,5,FALSE),0)</f>
        <v>0</v>
      </c>
      <c r="AV826" s="1796">
        <f>IFERROR(VLOOKUP($A826,'2016'!$B$2:$K$165,8,FALSE),0)</f>
        <v>0</v>
      </c>
      <c r="AW826" s="1740">
        <f>IFERROR(VLOOKUP($A826,'2016'!$B$2:$K$165,10,FALSE),0)</f>
        <v>0</v>
      </c>
      <c r="AX826" s="1700">
        <f>IFERROR(VLOOKUP($A826,'2015'!$B$2:$K$165,3,FALSE),0)</f>
        <v>0</v>
      </c>
      <c r="AY826" s="1695">
        <f>IFERROR(VLOOKUP($A826,'2015'!$B$2:$K$165,4,FALSE),0)</f>
        <v>0</v>
      </c>
      <c r="AZ826" s="1695">
        <f>IFERROR(VLOOKUP($A826,'2015'!$B$2:$K$165,5,FALSE),0)</f>
        <v>0</v>
      </c>
      <c r="BA826" s="1695">
        <f>IFERROR(VLOOKUP($A826,'2015'!$B$2:$K$165,8,FALSE),0)</f>
        <v>0</v>
      </c>
      <c r="BB826" s="1740">
        <f>IFERROR(VLOOKUP($A826,'2015'!$B$2:$K$165,10,FALSE),0)</f>
        <v>0</v>
      </c>
      <c r="BC826" s="1700">
        <f>IFERROR(VLOOKUP($A826,'2014'!$B$2:$K$157,3,FALSE),0)</f>
        <v>0</v>
      </c>
      <c r="BD826" s="1691">
        <f>IFERROR(VLOOKUP($A826,'2014'!$B$2:$K$157,4,FALSE),0)</f>
        <v>0</v>
      </c>
      <c r="BE826" s="1691">
        <f>IFERROR(VLOOKUP($A826,'2014'!$B$2:$K$157,5,FALSE),0)</f>
        <v>0</v>
      </c>
      <c r="BF826" s="1691">
        <f>IFERROR(VLOOKUP($A826,'2014'!$B$2:$K$157,8,FALSE),0)</f>
        <v>0</v>
      </c>
      <c r="BG826" s="1740">
        <f>IFERROR(VLOOKUP($A826,'2014'!$B$2:$K$157,10,FALSE),0)</f>
        <v>0</v>
      </c>
      <c r="BH826" s="1700">
        <f>IFERROR(VLOOKUP($A826,'2013'!$D$4:$I$249,2,FALSE),0)</f>
        <v>0</v>
      </c>
      <c r="BI826" s="1691">
        <f>IFERROR(VLOOKUP($A826,'2013'!$D$4:$I$249,3,FALSE),0)</f>
        <v>0</v>
      </c>
      <c r="BJ826" s="1691">
        <f>IFERROR(VLOOKUP($A826,'2013'!$D$4:$I$249,4,FALSE),0)</f>
        <v>0</v>
      </c>
      <c r="BK826" s="1691">
        <f>IFERROR(VLOOKUP($A826,'2013'!$D$4:$I$249,5,FALSE),0)</f>
        <v>0</v>
      </c>
      <c r="BL826" s="1740">
        <f>IFERROR(VLOOKUP($A826,'2013'!$D$4:$I$249,6,FALSE),0)</f>
        <v>0</v>
      </c>
      <c r="BM826" s="1737">
        <f>IFERROR(VLOOKUP($A826,'2012'!$D$3:$O$172,2,FALSE),0)</f>
        <v>0</v>
      </c>
      <c r="BN826" s="1691">
        <f>IFERROR(VLOOKUP($A826,'2012'!$D$3:$O$172,3,FALSE),0)</f>
        <v>0</v>
      </c>
      <c r="BO826" s="1743">
        <f>IFERROR(VLOOKUP($A826,'2012'!$D$3:$O$172,4,FALSE),0)</f>
        <v>0</v>
      </c>
      <c r="BP826" s="1700">
        <f>IFERROR(VLOOKUP($A826,'2012'!$D$3:$O$172,5,FALSE),0)</f>
        <v>0</v>
      </c>
      <c r="BQ826" s="1691">
        <f>IFERROR(VLOOKUP($A826,'2012'!$D$3:$O$172,6,FALSE),0)</f>
        <v>0</v>
      </c>
      <c r="BR826" s="1691">
        <f>IFERROR(VLOOKUP($A826,'2012'!$D$3:$O$172,7,FALSE),0)</f>
        <v>0</v>
      </c>
      <c r="BS826" s="1691">
        <f>IFERROR(VLOOKUP($A826,'2012'!$D$3:$O$172,8,FALSE),0)</f>
        <v>0</v>
      </c>
      <c r="BT826" s="1740">
        <f>IFERROR(VLOOKUP($A826,'2012'!$D$3:$O$172,9,FALSE),0)</f>
        <v>0</v>
      </c>
      <c r="BX826" s="1700">
        <f>IFERROR(VLOOKUP($A826,'2011'!$D$4:$I$251,2,FALSE),0)</f>
        <v>0</v>
      </c>
      <c r="BY826" s="1691">
        <f>IFERROR(VLOOKUP($A826,'2011'!$D$4:$I$251,3,FALSE),0)</f>
        <v>0</v>
      </c>
      <c r="BZ826" s="1691">
        <f>IFERROR(VLOOKUP($A826,'2011'!$D$4:$I$251,4,FALSE),0)</f>
        <v>0</v>
      </c>
      <c r="CA826" s="1691">
        <f>IFERROR(VLOOKUP($A826,'2011'!$D$4:$I$251,5,FALSE),0)</f>
        <v>0</v>
      </c>
      <c r="CB826" s="1740">
        <f>IFERROR(VLOOKUP($A826,'2011'!$D$4:$I$251,6,FALSE),0)</f>
        <v>0</v>
      </c>
      <c r="CC826" s="1700">
        <f>IFERROR(VLOOKUP($A826,'2010'!$C$3:$H$234,2,FALSE),0)</f>
        <v>0</v>
      </c>
      <c r="CD826" s="1691">
        <f>IFERROR(VLOOKUP($A826,'2010'!$C$3:$H$234,3,FALSE),0)</f>
        <v>0</v>
      </c>
      <c r="CE826" s="1691">
        <f>IFERROR(VLOOKUP($A826,'2010'!$C$3:$H$234,4,FALSE),0)</f>
        <v>0</v>
      </c>
      <c r="CF826" s="1691">
        <f>IFERROR(VLOOKUP($A826,'2010'!$C$3:$H$234,5,FALSE),0)</f>
        <v>0</v>
      </c>
      <c r="CG826" s="1740">
        <f>IFERROR(VLOOKUP($A826,'2010'!$C$3:$H$234,6,FALSE),0)</f>
        <v>0</v>
      </c>
      <c r="CH826" s="1700">
        <f>IFERROR(VLOOKUP($A826,'2009'!$C$3:$H$242,2,FALSE),0)</f>
        <v>0</v>
      </c>
      <c r="CI826" s="1691">
        <f>IFERROR(VLOOKUP($A826,'2009'!$C$3:$H$242,3,FALSE),0)</f>
        <v>0</v>
      </c>
      <c r="CJ826" s="1691">
        <f>IFERROR(VLOOKUP($A826,'2009'!$C$3:$H$242,4,FALSE),0)</f>
        <v>0</v>
      </c>
      <c r="CK826" s="1691">
        <f>IFERROR(VLOOKUP($A826,'2009'!$C$3:$H$242,5,FALSE),0)</f>
        <v>0</v>
      </c>
      <c r="CL826" s="1740">
        <f>IFERROR(VLOOKUP($A826,'2009'!$C$3:$H$242,6,FALSE),0)</f>
        <v>0</v>
      </c>
      <c r="CM826" s="1700">
        <f>IFERROR(VLOOKUP($A826,'2008'!$C$3:$H$229,2,FALSE),0)</f>
        <v>0</v>
      </c>
      <c r="CN826" s="1691">
        <f>IFERROR(VLOOKUP($A826,'2008'!$C$3:$H$229,3,FALSE),0)</f>
        <v>0</v>
      </c>
      <c r="CO826" s="1691">
        <f>IFERROR(VLOOKUP($A826,'2008'!$C$3:$H$229,4,FALSE),0)</f>
        <v>0</v>
      </c>
      <c r="CP826" s="1691">
        <f>IFERROR(VLOOKUP($A826,'2008'!$C$3:$H$229,5,FALSE),0)</f>
        <v>0</v>
      </c>
      <c r="CQ826" s="1740">
        <f>IFERROR(VLOOKUP($A826,'2008'!$C$3:$H$229,6,FALSE),0)</f>
        <v>0</v>
      </c>
      <c r="CR826" s="1700">
        <f>IFERROR(VLOOKUP($A826,'2007'!$C$3:$M$238,7,FALSE),0)</f>
        <v>0</v>
      </c>
      <c r="CS826" s="1691">
        <f>IFERROR(VLOOKUP($A826,'2007'!$C$3:$M$238,8,FALSE),0)</f>
        <v>0</v>
      </c>
      <c r="CT826" s="1691">
        <f>IFERROR(VLOOKUP($A826,'2007'!$C$3:$M$238,9,FALSE),0)</f>
        <v>0</v>
      </c>
      <c r="CU826" s="1691">
        <f>IFERROR(VLOOKUP($A826,'2007'!$C$3:$M$238,10,FALSE),0)</f>
        <v>0</v>
      </c>
      <c r="CV826" s="1740">
        <f>IFERROR(VLOOKUP($A826,'2007'!$C$3:$M$238,11,FALSE),0)</f>
        <v>0</v>
      </c>
      <c r="CW826" s="1700">
        <f>IFERROR(VLOOKUP($A826,'2006'!$A$2:$F$200,2,FALSE),0)</f>
        <v>0</v>
      </c>
      <c r="CX826" s="1691">
        <f>IFERROR(VLOOKUP($A826,'2006'!$A$2:$F$200,4,FALSE),0)</f>
        <v>0</v>
      </c>
      <c r="CY826" s="1691">
        <f>IFERROR(VLOOKUP($A826,'2006'!$A$2:$F$200,5,FALSE),0)</f>
        <v>0</v>
      </c>
      <c r="CZ826" s="1740">
        <f>IFERROR(VLOOKUP($A826,'2006'!$A$2:$F$200,6,FALSE),0)</f>
        <v>0</v>
      </c>
      <c r="DA826" s="1700">
        <f>IFERROR(VLOOKUP($A826,'2005'!$C$3:$M$205,8,FALSE),0)</f>
        <v>0</v>
      </c>
      <c r="DB826" s="1691">
        <f>IFERROR(VLOOKUP($A826,'2005'!$C$3:$M$205,9,FALSE),0)</f>
        <v>0</v>
      </c>
      <c r="DC826" s="1691">
        <f>IFERROR(VLOOKUP($A826,'2005'!$C$3:$M$205,10,FALSE),0)</f>
        <v>0</v>
      </c>
      <c r="DD826" s="1740">
        <f>IFERROR(VLOOKUP($A826,'2005'!$C$3:$M$205,11,FALSE),0)</f>
        <v>0</v>
      </c>
      <c r="DE826" s="1700">
        <f>IFERROR(VLOOKUP($A826,'2004'!$C$3:$M$213,8,FALSE),0)</f>
        <v>0</v>
      </c>
      <c r="DF826" s="1691">
        <f>IFERROR(VLOOKUP($A826,'2004'!$C$3:$M$213,9,FALSE),0)</f>
        <v>0</v>
      </c>
      <c r="DG826" s="1691">
        <f>IFERROR(VLOOKUP($A826,'2004'!$C$3:$M$213,10,FALSE),0)</f>
        <v>0</v>
      </c>
      <c r="DH826" s="1740">
        <f>IFERROR(VLOOKUP($A826,'2004'!$C$3:$M$213,11,FALSE),0)</f>
        <v>0</v>
      </c>
      <c r="DI826" s="1700">
        <f>IFERROR(VLOOKUP($A826,'2003'!$C$3:$Q$214,12,FALSE),0)</f>
        <v>0</v>
      </c>
      <c r="DJ826" s="1691">
        <f>IFERROR(VLOOKUP($A826,'2003'!$C$3:$Q$214,13,FALSE),0)</f>
        <v>0</v>
      </c>
      <c r="DK826" s="1691">
        <f>IFERROR(VLOOKUP($A826,'2003'!$C$3:$Q$214,14,FALSE),0)</f>
        <v>0</v>
      </c>
      <c r="DL826" s="1740">
        <f>IFERROR(VLOOKUP($A826,'2003'!$C$3:$Q$214,15,FALSE),0)</f>
        <v>0</v>
      </c>
      <c r="DM826" s="1700">
        <f>IFERROR(VLOOKUP($A826,'2002'!$D$3:$R$214,12,FALSE),0)</f>
        <v>0</v>
      </c>
      <c r="DN826" s="1691">
        <f>IFERROR(VLOOKUP($A826,'2002'!$D$3:$R$214,13,FALSE),0)</f>
        <v>0</v>
      </c>
      <c r="DO826" s="1691">
        <f>IFERROR(VLOOKUP($A826,'2002'!$D$3:$R$214,14,FALSE),0)</f>
        <v>0</v>
      </c>
      <c r="DP826" s="1788">
        <f>IFERROR(VLOOKUP($A826,'2002'!$D$3:$R$214,15,FALSE),0)</f>
        <v>0</v>
      </c>
      <c r="DQ826" s="1700">
        <f>IFERROR(VLOOKUP($A826,'Pre 2002'!$C$3:$CK$382,84,FALSE),0)</f>
        <v>0</v>
      </c>
      <c r="DR826" s="1695">
        <f>IFERROR(VLOOKUP($A826,'Pre 2002'!$C$3:$CK$382,85,FALSE),0)</f>
        <v>0</v>
      </c>
      <c r="DS826" s="1695">
        <f>IFERROR(VLOOKUP($A826,'Pre 2002'!$C$3:$CK$382,86,FALSE),0)</f>
        <v>0</v>
      </c>
      <c r="DT826" s="1790">
        <f>IFERROR(VLOOKUP($A826,'Pre 2002'!$C$3:$CK$382,87,FALSE),0)</f>
        <v>0</v>
      </c>
      <c r="DU826" s="1741">
        <f>IFERROR(VLOOKUP(A826,'Pre 2002'!$C$3:$CG$382,83,FALSE),0)</f>
        <v>0</v>
      </c>
    </row>
    <row r="827" spans="1:125">
      <c r="A827" s="1721" t="s">
        <v>1782</v>
      </c>
      <c r="B827" s="1562">
        <f t="shared" si="296"/>
        <v>0</v>
      </c>
      <c r="C827" s="1562">
        <f t="shared" si="297"/>
        <v>0</v>
      </c>
      <c r="D827" s="1562">
        <f t="shared" si="298"/>
        <v>0</v>
      </c>
      <c r="E827" s="1563">
        <f t="shared" si="299"/>
        <v>0</v>
      </c>
      <c r="F827" s="1786">
        <f t="shared" si="300"/>
        <v>0</v>
      </c>
      <c r="G827" s="1595" t="s">
        <v>2159</v>
      </c>
      <c r="H827" s="1752">
        <f t="shared" si="315"/>
        <v>0</v>
      </c>
      <c r="I827" s="1751">
        <f t="shared" si="316"/>
        <v>0</v>
      </c>
      <c r="J827" s="1751">
        <f t="shared" si="317"/>
        <v>0</v>
      </c>
      <c r="K827" s="1751">
        <f t="shared" si="318"/>
        <v>0</v>
      </c>
      <c r="L827" s="1818">
        <f t="shared" si="319"/>
        <v>0</v>
      </c>
      <c r="O827" s="1700">
        <f>IFERROR(VLOOKUP($A827,'2022'!$B$2:$K$174,3,FALSE),0)</f>
        <v>0</v>
      </c>
      <c r="P827" s="1858">
        <f>IFERROR(VLOOKUP($A827,'2022'!$B$2:$K$174,4,FALSE),0)</f>
        <v>0</v>
      </c>
      <c r="Q827" s="1858">
        <f>IFERROR(VLOOKUP($A827,'2022'!$B$2:$K$174,5,FALSE),0)</f>
        <v>0</v>
      </c>
      <c r="R827" s="1858">
        <f>IFERROR(VLOOKUP($A827,'2022'!$B$2:$K$174,8,FALSE),0)</f>
        <v>0</v>
      </c>
      <c r="S827" s="1740">
        <f>IFERROR(VLOOKUP($A827,'2022'!$B$2:$K$174,10,FALSE),0)</f>
        <v>0</v>
      </c>
      <c r="T827" s="1700">
        <f>IFERROR(VLOOKUP($A827,'2021'!$B$2:$K$174,3,FALSE),0)</f>
        <v>0</v>
      </c>
      <c r="U827" s="1843">
        <f>IFERROR(VLOOKUP($A827,'2021'!$B$2:$K$174,4,FALSE),0)</f>
        <v>0</v>
      </c>
      <c r="V827" s="1843">
        <f>IFERROR(VLOOKUP($A827,'2021'!$B$2:$K$174,5,FALSE),0)</f>
        <v>0</v>
      </c>
      <c r="W827" s="1843">
        <f>IFERROR(VLOOKUP($A827,'2021'!$B$2:$K$174,8,FALSE),0)</f>
        <v>0</v>
      </c>
      <c r="X827" s="1740">
        <f>IFERROR(VLOOKUP($A827,'2021'!$B$2:$K$174,10,FALSE),0)</f>
        <v>0</v>
      </c>
      <c r="Y827" s="1700">
        <f>IFERROR(VLOOKUP($A827,'2020'!$B$2:$K$170,3,FALSE),0)</f>
        <v>0</v>
      </c>
      <c r="Z827" s="1829">
        <f>IFERROR(VLOOKUP($A827,'2020'!$B$2:$K$170,4,FALSE),0)</f>
        <v>0</v>
      </c>
      <c r="AA827" s="1829">
        <f>IFERROR(VLOOKUP($A827,'2020'!$B$2:$K$170,5,FALSE),0)</f>
        <v>0</v>
      </c>
      <c r="AB827" s="1829">
        <f>IFERROR(VLOOKUP($A827,'2020'!$B$2:$K$170,8,FALSE),0)</f>
        <v>0</v>
      </c>
      <c r="AC827" s="1740">
        <f>IFERROR(VLOOKUP($A827,'2020'!$B$2:$K$170,10,FALSE),0)</f>
        <v>0</v>
      </c>
      <c r="AD827" s="1700">
        <f>IFERROR(VLOOKUP($A827,'2019'!$B$2:$K$170,3,FALSE),0)</f>
        <v>0</v>
      </c>
      <c r="AE827" s="1823">
        <f>IFERROR(VLOOKUP($A827,'2019'!$B$2:$K$170,4,FALSE),0)</f>
        <v>0</v>
      </c>
      <c r="AF827" s="1823">
        <f>IFERROR(VLOOKUP($A827,'2019'!$B$2:$K$170,5,FALSE),0)</f>
        <v>0</v>
      </c>
      <c r="AG827" s="1823">
        <f>IFERROR(VLOOKUP($A827,'2019'!$B$2:$K$170,8,FALSE),0)</f>
        <v>0</v>
      </c>
      <c r="AH827" s="1740">
        <f>IFERROR(VLOOKUP($A827,'2019'!$B$2:$K$170,10,FALSE),0)</f>
        <v>0</v>
      </c>
      <c r="AI827" s="1700">
        <f>IFERROR(VLOOKUP($A827,'2018'!$B$2:$K$170,3,FALSE),0)</f>
        <v>0</v>
      </c>
      <c r="AJ827" s="1821">
        <f>IFERROR(VLOOKUP($A827,'2018'!$B$2:$K$170,4,FALSE),0)</f>
        <v>0</v>
      </c>
      <c r="AK827" s="1821">
        <f>IFERROR(VLOOKUP($A827,'2018'!$B$2:$K$170,5,FALSE),0)</f>
        <v>0</v>
      </c>
      <c r="AL827" s="1821">
        <f>IFERROR(VLOOKUP($A827,'2018'!$B$2:$K$170,8,FALSE),0)</f>
        <v>0</v>
      </c>
      <c r="AM827" s="1740">
        <f>IFERROR(VLOOKUP($A827,'2018'!$B$2:$K$170,10,FALSE),0)</f>
        <v>0</v>
      </c>
      <c r="AN827" s="1700">
        <f>IFERROR(VLOOKUP($A827,'2017'!$B$2:$J$163,2,FALSE),0)</f>
        <v>0</v>
      </c>
      <c r="AO827" s="1815">
        <f>IFERROR(VLOOKUP($A827,'2017'!$B$2:$J$163,3,FALSE),0)</f>
        <v>0</v>
      </c>
      <c r="AP827" s="1815">
        <f>IFERROR(VLOOKUP($A827,'2017'!$B$2:$J$163,4,FALSE),0)</f>
        <v>0</v>
      </c>
      <c r="AQ827" s="1815">
        <f>IFERROR(VLOOKUP($A827,'2017'!$B$2:$J$163,7,FALSE),0)</f>
        <v>0</v>
      </c>
      <c r="AR827" s="1740">
        <f>IFERROR(VLOOKUP($A827,'2017'!$B$2:$J$163,9,FALSE),0)</f>
        <v>0</v>
      </c>
      <c r="AS827" s="1700">
        <f>IFERROR(VLOOKUP($A827,'2016'!$B$2:$K$165,3,FALSE),0)</f>
        <v>0</v>
      </c>
      <c r="AT827" s="1796">
        <f>IFERROR(VLOOKUP($A827,'2016'!$B$2:$K$165,4,FALSE),0)</f>
        <v>0</v>
      </c>
      <c r="AU827" s="1796">
        <f>IFERROR(VLOOKUP($A827,'2016'!$B$2:$K$165,5,FALSE),0)</f>
        <v>0</v>
      </c>
      <c r="AV827" s="1796">
        <f>IFERROR(VLOOKUP($A827,'2016'!$B$2:$K$165,8,FALSE),0)</f>
        <v>0</v>
      </c>
      <c r="AW827" s="1740">
        <f>IFERROR(VLOOKUP($A827,'2016'!$B$2:$K$165,10,FALSE),0)</f>
        <v>0</v>
      </c>
      <c r="AX827" s="1700">
        <f>IFERROR(VLOOKUP($A827,'2015'!$B$2:$K$165,3,FALSE),0)</f>
        <v>0</v>
      </c>
      <c r="AY827" s="1695">
        <f>IFERROR(VLOOKUP($A827,'2015'!$B$2:$K$165,4,FALSE),0)</f>
        <v>0</v>
      </c>
      <c r="AZ827" s="1695">
        <f>IFERROR(VLOOKUP($A827,'2015'!$B$2:$K$165,5,FALSE),0)</f>
        <v>0</v>
      </c>
      <c r="BA827" s="1695">
        <f>IFERROR(VLOOKUP($A827,'2015'!$B$2:$K$165,8,FALSE),0)</f>
        <v>0</v>
      </c>
      <c r="BB827" s="1740">
        <f>IFERROR(VLOOKUP($A827,'2015'!$B$2:$K$165,10,FALSE),0)</f>
        <v>0</v>
      </c>
      <c r="BC827" s="1700">
        <f>IFERROR(VLOOKUP($A827,'2014'!$B$2:$K$157,3,FALSE),0)</f>
        <v>0</v>
      </c>
      <c r="BD827" s="1691">
        <f>IFERROR(VLOOKUP($A827,'2014'!$B$2:$K$157,4,FALSE),0)</f>
        <v>0</v>
      </c>
      <c r="BE827" s="1691">
        <f>IFERROR(VLOOKUP($A827,'2014'!$B$2:$K$157,5,FALSE),0)</f>
        <v>0</v>
      </c>
      <c r="BF827" s="1691">
        <f>IFERROR(VLOOKUP($A827,'2014'!$B$2:$K$157,8,FALSE),0)</f>
        <v>0</v>
      </c>
      <c r="BG827" s="1740">
        <f>IFERROR(VLOOKUP($A827,'2014'!$B$2:$K$157,10,FALSE),0)</f>
        <v>0</v>
      </c>
      <c r="BH827" s="1700">
        <f>IFERROR(VLOOKUP($A827,'2013'!$D$4:$I$249,2,FALSE),0)</f>
        <v>0</v>
      </c>
      <c r="BI827" s="1691">
        <f>IFERROR(VLOOKUP($A827,'2013'!$D$4:$I$249,3,FALSE),0)</f>
        <v>0</v>
      </c>
      <c r="BJ827" s="1691">
        <f>IFERROR(VLOOKUP($A827,'2013'!$D$4:$I$249,4,FALSE),0)</f>
        <v>0</v>
      </c>
      <c r="BK827" s="1691">
        <f>IFERROR(VLOOKUP($A827,'2013'!$D$4:$I$249,5,FALSE),0)</f>
        <v>0</v>
      </c>
      <c r="BL827" s="1740">
        <f>IFERROR(VLOOKUP($A827,'2013'!$D$4:$I$249,6,FALSE),0)</f>
        <v>0</v>
      </c>
      <c r="BM827" s="1737">
        <f>IFERROR(VLOOKUP($A827,'2012'!$D$3:$O$172,2,FALSE),0)</f>
        <v>0</v>
      </c>
      <c r="BN827" s="1691">
        <f>IFERROR(VLOOKUP($A827,'2012'!$D$3:$O$172,3,FALSE),0)</f>
        <v>0</v>
      </c>
      <c r="BO827" s="1743">
        <f>IFERROR(VLOOKUP($A827,'2012'!$D$3:$O$172,4,FALSE),0)</f>
        <v>0</v>
      </c>
      <c r="BP827" s="1700">
        <f>IFERROR(VLOOKUP($A827,'2012'!$D$3:$O$172,5,FALSE),0)</f>
        <v>0</v>
      </c>
      <c r="BQ827" s="1691">
        <f>IFERROR(VLOOKUP($A827,'2012'!$D$3:$O$172,6,FALSE),0)</f>
        <v>0</v>
      </c>
      <c r="BR827" s="1691">
        <f>IFERROR(VLOOKUP($A827,'2012'!$D$3:$O$172,7,FALSE),0)</f>
        <v>0</v>
      </c>
      <c r="BS827" s="1691">
        <f>IFERROR(VLOOKUP($A827,'2012'!$D$3:$O$172,8,FALSE),0)</f>
        <v>0</v>
      </c>
      <c r="BT827" s="1740">
        <f>IFERROR(VLOOKUP($A827,'2012'!$D$3:$O$172,9,FALSE),0)</f>
        <v>0</v>
      </c>
      <c r="BX827" s="1700">
        <f>IFERROR(VLOOKUP($A827,'2011'!$D$4:$I$251,2,FALSE),0)</f>
        <v>0</v>
      </c>
      <c r="BY827" s="1691">
        <f>IFERROR(VLOOKUP($A827,'2011'!$D$4:$I$251,3,FALSE),0)</f>
        <v>0</v>
      </c>
      <c r="BZ827" s="1691">
        <f>IFERROR(VLOOKUP($A827,'2011'!$D$4:$I$251,4,FALSE),0)</f>
        <v>0</v>
      </c>
      <c r="CA827" s="1691">
        <f>IFERROR(VLOOKUP($A827,'2011'!$D$4:$I$251,5,FALSE),0)</f>
        <v>0</v>
      </c>
      <c r="CB827" s="1740">
        <f>IFERROR(VLOOKUP($A827,'2011'!$D$4:$I$251,6,FALSE),0)</f>
        <v>0</v>
      </c>
      <c r="CC827" s="1700">
        <f>IFERROR(VLOOKUP($A827,'2010'!$C$3:$H$234,2,FALSE),0)</f>
        <v>0</v>
      </c>
      <c r="CD827" s="1691">
        <f>IFERROR(VLOOKUP($A827,'2010'!$C$3:$H$234,3,FALSE),0)</f>
        <v>0</v>
      </c>
      <c r="CE827" s="1691">
        <f>IFERROR(VLOOKUP($A827,'2010'!$C$3:$H$234,4,FALSE),0)</f>
        <v>0</v>
      </c>
      <c r="CF827" s="1691">
        <f>IFERROR(VLOOKUP($A827,'2010'!$C$3:$H$234,5,FALSE),0)</f>
        <v>0</v>
      </c>
      <c r="CG827" s="1740">
        <f>IFERROR(VLOOKUP($A827,'2010'!$C$3:$H$234,6,FALSE),0)</f>
        <v>0</v>
      </c>
      <c r="CH827" s="1700">
        <f>IFERROR(VLOOKUP($A827,'2009'!$C$3:$H$242,2,FALSE),0)</f>
        <v>0</v>
      </c>
      <c r="CI827" s="1691">
        <f>IFERROR(VLOOKUP($A827,'2009'!$C$3:$H$242,3,FALSE),0)</f>
        <v>0</v>
      </c>
      <c r="CJ827" s="1691">
        <f>IFERROR(VLOOKUP($A827,'2009'!$C$3:$H$242,4,FALSE),0)</f>
        <v>0</v>
      </c>
      <c r="CK827" s="1691">
        <f>IFERROR(VLOOKUP($A827,'2009'!$C$3:$H$242,5,FALSE),0)</f>
        <v>0</v>
      </c>
      <c r="CL827" s="1740">
        <f>IFERROR(VLOOKUP($A827,'2009'!$C$3:$H$242,6,FALSE),0)</f>
        <v>0</v>
      </c>
      <c r="CM827" s="1700">
        <f>IFERROR(VLOOKUP($A827,'2008'!$C$3:$H$229,2,FALSE),0)</f>
        <v>0</v>
      </c>
      <c r="CN827" s="1691">
        <f>IFERROR(VLOOKUP($A827,'2008'!$C$3:$H$229,3,FALSE),0)</f>
        <v>0</v>
      </c>
      <c r="CO827" s="1691">
        <f>IFERROR(VLOOKUP($A827,'2008'!$C$3:$H$229,4,FALSE),0)</f>
        <v>0</v>
      </c>
      <c r="CP827" s="1691">
        <f>IFERROR(VLOOKUP($A827,'2008'!$C$3:$H$229,5,FALSE),0)</f>
        <v>0</v>
      </c>
      <c r="CQ827" s="1740">
        <f>IFERROR(VLOOKUP($A827,'2008'!$C$3:$H$229,6,FALSE),0)</f>
        <v>0</v>
      </c>
      <c r="CR827" s="1700">
        <f>IFERROR(VLOOKUP($A827,'2007'!$C$3:$M$238,7,FALSE),0)</f>
        <v>0</v>
      </c>
      <c r="CS827" s="1691">
        <f>IFERROR(VLOOKUP($A827,'2007'!$C$3:$M$238,8,FALSE),0)</f>
        <v>0</v>
      </c>
      <c r="CT827" s="1691">
        <f>IFERROR(VLOOKUP($A827,'2007'!$C$3:$M$238,9,FALSE),0)</f>
        <v>0</v>
      </c>
      <c r="CU827" s="1691">
        <f>IFERROR(VLOOKUP($A827,'2007'!$C$3:$M$238,10,FALSE),0)</f>
        <v>0</v>
      </c>
      <c r="CV827" s="1740">
        <f>IFERROR(VLOOKUP($A827,'2007'!$C$3:$M$238,11,FALSE),0)</f>
        <v>0</v>
      </c>
      <c r="CW827" s="1700">
        <f>IFERROR(VLOOKUP($A827,'2006'!$A$2:$F$200,2,FALSE),0)</f>
        <v>0</v>
      </c>
      <c r="CX827" s="1691">
        <f>IFERROR(VLOOKUP($A827,'2006'!$A$2:$F$200,4,FALSE),0)</f>
        <v>0</v>
      </c>
      <c r="CY827" s="1691">
        <f>IFERROR(VLOOKUP($A827,'2006'!$A$2:$F$200,5,FALSE),0)</f>
        <v>0</v>
      </c>
      <c r="CZ827" s="1740">
        <f>IFERROR(VLOOKUP($A827,'2006'!$A$2:$F$200,6,FALSE),0)</f>
        <v>0</v>
      </c>
      <c r="DA827" s="1700">
        <f>IFERROR(VLOOKUP($A827,'2005'!$C$3:$M$205,8,FALSE),0)</f>
        <v>0</v>
      </c>
      <c r="DB827" s="1691">
        <f>IFERROR(VLOOKUP($A827,'2005'!$C$3:$M$205,9,FALSE),0)</f>
        <v>0</v>
      </c>
      <c r="DC827" s="1691">
        <f>IFERROR(VLOOKUP($A827,'2005'!$C$3:$M$205,10,FALSE),0)</f>
        <v>0</v>
      </c>
      <c r="DD827" s="1740">
        <f>IFERROR(VLOOKUP($A827,'2005'!$C$3:$M$205,11,FALSE),0)</f>
        <v>0</v>
      </c>
      <c r="DE827" s="1700">
        <f>IFERROR(VLOOKUP($A827,'2004'!$C$3:$M$213,8,FALSE),0)</f>
        <v>0</v>
      </c>
      <c r="DF827" s="1691">
        <f>IFERROR(VLOOKUP($A827,'2004'!$C$3:$M$213,9,FALSE),0)</f>
        <v>0</v>
      </c>
      <c r="DG827" s="1691">
        <f>IFERROR(VLOOKUP($A827,'2004'!$C$3:$M$213,10,FALSE),0)</f>
        <v>0</v>
      </c>
      <c r="DH827" s="1740">
        <f>IFERROR(VLOOKUP($A827,'2004'!$C$3:$M$213,11,FALSE),0)</f>
        <v>0</v>
      </c>
      <c r="DI827" s="1700">
        <f>IFERROR(VLOOKUP($A827,'2003'!$C$3:$Q$214,12,FALSE),0)</f>
        <v>0</v>
      </c>
      <c r="DJ827" s="1691">
        <f>IFERROR(VLOOKUP($A827,'2003'!$C$3:$Q$214,13,FALSE),0)</f>
        <v>0</v>
      </c>
      <c r="DK827" s="1691">
        <f>IFERROR(VLOOKUP($A827,'2003'!$C$3:$Q$214,14,FALSE),0)</f>
        <v>0</v>
      </c>
      <c r="DL827" s="1740">
        <f>IFERROR(VLOOKUP($A827,'2003'!$C$3:$Q$214,15,FALSE),0)</f>
        <v>0</v>
      </c>
      <c r="DM827" s="1700">
        <f>IFERROR(VLOOKUP($A827,'2002'!$D$3:$R$214,12,FALSE),0)</f>
        <v>0</v>
      </c>
      <c r="DN827" s="1691">
        <f>IFERROR(VLOOKUP($A827,'2002'!$D$3:$R$214,13,FALSE),0)</f>
        <v>0</v>
      </c>
      <c r="DO827" s="1691">
        <f>IFERROR(VLOOKUP($A827,'2002'!$D$3:$R$214,14,FALSE),0)</f>
        <v>0</v>
      </c>
      <c r="DP827" s="1788">
        <f>IFERROR(VLOOKUP($A827,'2002'!$D$3:$R$214,15,FALSE),0)</f>
        <v>0</v>
      </c>
      <c r="DQ827" s="1700">
        <f>IFERROR(VLOOKUP($A827,'Pre 2002'!$C$3:$CK$382,84,FALSE),0)</f>
        <v>0</v>
      </c>
      <c r="DR827" s="1695">
        <f>IFERROR(VLOOKUP($A827,'Pre 2002'!$C$3:$CK$382,85,FALSE),0)</f>
        <v>0</v>
      </c>
      <c r="DS827" s="1695">
        <f>IFERROR(VLOOKUP($A827,'Pre 2002'!$C$3:$CK$382,86,FALSE),0)</f>
        <v>0</v>
      </c>
      <c r="DT827" s="1790">
        <f>IFERROR(VLOOKUP($A827,'Pre 2002'!$C$3:$CK$382,87,FALSE),0)</f>
        <v>0</v>
      </c>
      <c r="DU827" s="1741">
        <f>IFERROR(VLOOKUP(A827,'Pre 2002'!$C$3:$CG$382,83,FALSE),0)</f>
        <v>0</v>
      </c>
    </row>
    <row r="828" spans="1:125">
      <c r="A828" s="1721" t="s">
        <v>2099</v>
      </c>
      <c r="B828" s="1562">
        <f t="shared" si="296"/>
        <v>0</v>
      </c>
      <c r="C828" s="1562">
        <f t="shared" si="297"/>
        <v>0</v>
      </c>
      <c r="D828" s="1562">
        <f t="shared" si="298"/>
        <v>0</v>
      </c>
      <c r="E828" s="1563">
        <f t="shared" si="299"/>
        <v>0</v>
      </c>
      <c r="F828" s="1786">
        <f t="shared" si="300"/>
        <v>0</v>
      </c>
      <c r="G828" s="1595" t="s">
        <v>2159</v>
      </c>
      <c r="H828" s="1752">
        <f t="shared" si="315"/>
        <v>0</v>
      </c>
      <c r="I828" s="1751">
        <f t="shared" si="316"/>
        <v>0</v>
      </c>
      <c r="J828" s="1751">
        <f t="shared" si="317"/>
        <v>0</v>
      </c>
      <c r="K828" s="1751">
        <f t="shared" si="318"/>
        <v>0</v>
      </c>
      <c r="L828" s="1818">
        <f t="shared" si="319"/>
        <v>0</v>
      </c>
      <c r="O828" s="1700">
        <f>IFERROR(VLOOKUP($A828,'2022'!$B$2:$K$174,3,FALSE),0)</f>
        <v>0</v>
      </c>
      <c r="P828" s="1858">
        <f>IFERROR(VLOOKUP($A828,'2022'!$B$2:$K$174,4,FALSE),0)</f>
        <v>0</v>
      </c>
      <c r="Q828" s="1858">
        <f>IFERROR(VLOOKUP($A828,'2022'!$B$2:$K$174,5,FALSE),0)</f>
        <v>0</v>
      </c>
      <c r="R828" s="1858">
        <f>IFERROR(VLOOKUP($A828,'2022'!$B$2:$K$174,8,FALSE),0)</f>
        <v>0</v>
      </c>
      <c r="S828" s="1740">
        <f>IFERROR(VLOOKUP($A828,'2022'!$B$2:$K$174,10,FALSE),0)</f>
        <v>0</v>
      </c>
      <c r="T828" s="1700">
        <f>IFERROR(VLOOKUP($A828,'2021'!$B$2:$K$174,3,FALSE),0)</f>
        <v>0</v>
      </c>
      <c r="U828" s="1843">
        <f>IFERROR(VLOOKUP($A828,'2021'!$B$2:$K$174,4,FALSE),0)</f>
        <v>0</v>
      </c>
      <c r="V828" s="1843">
        <f>IFERROR(VLOOKUP($A828,'2021'!$B$2:$K$174,5,FALSE),0)</f>
        <v>0</v>
      </c>
      <c r="W828" s="1843">
        <f>IFERROR(VLOOKUP($A828,'2021'!$B$2:$K$174,8,FALSE),0)</f>
        <v>0</v>
      </c>
      <c r="X828" s="1740">
        <f>IFERROR(VLOOKUP($A828,'2021'!$B$2:$K$174,10,FALSE),0)</f>
        <v>0</v>
      </c>
      <c r="Y828" s="1700">
        <f>IFERROR(VLOOKUP($A828,'2020'!$B$2:$K$170,3,FALSE),0)</f>
        <v>0</v>
      </c>
      <c r="Z828" s="1829">
        <f>IFERROR(VLOOKUP($A828,'2020'!$B$2:$K$170,4,FALSE),0)</f>
        <v>0</v>
      </c>
      <c r="AA828" s="1829">
        <f>IFERROR(VLOOKUP($A828,'2020'!$B$2:$K$170,5,FALSE),0)</f>
        <v>0</v>
      </c>
      <c r="AB828" s="1829">
        <f>IFERROR(VLOOKUP($A828,'2020'!$B$2:$K$170,8,FALSE),0)</f>
        <v>0</v>
      </c>
      <c r="AC828" s="1740">
        <f>IFERROR(VLOOKUP($A828,'2020'!$B$2:$K$170,10,FALSE),0)</f>
        <v>0</v>
      </c>
      <c r="AD828" s="1700">
        <f>IFERROR(VLOOKUP($A828,'2019'!$B$2:$K$170,3,FALSE),0)</f>
        <v>0</v>
      </c>
      <c r="AE828" s="1823">
        <f>IFERROR(VLOOKUP($A828,'2019'!$B$2:$K$170,4,FALSE),0)</f>
        <v>0</v>
      </c>
      <c r="AF828" s="1823">
        <f>IFERROR(VLOOKUP($A828,'2019'!$B$2:$K$170,5,FALSE),0)</f>
        <v>0</v>
      </c>
      <c r="AG828" s="1823">
        <f>IFERROR(VLOOKUP($A828,'2019'!$B$2:$K$170,8,FALSE),0)</f>
        <v>0</v>
      </c>
      <c r="AH828" s="1740">
        <f>IFERROR(VLOOKUP($A828,'2019'!$B$2:$K$170,10,FALSE),0)</f>
        <v>0</v>
      </c>
      <c r="AI828" s="1700">
        <f>IFERROR(VLOOKUP($A828,'2018'!$B$2:$K$170,3,FALSE),0)</f>
        <v>0</v>
      </c>
      <c r="AJ828" s="1821">
        <f>IFERROR(VLOOKUP($A828,'2018'!$B$2:$K$170,4,FALSE),0)</f>
        <v>0</v>
      </c>
      <c r="AK828" s="1821">
        <f>IFERROR(VLOOKUP($A828,'2018'!$B$2:$K$170,5,FALSE),0)</f>
        <v>0</v>
      </c>
      <c r="AL828" s="1821">
        <f>IFERROR(VLOOKUP($A828,'2018'!$B$2:$K$170,8,FALSE),0)</f>
        <v>0</v>
      </c>
      <c r="AM828" s="1740">
        <f>IFERROR(VLOOKUP($A828,'2018'!$B$2:$K$170,10,FALSE),0)</f>
        <v>0</v>
      </c>
      <c r="AN828" s="1700">
        <f>IFERROR(VLOOKUP($A828,'2017'!$B$2:$J$163,2,FALSE),0)</f>
        <v>0</v>
      </c>
      <c r="AO828" s="1815">
        <f>IFERROR(VLOOKUP($A828,'2017'!$B$2:$J$163,3,FALSE),0)</f>
        <v>0</v>
      </c>
      <c r="AP828" s="1815">
        <f>IFERROR(VLOOKUP($A828,'2017'!$B$2:$J$163,4,FALSE),0)</f>
        <v>0</v>
      </c>
      <c r="AQ828" s="1815">
        <f>IFERROR(VLOOKUP($A828,'2017'!$B$2:$J$163,7,FALSE),0)</f>
        <v>0</v>
      </c>
      <c r="AR828" s="1740">
        <f>IFERROR(VLOOKUP($A828,'2017'!$B$2:$J$163,9,FALSE),0)</f>
        <v>0</v>
      </c>
      <c r="AS828" s="1700">
        <f>IFERROR(VLOOKUP($A828,'2016'!$B$2:$K$165,3,FALSE),0)</f>
        <v>0</v>
      </c>
      <c r="AT828" s="1796">
        <f>IFERROR(VLOOKUP($A828,'2016'!$B$2:$K$165,4,FALSE),0)</f>
        <v>0</v>
      </c>
      <c r="AU828" s="1796">
        <f>IFERROR(VLOOKUP($A828,'2016'!$B$2:$K$165,5,FALSE),0)</f>
        <v>0</v>
      </c>
      <c r="AV828" s="1796">
        <f>IFERROR(VLOOKUP($A828,'2016'!$B$2:$K$165,8,FALSE),0)</f>
        <v>0</v>
      </c>
      <c r="AW828" s="1740">
        <f>IFERROR(VLOOKUP($A828,'2016'!$B$2:$K$165,10,FALSE),0)</f>
        <v>0</v>
      </c>
      <c r="AX828" s="1700">
        <f>IFERROR(VLOOKUP($A828,'2015'!$B$2:$K$165,3,FALSE),0)</f>
        <v>0</v>
      </c>
      <c r="AY828" s="1695">
        <f>IFERROR(VLOOKUP($A828,'2015'!$B$2:$K$165,4,FALSE),0)</f>
        <v>0</v>
      </c>
      <c r="AZ828" s="1695">
        <f>IFERROR(VLOOKUP($A828,'2015'!$B$2:$K$165,5,FALSE),0)</f>
        <v>0</v>
      </c>
      <c r="BA828" s="1695">
        <f>IFERROR(VLOOKUP($A828,'2015'!$B$2:$K$165,8,FALSE),0)</f>
        <v>0</v>
      </c>
      <c r="BB828" s="1740">
        <f>IFERROR(VLOOKUP($A828,'2015'!$B$2:$K$165,10,FALSE),0)</f>
        <v>0</v>
      </c>
      <c r="BC828" s="1700">
        <f>IFERROR(VLOOKUP($A828,'2014'!$B$2:$K$157,3,FALSE),0)</f>
        <v>0</v>
      </c>
      <c r="BD828" s="1691">
        <f>IFERROR(VLOOKUP($A828,'2014'!$B$2:$K$157,4,FALSE),0)</f>
        <v>0</v>
      </c>
      <c r="BE828" s="1691">
        <f>IFERROR(VLOOKUP($A828,'2014'!$B$2:$K$157,5,FALSE),0)</f>
        <v>0</v>
      </c>
      <c r="BF828" s="1691">
        <f>IFERROR(VLOOKUP($A828,'2014'!$B$2:$K$157,8,FALSE),0)</f>
        <v>0</v>
      </c>
      <c r="BG828" s="1740">
        <f>IFERROR(VLOOKUP($A828,'2014'!$B$2:$K$157,10,FALSE),0)</f>
        <v>0</v>
      </c>
      <c r="BH828" s="1700">
        <f>IFERROR(VLOOKUP($A828,'2013'!$D$4:$I$249,2,FALSE),0)</f>
        <v>0</v>
      </c>
      <c r="BI828" s="1691">
        <f>IFERROR(VLOOKUP($A828,'2013'!$D$4:$I$249,3,FALSE),0)</f>
        <v>0</v>
      </c>
      <c r="BJ828" s="1691">
        <f>IFERROR(VLOOKUP($A828,'2013'!$D$4:$I$249,4,FALSE),0)</f>
        <v>0</v>
      </c>
      <c r="BK828" s="1691">
        <f>IFERROR(VLOOKUP($A828,'2013'!$D$4:$I$249,5,FALSE),0)</f>
        <v>0</v>
      </c>
      <c r="BL828" s="1740">
        <f>IFERROR(VLOOKUP($A828,'2013'!$D$4:$I$249,6,FALSE),0)</f>
        <v>0</v>
      </c>
      <c r="BM828" s="1737">
        <f>IFERROR(VLOOKUP($A828,'2012'!$D$3:$O$172,2,FALSE),0)</f>
        <v>0</v>
      </c>
      <c r="BN828" s="1691">
        <f>IFERROR(VLOOKUP($A828,'2012'!$D$3:$O$172,3,FALSE),0)</f>
        <v>0</v>
      </c>
      <c r="BO828" s="1743">
        <f>IFERROR(VLOOKUP($A828,'2012'!$D$3:$O$172,4,FALSE),0)</f>
        <v>0</v>
      </c>
      <c r="BP828" s="1700">
        <f>IFERROR(VLOOKUP($A828,'2012'!$D$3:$O$172,5,FALSE),0)</f>
        <v>0</v>
      </c>
      <c r="BQ828" s="1691">
        <f>IFERROR(VLOOKUP($A828,'2012'!$D$3:$O$172,6,FALSE),0)</f>
        <v>0</v>
      </c>
      <c r="BR828" s="1691">
        <f>IFERROR(VLOOKUP($A828,'2012'!$D$3:$O$172,7,FALSE),0)</f>
        <v>0</v>
      </c>
      <c r="BS828" s="1691">
        <f>IFERROR(VLOOKUP($A828,'2012'!$D$3:$O$172,8,FALSE),0)</f>
        <v>0</v>
      </c>
      <c r="BT828" s="1740">
        <f>IFERROR(VLOOKUP($A828,'2012'!$D$3:$O$172,9,FALSE),0)</f>
        <v>0</v>
      </c>
      <c r="BX828" s="1700">
        <f>IFERROR(VLOOKUP($A828,'2011'!$D$4:$I$251,2,FALSE),0)</f>
        <v>0</v>
      </c>
      <c r="BY828" s="1691">
        <f>IFERROR(VLOOKUP($A828,'2011'!$D$4:$I$251,3,FALSE),0)</f>
        <v>0</v>
      </c>
      <c r="BZ828" s="1691">
        <f>IFERROR(VLOOKUP($A828,'2011'!$D$4:$I$251,4,FALSE),0)</f>
        <v>0</v>
      </c>
      <c r="CA828" s="1691">
        <f>IFERROR(VLOOKUP($A828,'2011'!$D$4:$I$251,5,FALSE),0)</f>
        <v>0</v>
      </c>
      <c r="CB828" s="1740">
        <f>IFERROR(VLOOKUP($A828,'2011'!$D$4:$I$251,6,FALSE),0)</f>
        <v>0</v>
      </c>
      <c r="CC828" s="1700">
        <f>IFERROR(VLOOKUP($A828,'2010'!$C$3:$H$234,2,FALSE),0)</f>
        <v>0</v>
      </c>
      <c r="CD828" s="1691">
        <f>IFERROR(VLOOKUP($A828,'2010'!$C$3:$H$234,3,FALSE),0)</f>
        <v>0</v>
      </c>
      <c r="CE828" s="1691">
        <f>IFERROR(VLOOKUP($A828,'2010'!$C$3:$H$234,4,FALSE),0)</f>
        <v>0</v>
      </c>
      <c r="CF828" s="1691">
        <f>IFERROR(VLOOKUP($A828,'2010'!$C$3:$H$234,5,FALSE),0)</f>
        <v>0</v>
      </c>
      <c r="CG828" s="1740">
        <f>IFERROR(VLOOKUP($A828,'2010'!$C$3:$H$234,6,FALSE),0)</f>
        <v>0</v>
      </c>
      <c r="CH828" s="1700">
        <f>IFERROR(VLOOKUP($A828,'2009'!$C$3:$H$242,2,FALSE),0)</f>
        <v>0</v>
      </c>
      <c r="CI828" s="1691">
        <f>IFERROR(VLOOKUP($A828,'2009'!$C$3:$H$242,3,FALSE),0)</f>
        <v>0</v>
      </c>
      <c r="CJ828" s="1691">
        <f>IFERROR(VLOOKUP($A828,'2009'!$C$3:$H$242,4,FALSE),0)</f>
        <v>0</v>
      </c>
      <c r="CK828" s="1691">
        <f>IFERROR(VLOOKUP($A828,'2009'!$C$3:$H$242,5,FALSE),0)</f>
        <v>0</v>
      </c>
      <c r="CL828" s="1740">
        <f>IFERROR(VLOOKUP($A828,'2009'!$C$3:$H$242,6,FALSE),0)</f>
        <v>0</v>
      </c>
      <c r="CM828" s="1700">
        <f>IFERROR(VLOOKUP($A828,'2008'!$C$3:$H$229,2,FALSE),0)</f>
        <v>0</v>
      </c>
      <c r="CN828" s="1691">
        <f>IFERROR(VLOOKUP($A828,'2008'!$C$3:$H$229,3,FALSE),0)</f>
        <v>0</v>
      </c>
      <c r="CO828" s="1691">
        <f>IFERROR(VLOOKUP($A828,'2008'!$C$3:$H$229,4,FALSE),0)</f>
        <v>0</v>
      </c>
      <c r="CP828" s="1691">
        <f>IFERROR(VLOOKUP($A828,'2008'!$C$3:$H$229,5,FALSE),0)</f>
        <v>0</v>
      </c>
      <c r="CQ828" s="1740">
        <f>IFERROR(VLOOKUP($A828,'2008'!$C$3:$H$229,6,FALSE),0)</f>
        <v>0</v>
      </c>
      <c r="CR828" s="1700">
        <f>IFERROR(VLOOKUP($A828,'2007'!$C$3:$M$238,7,FALSE),0)</f>
        <v>0</v>
      </c>
      <c r="CS828" s="1691">
        <f>IFERROR(VLOOKUP($A828,'2007'!$C$3:$M$238,8,FALSE),0)</f>
        <v>0</v>
      </c>
      <c r="CT828" s="1691">
        <f>IFERROR(VLOOKUP($A828,'2007'!$C$3:$M$238,9,FALSE),0)</f>
        <v>0</v>
      </c>
      <c r="CU828" s="1691">
        <f>IFERROR(VLOOKUP($A828,'2007'!$C$3:$M$238,10,FALSE),0)</f>
        <v>0</v>
      </c>
      <c r="CV828" s="1740">
        <f>IFERROR(VLOOKUP($A828,'2007'!$C$3:$M$238,11,FALSE),0)</f>
        <v>0</v>
      </c>
      <c r="CW828" s="1700">
        <f>IFERROR(VLOOKUP($A828,'2006'!$A$2:$F$200,2,FALSE),0)</f>
        <v>0</v>
      </c>
      <c r="CX828" s="1691">
        <f>IFERROR(VLOOKUP($A828,'2006'!$A$2:$F$200,4,FALSE),0)</f>
        <v>0</v>
      </c>
      <c r="CY828" s="1691">
        <f>IFERROR(VLOOKUP($A828,'2006'!$A$2:$F$200,5,FALSE),0)</f>
        <v>0</v>
      </c>
      <c r="CZ828" s="1740">
        <f>IFERROR(VLOOKUP($A828,'2006'!$A$2:$F$200,6,FALSE),0)</f>
        <v>0</v>
      </c>
      <c r="DA828" s="1700">
        <f>IFERROR(VLOOKUP($A828,'2005'!$C$3:$M$205,8,FALSE),0)</f>
        <v>0</v>
      </c>
      <c r="DB828" s="1691">
        <f>IFERROR(VLOOKUP($A828,'2005'!$C$3:$M$205,9,FALSE),0)</f>
        <v>0</v>
      </c>
      <c r="DC828" s="1691">
        <f>IFERROR(VLOOKUP($A828,'2005'!$C$3:$M$205,10,FALSE),0)</f>
        <v>0</v>
      </c>
      <c r="DD828" s="1740">
        <f>IFERROR(VLOOKUP($A828,'2005'!$C$3:$M$205,11,FALSE),0)</f>
        <v>0</v>
      </c>
      <c r="DE828" s="1700">
        <f>IFERROR(VLOOKUP($A828,'2004'!$C$3:$M$213,8,FALSE),0)</f>
        <v>0</v>
      </c>
      <c r="DF828" s="1691">
        <f>IFERROR(VLOOKUP($A828,'2004'!$C$3:$M$213,9,FALSE),0)</f>
        <v>0</v>
      </c>
      <c r="DG828" s="1691">
        <f>IFERROR(VLOOKUP($A828,'2004'!$C$3:$M$213,10,FALSE),0)</f>
        <v>0</v>
      </c>
      <c r="DH828" s="1740">
        <f>IFERROR(VLOOKUP($A828,'2004'!$C$3:$M$213,11,FALSE),0)</f>
        <v>0</v>
      </c>
      <c r="DI828" s="1700">
        <f>IFERROR(VLOOKUP($A828,'2003'!$C$3:$Q$214,12,FALSE),0)</f>
        <v>0</v>
      </c>
      <c r="DJ828" s="1691">
        <f>IFERROR(VLOOKUP($A828,'2003'!$C$3:$Q$214,13,FALSE),0)</f>
        <v>0</v>
      </c>
      <c r="DK828" s="1691">
        <f>IFERROR(VLOOKUP($A828,'2003'!$C$3:$Q$214,14,FALSE),0)</f>
        <v>0</v>
      </c>
      <c r="DL828" s="1740">
        <f>IFERROR(VLOOKUP($A828,'2003'!$C$3:$Q$214,15,FALSE),0)</f>
        <v>0</v>
      </c>
      <c r="DM828" s="1700">
        <f>IFERROR(VLOOKUP($A828,'2002'!$D$3:$R$214,12,FALSE),0)</f>
        <v>0</v>
      </c>
      <c r="DN828" s="1691">
        <f>IFERROR(VLOOKUP($A828,'2002'!$D$3:$R$214,13,FALSE),0)</f>
        <v>0</v>
      </c>
      <c r="DO828" s="1691">
        <f>IFERROR(VLOOKUP($A828,'2002'!$D$3:$R$214,14,FALSE),0)</f>
        <v>0</v>
      </c>
      <c r="DP828" s="1788">
        <f>IFERROR(VLOOKUP($A828,'2002'!$D$3:$R$214,15,FALSE),0)</f>
        <v>0</v>
      </c>
      <c r="DQ828" s="1700">
        <f>IFERROR(VLOOKUP($A828,'Pre 2002'!$C$3:$CK$382,84,FALSE),0)</f>
        <v>0</v>
      </c>
      <c r="DR828" s="1695">
        <f>IFERROR(VLOOKUP($A828,'Pre 2002'!$C$3:$CK$382,85,FALSE),0)</f>
        <v>0</v>
      </c>
      <c r="DS828" s="1695">
        <f>IFERROR(VLOOKUP($A828,'Pre 2002'!$C$3:$CK$382,86,FALSE),0)</f>
        <v>0</v>
      </c>
      <c r="DT828" s="1790">
        <f>IFERROR(VLOOKUP($A828,'Pre 2002'!$C$3:$CK$382,87,FALSE),0)</f>
        <v>0</v>
      </c>
      <c r="DU828" s="1741">
        <f>IFERROR(VLOOKUP(A828,'Pre 2002'!$C$3:$CG$382,83,FALSE),0)</f>
        <v>0</v>
      </c>
    </row>
    <row r="829" spans="1:125">
      <c r="A829" s="1721" t="s">
        <v>2101</v>
      </c>
      <c r="B829" s="1562">
        <f t="shared" si="296"/>
        <v>0</v>
      </c>
      <c r="C829" s="1562">
        <f t="shared" si="297"/>
        <v>0</v>
      </c>
      <c r="D829" s="1562">
        <f t="shared" si="298"/>
        <v>0</v>
      </c>
      <c r="E829" s="1563">
        <f t="shared" si="299"/>
        <v>0</v>
      </c>
      <c r="F829" s="1786">
        <f t="shared" si="300"/>
        <v>0</v>
      </c>
      <c r="G829" s="1595" t="s">
        <v>2159</v>
      </c>
      <c r="H829" s="1752">
        <f t="shared" si="315"/>
        <v>0</v>
      </c>
      <c r="I829" s="1751">
        <f t="shared" si="316"/>
        <v>0</v>
      </c>
      <c r="J829" s="1751">
        <f t="shared" si="317"/>
        <v>0</v>
      </c>
      <c r="K829" s="1751">
        <f t="shared" si="318"/>
        <v>0</v>
      </c>
      <c r="L829" s="1818">
        <f t="shared" si="319"/>
        <v>0</v>
      </c>
      <c r="O829" s="1700">
        <f>IFERROR(VLOOKUP($A829,'2022'!$B$2:$K$174,3,FALSE),0)</f>
        <v>0</v>
      </c>
      <c r="P829" s="1858">
        <f>IFERROR(VLOOKUP($A829,'2022'!$B$2:$K$174,4,FALSE),0)</f>
        <v>0</v>
      </c>
      <c r="Q829" s="1858">
        <f>IFERROR(VLOOKUP($A829,'2022'!$B$2:$K$174,5,FALSE),0)</f>
        <v>0</v>
      </c>
      <c r="R829" s="1858">
        <f>IFERROR(VLOOKUP($A829,'2022'!$B$2:$K$174,8,FALSE),0)</f>
        <v>0</v>
      </c>
      <c r="S829" s="1740">
        <f>IFERROR(VLOOKUP($A829,'2022'!$B$2:$K$174,10,FALSE),0)</f>
        <v>0</v>
      </c>
      <c r="T829" s="1700">
        <f>IFERROR(VLOOKUP($A829,'2021'!$B$2:$K$174,3,FALSE),0)</f>
        <v>0</v>
      </c>
      <c r="U829" s="1843">
        <f>IFERROR(VLOOKUP($A829,'2021'!$B$2:$K$174,4,FALSE),0)</f>
        <v>0</v>
      </c>
      <c r="V829" s="1843">
        <f>IFERROR(VLOOKUP($A829,'2021'!$B$2:$K$174,5,FALSE),0)</f>
        <v>0</v>
      </c>
      <c r="W829" s="1843">
        <f>IFERROR(VLOOKUP($A829,'2021'!$B$2:$K$174,8,FALSE),0)</f>
        <v>0</v>
      </c>
      <c r="X829" s="1740">
        <f>IFERROR(VLOOKUP($A829,'2021'!$B$2:$K$174,10,FALSE),0)</f>
        <v>0</v>
      </c>
      <c r="Y829" s="1700">
        <f>IFERROR(VLOOKUP($A829,'2020'!$B$2:$K$170,3,FALSE),0)</f>
        <v>0</v>
      </c>
      <c r="Z829" s="1829">
        <f>IFERROR(VLOOKUP($A829,'2020'!$B$2:$K$170,4,FALSE),0)</f>
        <v>0</v>
      </c>
      <c r="AA829" s="1829">
        <f>IFERROR(VLOOKUP($A829,'2020'!$B$2:$K$170,5,FALSE),0)</f>
        <v>0</v>
      </c>
      <c r="AB829" s="1829">
        <f>IFERROR(VLOOKUP($A829,'2020'!$B$2:$K$170,8,FALSE),0)</f>
        <v>0</v>
      </c>
      <c r="AC829" s="1740">
        <f>IFERROR(VLOOKUP($A829,'2020'!$B$2:$K$170,10,FALSE),0)</f>
        <v>0</v>
      </c>
      <c r="AD829" s="1700">
        <f>IFERROR(VLOOKUP($A829,'2019'!$B$2:$K$170,3,FALSE),0)</f>
        <v>0</v>
      </c>
      <c r="AE829" s="1823">
        <f>IFERROR(VLOOKUP($A829,'2019'!$B$2:$K$170,4,FALSE),0)</f>
        <v>0</v>
      </c>
      <c r="AF829" s="1823">
        <f>IFERROR(VLOOKUP($A829,'2019'!$B$2:$K$170,5,FALSE),0)</f>
        <v>0</v>
      </c>
      <c r="AG829" s="1823">
        <f>IFERROR(VLOOKUP($A829,'2019'!$B$2:$K$170,8,FALSE),0)</f>
        <v>0</v>
      </c>
      <c r="AH829" s="1740">
        <f>IFERROR(VLOOKUP($A829,'2019'!$B$2:$K$170,10,FALSE),0)</f>
        <v>0</v>
      </c>
      <c r="AI829" s="1700">
        <f>IFERROR(VLOOKUP($A829,'2018'!$B$2:$K$170,3,FALSE),0)</f>
        <v>0</v>
      </c>
      <c r="AJ829" s="1821">
        <f>IFERROR(VLOOKUP($A829,'2018'!$B$2:$K$170,4,FALSE),0)</f>
        <v>0</v>
      </c>
      <c r="AK829" s="1821">
        <f>IFERROR(VLOOKUP($A829,'2018'!$B$2:$K$170,5,FALSE),0)</f>
        <v>0</v>
      </c>
      <c r="AL829" s="1821">
        <f>IFERROR(VLOOKUP($A829,'2018'!$B$2:$K$170,8,FALSE),0)</f>
        <v>0</v>
      </c>
      <c r="AM829" s="1740">
        <f>IFERROR(VLOOKUP($A829,'2018'!$B$2:$K$170,10,FALSE),0)</f>
        <v>0</v>
      </c>
      <c r="AN829" s="1700">
        <f>IFERROR(VLOOKUP($A829,'2017'!$B$2:$J$163,2,FALSE),0)</f>
        <v>0</v>
      </c>
      <c r="AO829" s="1815">
        <f>IFERROR(VLOOKUP($A829,'2017'!$B$2:$J$163,3,FALSE),0)</f>
        <v>0</v>
      </c>
      <c r="AP829" s="1815">
        <f>IFERROR(VLOOKUP($A829,'2017'!$B$2:$J$163,4,FALSE),0)</f>
        <v>0</v>
      </c>
      <c r="AQ829" s="1815">
        <f>IFERROR(VLOOKUP($A829,'2017'!$B$2:$J$163,7,FALSE),0)</f>
        <v>0</v>
      </c>
      <c r="AR829" s="1740">
        <f>IFERROR(VLOOKUP($A829,'2017'!$B$2:$J$163,9,FALSE),0)</f>
        <v>0</v>
      </c>
      <c r="AS829" s="1700">
        <f>IFERROR(VLOOKUP($A829,'2016'!$B$2:$K$165,3,FALSE),0)</f>
        <v>0</v>
      </c>
      <c r="AT829" s="1796">
        <f>IFERROR(VLOOKUP($A829,'2016'!$B$2:$K$165,4,FALSE),0)</f>
        <v>0</v>
      </c>
      <c r="AU829" s="1796">
        <f>IFERROR(VLOOKUP($A829,'2016'!$B$2:$K$165,5,FALSE),0)</f>
        <v>0</v>
      </c>
      <c r="AV829" s="1796">
        <f>IFERROR(VLOOKUP($A829,'2016'!$B$2:$K$165,8,FALSE),0)</f>
        <v>0</v>
      </c>
      <c r="AW829" s="1740">
        <f>IFERROR(VLOOKUP($A829,'2016'!$B$2:$K$165,10,FALSE),0)</f>
        <v>0</v>
      </c>
      <c r="AX829" s="1700">
        <f>IFERROR(VLOOKUP($A829,'2015'!$B$2:$K$165,3,FALSE),0)</f>
        <v>0</v>
      </c>
      <c r="AY829" s="1695">
        <f>IFERROR(VLOOKUP($A829,'2015'!$B$2:$K$165,4,FALSE),0)</f>
        <v>0</v>
      </c>
      <c r="AZ829" s="1695">
        <f>IFERROR(VLOOKUP($A829,'2015'!$B$2:$K$165,5,FALSE),0)</f>
        <v>0</v>
      </c>
      <c r="BA829" s="1695">
        <f>IFERROR(VLOOKUP($A829,'2015'!$B$2:$K$165,8,FALSE),0)</f>
        <v>0</v>
      </c>
      <c r="BB829" s="1740">
        <f>IFERROR(VLOOKUP($A829,'2015'!$B$2:$K$165,10,FALSE),0)</f>
        <v>0</v>
      </c>
      <c r="BC829" s="1700">
        <f>IFERROR(VLOOKUP($A829,'2014'!$B$2:$K$157,3,FALSE),0)</f>
        <v>0</v>
      </c>
      <c r="BD829" s="1691">
        <f>IFERROR(VLOOKUP($A829,'2014'!$B$2:$K$157,4,FALSE),0)</f>
        <v>0</v>
      </c>
      <c r="BE829" s="1691">
        <f>IFERROR(VLOOKUP($A829,'2014'!$B$2:$K$157,5,FALSE),0)</f>
        <v>0</v>
      </c>
      <c r="BF829" s="1691">
        <f>IFERROR(VLOOKUP($A829,'2014'!$B$2:$K$157,8,FALSE),0)</f>
        <v>0</v>
      </c>
      <c r="BG829" s="1740">
        <f>IFERROR(VLOOKUP($A829,'2014'!$B$2:$K$157,10,FALSE),0)</f>
        <v>0</v>
      </c>
      <c r="BH829" s="1700">
        <f>IFERROR(VLOOKUP($A829,'2013'!$D$4:$I$249,2,FALSE),0)</f>
        <v>0</v>
      </c>
      <c r="BI829" s="1691">
        <f>IFERROR(VLOOKUP($A829,'2013'!$D$4:$I$249,3,FALSE),0)</f>
        <v>0</v>
      </c>
      <c r="BJ829" s="1691">
        <f>IFERROR(VLOOKUP($A829,'2013'!$D$4:$I$249,4,FALSE),0)</f>
        <v>0</v>
      </c>
      <c r="BK829" s="1691">
        <f>IFERROR(VLOOKUP($A829,'2013'!$D$4:$I$249,5,FALSE),0)</f>
        <v>0</v>
      </c>
      <c r="BL829" s="1740">
        <f>IFERROR(VLOOKUP($A829,'2013'!$D$4:$I$249,6,FALSE),0)</f>
        <v>0</v>
      </c>
      <c r="BM829" s="1737">
        <f>IFERROR(VLOOKUP($A829,'2012'!$D$3:$O$172,2,FALSE),0)</f>
        <v>0</v>
      </c>
      <c r="BN829" s="1691">
        <f>IFERROR(VLOOKUP($A829,'2012'!$D$3:$O$172,3,FALSE),0)</f>
        <v>0</v>
      </c>
      <c r="BO829" s="1743">
        <f>IFERROR(VLOOKUP($A829,'2012'!$D$3:$O$172,4,FALSE),0)</f>
        <v>0</v>
      </c>
      <c r="BP829" s="1700">
        <f>IFERROR(VLOOKUP($A829,'2012'!$D$3:$O$172,5,FALSE),0)</f>
        <v>0</v>
      </c>
      <c r="BQ829" s="1691">
        <f>IFERROR(VLOOKUP($A829,'2012'!$D$3:$O$172,6,FALSE),0)</f>
        <v>0</v>
      </c>
      <c r="BR829" s="1691">
        <f>IFERROR(VLOOKUP($A829,'2012'!$D$3:$O$172,7,FALSE),0)</f>
        <v>0</v>
      </c>
      <c r="BS829" s="1691">
        <f>IFERROR(VLOOKUP($A829,'2012'!$D$3:$O$172,8,FALSE),0)</f>
        <v>0</v>
      </c>
      <c r="BT829" s="1740">
        <f>IFERROR(VLOOKUP($A829,'2012'!$D$3:$O$172,9,FALSE),0)</f>
        <v>0</v>
      </c>
      <c r="BX829" s="1700">
        <f>IFERROR(VLOOKUP($A829,'2011'!$D$4:$I$251,2,FALSE),0)</f>
        <v>0</v>
      </c>
      <c r="BY829" s="1691">
        <f>IFERROR(VLOOKUP($A829,'2011'!$D$4:$I$251,3,FALSE),0)</f>
        <v>0</v>
      </c>
      <c r="BZ829" s="1691">
        <f>IFERROR(VLOOKUP($A829,'2011'!$D$4:$I$251,4,FALSE),0)</f>
        <v>0</v>
      </c>
      <c r="CA829" s="1691">
        <f>IFERROR(VLOOKUP($A829,'2011'!$D$4:$I$251,5,FALSE),0)</f>
        <v>0</v>
      </c>
      <c r="CB829" s="1740">
        <f>IFERROR(VLOOKUP($A829,'2011'!$D$4:$I$251,6,FALSE),0)</f>
        <v>0</v>
      </c>
      <c r="CC829" s="1700">
        <f>IFERROR(VLOOKUP($A829,'2010'!$C$3:$H$234,2,FALSE),0)</f>
        <v>0</v>
      </c>
      <c r="CD829" s="1691">
        <f>IFERROR(VLOOKUP($A829,'2010'!$C$3:$H$234,3,FALSE),0)</f>
        <v>0</v>
      </c>
      <c r="CE829" s="1691">
        <f>IFERROR(VLOOKUP($A829,'2010'!$C$3:$H$234,4,FALSE),0)</f>
        <v>0</v>
      </c>
      <c r="CF829" s="1691">
        <f>IFERROR(VLOOKUP($A829,'2010'!$C$3:$H$234,5,FALSE),0)</f>
        <v>0</v>
      </c>
      <c r="CG829" s="1740">
        <f>IFERROR(VLOOKUP($A829,'2010'!$C$3:$H$234,6,FALSE),0)</f>
        <v>0</v>
      </c>
      <c r="CH829" s="1700">
        <f>IFERROR(VLOOKUP($A829,'2009'!$C$3:$H$242,2,FALSE),0)</f>
        <v>0</v>
      </c>
      <c r="CI829" s="1691">
        <f>IFERROR(VLOOKUP($A829,'2009'!$C$3:$H$242,3,FALSE),0)</f>
        <v>0</v>
      </c>
      <c r="CJ829" s="1691">
        <f>IFERROR(VLOOKUP($A829,'2009'!$C$3:$H$242,4,FALSE),0)</f>
        <v>0</v>
      </c>
      <c r="CK829" s="1691">
        <f>IFERROR(VLOOKUP($A829,'2009'!$C$3:$H$242,5,FALSE),0)</f>
        <v>0</v>
      </c>
      <c r="CL829" s="1740">
        <f>IFERROR(VLOOKUP($A829,'2009'!$C$3:$H$242,6,FALSE),0)</f>
        <v>0</v>
      </c>
      <c r="CM829" s="1700">
        <f>IFERROR(VLOOKUP($A829,'2008'!$C$3:$H$229,2,FALSE),0)</f>
        <v>0</v>
      </c>
      <c r="CN829" s="1691">
        <f>IFERROR(VLOOKUP($A829,'2008'!$C$3:$H$229,3,FALSE),0)</f>
        <v>0</v>
      </c>
      <c r="CO829" s="1691">
        <f>IFERROR(VLOOKUP($A829,'2008'!$C$3:$H$229,4,FALSE),0)</f>
        <v>0</v>
      </c>
      <c r="CP829" s="1691">
        <f>IFERROR(VLOOKUP($A829,'2008'!$C$3:$H$229,5,FALSE),0)</f>
        <v>0</v>
      </c>
      <c r="CQ829" s="1740">
        <f>IFERROR(VLOOKUP($A829,'2008'!$C$3:$H$229,6,FALSE),0)</f>
        <v>0</v>
      </c>
      <c r="CR829" s="1700">
        <f>IFERROR(VLOOKUP($A829,'2007'!$C$3:$M$238,7,FALSE),0)</f>
        <v>0</v>
      </c>
      <c r="CS829" s="1691">
        <f>IFERROR(VLOOKUP($A829,'2007'!$C$3:$M$238,8,FALSE),0)</f>
        <v>0</v>
      </c>
      <c r="CT829" s="1691">
        <f>IFERROR(VLOOKUP($A829,'2007'!$C$3:$M$238,9,FALSE),0)</f>
        <v>0</v>
      </c>
      <c r="CU829" s="1691">
        <f>IFERROR(VLOOKUP($A829,'2007'!$C$3:$M$238,10,FALSE),0)</f>
        <v>0</v>
      </c>
      <c r="CV829" s="1740">
        <f>IFERROR(VLOOKUP($A829,'2007'!$C$3:$M$238,11,FALSE),0)</f>
        <v>0</v>
      </c>
      <c r="CW829" s="1700">
        <f>IFERROR(VLOOKUP($A829,'2006'!$A$2:$F$200,2,FALSE),0)</f>
        <v>0</v>
      </c>
      <c r="CX829" s="1691">
        <f>IFERROR(VLOOKUP($A829,'2006'!$A$2:$F$200,4,FALSE),0)</f>
        <v>0</v>
      </c>
      <c r="CY829" s="1691">
        <f>IFERROR(VLOOKUP($A829,'2006'!$A$2:$F$200,5,FALSE),0)</f>
        <v>0</v>
      </c>
      <c r="CZ829" s="1740">
        <f>IFERROR(VLOOKUP($A829,'2006'!$A$2:$F$200,6,FALSE),0)</f>
        <v>0</v>
      </c>
      <c r="DA829" s="1700">
        <f>IFERROR(VLOOKUP($A829,'2005'!$C$3:$M$205,8,FALSE),0)</f>
        <v>0</v>
      </c>
      <c r="DB829" s="1691">
        <f>IFERROR(VLOOKUP($A829,'2005'!$C$3:$M$205,9,FALSE),0)</f>
        <v>0</v>
      </c>
      <c r="DC829" s="1691">
        <f>IFERROR(VLOOKUP($A829,'2005'!$C$3:$M$205,10,FALSE),0)</f>
        <v>0</v>
      </c>
      <c r="DD829" s="1740">
        <f>IFERROR(VLOOKUP($A829,'2005'!$C$3:$M$205,11,FALSE),0)</f>
        <v>0</v>
      </c>
      <c r="DE829" s="1700">
        <f>IFERROR(VLOOKUP($A829,'2004'!$C$3:$M$213,8,FALSE),0)</f>
        <v>0</v>
      </c>
      <c r="DF829" s="1691">
        <f>IFERROR(VLOOKUP($A829,'2004'!$C$3:$M$213,9,FALSE),0)</f>
        <v>0</v>
      </c>
      <c r="DG829" s="1691">
        <f>IFERROR(VLOOKUP($A829,'2004'!$C$3:$M$213,10,FALSE),0)</f>
        <v>0</v>
      </c>
      <c r="DH829" s="1740">
        <f>IFERROR(VLOOKUP($A829,'2004'!$C$3:$M$213,11,FALSE),0)</f>
        <v>0</v>
      </c>
      <c r="DI829" s="1700">
        <f>IFERROR(VLOOKUP($A829,'2003'!$C$3:$Q$214,12,FALSE),0)</f>
        <v>0</v>
      </c>
      <c r="DJ829" s="1691">
        <f>IFERROR(VLOOKUP($A829,'2003'!$C$3:$Q$214,13,FALSE),0)</f>
        <v>0</v>
      </c>
      <c r="DK829" s="1691">
        <f>IFERROR(VLOOKUP($A829,'2003'!$C$3:$Q$214,14,FALSE),0)</f>
        <v>0</v>
      </c>
      <c r="DL829" s="1740">
        <f>IFERROR(VLOOKUP($A829,'2003'!$C$3:$Q$214,15,FALSE),0)</f>
        <v>0</v>
      </c>
      <c r="DM829" s="1700">
        <f>IFERROR(VLOOKUP($A829,'2002'!$D$3:$R$214,12,FALSE),0)</f>
        <v>0</v>
      </c>
      <c r="DN829" s="1691">
        <f>IFERROR(VLOOKUP($A829,'2002'!$D$3:$R$214,13,FALSE),0)</f>
        <v>0</v>
      </c>
      <c r="DO829" s="1691">
        <f>IFERROR(VLOOKUP($A829,'2002'!$D$3:$R$214,14,FALSE),0)</f>
        <v>0</v>
      </c>
      <c r="DP829" s="1788">
        <f>IFERROR(VLOOKUP($A829,'2002'!$D$3:$R$214,15,FALSE),0)</f>
        <v>0</v>
      </c>
      <c r="DQ829" s="1700">
        <f>IFERROR(VLOOKUP($A829,'Pre 2002'!$C$3:$CK$382,84,FALSE),0)</f>
        <v>0</v>
      </c>
      <c r="DR829" s="1695">
        <f>IFERROR(VLOOKUP($A829,'Pre 2002'!$C$3:$CK$382,85,FALSE),0)</f>
        <v>0</v>
      </c>
      <c r="DS829" s="1695">
        <f>IFERROR(VLOOKUP($A829,'Pre 2002'!$C$3:$CK$382,86,FALSE),0)</f>
        <v>0</v>
      </c>
      <c r="DT829" s="1790">
        <f>IFERROR(VLOOKUP($A829,'Pre 2002'!$C$3:$CK$382,87,FALSE),0)</f>
        <v>0</v>
      </c>
      <c r="DU829" s="1741">
        <f>IFERROR(VLOOKUP(A829,'Pre 2002'!$C$3:$CG$382,83,FALSE),0)</f>
        <v>0</v>
      </c>
    </row>
    <row r="830" spans="1:125">
      <c r="A830" s="1442" t="s">
        <v>1193</v>
      </c>
      <c r="B830" s="1562">
        <f t="shared" si="296"/>
        <v>0</v>
      </c>
      <c r="C830" s="1562">
        <f t="shared" si="297"/>
        <v>0</v>
      </c>
      <c r="D830" s="1562">
        <f t="shared" si="298"/>
        <v>0</v>
      </c>
      <c r="E830" s="1563">
        <f t="shared" si="299"/>
        <v>0</v>
      </c>
      <c r="F830" s="1786">
        <f t="shared" si="300"/>
        <v>0</v>
      </c>
      <c r="G830" s="1595" t="s">
        <v>2159</v>
      </c>
      <c r="H830" s="1752">
        <f t="shared" si="315"/>
        <v>0</v>
      </c>
      <c r="I830" s="1751">
        <f t="shared" si="316"/>
        <v>0</v>
      </c>
      <c r="J830" s="1751">
        <f t="shared" si="317"/>
        <v>0</v>
      </c>
      <c r="K830" s="1751">
        <f t="shared" si="318"/>
        <v>0</v>
      </c>
      <c r="L830" s="1818">
        <f t="shared" si="319"/>
        <v>0</v>
      </c>
      <c r="O830" s="1700">
        <f>IFERROR(VLOOKUP($A830,'2022'!$B$2:$K$174,3,FALSE),0)</f>
        <v>0</v>
      </c>
      <c r="P830" s="1858">
        <f>IFERROR(VLOOKUP($A830,'2022'!$B$2:$K$174,4,FALSE),0)</f>
        <v>0</v>
      </c>
      <c r="Q830" s="1858">
        <f>IFERROR(VLOOKUP($A830,'2022'!$B$2:$K$174,5,FALSE),0)</f>
        <v>0</v>
      </c>
      <c r="R830" s="1858">
        <f>IFERROR(VLOOKUP($A830,'2022'!$B$2:$K$174,8,FALSE),0)</f>
        <v>0</v>
      </c>
      <c r="S830" s="1740">
        <f>IFERROR(VLOOKUP($A830,'2022'!$B$2:$K$174,10,FALSE),0)</f>
        <v>0</v>
      </c>
      <c r="T830" s="1700">
        <f>IFERROR(VLOOKUP($A830,'2021'!$B$2:$K$174,3,FALSE),0)</f>
        <v>0</v>
      </c>
      <c r="U830" s="1843">
        <f>IFERROR(VLOOKUP($A830,'2021'!$B$2:$K$174,4,FALSE),0)</f>
        <v>0</v>
      </c>
      <c r="V830" s="1843">
        <f>IFERROR(VLOOKUP($A830,'2021'!$B$2:$K$174,5,FALSE),0)</f>
        <v>0</v>
      </c>
      <c r="W830" s="1843">
        <f>IFERROR(VLOOKUP($A830,'2021'!$B$2:$K$174,8,FALSE),0)</f>
        <v>0</v>
      </c>
      <c r="X830" s="1740">
        <f>IFERROR(VLOOKUP($A830,'2021'!$B$2:$K$174,10,FALSE),0)</f>
        <v>0</v>
      </c>
      <c r="Y830" s="1700">
        <f>IFERROR(VLOOKUP($A830,'2020'!$B$2:$K$170,3,FALSE),0)</f>
        <v>0</v>
      </c>
      <c r="Z830" s="1829">
        <f>IFERROR(VLOOKUP($A830,'2020'!$B$2:$K$170,4,FALSE),0)</f>
        <v>0</v>
      </c>
      <c r="AA830" s="1829">
        <f>IFERROR(VLOOKUP($A830,'2020'!$B$2:$K$170,5,FALSE),0)</f>
        <v>0</v>
      </c>
      <c r="AB830" s="1829">
        <f>IFERROR(VLOOKUP($A830,'2020'!$B$2:$K$170,8,FALSE),0)</f>
        <v>0</v>
      </c>
      <c r="AC830" s="1740">
        <f>IFERROR(VLOOKUP($A830,'2020'!$B$2:$K$170,10,FALSE),0)</f>
        <v>0</v>
      </c>
      <c r="AD830" s="1700">
        <f>IFERROR(VLOOKUP($A830,'2019'!$B$2:$K$170,3,FALSE),0)</f>
        <v>0</v>
      </c>
      <c r="AE830" s="1823">
        <f>IFERROR(VLOOKUP($A830,'2019'!$B$2:$K$170,4,FALSE),0)</f>
        <v>0</v>
      </c>
      <c r="AF830" s="1823">
        <f>IFERROR(VLOOKUP($A830,'2019'!$B$2:$K$170,5,FALSE),0)</f>
        <v>0</v>
      </c>
      <c r="AG830" s="1823">
        <f>IFERROR(VLOOKUP($A830,'2019'!$B$2:$K$170,8,FALSE),0)</f>
        <v>0</v>
      </c>
      <c r="AH830" s="1740">
        <f>IFERROR(VLOOKUP($A830,'2019'!$B$2:$K$170,10,FALSE),0)</f>
        <v>0</v>
      </c>
      <c r="AI830" s="1700">
        <f>IFERROR(VLOOKUP($A830,'2018'!$B$2:$K$170,3,FALSE),0)</f>
        <v>0</v>
      </c>
      <c r="AJ830" s="1821">
        <f>IFERROR(VLOOKUP($A830,'2018'!$B$2:$K$170,4,FALSE),0)</f>
        <v>0</v>
      </c>
      <c r="AK830" s="1821">
        <f>IFERROR(VLOOKUP($A830,'2018'!$B$2:$K$170,5,FALSE),0)</f>
        <v>0</v>
      </c>
      <c r="AL830" s="1821">
        <f>IFERROR(VLOOKUP($A830,'2018'!$B$2:$K$170,8,FALSE),0)</f>
        <v>0</v>
      </c>
      <c r="AM830" s="1740">
        <f>IFERROR(VLOOKUP($A830,'2018'!$B$2:$K$170,10,FALSE),0)</f>
        <v>0</v>
      </c>
      <c r="AN830" s="1700">
        <f>IFERROR(VLOOKUP($A830,'2017'!$B$2:$J$163,2,FALSE),0)</f>
        <v>0</v>
      </c>
      <c r="AO830" s="1815">
        <f>IFERROR(VLOOKUP($A830,'2017'!$B$2:$J$163,3,FALSE),0)</f>
        <v>0</v>
      </c>
      <c r="AP830" s="1815">
        <f>IFERROR(VLOOKUP($A830,'2017'!$B$2:$J$163,4,FALSE),0)</f>
        <v>0</v>
      </c>
      <c r="AQ830" s="1815">
        <f>IFERROR(VLOOKUP($A830,'2017'!$B$2:$J$163,7,FALSE),0)</f>
        <v>0</v>
      </c>
      <c r="AR830" s="1740">
        <f>IFERROR(VLOOKUP($A830,'2017'!$B$2:$J$163,9,FALSE),0)</f>
        <v>0</v>
      </c>
      <c r="AS830" s="1700">
        <f>IFERROR(VLOOKUP($A830,'2016'!$B$2:$K$165,3,FALSE),0)</f>
        <v>0</v>
      </c>
      <c r="AT830" s="1796">
        <f>IFERROR(VLOOKUP($A830,'2016'!$B$2:$K$165,4,FALSE),0)</f>
        <v>0</v>
      </c>
      <c r="AU830" s="1796">
        <f>IFERROR(VLOOKUP($A830,'2016'!$B$2:$K$165,5,FALSE),0)</f>
        <v>0</v>
      </c>
      <c r="AV830" s="1796">
        <f>IFERROR(VLOOKUP($A830,'2016'!$B$2:$K$165,8,FALSE),0)</f>
        <v>0</v>
      </c>
      <c r="AW830" s="1740">
        <f>IFERROR(VLOOKUP($A830,'2016'!$B$2:$K$165,10,FALSE),0)</f>
        <v>0</v>
      </c>
      <c r="AX830" s="1700">
        <f>IFERROR(VLOOKUP($A830,'2015'!$B$2:$K$165,3,FALSE),0)</f>
        <v>0</v>
      </c>
      <c r="AY830" s="1695">
        <f>IFERROR(VLOOKUP($A830,'2015'!$B$2:$K$165,4,FALSE),0)</f>
        <v>0</v>
      </c>
      <c r="AZ830" s="1695">
        <f>IFERROR(VLOOKUP($A830,'2015'!$B$2:$K$165,5,FALSE),0)</f>
        <v>0</v>
      </c>
      <c r="BA830" s="1695">
        <f>IFERROR(VLOOKUP($A830,'2015'!$B$2:$K$165,8,FALSE),0)</f>
        <v>0</v>
      </c>
      <c r="BB830" s="1740">
        <f>IFERROR(VLOOKUP($A830,'2015'!$B$2:$K$165,10,FALSE),0)</f>
        <v>0</v>
      </c>
      <c r="BC830" s="1700">
        <f>IFERROR(VLOOKUP($A830,'2014'!$B$2:$K$157,3,FALSE),0)</f>
        <v>0</v>
      </c>
      <c r="BD830" s="1691">
        <f>IFERROR(VLOOKUP($A830,'2014'!$B$2:$K$157,4,FALSE),0)</f>
        <v>0</v>
      </c>
      <c r="BE830" s="1691">
        <f>IFERROR(VLOOKUP($A830,'2014'!$B$2:$K$157,5,FALSE),0)</f>
        <v>0</v>
      </c>
      <c r="BF830" s="1691">
        <f>IFERROR(VLOOKUP($A830,'2014'!$B$2:$K$157,8,FALSE),0)</f>
        <v>0</v>
      </c>
      <c r="BG830" s="1740">
        <f>IFERROR(VLOOKUP($A830,'2014'!$B$2:$K$157,10,FALSE),0)</f>
        <v>0</v>
      </c>
      <c r="BH830" s="1700">
        <f>IFERROR(VLOOKUP($A830,'2013'!$D$4:$I$249,2,FALSE),0)</f>
        <v>0</v>
      </c>
      <c r="BI830" s="1691">
        <f>IFERROR(VLOOKUP($A830,'2013'!$D$4:$I$249,3,FALSE),0)</f>
        <v>0</v>
      </c>
      <c r="BJ830" s="1691">
        <f>IFERROR(VLOOKUP($A830,'2013'!$D$4:$I$249,4,FALSE),0)</f>
        <v>0</v>
      </c>
      <c r="BK830" s="1691">
        <f>IFERROR(VLOOKUP($A830,'2013'!$D$4:$I$249,5,FALSE),0)</f>
        <v>0</v>
      </c>
      <c r="BL830" s="1740">
        <f>IFERROR(VLOOKUP($A830,'2013'!$D$4:$I$249,6,FALSE),0)</f>
        <v>0</v>
      </c>
      <c r="BM830" s="1737">
        <f>IFERROR(VLOOKUP($A830,'2012'!$D$3:$O$172,2,FALSE),0)</f>
        <v>0</v>
      </c>
      <c r="BN830" s="1691">
        <f>IFERROR(VLOOKUP($A830,'2012'!$D$3:$O$172,3,FALSE),0)</f>
        <v>0</v>
      </c>
      <c r="BO830" s="1743">
        <f>IFERROR(VLOOKUP($A830,'2012'!$D$3:$O$172,4,FALSE),0)</f>
        <v>0</v>
      </c>
      <c r="BP830" s="1700">
        <f>IFERROR(VLOOKUP($A830,'2012'!$D$3:$O$172,5,FALSE),0)</f>
        <v>0</v>
      </c>
      <c r="BQ830" s="1691">
        <f>IFERROR(VLOOKUP($A830,'2012'!$D$3:$O$172,6,FALSE),0)</f>
        <v>0</v>
      </c>
      <c r="BR830" s="1691">
        <f>IFERROR(VLOOKUP($A830,'2012'!$D$3:$O$172,7,FALSE),0)</f>
        <v>0</v>
      </c>
      <c r="BS830" s="1691">
        <f>IFERROR(VLOOKUP($A830,'2012'!$D$3:$O$172,8,FALSE),0)</f>
        <v>0</v>
      </c>
      <c r="BT830" s="1740">
        <f>IFERROR(VLOOKUP($A830,'2012'!$D$3:$O$172,9,FALSE),0)</f>
        <v>0</v>
      </c>
      <c r="BX830" s="1700">
        <f>IFERROR(VLOOKUP($A830,'2011'!$D$4:$I$251,2,FALSE),0)</f>
        <v>0</v>
      </c>
      <c r="BY830" s="1691">
        <f>IFERROR(VLOOKUP($A830,'2011'!$D$4:$I$251,3,FALSE),0)</f>
        <v>0</v>
      </c>
      <c r="BZ830" s="1691">
        <f>IFERROR(VLOOKUP($A830,'2011'!$D$4:$I$251,4,FALSE),0)</f>
        <v>0</v>
      </c>
      <c r="CA830" s="1691">
        <f>IFERROR(VLOOKUP($A830,'2011'!$D$4:$I$251,5,FALSE),0)</f>
        <v>0</v>
      </c>
      <c r="CB830" s="1740">
        <f>IFERROR(VLOOKUP($A830,'2011'!$D$4:$I$251,6,FALSE),0)</f>
        <v>0</v>
      </c>
      <c r="CC830" s="1700">
        <f>IFERROR(VLOOKUP($A830,'2010'!$C$3:$H$234,2,FALSE),0)</f>
        <v>0</v>
      </c>
      <c r="CD830" s="1691">
        <f>IFERROR(VLOOKUP($A830,'2010'!$C$3:$H$234,3,FALSE),0)</f>
        <v>0</v>
      </c>
      <c r="CE830" s="1691">
        <f>IFERROR(VLOOKUP($A830,'2010'!$C$3:$H$234,4,FALSE),0)</f>
        <v>0</v>
      </c>
      <c r="CF830" s="1691">
        <f>IFERROR(VLOOKUP($A830,'2010'!$C$3:$H$234,5,FALSE),0)</f>
        <v>0</v>
      </c>
      <c r="CG830" s="1740">
        <f>IFERROR(VLOOKUP($A830,'2010'!$C$3:$H$234,6,FALSE),0)</f>
        <v>0</v>
      </c>
      <c r="CH830" s="1700">
        <f>IFERROR(VLOOKUP($A830,'2009'!$C$3:$H$242,2,FALSE),0)</f>
        <v>0</v>
      </c>
      <c r="CI830" s="1691">
        <f>IFERROR(VLOOKUP($A830,'2009'!$C$3:$H$242,3,FALSE),0)</f>
        <v>0</v>
      </c>
      <c r="CJ830" s="1691">
        <f>IFERROR(VLOOKUP($A830,'2009'!$C$3:$H$242,4,FALSE),0)</f>
        <v>0</v>
      </c>
      <c r="CK830" s="1691">
        <f>IFERROR(VLOOKUP($A830,'2009'!$C$3:$H$242,5,FALSE),0)</f>
        <v>0</v>
      </c>
      <c r="CL830" s="1740">
        <f>IFERROR(VLOOKUP($A830,'2009'!$C$3:$H$242,6,FALSE),0)</f>
        <v>0</v>
      </c>
      <c r="CM830" s="1700">
        <f>IFERROR(VLOOKUP($A830,'2008'!$C$3:$H$229,2,FALSE),0)</f>
        <v>0</v>
      </c>
      <c r="CN830" s="1691">
        <f>IFERROR(VLOOKUP($A830,'2008'!$C$3:$H$229,3,FALSE),0)</f>
        <v>0</v>
      </c>
      <c r="CO830" s="1691">
        <f>IFERROR(VLOOKUP($A830,'2008'!$C$3:$H$229,4,FALSE),0)</f>
        <v>0</v>
      </c>
      <c r="CP830" s="1691">
        <f>IFERROR(VLOOKUP($A830,'2008'!$C$3:$H$229,5,FALSE),0)</f>
        <v>0</v>
      </c>
      <c r="CQ830" s="1740">
        <f>IFERROR(VLOOKUP($A830,'2008'!$C$3:$H$229,6,FALSE),0)</f>
        <v>0</v>
      </c>
      <c r="CR830" s="1700">
        <f>IFERROR(VLOOKUP($A830,'2007'!$C$3:$M$238,7,FALSE),0)</f>
        <v>0</v>
      </c>
      <c r="CS830" s="1691">
        <f>IFERROR(VLOOKUP($A830,'2007'!$C$3:$M$238,8,FALSE),0)</f>
        <v>0</v>
      </c>
      <c r="CT830" s="1691">
        <f>IFERROR(VLOOKUP($A830,'2007'!$C$3:$M$238,9,FALSE),0)</f>
        <v>0</v>
      </c>
      <c r="CU830" s="1691">
        <f>IFERROR(VLOOKUP($A830,'2007'!$C$3:$M$238,10,FALSE),0)</f>
        <v>0</v>
      </c>
      <c r="CV830" s="1740">
        <f>IFERROR(VLOOKUP($A830,'2007'!$C$3:$M$238,11,FALSE),0)</f>
        <v>0</v>
      </c>
      <c r="CW830" s="1700">
        <f>IFERROR(VLOOKUP($A830,'2006'!$A$2:$F$200,2,FALSE),0)</f>
        <v>0</v>
      </c>
      <c r="CX830" s="1691">
        <f>IFERROR(VLOOKUP($A830,'2006'!$A$2:$F$200,4,FALSE),0)</f>
        <v>0</v>
      </c>
      <c r="CY830" s="1691">
        <f>IFERROR(VLOOKUP($A830,'2006'!$A$2:$F$200,5,FALSE),0)</f>
        <v>0</v>
      </c>
      <c r="CZ830" s="1740">
        <f>IFERROR(VLOOKUP($A830,'2006'!$A$2:$F$200,6,FALSE),0)</f>
        <v>0</v>
      </c>
      <c r="DA830" s="1700">
        <f>IFERROR(VLOOKUP($A830,'2005'!$C$3:$M$205,8,FALSE),0)</f>
        <v>0</v>
      </c>
      <c r="DB830" s="1691">
        <f>IFERROR(VLOOKUP($A830,'2005'!$C$3:$M$205,9,FALSE),0)</f>
        <v>0</v>
      </c>
      <c r="DC830" s="1691">
        <f>IFERROR(VLOOKUP($A830,'2005'!$C$3:$M$205,10,FALSE),0)</f>
        <v>0</v>
      </c>
      <c r="DD830" s="1740">
        <f>IFERROR(VLOOKUP($A830,'2005'!$C$3:$M$205,11,FALSE),0)</f>
        <v>0</v>
      </c>
      <c r="DE830" s="1700">
        <f>IFERROR(VLOOKUP($A830,'2004'!$C$3:$M$213,8,FALSE),0)</f>
        <v>0</v>
      </c>
      <c r="DF830" s="1691">
        <f>IFERROR(VLOOKUP($A830,'2004'!$C$3:$M$213,9,FALSE),0)</f>
        <v>0</v>
      </c>
      <c r="DG830" s="1691">
        <f>IFERROR(VLOOKUP($A830,'2004'!$C$3:$M$213,10,FALSE),0)</f>
        <v>0</v>
      </c>
      <c r="DH830" s="1740">
        <f>IFERROR(VLOOKUP($A830,'2004'!$C$3:$M$213,11,FALSE),0)</f>
        <v>0</v>
      </c>
      <c r="DI830" s="1700">
        <f>IFERROR(VLOOKUP($A830,'2003'!$C$3:$Q$214,12,FALSE),0)</f>
        <v>0</v>
      </c>
      <c r="DJ830" s="1691">
        <f>IFERROR(VLOOKUP($A830,'2003'!$C$3:$Q$214,13,FALSE),0)</f>
        <v>0</v>
      </c>
      <c r="DK830" s="1691">
        <f>IFERROR(VLOOKUP($A830,'2003'!$C$3:$Q$214,14,FALSE),0)</f>
        <v>0</v>
      </c>
      <c r="DL830" s="1740">
        <f>IFERROR(VLOOKUP($A830,'2003'!$C$3:$Q$214,15,FALSE),0)</f>
        <v>0</v>
      </c>
      <c r="DM830" s="1700">
        <f>IFERROR(VLOOKUP($A830,'2002'!$D$3:$R$214,12,FALSE),0)</f>
        <v>0</v>
      </c>
      <c r="DN830" s="1691">
        <f>IFERROR(VLOOKUP($A830,'2002'!$D$3:$R$214,13,FALSE),0)</f>
        <v>0</v>
      </c>
      <c r="DO830" s="1691">
        <f>IFERROR(VLOOKUP($A830,'2002'!$D$3:$R$214,14,FALSE),0)</f>
        <v>0</v>
      </c>
      <c r="DP830" s="1788">
        <f>IFERROR(VLOOKUP($A830,'2002'!$D$3:$R$214,15,FALSE),0)</f>
        <v>0</v>
      </c>
      <c r="DQ830" s="1700">
        <f>IFERROR(VLOOKUP($A830,'Pre 2002'!$C$3:$CK$382,84,FALSE),0)</f>
        <v>0</v>
      </c>
      <c r="DR830" s="1695">
        <f>IFERROR(VLOOKUP($A830,'Pre 2002'!$C$3:$CK$382,85,FALSE),0)</f>
        <v>0</v>
      </c>
      <c r="DS830" s="1695">
        <f>IFERROR(VLOOKUP($A830,'Pre 2002'!$C$3:$CK$382,86,FALSE),0)</f>
        <v>0</v>
      </c>
      <c r="DT830" s="1790">
        <f>IFERROR(VLOOKUP($A830,'Pre 2002'!$C$3:$CK$382,87,FALSE),0)</f>
        <v>0</v>
      </c>
      <c r="DU830" s="1741">
        <f>IFERROR(VLOOKUP(A830,'Pre 2002'!$C$3:$CG$382,83,FALSE),0)</f>
        <v>0</v>
      </c>
    </row>
    <row r="831" spans="1:125">
      <c r="A831" s="1442" t="s">
        <v>1186</v>
      </c>
      <c r="B831" s="1562">
        <f t="shared" si="296"/>
        <v>0</v>
      </c>
      <c r="C831" s="1562">
        <f t="shared" si="297"/>
        <v>0</v>
      </c>
      <c r="D831" s="1562">
        <f t="shared" si="298"/>
        <v>0</v>
      </c>
      <c r="E831" s="1563">
        <f t="shared" si="299"/>
        <v>0</v>
      </c>
      <c r="F831" s="1786">
        <f t="shared" si="300"/>
        <v>0</v>
      </c>
      <c r="G831" s="1595" t="s">
        <v>2159</v>
      </c>
      <c r="H831" s="1752">
        <f t="shared" si="315"/>
        <v>0</v>
      </c>
      <c r="I831" s="1751">
        <f t="shared" si="316"/>
        <v>0</v>
      </c>
      <c r="J831" s="1751">
        <f t="shared" si="317"/>
        <v>0</v>
      </c>
      <c r="K831" s="1751">
        <f t="shared" si="318"/>
        <v>0</v>
      </c>
      <c r="L831" s="1818">
        <f t="shared" si="319"/>
        <v>0</v>
      </c>
      <c r="O831" s="1700">
        <f>IFERROR(VLOOKUP($A831,'2022'!$B$2:$K$174,3,FALSE),0)</f>
        <v>0</v>
      </c>
      <c r="P831" s="1858">
        <f>IFERROR(VLOOKUP($A831,'2022'!$B$2:$K$174,4,FALSE),0)</f>
        <v>0</v>
      </c>
      <c r="Q831" s="1858">
        <f>IFERROR(VLOOKUP($A831,'2022'!$B$2:$K$174,5,FALSE),0)</f>
        <v>0</v>
      </c>
      <c r="R831" s="1858">
        <f>IFERROR(VLOOKUP($A831,'2022'!$B$2:$K$174,8,FALSE),0)</f>
        <v>0</v>
      </c>
      <c r="S831" s="1740">
        <f>IFERROR(VLOOKUP($A831,'2022'!$B$2:$K$174,10,FALSE),0)</f>
        <v>0</v>
      </c>
      <c r="T831" s="1700">
        <f>IFERROR(VLOOKUP($A831,'2021'!$B$2:$K$174,3,FALSE),0)</f>
        <v>0</v>
      </c>
      <c r="U831" s="1843">
        <f>IFERROR(VLOOKUP($A831,'2021'!$B$2:$K$174,4,FALSE),0)</f>
        <v>0</v>
      </c>
      <c r="V831" s="1843">
        <f>IFERROR(VLOOKUP($A831,'2021'!$B$2:$K$174,5,FALSE),0)</f>
        <v>0</v>
      </c>
      <c r="W831" s="1843">
        <f>IFERROR(VLOOKUP($A831,'2021'!$B$2:$K$174,8,FALSE),0)</f>
        <v>0</v>
      </c>
      <c r="X831" s="1740">
        <f>IFERROR(VLOOKUP($A831,'2021'!$B$2:$K$174,10,FALSE),0)</f>
        <v>0</v>
      </c>
      <c r="Y831" s="1700">
        <f>IFERROR(VLOOKUP($A831,'2020'!$B$2:$K$170,3,FALSE),0)</f>
        <v>0</v>
      </c>
      <c r="Z831" s="1829">
        <f>IFERROR(VLOOKUP($A831,'2020'!$B$2:$K$170,4,FALSE),0)</f>
        <v>0</v>
      </c>
      <c r="AA831" s="1829">
        <f>IFERROR(VLOOKUP($A831,'2020'!$B$2:$K$170,5,FALSE),0)</f>
        <v>0</v>
      </c>
      <c r="AB831" s="1829">
        <f>IFERROR(VLOOKUP($A831,'2020'!$B$2:$K$170,8,FALSE),0)</f>
        <v>0</v>
      </c>
      <c r="AC831" s="1740">
        <f>IFERROR(VLOOKUP($A831,'2020'!$B$2:$K$170,10,FALSE),0)</f>
        <v>0</v>
      </c>
      <c r="AD831" s="1700">
        <f>IFERROR(VLOOKUP($A831,'2019'!$B$2:$K$170,3,FALSE),0)</f>
        <v>0</v>
      </c>
      <c r="AE831" s="1823">
        <f>IFERROR(VLOOKUP($A831,'2019'!$B$2:$K$170,4,FALSE),0)</f>
        <v>0</v>
      </c>
      <c r="AF831" s="1823">
        <f>IFERROR(VLOOKUP($A831,'2019'!$B$2:$K$170,5,FALSE),0)</f>
        <v>0</v>
      </c>
      <c r="AG831" s="1823">
        <f>IFERROR(VLOOKUP($A831,'2019'!$B$2:$K$170,8,FALSE),0)</f>
        <v>0</v>
      </c>
      <c r="AH831" s="1740">
        <f>IFERROR(VLOOKUP($A831,'2019'!$B$2:$K$170,10,FALSE),0)</f>
        <v>0</v>
      </c>
      <c r="AI831" s="1700">
        <f>IFERROR(VLOOKUP($A831,'2018'!$B$2:$K$170,3,FALSE),0)</f>
        <v>0</v>
      </c>
      <c r="AJ831" s="1821">
        <f>IFERROR(VLOOKUP($A831,'2018'!$B$2:$K$170,4,FALSE),0)</f>
        <v>0</v>
      </c>
      <c r="AK831" s="1821">
        <f>IFERROR(VLOOKUP($A831,'2018'!$B$2:$K$170,5,FALSE),0)</f>
        <v>0</v>
      </c>
      <c r="AL831" s="1821">
        <f>IFERROR(VLOOKUP($A831,'2018'!$B$2:$K$170,8,FALSE),0)</f>
        <v>0</v>
      </c>
      <c r="AM831" s="1740">
        <f>IFERROR(VLOOKUP($A831,'2018'!$B$2:$K$170,10,FALSE),0)</f>
        <v>0</v>
      </c>
      <c r="AN831" s="1700">
        <f>IFERROR(VLOOKUP($A831,'2017'!$B$2:$J$163,2,FALSE),0)</f>
        <v>0</v>
      </c>
      <c r="AO831" s="1815">
        <f>IFERROR(VLOOKUP($A831,'2017'!$B$2:$J$163,3,FALSE),0)</f>
        <v>0</v>
      </c>
      <c r="AP831" s="1815">
        <f>IFERROR(VLOOKUP($A831,'2017'!$B$2:$J$163,4,FALSE),0)</f>
        <v>0</v>
      </c>
      <c r="AQ831" s="1815">
        <f>IFERROR(VLOOKUP($A831,'2017'!$B$2:$J$163,7,FALSE),0)</f>
        <v>0</v>
      </c>
      <c r="AR831" s="1740">
        <f>IFERROR(VLOOKUP($A831,'2017'!$B$2:$J$163,9,FALSE),0)</f>
        <v>0</v>
      </c>
      <c r="AS831" s="1700">
        <f>IFERROR(VLOOKUP($A831,'2016'!$B$2:$K$165,3,FALSE),0)</f>
        <v>0</v>
      </c>
      <c r="AT831" s="1796">
        <f>IFERROR(VLOOKUP($A831,'2016'!$B$2:$K$165,4,FALSE),0)</f>
        <v>0</v>
      </c>
      <c r="AU831" s="1796">
        <f>IFERROR(VLOOKUP($A831,'2016'!$B$2:$K$165,5,FALSE),0)</f>
        <v>0</v>
      </c>
      <c r="AV831" s="1796">
        <f>IFERROR(VLOOKUP($A831,'2016'!$B$2:$K$165,8,FALSE),0)</f>
        <v>0</v>
      </c>
      <c r="AW831" s="1740">
        <f>IFERROR(VLOOKUP($A831,'2016'!$B$2:$K$165,10,FALSE),0)</f>
        <v>0</v>
      </c>
      <c r="AX831" s="1700">
        <f>IFERROR(VLOOKUP($A831,'2015'!$B$2:$K$165,3,FALSE),0)</f>
        <v>0</v>
      </c>
      <c r="AY831" s="1695">
        <f>IFERROR(VLOOKUP($A831,'2015'!$B$2:$K$165,4,FALSE),0)</f>
        <v>0</v>
      </c>
      <c r="AZ831" s="1695">
        <f>IFERROR(VLOOKUP($A831,'2015'!$B$2:$K$165,5,FALSE),0)</f>
        <v>0</v>
      </c>
      <c r="BA831" s="1695">
        <f>IFERROR(VLOOKUP($A831,'2015'!$B$2:$K$165,8,FALSE),0)</f>
        <v>0</v>
      </c>
      <c r="BB831" s="1740">
        <f>IFERROR(VLOOKUP($A831,'2015'!$B$2:$K$165,10,FALSE),0)</f>
        <v>0</v>
      </c>
      <c r="BC831" s="1700">
        <f>IFERROR(VLOOKUP($A831,'2014'!$B$2:$K$157,3,FALSE),0)</f>
        <v>0</v>
      </c>
      <c r="BD831" s="1691">
        <f>IFERROR(VLOOKUP($A831,'2014'!$B$2:$K$157,4,FALSE),0)</f>
        <v>0</v>
      </c>
      <c r="BE831" s="1691">
        <f>IFERROR(VLOOKUP($A831,'2014'!$B$2:$K$157,5,FALSE),0)</f>
        <v>0</v>
      </c>
      <c r="BF831" s="1691">
        <f>IFERROR(VLOOKUP($A831,'2014'!$B$2:$K$157,8,FALSE),0)</f>
        <v>0</v>
      </c>
      <c r="BG831" s="1740">
        <f>IFERROR(VLOOKUP($A831,'2014'!$B$2:$K$157,10,FALSE),0)</f>
        <v>0</v>
      </c>
      <c r="BH831" s="1700">
        <f>IFERROR(VLOOKUP($A831,'2013'!$D$4:$I$249,2,FALSE),0)</f>
        <v>0</v>
      </c>
      <c r="BI831" s="1691">
        <f>IFERROR(VLOOKUP($A831,'2013'!$D$4:$I$249,3,FALSE),0)</f>
        <v>0</v>
      </c>
      <c r="BJ831" s="1691">
        <f>IFERROR(VLOOKUP($A831,'2013'!$D$4:$I$249,4,FALSE),0)</f>
        <v>0</v>
      </c>
      <c r="BK831" s="1691">
        <f>IFERROR(VLOOKUP($A831,'2013'!$D$4:$I$249,5,FALSE),0)</f>
        <v>0</v>
      </c>
      <c r="BL831" s="1740">
        <f>IFERROR(VLOOKUP($A831,'2013'!$D$4:$I$249,6,FALSE),0)</f>
        <v>0</v>
      </c>
      <c r="BM831" s="1737">
        <f>IFERROR(VLOOKUP($A831,'2012'!$D$3:$O$172,2,FALSE),0)</f>
        <v>0</v>
      </c>
      <c r="BN831" s="1691">
        <f>IFERROR(VLOOKUP($A831,'2012'!$D$3:$O$172,3,FALSE),0)</f>
        <v>0</v>
      </c>
      <c r="BO831" s="1743">
        <f>IFERROR(VLOOKUP($A831,'2012'!$D$3:$O$172,4,FALSE),0)</f>
        <v>0</v>
      </c>
      <c r="BP831" s="1700">
        <f>IFERROR(VLOOKUP($A831,'2012'!$D$3:$O$172,5,FALSE),0)</f>
        <v>0</v>
      </c>
      <c r="BQ831" s="1691">
        <f>IFERROR(VLOOKUP($A831,'2012'!$D$3:$O$172,6,FALSE),0)</f>
        <v>0</v>
      </c>
      <c r="BR831" s="1691">
        <f>IFERROR(VLOOKUP($A831,'2012'!$D$3:$O$172,7,FALSE),0)</f>
        <v>0</v>
      </c>
      <c r="BS831" s="1691">
        <f>IFERROR(VLOOKUP($A831,'2012'!$D$3:$O$172,8,FALSE),0)</f>
        <v>0</v>
      </c>
      <c r="BT831" s="1740">
        <f>IFERROR(VLOOKUP($A831,'2012'!$D$3:$O$172,9,FALSE),0)</f>
        <v>0</v>
      </c>
      <c r="BX831" s="1700">
        <f>IFERROR(VLOOKUP($A831,'2011'!$D$4:$I$251,2,FALSE),0)</f>
        <v>0</v>
      </c>
      <c r="BY831" s="1691">
        <f>IFERROR(VLOOKUP($A831,'2011'!$D$4:$I$251,3,FALSE),0)</f>
        <v>0</v>
      </c>
      <c r="BZ831" s="1691">
        <f>IFERROR(VLOOKUP($A831,'2011'!$D$4:$I$251,4,FALSE),0)</f>
        <v>0</v>
      </c>
      <c r="CA831" s="1691">
        <f>IFERROR(VLOOKUP($A831,'2011'!$D$4:$I$251,5,FALSE),0)</f>
        <v>0</v>
      </c>
      <c r="CB831" s="1740">
        <f>IFERROR(VLOOKUP($A831,'2011'!$D$4:$I$251,6,FALSE),0)</f>
        <v>0</v>
      </c>
      <c r="CC831" s="1700">
        <f>IFERROR(VLOOKUP($A831,'2010'!$C$3:$H$234,2,FALSE),0)</f>
        <v>0</v>
      </c>
      <c r="CD831" s="1691">
        <f>IFERROR(VLOOKUP($A831,'2010'!$C$3:$H$234,3,FALSE),0)</f>
        <v>0</v>
      </c>
      <c r="CE831" s="1691">
        <f>IFERROR(VLOOKUP($A831,'2010'!$C$3:$H$234,4,FALSE),0)</f>
        <v>0</v>
      </c>
      <c r="CF831" s="1691">
        <f>IFERROR(VLOOKUP($A831,'2010'!$C$3:$H$234,5,FALSE),0)</f>
        <v>0</v>
      </c>
      <c r="CG831" s="1740">
        <f>IFERROR(VLOOKUP($A831,'2010'!$C$3:$H$234,6,FALSE),0)</f>
        <v>0</v>
      </c>
      <c r="CH831" s="1700">
        <f>IFERROR(VLOOKUP($A831,'2009'!$C$3:$H$242,2,FALSE),0)</f>
        <v>0</v>
      </c>
      <c r="CI831" s="1691">
        <f>IFERROR(VLOOKUP($A831,'2009'!$C$3:$H$242,3,FALSE),0)</f>
        <v>0</v>
      </c>
      <c r="CJ831" s="1691">
        <f>IFERROR(VLOOKUP($A831,'2009'!$C$3:$H$242,4,FALSE),0)</f>
        <v>0</v>
      </c>
      <c r="CK831" s="1691">
        <f>IFERROR(VLOOKUP($A831,'2009'!$C$3:$H$242,5,FALSE),0)</f>
        <v>0</v>
      </c>
      <c r="CL831" s="1740">
        <f>IFERROR(VLOOKUP($A831,'2009'!$C$3:$H$242,6,FALSE),0)</f>
        <v>0</v>
      </c>
      <c r="CM831" s="1700">
        <f>IFERROR(VLOOKUP($A831,'2008'!$C$3:$H$229,2,FALSE),0)</f>
        <v>0</v>
      </c>
      <c r="CN831" s="1691">
        <f>IFERROR(VLOOKUP($A831,'2008'!$C$3:$H$229,3,FALSE),0)</f>
        <v>0</v>
      </c>
      <c r="CO831" s="1691">
        <f>IFERROR(VLOOKUP($A831,'2008'!$C$3:$H$229,4,FALSE),0)</f>
        <v>0</v>
      </c>
      <c r="CP831" s="1691">
        <f>IFERROR(VLOOKUP($A831,'2008'!$C$3:$H$229,5,FALSE),0)</f>
        <v>0</v>
      </c>
      <c r="CQ831" s="1740">
        <f>IFERROR(VLOOKUP($A831,'2008'!$C$3:$H$229,6,FALSE),0)</f>
        <v>0</v>
      </c>
      <c r="CR831" s="1700">
        <f>IFERROR(VLOOKUP($A831,'2007'!$C$3:$M$238,7,FALSE),0)</f>
        <v>0</v>
      </c>
      <c r="CS831" s="1691">
        <f>IFERROR(VLOOKUP($A831,'2007'!$C$3:$M$238,8,FALSE),0)</f>
        <v>0</v>
      </c>
      <c r="CT831" s="1691">
        <f>IFERROR(VLOOKUP($A831,'2007'!$C$3:$M$238,9,FALSE),0)</f>
        <v>0</v>
      </c>
      <c r="CU831" s="1691">
        <f>IFERROR(VLOOKUP($A831,'2007'!$C$3:$M$238,10,FALSE),0)</f>
        <v>0</v>
      </c>
      <c r="CV831" s="1740">
        <f>IFERROR(VLOOKUP($A831,'2007'!$C$3:$M$238,11,FALSE),0)</f>
        <v>0</v>
      </c>
      <c r="CW831" s="1700">
        <f>IFERROR(VLOOKUP($A831,'2006'!$A$2:$F$200,2,FALSE),0)</f>
        <v>0</v>
      </c>
      <c r="CX831" s="1691">
        <f>IFERROR(VLOOKUP($A831,'2006'!$A$2:$F$200,4,FALSE),0)</f>
        <v>0</v>
      </c>
      <c r="CY831" s="1691">
        <f>IFERROR(VLOOKUP($A831,'2006'!$A$2:$F$200,5,FALSE),0)</f>
        <v>0</v>
      </c>
      <c r="CZ831" s="1740">
        <f>IFERROR(VLOOKUP($A831,'2006'!$A$2:$F$200,6,FALSE),0)</f>
        <v>0</v>
      </c>
      <c r="DA831" s="1700">
        <f>IFERROR(VLOOKUP($A831,'2005'!$C$3:$M$205,8,FALSE),0)</f>
        <v>0</v>
      </c>
      <c r="DB831" s="1691">
        <f>IFERROR(VLOOKUP($A831,'2005'!$C$3:$M$205,9,FALSE),0)</f>
        <v>0</v>
      </c>
      <c r="DC831" s="1691">
        <f>IFERROR(VLOOKUP($A831,'2005'!$C$3:$M$205,10,FALSE),0)</f>
        <v>0</v>
      </c>
      <c r="DD831" s="1740">
        <f>IFERROR(VLOOKUP($A831,'2005'!$C$3:$M$205,11,FALSE),0)</f>
        <v>0</v>
      </c>
      <c r="DE831" s="1700">
        <f>IFERROR(VLOOKUP($A831,'2004'!$C$3:$M$213,8,FALSE),0)</f>
        <v>0</v>
      </c>
      <c r="DF831" s="1691">
        <f>IFERROR(VLOOKUP($A831,'2004'!$C$3:$M$213,9,FALSE),0)</f>
        <v>0</v>
      </c>
      <c r="DG831" s="1691">
        <f>IFERROR(VLOOKUP($A831,'2004'!$C$3:$M$213,10,FALSE),0)</f>
        <v>0</v>
      </c>
      <c r="DH831" s="1740">
        <f>IFERROR(VLOOKUP($A831,'2004'!$C$3:$M$213,11,FALSE),0)</f>
        <v>0</v>
      </c>
      <c r="DI831" s="1700">
        <f>IFERROR(VLOOKUP($A831,'2003'!$C$3:$Q$214,12,FALSE),0)</f>
        <v>0</v>
      </c>
      <c r="DJ831" s="1691">
        <f>IFERROR(VLOOKUP($A831,'2003'!$C$3:$Q$214,13,FALSE),0)</f>
        <v>0</v>
      </c>
      <c r="DK831" s="1691">
        <f>IFERROR(VLOOKUP($A831,'2003'!$C$3:$Q$214,14,FALSE),0)</f>
        <v>0</v>
      </c>
      <c r="DL831" s="1740">
        <f>IFERROR(VLOOKUP($A831,'2003'!$C$3:$Q$214,15,FALSE),0)</f>
        <v>0</v>
      </c>
      <c r="DM831" s="1700">
        <f>IFERROR(VLOOKUP($A831,'2002'!$D$3:$R$214,12,FALSE),0)</f>
        <v>0</v>
      </c>
      <c r="DN831" s="1691">
        <f>IFERROR(VLOOKUP($A831,'2002'!$D$3:$R$214,13,FALSE),0)</f>
        <v>0</v>
      </c>
      <c r="DO831" s="1691">
        <f>IFERROR(VLOOKUP($A831,'2002'!$D$3:$R$214,14,FALSE),0)</f>
        <v>0</v>
      </c>
      <c r="DP831" s="1788">
        <f>IFERROR(VLOOKUP($A831,'2002'!$D$3:$R$214,15,FALSE),0)</f>
        <v>0</v>
      </c>
      <c r="DQ831" s="1700">
        <f>IFERROR(VLOOKUP($A831,'Pre 2002'!$C$3:$CK$382,84,FALSE),0)</f>
        <v>0</v>
      </c>
      <c r="DR831" s="1695">
        <f>IFERROR(VLOOKUP($A831,'Pre 2002'!$C$3:$CK$382,85,FALSE),0)</f>
        <v>0</v>
      </c>
      <c r="DS831" s="1695">
        <f>IFERROR(VLOOKUP($A831,'Pre 2002'!$C$3:$CK$382,86,FALSE),0)</f>
        <v>0</v>
      </c>
      <c r="DT831" s="1790">
        <f>IFERROR(VLOOKUP($A831,'Pre 2002'!$C$3:$CK$382,87,FALSE),0)</f>
        <v>0</v>
      </c>
      <c r="DU831" s="1741">
        <f>IFERROR(VLOOKUP(A831,'Pre 2002'!$C$3:$CG$382,83,FALSE),0)</f>
        <v>0</v>
      </c>
    </row>
    <row r="832" spans="1:125">
      <c r="A832" s="1442" t="s">
        <v>1111</v>
      </c>
      <c r="B832" s="1562">
        <f t="shared" si="296"/>
        <v>0</v>
      </c>
      <c r="C832" s="1562">
        <f t="shared" si="297"/>
        <v>0</v>
      </c>
      <c r="D832" s="1562">
        <f t="shared" si="298"/>
        <v>0</v>
      </c>
      <c r="E832" s="1563">
        <f t="shared" si="299"/>
        <v>0</v>
      </c>
      <c r="F832" s="1786">
        <f t="shared" si="300"/>
        <v>0</v>
      </c>
      <c r="G832" s="1595" t="s">
        <v>2159</v>
      </c>
      <c r="H832" s="1752">
        <f t="shared" si="315"/>
        <v>0</v>
      </c>
      <c r="I832" s="1751">
        <f t="shared" si="316"/>
        <v>0</v>
      </c>
      <c r="J832" s="1751">
        <f t="shared" si="317"/>
        <v>0</v>
      </c>
      <c r="K832" s="1751">
        <f t="shared" si="318"/>
        <v>0</v>
      </c>
      <c r="L832" s="1818">
        <f t="shared" si="319"/>
        <v>0</v>
      </c>
      <c r="O832" s="1700">
        <f>IFERROR(VLOOKUP($A832,'2022'!$B$2:$K$174,3,FALSE),0)</f>
        <v>0</v>
      </c>
      <c r="P832" s="1858">
        <f>IFERROR(VLOOKUP($A832,'2022'!$B$2:$K$174,4,FALSE),0)</f>
        <v>0</v>
      </c>
      <c r="Q832" s="1858">
        <f>IFERROR(VLOOKUP($A832,'2022'!$B$2:$K$174,5,FALSE),0)</f>
        <v>0</v>
      </c>
      <c r="R832" s="1858">
        <f>IFERROR(VLOOKUP($A832,'2022'!$B$2:$K$174,8,FALSE),0)</f>
        <v>0</v>
      </c>
      <c r="S832" s="1740">
        <f>IFERROR(VLOOKUP($A832,'2022'!$B$2:$K$174,10,FALSE),0)</f>
        <v>0</v>
      </c>
      <c r="T832" s="1700">
        <f>IFERROR(VLOOKUP($A832,'2021'!$B$2:$K$174,3,FALSE),0)</f>
        <v>0</v>
      </c>
      <c r="U832" s="1843">
        <f>IFERROR(VLOOKUP($A832,'2021'!$B$2:$K$174,4,FALSE),0)</f>
        <v>0</v>
      </c>
      <c r="V832" s="1843">
        <f>IFERROR(VLOOKUP($A832,'2021'!$B$2:$K$174,5,FALSE),0)</f>
        <v>0</v>
      </c>
      <c r="W832" s="1843">
        <f>IFERROR(VLOOKUP($A832,'2021'!$B$2:$K$174,8,FALSE),0)</f>
        <v>0</v>
      </c>
      <c r="X832" s="1740">
        <f>IFERROR(VLOOKUP($A832,'2021'!$B$2:$K$174,10,FALSE),0)</f>
        <v>0</v>
      </c>
      <c r="Y832" s="1700">
        <f>IFERROR(VLOOKUP($A832,'2020'!$B$2:$K$170,3,FALSE),0)</f>
        <v>0</v>
      </c>
      <c r="Z832" s="1829">
        <f>IFERROR(VLOOKUP($A832,'2020'!$B$2:$K$170,4,FALSE),0)</f>
        <v>0</v>
      </c>
      <c r="AA832" s="1829">
        <f>IFERROR(VLOOKUP($A832,'2020'!$B$2:$K$170,5,FALSE),0)</f>
        <v>0</v>
      </c>
      <c r="AB832" s="1829">
        <f>IFERROR(VLOOKUP($A832,'2020'!$B$2:$K$170,8,FALSE),0)</f>
        <v>0</v>
      </c>
      <c r="AC832" s="1740">
        <f>IFERROR(VLOOKUP($A832,'2020'!$B$2:$K$170,10,FALSE),0)</f>
        <v>0</v>
      </c>
      <c r="AD832" s="1700">
        <f>IFERROR(VLOOKUP($A832,'2019'!$B$2:$K$170,3,FALSE),0)</f>
        <v>0</v>
      </c>
      <c r="AE832" s="1823">
        <f>IFERROR(VLOOKUP($A832,'2019'!$B$2:$K$170,4,FALSE),0)</f>
        <v>0</v>
      </c>
      <c r="AF832" s="1823">
        <f>IFERROR(VLOOKUP($A832,'2019'!$B$2:$K$170,5,FALSE),0)</f>
        <v>0</v>
      </c>
      <c r="AG832" s="1823">
        <f>IFERROR(VLOOKUP($A832,'2019'!$B$2:$K$170,8,FALSE),0)</f>
        <v>0</v>
      </c>
      <c r="AH832" s="1740">
        <f>IFERROR(VLOOKUP($A832,'2019'!$B$2:$K$170,10,FALSE),0)</f>
        <v>0</v>
      </c>
      <c r="AI832" s="1700">
        <f>IFERROR(VLOOKUP($A832,'2018'!$B$2:$K$170,3,FALSE),0)</f>
        <v>0</v>
      </c>
      <c r="AJ832" s="1821">
        <f>IFERROR(VLOOKUP($A832,'2018'!$B$2:$K$170,4,FALSE),0)</f>
        <v>0</v>
      </c>
      <c r="AK832" s="1821">
        <f>IFERROR(VLOOKUP($A832,'2018'!$B$2:$K$170,5,FALSE),0)</f>
        <v>0</v>
      </c>
      <c r="AL832" s="1821">
        <f>IFERROR(VLOOKUP($A832,'2018'!$B$2:$K$170,8,FALSE),0)</f>
        <v>0</v>
      </c>
      <c r="AM832" s="1740">
        <f>IFERROR(VLOOKUP($A832,'2018'!$B$2:$K$170,10,FALSE),0)</f>
        <v>0</v>
      </c>
      <c r="AN832" s="1700">
        <f>IFERROR(VLOOKUP($A832,'2017'!$B$2:$J$163,2,FALSE),0)</f>
        <v>0</v>
      </c>
      <c r="AO832" s="1815">
        <f>IFERROR(VLOOKUP($A832,'2017'!$B$2:$J$163,3,FALSE),0)</f>
        <v>0</v>
      </c>
      <c r="AP832" s="1815">
        <f>IFERROR(VLOOKUP($A832,'2017'!$B$2:$J$163,4,FALSE),0)</f>
        <v>0</v>
      </c>
      <c r="AQ832" s="1815">
        <f>IFERROR(VLOOKUP($A832,'2017'!$B$2:$J$163,7,FALSE),0)</f>
        <v>0</v>
      </c>
      <c r="AR832" s="1740">
        <f>IFERROR(VLOOKUP($A832,'2017'!$B$2:$J$163,9,FALSE),0)</f>
        <v>0</v>
      </c>
      <c r="AS832" s="1700">
        <f>IFERROR(VLOOKUP($A832,'2016'!$B$2:$K$165,3,FALSE),0)</f>
        <v>0</v>
      </c>
      <c r="AT832" s="1796">
        <f>IFERROR(VLOOKUP($A832,'2016'!$B$2:$K$165,4,FALSE),0)</f>
        <v>0</v>
      </c>
      <c r="AU832" s="1796">
        <f>IFERROR(VLOOKUP($A832,'2016'!$B$2:$K$165,5,FALSE),0)</f>
        <v>0</v>
      </c>
      <c r="AV832" s="1796">
        <f>IFERROR(VLOOKUP($A832,'2016'!$B$2:$K$165,8,FALSE),0)</f>
        <v>0</v>
      </c>
      <c r="AW832" s="1740">
        <f>IFERROR(VLOOKUP($A832,'2016'!$B$2:$K$165,10,FALSE),0)</f>
        <v>0</v>
      </c>
      <c r="AX832" s="1700">
        <f>IFERROR(VLOOKUP($A832,'2015'!$B$2:$K$165,3,FALSE),0)</f>
        <v>0</v>
      </c>
      <c r="AY832" s="1695">
        <f>IFERROR(VLOOKUP($A832,'2015'!$B$2:$K$165,4,FALSE),0)</f>
        <v>0</v>
      </c>
      <c r="AZ832" s="1695">
        <f>IFERROR(VLOOKUP($A832,'2015'!$B$2:$K$165,5,FALSE),0)</f>
        <v>0</v>
      </c>
      <c r="BA832" s="1695">
        <f>IFERROR(VLOOKUP($A832,'2015'!$B$2:$K$165,8,FALSE),0)</f>
        <v>0</v>
      </c>
      <c r="BB832" s="1740">
        <f>IFERROR(VLOOKUP($A832,'2015'!$B$2:$K$165,10,FALSE),0)</f>
        <v>0</v>
      </c>
      <c r="BC832" s="1700">
        <f>IFERROR(VLOOKUP($A832,'2014'!$B$2:$K$157,3,FALSE),0)</f>
        <v>0</v>
      </c>
      <c r="BD832" s="1691">
        <f>IFERROR(VLOOKUP($A832,'2014'!$B$2:$K$157,4,FALSE),0)</f>
        <v>0</v>
      </c>
      <c r="BE832" s="1691">
        <f>IFERROR(VLOOKUP($A832,'2014'!$B$2:$K$157,5,FALSE),0)</f>
        <v>0</v>
      </c>
      <c r="BF832" s="1691">
        <f>IFERROR(VLOOKUP($A832,'2014'!$B$2:$K$157,8,FALSE),0)</f>
        <v>0</v>
      </c>
      <c r="BG832" s="1740">
        <f>IFERROR(VLOOKUP($A832,'2014'!$B$2:$K$157,10,FALSE),0)</f>
        <v>0</v>
      </c>
      <c r="BH832" s="1700">
        <f>IFERROR(VLOOKUP($A832,'2013'!$D$4:$I$249,2,FALSE),0)</f>
        <v>0</v>
      </c>
      <c r="BI832" s="1691">
        <f>IFERROR(VLOOKUP($A832,'2013'!$D$4:$I$249,3,FALSE),0)</f>
        <v>0</v>
      </c>
      <c r="BJ832" s="1691">
        <f>IFERROR(VLOOKUP($A832,'2013'!$D$4:$I$249,4,FALSE),0)</f>
        <v>0</v>
      </c>
      <c r="BK832" s="1691">
        <f>IFERROR(VLOOKUP($A832,'2013'!$D$4:$I$249,5,FALSE),0)</f>
        <v>0</v>
      </c>
      <c r="BL832" s="1740">
        <f>IFERROR(VLOOKUP($A832,'2013'!$D$4:$I$249,6,FALSE),0)</f>
        <v>0</v>
      </c>
      <c r="BM832" s="1737">
        <f>IFERROR(VLOOKUP($A832,'2012'!$D$3:$O$172,2,FALSE),0)</f>
        <v>0</v>
      </c>
      <c r="BN832" s="1691">
        <f>IFERROR(VLOOKUP($A832,'2012'!$D$3:$O$172,3,FALSE),0)</f>
        <v>0</v>
      </c>
      <c r="BO832" s="1743">
        <f>IFERROR(VLOOKUP($A832,'2012'!$D$3:$O$172,4,FALSE),0)</f>
        <v>0</v>
      </c>
      <c r="BP832" s="1700">
        <f>IFERROR(VLOOKUP($A832,'2012'!$D$3:$O$172,5,FALSE),0)</f>
        <v>0</v>
      </c>
      <c r="BQ832" s="1691">
        <f>IFERROR(VLOOKUP($A832,'2012'!$D$3:$O$172,6,FALSE),0)</f>
        <v>0</v>
      </c>
      <c r="BR832" s="1691">
        <f>IFERROR(VLOOKUP($A832,'2012'!$D$3:$O$172,7,FALSE),0)</f>
        <v>0</v>
      </c>
      <c r="BS832" s="1691">
        <f>IFERROR(VLOOKUP($A832,'2012'!$D$3:$O$172,8,FALSE),0)</f>
        <v>0</v>
      </c>
      <c r="BT832" s="1740">
        <f>IFERROR(VLOOKUP($A832,'2012'!$D$3:$O$172,9,FALSE),0)</f>
        <v>0</v>
      </c>
      <c r="BX832" s="1700">
        <f>IFERROR(VLOOKUP($A832,'2011'!$D$4:$I$251,2,FALSE),0)</f>
        <v>0</v>
      </c>
      <c r="BY832" s="1691">
        <f>IFERROR(VLOOKUP($A832,'2011'!$D$4:$I$251,3,FALSE),0)</f>
        <v>0</v>
      </c>
      <c r="BZ832" s="1691">
        <f>IFERROR(VLOOKUP($A832,'2011'!$D$4:$I$251,4,FALSE),0)</f>
        <v>0</v>
      </c>
      <c r="CA832" s="1691">
        <f>IFERROR(VLOOKUP($A832,'2011'!$D$4:$I$251,5,FALSE),0)</f>
        <v>0</v>
      </c>
      <c r="CB832" s="1740">
        <f>IFERROR(VLOOKUP($A832,'2011'!$D$4:$I$251,6,FALSE),0)</f>
        <v>0</v>
      </c>
      <c r="CC832" s="1700">
        <f>IFERROR(VLOOKUP($A832,'2010'!$C$3:$H$234,2,FALSE),0)</f>
        <v>0</v>
      </c>
      <c r="CD832" s="1691">
        <f>IFERROR(VLOOKUP($A832,'2010'!$C$3:$H$234,3,FALSE),0)</f>
        <v>0</v>
      </c>
      <c r="CE832" s="1691">
        <f>IFERROR(VLOOKUP($A832,'2010'!$C$3:$H$234,4,FALSE),0)</f>
        <v>0</v>
      </c>
      <c r="CF832" s="1691">
        <f>IFERROR(VLOOKUP($A832,'2010'!$C$3:$H$234,5,FALSE),0)</f>
        <v>0</v>
      </c>
      <c r="CG832" s="1740">
        <f>IFERROR(VLOOKUP($A832,'2010'!$C$3:$H$234,6,FALSE),0)</f>
        <v>0</v>
      </c>
      <c r="CH832" s="1700">
        <f>IFERROR(VLOOKUP($A832,'2009'!$C$3:$H$242,2,FALSE),0)</f>
        <v>0</v>
      </c>
      <c r="CI832" s="1691">
        <f>IFERROR(VLOOKUP($A832,'2009'!$C$3:$H$242,3,FALSE),0)</f>
        <v>0</v>
      </c>
      <c r="CJ832" s="1691">
        <f>IFERROR(VLOOKUP($A832,'2009'!$C$3:$H$242,4,FALSE),0)</f>
        <v>0</v>
      </c>
      <c r="CK832" s="1691">
        <f>IFERROR(VLOOKUP($A832,'2009'!$C$3:$H$242,5,FALSE),0)</f>
        <v>0</v>
      </c>
      <c r="CL832" s="1740">
        <f>IFERROR(VLOOKUP($A832,'2009'!$C$3:$H$242,6,FALSE),0)</f>
        <v>0</v>
      </c>
      <c r="CM832" s="1700">
        <f>IFERROR(VLOOKUP($A832,'2008'!$C$3:$H$229,2,FALSE),0)</f>
        <v>0</v>
      </c>
      <c r="CN832" s="1691">
        <f>IFERROR(VLOOKUP($A832,'2008'!$C$3:$H$229,3,FALSE),0)</f>
        <v>0</v>
      </c>
      <c r="CO832" s="1691">
        <f>IFERROR(VLOOKUP($A832,'2008'!$C$3:$H$229,4,FALSE),0)</f>
        <v>0</v>
      </c>
      <c r="CP832" s="1691">
        <f>IFERROR(VLOOKUP($A832,'2008'!$C$3:$H$229,5,FALSE),0)</f>
        <v>0</v>
      </c>
      <c r="CQ832" s="1740">
        <f>IFERROR(VLOOKUP($A832,'2008'!$C$3:$H$229,6,FALSE),0)</f>
        <v>0</v>
      </c>
      <c r="CR832" s="1700">
        <f>IFERROR(VLOOKUP($A832,'2007'!$C$3:$M$238,7,FALSE),0)</f>
        <v>0</v>
      </c>
      <c r="CS832" s="1691">
        <f>IFERROR(VLOOKUP($A832,'2007'!$C$3:$M$238,8,FALSE),0)</f>
        <v>0</v>
      </c>
      <c r="CT832" s="1691">
        <f>IFERROR(VLOOKUP($A832,'2007'!$C$3:$M$238,9,FALSE),0)</f>
        <v>0</v>
      </c>
      <c r="CU832" s="1691">
        <f>IFERROR(VLOOKUP($A832,'2007'!$C$3:$M$238,10,FALSE),0)</f>
        <v>0</v>
      </c>
      <c r="CV832" s="1740">
        <f>IFERROR(VLOOKUP($A832,'2007'!$C$3:$M$238,11,FALSE),0)</f>
        <v>0</v>
      </c>
      <c r="CW832" s="1700">
        <f>IFERROR(VLOOKUP($A832,'2006'!$A$2:$F$200,2,FALSE),0)</f>
        <v>0</v>
      </c>
      <c r="CX832" s="1691">
        <f>IFERROR(VLOOKUP($A832,'2006'!$A$2:$F$200,4,FALSE),0)</f>
        <v>0</v>
      </c>
      <c r="CY832" s="1691">
        <f>IFERROR(VLOOKUP($A832,'2006'!$A$2:$F$200,5,FALSE),0)</f>
        <v>0</v>
      </c>
      <c r="CZ832" s="1740">
        <f>IFERROR(VLOOKUP($A832,'2006'!$A$2:$F$200,6,FALSE),0)</f>
        <v>0</v>
      </c>
      <c r="DA832" s="1700">
        <f>IFERROR(VLOOKUP($A832,'2005'!$C$3:$M$205,8,FALSE),0)</f>
        <v>0</v>
      </c>
      <c r="DB832" s="1691">
        <f>IFERROR(VLOOKUP($A832,'2005'!$C$3:$M$205,9,FALSE),0)</f>
        <v>0</v>
      </c>
      <c r="DC832" s="1691">
        <f>IFERROR(VLOOKUP($A832,'2005'!$C$3:$M$205,10,FALSE),0)</f>
        <v>0</v>
      </c>
      <c r="DD832" s="1740">
        <f>IFERROR(VLOOKUP($A832,'2005'!$C$3:$M$205,11,FALSE),0)</f>
        <v>0</v>
      </c>
      <c r="DE832" s="1700">
        <f>IFERROR(VLOOKUP($A832,'2004'!$C$3:$M$213,8,FALSE),0)</f>
        <v>0</v>
      </c>
      <c r="DF832" s="1691">
        <f>IFERROR(VLOOKUP($A832,'2004'!$C$3:$M$213,9,FALSE),0)</f>
        <v>0</v>
      </c>
      <c r="DG832" s="1691">
        <f>IFERROR(VLOOKUP($A832,'2004'!$C$3:$M$213,10,FALSE),0)</f>
        <v>0</v>
      </c>
      <c r="DH832" s="1740">
        <f>IFERROR(VLOOKUP($A832,'2004'!$C$3:$M$213,11,FALSE),0)</f>
        <v>0</v>
      </c>
      <c r="DI832" s="1700">
        <f>IFERROR(VLOOKUP($A832,'2003'!$C$3:$Q$214,12,FALSE),0)</f>
        <v>0</v>
      </c>
      <c r="DJ832" s="1691">
        <f>IFERROR(VLOOKUP($A832,'2003'!$C$3:$Q$214,13,FALSE),0)</f>
        <v>0</v>
      </c>
      <c r="DK832" s="1691">
        <f>IFERROR(VLOOKUP($A832,'2003'!$C$3:$Q$214,14,FALSE),0)</f>
        <v>0</v>
      </c>
      <c r="DL832" s="1740">
        <f>IFERROR(VLOOKUP($A832,'2003'!$C$3:$Q$214,15,FALSE),0)</f>
        <v>0</v>
      </c>
      <c r="DM832" s="1700">
        <f>IFERROR(VLOOKUP($A832,'2002'!$D$3:$R$214,12,FALSE),0)</f>
        <v>0</v>
      </c>
      <c r="DN832" s="1691">
        <f>IFERROR(VLOOKUP($A832,'2002'!$D$3:$R$214,13,FALSE),0)</f>
        <v>0</v>
      </c>
      <c r="DO832" s="1691">
        <f>IFERROR(VLOOKUP($A832,'2002'!$D$3:$R$214,14,FALSE),0)</f>
        <v>0</v>
      </c>
      <c r="DP832" s="1788">
        <f>IFERROR(VLOOKUP($A832,'2002'!$D$3:$R$214,15,FALSE),0)</f>
        <v>0</v>
      </c>
      <c r="DQ832" s="1700">
        <f>IFERROR(VLOOKUP($A832,'Pre 2002'!$C$3:$CK$382,84,FALSE),0)</f>
        <v>0</v>
      </c>
      <c r="DR832" s="1695">
        <f>IFERROR(VLOOKUP($A832,'Pre 2002'!$C$3:$CK$382,85,FALSE),0)</f>
        <v>0</v>
      </c>
      <c r="DS832" s="1695">
        <f>IFERROR(VLOOKUP($A832,'Pre 2002'!$C$3:$CK$382,86,FALSE),0)</f>
        <v>0</v>
      </c>
      <c r="DT832" s="1790">
        <f>IFERROR(VLOOKUP($A832,'Pre 2002'!$C$3:$CK$382,87,FALSE),0)</f>
        <v>0</v>
      </c>
      <c r="DU832" s="1741">
        <f>IFERROR(VLOOKUP(A832,'Pre 2002'!$C$3:$CG$382,83,FALSE),0)</f>
        <v>0</v>
      </c>
    </row>
    <row r="833" spans="1:125">
      <c r="A833" s="1442" t="s">
        <v>1081</v>
      </c>
      <c r="B833" s="1562">
        <f t="shared" si="296"/>
        <v>0</v>
      </c>
      <c r="C833" s="1562">
        <f t="shared" si="297"/>
        <v>0</v>
      </c>
      <c r="D833" s="1562">
        <f t="shared" si="298"/>
        <v>0</v>
      </c>
      <c r="E833" s="1563">
        <f t="shared" si="299"/>
        <v>0</v>
      </c>
      <c r="F833" s="1786">
        <f t="shared" si="300"/>
        <v>0</v>
      </c>
      <c r="G833" s="1595" t="s">
        <v>2159</v>
      </c>
      <c r="H833" s="1752">
        <f t="shared" si="315"/>
        <v>0</v>
      </c>
      <c r="I833" s="1751">
        <f t="shared" si="316"/>
        <v>0</v>
      </c>
      <c r="J833" s="1751">
        <f t="shared" si="317"/>
        <v>0</v>
      </c>
      <c r="K833" s="1751">
        <f t="shared" si="318"/>
        <v>0</v>
      </c>
      <c r="L833" s="1818">
        <f t="shared" si="319"/>
        <v>0</v>
      </c>
      <c r="O833" s="1700">
        <f>IFERROR(VLOOKUP($A833,'2022'!$B$2:$K$174,3,FALSE),0)</f>
        <v>0</v>
      </c>
      <c r="P833" s="1858">
        <f>IFERROR(VLOOKUP($A833,'2022'!$B$2:$K$174,4,FALSE),0)</f>
        <v>0</v>
      </c>
      <c r="Q833" s="1858">
        <f>IFERROR(VLOOKUP($A833,'2022'!$B$2:$K$174,5,FALSE),0)</f>
        <v>0</v>
      </c>
      <c r="R833" s="1858">
        <f>IFERROR(VLOOKUP($A833,'2022'!$B$2:$K$174,8,FALSE),0)</f>
        <v>0</v>
      </c>
      <c r="S833" s="1740">
        <f>IFERROR(VLOOKUP($A833,'2022'!$B$2:$K$174,10,FALSE),0)</f>
        <v>0</v>
      </c>
      <c r="T833" s="1700">
        <f>IFERROR(VLOOKUP($A833,'2021'!$B$2:$K$174,3,FALSE),0)</f>
        <v>0</v>
      </c>
      <c r="U833" s="1843">
        <f>IFERROR(VLOOKUP($A833,'2021'!$B$2:$K$174,4,FALSE),0)</f>
        <v>0</v>
      </c>
      <c r="V833" s="1843">
        <f>IFERROR(VLOOKUP($A833,'2021'!$B$2:$K$174,5,FALSE),0)</f>
        <v>0</v>
      </c>
      <c r="W833" s="1843">
        <f>IFERROR(VLOOKUP($A833,'2021'!$B$2:$K$174,8,FALSE),0)</f>
        <v>0</v>
      </c>
      <c r="X833" s="1740">
        <f>IFERROR(VLOOKUP($A833,'2021'!$B$2:$K$174,10,FALSE),0)</f>
        <v>0</v>
      </c>
      <c r="Y833" s="1700">
        <f>IFERROR(VLOOKUP($A833,'2020'!$B$2:$K$170,3,FALSE),0)</f>
        <v>0</v>
      </c>
      <c r="Z833" s="1829">
        <f>IFERROR(VLOOKUP($A833,'2020'!$B$2:$K$170,4,FALSE),0)</f>
        <v>0</v>
      </c>
      <c r="AA833" s="1829">
        <f>IFERROR(VLOOKUP($A833,'2020'!$B$2:$K$170,5,FALSE),0)</f>
        <v>0</v>
      </c>
      <c r="AB833" s="1829">
        <f>IFERROR(VLOOKUP($A833,'2020'!$B$2:$K$170,8,FALSE),0)</f>
        <v>0</v>
      </c>
      <c r="AC833" s="1740">
        <f>IFERROR(VLOOKUP($A833,'2020'!$B$2:$K$170,10,FALSE),0)</f>
        <v>0</v>
      </c>
      <c r="AD833" s="1700">
        <f>IFERROR(VLOOKUP($A833,'2019'!$B$2:$K$170,3,FALSE),0)</f>
        <v>0</v>
      </c>
      <c r="AE833" s="1823">
        <f>IFERROR(VLOOKUP($A833,'2019'!$B$2:$K$170,4,FALSE),0)</f>
        <v>0</v>
      </c>
      <c r="AF833" s="1823">
        <f>IFERROR(VLOOKUP($A833,'2019'!$B$2:$K$170,5,FALSE),0)</f>
        <v>0</v>
      </c>
      <c r="AG833" s="1823">
        <f>IFERROR(VLOOKUP($A833,'2019'!$B$2:$K$170,8,FALSE),0)</f>
        <v>0</v>
      </c>
      <c r="AH833" s="1740">
        <f>IFERROR(VLOOKUP($A833,'2019'!$B$2:$K$170,10,FALSE),0)</f>
        <v>0</v>
      </c>
      <c r="AI833" s="1700">
        <f>IFERROR(VLOOKUP($A833,'2018'!$B$2:$K$170,3,FALSE),0)</f>
        <v>0</v>
      </c>
      <c r="AJ833" s="1821">
        <f>IFERROR(VLOOKUP($A833,'2018'!$B$2:$K$170,4,FALSE),0)</f>
        <v>0</v>
      </c>
      <c r="AK833" s="1821">
        <f>IFERROR(VLOOKUP($A833,'2018'!$B$2:$K$170,5,FALSE),0)</f>
        <v>0</v>
      </c>
      <c r="AL833" s="1821">
        <f>IFERROR(VLOOKUP($A833,'2018'!$B$2:$K$170,8,FALSE),0)</f>
        <v>0</v>
      </c>
      <c r="AM833" s="1740">
        <f>IFERROR(VLOOKUP($A833,'2018'!$B$2:$K$170,10,FALSE),0)</f>
        <v>0</v>
      </c>
      <c r="AN833" s="1700">
        <f>IFERROR(VLOOKUP($A833,'2017'!$B$2:$J$163,2,FALSE),0)</f>
        <v>0</v>
      </c>
      <c r="AO833" s="1815">
        <f>IFERROR(VLOOKUP($A833,'2017'!$B$2:$J$163,3,FALSE),0)</f>
        <v>0</v>
      </c>
      <c r="AP833" s="1815">
        <f>IFERROR(VLOOKUP($A833,'2017'!$B$2:$J$163,4,FALSE),0)</f>
        <v>0</v>
      </c>
      <c r="AQ833" s="1815">
        <f>IFERROR(VLOOKUP($A833,'2017'!$B$2:$J$163,7,FALSE),0)</f>
        <v>0</v>
      </c>
      <c r="AR833" s="1740">
        <f>IFERROR(VLOOKUP($A833,'2017'!$B$2:$J$163,9,FALSE),0)</f>
        <v>0</v>
      </c>
      <c r="AS833" s="1700">
        <f>IFERROR(VLOOKUP($A833,'2016'!$B$2:$K$165,3,FALSE),0)</f>
        <v>0</v>
      </c>
      <c r="AT833" s="1796">
        <f>IFERROR(VLOOKUP($A833,'2016'!$B$2:$K$165,4,FALSE),0)</f>
        <v>0</v>
      </c>
      <c r="AU833" s="1796">
        <f>IFERROR(VLOOKUP($A833,'2016'!$B$2:$K$165,5,FALSE),0)</f>
        <v>0</v>
      </c>
      <c r="AV833" s="1796">
        <f>IFERROR(VLOOKUP($A833,'2016'!$B$2:$K$165,8,FALSE),0)</f>
        <v>0</v>
      </c>
      <c r="AW833" s="1740">
        <f>IFERROR(VLOOKUP($A833,'2016'!$B$2:$K$165,10,FALSE),0)</f>
        <v>0</v>
      </c>
      <c r="AX833" s="1700">
        <f>IFERROR(VLOOKUP($A833,'2015'!$B$2:$K$165,3,FALSE),0)</f>
        <v>0</v>
      </c>
      <c r="AY833" s="1695">
        <f>IFERROR(VLOOKUP($A833,'2015'!$B$2:$K$165,4,FALSE),0)</f>
        <v>0</v>
      </c>
      <c r="AZ833" s="1695">
        <f>IFERROR(VLOOKUP($A833,'2015'!$B$2:$K$165,5,FALSE),0)</f>
        <v>0</v>
      </c>
      <c r="BA833" s="1695">
        <f>IFERROR(VLOOKUP($A833,'2015'!$B$2:$K$165,8,FALSE),0)</f>
        <v>0</v>
      </c>
      <c r="BB833" s="1740">
        <f>IFERROR(VLOOKUP($A833,'2015'!$B$2:$K$165,10,FALSE),0)</f>
        <v>0</v>
      </c>
      <c r="BC833" s="1700">
        <f>IFERROR(VLOOKUP($A833,'2014'!$B$2:$K$157,3,FALSE),0)</f>
        <v>0</v>
      </c>
      <c r="BD833" s="1691">
        <f>IFERROR(VLOOKUP($A833,'2014'!$B$2:$K$157,4,FALSE),0)</f>
        <v>0</v>
      </c>
      <c r="BE833" s="1691">
        <f>IFERROR(VLOOKUP($A833,'2014'!$B$2:$K$157,5,FALSE),0)</f>
        <v>0</v>
      </c>
      <c r="BF833" s="1691">
        <f>IFERROR(VLOOKUP($A833,'2014'!$B$2:$K$157,8,FALSE),0)</f>
        <v>0</v>
      </c>
      <c r="BG833" s="1740">
        <f>IFERROR(VLOOKUP($A833,'2014'!$B$2:$K$157,10,FALSE),0)</f>
        <v>0</v>
      </c>
      <c r="BH833" s="1700">
        <f>IFERROR(VLOOKUP($A833,'2013'!$D$4:$I$249,2,FALSE),0)</f>
        <v>0</v>
      </c>
      <c r="BI833" s="1691">
        <f>IFERROR(VLOOKUP($A833,'2013'!$D$4:$I$249,3,FALSE),0)</f>
        <v>0</v>
      </c>
      <c r="BJ833" s="1691">
        <f>IFERROR(VLOOKUP($A833,'2013'!$D$4:$I$249,4,FALSE),0)</f>
        <v>0</v>
      </c>
      <c r="BK833" s="1691">
        <f>IFERROR(VLOOKUP($A833,'2013'!$D$4:$I$249,5,FALSE),0)</f>
        <v>0</v>
      </c>
      <c r="BL833" s="1740">
        <f>IFERROR(VLOOKUP($A833,'2013'!$D$4:$I$249,6,FALSE),0)</f>
        <v>0</v>
      </c>
      <c r="BM833" s="1737">
        <f>IFERROR(VLOOKUP($A833,'2012'!$D$3:$O$172,2,FALSE),0)</f>
        <v>0</v>
      </c>
      <c r="BN833" s="1691">
        <f>IFERROR(VLOOKUP($A833,'2012'!$D$3:$O$172,3,FALSE),0)</f>
        <v>0</v>
      </c>
      <c r="BO833" s="1743">
        <f>IFERROR(VLOOKUP($A833,'2012'!$D$3:$O$172,4,FALSE),0)</f>
        <v>0</v>
      </c>
      <c r="BP833" s="1700">
        <f>IFERROR(VLOOKUP($A833,'2012'!$D$3:$O$172,5,FALSE),0)</f>
        <v>0</v>
      </c>
      <c r="BQ833" s="1691">
        <f>IFERROR(VLOOKUP($A833,'2012'!$D$3:$O$172,6,FALSE),0)</f>
        <v>0</v>
      </c>
      <c r="BR833" s="1691">
        <f>IFERROR(VLOOKUP($A833,'2012'!$D$3:$O$172,7,FALSE),0)</f>
        <v>0</v>
      </c>
      <c r="BS833" s="1691">
        <f>IFERROR(VLOOKUP($A833,'2012'!$D$3:$O$172,8,FALSE),0)</f>
        <v>0</v>
      </c>
      <c r="BT833" s="1740">
        <f>IFERROR(VLOOKUP($A833,'2012'!$D$3:$O$172,9,FALSE),0)</f>
        <v>0</v>
      </c>
      <c r="BX833" s="1700">
        <f>IFERROR(VLOOKUP($A833,'2011'!$D$4:$I$251,2,FALSE),0)</f>
        <v>0</v>
      </c>
      <c r="BY833" s="1691">
        <f>IFERROR(VLOOKUP($A833,'2011'!$D$4:$I$251,3,FALSE),0)</f>
        <v>0</v>
      </c>
      <c r="BZ833" s="1691">
        <f>IFERROR(VLOOKUP($A833,'2011'!$D$4:$I$251,4,FALSE),0)</f>
        <v>0</v>
      </c>
      <c r="CA833" s="1691">
        <f>IFERROR(VLOOKUP($A833,'2011'!$D$4:$I$251,5,FALSE),0)</f>
        <v>0</v>
      </c>
      <c r="CB833" s="1740">
        <f>IFERROR(VLOOKUP($A833,'2011'!$D$4:$I$251,6,FALSE),0)</f>
        <v>0</v>
      </c>
      <c r="CC833" s="1700">
        <f>IFERROR(VLOOKUP($A833,'2010'!$C$3:$H$234,2,FALSE),0)</f>
        <v>0</v>
      </c>
      <c r="CD833" s="1691">
        <f>IFERROR(VLOOKUP($A833,'2010'!$C$3:$H$234,3,FALSE),0)</f>
        <v>0</v>
      </c>
      <c r="CE833" s="1691">
        <f>IFERROR(VLOOKUP($A833,'2010'!$C$3:$H$234,4,FALSE),0)</f>
        <v>0</v>
      </c>
      <c r="CF833" s="1691">
        <f>IFERROR(VLOOKUP($A833,'2010'!$C$3:$H$234,5,FALSE),0)</f>
        <v>0</v>
      </c>
      <c r="CG833" s="1740">
        <f>IFERROR(VLOOKUP($A833,'2010'!$C$3:$H$234,6,FALSE),0)</f>
        <v>0</v>
      </c>
      <c r="CH833" s="1700">
        <f>IFERROR(VLOOKUP($A833,'2009'!$C$3:$H$242,2,FALSE),0)</f>
        <v>0</v>
      </c>
      <c r="CI833" s="1691">
        <f>IFERROR(VLOOKUP($A833,'2009'!$C$3:$H$242,3,FALSE),0)</f>
        <v>0</v>
      </c>
      <c r="CJ833" s="1691">
        <f>IFERROR(VLOOKUP($A833,'2009'!$C$3:$H$242,4,FALSE),0)</f>
        <v>0</v>
      </c>
      <c r="CK833" s="1691">
        <f>IFERROR(VLOOKUP($A833,'2009'!$C$3:$H$242,5,FALSE),0)</f>
        <v>0</v>
      </c>
      <c r="CL833" s="1740">
        <f>IFERROR(VLOOKUP($A833,'2009'!$C$3:$H$242,6,FALSE),0)</f>
        <v>0</v>
      </c>
      <c r="CM833" s="1700">
        <f>IFERROR(VLOOKUP($A833,'2008'!$C$3:$H$229,2,FALSE),0)</f>
        <v>0</v>
      </c>
      <c r="CN833" s="1691">
        <f>IFERROR(VLOOKUP($A833,'2008'!$C$3:$H$229,3,FALSE),0)</f>
        <v>0</v>
      </c>
      <c r="CO833" s="1691">
        <f>IFERROR(VLOOKUP($A833,'2008'!$C$3:$H$229,4,FALSE),0)</f>
        <v>0</v>
      </c>
      <c r="CP833" s="1691">
        <f>IFERROR(VLOOKUP($A833,'2008'!$C$3:$H$229,5,FALSE),0)</f>
        <v>0</v>
      </c>
      <c r="CQ833" s="1740">
        <f>IFERROR(VLOOKUP($A833,'2008'!$C$3:$H$229,6,FALSE),0)</f>
        <v>0</v>
      </c>
      <c r="CR833" s="1700">
        <f>IFERROR(VLOOKUP($A833,'2007'!$C$3:$M$238,7,FALSE),0)</f>
        <v>0</v>
      </c>
      <c r="CS833" s="1691">
        <f>IFERROR(VLOOKUP($A833,'2007'!$C$3:$M$238,8,FALSE),0)</f>
        <v>0</v>
      </c>
      <c r="CT833" s="1691">
        <f>IFERROR(VLOOKUP($A833,'2007'!$C$3:$M$238,9,FALSE),0)</f>
        <v>0</v>
      </c>
      <c r="CU833" s="1691">
        <f>IFERROR(VLOOKUP($A833,'2007'!$C$3:$M$238,10,FALSE),0)</f>
        <v>0</v>
      </c>
      <c r="CV833" s="1740">
        <f>IFERROR(VLOOKUP($A833,'2007'!$C$3:$M$238,11,FALSE),0)</f>
        <v>0</v>
      </c>
      <c r="CW833" s="1700">
        <f>IFERROR(VLOOKUP($A833,'2006'!$A$2:$F$200,2,FALSE),0)</f>
        <v>0</v>
      </c>
      <c r="CX833" s="1691">
        <f>IFERROR(VLOOKUP($A833,'2006'!$A$2:$F$200,4,FALSE),0)</f>
        <v>0</v>
      </c>
      <c r="CY833" s="1691">
        <f>IFERROR(VLOOKUP($A833,'2006'!$A$2:$F$200,5,FALSE),0)</f>
        <v>0</v>
      </c>
      <c r="CZ833" s="1740">
        <f>IFERROR(VLOOKUP($A833,'2006'!$A$2:$F$200,6,FALSE),0)</f>
        <v>0</v>
      </c>
      <c r="DA833" s="1700">
        <f>IFERROR(VLOOKUP($A833,'2005'!$C$3:$M$205,8,FALSE),0)</f>
        <v>0</v>
      </c>
      <c r="DB833" s="1691">
        <f>IFERROR(VLOOKUP($A833,'2005'!$C$3:$M$205,9,FALSE),0)</f>
        <v>0</v>
      </c>
      <c r="DC833" s="1691">
        <f>IFERROR(VLOOKUP($A833,'2005'!$C$3:$M$205,10,FALSE),0)</f>
        <v>0</v>
      </c>
      <c r="DD833" s="1740">
        <f>IFERROR(VLOOKUP($A833,'2005'!$C$3:$M$205,11,FALSE),0)</f>
        <v>0</v>
      </c>
      <c r="DE833" s="1700">
        <f>IFERROR(VLOOKUP($A833,'2004'!$C$3:$M$213,8,FALSE),0)</f>
        <v>0</v>
      </c>
      <c r="DF833" s="1691">
        <f>IFERROR(VLOOKUP($A833,'2004'!$C$3:$M$213,9,FALSE),0)</f>
        <v>0</v>
      </c>
      <c r="DG833" s="1691">
        <f>IFERROR(VLOOKUP($A833,'2004'!$C$3:$M$213,10,FALSE),0)</f>
        <v>0</v>
      </c>
      <c r="DH833" s="1740">
        <f>IFERROR(VLOOKUP($A833,'2004'!$C$3:$M$213,11,FALSE),0)</f>
        <v>0</v>
      </c>
      <c r="DI833" s="1700">
        <f>IFERROR(VLOOKUP($A833,'2003'!$C$3:$Q$214,12,FALSE),0)</f>
        <v>0</v>
      </c>
      <c r="DJ833" s="1691">
        <f>IFERROR(VLOOKUP($A833,'2003'!$C$3:$Q$214,13,FALSE),0)</f>
        <v>0</v>
      </c>
      <c r="DK833" s="1691">
        <f>IFERROR(VLOOKUP($A833,'2003'!$C$3:$Q$214,14,FALSE),0)</f>
        <v>0</v>
      </c>
      <c r="DL833" s="1740">
        <f>IFERROR(VLOOKUP($A833,'2003'!$C$3:$Q$214,15,FALSE),0)</f>
        <v>0</v>
      </c>
      <c r="DM833" s="1700">
        <f>IFERROR(VLOOKUP($A833,'2002'!$D$3:$R$214,12,FALSE),0)</f>
        <v>0</v>
      </c>
      <c r="DN833" s="1691">
        <f>IFERROR(VLOOKUP($A833,'2002'!$D$3:$R$214,13,FALSE),0)</f>
        <v>0</v>
      </c>
      <c r="DO833" s="1691">
        <f>IFERROR(VLOOKUP($A833,'2002'!$D$3:$R$214,14,FALSE),0)</f>
        <v>0</v>
      </c>
      <c r="DP833" s="1788">
        <f>IFERROR(VLOOKUP($A833,'2002'!$D$3:$R$214,15,FALSE),0)</f>
        <v>0</v>
      </c>
      <c r="DQ833" s="1700">
        <f>IFERROR(VLOOKUP($A833,'Pre 2002'!$C$3:$CK$382,84,FALSE),0)</f>
        <v>0</v>
      </c>
      <c r="DR833" s="1695">
        <f>IFERROR(VLOOKUP($A833,'Pre 2002'!$C$3:$CK$382,85,FALSE),0)</f>
        <v>0</v>
      </c>
      <c r="DS833" s="1695">
        <f>IFERROR(VLOOKUP($A833,'Pre 2002'!$C$3:$CK$382,86,FALSE),0)</f>
        <v>0</v>
      </c>
      <c r="DT833" s="1790">
        <f>IFERROR(VLOOKUP($A833,'Pre 2002'!$C$3:$CK$382,87,FALSE),0)</f>
        <v>0</v>
      </c>
      <c r="DU833" s="1741">
        <f>IFERROR(VLOOKUP(A833,'Pre 2002'!$C$3:$CG$382,83,FALSE),0)</f>
        <v>0</v>
      </c>
    </row>
  </sheetData>
  <autoFilter ref="A2:DU721" xr:uid="{00000000-0009-0000-0000-000000000000}">
    <sortState xmlns:xlrd2="http://schemas.microsoft.com/office/spreadsheetml/2017/richdata2" ref="A3:DU833">
      <sortCondition descending="1" ref="D2:D721"/>
    </sortState>
  </autoFilter>
  <mergeCells count="26">
    <mergeCell ref="B1:G1"/>
    <mergeCell ref="BP1:BT1"/>
    <mergeCell ref="BU1:BW1"/>
    <mergeCell ref="AS1:AW1"/>
    <mergeCell ref="H1:L1"/>
    <mergeCell ref="AX1:BB1"/>
    <mergeCell ref="AN1:AR1"/>
    <mergeCell ref="AI1:AM1"/>
    <mergeCell ref="AD1:AH1"/>
    <mergeCell ref="Y1:AC1"/>
    <mergeCell ref="T1:X1"/>
    <mergeCell ref="O1:S1"/>
    <mergeCell ref="DQ1:DU1"/>
    <mergeCell ref="CW1:CZ1"/>
    <mergeCell ref="DM1:DP1"/>
    <mergeCell ref="DI1:DL1"/>
    <mergeCell ref="DE1:DH1"/>
    <mergeCell ref="DA1:DD1"/>
    <mergeCell ref="CM1:CQ1"/>
    <mergeCell ref="CR1:CV1"/>
    <mergeCell ref="BX1:CB1"/>
    <mergeCell ref="CC1:CG1"/>
    <mergeCell ref="BC1:BG1"/>
    <mergeCell ref="CH1:CL1"/>
    <mergeCell ref="BH1:BL1"/>
    <mergeCell ref="BM1:BO1"/>
  </mergeCells>
  <conditionalFormatting sqref="DW3:DW42">
    <cfRule type="duplicateValues" dxfId="83" priority="24"/>
  </conditionalFormatting>
  <conditionalFormatting sqref="A3:A657">
    <cfRule type="duplicateValues" dxfId="82" priority="48"/>
  </conditionalFormatting>
  <conditionalFormatting sqref="A3:A661">
    <cfRule type="duplicateValues" dxfId="81" priority="50"/>
  </conditionalFormatting>
  <conditionalFormatting sqref="DW3:DW42 A3:A685">
    <cfRule type="duplicateValues" dxfId="80" priority="52"/>
  </conditionalFormatting>
  <conditionalFormatting sqref="DY3:DY379 A3:A661">
    <cfRule type="duplicateValues" dxfId="79" priority="55"/>
  </conditionalFormatting>
  <conditionalFormatting sqref="DV4:DV158 A3:A692 A700:A701">
    <cfRule type="duplicateValues" dxfId="78" priority="21"/>
  </conditionalFormatting>
  <conditionalFormatting sqref="A693:A696">
    <cfRule type="duplicateValues" dxfId="77" priority="20"/>
  </conditionalFormatting>
  <conditionalFormatting sqref="A693:A697">
    <cfRule type="duplicateValues" dxfId="76" priority="19"/>
  </conditionalFormatting>
  <conditionalFormatting sqref="A693:A699 A702">
    <cfRule type="duplicateValues" dxfId="75" priority="18"/>
  </conditionalFormatting>
  <conditionalFormatting sqref="A693:A697">
    <cfRule type="duplicateValues" dxfId="74" priority="17"/>
  </conditionalFormatting>
  <conditionalFormatting sqref="A693:A699 A702">
    <cfRule type="duplicateValues" dxfId="73" priority="16"/>
  </conditionalFormatting>
  <conditionalFormatting sqref="A693:A696">
    <cfRule type="duplicateValues" dxfId="72" priority="15"/>
  </conditionalFormatting>
  <conditionalFormatting sqref="A693:A697">
    <cfRule type="duplicateValues" dxfId="71" priority="14"/>
  </conditionalFormatting>
  <conditionalFormatting sqref="A693:A699 A702">
    <cfRule type="duplicateValues" dxfId="70" priority="13"/>
  </conditionalFormatting>
  <conditionalFormatting sqref="A693:A697">
    <cfRule type="duplicateValues" dxfId="69" priority="12"/>
  </conditionalFormatting>
  <conditionalFormatting sqref="A693:A699 A702">
    <cfRule type="duplicateValues" dxfId="68" priority="11"/>
  </conditionalFormatting>
  <conditionalFormatting sqref="A693:A696">
    <cfRule type="duplicateValues" dxfId="67" priority="10"/>
  </conditionalFormatting>
  <conditionalFormatting sqref="A693:A697">
    <cfRule type="duplicateValues" dxfId="66" priority="9"/>
  </conditionalFormatting>
  <conditionalFormatting sqref="A693:A699 A702">
    <cfRule type="duplicateValues" dxfId="65" priority="8"/>
  </conditionalFormatting>
  <conditionalFormatting sqref="A693:A697">
    <cfRule type="duplicateValues" dxfId="64" priority="7"/>
  </conditionalFormatting>
  <conditionalFormatting sqref="A693:A699 A702">
    <cfRule type="duplicateValues" dxfId="63" priority="6"/>
  </conditionalFormatting>
  <conditionalFormatting sqref="DW4:DW165 A3:A721">
    <cfRule type="duplicateValues" dxfId="62" priority="5"/>
  </conditionalFormatting>
  <conditionalFormatting sqref="A722">
    <cfRule type="duplicateValues" dxfId="61" priority="3"/>
  </conditionalFormatting>
  <conditionalFormatting sqref="A722">
    <cfRule type="duplicateValues" dxfId="60" priority="4"/>
  </conditionalFormatting>
  <conditionalFormatting sqref="A722:A745">
    <cfRule type="duplicateValues" dxfId="59" priority="2"/>
  </conditionalFormatting>
  <conditionalFormatting sqref="A3:A820">
    <cfRule type="duplicateValues" dxfId="58" priority="142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57"/>
  <sheetViews>
    <sheetView topLeftCell="A140" workbookViewId="0">
      <selection activeCell="K155" sqref="K155"/>
    </sheetView>
  </sheetViews>
  <sheetFormatPr defaultRowHeight="13.2"/>
  <cols>
    <col min="1" max="1" width="11.44140625" bestFit="1" customWidth="1"/>
    <col min="2" max="2" width="16.5546875" bestFit="1" customWidth="1"/>
    <col min="3" max="3" width="11.33203125" bestFit="1" customWidth="1"/>
    <col min="4" max="4" width="8.109375" bestFit="1" customWidth="1"/>
    <col min="5" max="6" width="6.88671875" bestFit="1" customWidth="1"/>
    <col min="7" max="7" width="8.109375" bestFit="1" customWidth="1"/>
    <col min="8" max="8" width="9.44140625" bestFit="1" customWidth="1"/>
    <col min="9" max="9" width="8.109375" bestFit="1" customWidth="1"/>
    <col min="10" max="11" width="9.5546875" bestFit="1" customWidth="1"/>
  </cols>
  <sheetData>
    <row r="1" spans="1:11">
      <c r="A1" s="1696" t="s">
        <v>2141</v>
      </c>
      <c r="B1" s="1697" t="s">
        <v>270</v>
      </c>
      <c r="C1" s="1697" t="s">
        <v>2142</v>
      </c>
      <c r="D1" s="1698" t="s">
        <v>268</v>
      </c>
      <c r="E1" s="1698" t="s">
        <v>1092</v>
      </c>
      <c r="F1" s="1698" t="s">
        <v>267</v>
      </c>
      <c r="G1" s="1698" t="s">
        <v>2143</v>
      </c>
      <c r="H1" s="1698" t="s">
        <v>2144</v>
      </c>
      <c r="I1" s="1698" t="s">
        <v>266</v>
      </c>
      <c r="J1" s="1698" t="s">
        <v>2145</v>
      </c>
      <c r="K1" s="1699" t="s">
        <v>265</v>
      </c>
    </row>
    <row r="2" spans="1:11">
      <c r="A2" s="1700">
        <v>1</v>
      </c>
      <c r="B2" s="1579" t="s">
        <v>261</v>
      </c>
      <c r="C2" s="1705" t="s">
        <v>76</v>
      </c>
      <c r="D2" s="1691">
        <v>61</v>
      </c>
      <c r="E2" s="1691">
        <v>25</v>
      </c>
      <c r="F2" s="1691">
        <v>38</v>
      </c>
      <c r="G2" s="1691">
        <v>14</v>
      </c>
      <c r="H2" s="1691">
        <v>4</v>
      </c>
      <c r="I2" s="1691">
        <v>9</v>
      </c>
      <c r="J2" s="1703">
        <v>0.69333333333333336</v>
      </c>
      <c r="K2" s="1704">
        <v>0.62295081967213117</v>
      </c>
    </row>
    <row r="3" spans="1:11">
      <c r="A3" s="1700">
        <v>1</v>
      </c>
      <c r="B3" s="1701" t="s">
        <v>244</v>
      </c>
      <c r="C3" s="1702" t="s">
        <v>43</v>
      </c>
      <c r="D3" s="1691">
        <v>72</v>
      </c>
      <c r="E3" s="1691">
        <v>46</v>
      </c>
      <c r="F3" s="1691">
        <v>50</v>
      </c>
      <c r="G3" s="1691">
        <v>12</v>
      </c>
      <c r="H3" s="1691">
        <v>4</v>
      </c>
      <c r="I3" s="1691">
        <v>15</v>
      </c>
      <c r="J3" s="1703">
        <v>0.73809523809523814</v>
      </c>
      <c r="K3" s="1704">
        <v>0.69444444444444442</v>
      </c>
    </row>
    <row r="4" spans="1:11">
      <c r="A4" s="1700">
        <v>1</v>
      </c>
      <c r="B4" s="1701" t="s">
        <v>143</v>
      </c>
      <c r="C4" s="1702" t="s">
        <v>144</v>
      </c>
      <c r="D4" s="1691">
        <v>89</v>
      </c>
      <c r="E4" s="1691">
        <v>51</v>
      </c>
      <c r="F4" s="1691">
        <v>67</v>
      </c>
      <c r="G4" s="1691">
        <v>10</v>
      </c>
      <c r="H4" s="1691">
        <v>4</v>
      </c>
      <c r="I4" s="1691">
        <v>15</v>
      </c>
      <c r="J4" s="1703">
        <v>0.77777777777777779</v>
      </c>
      <c r="K4" s="1704">
        <v>0.7528089887640449</v>
      </c>
    </row>
    <row r="5" spans="1:11">
      <c r="A5" s="1700">
        <v>1</v>
      </c>
      <c r="B5" s="1701" t="s">
        <v>2165</v>
      </c>
      <c r="C5" s="1702" t="s">
        <v>8</v>
      </c>
      <c r="D5" s="1691">
        <v>80</v>
      </c>
      <c r="E5" s="1691">
        <v>44</v>
      </c>
      <c r="F5" s="1691">
        <v>47</v>
      </c>
      <c r="G5" s="1691">
        <v>9</v>
      </c>
      <c r="H5" s="1691">
        <v>1</v>
      </c>
      <c r="I5" s="1691">
        <v>5</v>
      </c>
      <c r="J5" s="1703">
        <v>0.6292134831460674</v>
      </c>
      <c r="K5" s="1704">
        <v>0.58750000000000002</v>
      </c>
    </row>
    <row r="6" spans="1:11">
      <c r="A6" s="1700">
        <v>1</v>
      </c>
      <c r="B6" s="1701" t="s">
        <v>28</v>
      </c>
      <c r="C6" s="1702" t="s">
        <v>29</v>
      </c>
      <c r="D6" s="1691">
        <v>75</v>
      </c>
      <c r="E6" s="1691">
        <v>26</v>
      </c>
      <c r="F6" s="1691">
        <v>41</v>
      </c>
      <c r="G6" s="1691">
        <v>7</v>
      </c>
      <c r="H6" s="1691">
        <v>3</v>
      </c>
      <c r="I6" s="1691">
        <v>0</v>
      </c>
      <c r="J6" s="1703">
        <v>0.58536585365853655</v>
      </c>
      <c r="K6" s="1704">
        <v>0.54666666666666663</v>
      </c>
    </row>
    <row r="7" spans="1:11">
      <c r="A7" s="1700">
        <v>1</v>
      </c>
      <c r="B7" s="1701" t="s">
        <v>163</v>
      </c>
      <c r="C7" s="1702" t="s">
        <v>156</v>
      </c>
      <c r="D7" s="1691">
        <v>48</v>
      </c>
      <c r="E7" s="1691">
        <v>36</v>
      </c>
      <c r="F7" s="1691">
        <v>35</v>
      </c>
      <c r="G7" s="1691">
        <v>5</v>
      </c>
      <c r="H7" s="1691">
        <v>3</v>
      </c>
      <c r="I7" s="1691">
        <v>15</v>
      </c>
      <c r="J7" s="1703">
        <v>0.75471698113207553</v>
      </c>
      <c r="K7" s="1704">
        <v>0.72916666666666663</v>
      </c>
    </row>
    <row r="8" spans="1:11">
      <c r="A8" s="1700">
        <v>1</v>
      </c>
      <c r="B8" s="1701" t="s">
        <v>101</v>
      </c>
      <c r="C8" s="1702" t="s">
        <v>97</v>
      </c>
      <c r="D8" s="1691">
        <v>84</v>
      </c>
      <c r="E8" s="1691">
        <v>46</v>
      </c>
      <c r="F8" s="1691">
        <v>56</v>
      </c>
      <c r="G8" s="1691">
        <v>5</v>
      </c>
      <c r="H8" s="1691">
        <v>7</v>
      </c>
      <c r="I8" s="1691">
        <v>4</v>
      </c>
      <c r="J8" s="1703">
        <v>0.6853932584269663</v>
      </c>
      <c r="K8" s="1704">
        <v>0.66666666666666663</v>
      </c>
    </row>
    <row r="9" spans="1:11">
      <c r="A9" s="1700">
        <v>1</v>
      </c>
      <c r="B9" s="1701" t="s">
        <v>78</v>
      </c>
      <c r="C9" s="1702" t="s">
        <v>72</v>
      </c>
      <c r="D9" s="1691">
        <v>81</v>
      </c>
      <c r="E9" s="1691">
        <v>32</v>
      </c>
      <c r="F9" s="1691">
        <v>57</v>
      </c>
      <c r="G9" s="1691">
        <v>5</v>
      </c>
      <c r="H9" s="1691">
        <v>4</v>
      </c>
      <c r="I9" s="1691">
        <v>1</v>
      </c>
      <c r="J9" s="1703">
        <v>0.72093023255813948</v>
      </c>
      <c r="K9" s="1704">
        <v>0.70370370370370372</v>
      </c>
    </row>
    <row r="10" spans="1:11">
      <c r="A10" s="1700">
        <v>1</v>
      </c>
      <c r="B10" s="1701" t="s">
        <v>1668</v>
      </c>
      <c r="C10" s="1702" t="s">
        <v>170</v>
      </c>
      <c r="D10" s="1691">
        <v>74</v>
      </c>
      <c r="E10" s="1691">
        <v>42</v>
      </c>
      <c r="F10" s="1691">
        <v>51</v>
      </c>
      <c r="G10" s="1691">
        <v>4</v>
      </c>
      <c r="H10" s="1691">
        <v>3</v>
      </c>
      <c r="I10" s="1691">
        <v>3</v>
      </c>
      <c r="J10" s="1703">
        <v>0.70512820512820518</v>
      </c>
      <c r="K10" s="1704">
        <v>0.68918918918918914</v>
      </c>
    </row>
    <row r="11" spans="1:11">
      <c r="A11" s="1700">
        <v>1</v>
      </c>
      <c r="B11" s="1701" t="s">
        <v>205</v>
      </c>
      <c r="C11" s="1702" t="s">
        <v>195</v>
      </c>
      <c r="D11" s="1691">
        <v>83</v>
      </c>
      <c r="E11" s="1691">
        <v>32</v>
      </c>
      <c r="F11" s="1691">
        <v>53</v>
      </c>
      <c r="G11" s="1691">
        <v>2</v>
      </c>
      <c r="H11" s="1691">
        <v>2</v>
      </c>
      <c r="I11" s="1691">
        <v>0</v>
      </c>
      <c r="J11" s="1703">
        <v>0.6470588235294118</v>
      </c>
      <c r="K11" s="1704">
        <v>0.63855421686746983</v>
      </c>
    </row>
    <row r="12" spans="1:11">
      <c r="A12" s="1700">
        <v>1</v>
      </c>
      <c r="B12" s="1701" t="s">
        <v>226</v>
      </c>
      <c r="C12" s="1702" t="s">
        <v>224</v>
      </c>
      <c r="D12" s="1691">
        <v>68</v>
      </c>
      <c r="E12" s="1691">
        <v>27</v>
      </c>
      <c r="F12" s="1691">
        <v>33</v>
      </c>
      <c r="G12" s="1691">
        <v>2</v>
      </c>
      <c r="H12" s="1691">
        <v>6</v>
      </c>
      <c r="I12" s="1691">
        <v>0</v>
      </c>
      <c r="J12" s="1703">
        <v>0.5</v>
      </c>
      <c r="K12" s="1704">
        <v>0.48529411764705882</v>
      </c>
    </row>
    <row r="13" spans="1:11">
      <c r="A13" s="1700">
        <v>1</v>
      </c>
      <c r="B13" s="1701" t="s">
        <v>53</v>
      </c>
      <c r="C13" s="1702" t="s">
        <v>41</v>
      </c>
      <c r="D13" s="1691">
        <v>60</v>
      </c>
      <c r="E13" s="1691">
        <v>29</v>
      </c>
      <c r="F13" s="1691">
        <v>33</v>
      </c>
      <c r="G13" s="1691">
        <v>0</v>
      </c>
      <c r="H13" s="1691">
        <v>1</v>
      </c>
      <c r="I13" s="1691">
        <v>3</v>
      </c>
      <c r="J13" s="1703">
        <v>0.55000000000000004</v>
      </c>
      <c r="K13" s="1704">
        <v>0.55000000000000004</v>
      </c>
    </row>
    <row r="14" spans="1:11">
      <c r="A14" s="1700">
        <v>2</v>
      </c>
      <c r="B14" s="1701" t="s">
        <v>2160</v>
      </c>
      <c r="C14" s="1702" t="s">
        <v>8</v>
      </c>
      <c r="D14" s="1691">
        <v>63</v>
      </c>
      <c r="E14" s="1691">
        <v>41</v>
      </c>
      <c r="F14" s="1691">
        <v>46</v>
      </c>
      <c r="G14" s="1691">
        <v>13</v>
      </c>
      <c r="H14" s="1691">
        <v>3</v>
      </c>
      <c r="I14" s="1691">
        <v>3</v>
      </c>
      <c r="J14" s="1703">
        <v>0.77631578947368418</v>
      </c>
      <c r="K14" s="1704">
        <v>0.73015873015873012</v>
      </c>
    </row>
    <row r="15" spans="1:11">
      <c r="A15" s="1700">
        <v>2</v>
      </c>
      <c r="B15" s="1706" t="s">
        <v>51</v>
      </c>
      <c r="C15" s="1702" t="s">
        <v>41</v>
      </c>
      <c r="D15" s="1691">
        <v>81</v>
      </c>
      <c r="E15" s="1691">
        <v>41</v>
      </c>
      <c r="F15" s="1691">
        <v>64</v>
      </c>
      <c r="G15" s="1691">
        <v>8</v>
      </c>
      <c r="H15" s="1691">
        <v>3</v>
      </c>
      <c r="I15" s="1691">
        <v>4</v>
      </c>
      <c r="J15" s="1703">
        <v>0.8089887640449438</v>
      </c>
      <c r="K15" s="1704">
        <v>0.79012345679012341</v>
      </c>
    </row>
    <row r="16" spans="1:11">
      <c r="A16" s="1700">
        <v>2</v>
      </c>
      <c r="B16" s="1710" t="s">
        <v>259</v>
      </c>
      <c r="C16" s="1705" t="s">
        <v>76</v>
      </c>
      <c r="D16" s="1691">
        <v>69</v>
      </c>
      <c r="E16" s="1691">
        <v>38</v>
      </c>
      <c r="F16" s="1691">
        <v>44</v>
      </c>
      <c r="G16" s="1691">
        <v>8</v>
      </c>
      <c r="H16" s="1691">
        <v>3</v>
      </c>
      <c r="I16" s="1691">
        <v>5</v>
      </c>
      <c r="J16" s="1703">
        <v>0.67532467532467533</v>
      </c>
      <c r="K16" s="1704">
        <v>0.6376811594202898</v>
      </c>
    </row>
    <row r="17" spans="1:11">
      <c r="A17" s="1700">
        <v>2</v>
      </c>
      <c r="B17" s="1701" t="s">
        <v>243</v>
      </c>
      <c r="C17" s="1702" t="s">
        <v>43</v>
      </c>
      <c r="D17" s="1691">
        <v>89</v>
      </c>
      <c r="E17" s="1691">
        <v>46</v>
      </c>
      <c r="F17" s="1691">
        <v>57</v>
      </c>
      <c r="G17" s="1691">
        <v>7</v>
      </c>
      <c r="H17" s="1691">
        <v>1</v>
      </c>
      <c r="I17" s="1691">
        <v>0</v>
      </c>
      <c r="J17" s="1703">
        <v>0.66666666666666663</v>
      </c>
      <c r="K17" s="1704">
        <v>0.6404494382022472</v>
      </c>
    </row>
    <row r="18" spans="1:11">
      <c r="A18" s="1700">
        <v>2</v>
      </c>
      <c r="B18" s="1711" t="s">
        <v>225</v>
      </c>
      <c r="C18" s="1702" t="s">
        <v>224</v>
      </c>
      <c r="D18" s="1691">
        <v>52</v>
      </c>
      <c r="E18" s="1691">
        <v>24</v>
      </c>
      <c r="F18" s="1691">
        <v>29</v>
      </c>
      <c r="G18" s="1691">
        <v>6</v>
      </c>
      <c r="H18" s="1691">
        <v>0</v>
      </c>
      <c r="I18" s="1691">
        <v>1</v>
      </c>
      <c r="J18" s="1703">
        <v>0.60344827586206895</v>
      </c>
      <c r="K18" s="1704">
        <v>0.55769230769230771</v>
      </c>
    </row>
    <row r="19" spans="1:11">
      <c r="A19" s="1700">
        <v>2</v>
      </c>
      <c r="B19" s="1701" t="s">
        <v>185</v>
      </c>
      <c r="C19" s="1702" t="s">
        <v>170</v>
      </c>
      <c r="D19" s="1691">
        <v>88</v>
      </c>
      <c r="E19" s="1691">
        <v>53</v>
      </c>
      <c r="F19" s="1691">
        <v>60</v>
      </c>
      <c r="G19" s="1691">
        <v>5</v>
      </c>
      <c r="H19" s="1691">
        <v>1</v>
      </c>
      <c r="I19" s="1691">
        <v>2</v>
      </c>
      <c r="J19" s="1703">
        <v>0.69892473118279574</v>
      </c>
      <c r="K19" s="1704">
        <v>0.68181818181818177</v>
      </c>
    </row>
    <row r="20" spans="1:11">
      <c r="A20" s="1700">
        <v>2</v>
      </c>
      <c r="B20" s="1701" t="s">
        <v>100</v>
      </c>
      <c r="C20" s="1702" t="s">
        <v>97</v>
      </c>
      <c r="D20" s="1691">
        <v>86</v>
      </c>
      <c r="E20" s="1691">
        <v>48</v>
      </c>
      <c r="F20" s="1691">
        <v>59</v>
      </c>
      <c r="G20" s="1691">
        <v>3</v>
      </c>
      <c r="H20" s="1691">
        <v>2</v>
      </c>
      <c r="I20" s="1691">
        <v>5</v>
      </c>
      <c r="J20" s="1703">
        <v>0.6966292134831461</v>
      </c>
      <c r="K20" s="1704">
        <v>0.68604651162790697</v>
      </c>
    </row>
    <row r="21" spans="1:11">
      <c r="A21" s="1700">
        <v>2</v>
      </c>
      <c r="B21" s="1701" t="s">
        <v>26</v>
      </c>
      <c r="C21" s="1702" t="s">
        <v>29</v>
      </c>
      <c r="D21" s="1691">
        <v>83</v>
      </c>
      <c r="E21" s="1691">
        <v>36</v>
      </c>
      <c r="F21" s="1691">
        <v>50</v>
      </c>
      <c r="G21" s="1691">
        <v>3</v>
      </c>
      <c r="H21" s="1691">
        <v>1</v>
      </c>
      <c r="I21" s="1691">
        <v>3</v>
      </c>
      <c r="J21" s="1703">
        <v>0.61627906976744184</v>
      </c>
      <c r="K21" s="1704">
        <v>0.60240963855421692</v>
      </c>
    </row>
    <row r="22" spans="1:11">
      <c r="A22" s="1700">
        <v>2</v>
      </c>
      <c r="B22" s="1709" t="s">
        <v>203</v>
      </c>
      <c r="C22" s="1702" t="s">
        <v>195</v>
      </c>
      <c r="D22" s="1691">
        <v>75</v>
      </c>
      <c r="E22" s="1691">
        <v>38</v>
      </c>
      <c r="F22" s="1691">
        <v>50</v>
      </c>
      <c r="G22" s="1691">
        <v>1</v>
      </c>
      <c r="H22" s="1691">
        <v>1</v>
      </c>
      <c r="I22" s="1691">
        <v>0</v>
      </c>
      <c r="J22" s="1703">
        <v>0.67105263157894735</v>
      </c>
      <c r="K22" s="1704">
        <v>0.66666666666666663</v>
      </c>
    </row>
    <row r="23" spans="1:11">
      <c r="A23" s="1700">
        <v>2</v>
      </c>
      <c r="B23" s="1718" t="s">
        <v>75</v>
      </c>
      <c r="C23" s="1702" t="s">
        <v>72</v>
      </c>
      <c r="D23" s="1691">
        <v>83</v>
      </c>
      <c r="E23" s="1691">
        <v>45</v>
      </c>
      <c r="F23" s="1691">
        <v>58</v>
      </c>
      <c r="G23" s="1691">
        <v>1</v>
      </c>
      <c r="H23" s="1691">
        <v>3</v>
      </c>
      <c r="I23" s="1691">
        <v>3</v>
      </c>
      <c r="J23" s="1703">
        <v>0.70238095238095233</v>
      </c>
      <c r="K23" s="1704">
        <v>0.6987951807228916</v>
      </c>
    </row>
    <row r="24" spans="1:11">
      <c r="A24" s="1700">
        <v>2</v>
      </c>
      <c r="B24" s="1701" t="s">
        <v>141</v>
      </c>
      <c r="C24" s="1702" t="s">
        <v>144</v>
      </c>
      <c r="D24" s="1691">
        <v>85</v>
      </c>
      <c r="E24" s="1691">
        <v>31</v>
      </c>
      <c r="F24" s="1691">
        <v>47</v>
      </c>
      <c r="G24" s="1691">
        <v>1</v>
      </c>
      <c r="H24" s="1691">
        <v>3</v>
      </c>
      <c r="I24" s="1691">
        <v>8</v>
      </c>
      <c r="J24" s="1703">
        <v>0.55813953488372092</v>
      </c>
      <c r="K24" s="1704">
        <v>0.55294117647058827</v>
      </c>
    </row>
    <row r="25" spans="1:11">
      <c r="A25" s="1700">
        <v>2</v>
      </c>
      <c r="B25" s="1701" t="s">
        <v>162</v>
      </c>
      <c r="C25" s="1702" t="s">
        <v>156</v>
      </c>
      <c r="D25" s="1691">
        <v>11</v>
      </c>
      <c r="E25" s="1691">
        <v>1</v>
      </c>
      <c r="F25" s="1691">
        <v>7</v>
      </c>
      <c r="G25" s="1691">
        <v>0</v>
      </c>
      <c r="H25" s="1691">
        <v>0</v>
      </c>
      <c r="I25" s="1691">
        <v>0</v>
      </c>
      <c r="J25" s="1703">
        <v>0.63636363636363635</v>
      </c>
      <c r="K25" s="1704">
        <v>0.63636363636363635</v>
      </c>
    </row>
    <row r="26" spans="1:11">
      <c r="A26" s="1700">
        <v>2</v>
      </c>
      <c r="B26" s="1701" t="s">
        <v>162</v>
      </c>
      <c r="C26" s="1702" t="s">
        <v>156</v>
      </c>
      <c r="D26" s="1691">
        <v>11</v>
      </c>
      <c r="E26" s="1691">
        <v>1</v>
      </c>
      <c r="F26" s="1691">
        <v>7</v>
      </c>
      <c r="G26" s="1691">
        <v>0</v>
      </c>
      <c r="H26" s="1691">
        <v>0</v>
      </c>
      <c r="I26" s="1691">
        <v>0</v>
      </c>
      <c r="J26" s="1703">
        <v>0.63636363636363635</v>
      </c>
      <c r="K26" s="1704">
        <v>0.63636363636363635</v>
      </c>
    </row>
    <row r="27" spans="1:11">
      <c r="A27" s="1700">
        <v>3</v>
      </c>
      <c r="B27" s="1701" t="s">
        <v>98</v>
      </c>
      <c r="C27" s="1702" t="s">
        <v>97</v>
      </c>
      <c r="D27" s="1691">
        <v>72</v>
      </c>
      <c r="E27" s="1691">
        <v>39</v>
      </c>
      <c r="F27" s="1691">
        <v>50</v>
      </c>
      <c r="G27" s="1691">
        <v>16</v>
      </c>
      <c r="H27" s="1691">
        <v>6</v>
      </c>
      <c r="I27" s="1691">
        <v>0</v>
      </c>
      <c r="J27" s="1703">
        <v>0.75</v>
      </c>
      <c r="K27" s="1704">
        <v>0.69444444444444442</v>
      </c>
    </row>
    <row r="28" spans="1:11">
      <c r="A28" s="1700">
        <v>3</v>
      </c>
      <c r="B28" s="1717" t="s">
        <v>1283</v>
      </c>
      <c r="C28" s="1702" t="s">
        <v>144</v>
      </c>
      <c r="D28" s="1691">
        <v>89</v>
      </c>
      <c r="E28" s="1691">
        <v>46</v>
      </c>
      <c r="F28" s="1691">
        <v>59</v>
      </c>
      <c r="G28" s="1691">
        <v>7</v>
      </c>
      <c r="H28" s="1691">
        <v>1</v>
      </c>
      <c r="I28" s="1691">
        <v>3</v>
      </c>
      <c r="J28" s="1703">
        <v>0.6875</v>
      </c>
      <c r="K28" s="1704">
        <v>0.6629213483146067</v>
      </c>
    </row>
    <row r="29" spans="1:11">
      <c r="A29" s="1700">
        <v>3</v>
      </c>
      <c r="B29" s="1701" t="s">
        <v>73</v>
      </c>
      <c r="C29" s="1702" t="s">
        <v>72</v>
      </c>
      <c r="D29" s="1691">
        <v>87</v>
      </c>
      <c r="E29" s="1691">
        <v>42</v>
      </c>
      <c r="F29" s="1691">
        <v>48</v>
      </c>
      <c r="G29" s="1691">
        <v>5</v>
      </c>
      <c r="H29" s="1691">
        <v>3</v>
      </c>
      <c r="I29" s="1691">
        <v>0</v>
      </c>
      <c r="J29" s="1703">
        <v>0.57608695652173914</v>
      </c>
      <c r="K29" s="1704">
        <v>0.55172413793103448</v>
      </c>
    </row>
    <row r="30" spans="1:11">
      <c r="A30" s="1700">
        <v>3</v>
      </c>
      <c r="B30" s="1701" t="s">
        <v>201</v>
      </c>
      <c r="C30" s="1702" t="s">
        <v>195</v>
      </c>
      <c r="D30" s="1691">
        <v>73</v>
      </c>
      <c r="E30" s="1691">
        <v>22</v>
      </c>
      <c r="F30" s="1691">
        <v>34</v>
      </c>
      <c r="G30" s="1691">
        <v>5</v>
      </c>
      <c r="H30" s="1691">
        <v>7</v>
      </c>
      <c r="I30" s="1691">
        <v>0</v>
      </c>
      <c r="J30" s="1703">
        <v>0.5</v>
      </c>
      <c r="K30" s="1704">
        <v>0.46575342465753422</v>
      </c>
    </row>
    <row r="31" spans="1:11">
      <c r="A31" s="1700">
        <v>3</v>
      </c>
      <c r="B31" s="1701" t="s">
        <v>241</v>
      </c>
      <c r="C31" s="1702" t="s">
        <v>43</v>
      </c>
      <c r="D31" s="1691">
        <v>74</v>
      </c>
      <c r="E31" s="1691">
        <v>39</v>
      </c>
      <c r="F31" s="1691">
        <v>49</v>
      </c>
      <c r="G31" s="1691">
        <v>4</v>
      </c>
      <c r="H31" s="1691">
        <v>4</v>
      </c>
      <c r="I31" s="1691">
        <v>12</v>
      </c>
      <c r="J31" s="1703">
        <v>0.67948717948717952</v>
      </c>
      <c r="K31" s="1704">
        <v>0.66216216216216217</v>
      </c>
    </row>
    <row r="32" spans="1:11">
      <c r="A32" s="1700">
        <v>3</v>
      </c>
      <c r="B32" s="1701" t="s">
        <v>49</v>
      </c>
      <c r="C32" s="1702" t="s">
        <v>41</v>
      </c>
      <c r="D32" s="1691">
        <v>85</v>
      </c>
      <c r="E32" s="1691">
        <v>34</v>
      </c>
      <c r="F32" s="1691">
        <v>50</v>
      </c>
      <c r="G32" s="1691">
        <v>3</v>
      </c>
      <c r="H32" s="1691">
        <v>5</v>
      </c>
      <c r="I32" s="1691">
        <v>0</v>
      </c>
      <c r="J32" s="1703">
        <v>0.60227272727272729</v>
      </c>
      <c r="K32" s="1704">
        <v>0.58823529411764708</v>
      </c>
    </row>
    <row r="33" spans="1:11">
      <c r="A33" s="1700">
        <v>3</v>
      </c>
      <c r="B33" s="1701" t="s">
        <v>223</v>
      </c>
      <c r="C33" s="1702" t="s">
        <v>224</v>
      </c>
      <c r="D33" s="1691">
        <v>78</v>
      </c>
      <c r="E33" s="1691">
        <v>32</v>
      </c>
      <c r="F33" s="1691">
        <v>41</v>
      </c>
      <c r="G33" s="1691">
        <v>3</v>
      </c>
      <c r="H33" s="1691">
        <v>4</v>
      </c>
      <c r="I33" s="1691">
        <v>1</v>
      </c>
      <c r="J33" s="1703">
        <v>0.54320987654320985</v>
      </c>
      <c r="K33" s="1704">
        <v>0.52564102564102566</v>
      </c>
    </row>
    <row r="34" spans="1:11">
      <c r="A34" s="1700">
        <v>3</v>
      </c>
      <c r="B34" s="1711" t="s">
        <v>119</v>
      </c>
      <c r="C34" s="1702" t="s">
        <v>8</v>
      </c>
      <c r="D34" s="1691">
        <v>88</v>
      </c>
      <c r="E34" s="1691">
        <v>36</v>
      </c>
      <c r="F34" s="1691">
        <v>45</v>
      </c>
      <c r="G34" s="1691">
        <v>3</v>
      </c>
      <c r="H34" s="1691">
        <v>4</v>
      </c>
      <c r="I34" s="1691">
        <v>2</v>
      </c>
      <c r="J34" s="1703">
        <v>0.52747252747252749</v>
      </c>
      <c r="K34" s="1704">
        <v>0.51136363636363635</v>
      </c>
    </row>
    <row r="35" spans="1:11">
      <c r="A35" s="1700">
        <v>3</v>
      </c>
      <c r="B35" s="1701" t="s">
        <v>183</v>
      </c>
      <c r="C35" s="1702" t="s">
        <v>170</v>
      </c>
      <c r="D35" s="1691">
        <v>86</v>
      </c>
      <c r="E35" s="1691">
        <v>39</v>
      </c>
      <c r="F35" s="1691">
        <v>60</v>
      </c>
      <c r="G35" s="1691">
        <v>1</v>
      </c>
      <c r="H35" s="1691">
        <v>4</v>
      </c>
      <c r="I35" s="1691">
        <v>4</v>
      </c>
      <c r="J35" s="1703">
        <v>0.70114942528735635</v>
      </c>
      <c r="K35" s="1704">
        <v>0.69767441860465118</v>
      </c>
    </row>
    <row r="36" spans="1:11">
      <c r="A36" s="1700">
        <v>3</v>
      </c>
      <c r="B36" s="1713" t="s">
        <v>258</v>
      </c>
      <c r="C36" s="1705" t="s">
        <v>76</v>
      </c>
      <c r="D36" s="1691">
        <v>65</v>
      </c>
      <c r="E36" s="1691">
        <v>35</v>
      </c>
      <c r="F36" s="1691">
        <v>42</v>
      </c>
      <c r="G36" s="1691">
        <v>1</v>
      </c>
      <c r="H36" s="1691">
        <v>5</v>
      </c>
      <c r="I36" s="1691">
        <v>4</v>
      </c>
      <c r="J36" s="1703">
        <v>0.65151515151515149</v>
      </c>
      <c r="K36" s="1704">
        <v>0.64615384615384619</v>
      </c>
    </row>
    <row r="37" spans="1:11">
      <c r="A37" s="1700">
        <v>3</v>
      </c>
      <c r="B37" s="1701" t="s">
        <v>23</v>
      </c>
      <c r="C37" s="1702" t="s">
        <v>29</v>
      </c>
      <c r="D37" s="1691">
        <v>58</v>
      </c>
      <c r="E37" s="1691">
        <v>14</v>
      </c>
      <c r="F37" s="1691">
        <v>36</v>
      </c>
      <c r="G37" s="1691">
        <v>1</v>
      </c>
      <c r="H37" s="1691">
        <v>2</v>
      </c>
      <c r="I37" s="1691">
        <v>0</v>
      </c>
      <c r="J37" s="1703">
        <v>0.6271186440677966</v>
      </c>
      <c r="K37" s="1704">
        <v>0.62068965517241381</v>
      </c>
    </row>
    <row r="38" spans="1:11">
      <c r="A38" s="1700">
        <v>3</v>
      </c>
      <c r="B38" s="1701" t="s">
        <v>161</v>
      </c>
      <c r="C38" s="1702" t="s">
        <v>156</v>
      </c>
      <c r="D38" s="1691">
        <v>90</v>
      </c>
      <c r="E38" s="1691">
        <v>28</v>
      </c>
      <c r="F38" s="1691">
        <v>52</v>
      </c>
      <c r="G38" s="1691">
        <v>0</v>
      </c>
      <c r="H38" s="1691">
        <v>1</v>
      </c>
      <c r="I38" s="1691">
        <v>0</v>
      </c>
      <c r="J38" s="1703">
        <v>0.57777777777777772</v>
      </c>
      <c r="K38" s="1704">
        <v>0.57777777777777772</v>
      </c>
    </row>
    <row r="39" spans="1:11">
      <c r="A39" s="1700">
        <v>4</v>
      </c>
      <c r="B39" s="1579" t="s">
        <v>96</v>
      </c>
      <c r="C39" s="1702" t="s">
        <v>97</v>
      </c>
      <c r="D39" s="1691">
        <v>81</v>
      </c>
      <c r="E39" s="1691">
        <v>49</v>
      </c>
      <c r="F39" s="1691">
        <v>62</v>
      </c>
      <c r="G39" s="1691">
        <v>12</v>
      </c>
      <c r="H39" s="1691">
        <v>3</v>
      </c>
      <c r="I39" s="1691">
        <v>1</v>
      </c>
      <c r="J39" s="1703">
        <v>0.79569892473118276</v>
      </c>
      <c r="K39" s="1704">
        <v>0.76543209876543206</v>
      </c>
    </row>
    <row r="40" spans="1:11">
      <c r="A40" s="1700">
        <v>4</v>
      </c>
      <c r="B40" s="1701" t="s">
        <v>181</v>
      </c>
      <c r="C40" s="1702" t="s">
        <v>170</v>
      </c>
      <c r="D40" s="1691">
        <v>78</v>
      </c>
      <c r="E40" s="1691">
        <v>28</v>
      </c>
      <c r="F40" s="1691">
        <v>38</v>
      </c>
      <c r="G40" s="1691">
        <v>9</v>
      </c>
      <c r="H40" s="1691">
        <v>1</v>
      </c>
      <c r="I40" s="1691">
        <v>1</v>
      </c>
      <c r="J40" s="1703">
        <v>0.54022988505747127</v>
      </c>
      <c r="K40" s="1704">
        <v>0.48717948717948717</v>
      </c>
    </row>
    <row r="41" spans="1:11">
      <c r="A41" s="1700">
        <v>4</v>
      </c>
      <c r="B41" s="1701" t="s">
        <v>221</v>
      </c>
      <c r="C41" s="1702" t="s">
        <v>224</v>
      </c>
      <c r="D41" s="1691">
        <v>78</v>
      </c>
      <c r="E41" s="1691">
        <v>29</v>
      </c>
      <c r="F41" s="1691">
        <v>43</v>
      </c>
      <c r="G41" s="1691">
        <v>8</v>
      </c>
      <c r="H41" s="1691">
        <v>0</v>
      </c>
      <c r="I41" s="1691">
        <v>1</v>
      </c>
      <c r="J41" s="1703">
        <v>0.59302325581395354</v>
      </c>
      <c r="K41" s="1704">
        <v>0.55128205128205132</v>
      </c>
    </row>
    <row r="42" spans="1:11">
      <c r="A42" s="1700">
        <v>4</v>
      </c>
      <c r="B42" s="1706" t="s">
        <v>159</v>
      </c>
      <c r="C42" s="1702" t="s">
        <v>156</v>
      </c>
      <c r="D42" s="1691">
        <v>71</v>
      </c>
      <c r="E42" s="1691">
        <v>26</v>
      </c>
      <c r="F42" s="1691">
        <v>42</v>
      </c>
      <c r="G42" s="1691">
        <v>6</v>
      </c>
      <c r="H42" s="1691">
        <v>0</v>
      </c>
      <c r="I42" s="1691">
        <v>0</v>
      </c>
      <c r="J42" s="1703">
        <v>0.62337662337662336</v>
      </c>
      <c r="K42" s="1704">
        <v>0.59154929577464788</v>
      </c>
    </row>
    <row r="43" spans="1:11">
      <c r="A43" s="1700">
        <v>4</v>
      </c>
      <c r="B43" s="1711" t="s">
        <v>71</v>
      </c>
      <c r="C43" s="1702" t="s">
        <v>72</v>
      </c>
      <c r="D43" s="1691">
        <v>93</v>
      </c>
      <c r="E43" s="1691">
        <v>35</v>
      </c>
      <c r="F43" s="1691">
        <v>58</v>
      </c>
      <c r="G43" s="1691">
        <v>5</v>
      </c>
      <c r="H43" s="1691">
        <v>0</v>
      </c>
      <c r="I43" s="1691">
        <v>6</v>
      </c>
      <c r="J43" s="1703">
        <v>0.6428571428571429</v>
      </c>
      <c r="K43" s="1704">
        <v>0.62365591397849462</v>
      </c>
    </row>
    <row r="44" spans="1:11">
      <c r="A44" s="1700">
        <v>4</v>
      </c>
      <c r="B44" s="1711" t="s">
        <v>240</v>
      </c>
      <c r="C44" s="1702" t="s">
        <v>43</v>
      </c>
      <c r="D44" s="1691">
        <v>83</v>
      </c>
      <c r="E44" s="1691">
        <v>26</v>
      </c>
      <c r="F44" s="1691">
        <v>46</v>
      </c>
      <c r="G44" s="1691">
        <v>4</v>
      </c>
      <c r="H44" s="1691">
        <v>3</v>
      </c>
      <c r="I44" s="1691">
        <v>1</v>
      </c>
      <c r="J44" s="1703">
        <v>0.57471264367816088</v>
      </c>
      <c r="K44" s="1704">
        <v>0.55421686746987953</v>
      </c>
    </row>
    <row r="45" spans="1:11">
      <c r="A45" s="1700">
        <v>4</v>
      </c>
      <c r="B45" s="1579" t="s">
        <v>138</v>
      </c>
      <c r="C45" s="1702" t="s">
        <v>144</v>
      </c>
      <c r="D45" s="1691">
        <v>74</v>
      </c>
      <c r="E45" s="1691">
        <v>20</v>
      </c>
      <c r="F45" s="1691">
        <v>36</v>
      </c>
      <c r="G45" s="1691">
        <v>3</v>
      </c>
      <c r="H45" s="1691">
        <v>5</v>
      </c>
      <c r="I45" s="1691">
        <v>2</v>
      </c>
      <c r="J45" s="1703">
        <v>0.50649350649350644</v>
      </c>
      <c r="K45" s="1704">
        <v>0.48648648648648651</v>
      </c>
    </row>
    <row r="46" spans="1:11">
      <c r="A46" s="1700">
        <v>4</v>
      </c>
      <c r="B46" s="1701" t="s">
        <v>200</v>
      </c>
      <c r="C46" s="1702" t="s">
        <v>195</v>
      </c>
      <c r="D46" s="1691">
        <v>75</v>
      </c>
      <c r="E46" s="1691">
        <v>33</v>
      </c>
      <c r="F46" s="1691">
        <v>44</v>
      </c>
      <c r="G46" s="1691">
        <v>2</v>
      </c>
      <c r="H46" s="1691">
        <v>2</v>
      </c>
      <c r="I46" s="1691">
        <v>0</v>
      </c>
      <c r="J46" s="1703">
        <v>0.59740259740259738</v>
      </c>
      <c r="K46" s="1704">
        <v>0.58666666666666667</v>
      </c>
    </row>
    <row r="47" spans="1:11">
      <c r="A47" s="1700">
        <v>4</v>
      </c>
      <c r="B47" s="1701" t="s">
        <v>117</v>
      </c>
      <c r="C47" s="1702" t="s">
        <v>8</v>
      </c>
      <c r="D47" s="1691">
        <v>80</v>
      </c>
      <c r="E47" s="1691">
        <v>37</v>
      </c>
      <c r="F47" s="1691">
        <v>51</v>
      </c>
      <c r="G47" s="1691">
        <v>1</v>
      </c>
      <c r="H47" s="1691">
        <v>1</v>
      </c>
      <c r="I47" s="1691">
        <v>0</v>
      </c>
      <c r="J47" s="1703">
        <v>0.64197530864197527</v>
      </c>
      <c r="K47" s="1704">
        <v>0.63749999999999996</v>
      </c>
    </row>
    <row r="48" spans="1:11">
      <c r="A48" s="1700">
        <v>4</v>
      </c>
      <c r="B48" s="1701" t="s">
        <v>20</v>
      </c>
      <c r="C48" s="1702" t="s">
        <v>29</v>
      </c>
      <c r="D48" s="1691">
        <v>63</v>
      </c>
      <c r="E48" s="1691">
        <v>22</v>
      </c>
      <c r="F48" s="1691">
        <v>35</v>
      </c>
      <c r="G48" s="1691">
        <v>1</v>
      </c>
      <c r="H48" s="1691">
        <v>2</v>
      </c>
      <c r="I48" s="1691">
        <v>0</v>
      </c>
      <c r="J48" s="1703">
        <v>0.5625</v>
      </c>
      <c r="K48" s="1704">
        <v>0.55555555555555558</v>
      </c>
    </row>
    <row r="49" spans="1:11">
      <c r="A49" s="1700">
        <v>4</v>
      </c>
      <c r="B49" s="1701" t="s">
        <v>257</v>
      </c>
      <c r="C49" s="1705" t="s">
        <v>76</v>
      </c>
      <c r="D49" s="1691">
        <v>57</v>
      </c>
      <c r="E49" s="1691">
        <v>16</v>
      </c>
      <c r="F49" s="1691">
        <v>33</v>
      </c>
      <c r="G49" s="1691">
        <v>0</v>
      </c>
      <c r="H49" s="1691">
        <v>5</v>
      </c>
      <c r="I49" s="1691">
        <v>1</v>
      </c>
      <c r="J49" s="1703">
        <v>0.57894736842105265</v>
      </c>
      <c r="K49" s="1704">
        <v>0.57894736842105265</v>
      </c>
    </row>
    <row r="50" spans="1:11">
      <c r="A50" s="1700">
        <v>4</v>
      </c>
      <c r="B50" s="1709" t="s">
        <v>47</v>
      </c>
      <c r="C50" s="1702" t="s">
        <v>41</v>
      </c>
      <c r="D50" s="1691">
        <v>65</v>
      </c>
      <c r="E50" s="1691">
        <v>15</v>
      </c>
      <c r="F50" s="1691">
        <v>33</v>
      </c>
      <c r="G50" s="1691">
        <v>0</v>
      </c>
      <c r="H50" s="1691">
        <v>1</v>
      </c>
      <c r="I50" s="1691">
        <v>0</v>
      </c>
      <c r="J50" s="1703">
        <v>0.50769230769230766</v>
      </c>
      <c r="K50" s="1704">
        <v>0.50769230769230766</v>
      </c>
    </row>
    <row r="51" spans="1:11">
      <c r="A51" s="1700">
        <v>5</v>
      </c>
      <c r="B51" s="1701" t="s">
        <v>179</v>
      </c>
      <c r="C51" s="1702" t="s">
        <v>170</v>
      </c>
      <c r="D51" s="1691">
        <v>71</v>
      </c>
      <c r="E51" s="1691">
        <v>37</v>
      </c>
      <c r="F51" s="1691">
        <v>43</v>
      </c>
      <c r="G51" s="1691">
        <v>7</v>
      </c>
      <c r="H51" s="1691">
        <v>3</v>
      </c>
      <c r="I51" s="1691">
        <v>0</v>
      </c>
      <c r="J51" s="1703">
        <v>0.64102564102564108</v>
      </c>
      <c r="K51" s="1704">
        <v>0.60563380281690138</v>
      </c>
    </row>
    <row r="52" spans="1:11">
      <c r="A52" s="1700">
        <v>5</v>
      </c>
      <c r="B52" s="1701" t="s">
        <v>137</v>
      </c>
      <c r="C52" s="1702" t="s">
        <v>144</v>
      </c>
      <c r="D52" s="1691">
        <v>97</v>
      </c>
      <c r="E52" s="1691">
        <v>48</v>
      </c>
      <c r="F52" s="1691">
        <v>61</v>
      </c>
      <c r="G52" s="1691">
        <v>7</v>
      </c>
      <c r="H52" s="1691">
        <v>0</v>
      </c>
      <c r="I52" s="1691">
        <v>0</v>
      </c>
      <c r="J52" s="1703">
        <v>0.65384615384615385</v>
      </c>
      <c r="K52" s="1704">
        <v>0.62886597938144329</v>
      </c>
    </row>
    <row r="53" spans="1:11">
      <c r="A53" s="1700">
        <v>5</v>
      </c>
      <c r="B53" s="1701" t="s">
        <v>157</v>
      </c>
      <c r="C53" s="1702" t="s">
        <v>156</v>
      </c>
      <c r="D53" s="1691">
        <v>85</v>
      </c>
      <c r="E53" s="1691">
        <v>33</v>
      </c>
      <c r="F53" s="1691">
        <v>46</v>
      </c>
      <c r="G53" s="1691">
        <v>5</v>
      </c>
      <c r="H53" s="1691">
        <v>0</v>
      </c>
      <c r="I53" s="1691">
        <v>1</v>
      </c>
      <c r="J53" s="1703">
        <v>0.56666666666666665</v>
      </c>
      <c r="K53" s="1704">
        <v>0.54117647058823526</v>
      </c>
    </row>
    <row r="54" spans="1:11">
      <c r="A54" s="1700">
        <v>5</v>
      </c>
      <c r="B54" s="1701" t="s">
        <v>2147</v>
      </c>
      <c r="C54" s="1702" t="s">
        <v>8</v>
      </c>
      <c r="D54" s="1691">
        <v>55</v>
      </c>
      <c r="E54" s="1691">
        <v>12</v>
      </c>
      <c r="F54" s="1691">
        <v>25</v>
      </c>
      <c r="G54" s="1691">
        <v>5</v>
      </c>
      <c r="H54" s="1691">
        <v>1</v>
      </c>
      <c r="I54" s="1691">
        <v>0</v>
      </c>
      <c r="J54" s="1703">
        <v>0.5</v>
      </c>
      <c r="K54" s="1704">
        <v>0.45454545454545453</v>
      </c>
    </row>
    <row r="55" spans="1:11">
      <c r="A55" s="1700">
        <v>5</v>
      </c>
      <c r="B55" s="1711" t="s">
        <v>17</v>
      </c>
      <c r="C55" s="1702" t="s">
        <v>29</v>
      </c>
      <c r="D55" s="1691">
        <v>75</v>
      </c>
      <c r="E55" s="1691">
        <v>24</v>
      </c>
      <c r="F55" s="1691">
        <v>46</v>
      </c>
      <c r="G55" s="1691">
        <v>4</v>
      </c>
      <c r="H55" s="1691">
        <v>0</v>
      </c>
      <c r="I55" s="1691">
        <v>1</v>
      </c>
      <c r="J55" s="1703">
        <v>0.63291139240506333</v>
      </c>
      <c r="K55" s="1704">
        <v>0.61333333333333329</v>
      </c>
    </row>
    <row r="56" spans="1:11">
      <c r="A56" s="1700">
        <v>5</v>
      </c>
      <c r="B56" s="1709" t="s">
        <v>45</v>
      </c>
      <c r="C56" s="1702" t="s">
        <v>41</v>
      </c>
      <c r="D56" s="1691">
        <v>75</v>
      </c>
      <c r="E56" s="1691">
        <v>24</v>
      </c>
      <c r="F56" s="1691">
        <v>43</v>
      </c>
      <c r="G56" s="1691">
        <v>4</v>
      </c>
      <c r="H56" s="1691">
        <v>2</v>
      </c>
      <c r="I56" s="1691">
        <v>1</v>
      </c>
      <c r="J56" s="1703">
        <v>0.59493670886075944</v>
      </c>
      <c r="K56" s="1704">
        <v>0.57333333333333336</v>
      </c>
    </row>
    <row r="57" spans="1:11">
      <c r="A57" s="1700">
        <v>5</v>
      </c>
      <c r="B57" s="1701" t="s">
        <v>2116</v>
      </c>
      <c r="C57" s="1702" t="s">
        <v>43</v>
      </c>
      <c r="D57" s="1691">
        <v>85</v>
      </c>
      <c r="E57" s="1691">
        <v>26</v>
      </c>
      <c r="F57" s="1691">
        <v>44</v>
      </c>
      <c r="G57" s="1691">
        <v>4</v>
      </c>
      <c r="H57" s="1691">
        <v>4</v>
      </c>
      <c r="I57" s="1691">
        <v>1</v>
      </c>
      <c r="J57" s="1703">
        <v>0.5393258426966292</v>
      </c>
      <c r="K57" s="1704">
        <v>0.51764705882352946</v>
      </c>
    </row>
    <row r="58" spans="1:11">
      <c r="A58" s="1700">
        <v>5</v>
      </c>
      <c r="B58" s="1701" t="s">
        <v>69</v>
      </c>
      <c r="C58" s="1702" t="s">
        <v>72</v>
      </c>
      <c r="D58" s="1691">
        <v>92</v>
      </c>
      <c r="E58" s="1691">
        <v>32</v>
      </c>
      <c r="F58" s="1691">
        <v>48</v>
      </c>
      <c r="G58" s="1691">
        <v>4</v>
      </c>
      <c r="H58" s="1691">
        <v>2</v>
      </c>
      <c r="I58" s="1691">
        <v>0</v>
      </c>
      <c r="J58" s="1703">
        <v>0.54166666666666663</v>
      </c>
      <c r="K58" s="1704">
        <v>0.52173913043478259</v>
      </c>
    </row>
    <row r="59" spans="1:11">
      <c r="A59" s="1700">
        <v>5</v>
      </c>
      <c r="B59" s="1711" t="s">
        <v>256</v>
      </c>
      <c r="C59" s="1705" t="s">
        <v>76</v>
      </c>
      <c r="D59" s="1691">
        <v>58</v>
      </c>
      <c r="E59" s="1691">
        <v>30</v>
      </c>
      <c r="F59" s="1691">
        <v>34</v>
      </c>
      <c r="G59" s="1691">
        <v>3</v>
      </c>
      <c r="H59" s="1691">
        <v>1</v>
      </c>
      <c r="I59" s="1691">
        <v>2</v>
      </c>
      <c r="J59" s="1703">
        <v>0.60655737704918034</v>
      </c>
      <c r="K59" s="1704">
        <v>0.58620689655172409</v>
      </c>
    </row>
    <row r="60" spans="1:11">
      <c r="A60" s="1700">
        <v>5</v>
      </c>
      <c r="B60" s="1706" t="s">
        <v>219</v>
      </c>
      <c r="C60" s="1702" t="s">
        <v>224</v>
      </c>
      <c r="D60" s="1691">
        <v>64</v>
      </c>
      <c r="E60" s="1691">
        <v>29</v>
      </c>
      <c r="F60" s="1691">
        <v>40</v>
      </c>
      <c r="G60" s="1691">
        <v>2</v>
      </c>
      <c r="H60" s="1691">
        <v>1</v>
      </c>
      <c r="I60" s="1691">
        <v>1</v>
      </c>
      <c r="J60" s="1703">
        <v>0.63636363636363635</v>
      </c>
      <c r="K60" s="1704">
        <v>0.625</v>
      </c>
    </row>
    <row r="61" spans="1:11">
      <c r="A61" s="1700">
        <v>5</v>
      </c>
      <c r="B61" s="1701" t="s">
        <v>198</v>
      </c>
      <c r="C61" s="1702" t="s">
        <v>195</v>
      </c>
      <c r="D61" s="1691">
        <v>84</v>
      </c>
      <c r="E61" s="1691">
        <v>35</v>
      </c>
      <c r="F61" s="1691">
        <v>49</v>
      </c>
      <c r="G61" s="1691">
        <v>1</v>
      </c>
      <c r="H61" s="1691">
        <v>3</v>
      </c>
      <c r="I61" s="1691">
        <v>5</v>
      </c>
      <c r="J61" s="1703">
        <v>0.58823529411764708</v>
      </c>
      <c r="K61" s="1704">
        <v>0.58333333333333337</v>
      </c>
    </row>
    <row r="62" spans="1:11">
      <c r="A62" s="1700">
        <v>5</v>
      </c>
      <c r="B62" s="1701" t="s">
        <v>95</v>
      </c>
      <c r="C62" s="1702" t="s">
        <v>97</v>
      </c>
      <c r="D62" s="1691">
        <v>83</v>
      </c>
      <c r="E62" s="1691">
        <v>41</v>
      </c>
      <c r="F62" s="1691">
        <v>52</v>
      </c>
      <c r="G62" s="1691">
        <v>0</v>
      </c>
      <c r="H62" s="1691">
        <v>2</v>
      </c>
      <c r="I62" s="1691">
        <v>8</v>
      </c>
      <c r="J62" s="1703">
        <v>0.62650602409638556</v>
      </c>
      <c r="K62" s="1704">
        <v>0.62650602409638556</v>
      </c>
    </row>
    <row r="63" spans="1:11">
      <c r="A63" s="1700">
        <v>6</v>
      </c>
      <c r="B63" s="1709" t="s">
        <v>196</v>
      </c>
      <c r="C63" s="1702" t="s">
        <v>195</v>
      </c>
      <c r="D63" s="1691">
        <v>69</v>
      </c>
      <c r="E63" s="1691">
        <v>25</v>
      </c>
      <c r="F63" s="1691">
        <v>38</v>
      </c>
      <c r="G63" s="1691">
        <v>8</v>
      </c>
      <c r="H63" s="1691">
        <v>1</v>
      </c>
      <c r="I63" s="1691">
        <v>0</v>
      </c>
      <c r="J63" s="1703">
        <v>0.59740259740259738</v>
      </c>
      <c r="K63" s="1704">
        <v>0.55072463768115942</v>
      </c>
    </row>
    <row r="64" spans="1:11">
      <c r="A64" s="1700">
        <v>6</v>
      </c>
      <c r="B64" s="1701" t="s">
        <v>68</v>
      </c>
      <c r="C64" s="1702" t="s">
        <v>72</v>
      </c>
      <c r="D64" s="1691">
        <v>81</v>
      </c>
      <c r="E64" s="1691">
        <v>25</v>
      </c>
      <c r="F64" s="1691">
        <v>41</v>
      </c>
      <c r="G64" s="1691">
        <v>7</v>
      </c>
      <c r="H64" s="1691">
        <v>0</v>
      </c>
      <c r="I64" s="1691">
        <v>0</v>
      </c>
      <c r="J64" s="1703">
        <v>0.54545454545454541</v>
      </c>
      <c r="K64" s="1704">
        <v>0.50617283950617287</v>
      </c>
    </row>
    <row r="65" spans="1:11">
      <c r="A65" s="1700">
        <v>6</v>
      </c>
      <c r="B65" s="1701" t="s">
        <v>254</v>
      </c>
      <c r="C65" s="1705" t="s">
        <v>76</v>
      </c>
      <c r="D65" s="1691">
        <v>61</v>
      </c>
      <c r="E65" s="1691">
        <v>19</v>
      </c>
      <c r="F65" s="1691">
        <v>26</v>
      </c>
      <c r="G65" s="1691">
        <v>5</v>
      </c>
      <c r="H65" s="1691">
        <v>2</v>
      </c>
      <c r="I65" s="1691">
        <v>0</v>
      </c>
      <c r="J65" s="1703">
        <v>0.46969696969696972</v>
      </c>
      <c r="K65" s="1704">
        <v>0.42622950819672129</v>
      </c>
    </row>
    <row r="66" spans="1:11">
      <c r="A66" s="1700">
        <v>6</v>
      </c>
      <c r="B66" s="1701" t="s">
        <v>2146</v>
      </c>
      <c r="C66" s="1702" t="s">
        <v>156</v>
      </c>
      <c r="D66" s="1691">
        <v>39</v>
      </c>
      <c r="E66" s="1691">
        <v>9</v>
      </c>
      <c r="F66" s="1691">
        <v>16</v>
      </c>
      <c r="G66" s="1691">
        <v>5</v>
      </c>
      <c r="H66" s="1691">
        <v>3</v>
      </c>
      <c r="I66" s="1691">
        <v>0</v>
      </c>
      <c r="J66" s="1703">
        <v>0.47727272727272729</v>
      </c>
      <c r="K66" s="1704">
        <v>0.41025641025641024</v>
      </c>
    </row>
    <row r="67" spans="1:11">
      <c r="A67" s="1700">
        <v>6</v>
      </c>
      <c r="B67" s="1579" t="s">
        <v>237</v>
      </c>
      <c r="C67" s="1702" t="s">
        <v>43</v>
      </c>
      <c r="D67" s="1691">
        <v>82</v>
      </c>
      <c r="E67" s="1691">
        <v>31</v>
      </c>
      <c r="F67" s="1691">
        <v>46</v>
      </c>
      <c r="G67" s="1691">
        <v>4</v>
      </c>
      <c r="H67" s="1691">
        <v>1</v>
      </c>
      <c r="I67" s="1691">
        <v>0</v>
      </c>
      <c r="J67" s="1703">
        <v>0.58139534883720934</v>
      </c>
      <c r="K67" s="1704">
        <v>0.56097560975609762</v>
      </c>
    </row>
    <row r="68" spans="1:11">
      <c r="A68" s="1700">
        <v>6</v>
      </c>
      <c r="B68" s="1701" t="s">
        <v>114</v>
      </c>
      <c r="C68" s="1702" t="s">
        <v>8</v>
      </c>
      <c r="D68" s="1691">
        <v>73</v>
      </c>
      <c r="E68" s="1691">
        <v>22</v>
      </c>
      <c r="F68" s="1691">
        <v>42</v>
      </c>
      <c r="G68" s="1691">
        <v>4</v>
      </c>
      <c r="H68" s="1691">
        <v>2</v>
      </c>
      <c r="I68" s="1691">
        <v>0</v>
      </c>
      <c r="J68" s="1703">
        <v>0.59740259740259738</v>
      </c>
      <c r="K68" s="1704">
        <v>0.57534246575342463</v>
      </c>
    </row>
    <row r="69" spans="1:11">
      <c r="A69" s="1700">
        <v>6</v>
      </c>
      <c r="B69" s="1701" t="s">
        <v>1269</v>
      </c>
      <c r="C69" s="1702" t="s">
        <v>224</v>
      </c>
      <c r="D69" s="1691">
        <v>33</v>
      </c>
      <c r="E69" s="1691">
        <v>13</v>
      </c>
      <c r="F69" s="1691">
        <v>15</v>
      </c>
      <c r="G69" s="1691">
        <v>4</v>
      </c>
      <c r="H69" s="1691">
        <v>2</v>
      </c>
      <c r="I69" s="1691">
        <v>0</v>
      </c>
      <c r="J69" s="1703">
        <v>0.51351351351351349</v>
      </c>
      <c r="K69" s="1704">
        <v>0.45454545454545453</v>
      </c>
    </row>
    <row r="70" spans="1:11">
      <c r="A70" s="1700">
        <v>6</v>
      </c>
      <c r="B70" s="1701" t="s">
        <v>2166</v>
      </c>
      <c r="C70" s="1702" t="s">
        <v>170</v>
      </c>
      <c r="D70" s="1691">
        <v>59</v>
      </c>
      <c r="E70" s="1691">
        <v>25</v>
      </c>
      <c r="F70" s="1691">
        <v>35</v>
      </c>
      <c r="G70" s="1691">
        <v>3</v>
      </c>
      <c r="H70" s="1691">
        <v>6</v>
      </c>
      <c r="I70" s="1691">
        <v>10</v>
      </c>
      <c r="J70" s="1703">
        <v>0.61290322580645162</v>
      </c>
      <c r="K70" s="1704">
        <v>0.59322033898305082</v>
      </c>
    </row>
    <row r="71" spans="1:11">
      <c r="A71" s="1700">
        <v>6</v>
      </c>
      <c r="B71" s="1713" t="s">
        <v>15</v>
      </c>
      <c r="C71" s="1702" t="s">
        <v>29</v>
      </c>
      <c r="D71" s="1691">
        <v>82</v>
      </c>
      <c r="E71" s="1691">
        <v>14</v>
      </c>
      <c r="F71" s="1691">
        <v>46</v>
      </c>
      <c r="G71" s="1691">
        <v>3</v>
      </c>
      <c r="H71" s="1691">
        <v>0</v>
      </c>
      <c r="I71" s="1691">
        <v>0</v>
      </c>
      <c r="J71" s="1703">
        <v>0.57647058823529407</v>
      </c>
      <c r="K71" s="1704">
        <v>0.56097560975609762</v>
      </c>
    </row>
    <row r="72" spans="1:11">
      <c r="A72" s="1700">
        <v>6</v>
      </c>
      <c r="B72" s="1712" t="s">
        <v>93</v>
      </c>
      <c r="C72" s="1702" t="s">
        <v>97</v>
      </c>
      <c r="D72" s="1691">
        <v>86</v>
      </c>
      <c r="E72" s="1691">
        <v>25</v>
      </c>
      <c r="F72" s="1691">
        <v>42</v>
      </c>
      <c r="G72" s="1691">
        <v>2</v>
      </c>
      <c r="H72" s="1691">
        <v>4</v>
      </c>
      <c r="I72" s="1691">
        <v>0</v>
      </c>
      <c r="J72" s="1703">
        <v>0.5</v>
      </c>
      <c r="K72" s="1704">
        <v>0.48837209302325579</v>
      </c>
    </row>
    <row r="73" spans="1:11">
      <c r="A73" s="1700">
        <v>6</v>
      </c>
      <c r="B73" s="1701" t="s">
        <v>135</v>
      </c>
      <c r="C73" s="1702" t="s">
        <v>144</v>
      </c>
      <c r="D73" s="1691">
        <v>66</v>
      </c>
      <c r="E73" s="1691">
        <v>20</v>
      </c>
      <c r="F73" s="1691">
        <v>34</v>
      </c>
      <c r="G73" s="1691">
        <v>2</v>
      </c>
      <c r="H73" s="1691">
        <v>1</v>
      </c>
      <c r="I73" s="1691">
        <v>2</v>
      </c>
      <c r="J73" s="1703">
        <v>0.52941176470588236</v>
      </c>
      <c r="K73" s="1704">
        <v>0.51515151515151514</v>
      </c>
    </row>
    <row r="74" spans="1:11">
      <c r="A74" s="1700">
        <v>6</v>
      </c>
      <c r="B74" s="1701" t="s">
        <v>42</v>
      </c>
      <c r="C74" s="1702" t="s">
        <v>41</v>
      </c>
      <c r="D74" s="1691">
        <v>82</v>
      </c>
      <c r="E74" s="1691">
        <v>32</v>
      </c>
      <c r="F74" s="1691">
        <v>50</v>
      </c>
      <c r="G74" s="1691">
        <v>0</v>
      </c>
      <c r="H74" s="1691">
        <v>5</v>
      </c>
      <c r="I74" s="1691">
        <v>4</v>
      </c>
      <c r="J74" s="1703">
        <v>0.6097560975609756</v>
      </c>
      <c r="K74" s="1704">
        <v>0.6097560975609756</v>
      </c>
    </row>
    <row r="75" spans="1:11">
      <c r="A75" s="1700">
        <v>7</v>
      </c>
      <c r="B75" s="1701" t="s">
        <v>112</v>
      </c>
      <c r="C75" s="1702" t="s">
        <v>8</v>
      </c>
      <c r="D75" s="1691">
        <v>71</v>
      </c>
      <c r="E75" s="1691">
        <v>26</v>
      </c>
      <c r="F75" s="1691">
        <v>46</v>
      </c>
      <c r="G75" s="1691">
        <v>7</v>
      </c>
      <c r="H75" s="1691">
        <v>4</v>
      </c>
      <c r="I75" s="1691">
        <v>0</v>
      </c>
      <c r="J75" s="1703">
        <v>0.67948717948717952</v>
      </c>
      <c r="K75" s="1704">
        <v>0.647887323943662</v>
      </c>
    </row>
    <row r="76" spans="1:11">
      <c r="A76" s="1700">
        <v>7</v>
      </c>
      <c r="B76" s="1701" t="s">
        <v>2108</v>
      </c>
      <c r="C76" s="1702" t="s">
        <v>43</v>
      </c>
      <c r="D76" s="1691">
        <v>77</v>
      </c>
      <c r="E76" s="1691">
        <v>31</v>
      </c>
      <c r="F76" s="1691">
        <v>44</v>
      </c>
      <c r="G76" s="1691">
        <v>7</v>
      </c>
      <c r="H76" s="1691">
        <v>2</v>
      </c>
      <c r="I76" s="1691">
        <v>0</v>
      </c>
      <c r="J76" s="1703">
        <v>0.6071428571428571</v>
      </c>
      <c r="K76" s="1704">
        <v>0.5714285714285714</v>
      </c>
    </row>
    <row r="77" spans="1:11">
      <c r="A77" s="1700">
        <v>7</v>
      </c>
      <c r="B77" s="1713" t="s">
        <v>252</v>
      </c>
      <c r="C77" s="1705" t="s">
        <v>76</v>
      </c>
      <c r="D77" s="1691">
        <v>55</v>
      </c>
      <c r="E77" s="1691">
        <v>16</v>
      </c>
      <c r="F77" s="1691">
        <v>28</v>
      </c>
      <c r="G77" s="1691">
        <v>6</v>
      </c>
      <c r="H77" s="1691">
        <v>2</v>
      </c>
      <c r="I77" s="1691">
        <v>2</v>
      </c>
      <c r="J77" s="1703">
        <v>0.55737704918032782</v>
      </c>
      <c r="K77" s="1704">
        <v>0.50909090909090904</v>
      </c>
    </row>
    <row r="78" spans="1:11">
      <c r="A78" s="1700">
        <v>7</v>
      </c>
      <c r="B78" s="1701" t="s">
        <v>194</v>
      </c>
      <c r="C78" s="1702" t="s">
        <v>195</v>
      </c>
      <c r="D78" s="1691">
        <v>81</v>
      </c>
      <c r="E78" s="1691">
        <v>26</v>
      </c>
      <c r="F78" s="1691">
        <v>42</v>
      </c>
      <c r="G78" s="1691">
        <v>6</v>
      </c>
      <c r="H78" s="1691">
        <v>2</v>
      </c>
      <c r="I78" s="1691">
        <v>2</v>
      </c>
      <c r="J78" s="1703">
        <v>0.55172413793103448</v>
      </c>
      <c r="K78" s="1704">
        <v>0.51851851851851849</v>
      </c>
    </row>
    <row r="79" spans="1:11">
      <c r="A79" s="1700">
        <v>7</v>
      </c>
      <c r="B79" s="1701" t="s">
        <v>175</v>
      </c>
      <c r="C79" s="1702" t="s">
        <v>170</v>
      </c>
      <c r="D79" s="1691">
        <v>72</v>
      </c>
      <c r="E79" s="1691">
        <v>21</v>
      </c>
      <c r="F79" s="1691">
        <v>36</v>
      </c>
      <c r="G79" s="1691">
        <v>5</v>
      </c>
      <c r="H79" s="1691">
        <v>2</v>
      </c>
      <c r="I79" s="1691">
        <v>0</v>
      </c>
      <c r="J79" s="1703">
        <v>0.53246753246753242</v>
      </c>
      <c r="K79" s="1704">
        <v>0.5</v>
      </c>
    </row>
    <row r="80" spans="1:11">
      <c r="A80" s="1700">
        <v>7</v>
      </c>
      <c r="B80" s="1701" t="s">
        <v>66</v>
      </c>
      <c r="C80" s="1702" t="s">
        <v>72</v>
      </c>
      <c r="D80" s="1691">
        <v>65</v>
      </c>
      <c r="E80" s="1691">
        <v>19</v>
      </c>
      <c r="F80" s="1691">
        <v>30</v>
      </c>
      <c r="G80" s="1691">
        <v>5</v>
      </c>
      <c r="H80" s="1691">
        <v>3</v>
      </c>
      <c r="I80" s="1691">
        <v>0</v>
      </c>
      <c r="J80" s="1703">
        <v>0.5</v>
      </c>
      <c r="K80" s="1704">
        <v>0.46153846153846156</v>
      </c>
    </row>
    <row r="81" spans="1:11">
      <c r="A81" s="1700">
        <v>7</v>
      </c>
      <c r="B81" s="1701" t="s">
        <v>217</v>
      </c>
      <c r="C81" s="1702" t="s">
        <v>224</v>
      </c>
      <c r="D81" s="1691">
        <v>64</v>
      </c>
      <c r="E81" s="1691">
        <v>19</v>
      </c>
      <c r="F81" s="1691">
        <v>28</v>
      </c>
      <c r="G81" s="1691">
        <v>5</v>
      </c>
      <c r="H81" s="1691">
        <v>3</v>
      </c>
      <c r="I81" s="1691">
        <v>0</v>
      </c>
      <c r="J81" s="1703">
        <v>0.47826086956521741</v>
      </c>
      <c r="K81" s="1704">
        <v>0.4375</v>
      </c>
    </row>
    <row r="82" spans="1:11">
      <c r="A82" s="1700">
        <v>7</v>
      </c>
      <c r="B82" s="1701" t="s">
        <v>133</v>
      </c>
      <c r="C82" s="1702" t="s">
        <v>144</v>
      </c>
      <c r="D82" s="1691">
        <v>77</v>
      </c>
      <c r="E82" s="1691">
        <v>19</v>
      </c>
      <c r="F82" s="1691">
        <v>47</v>
      </c>
      <c r="G82" s="1691">
        <v>4</v>
      </c>
      <c r="H82" s="1691">
        <v>2</v>
      </c>
      <c r="I82" s="1691">
        <v>0</v>
      </c>
      <c r="J82" s="1703">
        <v>0.62962962962962965</v>
      </c>
      <c r="K82" s="1704">
        <v>0.61038961038961037</v>
      </c>
    </row>
    <row r="83" spans="1:11">
      <c r="A83" s="1700">
        <v>7</v>
      </c>
      <c r="B83" s="1701" t="s">
        <v>155</v>
      </c>
      <c r="C83" s="1702" t="s">
        <v>156</v>
      </c>
      <c r="D83" s="1691">
        <v>81</v>
      </c>
      <c r="E83" s="1691">
        <v>16</v>
      </c>
      <c r="F83" s="1691">
        <v>43</v>
      </c>
      <c r="G83" s="1691">
        <v>2</v>
      </c>
      <c r="H83" s="1691">
        <v>0</v>
      </c>
      <c r="I83" s="1691">
        <v>0</v>
      </c>
      <c r="J83" s="1703">
        <v>0.54216867469879515</v>
      </c>
      <c r="K83" s="1704">
        <v>0.53086419753086422</v>
      </c>
    </row>
    <row r="84" spans="1:11">
      <c r="A84" s="1700">
        <v>7</v>
      </c>
      <c r="B84" s="1701" t="s">
        <v>12</v>
      </c>
      <c r="C84" s="1702" t="s">
        <v>29</v>
      </c>
      <c r="D84" s="1691">
        <v>79</v>
      </c>
      <c r="E84" s="1691">
        <v>21</v>
      </c>
      <c r="F84" s="1691">
        <v>43</v>
      </c>
      <c r="G84" s="1691">
        <v>2</v>
      </c>
      <c r="H84" s="1691">
        <v>2</v>
      </c>
      <c r="I84" s="1691">
        <v>0</v>
      </c>
      <c r="J84" s="1703">
        <v>0.55555555555555558</v>
      </c>
      <c r="K84" s="1704">
        <v>0.54430379746835444</v>
      </c>
    </row>
    <row r="85" spans="1:11">
      <c r="A85" s="1700">
        <v>7</v>
      </c>
      <c r="B85" s="1701" t="s">
        <v>91</v>
      </c>
      <c r="C85" s="1702" t="s">
        <v>97</v>
      </c>
      <c r="D85" s="1691">
        <v>81</v>
      </c>
      <c r="E85" s="1691">
        <v>22</v>
      </c>
      <c r="F85" s="1691">
        <v>44</v>
      </c>
      <c r="G85" s="1691">
        <v>1</v>
      </c>
      <c r="H85" s="1691">
        <v>4</v>
      </c>
      <c r="I85" s="1691">
        <v>4</v>
      </c>
      <c r="J85" s="1703">
        <v>0.54878048780487809</v>
      </c>
      <c r="K85" s="1704">
        <v>0.54320987654320985</v>
      </c>
    </row>
    <row r="86" spans="1:11">
      <c r="A86" s="1700">
        <v>7</v>
      </c>
      <c r="B86" s="1706" t="s">
        <v>40</v>
      </c>
      <c r="C86" s="1702" t="s">
        <v>41</v>
      </c>
      <c r="D86" s="1691">
        <v>93</v>
      </c>
      <c r="E86" s="1691">
        <v>29</v>
      </c>
      <c r="F86" s="1691">
        <v>54</v>
      </c>
      <c r="G86" s="1691">
        <v>0</v>
      </c>
      <c r="H86" s="1691">
        <v>2</v>
      </c>
      <c r="I86" s="1691">
        <v>0</v>
      </c>
      <c r="J86" s="1703">
        <v>0.58064516129032262</v>
      </c>
      <c r="K86" s="1704">
        <v>0.58064516129032262</v>
      </c>
    </row>
    <row r="87" spans="1:11">
      <c r="A87" s="1700">
        <v>8</v>
      </c>
      <c r="B87" s="1706" t="s">
        <v>111</v>
      </c>
      <c r="C87" s="1702" t="s">
        <v>8</v>
      </c>
      <c r="D87" s="1691">
        <v>73</v>
      </c>
      <c r="E87" s="1691">
        <v>29</v>
      </c>
      <c r="F87" s="1691">
        <v>48</v>
      </c>
      <c r="G87" s="1691">
        <v>13</v>
      </c>
      <c r="H87" s="1691">
        <v>5</v>
      </c>
      <c r="I87" s="1691">
        <v>0</v>
      </c>
      <c r="J87" s="1703">
        <v>0.70930232558139539</v>
      </c>
      <c r="K87" s="1704">
        <v>0.65753424657534243</v>
      </c>
    </row>
    <row r="88" spans="1:11">
      <c r="A88" s="1700">
        <v>8</v>
      </c>
      <c r="B88" s="1701" t="s">
        <v>2107</v>
      </c>
      <c r="C88" s="1702" t="s">
        <v>41</v>
      </c>
      <c r="D88" s="1691">
        <v>80</v>
      </c>
      <c r="E88" s="1691">
        <v>29</v>
      </c>
      <c r="F88" s="1691">
        <v>49</v>
      </c>
      <c r="G88" s="1691">
        <v>6</v>
      </c>
      <c r="H88" s="1691">
        <v>4</v>
      </c>
      <c r="I88" s="1691">
        <v>0</v>
      </c>
      <c r="J88" s="1703">
        <v>0.63953488372093026</v>
      </c>
      <c r="K88" s="1704">
        <v>0.61250000000000004</v>
      </c>
    </row>
    <row r="89" spans="1:11">
      <c r="A89" s="1700">
        <v>8</v>
      </c>
      <c r="B89" s="1701" t="s">
        <v>131</v>
      </c>
      <c r="C89" s="1702" t="s">
        <v>144</v>
      </c>
      <c r="D89" s="1691">
        <v>83</v>
      </c>
      <c r="E89" s="1691">
        <v>28</v>
      </c>
      <c r="F89" s="1691">
        <v>45</v>
      </c>
      <c r="G89" s="1691">
        <v>6</v>
      </c>
      <c r="H89" s="1691">
        <v>4</v>
      </c>
      <c r="I89" s="1691">
        <v>0</v>
      </c>
      <c r="J89" s="1703">
        <v>0.5730337078651685</v>
      </c>
      <c r="K89" s="1704">
        <v>0.54216867469879515</v>
      </c>
    </row>
    <row r="90" spans="1:11">
      <c r="A90" s="1700">
        <v>8</v>
      </c>
      <c r="B90" s="1701" t="s">
        <v>2168</v>
      </c>
      <c r="C90" s="1702" t="s">
        <v>224</v>
      </c>
      <c r="D90" s="1691">
        <v>77</v>
      </c>
      <c r="E90" s="1691">
        <v>20</v>
      </c>
      <c r="F90" s="1691">
        <v>38</v>
      </c>
      <c r="G90" s="1691">
        <v>6</v>
      </c>
      <c r="H90" s="1691">
        <v>1</v>
      </c>
      <c r="I90" s="1691">
        <v>0</v>
      </c>
      <c r="J90" s="1703">
        <v>0.53012048192771088</v>
      </c>
      <c r="K90" s="1704">
        <v>0.4935064935064935</v>
      </c>
    </row>
    <row r="91" spans="1:11">
      <c r="A91" s="1700">
        <v>8</v>
      </c>
      <c r="B91" s="1701" t="s">
        <v>89</v>
      </c>
      <c r="C91" s="1702" t="s">
        <v>97</v>
      </c>
      <c r="D91" s="1691">
        <v>80</v>
      </c>
      <c r="E91" s="1691">
        <v>31</v>
      </c>
      <c r="F91" s="1691">
        <v>46</v>
      </c>
      <c r="G91" s="1691">
        <v>5</v>
      </c>
      <c r="H91" s="1691">
        <v>3</v>
      </c>
      <c r="I91" s="1691">
        <v>1</v>
      </c>
      <c r="J91" s="1703">
        <v>0.6</v>
      </c>
      <c r="K91" s="1704">
        <v>0.57499999999999996</v>
      </c>
    </row>
    <row r="92" spans="1:11">
      <c r="A92" s="1700">
        <v>8</v>
      </c>
      <c r="B92" s="1719" t="s">
        <v>64</v>
      </c>
      <c r="C92" s="1702" t="s">
        <v>72</v>
      </c>
      <c r="D92" s="1691">
        <v>38</v>
      </c>
      <c r="E92" s="1691">
        <v>12</v>
      </c>
      <c r="F92" s="1691">
        <v>21</v>
      </c>
      <c r="G92" s="1691">
        <v>3</v>
      </c>
      <c r="H92" s="1691">
        <v>3</v>
      </c>
      <c r="I92" s="1691">
        <v>0</v>
      </c>
      <c r="J92" s="1703">
        <v>0.58536585365853655</v>
      </c>
      <c r="K92" s="1704">
        <v>0.55263157894736847</v>
      </c>
    </row>
    <row r="93" spans="1:11">
      <c r="A93" s="1700">
        <v>8</v>
      </c>
      <c r="B93" s="1701" t="s">
        <v>236</v>
      </c>
      <c r="C93" s="1702" t="s">
        <v>43</v>
      </c>
      <c r="D93" s="1691">
        <v>50</v>
      </c>
      <c r="E93" s="1691">
        <v>11</v>
      </c>
      <c r="F93" s="1691">
        <v>19</v>
      </c>
      <c r="G93" s="1691">
        <v>3</v>
      </c>
      <c r="H93" s="1691">
        <v>0</v>
      </c>
      <c r="I93" s="1691">
        <v>0</v>
      </c>
      <c r="J93" s="1703">
        <v>0.41509433962264153</v>
      </c>
      <c r="K93" s="1704">
        <v>0.38</v>
      </c>
    </row>
    <row r="94" spans="1:11">
      <c r="A94" s="1700">
        <v>8</v>
      </c>
      <c r="B94" s="1717" t="s">
        <v>251</v>
      </c>
      <c r="C94" s="1705" t="s">
        <v>76</v>
      </c>
      <c r="D94" s="1691">
        <v>16</v>
      </c>
      <c r="E94" s="1691">
        <v>6</v>
      </c>
      <c r="F94" s="1691">
        <v>8</v>
      </c>
      <c r="G94" s="1691">
        <v>2</v>
      </c>
      <c r="H94" s="1691">
        <v>2</v>
      </c>
      <c r="I94" s="1691">
        <v>0</v>
      </c>
      <c r="J94" s="1703">
        <v>0.55555555555555558</v>
      </c>
      <c r="K94" s="1704">
        <v>0.5</v>
      </c>
    </row>
    <row r="95" spans="1:11">
      <c r="A95" s="1700">
        <v>8</v>
      </c>
      <c r="B95" s="1711" t="s">
        <v>153</v>
      </c>
      <c r="C95" s="1702" t="s">
        <v>156</v>
      </c>
      <c r="D95" s="1691">
        <v>54</v>
      </c>
      <c r="E95" s="1691">
        <v>12</v>
      </c>
      <c r="F95" s="1691">
        <v>28</v>
      </c>
      <c r="G95" s="1691">
        <v>1</v>
      </c>
      <c r="H95" s="1691">
        <v>1</v>
      </c>
      <c r="I95" s="1691">
        <v>0</v>
      </c>
      <c r="J95" s="1703">
        <v>0.52727272727272723</v>
      </c>
      <c r="K95" s="1704">
        <v>0.51851851851851849</v>
      </c>
    </row>
    <row r="96" spans="1:11">
      <c r="A96" s="1700">
        <v>8</v>
      </c>
      <c r="B96" s="1712" t="s">
        <v>173</v>
      </c>
      <c r="C96" s="1702" t="s">
        <v>170</v>
      </c>
      <c r="D96" s="1691">
        <v>72</v>
      </c>
      <c r="E96" s="1691">
        <v>28</v>
      </c>
      <c r="F96" s="1691">
        <v>37</v>
      </c>
      <c r="G96" s="1691">
        <v>0</v>
      </c>
      <c r="H96" s="1691">
        <v>1</v>
      </c>
      <c r="I96" s="1691">
        <v>7</v>
      </c>
      <c r="J96" s="1703">
        <v>0.51388888888888884</v>
      </c>
      <c r="K96" s="1704">
        <v>0.51388888888888884</v>
      </c>
    </row>
    <row r="97" spans="1:11">
      <c r="A97" s="1700">
        <v>8</v>
      </c>
      <c r="B97" s="1701" t="s">
        <v>192</v>
      </c>
      <c r="C97" s="1702" t="s">
        <v>195</v>
      </c>
      <c r="D97" s="1691">
        <v>68</v>
      </c>
      <c r="E97" s="1691">
        <v>18</v>
      </c>
      <c r="F97" s="1691">
        <v>34</v>
      </c>
      <c r="G97" s="1691">
        <v>0</v>
      </c>
      <c r="H97" s="1691">
        <v>2</v>
      </c>
      <c r="I97" s="1691">
        <v>0</v>
      </c>
      <c r="J97" s="1703">
        <v>0.5</v>
      </c>
      <c r="K97" s="1704">
        <v>0.5</v>
      </c>
    </row>
    <row r="98" spans="1:11">
      <c r="A98" s="1700">
        <v>8</v>
      </c>
      <c r="B98" s="1712" t="s">
        <v>9</v>
      </c>
      <c r="C98" s="1702" t="s">
        <v>29</v>
      </c>
      <c r="D98" s="1691">
        <v>5</v>
      </c>
      <c r="E98" s="1691">
        <v>1</v>
      </c>
      <c r="F98" s="1691">
        <v>2</v>
      </c>
      <c r="G98" s="1691">
        <v>0</v>
      </c>
      <c r="H98" s="1691">
        <v>0</v>
      </c>
      <c r="I98" s="1691">
        <v>0</v>
      </c>
      <c r="J98" s="1703">
        <v>0.4</v>
      </c>
      <c r="K98" s="1704">
        <v>0.4</v>
      </c>
    </row>
    <row r="99" spans="1:11">
      <c r="A99" s="1700">
        <v>9</v>
      </c>
      <c r="B99" s="1701" t="s">
        <v>191</v>
      </c>
      <c r="C99" s="1702" t="s">
        <v>195</v>
      </c>
      <c r="D99" s="1691">
        <v>58</v>
      </c>
      <c r="E99" s="1691">
        <v>20</v>
      </c>
      <c r="F99" s="1691">
        <v>27</v>
      </c>
      <c r="G99" s="1691">
        <v>11</v>
      </c>
      <c r="H99" s="1691">
        <v>4</v>
      </c>
      <c r="I99" s="1691">
        <v>1</v>
      </c>
      <c r="J99" s="1703">
        <v>0.55072463768115942</v>
      </c>
      <c r="K99" s="1704">
        <v>0.46551724137931033</v>
      </c>
    </row>
    <row r="100" spans="1:11">
      <c r="A100" s="1700">
        <v>9</v>
      </c>
      <c r="B100" s="1709" t="s">
        <v>37</v>
      </c>
      <c r="C100" s="1702" t="s">
        <v>41</v>
      </c>
      <c r="D100" s="1691">
        <v>29</v>
      </c>
      <c r="E100" s="1691">
        <v>12</v>
      </c>
      <c r="F100" s="1691">
        <v>13</v>
      </c>
      <c r="G100" s="1691">
        <v>9</v>
      </c>
      <c r="H100" s="1691">
        <v>0</v>
      </c>
      <c r="I100" s="1691">
        <v>0</v>
      </c>
      <c r="J100" s="1703">
        <v>0.57894736842105265</v>
      </c>
      <c r="K100" s="1704">
        <v>0.44827586206896552</v>
      </c>
    </row>
    <row r="101" spans="1:11">
      <c r="A101" s="1700">
        <v>9</v>
      </c>
      <c r="B101" s="1701" t="s">
        <v>129</v>
      </c>
      <c r="C101" s="1702" t="s">
        <v>144</v>
      </c>
      <c r="D101" s="1691">
        <v>57</v>
      </c>
      <c r="E101" s="1691">
        <v>17</v>
      </c>
      <c r="F101" s="1691">
        <v>29</v>
      </c>
      <c r="G101" s="1691">
        <v>6</v>
      </c>
      <c r="H101" s="1691">
        <v>2</v>
      </c>
      <c r="I101" s="1691">
        <v>0</v>
      </c>
      <c r="J101" s="1703">
        <v>0.55555555555555558</v>
      </c>
      <c r="K101" s="1704">
        <v>0.50877192982456143</v>
      </c>
    </row>
    <row r="102" spans="1:11">
      <c r="A102" s="1700">
        <v>9</v>
      </c>
      <c r="B102" s="1711" t="s">
        <v>249</v>
      </c>
      <c r="C102" s="1705" t="s">
        <v>76</v>
      </c>
      <c r="D102" s="1691">
        <v>60</v>
      </c>
      <c r="E102" s="1691">
        <v>26</v>
      </c>
      <c r="F102" s="1691">
        <v>34</v>
      </c>
      <c r="G102" s="1691">
        <v>5</v>
      </c>
      <c r="H102" s="1691">
        <v>0</v>
      </c>
      <c r="I102" s="1691">
        <v>2</v>
      </c>
      <c r="J102" s="1703">
        <v>0.6</v>
      </c>
      <c r="K102" s="1704">
        <v>0.56666666666666665</v>
      </c>
    </row>
    <row r="103" spans="1:11">
      <c r="A103" s="1700">
        <v>9</v>
      </c>
      <c r="B103" s="1709" t="s">
        <v>109</v>
      </c>
      <c r="C103" s="1702" t="s">
        <v>8</v>
      </c>
      <c r="D103" s="1691">
        <v>76</v>
      </c>
      <c r="E103" s="1691">
        <v>18</v>
      </c>
      <c r="F103" s="1691">
        <v>38</v>
      </c>
      <c r="G103" s="1691">
        <v>4</v>
      </c>
      <c r="H103" s="1691">
        <v>3</v>
      </c>
      <c r="I103" s="1691">
        <v>0</v>
      </c>
      <c r="J103" s="1703">
        <v>0.52500000000000002</v>
      </c>
      <c r="K103" s="1704">
        <v>0.5</v>
      </c>
    </row>
    <row r="104" spans="1:11">
      <c r="A104" s="1700">
        <v>9</v>
      </c>
      <c r="B104" s="1701" t="s">
        <v>171</v>
      </c>
      <c r="C104" s="1702" t="s">
        <v>170</v>
      </c>
      <c r="D104" s="1691">
        <v>68</v>
      </c>
      <c r="E104" s="1691">
        <v>24</v>
      </c>
      <c r="F104" s="1691">
        <v>34</v>
      </c>
      <c r="G104" s="1691">
        <v>3</v>
      </c>
      <c r="H104" s="1691">
        <v>0</v>
      </c>
      <c r="I104" s="1691">
        <v>0</v>
      </c>
      <c r="J104" s="1703">
        <v>0.52112676056338025</v>
      </c>
      <c r="K104" s="1704">
        <v>0.5</v>
      </c>
    </row>
    <row r="105" spans="1:11">
      <c r="A105" s="1700">
        <v>9</v>
      </c>
      <c r="B105" s="1701" t="s">
        <v>151</v>
      </c>
      <c r="C105" s="1702" t="s">
        <v>156</v>
      </c>
      <c r="D105" s="1691">
        <v>79</v>
      </c>
      <c r="E105" s="1691">
        <v>18</v>
      </c>
      <c r="F105" s="1691">
        <v>41</v>
      </c>
      <c r="G105" s="1691">
        <v>2</v>
      </c>
      <c r="H105" s="1691">
        <v>0</v>
      </c>
      <c r="I105" s="1691">
        <v>0</v>
      </c>
      <c r="J105" s="1703">
        <v>0.53086419753086422</v>
      </c>
      <c r="K105" s="1704">
        <v>0.51898734177215189</v>
      </c>
    </row>
    <row r="106" spans="1:11">
      <c r="A106" s="1700">
        <v>9</v>
      </c>
      <c r="B106" s="1701" t="s">
        <v>213</v>
      </c>
      <c r="C106" s="1702" t="s">
        <v>224</v>
      </c>
      <c r="D106" s="1691">
        <v>56</v>
      </c>
      <c r="E106" s="1691">
        <v>14</v>
      </c>
      <c r="F106" s="1691">
        <v>31</v>
      </c>
      <c r="G106" s="1691">
        <v>2</v>
      </c>
      <c r="H106" s="1691">
        <v>2</v>
      </c>
      <c r="I106" s="1691">
        <v>0</v>
      </c>
      <c r="J106" s="1703">
        <v>0.56896551724137934</v>
      </c>
      <c r="K106" s="1704">
        <v>0.5535714285714286</v>
      </c>
    </row>
    <row r="107" spans="1:11">
      <c r="A107" s="1700">
        <v>9</v>
      </c>
      <c r="B107" s="1701" t="s">
        <v>234</v>
      </c>
      <c r="C107" s="1702" t="s">
        <v>43</v>
      </c>
      <c r="D107" s="1691">
        <v>78</v>
      </c>
      <c r="E107" s="1691">
        <v>20</v>
      </c>
      <c r="F107" s="1691">
        <v>39</v>
      </c>
      <c r="G107" s="1691">
        <v>2</v>
      </c>
      <c r="H107" s="1691">
        <v>3</v>
      </c>
      <c r="I107" s="1691">
        <v>1</v>
      </c>
      <c r="J107" s="1703">
        <v>0.51249999999999996</v>
      </c>
      <c r="K107" s="1704">
        <v>0.5</v>
      </c>
    </row>
    <row r="108" spans="1:11">
      <c r="A108" s="1700">
        <v>9</v>
      </c>
      <c r="B108" s="1711" t="s">
        <v>62</v>
      </c>
      <c r="C108" s="1702" t="s">
        <v>72</v>
      </c>
      <c r="D108" s="1691">
        <v>80</v>
      </c>
      <c r="E108" s="1691">
        <v>22</v>
      </c>
      <c r="F108" s="1691">
        <v>47</v>
      </c>
      <c r="G108" s="1691">
        <v>1</v>
      </c>
      <c r="H108" s="1691">
        <v>1</v>
      </c>
      <c r="I108" s="1691">
        <v>0</v>
      </c>
      <c r="J108" s="1703">
        <v>0.59259259259259256</v>
      </c>
      <c r="K108" s="1704">
        <v>0.58750000000000002</v>
      </c>
    </row>
    <row r="109" spans="1:11">
      <c r="A109" s="1700">
        <v>9</v>
      </c>
      <c r="B109" s="1701" t="s">
        <v>7</v>
      </c>
      <c r="C109" s="1702" t="s">
        <v>29</v>
      </c>
      <c r="D109" s="1691">
        <v>49</v>
      </c>
      <c r="E109" s="1691">
        <v>14</v>
      </c>
      <c r="F109" s="1691">
        <v>24</v>
      </c>
      <c r="G109" s="1691">
        <v>1</v>
      </c>
      <c r="H109" s="1691">
        <v>2</v>
      </c>
      <c r="I109" s="1691">
        <v>0</v>
      </c>
      <c r="J109" s="1703">
        <v>0.5</v>
      </c>
      <c r="K109" s="1704">
        <v>0.48979591836734693</v>
      </c>
    </row>
    <row r="110" spans="1:11">
      <c r="A110" s="1700">
        <v>9</v>
      </c>
      <c r="B110" s="1701" t="s">
        <v>87</v>
      </c>
      <c r="C110" s="1702" t="s">
        <v>97</v>
      </c>
      <c r="D110" s="1691">
        <v>65</v>
      </c>
      <c r="E110" s="1691">
        <v>18</v>
      </c>
      <c r="F110" s="1691">
        <v>35</v>
      </c>
      <c r="G110" s="1691">
        <v>1</v>
      </c>
      <c r="H110" s="1691">
        <v>2</v>
      </c>
      <c r="I110" s="1691">
        <v>0</v>
      </c>
      <c r="J110" s="1703">
        <v>0.54545454545454541</v>
      </c>
      <c r="K110" s="1704">
        <v>0.53846153846153844</v>
      </c>
    </row>
    <row r="111" spans="1:11">
      <c r="A111" s="1700">
        <v>10</v>
      </c>
      <c r="B111" s="1712" t="s">
        <v>127</v>
      </c>
      <c r="C111" s="1702" t="s">
        <v>144</v>
      </c>
      <c r="D111" s="1691">
        <v>60</v>
      </c>
      <c r="E111" s="1691">
        <v>20</v>
      </c>
      <c r="F111" s="1691">
        <v>25</v>
      </c>
      <c r="G111" s="1691">
        <v>7</v>
      </c>
      <c r="H111" s="1691">
        <v>2</v>
      </c>
      <c r="I111" s="1691">
        <v>0</v>
      </c>
      <c r="J111" s="1703">
        <v>0.47761194029850745</v>
      </c>
      <c r="K111" s="1704">
        <v>0.41666666666666669</v>
      </c>
    </row>
    <row r="112" spans="1:11">
      <c r="A112" s="1700">
        <v>10</v>
      </c>
      <c r="B112" s="1701" t="s">
        <v>60</v>
      </c>
      <c r="C112" s="1702" t="s">
        <v>72</v>
      </c>
      <c r="D112" s="1691">
        <v>51</v>
      </c>
      <c r="E112" s="1691">
        <v>22</v>
      </c>
      <c r="F112" s="1691">
        <v>29</v>
      </c>
      <c r="G112" s="1691">
        <v>6</v>
      </c>
      <c r="H112" s="1691">
        <v>2</v>
      </c>
      <c r="I112" s="1691">
        <v>0</v>
      </c>
      <c r="J112" s="1703">
        <v>0.61403508771929827</v>
      </c>
      <c r="K112" s="1704">
        <v>0.56862745098039214</v>
      </c>
    </row>
    <row r="113" spans="1:11">
      <c r="A113" s="1700">
        <v>10</v>
      </c>
      <c r="B113" s="1701" t="s">
        <v>232</v>
      </c>
      <c r="C113" s="1702" t="s">
        <v>43</v>
      </c>
      <c r="D113" s="1691">
        <v>56</v>
      </c>
      <c r="E113" s="1691">
        <v>12</v>
      </c>
      <c r="F113" s="1691">
        <v>25</v>
      </c>
      <c r="G113" s="1691">
        <v>5</v>
      </c>
      <c r="H113" s="1691">
        <v>1</v>
      </c>
      <c r="I113" s="1691">
        <v>0</v>
      </c>
      <c r="J113" s="1703">
        <v>0.49180327868852458</v>
      </c>
      <c r="K113" s="1704">
        <v>0.44642857142857145</v>
      </c>
    </row>
    <row r="114" spans="1:11">
      <c r="A114" s="1700">
        <v>10</v>
      </c>
      <c r="B114" s="1701" t="s">
        <v>5</v>
      </c>
      <c r="C114" s="1702" t="s">
        <v>29</v>
      </c>
      <c r="D114" s="1691">
        <v>61</v>
      </c>
      <c r="E114" s="1691">
        <v>18</v>
      </c>
      <c r="F114" s="1691">
        <v>29</v>
      </c>
      <c r="G114" s="1691">
        <v>4</v>
      </c>
      <c r="H114" s="1691">
        <v>0</v>
      </c>
      <c r="I114" s="1691">
        <v>0</v>
      </c>
      <c r="J114" s="1703">
        <v>0.50769230769230766</v>
      </c>
      <c r="K114" s="1704">
        <v>0.47540983606557374</v>
      </c>
    </row>
    <row r="115" spans="1:11">
      <c r="A115" s="1700">
        <v>10</v>
      </c>
      <c r="B115" s="1701" t="s">
        <v>248</v>
      </c>
      <c r="C115" s="1705" t="s">
        <v>76</v>
      </c>
      <c r="D115" s="1691">
        <v>71</v>
      </c>
      <c r="E115" s="1691">
        <v>23</v>
      </c>
      <c r="F115" s="1691">
        <v>39</v>
      </c>
      <c r="G115" s="1691">
        <v>3</v>
      </c>
      <c r="H115" s="1691">
        <v>1</v>
      </c>
      <c r="I115" s="1691">
        <v>0</v>
      </c>
      <c r="J115" s="1703">
        <v>0.56756756756756754</v>
      </c>
      <c r="K115" s="1704">
        <v>0.54929577464788737</v>
      </c>
    </row>
    <row r="116" spans="1:11">
      <c r="A116" s="1700">
        <v>10</v>
      </c>
      <c r="B116" s="1701" t="s">
        <v>107</v>
      </c>
      <c r="C116" s="1702" t="s">
        <v>8</v>
      </c>
      <c r="D116" s="1691">
        <v>49</v>
      </c>
      <c r="E116" s="1691">
        <v>16</v>
      </c>
      <c r="F116" s="1691">
        <v>23</v>
      </c>
      <c r="G116" s="1691">
        <v>3</v>
      </c>
      <c r="H116" s="1691">
        <v>0</v>
      </c>
      <c r="I116" s="1691">
        <v>0</v>
      </c>
      <c r="J116" s="1703">
        <v>0.5</v>
      </c>
      <c r="K116" s="1704">
        <v>0.46938775510204084</v>
      </c>
    </row>
    <row r="117" spans="1:11">
      <c r="A117" s="1700">
        <v>10</v>
      </c>
      <c r="B117" s="1701" t="s">
        <v>2214</v>
      </c>
      <c r="C117" s="1702" t="s">
        <v>224</v>
      </c>
      <c r="D117" s="1691">
        <v>57</v>
      </c>
      <c r="E117" s="1691">
        <v>13</v>
      </c>
      <c r="F117" s="1691">
        <v>27</v>
      </c>
      <c r="G117" s="1691">
        <v>3</v>
      </c>
      <c r="H117" s="1691">
        <v>0</v>
      </c>
      <c r="I117" s="1691">
        <v>0</v>
      </c>
      <c r="J117" s="1703">
        <v>0.5</v>
      </c>
      <c r="K117" s="1704">
        <v>0.47368421052631576</v>
      </c>
    </row>
    <row r="118" spans="1:11">
      <c r="A118" s="1700">
        <v>10</v>
      </c>
      <c r="B118" s="1701" t="s">
        <v>2163</v>
      </c>
      <c r="C118" s="1702" t="s">
        <v>195</v>
      </c>
      <c r="D118" s="1691">
        <v>73</v>
      </c>
      <c r="E118" s="1691">
        <v>20</v>
      </c>
      <c r="F118" s="1691">
        <v>31</v>
      </c>
      <c r="G118" s="1691">
        <v>3</v>
      </c>
      <c r="H118" s="1691">
        <v>2</v>
      </c>
      <c r="I118" s="1691">
        <v>0</v>
      </c>
      <c r="J118" s="1703">
        <v>0.44736842105263158</v>
      </c>
      <c r="K118" s="1704">
        <v>0.42465753424657532</v>
      </c>
    </row>
    <row r="119" spans="1:11">
      <c r="A119" s="1700">
        <v>10</v>
      </c>
      <c r="B119" s="1701" t="s">
        <v>149</v>
      </c>
      <c r="C119" s="1702" t="s">
        <v>156</v>
      </c>
      <c r="D119" s="1691">
        <v>60</v>
      </c>
      <c r="E119" s="1691">
        <v>20</v>
      </c>
      <c r="F119" s="1691">
        <v>33</v>
      </c>
      <c r="G119" s="1691">
        <v>2</v>
      </c>
      <c r="H119" s="1691">
        <v>1</v>
      </c>
      <c r="I119" s="1691">
        <v>0</v>
      </c>
      <c r="J119" s="1703">
        <v>0.56451612903225812</v>
      </c>
      <c r="K119" s="1704">
        <v>0.55000000000000004</v>
      </c>
    </row>
    <row r="120" spans="1:11">
      <c r="A120" s="1700">
        <v>10</v>
      </c>
      <c r="B120" s="1713" t="s">
        <v>85</v>
      </c>
      <c r="C120" s="1702" t="s">
        <v>97</v>
      </c>
      <c r="D120" s="1691">
        <v>48</v>
      </c>
      <c r="E120" s="1691">
        <v>24</v>
      </c>
      <c r="F120" s="1691">
        <v>25</v>
      </c>
      <c r="G120" s="1691">
        <v>2</v>
      </c>
      <c r="H120" s="1691">
        <v>0</v>
      </c>
      <c r="I120" s="1691">
        <v>0</v>
      </c>
      <c r="J120" s="1703">
        <v>0.54</v>
      </c>
      <c r="K120" s="1704">
        <v>0.52083333333333337</v>
      </c>
    </row>
    <row r="121" spans="1:11">
      <c r="A121" s="1700">
        <v>10</v>
      </c>
      <c r="B121" s="1701" t="s">
        <v>169</v>
      </c>
      <c r="C121" s="1702" t="s">
        <v>170</v>
      </c>
      <c r="D121" s="1691">
        <v>82</v>
      </c>
      <c r="E121" s="1691">
        <v>27</v>
      </c>
      <c r="F121" s="1691">
        <v>46</v>
      </c>
      <c r="G121" s="1691">
        <v>2</v>
      </c>
      <c r="H121" s="1691">
        <v>3</v>
      </c>
      <c r="I121" s="1691">
        <v>10</v>
      </c>
      <c r="J121" s="1703">
        <v>0.5714285714285714</v>
      </c>
      <c r="K121" s="1704">
        <v>0.56097560975609762</v>
      </c>
    </row>
    <row r="122" spans="1:11">
      <c r="A122" s="1700">
        <v>10</v>
      </c>
      <c r="B122" s="1713" t="s">
        <v>35</v>
      </c>
      <c r="C122" s="1702" t="s">
        <v>41</v>
      </c>
      <c r="D122" s="1691">
        <v>73</v>
      </c>
      <c r="E122" s="1691">
        <v>23</v>
      </c>
      <c r="F122" s="1691">
        <v>40</v>
      </c>
      <c r="G122" s="1691">
        <v>1</v>
      </c>
      <c r="H122" s="1691">
        <v>1</v>
      </c>
      <c r="I122" s="1691">
        <v>0</v>
      </c>
      <c r="J122" s="1703">
        <v>0.55405405405405406</v>
      </c>
      <c r="K122" s="1704">
        <v>0.54794520547945202</v>
      </c>
    </row>
    <row r="123" spans="1:11">
      <c r="A123" s="1700">
        <v>11</v>
      </c>
      <c r="B123" s="1708" t="s">
        <v>167</v>
      </c>
      <c r="C123" s="1702" t="s">
        <v>170</v>
      </c>
      <c r="D123" s="1691">
        <v>51</v>
      </c>
      <c r="E123" s="1691">
        <v>22</v>
      </c>
      <c r="F123" s="1691">
        <v>28</v>
      </c>
      <c r="G123" s="1691">
        <v>9</v>
      </c>
      <c r="H123" s="1691">
        <v>1</v>
      </c>
      <c r="I123" s="1691">
        <v>1</v>
      </c>
      <c r="J123" s="1703">
        <v>0.6166666666666667</v>
      </c>
      <c r="K123" s="1704">
        <v>0.5490196078431373</v>
      </c>
    </row>
    <row r="124" spans="1:11">
      <c r="A124" s="1700">
        <v>11</v>
      </c>
      <c r="B124" s="1701" t="s">
        <v>209</v>
      </c>
      <c r="C124" s="1702" t="s">
        <v>224</v>
      </c>
      <c r="D124" s="1691">
        <v>58</v>
      </c>
      <c r="E124" s="1691">
        <v>20</v>
      </c>
      <c r="F124" s="1691">
        <v>29</v>
      </c>
      <c r="G124" s="1691">
        <v>6</v>
      </c>
      <c r="H124" s="1691">
        <v>0</v>
      </c>
      <c r="I124" s="1691">
        <v>0</v>
      </c>
      <c r="J124" s="1703">
        <v>0.546875</v>
      </c>
      <c r="K124" s="1704">
        <v>0.5</v>
      </c>
    </row>
    <row r="125" spans="1:11">
      <c r="A125" s="1700">
        <v>11</v>
      </c>
      <c r="B125" s="1701" t="s">
        <v>2162</v>
      </c>
      <c r="C125" s="1702" t="s">
        <v>8</v>
      </c>
      <c r="D125" s="1691">
        <v>43</v>
      </c>
      <c r="E125" s="1691">
        <v>11</v>
      </c>
      <c r="F125" s="1691">
        <v>17</v>
      </c>
      <c r="G125" s="1691">
        <v>5</v>
      </c>
      <c r="H125" s="1691">
        <v>1</v>
      </c>
      <c r="I125" s="1691">
        <v>0</v>
      </c>
      <c r="J125" s="1703">
        <v>0.45833333333333331</v>
      </c>
      <c r="K125" s="1704">
        <v>0.39534883720930231</v>
      </c>
    </row>
    <row r="126" spans="1:11">
      <c r="A126" s="1700">
        <v>11</v>
      </c>
      <c r="B126" s="1701" t="s">
        <v>230</v>
      </c>
      <c r="C126" s="1702" t="s">
        <v>43</v>
      </c>
      <c r="D126" s="1691">
        <v>37</v>
      </c>
      <c r="E126" s="1691">
        <v>16</v>
      </c>
      <c r="F126" s="1691">
        <v>21</v>
      </c>
      <c r="G126" s="1691">
        <v>3</v>
      </c>
      <c r="H126" s="1691">
        <v>2</v>
      </c>
      <c r="I126" s="1691">
        <v>0</v>
      </c>
      <c r="J126" s="1703">
        <v>0.6</v>
      </c>
      <c r="K126" s="1704">
        <v>0.56756756756756754</v>
      </c>
    </row>
    <row r="127" spans="1:11">
      <c r="A127" s="1700">
        <v>11</v>
      </c>
      <c r="B127" s="1701" t="s">
        <v>247</v>
      </c>
      <c r="C127" s="1705" t="s">
        <v>76</v>
      </c>
      <c r="D127" s="1691">
        <v>67</v>
      </c>
      <c r="E127" s="1691">
        <v>17</v>
      </c>
      <c r="F127" s="1691">
        <v>27</v>
      </c>
      <c r="G127" s="1691">
        <v>3</v>
      </c>
      <c r="H127" s="1691">
        <v>2</v>
      </c>
      <c r="I127" s="1691">
        <v>0</v>
      </c>
      <c r="J127" s="1703">
        <v>0.42857142857142855</v>
      </c>
      <c r="K127" s="1704">
        <v>0.40298507462686567</v>
      </c>
    </row>
    <row r="128" spans="1:11">
      <c r="A128" s="1700">
        <v>11</v>
      </c>
      <c r="B128" s="1701" t="s">
        <v>58</v>
      </c>
      <c r="C128" s="1702" t="s">
        <v>72</v>
      </c>
      <c r="D128" s="1691">
        <v>57</v>
      </c>
      <c r="E128" s="1691">
        <v>12</v>
      </c>
      <c r="F128" s="1691">
        <v>21</v>
      </c>
      <c r="G128" s="1691">
        <v>2</v>
      </c>
      <c r="H128" s="1691">
        <v>0</v>
      </c>
      <c r="I128" s="1691">
        <v>0</v>
      </c>
      <c r="J128" s="1703">
        <v>0.38983050847457629</v>
      </c>
      <c r="K128" s="1704">
        <v>0.36842105263157893</v>
      </c>
    </row>
    <row r="129" spans="1:11">
      <c r="A129" s="1700">
        <v>11</v>
      </c>
      <c r="B129" s="1701" t="s">
        <v>126</v>
      </c>
      <c r="C129" s="1702" t="s">
        <v>144</v>
      </c>
      <c r="D129" s="1691">
        <v>78</v>
      </c>
      <c r="E129" s="1691">
        <v>38</v>
      </c>
      <c r="F129" s="1691">
        <v>47</v>
      </c>
      <c r="G129" s="1691">
        <v>1</v>
      </c>
      <c r="H129" s="1691">
        <v>0</v>
      </c>
      <c r="I129" s="1691">
        <v>2</v>
      </c>
      <c r="J129" s="1703">
        <v>0.60759493670886078</v>
      </c>
      <c r="K129" s="1704">
        <v>0.60256410256410253</v>
      </c>
    </row>
    <row r="130" spans="1:11">
      <c r="A130" s="1700">
        <v>11</v>
      </c>
      <c r="B130" s="1701" t="s">
        <v>3</v>
      </c>
      <c r="C130" s="1702" t="s">
        <v>29</v>
      </c>
      <c r="D130" s="1691">
        <v>54</v>
      </c>
      <c r="E130" s="1691">
        <v>11</v>
      </c>
      <c r="F130" s="1691">
        <v>22</v>
      </c>
      <c r="G130" s="1691">
        <v>1</v>
      </c>
      <c r="H130" s="1691">
        <v>1</v>
      </c>
      <c r="I130" s="1691">
        <v>0</v>
      </c>
      <c r="J130" s="1703">
        <v>0.41818181818181815</v>
      </c>
      <c r="K130" s="1704">
        <v>0.40740740740740738</v>
      </c>
    </row>
    <row r="131" spans="1:11">
      <c r="A131" s="1700">
        <v>11</v>
      </c>
      <c r="B131" s="1714" t="s">
        <v>82</v>
      </c>
      <c r="C131" s="1702" t="s">
        <v>97</v>
      </c>
      <c r="D131" s="1691">
        <v>27</v>
      </c>
      <c r="E131" s="1691">
        <v>7</v>
      </c>
      <c r="F131" s="1691">
        <v>13</v>
      </c>
      <c r="G131" s="1691">
        <v>1</v>
      </c>
      <c r="H131" s="1691">
        <v>1</v>
      </c>
      <c r="I131" s="1691">
        <v>0</v>
      </c>
      <c r="J131" s="1703">
        <v>0.5</v>
      </c>
      <c r="K131" s="1704">
        <v>0.48148148148148145</v>
      </c>
    </row>
    <row r="132" spans="1:11">
      <c r="A132" s="1700">
        <v>11</v>
      </c>
      <c r="B132" s="1701" t="s">
        <v>187</v>
      </c>
      <c r="C132" s="1702" t="s">
        <v>195</v>
      </c>
      <c r="D132" s="1691">
        <v>50</v>
      </c>
      <c r="E132" s="1691">
        <v>19</v>
      </c>
      <c r="F132" s="1691">
        <v>28</v>
      </c>
      <c r="G132" s="1691">
        <v>0</v>
      </c>
      <c r="H132" s="1691">
        <v>1</v>
      </c>
      <c r="I132" s="1691">
        <v>0</v>
      </c>
      <c r="J132" s="1703">
        <v>0.56000000000000005</v>
      </c>
      <c r="K132" s="1704">
        <v>0.56000000000000005</v>
      </c>
    </row>
    <row r="133" spans="1:11">
      <c r="A133" s="1700">
        <v>11</v>
      </c>
      <c r="B133" s="1701" t="s">
        <v>147</v>
      </c>
      <c r="C133" s="1702" t="s">
        <v>156</v>
      </c>
      <c r="D133" s="1691">
        <v>63</v>
      </c>
      <c r="E133" s="1691">
        <v>16</v>
      </c>
      <c r="F133" s="1691">
        <v>24</v>
      </c>
      <c r="G133" s="1691">
        <v>0</v>
      </c>
      <c r="H133" s="1691">
        <v>2</v>
      </c>
      <c r="I133" s="1691">
        <v>0</v>
      </c>
      <c r="J133" s="1703">
        <v>0.38095238095238093</v>
      </c>
      <c r="K133" s="1704">
        <v>0.38095238095238093</v>
      </c>
    </row>
    <row r="134" spans="1:11">
      <c r="A134" s="1700">
        <v>11</v>
      </c>
      <c r="B134" s="1701" t="s">
        <v>33</v>
      </c>
      <c r="C134" s="1702" t="s">
        <v>41</v>
      </c>
      <c r="D134" s="1691">
        <v>36</v>
      </c>
      <c r="E134" s="1691">
        <v>6</v>
      </c>
      <c r="F134" s="1691">
        <v>13</v>
      </c>
      <c r="G134" s="1691">
        <v>0</v>
      </c>
      <c r="H134" s="1691">
        <v>3</v>
      </c>
      <c r="I134" s="1691">
        <v>0</v>
      </c>
      <c r="J134" s="1703">
        <v>0.3611111111111111</v>
      </c>
      <c r="K134" s="1704">
        <v>0.3611111111111111</v>
      </c>
    </row>
    <row r="135" spans="1:11">
      <c r="A135" s="1700">
        <v>12</v>
      </c>
      <c r="B135" s="1579" t="s">
        <v>0</v>
      </c>
      <c r="C135" s="1702" t="s">
        <v>29</v>
      </c>
      <c r="D135" s="1691">
        <v>33</v>
      </c>
      <c r="E135" s="1691">
        <v>10</v>
      </c>
      <c r="F135" s="1691">
        <v>12</v>
      </c>
      <c r="G135" s="1691">
        <v>7</v>
      </c>
      <c r="H135" s="1691">
        <v>0</v>
      </c>
      <c r="I135" s="1691">
        <v>0</v>
      </c>
      <c r="J135" s="1703">
        <v>0.47499999999999998</v>
      </c>
      <c r="K135" s="1704">
        <v>0.36363636363636365</v>
      </c>
    </row>
    <row r="136" spans="1:11">
      <c r="A136" s="1700">
        <v>12</v>
      </c>
      <c r="B136" s="1701" t="s">
        <v>245</v>
      </c>
      <c r="C136" s="1705" t="s">
        <v>76</v>
      </c>
      <c r="D136" s="1691">
        <v>47</v>
      </c>
      <c r="E136" s="1691">
        <v>19</v>
      </c>
      <c r="F136" s="1691">
        <v>21</v>
      </c>
      <c r="G136" s="1691">
        <v>6</v>
      </c>
      <c r="H136" s="1691">
        <v>2</v>
      </c>
      <c r="I136" s="1691">
        <v>0</v>
      </c>
      <c r="J136" s="1703">
        <v>0.50943396226415094</v>
      </c>
      <c r="K136" s="1704">
        <v>0.44680851063829785</v>
      </c>
    </row>
    <row r="137" spans="1:11">
      <c r="A137" s="1700">
        <v>12</v>
      </c>
      <c r="B137" s="1711" t="s">
        <v>103</v>
      </c>
      <c r="C137" s="1702" t="s">
        <v>8</v>
      </c>
      <c r="D137" s="1691">
        <v>43</v>
      </c>
      <c r="E137" s="1691">
        <v>15</v>
      </c>
      <c r="F137" s="1691">
        <v>18</v>
      </c>
      <c r="G137" s="1691">
        <v>5</v>
      </c>
      <c r="H137" s="1691">
        <v>0</v>
      </c>
      <c r="I137" s="1691">
        <v>3</v>
      </c>
      <c r="J137" s="1703">
        <v>0.47916666666666669</v>
      </c>
      <c r="K137" s="1704">
        <v>0.41860465116279072</v>
      </c>
    </row>
    <row r="138" spans="1:11">
      <c r="A138" s="1700">
        <v>12</v>
      </c>
      <c r="B138" s="1579" t="s">
        <v>186</v>
      </c>
      <c r="C138" s="1702" t="s">
        <v>195</v>
      </c>
      <c r="D138" s="1691">
        <v>35</v>
      </c>
      <c r="E138" s="1691">
        <v>15</v>
      </c>
      <c r="F138" s="1691">
        <v>17</v>
      </c>
      <c r="G138" s="1691">
        <v>4</v>
      </c>
      <c r="H138" s="1691">
        <v>0</v>
      </c>
      <c r="I138" s="1691">
        <v>0</v>
      </c>
      <c r="J138" s="1703">
        <v>0.53846153846153844</v>
      </c>
      <c r="K138" s="1704">
        <v>0.48571428571428571</v>
      </c>
    </row>
    <row r="139" spans="1:11">
      <c r="A139" s="1700">
        <v>12</v>
      </c>
      <c r="B139" s="1701" t="s">
        <v>145</v>
      </c>
      <c r="C139" s="1702" t="s">
        <v>156</v>
      </c>
      <c r="D139" s="1691">
        <v>36</v>
      </c>
      <c r="E139" s="1691">
        <v>11</v>
      </c>
      <c r="F139" s="1691">
        <v>18</v>
      </c>
      <c r="G139" s="1691">
        <v>2</v>
      </c>
      <c r="H139" s="1691">
        <v>2</v>
      </c>
      <c r="I139" s="1691">
        <v>0</v>
      </c>
      <c r="J139" s="1703">
        <v>0.52631578947368418</v>
      </c>
      <c r="K139" s="1704">
        <v>0.5</v>
      </c>
    </row>
    <row r="140" spans="1:11">
      <c r="A140" s="1700">
        <v>12</v>
      </c>
      <c r="B140" s="1718" t="s">
        <v>56</v>
      </c>
      <c r="C140" s="1702" t="s">
        <v>72</v>
      </c>
      <c r="D140" s="1691">
        <v>28</v>
      </c>
      <c r="E140" s="1691">
        <v>7</v>
      </c>
      <c r="F140" s="1691">
        <v>14</v>
      </c>
      <c r="G140" s="1691">
        <v>2</v>
      </c>
      <c r="H140" s="1691">
        <v>0</v>
      </c>
      <c r="I140" s="1691">
        <v>0</v>
      </c>
      <c r="J140" s="1703">
        <v>0.53333333333333333</v>
      </c>
      <c r="K140" s="1704">
        <v>0.5</v>
      </c>
    </row>
    <row r="141" spans="1:11">
      <c r="A141" s="1700">
        <v>12</v>
      </c>
      <c r="B141" s="1711" t="s">
        <v>165</v>
      </c>
      <c r="C141" s="1702" t="s">
        <v>170</v>
      </c>
      <c r="D141" s="1691">
        <v>59</v>
      </c>
      <c r="E141" s="1691">
        <v>17</v>
      </c>
      <c r="F141" s="1691">
        <v>29</v>
      </c>
      <c r="G141" s="1691">
        <v>1</v>
      </c>
      <c r="H141" s="1691">
        <v>2</v>
      </c>
      <c r="I141" s="1691">
        <v>0</v>
      </c>
      <c r="J141" s="1703">
        <v>0.5</v>
      </c>
      <c r="K141" s="1704">
        <v>0.49152542372881358</v>
      </c>
    </row>
    <row r="142" spans="1:11">
      <c r="A142" s="1700">
        <v>12</v>
      </c>
      <c r="B142" s="1701" t="s">
        <v>228</v>
      </c>
      <c r="C142" s="1702" t="s">
        <v>43</v>
      </c>
      <c r="D142" s="1691">
        <v>27</v>
      </c>
      <c r="E142" s="1691">
        <v>6</v>
      </c>
      <c r="F142" s="1691">
        <v>13</v>
      </c>
      <c r="G142" s="1691">
        <v>1</v>
      </c>
      <c r="H142" s="1691">
        <v>0</v>
      </c>
      <c r="I142" s="1691">
        <v>0</v>
      </c>
      <c r="J142" s="1703">
        <v>0.5</v>
      </c>
      <c r="K142" s="1704">
        <v>0.48148148148148145</v>
      </c>
    </row>
    <row r="143" spans="1:11">
      <c r="A143" s="1700">
        <v>12</v>
      </c>
      <c r="B143" s="1701" t="s">
        <v>81</v>
      </c>
      <c r="C143" s="1702" t="s">
        <v>97</v>
      </c>
      <c r="D143" s="1691">
        <v>31</v>
      </c>
      <c r="E143" s="1691">
        <v>10</v>
      </c>
      <c r="F143" s="1691">
        <v>18</v>
      </c>
      <c r="G143" s="1691">
        <v>0</v>
      </c>
      <c r="H143" s="1691">
        <v>1</v>
      </c>
      <c r="I143" s="1691">
        <v>0</v>
      </c>
      <c r="J143" s="1703">
        <v>0.58064516129032262</v>
      </c>
      <c r="K143" s="1704">
        <v>0.58064516129032262</v>
      </c>
    </row>
    <row r="144" spans="1:11">
      <c r="A144" s="1700">
        <v>12</v>
      </c>
      <c r="B144" s="1579" t="s">
        <v>124</v>
      </c>
      <c r="C144" s="1702" t="s">
        <v>144</v>
      </c>
      <c r="D144" s="1691">
        <v>29</v>
      </c>
      <c r="E144" s="1691">
        <v>10</v>
      </c>
      <c r="F144" s="1691">
        <v>15</v>
      </c>
      <c r="G144" s="1691">
        <v>0</v>
      </c>
      <c r="H144" s="1691">
        <v>0</v>
      </c>
      <c r="I144" s="1691">
        <v>0</v>
      </c>
      <c r="J144" s="1703">
        <v>0.51724137931034486</v>
      </c>
      <c r="K144" s="1704">
        <v>0.51724137931034486</v>
      </c>
    </row>
    <row r="145" spans="1:11">
      <c r="A145" s="1700">
        <v>12</v>
      </c>
      <c r="B145" s="1709" t="s">
        <v>30</v>
      </c>
      <c r="C145" s="1702" t="s">
        <v>41</v>
      </c>
      <c r="D145" s="1691">
        <v>58</v>
      </c>
      <c r="E145" s="1691">
        <v>12</v>
      </c>
      <c r="F145" s="1691">
        <v>21</v>
      </c>
      <c r="G145" s="1691">
        <v>0</v>
      </c>
      <c r="H145" s="1691">
        <v>0</v>
      </c>
      <c r="I145" s="1691">
        <v>1</v>
      </c>
      <c r="J145" s="1703">
        <v>0.36206896551724138</v>
      </c>
      <c r="K145" s="1704">
        <v>0.36206896551724138</v>
      </c>
    </row>
    <row r="146" spans="1:11">
      <c r="A146" s="1700">
        <v>12</v>
      </c>
      <c r="B146" s="1701" t="s">
        <v>207</v>
      </c>
      <c r="C146" s="1702" t="s">
        <v>224</v>
      </c>
      <c r="D146" s="1691">
        <v>0</v>
      </c>
      <c r="E146" s="1691">
        <v>0</v>
      </c>
      <c r="F146" s="1691">
        <v>0</v>
      </c>
      <c r="G146" s="1691">
        <v>0</v>
      </c>
      <c r="H146" s="1691">
        <v>0</v>
      </c>
      <c r="I146" s="1691">
        <v>0</v>
      </c>
      <c r="J146" s="1703">
        <v>0</v>
      </c>
      <c r="K146" s="1704">
        <v>0</v>
      </c>
    </row>
    <row r="147" spans="1:11">
      <c r="A147" s="1707" t="s">
        <v>1334</v>
      </c>
      <c r="B147" s="1701" t="s">
        <v>2148</v>
      </c>
      <c r="C147" s="1702" t="s">
        <v>224</v>
      </c>
      <c r="D147" s="1691">
        <v>67</v>
      </c>
      <c r="E147" s="1691">
        <v>34</v>
      </c>
      <c r="F147" s="1691">
        <v>40</v>
      </c>
      <c r="G147" s="1691">
        <v>10</v>
      </c>
      <c r="H147" s="1691">
        <v>4</v>
      </c>
      <c r="I147" s="1691">
        <v>4</v>
      </c>
      <c r="J147" s="1703">
        <v>0.64935064935064934</v>
      </c>
      <c r="K147" s="1704">
        <v>0.59701492537313428</v>
      </c>
    </row>
    <row r="148" spans="1:11">
      <c r="A148" s="1700" t="s">
        <v>1334</v>
      </c>
      <c r="B148" s="1580" t="s">
        <v>2149</v>
      </c>
      <c r="C148" s="1702" t="s">
        <v>29</v>
      </c>
      <c r="D148" s="1691">
        <v>45</v>
      </c>
      <c r="E148" s="1691">
        <v>12</v>
      </c>
      <c r="F148" s="1691">
        <v>16</v>
      </c>
      <c r="G148" s="1691">
        <v>6</v>
      </c>
      <c r="H148" s="1691">
        <v>2</v>
      </c>
      <c r="I148" s="1691">
        <v>0</v>
      </c>
      <c r="J148" s="1703">
        <v>0.43137254901960786</v>
      </c>
      <c r="K148" s="1704">
        <v>0.35555555555555557</v>
      </c>
    </row>
    <row r="149" spans="1:11">
      <c r="A149" s="1700" t="s">
        <v>1334</v>
      </c>
      <c r="B149" s="1701" t="s">
        <v>2150</v>
      </c>
      <c r="C149" s="1702" t="s">
        <v>156</v>
      </c>
      <c r="D149" s="1691">
        <v>46</v>
      </c>
      <c r="E149" s="1691">
        <v>8</v>
      </c>
      <c r="F149" s="1691">
        <v>19</v>
      </c>
      <c r="G149" s="1691">
        <v>2</v>
      </c>
      <c r="H149" s="1691">
        <v>0</v>
      </c>
      <c r="I149" s="1691">
        <v>1</v>
      </c>
      <c r="J149" s="1703">
        <v>0.4375</v>
      </c>
      <c r="K149" s="1704">
        <v>0.41304347826086957</v>
      </c>
    </row>
    <row r="150" spans="1:11">
      <c r="A150" s="1700" t="s">
        <v>1334</v>
      </c>
      <c r="B150" s="1701" t="s">
        <v>2151</v>
      </c>
      <c r="C150" s="1702" t="s">
        <v>8</v>
      </c>
      <c r="D150" s="1691">
        <v>25</v>
      </c>
      <c r="E150" s="1691">
        <v>6</v>
      </c>
      <c r="F150" s="1691">
        <v>8</v>
      </c>
      <c r="G150" s="1691">
        <v>2</v>
      </c>
      <c r="H150" s="1691">
        <v>0</v>
      </c>
      <c r="I150" s="1691">
        <v>0</v>
      </c>
      <c r="J150" s="1703">
        <v>0.37037037037037035</v>
      </c>
      <c r="K150" s="1704">
        <v>0.32</v>
      </c>
    </row>
    <row r="151" spans="1:11">
      <c r="A151" s="1707" t="s">
        <v>1334</v>
      </c>
      <c r="B151" s="1717" t="s">
        <v>2152</v>
      </c>
      <c r="C151" s="1705" t="s">
        <v>97</v>
      </c>
      <c r="D151" s="1691">
        <v>24</v>
      </c>
      <c r="E151" s="1691">
        <v>11</v>
      </c>
      <c r="F151" s="1691">
        <v>14</v>
      </c>
      <c r="G151" s="1691">
        <v>1</v>
      </c>
      <c r="H151" s="1691">
        <v>0</v>
      </c>
      <c r="I151" s="1691">
        <v>0</v>
      </c>
      <c r="J151" s="1703">
        <v>0.6</v>
      </c>
      <c r="K151" s="1704">
        <v>0.58333333333333337</v>
      </c>
    </row>
    <row r="152" spans="1:11">
      <c r="A152" s="1707" t="s">
        <v>1334</v>
      </c>
      <c r="B152" s="1717" t="s">
        <v>1990</v>
      </c>
      <c r="C152" s="1705" t="s">
        <v>76</v>
      </c>
      <c r="D152" s="1691">
        <v>16</v>
      </c>
      <c r="E152" s="1691">
        <v>4</v>
      </c>
      <c r="F152" s="1691">
        <v>8</v>
      </c>
      <c r="G152" s="1691">
        <v>1</v>
      </c>
      <c r="H152" s="1691">
        <v>0</v>
      </c>
      <c r="I152" s="1691">
        <v>0</v>
      </c>
      <c r="J152" s="1703">
        <v>0.52941176470588236</v>
      </c>
      <c r="K152" s="1704">
        <v>0.5</v>
      </c>
    </row>
    <row r="153" spans="1:11">
      <c r="A153" s="1700" t="s">
        <v>1334</v>
      </c>
      <c r="B153" s="1717" t="s">
        <v>2153</v>
      </c>
      <c r="C153" s="1705" t="s">
        <v>43</v>
      </c>
      <c r="D153" s="1691">
        <v>5</v>
      </c>
      <c r="E153" s="1691">
        <v>1</v>
      </c>
      <c r="F153" s="1691">
        <v>4</v>
      </c>
      <c r="G153" s="1691">
        <v>0</v>
      </c>
      <c r="H153" s="1691">
        <v>0</v>
      </c>
      <c r="I153" s="1691">
        <v>0</v>
      </c>
      <c r="J153" s="1703">
        <v>0.8</v>
      </c>
      <c r="K153" s="1704">
        <v>0.8</v>
      </c>
    </row>
    <row r="154" spans="1:11">
      <c r="A154" s="1700" t="s">
        <v>1334</v>
      </c>
      <c r="B154" s="1717" t="s">
        <v>2244</v>
      </c>
      <c r="C154" s="1822" t="s">
        <v>72</v>
      </c>
      <c r="D154" s="1819">
        <v>16</v>
      </c>
      <c r="E154" s="1819">
        <v>3</v>
      </c>
      <c r="F154" s="1819">
        <v>7</v>
      </c>
      <c r="G154" s="1819">
        <v>0</v>
      </c>
      <c r="H154" s="1819">
        <v>1</v>
      </c>
      <c r="I154" s="1819">
        <v>0</v>
      </c>
      <c r="J154" s="1703">
        <v>0.438</v>
      </c>
      <c r="K154" s="1704">
        <v>0.438</v>
      </c>
    </row>
    <row r="155" spans="1:11">
      <c r="A155" s="1707" t="s">
        <v>1334</v>
      </c>
      <c r="B155" s="1717" t="s">
        <v>2156</v>
      </c>
      <c r="C155" s="1705" t="s">
        <v>43</v>
      </c>
      <c r="D155" s="1691">
        <v>21</v>
      </c>
      <c r="E155" s="1691">
        <v>10</v>
      </c>
      <c r="F155" s="1691">
        <v>15</v>
      </c>
      <c r="G155" s="1691">
        <v>0</v>
      </c>
      <c r="H155" s="1691">
        <v>3</v>
      </c>
      <c r="I155" s="1691">
        <v>1</v>
      </c>
      <c r="J155" s="1703">
        <v>0.7142857142857143</v>
      </c>
      <c r="K155" s="1704">
        <v>0.7142857142857143</v>
      </c>
    </row>
    <row r="156" spans="1:11">
      <c r="A156" s="1707" t="s">
        <v>1334</v>
      </c>
      <c r="B156" s="1717" t="s">
        <v>2154</v>
      </c>
      <c r="C156" s="1705" t="s">
        <v>156</v>
      </c>
      <c r="D156" s="1691">
        <v>12</v>
      </c>
      <c r="E156" s="1691">
        <v>1</v>
      </c>
      <c r="F156" s="1691">
        <v>4</v>
      </c>
      <c r="G156" s="1691">
        <v>0</v>
      </c>
      <c r="H156" s="1691">
        <v>0</v>
      </c>
      <c r="I156" s="1691">
        <v>0</v>
      </c>
      <c r="J156" s="1703">
        <v>0.33333333333333331</v>
      </c>
      <c r="K156" s="1704">
        <v>0.33333333333333331</v>
      </c>
    </row>
    <row r="157" spans="1:11" ht="13.8" thickBot="1">
      <c r="A157" s="1715" t="s">
        <v>1334</v>
      </c>
      <c r="B157" s="1720" t="s">
        <v>2155</v>
      </c>
      <c r="C157" s="1716" t="s">
        <v>41</v>
      </c>
      <c r="D157" s="1691">
        <v>18</v>
      </c>
      <c r="E157" s="1691">
        <v>4</v>
      </c>
      <c r="F157" s="1691">
        <v>7</v>
      </c>
      <c r="G157" s="1691">
        <v>0</v>
      </c>
      <c r="H157" s="1691">
        <v>3</v>
      </c>
      <c r="I157" s="1691">
        <v>0</v>
      </c>
      <c r="J157" s="1703">
        <v>0.3888888888888889</v>
      </c>
      <c r="K157" s="1704">
        <v>0.3888888888888889</v>
      </c>
    </row>
  </sheetData>
  <autoFilter ref="A1:K1" xr:uid="{00000000-0009-0000-0000-000008000000}">
    <sortState xmlns:xlrd2="http://schemas.microsoft.com/office/spreadsheetml/2017/richdata2" ref="A2:K156">
      <sortCondition ref="A1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4"/>
  <dimension ref="A1:CA255"/>
  <sheetViews>
    <sheetView topLeftCell="A141" workbookViewId="0">
      <selection activeCell="B161" sqref="B161"/>
    </sheetView>
  </sheetViews>
  <sheetFormatPr defaultColWidth="9.109375" defaultRowHeight="13.2"/>
  <cols>
    <col min="1" max="1" width="9.33203125" style="618" customWidth="1"/>
    <col min="2" max="4" width="20.44140625" style="618" customWidth="1"/>
    <col min="5" max="29" width="9.109375" style="5"/>
    <col min="30" max="30" width="9.109375" style="1246"/>
    <col min="31" max="54" width="9.109375" style="5"/>
    <col min="55" max="55" width="9.109375" style="1246"/>
    <col min="56" max="75" width="9.109375" style="5"/>
    <col min="76" max="79" width="9.109375" style="618"/>
    <col min="80" max="16384" width="9.109375" style="5"/>
  </cols>
  <sheetData>
    <row r="1" spans="1:79" s="61" customFormat="1" ht="23.4" thickBot="1">
      <c r="A1" s="1899">
        <v>1</v>
      </c>
      <c r="B1" s="1902" t="s">
        <v>76</v>
      </c>
      <c r="C1" s="1753"/>
      <c r="D1" s="1448"/>
      <c r="E1" s="1905">
        <v>2013</v>
      </c>
      <c r="F1" s="1906"/>
      <c r="G1" s="1906"/>
      <c r="H1" s="1906"/>
      <c r="I1" s="1907"/>
      <c r="J1" s="1887" t="s">
        <v>1109</v>
      </c>
      <c r="K1" s="1888"/>
      <c r="L1" s="1888"/>
      <c r="M1" s="1889"/>
      <c r="N1" s="1908" t="s">
        <v>1108</v>
      </c>
      <c r="O1" s="1891"/>
      <c r="P1" s="1891"/>
      <c r="Q1" s="1892"/>
      <c r="R1" s="1887" t="s">
        <v>1107</v>
      </c>
      <c r="S1" s="1888"/>
      <c r="T1" s="1888"/>
      <c r="U1" s="1889"/>
      <c r="V1" s="1908" t="s">
        <v>1106</v>
      </c>
      <c r="W1" s="1891"/>
      <c r="X1" s="1891"/>
      <c r="Y1" s="1892"/>
      <c r="Z1" s="1887" t="s">
        <v>1105</v>
      </c>
      <c r="AA1" s="1888"/>
      <c r="AB1" s="1888"/>
      <c r="AC1" s="1889"/>
      <c r="AD1" s="962"/>
      <c r="AE1" s="1890" t="s">
        <v>1104</v>
      </c>
      <c r="AF1" s="1891"/>
      <c r="AG1" s="1891"/>
      <c r="AH1" s="1892"/>
      <c r="AI1" s="1887" t="s">
        <v>1103</v>
      </c>
      <c r="AJ1" s="1888"/>
      <c r="AK1" s="1888"/>
      <c r="AL1" s="1889"/>
      <c r="AM1" s="1908" t="s">
        <v>1102</v>
      </c>
      <c r="AN1" s="1891"/>
      <c r="AO1" s="1891"/>
      <c r="AP1" s="1892"/>
      <c r="AQ1" s="1887" t="s">
        <v>1101</v>
      </c>
      <c r="AR1" s="1888"/>
      <c r="AS1" s="1888"/>
      <c r="AT1" s="1889"/>
      <c r="AU1" s="1908" t="s">
        <v>1100</v>
      </c>
      <c r="AV1" s="1891"/>
      <c r="AW1" s="1891"/>
      <c r="AX1" s="1892"/>
      <c r="AY1" s="1887" t="s">
        <v>1099</v>
      </c>
      <c r="AZ1" s="1888"/>
      <c r="BA1" s="1888"/>
      <c r="BB1" s="1889"/>
      <c r="BC1" s="962"/>
      <c r="BD1" s="1890" t="s">
        <v>1098</v>
      </c>
      <c r="BE1" s="1891"/>
      <c r="BF1" s="1891"/>
      <c r="BG1" s="1892"/>
      <c r="BH1" s="1893" t="s">
        <v>1097</v>
      </c>
      <c r="BI1" s="1894"/>
      <c r="BJ1" s="1894"/>
      <c r="BK1" s="1895"/>
      <c r="BL1" s="1896" t="s">
        <v>1096</v>
      </c>
      <c r="BM1" s="1897"/>
      <c r="BN1" s="1897"/>
      <c r="BO1" s="1898"/>
      <c r="BP1" s="1893" t="s">
        <v>1095</v>
      </c>
      <c r="BQ1" s="1894"/>
      <c r="BR1" s="1894"/>
      <c r="BS1" s="1895"/>
      <c r="BT1" s="1896" t="s">
        <v>1094</v>
      </c>
      <c r="BU1" s="1897"/>
      <c r="BV1" s="1897"/>
      <c r="BW1" s="1912"/>
      <c r="BX1" s="963"/>
      <c r="BY1" s="963"/>
      <c r="BZ1" s="963"/>
      <c r="CA1" s="963"/>
    </row>
    <row r="2" spans="1:79" ht="23.4" thickBot="1">
      <c r="A2" s="1900"/>
      <c r="B2" s="1903"/>
      <c r="C2" s="1754"/>
      <c r="D2" s="1276"/>
      <c r="E2" s="1913"/>
      <c r="F2" s="1914"/>
      <c r="G2" s="1914"/>
      <c r="H2" s="1914"/>
      <c r="I2" s="1915"/>
      <c r="J2" s="1887" t="s">
        <v>1362</v>
      </c>
      <c r="K2" s="1888"/>
      <c r="L2" s="1888"/>
      <c r="M2" s="1889"/>
      <c r="N2" s="1908" t="s">
        <v>1361</v>
      </c>
      <c r="O2" s="1891"/>
      <c r="P2" s="1891"/>
      <c r="Q2" s="1892"/>
      <c r="R2" s="1887" t="s">
        <v>1360</v>
      </c>
      <c r="S2" s="1888"/>
      <c r="T2" s="1888"/>
      <c r="U2" s="1889"/>
      <c r="V2" s="1908" t="s">
        <v>1364</v>
      </c>
      <c r="W2" s="1891"/>
      <c r="X2" s="1891"/>
      <c r="Y2" s="1892"/>
      <c r="Z2" s="1887" t="s">
        <v>1365</v>
      </c>
      <c r="AA2" s="1888"/>
      <c r="AB2" s="1888"/>
      <c r="AC2" s="1889"/>
      <c r="AD2" s="962"/>
      <c r="AE2" s="1890" t="s">
        <v>1364</v>
      </c>
      <c r="AF2" s="1891"/>
      <c r="AG2" s="1891"/>
      <c r="AH2" s="1892"/>
      <c r="AI2" s="1887" t="s">
        <v>1363</v>
      </c>
      <c r="AJ2" s="1888"/>
      <c r="AK2" s="1888"/>
      <c r="AL2" s="1889"/>
      <c r="AM2" s="1908" t="s">
        <v>1360</v>
      </c>
      <c r="AN2" s="1891"/>
      <c r="AO2" s="1891"/>
      <c r="AP2" s="1892"/>
      <c r="AQ2" s="1887" t="s">
        <v>1363</v>
      </c>
      <c r="AR2" s="1888"/>
      <c r="AS2" s="1888"/>
      <c r="AT2" s="1889"/>
      <c r="AU2" s="1908" t="s">
        <v>1364</v>
      </c>
      <c r="AV2" s="1891"/>
      <c r="AW2" s="1891"/>
      <c r="AX2" s="1892"/>
      <c r="AY2" s="1887" t="s">
        <v>1361</v>
      </c>
      <c r="AZ2" s="1888"/>
      <c r="BA2" s="1888"/>
      <c r="BB2" s="1889"/>
      <c r="BC2" s="962"/>
      <c r="BD2" s="1890" t="s">
        <v>1360</v>
      </c>
      <c r="BE2" s="1891"/>
      <c r="BF2" s="1891"/>
      <c r="BG2" s="1892"/>
      <c r="BH2" s="1893" t="s">
        <v>1361</v>
      </c>
      <c r="BI2" s="1894"/>
      <c r="BJ2" s="1894"/>
      <c r="BK2" s="1895"/>
      <c r="BL2" s="1896" t="s">
        <v>1363</v>
      </c>
      <c r="BM2" s="1897"/>
      <c r="BN2" s="1897"/>
      <c r="BO2" s="1898"/>
      <c r="BP2" s="1893" t="s">
        <v>1362</v>
      </c>
      <c r="BQ2" s="1894"/>
      <c r="BR2" s="1894"/>
      <c r="BS2" s="1895"/>
      <c r="BT2" s="1896" t="s">
        <v>1365</v>
      </c>
      <c r="BU2" s="1897"/>
      <c r="BV2" s="1897"/>
      <c r="BW2" s="1912"/>
    </row>
    <row r="3" spans="1:79" ht="23.4" thickBot="1">
      <c r="A3" s="1901"/>
      <c r="B3" s="1904"/>
      <c r="C3" s="1755"/>
      <c r="D3" s="1276"/>
      <c r="E3" s="603" t="s">
        <v>268</v>
      </c>
      <c r="F3" s="603" t="s">
        <v>1092</v>
      </c>
      <c r="G3" s="603" t="s">
        <v>267</v>
      </c>
      <c r="H3" s="603" t="s">
        <v>266</v>
      </c>
      <c r="I3" s="602" t="s">
        <v>265</v>
      </c>
      <c r="J3" s="603" t="s">
        <v>268</v>
      </c>
      <c r="K3" s="603" t="s">
        <v>1092</v>
      </c>
      <c r="L3" s="603" t="s">
        <v>267</v>
      </c>
      <c r="M3" s="602" t="s">
        <v>266</v>
      </c>
      <c r="N3" s="605" t="s">
        <v>268</v>
      </c>
      <c r="O3" s="605" t="s">
        <v>1092</v>
      </c>
      <c r="P3" s="605" t="s">
        <v>267</v>
      </c>
      <c r="Q3" s="608" t="s">
        <v>266</v>
      </c>
      <c r="R3" s="704" t="s">
        <v>268</v>
      </c>
      <c r="S3" s="603" t="s">
        <v>1092</v>
      </c>
      <c r="T3" s="603" t="s">
        <v>267</v>
      </c>
      <c r="U3" s="602" t="s">
        <v>266</v>
      </c>
      <c r="V3" s="603" t="s">
        <v>268</v>
      </c>
      <c r="W3" s="603" t="s">
        <v>1092</v>
      </c>
      <c r="X3" s="603" t="s">
        <v>267</v>
      </c>
      <c r="Y3" s="607" t="s">
        <v>266</v>
      </c>
      <c r="Z3" s="704" t="s">
        <v>268</v>
      </c>
      <c r="AA3" s="603" t="s">
        <v>1092</v>
      </c>
      <c r="AB3" s="603" t="s">
        <v>267</v>
      </c>
      <c r="AC3" s="602" t="s">
        <v>266</v>
      </c>
      <c r="AD3" s="544"/>
      <c r="AE3" s="704" t="s">
        <v>268</v>
      </c>
      <c r="AF3" s="603" t="s">
        <v>1092</v>
      </c>
      <c r="AG3" s="603" t="s">
        <v>267</v>
      </c>
      <c r="AH3" s="602" t="s">
        <v>266</v>
      </c>
      <c r="AI3" s="603" t="s">
        <v>268</v>
      </c>
      <c r="AJ3" s="603" t="s">
        <v>1092</v>
      </c>
      <c r="AK3" s="603" t="s">
        <v>267</v>
      </c>
      <c r="AL3" s="602" t="s">
        <v>266</v>
      </c>
      <c r="AM3" s="603" t="s">
        <v>268</v>
      </c>
      <c r="AN3" s="603" t="s">
        <v>1092</v>
      </c>
      <c r="AO3" s="603" t="s">
        <v>267</v>
      </c>
      <c r="AP3" s="602" t="s">
        <v>266</v>
      </c>
      <c r="AQ3" s="603" t="s">
        <v>268</v>
      </c>
      <c r="AR3" s="603" t="s">
        <v>1092</v>
      </c>
      <c r="AS3" s="603" t="s">
        <v>267</v>
      </c>
      <c r="AT3" s="602" t="s">
        <v>266</v>
      </c>
      <c r="AU3" s="605" t="s">
        <v>268</v>
      </c>
      <c r="AV3" s="605" t="s">
        <v>1092</v>
      </c>
      <c r="AW3" s="605" t="s">
        <v>267</v>
      </c>
      <c r="AX3" s="604" t="s">
        <v>266</v>
      </c>
      <c r="AY3" s="605" t="s">
        <v>268</v>
      </c>
      <c r="AZ3" s="605" t="s">
        <v>1092</v>
      </c>
      <c r="BA3" s="605" t="s">
        <v>267</v>
      </c>
      <c r="BB3" s="604" t="s">
        <v>266</v>
      </c>
      <c r="BC3" s="544"/>
      <c r="BD3" s="606" t="s">
        <v>268</v>
      </c>
      <c r="BE3" s="605" t="s">
        <v>1092</v>
      </c>
      <c r="BF3" s="605" t="s">
        <v>267</v>
      </c>
      <c r="BG3" s="604" t="s">
        <v>266</v>
      </c>
      <c r="BH3" s="605" t="s">
        <v>268</v>
      </c>
      <c r="BI3" s="605" t="s">
        <v>1092</v>
      </c>
      <c r="BJ3" s="605" t="s">
        <v>267</v>
      </c>
      <c r="BK3" s="604" t="s">
        <v>266</v>
      </c>
      <c r="BL3" s="605" t="s">
        <v>268</v>
      </c>
      <c r="BM3" s="605" t="s">
        <v>1092</v>
      </c>
      <c r="BN3" s="605" t="s">
        <v>267</v>
      </c>
      <c r="BO3" s="604" t="s">
        <v>266</v>
      </c>
      <c r="BP3" s="603" t="s">
        <v>268</v>
      </c>
      <c r="BQ3" s="603" t="s">
        <v>1092</v>
      </c>
      <c r="BR3" s="603" t="s">
        <v>267</v>
      </c>
      <c r="BS3" s="602" t="s">
        <v>266</v>
      </c>
      <c r="BT3" s="605" t="s">
        <v>268</v>
      </c>
      <c r="BU3" s="605" t="s">
        <v>1092</v>
      </c>
      <c r="BV3" s="605" t="s">
        <v>267</v>
      </c>
      <c r="BW3" s="604" t="s">
        <v>266</v>
      </c>
    </row>
    <row r="4" spans="1:79" s="618" customFormat="1" ht="13.5" customHeight="1">
      <c r="A4" s="1441">
        <v>1</v>
      </c>
      <c r="B4" s="1440" t="s">
        <v>1513</v>
      </c>
      <c r="C4" s="1310" t="s">
        <v>1553</v>
      </c>
      <c r="D4" s="1310" t="str">
        <f>CONCATENATE(TRIM(C4)," ",TRIM(B4))</f>
        <v>Denny Mahan</v>
      </c>
      <c r="E4" s="1305">
        <f t="shared" ref="E4:E19" si="0">SUM(J4,N4,R4,V4,Z4,AE4,AI4,AM4,AQ4,AU4,AY4,BD4,BH4,BL4,BP4,BT4)</f>
        <v>81</v>
      </c>
      <c r="F4" s="1304">
        <f t="shared" ref="F4:F19" si="1">SUM(K4,O4,S4,W4,AA4,AF4,AJ4,AN4,AR4,AV4,AZ4,BE4,BI4,BM4,BU4,BQ4)</f>
        <v>52</v>
      </c>
      <c r="G4" s="1304">
        <f t="shared" ref="G4:G19" si="2">SUM(L4,P4,T4,X4,AB4,AG4,AK4,AO4,AS4,AW4,BA4,BF4,BJ4,BN4,BV4,BR4)</f>
        <v>57</v>
      </c>
      <c r="H4" s="1304">
        <f t="shared" ref="H4:H19" si="3">SUM(M4,Q4,U4,Y4,AC4,AH4,AL4,AP4,AT4,AX4,BB4,BG4,BK4,BO4,BW4,BS4)</f>
        <v>13</v>
      </c>
      <c r="I4" s="1303">
        <f t="shared" ref="I4:I20" si="4">(G4/E4)</f>
        <v>0.70370370370370372</v>
      </c>
      <c r="J4" s="1315">
        <v>7</v>
      </c>
      <c r="K4" s="1315">
        <v>4</v>
      </c>
      <c r="L4" s="1315">
        <v>5</v>
      </c>
      <c r="M4" s="1314"/>
      <c r="N4" s="927">
        <v>4</v>
      </c>
      <c r="O4" s="927">
        <v>2</v>
      </c>
      <c r="P4" s="927">
        <v>3</v>
      </c>
      <c r="Q4" s="1229"/>
      <c r="R4" s="838">
        <v>6</v>
      </c>
      <c r="S4" s="837">
        <v>3</v>
      </c>
      <c r="T4" s="837">
        <v>3</v>
      </c>
      <c r="U4" s="836"/>
      <c r="V4" s="572">
        <v>7</v>
      </c>
      <c r="W4" s="572">
        <v>5</v>
      </c>
      <c r="X4" s="572">
        <v>5</v>
      </c>
      <c r="Y4" s="571"/>
      <c r="Z4" s="1271">
        <v>5</v>
      </c>
      <c r="AA4" s="825">
        <v>3</v>
      </c>
      <c r="AB4" s="825">
        <v>3</v>
      </c>
      <c r="AC4" s="1290">
        <v>1</v>
      </c>
      <c r="AD4" s="512"/>
      <c r="AE4" s="573">
        <v>3</v>
      </c>
      <c r="AF4" s="572">
        <v>3</v>
      </c>
      <c r="AG4" s="572">
        <v>2</v>
      </c>
      <c r="AH4" s="571"/>
      <c r="AI4" s="570">
        <v>5</v>
      </c>
      <c r="AJ4" s="570">
        <v>2</v>
      </c>
      <c r="AK4" s="570">
        <v>3</v>
      </c>
      <c r="AL4" s="569"/>
      <c r="AM4" s="927">
        <v>4</v>
      </c>
      <c r="AN4" s="927">
        <v>3</v>
      </c>
      <c r="AO4" s="927">
        <v>3</v>
      </c>
      <c r="AP4" s="926">
        <v>2</v>
      </c>
      <c r="AQ4" s="1271">
        <v>3</v>
      </c>
      <c r="AR4" s="825">
        <v>1</v>
      </c>
      <c r="AS4" s="825">
        <v>2</v>
      </c>
      <c r="AT4" s="1290"/>
      <c r="AU4" s="572">
        <v>7</v>
      </c>
      <c r="AV4" s="572">
        <v>5</v>
      </c>
      <c r="AW4" s="572">
        <v>5</v>
      </c>
      <c r="AX4" s="571">
        <v>2</v>
      </c>
      <c r="AY4" s="570">
        <v>5</v>
      </c>
      <c r="AZ4" s="570">
        <v>3</v>
      </c>
      <c r="BA4" s="570">
        <v>3</v>
      </c>
      <c r="BB4" s="569">
        <v>1</v>
      </c>
      <c r="BC4" s="512"/>
      <c r="BD4" s="928">
        <v>6</v>
      </c>
      <c r="BE4" s="927">
        <v>5</v>
      </c>
      <c r="BF4" s="927">
        <v>6</v>
      </c>
      <c r="BG4" s="926"/>
      <c r="BH4" s="570">
        <v>6</v>
      </c>
      <c r="BI4" s="570">
        <v>5</v>
      </c>
      <c r="BJ4" s="570">
        <v>6</v>
      </c>
      <c r="BK4" s="634">
        <v>3</v>
      </c>
      <c r="BL4" s="573">
        <v>6</v>
      </c>
      <c r="BM4" s="572">
        <v>2</v>
      </c>
      <c r="BN4" s="572">
        <v>3</v>
      </c>
      <c r="BO4" s="571">
        <v>1</v>
      </c>
      <c r="BP4" s="570">
        <v>2</v>
      </c>
      <c r="BQ4" s="570">
        <v>1</v>
      </c>
      <c r="BR4" s="570">
        <v>1</v>
      </c>
      <c r="BS4" s="634"/>
      <c r="BT4" s="573">
        <v>5</v>
      </c>
      <c r="BU4" s="572">
        <v>5</v>
      </c>
      <c r="BV4" s="572">
        <v>4</v>
      </c>
      <c r="BW4" s="571">
        <v>3</v>
      </c>
    </row>
    <row r="5" spans="1:79" s="618" customFormat="1">
      <c r="A5" s="1346">
        <v>2</v>
      </c>
      <c r="B5" s="1348" t="s">
        <v>180</v>
      </c>
      <c r="C5" s="1347" t="s">
        <v>1554</v>
      </c>
      <c r="D5" s="1310" t="str">
        <f t="shared" ref="D5:D17" si="5">CONCATENATE(TRIM(C5)," ",TRIM(B5))</f>
        <v>Justin Hanning</v>
      </c>
      <c r="E5" s="644">
        <f t="shared" si="0"/>
        <v>44</v>
      </c>
      <c r="F5" s="643">
        <f t="shared" si="1"/>
        <v>18</v>
      </c>
      <c r="G5" s="643">
        <f t="shared" si="2"/>
        <v>23</v>
      </c>
      <c r="H5" s="643">
        <f t="shared" si="3"/>
        <v>0</v>
      </c>
      <c r="I5" s="642">
        <f t="shared" si="4"/>
        <v>0.52272727272727271</v>
      </c>
      <c r="J5" s="592"/>
      <c r="K5" s="592"/>
      <c r="L5" s="592"/>
      <c r="M5" s="591"/>
      <c r="N5" s="927">
        <v>5</v>
      </c>
      <c r="O5" s="927">
        <v>1</v>
      </c>
      <c r="P5" s="927">
        <v>1</v>
      </c>
      <c r="Q5" s="1229"/>
      <c r="R5" s="838">
        <v>7</v>
      </c>
      <c r="S5" s="837">
        <v>5</v>
      </c>
      <c r="T5" s="837">
        <v>4</v>
      </c>
      <c r="U5" s="836"/>
      <c r="V5" s="244"/>
      <c r="W5" s="244"/>
      <c r="X5" s="244"/>
      <c r="Y5" s="377"/>
      <c r="Z5" s="574">
        <v>5</v>
      </c>
      <c r="AA5" s="570">
        <v>3</v>
      </c>
      <c r="AB5" s="570">
        <v>3</v>
      </c>
      <c r="AC5" s="569"/>
      <c r="AD5" s="512"/>
      <c r="AE5" s="573">
        <v>6</v>
      </c>
      <c r="AF5" s="572">
        <v>3</v>
      </c>
      <c r="AG5" s="572">
        <v>5</v>
      </c>
      <c r="AH5" s="571"/>
      <c r="AI5" s="379"/>
      <c r="AJ5" s="379"/>
      <c r="AK5" s="379"/>
      <c r="AL5" s="378"/>
      <c r="AM5" s="244"/>
      <c r="AN5" s="244"/>
      <c r="AO5" s="244"/>
      <c r="AP5" s="377"/>
      <c r="AQ5" s="574">
        <v>5</v>
      </c>
      <c r="AR5" s="570">
        <v>0</v>
      </c>
      <c r="AS5" s="570">
        <v>1</v>
      </c>
      <c r="AT5" s="569"/>
      <c r="AU5" s="244"/>
      <c r="AV5" s="244"/>
      <c r="AW5" s="244"/>
      <c r="AX5" s="377"/>
      <c r="AY5" s="570">
        <v>5</v>
      </c>
      <c r="AZ5" s="570">
        <v>1</v>
      </c>
      <c r="BA5" s="570">
        <v>2</v>
      </c>
      <c r="BB5" s="569"/>
      <c r="BC5" s="512"/>
      <c r="BD5" s="928">
        <v>6</v>
      </c>
      <c r="BE5" s="927">
        <v>4</v>
      </c>
      <c r="BF5" s="927">
        <v>4</v>
      </c>
      <c r="BG5" s="926"/>
      <c r="BH5" s="379"/>
      <c r="BI5" s="379"/>
      <c r="BJ5" s="379"/>
      <c r="BK5" s="453"/>
      <c r="BL5" s="386"/>
      <c r="BM5" s="244"/>
      <c r="BN5" s="244"/>
      <c r="BO5" s="377"/>
      <c r="BP5" s="570">
        <v>5</v>
      </c>
      <c r="BQ5" s="570">
        <v>1</v>
      </c>
      <c r="BR5" s="570">
        <v>3</v>
      </c>
      <c r="BS5" s="634"/>
      <c r="BT5" s="386"/>
      <c r="BU5" s="244"/>
      <c r="BV5" s="244"/>
      <c r="BW5" s="377"/>
    </row>
    <row r="6" spans="1:79" s="618" customFormat="1">
      <c r="A6" s="1346">
        <v>3</v>
      </c>
      <c r="B6" s="1257" t="s">
        <v>52</v>
      </c>
      <c r="C6" s="645" t="s">
        <v>1555</v>
      </c>
      <c r="D6" s="1310" t="str">
        <f t="shared" si="5"/>
        <v>Darrin Lamphier</v>
      </c>
      <c r="E6" s="644">
        <f t="shared" si="0"/>
        <v>89</v>
      </c>
      <c r="F6" s="643">
        <f t="shared" si="1"/>
        <v>42</v>
      </c>
      <c r="G6" s="643">
        <f t="shared" si="2"/>
        <v>64</v>
      </c>
      <c r="H6" s="643">
        <f t="shared" si="3"/>
        <v>6</v>
      </c>
      <c r="I6" s="642">
        <f t="shared" si="4"/>
        <v>0.7191011235955056</v>
      </c>
      <c r="J6" s="1315">
        <v>6</v>
      </c>
      <c r="K6" s="1315">
        <v>3</v>
      </c>
      <c r="L6" s="1315">
        <v>5</v>
      </c>
      <c r="M6" s="1314"/>
      <c r="N6" s="927">
        <v>3</v>
      </c>
      <c r="O6" s="927">
        <v>2</v>
      </c>
      <c r="P6" s="927">
        <v>2</v>
      </c>
      <c r="Q6" s="1229"/>
      <c r="R6" s="838">
        <v>7</v>
      </c>
      <c r="S6" s="837">
        <v>3</v>
      </c>
      <c r="T6" s="837">
        <v>6</v>
      </c>
      <c r="U6" s="836"/>
      <c r="V6" s="572">
        <v>6</v>
      </c>
      <c r="W6" s="572">
        <v>3</v>
      </c>
      <c r="X6" s="572">
        <v>5</v>
      </c>
      <c r="Y6" s="571"/>
      <c r="Z6" s="574">
        <v>5</v>
      </c>
      <c r="AA6" s="570">
        <v>2</v>
      </c>
      <c r="AB6" s="570">
        <v>4</v>
      </c>
      <c r="AC6" s="569"/>
      <c r="AD6" s="512"/>
      <c r="AE6" s="573">
        <v>6</v>
      </c>
      <c r="AF6" s="572">
        <v>2</v>
      </c>
      <c r="AG6" s="572">
        <v>4</v>
      </c>
      <c r="AH6" s="571"/>
      <c r="AI6" s="570">
        <v>4</v>
      </c>
      <c r="AJ6" s="570">
        <v>2</v>
      </c>
      <c r="AK6" s="570">
        <v>3</v>
      </c>
      <c r="AL6" s="569">
        <v>1</v>
      </c>
      <c r="AM6" s="927">
        <v>5</v>
      </c>
      <c r="AN6" s="927">
        <v>2</v>
      </c>
      <c r="AO6" s="927">
        <v>4</v>
      </c>
      <c r="AP6" s="926"/>
      <c r="AQ6" s="574">
        <v>5</v>
      </c>
      <c r="AR6" s="570">
        <v>1</v>
      </c>
      <c r="AS6" s="570">
        <v>2</v>
      </c>
      <c r="AT6" s="569"/>
      <c r="AU6" s="572">
        <v>7</v>
      </c>
      <c r="AV6" s="572">
        <v>2</v>
      </c>
      <c r="AW6" s="572">
        <v>3</v>
      </c>
      <c r="AX6" s="571"/>
      <c r="AY6" s="570">
        <v>5</v>
      </c>
      <c r="AZ6" s="570">
        <v>2</v>
      </c>
      <c r="BA6" s="570">
        <v>4</v>
      </c>
      <c r="BB6" s="569">
        <v>1</v>
      </c>
      <c r="BC6" s="512"/>
      <c r="BD6" s="928">
        <v>4</v>
      </c>
      <c r="BE6" s="927">
        <v>5</v>
      </c>
      <c r="BF6" s="927">
        <v>4</v>
      </c>
      <c r="BG6" s="926">
        <v>1</v>
      </c>
      <c r="BH6" s="570">
        <v>7</v>
      </c>
      <c r="BI6" s="570">
        <v>4</v>
      </c>
      <c r="BJ6" s="570">
        <v>6</v>
      </c>
      <c r="BK6" s="634">
        <v>3</v>
      </c>
      <c r="BL6" s="573">
        <v>7</v>
      </c>
      <c r="BM6" s="572">
        <v>3</v>
      </c>
      <c r="BN6" s="572">
        <v>4</v>
      </c>
      <c r="BO6" s="571"/>
      <c r="BP6" s="570">
        <v>5</v>
      </c>
      <c r="BQ6" s="570">
        <v>1</v>
      </c>
      <c r="BR6" s="570">
        <v>2</v>
      </c>
      <c r="BS6" s="634"/>
      <c r="BT6" s="573">
        <v>7</v>
      </c>
      <c r="BU6" s="572">
        <v>5</v>
      </c>
      <c r="BV6" s="572">
        <v>6</v>
      </c>
      <c r="BW6" s="571"/>
    </row>
    <row r="7" spans="1:79" s="618" customFormat="1" ht="15.6">
      <c r="A7" s="1346">
        <v>4</v>
      </c>
      <c r="B7" s="1266" t="s">
        <v>76</v>
      </c>
      <c r="C7" s="1265" t="s">
        <v>1556</v>
      </c>
      <c r="D7" s="1310" t="str">
        <f t="shared" si="5"/>
        <v>Donnie Barnes</v>
      </c>
      <c r="E7" s="644">
        <f t="shared" si="0"/>
        <v>88</v>
      </c>
      <c r="F7" s="643">
        <f t="shared" si="1"/>
        <v>33</v>
      </c>
      <c r="G7" s="643">
        <f t="shared" si="2"/>
        <v>54</v>
      </c>
      <c r="H7" s="643">
        <f t="shared" si="3"/>
        <v>3</v>
      </c>
      <c r="I7" s="642">
        <f t="shared" si="4"/>
        <v>0.61363636363636365</v>
      </c>
      <c r="J7" s="1315">
        <v>6</v>
      </c>
      <c r="K7" s="1315">
        <v>2</v>
      </c>
      <c r="L7" s="1315">
        <v>2</v>
      </c>
      <c r="M7" s="1314"/>
      <c r="N7" s="927">
        <v>5</v>
      </c>
      <c r="O7" s="927">
        <v>1</v>
      </c>
      <c r="P7" s="927">
        <v>3</v>
      </c>
      <c r="Q7" s="1229">
        <v>1</v>
      </c>
      <c r="R7" s="838">
        <v>6</v>
      </c>
      <c r="S7" s="837">
        <v>2</v>
      </c>
      <c r="T7" s="837">
        <v>3</v>
      </c>
      <c r="U7" s="836"/>
      <c r="V7" s="572">
        <v>6</v>
      </c>
      <c r="W7" s="572">
        <v>3</v>
      </c>
      <c r="X7" s="572">
        <v>5</v>
      </c>
      <c r="Y7" s="571"/>
      <c r="Z7" s="574">
        <v>5</v>
      </c>
      <c r="AA7" s="570">
        <v>3</v>
      </c>
      <c r="AB7" s="570">
        <v>5</v>
      </c>
      <c r="AC7" s="569"/>
      <c r="AD7" s="512"/>
      <c r="AE7" s="573">
        <v>6</v>
      </c>
      <c r="AF7" s="572">
        <v>3</v>
      </c>
      <c r="AG7" s="572">
        <v>3</v>
      </c>
      <c r="AH7" s="571"/>
      <c r="AI7" s="570">
        <v>4</v>
      </c>
      <c r="AJ7" s="570">
        <v>1</v>
      </c>
      <c r="AK7" s="570">
        <v>2</v>
      </c>
      <c r="AL7" s="569"/>
      <c r="AM7" s="927">
        <v>6</v>
      </c>
      <c r="AN7" s="927">
        <v>1</v>
      </c>
      <c r="AO7" s="927">
        <v>4</v>
      </c>
      <c r="AP7" s="926"/>
      <c r="AQ7" s="574">
        <v>5</v>
      </c>
      <c r="AR7" s="570">
        <v>1</v>
      </c>
      <c r="AS7" s="570">
        <v>2</v>
      </c>
      <c r="AT7" s="569"/>
      <c r="AU7" s="572">
        <v>5</v>
      </c>
      <c r="AV7" s="572">
        <v>4</v>
      </c>
      <c r="AW7" s="572">
        <v>5</v>
      </c>
      <c r="AX7" s="571"/>
      <c r="AY7" s="570">
        <v>3</v>
      </c>
      <c r="AZ7" s="570">
        <v>1</v>
      </c>
      <c r="BA7" s="570">
        <v>2</v>
      </c>
      <c r="BB7" s="569"/>
      <c r="BC7" s="512"/>
      <c r="BD7" s="928">
        <v>7</v>
      </c>
      <c r="BE7" s="927">
        <v>4</v>
      </c>
      <c r="BF7" s="927">
        <v>5</v>
      </c>
      <c r="BG7" s="926">
        <v>1</v>
      </c>
      <c r="BH7" s="570">
        <v>6</v>
      </c>
      <c r="BI7" s="570">
        <v>2</v>
      </c>
      <c r="BJ7" s="570">
        <v>4</v>
      </c>
      <c r="BK7" s="634"/>
      <c r="BL7" s="573">
        <v>6</v>
      </c>
      <c r="BM7" s="572">
        <v>0</v>
      </c>
      <c r="BN7" s="572">
        <v>3</v>
      </c>
      <c r="BO7" s="571"/>
      <c r="BP7" s="570">
        <v>5</v>
      </c>
      <c r="BQ7" s="570">
        <v>2</v>
      </c>
      <c r="BR7" s="570">
        <v>2</v>
      </c>
      <c r="BS7" s="634"/>
      <c r="BT7" s="573">
        <v>7</v>
      </c>
      <c r="BU7" s="572">
        <v>3</v>
      </c>
      <c r="BV7" s="572">
        <v>4</v>
      </c>
      <c r="BW7" s="571">
        <v>1</v>
      </c>
    </row>
    <row r="8" spans="1:79" s="618" customFormat="1">
      <c r="A8" s="1346">
        <v>5</v>
      </c>
      <c r="B8" s="593" t="s">
        <v>1299</v>
      </c>
      <c r="C8" s="670" t="s">
        <v>1557</v>
      </c>
      <c r="D8" s="1310" t="str">
        <f t="shared" si="5"/>
        <v>Keary Sims</v>
      </c>
      <c r="E8" s="644">
        <f t="shared" si="0"/>
        <v>81</v>
      </c>
      <c r="F8" s="643">
        <f t="shared" si="1"/>
        <v>44</v>
      </c>
      <c r="G8" s="643">
        <f t="shared" si="2"/>
        <v>50</v>
      </c>
      <c r="H8" s="643">
        <f t="shared" si="3"/>
        <v>0</v>
      </c>
      <c r="I8" s="642">
        <f t="shared" si="4"/>
        <v>0.61728395061728392</v>
      </c>
      <c r="J8" s="1315">
        <v>7</v>
      </c>
      <c r="K8" s="1315">
        <v>5</v>
      </c>
      <c r="L8" s="1315">
        <v>5</v>
      </c>
      <c r="M8" s="1314"/>
      <c r="N8" s="244"/>
      <c r="O8" s="244"/>
      <c r="P8" s="244"/>
      <c r="Q8" s="290"/>
      <c r="R8" s="838">
        <v>6</v>
      </c>
      <c r="S8" s="837">
        <v>3</v>
      </c>
      <c r="T8" s="837">
        <v>3</v>
      </c>
      <c r="U8" s="836"/>
      <c r="V8" s="572">
        <v>7</v>
      </c>
      <c r="W8" s="572">
        <v>3</v>
      </c>
      <c r="X8" s="572">
        <v>5</v>
      </c>
      <c r="Y8" s="571"/>
      <c r="Z8" s="574">
        <v>6</v>
      </c>
      <c r="AA8" s="570">
        <v>2</v>
      </c>
      <c r="AB8" s="570">
        <v>2</v>
      </c>
      <c r="AC8" s="569"/>
      <c r="AD8" s="512"/>
      <c r="AE8" s="573">
        <v>5</v>
      </c>
      <c r="AF8" s="572">
        <v>3</v>
      </c>
      <c r="AG8" s="572">
        <v>3</v>
      </c>
      <c r="AH8" s="571"/>
      <c r="AI8" s="570">
        <v>4</v>
      </c>
      <c r="AJ8" s="570">
        <v>1</v>
      </c>
      <c r="AK8" s="570">
        <v>1</v>
      </c>
      <c r="AL8" s="569"/>
      <c r="AM8" s="927">
        <v>5</v>
      </c>
      <c r="AN8" s="927">
        <v>3</v>
      </c>
      <c r="AO8" s="927">
        <v>4</v>
      </c>
      <c r="AP8" s="926"/>
      <c r="AQ8" s="387"/>
      <c r="AR8" s="379"/>
      <c r="AS8" s="379"/>
      <c r="AT8" s="378"/>
      <c r="AU8" s="572">
        <v>5</v>
      </c>
      <c r="AV8" s="572">
        <v>4</v>
      </c>
      <c r="AW8" s="572">
        <v>4</v>
      </c>
      <c r="AX8" s="571"/>
      <c r="AY8" s="570">
        <v>3</v>
      </c>
      <c r="AZ8" s="570">
        <v>3</v>
      </c>
      <c r="BA8" s="570">
        <v>2</v>
      </c>
      <c r="BB8" s="569"/>
      <c r="BC8" s="512"/>
      <c r="BD8" s="928">
        <v>7</v>
      </c>
      <c r="BE8" s="927">
        <v>4</v>
      </c>
      <c r="BF8" s="927">
        <v>6</v>
      </c>
      <c r="BG8" s="926"/>
      <c r="BH8" s="570">
        <v>7</v>
      </c>
      <c r="BI8" s="570">
        <v>6</v>
      </c>
      <c r="BJ8" s="570">
        <v>6</v>
      </c>
      <c r="BK8" s="634"/>
      <c r="BL8" s="573">
        <v>7</v>
      </c>
      <c r="BM8" s="572">
        <v>3</v>
      </c>
      <c r="BN8" s="572">
        <v>4</v>
      </c>
      <c r="BO8" s="571"/>
      <c r="BP8" s="570">
        <v>6</v>
      </c>
      <c r="BQ8" s="570">
        <v>1</v>
      </c>
      <c r="BR8" s="570">
        <v>2</v>
      </c>
      <c r="BS8" s="634"/>
      <c r="BT8" s="573">
        <v>6</v>
      </c>
      <c r="BU8" s="572">
        <v>3</v>
      </c>
      <c r="BV8" s="572">
        <v>3</v>
      </c>
      <c r="BW8" s="571"/>
    </row>
    <row r="9" spans="1:79" s="618" customFormat="1">
      <c r="A9" s="1346">
        <v>6</v>
      </c>
      <c r="B9" s="1209" t="s">
        <v>16</v>
      </c>
      <c r="C9" s="1259" t="s">
        <v>1558</v>
      </c>
      <c r="D9" s="1310" t="str">
        <f t="shared" si="5"/>
        <v>Erik Davenport</v>
      </c>
      <c r="E9" s="644">
        <f t="shared" si="0"/>
        <v>81</v>
      </c>
      <c r="F9" s="643">
        <f t="shared" si="1"/>
        <v>27</v>
      </c>
      <c r="G9" s="643">
        <f t="shared" si="2"/>
        <v>49</v>
      </c>
      <c r="H9" s="643">
        <f t="shared" si="3"/>
        <v>0</v>
      </c>
      <c r="I9" s="642">
        <f t="shared" si="4"/>
        <v>0.60493827160493829</v>
      </c>
      <c r="J9" s="1315">
        <v>7</v>
      </c>
      <c r="K9" s="1315">
        <v>0</v>
      </c>
      <c r="L9" s="1315">
        <v>5</v>
      </c>
      <c r="M9" s="1314"/>
      <c r="N9" s="927">
        <v>3</v>
      </c>
      <c r="O9" s="927">
        <v>2</v>
      </c>
      <c r="P9" s="927">
        <v>1</v>
      </c>
      <c r="Q9" s="1229"/>
      <c r="R9" s="838">
        <v>6</v>
      </c>
      <c r="S9" s="837">
        <v>3</v>
      </c>
      <c r="T9" s="837">
        <v>4</v>
      </c>
      <c r="U9" s="836"/>
      <c r="V9" s="572">
        <v>6</v>
      </c>
      <c r="W9" s="572">
        <v>2</v>
      </c>
      <c r="X9" s="572">
        <v>5</v>
      </c>
      <c r="Y9" s="571"/>
      <c r="Z9" s="574">
        <v>5</v>
      </c>
      <c r="AA9" s="570">
        <v>3</v>
      </c>
      <c r="AB9" s="570">
        <v>3</v>
      </c>
      <c r="AC9" s="569"/>
      <c r="AD9" s="512"/>
      <c r="AE9" s="573">
        <v>5</v>
      </c>
      <c r="AF9" s="572">
        <v>1</v>
      </c>
      <c r="AG9" s="572">
        <v>2</v>
      </c>
      <c r="AH9" s="571"/>
      <c r="AI9" s="570">
        <v>5</v>
      </c>
      <c r="AJ9" s="570">
        <v>1</v>
      </c>
      <c r="AK9" s="570">
        <v>3</v>
      </c>
      <c r="AL9" s="569"/>
      <c r="AM9" s="927">
        <v>6</v>
      </c>
      <c r="AN9" s="927">
        <v>0</v>
      </c>
      <c r="AO9" s="927">
        <v>0</v>
      </c>
      <c r="AP9" s="926"/>
      <c r="AQ9" s="574">
        <v>5</v>
      </c>
      <c r="AR9" s="570">
        <v>2</v>
      </c>
      <c r="AS9" s="570">
        <v>4</v>
      </c>
      <c r="AT9" s="569"/>
      <c r="AU9" s="572">
        <v>6</v>
      </c>
      <c r="AV9" s="572">
        <v>3</v>
      </c>
      <c r="AW9" s="572">
        <v>5</v>
      </c>
      <c r="AX9" s="571"/>
      <c r="AY9" s="570">
        <v>4</v>
      </c>
      <c r="AZ9" s="570">
        <v>1</v>
      </c>
      <c r="BA9" s="570">
        <v>2</v>
      </c>
      <c r="BB9" s="569"/>
      <c r="BC9" s="512"/>
      <c r="BD9" s="928">
        <v>5</v>
      </c>
      <c r="BE9" s="927">
        <v>4</v>
      </c>
      <c r="BF9" s="927">
        <v>5</v>
      </c>
      <c r="BG9" s="926"/>
      <c r="BH9" s="570">
        <v>6</v>
      </c>
      <c r="BI9" s="570">
        <v>1</v>
      </c>
      <c r="BJ9" s="570">
        <v>3</v>
      </c>
      <c r="BK9" s="634"/>
      <c r="BL9" s="573">
        <v>5</v>
      </c>
      <c r="BM9" s="572">
        <v>3</v>
      </c>
      <c r="BN9" s="572">
        <v>4</v>
      </c>
      <c r="BO9" s="571"/>
      <c r="BP9" s="379"/>
      <c r="BQ9" s="379"/>
      <c r="BR9" s="379"/>
      <c r="BS9" s="453"/>
      <c r="BT9" s="573">
        <v>7</v>
      </c>
      <c r="BU9" s="572">
        <v>1</v>
      </c>
      <c r="BV9" s="572">
        <v>3</v>
      </c>
      <c r="BW9" s="571"/>
    </row>
    <row r="10" spans="1:79" s="618" customFormat="1">
      <c r="A10" s="1346">
        <v>7</v>
      </c>
      <c r="B10" s="1257" t="s">
        <v>176</v>
      </c>
      <c r="C10" s="645" t="s">
        <v>1559</v>
      </c>
      <c r="D10" s="1310" t="str">
        <f t="shared" si="5"/>
        <v>Nick Putz</v>
      </c>
      <c r="E10" s="644">
        <f t="shared" si="0"/>
        <v>77</v>
      </c>
      <c r="F10" s="643">
        <f t="shared" si="1"/>
        <v>28</v>
      </c>
      <c r="G10" s="643">
        <f t="shared" si="2"/>
        <v>40</v>
      </c>
      <c r="H10" s="643">
        <f t="shared" si="3"/>
        <v>0</v>
      </c>
      <c r="I10" s="642">
        <f t="shared" si="4"/>
        <v>0.51948051948051943</v>
      </c>
      <c r="J10" s="1315">
        <v>6</v>
      </c>
      <c r="K10" s="1315">
        <v>3</v>
      </c>
      <c r="L10" s="1315">
        <v>4</v>
      </c>
      <c r="M10" s="1314"/>
      <c r="N10" s="927">
        <v>4</v>
      </c>
      <c r="O10" s="927">
        <v>1</v>
      </c>
      <c r="P10" s="927">
        <v>2</v>
      </c>
      <c r="Q10" s="1229"/>
      <c r="R10" s="838">
        <v>6</v>
      </c>
      <c r="S10" s="837">
        <v>2</v>
      </c>
      <c r="T10" s="837">
        <v>5</v>
      </c>
      <c r="U10" s="836"/>
      <c r="V10" s="572">
        <v>6</v>
      </c>
      <c r="W10" s="572">
        <v>2</v>
      </c>
      <c r="X10" s="572">
        <v>3</v>
      </c>
      <c r="Y10" s="571"/>
      <c r="Z10" s="574">
        <v>5</v>
      </c>
      <c r="AA10" s="570">
        <v>1</v>
      </c>
      <c r="AB10" s="570">
        <v>1</v>
      </c>
      <c r="AC10" s="569"/>
      <c r="AD10" s="512"/>
      <c r="AE10" s="386"/>
      <c r="AF10" s="244"/>
      <c r="AG10" s="244"/>
      <c r="AH10" s="377"/>
      <c r="AI10" s="570">
        <v>3</v>
      </c>
      <c r="AJ10" s="570">
        <v>2</v>
      </c>
      <c r="AK10" s="570">
        <v>1</v>
      </c>
      <c r="AL10" s="569"/>
      <c r="AM10" s="927">
        <v>5</v>
      </c>
      <c r="AN10" s="927">
        <v>2</v>
      </c>
      <c r="AO10" s="927">
        <v>3</v>
      </c>
      <c r="AP10" s="926"/>
      <c r="AQ10" s="574">
        <v>3</v>
      </c>
      <c r="AR10" s="570">
        <v>1</v>
      </c>
      <c r="AS10" s="570">
        <v>1</v>
      </c>
      <c r="AT10" s="569"/>
      <c r="AU10" s="572">
        <v>4</v>
      </c>
      <c r="AV10" s="572">
        <v>2</v>
      </c>
      <c r="AW10" s="572">
        <v>2</v>
      </c>
      <c r="AX10" s="571"/>
      <c r="AY10" s="570">
        <v>4</v>
      </c>
      <c r="AZ10" s="570">
        <v>2</v>
      </c>
      <c r="BA10" s="570">
        <v>2</v>
      </c>
      <c r="BB10" s="569"/>
      <c r="BC10" s="512"/>
      <c r="BD10" s="928">
        <v>7</v>
      </c>
      <c r="BE10" s="927">
        <v>2</v>
      </c>
      <c r="BF10" s="927">
        <v>5</v>
      </c>
      <c r="BG10" s="926"/>
      <c r="BH10" s="570">
        <v>6</v>
      </c>
      <c r="BI10" s="570">
        <v>3</v>
      </c>
      <c r="BJ10" s="570">
        <v>3</v>
      </c>
      <c r="BK10" s="634"/>
      <c r="BL10" s="573">
        <v>6</v>
      </c>
      <c r="BM10" s="572">
        <v>3</v>
      </c>
      <c r="BN10" s="572">
        <v>3</v>
      </c>
      <c r="BO10" s="571"/>
      <c r="BP10" s="570">
        <v>5</v>
      </c>
      <c r="BQ10" s="570">
        <v>1</v>
      </c>
      <c r="BR10" s="570">
        <v>2</v>
      </c>
      <c r="BS10" s="634"/>
      <c r="BT10" s="573">
        <v>7</v>
      </c>
      <c r="BU10" s="572">
        <v>1</v>
      </c>
      <c r="BV10" s="572">
        <v>3</v>
      </c>
      <c r="BW10" s="571"/>
    </row>
    <row r="11" spans="1:79" s="618" customFormat="1">
      <c r="A11" s="1346">
        <v>8</v>
      </c>
      <c r="B11" s="593" t="s">
        <v>130</v>
      </c>
      <c r="C11" s="670" t="s">
        <v>1560</v>
      </c>
      <c r="D11" s="1310" t="str">
        <f t="shared" si="5"/>
        <v>Mike Isola</v>
      </c>
      <c r="E11" s="644">
        <f t="shared" si="0"/>
        <v>57</v>
      </c>
      <c r="F11" s="643">
        <f t="shared" si="1"/>
        <v>14</v>
      </c>
      <c r="G11" s="643">
        <f t="shared" si="2"/>
        <v>28</v>
      </c>
      <c r="H11" s="643">
        <f t="shared" si="3"/>
        <v>0</v>
      </c>
      <c r="I11" s="642">
        <f t="shared" si="4"/>
        <v>0.49122807017543857</v>
      </c>
      <c r="J11" s="1315">
        <v>7</v>
      </c>
      <c r="K11" s="1315">
        <v>2</v>
      </c>
      <c r="L11" s="1315">
        <v>6</v>
      </c>
      <c r="M11" s="1314"/>
      <c r="N11" s="927">
        <v>3</v>
      </c>
      <c r="O11" s="927">
        <v>1</v>
      </c>
      <c r="P11" s="927">
        <v>0</v>
      </c>
      <c r="Q11" s="1229"/>
      <c r="R11" s="387"/>
      <c r="S11" s="379"/>
      <c r="T11" s="379"/>
      <c r="U11" s="378"/>
      <c r="V11" s="572">
        <v>5</v>
      </c>
      <c r="W11" s="572">
        <v>3</v>
      </c>
      <c r="X11" s="572">
        <v>2</v>
      </c>
      <c r="Y11" s="571"/>
      <c r="Z11" s="574">
        <v>3</v>
      </c>
      <c r="AA11" s="570">
        <v>1</v>
      </c>
      <c r="AB11" s="570">
        <v>2</v>
      </c>
      <c r="AC11" s="569"/>
      <c r="AD11" s="512"/>
      <c r="AE11" s="573">
        <v>4</v>
      </c>
      <c r="AF11" s="572">
        <v>1</v>
      </c>
      <c r="AG11" s="572">
        <v>1</v>
      </c>
      <c r="AH11" s="571"/>
      <c r="AI11" s="570">
        <v>5</v>
      </c>
      <c r="AJ11" s="570">
        <v>0</v>
      </c>
      <c r="AK11" s="570">
        <v>0</v>
      </c>
      <c r="AL11" s="569"/>
      <c r="AM11" s="927">
        <v>5</v>
      </c>
      <c r="AN11" s="927">
        <v>1</v>
      </c>
      <c r="AO11" s="927">
        <v>3</v>
      </c>
      <c r="AP11" s="926"/>
      <c r="AQ11" s="574">
        <v>4</v>
      </c>
      <c r="AR11" s="570">
        <v>0</v>
      </c>
      <c r="AS11" s="570">
        <v>2</v>
      </c>
      <c r="AT11" s="569"/>
      <c r="AU11" s="572">
        <v>6</v>
      </c>
      <c r="AV11" s="572">
        <v>2</v>
      </c>
      <c r="AW11" s="572">
        <v>4</v>
      </c>
      <c r="AX11" s="571"/>
      <c r="AY11" s="570">
        <v>5</v>
      </c>
      <c r="AZ11" s="570">
        <v>1</v>
      </c>
      <c r="BA11" s="570">
        <v>4</v>
      </c>
      <c r="BB11" s="569"/>
      <c r="BC11" s="512"/>
      <c r="BD11" s="928">
        <v>3</v>
      </c>
      <c r="BE11" s="927">
        <v>1</v>
      </c>
      <c r="BF11" s="927">
        <v>2</v>
      </c>
      <c r="BG11" s="926"/>
      <c r="BH11" s="570">
        <v>4</v>
      </c>
      <c r="BI11" s="570">
        <v>1</v>
      </c>
      <c r="BJ11" s="570">
        <v>1</v>
      </c>
      <c r="BK11" s="634"/>
      <c r="BL11" s="386"/>
      <c r="BM11" s="244"/>
      <c r="BN11" s="244"/>
      <c r="BO11" s="377"/>
      <c r="BP11" s="570">
        <v>3</v>
      </c>
      <c r="BQ11" s="570">
        <v>0</v>
      </c>
      <c r="BR11" s="570">
        <v>1</v>
      </c>
      <c r="BS11" s="634"/>
      <c r="BT11" s="386"/>
      <c r="BU11" s="244"/>
      <c r="BV11" s="244"/>
      <c r="BW11" s="377"/>
    </row>
    <row r="12" spans="1:79" s="618" customFormat="1">
      <c r="A12" s="1346">
        <v>9</v>
      </c>
      <c r="B12" s="593" t="s">
        <v>10</v>
      </c>
      <c r="C12" s="670" t="s">
        <v>1561</v>
      </c>
      <c r="D12" s="1310" t="str">
        <f t="shared" si="5"/>
        <v>Tim Scribner</v>
      </c>
      <c r="E12" s="644">
        <f t="shared" si="0"/>
        <v>73</v>
      </c>
      <c r="F12" s="643">
        <f t="shared" si="1"/>
        <v>16</v>
      </c>
      <c r="G12" s="643">
        <f t="shared" si="2"/>
        <v>42</v>
      </c>
      <c r="H12" s="643">
        <f t="shared" si="3"/>
        <v>1</v>
      </c>
      <c r="I12" s="642">
        <f t="shared" si="4"/>
        <v>0.57534246575342463</v>
      </c>
      <c r="J12" s="1315">
        <v>7</v>
      </c>
      <c r="K12" s="1315">
        <v>3</v>
      </c>
      <c r="L12" s="1315">
        <v>5</v>
      </c>
      <c r="M12" s="1314"/>
      <c r="N12" s="927">
        <v>5</v>
      </c>
      <c r="O12" s="927">
        <v>1</v>
      </c>
      <c r="P12" s="927">
        <v>1</v>
      </c>
      <c r="Q12" s="1229"/>
      <c r="R12" s="387"/>
      <c r="S12" s="379"/>
      <c r="T12" s="379"/>
      <c r="U12" s="378"/>
      <c r="V12" s="572">
        <v>6</v>
      </c>
      <c r="W12" s="572">
        <v>1</v>
      </c>
      <c r="X12" s="572">
        <v>4</v>
      </c>
      <c r="Y12" s="571"/>
      <c r="Z12" s="574">
        <v>5</v>
      </c>
      <c r="AA12" s="570">
        <v>0</v>
      </c>
      <c r="AB12" s="570">
        <v>1</v>
      </c>
      <c r="AC12" s="569"/>
      <c r="AD12" s="512"/>
      <c r="AE12" s="573">
        <v>6</v>
      </c>
      <c r="AF12" s="572">
        <v>1</v>
      </c>
      <c r="AG12" s="572">
        <v>4</v>
      </c>
      <c r="AH12" s="571"/>
      <c r="AI12" s="570">
        <v>3</v>
      </c>
      <c r="AJ12" s="570">
        <v>0</v>
      </c>
      <c r="AK12" s="570">
        <v>1</v>
      </c>
      <c r="AL12" s="569"/>
      <c r="AM12" s="927">
        <v>5</v>
      </c>
      <c r="AN12" s="927">
        <v>2</v>
      </c>
      <c r="AO12" s="927">
        <v>5</v>
      </c>
      <c r="AP12" s="926"/>
      <c r="AQ12" s="574">
        <v>3</v>
      </c>
      <c r="AR12" s="570">
        <v>1</v>
      </c>
      <c r="AS12" s="570">
        <v>2</v>
      </c>
      <c r="AT12" s="569"/>
      <c r="AU12" s="572">
        <v>5</v>
      </c>
      <c r="AV12" s="572">
        <v>1</v>
      </c>
      <c r="AW12" s="572">
        <v>3</v>
      </c>
      <c r="AX12" s="571"/>
      <c r="AY12" s="570">
        <v>5</v>
      </c>
      <c r="AZ12" s="570">
        <v>1</v>
      </c>
      <c r="BA12" s="570">
        <v>3</v>
      </c>
      <c r="BB12" s="569">
        <v>1</v>
      </c>
      <c r="BC12" s="512"/>
      <c r="BD12" s="928">
        <v>6</v>
      </c>
      <c r="BE12" s="927">
        <v>2</v>
      </c>
      <c r="BF12" s="927">
        <v>1</v>
      </c>
      <c r="BG12" s="926"/>
      <c r="BH12" s="379"/>
      <c r="BI12" s="379"/>
      <c r="BJ12" s="379"/>
      <c r="BK12" s="453"/>
      <c r="BL12" s="573">
        <v>6</v>
      </c>
      <c r="BM12" s="572">
        <v>1</v>
      </c>
      <c r="BN12" s="572">
        <v>4</v>
      </c>
      <c r="BO12" s="571"/>
      <c r="BP12" s="570">
        <v>5</v>
      </c>
      <c r="BQ12" s="570">
        <v>0</v>
      </c>
      <c r="BR12" s="570">
        <v>5</v>
      </c>
      <c r="BS12" s="634"/>
      <c r="BT12" s="573">
        <v>6</v>
      </c>
      <c r="BU12" s="572">
        <v>2</v>
      </c>
      <c r="BV12" s="572">
        <v>3</v>
      </c>
      <c r="BW12" s="571"/>
    </row>
    <row r="13" spans="1:79" s="618" customFormat="1">
      <c r="A13" s="1346">
        <v>10</v>
      </c>
      <c r="B13" s="1209" t="s">
        <v>1562</v>
      </c>
      <c r="C13" s="1259" t="s">
        <v>1696</v>
      </c>
      <c r="D13" s="1310" t="str">
        <f t="shared" si="5"/>
        <v>Donovan Cowdrey</v>
      </c>
      <c r="E13" s="644">
        <f t="shared" si="0"/>
        <v>39</v>
      </c>
      <c r="F13" s="643">
        <f t="shared" si="1"/>
        <v>12</v>
      </c>
      <c r="G13" s="643">
        <f t="shared" si="2"/>
        <v>18</v>
      </c>
      <c r="H13" s="643">
        <f t="shared" si="3"/>
        <v>1</v>
      </c>
      <c r="I13" s="642">
        <f t="shared" si="4"/>
        <v>0.46153846153846156</v>
      </c>
      <c r="J13" s="1315">
        <v>5</v>
      </c>
      <c r="K13" s="1315">
        <v>0</v>
      </c>
      <c r="L13" s="1315">
        <v>1</v>
      </c>
      <c r="M13" s="1314"/>
      <c r="N13" s="927">
        <v>3</v>
      </c>
      <c r="O13" s="927">
        <v>2</v>
      </c>
      <c r="P13" s="927">
        <v>2</v>
      </c>
      <c r="Q13" s="1229"/>
      <c r="R13" s="838">
        <v>3</v>
      </c>
      <c r="S13" s="837">
        <v>0</v>
      </c>
      <c r="T13" s="837">
        <v>1</v>
      </c>
      <c r="U13" s="836"/>
      <c r="V13" s="244"/>
      <c r="W13" s="244"/>
      <c r="X13" s="244"/>
      <c r="Y13" s="377"/>
      <c r="Z13" s="574">
        <v>3</v>
      </c>
      <c r="AA13" s="570">
        <v>0</v>
      </c>
      <c r="AB13" s="570">
        <v>1</v>
      </c>
      <c r="AC13" s="569"/>
      <c r="AD13" s="512"/>
      <c r="AE13" s="573">
        <v>2</v>
      </c>
      <c r="AF13" s="572">
        <v>0</v>
      </c>
      <c r="AG13" s="572">
        <v>1</v>
      </c>
      <c r="AH13" s="571"/>
      <c r="AI13" s="570">
        <v>1</v>
      </c>
      <c r="AJ13" s="570">
        <v>0</v>
      </c>
      <c r="AK13" s="570">
        <v>1</v>
      </c>
      <c r="AL13" s="569"/>
      <c r="AM13" s="927">
        <v>3</v>
      </c>
      <c r="AN13" s="927">
        <v>1</v>
      </c>
      <c r="AO13" s="927">
        <v>1</v>
      </c>
      <c r="AP13" s="926"/>
      <c r="AQ13" s="574">
        <v>3</v>
      </c>
      <c r="AR13" s="570">
        <v>1</v>
      </c>
      <c r="AS13" s="570">
        <v>0</v>
      </c>
      <c r="AT13" s="569"/>
      <c r="AU13" s="572">
        <v>3</v>
      </c>
      <c r="AV13" s="572">
        <v>2</v>
      </c>
      <c r="AW13" s="572">
        <v>2</v>
      </c>
      <c r="AX13" s="571"/>
      <c r="AY13" s="570">
        <v>1</v>
      </c>
      <c r="AZ13" s="570">
        <v>0</v>
      </c>
      <c r="BA13" s="570">
        <v>0</v>
      </c>
      <c r="BB13" s="569"/>
      <c r="BC13" s="512"/>
      <c r="BD13" s="928">
        <v>3</v>
      </c>
      <c r="BE13" s="927">
        <v>2</v>
      </c>
      <c r="BF13" s="927">
        <v>3</v>
      </c>
      <c r="BG13" s="926">
        <v>1</v>
      </c>
      <c r="BH13" s="570">
        <v>3</v>
      </c>
      <c r="BI13" s="570">
        <v>1</v>
      </c>
      <c r="BJ13" s="570">
        <v>1</v>
      </c>
      <c r="BK13" s="634"/>
      <c r="BL13" s="386"/>
      <c r="BM13" s="244"/>
      <c r="BN13" s="244"/>
      <c r="BO13" s="377"/>
      <c r="BP13" s="570">
        <v>3</v>
      </c>
      <c r="BQ13" s="570">
        <v>0</v>
      </c>
      <c r="BR13" s="570">
        <v>1</v>
      </c>
      <c r="BS13" s="634"/>
      <c r="BT13" s="573">
        <v>3</v>
      </c>
      <c r="BU13" s="572">
        <v>3</v>
      </c>
      <c r="BV13" s="572">
        <v>3</v>
      </c>
      <c r="BW13" s="571"/>
    </row>
    <row r="14" spans="1:79" s="618" customFormat="1">
      <c r="A14" s="1346">
        <v>11</v>
      </c>
      <c r="B14" s="1209" t="s">
        <v>166</v>
      </c>
      <c r="C14" s="1259" t="s">
        <v>1563</v>
      </c>
      <c r="D14" s="1310" t="str">
        <f t="shared" si="5"/>
        <v>Matt Jadczak</v>
      </c>
      <c r="E14" s="644">
        <f t="shared" si="0"/>
        <v>58</v>
      </c>
      <c r="F14" s="643">
        <f t="shared" si="1"/>
        <v>17</v>
      </c>
      <c r="G14" s="643">
        <f t="shared" si="2"/>
        <v>23</v>
      </c>
      <c r="H14" s="643">
        <f t="shared" si="3"/>
        <v>0</v>
      </c>
      <c r="I14" s="642">
        <f t="shared" si="4"/>
        <v>0.39655172413793105</v>
      </c>
      <c r="J14" s="1315">
        <v>7</v>
      </c>
      <c r="K14" s="1315">
        <v>2</v>
      </c>
      <c r="L14" s="1315">
        <v>1</v>
      </c>
      <c r="M14" s="1314"/>
      <c r="N14" s="927">
        <v>2</v>
      </c>
      <c r="O14" s="927">
        <v>1</v>
      </c>
      <c r="P14" s="927">
        <v>1</v>
      </c>
      <c r="Q14" s="1229"/>
      <c r="R14" s="838">
        <v>4</v>
      </c>
      <c r="S14" s="837">
        <v>2</v>
      </c>
      <c r="T14" s="837">
        <v>3</v>
      </c>
      <c r="U14" s="836"/>
      <c r="V14" s="572">
        <v>6</v>
      </c>
      <c r="W14" s="572">
        <v>3</v>
      </c>
      <c r="X14" s="572">
        <v>4</v>
      </c>
      <c r="Y14" s="571"/>
      <c r="Z14" s="574">
        <v>2</v>
      </c>
      <c r="AA14" s="570">
        <v>1</v>
      </c>
      <c r="AB14" s="570">
        <v>1</v>
      </c>
      <c r="AC14" s="569"/>
      <c r="AD14" s="512"/>
      <c r="AE14" s="573">
        <v>4</v>
      </c>
      <c r="AF14" s="572">
        <v>1</v>
      </c>
      <c r="AG14" s="572">
        <v>0</v>
      </c>
      <c r="AH14" s="571"/>
      <c r="AI14" s="570">
        <v>4</v>
      </c>
      <c r="AJ14" s="570">
        <v>0</v>
      </c>
      <c r="AK14" s="570">
        <v>1</v>
      </c>
      <c r="AL14" s="569"/>
      <c r="AM14" s="927">
        <v>5</v>
      </c>
      <c r="AN14" s="927">
        <v>1</v>
      </c>
      <c r="AO14" s="927">
        <v>2</v>
      </c>
      <c r="AP14" s="926"/>
      <c r="AQ14" s="574">
        <v>1</v>
      </c>
      <c r="AR14" s="570">
        <v>1</v>
      </c>
      <c r="AS14" s="570">
        <v>0</v>
      </c>
      <c r="AT14" s="569"/>
      <c r="AU14" s="572">
        <v>2</v>
      </c>
      <c r="AV14" s="572">
        <v>1</v>
      </c>
      <c r="AW14" s="572">
        <v>1</v>
      </c>
      <c r="AX14" s="571"/>
      <c r="AY14" s="570">
        <v>2</v>
      </c>
      <c r="AZ14" s="570">
        <v>0</v>
      </c>
      <c r="BA14" s="570">
        <v>1</v>
      </c>
      <c r="BB14" s="569"/>
      <c r="BC14" s="512"/>
      <c r="BD14" s="928">
        <v>3</v>
      </c>
      <c r="BE14" s="927">
        <v>0</v>
      </c>
      <c r="BF14" s="927">
        <v>1</v>
      </c>
      <c r="BG14" s="926"/>
      <c r="BH14" s="570">
        <v>6</v>
      </c>
      <c r="BI14" s="570">
        <v>2</v>
      </c>
      <c r="BJ14" s="570">
        <v>3</v>
      </c>
      <c r="BK14" s="634"/>
      <c r="BL14" s="573">
        <v>6</v>
      </c>
      <c r="BM14" s="572">
        <v>1</v>
      </c>
      <c r="BN14" s="572">
        <v>2</v>
      </c>
      <c r="BO14" s="571"/>
      <c r="BP14" s="570">
        <v>2</v>
      </c>
      <c r="BQ14" s="570">
        <v>1</v>
      </c>
      <c r="BR14" s="570">
        <v>2</v>
      </c>
      <c r="BS14" s="634"/>
      <c r="BT14" s="573">
        <v>2</v>
      </c>
      <c r="BU14" s="572">
        <v>0</v>
      </c>
      <c r="BV14" s="572">
        <v>0</v>
      </c>
      <c r="BW14" s="571"/>
    </row>
    <row r="15" spans="1:79" s="618" customFormat="1">
      <c r="A15" s="1346">
        <v>12</v>
      </c>
      <c r="B15" s="1209" t="s">
        <v>1564</v>
      </c>
      <c r="C15" s="1259" t="s">
        <v>1565</v>
      </c>
      <c r="D15" s="1310" t="str">
        <f t="shared" si="5"/>
        <v>Kurt Nueske</v>
      </c>
      <c r="E15" s="644">
        <f t="shared" si="0"/>
        <v>2</v>
      </c>
      <c r="F15" s="643">
        <f t="shared" si="1"/>
        <v>0</v>
      </c>
      <c r="G15" s="643">
        <f t="shared" si="2"/>
        <v>1</v>
      </c>
      <c r="H15" s="643">
        <f t="shared" si="3"/>
        <v>0</v>
      </c>
      <c r="I15" s="642">
        <f t="shared" si="4"/>
        <v>0.5</v>
      </c>
      <c r="J15" s="592"/>
      <c r="K15" s="592"/>
      <c r="L15" s="592"/>
      <c r="M15" s="591"/>
      <c r="N15" s="244"/>
      <c r="O15" s="244"/>
      <c r="P15" s="244"/>
      <c r="Q15" s="290"/>
      <c r="R15" s="387"/>
      <c r="S15" s="379"/>
      <c r="T15" s="379"/>
      <c r="U15" s="378"/>
      <c r="V15" s="244"/>
      <c r="W15" s="244"/>
      <c r="X15" s="244"/>
      <c r="Y15" s="377"/>
      <c r="Z15" s="574">
        <v>2</v>
      </c>
      <c r="AA15" s="570">
        <v>0</v>
      </c>
      <c r="AB15" s="570">
        <v>1</v>
      </c>
      <c r="AC15" s="569"/>
      <c r="AD15" s="512"/>
      <c r="AE15" s="386"/>
      <c r="AF15" s="244"/>
      <c r="AG15" s="244"/>
      <c r="AH15" s="377"/>
      <c r="AI15" s="379"/>
      <c r="AJ15" s="379"/>
      <c r="AK15" s="379"/>
      <c r="AL15" s="378"/>
      <c r="AM15" s="244"/>
      <c r="AN15" s="244"/>
      <c r="AO15" s="244"/>
      <c r="AP15" s="377"/>
      <c r="AQ15" s="387"/>
      <c r="AR15" s="379"/>
      <c r="AS15" s="379"/>
      <c r="AT15" s="378"/>
      <c r="AU15" s="244"/>
      <c r="AV15" s="244"/>
      <c r="AW15" s="244"/>
      <c r="AX15" s="377"/>
      <c r="AY15" s="379"/>
      <c r="AZ15" s="379"/>
      <c r="BA15" s="379"/>
      <c r="BB15" s="378"/>
      <c r="BC15" s="512"/>
      <c r="BD15" s="386"/>
      <c r="BE15" s="244"/>
      <c r="BF15" s="244"/>
      <c r="BG15" s="377"/>
      <c r="BH15" s="379"/>
      <c r="BI15" s="379"/>
      <c r="BJ15" s="379"/>
      <c r="BK15" s="453"/>
      <c r="BL15" s="386"/>
      <c r="BM15" s="244"/>
      <c r="BN15" s="244"/>
      <c r="BO15" s="377"/>
      <c r="BP15" s="379"/>
      <c r="BQ15" s="379"/>
      <c r="BR15" s="379"/>
      <c r="BS15" s="453"/>
      <c r="BT15" s="386"/>
      <c r="BU15" s="244"/>
      <c r="BV15" s="244"/>
      <c r="BW15" s="377"/>
    </row>
    <row r="16" spans="1:79" s="618" customFormat="1">
      <c r="A16" s="1346">
        <v>13</v>
      </c>
      <c r="B16" s="1209" t="s">
        <v>38</v>
      </c>
      <c r="C16" s="1259" t="s">
        <v>1566</v>
      </c>
      <c r="D16" s="1310" t="str">
        <f t="shared" si="5"/>
        <v>Jim Bonnici</v>
      </c>
      <c r="E16" s="644">
        <f t="shared" si="0"/>
        <v>52</v>
      </c>
      <c r="F16" s="643">
        <f t="shared" si="1"/>
        <v>19</v>
      </c>
      <c r="G16" s="643">
        <f t="shared" si="2"/>
        <v>30</v>
      </c>
      <c r="H16" s="643">
        <f t="shared" si="3"/>
        <v>0</v>
      </c>
      <c r="I16" s="642">
        <f t="shared" si="4"/>
        <v>0.57692307692307687</v>
      </c>
      <c r="J16" s="1315">
        <v>2</v>
      </c>
      <c r="K16" s="1315">
        <v>1</v>
      </c>
      <c r="L16" s="1315">
        <v>1</v>
      </c>
      <c r="M16" s="1314"/>
      <c r="N16" s="927">
        <v>3</v>
      </c>
      <c r="O16" s="927">
        <v>4</v>
      </c>
      <c r="P16" s="927">
        <v>2</v>
      </c>
      <c r="Q16" s="1229"/>
      <c r="R16" s="838">
        <v>3</v>
      </c>
      <c r="S16" s="837">
        <v>0</v>
      </c>
      <c r="T16" s="837">
        <v>3</v>
      </c>
      <c r="U16" s="836"/>
      <c r="V16" s="572">
        <v>4</v>
      </c>
      <c r="W16" s="572">
        <v>1</v>
      </c>
      <c r="X16" s="572">
        <v>3</v>
      </c>
      <c r="Y16" s="571"/>
      <c r="Z16" s="574">
        <v>2</v>
      </c>
      <c r="AA16" s="570">
        <v>0</v>
      </c>
      <c r="AB16" s="570">
        <v>1</v>
      </c>
      <c r="AC16" s="569"/>
      <c r="AD16" s="512"/>
      <c r="AE16" s="573">
        <v>2</v>
      </c>
      <c r="AF16" s="572">
        <v>1</v>
      </c>
      <c r="AG16" s="572">
        <v>0</v>
      </c>
      <c r="AH16" s="571"/>
      <c r="AI16" s="570">
        <v>1</v>
      </c>
      <c r="AJ16" s="570">
        <v>0</v>
      </c>
      <c r="AK16" s="570">
        <v>0</v>
      </c>
      <c r="AL16" s="569"/>
      <c r="AM16" s="927">
        <v>1</v>
      </c>
      <c r="AN16" s="927">
        <v>0</v>
      </c>
      <c r="AO16" s="927">
        <v>0</v>
      </c>
      <c r="AP16" s="926"/>
      <c r="AQ16" s="574">
        <v>4</v>
      </c>
      <c r="AR16" s="570">
        <v>0</v>
      </c>
      <c r="AS16" s="570">
        <v>1</v>
      </c>
      <c r="AT16" s="569"/>
      <c r="AU16" s="572">
        <v>5</v>
      </c>
      <c r="AV16" s="572">
        <v>2</v>
      </c>
      <c r="AW16" s="572">
        <v>4</v>
      </c>
      <c r="AX16" s="571"/>
      <c r="AY16" s="570">
        <v>4</v>
      </c>
      <c r="AZ16" s="570">
        <v>1</v>
      </c>
      <c r="BA16" s="570">
        <v>1</v>
      </c>
      <c r="BB16" s="569"/>
      <c r="BC16" s="512"/>
      <c r="BD16" s="928">
        <v>5</v>
      </c>
      <c r="BE16" s="927">
        <v>2</v>
      </c>
      <c r="BF16" s="927">
        <v>1</v>
      </c>
      <c r="BG16" s="926"/>
      <c r="BH16" s="570">
        <v>6</v>
      </c>
      <c r="BI16" s="570">
        <v>2</v>
      </c>
      <c r="BJ16" s="570">
        <v>5</v>
      </c>
      <c r="BK16" s="634"/>
      <c r="BL16" s="386"/>
      <c r="BM16" s="244"/>
      <c r="BN16" s="244"/>
      <c r="BO16" s="377"/>
      <c r="BP16" s="570">
        <v>5</v>
      </c>
      <c r="BQ16" s="570">
        <v>2</v>
      </c>
      <c r="BR16" s="570">
        <v>3</v>
      </c>
      <c r="BS16" s="634"/>
      <c r="BT16" s="573">
        <v>5</v>
      </c>
      <c r="BU16" s="572">
        <v>3</v>
      </c>
      <c r="BV16" s="572">
        <v>5</v>
      </c>
      <c r="BW16" s="571"/>
    </row>
    <row r="17" spans="1:79" s="618" customFormat="1">
      <c r="A17" s="1346">
        <v>14</v>
      </c>
      <c r="B17" s="1257" t="s">
        <v>65</v>
      </c>
      <c r="C17" s="1464" t="s">
        <v>1663</v>
      </c>
      <c r="D17" s="1310" t="str">
        <f t="shared" si="5"/>
        <v>Ken Downie</v>
      </c>
      <c r="E17" s="644">
        <f t="shared" si="0"/>
        <v>28</v>
      </c>
      <c r="F17" s="643">
        <f t="shared" si="1"/>
        <v>11</v>
      </c>
      <c r="G17" s="643">
        <f t="shared" si="2"/>
        <v>17</v>
      </c>
      <c r="H17" s="643">
        <f t="shared" si="3"/>
        <v>0</v>
      </c>
      <c r="I17" s="642">
        <f t="shared" si="4"/>
        <v>0.6071428571428571</v>
      </c>
      <c r="J17" s="1389"/>
      <c r="K17" s="1389"/>
      <c r="L17" s="1389"/>
      <c r="M17" s="1388"/>
      <c r="N17" s="1387"/>
      <c r="O17" s="1387"/>
      <c r="P17" s="1387"/>
      <c r="Q17" s="1386"/>
      <c r="R17" s="1439">
        <v>5</v>
      </c>
      <c r="S17" s="1180">
        <v>3</v>
      </c>
      <c r="T17" s="1180">
        <v>3</v>
      </c>
      <c r="U17" s="1438"/>
      <c r="V17" s="682"/>
      <c r="W17" s="682"/>
      <c r="X17" s="682"/>
      <c r="Y17" s="681"/>
      <c r="Z17" s="1334"/>
      <c r="AA17" s="1182"/>
      <c r="AB17" s="1182"/>
      <c r="AC17" s="1181"/>
      <c r="AD17" s="1333"/>
      <c r="AE17" s="683"/>
      <c r="AF17" s="682"/>
      <c r="AG17" s="682"/>
      <c r="AH17" s="681"/>
      <c r="AI17" s="1182"/>
      <c r="AJ17" s="1182"/>
      <c r="AK17" s="1182"/>
      <c r="AL17" s="1181"/>
      <c r="AM17" s="1387"/>
      <c r="AN17" s="1387"/>
      <c r="AO17" s="1387"/>
      <c r="AP17" s="1436"/>
      <c r="AQ17" s="1334"/>
      <c r="AR17" s="1182"/>
      <c r="AS17" s="1182"/>
      <c r="AT17" s="1181"/>
      <c r="AU17" s="682"/>
      <c r="AV17" s="682"/>
      <c r="AW17" s="682"/>
      <c r="AX17" s="681"/>
      <c r="AY17" s="1182"/>
      <c r="AZ17" s="1182"/>
      <c r="BA17" s="1182"/>
      <c r="BB17" s="1181"/>
      <c r="BC17" s="1333"/>
      <c r="BD17" s="1437">
        <v>3</v>
      </c>
      <c r="BE17" s="1387">
        <v>1</v>
      </c>
      <c r="BF17" s="1387">
        <v>1</v>
      </c>
      <c r="BG17" s="1436"/>
      <c r="BH17" s="1182">
        <v>6</v>
      </c>
      <c r="BI17" s="1182">
        <v>1</v>
      </c>
      <c r="BJ17" s="1182">
        <v>4</v>
      </c>
      <c r="BK17" s="1322"/>
      <c r="BL17" s="683">
        <v>6</v>
      </c>
      <c r="BM17" s="682">
        <v>1</v>
      </c>
      <c r="BN17" s="682">
        <v>3</v>
      </c>
      <c r="BO17" s="681"/>
      <c r="BP17" s="1182">
        <v>2</v>
      </c>
      <c r="BQ17" s="1182">
        <v>2</v>
      </c>
      <c r="BR17" s="1182">
        <v>2</v>
      </c>
      <c r="BS17" s="1322"/>
      <c r="BT17" s="683">
        <v>6</v>
      </c>
      <c r="BU17" s="682">
        <v>3</v>
      </c>
      <c r="BV17" s="682">
        <v>4</v>
      </c>
      <c r="BW17" s="681"/>
    </row>
    <row r="18" spans="1:79" s="618" customFormat="1">
      <c r="A18" s="1346">
        <v>15</v>
      </c>
      <c r="B18" s="1209"/>
      <c r="C18" s="1259"/>
      <c r="D18" s="1259"/>
      <c r="E18" s="644">
        <f t="shared" si="0"/>
        <v>0</v>
      </c>
      <c r="F18" s="643">
        <f t="shared" si="1"/>
        <v>0</v>
      </c>
      <c r="G18" s="643">
        <f t="shared" si="2"/>
        <v>0</v>
      </c>
      <c r="H18" s="643">
        <f t="shared" si="3"/>
        <v>0</v>
      </c>
      <c r="I18" s="642" t="e">
        <f t="shared" si="4"/>
        <v>#DIV/0!</v>
      </c>
      <c r="J18" s="1435"/>
      <c r="K18" s="1359"/>
      <c r="L18" s="1359"/>
      <c r="M18" s="1359"/>
      <c r="N18" s="989"/>
      <c r="O18" s="989"/>
      <c r="P18" s="989"/>
      <c r="Q18" s="989"/>
      <c r="R18" s="912"/>
      <c r="S18" s="912"/>
      <c r="T18" s="912"/>
      <c r="U18" s="912"/>
      <c r="V18" s="753"/>
      <c r="W18" s="753"/>
      <c r="X18" s="753"/>
      <c r="Y18" s="753"/>
      <c r="Z18" s="751"/>
      <c r="AA18" s="750"/>
      <c r="AB18" s="750"/>
      <c r="AC18" s="749"/>
      <c r="AD18" s="1231"/>
      <c r="AE18" s="753"/>
      <c r="AF18" s="753"/>
      <c r="AG18" s="753"/>
      <c r="AH18" s="753"/>
      <c r="AI18" s="750"/>
      <c r="AJ18" s="750"/>
      <c r="AK18" s="750"/>
      <c r="AL18" s="750"/>
      <c r="AM18" s="989"/>
      <c r="AN18" s="989"/>
      <c r="AO18" s="989"/>
      <c r="AP18" s="989"/>
      <c r="AQ18" s="750"/>
      <c r="AR18" s="750"/>
      <c r="AS18" s="750"/>
      <c r="AT18" s="750"/>
      <c r="AU18" s="753"/>
      <c r="AV18" s="753"/>
      <c r="AW18" s="753"/>
      <c r="AX18" s="753"/>
      <c r="AY18" s="750"/>
      <c r="AZ18" s="750"/>
      <c r="BA18" s="750"/>
      <c r="BB18" s="750"/>
      <c r="BC18" s="654"/>
      <c r="BD18" s="989"/>
      <c r="BE18" s="989"/>
      <c r="BF18" s="989"/>
      <c r="BG18" s="989"/>
      <c r="BH18" s="750"/>
      <c r="BI18" s="750"/>
      <c r="BJ18" s="750"/>
      <c r="BK18" s="750"/>
      <c r="BL18" s="753"/>
      <c r="BM18" s="753"/>
      <c r="BN18" s="753"/>
      <c r="BO18" s="753"/>
      <c r="BP18" s="750"/>
      <c r="BQ18" s="750"/>
      <c r="BR18" s="750"/>
      <c r="BS18" s="750"/>
      <c r="BT18" s="753"/>
      <c r="BU18" s="753"/>
      <c r="BV18" s="753"/>
      <c r="BW18" s="753"/>
    </row>
    <row r="19" spans="1:79" s="618" customFormat="1" ht="13.8" thickBot="1">
      <c r="A19" s="1345">
        <v>16</v>
      </c>
      <c r="B19" s="1332"/>
      <c r="C19" s="1344"/>
      <c r="D19" s="1344"/>
      <c r="E19" s="731">
        <f t="shared" si="0"/>
        <v>0</v>
      </c>
      <c r="F19" s="730">
        <f t="shared" si="1"/>
        <v>0</v>
      </c>
      <c r="G19" s="730">
        <f t="shared" si="2"/>
        <v>0</v>
      </c>
      <c r="H19" s="730">
        <f t="shared" si="3"/>
        <v>0</v>
      </c>
      <c r="I19" s="729" t="e">
        <f t="shared" si="4"/>
        <v>#DIV/0!</v>
      </c>
      <c r="J19" s="1315"/>
      <c r="K19" s="1315"/>
      <c r="L19" s="1315"/>
      <c r="M19" s="1314"/>
      <c r="N19" s="927"/>
      <c r="O19" s="927"/>
      <c r="P19" s="927"/>
      <c r="Q19" s="1229"/>
      <c r="R19" s="838"/>
      <c r="S19" s="837"/>
      <c r="T19" s="837"/>
      <c r="U19" s="836"/>
      <c r="V19" s="572"/>
      <c r="W19" s="572"/>
      <c r="X19" s="572"/>
      <c r="Y19" s="571"/>
      <c r="Z19" s="680"/>
      <c r="AA19" s="679"/>
      <c r="AB19" s="679"/>
      <c r="AC19" s="678"/>
      <c r="AD19" s="512"/>
      <c r="AE19" s="573"/>
      <c r="AF19" s="572"/>
      <c r="AG19" s="572"/>
      <c r="AH19" s="571"/>
      <c r="AI19" s="570"/>
      <c r="AJ19" s="570"/>
      <c r="AK19" s="570"/>
      <c r="AL19" s="569"/>
      <c r="AM19" s="927"/>
      <c r="AN19" s="927"/>
      <c r="AO19" s="927"/>
      <c r="AP19" s="926"/>
      <c r="AQ19" s="680"/>
      <c r="AR19" s="679"/>
      <c r="AS19" s="679"/>
      <c r="AT19" s="678"/>
      <c r="AU19" s="572"/>
      <c r="AV19" s="572"/>
      <c r="AW19" s="572"/>
      <c r="AX19" s="571"/>
      <c r="AY19" s="570"/>
      <c r="AZ19" s="570"/>
      <c r="BA19" s="570"/>
      <c r="BB19" s="569"/>
      <c r="BC19" s="512"/>
      <c r="BD19" s="928"/>
      <c r="BE19" s="927"/>
      <c r="BF19" s="927"/>
      <c r="BG19" s="926"/>
      <c r="BH19" s="570"/>
      <c r="BI19" s="570"/>
      <c r="BJ19" s="570"/>
      <c r="BK19" s="634"/>
      <c r="BL19" s="573"/>
      <c r="BM19" s="572"/>
      <c r="BN19" s="572"/>
      <c r="BO19" s="571"/>
      <c r="BP19" s="570"/>
      <c r="BQ19" s="570"/>
      <c r="BR19" s="570"/>
      <c r="BS19" s="634"/>
      <c r="BT19" s="573"/>
      <c r="BU19" s="572"/>
      <c r="BV19" s="572"/>
      <c r="BW19" s="571"/>
    </row>
    <row r="20" spans="1:79" ht="13.8" thickBot="1">
      <c r="A20" s="1299"/>
      <c r="B20" s="1343" t="s">
        <v>76</v>
      </c>
      <c r="C20" s="1343"/>
      <c r="D20" s="1343"/>
      <c r="E20" s="1342">
        <f>SUM(E4:E19)</f>
        <v>850</v>
      </c>
      <c r="F20" s="1341">
        <f>SUM(F4:F19)</f>
        <v>333</v>
      </c>
      <c r="G20" s="1341">
        <f>SUM(G4:G19)</f>
        <v>496</v>
      </c>
      <c r="H20" s="1341">
        <f>SUM(H4:H19)</f>
        <v>24</v>
      </c>
      <c r="I20" s="1340">
        <f t="shared" si="4"/>
        <v>0.58352941176470585</v>
      </c>
      <c r="J20" s="841">
        <f>SUM(J4:J15,J17:J17)</f>
        <v>65</v>
      </c>
      <c r="K20" s="840">
        <f>SUM(K4:K15,K17:K17)</f>
        <v>24</v>
      </c>
      <c r="L20" s="840">
        <f>SUM(L4:L15,L17:L17)</f>
        <v>39</v>
      </c>
      <c r="M20" s="839">
        <f>SUM(M4:M15,M17:M17)</f>
        <v>0</v>
      </c>
      <c r="N20" s="543">
        <f>SUM(N4:N17)</f>
        <v>40</v>
      </c>
      <c r="O20" s="542">
        <f>SUM(O4:O17)</f>
        <v>18</v>
      </c>
      <c r="P20" s="542">
        <f>SUM(P4:P17)</f>
        <v>18</v>
      </c>
      <c r="Q20" s="541">
        <f>SUM(Q4:Q17)</f>
        <v>1</v>
      </c>
      <c r="R20" s="1249">
        <f>SUM(R4:R18)</f>
        <v>59</v>
      </c>
      <c r="S20" s="1248">
        <f>SUM(S4:S18)</f>
        <v>26</v>
      </c>
      <c r="T20" s="1248">
        <f>SUM(T4:T18)</f>
        <v>38</v>
      </c>
      <c r="U20" s="1247">
        <f>SUM(U4:U17)</f>
        <v>0</v>
      </c>
      <c r="V20" s="1249">
        <f>SUM(V4:V19)</f>
        <v>59</v>
      </c>
      <c r="W20" s="1248">
        <f>SUM(W4:W19)</f>
        <v>26</v>
      </c>
      <c r="X20" s="1248">
        <f>SUM(X4:X19)</f>
        <v>41</v>
      </c>
      <c r="Y20" s="1247">
        <f>SUM(Y4:Y17)</f>
        <v>0</v>
      </c>
      <c r="Z20" s="1249">
        <f>SUM(Z4:Z19)</f>
        <v>53</v>
      </c>
      <c r="AA20" s="1248">
        <f>SUM(AA4:AA19)</f>
        <v>19</v>
      </c>
      <c r="AB20" s="1248">
        <f>SUM(AB4:AB19)</f>
        <v>28</v>
      </c>
      <c r="AC20" s="1247">
        <f>SUM(AC4:AC19)</f>
        <v>1</v>
      </c>
      <c r="AD20" s="1250"/>
      <c r="AE20" s="1249">
        <f t="shared" ref="AE20:BB20" si="6">SUM(AE4:AE19)</f>
        <v>49</v>
      </c>
      <c r="AF20" s="1248">
        <f t="shared" si="6"/>
        <v>19</v>
      </c>
      <c r="AG20" s="1248">
        <f t="shared" si="6"/>
        <v>25</v>
      </c>
      <c r="AH20" s="1247">
        <f t="shared" si="6"/>
        <v>0</v>
      </c>
      <c r="AI20" s="1249">
        <f t="shared" si="6"/>
        <v>39</v>
      </c>
      <c r="AJ20" s="1248">
        <f t="shared" si="6"/>
        <v>9</v>
      </c>
      <c r="AK20" s="1248">
        <f t="shared" si="6"/>
        <v>16</v>
      </c>
      <c r="AL20" s="1247">
        <f t="shared" si="6"/>
        <v>1</v>
      </c>
      <c r="AM20" s="677">
        <f t="shared" si="6"/>
        <v>50</v>
      </c>
      <c r="AN20" s="676">
        <f t="shared" si="6"/>
        <v>16</v>
      </c>
      <c r="AO20" s="676">
        <f t="shared" si="6"/>
        <v>29</v>
      </c>
      <c r="AP20" s="675">
        <f t="shared" si="6"/>
        <v>2</v>
      </c>
      <c r="AQ20" s="1249">
        <f t="shared" si="6"/>
        <v>41</v>
      </c>
      <c r="AR20" s="1248">
        <f t="shared" si="6"/>
        <v>9</v>
      </c>
      <c r="AS20" s="1248">
        <f t="shared" si="6"/>
        <v>17</v>
      </c>
      <c r="AT20" s="1247">
        <f t="shared" si="6"/>
        <v>0</v>
      </c>
      <c r="AU20" s="1249">
        <f t="shared" si="6"/>
        <v>55</v>
      </c>
      <c r="AV20" s="1248">
        <f t="shared" si="6"/>
        <v>28</v>
      </c>
      <c r="AW20" s="1248">
        <f t="shared" si="6"/>
        <v>38</v>
      </c>
      <c r="AX20" s="1247">
        <f t="shared" si="6"/>
        <v>2</v>
      </c>
      <c r="AY20" s="1249">
        <f t="shared" si="6"/>
        <v>46</v>
      </c>
      <c r="AZ20" s="1248">
        <f t="shared" si="6"/>
        <v>16</v>
      </c>
      <c r="BA20" s="1248">
        <f t="shared" si="6"/>
        <v>26</v>
      </c>
      <c r="BB20" s="1247">
        <f t="shared" si="6"/>
        <v>3</v>
      </c>
      <c r="BC20" s="1250"/>
      <c r="BD20" s="1249">
        <f t="shared" ref="BD20:BW20" si="7">SUM(BD4:BD19)</f>
        <v>65</v>
      </c>
      <c r="BE20" s="1248">
        <f t="shared" si="7"/>
        <v>36</v>
      </c>
      <c r="BF20" s="1248">
        <f t="shared" si="7"/>
        <v>44</v>
      </c>
      <c r="BG20" s="1247">
        <f t="shared" si="7"/>
        <v>3</v>
      </c>
      <c r="BH20" s="1249">
        <f t="shared" si="7"/>
        <v>63</v>
      </c>
      <c r="BI20" s="1248">
        <f t="shared" si="7"/>
        <v>28</v>
      </c>
      <c r="BJ20" s="1248">
        <f t="shared" si="7"/>
        <v>42</v>
      </c>
      <c r="BK20" s="1247">
        <f t="shared" si="7"/>
        <v>6</v>
      </c>
      <c r="BL20" s="1249">
        <f t="shared" si="7"/>
        <v>55</v>
      </c>
      <c r="BM20" s="1248">
        <f t="shared" si="7"/>
        <v>17</v>
      </c>
      <c r="BN20" s="1248">
        <f t="shared" si="7"/>
        <v>30</v>
      </c>
      <c r="BO20" s="1247">
        <f t="shared" si="7"/>
        <v>1</v>
      </c>
      <c r="BP20" s="1249">
        <f t="shared" si="7"/>
        <v>48</v>
      </c>
      <c r="BQ20" s="1248">
        <f t="shared" si="7"/>
        <v>12</v>
      </c>
      <c r="BR20" s="1248">
        <f t="shared" si="7"/>
        <v>26</v>
      </c>
      <c r="BS20" s="1247">
        <f t="shared" si="7"/>
        <v>0</v>
      </c>
      <c r="BT20" s="1249">
        <f t="shared" si="7"/>
        <v>61</v>
      </c>
      <c r="BU20" s="1248">
        <f t="shared" si="7"/>
        <v>29</v>
      </c>
      <c r="BV20" s="1248">
        <f t="shared" si="7"/>
        <v>38</v>
      </c>
      <c r="BW20" s="1247">
        <f t="shared" si="7"/>
        <v>4</v>
      </c>
    </row>
    <row r="21" spans="1:79" ht="16.2" thickBot="1">
      <c r="A21" s="540"/>
      <c r="B21" s="540"/>
      <c r="C21" s="540"/>
      <c r="D21" s="540"/>
      <c r="E21" s="1916" t="s">
        <v>1296</v>
      </c>
      <c r="F21" s="1917"/>
      <c r="G21" s="1917"/>
      <c r="H21" s="1917"/>
      <c r="I21" s="1918"/>
      <c r="J21" s="1919"/>
      <c r="K21" s="1920"/>
      <c r="L21" s="1920"/>
      <c r="M21" s="1921"/>
      <c r="N21" s="1919"/>
      <c r="O21" s="1920"/>
      <c r="P21" s="1920"/>
      <c r="Q21" s="1921"/>
      <c r="R21" s="1909"/>
      <c r="S21" s="1910"/>
      <c r="T21" s="1910"/>
      <c r="U21" s="1911"/>
      <c r="V21" s="1909"/>
      <c r="W21" s="1910"/>
      <c r="X21" s="1910"/>
      <c r="Y21" s="1911"/>
      <c r="Z21" s="1909"/>
      <c r="AA21" s="1910"/>
      <c r="AB21" s="1910"/>
      <c r="AC21" s="1911"/>
      <c r="AD21" s="539"/>
      <c r="AE21" s="1909">
        <v>1</v>
      </c>
      <c r="AF21" s="1910"/>
      <c r="AG21" s="1910"/>
      <c r="AH21" s="1911"/>
      <c r="AI21" s="1909"/>
      <c r="AJ21" s="1910"/>
      <c r="AK21" s="1910"/>
      <c r="AL21" s="1911"/>
      <c r="AM21" s="1909"/>
      <c r="AN21" s="1910"/>
      <c r="AO21" s="1910"/>
      <c r="AP21" s="1911"/>
      <c r="AQ21" s="1909"/>
      <c r="AR21" s="1910"/>
      <c r="AS21" s="1910"/>
      <c r="AT21" s="1911"/>
      <c r="AU21" s="1909"/>
      <c r="AV21" s="1910"/>
      <c r="AW21" s="1910"/>
      <c r="AX21" s="1911"/>
      <c r="AY21" s="1909"/>
      <c r="AZ21" s="1910"/>
      <c r="BA21" s="1910"/>
      <c r="BB21" s="1911"/>
      <c r="BC21" s="539"/>
      <c r="BD21" s="1926"/>
      <c r="BE21" s="1910"/>
      <c r="BF21" s="1910"/>
      <c r="BG21" s="1911"/>
      <c r="BH21" s="1909"/>
      <c r="BI21" s="1910"/>
      <c r="BJ21" s="1910"/>
      <c r="BK21" s="1911"/>
      <c r="BL21" s="1909"/>
      <c r="BM21" s="1910"/>
      <c r="BN21" s="1910"/>
      <c r="BO21" s="1911"/>
      <c r="BP21" s="1909"/>
      <c r="BQ21" s="1910"/>
      <c r="BR21" s="1910"/>
      <c r="BS21" s="1911"/>
      <c r="BT21" s="1909"/>
      <c r="BU21" s="1910"/>
      <c r="BV21" s="1910"/>
      <c r="BW21" s="1911"/>
    </row>
    <row r="22" spans="1:79" ht="13.8" thickBot="1">
      <c r="A22" s="540"/>
      <c r="B22" s="540"/>
      <c r="C22" s="540"/>
      <c r="D22" s="540"/>
      <c r="E22" s="540"/>
      <c r="F22" s="540"/>
      <c r="G22" s="540"/>
      <c r="H22" s="540"/>
      <c r="I22" s="540"/>
      <c r="J22" s="540"/>
      <c r="K22" s="540"/>
      <c r="L22" s="540"/>
      <c r="M22" s="540"/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  <c r="Y22" s="540"/>
      <c r="Z22" s="540"/>
      <c r="AA22" s="540"/>
      <c r="AB22" s="540"/>
      <c r="AC22" s="540"/>
      <c r="AD22" s="610"/>
      <c r="AE22" s="540"/>
      <c r="AF22" s="540"/>
      <c r="AG22" s="540"/>
      <c r="AH22" s="540"/>
      <c r="AI22" s="540"/>
      <c r="AJ22" s="540"/>
      <c r="AK22" s="540"/>
      <c r="AL22" s="540"/>
      <c r="AM22" s="540"/>
      <c r="AN22" s="540"/>
      <c r="AO22" s="540"/>
      <c r="AP22" s="540"/>
      <c r="AQ22" s="540"/>
      <c r="AR22" s="540"/>
      <c r="AS22" s="540"/>
      <c r="AT22" s="540"/>
      <c r="AU22" s="540"/>
      <c r="AV22" s="540"/>
      <c r="AW22" s="540"/>
      <c r="AX22" s="540"/>
      <c r="AY22" s="540"/>
      <c r="AZ22" s="540"/>
      <c r="BA22" s="540"/>
      <c r="BB22" s="540"/>
      <c r="BC22" s="610"/>
      <c r="BD22" s="540"/>
      <c r="BE22" s="540"/>
      <c r="BF22" s="540"/>
      <c r="BG22" s="540"/>
      <c r="BH22" s="540"/>
      <c r="BI22" s="540"/>
      <c r="BJ22" s="540"/>
      <c r="BK22" s="540"/>
      <c r="BL22" s="540"/>
      <c r="BM22" s="540"/>
      <c r="BN22" s="540"/>
      <c r="BO22" s="540"/>
      <c r="BP22" s="540"/>
      <c r="BQ22" s="540"/>
      <c r="BR22" s="540"/>
      <c r="BS22" s="540"/>
      <c r="BT22" s="540"/>
      <c r="BU22" s="540"/>
      <c r="BV22" s="540"/>
      <c r="BW22" s="540"/>
    </row>
    <row r="23" spans="1:79" s="61" customFormat="1" ht="23.4" thickBot="1">
      <c r="A23" s="1922">
        <v>2</v>
      </c>
      <c r="B23" s="1902" t="s">
        <v>224</v>
      </c>
      <c r="C23" s="1753"/>
      <c r="D23" s="1276"/>
      <c r="E23" s="1905">
        <v>2013</v>
      </c>
      <c r="F23" s="1906"/>
      <c r="G23" s="1906"/>
      <c r="H23" s="1906"/>
      <c r="I23" s="1907"/>
      <c r="J23" s="1887" t="s">
        <v>1109</v>
      </c>
      <c r="K23" s="1888"/>
      <c r="L23" s="1888"/>
      <c r="M23" s="1889"/>
      <c r="N23" s="1908" t="s">
        <v>1108</v>
      </c>
      <c r="O23" s="1891"/>
      <c r="P23" s="1891"/>
      <c r="Q23" s="1892"/>
      <c r="R23" s="1887" t="s">
        <v>1107</v>
      </c>
      <c r="S23" s="1888"/>
      <c r="T23" s="1888"/>
      <c r="U23" s="1889"/>
      <c r="V23" s="1908" t="s">
        <v>1106</v>
      </c>
      <c r="W23" s="1891"/>
      <c r="X23" s="1891"/>
      <c r="Y23" s="1892"/>
      <c r="Z23" s="1887" t="s">
        <v>1105</v>
      </c>
      <c r="AA23" s="1888"/>
      <c r="AB23" s="1888"/>
      <c r="AC23" s="1889"/>
      <c r="AD23" s="962"/>
      <c r="AE23" s="1890" t="s">
        <v>1104</v>
      </c>
      <c r="AF23" s="1891"/>
      <c r="AG23" s="1891"/>
      <c r="AH23" s="1892"/>
      <c r="AI23" s="1887" t="s">
        <v>1103</v>
      </c>
      <c r="AJ23" s="1888"/>
      <c r="AK23" s="1888"/>
      <c r="AL23" s="1889"/>
      <c r="AM23" s="1908" t="s">
        <v>1102</v>
      </c>
      <c r="AN23" s="1891"/>
      <c r="AO23" s="1891"/>
      <c r="AP23" s="1892"/>
      <c r="AQ23" s="1887" t="s">
        <v>1101</v>
      </c>
      <c r="AR23" s="1888"/>
      <c r="AS23" s="1888"/>
      <c r="AT23" s="1889"/>
      <c r="AU23" s="1908" t="s">
        <v>1100</v>
      </c>
      <c r="AV23" s="1891"/>
      <c r="AW23" s="1891"/>
      <c r="AX23" s="1892"/>
      <c r="AY23" s="1887" t="s">
        <v>1099</v>
      </c>
      <c r="AZ23" s="1888"/>
      <c r="BA23" s="1888"/>
      <c r="BB23" s="1889"/>
      <c r="BC23" s="962"/>
      <c r="BD23" s="1890" t="s">
        <v>1098</v>
      </c>
      <c r="BE23" s="1891"/>
      <c r="BF23" s="1891"/>
      <c r="BG23" s="1892"/>
      <c r="BH23" s="1893" t="s">
        <v>1097</v>
      </c>
      <c r="BI23" s="1894"/>
      <c r="BJ23" s="1894"/>
      <c r="BK23" s="1895"/>
      <c r="BL23" s="1896" t="s">
        <v>1096</v>
      </c>
      <c r="BM23" s="1897"/>
      <c r="BN23" s="1897"/>
      <c r="BO23" s="1898"/>
      <c r="BP23" s="1893" t="s">
        <v>1095</v>
      </c>
      <c r="BQ23" s="1894"/>
      <c r="BR23" s="1894"/>
      <c r="BS23" s="1895"/>
      <c r="BT23" s="1896" t="s">
        <v>1094</v>
      </c>
      <c r="BU23" s="1897"/>
      <c r="BV23" s="1897"/>
      <c r="BW23" s="1912"/>
      <c r="BX23" s="963"/>
      <c r="BY23" s="963"/>
      <c r="BZ23" s="963"/>
      <c r="CA23" s="963"/>
    </row>
    <row r="24" spans="1:79" ht="12.75" customHeight="1" thickBot="1">
      <c r="A24" s="1923"/>
      <c r="B24" s="1903"/>
      <c r="C24" s="1754"/>
      <c r="D24" s="1276"/>
      <c r="E24" s="1913"/>
      <c r="F24" s="1914"/>
      <c r="G24" s="1914"/>
      <c r="H24" s="1914"/>
      <c r="I24" s="1915"/>
      <c r="J24" s="1887" t="s">
        <v>1365</v>
      </c>
      <c r="K24" s="1888"/>
      <c r="L24" s="1888"/>
      <c r="M24" s="1889"/>
      <c r="N24" s="1908" t="s">
        <v>1362</v>
      </c>
      <c r="O24" s="1891"/>
      <c r="P24" s="1891"/>
      <c r="Q24" s="1892"/>
      <c r="R24" s="1887" t="s">
        <v>1363</v>
      </c>
      <c r="S24" s="1888"/>
      <c r="T24" s="1888"/>
      <c r="U24" s="1889"/>
      <c r="V24" s="1908" t="s">
        <v>1361</v>
      </c>
      <c r="W24" s="1891"/>
      <c r="X24" s="1891"/>
      <c r="Y24" s="1892"/>
      <c r="Z24" s="1887" t="s">
        <v>1360</v>
      </c>
      <c r="AA24" s="1888"/>
      <c r="AB24" s="1888"/>
      <c r="AC24" s="1889"/>
      <c r="AD24" s="962"/>
      <c r="AE24" s="1890" t="s">
        <v>1364</v>
      </c>
      <c r="AF24" s="1891"/>
      <c r="AG24" s="1891"/>
      <c r="AH24" s="1892"/>
      <c r="AI24" s="1887" t="s">
        <v>1365</v>
      </c>
      <c r="AJ24" s="1888"/>
      <c r="AK24" s="1888"/>
      <c r="AL24" s="1889"/>
      <c r="AM24" s="1908" t="s">
        <v>1362</v>
      </c>
      <c r="AN24" s="1891"/>
      <c r="AO24" s="1891"/>
      <c r="AP24" s="1892"/>
      <c r="AQ24" s="1887" t="s">
        <v>1360</v>
      </c>
      <c r="AR24" s="1888"/>
      <c r="AS24" s="1888"/>
      <c r="AT24" s="1889"/>
      <c r="AU24" s="1908" t="s">
        <v>1361</v>
      </c>
      <c r="AV24" s="1891"/>
      <c r="AW24" s="1891"/>
      <c r="AX24" s="1892"/>
      <c r="AY24" s="1887" t="s">
        <v>1365</v>
      </c>
      <c r="AZ24" s="1888"/>
      <c r="BA24" s="1888"/>
      <c r="BB24" s="1889"/>
      <c r="BC24" s="962"/>
      <c r="BD24" s="1890" t="s">
        <v>1361</v>
      </c>
      <c r="BE24" s="1891"/>
      <c r="BF24" s="1891"/>
      <c r="BG24" s="1892"/>
      <c r="BH24" s="1893" t="s">
        <v>1363</v>
      </c>
      <c r="BI24" s="1894"/>
      <c r="BJ24" s="1894"/>
      <c r="BK24" s="1895"/>
      <c r="BL24" s="1896" t="s">
        <v>1364</v>
      </c>
      <c r="BM24" s="1897"/>
      <c r="BN24" s="1897"/>
      <c r="BO24" s="1898"/>
      <c r="BP24" s="1893" t="s">
        <v>1363</v>
      </c>
      <c r="BQ24" s="1894"/>
      <c r="BR24" s="1894"/>
      <c r="BS24" s="1895"/>
      <c r="BT24" s="1896" t="s">
        <v>1360</v>
      </c>
      <c r="BU24" s="1897"/>
      <c r="BV24" s="1897"/>
      <c r="BW24" s="1912"/>
    </row>
    <row r="25" spans="1:79" ht="23.4" thickBot="1">
      <c r="A25" s="1924"/>
      <c r="B25" s="1904"/>
      <c r="C25" s="1755"/>
      <c r="D25" s="1276"/>
      <c r="E25" s="603" t="s">
        <v>268</v>
      </c>
      <c r="F25" s="603" t="s">
        <v>1092</v>
      </c>
      <c r="G25" s="603" t="s">
        <v>267</v>
      </c>
      <c r="H25" s="603" t="s">
        <v>266</v>
      </c>
      <c r="I25" s="602" t="s">
        <v>265</v>
      </c>
      <c r="J25" s="605" t="s">
        <v>268</v>
      </c>
      <c r="K25" s="605" t="s">
        <v>1092</v>
      </c>
      <c r="L25" s="605" t="s">
        <v>267</v>
      </c>
      <c r="M25" s="604" t="s">
        <v>266</v>
      </c>
      <c r="N25" s="603" t="s">
        <v>268</v>
      </c>
      <c r="O25" s="603" t="s">
        <v>1092</v>
      </c>
      <c r="P25" s="603" t="s">
        <v>267</v>
      </c>
      <c r="Q25" s="607" t="s">
        <v>266</v>
      </c>
      <c r="R25" s="704" t="s">
        <v>268</v>
      </c>
      <c r="S25" s="603" t="s">
        <v>1092</v>
      </c>
      <c r="T25" s="603" t="s">
        <v>267</v>
      </c>
      <c r="U25" s="602" t="s">
        <v>266</v>
      </c>
      <c r="V25" s="603" t="s">
        <v>268</v>
      </c>
      <c r="W25" s="603" t="s">
        <v>1092</v>
      </c>
      <c r="X25" s="603" t="s">
        <v>267</v>
      </c>
      <c r="Y25" s="607" t="s">
        <v>266</v>
      </c>
      <c r="Z25" s="704" t="s">
        <v>268</v>
      </c>
      <c r="AA25" s="603" t="s">
        <v>1092</v>
      </c>
      <c r="AB25" s="603" t="s">
        <v>267</v>
      </c>
      <c r="AC25" s="602" t="s">
        <v>266</v>
      </c>
      <c r="AD25" s="544"/>
      <c r="AE25" s="704" t="s">
        <v>268</v>
      </c>
      <c r="AF25" s="603" t="s">
        <v>1092</v>
      </c>
      <c r="AG25" s="603" t="s">
        <v>267</v>
      </c>
      <c r="AH25" s="602" t="s">
        <v>266</v>
      </c>
      <c r="AI25" s="603" t="s">
        <v>268</v>
      </c>
      <c r="AJ25" s="603" t="s">
        <v>1092</v>
      </c>
      <c r="AK25" s="603" t="s">
        <v>267</v>
      </c>
      <c r="AL25" s="602" t="s">
        <v>266</v>
      </c>
      <c r="AM25" s="603" t="s">
        <v>268</v>
      </c>
      <c r="AN25" s="603" t="s">
        <v>1092</v>
      </c>
      <c r="AO25" s="603" t="s">
        <v>267</v>
      </c>
      <c r="AP25" s="602" t="s">
        <v>266</v>
      </c>
      <c r="AQ25" s="603" t="s">
        <v>268</v>
      </c>
      <c r="AR25" s="603" t="s">
        <v>1092</v>
      </c>
      <c r="AS25" s="603" t="s">
        <v>267</v>
      </c>
      <c r="AT25" s="602" t="s">
        <v>266</v>
      </c>
      <c r="AU25" s="605" t="s">
        <v>268</v>
      </c>
      <c r="AV25" s="605" t="s">
        <v>1092</v>
      </c>
      <c r="AW25" s="605" t="s">
        <v>267</v>
      </c>
      <c r="AX25" s="604" t="s">
        <v>266</v>
      </c>
      <c r="AY25" s="605" t="s">
        <v>268</v>
      </c>
      <c r="AZ25" s="605" t="s">
        <v>1092</v>
      </c>
      <c r="BA25" s="605" t="s">
        <v>267</v>
      </c>
      <c r="BB25" s="604" t="s">
        <v>266</v>
      </c>
      <c r="BC25" s="544"/>
      <c r="BD25" s="606" t="s">
        <v>268</v>
      </c>
      <c r="BE25" s="605" t="s">
        <v>1092</v>
      </c>
      <c r="BF25" s="605" t="s">
        <v>267</v>
      </c>
      <c r="BG25" s="604" t="s">
        <v>266</v>
      </c>
      <c r="BH25" s="605" t="s">
        <v>268</v>
      </c>
      <c r="BI25" s="605" t="s">
        <v>1092</v>
      </c>
      <c r="BJ25" s="605" t="s">
        <v>267</v>
      </c>
      <c r="BK25" s="604" t="s">
        <v>266</v>
      </c>
      <c r="BL25" s="605" t="s">
        <v>268</v>
      </c>
      <c r="BM25" s="605" t="s">
        <v>1092</v>
      </c>
      <c r="BN25" s="605" t="s">
        <v>267</v>
      </c>
      <c r="BO25" s="604" t="s">
        <v>266</v>
      </c>
      <c r="BP25" s="603" t="s">
        <v>268</v>
      </c>
      <c r="BQ25" s="603" t="s">
        <v>1092</v>
      </c>
      <c r="BR25" s="603" t="s">
        <v>267</v>
      </c>
      <c r="BS25" s="602" t="s">
        <v>266</v>
      </c>
      <c r="BT25" s="605" t="s">
        <v>268</v>
      </c>
      <c r="BU25" s="605" t="s">
        <v>1092</v>
      </c>
      <c r="BV25" s="605" t="s">
        <v>267</v>
      </c>
      <c r="BW25" s="604" t="s">
        <v>266</v>
      </c>
    </row>
    <row r="26" spans="1:79" s="618" customFormat="1">
      <c r="A26" s="1275">
        <v>1</v>
      </c>
      <c r="B26" s="1295" t="s">
        <v>144</v>
      </c>
      <c r="C26" s="1449" t="s">
        <v>1563</v>
      </c>
      <c r="D26" s="1310" t="str">
        <f t="shared" ref="D26:D39" si="8">CONCATENATE(TRIM(C26)," ",TRIM(B26))</f>
        <v>Matt Moulder</v>
      </c>
      <c r="E26" s="673">
        <f t="shared" ref="E26:E40" si="9">SUM(J26,N26,R26,V26,Z26,AE26,AI26,AM26,AQ26,AU26,AY26,BD26,BH26,BL26,BP26,BT26)</f>
        <v>79</v>
      </c>
      <c r="F26" s="672">
        <f t="shared" ref="F26:F40" si="10">SUM(K26,O26,S26,W26,AA26,AF26,AJ26,AN26,AR26,AV26,AZ26,BE26,BI26,BM26,BU26,BQ26)</f>
        <v>44</v>
      </c>
      <c r="G26" s="672">
        <f t="shared" ref="G26:G40" si="11">SUM(L26,P26,T26,X26,AB26,AG26,AK26,AO26,AS26,AW26,BA26,BF26,BJ26,BN26,BV26,BR26)</f>
        <v>55</v>
      </c>
      <c r="H26" s="672">
        <f t="shared" ref="H26:H40" si="12">SUM(M26,Q26,U26,Y26,AC26,AH26,AL26,AP26,AT26,AX26,BB26,BG26,BK26,BO26,BW26,BS26)</f>
        <v>16</v>
      </c>
      <c r="I26" s="671">
        <f t="shared" ref="I26:I41" si="13">(G26/E26)</f>
        <v>0.69620253164556967</v>
      </c>
      <c r="J26" s="950">
        <v>6</v>
      </c>
      <c r="K26" s="949">
        <v>6</v>
      </c>
      <c r="L26" s="949">
        <v>5</v>
      </c>
      <c r="M26" s="1048">
        <v>2</v>
      </c>
      <c r="N26" s="1411">
        <v>5</v>
      </c>
      <c r="O26" s="1410">
        <v>3</v>
      </c>
      <c r="P26" s="1410">
        <v>3</v>
      </c>
      <c r="Q26" s="1434"/>
      <c r="R26" s="1218">
        <v>5</v>
      </c>
      <c r="S26" s="949">
        <v>2</v>
      </c>
      <c r="T26" s="949">
        <v>3</v>
      </c>
      <c r="U26" s="948"/>
      <c r="V26" s="244"/>
      <c r="W26" s="244"/>
      <c r="X26" s="244"/>
      <c r="Y26" s="377"/>
      <c r="Z26" s="570">
        <v>7</v>
      </c>
      <c r="AA26" s="570">
        <v>2</v>
      </c>
      <c r="AB26" s="570">
        <v>6</v>
      </c>
      <c r="AC26" s="569">
        <v>2</v>
      </c>
      <c r="AD26" s="544"/>
      <c r="AE26" s="573">
        <v>5</v>
      </c>
      <c r="AF26" s="572">
        <v>3</v>
      </c>
      <c r="AG26" s="572">
        <v>3</v>
      </c>
      <c r="AH26" s="571">
        <v>1</v>
      </c>
      <c r="AI26" s="837">
        <v>6</v>
      </c>
      <c r="AJ26" s="837">
        <v>4</v>
      </c>
      <c r="AK26" s="837">
        <v>5</v>
      </c>
      <c r="AL26" s="836">
        <v>1</v>
      </c>
      <c r="AM26" s="572">
        <v>4</v>
      </c>
      <c r="AN26" s="572">
        <v>4</v>
      </c>
      <c r="AO26" s="572">
        <v>3</v>
      </c>
      <c r="AP26" s="571"/>
      <c r="AQ26" s="570">
        <v>6</v>
      </c>
      <c r="AR26" s="570">
        <v>3</v>
      </c>
      <c r="AS26" s="570">
        <v>4</v>
      </c>
      <c r="AT26" s="569">
        <v>2</v>
      </c>
      <c r="AU26" s="572">
        <v>4</v>
      </c>
      <c r="AV26" s="572">
        <v>1</v>
      </c>
      <c r="AW26" s="572">
        <v>2</v>
      </c>
      <c r="AX26" s="571"/>
      <c r="AY26" s="570">
        <v>8</v>
      </c>
      <c r="AZ26" s="570">
        <v>4</v>
      </c>
      <c r="BA26" s="570">
        <v>7</v>
      </c>
      <c r="BB26" s="569">
        <v>2</v>
      </c>
      <c r="BC26" s="544"/>
      <c r="BD26" s="928">
        <v>5</v>
      </c>
      <c r="BE26" s="927">
        <v>2</v>
      </c>
      <c r="BF26" s="927">
        <v>2</v>
      </c>
      <c r="BG26" s="926">
        <v>1</v>
      </c>
      <c r="BH26" s="570">
        <v>5</v>
      </c>
      <c r="BI26" s="570">
        <v>1</v>
      </c>
      <c r="BJ26" s="570">
        <v>1</v>
      </c>
      <c r="BK26" s="634">
        <v>1</v>
      </c>
      <c r="BL26" s="386"/>
      <c r="BM26" s="244"/>
      <c r="BN26" s="244"/>
      <c r="BO26" s="377"/>
      <c r="BP26" s="570">
        <v>5</v>
      </c>
      <c r="BQ26" s="570">
        <v>3</v>
      </c>
      <c r="BR26" s="570">
        <v>4</v>
      </c>
      <c r="BS26" s="634">
        <v>2</v>
      </c>
      <c r="BT26" s="573">
        <v>8</v>
      </c>
      <c r="BU26" s="572">
        <v>6</v>
      </c>
      <c r="BV26" s="572">
        <v>7</v>
      </c>
      <c r="BW26" s="571">
        <v>2</v>
      </c>
    </row>
    <row r="27" spans="1:79" s="618" customFormat="1">
      <c r="A27" s="1258">
        <v>2</v>
      </c>
      <c r="B27" s="1209" t="s">
        <v>142</v>
      </c>
      <c r="C27" s="1281" t="s">
        <v>1567</v>
      </c>
      <c r="D27" s="1310" t="str">
        <f t="shared" si="8"/>
        <v>Josh Muska</v>
      </c>
      <c r="E27" s="662">
        <f t="shared" si="9"/>
        <v>76</v>
      </c>
      <c r="F27" s="661">
        <f t="shared" si="10"/>
        <v>35</v>
      </c>
      <c r="G27" s="661">
        <f t="shared" si="11"/>
        <v>46</v>
      </c>
      <c r="H27" s="661">
        <f t="shared" si="12"/>
        <v>10</v>
      </c>
      <c r="I27" s="660">
        <f t="shared" si="13"/>
        <v>0.60526315789473684</v>
      </c>
      <c r="J27" s="913">
        <v>7</v>
      </c>
      <c r="K27" s="912">
        <v>7</v>
      </c>
      <c r="L27" s="912">
        <v>6</v>
      </c>
      <c r="M27" s="984">
        <v>1</v>
      </c>
      <c r="N27" s="1404">
        <v>4</v>
      </c>
      <c r="O27" s="1403">
        <v>2</v>
      </c>
      <c r="P27" s="1403">
        <v>2</v>
      </c>
      <c r="Q27" s="1432">
        <v>1</v>
      </c>
      <c r="R27" s="985">
        <v>3</v>
      </c>
      <c r="S27" s="912">
        <v>1</v>
      </c>
      <c r="T27" s="912">
        <v>1</v>
      </c>
      <c r="U27" s="911"/>
      <c r="V27" s="572">
        <v>4</v>
      </c>
      <c r="W27" s="572">
        <v>2</v>
      </c>
      <c r="X27" s="572">
        <v>4</v>
      </c>
      <c r="Y27" s="571"/>
      <c r="Z27" s="570">
        <v>5</v>
      </c>
      <c r="AA27" s="570">
        <v>3</v>
      </c>
      <c r="AB27" s="570">
        <v>4</v>
      </c>
      <c r="AC27" s="569">
        <v>2</v>
      </c>
      <c r="AD27" s="544"/>
      <c r="AE27" s="573">
        <v>6</v>
      </c>
      <c r="AF27" s="572">
        <v>2</v>
      </c>
      <c r="AG27" s="572">
        <v>4</v>
      </c>
      <c r="AH27" s="571">
        <v>2</v>
      </c>
      <c r="AI27" s="837">
        <v>6</v>
      </c>
      <c r="AJ27" s="837">
        <v>2</v>
      </c>
      <c r="AK27" s="837">
        <v>3</v>
      </c>
      <c r="AL27" s="836"/>
      <c r="AM27" s="572">
        <v>5</v>
      </c>
      <c r="AN27" s="572">
        <v>1</v>
      </c>
      <c r="AO27" s="572">
        <v>3</v>
      </c>
      <c r="AP27" s="571"/>
      <c r="AQ27" s="570">
        <v>4</v>
      </c>
      <c r="AR27" s="570">
        <v>2</v>
      </c>
      <c r="AS27" s="570">
        <v>2</v>
      </c>
      <c r="AT27" s="569">
        <v>1</v>
      </c>
      <c r="AU27" s="572">
        <v>5</v>
      </c>
      <c r="AV27" s="572">
        <v>1</v>
      </c>
      <c r="AW27" s="572">
        <v>2</v>
      </c>
      <c r="AX27" s="571"/>
      <c r="AY27" s="570">
        <v>5</v>
      </c>
      <c r="AZ27" s="570">
        <v>5</v>
      </c>
      <c r="BA27" s="570">
        <v>4</v>
      </c>
      <c r="BB27" s="569"/>
      <c r="BC27" s="544"/>
      <c r="BD27" s="386"/>
      <c r="BE27" s="244"/>
      <c r="BF27" s="244"/>
      <c r="BG27" s="377"/>
      <c r="BH27" s="570">
        <v>5</v>
      </c>
      <c r="BI27" s="570">
        <v>0</v>
      </c>
      <c r="BJ27" s="570">
        <v>3</v>
      </c>
      <c r="BK27" s="634"/>
      <c r="BL27" s="573">
        <v>4</v>
      </c>
      <c r="BM27" s="572">
        <v>2</v>
      </c>
      <c r="BN27" s="572">
        <v>1</v>
      </c>
      <c r="BO27" s="571">
        <v>1</v>
      </c>
      <c r="BP27" s="570">
        <v>5</v>
      </c>
      <c r="BQ27" s="570">
        <v>0</v>
      </c>
      <c r="BR27" s="570">
        <v>2</v>
      </c>
      <c r="BS27" s="634"/>
      <c r="BT27" s="573">
        <v>8</v>
      </c>
      <c r="BU27" s="572">
        <v>5</v>
      </c>
      <c r="BV27" s="572">
        <v>5</v>
      </c>
      <c r="BW27" s="571">
        <v>2</v>
      </c>
    </row>
    <row r="28" spans="1:79" s="618" customFormat="1" ht="15.6">
      <c r="A28" s="1258">
        <v>3</v>
      </c>
      <c r="B28" s="1266" t="s">
        <v>224</v>
      </c>
      <c r="C28" s="1336" t="s">
        <v>1568</v>
      </c>
      <c r="D28" s="1310" t="str">
        <f t="shared" si="8"/>
        <v>Derek Stark</v>
      </c>
      <c r="E28" s="662">
        <f t="shared" si="9"/>
        <v>87</v>
      </c>
      <c r="F28" s="661">
        <f t="shared" si="10"/>
        <v>34</v>
      </c>
      <c r="G28" s="661">
        <f t="shared" si="11"/>
        <v>48</v>
      </c>
      <c r="H28" s="661">
        <f t="shared" si="12"/>
        <v>0</v>
      </c>
      <c r="I28" s="660">
        <f t="shared" si="13"/>
        <v>0.55172413793103448</v>
      </c>
      <c r="J28" s="913">
        <v>6</v>
      </c>
      <c r="K28" s="912">
        <v>5</v>
      </c>
      <c r="L28" s="912">
        <v>5</v>
      </c>
      <c r="M28" s="984"/>
      <c r="N28" s="1404">
        <v>4</v>
      </c>
      <c r="O28" s="1403">
        <v>2</v>
      </c>
      <c r="P28" s="1403">
        <v>3</v>
      </c>
      <c r="Q28" s="1432"/>
      <c r="R28" s="985">
        <v>5</v>
      </c>
      <c r="S28" s="912">
        <v>2</v>
      </c>
      <c r="T28" s="912">
        <v>2</v>
      </c>
      <c r="U28" s="911"/>
      <c r="V28" s="572">
        <v>3</v>
      </c>
      <c r="W28" s="572">
        <v>0</v>
      </c>
      <c r="X28" s="572">
        <v>0</v>
      </c>
      <c r="Y28" s="571"/>
      <c r="Z28" s="574">
        <v>6</v>
      </c>
      <c r="AA28" s="570">
        <v>4</v>
      </c>
      <c r="AB28" s="570">
        <v>4</v>
      </c>
      <c r="AC28" s="569"/>
      <c r="AD28" s="544"/>
      <c r="AE28" s="573">
        <v>5</v>
      </c>
      <c r="AF28" s="572">
        <v>2</v>
      </c>
      <c r="AG28" s="572">
        <v>1</v>
      </c>
      <c r="AH28" s="571"/>
      <c r="AI28" s="838">
        <v>6</v>
      </c>
      <c r="AJ28" s="837">
        <v>1</v>
      </c>
      <c r="AK28" s="837">
        <v>3</v>
      </c>
      <c r="AL28" s="836"/>
      <c r="AM28" s="573">
        <v>6</v>
      </c>
      <c r="AN28" s="572">
        <v>3</v>
      </c>
      <c r="AO28" s="572">
        <v>4</v>
      </c>
      <c r="AP28" s="571"/>
      <c r="AQ28" s="574">
        <v>6</v>
      </c>
      <c r="AR28" s="570">
        <v>1</v>
      </c>
      <c r="AS28" s="570">
        <v>3</v>
      </c>
      <c r="AT28" s="569"/>
      <c r="AU28" s="573">
        <v>5</v>
      </c>
      <c r="AV28" s="572">
        <v>1</v>
      </c>
      <c r="AW28" s="572">
        <v>2</v>
      </c>
      <c r="AX28" s="571"/>
      <c r="AY28" s="570">
        <v>8</v>
      </c>
      <c r="AZ28" s="570">
        <v>5</v>
      </c>
      <c r="BA28" s="570">
        <v>5</v>
      </c>
      <c r="BB28" s="569"/>
      <c r="BC28" s="544"/>
      <c r="BD28" s="928">
        <v>7</v>
      </c>
      <c r="BE28" s="927">
        <v>1</v>
      </c>
      <c r="BF28" s="927">
        <v>4</v>
      </c>
      <c r="BG28" s="926"/>
      <c r="BH28" s="574">
        <v>4</v>
      </c>
      <c r="BI28" s="570">
        <v>1</v>
      </c>
      <c r="BJ28" s="570">
        <v>1</v>
      </c>
      <c r="BK28" s="569"/>
      <c r="BL28" s="573">
        <v>3</v>
      </c>
      <c r="BM28" s="572">
        <v>2</v>
      </c>
      <c r="BN28" s="572">
        <v>3</v>
      </c>
      <c r="BO28" s="571"/>
      <c r="BP28" s="574">
        <v>5</v>
      </c>
      <c r="BQ28" s="570">
        <v>0</v>
      </c>
      <c r="BR28" s="570">
        <v>3</v>
      </c>
      <c r="BS28" s="569"/>
      <c r="BT28" s="573">
        <v>8</v>
      </c>
      <c r="BU28" s="572">
        <v>4</v>
      </c>
      <c r="BV28" s="572">
        <v>5</v>
      </c>
      <c r="BW28" s="571"/>
    </row>
    <row r="29" spans="1:79" s="618" customFormat="1">
      <c r="A29" s="1258">
        <v>4</v>
      </c>
      <c r="B29" s="1524" t="s">
        <v>2169</v>
      </c>
      <c r="C29" s="1463" t="s">
        <v>1661</v>
      </c>
      <c r="D29" s="1310" t="str">
        <f t="shared" si="8"/>
        <v>Robert Siegers</v>
      </c>
      <c r="E29" s="662">
        <f t="shared" si="9"/>
        <v>85</v>
      </c>
      <c r="F29" s="661">
        <f t="shared" si="10"/>
        <v>28</v>
      </c>
      <c r="G29" s="661">
        <f t="shared" si="11"/>
        <v>44</v>
      </c>
      <c r="H29" s="661">
        <f t="shared" si="12"/>
        <v>0</v>
      </c>
      <c r="I29" s="660">
        <f t="shared" si="13"/>
        <v>0.51764705882352946</v>
      </c>
      <c r="J29" s="913">
        <v>7</v>
      </c>
      <c r="K29" s="912">
        <v>3</v>
      </c>
      <c r="L29" s="912">
        <v>5</v>
      </c>
      <c r="M29" s="984"/>
      <c r="N29" s="1404">
        <v>4</v>
      </c>
      <c r="O29" s="1403">
        <v>0</v>
      </c>
      <c r="P29" s="1403">
        <v>2</v>
      </c>
      <c r="Q29" s="1432"/>
      <c r="R29" s="985">
        <v>5</v>
      </c>
      <c r="S29" s="912">
        <v>0</v>
      </c>
      <c r="T29" s="912">
        <v>2</v>
      </c>
      <c r="U29" s="911"/>
      <c r="V29" s="572">
        <v>5</v>
      </c>
      <c r="W29" s="572">
        <v>2</v>
      </c>
      <c r="X29" s="572">
        <v>2</v>
      </c>
      <c r="Y29" s="571"/>
      <c r="Z29" s="570">
        <v>5</v>
      </c>
      <c r="AA29" s="570">
        <v>1</v>
      </c>
      <c r="AB29" s="570">
        <v>2</v>
      </c>
      <c r="AC29" s="569"/>
      <c r="AD29" s="544"/>
      <c r="AE29" s="573">
        <v>5</v>
      </c>
      <c r="AF29" s="572">
        <v>2</v>
      </c>
      <c r="AG29" s="572">
        <v>3</v>
      </c>
      <c r="AH29" s="571"/>
      <c r="AI29" s="837">
        <v>6</v>
      </c>
      <c r="AJ29" s="837">
        <v>3</v>
      </c>
      <c r="AK29" s="837">
        <v>3</v>
      </c>
      <c r="AL29" s="836"/>
      <c r="AM29" s="572">
        <v>5</v>
      </c>
      <c r="AN29" s="572">
        <v>0</v>
      </c>
      <c r="AO29" s="572">
        <v>2</v>
      </c>
      <c r="AP29" s="571"/>
      <c r="AQ29" s="570">
        <v>5</v>
      </c>
      <c r="AR29" s="570">
        <v>2</v>
      </c>
      <c r="AS29" s="570">
        <v>3</v>
      </c>
      <c r="AT29" s="569"/>
      <c r="AU29" s="572">
        <v>4</v>
      </c>
      <c r="AV29" s="572">
        <v>1</v>
      </c>
      <c r="AW29" s="572">
        <v>2</v>
      </c>
      <c r="AX29" s="571"/>
      <c r="AY29" s="570">
        <v>6</v>
      </c>
      <c r="AZ29" s="570">
        <v>4</v>
      </c>
      <c r="BA29" s="570">
        <v>5</v>
      </c>
      <c r="BB29" s="569"/>
      <c r="BC29" s="544"/>
      <c r="BD29" s="928">
        <v>6</v>
      </c>
      <c r="BE29" s="927">
        <v>5</v>
      </c>
      <c r="BF29" s="927">
        <v>4</v>
      </c>
      <c r="BG29" s="926"/>
      <c r="BH29" s="570">
        <v>5</v>
      </c>
      <c r="BI29" s="570">
        <v>0</v>
      </c>
      <c r="BJ29" s="570">
        <v>1</v>
      </c>
      <c r="BK29" s="634"/>
      <c r="BL29" s="573">
        <v>5</v>
      </c>
      <c r="BM29" s="572">
        <v>1</v>
      </c>
      <c r="BN29" s="572">
        <v>1</v>
      </c>
      <c r="BO29" s="571"/>
      <c r="BP29" s="570">
        <v>4</v>
      </c>
      <c r="BQ29" s="570">
        <v>0</v>
      </c>
      <c r="BR29" s="570">
        <v>2</v>
      </c>
      <c r="BS29" s="634"/>
      <c r="BT29" s="573">
        <v>8</v>
      </c>
      <c r="BU29" s="572">
        <v>4</v>
      </c>
      <c r="BV29" s="572">
        <v>5</v>
      </c>
      <c r="BW29" s="571"/>
    </row>
    <row r="30" spans="1:79" s="618" customFormat="1">
      <c r="A30" s="1258">
        <v>5</v>
      </c>
      <c r="B30" s="1209" t="s">
        <v>97</v>
      </c>
      <c r="C30" s="1281" t="s">
        <v>1569</v>
      </c>
      <c r="D30" s="1310" t="str">
        <f t="shared" si="8"/>
        <v>Eric Brittingham</v>
      </c>
      <c r="E30" s="662">
        <f t="shared" si="9"/>
        <v>93</v>
      </c>
      <c r="F30" s="661">
        <f t="shared" si="10"/>
        <v>42</v>
      </c>
      <c r="G30" s="661">
        <f t="shared" si="11"/>
        <v>58</v>
      </c>
      <c r="H30" s="661">
        <f t="shared" si="12"/>
        <v>0</v>
      </c>
      <c r="I30" s="660">
        <f t="shared" si="13"/>
        <v>0.62365591397849462</v>
      </c>
      <c r="J30" s="913">
        <v>8</v>
      </c>
      <c r="K30" s="912">
        <v>5</v>
      </c>
      <c r="L30" s="912">
        <v>6</v>
      </c>
      <c r="M30" s="984"/>
      <c r="N30" s="1404">
        <v>5</v>
      </c>
      <c r="O30" s="1403">
        <v>2</v>
      </c>
      <c r="P30" s="1403">
        <v>3</v>
      </c>
      <c r="Q30" s="1432"/>
      <c r="R30" s="985">
        <v>5</v>
      </c>
      <c r="S30" s="912">
        <v>2</v>
      </c>
      <c r="T30" s="912">
        <v>3</v>
      </c>
      <c r="U30" s="911"/>
      <c r="V30" s="572">
        <v>5</v>
      </c>
      <c r="W30" s="572">
        <v>2</v>
      </c>
      <c r="X30" s="572">
        <v>2</v>
      </c>
      <c r="Y30" s="571"/>
      <c r="Z30" s="570">
        <v>6</v>
      </c>
      <c r="AA30" s="570">
        <v>2</v>
      </c>
      <c r="AB30" s="570">
        <v>4</v>
      </c>
      <c r="AC30" s="569"/>
      <c r="AD30" s="544"/>
      <c r="AE30" s="573">
        <v>5</v>
      </c>
      <c r="AF30" s="572">
        <v>4</v>
      </c>
      <c r="AG30" s="572">
        <v>4</v>
      </c>
      <c r="AH30" s="571"/>
      <c r="AI30" s="837">
        <v>6</v>
      </c>
      <c r="AJ30" s="837">
        <v>4</v>
      </c>
      <c r="AK30" s="837">
        <v>4</v>
      </c>
      <c r="AL30" s="836"/>
      <c r="AM30" s="572">
        <v>6</v>
      </c>
      <c r="AN30" s="572">
        <v>3</v>
      </c>
      <c r="AO30" s="572">
        <v>3</v>
      </c>
      <c r="AP30" s="571"/>
      <c r="AQ30" s="570">
        <v>6</v>
      </c>
      <c r="AR30" s="570">
        <v>2</v>
      </c>
      <c r="AS30" s="570">
        <v>3</v>
      </c>
      <c r="AT30" s="569"/>
      <c r="AU30" s="572">
        <v>5</v>
      </c>
      <c r="AV30" s="572">
        <v>2</v>
      </c>
      <c r="AW30" s="572">
        <v>3</v>
      </c>
      <c r="AX30" s="571"/>
      <c r="AY30" s="570">
        <v>8</v>
      </c>
      <c r="AZ30" s="570">
        <v>5</v>
      </c>
      <c r="BA30" s="570">
        <v>5</v>
      </c>
      <c r="BB30" s="569"/>
      <c r="BC30" s="544"/>
      <c r="BD30" s="928">
        <v>7</v>
      </c>
      <c r="BE30" s="927">
        <v>1</v>
      </c>
      <c r="BF30" s="927">
        <v>4</v>
      </c>
      <c r="BG30" s="926"/>
      <c r="BH30" s="570">
        <v>4</v>
      </c>
      <c r="BI30" s="570">
        <v>1</v>
      </c>
      <c r="BJ30" s="570">
        <v>3</v>
      </c>
      <c r="BK30" s="634"/>
      <c r="BL30" s="573">
        <v>5</v>
      </c>
      <c r="BM30" s="572">
        <v>1</v>
      </c>
      <c r="BN30" s="572">
        <v>5</v>
      </c>
      <c r="BO30" s="571"/>
      <c r="BP30" s="570">
        <v>5</v>
      </c>
      <c r="BQ30" s="570">
        <v>2</v>
      </c>
      <c r="BR30" s="570">
        <v>2</v>
      </c>
      <c r="BS30" s="634"/>
      <c r="BT30" s="573">
        <v>7</v>
      </c>
      <c r="BU30" s="572">
        <v>4</v>
      </c>
      <c r="BV30" s="572">
        <v>4</v>
      </c>
      <c r="BW30" s="571"/>
    </row>
    <row r="31" spans="1:79" s="618" customFormat="1">
      <c r="A31" s="1258">
        <v>6</v>
      </c>
      <c r="B31" s="1262" t="s">
        <v>134</v>
      </c>
      <c r="C31" s="1335" t="s">
        <v>1566</v>
      </c>
      <c r="D31" s="1310" t="str">
        <f t="shared" si="8"/>
        <v>Jim Haataja</v>
      </c>
      <c r="E31" s="662">
        <f t="shared" si="9"/>
        <v>74</v>
      </c>
      <c r="F31" s="661">
        <f t="shared" si="10"/>
        <v>27</v>
      </c>
      <c r="G31" s="661">
        <f t="shared" si="11"/>
        <v>36</v>
      </c>
      <c r="H31" s="661">
        <f t="shared" si="12"/>
        <v>1</v>
      </c>
      <c r="I31" s="660">
        <f t="shared" si="13"/>
        <v>0.48648648648648651</v>
      </c>
      <c r="J31" s="913">
        <v>7</v>
      </c>
      <c r="K31" s="912">
        <v>5</v>
      </c>
      <c r="L31" s="912">
        <v>4</v>
      </c>
      <c r="M31" s="984"/>
      <c r="N31" s="1404">
        <v>4</v>
      </c>
      <c r="O31" s="1403">
        <v>0</v>
      </c>
      <c r="P31" s="1403">
        <v>2</v>
      </c>
      <c r="Q31" s="1432"/>
      <c r="R31" s="985">
        <v>5</v>
      </c>
      <c r="S31" s="912">
        <v>1</v>
      </c>
      <c r="T31" s="912">
        <v>2</v>
      </c>
      <c r="U31" s="911"/>
      <c r="V31" s="572">
        <v>4</v>
      </c>
      <c r="W31" s="572">
        <v>1</v>
      </c>
      <c r="X31" s="572">
        <v>1</v>
      </c>
      <c r="Y31" s="571"/>
      <c r="Z31" s="570">
        <v>5</v>
      </c>
      <c r="AA31" s="570">
        <v>2</v>
      </c>
      <c r="AB31" s="570">
        <v>2</v>
      </c>
      <c r="AC31" s="569"/>
      <c r="AD31" s="544"/>
      <c r="AE31" s="573">
        <v>4</v>
      </c>
      <c r="AF31" s="572">
        <v>1</v>
      </c>
      <c r="AG31" s="572">
        <v>1</v>
      </c>
      <c r="AH31" s="571"/>
      <c r="AI31" s="837">
        <v>4</v>
      </c>
      <c r="AJ31" s="837">
        <v>3</v>
      </c>
      <c r="AK31" s="837">
        <v>2</v>
      </c>
      <c r="AL31" s="836">
        <v>1</v>
      </c>
      <c r="AM31" s="572">
        <v>4</v>
      </c>
      <c r="AN31" s="572">
        <v>0</v>
      </c>
      <c r="AO31" s="572">
        <v>1</v>
      </c>
      <c r="AP31" s="571"/>
      <c r="AQ31" s="570">
        <v>5</v>
      </c>
      <c r="AR31" s="570">
        <v>2</v>
      </c>
      <c r="AS31" s="570">
        <v>3</v>
      </c>
      <c r="AT31" s="569"/>
      <c r="AU31" s="572">
        <v>2</v>
      </c>
      <c r="AV31" s="572">
        <v>0</v>
      </c>
      <c r="AW31" s="572">
        <v>0</v>
      </c>
      <c r="AX31" s="571"/>
      <c r="AY31" s="570">
        <v>7</v>
      </c>
      <c r="AZ31" s="570">
        <v>2</v>
      </c>
      <c r="BA31" s="570">
        <v>3</v>
      </c>
      <c r="BB31" s="569"/>
      <c r="BC31" s="544"/>
      <c r="BD31" s="928">
        <v>5</v>
      </c>
      <c r="BE31" s="927">
        <v>2</v>
      </c>
      <c r="BF31" s="927">
        <v>3</v>
      </c>
      <c r="BG31" s="926"/>
      <c r="BH31" s="570">
        <v>3</v>
      </c>
      <c r="BI31" s="570">
        <v>2</v>
      </c>
      <c r="BJ31" s="570">
        <v>3</v>
      </c>
      <c r="BK31" s="634"/>
      <c r="BL31" s="573">
        <v>5</v>
      </c>
      <c r="BM31" s="572">
        <v>2</v>
      </c>
      <c r="BN31" s="572">
        <v>3</v>
      </c>
      <c r="BO31" s="571"/>
      <c r="BP31" s="570">
        <v>3</v>
      </c>
      <c r="BQ31" s="570">
        <v>0</v>
      </c>
      <c r="BR31" s="570">
        <v>0</v>
      </c>
      <c r="BS31" s="634"/>
      <c r="BT31" s="573">
        <v>7</v>
      </c>
      <c r="BU31" s="572">
        <v>4</v>
      </c>
      <c r="BV31" s="572">
        <v>6</v>
      </c>
      <c r="BW31" s="571"/>
    </row>
    <row r="32" spans="1:79" s="618" customFormat="1">
      <c r="A32" s="1258">
        <v>7</v>
      </c>
      <c r="B32" s="1209" t="s">
        <v>1570</v>
      </c>
      <c r="C32" s="1281" t="s">
        <v>1560</v>
      </c>
      <c r="D32" s="1310" t="str">
        <f t="shared" si="8"/>
        <v>Mike McKinney</v>
      </c>
      <c r="E32" s="662">
        <f t="shared" si="9"/>
        <v>35</v>
      </c>
      <c r="F32" s="661">
        <f t="shared" si="10"/>
        <v>10</v>
      </c>
      <c r="G32" s="661">
        <f t="shared" si="11"/>
        <v>15</v>
      </c>
      <c r="H32" s="661">
        <f t="shared" si="12"/>
        <v>2</v>
      </c>
      <c r="I32" s="660">
        <f t="shared" si="13"/>
        <v>0.42857142857142855</v>
      </c>
      <c r="J32" s="913">
        <v>6</v>
      </c>
      <c r="K32" s="912">
        <v>1</v>
      </c>
      <c r="L32" s="912">
        <v>2</v>
      </c>
      <c r="M32" s="984"/>
      <c r="N32" s="1408"/>
      <c r="O32" s="1407"/>
      <c r="P32" s="1407"/>
      <c r="Q32" s="1433"/>
      <c r="R32" s="431"/>
      <c r="S32" s="652"/>
      <c r="T32" s="652"/>
      <c r="U32" s="655"/>
      <c r="V32" s="572">
        <v>5</v>
      </c>
      <c r="W32" s="572">
        <v>2</v>
      </c>
      <c r="X32" s="572">
        <v>3</v>
      </c>
      <c r="Y32" s="571"/>
      <c r="Z32" s="570">
        <v>5</v>
      </c>
      <c r="AA32" s="570">
        <v>2</v>
      </c>
      <c r="AB32" s="570">
        <v>2</v>
      </c>
      <c r="AC32" s="569">
        <v>1</v>
      </c>
      <c r="AD32" s="544"/>
      <c r="AE32" s="573">
        <v>6</v>
      </c>
      <c r="AF32" s="572">
        <v>1</v>
      </c>
      <c r="AG32" s="572">
        <v>2</v>
      </c>
      <c r="AH32" s="571"/>
      <c r="AI32" s="379"/>
      <c r="AJ32" s="244" t="s">
        <v>1199</v>
      </c>
      <c r="AK32" s="379"/>
      <c r="AL32" s="378"/>
      <c r="AM32" s="572">
        <v>5</v>
      </c>
      <c r="AN32" s="572">
        <v>2</v>
      </c>
      <c r="AO32" s="572">
        <v>4</v>
      </c>
      <c r="AP32" s="571">
        <v>1</v>
      </c>
      <c r="AQ32" s="570">
        <v>6</v>
      </c>
      <c r="AR32" s="570">
        <v>2</v>
      </c>
      <c r="AS32" s="570">
        <v>2</v>
      </c>
      <c r="AT32" s="569"/>
      <c r="AU32" s="927">
        <v>2</v>
      </c>
      <c r="AV32" s="927">
        <v>0</v>
      </c>
      <c r="AW32" s="927">
        <v>0</v>
      </c>
      <c r="AX32" s="926" t="s">
        <v>1544</v>
      </c>
      <c r="AY32" s="837"/>
      <c r="AZ32" s="837"/>
      <c r="BA32" s="837"/>
      <c r="BB32" s="836"/>
      <c r="BC32" s="544"/>
      <c r="BD32" s="386"/>
      <c r="BE32" s="244"/>
      <c r="BF32" s="244"/>
      <c r="BG32" s="377"/>
      <c r="BH32" s="379"/>
      <c r="BI32" s="379"/>
      <c r="BJ32" s="379"/>
      <c r="BK32" s="453"/>
      <c r="BL32" s="386"/>
      <c r="BM32" s="244"/>
      <c r="BN32" s="244"/>
      <c r="BO32" s="377"/>
      <c r="BP32" s="379"/>
      <c r="BQ32" s="379"/>
      <c r="BR32" s="379"/>
      <c r="BS32" s="453"/>
      <c r="BT32" s="386"/>
      <c r="BU32" s="244"/>
      <c r="BV32" s="244"/>
      <c r="BW32" s="377"/>
    </row>
    <row r="33" spans="1:79" s="618" customFormat="1">
      <c r="A33" s="1258">
        <v>8</v>
      </c>
      <c r="B33" s="1209" t="s">
        <v>2109</v>
      </c>
      <c r="C33" s="1281" t="s">
        <v>1559</v>
      </c>
      <c r="D33" s="1310" t="str">
        <f t="shared" si="8"/>
        <v>Nick Voigt</v>
      </c>
      <c r="E33" s="662">
        <f t="shared" si="9"/>
        <v>77</v>
      </c>
      <c r="F33" s="661">
        <f t="shared" si="10"/>
        <v>23</v>
      </c>
      <c r="G33" s="661">
        <f t="shared" si="11"/>
        <v>45</v>
      </c>
      <c r="H33" s="661">
        <f t="shared" si="12"/>
        <v>1</v>
      </c>
      <c r="I33" s="660">
        <f t="shared" si="13"/>
        <v>0.58441558441558439</v>
      </c>
      <c r="J33" s="913">
        <v>6</v>
      </c>
      <c r="K33" s="912">
        <v>5</v>
      </c>
      <c r="L33" s="912">
        <v>5</v>
      </c>
      <c r="M33" s="984">
        <v>1</v>
      </c>
      <c r="N33" s="1404">
        <v>5</v>
      </c>
      <c r="O33" s="1403">
        <v>1</v>
      </c>
      <c r="P33" s="1403">
        <v>1</v>
      </c>
      <c r="Q33" s="1432"/>
      <c r="R33" s="985">
        <v>5</v>
      </c>
      <c r="S33" s="912">
        <v>1</v>
      </c>
      <c r="T33" s="912">
        <v>3</v>
      </c>
      <c r="U33" s="911"/>
      <c r="V33" s="572">
        <v>5</v>
      </c>
      <c r="W33" s="572">
        <v>0</v>
      </c>
      <c r="X33" s="572">
        <v>4</v>
      </c>
      <c r="Y33" s="571"/>
      <c r="Z33" s="570">
        <v>6</v>
      </c>
      <c r="AA33" s="570">
        <v>0</v>
      </c>
      <c r="AB33" s="570">
        <v>2</v>
      </c>
      <c r="AC33" s="569"/>
      <c r="AD33" s="544"/>
      <c r="AE33" s="573">
        <v>5</v>
      </c>
      <c r="AF33" s="572">
        <v>2</v>
      </c>
      <c r="AG33" s="572">
        <v>2</v>
      </c>
      <c r="AH33" s="571"/>
      <c r="AI33" s="837">
        <v>5</v>
      </c>
      <c r="AJ33" s="837">
        <v>4</v>
      </c>
      <c r="AK33" s="837">
        <v>5</v>
      </c>
      <c r="AL33" s="836"/>
      <c r="AM33" s="572">
        <v>3</v>
      </c>
      <c r="AN33" s="572">
        <v>0</v>
      </c>
      <c r="AO33" s="572">
        <v>2</v>
      </c>
      <c r="AP33" s="571"/>
      <c r="AQ33" s="570">
        <v>4</v>
      </c>
      <c r="AR33" s="570">
        <v>1</v>
      </c>
      <c r="AS33" s="570">
        <v>2</v>
      </c>
      <c r="AT33" s="569"/>
      <c r="AU33" s="244"/>
      <c r="AV33" s="244"/>
      <c r="AW33" s="244"/>
      <c r="AX33" s="377"/>
      <c r="AY33" s="570">
        <v>7</v>
      </c>
      <c r="AZ33" s="570">
        <v>1</v>
      </c>
      <c r="BA33" s="570">
        <v>5</v>
      </c>
      <c r="BB33" s="569"/>
      <c r="BC33" s="544"/>
      <c r="BD33" s="928">
        <v>4</v>
      </c>
      <c r="BE33" s="927">
        <v>3</v>
      </c>
      <c r="BF33" s="927">
        <v>2</v>
      </c>
      <c r="BG33" s="926"/>
      <c r="BH33" s="570">
        <v>5</v>
      </c>
      <c r="BI33" s="570">
        <v>1</v>
      </c>
      <c r="BJ33" s="570">
        <v>2</v>
      </c>
      <c r="BK33" s="634"/>
      <c r="BL33" s="573">
        <v>5</v>
      </c>
      <c r="BM33" s="572">
        <v>0</v>
      </c>
      <c r="BN33" s="572">
        <v>3</v>
      </c>
      <c r="BO33" s="571"/>
      <c r="BP33" s="570">
        <v>4</v>
      </c>
      <c r="BQ33" s="570">
        <v>0</v>
      </c>
      <c r="BR33" s="570">
        <v>2</v>
      </c>
      <c r="BS33" s="634"/>
      <c r="BT33" s="573">
        <v>8</v>
      </c>
      <c r="BU33" s="572">
        <v>4</v>
      </c>
      <c r="BV33" s="572">
        <v>5</v>
      </c>
      <c r="BW33" s="571"/>
    </row>
    <row r="34" spans="1:79" s="618" customFormat="1">
      <c r="A34" s="1258">
        <v>9</v>
      </c>
      <c r="B34" s="1209" t="s">
        <v>90</v>
      </c>
      <c r="C34" s="1281" t="s">
        <v>1571</v>
      </c>
      <c r="D34" s="1310" t="str">
        <f t="shared" si="8"/>
        <v>Scott Lawless</v>
      </c>
      <c r="E34" s="662">
        <f t="shared" si="9"/>
        <v>60</v>
      </c>
      <c r="F34" s="661">
        <f t="shared" si="10"/>
        <v>19</v>
      </c>
      <c r="G34" s="661">
        <f t="shared" si="11"/>
        <v>34</v>
      </c>
      <c r="H34" s="661">
        <f t="shared" si="12"/>
        <v>1</v>
      </c>
      <c r="I34" s="660">
        <f t="shared" si="13"/>
        <v>0.56666666666666665</v>
      </c>
      <c r="J34" s="913">
        <v>4</v>
      </c>
      <c r="K34" s="912">
        <v>2</v>
      </c>
      <c r="L34" s="912">
        <v>2</v>
      </c>
      <c r="M34" s="984">
        <v>1</v>
      </c>
      <c r="N34" s="1404">
        <v>4</v>
      </c>
      <c r="O34" s="1403">
        <v>1</v>
      </c>
      <c r="P34" s="1403">
        <v>2</v>
      </c>
      <c r="Q34" s="1432"/>
      <c r="R34" s="431"/>
      <c r="S34" s="652"/>
      <c r="T34" s="652"/>
      <c r="U34" s="655"/>
      <c r="V34" s="572">
        <v>4</v>
      </c>
      <c r="W34" s="572">
        <v>0</v>
      </c>
      <c r="X34" s="572">
        <v>1</v>
      </c>
      <c r="Y34" s="571"/>
      <c r="Z34" s="570">
        <v>5</v>
      </c>
      <c r="AA34" s="570">
        <v>1</v>
      </c>
      <c r="AB34" s="570">
        <v>4</v>
      </c>
      <c r="AC34" s="569"/>
      <c r="AD34" s="544"/>
      <c r="AE34" s="386"/>
      <c r="AF34" s="244"/>
      <c r="AG34" s="244"/>
      <c r="AH34" s="377"/>
      <c r="AI34" s="837">
        <v>3</v>
      </c>
      <c r="AJ34" s="837">
        <v>2</v>
      </c>
      <c r="AK34" s="837">
        <v>2</v>
      </c>
      <c r="AL34" s="836"/>
      <c r="AM34" s="572">
        <v>5</v>
      </c>
      <c r="AN34" s="572">
        <v>1</v>
      </c>
      <c r="AO34" s="572">
        <v>3</v>
      </c>
      <c r="AP34" s="571"/>
      <c r="AQ34" s="379"/>
      <c r="AR34" s="379"/>
      <c r="AS34" s="379"/>
      <c r="AT34" s="378"/>
      <c r="AU34" s="572">
        <v>3</v>
      </c>
      <c r="AV34" s="572">
        <v>1</v>
      </c>
      <c r="AW34" s="572">
        <v>2</v>
      </c>
      <c r="AX34" s="571"/>
      <c r="AY34" s="570">
        <v>8</v>
      </c>
      <c r="AZ34" s="570">
        <v>5</v>
      </c>
      <c r="BA34" s="570">
        <v>6</v>
      </c>
      <c r="BB34" s="569"/>
      <c r="BC34" s="544"/>
      <c r="BD34" s="928">
        <v>4</v>
      </c>
      <c r="BE34" s="927">
        <v>0</v>
      </c>
      <c r="BF34" s="927">
        <v>3</v>
      </c>
      <c r="BG34" s="926"/>
      <c r="BH34" s="570">
        <v>5</v>
      </c>
      <c r="BI34" s="570">
        <v>2</v>
      </c>
      <c r="BJ34" s="570">
        <v>2</v>
      </c>
      <c r="BK34" s="634"/>
      <c r="BL34" s="573">
        <v>4</v>
      </c>
      <c r="BM34" s="572">
        <v>2</v>
      </c>
      <c r="BN34" s="572">
        <v>2</v>
      </c>
      <c r="BO34" s="571"/>
      <c r="BP34" s="570">
        <v>4</v>
      </c>
      <c r="BQ34" s="570">
        <v>0</v>
      </c>
      <c r="BR34" s="570">
        <v>1</v>
      </c>
      <c r="BS34" s="634"/>
      <c r="BT34" s="573">
        <v>7</v>
      </c>
      <c r="BU34" s="572">
        <v>2</v>
      </c>
      <c r="BV34" s="572">
        <v>4</v>
      </c>
      <c r="BW34" s="571"/>
    </row>
    <row r="35" spans="1:79" s="618" customFormat="1">
      <c r="A35" s="1258">
        <v>10</v>
      </c>
      <c r="B35" s="1209" t="s">
        <v>1572</v>
      </c>
      <c r="C35" s="1281" t="s">
        <v>1621</v>
      </c>
      <c r="D35" s="1310" t="str">
        <f t="shared" si="8"/>
        <v>Fred Johnson</v>
      </c>
      <c r="E35" s="662">
        <f t="shared" si="9"/>
        <v>44</v>
      </c>
      <c r="F35" s="661">
        <f t="shared" si="10"/>
        <v>15</v>
      </c>
      <c r="G35" s="661">
        <f t="shared" si="11"/>
        <v>24</v>
      </c>
      <c r="H35" s="661">
        <f t="shared" si="12"/>
        <v>0</v>
      </c>
      <c r="I35" s="660">
        <f t="shared" si="13"/>
        <v>0.54545454545454541</v>
      </c>
      <c r="J35" s="913">
        <v>3</v>
      </c>
      <c r="K35" s="912">
        <v>1</v>
      </c>
      <c r="L35" s="912">
        <v>2</v>
      </c>
      <c r="M35" s="984"/>
      <c r="N35" s="1404">
        <v>4</v>
      </c>
      <c r="O35" s="1403">
        <v>0</v>
      </c>
      <c r="P35" s="1403">
        <v>1</v>
      </c>
      <c r="Q35" s="1432"/>
      <c r="R35" s="985">
        <v>5</v>
      </c>
      <c r="S35" s="912">
        <v>2</v>
      </c>
      <c r="T35" s="912">
        <v>2</v>
      </c>
      <c r="U35" s="911"/>
      <c r="V35" s="572">
        <v>2</v>
      </c>
      <c r="W35" s="572">
        <v>0</v>
      </c>
      <c r="X35" s="572">
        <v>0</v>
      </c>
      <c r="Y35" s="571"/>
      <c r="Z35" s="570">
        <v>3</v>
      </c>
      <c r="AA35" s="570">
        <v>0</v>
      </c>
      <c r="AB35" s="570">
        <v>1</v>
      </c>
      <c r="AC35" s="569"/>
      <c r="AD35" s="544"/>
      <c r="AE35" s="573">
        <v>2</v>
      </c>
      <c r="AF35" s="572">
        <v>0</v>
      </c>
      <c r="AG35" s="572">
        <v>2</v>
      </c>
      <c r="AH35" s="571"/>
      <c r="AI35" s="837">
        <v>2</v>
      </c>
      <c r="AJ35" s="837">
        <v>1</v>
      </c>
      <c r="AK35" s="837">
        <v>2</v>
      </c>
      <c r="AL35" s="836"/>
      <c r="AM35" s="572">
        <v>2</v>
      </c>
      <c r="AN35" s="572">
        <v>2</v>
      </c>
      <c r="AO35" s="572">
        <v>1</v>
      </c>
      <c r="AP35" s="571"/>
      <c r="AQ35" s="570">
        <v>2</v>
      </c>
      <c r="AR35" s="570">
        <v>1</v>
      </c>
      <c r="AS35" s="570">
        <v>1</v>
      </c>
      <c r="AT35" s="569"/>
      <c r="AU35" s="244"/>
      <c r="AV35" s="244"/>
      <c r="AW35" s="244"/>
      <c r="AX35" s="377"/>
      <c r="AY35" s="570">
        <v>7</v>
      </c>
      <c r="AZ35" s="570">
        <v>6</v>
      </c>
      <c r="BA35" s="570">
        <v>6</v>
      </c>
      <c r="BB35" s="569"/>
      <c r="BC35" s="544"/>
      <c r="BD35" s="386"/>
      <c r="BE35" s="244"/>
      <c r="BF35" s="244"/>
      <c r="BG35" s="377"/>
      <c r="BH35" s="570">
        <v>5</v>
      </c>
      <c r="BI35" s="570">
        <v>1</v>
      </c>
      <c r="BJ35" s="570">
        <v>2</v>
      </c>
      <c r="BK35" s="634"/>
      <c r="BL35" s="573">
        <v>3</v>
      </c>
      <c r="BM35" s="572">
        <v>0</v>
      </c>
      <c r="BN35" s="572">
        <v>1</v>
      </c>
      <c r="BO35" s="571"/>
      <c r="BP35" s="379"/>
      <c r="BQ35" s="379"/>
      <c r="BR35" s="379"/>
      <c r="BS35" s="453"/>
      <c r="BT35" s="573">
        <v>4</v>
      </c>
      <c r="BU35" s="572">
        <v>1</v>
      </c>
      <c r="BV35" s="572">
        <v>3</v>
      </c>
      <c r="BW35" s="571"/>
    </row>
    <row r="36" spans="1:79" s="618" customFormat="1">
      <c r="A36" s="1258">
        <v>11</v>
      </c>
      <c r="B36" s="1209" t="s">
        <v>1662</v>
      </c>
      <c r="C36" s="1281" t="s">
        <v>1566</v>
      </c>
      <c r="D36" s="1310" t="str">
        <f t="shared" si="8"/>
        <v>Jim Bonnici Jr.</v>
      </c>
      <c r="E36" s="662">
        <f t="shared" si="9"/>
        <v>43</v>
      </c>
      <c r="F36" s="661">
        <f t="shared" si="10"/>
        <v>7</v>
      </c>
      <c r="G36" s="661">
        <f t="shared" si="11"/>
        <v>16</v>
      </c>
      <c r="H36" s="661">
        <f t="shared" si="12"/>
        <v>0</v>
      </c>
      <c r="I36" s="660">
        <f t="shared" si="13"/>
        <v>0.37209302325581395</v>
      </c>
      <c r="J36" s="913">
        <v>2</v>
      </c>
      <c r="K36" s="912">
        <v>0</v>
      </c>
      <c r="L36" s="912">
        <v>1</v>
      </c>
      <c r="M36" s="984"/>
      <c r="N36" s="1408"/>
      <c r="O36" s="1407"/>
      <c r="P36" s="1407"/>
      <c r="Q36" s="1433"/>
      <c r="R36" s="985">
        <v>5</v>
      </c>
      <c r="S36" s="912">
        <v>1</v>
      </c>
      <c r="T36" s="912">
        <v>2</v>
      </c>
      <c r="U36" s="911"/>
      <c r="V36" s="572">
        <v>5</v>
      </c>
      <c r="W36" s="572">
        <v>0</v>
      </c>
      <c r="X36" s="572">
        <v>3</v>
      </c>
      <c r="Y36" s="571"/>
      <c r="Z36" s="379"/>
      <c r="AA36" s="379"/>
      <c r="AB36" s="379"/>
      <c r="AC36" s="378"/>
      <c r="AD36" s="544"/>
      <c r="AE36" s="573">
        <v>4</v>
      </c>
      <c r="AF36" s="572">
        <v>0</v>
      </c>
      <c r="AG36" s="572">
        <v>1</v>
      </c>
      <c r="AH36" s="571"/>
      <c r="AI36" s="837">
        <v>6</v>
      </c>
      <c r="AJ36" s="837">
        <v>2</v>
      </c>
      <c r="AK36" s="837">
        <v>3</v>
      </c>
      <c r="AL36" s="836"/>
      <c r="AM36" s="572">
        <v>3</v>
      </c>
      <c r="AN36" s="572">
        <v>0</v>
      </c>
      <c r="AO36" s="572">
        <v>2</v>
      </c>
      <c r="AP36" s="571"/>
      <c r="AQ36" s="570">
        <v>5</v>
      </c>
      <c r="AR36" s="570">
        <v>1</v>
      </c>
      <c r="AS36" s="570">
        <v>0</v>
      </c>
      <c r="AT36" s="569"/>
      <c r="AU36" s="572">
        <v>4</v>
      </c>
      <c r="AV36" s="572">
        <v>1</v>
      </c>
      <c r="AW36" s="572">
        <v>2</v>
      </c>
      <c r="AX36" s="571"/>
      <c r="AY36" s="570">
        <v>2</v>
      </c>
      <c r="AZ36" s="570">
        <v>0</v>
      </c>
      <c r="BA36" s="570">
        <v>0</v>
      </c>
      <c r="BB36" s="569"/>
      <c r="BC36" s="544"/>
      <c r="BD36" s="386"/>
      <c r="BE36" s="244"/>
      <c r="BF36" s="244"/>
      <c r="BG36" s="377"/>
      <c r="BH36" s="379"/>
      <c r="BI36" s="379"/>
      <c r="BJ36" s="379"/>
      <c r="BK36" s="453"/>
      <c r="BL36" s="573">
        <v>5</v>
      </c>
      <c r="BM36" s="572">
        <v>2</v>
      </c>
      <c r="BN36" s="572">
        <v>2</v>
      </c>
      <c r="BO36" s="571"/>
      <c r="BP36" s="570">
        <v>2</v>
      </c>
      <c r="BQ36" s="570">
        <v>0</v>
      </c>
      <c r="BR36" s="570">
        <v>0</v>
      </c>
      <c r="BS36" s="634"/>
      <c r="BT36" s="386"/>
      <c r="BU36" s="244"/>
      <c r="BV36" s="244"/>
      <c r="BW36" s="377"/>
    </row>
    <row r="37" spans="1:79" s="618" customFormat="1">
      <c r="A37" s="1258">
        <v>12</v>
      </c>
      <c r="B37" s="1209" t="s">
        <v>128</v>
      </c>
      <c r="C37" s="1281" t="s">
        <v>1573</v>
      </c>
      <c r="D37" s="1310" t="str">
        <f t="shared" si="8"/>
        <v>Andrew Capogna</v>
      </c>
      <c r="E37" s="662">
        <f t="shared" si="9"/>
        <v>46</v>
      </c>
      <c r="F37" s="661">
        <f t="shared" si="10"/>
        <v>20</v>
      </c>
      <c r="G37" s="661">
        <f t="shared" si="11"/>
        <v>22</v>
      </c>
      <c r="H37" s="661">
        <f t="shared" si="12"/>
        <v>0</v>
      </c>
      <c r="I37" s="660">
        <f t="shared" si="13"/>
        <v>0.47826086956521741</v>
      </c>
      <c r="J37" s="913">
        <v>3</v>
      </c>
      <c r="K37" s="912">
        <v>1</v>
      </c>
      <c r="L37" s="912">
        <v>2</v>
      </c>
      <c r="M37" s="984"/>
      <c r="N37" s="1404">
        <v>5</v>
      </c>
      <c r="O37" s="1403">
        <v>1</v>
      </c>
      <c r="P37" s="1403">
        <v>1</v>
      </c>
      <c r="Q37" s="1432"/>
      <c r="R37" s="985">
        <v>4</v>
      </c>
      <c r="S37" s="912">
        <v>2</v>
      </c>
      <c r="T37" s="912">
        <v>2</v>
      </c>
      <c r="U37" s="911"/>
      <c r="V37" s="244"/>
      <c r="W37" s="244"/>
      <c r="X37" s="244"/>
      <c r="Y37" s="377"/>
      <c r="Z37" s="570">
        <v>2</v>
      </c>
      <c r="AA37" s="570">
        <v>0</v>
      </c>
      <c r="AB37" s="570">
        <v>1</v>
      </c>
      <c r="AC37" s="569"/>
      <c r="AD37" s="544"/>
      <c r="AE37" s="573">
        <v>2</v>
      </c>
      <c r="AF37" s="572">
        <v>3</v>
      </c>
      <c r="AG37" s="572">
        <v>2</v>
      </c>
      <c r="AH37" s="571"/>
      <c r="AI37" s="837">
        <v>3</v>
      </c>
      <c r="AJ37" s="837">
        <v>1</v>
      </c>
      <c r="AK37" s="837">
        <v>2</v>
      </c>
      <c r="AL37" s="836"/>
      <c r="AM37" s="572">
        <v>2</v>
      </c>
      <c r="AN37" s="572">
        <v>0</v>
      </c>
      <c r="AO37" s="572">
        <v>1</v>
      </c>
      <c r="AP37" s="571"/>
      <c r="AQ37" s="570">
        <v>3</v>
      </c>
      <c r="AR37" s="570">
        <v>2</v>
      </c>
      <c r="AS37" s="570">
        <v>2</v>
      </c>
      <c r="AT37" s="569"/>
      <c r="AU37" s="572">
        <v>3</v>
      </c>
      <c r="AV37" s="572">
        <v>1</v>
      </c>
      <c r="AW37" s="572">
        <v>1</v>
      </c>
      <c r="AX37" s="571"/>
      <c r="AY37" s="570">
        <v>3</v>
      </c>
      <c r="AZ37" s="570">
        <v>2</v>
      </c>
      <c r="BA37" s="570">
        <v>2</v>
      </c>
      <c r="BB37" s="569"/>
      <c r="BC37" s="544"/>
      <c r="BD37" s="928">
        <v>5</v>
      </c>
      <c r="BE37" s="927">
        <v>4</v>
      </c>
      <c r="BF37" s="927">
        <v>2</v>
      </c>
      <c r="BG37" s="926"/>
      <c r="BH37" s="570">
        <v>5</v>
      </c>
      <c r="BI37" s="570">
        <v>1</v>
      </c>
      <c r="BJ37" s="570">
        <v>2</v>
      </c>
      <c r="BK37" s="634"/>
      <c r="BL37" s="573">
        <v>2</v>
      </c>
      <c r="BM37" s="572">
        <v>1</v>
      </c>
      <c r="BN37" s="572">
        <v>1</v>
      </c>
      <c r="BO37" s="571"/>
      <c r="BP37" s="570">
        <v>2</v>
      </c>
      <c r="BQ37" s="570">
        <v>0</v>
      </c>
      <c r="BR37" s="570">
        <v>0</v>
      </c>
      <c r="BS37" s="634"/>
      <c r="BT37" s="573">
        <v>2</v>
      </c>
      <c r="BU37" s="572">
        <v>1</v>
      </c>
      <c r="BV37" s="572">
        <v>1</v>
      </c>
      <c r="BW37" s="571"/>
    </row>
    <row r="38" spans="1:79" s="618" customFormat="1">
      <c r="A38" s="1258">
        <v>13</v>
      </c>
      <c r="B38" s="1283" t="s">
        <v>1574</v>
      </c>
      <c r="C38" s="1282" t="s">
        <v>1560</v>
      </c>
      <c r="D38" s="1310" t="str">
        <f t="shared" si="8"/>
        <v>Mike Magnus</v>
      </c>
      <c r="E38" s="662">
        <f t="shared" si="9"/>
        <v>2</v>
      </c>
      <c r="F38" s="661">
        <f t="shared" si="10"/>
        <v>0</v>
      </c>
      <c r="G38" s="661">
        <f t="shared" si="11"/>
        <v>0</v>
      </c>
      <c r="H38" s="661">
        <f t="shared" si="12"/>
        <v>0</v>
      </c>
      <c r="I38" s="660">
        <f t="shared" si="13"/>
        <v>0</v>
      </c>
      <c r="J38" s="880"/>
      <c r="K38" s="652"/>
      <c r="L38" s="652"/>
      <c r="M38" s="651"/>
      <c r="N38" s="1408"/>
      <c r="O38" s="1407"/>
      <c r="P38" s="1407"/>
      <c r="Q38" s="1433"/>
      <c r="R38" s="431"/>
      <c r="S38" s="652"/>
      <c r="T38" s="652"/>
      <c r="U38" s="655"/>
      <c r="V38" s="572">
        <v>2</v>
      </c>
      <c r="W38" s="572">
        <v>0</v>
      </c>
      <c r="X38" s="572">
        <v>0</v>
      </c>
      <c r="Y38" s="571"/>
      <c r="Z38" s="379"/>
      <c r="AA38" s="379"/>
      <c r="AB38" s="379"/>
      <c r="AC38" s="378"/>
      <c r="AD38" s="544"/>
      <c r="AE38" s="386"/>
      <c r="AF38" s="244"/>
      <c r="AG38" s="244"/>
      <c r="AH38" s="377"/>
      <c r="AI38" s="379"/>
      <c r="AJ38" s="379"/>
      <c r="AK38" s="379"/>
      <c r="AL38" s="378"/>
      <c r="AM38" s="244"/>
      <c r="AN38" s="244"/>
      <c r="AO38" s="244"/>
      <c r="AP38" s="377"/>
      <c r="AQ38" s="379"/>
      <c r="AR38" s="379"/>
      <c r="AS38" s="379"/>
      <c r="AT38" s="378"/>
      <c r="AU38" s="244"/>
      <c r="AV38" s="244"/>
      <c r="AW38" s="244"/>
      <c r="AX38" s="377"/>
      <c r="AY38" s="379"/>
      <c r="AZ38" s="379"/>
      <c r="BA38" s="379"/>
      <c r="BB38" s="378"/>
      <c r="BC38" s="544"/>
      <c r="BD38" s="386"/>
      <c r="BE38" s="244"/>
      <c r="BF38" s="244"/>
      <c r="BG38" s="377"/>
      <c r="BH38" s="379"/>
      <c r="BI38" s="379"/>
      <c r="BJ38" s="379"/>
      <c r="BK38" s="453"/>
      <c r="BL38" s="386"/>
      <c r="BM38" s="244"/>
      <c r="BN38" s="244"/>
      <c r="BO38" s="377"/>
      <c r="BP38" s="379"/>
      <c r="BQ38" s="379"/>
      <c r="BR38" s="379"/>
      <c r="BS38" s="453"/>
      <c r="BT38" s="386"/>
      <c r="BU38" s="244"/>
      <c r="BV38" s="244"/>
      <c r="BW38" s="377"/>
    </row>
    <row r="39" spans="1:79" s="618" customFormat="1">
      <c r="A39" s="1258">
        <v>14</v>
      </c>
      <c r="B39" s="1284" t="s">
        <v>1575</v>
      </c>
      <c r="C39" s="1462" t="s">
        <v>1660</v>
      </c>
      <c r="D39" s="1310" t="str">
        <f t="shared" si="8"/>
        <v>Layne Upcott</v>
      </c>
      <c r="E39" s="662">
        <f t="shared" si="9"/>
        <v>24</v>
      </c>
      <c r="F39" s="661">
        <f t="shared" si="10"/>
        <v>8</v>
      </c>
      <c r="G39" s="661">
        <f t="shared" si="11"/>
        <v>14</v>
      </c>
      <c r="H39" s="661">
        <f t="shared" si="12"/>
        <v>0</v>
      </c>
      <c r="I39" s="660">
        <f t="shared" si="13"/>
        <v>0.58333333333333337</v>
      </c>
      <c r="J39" s="913"/>
      <c r="K39" s="912"/>
      <c r="L39" s="912"/>
      <c r="M39" s="984"/>
      <c r="N39" s="1404"/>
      <c r="O39" s="1403"/>
      <c r="P39" s="1403"/>
      <c r="Q39" s="1432"/>
      <c r="R39" s="985"/>
      <c r="S39" s="912"/>
      <c r="T39" s="912"/>
      <c r="U39" s="911"/>
      <c r="V39" s="572"/>
      <c r="W39" s="572"/>
      <c r="X39" s="572"/>
      <c r="Y39" s="571"/>
      <c r="Z39" s="570"/>
      <c r="AA39" s="570"/>
      <c r="AB39" s="570"/>
      <c r="AC39" s="569"/>
      <c r="AD39" s="544"/>
      <c r="AE39" s="573"/>
      <c r="AF39" s="572"/>
      <c r="AG39" s="572"/>
      <c r="AH39" s="571"/>
      <c r="AI39" s="837"/>
      <c r="AJ39" s="837"/>
      <c r="AK39" s="837"/>
      <c r="AL39" s="836"/>
      <c r="AM39" s="572"/>
      <c r="AN39" s="572"/>
      <c r="AO39" s="572"/>
      <c r="AP39" s="571"/>
      <c r="AQ39" s="570"/>
      <c r="AR39" s="570"/>
      <c r="AS39" s="570"/>
      <c r="AT39" s="569"/>
      <c r="AU39" s="572"/>
      <c r="AV39" s="572"/>
      <c r="AW39" s="572"/>
      <c r="AX39" s="571"/>
      <c r="AY39" s="570"/>
      <c r="AZ39" s="570"/>
      <c r="BA39" s="570"/>
      <c r="BB39" s="569"/>
      <c r="BC39" s="544"/>
      <c r="BD39" s="928">
        <v>6</v>
      </c>
      <c r="BE39" s="927">
        <v>3</v>
      </c>
      <c r="BF39" s="927">
        <v>3</v>
      </c>
      <c r="BG39" s="926"/>
      <c r="BH39" s="570"/>
      <c r="BI39" s="570"/>
      <c r="BJ39" s="570"/>
      <c r="BK39" s="634"/>
      <c r="BL39" s="573">
        <v>5</v>
      </c>
      <c r="BM39" s="572">
        <v>1</v>
      </c>
      <c r="BN39" s="572">
        <v>2</v>
      </c>
      <c r="BO39" s="571"/>
      <c r="BP39" s="570">
        <v>5</v>
      </c>
      <c r="BQ39" s="570">
        <v>1</v>
      </c>
      <c r="BR39" s="570">
        <v>3</v>
      </c>
      <c r="BS39" s="634"/>
      <c r="BT39" s="573">
        <v>8</v>
      </c>
      <c r="BU39" s="572">
        <v>3</v>
      </c>
      <c r="BV39" s="572">
        <v>6</v>
      </c>
      <c r="BW39" s="571"/>
    </row>
    <row r="40" spans="1:79" s="618" customFormat="1" ht="13.8" thickBot="1">
      <c r="A40" s="1339">
        <v>15</v>
      </c>
      <c r="B40" s="1338"/>
      <c r="C40" s="1337"/>
      <c r="D40" s="1337"/>
      <c r="E40" s="731">
        <f t="shared" si="9"/>
        <v>0</v>
      </c>
      <c r="F40" s="730">
        <f t="shared" si="10"/>
        <v>0</v>
      </c>
      <c r="G40" s="730">
        <f t="shared" si="11"/>
        <v>0</v>
      </c>
      <c r="H40" s="730">
        <f t="shared" si="12"/>
        <v>0</v>
      </c>
      <c r="I40" s="729" t="e">
        <f t="shared" si="13"/>
        <v>#DIV/0!</v>
      </c>
      <c r="J40" s="973"/>
      <c r="K40" s="972"/>
      <c r="L40" s="972"/>
      <c r="M40" s="1014"/>
      <c r="N40" s="1395"/>
      <c r="O40" s="1394"/>
      <c r="P40" s="1394"/>
      <c r="Q40" s="1431"/>
      <c r="R40" s="1374"/>
      <c r="S40" s="972"/>
      <c r="T40" s="972"/>
      <c r="U40" s="971"/>
      <c r="V40" s="572"/>
      <c r="W40" s="572"/>
      <c r="X40" s="572"/>
      <c r="Y40" s="571"/>
      <c r="Z40" s="570"/>
      <c r="AA40" s="570"/>
      <c r="AB40" s="570"/>
      <c r="AC40" s="569"/>
      <c r="AD40" s="512"/>
      <c r="AE40" s="573"/>
      <c r="AF40" s="572"/>
      <c r="AG40" s="572"/>
      <c r="AH40" s="571"/>
      <c r="AI40" s="837"/>
      <c r="AJ40" s="837"/>
      <c r="AK40" s="837"/>
      <c r="AL40" s="836"/>
      <c r="AM40" s="572"/>
      <c r="AN40" s="572"/>
      <c r="AO40" s="572"/>
      <c r="AP40" s="571"/>
      <c r="AQ40" s="570"/>
      <c r="AR40" s="570"/>
      <c r="AS40" s="570"/>
      <c r="AT40" s="569"/>
      <c r="AU40" s="572"/>
      <c r="AV40" s="572"/>
      <c r="AW40" s="572"/>
      <c r="AX40" s="571"/>
      <c r="AY40" s="570"/>
      <c r="AZ40" s="570"/>
      <c r="BA40" s="570"/>
      <c r="BB40" s="569"/>
      <c r="BC40" s="512"/>
      <c r="BD40" s="928"/>
      <c r="BE40" s="927"/>
      <c r="BF40" s="927"/>
      <c r="BG40" s="926"/>
      <c r="BH40" s="570"/>
      <c r="BI40" s="570"/>
      <c r="BJ40" s="570"/>
      <c r="BK40" s="634"/>
      <c r="BL40" s="573"/>
      <c r="BM40" s="572"/>
      <c r="BN40" s="572"/>
      <c r="BO40" s="571"/>
      <c r="BP40" s="570"/>
      <c r="BQ40" s="570"/>
      <c r="BR40" s="570"/>
      <c r="BS40" s="634"/>
      <c r="BT40" s="573"/>
      <c r="BU40" s="572"/>
      <c r="BV40" s="572"/>
      <c r="BW40" s="571"/>
    </row>
    <row r="41" spans="1:79" s="618" customFormat="1" ht="13.8" thickBot="1">
      <c r="A41" s="540"/>
      <c r="B41" s="555" t="s">
        <v>224</v>
      </c>
      <c r="C41" s="555"/>
      <c r="D41" s="555"/>
      <c r="E41" s="554">
        <f>SUM(E26:E40)</f>
        <v>825</v>
      </c>
      <c r="F41" s="553">
        <f>SUM(F26:F40)</f>
        <v>312</v>
      </c>
      <c r="G41" s="553">
        <f>SUM(G26:G40)</f>
        <v>457</v>
      </c>
      <c r="H41" s="553">
        <f>SUM(H26:H40)</f>
        <v>31</v>
      </c>
      <c r="I41" s="552">
        <f t="shared" si="13"/>
        <v>0.55393939393939395</v>
      </c>
      <c r="J41" s="548">
        <f t="shared" ref="J41:Q41" si="14">SUM(J26:J39)</f>
        <v>65</v>
      </c>
      <c r="K41" s="548">
        <f t="shared" si="14"/>
        <v>41</v>
      </c>
      <c r="L41" s="548">
        <f t="shared" si="14"/>
        <v>45</v>
      </c>
      <c r="M41" s="547">
        <f t="shared" si="14"/>
        <v>5</v>
      </c>
      <c r="N41" s="546">
        <f t="shared" si="14"/>
        <v>44</v>
      </c>
      <c r="O41" s="546">
        <f t="shared" si="14"/>
        <v>12</v>
      </c>
      <c r="P41" s="546">
        <f t="shared" si="14"/>
        <v>20</v>
      </c>
      <c r="Q41" s="551">
        <f t="shared" si="14"/>
        <v>1</v>
      </c>
      <c r="R41" s="677">
        <f>SUM(R26:R40)</f>
        <v>47</v>
      </c>
      <c r="S41" s="676">
        <f>SUM(S26:S40)</f>
        <v>14</v>
      </c>
      <c r="T41" s="676">
        <f>SUM(T26:T40)</f>
        <v>22</v>
      </c>
      <c r="U41" s="675">
        <f>SUM(U26:U40)</f>
        <v>0</v>
      </c>
      <c r="V41" s="546">
        <f t="shared" ref="V41:AC41" si="15">SUM(V26:V39)</f>
        <v>44</v>
      </c>
      <c r="W41" s="546">
        <f t="shared" si="15"/>
        <v>9</v>
      </c>
      <c r="X41" s="546">
        <f t="shared" si="15"/>
        <v>20</v>
      </c>
      <c r="Y41" s="545">
        <f t="shared" si="15"/>
        <v>0</v>
      </c>
      <c r="Z41" s="548">
        <f t="shared" si="15"/>
        <v>55</v>
      </c>
      <c r="AA41" s="548">
        <f t="shared" si="15"/>
        <v>17</v>
      </c>
      <c r="AB41" s="548">
        <f t="shared" si="15"/>
        <v>32</v>
      </c>
      <c r="AC41" s="547">
        <f t="shared" si="15"/>
        <v>5</v>
      </c>
      <c r="AD41" s="544"/>
      <c r="AE41" s="1249">
        <f t="shared" ref="AE41:AL41" si="16">SUM(AE26:AE40)</f>
        <v>49</v>
      </c>
      <c r="AF41" s="1248">
        <f t="shared" si="16"/>
        <v>20</v>
      </c>
      <c r="AG41" s="1248">
        <f t="shared" si="16"/>
        <v>25</v>
      </c>
      <c r="AH41" s="1247">
        <f t="shared" si="16"/>
        <v>3</v>
      </c>
      <c r="AI41" s="1249">
        <f t="shared" si="16"/>
        <v>53</v>
      </c>
      <c r="AJ41" s="1248">
        <f t="shared" si="16"/>
        <v>27</v>
      </c>
      <c r="AK41" s="1248">
        <f t="shared" si="16"/>
        <v>34</v>
      </c>
      <c r="AL41" s="1247">
        <f t="shared" si="16"/>
        <v>2</v>
      </c>
      <c r="AM41" s="1249">
        <f>SUM(AM26:AM39)</f>
        <v>50</v>
      </c>
      <c r="AN41" s="1248">
        <f>SUM(AN26:AN39)</f>
        <v>16</v>
      </c>
      <c r="AO41" s="1248">
        <f>SUM(AO26:AO39)</f>
        <v>29</v>
      </c>
      <c r="AP41" s="1247">
        <f>SUM(AP26:AP39)</f>
        <v>1</v>
      </c>
      <c r="AQ41" s="1249">
        <f t="shared" ref="AQ41:BB41" si="17">SUM(AQ26:AQ40)</f>
        <v>52</v>
      </c>
      <c r="AR41" s="1248">
        <f t="shared" si="17"/>
        <v>19</v>
      </c>
      <c r="AS41" s="1248">
        <f t="shared" si="17"/>
        <v>25</v>
      </c>
      <c r="AT41" s="1247">
        <f t="shared" si="17"/>
        <v>3</v>
      </c>
      <c r="AU41" s="1249">
        <f t="shared" si="17"/>
        <v>37</v>
      </c>
      <c r="AV41" s="1248">
        <f t="shared" si="17"/>
        <v>9</v>
      </c>
      <c r="AW41" s="1248">
        <f t="shared" si="17"/>
        <v>16</v>
      </c>
      <c r="AX41" s="1247">
        <f t="shared" si="17"/>
        <v>0</v>
      </c>
      <c r="AY41" s="1249">
        <f t="shared" si="17"/>
        <v>69</v>
      </c>
      <c r="AZ41" s="1248">
        <f t="shared" si="17"/>
        <v>39</v>
      </c>
      <c r="BA41" s="1248">
        <f t="shared" si="17"/>
        <v>48</v>
      </c>
      <c r="BB41" s="1247">
        <f t="shared" si="17"/>
        <v>2</v>
      </c>
      <c r="BC41" s="544"/>
      <c r="BD41" s="1249">
        <f t="shared" ref="BD41:BW41" si="18">SUM(BD26:BD40)</f>
        <v>49</v>
      </c>
      <c r="BE41" s="1248">
        <f t="shared" si="18"/>
        <v>21</v>
      </c>
      <c r="BF41" s="1248">
        <f t="shared" si="18"/>
        <v>27</v>
      </c>
      <c r="BG41" s="1247">
        <f t="shared" si="18"/>
        <v>1</v>
      </c>
      <c r="BH41" s="1249">
        <f t="shared" si="18"/>
        <v>46</v>
      </c>
      <c r="BI41" s="1248">
        <f t="shared" si="18"/>
        <v>10</v>
      </c>
      <c r="BJ41" s="1248">
        <f t="shared" si="18"/>
        <v>20</v>
      </c>
      <c r="BK41" s="1247">
        <f t="shared" si="18"/>
        <v>1</v>
      </c>
      <c r="BL41" s="1249">
        <f t="shared" si="18"/>
        <v>46</v>
      </c>
      <c r="BM41" s="1248">
        <f t="shared" si="18"/>
        <v>14</v>
      </c>
      <c r="BN41" s="1248">
        <f t="shared" si="18"/>
        <v>24</v>
      </c>
      <c r="BO41" s="1247">
        <f t="shared" si="18"/>
        <v>1</v>
      </c>
      <c r="BP41" s="1249">
        <f t="shared" si="18"/>
        <v>44</v>
      </c>
      <c r="BQ41" s="1248">
        <f t="shared" si="18"/>
        <v>6</v>
      </c>
      <c r="BR41" s="1248">
        <f t="shared" si="18"/>
        <v>19</v>
      </c>
      <c r="BS41" s="1247">
        <f t="shared" si="18"/>
        <v>2</v>
      </c>
      <c r="BT41" s="1249">
        <f t="shared" si="18"/>
        <v>75</v>
      </c>
      <c r="BU41" s="1248">
        <f t="shared" si="18"/>
        <v>38</v>
      </c>
      <c r="BV41" s="1248">
        <f t="shared" si="18"/>
        <v>51</v>
      </c>
      <c r="BW41" s="1247">
        <f t="shared" si="18"/>
        <v>4</v>
      </c>
    </row>
    <row r="42" spans="1:79" s="618" customFormat="1" ht="16.2" thickBot="1">
      <c r="A42" s="540"/>
      <c r="B42" s="540"/>
      <c r="C42" s="540"/>
      <c r="D42" s="540"/>
      <c r="E42" s="1916" t="s">
        <v>1296</v>
      </c>
      <c r="F42" s="1917"/>
      <c r="G42" s="1917"/>
      <c r="H42" s="1917"/>
      <c r="I42" s="1918"/>
      <c r="J42" s="1909"/>
      <c r="K42" s="1910"/>
      <c r="L42" s="1910"/>
      <c r="M42" s="1911"/>
      <c r="N42" s="1909"/>
      <c r="O42" s="1910"/>
      <c r="P42" s="1910"/>
      <c r="Q42" s="1911"/>
      <c r="R42" s="1909"/>
      <c r="S42" s="1910"/>
      <c r="T42" s="1910"/>
      <c r="U42" s="1911"/>
      <c r="V42" s="1909"/>
      <c r="W42" s="1910"/>
      <c r="X42" s="1910"/>
      <c r="Y42" s="1911"/>
      <c r="Z42" s="1909"/>
      <c r="AA42" s="1910"/>
      <c r="AB42" s="1910"/>
      <c r="AC42" s="1911"/>
      <c r="AD42" s="539"/>
      <c r="AE42" s="1909">
        <v>0</v>
      </c>
      <c r="AF42" s="1910"/>
      <c r="AG42" s="1910"/>
      <c r="AH42" s="1911"/>
      <c r="AI42" s="1909"/>
      <c r="AJ42" s="1910"/>
      <c r="AK42" s="1910"/>
      <c r="AL42" s="1911"/>
      <c r="AM42" s="1909"/>
      <c r="AN42" s="1910"/>
      <c r="AO42" s="1910"/>
      <c r="AP42" s="1911"/>
      <c r="AQ42" s="1909"/>
      <c r="AR42" s="1910"/>
      <c r="AS42" s="1910"/>
      <c r="AT42" s="1911"/>
      <c r="AU42" s="1909"/>
      <c r="AV42" s="1910"/>
      <c r="AW42" s="1910"/>
      <c r="AX42" s="1911"/>
      <c r="AY42" s="1909"/>
      <c r="AZ42" s="1910"/>
      <c r="BA42" s="1910"/>
      <c r="BB42" s="1911"/>
      <c r="BC42" s="539"/>
      <c r="BD42" s="1926"/>
      <c r="BE42" s="1910"/>
      <c r="BF42" s="1910"/>
      <c r="BG42" s="1911"/>
      <c r="BH42" s="1909"/>
      <c r="BI42" s="1910"/>
      <c r="BJ42" s="1910"/>
      <c r="BK42" s="1911"/>
      <c r="BL42" s="1909"/>
      <c r="BM42" s="1910"/>
      <c r="BN42" s="1910"/>
      <c r="BO42" s="1911"/>
      <c r="BP42" s="1909"/>
      <c r="BQ42" s="1910"/>
      <c r="BR42" s="1910"/>
      <c r="BS42" s="1911"/>
      <c r="BT42" s="1909"/>
      <c r="BU42" s="1910"/>
      <c r="BV42" s="1910"/>
      <c r="BW42" s="1925"/>
    </row>
    <row r="43" spans="1:79" s="870" customFormat="1" ht="16.2" thickBot="1">
      <c r="A43" s="540"/>
      <c r="B43" s="540"/>
      <c r="C43" s="540"/>
      <c r="D43" s="540"/>
      <c r="E43" s="718"/>
      <c r="F43" s="718"/>
      <c r="G43" s="718"/>
      <c r="H43" s="718"/>
      <c r="I43" s="718"/>
      <c r="J43" s="716"/>
      <c r="K43" s="716"/>
      <c r="L43" s="716"/>
      <c r="M43" s="716"/>
      <c r="N43" s="716"/>
      <c r="O43" s="716"/>
      <c r="P43" s="716"/>
      <c r="Q43" s="716"/>
      <c r="R43" s="716"/>
      <c r="S43" s="716"/>
      <c r="T43" s="716"/>
      <c r="U43" s="716"/>
      <c r="V43" s="716"/>
      <c r="W43" s="716"/>
      <c r="X43" s="716"/>
      <c r="Y43" s="716"/>
      <c r="Z43" s="716"/>
      <c r="AA43" s="716"/>
      <c r="AB43" s="716"/>
      <c r="AC43" s="716"/>
      <c r="AD43" s="610"/>
      <c r="AE43" s="716"/>
      <c r="AF43" s="716"/>
      <c r="AG43" s="716"/>
      <c r="AH43" s="716"/>
      <c r="AI43" s="716"/>
      <c r="AJ43" s="716"/>
      <c r="AK43" s="716"/>
      <c r="AL43" s="716"/>
      <c r="AM43" s="716"/>
      <c r="AN43" s="716"/>
      <c r="AO43" s="716"/>
      <c r="AP43" s="716"/>
      <c r="AQ43" s="716"/>
      <c r="AR43" s="716"/>
      <c r="AS43" s="716"/>
      <c r="AT43" s="716"/>
      <c r="AU43" s="716"/>
      <c r="AV43" s="716"/>
      <c r="AW43" s="716"/>
      <c r="AX43" s="716"/>
      <c r="AY43" s="716"/>
      <c r="AZ43" s="716"/>
      <c r="BA43" s="716"/>
      <c r="BB43" s="716"/>
      <c r="BC43" s="610"/>
      <c r="BD43" s="716"/>
      <c r="BE43" s="716"/>
      <c r="BF43" s="716"/>
      <c r="BG43" s="716"/>
      <c r="BH43" s="716"/>
      <c r="BI43" s="716"/>
      <c r="BJ43" s="716"/>
      <c r="BK43" s="716"/>
      <c r="BL43" s="716"/>
      <c r="BM43" s="716"/>
      <c r="BN43" s="716"/>
      <c r="BO43" s="716"/>
      <c r="BP43" s="716"/>
      <c r="BQ43" s="716"/>
      <c r="BR43" s="716"/>
      <c r="BS43" s="716"/>
      <c r="BT43" s="716"/>
      <c r="BU43" s="716"/>
      <c r="BV43" s="716"/>
      <c r="BW43" s="716"/>
      <c r="BX43" s="1220"/>
      <c r="BY43" s="1220"/>
      <c r="BZ43" s="1220"/>
      <c r="CA43" s="1220"/>
    </row>
    <row r="44" spans="1:79" s="61" customFormat="1" ht="23.4" thickBot="1">
      <c r="A44" s="1899">
        <v>3</v>
      </c>
      <c r="B44" s="1902" t="s">
        <v>1514</v>
      </c>
      <c r="C44" s="1753"/>
      <c r="D44" s="1276"/>
      <c r="E44" s="1905">
        <v>2013</v>
      </c>
      <c r="F44" s="1906"/>
      <c r="G44" s="1906"/>
      <c r="H44" s="1906"/>
      <c r="I44" s="1907"/>
      <c r="J44" s="1887" t="s">
        <v>1109</v>
      </c>
      <c r="K44" s="1888"/>
      <c r="L44" s="1888"/>
      <c r="M44" s="1889"/>
      <c r="N44" s="1908" t="s">
        <v>1108</v>
      </c>
      <c r="O44" s="1891"/>
      <c r="P44" s="1891"/>
      <c r="Q44" s="1892"/>
      <c r="R44" s="1887" t="s">
        <v>1107</v>
      </c>
      <c r="S44" s="1888"/>
      <c r="T44" s="1888"/>
      <c r="U44" s="1889"/>
      <c r="V44" s="1908" t="s">
        <v>1106</v>
      </c>
      <c r="W44" s="1891"/>
      <c r="X44" s="1891"/>
      <c r="Y44" s="1892"/>
      <c r="Z44" s="1887" t="s">
        <v>1105</v>
      </c>
      <c r="AA44" s="1888"/>
      <c r="AB44" s="1888"/>
      <c r="AC44" s="1889"/>
      <c r="AD44" s="962"/>
      <c r="AE44" s="1890" t="s">
        <v>1104</v>
      </c>
      <c r="AF44" s="1891"/>
      <c r="AG44" s="1891"/>
      <c r="AH44" s="1892"/>
      <c r="AI44" s="1887" t="s">
        <v>1103</v>
      </c>
      <c r="AJ44" s="1888"/>
      <c r="AK44" s="1888"/>
      <c r="AL44" s="1889"/>
      <c r="AM44" s="1908" t="s">
        <v>1102</v>
      </c>
      <c r="AN44" s="1891"/>
      <c r="AO44" s="1891"/>
      <c r="AP44" s="1892"/>
      <c r="AQ44" s="1887" t="s">
        <v>1101</v>
      </c>
      <c r="AR44" s="1888"/>
      <c r="AS44" s="1888"/>
      <c r="AT44" s="1889"/>
      <c r="AU44" s="1908" t="s">
        <v>1100</v>
      </c>
      <c r="AV44" s="1891"/>
      <c r="AW44" s="1891"/>
      <c r="AX44" s="1892"/>
      <c r="AY44" s="1887" t="s">
        <v>1099</v>
      </c>
      <c r="AZ44" s="1888"/>
      <c r="BA44" s="1888"/>
      <c r="BB44" s="1889"/>
      <c r="BC44" s="962"/>
      <c r="BD44" s="1890" t="s">
        <v>1098</v>
      </c>
      <c r="BE44" s="1891"/>
      <c r="BF44" s="1891"/>
      <c r="BG44" s="1892"/>
      <c r="BH44" s="1893" t="s">
        <v>1097</v>
      </c>
      <c r="BI44" s="1894"/>
      <c r="BJ44" s="1894"/>
      <c r="BK44" s="1895"/>
      <c r="BL44" s="1896" t="s">
        <v>1096</v>
      </c>
      <c r="BM44" s="1897"/>
      <c r="BN44" s="1897"/>
      <c r="BO44" s="1898"/>
      <c r="BP44" s="1893" t="s">
        <v>1095</v>
      </c>
      <c r="BQ44" s="1894"/>
      <c r="BR44" s="1894"/>
      <c r="BS44" s="1895"/>
      <c r="BT44" s="1896" t="s">
        <v>1094</v>
      </c>
      <c r="BU44" s="1897"/>
      <c r="BV44" s="1897"/>
      <c r="BW44" s="1912"/>
      <c r="BX44" s="963"/>
      <c r="BY44" s="963"/>
      <c r="BZ44" s="963"/>
      <c r="CA44" s="963"/>
    </row>
    <row r="45" spans="1:79" ht="12.75" customHeight="1" thickBot="1">
      <c r="A45" s="1900"/>
      <c r="B45" s="1903"/>
      <c r="C45" s="1754"/>
      <c r="D45" s="1276"/>
      <c r="E45" s="1913"/>
      <c r="F45" s="1914"/>
      <c r="G45" s="1914"/>
      <c r="H45" s="1914"/>
      <c r="I45" s="1915"/>
      <c r="J45" s="1887" t="s">
        <v>1363</v>
      </c>
      <c r="K45" s="1888"/>
      <c r="L45" s="1888"/>
      <c r="M45" s="1889"/>
      <c r="N45" s="1908" t="s">
        <v>1361</v>
      </c>
      <c r="O45" s="1891"/>
      <c r="P45" s="1891"/>
      <c r="Q45" s="1892"/>
      <c r="R45" s="1887" t="s">
        <v>1362</v>
      </c>
      <c r="S45" s="1888"/>
      <c r="T45" s="1888"/>
      <c r="U45" s="1889"/>
      <c r="V45" s="1908" t="s">
        <v>1360</v>
      </c>
      <c r="W45" s="1891"/>
      <c r="X45" s="1891"/>
      <c r="Y45" s="1892"/>
      <c r="Z45" s="1887" t="s">
        <v>1364</v>
      </c>
      <c r="AA45" s="1888"/>
      <c r="AB45" s="1888"/>
      <c r="AC45" s="1889"/>
      <c r="AD45" s="962"/>
      <c r="AE45" s="1890" t="s">
        <v>1365</v>
      </c>
      <c r="AF45" s="1891"/>
      <c r="AG45" s="1891"/>
      <c r="AH45" s="1892"/>
      <c r="AI45" s="1887" t="s">
        <v>1362</v>
      </c>
      <c r="AJ45" s="1888"/>
      <c r="AK45" s="1888"/>
      <c r="AL45" s="1889"/>
      <c r="AM45" s="1908" t="s">
        <v>1361</v>
      </c>
      <c r="AN45" s="1891"/>
      <c r="AO45" s="1891"/>
      <c r="AP45" s="1892"/>
      <c r="AQ45" s="1887" t="s">
        <v>1360</v>
      </c>
      <c r="AR45" s="1888"/>
      <c r="AS45" s="1888"/>
      <c r="AT45" s="1889"/>
      <c r="AU45" s="1908" t="s">
        <v>1363</v>
      </c>
      <c r="AV45" s="1891"/>
      <c r="AW45" s="1891"/>
      <c r="AX45" s="1892"/>
      <c r="AY45" s="1887" t="s">
        <v>1362</v>
      </c>
      <c r="AZ45" s="1888"/>
      <c r="BA45" s="1888"/>
      <c r="BB45" s="1889"/>
      <c r="BC45" s="962"/>
      <c r="BD45" s="1890" t="s">
        <v>1360</v>
      </c>
      <c r="BE45" s="1891"/>
      <c r="BF45" s="1891"/>
      <c r="BG45" s="1892"/>
      <c r="BH45" s="1893" t="s">
        <v>1364</v>
      </c>
      <c r="BI45" s="1894"/>
      <c r="BJ45" s="1894"/>
      <c r="BK45" s="1895"/>
      <c r="BL45" s="1896" t="s">
        <v>1361</v>
      </c>
      <c r="BM45" s="1897"/>
      <c r="BN45" s="1897"/>
      <c r="BO45" s="1898"/>
      <c r="BP45" s="1893" t="s">
        <v>1365</v>
      </c>
      <c r="BQ45" s="1894"/>
      <c r="BR45" s="1894"/>
      <c r="BS45" s="1895"/>
      <c r="BT45" s="1896" t="s">
        <v>1363</v>
      </c>
      <c r="BU45" s="1897"/>
      <c r="BV45" s="1897"/>
      <c r="BW45" s="1912"/>
    </row>
    <row r="46" spans="1:79" ht="23.4" thickBot="1">
      <c r="A46" s="1901"/>
      <c r="B46" s="1904"/>
      <c r="C46" s="1755"/>
      <c r="D46" s="1276"/>
      <c r="E46" s="603" t="s">
        <v>268</v>
      </c>
      <c r="F46" s="603" t="s">
        <v>1092</v>
      </c>
      <c r="G46" s="603" t="s">
        <v>267</v>
      </c>
      <c r="H46" s="603" t="s">
        <v>266</v>
      </c>
      <c r="I46" s="602" t="s">
        <v>265</v>
      </c>
      <c r="J46" s="605" t="s">
        <v>268</v>
      </c>
      <c r="K46" s="605" t="s">
        <v>1092</v>
      </c>
      <c r="L46" s="605" t="s">
        <v>267</v>
      </c>
      <c r="M46" s="604" t="s">
        <v>266</v>
      </c>
      <c r="N46" s="605" t="s">
        <v>268</v>
      </c>
      <c r="O46" s="605" t="s">
        <v>1092</v>
      </c>
      <c r="P46" s="605" t="s">
        <v>267</v>
      </c>
      <c r="Q46" s="608" t="s">
        <v>266</v>
      </c>
      <c r="R46" s="704" t="s">
        <v>268</v>
      </c>
      <c r="S46" s="603" t="s">
        <v>1092</v>
      </c>
      <c r="T46" s="603" t="s">
        <v>267</v>
      </c>
      <c r="U46" s="602" t="s">
        <v>266</v>
      </c>
      <c r="V46" s="603" t="s">
        <v>268</v>
      </c>
      <c r="W46" s="603" t="s">
        <v>1092</v>
      </c>
      <c r="X46" s="603" t="s">
        <v>267</v>
      </c>
      <c r="Y46" s="607" t="s">
        <v>266</v>
      </c>
      <c r="Z46" s="704" t="s">
        <v>268</v>
      </c>
      <c r="AA46" s="603" t="s">
        <v>1092</v>
      </c>
      <c r="AB46" s="603" t="s">
        <v>267</v>
      </c>
      <c r="AC46" s="602" t="s">
        <v>266</v>
      </c>
      <c r="AD46" s="544"/>
      <c r="AE46" s="704" t="s">
        <v>268</v>
      </c>
      <c r="AF46" s="603" t="s">
        <v>1092</v>
      </c>
      <c r="AG46" s="603" t="s">
        <v>267</v>
      </c>
      <c r="AH46" s="602" t="s">
        <v>266</v>
      </c>
      <c r="AI46" s="603" t="s">
        <v>268</v>
      </c>
      <c r="AJ46" s="603" t="s">
        <v>1092</v>
      </c>
      <c r="AK46" s="603" t="s">
        <v>267</v>
      </c>
      <c r="AL46" s="602" t="s">
        <v>266</v>
      </c>
      <c r="AM46" s="603" t="s">
        <v>268</v>
      </c>
      <c r="AN46" s="603" t="s">
        <v>1092</v>
      </c>
      <c r="AO46" s="603" t="s">
        <v>267</v>
      </c>
      <c r="AP46" s="602" t="s">
        <v>266</v>
      </c>
      <c r="AQ46" s="603" t="s">
        <v>268</v>
      </c>
      <c r="AR46" s="603" t="s">
        <v>1092</v>
      </c>
      <c r="AS46" s="603" t="s">
        <v>267</v>
      </c>
      <c r="AT46" s="602" t="s">
        <v>266</v>
      </c>
      <c r="AU46" s="605" t="s">
        <v>268</v>
      </c>
      <c r="AV46" s="605" t="s">
        <v>1092</v>
      </c>
      <c r="AW46" s="605" t="s">
        <v>267</v>
      </c>
      <c r="AX46" s="604" t="s">
        <v>266</v>
      </c>
      <c r="AY46" s="605" t="s">
        <v>268</v>
      </c>
      <c r="AZ46" s="605" t="s">
        <v>1092</v>
      </c>
      <c r="BA46" s="605" t="s">
        <v>267</v>
      </c>
      <c r="BB46" s="604" t="s">
        <v>266</v>
      </c>
      <c r="BC46" s="544"/>
      <c r="BD46" s="606" t="s">
        <v>268</v>
      </c>
      <c r="BE46" s="605" t="s">
        <v>1092</v>
      </c>
      <c r="BF46" s="605" t="s">
        <v>267</v>
      </c>
      <c r="BG46" s="604" t="s">
        <v>266</v>
      </c>
      <c r="BH46" s="605" t="s">
        <v>268</v>
      </c>
      <c r="BI46" s="605" t="s">
        <v>1092</v>
      </c>
      <c r="BJ46" s="605" t="s">
        <v>267</v>
      </c>
      <c r="BK46" s="604" t="s">
        <v>266</v>
      </c>
      <c r="BL46" s="605" t="s">
        <v>268</v>
      </c>
      <c r="BM46" s="605" t="s">
        <v>1092</v>
      </c>
      <c r="BN46" s="605" t="s">
        <v>267</v>
      </c>
      <c r="BO46" s="604" t="s">
        <v>266</v>
      </c>
      <c r="BP46" s="603" t="s">
        <v>268</v>
      </c>
      <c r="BQ46" s="603" t="s">
        <v>1092</v>
      </c>
      <c r="BR46" s="603" t="s">
        <v>267</v>
      </c>
      <c r="BS46" s="602" t="s">
        <v>266</v>
      </c>
      <c r="BT46" s="605" t="s">
        <v>268</v>
      </c>
      <c r="BU46" s="605" t="s">
        <v>1092</v>
      </c>
      <c r="BV46" s="605" t="s">
        <v>267</v>
      </c>
      <c r="BW46" s="604" t="s">
        <v>266</v>
      </c>
    </row>
    <row r="47" spans="1:79" s="618" customFormat="1">
      <c r="A47" s="601">
        <v>1</v>
      </c>
      <c r="B47" s="1295" t="s">
        <v>1443</v>
      </c>
      <c r="C47" s="1318" t="s">
        <v>1576</v>
      </c>
      <c r="D47" s="1310" t="str">
        <f t="shared" ref="D47:D60" si="19">CONCATENATE(TRIM(C47)," ",TRIM(B47))</f>
        <v>Buster Krueger</v>
      </c>
      <c r="E47" s="580">
        <f t="shared" ref="E47:E60" si="20">SUM(J47,N47,R47,V47,Z47,AE47,AI47,AM47,AQ47,AU47,AY47,BD47,BH47,BL47,BP47,BT47)</f>
        <v>85</v>
      </c>
      <c r="F47" s="579">
        <f t="shared" ref="F47:F60" si="21">SUM(K47,O47,S47,W47,AA47,AF47,AJ47,AN47,AR47,AV47,AZ47,BE47,BI47,BM47,BU47,BQ47)</f>
        <v>42</v>
      </c>
      <c r="G47" s="579">
        <f t="shared" ref="G47:G60" si="22">SUM(L47,P47,T47,X47,AB47,AG47,AK47,AO47,AS47,AW47,BA47,BF47,BJ47,BN47,BV47,BR47)</f>
        <v>64</v>
      </c>
      <c r="H47" s="579">
        <f t="shared" ref="H47:H60" si="23">SUM(M47,Q47,U47,Y47,AC47,AH47,AL47,AP47,AT47,AX47,BB47,BG47,BK47,BO47,BW47,BS47)</f>
        <v>2</v>
      </c>
      <c r="I47" s="578">
        <f t="shared" ref="I47:I61" si="24">(G47/E47)</f>
        <v>0.75294117647058822</v>
      </c>
      <c r="J47" s="1315">
        <v>5</v>
      </c>
      <c r="K47" s="1315">
        <v>1</v>
      </c>
      <c r="L47" s="1315">
        <v>1</v>
      </c>
      <c r="M47" s="1314"/>
      <c r="N47" s="927">
        <v>4</v>
      </c>
      <c r="O47" s="927">
        <v>0</v>
      </c>
      <c r="P47" s="927">
        <v>0</v>
      </c>
      <c r="Q47" s="1229"/>
      <c r="R47" s="838">
        <v>5</v>
      </c>
      <c r="S47" s="837">
        <v>2</v>
      </c>
      <c r="T47" s="837">
        <v>4</v>
      </c>
      <c r="U47" s="836"/>
      <c r="V47" s="572">
        <v>6</v>
      </c>
      <c r="W47" s="572">
        <v>1</v>
      </c>
      <c r="X47" s="572">
        <v>3</v>
      </c>
      <c r="Y47" s="571"/>
      <c r="Z47" s="570">
        <v>5</v>
      </c>
      <c r="AA47" s="570">
        <v>1</v>
      </c>
      <c r="AB47" s="570">
        <v>4</v>
      </c>
      <c r="AC47" s="569"/>
      <c r="AD47" s="544"/>
      <c r="AE47" s="573">
        <v>8</v>
      </c>
      <c r="AF47" s="572">
        <v>6</v>
      </c>
      <c r="AG47" s="572">
        <v>8</v>
      </c>
      <c r="AH47" s="571"/>
      <c r="AI47" s="1271">
        <v>8</v>
      </c>
      <c r="AJ47" s="825">
        <v>4</v>
      </c>
      <c r="AK47" s="825">
        <v>6</v>
      </c>
      <c r="AL47" s="1290"/>
      <c r="AM47" s="1002">
        <v>4</v>
      </c>
      <c r="AN47" s="1001">
        <v>3</v>
      </c>
      <c r="AO47" s="1001">
        <v>3</v>
      </c>
      <c r="AP47" s="1000">
        <v>1</v>
      </c>
      <c r="AQ47" s="570">
        <v>4</v>
      </c>
      <c r="AR47" s="570">
        <v>4</v>
      </c>
      <c r="AS47" s="570">
        <v>3</v>
      </c>
      <c r="AT47" s="569"/>
      <c r="AU47" s="1273">
        <v>4</v>
      </c>
      <c r="AV47" s="1268">
        <v>3</v>
      </c>
      <c r="AW47" s="1268">
        <v>4</v>
      </c>
      <c r="AX47" s="1285"/>
      <c r="AY47" s="570">
        <v>6</v>
      </c>
      <c r="AZ47" s="570">
        <v>2</v>
      </c>
      <c r="BA47" s="570">
        <v>5</v>
      </c>
      <c r="BB47" s="569"/>
      <c r="BC47" s="544"/>
      <c r="BD47" s="928">
        <v>4</v>
      </c>
      <c r="BE47" s="927">
        <v>4</v>
      </c>
      <c r="BF47" s="927">
        <v>3</v>
      </c>
      <c r="BG47" s="926"/>
      <c r="BH47" s="1271">
        <v>5</v>
      </c>
      <c r="BI47" s="825">
        <v>4</v>
      </c>
      <c r="BJ47" s="825">
        <v>5</v>
      </c>
      <c r="BK47" s="1290"/>
      <c r="BL47" s="573">
        <v>6</v>
      </c>
      <c r="BM47" s="572">
        <v>2</v>
      </c>
      <c r="BN47" s="572">
        <v>5</v>
      </c>
      <c r="BO47" s="571">
        <v>1</v>
      </c>
      <c r="BP47" s="1271">
        <v>6</v>
      </c>
      <c r="BQ47" s="825">
        <v>3</v>
      </c>
      <c r="BR47" s="825">
        <v>6</v>
      </c>
      <c r="BS47" s="1290"/>
      <c r="BT47" s="573">
        <v>5</v>
      </c>
      <c r="BU47" s="927">
        <v>2</v>
      </c>
      <c r="BV47" s="572">
        <v>4</v>
      </c>
      <c r="BW47" s="571"/>
    </row>
    <row r="48" spans="1:79" s="618" customFormat="1" ht="15.6">
      <c r="A48" s="664">
        <v>2</v>
      </c>
      <c r="B48" s="1323" t="s">
        <v>1514</v>
      </c>
      <c r="C48" s="1450" t="s">
        <v>1577</v>
      </c>
      <c r="D48" s="1310" t="str">
        <f t="shared" si="19"/>
        <v>Ralph Adragna</v>
      </c>
      <c r="E48" s="580">
        <f t="shared" si="20"/>
        <v>84</v>
      </c>
      <c r="F48" s="579">
        <f t="shared" si="21"/>
        <v>41</v>
      </c>
      <c r="G48" s="579">
        <f t="shared" si="22"/>
        <v>51</v>
      </c>
      <c r="H48" s="579">
        <f t="shared" si="23"/>
        <v>2</v>
      </c>
      <c r="I48" s="578">
        <f t="shared" si="24"/>
        <v>0.6071428571428571</v>
      </c>
      <c r="J48" s="1315">
        <v>5</v>
      </c>
      <c r="K48" s="1315">
        <v>2</v>
      </c>
      <c r="L48" s="1315">
        <v>3</v>
      </c>
      <c r="M48" s="1314"/>
      <c r="N48" s="927">
        <v>6</v>
      </c>
      <c r="O48" s="927">
        <v>1</v>
      </c>
      <c r="P48" s="927">
        <v>2</v>
      </c>
      <c r="Q48" s="1229"/>
      <c r="R48" s="838">
        <v>6</v>
      </c>
      <c r="S48" s="837">
        <v>2</v>
      </c>
      <c r="T48" s="837">
        <v>3</v>
      </c>
      <c r="U48" s="836"/>
      <c r="V48" s="572">
        <v>5</v>
      </c>
      <c r="W48" s="572">
        <v>2</v>
      </c>
      <c r="X48" s="572">
        <v>3</v>
      </c>
      <c r="Y48" s="571"/>
      <c r="Z48" s="570">
        <v>5</v>
      </c>
      <c r="AA48" s="570">
        <v>1</v>
      </c>
      <c r="AB48" s="570">
        <v>1</v>
      </c>
      <c r="AC48" s="569"/>
      <c r="AD48" s="544"/>
      <c r="AE48" s="573">
        <v>7</v>
      </c>
      <c r="AF48" s="572">
        <v>6</v>
      </c>
      <c r="AG48" s="572">
        <v>6</v>
      </c>
      <c r="AH48" s="571"/>
      <c r="AI48" s="574">
        <v>9</v>
      </c>
      <c r="AJ48" s="570">
        <v>5</v>
      </c>
      <c r="AK48" s="570">
        <v>5</v>
      </c>
      <c r="AL48" s="569"/>
      <c r="AM48" s="386"/>
      <c r="AN48" s="244"/>
      <c r="AO48" s="244"/>
      <c r="AP48" s="377"/>
      <c r="AQ48" s="570">
        <v>6</v>
      </c>
      <c r="AR48" s="570">
        <v>4</v>
      </c>
      <c r="AS48" s="570">
        <v>5</v>
      </c>
      <c r="AT48" s="569"/>
      <c r="AU48" s="573">
        <v>4</v>
      </c>
      <c r="AV48" s="572">
        <v>3</v>
      </c>
      <c r="AW48" s="572">
        <v>3</v>
      </c>
      <c r="AX48" s="571"/>
      <c r="AY48" s="570">
        <v>4</v>
      </c>
      <c r="AZ48" s="570">
        <v>1</v>
      </c>
      <c r="BA48" s="570">
        <v>3</v>
      </c>
      <c r="BB48" s="569"/>
      <c r="BC48" s="544"/>
      <c r="BD48" s="928">
        <v>4</v>
      </c>
      <c r="BE48" s="927">
        <v>3</v>
      </c>
      <c r="BF48" s="927">
        <v>2</v>
      </c>
      <c r="BG48" s="926"/>
      <c r="BH48" s="574">
        <v>6</v>
      </c>
      <c r="BI48" s="570">
        <v>3</v>
      </c>
      <c r="BJ48" s="570">
        <v>4</v>
      </c>
      <c r="BK48" s="569">
        <v>1</v>
      </c>
      <c r="BL48" s="573">
        <v>7</v>
      </c>
      <c r="BM48" s="572">
        <v>4</v>
      </c>
      <c r="BN48" s="572">
        <v>6</v>
      </c>
      <c r="BO48" s="571"/>
      <c r="BP48" s="574">
        <v>6</v>
      </c>
      <c r="BQ48" s="570">
        <v>2</v>
      </c>
      <c r="BR48" s="570">
        <v>3</v>
      </c>
      <c r="BS48" s="569"/>
      <c r="BT48" s="573">
        <v>4</v>
      </c>
      <c r="BU48" s="927">
        <v>2</v>
      </c>
      <c r="BV48" s="572">
        <v>2</v>
      </c>
      <c r="BW48" s="571">
        <v>1</v>
      </c>
    </row>
    <row r="49" spans="1:79" s="618" customFormat="1">
      <c r="A49" s="664">
        <v>3</v>
      </c>
      <c r="B49" s="1209" t="s">
        <v>27</v>
      </c>
      <c r="C49" s="1318" t="s">
        <v>1560</v>
      </c>
      <c r="D49" s="1310" t="str">
        <f t="shared" si="19"/>
        <v>Mike Nelson</v>
      </c>
      <c r="E49" s="580">
        <f t="shared" si="20"/>
        <v>93</v>
      </c>
      <c r="F49" s="579">
        <f t="shared" si="21"/>
        <v>47</v>
      </c>
      <c r="G49" s="579">
        <f t="shared" si="22"/>
        <v>56</v>
      </c>
      <c r="H49" s="579">
        <f t="shared" si="23"/>
        <v>1</v>
      </c>
      <c r="I49" s="578">
        <f t="shared" si="24"/>
        <v>0.60215053763440862</v>
      </c>
      <c r="J49" s="1315">
        <v>5</v>
      </c>
      <c r="K49" s="1315">
        <v>2</v>
      </c>
      <c r="L49" s="1315">
        <v>3</v>
      </c>
      <c r="M49" s="1314"/>
      <c r="N49" s="927">
        <v>4</v>
      </c>
      <c r="O49" s="927">
        <v>2</v>
      </c>
      <c r="P49" s="927">
        <v>3</v>
      </c>
      <c r="Q49" s="1229"/>
      <c r="R49" s="838">
        <v>6</v>
      </c>
      <c r="S49" s="837">
        <v>5</v>
      </c>
      <c r="T49" s="837">
        <v>5</v>
      </c>
      <c r="U49" s="836"/>
      <c r="V49" s="572">
        <v>5</v>
      </c>
      <c r="W49" s="572">
        <v>4</v>
      </c>
      <c r="X49" s="572">
        <v>5</v>
      </c>
      <c r="Y49" s="571"/>
      <c r="Z49" s="570">
        <v>5</v>
      </c>
      <c r="AA49" s="570">
        <v>1</v>
      </c>
      <c r="AB49" s="570">
        <v>3</v>
      </c>
      <c r="AC49" s="569"/>
      <c r="AD49" s="544"/>
      <c r="AE49" s="573">
        <v>8</v>
      </c>
      <c r="AF49" s="572">
        <v>5</v>
      </c>
      <c r="AG49" s="572">
        <v>5</v>
      </c>
      <c r="AH49" s="571"/>
      <c r="AI49" s="574">
        <v>9</v>
      </c>
      <c r="AJ49" s="570">
        <v>5</v>
      </c>
      <c r="AK49" s="570">
        <v>6</v>
      </c>
      <c r="AL49" s="569"/>
      <c r="AM49" s="928">
        <v>6</v>
      </c>
      <c r="AN49" s="927">
        <v>2</v>
      </c>
      <c r="AO49" s="927">
        <v>2</v>
      </c>
      <c r="AP49" s="926"/>
      <c r="AQ49" s="570">
        <v>5</v>
      </c>
      <c r="AR49" s="570">
        <v>1</v>
      </c>
      <c r="AS49" s="570">
        <v>3</v>
      </c>
      <c r="AT49" s="569"/>
      <c r="AU49" s="573">
        <v>4</v>
      </c>
      <c r="AV49" s="572">
        <v>1</v>
      </c>
      <c r="AW49" s="572">
        <v>2</v>
      </c>
      <c r="AX49" s="571"/>
      <c r="AY49" s="570">
        <v>6</v>
      </c>
      <c r="AZ49" s="570">
        <v>3</v>
      </c>
      <c r="BA49" s="570">
        <v>2</v>
      </c>
      <c r="BB49" s="569"/>
      <c r="BC49" s="544"/>
      <c r="BD49" s="928">
        <v>6</v>
      </c>
      <c r="BE49" s="927">
        <v>3</v>
      </c>
      <c r="BF49" s="927">
        <v>2</v>
      </c>
      <c r="BG49" s="926">
        <v>1</v>
      </c>
      <c r="BH49" s="574">
        <v>6</v>
      </c>
      <c r="BI49" s="570">
        <v>4</v>
      </c>
      <c r="BJ49" s="570">
        <v>5</v>
      </c>
      <c r="BK49" s="569"/>
      <c r="BL49" s="573">
        <v>7</v>
      </c>
      <c r="BM49" s="572">
        <v>5</v>
      </c>
      <c r="BN49" s="572">
        <v>5</v>
      </c>
      <c r="BO49" s="571"/>
      <c r="BP49" s="574">
        <v>6</v>
      </c>
      <c r="BQ49" s="570">
        <v>2</v>
      </c>
      <c r="BR49" s="570">
        <v>3</v>
      </c>
      <c r="BS49" s="569"/>
      <c r="BT49" s="573">
        <v>5</v>
      </c>
      <c r="BU49" s="927">
        <v>2</v>
      </c>
      <c r="BV49" s="572">
        <v>2</v>
      </c>
      <c r="BW49" s="571"/>
    </row>
    <row r="50" spans="1:79" s="618" customFormat="1">
      <c r="A50" s="664">
        <v>4</v>
      </c>
      <c r="B50" s="1209" t="s">
        <v>1578</v>
      </c>
      <c r="C50" s="1318" t="s">
        <v>1560</v>
      </c>
      <c r="D50" s="1310" t="str">
        <f t="shared" si="19"/>
        <v>Mike Miscovich</v>
      </c>
      <c r="E50" s="580">
        <f t="shared" si="20"/>
        <v>85</v>
      </c>
      <c r="F50" s="579">
        <f t="shared" si="21"/>
        <v>34</v>
      </c>
      <c r="G50" s="579">
        <f t="shared" si="22"/>
        <v>47</v>
      </c>
      <c r="H50" s="579">
        <f t="shared" si="23"/>
        <v>0</v>
      </c>
      <c r="I50" s="578">
        <f t="shared" si="24"/>
        <v>0.55294117647058827</v>
      </c>
      <c r="J50" s="1315">
        <v>5</v>
      </c>
      <c r="K50" s="1315">
        <v>2</v>
      </c>
      <c r="L50" s="1315">
        <v>4</v>
      </c>
      <c r="M50" s="1314"/>
      <c r="N50" s="927">
        <v>6</v>
      </c>
      <c r="O50" s="927">
        <v>1</v>
      </c>
      <c r="P50" s="927">
        <v>2</v>
      </c>
      <c r="Q50" s="1229"/>
      <c r="R50" s="838">
        <v>4</v>
      </c>
      <c r="S50" s="837">
        <v>1</v>
      </c>
      <c r="T50" s="837">
        <v>1</v>
      </c>
      <c r="U50" s="836"/>
      <c r="V50" s="572">
        <v>5</v>
      </c>
      <c r="W50" s="572">
        <v>2</v>
      </c>
      <c r="X50" s="572">
        <v>2</v>
      </c>
      <c r="Y50" s="571"/>
      <c r="Z50" s="570">
        <v>4</v>
      </c>
      <c r="AA50" s="570">
        <v>3</v>
      </c>
      <c r="AB50" s="570">
        <v>3</v>
      </c>
      <c r="AC50" s="569"/>
      <c r="AD50" s="544"/>
      <c r="AE50" s="573">
        <v>8</v>
      </c>
      <c r="AF50" s="572">
        <v>4</v>
      </c>
      <c r="AG50" s="572">
        <v>4</v>
      </c>
      <c r="AH50" s="571"/>
      <c r="AI50" s="574">
        <v>6</v>
      </c>
      <c r="AJ50" s="570">
        <v>4</v>
      </c>
      <c r="AK50" s="570">
        <v>4</v>
      </c>
      <c r="AL50" s="569"/>
      <c r="AM50" s="928">
        <v>6</v>
      </c>
      <c r="AN50" s="927">
        <v>2</v>
      </c>
      <c r="AO50" s="927">
        <v>4</v>
      </c>
      <c r="AP50" s="926"/>
      <c r="AQ50" s="570">
        <v>4</v>
      </c>
      <c r="AR50" s="570">
        <v>2</v>
      </c>
      <c r="AS50" s="570">
        <v>3</v>
      </c>
      <c r="AT50" s="569"/>
      <c r="AU50" s="573">
        <v>5</v>
      </c>
      <c r="AV50" s="572">
        <v>1</v>
      </c>
      <c r="AW50" s="572">
        <v>1</v>
      </c>
      <c r="AX50" s="571"/>
      <c r="AY50" s="570">
        <v>5</v>
      </c>
      <c r="AZ50" s="570">
        <v>1</v>
      </c>
      <c r="BA50" s="570">
        <v>2</v>
      </c>
      <c r="BB50" s="569"/>
      <c r="BC50" s="544"/>
      <c r="BD50" s="928">
        <v>4</v>
      </c>
      <c r="BE50" s="927">
        <v>4</v>
      </c>
      <c r="BF50" s="927">
        <v>3</v>
      </c>
      <c r="BG50" s="926"/>
      <c r="BH50" s="574">
        <v>6</v>
      </c>
      <c r="BI50" s="570">
        <v>3</v>
      </c>
      <c r="BJ50" s="570">
        <v>4</v>
      </c>
      <c r="BK50" s="569"/>
      <c r="BL50" s="573">
        <v>7</v>
      </c>
      <c r="BM50" s="572">
        <v>1</v>
      </c>
      <c r="BN50" s="572">
        <v>4</v>
      </c>
      <c r="BO50" s="571"/>
      <c r="BP50" s="574">
        <v>6</v>
      </c>
      <c r="BQ50" s="570">
        <v>2</v>
      </c>
      <c r="BR50" s="570">
        <v>4</v>
      </c>
      <c r="BS50" s="569"/>
      <c r="BT50" s="573">
        <v>4</v>
      </c>
      <c r="BU50" s="927">
        <v>1</v>
      </c>
      <c r="BV50" s="572">
        <v>2</v>
      </c>
      <c r="BW50" s="571"/>
    </row>
    <row r="51" spans="1:79" s="618" customFormat="1">
      <c r="A51" s="664">
        <v>5</v>
      </c>
      <c r="B51" s="1209" t="s">
        <v>88</v>
      </c>
      <c r="C51" s="1318" t="s">
        <v>1579</v>
      </c>
      <c r="D51" s="1310" t="str">
        <f t="shared" si="19"/>
        <v>Dave Beltz</v>
      </c>
      <c r="E51" s="580">
        <f t="shared" si="20"/>
        <v>76</v>
      </c>
      <c r="F51" s="579">
        <f t="shared" si="21"/>
        <v>29</v>
      </c>
      <c r="G51" s="579">
        <f t="shared" si="22"/>
        <v>42</v>
      </c>
      <c r="H51" s="579">
        <f t="shared" si="23"/>
        <v>0</v>
      </c>
      <c r="I51" s="578">
        <f t="shared" si="24"/>
        <v>0.55263157894736847</v>
      </c>
      <c r="J51" s="1315">
        <v>5</v>
      </c>
      <c r="K51" s="1315">
        <v>0</v>
      </c>
      <c r="L51" s="1315">
        <v>2</v>
      </c>
      <c r="M51" s="1314"/>
      <c r="N51" s="927">
        <v>5</v>
      </c>
      <c r="O51" s="927">
        <v>1</v>
      </c>
      <c r="P51" s="927">
        <v>2</v>
      </c>
      <c r="Q51" s="1229"/>
      <c r="R51" s="838">
        <v>5</v>
      </c>
      <c r="S51" s="837">
        <v>2</v>
      </c>
      <c r="T51" s="837">
        <v>3</v>
      </c>
      <c r="U51" s="836"/>
      <c r="V51" s="572">
        <v>5</v>
      </c>
      <c r="W51" s="572">
        <v>3</v>
      </c>
      <c r="X51" s="572">
        <v>4</v>
      </c>
      <c r="Y51" s="571"/>
      <c r="Z51" s="570">
        <v>5</v>
      </c>
      <c r="AA51" s="570">
        <v>1</v>
      </c>
      <c r="AB51" s="570">
        <v>2</v>
      </c>
      <c r="AC51" s="569"/>
      <c r="AD51" s="544"/>
      <c r="AE51" s="573">
        <v>7</v>
      </c>
      <c r="AF51" s="572">
        <v>6</v>
      </c>
      <c r="AG51" s="572">
        <v>6</v>
      </c>
      <c r="AH51" s="571"/>
      <c r="AI51" s="574">
        <v>5</v>
      </c>
      <c r="AJ51" s="570">
        <v>3</v>
      </c>
      <c r="AK51" s="570">
        <v>4</v>
      </c>
      <c r="AL51" s="569"/>
      <c r="AM51" s="928">
        <v>6</v>
      </c>
      <c r="AN51" s="927">
        <v>1</v>
      </c>
      <c r="AO51" s="927">
        <v>3</v>
      </c>
      <c r="AP51" s="926"/>
      <c r="AQ51" s="570">
        <v>4</v>
      </c>
      <c r="AR51" s="570">
        <v>1</v>
      </c>
      <c r="AS51" s="570">
        <v>2</v>
      </c>
      <c r="AT51" s="569"/>
      <c r="AU51" s="573">
        <v>5</v>
      </c>
      <c r="AV51" s="572">
        <v>0</v>
      </c>
      <c r="AW51" s="572">
        <v>0</v>
      </c>
      <c r="AX51" s="571"/>
      <c r="AY51" s="570">
        <v>5</v>
      </c>
      <c r="AZ51" s="570">
        <v>1</v>
      </c>
      <c r="BA51" s="570">
        <v>2</v>
      </c>
      <c r="BB51" s="569"/>
      <c r="BC51" s="544"/>
      <c r="BD51" s="386"/>
      <c r="BE51" s="244"/>
      <c r="BF51" s="244"/>
      <c r="BG51" s="377"/>
      <c r="BH51" s="574">
        <v>6</v>
      </c>
      <c r="BI51" s="570">
        <v>3</v>
      </c>
      <c r="BJ51" s="570">
        <v>4</v>
      </c>
      <c r="BK51" s="569"/>
      <c r="BL51" s="573">
        <v>7</v>
      </c>
      <c r="BM51" s="572">
        <v>4</v>
      </c>
      <c r="BN51" s="572">
        <v>5</v>
      </c>
      <c r="BO51" s="571"/>
      <c r="BP51" s="574">
        <v>3</v>
      </c>
      <c r="BQ51" s="570">
        <v>2</v>
      </c>
      <c r="BR51" s="570">
        <v>2</v>
      </c>
      <c r="BS51" s="569"/>
      <c r="BT51" s="573">
        <v>3</v>
      </c>
      <c r="BU51" s="927">
        <v>1</v>
      </c>
      <c r="BV51" s="572">
        <v>1</v>
      </c>
      <c r="BW51" s="571"/>
    </row>
    <row r="52" spans="1:79" s="618" customFormat="1">
      <c r="A52" s="664">
        <v>6</v>
      </c>
      <c r="B52" s="1209" t="s">
        <v>97</v>
      </c>
      <c r="C52" s="1318" t="s">
        <v>1580</v>
      </c>
      <c r="D52" s="1310" t="str">
        <f t="shared" si="19"/>
        <v>Todd Brittingham</v>
      </c>
      <c r="E52" s="580">
        <f t="shared" si="20"/>
        <v>80</v>
      </c>
      <c r="F52" s="579">
        <f t="shared" si="21"/>
        <v>29</v>
      </c>
      <c r="G52" s="579">
        <f t="shared" si="22"/>
        <v>46</v>
      </c>
      <c r="H52" s="579">
        <f t="shared" si="23"/>
        <v>1</v>
      </c>
      <c r="I52" s="578">
        <f t="shared" si="24"/>
        <v>0.57499999999999996</v>
      </c>
      <c r="J52" s="1315">
        <v>4</v>
      </c>
      <c r="K52" s="1315">
        <v>0</v>
      </c>
      <c r="L52" s="1315">
        <v>1</v>
      </c>
      <c r="M52" s="1314"/>
      <c r="N52" s="927">
        <v>4</v>
      </c>
      <c r="O52" s="927">
        <v>3</v>
      </c>
      <c r="P52" s="927">
        <v>3</v>
      </c>
      <c r="Q52" s="1229"/>
      <c r="R52" s="838">
        <v>5</v>
      </c>
      <c r="S52" s="837">
        <v>2</v>
      </c>
      <c r="T52" s="837">
        <v>2</v>
      </c>
      <c r="U52" s="836"/>
      <c r="V52" s="572">
        <v>6</v>
      </c>
      <c r="W52" s="572">
        <v>1</v>
      </c>
      <c r="X52" s="572">
        <v>3</v>
      </c>
      <c r="Y52" s="571"/>
      <c r="Z52" s="570">
        <v>6</v>
      </c>
      <c r="AA52" s="570">
        <v>0</v>
      </c>
      <c r="AB52" s="570">
        <v>1</v>
      </c>
      <c r="AC52" s="569"/>
      <c r="AD52" s="544"/>
      <c r="AE52" s="573">
        <v>7</v>
      </c>
      <c r="AF52" s="572">
        <v>3</v>
      </c>
      <c r="AG52" s="572">
        <v>6</v>
      </c>
      <c r="AH52" s="571"/>
      <c r="AI52" s="574">
        <v>6</v>
      </c>
      <c r="AJ52" s="570">
        <v>5</v>
      </c>
      <c r="AK52" s="570">
        <v>5</v>
      </c>
      <c r="AL52" s="569"/>
      <c r="AM52" s="386"/>
      <c r="AN52" s="244"/>
      <c r="AO52" s="244"/>
      <c r="AP52" s="377"/>
      <c r="AQ52" s="570">
        <v>5</v>
      </c>
      <c r="AR52" s="570">
        <v>0</v>
      </c>
      <c r="AS52" s="570">
        <v>3</v>
      </c>
      <c r="AT52" s="569"/>
      <c r="AU52" s="573">
        <v>5</v>
      </c>
      <c r="AV52" s="572">
        <v>3</v>
      </c>
      <c r="AW52" s="572">
        <v>3</v>
      </c>
      <c r="AX52" s="571"/>
      <c r="AY52" s="570">
        <v>4</v>
      </c>
      <c r="AZ52" s="570">
        <v>1</v>
      </c>
      <c r="BA52" s="570">
        <v>2</v>
      </c>
      <c r="BB52" s="569">
        <v>1</v>
      </c>
      <c r="BC52" s="544"/>
      <c r="BD52" s="928">
        <v>5</v>
      </c>
      <c r="BE52" s="927">
        <v>3</v>
      </c>
      <c r="BF52" s="927">
        <v>3</v>
      </c>
      <c r="BG52" s="926"/>
      <c r="BH52" s="574">
        <v>6</v>
      </c>
      <c r="BI52" s="570">
        <v>2</v>
      </c>
      <c r="BJ52" s="570">
        <v>3</v>
      </c>
      <c r="BK52" s="569"/>
      <c r="BL52" s="573">
        <v>7</v>
      </c>
      <c r="BM52" s="572">
        <v>2</v>
      </c>
      <c r="BN52" s="572">
        <v>6</v>
      </c>
      <c r="BO52" s="571"/>
      <c r="BP52" s="574">
        <v>6</v>
      </c>
      <c r="BQ52" s="570">
        <v>3</v>
      </c>
      <c r="BR52" s="570">
        <v>3</v>
      </c>
      <c r="BS52" s="569"/>
      <c r="BT52" s="573">
        <v>4</v>
      </c>
      <c r="BU52" s="927">
        <v>1</v>
      </c>
      <c r="BV52" s="572">
        <v>2</v>
      </c>
      <c r="BW52" s="571"/>
    </row>
    <row r="53" spans="1:79" s="618" customFormat="1">
      <c r="A53" s="664">
        <v>7</v>
      </c>
      <c r="B53" s="1209" t="s">
        <v>238</v>
      </c>
      <c r="C53" s="1318" t="s">
        <v>1613</v>
      </c>
      <c r="D53" s="1310" t="str">
        <f t="shared" si="19"/>
        <v>Bob Lawton</v>
      </c>
      <c r="E53" s="580">
        <f t="shared" si="20"/>
        <v>89</v>
      </c>
      <c r="F53" s="579">
        <f t="shared" si="21"/>
        <v>35</v>
      </c>
      <c r="G53" s="579">
        <f t="shared" si="22"/>
        <v>52</v>
      </c>
      <c r="H53" s="579">
        <f t="shared" si="23"/>
        <v>0</v>
      </c>
      <c r="I53" s="578">
        <f t="shared" si="24"/>
        <v>0.5842696629213483</v>
      </c>
      <c r="J53" s="1315">
        <v>5</v>
      </c>
      <c r="K53" s="1315">
        <v>2</v>
      </c>
      <c r="L53" s="1315">
        <v>4</v>
      </c>
      <c r="M53" s="1314"/>
      <c r="N53" s="927">
        <v>3</v>
      </c>
      <c r="O53" s="927">
        <v>3</v>
      </c>
      <c r="P53" s="927">
        <v>2</v>
      </c>
      <c r="Q53" s="1229"/>
      <c r="R53" s="838">
        <v>6</v>
      </c>
      <c r="S53" s="837">
        <v>3</v>
      </c>
      <c r="T53" s="837">
        <v>3</v>
      </c>
      <c r="U53" s="836"/>
      <c r="V53" s="572">
        <v>6</v>
      </c>
      <c r="W53" s="572">
        <v>2</v>
      </c>
      <c r="X53" s="572">
        <v>5</v>
      </c>
      <c r="Y53" s="571"/>
      <c r="Z53" s="570">
        <v>5</v>
      </c>
      <c r="AA53" s="570">
        <v>1</v>
      </c>
      <c r="AB53" s="570">
        <v>2</v>
      </c>
      <c r="AC53" s="569"/>
      <c r="AD53" s="544"/>
      <c r="AE53" s="573">
        <v>8</v>
      </c>
      <c r="AF53" s="572">
        <v>3</v>
      </c>
      <c r="AG53" s="572">
        <v>6</v>
      </c>
      <c r="AH53" s="571"/>
      <c r="AI53" s="574">
        <v>8</v>
      </c>
      <c r="AJ53" s="570">
        <v>6</v>
      </c>
      <c r="AK53" s="570">
        <v>7</v>
      </c>
      <c r="AL53" s="569"/>
      <c r="AM53" s="928">
        <v>6</v>
      </c>
      <c r="AN53" s="927">
        <v>2</v>
      </c>
      <c r="AO53" s="927">
        <v>4</v>
      </c>
      <c r="AP53" s="926"/>
      <c r="AQ53" s="570">
        <v>5</v>
      </c>
      <c r="AR53" s="570">
        <v>2</v>
      </c>
      <c r="AS53" s="570">
        <v>3</v>
      </c>
      <c r="AT53" s="569"/>
      <c r="AU53" s="573">
        <v>4</v>
      </c>
      <c r="AV53" s="572">
        <v>0</v>
      </c>
      <c r="AW53" s="572">
        <v>0</v>
      </c>
      <c r="AX53" s="571"/>
      <c r="AY53" s="570">
        <v>6</v>
      </c>
      <c r="AZ53" s="570">
        <v>2</v>
      </c>
      <c r="BA53" s="570">
        <v>4</v>
      </c>
      <c r="BB53" s="569"/>
      <c r="BC53" s="544"/>
      <c r="BD53" s="928">
        <v>5</v>
      </c>
      <c r="BE53" s="927">
        <v>1</v>
      </c>
      <c r="BF53" s="927">
        <v>2</v>
      </c>
      <c r="BG53" s="926"/>
      <c r="BH53" s="574">
        <v>7</v>
      </c>
      <c r="BI53" s="570">
        <v>3</v>
      </c>
      <c r="BJ53" s="570">
        <v>3</v>
      </c>
      <c r="BK53" s="569"/>
      <c r="BL53" s="573">
        <v>5</v>
      </c>
      <c r="BM53" s="572">
        <v>2</v>
      </c>
      <c r="BN53" s="572">
        <v>3</v>
      </c>
      <c r="BO53" s="571"/>
      <c r="BP53" s="574">
        <v>6</v>
      </c>
      <c r="BQ53" s="570">
        <v>2</v>
      </c>
      <c r="BR53" s="570">
        <v>3</v>
      </c>
      <c r="BS53" s="569"/>
      <c r="BT53" s="573">
        <v>4</v>
      </c>
      <c r="BU53" s="927">
        <v>1</v>
      </c>
      <c r="BV53" s="572">
        <v>1</v>
      </c>
      <c r="BW53" s="571"/>
    </row>
    <row r="54" spans="1:79" s="618" customFormat="1">
      <c r="A54" s="664">
        <v>8</v>
      </c>
      <c r="B54" s="1209" t="s">
        <v>61</v>
      </c>
      <c r="C54" s="1318" t="s">
        <v>1582</v>
      </c>
      <c r="D54" s="1310" t="str">
        <f t="shared" si="19"/>
        <v>Larry Atorthy</v>
      </c>
      <c r="E54" s="580">
        <f t="shared" si="20"/>
        <v>31</v>
      </c>
      <c r="F54" s="579">
        <f t="shared" si="21"/>
        <v>7</v>
      </c>
      <c r="G54" s="579">
        <f t="shared" si="22"/>
        <v>13</v>
      </c>
      <c r="H54" s="579">
        <f t="shared" si="23"/>
        <v>0</v>
      </c>
      <c r="I54" s="578">
        <f t="shared" si="24"/>
        <v>0.41935483870967744</v>
      </c>
      <c r="J54" s="1315">
        <v>5</v>
      </c>
      <c r="K54" s="1315">
        <v>1</v>
      </c>
      <c r="L54" s="1315">
        <v>2</v>
      </c>
      <c r="M54" s="1314"/>
      <c r="N54" s="244"/>
      <c r="O54" s="244"/>
      <c r="P54" s="244"/>
      <c r="Q54" s="290"/>
      <c r="R54" s="838">
        <v>4</v>
      </c>
      <c r="S54" s="837">
        <v>2</v>
      </c>
      <c r="T54" s="837">
        <v>2</v>
      </c>
      <c r="U54" s="836"/>
      <c r="V54" s="572">
        <v>2</v>
      </c>
      <c r="W54" s="572">
        <v>1</v>
      </c>
      <c r="X54" s="572">
        <v>1</v>
      </c>
      <c r="Y54" s="571"/>
      <c r="Z54" s="570">
        <v>3</v>
      </c>
      <c r="AA54" s="570">
        <v>0</v>
      </c>
      <c r="AB54" s="570">
        <v>2</v>
      </c>
      <c r="AC54" s="569"/>
      <c r="AD54" s="544"/>
      <c r="AE54" s="386"/>
      <c r="AF54" s="244"/>
      <c r="AG54" s="244"/>
      <c r="AH54" s="377"/>
      <c r="AI54" s="574">
        <v>2</v>
      </c>
      <c r="AJ54" s="570">
        <v>1</v>
      </c>
      <c r="AK54" s="570">
        <v>0</v>
      </c>
      <c r="AL54" s="569"/>
      <c r="AM54" s="928">
        <v>5</v>
      </c>
      <c r="AN54" s="927">
        <v>1</v>
      </c>
      <c r="AO54" s="927">
        <v>4</v>
      </c>
      <c r="AP54" s="926"/>
      <c r="AQ54" s="379"/>
      <c r="AR54" s="379"/>
      <c r="AS54" s="379"/>
      <c r="AT54" s="378"/>
      <c r="AU54" s="573">
        <v>2</v>
      </c>
      <c r="AV54" s="572">
        <v>0</v>
      </c>
      <c r="AW54" s="572">
        <v>2</v>
      </c>
      <c r="AX54" s="571"/>
      <c r="AY54" s="570">
        <v>2</v>
      </c>
      <c r="AZ54" s="570">
        <v>0</v>
      </c>
      <c r="BA54" s="570">
        <v>0</v>
      </c>
      <c r="BB54" s="569"/>
      <c r="BC54" s="544"/>
      <c r="BD54" s="386"/>
      <c r="BE54" s="244"/>
      <c r="BF54" s="244"/>
      <c r="BG54" s="377"/>
      <c r="BH54" s="387"/>
      <c r="BI54" s="379"/>
      <c r="BJ54" s="379"/>
      <c r="BK54" s="378"/>
      <c r="BL54" s="573">
        <v>3</v>
      </c>
      <c r="BM54" s="572">
        <v>1</v>
      </c>
      <c r="BN54" s="572">
        <v>0</v>
      </c>
      <c r="BO54" s="571"/>
      <c r="BP54" s="574">
        <v>3</v>
      </c>
      <c r="BQ54" s="570">
        <v>0</v>
      </c>
      <c r="BR54" s="570">
        <v>0</v>
      </c>
      <c r="BS54" s="569"/>
      <c r="BT54" s="386"/>
      <c r="BU54" s="244"/>
      <c r="BV54" s="244"/>
      <c r="BW54" s="377"/>
    </row>
    <row r="55" spans="1:79" s="618" customFormat="1">
      <c r="A55" s="664">
        <v>9</v>
      </c>
      <c r="B55" s="1209" t="s">
        <v>88</v>
      </c>
      <c r="C55" s="1318" t="s">
        <v>1659</v>
      </c>
      <c r="D55" s="1310" t="str">
        <f t="shared" si="19"/>
        <v>Tyler Beltz</v>
      </c>
      <c r="E55" s="580">
        <f t="shared" si="20"/>
        <v>71</v>
      </c>
      <c r="F55" s="579">
        <f t="shared" si="21"/>
        <v>32</v>
      </c>
      <c r="G55" s="579">
        <f t="shared" si="22"/>
        <v>42</v>
      </c>
      <c r="H55" s="579">
        <f t="shared" si="23"/>
        <v>1</v>
      </c>
      <c r="I55" s="578">
        <f t="shared" si="24"/>
        <v>0.59154929577464788</v>
      </c>
      <c r="J55" s="1315">
        <v>5</v>
      </c>
      <c r="K55" s="1315">
        <v>1</v>
      </c>
      <c r="L55" s="1315">
        <v>2</v>
      </c>
      <c r="M55" s="1314"/>
      <c r="N55" s="927">
        <v>6</v>
      </c>
      <c r="O55" s="927">
        <v>0</v>
      </c>
      <c r="P55" s="927">
        <v>4</v>
      </c>
      <c r="Q55" s="1229"/>
      <c r="R55" s="838">
        <v>4</v>
      </c>
      <c r="S55" s="837">
        <v>2</v>
      </c>
      <c r="T55" s="837">
        <v>2</v>
      </c>
      <c r="U55" s="836"/>
      <c r="V55" s="244"/>
      <c r="W55" s="244"/>
      <c r="X55" s="244"/>
      <c r="Y55" s="377"/>
      <c r="Z55" s="570">
        <v>4</v>
      </c>
      <c r="AA55" s="570">
        <v>2</v>
      </c>
      <c r="AB55" s="570">
        <v>3</v>
      </c>
      <c r="AC55" s="569"/>
      <c r="AD55" s="544"/>
      <c r="AE55" s="573">
        <v>8</v>
      </c>
      <c r="AF55" s="572">
        <v>4</v>
      </c>
      <c r="AG55" s="572">
        <v>4</v>
      </c>
      <c r="AH55" s="571"/>
      <c r="AI55" s="574">
        <v>9</v>
      </c>
      <c r="AJ55" s="570">
        <v>5</v>
      </c>
      <c r="AK55" s="570">
        <v>7</v>
      </c>
      <c r="AL55" s="569">
        <v>1</v>
      </c>
      <c r="AM55" s="928">
        <v>5</v>
      </c>
      <c r="AN55" s="927">
        <v>1</v>
      </c>
      <c r="AO55" s="927">
        <v>3</v>
      </c>
      <c r="AP55" s="926"/>
      <c r="AQ55" s="570">
        <v>6</v>
      </c>
      <c r="AR55" s="570">
        <v>4</v>
      </c>
      <c r="AS55" s="570">
        <v>3</v>
      </c>
      <c r="AT55" s="569"/>
      <c r="AU55" s="386"/>
      <c r="AV55" s="244"/>
      <c r="AW55" s="244"/>
      <c r="AX55" s="377"/>
      <c r="AY55" s="570">
        <v>2</v>
      </c>
      <c r="AZ55" s="570">
        <v>0</v>
      </c>
      <c r="BA55" s="570">
        <v>0</v>
      </c>
      <c r="BB55" s="569"/>
      <c r="BC55" s="544"/>
      <c r="BD55" s="928">
        <v>7</v>
      </c>
      <c r="BE55" s="927">
        <v>2</v>
      </c>
      <c r="BF55" s="927">
        <v>4</v>
      </c>
      <c r="BG55" s="926"/>
      <c r="BH55" s="574">
        <v>5</v>
      </c>
      <c r="BI55" s="570">
        <v>4</v>
      </c>
      <c r="BJ55" s="570">
        <v>2</v>
      </c>
      <c r="BK55" s="569"/>
      <c r="BL55" s="573">
        <v>6</v>
      </c>
      <c r="BM55" s="572">
        <v>5</v>
      </c>
      <c r="BN55" s="572">
        <v>5</v>
      </c>
      <c r="BO55" s="571"/>
      <c r="BP55" s="387"/>
      <c r="BQ55" s="379"/>
      <c r="BR55" s="379"/>
      <c r="BS55" s="378"/>
      <c r="BT55" s="573">
        <v>4</v>
      </c>
      <c r="BU55" s="572">
        <v>2</v>
      </c>
      <c r="BV55" s="572">
        <v>3</v>
      </c>
      <c r="BW55" s="571"/>
    </row>
    <row r="56" spans="1:79" s="618" customFormat="1">
      <c r="A56" s="664">
        <v>10</v>
      </c>
      <c r="B56" s="1209" t="s">
        <v>233</v>
      </c>
      <c r="C56" s="1318" t="s">
        <v>1583</v>
      </c>
      <c r="D56" s="1310" t="str">
        <f t="shared" si="19"/>
        <v>Wally Mersino</v>
      </c>
      <c r="E56" s="580">
        <f t="shared" si="20"/>
        <v>56</v>
      </c>
      <c r="F56" s="579">
        <f t="shared" si="21"/>
        <v>20</v>
      </c>
      <c r="G56" s="579">
        <f t="shared" si="22"/>
        <v>29</v>
      </c>
      <c r="H56" s="579">
        <f t="shared" si="23"/>
        <v>0</v>
      </c>
      <c r="I56" s="578">
        <f t="shared" si="24"/>
        <v>0.5178571428571429</v>
      </c>
      <c r="J56" s="1315">
        <v>2</v>
      </c>
      <c r="K56" s="1315">
        <v>1</v>
      </c>
      <c r="L56" s="1315">
        <v>2</v>
      </c>
      <c r="M56" s="1314"/>
      <c r="N56" s="927">
        <v>2</v>
      </c>
      <c r="O56" s="927">
        <v>1</v>
      </c>
      <c r="P56" s="927">
        <v>2</v>
      </c>
      <c r="Q56" s="1229"/>
      <c r="R56" s="838">
        <v>4</v>
      </c>
      <c r="S56" s="837">
        <v>2</v>
      </c>
      <c r="T56" s="837">
        <v>2</v>
      </c>
      <c r="U56" s="836"/>
      <c r="V56" s="572">
        <v>2</v>
      </c>
      <c r="W56" s="572">
        <v>0</v>
      </c>
      <c r="X56" s="572">
        <v>1</v>
      </c>
      <c r="Y56" s="571"/>
      <c r="Z56" s="379"/>
      <c r="AA56" s="379"/>
      <c r="AB56" s="379"/>
      <c r="AC56" s="378"/>
      <c r="AD56" s="544"/>
      <c r="AE56" s="573">
        <v>8</v>
      </c>
      <c r="AF56" s="572">
        <v>4</v>
      </c>
      <c r="AG56" s="572">
        <v>5</v>
      </c>
      <c r="AH56" s="571"/>
      <c r="AI56" s="574">
        <v>5</v>
      </c>
      <c r="AJ56" s="570">
        <v>3</v>
      </c>
      <c r="AK56" s="570">
        <v>2</v>
      </c>
      <c r="AL56" s="569"/>
      <c r="AM56" s="928">
        <v>5</v>
      </c>
      <c r="AN56" s="927">
        <v>1</v>
      </c>
      <c r="AO56" s="927">
        <v>2</v>
      </c>
      <c r="AP56" s="926"/>
      <c r="AQ56" s="570">
        <v>6</v>
      </c>
      <c r="AR56" s="570">
        <v>1</v>
      </c>
      <c r="AS56" s="570">
        <v>4</v>
      </c>
      <c r="AT56" s="569"/>
      <c r="AU56" s="573">
        <v>4</v>
      </c>
      <c r="AV56" s="572">
        <v>1</v>
      </c>
      <c r="AW56" s="572">
        <v>2</v>
      </c>
      <c r="AX56" s="571"/>
      <c r="AY56" s="379"/>
      <c r="AZ56" s="379"/>
      <c r="BA56" s="379"/>
      <c r="BB56" s="378"/>
      <c r="BC56" s="544"/>
      <c r="BD56" s="928">
        <v>4</v>
      </c>
      <c r="BE56" s="927">
        <v>1</v>
      </c>
      <c r="BF56" s="927">
        <v>1</v>
      </c>
      <c r="BG56" s="926"/>
      <c r="BH56" s="574">
        <v>6</v>
      </c>
      <c r="BI56" s="570">
        <v>2</v>
      </c>
      <c r="BJ56" s="570">
        <v>2</v>
      </c>
      <c r="BK56" s="569"/>
      <c r="BL56" s="573">
        <v>3</v>
      </c>
      <c r="BM56" s="572">
        <v>1</v>
      </c>
      <c r="BN56" s="572">
        <v>1</v>
      </c>
      <c r="BO56" s="571"/>
      <c r="BP56" s="574">
        <v>3</v>
      </c>
      <c r="BQ56" s="570">
        <v>2</v>
      </c>
      <c r="BR56" s="570">
        <v>2</v>
      </c>
      <c r="BS56" s="569"/>
      <c r="BT56" s="573">
        <v>2</v>
      </c>
      <c r="BU56" s="572">
        <v>0</v>
      </c>
      <c r="BV56" s="572">
        <v>1</v>
      </c>
      <c r="BW56" s="571"/>
    </row>
    <row r="57" spans="1:79" s="618" customFormat="1">
      <c r="A57" s="664">
        <v>11</v>
      </c>
      <c r="B57" s="1209" t="s">
        <v>86</v>
      </c>
      <c r="C57" s="1318" t="s">
        <v>1580</v>
      </c>
      <c r="D57" s="1310" t="str">
        <f t="shared" si="19"/>
        <v>Todd Hartzell</v>
      </c>
      <c r="E57" s="580">
        <f t="shared" si="20"/>
        <v>38</v>
      </c>
      <c r="F57" s="579">
        <f t="shared" si="21"/>
        <v>9</v>
      </c>
      <c r="G57" s="579">
        <f t="shared" si="22"/>
        <v>19</v>
      </c>
      <c r="H57" s="579">
        <f t="shared" si="23"/>
        <v>0</v>
      </c>
      <c r="I57" s="578">
        <f t="shared" si="24"/>
        <v>0.5</v>
      </c>
      <c r="J57" s="1315">
        <v>2</v>
      </c>
      <c r="K57" s="1315">
        <v>0</v>
      </c>
      <c r="L57" s="1315">
        <v>0</v>
      </c>
      <c r="M57" s="1314"/>
      <c r="N57" s="927">
        <v>3</v>
      </c>
      <c r="O57" s="927">
        <v>1</v>
      </c>
      <c r="P57" s="927">
        <v>2</v>
      </c>
      <c r="Q57" s="1229"/>
      <c r="R57" s="838">
        <v>1</v>
      </c>
      <c r="S57" s="837">
        <v>0</v>
      </c>
      <c r="T57" s="837">
        <v>1</v>
      </c>
      <c r="U57" s="836"/>
      <c r="V57" s="572">
        <v>3</v>
      </c>
      <c r="W57" s="572">
        <v>0</v>
      </c>
      <c r="X57" s="572">
        <v>2</v>
      </c>
      <c r="Y57" s="571"/>
      <c r="Z57" s="570">
        <v>1</v>
      </c>
      <c r="AA57" s="570">
        <v>0</v>
      </c>
      <c r="AB57" s="570">
        <v>0</v>
      </c>
      <c r="AC57" s="569"/>
      <c r="AD57" s="544"/>
      <c r="AE57" s="573">
        <v>4</v>
      </c>
      <c r="AF57" s="572">
        <v>1</v>
      </c>
      <c r="AG57" s="572">
        <v>2</v>
      </c>
      <c r="AH57" s="571"/>
      <c r="AI57" s="574">
        <v>8</v>
      </c>
      <c r="AJ57" s="570">
        <v>2</v>
      </c>
      <c r="AK57" s="570">
        <v>5</v>
      </c>
      <c r="AL57" s="569"/>
      <c r="AM57" s="928">
        <v>5</v>
      </c>
      <c r="AN57" s="927">
        <v>2</v>
      </c>
      <c r="AO57" s="927">
        <v>1</v>
      </c>
      <c r="AP57" s="926"/>
      <c r="AQ57" s="570">
        <v>3</v>
      </c>
      <c r="AR57" s="570">
        <v>1</v>
      </c>
      <c r="AS57" s="570">
        <v>0</v>
      </c>
      <c r="AT57" s="569"/>
      <c r="AU57" s="573">
        <v>2</v>
      </c>
      <c r="AV57" s="572">
        <v>0</v>
      </c>
      <c r="AW57" s="572">
        <v>1</v>
      </c>
      <c r="AX57" s="571"/>
      <c r="AY57" s="570">
        <v>2</v>
      </c>
      <c r="AZ57" s="570">
        <v>2</v>
      </c>
      <c r="BA57" s="570">
        <v>2</v>
      </c>
      <c r="BB57" s="569"/>
      <c r="BC57" s="544"/>
      <c r="BD57" s="386"/>
      <c r="BE57" s="244"/>
      <c r="BF57" s="244"/>
      <c r="BG57" s="377"/>
      <c r="BH57" s="387"/>
      <c r="BI57" s="379"/>
      <c r="BJ57" s="379"/>
      <c r="BK57" s="378"/>
      <c r="BL57" s="386"/>
      <c r="BM57" s="244"/>
      <c r="BN57" s="244"/>
      <c r="BO57" s="377"/>
      <c r="BP57" s="574">
        <v>2</v>
      </c>
      <c r="BQ57" s="570">
        <v>0</v>
      </c>
      <c r="BR57" s="570">
        <v>1</v>
      </c>
      <c r="BS57" s="569"/>
      <c r="BT57" s="573">
        <v>2</v>
      </c>
      <c r="BU57" s="572">
        <v>0</v>
      </c>
      <c r="BV57" s="572">
        <v>2</v>
      </c>
      <c r="BW57" s="571"/>
    </row>
    <row r="58" spans="1:79" s="618" customFormat="1">
      <c r="A58" s="664">
        <v>12</v>
      </c>
      <c r="B58" s="1209" t="s">
        <v>86</v>
      </c>
      <c r="C58" s="1318" t="s">
        <v>1658</v>
      </c>
      <c r="D58" s="1310" t="str">
        <f t="shared" si="19"/>
        <v>Brett Hartzell</v>
      </c>
      <c r="E58" s="580">
        <f t="shared" si="20"/>
        <v>69</v>
      </c>
      <c r="F58" s="579">
        <f t="shared" si="21"/>
        <v>21</v>
      </c>
      <c r="G58" s="579">
        <f t="shared" si="22"/>
        <v>32</v>
      </c>
      <c r="H58" s="579">
        <f t="shared" si="23"/>
        <v>0</v>
      </c>
      <c r="I58" s="578">
        <f t="shared" si="24"/>
        <v>0.46376811594202899</v>
      </c>
      <c r="J58" s="1315">
        <v>2</v>
      </c>
      <c r="K58" s="1315">
        <v>1</v>
      </c>
      <c r="L58" s="1315">
        <v>2</v>
      </c>
      <c r="M58" s="1314"/>
      <c r="N58" s="927">
        <v>5</v>
      </c>
      <c r="O58" s="927">
        <v>4</v>
      </c>
      <c r="P58" s="927">
        <v>2</v>
      </c>
      <c r="Q58" s="1229"/>
      <c r="R58" s="838">
        <v>5</v>
      </c>
      <c r="S58" s="837">
        <v>2</v>
      </c>
      <c r="T58" s="837">
        <v>3</v>
      </c>
      <c r="U58" s="836"/>
      <c r="V58" s="572">
        <v>5</v>
      </c>
      <c r="W58" s="572">
        <v>2</v>
      </c>
      <c r="X58" s="572">
        <v>2</v>
      </c>
      <c r="Y58" s="571"/>
      <c r="Z58" s="570">
        <v>5</v>
      </c>
      <c r="AA58" s="570">
        <v>1</v>
      </c>
      <c r="AB58" s="570">
        <v>3</v>
      </c>
      <c r="AC58" s="569"/>
      <c r="AD58" s="544"/>
      <c r="AE58" s="573">
        <v>4</v>
      </c>
      <c r="AF58" s="572">
        <v>1</v>
      </c>
      <c r="AG58" s="572">
        <v>1</v>
      </c>
      <c r="AH58" s="571"/>
      <c r="AI58" s="387"/>
      <c r="AJ58" s="379"/>
      <c r="AK58" s="379"/>
      <c r="AL58" s="378"/>
      <c r="AM58" s="928">
        <v>5</v>
      </c>
      <c r="AN58" s="927">
        <v>1</v>
      </c>
      <c r="AO58" s="927">
        <v>2</v>
      </c>
      <c r="AP58" s="926"/>
      <c r="AQ58" s="570">
        <v>2</v>
      </c>
      <c r="AR58" s="570">
        <v>0</v>
      </c>
      <c r="AS58" s="570">
        <v>0</v>
      </c>
      <c r="AT58" s="569"/>
      <c r="AU58" s="573">
        <v>5</v>
      </c>
      <c r="AV58" s="572">
        <v>0</v>
      </c>
      <c r="AW58" s="572">
        <v>1</v>
      </c>
      <c r="AX58" s="571"/>
      <c r="AY58" s="570">
        <v>5</v>
      </c>
      <c r="AZ58" s="570">
        <v>1</v>
      </c>
      <c r="BA58" s="570">
        <v>2</v>
      </c>
      <c r="BB58" s="569"/>
      <c r="BC58" s="544"/>
      <c r="BD58" s="928">
        <v>6</v>
      </c>
      <c r="BE58" s="927">
        <v>0</v>
      </c>
      <c r="BF58" s="927">
        <v>1</v>
      </c>
      <c r="BG58" s="926"/>
      <c r="BH58" s="574">
        <v>5</v>
      </c>
      <c r="BI58" s="570">
        <v>2</v>
      </c>
      <c r="BJ58" s="570">
        <v>4</v>
      </c>
      <c r="BK58" s="569"/>
      <c r="BL58" s="573">
        <v>6</v>
      </c>
      <c r="BM58" s="572">
        <v>4</v>
      </c>
      <c r="BN58" s="572">
        <v>6</v>
      </c>
      <c r="BO58" s="571"/>
      <c r="BP58" s="574">
        <v>5</v>
      </c>
      <c r="BQ58" s="570">
        <v>2</v>
      </c>
      <c r="BR58" s="570">
        <v>3</v>
      </c>
      <c r="BS58" s="569"/>
      <c r="BT58" s="573">
        <v>4</v>
      </c>
      <c r="BU58" s="572">
        <v>0</v>
      </c>
      <c r="BV58" s="572">
        <v>0</v>
      </c>
      <c r="BW58" s="571"/>
    </row>
    <row r="59" spans="1:79" s="618" customFormat="1">
      <c r="A59" s="664">
        <v>13</v>
      </c>
      <c r="B59" s="1209" t="s">
        <v>1584</v>
      </c>
      <c r="C59" s="1318" t="s">
        <v>1585</v>
      </c>
      <c r="D59" s="1310" t="str">
        <f t="shared" si="19"/>
        <v>Brandon Ludwig</v>
      </c>
      <c r="E59" s="580">
        <f t="shared" si="20"/>
        <v>6</v>
      </c>
      <c r="F59" s="579">
        <f t="shared" si="21"/>
        <v>2</v>
      </c>
      <c r="G59" s="579">
        <f t="shared" si="22"/>
        <v>1</v>
      </c>
      <c r="H59" s="579">
        <f t="shared" si="23"/>
        <v>0</v>
      </c>
      <c r="I59" s="578">
        <f t="shared" si="24"/>
        <v>0.16666666666666666</v>
      </c>
      <c r="J59" s="1315">
        <v>2</v>
      </c>
      <c r="K59" s="1315">
        <v>1</v>
      </c>
      <c r="L59" s="1315">
        <v>0</v>
      </c>
      <c r="M59" s="1314"/>
      <c r="N59" s="244"/>
      <c r="O59" s="244"/>
      <c r="P59" s="244"/>
      <c r="Q59" s="290"/>
      <c r="R59" s="387"/>
      <c r="S59" s="379"/>
      <c r="T59" s="379"/>
      <c r="U59" s="378"/>
      <c r="V59" s="572">
        <v>2</v>
      </c>
      <c r="W59" s="572">
        <v>1</v>
      </c>
      <c r="X59" s="572">
        <v>1</v>
      </c>
      <c r="Y59" s="571"/>
      <c r="Z59" s="379"/>
      <c r="AA59" s="379"/>
      <c r="AB59" s="379"/>
      <c r="AC59" s="378"/>
      <c r="AD59" s="544"/>
      <c r="AE59" s="386"/>
      <c r="AF59" s="244"/>
      <c r="AG59" s="244"/>
      <c r="AH59" s="377"/>
      <c r="AI59" s="387"/>
      <c r="AJ59" s="379"/>
      <c r="AK59" s="379"/>
      <c r="AL59" s="378"/>
      <c r="AM59" s="386"/>
      <c r="AN59" s="244"/>
      <c r="AO59" s="244"/>
      <c r="AP59" s="377"/>
      <c r="AQ59" s="379"/>
      <c r="AR59" s="379"/>
      <c r="AS59" s="379"/>
      <c r="AT59" s="378"/>
      <c r="AU59" s="386"/>
      <c r="AV59" s="244"/>
      <c r="AW59" s="244"/>
      <c r="AX59" s="377"/>
      <c r="AY59" s="570">
        <v>2</v>
      </c>
      <c r="AZ59" s="570">
        <v>0</v>
      </c>
      <c r="BA59" s="570">
        <v>0</v>
      </c>
      <c r="BB59" s="569"/>
      <c r="BC59" s="544"/>
      <c r="BD59" s="386"/>
      <c r="BE59" s="244"/>
      <c r="BF59" s="244"/>
      <c r="BG59" s="377"/>
      <c r="BH59" s="387"/>
      <c r="BI59" s="379"/>
      <c r="BJ59" s="379"/>
      <c r="BK59" s="378"/>
      <c r="BL59" s="386"/>
      <c r="BM59" s="244"/>
      <c r="BN59" s="244"/>
      <c r="BO59" s="377"/>
      <c r="BP59" s="387"/>
      <c r="BQ59" s="379"/>
      <c r="BR59" s="379"/>
      <c r="BS59" s="378"/>
      <c r="BT59" s="386"/>
      <c r="BU59" s="244"/>
      <c r="BV59" s="244"/>
      <c r="BW59" s="377"/>
    </row>
    <row r="60" spans="1:79" s="618" customFormat="1" ht="13.8" thickBot="1">
      <c r="A60" s="693">
        <v>14</v>
      </c>
      <c r="B60" s="1288" t="s">
        <v>92</v>
      </c>
      <c r="C60" s="1461" t="s">
        <v>1657</v>
      </c>
      <c r="D60" s="1310" t="str">
        <f t="shared" si="19"/>
        <v>Jeff Brunni</v>
      </c>
      <c r="E60" s="858">
        <f t="shared" si="20"/>
        <v>16</v>
      </c>
      <c r="F60" s="691">
        <f t="shared" si="21"/>
        <v>3</v>
      </c>
      <c r="G60" s="691">
        <f t="shared" si="22"/>
        <v>8</v>
      </c>
      <c r="H60" s="691">
        <f t="shared" si="23"/>
        <v>0</v>
      </c>
      <c r="I60" s="690">
        <f t="shared" si="24"/>
        <v>0.5</v>
      </c>
      <c r="J60" s="728"/>
      <c r="K60" s="810"/>
      <c r="L60" s="810"/>
      <c r="M60" s="809"/>
      <c r="N60" s="441"/>
      <c r="O60" s="441"/>
      <c r="P60" s="441"/>
      <c r="Q60" s="635"/>
      <c r="R60" s="1430"/>
      <c r="S60" s="1429"/>
      <c r="T60" s="1429"/>
      <c r="U60" s="1428"/>
      <c r="V60" s="244"/>
      <c r="W60" s="244"/>
      <c r="X60" s="244"/>
      <c r="Y60" s="377"/>
      <c r="Z60" s="379"/>
      <c r="AA60" s="379"/>
      <c r="AB60" s="379"/>
      <c r="AC60" s="378"/>
      <c r="AD60" s="544"/>
      <c r="AE60" s="386"/>
      <c r="AF60" s="244"/>
      <c r="AG60" s="244"/>
      <c r="AH60" s="377"/>
      <c r="AI60" s="1430"/>
      <c r="AJ60" s="1429"/>
      <c r="AK60" s="1429"/>
      <c r="AL60" s="1428"/>
      <c r="AM60" s="621"/>
      <c r="AN60" s="620"/>
      <c r="AO60" s="620"/>
      <c r="AP60" s="619"/>
      <c r="AQ60" s="379"/>
      <c r="AR60" s="379"/>
      <c r="AS60" s="379"/>
      <c r="AT60" s="378"/>
      <c r="AU60" s="621"/>
      <c r="AV60" s="620"/>
      <c r="AW60" s="620"/>
      <c r="AX60" s="619"/>
      <c r="AY60" s="379"/>
      <c r="AZ60" s="379"/>
      <c r="BA60" s="379"/>
      <c r="BB60" s="378"/>
      <c r="BC60" s="544"/>
      <c r="BD60" s="928">
        <v>6</v>
      </c>
      <c r="BE60" s="927">
        <v>0</v>
      </c>
      <c r="BF60" s="927">
        <v>4</v>
      </c>
      <c r="BG60" s="926"/>
      <c r="BH60" s="387"/>
      <c r="BI60" s="379"/>
      <c r="BJ60" s="379"/>
      <c r="BK60" s="378"/>
      <c r="BL60" s="386"/>
      <c r="BM60" s="244"/>
      <c r="BN60" s="244"/>
      <c r="BO60" s="377"/>
      <c r="BP60" s="574">
        <v>6</v>
      </c>
      <c r="BQ60" s="570">
        <v>2</v>
      </c>
      <c r="BR60" s="570">
        <v>3</v>
      </c>
      <c r="BS60" s="569"/>
      <c r="BT60" s="573">
        <v>4</v>
      </c>
      <c r="BU60" s="572">
        <v>1</v>
      </c>
      <c r="BV60" s="572">
        <v>1</v>
      </c>
      <c r="BW60" s="571">
        <v>0</v>
      </c>
    </row>
    <row r="61" spans="1:79" s="618" customFormat="1" ht="13.8" thickBot="1">
      <c r="A61" s="540"/>
      <c r="B61" s="555" t="s">
        <v>1514</v>
      </c>
      <c r="C61" s="555"/>
      <c r="D61" s="555"/>
      <c r="E61" s="554">
        <f>SUM(E47:E60)</f>
        <v>879</v>
      </c>
      <c r="F61" s="553">
        <f>SUM(F47:F60)</f>
        <v>351</v>
      </c>
      <c r="G61" s="553">
        <f>SUM(G47:G60)</f>
        <v>502</v>
      </c>
      <c r="H61" s="553">
        <f>SUM(H47:H60)</f>
        <v>7</v>
      </c>
      <c r="I61" s="552">
        <f t="shared" si="24"/>
        <v>0.57110352673492604</v>
      </c>
      <c r="J61" s="679">
        <f>SUM(J47:J60)</f>
        <v>52</v>
      </c>
      <c r="K61" s="679">
        <f>SUM(K47:K60)</f>
        <v>14</v>
      </c>
      <c r="L61" s="679">
        <f>SUM(L47:L60)</f>
        <v>26</v>
      </c>
      <c r="M61" s="679">
        <f>SUM(M47:M58,M60:M60)</f>
        <v>0</v>
      </c>
      <c r="N61" s="1249">
        <f t="shared" ref="N61:AC61" si="25">SUM(N47:N60)</f>
        <v>48</v>
      </c>
      <c r="O61" s="1248">
        <f t="shared" si="25"/>
        <v>17</v>
      </c>
      <c r="P61" s="1248">
        <f t="shared" si="25"/>
        <v>24</v>
      </c>
      <c r="Q61" s="1247">
        <f t="shared" si="25"/>
        <v>0</v>
      </c>
      <c r="R61" s="1249">
        <f t="shared" si="25"/>
        <v>55</v>
      </c>
      <c r="S61" s="1248">
        <f t="shared" si="25"/>
        <v>25</v>
      </c>
      <c r="T61" s="1248">
        <f t="shared" si="25"/>
        <v>31</v>
      </c>
      <c r="U61" s="1247">
        <f t="shared" si="25"/>
        <v>0</v>
      </c>
      <c r="V61" s="1249">
        <f t="shared" si="25"/>
        <v>52</v>
      </c>
      <c r="W61" s="1248">
        <f t="shared" si="25"/>
        <v>19</v>
      </c>
      <c r="X61" s="1248">
        <f t="shared" si="25"/>
        <v>32</v>
      </c>
      <c r="Y61" s="1247">
        <f t="shared" si="25"/>
        <v>0</v>
      </c>
      <c r="Z61" s="1249">
        <f t="shared" si="25"/>
        <v>48</v>
      </c>
      <c r="AA61" s="1248">
        <f t="shared" si="25"/>
        <v>11</v>
      </c>
      <c r="AB61" s="1248">
        <f t="shared" si="25"/>
        <v>24</v>
      </c>
      <c r="AC61" s="1247">
        <f t="shared" si="25"/>
        <v>0</v>
      </c>
      <c r="AD61" s="1250"/>
      <c r="AE61" s="1249">
        <f t="shared" ref="AE61:BB61" si="26">SUM(AE47:AE60)</f>
        <v>77</v>
      </c>
      <c r="AF61" s="1248">
        <f t="shared" si="26"/>
        <v>43</v>
      </c>
      <c r="AG61" s="1248">
        <f t="shared" si="26"/>
        <v>53</v>
      </c>
      <c r="AH61" s="1247">
        <f t="shared" si="26"/>
        <v>0</v>
      </c>
      <c r="AI61" s="1249">
        <f t="shared" si="26"/>
        <v>75</v>
      </c>
      <c r="AJ61" s="1248">
        <f t="shared" si="26"/>
        <v>43</v>
      </c>
      <c r="AK61" s="1248">
        <f t="shared" si="26"/>
        <v>51</v>
      </c>
      <c r="AL61" s="1247">
        <f t="shared" si="26"/>
        <v>1</v>
      </c>
      <c r="AM61" s="1249">
        <f t="shared" si="26"/>
        <v>53</v>
      </c>
      <c r="AN61" s="1248">
        <f t="shared" si="26"/>
        <v>16</v>
      </c>
      <c r="AO61" s="1248">
        <f t="shared" si="26"/>
        <v>28</v>
      </c>
      <c r="AP61" s="1247">
        <f t="shared" si="26"/>
        <v>1</v>
      </c>
      <c r="AQ61" s="1249">
        <f t="shared" si="26"/>
        <v>50</v>
      </c>
      <c r="AR61" s="1248">
        <f t="shared" si="26"/>
        <v>20</v>
      </c>
      <c r="AS61" s="1248">
        <f t="shared" si="26"/>
        <v>29</v>
      </c>
      <c r="AT61" s="1247">
        <f t="shared" si="26"/>
        <v>0</v>
      </c>
      <c r="AU61" s="1249">
        <f t="shared" si="26"/>
        <v>44</v>
      </c>
      <c r="AV61" s="1248">
        <f t="shared" si="26"/>
        <v>12</v>
      </c>
      <c r="AW61" s="1248">
        <f t="shared" si="26"/>
        <v>19</v>
      </c>
      <c r="AX61" s="1247">
        <f t="shared" si="26"/>
        <v>0</v>
      </c>
      <c r="AY61" s="1249">
        <f t="shared" si="26"/>
        <v>49</v>
      </c>
      <c r="AZ61" s="1248">
        <f t="shared" si="26"/>
        <v>14</v>
      </c>
      <c r="BA61" s="1248">
        <f t="shared" si="26"/>
        <v>24</v>
      </c>
      <c r="BB61" s="1247">
        <f t="shared" si="26"/>
        <v>1</v>
      </c>
      <c r="BC61" s="1250"/>
      <c r="BD61" s="1249">
        <f t="shared" ref="BD61:BW61" si="27">SUM(BD47:BD60)</f>
        <v>51</v>
      </c>
      <c r="BE61" s="1248">
        <f t="shared" si="27"/>
        <v>21</v>
      </c>
      <c r="BF61" s="1248">
        <f t="shared" si="27"/>
        <v>25</v>
      </c>
      <c r="BG61" s="1247">
        <f t="shared" si="27"/>
        <v>1</v>
      </c>
      <c r="BH61" s="1249">
        <f t="shared" si="27"/>
        <v>58</v>
      </c>
      <c r="BI61" s="1248">
        <f t="shared" si="27"/>
        <v>30</v>
      </c>
      <c r="BJ61" s="1248">
        <f t="shared" si="27"/>
        <v>36</v>
      </c>
      <c r="BK61" s="1247">
        <f t="shared" si="27"/>
        <v>1</v>
      </c>
      <c r="BL61" s="1249">
        <f t="shared" si="27"/>
        <v>64</v>
      </c>
      <c r="BM61" s="1248">
        <f t="shared" si="27"/>
        <v>31</v>
      </c>
      <c r="BN61" s="1248">
        <f t="shared" si="27"/>
        <v>46</v>
      </c>
      <c r="BO61" s="1247">
        <f t="shared" si="27"/>
        <v>1</v>
      </c>
      <c r="BP61" s="1249">
        <f t="shared" si="27"/>
        <v>58</v>
      </c>
      <c r="BQ61" s="1248">
        <f t="shared" si="27"/>
        <v>22</v>
      </c>
      <c r="BR61" s="1248">
        <f t="shared" si="27"/>
        <v>33</v>
      </c>
      <c r="BS61" s="1247">
        <f t="shared" si="27"/>
        <v>0</v>
      </c>
      <c r="BT61" s="1249">
        <f t="shared" si="27"/>
        <v>45</v>
      </c>
      <c r="BU61" s="1248">
        <f t="shared" si="27"/>
        <v>13</v>
      </c>
      <c r="BV61" s="1248">
        <f t="shared" si="27"/>
        <v>21</v>
      </c>
      <c r="BW61" s="1247">
        <f t="shared" si="27"/>
        <v>1</v>
      </c>
    </row>
    <row r="62" spans="1:79" s="618" customFormat="1" ht="16.2" thickBot="1">
      <c r="A62" s="540"/>
      <c r="B62" s="540"/>
      <c r="C62" s="540"/>
      <c r="D62" s="540"/>
      <c r="E62" s="1916" t="s">
        <v>1296</v>
      </c>
      <c r="F62" s="1917"/>
      <c r="G62" s="1917"/>
      <c r="H62" s="1917"/>
      <c r="I62" s="1918"/>
      <c r="J62" s="1909"/>
      <c r="K62" s="1910"/>
      <c r="L62" s="1910"/>
      <c r="M62" s="1911"/>
      <c r="N62" s="1909"/>
      <c r="O62" s="1910"/>
      <c r="P62" s="1910"/>
      <c r="Q62" s="1911"/>
      <c r="R62" s="1909"/>
      <c r="S62" s="1910"/>
      <c r="T62" s="1910"/>
      <c r="U62" s="1911"/>
      <c r="V62" s="1909"/>
      <c r="W62" s="1910"/>
      <c r="X62" s="1910"/>
      <c r="Y62" s="1911"/>
      <c r="Z62" s="1909"/>
      <c r="AA62" s="1910"/>
      <c r="AB62" s="1910"/>
      <c r="AC62" s="1911"/>
      <c r="AD62" s="539"/>
      <c r="AE62" s="1909">
        <v>1</v>
      </c>
      <c r="AF62" s="1910"/>
      <c r="AG62" s="1910"/>
      <c r="AH62" s="1911"/>
      <c r="AI62" s="1909"/>
      <c r="AJ62" s="1910"/>
      <c r="AK62" s="1910"/>
      <c r="AL62" s="1911"/>
      <c r="AM62" s="1909"/>
      <c r="AN62" s="1910"/>
      <c r="AO62" s="1910"/>
      <c r="AP62" s="1911"/>
      <c r="AQ62" s="1909"/>
      <c r="AR62" s="1910"/>
      <c r="AS62" s="1910"/>
      <c r="AT62" s="1911"/>
      <c r="AU62" s="1909"/>
      <c r="AV62" s="1910"/>
      <c r="AW62" s="1910"/>
      <c r="AX62" s="1911"/>
      <c r="AY62" s="1909"/>
      <c r="AZ62" s="1910"/>
      <c r="BA62" s="1910"/>
      <c r="BB62" s="1911"/>
      <c r="BC62" s="539"/>
      <c r="BD62" s="1926"/>
      <c r="BE62" s="1910"/>
      <c r="BF62" s="1910"/>
      <c r="BG62" s="1911"/>
      <c r="BH62" s="1909"/>
      <c r="BI62" s="1910"/>
      <c r="BJ62" s="1910"/>
      <c r="BK62" s="1911"/>
      <c r="BL62" s="1909"/>
      <c r="BM62" s="1910"/>
      <c r="BN62" s="1910"/>
      <c r="BO62" s="1911"/>
      <c r="BP62" s="1909"/>
      <c r="BQ62" s="1910"/>
      <c r="BR62" s="1910"/>
      <c r="BS62" s="1911"/>
      <c r="BT62" s="1909"/>
      <c r="BU62" s="1910"/>
      <c r="BV62" s="1910"/>
      <c r="BW62" s="1911"/>
    </row>
    <row r="63" spans="1:79" ht="13.8" thickBot="1">
      <c r="A63" s="540"/>
      <c r="B63" s="540"/>
      <c r="C63" s="540"/>
      <c r="D63" s="540"/>
      <c r="E63" s="540"/>
      <c r="F63" s="540"/>
      <c r="G63" s="540"/>
      <c r="H63" s="540"/>
      <c r="I63" s="540"/>
      <c r="J63" s="540"/>
      <c r="K63" s="540"/>
      <c r="L63" s="540"/>
      <c r="M63" s="540"/>
      <c r="N63" s="540"/>
      <c r="O63" s="540"/>
      <c r="P63" s="540"/>
      <c r="Q63" s="540"/>
      <c r="R63" s="540"/>
      <c r="S63" s="540"/>
      <c r="T63" s="540"/>
      <c r="U63" s="540"/>
      <c r="V63" s="540"/>
      <c r="W63" s="540"/>
      <c r="X63" s="540"/>
      <c r="Y63" s="540"/>
      <c r="Z63" s="540"/>
      <c r="AA63" s="540"/>
      <c r="AB63" s="540"/>
      <c r="AC63" s="540"/>
      <c r="AD63" s="610"/>
      <c r="AE63" s="540"/>
      <c r="AF63" s="540"/>
      <c r="AG63" s="540"/>
      <c r="AH63" s="540"/>
      <c r="AI63" s="540"/>
      <c r="AJ63" s="540"/>
      <c r="AK63" s="540"/>
      <c r="AL63" s="540"/>
      <c r="AM63" s="540"/>
      <c r="AN63" s="540"/>
      <c r="AO63" s="540"/>
      <c r="AP63" s="540"/>
      <c r="AQ63" s="540"/>
      <c r="AR63" s="540"/>
      <c r="AS63" s="540"/>
      <c r="AT63" s="540"/>
      <c r="AU63" s="540"/>
      <c r="AV63" s="540"/>
      <c r="AW63" s="540"/>
      <c r="AX63" s="540"/>
      <c r="AY63" s="540"/>
      <c r="AZ63" s="540"/>
      <c r="BA63" s="540"/>
      <c r="BB63" s="540"/>
      <c r="BC63" s="610"/>
      <c r="BD63" s="540"/>
      <c r="BE63" s="540"/>
      <c r="BF63" s="540"/>
      <c r="BG63" s="540"/>
      <c r="BH63" s="540"/>
      <c r="BI63" s="540"/>
      <c r="BJ63" s="540"/>
      <c r="BK63" s="540"/>
      <c r="BL63" s="540"/>
      <c r="BM63" s="540"/>
      <c r="BN63" s="540"/>
      <c r="BO63" s="540"/>
      <c r="BP63" s="540"/>
      <c r="BQ63" s="540"/>
      <c r="BR63" s="540"/>
      <c r="BS63" s="540"/>
      <c r="BT63" s="540"/>
      <c r="BU63" s="540"/>
      <c r="BV63" s="540"/>
      <c r="BW63" s="540"/>
    </row>
    <row r="64" spans="1:79" s="61" customFormat="1" ht="23.4" thickBot="1">
      <c r="A64" s="1899">
        <v>4</v>
      </c>
      <c r="B64" s="1902" t="s">
        <v>1516</v>
      </c>
      <c r="C64" s="1753"/>
      <c r="D64" s="1276"/>
      <c r="E64" s="1905">
        <v>2013</v>
      </c>
      <c r="F64" s="1906"/>
      <c r="G64" s="1906"/>
      <c r="H64" s="1906"/>
      <c r="I64" s="1907"/>
      <c r="J64" s="1887" t="s">
        <v>1109</v>
      </c>
      <c r="K64" s="1888"/>
      <c r="L64" s="1888"/>
      <c r="M64" s="1889"/>
      <c r="N64" s="1908" t="s">
        <v>1108</v>
      </c>
      <c r="O64" s="1891"/>
      <c r="P64" s="1891"/>
      <c r="Q64" s="1892"/>
      <c r="R64" s="1887" t="s">
        <v>1107</v>
      </c>
      <c r="S64" s="1888"/>
      <c r="T64" s="1888"/>
      <c r="U64" s="1889"/>
      <c r="V64" s="1908" t="s">
        <v>1106</v>
      </c>
      <c r="W64" s="1891"/>
      <c r="X64" s="1891"/>
      <c r="Y64" s="1892"/>
      <c r="Z64" s="1887" t="s">
        <v>1105</v>
      </c>
      <c r="AA64" s="1888"/>
      <c r="AB64" s="1888"/>
      <c r="AC64" s="1889"/>
      <c r="AD64" s="962"/>
      <c r="AE64" s="1890" t="s">
        <v>1104</v>
      </c>
      <c r="AF64" s="1891"/>
      <c r="AG64" s="1891"/>
      <c r="AH64" s="1892"/>
      <c r="AI64" s="1887" t="s">
        <v>1103</v>
      </c>
      <c r="AJ64" s="1888"/>
      <c r="AK64" s="1888"/>
      <c r="AL64" s="1889"/>
      <c r="AM64" s="1908" t="s">
        <v>1102</v>
      </c>
      <c r="AN64" s="1891"/>
      <c r="AO64" s="1891"/>
      <c r="AP64" s="1892"/>
      <c r="AQ64" s="1887" t="s">
        <v>1101</v>
      </c>
      <c r="AR64" s="1888"/>
      <c r="AS64" s="1888"/>
      <c r="AT64" s="1889"/>
      <c r="AU64" s="1908" t="s">
        <v>1100</v>
      </c>
      <c r="AV64" s="1891"/>
      <c r="AW64" s="1891"/>
      <c r="AX64" s="1892"/>
      <c r="AY64" s="1887" t="s">
        <v>1099</v>
      </c>
      <c r="AZ64" s="1888"/>
      <c r="BA64" s="1888"/>
      <c r="BB64" s="1889"/>
      <c r="BC64" s="962"/>
      <c r="BD64" s="1890" t="s">
        <v>1098</v>
      </c>
      <c r="BE64" s="1891"/>
      <c r="BF64" s="1891"/>
      <c r="BG64" s="1892"/>
      <c r="BH64" s="1893" t="s">
        <v>1097</v>
      </c>
      <c r="BI64" s="1894"/>
      <c r="BJ64" s="1894"/>
      <c r="BK64" s="1895"/>
      <c r="BL64" s="1896" t="s">
        <v>1096</v>
      </c>
      <c r="BM64" s="1897"/>
      <c r="BN64" s="1897"/>
      <c r="BO64" s="1898"/>
      <c r="BP64" s="1893" t="s">
        <v>1095</v>
      </c>
      <c r="BQ64" s="1894"/>
      <c r="BR64" s="1894"/>
      <c r="BS64" s="1895"/>
      <c r="BT64" s="1896" t="s">
        <v>1094</v>
      </c>
      <c r="BU64" s="1897"/>
      <c r="BV64" s="1897"/>
      <c r="BW64" s="1912"/>
      <c r="BX64" s="963"/>
      <c r="BY64" s="963"/>
      <c r="BZ64" s="963"/>
      <c r="CA64" s="963"/>
    </row>
    <row r="65" spans="1:79" ht="23.4" thickBot="1">
      <c r="A65" s="1900"/>
      <c r="B65" s="1903"/>
      <c r="C65" s="1754"/>
      <c r="D65" s="1276"/>
      <c r="E65" s="1905"/>
      <c r="F65" s="1906"/>
      <c r="G65" s="1906"/>
      <c r="H65" s="1906"/>
      <c r="I65" s="1907"/>
      <c r="J65" s="1887" t="s">
        <v>1364</v>
      </c>
      <c r="K65" s="1888"/>
      <c r="L65" s="1888"/>
      <c r="M65" s="1889"/>
      <c r="N65" s="1908" t="s">
        <v>1362</v>
      </c>
      <c r="O65" s="1891"/>
      <c r="P65" s="1891"/>
      <c r="Q65" s="1892"/>
      <c r="R65" s="1887" t="s">
        <v>1365</v>
      </c>
      <c r="S65" s="1888"/>
      <c r="T65" s="1888"/>
      <c r="U65" s="1889"/>
      <c r="V65" s="1908" t="s">
        <v>1363</v>
      </c>
      <c r="W65" s="1891"/>
      <c r="X65" s="1891"/>
      <c r="Y65" s="1892"/>
      <c r="Z65" s="1887" t="s">
        <v>1361</v>
      </c>
      <c r="AA65" s="1888"/>
      <c r="AB65" s="1888"/>
      <c r="AC65" s="1889"/>
      <c r="AD65" s="962"/>
      <c r="AE65" s="1890" t="s">
        <v>1363</v>
      </c>
      <c r="AF65" s="1891"/>
      <c r="AG65" s="1891"/>
      <c r="AH65" s="1892"/>
      <c r="AI65" s="1887" t="s">
        <v>1360</v>
      </c>
      <c r="AJ65" s="1888"/>
      <c r="AK65" s="1888"/>
      <c r="AL65" s="1889"/>
      <c r="AM65" s="1908" t="s">
        <v>1364</v>
      </c>
      <c r="AN65" s="1891"/>
      <c r="AO65" s="1891"/>
      <c r="AP65" s="1892"/>
      <c r="AQ65" s="1887" t="s">
        <v>1363</v>
      </c>
      <c r="AR65" s="1888"/>
      <c r="AS65" s="1888"/>
      <c r="AT65" s="1889"/>
      <c r="AU65" s="1908" t="s">
        <v>1365</v>
      </c>
      <c r="AV65" s="1891"/>
      <c r="AW65" s="1891"/>
      <c r="AX65" s="1892"/>
      <c r="AY65" s="1887" t="s">
        <v>1362</v>
      </c>
      <c r="AZ65" s="1888"/>
      <c r="BA65" s="1888"/>
      <c r="BB65" s="1889"/>
      <c r="BC65" s="962"/>
      <c r="BD65" s="1890" t="s">
        <v>1361</v>
      </c>
      <c r="BE65" s="1891"/>
      <c r="BF65" s="1891"/>
      <c r="BG65" s="1892"/>
      <c r="BH65" s="1893" t="s">
        <v>1365</v>
      </c>
      <c r="BI65" s="1894"/>
      <c r="BJ65" s="1894"/>
      <c r="BK65" s="1895"/>
      <c r="BL65" s="1896" t="s">
        <v>1362</v>
      </c>
      <c r="BM65" s="1897"/>
      <c r="BN65" s="1897"/>
      <c r="BO65" s="1898"/>
      <c r="BP65" s="1893" t="s">
        <v>1360</v>
      </c>
      <c r="BQ65" s="1894"/>
      <c r="BR65" s="1894"/>
      <c r="BS65" s="1895"/>
      <c r="BT65" s="1896" t="s">
        <v>1364</v>
      </c>
      <c r="BU65" s="1897"/>
      <c r="BV65" s="1897"/>
      <c r="BW65" s="1912"/>
      <c r="BX65" s="5"/>
      <c r="BY65" s="5"/>
      <c r="BZ65" s="5"/>
      <c r="CA65" s="5"/>
    </row>
    <row r="66" spans="1:79" ht="23.4" thickBot="1">
      <c r="A66" s="1901"/>
      <c r="B66" s="1904"/>
      <c r="C66" s="1755"/>
      <c r="D66" s="1276"/>
      <c r="E66" s="603" t="s">
        <v>268</v>
      </c>
      <c r="F66" s="603" t="s">
        <v>1092</v>
      </c>
      <c r="G66" s="603" t="s">
        <v>267</v>
      </c>
      <c r="H66" s="603" t="s">
        <v>266</v>
      </c>
      <c r="I66" s="602" t="s">
        <v>265</v>
      </c>
      <c r="J66" s="605" t="s">
        <v>268</v>
      </c>
      <c r="K66" s="605" t="s">
        <v>1092</v>
      </c>
      <c r="L66" s="605" t="s">
        <v>267</v>
      </c>
      <c r="M66" s="604" t="s">
        <v>266</v>
      </c>
      <c r="N66" s="603" t="s">
        <v>268</v>
      </c>
      <c r="O66" s="603" t="s">
        <v>1092</v>
      </c>
      <c r="P66" s="603" t="s">
        <v>267</v>
      </c>
      <c r="Q66" s="607" t="s">
        <v>266</v>
      </c>
      <c r="R66" s="704" t="s">
        <v>268</v>
      </c>
      <c r="S66" s="603" t="s">
        <v>1092</v>
      </c>
      <c r="T66" s="603" t="s">
        <v>267</v>
      </c>
      <c r="U66" s="602" t="s">
        <v>266</v>
      </c>
      <c r="V66" s="603" t="s">
        <v>268</v>
      </c>
      <c r="W66" s="603" t="s">
        <v>1092</v>
      </c>
      <c r="X66" s="603" t="s">
        <v>267</v>
      </c>
      <c r="Y66" s="607" t="s">
        <v>266</v>
      </c>
      <c r="Z66" s="606" t="s">
        <v>268</v>
      </c>
      <c r="AA66" s="605" t="s">
        <v>1092</v>
      </c>
      <c r="AB66" s="605" t="s">
        <v>267</v>
      </c>
      <c r="AC66" s="604" t="s">
        <v>266</v>
      </c>
      <c r="AD66" s="544"/>
      <c r="AE66" s="704" t="s">
        <v>268</v>
      </c>
      <c r="AF66" s="603" t="s">
        <v>1092</v>
      </c>
      <c r="AG66" s="603" t="s">
        <v>267</v>
      </c>
      <c r="AH66" s="602" t="s">
        <v>266</v>
      </c>
      <c r="AI66" s="603" t="s">
        <v>268</v>
      </c>
      <c r="AJ66" s="603" t="s">
        <v>1092</v>
      </c>
      <c r="AK66" s="603" t="s">
        <v>267</v>
      </c>
      <c r="AL66" s="602" t="s">
        <v>266</v>
      </c>
      <c r="AM66" s="603" t="s">
        <v>268</v>
      </c>
      <c r="AN66" s="603" t="s">
        <v>1092</v>
      </c>
      <c r="AO66" s="603" t="s">
        <v>267</v>
      </c>
      <c r="AP66" s="602" t="s">
        <v>266</v>
      </c>
      <c r="AQ66" s="603" t="s">
        <v>268</v>
      </c>
      <c r="AR66" s="603" t="s">
        <v>1092</v>
      </c>
      <c r="AS66" s="603" t="s">
        <v>267</v>
      </c>
      <c r="AT66" s="602" t="s">
        <v>266</v>
      </c>
      <c r="AU66" s="605" t="s">
        <v>268</v>
      </c>
      <c r="AV66" s="605" t="s">
        <v>1092</v>
      </c>
      <c r="AW66" s="605" t="s">
        <v>267</v>
      </c>
      <c r="AX66" s="604" t="s">
        <v>266</v>
      </c>
      <c r="AY66" s="605" t="s">
        <v>268</v>
      </c>
      <c r="AZ66" s="605" t="s">
        <v>1092</v>
      </c>
      <c r="BA66" s="605" t="s">
        <v>267</v>
      </c>
      <c r="BB66" s="604" t="s">
        <v>266</v>
      </c>
      <c r="BC66" s="544"/>
      <c r="BD66" s="606" t="s">
        <v>268</v>
      </c>
      <c r="BE66" s="605" t="s">
        <v>1092</v>
      </c>
      <c r="BF66" s="605" t="s">
        <v>267</v>
      </c>
      <c r="BG66" s="604" t="s">
        <v>266</v>
      </c>
      <c r="BH66" s="605" t="s">
        <v>268</v>
      </c>
      <c r="BI66" s="605" t="s">
        <v>1092</v>
      </c>
      <c r="BJ66" s="605" t="s">
        <v>267</v>
      </c>
      <c r="BK66" s="604" t="s">
        <v>266</v>
      </c>
      <c r="BL66" s="605" t="s">
        <v>268</v>
      </c>
      <c r="BM66" s="605" t="s">
        <v>1092</v>
      </c>
      <c r="BN66" s="605" t="s">
        <v>267</v>
      </c>
      <c r="BO66" s="604" t="s">
        <v>266</v>
      </c>
      <c r="BP66" s="603" t="s">
        <v>268</v>
      </c>
      <c r="BQ66" s="603" t="s">
        <v>1092</v>
      </c>
      <c r="BR66" s="603" t="s">
        <v>267</v>
      </c>
      <c r="BS66" s="602" t="s">
        <v>266</v>
      </c>
      <c r="BT66" s="605" t="s">
        <v>268</v>
      </c>
      <c r="BU66" s="605" t="s">
        <v>1092</v>
      </c>
      <c r="BV66" s="605" t="s">
        <v>267</v>
      </c>
      <c r="BW66" s="604" t="s">
        <v>266</v>
      </c>
      <c r="BX66" s="5"/>
      <c r="BY66" s="5"/>
      <c r="BZ66" s="5"/>
      <c r="CA66" s="5"/>
    </row>
    <row r="67" spans="1:79" ht="15.6">
      <c r="A67" s="601">
        <v>1</v>
      </c>
      <c r="B67" s="1413" t="s">
        <v>1516</v>
      </c>
      <c r="C67" s="1451" t="s">
        <v>1586</v>
      </c>
      <c r="D67" s="1310" t="str">
        <f t="shared" ref="D67:D80" si="28">CONCATENATE(TRIM(C67)," ",TRIM(B67))</f>
        <v>Nate Johanson</v>
      </c>
      <c r="E67" s="673">
        <f t="shared" ref="E67:E81" si="29">SUM(J67,N67,R67,V67,Z67,AE67,AI67,AM67,AQ67,AU67,AY67,BD67,BH67,BL67,BP67,BT67)</f>
        <v>73</v>
      </c>
      <c r="F67" s="672">
        <f t="shared" ref="F67:F81" si="30">SUM(K67,O67,S67,W67,AA67,AF67,AJ67,AN67,AR67,AV67,AZ67,BE67,BI67,BM67,BU67,BQ67)</f>
        <v>40</v>
      </c>
      <c r="G67" s="672">
        <f t="shared" ref="G67:G81" si="31">SUM(L67,P67,T67,X67,AB67,AG67,AK67,AO67,AS67,AW67,BA67,BF67,BJ67,BN67,BV67,BR67)</f>
        <v>46</v>
      </c>
      <c r="H67" s="672">
        <f t="shared" ref="H67:H81" si="32">SUM(M67,Q67,U67,Y67,AC67,AH67,AL67,AP67,AT67,AX67,BB67,BG67,BK67,BO67,BW67,BS67)</f>
        <v>4</v>
      </c>
      <c r="I67" s="671">
        <f t="shared" ref="I67:I82" si="33">(G67/E67)</f>
        <v>0.63013698630136983</v>
      </c>
      <c r="J67" s="1218">
        <v>5</v>
      </c>
      <c r="K67" s="1218">
        <v>2</v>
      </c>
      <c r="L67" s="1218">
        <v>5</v>
      </c>
      <c r="M67" s="1217"/>
      <c r="N67" s="1382"/>
      <c r="O67" s="1381"/>
      <c r="P67" s="1381"/>
      <c r="Q67" s="1380"/>
      <c r="R67" s="950">
        <v>6</v>
      </c>
      <c r="S67" s="949">
        <v>4</v>
      </c>
      <c r="T67" s="949">
        <v>4</v>
      </c>
      <c r="U67" s="948">
        <v>1</v>
      </c>
      <c r="V67" s="572">
        <v>6</v>
      </c>
      <c r="W67" s="572">
        <v>5</v>
      </c>
      <c r="X67" s="572">
        <v>6</v>
      </c>
      <c r="Y67" s="571"/>
      <c r="Z67" s="1271">
        <v>5</v>
      </c>
      <c r="AA67" s="825">
        <v>2</v>
      </c>
      <c r="AB67" s="825">
        <v>2</v>
      </c>
      <c r="AC67" s="1290"/>
      <c r="AD67" s="512"/>
      <c r="AE67" s="573">
        <v>4</v>
      </c>
      <c r="AF67" s="572">
        <v>3</v>
      </c>
      <c r="AG67" s="572">
        <v>2</v>
      </c>
      <c r="AH67" s="571"/>
      <c r="AI67" s="570">
        <v>5</v>
      </c>
      <c r="AJ67" s="570">
        <v>3</v>
      </c>
      <c r="AK67" s="570">
        <v>3</v>
      </c>
      <c r="AL67" s="634"/>
      <c r="AM67" s="244"/>
      <c r="AN67" s="244"/>
      <c r="AO67" s="244"/>
      <c r="AP67" s="377"/>
      <c r="AQ67" s="570">
        <v>5</v>
      </c>
      <c r="AR67" s="570">
        <v>3</v>
      </c>
      <c r="AS67" s="570">
        <v>2</v>
      </c>
      <c r="AT67" s="569"/>
      <c r="AU67" s="572">
        <v>6</v>
      </c>
      <c r="AV67" s="572">
        <v>4</v>
      </c>
      <c r="AW67" s="572">
        <v>3</v>
      </c>
      <c r="AX67" s="571">
        <v>1</v>
      </c>
      <c r="AY67" s="570">
        <v>5</v>
      </c>
      <c r="AZ67" s="570">
        <v>2</v>
      </c>
      <c r="BA67" s="570">
        <v>4</v>
      </c>
      <c r="BB67" s="569"/>
      <c r="BC67" s="512"/>
      <c r="BD67" s="928">
        <v>7</v>
      </c>
      <c r="BE67" s="927">
        <v>4</v>
      </c>
      <c r="BF67" s="927">
        <v>6</v>
      </c>
      <c r="BG67" s="926">
        <v>2</v>
      </c>
      <c r="BH67" s="570">
        <v>5</v>
      </c>
      <c r="BI67" s="570">
        <v>2</v>
      </c>
      <c r="BJ67" s="570">
        <v>3</v>
      </c>
      <c r="BK67" s="634"/>
      <c r="BL67" s="573">
        <v>5</v>
      </c>
      <c r="BM67" s="572">
        <v>3</v>
      </c>
      <c r="BN67" s="572">
        <v>2</v>
      </c>
      <c r="BO67" s="571"/>
      <c r="BP67" s="570">
        <v>4</v>
      </c>
      <c r="BQ67" s="570">
        <v>1</v>
      </c>
      <c r="BR67" s="570">
        <v>1</v>
      </c>
      <c r="BS67" s="634"/>
      <c r="BT67" s="1273">
        <v>5</v>
      </c>
      <c r="BU67" s="1268">
        <v>2</v>
      </c>
      <c r="BV67" s="1268">
        <v>3</v>
      </c>
      <c r="BW67" s="1285"/>
      <c r="BX67" s="5"/>
      <c r="BY67" s="5"/>
      <c r="BZ67" s="5"/>
      <c r="CA67" s="5"/>
    </row>
    <row r="68" spans="1:79">
      <c r="A68" s="664">
        <v>2</v>
      </c>
      <c r="B68" s="1283" t="s">
        <v>102</v>
      </c>
      <c r="C68" s="1282" t="s">
        <v>1587</v>
      </c>
      <c r="D68" s="1310" t="str">
        <f t="shared" si="28"/>
        <v>Mark Stevens</v>
      </c>
      <c r="E68" s="662">
        <f t="shared" si="29"/>
        <v>67</v>
      </c>
      <c r="F68" s="661">
        <f t="shared" si="30"/>
        <v>24</v>
      </c>
      <c r="G68" s="661">
        <f t="shared" si="31"/>
        <v>45</v>
      </c>
      <c r="H68" s="661">
        <f t="shared" si="32"/>
        <v>5</v>
      </c>
      <c r="I68" s="660">
        <f t="shared" si="33"/>
        <v>0.67164179104477617</v>
      </c>
      <c r="J68" s="379"/>
      <c r="K68" s="379"/>
      <c r="L68" s="379"/>
      <c r="M68" s="378"/>
      <c r="N68" s="928">
        <v>4</v>
      </c>
      <c r="O68" s="927">
        <v>1</v>
      </c>
      <c r="P68" s="927">
        <v>3</v>
      </c>
      <c r="Q68" s="926"/>
      <c r="R68" s="913">
        <v>5</v>
      </c>
      <c r="S68" s="912">
        <v>1</v>
      </c>
      <c r="T68" s="912">
        <v>2</v>
      </c>
      <c r="U68" s="911"/>
      <c r="V68" s="572">
        <v>6</v>
      </c>
      <c r="W68" s="572">
        <v>2</v>
      </c>
      <c r="X68" s="572">
        <v>4</v>
      </c>
      <c r="Y68" s="571"/>
      <c r="Z68" s="574">
        <v>3</v>
      </c>
      <c r="AA68" s="570">
        <v>3</v>
      </c>
      <c r="AB68" s="570">
        <v>3</v>
      </c>
      <c r="AC68" s="569">
        <v>2</v>
      </c>
      <c r="AD68" s="512"/>
      <c r="AE68" s="573">
        <v>6</v>
      </c>
      <c r="AF68" s="572">
        <v>3</v>
      </c>
      <c r="AG68" s="572">
        <v>4</v>
      </c>
      <c r="AH68" s="571"/>
      <c r="AI68" s="570">
        <v>5</v>
      </c>
      <c r="AJ68" s="570">
        <v>2</v>
      </c>
      <c r="AK68" s="570">
        <v>3</v>
      </c>
      <c r="AL68" s="634"/>
      <c r="AM68" s="244"/>
      <c r="AN68" s="244"/>
      <c r="AO68" s="244"/>
      <c r="AP68" s="377"/>
      <c r="AQ68" s="570">
        <v>5</v>
      </c>
      <c r="AR68" s="570">
        <v>0</v>
      </c>
      <c r="AS68" s="570">
        <v>4</v>
      </c>
      <c r="AT68" s="569"/>
      <c r="AU68" s="572">
        <v>6</v>
      </c>
      <c r="AV68" s="572">
        <v>2</v>
      </c>
      <c r="AW68" s="572">
        <v>5</v>
      </c>
      <c r="AX68" s="571"/>
      <c r="AY68" s="570">
        <v>5</v>
      </c>
      <c r="AZ68" s="570">
        <v>1</v>
      </c>
      <c r="BA68" s="570">
        <v>3</v>
      </c>
      <c r="BB68" s="569"/>
      <c r="BC68" s="512"/>
      <c r="BD68" s="928">
        <v>5</v>
      </c>
      <c r="BE68" s="927">
        <v>3</v>
      </c>
      <c r="BF68" s="927">
        <v>4</v>
      </c>
      <c r="BG68" s="926">
        <v>2</v>
      </c>
      <c r="BH68" s="570">
        <v>5</v>
      </c>
      <c r="BI68" s="570">
        <v>1</v>
      </c>
      <c r="BJ68" s="570">
        <v>3</v>
      </c>
      <c r="BK68" s="634">
        <v>1</v>
      </c>
      <c r="BL68" s="573">
        <v>5</v>
      </c>
      <c r="BM68" s="572">
        <v>1</v>
      </c>
      <c r="BN68" s="572">
        <v>1</v>
      </c>
      <c r="BO68" s="571"/>
      <c r="BP68" s="570">
        <v>3</v>
      </c>
      <c r="BQ68" s="570">
        <v>2</v>
      </c>
      <c r="BR68" s="570">
        <v>3</v>
      </c>
      <c r="BS68" s="634"/>
      <c r="BT68" s="573">
        <v>4</v>
      </c>
      <c r="BU68" s="572">
        <v>2</v>
      </c>
      <c r="BV68" s="572">
        <v>3</v>
      </c>
      <c r="BW68" s="571"/>
      <c r="BX68" s="5"/>
      <c r="BY68" s="5"/>
      <c r="BZ68" s="5"/>
      <c r="CA68" s="5"/>
    </row>
    <row r="69" spans="1:79">
      <c r="A69" s="664">
        <v>3</v>
      </c>
      <c r="B69" s="1209" t="s">
        <v>204</v>
      </c>
      <c r="C69" s="1281" t="s">
        <v>1588</v>
      </c>
      <c r="D69" s="1310" t="str">
        <f t="shared" si="28"/>
        <v>Jay Traylor</v>
      </c>
      <c r="E69" s="662">
        <f t="shared" si="29"/>
        <v>76</v>
      </c>
      <c r="F69" s="661">
        <f t="shared" si="30"/>
        <v>32</v>
      </c>
      <c r="G69" s="661">
        <f t="shared" si="31"/>
        <v>47</v>
      </c>
      <c r="H69" s="661">
        <f t="shared" si="32"/>
        <v>1</v>
      </c>
      <c r="I69" s="660">
        <f t="shared" si="33"/>
        <v>0.61842105263157898</v>
      </c>
      <c r="J69" s="837">
        <v>5</v>
      </c>
      <c r="K69" s="837">
        <v>1</v>
      </c>
      <c r="L69" s="837">
        <v>1</v>
      </c>
      <c r="M69" s="836"/>
      <c r="N69" s="928">
        <v>6</v>
      </c>
      <c r="O69" s="927">
        <v>2</v>
      </c>
      <c r="P69" s="927">
        <v>4</v>
      </c>
      <c r="Q69" s="926"/>
      <c r="R69" s="913">
        <v>6</v>
      </c>
      <c r="S69" s="912">
        <v>4</v>
      </c>
      <c r="T69" s="912">
        <v>4</v>
      </c>
      <c r="U69" s="911"/>
      <c r="V69" s="244"/>
      <c r="W69" s="244"/>
      <c r="X69" s="244"/>
      <c r="Y69" s="377"/>
      <c r="Z69" s="574">
        <v>5</v>
      </c>
      <c r="AA69" s="570">
        <v>2</v>
      </c>
      <c r="AB69" s="570">
        <v>4</v>
      </c>
      <c r="AC69" s="569"/>
      <c r="AD69" s="512"/>
      <c r="AE69" s="573">
        <v>6</v>
      </c>
      <c r="AF69" s="572">
        <v>6</v>
      </c>
      <c r="AG69" s="572">
        <v>4</v>
      </c>
      <c r="AH69" s="571"/>
      <c r="AI69" s="570">
        <v>5</v>
      </c>
      <c r="AJ69" s="570">
        <v>1</v>
      </c>
      <c r="AK69" s="570">
        <v>3</v>
      </c>
      <c r="AL69" s="634"/>
      <c r="AM69" s="244"/>
      <c r="AN69" s="244"/>
      <c r="AO69" s="244"/>
      <c r="AP69" s="377"/>
      <c r="AQ69" s="570">
        <v>6</v>
      </c>
      <c r="AR69" s="570">
        <v>1</v>
      </c>
      <c r="AS69" s="570">
        <v>5</v>
      </c>
      <c r="AT69" s="569"/>
      <c r="AU69" s="572">
        <v>6</v>
      </c>
      <c r="AV69" s="572">
        <v>3</v>
      </c>
      <c r="AW69" s="572">
        <v>4</v>
      </c>
      <c r="AX69" s="571"/>
      <c r="AY69" s="570">
        <v>5</v>
      </c>
      <c r="AZ69" s="570">
        <v>3</v>
      </c>
      <c r="BA69" s="570">
        <v>5</v>
      </c>
      <c r="BB69" s="569"/>
      <c r="BC69" s="512"/>
      <c r="BD69" s="928">
        <v>7</v>
      </c>
      <c r="BE69" s="927">
        <v>4</v>
      </c>
      <c r="BF69" s="927">
        <v>4</v>
      </c>
      <c r="BG69" s="926"/>
      <c r="BH69" s="570">
        <v>5</v>
      </c>
      <c r="BI69" s="570">
        <v>3</v>
      </c>
      <c r="BJ69" s="570">
        <v>3</v>
      </c>
      <c r="BK69" s="634"/>
      <c r="BL69" s="573">
        <v>5</v>
      </c>
      <c r="BM69" s="572">
        <v>0</v>
      </c>
      <c r="BN69" s="572">
        <v>2</v>
      </c>
      <c r="BO69" s="571"/>
      <c r="BP69" s="570">
        <v>4</v>
      </c>
      <c r="BQ69" s="570">
        <v>1</v>
      </c>
      <c r="BR69" s="570">
        <v>2</v>
      </c>
      <c r="BS69" s="634">
        <v>1</v>
      </c>
      <c r="BT69" s="573">
        <v>5</v>
      </c>
      <c r="BU69" s="572">
        <v>1</v>
      </c>
      <c r="BV69" s="572">
        <v>2</v>
      </c>
      <c r="BW69" s="571"/>
      <c r="BX69" s="5"/>
      <c r="BY69" s="5"/>
      <c r="BZ69" s="5"/>
      <c r="CA69" s="5"/>
    </row>
    <row r="70" spans="1:79">
      <c r="A70" s="664">
        <v>4</v>
      </c>
      <c r="B70" s="1209" t="s">
        <v>57</v>
      </c>
      <c r="C70" s="1281" t="s">
        <v>1589</v>
      </c>
      <c r="D70" s="1310" t="str">
        <f t="shared" si="28"/>
        <v>Chris Misterovich</v>
      </c>
      <c r="E70" s="662">
        <f t="shared" si="29"/>
        <v>73</v>
      </c>
      <c r="F70" s="661">
        <f t="shared" si="30"/>
        <v>31</v>
      </c>
      <c r="G70" s="661">
        <f t="shared" si="31"/>
        <v>43</v>
      </c>
      <c r="H70" s="661">
        <f t="shared" si="32"/>
        <v>0</v>
      </c>
      <c r="I70" s="660">
        <f t="shared" si="33"/>
        <v>0.58904109589041098</v>
      </c>
      <c r="J70" s="837">
        <v>5</v>
      </c>
      <c r="K70" s="837">
        <v>5</v>
      </c>
      <c r="L70" s="837">
        <v>5</v>
      </c>
      <c r="M70" s="836"/>
      <c r="N70" s="928">
        <v>4</v>
      </c>
      <c r="O70" s="927">
        <v>2</v>
      </c>
      <c r="P70" s="927">
        <v>1</v>
      </c>
      <c r="Q70" s="926"/>
      <c r="R70" s="913">
        <v>6</v>
      </c>
      <c r="S70" s="912">
        <v>1</v>
      </c>
      <c r="T70" s="912">
        <v>4</v>
      </c>
      <c r="U70" s="911"/>
      <c r="V70" s="572">
        <v>4</v>
      </c>
      <c r="W70" s="572">
        <v>4</v>
      </c>
      <c r="X70" s="572">
        <v>3</v>
      </c>
      <c r="Y70" s="571"/>
      <c r="Z70" s="574">
        <v>5</v>
      </c>
      <c r="AA70" s="570">
        <v>0</v>
      </c>
      <c r="AB70" s="570">
        <v>1</v>
      </c>
      <c r="AC70" s="569"/>
      <c r="AD70" s="512"/>
      <c r="AE70" s="573">
        <v>6</v>
      </c>
      <c r="AF70" s="572">
        <v>4</v>
      </c>
      <c r="AG70" s="572">
        <v>4</v>
      </c>
      <c r="AH70" s="571"/>
      <c r="AI70" s="570">
        <v>5</v>
      </c>
      <c r="AJ70" s="570">
        <v>2</v>
      </c>
      <c r="AK70" s="570">
        <v>3</v>
      </c>
      <c r="AL70" s="634"/>
      <c r="AM70" s="244"/>
      <c r="AN70" s="244"/>
      <c r="AO70" s="244"/>
      <c r="AP70" s="377"/>
      <c r="AQ70" s="570">
        <v>5</v>
      </c>
      <c r="AR70" s="570">
        <v>2</v>
      </c>
      <c r="AS70" s="570">
        <v>2</v>
      </c>
      <c r="AT70" s="569"/>
      <c r="AU70" s="572">
        <v>6</v>
      </c>
      <c r="AV70" s="572">
        <v>2</v>
      </c>
      <c r="AW70" s="572">
        <v>6</v>
      </c>
      <c r="AX70" s="571"/>
      <c r="AY70" s="570">
        <v>5</v>
      </c>
      <c r="AZ70" s="570">
        <v>3</v>
      </c>
      <c r="BA70" s="570">
        <v>3</v>
      </c>
      <c r="BB70" s="569"/>
      <c r="BC70" s="512"/>
      <c r="BD70" s="928">
        <v>6</v>
      </c>
      <c r="BE70" s="927">
        <v>4</v>
      </c>
      <c r="BF70" s="927">
        <v>3</v>
      </c>
      <c r="BG70" s="926"/>
      <c r="BH70" s="570">
        <v>4</v>
      </c>
      <c r="BI70" s="570">
        <v>0</v>
      </c>
      <c r="BJ70" s="570">
        <v>1</v>
      </c>
      <c r="BK70" s="634"/>
      <c r="BL70" s="573">
        <v>5</v>
      </c>
      <c r="BM70" s="572">
        <v>1</v>
      </c>
      <c r="BN70" s="572">
        <v>3</v>
      </c>
      <c r="BO70" s="571"/>
      <c r="BP70" s="570">
        <v>4</v>
      </c>
      <c r="BQ70" s="570">
        <v>1</v>
      </c>
      <c r="BR70" s="570">
        <v>2</v>
      </c>
      <c r="BS70" s="634"/>
      <c r="BT70" s="573">
        <v>3</v>
      </c>
      <c r="BU70" s="572">
        <v>0</v>
      </c>
      <c r="BV70" s="572">
        <v>2</v>
      </c>
      <c r="BW70" s="571"/>
      <c r="BX70" s="5"/>
      <c r="BY70" s="5"/>
      <c r="BZ70" s="5"/>
      <c r="CA70" s="5"/>
    </row>
    <row r="71" spans="1:79">
      <c r="A71" s="664">
        <v>5</v>
      </c>
      <c r="B71" s="1209" t="s">
        <v>182</v>
      </c>
      <c r="C71" s="1281" t="s">
        <v>1590</v>
      </c>
      <c r="D71" s="1310" t="str">
        <f t="shared" si="28"/>
        <v>Tony Lankford</v>
      </c>
      <c r="E71" s="662">
        <f t="shared" si="29"/>
        <v>60</v>
      </c>
      <c r="F71" s="661">
        <f t="shared" si="30"/>
        <v>13</v>
      </c>
      <c r="G71" s="661">
        <f t="shared" si="31"/>
        <v>29</v>
      </c>
      <c r="H71" s="661">
        <f t="shared" si="32"/>
        <v>0</v>
      </c>
      <c r="I71" s="660">
        <f t="shared" si="33"/>
        <v>0.48333333333333334</v>
      </c>
      <c r="J71" s="837">
        <v>4</v>
      </c>
      <c r="K71" s="837">
        <v>1</v>
      </c>
      <c r="L71" s="837">
        <v>1</v>
      </c>
      <c r="M71" s="836"/>
      <c r="N71" s="928">
        <v>5</v>
      </c>
      <c r="O71" s="927">
        <v>0</v>
      </c>
      <c r="P71" s="927">
        <v>2</v>
      </c>
      <c r="Q71" s="926"/>
      <c r="R71" s="880"/>
      <c r="S71" s="652"/>
      <c r="T71" s="652"/>
      <c r="U71" s="655"/>
      <c r="V71" s="572">
        <v>5</v>
      </c>
      <c r="W71" s="572">
        <v>1</v>
      </c>
      <c r="X71" s="572">
        <v>2</v>
      </c>
      <c r="Y71" s="571"/>
      <c r="Z71" s="574">
        <v>4</v>
      </c>
      <c r="AA71" s="570">
        <v>1</v>
      </c>
      <c r="AB71" s="570">
        <v>2</v>
      </c>
      <c r="AC71" s="569"/>
      <c r="AD71" s="512"/>
      <c r="AE71" s="386"/>
      <c r="AF71" s="244"/>
      <c r="AG71" s="244"/>
      <c r="AH71" s="377"/>
      <c r="AI71" s="570">
        <v>5</v>
      </c>
      <c r="AJ71" s="570">
        <v>1</v>
      </c>
      <c r="AK71" s="570">
        <v>3</v>
      </c>
      <c r="AL71" s="634"/>
      <c r="AM71" s="244"/>
      <c r="AN71" s="244"/>
      <c r="AO71" s="244"/>
      <c r="AP71" s="377"/>
      <c r="AQ71" s="570">
        <v>4</v>
      </c>
      <c r="AR71" s="570">
        <v>1</v>
      </c>
      <c r="AS71" s="570">
        <v>2</v>
      </c>
      <c r="AT71" s="569"/>
      <c r="AU71" s="572">
        <v>6</v>
      </c>
      <c r="AV71" s="572">
        <v>2</v>
      </c>
      <c r="AW71" s="572">
        <v>4</v>
      </c>
      <c r="AX71" s="571"/>
      <c r="AY71" s="570">
        <v>3</v>
      </c>
      <c r="AZ71" s="570">
        <v>0</v>
      </c>
      <c r="BA71" s="570">
        <v>0</v>
      </c>
      <c r="BB71" s="569"/>
      <c r="BC71" s="512"/>
      <c r="BD71" s="928">
        <v>7</v>
      </c>
      <c r="BE71" s="927">
        <v>2</v>
      </c>
      <c r="BF71" s="927">
        <v>5</v>
      </c>
      <c r="BG71" s="926"/>
      <c r="BH71" s="570">
        <v>5</v>
      </c>
      <c r="BI71" s="570">
        <v>0</v>
      </c>
      <c r="BJ71" s="570">
        <v>0</v>
      </c>
      <c r="BK71" s="634"/>
      <c r="BL71" s="573">
        <v>5</v>
      </c>
      <c r="BM71" s="572">
        <v>2</v>
      </c>
      <c r="BN71" s="572">
        <v>5</v>
      </c>
      <c r="BO71" s="571"/>
      <c r="BP71" s="570">
        <v>3</v>
      </c>
      <c r="BQ71" s="570">
        <v>0</v>
      </c>
      <c r="BR71" s="570">
        <v>1</v>
      </c>
      <c r="BS71" s="634"/>
      <c r="BT71" s="573">
        <v>4</v>
      </c>
      <c r="BU71" s="572">
        <v>2</v>
      </c>
      <c r="BV71" s="572">
        <v>2</v>
      </c>
      <c r="BW71" s="571"/>
      <c r="BX71" s="5"/>
      <c r="BY71" s="5"/>
      <c r="BZ71" s="5"/>
      <c r="CA71" s="5"/>
    </row>
    <row r="72" spans="1:79">
      <c r="A72" s="664">
        <v>6</v>
      </c>
      <c r="B72" s="1283" t="s">
        <v>70</v>
      </c>
      <c r="C72" s="1282" t="s">
        <v>1591</v>
      </c>
      <c r="D72" s="1310" t="str">
        <f t="shared" si="28"/>
        <v>Kyle Fritz</v>
      </c>
      <c r="E72" s="662">
        <f t="shared" si="29"/>
        <v>66</v>
      </c>
      <c r="F72" s="661">
        <f t="shared" si="30"/>
        <v>19</v>
      </c>
      <c r="G72" s="661">
        <f t="shared" si="31"/>
        <v>37</v>
      </c>
      <c r="H72" s="661">
        <f t="shared" si="32"/>
        <v>0</v>
      </c>
      <c r="I72" s="660">
        <f t="shared" si="33"/>
        <v>0.56060606060606055</v>
      </c>
      <c r="J72" s="837">
        <v>4</v>
      </c>
      <c r="K72" s="837">
        <v>1</v>
      </c>
      <c r="L72" s="837">
        <v>2</v>
      </c>
      <c r="M72" s="836"/>
      <c r="N72" s="928">
        <v>6</v>
      </c>
      <c r="O72" s="927">
        <v>0</v>
      </c>
      <c r="P72" s="927">
        <v>3</v>
      </c>
      <c r="Q72" s="926"/>
      <c r="R72" s="913">
        <v>6</v>
      </c>
      <c r="S72" s="912">
        <v>2</v>
      </c>
      <c r="T72" s="912">
        <v>5</v>
      </c>
      <c r="U72" s="911"/>
      <c r="V72" s="572">
        <v>6</v>
      </c>
      <c r="W72" s="572">
        <v>4</v>
      </c>
      <c r="X72" s="572">
        <v>3</v>
      </c>
      <c r="Y72" s="571"/>
      <c r="Z72" s="574">
        <v>4</v>
      </c>
      <c r="AA72" s="570">
        <v>0</v>
      </c>
      <c r="AB72" s="570">
        <v>1</v>
      </c>
      <c r="AC72" s="569"/>
      <c r="AD72" s="512"/>
      <c r="AE72" s="573">
        <v>4</v>
      </c>
      <c r="AF72" s="572">
        <v>2</v>
      </c>
      <c r="AG72" s="572">
        <v>4</v>
      </c>
      <c r="AH72" s="571"/>
      <c r="AI72" s="379"/>
      <c r="AJ72" s="379"/>
      <c r="AK72" s="379"/>
      <c r="AL72" s="453"/>
      <c r="AM72" s="244"/>
      <c r="AN72" s="244"/>
      <c r="AO72" s="244"/>
      <c r="AP72" s="377"/>
      <c r="AQ72" s="570">
        <v>6</v>
      </c>
      <c r="AR72" s="570">
        <v>2</v>
      </c>
      <c r="AS72" s="570">
        <v>1</v>
      </c>
      <c r="AT72" s="569"/>
      <c r="AU72" s="572">
        <v>5</v>
      </c>
      <c r="AV72" s="572">
        <v>2</v>
      </c>
      <c r="AW72" s="572">
        <v>3</v>
      </c>
      <c r="AX72" s="571"/>
      <c r="AY72" s="570">
        <v>5</v>
      </c>
      <c r="AZ72" s="570">
        <v>1</v>
      </c>
      <c r="BA72" s="570">
        <v>4</v>
      </c>
      <c r="BB72" s="569"/>
      <c r="BC72" s="512"/>
      <c r="BD72" s="928">
        <v>6</v>
      </c>
      <c r="BE72" s="927">
        <v>2</v>
      </c>
      <c r="BF72" s="927">
        <v>3</v>
      </c>
      <c r="BG72" s="926"/>
      <c r="BH72" s="570">
        <v>5</v>
      </c>
      <c r="BI72" s="570">
        <v>1</v>
      </c>
      <c r="BJ72" s="570">
        <v>4</v>
      </c>
      <c r="BK72" s="634"/>
      <c r="BL72" s="573">
        <v>4</v>
      </c>
      <c r="BM72" s="572">
        <v>0</v>
      </c>
      <c r="BN72" s="572">
        <v>2</v>
      </c>
      <c r="BO72" s="571"/>
      <c r="BP72" s="570">
        <v>3</v>
      </c>
      <c r="BQ72" s="570">
        <v>0</v>
      </c>
      <c r="BR72" s="570">
        <v>1</v>
      </c>
      <c r="BS72" s="634"/>
      <c r="BT72" s="573">
        <v>2</v>
      </c>
      <c r="BU72" s="572">
        <v>2</v>
      </c>
      <c r="BV72" s="572">
        <v>1</v>
      </c>
      <c r="BW72" s="571"/>
      <c r="BX72" s="5"/>
      <c r="BY72" s="5"/>
      <c r="BZ72" s="5"/>
      <c r="CA72" s="5"/>
    </row>
    <row r="73" spans="1:79">
      <c r="A73" s="664">
        <v>7</v>
      </c>
      <c r="B73" s="1209" t="s">
        <v>67</v>
      </c>
      <c r="C73" s="1281" t="s">
        <v>1592</v>
      </c>
      <c r="D73" s="1310" t="str">
        <f t="shared" si="28"/>
        <v>Dean Klovski</v>
      </c>
      <c r="E73" s="662">
        <f t="shared" si="29"/>
        <v>65</v>
      </c>
      <c r="F73" s="661">
        <f t="shared" si="30"/>
        <v>15</v>
      </c>
      <c r="G73" s="661">
        <f t="shared" si="31"/>
        <v>29</v>
      </c>
      <c r="H73" s="661">
        <f t="shared" si="32"/>
        <v>1</v>
      </c>
      <c r="I73" s="660">
        <f t="shared" si="33"/>
        <v>0.44615384615384618</v>
      </c>
      <c r="J73" s="837">
        <v>4</v>
      </c>
      <c r="K73" s="837">
        <v>0</v>
      </c>
      <c r="L73" s="837">
        <v>1</v>
      </c>
      <c r="M73" s="836"/>
      <c r="N73" s="928">
        <v>5</v>
      </c>
      <c r="O73" s="927">
        <v>1</v>
      </c>
      <c r="P73" s="927">
        <v>3</v>
      </c>
      <c r="Q73" s="926"/>
      <c r="R73" s="913">
        <v>6</v>
      </c>
      <c r="S73" s="912">
        <v>1</v>
      </c>
      <c r="T73" s="912">
        <v>2</v>
      </c>
      <c r="U73" s="911"/>
      <c r="V73" s="572">
        <v>5</v>
      </c>
      <c r="W73" s="572">
        <v>4</v>
      </c>
      <c r="X73" s="572">
        <v>3</v>
      </c>
      <c r="Y73" s="571"/>
      <c r="Z73" s="574">
        <v>4</v>
      </c>
      <c r="AA73" s="570">
        <v>0</v>
      </c>
      <c r="AB73" s="570">
        <v>1</v>
      </c>
      <c r="AC73" s="569"/>
      <c r="AD73" s="512"/>
      <c r="AE73" s="573">
        <v>6</v>
      </c>
      <c r="AF73" s="572">
        <v>1</v>
      </c>
      <c r="AG73" s="572">
        <v>4</v>
      </c>
      <c r="AH73" s="571"/>
      <c r="AI73" s="570">
        <v>6</v>
      </c>
      <c r="AJ73" s="570">
        <v>2</v>
      </c>
      <c r="AK73" s="570">
        <v>4</v>
      </c>
      <c r="AL73" s="634"/>
      <c r="AM73" s="244"/>
      <c r="AN73" s="244"/>
      <c r="AO73" s="244"/>
      <c r="AP73" s="377"/>
      <c r="AQ73" s="379"/>
      <c r="AR73" s="379"/>
      <c r="AS73" s="379"/>
      <c r="AT73" s="378"/>
      <c r="AU73" s="572">
        <v>5</v>
      </c>
      <c r="AV73" s="572">
        <v>0</v>
      </c>
      <c r="AW73" s="572">
        <v>1</v>
      </c>
      <c r="AX73" s="571"/>
      <c r="AY73" s="570">
        <v>3</v>
      </c>
      <c r="AZ73" s="570">
        <v>0</v>
      </c>
      <c r="BA73" s="570">
        <v>1</v>
      </c>
      <c r="BB73" s="569"/>
      <c r="BC73" s="512"/>
      <c r="BD73" s="928">
        <v>6</v>
      </c>
      <c r="BE73" s="927">
        <v>4</v>
      </c>
      <c r="BF73" s="927">
        <v>4</v>
      </c>
      <c r="BG73" s="926">
        <v>1</v>
      </c>
      <c r="BH73" s="570">
        <v>4</v>
      </c>
      <c r="BI73" s="570">
        <v>0</v>
      </c>
      <c r="BJ73" s="570">
        <v>2</v>
      </c>
      <c r="BK73" s="634"/>
      <c r="BL73" s="573">
        <v>5</v>
      </c>
      <c r="BM73" s="572">
        <v>2</v>
      </c>
      <c r="BN73" s="572">
        <v>2</v>
      </c>
      <c r="BO73" s="571"/>
      <c r="BP73" s="570">
        <v>2</v>
      </c>
      <c r="BQ73" s="570">
        <v>0</v>
      </c>
      <c r="BR73" s="570">
        <v>0</v>
      </c>
      <c r="BS73" s="634"/>
      <c r="BT73" s="573">
        <v>4</v>
      </c>
      <c r="BU73" s="572">
        <v>0</v>
      </c>
      <c r="BV73" s="572">
        <v>1</v>
      </c>
      <c r="BW73" s="571"/>
      <c r="BX73" s="5"/>
      <c r="BY73" s="5"/>
      <c r="BZ73" s="5"/>
      <c r="CA73" s="5"/>
    </row>
    <row r="74" spans="1:79">
      <c r="A74" s="664">
        <v>8</v>
      </c>
      <c r="B74" s="1209" t="s">
        <v>1593</v>
      </c>
      <c r="C74" s="1281" t="s">
        <v>1594</v>
      </c>
      <c r="D74" s="1310" t="str">
        <f t="shared" si="28"/>
        <v>Steve Bevel</v>
      </c>
      <c r="E74" s="644">
        <f t="shared" si="29"/>
        <v>61</v>
      </c>
      <c r="F74" s="643">
        <f t="shared" si="30"/>
        <v>15</v>
      </c>
      <c r="G74" s="643">
        <f t="shared" si="31"/>
        <v>31</v>
      </c>
      <c r="H74" s="643">
        <f t="shared" si="32"/>
        <v>0</v>
      </c>
      <c r="I74" s="642">
        <f t="shared" si="33"/>
        <v>0.50819672131147542</v>
      </c>
      <c r="J74" s="1315">
        <v>4</v>
      </c>
      <c r="K74" s="1315">
        <v>0</v>
      </c>
      <c r="L74" s="1315">
        <v>2</v>
      </c>
      <c r="M74" s="1314"/>
      <c r="N74" s="928">
        <v>5</v>
      </c>
      <c r="O74" s="927">
        <v>1</v>
      </c>
      <c r="P74" s="927">
        <v>2</v>
      </c>
      <c r="Q74" s="926"/>
      <c r="R74" s="913">
        <v>6</v>
      </c>
      <c r="S74" s="912">
        <v>1</v>
      </c>
      <c r="T74" s="912">
        <v>3</v>
      </c>
      <c r="U74" s="911"/>
      <c r="V74" s="572">
        <v>5</v>
      </c>
      <c r="W74" s="572">
        <v>4</v>
      </c>
      <c r="X74" s="572">
        <v>4</v>
      </c>
      <c r="Y74" s="571"/>
      <c r="Z74" s="574">
        <v>4</v>
      </c>
      <c r="AA74" s="570">
        <v>0</v>
      </c>
      <c r="AB74" s="570">
        <v>2</v>
      </c>
      <c r="AC74" s="569"/>
      <c r="AD74" s="512"/>
      <c r="AE74" s="573">
        <v>5</v>
      </c>
      <c r="AF74" s="572">
        <v>0</v>
      </c>
      <c r="AG74" s="572">
        <v>3</v>
      </c>
      <c r="AH74" s="571"/>
      <c r="AI74" s="570">
        <v>5</v>
      </c>
      <c r="AJ74" s="570">
        <v>1</v>
      </c>
      <c r="AK74" s="570">
        <v>2</v>
      </c>
      <c r="AL74" s="634"/>
      <c r="AM74" s="244"/>
      <c r="AN74" s="244"/>
      <c r="AO74" s="244"/>
      <c r="AP74" s="377"/>
      <c r="AQ74" s="570">
        <v>5</v>
      </c>
      <c r="AR74" s="570">
        <v>2</v>
      </c>
      <c r="AS74" s="570">
        <v>4</v>
      </c>
      <c r="AT74" s="569"/>
      <c r="AU74" s="244"/>
      <c r="AV74" s="244"/>
      <c r="AW74" s="244"/>
      <c r="AX74" s="377"/>
      <c r="AY74" s="570">
        <v>4</v>
      </c>
      <c r="AZ74" s="570">
        <v>1</v>
      </c>
      <c r="BA74" s="570">
        <v>1</v>
      </c>
      <c r="BB74" s="569"/>
      <c r="BC74" s="512"/>
      <c r="BD74" s="386"/>
      <c r="BE74" s="244"/>
      <c r="BF74" s="244"/>
      <c r="BG74" s="377"/>
      <c r="BH74" s="570">
        <v>4</v>
      </c>
      <c r="BI74" s="570">
        <v>2</v>
      </c>
      <c r="BJ74" s="570">
        <v>2</v>
      </c>
      <c r="BK74" s="634"/>
      <c r="BL74" s="573">
        <v>5</v>
      </c>
      <c r="BM74" s="572">
        <v>2</v>
      </c>
      <c r="BN74" s="572">
        <v>3</v>
      </c>
      <c r="BO74" s="571"/>
      <c r="BP74" s="570">
        <v>4</v>
      </c>
      <c r="BQ74" s="570">
        <v>0</v>
      </c>
      <c r="BR74" s="570">
        <v>1</v>
      </c>
      <c r="BS74" s="634"/>
      <c r="BT74" s="573">
        <v>5</v>
      </c>
      <c r="BU74" s="572">
        <v>1</v>
      </c>
      <c r="BV74" s="572">
        <v>2</v>
      </c>
      <c r="BW74" s="571"/>
      <c r="BX74" s="5"/>
      <c r="BY74" s="5"/>
      <c r="BZ74" s="5"/>
      <c r="CA74" s="5"/>
    </row>
    <row r="75" spans="1:79">
      <c r="A75" s="664">
        <v>9</v>
      </c>
      <c r="B75" s="1209" t="s">
        <v>250</v>
      </c>
      <c r="C75" s="1281" t="s">
        <v>1595</v>
      </c>
      <c r="D75" s="1310" t="str">
        <f t="shared" si="28"/>
        <v>Adam Laskowski</v>
      </c>
      <c r="E75" s="662">
        <f t="shared" si="29"/>
        <v>31</v>
      </c>
      <c r="F75" s="661">
        <f t="shared" si="30"/>
        <v>10</v>
      </c>
      <c r="G75" s="661">
        <f t="shared" si="31"/>
        <v>13</v>
      </c>
      <c r="H75" s="661">
        <f t="shared" si="32"/>
        <v>0</v>
      </c>
      <c r="I75" s="660">
        <f t="shared" si="33"/>
        <v>0.41935483870967744</v>
      </c>
      <c r="J75" s="379"/>
      <c r="K75" s="379"/>
      <c r="L75" s="379"/>
      <c r="M75" s="378"/>
      <c r="N75" s="928">
        <v>3</v>
      </c>
      <c r="O75" s="927">
        <v>2</v>
      </c>
      <c r="P75" s="927">
        <v>2</v>
      </c>
      <c r="Q75" s="926"/>
      <c r="R75" s="880"/>
      <c r="S75" s="652"/>
      <c r="T75" s="652"/>
      <c r="U75" s="655"/>
      <c r="V75" s="244"/>
      <c r="W75" s="244"/>
      <c r="X75" s="244"/>
      <c r="Y75" s="377"/>
      <c r="Z75" s="387"/>
      <c r="AA75" s="379"/>
      <c r="AB75" s="379"/>
      <c r="AC75" s="378"/>
      <c r="AD75" s="512"/>
      <c r="AE75" s="573">
        <v>5</v>
      </c>
      <c r="AF75" s="572">
        <v>1</v>
      </c>
      <c r="AG75" s="572">
        <v>0</v>
      </c>
      <c r="AH75" s="571"/>
      <c r="AI75" s="570">
        <v>2</v>
      </c>
      <c r="AJ75" s="570">
        <v>0</v>
      </c>
      <c r="AK75" s="570">
        <v>0</v>
      </c>
      <c r="AL75" s="634"/>
      <c r="AM75" s="244"/>
      <c r="AN75" s="244"/>
      <c r="AO75" s="244"/>
      <c r="AP75" s="377"/>
      <c r="AQ75" s="570">
        <v>2</v>
      </c>
      <c r="AR75" s="570">
        <v>0</v>
      </c>
      <c r="AS75" s="570">
        <v>0</v>
      </c>
      <c r="AT75" s="569"/>
      <c r="AU75" s="572">
        <v>2</v>
      </c>
      <c r="AV75" s="572">
        <v>0</v>
      </c>
      <c r="AW75" s="572">
        <v>0</v>
      </c>
      <c r="AX75" s="571"/>
      <c r="AY75" s="570">
        <v>2</v>
      </c>
      <c r="AZ75" s="570">
        <v>1</v>
      </c>
      <c r="BA75" s="570">
        <v>1</v>
      </c>
      <c r="BB75" s="569"/>
      <c r="BC75" s="512"/>
      <c r="BD75" s="928">
        <v>5</v>
      </c>
      <c r="BE75" s="927">
        <v>4</v>
      </c>
      <c r="BF75" s="927">
        <v>3</v>
      </c>
      <c r="BG75" s="926"/>
      <c r="BH75" s="570">
        <v>2</v>
      </c>
      <c r="BI75" s="570">
        <v>0</v>
      </c>
      <c r="BJ75" s="570">
        <v>1</v>
      </c>
      <c r="BK75" s="634"/>
      <c r="BL75" s="573">
        <v>4</v>
      </c>
      <c r="BM75" s="572">
        <v>1</v>
      </c>
      <c r="BN75" s="572">
        <v>4</v>
      </c>
      <c r="BO75" s="571"/>
      <c r="BP75" s="570">
        <v>2</v>
      </c>
      <c r="BQ75" s="570">
        <v>0</v>
      </c>
      <c r="BR75" s="570">
        <v>1</v>
      </c>
      <c r="BS75" s="634"/>
      <c r="BT75" s="573">
        <v>2</v>
      </c>
      <c r="BU75" s="572">
        <v>1</v>
      </c>
      <c r="BV75" s="572">
        <v>1</v>
      </c>
      <c r="BW75" s="571"/>
      <c r="BX75" s="5"/>
      <c r="BY75" s="5"/>
      <c r="BZ75" s="5"/>
      <c r="CA75" s="5"/>
    </row>
    <row r="76" spans="1:79">
      <c r="A76" s="664">
        <v>10</v>
      </c>
      <c r="B76" s="1209" t="s">
        <v>1596</v>
      </c>
      <c r="C76" s="1281" t="s">
        <v>1587</v>
      </c>
      <c r="D76" s="1310" t="str">
        <f t="shared" si="28"/>
        <v>Mark Breault</v>
      </c>
      <c r="E76" s="662">
        <f t="shared" si="29"/>
        <v>32</v>
      </c>
      <c r="F76" s="661">
        <f t="shared" si="30"/>
        <v>10</v>
      </c>
      <c r="G76" s="661">
        <f t="shared" si="31"/>
        <v>13</v>
      </c>
      <c r="H76" s="661">
        <f t="shared" si="32"/>
        <v>0</v>
      </c>
      <c r="I76" s="660">
        <f t="shared" si="33"/>
        <v>0.40625</v>
      </c>
      <c r="J76" s="837">
        <v>4</v>
      </c>
      <c r="K76" s="837">
        <v>2</v>
      </c>
      <c r="L76" s="837">
        <v>2</v>
      </c>
      <c r="M76" s="836"/>
      <c r="N76" s="386"/>
      <c r="O76" s="244"/>
      <c r="P76" s="244"/>
      <c r="Q76" s="377"/>
      <c r="R76" s="880"/>
      <c r="S76" s="652"/>
      <c r="T76" s="652"/>
      <c r="U76" s="655"/>
      <c r="V76" s="572">
        <v>5</v>
      </c>
      <c r="W76" s="572">
        <v>1</v>
      </c>
      <c r="X76" s="572">
        <v>1</v>
      </c>
      <c r="Y76" s="571"/>
      <c r="Z76" s="574">
        <v>5</v>
      </c>
      <c r="AA76" s="570">
        <v>1</v>
      </c>
      <c r="AB76" s="570">
        <v>1</v>
      </c>
      <c r="AC76" s="569"/>
      <c r="AD76" s="512"/>
      <c r="AE76" s="573">
        <v>4</v>
      </c>
      <c r="AF76" s="572">
        <v>1</v>
      </c>
      <c r="AG76" s="572">
        <v>3</v>
      </c>
      <c r="AH76" s="571"/>
      <c r="AI76" s="570">
        <v>3</v>
      </c>
      <c r="AJ76" s="570">
        <v>2</v>
      </c>
      <c r="AK76" s="570">
        <v>1</v>
      </c>
      <c r="AL76" s="634"/>
      <c r="AM76" s="244"/>
      <c r="AN76" s="244"/>
      <c r="AO76" s="244"/>
      <c r="AP76" s="377"/>
      <c r="AQ76" s="570">
        <v>5</v>
      </c>
      <c r="AR76" s="570">
        <v>1</v>
      </c>
      <c r="AS76" s="570">
        <v>2</v>
      </c>
      <c r="AT76" s="569"/>
      <c r="AU76" s="572">
        <v>3</v>
      </c>
      <c r="AV76" s="572">
        <v>1</v>
      </c>
      <c r="AW76" s="572">
        <v>1</v>
      </c>
      <c r="AX76" s="571"/>
      <c r="AY76" s="379"/>
      <c r="AZ76" s="379"/>
      <c r="BA76" s="379"/>
      <c r="BB76" s="378"/>
      <c r="BC76" s="512"/>
      <c r="BD76" s="386"/>
      <c r="BE76" s="244"/>
      <c r="BF76" s="244"/>
      <c r="BG76" s="377"/>
      <c r="BH76" s="379"/>
      <c r="BI76" s="379"/>
      <c r="BJ76" s="379"/>
      <c r="BK76" s="453"/>
      <c r="BL76" s="386"/>
      <c r="BM76" s="244"/>
      <c r="BN76" s="244"/>
      <c r="BO76" s="377"/>
      <c r="BP76" s="570">
        <v>3</v>
      </c>
      <c r="BQ76" s="570">
        <v>1</v>
      </c>
      <c r="BR76" s="570">
        <v>2</v>
      </c>
      <c r="BS76" s="634"/>
      <c r="BT76" s="386"/>
      <c r="BU76" s="244"/>
      <c r="BV76" s="244"/>
      <c r="BW76" s="377"/>
      <c r="BX76" s="5"/>
      <c r="BY76" s="5"/>
      <c r="BZ76" s="5"/>
      <c r="CA76" s="5"/>
    </row>
    <row r="77" spans="1:79">
      <c r="A77" s="664">
        <v>11</v>
      </c>
      <c r="B77" s="1209" t="s">
        <v>150</v>
      </c>
      <c r="C77" s="1281" t="s">
        <v>1563</v>
      </c>
      <c r="D77" s="1310" t="str">
        <f t="shared" si="28"/>
        <v>Matt Kirk</v>
      </c>
      <c r="E77" s="662">
        <f t="shared" si="29"/>
        <v>40</v>
      </c>
      <c r="F77" s="661">
        <f t="shared" si="30"/>
        <v>9</v>
      </c>
      <c r="G77" s="661">
        <f t="shared" si="31"/>
        <v>21</v>
      </c>
      <c r="H77" s="661">
        <f t="shared" si="32"/>
        <v>0</v>
      </c>
      <c r="I77" s="660">
        <f t="shared" si="33"/>
        <v>0.52500000000000002</v>
      </c>
      <c r="J77" s="837">
        <v>2</v>
      </c>
      <c r="K77" s="837">
        <v>0</v>
      </c>
      <c r="L77" s="837">
        <v>1</v>
      </c>
      <c r="M77" s="836"/>
      <c r="N77" s="928">
        <v>5</v>
      </c>
      <c r="O77" s="927">
        <v>2</v>
      </c>
      <c r="P77" s="927">
        <v>3</v>
      </c>
      <c r="Q77" s="926"/>
      <c r="R77" s="913">
        <v>3</v>
      </c>
      <c r="S77" s="912">
        <v>1</v>
      </c>
      <c r="T77" s="912">
        <v>3</v>
      </c>
      <c r="U77" s="911"/>
      <c r="V77" s="927">
        <v>2</v>
      </c>
      <c r="W77" s="927">
        <v>0</v>
      </c>
      <c r="X77" s="927">
        <v>0</v>
      </c>
      <c r="Y77" s="926"/>
      <c r="Z77" s="574">
        <v>2</v>
      </c>
      <c r="AA77" s="570">
        <v>1</v>
      </c>
      <c r="AB77" s="570">
        <v>2</v>
      </c>
      <c r="AC77" s="569"/>
      <c r="AD77" s="512"/>
      <c r="AE77" s="573">
        <v>2</v>
      </c>
      <c r="AF77" s="572">
        <v>0</v>
      </c>
      <c r="AG77" s="572">
        <v>1</v>
      </c>
      <c r="AH77" s="571"/>
      <c r="AI77" s="570">
        <v>3</v>
      </c>
      <c r="AJ77" s="570">
        <v>0</v>
      </c>
      <c r="AK77" s="570">
        <v>2</v>
      </c>
      <c r="AL77" s="634"/>
      <c r="AM77" s="244"/>
      <c r="AN77" s="244"/>
      <c r="AO77" s="244"/>
      <c r="AP77" s="377"/>
      <c r="AQ77" s="570">
        <v>2</v>
      </c>
      <c r="AR77" s="570">
        <v>0</v>
      </c>
      <c r="AS77" s="570">
        <v>0</v>
      </c>
      <c r="AT77" s="569"/>
      <c r="AU77" s="572">
        <v>3</v>
      </c>
      <c r="AV77" s="572">
        <v>1</v>
      </c>
      <c r="AW77" s="572">
        <v>2</v>
      </c>
      <c r="AX77" s="571"/>
      <c r="AY77" s="570">
        <v>2</v>
      </c>
      <c r="AZ77" s="570">
        <v>0</v>
      </c>
      <c r="BA77" s="570">
        <v>1</v>
      </c>
      <c r="BB77" s="569"/>
      <c r="BC77" s="512"/>
      <c r="BD77" s="928">
        <v>6</v>
      </c>
      <c r="BE77" s="927">
        <v>2</v>
      </c>
      <c r="BF77" s="927">
        <v>3</v>
      </c>
      <c r="BG77" s="926"/>
      <c r="BH77" s="570">
        <v>4</v>
      </c>
      <c r="BI77" s="570">
        <v>2</v>
      </c>
      <c r="BJ77" s="570">
        <v>1</v>
      </c>
      <c r="BK77" s="634"/>
      <c r="BL77" s="573">
        <v>2</v>
      </c>
      <c r="BM77" s="572">
        <v>0</v>
      </c>
      <c r="BN77" s="572">
        <v>1</v>
      </c>
      <c r="BO77" s="571"/>
      <c r="BP77" s="570">
        <v>1</v>
      </c>
      <c r="BQ77" s="570">
        <v>0</v>
      </c>
      <c r="BR77" s="570">
        <v>1</v>
      </c>
      <c r="BS77" s="634"/>
      <c r="BT77" s="573">
        <v>1</v>
      </c>
      <c r="BU77" s="572">
        <v>0</v>
      </c>
      <c r="BV77" s="572">
        <v>0</v>
      </c>
      <c r="BW77" s="571"/>
      <c r="BX77" s="5"/>
      <c r="BY77" s="5"/>
      <c r="BZ77" s="5"/>
      <c r="CA77" s="5"/>
    </row>
    <row r="78" spans="1:79">
      <c r="A78" s="664">
        <v>12</v>
      </c>
      <c r="B78" s="1262" t="s">
        <v>4</v>
      </c>
      <c r="C78" s="1335" t="s">
        <v>1579</v>
      </c>
      <c r="D78" s="1310" t="str">
        <f t="shared" si="28"/>
        <v>Dave Tucker</v>
      </c>
      <c r="E78" s="662">
        <f t="shared" si="29"/>
        <v>38</v>
      </c>
      <c r="F78" s="661">
        <f t="shared" si="30"/>
        <v>14</v>
      </c>
      <c r="G78" s="661">
        <f t="shared" si="31"/>
        <v>16</v>
      </c>
      <c r="H78" s="661">
        <f t="shared" si="32"/>
        <v>0</v>
      </c>
      <c r="I78" s="660">
        <f t="shared" si="33"/>
        <v>0.42105263157894735</v>
      </c>
      <c r="J78" s="837">
        <v>2</v>
      </c>
      <c r="K78" s="837">
        <v>0</v>
      </c>
      <c r="L78" s="837">
        <v>0</v>
      </c>
      <c r="M78" s="836"/>
      <c r="N78" s="928">
        <v>2</v>
      </c>
      <c r="O78" s="927">
        <v>1</v>
      </c>
      <c r="P78" s="927">
        <v>1</v>
      </c>
      <c r="Q78" s="926"/>
      <c r="R78" s="913">
        <v>5</v>
      </c>
      <c r="S78" s="912">
        <v>1</v>
      </c>
      <c r="T78" s="912">
        <v>2</v>
      </c>
      <c r="U78" s="911"/>
      <c r="V78" s="572">
        <v>5</v>
      </c>
      <c r="W78" s="572">
        <v>3</v>
      </c>
      <c r="X78" s="572">
        <v>3</v>
      </c>
      <c r="Y78" s="571"/>
      <c r="Z78" s="387"/>
      <c r="AA78" s="379"/>
      <c r="AB78" s="379"/>
      <c r="AC78" s="378"/>
      <c r="AD78" s="512"/>
      <c r="AE78" s="386"/>
      <c r="AF78" s="244"/>
      <c r="AG78" s="244"/>
      <c r="AH78" s="377"/>
      <c r="AI78" s="379"/>
      <c r="AJ78" s="379"/>
      <c r="AK78" s="379"/>
      <c r="AL78" s="453"/>
      <c r="AM78" s="244"/>
      <c r="AN78" s="244"/>
      <c r="AO78" s="244"/>
      <c r="AP78" s="377"/>
      <c r="AQ78" s="570">
        <v>3</v>
      </c>
      <c r="AR78" s="570">
        <v>2</v>
      </c>
      <c r="AS78" s="570">
        <v>2</v>
      </c>
      <c r="AT78" s="569"/>
      <c r="AU78" s="572">
        <v>3</v>
      </c>
      <c r="AV78" s="572">
        <v>1</v>
      </c>
      <c r="AW78" s="572">
        <v>2</v>
      </c>
      <c r="AX78" s="571"/>
      <c r="AY78" s="570">
        <v>4</v>
      </c>
      <c r="AZ78" s="570">
        <v>2</v>
      </c>
      <c r="BA78" s="570">
        <v>1</v>
      </c>
      <c r="BB78" s="569"/>
      <c r="BC78" s="512"/>
      <c r="BD78" s="928">
        <v>6</v>
      </c>
      <c r="BE78" s="927">
        <v>2</v>
      </c>
      <c r="BF78" s="927">
        <v>3</v>
      </c>
      <c r="BG78" s="926"/>
      <c r="BH78" s="570">
        <v>2</v>
      </c>
      <c r="BI78" s="570">
        <v>0</v>
      </c>
      <c r="BJ78" s="570">
        <v>1</v>
      </c>
      <c r="BK78" s="634"/>
      <c r="BL78" s="573">
        <v>2</v>
      </c>
      <c r="BM78" s="572">
        <v>1</v>
      </c>
      <c r="BN78" s="572">
        <v>1</v>
      </c>
      <c r="BO78" s="571"/>
      <c r="BP78" s="570">
        <v>2</v>
      </c>
      <c r="BQ78" s="570">
        <v>1</v>
      </c>
      <c r="BR78" s="570">
        <v>0</v>
      </c>
      <c r="BS78" s="634"/>
      <c r="BT78" s="573">
        <v>2</v>
      </c>
      <c r="BU78" s="572">
        <v>0</v>
      </c>
      <c r="BV78" s="572">
        <v>0</v>
      </c>
      <c r="BW78" s="571"/>
      <c r="BX78" s="5"/>
      <c r="BY78" s="5"/>
      <c r="BZ78" s="5"/>
      <c r="CA78" s="5"/>
    </row>
    <row r="79" spans="1:79">
      <c r="A79" s="664">
        <v>13</v>
      </c>
      <c r="B79" s="1459" t="s">
        <v>172</v>
      </c>
      <c r="C79" s="1458" t="s">
        <v>1652</v>
      </c>
      <c r="D79" s="1310" t="str">
        <f t="shared" si="28"/>
        <v>Paul Sokol Jr.</v>
      </c>
      <c r="E79" s="662">
        <f t="shared" si="29"/>
        <v>48</v>
      </c>
      <c r="F79" s="661">
        <f t="shared" si="30"/>
        <v>15</v>
      </c>
      <c r="G79" s="661">
        <f t="shared" si="31"/>
        <v>23</v>
      </c>
      <c r="H79" s="661">
        <f t="shared" si="32"/>
        <v>0</v>
      </c>
      <c r="I79" s="660">
        <f t="shared" si="33"/>
        <v>0.47916666666666669</v>
      </c>
      <c r="J79" s="837">
        <v>4</v>
      </c>
      <c r="K79" s="837">
        <v>0</v>
      </c>
      <c r="L79" s="837">
        <v>3</v>
      </c>
      <c r="M79" s="836"/>
      <c r="N79" s="928">
        <v>5</v>
      </c>
      <c r="O79" s="927">
        <v>1</v>
      </c>
      <c r="P79" s="927">
        <v>2</v>
      </c>
      <c r="Q79" s="926"/>
      <c r="R79" s="913">
        <v>5</v>
      </c>
      <c r="S79" s="912">
        <v>1</v>
      </c>
      <c r="T79" s="912">
        <v>2</v>
      </c>
      <c r="U79" s="911"/>
      <c r="V79" s="572">
        <v>4</v>
      </c>
      <c r="W79" s="572">
        <v>0</v>
      </c>
      <c r="X79" s="572">
        <v>3</v>
      </c>
      <c r="Y79" s="571"/>
      <c r="Z79" s="574">
        <v>2</v>
      </c>
      <c r="AA79" s="570">
        <v>0</v>
      </c>
      <c r="AB79" s="570">
        <v>0</v>
      </c>
      <c r="AC79" s="569"/>
      <c r="AD79" s="512"/>
      <c r="AE79" s="573">
        <v>3</v>
      </c>
      <c r="AF79" s="572">
        <v>1</v>
      </c>
      <c r="AG79" s="572">
        <v>1</v>
      </c>
      <c r="AH79" s="571"/>
      <c r="AI79" s="570">
        <v>2</v>
      </c>
      <c r="AJ79" s="570">
        <v>2</v>
      </c>
      <c r="AK79" s="570">
        <v>1</v>
      </c>
      <c r="AL79" s="634"/>
      <c r="AM79" s="244"/>
      <c r="AN79" s="244"/>
      <c r="AO79" s="244"/>
      <c r="AP79" s="377"/>
      <c r="AQ79" s="570">
        <v>3</v>
      </c>
      <c r="AR79" s="570">
        <v>1</v>
      </c>
      <c r="AS79" s="570">
        <v>2</v>
      </c>
      <c r="AT79" s="569"/>
      <c r="AU79" s="572">
        <v>6</v>
      </c>
      <c r="AV79" s="572">
        <v>2</v>
      </c>
      <c r="AW79" s="572">
        <v>3</v>
      </c>
      <c r="AX79" s="571"/>
      <c r="AY79" s="570">
        <v>2</v>
      </c>
      <c r="AZ79" s="570">
        <v>1</v>
      </c>
      <c r="BA79" s="570">
        <v>0</v>
      </c>
      <c r="BB79" s="569"/>
      <c r="BC79" s="512"/>
      <c r="BD79" s="928">
        <v>4</v>
      </c>
      <c r="BE79" s="927">
        <v>2</v>
      </c>
      <c r="BF79" s="927">
        <v>3</v>
      </c>
      <c r="BG79" s="926"/>
      <c r="BH79" s="570">
        <v>2</v>
      </c>
      <c r="BI79" s="570">
        <v>1</v>
      </c>
      <c r="BJ79" s="570">
        <v>1</v>
      </c>
      <c r="BK79" s="634"/>
      <c r="BL79" s="573">
        <v>2</v>
      </c>
      <c r="BM79" s="572">
        <v>1</v>
      </c>
      <c r="BN79" s="572">
        <v>0</v>
      </c>
      <c r="BO79" s="571"/>
      <c r="BP79" s="570">
        <v>2</v>
      </c>
      <c r="BQ79" s="570">
        <v>1</v>
      </c>
      <c r="BR79" s="570">
        <v>1</v>
      </c>
      <c r="BS79" s="634"/>
      <c r="BT79" s="573">
        <v>2</v>
      </c>
      <c r="BU79" s="572">
        <v>1</v>
      </c>
      <c r="BV79" s="572">
        <v>1</v>
      </c>
      <c r="BW79" s="571"/>
      <c r="BX79" s="5"/>
      <c r="BY79" s="5"/>
      <c r="BZ79" s="5"/>
      <c r="CA79" s="5"/>
    </row>
    <row r="80" spans="1:79">
      <c r="A80" s="664">
        <v>14</v>
      </c>
      <c r="B80" s="888" t="s">
        <v>208</v>
      </c>
      <c r="C80" s="1460" t="s">
        <v>1585</v>
      </c>
      <c r="D80" s="1310" t="str">
        <f t="shared" si="28"/>
        <v>Brandon Gloer</v>
      </c>
      <c r="E80" s="662">
        <f t="shared" si="29"/>
        <v>14</v>
      </c>
      <c r="F80" s="661">
        <f t="shared" si="30"/>
        <v>3</v>
      </c>
      <c r="G80" s="661">
        <f t="shared" si="31"/>
        <v>5</v>
      </c>
      <c r="H80" s="661">
        <f t="shared" si="32"/>
        <v>0</v>
      </c>
      <c r="I80" s="660">
        <f t="shared" si="33"/>
        <v>0.35714285714285715</v>
      </c>
      <c r="J80" s="1379"/>
      <c r="K80" s="1379"/>
      <c r="L80" s="1379"/>
      <c r="M80" s="1378"/>
      <c r="N80" s="1377"/>
      <c r="O80" s="1376"/>
      <c r="P80" s="1376"/>
      <c r="Q80" s="1427"/>
      <c r="R80" s="913">
        <v>2</v>
      </c>
      <c r="S80" s="912">
        <v>1</v>
      </c>
      <c r="T80" s="912">
        <v>1</v>
      </c>
      <c r="U80" s="911"/>
      <c r="V80" s="682"/>
      <c r="W80" s="682"/>
      <c r="X80" s="682"/>
      <c r="Y80" s="681"/>
      <c r="Z80" s="1334"/>
      <c r="AA80" s="1182"/>
      <c r="AB80" s="1182"/>
      <c r="AC80" s="1181"/>
      <c r="AD80" s="1333"/>
      <c r="AE80" s="573"/>
      <c r="AF80" s="572"/>
      <c r="AG80" s="572"/>
      <c r="AH80" s="571"/>
      <c r="AI80" s="570"/>
      <c r="AJ80" s="570"/>
      <c r="AK80" s="570"/>
      <c r="AL80" s="634"/>
      <c r="AM80" s="244"/>
      <c r="AN80" s="244"/>
      <c r="AO80" s="244"/>
      <c r="AP80" s="377"/>
      <c r="AQ80" s="570"/>
      <c r="AR80" s="570"/>
      <c r="AS80" s="570"/>
      <c r="AT80" s="569"/>
      <c r="AU80" s="572"/>
      <c r="AV80" s="572"/>
      <c r="AW80" s="572"/>
      <c r="AX80" s="571"/>
      <c r="AY80" s="570">
        <v>2</v>
      </c>
      <c r="AZ80" s="570">
        <v>0</v>
      </c>
      <c r="BA80" s="570">
        <v>0</v>
      </c>
      <c r="BB80" s="569"/>
      <c r="BC80" s="512"/>
      <c r="BD80" s="928">
        <v>2</v>
      </c>
      <c r="BE80" s="927">
        <v>0</v>
      </c>
      <c r="BF80" s="927">
        <v>0</v>
      </c>
      <c r="BG80" s="926"/>
      <c r="BH80" s="570">
        <v>2</v>
      </c>
      <c r="BI80" s="570">
        <v>1</v>
      </c>
      <c r="BJ80" s="570">
        <v>1</v>
      </c>
      <c r="BK80" s="634"/>
      <c r="BL80" s="573">
        <v>2</v>
      </c>
      <c r="BM80" s="572">
        <v>1</v>
      </c>
      <c r="BN80" s="572">
        <v>2</v>
      </c>
      <c r="BO80" s="571"/>
      <c r="BP80" s="570">
        <v>2</v>
      </c>
      <c r="BQ80" s="570">
        <v>0</v>
      </c>
      <c r="BR80" s="570">
        <v>0</v>
      </c>
      <c r="BS80" s="634"/>
      <c r="BT80" s="573">
        <v>2</v>
      </c>
      <c r="BU80" s="572">
        <v>0</v>
      </c>
      <c r="BV80" s="572">
        <v>1</v>
      </c>
      <c r="BW80" s="571"/>
      <c r="BX80" s="5"/>
      <c r="BY80" s="5"/>
      <c r="BZ80" s="5"/>
      <c r="CA80" s="5"/>
    </row>
    <row r="81" spans="1:79" s="618" customFormat="1" ht="13.8" thickBot="1">
      <c r="A81" s="693">
        <v>15</v>
      </c>
      <c r="B81" s="1426" t="s">
        <v>1529</v>
      </c>
      <c r="C81" s="1452"/>
      <c r="D81" s="1452"/>
      <c r="E81" s="858">
        <f t="shared" si="29"/>
        <v>0</v>
      </c>
      <c r="F81" s="857">
        <f t="shared" si="30"/>
        <v>7</v>
      </c>
      <c r="G81" s="857">
        <f t="shared" si="31"/>
        <v>0</v>
      </c>
      <c r="H81" s="857">
        <f t="shared" si="32"/>
        <v>0</v>
      </c>
      <c r="I81" s="856" t="e">
        <f t="shared" si="33"/>
        <v>#DIV/0!</v>
      </c>
      <c r="J81" s="1425"/>
      <c r="K81" s="1423"/>
      <c r="L81" s="1423"/>
      <c r="M81" s="1422"/>
      <c r="N81" s="1424"/>
      <c r="O81" s="1423"/>
      <c r="P81" s="1423"/>
      <c r="Q81" s="1422"/>
      <c r="R81" s="973"/>
      <c r="S81" s="972"/>
      <c r="T81" s="972"/>
      <c r="U81" s="971"/>
      <c r="V81" s="1277"/>
      <c r="W81" s="1331"/>
      <c r="X81" s="1330"/>
      <c r="Y81" s="1330"/>
      <c r="Z81" s="1278"/>
      <c r="AA81" s="1329"/>
      <c r="AB81" s="1329"/>
      <c r="AC81" s="1329"/>
      <c r="AD81" s="654"/>
      <c r="AE81" s="753"/>
      <c r="AF81" s="753"/>
      <c r="AG81" s="753"/>
      <c r="AH81" s="753"/>
      <c r="AI81" s="750"/>
      <c r="AJ81" s="750"/>
      <c r="AK81" s="750"/>
      <c r="AL81" s="1279"/>
      <c r="AM81" s="653"/>
      <c r="AN81" s="653">
        <v>7</v>
      </c>
      <c r="AO81" s="653"/>
      <c r="AP81" s="653"/>
      <c r="AQ81" s="1280"/>
      <c r="AR81" s="750"/>
      <c r="AS81" s="750"/>
      <c r="AT81" s="750"/>
      <c r="AU81" s="753"/>
      <c r="AV81" s="753"/>
      <c r="AW81" s="753"/>
      <c r="AX81" s="753"/>
      <c r="AY81" s="750"/>
      <c r="AZ81" s="750"/>
      <c r="BA81" s="750"/>
      <c r="BB81" s="750"/>
      <c r="BC81" s="654"/>
      <c r="BD81" s="989"/>
      <c r="BE81" s="989"/>
      <c r="BF81" s="989"/>
      <c r="BG81" s="989"/>
      <c r="BH81" s="750"/>
      <c r="BI81" s="750"/>
      <c r="BJ81" s="750"/>
      <c r="BK81" s="750"/>
      <c r="BL81" s="753"/>
      <c r="BM81" s="753"/>
      <c r="BN81" s="753"/>
      <c r="BO81" s="753"/>
      <c r="BP81" s="750"/>
      <c r="BQ81" s="750"/>
      <c r="BR81" s="750"/>
      <c r="BS81" s="1279"/>
      <c r="BT81" s="687"/>
      <c r="BU81" s="844"/>
      <c r="BV81" s="844"/>
      <c r="BW81" s="843"/>
    </row>
    <row r="82" spans="1:79" s="618" customFormat="1" ht="13.8" thickBot="1">
      <c r="A82" s="540"/>
      <c r="B82" s="555" t="s">
        <v>1516</v>
      </c>
      <c r="C82" s="555"/>
      <c r="D82" s="555"/>
      <c r="E82" s="554">
        <f>SUM(E67:E81)</f>
        <v>744</v>
      </c>
      <c r="F82" s="553">
        <f>SUM(F67:F81)</f>
        <v>257</v>
      </c>
      <c r="G82" s="553">
        <f>SUM(G67:G81)</f>
        <v>398</v>
      </c>
      <c r="H82" s="553">
        <f>SUM(H67:H81)</f>
        <v>11</v>
      </c>
      <c r="I82" s="552">
        <f t="shared" si="33"/>
        <v>0.53494623655913975</v>
      </c>
      <c r="J82" s="679">
        <f t="shared" ref="J82:Y82" si="34">SUM(J67:J79,J80:J80)</f>
        <v>43</v>
      </c>
      <c r="K82" s="679">
        <f t="shared" si="34"/>
        <v>12</v>
      </c>
      <c r="L82" s="679">
        <f t="shared" si="34"/>
        <v>23</v>
      </c>
      <c r="M82" s="679">
        <f t="shared" si="34"/>
        <v>0</v>
      </c>
      <c r="N82" s="676">
        <f t="shared" si="34"/>
        <v>50</v>
      </c>
      <c r="O82" s="676">
        <f t="shared" si="34"/>
        <v>13</v>
      </c>
      <c r="P82" s="676">
        <f t="shared" si="34"/>
        <v>26</v>
      </c>
      <c r="Q82" s="676">
        <f t="shared" si="34"/>
        <v>0</v>
      </c>
      <c r="R82" s="679">
        <f t="shared" si="34"/>
        <v>56</v>
      </c>
      <c r="S82" s="679">
        <f t="shared" si="34"/>
        <v>18</v>
      </c>
      <c r="T82" s="1328">
        <f t="shared" si="34"/>
        <v>32</v>
      </c>
      <c r="U82" s="1327">
        <f t="shared" si="34"/>
        <v>1</v>
      </c>
      <c r="V82" s="1249">
        <f t="shared" si="34"/>
        <v>53</v>
      </c>
      <c r="W82" s="1248">
        <f t="shared" si="34"/>
        <v>28</v>
      </c>
      <c r="X82" s="1248">
        <f t="shared" si="34"/>
        <v>32</v>
      </c>
      <c r="Y82" s="1247">
        <f t="shared" si="34"/>
        <v>0</v>
      </c>
      <c r="Z82" s="1326">
        <f>SUM(Z67:Z81)</f>
        <v>43</v>
      </c>
      <c r="AA82" s="1325">
        <f>SUM(AA67:AA81)</f>
        <v>10</v>
      </c>
      <c r="AB82" s="1325">
        <f>SUM(AB67:AB81)</f>
        <v>19</v>
      </c>
      <c r="AC82" s="1324">
        <f>SUM(AC67:AC81)</f>
        <v>2</v>
      </c>
      <c r="AD82" s="1250"/>
      <c r="AE82" s="1326">
        <f t="shared" ref="AE82:BB82" si="35">SUM(AE67:AE81)</f>
        <v>51</v>
      </c>
      <c r="AF82" s="1325">
        <f t="shared" si="35"/>
        <v>22</v>
      </c>
      <c r="AG82" s="1325">
        <f t="shared" si="35"/>
        <v>30</v>
      </c>
      <c r="AH82" s="1324">
        <f t="shared" si="35"/>
        <v>0</v>
      </c>
      <c r="AI82" s="1326">
        <f t="shared" si="35"/>
        <v>46</v>
      </c>
      <c r="AJ82" s="1325">
        <f t="shared" si="35"/>
        <v>16</v>
      </c>
      <c r="AK82" s="1325">
        <f t="shared" si="35"/>
        <v>25</v>
      </c>
      <c r="AL82" s="1324">
        <f t="shared" si="35"/>
        <v>0</v>
      </c>
      <c r="AM82" s="1326">
        <f t="shared" si="35"/>
        <v>0</v>
      </c>
      <c r="AN82" s="1325">
        <f t="shared" si="35"/>
        <v>7</v>
      </c>
      <c r="AO82" s="1325">
        <f t="shared" si="35"/>
        <v>0</v>
      </c>
      <c r="AP82" s="1324">
        <f t="shared" si="35"/>
        <v>0</v>
      </c>
      <c r="AQ82" s="1326">
        <f t="shared" si="35"/>
        <v>51</v>
      </c>
      <c r="AR82" s="1325">
        <f t="shared" si="35"/>
        <v>15</v>
      </c>
      <c r="AS82" s="1325">
        <f t="shared" si="35"/>
        <v>26</v>
      </c>
      <c r="AT82" s="1324">
        <f t="shared" si="35"/>
        <v>0</v>
      </c>
      <c r="AU82" s="1326">
        <f t="shared" si="35"/>
        <v>57</v>
      </c>
      <c r="AV82" s="1325">
        <f t="shared" si="35"/>
        <v>20</v>
      </c>
      <c r="AW82" s="1325">
        <f t="shared" si="35"/>
        <v>34</v>
      </c>
      <c r="AX82" s="1324">
        <f t="shared" si="35"/>
        <v>1</v>
      </c>
      <c r="AY82" s="1326">
        <f t="shared" si="35"/>
        <v>47</v>
      </c>
      <c r="AZ82" s="1325">
        <f t="shared" si="35"/>
        <v>15</v>
      </c>
      <c r="BA82" s="1325">
        <f t="shared" si="35"/>
        <v>24</v>
      </c>
      <c r="BB82" s="1324">
        <f t="shared" si="35"/>
        <v>0</v>
      </c>
      <c r="BC82" s="1250"/>
      <c r="BD82" s="1326">
        <f t="shared" ref="BD82:BW82" si="36">SUM(BD67:BD81)</f>
        <v>67</v>
      </c>
      <c r="BE82" s="1325">
        <f t="shared" si="36"/>
        <v>33</v>
      </c>
      <c r="BF82" s="1325">
        <f t="shared" si="36"/>
        <v>41</v>
      </c>
      <c r="BG82" s="1324">
        <f t="shared" si="36"/>
        <v>5</v>
      </c>
      <c r="BH82" s="1326">
        <f t="shared" si="36"/>
        <v>49</v>
      </c>
      <c r="BI82" s="1325">
        <f t="shared" si="36"/>
        <v>13</v>
      </c>
      <c r="BJ82" s="1325">
        <f t="shared" si="36"/>
        <v>23</v>
      </c>
      <c r="BK82" s="1324">
        <f t="shared" si="36"/>
        <v>1</v>
      </c>
      <c r="BL82" s="1326">
        <f t="shared" si="36"/>
        <v>51</v>
      </c>
      <c r="BM82" s="1325">
        <f t="shared" si="36"/>
        <v>15</v>
      </c>
      <c r="BN82" s="1325">
        <f t="shared" si="36"/>
        <v>28</v>
      </c>
      <c r="BO82" s="1324">
        <f t="shared" si="36"/>
        <v>0</v>
      </c>
      <c r="BP82" s="1326">
        <f t="shared" si="36"/>
        <v>39</v>
      </c>
      <c r="BQ82" s="1325">
        <f t="shared" si="36"/>
        <v>8</v>
      </c>
      <c r="BR82" s="1325">
        <f t="shared" si="36"/>
        <v>16</v>
      </c>
      <c r="BS82" s="1324">
        <f t="shared" si="36"/>
        <v>1</v>
      </c>
      <c r="BT82" s="1326">
        <f t="shared" si="36"/>
        <v>41</v>
      </c>
      <c r="BU82" s="1325">
        <f t="shared" si="36"/>
        <v>12</v>
      </c>
      <c r="BV82" s="1325">
        <f t="shared" si="36"/>
        <v>19</v>
      </c>
      <c r="BW82" s="1324">
        <f t="shared" si="36"/>
        <v>0</v>
      </c>
    </row>
    <row r="83" spans="1:79" s="618" customFormat="1" ht="16.2" thickBot="1">
      <c r="A83" s="540"/>
      <c r="B83" s="540"/>
      <c r="C83" s="540"/>
      <c r="D83" s="540"/>
      <c r="E83" s="1916" t="s">
        <v>1296</v>
      </c>
      <c r="F83" s="1917"/>
      <c r="G83" s="1917"/>
      <c r="H83" s="1917"/>
      <c r="I83" s="1918"/>
      <c r="J83" s="1909"/>
      <c r="K83" s="1910"/>
      <c r="L83" s="1910"/>
      <c r="M83" s="1911"/>
      <c r="N83" s="1909"/>
      <c r="O83" s="1910"/>
      <c r="P83" s="1910"/>
      <c r="Q83" s="1911"/>
      <c r="R83" s="1909"/>
      <c r="S83" s="1910"/>
      <c r="T83" s="1910"/>
      <c r="U83" s="1911"/>
      <c r="V83" s="1909"/>
      <c r="W83" s="1910"/>
      <c r="X83" s="1910"/>
      <c r="Y83" s="1911"/>
      <c r="Z83" s="1909"/>
      <c r="AA83" s="1910"/>
      <c r="AB83" s="1910"/>
      <c r="AC83" s="1911"/>
      <c r="AD83" s="539"/>
      <c r="AE83" s="1927" t="s">
        <v>1540</v>
      </c>
      <c r="AF83" s="1928"/>
      <c r="AG83" s="1928"/>
      <c r="AH83" s="1929"/>
      <c r="AI83" s="1909"/>
      <c r="AJ83" s="1910"/>
      <c r="AK83" s="1910"/>
      <c r="AL83" s="1911"/>
      <c r="AM83" s="1909" t="s">
        <v>1529</v>
      </c>
      <c r="AN83" s="1910"/>
      <c r="AO83" s="1910"/>
      <c r="AP83" s="1911"/>
      <c r="AQ83" s="1909"/>
      <c r="AR83" s="1910"/>
      <c r="AS83" s="1910"/>
      <c r="AT83" s="1911"/>
      <c r="AU83" s="1909"/>
      <c r="AV83" s="1910"/>
      <c r="AW83" s="1910"/>
      <c r="AX83" s="1911"/>
      <c r="AY83" s="1909"/>
      <c r="AZ83" s="1910"/>
      <c r="BA83" s="1910"/>
      <c r="BB83" s="1911"/>
      <c r="BC83" s="539"/>
      <c r="BD83" s="1926"/>
      <c r="BE83" s="1910"/>
      <c r="BF83" s="1910"/>
      <c r="BG83" s="1911"/>
      <c r="BH83" s="1909"/>
      <c r="BI83" s="1910"/>
      <c r="BJ83" s="1910"/>
      <c r="BK83" s="1911"/>
      <c r="BL83" s="1909"/>
      <c r="BM83" s="1910"/>
      <c r="BN83" s="1910"/>
      <c r="BO83" s="1911"/>
      <c r="BP83" s="1909"/>
      <c r="BQ83" s="1910"/>
      <c r="BR83" s="1910"/>
      <c r="BS83" s="1911"/>
      <c r="BT83" s="1909"/>
      <c r="BU83" s="1910"/>
      <c r="BV83" s="1910"/>
      <c r="BW83" s="1911"/>
    </row>
    <row r="84" spans="1:79" ht="13.8" thickBot="1">
      <c r="A84" s="540"/>
      <c r="B84" s="540"/>
      <c r="C84" s="540"/>
      <c r="D84" s="540"/>
      <c r="E84" s="540"/>
      <c r="F84" s="540"/>
      <c r="G84" s="540"/>
      <c r="H84" s="540"/>
      <c r="I84" s="540"/>
      <c r="J84" s="540"/>
      <c r="K84" s="540"/>
      <c r="L84" s="540"/>
      <c r="M84" s="540"/>
      <c r="N84" s="540"/>
      <c r="O84" s="540"/>
      <c r="P84" s="540"/>
      <c r="Q84" s="540"/>
      <c r="R84" s="540"/>
      <c r="S84" s="540"/>
      <c r="T84" s="540"/>
      <c r="U84" s="540"/>
      <c r="V84" s="540"/>
      <c r="W84" s="540"/>
      <c r="X84" s="540"/>
      <c r="Y84" s="540"/>
      <c r="Z84" s="540"/>
      <c r="AA84" s="540"/>
      <c r="AB84" s="540"/>
      <c r="AC84" s="540"/>
      <c r="AD84" s="610"/>
      <c r="AE84" s="540"/>
      <c r="AF84" s="540"/>
      <c r="AG84" s="540"/>
      <c r="AH84" s="540"/>
      <c r="AI84" s="540"/>
      <c r="AJ84" s="540"/>
      <c r="AK84" s="540"/>
      <c r="AL84" s="540"/>
      <c r="AM84" s="540"/>
      <c r="AN84" s="540"/>
      <c r="AO84" s="540"/>
      <c r="AP84" s="540"/>
      <c r="AQ84" s="540"/>
      <c r="AR84" s="540"/>
      <c r="AS84" s="540"/>
      <c r="AT84" s="540"/>
      <c r="AU84" s="540"/>
      <c r="AV84" s="540"/>
      <c r="AW84" s="540"/>
      <c r="AX84" s="540"/>
      <c r="AY84" s="540"/>
      <c r="AZ84" s="540"/>
      <c r="BA84" s="540"/>
      <c r="BB84" s="540"/>
      <c r="BC84" s="610"/>
      <c r="BD84" s="540"/>
      <c r="BE84" s="540"/>
      <c r="BF84" s="540"/>
      <c r="BG84" s="540"/>
      <c r="BH84" s="540"/>
      <c r="BI84" s="540"/>
      <c r="BJ84" s="540"/>
      <c r="BK84" s="540"/>
      <c r="BL84" s="540"/>
      <c r="BM84" s="540"/>
      <c r="BN84" s="540"/>
      <c r="BO84" s="540"/>
      <c r="BP84" s="540"/>
      <c r="BQ84" s="540"/>
      <c r="BR84" s="540"/>
      <c r="BS84" s="540"/>
      <c r="BT84" s="540"/>
      <c r="BU84" s="540"/>
      <c r="BV84" s="540"/>
      <c r="BW84" s="540"/>
    </row>
    <row r="85" spans="1:79" s="61" customFormat="1" ht="23.4" thickBot="1">
      <c r="A85" s="1899">
        <v>5</v>
      </c>
      <c r="B85" s="1902" t="s">
        <v>72</v>
      </c>
      <c r="C85" s="1753"/>
      <c r="D85" s="1276"/>
      <c r="E85" s="1905">
        <v>2013</v>
      </c>
      <c r="F85" s="1906"/>
      <c r="G85" s="1906"/>
      <c r="H85" s="1906"/>
      <c r="I85" s="1907"/>
      <c r="J85" s="1887" t="s">
        <v>1109</v>
      </c>
      <c r="K85" s="1888"/>
      <c r="L85" s="1888"/>
      <c r="M85" s="1889"/>
      <c r="N85" s="1908" t="s">
        <v>1108</v>
      </c>
      <c r="O85" s="1891"/>
      <c r="P85" s="1891"/>
      <c r="Q85" s="1892"/>
      <c r="R85" s="1887" t="s">
        <v>1107</v>
      </c>
      <c r="S85" s="1888"/>
      <c r="T85" s="1888"/>
      <c r="U85" s="1889"/>
      <c r="V85" s="1908" t="s">
        <v>1106</v>
      </c>
      <c r="W85" s="1891"/>
      <c r="X85" s="1891"/>
      <c r="Y85" s="1892"/>
      <c r="Z85" s="1887" t="s">
        <v>1105</v>
      </c>
      <c r="AA85" s="1888"/>
      <c r="AB85" s="1888"/>
      <c r="AC85" s="1889"/>
      <c r="AD85" s="962"/>
      <c r="AE85" s="1890" t="s">
        <v>1104</v>
      </c>
      <c r="AF85" s="1891"/>
      <c r="AG85" s="1891"/>
      <c r="AH85" s="1892"/>
      <c r="AI85" s="1887" t="s">
        <v>1103</v>
      </c>
      <c r="AJ85" s="1888"/>
      <c r="AK85" s="1888"/>
      <c r="AL85" s="1889"/>
      <c r="AM85" s="1908" t="s">
        <v>1102</v>
      </c>
      <c r="AN85" s="1891"/>
      <c r="AO85" s="1891"/>
      <c r="AP85" s="1892"/>
      <c r="AQ85" s="1887" t="s">
        <v>1101</v>
      </c>
      <c r="AR85" s="1888"/>
      <c r="AS85" s="1888"/>
      <c r="AT85" s="1889"/>
      <c r="AU85" s="1908" t="s">
        <v>1100</v>
      </c>
      <c r="AV85" s="1891"/>
      <c r="AW85" s="1891"/>
      <c r="AX85" s="1892"/>
      <c r="AY85" s="1887" t="s">
        <v>1099</v>
      </c>
      <c r="AZ85" s="1888"/>
      <c r="BA85" s="1888"/>
      <c r="BB85" s="1889"/>
      <c r="BC85" s="962"/>
      <c r="BD85" s="1890" t="s">
        <v>1098</v>
      </c>
      <c r="BE85" s="1891"/>
      <c r="BF85" s="1891"/>
      <c r="BG85" s="1892"/>
      <c r="BH85" s="1893" t="s">
        <v>1097</v>
      </c>
      <c r="BI85" s="1894"/>
      <c r="BJ85" s="1894"/>
      <c r="BK85" s="1895"/>
      <c r="BL85" s="1896" t="s">
        <v>1096</v>
      </c>
      <c r="BM85" s="1897"/>
      <c r="BN85" s="1897"/>
      <c r="BO85" s="1898"/>
      <c r="BP85" s="1893" t="s">
        <v>1095</v>
      </c>
      <c r="BQ85" s="1894"/>
      <c r="BR85" s="1894"/>
      <c r="BS85" s="1895"/>
      <c r="BT85" s="1896" t="s">
        <v>1094</v>
      </c>
      <c r="BU85" s="1897"/>
      <c r="BV85" s="1897"/>
      <c r="BW85" s="1912"/>
      <c r="BX85" s="963"/>
      <c r="BY85" s="963"/>
      <c r="BZ85" s="963"/>
      <c r="CA85" s="963"/>
    </row>
    <row r="86" spans="1:79" s="61" customFormat="1" ht="12.75" customHeight="1" thickBot="1">
      <c r="A86" s="1900"/>
      <c r="B86" s="1903"/>
      <c r="C86" s="1754"/>
      <c r="D86" s="1276"/>
      <c r="E86" s="1905"/>
      <c r="F86" s="1906"/>
      <c r="G86" s="1906"/>
      <c r="H86" s="1906"/>
      <c r="I86" s="1907"/>
      <c r="J86" s="1887" t="s">
        <v>1361</v>
      </c>
      <c r="K86" s="1888"/>
      <c r="L86" s="1888"/>
      <c r="M86" s="1889"/>
      <c r="N86" s="1908" t="s">
        <v>1365</v>
      </c>
      <c r="O86" s="1891"/>
      <c r="P86" s="1891"/>
      <c r="Q86" s="1892"/>
      <c r="R86" s="1887" t="s">
        <v>1360</v>
      </c>
      <c r="S86" s="1888"/>
      <c r="T86" s="1888"/>
      <c r="U86" s="1889"/>
      <c r="V86" s="1908" t="s">
        <v>1362</v>
      </c>
      <c r="W86" s="1891"/>
      <c r="X86" s="1891"/>
      <c r="Y86" s="1892"/>
      <c r="Z86" s="1887" t="s">
        <v>1364</v>
      </c>
      <c r="AA86" s="1888"/>
      <c r="AB86" s="1888"/>
      <c r="AC86" s="1889"/>
      <c r="AD86" s="962"/>
      <c r="AE86" s="1890" t="s">
        <v>1363</v>
      </c>
      <c r="AF86" s="1891"/>
      <c r="AG86" s="1891"/>
      <c r="AH86" s="1892"/>
      <c r="AI86" s="1887" t="s">
        <v>1364</v>
      </c>
      <c r="AJ86" s="1888"/>
      <c r="AK86" s="1888"/>
      <c r="AL86" s="1889"/>
      <c r="AM86" s="1908" t="s">
        <v>1365</v>
      </c>
      <c r="AN86" s="1891"/>
      <c r="AO86" s="1891"/>
      <c r="AP86" s="1892"/>
      <c r="AQ86" s="1887" t="s">
        <v>1362</v>
      </c>
      <c r="AR86" s="1888"/>
      <c r="AS86" s="1888"/>
      <c r="AT86" s="1889"/>
      <c r="AU86" s="1908" t="s">
        <v>1361</v>
      </c>
      <c r="AV86" s="1891"/>
      <c r="AW86" s="1891"/>
      <c r="AX86" s="1892"/>
      <c r="AY86" s="1887" t="s">
        <v>1364</v>
      </c>
      <c r="AZ86" s="1888"/>
      <c r="BA86" s="1888"/>
      <c r="BB86" s="1889"/>
      <c r="BC86" s="962"/>
      <c r="BD86" s="1890" t="s">
        <v>1362</v>
      </c>
      <c r="BE86" s="1891"/>
      <c r="BF86" s="1891"/>
      <c r="BG86" s="1892"/>
      <c r="BH86" s="1893" t="s">
        <v>1360</v>
      </c>
      <c r="BI86" s="1894"/>
      <c r="BJ86" s="1894"/>
      <c r="BK86" s="1895"/>
      <c r="BL86" s="1896" t="s">
        <v>1363</v>
      </c>
      <c r="BM86" s="1897"/>
      <c r="BN86" s="1897"/>
      <c r="BO86" s="1898"/>
      <c r="BP86" s="1893" t="s">
        <v>1365</v>
      </c>
      <c r="BQ86" s="1894"/>
      <c r="BR86" s="1894"/>
      <c r="BS86" s="1895"/>
      <c r="BT86" s="1896" t="s">
        <v>1361</v>
      </c>
      <c r="BU86" s="1897"/>
      <c r="BV86" s="1897"/>
      <c r="BW86" s="1912"/>
      <c r="BX86" s="963"/>
      <c r="BY86" s="963"/>
      <c r="BZ86" s="963"/>
      <c r="CA86" s="963"/>
    </row>
    <row r="87" spans="1:79" ht="23.4" thickBot="1">
      <c r="A87" s="1901"/>
      <c r="B87" s="1904"/>
      <c r="C87" s="1755"/>
      <c r="D87" s="1276"/>
      <c r="E87" s="603" t="s">
        <v>268</v>
      </c>
      <c r="F87" s="603" t="s">
        <v>1092</v>
      </c>
      <c r="G87" s="603" t="s">
        <v>267</v>
      </c>
      <c r="H87" s="603" t="s">
        <v>266</v>
      </c>
      <c r="I87" s="602" t="s">
        <v>265</v>
      </c>
      <c r="J87" s="605" t="s">
        <v>268</v>
      </c>
      <c r="K87" s="605" t="s">
        <v>1092</v>
      </c>
      <c r="L87" s="605" t="s">
        <v>267</v>
      </c>
      <c r="M87" s="604" t="s">
        <v>266</v>
      </c>
      <c r="N87" s="603" t="s">
        <v>268</v>
      </c>
      <c r="O87" s="603" t="s">
        <v>1092</v>
      </c>
      <c r="P87" s="603" t="s">
        <v>267</v>
      </c>
      <c r="Q87" s="607" t="s">
        <v>266</v>
      </c>
      <c r="R87" s="704" t="s">
        <v>268</v>
      </c>
      <c r="S87" s="603" t="s">
        <v>1092</v>
      </c>
      <c r="T87" s="603" t="s">
        <v>267</v>
      </c>
      <c r="U87" s="602" t="s">
        <v>266</v>
      </c>
      <c r="V87" s="603" t="s">
        <v>268</v>
      </c>
      <c r="W87" s="603" t="s">
        <v>1092</v>
      </c>
      <c r="X87" s="603" t="s">
        <v>267</v>
      </c>
      <c r="Y87" s="607" t="s">
        <v>266</v>
      </c>
      <c r="Z87" s="606" t="s">
        <v>268</v>
      </c>
      <c r="AA87" s="605" t="s">
        <v>1092</v>
      </c>
      <c r="AB87" s="605" t="s">
        <v>267</v>
      </c>
      <c r="AC87" s="604" t="s">
        <v>266</v>
      </c>
      <c r="AD87" s="544"/>
      <c r="AE87" s="704" t="s">
        <v>268</v>
      </c>
      <c r="AF87" s="603" t="s">
        <v>1092</v>
      </c>
      <c r="AG87" s="603" t="s">
        <v>267</v>
      </c>
      <c r="AH87" s="602" t="s">
        <v>266</v>
      </c>
      <c r="AI87" s="603" t="s">
        <v>268</v>
      </c>
      <c r="AJ87" s="603" t="s">
        <v>1092</v>
      </c>
      <c r="AK87" s="603" t="s">
        <v>267</v>
      </c>
      <c r="AL87" s="602" t="s">
        <v>266</v>
      </c>
      <c r="AM87" s="603" t="s">
        <v>268</v>
      </c>
      <c r="AN87" s="603" t="s">
        <v>1092</v>
      </c>
      <c r="AO87" s="603" t="s">
        <v>267</v>
      </c>
      <c r="AP87" s="602" t="s">
        <v>266</v>
      </c>
      <c r="AQ87" s="603" t="s">
        <v>268</v>
      </c>
      <c r="AR87" s="603" t="s">
        <v>1092</v>
      </c>
      <c r="AS87" s="603" t="s">
        <v>267</v>
      </c>
      <c r="AT87" s="602" t="s">
        <v>266</v>
      </c>
      <c r="AU87" s="605" t="s">
        <v>268</v>
      </c>
      <c r="AV87" s="605" t="s">
        <v>1092</v>
      </c>
      <c r="AW87" s="605" t="s">
        <v>267</v>
      </c>
      <c r="AX87" s="604" t="s">
        <v>266</v>
      </c>
      <c r="AY87" s="605" t="s">
        <v>268</v>
      </c>
      <c r="AZ87" s="605" t="s">
        <v>1092</v>
      </c>
      <c r="BA87" s="605" t="s">
        <v>267</v>
      </c>
      <c r="BB87" s="604" t="s">
        <v>266</v>
      </c>
      <c r="BC87" s="544"/>
      <c r="BD87" s="606" t="s">
        <v>268</v>
      </c>
      <c r="BE87" s="605" t="s">
        <v>1092</v>
      </c>
      <c r="BF87" s="605" t="s">
        <v>267</v>
      </c>
      <c r="BG87" s="604" t="s">
        <v>266</v>
      </c>
      <c r="BH87" s="603" t="s">
        <v>268</v>
      </c>
      <c r="BI87" s="603" t="s">
        <v>1092</v>
      </c>
      <c r="BJ87" s="603" t="s">
        <v>267</v>
      </c>
      <c r="BK87" s="602" t="s">
        <v>266</v>
      </c>
      <c r="BL87" s="605" t="s">
        <v>268</v>
      </c>
      <c r="BM87" s="605" t="s">
        <v>1092</v>
      </c>
      <c r="BN87" s="605" t="s">
        <v>267</v>
      </c>
      <c r="BO87" s="604" t="s">
        <v>266</v>
      </c>
      <c r="BP87" s="603" t="s">
        <v>268</v>
      </c>
      <c r="BQ87" s="603" t="s">
        <v>1092</v>
      </c>
      <c r="BR87" s="603" t="s">
        <v>267</v>
      </c>
      <c r="BS87" s="602" t="s">
        <v>266</v>
      </c>
      <c r="BT87" s="605" t="s">
        <v>268</v>
      </c>
      <c r="BU87" s="605" t="s">
        <v>1092</v>
      </c>
      <c r="BV87" s="605" t="s">
        <v>267</v>
      </c>
      <c r="BW87" s="604" t="s">
        <v>266</v>
      </c>
    </row>
    <row r="88" spans="1:79" s="618" customFormat="1">
      <c r="A88" s="601">
        <v>1</v>
      </c>
      <c r="B88" s="1295" t="s">
        <v>227</v>
      </c>
      <c r="C88" s="1449" t="s">
        <v>1573</v>
      </c>
      <c r="D88" s="1310" t="str">
        <f t="shared" ref="D88:D101" si="37">CONCATENATE(TRIM(C88)," ",TRIM(B88))</f>
        <v>Andrew Etter</v>
      </c>
      <c r="E88" s="673">
        <f t="shared" ref="E88:E102" si="38">SUM(J88,N88,R88,V88,Z88,AE88,AI88,AM88,AQ88,AU88,AY88,BD88,BH88,BL88,BP88,BT88)</f>
        <v>80</v>
      </c>
      <c r="F88" s="672">
        <f t="shared" ref="F88:F102" si="39">SUM(K88,O88,S88,W88,AA88,AF88,AJ88,AN88,AR88,AV88,AZ88,BE88,BI88,BM88,BU88,BQ88)</f>
        <v>38</v>
      </c>
      <c r="G88" s="672">
        <f t="shared" ref="G88:G102" si="40">SUM(L88,P88,T88,X88,AB88,AG88,AK88,AO88,AS88,AW88,BA88,BF88,BJ88,BN88,BV88,BR88)</f>
        <v>51</v>
      </c>
      <c r="H88" s="672">
        <f t="shared" ref="H88:H102" si="41">SUM(M88,Q88,U88,Y88,AC88,AH88,AL88,AP88,AT88,AX88,BB88,BG88,BK88,BO88,BW88,BS88)</f>
        <v>8</v>
      </c>
      <c r="I88" s="671">
        <f t="shared" ref="I88:I103" si="42">(G88/E88)</f>
        <v>0.63749999999999996</v>
      </c>
      <c r="J88" s="786">
        <v>6</v>
      </c>
      <c r="K88" s="785">
        <v>4</v>
      </c>
      <c r="L88" s="785">
        <v>5</v>
      </c>
      <c r="M88" s="1756"/>
      <c r="N88" s="1268">
        <v>4</v>
      </c>
      <c r="O88" s="951">
        <v>2</v>
      </c>
      <c r="P88" s="951">
        <v>2</v>
      </c>
      <c r="Q88" s="1272">
        <v>1</v>
      </c>
      <c r="R88" s="1271">
        <v>5</v>
      </c>
      <c r="S88" s="1270">
        <v>2</v>
      </c>
      <c r="T88" s="1270">
        <v>4</v>
      </c>
      <c r="U88" s="1269">
        <v>1</v>
      </c>
      <c r="V88" s="572">
        <v>4</v>
      </c>
      <c r="W88" s="572">
        <v>1</v>
      </c>
      <c r="X88" s="572">
        <v>1</v>
      </c>
      <c r="Y88" s="575"/>
      <c r="Z88" s="1271">
        <v>5</v>
      </c>
      <c r="AA88" s="1270">
        <v>2</v>
      </c>
      <c r="AB88" s="1270">
        <v>3</v>
      </c>
      <c r="AC88" s="1269"/>
      <c r="AD88" s="748"/>
      <c r="AE88" s="573">
        <v>4</v>
      </c>
      <c r="AF88" s="572">
        <v>2</v>
      </c>
      <c r="AG88" s="572">
        <v>3</v>
      </c>
      <c r="AH88" s="571"/>
      <c r="AI88" s="570"/>
      <c r="AJ88" s="570"/>
      <c r="AK88" s="570"/>
      <c r="AL88" s="569"/>
      <c r="AM88" s="572">
        <v>5</v>
      </c>
      <c r="AN88" s="572">
        <v>2</v>
      </c>
      <c r="AO88" s="572">
        <v>4</v>
      </c>
      <c r="AP88" s="571">
        <v>1</v>
      </c>
      <c r="AQ88" s="570">
        <v>6</v>
      </c>
      <c r="AR88" s="570">
        <v>2</v>
      </c>
      <c r="AS88" s="570">
        <v>3</v>
      </c>
      <c r="AT88" s="569"/>
      <c r="AU88" s="1273">
        <v>6</v>
      </c>
      <c r="AV88" s="1268">
        <v>2</v>
      </c>
      <c r="AW88" s="1268">
        <v>4</v>
      </c>
      <c r="AX88" s="1285"/>
      <c r="AY88" s="570">
        <v>6</v>
      </c>
      <c r="AZ88" s="570">
        <v>2</v>
      </c>
      <c r="BA88" s="570">
        <v>3</v>
      </c>
      <c r="BB88" s="569"/>
      <c r="BC88" s="748"/>
      <c r="BD88" s="573">
        <v>5</v>
      </c>
      <c r="BE88" s="572">
        <v>3</v>
      </c>
      <c r="BF88" s="572">
        <v>3</v>
      </c>
      <c r="BG88" s="571"/>
      <c r="BH88" s="570">
        <v>8</v>
      </c>
      <c r="BI88" s="570">
        <v>5</v>
      </c>
      <c r="BJ88" s="570">
        <v>6</v>
      </c>
      <c r="BK88" s="634">
        <v>2</v>
      </c>
      <c r="BL88" s="573">
        <v>5</v>
      </c>
      <c r="BM88" s="572">
        <v>4</v>
      </c>
      <c r="BN88" s="572">
        <v>4</v>
      </c>
      <c r="BO88" s="571">
        <v>1</v>
      </c>
      <c r="BP88" s="570">
        <v>7</v>
      </c>
      <c r="BQ88" s="570">
        <v>4</v>
      </c>
      <c r="BR88" s="570">
        <v>5</v>
      </c>
      <c r="BS88" s="634">
        <v>1</v>
      </c>
      <c r="BT88" s="573">
        <v>4</v>
      </c>
      <c r="BU88" s="572">
        <v>1</v>
      </c>
      <c r="BV88" s="572">
        <v>1</v>
      </c>
      <c r="BW88" s="571">
        <v>1</v>
      </c>
    </row>
    <row r="89" spans="1:79" s="618" customFormat="1">
      <c r="A89" s="664">
        <v>2</v>
      </c>
      <c r="B89" s="1209" t="s">
        <v>54</v>
      </c>
      <c r="C89" s="1281" t="s">
        <v>1618</v>
      </c>
      <c r="D89" s="1310" t="str">
        <f t="shared" si="37"/>
        <v>Rick Green</v>
      </c>
      <c r="E89" s="662">
        <f t="shared" si="38"/>
        <v>88</v>
      </c>
      <c r="F89" s="661">
        <f t="shared" si="39"/>
        <v>43</v>
      </c>
      <c r="G89" s="661">
        <f t="shared" si="40"/>
        <v>55</v>
      </c>
      <c r="H89" s="661">
        <f t="shared" si="41"/>
        <v>4</v>
      </c>
      <c r="I89" s="660">
        <f t="shared" si="42"/>
        <v>0.625</v>
      </c>
      <c r="J89" s="757">
        <v>7</v>
      </c>
      <c r="K89" s="756">
        <v>4</v>
      </c>
      <c r="L89" s="756">
        <v>5</v>
      </c>
      <c r="M89" s="1757"/>
      <c r="N89" s="1255">
        <v>5</v>
      </c>
      <c r="O89" s="753">
        <v>3</v>
      </c>
      <c r="P89" s="753">
        <v>5</v>
      </c>
      <c r="Q89" s="752">
        <v>1</v>
      </c>
      <c r="R89" s="751">
        <v>5</v>
      </c>
      <c r="S89" s="750">
        <v>3</v>
      </c>
      <c r="T89" s="750">
        <v>3</v>
      </c>
      <c r="U89" s="749"/>
      <c r="V89" s="572">
        <v>5</v>
      </c>
      <c r="W89" s="572">
        <v>2</v>
      </c>
      <c r="X89" s="572">
        <v>2</v>
      </c>
      <c r="Y89" s="575"/>
      <c r="Z89" s="751">
        <v>6</v>
      </c>
      <c r="AA89" s="750">
        <v>2</v>
      </c>
      <c r="AB89" s="750">
        <v>4</v>
      </c>
      <c r="AC89" s="749"/>
      <c r="AD89" s="748"/>
      <c r="AE89" s="573">
        <v>5</v>
      </c>
      <c r="AF89" s="572">
        <v>4</v>
      </c>
      <c r="AG89" s="572">
        <v>4</v>
      </c>
      <c r="AH89" s="571"/>
      <c r="AI89" s="570">
        <v>5</v>
      </c>
      <c r="AJ89" s="570">
        <v>2</v>
      </c>
      <c r="AK89" s="570">
        <v>2</v>
      </c>
      <c r="AL89" s="569">
        <v>1</v>
      </c>
      <c r="AM89" s="572">
        <v>5</v>
      </c>
      <c r="AN89" s="572">
        <v>2</v>
      </c>
      <c r="AO89" s="572">
        <v>1</v>
      </c>
      <c r="AP89" s="571"/>
      <c r="AQ89" s="570">
        <v>6</v>
      </c>
      <c r="AR89" s="570">
        <v>1</v>
      </c>
      <c r="AS89" s="570">
        <v>2</v>
      </c>
      <c r="AT89" s="569"/>
      <c r="AU89" s="573">
        <v>6</v>
      </c>
      <c r="AV89" s="572">
        <v>4</v>
      </c>
      <c r="AW89" s="572">
        <v>3</v>
      </c>
      <c r="AX89" s="571"/>
      <c r="AY89" s="570">
        <v>5</v>
      </c>
      <c r="AZ89" s="570">
        <v>3</v>
      </c>
      <c r="BA89" s="570">
        <v>4</v>
      </c>
      <c r="BB89" s="569"/>
      <c r="BC89" s="748"/>
      <c r="BD89" s="573">
        <v>5</v>
      </c>
      <c r="BE89" s="572">
        <v>3</v>
      </c>
      <c r="BF89" s="572">
        <v>4</v>
      </c>
      <c r="BG89" s="571"/>
      <c r="BH89" s="570">
        <v>8</v>
      </c>
      <c r="BI89" s="570">
        <v>5</v>
      </c>
      <c r="BJ89" s="570">
        <v>5</v>
      </c>
      <c r="BK89" s="634">
        <v>1</v>
      </c>
      <c r="BL89" s="573">
        <v>5</v>
      </c>
      <c r="BM89" s="572">
        <v>1</v>
      </c>
      <c r="BN89" s="572">
        <v>4</v>
      </c>
      <c r="BO89" s="571"/>
      <c r="BP89" s="570">
        <v>7</v>
      </c>
      <c r="BQ89" s="570">
        <v>3</v>
      </c>
      <c r="BR89" s="570">
        <v>6</v>
      </c>
      <c r="BS89" s="634">
        <v>1</v>
      </c>
      <c r="BT89" s="573">
        <v>3</v>
      </c>
      <c r="BU89" s="572">
        <v>1</v>
      </c>
      <c r="BV89" s="572">
        <v>1</v>
      </c>
      <c r="BW89" s="571"/>
    </row>
    <row r="90" spans="1:79" s="618" customFormat="1">
      <c r="A90" s="664">
        <v>3</v>
      </c>
      <c r="B90" s="1209" t="s">
        <v>158</v>
      </c>
      <c r="C90" s="1281" t="s">
        <v>1559</v>
      </c>
      <c r="D90" s="1310" t="str">
        <f t="shared" si="37"/>
        <v>Nick Giroux</v>
      </c>
      <c r="E90" s="662">
        <f t="shared" si="38"/>
        <v>85</v>
      </c>
      <c r="F90" s="661">
        <f t="shared" si="39"/>
        <v>40</v>
      </c>
      <c r="G90" s="661">
        <f t="shared" si="40"/>
        <v>53</v>
      </c>
      <c r="H90" s="661">
        <f t="shared" si="41"/>
        <v>14</v>
      </c>
      <c r="I90" s="660">
        <f t="shared" si="42"/>
        <v>0.62352941176470589</v>
      </c>
      <c r="J90" s="757">
        <v>7</v>
      </c>
      <c r="K90" s="756">
        <v>4</v>
      </c>
      <c r="L90" s="756">
        <v>5</v>
      </c>
      <c r="M90" s="1757">
        <v>2</v>
      </c>
      <c r="N90" s="1255">
        <v>4</v>
      </c>
      <c r="O90" s="753">
        <v>1</v>
      </c>
      <c r="P90" s="753">
        <v>2</v>
      </c>
      <c r="Q90" s="752"/>
      <c r="R90" s="751">
        <v>5</v>
      </c>
      <c r="S90" s="750">
        <v>1</v>
      </c>
      <c r="T90" s="750">
        <v>3</v>
      </c>
      <c r="U90" s="749"/>
      <c r="V90" s="572">
        <v>5</v>
      </c>
      <c r="W90" s="572">
        <v>1</v>
      </c>
      <c r="X90" s="572">
        <v>3</v>
      </c>
      <c r="Y90" s="575"/>
      <c r="Z90" s="751">
        <v>3</v>
      </c>
      <c r="AA90" s="750">
        <v>1</v>
      </c>
      <c r="AB90" s="750">
        <v>1</v>
      </c>
      <c r="AC90" s="749"/>
      <c r="AD90" s="748"/>
      <c r="AE90" s="573">
        <v>3</v>
      </c>
      <c r="AF90" s="572">
        <v>1</v>
      </c>
      <c r="AG90" s="572">
        <v>1</v>
      </c>
      <c r="AH90" s="571"/>
      <c r="AI90" s="570">
        <v>5</v>
      </c>
      <c r="AJ90" s="570">
        <v>3</v>
      </c>
      <c r="AK90" s="570">
        <v>4</v>
      </c>
      <c r="AL90" s="569">
        <v>1</v>
      </c>
      <c r="AM90" s="572">
        <v>5</v>
      </c>
      <c r="AN90" s="572">
        <v>3</v>
      </c>
      <c r="AO90" s="572">
        <v>3</v>
      </c>
      <c r="AP90" s="571">
        <v>3</v>
      </c>
      <c r="AQ90" s="570">
        <v>6</v>
      </c>
      <c r="AR90" s="570">
        <v>3</v>
      </c>
      <c r="AS90" s="570">
        <v>4</v>
      </c>
      <c r="AT90" s="569">
        <v>2</v>
      </c>
      <c r="AU90" s="573">
        <v>6</v>
      </c>
      <c r="AV90" s="572">
        <v>3</v>
      </c>
      <c r="AW90" s="572">
        <v>5</v>
      </c>
      <c r="AX90" s="571">
        <v>1</v>
      </c>
      <c r="AY90" s="570">
        <v>6</v>
      </c>
      <c r="AZ90" s="570">
        <v>3</v>
      </c>
      <c r="BA90" s="570">
        <v>3</v>
      </c>
      <c r="BB90" s="569"/>
      <c r="BC90" s="748"/>
      <c r="BD90" s="573">
        <v>5</v>
      </c>
      <c r="BE90" s="572">
        <v>2</v>
      </c>
      <c r="BF90" s="572">
        <v>2</v>
      </c>
      <c r="BG90" s="571"/>
      <c r="BH90" s="570">
        <v>8</v>
      </c>
      <c r="BI90" s="570">
        <v>5</v>
      </c>
      <c r="BJ90" s="570">
        <v>5</v>
      </c>
      <c r="BK90" s="634">
        <v>1</v>
      </c>
      <c r="BL90" s="573">
        <v>6</v>
      </c>
      <c r="BM90" s="572">
        <v>2</v>
      </c>
      <c r="BN90" s="572">
        <v>4</v>
      </c>
      <c r="BO90" s="571"/>
      <c r="BP90" s="570">
        <v>7</v>
      </c>
      <c r="BQ90" s="570">
        <v>6</v>
      </c>
      <c r="BR90" s="570">
        <v>6</v>
      </c>
      <c r="BS90" s="634">
        <v>3</v>
      </c>
      <c r="BT90" s="573">
        <v>4</v>
      </c>
      <c r="BU90" s="572">
        <v>1</v>
      </c>
      <c r="BV90" s="572">
        <v>2</v>
      </c>
      <c r="BW90" s="571">
        <v>1</v>
      </c>
    </row>
    <row r="91" spans="1:79" s="618" customFormat="1" ht="15.6">
      <c r="A91" s="664">
        <v>4</v>
      </c>
      <c r="B91" s="1266" t="s">
        <v>72</v>
      </c>
      <c r="C91" s="1336" t="s">
        <v>1598</v>
      </c>
      <c r="D91" s="1310" t="str">
        <f t="shared" si="37"/>
        <v>Brian McCall</v>
      </c>
      <c r="E91" s="662">
        <f t="shared" si="38"/>
        <v>78</v>
      </c>
      <c r="F91" s="661">
        <f t="shared" si="39"/>
        <v>31</v>
      </c>
      <c r="G91" s="661">
        <f t="shared" si="40"/>
        <v>49</v>
      </c>
      <c r="H91" s="661">
        <f t="shared" si="41"/>
        <v>10</v>
      </c>
      <c r="I91" s="660">
        <f t="shared" si="42"/>
        <v>0.62820512820512819</v>
      </c>
      <c r="J91" s="757">
        <v>2</v>
      </c>
      <c r="K91" s="756">
        <v>2</v>
      </c>
      <c r="L91" s="756">
        <v>2</v>
      </c>
      <c r="M91" s="1757">
        <v>1</v>
      </c>
      <c r="N91" s="1255">
        <v>5</v>
      </c>
      <c r="O91" s="753">
        <v>2</v>
      </c>
      <c r="P91" s="753">
        <v>3</v>
      </c>
      <c r="Q91" s="752"/>
      <c r="R91" s="751">
        <v>5</v>
      </c>
      <c r="S91" s="750">
        <v>2</v>
      </c>
      <c r="T91" s="750">
        <v>3</v>
      </c>
      <c r="U91" s="749"/>
      <c r="V91" s="572">
        <v>4</v>
      </c>
      <c r="W91" s="572">
        <v>0</v>
      </c>
      <c r="X91" s="572">
        <v>2</v>
      </c>
      <c r="Y91" s="575"/>
      <c r="Z91" s="751">
        <v>6</v>
      </c>
      <c r="AA91" s="750">
        <v>0</v>
      </c>
      <c r="AB91" s="750">
        <v>3</v>
      </c>
      <c r="AC91" s="749"/>
      <c r="AD91" s="748"/>
      <c r="AE91" s="573">
        <v>5</v>
      </c>
      <c r="AF91" s="572">
        <v>1</v>
      </c>
      <c r="AG91" s="572">
        <v>2</v>
      </c>
      <c r="AH91" s="571"/>
      <c r="AI91" s="570">
        <v>5</v>
      </c>
      <c r="AJ91" s="570">
        <v>3</v>
      </c>
      <c r="AK91" s="570">
        <v>3</v>
      </c>
      <c r="AL91" s="569">
        <v>1</v>
      </c>
      <c r="AM91" s="572">
        <v>5</v>
      </c>
      <c r="AN91" s="572">
        <v>1</v>
      </c>
      <c r="AO91" s="572">
        <v>3</v>
      </c>
      <c r="AP91" s="571">
        <v>1</v>
      </c>
      <c r="AQ91" s="570">
        <v>6</v>
      </c>
      <c r="AR91" s="570">
        <v>4</v>
      </c>
      <c r="AS91" s="570">
        <v>4</v>
      </c>
      <c r="AT91" s="569"/>
      <c r="AU91" s="572">
        <v>6</v>
      </c>
      <c r="AV91" s="572">
        <v>4</v>
      </c>
      <c r="AW91" s="572">
        <v>5</v>
      </c>
      <c r="AX91" s="571">
        <v>3</v>
      </c>
      <c r="AY91" s="570">
        <v>4</v>
      </c>
      <c r="AZ91" s="570">
        <v>3</v>
      </c>
      <c r="BA91" s="570">
        <v>3</v>
      </c>
      <c r="BB91" s="569"/>
      <c r="BC91" s="748"/>
      <c r="BD91" s="573">
        <v>5</v>
      </c>
      <c r="BE91" s="572">
        <v>1</v>
      </c>
      <c r="BF91" s="572">
        <v>3</v>
      </c>
      <c r="BG91" s="571"/>
      <c r="BH91" s="570">
        <v>6</v>
      </c>
      <c r="BI91" s="570">
        <v>3</v>
      </c>
      <c r="BJ91" s="570">
        <v>6</v>
      </c>
      <c r="BK91" s="634">
        <v>1</v>
      </c>
      <c r="BL91" s="573">
        <v>5</v>
      </c>
      <c r="BM91" s="572">
        <v>1</v>
      </c>
      <c r="BN91" s="572">
        <v>2</v>
      </c>
      <c r="BO91" s="571">
        <v>1</v>
      </c>
      <c r="BP91" s="570">
        <v>5</v>
      </c>
      <c r="BQ91" s="570">
        <v>2</v>
      </c>
      <c r="BR91" s="570">
        <v>3</v>
      </c>
      <c r="BS91" s="634"/>
      <c r="BT91" s="573">
        <v>4</v>
      </c>
      <c r="BU91" s="572">
        <v>2</v>
      </c>
      <c r="BV91" s="572">
        <v>2</v>
      </c>
      <c r="BW91" s="571">
        <v>2</v>
      </c>
    </row>
    <row r="92" spans="1:79" s="618" customFormat="1">
      <c r="A92" s="664">
        <v>5</v>
      </c>
      <c r="B92" s="1758" t="s">
        <v>48</v>
      </c>
      <c r="C92" s="1759" t="s">
        <v>1599</v>
      </c>
      <c r="D92" s="1310" t="str">
        <f t="shared" si="37"/>
        <v>Ron Brunson</v>
      </c>
      <c r="E92" s="662">
        <f t="shared" si="38"/>
        <v>92</v>
      </c>
      <c r="F92" s="661">
        <f t="shared" si="39"/>
        <v>37</v>
      </c>
      <c r="G92" s="661">
        <f t="shared" si="40"/>
        <v>52</v>
      </c>
      <c r="H92" s="661">
        <f t="shared" si="41"/>
        <v>0</v>
      </c>
      <c r="I92" s="660">
        <f t="shared" si="42"/>
        <v>0.56521739130434778</v>
      </c>
      <c r="J92" s="757">
        <v>7</v>
      </c>
      <c r="K92" s="756">
        <v>3</v>
      </c>
      <c r="L92" s="756">
        <v>4</v>
      </c>
      <c r="M92" s="1757"/>
      <c r="N92" s="1255">
        <v>6</v>
      </c>
      <c r="O92" s="753">
        <v>2</v>
      </c>
      <c r="P92" s="753">
        <v>4</v>
      </c>
      <c r="Q92" s="752"/>
      <c r="R92" s="751">
        <v>6</v>
      </c>
      <c r="S92" s="750">
        <v>1</v>
      </c>
      <c r="T92" s="750">
        <v>2</v>
      </c>
      <c r="U92" s="749"/>
      <c r="V92" s="572">
        <v>5</v>
      </c>
      <c r="W92" s="572">
        <v>1</v>
      </c>
      <c r="X92" s="572">
        <v>3</v>
      </c>
      <c r="Y92" s="575"/>
      <c r="Z92" s="751">
        <v>6</v>
      </c>
      <c r="AA92" s="750">
        <v>5</v>
      </c>
      <c r="AB92" s="750">
        <v>5</v>
      </c>
      <c r="AC92" s="749"/>
      <c r="AD92" s="748"/>
      <c r="AE92" s="573">
        <v>5</v>
      </c>
      <c r="AF92" s="572">
        <v>2</v>
      </c>
      <c r="AG92" s="572">
        <v>3</v>
      </c>
      <c r="AH92" s="571"/>
      <c r="AI92" s="570">
        <v>4</v>
      </c>
      <c r="AJ92" s="570">
        <v>3</v>
      </c>
      <c r="AK92" s="570">
        <v>3</v>
      </c>
      <c r="AL92" s="569"/>
      <c r="AM92" s="572">
        <v>5</v>
      </c>
      <c r="AN92" s="572">
        <v>2</v>
      </c>
      <c r="AO92" s="572">
        <v>2</v>
      </c>
      <c r="AP92" s="571"/>
      <c r="AQ92" s="570">
        <v>7</v>
      </c>
      <c r="AR92" s="570">
        <v>2</v>
      </c>
      <c r="AS92" s="570">
        <v>3</v>
      </c>
      <c r="AT92" s="569"/>
      <c r="AU92" s="572">
        <v>6</v>
      </c>
      <c r="AV92" s="572">
        <v>2</v>
      </c>
      <c r="AW92" s="572">
        <v>4</v>
      </c>
      <c r="AX92" s="571"/>
      <c r="AY92" s="570">
        <v>6</v>
      </c>
      <c r="AZ92" s="570">
        <v>1</v>
      </c>
      <c r="BA92" s="570">
        <v>3</v>
      </c>
      <c r="BB92" s="569"/>
      <c r="BC92" s="748"/>
      <c r="BD92" s="573">
        <v>5</v>
      </c>
      <c r="BE92" s="572">
        <v>0</v>
      </c>
      <c r="BF92" s="572">
        <v>1</v>
      </c>
      <c r="BG92" s="571"/>
      <c r="BH92" s="570">
        <v>8</v>
      </c>
      <c r="BI92" s="570">
        <v>5</v>
      </c>
      <c r="BJ92" s="570">
        <v>7</v>
      </c>
      <c r="BK92" s="634"/>
      <c r="BL92" s="573">
        <v>6</v>
      </c>
      <c r="BM92" s="572">
        <v>2</v>
      </c>
      <c r="BN92" s="572">
        <v>2</v>
      </c>
      <c r="BO92" s="571"/>
      <c r="BP92" s="570">
        <v>7</v>
      </c>
      <c r="BQ92" s="570">
        <v>4</v>
      </c>
      <c r="BR92" s="570">
        <v>4</v>
      </c>
      <c r="BS92" s="634"/>
      <c r="BT92" s="573">
        <v>3</v>
      </c>
      <c r="BU92" s="572">
        <v>2</v>
      </c>
      <c r="BV92" s="572">
        <v>2</v>
      </c>
      <c r="BW92" s="571"/>
    </row>
    <row r="93" spans="1:79" s="618" customFormat="1">
      <c r="A93" s="664">
        <v>6</v>
      </c>
      <c r="B93" s="1209" t="s">
        <v>158</v>
      </c>
      <c r="C93" s="1281" t="s">
        <v>1600</v>
      </c>
      <c r="D93" s="1310" t="str">
        <f t="shared" si="37"/>
        <v>Aaron Giroux</v>
      </c>
      <c r="E93" s="662">
        <f t="shared" si="38"/>
        <v>70</v>
      </c>
      <c r="F93" s="661">
        <f t="shared" si="39"/>
        <v>28</v>
      </c>
      <c r="G93" s="661">
        <f t="shared" si="40"/>
        <v>41</v>
      </c>
      <c r="H93" s="661">
        <f t="shared" si="41"/>
        <v>2</v>
      </c>
      <c r="I93" s="660">
        <f t="shared" si="42"/>
        <v>0.58571428571428574</v>
      </c>
      <c r="J93" s="757">
        <v>6</v>
      </c>
      <c r="K93" s="756">
        <v>5</v>
      </c>
      <c r="L93" s="756">
        <v>5</v>
      </c>
      <c r="M93" s="1757"/>
      <c r="N93" s="1255">
        <v>5</v>
      </c>
      <c r="O93" s="753">
        <v>2</v>
      </c>
      <c r="P93" s="753">
        <v>3</v>
      </c>
      <c r="Q93" s="752"/>
      <c r="R93" s="751">
        <v>5</v>
      </c>
      <c r="S93" s="750">
        <v>2</v>
      </c>
      <c r="T93" s="750">
        <v>2</v>
      </c>
      <c r="U93" s="749">
        <v>1</v>
      </c>
      <c r="V93" s="572">
        <v>4</v>
      </c>
      <c r="W93" s="572">
        <v>1</v>
      </c>
      <c r="X93" s="572">
        <v>3</v>
      </c>
      <c r="Y93" s="575"/>
      <c r="Z93" s="751">
        <v>4</v>
      </c>
      <c r="AA93" s="750">
        <v>1</v>
      </c>
      <c r="AB93" s="750">
        <v>1</v>
      </c>
      <c r="AC93" s="749"/>
      <c r="AD93" s="748"/>
      <c r="AE93" s="573">
        <v>2</v>
      </c>
      <c r="AF93" s="572">
        <v>0</v>
      </c>
      <c r="AG93" s="572">
        <v>0</v>
      </c>
      <c r="AH93" s="571"/>
      <c r="AI93" s="570">
        <v>5</v>
      </c>
      <c r="AJ93" s="570">
        <v>3</v>
      </c>
      <c r="AK93" s="570">
        <v>3</v>
      </c>
      <c r="AL93" s="569"/>
      <c r="AM93" s="572">
        <v>4</v>
      </c>
      <c r="AN93" s="572">
        <v>1</v>
      </c>
      <c r="AO93" s="572">
        <v>2</v>
      </c>
      <c r="AP93" s="571"/>
      <c r="AQ93" s="570">
        <v>4</v>
      </c>
      <c r="AR93" s="570">
        <v>1</v>
      </c>
      <c r="AS93" s="570">
        <v>2</v>
      </c>
      <c r="AT93" s="569"/>
      <c r="AU93" s="572">
        <v>2</v>
      </c>
      <c r="AV93" s="572">
        <v>0</v>
      </c>
      <c r="AW93" s="572">
        <v>0</v>
      </c>
      <c r="AX93" s="571"/>
      <c r="AY93" s="570">
        <v>5</v>
      </c>
      <c r="AZ93" s="570">
        <v>2</v>
      </c>
      <c r="BA93" s="570">
        <v>4</v>
      </c>
      <c r="BB93" s="569"/>
      <c r="BC93" s="748"/>
      <c r="BD93" s="573">
        <v>4</v>
      </c>
      <c r="BE93" s="572">
        <v>0</v>
      </c>
      <c r="BF93" s="572">
        <v>0</v>
      </c>
      <c r="BG93" s="571"/>
      <c r="BH93" s="570">
        <v>6</v>
      </c>
      <c r="BI93" s="570">
        <v>5</v>
      </c>
      <c r="BJ93" s="570">
        <v>5</v>
      </c>
      <c r="BK93" s="634">
        <v>1</v>
      </c>
      <c r="BL93" s="573">
        <v>5</v>
      </c>
      <c r="BM93" s="572">
        <v>2</v>
      </c>
      <c r="BN93" s="572">
        <v>4</v>
      </c>
      <c r="BO93" s="571"/>
      <c r="BP93" s="570">
        <v>6</v>
      </c>
      <c r="BQ93" s="570">
        <v>3</v>
      </c>
      <c r="BR93" s="570">
        <v>5</v>
      </c>
      <c r="BS93" s="634"/>
      <c r="BT93" s="573">
        <v>3</v>
      </c>
      <c r="BU93" s="572">
        <v>0</v>
      </c>
      <c r="BV93" s="572">
        <v>2</v>
      </c>
      <c r="BW93" s="571"/>
    </row>
    <row r="94" spans="1:79" s="618" customFormat="1">
      <c r="A94" s="664">
        <v>7</v>
      </c>
      <c r="B94" s="1209" t="s">
        <v>18</v>
      </c>
      <c r="C94" s="1281" t="s">
        <v>1601</v>
      </c>
      <c r="D94" s="1310" t="str">
        <f t="shared" si="37"/>
        <v>Andy Wilkinson</v>
      </c>
      <c r="E94" s="662">
        <f t="shared" si="38"/>
        <v>66</v>
      </c>
      <c r="F94" s="661">
        <f t="shared" si="39"/>
        <v>20</v>
      </c>
      <c r="G94" s="661">
        <f t="shared" si="40"/>
        <v>34</v>
      </c>
      <c r="H94" s="661">
        <f t="shared" si="41"/>
        <v>1</v>
      </c>
      <c r="I94" s="660">
        <f t="shared" si="42"/>
        <v>0.51515151515151514</v>
      </c>
      <c r="J94" s="757">
        <v>2</v>
      </c>
      <c r="K94" s="756">
        <v>1</v>
      </c>
      <c r="L94" s="756">
        <v>1</v>
      </c>
      <c r="M94" s="1757"/>
      <c r="N94" s="1255">
        <v>4</v>
      </c>
      <c r="O94" s="753">
        <v>2</v>
      </c>
      <c r="P94" s="753">
        <v>3</v>
      </c>
      <c r="Q94" s="752"/>
      <c r="R94" s="751">
        <v>4</v>
      </c>
      <c r="S94" s="750">
        <v>1</v>
      </c>
      <c r="T94" s="750">
        <v>3</v>
      </c>
      <c r="U94" s="749"/>
      <c r="V94" s="572">
        <v>5</v>
      </c>
      <c r="W94" s="572">
        <v>0</v>
      </c>
      <c r="X94" s="572">
        <v>1</v>
      </c>
      <c r="Y94" s="575"/>
      <c r="Z94" s="751">
        <v>2</v>
      </c>
      <c r="AA94" s="750">
        <v>1</v>
      </c>
      <c r="AB94" s="750">
        <v>1</v>
      </c>
      <c r="AC94" s="749"/>
      <c r="AD94" s="748"/>
      <c r="AE94" s="573">
        <v>3</v>
      </c>
      <c r="AF94" s="572">
        <v>0</v>
      </c>
      <c r="AG94" s="572">
        <v>2</v>
      </c>
      <c r="AH94" s="571"/>
      <c r="AI94" s="570">
        <v>5</v>
      </c>
      <c r="AJ94" s="570">
        <v>1</v>
      </c>
      <c r="AK94" s="570">
        <v>2</v>
      </c>
      <c r="AL94" s="569"/>
      <c r="AM94" s="572">
        <v>5</v>
      </c>
      <c r="AN94" s="572">
        <v>2</v>
      </c>
      <c r="AO94" s="572">
        <v>3</v>
      </c>
      <c r="AP94" s="571">
        <v>1</v>
      </c>
      <c r="AQ94" s="570">
        <v>5</v>
      </c>
      <c r="AR94" s="570">
        <v>2</v>
      </c>
      <c r="AS94" s="570">
        <v>3</v>
      </c>
      <c r="AT94" s="569"/>
      <c r="AU94" s="572">
        <v>5</v>
      </c>
      <c r="AV94" s="572">
        <v>1</v>
      </c>
      <c r="AW94" s="572">
        <v>3</v>
      </c>
      <c r="AX94" s="571"/>
      <c r="AY94" s="570">
        <v>4</v>
      </c>
      <c r="AZ94" s="570">
        <v>3</v>
      </c>
      <c r="BA94" s="570">
        <v>4</v>
      </c>
      <c r="BB94" s="569"/>
      <c r="BC94" s="748"/>
      <c r="BD94" s="573">
        <v>4</v>
      </c>
      <c r="BE94" s="572">
        <v>0</v>
      </c>
      <c r="BF94" s="572">
        <v>2</v>
      </c>
      <c r="BG94" s="571"/>
      <c r="BH94" s="570">
        <v>5</v>
      </c>
      <c r="BI94" s="570">
        <v>3</v>
      </c>
      <c r="BJ94" s="570">
        <v>1</v>
      </c>
      <c r="BK94" s="634"/>
      <c r="BL94" s="573">
        <v>4</v>
      </c>
      <c r="BM94" s="572">
        <v>1</v>
      </c>
      <c r="BN94" s="572">
        <v>1</v>
      </c>
      <c r="BO94" s="571"/>
      <c r="BP94" s="570">
        <v>5</v>
      </c>
      <c r="BQ94" s="570">
        <v>2</v>
      </c>
      <c r="BR94" s="570">
        <v>3</v>
      </c>
      <c r="BS94" s="634"/>
      <c r="BT94" s="573">
        <v>4</v>
      </c>
      <c r="BU94" s="572">
        <v>0</v>
      </c>
      <c r="BV94" s="572">
        <v>1</v>
      </c>
      <c r="BW94" s="571"/>
    </row>
    <row r="95" spans="1:79" s="618" customFormat="1">
      <c r="A95" s="664">
        <v>8</v>
      </c>
      <c r="B95" s="1209" t="s">
        <v>1602</v>
      </c>
      <c r="C95" s="1281" t="s">
        <v>1603</v>
      </c>
      <c r="D95" s="1310" t="str">
        <f t="shared" si="37"/>
        <v>Brad Legree</v>
      </c>
      <c r="E95" s="662">
        <f t="shared" si="38"/>
        <v>40</v>
      </c>
      <c r="F95" s="661">
        <f t="shared" si="39"/>
        <v>13</v>
      </c>
      <c r="G95" s="661">
        <f t="shared" si="40"/>
        <v>21</v>
      </c>
      <c r="H95" s="661">
        <f t="shared" si="41"/>
        <v>0</v>
      </c>
      <c r="I95" s="660">
        <f t="shared" si="42"/>
        <v>0.52500000000000002</v>
      </c>
      <c r="J95" s="757">
        <v>6</v>
      </c>
      <c r="K95" s="756">
        <v>1</v>
      </c>
      <c r="L95" s="756">
        <v>4</v>
      </c>
      <c r="M95" s="1757"/>
      <c r="N95" s="1255">
        <v>2</v>
      </c>
      <c r="O95" s="753">
        <v>0</v>
      </c>
      <c r="P95" s="753">
        <v>0</v>
      </c>
      <c r="Q95" s="752"/>
      <c r="R95" s="751">
        <v>5</v>
      </c>
      <c r="S95" s="750">
        <v>1</v>
      </c>
      <c r="T95" s="750">
        <v>2</v>
      </c>
      <c r="U95" s="749"/>
      <c r="V95" s="572">
        <v>2</v>
      </c>
      <c r="W95" s="572">
        <v>2</v>
      </c>
      <c r="X95" s="572">
        <v>2</v>
      </c>
      <c r="Y95" s="575"/>
      <c r="Z95" s="751"/>
      <c r="AA95" s="750"/>
      <c r="AB95" s="750"/>
      <c r="AC95" s="749"/>
      <c r="AD95" s="748"/>
      <c r="AE95" s="573">
        <v>2</v>
      </c>
      <c r="AF95" s="572">
        <v>0</v>
      </c>
      <c r="AG95" s="572">
        <v>0</v>
      </c>
      <c r="AH95" s="571"/>
      <c r="AI95" s="570">
        <v>5</v>
      </c>
      <c r="AJ95" s="570">
        <v>2</v>
      </c>
      <c r="AK95" s="570">
        <v>3</v>
      </c>
      <c r="AL95" s="569"/>
      <c r="AM95" s="572">
        <v>2</v>
      </c>
      <c r="AN95" s="572">
        <v>0</v>
      </c>
      <c r="AO95" s="572">
        <v>1</v>
      </c>
      <c r="AP95" s="571"/>
      <c r="AQ95" s="570"/>
      <c r="AR95" s="570"/>
      <c r="AS95" s="570"/>
      <c r="AT95" s="569"/>
      <c r="AU95" s="572">
        <v>2</v>
      </c>
      <c r="AV95" s="572">
        <v>1</v>
      </c>
      <c r="AW95" s="572">
        <v>1</v>
      </c>
      <c r="AX95" s="571"/>
      <c r="AY95" s="570"/>
      <c r="AZ95" s="570"/>
      <c r="BA95" s="570"/>
      <c r="BB95" s="569"/>
      <c r="BC95" s="748"/>
      <c r="BD95" s="573">
        <v>1</v>
      </c>
      <c r="BE95" s="572">
        <v>0</v>
      </c>
      <c r="BF95" s="572">
        <v>0</v>
      </c>
      <c r="BG95" s="571"/>
      <c r="BH95" s="570">
        <v>7</v>
      </c>
      <c r="BI95" s="570">
        <v>3</v>
      </c>
      <c r="BJ95" s="570">
        <v>4</v>
      </c>
      <c r="BK95" s="634"/>
      <c r="BL95" s="573">
        <v>4</v>
      </c>
      <c r="BM95" s="572">
        <v>3</v>
      </c>
      <c r="BN95" s="572">
        <v>3</v>
      </c>
      <c r="BO95" s="571"/>
      <c r="BP95" s="570">
        <v>2</v>
      </c>
      <c r="BQ95" s="570">
        <v>0</v>
      </c>
      <c r="BR95" s="570">
        <v>1</v>
      </c>
      <c r="BS95" s="634"/>
      <c r="BT95" s="573"/>
      <c r="BU95" s="572"/>
      <c r="BV95" s="572"/>
      <c r="BW95" s="571"/>
    </row>
    <row r="96" spans="1:79" s="618" customFormat="1">
      <c r="A96" s="664">
        <v>9</v>
      </c>
      <c r="B96" s="1264" t="s">
        <v>8</v>
      </c>
      <c r="C96" s="1760" t="s">
        <v>1604</v>
      </c>
      <c r="D96" s="1310" t="str">
        <f t="shared" si="37"/>
        <v>Dusty Miller</v>
      </c>
      <c r="E96" s="662">
        <f t="shared" si="38"/>
        <v>72</v>
      </c>
      <c r="F96" s="661">
        <f t="shared" si="39"/>
        <v>27</v>
      </c>
      <c r="G96" s="661">
        <f t="shared" si="40"/>
        <v>42</v>
      </c>
      <c r="H96" s="661">
        <f t="shared" si="41"/>
        <v>1</v>
      </c>
      <c r="I96" s="660">
        <f t="shared" si="42"/>
        <v>0.58333333333333337</v>
      </c>
      <c r="J96" s="757">
        <v>6</v>
      </c>
      <c r="K96" s="756">
        <v>4</v>
      </c>
      <c r="L96" s="756">
        <v>4</v>
      </c>
      <c r="M96" s="1757"/>
      <c r="N96" s="1255">
        <v>5</v>
      </c>
      <c r="O96" s="753">
        <v>1</v>
      </c>
      <c r="P96" s="753">
        <v>3</v>
      </c>
      <c r="Q96" s="752"/>
      <c r="R96" s="751">
        <v>5</v>
      </c>
      <c r="S96" s="750">
        <v>2</v>
      </c>
      <c r="T96" s="750">
        <v>2</v>
      </c>
      <c r="U96" s="749"/>
      <c r="V96" s="572">
        <v>5</v>
      </c>
      <c r="W96" s="572">
        <v>0</v>
      </c>
      <c r="X96" s="572">
        <v>1</v>
      </c>
      <c r="Y96" s="575"/>
      <c r="Z96" s="751">
        <v>5</v>
      </c>
      <c r="AA96" s="750">
        <v>3</v>
      </c>
      <c r="AB96" s="750">
        <v>3</v>
      </c>
      <c r="AC96" s="749"/>
      <c r="AD96" s="748"/>
      <c r="AE96" s="573">
        <v>4</v>
      </c>
      <c r="AF96" s="572">
        <v>3</v>
      </c>
      <c r="AG96" s="572">
        <v>3</v>
      </c>
      <c r="AH96" s="571"/>
      <c r="AI96" s="570">
        <v>4</v>
      </c>
      <c r="AJ96" s="570">
        <v>3</v>
      </c>
      <c r="AK96" s="570">
        <v>4</v>
      </c>
      <c r="AL96" s="569"/>
      <c r="AM96" s="572">
        <v>5</v>
      </c>
      <c r="AN96" s="572">
        <v>1</v>
      </c>
      <c r="AO96" s="572">
        <v>3</v>
      </c>
      <c r="AP96" s="571"/>
      <c r="AQ96" s="570">
        <v>6</v>
      </c>
      <c r="AR96" s="570">
        <v>3</v>
      </c>
      <c r="AS96" s="570">
        <v>4</v>
      </c>
      <c r="AT96" s="569"/>
      <c r="AU96" s="572">
        <v>5</v>
      </c>
      <c r="AV96" s="572">
        <v>1</v>
      </c>
      <c r="AW96" s="572">
        <v>2</v>
      </c>
      <c r="AX96" s="571"/>
      <c r="AY96" s="570">
        <v>5</v>
      </c>
      <c r="AZ96" s="570">
        <v>2</v>
      </c>
      <c r="BA96" s="570">
        <v>3</v>
      </c>
      <c r="BB96" s="569"/>
      <c r="BC96" s="748"/>
      <c r="BD96" s="573">
        <v>4</v>
      </c>
      <c r="BE96" s="572">
        <v>1</v>
      </c>
      <c r="BF96" s="572">
        <v>3</v>
      </c>
      <c r="BG96" s="571"/>
      <c r="BH96" s="570"/>
      <c r="BI96" s="570"/>
      <c r="BJ96" s="570"/>
      <c r="BK96" s="634"/>
      <c r="BL96" s="573">
        <v>4</v>
      </c>
      <c r="BM96" s="572">
        <v>2</v>
      </c>
      <c r="BN96" s="572">
        <v>3</v>
      </c>
      <c r="BO96" s="571">
        <v>1</v>
      </c>
      <c r="BP96" s="570">
        <v>5</v>
      </c>
      <c r="BQ96" s="570">
        <v>1</v>
      </c>
      <c r="BR96" s="570">
        <v>1</v>
      </c>
      <c r="BS96" s="634"/>
      <c r="BT96" s="573">
        <v>4</v>
      </c>
      <c r="BU96" s="572">
        <v>0</v>
      </c>
      <c r="BV96" s="572">
        <v>3</v>
      </c>
      <c r="BW96" s="571"/>
    </row>
    <row r="97" spans="1:79" s="618" customFormat="1">
      <c r="A97" s="664">
        <v>10</v>
      </c>
      <c r="B97" s="1209" t="s">
        <v>2109</v>
      </c>
      <c r="C97" s="1281" t="s">
        <v>1605</v>
      </c>
      <c r="D97" s="1310" t="str">
        <f t="shared" si="37"/>
        <v>Ted Voigt</v>
      </c>
      <c r="E97" s="662">
        <f t="shared" si="38"/>
        <v>57</v>
      </c>
      <c r="F97" s="661">
        <f t="shared" si="39"/>
        <v>21</v>
      </c>
      <c r="G97" s="661">
        <f t="shared" si="40"/>
        <v>28</v>
      </c>
      <c r="H97" s="661">
        <f t="shared" si="41"/>
        <v>0</v>
      </c>
      <c r="I97" s="660">
        <f t="shared" si="42"/>
        <v>0.49122807017543857</v>
      </c>
      <c r="J97" s="757">
        <v>5</v>
      </c>
      <c r="K97" s="756">
        <v>3</v>
      </c>
      <c r="L97" s="756">
        <v>3</v>
      </c>
      <c r="M97" s="1757"/>
      <c r="N97" s="1255">
        <v>5</v>
      </c>
      <c r="O97" s="753">
        <v>1</v>
      </c>
      <c r="P97" s="753">
        <v>1</v>
      </c>
      <c r="Q97" s="752"/>
      <c r="R97" s="751">
        <v>1</v>
      </c>
      <c r="S97" s="750">
        <v>1</v>
      </c>
      <c r="T97" s="750">
        <v>1</v>
      </c>
      <c r="U97" s="749"/>
      <c r="V97" s="572">
        <v>2</v>
      </c>
      <c r="W97" s="572">
        <v>1</v>
      </c>
      <c r="X97" s="572">
        <v>2</v>
      </c>
      <c r="Y97" s="575"/>
      <c r="Z97" s="751">
        <v>5</v>
      </c>
      <c r="AA97" s="750">
        <v>3</v>
      </c>
      <c r="AB97" s="750">
        <v>3</v>
      </c>
      <c r="AC97" s="749"/>
      <c r="AD97" s="748"/>
      <c r="AE97" s="573">
        <v>4</v>
      </c>
      <c r="AF97" s="572">
        <v>0</v>
      </c>
      <c r="AG97" s="572">
        <v>1</v>
      </c>
      <c r="AH97" s="571"/>
      <c r="AI97" s="570">
        <v>3</v>
      </c>
      <c r="AJ97" s="570">
        <v>1</v>
      </c>
      <c r="AK97" s="570">
        <v>0</v>
      </c>
      <c r="AL97" s="569"/>
      <c r="AM97" s="572">
        <v>5</v>
      </c>
      <c r="AN97" s="572">
        <v>2</v>
      </c>
      <c r="AO97" s="572">
        <v>2</v>
      </c>
      <c r="AP97" s="571"/>
      <c r="AQ97" s="570">
        <v>6</v>
      </c>
      <c r="AR97" s="570">
        <v>4</v>
      </c>
      <c r="AS97" s="570">
        <v>6</v>
      </c>
      <c r="AT97" s="569"/>
      <c r="AU97" s="572">
        <v>5</v>
      </c>
      <c r="AV97" s="572">
        <v>1</v>
      </c>
      <c r="AW97" s="572">
        <v>2</v>
      </c>
      <c r="AX97" s="571"/>
      <c r="AY97" s="570">
        <v>5</v>
      </c>
      <c r="AZ97" s="570">
        <v>1</v>
      </c>
      <c r="BA97" s="570">
        <v>1</v>
      </c>
      <c r="BB97" s="569"/>
      <c r="BC97" s="748"/>
      <c r="BD97" s="573">
        <v>4</v>
      </c>
      <c r="BE97" s="572">
        <v>2</v>
      </c>
      <c r="BF97" s="572">
        <v>2</v>
      </c>
      <c r="BG97" s="571"/>
      <c r="BH97" s="570"/>
      <c r="BI97" s="570"/>
      <c r="BJ97" s="570"/>
      <c r="BK97" s="634"/>
      <c r="BL97" s="573">
        <v>1</v>
      </c>
      <c r="BM97" s="572">
        <v>0</v>
      </c>
      <c r="BN97" s="572">
        <v>1</v>
      </c>
      <c r="BO97" s="571"/>
      <c r="BP97" s="570">
        <v>3</v>
      </c>
      <c r="BQ97" s="570">
        <v>0</v>
      </c>
      <c r="BR97" s="570">
        <v>2</v>
      </c>
      <c r="BS97" s="634"/>
      <c r="BT97" s="573">
        <v>3</v>
      </c>
      <c r="BU97" s="572">
        <v>1</v>
      </c>
      <c r="BV97" s="572">
        <v>1</v>
      </c>
      <c r="BW97" s="571"/>
    </row>
    <row r="98" spans="1:79" s="618" customFormat="1">
      <c r="A98" s="664">
        <v>11</v>
      </c>
      <c r="B98" s="1209" t="s">
        <v>199</v>
      </c>
      <c r="C98" s="1281" t="s">
        <v>1560</v>
      </c>
      <c r="D98" s="1310" t="str">
        <f t="shared" si="37"/>
        <v>Mike Jockwig</v>
      </c>
      <c r="E98" s="662">
        <f t="shared" si="38"/>
        <v>73</v>
      </c>
      <c r="F98" s="661">
        <f t="shared" si="39"/>
        <v>25</v>
      </c>
      <c r="G98" s="661">
        <f t="shared" si="40"/>
        <v>48</v>
      </c>
      <c r="H98" s="661">
        <f t="shared" si="41"/>
        <v>3</v>
      </c>
      <c r="I98" s="660">
        <f t="shared" si="42"/>
        <v>0.65753424657534243</v>
      </c>
      <c r="J98" s="757">
        <v>6</v>
      </c>
      <c r="K98" s="756">
        <v>5</v>
      </c>
      <c r="L98" s="756">
        <v>6</v>
      </c>
      <c r="M98" s="1757">
        <v>1</v>
      </c>
      <c r="N98" s="1255">
        <v>5</v>
      </c>
      <c r="O98" s="753">
        <v>2</v>
      </c>
      <c r="P98" s="753">
        <v>5</v>
      </c>
      <c r="Q98" s="752">
        <v>1</v>
      </c>
      <c r="R98" s="751">
        <v>5</v>
      </c>
      <c r="S98" s="750">
        <v>1</v>
      </c>
      <c r="T98" s="750">
        <v>2</v>
      </c>
      <c r="U98" s="749"/>
      <c r="V98" s="572">
        <v>4</v>
      </c>
      <c r="W98" s="572">
        <v>0</v>
      </c>
      <c r="X98" s="572">
        <v>2</v>
      </c>
      <c r="Y98" s="575"/>
      <c r="Z98" s="751">
        <v>6</v>
      </c>
      <c r="AA98" s="750">
        <v>3</v>
      </c>
      <c r="AB98" s="750">
        <v>5</v>
      </c>
      <c r="AC98" s="749"/>
      <c r="AD98" s="748"/>
      <c r="AE98" s="573">
        <v>4</v>
      </c>
      <c r="AF98" s="572">
        <v>1</v>
      </c>
      <c r="AG98" s="572">
        <v>4</v>
      </c>
      <c r="AH98" s="571"/>
      <c r="AI98" s="570">
        <v>5</v>
      </c>
      <c r="AJ98" s="570">
        <v>1</v>
      </c>
      <c r="AK98" s="570">
        <v>2</v>
      </c>
      <c r="AL98" s="569"/>
      <c r="AM98" s="572">
        <v>5</v>
      </c>
      <c r="AN98" s="572">
        <v>1</v>
      </c>
      <c r="AO98" s="572">
        <v>2</v>
      </c>
      <c r="AP98" s="571"/>
      <c r="AQ98" s="570">
        <v>5</v>
      </c>
      <c r="AR98" s="570">
        <v>3</v>
      </c>
      <c r="AS98" s="570">
        <v>4</v>
      </c>
      <c r="AT98" s="569"/>
      <c r="AU98" s="572">
        <v>5</v>
      </c>
      <c r="AV98" s="572">
        <v>2</v>
      </c>
      <c r="AW98" s="572">
        <v>4</v>
      </c>
      <c r="AX98" s="571">
        <v>1</v>
      </c>
      <c r="AY98" s="570">
        <v>5</v>
      </c>
      <c r="AZ98" s="570">
        <v>3</v>
      </c>
      <c r="BA98" s="570">
        <v>4</v>
      </c>
      <c r="BB98" s="569"/>
      <c r="BC98" s="748"/>
      <c r="BD98" s="573">
        <v>3</v>
      </c>
      <c r="BE98" s="572">
        <v>1</v>
      </c>
      <c r="BF98" s="572">
        <v>1</v>
      </c>
      <c r="BG98" s="571"/>
      <c r="BH98" s="570"/>
      <c r="BI98" s="570"/>
      <c r="BJ98" s="570"/>
      <c r="BK98" s="634"/>
      <c r="BL98" s="573">
        <v>4</v>
      </c>
      <c r="BM98" s="572">
        <v>0</v>
      </c>
      <c r="BN98" s="572">
        <v>0</v>
      </c>
      <c r="BO98" s="571"/>
      <c r="BP98" s="570">
        <v>7</v>
      </c>
      <c r="BQ98" s="570">
        <v>2</v>
      </c>
      <c r="BR98" s="570">
        <v>6</v>
      </c>
      <c r="BS98" s="634"/>
      <c r="BT98" s="573">
        <v>4</v>
      </c>
      <c r="BU98" s="572">
        <v>0</v>
      </c>
      <c r="BV98" s="572">
        <v>1</v>
      </c>
      <c r="BW98" s="571"/>
    </row>
    <row r="99" spans="1:79" s="618" customFormat="1">
      <c r="A99" s="664">
        <v>12</v>
      </c>
      <c r="B99" s="1761" t="s">
        <v>231</v>
      </c>
      <c r="C99" s="1762" t="s">
        <v>1606</v>
      </c>
      <c r="D99" s="1310" t="str">
        <f t="shared" si="37"/>
        <v>Shawn Clarke</v>
      </c>
      <c r="E99" s="662">
        <f t="shared" si="38"/>
        <v>40</v>
      </c>
      <c r="F99" s="661">
        <f t="shared" si="39"/>
        <v>13</v>
      </c>
      <c r="G99" s="661">
        <f t="shared" si="40"/>
        <v>20</v>
      </c>
      <c r="H99" s="661">
        <f t="shared" si="41"/>
        <v>0</v>
      </c>
      <c r="I99" s="660">
        <f t="shared" si="42"/>
        <v>0.5</v>
      </c>
      <c r="J99" s="757">
        <v>3</v>
      </c>
      <c r="K99" s="756">
        <v>1</v>
      </c>
      <c r="L99" s="756">
        <v>2</v>
      </c>
      <c r="M99" s="1757"/>
      <c r="N99" s="1255"/>
      <c r="O99" s="753"/>
      <c r="P99" s="753"/>
      <c r="Q99" s="752"/>
      <c r="R99" s="751"/>
      <c r="S99" s="750"/>
      <c r="T99" s="750"/>
      <c r="U99" s="749"/>
      <c r="V99" s="572">
        <v>2</v>
      </c>
      <c r="W99" s="572">
        <v>1</v>
      </c>
      <c r="X99" s="572">
        <v>2</v>
      </c>
      <c r="Y99" s="575"/>
      <c r="Z99" s="751">
        <v>3</v>
      </c>
      <c r="AA99" s="750">
        <v>2</v>
      </c>
      <c r="AB99" s="750">
        <v>2</v>
      </c>
      <c r="AC99" s="749"/>
      <c r="AD99" s="748"/>
      <c r="AE99" s="573">
        <v>2</v>
      </c>
      <c r="AF99" s="572">
        <v>0</v>
      </c>
      <c r="AG99" s="572">
        <v>0</v>
      </c>
      <c r="AH99" s="571"/>
      <c r="AI99" s="570">
        <v>2</v>
      </c>
      <c r="AJ99" s="570">
        <v>1</v>
      </c>
      <c r="AK99" s="570">
        <v>1</v>
      </c>
      <c r="AL99" s="569"/>
      <c r="AM99" s="572"/>
      <c r="AN99" s="572"/>
      <c r="AO99" s="572"/>
      <c r="AP99" s="571"/>
      <c r="AQ99" s="570">
        <v>2</v>
      </c>
      <c r="AR99" s="570">
        <v>1</v>
      </c>
      <c r="AS99" s="570">
        <v>1</v>
      </c>
      <c r="AT99" s="569"/>
      <c r="AU99" s="572">
        <v>2</v>
      </c>
      <c r="AV99" s="572">
        <v>0</v>
      </c>
      <c r="AW99" s="572">
        <v>1</v>
      </c>
      <c r="AX99" s="571"/>
      <c r="AY99" s="570">
        <v>2</v>
      </c>
      <c r="AZ99" s="570">
        <v>1</v>
      </c>
      <c r="BA99" s="570">
        <v>1</v>
      </c>
      <c r="BB99" s="569"/>
      <c r="BC99" s="748"/>
      <c r="BD99" s="573">
        <v>3</v>
      </c>
      <c r="BE99" s="572">
        <v>0</v>
      </c>
      <c r="BF99" s="572">
        <v>1</v>
      </c>
      <c r="BG99" s="571"/>
      <c r="BH99" s="570">
        <v>7</v>
      </c>
      <c r="BI99" s="570">
        <v>3</v>
      </c>
      <c r="BJ99" s="570">
        <v>4</v>
      </c>
      <c r="BK99" s="634"/>
      <c r="BL99" s="573">
        <v>5</v>
      </c>
      <c r="BM99" s="572">
        <v>2</v>
      </c>
      <c r="BN99" s="572">
        <v>3</v>
      </c>
      <c r="BO99" s="571"/>
      <c r="BP99" s="570">
        <v>4</v>
      </c>
      <c r="BQ99" s="570">
        <v>1</v>
      </c>
      <c r="BR99" s="570">
        <v>1</v>
      </c>
      <c r="BS99" s="634"/>
      <c r="BT99" s="573">
        <v>3</v>
      </c>
      <c r="BU99" s="572">
        <v>0</v>
      </c>
      <c r="BV99" s="572">
        <v>1</v>
      </c>
      <c r="BW99" s="571"/>
    </row>
    <row r="100" spans="1:79" s="618" customFormat="1">
      <c r="A100" s="664">
        <v>13</v>
      </c>
      <c r="B100" s="1209" t="s">
        <v>2135</v>
      </c>
      <c r="C100" s="1281" t="s">
        <v>1607</v>
      </c>
      <c r="D100" s="1310" t="str">
        <f t="shared" si="37"/>
        <v>Ryan Villarreal</v>
      </c>
      <c r="E100" s="662">
        <f t="shared" si="38"/>
        <v>38</v>
      </c>
      <c r="F100" s="661">
        <f t="shared" si="39"/>
        <v>10</v>
      </c>
      <c r="G100" s="661">
        <f t="shared" si="40"/>
        <v>15</v>
      </c>
      <c r="H100" s="661">
        <f t="shared" si="41"/>
        <v>0</v>
      </c>
      <c r="I100" s="660">
        <f t="shared" si="42"/>
        <v>0.39473684210526316</v>
      </c>
      <c r="J100" s="757">
        <v>3</v>
      </c>
      <c r="K100" s="756">
        <v>1</v>
      </c>
      <c r="L100" s="756">
        <v>1</v>
      </c>
      <c r="M100" s="1757"/>
      <c r="N100" s="1255">
        <v>3</v>
      </c>
      <c r="O100" s="753">
        <v>2</v>
      </c>
      <c r="P100" s="753">
        <v>2</v>
      </c>
      <c r="Q100" s="752"/>
      <c r="R100" s="751">
        <v>3</v>
      </c>
      <c r="S100" s="750">
        <v>0</v>
      </c>
      <c r="T100" s="750">
        <v>1</v>
      </c>
      <c r="U100" s="749"/>
      <c r="V100" s="572">
        <v>2</v>
      </c>
      <c r="W100" s="572">
        <v>1</v>
      </c>
      <c r="X100" s="572">
        <v>1</v>
      </c>
      <c r="Y100" s="575"/>
      <c r="Z100" s="751">
        <v>2</v>
      </c>
      <c r="AA100" s="750">
        <v>2</v>
      </c>
      <c r="AB100" s="750">
        <v>2</v>
      </c>
      <c r="AC100" s="749"/>
      <c r="AD100" s="748"/>
      <c r="AE100" s="573">
        <v>2</v>
      </c>
      <c r="AF100" s="572">
        <v>0</v>
      </c>
      <c r="AG100" s="572">
        <v>0</v>
      </c>
      <c r="AH100" s="1763"/>
      <c r="AI100" s="570">
        <v>2</v>
      </c>
      <c r="AJ100" s="570">
        <v>0</v>
      </c>
      <c r="AK100" s="570">
        <v>0</v>
      </c>
      <c r="AL100" s="569"/>
      <c r="AM100" s="572">
        <v>2</v>
      </c>
      <c r="AN100" s="572">
        <v>0</v>
      </c>
      <c r="AO100" s="572">
        <v>0</v>
      </c>
      <c r="AP100" s="571"/>
      <c r="AQ100" s="570">
        <v>6</v>
      </c>
      <c r="AR100" s="570">
        <v>3</v>
      </c>
      <c r="AS100" s="570">
        <v>5</v>
      </c>
      <c r="AT100" s="569"/>
      <c r="AU100" s="572">
        <v>3</v>
      </c>
      <c r="AV100" s="572">
        <v>0</v>
      </c>
      <c r="AW100" s="572">
        <v>0</v>
      </c>
      <c r="AX100" s="571"/>
      <c r="AY100" s="570">
        <v>3</v>
      </c>
      <c r="AZ100" s="570">
        <v>0</v>
      </c>
      <c r="BA100" s="570">
        <v>1</v>
      </c>
      <c r="BB100" s="569"/>
      <c r="BC100" s="748"/>
      <c r="BD100" s="573"/>
      <c r="BE100" s="572"/>
      <c r="BF100" s="572"/>
      <c r="BG100" s="571"/>
      <c r="BH100" s="570">
        <v>7</v>
      </c>
      <c r="BI100" s="570">
        <v>1</v>
      </c>
      <c r="BJ100" s="570">
        <v>2</v>
      </c>
      <c r="BK100" s="634"/>
      <c r="BL100" s="573"/>
      <c r="BM100" s="572"/>
      <c r="BN100" s="572"/>
      <c r="BO100" s="571"/>
      <c r="BP100" s="570"/>
      <c r="BQ100" s="570"/>
      <c r="BR100" s="570"/>
      <c r="BS100" s="634"/>
      <c r="BT100" s="573"/>
      <c r="BU100" s="572"/>
      <c r="BV100" s="572"/>
      <c r="BW100" s="571"/>
    </row>
    <row r="101" spans="1:79" s="618" customFormat="1">
      <c r="A101" s="664">
        <v>14</v>
      </c>
      <c r="B101" s="1257"/>
      <c r="C101" s="1284"/>
      <c r="D101" s="1310" t="str">
        <f t="shared" si="37"/>
        <v xml:space="preserve"> </v>
      </c>
      <c r="E101" s="662">
        <f t="shared" si="38"/>
        <v>0</v>
      </c>
      <c r="F101" s="661">
        <f t="shared" si="39"/>
        <v>0</v>
      </c>
      <c r="G101" s="661">
        <f t="shared" si="40"/>
        <v>0</v>
      </c>
      <c r="H101" s="661">
        <f t="shared" si="41"/>
        <v>0</v>
      </c>
      <c r="I101" s="660" t="e">
        <f t="shared" si="42"/>
        <v>#DIV/0!</v>
      </c>
      <c r="J101" s="757"/>
      <c r="K101" s="756"/>
      <c r="L101" s="756"/>
      <c r="M101" s="1757"/>
      <c r="N101" s="1255"/>
      <c r="O101" s="753"/>
      <c r="P101" s="753"/>
      <c r="Q101" s="752"/>
      <c r="R101" s="751"/>
      <c r="S101" s="750"/>
      <c r="T101" s="750"/>
      <c r="U101" s="749"/>
      <c r="V101" s="572"/>
      <c r="W101" s="572"/>
      <c r="X101" s="572"/>
      <c r="Y101" s="575"/>
      <c r="Z101" s="751"/>
      <c r="AA101" s="750"/>
      <c r="AB101" s="750"/>
      <c r="AC101" s="749"/>
      <c r="AD101" s="748"/>
      <c r="AE101" s="573"/>
      <c r="AF101" s="572"/>
      <c r="AG101" s="572"/>
      <c r="AH101" s="571"/>
      <c r="AI101" s="570"/>
      <c r="AJ101" s="570"/>
      <c r="AK101" s="570"/>
      <c r="AL101" s="569"/>
      <c r="AM101" s="572"/>
      <c r="AN101" s="572"/>
      <c r="AO101" s="572"/>
      <c r="AP101" s="571"/>
      <c r="AQ101" s="570"/>
      <c r="AR101" s="570"/>
      <c r="AS101" s="570"/>
      <c r="AT101" s="569"/>
      <c r="AU101" s="572"/>
      <c r="AV101" s="572"/>
      <c r="AW101" s="572"/>
      <c r="AX101" s="571"/>
      <c r="AY101" s="570"/>
      <c r="AZ101" s="570"/>
      <c r="BA101" s="570"/>
      <c r="BB101" s="569"/>
      <c r="BC101" s="748"/>
      <c r="BD101" s="573"/>
      <c r="BE101" s="572"/>
      <c r="BF101" s="572"/>
      <c r="BG101" s="571"/>
      <c r="BH101" s="570"/>
      <c r="BI101" s="570"/>
      <c r="BJ101" s="570"/>
      <c r="BK101" s="634"/>
      <c r="BL101" s="573"/>
      <c r="BM101" s="572"/>
      <c r="BN101" s="572"/>
      <c r="BO101" s="571"/>
      <c r="BP101" s="570"/>
      <c r="BQ101" s="570"/>
      <c r="BR101" s="570"/>
      <c r="BS101" s="634"/>
      <c r="BT101" s="573"/>
      <c r="BU101" s="572"/>
      <c r="BV101" s="572"/>
      <c r="BW101" s="571"/>
    </row>
    <row r="102" spans="1:79" s="618" customFormat="1" ht="13.8" thickBot="1">
      <c r="A102" s="693">
        <v>15</v>
      </c>
      <c r="B102" s="1288"/>
      <c r="C102" s="1764"/>
      <c r="D102" s="1764"/>
      <c r="E102" s="858">
        <f t="shared" si="38"/>
        <v>0</v>
      </c>
      <c r="F102" s="857">
        <f t="shared" si="39"/>
        <v>0</v>
      </c>
      <c r="G102" s="857">
        <f t="shared" si="40"/>
        <v>0</v>
      </c>
      <c r="H102" s="857">
        <f t="shared" si="41"/>
        <v>0</v>
      </c>
      <c r="I102" s="856" t="e">
        <f t="shared" si="42"/>
        <v>#DIV/0!</v>
      </c>
      <c r="J102" s="1765"/>
      <c r="K102" s="1766"/>
      <c r="L102" s="1766"/>
      <c r="M102" s="1767"/>
      <c r="N102" s="686"/>
      <c r="O102" s="844"/>
      <c r="P102" s="844"/>
      <c r="Q102" s="1251"/>
      <c r="R102" s="848"/>
      <c r="S102" s="847"/>
      <c r="T102" s="847"/>
      <c r="U102" s="846"/>
      <c r="V102" s="682"/>
      <c r="W102" s="682"/>
      <c r="X102" s="682"/>
      <c r="Y102" s="1768"/>
      <c r="Z102" s="848"/>
      <c r="AA102" s="847"/>
      <c r="AB102" s="847"/>
      <c r="AC102" s="846"/>
      <c r="AD102" s="748"/>
      <c r="AE102" s="683"/>
      <c r="AF102" s="682"/>
      <c r="AG102" s="682"/>
      <c r="AH102" s="681"/>
      <c r="AI102" s="1182"/>
      <c r="AJ102" s="1182"/>
      <c r="AK102" s="1182"/>
      <c r="AL102" s="1181"/>
      <c r="AM102" s="682"/>
      <c r="AN102" s="682"/>
      <c r="AO102" s="682"/>
      <c r="AP102" s="681"/>
      <c r="AQ102" s="1182"/>
      <c r="AR102" s="1182"/>
      <c r="AS102" s="1182"/>
      <c r="AT102" s="1181"/>
      <c r="AU102" s="682"/>
      <c r="AV102" s="682"/>
      <c r="AW102" s="682"/>
      <c r="AX102" s="681"/>
      <c r="AY102" s="1182"/>
      <c r="AZ102" s="1182"/>
      <c r="BA102" s="1182"/>
      <c r="BB102" s="1181"/>
      <c r="BC102" s="748"/>
      <c r="BD102" s="683"/>
      <c r="BE102" s="682"/>
      <c r="BF102" s="682"/>
      <c r="BG102" s="681"/>
      <c r="BH102" s="1182"/>
      <c r="BI102" s="1182"/>
      <c r="BJ102" s="1182"/>
      <c r="BK102" s="1322"/>
      <c r="BL102" s="683"/>
      <c r="BM102" s="682"/>
      <c r="BN102" s="682"/>
      <c r="BO102" s="681"/>
      <c r="BP102" s="1182"/>
      <c r="BQ102" s="1182"/>
      <c r="BR102" s="1182"/>
      <c r="BS102" s="1322"/>
      <c r="BT102" s="683"/>
      <c r="BU102" s="682"/>
      <c r="BV102" s="682"/>
      <c r="BW102" s="681"/>
    </row>
    <row r="103" spans="1:79" s="618" customFormat="1" ht="13.8" thickBot="1">
      <c r="A103" s="540"/>
      <c r="B103" s="555" t="s">
        <v>72</v>
      </c>
      <c r="C103" s="555"/>
      <c r="D103" s="555"/>
      <c r="E103" s="554">
        <f>SUM(E88:E102)</f>
        <v>879</v>
      </c>
      <c r="F103" s="553">
        <f>SUM(F88:F102)</f>
        <v>346</v>
      </c>
      <c r="G103" s="553">
        <f>SUM(G88:G102)</f>
        <v>509</v>
      </c>
      <c r="H103" s="553">
        <f>SUM(H88:H102)</f>
        <v>43</v>
      </c>
      <c r="I103" s="552">
        <f t="shared" si="42"/>
        <v>0.5790671217292378</v>
      </c>
      <c r="J103" s="679">
        <f>SUM(J88:J101)</f>
        <v>66</v>
      </c>
      <c r="K103" s="679">
        <f>SUM(K88:K101)</f>
        <v>38</v>
      </c>
      <c r="L103" s="679">
        <f>SUM(L88:L101)</f>
        <v>47</v>
      </c>
      <c r="M103" s="679">
        <f>SUM(M88:M101)</f>
        <v>4</v>
      </c>
      <c r="N103" s="677">
        <f>SUM(N88:N102)</f>
        <v>53</v>
      </c>
      <c r="O103" s="676">
        <f>SUM(O88:O102)</f>
        <v>20</v>
      </c>
      <c r="P103" s="676">
        <f>SUM(P88:P102)</f>
        <v>33</v>
      </c>
      <c r="Q103" s="675">
        <f>SUM(Q88:Q102)</f>
        <v>3</v>
      </c>
      <c r="R103" s="1249">
        <f t="shared" ref="R103:AC103" si="43">SUM(R88:R101)</f>
        <v>54</v>
      </c>
      <c r="S103" s="1248">
        <f t="shared" si="43"/>
        <v>17</v>
      </c>
      <c r="T103" s="1248">
        <f t="shared" si="43"/>
        <v>28</v>
      </c>
      <c r="U103" s="1247">
        <f t="shared" si="43"/>
        <v>2</v>
      </c>
      <c r="V103" s="1249">
        <f t="shared" si="43"/>
        <v>49</v>
      </c>
      <c r="W103" s="1248">
        <f t="shared" si="43"/>
        <v>11</v>
      </c>
      <c r="X103" s="1248">
        <f t="shared" si="43"/>
        <v>25</v>
      </c>
      <c r="Y103" s="1247">
        <f t="shared" si="43"/>
        <v>0</v>
      </c>
      <c r="Z103" s="1249">
        <f t="shared" si="43"/>
        <v>53</v>
      </c>
      <c r="AA103" s="1248">
        <f t="shared" si="43"/>
        <v>25</v>
      </c>
      <c r="AB103" s="1248">
        <f t="shared" si="43"/>
        <v>33</v>
      </c>
      <c r="AC103" s="1247">
        <f t="shared" si="43"/>
        <v>0</v>
      </c>
      <c r="AD103" s="1250"/>
      <c r="AE103" s="1249">
        <f>SUM(AE88:AE102)</f>
        <v>45</v>
      </c>
      <c r="AF103" s="1248">
        <f>SUM(AF88:AF102)</f>
        <v>14</v>
      </c>
      <c r="AG103" s="1248">
        <f>SUM(AG88:AG102)</f>
        <v>23</v>
      </c>
      <c r="AH103" s="1247">
        <f>SUM(AH88:AH101)</f>
        <v>0</v>
      </c>
      <c r="AI103" s="1249">
        <f>SUM(AI88:AI102)</f>
        <v>50</v>
      </c>
      <c r="AJ103" s="1248">
        <f>SUM(AJ88:AJ102)</f>
        <v>23</v>
      </c>
      <c r="AK103" s="1248">
        <f>SUM(AK88:AK102)</f>
        <v>27</v>
      </c>
      <c r="AL103" s="1247">
        <f>SUM(AL88:AL102)</f>
        <v>3</v>
      </c>
      <c r="AM103" s="1249">
        <f t="shared" ref="AM103:BB103" si="44">SUM(AM88:AM101)</f>
        <v>53</v>
      </c>
      <c r="AN103" s="1248">
        <f t="shared" si="44"/>
        <v>17</v>
      </c>
      <c r="AO103" s="1248">
        <f t="shared" si="44"/>
        <v>26</v>
      </c>
      <c r="AP103" s="1247">
        <f t="shared" si="44"/>
        <v>6</v>
      </c>
      <c r="AQ103" s="1249">
        <f t="shared" si="44"/>
        <v>65</v>
      </c>
      <c r="AR103" s="1248">
        <f t="shared" si="44"/>
        <v>29</v>
      </c>
      <c r="AS103" s="1248">
        <f t="shared" si="44"/>
        <v>41</v>
      </c>
      <c r="AT103" s="1247">
        <f t="shared" si="44"/>
        <v>2</v>
      </c>
      <c r="AU103" s="1249">
        <f t="shared" si="44"/>
        <v>59</v>
      </c>
      <c r="AV103" s="1248">
        <f t="shared" si="44"/>
        <v>21</v>
      </c>
      <c r="AW103" s="1248">
        <f t="shared" si="44"/>
        <v>34</v>
      </c>
      <c r="AX103" s="1247">
        <f t="shared" si="44"/>
        <v>5</v>
      </c>
      <c r="AY103" s="1249">
        <f t="shared" si="44"/>
        <v>56</v>
      </c>
      <c r="AZ103" s="1248">
        <f t="shared" si="44"/>
        <v>24</v>
      </c>
      <c r="BA103" s="1248">
        <f t="shared" si="44"/>
        <v>34</v>
      </c>
      <c r="BB103" s="1247">
        <f t="shared" si="44"/>
        <v>0</v>
      </c>
      <c r="BC103" s="1250"/>
      <c r="BD103" s="1249">
        <f>SUM(BD88:BD101)</f>
        <v>48</v>
      </c>
      <c r="BE103" s="1248">
        <f>SUM(BE88:BE101)</f>
        <v>13</v>
      </c>
      <c r="BF103" s="1248">
        <f>SUM(BF88:BF101)</f>
        <v>22</v>
      </c>
      <c r="BG103" s="1247">
        <f>SUM(BG88:BG101)</f>
        <v>0</v>
      </c>
      <c r="BH103" s="1249">
        <f>SUM(BH88:BH102)</f>
        <v>70</v>
      </c>
      <c r="BI103" s="1248">
        <f>SUM(BI88:BI102)</f>
        <v>38</v>
      </c>
      <c r="BJ103" s="1248">
        <f>SUM(BJ88:BJ102)</f>
        <v>45</v>
      </c>
      <c r="BK103" s="1247">
        <f>SUM(BK88:BK101)</f>
        <v>6</v>
      </c>
      <c r="BL103" s="1249">
        <f>SUM(BL88:BL102)</f>
        <v>54</v>
      </c>
      <c r="BM103" s="1248">
        <f>SUM(BM88:BM102)</f>
        <v>20</v>
      </c>
      <c r="BN103" s="1248">
        <f>SUM(BN88:BN102)</f>
        <v>31</v>
      </c>
      <c r="BO103" s="1247">
        <f>SUM(BO88:BO101)</f>
        <v>3</v>
      </c>
      <c r="BP103" s="1249">
        <f t="shared" ref="BP103:BW103" si="45">SUM(BP88:BP102)</f>
        <v>65</v>
      </c>
      <c r="BQ103" s="1248">
        <f t="shared" si="45"/>
        <v>28</v>
      </c>
      <c r="BR103" s="1248">
        <f t="shared" si="45"/>
        <v>43</v>
      </c>
      <c r="BS103" s="1247">
        <f t="shared" si="45"/>
        <v>5</v>
      </c>
      <c r="BT103" s="1249">
        <f t="shared" si="45"/>
        <v>39</v>
      </c>
      <c r="BU103" s="1248">
        <f t="shared" si="45"/>
        <v>8</v>
      </c>
      <c r="BV103" s="1248">
        <f t="shared" si="45"/>
        <v>17</v>
      </c>
      <c r="BW103" s="1247">
        <f t="shared" si="45"/>
        <v>4</v>
      </c>
    </row>
    <row r="104" spans="1:79" s="618" customFormat="1" ht="16.2" thickBot="1">
      <c r="A104" s="540"/>
      <c r="B104" s="540"/>
      <c r="C104" s="540"/>
      <c r="D104" s="540"/>
      <c r="E104" s="1916" t="s">
        <v>1296</v>
      </c>
      <c r="F104" s="1917"/>
      <c r="G104" s="1917"/>
      <c r="H104" s="1917"/>
      <c r="I104" s="1918"/>
      <c r="J104" s="1909"/>
      <c r="K104" s="1910"/>
      <c r="L104" s="1910"/>
      <c r="M104" s="1911"/>
      <c r="N104" s="1909"/>
      <c r="O104" s="1910"/>
      <c r="P104" s="1910"/>
      <c r="Q104" s="1911"/>
      <c r="R104" s="1909"/>
      <c r="S104" s="1910"/>
      <c r="T104" s="1910"/>
      <c r="U104" s="1911"/>
      <c r="V104" s="1909"/>
      <c r="W104" s="1910"/>
      <c r="X104" s="1910"/>
      <c r="Y104" s="1911"/>
      <c r="Z104" s="1909"/>
      <c r="AA104" s="1910"/>
      <c r="AB104" s="1910"/>
      <c r="AC104" s="1911"/>
      <c r="AD104" s="539"/>
      <c r="AE104" s="1909">
        <v>5</v>
      </c>
      <c r="AF104" s="1910"/>
      <c r="AG104" s="1910"/>
      <c r="AH104" s="1911"/>
      <c r="AI104" s="1909"/>
      <c r="AJ104" s="1910"/>
      <c r="AK104" s="1910"/>
      <c r="AL104" s="1911"/>
      <c r="AM104" s="1909"/>
      <c r="AN104" s="1910"/>
      <c r="AO104" s="1910"/>
      <c r="AP104" s="1911"/>
      <c r="AQ104" s="1909"/>
      <c r="AR104" s="1910"/>
      <c r="AS104" s="1910"/>
      <c r="AT104" s="1911"/>
      <c r="AU104" s="1909"/>
      <c r="AV104" s="1910"/>
      <c r="AW104" s="1910"/>
      <c r="AX104" s="1911"/>
      <c r="AY104" s="1936"/>
      <c r="AZ104" s="1937"/>
      <c r="BA104" s="1937"/>
      <c r="BB104" s="1938"/>
      <c r="BC104" s="539"/>
      <c r="BD104" s="1926"/>
      <c r="BE104" s="1910"/>
      <c r="BF104" s="1910"/>
      <c r="BG104" s="1911"/>
      <c r="BH104" s="1909"/>
      <c r="BI104" s="1910"/>
      <c r="BJ104" s="1910"/>
      <c r="BK104" s="1911"/>
      <c r="BL104" s="1909"/>
      <c r="BM104" s="1910"/>
      <c r="BN104" s="1910"/>
      <c r="BO104" s="1911"/>
      <c r="BP104" s="1909"/>
      <c r="BQ104" s="1910"/>
      <c r="BR104" s="1910"/>
      <c r="BS104" s="1911"/>
      <c r="BT104" s="1909"/>
      <c r="BU104" s="1910"/>
      <c r="BV104" s="1910"/>
      <c r="BW104" s="1911"/>
    </row>
    <row r="105" spans="1:79" ht="13.8" thickBot="1">
      <c r="A105" s="540"/>
      <c r="B105" s="540"/>
      <c r="C105" s="540"/>
      <c r="D105" s="540"/>
      <c r="E105" s="540"/>
      <c r="F105" s="540"/>
      <c r="G105" s="540"/>
      <c r="H105" s="540"/>
      <c r="I105" s="540"/>
      <c r="J105" s="540"/>
      <c r="K105" s="540"/>
      <c r="L105" s="540"/>
      <c r="M105" s="540"/>
      <c r="N105" s="540"/>
      <c r="O105" s="540"/>
      <c r="P105" s="540"/>
      <c r="Q105" s="540"/>
      <c r="R105" s="540"/>
      <c r="S105" s="540"/>
      <c r="T105" s="540"/>
      <c r="U105" s="540"/>
      <c r="V105" s="540"/>
      <c r="W105" s="540"/>
      <c r="X105" s="540"/>
      <c r="Y105" s="540"/>
      <c r="Z105" s="540"/>
      <c r="AA105" s="540"/>
      <c r="AB105" s="540"/>
      <c r="AC105" s="540"/>
      <c r="AD105" s="610"/>
      <c r="AE105" s="540"/>
      <c r="AF105" s="540"/>
      <c r="AG105" s="540"/>
      <c r="AH105" s="540"/>
      <c r="AI105" s="540"/>
      <c r="AJ105" s="540"/>
      <c r="AK105" s="540"/>
      <c r="AL105" s="540"/>
      <c r="AM105" s="540"/>
      <c r="AN105" s="540"/>
      <c r="AO105" s="540"/>
      <c r="AP105" s="540"/>
      <c r="AQ105" s="540"/>
      <c r="AR105" s="540"/>
      <c r="AS105" s="540"/>
      <c r="AT105" s="540"/>
      <c r="AU105" s="540"/>
      <c r="AV105" s="540"/>
      <c r="AW105" s="540"/>
      <c r="AX105" s="540"/>
      <c r="AY105" s="540"/>
      <c r="AZ105" s="540"/>
      <c r="BA105" s="540"/>
      <c r="BB105" s="540"/>
      <c r="BC105" s="610"/>
      <c r="BD105" s="540"/>
      <c r="BE105" s="540"/>
      <c r="BF105" s="540"/>
      <c r="BG105" s="540"/>
      <c r="BH105" s="540"/>
      <c r="BI105" s="540"/>
      <c r="BJ105" s="540"/>
      <c r="BK105" s="540"/>
      <c r="BL105" s="540"/>
      <c r="BM105" s="540"/>
      <c r="BN105" s="540"/>
      <c r="BO105" s="540"/>
      <c r="BP105" s="540"/>
      <c r="BQ105" s="540"/>
      <c r="BR105" s="540"/>
      <c r="BS105" s="540"/>
      <c r="BT105" s="540"/>
      <c r="BU105" s="540"/>
      <c r="BV105" s="540"/>
      <c r="BW105" s="540"/>
    </row>
    <row r="106" spans="1:79" s="61" customFormat="1" ht="23.4" thickBot="1">
      <c r="A106" s="1899">
        <v>6</v>
      </c>
      <c r="B106" s="1902" t="s">
        <v>43</v>
      </c>
      <c r="C106" s="1753"/>
      <c r="D106" s="1276"/>
      <c r="E106" s="1905">
        <v>2013</v>
      </c>
      <c r="F106" s="1906"/>
      <c r="G106" s="1906"/>
      <c r="H106" s="1906"/>
      <c r="I106" s="1907"/>
      <c r="J106" s="1887" t="s">
        <v>1109</v>
      </c>
      <c r="K106" s="1888"/>
      <c r="L106" s="1888"/>
      <c r="M106" s="1889"/>
      <c r="N106" s="1908" t="s">
        <v>1108</v>
      </c>
      <c r="O106" s="1891"/>
      <c r="P106" s="1891"/>
      <c r="Q106" s="1892"/>
      <c r="R106" s="1887" t="s">
        <v>1107</v>
      </c>
      <c r="S106" s="1888"/>
      <c r="T106" s="1888"/>
      <c r="U106" s="1889"/>
      <c r="V106" s="1908" t="s">
        <v>1106</v>
      </c>
      <c r="W106" s="1891"/>
      <c r="X106" s="1891"/>
      <c r="Y106" s="1892"/>
      <c r="Z106" s="1887" t="s">
        <v>1105</v>
      </c>
      <c r="AA106" s="1888"/>
      <c r="AB106" s="1888"/>
      <c r="AC106" s="1889"/>
      <c r="AD106" s="962"/>
      <c r="AE106" s="1890" t="s">
        <v>1104</v>
      </c>
      <c r="AF106" s="1891"/>
      <c r="AG106" s="1891"/>
      <c r="AH106" s="1892"/>
      <c r="AI106" s="1887" t="s">
        <v>1103</v>
      </c>
      <c r="AJ106" s="1888"/>
      <c r="AK106" s="1888"/>
      <c r="AL106" s="1889"/>
      <c r="AM106" s="1908" t="s">
        <v>1102</v>
      </c>
      <c r="AN106" s="1891"/>
      <c r="AO106" s="1891"/>
      <c r="AP106" s="1892"/>
      <c r="AQ106" s="1887" t="s">
        <v>1101</v>
      </c>
      <c r="AR106" s="1888"/>
      <c r="AS106" s="1888"/>
      <c r="AT106" s="1889"/>
      <c r="AU106" s="1908" t="s">
        <v>1100</v>
      </c>
      <c r="AV106" s="1891"/>
      <c r="AW106" s="1891"/>
      <c r="AX106" s="1892"/>
      <c r="AY106" s="1887" t="s">
        <v>1099</v>
      </c>
      <c r="AZ106" s="1888"/>
      <c r="BA106" s="1888"/>
      <c r="BB106" s="1889"/>
      <c r="BC106" s="962"/>
      <c r="BD106" s="1890" t="s">
        <v>1098</v>
      </c>
      <c r="BE106" s="1891"/>
      <c r="BF106" s="1891"/>
      <c r="BG106" s="1892"/>
      <c r="BH106" s="1893" t="s">
        <v>1097</v>
      </c>
      <c r="BI106" s="1894"/>
      <c r="BJ106" s="1894"/>
      <c r="BK106" s="1895"/>
      <c r="BL106" s="1896" t="s">
        <v>1096</v>
      </c>
      <c r="BM106" s="1897"/>
      <c r="BN106" s="1897"/>
      <c r="BO106" s="1898"/>
      <c r="BP106" s="1893" t="s">
        <v>1095</v>
      </c>
      <c r="BQ106" s="1894"/>
      <c r="BR106" s="1894"/>
      <c r="BS106" s="1895"/>
      <c r="BT106" s="1896" t="s">
        <v>1094</v>
      </c>
      <c r="BU106" s="1897"/>
      <c r="BV106" s="1897"/>
      <c r="BW106" s="1912"/>
      <c r="BX106" s="963"/>
      <c r="BY106" s="963"/>
      <c r="BZ106" s="963"/>
      <c r="CA106" s="963"/>
    </row>
    <row r="107" spans="1:79" s="28" customFormat="1" ht="12.75" customHeight="1" thickBot="1">
      <c r="A107" s="1900"/>
      <c r="B107" s="1903"/>
      <c r="C107" s="1754"/>
      <c r="D107" s="1276"/>
      <c r="E107" s="1905"/>
      <c r="F107" s="1906"/>
      <c r="G107" s="1906"/>
      <c r="H107" s="1906"/>
      <c r="I107" s="1907"/>
      <c r="J107" s="1934" t="s">
        <v>1360</v>
      </c>
      <c r="K107" s="1931"/>
      <c r="L107" s="1931"/>
      <c r="M107" s="1932"/>
      <c r="N107" s="1934" t="s">
        <v>1364</v>
      </c>
      <c r="O107" s="1931"/>
      <c r="P107" s="1931"/>
      <c r="Q107" s="1932"/>
      <c r="R107" s="1934" t="s">
        <v>1363</v>
      </c>
      <c r="S107" s="1931"/>
      <c r="T107" s="1931"/>
      <c r="U107" s="1932"/>
      <c r="V107" s="1934" t="s">
        <v>1365</v>
      </c>
      <c r="W107" s="1931"/>
      <c r="X107" s="1931"/>
      <c r="Y107" s="1932"/>
      <c r="Z107" s="1934" t="s">
        <v>1361</v>
      </c>
      <c r="AA107" s="1931"/>
      <c r="AB107" s="1931"/>
      <c r="AC107" s="1932"/>
      <c r="AD107" s="962"/>
      <c r="AE107" s="1930" t="s">
        <v>1362</v>
      </c>
      <c r="AF107" s="1931"/>
      <c r="AG107" s="1931"/>
      <c r="AH107" s="1932"/>
      <c r="AI107" s="1934" t="s">
        <v>1361</v>
      </c>
      <c r="AJ107" s="1931"/>
      <c r="AK107" s="1931"/>
      <c r="AL107" s="1932"/>
      <c r="AM107" s="1934" t="s">
        <v>1360</v>
      </c>
      <c r="AN107" s="1931"/>
      <c r="AO107" s="1931"/>
      <c r="AP107" s="1932"/>
      <c r="AQ107" s="1934" t="s">
        <v>1361</v>
      </c>
      <c r="AR107" s="1931"/>
      <c r="AS107" s="1931"/>
      <c r="AT107" s="1932"/>
      <c r="AU107" s="1934" t="s">
        <v>1363</v>
      </c>
      <c r="AV107" s="1931"/>
      <c r="AW107" s="1931"/>
      <c r="AX107" s="1932"/>
      <c r="AY107" s="1934" t="s">
        <v>1364</v>
      </c>
      <c r="AZ107" s="1931"/>
      <c r="BA107" s="1931"/>
      <c r="BB107" s="1932"/>
      <c r="BC107" s="962"/>
      <c r="BD107" s="1930" t="s">
        <v>1365</v>
      </c>
      <c r="BE107" s="1931"/>
      <c r="BF107" s="1931"/>
      <c r="BG107" s="1932"/>
      <c r="BH107" s="1933" t="s">
        <v>1363</v>
      </c>
      <c r="BI107" s="1906"/>
      <c r="BJ107" s="1906"/>
      <c r="BK107" s="1907"/>
      <c r="BL107" s="1933" t="s">
        <v>1364</v>
      </c>
      <c r="BM107" s="1906"/>
      <c r="BN107" s="1906"/>
      <c r="BO107" s="1907"/>
      <c r="BP107" s="1933" t="s">
        <v>1360</v>
      </c>
      <c r="BQ107" s="1906"/>
      <c r="BR107" s="1906"/>
      <c r="BS107" s="1907"/>
      <c r="BT107" s="1933" t="s">
        <v>1362</v>
      </c>
      <c r="BU107" s="1906"/>
      <c r="BV107" s="1906"/>
      <c r="BW107" s="1935"/>
      <c r="BX107" s="1178"/>
      <c r="BY107" s="1178"/>
      <c r="BZ107" s="1178"/>
      <c r="CA107" s="1178"/>
    </row>
    <row r="108" spans="1:79" ht="23.4" thickBot="1">
      <c r="A108" s="1901"/>
      <c r="B108" s="1904"/>
      <c r="C108" s="1755"/>
      <c r="D108" s="1276"/>
      <c r="E108" s="603" t="s">
        <v>268</v>
      </c>
      <c r="F108" s="603" t="s">
        <v>1092</v>
      </c>
      <c r="G108" s="603" t="s">
        <v>267</v>
      </c>
      <c r="H108" s="603" t="s">
        <v>266</v>
      </c>
      <c r="I108" s="602" t="s">
        <v>265</v>
      </c>
      <c r="J108" s="605" t="s">
        <v>268</v>
      </c>
      <c r="K108" s="605" t="s">
        <v>1092</v>
      </c>
      <c r="L108" s="605" t="s">
        <v>267</v>
      </c>
      <c r="M108" s="604" t="s">
        <v>266</v>
      </c>
      <c r="N108" s="603" t="s">
        <v>268</v>
      </c>
      <c r="O108" s="603" t="s">
        <v>1092</v>
      </c>
      <c r="P108" s="603" t="s">
        <v>267</v>
      </c>
      <c r="Q108" s="607" t="s">
        <v>266</v>
      </c>
      <c r="R108" s="704" t="s">
        <v>268</v>
      </c>
      <c r="S108" s="603" t="s">
        <v>1092</v>
      </c>
      <c r="T108" s="603" t="s">
        <v>267</v>
      </c>
      <c r="U108" s="602" t="s">
        <v>266</v>
      </c>
      <c r="V108" s="603" t="s">
        <v>268</v>
      </c>
      <c r="W108" s="603" t="s">
        <v>1092</v>
      </c>
      <c r="X108" s="603" t="s">
        <v>267</v>
      </c>
      <c r="Y108" s="607" t="s">
        <v>266</v>
      </c>
      <c r="Z108" s="704" t="s">
        <v>268</v>
      </c>
      <c r="AA108" s="603" t="s">
        <v>1092</v>
      </c>
      <c r="AB108" s="603" t="s">
        <v>267</v>
      </c>
      <c r="AC108" s="602" t="s">
        <v>266</v>
      </c>
      <c r="AD108" s="544"/>
      <c r="AE108" s="704" t="s">
        <v>268</v>
      </c>
      <c r="AF108" s="603" t="s">
        <v>1092</v>
      </c>
      <c r="AG108" s="603" t="s">
        <v>267</v>
      </c>
      <c r="AH108" s="602" t="s">
        <v>266</v>
      </c>
      <c r="AI108" s="603" t="s">
        <v>268</v>
      </c>
      <c r="AJ108" s="603" t="s">
        <v>1092</v>
      </c>
      <c r="AK108" s="603" t="s">
        <v>267</v>
      </c>
      <c r="AL108" s="602" t="s">
        <v>266</v>
      </c>
      <c r="AM108" s="603" t="s">
        <v>268</v>
      </c>
      <c r="AN108" s="603" t="s">
        <v>1092</v>
      </c>
      <c r="AO108" s="603" t="s">
        <v>267</v>
      </c>
      <c r="AP108" s="602" t="s">
        <v>266</v>
      </c>
      <c r="AQ108" s="603" t="s">
        <v>268</v>
      </c>
      <c r="AR108" s="603" t="s">
        <v>1092</v>
      </c>
      <c r="AS108" s="603" t="s">
        <v>267</v>
      </c>
      <c r="AT108" s="602" t="s">
        <v>266</v>
      </c>
      <c r="AU108" s="605" t="s">
        <v>268</v>
      </c>
      <c r="AV108" s="605" t="s">
        <v>1092</v>
      </c>
      <c r="AW108" s="605" t="s">
        <v>267</v>
      </c>
      <c r="AX108" s="604" t="s">
        <v>266</v>
      </c>
      <c r="AY108" s="605" t="s">
        <v>268</v>
      </c>
      <c r="AZ108" s="605" t="s">
        <v>1092</v>
      </c>
      <c r="BA108" s="605" t="s">
        <v>267</v>
      </c>
      <c r="BB108" s="604" t="s">
        <v>266</v>
      </c>
      <c r="BC108" s="544"/>
      <c r="BD108" s="606" t="s">
        <v>268</v>
      </c>
      <c r="BE108" s="605" t="s">
        <v>1092</v>
      </c>
      <c r="BF108" s="605" t="s">
        <v>267</v>
      </c>
      <c r="BG108" s="604" t="s">
        <v>266</v>
      </c>
      <c r="BH108" s="605" t="s">
        <v>268</v>
      </c>
      <c r="BI108" s="605" t="s">
        <v>1092</v>
      </c>
      <c r="BJ108" s="605" t="s">
        <v>267</v>
      </c>
      <c r="BK108" s="604" t="s">
        <v>266</v>
      </c>
      <c r="BL108" s="605" t="s">
        <v>268</v>
      </c>
      <c r="BM108" s="605" t="s">
        <v>1092</v>
      </c>
      <c r="BN108" s="605" t="s">
        <v>267</v>
      </c>
      <c r="BO108" s="604" t="s">
        <v>266</v>
      </c>
      <c r="BP108" s="603" t="s">
        <v>268</v>
      </c>
      <c r="BQ108" s="603" t="s">
        <v>1092</v>
      </c>
      <c r="BR108" s="603" t="s">
        <v>267</v>
      </c>
      <c r="BS108" s="602" t="s">
        <v>266</v>
      </c>
      <c r="BT108" s="605" t="s">
        <v>268</v>
      </c>
      <c r="BU108" s="605" t="s">
        <v>1092</v>
      </c>
      <c r="BV108" s="605" t="s">
        <v>267</v>
      </c>
      <c r="BW108" s="604" t="s">
        <v>266</v>
      </c>
    </row>
    <row r="109" spans="1:79" s="618" customFormat="1">
      <c r="A109" s="601">
        <v>1</v>
      </c>
      <c r="B109" s="1295" t="s">
        <v>79</v>
      </c>
      <c r="C109" s="1318" t="s">
        <v>1607</v>
      </c>
      <c r="D109" s="1310" t="str">
        <f t="shared" ref="D109:D121" si="46">CONCATENATE(TRIM(C109)," ",TRIM(B109))</f>
        <v>Ryan Thebert</v>
      </c>
      <c r="E109" s="580">
        <f t="shared" ref="E109:E122" si="47">SUM(J109,N109,R109,V109,Z109,AE109,AI109,AM109,AQ109,AU109,AY109,BD109,BH109,BL109,BP109,BT109)</f>
        <v>68</v>
      </c>
      <c r="F109" s="579">
        <f t="shared" ref="F109:F122" si="48">SUM(K109,O109,S109,W109,AA109,AF109,AJ109,AN109,AR109,AV109,AZ109,BE109,BI109,BM109,BU109,BQ109)</f>
        <v>20</v>
      </c>
      <c r="G109" s="579">
        <f t="shared" ref="G109:G122" si="49">SUM(L109,P109,T109,X109,AB109,AG109,AK109,AO109,AS109,AW109,BA109,BF109,BJ109,BN109,BV109,BR109)</f>
        <v>39</v>
      </c>
      <c r="H109" s="579">
        <f t="shared" ref="H109:H122" si="50">SUM(M109,Q109,U109,Y109,AC109,AH109,AL109,AP109,AT109,AX109,BB109,BG109,BK109,BO109,BW109,BS109)</f>
        <v>1</v>
      </c>
      <c r="I109" s="578">
        <f t="shared" ref="I109:I123" si="51">(G109/E109)</f>
        <v>0.57352941176470584</v>
      </c>
      <c r="J109" s="1315">
        <v>4</v>
      </c>
      <c r="K109" s="1315">
        <v>1</v>
      </c>
      <c r="L109" s="1315">
        <v>4</v>
      </c>
      <c r="M109" s="1314"/>
      <c r="N109" s="1420">
        <v>4</v>
      </c>
      <c r="O109" s="1420">
        <v>2</v>
      </c>
      <c r="P109" s="1420">
        <v>2</v>
      </c>
      <c r="Q109" s="1419"/>
      <c r="R109" s="838">
        <v>3</v>
      </c>
      <c r="S109" s="837">
        <v>0</v>
      </c>
      <c r="T109" s="837">
        <v>1</v>
      </c>
      <c r="U109" s="836"/>
      <c r="V109" s="572">
        <v>4</v>
      </c>
      <c r="W109" s="572">
        <v>0</v>
      </c>
      <c r="X109" s="572">
        <v>1</v>
      </c>
      <c r="Y109" s="571"/>
      <c r="Z109" s="570">
        <v>4</v>
      </c>
      <c r="AA109" s="570">
        <v>0</v>
      </c>
      <c r="AB109" s="570">
        <v>2</v>
      </c>
      <c r="AC109" s="569"/>
      <c r="AD109" s="512"/>
      <c r="AE109" s="573">
        <v>6</v>
      </c>
      <c r="AF109" s="572">
        <v>2</v>
      </c>
      <c r="AG109" s="572">
        <v>4</v>
      </c>
      <c r="AH109" s="571"/>
      <c r="AI109" s="570">
        <v>3</v>
      </c>
      <c r="AJ109" s="570">
        <v>3</v>
      </c>
      <c r="AK109" s="570">
        <v>1</v>
      </c>
      <c r="AL109" s="569"/>
      <c r="AM109" s="927">
        <v>7</v>
      </c>
      <c r="AN109" s="927">
        <v>3</v>
      </c>
      <c r="AO109" s="927">
        <v>4</v>
      </c>
      <c r="AP109" s="926"/>
      <c r="AQ109" s="570">
        <v>5</v>
      </c>
      <c r="AR109" s="570">
        <v>1</v>
      </c>
      <c r="AS109" s="570">
        <v>3</v>
      </c>
      <c r="AT109" s="569"/>
      <c r="AU109" s="572">
        <v>5</v>
      </c>
      <c r="AV109" s="572">
        <v>2</v>
      </c>
      <c r="AW109" s="572">
        <v>2</v>
      </c>
      <c r="AX109" s="571"/>
      <c r="AY109" s="570">
        <v>4</v>
      </c>
      <c r="AZ109" s="570">
        <v>1</v>
      </c>
      <c r="BA109" s="570">
        <v>1</v>
      </c>
      <c r="BB109" s="569"/>
      <c r="BC109" s="512"/>
      <c r="BD109" s="928">
        <v>5</v>
      </c>
      <c r="BE109" s="927">
        <v>3</v>
      </c>
      <c r="BF109" s="927">
        <v>5</v>
      </c>
      <c r="BG109" s="926">
        <v>1</v>
      </c>
      <c r="BH109" s="570">
        <v>4</v>
      </c>
      <c r="BI109" s="570">
        <v>0</v>
      </c>
      <c r="BJ109" s="570">
        <v>2</v>
      </c>
      <c r="BK109" s="634"/>
      <c r="BL109" s="386"/>
      <c r="BM109" s="244"/>
      <c r="BN109" s="244"/>
      <c r="BO109" s="377"/>
      <c r="BP109" s="570">
        <v>5</v>
      </c>
      <c r="BQ109" s="570">
        <v>0</v>
      </c>
      <c r="BR109" s="570">
        <v>4</v>
      </c>
      <c r="BS109" s="634"/>
      <c r="BT109" s="573">
        <v>5</v>
      </c>
      <c r="BU109" s="572">
        <v>2</v>
      </c>
      <c r="BV109" s="572">
        <v>3</v>
      </c>
      <c r="BW109" s="571"/>
    </row>
    <row r="110" spans="1:79" s="618" customFormat="1">
      <c r="A110" s="582">
        <v>2</v>
      </c>
      <c r="B110" s="1209" t="s">
        <v>27</v>
      </c>
      <c r="C110" s="1318" t="s">
        <v>1608</v>
      </c>
      <c r="D110" s="1310" t="str">
        <f t="shared" si="46"/>
        <v>Reed Nelson</v>
      </c>
      <c r="E110" s="580">
        <f t="shared" si="47"/>
        <v>72</v>
      </c>
      <c r="F110" s="579">
        <f t="shared" si="48"/>
        <v>30</v>
      </c>
      <c r="G110" s="579">
        <f t="shared" si="49"/>
        <v>43</v>
      </c>
      <c r="H110" s="579">
        <f t="shared" si="50"/>
        <v>1</v>
      </c>
      <c r="I110" s="578">
        <f t="shared" si="51"/>
        <v>0.59722222222222221</v>
      </c>
      <c r="J110" s="1315">
        <v>5</v>
      </c>
      <c r="K110" s="1315">
        <v>2</v>
      </c>
      <c r="L110" s="1315">
        <v>3</v>
      </c>
      <c r="M110" s="1314"/>
      <c r="N110" s="1420">
        <v>5</v>
      </c>
      <c r="O110" s="1420">
        <v>3</v>
      </c>
      <c r="P110" s="1420">
        <v>3</v>
      </c>
      <c r="Q110" s="1419"/>
      <c r="R110" s="838">
        <v>2</v>
      </c>
      <c r="S110" s="837">
        <v>0</v>
      </c>
      <c r="T110" s="837">
        <v>0</v>
      </c>
      <c r="U110" s="836"/>
      <c r="V110" s="572">
        <v>4</v>
      </c>
      <c r="W110" s="572">
        <v>1</v>
      </c>
      <c r="X110" s="572">
        <v>3</v>
      </c>
      <c r="Y110" s="571"/>
      <c r="Z110" s="570">
        <v>4</v>
      </c>
      <c r="AA110" s="570">
        <v>1</v>
      </c>
      <c r="AB110" s="570">
        <v>1</v>
      </c>
      <c r="AC110" s="569"/>
      <c r="AD110" s="512"/>
      <c r="AE110" s="573">
        <v>7</v>
      </c>
      <c r="AF110" s="572">
        <v>3</v>
      </c>
      <c r="AG110" s="572">
        <v>5</v>
      </c>
      <c r="AH110" s="571"/>
      <c r="AI110" s="570">
        <v>4</v>
      </c>
      <c r="AJ110" s="570">
        <v>2</v>
      </c>
      <c r="AK110" s="570">
        <v>2</v>
      </c>
      <c r="AL110" s="569"/>
      <c r="AM110" s="244"/>
      <c r="AN110" s="244"/>
      <c r="AO110" s="244"/>
      <c r="AP110" s="377"/>
      <c r="AQ110" s="570">
        <v>5</v>
      </c>
      <c r="AR110" s="570">
        <v>2</v>
      </c>
      <c r="AS110" s="570">
        <v>2</v>
      </c>
      <c r="AT110" s="569"/>
      <c r="AU110" s="572">
        <v>4</v>
      </c>
      <c r="AV110" s="572">
        <v>2</v>
      </c>
      <c r="AW110" s="572">
        <v>2</v>
      </c>
      <c r="AX110" s="571"/>
      <c r="AY110" s="570">
        <v>6</v>
      </c>
      <c r="AZ110" s="570">
        <v>2</v>
      </c>
      <c r="BA110" s="570">
        <v>5</v>
      </c>
      <c r="BB110" s="569"/>
      <c r="BC110" s="512"/>
      <c r="BD110" s="928">
        <v>6</v>
      </c>
      <c r="BE110" s="927">
        <v>5</v>
      </c>
      <c r="BF110" s="927">
        <v>5</v>
      </c>
      <c r="BG110" s="926">
        <v>1</v>
      </c>
      <c r="BH110" s="570">
        <v>5</v>
      </c>
      <c r="BI110" s="570">
        <v>2</v>
      </c>
      <c r="BJ110" s="570">
        <v>3</v>
      </c>
      <c r="BK110" s="634"/>
      <c r="BL110" s="573">
        <v>5</v>
      </c>
      <c r="BM110" s="572">
        <v>2</v>
      </c>
      <c r="BN110" s="572">
        <v>3</v>
      </c>
      <c r="BO110" s="571"/>
      <c r="BP110" s="570">
        <v>5</v>
      </c>
      <c r="BQ110" s="570">
        <v>1</v>
      </c>
      <c r="BR110" s="570">
        <v>2</v>
      </c>
      <c r="BS110" s="634"/>
      <c r="BT110" s="573">
        <v>5</v>
      </c>
      <c r="BU110" s="572">
        <v>2</v>
      </c>
      <c r="BV110" s="572">
        <v>4</v>
      </c>
      <c r="BW110" s="571"/>
    </row>
    <row r="111" spans="1:79" s="618" customFormat="1" ht="15.6">
      <c r="A111" s="582">
        <v>3</v>
      </c>
      <c r="B111" s="1266" t="s">
        <v>43</v>
      </c>
      <c r="C111" s="1319" t="s">
        <v>1597</v>
      </c>
      <c r="D111" s="1310" t="str">
        <f t="shared" si="46"/>
        <v>Ricky Slater</v>
      </c>
      <c r="E111" s="580">
        <f t="shared" si="47"/>
        <v>79</v>
      </c>
      <c r="F111" s="579">
        <f t="shared" si="48"/>
        <v>40</v>
      </c>
      <c r="G111" s="579">
        <f t="shared" si="49"/>
        <v>48</v>
      </c>
      <c r="H111" s="579">
        <f t="shared" si="50"/>
        <v>0</v>
      </c>
      <c r="I111" s="578">
        <f t="shared" si="51"/>
        <v>0.60759493670886078</v>
      </c>
      <c r="J111" s="1315">
        <v>4</v>
      </c>
      <c r="K111" s="1315">
        <v>1</v>
      </c>
      <c r="L111" s="1315">
        <v>2</v>
      </c>
      <c r="M111" s="1314"/>
      <c r="N111" s="1420">
        <v>5</v>
      </c>
      <c r="O111" s="1420">
        <v>4</v>
      </c>
      <c r="P111" s="1420">
        <v>3</v>
      </c>
      <c r="Q111" s="1419"/>
      <c r="R111" s="838">
        <v>5</v>
      </c>
      <c r="S111" s="837">
        <v>2</v>
      </c>
      <c r="T111" s="837">
        <v>4</v>
      </c>
      <c r="U111" s="836"/>
      <c r="V111" s="572">
        <v>4</v>
      </c>
      <c r="W111" s="572">
        <v>1</v>
      </c>
      <c r="X111" s="572">
        <v>2</v>
      </c>
      <c r="Y111" s="571"/>
      <c r="Z111" s="570">
        <v>4</v>
      </c>
      <c r="AA111" s="570">
        <v>0</v>
      </c>
      <c r="AB111" s="570">
        <v>1</v>
      </c>
      <c r="AC111" s="569"/>
      <c r="AD111" s="512"/>
      <c r="AE111" s="573">
        <v>7</v>
      </c>
      <c r="AF111" s="572">
        <v>4</v>
      </c>
      <c r="AG111" s="572">
        <v>5</v>
      </c>
      <c r="AH111" s="571"/>
      <c r="AI111" s="570">
        <v>3</v>
      </c>
      <c r="AJ111" s="570">
        <v>2</v>
      </c>
      <c r="AK111" s="570">
        <v>0</v>
      </c>
      <c r="AL111" s="569"/>
      <c r="AM111" s="927">
        <v>6</v>
      </c>
      <c r="AN111" s="927">
        <v>4</v>
      </c>
      <c r="AO111" s="927">
        <v>5</v>
      </c>
      <c r="AP111" s="926"/>
      <c r="AQ111" s="570">
        <v>5</v>
      </c>
      <c r="AR111" s="570">
        <v>1</v>
      </c>
      <c r="AS111" s="570">
        <v>3</v>
      </c>
      <c r="AT111" s="569"/>
      <c r="AU111" s="572">
        <v>4</v>
      </c>
      <c r="AV111" s="572">
        <v>1</v>
      </c>
      <c r="AW111" s="572">
        <v>1</v>
      </c>
      <c r="AX111" s="571"/>
      <c r="AY111" s="570">
        <v>6</v>
      </c>
      <c r="AZ111" s="570">
        <v>4</v>
      </c>
      <c r="BA111" s="570">
        <v>4</v>
      </c>
      <c r="BB111" s="569"/>
      <c r="BC111" s="512"/>
      <c r="BD111" s="928">
        <v>6</v>
      </c>
      <c r="BE111" s="927">
        <v>4</v>
      </c>
      <c r="BF111" s="927">
        <v>4</v>
      </c>
      <c r="BG111" s="926"/>
      <c r="BH111" s="570">
        <v>6</v>
      </c>
      <c r="BI111" s="570">
        <v>3</v>
      </c>
      <c r="BJ111" s="570">
        <v>4</v>
      </c>
      <c r="BK111" s="634"/>
      <c r="BL111" s="573">
        <v>4</v>
      </c>
      <c r="BM111" s="572">
        <v>3</v>
      </c>
      <c r="BN111" s="572">
        <v>3</v>
      </c>
      <c r="BO111" s="571"/>
      <c r="BP111" s="570">
        <v>5</v>
      </c>
      <c r="BQ111" s="570">
        <v>2</v>
      </c>
      <c r="BR111" s="570">
        <v>3</v>
      </c>
      <c r="BS111" s="634"/>
      <c r="BT111" s="573">
        <v>5</v>
      </c>
      <c r="BU111" s="572">
        <v>4</v>
      </c>
      <c r="BV111" s="572">
        <v>4</v>
      </c>
      <c r="BW111" s="571"/>
    </row>
    <row r="112" spans="1:79" s="618" customFormat="1">
      <c r="A112" s="1321">
        <v>4</v>
      </c>
      <c r="B112" s="1209" t="s">
        <v>99</v>
      </c>
      <c r="C112" s="1318" t="s">
        <v>1609</v>
      </c>
      <c r="D112" s="1310" t="str">
        <f t="shared" si="46"/>
        <v>John Vackaro</v>
      </c>
      <c r="E112" s="1320">
        <f t="shared" si="47"/>
        <v>69</v>
      </c>
      <c r="F112" s="702">
        <f t="shared" si="48"/>
        <v>13</v>
      </c>
      <c r="G112" s="702">
        <f t="shared" si="49"/>
        <v>35</v>
      </c>
      <c r="H112" s="702">
        <f t="shared" si="50"/>
        <v>0</v>
      </c>
      <c r="I112" s="701">
        <f t="shared" si="51"/>
        <v>0.50724637681159424</v>
      </c>
      <c r="J112" s="1315">
        <v>5</v>
      </c>
      <c r="K112" s="1315">
        <v>0</v>
      </c>
      <c r="L112" s="1315">
        <v>2</v>
      </c>
      <c r="M112" s="1314"/>
      <c r="N112" s="1420">
        <v>6</v>
      </c>
      <c r="O112" s="1420">
        <v>2</v>
      </c>
      <c r="P112" s="1420">
        <v>6</v>
      </c>
      <c r="Q112" s="1419"/>
      <c r="R112" s="838">
        <v>5</v>
      </c>
      <c r="S112" s="837">
        <v>2</v>
      </c>
      <c r="T112" s="837">
        <v>3</v>
      </c>
      <c r="U112" s="836"/>
      <c r="V112" s="572">
        <v>4</v>
      </c>
      <c r="W112" s="572">
        <v>0</v>
      </c>
      <c r="X112" s="572">
        <v>1</v>
      </c>
      <c r="Y112" s="571"/>
      <c r="Z112" s="570">
        <v>4</v>
      </c>
      <c r="AA112" s="570">
        <v>0</v>
      </c>
      <c r="AB112" s="570">
        <v>1</v>
      </c>
      <c r="AC112" s="569"/>
      <c r="AD112" s="512"/>
      <c r="AE112" s="573">
        <v>5</v>
      </c>
      <c r="AF112" s="572">
        <v>2</v>
      </c>
      <c r="AG112" s="572">
        <v>3</v>
      </c>
      <c r="AH112" s="571"/>
      <c r="AI112" s="570">
        <v>2</v>
      </c>
      <c r="AJ112" s="570">
        <v>3</v>
      </c>
      <c r="AK112" s="570">
        <v>1</v>
      </c>
      <c r="AL112" s="569"/>
      <c r="AM112" s="927">
        <v>5</v>
      </c>
      <c r="AN112" s="927">
        <v>1</v>
      </c>
      <c r="AO112" s="927">
        <v>2</v>
      </c>
      <c r="AP112" s="926"/>
      <c r="AQ112" s="570">
        <v>5</v>
      </c>
      <c r="AR112" s="570">
        <v>0</v>
      </c>
      <c r="AS112" s="570">
        <v>1</v>
      </c>
      <c r="AT112" s="569"/>
      <c r="AU112" s="572">
        <v>4</v>
      </c>
      <c r="AV112" s="572">
        <v>1</v>
      </c>
      <c r="AW112" s="572">
        <v>3</v>
      </c>
      <c r="AX112" s="571"/>
      <c r="AY112" s="570">
        <v>5</v>
      </c>
      <c r="AZ112" s="570">
        <v>0</v>
      </c>
      <c r="BA112" s="570">
        <v>1</v>
      </c>
      <c r="BB112" s="569"/>
      <c r="BC112" s="512"/>
      <c r="BD112" s="928">
        <v>5</v>
      </c>
      <c r="BE112" s="927">
        <v>1</v>
      </c>
      <c r="BF112" s="927">
        <v>3</v>
      </c>
      <c r="BG112" s="926"/>
      <c r="BH112" s="379"/>
      <c r="BI112" s="379"/>
      <c r="BJ112" s="379"/>
      <c r="BK112" s="453"/>
      <c r="BL112" s="573">
        <v>5</v>
      </c>
      <c r="BM112" s="572">
        <v>0</v>
      </c>
      <c r="BN112" s="572">
        <v>3</v>
      </c>
      <c r="BO112" s="571"/>
      <c r="BP112" s="570">
        <v>4</v>
      </c>
      <c r="BQ112" s="570">
        <v>0</v>
      </c>
      <c r="BR112" s="570">
        <v>1</v>
      </c>
      <c r="BS112" s="634"/>
      <c r="BT112" s="573">
        <v>5</v>
      </c>
      <c r="BU112" s="572">
        <v>1</v>
      </c>
      <c r="BV112" s="572">
        <v>4</v>
      </c>
      <c r="BW112" s="571"/>
    </row>
    <row r="113" spans="1:79" s="618" customFormat="1">
      <c r="A113" s="582">
        <v>5</v>
      </c>
      <c r="B113" s="1209" t="s">
        <v>21</v>
      </c>
      <c r="C113" s="1318" t="s">
        <v>1560</v>
      </c>
      <c r="D113" s="1310" t="str">
        <f t="shared" si="46"/>
        <v>Mike Burke</v>
      </c>
      <c r="E113" s="580">
        <f t="shared" si="47"/>
        <v>75</v>
      </c>
      <c r="F113" s="579">
        <f t="shared" si="48"/>
        <v>24</v>
      </c>
      <c r="G113" s="579">
        <f t="shared" si="49"/>
        <v>48</v>
      </c>
      <c r="H113" s="579">
        <f t="shared" si="50"/>
        <v>5</v>
      </c>
      <c r="I113" s="578">
        <f t="shared" si="51"/>
        <v>0.64</v>
      </c>
      <c r="J113" s="1315">
        <v>5</v>
      </c>
      <c r="K113" s="1315">
        <v>0</v>
      </c>
      <c r="L113" s="1315">
        <v>2</v>
      </c>
      <c r="M113" s="1314"/>
      <c r="N113" s="1420">
        <v>6</v>
      </c>
      <c r="O113" s="1420">
        <v>2</v>
      </c>
      <c r="P113" s="1420">
        <v>4</v>
      </c>
      <c r="Q113" s="1419">
        <v>1</v>
      </c>
      <c r="R113" s="838">
        <v>5</v>
      </c>
      <c r="S113" s="837">
        <v>0</v>
      </c>
      <c r="T113" s="837">
        <v>2</v>
      </c>
      <c r="U113" s="836"/>
      <c r="V113" s="572">
        <v>4</v>
      </c>
      <c r="W113" s="572">
        <v>1</v>
      </c>
      <c r="X113" s="572">
        <v>1</v>
      </c>
      <c r="Y113" s="571"/>
      <c r="Z113" s="570">
        <v>2</v>
      </c>
      <c r="AA113" s="570">
        <v>0</v>
      </c>
      <c r="AB113" s="570">
        <v>0</v>
      </c>
      <c r="AC113" s="569"/>
      <c r="AD113" s="512"/>
      <c r="AE113" s="573">
        <v>6</v>
      </c>
      <c r="AF113" s="572">
        <v>1</v>
      </c>
      <c r="AG113" s="572">
        <v>4</v>
      </c>
      <c r="AH113" s="571"/>
      <c r="AI113" s="570">
        <v>3</v>
      </c>
      <c r="AJ113" s="570">
        <v>3</v>
      </c>
      <c r="AK113" s="570">
        <v>2</v>
      </c>
      <c r="AL113" s="569"/>
      <c r="AM113" s="927">
        <v>7</v>
      </c>
      <c r="AN113" s="927">
        <v>2</v>
      </c>
      <c r="AO113" s="927">
        <v>4</v>
      </c>
      <c r="AP113" s="926">
        <v>1</v>
      </c>
      <c r="AQ113" s="570">
        <v>5</v>
      </c>
      <c r="AR113" s="570">
        <v>2</v>
      </c>
      <c r="AS113" s="570">
        <v>4</v>
      </c>
      <c r="AT113" s="569">
        <v>1</v>
      </c>
      <c r="AU113" s="572">
        <v>5</v>
      </c>
      <c r="AV113" s="572">
        <v>1</v>
      </c>
      <c r="AW113" s="572">
        <v>4</v>
      </c>
      <c r="AX113" s="571"/>
      <c r="AY113" s="570">
        <v>6</v>
      </c>
      <c r="AZ113" s="570">
        <v>3</v>
      </c>
      <c r="BA113" s="570">
        <v>4</v>
      </c>
      <c r="BB113" s="569">
        <v>1</v>
      </c>
      <c r="BC113" s="512"/>
      <c r="BD113" s="928">
        <v>4</v>
      </c>
      <c r="BE113" s="927">
        <v>4</v>
      </c>
      <c r="BF113" s="927">
        <v>4</v>
      </c>
      <c r="BG113" s="926"/>
      <c r="BH113" s="570">
        <v>4</v>
      </c>
      <c r="BI113" s="570">
        <v>1</v>
      </c>
      <c r="BJ113" s="570">
        <v>4</v>
      </c>
      <c r="BK113" s="634"/>
      <c r="BL113" s="573">
        <v>3</v>
      </c>
      <c r="BM113" s="572">
        <v>1</v>
      </c>
      <c r="BN113" s="572">
        <v>3</v>
      </c>
      <c r="BO113" s="571">
        <v>1</v>
      </c>
      <c r="BP113" s="570">
        <v>5</v>
      </c>
      <c r="BQ113" s="570">
        <v>2</v>
      </c>
      <c r="BR113" s="570">
        <v>3</v>
      </c>
      <c r="BS113" s="634"/>
      <c r="BT113" s="573">
        <v>5</v>
      </c>
      <c r="BU113" s="572">
        <v>1</v>
      </c>
      <c r="BV113" s="572">
        <v>3</v>
      </c>
      <c r="BW113" s="571"/>
    </row>
    <row r="114" spans="1:79" s="618" customFormat="1">
      <c r="A114" s="582">
        <v>6</v>
      </c>
      <c r="B114" s="1209" t="s">
        <v>1483</v>
      </c>
      <c r="C114" s="1318" t="s">
        <v>1610</v>
      </c>
      <c r="D114" s="1310" t="str">
        <f t="shared" si="46"/>
        <v>Carl McEvers</v>
      </c>
      <c r="E114" s="580">
        <f t="shared" si="47"/>
        <v>63</v>
      </c>
      <c r="F114" s="579">
        <f t="shared" si="48"/>
        <v>16</v>
      </c>
      <c r="G114" s="579">
        <f t="shared" si="49"/>
        <v>28</v>
      </c>
      <c r="H114" s="579">
        <f t="shared" si="50"/>
        <v>0</v>
      </c>
      <c r="I114" s="578">
        <f t="shared" si="51"/>
        <v>0.44444444444444442</v>
      </c>
      <c r="J114" s="1315">
        <v>5</v>
      </c>
      <c r="K114" s="1315">
        <v>0</v>
      </c>
      <c r="L114" s="1315">
        <v>1</v>
      </c>
      <c r="M114" s="1314"/>
      <c r="N114" s="1420">
        <v>6</v>
      </c>
      <c r="O114" s="1420">
        <v>1</v>
      </c>
      <c r="P114" s="1420">
        <v>2</v>
      </c>
      <c r="Q114" s="1419"/>
      <c r="R114" s="838">
        <v>5</v>
      </c>
      <c r="S114" s="837">
        <v>0</v>
      </c>
      <c r="T114" s="837">
        <v>1</v>
      </c>
      <c r="U114" s="836"/>
      <c r="V114" s="572">
        <v>4</v>
      </c>
      <c r="W114" s="572">
        <v>0</v>
      </c>
      <c r="X114" s="572">
        <v>1</v>
      </c>
      <c r="Y114" s="571"/>
      <c r="Z114" s="570">
        <v>4</v>
      </c>
      <c r="AA114" s="570">
        <v>1</v>
      </c>
      <c r="AB114" s="570">
        <v>1</v>
      </c>
      <c r="AC114" s="569"/>
      <c r="AD114" s="512"/>
      <c r="AE114" s="573">
        <v>5</v>
      </c>
      <c r="AF114" s="572">
        <v>3</v>
      </c>
      <c r="AG114" s="572">
        <v>3</v>
      </c>
      <c r="AH114" s="571"/>
      <c r="AI114" s="570">
        <v>1</v>
      </c>
      <c r="AJ114" s="570">
        <v>1</v>
      </c>
      <c r="AK114" s="570">
        <v>1</v>
      </c>
      <c r="AL114" s="569"/>
      <c r="AM114" s="927">
        <v>4</v>
      </c>
      <c r="AN114" s="927">
        <v>3</v>
      </c>
      <c r="AO114" s="927">
        <v>2</v>
      </c>
      <c r="AP114" s="926"/>
      <c r="AQ114" s="570">
        <v>5</v>
      </c>
      <c r="AR114" s="570">
        <v>3</v>
      </c>
      <c r="AS114" s="570">
        <v>3</v>
      </c>
      <c r="AT114" s="569"/>
      <c r="AU114" s="244"/>
      <c r="AV114" s="244"/>
      <c r="AW114" s="244"/>
      <c r="AX114" s="377"/>
      <c r="AY114" s="379"/>
      <c r="AZ114" s="379"/>
      <c r="BA114" s="379"/>
      <c r="BB114" s="378"/>
      <c r="BC114" s="512"/>
      <c r="BD114" s="928">
        <v>5</v>
      </c>
      <c r="BE114" s="927">
        <v>2</v>
      </c>
      <c r="BF114" s="927">
        <v>3</v>
      </c>
      <c r="BG114" s="926"/>
      <c r="BH114" s="570">
        <v>5</v>
      </c>
      <c r="BI114" s="570">
        <v>1</v>
      </c>
      <c r="BJ114" s="570">
        <v>3</v>
      </c>
      <c r="BK114" s="634"/>
      <c r="BL114" s="573">
        <v>4</v>
      </c>
      <c r="BM114" s="572">
        <v>0</v>
      </c>
      <c r="BN114" s="572">
        <v>1</v>
      </c>
      <c r="BO114" s="571"/>
      <c r="BP114" s="570">
        <v>5</v>
      </c>
      <c r="BQ114" s="570">
        <v>1</v>
      </c>
      <c r="BR114" s="570">
        <v>3</v>
      </c>
      <c r="BS114" s="634"/>
      <c r="BT114" s="573">
        <v>5</v>
      </c>
      <c r="BU114" s="572">
        <v>0</v>
      </c>
      <c r="BV114" s="572">
        <v>3</v>
      </c>
      <c r="BW114" s="571"/>
    </row>
    <row r="115" spans="1:79" s="618" customFormat="1">
      <c r="A115" s="582">
        <v>7</v>
      </c>
      <c r="B115" s="1209" t="s">
        <v>13</v>
      </c>
      <c r="C115" s="1318" t="s">
        <v>1560</v>
      </c>
      <c r="D115" s="1310" t="str">
        <f t="shared" si="46"/>
        <v>Mike Mattis</v>
      </c>
      <c r="E115" s="580">
        <f t="shared" si="47"/>
        <v>62</v>
      </c>
      <c r="F115" s="579">
        <f t="shared" si="48"/>
        <v>14</v>
      </c>
      <c r="G115" s="579">
        <f t="shared" si="49"/>
        <v>29</v>
      </c>
      <c r="H115" s="579">
        <f t="shared" si="50"/>
        <v>0</v>
      </c>
      <c r="I115" s="578">
        <f t="shared" si="51"/>
        <v>0.46774193548387094</v>
      </c>
      <c r="J115" s="1315">
        <v>4</v>
      </c>
      <c r="K115" s="1315">
        <v>1</v>
      </c>
      <c r="L115" s="1315">
        <v>3</v>
      </c>
      <c r="M115" s="1314"/>
      <c r="N115" s="1420">
        <v>3</v>
      </c>
      <c r="O115" s="1420">
        <v>1</v>
      </c>
      <c r="P115" s="1420">
        <v>2</v>
      </c>
      <c r="Q115" s="1419"/>
      <c r="R115" s="838">
        <v>4</v>
      </c>
      <c r="S115" s="837">
        <v>2</v>
      </c>
      <c r="T115" s="837">
        <v>3</v>
      </c>
      <c r="U115" s="836"/>
      <c r="V115" s="572">
        <v>3</v>
      </c>
      <c r="W115" s="572">
        <v>0</v>
      </c>
      <c r="X115" s="572">
        <v>0</v>
      </c>
      <c r="Y115" s="571"/>
      <c r="Z115" s="570">
        <v>3</v>
      </c>
      <c r="AA115" s="570">
        <v>0</v>
      </c>
      <c r="AB115" s="570">
        <v>1</v>
      </c>
      <c r="AC115" s="569"/>
      <c r="AD115" s="512"/>
      <c r="AE115" s="573">
        <v>3</v>
      </c>
      <c r="AF115" s="572">
        <v>1</v>
      </c>
      <c r="AG115" s="572">
        <v>1</v>
      </c>
      <c r="AH115" s="571"/>
      <c r="AI115" s="570">
        <v>5</v>
      </c>
      <c r="AJ115" s="570">
        <v>0</v>
      </c>
      <c r="AK115" s="570">
        <v>2</v>
      </c>
      <c r="AL115" s="569"/>
      <c r="AM115" s="927">
        <v>5</v>
      </c>
      <c r="AN115" s="927">
        <v>3</v>
      </c>
      <c r="AO115" s="927">
        <v>3</v>
      </c>
      <c r="AP115" s="926"/>
      <c r="AQ115" s="570">
        <v>4</v>
      </c>
      <c r="AR115" s="570">
        <v>2</v>
      </c>
      <c r="AS115" s="570">
        <v>2</v>
      </c>
      <c r="AT115" s="569"/>
      <c r="AU115" s="572">
        <v>4</v>
      </c>
      <c r="AV115" s="572">
        <v>0</v>
      </c>
      <c r="AW115" s="572">
        <v>0</v>
      </c>
      <c r="AX115" s="571"/>
      <c r="AY115" s="379"/>
      <c r="AZ115" s="379"/>
      <c r="BA115" s="379"/>
      <c r="BB115" s="378"/>
      <c r="BC115" s="512"/>
      <c r="BD115" s="928">
        <v>5</v>
      </c>
      <c r="BE115" s="927">
        <v>2</v>
      </c>
      <c r="BF115" s="927">
        <v>5</v>
      </c>
      <c r="BG115" s="926"/>
      <c r="BH115" s="570">
        <v>5</v>
      </c>
      <c r="BI115" s="570">
        <v>1</v>
      </c>
      <c r="BJ115" s="570">
        <v>3</v>
      </c>
      <c r="BK115" s="634"/>
      <c r="BL115" s="573">
        <v>5</v>
      </c>
      <c r="BM115" s="572">
        <v>0</v>
      </c>
      <c r="BN115" s="572">
        <v>2</v>
      </c>
      <c r="BO115" s="571"/>
      <c r="BP115" s="570">
        <v>4</v>
      </c>
      <c r="BQ115" s="570">
        <v>0</v>
      </c>
      <c r="BR115" s="570">
        <v>1</v>
      </c>
      <c r="BS115" s="634"/>
      <c r="BT115" s="573">
        <v>5</v>
      </c>
      <c r="BU115" s="572">
        <v>1</v>
      </c>
      <c r="BV115" s="572">
        <v>1</v>
      </c>
      <c r="BW115" s="571"/>
    </row>
    <row r="116" spans="1:79" s="618" customFormat="1">
      <c r="A116" s="582">
        <v>8</v>
      </c>
      <c r="B116" s="593" t="s">
        <v>43</v>
      </c>
      <c r="C116" s="1465" t="s">
        <v>1659</v>
      </c>
      <c r="D116" s="1310" t="str">
        <f t="shared" si="46"/>
        <v>Tyler Slater</v>
      </c>
      <c r="E116" s="580">
        <f t="shared" si="47"/>
        <v>78</v>
      </c>
      <c r="F116" s="579">
        <f t="shared" si="48"/>
        <v>23</v>
      </c>
      <c r="G116" s="579">
        <f t="shared" si="49"/>
        <v>34</v>
      </c>
      <c r="H116" s="579">
        <f t="shared" si="50"/>
        <v>0</v>
      </c>
      <c r="I116" s="578">
        <f t="shared" si="51"/>
        <v>0.4358974358974359</v>
      </c>
      <c r="J116" s="1315">
        <v>4</v>
      </c>
      <c r="K116" s="1315">
        <v>4</v>
      </c>
      <c r="L116" s="1315">
        <v>3</v>
      </c>
      <c r="M116" s="1314"/>
      <c r="N116" s="1420">
        <v>5</v>
      </c>
      <c r="O116" s="1420">
        <v>1</v>
      </c>
      <c r="P116" s="1420">
        <v>1</v>
      </c>
      <c r="Q116" s="1419"/>
      <c r="R116" s="838">
        <v>5</v>
      </c>
      <c r="S116" s="837">
        <v>1</v>
      </c>
      <c r="T116" s="837">
        <v>2</v>
      </c>
      <c r="U116" s="836"/>
      <c r="V116" s="572">
        <v>4</v>
      </c>
      <c r="W116" s="572">
        <v>1</v>
      </c>
      <c r="X116" s="572">
        <v>1</v>
      </c>
      <c r="Y116" s="571"/>
      <c r="Z116" s="570">
        <v>4</v>
      </c>
      <c r="AA116" s="570">
        <v>0</v>
      </c>
      <c r="AB116" s="570">
        <v>1</v>
      </c>
      <c r="AC116" s="569"/>
      <c r="AD116" s="512"/>
      <c r="AE116" s="573">
        <v>6</v>
      </c>
      <c r="AF116" s="572">
        <v>3</v>
      </c>
      <c r="AG116" s="572">
        <v>4</v>
      </c>
      <c r="AH116" s="571"/>
      <c r="AI116" s="570">
        <v>4</v>
      </c>
      <c r="AJ116" s="570">
        <v>1</v>
      </c>
      <c r="AK116" s="570">
        <v>0</v>
      </c>
      <c r="AL116" s="569"/>
      <c r="AM116" s="927">
        <v>6</v>
      </c>
      <c r="AN116" s="927">
        <v>2</v>
      </c>
      <c r="AO116" s="927">
        <v>5</v>
      </c>
      <c r="AP116" s="926"/>
      <c r="AQ116" s="570">
        <v>5</v>
      </c>
      <c r="AR116" s="570">
        <v>1</v>
      </c>
      <c r="AS116" s="570">
        <v>3</v>
      </c>
      <c r="AT116" s="569"/>
      <c r="AU116" s="572">
        <v>5</v>
      </c>
      <c r="AV116" s="572">
        <v>1</v>
      </c>
      <c r="AW116" s="572">
        <v>3</v>
      </c>
      <c r="AX116" s="571"/>
      <c r="AY116" s="570">
        <v>5</v>
      </c>
      <c r="AZ116" s="570">
        <v>1</v>
      </c>
      <c r="BA116" s="570">
        <v>1</v>
      </c>
      <c r="BB116" s="569"/>
      <c r="BC116" s="512"/>
      <c r="BD116" s="928">
        <v>6</v>
      </c>
      <c r="BE116" s="927">
        <v>2</v>
      </c>
      <c r="BF116" s="927">
        <v>2</v>
      </c>
      <c r="BG116" s="926"/>
      <c r="BH116" s="570">
        <v>5</v>
      </c>
      <c r="BI116" s="570">
        <v>2</v>
      </c>
      <c r="BJ116" s="570">
        <v>3</v>
      </c>
      <c r="BK116" s="634"/>
      <c r="BL116" s="573">
        <v>5</v>
      </c>
      <c r="BM116" s="572">
        <v>1</v>
      </c>
      <c r="BN116" s="572">
        <v>1</v>
      </c>
      <c r="BO116" s="571"/>
      <c r="BP116" s="570">
        <v>4</v>
      </c>
      <c r="BQ116" s="570">
        <v>1</v>
      </c>
      <c r="BR116" s="570">
        <v>2</v>
      </c>
      <c r="BS116" s="634"/>
      <c r="BT116" s="573">
        <v>5</v>
      </c>
      <c r="BU116" s="572">
        <v>1</v>
      </c>
      <c r="BV116" s="572">
        <v>2</v>
      </c>
      <c r="BW116" s="571"/>
    </row>
    <row r="117" spans="1:79" s="618" customFormat="1">
      <c r="A117" s="582">
        <v>9</v>
      </c>
      <c r="B117" s="1209" t="s">
        <v>6</v>
      </c>
      <c r="C117" s="1318" t="s">
        <v>1611</v>
      </c>
      <c r="D117" s="1310" t="str">
        <f t="shared" si="46"/>
        <v>Keith Lester</v>
      </c>
      <c r="E117" s="580">
        <f t="shared" si="47"/>
        <v>43</v>
      </c>
      <c r="F117" s="579">
        <f t="shared" si="48"/>
        <v>14</v>
      </c>
      <c r="G117" s="579">
        <f t="shared" si="49"/>
        <v>21</v>
      </c>
      <c r="H117" s="579">
        <f t="shared" si="50"/>
        <v>0</v>
      </c>
      <c r="I117" s="578">
        <f t="shared" si="51"/>
        <v>0.48837209302325579</v>
      </c>
      <c r="J117" s="1315">
        <v>5</v>
      </c>
      <c r="K117" s="1315">
        <v>2</v>
      </c>
      <c r="L117" s="1315">
        <v>3</v>
      </c>
      <c r="M117" s="1314"/>
      <c r="N117" s="1420">
        <v>2</v>
      </c>
      <c r="O117" s="1420">
        <v>1</v>
      </c>
      <c r="P117" s="1420">
        <v>2</v>
      </c>
      <c r="Q117" s="1419"/>
      <c r="R117" s="838">
        <v>3</v>
      </c>
      <c r="S117" s="837">
        <v>1</v>
      </c>
      <c r="T117" s="837">
        <v>1</v>
      </c>
      <c r="U117" s="836"/>
      <c r="V117" s="244"/>
      <c r="W117" s="244"/>
      <c r="X117" s="244"/>
      <c r="Y117" s="377"/>
      <c r="Z117" s="570">
        <v>2</v>
      </c>
      <c r="AA117" s="570">
        <v>1</v>
      </c>
      <c r="AB117" s="570">
        <v>1</v>
      </c>
      <c r="AC117" s="569"/>
      <c r="AD117" s="512"/>
      <c r="AE117" s="573">
        <v>6</v>
      </c>
      <c r="AF117" s="572">
        <v>3</v>
      </c>
      <c r="AG117" s="572">
        <v>3</v>
      </c>
      <c r="AH117" s="571"/>
      <c r="AI117" s="379"/>
      <c r="AJ117" s="379"/>
      <c r="AK117" s="379"/>
      <c r="AL117" s="378"/>
      <c r="AM117" s="244"/>
      <c r="AN117" s="244"/>
      <c r="AO117" s="244"/>
      <c r="AP117" s="377"/>
      <c r="AQ117" s="379"/>
      <c r="AR117" s="379"/>
      <c r="AS117" s="379"/>
      <c r="AT117" s="378"/>
      <c r="AU117" s="572">
        <v>4</v>
      </c>
      <c r="AV117" s="572">
        <v>0</v>
      </c>
      <c r="AW117" s="572">
        <v>1</v>
      </c>
      <c r="AX117" s="571"/>
      <c r="AY117" s="570">
        <v>4</v>
      </c>
      <c r="AZ117" s="570">
        <v>2</v>
      </c>
      <c r="BA117" s="570">
        <v>4</v>
      </c>
      <c r="BB117" s="569"/>
      <c r="BC117" s="512"/>
      <c r="BD117" s="386"/>
      <c r="BE117" s="244"/>
      <c r="BF117" s="244"/>
      <c r="BG117" s="377"/>
      <c r="BH117" s="570">
        <v>5</v>
      </c>
      <c r="BI117" s="570">
        <v>2</v>
      </c>
      <c r="BJ117" s="570">
        <v>1</v>
      </c>
      <c r="BK117" s="634"/>
      <c r="BL117" s="573">
        <v>5</v>
      </c>
      <c r="BM117" s="572">
        <v>0</v>
      </c>
      <c r="BN117" s="572">
        <v>2</v>
      </c>
      <c r="BO117" s="571"/>
      <c r="BP117" s="570">
        <v>2</v>
      </c>
      <c r="BQ117" s="570">
        <v>1</v>
      </c>
      <c r="BR117" s="570">
        <v>2</v>
      </c>
      <c r="BS117" s="634"/>
      <c r="BT117" s="573">
        <v>5</v>
      </c>
      <c r="BU117" s="572">
        <v>1</v>
      </c>
      <c r="BV117" s="572">
        <v>1</v>
      </c>
      <c r="BW117" s="571"/>
    </row>
    <row r="118" spans="1:79" s="618" customFormat="1">
      <c r="A118" s="582">
        <v>10</v>
      </c>
      <c r="B118" s="1209" t="s">
        <v>170</v>
      </c>
      <c r="C118" s="1318" t="s">
        <v>1600</v>
      </c>
      <c r="D118" s="1310" t="str">
        <f t="shared" si="46"/>
        <v>Aaron Bullock</v>
      </c>
      <c r="E118" s="580">
        <f t="shared" si="47"/>
        <v>39</v>
      </c>
      <c r="F118" s="579">
        <f t="shared" si="48"/>
        <v>10</v>
      </c>
      <c r="G118" s="579">
        <f t="shared" si="49"/>
        <v>18</v>
      </c>
      <c r="H118" s="579">
        <f t="shared" si="50"/>
        <v>0</v>
      </c>
      <c r="I118" s="578">
        <f t="shared" si="51"/>
        <v>0.46153846153846156</v>
      </c>
      <c r="J118" s="592"/>
      <c r="K118" s="592"/>
      <c r="L118" s="592"/>
      <c r="M118" s="591"/>
      <c r="N118" s="1420">
        <v>4</v>
      </c>
      <c r="O118" s="1420">
        <v>1</v>
      </c>
      <c r="P118" s="1420">
        <v>2</v>
      </c>
      <c r="Q118" s="1419"/>
      <c r="R118" s="838">
        <v>4</v>
      </c>
      <c r="S118" s="837">
        <v>1</v>
      </c>
      <c r="T118" s="837">
        <v>3</v>
      </c>
      <c r="U118" s="836"/>
      <c r="V118" s="572">
        <v>4</v>
      </c>
      <c r="W118" s="572">
        <v>1</v>
      </c>
      <c r="X118" s="572">
        <v>2</v>
      </c>
      <c r="Y118" s="571"/>
      <c r="Z118" s="379"/>
      <c r="AA118" s="379"/>
      <c r="AB118" s="379"/>
      <c r="AC118" s="378"/>
      <c r="AD118" s="512"/>
      <c r="AE118" s="573">
        <v>3</v>
      </c>
      <c r="AF118" s="572">
        <v>2</v>
      </c>
      <c r="AG118" s="572">
        <v>3</v>
      </c>
      <c r="AH118" s="571"/>
      <c r="AI118" s="379"/>
      <c r="AJ118" s="379"/>
      <c r="AK118" s="379"/>
      <c r="AL118" s="378"/>
      <c r="AM118" s="927">
        <v>4</v>
      </c>
      <c r="AN118" s="927">
        <v>2</v>
      </c>
      <c r="AO118" s="927">
        <v>2</v>
      </c>
      <c r="AP118" s="926"/>
      <c r="AQ118" s="570">
        <v>4</v>
      </c>
      <c r="AR118" s="570">
        <v>1</v>
      </c>
      <c r="AS118" s="570">
        <v>2</v>
      </c>
      <c r="AT118" s="569"/>
      <c r="AU118" s="244"/>
      <c r="AV118" s="244"/>
      <c r="AW118" s="244"/>
      <c r="AX118" s="377"/>
      <c r="AY118" s="570">
        <v>6</v>
      </c>
      <c r="AZ118" s="570">
        <v>0</v>
      </c>
      <c r="BA118" s="570">
        <v>2</v>
      </c>
      <c r="BB118" s="569"/>
      <c r="BC118" s="512"/>
      <c r="BD118" s="928">
        <v>5</v>
      </c>
      <c r="BE118" s="927">
        <v>1</v>
      </c>
      <c r="BF118" s="927">
        <v>1</v>
      </c>
      <c r="BG118" s="926"/>
      <c r="BH118" s="570">
        <v>3</v>
      </c>
      <c r="BI118" s="570">
        <v>0</v>
      </c>
      <c r="BJ118" s="570">
        <v>1</v>
      </c>
      <c r="BK118" s="634"/>
      <c r="BL118" s="386"/>
      <c r="BM118" s="244"/>
      <c r="BN118" s="244"/>
      <c r="BO118" s="377"/>
      <c r="BP118" s="570">
        <v>2</v>
      </c>
      <c r="BQ118" s="570">
        <v>1</v>
      </c>
      <c r="BR118" s="570">
        <v>0</v>
      </c>
      <c r="BS118" s="634"/>
      <c r="BT118" s="386"/>
      <c r="BU118" s="244"/>
      <c r="BV118" s="244"/>
      <c r="BW118" s="377"/>
    </row>
    <row r="119" spans="1:79" s="618" customFormat="1">
      <c r="A119" s="582">
        <v>11</v>
      </c>
      <c r="B119" s="1209" t="s">
        <v>29</v>
      </c>
      <c r="C119" s="1318" t="s">
        <v>1612</v>
      </c>
      <c r="D119" s="1310" t="str">
        <f t="shared" si="46"/>
        <v>Garrett Hoffman</v>
      </c>
      <c r="E119" s="580">
        <f t="shared" si="47"/>
        <v>40</v>
      </c>
      <c r="F119" s="579">
        <f t="shared" si="48"/>
        <v>17</v>
      </c>
      <c r="G119" s="579">
        <f t="shared" si="49"/>
        <v>24</v>
      </c>
      <c r="H119" s="579">
        <f t="shared" si="50"/>
        <v>0</v>
      </c>
      <c r="I119" s="578">
        <f t="shared" si="51"/>
        <v>0.6</v>
      </c>
      <c r="J119" s="1315">
        <v>4</v>
      </c>
      <c r="K119" s="1315">
        <v>1</v>
      </c>
      <c r="L119" s="1315">
        <v>2</v>
      </c>
      <c r="M119" s="1314"/>
      <c r="N119" s="1420">
        <v>3</v>
      </c>
      <c r="O119" s="1420">
        <v>3</v>
      </c>
      <c r="P119" s="1420">
        <v>3</v>
      </c>
      <c r="Q119" s="1419"/>
      <c r="R119" s="387"/>
      <c r="S119" s="379"/>
      <c r="T119" s="379"/>
      <c r="U119" s="377"/>
      <c r="V119" s="244"/>
      <c r="W119" s="244"/>
      <c r="X119" s="244"/>
      <c r="Y119" s="377"/>
      <c r="Z119" s="379"/>
      <c r="AA119" s="379"/>
      <c r="AB119" s="379"/>
      <c r="AC119" s="378"/>
      <c r="AD119" s="512"/>
      <c r="AE119" s="573">
        <v>6</v>
      </c>
      <c r="AF119" s="572">
        <v>4</v>
      </c>
      <c r="AG119" s="572">
        <v>6</v>
      </c>
      <c r="AH119" s="571"/>
      <c r="AI119" s="570">
        <v>4</v>
      </c>
      <c r="AJ119" s="570">
        <v>1</v>
      </c>
      <c r="AK119" s="570">
        <v>2</v>
      </c>
      <c r="AL119" s="569"/>
      <c r="AM119" s="927">
        <v>4</v>
      </c>
      <c r="AN119" s="927">
        <v>3</v>
      </c>
      <c r="AO119" s="927">
        <v>2</v>
      </c>
      <c r="AP119" s="926"/>
      <c r="AQ119" s="570">
        <v>4</v>
      </c>
      <c r="AR119" s="570">
        <v>2</v>
      </c>
      <c r="AS119" s="570">
        <v>2</v>
      </c>
      <c r="AT119" s="569"/>
      <c r="AU119" s="572">
        <v>5</v>
      </c>
      <c r="AV119" s="572">
        <v>1</v>
      </c>
      <c r="AW119" s="572">
        <v>2</v>
      </c>
      <c r="AX119" s="571"/>
      <c r="AY119" s="570">
        <v>5</v>
      </c>
      <c r="AZ119" s="570">
        <v>2</v>
      </c>
      <c r="BA119" s="570">
        <v>3</v>
      </c>
      <c r="BB119" s="569"/>
      <c r="BC119" s="512"/>
      <c r="BD119" s="386"/>
      <c r="BE119" s="244"/>
      <c r="BF119" s="244"/>
      <c r="BG119" s="377"/>
      <c r="BH119" s="379"/>
      <c r="BI119" s="379"/>
      <c r="BJ119" s="379"/>
      <c r="BK119" s="453"/>
      <c r="BL119" s="573">
        <v>5</v>
      </c>
      <c r="BM119" s="572">
        <v>0</v>
      </c>
      <c r="BN119" s="572">
        <v>2</v>
      </c>
      <c r="BO119" s="571"/>
      <c r="BP119" s="1024"/>
      <c r="BQ119" s="1024"/>
      <c r="BR119" s="1024"/>
      <c r="BS119" s="1421"/>
      <c r="BT119" s="386"/>
      <c r="BU119" s="244"/>
      <c r="BV119" s="244"/>
      <c r="BW119" s="377"/>
    </row>
    <row r="120" spans="1:79" s="618" customFormat="1">
      <c r="A120" s="582">
        <v>12</v>
      </c>
      <c r="B120" s="1209" t="s">
        <v>148</v>
      </c>
      <c r="C120" s="1318" t="s">
        <v>1594</v>
      </c>
      <c r="D120" s="1310" t="str">
        <f t="shared" si="46"/>
        <v>Steve Floyd</v>
      </c>
      <c r="E120" s="580">
        <f t="shared" si="47"/>
        <v>36</v>
      </c>
      <c r="F120" s="579">
        <f t="shared" si="48"/>
        <v>11</v>
      </c>
      <c r="G120" s="579">
        <f t="shared" si="49"/>
        <v>16</v>
      </c>
      <c r="H120" s="579">
        <f t="shared" si="50"/>
        <v>0</v>
      </c>
      <c r="I120" s="578">
        <f t="shared" si="51"/>
        <v>0.44444444444444442</v>
      </c>
      <c r="J120" s="1315">
        <v>2</v>
      </c>
      <c r="K120" s="1315">
        <v>0</v>
      </c>
      <c r="L120" s="1315">
        <v>0</v>
      </c>
      <c r="M120" s="1314"/>
      <c r="N120" s="1173"/>
      <c r="O120" s="1173"/>
      <c r="P120" s="1173"/>
      <c r="Q120" s="1172"/>
      <c r="R120" s="838">
        <v>4</v>
      </c>
      <c r="S120" s="837">
        <v>2</v>
      </c>
      <c r="T120" s="837">
        <v>3</v>
      </c>
      <c r="U120" s="836"/>
      <c r="V120" s="244"/>
      <c r="W120" s="244"/>
      <c r="X120" s="244"/>
      <c r="Y120" s="377"/>
      <c r="Z120" s="570">
        <v>1</v>
      </c>
      <c r="AA120" s="570">
        <v>0</v>
      </c>
      <c r="AB120" s="570">
        <v>0</v>
      </c>
      <c r="AC120" s="569"/>
      <c r="AD120" s="512"/>
      <c r="AE120" s="573">
        <v>2</v>
      </c>
      <c r="AF120" s="572">
        <v>1</v>
      </c>
      <c r="AG120" s="572">
        <v>1</v>
      </c>
      <c r="AH120" s="571"/>
      <c r="AI120" s="570">
        <v>2</v>
      </c>
      <c r="AJ120" s="570">
        <v>0</v>
      </c>
      <c r="AK120" s="570">
        <v>2</v>
      </c>
      <c r="AL120" s="569"/>
      <c r="AM120" s="927">
        <v>2</v>
      </c>
      <c r="AN120" s="927">
        <v>1</v>
      </c>
      <c r="AO120" s="927">
        <v>1</v>
      </c>
      <c r="AP120" s="926"/>
      <c r="AQ120" s="570">
        <v>3</v>
      </c>
      <c r="AR120" s="570">
        <v>1</v>
      </c>
      <c r="AS120" s="570">
        <v>2</v>
      </c>
      <c r="AT120" s="569"/>
      <c r="AU120" s="572">
        <v>2</v>
      </c>
      <c r="AV120" s="572">
        <v>0</v>
      </c>
      <c r="AW120" s="572">
        <v>0</v>
      </c>
      <c r="AX120" s="571"/>
      <c r="AY120" s="570">
        <v>3</v>
      </c>
      <c r="AZ120" s="570">
        <v>0</v>
      </c>
      <c r="BA120" s="570">
        <v>1</v>
      </c>
      <c r="BB120" s="569"/>
      <c r="BC120" s="512"/>
      <c r="BD120" s="928">
        <v>5</v>
      </c>
      <c r="BE120" s="927">
        <v>3</v>
      </c>
      <c r="BF120" s="927">
        <v>3</v>
      </c>
      <c r="BG120" s="926"/>
      <c r="BH120" s="570">
        <v>5</v>
      </c>
      <c r="BI120" s="570">
        <v>2</v>
      </c>
      <c r="BJ120" s="570">
        <v>1</v>
      </c>
      <c r="BK120" s="634"/>
      <c r="BL120" s="386"/>
      <c r="BM120" s="244"/>
      <c r="BN120" s="244"/>
      <c r="BO120" s="377"/>
      <c r="BP120" s="570">
        <v>3</v>
      </c>
      <c r="BQ120" s="570">
        <v>0</v>
      </c>
      <c r="BR120" s="570">
        <v>1</v>
      </c>
      <c r="BS120" s="634"/>
      <c r="BT120" s="573">
        <v>2</v>
      </c>
      <c r="BU120" s="572">
        <v>1</v>
      </c>
      <c r="BV120" s="572">
        <v>1</v>
      </c>
      <c r="BW120" s="571"/>
    </row>
    <row r="121" spans="1:79" s="618" customFormat="1">
      <c r="A121" s="582">
        <v>13</v>
      </c>
      <c r="B121" s="1317" t="s">
        <v>83</v>
      </c>
      <c r="C121" s="1316" t="s">
        <v>1613</v>
      </c>
      <c r="D121" s="1310" t="str">
        <f t="shared" si="46"/>
        <v>Bob Fisher</v>
      </c>
      <c r="E121" s="580">
        <f t="shared" si="47"/>
        <v>36</v>
      </c>
      <c r="F121" s="579">
        <f t="shared" si="48"/>
        <v>8</v>
      </c>
      <c r="G121" s="579">
        <f t="shared" si="49"/>
        <v>16</v>
      </c>
      <c r="H121" s="579">
        <f t="shared" si="50"/>
        <v>0</v>
      </c>
      <c r="I121" s="578">
        <f t="shared" si="51"/>
        <v>0.44444444444444442</v>
      </c>
      <c r="J121" s="1315">
        <v>2</v>
      </c>
      <c r="K121" s="1315">
        <v>0</v>
      </c>
      <c r="L121" s="1315">
        <v>1</v>
      </c>
      <c r="M121" s="1314"/>
      <c r="N121" s="1420">
        <v>3</v>
      </c>
      <c r="O121" s="1420">
        <v>0</v>
      </c>
      <c r="P121" s="1420">
        <v>0</v>
      </c>
      <c r="Q121" s="1419"/>
      <c r="R121" s="387"/>
      <c r="S121" s="379"/>
      <c r="T121" s="379"/>
      <c r="U121" s="378"/>
      <c r="V121" s="572">
        <v>3</v>
      </c>
      <c r="W121" s="572">
        <v>1</v>
      </c>
      <c r="X121" s="572">
        <v>2</v>
      </c>
      <c r="Y121" s="571"/>
      <c r="Z121" s="570">
        <v>1</v>
      </c>
      <c r="AA121" s="570">
        <v>0</v>
      </c>
      <c r="AB121" s="570">
        <v>1</v>
      </c>
      <c r="AC121" s="569"/>
      <c r="AD121" s="512"/>
      <c r="AE121" s="573">
        <v>3</v>
      </c>
      <c r="AF121" s="572">
        <v>1</v>
      </c>
      <c r="AG121" s="572">
        <v>2</v>
      </c>
      <c r="AH121" s="571"/>
      <c r="AI121" s="570">
        <v>3</v>
      </c>
      <c r="AJ121" s="570">
        <v>1</v>
      </c>
      <c r="AK121" s="570">
        <v>0</v>
      </c>
      <c r="AL121" s="569"/>
      <c r="AM121" s="927">
        <v>3</v>
      </c>
      <c r="AN121" s="927">
        <v>2</v>
      </c>
      <c r="AO121" s="927">
        <v>2</v>
      </c>
      <c r="AP121" s="926"/>
      <c r="AQ121" s="570">
        <v>1</v>
      </c>
      <c r="AR121" s="570">
        <v>0</v>
      </c>
      <c r="AS121" s="570">
        <v>1</v>
      </c>
      <c r="AT121" s="569"/>
      <c r="AU121" s="572">
        <v>2</v>
      </c>
      <c r="AV121" s="572">
        <v>0</v>
      </c>
      <c r="AW121" s="572">
        <v>1</v>
      </c>
      <c r="AX121" s="571"/>
      <c r="AY121" s="570">
        <v>1</v>
      </c>
      <c r="AZ121" s="570">
        <v>1</v>
      </c>
      <c r="BA121" s="570">
        <v>1</v>
      </c>
      <c r="BB121" s="569"/>
      <c r="BC121" s="512"/>
      <c r="BD121" s="928">
        <v>5</v>
      </c>
      <c r="BE121" s="927">
        <v>0</v>
      </c>
      <c r="BF121" s="927">
        <v>1</v>
      </c>
      <c r="BG121" s="926"/>
      <c r="BH121" s="570">
        <v>2</v>
      </c>
      <c r="BI121" s="570">
        <v>0</v>
      </c>
      <c r="BJ121" s="570">
        <v>1</v>
      </c>
      <c r="BK121" s="634"/>
      <c r="BL121" s="573">
        <v>4</v>
      </c>
      <c r="BM121" s="572">
        <v>1</v>
      </c>
      <c r="BN121" s="572">
        <v>2</v>
      </c>
      <c r="BO121" s="571"/>
      <c r="BP121" s="570">
        <v>1</v>
      </c>
      <c r="BQ121" s="570">
        <v>0</v>
      </c>
      <c r="BR121" s="570">
        <v>0</v>
      </c>
      <c r="BS121" s="634"/>
      <c r="BT121" s="573">
        <v>2</v>
      </c>
      <c r="BU121" s="572">
        <v>1</v>
      </c>
      <c r="BV121" s="572">
        <v>1</v>
      </c>
      <c r="BW121" s="571"/>
    </row>
    <row r="122" spans="1:79" s="618" customFormat="1" ht="13.8" thickBot="1">
      <c r="A122" s="804">
        <v>14</v>
      </c>
      <c r="B122" s="1313"/>
      <c r="C122" s="1312"/>
      <c r="D122" s="1312"/>
      <c r="E122" s="858">
        <f t="shared" si="47"/>
        <v>0</v>
      </c>
      <c r="F122" s="691">
        <f t="shared" si="48"/>
        <v>0</v>
      </c>
      <c r="G122" s="691">
        <f t="shared" si="49"/>
        <v>0</v>
      </c>
      <c r="H122" s="691">
        <f t="shared" si="50"/>
        <v>0</v>
      </c>
      <c r="I122" s="690" t="e">
        <f t="shared" si="51"/>
        <v>#DIV/0!</v>
      </c>
      <c r="J122" s="1385"/>
      <c r="K122" s="1385"/>
      <c r="L122" s="1385"/>
      <c r="M122" s="1384"/>
      <c r="N122" s="1420"/>
      <c r="O122" s="1420"/>
      <c r="P122" s="1420"/>
      <c r="Q122" s="1419"/>
      <c r="R122" s="1418"/>
      <c r="S122" s="1417"/>
      <c r="T122" s="1417"/>
      <c r="U122" s="1416"/>
      <c r="V122" s="572"/>
      <c r="W122" s="572"/>
      <c r="X122" s="572"/>
      <c r="Y122" s="571"/>
      <c r="Z122" s="570"/>
      <c r="AA122" s="570"/>
      <c r="AB122" s="570"/>
      <c r="AC122" s="569"/>
      <c r="AD122" s="512"/>
      <c r="AE122" s="573"/>
      <c r="AF122" s="572"/>
      <c r="AG122" s="572"/>
      <c r="AH122" s="571"/>
      <c r="AI122" s="570"/>
      <c r="AJ122" s="570"/>
      <c r="AK122" s="570"/>
      <c r="AL122" s="569"/>
      <c r="AM122" s="927"/>
      <c r="AN122" s="927"/>
      <c r="AO122" s="927"/>
      <c r="AP122" s="926"/>
      <c r="AQ122" s="570"/>
      <c r="AR122" s="570"/>
      <c r="AS122" s="570"/>
      <c r="AT122" s="569"/>
      <c r="AU122" s="572"/>
      <c r="AV122" s="572"/>
      <c r="AW122" s="572"/>
      <c r="AX122" s="571"/>
      <c r="AY122" s="570"/>
      <c r="AZ122" s="570"/>
      <c r="BA122" s="570"/>
      <c r="BB122" s="569"/>
      <c r="BC122" s="512"/>
      <c r="BD122" s="928"/>
      <c r="BE122" s="927"/>
      <c r="BF122" s="927"/>
      <c r="BG122" s="926"/>
      <c r="BH122" s="570"/>
      <c r="BI122" s="570"/>
      <c r="BJ122" s="570"/>
      <c r="BK122" s="634"/>
      <c r="BL122" s="573"/>
      <c r="BM122" s="572"/>
      <c r="BN122" s="572"/>
      <c r="BO122" s="571"/>
      <c r="BP122" s="570"/>
      <c r="BQ122" s="570"/>
      <c r="BR122" s="570"/>
      <c r="BS122" s="634"/>
      <c r="BT122" s="573"/>
      <c r="BU122" s="572"/>
      <c r="BV122" s="572"/>
      <c r="BW122" s="571"/>
    </row>
    <row r="123" spans="1:79" s="618" customFormat="1" ht="13.8" thickBot="1">
      <c r="A123" s="540"/>
      <c r="B123" s="555" t="s">
        <v>43</v>
      </c>
      <c r="C123" s="555"/>
      <c r="D123" s="555"/>
      <c r="E123" s="554">
        <f>SUM(E109:E122)</f>
        <v>760</v>
      </c>
      <c r="F123" s="553">
        <f>SUM(F109:F122)</f>
        <v>240</v>
      </c>
      <c r="G123" s="553">
        <f>SUM(G109:G122)</f>
        <v>399</v>
      </c>
      <c r="H123" s="553">
        <f>SUM(H109:H122)</f>
        <v>7</v>
      </c>
      <c r="I123" s="552">
        <f t="shared" si="51"/>
        <v>0.52500000000000002</v>
      </c>
      <c r="J123" s="679">
        <f>SUM(J109:J122)</f>
        <v>49</v>
      </c>
      <c r="K123" s="679">
        <f>SUM(K109:K122)</f>
        <v>12</v>
      </c>
      <c r="L123" s="679">
        <f>SUM(L109:L122)</f>
        <v>26</v>
      </c>
      <c r="M123" s="679">
        <f>SUM(M109:M120,M122:M122)</f>
        <v>0</v>
      </c>
      <c r="N123" s="1249">
        <f t="shared" ref="N123:AC123" si="52">SUM(N109:N122)</f>
        <v>52</v>
      </c>
      <c r="O123" s="1248">
        <f t="shared" si="52"/>
        <v>21</v>
      </c>
      <c r="P123" s="1248">
        <f t="shared" si="52"/>
        <v>30</v>
      </c>
      <c r="Q123" s="1247">
        <f t="shared" si="52"/>
        <v>1</v>
      </c>
      <c r="R123" s="1249">
        <f t="shared" si="52"/>
        <v>45</v>
      </c>
      <c r="S123" s="1248">
        <f t="shared" si="52"/>
        <v>11</v>
      </c>
      <c r="T123" s="1248">
        <f t="shared" si="52"/>
        <v>23</v>
      </c>
      <c r="U123" s="1247">
        <f t="shared" si="52"/>
        <v>0</v>
      </c>
      <c r="V123" s="1249">
        <f t="shared" si="52"/>
        <v>38</v>
      </c>
      <c r="W123" s="1248">
        <f t="shared" si="52"/>
        <v>6</v>
      </c>
      <c r="X123" s="1248">
        <f t="shared" si="52"/>
        <v>14</v>
      </c>
      <c r="Y123" s="1247">
        <f t="shared" si="52"/>
        <v>0</v>
      </c>
      <c r="Z123" s="1249">
        <f t="shared" si="52"/>
        <v>33</v>
      </c>
      <c r="AA123" s="1248">
        <f t="shared" si="52"/>
        <v>3</v>
      </c>
      <c r="AB123" s="1248">
        <f t="shared" si="52"/>
        <v>10</v>
      </c>
      <c r="AC123" s="1247">
        <f t="shared" si="52"/>
        <v>0</v>
      </c>
      <c r="AD123" s="1250"/>
      <c r="AE123" s="1249">
        <f t="shared" ref="AE123:BB123" si="53">SUM(AE109:AE122)</f>
        <v>65</v>
      </c>
      <c r="AF123" s="1248">
        <f t="shared" si="53"/>
        <v>30</v>
      </c>
      <c r="AG123" s="1248">
        <f t="shared" si="53"/>
        <v>44</v>
      </c>
      <c r="AH123" s="1247">
        <f t="shared" si="53"/>
        <v>0</v>
      </c>
      <c r="AI123" s="1249">
        <f t="shared" si="53"/>
        <v>34</v>
      </c>
      <c r="AJ123" s="1248">
        <f t="shared" si="53"/>
        <v>17</v>
      </c>
      <c r="AK123" s="1248">
        <f t="shared" si="53"/>
        <v>13</v>
      </c>
      <c r="AL123" s="1247">
        <f t="shared" si="53"/>
        <v>0</v>
      </c>
      <c r="AM123" s="1249">
        <f t="shared" si="53"/>
        <v>53</v>
      </c>
      <c r="AN123" s="1248">
        <f t="shared" si="53"/>
        <v>26</v>
      </c>
      <c r="AO123" s="1248">
        <f t="shared" si="53"/>
        <v>32</v>
      </c>
      <c r="AP123" s="1247">
        <f t="shared" si="53"/>
        <v>1</v>
      </c>
      <c r="AQ123" s="1249">
        <f t="shared" si="53"/>
        <v>51</v>
      </c>
      <c r="AR123" s="1248">
        <f t="shared" si="53"/>
        <v>16</v>
      </c>
      <c r="AS123" s="1248">
        <f t="shared" si="53"/>
        <v>28</v>
      </c>
      <c r="AT123" s="1247">
        <f t="shared" si="53"/>
        <v>1</v>
      </c>
      <c r="AU123" s="1249">
        <f t="shared" si="53"/>
        <v>44</v>
      </c>
      <c r="AV123" s="1248">
        <f t="shared" si="53"/>
        <v>9</v>
      </c>
      <c r="AW123" s="1248">
        <f t="shared" si="53"/>
        <v>19</v>
      </c>
      <c r="AX123" s="1247">
        <f t="shared" si="53"/>
        <v>0</v>
      </c>
      <c r="AY123" s="1249">
        <f t="shared" si="53"/>
        <v>51</v>
      </c>
      <c r="AZ123" s="1248">
        <f t="shared" si="53"/>
        <v>16</v>
      </c>
      <c r="BA123" s="1248">
        <f t="shared" si="53"/>
        <v>27</v>
      </c>
      <c r="BB123" s="1247">
        <f t="shared" si="53"/>
        <v>1</v>
      </c>
      <c r="BC123" s="1250"/>
      <c r="BD123" s="1249">
        <f t="shared" ref="BD123:BO123" si="54">SUM(BD109:BD122)</f>
        <v>57</v>
      </c>
      <c r="BE123" s="1248">
        <f t="shared" si="54"/>
        <v>27</v>
      </c>
      <c r="BF123" s="1248">
        <f t="shared" si="54"/>
        <v>36</v>
      </c>
      <c r="BG123" s="1247">
        <f t="shared" si="54"/>
        <v>2</v>
      </c>
      <c r="BH123" s="1249">
        <f t="shared" si="54"/>
        <v>49</v>
      </c>
      <c r="BI123" s="1248">
        <f t="shared" si="54"/>
        <v>14</v>
      </c>
      <c r="BJ123" s="1248">
        <f t="shared" si="54"/>
        <v>26</v>
      </c>
      <c r="BK123" s="1247">
        <f t="shared" si="54"/>
        <v>0</v>
      </c>
      <c r="BL123" s="1249">
        <f t="shared" si="54"/>
        <v>45</v>
      </c>
      <c r="BM123" s="1248">
        <f t="shared" si="54"/>
        <v>8</v>
      </c>
      <c r="BN123" s="1248">
        <f t="shared" si="54"/>
        <v>22</v>
      </c>
      <c r="BO123" s="1247">
        <f t="shared" si="54"/>
        <v>1</v>
      </c>
      <c r="BP123" s="1249"/>
      <c r="BQ123" s="1248"/>
      <c r="BR123" s="1248"/>
      <c r="BS123" s="1247"/>
      <c r="BT123" s="1249">
        <f>SUM(BT109:BT122)</f>
        <v>49</v>
      </c>
      <c r="BU123" s="1248">
        <f>SUM(BU109:BU122)</f>
        <v>15</v>
      </c>
      <c r="BV123" s="1248">
        <f>SUM(BV109:BV122)</f>
        <v>27</v>
      </c>
      <c r="BW123" s="1247">
        <f>SUM(BW109:BW122)</f>
        <v>0</v>
      </c>
    </row>
    <row r="124" spans="1:79" s="618" customFormat="1" ht="16.2" thickBot="1">
      <c r="A124" s="540"/>
      <c r="B124" s="540"/>
      <c r="C124" s="540"/>
      <c r="D124" s="540"/>
      <c r="E124" s="1916" t="s">
        <v>1296</v>
      </c>
      <c r="F124" s="1917"/>
      <c r="G124" s="1917"/>
      <c r="H124" s="1917"/>
      <c r="I124" s="1918"/>
      <c r="J124" s="1909"/>
      <c r="K124" s="1910"/>
      <c r="L124" s="1910"/>
      <c r="M124" s="1911"/>
      <c r="N124" s="1909"/>
      <c r="O124" s="1910"/>
      <c r="P124" s="1910"/>
      <c r="Q124" s="1911"/>
      <c r="R124" s="1909"/>
      <c r="S124" s="1910"/>
      <c r="T124" s="1910"/>
      <c r="U124" s="1911"/>
      <c r="V124" s="1909"/>
      <c r="W124" s="1910"/>
      <c r="X124" s="1910"/>
      <c r="Y124" s="1911"/>
      <c r="Z124" s="1909"/>
      <c r="AA124" s="1910"/>
      <c r="AB124" s="1910"/>
      <c r="AC124" s="1911"/>
      <c r="AD124" s="539"/>
      <c r="AE124" s="1909">
        <v>1</v>
      </c>
      <c r="AF124" s="1910"/>
      <c r="AG124" s="1910"/>
      <c r="AH124" s="1911"/>
      <c r="AI124" s="1909"/>
      <c r="AJ124" s="1910"/>
      <c r="AK124" s="1910"/>
      <c r="AL124" s="1911"/>
      <c r="AM124" s="1909"/>
      <c r="AN124" s="1910"/>
      <c r="AO124" s="1910"/>
      <c r="AP124" s="1911"/>
      <c r="AQ124" s="1909"/>
      <c r="AR124" s="1910"/>
      <c r="AS124" s="1910"/>
      <c r="AT124" s="1911"/>
      <c r="AU124" s="1909"/>
      <c r="AV124" s="1910"/>
      <c r="AW124" s="1910"/>
      <c r="AX124" s="1911"/>
      <c r="AY124" s="1909"/>
      <c r="AZ124" s="1910"/>
      <c r="BA124" s="1910"/>
      <c r="BB124" s="1911"/>
      <c r="BC124" s="539"/>
      <c r="BD124" s="1926"/>
      <c r="BE124" s="1910"/>
      <c r="BF124" s="1910"/>
      <c r="BG124" s="1911"/>
      <c r="BH124" s="1909"/>
      <c r="BI124" s="1910"/>
      <c r="BJ124" s="1910"/>
      <c r="BK124" s="1911"/>
      <c r="BL124" s="1909"/>
      <c r="BM124" s="1910"/>
      <c r="BN124" s="1910"/>
      <c r="BO124" s="1911"/>
      <c r="BP124" s="1909"/>
      <c r="BQ124" s="1910"/>
      <c r="BR124" s="1910"/>
      <c r="BS124" s="1911"/>
      <c r="BT124" s="1909"/>
      <c r="BU124" s="1910"/>
      <c r="BV124" s="1910"/>
      <c r="BW124" s="1911"/>
    </row>
    <row r="125" spans="1:79" ht="13.8" thickBot="1">
      <c r="A125" s="540"/>
      <c r="B125" s="540"/>
      <c r="C125" s="540"/>
      <c r="D125" s="540"/>
      <c r="E125" s="540"/>
      <c r="F125" s="540"/>
      <c r="G125" s="540"/>
      <c r="H125" s="540"/>
      <c r="I125" s="540"/>
      <c r="J125" s="540"/>
      <c r="K125" s="540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540"/>
      <c r="AC125" s="540"/>
      <c r="AD125" s="610"/>
      <c r="AE125" s="540"/>
      <c r="AF125" s="540"/>
      <c r="AG125" s="540"/>
      <c r="AH125" s="540"/>
      <c r="AI125" s="540"/>
      <c r="AJ125" s="540"/>
      <c r="AK125" s="540"/>
      <c r="AL125" s="540"/>
      <c r="AM125" s="540"/>
      <c r="AN125" s="540"/>
      <c r="AO125" s="540"/>
      <c r="AP125" s="540"/>
      <c r="AQ125" s="540"/>
      <c r="AR125" s="540"/>
      <c r="AS125" s="540"/>
      <c r="AT125" s="540"/>
      <c r="AU125" s="540"/>
      <c r="AV125" s="540"/>
      <c r="AW125" s="540"/>
      <c r="AX125" s="540"/>
      <c r="AY125" s="540"/>
      <c r="AZ125" s="540"/>
      <c r="BA125" s="540"/>
      <c r="BB125" s="540"/>
      <c r="BC125" s="610"/>
      <c r="BD125" s="540"/>
      <c r="BE125" s="540"/>
      <c r="BF125" s="540"/>
      <c r="BG125" s="540"/>
      <c r="BH125" s="540"/>
      <c r="BI125" s="540"/>
      <c r="BJ125" s="540"/>
      <c r="BK125" s="540"/>
      <c r="BL125" s="540"/>
      <c r="BM125" s="540"/>
      <c r="BN125" s="540"/>
      <c r="BO125" s="540"/>
      <c r="BP125" s="540"/>
      <c r="BQ125" s="540"/>
      <c r="BR125" s="540"/>
      <c r="BS125" s="540"/>
      <c r="BT125" s="540"/>
      <c r="BU125" s="540"/>
      <c r="BV125" s="540"/>
      <c r="BW125" s="540"/>
    </row>
    <row r="126" spans="1:79" s="61" customFormat="1" ht="23.4" thickBot="1">
      <c r="A126" s="1899">
        <v>7</v>
      </c>
      <c r="B126" s="1939" t="s">
        <v>195</v>
      </c>
      <c r="C126" s="1693"/>
      <c r="D126" s="1276"/>
      <c r="E126" s="1905">
        <v>2013</v>
      </c>
      <c r="F126" s="1906"/>
      <c r="G126" s="1906"/>
      <c r="H126" s="1906"/>
      <c r="I126" s="1907"/>
      <c r="J126" s="1887" t="s">
        <v>1109</v>
      </c>
      <c r="K126" s="1888"/>
      <c r="L126" s="1888"/>
      <c r="M126" s="1889"/>
      <c r="N126" s="1908" t="s">
        <v>1108</v>
      </c>
      <c r="O126" s="1891"/>
      <c r="P126" s="1891"/>
      <c r="Q126" s="1892"/>
      <c r="R126" s="1887" t="s">
        <v>1107</v>
      </c>
      <c r="S126" s="1888"/>
      <c r="T126" s="1888"/>
      <c r="U126" s="1889"/>
      <c r="V126" s="1908" t="s">
        <v>1106</v>
      </c>
      <c r="W126" s="1891"/>
      <c r="X126" s="1891"/>
      <c r="Y126" s="1892"/>
      <c r="Z126" s="1887" t="s">
        <v>1105</v>
      </c>
      <c r="AA126" s="1888"/>
      <c r="AB126" s="1888"/>
      <c r="AC126" s="1889"/>
      <c r="AD126" s="962"/>
      <c r="AE126" s="1890" t="s">
        <v>1104</v>
      </c>
      <c r="AF126" s="1891"/>
      <c r="AG126" s="1891"/>
      <c r="AH126" s="1892"/>
      <c r="AI126" s="1887" t="s">
        <v>1103</v>
      </c>
      <c r="AJ126" s="1888"/>
      <c r="AK126" s="1888"/>
      <c r="AL126" s="1889"/>
      <c r="AM126" s="1908" t="s">
        <v>1102</v>
      </c>
      <c r="AN126" s="1891"/>
      <c r="AO126" s="1891"/>
      <c r="AP126" s="1892"/>
      <c r="AQ126" s="1887" t="s">
        <v>1101</v>
      </c>
      <c r="AR126" s="1888"/>
      <c r="AS126" s="1888"/>
      <c r="AT126" s="1889"/>
      <c r="AU126" s="1908" t="s">
        <v>1100</v>
      </c>
      <c r="AV126" s="1891"/>
      <c r="AW126" s="1891"/>
      <c r="AX126" s="1892"/>
      <c r="AY126" s="1887" t="s">
        <v>1099</v>
      </c>
      <c r="AZ126" s="1888"/>
      <c r="BA126" s="1888"/>
      <c r="BB126" s="1889"/>
      <c r="BC126" s="962"/>
      <c r="BD126" s="1890" t="s">
        <v>1098</v>
      </c>
      <c r="BE126" s="1891"/>
      <c r="BF126" s="1891"/>
      <c r="BG126" s="1892"/>
      <c r="BH126" s="1893" t="s">
        <v>1097</v>
      </c>
      <c r="BI126" s="1894"/>
      <c r="BJ126" s="1894"/>
      <c r="BK126" s="1895"/>
      <c r="BL126" s="1896" t="s">
        <v>1096</v>
      </c>
      <c r="BM126" s="1897"/>
      <c r="BN126" s="1897"/>
      <c r="BO126" s="1898"/>
      <c r="BP126" s="1893" t="s">
        <v>1095</v>
      </c>
      <c r="BQ126" s="1894"/>
      <c r="BR126" s="1894"/>
      <c r="BS126" s="1895"/>
      <c r="BT126" s="1896" t="s">
        <v>1094</v>
      </c>
      <c r="BU126" s="1897"/>
      <c r="BV126" s="1897"/>
      <c r="BW126" s="1912"/>
      <c r="BX126" s="963"/>
      <c r="BY126" s="963"/>
      <c r="BZ126" s="963"/>
      <c r="CA126" s="963"/>
    </row>
    <row r="127" spans="1:79" ht="12.75" customHeight="1" thickBot="1">
      <c r="A127" s="1900"/>
      <c r="B127" s="1940"/>
      <c r="C127" s="1692"/>
      <c r="D127" s="1276"/>
      <c r="E127" s="1905"/>
      <c r="F127" s="1906"/>
      <c r="G127" s="1906"/>
      <c r="H127" s="1906"/>
      <c r="I127" s="1907"/>
      <c r="J127" s="1934" t="s">
        <v>1362</v>
      </c>
      <c r="K127" s="1931"/>
      <c r="L127" s="1931"/>
      <c r="M127" s="1932"/>
      <c r="N127" s="1934" t="s">
        <v>1365</v>
      </c>
      <c r="O127" s="1931"/>
      <c r="P127" s="1931"/>
      <c r="Q127" s="1932"/>
      <c r="R127" s="1934" t="s">
        <v>1364</v>
      </c>
      <c r="S127" s="1931"/>
      <c r="T127" s="1931"/>
      <c r="U127" s="1932"/>
      <c r="V127" s="1934" t="s">
        <v>1360</v>
      </c>
      <c r="W127" s="1931"/>
      <c r="X127" s="1931"/>
      <c r="Y127" s="1932"/>
      <c r="Z127" s="1934" t="s">
        <v>1363</v>
      </c>
      <c r="AA127" s="1931"/>
      <c r="AB127" s="1931"/>
      <c r="AC127" s="1932"/>
      <c r="AD127" s="962"/>
      <c r="AE127" s="1930" t="s">
        <v>1360</v>
      </c>
      <c r="AF127" s="1931"/>
      <c r="AG127" s="1931"/>
      <c r="AH127" s="1932"/>
      <c r="AI127" s="1934" t="s">
        <v>1361</v>
      </c>
      <c r="AJ127" s="1931"/>
      <c r="AK127" s="1931"/>
      <c r="AL127" s="1932"/>
      <c r="AM127" s="1934" t="s">
        <v>1362</v>
      </c>
      <c r="AN127" s="1931"/>
      <c r="AO127" s="1931"/>
      <c r="AP127" s="1932"/>
      <c r="AQ127" s="1934" t="s">
        <v>1364</v>
      </c>
      <c r="AR127" s="1931"/>
      <c r="AS127" s="1931"/>
      <c r="AT127" s="1932"/>
      <c r="AU127" s="1934" t="s">
        <v>1365</v>
      </c>
      <c r="AV127" s="1931"/>
      <c r="AW127" s="1931"/>
      <c r="AX127" s="1932"/>
      <c r="AY127" s="1934" t="s">
        <v>1360</v>
      </c>
      <c r="AZ127" s="1931"/>
      <c r="BA127" s="1931"/>
      <c r="BB127" s="1932"/>
      <c r="BC127" s="962"/>
      <c r="BD127" s="1930" t="s">
        <v>1362</v>
      </c>
      <c r="BE127" s="1931"/>
      <c r="BF127" s="1931"/>
      <c r="BG127" s="1932"/>
      <c r="BH127" s="1933" t="s">
        <v>1361</v>
      </c>
      <c r="BI127" s="1906"/>
      <c r="BJ127" s="1906"/>
      <c r="BK127" s="1907"/>
      <c r="BL127" s="1933" t="s">
        <v>1365</v>
      </c>
      <c r="BM127" s="1906"/>
      <c r="BN127" s="1906"/>
      <c r="BO127" s="1907"/>
      <c r="BP127" s="1933" t="s">
        <v>1364</v>
      </c>
      <c r="BQ127" s="1906"/>
      <c r="BR127" s="1906"/>
      <c r="BS127" s="1907"/>
      <c r="BT127" s="1933" t="s">
        <v>1363</v>
      </c>
      <c r="BU127" s="1906"/>
      <c r="BV127" s="1906"/>
      <c r="BW127" s="1935"/>
    </row>
    <row r="128" spans="1:79" ht="23.4" thickBot="1">
      <c r="A128" s="1901"/>
      <c r="B128" s="1941"/>
      <c r="C128" s="1694"/>
      <c r="D128" s="1276"/>
      <c r="E128" s="603" t="s">
        <v>268</v>
      </c>
      <c r="F128" s="603" t="s">
        <v>1092</v>
      </c>
      <c r="G128" s="603" t="s">
        <v>267</v>
      </c>
      <c r="H128" s="603" t="s">
        <v>266</v>
      </c>
      <c r="I128" s="602" t="s">
        <v>265</v>
      </c>
      <c r="J128" s="605" t="s">
        <v>268</v>
      </c>
      <c r="K128" s="605" t="s">
        <v>1092</v>
      </c>
      <c r="L128" s="605" t="s">
        <v>267</v>
      </c>
      <c r="M128" s="604" t="s">
        <v>266</v>
      </c>
      <c r="N128" s="605" t="s">
        <v>268</v>
      </c>
      <c r="O128" s="605" t="s">
        <v>1092</v>
      </c>
      <c r="P128" s="605" t="s">
        <v>267</v>
      </c>
      <c r="Q128" s="608" t="s">
        <v>266</v>
      </c>
      <c r="R128" s="704" t="s">
        <v>268</v>
      </c>
      <c r="S128" s="603" t="s">
        <v>1092</v>
      </c>
      <c r="T128" s="603" t="s">
        <v>267</v>
      </c>
      <c r="U128" s="602" t="s">
        <v>266</v>
      </c>
      <c r="V128" s="603" t="s">
        <v>268</v>
      </c>
      <c r="W128" s="603" t="s">
        <v>1092</v>
      </c>
      <c r="X128" s="603" t="s">
        <v>267</v>
      </c>
      <c r="Y128" s="607" t="s">
        <v>266</v>
      </c>
      <c r="Z128" s="606" t="s">
        <v>268</v>
      </c>
      <c r="AA128" s="605" t="s">
        <v>1092</v>
      </c>
      <c r="AB128" s="605" t="s">
        <v>267</v>
      </c>
      <c r="AC128" s="604" t="s">
        <v>266</v>
      </c>
      <c r="AD128" s="544"/>
      <c r="AE128" s="704" t="s">
        <v>268</v>
      </c>
      <c r="AF128" s="603" t="s">
        <v>1092</v>
      </c>
      <c r="AG128" s="603" t="s">
        <v>267</v>
      </c>
      <c r="AH128" s="602" t="s">
        <v>266</v>
      </c>
      <c r="AI128" s="603" t="s">
        <v>268</v>
      </c>
      <c r="AJ128" s="603" t="s">
        <v>1092</v>
      </c>
      <c r="AK128" s="603" t="s">
        <v>267</v>
      </c>
      <c r="AL128" s="602" t="s">
        <v>266</v>
      </c>
      <c r="AM128" s="603" t="s">
        <v>268</v>
      </c>
      <c r="AN128" s="603" t="s">
        <v>1092</v>
      </c>
      <c r="AO128" s="603" t="s">
        <v>267</v>
      </c>
      <c r="AP128" s="602" t="s">
        <v>266</v>
      </c>
      <c r="AQ128" s="603" t="s">
        <v>268</v>
      </c>
      <c r="AR128" s="603" t="s">
        <v>1092</v>
      </c>
      <c r="AS128" s="603" t="s">
        <v>267</v>
      </c>
      <c r="AT128" s="602" t="s">
        <v>266</v>
      </c>
      <c r="AU128" s="605" t="s">
        <v>268</v>
      </c>
      <c r="AV128" s="605" t="s">
        <v>1092</v>
      </c>
      <c r="AW128" s="605" t="s">
        <v>267</v>
      </c>
      <c r="AX128" s="604" t="s">
        <v>266</v>
      </c>
      <c r="AY128" s="605" t="s">
        <v>268</v>
      </c>
      <c r="AZ128" s="605" t="s">
        <v>1092</v>
      </c>
      <c r="BA128" s="605" t="s">
        <v>267</v>
      </c>
      <c r="BB128" s="604" t="s">
        <v>266</v>
      </c>
      <c r="BC128" s="544"/>
      <c r="BD128" s="606" t="s">
        <v>268</v>
      </c>
      <c r="BE128" s="605" t="s">
        <v>1092</v>
      </c>
      <c r="BF128" s="605" t="s">
        <v>267</v>
      </c>
      <c r="BG128" s="604" t="s">
        <v>266</v>
      </c>
      <c r="BH128" s="605" t="s">
        <v>268</v>
      </c>
      <c r="BI128" s="605" t="s">
        <v>1092</v>
      </c>
      <c r="BJ128" s="605" t="s">
        <v>267</v>
      </c>
      <c r="BK128" s="604" t="s">
        <v>266</v>
      </c>
      <c r="BL128" s="605" t="s">
        <v>268</v>
      </c>
      <c r="BM128" s="605" t="s">
        <v>1092</v>
      </c>
      <c r="BN128" s="605" t="s">
        <v>267</v>
      </c>
      <c r="BO128" s="604" t="s">
        <v>266</v>
      </c>
      <c r="BP128" s="603" t="s">
        <v>268</v>
      </c>
      <c r="BQ128" s="603" t="s">
        <v>1092</v>
      </c>
      <c r="BR128" s="603" t="s">
        <v>267</v>
      </c>
      <c r="BS128" s="602" t="s">
        <v>266</v>
      </c>
      <c r="BT128" s="605" t="s">
        <v>268</v>
      </c>
      <c r="BU128" s="605" t="s">
        <v>1092</v>
      </c>
      <c r="BV128" s="605" t="s">
        <v>267</v>
      </c>
      <c r="BW128" s="604" t="s">
        <v>266</v>
      </c>
    </row>
    <row r="129" spans="1:79">
      <c r="A129" s="582">
        <v>1</v>
      </c>
      <c r="B129" s="1769" t="s">
        <v>206</v>
      </c>
      <c r="C129" s="1309" t="s">
        <v>1569</v>
      </c>
      <c r="D129" s="1310" t="str">
        <f t="shared" ref="D129:D141" si="55">CONCATENATE(TRIM(C129)," ",TRIM(B129))</f>
        <v>Eric Peplowski</v>
      </c>
      <c r="E129" s="579">
        <f t="shared" ref="E129:E143" si="56">SUM(J129,N129,R129,V129,Z129,AE129,AI129,AM129,AQ129,AU129,AY129,BD129,BH129,BL129,BP129,BT129)</f>
        <v>78</v>
      </c>
      <c r="F129" s="579">
        <f t="shared" ref="F129:F143" si="57">SUM(K129,O129,S129,W129,AA129,AF129,AJ129,AN129,AR129,AV129,AZ129,BE129,BI129,BM129,BU129,BQ129)</f>
        <v>43</v>
      </c>
      <c r="G129" s="579">
        <f t="shared" ref="G129:G143" si="58">SUM(L129,P129,T129,X129,AB129,AG129,AK129,AO129,AS129,AW129,BA129,BF129,BJ129,BN129,BV129,BR129)</f>
        <v>55</v>
      </c>
      <c r="H129" s="579">
        <f t="shared" ref="H129:H143" si="59">SUM(M129,Q129,U129,Y129,AC129,AH129,AL129,AP129,AT129,AX129,BB129,BG129,BK129,BO129,BW129,BS129)</f>
        <v>3</v>
      </c>
      <c r="I129" s="578">
        <f t="shared" ref="I129:I144" si="60">(G129/E129)</f>
        <v>0.70512820512820518</v>
      </c>
      <c r="J129" s="1315">
        <v>7</v>
      </c>
      <c r="K129" s="1315">
        <v>4</v>
      </c>
      <c r="L129" s="1315">
        <v>7</v>
      </c>
      <c r="M129" s="1314"/>
      <c r="N129" s="927">
        <v>5</v>
      </c>
      <c r="O129" s="927">
        <v>5</v>
      </c>
      <c r="P129" s="927">
        <v>3</v>
      </c>
      <c r="Q129" s="1229">
        <v>1</v>
      </c>
      <c r="R129" s="950">
        <v>6</v>
      </c>
      <c r="S129" s="949">
        <v>3</v>
      </c>
      <c r="T129" s="949">
        <v>4</v>
      </c>
      <c r="U129" s="948"/>
      <c r="V129" s="572">
        <v>5</v>
      </c>
      <c r="W129" s="572">
        <v>3</v>
      </c>
      <c r="X129" s="572">
        <v>4</v>
      </c>
      <c r="Y129" s="571"/>
      <c r="Z129" s="570">
        <v>6</v>
      </c>
      <c r="AA129" s="570">
        <v>2</v>
      </c>
      <c r="AB129" s="570">
        <v>4</v>
      </c>
      <c r="AC129" s="569"/>
      <c r="AD129" s="512"/>
      <c r="AE129" s="573">
        <v>6</v>
      </c>
      <c r="AF129" s="572">
        <v>2</v>
      </c>
      <c r="AG129" s="572">
        <v>4</v>
      </c>
      <c r="AH129" s="571"/>
      <c r="AI129" s="379"/>
      <c r="AJ129" s="379"/>
      <c r="AK129" s="379"/>
      <c r="AL129" s="378"/>
      <c r="AM129" s="572">
        <v>4</v>
      </c>
      <c r="AN129" s="572">
        <v>1</v>
      </c>
      <c r="AO129" s="572">
        <v>2</v>
      </c>
      <c r="AP129" s="571"/>
      <c r="AQ129" s="570">
        <v>5</v>
      </c>
      <c r="AR129" s="570">
        <v>4</v>
      </c>
      <c r="AS129" s="570">
        <v>5</v>
      </c>
      <c r="AT129" s="569"/>
      <c r="AU129" s="572">
        <v>4</v>
      </c>
      <c r="AV129" s="572">
        <v>2</v>
      </c>
      <c r="AW129" s="572">
        <v>2</v>
      </c>
      <c r="AX129" s="571"/>
      <c r="AY129" s="570">
        <v>3</v>
      </c>
      <c r="AZ129" s="570">
        <v>1</v>
      </c>
      <c r="BA129" s="570">
        <v>2</v>
      </c>
      <c r="BB129" s="569"/>
      <c r="BC129" s="544"/>
      <c r="BD129" s="928">
        <v>6</v>
      </c>
      <c r="BE129" s="927">
        <v>5</v>
      </c>
      <c r="BF129" s="927">
        <v>6</v>
      </c>
      <c r="BG129" s="926"/>
      <c r="BH129" s="570">
        <v>6</v>
      </c>
      <c r="BI129" s="570">
        <v>4</v>
      </c>
      <c r="BJ129" s="570">
        <v>4</v>
      </c>
      <c r="BK129" s="634">
        <v>2</v>
      </c>
      <c r="BL129" s="573">
        <v>5</v>
      </c>
      <c r="BM129" s="572">
        <v>3</v>
      </c>
      <c r="BN129" s="572">
        <v>3</v>
      </c>
      <c r="BO129" s="571"/>
      <c r="BP129" s="570">
        <v>5</v>
      </c>
      <c r="BQ129" s="570">
        <v>2</v>
      </c>
      <c r="BR129" s="570">
        <v>3</v>
      </c>
      <c r="BS129" s="634"/>
      <c r="BT129" s="573">
        <v>5</v>
      </c>
      <c r="BU129" s="572">
        <v>2</v>
      </c>
      <c r="BV129" s="572">
        <v>2</v>
      </c>
      <c r="BW129" s="571"/>
      <c r="BX129" s="5"/>
      <c r="BY129" s="5"/>
      <c r="BZ129" s="5"/>
      <c r="CA129" s="5"/>
    </row>
    <row r="130" spans="1:79">
      <c r="A130" s="582">
        <v>2</v>
      </c>
      <c r="B130" s="1209" t="s">
        <v>260</v>
      </c>
      <c r="C130" s="1309" t="s">
        <v>1614</v>
      </c>
      <c r="D130" s="1310" t="str">
        <f t="shared" si="55"/>
        <v>Dwayne Smith</v>
      </c>
      <c r="E130" s="579">
        <f t="shared" si="56"/>
        <v>70</v>
      </c>
      <c r="F130" s="579">
        <f t="shared" si="57"/>
        <v>32</v>
      </c>
      <c r="G130" s="579">
        <f t="shared" si="58"/>
        <v>38</v>
      </c>
      <c r="H130" s="579">
        <f t="shared" si="59"/>
        <v>2</v>
      </c>
      <c r="I130" s="578">
        <f t="shared" si="60"/>
        <v>0.54285714285714282</v>
      </c>
      <c r="J130" s="1315">
        <v>6</v>
      </c>
      <c r="K130" s="1315">
        <v>4</v>
      </c>
      <c r="L130" s="1315">
        <v>4</v>
      </c>
      <c r="M130" s="1314"/>
      <c r="N130" s="927">
        <v>5</v>
      </c>
      <c r="O130" s="927">
        <v>3</v>
      </c>
      <c r="P130" s="927">
        <v>3</v>
      </c>
      <c r="Q130" s="1229"/>
      <c r="R130" s="913">
        <v>3</v>
      </c>
      <c r="S130" s="912">
        <v>2</v>
      </c>
      <c r="T130" s="912">
        <v>2</v>
      </c>
      <c r="U130" s="911"/>
      <c r="V130" s="572">
        <v>5</v>
      </c>
      <c r="W130" s="572">
        <v>3</v>
      </c>
      <c r="X130" s="572">
        <v>2</v>
      </c>
      <c r="Y130" s="571"/>
      <c r="Z130" s="570">
        <v>6</v>
      </c>
      <c r="AA130" s="570">
        <v>3</v>
      </c>
      <c r="AB130" s="570">
        <v>3</v>
      </c>
      <c r="AC130" s="569"/>
      <c r="AD130" s="512"/>
      <c r="AE130" s="573">
        <v>6</v>
      </c>
      <c r="AF130" s="572">
        <v>1</v>
      </c>
      <c r="AG130" s="572">
        <v>2</v>
      </c>
      <c r="AH130" s="571"/>
      <c r="AI130" s="570">
        <v>4</v>
      </c>
      <c r="AJ130" s="570">
        <v>2</v>
      </c>
      <c r="AK130" s="570">
        <v>2</v>
      </c>
      <c r="AL130" s="569"/>
      <c r="AM130" s="572">
        <v>2</v>
      </c>
      <c r="AN130" s="572">
        <v>0</v>
      </c>
      <c r="AO130" s="572">
        <v>0</v>
      </c>
      <c r="AP130" s="571"/>
      <c r="AQ130" s="379"/>
      <c r="AR130" s="379"/>
      <c r="AS130" s="379"/>
      <c r="AT130" s="378"/>
      <c r="AU130" s="572">
        <v>6</v>
      </c>
      <c r="AV130" s="572">
        <v>3</v>
      </c>
      <c r="AW130" s="572">
        <v>3</v>
      </c>
      <c r="AX130" s="571">
        <v>1</v>
      </c>
      <c r="AY130" s="570">
        <v>4</v>
      </c>
      <c r="AZ130" s="570">
        <v>0</v>
      </c>
      <c r="BA130" s="570">
        <v>1</v>
      </c>
      <c r="BB130" s="569"/>
      <c r="BC130" s="544"/>
      <c r="BD130" s="928">
        <v>7</v>
      </c>
      <c r="BE130" s="927">
        <v>5</v>
      </c>
      <c r="BF130" s="927">
        <v>6</v>
      </c>
      <c r="BG130" s="926"/>
      <c r="BH130" s="379"/>
      <c r="BI130" s="379"/>
      <c r="BJ130" s="379"/>
      <c r="BK130" s="453"/>
      <c r="BL130" s="573">
        <v>6</v>
      </c>
      <c r="BM130" s="572">
        <v>4</v>
      </c>
      <c r="BN130" s="572">
        <v>5</v>
      </c>
      <c r="BO130" s="571">
        <v>1</v>
      </c>
      <c r="BP130" s="570">
        <v>5</v>
      </c>
      <c r="BQ130" s="570">
        <v>1</v>
      </c>
      <c r="BR130" s="570">
        <v>3</v>
      </c>
      <c r="BS130" s="634"/>
      <c r="BT130" s="573">
        <v>5</v>
      </c>
      <c r="BU130" s="572">
        <v>1</v>
      </c>
      <c r="BV130" s="572">
        <v>2</v>
      </c>
      <c r="BW130" s="571"/>
      <c r="BX130" s="5"/>
      <c r="BY130" s="5"/>
      <c r="BZ130" s="5"/>
      <c r="CA130" s="5"/>
    </row>
    <row r="131" spans="1:79">
      <c r="A131" s="582">
        <v>3</v>
      </c>
      <c r="B131" s="593" t="s">
        <v>242</v>
      </c>
      <c r="C131" s="669" t="s">
        <v>1585</v>
      </c>
      <c r="D131" s="1310" t="str">
        <f t="shared" si="55"/>
        <v>Brandon Lietke</v>
      </c>
      <c r="E131" s="579">
        <f t="shared" si="56"/>
        <v>72</v>
      </c>
      <c r="F131" s="579">
        <f t="shared" si="57"/>
        <v>33</v>
      </c>
      <c r="G131" s="579">
        <f t="shared" si="58"/>
        <v>45</v>
      </c>
      <c r="H131" s="579">
        <f t="shared" si="59"/>
        <v>7</v>
      </c>
      <c r="I131" s="578">
        <f t="shared" si="60"/>
        <v>0.625</v>
      </c>
      <c r="J131" s="1315">
        <v>7</v>
      </c>
      <c r="K131" s="1315">
        <v>5</v>
      </c>
      <c r="L131" s="1315">
        <v>4</v>
      </c>
      <c r="M131" s="1314">
        <v>1</v>
      </c>
      <c r="N131" s="927">
        <v>6</v>
      </c>
      <c r="O131" s="927">
        <v>1</v>
      </c>
      <c r="P131" s="927">
        <v>5</v>
      </c>
      <c r="Q131" s="1229"/>
      <c r="R131" s="913">
        <v>4</v>
      </c>
      <c r="S131" s="912">
        <v>3</v>
      </c>
      <c r="T131" s="912">
        <v>4</v>
      </c>
      <c r="U131" s="911">
        <v>2</v>
      </c>
      <c r="V131" s="572">
        <v>2</v>
      </c>
      <c r="W131" s="572">
        <v>1</v>
      </c>
      <c r="X131" s="572">
        <v>1</v>
      </c>
      <c r="Y131" s="571"/>
      <c r="Z131" s="570">
        <v>4</v>
      </c>
      <c r="AA131" s="570">
        <v>2</v>
      </c>
      <c r="AB131" s="570">
        <v>1</v>
      </c>
      <c r="AC131" s="569"/>
      <c r="AD131" s="512"/>
      <c r="AE131" s="573">
        <v>6</v>
      </c>
      <c r="AF131" s="572">
        <v>2</v>
      </c>
      <c r="AG131" s="572">
        <v>4</v>
      </c>
      <c r="AH131" s="571"/>
      <c r="AI131" s="570">
        <v>5</v>
      </c>
      <c r="AJ131" s="570">
        <v>2</v>
      </c>
      <c r="AK131" s="570">
        <v>1</v>
      </c>
      <c r="AL131" s="569"/>
      <c r="AM131" s="572">
        <v>5</v>
      </c>
      <c r="AN131" s="572">
        <v>2</v>
      </c>
      <c r="AO131" s="572">
        <v>2</v>
      </c>
      <c r="AP131" s="571">
        <v>1</v>
      </c>
      <c r="AQ131" s="570">
        <v>5</v>
      </c>
      <c r="AR131" s="570">
        <v>2</v>
      </c>
      <c r="AS131" s="570">
        <v>4</v>
      </c>
      <c r="AT131" s="569">
        <v>1</v>
      </c>
      <c r="AU131" s="572">
        <v>5</v>
      </c>
      <c r="AV131" s="572">
        <v>1</v>
      </c>
      <c r="AW131" s="572">
        <v>4</v>
      </c>
      <c r="AX131" s="571"/>
      <c r="AY131" s="570">
        <v>4</v>
      </c>
      <c r="AZ131" s="570">
        <v>1</v>
      </c>
      <c r="BA131" s="570">
        <v>1</v>
      </c>
      <c r="BB131" s="569"/>
      <c r="BC131" s="544"/>
      <c r="BD131" s="928">
        <v>7</v>
      </c>
      <c r="BE131" s="927">
        <v>3</v>
      </c>
      <c r="BF131" s="927">
        <v>6</v>
      </c>
      <c r="BG131" s="926">
        <v>1</v>
      </c>
      <c r="BH131" s="570">
        <v>6</v>
      </c>
      <c r="BI131" s="570">
        <v>4</v>
      </c>
      <c r="BJ131" s="570">
        <v>5</v>
      </c>
      <c r="BK131" s="634"/>
      <c r="BL131" s="573">
        <v>6</v>
      </c>
      <c r="BM131" s="572">
        <v>4</v>
      </c>
      <c r="BN131" s="572">
        <v>3</v>
      </c>
      <c r="BO131" s="571">
        <v>1</v>
      </c>
      <c r="BP131" s="379"/>
      <c r="BQ131" s="379"/>
      <c r="BR131" s="379"/>
      <c r="BS131" s="453"/>
      <c r="BT131" s="386"/>
      <c r="BU131" s="244"/>
      <c r="BV131" s="244"/>
      <c r="BW131" s="377"/>
      <c r="BX131" s="5"/>
      <c r="BY131" s="5"/>
      <c r="BZ131" s="5"/>
      <c r="CA131" s="5"/>
    </row>
    <row r="132" spans="1:79">
      <c r="A132" s="582">
        <v>4</v>
      </c>
      <c r="B132" s="1262" t="s">
        <v>202</v>
      </c>
      <c r="C132" s="1310" t="s">
        <v>1615</v>
      </c>
      <c r="D132" s="1310" t="str">
        <f t="shared" si="55"/>
        <v>Ed Poole</v>
      </c>
      <c r="E132" s="579">
        <f t="shared" si="56"/>
        <v>81</v>
      </c>
      <c r="F132" s="579">
        <f t="shared" si="57"/>
        <v>27</v>
      </c>
      <c r="G132" s="579">
        <f t="shared" si="58"/>
        <v>51</v>
      </c>
      <c r="H132" s="579">
        <f t="shared" si="59"/>
        <v>0</v>
      </c>
      <c r="I132" s="578">
        <f t="shared" si="60"/>
        <v>0.62962962962962965</v>
      </c>
      <c r="J132" s="1315">
        <v>6</v>
      </c>
      <c r="K132" s="1315">
        <v>3</v>
      </c>
      <c r="L132" s="1315">
        <v>2</v>
      </c>
      <c r="M132" s="1314"/>
      <c r="N132" s="927">
        <v>6</v>
      </c>
      <c r="O132" s="927">
        <v>0</v>
      </c>
      <c r="P132" s="927">
        <v>3</v>
      </c>
      <c r="Q132" s="1229"/>
      <c r="R132" s="913">
        <v>6</v>
      </c>
      <c r="S132" s="912">
        <v>1</v>
      </c>
      <c r="T132" s="912">
        <v>3</v>
      </c>
      <c r="U132" s="911"/>
      <c r="V132" s="572">
        <v>5</v>
      </c>
      <c r="W132" s="572">
        <v>0</v>
      </c>
      <c r="X132" s="572">
        <v>3</v>
      </c>
      <c r="Y132" s="571"/>
      <c r="Z132" s="570">
        <v>6</v>
      </c>
      <c r="AA132" s="570">
        <v>4</v>
      </c>
      <c r="AB132" s="570">
        <v>6</v>
      </c>
      <c r="AC132" s="569"/>
      <c r="AD132" s="512"/>
      <c r="AE132" s="573">
        <v>6</v>
      </c>
      <c r="AF132" s="572">
        <v>2</v>
      </c>
      <c r="AG132" s="572">
        <v>4</v>
      </c>
      <c r="AH132" s="571"/>
      <c r="AI132" s="570">
        <v>4</v>
      </c>
      <c r="AJ132" s="570">
        <v>3</v>
      </c>
      <c r="AK132" s="570">
        <v>3</v>
      </c>
      <c r="AL132" s="569"/>
      <c r="AM132" s="572">
        <v>4</v>
      </c>
      <c r="AN132" s="572">
        <v>1</v>
      </c>
      <c r="AO132" s="572">
        <v>1</v>
      </c>
      <c r="AP132" s="571"/>
      <c r="AQ132" s="570">
        <v>5</v>
      </c>
      <c r="AR132" s="570">
        <v>2</v>
      </c>
      <c r="AS132" s="570">
        <v>4</v>
      </c>
      <c r="AT132" s="569"/>
      <c r="AU132" s="572">
        <v>4</v>
      </c>
      <c r="AV132" s="572">
        <v>0</v>
      </c>
      <c r="AW132" s="572">
        <v>1</v>
      </c>
      <c r="AX132" s="571"/>
      <c r="AY132" s="570">
        <v>3</v>
      </c>
      <c r="AZ132" s="570">
        <v>0</v>
      </c>
      <c r="BA132" s="570">
        <v>1</v>
      </c>
      <c r="BB132" s="569"/>
      <c r="BC132" s="544"/>
      <c r="BD132" s="928">
        <v>5</v>
      </c>
      <c r="BE132" s="927">
        <v>1</v>
      </c>
      <c r="BF132" s="927">
        <v>3</v>
      </c>
      <c r="BG132" s="926"/>
      <c r="BH132" s="570">
        <v>6</v>
      </c>
      <c r="BI132" s="570">
        <v>3</v>
      </c>
      <c r="BJ132" s="570">
        <v>6</v>
      </c>
      <c r="BK132" s="634"/>
      <c r="BL132" s="573">
        <v>6</v>
      </c>
      <c r="BM132" s="572">
        <v>3</v>
      </c>
      <c r="BN132" s="572">
        <v>5</v>
      </c>
      <c r="BO132" s="571"/>
      <c r="BP132" s="570">
        <v>4</v>
      </c>
      <c r="BQ132" s="570">
        <v>3</v>
      </c>
      <c r="BR132" s="570">
        <v>3</v>
      </c>
      <c r="BS132" s="634"/>
      <c r="BT132" s="573">
        <v>5</v>
      </c>
      <c r="BU132" s="572">
        <v>1</v>
      </c>
      <c r="BV132" s="572">
        <v>3</v>
      </c>
      <c r="BW132" s="571"/>
      <c r="BX132" s="5"/>
      <c r="BY132" s="5"/>
      <c r="BZ132" s="5"/>
      <c r="CA132" s="5"/>
    </row>
    <row r="133" spans="1:79">
      <c r="A133" s="582">
        <v>5</v>
      </c>
      <c r="B133" s="1209" t="s">
        <v>197</v>
      </c>
      <c r="C133" s="1309" t="s">
        <v>1616</v>
      </c>
      <c r="D133" s="1310" t="str">
        <f t="shared" si="55"/>
        <v>Russ Houston</v>
      </c>
      <c r="E133" s="579">
        <f t="shared" si="56"/>
        <v>67</v>
      </c>
      <c r="F133" s="579">
        <f t="shared" si="57"/>
        <v>21</v>
      </c>
      <c r="G133" s="579">
        <f t="shared" si="58"/>
        <v>31</v>
      </c>
      <c r="H133" s="579">
        <f t="shared" si="59"/>
        <v>1</v>
      </c>
      <c r="I133" s="578">
        <f t="shared" si="60"/>
        <v>0.46268656716417911</v>
      </c>
      <c r="J133" s="592"/>
      <c r="K133" s="592"/>
      <c r="L133" s="592"/>
      <c r="M133" s="591"/>
      <c r="N133" s="927">
        <v>5</v>
      </c>
      <c r="O133" s="927">
        <v>2</v>
      </c>
      <c r="P133" s="927">
        <v>2</v>
      </c>
      <c r="Q133" s="1229">
        <v>1</v>
      </c>
      <c r="R133" s="913">
        <v>4</v>
      </c>
      <c r="S133" s="912">
        <v>2</v>
      </c>
      <c r="T133" s="912">
        <v>2</v>
      </c>
      <c r="U133" s="911"/>
      <c r="V133" s="572">
        <v>4</v>
      </c>
      <c r="W133" s="572">
        <v>0</v>
      </c>
      <c r="X133" s="572">
        <v>1</v>
      </c>
      <c r="Y133" s="571"/>
      <c r="Z133" s="570">
        <v>6</v>
      </c>
      <c r="AA133" s="570">
        <v>2</v>
      </c>
      <c r="AB133" s="570">
        <v>4</v>
      </c>
      <c r="AC133" s="569"/>
      <c r="AD133" s="512"/>
      <c r="AE133" s="573">
        <v>6</v>
      </c>
      <c r="AF133" s="572">
        <v>2</v>
      </c>
      <c r="AG133" s="572">
        <v>5</v>
      </c>
      <c r="AH133" s="571"/>
      <c r="AI133" s="570">
        <v>5</v>
      </c>
      <c r="AJ133" s="570">
        <v>1</v>
      </c>
      <c r="AK133" s="570">
        <v>1</v>
      </c>
      <c r="AL133" s="569"/>
      <c r="AM133" s="572">
        <v>5</v>
      </c>
      <c r="AN133" s="572">
        <v>1</v>
      </c>
      <c r="AO133" s="572">
        <v>2</v>
      </c>
      <c r="AP133" s="571"/>
      <c r="AQ133" s="570">
        <v>5</v>
      </c>
      <c r="AR133" s="570">
        <v>2</v>
      </c>
      <c r="AS133" s="570">
        <v>2</v>
      </c>
      <c r="AT133" s="569"/>
      <c r="AU133" s="572">
        <v>4</v>
      </c>
      <c r="AV133" s="572">
        <v>2</v>
      </c>
      <c r="AW133" s="572">
        <v>2</v>
      </c>
      <c r="AX133" s="571"/>
      <c r="AY133" s="570">
        <v>3</v>
      </c>
      <c r="AZ133" s="570">
        <v>0</v>
      </c>
      <c r="BA133" s="570">
        <v>1</v>
      </c>
      <c r="BB133" s="569"/>
      <c r="BC133" s="544"/>
      <c r="BD133" s="928">
        <v>4</v>
      </c>
      <c r="BE133" s="927">
        <v>2</v>
      </c>
      <c r="BF133" s="927">
        <v>4</v>
      </c>
      <c r="BG133" s="926"/>
      <c r="BH133" s="570">
        <v>4</v>
      </c>
      <c r="BI133" s="570">
        <v>1</v>
      </c>
      <c r="BJ133" s="570">
        <v>1</v>
      </c>
      <c r="BK133" s="634"/>
      <c r="BL133" s="573">
        <v>4</v>
      </c>
      <c r="BM133" s="572">
        <v>1</v>
      </c>
      <c r="BN133" s="572">
        <v>1</v>
      </c>
      <c r="BO133" s="571"/>
      <c r="BP133" s="570">
        <v>4</v>
      </c>
      <c r="BQ133" s="570">
        <v>1</v>
      </c>
      <c r="BR133" s="570">
        <v>1</v>
      </c>
      <c r="BS133" s="634"/>
      <c r="BT133" s="573">
        <v>4</v>
      </c>
      <c r="BU133" s="572">
        <v>2</v>
      </c>
      <c r="BV133" s="572">
        <v>2</v>
      </c>
      <c r="BW133" s="571"/>
      <c r="BX133" s="5"/>
      <c r="BY133" s="5"/>
      <c r="BZ133" s="5"/>
      <c r="CA133" s="5"/>
    </row>
    <row r="134" spans="1:79">
      <c r="A134" s="582">
        <v>6</v>
      </c>
      <c r="B134" s="1209" t="s">
        <v>50</v>
      </c>
      <c r="C134" s="1309" t="s">
        <v>1617</v>
      </c>
      <c r="D134" s="1310" t="str">
        <f t="shared" si="55"/>
        <v>Lou Columbus</v>
      </c>
      <c r="E134" s="579">
        <f t="shared" si="56"/>
        <v>67</v>
      </c>
      <c r="F134" s="579">
        <f t="shared" si="57"/>
        <v>22</v>
      </c>
      <c r="G134" s="579">
        <f t="shared" si="58"/>
        <v>46</v>
      </c>
      <c r="H134" s="579">
        <f t="shared" si="59"/>
        <v>1</v>
      </c>
      <c r="I134" s="578">
        <f t="shared" si="60"/>
        <v>0.68656716417910446</v>
      </c>
      <c r="J134" s="1315">
        <v>6</v>
      </c>
      <c r="K134" s="1315">
        <v>2</v>
      </c>
      <c r="L134" s="1315">
        <v>4</v>
      </c>
      <c r="M134" s="1314"/>
      <c r="N134" s="927">
        <v>6</v>
      </c>
      <c r="O134" s="927">
        <v>3</v>
      </c>
      <c r="P134" s="927">
        <v>4</v>
      </c>
      <c r="Q134" s="1229"/>
      <c r="R134" s="913">
        <v>6</v>
      </c>
      <c r="S134" s="912">
        <v>2</v>
      </c>
      <c r="T134" s="912">
        <v>3</v>
      </c>
      <c r="U134" s="911"/>
      <c r="V134" s="572">
        <v>4</v>
      </c>
      <c r="W134" s="572">
        <v>1</v>
      </c>
      <c r="X134" s="572">
        <v>4</v>
      </c>
      <c r="Y134" s="571"/>
      <c r="Z134" s="379"/>
      <c r="AA134" s="379"/>
      <c r="AB134" s="379"/>
      <c r="AC134" s="378"/>
      <c r="AD134" s="512"/>
      <c r="AE134" s="573">
        <v>6</v>
      </c>
      <c r="AF134" s="572">
        <v>2</v>
      </c>
      <c r="AG134" s="572">
        <v>3</v>
      </c>
      <c r="AH134" s="571"/>
      <c r="AI134" s="570">
        <v>5</v>
      </c>
      <c r="AJ134" s="570">
        <v>1</v>
      </c>
      <c r="AK134" s="570">
        <v>2</v>
      </c>
      <c r="AL134" s="569"/>
      <c r="AM134" s="244"/>
      <c r="AN134" s="244"/>
      <c r="AO134" s="244"/>
      <c r="AP134" s="377"/>
      <c r="AQ134" s="379"/>
      <c r="AR134" s="379"/>
      <c r="AS134" s="379"/>
      <c r="AT134" s="378"/>
      <c r="AU134" s="572">
        <v>6</v>
      </c>
      <c r="AV134" s="572">
        <v>2</v>
      </c>
      <c r="AW134" s="572">
        <v>3</v>
      </c>
      <c r="AX134" s="571">
        <v>1</v>
      </c>
      <c r="AY134" s="570">
        <v>4</v>
      </c>
      <c r="AZ134" s="570">
        <v>2</v>
      </c>
      <c r="BA134" s="570">
        <v>4</v>
      </c>
      <c r="BB134" s="569"/>
      <c r="BC134" s="544"/>
      <c r="BD134" s="928">
        <v>5</v>
      </c>
      <c r="BE134" s="927">
        <v>2</v>
      </c>
      <c r="BF134" s="927">
        <v>4</v>
      </c>
      <c r="BG134" s="926"/>
      <c r="BH134" s="570">
        <v>6</v>
      </c>
      <c r="BI134" s="570">
        <v>1</v>
      </c>
      <c r="BJ134" s="570">
        <v>5</v>
      </c>
      <c r="BK134" s="634"/>
      <c r="BL134" s="573">
        <v>5</v>
      </c>
      <c r="BM134" s="572">
        <v>1</v>
      </c>
      <c r="BN134" s="572">
        <v>4</v>
      </c>
      <c r="BO134" s="571"/>
      <c r="BP134" s="570">
        <v>3</v>
      </c>
      <c r="BQ134" s="570">
        <v>1</v>
      </c>
      <c r="BR134" s="570">
        <v>3</v>
      </c>
      <c r="BS134" s="634"/>
      <c r="BT134" s="573">
        <v>5</v>
      </c>
      <c r="BU134" s="572">
        <v>2</v>
      </c>
      <c r="BV134" s="572">
        <v>3</v>
      </c>
      <c r="BW134" s="571"/>
      <c r="BX134" s="5"/>
      <c r="BY134" s="5"/>
      <c r="BZ134" s="5"/>
      <c r="CA134" s="5"/>
    </row>
    <row r="135" spans="1:79" ht="15.6">
      <c r="A135" s="582">
        <v>7</v>
      </c>
      <c r="B135" s="1266" t="s">
        <v>195</v>
      </c>
      <c r="C135" s="1311" t="s">
        <v>1599</v>
      </c>
      <c r="D135" s="1310" t="str">
        <f t="shared" si="55"/>
        <v>Ron Brink</v>
      </c>
      <c r="E135" s="579">
        <f t="shared" si="56"/>
        <v>83</v>
      </c>
      <c r="F135" s="579">
        <f t="shared" si="57"/>
        <v>31</v>
      </c>
      <c r="G135" s="579">
        <f t="shared" si="58"/>
        <v>47</v>
      </c>
      <c r="H135" s="579">
        <f t="shared" si="59"/>
        <v>1</v>
      </c>
      <c r="I135" s="578">
        <f t="shared" si="60"/>
        <v>0.5662650602409639</v>
      </c>
      <c r="J135" s="1315">
        <v>6</v>
      </c>
      <c r="K135" s="1315">
        <v>2</v>
      </c>
      <c r="L135" s="1315">
        <v>3</v>
      </c>
      <c r="M135" s="1314"/>
      <c r="N135" s="927">
        <v>5</v>
      </c>
      <c r="O135" s="927">
        <v>0</v>
      </c>
      <c r="P135" s="927">
        <v>3</v>
      </c>
      <c r="Q135" s="1229"/>
      <c r="R135" s="913">
        <v>5</v>
      </c>
      <c r="S135" s="912">
        <v>3</v>
      </c>
      <c r="T135" s="912">
        <v>5</v>
      </c>
      <c r="U135" s="911"/>
      <c r="V135" s="572">
        <v>4</v>
      </c>
      <c r="W135" s="572">
        <v>0</v>
      </c>
      <c r="X135" s="572">
        <v>2</v>
      </c>
      <c r="Y135" s="571"/>
      <c r="Z135" s="570">
        <v>6</v>
      </c>
      <c r="AA135" s="570">
        <v>4</v>
      </c>
      <c r="AB135" s="570">
        <v>4</v>
      </c>
      <c r="AC135" s="569"/>
      <c r="AD135" s="512"/>
      <c r="AE135" s="573">
        <v>5</v>
      </c>
      <c r="AF135" s="572">
        <v>3</v>
      </c>
      <c r="AG135" s="572">
        <v>2</v>
      </c>
      <c r="AH135" s="571"/>
      <c r="AI135" s="570">
        <v>5</v>
      </c>
      <c r="AJ135" s="570">
        <v>2</v>
      </c>
      <c r="AK135" s="570">
        <v>5</v>
      </c>
      <c r="AL135" s="569">
        <v>1</v>
      </c>
      <c r="AM135" s="572">
        <v>4</v>
      </c>
      <c r="AN135" s="572">
        <v>0</v>
      </c>
      <c r="AO135" s="572">
        <v>3</v>
      </c>
      <c r="AP135" s="571"/>
      <c r="AQ135" s="570">
        <v>5</v>
      </c>
      <c r="AR135" s="570">
        <v>1</v>
      </c>
      <c r="AS135" s="570">
        <v>2</v>
      </c>
      <c r="AT135" s="569"/>
      <c r="AU135" s="572">
        <v>5</v>
      </c>
      <c r="AV135" s="572">
        <v>2</v>
      </c>
      <c r="AW135" s="572">
        <v>2</v>
      </c>
      <c r="AX135" s="571"/>
      <c r="AY135" s="570">
        <v>4</v>
      </c>
      <c r="AZ135" s="570">
        <v>1</v>
      </c>
      <c r="BA135" s="570">
        <v>2</v>
      </c>
      <c r="BB135" s="569"/>
      <c r="BC135" s="544"/>
      <c r="BD135" s="928">
        <v>7</v>
      </c>
      <c r="BE135" s="927">
        <v>3</v>
      </c>
      <c r="BF135" s="927">
        <v>4</v>
      </c>
      <c r="BG135" s="926"/>
      <c r="BH135" s="570">
        <v>6</v>
      </c>
      <c r="BI135" s="570">
        <v>3</v>
      </c>
      <c r="BJ135" s="570">
        <v>3</v>
      </c>
      <c r="BK135" s="634"/>
      <c r="BL135" s="573">
        <v>6</v>
      </c>
      <c r="BM135" s="572">
        <v>3</v>
      </c>
      <c r="BN135" s="572">
        <v>3</v>
      </c>
      <c r="BO135" s="571"/>
      <c r="BP135" s="570">
        <v>5</v>
      </c>
      <c r="BQ135" s="570">
        <v>3</v>
      </c>
      <c r="BR135" s="570">
        <v>3</v>
      </c>
      <c r="BS135" s="634"/>
      <c r="BT135" s="573">
        <v>5</v>
      </c>
      <c r="BU135" s="572">
        <v>1</v>
      </c>
      <c r="BV135" s="572">
        <v>1</v>
      </c>
      <c r="BW135" s="571"/>
      <c r="BX135" s="5"/>
      <c r="BY135" s="5"/>
      <c r="BZ135" s="5"/>
      <c r="CA135" s="5"/>
    </row>
    <row r="136" spans="1:79">
      <c r="A136" s="582">
        <v>8</v>
      </c>
      <c r="B136" s="1209" t="s">
        <v>2164</v>
      </c>
      <c r="C136" s="1309" t="s">
        <v>1609</v>
      </c>
      <c r="D136" s="1310" t="str">
        <f t="shared" si="55"/>
        <v>John Howcroft</v>
      </c>
      <c r="E136" s="579">
        <f t="shared" si="56"/>
        <v>54</v>
      </c>
      <c r="F136" s="579">
        <f t="shared" si="57"/>
        <v>14</v>
      </c>
      <c r="G136" s="579">
        <f t="shared" si="58"/>
        <v>23</v>
      </c>
      <c r="H136" s="579">
        <f t="shared" si="59"/>
        <v>0</v>
      </c>
      <c r="I136" s="578">
        <f t="shared" si="60"/>
        <v>0.42592592592592593</v>
      </c>
      <c r="J136" s="592"/>
      <c r="K136" s="592"/>
      <c r="L136" s="592"/>
      <c r="M136" s="591"/>
      <c r="N136" s="927">
        <v>5</v>
      </c>
      <c r="O136" s="927">
        <v>0</v>
      </c>
      <c r="P136" s="927">
        <v>1</v>
      </c>
      <c r="Q136" s="1229"/>
      <c r="R136" s="913">
        <v>2</v>
      </c>
      <c r="S136" s="912">
        <v>1</v>
      </c>
      <c r="T136" s="912">
        <v>1</v>
      </c>
      <c r="U136" s="911"/>
      <c r="V136" s="572">
        <v>2</v>
      </c>
      <c r="W136" s="572">
        <v>1</v>
      </c>
      <c r="X136" s="572">
        <v>1</v>
      </c>
      <c r="Y136" s="571"/>
      <c r="Z136" s="570">
        <v>6</v>
      </c>
      <c r="AA136" s="570">
        <v>0</v>
      </c>
      <c r="AB136" s="570">
        <v>4</v>
      </c>
      <c r="AC136" s="569"/>
      <c r="AD136" s="512"/>
      <c r="AE136" s="573">
        <v>3</v>
      </c>
      <c r="AF136" s="572">
        <v>0</v>
      </c>
      <c r="AG136" s="572">
        <v>2</v>
      </c>
      <c r="AH136" s="571"/>
      <c r="AI136" s="570">
        <v>4</v>
      </c>
      <c r="AJ136" s="570">
        <v>1</v>
      </c>
      <c r="AK136" s="570">
        <v>2</v>
      </c>
      <c r="AL136" s="569"/>
      <c r="AM136" s="572">
        <v>3</v>
      </c>
      <c r="AN136" s="572">
        <v>1</v>
      </c>
      <c r="AO136" s="572">
        <v>0</v>
      </c>
      <c r="AP136" s="571"/>
      <c r="AQ136" s="570">
        <v>4</v>
      </c>
      <c r="AR136" s="570">
        <v>1</v>
      </c>
      <c r="AS136" s="570">
        <v>1</v>
      </c>
      <c r="AT136" s="569"/>
      <c r="AU136" s="572">
        <v>2</v>
      </c>
      <c r="AV136" s="572">
        <v>1</v>
      </c>
      <c r="AW136" s="572">
        <v>0</v>
      </c>
      <c r="AX136" s="571"/>
      <c r="AY136" s="570">
        <v>1</v>
      </c>
      <c r="AZ136" s="570">
        <v>1</v>
      </c>
      <c r="BA136" s="570">
        <v>1</v>
      </c>
      <c r="BB136" s="569"/>
      <c r="BC136" s="544"/>
      <c r="BD136" s="928">
        <v>6</v>
      </c>
      <c r="BE136" s="927">
        <v>2</v>
      </c>
      <c r="BF136" s="927">
        <v>3</v>
      </c>
      <c r="BG136" s="926"/>
      <c r="BH136" s="570">
        <v>5</v>
      </c>
      <c r="BI136" s="570">
        <v>1</v>
      </c>
      <c r="BJ136" s="570">
        <v>2</v>
      </c>
      <c r="BK136" s="634"/>
      <c r="BL136" s="573">
        <v>4</v>
      </c>
      <c r="BM136" s="572">
        <v>2</v>
      </c>
      <c r="BN136" s="572">
        <v>2</v>
      </c>
      <c r="BO136" s="571"/>
      <c r="BP136" s="570">
        <v>4</v>
      </c>
      <c r="BQ136" s="570">
        <v>1</v>
      </c>
      <c r="BR136" s="570">
        <v>2</v>
      </c>
      <c r="BS136" s="634"/>
      <c r="BT136" s="573">
        <v>3</v>
      </c>
      <c r="BU136" s="572">
        <v>1</v>
      </c>
      <c r="BV136" s="572">
        <v>1</v>
      </c>
      <c r="BW136" s="571"/>
      <c r="BX136" s="5"/>
      <c r="BY136" s="5"/>
      <c r="BZ136" s="5"/>
      <c r="CA136" s="5"/>
    </row>
    <row r="137" spans="1:79">
      <c r="A137" s="582">
        <v>9</v>
      </c>
      <c r="B137" s="1209" t="s">
        <v>218</v>
      </c>
      <c r="C137" s="1309" t="s">
        <v>1618</v>
      </c>
      <c r="D137" s="1310" t="str">
        <f t="shared" si="55"/>
        <v>Rick Krivak</v>
      </c>
      <c r="E137" s="579">
        <f t="shared" si="56"/>
        <v>72</v>
      </c>
      <c r="F137" s="579">
        <f t="shared" si="57"/>
        <v>32</v>
      </c>
      <c r="G137" s="579">
        <f t="shared" si="58"/>
        <v>44</v>
      </c>
      <c r="H137" s="579">
        <f t="shared" si="59"/>
        <v>0</v>
      </c>
      <c r="I137" s="578">
        <f t="shared" si="60"/>
        <v>0.61111111111111116</v>
      </c>
      <c r="J137" s="1315">
        <v>6</v>
      </c>
      <c r="K137" s="1315">
        <v>2</v>
      </c>
      <c r="L137" s="1315">
        <v>5</v>
      </c>
      <c r="M137" s="1314"/>
      <c r="N137" s="244"/>
      <c r="O137" s="244"/>
      <c r="P137" s="244"/>
      <c r="Q137" s="290"/>
      <c r="R137" s="913">
        <v>3</v>
      </c>
      <c r="S137" s="912">
        <v>2</v>
      </c>
      <c r="T137" s="912">
        <v>2</v>
      </c>
      <c r="U137" s="911"/>
      <c r="V137" s="572">
        <v>3</v>
      </c>
      <c r="W137" s="572">
        <v>2</v>
      </c>
      <c r="X137" s="572">
        <v>3</v>
      </c>
      <c r="Y137" s="571"/>
      <c r="Z137" s="570">
        <v>5</v>
      </c>
      <c r="AA137" s="570">
        <v>3</v>
      </c>
      <c r="AB137" s="570">
        <v>3</v>
      </c>
      <c r="AC137" s="569"/>
      <c r="AD137" s="512"/>
      <c r="AE137" s="573">
        <v>5</v>
      </c>
      <c r="AF137" s="572">
        <v>3</v>
      </c>
      <c r="AG137" s="572">
        <v>3</v>
      </c>
      <c r="AH137" s="571"/>
      <c r="AI137" s="570">
        <v>5</v>
      </c>
      <c r="AJ137" s="570">
        <v>1</v>
      </c>
      <c r="AK137" s="570">
        <v>3</v>
      </c>
      <c r="AL137" s="569"/>
      <c r="AM137" s="572">
        <v>3</v>
      </c>
      <c r="AN137" s="572">
        <v>0</v>
      </c>
      <c r="AO137" s="572">
        <v>1</v>
      </c>
      <c r="AP137" s="571"/>
      <c r="AQ137" s="570">
        <v>7</v>
      </c>
      <c r="AR137" s="570">
        <v>5</v>
      </c>
      <c r="AS137" s="570">
        <v>3</v>
      </c>
      <c r="AT137" s="569"/>
      <c r="AU137" s="572">
        <v>4</v>
      </c>
      <c r="AV137" s="572">
        <v>3</v>
      </c>
      <c r="AW137" s="572">
        <v>2</v>
      </c>
      <c r="AX137" s="571"/>
      <c r="AY137" s="570">
        <v>4</v>
      </c>
      <c r="AZ137" s="570">
        <v>0</v>
      </c>
      <c r="BA137" s="570">
        <v>2</v>
      </c>
      <c r="BB137" s="569"/>
      <c r="BC137" s="544"/>
      <c r="BD137" s="928">
        <v>7</v>
      </c>
      <c r="BE137" s="927">
        <v>3</v>
      </c>
      <c r="BF137" s="927">
        <v>2</v>
      </c>
      <c r="BG137" s="926"/>
      <c r="BH137" s="570">
        <v>6</v>
      </c>
      <c r="BI137" s="570">
        <v>3</v>
      </c>
      <c r="BJ137" s="570">
        <v>5</v>
      </c>
      <c r="BK137" s="634"/>
      <c r="BL137" s="573">
        <v>6</v>
      </c>
      <c r="BM137" s="572">
        <v>2</v>
      </c>
      <c r="BN137" s="572">
        <v>3</v>
      </c>
      <c r="BO137" s="571"/>
      <c r="BP137" s="570">
        <v>3</v>
      </c>
      <c r="BQ137" s="570">
        <v>1</v>
      </c>
      <c r="BR137" s="570">
        <v>2</v>
      </c>
      <c r="BS137" s="634"/>
      <c r="BT137" s="573">
        <v>5</v>
      </c>
      <c r="BU137" s="572">
        <v>2</v>
      </c>
      <c r="BV137" s="572">
        <v>5</v>
      </c>
      <c r="BW137" s="571"/>
      <c r="BX137" s="5"/>
      <c r="BY137" s="5"/>
      <c r="BZ137" s="5"/>
      <c r="CA137" s="5"/>
    </row>
    <row r="138" spans="1:79">
      <c r="A138" s="582">
        <v>10</v>
      </c>
      <c r="B138" s="1264" t="s">
        <v>63</v>
      </c>
      <c r="C138" s="748" t="s">
        <v>1571</v>
      </c>
      <c r="D138" s="1310" t="str">
        <f t="shared" si="55"/>
        <v>Scott Kurk</v>
      </c>
      <c r="E138" s="579">
        <f t="shared" si="56"/>
        <v>55</v>
      </c>
      <c r="F138" s="579">
        <f t="shared" si="57"/>
        <v>17</v>
      </c>
      <c r="G138" s="579">
        <f t="shared" si="58"/>
        <v>26</v>
      </c>
      <c r="H138" s="579">
        <f t="shared" si="59"/>
        <v>0</v>
      </c>
      <c r="I138" s="578">
        <f t="shared" si="60"/>
        <v>0.47272727272727272</v>
      </c>
      <c r="J138" s="1315">
        <v>7</v>
      </c>
      <c r="K138" s="1315">
        <v>1</v>
      </c>
      <c r="L138" s="1315">
        <v>4</v>
      </c>
      <c r="M138" s="1314"/>
      <c r="N138" s="244"/>
      <c r="O138" s="244"/>
      <c r="P138" s="244"/>
      <c r="Q138" s="290"/>
      <c r="R138" s="913">
        <v>3</v>
      </c>
      <c r="S138" s="912">
        <v>2</v>
      </c>
      <c r="T138" s="912">
        <v>1</v>
      </c>
      <c r="U138" s="911"/>
      <c r="V138" s="572">
        <v>5</v>
      </c>
      <c r="W138" s="572">
        <v>1</v>
      </c>
      <c r="X138" s="572">
        <v>5</v>
      </c>
      <c r="Y138" s="571"/>
      <c r="Z138" s="570">
        <v>4</v>
      </c>
      <c r="AA138" s="570">
        <v>3</v>
      </c>
      <c r="AB138" s="570">
        <v>3</v>
      </c>
      <c r="AC138" s="569"/>
      <c r="AD138" s="512"/>
      <c r="AE138" s="573">
        <v>3</v>
      </c>
      <c r="AF138" s="572">
        <v>1</v>
      </c>
      <c r="AG138" s="572">
        <v>1</v>
      </c>
      <c r="AH138" s="571"/>
      <c r="AI138" s="570">
        <v>1</v>
      </c>
      <c r="AJ138" s="570">
        <v>0</v>
      </c>
      <c r="AK138" s="570">
        <v>0</v>
      </c>
      <c r="AL138" s="569"/>
      <c r="AM138" s="572">
        <v>3</v>
      </c>
      <c r="AN138" s="572">
        <v>0</v>
      </c>
      <c r="AO138" s="572">
        <v>1</v>
      </c>
      <c r="AP138" s="571"/>
      <c r="AQ138" s="570">
        <v>3</v>
      </c>
      <c r="AR138" s="570">
        <v>3</v>
      </c>
      <c r="AS138" s="570">
        <v>2</v>
      </c>
      <c r="AT138" s="569"/>
      <c r="AU138" s="572">
        <v>5</v>
      </c>
      <c r="AV138" s="572">
        <v>0</v>
      </c>
      <c r="AW138" s="572">
        <v>2</v>
      </c>
      <c r="AX138" s="571"/>
      <c r="AY138" s="570">
        <v>2</v>
      </c>
      <c r="AZ138" s="570">
        <v>0</v>
      </c>
      <c r="BA138" s="570">
        <v>0</v>
      </c>
      <c r="BB138" s="569"/>
      <c r="BC138" s="544"/>
      <c r="BD138" s="928">
        <v>7</v>
      </c>
      <c r="BE138" s="927">
        <v>4</v>
      </c>
      <c r="BF138" s="927">
        <v>2</v>
      </c>
      <c r="BG138" s="926"/>
      <c r="BH138" s="570">
        <v>3</v>
      </c>
      <c r="BI138" s="570">
        <v>1</v>
      </c>
      <c r="BJ138" s="570">
        <v>1</v>
      </c>
      <c r="BK138" s="634"/>
      <c r="BL138" s="573">
        <v>3</v>
      </c>
      <c r="BM138" s="572">
        <v>1</v>
      </c>
      <c r="BN138" s="572">
        <v>1</v>
      </c>
      <c r="BO138" s="571"/>
      <c r="BP138" s="570">
        <v>2</v>
      </c>
      <c r="BQ138" s="570">
        <v>0</v>
      </c>
      <c r="BR138" s="570">
        <v>0</v>
      </c>
      <c r="BS138" s="634"/>
      <c r="BT138" s="573">
        <v>4</v>
      </c>
      <c r="BU138" s="572">
        <v>0</v>
      </c>
      <c r="BV138" s="572">
        <v>3</v>
      </c>
      <c r="BW138" s="571"/>
      <c r="BX138" s="5"/>
      <c r="BY138" s="5"/>
      <c r="BZ138" s="5"/>
      <c r="CA138" s="5"/>
    </row>
    <row r="139" spans="1:79">
      <c r="A139" s="582">
        <v>11</v>
      </c>
      <c r="B139" s="1209" t="s">
        <v>193</v>
      </c>
      <c r="C139" s="1309" t="s">
        <v>1619</v>
      </c>
      <c r="D139" s="1310" t="str">
        <f t="shared" si="55"/>
        <v>Charlie Wellman</v>
      </c>
      <c r="E139" s="579">
        <f t="shared" si="56"/>
        <v>49</v>
      </c>
      <c r="F139" s="579">
        <f t="shared" si="57"/>
        <v>18</v>
      </c>
      <c r="G139" s="579">
        <f t="shared" si="58"/>
        <v>25</v>
      </c>
      <c r="H139" s="579">
        <f t="shared" si="59"/>
        <v>0</v>
      </c>
      <c r="I139" s="578">
        <f t="shared" si="60"/>
        <v>0.51020408163265307</v>
      </c>
      <c r="J139" s="1315">
        <v>6</v>
      </c>
      <c r="K139" s="1315">
        <v>3</v>
      </c>
      <c r="L139" s="1315">
        <v>3</v>
      </c>
      <c r="M139" s="1314"/>
      <c r="N139" s="927">
        <v>4</v>
      </c>
      <c r="O139" s="927">
        <v>1</v>
      </c>
      <c r="P139" s="927">
        <v>1</v>
      </c>
      <c r="Q139" s="1229"/>
      <c r="R139" s="913">
        <v>2</v>
      </c>
      <c r="S139" s="912">
        <v>1</v>
      </c>
      <c r="T139" s="912">
        <v>1</v>
      </c>
      <c r="U139" s="911"/>
      <c r="V139" s="572">
        <v>3</v>
      </c>
      <c r="W139" s="572">
        <v>1</v>
      </c>
      <c r="X139" s="572">
        <v>0</v>
      </c>
      <c r="Y139" s="571"/>
      <c r="Z139" s="570">
        <v>5</v>
      </c>
      <c r="AA139" s="570">
        <v>2</v>
      </c>
      <c r="AB139" s="570">
        <v>4</v>
      </c>
      <c r="AC139" s="569"/>
      <c r="AD139" s="512"/>
      <c r="AE139" s="573">
        <v>2</v>
      </c>
      <c r="AF139" s="572">
        <v>2</v>
      </c>
      <c r="AG139" s="572">
        <v>2</v>
      </c>
      <c r="AH139" s="571"/>
      <c r="AI139" s="570">
        <v>4</v>
      </c>
      <c r="AJ139" s="570">
        <v>1</v>
      </c>
      <c r="AK139" s="570">
        <v>1</v>
      </c>
      <c r="AL139" s="569"/>
      <c r="AM139" s="572">
        <v>3</v>
      </c>
      <c r="AN139" s="572">
        <v>1</v>
      </c>
      <c r="AO139" s="572">
        <v>0</v>
      </c>
      <c r="AP139" s="571"/>
      <c r="AQ139" s="570">
        <v>6</v>
      </c>
      <c r="AR139" s="570">
        <v>2</v>
      </c>
      <c r="AS139" s="570">
        <v>4</v>
      </c>
      <c r="AT139" s="569"/>
      <c r="AU139" s="244"/>
      <c r="AV139" s="244"/>
      <c r="AW139" s="244"/>
      <c r="AX139" s="377"/>
      <c r="AY139" s="570">
        <v>1</v>
      </c>
      <c r="AZ139" s="570">
        <v>1</v>
      </c>
      <c r="BA139" s="570">
        <v>1</v>
      </c>
      <c r="BB139" s="569"/>
      <c r="BC139" s="544"/>
      <c r="BD139" s="386"/>
      <c r="BE139" s="244"/>
      <c r="BF139" s="244"/>
      <c r="BG139" s="377"/>
      <c r="BH139" s="570">
        <v>5</v>
      </c>
      <c r="BI139" s="570">
        <v>1</v>
      </c>
      <c r="BJ139" s="570">
        <v>3</v>
      </c>
      <c r="BK139" s="634"/>
      <c r="BL139" s="573">
        <v>2</v>
      </c>
      <c r="BM139" s="572">
        <v>1</v>
      </c>
      <c r="BN139" s="572">
        <v>1</v>
      </c>
      <c r="BO139" s="571"/>
      <c r="BP139" s="570">
        <v>4</v>
      </c>
      <c r="BQ139" s="570">
        <v>1</v>
      </c>
      <c r="BR139" s="570">
        <v>2</v>
      </c>
      <c r="BS139" s="634"/>
      <c r="BT139" s="573">
        <v>2</v>
      </c>
      <c r="BU139" s="572">
        <v>0</v>
      </c>
      <c r="BV139" s="572">
        <v>2</v>
      </c>
      <c r="BW139" s="571"/>
      <c r="BX139" s="5"/>
      <c r="BY139" s="5"/>
      <c r="BZ139" s="5"/>
      <c r="CA139" s="5"/>
    </row>
    <row r="140" spans="1:79">
      <c r="A140" s="582">
        <v>12</v>
      </c>
      <c r="B140" s="1262" t="s">
        <v>168</v>
      </c>
      <c r="C140" s="1310" t="s">
        <v>1607</v>
      </c>
      <c r="D140" s="1310" t="str">
        <f t="shared" si="55"/>
        <v>Ryan Caddick</v>
      </c>
      <c r="E140" s="579">
        <f t="shared" si="56"/>
        <v>19</v>
      </c>
      <c r="F140" s="579">
        <f t="shared" si="57"/>
        <v>6</v>
      </c>
      <c r="G140" s="579">
        <f t="shared" si="58"/>
        <v>8</v>
      </c>
      <c r="H140" s="579">
        <f t="shared" si="59"/>
        <v>0</v>
      </c>
      <c r="I140" s="578">
        <f t="shared" si="60"/>
        <v>0.42105263157894735</v>
      </c>
      <c r="J140" s="1315">
        <v>3</v>
      </c>
      <c r="K140" s="1315">
        <v>2</v>
      </c>
      <c r="L140" s="1315">
        <v>2</v>
      </c>
      <c r="M140" s="1314"/>
      <c r="N140" s="244"/>
      <c r="O140" s="244"/>
      <c r="P140" s="244"/>
      <c r="Q140" s="290"/>
      <c r="R140" s="880"/>
      <c r="S140" s="652"/>
      <c r="T140" s="652"/>
      <c r="U140" s="655"/>
      <c r="V140" s="572">
        <v>4</v>
      </c>
      <c r="W140" s="572">
        <v>1</v>
      </c>
      <c r="X140" s="572">
        <v>0</v>
      </c>
      <c r="Y140" s="571"/>
      <c r="Z140" s="570">
        <v>3</v>
      </c>
      <c r="AA140" s="570">
        <v>1</v>
      </c>
      <c r="AB140" s="570">
        <v>1</v>
      </c>
      <c r="AC140" s="569"/>
      <c r="AD140" s="512"/>
      <c r="AE140" s="573">
        <v>5</v>
      </c>
      <c r="AF140" s="572">
        <v>2</v>
      </c>
      <c r="AG140" s="572">
        <v>3</v>
      </c>
      <c r="AH140" s="571"/>
      <c r="AI140" s="570">
        <v>4</v>
      </c>
      <c r="AJ140" s="570">
        <v>0</v>
      </c>
      <c r="AK140" s="570">
        <v>2</v>
      </c>
      <c r="AL140" s="569"/>
      <c r="AM140" s="244"/>
      <c r="AN140" s="244"/>
      <c r="AO140" s="244"/>
      <c r="AP140" s="377"/>
      <c r="AQ140" s="379"/>
      <c r="AR140" s="379"/>
      <c r="AS140" s="379"/>
      <c r="AT140" s="378"/>
      <c r="AU140" s="244"/>
      <c r="AV140" s="244"/>
      <c r="AW140" s="244"/>
      <c r="AX140" s="377"/>
      <c r="AY140" s="379"/>
      <c r="AZ140" s="379"/>
      <c r="BA140" s="379"/>
      <c r="BB140" s="378"/>
      <c r="BC140" s="544"/>
      <c r="BD140" s="386"/>
      <c r="BE140" s="244"/>
      <c r="BF140" s="244"/>
      <c r="BG140" s="377"/>
      <c r="BH140" s="379"/>
      <c r="BI140" s="379"/>
      <c r="BJ140" s="379"/>
      <c r="BK140" s="453"/>
      <c r="BL140" s="386"/>
      <c r="BM140" s="244"/>
      <c r="BN140" s="244"/>
      <c r="BO140" s="377"/>
      <c r="BP140" s="379"/>
      <c r="BQ140" s="379"/>
      <c r="BR140" s="379"/>
      <c r="BS140" s="453"/>
      <c r="BT140" s="386"/>
      <c r="BU140" s="244"/>
      <c r="BV140" s="244"/>
      <c r="BW140" s="377"/>
      <c r="BX140" s="5"/>
      <c r="BY140" s="5"/>
      <c r="BZ140" s="5"/>
      <c r="CA140" s="5"/>
    </row>
    <row r="141" spans="1:79">
      <c r="A141" s="582">
        <v>13</v>
      </c>
      <c r="B141" s="1209" t="s">
        <v>210</v>
      </c>
      <c r="C141" s="1309" t="s">
        <v>1569</v>
      </c>
      <c r="D141" s="1310" t="str">
        <f t="shared" si="55"/>
        <v>Eric Marshall</v>
      </c>
      <c r="E141" s="579">
        <f t="shared" si="56"/>
        <v>37</v>
      </c>
      <c r="F141" s="579">
        <f t="shared" si="57"/>
        <v>12</v>
      </c>
      <c r="G141" s="579">
        <f t="shared" si="58"/>
        <v>16</v>
      </c>
      <c r="H141" s="579">
        <f t="shared" si="59"/>
        <v>0</v>
      </c>
      <c r="I141" s="578">
        <f t="shared" si="60"/>
        <v>0.43243243243243246</v>
      </c>
      <c r="J141" s="1315">
        <v>3</v>
      </c>
      <c r="K141" s="1315">
        <v>0</v>
      </c>
      <c r="L141" s="1315">
        <v>0</v>
      </c>
      <c r="M141" s="1314"/>
      <c r="N141" s="927">
        <v>4</v>
      </c>
      <c r="O141" s="927">
        <v>1</v>
      </c>
      <c r="P141" s="927">
        <v>2</v>
      </c>
      <c r="Q141" s="1229"/>
      <c r="R141" s="880"/>
      <c r="S141" s="652"/>
      <c r="T141" s="652"/>
      <c r="U141" s="655"/>
      <c r="V141" s="572">
        <v>2</v>
      </c>
      <c r="W141" s="572">
        <v>0</v>
      </c>
      <c r="X141" s="572">
        <v>1</v>
      </c>
      <c r="Y141" s="571"/>
      <c r="Z141" s="570">
        <v>3</v>
      </c>
      <c r="AA141" s="570">
        <v>1</v>
      </c>
      <c r="AB141" s="570">
        <v>1</v>
      </c>
      <c r="AC141" s="569"/>
      <c r="AD141" s="512"/>
      <c r="AE141" s="573">
        <v>2</v>
      </c>
      <c r="AF141" s="572">
        <v>1</v>
      </c>
      <c r="AG141" s="572">
        <v>2</v>
      </c>
      <c r="AH141" s="571"/>
      <c r="AI141" s="570">
        <v>2</v>
      </c>
      <c r="AJ141" s="570">
        <v>0</v>
      </c>
      <c r="AK141" s="570">
        <v>0</v>
      </c>
      <c r="AL141" s="569"/>
      <c r="AM141" s="572">
        <v>2</v>
      </c>
      <c r="AN141" s="572">
        <v>1</v>
      </c>
      <c r="AO141" s="572">
        <v>1</v>
      </c>
      <c r="AP141" s="571"/>
      <c r="AQ141" s="570">
        <v>6</v>
      </c>
      <c r="AR141" s="570">
        <v>4</v>
      </c>
      <c r="AS141" s="570">
        <v>3</v>
      </c>
      <c r="AT141" s="569"/>
      <c r="AU141" s="572">
        <v>3</v>
      </c>
      <c r="AV141" s="572">
        <v>1</v>
      </c>
      <c r="AW141" s="572">
        <v>1</v>
      </c>
      <c r="AX141" s="571"/>
      <c r="AY141" s="570">
        <v>3</v>
      </c>
      <c r="AZ141" s="570">
        <v>0</v>
      </c>
      <c r="BA141" s="570">
        <v>0</v>
      </c>
      <c r="BB141" s="569"/>
      <c r="BC141" s="544"/>
      <c r="BD141" s="386"/>
      <c r="BE141" s="244"/>
      <c r="BF141" s="244"/>
      <c r="BG141" s="377"/>
      <c r="BH141" s="570">
        <v>3</v>
      </c>
      <c r="BI141" s="570">
        <v>1</v>
      </c>
      <c r="BJ141" s="570">
        <v>1</v>
      </c>
      <c r="BK141" s="634"/>
      <c r="BL141" s="386"/>
      <c r="BM141" s="244"/>
      <c r="BN141" s="244"/>
      <c r="BO141" s="377"/>
      <c r="BP141" s="570">
        <v>2</v>
      </c>
      <c r="BQ141" s="570">
        <v>1</v>
      </c>
      <c r="BR141" s="570">
        <v>2</v>
      </c>
      <c r="BS141" s="634"/>
      <c r="BT141" s="573">
        <v>2</v>
      </c>
      <c r="BU141" s="572">
        <v>1</v>
      </c>
      <c r="BV141" s="572">
        <v>2</v>
      </c>
      <c r="BW141" s="571"/>
      <c r="BX141" s="5"/>
      <c r="BY141" s="5"/>
      <c r="BZ141" s="5"/>
      <c r="CA141" s="5"/>
    </row>
    <row r="142" spans="1:79">
      <c r="A142" s="582">
        <v>14</v>
      </c>
      <c r="B142" s="1209" t="s">
        <v>178</v>
      </c>
      <c r="C142" s="1309" t="s">
        <v>2167</v>
      </c>
      <c r="D142" s="1310" t="str">
        <f>CONCATENATE(TRIM(C142)," ",TRIM(B142))</f>
        <v>Brendan Yohn</v>
      </c>
      <c r="E142" s="579">
        <f t="shared" si="56"/>
        <v>31</v>
      </c>
      <c r="F142" s="579">
        <f t="shared" si="57"/>
        <v>8</v>
      </c>
      <c r="G142" s="579">
        <f t="shared" si="58"/>
        <v>15</v>
      </c>
      <c r="H142" s="579">
        <f t="shared" si="59"/>
        <v>1</v>
      </c>
      <c r="I142" s="578">
        <f t="shared" si="60"/>
        <v>0.4838709677419355</v>
      </c>
      <c r="J142" s="1389"/>
      <c r="K142" s="1389"/>
      <c r="L142" s="1389"/>
      <c r="M142" s="1388"/>
      <c r="N142" s="1387"/>
      <c r="O142" s="1387"/>
      <c r="P142" s="1387"/>
      <c r="Q142" s="1386"/>
      <c r="R142" s="913">
        <v>2</v>
      </c>
      <c r="S142" s="912">
        <v>2</v>
      </c>
      <c r="T142" s="912">
        <v>1</v>
      </c>
      <c r="U142" s="911"/>
      <c r="V142" s="572"/>
      <c r="W142" s="572"/>
      <c r="X142" s="572"/>
      <c r="Y142" s="571"/>
      <c r="Z142" s="570"/>
      <c r="AA142" s="570"/>
      <c r="AB142" s="570"/>
      <c r="AC142" s="569"/>
      <c r="AD142" s="512"/>
      <c r="AE142" s="573"/>
      <c r="AF142" s="572"/>
      <c r="AG142" s="572"/>
      <c r="AH142" s="571"/>
      <c r="AI142" s="570"/>
      <c r="AJ142" s="570"/>
      <c r="AK142" s="570"/>
      <c r="AL142" s="1308"/>
      <c r="AM142" s="572"/>
      <c r="AN142" s="572"/>
      <c r="AO142" s="572"/>
      <c r="AP142" s="571"/>
      <c r="AQ142" s="570"/>
      <c r="AR142" s="570"/>
      <c r="AS142" s="570"/>
      <c r="AT142" s="569"/>
      <c r="AU142" s="572"/>
      <c r="AV142" s="572"/>
      <c r="AW142" s="572"/>
      <c r="AX142" s="571"/>
      <c r="AY142" s="570">
        <v>4</v>
      </c>
      <c r="AZ142" s="570">
        <v>0</v>
      </c>
      <c r="BA142" s="570">
        <v>2</v>
      </c>
      <c r="BB142" s="569"/>
      <c r="BC142" s="544"/>
      <c r="BD142" s="928">
        <v>6</v>
      </c>
      <c r="BE142" s="927">
        <v>2</v>
      </c>
      <c r="BF142" s="927">
        <v>3</v>
      </c>
      <c r="BG142" s="926"/>
      <c r="BH142" s="570">
        <v>6</v>
      </c>
      <c r="BI142" s="570">
        <v>2</v>
      </c>
      <c r="BJ142" s="570">
        <v>4</v>
      </c>
      <c r="BK142" s="634">
        <v>1</v>
      </c>
      <c r="BL142" s="573">
        <v>6</v>
      </c>
      <c r="BM142" s="572">
        <v>0</v>
      </c>
      <c r="BN142" s="572">
        <v>3</v>
      </c>
      <c r="BO142" s="571"/>
      <c r="BP142" s="570">
        <v>3</v>
      </c>
      <c r="BQ142" s="570">
        <v>1</v>
      </c>
      <c r="BR142" s="570">
        <v>1</v>
      </c>
      <c r="BS142" s="634"/>
      <c r="BT142" s="573">
        <v>4</v>
      </c>
      <c r="BU142" s="572">
        <v>1</v>
      </c>
      <c r="BV142" s="572">
        <v>1</v>
      </c>
      <c r="BW142" s="571"/>
      <c r="BX142" s="5"/>
      <c r="BY142" s="5"/>
      <c r="BZ142" s="5"/>
      <c r="CA142" s="5"/>
    </row>
    <row r="143" spans="1:79" ht="13.8" thickBot="1">
      <c r="A143" s="804">
        <v>15</v>
      </c>
      <c r="B143" s="803"/>
      <c r="C143" s="1307"/>
      <c r="D143" s="1307"/>
      <c r="E143" s="691">
        <f t="shared" si="56"/>
        <v>0</v>
      </c>
      <c r="F143" s="691">
        <f t="shared" si="57"/>
        <v>0</v>
      </c>
      <c r="G143" s="691">
        <f t="shared" si="58"/>
        <v>0</v>
      </c>
      <c r="H143" s="691">
        <f t="shared" si="59"/>
        <v>0</v>
      </c>
      <c r="I143" s="690" t="e">
        <f t="shared" si="60"/>
        <v>#DIV/0!</v>
      </c>
      <c r="J143" s="1385"/>
      <c r="K143" s="1385"/>
      <c r="L143" s="1385"/>
      <c r="M143" s="1384"/>
      <c r="N143" s="1354"/>
      <c r="O143" s="1372"/>
      <c r="P143" s="1372"/>
      <c r="Q143" s="1371"/>
      <c r="R143" s="973"/>
      <c r="S143" s="972"/>
      <c r="T143" s="972"/>
      <c r="U143" s="971"/>
      <c r="V143" s="572"/>
      <c r="W143" s="572"/>
      <c r="X143" s="572"/>
      <c r="Y143" s="571"/>
      <c r="Z143" s="570"/>
      <c r="AA143" s="570"/>
      <c r="AB143" s="570"/>
      <c r="AC143" s="569"/>
      <c r="AD143" s="512"/>
      <c r="AE143" s="573"/>
      <c r="AF143" s="572"/>
      <c r="AG143" s="572"/>
      <c r="AH143" s="571"/>
      <c r="AI143" s="570"/>
      <c r="AJ143" s="570"/>
      <c r="AK143" s="570"/>
      <c r="AL143" s="569"/>
      <c r="AM143" s="572"/>
      <c r="AN143" s="572"/>
      <c r="AO143" s="572"/>
      <c r="AP143" s="571"/>
      <c r="AQ143" s="570"/>
      <c r="AR143" s="570"/>
      <c r="AS143" s="570"/>
      <c r="AT143" s="569"/>
      <c r="AU143" s="572"/>
      <c r="AV143" s="572"/>
      <c r="AW143" s="572"/>
      <c r="AX143" s="571"/>
      <c r="AY143" s="570"/>
      <c r="AZ143" s="570"/>
      <c r="BA143" s="570"/>
      <c r="BB143" s="569"/>
      <c r="BC143" s="544"/>
      <c r="BD143" s="928"/>
      <c r="BE143" s="927"/>
      <c r="BF143" s="927"/>
      <c r="BG143" s="926"/>
      <c r="BH143" s="570"/>
      <c r="BI143" s="570"/>
      <c r="BJ143" s="570"/>
      <c r="BK143" s="634"/>
      <c r="BL143" s="573"/>
      <c r="BM143" s="572"/>
      <c r="BN143" s="572"/>
      <c r="BO143" s="571"/>
      <c r="BP143" s="570"/>
      <c r="BQ143" s="570"/>
      <c r="BR143" s="570"/>
      <c r="BS143" s="634"/>
      <c r="BT143" s="573"/>
      <c r="BU143" s="572"/>
      <c r="BV143" s="572"/>
      <c r="BW143" s="571"/>
      <c r="BX143" s="5"/>
      <c r="BY143" s="5"/>
      <c r="BZ143" s="5"/>
      <c r="CA143" s="5"/>
    </row>
    <row r="144" spans="1:79" ht="13.8" thickBot="1">
      <c r="A144" s="540"/>
      <c r="B144" s="555" t="s">
        <v>195</v>
      </c>
      <c r="C144" s="555"/>
      <c r="D144" s="555"/>
      <c r="E144" s="554">
        <f>SUM(E129:E143)</f>
        <v>835</v>
      </c>
      <c r="F144" s="553">
        <f>SUM(F129:F143)</f>
        <v>316</v>
      </c>
      <c r="G144" s="553">
        <f>SUM(G129:G143)</f>
        <v>470</v>
      </c>
      <c r="H144" s="553">
        <f>SUM(H129:H143)</f>
        <v>16</v>
      </c>
      <c r="I144" s="552">
        <f t="shared" si="60"/>
        <v>0.56287425149700598</v>
      </c>
      <c r="J144" s="548">
        <f t="shared" ref="J144:AC144" si="61">SUM(J129:J143)</f>
        <v>63</v>
      </c>
      <c r="K144" s="548">
        <f t="shared" si="61"/>
        <v>28</v>
      </c>
      <c r="L144" s="548">
        <f t="shared" si="61"/>
        <v>38</v>
      </c>
      <c r="M144" s="547">
        <f t="shared" si="61"/>
        <v>1</v>
      </c>
      <c r="N144" s="546">
        <f t="shared" si="61"/>
        <v>51</v>
      </c>
      <c r="O144" s="546">
        <f t="shared" si="61"/>
        <v>16</v>
      </c>
      <c r="P144" s="546">
        <f t="shared" si="61"/>
        <v>27</v>
      </c>
      <c r="Q144" s="551">
        <f t="shared" si="61"/>
        <v>2</v>
      </c>
      <c r="R144" s="677">
        <f t="shared" si="61"/>
        <v>46</v>
      </c>
      <c r="S144" s="676">
        <f t="shared" si="61"/>
        <v>24</v>
      </c>
      <c r="T144" s="676">
        <f t="shared" si="61"/>
        <v>29</v>
      </c>
      <c r="U144" s="675">
        <f t="shared" si="61"/>
        <v>2</v>
      </c>
      <c r="V144" s="546">
        <f t="shared" si="61"/>
        <v>48</v>
      </c>
      <c r="W144" s="546">
        <f t="shared" si="61"/>
        <v>14</v>
      </c>
      <c r="X144" s="546">
        <f t="shared" si="61"/>
        <v>27</v>
      </c>
      <c r="Y144" s="545">
        <f t="shared" si="61"/>
        <v>0</v>
      </c>
      <c r="Z144" s="548">
        <f t="shared" si="61"/>
        <v>60</v>
      </c>
      <c r="AA144" s="548">
        <f t="shared" si="61"/>
        <v>27</v>
      </c>
      <c r="AB144" s="548">
        <f t="shared" si="61"/>
        <v>38</v>
      </c>
      <c r="AC144" s="547">
        <f t="shared" si="61"/>
        <v>0</v>
      </c>
      <c r="AD144" s="544"/>
      <c r="AE144" s="1249">
        <f t="shared" ref="AE144:BB144" si="62">SUM(AE129:AE143)</f>
        <v>61</v>
      </c>
      <c r="AF144" s="1248">
        <f t="shared" si="62"/>
        <v>23</v>
      </c>
      <c r="AG144" s="1248">
        <f t="shared" si="62"/>
        <v>37</v>
      </c>
      <c r="AH144" s="1247">
        <f t="shared" si="62"/>
        <v>0</v>
      </c>
      <c r="AI144" s="1249">
        <f t="shared" si="62"/>
        <v>48</v>
      </c>
      <c r="AJ144" s="1248">
        <f t="shared" si="62"/>
        <v>14</v>
      </c>
      <c r="AK144" s="1248">
        <f t="shared" si="62"/>
        <v>22</v>
      </c>
      <c r="AL144" s="1247">
        <f t="shared" si="62"/>
        <v>1</v>
      </c>
      <c r="AM144" s="1249">
        <f t="shared" si="62"/>
        <v>38</v>
      </c>
      <c r="AN144" s="1248">
        <f t="shared" si="62"/>
        <v>8</v>
      </c>
      <c r="AO144" s="1248">
        <f t="shared" si="62"/>
        <v>13</v>
      </c>
      <c r="AP144" s="1247">
        <f t="shared" si="62"/>
        <v>1</v>
      </c>
      <c r="AQ144" s="1249">
        <f t="shared" si="62"/>
        <v>51</v>
      </c>
      <c r="AR144" s="1248">
        <f t="shared" si="62"/>
        <v>26</v>
      </c>
      <c r="AS144" s="1248">
        <f t="shared" si="62"/>
        <v>30</v>
      </c>
      <c r="AT144" s="1247">
        <f t="shared" si="62"/>
        <v>1</v>
      </c>
      <c r="AU144" s="1249">
        <f t="shared" si="62"/>
        <v>48</v>
      </c>
      <c r="AV144" s="1248">
        <f t="shared" si="62"/>
        <v>17</v>
      </c>
      <c r="AW144" s="1248">
        <f t="shared" si="62"/>
        <v>22</v>
      </c>
      <c r="AX144" s="1247">
        <f t="shared" si="62"/>
        <v>2</v>
      </c>
      <c r="AY144" s="543">
        <f t="shared" si="62"/>
        <v>40</v>
      </c>
      <c r="AZ144" s="542">
        <f t="shared" si="62"/>
        <v>7</v>
      </c>
      <c r="BA144" s="542">
        <f t="shared" si="62"/>
        <v>18</v>
      </c>
      <c r="BB144" s="541">
        <f t="shared" si="62"/>
        <v>0</v>
      </c>
      <c r="BC144" s="544"/>
      <c r="BD144" s="1249">
        <f t="shared" ref="BD144:BW144" si="63">SUM(BD129:BD143)</f>
        <v>67</v>
      </c>
      <c r="BE144" s="1248">
        <f t="shared" si="63"/>
        <v>32</v>
      </c>
      <c r="BF144" s="1248">
        <f t="shared" si="63"/>
        <v>43</v>
      </c>
      <c r="BG144" s="1247">
        <f t="shared" si="63"/>
        <v>1</v>
      </c>
      <c r="BH144" s="1249">
        <f t="shared" si="63"/>
        <v>62</v>
      </c>
      <c r="BI144" s="1248">
        <f t="shared" si="63"/>
        <v>25</v>
      </c>
      <c r="BJ144" s="1248">
        <f t="shared" si="63"/>
        <v>40</v>
      </c>
      <c r="BK144" s="1247">
        <f t="shared" si="63"/>
        <v>3</v>
      </c>
      <c r="BL144" s="1249">
        <f t="shared" si="63"/>
        <v>59</v>
      </c>
      <c r="BM144" s="1248">
        <f t="shared" si="63"/>
        <v>25</v>
      </c>
      <c r="BN144" s="1248">
        <f t="shared" si="63"/>
        <v>34</v>
      </c>
      <c r="BO144" s="1247">
        <f t="shared" si="63"/>
        <v>2</v>
      </c>
      <c r="BP144" s="1249">
        <f t="shared" si="63"/>
        <v>44</v>
      </c>
      <c r="BQ144" s="1248">
        <f t="shared" si="63"/>
        <v>16</v>
      </c>
      <c r="BR144" s="1248">
        <f t="shared" si="63"/>
        <v>25</v>
      </c>
      <c r="BS144" s="1247">
        <f t="shared" si="63"/>
        <v>0</v>
      </c>
      <c r="BT144" s="1249">
        <f t="shared" si="63"/>
        <v>49</v>
      </c>
      <c r="BU144" s="1248">
        <f t="shared" si="63"/>
        <v>14</v>
      </c>
      <c r="BV144" s="1248">
        <f t="shared" si="63"/>
        <v>27</v>
      </c>
      <c r="BW144" s="1247">
        <f t="shared" si="63"/>
        <v>0</v>
      </c>
      <c r="BX144" s="5"/>
      <c r="BY144" s="5"/>
      <c r="BZ144" s="5"/>
      <c r="CA144" s="5"/>
    </row>
    <row r="145" spans="1:79" s="618" customFormat="1" ht="16.2" thickBot="1">
      <c r="A145" s="540"/>
      <c r="B145" s="540"/>
      <c r="C145" s="540"/>
      <c r="D145" s="540"/>
      <c r="E145" s="1916" t="s">
        <v>1296</v>
      </c>
      <c r="F145" s="1917"/>
      <c r="G145" s="1917"/>
      <c r="H145" s="1917"/>
      <c r="I145" s="1918"/>
      <c r="J145" s="1909"/>
      <c r="K145" s="1910"/>
      <c r="L145" s="1910"/>
      <c r="M145" s="1911"/>
      <c r="N145" s="1909"/>
      <c r="O145" s="1910"/>
      <c r="P145" s="1910"/>
      <c r="Q145" s="1911"/>
      <c r="R145" s="1909"/>
      <c r="S145" s="1910"/>
      <c r="T145" s="1910"/>
      <c r="U145" s="1911"/>
      <c r="V145" s="1909"/>
      <c r="W145" s="1910"/>
      <c r="X145" s="1910"/>
      <c r="Y145" s="1911"/>
      <c r="Z145" s="1909"/>
      <c r="AA145" s="1910"/>
      <c r="AB145" s="1910"/>
      <c r="AC145" s="1911"/>
      <c r="AD145" s="539"/>
      <c r="AE145" s="1909">
        <v>5</v>
      </c>
      <c r="AF145" s="1910"/>
      <c r="AG145" s="1910"/>
      <c r="AH145" s="1911"/>
      <c r="AI145" s="1909"/>
      <c r="AJ145" s="1910"/>
      <c r="AK145" s="1910"/>
      <c r="AL145" s="1911"/>
      <c r="AM145" s="1909"/>
      <c r="AN145" s="1910"/>
      <c r="AO145" s="1910"/>
      <c r="AP145" s="1911"/>
      <c r="AQ145" s="1909"/>
      <c r="AR145" s="1910"/>
      <c r="AS145" s="1910"/>
      <c r="AT145" s="1911"/>
      <c r="AU145" s="1909"/>
      <c r="AV145" s="1910"/>
      <c r="AW145" s="1910"/>
      <c r="AX145" s="1911"/>
      <c r="AY145" s="1909"/>
      <c r="AZ145" s="1910"/>
      <c r="BA145" s="1910"/>
      <c r="BB145" s="1911"/>
      <c r="BC145" s="539"/>
      <c r="BD145" s="1926"/>
      <c r="BE145" s="1910"/>
      <c r="BF145" s="1910"/>
      <c r="BG145" s="1911"/>
      <c r="BH145" s="1909"/>
      <c r="BI145" s="1910"/>
      <c r="BJ145" s="1910"/>
      <c r="BK145" s="1911"/>
      <c r="BL145" s="1909"/>
      <c r="BM145" s="1910"/>
      <c r="BN145" s="1910"/>
      <c r="BO145" s="1911"/>
      <c r="BP145" s="1909"/>
      <c r="BQ145" s="1910"/>
      <c r="BR145" s="1910"/>
      <c r="BS145" s="1911"/>
      <c r="BT145" s="1909"/>
      <c r="BU145" s="1910"/>
      <c r="BV145" s="1910"/>
      <c r="BW145" s="1911"/>
    </row>
    <row r="146" spans="1:79" ht="13.8" thickBot="1">
      <c r="A146" s="540"/>
      <c r="B146" s="540"/>
      <c r="C146" s="540"/>
      <c r="D146" s="540"/>
      <c r="E146" s="540"/>
      <c r="F146" s="540"/>
      <c r="G146" s="540"/>
      <c r="H146" s="540"/>
      <c r="I146" s="540"/>
      <c r="J146" s="540"/>
      <c r="K146" s="540"/>
      <c r="L146" s="540"/>
      <c r="M146" s="540"/>
      <c r="N146" s="540"/>
      <c r="O146" s="540"/>
      <c r="P146" s="540"/>
      <c r="Q146" s="540"/>
      <c r="R146" s="540"/>
      <c r="S146" s="540"/>
      <c r="T146" s="540"/>
      <c r="U146" s="540"/>
      <c r="V146" s="540"/>
      <c r="W146" s="540"/>
      <c r="X146" s="540"/>
      <c r="Y146" s="540"/>
      <c r="Z146" s="540"/>
      <c r="AA146" s="540"/>
      <c r="AB146" s="540"/>
      <c r="AC146" s="540"/>
      <c r="AD146" s="610"/>
      <c r="AE146" s="540"/>
      <c r="AF146" s="540"/>
      <c r="AG146" s="540"/>
      <c r="AH146" s="540"/>
      <c r="AI146" s="540"/>
      <c r="AJ146" s="540"/>
      <c r="AK146" s="540"/>
      <c r="AL146" s="540"/>
      <c r="AM146" s="540"/>
      <c r="AN146" s="540"/>
      <c r="AO146" s="540"/>
      <c r="AP146" s="540"/>
      <c r="AQ146" s="540"/>
      <c r="AR146" s="540"/>
      <c r="AS146" s="540"/>
      <c r="AT146" s="540"/>
      <c r="AU146" s="540"/>
      <c r="AV146" s="540"/>
      <c r="AW146" s="540"/>
      <c r="AX146" s="540"/>
      <c r="AY146" s="540"/>
      <c r="AZ146" s="540"/>
      <c r="BA146" s="540"/>
      <c r="BB146" s="540"/>
      <c r="BC146" s="610"/>
      <c r="BD146" s="540"/>
      <c r="BE146" s="540"/>
      <c r="BF146" s="540"/>
      <c r="BG146" s="540"/>
      <c r="BH146" s="540"/>
      <c r="BI146" s="540"/>
      <c r="BJ146" s="540"/>
      <c r="BK146" s="540"/>
      <c r="BL146" s="540"/>
      <c r="BM146" s="540"/>
      <c r="BN146" s="540"/>
      <c r="BO146" s="540"/>
      <c r="BP146" s="540"/>
      <c r="BQ146" s="540"/>
      <c r="BR146" s="540"/>
      <c r="BS146" s="540"/>
      <c r="BT146" s="540"/>
      <c r="BU146" s="540"/>
      <c r="BV146" s="540"/>
      <c r="BW146" s="540"/>
    </row>
    <row r="147" spans="1:79" s="61" customFormat="1" ht="23.4" thickBot="1">
      <c r="A147" s="1922">
        <v>8</v>
      </c>
      <c r="B147" s="1902" t="s">
        <v>156</v>
      </c>
      <c r="C147" s="1693"/>
      <c r="D147" s="1276"/>
      <c r="E147" s="1905">
        <v>2013</v>
      </c>
      <c r="F147" s="1906"/>
      <c r="G147" s="1906"/>
      <c r="H147" s="1906"/>
      <c r="I147" s="1907"/>
      <c r="J147" s="1887" t="s">
        <v>1109</v>
      </c>
      <c r="K147" s="1888"/>
      <c r="L147" s="1888"/>
      <c r="M147" s="1889"/>
      <c r="N147" s="1908" t="s">
        <v>1108</v>
      </c>
      <c r="O147" s="1891"/>
      <c r="P147" s="1891"/>
      <c r="Q147" s="1892"/>
      <c r="R147" s="1887" t="s">
        <v>1107</v>
      </c>
      <c r="S147" s="1888"/>
      <c r="T147" s="1888"/>
      <c r="U147" s="1889"/>
      <c r="V147" s="1908" t="s">
        <v>1106</v>
      </c>
      <c r="W147" s="1891"/>
      <c r="X147" s="1891"/>
      <c r="Y147" s="1892"/>
      <c r="Z147" s="1887" t="s">
        <v>1105</v>
      </c>
      <c r="AA147" s="1888"/>
      <c r="AB147" s="1888"/>
      <c r="AC147" s="1889"/>
      <c r="AD147" s="962"/>
      <c r="AE147" s="1890" t="s">
        <v>1104</v>
      </c>
      <c r="AF147" s="1891"/>
      <c r="AG147" s="1891"/>
      <c r="AH147" s="1892"/>
      <c r="AI147" s="1887" t="s">
        <v>1103</v>
      </c>
      <c r="AJ147" s="1888"/>
      <c r="AK147" s="1888"/>
      <c r="AL147" s="1889"/>
      <c r="AM147" s="1908" t="s">
        <v>1102</v>
      </c>
      <c r="AN147" s="1891"/>
      <c r="AO147" s="1891"/>
      <c r="AP147" s="1892"/>
      <c r="AQ147" s="1887" t="s">
        <v>1101</v>
      </c>
      <c r="AR147" s="1888"/>
      <c r="AS147" s="1888"/>
      <c r="AT147" s="1889"/>
      <c r="AU147" s="1908" t="s">
        <v>1100</v>
      </c>
      <c r="AV147" s="1891"/>
      <c r="AW147" s="1891"/>
      <c r="AX147" s="1892"/>
      <c r="AY147" s="1887" t="s">
        <v>1099</v>
      </c>
      <c r="AZ147" s="1888"/>
      <c r="BA147" s="1888"/>
      <c r="BB147" s="1889"/>
      <c r="BC147" s="962"/>
      <c r="BD147" s="1890" t="s">
        <v>1098</v>
      </c>
      <c r="BE147" s="1891"/>
      <c r="BF147" s="1891"/>
      <c r="BG147" s="1892"/>
      <c r="BH147" s="1893" t="s">
        <v>1097</v>
      </c>
      <c r="BI147" s="1894"/>
      <c r="BJ147" s="1894"/>
      <c r="BK147" s="1895"/>
      <c r="BL147" s="1896" t="s">
        <v>1096</v>
      </c>
      <c r="BM147" s="1897"/>
      <c r="BN147" s="1897"/>
      <c r="BO147" s="1898"/>
      <c r="BP147" s="1893" t="s">
        <v>1095</v>
      </c>
      <c r="BQ147" s="1894"/>
      <c r="BR147" s="1894"/>
      <c r="BS147" s="1895"/>
      <c r="BT147" s="1896" t="s">
        <v>1094</v>
      </c>
      <c r="BU147" s="1897"/>
      <c r="BV147" s="1897"/>
      <c r="BW147" s="1912"/>
      <c r="BX147" s="963"/>
      <c r="BY147" s="963"/>
      <c r="BZ147" s="963"/>
      <c r="CA147" s="963"/>
    </row>
    <row r="148" spans="1:79" ht="12.75" customHeight="1" thickBot="1">
      <c r="A148" s="1923"/>
      <c r="B148" s="1903"/>
      <c r="C148" s="1692"/>
      <c r="D148" s="1276"/>
      <c r="E148" s="1905"/>
      <c r="F148" s="1906"/>
      <c r="G148" s="1906"/>
      <c r="H148" s="1906"/>
      <c r="I148" s="1907"/>
      <c r="J148" s="1934" t="s">
        <v>1365</v>
      </c>
      <c r="K148" s="1931"/>
      <c r="L148" s="1931"/>
      <c r="M148" s="1932"/>
      <c r="N148" s="1934" t="s">
        <v>1364</v>
      </c>
      <c r="O148" s="1931"/>
      <c r="P148" s="1931"/>
      <c r="Q148" s="1932"/>
      <c r="R148" s="1934" t="s">
        <v>1361</v>
      </c>
      <c r="S148" s="1931"/>
      <c r="T148" s="1931"/>
      <c r="U148" s="1932"/>
      <c r="V148" s="1934" t="s">
        <v>1363</v>
      </c>
      <c r="W148" s="1931"/>
      <c r="X148" s="1931"/>
      <c r="Y148" s="1932"/>
      <c r="Z148" s="1934" t="s">
        <v>1362</v>
      </c>
      <c r="AA148" s="1931"/>
      <c r="AB148" s="1931"/>
      <c r="AC148" s="1932"/>
      <c r="AD148" s="962"/>
      <c r="AE148" s="1930" t="s">
        <v>1360</v>
      </c>
      <c r="AF148" s="1931"/>
      <c r="AG148" s="1931"/>
      <c r="AH148" s="1932"/>
      <c r="AI148" s="1934" t="s">
        <v>1363</v>
      </c>
      <c r="AJ148" s="1931"/>
      <c r="AK148" s="1931"/>
      <c r="AL148" s="1932"/>
      <c r="AM148" s="1934" t="s">
        <v>1361</v>
      </c>
      <c r="AN148" s="1931"/>
      <c r="AO148" s="1931"/>
      <c r="AP148" s="1932"/>
      <c r="AQ148" s="1934" t="s">
        <v>1362</v>
      </c>
      <c r="AR148" s="1931"/>
      <c r="AS148" s="1931"/>
      <c r="AT148" s="1932"/>
      <c r="AU148" s="1934" t="s">
        <v>1360</v>
      </c>
      <c r="AV148" s="1931"/>
      <c r="AW148" s="1931"/>
      <c r="AX148" s="1932"/>
      <c r="AY148" s="1934" t="s">
        <v>1363</v>
      </c>
      <c r="AZ148" s="1931"/>
      <c r="BA148" s="1931"/>
      <c r="BB148" s="1932"/>
      <c r="BC148" s="962"/>
      <c r="BD148" s="1930" t="s">
        <v>1365</v>
      </c>
      <c r="BE148" s="1931"/>
      <c r="BF148" s="1931"/>
      <c r="BG148" s="1932"/>
      <c r="BH148" s="1933" t="s">
        <v>1362</v>
      </c>
      <c r="BI148" s="1906"/>
      <c r="BJ148" s="1906"/>
      <c r="BK148" s="1907"/>
      <c r="BL148" s="1933" t="s">
        <v>1360</v>
      </c>
      <c r="BM148" s="1906"/>
      <c r="BN148" s="1906"/>
      <c r="BO148" s="1907"/>
      <c r="BP148" s="1933" t="s">
        <v>1361</v>
      </c>
      <c r="BQ148" s="1906"/>
      <c r="BR148" s="1906"/>
      <c r="BS148" s="1907"/>
      <c r="BT148" s="1933" t="s">
        <v>1364</v>
      </c>
      <c r="BU148" s="1906"/>
      <c r="BV148" s="1906"/>
      <c r="BW148" s="1935"/>
    </row>
    <row r="149" spans="1:79" ht="23.4" thickBot="1">
      <c r="A149" s="1924"/>
      <c r="B149" s="1904"/>
      <c r="C149" s="1694"/>
      <c r="D149" s="1276"/>
      <c r="E149" s="603" t="s">
        <v>268</v>
      </c>
      <c r="F149" s="603" t="s">
        <v>1092</v>
      </c>
      <c r="G149" s="603" t="s">
        <v>267</v>
      </c>
      <c r="H149" s="603" t="s">
        <v>266</v>
      </c>
      <c r="I149" s="602" t="s">
        <v>265</v>
      </c>
      <c r="J149" s="605" t="s">
        <v>268</v>
      </c>
      <c r="K149" s="605" t="s">
        <v>1092</v>
      </c>
      <c r="L149" s="605" t="s">
        <v>267</v>
      </c>
      <c r="M149" s="604" t="s">
        <v>266</v>
      </c>
      <c r="N149" s="605" t="s">
        <v>268</v>
      </c>
      <c r="O149" s="605" t="s">
        <v>1092</v>
      </c>
      <c r="P149" s="605" t="s">
        <v>267</v>
      </c>
      <c r="Q149" s="608" t="s">
        <v>266</v>
      </c>
      <c r="R149" s="704" t="s">
        <v>268</v>
      </c>
      <c r="S149" s="603" t="s">
        <v>1092</v>
      </c>
      <c r="T149" s="603" t="s">
        <v>267</v>
      </c>
      <c r="U149" s="602" t="s">
        <v>266</v>
      </c>
      <c r="V149" s="603" t="s">
        <v>268</v>
      </c>
      <c r="W149" s="603" t="s">
        <v>1092</v>
      </c>
      <c r="X149" s="603" t="s">
        <v>267</v>
      </c>
      <c r="Y149" s="607" t="s">
        <v>266</v>
      </c>
      <c r="Z149" s="606" t="s">
        <v>268</v>
      </c>
      <c r="AA149" s="605" t="s">
        <v>1092</v>
      </c>
      <c r="AB149" s="605" t="s">
        <v>267</v>
      </c>
      <c r="AC149" s="604" t="s">
        <v>266</v>
      </c>
      <c r="AD149" s="544"/>
      <c r="AE149" s="704" t="s">
        <v>268</v>
      </c>
      <c r="AF149" s="603" t="s">
        <v>1092</v>
      </c>
      <c r="AG149" s="603" t="s">
        <v>267</v>
      </c>
      <c r="AH149" s="602" t="s">
        <v>266</v>
      </c>
      <c r="AI149" s="603" t="s">
        <v>268</v>
      </c>
      <c r="AJ149" s="603" t="s">
        <v>1092</v>
      </c>
      <c r="AK149" s="603" t="s">
        <v>267</v>
      </c>
      <c r="AL149" s="602" t="s">
        <v>266</v>
      </c>
      <c r="AM149" s="603" t="s">
        <v>268</v>
      </c>
      <c r="AN149" s="603" t="s">
        <v>1092</v>
      </c>
      <c r="AO149" s="603" t="s">
        <v>267</v>
      </c>
      <c r="AP149" s="602" t="s">
        <v>266</v>
      </c>
      <c r="AQ149" s="603" t="s">
        <v>268</v>
      </c>
      <c r="AR149" s="603" t="s">
        <v>1092</v>
      </c>
      <c r="AS149" s="603" t="s">
        <v>267</v>
      </c>
      <c r="AT149" s="602" t="s">
        <v>266</v>
      </c>
      <c r="AU149" s="605" t="s">
        <v>268</v>
      </c>
      <c r="AV149" s="605" t="s">
        <v>1092</v>
      </c>
      <c r="AW149" s="605" t="s">
        <v>267</v>
      </c>
      <c r="AX149" s="604" t="s">
        <v>266</v>
      </c>
      <c r="AY149" s="605" t="s">
        <v>268</v>
      </c>
      <c r="AZ149" s="605" t="s">
        <v>1092</v>
      </c>
      <c r="BA149" s="605" t="s">
        <v>267</v>
      </c>
      <c r="BB149" s="604" t="s">
        <v>266</v>
      </c>
      <c r="BC149" s="544"/>
      <c r="BD149" s="606" t="s">
        <v>268</v>
      </c>
      <c r="BE149" s="605" t="s">
        <v>1092</v>
      </c>
      <c r="BF149" s="605" t="s">
        <v>267</v>
      </c>
      <c r="BG149" s="604" t="s">
        <v>266</v>
      </c>
      <c r="BH149" s="605" t="s">
        <v>268</v>
      </c>
      <c r="BI149" s="605" t="s">
        <v>1092</v>
      </c>
      <c r="BJ149" s="605" t="s">
        <v>267</v>
      </c>
      <c r="BK149" s="604" t="s">
        <v>266</v>
      </c>
      <c r="BL149" s="605" t="s">
        <v>268</v>
      </c>
      <c r="BM149" s="605" t="s">
        <v>1092</v>
      </c>
      <c r="BN149" s="605" t="s">
        <v>267</v>
      </c>
      <c r="BO149" s="604" t="s">
        <v>266</v>
      </c>
      <c r="BP149" s="603" t="s">
        <v>268</v>
      </c>
      <c r="BQ149" s="603" t="s">
        <v>1092</v>
      </c>
      <c r="BR149" s="603" t="s">
        <v>267</v>
      </c>
      <c r="BS149" s="602" t="s">
        <v>266</v>
      </c>
      <c r="BT149" s="605" t="s">
        <v>268</v>
      </c>
      <c r="BU149" s="605" t="s">
        <v>1092</v>
      </c>
      <c r="BV149" s="605" t="s">
        <v>267</v>
      </c>
      <c r="BW149" s="604" t="s">
        <v>266</v>
      </c>
    </row>
    <row r="150" spans="1:79" s="618" customFormat="1">
      <c r="A150" s="1306">
        <v>1</v>
      </c>
      <c r="B150" s="1415" t="s">
        <v>1620</v>
      </c>
      <c r="C150" s="1415" t="s">
        <v>1621</v>
      </c>
      <c r="D150" s="1310" t="str">
        <f t="shared" ref="D150:D163" si="64">CONCATENATE(TRIM(C150)," ",TRIM(B150))</f>
        <v>Fred Millard</v>
      </c>
      <c r="E150" s="1305">
        <f t="shared" ref="E150:E164" si="65">SUM(J150,N150,R150,V150,Z150,AE150,AI150,AM150,AQ150,AU150,AY150,BD150,BH150,BL150,BP150,BT150)</f>
        <v>73</v>
      </c>
      <c r="F150" s="1304">
        <f t="shared" ref="F150:F164" si="66">SUM(K150,O150,S150,W150,AA150,AF150,AJ150,AN150,AR150,AV150,AZ150,BE150,BI150,BM150,BU150,BQ150)</f>
        <v>53</v>
      </c>
      <c r="G150" s="1304">
        <f t="shared" ref="G150:G164" si="67">SUM(L150,P150,T150,X150,AB150,AG150,AK150,AO150,AS150,AW150,BA150,BF150,BJ150,BN150,BV150,BR150)</f>
        <v>54</v>
      </c>
      <c r="H150" s="1304">
        <f t="shared" ref="H150:H164" si="68">SUM(M150,Q150,U150,Y150,AC150,AH150,AL150,AP150,AT150,AX150,BB150,BG150,BK150,BO150,BW150,BS150)</f>
        <v>10</v>
      </c>
      <c r="I150" s="1303">
        <f t="shared" ref="I150:I165" si="69">(G150/E150)</f>
        <v>0.73972602739726023</v>
      </c>
      <c r="J150" s="1370">
        <v>8</v>
      </c>
      <c r="K150" s="1369">
        <v>7</v>
      </c>
      <c r="L150" s="1369">
        <v>7</v>
      </c>
      <c r="M150" s="1368">
        <v>2</v>
      </c>
      <c r="N150" s="1002">
        <v>4</v>
      </c>
      <c r="O150" s="1366">
        <v>2</v>
      </c>
      <c r="P150" s="1366">
        <v>2</v>
      </c>
      <c r="Q150" s="1367">
        <v>1</v>
      </c>
      <c r="R150" s="950">
        <v>4</v>
      </c>
      <c r="S150" s="949">
        <v>1</v>
      </c>
      <c r="T150" s="949">
        <v>2</v>
      </c>
      <c r="U150" s="948"/>
      <c r="V150" s="572">
        <v>6</v>
      </c>
      <c r="W150" s="572">
        <v>3</v>
      </c>
      <c r="X150" s="572">
        <v>3</v>
      </c>
      <c r="Y150" s="571"/>
      <c r="Z150" s="570">
        <v>6</v>
      </c>
      <c r="AA150" s="570">
        <v>3</v>
      </c>
      <c r="AB150" s="570">
        <v>6</v>
      </c>
      <c r="AC150" s="569"/>
      <c r="AD150" s="512"/>
      <c r="AE150" s="573">
        <v>4</v>
      </c>
      <c r="AF150" s="572">
        <v>3</v>
      </c>
      <c r="AG150" s="572">
        <v>4</v>
      </c>
      <c r="AH150" s="571">
        <v>2</v>
      </c>
      <c r="AI150" s="570">
        <v>5</v>
      </c>
      <c r="AJ150" s="570">
        <v>5</v>
      </c>
      <c r="AK150" s="570">
        <v>5</v>
      </c>
      <c r="AL150" s="569"/>
      <c r="AM150" s="927">
        <v>3</v>
      </c>
      <c r="AN150" s="927">
        <v>4</v>
      </c>
      <c r="AO150" s="927">
        <v>2</v>
      </c>
      <c r="AP150" s="926">
        <v>1</v>
      </c>
      <c r="AQ150" s="570">
        <v>5</v>
      </c>
      <c r="AR150" s="570">
        <v>3</v>
      </c>
      <c r="AS150" s="570">
        <v>2</v>
      </c>
      <c r="AT150" s="569"/>
      <c r="AU150" s="572">
        <v>5</v>
      </c>
      <c r="AV150" s="572">
        <v>4</v>
      </c>
      <c r="AW150" s="572">
        <v>5</v>
      </c>
      <c r="AX150" s="571">
        <v>1</v>
      </c>
      <c r="AY150" s="570">
        <v>3</v>
      </c>
      <c r="AZ150" s="570">
        <v>3</v>
      </c>
      <c r="BA150" s="570">
        <v>2</v>
      </c>
      <c r="BB150" s="569"/>
      <c r="BC150" s="512"/>
      <c r="BD150" s="928">
        <v>5</v>
      </c>
      <c r="BE150" s="927">
        <v>3</v>
      </c>
      <c r="BF150" s="927">
        <v>3</v>
      </c>
      <c r="BG150" s="926"/>
      <c r="BH150" s="570">
        <v>4</v>
      </c>
      <c r="BI150" s="570">
        <v>3</v>
      </c>
      <c r="BJ150" s="570">
        <v>2</v>
      </c>
      <c r="BK150" s="634">
        <v>1</v>
      </c>
      <c r="BL150" s="573">
        <v>4</v>
      </c>
      <c r="BM150" s="572">
        <v>4</v>
      </c>
      <c r="BN150" s="572">
        <v>4</v>
      </c>
      <c r="BO150" s="571">
        <v>1</v>
      </c>
      <c r="BP150" s="570">
        <v>5</v>
      </c>
      <c r="BQ150" s="570">
        <v>3</v>
      </c>
      <c r="BR150" s="570">
        <v>4</v>
      </c>
      <c r="BS150" s="634"/>
      <c r="BT150" s="573">
        <v>2</v>
      </c>
      <c r="BU150" s="572">
        <v>2</v>
      </c>
      <c r="BV150" s="572">
        <v>1</v>
      </c>
      <c r="BW150" s="571">
        <v>1</v>
      </c>
    </row>
    <row r="151" spans="1:79" s="618" customFormat="1">
      <c r="A151" s="646">
        <v>2</v>
      </c>
      <c r="B151" s="1301" t="s">
        <v>140</v>
      </c>
      <c r="C151" s="1301" t="s">
        <v>1622</v>
      </c>
      <c r="D151" s="1310" t="str">
        <f t="shared" si="64"/>
        <v>Greg Poulin</v>
      </c>
      <c r="E151" s="644">
        <f t="shared" si="65"/>
        <v>71</v>
      </c>
      <c r="F151" s="643">
        <f t="shared" si="66"/>
        <v>25</v>
      </c>
      <c r="G151" s="643">
        <f t="shared" si="67"/>
        <v>36</v>
      </c>
      <c r="H151" s="643">
        <f t="shared" si="68"/>
        <v>2</v>
      </c>
      <c r="I151" s="642">
        <f t="shared" si="69"/>
        <v>0.50704225352112675</v>
      </c>
      <c r="J151" s="1360">
        <v>5</v>
      </c>
      <c r="K151" s="1359">
        <v>6</v>
      </c>
      <c r="L151" s="1359">
        <v>3</v>
      </c>
      <c r="M151" s="1358"/>
      <c r="N151" s="943"/>
      <c r="O151" s="653"/>
      <c r="P151" s="653"/>
      <c r="Q151" s="1130"/>
      <c r="R151" s="913">
        <v>4</v>
      </c>
      <c r="S151" s="912">
        <v>3</v>
      </c>
      <c r="T151" s="912">
        <v>4</v>
      </c>
      <c r="U151" s="911">
        <v>1</v>
      </c>
      <c r="V151" s="572">
        <v>6</v>
      </c>
      <c r="W151" s="572">
        <v>2</v>
      </c>
      <c r="X151" s="572">
        <v>3</v>
      </c>
      <c r="Y151" s="571"/>
      <c r="Z151" s="570">
        <v>5</v>
      </c>
      <c r="AA151" s="570">
        <v>1</v>
      </c>
      <c r="AB151" s="570">
        <v>1</v>
      </c>
      <c r="AC151" s="569"/>
      <c r="AD151" s="512"/>
      <c r="AE151" s="573">
        <v>5</v>
      </c>
      <c r="AF151" s="572">
        <v>2</v>
      </c>
      <c r="AG151" s="572">
        <v>2</v>
      </c>
      <c r="AH151" s="571"/>
      <c r="AI151" s="570">
        <v>4</v>
      </c>
      <c r="AJ151" s="570">
        <v>0</v>
      </c>
      <c r="AK151" s="570">
        <v>2</v>
      </c>
      <c r="AL151" s="569"/>
      <c r="AM151" s="927">
        <v>4</v>
      </c>
      <c r="AN151" s="927">
        <v>2</v>
      </c>
      <c r="AO151" s="927">
        <v>3</v>
      </c>
      <c r="AP151" s="926"/>
      <c r="AQ151" s="570">
        <v>6</v>
      </c>
      <c r="AR151" s="570">
        <v>2</v>
      </c>
      <c r="AS151" s="570">
        <v>4</v>
      </c>
      <c r="AT151" s="569"/>
      <c r="AU151" s="572">
        <v>6</v>
      </c>
      <c r="AV151" s="572">
        <v>2</v>
      </c>
      <c r="AW151" s="572">
        <v>3</v>
      </c>
      <c r="AX151" s="571"/>
      <c r="AY151" s="570">
        <v>6</v>
      </c>
      <c r="AZ151" s="570">
        <v>1</v>
      </c>
      <c r="BA151" s="570">
        <v>3</v>
      </c>
      <c r="BB151" s="569"/>
      <c r="BC151" s="512"/>
      <c r="BD151" s="386"/>
      <c r="BE151" s="244"/>
      <c r="BF151" s="244"/>
      <c r="BG151" s="377"/>
      <c r="BH151" s="570">
        <v>4</v>
      </c>
      <c r="BI151" s="570">
        <v>1</v>
      </c>
      <c r="BJ151" s="570">
        <v>2</v>
      </c>
      <c r="BK151" s="634">
        <v>1</v>
      </c>
      <c r="BL151" s="573">
        <v>6</v>
      </c>
      <c r="BM151" s="572">
        <v>2</v>
      </c>
      <c r="BN151" s="572">
        <v>2</v>
      </c>
      <c r="BO151" s="571"/>
      <c r="BP151" s="570">
        <v>5</v>
      </c>
      <c r="BQ151" s="570">
        <v>1</v>
      </c>
      <c r="BR151" s="570">
        <v>3</v>
      </c>
      <c r="BS151" s="634"/>
      <c r="BT151" s="573">
        <v>5</v>
      </c>
      <c r="BU151" s="572">
        <v>0</v>
      </c>
      <c r="BV151" s="572">
        <v>1</v>
      </c>
      <c r="BW151" s="571"/>
    </row>
    <row r="152" spans="1:79" s="618" customFormat="1">
      <c r="A152" s="646">
        <v>3</v>
      </c>
      <c r="B152" s="888" t="s">
        <v>24</v>
      </c>
      <c r="C152" s="888" t="s">
        <v>1623</v>
      </c>
      <c r="D152" s="1310" t="str">
        <f t="shared" si="64"/>
        <v>Sanjay Shah</v>
      </c>
      <c r="E152" s="644">
        <f t="shared" si="65"/>
        <v>70</v>
      </c>
      <c r="F152" s="643">
        <f t="shared" si="66"/>
        <v>23</v>
      </c>
      <c r="G152" s="643">
        <f t="shared" si="67"/>
        <v>39</v>
      </c>
      <c r="H152" s="643">
        <f t="shared" si="68"/>
        <v>0</v>
      </c>
      <c r="I152" s="642">
        <f t="shared" si="69"/>
        <v>0.55714285714285716</v>
      </c>
      <c r="J152" s="1360">
        <v>7</v>
      </c>
      <c r="K152" s="1359">
        <v>3</v>
      </c>
      <c r="L152" s="1359">
        <v>7</v>
      </c>
      <c r="M152" s="1358"/>
      <c r="N152" s="943"/>
      <c r="O152" s="653"/>
      <c r="P152" s="653"/>
      <c r="Q152" s="1130"/>
      <c r="R152" s="880"/>
      <c r="S152" s="652"/>
      <c r="T152" s="652"/>
      <c r="U152" s="655"/>
      <c r="V152" s="244"/>
      <c r="W152" s="244"/>
      <c r="X152" s="244"/>
      <c r="Y152" s="377"/>
      <c r="Z152" s="570">
        <v>5</v>
      </c>
      <c r="AA152" s="570">
        <v>1</v>
      </c>
      <c r="AB152" s="570">
        <v>1</v>
      </c>
      <c r="AC152" s="569"/>
      <c r="AD152" s="512"/>
      <c r="AE152" s="573">
        <v>5</v>
      </c>
      <c r="AF152" s="572">
        <v>0</v>
      </c>
      <c r="AG152" s="572">
        <v>3</v>
      </c>
      <c r="AH152" s="571"/>
      <c r="AI152" s="570">
        <v>5</v>
      </c>
      <c r="AJ152" s="570">
        <v>3</v>
      </c>
      <c r="AK152" s="570">
        <v>2</v>
      </c>
      <c r="AL152" s="569"/>
      <c r="AM152" s="927">
        <v>5</v>
      </c>
      <c r="AN152" s="927">
        <v>1</v>
      </c>
      <c r="AO152" s="927">
        <v>2</v>
      </c>
      <c r="AP152" s="926"/>
      <c r="AQ152" s="570">
        <v>6</v>
      </c>
      <c r="AR152" s="570">
        <v>1</v>
      </c>
      <c r="AS152" s="570">
        <v>4</v>
      </c>
      <c r="AT152" s="569"/>
      <c r="AU152" s="572">
        <v>7</v>
      </c>
      <c r="AV152" s="572">
        <v>3</v>
      </c>
      <c r="AW152" s="572">
        <v>4</v>
      </c>
      <c r="AX152" s="571"/>
      <c r="AY152" s="570">
        <v>6</v>
      </c>
      <c r="AZ152" s="570">
        <v>3</v>
      </c>
      <c r="BA152" s="570">
        <v>3</v>
      </c>
      <c r="BB152" s="569"/>
      <c r="BC152" s="512"/>
      <c r="BD152" s="928">
        <v>5</v>
      </c>
      <c r="BE152" s="927">
        <v>3</v>
      </c>
      <c r="BF152" s="927">
        <v>4</v>
      </c>
      <c r="BG152" s="926"/>
      <c r="BH152" s="570">
        <v>4</v>
      </c>
      <c r="BI152" s="570">
        <v>1</v>
      </c>
      <c r="BJ152" s="570">
        <v>2</v>
      </c>
      <c r="BK152" s="634"/>
      <c r="BL152" s="573">
        <v>5</v>
      </c>
      <c r="BM152" s="572">
        <v>1</v>
      </c>
      <c r="BN152" s="572">
        <v>3</v>
      </c>
      <c r="BO152" s="571"/>
      <c r="BP152" s="570">
        <v>5</v>
      </c>
      <c r="BQ152" s="570">
        <v>2</v>
      </c>
      <c r="BR152" s="570">
        <v>2</v>
      </c>
      <c r="BS152" s="634"/>
      <c r="BT152" s="573">
        <v>5</v>
      </c>
      <c r="BU152" s="572">
        <v>1</v>
      </c>
      <c r="BV152" s="572">
        <v>2</v>
      </c>
      <c r="BW152" s="571"/>
    </row>
    <row r="153" spans="1:79" s="618" customFormat="1">
      <c r="A153" s="646">
        <v>4</v>
      </c>
      <c r="B153" s="1301" t="s">
        <v>152</v>
      </c>
      <c r="C153" s="1301" t="s">
        <v>1594</v>
      </c>
      <c r="D153" s="1310" t="str">
        <f t="shared" si="64"/>
        <v>Steve Griffin</v>
      </c>
      <c r="E153" s="644">
        <f t="shared" si="65"/>
        <v>84</v>
      </c>
      <c r="F153" s="643">
        <f t="shared" si="66"/>
        <v>35</v>
      </c>
      <c r="G153" s="643">
        <f t="shared" si="67"/>
        <v>57</v>
      </c>
      <c r="H153" s="643">
        <f t="shared" si="68"/>
        <v>1</v>
      </c>
      <c r="I153" s="642">
        <f t="shared" si="69"/>
        <v>0.6785714285714286</v>
      </c>
      <c r="J153" s="1360">
        <v>8</v>
      </c>
      <c r="K153" s="1359">
        <v>5</v>
      </c>
      <c r="L153" s="1359">
        <v>5</v>
      </c>
      <c r="M153" s="1358"/>
      <c r="N153" s="990">
        <v>5</v>
      </c>
      <c r="O153" s="989">
        <v>0</v>
      </c>
      <c r="P153" s="989">
        <v>2</v>
      </c>
      <c r="Q153" s="1230"/>
      <c r="R153" s="913">
        <v>4</v>
      </c>
      <c r="S153" s="912">
        <v>1</v>
      </c>
      <c r="T153" s="912">
        <v>3</v>
      </c>
      <c r="U153" s="911"/>
      <c r="V153" s="572">
        <v>6</v>
      </c>
      <c r="W153" s="572">
        <v>1</v>
      </c>
      <c r="X153" s="572">
        <v>2</v>
      </c>
      <c r="Y153" s="571"/>
      <c r="Z153" s="570">
        <v>5</v>
      </c>
      <c r="AA153" s="570">
        <v>1</v>
      </c>
      <c r="AB153" s="570">
        <v>3</v>
      </c>
      <c r="AC153" s="569"/>
      <c r="AD153" s="512"/>
      <c r="AE153" s="573">
        <v>5</v>
      </c>
      <c r="AF153" s="572">
        <v>3</v>
      </c>
      <c r="AG153" s="572">
        <v>4</v>
      </c>
      <c r="AH153" s="571"/>
      <c r="AI153" s="570">
        <v>4</v>
      </c>
      <c r="AJ153" s="570">
        <v>3</v>
      </c>
      <c r="AK153" s="570">
        <v>3</v>
      </c>
      <c r="AL153" s="569">
        <v>1</v>
      </c>
      <c r="AM153" s="927">
        <v>5</v>
      </c>
      <c r="AN153" s="927">
        <v>1</v>
      </c>
      <c r="AO153" s="927">
        <v>4</v>
      </c>
      <c r="AP153" s="926"/>
      <c r="AQ153" s="570">
        <v>5</v>
      </c>
      <c r="AR153" s="570">
        <v>3</v>
      </c>
      <c r="AS153" s="570">
        <v>4</v>
      </c>
      <c r="AT153" s="569"/>
      <c r="AU153" s="572">
        <v>7</v>
      </c>
      <c r="AV153" s="572">
        <v>4</v>
      </c>
      <c r="AW153" s="572">
        <v>5</v>
      </c>
      <c r="AX153" s="571"/>
      <c r="AY153" s="570">
        <v>5</v>
      </c>
      <c r="AZ153" s="570">
        <v>3</v>
      </c>
      <c r="BA153" s="570">
        <v>4</v>
      </c>
      <c r="BB153" s="569"/>
      <c r="BC153" s="512"/>
      <c r="BD153" s="928">
        <v>5</v>
      </c>
      <c r="BE153" s="927">
        <v>3</v>
      </c>
      <c r="BF153" s="927">
        <v>4</v>
      </c>
      <c r="BG153" s="926"/>
      <c r="BH153" s="570">
        <v>5</v>
      </c>
      <c r="BI153" s="570">
        <v>1</v>
      </c>
      <c r="BJ153" s="570">
        <v>2</v>
      </c>
      <c r="BK153" s="634"/>
      <c r="BL153" s="573">
        <v>5</v>
      </c>
      <c r="BM153" s="572">
        <v>3</v>
      </c>
      <c r="BN153" s="572">
        <v>3</v>
      </c>
      <c r="BO153" s="571"/>
      <c r="BP153" s="570">
        <v>5</v>
      </c>
      <c r="BQ153" s="570">
        <v>3</v>
      </c>
      <c r="BR153" s="570">
        <v>5</v>
      </c>
      <c r="BS153" s="634"/>
      <c r="BT153" s="573">
        <v>5</v>
      </c>
      <c r="BU153" s="572">
        <v>0</v>
      </c>
      <c r="BV153" s="572">
        <v>4</v>
      </c>
      <c r="BW153" s="571"/>
    </row>
    <row r="154" spans="1:79" s="618" customFormat="1">
      <c r="A154" s="646">
        <v>5</v>
      </c>
      <c r="B154" s="1301" t="s">
        <v>16</v>
      </c>
      <c r="C154" s="1301" t="s">
        <v>1598</v>
      </c>
      <c r="D154" s="1310" t="str">
        <f t="shared" si="64"/>
        <v>Brian Davenport</v>
      </c>
      <c r="E154" s="644">
        <f t="shared" si="65"/>
        <v>81</v>
      </c>
      <c r="F154" s="643">
        <f t="shared" si="66"/>
        <v>23</v>
      </c>
      <c r="G154" s="643">
        <f t="shared" si="67"/>
        <v>46</v>
      </c>
      <c r="H154" s="643">
        <f t="shared" si="68"/>
        <v>0</v>
      </c>
      <c r="I154" s="642">
        <f t="shared" si="69"/>
        <v>0.5679012345679012</v>
      </c>
      <c r="J154" s="1360">
        <v>6</v>
      </c>
      <c r="K154" s="1359">
        <v>3</v>
      </c>
      <c r="L154" s="1359">
        <v>4</v>
      </c>
      <c r="M154" s="1358"/>
      <c r="N154" s="990">
        <v>4</v>
      </c>
      <c r="O154" s="989">
        <v>0</v>
      </c>
      <c r="P154" s="989">
        <v>2</v>
      </c>
      <c r="Q154" s="1230"/>
      <c r="R154" s="913">
        <v>4</v>
      </c>
      <c r="S154" s="912">
        <v>1</v>
      </c>
      <c r="T154" s="912">
        <v>2</v>
      </c>
      <c r="U154" s="911"/>
      <c r="V154" s="572">
        <v>6</v>
      </c>
      <c r="W154" s="572">
        <v>3</v>
      </c>
      <c r="X154" s="572">
        <v>5</v>
      </c>
      <c r="Y154" s="571"/>
      <c r="Z154" s="570">
        <v>5</v>
      </c>
      <c r="AA154" s="570">
        <v>0</v>
      </c>
      <c r="AB154" s="570">
        <v>2</v>
      </c>
      <c r="AC154" s="569"/>
      <c r="AD154" s="512"/>
      <c r="AE154" s="573">
        <v>4</v>
      </c>
      <c r="AF154" s="572">
        <v>1</v>
      </c>
      <c r="AG154" s="572">
        <v>2</v>
      </c>
      <c r="AH154" s="571"/>
      <c r="AI154" s="570">
        <v>4</v>
      </c>
      <c r="AJ154" s="570">
        <v>1</v>
      </c>
      <c r="AK154" s="570">
        <v>2</v>
      </c>
      <c r="AL154" s="569"/>
      <c r="AM154" s="927">
        <v>5</v>
      </c>
      <c r="AN154" s="927">
        <v>3</v>
      </c>
      <c r="AO154" s="927">
        <v>3</v>
      </c>
      <c r="AP154" s="926"/>
      <c r="AQ154" s="570">
        <v>6</v>
      </c>
      <c r="AR154" s="570">
        <v>1</v>
      </c>
      <c r="AS154" s="570">
        <v>3</v>
      </c>
      <c r="AT154" s="569"/>
      <c r="AU154" s="572">
        <v>6</v>
      </c>
      <c r="AV154" s="572">
        <v>1</v>
      </c>
      <c r="AW154" s="572">
        <v>3</v>
      </c>
      <c r="AX154" s="571"/>
      <c r="AY154" s="570">
        <v>6</v>
      </c>
      <c r="AZ154" s="570">
        <v>4</v>
      </c>
      <c r="BA154" s="570">
        <v>6</v>
      </c>
      <c r="BB154" s="569"/>
      <c r="BC154" s="512"/>
      <c r="BD154" s="928">
        <v>5</v>
      </c>
      <c r="BE154" s="927">
        <v>2</v>
      </c>
      <c r="BF154" s="927">
        <v>3</v>
      </c>
      <c r="BG154" s="926"/>
      <c r="BH154" s="570">
        <v>5</v>
      </c>
      <c r="BI154" s="570">
        <v>1</v>
      </c>
      <c r="BJ154" s="570">
        <v>2</v>
      </c>
      <c r="BK154" s="634"/>
      <c r="BL154" s="573">
        <v>6</v>
      </c>
      <c r="BM154" s="572">
        <v>2</v>
      </c>
      <c r="BN154" s="572">
        <v>3</v>
      </c>
      <c r="BO154" s="571"/>
      <c r="BP154" s="570">
        <v>5</v>
      </c>
      <c r="BQ154" s="570">
        <v>0</v>
      </c>
      <c r="BR154" s="570">
        <v>2</v>
      </c>
      <c r="BS154" s="634"/>
      <c r="BT154" s="573">
        <v>4</v>
      </c>
      <c r="BU154" s="572">
        <v>0</v>
      </c>
      <c r="BV154" s="572">
        <v>2</v>
      </c>
      <c r="BW154" s="571"/>
    </row>
    <row r="155" spans="1:79" s="618" customFormat="1">
      <c r="A155" s="646">
        <v>6</v>
      </c>
      <c r="B155" s="1301" t="s">
        <v>222</v>
      </c>
      <c r="C155" s="1301" t="s">
        <v>1624</v>
      </c>
      <c r="D155" s="1310" t="str">
        <f t="shared" si="64"/>
        <v>Rocco Piacentini</v>
      </c>
      <c r="E155" s="644">
        <f t="shared" si="65"/>
        <v>82</v>
      </c>
      <c r="F155" s="643">
        <f t="shared" si="66"/>
        <v>33</v>
      </c>
      <c r="G155" s="643">
        <f t="shared" si="67"/>
        <v>48</v>
      </c>
      <c r="H155" s="643">
        <f t="shared" si="68"/>
        <v>1</v>
      </c>
      <c r="I155" s="642">
        <f t="shared" si="69"/>
        <v>0.58536585365853655</v>
      </c>
      <c r="J155" s="1360">
        <v>8</v>
      </c>
      <c r="K155" s="1359">
        <v>5</v>
      </c>
      <c r="L155" s="1359">
        <v>5</v>
      </c>
      <c r="M155" s="1358"/>
      <c r="N155" s="990">
        <v>5</v>
      </c>
      <c r="O155" s="989">
        <v>2</v>
      </c>
      <c r="P155" s="989">
        <v>3</v>
      </c>
      <c r="Q155" s="1230">
        <v>1</v>
      </c>
      <c r="R155" s="913">
        <v>4</v>
      </c>
      <c r="S155" s="912">
        <v>1</v>
      </c>
      <c r="T155" s="912">
        <v>1</v>
      </c>
      <c r="U155" s="911"/>
      <c r="V155" s="572">
        <v>7</v>
      </c>
      <c r="W155" s="572">
        <v>2</v>
      </c>
      <c r="X155" s="572">
        <v>6</v>
      </c>
      <c r="Y155" s="571"/>
      <c r="Z155" s="570">
        <v>6</v>
      </c>
      <c r="AA155" s="570">
        <v>1</v>
      </c>
      <c r="AB155" s="570">
        <v>1</v>
      </c>
      <c r="AC155" s="569"/>
      <c r="AD155" s="512"/>
      <c r="AE155" s="573">
        <v>5</v>
      </c>
      <c r="AF155" s="572">
        <v>1</v>
      </c>
      <c r="AG155" s="572">
        <v>2</v>
      </c>
      <c r="AH155" s="571"/>
      <c r="AI155" s="570">
        <v>5</v>
      </c>
      <c r="AJ155" s="570">
        <v>1</v>
      </c>
      <c r="AK155" s="570">
        <v>3</v>
      </c>
      <c r="AL155" s="569"/>
      <c r="AM155" s="927">
        <v>5</v>
      </c>
      <c r="AN155" s="927">
        <v>1</v>
      </c>
      <c r="AO155" s="927">
        <v>1</v>
      </c>
      <c r="AP155" s="926"/>
      <c r="AQ155" s="570">
        <v>5</v>
      </c>
      <c r="AR155" s="570">
        <v>2</v>
      </c>
      <c r="AS155" s="570">
        <v>2</v>
      </c>
      <c r="AT155" s="569"/>
      <c r="AU155" s="572">
        <v>7</v>
      </c>
      <c r="AV155" s="572">
        <v>6</v>
      </c>
      <c r="AW155" s="572">
        <v>6</v>
      </c>
      <c r="AX155" s="571"/>
      <c r="AY155" s="570">
        <v>7</v>
      </c>
      <c r="AZ155" s="570">
        <v>3</v>
      </c>
      <c r="BA155" s="570">
        <v>5</v>
      </c>
      <c r="BB155" s="569"/>
      <c r="BC155" s="512"/>
      <c r="BD155" s="928">
        <v>5</v>
      </c>
      <c r="BE155" s="927">
        <v>2</v>
      </c>
      <c r="BF155" s="927">
        <v>3</v>
      </c>
      <c r="BG155" s="926"/>
      <c r="BH155" s="570">
        <v>4</v>
      </c>
      <c r="BI155" s="570">
        <v>2</v>
      </c>
      <c r="BJ155" s="570">
        <v>2</v>
      </c>
      <c r="BK155" s="634"/>
      <c r="BL155" s="573">
        <v>4</v>
      </c>
      <c r="BM155" s="572">
        <v>2</v>
      </c>
      <c r="BN155" s="572">
        <v>4</v>
      </c>
      <c r="BO155" s="571"/>
      <c r="BP155" s="570">
        <v>5</v>
      </c>
      <c r="BQ155" s="570">
        <v>2</v>
      </c>
      <c r="BR155" s="570">
        <v>4</v>
      </c>
      <c r="BS155" s="634"/>
      <c r="BT155" s="386"/>
      <c r="BU155" s="244"/>
      <c r="BV155" s="244"/>
      <c r="BW155" s="377"/>
    </row>
    <row r="156" spans="1:79" s="618" customFormat="1" ht="15.6">
      <c r="A156" s="646">
        <v>7</v>
      </c>
      <c r="B156" s="1414" t="s">
        <v>156</v>
      </c>
      <c r="C156" s="1414" t="s">
        <v>1599</v>
      </c>
      <c r="D156" s="1310" t="str">
        <f t="shared" si="64"/>
        <v>Ron Biggs</v>
      </c>
      <c r="E156" s="644">
        <f t="shared" si="65"/>
        <v>80</v>
      </c>
      <c r="F156" s="643">
        <f t="shared" si="66"/>
        <v>22</v>
      </c>
      <c r="G156" s="643">
        <f t="shared" si="67"/>
        <v>36</v>
      </c>
      <c r="H156" s="643">
        <f t="shared" si="68"/>
        <v>0</v>
      </c>
      <c r="I156" s="642">
        <f t="shared" si="69"/>
        <v>0.45</v>
      </c>
      <c r="J156" s="1360">
        <v>6</v>
      </c>
      <c r="K156" s="1359">
        <v>3</v>
      </c>
      <c r="L156" s="1359">
        <v>3</v>
      </c>
      <c r="M156" s="1358"/>
      <c r="N156" s="990">
        <v>4</v>
      </c>
      <c r="O156" s="989">
        <v>0</v>
      </c>
      <c r="P156" s="989">
        <v>1</v>
      </c>
      <c r="Q156" s="1230"/>
      <c r="R156" s="913">
        <v>4</v>
      </c>
      <c r="S156" s="912">
        <v>1</v>
      </c>
      <c r="T156" s="912">
        <v>1</v>
      </c>
      <c r="U156" s="911"/>
      <c r="V156" s="572">
        <v>6</v>
      </c>
      <c r="W156" s="572">
        <v>2</v>
      </c>
      <c r="X156" s="572">
        <v>4</v>
      </c>
      <c r="Y156" s="571"/>
      <c r="Z156" s="570">
        <v>5</v>
      </c>
      <c r="AA156" s="570">
        <v>1</v>
      </c>
      <c r="AB156" s="570">
        <v>4</v>
      </c>
      <c r="AC156" s="569"/>
      <c r="AD156" s="512"/>
      <c r="AE156" s="573">
        <v>4</v>
      </c>
      <c r="AF156" s="572">
        <v>1</v>
      </c>
      <c r="AG156" s="572">
        <v>1</v>
      </c>
      <c r="AH156" s="571"/>
      <c r="AI156" s="570">
        <v>5</v>
      </c>
      <c r="AJ156" s="570">
        <v>0</v>
      </c>
      <c r="AK156" s="570">
        <v>2</v>
      </c>
      <c r="AL156" s="569"/>
      <c r="AM156" s="927">
        <v>5</v>
      </c>
      <c r="AN156" s="927">
        <v>3</v>
      </c>
      <c r="AO156" s="927">
        <v>2</v>
      </c>
      <c r="AP156" s="926"/>
      <c r="AQ156" s="570">
        <v>6</v>
      </c>
      <c r="AR156" s="570">
        <v>3</v>
      </c>
      <c r="AS156" s="570">
        <v>3</v>
      </c>
      <c r="AT156" s="569"/>
      <c r="AU156" s="572">
        <v>6</v>
      </c>
      <c r="AV156" s="572">
        <v>3</v>
      </c>
      <c r="AW156" s="572">
        <v>3</v>
      </c>
      <c r="AX156" s="571"/>
      <c r="AY156" s="570">
        <v>5</v>
      </c>
      <c r="AZ156" s="570">
        <v>1</v>
      </c>
      <c r="BA156" s="570">
        <v>3</v>
      </c>
      <c r="BB156" s="569"/>
      <c r="BC156" s="512"/>
      <c r="BD156" s="928">
        <v>5</v>
      </c>
      <c r="BE156" s="927">
        <v>1</v>
      </c>
      <c r="BF156" s="927">
        <v>1</v>
      </c>
      <c r="BG156" s="926"/>
      <c r="BH156" s="570">
        <v>5</v>
      </c>
      <c r="BI156" s="570">
        <v>0</v>
      </c>
      <c r="BJ156" s="570">
        <v>2</v>
      </c>
      <c r="BK156" s="634"/>
      <c r="BL156" s="573">
        <v>5</v>
      </c>
      <c r="BM156" s="572">
        <v>2</v>
      </c>
      <c r="BN156" s="572">
        <v>3</v>
      </c>
      <c r="BO156" s="571"/>
      <c r="BP156" s="570">
        <v>5</v>
      </c>
      <c r="BQ156" s="570">
        <v>0</v>
      </c>
      <c r="BR156" s="570">
        <v>1</v>
      </c>
      <c r="BS156" s="634"/>
      <c r="BT156" s="573">
        <v>4</v>
      </c>
      <c r="BU156" s="572">
        <v>1</v>
      </c>
      <c r="BV156" s="572">
        <v>2</v>
      </c>
      <c r="BW156" s="571"/>
    </row>
    <row r="157" spans="1:79" s="618" customFormat="1">
      <c r="A157" s="646">
        <v>8</v>
      </c>
      <c r="B157" s="1301" t="s">
        <v>152</v>
      </c>
      <c r="C157" s="1301" t="s">
        <v>1625</v>
      </c>
      <c r="D157" s="1310" t="str">
        <f t="shared" si="64"/>
        <v>Rob Griffin</v>
      </c>
      <c r="E157" s="644">
        <f t="shared" si="65"/>
        <v>74</v>
      </c>
      <c r="F157" s="643">
        <f t="shared" si="66"/>
        <v>18</v>
      </c>
      <c r="G157" s="643">
        <f t="shared" si="67"/>
        <v>38</v>
      </c>
      <c r="H157" s="643">
        <f t="shared" si="68"/>
        <v>0</v>
      </c>
      <c r="I157" s="642">
        <f t="shared" si="69"/>
        <v>0.51351351351351349</v>
      </c>
      <c r="J157" s="1360">
        <v>6</v>
      </c>
      <c r="K157" s="1359">
        <v>1</v>
      </c>
      <c r="L157" s="1359">
        <v>4</v>
      </c>
      <c r="M157" s="1358"/>
      <c r="N157" s="943"/>
      <c r="O157" s="653"/>
      <c r="P157" s="653"/>
      <c r="Q157" s="1130"/>
      <c r="R157" s="913">
        <v>4</v>
      </c>
      <c r="S157" s="912">
        <v>1</v>
      </c>
      <c r="T157" s="912">
        <v>2</v>
      </c>
      <c r="U157" s="911"/>
      <c r="V157" s="572">
        <v>6</v>
      </c>
      <c r="W157" s="572">
        <v>2</v>
      </c>
      <c r="X157" s="572">
        <v>3</v>
      </c>
      <c r="Y157" s="571"/>
      <c r="Z157" s="570">
        <v>5</v>
      </c>
      <c r="AA157" s="570">
        <v>2</v>
      </c>
      <c r="AB157" s="570">
        <v>3</v>
      </c>
      <c r="AC157" s="569"/>
      <c r="AD157" s="512"/>
      <c r="AE157" s="573">
        <v>4</v>
      </c>
      <c r="AF157" s="572">
        <v>0</v>
      </c>
      <c r="AG157" s="572">
        <v>0</v>
      </c>
      <c r="AH157" s="571"/>
      <c r="AI157" s="570">
        <v>4</v>
      </c>
      <c r="AJ157" s="570">
        <v>0</v>
      </c>
      <c r="AK157" s="570">
        <v>1</v>
      </c>
      <c r="AL157" s="569"/>
      <c r="AM157" s="927">
        <v>5</v>
      </c>
      <c r="AN157" s="927">
        <v>1</v>
      </c>
      <c r="AO157" s="927">
        <v>3</v>
      </c>
      <c r="AP157" s="926"/>
      <c r="AQ157" s="570">
        <v>5</v>
      </c>
      <c r="AR157" s="570">
        <v>2</v>
      </c>
      <c r="AS157" s="570">
        <v>2</v>
      </c>
      <c r="AT157" s="569"/>
      <c r="AU157" s="572">
        <v>6</v>
      </c>
      <c r="AV157" s="572">
        <v>2</v>
      </c>
      <c r="AW157" s="572">
        <v>3</v>
      </c>
      <c r="AX157" s="571"/>
      <c r="AY157" s="570">
        <v>6</v>
      </c>
      <c r="AZ157" s="570">
        <v>2</v>
      </c>
      <c r="BA157" s="570">
        <v>6</v>
      </c>
      <c r="BB157" s="569"/>
      <c r="BC157" s="512"/>
      <c r="BD157" s="928">
        <v>5</v>
      </c>
      <c r="BE157" s="927">
        <v>0</v>
      </c>
      <c r="BF157" s="927">
        <v>3</v>
      </c>
      <c r="BG157" s="926"/>
      <c r="BH157" s="570">
        <v>4</v>
      </c>
      <c r="BI157" s="570">
        <v>0</v>
      </c>
      <c r="BJ157" s="570">
        <v>1</v>
      </c>
      <c r="BK157" s="634"/>
      <c r="BL157" s="573">
        <v>4</v>
      </c>
      <c r="BM157" s="572">
        <v>2</v>
      </c>
      <c r="BN157" s="572">
        <v>3</v>
      </c>
      <c r="BO157" s="571"/>
      <c r="BP157" s="570">
        <v>5</v>
      </c>
      <c r="BQ157" s="570">
        <v>2</v>
      </c>
      <c r="BR157" s="570">
        <v>3</v>
      </c>
      <c r="BS157" s="634"/>
      <c r="BT157" s="573">
        <v>5</v>
      </c>
      <c r="BU157" s="572">
        <v>1</v>
      </c>
      <c r="BV157" s="572">
        <v>1</v>
      </c>
      <c r="BW157" s="571"/>
    </row>
    <row r="158" spans="1:79" s="618" customFormat="1">
      <c r="A158" s="646">
        <v>9</v>
      </c>
      <c r="B158" s="1302" t="s">
        <v>154</v>
      </c>
      <c r="C158" s="1302" t="s">
        <v>1561</v>
      </c>
      <c r="D158" s="1310" t="str">
        <f t="shared" si="64"/>
        <v>Tim Williams</v>
      </c>
      <c r="E158" s="644">
        <f t="shared" si="65"/>
        <v>31</v>
      </c>
      <c r="F158" s="643">
        <f t="shared" si="66"/>
        <v>9</v>
      </c>
      <c r="G158" s="643">
        <f t="shared" si="67"/>
        <v>15</v>
      </c>
      <c r="H158" s="643">
        <f t="shared" si="68"/>
        <v>0</v>
      </c>
      <c r="I158" s="642">
        <f t="shared" si="69"/>
        <v>0.4838709677419355</v>
      </c>
      <c r="J158" s="774"/>
      <c r="K158" s="773"/>
      <c r="L158" s="773"/>
      <c r="M158" s="772"/>
      <c r="N158" s="990">
        <v>4</v>
      </c>
      <c r="O158" s="989">
        <v>3</v>
      </c>
      <c r="P158" s="989">
        <v>3</v>
      </c>
      <c r="Q158" s="1230"/>
      <c r="R158" s="913">
        <v>4</v>
      </c>
      <c r="S158" s="912">
        <v>0</v>
      </c>
      <c r="T158" s="912">
        <v>0</v>
      </c>
      <c r="U158" s="911"/>
      <c r="V158" s="244"/>
      <c r="W158" s="244"/>
      <c r="X158" s="244"/>
      <c r="Y158" s="377"/>
      <c r="Z158" s="1024"/>
      <c r="AA158" s="1024"/>
      <c r="AB158" s="1024"/>
      <c r="AC158" s="1023"/>
      <c r="AD158" s="512"/>
      <c r="AE158" s="573">
        <v>3</v>
      </c>
      <c r="AF158" s="572">
        <v>0</v>
      </c>
      <c r="AG158" s="572">
        <v>2</v>
      </c>
      <c r="AH158" s="571"/>
      <c r="AI158" s="379"/>
      <c r="AJ158" s="379"/>
      <c r="AK158" s="379"/>
      <c r="AL158" s="378"/>
      <c r="AM158" s="927">
        <v>2</v>
      </c>
      <c r="AN158" s="927">
        <v>1</v>
      </c>
      <c r="AO158" s="927">
        <v>1</v>
      </c>
      <c r="AP158" s="926"/>
      <c r="AQ158" s="570">
        <v>5</v>
      </c>
      <c r="AR158" s="570">
        <v>3</v>
      </c>
      <c r="AS158" s="570">
        <v>3</v>
      </c>
      <c r="AT158" s="569"/>
      <c r="AU158" s="572">
        <v>5</v>
      </c>
      <c r="AV158" s="572">
        <v>0</v>
      </c>
      <c r="AW158" s="572">
        <v>1</v>
      </c>
      <c r="AX158" s="571"/>
      <c r="AY158" s="379"/>
      <c r="AZ158" s="379"/>
      <c r="BA158" s="379"/>
      <c r="BB158" s="378"/>
      <c r="BC158" s="512"/>
      <c r="BD158" s="386"/>
      <c r="BE158" s="244"/>
      <c r="BF158" s="244"/>
      <c r="BG158" s="377"/>
      <c r="BH158" s="379"/>
      <c r="BI158" s="379"/>
      <c r="BJ158" s="379"/>
      <c r="BK158" s="453"/>
      <c r="BL158" s="573">
        <v>1</v>
      </c>
      <c r="BM158" s="572">
        <v>0</v>
      </c>
      <c r="BN158" s="572">
        <v>1</v>
      </c>
      <c r="BO158" s="571"/>
      <c r="BP158" s="570">
        <v>2</v>
      </c>
      <c r="BQ158" s="570">
        <v>0</v>
      </c>
      <c r="BR158" s="570">
        <v>2</v>
      </c>
      <c r="BS158" s="634"/>
      <c r="BT158" s="573">
        <v>5</v>
      </c>
      <c r="BU158" s="572">
        <v>2</v>
      </c>
      <c r="BV158" s="572">
        <v>2</v>
      </c>
      <c r="BW158" s="571"/>
    </row>
    <row r="159" spans="1:79" s="618" customFormat="1">
      <c r="A159" s="646">
        <v>10</v>
      </c>
      <c r="B159" s="1301" t="s">
        <v>36</v>
      </c>
      <c r="C159" s="1301" t="s">
        <v>1626</v>
      </c>
      <c r="D159" s="1310" t="str">
        <f t="shared" si="64"/>
        <v>Rodd Cunningham</v>
      </c>
      <c r="E159" s="644">
        <f t="shared" si="65"/>
        <v>51</v>
      </c>
      <c r="F159" s="643">
        <f t="shared" si="66"/>
        <v>12</v>
      </c>
      <c r="G159" s="643">
        <f t="shared" si="67"/>
        <v>29</v>
      </c>
      <c r="H159" s="643">
        <f t="shared" si="68"/>
        <v>0</v>
      </c>
      <c r="I159" s="642">
        <f t="shared" si="69"/>
        <v>0.56862745098039214</v>
      </c>
      <c r="J159" s="1360">
        <v>3</v>
      </c>
      <c r="K159" s="1359">
        <v>1</v>
      </c>
      <c r="L159" s="1359">
        <v>2</v>
      </c>
      <c r="M159" s="1358"/>
      <c r="N159" s="990">
        <v>4</v>
      </c>
      <c r="O159" s="989">
        <v>0</v>
      </c>
      <c r="P159" s="989">
        <v>1</v>
      </c>
      <c r="Q159" s="1230"/>
      <c r="R159" s="913">
        <v>4</v>
      </c>
      <c r="S159" s="912">
        <v>0</v>
      </c>
      <c r="T159" s="912">
        <v>3</v>
      </c>
      <c r="U159" s="911"/>
      <c r="V159" s="572">
        <v>3</v>
      </c>
      <c r="W159" s="572">
        <v>1</v>
      </c>
      <c r="X159" s="572">
        <v>1</v>
      </c>
      <c r="Y159" s="571"/>
      <c r="Z159" s="570">
        <v>5</v>
      </c>
      <c r="AA159" s="570">
        <v>1</v>
      </c>
      <c r="AB159" s="570">
        <v>5</v>
      </c>
      <c r="AC159" s="569"/>
      <c r="AD159" s="512"/>
      <c r="AE159" s="573">
        <v>3</v>
      </c>
      <c r="AF159" s="572">
        <v>1</v>
      </c>
      <c r="AG159" s="572">
        <v>1</v>
      </c>
      <c r="AH159" s="571"/>
      <c r="AI159" s="379"/>
      <c r="AJ159" s="379"/>
      <c r="AK159" s="379"/>
      <c r="AL159" s="378"/>
      <c r="AM159" s="927">
        <v>5</v>
      </c>
      <c r="AN159" s="927">
        <v>0</v>
      </c>
      <c r="AO159" s="927">
        <v>3</v>
      </c>
      <c r="AP159" s="926"/>
      <c r="AQ159" s="570">
        <v>2</v>
      </c>
      <c r="AR159" s="570">
        <v>0</v>
      </c>
      <c r="AS159" s="570">
        <v>1</v>
      </c>
      <c r="AT159" s="569"/>
      <c r="AU159" s="572">
        <v>5</v>
      </c>
      <c r="AV159" s="572">
        <v>3</v>
      </c>
      <c r="AW159" s="572">
        <v>4</v>
      </c>
      <c r="AX159" s="571"/>
      <c r="AY159" s="379"/>
      <c r="AZ159" s="379"/>
      <c r="BA159" s="379"/>
      <c r="BB159" s="378"/>
      <c r="BC159" s="512"/>
      <c r="BD159" s="928">
        <v>4</v>
      </c>
      <c r="BE159" s="927">
        <v>1</v>
      </c>
      <c r="BF159" s="927">
        <v>2</v>
      </c>
      <c r="BG159" s="926"/>
      <c r="BH159" s="570">
        <v>2</v>
      </c>
      <c r="BI159" s="570">
        <v>0</v>
      </c>
      <c r="BJ159" s="570">
        <v>0</v>
      </c>
      <c r="BK159" s="634"/>
      <c r="BL159" s="573">
        <v>5</v>
      </c>
      <c r="BM159" s="572">
        <v>2</v>
      </c>
      <c r="BN159" s="572">
        <v>2</v>
      </c>
      <c r="BO159" s="571"/>
      <c r="BP159" s="570">
        <v>4</v>
      </c>
      <c r="BQ159" s="570">
        <v>1</v>
      </c>
      <c r="BR159" s="570">
        <v>3</v>
      </c>
      <c r="BS159" s="634"/>
      <c r="BT159" s="573">
        <v>2</v>
      </c>
      <c r="BU159" s="572">
        <v>1</v>
      </c>
      <c r="BV159" s="572">
        <v>1</v>
      </c>
      <c r="BW159" s="571"/>
    </row>
    <row r="160" spans="1:79" s="618" customFormat="1">
      <c r="A160" s="646">
        <v>11</v>
      </c>
      <c r="B160" s="1301" t="s">
        <v>2219</v>
      </c>
      <c r="C160" s="1301" t="s">
        <v>1630</v>
      </c>
      <c r="D160" s="1310" t="str">
        <f t="shared" si="64"/>
        <v>Jamie Felicie</v>
      </c>
      <c r="E160" s="644">
        <f t="shared" si="65"/>
        <v>44</v>
      </c>
      <c r="F160" s="643">
        <f t="shared" si="66"/>
        <v>12</v>
      </c>
      <c r="G160" s="643">
        <f t="shared" si="67"/>
        <v>21</v>
      </c>
      <c r="H160" s="643">
        <f t="shared" si="68"/>
        <v>0</v>
      </c>
      <c r="I160" s="642">
        <f t="shared" si="69"/>
        <v>0.47727272727272729</v>
      </c>
      <c r="J160" s="1360">
        <v>4</v>
      </c>
      <c r="K160" s="1359">
        <v>2</v>
      </c>
      <c r="L160" s="1359">
        <v>2</v>
      </c>
      <c r="M160" s="1358"/>
      <c r="N160" s="990">
        <v>4</v>
      </c>
      <c r="O160" s="989">
        <v>2</v>
      </c>
      <c r="P160" s="989">
        <v>2</v>
      </c>
      <c r="Q160" s="1230"/>
      <c r="R160" s="913">
        <v>2</v>
      </c>
      <c r="S160" s="912">
        <v>0</v>
      </c>
      <c r="T160" s="912">
        <v>0</v>
      </c>
      <c r="U160" s="911"/>
      <c r="V160" s="572">
        <v>6</v>
      </c>
      <c r="W160" s="572">
        <v>1</v>
      </c>
      <c r="X160" s="572">
        <v>3</v>
      </c>
      <c r="Y160" s="571"/>
      <c r="Z160" s="570">
        <v>3</v>
      </c>
      <c r="AA160" s="570">
        <v>1</v>
      </c>
      <c r="AB160" s="570">
        <v>2</v>
      </c>
      <c r="AC160" s="569"/>
      <c r="AD160" s="512"/>
      <c r="AE160" s="573">
        <v>1</v>
      </c>
      <c r="AF160" s="572">
        <v>0</v>
      </c>
      <c r="AG160" s="572">
        <v>1</v>
      </c>
      <c r="AH160" s="571"/>
      <c r="AI160" s="570">
        <v>4</v>
      </c>
      <c r="AJ160" s="570">
        <v>1</v>
      </c>
      <c r="AK160" s="570">
        <v>2</v>
      </c>
      <c r="AL160" s="569"/>
      <c r="AM160" s="927">
        <v>3</v>
      </c>
      <c r="AN160" s="927">
        <v>0</v>
      </c>
      <c r="AO160" s="927">
        <v>1</v>
      </c>
      <c r="AP160" s="926"/>
      <c r="AQ160" s="379"/>
      <c r="AR160" s="379"/>
      <c r="AS160" s="379"/>
      <c r="AT160" s="378"/>
      <c r="AU160" s="572">
        <v>2</v>
      </c>
      <c r="AV160" s="572">
        <v>0</v>
      </c>
      <c r="AW160" s="572">
        <v>0</v>
      </c>
      <c r="AX160" s="571"/>
      <c r="AY160" s="570">
        <v>3</v>
      </c>
      <c r="AZ160" s="570">
        <v>3</v>
      </c>
      <c r="BA160" s="570">
        <v>3</v>
      </c>
      <c r="BB160" s="569"/>
      <c r="BC160" s="512"/>
      <c r="BD160" s="928">
        <v>5</v>
      </c>
      <c r="BE160" s="927">
        <v>0</v>
      </c>
      <c r="BF160" s="927">
        <v>3</v>
      </c>
      <c r="BG160" s="926"/>
      <c r="BH160" s="379"/>
      <c r="BI160" s="379"/>
      <c r="BJ160" s="379"/>
      <c r="BK160" s="453"/>
      <c r="BL160" s="573">
        <v>2</v>
      </c>
      <c r="BM160" s="572">
        <v>0</v>
      </c>
      <c r="BN160" s="572">
        <v>0</v>
      </c>
      <c r="BO160" s="571"/>
      <c r="BP160" s="570">
        <v>2</v>
      </c>
      <c r="BQ160" s="570">
        <v>2</v>
      </c>
      <c r="BR160" s="570">
        <v>1</v>
      </c>
      <c r="BS160" s="634"/>
      <c r="BT160" s="573">
        <v>3</v>
      </c>
      <c r="BU160" s="572">
        <v>0</v>
      </c>
      <c r="BV160" s="572">
        <v>1</v>
      </c>
      <c r="BW160" s="571"/>
    </row>
    <row r="161" spans="1:79" s="618" customFormat="1">
      <c r="A161" s="646">
        <v>12</v>
      </c>
      <c r="B161" s="888" t="s">
        <v>1</v>
      </c>
      <c r="C161" s="888" t="s">
        <v>1627</v>
      </c>
      <c r="D161" s="1310" t="str">
        <f t="shared" si="64"/>
        <v>Bill Parker</v>
      </c>
      <c r="E161" s="644">
        <f t="shared" si="65"/>
        <v>39</v>
      </c>
      <c r="F161" s="643">
        <f t="shared" si="66"/>
        <v>8</v>
      </c>
      <c r="G161" s="643">
        <f t="shared" si="67"/>
        <v>14</v>
      </c>
      <c r="H161" s="643">
        <f t="shared" si="68"/>
        <v>0</v>
      </c>
      <c r="I161" s="642">
        <f t="shared" si="69"/>
        <v>0.35897435897435898</v>
      </c>
      <c r="J161" s="1360">
        <v>3</v>
      </c>
      <c r="K161" s="1359">
        <v>1</v>
      </c>
      <c r="L161" s="1359">
        <v>1</v>
      </c>
      <c r="M161" s="1358"/>
      <c r="N161" s="990">
        <v>4</v>
      </c>
      <c r="O161" s="989">
        <v>0</v>
      </c>
      <c r="P161" s="989">
        <v>2</v>
      </c>
      <c r="Q161" s="1230"/>
      <c r="R161" s="913">
        <v>2</v>
      </c>
      <c r="S161" s="912">
        <v>0</v>
      </c>
      <c r="T161" s="912">
        <v>1</v>
      </c>
      <c r="U161" s="911"/>
      <c r="V161" s="572">
        <v>4</v>
      </c>
      <c r="W161" s="572">
        <v>2</v>
      </c>
      <c r="X161" s="572">
        <v>2</v>
      </c>
      <c r="Y161" s="571"/>
      <c r="Z161" s="379"/>
      <c r="AA161" s="379"/>
      <c r="AB161" s="379"/>
      <c r="AC161" s="378"/>
      <c r="AD161" s="512"/>
      <c r="AE161" s="573">
        <v>3</v>
      </c>
      <c r="AF161" s="572">
        <v>1</v>
      </c>
      <c r="AG161" s="572">
        <v>1</v>
      </c>
      <c r="AH161" s="571"/>
      <c r="AI161" s="570">
        <v>4</v>
      </c>
      <c r="AJ161" s="570">
        <v>0</v>
      </c>
      <c r="AK161" s="570">
        <v>0</v>
      </c>
      <c r="AL161" s="569"/>
      <c r="AM161" s="927">
        <v>2</v>
      </c>
      <c r="AN161" s="927">
        <v>0</v>
      </c>
      <c r="AO161" s="927">
        <v>0</v>
      </c>
      <c r="AP161" s="926"/>
      <c r="AQ161" s="570">
        <v>2</v>
      </c>
      <c r="AR161" s="570">
        <v>2</v>
      </c>
      <c r="AS161" s="570">
        <v>2</v>
      </c>
      <c r="AT161" s="569"/>
      <c r="AU161" s="244"/>
      <c r="AV161" s="244"/>
      <c r="AW161" s="244"/>
      <c r="AX161" s="377"/>
      <c r="AY161" s="570">
        <v>3</v>
      </c>
      <c r="AZ161" s="570">
        <v>1</v>
      </c>
      <c r="BA161" s="570">
        <v>1</v>
      </c>
      <c r="BB161" s="569"/>
      <c r="BC161" s="512"/>
      <c r="BD161" s="928">
        <v>4</v>
      </c>
      <c r="BE161" s="927">
        <v>0</v>
      </c>
      <c r="BF161" s="927">
        <v>0</v>
      </c>
      <c r="BG161" s="926"/>
      <c r="BH161" s="570">
        <v>2</v>
      </c>
      <c r="BI161" s="570">
        <v>0</v>
      </c>
      <c r="BJ161" s="570">
        <v>1</v>
      </c>
      <c r="BK161" s="634"/>
      <c r="BL161" s="573">
        <v>2</v>
      </c>
      <c r="BM161" s="572">
        <v>0</v>
      </c>
      <c r="BN161" s="572">
        <v>1</v>
      </c>
      <c r="BO161" s="571"/>
      <c r="BP161" s="570">
        <v>2</v>
      </c>
      <c r="BQ161" s="570">
        <v>0</v>
      </c>
      <c r="BR161" s="570">
        <v>1</v>
      </c>
      <c r="BS161" s="634"/>
      <c r="BT161" s="573">
        <v>2</v>
      </c>
      <c r="BU161" s="572">
        <v>1</v>
      </c>
      <c r="BV161" s="572">
        <v>1</v>
      </c>
      <c r="BW161" s="571"/>
    </row>
    <row r="162" spans="1:79" s="618" customFormat="1">
      <c r="A162" s="646">
        <v>13</v>
      </c>
      <c r="B162" s="1300" t="s">
        <v>59</v>
      </c>
      <c r="C162" s="1466" t="s">
        <v>1659</v>
      </c>
      <c r="D162" s="1310" t="str">
        <f t="shared" si="64"/>
        <v>Tyler Kellenberger</v>
      </c>
      <c r="E162" s="644">
        <f t="shared" si="65"/>
        <v>42</v>
      </c>
      <c r="F162" s="643">
        <f t="shared" si="66"/>
        <v>11</v>
      </c>
      <c r="G162" s="643">
        <f t="shared" si="67"/>
        <v>14</v>
      </c>
      <c r="H162" s="643">
        <f t="shared" si="68"/>
        <v>0</v>
      </c>
      <c r="I162" s="642">
        <f t="shared" si="69"/>
        <v>0.33333333333333331</v>
      </c>
      <c r="J162" s="1360">
        <v>4</v>
      </c>
      <c r="K162" s="1359">
        <v>1</v>
      </c>
      <c r="L162" s="1359">
        <v>1</v>
      </c>
      <c r="M162" s="1358"/>
      <c r="N162" s="990">
        <v>4</v>
      </c>
      <c r="O162" s="989">
        <v>0</v>
      </c>
      <c r="P162" s="989">
        <v>1</v>
      </c>
      <c r="Q162" s="1230"/>
      <c r="R162" s="913">
        <v>4</v>
      </c>
      <c r="S162" s="912">
        <v>0</v>
      </c>
      <c r="T162" s="912">
        <v>0</v>
      </c>
      <c r="U162" s="911"/>
      <c r="V162" s="572">
        <v>2</v>
      </c>
      <c r="W162" s="572">
        <v>0</v>
      </c>
      <c r="X162" s="572">
        <v>1</v>
      </c>
      <c r="Y162" s="571"/>
      <c r="Z162" s="570">
        <v>2</v>
      </c>
      <c r="AA162" s="570">
        <v>1</v>
      </c>
      <c r="AB162" s="570">
        <v>1</v>
      </c>
      <c r="AC162" s="569"/>
      <c r="AD162" s="512"/>
      <c r="AE162" s="573">
        <v>1</v>
      </c>
      <c r="AF162" s="572">
        <v>0</v>
      </c>
      <c r="AG162" s="572">
        <v>0</v>
      </c>
      <c r="AH162" s="571"/>
      <c r="AI162" s="379"/>
      <c r="AJ162" s="379"/>
      <c r="AK162" s="379"/>
      <c r="AL162" s="378"/>
      <c r="AM162" s="927">
        <v>2</v>
      </c>
      <c r="AN162" s="927">
        <v>0</v>
      </c>
      <c r="AO162" s="927">
        <v>0</v>
      </c>
      <c r="AP162" s="926"/>
      <c r="AQ162" s="379"/>
      <c r="AR162" s="379"/>
      <c r="AS162" s="379"/>
      <c r="AT162" s="378"/>
      <c r="AU162" s="572">
        <v>3</v>
      </c>
      <c r="AV162" s="572">
        <v>2</v>
      </c>
      <c r="AW162" s="572">
        <v>2</v>
      </c>
      <c r="AX162" s="571"/>
      <c r="AY162" s="570">
        <v>6</v>
      </c>
      <c r="AZ162" s="570">
        <v>2</v>
      </c>
      <c r="BA162" s="570">
        <v>2</v>
      </c>
      <c r="BB162" s="569"/>
      <c r="BC162" s="512"/>
      <c r="BD162" s="928">
        <v>5</v>
      </c>
      <c r="BE162" s="927">
        <v>2</v>
      </c>
      <c r="BF162" s="927">
        <v>3</v>
      </c>
      <c r="BG162" s="926"/>
      <c r="BH162" s="570">
        <v>4</v>
      </c>
      <c r="BI162" s="570">
        <v>0</v>
      </c>
      <c r="BJ162" s="570">
        <v>1</v>
      </c>
      <c r="BK162" s="634"/>
      <c r="BL162" s="573">
        <v>3</v>
      </c>
      <c r="BM162" s="572">
        <v>1</v>
      </c>
      <c r="BN162" s="572">
        <v>1</v>
      </c>
      <c r="BO162" s="571"/>
      <c r="BP162" s="570">
        <v>1</v>
      </c>
      <c r="BQ162" s="570">
        <v>0</v>
      </c>
      <c r="BR162" s="570">
        <v>0</v>
      </c>
      <c r="BS162" s="634"/>
      <c r="BT162" s="573">
        <v>1</v>
      </c>
      <c r="BU162" s="572">
        <v>2</v>
      </c>
      <c r="BV162" s="572">
        <v>1</v>
      </c>
      <c r="BW162" s="571"/>
    </row>
    <row r="163" spans="1:79" s="618" customFormat="1">
      <c r="A163" s="646">
        <v>14</v>
      </c>
      <c r="B163" s="1300"/>
      <c r="C163" s="1300"/>
      <c r="D163" s="1310" t="str">
        <f t="shared" si="64"/>
        <v xml:space="preserve"> </v>
      </c>
      <c r="E163" s="644">
        <f t="shared" si="65"/>
        <v>0</v>
      </c>
      <c r="F163" s="643">
        <f t="shared" si="66"/>
        <v>0</v>
      </c>
      <c r="G163" s="643">
        <f t="shared" si="67"/>
        <v>0</v>
      </c>
      <c r="H163" s="643">
        <f t="shared" si="68"/>
        <v>0</v>
      </c>
      <c r="I163" s="642" t="e">
        <f t="shared" si="69"/>
        <v>#DIV/0!</v>
      </c>
      <c r="J163" s="1360"/>
      <c r="K163" s="1359"/>
      <c r="L163" s="1359"/>
      <c r="M163" s="1358"/>
      <c r="N163" s="990"/>
      <c r="O163" s="989"/>
      <c r="P163" s="989"/>
      <c r="Q163" s="1230"/>
      <c r="R163" s="913"/>
      <c r="S163" s="912"/>
      <c r="T163" s="912"/>
      <c r="U163" s="911"/>
      <c r="V163" s="572"/>
      <c r="W163" s="572"/>
      <c r="X163" s="572"/>
      <c r="Y163" s="571"/>
      <c r="Z163" s="570"/>
      <c r="AA163" s="570"/>
      <c r="AB163" s="570"/>
      <c r="AC163" s="569"/>
      <c r="AD163" s="512"/>
      <c r="AE163" s="573"/>
      <c r="AF163" s="572"/>
      <c r="AG163" s="572"/>
      <c r="AH163" s="571"/>
      <c r="AI163" s="570"/>
      <c r="AJ163" s="570"/>
      <c r="AK163" s="570"/>
      <c r="AL163" s="569"/>
      <c r="AM163" s="927"/>
      <c r="AN163" s="927"/>
      <c r="AO163" s="927"/>
      <c r="AP163" s="926"/>
      <c r="AQ163" s="570"/>
      <c r="AR163" s="570"/>
      <c r="AS163" s="570"/>
      <c r="AT163" s="569"/>
      <c r="AU163" s="572"/>
      <c r="AV163" s="572"/>
      <c r="AW163" s="572"/>
      <c r="AX163" s="571"/>
      <c r="AY163" s="570"/>
      <c r="AZ163" s="570"/>
      <c r="BA163" s="570"/>
      <c r="BB163" s="569"/>
      <c r="BC163" s="512"/>
      <c r="BD163" s="928"/>
      <c r="BE163" s="927"/>
      <c r="BF163" s="927"/>
      <c r="BG163" s="926"/>
      <c r="BH163" s="570"/>
      <c r="BI163" s="570"/>
      <c r="BJ163" s="570"/>
      <c r="BK163" s="634"/>
      <c r="BL163" s="573"/>
      <c r="BM163" s="572"/>
      <c r="BN163" s="572"/>
      <c r="BO163" s="571"/>
      <c r="BP163" s="570"/>
      <c r="BQ163" s="570"/>
      <c r="BR163" s="570"/>
      <c r="BS163" s="634"/>
      <c r="BT163" s="573"/>
      <c r="BU163" s="572"/>
      <c r="BV163" s="572"/>
      <c r="BW163" s="571"/>
    </row>
    <row r="164" spans="1:79" s="618" customFormat="1" ht="13.8" thickBot="1">
      <c r="A164" s="733">
        <v>15</v>
      </c>
      <c r="B164" s="732"/>
      <c r="C164" s="732"/>
      <c r="D164" s="732"/>
      <c r="E164" s="731">
        <f t="shared" si="65"/>
        <v>0</v>
      </c>
      <c r="F164" s="730">
        <f t="shared" si="66"/>
        <v>0</v>
      </c>
      <c r="G164" s="730">
        <f t="shared" si="67"/>
        <v>0</v>
      </c>
      <c r="H164" s="730">
        <f t="shared" si="68"/>
        <v>0</v>
      </c>
      <c r="I164" s="729" t="e">
        <f t="shared" si="69"/>
        <v>#DIV/0!</v>
      </c>
      <c r="J164" s="1357"/>
      <c r="K164" s="1356"/>
      <c r="L164" s="1356"/>
      <c r="M164" s="1355"/>
      <c r="N164" s="687"/>
      <c r="O164" s="844"/>
      <c r="P164" s="844"/>
      <c r="Q164" s="1251"/>
      <c r="R164" s="848"/>
      <c r="S164" s="847"/>
      <c r="T164" s="847"/>
      <c r="U164" s="846"/>
      <c r="V164" s="572"/>
      <c r="W164" s="572"/>
      <c r="X164" s="572"/>
      <c r="Y164" s="571"/>
      <c r="Z164" s="570"/>
      <c r="AA164" s="570"/>
      <c r="AB164" s="570"/>
      <c r="AC164" s="569"/>
      <c r="AD164" s="512"/>
      <c r="AE164" s="573"/>
      <c r="AF164" s="572"/>
      <c r="AG164" s="572"/>
      <c r="AH164" s="571"/>
      <c r="AI164" s="570"/>
      <c r="AJ164" s="570"/>
      <c r="AK164" s="570"/>
      <c r="AL164" s="569"/>
      <c r="AM164" s="927"/>
      <c r="AN164" s="927"/>
      <c r="AO164" s="927"/>
      <c r="AP164" s="926"/>
      <c r="AQ164" s="570"/>
      <c r="AR164" s="570"/>
      <c r="AS164" s="570"/>
      <c r="AT164" s="569"/>
      <c r="AU164" s="572"/>
      <c r="AV164" s="572"/>
      <c r="AW164" s="572"/>
      <c r="AX164" s="571"/>
      <c r="AY164" s="570"/>
      <c r="AZ164" s="570"/>
      <c r="BA164" s="570"/>
      <c r="BB164" s="569"/>
      <c r="BC164" s="512"/>
      <c r="BD164" s="928"/>
      <c r="BE164" s="927"/>
      <c r="BF164" s="927"/>
      <c r="BG164" s="926"/>
      <c r="BH164" s="570"/>
      <c r="BI164" s="570"/>
      <c r="BJ164" s="570"/>
      <c r="BK164" s="634"/>
      <c r="BL164" s="573"/>
      <c r="BM164" s="572"/>
      <c r="BN164" s="572"/>
      <c r="BO164" s="571"/>
      <c r="BP164" s="570"/>
      <c r="BQ164" s="570"/>
      <c r="BR164" s="570"/>
      <c r="BS164" s="634"/>
      <c r="BT164" s="573"/>
      <c r="BU164" s="572"/>
      <c r="BV164" s="572"/>
      <c r="BW164" s="571"/>
    </row>
    <row r="165" spans="1:79" s="618" customFormat="1" ht="13.8" thickBot="1">
      <c r="A165" s="1299"/>
      <c r="B165" s="874" t="s">
        <v>156</v>
      </c>
      <c r="C165" s="874"/>
      <c r="D165" s="874"/>
      <c r="E165" s="1298">
        <f>SUM(E150:E164)</f>
        <v>822</v>
      </c>
      <c r="F165" s="1297">
        <f>SUM(F150:F164)</f>
        <v>284</v>
      </c>
      <c r="G165" s="1297">
        <f>SUM(G150:G164)</f>
        <v>447</v>
      </c>
      <c r="H165" s="1297">
        <f>SUM(H150:H164)</f>
        <v>14</v>
      </c>
      <c r="I165" s="1296">
        <f t="shared" si="69"/>
        <v>0.54379562043795615</v>
      </c>
      <c r="J165" s="680">
        <f>SUM(J150:J162,J164:J164)</f>
        <v>68</v>
      </c>
      <c r="K165" s="679">
        <f>SUM(K150:K162,K164:K164)</f>
        <v>38</v>
      </c>
      <c r="L165" s="679">
        <f>SUM(L150:L162,L164:L164)</f>
        <v>44</v>
      </c>
      <c r="M165" s="678">
        <f>SUM(M150:M162,M164:M164)</f>
        <v>2</v>
      </c>
      <c r="N165" s="677">
        <f t="shared" ref="N165:AC165" si="70">SUM(N150:N164)</f>
        <v>42</v>
      </c>
      <c r="O165" s="676">
        <f t="shared" si="70"/>
        <v>9</v>
      </c>
      <c r="P165" s="676">
        <f t="shared" si="70"/>
        <v>19</v>
      </c>
      <c r="Q165" s="675">
        <f t="shared" si="70"/>
        <v>2</v>
      </c>
      <c r="R165" s="677">
        <f t="shared" si="70"/>
        <v>44</v>
      </c>
      <c r="S165" s="676">
        <f t="shared" si="70"/>
        <v>9</v>
      </c>
      <c r="T165" s="676">
        <f t="shared" si="70"/>
        <v>19</v>
      </c>
      <c r="U165" s="675">
        <f t="shared" si="70"/>
        <v>1</v>
      </c>
      <c r="V165" s="1249">
        <f t="shared" si="70"/>
        <v>58</v>
      </c>
      <c r="W165" s="1248">
        <f t="shared" si="70"/>
        <v>19</v>
      </c>
      <c r="X165" s="1248">
        <f t="shared" si="70"/>
        <v>33</v>
      </c>
      <c r="Y165" s="1247">
        <f t="shared" si="70"/>
        <v>0</v>
      </c>
      <c r="Z165" s="1249">
        <f t="shared" si="70"/>
        <v>52</v>
      </c>
      <c r="AA165" s="1248">
        <f t="shared" si="70"/>
        <v>13</v>
      </c>
      <c r="AB165" s="1248">
        <f t="shared" si="70"/>
        <v>29</v>
      </c>
      <c r="AC165" s="1247">
        <f t="shared" si="70"/>
        <v>0</v>
      </c>
      <c r="AD165" s="1250"/>
      <c r="AE165" s="1249">
        <f t="shared" ref="AE165:BB165" si="71">SUM(AE150:AE164)</f>
        <v>47</v>
      </c>
      <c r="AF165" s="1248">
        <f t="shared" si="71"/>
        <v>13</v>
      </c>
      <c r="AG165" s="1248">
        <f t="shared" si="71"/>
        <v>23</v>
      </c>
      <c r="AH165" s="1247">
        <f t="shared" si="71"/>
        <v>2</v>
      </c>
      <c r="AI165" s="1249">
        <f t="shared" si="71"/>
        <v>44</v>
      </c>
      <c r="AJ165" s="1248">
        <f t="shared" si="71"/>
        <v>14</v>
      </c>
      <c r="AK165" s="1248">
        <f t="shared" si="71"/>
        <v>22</v>
      </c>
      <c r="AL165" s="1247">
        <f t="shared" si="71"/>
        <v>1</v>
      </c>
      <c r="AM165" s="1249">
        <f t="shared" si="71"/>
        <v>51</v>
      </c>
      <c r="AN165" s="1248">
        <f t="shared" si="71"/>
        <v>17</v>
      </c>
      <c r="AO165" s="1248">
        <f t="shared" si="71"/>
        <v>25</v>
      </c>
      <c r="AP165" s="1247">
        <f t="shared" si="71"/>
        <v>1</v>
      </c>
      <c r="AQ165" s="1249">
        <f t="shared" si="71"/>
        <v>53</v>
      </c>
      <c r="AR165" s="1248">
        <f t="shared" si="71"/>
        <v>22</v>
      </c>
      <c r="AS165" s="1248">
        <f t="shared" si="71"/>
        <v>30</v>
      </c>
      <c r="AT165" s="1247">
        <f t="shared" si="71"/>
        <v>0</v>
      </c>
      <c r="AU165" s="1249">
        <f t="shared" si="71"/>
        <v>65</v>
      </c>
      <c r="AV165" s="1248">
        <f t="shared" si="71"/>
        <v>30</v>
      </c>
      <c r="AW165" s="1248">
        <f t="shared" si="71"/>
        <v>39</v>
      </c>
      <c r="AX165" s="1247">
        <f t="shared" si="71"/>
        <v>1</v>
      </c>
      <c r="AY165" s="1249">
        <f t="shared" si="71"/>
        <v>56</v>
      </c>
      <c r="AZ165" s="1248">
        <f t="shared" si="71"/>
        <v>26</v>
      </c>
      <c r="BA165" s="1248">
        <f t="shared" si="71"/>
        <v>38</v>
      </c>
      <c r="BB165" s="1247">
        <f t="shared" si="71"/>
        <v>0</v>
      </c>
      <c r="BC165" s="1250"/>
      <c r="BD165" s="1249">
        <f t="shared" ref="BD165:BW165" si="72">SUM(BD150:BD164)</f>
        <v>53</v>
      </c>
      <c r="BE165" s="1248">
        <f t="shared" si="72"/>
        <v>17</v>
      </c>
      <c r="BF165" s="1248">
        <f t="shared" si="72"/>
        <v>29</v>
      </c>
      <c r="BG165" s="1247">
        <f t="shared" si="72"/>
        <v>0</v>
      </c>
      <c r="BH165" s="1249">
        <f t="shared" si="72"/>
        <v>43</v>
      </c>
      <c r="BI165" s="1248">
        <f t="shared" si="72"/>
        <v>9</v>
      </c>
      <c r="BJ165" s="1248">
        <f t="shared" si="72"/>
        <v>17</v>
      </c>
      <c r="BK165" s="1247">
        <f t="shared" si="72"/>
        <v>2</v>
      </c>
      <c r="BL165" s="1249">
        <f t="shared" si="72"/>
        <v>52</v>
      </c>
      <c r="BM165" s="1248">
        <f t="shared" si="72"/>
        <v>21</v>
      </c>
      <c r="BN165" s="1248">
        <f t="shared" si="72"/>
        <v>30</v>
      </c>
      <c r="BO165" s="1247">
        <f t="shared" si="72"/>
        <v>1</v>
      </c>
      <c r="BP165" s="1249">
        <f t="shared" si="72"/>
        <v>51</v>
      </c>
      <c r="BQ165" s="1248">
        <f t="shared" si="72"/>
        <v>16</v>
      </c>
      <c r="BR165" s="1248">
        <f t="shared" si="72"/>
        <v>31</v>
      </c>
      <c r="BS165" s="1247">
        <f t="shared" si="72"/>
        <v>0</v>
      </c>
      <c r="BT165" s="1249">
        <f t="shared" si="72"/>
        <v>43</v>
      </c>
      <c r="BU165" s="1248">
        <f t="shared" si="72"/>
        <v>11</v>
      </c>
      <c r="BV165" s="1248">
        <f t="shared" si="72"/>
        <v>19</v>
      </c>
      <c r="BW165" s="1247">
        <f t="shared" si="72"/>
        <v>1</v>
      </c>
    </row>
    <row r="166" spans="1:79" s="618" customFormat="1" ht="16.2" thickBot="1">
      <c r="A166" s="540"/>
      <c r="B166" s="540"/>
      <c r="C166" s="540"/>
      <c r="D166" s="540"/>
      <c r="E166" s="1916" t="s">
        <v>1296</v>
      </c>
      <c r="F166" s="1917"/>
      <c r="G166" s="1917"/>
      <c r="H166" s="1917"/>
      <c r="I166" s="1918"/>
      <c r="J166" s="1909"/>
      <c r="K166" s="1910"/>
      <c r="L166" s="1910"/>
      <c r="M166" s="1911"/>
      <c r="N166" s="1909"/>
      <c r="O166" s="1910"/>
      <c r="P166" s="1910"/>
      <c r="Q166" s="1911"/>
      <c r="R166" s="1909"/>
      <c r="S166" s="1910"/>
      <c r="T166" s="1910"/>
      <c r="U166" s="1911"/>
      <c r="V166" s="1909"/>
      <c r="W166" s="1910"/>
      <c r="X166" s="1910"/>
      <c r="Y166" s="1911"/>
      <c r="Z166" s="1909"/>
      <c r="AA166" s="1910"/>
      <c r="AB166" s="1910"/>
      <c r="AC166" s="1911"/>
      <c r="AD166" s="539"/>
      <c r="AE166" s="1909">
        <v>2</v>
      </c>
      <c r="AF166" s="1910"/>
      <c r="AG166" s="1910"/>
      <c r="AH166" s="1911"/>
      <c r="AI166" s="1909"/>
      <c r="AJ166" s="1910"/>
      <c r="AK166" s="1910"/>
      <c r="AL166" s="1911"/>
      <c r="AM166" s="1909"/>
      <c r="AN166" s="1910"/>
      <c r="AO166" s="1910"/>
      <c r="AP166" s="1911"/>
      <c r="AQ166" s="1909"/>
      <c r="AR166" s="1910"/>
      <c r="AS166" s="1910"/>
      <c r="AT166" s="1911"/>
      <c r="AU166" s="1909"/>
      <c r="AV166" s="1910"/>
      <c r="AW166" s="1910"/>
      <c r="AX166" s="1911"/>
      <c r="AY166" s="1909"/>
      <c r="AZ166" s="1910"/>
      <c r="BA166" s="1910"/>
      <c r="BB166" s="1911"/>
      <c r="BC166" s="539"/>
      <c r="BD166" s="1926"/>
      <c r="BE166" s="1910"/>
      <c r="BF166" s="1910"/>
      <c r="BG166" s="1911"/>
      <c r="BH166" s="1909"/>
      <c r="BI166" s="1910"/>
      <c r="BJ166" s="1910"/>
      <c r="BK166" s="1911"/>
      <c r="BL166" s="1909"/>
      <c r="BM166" s="1910"/>
      <c r="BN166" s="1910"/>
      <c r="BO166" s="1911"/>
      <c r="BP166" s="1909"/>
      <c r="BQ166" s="1910"/>
      <c r="BR166" s="1910"/>
      <c r="BS166" s="1911"/>
      <c r="BT166" s="1909"/>
      <c r="BU166" s="1910"/>
      <c r="BV166" s="1910"/>
      <c r="BW166" s="1911"/>
    </row>
    <row r="167" spans="1:79" ht="15.6">
      <c r="A167" s="540"/>
      <c r="B167" s="540"/>
      <c r="C167" s="540"/>
      <c r="D167" s="540"/>
      <c r="E167" s="718"/>
      <c r="F167" s="718"/>
      <c r="G167" s="718"/>
      <c r="H167" s="718"/>
      <c r="I167" s="718"/>
      <c r="J167" s="716"/>
      <c r="K167" s="716"/>
      <c r="L167" s="716"/>
      <c r="M167" s="716"/>
      <c r="N167" s="716"/>
      <c r="O167" s="716"/>
      <c r="P167" s="716"/>
      <c r="Q167" s="716"/>
      <c r="R167" s="716"/>
      <c r="S167" s="716"/>
      <c r="T167" s="716"/>
      <c r="U167" s="716"/>
      <c r="V167" s="716"/>
      <c r="W167" s="716"/>
      <c r="X167" s="716"/>
      <c r="Y167" s="716"/>
      <c r="Z167" s="716"/>
      <c r="AA167" s="716"/>
      <c r="AB167" s="716"/>
      <c r="AC167" s="716"/>
      <c r="AD167" s="610"/>
      <c r="AE167" s="716"/>
      <c r="AF167" s="716"/>
      <c r="AG167" s="716"/>
      <c r="AH167" s="716"/>
      <c r="AI167" s="716"/>
      <c r="AJ167" s="716"/>
      <c r="AK167" s="716"/>
      <c r="AL167" s="716"/>
      <c r="AM167" s="716"/>
      <c r="AN167" s="716"/>
      <c r="AO167" s="716"/>
      <c r="AP167" s="716"/>
      <c r="AQ167" s="716"/>
      <c r="AR167" s="716"/>
      <c r="AS167" s="716"/>
      <c r="AT167" s="716"/>
      <c r="AU167" s="716"/>
      <c r="AV167" s="716"/>
      <c r="AW167" s="716"/>
      <c r="AX167" s="716"/>
      <c r="AY167" s="716"/>
      <c r="AZ167" s="716"/>
      <c r="BA167" s="716"/>
      <c r="BB167" s="716"/>
      <c r="BC167" s="610"/>
      <c r="BD167" s="716"/>
      <c r="BE167" s="716"/>
      <c r="BF167" s="716"/>
      <c r="BG167" s="716"/>
      <c r="BH167" s="716"/>
      <c r="BI167" s="716"/>
      <c r="BJ167" s="716"/>
      <c r="BK167" s="716"/>
      <c r="BL167" s="716"/>
      <c r="BM167" s="716"/>
      <c r="BN167" s="716"/>
      <c r="BO167" s="716"/>
      <c r="BP167" s="716"/>
      <c r="BQ167" s="716"/>
      <c r="BR167" s="716"/>
      <c r="BS167" s="716"/>
      <c r="BT167" s="716"/>
      <c r="BU167" s="716"/>
      <c r="BV167" s="716"/>
      <c r="BW167" s="716"/>
    </row>
    <row r="168" spans="1:79" ht="13.8" thickBot="1">
      <c r="A168" s="540"/>
      <c r="B168" s="540"/>
      <c r="C168" s="540"/>
      <c r="D168" s="540"/>
      <c r="E168" s="540"/>
      <c r="F168" s="540"/>
      <c r="G168" s="540"/>
      <c r="H168" s="540"/>
      <c r="I168" s="540"/>
      <c r="J168" s="540"/>
      <c r="K168" s="540"/>
      <c r="L168" s="540"/>
      <c r="M168" s="540"/>
      <c r="N168" s="540"/>
      <c r="O168" s="540"/>
      <c r="P168" s="540"/>
      <c r="Q168" s="540"/>
      <c r="R168" s="540"/>
      <c r="S168" s="540"/>
      <c r="T168" s="540"/>
      <c r="U168" s="540"/>
      <c r="V168" s="540"/>
      <c r="W168" s="540"/>
      <c r="X168" s="540"/>
      <c r="Y168" s="540"/>
      <c r="Z168" s="540"/>
      <c r="AA168" s="540"/>
      <c r="AB168" s="540"/>
      <c r="AC168" s="540"/>
      <c r="AD168" s="610"/>
      <c r="AE168" s="540"/>
      <c r="AF168" s="540"/>
      <c r="AG168" s="540"/>
      <c r="AH168" s="540"/>
      <c r="AI168" s="540"/>
      <c r="AJ168" s="540"/>
      <c r="AK168" s="540"/>
      <c r="AL168" s="540"/>
      <c r="AM168" s="540"/>
      <c r="AN168" s="540"/>
      <c r="AO168" s="540"/>
      <c r="AP168" s="540"/>
      <c r="AQ168" s="540"/>
      <c r="AR168" s="540"/>
      <c r="AS168" s="540"/>
      <c r="AT168" s="540"/>
      <c r="AU168" s="540"/>
      <c r="AV168" s="540"/>
      <c r="AW168" s="540"/>
      <c r="AX168" s="540"/>
      <c r="AY168" s="540"/>
      <c r="AZ168" s="540"/>
      <c r="BA168" s="540"/>
      <c r="BB168" s="540"/>
      <c r="BC168" s="610"/>
      <c r="BD168" s="540"/>
      <c r="BE168" s="540"/>
      <c r="BF168" s="540"/>
      <c r="BG168" s="540"/>
      <c r="BH168" s="540"/>
      <c r="BI168" s="540"/>
      <c r="BJ168" s="540"/>
      <c r="BK168" s="540"/>
      <c r="BL168" s="540"/>
      <c r="BM168" s="540"/>
      <c r="BN168" s="540"/>
      <c r="BO168" s="540"/>
      <c r="BP168" s="540"/>
      <c r="BQ168" s="540"/>
      <c r="BR168" s="540"/>
      <c r="BS168" s="540"/>
      <c r="BT168" s="540"/>
      <c r="BU168" s="540"/>
      <c r="BV168" s="540"/>
      <c r="BW168" s="540"/>
    </row>
    <row r="169" spans="1:79" s="61" customFormat="1" ht="23.4" thickBot="1">
      <c r="A169" s="1922">
        <v>9</v>
      </c>
      <c r="B169" s="1902" t="s">
        <v>262</v>
      </c>
      <c r="C169" s="1693"/>
      <c r="D169" s="1276"/>
      <c r="E169" s="1905">
        <v>2013</v>
      </c>
      <c r="F169" s="1906"/>
      <c r="G169" s="1906"/>
      <c r="H169" s="1906"/>
      <c r="I169" s="1907"/>
      <c r="J169" s="1887" t="s">
        <v>1109</v>
      </c>
      <c r="K169" s="1888"/>
      <c r="L169" s="1888"/>
      <c r="M169" s="1889"/>
      <c r="N169" s="1908" t="s">
        <v>1108</v>
      </c>
      <c r="O169" s="1891"/>
      <c r="P169" s="1891"/>
      <c r="Q169" s="1892"/>
      <c r="R169" s="1887" t="s">
        <v>1107</v>
      </c>
      <c r="S169" s="1888"/>
      <c r="T169" s="1888"/>
      <c r="U169" s="1889"/>
      <c r="V169" s="1908" t="s">
        <v>1106</v>
      </c>
      <c r="W169" s="1891"/>
      <c r="X169" s="1891"/>
      <c r="Y169" s="1892"/>
      <c r="Z169" s="1887" t="s">
        <v>1105</v>
      </c>
      <c r="AA169" s="1888"/>
      <c r="AB169" s="1888"/>
      <c r="AC169" s="1889"/>
      <c r="AD169" s="962"/>
      <c r="AE169" s="1890" t="s">
        <v>1104</v>
      </c>
      <c r="AF169" s="1891"/>
      <c r="AG169" s="1891"/>
      <c r="AH169" s="1892"/>
      <c r="AI169" s="1887" t="s">
        <v>1103</v>
      </c>
      <c r="AJ169" s="1888"/>
      <c r="AK169" s="1888"/>
      <c r="AL169" s="1889"/>
      <c r="AM169" s="1908" t="s">
        <v>1102</v>
      </c>
      <c r="AN169" s="1891"/>
      <c r="AO169" s="1891"/>
      <c r="AP169" s="1892"/>
      <c r="AQ169" s="1887" t="s">
        <v>1101</v>
      </c>
      <c r="AR169" s="1888"/>
      <c r="AS169" s="1888"/>
      <c r="AT169" s="1889"/>
      <c r="AU169" s="1908" t="s">
        <v>1100</v>
      </c>
      <c r="AV169" s="1891"/>
      <c r="AW169" s="1891"/>
      <c r="AX169" s="1892"/>
      <c r="AY169" s="1887" t="s">
        <v>1099</v>
      </c>
      <c r="AZ169" s="1888"/>
      <c r="BA169" s="1888"/>
      <c r="BB169" s="1889"/>
      <c r="BC169" s="962"/>
      <c r="BD169" s="1890" t="s">
        <v>1098</v>
      </c>
      <c r="BE169" s="1891"/>
      <c r="BF169" s="1891"/>
      <c r="BG169" s="1892"/>
      <c r="BH169" s="1893" t="s">
        <v>1097</v>
      </c>
      <c r="BI169" s="1894"/>
      <c r="BJ169" s="1894"/>
      <c r="BK169" s="1895"/>
      <c r="BL169" s="1896" t="s">
        <v>1096</v>
      </c>
      <c r="BM169" s="1897"/>
      <c r="BN169" s="1897"/>
      <c r="BO169" s="1898"/>
      <c r="BP169" s="1893" t="s">
        <v>1095</v>
      </c>
      <c r="BQ169" s="1894"/>
      <c r="BR169" s="1894"/>
      <c r="BS169" s="1895"/>
      <c r="BT169" s="1896" t="s">
        <v>1094</v>
      </c>
      <c r="BU169" s="1897"/>
      <c r="BV169" s="1897"/>
      <c r="BW169" s="1912"/>
      <c r="BX169" s="963"/>
      <c r="BY169" s="963"/>
      <c r="BZ169" s="963"/>
      <c r="CA169" s="963"/>
    </row>
    <row r="170" spans="1:79" s="61" customFormat="1" ht="12.75" customHeight="1" thickBot="1">
      <c r="A170" s="1923"/>
      <c r="B170" s="1903"/>
      <c r="C170" s="1692"/>
      <c r="D170" s="1276"/>
      <c r="E170" s="1905"/>
      <c r="F170" s="1906"/>
      <c r="G170" s="1906"/>
      <c r="H170" s="1906"/>
      <c r="I170" s="1907"/>
      <c r="J170" s="1934" t="s">
        <v>1363</v>
      </c>
      <c r="K170" s="1931"/>
      <c r="L170" s="1931"/>
      <c r="M170" s="1932"/>
      <c r="N170" s="1934" t="s">
        <v>1360</v>
      </c>
      <c r="O170" s="1931"/>
      <c r="P170" s="1931"/>
      <c r="Q170" s="1932"/>
      <c r="R170" s="1934" t="s">
        <v>1364</v>
      </c>
      <c r="S170" s="1931"/>
      <c r="T170" s="1931"/>
      <c r="U170" s="1932"/>
      <c r="V170" s="1934" t="s">
        <v>1362</v>
      </c>
      <c r="W170" s="1931"/>
      <c r="X170" s="1931"/>
      <c r="Y170" s="1932"/>
      <c r="Z170" s="1934" t="s">
        <v>1365</v>
      </c>
      <c r="AA170" s="1931"/>
      <c r="AB170" s="1931"/>
      <c r="AC170" s="1932"/>
      <c r="AD170" s="962"/>
      <c r="AE170" s="1930" t="s">
        <v>1361</v>
      </c>
      <c r="AF170" s="1931"/>
      <c r="AG170" s="1931"/>
      <c r="AH170" s="1932"/>
      <c r="AI170" s="1934" t="s">
        <v>1360</v>
      </c>
      <c r="AJ170" s="1931"/>
      <c r="AK170" s="1931"/>
      <c r="AL170" s="1932"/>
      <c r="AM170" s="1934" t="s">
        <v>1363</v>
      </c>
      <c r="AN170" s="1931"/>
      <c r="AO170" s="1931"/>
      <c r="AP170" s="1932"/>
      <c r="AQ170" s="1934" t="s">
        <v>1361</v>
      </c>
      <c r="AR170" s="1931"/>
      <c r="AS170" s="1931"/>
      <c r="AT170" s="1932"/>
      <c r="AU170" s="1934" t="s">
        <v>1360</v>
      </c>
      <c r="AV170" s="1931"/>
      <c r="AW170" s="1931"/>
      <c r="AX170" s="1932"/>
      <c r="AY170" s="1934" t="s">
        <v>1365</v>
      </c>
      <c r="AZ170" s="1931"/>
      <c r="BA170" s="1931"/>
      <c r="BB170" s="1932"/>
      <c r="BC170" s="962"/>
      <c r="BD170" s="1930" t="s">
        <v>1363</v>
      </c>
      <c r="BE170" s="1931"/>
      <c r="BF170" s="1931"/>
      <c r="BG170" s="1932"/>
      <c r="BH170" s="1933" t="s">
        <v>1364</v>
      </c>
      <c r="BI170" s="1906"/>
      <c r="BJ170" s="1906"/>
      <c r="BK170" s="1907"/>
      <c r="BL170" s="1933" t="s">
        <v>1365</v>
      </c>
      <c r="BM170" s="1906"/>
      <c r="BN170" s="1906"/>
      <c r="BO170" s="1907"/>
      <c r="BP170" s="1933" t="s">
        <v>1362</v>
      </c>
      <c r="BQ170" s="1906"/>
      <c r="BR170" s="1906"/>
      <c r="BS170" s="1907"/>
      <c r="BT170" s="1933" t="s">
        <v>1361</v>
      </c>
      <c r="BU170" s="1906"/>
      <c r="BV170" s="1906"/>
      <c r="BW170" s="1935"/>
      <c r="BX170" s="963"/>
      <c r="BY170" s="963"/>
      <c r="BZ170" s="963"/>
      <c r="CA170" s="963"/>
    </row>
    <row r="171" spans="1:79" ht="23.4" thickBot="1">
      <c r="A171" s="1924"/>
      <c r="B171" s="1904"/>
      <c r="C171" s="1694"/>
      <c r="D171" s="1276"/>
      <c r="E171" s="603" t="s">
        <v>268</v>
      </c>
      <c r="F171" s="603" t="s">
        <v>1092</v>
      </c>
      <c r="G171" s="603" t="s">
        <v>267</v>
      </c>
      <c r="H171" s="603" t="s">
        <v>266</v>
      </c>
      <c r="I171" s="602" t="s">
        <v>265</v>
      </c>
      <c r="J171" s="605" t="s">
        <v>268</v>
      </c>
      <c r="K171" s="605" t="s">
        <v>1092</v>
      </c>
      <c r="L171" s="605" t="s">
        <v>267</v>
      </c>
      <c r="M171" s="604" t="s">
        <v>266</v>
      </c>
      <c r="N171" s="605" t="s">
        <v>268</v>
      </c>
      <c r="O171" s="605" t="s">
        <v>1092</v>
      </c>
      <c r="P171" s="605" t="s">
        <v>267</v>
      </c>
      <c r="Q171" s="608" t="s">
        <v>266</v>
      </c>
      <c r="R171" s="704" t="s">
        <v>268</v>
      </c>
      <c r="S171" s="603" t="s">
        <v>1092</v>
      </c>
      <c r="T171" s="603" t="s">
        <v>267</v>
      </c>
      <c r="U171" s="602" t="s">
        <v>266</v>
      </c>
      <c r="V171" s="603" t="s">
        <v>268</v>
      </c>
      <c r="W171" s="603" t="s">
        <v>1092</v>
      </c>
      <c r="X171" s="603" t="s">
        <v>267</v>
      </c>
      <c r="Y171" s="607" t="s">
        <v>266</v>
      </c>
      <c r="Z171" s="704" t="s">
        <v>268</v>
      </c>
      <c r="AA171" s="603" t="s">
        <v>1092</v>
      </c>
      <c r="AB171" s="603" t="s">
        <v>267</v>
      </c>
      <c r="AC171" s="602" t="s">
        <v>266</v>
      </c>
      <c r="AD171" s="544"/>
      <c r="AE171" s="704" t="s">
        <v>268</v>
      </c>
      <c r="AF171" s="603" t="s">
        <v>1092</v>
      </c>
      <c r="AG171" s="603" t="s">
        <v>267</v>
      </c>
      <c r="AH171" s="602" t="s">
        <v>266</v>
      </c>
      <c r="AI171" s="603" t="s">
        <v>268</v>
      </c>
      <c r="AJ171" s="603" t="s">
        <v>1092</v>
      </c>
      <c r="AK171" s="603" t="s">
        <v>267</v>
      </c>
      <c r="AL171" s="602" t="s">
        <v>266</v>
      </c>
      <c r="AM171" s="603" t="s">
        <v>268</v>
      </c>
      <c r="AN171" s="603" t="s">
        <v>1092</v>
      </c>
      <c r="AO171" s="603" t="s">
        <v>267</v>
      </c>
      <c r="AP171" s="602" t="s">
        <v>266</v>
      </c>
      <c r="AQ171" s="603" t="s">
        <v>268</v>
      </c>
      <c r="AR171" s="603" t="s">
        <v>1092</v>
      </c>
      <c r="AS171" s="603" t="s">
        <v>267</v>
      </c>
      <c r="AT171" s="602" t="s">
        <v>266</v>
      </c>
      <c r="AU171" s="603" t="s">
        <v>268</v>
      </c>
      <c r="AV171" s="603" t="s">
        <v>1092</v>
      </c>
      <c r="AW171" s="603" t="s">
        <v>267</v>
      </c>
      <c r="AX171" s="602" t="s">
        <v>266</v>
      </c>
      <c r="AY171" s="603" t="s">
        <v>268</v>
      </c>
      <c r="AZ171" s="603" t="s">
        <v>1092</v>
      </c>
      <c r="BA171" s="603" t="s">
        <v>267</v>
      </c>
      <c r="BB171" s="602" t="s">
        <v>266</v>
      </c>
      <c r="BC171" s="544"/>
      <c r="BD171" s="704" t="s">
        <v>268</v>
      </c>
      <c r="BE171" s="603" t="s">
        <v>1092</v>
      </c>
      <c r="BF171" s="603" t="s">
        <v>267</v>
      </c>
      <c r="BG171" s="602" t="s">
        <v>266</v>
      </c>
      <c r="BH171" s="603" t="s">
        <v>268</v>
      </c>
      <c r="BI171" s="603" t="s">
        <v>1092</v>
      </c>
      <c r="BJ171" s="603" t="s">
        <v>267</v>
      </c>
      <c r="BK171" s="602" t="s">
        <v>266</v>
      </c>
      <c r="BL171" s="605" t="s">
        <v>268</v>
      </c>
      <c r="BM171" s="605" t="s">
        <v>1092</v>
      </c>
      <c r="BN171" s="605" t="s">
        <v>267</v>
      </c>
      <c r="BO171" s="604" t="s">
        <v>266</v>
      </c>
      <c r="BP171" s="603" t="s">
        <v>268</v>
      </c>
      <c r="BQ171" s="603" t="s">
        <v>1092</v>
      </c>
      <c r="BR171" s="603" t="s">
        <v>267</v>
      </c>
      <c r="BS171" s="602" t="s">
        <v>266</v>
      </c>
      <c r="BT171" s="605" t="s">
        <v>268</v>
      </c>
      <c r="BU171" s="605" t="s">
        <v>1092</v>
      </c>
      <c r="BV171" s="605" t="s">
        <v>267</v>
      </c>
      <c r="BW171" s="604" t="s">
        <v>266</v>
      </c>
    </row>
    <row r="172" spans="1:79" s="1178" customFormat="1" ht="15.6">
      <c r="A172" s="601">
        <v>1</v>
      </c>
      <c r="B172" s="1413" t="s">
        <v>262</v>
      </c>
      <c r="C172" s="1453" t="s">
        <v>1581</v>
      </c>
      <c r="D172" s="1310" t="str">
        <f t="shared" ref="D172:D185" si="73">CONCATENATE(TRIM(C172)," ",TRIM(B172))</f>
        <v>Bobby Sanchez</v>
      </c>
      <c r="E172" s="1274">
        <f t="shared" ref="E172:E187" si="74">SUM(J172,N172,R172,V172,Z172,AE172,AI172,AM172,AQ172,AU172,AY172,BD172,BH172,BL172,BP172,BT172)</f>
        <v>43</v>
      </c>
      <c r="F172" s="672">
        <f t="shared" ref="F172:F187" si="75">SUM(K172,O172,S172,W172,AA172,AF172,AJ172,AN172,AR172,AV172,AZ172,BE172,BI172,BM172,BU172,BQ172)</f>
        <v>36</v>
      </c>
      <c r="G172" s="672">
        <f t="shared" ref="G172:G187" si="76">SUM(L172,P172,T172,X172,AB172,AG172,AK172,AO172,AS172,AW172,BA172,BF172,BJ172,BN172,BV172,BR172)</f>
        <v>34</v>
      </c>
      <c r="H172" s="672">
        <f t="shared" ref="H172:H187" si="77">SUM(M172,Q172,U172,Y172,AC172,AH172,AL172,AP172,AT172,AX172,BB172,BG172,BK172,BO172,BW172,BS172)</f>
        <v>11</v>
      </c>
      <c r="I172" s="671">
        <f t="shared" ref="I172:I188" si="78">(G172/E172)</f>
        <v>0.79069767441860461</v>
      </c>
      <c r="J172" s="1370">
        <v>6</v>
      </c>
      <c r="K172" s="1369">
        <v>4</v>
      </c>
      <c r="L172" s="1369">
        <v>5</v>
      </c>
      <c r="M172" s="1412"/>
      <c r="N172" s="1411">
        <v>6</v>
      </c>
      <c r="O172" s="1410">
        <v>7</v>
      </c>
      <c r="P172" s="1410">
        <v>6</v>
      </c>
      <c r="Q172" s="1409">
        <v>2</v>
      </c>
      <c r="R172" s="1293"/>
      <c r="S172" s="1292"/>
      <c r="T172" s="1292"/>
      <c r="U172" s="1291"/>
      <c r="V172" s="572">
        <v>4</v>
      </c>
      <c r="W172" s="572">
        <v>2</v>
      </c>
      <c r="X172" s="572">
        <v>3</v>
      </c>
      <c r="Y172" s="571"/>
      <c r="Z172" s="570">
        <v>8</v>
      </c>
      <c r="AA172" s="570">
        <v>7</v>
      </c>
      <c r="AB172" s="570">
        <v>7</v>
      </c>
      <c r="AC172" s="569">
        <v>3</v>
      </c>
      <c r="AD172" s="544"/>
      <c r="AE172" s="573">
        <v>6</v>
      </c>
      <c r="AF172" s="572">
        <v>4</v>
      </c>
      <c r="AG172" s="572">
        <v>5</v>
      </c>
      <c r="AH172" s="571">
        <v>3</v>
      </c>
      <c r="AI172" s="570">
        <v>4</v>
      </c>
      <c r="AJ172" s="570">
        <v>5</v>
      </c>
      <c r="AK172" s="570">
        <v>4</v>
      </c>
      <c r="AL172" s="569">
        <v>2</v>
      </c>
      <c r="AM172" s="1273">
        <v>3</v>
      </c>
      <c r="AN172" s="1268">
        <v>1</v>
      </c>
      <c r="AO172" s="1268">
        <v>0</v>
      </c>
      <c r="AP172" s="1285"/>
      <c r="AQ172" s="570">
        <v>1</v>
      </c>
      <c r="AR172" s="570">
        <v>2</v>
      </c>
      <c r="AS172" s="570">
        <v>1</v>
      </c>
      <c r="AT172" s="569">
        <v>1</v>
      </c>
      <c r="AU172" s="1273">
        <v>5</v>
      </c>
      <c r="AV172" s="1268">
        <v>4</v>
      </c>
      <c r="AW172" s="1268">
        <v>3</v>
      </c>
      <c r="AX172" s="1285"/>
      <c r="AY172" s="379"/>
      <c r="AZ172" s="379"/>
      <c r="BA172" s="379"/>
      <c r="BB172" s="378"/>
      <c r="BC172" s="544"/>
      <c r="BD172" s="386"/>
      <c r="BE172" s="244"/>
      <c r="BF172" s="244"/>
      <c r="BG172" s="377"/>
      <c r="BH172" s="379"/>
      <c r="BI172" s="379"/>
      <c r="BJ172" s="379"/>
      <c r="BK172" s="453"/>
      <c r="BL172" s="386"/>
      <c r="BM172" s="244"/>
      <c r="BN172" s="244"/>
      <c r="BO172" s="377"/>
      <c r="BP172" s="244"/>
      <c r="BQ172" s="244"/>
      <c r="BR172" s="244"/>
      <c r="BS172" s="290"/>
      <c r="BT172" s="1025"/>
      <c r="BU172" s="1024"/>
      <c r="BV172" s="1024"/>
      <c r="BW172" s="1023"/>
    </row>
    <row r="173" spans="1:79" s="1178" customFormat="1">
      <c r="A173" s="664">
        <v>2</v>
      </c>
      <c r="B173" s="1209" t="s">
        <v>1628</v>
      </c>
      <c r="C173" s="1259" t="s">
        <v>1629</v>
      </c>
      <c r="D173" s="1310" t="str">
        <f t="shared" si="73"/>
        <v>Damon Villereal</v>
      </c>
      <c r="E173" s="1256">
        <f t="shared" si="74"/>
        <v>84</v>
      </c>
      <c r="F173" s="661">
        <f t="shared" si="75"/>
        <v>38</v>
      </c>
      <c r="G173" s="661">
        <f t="shared" si="76"/>
        <v>59</v>
      </c>
      <c r="H173" s="661">
        <f t="shared" si="77"/>
        <v>4</v>
      </c>
      <c r="I173" s="660">
        <f t="shared" si="78"/>
        <v>0.70238095238095233</v>
      </c>
      <c r="J173" s="1360">
        <v>7</v>
      </c>
      <c r="K173" s="1359">
        <v>3</v>
      </c>
      <c r="L173" s="1359">
        <v>4</v>
      </c>
      <c r="M173" s="1405"/>
      <c r="N173" s="1404">
        <v>9</v>
      </c>
      <c r="O173" s="1403">
        <v>9</v>
      </c>
      <c r="P173" s="1403">
        <v>9</v>
      </c>
      <c r="Q173" s="1402">
        <v>1</v>
      </c>
      <c r="R173" s="913">
        <v>5</v>
      </c>
      <c r="S173" s="912">
        <v>1</v>
      </c>
      <c r="T173" s="912">
        <v>3</v>
      </c>
      <c r="U173" s="911"/>
      <c r="V173" s="572">
        <v>4</v>
      </c>
      <c r="W173" s="572">
        <v>2</v>
      </c>
      <c r="X173" s="572">
        <v>3</v>
      </c>
      <c r="Y173" s="571"/>
      <c r="Z173" s="570">
        <v>7</v>
      </c>
      <c r="AA173" s="570">
        <v>5</v>
      </c>
      <c r="AB173" s="570">
        <v>7</v>
      </c>
      <c r="AC173" s="569"/>
      <c r="AD173" s="544"/>
      <c r="AE173" s="573">
        <v>5</v>
      </c>
      <c r="AF173" s="572">
        <v>3</v>
      </c>
      <c r="AG173" s="572">
        <v>3</v>
      </c>
      <c r="AH173" s="571">
        <v>1</v>
      </c>
      <c r="AI173" s="570">
        <v>5</v>
      </c>
      <c r="AJ173" s="570">
        <v>2</v>
      </c>
      <c r="AK173" s="570">
        <v>3</v>
      </c>
      <c r="AL173" s="569">
        <v>1</v>
      </c>
      <c r="AM173" s="573">
        <v>5</v>
      </c>
      <c r="AN173" s="572">
        <v>2</v>
      </c>
      <c r="AO173" s="572">
        <v>3</v>
      </c>
      <c r="AP173" s="571"/>
      <c r="AQ173" s="570">
        <v>6</v>
      </c>
      <c r="AR173" s="570">
        <v>2</v>
      </c>
      <c r="AS173" s="570">
        <v>5</v>
      </c>
      <c r="AT173" s="569"/>
      <c r="AU173" s="573">
        <v>4</v>
      </c>
      <c r="AV173" s="572">
        <v>1</v>
      </c>
      <c r="AW173" s="572">
        <v>2</v>
      </c>
      <c r="AX173" s="571"/>
      <c r="AY173" s="570">
        <v>8</v>
      </c>
      <c r="AZ173" s="570">
        <v>5</v>
      </c>
      <c r="BA173" s="570">
        <v>6</v>
      </c>
      <c r="BB173" s="569">
        <v>1</v>
      </c>
      <c r="BC173" s="544"/>
      <c r="BD173" s="928">
        <v>6</v>
      </c>
      <c r="BE173" s="927">
        <v>1</v>
      </c>
      <c r="BF173" s="927">
        <v>4</v>
      </c>
      <c r="BG173" s="926"/>
      <c r="BH173" s="379"/>
      <c r="BI173" s="379"/>
      <c r="BJ173" s="379"/>
      <c r="BK173" s="453"/>
      <c r="BL173" s="573">
        <v>5</v>
      </c>
      <c r="BM173" s="572">
        <v>1</v>
      </c>
      <c r="BN173" s="572">
        <v>4</v>
      </c>
      <c r="BO173" s="571"/>
      <c r="BP173" s="572">
        <v>4</v>
      </c>
      <c r="BQ173" s="572">
        <v>1</v>
      </c>
      <c r="BR173" s="572">
        <v>2</v>
      </c>
      <c r="BS173" s="575"/>
      <c r="BT173" s="573">
        <v>4</v>
      </c>
      <c r="BU173" s="572">
        <v>0</v>
      </c>
      <c r="BV173" s="572">
        <v>1</v>
      </c>
      <c r="BW173" s="571"/>
    </row>
    <row r="174" spans="1:79" s="1178" customFormat="1">
      <c r="A174" s="664">
        <v>3</v>
      </c>
      <c r="B174" s="1209" t="s">
        <v>94</v>
      </c>
      <c r="C174" s="1259" t="s">
        <v>1755</v>
      </c>
      <c r="D174" s="1310" t="str">
        <f t="shared" si="73"/>
        <v>James Trimm</v>
      </c>
      <c r="E174" s="1256">
        <f t="shared" si="74"/>
        <v>64</v>
      </c>
      <c r="F174" s="661">
        <f t="shared" si="75"/>
        <v>36</v>
      </c>
      <c r="G174" s="661">
        <f t="shared" si="76"/>
        <v>46</v>
      </c>
      <c r="H174" s="661">
        <f t="shared" si="77"/>
        <v>7</v>
      </c>
      <c r="I174" s="660">
        <f t="shared" si="78"/>
        <v>0.71875</v>
      </c>
      <c r="J174" s="1360">
        <v>6</v>
      </c>
      <c r="K174" s="1359">
        <v>4</v>
      </c>
      <c r="L174" s="1359">
        <v>4</v>
      </c>
      <c r="M174" s="1405"/>
      <c r="N174" s="1408"/>
      <c r="O174" s="1407"/>
      <c r="P174" s="1407"/>
      <c r="Q174" s="1406"/>
      <c r="R174" s="913">
        <v>5</v>
      </c>
      <c r="S174" s="912">
        <v>2</v>
      </c>
      <c r="T174" s="912">
        <v>3</v>
      </c>
      <c r="U174" s="911"/>
      <c r="V174" s="244"/>
      <c r="W174" s="244"/>
      <c r="X174" s="244"/>
      <c r="Y174" s="377"/>
      <c r="Z174" s="570">
        <v>7</v>
      </c>
      <c r="AA174" s="570">
        <v>5</v>
      </c>
      <c r="AB174" s="570">
        <v>6</v>
      </c>
      <c r="AC174" s="569">
        <v>1</v>
      </c>
      <c r="AD174" s="544"/>
      <c r="AE174" s="573">
        <v>5</v>
      </c>
      <c r="AF174" s="572">
        <v>5</v>
      </c>
      <c r="AG174" s="572">
        <v>4</v>
      </c>
      <c r="AH174" s="571">
        <v>2</v>
      </c>
      <c r="AI174" s="570">
        <v>3</v>
      </c>
      <c r="AJ174" s="570">
        <v>5</v>
      </c>
      <c r="AK174" s="570">
        <v>2</v>
      </c>
      <c r="AL174" s="569">
        <v>1</v>
      </c>
      <c r="AM174" s="573">
        <v>3</v>
      </c>
      <c r="AN174" s="572">
        <v>1</v>
      </c>
      <c r="AO174" s="572">
        <v>3</v>
      </c>
      <c r="AP174" s="571"/>
      <c r="AQ174" s="379"/>
      <c r="AR174" s="379"/>
      <c r="AS174" s="379"/>
      <c r="AT174" s="378"/>
      <c r="AU174" s="573">
        <v>7</v>
      </c>
      <c r="AV174" s="572">
        <v>3</v>
      </c>
      <c r="AW174" s="572">
        <v>6</v>
      </c>
      <c r="AX174" s="571"/>
      <c r="AY174" s="570">
        <v>8</v>
      </c>
      <c r="AZ174" s="570">
        <v>4</v>
      </c>
      <c r="BA174" s="570">
        <v>6</v>
      </c>
      <c r="BB174" s="569">
        <v>1</v>
      </c>
      <c r="BC174" s="544"/>
      <c r="BD174" s="928">
        <v>7</v>
      </c>
      <c r="BE174" s="927">
        <v>2</v>
      </c>
      <c r="BF174" s="927">
        <v>3</v>
      </c>
      <c r="BG174" s="926"/>
      <c r="BH174" s="570">
        <v>5</v>
      </c>
      <c r="BI174" s="570">
        <v>3</v>
      </c>
      <c r="BJ174" s="570">
        <v>4</v>
      </c>
      <c r="BK174" s="634">
        <v>1</v>
      </c>
      <c r="BL174" s="386"/>
      <c r="BM174" s="244"/>
      <c r="BN174" s="244"/>
      <c r="BO174" s="377"/>
      <c r="BP174" s="572">
        <v>4</v>
      </c>
      <c r="BQ174" s="572">
        <v>1</v>
      </c>
      <c r="BR174" s="572">
        <v>2</v>
      </c>
      <c r="BS174" s="575"/>
      <c r="BT174" s="573">
        <v>4</v>
      </c>
      <c r="BU174" s="572">
        <v>1</v>
      </c>
      <c r="BV174" s="572">
        <v>3</v>
      </c>
      <c r="BW174" s="571">
        <v>1</v>
      </c>
    </row>
    <row r="175" spans="1:79" s="1178" customFormat="1">
      <c r="A175" s="664">
        <v>4</v>
      </c>
      <c r="B175" s="1262" t="s">
        <v>120</v>
      </c>
      <c r="C175" s="1261" t="s">
        <v>1595</v>
      </c>
      <c r="D175" s="1310" t="str">
        <f t="shared" si="73"/>
        <v>Adam O'langer</v>
      </c>
      <c r="E175" s="1256">
        <f t="shared" si="74"/>
        <v>91</v>
      </c>
      <c r="F175" s="661">
        <f t="shared" si="75"/>
        <v>47</v>
      </c>
      <c r="G175" s="661">
        <f t="shared" si="76"/>
        <v>57</v>
      </c>
      <c r="H175" s="661">
        <f t="shared" si="77"/>
        <v>5</v>
      </c>
      <c r="I175" s="660">
        <f t="shared" si="78"/>
        <v>0.62637362637362637</v>
      </c>
      <c r="J175" s="1360">
        <v>6</v>
      </c>
      <c r="K175" s="1359">
        <v>2</v>
      </c>
      <c r="L175" s="1359">
        <v>2</v>
      </c>
      <c r="M175" s="1405"/>
      <c r="N175" s="1404">
        <v>9</v>
      </c>
      <c r="O175" s="1403">
        <v>7</v>
      </c>
      <c r="P175" s="1403">
        <v>7</v>
      </c>
      <c r="Q175" s="1402">
        <v>1</v>
      </c>
      <c r="R175" s="913">
        <v>5</v>
      </c>
      <c r="S175" s="912">
        <v>2</v>
      </c>
      <c r="T175" s="912">
        <v>3</v>
      </c>
      <c r="U175" s="911"/>
      <c r="V175" s="572">
        <v>4</v>
      </c>
      <c r="W175" s="572">
        <v>3</v>
      </c>
      <c r="X175" s="572">
        <v>3</v>
      </c>
      <c r="Y175" s="571"/>
      <c r="Z175" s="570">
        <v>8</v>
      </c>
      <c r="AA175" s="570">
        <v>4</v>
      </c>
      <c r="AB175" s="570">
        <v>5</v>
      </c>
      <c r="AC175" s="569">
        <v>1</v>
      </c>
      <c r="AD175" s="544"/>
      <c r="AE175" s="573">
        <v>6</v>
      </c>
      <c r="AF175" s="572">
        <v>3</v>
      </c>
      <c r="AG175" s="572">
        <v>4</v>
      </c>
      <c r="AH175" s="571">
        <v>2</v>
      </c>
      <c r="AI175" s="570">
        <v>6</v>
      </c>
      <c r="AJ175" s="570">
        <v>6</v>
      </c>
      <c r="AK175" s="570">
        <v>6</v>
      </c>
      <c r="AL175" s="569"/>
      <c r="AM175" s="573">
        <v>5</v>
      </c>
      <c r="AN175" s="572">
        <v>1</v>
      </c>
      <c r="AO175" s="572">
        <v>3</v>
      </c>
      <c r="AP175" s="571"/>
      <c r="AQ175" s="570">
        <v>6</v>
      </c>
      <c r="AR175" s="570">
        <v>5</v>
      </c>
      <c r="AS175" s="570">
        <v>5</v>
      </c>
      <c r="AT175" s="569"/>
      <c r="AU175" s="573">
        <v>6</v>
      </c>
      <c r="AV175" s="572">
        <v>3</v>
      </c>
      <c r="AW175" s="572">
        <v>4</v>
      </c>
      <c r="AX175" s="571"/>
      <c r="AY175" s="570">
        <v>8</v>
      </c>
      <c r="AZ175" s="570">
        <v>4</v>
      </c>
      <c r="BA175" s="570">
        <v>4</v>
      </c>
      <c r="BB175" s="569"/>
      <c r="BC175" s="544"/>
      <c r="BD175" s="928">
        <v>7</v>
      </c>
      <c r="BE175" s="927">
        <v>2</v>
      </c>
      <c r="BF175" s="927">
        <v>4</v>
      </c>
      <c r="BG175" s="926">
        <v>1</v>
      </c>
      <c r="BH175" s="570">
        <v>5</v>
      </c>
      <c r="BI175" s="570">
        <v>3</v>
      </c>
      <c r="BJ175" s="570">
        <v>3</v>
      </c>
      <c r="BK175" s="634"/>
      <c r="BL175" s="573">
        <v>5</v>
      </c>
      <c r="BM175" s="572">
        <v>1</v>
      </c>
      <c r="BN175" s="572">
        <v>3</v>
      </c>
      <c r="BO175" s="571"/>
      <c r="BP175" s="572">
        <v>5</v>
      </c>
      <c r="BQ175" s="572">
        <v>1</v>
      </c>
      <c r="BR175" s="572">
        <v>1</v>
      </c>
      <c r="BS175" s="575"/>
      <c r="BT175" s="386"/>
      <c r="BU175" s="244"/>
      <c r="BV175" s="244"/>
      <c r="BW175" s="377"/>
    </row>
    <row r="176" spans="1:79" s="1178" customFormat="1">
      <c r="A176" s="664">
        <v>5</v>
      </c>
      <c r="B176" s="1209" t="s">
        <v>1631</v>
      </c>
      <c r="C176" s="1259" t="s">
        <v>1632</v>
      </c>
      <c r="D176" s="1310" t="str">
        <f t="shared" si="73"/>
        <v>Tom Hallenbeck</v>
      </c>
      <c r="E176" s="1256">
        <f t="shared" si="74"/>
        <v>47</v>
      </c>
      <c r="F176" s="661">
        <f t="shared" si="75"/>
        <v>19</v>
      </c>
      <c r="G176" s="661">
        <f t="shared" si="76"/>
        <v>26</v>
      </c>
      <c r="H176" s="661">
        <f t="shared" si="77"/>
        <v>0</v>
      </c>
      <c r="I176" s="660">
        <f t="shared" si="78"/>
        <v>0.55319148936170215</v>
      </c>
      <c r="J176" s="1360">
        <v>7</v>
      </c>
      <c r="K176" s="1359">
        <v>3</v>
      </c>
      <c r="L176" s="1359">
        <v>4</v>
      </c>
      <c r="M176" s="1405"/>
      <c r="N176" s="1404">
        <v>8</v>
      </c>
      <c r="O176" s="1403">
        <v>6</v>
      </c>
      <c r="P176" s="1403">
        <v>6</v>
      </c>
      <c r="Q176" s="1402"/>
      <c r="R176" s="880"/>
      <c r="S176" s="652"/>
      <c r="T176" s="652"/>
      <c r="U176" s="655"/>
      <c r="V176" s="572">
        <v>4</v>
      </c>
      <c r="W176" s="572">
        <v>0</v>
      </c>
      <c r="X176" s="572">
        <v>2</v>
      </c>
      <c r="Y176" s="571"/>
      <c r="Z176" s="570">
        <v>3</v>
      </c>
      <c r="AA176" s="570">
        <v>4</v>
      </c>
      <c r="AB176" s="570">
        <v>3</v>
      </c>
      <c r="AC176" s="569"/>
      <c r="AD176" s="544"/>
      <c r="AE176" s="573">
        <v>5</v>
      </c>
      <c r="AF176" s="572">
        <v>1</v>
      </c>
      <c r="AG176" s="572">
        <v>1</v>
      </c>
      <c r="AH176" s="571"/>
      <c r="AI176" s="570">
        <v>6</v>
      </c>
      <c r="AJ176" s="570">
        <v>2</v>
      </c>
      <c r="AK176" s="570">
        <v>4</v>
      </c>
      <c r="AL176" s="569"/>
      <c r="AM176" s="573">
        <v>5</v>
      </c>
      <c r="AN176" s="572">
        <v>1</v>
      </c>
      <c r="AO176" s="572">
        <v>1</v>
      </c>
      <c r="AP176" s="571"/>
      <c r="AQ176" s="379"/>
      <c r="AR176" s="379"/>
      <c r="AS176" s="379"/>
      <c r="AT176" s="378"/>
      <c r="AU176" s="1025"/>
      <c r="AV176" s="1024"/>
      <c r="AW176" s="1024"/>
      <c r="AX176" s="1023"/>
      <c r="AY176" s="379"/>
      <c r="AZ176" s="379"/>
      <c r="BA176" s="379"/>
      <c r="BB176" s="378"/>
      <c r="BC176" s="544"/>
      <c r="BD176" s="386"/>
      <c r="BE176" s="244"/>
      <c r="BF176" s="244"/>
      <c r="BG176" s="377"/>
      <c r="BH176" s="379"/>
      <c r="BI176" s="379"/>
      <c r="BJ176" s="379"/>
      <c r="BK176" s="453"/>
      <c r="BL176" s="573">
        <v>5</v>
      </c>
      <c r="BM176" s="572">
        <v>2</v>
      </c>
      <c r="BN176" s="572">
        <v>4</v>
      </c>
      <c r="BO176" s="571"/>
      <c r="BP176" s="244"/>
      <c r="BQ176" s="244"/>
      <c r="BR176" s="244"/>
      <c r="BS176" s="290"/>
      <c r="BT176" s="573">
        <v>4</v>
      </c>
      <c r="BU176" s="572">
        <v>0</v>
      </c>
      <c r="BV176" s="572">
        <v>1</v>
      </c>
      <c r="BW176" s="571"/>
    </row>
    <row r="177" spans="1:79" s="1178" customFormat="1">
      <c r="A177" s="664">
        <v>6</v>
      </c>
      <c r="B177" s="1459" t="s">
        <v>2114</v>
      </c>
      <c r="C177" s="1263" t="s">
        <v>1599</v>
      </c>
      <c r="D177" s="1310" t="str">
        <f t="shared" si="73"/>
        <v>Ron Conner</v>
      </c>
      <c r="E177" s="1256">
        <f t="shared" si="74"/>
        <v>85</v>
      </c>
      <c r="F177" s="661">
        <f t="shared" si="75"/>
        <v>33</v>
      </c>
      <c r="G177" s="661">
        <f t="shared" si="76"/>
        <v>50</v>
      </c>
      <c r="H177" s="661">
        <f t="shared" si="77"/>
        <v>3</v>
      </c>
      <c r="I177" s="660">
        <f t="shared" si="78"/>
        <v>0.58823529411764708</v>
      </c>
      <c r="J177" s="1360">
        <v>7</v>
      </c>
      <c r="K177" s="1359">
        <v>2</v>
      </c>
      <c r="L177" s="1359">
        <v>4</v>
      </c>
      <c r="M177" s="1405"/>
      <c r="N177" s="1404">
        <v>7</v>
      </c>
      <c r="O177" s="1403">
        <v>8</v>
      </c>
      <c r="P177" s="1403">
        <v>7</v>
      </c>
      <c r="Q177" s="1402">
        <v>1</v>
      </c>
      <c r="R177" s="913">
        <v>5</v>
      </c>
      <c r="S177" s="912">
        <v>1</v>
      </c>
      <c r="T177" s="912">
        <v>4</v>
      </c>
      <c r="U177" s="911"/>
      <c r="V177" s="572">
        <v>4</v>
      </c>
      <c r="W177" s="572">
        <v>0</v>
      </c>
      <c r="X177" s="572">
        <v>2</v>
      </c>
      <c r="Y177" s="571"/>
      <c r="Z177" s="570">
        <v>7</v>
      </c>
      <c r="AA177" s="570">
        <v>4</v>
      </c>
      <c r="AB177" s="570">
        <v>6</v>
      </c>
      <c r="AC177" s="569">
        <v>1</v>
      </c>
      <c r="AD177" s="544"/>
      <c r="AE177" s="573">
        <v>4</v>
      </c>
      <c r="AF177" s="572">
        <v>3</v>
      </c>
      <c r="AG177" s="572">
        <v>3</v>
      </c>
      <c r="AH177" s="571">
        <v>1</v>
      </c>
      <c r="AI177" s="570">
        <v>5</v>
      </c>
      <c r="AJ177" s="570">
        <v>3</v>
      </c>
      <c r="AK177" s="570">
        <v>3</v>
      </c>
      <c r="AL177" s="569"/>
      <c r="AM177" s="573">
        <v>5</v>
      </c>
      <c r="AN177" s="572">
        <v>0</v>
      </c>
      <c r="AO177" s="572">
        <v>1</v>
      </c>
      <c r="AP177" s="571"/>
      <c r="AQ177" s="570">
        <v>5</v>
      </c>
      <c r="AR177" s="570">
        <v>2</v>
      </c>
      <c r="AS177" s="570">
        <v>2</v>
      </c>
      <c r="AT177" s="569"/>
      <c r="AU177" s="573">
        <v>6</v>
      </c>
      <c r="AV177" s="572">
        <v>2</v>
      </c>
      <c r="AW177" s="572">
        <v>3</v>
      </c>
      <c r="AX177" s="571"/>
      <c r="AY177" s="570">
        <v>7</v>
      </c>
      <c r="AZ177" s="570">
        <v>4</v>
      </c>
      <c r="BA177" s="570">
        <v>4</v>
      </c>
      <c r="BB177" s="569"/>
      <c r="BC177" s="544"/>
      <c r="BD177" s="928">
        <v>6</v>
      </c>
      <c r="BE177" s="927">
        <v>2</v>
      </c>
      <c r="BF177" s="927">
        <v>3</v>
      </c>
      <c r="BG177" s="926"/>
      <c r="BH177" s="570">
        <v>5</v>
      </c>
      <c r="BI177" s="570">
        <v>2</v>
      </c>
      <c r="BJ177" s="570">
        <v>3</v>
      </c>
      <c r="BK177" s="634"/>
      <c r="BL177" s="573">
        <v>5</v>
      </c>
      <c r="BM177" s="572">
        <v>0</v>
      </c>
      <c r="BN177" s="572">
        <v>1</v>
      </c>
      <c r="BO177" s="571"/>
      <c r="BP177" s="572">
        <v>3</v>
      </c>
      <c r="BQ177" s="572">
        <v>0</v>
      </c>
      <c r="BR177" s="572">
        <v>2</v>
      </c>
      <c r="BS177" s="575"/>
      <c r="BT177" s="573">
        <v>4</v>
      </c>
      <c r="BU177" s="572">
        <v>0</v>
      </c>
      <c r="BV177" s="572">
        <v>2</v>
      </c>
      <c r="BW177" s="571"/>
    </row>
    <row r="178" spans="1:79" s="1178" customFormat="1">
      <c r="A178" s="664">
        <v>7</v>
      </c>
      <c r="B178" s="1209" t="s">
        <v>136</v>
      </c>
      <c r="C178" s="1259" t="s">
        <v>1571</v>
      </c>
      <c r="D178" s="1310" t="str">
        <f t="shared" si="73"/>
        <v>Scott Hubble</v>
      </c>
      <c r="E178" s="1256">
        <f t="shared" si="74"/>
        <v>67</v>
      </c>
      <c r="F178" s="661">
        <f t="shared" si="75"/>
        <v>32</v>
      </c>
      <c r="G178" s="661">
        <f t="shared" si="76"/>
        <v>42</v>
      </c>
      <c r="H178" s="661">
        <f t="shared" si="77"/>
        <v>7</v>
      </c>
      <c r="I178" s="660">
        <f t="shared" si="78"/>
        <v>0.62686567164179108</v>
      </c>
      <c r="J178" s="1360">
        <v>7</v>
      </c>
      <c r="K178" s="1359">
        <v>4</v>
      </c>
      <c r="L178" s="1359">
        <v>4</v>
      </c>
      <c r="M178" s="1405"/>
      <c r="N178" s="1404">
        <v>8</v>
      </c>
      <c r="O178" s="1403">
        <v>7</v>
      </c>
      <c r="P178" s="1403">
        <v>8</v>
      </c>
      <c r="Q178" s="1402">
        <v>1</v>
      </c>
      <c r="R178" s="913">
        <v>4</v>
      </c>
      <c r="S178" s="912">
        <v>2</v>
      </c>
      <c r="T178" s="912">
        <v>2</v>
      </c>
      <c r="U178" s="911">
        <v>2</v>
      </c>
      <c r="V178" s="572">
        <v>4</v>
      </c>
      <c r="W178" s="572">
        <v>0</v>
      </c>
      <c r="X178" s="572">
        <v>0</v>
      </c>
      <c r="Y178" s="571"/>
      <c r="Z178" s="570">
        <v>5</v>
      </c>
      <c r="AA178" s="570">
        <v>2</v>
      </c>
      <c r="AB178" s="570">
        <v>4</v>
      </c>
      <c r="AC178" s="569"/>
      <c r="AD178" s="544"/>
      <c r="AE178" s="573">
        <v>3</v>
      </c>
      <c r="AF178" s="572">
        <v>1</v>
      </c>
      <c r="AG178" s="572">
        <v>1</v>
      </c>
      <c r="AH178" s="571"/>
      <c r="AI178" s="570">
        <v>4</v>
      </c>
      <c r="AJ178" s="570">
        <v>2</v>
      </c>
      <c r="AK178" s="570">
        <v>2</v>
      </c>
      <c r="AL178" s="569">
        <v>1</v>
      </c>
      <c r="AM178" s="573">
        <v>2</v>
      </c>
      <c r="AN178" s="572">
        <v>0</v>
      </c>
      <c r="AO178" s="572">
        <v>1</v>
      </c>
      <c r="AP178" s="571"/>
      <c r="AQ178" s="570">
        <v>3</v>
      </c>
      <c r="AR178" s="570">
        <v>1</v>
      </c>
      <c r="AS178" s="570">
        <v>3</v>
      </c>
      <c r="AT178" s="569"/>
      <c r="AU178" s="573">
        <v>5</v>
      </c>
      <c r="AV178" s="572">
        <v>3</v>
      </c>
      <c r="AW178" s="572">
        <v>4</v>
      </c>
      <c r="AX178" s="571">
        <v>2</v>
      </c>
      <c r="AY178" s="570">
        <v>6</v>
      </c>
      <c r="AZ178" s="570">
        <v>5</v>
      </c>
      <c r="BA178" s="570">
        <v>6</v>
      </c>
      <c r="BB178" s="569">
        <v>1</v>
      </c>
      <c r="BC178" s="544"/>
      <c r="BD178" s="928">
        <v>5</v>
      </c>
      <c r="BE178" s="927">
        <v>1</v>
      </c>
      <c r="BF178" s="927">
        <v>3</v>
      </c>
      <c r="BG178" s="926"/>
      <c r="BH178" s="570">
        <v>4</v>
      </c>
      <c r="BI178" s="570">
        <v>3</v>
      </c>
      <c r="BJ178" s="570">
        <v>2</v>
      </c>
      <c r="BK178" s="634"/>
      <c r="BL178" s="386"/>
      <c r="BM178" s="244"/>
      <c r="BN178" s="244"/>
      <c r="BO178" s="377"/>
      <c r="BP178" s="572">
        <v>4</v>
      </c>
      <c r="BQ178" s="572">
        <v>0</v>
      </c>
      <c r="BR178" s="572">
        <v>0</v>
      </c>
      <c r="BS178" s="575"/>
      <c r="BT178" s="573">
        <v>3</v>
      </c>
      <c r="BU178" s="572">
        <v>1</v>
      </c>
      <c r="BV178" s="572">
        <v>2</v>
      </c>
      <c r="BW178" s="571"/>
    </row>
    <row r="179" spans="1:79" s="1178" customFormat="1">
      <c r="A179" s="664">
        <v>8</v>
      </c>
      <c r="B179" s="1209" t="s">
        <v>94</v>
      </c>
      <c r="C179" s="1259" t="s">
        <v>1563</v>
      </c>
      <c r="D179" s="1310" t="str">
        <f t="shared" si="73"/>
        <v>Matt Trimm</v>
      </c>
      <c r="E179" s="1256">
        <f t="shared" si="74"/>
        <v>67</v>
      </c>
      <c r="F179" s="661">
        <f t="shared" si="75"/>
        <v>21</v>
      </c>
      <c r="G179" s="661">
        <f t="shared" si="76"/>
        <v>33</v>
      </c>
      <c r="H179" s="661">
        <f t="shared" si="77"/>
        <v>0</v>
      </c>
      <c r="I179" s="660">
        <f t="shared" si="78"/>
        <v>0.4925373134328358</v>
      </c>
      <c r="J179" s="1360">
        <v>7</v>
      </c>
      <c r="K179" s="1359">
        <v>3</v>
      </c>
      <c r="L179" s="1359">
        <v>5</v>
      </c>
      <c r="M179" s="1405"/>
      <c r="N179" s="1408"/>
      <c r="O179" s="1407"/>
      <c r="P179" s="1407"/>
      <c r="Q179" s="1406"/>
      <c r="R179" s="913">
        <v>5</v>
      </c>
      <c r="S179" s="912">
        <v>1</v>
      </c>
      <c r="T179" s="912">
        <v>2</v>
      </c>
      <c r="U179" s="911"/>
      <c r="V179" s="572">
        <v>4</v>
      </c>
      <c r="W179" s="572">
        <v>0</v>
      </c>
      <c r="X179" s="572">
        <v>0</v>
      </c>
      <c r="Y179" s="571"/>
      <c r="Z179" s="570">
        <v>6</v>
      </c>
      <c r="AA179" s="570">
        <v>2</v>
      </c>
      <c r="AB179" s="570">
        <v>2</v>
      </c>
      <c r="AC179" s="569"/>
      <c r="AD179" s="544"/>
      <c r="AE179" s="573">
        <v>5</v>
      </c>
      <c r="AF179" s="572">
        <v>2</v>
      </c>
      <c r="AG179" s="572">
        <v>4</v>
      </c>
      <c r="AH179" s="571"/>
      <c r="AI179" s="570">
        <v>5</v>
      </c>
      <c r="AJ179" s="570">
        <v>3</v>
      </c>
      <c r="AK179" s="570">
        <v>3</v>
      </c>
      <c r="AL179" s="569"/>
      <c r="AM179" s="573">
        <v>4</v>
      </c>
      <c r="AN179" s="572">
        <v>1</v>
      </c>
      <c r="AO179" s="572">
        <v>3</v>
      </c>
      <c r="AP179" s="571"/>
      <c r="AQ179" s="379"/>
      <c r="AR179" s="379"/>
      <c r="AS179" s="379"/>
      <c r="AT179" s="378"/>
      <c r="AU179" s="386"/>
      <c r="AV179" s="244"/>
      <c r="AW179" s="244"/>
      <c r="AX179" s="377"/>
      <c r="AY179" s="570">
        <v>7</v>
      </c>
      <c r="AZ179" s="570">
        <v>5</v>
      </c>
      <c r="BA179" s="570">
        <v>6</v>
      </c>
      <c r="BB179" s="569"/>
      <c r="BC179" s="544"/>
      <c r="BD179" s="928">
        <v>6</v>
      </c>
      <c r="BE179" s="927">
        <v>2</v>
      </c>
      <c r="BF179" s="927">
        <v>2</v>
      </c>
      <c r="BG179" s="926"/>
      <c r="BH179" s="570">
        <v>5</v>
      </c>
      <c r="BI179" s="570">
        <v>1</v>
      </c>
      <c r="BJ179" s="570">
        <v>2</v>
      </c>
      <c r="BK179" s="634"/>
      <c r="BL179" s="573">
        <v>5</v>
      </c>
      <c r="BM179" s="572">
        <v>0</v>
      </c>
      <c r="BN179" s="572">
        <v>2</v>
      </c>
      <c r="BO179" s="571"/>
      <c r="BP179" s="572">
        <v>4</v>
      </c>
      <c r="BQ179" s="572">
        <v>0</v>
      </c>
      <c r="BR179" s="572">
        <v>1</v>
      </c>
      <c r="BS179" s="575"/>
      <c r="BT179" s="573">
        <v>4</v>
      </c>
      <c r="BU179" s="572">
        <v>1</v>
      </c>
      <c r="BV179" s="572">
        <v>1</v>
      </c>
      <c r="BW179" s="571"/>
    </row>
    <row r="180" spans="1:79" s="1178" customFormat="1">
      <c r="A180" s="664">
        <v>9</v>
      </c>
      <c r="B180" s="1209" t="s">
        <v>253</v>
      </c>
      <c r="C180" s="1259" t="s">
        <v>1633</v>
      </c>
      <c r="D180" s="1310" t="str">
        <f t="shared" si="73"/>
        <v>Dan Laurain</v>
      </c>
      <c r="E180" s="1256">
        <f t="shared" si="74"/>
        <v>68</v>
      </c>
      <c r="F180" s="661">
        <f t="shared" si="75"/>
        <v>22</v>
      </c>
      <c r="G180" s="661">
        <f t="shared" si="76"/>
        <v>37</v>
      </c>
      <c r="H180" s="661">
        <f t="shared" si="77"/>
        <v>3</v>
      </c>
      <c r="I180" s="660">
        <f t="shared" si="78"/>
        <v>0.54411764705882348</v>
      </c>
      <c r="J180" s="1360">
        <v>4</v>
      </c>
      <c r="K180" s="1359">
        <v>2</v>
      </c>
      <c r="L180" s="1359">
        <v>3</v>
      </c>
      <c r="M180" s="1405"/>
      <c r="N180" s="1404">
        <v>7</v>
      </c>
      <c r="O180" s="1403">
        <v>5</v>
      </c>
      <c r="P180" s="1403">
        <v>5</v>
      </c>
      <c r="Q180" s="1402"/>
      <c r="R180" s="913">
        <v>5</v>
      </c>
      <c r="S180" s="912">
        <v>3</v>
      </c>
      <c r="T180" s="912">
        <v>3</v>
      </c>
      <c r="U180" s="911"/>
      <c r="V180" s="572">
        <v>3</v>
      </c>
      <c r="W180" s="572">
        <v>0</v>
      </c>
      <c r="X180" s="572">
        <v>1</v>
      </c>
      <c r="Y180" s="571"/>
      <c r="Z180" s="570">
        <v>7</v>
      </c>
      <c r="AA180" s="570">
        <v>3</v>
      </c>
      <c r="AB180" s="570">
        <v>4</v>
      </c>
      <c r="AC180" s="569">
        <v>1</v>
      </c>
      <c r="AD180" s="544"/>
      <c r="AE180" s="573">
        <v>5</v>
      </c>
      <c r="AF180" s="572">
        <v>2</v>
      </c>
      <c r="AG180" s="572">
        <v>2</v>
      </c>
      <c r="AH180" s="571"/>
      <c r="AI180" s="570">
        <v>5</v>
      </c>
      <c r="AJ180" s="570">
        <v>1</v>
      </c>
      <c r="AK180" s="570">
        <v>4</v>
      </c>
      <c r="AL180" s="569">
        <v>1</v>
      </c>
      <c r="AM180" s="573">
        <v>4</v>
      </c>
      <c r="AN180" s="572">
        <v>0</v>
      </c>
      <c r="AO180" s="572">
        <v>3</v>
      </c>
      <c r="AP180" s="571"/>
      <c r="AQ180" s="570">
        <v>3</v>
      </c>
      <c r="AR180" s="570">
        <v>1</v>
      </c>
      <c r="AS180" s="570">
        <v>1</v>
      </c>
      <c r="AT180" s="569"/>
      <c r="AU180" s="573">
        <v>6</v>
      </c>
      <c r="AV180" s="572">
        <v>0</v>
      </c>
      <c r="AW180" s="572">
        <v>2</v>
      </c>
      <c r="AX180" s="571"/>
      <c r="AY180" s="570">
        <v>7</v>
      </c>
      <c r="AZ180" s="570">
        <v>3</v>
      </c>
      <c r="BA180" s="570">
        <v>5</v>
      </c>
      <c r="BB180" s="569">
        <v>1</v>
      </c>
      <c r="BC180" s="544"/>
      <c r="BD180" s="928">
        <v>3</v>
      </c>
      <c r="BE180" s="927">
        <v>1</v>
      </c>
      <c r="BF180" s="927">
        <v>1</v>
      </c>
      <c r="BG180" s="926"/>
      <c r="BH180" s="570">
        <v>6</v>
      </c>
      <c r="BI180" s="570">
        <v>1</v>
      </c>
      <c r="BJ180" s="570">
        <v>3</v>
      </c>
      <c r="BK180" s="634"/>
      <c r="BL180" s="386"/>
      <c r="BM180" s="244"/>
      <c r="BN180" s="244"/>
      <c r="BO180" s="377"/>
      <c r="BP180" s="244"/>
      <c r="BQ180" s="244"/>
      <c r="BR180" s="244"/>
      <c r="BS180" s="290"/>
      <c r="BT180" s="573">
        <v>3</v>
      </c>
      <c r="BU180" s="572">
        <v>0</v>
      </c>
      <c r="BV180" s="572">
        <v>0</v>
      </c>
      <c r="BW180" s="571"/>
    </row>
    <row r="181" spans="1:79" s="1178" customFormat="1">
      <c r="A181" s="664">
        <v>10</v>
      </c>
      <c r="B181" s="1257" t="s">
        <v>1634</v>
      </c>
      <c r="C181" s="1464" t="s">
        <v>1630</v>
      </c>
      <c r="D181" s="1310" t="str">
        <f t="shared" si="73"/>
        <v>Jamie Kennedy</v>
      </c>
      <c r="E181" s="1256">
        <f t="shared" si="74"/>
        <v>77</v>
      </c>
      <c r="F181" s="661">
        <f t="shared" si="75"/>
        <v>24</v>
      </c>
      <c r="G181" s="661">
        <f t="shared" si="76"/>
        <v>40</v>
      </c>
      <c r="H181" s="661">
        <f t="shared" si="77"/>
        <v>1</v>
      </c>
      <c r="I181" s="660">
        <f t="shared" si="78"/>
        <v>0.51948051948051943</v>
      </c>
      <c r="J181" s="1360">
        <v>3</v>
      </c>
      <c r="K181" s="1359">
        <v>0</v>
      </c>
      <c r="L181" s="1359">
        <v>2</v>
      </c>
      <c r="M181" s="1405"/>
      <c r="N181" s="1404">
        <v>9</v>
      </c>
      <c r="O181" s="1403">
        <v>4</v>
      </c>
      <c r="P181" s="1403">
        <v>5</v>
      </c>
      <c r="Q181" s="1402"/>
      <c r="R181" s="913">
        <v>5</v>
      </c>
      <c r="S181" s="912">
        <v>1</v>
      </c>
      <c r="T181" s="912">
        <v>3</v>
      </c>
      <c r="U181" s="911"/>
      <c r="V181" s="572">
        <v>4</v>
      </c>
      <c r="W181" s="572">
        <v>1</v>
      </c>
      <c r="X181" s="572">
        <v>2</v>
      </c>
      <c r="Y181" s="571"/>
      <c r="Z181" s="570">
        <v>6</v>
      </c>
      <c r="AA181" s="570">
        <v>3</v>
      </c>
      <c r="AB181" s="570">
        <v>3</v>
      </c>
      <c r="AC181" s="569"/>
      <c r="AD181" s="544"/>
      <c r="AE181" s="573">
        <v>5</v>
      </c>
      <c r="AF181" s="572">
        <v>2</v>
      </c>
      <c r="AG181" s="572">
        <v>5</v>
      </c>
      <c r="AH181" s="571"/>
      <c r="AI181" s="570">
        <v>3</v>
      </c>
      <c r="AJ181" s="570">
        <v>1</v>
      </c>
      <c r="AK181" s="570">
        <v>1</v>
      </c>
      <c r="AL181" s="569"/>
      <c r="AM181" s="573">
        <v>3</v>
      </c>
      <c r="AN181" s="572">
        <v>0</v>
      </c>
      <c r="AO181" s="572">
        <v>1</v>
      </c>
      <c r="AP181" s="571"/>
      <c r="AQ181" s="570">
        <v>5</v>
      </c>
      <c r="AR181" s="570">
        <v>1</v>
      </c>
      <c r="AS181" s="570">
        <v>2</v>
      </c>
      <c r="AT181" s="569"/>
      <c r="AU181" s="573">
        <v>6</v>
      </c>
      <c r="AV181" s="572">
        <v>2</v>
      </c>
      <c r="AW181" s="572">
        <v>2</v>
      </c>
      <c r="AX181" s="571"/>
      <c r="AY181" s="570">
        <v>7</v>
      </c>
      <c r="AZ181" s="570">
        <v>3</v>
      </c>
      <c r="BA181" s="570">
        <v>4</v>
      </c>
      <c r="BB181" s="569"/>
      <c r="BC181" s="544"/>
      <c r="BD181" s="928">
        <v>5</v>
      </c>
      <c r="BE181" s="927">
        <v>3</v>
      </c>
      <c r="BF181" s="927">
        <v>4</v>
      </c>
      <c r="BG181" s="926"/>
      <c r="BH181" s="570">
        <v>6</v>
      </c>
      <c r="BI181" s="570">
        <v>3</v>
      </c>
      <c r="BJ181" s="570">
        <v>4</v>
      </c>
      <c r="BK181" s="634">
        <v>1</v>
      </c>
      <c r="BL181" s="573">
        <v>5</v>
      </c>
      <c r="BM181" s="572">
        <v>0</v>
      </c>
      <c r="BN181" s="572">
        <v>1</v>
      </c>
      <c r="BO181" s="571"/>
      <c r="BP181" s="572">
        <v>3</v>
      </c>
      <c r="BQ181" s="572">
        <v>0</v>
      </c>
      <c r="BR181" s="572">
        <v>1</v>
      </c>
      <c r="BS181" s="575"/>
      <c r="BT181" s="573">
        <v>2</v>
      </c>
      <c r="BU181" s="572">
        <v>0</v>
      </c>
      <c r="BV181" s="572">
        <v>0</v>
      </c>
      <c r="BW181" s="571"/>
    </row>
    <row r="182" spans="1:79" s="1178" customFormat="1">
      <c r="A182" s="664">
        <v>11</v>
      </c>
      <c r="B182" s="1262" t="s">
        <v>1635</v>
      </c>
      <c r="C182" s="1261" t="s">
        <v>1598</v>
      </c>
      <c r="D182" s="1310" t="str">
        <f t="shared" si="73"/>
        <v>Brian Guigar</v>
      </c>
      <c r="E182" s="1256">
        <f t="shared" si="74"/>
        <v>67</v>
      </c>
      <c r="F182" s="661">
        <f t="shared" si="75"/>
        <v>25</v>
      </c>
      <c r="G182" s="661">
        <f t="shared" si="76"/>
        <v>36</v>
      </c>
      <c r="H182" s="661">
        <f t="shared" si="77"/>
        <v>1</v>
      </c>
      <c r="I182" s="660">
        <f t="shared" si="78"/>
        <v>0.53731343283582089</v>
      </c>
      <c r="J182" s="1360">
        <v>3</v>
      </c>
      <c r="K182" s="1359">
        <v>2</v>
      </c>
      <c r="L182" s="1359">
        <v>3</v>
      </c>
      <c r="M182" s="1405"/>
      <c r="N182" s="1404">
        <v>7</v>
      </c>
      <c r="O182" s="1403">
        <v>7</v>
      </c>
      <c r="P182" s="1403">
        <v>7</v>
      </c>
      <c r="Q182" s="1402">
        <v>1</v>
      </c>
      <c r="R182" s="913">
        <v>4</v>
      </c>
      <c r="S182" s="912">
        <v>1</v>
      </c>
      <c r="T182" s="912">
        <v>2</v>
      </c>
      <c r="U182" s="911"/>
      <c r="V182" s="572">
        <v>2</v>
      </c>
      <c r="W182" s="572">
        <v>0</v>
      </c>
      <c r="X182" s="572">
        <v>0</v>
      </c>
      <c r="Y182" s="571"/>
      <c r="Z182" s="570">
        <v>4</v>
      </c>
      <c r="AA182" s="570">
        <v>3</v>
      </c>
      <c r="AB182" s="570">
        <v>3</v>
      </c>
      <c r="AC182" s="569"/>
      <c r="AD182" s="544"/>
      <c r="AE182" s="573">
        <v>2</v>
      </c>
      <c r="AF182" s="572">
        <v>2</v>
      </c>
      <c r="AG182" s="572">
        <v>2</v>
      </c>
      <c r="AH182" s="571"/>
      <c r="AI182" s="570">
        <v>2</v>
      </c>
      <c r="AJ182" s="570">
        <v>0</v>
      </c>
      <c r="AK182" s="570">
        <v>1</v>
      </c>
      <c r="AL182" s="569"/>
      <c r="AM182" s="573">
        <v>3</v>
      </c>
      <c r="AN182" s="572">
        <v>1</v>
      </c>
      <c r="AO182" s="572">
        <v>1</v>
      </c>
      <c r="AP182" s="571"/>
      <c r="AQ182" s="570">
        <v>5</v>
      </c>
      <c r="AR182" s="570">
        <v>2</v>
      </c>
      <c r="AS182" s="570">
        <v>3</v>
      </c>
      <c r="AT182" s="569"/>
      <c r="AU182" s="573">
        <v>6</v>
      </c>
      <c r="AV182" s="572">
        <v>1</v>
      </c>
      <c r="AW182" s="572">
        <v>2</v>
      </c>
      <c r="AX182" s="571"/>
      <c r="AY182" s="570">
        <v>7</v>
      </c>
      <c r="AZ182" s="570">
        <v>2</v>
      </c>
      <c r="BA182" s="570">
        <v>3</v>
      </c>
      <c r="BB182" s="569"/>
      <c r="BC182" s="544"/>
      <c r="BD182" s="928">
        <v>6</v>
      </c>
      <c r="BE182" s="927">
        <v>1</v>
      </c>
      <c r="BF182" s="927">
        <v>3</v>
      </c>
      <c r="BG182" s="926"/>
      <c r="BH182" s="570">
        <v>5</v>
      </c>
      <c r="BI182" s="570">
        <v>1</v>
      </c>
      <c r="BJ182" s="570">
        <v>2</v>
      </c>
      <c r="BK182" s="634"/>
      <c r="BL182" s="573">
        <v>4</v>
      </c>
      <c r="BM182" s="572">
        <v>1</v>
      </c>
      <c r="BN182" s="572">
        <v>2</v>
      </c>
      <c r="BO182" s="571"/>
      <c r="BP182" s="572">
        <v>4</v>
      </c>
      <c r="BQ182" s="572">
        <v>1</v>
      </c>
      <c r="BR182" s="572">
        <v>1</v>
      </c>
      <c r="BS182" s="575"/>
      <c r="BT182" s="573">
        <v>3</v>
      </c>
      <c r="BU182" s="572">
        <v>0</v>
      </c>
      <c r="BV182" s="572">
        <v>1</v>
      </c>
      <c r="BW182" s="571"/>
    </row>
    <row r="183" spans="1:79" s="1178" customFormat="1">
      <c r="A183" s="664">
        <v>12</v>
      </c>
      <c r="B183" s="1209" t="s">
        <v>48</v>
      </c>
      <c r="C183" s="1259" t="s">
        <v>1613</v>
      </c>
      <c r="D183" s="1310" t="str">
        <f t="shared" si="73"/>
        <v>Bob Brunson</v>
      </c>
      <c r="E183" s="1256">
        <f t="shared" si="74"/>
        <v>53</v>
      </c>
      <c r="F183" s="661">
        <f t="shared" si="75"/>
        <v>15</v>
      </c>
      <c r="G183" s="661">
        <f t="shared" si="76"/>
        <v>22</v>
      </c>
      <c r="H183" s="661">
        <f t="shared" si="77"/>
        <v>0</v>
      </c>
      <c r="I183" s="660">
        <f t="shared" si="78"/>
        <v>0.41509433962264153</v>
      </c>
      <c r="J183" s="1360">
        <v>3</v>
      </c>
      <c r="K183" s="1359">
        <v>1</v>
      </c>
      <c r="L183" s="1359">
        <v>1</v>
      </c>
      <c r="M183" s="1405"/>
      <c r="N183" s="1404">
        <v>4</v>
      </c>
      <c r="O183" s="1403">
        <v>1</v>
      </c>
      <c r="P183" s="1403">
        <v>2</v>
      </c>
      <c r="Q183" s="1402"/>
      <c r="R183" s="913">
        <v>4</v>
      </c>
      <c r="S183" s="912">
        <v>1</v>
      </c>
      <c r="T183" s="912">
        <v>2</v>
      </c>
      <c r="U183" s="911"/>
      <c r="V183" s="572">
        <v>3</v>
      </c>
      <c r="W183" s="572">
        <v>0</v>
      </c>
      <c r="X183" s="572">
        <v>1</v>
      </c>
      <c r="Y183" s="571"/>
      <c r="Z183" s="570">
        <v>2</v>
      </c>
      <c r="AA183" s="570">
        <v>0</v>
      </c>
      <c r="AB183" s="570">
        <v>0</v>
      </c>
      <c r="AC183" s="569"/>
      <c r="AD183" s="544"/>
      <c r="AE183" s="573">
        <v>2</v>
      </c>
      <c r="AF183" s="572">
        <v>0</v>
      </c>
      <c r="AG183" s="572">
        <v>0</v>
      </c>
      <c r="AH183" s="571"/>
      <c r="AI183" s="570">
        <v>2</v>
      </c>
      <c r="AJ183" s="570">
        <v>1</v>
      </c>
      <c r="AK183" s="570">
        <v>0</v>
      </c>
      <c r="AL183" s="569"/>
      <c r="AM183" s="573">
        <v>2</v>
      </c>
      <c r="AN183" s="572">
        <v>0</v>
      </c>
      <c r="AO183" s="572">
        <v>1</v>
      </c>
      <c r="AP183" s="571"/>
      <c r="AQ183" s="570">
        <v>5</v>
      </c>
      <c r="AR183" s="570">
        <v>1</v>
      </c>
      <c r="AS183" s="570">
        <v>1</v>
      </c>
      <c r="AT183" s="569"/>
      <c r="AU183" s="573">
        <v>3</v>
      </c>
      <c r="AV183" s="572">
        <v>1</v>
      </c>
      <c r="AW183" s="572">
        <v>2</v>
      </c>
      <c r="AX183" s="571"/>
      <c r="AY183" s="570">
        <v>2</v>
      </c>
      <c r="AZ183" s="570">
        <v>1</v>
      </c>
      <c r="BA183" s="570">
        <v>1</v>
      </c>
      <c r="BB183" s="569"/>
      <c r="BC183" s="544"/>
      <c r="BD183" s="928">
        <v>6</v>
      </c>
      <c r="BE183" s="927">
        <v>3</v>
      </c>
      <c r="BF183" s="927">
        <v>4</v>
      </c>
      <c r="BG183" s="926"/>
      <c r="BH183" s="570">
        <v>5</v>
      </c>
      <c r="BI183" s="570">
        <v>2</v>
      </c>
      <c r="BJ183" s="570">
        <v>2</v>
      </c>
      <c r="BK183" s="634"/>
      <c r="BL183" s="573">
        <v>4</v>
      </c>
      <c r="BM183" s="572">
        <v>1</v>
      </c>
      <c r="BN183" s="572">
        <v>2</v>
      </c>
      <c r="BO183" s="571"/>
      <c r="BP183" s="572">
        <v>4</v>
      </c>
      <c r="BQ183" s="572">
        <v>2</v>
      </c>
      <c r="BR183" s="572">
        <v>2</v>
      </c>
      <c r="BS183" s="575"/>
      <c r="BT183" s="573">
        <v>2</v>
      </c>
      <c r="BU183" s="572">
        <v>0</v>
      </c>
      <c r="BV183" s="572">
        <v>1</v>
      </c>
      <c r="BW183" s="571"/>
    </row>
    <row r="184" spans="1:79" s="1178" customFormat="1">
      <c r="A184" s="664">
        <v>13</v>
      </c>
      <c r="B184" s="1209" t="s">
        <v>16</v>
      </c>
      <c r="C184" s="1259" t="s">
        <v>1590</v>
      </c>
      <c r="D184" s="1310" t="str">
        <f t="shared" si="73"/>
        <v>Tony Davenport</v>
      </c>
      <c r="E184" s="1256">
        <f t="shared" si="74"/>
        <v>46</v>
      </c>
      <c r="F184" s="661">
        <f t="shared" si="75"/>
        <v>13</v>
      </c>
      <c r="G184" s="661">
        <f t="shared" si="76"/>
        <v>19</v>
      </c>
      <c r="H184" s="661">
        <f t="shared" si="77"/>
        <v>0</v>
      </c>
      <c r="I184" s="660">
        <f t="shared" si="78"/>
        <v>0.41304347826086957</v>
      </c>
      <c r="J184" s="774"/>
      <c r="K184" s="773"/>
      <c r="L184" s="773"/>
      <c r="M184" s="1260"/>
      <c r="N184" s="1404">
        <v>4</v>
      </c>
      <c r="O184" s="1403">
        <v>3</v>
      </c>
      <c r="P184" s="1403">
        <v>4</v>
      </c>
      <c r="Q184" s="1402"/>
      <c r="R184" s="913">
        <v>4</v>
      </c>
      <c r="S184" s="912">
        <v>1</v>
      </c>
      <c r="T184" s="912">
        <v>1</v>
      </c>
      <c r="U184" s="911"/>
      <c r="V184" s="572">
        <v>1</v>
      </c>
      <c r="W184" s="572">
        <v>0</v>
      </c>
      <c r="X184" s="572">
        <v>0</v>
      </c>
      <c r="Y184" s="571"/>
      <c r="Z184" s="570">
        <v>3</v>
      </c>
      <c r="AA184" s="570">
        <v>2</v>
      </c>
      <c r="AB184" s="570">
        <v>2</v>
      </c>
      <c r="AC184" s="569"/>
      <c r="AD184" s="544"/>
      <c r="AE184" s="573">
        <v>3</v>
      </c>
      <c r="AF184" s="572">
        <v>1</v>
      </c>
      <c r="AG184" s="572">
        <v>1</v>
      </c>
      <c r="AH184" s="571"/>
      <c r="AI184" s="570">
        <v>2</v>
      </c>
      <c r="AJ184" s="570">
        <v>0</v>
      </c>
      <c r="AK184" s="570">
        <v>0</v>
      </c>
      <c r="AL184" s="569"/>
      <c r="AM184" s="573">
        <v>2</v>
      </c>
      <c r="AN184" s="572">
        <v>0</v>
      </c>
      <c r="AO184" s="572">
        <v>0</v>
      </c>
      <c r="AP184" s="571"/>
      <c r="AQ184" s="570">
        <v>5</v>
      </c>
      <c r="AR184" s="570">
        <v>1</v>
      </c>
      <c r="AS184" s="570">
        <v>3</v>
      </c>
      <c r="AT184" s="569"/>
      <c r="AU184" s="573">
        <v>3</v>
      </c>
      <c r="AV184" s="572">
        <v>1</v>
      </c>
      <c r="AW184" s="572">
        <v>2</v>
      </c>
      <c r="AX184" s="571"/>
      <c r="AY184" s="570">
        <v>5</v>
      </c>
      <c r="AZ184" s="570">
        <v>2</v>
      </c>
      <c r="BA184" s="570">
        <v>2</v>
      </c>
      <c r="BB184" s="569"/>
      <c r="BC184" s="544"/>
      <c r="BD184" s="928">
        <v>3</v>
      </c>
      <c r="BE184" s="927">
        <v>1</v>
      </c>
      <c r="BF184" s="927">
        <v>2</v>
      </c>
      <c r="BG184" s="926"/>
      <c r="BH184" s="570">
        <v>5</v>
      </c>
      <c r="BI184" s="570">
        <v>1</v>
      </c>
      <c r="BJ184" s="570">
        <v>2</v>
      </c>
      <c r="BK184" s="634"/>
      <c r="BL184" s="573">
        <v>5</v>
      </c>
      <c r="BM184" s="572">
        <v>0</v>
      </c>
      <c r="BN184" s="572">
        <v>0</v>
      </c>
      <c r="BO184" s="571"/>
      <c r="BP184" s="244"/>
      <c r="BQ184" s="244"/>
      <c r="BR184" s="244"/>
      <c r="BS184" s="290"/>
      <c r="BT184" s="573">
        <v>1</v>
      </c>
      <c r="BU184" s="572">
        <v>0</v>
      </c>
      <c r="BV184" s="572">
        <v>0</v>
      </c>
      <c r="BW184" s="571"/>
    </row>
    <row r="185" spans="1:79" s="1178" customFormat="1">
      <c r="A185" s="664">
        <v>14</v>
      </c>
      <c r="B185" s="1209" t="s">
        <v>220</v>
      </c>
      <c r="C185" s="1259" t="s">
        <v>1657</v>
      </c>
      <c r="D185" s="1310" t="str">
        <f t="shared" si="73"/>
        <v>Jeff Chapie</v>
      </c>
      <c r="E185" s="1256">
        <f t="shared" si="74"/>
        <v>17</v>
      </c>
      <c r="F185" s="661">
        <f t="shared" si="75"/>
        <v>7</v>
      </c>
      <c r="G185" s="661">
        <f t="shared" si="76"/>
        <v>11</v>
      </c>
      <c r="H185" s="661">
        <f t="shared" si="77"/>
        <v>0</v>
      </c>
      <c r="I185" s="660">
        <f t="shared" si="78"/>
        <v>0.6470588235294118</v>
      </c>
      <c r="J185" s="1360"/>
      <c r="K185" s="1359"/>
      <c r="L185" s="1359"/>
      <c r="M185" s="1405"/>
      <c r="N185" s="1404"/>
      <c r="O185" s="1403"/>
      <c r="P185" s="1403"/>
      <c r="Q185" s="1402"/>
      <c r="R185" s="913"/>
      <c r="S185" s="912"/>
      <c r="T185" s="912"/>
      <c r="U185" s="911"/>
      <c r="V185" s="572"/>
      <c r="W185" s="572"/>
      <c r="X185" s="572"/>
      <c r="Y185" s="571"/>
      <c r="Z185" s="570"/>
      <c r="AA185" s="570"/>
      <c r="AB185" s="570"/>
      <c r="AC185" s="569"/>
      <c r="AD185" s="544"/>
      <c r="AE185" s="573"/>
      <c r="AF185" s="572"/>
      <c r="AG185" s="572"/>
      <c r="AH185" s="571"/>
      <c r="AI185" s="570"/>
      <c r="AJ185" s="570"/>
      <c r="AK185" s="570"/>
      <c r="AL185" s="569"/>
      <c r="AM185" s="573"/>
      <c r="AN185" s="572"/>
      <c r="AO185" s="572"/>
      <c r="AP185" s="571"/>
      <c r="AQ185" s="570"/>
      <c r="AR185" s="570"/>
      <c r="AS185" s="570"/>
      <c r="AT185" s="569"/>
      <c r="AU185" s="573"/>
      <c r="AV185" s="572"/>
      <c r="AW185" s="572"/>
      <c r="AX185" s="571"/>
      <c r="AY185" s="570"/>
      <c r="AZ185" s="570"/>
      <c r="BA185" s="570"/>
      <c r="BB185" s="569"/>
      <c r="BC185" s="544"/>
      <c r="BD185" s="928">
        <v>6</v>
      </c>
      <c r="BE185" s="927">
        <v>3</v>
      </c>
      <c r="BF185" s="927">
        <v>6</v>
      </c>
      <c r="BG185" s="926"/>
      <c r="BH185" s="570"/>
      <c r="BI185" s="570"/>
      <c r="BJ185" s="570"/>
      <c r="BK185" s="634"/>
      <c r="BL185" s="573">
        <v>5</v>
      </c>
      <c r="BM185" s="572">
        <v>2</v>
      </c>
      <c r="BN185" s="572">
        <v>3</v>
      </c>
      <c r="BO185" s="571"/>
      <c r="BP185" s="572">
        <v>4</v>
      </c>
      <c r="BQ185" s="572">
        <v>0</v>
      </c>
      <c r="BR185" s="572">
        <v>2</v>
      </c>
      <c r="BS185" s="575"/>
      <c r="BT185" s="573">
        <v>2</v>
      </c>
      <c r="BU185" s="572">
        <v>2</v>
      </c>
      <c r="BV185" s="572">
        <v>0</v>
      </c>
      <c r="BW185" s="571"/>
    </row>
    <row r="186" spans="1:79" s="1178" customFormat="1">
      <c r="A186" s="664">
        <v>15</v>
      </c>
      <c r="B186" s="1283"/>
      <c r="C186" s="1289"/>
      <c r="D186" s="1289"/>
      <c r="E186" s="1256">
        <f t="shared" si="74"/>
        <v>0</v>
      </c>
      <c r="F186" s="661">
        <f t="shared" si="75"/>
        <v>0</v>
      </c>
      <c r="G186" s="661">
        <f t="shared" si="76"/>
        <v>0</v>
      </c>
      <c r="H186" s="661">
        <f t="shared" si="77"/>
        <v>0</v>
      </c>
      <c r="I186" s="660" t="e">
        <f t="shared" si="78"/>
        <v>#DIV/0!</v>
      </c>
      <c r="J186" s="1360"/>
      <c r="K186" s="1359"/>
      <c r="L186" s="1359"/>
      <c r="M186" s="1405"/>
      <c r="N186" s="1404"/>
      <c r="O186" s="1403"/>
      <c r="P186" s="1403"/>
      <c r="Q186" s="1402"/>
      <c r="R186" s="913"/>
      <c r="S186" s="912"/>
      <c r="T186" s="912"/>
      <c r="U186" s="911"/>
      <c r="V186" s="572"/>
      <c r="W186" s="572"/>
      <c r="X186" s="572"/>
      <c r="Y186" s="571"/>
      <c r="Z186" s="570"/>
      <c r="AA186" s="570"/>
      <c r="AB186" s="570"/>
      <c r="AC186" s="569"/>
      <c r="AD186" s="544"/>
      <c r="AE186" s="573"/>
      <c r="AF186" s="572"/>
      <c r="AG186" s="572"/>
      <c r="AH186" s="571"/>
      <c r="AI186" s="570"/>
      <c r="AJ186" s="570"/>
      <c r="AK186" s="570"/>
      <c r="AL186" s="569"/>
      <c r="AM186" s="573"/>
      <c r="AN186" s="572"/>
      <c r="AO186" s="572"/>
      <c r="AP186" s="571"/>
      <c r="AQ186" s="570"/>
      <c r="AR186" s="570"/>
      <c r="AS186" s="570"/>
      <c r="AT186" s="569"/>
      <c r="AU186" s="573"/>
      <c r="AV186" s="572"/>
      <c r="AW186" s="572"/>
      <c r="AX186" s="571"/>
      <c r="AY186" s="570"/>
      <c r="AZ186" s="570"/>
      <c r="BA186" s="570"/>
      <c r="BB186" s="569"/>
      <c r="BC186" s="544"/>
      <c r="BD186" s="928"/>
      <c r="BE186" s="927"/>
      <c r="BF186" s="927"/>
      <c r="BG186" s="926"/>
      <c r="BH186" s="570"/>
      <c r="BI186" s="570"/>
      <c r="BJ186" s="570"/>
      <c r="BK186" s="634"/>
      <c r="BL186" s="573"/>
      <c r="BM186" s="572"/>
      <c r="BN186" s="572"/>
      <c r="BO186" s="571"/>
      <c r="BP186" s="572"/>
      <c r="BQ186" s="572"/>
      <c r="BR186" s="572"/>
      <c r="BS186" s="575"/>
      <c r="BT186" s="573"/>
      <c r="BU186" s="572"/>
      <c r="BV186" s="572"/>
      <c r="BW186" s="571"/>
    </row>
    <row r="187" spans="1:79" s="1178" customFormat="1" ht="13.8" thickBot="1">
      <c r="A187" s="693">
        <v>16</v>
      </c>
      <c r="B187" s="1288"/>
      <c r="C187" s="1287"/>
      <c r="D187" s="1287"/>
      <c r="E187" s="1401">
        <f t="shared" si="74"/>
        <v>0</v>
      </c>
      <c r="F187" s="1400">
        <f t="shared" si="75"/>
        <v>0</v>
      </c>
      <c r="G187" s="1400">
        <f t="shared" si="76"/>
        <v>0</v>
      </c>
      <c r="H187" s="1400">
        <f t="shared" si="77"/>
        <v>0</v>
      </c>
      <c r="I187" s="1399" t="e">
        <f t="shared" si="78"/>
        <v>#DIV/0!</v>
      </c>
      <c r="J187" s="1398"/>
      <c r="K187" s="1397"/>
      <c r="L187" s="1397"/>
      <c r="M187" s="1396"/>
      <c r="N187" s="1395"/>
      <c r="O187" s="1394"/>
      <c r="P187" s="1394"/>
      <c r="Q187" s="1393"/>
      <c r="R187" s="973"/>
      <c r="S187" s="972"/>
      <c r="T187" s="972"/>
      <c r="U187" s="971"/>
      <c r="V187" s="572"/>
      <c r="W187" s="572"/>
      <c r="X187" s="572"/>
      <c r="Y187" s="571"/>
      <c r="Z187" s="570"/>
      <c r="AA187" s="570"/>
      <c r="AB187" s="570"/>
      <c r="AC187" s="569"/>
      <c r="AD187" s="1286"/>
      <c r="AE187" s="573"/>
      <c r="AF187" s="572"/>
      <c r="AG187" s="572"/>
      <c r="AH187" s="571"/>
      <c r="AI187" s="570"/>
      <c r="AJ187" s="570"/>
      <c r="AK187" s="570"/>
      <c r="AL187" s="569"/>
      <c r="AM187" s="677"/>
      <c r="AN187" s="676"/>
      <c r="AO187" s="676"/>
      <c r="AP187" s="675"/>
      <c r="AQ187" s="570"/>
      <c r="AR187" s="570"/>
      <c r="AS187" s="570"/>
      <c r="AT187" s="569"/>
      <c r="AU187" s="677"/>
      <c r="AV187" s="676"/>
      <c r="AW187" s="676"/>
      <c r="AX187" s="675"/>
      <c r="AY187" s="570"/>
      <c r="AZ187" s="570"/>
      <c r="BA187" s="570"/>
      <c r="BB187" s="569"/>
      <c r="BC187" s="1286"/>
      <c r="BD187" s="928"/>
      <c r="BE187" s="927"/>
      <c r="BF187" s="927"/>
      <c r="BG187" s="926"/>
      <c r="BH187" s="570"/>
      <c r="BI187" s="570"/>
      <c r="BJ187" s="570"/>
      <c r="BK187" s="634"/>
      <c r="BL187" s="573"/>
      <c r="BM187" s="572"/>
      <c r="BN187" s="572"/>
      <c r="BO187" s="571"/>
      <c r="BP187" s="572"/>
      <c r="BQ187" s="572"/>
      <c r="BR187" s="572"/>
      <c r="BS187" s="575"/>
      <c r="BT187" s="573"/>
      <c r="BU187" s="572"/>
      <c r="BV187" s="572"/>
      <c r="BW187" s="571"/>
    </row>
    <row r="188" spans="1:79" s="618" customFormat="1" ht="13.8" thickBot="1">
      <c r="A188" s="540"/>
      <c r="B188" s="555" t="s">
        <v>262</v>
      </c>
      <c r="C188" s="555"/>
      <c r="D188" s="555"/>
      <c r="E188" s="1392">
        <f>SUM(E172:E186)</f>
        <v>876</v>
      </c>
      <c r="F188" s="1391">
        <f>SUM(F172:F186)</f>
        <v>368</v>
      </c>
      <c r="G188" s="1391">
        <f>SUM(G172:G186)</f>
        <v>512</v>
      </c>
      <c r="H188" s="1391">
        <f>SUM(H172:H186)</f>
        <v>42</v>
      </c>
      <c r="I188" s="1390">
        <f t="shared" si="78"/>
        <v>0.58447488584474883</v>
      </c>
      <c r="J188" s="613">
        <f t="shared" ref="J188:AC188" si="79">SUM(J172:J186)</f>
        <v>66</v>
      </c>
      <c r="K188" s="613">
        <f t="shared" si="79"/>
        <v>30</v>
      </c>
      <c r="L188" s="612">
        <f t="shared" si="79"/>
        <v>41</v>
      </c>
      <c r="M188" s="547">
        <f t="shared" si="79"/>
        <v>0</v>
      </c>
      <c r="N188" s="546">
        <f t="shared" si="79"/>
        <v>78</v>
      </c>
      <c r="O188" s="546">
        <f t="shared" si="79"/>
        <v>64</v>
      </c>
      <c r="P188" s="546">
        <f t="shared" si="79"/>
        <v>66</v>
      </c>
      <c r="Q188" s="551">
        <f t="shared" si="79"/>
        <v>7</v>
      </c>
      <c r="R188" s="550">
        <f t="shared" si="79"/>
        <v>51</v>
      </c>
      <c r="S188" s="548">
        <f t="shared" si="79"/>
        <v>16</v>
      </c>
      <c r="T188" s="548">
        <f t="shared" si="79"/>
        <v>28</v>
      </c>
      <c r="U188" s="547">
        <f t="shared" si="79"/>
        <v>2</v>
      </c>
      <c r="V188" s="546">
        <f t="shared" si="79"/>
        <v>41</v>
      </c>
      <c r="W188" s="546">
        <f t="shared" si="79"/>
        <v>8</v>
      </c>
      <c r="X188" s="546">
        <f t="shared" si="79"/>
        <v>17</v>
      </c>
      <c r="Y188" s="545">
        <f t="shared" si="79"/>
        <v>0</v>
      </c>
      <c r="Z188" s="548">
        <f t="shared" si="79"/>
        <v>73</v>
      </c>
      <c r="AA188" s="548">
        <f t="shared" si="79"/>
        <v>44</v>
      </c>
      <c r="AB188" s="548">
        <f t="shared" si="79"/>
        <v>52</v>
      </c>
      <c r="AC188" s="547">
        <f t="shared" si="79"/>
        <v>7</v>
      </c>
      <c r="AD188" s="544"/>
      <c r="AE188" s="1249">
        <f t="shared" ref="AE188:BB188" si="80">SUM(AE172:AE186)</f>
        <v>56</v>
      </c>
      <c r="AF188" s="1248">
        <f t="shared" si="80"/>
        <v>29</v>
      </c>
      <c r="AG188" s="1248">
        <f t="shared" si="80"/>
        <v>35</v>
      </c>
      <c r="AH188" s="1247">
        <f t="shared" si="80"/>
        <v>9</v>
      </c>
      <c r="AI188" s="1249">
        <f t="shared" si="80"/>
        <v>52</v>
      </c>
      <c r="AJ188" s="1248">
        <f t="shared" si="80"/>
        <v>31</v>
      </c>
      <c r="AK188" s="1248">
        <f t="shared" si="80"/>
        <v>33</v>
      </c>
      <c r="AL188" s="1247">
        <f t="shared" si="80"/>
        <v>6</v>
      </c>
      <c r="AM188" s="677">
        <f t="shared" si="80"/>
        <v>46</v>
      </c>
      <c r="AN188" s="676">
        <f t="shared" si="80"/>
        <v>8</v>
      </c>
      <c r="AO188" s="676">
        <f t="shared" si="80"/>
        <v>21</v>
      </c>
      <c r="AP188" s="675">
        <f t="shared" si="80"/>
        <v>0</v>
      </c>
      <c r="AQ188" s="677">
        <f t="shared" si="80"/>
        <v>44</v>
      </c>
      <c r="AR188" s="676">
        <f t="shared" si="80"/>
        <v>18</v>
      </c>
      <c r="AS188" s="676">
        <f t="shared" si="80"/>
        <v>26</v>
      </c>
      <c r="AT188" s="675">
        <f t="shared" si="80"/>
        <v>1</v>
      </c>
      <c r="AU188" s="677">
        <f t="shared" si="80"/>
        <v>57</v>
      </c>
      <c r="AV188" s="676">
        <f t="shared" si="80"/>
        <v>21</v>
      </c>
      <c r="AW188" s="676">
        <f t="shared" si="80"/>
        <v>32</v>
      </c>
      <c r="AX188" s="675">
        <f t="shared" si="80"/>
        <v>2</v>
      </c>
      <c r="AY188" s="677">
        <f t="shared" si="80"/>
        <v>72</v>
      </c>
      <c r="AZ188" s="676">
        <f t="shared" si="80"/>
        <v>38</v>
      </c>
      <c r="BA188" s="676">
        <f t="shared" si="80"/>
        <v>47</v>
      </c>
      <c r="BB188" s="675">
        <f t="shared" si="80"/>
        <v>4</v>
      </c>
      <c r="BC188" s="544"/>
      <c r="BD188" s="677">
        <f t="shared" ref="BD188:BK188" si="81">SUM(BD172:BD186)</f>
        <v>66</v>
      </c>
      <c r="BE188" s="676">
        <f t="shared" si="81"/>
        <v>22</v>
      </c>
      <c r="BF188" s="676">
        <f t="shared" si="81"/>
        <v>39</v>
      </c>
      <c r="BG188" s="675">
        <f t="shared" si="81"/>
        <v>1</v>
      </c>
      <c r="BH188" s="677">
        <f t="shared" si="81"/>
        <v>51</v>
      </c>
      <c r="BI188" s="676">
        <f t="shared" si="81"/>
        <v>20</v>
      </c>
      <c r="BJ188" s="676">
        <f t="shared" si="81"/>
        <v>27</v>
      </c>
      <c r="BK188" s="675">
        <f t="shared" si="81"/>
        <v>2</v>
      </c>
      <c r="BL188" s="1249">
        <f t="shared" ref="BL188:BW188" si="82">SUM(BL172:BL187)</f>
        <v>48</v>
      </c>
      <c r="BM188" s="1248">
        <f t="shared" si="82"/>
        <v>8</v>
      </c>
      <c r="BN188" s="1248">
        <f t="shared" si="82"/>
        <v>22</v>
      </c>
      <c r="BO188" s="1247">
        <f t="shared" si="82"/>
        <v>0</v>
      </c>
      <c r="BP188" s="1249">
        <f t="shared" si="82"/>
        <v>39</v>
      </c>
      <c r="BQ188" s="1248">
        <f t="shared" si="82"/>
        <v>6</v>
      </c>
      <c r="BR188" s="1248">
        <f t="shared" si="82"/>
        <v>14</v>
      </c>
      <c r="BS188" s="1247">
        <f t="shared" si="82"/>
        <v>0</v>
      </c>
      <c r="BT188" s="1249">
        <f t="shared" si="82"/>
        <v>36</v>
      </c>
      <c r="BU188" s="1248">
        <f t="shared" si="82"/>
        <v>5</v>
      </c>
      <c r="BV188" s="1248">
        <f t="shared" si="82"/>
        <v>12</v>
      </c>
      <c r="BW188" s="1247">
        <f t="shared" si="82"/>
        <v>1</v>
      </c>
    </row>
    <row r="189" spans="1:79" s="618" customFormat="1" ht="16.2" thickBot="1">
      <c r="A189" s="540"/>
      <c r="B189" s="540"/>
      <c r="C189" s="540"/>
      <c r="D189" s="540"/>
      <c r="E189" s="1916" t="s">
        <v>1296</v>
      </c>
      <c r="F189" s="1917"/>
      <c r="G189" s="1917"/>
      <c r="H189" s="1917"/>
      <c r="I189" s="1918"/>
      <c r="J189" s="1909"/>
      <c r="K189" s="1910"/>
      <c r="L189" s="1910"/>
      <c r="M189" s="1911"/>
      <c r="N189" s="1909"/>
      <c r="O189" s="1910"/>
      <c r="P189" s="1910"/>
      <c r="Q189" s="1911"/>
      <c r="R189" s="1909"/>
      <c r="S189" s="1910"/>
      <c r="T189" s="1910"/>
      <c r="U189" s="1911"/>
      <c r="V189" s="1909"/>
      <c r="W189" s="1910"/>
      <c r="X189" s="1910"/>
      <c r="Y189" s="1911"/>
      <c r="Z189" s="1909"/>
      <c r="AA189" s="1910"/>
      <c r="AB189" s="1910"/>
      <c r="AC189" s="1911"/>
      <c r="AD189" s="539"/>
      <c r="AE189" s="1909">
        <v>5</v>
      </c>
      <c r="AF189" s="1910"/>
      <c r="AG189" s="1910"/>
      <c r="AH189" s="1911"/>
      <c r="AI189" s="1909"/>
      <c r="AJ189" s="1910"/>
      <c r="AK189" s="1910"/>
      <c r="AL189" s="1911"/>
      <c r="AM189" s="1909"/>
      <c r="AN189" s="1910"/>
      <c r="AO189" s="1910"/>
      <c r="AP189" s="1911"/>
      <c r="AQ189" s="1909"/>
      <c r="AR189" s="1910"/>
      <c r="AS189" s="1910"/>
      <c r="AT189" s="1911"/>
      <c r="AU189" s="1909"/>
      <c r="AV189" s="1910"/>
      <c r="AW189" s="1910"/>
      <c r="AX189" s="1911"/>
      <c r="AY189" s="1909"/>
      <c r="AZ189" s="1910"/>
      <c r="BA189" s="1910"/>
      <c r="BB189" s="1911"/>
      <c r="BC189" s="539"/>
      <c r="BD189" s="1926"/>
      <c r="BE189" s="1910"/>
      <c r="BF189" s="1910"/>
      <c r="BG189" s="1911"/>
      <c r="BH189" s="1909"/>
      <c r="BI189" s="1910"/>
      <c r="BJ189" s="1910"/>
      <c r="BK189" s="1911"/>
      <c r="BL189" s="1909"/>
      <c r="BM189" s="1910"/>
      <c r="BN189" s="1910"/>
      <c r="BO189" s="1911"/>
      <c r="BP189" s="1909"/>
      <c r="BQ189" s="1910"/>
      <c r="BR189" s="1910"/>
      <c r="BS189" s="1911"/>
      <c r="BT189" s="1909"/>
      <c r="BU189" s="1910"/>
      <c r="BV189" s="1910"/>
      <c r="BW189" s="1911"/>
    </row>
    <row r="190" spans="1:79" s="61" customFormat="1" ht="23.4" thickBot="1">
      <c r="A190" s="1922">
        <v>10</v>
      </c>
      <c r="B190" s="1902" t="s">
        <v>139</v>
      </c>
      <c r="C190" s="1693"/>
      <c r="D190" s="1276"/>
      <c r="E190" s="1905"/>
      <c r="F190" s="1906"/>
      <c r="G190" s="1906"/>
      <c r="H190" s="1906"/>
      <c r="I190" s="1907"/>
      <c r="J190" s="1887" t="s">
        <v>1109</v>
      </c>
      <c r="K190" s="1888"/>
      <c r="L190" s="1888"/>
      <c r="M190" s="1889"/>
      <c r="N190" s="1908" t="s">
        <v>1108</v>
      </c>
      <c r="O190" s="1891"/>
      <c r="P190" s="1891"/>
      <c r="Q190" s="1892"/>
      <c r="R190" s="1887" t="s">
        <v>1107</v>
      </c>
      <c r="S190" s="1888"/>
      <c r="T190" s="1888"/>
      <c r="U190" s="1889"/>
      <c r="V190" s="1908" t="s">
        <v>1106</v>
      </c>
      <c r="W190" s="1891"/>
      <c r="X190" s="1891"/>
      <c r="Y190" s="1892"/>
      <c r="Z190" s="1887" t="s">
        <v>1105</v>
      </c>
      <c r="AA190" s="1888"/>
      <c r="AB190" s="1888"/>
      <c r="AC190" s="1889"/>
      <c r="AD190" s="962"/>
      <c r="AE190" s="1890" t="s">
        <v>1104</v>
      </c>
      <c r="AF190" s="1891"/>
      <c r="AG190" s="1891"/>
      <c r="AH190" s="1892"/>
      <c r="AI190" s="1887" t="s">
        <v>1103</v>
      </c>
      <c r="AJ190" s="1888"/>
      <c r="AK190" s="1888"/>
      <c r="AL190" s="1889"/>
      <c r="AM190" s="1908" t="s">
        <v>1102</v>
      </c>
      <c r="AN190" s="1891"/>
      <c r="AO190" s="1891"/>
      <c r="AP190" s="1892"/>
      <c r="AQ190" s="1887" t="s">
        <v>1101</v>
      </c>
      <c r="AR190" s="1888"/>
      <c r="AS190" s="1888"/>
      <c r="AT190" s="1889"/>
      <c r="AU190" s="1908" t="s">
        <v>1100</v>
      </c>
      <c r="AV190" s="1891"/>
      <c r="AW190" s="1891"/>
      <c r="AX190" s="1892"/>
      <c r="AY190" s="1887" t="s">
        <v>1099</v>
      </c>
      <c r="AZ190" s="1888"/>
      <c r="BA190" s="1888"/>
      <c r="BB190" s="1889"/>
      <c r="BC190" s="962"/>
      <c r="BD190" s="1890" t="s">
        <v>1098</v>
      </c>
      <c r="BE190" s="1891"/>
      <c r="BF190" s="1891"/>
      <c r="BG190" s="1892"/>
      <c r="BH190" s="1893" t="s">
        <v>1097</v>
      </c>
      <c r="BI190" s="1894"/>
      <c r="BJ190" s="1894"/>
      <c r="BK190" s="1895"/>
      <c r="BL190" s="1896" t="s">
        <v>1096</v>
      </c>
      <c r="BM190" s="1897"/>
      <c r="BN190" s="1897"/>
      <c r="BO190" s="1898"/>
      <c r="BP190" s="1893" t="s">
        <v>1095</v>
      </c>
      <c r="BQ190" s="1894"/>
      <c r="BR190" s="1894"/>
      <c r="BS190" s="1895"/>
      <c r="BT190" s="1896" t="s">
        <v>1094</v>
      </c>
      <c r="BU190" s="1897"/>
      <c r="BV190" s="1897"/>
      <c r="BW190" s="1912"/>
      <c r="BX190" s="963"/>
      <c r="BY190" s="963"/>
      <c r="BZ190" s="963"/>
      <c r="CA190" s="963"/>
    </row>
    <row r="191" spans="1:79" ht="23.4" thickBot="1">
      <c r="A191" s="1923"/>
      <c r="B191" s="1903"/>
      <c r="C191" s="1692"/>
      <c r="D191" s="1276"/>
      <c r="E191" s="1905">
        <v>2013</v>
      </c>
      <c r="F191" s="1906"/>
      <c r="G191" s="1906"/>
      <c r="H191" s="1906"/>
      <c r="I191" s="1907"/>
      <c r="J191" s="1934" t="s">
        <v>1364</v>
      </c>
      <c r="K191" s="1931"/>
      <c r="L191" s="1931"/>
      <c r="M191" s="1932"/>
      <c r="N191" s="1934" t="s">
        <v>1363</v>
      </c>
      <c r="O191" s="1931"/>
      <c r="P191" s="1931"/>
      <c r="Q191" s="1932"/>
      <c r="R191" s="1934" t="s">
        <v>1361</v>
      </c>
      <c r="S191" s="1931"/>
      <c r="T191" s="1931"/>
      <c r="U191" s="1932"/>
      <c r="V191" s="1934" t="s">
        <v>1365</v>
      </c>
      <c r="W191" s="1931"/>
      <c r="X191" s="1931"/>
      <c r="Y191" s="1932"/>
      <c r="Z191" s="1934" t="s">
        <v>1360</v>
      </c>
      <c r="AA191" s="1931"/>
      <c r="AB191" s="1931"/>
      <c r="AC191" s="1932"/>
      <c r="AD191" s="962"/>
      <c r="AE191" s="1930" t="s">
        <v>1361</v>
      </c>
      <c r="AF191" s="1931"/>
      <c r="AG191" s="1931"/>
      <c r="AH191" s="1932"/>
      <c r="AI191" s="1934" t="s">
        <v>1362</v>
      </c>
      <c r="AJ191" s="1931"/>
      <c r="AK191" s="1931"/>
      <c r="AL191" s="1932"/>
      <c r="AM191" s="1934" t="s">
        <v>1365</v>
      </c>
      <c r="AN191" s="1931"/>
      <c r="AO191" s="1931"/>
      <c r="AP191" s="1932"/>
      <c r="AQ191" s="1934" t="s">
        <v>1364</v>
      </c>
      <c r="AR191" s="1931"/>
      <c r="AS191" s="1931"/>
      <c r="AT191" s="1932"/>
      <c r="AU191" s="1934" t="s">
        <v>1362</v>
      </c>
      <c r="AV191" s="1931"/>
      <c r="AW191" s="1931"/>
      <c r="AX191" s="1932"/>
      <c r="AY191" s="1934" t="s">
        <v>1361</v>
      </c>
      <c r="AZ191" s="1931"/>
      <c r="BA191" s="1931"/>
      <c r="BB191" s="1932"/>
      <c r="BC191" s="962"/>
      <c r="BD191" s="1930" t="s">
        <v>1364</v>
      </c>
      <c r="BE191" s="1931"/>
      <c r="BF191" s="1931"/>
      <c r="BG191" s="1932"/>
      <c r="BH191" s="1933" t="s">
        <v>1365</v>
      </c>
      <c r="BI191" s="1906"/>
      <c r="BJ191" s="1906"/>
      <c r="BK191" s="1907"/>
      <c r="BL191" s="1933" t="s">
        <v>1360</v>
      </c>
      <c r="BM191" s="1906"/>
      <c r="BN191" s="1906"/>
      <c r="BO191" s="1907"/>
      <c r="BP191" s="1933" t="s">
        <v>1362</v>
      </c>
      <c r="BQ191" s="1906"/>
      <c r="BR191" s="1906"/>
      <c r="BS191" s="1907"/>
      <c r="BT191" s="1933" t="s">
        <v>1362</v>
      </c>
      <c r="BU191" s="1906"/>
      <c r="BV191" s="1906"/>
      <c r="BW191" s="1935"/>
    </row>
    <row r="192" spans="1:79" ht="23.4" thickBot="1">
      <c r="A192" s="1924"/>
      <c r="B192" s="1904"/>
      <c r="C192" s="1694"/>
      <c r="D192" s="1276"/>
      <c r="E192" s="603" t="s">
        <v>268</v>
      </c>
      <c r="F192" s="603" t="s">
        <v>1092</v>
      </c>
      <c r="G192" s="603" t="s">
        <v>267</v>
      </c>
      <c r="H192" s="603" t="s">
        <v>266</v>
      </c>
      <c r="I192" s="602" t="s">
        <v>265</v>
      </c>
      <c r="J192" s="605" t="s">
        <v>268</v>
      </c>
      <c r="K192" s="605" t="s">
        <v>1092</v>
      </c>
      <c r="L192" s="605" t="s">
        <v>267</v>
      </c>
      <c r="M192" s="604" t="s">
        <v>266</v>
      </c>
      <c r="N192" s="605" t="s">
        <v>268</v>
      </c>
      <c r="O192" s="605" t="s">
        <v>1092</v>
      </c>
      <c r="P192" s="605" t="s">
        <v>267</v>
      </c>
      <c r="Q192" s="608" t="s">
        <v>266</v>
      </c>
      <c r="R192" s="704" t="s">
        <v>268</v>
      </c>
      <c r="S192" s="603" t="s">
        <v>1092</v>
      </c>
      <c r="T192" s="603" t="s">
        <v>267</v>
      </c>
      <c r="U192" s="602" t="s">
        <v>266</v>
      </c>
      <c r="V192" s="603" t="s">
        <v>268</v>
      </c>
      <c r="W192" s="603" t="s">
        <v>1092</v>
      </c>
      <c r="X192" s="603" t="s">
        <v>267</v>
      </c>
      <c r="Y192" s="607" t="s">
        <v>266</v>
      </c>
      <c r="Z192" s="606" t="s">
        <v>268</v>
      </c>
      <c r="AA192" s="605" t="s">
        <v>1092</v>
      </c>
      <c r="AB192" s="605" t="s">
        <v>267</v>
      </c>
      <c r="AC192" s="604" t="s">
        <v>266</v>
      </c>
      <c r="AD192" s="544"/>
      <c r="AE192" s="704" t="s">
        <v>268</v>
      </c>
      <c r="AF192" s="603" t="s">
        <v>1092</v>
      </c>
      <c r="AG192" s="603" t="s">
        <v>267</v>
      </c>
      <c r="AH192" s="602" t="s">
        <v>266</v>
      </c>
      <c r="AI192" s="603" t="s">
        <v>268</v>
      </c>
      <c r="AJ192" s="603" t="s">
        <v>1092</v>
      </c>
      <c r="AK192" s="603" t="s">
        <v>267</v>
      </c>
      <c r="AL192" s="602" t="s">
        <v>266</v>
      </c>
      <c r="AM192" s="603" t="s">
        <v>268</v>
      </c>
      <c r="AN192" s="603" t="s">
        <v>1092</v>
      </c>
      <c r="AO192" s="603" t="s">
        <v>267</v>
      </c>
      <c r="AP192" s="602" t="s">
        <v>266</v>
      </c>
      <c r="AQ192" s="603" t="s">
        <v>268</v>
      </c>
      <c r="AR192" s="603" t="s">
        <v>1092</v>
      </c>
      <c r="AS192" s="603" t="s">
        <v>267</v>
      </c>
      <c r="AT192" s="602" t="s">
        <v>266</v>
      </c>
      <c r="AU192" s="605" t="s">
        <v>268</v>
      </c>
      <c r="AV192" s="605" t="s">
        <v>1092</v>
      </c>
      <c r="AW192" s="605" t="s">
        <v>267</v>
      </c>
      <c r="AX192" s="604" t="s">
        <v>266</v>
      </c>
      <c r="AY192" s="605" t="s">
        <v>268</v>
      </c>
      <c r="AZ192" s="605" t="s">
        <v>1092</v>
      </c>
      <c r="BA192" s="605" t="s">
        <v>267</v>
      </c>
      <c r="BB192" s="604" t="s">
        <v>266</v>
      </c>
      <c r="BC192" s="544"/>
      <c r="BD192" s="606" t="s">
        <v>268</v>
      </c>
      <c r="BE192" s="605" t="s">
        <v>1092</v>
      </c>
      <c r="BF192" s="605" t="s">
        <v>267</v>
      </c>
      <c r="BG192" s="604" t="s">
        <v>266</v>
      </c>
      <c r="BH192" s="605" t="s">
        <v>268</v>
      </c>
      <c r="BI192" s="605" t="s">
        <v>1092</v>
      </c>
      <c r="BJ192" s="605" t="s">
        <v>267</v>
      </c>
      <c r="BK192" s="604" t="s">
        <v>266</v>
      </c>
      <c r="BL192" s="605" t="s">
        <v>268</v>
      </c>
      <c r="BM192" s="605" t="s">
        <v>1092</v>
      </c>
      <c r="BN192" s="605" t="s">
        <v>267</v>
      </c>
      <c r="BO192" s="604" t="s">
        <v>266</v>
      </c>
      <c r="BP192" s="603" t="s">
        <v>268</v>
      </c>
      <c r="BQ192" s="603" t="s">
        <v>1092</v>
      </c>
      <c r="BR192" s="603" t="s">
        <v>267</v>
      </c>
      <c r="BS192" s="602" t="s">
        <v>266</v>
      </c>
      <c r="BT192" s="605" t="s">
        <v>268</v>
      </c>
      <c r="BU192" s="605" t="s">
        <v>1092</v>
      </c>
      <c r="BV192" s="605" t="s">
        <v>267</v>
      </c>
      <c r="BW192" s="604" t="s">
        <v>266</v>
      </c>
    </row>
    <row r="193" spans="1:79">
      <c r="A193" s="582">
        <v>1</v>
      </c>
      <c r="B193" s="1769" t="s">
        <v>164</v>
      </c>
      <c r="C193" s="1309" t="s">
        <v>1567</v>
      </c>
      <c r="D193" s="1310" t="str">
        <f t="shared" ref="D193:D205" si="83">CONCATENATE(TRIM(C193)," ",TRIM(B193))</f>
        <v>Josh Greer</v>
      </c>
      <c r="E193" s="579">
        <f t="shared" ref="E193:E207" si="84">SUM(J193,N193,R193,V193,Z193,AE193,AI193,AM193,AQ193,AU193,AY193,BD193,BH193,BL193,BP193,BT193)</f>
        <v>70</v>
      </c>
      <c r="F193" s="579">
        <f t="shared" ref="F193:F207" si="85">SUM(K193,O193,S193,W193,AA193,AF193,AJ193,AN193,AR193,AV193,AZ193,BE193,BI193,BM193,BU193,BQ193)</f>
        <v>38</v>
      </c>
      <c r="G193" s="579">
        <f t="shared" ref="G193:G207" si="86">SUM(L193,P193,T193,X193,AB193,AG193,AK193,AO193,AS193,AW193,BA193,BF193,BJ193,BN193,BV193,BR193)</f>
        <v>51</v>
      </c>
      <c r="H193" s="579">
        <f t="shared" ref="H193:H207" si="87">SUM(M193,Q193,U193,Y193,AC193,AH193,AL193,AP193,AT193,AX193,BB193,BG193,BK193,BO193,BW193,BS193)</f>
        <v>15</v>
      </c>
      <c r="I193" s="578">
        <f t="shared" ref="I193:I208" si="88">(G193/E193)</f>
        <v>0.72857142857142854</v>
      </c>
      <c r="J193" s="1315">
        <v>5</v>
      </c>
      <c r="K193" s="1315">
        <v>1</v>
      </c>
      <c r="L193" s="1315">
        <v>4</v>
      </c>
      <c r="M193" s="1314"/>
      <c r="N193" s="244"/>
      <c r="O193" s="244"/>
      <c r="P193" s="244"/>
      <c r="Q193" s="290"/>
      <c r="R193" s="950">
        <v>5</v>
      </c>
      <c r="S193" s="949">
        <v>1</v>
      </c>
      <c r="T193" s="949">
        <v>3</v>
      </c>
      <c r="U193" s="1048">
        <v>1</v>
      </c>
      <c r="V193" s="1273">
        <v>5</v>
      </c>
      <c r="W193" s="951">
        <v>3</v>
      </c>
      <c r="X193" s="951">
        <v>5</v>
      </c>
      <c r="Y193" s="1272"/>
      <c r="Z193" s="1271">
        <v>5</v>
      </c>
      <c r="AA193" s="1270">
        <v>1</v>
      </c>
      <c r="AB193" s="1270">
        <v>1</v>
      </c>
      <c r="AC193" s="1269"/>
      <c r="AD193" s="544"/>
      <c r="AE193" s="573">
        <v>4</v>
      </c>
      <c r="AF193" s="572">
        <v>1</v>
      </c>
      <c r="AG193" s="572">
        <v>3</v>
      </c>
      <c r="AH193" s="571">
        <v>1</v>
      </c>
      <c r="AI193" s="570">
        <v>4</v>
      </c>
      <c r="AJ193" s="570">
        <v>2</v>
      </c>
      <c r="AK193" s="570">
        <v>3</v>
      </c>
      <c r="AL193" s="569">
        <v>2</v>
      </c>
      <c r="AM193" s="244"/>
      <c r="AN193" s="244"/>
      <c r="AO193" s="244"/>
      <c r="AP193" s="377"/>
      <c r="AQ193" s="570">
        <v>5</v>
      </c>
      <c r="AR193" s="570">
        <v>3</v>
      </c>
      <c r="AS193" s="570">
        <v>3</v>
      </c>
      <c r="AT193" s="569"/>
      <c r="AU193" s="572">
        <v>5</v>
      </c>
      <c r="AV193" s="572">
        <v>5</v>
      </c>
      <c r="AW193" s="572">
        <v>4</v>
      </c>
      <c r="AX193" s="571">
        <v>3</v>
      </c>
      <c r="AY193" s="570">
        <v>6</v>
      </c>
      <c r="AZ193" s="570">
        <v>6</v>
      </c>
      <c r="BA193" s="570">
        <v>6</v>
      </c>
      <c r="BB193" s="569">
        <v>1</v>
      </c>
      <c r="BC193" s="544"/>
      <c r="BD193" s="928">
        <v>7</v>
      </c>
      <c r="BE193" s="927">
        <v>4</v>
      </c>
      <c r="BF193" s="927">
        <v>5</v>
      </c>
      <c r="BG193" s="926">
        <v>2</v>
      </c>
      <c r="BH193" s="570">
        <v>5</v>
      </c>
      <c r="BI193" s="570">
        <v>2</v>
      </c>
      <c r="BJ193" s="570">
        <v>3</v>
      </c>
      <c r="BK193" s="634">
        <v>2</v>
      </c>
      <c r="BL193" s="573">
        <v>5</v>
      </c>
      <c r="BM193" s="572">
        <v>4</v>
      </c>
      <c r="BN193" s="572">
        <v>4</v>
      </c>
      <c r="BO193" s="571">
        <v>1</v>
      </c>
      <c r="BP193" s="570">
        <v>4</v>
      </c>
      <c r="BQ193" s="570">
        <v>1</v>
      </c>
      <c r="BR193" s="570">
        <v>3</v>
      </c>
      <c r="BS193" s="634">
        <v>1</v>
      </c>
      <c r="BT193" s="573">
        <v>5</v>
      </c>
      <c r="BU193" s="572">
        <v>4</v>
      </c>
      <c r="BV193" s="572">
        <v>4</v>
      </c>
      <c r="BW193" s="571">
        <v>1</v>
      </c>
      <c r="BX193" s="5"/>
      <c r="BY193" s="5"/>
      <c r="BZ193" s="5"/>
      <c r="CA193" s="5"/>
    </row>
    <row r="194" spans="1:79">
      <c r="A194" s="664">
        <v>2</v>
      </c>
      <c r="B194" s="1283" t="s">
        <v>140</v>
      </c>
      <c r="C194" s="1468" t="s">
        <v>1612</v>
      </c>
      <c r="D194" s="1310" t="str">
        <f t="shared" si="83"/>
        <v>Garrett Poulin</v>
      </c>
      <c r="E194" s="579">
        <f t="shared" si="84"/>
        <v>81</v>
      </c>
      <c r="F194" s="579">
        <f t="shared" si="85"/>
        <v>35</v>
      </c>
      <c r="G194" s="579">
        <f t="shared" si="86"/>
        <v>44</v>
      </c>
      <c r="H194" s="579">
        <f t="shared" si="87"/>
        <v>0</v>
      </c>
      <c r="I194" s="578">
        <f t="shared" si="88"/>
        <v>0.54320987654320985</v>
      </c>
      <c r="J194" s="1315">
        <v>3</v>
      </c>
      <c r="K194" s="1315">
        <v>1</v>
      </c>
      <c r="L194" s="1315">
        <v>1</v>
      </c>
      <c r="M194" s="1314"/>
      <c r="N194" s="927">
        <v>5</v>
      </c>
      <c r="O194" s="927">
        <v>1</v>
      </c>
      <c r="P194" s="927">
        <v>3</v>
      </c>
      <c r="Q194" s="1229"/>
      <c r="R194" s="913">
        <v>5</v>
      </c>
      <c r="S194" s="912">
        <v>2</v>
      </c>
      <c r="T194" s="912">
        <v>3</v>
      </c>
      <c r="U194" s="984"/>
      <c r="V194" s="754">
        <v>4</v>
      </c>
      <c r="W194" s="753">
        <v>3</v>
      </c>
      <c r="X194" s="753">
        <v>2</v>
      </c>
      <c r="Y194" s="752"/>
      <c r="Z194" s="751">
        <v>6</v>
      </c>
      <c r="AA194" s="750">
        <v>2</v>
      </c>
      <c r="AB194" s="750">
        <v>3</v>
      </c>
      <c r="AC194" s="749"/>
      <c r="AD194" s="544"/>
      <c r="AE194" s="573">
        <v>5</v>
      </c>
      <c r="AF194" s="572">
        <v>1</v>
      </c>
      <c r="AG194" s="572">
        <v>2</v>
      </c>
      <c r="AH194" s="571"/>
      <c r="AI194" s="570">
        <v>4</v>
      </c>
      <c r="AJ194" s="570">
        <v>1</v>
      </c>
      <c r="AK194" s="570">
        <v>2</v>
      </c>
      <c r="AL194" s="569"/>
      <c r="AM194" s="927">
        <v>6</v>
      </c>
      <c r="AN194" s="927">
        <v>2</v>
      </c>
      <c r="AO194" s="927">
        <v>5</v>
      </c>
      <c r="AP194" s="926"/>
      <c r="AQ194" s="570">
        <v>5</v>
      </c>
      <c r="AR194" s="570">
        <v>2</v>
      </c>
      <c r="AS194" s="570">
        <v>3</v>
      </c>
      <c r="AT194" s="569"/>
      <c r="AU194" s="572">
        <v>6</v>
      </c>
      <c r="AV194" s="572">
        <v>4</v>
      </c>
      <c r="AW194" s="572">
        <v>4</v>
      </c>
      <c r="AX194" s="571"/>
      <c r="AY194" s="570">
        <v>6</v>
      </c>
      <c r="AZ194" s="570">
        <v>4</v>
      </c>
      <c r="BA194" s="570">
        <v>2</v>
      </c>
      <c r="BB194" s="569"/>
      <c r="BC194" s="544"/>
      <c r="BD194" s="928">
        <v>7</v>
      </c>
      <c r="BE194" s="927">
        <v>5</v>
      </c>
      <c r="BF194" s="927">
        <v>7</v>
      </c>
      <c r="BG194" s="926"/>
      <c r="BH194" s="570">
        <v>5</v>
      </c>
      <c r="BI194" s="570">
        <v>1</v>
      </c>
      <c r="BJ194" s="570">
        <v>2</v>
      </c>
      <c r="BK194" s="634"/>
      <c r="BL194" s="573">
        <v>4</v>
      </c>
      <c r="BM194" s="572">
        <v>4</v>
      </c>
      <c r="BN194" s="572">
        <v>3</v>
      </c>
      <c r="BO194" s="571"/>
      <c r="BP194" s="570">
        <v>5</v>
      </c>
      <c r="BQ194" s="570">
        <v>1</v>
      </c>
      <c r="BR194" s="570">
        <v>1</v>
      </c>
      <c r="BS194" s="634"/>
      <c r="BT194" s="573">
        <v>5</v>
      </c>
      <c r="BU194" s="572">
        <v>1</v>
      </c>
      <c r="BV194" s="572">
        <v>1</v>
      </c>
      <c r="BW194" s="571"/>
      <c r="BX194" s="5"/>
      <c r="BY194" s="5"/>
      <c r="BZ194" s="5"/>
      <c r="CA194" s="5"/>
    </row>
    <row r="195" spans="1:79">
      <c r="A195" s="664">
        <v>3</v>
      </c>
      <c r="B195" s="1209" t="s">
        <v>184</v>
      </c>
      <c r="C195" s="1309" t="s">
        <v>1585</v>
      </c>
      <c r="D195" s="1310" t="str">
        <f t="shared" si="83"/>
        <v>Brandon Buck</v>
      </c>
      <c r="E195" s="579">
        <f t="shared" si="84"/>
        <v>77</v>
      </c>
      <c r="F195" s="579">
        <f t="shared" si="85"/>
        <v>29</v>
      </c>
      <c r="G195" s="579">
        <f t="shared" si="86"/>
        <v>40</v>
      </c>
      <c r="H195" s="579">
        <f t="shared" si="87"/>
        <v>7</v>
      </c>
      <c r="I195" s="578">
        <f t="shared" si="88"/>
        <v>0.51948051948051943</v>
      </c>
      <c r="J195" s="1315">
        <v>5</v>
      </c>
      <c r="K195" s="1315">
        <v>1</v>
      </c>
      <c r="L195" s="1315">
        <v>1</v>
      </c>
      <c r="M195" s="1314"/>
      <c r="N195" s="927">
        <v>5</v>
      </c>
      <c r="O195" s="927">
        <v>1</v>
      </c>
      <c r="P195" s="927">
        <v>2</v>
      </c>
      <c r="Q195" s="1229"/>
      <c r="R195" s="913">
        <v>5</v>
      </c>
      <c r="S195" s="912">
        <v>1</v>
      </c>
      <c r="T195" s="912">
        <v>2</v>
      </c>
      <c r="U195" s="984"/>
      <c r="V195" s="754">
        <v>4</v>
      </c>
      <c r="W195" s="753">
        <v>2</v>
      </c>
      <c r="X195" s="753">
        <v>2</v>
      </c>
      <c r="Y195" s="752"/>
      <c r="Z195" s="751">
        <v>4</v>
      </c>
      <c r="AA195" s="750">
        <v>5</v>
      </c>
      <c r="AB195" s="750">
        <v>3</v>
      </c>
      <c r="AC195" s="749">
        <v>1</v>
      </c>
      <c r="AD195" s="544"/>
      <c r="AE195" s="573">
        <v>5</v>
      </c>
      <c r="AF195" s="572">
        <v>1</v>
      </c>
      <c r="AG195" s="572">
        <v>2</v>
      </c>
      <c r="AH195" s="571">
        <v>1</v>
      </c>
      <c r="AI195" s="570">
        <v>4</v>
      </c>
      <c r="AJ195" s="570">
        <v>2</v>
      </c>
      <c r="AK195" s="570">
        <v>2</v>
      </c>
      <c r="AL195" s="569">
        <v>1</v>
      </c>
      <c r="AM195" s="927">
        <v>5</v>
      </c>
      <c r="AN195" s="927">
        <v>2</v>
      </c>
      <c r="AO195" s="927">
        <v>5</v>
      </c>
      <c r="AP195" s="926"/>
      <c r="AQ195" s="570">
        <v>4</v>
      </c>
      <c r="AR195" s="570">
        <v>0</v>
      </c>
      <c r="AS195" s="570">
        <v>2</v>
      </c>
      <c r="AT195" s="569"/>
      <c r="AU195" s="572">
        <v>6</v>
      </c>
      <c r="AV195" s="572">
        <v>2</v>
      </c>
      <c r="AW195" s="572">
        <v>3</v>
      </c>
      <c r="AX195" s="571"/>
      <c r="AY195" s="570">
        <v>5</v>
      </c>
      <c r="AZ195" s="570">
        <v>1</v>
      </c>
      <c r="BA195" s="570">
        <v>3</v>
      </c>
      <c r="BB195" s="569">
        <v>1</v>
      </c>
      <c r="BC195" s="544"/>
      <c r="BD195" s="928">
        <v>7</v>
      </c>
      <c r="BE195" s="927">
        <v>4</v>
      </c>
      <c r="BF195" s="927">
        <v>5</v>
      </c>
      <c r="BG195" s="926">
        <v>1</v>
      </c>
      <c r="BH195" s="570">
        <v>5</v>
      </c>
      <c r="BI195" s="570">
        <v>2</v>
      </c>
      <c r="BJ195" s="570">
        <v>2</v>
      </c>
      <c r="BK195" s="634">
        <v>1</v>
      </c>
      <c r="BL195" s="573">
        <v>5</v>
      </c>
      <c r="BM195" s="572">
        <v>2</v>
      </c>
      <c r="BN195" s="572">
        <v>3</v>
      </c>
      <c r="BO195" s="571"/>
      <c r="BP195" s="570">
        <v>5</v>
      </c>
      <c r="BQ195" s="570">
        <v>3</v>
      </c>
      <c r="BR195" s="570">
        <v>3</v>
      </c>
      <c r="BS195" s="634">
        <v>1</v>
      </c>
      <c r="BT195" s="573">
        <v>3</v>
      </c>
      <c r="BU195" s="572">
        <v>0</v>
      </c>
      <c r="BV195" s="572">
        <v>0</v>
      </c>
      <c r="BW195" s="571"/>
      <c r="BX195" s="5"/>
      <c r="BY195" s="5"/>
      <c r="BZ195" s="5"/>
      <c r="CA195" s="5"/>
    </row>
    <row r="196" spans="1:79">
      <c r="A196" s="664">
        <v>4</v>
      </c>
      <c r="B196" s="593" t="s">
        <v>74</v>
      </c>
      <c r="C196" s="669" t="s">
        <v>1594</v>
      </c>
      <c r="D196" s="1310" t="str">
        <f t="shared" si="83"/>
        <v>Steve Bailey</v>
      </c>
      <c r="E196" s="579">
        <f t="shared" si="84"/>
        <v>39</v>
      </c>
      <c r="F196" s="579">
        <f t="shared" si="85"/>
        <v>15</v>
      </c>
      <c r="G196" s="579">
        <f t="shared" si="86"/>
        <v>25</v>
      </c>
      <c r="H196" s="579">
        <f t="shared" si="87"/>
        <v>1</v>
      </c>
      <c r="I196" s="578">
        <f t="shared" si="88"/>
        <v>0.64102564102564108</v>
      </c>
      <c r="J196" s="1315">
        <v>4</v>
      </c>
      <c r="K196" s="1315">
        <v>0</v>
      </c>
      <c r="L196" s="1315">
        <v>2</v>
      </c>
      <c r="M196" s="1314"/>
      <c r="N196" s="244"/>
      <c r="O196" s="244"/>
      <c r="P196" s="244"/>
      <c r="Q196" s="290"/>
      <c r="R196" s="880"/>
      <c r="S196" s="652"/>
      <c r="T196" s="652"/>
      <c r="U196" s="651"/>
      <c r="V196" s="754">
        <v>4</v>
      </c>
      <c r="W196" s="753">
        <v>2</v>
      </c>
      <c r="X196" s="753">
        <v>3</v>
      </c>
      <c r="Y196" s="752"/>
      <c r="Z196" s="880"/>
      <c r="AA196" s="652"/>
      <c r="AB196" s="652"/>
      <c r="AC196" s="655"/>
      <c r="AD196" s="544"/>
      <c r="AE196" s="573">
        <v>5</v>
      </c>
      <c r="AF196" s="572">
        <v>2</v>
      </c>
      <c r="AG196" s="572">
        <v>2</v>
      </c>
      <c r="AH196" s="571"/>
      <c r="AI196" s="379"/>
      <c r="AJ196" s="379"/>
      <c r="AK196" s="379"/>
      <c r="AL196" s="378"/>
      <c r="AM196" s="927">
        <v>5</v>
      </c>
      <c r="AN196" s="927">
        <v>2</v>
      </c>
      <c r="AO196" s="927">
        <v>2</v>
      </c>
      <c r="AP196" s="926"/>
      <c r="AQ196" s="379"/>
      <c r="AR196" s="379"/>
      <c r="AS196" s="379"/>
      <c r="AT196" s="378"/>
      <c r="AU196" s="244"/>
      <c r="AV196" s="244"/>
      <c r="AW196" s="244"/>
      <c r="AX196" s="377"/>
      <c r="AY196" s="570">
        <v>5</v>
      </c>
      <c r="AZ196" s="570">
        <v>1</v>
      </c>
      <c r="BA196" s="570">
        <v>4</v>
      </c>
      <c r="BB196" s="569">
        <v>1</v>
      </c>
      <c r="BC196" s="544"/>
      <c r="BD196" s="928">
        <v>7</v>
      </c>
      <c r="BE196" s="927">
        <v>5</v>
      </c>
      <c r="BF196" s="927">
        <v>6</v>
      </c>
      <c r="BG196" s="926"/>
      <c r="BH196" s="379"/>
      <c r="BI196" s="379"/>
      <c r="BJ196" s="379"/>
      <c r="BK196" s="453"/>
      <c r="BL196" s="386"/>
      <c r="BM196" s="244"/>
      <c r="BN196" s="244"/>
      <c r="BO196" s="377"/>
      <c r="BP196" s="570">
        <v>4</v>
      </c>
      <c r="BQ196" s="570">
        <v>3</v>
      </c>
      <c r="BR196" s="570">
        <v>3</v>
      </c>
      <c r="BS196" s="634"/>
      <c r="BT196" s="573">
        <v>5</v>
      </c>
      <c r="BU196" s="572">
        <v>0</v>
      </c>
      <c r="BV196" s="572">
        <v>3</v>
      </c>
      <c r="BW196" s="571"/>
      <c r="BX196" s="5"/>
      <c r="BY196" s="5"/>
      <c r="BZ196" s="5"/>
      <c r="CA196" s="5"/>
    </row>
    <row r="197" spans="1:79">
      <c r="A197" s="664">
        <v>5</v>
      </c>
      <c r="B197" s="1209" t="s">
        <v>180</v>
      </c>
      <c r="C197" s="1309" t="s">
        <v>1636</v>
      </c>
      <c r="D197" s="1310" t="str">
        <f t="shared" si="83"/>
        <v>Richard Hanning</v>
      </c>
      <c r="E197" s="702">
        <f t="shared" si="84"/>
        <v>68</v>
      </c>
      <c r="F197" s="702">
        <f t="shared" si="85"/>
        <v>20</v>
      </c>
      <c r="G197" s="702">
        <f t="shared" si="86"/>
        <v>28</v>
      </c>
      <c r="H197" s="702">
        <f t="shared" si="87"/>
        <v>1</v>
      </c>
      <c r="I197" s="701">
        <f t="shared" si="88"/>
        <v>0.41176470588235292</v>
      </c>
      <c r="J197" s="837">
        <v>4</v>
      </c>
      <c r="K197" s="837">
        <v>3</v>
      </c>
      <c r="L197" s="837">
        <v>2</v>
      </c>
      <c r="M197" s="836">
        <v>1</v>
      </c>
      <c r="N197" s="244"/>
      <c r="O197" s="244"/>
      <c r="P197" s="244"/>
      <c r="Q197" s="290"/>
      <c r="R197" s="913">
        <v>5</v>
      </c>
      <c r="S197" s="912">
        <v>0</v>
      </c>
      <c r="T197" s="912">
        <v>2</v>
      </c>
      <c r="U197" s="984"/>
      <c r="V197" s="754">
        <v>5</v>
      </c>
      <c r="W197" s="753">
        <v>1</v>
      </c>
      <c r="X197" s="753">
        <v>2</v>
      </c>
      <c r="Y197" s="752"/>
      <c r="Z197" s="751">
        <v>6</v>
      </c>
      <c r="AA197" s="750">
        <v>3</v>
      </c>
      <c r="AB197" s="750">
        <v>4</v>
      </c>
      <c r="AC197" s="749"/>
      <c r="AD197" s="544"/>
      <c r="AE197" s="573">
        <v>3</v>
      </c>
      <c r="AF197" s="572">
        <v>2</v>
      </c>
      <c r="AG197" s="572">
        <v>2</v>
      </c>
      <c r="AH197" s="571"/>
      <c r="AI197" s="570">
        <v>4</v>
      </c>
      <c r="AJ197" s="570">
        <v>0</v>
      </c>
      <c r="AK197" s="570">
        <v>1</v>
      </c>
      <c r="AL197" s="569"/>
      <c r="AM197" s="927">
        <v>5</v>
      </c>
      <c r="AN197" s="927">
        <v>2</v>
      </c>
      <c r="AO197" s="927">
        <v>2</v>
      </c>
      <c r="AP197" s="926"/>
      <c r="AQ197" s="570">
        <v>5</v>
      </c>
      <c r="AR197" s="570">
        <v>1</v>
      </c>
      <c r="AS197" s="570">
        <v>2</v>
      </c>
      <c r="AT197" s="569"/>
      <c r="AU197" s="572">
        <v>6</v>
      </c>
      <c r="AV197" s="572">
        <v>3</v>
      </c>
      <c r="AW197" s="572">
        <v>4</v>
      </c>
      <c r="AX197" s="571"/>
      <c r="AY197" s="570">
        <v>6</v>
      </c>
      <c r="AZ197" s="570">
        <v>1</v>
      </c>
      <c r="BA197" s="570">
        <v>0</v>
      </c>
      <c r="BB197" s="569"/>
      <c r="BC197" s="544"/>
      <c r="BD197" s="928">
        <v>6</v>
      </c>
      <c r="BE197" s="927">
        <v>3</v>
      </c>
      <c r="BF197" s="927">
        <v>5</v>
      </c>
      <c r="BG197" s="926"/>
      <c r="BH197" s="570">
        <v>5</v>
      </c>
      <c r="BI197" s="570">
        <v>0</v>
      </c>
      <c r="BJ197" s="570">
        <v>0</v>
      </c>
      <c r="BK197" s="634"/>
      <c r="BL197" s="386"/>
      <c r="BM197" s="244"/>
      <c r="BN197" s="244"/>
      <c r="BO197" s="377"/>
      <c r="BP197" s="570">
        <v>4</v>
      </c>
      <c r="BQ197" s="570">
        <v>1</v>
      </c>
      <c r="BR197" s="570">
        <v>2</v>
      </c>
      <c r="BS197" s="634"/>
      <c r="BT197" s="573">
        <v>4</v>
      </c>
      <c r="BU197" s="572">
        <v>0</v>
      </c>
      <c r="BV197" s="572">
        <v>0</v>
      </c>
      <c r="BW197" s="571"/>
      <c r="BX197" s="5"/>
      <c r="BY197" s="5"/>
      <c r="BZ197" s="5"/>
      <c r="CA197" s="5"/>
    </row>
    <row r="198" spans="1:79" ht="15.6">
      <c r="A198" s="664">
        <v>6</v>
      </c>
      <c r="B198" s="1266" t="s">
        <v>139</v>
      </c>
      <c r="C198" s="1311" t="s">
        <v>1559</v>
      </c>
      <c r="D198" s="1310" t="str">
        <f t="shared" si="83"/>
        <v>Nick Walls</v>
      </c>
      <c r="E198" s="579">
        <f t="shared" si="84"/>
        <v>64</v>
      </c>
      <c r="F198" s="579">
        <f t="shared" si="85"/>
        <v>23</v>
      </c>
      <c r="G198" s="579">
        <f t="shared" si="86"/>
        <v>34</v>
      </c>
      <c r="H198" s="579">
        <f t="shared" si="87"/>
        <v>8</v>
      </c>
      <c r="I198" s="578">
        <f t="shared" si="88"/>
        <v>0.53125</v>
      </c>
      <c r="J198" s="1315">
        <v>4</v>
      </c>
      <c r="K198" s="1315">
        <v>0</v>
      </c>
      <c r="L198" s="1315">
        <v>1</v>
      </c>
      <c r="M198" s="1314"/>
      <c r="N198" s="927">
        <v>4</v>
      </c>
      <c r="O198" s="927">
        <v>0</v>
      </c>
      <c r="P198" s="927">
        <v>2</v>
      </c>
      <c r="Q198" s="1229"/>
      <c r="R198" s="913">
        <v>4</v>
      </c>
      <c r="S198" s="912">
        <v>1</v>
      </c>
      <c r="T198" s="912">
        <v>1</v>
      </c>
      <c r="U198" s="984">
        <v>1</v>
      </c>
      <c r="V198" s="754">
        <v>5</v>
      </c>
      <c r="W198" s="753">
        <v>1</v>
      </c>
      <c r="X198" s="753">
        <v>3</v>
      </c>
      <c r="Y198" s="752"/>
      <c r="Z198" s="751">
        <v>4</v>
      </c>
      <c r="AA198" s="750">
        <v>4</v>
      </c>
      <c r="AB198" s="750">
        <v>3</v>
      </c>
      <c r="AC198" s="749">
        <v>1</v>
      </c>
      <c r="AD198" s="544"/>
      <c r="AE198" s="573">
        <v>3</v>
      </c>
      <c r="AF198" s="572">
        <v>2</v>
      </c>
      <c r="AG198" s="572">
        <v>2</v>
      </c>
      <c r="AH198" s="571">
        <v>2</v>
      </c>
      <c r="AI198" s="570">
        <v>4</v>
      </c>
      <c r="AJ198" s="570">
        <v>0</v>
      </c>
      <c r="AK198" s="570">
        <v>3</v>
      </c>
      <c r="AL198" s="569"/>
      <c r="AM198" s="927">
        <v>6</v>
      </c>
      <c r="AN198" s="927">
        <v>1</v>
      </c>
      <c r="AO198" s="927">
        <v>1</v>
      </c>
      <c r="AP198" s="926"/>
      <c r="AQ198" s="379"/>
      <c r="AR198" s="379"/>
      <c r="AS198" s="379"/>
      <c r="AT198" s="378"/>
      <c r="AU198" s="572">
        <v>5</v>
      </c>
      <c r="AV198" s="572">
        <v>2</v>
      </c>
      <c r="AW198" s="572">
        <v>5</v>
      </c>
      <c r="AX198" s="571"/>
      <c r="AY198" s="570">
        <v>6</v>
      </c>
      <c r="AZ198" s="570">
        <v>5</v>
      </c>
      <c r="BA198" s="570">
        <v>5</v>
      </c>
      <c r="BB198" s="569">
        <v>3</v>
      </c>
      <c r="BC198" s="544"/>
      <c r="BD198" s="928">
        <v>6</v>
      </c>
      <c r="BE198" s="927">
        <v>4</v>
      </c>
      <c r="BF198" s="927">
        <v>3</v>
      </c>
      <c r="BG198" s="926">
        <v>1</v>
      </c>
      <c r="BH198" s="570">
        <v>5</v>
      </c>
      <c r="BI198" s="570">
        <v>1</v>
      </c>
      <c r="BJ198" s="570">
        <v>2</v>
      </c>
      <c r="BK198" s="634"/>
      <c r="BL198" s="386"/>
      <c r="BM198" s="244"/>
      <c r="BN198" s="244"/>
      <c r="BO198" s="377"/>
      <c r="BP198" s="570">
        <v>5</v>
      </c>
      <c r="BQ198" s="570">
        <v>1</v>
      </c>
      <c r="BR198" s="570">
        <v>1</v>
      </c>
      <c r="BS198" s="634"/>
      <c r="BT198" s="573">
        <v>3</v>
      </c>
      <c r="BU198" s="572">
        <v>1</v>
      </c>
      <c r="BV198" s="572">
        <v>2</v>
      </c>
      <c r="BW198" s="571"/>
      <c r="BX198" s="5"/>
      <c r="BY198" s="5"/>
      <c r="BZ198" s="5"/>
      <c r="CA198" s="5"/>
    </row>
    <row r="199" spans="1:79">
      <c r="A199" s="664">
        <v>7</v>
      </c>
      <c r="B199" s="1209" t="s">
        <v>115</v>
      </c>
      <c r="C199" s="1309" t="s">
        <v>1560</v>
      </c>
      <c r="D199" s="1310" t="str">
        <f t="shared" si="83"/>
        <v>Mike Lanfear</v>
      </c>
      <c r="E199" s="579">
        <f t="shared" si="84"/>
        <v>57</v>
      </c>
      <c r="F199" s="579">
        <f t="shared" si="85"/>
        <v>17</v>
      </c>
      <c r="G199" s="579">
        <f t="shared" si="86"/>
        <v>34</v>
      </c>
      <c r="H199" s="579">
        <f t="shared" si="87"/>
        <v>0</v>
      </c>
      <c r="I199" s="578">
        <f t="shared" si="88"/>
        <v>0.59649122807017541</v>
      </c>
      <c r="J199" s="1315">
        <v>4</v>
      </c>
      <c r="K199" s="1315">
        <v>2</v>
      </c>
      <c r="L199" s="1315">
        <v>2</v>
      </c>
      <c r="M199" s="1314"/>
      <c r="N199" s="927">
        <v>5</v>
      </c>
      <c r="O199" s="927">
        <v>1</v>
      </c>
      <c r="P199" s="927">
        <v>1</v>
      </c>
      <c r="Q199" s="1229"/>
      <c r="R199" s="880"/>
      <c r="S199" s="652"/>
      <c r="T199" s="652"/>
      <c r="U199" s="651"/>
      <c r="V199" s="754">
        <v>3</v>
      </c>
      <c r="W199" s="753">
        <v>2</v>
      </c>
      <c r="X199" s="753">
        <v>2</v>
      </c>
      <c r="Y199" s="752"/>
      <c r="Z199" s="751"/>
      <c r="AA199" s="750"/>
      <c r="AB199" s="750"/>
      <c r="AC199" s="749"/>
      <c r="AD199" s="544"/>
      <c r="AE199" s="573">
        <v>4</v>
      </c>
      <c r="AF199" s="572">
        <v>0</v>
      </c>
      <c r="AG199" s="572">
        <v>3</v>
      </c>
      <c r="AH199" s="571"/>
      <c r="AI199" s="570">
        <v>4</v>
      </c>
      <c r="AJ199" s="570">
        <v>0</v>
      </c>
      <c r="AK199" s="570">
        <v>2</v>
      </c>
      <c r="AL199" s="569"/>
      <c r="AM199" s="244"/>
      <c r="AN199" s="244"/>
      <c r="AO199" s="244"/>
      <c r="AP199" s="377"/>
      <c r="AQ199" s="570">
        <v>5</v>
      </c>
      <c r="AR199" s="570">
        <v>1</v>
      </c>
      <c r="AS199" s="570">
        <v>4</v>
      </c>
      <c r="AT199" s="569"/>
      <c r="AU199" s="572">
        <v>5</v>
      </c>
      <c r="AV199" s="572">
        <v>2</v>
      </c>
      <c r="AW199" s="572">
        <v>2</v>
      </c>
      <c r="AX199" s="571"/>
      <c r="AY199" s="570">
        <v>6</v>
      </c>
      <c r="AZ199" s="570">
        <v>1</v>
      </c>
      <c r="BA199" s="570">
        <v>4</v>
      </c>
      <c r="BB199" s="569"/>
      <c r="BC199" s="544"/>
      <c r="BD199" s="928">
        <v>6</v>
      </c>
      <c r="BE199" s="927">
        <v>4</v>
      </c>
      <c r="BF199" s="927">
        <v>5</v>
      </c>
      <c r="BG199" s="926"/>
      <c r="BH199" s="570">
        <v>5</v>
      </c>
      <c r="BI199" s="570">
        <v>1</v>
      </c>
      <c r="BJ199" s="570">
        <v>1</v>
      </c>
      <c r="BK199" s="634"/>
      <c r="BL199" s="573">
        <v>6</v>
      </c>
      <c r="BM199" s="572">
        <v>2</v>
      </c>
      <c r="BN199" s="572">
        <v>5</v>
      </c>
      <c r="BO199" s="571"/>
      <c r="BP199" s="570">
        <v>4</v>
      </c>
      <c r="BQ199" s="570">
        <v>1</v>
      </c>
      <c r="BR199" s="570">
        <v>3</v>
      </c>
      <c r="BS199" s="634"/>
      <c r="BT199" s="386"/>
      <c r="BU199" s="244"/>
      <c r="BV199" s="244"/>
      <c r="BW199" s="377"/>
      <c r="BX199" s="5"/>
      <c r="BY199" s="5"/>
      <c r="BZ199" s="5"/>
      <c r="CA199" s="5"/>
    </row>
    <row r="200" spans="1:79">
      <c r="A200" s="664">
        <v>8</v>
      </c>
      <c r="B200" s="1257" t="s">
        <v>41</v>
      </c>
      <c r="C200" s="1455" t="s">
        <v>1560</v>
      </c>
      <c r="D200" s="1310" t="str">
        <f t="shared" si="83"/>
        <v>Mike Harriman</v>
      </c>
      <c r="E200" s="579">
        <f t="shared" si="84"/>
        <v>77</v>
      </c>
      <c r="F200" s="579">
        <f t="shared" si="85"/>
        <v>26</v>
      </c>
      <c r="G200" s="579">
        <f t="shared" si="86"/>
        <v>49</v>
      </c>
      <c r="H200" s="579">
        <f t="shared" si="87"/>
        <v>0</v>
      </c>
      <c r="I200" s="578">
        <f t="shared" si="88"/>
        <v>0.63636363636363635</v>
      </c>
      <c r="J200" s="1315">
        <v>3</v>
      </c>
      <c r="K200" s="1315">
        <v>0</v>
      </c>
      <c r="L200" s="1315">
        <v>0</v>
      </c>
      <c r="M200" s="1314"/>
      <c r="N200" s="927">
        <v>5</v>
      </c>
      <c r="O200" s="927">
        <v>1</v>
      </c>
      <c r="P200" s="927">
        <v>4</v>
      </c>
      <c r="Q200" s="1229"/>
      <c r="R200" s="913">
        <v>5</v>
      </c>
      <c r="S200" s="912">
        <v>2</v>
      </c>
      <c r="T200" s="912">
        <v>4</v>
      </c>
      <c r="U200" s="984"/>
      <c r="V200" s="754">
        <v>5</v>
      </c>
      <c r="W200" s="753">
        <v>1</v>
      </c>
      <c r="X200" s="753">
        <v>2</v>
      </c>
      <c r="Y200" s="752"/>
      <c r="Z200" s="751">
        <v>6</v>
      </c>
      <c r="AA200" s="750">
        <v>2</v>
      </c>
      <c r="AB200" s="750">
        <v>5</v>
      </c>
      <c r="AC200" s="749"/>
      <c r="AD200" s="544"/>
      <c r="AE200" s="573">
        <v>2</v>
      </c>
      <c r="AF200" s="572">
        <v>0</v>
      </c>
      <c r="AG200" s="572">
        <v>0</v>
      </c>
      <c r="AH200" s="571"/>
      <c r="AI200" s="570">
        <v>3</v>
      </c>
      <c r="AJ200" s="570">
        <v>1</v>
      </c>
      <c r="AK200" s="570">
        <v>1</v>
      </c>
      <c r="AL200" s="569"/>
      <c r="AM200" s="927">
        <v>6</v>
      </c>
      <c r="AN200" s="927">
        <v>3</v>
      </c>
      <c r="AO200" s="927">
        <v>6</v>
      </c>
      <c r="AP200" s="926"/>
      <c r="AQ200" s="570">
        <v>3</v>
      </c>
      <c r="AR200" s="570">
        <v>0</v>
      </c>
      <c r="AS200" s="570">
        <v>1</v>
      </c>
      <c r="AT200" s="569"/>
      <c r="AU200" s="572">
        <v>5</v>
      </c>
      <c r="AV200" s="572">
        <v>3</v>
      </c>
      <c r="AW200" s="572">
        <v>4</v>
      </c>
      <c r="AX200" s="571"/>
      <c r="AY200" s="570">
        <v>6</v>
      </c>
      <c r="AZ200" s="570">
        <v>3</v>
      </c>
      <c r="BA200" s="570">
        <v>6</v>
      </c>
      <c r="BB200" s="569"/>
      <c r="BC200" s="544"/>
      <c r="BD200" s="928">
        <v>7</v>
      </c>
      <c r="BE200" s="927">
        <v>4</v>
      </c>
      <c r="BF200" s="927">
        <v>5</v>
      </c>
      <c r="BG200" s="926"/>
      <c r="BH200" s="570">
        <v>5</v>
      </c>
      <c r="BI200" s="570">
        <v>1</v>
      </c>
      <c r="BJ200" s="570">
        <v>2</v>
      </c>
      <c r="BK200" s="634"/>
      <c r="BL200" s="573">
        <v>6</v>
      </c>
      <c r="BM200" s="572">
        <v>3</v>
      </c>
      <c r="BN200" s="572">
        <v>4</v>
      </c>
      <c r="BO200" s="571"/>
      <c r="BP200" s="570">
        <v>5</v>
      </c>
      <c r="BQ200" s="570">
        <v>1</v>
      </c>
      <c r="BR200" s="570">
        <v>3</v>
      </c>
      <c r="BS200" s="634"/>
      <c r="BT200" s="573">
        <v>5</v>
      </c>
      <c r="BU200" s="572">
        <v>1</v>
      </c>
      <c r="BV200" s="572">
        <v>2</v>
      </c>
      <c r="BW200" s="571"/>
      <c r="BX200" s="5"/>
      <c r="BY200" s="5"/>
      <c r="BZ200" s="5"/>
      <c r="CA200" s="5"/>
    </row>
    <row r="201" spans="1:79">
      <c r="A201" s="664">
        <v>9</v>
      </c>
      <c r="B201" s="593" t="s">
        <v>1637</v>
      </c>
      <c r="C201" s="669" t="s">
        <v>1638</v>
      </c>
      <c r="D201" s="1310" t="str">
        <f t="shared" si="83"/>
        <v>Jeremy Reich</v>
      </c>
      <c r="E201" s="579">
        <f t="shared" si="84"/>
        <v>57</v>
      </c>
      <c r="F201" s="579">
        <f t="shared" si="85"/>
        <v>11</v>
      </c>
      <c r="G201" s="579">
        <f t="shared" si="86"/>
        <v>25</v>
      </c>
      <c r="H201" s="579">
        <f t="shared" si="87"/>
        <v>0</v>
      </c>
      <c r="I201" s="578">
        <f t="shared" si="88"/>
        <v>0.43859649122807015</v>
      </c>
      <c r="J201" s="1315">
        <v>4</v>
      </c>
      <c r="K201" s="1315">
        <v>0</v>
      </c>
      <c r="L201" s="1315">
        <v>1</v>
      </c>
      <c r="M201" s="1314"/>
      <c r="N201" s="927">
        <v>4</v>
      </c>
      <c r="O201" s="927">
        <v>1</v>
      </c>
      <c r="P201" s="927">
        <v>2</v>
      </c>
      <c r="Q201" s="1229"/>
      <c r="R201" s="913">
        <v>5</v>
      </c>
      <c r="S201" s="912">
        <v>1</v>
      </c>
      <c r="T201" s="912">
        <v>0</v>
      </c>
      <c r="U201" s="984"/>
      <c r="V201" s="754">
        <v>2</v>
      </c>
      <c r="W201" s="753">
        <v>0</v>
      </c>
      <c r="X201" s="753">
        <v>1</v>
      </c>
      <c r="Y201" s="752"/>
      <c r="Z201" s="751">
        <v>5</v>
      </c>
      <c r="AA201" s="750">
        <v>1</v>
      </c>
      <c r="AB201" s="750">
        <v>1</v>
      </c>
      <c r="AC201" s="749"/>
      <c r="AD201" s="544"/>
      <c r="AE201" s="573">
        <v>2</v>
      </c>
      <c r="AF201" s="572">
        <v>0</v>
      </c>
      <c r="AG201" s="572">
        <v>1</v>
      </c>
      <c r="AH201" s="571"/>
      <c r="AI201" s="570">
        <v>3</v>
      </c>
      <c r="AJ201" s="570">
        <v>0</v>
      </c>
      <c r="AK201" s="570">
        <v>1</v>
      </c>
      <c r="AL201" s="569"/>
      <c r="AM201" s="927">
        <v>4</v>
      </c>
      <c r="AN201" s="927">
        <v>2</v>
      </c>
      <c r="AO201" s="927">
        <v>2</v>
      </c>
      <c r="AP201" s="926"/>
      <c r="AQ201" s="570">
        <v>4</v>
      </c>
      <c r="AR201" s="570">
        <v>1</v>
      </c>
      <c r="AS201" s="570">
        <v>2</v>
      </c>
      <c r="AT201" s="569"/>
      <c r="AU201" s="572">
        <v>1</v>
      </c>
      <c r="AV201" s="572">
        <v>0</v>
      </c>
      <c r="AW201" s="572">
        <v>0</v>
      </c>
      <c r="AX201" s="571"/>
      <c r="AY201" s="570">
        <v>3</v>
      </c>
      <c r="AZ201" s="570">
        <v>1</v>
      </c>
      <c r="BA201" s="570">
        <v>2</v>
      </c>
      <c r="BB201" s="569"/>
      <c r="BC201" s="544"/>
      <c r="BD201" s="928">
        <v>7</v>
      </c>
      <c r="BE201" s="927">
        <v>2</v>
      </c>
      <c r="BF201" s="927">
        <v>4</v>
      </c>
      <c r="BG201" s="926"/>
      <c r="BH201" s="570">
        <v>2</v>
      </c>
      <c r="BI201" s="570">
        <v>0</v>
      </c>
      <c r="BJ201" s="570">
        <v>1</v>
      </c>
      <c r="BK201" s="634"/>
      <c r="BL201" s="573">
        <v>5</v>
      </c>
      <c r="BM201" s="572">
        <v>1</v>
      </c>
      <c r="BN201" s="572">
        <v>3</v>
      </c>
      <c r="BO201" s="571"/>
      <c r="BP201" s="570">
        <v>2</v>
      </c>
      <c r="BQ201" s="570">
        <v>0</v>
      </c>
      <c r="BR201" s="570">
        <v>1</v>
      </c>
      <c r="BS201" s="634"/>
      <c r="BT201" s="573">
        <v>4</v>
      </c>
      <c r="BU201" s="572">
        <v>1</v>
      </c>
      <c r="BV201" s="572">
        <v>3</v>
      </c>
      <c r="BW201" s="571"/>
      <c r="BX201" s="5"/>
      <c r="BY201" s="5"/>
      <c r="BZ201" s="5"/>
      <c r="CA201" s="5"/>
    </row>
    <row r="202" spans="1:79">
      <c r="A202" s="664">
        <v>10</v>
      </c>
      <c r="B202" s="1209" t="s">
        <v>174</v>
      </c>
      <c r="C202" s="1309" t="s">
        <v>1639</v>
      </c>
      <c r="D202" s="1310" t="str">
        <f t="shared" si="83"/>
        <v>Bret Slocum</v>
      </c>
      <c r="E202" s="579">
        <f t="shared" si="84"/>
        <v>51</v>
      </c>
      <c r="F202" s="579">
        <f t="shared" si="85"/>
        <v>17</v>
      </c>
      <c r="G202" s="579">
        <f t="shared" si="86"/>
        <v>24</v>
      </c>
      <c r="H202" s="579">
        <f t="shared" si="87"/>
        <v>3</v>
      </c>
      <c r="I202" s="578">
        <f t="shared" si="88"/>
        <v>0.47058823529411764</v>
      </c>
      <c r="J202" s="1315">
        <v>4</v>
      </c>
      <c r="K202" s="1315">
        <v>2</v>
      </c>
      <c r="L202" s="1315">
        <v>4</v>
      </c>
      <c r="M202" s="1314"/>
      <c r="N202" s="927">
        <v>5</v>
      </c>
      <c r="O202" s="927">
        <v>0</v>
      </c>
      <c r="P202" s="927">
        <v>2</v>
      </c>
      <c r="Q202" s="1229"/>
      <c r="R202" s="880"/>
      <c r="S202" s="652"/>
      <c r="T202" s="652"/>
      <c r="U202" s="651"/>
      <c r="V202" s="754">
        <v>3</v>
      </c>
      <c r="W202" s="753">
        <v>1</v>
      </c>
      <c r="X202" s="753">
        <v>2</v>
      </c>
      <c r="Y202" s="752">
        <v>1</v>
      </c>
      <c r="Z202" s="751">
        <v>1</v>
      </c>
      <c r="AA202" s="750">
        <v>0</v>
      </c>
      <c r="AB202" s="750">
        <v>0</v>
      </c>
      <c r="AC202" s="749"/>
      <c r="AD202" s="544"/>
      <c r="AE202" s="573">
        <v>2</v>
      </c>
      <c r="AF202" s="572">
        <v>0</v>
      </c>
      <c r="AG202" s="572">
        <v>0</v>
      </c>
      <c r="AH202" s="571"/>
      <c r="AI202" s="570">
        <v>4</v>
      </c>
      <c r="AJ202" s="570">
        <v>0</v>
      </c>
      <c r="AK202" s="570">
        <v>0</v>
      </c>
      <c r="AL202" s="569"/>
      <c r="AM202" s="927">
        <v>2</v>
      </c>
      <c r="AN202" s="927">
        <v>1</v>
      </c>
      <c r="AO202" s="927">
        <v>0</v>
      </c>
      <c r="AP202" s="926"/>
      <c r="AQ202" s="570">
        <v>4</v>
      </c>
      <c r="AR202" s="570">
        <v>1</v>
      </c>
      <c r="AS202" s="570">
        <v>1</v>
      </c>
      <c r="AT202" s="569"/>
      <c r="AU202" s="572">
        <v>5</v>
      </c>
      <c r="AV202" s="572">
        <v>2</v>
      </c>
      <c r="AW202" s="572">
        <v>5</v>
      </c>
      <c r="AX202" s="571"/>
      <c r="AY202" s="570">
        <v>1</v>
      </c>
      <c r="AZ202" s="570">
        <v>0</v>
      </c>
      <c r="BA202" s="570">
        <v>0</v>
      </c>
      <c r="BB202" s="569"/>
      <c r="BC202" s="544"/>
      <c r="BD202" s="928">
        <v>7</v>
      </c>
      <c r="BE202" s="927">
        <v>3</v>
      </c>
      <c r="BF202" s="927">
        <v>3</v>
      </c>
      <c r="BG202" s="926"/>
      <c r="BH202" s="570">
        <v>4</v>
      </c>
      <c r="BI202" s="570">
        <v>4</v>
      </c>
      <c r="BJ202" s="570">
        <v>3</v>
      </c>
      <c r="BK202" s="634">
        <v>2</v>
      </c>
      <c r="BL202" s="573">
        <v>5</v>
      </c>
      <c r="BM202" s="572">
        <v>2</v>
      </c>
      <c r="BN202" s="572">
        <v>2</v>
      </c>
      <c r="BO202" s="571"/>
      <c r="BP202" s="570">
        <v>2</v>
      </c>
      <c r="BQ202" s="570">
        <v>0</v>
      </c>
      <c r="BR202" s="570">
        <v>1</v>
      </c>
      <c r="BS202" s="634"/>
      <c r="BT202" s="573">
        <v>2</v>
      </c>
      <c r="BU202" s="572">
        <v>1</v>
      </c>
      <c r="BV202" s="572">
        <v>1</v>
      </c>
      <c r="BW202" s="571"/>
      <c r="BX202" s="5"/>
      <c r="BY202" s="5"/>
      <c r="BZ202" s="5"/>
      <c r="CA202" s="5"/>
    </row>
    <row r="203" spans="1:79">
      <c r="A203" s="664">
        <v>11</v>
      </c>
      <c r="B203" s="1209" t="s">
        <v>31</v>
      </c>
      <c r="C203" s="1309" t="s">
        <v>1607</v>
      </c>
      <c r="D203" s="1310" t="str">
        <f t="shared" si="83"/>
        <v>Ryan Wolfe</v>
      </c>
      <c r="E203" s="579">
        <f t="shared" si="84"/>
        <v>43</v>
      </c>
      <c r="F203" s="579">
        <f t="shared" si="85"/>
        <v>16</v>
      </c>
      <c r="G203" s="579">
        <f t="shared" si="86"/>
        <v>17</v>
      </c>
      <c r="H203" s="579">
        <f t="shared" si="87"/>
        <v>1</v>
      </c>
      <c r="I203" s="578">
        <f t="shared" si="88"/>
        <v>0.39534883720930231</v>
      </c>
      <c r="J203" s="1315">
        <v>0</v>
      </c>
      <c r="K203" s="1315">
        <v>0</v>
      </c>
      <c r="L203" s="1315">
        <v>0</v>
      </c>
      <c r="M203" s="1314"/>
      <c r="N203" s="927">
        <v>4</v>
      </c>
      <c r="O203" s="927">
        <v>1</v>
      </c>
      <c r="P203" s="927">
        <v>1</v>
      </c>
      <c r="Q203" s="1229"/>
      <c r="R203" s="913">
        <v>5</v>
      </c>
      <c r="S203" s="912">
        <v>1</v>
      </c>
      <c r="T203" s="912">
        <v>1</v>
      </c>
      <c r="U203" s="984"/>
      <c r="V203" s="754">
        <v>2</v>
      </c>
      <c r="W203" s="753">
        <v>0</v>
      </c>
      <c r="X203" s="753">
        <v>0</v>
      </c>
      <c r="Y203" s="752"/>
      <c r="Z203" s="751">
        <v>4</v>
      </c>
      <c r="AA203" s="750">
        <v>2</v>
      </c>
      <c r="AB203" s="750">
        <v>2</v>
      </c>
      <c r="AC203" s="749"/>
      <c r="AD203" s="544"/>
      <c r="AE203" s="573">
        <v>4</v>
      </c>
      <c r="AF203" s="572">
        <v>1</v>
      </c>
      <c r="AG203" s="572">
        <v>1</v>
      </c>
      <c r="AH203" s="571">
        <v>1</v>
      </c>
      <c r="AI203" s="570">
        <v>1</v>
      </c>
      <c r="AJ203" s="570">
        <v>1</v>
      </c>
      <c r="AK203" s="570">
        <v>1</v>
      </c>
      <c r="AL203" s="569"/>
      <c r="AM203" s="927">
        <v>4</v>
      </c>
      <c r="AN203" s="927">
        <v>3</v>
      </c>
      <c r="AO203" s="927">
        <v>2</v>
      </c>
      <c r="AP203" s="926"/>
      <c r="AQ203" s="570">
        <v>5</v>
      </c>
      <c r="AR203" s="570">
        <v>2</v>
      </c>
      <c r="AS203" s="570">
        <v>2</v>
      </c>
      <c r="AT203" s="569"/>
      <c r="AU203" s="572">
        <v>3</v>
      </c>
      <c r="AV203" s="572">
        <v>1</v>
      </c>
      <c r="AW203" s="572">
        <v>1</v>
      </c>
      <c r="AX203" s="571"/>
      <c r="AY203" s="570">
        <v>2</v>
      </c>
      <c r="AZ203" s="570">
        <v>1</v>
      </c>
      <c r="BA203" s="570">
        <v>0</v>
      </c>
      <c r="BB203" s="569"/>
      <c r="BC203" s="544"/>
      <c r="BD203" s="386"/>
      <c r="BE203" s="244"/>
      <c r="BF203" s="244"/>
      <c r="BG203" s="377"/>
      <c r="BH203" s="570">
        <v>2</v>
      </c>
      <c r="BI203" s="570">
        <v>2</v>
      </c>
      <c r="BJ203" s="570">
        <v>2</v>
      </c>
      <c r="BK203" s="634"/>
      <c r="BL203" s="573">
        <v>5</v>
      </c>
      <c r="BM203" s="572">
        <v>1</v>
      </c>
      <c r="BN203" s="572">
        <v>3</v>
      </c>
      <c r="BO203" s="571"/>
      <c r="BP203" s="379"/>
      <c r="BQ203" s="379"/>
      <c r="BR203" s="379"/>
      <c r="BS203" s="453"/>
      <c r="BT203" s="573">
        <v>2</v>
      </c>
      <c r="BU203" s="572">
        <v>0</v>
      </c>
      <c r="BV203" s="572">
        <v>1</v>
      </c>
      <c r="BW203" s="571"/>
      <c r="BX203" s="5"/>
      <c r="BY203" s="5"/>
      <c r="BZ203" s="5"/>
      <c r="CA203" s="5"/>
    </row>
    <row r="204" spans="1:79">
      <c r="A204" s="664">
        <v>12</v>
      </c>
      <c r="B204" s="1283" t="s">
        <v>170</v>
      </c>
      <c r="C204" s="1454" t="s">
        <v>1579</v>
      </c>
      <c r="D204" s="1310" t="str">
        <f t="shared" si="83"/>
        <v>Dave Bullock</v>
      </c>
      <c r="E204" s="579">
        <f t="shared" si="84"/>
        <v>56</v>
      </c>
      <c r="F204" s="579">
        <f t="shared" si="85"/>
        <v>14</v>
      </c>
      <c r="G204" s="579">
        <f t="shared" si="86"/>
        <v>25</v>
      </c>
      <c r="H204" s="579">
        <f t="shared" si="87"/>
        <v>2</v>
      </c>
      <c r="I204" s="578">
        <f t="shared" si="88"/>
        <v>0.44642857142857145</v>
      </c>
      <c r="J204" s="1315">
        <v>3</v>
      </c>
      <c r="K204" s="1315">
        <v>1</v>
      </c>
      <c r="L204" s="1315">
        <v>1</v>
      </c>
      <c r="M204" s="1314"/>
      <c r="N204" s="927">
        <v>4</v>
      </c>
      <c r="O204" s="927">
        <v>0</v>
      </c>
      <c r="P204" s="927">
        <v>2</v>
      </c>
      <c r="Q204" s="1229"/>
      <c r="R204" s="913">
        <v>5</v>
      </c>
      <c r="S204" s="912">
        <v>2</v>
      </c>
      <c r="T204" s="912">
        <v>2</v>
      </c>
      <c r="U204" s="984">
        <v>1</v>
      </c>
      <c r="V204" s="754">
        <v>2</v>
      </c>
      <c r="W204" s="753">
        <v>0</v>
      </c>
      <c r="X204" s="753">
        <v>1</v>
      </c>
      <c r="Y204" s="752"/>
      <c r="Z204" s="751">
        <v>5</v>
      </c>
      <c r="AA204" s="750">
        <v>2</v>
      </c>
      <c r="AB204" s="750">
        <v>4</v>
      </c>
      <c r="AC204" s="749"/>
      <c r="AD204" s="544"/>
      <c r="AE204" s="573">
        <v>4</v>
      </c>
      <c r="AF204" s="572">
        <v>1</v>
      </c>
      <c r="AG204" s="572">
        <v>1</v>
      </c>
      <c r="AH204" s="571"/>
      <c r="AI204" s="570">
        <v>4</v>
      </c>
      <c r="AJ204" s="570">
        <v>1</v>
      </c>
      <c r="AK204" s="570">
        <v>1</v>
      </c>
      <c r="AL204" s="569"/>
      <c r="AM204" s="927">
        <v>4</v>
      </c>
      <c r="AN204" s="927">
        <v>1</v>
      </c>
      <c r="AO204" s="927">
        <v>2</v>
      </c>
      <c r="AP204" s="926"/>
      <c r="AQ204" s="570">
        <v>5</v>
      </c>
      <c r="AR204" s="570">
        <v>1</v>
      </c>
      <c r="AS204" s="570">
        <v>2</v>
      </c>
      <c r="AT204" s="569"/>
      <c r="AU204" s="572">
        <v>2</v>
      </c>
      <c r="AV204" s="572">
        <v>0</v>
      </c>
      <c r="AW204" s="572">
        <v>1</v>
      </c>
      <c r="AX204" s="571"/>
      <c r="AY204" s="570">
        <v>2</v>
      </c>
      <c r="AZ204" s="570">
        <v>0</v>
      </c>
      <c r="BA204" s="570">
        <v>0</v>
      </c>
      <c r="BB204" s="569"/>
      <c r="BC204" s="544"/>
      <c r="BD204" s="928">
        <v>5</v>
      </c>
      <c r="BE204" s="927">
        <v>1</v>
      </c>
      <c r="BF204" s="927">
        <v>2</v>
      </c>
      <c r="BG204" s="926"/>
      <c r="BH204" s="570">
        <v>3</v>
      </c>
      <c r="BI204" s="570">
        <v>2</v>
      </c>
      <c r="BJ204" s="570">
        <v>3</v>
      </c>
      <c r="BK204" s="634">
        <v>1</v>
      </c>
      <c r="BL204" s="573">
        <v>4</v>
      </c>
      <c r="BM204" s="572">
        <v>2</v>
      </c>
      <c r="BN204" s="572">
        <v>3</v>
      </c>
      <c r="BO204" s="571"/>
      <c r="BP204" s="570">
        <v>2</v>
      </c>
      <c r="BQ204" s="570">
        <v>0</v>
      </c>
      <c r="BR204" s="570">
        <v>0</v>
      </c>
      <c r="BS204" s="634"/>
      <c r="BT204" s="573">
        <v>2</v>
      </c>
      <c r="BU204" s="572">
        <v>0</v>
      </c>
      <c r="BV204" s="572">
        <v>0</v>
      </c>
      <c r="BW204" s="571"/>
      <c r="BX204" s="5"/>
      <c r="BY204" s="5"/>
      <c r="BZ204" s="5"/>
      <c r="CA204" s="5"/>
    </row>
    <row r="205" spans="1:79">
      <c r="A205" s="664">
        <v>13</v>
      </c>
      <c r="B205" s="1209" t="s">
        <v>125</v>
      </c>
      <c r="C205" s="1309" t="s">
        <v>1609</v>
      </c>
      <c r="D205" s="1310" t="str">
        <f t="shared" si="83"/>
        <v>John Dalton</v>
      </c>
      <c r="E205" s="579">
        <f t="shared" si="84"/>
        <v>28</v>
      </c>
      <c r="F205" s="579">
        <f t="shared" si="85"/>
        <v>4</v>
      </c>
      <c r="G205" s="579">
        <f t="shared" si="86"/>
        <v>12</v>
      </c>
      <c r="H205" s="579">
        <f t="shared" si="87"/>
        <v>0</v>
      </c>
      <c r="I205" s="578">
        <f t="shared" si="88"/>
        <v>0.42857142857142855</v>
      </c>
      <c r="J205" s="592"/>
      <c r="K205" s="592"/>
      <c r="L205" s="592"/>
      <c r="M205" s="591"/>
      <c r="N205" s="927">
        <v>4</v>
      </c>
      <c r="O205" s="927">
        <v>1</v>
      </c>
      <c r="P205" s="927">
        <v>2</v>
      </c>
      <c r="Q205" s="1229"/>
      <c r="R205" s="880"/>
      <c r="S205" s="652"/>
      <c r="T205" s="652"/>
      <c r="U205" s="651"/>
      <c r="V205" s="754">
        <v>2</v>
      </c>
      <c r="W205" s="753">
        <v>0</v>
      </c>
      <c r="X205" s="753">
        <v>1</v>
      </c>
      <c r="Y205" s="752"/>
      <c r="Z205" s="751">
        <v>3</v>
      </c>
      <c r="AA205" s="750">
        <v>1</v>
      </c>
      <c r="AB205" s="750">
        <v>2</v>
      </c>
      <c r="AC205" s="749"/>
      <c r="AD205" s="544"/>
      <c r="AE205" s="573">
        <v>2</v>
      </c>
      <c r="AF205" s="572">
        <v>0</v>
      </c>
      <c r="AG205" s="572">
        <v>1</v>
      </c>
      <c r="AH205" s="571"/>
      <c r="AI205" s="570">
        <v>1</v>
      </c>
      <c r="AJ205" s="570">
        <v>0</v>
      </c>
      <c r="AK205" s="570">
        <v>0</v>
      </c>
      <c r="AL205" s="569"/>
      <c r="AM205" s="927">
        <v>2</v>
      </c>
      <c r="AN205" s="927">
        <v>1</v>
      </c>
      <c r="AO205" s="927">
        <v>1</v>
      </c>
      <c r="AP205" s="926"/>
      <c r="AQ205" s="570">
        <v>2</v>
      </c>
      <c r="AR205" s="570">
        <v>0</v>
      </c>
      <c r="AS205" s="570">
        <v>1</v>
      </c>
      <c r="AT205" s="569"/>
      <c r="AU205" s="572">
        <v>3</v>
      </c>
      <c r="AV205" s="572">
        <v>0</v>
      </c>
      <c r="AW205" s="572">
        <v>1</v>
      </c>
      <c r="AX205" s="571"/>
      <c r="AY205" s="379"/>
      <c r="AZ205" s="379"/>
      <c r="BA205" s="379"/>
      <c r="BB205" s="378"/>
      <c r="BC205" s="544"/>
      <c r="BD205" s="386"/>
      <c r="BE205" s="244"/>
      <c r="BF205" s="244"/>
      <c r="BG205" s="377"/>
      <c r="BH205" s="379"/>
      <c r="BI205" s="379"/>
      <c r="BJ205" s="379"/>
      <c r="BK205" s="453"/>
      <c r="BL205" s="573">
        <v>5</v>
      </c>
      <c r="BM205" s="572">
        <v>1</v>
      </c>
      <c r="BN205" s="572">
        <v>1</v>
      </c>
      <c r="BO205" s="571"/>
      <c r="BP205" s="570">
        <v>2</v>
      </c>
      <c r="BQ205" s="570">
        <v>0</v>
      </c>
      <c r="BR205" s="570">
        <v>1</v>
      </c>
      <c r="BS205" s="634"/>
      <c r="BT205" s="573">
        <v>2</v>
      </c>
      <c r="BU205" s="572">
        <v>0</v>
      </c>
      <c r="BV205" s="572">
        <v>1</v>
      </c>
      <c r="BW205" s="571"/>
      <c r="BX205" s="5"/>
      <c r="BY205" s="5"/>
      <c r="BZ205" s="5"/>
      <c r="CA205" s="5"/>
    </row>
    <row r="206" spans="1:79">
      <c r="A206" s="664">
        <v>14</v>
      </c>
      <c r="B206" s="1209"/>
      <c r="C206" s="1309"/>
      <c r="D206" s="1309"/>
      <c r="E206" s="579">
        <f t="shared" si="84"/>
        <v>0</v>
      </c>
      <c r="F206" s="579">
        <f t="shared" si="85"/>
        <v>0</v>
      </c>
      <c r="G206" s="579">
        <f t="shared" si="86"/>
        <v>0</v>
      </c>
      <c r="H206" s="579">
        <f t="shared" si="87"/>
        <v>0</v>
      </c>
      <c r="I206" s="578" t="e">
        <f t="shared" si="88"/>
        <v>#DIV/0!</v>
      </c>
      <c r="J206" s="1389"/>
      <c r="K206" s="1389"/>
      <c r="L206" s="1389"/>
      <c r="M206" s="1388"/>
      <c r="N206" s="1387"/>
      <c r="O206" s="1387"/>
      <c r="P206" s="1387"/>
      <c r="Q206" s="1386"/>
      <c r="R206" s="913"/>
      <c r="S206" s="912"/>
      <c r="T206" s="912"/>
      <c r="U206" s="984"/>
      <c r="V206" s="754"/>
      <c r="W206" s="753"/>
      <c r="X206" s="753"/>
      <c r="Y206" s="752"/>
      <c r="Z206" s="751"/>
      <c r="AA206" s="750"/>
      <c r="AB206" s="750"/>
      <c r="AC206" s="749"/>
      <c r="AD206" s="544"/>
      <c r="AE206" s="573"/>
      <c r="AF206" s="572"/>
      <c r="AG206" s="572"/>
      <c r="AH206" s="571"/>
      <c r="AI206" s="570"/>
      <c r="AJ206" s="570"/>
      <c r="AK206" s="570"/>
      <c r="AL206" s="569"/>
      <c r="AM206" s="927"/>
      <c r="AN206" s="927"/>
      <c r="AO206" s="927"/>
      <c r="AP206" s="926"/>
      <c r="AQ206" s="570"/>
      <c r="AR206" s="570"/>
      <c r="AS206" s="570"/>
      <c r="AT206" s="569"/>
      <c r="AU206" s="572"/>
      <c r="AV206" s="572"/>
      <c r="AW206" s="572"/>
      <c r="AX206" s="571"/>
      <c r="AY206" s="570"/>
      <c r="AZ206" s="570"/>
      <c r="BA206" s="570"/>
      <c r="BB206" s="569"/>
      <c r="BC206" s="544"/>
      <c r="BD206" s="928"/>
      <c r="BE206" s="927"/>
      <c r="BF206" s="927"/>
      <c r="BG206" s="926"/>
      <c r="BH206" s="570"/>
      <c r="BI206" s="570"/>
      <c r="BJ206" s="570"/>
      <c r="BK206" s="634"/>
      <c r="BL206" s="573"/>
      <c r="BM206" s="572"/>
      <c r="BN206" s="572"/>
      <c r="BO206" s="571"/>
      <c r="BP206" s="570"/>
      <c r="BQ206" s="570"/>
      <c r="BR206" s="570"/>
      <c r="BS206" s="634"/>
      <c r="BT206" s="573"/>
      <c r="BU206" s="572"/>
      <c r="BV206" s="572"/>
      <c r="BW206" s="571"/>
      <c r="BX206" s="5"/>
      <c r="BY206" s="5"/>
      <c r="BZ206" s="5"/>
      <c r="CA206" s="5"/>
    </row>
    <row r="207" spans="1:79" ht="13.8" thickBot="1">
      <c r="A207" s="693">
        <v>15</v>
      </c>
      <c r="B207" s="1253"/>
      <c r="C207" s="1252"/>
      <c r="D207" s="1252"/>
      <c r="E207" s="691">
        <f t="shared" si="84"/>
        <v>0</v>
      </c>
      <c r="F207" s="691">
        <f t="shared" si="85"/>
        <v>0</v>
      </c>
      <c r="G207" s="691">
        <f t="shared" si="86"/>
        <v>0</v>
      </c>
      <c r="H207" s="691">
        <f t="shared" si="87"/>
        <v>0</v>
      </c>
      <c r="I207" s="690" t="e">
        <f t="shared" si="88"/>
        <v>#DIV/0!</v>
      </c>
      <c r="J207" s="1385"/>
      <c r="K207" s="1385"/>
      <c r="L207" s="1385"/>
      <c r="M207" s="1384"/>
      <c r="N207" s="1354"/>
      <c r="O207" s="1372"/>
      <c r="P207" s="1372"/>
      <c r="Q207" s="1371"/>
      <c r="R207" s="973"/>
      <c r="S207" s="972"/>
      <c r="T207" s="972"/>
      <c r="U207" s="1014"/>
      <c r="V207" s="687"/>
      <c r="W207" s="844"/>
      <c r="X207" s="844"/>
      <c r="Y207" s="1251"/>
      <c r="Z207" s="848"/>
      <c r="AA207" s="847"/>
      <c r="AB207" s="847"/>
      <c r="AC207" s="846"/>
      <c r="AD207" s="544"/>
      <c r="AE207" s="573"/>
      <c r="AF207" s="572"/>
      <c r="AG207" s="572"/>
      <c r="AH207" s="571"/>
      <c r="AI207" s="570"/>
      <c r="AJ207" s="570"/>
      <c r="AK207" s="570"/>
      <c r="AL207" s="569"/>
      <c r="AM207" s="927"/>
      <c r="AN207" s="927"/>
      <c r="AO207" s="927"/>
      <c r="AP207" s="926"/>
      <c r="AQ207" s="570"/>
      <c r="AR207" s="570"/>
      <c r="AS207" s="570"/>
      <c r="AT207" s="569"/>
      <c r="AU207" s="572"/>
      <c r="AV207" s="572"/>
      <c r="AW207" s="572"/>
      <c r="AX207" s="571"/>
      <c r="AY207" s="570"/>
      <c r="AZ207" s="570"/>
      <c r="BA207" s="570"/>
      <c r="BB207" s="569"/>
      <c r="BC207" s="544"/>
      <c r="BD207" s="928"/>
      <c r="BE207" s="927"/>
      <c r="BF207" s="927"/>
      <c r="BG207" s="926"/>
      <c r="BH207" s="570"/>
      <c r="BI207" s="570"/>
      <c r="BJ207" s="570"/>
      <c r="BK207" s="634"/>
      <c r="BL207" s="573"/>
      <c r="BM207" s="572"/>
      <c r="BN207" s="572"/>
      <c r="BO207" s="571"/>
      <c r="BP207" s="570"/>
      <c r="BQ207" s="570"/>
      <c r="BR207" s="570"/>
      <c r="BS207" s="634"/>
      <c r="BT207" s="573"/>
      <c r="BU207" s="572"/>
      <c r="BV207" s="572"/>
      <c r="BW207" s="571"/>
      <c r="BX207" s="5"/>
      <c r="BY207" s="5"/>
      <c r="BZ207" s="5"/>
      <c r="CA207" s="5"/>
    </row>
    <row r="208" spans="1:79" ht="13.8" thickBot="1">
      <c r="A208" s="540"/>
      <c r="B208" s="555" t="s">
        <v>139</v>
      </c>
      <c r="C208" s="555"/>
      <c r="D208" s="555"/>
      <c r="E208" s="554">
        <f>SUM(E193:E207)</f>
        <v>768</v>
      </c>
      <c r="F208" s="553">
        <f>SUM(F193:F207)</f>
        <v>265</v>
      </c>
      <c r="G208" s="553">
        <f>SUM(G193:G207)</f>
        <v>408</v>
      </c>
      <c r="H208" s="553">
        <f>SUM(H193:H207)</f>
        <v>38</v>
      </c>
      <c r="I208" s="552">
        <f t="shared" si="88"/>
        <v>0.53125</v>
      </c>
      <c r="J208" s="548">
        <f t="shared" ref="J208:AC208" si="89">SUM(J193:J207)</f>
        <v>43</v>
      </c>
      <c r="K208" s="548">
        <f t="shared" si="89"/>
        <v>11</v>
      </c>
      <c r="L208" s="548">
        <f t="shared" si="89"/>
        <v>19</v>
      </c>
      <c r="M208" s="547">
        <f t="shared" si="89"/>
        <v>1</v>
      </c>
      <c r="N208" s="546">
        <f t="shared" si="89"/>
        <v>45</v>
      </c>
      <c r="O208" s="546">
        <f t="shared" si="89"/>
        <v>7</v>
      </c>
      <c r="P208" s="546">
        <f t="shared" si="89"/>
        <v>21</v>
      </c>
      <c r="Q208" s="551">
        <f t="shared" si="89"/>
        <v>0</v>
      </c>
      <c r="R208" s="677">
        <f t="shared" si="89"/>
        <v>44</v>
      </c>
      <c r="S208" s="676">
        <f t="shared" si="89"/>
        <v>11</v>
      </c>
      <c r="T208" s="676">
        <f t="shared" si="89"/>
        <v>18</v>
      </c>
      <c r="U208" s="675">
        <f t="shared" si="89"/>
        <v>3</v>
      </c>
      <c r="V208" s="546">
        <f t="shared" si="89"/>
        <v>46</v>
      </c>
      <c r="W208" s="546">
        <f t="shared" si="89"/>
        <v>16</v>
      </c>
      <c r="X208" s="546">
        <f t="shared" si="89"/>
        <v>26</v>
      </c>
      <c r="Y208" s="545">
        <f t="shared" si="89"/>
        <v>1</v>
      </c>
      <c r="Z208" s="548">
        <f t="shared" si="89"/>
        <v>49</v>
      </c>
      <c r="AA208" s="548">
        <f t="shared" si="89"/>
        <v>23</v>
      </c>
      <c r="AB208" s="548">
        <f t="shared" si="89"/>
        <v>28</v>
      </c>
      <c r="AC208" s="547">
        <f t="shared" si="89"/>
        <v>2</v>
      </c>
      <c r="AD208" s="544"/>
      <c r="AE208" s="1249">
        <f t="shared" ref="AE208:BB208" si="90">SUM(AE193:AE207)</f>
        <v>45</v>
      </c>
      <c r="AF208" s="1248">
        <f t="shared" si="90"/>
        <v>11</v>
      </c>
      <c r="AG208" s="1248">
        <f t="shared" si="90"/>
        <v>20</v>
      </c>
      <c r="AH208" s="1247">
        <f t="shared" si="90"/>
        <v>5</v>
      </c>
      <c r="AI208" s="1249">
        <f t="shared" si="90"/>
        <v>40</v>
      </c>
      <c r="AJ208" s="1248">
        <f t="shared" si="90"/>
        <v>8</v>
      </c>
      <c r="AK208" s="1248">
        <f t="shared" si="90"/>
        <v>17</v>
      </c>
      <c r="AL208" s="1247">
        <f t="shared" si="90"/>
        <v>3</v>
      </c>
      <c r="AM208" s="1249">
        <f t="shared" si="90"/>
        <v>49</v>
      </c>
      <c r="AN208" s="1248">
        <f t="shared" si="90"/>
        <v>20</v>
      </c>
      <c r="AO208" s="1248">
        <f t="shared" si="90"/>
        <v>28</v>
      </c>
      <c r="AP208" s="1247">
        <f t="shared" si="90"/>
        <v>0</v>
      </c>
      <c r="AQ208" s="1249">
        <f t="shared" si="90"/>
        <v>47</v>
      </c>
      <c r="AR208" s="1248">
        <f t="shared" si="90"/>
        <v>12</v>
      </c>
      <c r="AS208" s="1248">
        <f t="shared" si="90"/>
        <v>23</v>
      </c>
      <c r="AT208" s="1247">
        <f t="shared" si="90"/>
        <v>0</v>
      </c>
      <c r="AU208" s="1249">
        <f t="shared" si="90"/>
        <v>52</v>
      </c>
      <c r="AV208" s="1248">
        <f t="shared" si="90"/>
        <v>24</v>
      </c>
      <c r="AW208" s="1248">
        <f t="shared" si="90"/>
        <v>34</v>
      </c>
      <c r="AX208" s="1247">
        <f t="shared" si="90"/>
        <v>3</v>
      </c>
      <c r="AY208" s="1249">
        <f t="shared" si="90"/>
        <v>54</v>
      </c>
      <c r="AZ208" s="1248">
        <f t="shared" si="90"/>
        <v>24</v>
      </c>
      <c r="BA208" s="1248">
        <f t="shared" si="90"/>
        <v>32</v>
      </c>
      <c r="BB208" s="1247">
        <f t="shared" si="90"/>
        <v>6</v>
      </c>
      <c r="BC208" s="544"/>
      <c r="BD208" s="1249">
        <f t="shared" ref="BD208:BW208" si="91">SUM(BD193:BD207)</f>
        <v>72</v>
      </c>
      <c r="BE208" s="1248">
        <f t="shared" si="91"/>
        <v>39</v>
      </c>
      <c r="BF208" s="1248">
        <f t="shared" si="91"/>
        <v>50</v>
      </c>
      <c r="BG208" s="1247">
        <f t="shared" si="91"/>
        <v>4</v>
      </c>
      <c r="BH208" s="1249">
        <f t="shared" si="91"/>
        <v>46</v>
      </c>
      <c r="BI208" s="1248">
        <f t="shared" si="91"/>
        <v>16</v>
      </c>
      <c r="BJ208" s="1248">
        <f t="shared" si="91"/>
        <v>21</v>
      </c>
      <c r="BK208" s="1247">
        <f t="shared" si="91"/>
        <v>6</v>
      </c>
      <c r="BL208" s="1249">
        <f t="shared" si="91"/>
        <v>50</v>
      </c>
      <c r="BM208" s="1248">
        <f t="shared" si="91"/>
        <v>22</v>
      </c>
      <c r="BN208" s="1248">
        <f t="shared" si="91"/>
        <v>31</v>
      </c>
      <c r="BO208" s="1247">
        <f t="shared" si="91"/>
        <v>1</v>
      </c>
      <c r="BP208" s="1249">
        <f t="shared" si="91"/>
        <v>44</v>
      </c>
      <c r="BQ208" s="1248">
        <f t="shared" si="91"/>
        <v>12</v>
      </c>
      <c r="BR208" s="1248">
        <f t="shared" si="91"/>
        <v>22</v>
      </c>
      <c r="BS208" s="1247">
        <f t="shared" si="91"/>
        <v>2</v>
      </c>
      <c r="BT208" s="1249">
        <f t="shared" si="91"/>
        <v>42</v>
      </c>
      <c r="BU208" s="1248">
        <f t="shared" si="91"/>
        <v>9</v>
      </c>
      <c r="BV208" s="1248">
        <f t="shared" si="91"/>
        <v>18</v>
      </c>
      <c r="BW208" s="1247">
        <f t="shared" si="91"/>
        <v>1</v>
      </c>
      <c r="BX208" s="5"/>
      <c r="BY208" s="5"/>
      <c r="BZ208" s="5"/>
      <c r="CA208" s="5"/>
    </row>
    <row r="209" spans="1:79" s="618" customFormat="1" ht="16.2" thickBot="1">
      <c r="A209" s="540"/>
      <c r="B209" s="540"/>
      <c r="C209" s="540"/>
      <c r="D209" s="540"/>
      <c r="E209" s="1916" t="s">
        <v>1296</v>
      </c>
      <c r="F209" s="1917"/>
      <c r="G209" s="1917"/>
      <c r="H209" s="1917"/>
      <c r="I209" s="1918"/>
      <c r="J209" s="1909"/>
      <c r="K209" s="1910"/>
      <c r="L209" s="1910"/>
      <c r="M209" s="1911"/>
      <c r="N209" s="1909"/>
      <c r="O209" s="1910"/>
      <c r="P209" s="1910"/>
      <c r="Q209" s="1911"/>
      <c r="R209" s="1909"/>
      <c r="S209" s="1910"/>
      <c r="T209" s="1910"/>
      <c r="U209" s="1911"/>
      <c r="V209" s="1909"/>
      <c r="W209" s="1910"/>
      <c r="X209" s="1910"/>
      <c r="Y209" s="1911"/>
      <c r="Z209" s="1909"/>
      <c r="AA209" s="1910"/>
      <c r="AB209" s="1910"/>
      <c r="AC209" s="1911"/>
      <c r="AD209" s="539"/>
      <c r="AE209" s="1909">
        <v>3</v>
      </c>
      <c r="AF209" s="1910"/>
      <c r="AG209" s="1910"/>
      <c r="AH209" s="1911"/>
      <c r="AI209" s="1909"/>
      <c r="AJ209" s="1910"/>
      <c r="AK209" s="1910"/>
      <c r="AL209" s="1911"/>
      <c r="AM209" s="1909"/>
      <c r="AN209" s="1910"/>
      <c r="AO209" s="1910"/>
      <c r="AP209" s="1911"/>
      <c r="AQ209" s="1909"/>
      <c r="AR209" s="1910"/>
      <c r="AS209" s="1910"/>
      <c r="AT209" s="1911"/>
      <c r="AU209" s="1909"/>
      <c r="AV209" s="1910"/>
      <c r="AW209" s="1910"/>
      <c r="AX209" s="1911"/>
      <c r="AY209" s="1909"/>
      <c r="AZ209" s="1910"/>
      <c r="BA209" s="1910"/>
      <c r="BB209" s="1911"/>
      <c r="BC209" s="539"/>
      <c r="BD209" s="1945"/>
      <c r="BE209" s="1943"/>
      <c r="BF209" s="1943"/>
      <c r="BG209" s="1944"/>
      <c r="BH209" s="1942"/>
      <c r="BI209" s="1943"/>
      <c r="BJ209" s="1943"/>
      <c r="BK209" s="1944"/>
      <c r="BL209" s="1942"/>
      <c r="BM209" s="1943"/>
      <c r="BN209" s="1943"/>
      <c r="BO209" s="1944"/>
      <c r="BP209" s="1909"/>
      <c r="BQ209" s="1910"/>
      <c r="BR209" s="1910"/>
      <c r="BS209" s="1911"/>
      <c r="BT209" s="1909"/>
      <c r="BU209" s="1910"/>
      <c r="BV209" s="1910"/>
      <c r="BW209" s="1911"/>
    </row>
    <row r="210" spans="1:79" s="61" customFormat="1" ht="23.4" thickBot="1">
      <c r="A210" s="1922">
        <v>11</v>
      </c>
      <c r="B210" s="1902" t="s">
        <v>1513</v>
      </c>
      <c r="C210" s="1693"/>
      <c r="D210" s="1276"/>
      <c r="E210" s="1905"/>
      <c r="F210" s="1906"/>
      <c r="G210" s="1906"/>
      <c r="H210" s="1906"/>
      <c r="I210" s="1907"/>
      <c r="J210" s="1887" t="s">
        <v>1109</v>
      </c>
      <c r="K210" s="1888"/>
      <c r="L210" s="1888"/>
      <c r="M210" s="1889"/>
      <c r="N210" s="1908" t="s">
        <v>1108</v>
      </c>
      <c r="O210" s="1891"/>
      <c r="P210" s="1891"/>
      <c r="Q210" s="1892"/>
      <c r="R210" s="1887" t="s">
        <v>1107</v>
      </c>
      <c r="S210" s="1888"/>
      <c r="T210" s="1888"/>
      <c r="U210" s="1889"/>
      <c r="V210" s="1908" t="s">
        <v>1106</v>
      </c>
      <c r="W210" s="1891"/>
      <c r="X210" s="1891"/>
      <c r="Y210" s="1892"/>
      <c r="Z210" s="1887" t="s">
        <v>1105</v>
      </c>
      <c r="AA210" s="1888"/>
      <c r="AB210" s="1888"/>
      <c r="AC210" s="1889"/>
      <c r="AD210" s="962"/>
      <c r="AE210" s="1890" t="s">
        <v>1104</v>
      </c>
      <c r="AF210" s="1891"/>
      <c r="AG210" s="1891"/>
      <c r="AH210" s="1892"/>
      <c r="AI210" s="1887" t="s">
        <v>1103</v>
      </c>
      <c r="AJ210" s="1888"/>
      <c r="AK210" s="1888"/>
      <c r="AL210" s="1889"/>
      <c r="AM210" s="1908" t="s">
        <v>1102</v>
      </c>
      <c r="AN210" s="1891"/>
      <c r="AO210" s="1891"/>
      <c r="AP210" s="1892"/>
      <c r="AQ210" s="1887" t="s">
        <v>1101</v>
      </c>
      <c r="AR210" s="1888"/>
      <c r="AS210" s="1888"/>
      <c r="AT210" s="1889"/>
      <c r="AU210" s="1908" t="s">
        <v>1100</v>
      </c>
      <c r="AV210" s="1891"/>
      <c r="AW210" s="1891"/>
      <c r="AX210" s="1892"/>
      <c r="AY210" s="1887" t="s">
        <v>1099</v>
      </c>
      <c r="AZ210" s="1888"/>
      <c r="BA210" s="1888"/>
      <c r="BB210" s="1889"/>
      <c r="BC210" s="962"/>
      <c r="BD210" s="1890" t="s">
        <v>1098</v>
      </c>
      <c r="BE210" s="1891"/>
      <c r="BF210" s="1891"/>
      <c r="BG210" s="1892"/>
      <c r="BH210" s="1893" t="s">
        <v>1097</v>
      </c>
      <c r="BI210" s="1894"/>
      <c r="BJ210" s="1894"/>
      <c r="BK210" s="1895"/>
      <c r="BL210" s="1896" t="s">
        <v>1096</v>
      </c>
      <c r="BM210" s="1897"/>
      <c r="BN210" s="1897"/>
      <c r="BO210" s="1898"/>
      <c r="BP210" s="1893" t="s">
        <v>1095</v>
      </c>
      <c r="BQ210" s="1894"/>
      <c r="BR210" s="1894"/>
      <c r="BS210" s="1895"/>
      <c r="BT210" s="1896" t="s">
        <v>1094</v>
      </c>
      <c r="BU210" s="1897"/>
      <c r="BV210" s="1897"/>
      <c r="BW210" s="1912"/>
      <c r="BX210" s="963"/>
      <c r="BY210" s="963"/>
      <c r="BZ210" s="963"/>
      <c r="CA210" s="963"/>
    </row>
    <row r="211" spans="1:79" s="61" customFormat="1" ht="23.4" thickBot="1">
      <c r="A211" s="1923"/>
      <c r="B211" s="1903"/>
      <c r="C211" s="1692"/>
      <c r="D211" s="1276"/>
      <c r="E211" s="1905">
        <v>2013</v>
      </c>
      <c r="F211" s="1906"/>
      <c r="G211" s="1906"/>
      <c r="H211" s="1906"/>
      <c r="I211" s="1907"/>
      <c r="J211" s="1934" t="s">
        <v>1361</v>
      </c>
      <c r="K211" s="1931"/>
      <c r="L211" s="1931"/>
      <c r="M211" s="1932"/>
      <c r="N211" s="1934" t="s">
        <v>1360</v>
      </c>
      <c r="O211" s="1931"/>
      <c r="P211" s="1931"/>
      <c r="Q211" s="1932"/>
      <c r="R211" s="1934" t="s">
        <v>1362</v>
      </c>
      <c r="S211" s="1931"/>
      <c r="T211" s="1931"/>
      <c r="U211" s="1932"/>
      <c r="V211" s="1934" t="s">
        <v>1364</v>
      </c>
      <c r="W211" s="1931"/>
      <c r="X211" s="1931"/>
      <c r="Y211" s="1932"/>
      <c r="Z211" s="1934" t="s">
        <v>1363</v>
      </c>
      <c r="AA211" s="1931"/>
      <c r="AB211" s="1931"/>
      <c r="AC211" s="1932"/>
      <c r="AD211" s="962"/>
      <c r="AE211" s="1930" t="s">
        <v>1362</v>
      </c>
      <c r="AF211" s="1931"/>
      <c r="AG211" s="1931"/>
      <c r="AH211" s="1932"/>
      <c r="AI211" s="1934" t="s">
        <v>1365</v>
      </c>
      <c r="AJ211" s="1931"/>
      <c r="AK211" s="1931"/>
      <c r="AL211" s="1932"/>
      <c r="AM211" s="1934" t="s">
        <v>1364</v>
      </c>
      <c r="AN211" s="1931"/>
      <c r="AO211" s="1931"/>
      <c r="AP211" s="1932"/>
      <c r="AQ211" s="1934" t="s">
        <v>1365</v>
      </c>
      <c r="AR211" s="1931"/>
      <c r="AS211" s="1931"/>
      <c r="AT211" s="1932"/>
      <c r="AU211" s="1934" t="s">
        <v>1362</v>
      </c>
      <c r="AV211" s="1931"/>
      <c r="AW211" s="1931"/>
      <c r="AX211" s="1932"/>
      <c r="AY211" s="1934" t="s">
        <v>1363</v>
      </c>
      <c r="AZ211" s="1931"/>
      <c r="BA211" s="1931"/>
      <c r="BB211" s="1932"/>
      <c r="BC211" s="962"/>
      <c r="BD211" s="1934" t="s">
        <v>1363</v>
      </c>
      <c r="BE211" s="1931"/>
      <c r="BF211" s="1931"/>
      <c r="BG211" s="1932"/>
      <c r="BH211" s="1933" t="s">
        <v>1360</v>
      </c>
      <c r="BI211" s="1906"/>
      <c r="BJ211" s="1906"/>
      <c r="BK211" s="1907"/>
      <c r="BL211" s="1933" t="s">
        <v>1361</v>
      </c>
      <c r="BM211" s="1906"/>
      <c r="BN211" s="1906"/>
      <c r="BO211" s="1907"/>
      <c r="BP211" s="1933" t="s">
        <v>1364</v>
      </c>
      <c r="BQ211" s="1906"/>
      <c r="BR211" s="1906"/>
      <c r="BS211" s="1907"/>
      <c r="BT211" s="1933" t="s">
        <v>1365</v>
      </c>
      <c r="BU211" s="1906"/>
      <c r="BV211" s="1906"/>
      <c r="BW211" s="1935"/>
      <c r="BX211" s="963"/>
      <c r="BY211" s="963"/>
      <c r="BZ211" s="963"/>
      <c r="CA211" s="963"/>
    </row>
    <row r="212" spans="1:79" ht="23.4" thickBot="1">
      <c r="A212" s="1924"/>
      <c r="B212" s="1904"/>
      <c r="C212" s="1694"/>
      <c r="D212" s="1276"/>
      <c r="E212" s="603" t="s">
        <v>268</v>
      </c>
      <c r="F212" s="603" t="s">
        <v>1092</v>
      </c>
      <c r="G212" s="603" t="s">
        <v>267</v>
      </c>
      <c r="H212" s="603" t="s">
        <v>266</v>
      </c>
      <c r="I212" s="602" t="s">
        <v>265</v>
      </c>
      <c r="J212" s="605" t="s">
        <v>268</v>
      </c>
      <c r="K212" s="605" t="s">
        <v>1092</v>
      </c>
      <c r="L212" s="605" t="s">
        <v>267</v>
      </c>
      <c r="M212" s="604" t="s">
        <v>266</v>
      </c>
      <c r="N212" s="603" t="s">
        <v>268</v>
      </c>
      <c r="O212" s="603" t="s">
        <v>1092</v>
      </c>
      <c r="P212" s="603" t="s">
        <v>267</v>
      </c>
      <c r="Q212" s="607" t="s">
        <v>266</v>
      </c>
      <c r="R212" s="704" t="s">
        <v>268</v>
      </c>
      <c r="S212" s="603" t="s">
        <v>1092</v>
      </c>
      <c r="T212" s="603" t="s">
        <v>267</v>
      </c>
      <c r="U212" s="602" t="s">
        <v>266</v>
      </c>
      <c r="V212" s="603" t="s">
        <v>268</v>
      </c>
      <c r="W212" s="603" t="s">
        <v>1092</v>
      </c>
      <c r="X212" s="603" t="s">
        <v>267</v>
      </c>
      <c r="Y212" s="607" t="s">
        <v>266</v>
      </c>
      <c r="Z212" s="606" t="s">
        <v>268</v>
      </c>
      <c r="AA212" s="605" t="s">
        <v>1092</v>
      </c>
      <c r="AB212" s="605" t="s">
        <v>267</v>
      </c>
      <c r="AC212" s="604" t="s">
        <v>266</v>
      </c>
      <c r="AD212" s="544"/>
      <c r="AE212" s="704" t="s">
        <v>268</v>
      </c>
      <c r="AF212" s="603" t="s">
        <v>1092</v>
      </c>
      <c r="AG212" s="603" t="s">
        <v>267</v>
      </c>
      <c r="AH212" s="602" t="s">
        <v>266</v>
      </c>
      <c r="AI212" s="603" t="s">
        <v>268</v>
      </c>
      <c r="AJ212" s="603" t="s">
        <v>1092</v>
      </c>
      <c r="AK212" s="603" t="s">
        <v>267</v>
      </c>
      <c r="AL212" s="602" t="s">
        <v>266</v>
      </c>
      <c r="AM212" s="603" t="s">
        <v>268</v>
      </c>
      <c r="AN212" s="603" t="s">
        <v>1092</v>
      </c>
      <c r="AO212" s="603" t="s">
        <v>267</v>
      </c>
      <c r="AP212" s="602" t="s">
        <v>266</v>
      </c>
      <c r="AQ212" s="603" t="s">
        <v>268</v>
      </c>
      <c r="AR212" s="603" t="s">
        <v>1092</v>
      </c>
      <c r="AS212" s="603" t="s">
        <v>267</v>
      </c>
      <c r="AT212" s="602" t="s">
        <v>266</v>
      </c>
      <c r="AU212" s="605" t="s">
        <v>268</v>
      </c>
      <c r="AV212" s="605" t="s">
        <v>1092</v>
      </c>
      <c r="AW212" s="605" t="s">
        <v>267</v>
      </c>
      <c r="AX212" s="604" t="s">
        <v>266</v>
      </c>
      <c r="AY212" s="605" t="s">
        <v>268</v>
      </c>
      <c r="AZ212" s="605" t="s">
        <v>1092</v>
      </c>
      <c r="BA212" s="605" t="s">
        <v>267</v>
      </c>
      <c r="BB212" s="604" t="s">
        <v>266</v>
      </c>
      <c r="BC212" s="544"/>
      <c r="BD212" s="704" t="s">
        <v>268</v>
      </c>
      <c r="BE212" s="603" t="s">
        <v>1092</v>
      </c>
      <c r="BF212" s="603" t="s">
        <v>267</v>
      </c>
      <c r="BG212" s="602" t="s">
        <v>266</v>
      </c>
      <c r="BH212" s="605" t="s">
        <v>268</v>
      </c>
      <c r="BI212" s="605" t="s">
        <v>1092</v>
      </c>
      <c r="BJ212" s="605" t="s">
        <v>267</v>
      </c>
      <c r="BK212" s="604" t="s">
        <v>266</v>
      </c>
      <c r="BL212" s="605" t="s">
        <v>268</v>
      </c>
      <c r="BM212" s="605" t="s">
        <v>1092</v>
      </c>
      <c r="BN212" s="605" t="s">
        <v>267</v>
      </c>
      <c r="BO212" s="604" t="s">
        <v>266</v>
      </c>
      <c r="BP212" s="603" t="s">
        <v>268</v>
      </c>
      <c r="BQ212" s="603" t="s">
        <v>1092</v>
      </c>
      <c r="BR212" s="603" t="s">
        <v>267</v>
      </c>
      <c r="BS212" s="602" t="s">
        <v>266</v>
      </c>
      <c r="BT212" s="605" t="s">
        <v>268</v>
      </c>
      <c r="BU212" s="605" t="s">
        <v>1092</v>
      </c>
      <c r="BV212" s="605" t="s">
        <v>267</v>
      </c>
      <c r="BW212" s="604" t="s">
        <v>266</v>
      </c>
    </row>
    <row r="213" spans="1:79" s="618" customFormat="1">
      <c r="A213" s="601">
        <v>1</v>
      </c>
      <c r="B213" s="600" t="s">
        <v>29</v>
      </c>
      <c r="C213" s="1456" t="s">
        <v>1568</v>
      </c>
      <c r="D213" s="1310" t="str">
        <f t="shared" ref="D213:D228" si="92">CONCATENATE(TRIM(C213)," ",TRIM(B213))</f>
        <v>Derek Hoffman</v>
      </c>
      <c r="E213" s="673">
        <f t="shared" ref="E213:E228" si="93">SUM(J213,N213,R213,V213,Z213,AE213,AI213,AM213,AQ213,AU213,AY213,BD213,BH213,BL213,BP213,BT213)</f>
        <v>69</v>
      </c>
      <c r="F213" s="672">
        <f t="shared" ref="F213:F228" si="94">SUM(K213,O213,S213,W213,AA213,AF213,AJ213,AN213,AR213,AV213,AZ213,BE213,BI213,BM213,BU213,BQ213)</f>
        <v>20</v>
      </c>
      <c r="G213" s="672">
        <f t="shared" ref="G213:G228" si="95">SUM(L213,P213,T213,X213,AB213,AG213,AK213,AO213,AS213,AW213,BA213,BF213,BJ213,BN213,BV213,BR213)</f>
        <v>40</v>
      </c>
      <c r="H213" s="672">
        <f t="shared" ref="H213:H228" si="96">SUM(M213,Q213,U213,Y213,AC213,AH213,AL213,AP213,AT213,AX213,BB213,BG213,BK213,BO213,BW213,BS213)</f>
        <v>3</v>
      </c>
      <c r="I213" s="671">
        <f t="shared" ref="I213:I229" si="97">(G213/E213)</f>
        <v>0.57971014492753625</v>
      </c>
      <c r="J213" s="837">
        <v>5</v>
      </c>
      <c r="K213" s="837">
        <v>1</v>
      </c>
      <c r="L213" s="837">
        <v>0</v>
      </c>
      <c r="M213" s="836"/>
      <c r="N213" s="1382"/>
      <c r="O213" s="1381"/>
      <c r="P213" s="1381"/>
      <c r="Q213" s="1383"/>
      <c r="R213" s="950">
        <v>3</v>
      </c>
      <c r="S213" s="949">
        <v>0</v>
      </c>
      <c r="T213" s="949">
        <v>2</v>
      </c>
      <c r="U213" s="948"/>
      <c r="V213" s="1268">
        <v>5</v>
      </c>
      <c r="W213" s="1268">
        <v>2</v>
      </c>
      <c r="X213" s="1268">
        <v>2</v>
      </c>
      <c r="Y213" s="1285"/>
      <c r="Z213" s="570">
        <v>5</v>
      </c>
      <c r="AA213" s="570">
        <v>2</v>
      </c>
      <c r="AB213" s="570">
        <v>3</v>
      </c>
      <c r="AC213" s="569"/>
      <c r="AD213" s="544"/>
      <c r="AE213" s="1273">
        <v>6</v>
      </c>
      <c r="AF213" s="1268">
        <v>1</v>
      </c>
      <c r="AG213" s="1268">
        <v>4</v>
      </c>
      <c r="AH213" s="1285"/>
      <c r="AI213" s="837">
        <v>5</v>
      </c>
      <c r="AJ213" s="837">
        <v>1</v>
      </c>
      <c r="AK213" s="837">
        <v>1</v>
      </c>
      <c r="AL213" s="967"/>
      <c r="AM213" s="1382"/>
      <c r="AN213" s="1381"/>
      <c r="AO213" s="1381"/>
      <c r="AP213" s="1380"/>
      <c r="AQ213" s="570">
        <v>7</v>
      </c>
      <c r="AR213" s="570">
        <v>3</v>
      </c>
      <c r="AS213" s="570">
        <v>5</v>
      </c>
      <c r="AT213" s="634">
        <v>1</v>
      </c>
      <c r="AU213" s="1273">
        <v>5</v>
      </c>
      <c r="AV213" s="1268">
        <v>0</v>
      </c>
      <c r="AW213" s="1268">
        <v>2</v>
      </c>
      <c r="AX213" s="1285"/>
      <c r="AY213" s="570">
        <v>4</v>
      </c>
      <c r="AZ213" s="570">
        <v>0</v>
      </c>
      <c r="BA213" s="570">
        <v>2</v>
      </c>
      <c r="BB213" s="569"/>
      <c r="BC213" s="544"/>
      <c r="BD213" s="1002">
        <v>6</v>
      </c>
      <c r="BE213" s="1001">
        <v>4</v>
      </c>
      <c r="BF213" s="1001">
        <v>5</v>
      </c>
      <c r="BG213" s="1000"/>
      <c r="BH213" s="570">
        <v>5</v>
      </c>
      <c r="BI213" s="570">
        <v>1</v>
      </c>
      <c r="BJ213" s="570">
        <v>4</v>
      </c>
      <c r="BK213" s="634"/>
      <c r="BL213" s="1273">
        <v>3</v>
      </c>
      <c r="BM213" s="1268">
        <v>0</v>
      </c>
      <c r="BN213" s="1268">
        <v>2</v>
      </c>
      <c r="BO213" s="1285"/>
      <c r="BP213" s="570">
        <v>4</v>
      </c>
      <c r="BQ213" s="570">
        <v>2</v>
      </c>
      <c r="BR213" s="570">
        <v>3</v>
      </c>
      <c r="BS213" s="634"/>
      <c r="BT213" s="1273">
        <v>6</v>
      </c>
      <c r="BU213" s="1268">
        <v>3</v>
      </c>
      <c r="BV213" s="1268">
        <v>5</v>
      </c>
      <c r="BW213" s="1285">
        <v>2</v>
      </c>
    </row>
    <row r="214" spans="1:79" s="618" customFormat="1">
      <c r="A214" s="664">
        <v>2</v>
      </c>
      <c r="B214" s="1209" t="s">
        <v>2132</v>
      </c>
      <c r="C214" s="1281" t="s">
        <v>1640</v>
      </c>
      <c r="D214" s="1310" t="str">
        <f t="shared" si="92"/>
        <v>Doug Neubeck</v>
      </c>
      <c r="E214" s="662">
        <f t="shared" si="93"/>
        <v>69</v>
      </c>
      <c r="F214" s="661">
        <f t="shared" si="94"/>
        <v>39</v>
      </c>
      <c r="G214" s="661">
        <f t="shared" si="95"/>
        <v>48</v>
      </c>
      <c r="H214" s="661">
        <f t="shared" si="96"/>
        <v>8</v>
      </c>
      <c r="I214" s="660">
        <f t="shared" si="97"/>
        <v>0.69565217391304346</v>
      </c>
      <c r="J214" s="837">
        <v>5</v>
      </c>
      <c r="K214" s="837">
        <v>3</v>
      </c>
      <c r="L214" s="837">
        <v>4</v>
      </c>
      <c r="M214" s="836">
        <v>2</v>
      </c>
      <c r="N214" s="928">
        <v>4</v>
      </c>
      <c r="O214" s="927">
        <v>2</v>
      </c>
      <c r="P214" s="927">
        <v>3</v>
      </c>
      <c r="Q214" s="1229"/>
      <c r="R214" s="913">
        <v>3</v>
      </c>
      <c r="S214" s="912">
        <v>3</v>
      </c>
      <c r="T214" s="912">
        <v>2</v>
      </c>
      <c r="U214" s="911"/>
      <c r="V214" s="244"/>
      <c r="W214" s="244"/>
      <c r="X214" s="244"/>
      <c r="Y214" s="377"/>
      <c r="Z214" s="570">
        <v>6</v>
      </c>
      <c r="AA214" s="570">
        <v>5</v>
      </c>
      <c r="AB214" s="570">
        <v>5</v>
      </c>
      <c r="AC214" s="569">
        <v>1</v>
      </c>
      <c r="AD214" s="544"/>
      <c r="AE214" s="573">
        <v>6</v>
      </c>
      <c r="AF214" s="572">
        <v>2</v>
      </c>
      <c r="AG214" s="572">
        <v>5</v>
      </c>
      <c r="AH214" s="571"/>
      <c r="AI214" s="837">
        <v>5</v>
      </c>
      <c r="AJ214" s="837">
        <v>3</v>
      </c>
      <c r="AK214" s="837">
        <v>3</v>
      </c>
      <c r="AL214" s="967">
        <v>1</v>
      </c>
      <c r="AM214" s="386"/>
      <c r="AN214" s="244"/>
      <c r="AO214" s="244"/>
      <c r="AP214" s="377"/>
      <c r="AQ214" s="570">
        <v>7</v>
      </c>
      <c r="AR214" s="570">
        <v>6</v>
      </c>
      <c r="AS214" s="570">
        <v>6</v>
      </c>
      <c r="AT214" s="634">
        <v>3</v>
      </c>
      <c r="AU214" s="573">
        <v>5</v>
      </c>
      <c r="AV214" s="572">
        <v>2</v>
      </c>
      <c r="AW214" s="572">
        <v>3</v>
      </c>
      <c r="AX214" s="571"/>
      <c r="AY214" s="570">
        <v>3</v>
      </c>
      <c r="AZ214" s="570">
        <v>2</v>
      </c>
      <c r="BA214" s="570">
        <v>3</v>
      </c>
      <c r="BB214" s="569"/>
      <c r="BC214" s="544"/>
      <c r="BD214" s="928">
        <v>6</v>
      </c>
      <c r="BE214" s="927">
        <v>2</v>
      </c>
      <c r="BF214" s="927">
        <v>1</v>
      </c>
      <c r="BG214" s="926"/>
      <c r="BH214" s="570">
        <v>5</v>
      </c>
      <c r="BI214" s="570">
        <v>1</v>
      </c>
      <c r="BJ214" s="570">
        <v>4</v>
      </c>
      <c r="BK214" s="634"/>
      <c r="BL214" s="573">
        <v>4</v>
      </c>
      <c r="BM214" s="572">
        <v>1</v>
      </c>
      <c r="BN214" s="572">
        <v>1</v>
      </c>
      <c r="BO214" s="571"/>
      <c r="BP214" s="570">
        <v>5</v>
      </c>
      <c r="BQ214" s="570">
        <v>1</v>
      </c>
      <c r="BR214" s="570">
        <v>3</v>
      </c>
      <c r="BS214" s="634"/>
      <c r="BT214" s="573">
        <v>5</v>
      </c>
      <c r="BU214" s="572">
        <v>6</v>
      </c>
      <c r="BV214" s="572">
        <v>5</v>
      </c>
      <c r="BW214" s="571">
        <v>1</v>
      </c>
    </row>
    <row r="215" spans="1:79" s="618" customFormat="1">
      <c r="A215" s="664">
        <v>3</v>
      </c>
      <c r="B215" s="1209" t="s">
        <v>1641</v>
      </c>
      <c r="C215" s="1281" t="s">
        <v>1579</v>
      </c>
      <c r="D215" s="1310" t="str">
        <f t="shared" si="92"/>
        <v>Dave Barkeley</v>
      </c>
      <c r="E215" s="662">
        <f t="shared" si="93"/>
        <v>44</v>
      </c>
      <c r="F215" s="661">
        <f t="shared" si="94"/>
        <v>17</v>
      </c>
      <c r="G215" s="661">
        <f t="shared" si="95"/>
        <v>23</v>
      </c>
      <c r="H215" s="661">
        <f t="shared" si="96"/>
        <v>3</v>
      </c>
      <c r="I215" s="660">
        <f t="shared" si="97"/>
        <v>0.52272727272727271</v>
      </c>
      <c r="J215" s="837">
        <v>5</v>
      </c>
      <c r="K215" s="837">
        <v>4</v>
      </c>
      <c r="L215" s="837">
        <v>4</v>
      </c>
      <c r="M215" s="836"/>
      <c r="N215" s="386"/>
      <c r="O215" s="244"/>
      <c r="P215" s="244"/>
      <c r="Q215" s="290"/>
      <c r="R215" s="880"/>
      <c r="S215" s="652"/>
      <c r="T215" s="652"/>
      <c r="U215" s="655"/>
      <c r="V215" s="244"/>
      <c r="W215" s="244"/>
      <c r="X215" s="244"/>
      <c r="Y215" s="377"/>
      <c r="Z215" s="570">
        <v>6</v>
      </c>
      <c r="AA215" s="570">
        <v>1</v>
      </c>
      <c r="AB215" s="570">
        <v>4</v>
      </c>
      <c r="AC215" s="569"/>
      <c r="AD215" s="544"/>
      <c r="AE215" s="386"/>
      <c r="AF215" s="244"/>
      <c r="AG215" s="244"/>
      <c r="AH215" s="377"/>
      <c r="AI215" s="837">
        <v>5</v>
      </c>
      <c r="AJ215" s="837">
        <v>2</v>
      </c>
      <c r="AK215" s="837">
        <v>3</v>
      </c>
      <c r="AL215" s="967">
        <v>1</v>
      </c>
      <c r="AM215" s="386"/>
      <c r="AN215" s="244"/>
      <c r="AO215" s="244"/>
      <c r="AP215" s="377"/>
      <c r="AQ215" s="379"/>
      <c r="AR215" s="379"/>
      <c r="AS215" s="379"/>
      <c r="AT215" s="453"/>
      <c r="AU215" s="573">
        <v>5</v>
      </c>
      <c r="AV215" s="572">
        <v>1</v>
      </c>
      <c r="AW215" s="572">
        <v>2</v>
      </c>
      <c r="AX215" s="571"/>
      <c r="AY215" s="570">
        <v>5</v>
      </c>
      <c r="AZ215" s="570">
        <v>2</v>
      </c>
      <c r="BA215" s="570">
        <v>3</v>
      </c>
      <c r="BB215" s="569"/>
      <c r="BC215" s="544"/>
      <c r="BD215" s="244"/>
      <c r="BE215" s="244"/>
      <c r="BF215" s="244"/>
      <c r="BG215" s="377"/>
      <c r="BH215" s="570">
        <v>4</v>
      </c>
      <c r="BI215" s="570">
        <v>1</v>
      </c>
      <c r="BJ215" s="570">
        <v>1</v>
      </c>
      <c r="BK215" s="634"/>
      <c r="BL215" s="573">
        <v>4</v>
      </c>
      <c r="BM215" s="572">
        <v>1</v>
      </c>
      <c r="BN215" s="572">
        <v>1</v>
      </c>
      <c r="BO215" s="571">
        <v>1</v>
      </c>
      <c r="BP215" s="570">
        <v>4</v>
      </c>
      <c r="BQ215" s="570">
        <v>1</v>
      </c>
      <c r="BR215" s="570">
        <v>1</v>
      </c>
      <c r="BS215" s="634"/>
      <c r="BT215" s="573">
        <v>6</v>
      </c>
      <c r="BU215" s="572">
        <v>4</v>
      </c>
      <c r="BV215" s="572">
        <v>4</v>
      </c>
      <c r="BW215" s="571">
        <v>1</v>
      </c>
    </row>
    <row r="216" spans="1:79" s="618" customFormat="1">
      <c r="A216" s="664">
        <v>4</v>
      </c>
      <c r="B216" s="1283" t="s">
        <v>255</v>
      </c>
      <c r="C216" s="1282" t="s">
        <v>1603</v>
      </c>
      <c r="D216" s="1310" t="str">
        <f t="shared" si="92"/>
        <v>Brad Cline</v>
      </c>
      <c r="E216" s="662">
        <f t="shared" si="93"/>
        <v>65</v>
      </c>
      <c r="F216" s="661">
        <f t="shared" si="94"/>
        <v>18</v>
      </c>
      <c r="G216" s="661">
        <f t="shared" si="95"/>
        <v>33</v>
      </c>
      <c r="H216" s="661">
        <f t="shared" si="96"/>
        <v>0</v>
      </c>
      <c r="I216" s="660">
        <f t="shared" si="97"/>
        <v>0.50769230769230766</v>
      </c>
      <c r="J216" s="837">
        <v>5</v>
      </c>
      <c r="K216" s="837">
        <v>2</v>
      </c>
      <c r="L216" s="837">
        <v>3</v>
      </c>
      <c r="M216" s="836"/>
      <c r="N216" s="928">
        <v>4</v>
      </c>
      <c r="O216" s="927">
        <v>0</v>
      </c>
      <c r="P216" s="927">
        <v>2</v>
      </c>
      <c r="Q216" s="1229"/>
      <c r="R216" s="913">
        <v>5</v>
      </c>
      <c r="S216" s="912">
        <v>1</v>
      </c>
      <c r="T216" s="912">
        <v>4</v>
      </c>
      <c r="U216" s="911"/>
      <c r="V216" s="572">
        <v>4</v>
      </c>
      <c r="W216" s="572">
        <v>2</v>
      </c>
      <c r="X216" s="572">
        <v>2</v>
      </c>
      <c r="Y216" s="571"/>
      <c r="Z216" s="570">
        <v>6</v>
      </c>
      <c r="AA216" s="570">
        <v>0</v>
      </c>
      <c r="AB216" s="570">
        <v>1</v>
      </c>
      <c r="AC216" s="569"/>
      <c r="AD216" s="544"/>
      <c r="AE216" s="573">
        <v>6</v>
      </c>
      <c r="AF216" s="572">
        <v>3</v>
      </c>
      <c r="AG216" s="572">
        <v>5</v>
      </c>
      <c r="AH216" s="571"/>
      <c r="AI216" s="379"/>
      <c r="AJ216" s="379"/>
      <c r="AK216" s="379"/>
      <c r="AL216" s="453"/>
      <c r="AM216" s="386"/>
      <c r="AN216" s="244"/>
      <c r="AO216" s="244"/>
      <c r="AP216" s="377"/>
      <c r="AQ216" s="570">
        <v>7</v>
      </c>
      <c r="AR216" s="570">
        <v>2</v>
      </c>
      <c r="AS216" s="570">
        <v>4</v>
      </c>
      <c r="AT216" s="634"/>
      <c r="AU216" s="573">
        <v>5</v>
      </c>
      <c r="AV216" s="572">
        <v>1</v>
      </c>
      <c r="AW216" s="572">
        <v>2</v>
      </c>
      <c r="AX216" s="571"/>
      <c r="AY216" s="570">
        <v>5</v>
      </c>
      <c r="AZ216" s="570">
        <v>0</v>
      </c>
      <c r="BA216" s="570">
        <v>1</v>
      </c>
      <c r="BB216" s="569"/>
      <c r="BC216" s="544"/>
      <c r="BD216" s="928">
        <v>7</v>
      </c>
      <c r="BE216" s="927">
        <v>3</v>
      </c>
      <c r="BF216" s="927">
        <v>5</v>
      </c>
      <c r="BG216" s="926"/>
      <c r="BH216" s="570">
        <v>4</v>
      </c>
      <c r="BI216" s="570">
        <v>2</v>
      </c>
      <c r="BJ216" s="570">
        <v>2</v>
      </c>
      <c r="BK216" s="634"/>
      <c r="BL216" s="386"/>
      <c r="BM216" s="244"/>
      <c r="BN216" s="244"/>
      <c r="BO216" s="377"/>
      <c r="BP216" s="379"/>
      <c r="BQ216" s="379"/>
      <c r="BR216" s="379"/>
      <c r="BS216" s="453"/>
      <c r="BT216" s="573">
        <v>7</v>
      </c>
      <c r="BU216" s="572">
        <v>2</v>
      </c>
      <c r="BV216" s="572">
        <v>2</v>
      </c>
      <c r="BW216" s="571"/>
    </row>
    <row r="217" spans="1:79" s="618" customFormat="1">
      <c r="A217" s="664">
        <v>5</v>
      </c>
      <c r="B217" s="1283" t="s">
        <v>118</v>
      </c>
      <c r="C217" s="1282" t="s">
        <v>1563</v>
      </c>
      <c r="D217" s="1310" t="str">
        <f t="shared" si="92"/>
        <v>Matt Thomas</v>
      </c>
      <c r="E217" s="662">
        <f t="shared" si="93"/>
        <v>65</v>
      </c>
      <c r="F217" s="661">
        <f t="shared" si="94"/>
        <v>20</v>
      </c>
      <c r="G217" s="661">
        <f t="shared" si="95"/>
        <v>40</v>
      </c>
      <c r="H217" s="661">
        <f t="shared" si="96"/>
        <v>3</v>
      </c>
      <c r="I217" s="660">
        <f t="shared" si="97"/>
        <v>0.61538461538461542</v>
      </c>
      <c r="J217" s="837">
        <v>5</v>
      </c>
      <c r="K217" s="837">
        <v>2</v>
      </c>
      <c r="L217" s="837">
        <v>5</v>
      </c>
      <c r="M217" s="836">
        <v>2</v>
      </c>
      <c r="N217" s="928">
        <v>4</v>
      </c>
      <c r="O217" s="927">
        <v>2</v>
      </c>
      <c r="P217" s="927">
        <v>3</v>
      </c>
      <c r="Q217" s="1229"/>
      <c r="R217" s="913">
        <v>5</v>
      </c>
      <c r="S217" s="912">
        <v>1</v>
      </c>
      <c r="T217" s="912">
        <v>2</v>
      </c>
      <c r="U217" s="911"/>
      <c r="V217" s="572">
        <v>6</v>
      </c>
      <c r="W217" s="572">
        <v>0</v>
      </c>
      <c r="X217" s="572">
        <v>3</v>
      </c>
      <c r="Y217" s="571"/>
      <c r="Z217" s="570">
        <v>5</v>
      </c>
      <c r="AA217" s="570">
        <v>2</v>
      </c>
      <c r="AB217" s="570">
        <v>3</v>
      </c>
      <c r="AC217" s="569"/>
      <c r="AD217" s="544"/>
      <c r="AE217" s="573">
        <v>6</v>
      </c>
      <c r="AF217" s="572">
        <v>2</v>
      </c>
      <c r="AG217" s="572">
        <v>2</v>
      </c>
      <c r="AH217" s="571"/>
      <c r="AI217" s="837">
        <v>5</v>
      </c>
      <c r="AJ217" s="837">
        <v>1</v>
      </c>
      <c r="AK217" s="837">
        <v>4</v>
      </c>
      <c r="AL217" s="967"/>
      <c r="AM217" s="386"/>
      <c r="AN217" s="244"/>
      <c r="AO217" s="244"/>
      <c r="AP217" s="377"/>
      <c r="AQ217" s="570">
        <v>7</v>
      </c>
      <c r="AR217" s="570">
        <v>4</v>
      </c>
      <c r="AS217" s="570">
        <v>7</v>
      </c>
      <c r="AT217" s="634">
        <v>1</v>
      </c>
      <c r="AU217" s="573">
        <v>5</v>
      </c>
      <c r="AV217" s="572">
        <v>0</v>
      </c>
      <c r="AW217" s="572">
        <v>1</v>
      </c>
      <c r="AX217" s="571"/>
      <c r="AY217" s="570">
        <v>5</v>
      </c>
      <c r="AZ217" s="570">
        <v>2</v>
      </c>
      <c r="BA217" s="570">
        <v>3</v>
      </c>
      <c r="BB217" s="569"/>
      <c r="BC217" s="544"/>
      <c r="BD217" s="386"/>
      <c r="BE217" s="244"/>
      <c r="BF217" s="244"/>
      <c r="BG217" s="377"/>
      <c r="BH217" s="570">
        <v>3</v>
      </c>
      <c r="BI217" s="570">
        <v>3</v>
      </c>
      <c r="BJ217" s="570">
        <v>3</v>
      </c>
      <c r="BK217" s="634"/>
      <c r="BL217" s="573">
        <v>3</v>
      </c>
      <c r="BM217" s="572">
        <v>0</v>
      </c>
      <c r="BN217" s="572">
        <v>1</v>
      </c>
      <c r="BO217" s="571"/>
      <c r="BP217" s="379"/>
      <c r="BQ217" s="379"/>
      <c r="BR217" s="379"/>
      <c r="BS217" s="453"/>
      <c r="BT217" s="573">
        <v>6</v>
      </c>
      <c r="BU217" s="572">
        <v>1</v>
      </c>
      <c r="BV217" s="572">
        <v>3</v>
      </c>
      <c r="BW217" s="571"/>
    </row>
    <row r="218" spans="1:79" s="618" customFormat="1">
      <c r="A218" s="664">
        <v>6</v>
      </c>
      <c r="B218" s="1209" t="s">
        <v>1642</v>
      </c>
      <c r="C218" s="1281" t="s">
        <v>1611</v>
      </c>
      <c r="D218" s="1310" t="str">
        <f t="shared" si="92"/>
        <v>Keith Bergum</v>
      </c>
      <c r="E218" s="662">
        <f t="shared" si="93"/>
        <v>78</v>
      </c>
      <c r="F218" s="661">
        <f t="shared" si="94"/>
        <v>27</v>
      </c>
      <c r="G218" s="661">
        <f t="shared" si="95"/>
        <v>38</v>
      </c>
      <c r="H218" s="661">
        <f t="shared" si="96"/>
        <v>0</v>
      </c>
      <c r="I218" s="660">
        <f t="shared" si="97"/>
        <v>0.48717948717948717</v>
      </c>
      <c r="J218" s="837">
        <v>4</v>
      </c>
      <c r="K218" s="837">
        <v>0</v>
      </c>
      <c r="L218" s="837">
        <v>1</v>
      </c>
      <c r="M218" s="836"/>
      <c r="N218" s="386"/>
      <c r="O218" s="244"/>
      <c r="P218" s="244"/>
      <c r="Q218" s="290"/>
      <c r="R218" s="913">
        <v>5</v>
      </c>
      <c r="S218" s="912">
        <v>3</v>
      </c>
      <c r="T218" s="912">
        <v>2</v>
      </c>
      <c r="U218" s="911"/>
      <c r="V218" s="572">
        <v>6</v>
      </c>
      <c r="W218" s="572">
        <v>2</v>
      </c>
      <c r="X218" s="572">
        <v>4</v>
      </c>
      <c r="Y218" s="571"/>
      <c r="Z218" s="570">
        <v>6</v>
      </c>
      <c r="AA218" s="570">
        <v>3</v>
      </c>
      <c r="AB218" s="570">
        <v>4</v>
      </c>
      <c r="AC218" s="569"/>
      <c r="AD218" s="544"/>
      <c r="AE218" s="573">
        <v>6</v>
      </c>
      <c r="AF218" s="572">
        <v>3</v>
      </c>
      <c r="AG218" s="572">
        <v>4</v>
      </c>
      <c r="AH218" s="571"/>
      <c r="AI218" s="837">
        <v>6</v>
      </c>
      <c r="AJ218" s="837">
        <v>3</v>
      </c>
      <c r="AK218" s="837">
        <v>4</v>
      </c>
      <c r="AL218" s="967"/>
      <c r="AM218" s="386"/>
      <c r="AN218" s="244"/>
      <c r="AO218" s="244"/>
      <c r="AP218" s="377"/>
      <c r="AQ218" s="570">
        <v>7</v>
      </c>
      <c r="AR218" s="570">
        <v>1</v>
      </c>
      <c r="AS218" s="570">
        <v>2</v>
      </c>
      <c r="AT218" s="634"/>
      <c r="AU218" s="573">
        <v>5</v>
      </c>
      <c r="AV218" s="572">
        <v>1</v>
      </c>
      <c r="AW218" s="572">
        <v>2</v>
      </c>
      <c r="AX218" s="571"/>
      <c r="AY218" s="570">
        <v>6</v>
      </c>
      <c r="AZ218" s="570">
        <v>2</v>
      </c>
      <c r="BA218" s="570">
        <v>3</v>
      </c>
      <c r="BB218" s="569"/>
      <c r="BC218" s="544"/>
      <c r="BD218" s="928">
        <v>6</v>
      </c>
      <c r="BE218" s="927">
        <v>4</v>
      </c>
      <c r="BF218" s="927">
        <v>4</v>
      </c>
      <c r="BG218" s="926"/>
      <c r="BH218" s="570">
        <v>6</v>
      </c>
      <c r="BI218" s="570">
        <v>3</v>
      </c>
      <c r="BJ218" s="570">
        <v>5</v>
      </c>
      <c r="BK218" s="634"/>
      <c r="BL218" s="573">
        <v>4</v>
      </c>
      <c r="BM218" s="572">
        <v>0</v>
      </c>
      <c r="BN218" s="572">
        <v>0</v>
      </c>
      <c r="BO218" s="571"/>
      <c r="BP218" s="570">
        <v>5</v>
      </c>
      <c r="BQ218" s="570">
        <v>0</v>
      </c>
      <c r="BR218" s="570">
        <v>1</v>
      </c>
      <c r="BS218" s="634"/>
      <c r="BT218" s="573">
        <v>6</v>
      </c>
      <c r="BU218" s="572">
        <v>2</v>
      </c>
      <c r="BV218" s="572">
        <v>2</v>
      </c>
      <c r="BW218" s="571"/>
    </row>
    <row r="219" spans="1:79" s="618" customFormat="1" ht="15.6">
      <c r="A219" s="664">
        <v>7</v>
      </c>
      <c r="B219" s="1266" t="s">
        <v>1513</v>
      </c>
      <c r="C219" s="1336" t="s">
        <v>1560</v>
      </c>
      <c r="D219" s="1310" t="str">
        <f t="shared" si="92"/>
        <v>Mike Mahan</v>
      </c>
      <c r="E219" s="662">
        <f t="shared" si="93"/>
        <v>19</v>
      </c>
      <c r="F219" s="661">
        <f t="shared" si="94"/>
        <v>6</v>
      </c>
      <c r="G219" s="661">
        <f t="shared" si="95"/>
        <v>7</v>
      </c>
      <c r="H219" s="661">
        <f t="shared" si="96"/>
        <v>0</v>
      </c>
      <c r="I219" s="660">
        <f t="shared" si="97"/>
        <v>0.36842105263157893</v>
      </c>
      <c r="J219" s="379"/>
      <c r="K219" s="379"/>
      <c r="L219" s="379"/>
      <c r="M219" s="378"/>
      <c r="N219" s="928">
        <v>5</v>
      </c>
      <c r="O219" s="927">
        <v>1</v>
      </c>
      <c r="P219" s="927">
        <v>0</v>
      </c>
      <c r="Q219" s="1229"/>
      <c r="R219" s="880"/>
      <c r="S219" s="652"/>
      <c r="T219" s="652"/>
      <c r="U219" s="655"/>
      <c r="V219" s="572">
        <v>5</v>
      </c>
      <c r="W219" s="572">
        <v>1</v>
      </c>
      <c r="X219" s="572">
        <v>2</v>
      </c>
      <c r="Y219" s="571"/>
      <c r="Z219" s="570">
        <v>5</v>
      </c>
      <c r="AA219" s="570">
        <v>1</v>
      </c>
      <c r="AB219" s="570">
        <v>2</v>
      </c>
      <c r="AC219" s="569"/>
      <c r="AD219" s="544"/>
      <c r="AE219" s="386"/>
      <c r="AF219" s="244"/>
      <c r="AG219" s="244"/>
      <c r="AH219" s="377"/>
      <c r="AI219" s="379"/>
      <c r="AJ219" s="379"/>
      <c r="AK219" s="379"/>
      <c r="AL219" s="453"/>
      <c r="AM219" s="386"/>
      <c r="AN219" s="244"/>
      <c r="AO219" s="244"/>
      <c r="AP219" s="377"/>
      <c r="AQ219" s="379"/>
      <c r="AR219" s="379"/>
      <c r="AS219" s="379"/>
      <c r="AT219" s="453"/>
      <c r="AU219" s="386"/>
      <c r="AV219" s="244"/>
      <c r="AW219" s="244"/>
      <c r="AX219" s="377"/>
      <c r="AY219" s="570">
        <v>4</v>
      </c>
      <c r="AZ219" s="570">
        <v>3</v>
      </c>
      <c r="BA219" s="570">
        <v>3</v>
      </c>
      <c r="BB219" s="569"/>
      <c r="BC219" s="544"/>
      <c r="BD219" s="928"/>
      <c r="BE219" s="927"/>
      <c r="BF219" s="927"/>
      <c r="BG219" s="926"/>
      <c r="BH219" s="379"/>
      <c r="BI219" s="379"/>
      <c r="BJ219" s="379"/>
      <c r="BK219" s="453"/>
      <c r="BL219" s="386"/>
      <c r="BM219" s="244"/>
      <c r="BN219" s="244"/>
      <c r="BO219" s="377"/>
      <c r="BP219" s="379"/>
      <c r="BQ219" s="379"/>
      <c r="BR219" s="379"/>
      <c r="BS219" s="453"/>
      <c r="BT219" s="386"/>
      <c r="BU219" s="244"/>
      <c r="BV219" s="244"/>
      <c r="BW219" s="377"/>
    </row>
    <row r="220" spans="1:79" s="618" customFormat="1">
      <c r="A220" s="664">
        <v>8</v>
      </c>
      <c r="B220" s="1209" t="s">
        <v>46</v>
      </c>
      <c r="C220" s="1281" t="s">
        <v>1591</v>
      </c>
      <c r="D220" s="1310" t="str">
        <f t="shared" si="92"/>
        <v>Kyle Kotowski</v>
      </c>
      <c r="E220" s="662">
        <f t="shared" si="93"/>
        <v>75</v>
      </c>
      <c r="F220" s="661">
        <f t="shared" si="94"/>
        <v>32</v>
      </c>
      <c r="G220" s="661">
        <f t="shared" si="95"/>
        <v>52</v>
      </c>
      <c r="H220" s="661">
        <f t="shared" si="96"/>
        <v>0</v>
      </c>
      <c r="I220" s="660">
        <f t="shared" si="97"/>
        <v>0.69333333333333336</v>
      </c>
      <c r="J220" s="837">
        <v>5</v>
      </c>
      <c r="K220" s="837">
        <v>1</v>
      </c>
      <c r="L220" s="837">
        <v>3</v>
      </c>
      <c r="M220" s="836"/>
      <c r="N220" s="928">
        <v>5</v>
      </c>
      <c r="O220" s="927">
        <v>0</v>
      </c>
      <c r="P220" s="927">
        <v>3</v>
      </c>
      <c r="Q220" s="1229"/>
      <c r="R220" s="913">
        <v>5</v>
      </c>
      <c r="S220" s="912">
        <v>4</v>
      </c>
      <c r="T220" s="912">
        <v>4</v>
      </c>
      <c r="U220" s="911"/>
      <c r="V220" s="572">
        <v>5</v>
      </c>
      <c r="W220" s="572">
        <v>3</v>
      </c>
      <c r="X220" s="572">
        <v>4</v>
      </c>
      <c r="Y220" s="571"/>
      <c r="Z220" s="570">
        <v>5</v>
      </c>
      <c r="AA220" s="570">
        <v>2</v>
      </c>
      <c r="AB220" s="570">
        <v>4</v>
      </c>
      <c r="AC220" s="569"/>
      <c r="AD220" s="544"/>
      <c r="AE220" s="573">
        <v>6</v>
      </c>
      <c r="AF220" s="572">
        <v>2</v>
      </c>
      <c r="AG220" s="572">
        <v>3</v>
      </c>
      <c r="AH220" s="571"/>
      <c r="AI220" s="837">
        <v>6</v>
      </c>
      <c r="AJ220" s="837">
        <v>2</v>
      </c>
      <c r="AK220" s="837">
        <v>2</v>
      </c>
      <c r="AL220" s="967"/>
      <c r="AM220" s="386"/>
      <c r="AN220" s="244"/>
      <c r="AO220" s="244"/>
      <c r="AP220" s="377"/>
      <c r="AQ220" s="570">
        <v>6</v>
      </c>
      <c r="AR220" s="570">
        <v>2</v>
      </c>
      <c r="AS220" s="570">
        <v>6</v>
      </c>
      <c r="AT220" s="634"/>
      <c r="AU220" s="573">
        <v>5</v>
      </c>
      <c r="AV220" s="572">
        <v>2</v>
      </c>
      <c r="AW220" s="572">
        <v>4</v>
      </c>
      <c r="AX220" s="571"/>
      <c r="AY220" s="570">
        <v>5</v>
      </c>
      <c r="AZ220" s="570">
        <v>3</v>
      </c>
      <c r="BA220" s="570">
        <v>4</v>
      </c>
      <c r="BB220" s="569"/>
      <c r="BC220" s="544"/>
      <c r="BD220" s="928">
        <v>5</v>
      </c>
      <c r="BE220" s="927">
        <v>3</v>
      </c>
      <c r="BF220" s="927">
        <v>4</v>
      </c>
      <c r="BG220" s="926"/>
      <c r="BH220" s="570">
        <v>5</v>
      </c>
      <c r="BI220" s="570">
        <v>1</v>
      </c>
      <c r="BJ220" s="570">
        <v>3</v>
      </c>
      <c r="BK220" s="575"/>
      <c r="BL220" s="573">
        <v>4</v>
      </c>
      <c r="BM220" s="572">
        <v>0</v>
      </c>
      <c r="BN220" s="572">
        <v>1</v>
      </c>
      <c r="BO220" s="571"/>
      <c r="BP220" s="570">
        <v>4</v>
      </c>
      <c r="BQ220" s="570">
        <v>1</v>
      </c>
      <c r="BR220" s="570">
        <v>3</v>
      </c>
      <c r="BS220" s="634"/>
      <c r="BT220" s="573">
        <v>4</v>
      </c>
      <c r="BU220" s="572">
        <v>6</v>
      </c>
      <c r="BV220" s="572">
        <v>4</v>
      </c>
      <c r="BW220" s="571"/>
    </row>
    <row r="221" spans="1:79" s="618" customFormat="1">
      <c r="A221" s="664">
        <v>9</v>
      </c>
      <c r="B221" s="1509" t="s">
        <v>1756</v>
      </c>
      <c r="C221" s="1282" t="s">
        <v>1560</v>
      </c>
      <c r="D221" s="1310" t="str">
        <f t="shared" si="92"/>
        <v>Mike Gabriau</v>
      </c>
      <c r="E221" s="662">
        <f t="shared" si="93"/>
        <v>5</v>
      </c>
      <c r="F221" s="661">
        <f t="shared" si="94"/>
        <v>2</v>
      </c>
      <c r="G221" s="661">
        <f t="shared" si="95"/>
        <v>2</v>
      </c>
      <c r="H221" s="661">
        <f t="shared" si="96"/>
        <v>0</v>
      </c>
      <c r="I221" s="660">
        <f t="shared" si="97"/>
        <v>0.4</v>
      </c>
      <c r="J221" s="379"/>
      <c r="K221" s="379"/>
      <c r="L221" s="379"/>
      <c r="M221" s="378"/>
      <c r="N221" s="386"/>
      <c r="O221" s="244"/>
      <c r="P221" s="244"/>
      <c r="Q221" s="290"/>
      <c r="R221" s="880"/>
      <c r="S221" s="652"/>
      <c r="T221" s="652"/>
      <c r="U221" s="655"/>
      <c r="V221" s="572">
        <v>5</v>
      </c>
      <c r="W221" s="572">
        <v>2</v>
      </c>
      <c r="X221" s="572">
        <v>2</v>
      </c>
      <c r="Y221" s="571"/>
      <c r="Z221" s="379"/>
      <c r="AA221" s="379"/>
      <c r="AB221" s="379"/>
      <c r="AC221" s="378"/>
      <c r="AD221" s="544"/>
      <c r="AE221" s="386"/>
      <c r="AF221" s="244"/>
      <c r="AG221" s="244"/>
      <c r="AH221" s="377"/>
      <c r="AI221" s="379"/>
      <c r="AJ221" s="379"/>
      <c r="AK221" s="379"/>
      <c r="AL221" s="453"/>
      <c r="AM221" s="386"/>
      <c r="AN221" s="244"/>
      <c r="AO221" s="244"/>
      <c r="AP221" s="377"/>
      <c r="AQ221" s="379"/>
      <c r="AR221" s="379"/>
      <c r="AS221" s="379"/>
      <c r="AT221" s="453"/>
      <c r="AU221" s="386"/>
      <c r="AV221" s="244"/>
      <c r="AW221" s="244"/>
      <c r="AX221" s="377"/>
      <c r="AY221" s="379"/>
      <c r="AZ221" s="379"/>
      <c r="BA221" s="379"/>
      <c r="BB221" s="378"/>
      <c r="BC221" s="544"/>
      <c r="BD221" s="386"/>
      <c r="BE221" s="244"/>
      <c r="BF221" s="244"/>
      <c r="BG221" s="377"/>
      <c r="BH221" s="379"/>
      <c r="BI221" s="379"/>
      <c r="BJ221" s="379"/>
      <c r="BK221" s="453"/>
      <c r="BL221" s="386"/>
      <c r="BM221" s="244"/>
      <c r="BN221" s="244"/>
      <c r="BO221" s="377"/>
      <c r="BP221" s="379"/>
      <c r="BQ221" s="379"/>
      <c r="BR221" s="379"/>
      <c r="BS221" s="453"/>
      <c r="BT221" s="386"/>
      <c r="BU221" s="244"/>
      <c r="BV221" s="244"/>
      <c r="BW221" s="377"/>
    </row>
    <row r="222" spans="1:79" s="618" customFormat="1">
      <c r="A222" s="664">
        <v>10</v>
      </c>
      <c r="B222" s="1284" t="s">
        <v>235</v>
      </c>
      <c r="C222" s="1284" t="s">
        <v>1560</v>
      </c>
      <c r="D222" s="1310" t="str">
        <f t="shared" si="92"/>
        <v>Mike Bendle</v>
      </c>
      <c r="E222" s="662">
        <f t="shared" si="93"/>
        <v>62</v>
      </c>
      <c r="F222" s="661">
        <f t="shared" si="94"/>
        <v>21</v>
      </c>
      <c r="G222" s="661">
        <f t="shared" si="95"/>
        <v>37</v>
      </c>
      <c r="H222" s="661">
        <f t="shared" si="96"/>
        <v>1</v>
      </c>
      <c r="I222" s="660">
        <f t="shared" si="97"/>
        <v>0.59677419354838712</v>
      </c>
      <c r="J222" s="837">
        <v>5</v>
      </c>
      <c r="K222" s="837">
        <v>2</v>
      </c>
      <c r="L222" s="837">
        <v>2</v>
      </c>
      <c r="M222" s="836">
        <v>1</v>
      </c>
      <c r="N222" s="928">
        <v>4</v>
      </c>
      <c r="O222" s="927">
        <v>2</v>
      </c>
      <c r="P222" s="927">
        <v>2</v>
      </c>
      <c r="Q222" s="1229"/>
      <c r="R222" s="880"/>
      <c r="S222" s="652"/>
      <c r="T222" s="652"/>
      <c r="U222" s="655"/>
      <c r="V222" s="572">
        <v>5</v>
      </c>
      <c r="W222" s="572">
        <v>2</v>
      </c>
      <c r="X222" s="572">
        <v>5</v>
      </c>
      <c r="Y222" s="571"/>
      <c r="Z222" s="379"/>
      <c r="AA222" s="379"/>
      <c r="AB222" s="379"/>
      <c r="AC222" s="378"/>
      <c r="AD222" s="544"/>
      <c r="AE222" s="573">
        <v>6</v>
      </c>
      <c r="AF222" s="572">
        <v>2</v>
      </c>
      <c r="AG222" s="572">
        <v>4</v>
      </c>
      <c r="AH222" s="571"/>
      <c r="AI222" s="837">
        <v>5</v>
      </c>
      <c r="AJ222" s="837">
        <v>1</v>
      </c>
      <c r="AK222" s="837">
        <v>3</v>
      </c>
      <c r="AL222" s="967"/>
      <c r="AM222" s="386"/>
      <c r="AN222" s="244"/>
      <c r="AO222" s="244"/>
      <c r="AP222" s="377"/>
      <c r="AQ222" s="570">
        <v>7</v>
      </c>
      <c r="AR222" s="570">
        <v>5</v>
      </c>
      <c r="AS222" s="570">
        <v>4</v>
      </c>
      <c r="AT222" s="634"/>
      <c r="AU222" s="573">
        <v>4</v>
      </c>
      <c r="AV222" s="572">
        <v>1</v>
      </c>
      <c r="AW222" s="572">
        <v>1</v>
      </c>
      <c r="AX222" s="571"/>
      <c r="AY222" s="570">
        <v>5</v>
      </c>
      <c r="AZ222" s="570">
        <v>1</v>
      </c>
      <c r="BA222" s="570">
        <v>4</v>
      </c>
      <c r="BB222" s="569"/>
      <c r="BC222" s="544"/>
      <c r="BD222" s="928">
        <v>7</v>
      </c>
      <c r="BE222" s="927">
        <v>2</v>
      </c>
      <c r="BF222" s="927">
        <v>4</v>
      </c>
      <c r="BG222" s="926"/>
      <c r="BH222" s="570">
        <v>3</v>
      </c>
      <c r="BI222" s="570">
        <v>1</v>
      </c>
      <c r="BJ222" s="570">
        <v>1</v>
      </c>
      <c r="BK222" s="634"/>
      <c r="BL222" s="386"/>
      <c r="BM222" s="244"/>
      <c r="BN222" s="244"/>
      <c r="BO222" s="377"/>
      <c r="BP222" s="570">
        <v>5</v>
      </c>
      <c r="BQ222" s="570">
        <v>1</v>
      </c>
      <c r="BR222" s="570">
        <v>3</v>
      </c>
      <c r="BS222" s="634"/>
      <c r="BT222" s="573">
        <v>6</v>
      </c>
      <c r="BU222" s="572">
        <v>1</v>
      </c>
      <c r="BV222" s="572">
        <v>4</v>
      </c>
      <c r="BW222" s="571"/>
    </row>
    <row r="223" spans="1:79" s="618" customFormat="1">
      <c r="A223" s="664">
        <v>11</v>
      </c>
      <c r="B223" s="1209" t="s">
        <v>108</v>
      </c>
      <c r="C223" s="1281" t="s">
        <v>1579</v>
      </c>
      <c r="D223" s="1310" t="str">
        <f t="shared" si="92"/>
        <v>Dave Hinman</v>
      </c>
      <c r="E223" s="662">
        <f t="shared" si="93"/>
        <v>56</v>
      </c>
      <c r="F223" s="661">
        <f t="shared" si="94"/>
        <v>12</v>
      </c>
      <c r="G223" s="661">
        <f t="shared" si="95"/>
        <v>27</v>
      </c>
      <c r="H223" s="661">
        <f t="shared" si="96"/>
        <v>1</v>
      </c>
      <c r="I223" s="660">
        <f t="shared" si="97"/>
        <v>0.48214285714285715</v>
      </c>
      <c r="J223" s="379"/>
      <c r="K223" s="379"/>
      <c r="L223" s="379"/>
      <c r="M223" s="378"/>
      <c r="N223" s="928">
        <v>4</v>
      </c>
      <c r="O223" s="927">
        <v>1</v>
      </c>
      <c r="P223" s="927">
        <v>3</v>
      </c>
      <c r="Q223" s="1229"/>
      <c r="R223" s="880"/>
      <c r="S223" s="652"/>
      <c r="T223" s="652"/>
      <c r="U223" s="655"/>
      <c r="V223" s="572">
        <v>5</v>
      </c>
      <c r="W223" s="572">
        <v>1</v>
      </c>
      <c r="X223" s="572">
        <v>2</v>
      </c>
      <c r="Y223" s="571"/>
      <c r="Z223" s="570">
        <v>4</v>
      </c>
      <c r="AA223" s="570">
        <v>2</v>
      </c>
      <c r="AB223" s="570">
        <v>3</v>
      </c>
      <c r="AC223" s="569">
        <v>1</v>
      </c>
      <c r="AD223" s="544"/>
      <c r="AE223" s="573">
        <v>6</v>
      </c>
      <c r="AF223" s="572">
        <v>2</v>
      </c>
      <c r="AG223" s="572">
        <v>2</v>
      </c>
      <c r="AH223" s="571"/>
      <c r="AI223" s="837">
        <v>2</v>
      </c>
      <c r="AJ223" s="837">
        <v>0</v>
      </c>
      <c r="AK223" s="837">
        <v>1</v>
      </c>
      <c r="AL223" s="967"/>
      <c r="AM223" s="386"/>
      <c r="AN223" s="244"/>
      <c r="AO223" s="244"/>
      <c r="AP223" s="377"/>
      <c r="AQ223" s="570">
        <v>7</v>
      </c>
      <c r="AR223" s="570">
        <v>0</v>
      </c>
      <c r="AS223" s="570">
        <v>4</v>
      </c>
      <c r="AT223" s="634"/>
      <c r="AU223" s="573">
        <v>3</v>
      </c>
      <c r="AV223" s="572">
        <v>1</v>
      </c>
      <c r="AW223" s="572">
        <v>2</v>
      </c>
      <c r="AX223" s="571"/>
      <c r="AY223" s="570">
        <v>5</v>
      </c>
      <c r="AZ223" s="570">
        <v>1</v>
      </c>
      <c r="BA223" s="570">
        <v>1</v>
      </c>
      <c r="BB223" s="569"/>
      <c r="BC223" s="544"/>
      <c r="BD223" s="928">
        <v>5</v>
      </c>
      <c r="BE223" s="927">
        <v>1</v>
      </c>
      <c r="BF223" s="927">
        <v>3</v>
      </c>
      <c r="BG223" s="926"/>
      <c r="BH223" s="570">
        <v>2</v>
      </c>
      <c r="BI223" s="570">
        <v>1</v>
      </c>
      <c r="BJ223" s="570">
        <v>1</v>
      </c>
      <c r="BK223" s="634"/>
      <c r="BL223" s="573">
        <v>3</v>
      </c>
      <c r="BM223" s="572">
        <v>0</v>
      </c>
      <c r="BN223" s="572">
        <v>0</v>
      </c>
      <c r="BO223" s="571"/>
      <c r="BP223" s="570">
        <v>5</v>
      </c>
      <c r="BQ223" s="570">
        <v>1</v>
      </c>
      <c r="BR223" s="570">
        <v>3</v>
      </c>
      <c r="BS223" s="634"/>
      <c r="BT223" s="573">
        <v>5</v>
      </c>
      <c r="BU223" s="572">
        <v>1</v>
      </c>
      <c r="BV223" s="572">
        <v>2</v>
      </c>
      <c r="BW223" s="571"/>
    </row>
    <row r="224" spans="1:79" s="618" customFormat="1">
      <c r="A224" s="664">
        <v>12</v>
      </c>
      <c r="B224" s="1283" t="s">
        <v>27</v>
      </c>
      <c r="C224" s="1282" t="s">
        <v>1598</v>
      </c>
      <c r="D224" s="1310" t="str">
        <f t="shared" si="92"/>
        <v>Brian Nelson</v>
      </c>
      <c r="E224" s="662">
        <f t="shared" si="93"/>
        <v>30</v>
      </c>
      <c r="F224" s="661">
        <f t="shared" si="94"/>
        <v>7</v>
      </c>
      <c r="G224" s="661">
        <f t="shared" si="95"/>
        <v>12</v>
      </c>
      <c r="H224" s="661">
        <f t="shared" si="96"/>
        <v>0</v>
      </c>
      <c r="I224" s="660">
        <f t="shared" si="97"/>
        <v>0.4</v>
      </c>
      <c r="J224" s="837">
        <v>5</v>
      </c>
      <c r="K224" s="837">
        <v>1</v>
      </c>
      <c r="L224" s="837">
        <v>3</v>
      </c>
      <c r="M224" s="836"/>
      <c r="N224" s="386"/>
      <c r="O224" s="244"/>
      <c r="P224" s="244"/>
      <c r="Q224" s="290"/>
      <c r="R224" s="913">
        <v>5</v>
      </c>
      <c r="S224" s="912">
        <v>1</v>
      </c>
      <c r="T224" s="912">
        <v>2</v>
      </c>
      <c r="U224" s="911"/>
      <c r="V224" s="244"/>
      <c r="W224" s="244"/>
      <c r="X224" s="244"/>
      <c r="Y224" s="377"/>
      <c r="Z224" s="379"/>
      <c r="AA224" s="379"/>
      <c r="AB224" s="379"/>
      <c r="AC224" s="378"/>
      <c r="AD224" s="544"/>
      <c r="AE224" s="573">
        <v>2</v>
      </c>
      <c r="AF224" s="572">
        <v>2</v>
      </c>
      <c r="AG224" s="572">
        <v>2</v>
      </c>
      <c r="AH224" s="571"/>
      <c r="AI224" s="837">
        <v>2</v>
      </c>
      <c r="AJ224" s="837">
        <v>1</v>
      </c>
      <c r="AK224" s="837">
        <v>1</v>
      </c>
      <c r="AL224" s="967"/>
      <c r="AM224" s="386"/>
      <c r="AN224" s="244"/>
      <c r="AO224" s="244"/>
      <c r="AP224" s="377"/>
      <c r="AQ224" s="570">
        <v>3</v>
      </c>
      <c r="AR224" s="570">
        <v>1</v>
      </c>
      <c r="AS224" s="570">
        <v>0</v>
      </c>
      <c r="AT224" s="634"/>
      <c r="AU224" s="386"/>
      <c r="AV224" s="244"/>
      <c r="AW224" s="244"/>
      <c r="AX224" s="377"/>
      <c r="AY224" s="379"/>
      <c r="AZ224" s="379"/>
      <c r="BA224" s="379"/>
      <c r="BB224" s="378"/>
      <c r="BC224" s="544"/>
      <c r="BD224" s="928">
        <v>6</v>
      </c>
      <c r="BE224" s="927">
        <v>1</v>
      </c>
      <c r="BF224" s="927">
        <v>2</v>
      </c>
      <c r="BG224" s="926"/>
      <c r="BH224" s="379"/>
      <c r="BI224" s="379"/>
      <c r="BJ224" s="379"/>
      <c r="BK224" s="453"/>
      <c r="BL224" s="573">
        <v>3</v>
      </c>
      <c r="BM224" s="572">
        <v>0</v>
      </c>
      <c r="BN224" s="572">
        <v>1</v>
      </c>
      <c r="BO224" s="571"/>
      <c r="BP224" s="570">
        <v>4</v>
      </c>
      <c r="BQ224" s="570">
        <v>0</v>
      </c>
      <c r="BR224" s="570">
        <v>1</v>
      </c>
      <c r="BS224" s="634"/>
      <c r="BT224" s="386"/>
      <c r="BU224" s="244"/>
      <c r="BV224" s="244"/>
      <c r="BW224" s="377"/>
    </row>
    <row r="225" spans="1:79" s="618" customFormat="1">
      <c r="A225" s="664">
        <v>13</v>
      </c>
      <c r="B225" s="1209" t="s">
        <v>229</v>
      </c>
      <c r="C225" s="1281" t="s">
        <v>1613</v>
      </c>
      <c r="D225" s="1310" t="str">
        <f t="shared" si="92"/>
        <v>Bob Bragan</v>
      </c>
      <c r="E225" s="662">
        <f t="shared" si="93"/>
        <v>36</v>
      </c>
      <c r="F225" s="661">
        <f t="shared" si="94"/>
        <v>4</v>
      </c>
      <c r="G225" s="661">
        <f t="shared" si="95"/>
        <v>10</v>
      </c>
      <c r="H225" s="661">
        <f t="shared" si="96"/>
        <v>0</v>
      </c>
      <c r="I225" s="660">
        <f t="shared" si="97"/>
        <v>0.27777777777777779</v>
      </c>
      <c r="J225" s="837">
        <v>5</v>
      </c>
      <c r="K225" s="837">
        <v>1</v>
      </c>
      <c r="L225" s="837">
        <v>1</v>
      </c>
      <c r="M225" s="836"/>
      <c r="N225" s="928">
        <v>4</v>
      </c>
      <c r="O225" s="927">
        <v>0</v>
      </c>
      <c r="P225" s="927">
        <v>1</v>
      </c>
      <c r="Q225" s="1229"/>
      <c r="R225" s="913">
        <v>5</v>
      </c>
      <c r="S225" s="912">
        <v>1</v>
      </c>
      <c r="T225" s="912">
        <v>2</v>
      </c>
      <c r="U225" s="911"/>
      <c r="V225" s="572">
        <v>5</v>
      </c>
      <c r="W225" s="572">
        <v>1</v>
      </c>
      <c r="X225" s="572">
        <v>1</v>
      </c>
      <c r="Y225" s="571"/>
      <c r="Z225" s="570">
        <v>5</v>
      </c>
      <c r="AA225" s="570">
        <v>0</v>
      </c>
      <c r="AB225" s="570">
        <v>1</v>
      </c>
      <c r="AC225" s="569"/>
      <c r="AD225" s="544"/>
      <c r="AE225" s="573">
        <v>2</v>
      </c>
      <c r="AF225" s="572">
        <v>0</v>
      </c>
      <c r="AG225" s="572">
        <v>1</v>
      </c>
      <c r="AH225" s="571"/>
      <c r="AI225" s="379"/>
      <c r="AJ225" s="379"/>
      <c r="AK225" s="379"/>
      <c r="AL225" s="453"/>
      <c r="AM225" s="386"/>
      <c r="AN225" s="244"/>
      <c r="AO225" s="244"/>
      <c r="AP225" s="377"/>
      <c r="AQ225" s="570">
        <v>4</v>
      </c>
      <c r="AR225" s="570">
        <v>1</v>
      </c>
      <c r="AS225" s="570">
        <v>2</v>
      </c>
      <c r="AT225" s="634"/>
      <c r="AU225" s="573">
        <v>1</v>
      </c>
      <c r="AV225" s="572">
        <v>0</v>
      </c>
      <c r="AW225" s="572">
        <v>0</v>
      </c>
      <c r="AX225" s="571"/>
      <c r="AY225" s="379"/>
      <c r="AZ225" s="379"/>
      <c r="BA225" s="379"/>
      <c r="BB225" s="378"/>
      <c r="BC225" s="544"/>
      <c r="BD225" s="386"/>
      <c r="BE225" s="244"/>
      <c r="BF225" s="244"/>
      <c r="BG225" s="377"/>
      <c r="BH225" s="570">
        <v>3</v>
      </c>
      <c r="BI225" s="570">
        <v>0</v>
      </c>
      <c r="BJ225" s="570">
        <v>0</v>
      </c>
      <c r="BK225" s="634"/>
      <c r="BL225" s="573">
        <v>2</v>
      </c>
      <c r="BM225" s="572">
        <v>0</v>
      </c>
      <c r="BN225" s="572">
        <v>1</v>
      </c>
      <c r="BO225" s="571"/>
      <c r="BP225" s="379"/>
      <c r="BQ225" s="379"/>
      <c r="BR225" s="379"/>
      <c r="BS225" s="453"/>
      <c r="BT225" s="386"/>
      <c r="BU225" s="244"/>
      <c r="BV225" s="244"/>
      <c r="BW225" s="377"/>
    </row>
    <row r="226" spans="1:79" s="618" customFormat="1">
      <c r="A226" s="646">
        <v>14</v>
      </c>
      <c r="B226" s="1281" t="s">
        <v>1643</v>
      </c>
      <c r="C226" s="1281" t="s">
        <v>1567</v>
      </c>
      <c r="D226" s="1310" t="str">
        <f t="shared" si="92"/>
        <v>Josh Hughes</v>
      </c>
      <c r="E226" s="644">
        <f t="shared" si="93"/>
        <v>43</v>
      </c>
      <c r="F226" s="643">
        <f t="shared" si="94"/>
        <v>14</v>
      </c>
      <c r="G226" s="643">
        <f t="shared" si="95"/>
        <v>18</v>
      </c>
      <c r="H226" s="643">
        <f t="shared" si="96"/>
        <v>0</v>
      </c>
      <c r="I226" s="642">
        <f t="shared" si="97"/>
        <v>0.41860465116279072</v>
      </c>
      <c r="J226" s="431"/>
      <c r="K226" s="652"/>
      <c r="L226" s="652"/>
      <c r="M226" s="655"/>
      <c r="N226" s="943"/>
      <c r="O226" s="653"/>
      <c r="P226" s="653"/>
      <c r="Q226" s="1130"/>
      <c r="R226" s="913">
        <v>5</v>
      </c>
      <c r="S226" s="912">
        <v>0</v>
      </c>
      <c r="T226" s="912">
        <v>1</v>
      </c>
      <c r="U226" s="911"/>
      <c r="V226" s="1255"/>
      <c r="W226" s="753"/>
      <c r="X226" s="753"/>
      <c r="Y226" s="987"/>
      <c r="Z226" s="1280"/>
      <c r="AA226" s="750"/>
      <c r="AB226" s="750"/>
      <c r="AC226" s="750"/>
      <c r="AD226" s="654"/>
      <c r="AE226" s="754">
        <v>6</v>
      </c>
      <c r="AF226" s="753">
        <v>2</v>
      </c>
      <c r="AG226" s="753">
        <v>2</v>
      </c>
      <c r="AH226" s="987"/>
      <c r="AI226" s="985">
        <v>5</v>
      </c>
      <c r="AJ226" s="912">
        <v>1</v>
      </c>
      <c r="AK226" s="912">
        <v>1</v>
      </c>
      <c r="AL226" s="984"/>
      <c r="AM226" s="943"/>
      <c r="AN226" s="653"/>
      <c r="AO226" s="653"/>
      <c r="AP226" s="942"/>
      <c r="AQ226" s="1280">
        <v>7</v>
      </c>
      <c r="AR226" s="750">
        <v>5</v>
      </c>
      <c r="AS226" s="750">
        <v>4</v>
      </c>
      <c r="AT226" s="1279"/>
      <c r="AU226" s="754">
        <v>4</v>
      </c>
      <c r="AV226" s="753">
        <v>3</v>
      </c>
      <c r="AW226" s="753">
        <v>3</v>
      </c>
      <c r="AX226" s="987"/>
      <c r="AY226" s="431"/>
      <c r="AZ226" s="652"/>
      <c r="BA226" s="652"/>
      <c r="BB226" s="652"/>
      <c r="BC226" s="986"/>
      <c r="BD226" s="990">
        <v>6</v>
      </c>
      <c r="BE226" s="989">
        <v>1</v>
      </c>
      <c r="BF226" s="989">
        <v>3</v>
      </c>
      <c r="BG226" s="988"/>
      <c r="BH226" s="1280">
        <v>5</v>
      </c>
      <c r="BI226" s="750">
        <v>2</v>
      </c>
      <c r="BJ226" s="750">
        <v>3</v>
      </c>
      <c r="BK226" s="1279"/>
      <c r="BL226" s="943"/>
      <c r="BM226" s="653"/>
      <c r="BN226" s="653"/>
      <c r="BO226" s="942"/>
      <c r="BP226" s="431"/>
      <c r="BQ226" s="652"/>
      <c r="BR226" s="652"/>
      <c r="BS226" s="651"/>
      <c r="BT226" s="754">
        <v>5</v>
      </c>
      <c r="BU226" s="753">
        <v>0</v>
      </c>
      <c r="BV226" s="753">
        <v>1</v>
      </c>
      <c r="BW226" s="987"/>
    </row>
    <row r="227" spans="1:79" s="618" customFormat="1">
      <c r="A227" s="646">
        <v>15</v>
      </c>
      <c r="B227" s="1257" t="s">
        <v>1644</v>
      </c>
      <c r="C227" s="1462" t="s">
        <v>1665</v>
      </c>
      <c r="D227" s="1310" t="str">
        <f t="shared" si="92"/>
        <v>Jon Simmons</v>
      </c>
      <c r="E227" s="644">
        <f t="shared" si="93"/>
        <v>32</v>
      </c>
      <c r="F227" s="643">
        <f t="shared" si="94"/>
        <v>7</v>
      </c>
      <c r="G227" s="643">
        <f t="shared" si="95"/>
        <v>13</v>
      </c>
      <c r="H227" s="643">
        <f t="shared" si="96"/>
        <v>0</v>
      </c>
      <c r="I227" s="642">
        <f t="shared" si="97"/>
        <v>0.40625</v>
      </c>
      <c r="J227" s="1379"/>
      <c r="K227" s="1379"/>
      <c r="L227" s="1379"/>
      <c r="M227" s="1378"/>
      <c r="N227" s="1377"/>
      <c r="O227" s="1376"/>
      <c r="P227" s="1376"/>
      <c r="Q227" s="1375"/>
      <c r="R227" s="913">
        <v>6</v>
      </c>
      <c r="S227" s="912">
        <v>1</v>
      </c>
      <c r="T227" s="912">
        <v>2</v>
      </c>
      <c r="U227" s="911"/>
      <c r="V227" s="572"/>
      <c r="W227" s="572"/>
      <c r="X227" s="572"/>
      <c r="Y227" s="571"/>
      <c r="Z227" s="570"/>
      <c r="AA227" s="570"/>
      <c r="AB227" s="570"/>
      <c r="AC227" s="634"/>
      <c r="AD227" s="639"/>
      <c r="AE227" s="573"/>
      <c r="AF227" s="572"/>
      <c r="AG227" s="572"/>
      <c r="AH227" s="571"/>
      <c r="AI227" s="837">
        <v>4</v>
      </c>
      <c r="AJ227" s="837">
        <v>2</v>
      </c>
      <c r="AK227" s="837">
        <v>2</v>
      </c>
      <c r="AL227" s="967"/>
      <c r="AM227" s="386"/>
      <c r="AN227" s="244"/>
      <c r="AO227" s="244"/>
      <c r="AP227" s="377"/>
      <c r="AQ227" s="570"/>
      <c r="AR227" s="570"/>
      <c r="AS227" s="570"/>
      <c r="AT227" s="634"/>
      <c r="AU227" s="573"/>
      <c r="AV227" s="572"/>
      <c r="AW227" s="572"/>
      <c r="AX227" s="571"/>
      <c r="AY227" s="570"/>
      <c r="AZ227" s="570"/>
      <c r="BA227" s="570"/>
      <c r="BB227" s="634"/>
      <c r="BC227" s="512"/>
      <c r="BD227" s="928">
        <v>5</v>
      </c>
      <c r="BE227" s="927">
        <v>2</v>
      </c>
      <c r="BF227" s="927">
        <v>3</v>
      </c>
      <c r="BG227" s="926"/>
      <c r="BH227" s="570">
        <v>3</v>
      </c>
      <c r="BI227" s="570">
        <v>1</v>
      </c>
      <c r="BJ227" s="570">
        <v>1</v>
      </c>
      <c r="BK227" s="634"/>
      <c r="BL227" s="573">
        <v>4</v>
      </c>
      <c r="BM227" s="572">
        <v>0</v>
      </c>
      <c r="BN227" s="572">
        <v>1</v>
      </c>
      <c r="BO227" s="571"/>
      <c r="BP227" s="570">
        <v>5</v>
      </c>
      <c r="BQ227" s="570">
        <v>1</v>
      </c>
      <c r="BR227" s="570">
        <v>3</v>
      </c>
      <c r="BS227" s="634"/>
      <c r="BT227" s="573">
        <v>5</v>
      </c>
      <c r="BU227" s="572">
        <v>0</v>
      </c>
      <c r="BV227" s="572">
        <v>1</v>
      </c>
      <c r="BW227" s="571"/>
    </row>
    <row r="228" spans="1:79" s="618" customFormat="1" ht="13.8" thickBot="1">
      <c r="A228" s="693">
        <v>16</v>
      </c>
      <c r="B228" s="1288" t="s">
        <v>188</v>
      </c>
      <c r="C228" s="1461" t="s">
        <v>1603</v>
      </c>
      <c r="D228" s="1310" t="str">
        <f t="shared" si="92"/>
        <v>Brad Fortier</v>
      </c>
      <c r="E228" s="858">
        <f t="shared" si="93"/>
        <v>4</v>
      </c>
      <c r="F228" s="857">
        <f t="shared" si="94"/>
        <v>1</v>
      </c>
      <c r="G228" s="857">
        <f t="shared" si="95"/>
        <v>2</v>
      </c>
      <c r="H228" s="857">
        <f t="shared" si="96"/>
        <v>0</v>
      </c>
      <c r="I228" s="856">
        <f t="shared" si="97"/>
        <v>0.5</v>
      </c>
      <c r="J228" s="1374"/>
      <c r="K228" s="1374"/>
      <c r="L228" s="1374"/>
      <c r="M228" s="1373"/>
      <c r="N228" s="1354"/>
      <c r="O228" s="1372"/>
      <c r="P228" s="1372"/>
      <c r="Q228" s="1371"/>
      <c r="R228" s="973"/>
      <c r="S228" s="972"/>
      <c r="T228" s="972"/>
      <c r="U228" s="971"/>
      <c r="V228" s="676"/>
      <c r="W228" s="676"/>
      <c r="X228" s="676"/>
      <c r="Y228" s="675"/>
      <c r="Z228" s="570"/>
      <c r="AA228" s="570"/>
      <c r="AB228" s="570"/>
      <c r="AC228" s="569"/>
      <c r="AD228" s="968"/>
      <c r="AE228" s="677"/>
      <c r="AF228" s="676"/>
      <c r="AG228" s="676"/>
      <c r="AH228" s="675"/>
      <c r="AI228" s="837"/>
      <c r="AJ228" s="837"/>
      <c r="AK228" s="837"/>
      <c r="AL228" s="967"/>
      <c r="AM228" s="621"/>
      <c r="AN228" s="620"/>
      <c r="AO228" s="620"/>
      <c r="AP228" s="619"/>
      <c r="AQ228" s="570"/>
      <c r="AR228" s="570"/>
      <c r="AS228" s="570"/>
      <c r="AT228" s="634"/>
      <c r="AU228" s="677"/>
      <c r="AV228" s="676"/>
      <c r="AW228" s="676"/>
      <c r="AX228" s="675"/>
      <c r="AY228" s="570"/>
      <c r="AZ228" s="570"/>
      <c r="BA228" s="570"/>
      <c r="BB228" s="569"/>
      <c r="BC228" s="544"/>
      <c r="BD228" s="896"/>
      <c r="BE228" s="895"/>
      <c r="BF228" s="895"/>
      <c r="BG228" s="894"/>
      <c r="BH228" s="379"/>
      <c r="BI228" s="379"/>
      <c r="BJ228" s="379"/>
      <c r="BK228" s="453"/>
      <c r="BL228" s="677"/>
      <c r="BM228" s="676"/>
      <c r="BN228" s="676"/>
      <c r="BO228" s="675"/>
      <c r="BP228" s="570">
        <v>4</v>
      </c>
      <c r="BQ228" s="570">
        <v>1</v>
      </c>
      <c r="BR228" s="570">
        <v>2</v>
      </c>
      <c r="BS228" s="634"/>
      <c r="BT228" s="621"/>
      <c r="BU228" s="620"/>
      <c r="BV228" s="620"/>
      <c r="BW228" s="619"/>
    </row>
    <row r="229" spans="1:79" s="618" customFormat="1" ht="13.8" thickBot="1">
      <c r="A229" s="540"/>
      <c r="B229" s="555" t="s">
        <v>1513</v>
      </c>
      <c r="C229" s="555"/>
      <c r="D229" s="555"/>
      <c r="E229" s="554">
        <f>SUM(E213:E228)</f>
        <v>752</v>
      </c>
      <c r="F229" s="553">
        <f>SUM(F213:F228)</f>
        <v>247</v>
      </c>
      <c r="G229" s="553">
        <f>SUM(G213:G228)</f>
        <v>402</v>
      </c>
      <c r="H229" s="553">
        <f>SUM(H213:H228)</f>
        <v>19</v>
      </c>
      <c r="I229" s="552">
        <f t="shared" si="97"/>
        <v>0.53457446808510634</v>
      </c>
      <c r="J229" s="548">
        <f t="shared" ref="J229:AC229" si="98">SUM(J213:J228)</f>
        <v>49</v>
      </c>
      <c r="K229" s="548">
        <f t="shared" si="98"/>
        <v>17</v>
      </c>
      <c r="L229" s="548">
        <f t="shared" si="98"/>
        <v>26</v>
      </c>
      <c r="M229" s="547">
        <f t="shared" si="98"/>
        <v>5</v>
      </c>
      <c r="N229" s="546">
        <f t="shared" si="98"/>
        <v>34</v>
      </c>
      <c r="O229" s="546">
        <f t="shared" si="98"/>
        <v>8</v>
      </c>
      <c r="P229" s="546">
        <f t="shared" si="98"/>
        <v>17</v>
      </c>
      <c r="Q229" s="551">
        <f t="shared" si="98"/>
        <v>0</v>
      </c>
      <c r="R229" s="677">
        <f t="shared" si="98"/>
        <v>47</v>
      </c>
      <c r="S229" s="676">
        <f t="shared" si="98"/>
        <v>15</v>
      </c>
      <c r="T229" s="676">
        <f t="shared" si="98"/>
        <v>23</v>
      </c>
      <c r="U229" s="675">
        <f t="shared" si="98"/>
        <v>0</v>
      </c>
      <c r="V229" s="549">
        <f t="shared" si="98"/>
        <v>51</v>
      </c>
      <c r="W229" s="546">
        <f t="shared" si="98"/>
        <v>16</v>
      </c>
      <c r="X229" s="546">
        <f t="shared" si="98"/>
        <v>27</v>
      </c>
      <c r="Y229" s="545">
        <f t="shared" si="98"/>
        <v>0</v>
      </c>
      <c r="Z229" s="614">
        <f t="shared" si="98"/>
        <v>53</v>
      </c>
      <c r="AA229" s="613">
        <f t="shared" si="98"/>
        <v>18</v>
      </c>
      <c r="AB229" s="613">
        <f t="shared" si="98"/>
        <v>30</v>
      </c>
      <c r="AC229" s="612">
        <f t="shared" si="98"/>
        <v>2</v>
      </c>
      <c r="AD229" s="544"/>
      <c r="AE229" s="1249">
        <f t="shared" ref="AE229:BB229" si="99">SUM(AE213:AE228)</f>
        <v>58</v>
      </c>
      <c r="AF229" s="1248">
        <f t="shared" si="99"/>
        <v>21</v>
      </c>
      <c r="AG229" s="1248">
        <f t="shared" si="99"/>
        <v>34</v>
      </c>
      <c r="AH229" s="1247">
        <f t="shared" si="99"/>
        <v>0</v>
      </c>
      <c r="AI229" s="1249">
        <f t="shared" si="99"/>
        <v>50</v>
      </c>
      <c r="AJ229" s="1248">
        <f t="shared" si="99"/>
        <v>17</v>
      </c>
      <c r="AK229" s="1248">
        <f t="shared" si="99"/>
        <v>25</v>
      </c>
      <c r="AL229" s="1247">
        <f t="shared" si="99"/>
        <v>2</v>
      </c>
      <c r="AM229" s="1249">
        <f t="shared" si="99"/>
        <v>0</v>
      </c>
      <c r="AN229" s="1248">
        <f t="shared" si="99"/>
        <v>0</v>
      </c>
      <c r="AO229" s="1248">
        <f t="shared" si="99"/>
        <v>0</v>
      </c>
      <c r="AP229" s="1247">
        <f t="shared" si="99"/>
        <v>0</v>
      </c>
      <c r="AQ229" s="1249">
        <f t="shared" si="99"/>
        <v>69</v>
      </c>
      <c r="AR229" s="1248">
        <f t="shared" si="99"/>
        <v>30</v>
      </c>
      <c r="AS229" s="1248">
        <f t="shared" si="99"/>
        <v>44</v>
      </c>
      <c r="AT229" s="1247">
        <f t="shared" si="99"/>
        <v>5</v>
      </c>
      <c r="AU229" s="1249">
        <f t="shared" si="99"/>
        <v>47</v>
      </c>
      <c r="AV229" s="1248">
        <f t="shared" si="99"/>
        <v>12</v>
      </c>
      <c r="AW229" s="1248">
        <f t="shared" si="99"/>
        <v>22</v>
      </c>
      <c r="AX229" s="1247">
        <f t="shared" si="99"/>
        <v>0</v>
      </c>
      <c r="AY229" s="1249">
        <f t="shared" si="99"/>
        <v>47</v>
      </c>
      <c r="AZ229" s="1248">
        <f t="shared" si="99"/>
        <v>16</v>
      </c>
      <c r="BA229" s="1248">
        <f t="shared" si="99"/>
        <v>27</v>
      </c>
      <c r="BB229" s="1247">
        <f t="shared" si="99"/>
        <v>0</v>
      </c>
      <c r="BC229" s="544"/>
      <c r="BD229" s="1249">
        <f t="shared" ref="BD229:BW229" si="100">SUM(BD213:BD228)</f>
        <v>59</v>
      </c>
      <c r="BE229" s="1248">
        <f t="shared" si="100"/>
        <v>23</v>
      </c>
      <c r="BF229" s="1248">
        <f t="shared" si="100"/>
        <v>34</v>
      </c>
      <c r="BG229" s="1247">
        <f t="shared" si="100"/>
        <v>0</v>
      </c>
      <c r="BH229" s="1249">
        <f t="shared" si="100"/>
        <v>48</v>
      </c>
      <c r="BI229" s="1248">
        <f t="shared" si="100"/>
        <v>17</v>
      </c>
      <c r="BJ229" s="1248">
        <f t="shared" si="100"/>
        <v>28</v>
      </c>
      <c r="BK229" s="1247">
        <f t="shared" si="100"/>
        <v>0</v>
      </c>
      <c r="BL229" s="1249">
        <f t="shared" si="100"/>
        <v>34</v>
      </c>
      <c r="BM229" s="1248">
        <f t="shared" si="100"/>
        <v>2</v>
      </c>
      <c r="BN229" s="1248">
        <f t="shared" si="100"/>
        <v>9</v>
      </c>
      <c r="BO229" s="1247">
        <f t="shared" si="100"/>
        <v>1</v>
      </c>
      <c r="BP229" s="1249">
        <f t="shared" si="100"/>
        <v>45</v>
      </c>
      <c r="BQ229" s="1248">
        <f t="shared" si="100"/>
        <v>9</v>
      </c>
      <c r="BR229" s="1248">
        <f t="shared" si="100"/>
        <v>23</v>
      </c>
      <c r="BS229" s="1247">
        <f t="shared" si="100"/>
        <v>0</v>
      </c>
      <c r="BT229" s="1249">
        <f t="shared" si="100"/>
        <v>61</v>
      </c>
      <c r="BU229" s="1248">
        <f t="shared" si="100"/>
        <v>26</v>
      </c>
      <c r="BV229" s="1248">
        <f t="shared" si="100"/>
        <v>33</v>
      </c>
      <c r="BW229" s="1247">
        <f t="shared" si="100"/>
        <v>4</v>
      </c>
    </row>
    <row r="230" spans="1:79" s="618" customFormat="1" ht="16.2" thickBot="1">
      <c r="A230" s="540"/>
      <c r="B230" s="540"/>
      <c r="C230" s="540"/>
      <c r="D230" s="540"/>
      <c r="E230" s="1916" t="s">
        <v>1296</v>
      </c>
      <c r="F230" s="1917"/>
      <c r="G230" s="1917"/>
      <c r="H230" s="1917"/>
      <c r="I230" s="1918"/>
      <c r="J230" s="1909"/>
      <c r="K230" s="1910"/>
      <c r="L230" s="1910"/>
      <c r="M230" s="1911"/>
      <c r="N230" s="1909"/>
      <c r="O230" s="1910"/>
      <c r="P230" s="1910"/>
      <c r="Q230" s="1911"/>
      <c r="R230" s="1909"/>
      <c r="S230" s="1910"/>
      <c r="T230" s="1910"/>
      <c r="U230" s="1911"/>
      <c r="V230" s="1909"/>
      <c r="W230" s="1910"/>
      <c r="X230" s="1910"/>
      <c r="Y230" s="1911"/>
      <c r="Z230" s="1909"/>
      <c r="AA230" s="1910"/>
      <c r="AB230" s="1910"/>
      <c r="AC230" s="1911"/>
      <c r="AD230" s="539"/>
      <c r="AE230" s="1946" t="s">
        <v>1530</v>
      </c>
      <c r="AF230" s="1928"/>
      <c r="AG230" s="1928"/>
      <c r="AH230" s="1929"/>
      <c r="AI230" s="1909"/>
      <c r="AJ230" s="1910"/>
      <c r="AK230" s="1910"/>
      <c r="AL230" s="1911"/>
      <c r="AM230" s="1909" t="s">
        <v>1529</v>
      </c>
      <c r="AN230" s="1910"/>
      <c r="AO230" s="1910"/>
      <c r="AP230" s="1911"/>
      <c r="AQ230" s="1909"/>
      <c r="AR230" s="1910"/>
      <c r="AS230" s="1910"/>
      <c r="AT230" s="1911"/>
      <c r="AU230" s="1909"/>
      <c r="AV230" s="1910"/>
      <c r="AW230" s="1910"/>
      <c r="AX230" s="1911"/>
      <c r="AY230" s="1936"/>
      <c r="AZ230" s="1937"/>
      <c r="BA230" s="1937"/>
      <c r="BB230" s="1938"/>
      <c r="BC230" s="539"/>
      <c r="BD230" s="1926"/>
      <c r="BE230" s="1910"/>
      <c r="BF230" s="1910"/>
      <c r="BG230" s="1911"/>
      <c r="BH230" s="1909"/>
      <c r="BI230" s="1910"/>
      <c r="BJ230" s="1910"/>
      <c r="BK230" s="1911"/>
      <c r="BL230" s="1909"/>
      <c r="BM230" s="1910"/>
      <c r="BN230" s="1910"/>
      <c r="BO230" s="1911"/>
      <c r="BP230" s="1909"/>
      <c r="BQ230" s="1910"/>
      <c r="BR230" s="1910"/>
      <c r="BS230" s="1911"/>
      <c r="BT230" s="1909"/>
      <c r="BU230" s="1910"/>
      <c r="BV230" s="1910"/>
      <c r="BW230" s="1911"/>
    </row>
    <row r="231" spans="1:79" ht="13.8" thickBot="1">
      <c r="A231" s="540"/>
      <c r="B231" s="540"/>
      <c r="C231" s="540"/>
      <c r="D231" s="540"/>
      <c r="E231" s="540"/>
      <c r="F231" s="540"/>
      <c r="G231" s="540"/>
      <c r="H231" s="540"/>
      <c r="I231" s="540"/>
      <c r="J231" s="540"/>
      <c r="K231" s="540"/>
      <c r="L231" s="540"/>
      <c r="M231" s="540"/>
      <c r="N231" s="540"/>
      <c r="O231" s="540"/>
      <c r="P231" s="540"/>
      <c r="Q231" s="540"/>
      <c r="R231" s="540"/>
      <c r="S231" s="540"/>
      <c r="T231" s="540"/>
      <c r="U231" s="540"/>
      <c r="V231" s="540"/>
      <c r="W231" s="540"/>
      <c r="X231" s="540"/>
      <c r="Y231" s="540"/>
      <c r="Z231" s="540"/>
      <c r="AA231" s="540"/>
      <c r="AB231" s="540"/>
      <c r="AC231" s="540"/>
      <c r="AD231" s="610"/>
      <c r="AE231" s="540"/>
      <c r="AF231" s="540"/>
      <c r="AG231" s="540"/>
      <c r="AH231" s="540"/>
      <c r="AI231" s="540"/>
      <c r="AJ231" s="540"/>
      <c r="AK231" s="540"/>
      <c r="AL231" s="540"/>
      <c r="AM231" s="540"/>
      <c r="AN231" s="540"/>
      <c r="AO231" s="540"/>
      <c r="AP231" s="540"/>
      <c r="AQ231" s="540"/>
      <c r="AR231" s="540"/>
      <c r="AS231" s="540"/>
      <c r="AT231" s="540"/>
      <c r="AU231" s="540"/>
      <c r="AV231" s="540"/>
      <c r="AW231" s="540"/>
      <c r="AX231" s="540"/>
      <c r="AY231" s="540"/>
      <c r="AZ231" s="540"/>
      <c r="BA231" s="540"/>
      <c r="BB231" s="540"/>
      <c r="BC231" s="610"/>
      <c r="BD231" s="540"/>
      <c r="BE231" s="540"/>
      <c r="BF231" s="540"/>
      <c r="BG231" s="540"/>
      <c r="BH231" s="540"/>
      <c r="BI231" s="540"/>
      <c r="BJ231" s="540"/>
      <c r="BK231" s="540"/>
      <c r="BL231" s="540"/>
      <c r="BM231" s="540"/>
      <c r="BN231" s="540"/>
      <c r="BO231" s="540"/>
      <c r="BP231" s="540"/>
      <c r="BQ231" s="540"/>
      <c r="BR231" s="540"/>
      <c r="BS231" s="540"/>
      <c r="BT231" s="540"/>
      <c r="BU231" s="540"/>
      <c r="BV231" s="540"/>
      <c r="BW231" s="540"/>
    </row>
    <row r="232" spans="1:79" s="61" customFormat="1" ht="23.4" thickBot="1">
      <c r="A232" s="1922">
        <v>12</v>
      </c>
      <c r="B232" s="1902" t="s">
        <v>8</v>
      </c>
      <c r="C232" s="1693"/>
      <c r="D232" s="1276"/>
      <c r="E232" s="1905"/>
      <c r="F232" s="1906"/>
      <c r="G232" s="1906"/>
      <c r="H232" s="1906"/>
      <c r="I232" s="1907"/>
      <c r="J232" s="1887" t="s">
        <v>1109</v>
      </c>
      <c r="K232" s="1888"/>
      <c r="L232" s="1888"/>
      <c r="M232" s="1889"/>
      <c r="N232" s="1908" t="s">
        <v>1108</v>
      </c>
      <c r="O232" s="1891"/>
      <c r="P232" s="1891"/>
      <c r="Q232" s="1892"/>
      <c r="R232" s="1887" t="s">
        <v>1107</v>
      </c>
      <c r="S232" s="1888"/>
      <c r="T232" s="1888"/>
      <c r="U232" s="1889"/>
      <c r="V232" s="1908" t="s">
        <v>1106</v>
      </c>
      <c r="W232" s="1891"/>
      <c r="X232" s="1891"/>
      <c r="Y232" s="1892"/>
      <c r="Z232" s="1887" t="s">
        <v>1105</v>
      </c>
      <c r="AA232" s="1888"/>
      <c r="AB232" s="1888"/>
      <c r="AC232" s="1889"/>
      <c r="AD232" s="962"/>
      <c r="AE232" s="1890" t="s">
        <v>1104</v>
      </c>
      <c r="AF232" s="1891"/>
      <c r="AG232" s="1891"/>
      <c r="AH232" s="1892"/>
      <c r="AI232" s="1887" t="s">
        <v>1103</v>
      </c>
      <c r="AJ232" s="1888"/>
      <c r="AK232" s="1888"/>
      <c r="AL232" s="1889"/>
      <c r="AM232" s="1908" t="s">
        <v>1102</v>
      </c>
      <c r="AN232" s="1891"/>
      <c r="AO232" s="1891"/>
      <c r="AP232" s="1892"/>
      <c r="AQ232" s="1887" t="s">
        <v>1101</v>
      </c>
      <c r="AR232" s="1888"/>
      <c r="AS232" s="1888"/>
      <c r="AT232" s="1889"/>
      <c r="AU232" s="1908" t="s">
        <v>1100</v>
      </c>
      <c r="AV232" s="1891"/>
      <c r="AW232" s="1891"/>
      <c r="AX232" s="1892"/>
      <c r="AY232" s="1887" t="s">
        <v>1099</v>
      </c>
      <c r="AZ232" s="1888"/>
      <c r="BA232" s="1888"/>
      <c r="BB232" s="1889"/>
      <c r="BC232" s="962"/>
      <c r="BD232" s="1890" t="s">
        <v>1098</v>
      </c>
      <c r="BE232" s="1891"/>
      <c r="BF232" s="1891"/>
      <c r="BG232" s="1892"/>
      <c r="BH232" s="1893" t="s">
        <v>1097</v>
      </c>
      <c r="BI232" s="1894"/>
      <c r="BJ232" s="1894"/>
      <c r="BK232" s="1895"/>
      <c r="BL232" s="1896" t="s">
        <v>1096</v>
      </c>
      <c r="BM232" s="1897"/>
      <c r="BN232" s="1897"/>
      <c r="BO232" s="1898"/>
      <c r="BP232" s="1893" t="s">
        <v>1095</v>
      </c>
      <c r="BQ232" s="1894"/>
      <c r="BR232" s="1894"/>
      <c r="BS232" s="1895"/>
      <c r="BT232" s="1896" t="s">
        <v>1094</v>
      </c>
      <c r="BU232" s="1897"/>
      <c r="BV232" s="1897"/>
      <c r="BW232" s="1912"/>
      <c r="BX232" s="963"/>
      <c r="BY232" s="963"/>
      <c r="BZ232" s="963"/>
      <c r="CA232" s="963"/>
    </row>
    <row r="233" spans="1:79" ht="23.4" thickBot="1">
      <c r="A233" s="1923"/>
      <c r="B233" s="1903"/>
      <c r="C233" s="1692"/>
      <c r="D233" s="1276"/>
      <c r="E233" s="1905">
        <v>2013</v>
      </c>
      <c r="F233" s="1906"/>
      <c r="G233" s="1906"/>
      <c r="H233" s="1906"/>
      <c r="I233" s="1907"/>
      <c r="J233" s="1934" t="s">
        <v>1360</v>
      </c>
      <c r="K233" s="1931"/>
      <c r="L233" s="1931"/>
      <c r="M233" s="1932"/>
      <c r="N233" s="1934" t="s">
        <v>1363</v>
      </c>
      <c r="O233" s="1931"/>
      <c r="P233" s="1931"/>
      <c r="Q233" s="1932"/>
      <c r="R233" s="1934" t="s">
        <v>1365</v>
      </c>
      <c r="S233" s="1931"/>
      <c r="T233" s="1931"/>
      <c r="U233" s="1932"/>
      <c r="V233" s="1934" t="s">
        <v>1361</v>
      </c>
      <c r="W233" s="1931"/>
      <c r="X233" s="1931"/>
      <c r="Y233" s="1932"/>
      <c r="Z233" s="1934" t="s">
        <v>1362</v>
      </c>
      <c r="AA233" s="1931"/>
      <c r="AB233" s="1931"/>
      <c r="AC233" s="1932"/>
      <c r="AD233" s="962"/>
      <c r="AE233" s="1930" t="s">
        <v>1365</v>
      </c>
      <c r="AF233" s="1931"/>
      <c r="AG233" s="1931"/>
      <c r="AH233" s="1932"/>
      <c r="AI233" s="1934" t="s">
        <v>1364</v>
      </c>
      <c r="AJ233" s="1931"/>
      <c r="AK233" s="1931"/>
      <c r="AL233" s="1932"/>
      <c r="AM233" s="1934" t="s">
        <v>1363</v>
      </c>
      <c r="AN233" s="1931"/>
      <c r="AO233" s="1931"/>
      <c r="AP233" s="1932"/>
      <c r="AQ233" s="1934" t="s">
        <v>1365</v>
      </c>
      <c r="AR233" s="1931"/>
      <c r="AS233" s="1931"/>
      <c r="AT233" s="1932"/>
      <c r="AU233" s="1934" t="s">
        <v>1362</v>
      </c>
      <c r="AV233" s="1931"/>
      <c r="AW233" s="1931"/>
      <c r="AX233" s="1932"/>
      <c r="AY233" s="1934" t="s">
        <v>1360</v>
      </c>
      <c r="AZ233" s="1931"/>
      <c r="BA233" s="1931"/>
      <c r="BB233" s="1932"/>
      <c r="BC233" s="962"/>
      <c r="BD233" s="1930" t="s">
        <v>1364</v>
      </c>
      <c r="BE233" s="1931"/>
      <c r="BF233" s="1931"/>
      <c r="BG233" s="1932"/>
      <c r="BH233" s="1933" t="s">
        <v>1363</v>
      </c>
      <c r="BI233" s="1906"/>
      <c r="BJ233" s="1906"/>
      <c r="BK233" s="1907"/>
      <c r="BL233" s="1933" t="s">
        <v>1362</v>
      </c>
      <c r="BM233" s="1906"/>
      <c r="BN233" s="1906"/>
      <c r="BO233" s="1907"/>
      <c r="BP233" s="1933" t="s">
        <v>1361</v>
      </c>
      <c r="BQ233" s="1906"/>
      <c r="BR233" s="1906"/>
      <c r="BS233" s="1907"/>
      <c r="BT233" s="1933" t="s">
        <v>1360</v>
      </c>
      <c r="BU233" s="1906"/>
      <c r="BV233" s="1906"/>
      <c r="BW233" s="1935"/>
    </row>
    <row r="234" spans="1:79" ht="23.4" thickBot="1">
      <c r="A234" s="1924"/>
      <c r="B234" s="1904"/>
      <c r="C234" s="1694"/>
      <c r="D234" s="1276"/>
      <c r="E234" s="603" t="s">
        <v>268</v>
      </c>
      <c r="F234" s="603" t="s">
        <v>1092</v>
      </c>
      <c r="G234" s="603" t="s">
        <v>267</v>
      </c>
      <c r="H234" s="603" t="s">
        <v>266</v>
      </c>
      <c r="I234" s="602" t="s">
        <v>265</v>
      </c>
      <c r="J234" s="605" t="s">
        <v>268</v>
      </c>
      <c r="K234" s="605" t="s">
        <v>1092</v>
      </c>
      <c r="L234" s="605" t="s">
        <v>267</v>
      </c>
      <c r="M234" s="604" t="s">
        <v>266</v>
      </c>
      <c r="N234" s="605" t="s">
        <v>268</v>
      </c>
      <c r="O234" s="605" t="s">
        <v>1092</v>
      </c>
      <c r="P234" s="605" t="s">
        <v>267</v>
      </c>
      <c r="Q234" s="608" t="s">
        <v>266</v>
      </c>
      <c r="R234" s="704" t="s">
        <v>268</v>
      </c>
      <c r="S234" s="603" t="s">
        <v>1092</v>
      </c>
      <c r="T234" s="603" t="s">
        <v>267</v>
      </c>
      <c r="U234" s="602" t="s">
        <v>266</v>
      </c>
      <c r="V234" s="603" t="s">
        <v>268</v>
      </c>
      <c r="W234" s="603" t="s">
        <v>1092</v>
      </c>
      <c r="X234" s="603" t="s">
        <v>267</v>
      </c>
      <c r="Y234" s="607" t="s">
        <v>266</v>
      </c>
      <c r="Z234" s="704" t="s">
        <v>268</v>
      </c>
      <c r="AA234" s="603" t="s">
        <v>1092</v>
      </c>
      <c r="AB234" s="603" t="s">
        <v>267</v>
      </c>
      <c r="AC234" s="602" t="s">
        <v>266</v>
      </c>
      <c r="AD234" s="544"/>
      <c r="AE234" s="704" t="s">
        <v>268</v>
      </c>
      <c r="AF234" s="603" t="s">
        <v>1092</v>
      </c>
      <c r="AG234" s="603" t="s">
        <v>267</v>
      </c>
      <c r="AH234" s="602" t="s">
        <v>266</v>
      </c>
      <c r="AI234" s="603" t="s">
        <v>268</v>
      </c>
      <c r="AJ234" s="603" t="s">
        <v>1092</v>
      </c>
      <c r="AK234" s="603" t="s">
        <v>267</v>
      </c>
      <c r="AL234" s="602" t="s">
        <v>266</v>
      </c>
      <c r="AM234" s="603" t="s">
        <v>268</v>
      </c>
      <c r="AN234" s="603" t="s">
        <v>1092</v>
      </c>
      <c r="AO234" s="603" t="s">
        <v>267</v>
      </c>
      <c r="AP234" s="602" t="s">
        <v>266</v>
      </c>
      <c r="AQ234" s="603" t="s">
        <v>268</v>
      </c>
      <c r="AR234" s="603" t="s">
        <v>1092</v>
      </c>
      <c r="AS234" s="603" t="s">
        <v>267</v>
      </c>
      <c r="AT234" s="602" t="s">
        <v>266</v>
      </c>
      <c r="AU234" s="603" t="s">
        <v>268</v>
      </c>
      <c r="AV234" s="603" t="s">
        <v>1092</v>
      </c>
      <c r="AW234" s="603" t="s">
        <v>267</v>
      </c>
      <c r="AX234" s="602" t="s">
        <v>266</v>
      </c>
      <c r="AY234" s="605" t="s">
        <v>268</v>
      </c>
      <c r="AZ234" s="605" t="s">
        <v>1092</v>
      </c>
      <c r="BA234" s="605" t="s">
        <v>267</v>
      </c>
      <c r="BB234" s="604" t="s">
        <v>266</v>
      </c>
      <c r="BC234" s="544"/>
      <c r="BD234" s="606" t="s">
        <v>268</v>
      </c>
      <c r="BE234" s="605" t="s">
        <v>1092</v>
      </c>
      <c r="BF234" s="605" t="s">
        <v>267</v>
      </c>
      <c r="BG234" s="604" t="s">
        <v>266</v>
      </c>
      <c r="BH234" s="605" t="s">
        <v>268</v>
      </c>
      <c r="BI234" s="605" t="s">
        <v>1092</v>
      </c>
      <c r="BJ234" s="605" t="s">
        <v>267</v>
      </c>
      <c r="BK234" s="604" t="s">
        <v>266</v>
      </c>
      <c r="BL234" s="605" t="s">
        <v>268</v>
      </c>
      <c r="BM234" s="605" t="s">
        <v>1092</v>
      </c>
      <c r="BN234" s="605" t="s">
        <v>267</v>
      </c>
      <c r="BO234" s="604" t="s">
        <v>266</v>
      </c>
      <c r="BP234" s="603" t="s">
        <v>268</v>
      </c>
      <c r="BQ234" s="603" t="s">
        <v>1092</v>
      </c>
      <c r="BR234" s="603" t="s">
        <v>267</v>
      </c>
      <c r="BS234" s="602" t="s">
        <v>266</v>
      </c>
      <c r="BT234" s="605" t="s">
        <v>268</v>
      </c>
      <c r="BU234" s="605" t="s">
        <v>1092</v>
      </c>
      <c r="BV234" s="605" t="s">
        <v>267</v>
      </c>
      <c r="BW234" s="604" t="s">
        <v>266</v>
      </c>
    </row>
    <row r="235" spans="1:79" s="618" customFormat="1">
      <c r="A235" s="1275">
        <v>1</v>
      </c>
      <c r="B235" s="1295" t="s">
        <v>1645</v>
      </c>
      <c r="C235" s="1294" t="s">
        <v>1594</v>
      </c>
      <c r="D235" s="1310" t="str">
        <f t="shared" ref="D235:D249" si="101">CONCATENATE(TRIM(C235)," ",TRIM(B235))</f>
        <v>Steve Garver</v>
      </c>
      <c r="E235" s="1274">
        <f t="shared" ref="E235:E250" si="102">SUM(J235,N235,R235,V235,Z235,AE235,AI235,AM235,AQ235,AU235,AY235,BD235,BH235,BL235,BP235,BT235)</f>
        <v>77</v>
      </c>
      <c r="F235" s="672">
        <f t="shared" ref="F235:F250" si="103">SUM(K235,O235,S235,W235,AA235,AF235,AJ235,AN235,AR235,AV235,AZ235,BE235,BI235,BM235,BU235,BQ235)</f>
        <v>32</v>
      </c>
      <c r="G235" s="672">
        <f t="shared" ref="G235:G250" si="104">SUM(L235,P235,T235,X235,AB235,AG235,AK235,AO235,AS235,AW235,BA235,BF235,BJ235,BN235,BV235,BR235)</f>
        <v>50</v>
      </c>
      <c r="H235" s="672">
        <f t="shared" ref="H235:H250" si="105">SUM(M235,Q235,U235,Y235,AC235,AH235,AL235,AP235,AT235,AX235,BB235,BG235,BK235,BO235,BW235,BS235)</f>
        <v>8</v>
      </c>
      <c r="I235" s="671">
        <f t="shared" ref="I235:I251" si="106">(G235/E235)</f>
        <v>0.64935064935064934</v>
      </c>
      <c r="J235" s="1370">
        <v>5</v>
      </c>
      <c r="K235" s="1369">
        <v>5</v>
      </c>
      <c r="L235" s="1369">
        <v>5</v>
      </c>
      <c r="M235" s="1368"/>
      <c r="N235" s="1002">
        <v>5</v>
      </c>
      <c r="O235" s="1366">
        <v>2</v>
      </c>
      <c r="P235" s="1366">
        <v>3</v>
      </c>
      <c r="Q235" s="1367"/>
      <c r="R235" s="950">
        <v>6</v>
      </c>
      <c r="S235" s="949">
        <v>4</v>
      </c>
      <c r="T235" s="949">
        <v>6</v>
      </c>
      <c r="U235" s="948"/>
      <c r="V235" s="572">
        <v>5</v>
      </c>
      <c r="W235" s="572">
        <v>1</v>
      </c>
      <c r="X235" s="572">
        <v>2</v>
      </c>
      <c r="Y235" s="571"/>
      <c r="Z235" s="570">
        <v>3</v>
      </c>
      <c r="AA235" s="570">
        <v>0</v>
      </c>
      <c r="AB235" s="570">
        <v>1</v>
      </c>
      <c r="AC235" s="569"/>
      <c r="AD235" s="512"/>
      <c r="AE235" s="573">
        <v>5</v>
      </c>
      <c r="AF235" s="572">
        <v>4</v>
      </c>
      <c r="AG235" s="572">
        <v>3</v>
      </c>
      <c r="AH235" s="571">
        <v>2</v>
      </c>
      <c r="AI235" s="570">
        <v>7</v>
      </c>
      <c r="AJ235" s="570">
        <v>4</v>
      </c>
      <c r="AK235" s="570">
        <v>5</v>
      </c>
      <c r="AL235" s="569">
        <v>2</v>
      </c>
      <c r="AM235" s="572">
        <v>5</v>
      </c>
      <c r="AN235" s="572">
        <v>0</v>
      </c>
      <c r="AO235" s="572">
        <v>3</v>
      </c>
      <c r="AP235" s="571"/>
      <c r="AQ235" s="570">
        <v>8</v>
      </c>
      <c r="AR235" s="570">
        <v>4</v>
      </c>
      <c r="AS235" s="570">
        <v>6</v>
      </c>
      <c r="AT235" s="569">
        <v>1</v>
      </c>
      <c r="AU235" s="572">
        <v>4</v>
      </c>
      <c r="AV235" s="572">
        <v>3</v>
      </c>
      <c r="AW235" s="572">
        <v>3</v>
      </c>
      <c r="AX235" s="571">
        <v>1</v>
      </c>
      <c r="AY235" s="570">
        <v>5</v>
      </c>
      <c r="AZ235" s="570">
        <v>0</v>
      </c>
      <c r="BA235" s="570">
        <v>3</v>
      </c>
      <c r="BB235" s="569"/>
      <c r="BC235" s="512"/>
      <c r="BD235" s="1002">
        <v>5</v>
      </c>
      <c r="BE235" s="1366">
        <v>1</v>
      </c>
      <c r="BF235" s="1366">
        <v>3</v>
      </c>
      <c r="BG235" s="1365">
        <v>1</v>
      </c>
      <c r="BH235" s="1271">
        <v>4</v>
      </c>
      <c r="BI235" s="1270">
        <v>1</v>
      </c>
      <c r="BJ235" s="1270">
        <v>2</v>
      </c>
      <c r="BK235" s="1269"/>
      <c r="BL235" s="1273">
        <v>2</v>
      </c>
      <c r="BM235" s="951">
        <v>2</v>
      </c>
      <c r="BN235" s="951">
        <v>1</v>
      </c>
      <c r="BO235" s="1272"/>
      <c r="BP235" s="1271">
        <v>4</v>
      </c>
      <c r="BQ235" s="1270">
        <v>0</v>
      </c>
      <c r="BR235" s="1270">
        <v>2</v>
      </c>
      <c r="BS235" s="1269"/>
      <c r="BT235" s="1268">
        <v>4</v>
      </c>
      <c r="BU235" s="951">
        <v>1</v>
      </c>
      <c r="BV235" s="951">
        <v>2</v>
      </c>
      <c r="BW235" s="1267">
        <v>1</v>
      </c>
    </row>
    <row r="236" spans="1:79" s="618" customFormat="1">
      <c r="A236" s="1258">
        <v>2</v>
      </c>
      <c r="B236" s="1209" t="s">
        <v>118</v>
      </c>
      <c r="C236" s="1259" t="s">
        <v>1646</v>
      </c>
      <c r="D236" s="1310" t="str">
        <f t="shared" si="101"/>
        <v>Will Thomas</v>
      </c>
      <c r="E236" s="1256">
        <f t="shared" si="102"/>
        <v>68</v>
      </c>
      <c r="F236" s="661">
        <f t="shared" si="103"/>
        <v>35</v>
      </c>
      <c r="G236" s="661">
        <f t="shared" si="104"/>
        <v>45</v>
      </c>
      <c r="H236" s="661">
        <f t="shared" si="105"/>
        <v>9</v>
      </c>
      <c r="I236" s="660">
        <f t="shared" si="106"/>
        <v>0.66176470588235292</v>
      </c>
      <c r="J236" s="1360">
        <v>5</v>
      </c>
      <c r="K236" s="1359">
        <v>2</v>
      </c>
      <c r="L236" s="1359">
        <v>3</v>
      </c>
      <c r="M236" s="1358">
        <v>1</v>
      </c>
      <c r="N236" s="990">
        <v>5</v>
      </c>
      <c r="O236" s="989">
        <v>4</v>
      </c>
      <c r="P236" s="989">
        <v>3</v>
      </c>
      <c r="Q236" s="1230"/>
      <c r="R236" s="913">
        <v>6</v>
      </c>
      <c r="S236" s="912">
        <v>3</v>
      </c>
      <c r="T236" s="912">
        <v>3</v>
      </c>
      <c r="U236" s="911"/>
      <c r="V236" s="572">
        <v>6</v>
      </c>
      <c r="W236" s="572">
        <v>2</v>
      </c>
      <c r="X236" s="572">
        <v>4</v>
      </c>
      <c r="Y236" s="571"/>
      <c r="Z236" s="570">
        <v>4</v>
      </c>
      <c r="AA236" s="570">
        <v>1</v>
      </c>
      <c r="AB236" s="570">
        <v>3</v>
      </c>
      <c r="AC236" s="569">
        <v>1</v>
      </c>
      <c r="AD236" s="512"/>
      <c r="AE236" s="573">
        <v>6</v>
      </c>
      <c r="AF236" s="572">
        <v>5</v>
      </c>
      <c r="AG236" s="572">
        <v>5</v>
      </c>
      <c r="AH236" s="571">
        <v>1</v>
      </c>
      <c r="AI236" s="379"/>
      <c r="AJ236" s="379"/>
      <c r="AK236" s="379"/>
      <c r="AL236" s="378"/>
      <c r="AM236" s="572">
        <v>5</v>
      </c>
      <c r="AN236" s="572">
        <v>1</v>
      </c>
      <c r="AO236" s="572">
        <v>3</v>
      </c>
      <c r="AP236" s="571">
        <v>1</v>
      </c>
      <c r="AQ236" s="570">
        <v>7</v>
      </c>
      <c r="AR236" s="570">
        <v>5</v>
      </c>
      <c r="AS236" s="570">
        <v>6</v>
      </c>
      <c r="AT236" s="569">
        <v>2</v>
      </c>
      <c r="AU236" s="572">
        <v>6</v>
      </c>
      <c r="AV236" s="572">
        <v>4</v>
      </c>
      <c r="AW236" s="572">
        <v>4</v>
      </c>
      <c r="AX236" s="571">
        <v>2</v>
      </c>
      <c r="AY236" s="570">
        <v>5</v>
      </c>
      <c r="AZ236" s="570">
        <v>0</v>
      </c>
      <c r="BA236" s="570">
        <v>2</v>
      </c>
      <c r="BB236" s="569"/>
      <c r="BC236" s="512"/>
      <c r="BD236" s="386"/>
      <c r="BE236" s="244"/>
      <c r="BF236" s="244"/>
      <c r="BG236" s="377"/>
      <c r="BH236" s="570">
        <v>5</v>
      </c>
      <c r="BI236" s="570">
        <v>2</v>
      </c>
      <c r="BJ236" s="570">
        <v>4</v>
      </c>
      <c r="BK236" s="634"/>
      <c r="BL236" s="573">
        <v>4</v>
      </c>
      <c r="BM236" s="572">
        <v>4</v>
      </c>
      <c r="BN236" s="572">
        <v>3</v>
      </c>
      <c r="BO236" s="575"/>
      <c r="BP236" s="751">
        <v>4</v>
      </c>
      <c r="BQ236" s="750">
        <v>2</v>
      </c>
      <c r="BR236" s="750">
        <v>2</v>
      </c>
      <c r="BS236" s="749">
        <v>1</v>
      </c>
      <c r="BT236" s="255"/>
      <c r="BU236" s="653"/>
      <c r="BV236" s="653"/>
      <c r="BW236" s="942"/>
    </row>
    <row r="237" spans="1:79" s="618" customFormat="1">
      <c r="A237" s="1258">
        <v>3</v>
      </c>
      <c r="B237" s="1209" t="s">
        <v>1697</v>
      </c>
      <c r="C237" s="1259" t="s">
        <v>1647</v>
      </c>
      <c r="D237" s="1310" t="str">
        <f t="shared" si="101"/>
        <v>Kevin Mattack</v>
      </c>
      <c r="E237" s="1256">
        <f t="shared" si="102"/>
        <v>75</v>
      </c>
      <c r="F237" s="661">
        <f t="shared" si="103"/>
        <v>28</v>
      </c>
      <c r="G237" s="661">
        <f t="shared" si="104"/>
        <v>37</v>
      </c>
      <c r="H237" s="661">
        <f t="shared" si="105"/>
        <v>2</v>
      </c>
      <c r="I237" s="660">
        <f t="shared" si="106"/>
        <v>0.49333333333333335</v>
      </c>
      <c r="J237" s="1360">
        <v>5</v>
      </c>
      <c r="K237" s="1359">
        <v>4</v>
      </c>
      <c r="L237" s="1359">
        <v>4</v>
      </c>
      <c r="M237" s="1358">
        <v>2</v>
      </c>
      <c r="N237" s="990">
        <v>4</v>
      </c>
      <c r="O237" s="989">
        <v>4</v>
      </c>
      <c r="P237" s="989">
        <v>2</v>
      </c>
      <c r="Q237" s="1230"/>
      <c r="R237" s="913">
        <v>2</v>
      </c>
      <c r="S237" s="912">
        <v>0</v>
      </c>
      <c r="T237" s="912">
        <v>0</v>
      </c>
      <c r="U237" s="911"/>
      <c r="V237" s="572">
        <v>5</v>
      </c>
      <c r="W237" s="572">
        <v>1</v>
      </c>
      <c r="X237" s="572">
        <v>3</v>
      </c>
      <c r="Y237" s="571"/>
      <c r="Z237" s="570">
        <v>5</v>
      </c>
      <c r="AA237" s="570">
        <v>1</v>
      </c>
      <c r="AB237" s="570">
        <v>2</v>
      </c>
      <c r="AC237" s="569"/>
      <c r="AD237" s="512"/>
      <c r="AE237" s="573">
        <v>4</v>
      </c>
      <c r="AF237" s="572">
        <v>3</v>
      </c>
      <c r="AG237" s="572">
        <v>4</v>
      </c>
      <c r="AH237" s="571"/>
      <c r="AI237" s="570">
        <v>7</v>
      </c>
      <c r="AJ237" s="570">
        <v>2</v>
      </c>
      <c r="AK237" s="570">
        <v>3</v>
      </c>
      <c r="AL237" s="569"/>
      <c r="AM237" s="572">
        <v>5</v>
      </c>
      <c r="AN237" s="572">
        <v>2</v>
      </c>
      <c r="AO237" s="572">
        <v>2</v>
      </c>
      <c r="AP237" s="571"/>
      <c r="AQ237" s="570">
        <v>7</v>
      </c>
      <c r="AR237" s="570">
        <v>2</v>
      </c>
      <c r="AS237" s="570">
        <v>4</v>
      </c>
      <c r="AT237" s="569"/>
      <c r="AU237" s="572">
        <v>6</v>
      </c>
      <c r="AV237" s="572">
        <v>2</v>
      </c>
      <c r="AW237" s="572">
        <v>3</v>
      </c>
      <c r="AX237" s="571"/>
      <c r="AY237" s="570">
        <v>4</v>
      </c>
      <c r="AZ237" s="570">
        <v>2</v>
      </c>
      <c r="BA237" s="570">
        <v>2</v>
      </c>
      <c r="BB237" s="569"/>
      <c r="BC237" s="512"/>
      <c r="BD237" s="928">
        <v>5</v>
      </c>
      <c r="BE237" s="927">
        <v>2</v>
      </c>
      <c r="BF237" s="927">
        <v>3</v>
      </c>
      <c r="BG237" s="926"/>
      <c r="BH237" s="570">
        <v>4</v>
      </c>
      <c r="BI237" s="570">
        <v>0</v>
      </c>
      <c r="BJ237" s="570">
        <v>1</v>
      </c>
      <c r="BK237" s="634"/>
      <c r="BL237" s="573">
        <v>3</v>
      </c>
      <c r="BM237" s="572">
        <v>1</v>
      </c>
      <c r="BN237" s="572">
        <v>2</v>
      </c>
      <c r="BO237" s="575"/>
      <c r="BP237" s="751">
        <v>4</v>
      </c>
      <c r="BQ237" s="750">
        <v>0</v>
      </c>
      <c r="BR237" s="750">
        <v>1</v>
      </c>
      <c r="BS237" s="749"/>
      <c r="BT237" s="1255">
        <v>5</v>
      </c>
      <c r="BU237" s="753">
        <v>2</v>
      </c>
      <c r="BV237" s="753">
        <v>1</v>
      </c>
      <c r="BW237" s="987"/>
    </row>
    <row r="238" spans="1:79" s="618" customFormat="1">
      <c r="A238" s="1258">
        <v>4</v>
      </c>
      <c r="B238" s="1209" t="s">
        <v>160</v>
      </c>
      <c r="C238" s="1259" t="s">
        <v>1648</v>
      </c>
      <c r="D238" s="1310" t="str">
        <f t="shared" si="101"/>
        <v>Grant St. Amour</v>
      </c>
      <c r="E238" s="1256">
        <f t="shared" si="102"/>
        <v>47</v>
      </c>
      <c r="F238" s="661">
        <f t="shared" si="103"/>
        <v>23</v>
      </c>
      <c r="G238" s="661">
        <f t="shared" si="104"/>
        <v>27</v>
      </c>
      <c r="H238" s="661">
        <f t="shared" si="105"/>
        <v>0</v>
      </c>
      <c r="I238" s="660">
        <f t="shared" si="106"/>
        <v>0.57446808510638303</v>
      </c>
      <c r="J238" s="1360">
        <v>6</v>
      </c>
      <c r="K238" s="1359">
        <v>1</v>
      </c>
      <c r="L238" s="1359">
        <v>1</v>
      </c>
      <c r="M238" s="1358"/>
      <c r="N238" s="943"/>
      <c r="O238" s="653"/>
      <c r="P238" s="653"/>
      <c r="Q238" s="1130"/>
      <c r="R238" s="880"/>
      <c r="S238" s="652"/>
      <c r="T238" s="652"/>
      <c r="U238" s="655"/>
      <c r="V238" s="572">
        <v>6</v>
      </c>
      <c r="W238" s="572">
        <v>2</v>
      </c>
      <c r="X238" s="572">
        <v>3</v>
      </c>
      <c r="Y238" s="571"/>
      <c r="Z238" s="570">
        <v>5</v>
      </c>
      <c r="AA238" s="570">
        <v>2</v>
      </c>
      <c r="AB238" s="570">
        <v>4</v>
      </c>
      <c r="AC238" s="569"/>
      <c r="AD238" s="512"/>
      <c r="AE238" s="573">
        <v>7</v>
      </c>
      <c r="AF238" s="572">
        <v>5</v>
      </c>
      <c r="AG238" s="572">
        <v>5</v>
      </c>
      <c r="AH238" s="571"/>
      <c r="AI238" s="570">
        <v>5</v>
      </c>
      <c r="AJ238" s="570">
        <v>3</v>
      </c>
      <c r="AK238" s="570">
        <v>4</v>
      </c>
      <c r="AL238" s="569"/>
      <c r="AM238" s="244"/>
      <c r="AN238" s="244"/>
      <c r="AO238" s="244"/>
      <c r="AP238" s="377"/>
      <c r="AQ238" s="570">
        <v>8</v>
      </c>
      <c r="AR238" s="570">
        <v>6</v>
      </c>
      <c r="AS238" s="570">
        <v>6</v>
      </c>
      <c r="AT238" s="569"/>
      <c r="AU238" s="572">
        <v>5</v>
      </c>
      <c r="AV238" s="572">
        <v>2</v>
      </c>
      <c r="AW238" s="572">
        <v>2</v>
      </c>
      <c r="AX238" s="571"/>
      <c r="AY238" s="570">
        <v>5</v>
      </c>
      <c r="AZ238" s="570">
        <v>2</v>
      </c>
      <c r="BA238" s="570">
        <v>2</v>
      </c>
      <c r="BB238" s="569"/>
      <c r="BC238" s="512"/>
      <c r="BD238" s="386"/>
      <c r="BE238" s="244"/>
      <c r="BF238" s="244"/>
      <c r="BG238" s="377"/>
      <c r="BH238" s="379"/>
      <c r="BI238" s="379"/>
      <c r="BJ238" s="379"/>
      <c r="BK238" s="453"/>
      <c r="BL238" s="386"/>
      <c r="BM238" s="244"/>
      <c r="BN238" s="244"/>
      <c r="BO238" s="290"/>
      <c r="BP238" s="880"/>
      <c r="BQ238" s="652"/>
      <c r="BR238" s="652"/>
      <c r="BS238" s="655"/>
      <c r="BT238" s="255"/>
      <c r="BU238" s="653"/>
      <c r="BV238" s="653"/>
      <c r="BW238" s="942"/>
    </row>
    <row r="239" spans="1:79" s="618" customFormat="1">
      <c r="A239" s="1258">
        <v>5</v>
      </c>
      <c r="B239" s="593" t="s">
        <v>8</v>
      </c>
      <c r="C239" s="670" t="s">
        <v>1649</v>
      </c>
      <c r="D239" s="1310" t="str">
        <f t="shared" si="101"/>
        <v>Don Miller</v>
      </c>
      <c r="E239" s="1256">
        <f t="shared" si="102"/>
        <v>56</v>
      </c>
      <c r="F239" s="661">
        <f t="shared" si="103"/>
        <v>25</v>
      </c>
      <c r="G239" s="661">
        <f t="shared" si="104"/>
        <v>35</v>
      </c>
      <c r="H239" s="661">
        <f t="shared" si="105"/>
        <v>1</v>
      </c>
      <c r="I239" s="660">
        <f t="shared" si="106"/>
        <v>0.625</v>
      </c>
      <c r="J239" s="1360">
        <v>5</v>
      </c>
      <c r="K239" s="1359">
        <v>4</v>
      </c>
      <c r="L239" s="1359">
        <v>5</v>
      </c>
      <c r="M239" s="1358"/>
      <c r="N239" s="990">
        <v>6</v>
      </c>
      <c r="O239" s="989">
        <v>3</v>
      </c>
      <c r="P239" s="989">
        <v>6</v>
      </c>
      <c r="Q239" s="1230"/>
      <c r="R239" s="913">
        <v>6</v>
      </c>
      <c r="S239" s="912">
        <v>3</v>
      </c>
      <c r="T239" s="912">
        <v>5</v>
      </c>
      <c r="U239" s="911"/>
      <c r="V239" s="244"/>
      <c r="W239" s="244"/>
      <c r="X239" s="244"/>
      <c r="Y239" s="377"/>
      <c r="Z239" s="379"/>
      <c r="AA239" s="379"/>
      <c r="AB239" s="379"/>
      <c r="AC239" s="378"/>
      <c r="AD239" s="512"/>
      <c r="AE239" s="573">
        <v>4</v>
      </c>
      <c r="AF239" s="572">
        <v>3</v>
      </c>
      <c r="AG239" s="572">
        <v>4</v>
      </c>
      <c r="AH239" s="571"/>
      <c r="AI239" s="570">
        <v>5</v>
      </c>
      <c r="AJ239" s="570">
        <v>2</v>
      </c>
      <c r="AK239" s="570">
        <v>1</v>
      </c>
      <c r="AL239" s="569"/>
      <c r="AM239" s="572">
        <v>4</v>
      </c>
      <c r="AN239" s="572">
        <v>1</v>
      </c>
      <c r="AO239" s="572">
        <v>3</v>
      </c>
      <c r="AP239" s="571"/>
      <c r="AQ239" s="379"/>
      <c r="AR239" s="379"/>
      <c r="AS239" s="379"/>
      <c r="AT239" s="378"/>
      <c r="AU239" s="244"/>
      <c r="AV239" s="244"/>
      <c r="AW239" s="244"/>
      <c r="AX239" s="377"/>
      <c r="AY239" s="570">
        <v>1</v>
      </c>
      <c r="AZ239" s="570">
        <v>0</v>
      </c>
      <c r="BA239" s="570">
        <v>0</v>
      </c>
      <c r="BB239" s="569"/>
      <c r="BC239" s="512"/>
      <c r="BD239" s="928">
        <v>4</v>
      </c>
      <c r="BE239" s="927">
        <v>0</v>
      </c>
      <c r="BF239" s="927">
        <v>0</v>
      </c>
      <c r="BG239" s="926"/>
      <c r="BH239" s="570">
        <v>5</v>
      </c>
      <c r="BI239" s="570">
        <v>4</v>
      </c>
      <c r="BJ239" s="570">
        <v>5</v>
      </c>
      <c r="BK239" s="634"/>
      <c r="BL239" s="573">
        <v>5</v>
      </c>
      <c r="BM239" s="572">
        <v>3</v>
      </c>
      <c r="BN239" s="572">
        <v>3</v>
      </c>
      <c r="BO239" s="575"/>
      <c r="BP239" s="751">
        <v>5</v>
      </c>
      <c r="BQ239" s="750">
        <v>0</v>
      </c>
      <c r="BR239" s="750">
        <v>1</v>
      </c>
      <c r="BS239" s="749"/>
      <c r="BT239" s="1255">
        <v>6</v>
      </c>
      <c r="BU239" s="753">
        <v>2</v>
      </c>
      <c r="BV239" s="753">
        <v>2</v>
      </c>
      <c r="BW239" s="987">
        <v>1</v>
      </c>
    </row>
    <row r="240" spans="1:79" s="618" customFormat="1">
      <c r="A240" s="1258">
        <v>6</v>
      </c>
      <c r="B240" s="1257" t="s">
        <v>1650</v>
      </c>
      <c r="C240" s="1464" t="s">
        <v>1667</v>
      </c>
      <c r="D240" s="1310" t="str">
        <f t="shared" si="101"/>
        <v>Sean Adkins</v>
      </c>
      <c r="E240" s="1256">
        <f t="shared" si="102"/>
        <v>54</v>
      </c>
      <c r="F240" s="661">
        <f t="shared" si="103"/>
        <v>17</v>
      </c>
      <c r="G240" s="661">
        <f t="shared" si="104"/>
        <v>27</v>
      </c>
      <c r="H240" s="661">
        <f t="shared" si="105"/>
        <v>3</v>
      </c>
      <c r="I240" s="660">
        <f t="shared" si="106"/>
        <v>0.5</v>
      </c>
      <c r="J240" s="1360">
        <v>5</v>
      </c>
      <c r="K240" s="1359">
        <v>0</v>
      </c>
      <c r="L240" s="1359">
        <v>1</v>
      </c>
      <c r="M240" s="1358"/>
      <c r="N240" s="943"/>
      <c r="O240" s="653"/>
      <c r="P240" s="653"/>
      <c r="Q240" s="1130"/>
      <c r="R240" s="913">
        <v>5</v>
      </c>
      <c r="S240" s="912">
        <v>2</v>
      </c>
      <c r="T240" s="912">
        <v>2</v>
      </c>
      <c r="U240" s="911"/>
      <c r="V240" s="572">
        <v>5</v>
      </c>
      <c r="W240" s="572">
        <v>1</v>
      </c>
      <c r="X240" s="572">
        <v>3</v>
      </c>
      <c r="Y240" s="571"/>
      <c r="Z240" s="570">
        <v>5</v>
      </c>
      <c r="AA240" s="570">
        <v>1</v>
      </c>
      <c r="AB240" s="570">
        <v>1</v>
      </c>
      <c r="AC240" s="569"/>
      <c r="AD240" s="512"/>
      <c r="AE240" s="386"/>
      <c r="AF240" s="244"/>
      <c r="AG240" s="244"/>
      <c r="AH240" s="377"/>
      <c r="AI240" s="570">
        <v>6</v>
      </c>
      <c r="AJ240" s="570">
        <v>5</v>
      </c>
      <c r="AK240" s="570">
        <v>6</v>
      </c>
      <c r="AL240" s="569">
        <v>2</v>
      </c>
      <c r="AM240" s="244"/>
      <c r="AN240" s="244"/>
      <c r="AO240" s="244"/>
      <c r="AP240" s="377"/>
      <c r="AQ240" s="379"/>
      <c r="AR240" s="379"/>
      <c r="AS240" s="379"/>
      <c r="AT240" s="378"/>
      <c r="AU240" s="572">
        <v>5</v>
      </c>
      <c r="AV240" s="572">
        <v>2</v>
      </c>
      <c r="AW240" s="572">
        <v>2</v>
      </c>
      <c r="AX240" s="571"/>
      <c r="AY240" s="570">
        <v>3</v>
      </c>
      <c r="AZ240" s="570">
        <v>0</v>
      </c>
      <c r="BA240" s="570">
        <v>2</v>
      </c>
      <c r="BB240" s="569"/>
      <c r="BC240" s="512"/>
      <c r="BD240" s="928">
        <v>5</v>
      </c>
      <c r="BE240" s="927">
        <v>2</v>
      </c>
      <c r="BF240" s="927">
        <v>2</v>
      </c>
      <c r="BG240" s="926"/>
      <c r="BH240" s="570">
        <v>5</v>
      </c>
      <c r="BI240" s="570">
        <v>0</v>
      </c>
      <c r="BJ240" s="570">
        <v>1</v>
      </c>
      <c r="BK240" s="634"/>
      <c r="BL240" s="573">
        <v>5</v>
      </c>
      <c r="BM240" s="572">
        <v>1</v>
      </c>
      <c r="BN240" s="572">
        <v>2</v>
      </c>
      <c r="BO240" s="575"/>
      <c r="BP240" s="880"/>
      <c r="BQ240" s="652"/>
      <c r="BR240" s="652"/>
      <c r="BS240" s="655"/>
      <c r="BT240" s="1255">
        <v>5</v>
      </c>
      <c r="BU240" s="753">
        <v>3</v>
      </c>
      <c r="BV240" s="753">
        <v>5</v>
      </c>
      <c r="BW240" s="987">
        <v>1</v>
      </c>
    </row>
    <row r="241" spans="1:79">
      <c r="A241" s="1258">
        <v>7</v>
      </c>
      <c r="B241" s="1209" t="s">
        <v>113</v>
      </c>
      <c r="C241" s="1259" t="s">
        <v>1651</v>
      </c>
      <c r="D241" s="1310" t="str">
        <f t="shared" si="101"/>
        <v>Chad Nielsen</v>
      </c>
      <c r="E241" s="1256">
        <f t="shared" si="102"/>
        <v>60</v>
      </c>
      <c r="F241" s="661">
        <f t="shared" si="103"/>
        <v>17</v>
      </c>
      <c r="G241" s="661">
        <f t="shared" si="104"/>
        <v>29</v>
      </c>
      <c r="H241" s="661">
        <f t="shared" si="105"/>
        <v>2</v>
      </c>
      <c r="I241" s="660">
        <f t="shared" si="106"/>
        <v>0.48333333333333334</v>
      </c>
      <c r="J241" s="1360">
        <v>3</v>
      </c>
      <c r="K241" s="1359">
        <v>1</v>
      </c>
      <c r="L241" s="1359">
        <v>1</v>
      </c>
      <c r="M241" s="1358"/>
      <c r="N241" s="990">
        <v>5</v>
      </c>
      <c r="O241" s="989">
        <v>1</v>
      </c>
      <c r="P241" s="989">
        <v>4</v>
      </c>
      <c r="Q241" s="1230"/>
      <c r="R241" s="913">
        <v>5</v>
      </c>
      <c r="S241" s="912">
        <v>2</v>
      </c>
      <c r="T241" s="912">
        <v>1</v>
      </c>
      <c r="U241" s="911"/>
      <c r="V241" s="572">
        <v>2</v>
      </c>
      <c r="W241" s="572">
        <v>0</v>
      </c>
      <c r="X241" s="572">
        <v>0</v>
      </c>
      <c r="Y241" s="571"/>
      <c r="Z241" s="570">
        <v>5</v>
      </c>
      <c r="AA241" s="570">
        <v>2</v>
      </c>
      <c r="AB241" s="570">
        <v>2</v>
      </c>
      <c r="AC241" s="569"/>
      <c r="AD241" s="512"/>
      <c r="AE241" s="573">
        <v>6</v>
      </c>
      <c r="AF241" s="572">
        <v>1</v>
      </c>
      <c r="AG241" s="572">
        <v>4</v>
      </c>
      <c r="AH241" s="571"/>
      <c r="AI241" s="570">
        <v>2</v>
      </c>
      <c r="AJ241" s="570">
        <v>0</v>
      </c>
      <c r="AK241" s="570">
        <v>0</v>
      </c>
      <c r="AL241" s="569"/>
      <c r="AM241" s="572">
        <v>4</v>
      </c>
      <c r="AN241" s="572">
        <v>1</v>
      </c>
      <c r="AO241" s="572">
        <v>1</v>
      </c>
      <c r="AP241" s="571"/>
      <c r="AQ241" s="570">
        <v>7</v>
      </c>
      <c r="AR241" s="570">
        <v>5</v>
      </c>
      <c r="AS241" s="570">
        <v>6</v>
      </c>
      <c r="AT241" s="569">
        <v>1</v>
      </c>
      <c r="AU241" s="572">
        <v>4</v>
      </c>
      <c r="AV241" s="572">
        <v>2</v>
      </c>
      <c r="AW241" s="572">
        <v>2</v>
      </c>
      <c r="AX241" s="571">
        <v>1</v>
      </c>
      <c r="AY241" s="570">
        <v>4</v>
      </c>
      <c r="AZ241" s="570">
        <v>0</v>
      </c>
      <c r="BA241" s="570">
        <v>3</v>
      </c>
      <c r="BB241" s="569"/>
      <c r="BC241" s="512"/>
      <c r="BD241" s="386"/>
      <c r="BE241" s="244"/>
      <c r="BF241" s="244"/>
      <c r="BG241" s="377"/>
      <c r="BH241" s="570">
        <v>5</v>
      </c>
      <c r="BI241" s="570">
        <v>0</v>
      </c>
      <c r="BJ241" s="570">
        <v>1</v>
      </c>
      <c r="BK241" s="634"/>
      <c r="BL241" s="573">
        <v>4</v>
      </c>
      <c r="BM241" s="572">
        <v>1</v>
      </c>
      <c r="BN241" s="572">
        <v>2</v>
      </c>
      <c r="BO241" s="575"/>
      <c r="BP241" s="751">
        <v>4</v>
      </c>
      <c r="BQ241" s="750">
        <v>1</v>
      </c>
      <c r="BR241" s="750">
        <v>2</v>
      </c>
      <c r="BS241" s="749"/>
      <c r="BT241" s="255"/>
      <c r="BU241" s="653"/>
      <c r="BV241" s="653"/>
      <c r="BW241" s="942"/>
      <c r="BX241" s="5"/>
      <c r="BY241" s="5"/>
      <c r="BZ241" s="5"/>
      <c r="CA241" s="5"/>
    </row>
    <row r="242" spans="1:79" ht="15.6">
      <c r="A242" s="1258">
        <v>8</v>
      </c>
      <c r="B242" s="1364" t="s">
        <v>8</v>
      </c>
      <c r="C242" s="1457" t="s">
        <v>1579</v>
      </c>
      <c r="D242" s="1310" t="str">
        <f t="shared" si="101"/>
        <v>Dave Miller</v>
      </c>
      <c r="E242" s="1256">
        <f t="shared" si="102"/>
        <v>35</v>
      </c>
      <c r="F242" s="661">
        <f t="shared" si="103"/>
        <v>15</v>
      </c>
      <c r="G242" s="661">
        <f t="shared" si="104"/>
        <v>20</v>
      </c>
      <c r="H242" s="661">
        <f t="shared" si="105"/>
        <v>0</v>
      </c>
      <c r="I242" s="660">
        <f t="shared" si="106"/>
        <v>0.5714285714285714</v>
      </c>
      <c r="J242" s="1360">
        <v>2</v>
      </c>
      <c r="K242" s="1359">
        <v>0</v>
      </c>
      <c r="L242" s="1359">
        <v>0</v>
      </c>
      <c r="M242" s="1358"/>
      <c r="N242" s="990">
        <v>2</v>
      </c>
      <c r="O242" s="989">
        <v>1</v>
      </c>
      <c r="P242" s="989">
        <v>1</v>
      </c>
      <c r="Q242" s="1230"/>
      <c r="R242" s="913">
        <v>3</v>
      </c>
      <c r="S242" s="912">
        <v>2</v>
      </c>
      <c r="T242" s="912">
        <v>2</v>
      </c>
      <c r="U242" s="911"/>
      <c r="V242" s="572">
        <v>2</v>
      </c>
      <c r="W242" s="572">
        <v>1</v>
      </c>
      <c r="X242" s="572">
        <v>2</v>
      </c>
      <c r="Y242" s="571"/>
      <c r="Z242" s="570">
        <v>3</v>
      </c>
      <c r="AA242" s="570">
        <v>2</v>
      </c>
      <c r="AB242" s="570">
        <v>2</v>
      </c>
      <c r="AC242" s="569"/>
      <c r="AD242" s="512"/>
      <c r="AE242" s="573">
        <v>6</v>
      </c>
      <c r="AF242" s="572">
        <v>3</v>
      </c>
      <c r="AG242" s="572">
        <v>4</v>
      </c>
      <c r="AH242" s="571"/>
      <c r="AI242" s="379"/>
      <c r="AJ242" s="379"/>
      <c r="AK242" s="379"/>
      <c r="AL242" s="378"/>
      <c r="AM242" s="572">
        <v>3</v>
      </c>
      <c r="AN242" s="572">
        <v>0</v>
      </c>
      <c r="AO242" s="572">
        <v>0</v>
      </c>
      <c r="AP242" s="571"/>
      <c r="AQ242" s="570">
        <v>1</v>
      </c>
      <c r="AR242" s="570">
        <v>1</v>
      </c>
      <c r="AS242" s="570">
        <v>1</v>
      </c>
      <c r="AT242" s="569"/>
      <c r="AU242" s="572">
        <v>1</v>
      </c>
      <c r="AV242" s="572">
        <v>1</v>
      </c>
      <c r="AW242" s="572">
        <v>1</v>
      </c>
      <c r="AX242" s="571"/>
      <c r="AY242" s="570">
        <v>2</v>
      </c>
      <c r="AZ242" s="570">
        <v>1</v>
      </c>
      <c r="BA242" s="570">
        <v>1</v>
      </c>
      <c r="BB242" s="569"/>
      <c r="BC242" s="512"/>
      <c r="BD242" s="386"/>
      <c r="BE242" s="244"/>
      <c r="BF242" s="244"/>
      <c r="BG242" s="377"/>
      <c r="BH242" s="570">
        <v>3</v>
      </c>
      <c r="BI242" s="570">
        <v>2</v>
      </c>
      <c r="BJ242" s="570">
        <v>2</v>
      </c>
      <c r="BK242" s="634"/>
      <c r="BL242" s="386"/>
      <c r="BM242" s="244"/>
      <c r="BN242" s="244"/>
      <c r="BO242" s="290"/>
      <c r="BP242" s="751">
        <v>2</v>
      </c>
      <c r="BQ242" s="750">
        <v>0</v>
      </c>
      <c r="BR242" s="750">
        <v>0</v>
      </c>
      <c r="BS242" s="749"/>
      <c r="BT242" s="1255">
        <v>5</v>
      </c>
      <c r="BU242" s="753">
        <v>1</v>
      </c>
      <c r="BV242" s="753">
        <v>4</v>
      </c>
      <c r="BW242" s="987"/>
      <c r="BX242" s="5"/>
      <c r="BY242" s="5"/>
      <c r="BZ242" s="5"/>
      <c r="CA242" s="5"/>
    </row>
    <row r="243" spans="1:79">
      <c r="A243" s="1258">
        <v>9</v>
      </c>
      <c r="B243" s="1209" t="s">
        <v>132</v>
      </c>
      <c r="C243" s="1259" t="s">
        <v>1652</v>
      </c>
      <c r="D243" s="1310" t="str">
        <f t="shared" si="101"/>
        <v>Paul Sokol</v>
      </c>
      <c r="E243" s="1256">
        <f t="shared" si="102"/>
        <v>75</v>
      </c>
      <c r="F243" s="661">
        <f t="shared" si="103"/>
        <v>25</v>
      </c>
      <c r="G243" s="661">
        <f t="shared" si="104"/>
        <v>37</v>
      </c>
      <c r="H243" s="661">
        <f t="shared" si="105"/>
        <v>0</v>
      </c>
      <c r="I243" s="660">
        <f t="shared" si="106"/>
        <v>0.49333333333333335</v>
      </c>
      <c r="J243" s="1363">
        <v>5</v>
      </c>
      <c r="K243" s="1362">
        <v>3</v>
      </c>
      <c r="L243" s="1362">
        <v>3</v>
      </c>
      <c r="M243" s="1361"/>
      <c r="N243" s="990">
        <v>6</v>
      </c>
      <c r="O243" s="989">
        <v>1</v>
      </c>
      <c r="P243" s="989">
        <v>1</v>
      </c>
      <c r="Q243" s="1230"/>
      <c r="R243" s="913">
        <v>5</v>
      </c>
      <c r="S243" s="912">
        <v>2</v>
      </c>
      <c r="T243" s="912">
        <v>2</v>
      </c>
      <c r="U243" s="911"/>
      <c r="V243" s="572">
        <v>5</v>
      </c>
      <c r="W243" s="572">
        <v>2</v>
      </c>
      <c r="X243" s="572">
        <v>1</v>
      </c>
      <c r="Y243" s="571"/>
      <c r="Z243" s="570">
        <v>5</v>
      </c>
      <c r="AA243" s="570">
        <v>0</v>
      </c>
      <c r="AB243" s="570">
        <v>2</v>
      </c>
      <c r="AC243" s="569"/>
      <c r="AD243" s="512"/>
      <c r="AE243" s="573">
        <v>6</v>
      </c>
      <c r="AF243" s="572">
        <v>1</v>
      </c>
      <c r="AG243" s="572">
        <v>3</v>
      </c>
      <c r="AH243" s="571"/>
      <c r="AI243" s="570">
        <v>5</v>
      </c>
      <c r="AJ243" s="570">
        <v>3</v>
      </c>
      <c r="AK243" s="570">
        <v>5</v>
      </c>
      <c r="AL243" s="569"/>
      <c r="AM243" s="572">
        <v>5</v>
      </c>
      <c r="AN243" s="572">
        <v>1</v>
      </c>
      <c r="AO243" s="572">
        <v>1</v>
      </c>
      <c r="AP243" s="571"/>
      <c r="AQ243" s="570">
        <v>7</v>
      </c>
      <c r="AR243" s="570">
        <v>5</v>
      </c>
      <c r="AS243" s="570">
        <v>5</v>
      </c>
      <c r="AT243" s="569"/>
      <c r="AU243" s="572">
        <v>2</v>
      </c>
      <c r="AV243" s="572">
        <v>1</v>
      </c>
      <c r="AW243" s="572">
        <v>1</v>
      </c>
      <c r="AX243" s="571"/>
      <c r="AY243" s="570">
        <v>2</v>
      </c>
      <c r="AZ243" s="570">
        <v>1</v>
      </c>
      <c r="BA243" s="570">
        <v>1</v>
      </c>
      <c r="BB243" s="569"/>
      <c r="BC243" s="512"/>
      <c r="BD243" s="928">
        <v>4</v>
      </c>
      <c r="BE243" s="927">
        <v>0</v>
      </c>
      <c r="BF243" s="927">
        <v>3</v>
      </c>
      <c r="BG243" s="926"/>
      <c r="BH243" s="570">
        <v>5</v>
      </c>
      <c r="BI243" s="570">
        <v>2</v>
      </c>
      <c r="BJ243" s="570">
        <v>3</v>
      </c>
      <c r="BK243" s="634"/>
      <c r="BL243" s="573">
        <v>4</v>
      </c>
      <c r="BM243" s="572">
        <v>0</v>
      </c>
      <c r="BN243" s="572">
        <v>2</v>
      </c>
      <c r="BO243" s="575"/>
      <c r="BP243" s="751">
        <v>4</v>
      </c>
      <c r="BQ243" s="750">
        <v>0</v>
      </c>
      <c r="BR243" s="750">
        <v>1</v>
      </c>
      <c r="BS243" s="749"/>
      <c r="BT243" s="1255">
        <v>5</v>
      </c>
      <c r="BU243" s="753">
        <v>3</v>
      </c>
      <c r="BV243" s="753">
        <v>3</v>
      </c>
      <c r="BW243" s="987"/>
      <c r="BX243" s="5"/>
      <c r="BY243" s="5"/>
      <c r="BZ243" s="5"/>
      <c r="CA243" s="5"/>
    </row>
    <row r="244" spans="1:79">
      <c r="A244" s="1258">
        <v>10</v>
      </c>
      <c r="B244" s="1209" t="s">
        <v>110</v>
      </c>
      <c r="C244" s="1259" t="s">
        <v>1568</v>
      </c>
      <c r="D244" s="1310" t="str">
        <f t="shared" si="101"/>
        <v>Derek Kendziorski</v>
      </c>
      <c r="E244" s="1256">
        <f t="shared" si="102"/>
        <v>67</v>
      </c>
      <c r="F244" s="661">
        <f t="shared" si="103"/>
        <v>24</v>
      </c>
      <c r="G244" s="661">
        <f t="shared" si="104"/>
        <v>34</v>
      </c>
      <c r="H244" s="661">
        <f t="shared" si="105"/>
        <v>0</v>
      </c>
      <c r="I244" s="660">
        <f t="shared" si="106"/>
        <v>0.5074626865671642</v>
      </c>
      <c r="J244" s="1360">
        <v>5</v>
      </c>
      <c r="K244" s="1359">
        <v>0</v>
      </c>
      <c r="L244" s="1359">
        <v>3</v>
      </c>
      <c r="M244" s="1358"/>
      <c r="N244" s="990">
        <v>4</v>
      </c>
      <c r="O244" s="989">
        <v>2</v>
      </c>
      <c r="P244" s="989">
        <v>3</v>
      </c>
      <c r="Q244" s="1230"/>
      <c r="R244" s="913">
        <v>3</v>
      </c>
      <c r="S244" s="912">
        <v>2</v>
      </c>
      <c r="T244" s="912">
        <v>2</v>
      </c>
      <c r="U244" s="911"/>
      <c r="V244" s="572">
        <v>2</v>
      </c>
      <c r="W244" s="572">
        <v>1</v>
      </c>
      <c r="X244" s="572">
        <v>1</v>
      </c>
      <c r="Y244" s="571"/>
      <c r="Z244" s="570">
        <v>5</v>
      </c>
      <c r="AA244" s="570">
        <v>1</v>
      </c>
      <c r="AB244" s="570">
        <v>1</v>
      </c>
      <c r="AC244" s="569"/>
      <c r="AD244" s="512"/>
      <c r="AE244" s="573">
        <v>6</v>
      </c>
      <c r="AF244" s="572">
        <v>0</v>
      </c>
      <c r="AG244" s="572">
        <v>1</v>
      </c>
      <c r="AH244" s="571"/>
      <c r="AI244" s="570">
        <v>3</v>
      </c>
      <c r="AJ244" s="570">
        <v>2</v>
      </c>
      <c r="AK244" s="570">
        <v>1</v>
      </c>
      <c r="AL244" s="569"/>
      <c r="AM244" s="572">
        <v>4</v>
      </c>
      <c r="AN244" s="572">
        <v>1</v>
      </c>
      <c r="AO244" s="572">
        <v>1</v>
      </c>
      <c r="AP244" s="571"/>
      <c r="AQ244" s="570">
        <v>7</v>
      </c>
      <c r="AR244" s="570">
        <v>5</v>
      </c>
      <c r="AS244" s="570">
        <v>7</v>
      </c>
      <c r="AT244" s="569"/>
      <c r="AU244" s="572">
        <v>3</v>
      </c>
      <c r="AV244" s="572">
        <v>1</v>
      </c>
      <c r="AW244" s="572">
        <v>3</v>
      </c>
      <c r="AX244" s="571"/>
      <c r="AY244" s="570">
        <v>4</v>
      </c>
      <c r="AZ244" s="570">
        <v>1</v>
      </c>
      <c r="BA244" s="570">
        <v>1</v>
      </c>
      <c r="BB244" s="569"/>
      <c r="BC244" s="512"/>
      <c r="BD244" s="928">
        <v>3</v>
      </c>
      <c r="BE244" s="927">
        <v>3</v>
      </c>
      <c r="BF244" s="927">
        <v>3</v>
      </c>
      <c r="BG244" s="926"/>
      <c r="BH244" s="570">
        <v>5</v>
      </c>
      <c r="BI244" s="570">
        <v>2</v>
      </c>
      <c r="BJ244" s="570">
        <v>4</v>
      </c>
      <c r="BK244" s="634"/>
      <c r="BL244" s="573">
        <v>4</v>
      </c>
      <c r="BM244" s="572">
        <v>0</v>
      </c>
      <c r="BN244" s="572">
        <v>0</v>
      </c>
      <c r="BO244" s="575"/>
      <c r="BP244" s="751">
        <v>4</v>
      </c>
      <c r="BQ244" s="750">
        <v>0</v>
      </c>
      <c r="BR244" s="750">
        <v>1</v>
      </c>
      <c r="BS244" s="749"/>
      <c r="BT244" s="1255">
        <v>5</v>
      </c>
      <c r="BU244" s="753">
        <v>3</v>
      </c>
      <c r="BV244" s="753">
        <v>2</v>
      </c>
      <c r="BW244" s="987"/>
      <c r="BX244" s="5"/>
      <c r="BY244" s="5"/>
      <c r="BZ244" s="5"/>
      <c r="CA244" s="5"/>
    </row>
    <row r="245" spans="1:79">
      <c r="A245" s="1258">
        <v>11</v>
      </c>
      <c r="B245" s="1209" t="s">
        <v>110</v>
      </c>
      <c r="C245" s="1259" t="s">
        <v>1653</v>
      </c>
      <c r="D245" s="1310" t="str">
        <f t="shared" si="101"/>
        <v>Mel Kendziorski</v>
      </c>
      <c r="E245" s="1256">
        <f t="shared" si="102"/>
        <v>81</v>
      </c>
      <c r="F245" s="661">
        <f t="shared" si="103"/>
        <v>14</v>
      </c>
      <c r="G245" s="661">
        <f t="shared" si="104"/>
        <v>39</v>
      </c>
      <c r="H245" s="661">
        <f t="shared" si="105"/>
        <v>0</v>
      </c>
      <c r="I245" s="660">
        <f t="shared" si="106"/>
        <v>0.48148148148148145</v>
      </c>
      <c r="J245" s="1360">
        <v>5</v>
      </c>
      <c r="K245" s="1359">
        <v>0</v>
      </c>
      <c r="L245" s="1359">
        <v>2</v>
      </c>
      <c r="M245" s="1358"/>
      <c r="N245" s="990">
        <v>5</v>
      </c>
      <c r="O245" s="989">
        <v>1</v>
      </c>
      <c r="P245" s="989">
        <v>2</v>
      </c>
      <c r="Q245" s="1230"/>
      <c r="R245" s="913">
        <v>6</v>
      </c>
      <c r="S245" s="912">
        <v>3</v>
      </c>
      <c r="T245" s="912">
        <v>5</v>
      </c>
      <c r="U245" s="911"/>
      <c r="V245" s="572">
        <v>5</v>
      </c>
      <c r="W245" s="572">
        <v>1</v>
      </c>
      <c r="X245" s="572">
        <v>3</v>
      </c>
      <c r="Y245" s="571"/>
      <c r="Z245" s="570">
        <v>5</v>
      </c>
      <c r="AA245" s="570">
        <v>1</v>
      </c>
      <c r="AB245" s="570">
        <v>4</v>
      </c>
      <c r="AC245" s="569"/>
      <c r="AD245" s="512"/>
      <c r="AE245" s="573">
        <v>6</v>
      </c>
      <c r="AF245" s="572">
        <v>0</v>
      </c>
      <c r="AG245" s="572">
        <v>4</v>
      </c>
      <c r="AH245" s="571"/>
      <c r="AI245" s="570">
        <v>5</v>
      </c>
      <c r="AJ245" s="570">
        <v>1</v>
      </c>
      <c r="AK245" s="570">
        <v>3</v>
      </c>
      <c r="AL245" s="569"/>
      <c r="AM245" s="572">
        <v>4</v>
      </c>
      <c r="AN245" s="572">
        <v>1</v>
      </c>
      <c r="AO245" s="572">
        <v>3</v>
      </c>
      <c r="AP245" s="571"/>
      <c r="AQ245" s="570">
        <v>8</v>
      </c>
      <c r="AR245" s="570">
        <v>3</v>
      </c>
      <c r="AS245" s="570">
        <v>4</v>
      </c>
      <c r="AT245" s="569"/>
      <c r="AU245" s="572">
        <v>5</v>
      </c>
      <c r="AV245" s="572">
        <v>1</v>
      </c>
      <c r="AW245" s="572">
        <v>1</v>
      </c>
      <c r="AX245" s="571"/>
      <c r="AY245" s="570">
        <v>3</v>
      </c>
      <c r="AZ245" s="570">
        <v>0</v>
      </c>
      <c r="BA245" s="570">
        <v>0</v>
      </c>
      <c r="BB245" s="569"/>
      <c r="BC245" s="512"/>
      <c r="BD245" s="928">
        <v>5</v>
      </c>
      <c r="BE245" s="927">
        <v>0</v>
      </c>
      <c r="BF245" s="927">
        <v>0</v>
      </c>
      <c r="BG245" s="926"/>
      <c r="BH245" s="570">
        <v>5</v>
      </c>
      <c r="BI245" s="570">
        <v>0</v>
      </c>
      <c r="BJ245" s="570">
        <v>1</v>
      </c>
      <c r="BK245" s="634"/>
      <c r="BL245" s="573">
        <v>5</v>
      </c>
      <c r="BM245" s="572">
        <v>0</v>
      </c>
      <c r="BN245" s="572">
        <v>2</v>
      </c>
      <c r="BO245" s="575"/>
      <c r="BP245" s="751">
        <v>4</v>
      </c>
      <c r="BQ245" s="750">
        <v>2</v>
      </c>
      <c r="BR245" s="750">
        <v>2</v>
      </c>
      <c r="BS245" s="749"/>
      <c r="BT245" s="1255">
        <v>5</v>
      </c>
      <c r="BU245" s="753">
        <v>0</v>
      </c>
      <c r="BV245" s="753">
        <v>3</v>
      </c>
      <c r="BW245" s="987"/>
      <c r="BX245" s="5"/>
      <c r="BY245" s="5"/>
      <c r="BZ245" s="5"/>
      <c r="CA245" s="5"/>
    </row>
    <row r="246" spans="1:79">
      <c r="A246" s="1258">
        <v>12</v>
      </c>
      <c r="B246" s="1262" t="s">
        <v>72</v>
      </c>
      <c r="C246" s="1261" t="s">
        <v>1654</v>
      </c>
      <c r="D246" s="1310" t="str">
        <f t="shared" si="101"/>
        <v>Jason McCall</v>
      </c>
      <c r="E246" s="1256">
        <f t="shared" si="102"/>
        <v>54</v>
      </c>
      <c r="F246" s="661">
        <f t="shared" si="103"/>
        <v>12</v>
      </c>
      <c r="G246" s="661">
        <f t="shared" si="104"/>
        <v>24</v>
      </c>
      <c r="H246" s="661">
        <f t="shared" si="105"/>
        <v>0</v>
      </c>
      <c r="I246" s="660">
        <f t="shared" si="106"/>
        <v>0.44444444444444442</v>
      </c>
      <c r="J246" s="1360">
        <v>2</v>
      </c>
      <c r="K246" s="1359">
        <v>0</v>
      </c>
      <c r="L246" s="1359">
        <v>1</v>
      </c>
      <c r="M246" s="1358"/>
      <c r="N246" s="990">
        <v>6</v>
      </c>
      <c r="O246" s="989">
        <v>2</v>
      </c>
      <c r="P246" s="989">
        <v>3</v>
      </c>
      <c r="Q246" s="1230"/>
      <c r="R246" s="913">
        <v>5</v>
      </c>
      <c r="S246" s="912">
        <v>1</v>
      </c>
      <c r="T246" s="912">
        <v>2</v>
      </c>
      <c r="U246" s="911"/>
      <c r="V246" s="572">
        <v>5</v>
      </c>
      <c r="W246" s="572">
        <v>1</v>
      </c>
      <c r="X246" s="572">
        <v>1</v>
      </c>
      <c r="Y246" s="571"/>
      <c r="Z246" s="570">
        <v>3</v>
      </c>
      <c r="AA246" s="570">
        <v>1</v>
      </c>
      <c r="AB246" s="570">
        <v>3</v>
      </c>
      <c r="AC246" s="569"/>
      <c r="AD246" s="512"/>
      <c r="AE246" s="573">
        <v>6</v>
      </c>
      <c r="AF246" s="572">
        <v>2</v>
      </c>
      <c r="AG246" s="572">
        <v>2</v>
      </c>
      <c r="AH246" s="571"/>
      <c r="AI246" s="837">
        <v>1</v>
      </c>
      <c r="AJ246" s="837">
        <v>0</v>
      </c>
      <c r="AK246" s="837">
        <v>0</v>
      </c>
      <c r="AL246" s="836"/>
      <c r="AM246" s="572">
        <v>4</v>
      </c>
      <c r="AN246" s="572">
        <v>0</v>
      </c>
      <c r="AO246" s="572">
        <v>3</v>
      </c>
      <c r="AP246" s="571"/>
      <c r="AQ246" s="570">
        <v>6</v>
      </c>
      <c r="AR246" s="570">
        <v>3</v>
      </c>
      <c r="AS246" s="570">
        <v>3</v>
      </c>
      <c r="AT246" s="569"/>
      <c r="AU246" s="572">
        <v>2</v>
      </c>
      <c r="AV246" s="572">
        <v>0</v>
      </c>
      <c r="AW246" s="572">
        <v>0</v>
      </c>
      <c r="AX246" s="571"/>
      <c r="AY246" s="570">
        <v>2</v>
      </c>
      <c r="AZ246" s="570">
        <v>1</v>
      </c>
      <c r="BA246" s="570">
        <v>1</v>
      </c>
      <c r="BB246" s="569"/>
      <c r="BC246" s="512"/>
      <c r="BD246" s="928">
        <v>1</v>
      </c>
      <c r="BE246" s="927">
        <v>0</v>
      </c>
      <c r="BF246" s="927">
        <v>0</v>
      </c>
      <c r="BG246" s="926"/>
      <c r="BH246" s="379"/>
      <c r="BI246" s="379"/>
      <c r="BJ246" s="379"/>
      <c r="BK246" s="453"/>
      <c r="BL246" s="573">
        <v>2</v>
      </c>
      <c r="BM246" s="572">
        <v>1</v>
      </c>
      <c r="BN246" s="572">
        <v>1</v>
      </c>
      <c r="BO246" s="575"/>
      <c r="BP246" s="751">
        <v>4</v>
      </c>
      <c r="BQ246" s="750">
        <v>0</v>
      </c>
      <c r="BR246" s="750">
        <v>3</v>
      </c>
      <c r="BS246" s="749"/>
      <c r="BT246" s="1255">
        <v>5</v>
      </c>
      <c r="BU246" s="753">
        <v>0</v>
      </c>
      <c r="BV246" s="753">
        <v>1</v>
      </c>
      <c r="BW246" s="987"/>
      <c r="BX246" s="5"/>
      <c r="BY246" s="5"/>
      <c r="BZ246" s="5"/>
      <c r="CA246" s="5"/>
    </row>
    <row r="247" spans="1:79">
      <c r="A247" s="1258">
        <v>13</v>
      </c>
      <c r="B247" s="1209" t="s">
        <v>246</v>
      </c>
      <c r="C247" s="1259" t="s">
        <v>1589</v>
      </c>
      <c r="D247" s="1310" t="str">
        <f t="shared" si="101"/>
        <v>Chris Tantanella</v>
      </c>
      <c r="E247" s="1256">
        <f t="shared" si="102"/>
        <v>42</v>
      </c>
      <c r="F247" s="661">
        <f t="shared" si="103"/>
        <v>8</v>
      </c>
      <c r="G247" s="661">
        <f t="shared" si="104"/>
        <v>13</v>
      </c>
      <c r="H247" s="661">
        <f t="shared" si="105"/>
        <v>0</v>
      </c>
      <c r="I247" s="660">
        <f t="shared" si="106"/>
        <v>0.30952380952380953</v>
      </c>
      <c r="J247" s="1360">
        <v>3</v>
      </c>
      <c r="K247" s="1359">
        <v>1</v>
      </c>
      <c r="L247" s="1359">
        <v>1</v>
      </c>
      <c r="M247" s="1358"/>
      <c r="N247" s="990">
        <v>3</v>
      </c>
      <c r="O247" s="989">
        <v>1</v>
      </c>
      <c r="P247" s="989">
        <v>1</v>
      </c>
      <c r="Q247" s="1230"/>
      <c r="R247" s="913">
        <v>2</v>
      </c>
      <c r="S247" s="912">
        <v>0</v>
      </c>
      <c r="T247" s="912">
        <v>1</v>
      </c>
      <c r="U247" s="911"/>
      <c r="V247" s="572">
        <v>3</v>
      </c>
      <c r="W247" s="572">
        <v>2</v>
      </c>
      <c r="X247" s="572">
        <v>2</v>
      </c>
      <c r="Y247" s="571"/>
      <c r="Z247" s="570">
        <v>1</v>
      </c>
      <c r="AA247" s="570">
        <v>0</v>
      </c>
      <c r="AB247" s="570">
        <v>0</v>
      </c>
      <c r="AC247" s="569"/>
      <c r="AD247" s="512"/>
      <c r="AE247" s="573">
        <v>2</v>
      </c>
      <c r="AF247" s="572">
        <v>1</v>
      </c>
      <c r="AG247" s="572">
        <v>1</v>
      </c>
      <c r="AH247" s="571"/>
      <c r="AI247" s="570">
        <v>3</v>
      </c>
      <c r="AJ247" s="570">
        <v>0</v>
      </c>
      <c r="AK247" s="570">
        <v>0</v>
      </c>
      <c r="AL247" s="569"/>
      <c r="AM247" s="572">
        <v>4</v>
      </c>
      <c r="AN247" s="572">
        <v>0</v>
      </c>
      <c r="AO247" s="572">
        <v>0</v>
      </c>
      <c r="AP247" s="571"/>
      <c r="AQ247" s="570">
        <v>5</v>
      </c>
      <c r="AR247" s="570">
        <v>3</v>
      </c>
      <c r="AS247" s="570">
        <v>3</v>
      </c>
      <c r="AT247" s="569"/>
      <c r="AU247" s="572">
        <v>3</v>
      </c>
      <c r="AV247" s="572">
        <v>0</v>
      </c>
      <c r="AW247" s="572">
        <v>1</v>
      </c>
      <c r="AX247" s="571"/>
      <c r="AY247" s="570">
        <v>2</v>
      </c>
      <c r="AZ247" s="570">
        <v>0</v>
      </c>
      <c r="BA247" s="570">
        <v>1</v>
      </c>
      <c r="BB247" s="569"/>
      <c r="BC247" s="512"/>
      <c r="BD247" s="928">
        <v>3</v>
      </c>
      <c r="BE247" s="927">
        <v>0</v>
      </c>
      <c r="BF247" s="927">
        <v>0</v>
      </c>
      <c r="BG247" s="926"/>
      <c r="BH247" s="570">
        <v>1</v>
      </c>
      <c r="BI247" s="570">
        <v>0</v>
      </c>
      <c r="BJ247" s="570">
        <v>0</v>
      </c>
      <c r="BK247" s="634"/>
      <c r="BL247" s="573">
        <v>2</v>
      </c>
      <c r="BM247" s="572">
        <v>0</v>
      </c>
      <c r="BN247" s="572">
        <v>1</v>
      </c>
      <c r="BO247" s="575"/>
      <c r="BP247" s="751">
        <v>2</v>
      </c>
      <c r="BQ247" s="750">
        <v>0</v>
      </c>
      <c r="BR247" s="750">
        <v>0</v>
      </c>
      <c r="BS247" s="749"/>
      <c r="BT247" s="1255">
        <v>3</v>
      </c>
      <c r="BU247" s="753">
        <v>0</v>
      </c>
      <c r="BV247" s="753">
        <v>1</v>
      </c>
      <c r="BW247" s="987"/>
      <c r="BX247" s="5"/>
      <c r="BY247" s="5"/>
      <c r="BZ247" s="5"/>
      <c r="CA247" s="5"/>
    </row>
    <row r="248" spans="1:79">
      <c r="A248" s="1258">
        <v>14</v>
      </c>
      <c r="B248" s="1257" t="s">
        <v>1655</v>
      </c>
      <c r="C248" s="1464" t="s">
        <v>1591</v>
      </c>
      <c r="D248" s="1310" t="str">
        <f t="shared" si="101"/>
        <v>Kyle Krause</v>
      </c>
      <c r="E248" s="1256">
        <f t="shared" si="102"/>
        <v>4</v>
      </c>
      <c r="F248" s="661">
        <f t="shared" si="103"/>
        <v>0</v>
      </c>
      <c r="G248" s="661">
        <f t="shared" si="104"/>
        <v>0</v>
      </c>
      <c r="H248" s="661">
        <f t="shared" si="105"/>
        <v>0</v>
      </c>
      <c r="I248" s="660">
        <f t="shared" si="106"/>
        <v>0</v>
      </c>
      <c r="J248" s="1360"/>
      <c r="K248" s="1359"/>
      <c r="L248" s="1359"/>
      <c r="M248" s="1358"/>
      <c r="N248" s="990"/>
      <c r="O248" s="989"/>
      <c r="P248" s="989"/>
      <c r="Q248" s="1230"/>
      <c r="R248" s="913"/>
      <c r="S248" s="912"/>
      <c r="T248" s="912"/>
      <c r="U248" s="911"/>
      <c r="V248" s="572"/>
      <c r="W248" s="572"/>
      <c r="X248" s="572"/>
      <c r="Y248" s="571"/>
      <c r="Z248" s="570"/>
      <c r="AA248" s="570"/>
      <c r="AB248" s="570"/>
      <c r="AC248" s="569"/>
      <c r="AD248" s="512"/>
      <c r="AE248" s="573"/>
      <c r="AF248" s="572"/>
      <c r="AG248" s="572"/>
      <c r="AH248" s="571"/>
      <c r="AI248" s="570"/>
      <c r="AJ248" s="570"/>
      <c r="AK248" s="570"/>
      <c r="AL248" s="569"/>
      <c r="AM248" s="572"/>
      <c r="AN248" s="572"/>
      <c r="AO248" s="572"/>
      <c r="AP248" s="571"/>
      <c r="AQ248" s="570"/>
      <c r="AR248" s="570"/>
      <c r="AS248" s="570"/>
      <c r="AT248" s="569"/>
      <c r="AU248" s="572"/>
      <c r="AV248" s="572"/>
      <c r="AW248" s="572"/>
      <c r="AX248" s="571"/>
      <c r="AY248" s="570"/>
      <c r="AZ248" s="570"/>
      <c r="BA248" s="570"/>
      <c r="BB248" s="569"/>
      <c r="BC248" s="512"/>
      <c r="BD248" s="928">
        <v>2</v>
      </c>
      <c r="BE248" s="927">
        <v>0</v>
      </c>
      <c r="BF248" s="927">
        <v>0</v>
      </c>
      <c r="BG248" s="926"/>
      <c r="BH248" s="570"/>
      <c r="BI248" s="570"/>
      <c r="BJ248" s="570"/>
      <c r="BK248" s="634"/>
      <c r="BL248" s="573"/>
      <c r="BM248" s="572"/>
      <c r="BN248" s="572"/>
      <c r="BO248" s="575"/>
      <c r="BP248" s="751"/>
      <c r="BQ248" s="750"/>
      <c r="BR248" s="750"/>
      <c r="BS248" s="749"/>
      <c r="BT248" s="1255">
        <v>2</v>
      </c>
      <c r="BU248" s="753">
        <v>0</v>
      </c>
      <c r="BV248" s="753">
        <v>0</v>
      </c>
      <c r="BW248" s="987"/>
      <c r="BX248" s="5"/>
      <c r="BY248" s="5"/>
      <c r="BZ248" s="5"/>
      <c r="CA248" s="5"/>
    </row>
    <row r="249" spans="1:79">
      <c r="A249" s="1258">
        <v>15</v>
      </c>
      <c r="B249" s="882" t="s">
        <v>1656</v>
      </c>
      <c r="C249" s="1467" t="s">
        <v>1666</v>
      </c>
      <c r="D249" s="1310" t="str">
        <f t="shared" si="101"/>
        <v>Zack Stencil</v>
      </c>
      <c r="E249" s="1256">
        <f t="shared" si="102"/>
        <v>4</v>
      </c>
      <c r="F249" s="661">
        <f t="shared" si="103"/>
        <v>0</v>
      </c>
      <c r="G249" s="661">
        <f t="shared" si="104"/>
        <v>3</v>
      </c>
      <c r="H249" s="661">
        <f t="shared" si="105"/>
        <v>0</v>
      </c>
      <c r="I249" s="660">
        <f t="shared" si="106"/>
        <v>0.75</v>
      </c>
      <c r="J249" s="1360"/>
      <c r="K249" s="1359"/>
      <c r="L249" s="1359"/>
      <c r="M249" s="1358"/>
      <c r="N249" s="990"/>
      <c r="O249" s="989"/>
      <c r="P249" s="989"/>
      <c r="Q249" s="1230"/>
      <c r="R249" s="913"/>
      <c r="S249" s="912"/>
      <c r="T249" s="912"/>
      <c r="U249" s="911"/>
      <c r="V249" s="572"/>
      <c r="W249" s="572"/>
      <c r="X249" s="572"/>
      <c r="Y249" s="571"/>
      <c r="Z249" s="570"/>
      <c r="AA249" s="570"/>
      <c r="AB249" s="570"/>
      <c r="AC249" s="569"/>
      <c r="AD249" s="512"/>
      <c r="AE249" s="573"/>
      <c r="AF249" s="572"/>
      <c r="AG249" s="572"/>
      <c r="AH249" s="571"/>
      <c r="AI249" s="570"/>
      <c r="AJ249" s="570"/>
      <c r="AK249" s="570"/>
      <c r="AL249" s="569"/>
      <c r="AM249" s="572"/>
      <c r="AN249" s="572"/>
      <c r="AO249" s="572"/>
      <c r="AP249" s="571"/>
      <c r="AQ249" s="570"/>
      <c r="AR249" s="570"/>
      <c r="AS249" s="570"/>
      <c r="AT249" s="569"/>
      <c r="AU249" s="572"/>
      <c r="AV249" s="572"/>
      <c r="AW249" s="572"/>
      <c r="AX249" s="571"/>
      <c r="AY249" s="570"/>
      <c r="AZ249" s="570"/>
      <c r="BA249" s="570"/>
      <c r="BB249" s="569"/>
      <c r="BC249" s="512"/>
      <c r="BD249" s="928">
        <v>4</v>
      </c>
      <c r="BE249" s="927">
        <v>0</v>
      </c>
      <c r="BF249" s="927">
        <v>3</v>
      </c>
      <c r="BG249" s="926"/>
      <c r="BH249" s="573"/>
      <c r="BI249" s="572"/>
      <c r="BJ249" s="572"/>
      <c r="BK249" s="571"/>
      <c r="BL249" s="573"/>
      <c r="BM249" s="572"/>
      <c r="BN249" s="572"/>
      <c r="BO249" s="575"/>
      <c r="BP249" s="751"/>
      <c r="BQ249" s="750"/>
      <c r="BR249" s="750"/>
      <c r="BS249" s="749"/>
      <c r="BT249" s="1255"/>
      <c r="BU249" s="753"/>
      <c r="BV249" s="753"/>
      <c r="BW249" s="987"/>
      <c r="BX249" s="5"/>
      <c r="BY249" s="5"/>
      <c r="BZ249" s="5"/>
      <c r="CA249" s="5"/>
    </row>
    <row r="250" spans="1:79" ht="13.8" thickBot="1">
      <c r="A250" s="1254">
        <v>16</v>
      </c>
      <c r="B250" s="1253"/>
      <c r="C250" s="1252"/>
      <c r="D250" s="1252"/>
      <c r="E250" s="691">
        <f t="shared" si="102"/>
        <v>0</v>
      </c>
      <c r="F250" s="857">
        <f t="shared" si="103"/>
        <v>0</v>
      </c>
      <c r="G250" s="857">
        <f t="shared" si="104"/>
        <v>0</v>
      </c>
      <c r="H250" s="857">
        <f t="shared" si="105"/>
        <v>0</v>
      </c>
      <c r="I250" s="856" t="e">
        <f t="shared" si="106"/>
        <v>#DIV/0!</v>
      </c>
      <c r="J250" s="1357"/>
      <c r="K250" s="1356"/>
      <c r="L250" s="1356"/>
      <c r="M250" s="1355"/>
      <c r="N250" s="1354"/>
      <c r="O250" s="1353"/>
      <c r="P250" s="1353"/>
      <c r="Q250" s="1352"/>
      <c r="R250" s="973"/>
      <c r="S250" s="972"/>
      <c r="T250" s="972"/>
      <c r="U250" s="971"/>
      <c r="V250" s="572"/>
      <c r="W250" s="572"/>
      <c r="X250" s="572"/>
      <c r="Y250" s="571"/>
      <c r="Z250" s="570"/>
      <c r="AA250" s="570"/>
      <c r="AB250" s="570"/>
      <c r="AC250" s="569"/>
      <c r="AD250" s="512"/>
      <c r="AE250" s="573"/>
      <c r="AF250" s="572"/>
      <c r="AG250" s="572"/>
      <c r="AH250" s="571"/>
      <c r="AI250" s="570"/>
      <c r="AJ250" s="570"/>
      <c r="AK250" s="570"/>
      <c r="AL250" s="569"/>
      <c r="AM250" s="572"/>
      <c r="AN250" s="572"/>
      <c r="AO250" s="572"/>
      <c r="AP250" s="571"/>
      <c r="AQ250" s="570"/>
      <c r="AR250" s="570"/>
      <c r="AS250" s="570"/>
      <c r="AT250" s="569"/>
      <c r="AU250" s="572"/>
      <c r="AV250" s="572"/>
      <c r="AW250" s="572"/>
      <c r="AX250" s="571"/>
      <c r="AY250" s="570"/>
      <c r="AZ250" s="570"/>
      <c r="BA250" s="570"/>
      <c r="BB250" s="569"/>
      <c r="BC250" s="512"/>
      <c r="BD250" s="928"/>
      <c r="BE250" s="927"/>
      <c r="BF250" s="927"/>
      <c r="BG250" s="926"/>
      <c r="BH250" s="570"/>
      <c r="BI250" s="570"/>
      <c r="BJ250" s="570"/>
      <c r="BK250" s="634"/>
      <c r="BL250" s="573"/>
      <c r="BM250" s="572"/>
      <c r="BN250" s="572"/>
      <c r="BO250" s="575"/>
      <c r="BP250" s="848"/>
      <c r="BQ250" s="847"/>
      <c r="BR250" s="847"/>
      <c r="BS250" s="846"/>
      <c r="BT250" s="686"/>
      <c r="BU250" s="844"/>
      <c r="BV250" s="844"/>
      <c r="BW250" s="843"/>
      <c r="BX250" s="5"/>
      <c r="BY250" s="5"/>
      <c r="BZ250" s="5"/>
      <c r="CA250" s="5"/>
    </row>
    <row r="251" spans="1:79" ht="13.8" thickBot="1">
      <c r="A251" s="540"/>
      <c r="B251" s="555" t="s">
        <v>8</v>
      </c>
      <c r="C251" s="555"/>
      <c r="D251" s="555"/>
      <c r="E251" s="554">
        <f>SUM(E235:E250)</f>
        <v>799</v>
      </c>
      <c r="F251" s="553">
        <f>SUM(F235:F250)</f>
        <v>275</v>
      </c>
      <c r="G251" s="553">
        <f>SUM(G235:G250)</f>
        <v>420</v>
      </c>
      <c r="H251" s="553">
        <f>SUM(H235:H250)</f>
        <v>25</v>
      </c>
      <c r="I251" s="552">
        <f t="shared" si="106"/>
        <v>0.52565707133917394</v>
      </c>
      <c r="J251" s="679">
        <f>SUM(J235:J247,J248:J248)</f>
        <v>56</v>
      </c>
      <c r="K251" s="679">
        <f>SUM(K235:K247,K248:K248)</f>
        <v>21</v>
      </c>
      <c r="L251" s="679">
        <f>SUM(L235:L247,L248:L248)</f>
        <v>30</v>
      </c>
      <c r="M251" s="679">
        <f>SUM(M235:M247,M248:M248)</f>
        <v>3</v>
      </c>
      <c r="N251" s="1249">
        <f t="shared" ref="N251:AC251" si="107">SUM(N235:N248)</f>
        <v>51</v>
      </c>
      <c r="O251" s="1248">
        <f t="shared" si="107"/>
        <v>22</v>
      </c>
      <c r="P251" s="1248">
        <f t="shared" si="107"/>
        <v>29</v>
      </c>
      <c r="Q251" s="1247">
        <f t="shared" si="107"/>
        <v>0</v>
      </c>
      <c r="R251" s="1249">
        <f t="shared" si="107"/>
        <v>54</v>
      </c>
      <c r="S251" s="1248">
        <f t="shared" si="107"/>
        <v>24</v>
      </c>
      <c r="T251" s="1248">
        <f t="shared" si="107"/>
        <v>31</v>
      </c>
      <c r="U251" s="1247">
        <f t="shared" si="107"/>
        <v>0</v>
      </c>
      <c r="V251" s="1249">
        <f t="shared" si="107"/>
        <v>51</v>
      </c>
      <c r="W251" s="1248">
        <f t="shared" si="107"/>
        <v>15</v>
      </c>
      <c r="X251" s="1248">
        <f t="shared" si="107"/>
        <v>25</v>
      </c>
      <c r="Y251" s="1247">
        <f t="shared" si="107"/>
        <v>0</v>
      </c>
      <c r="Z251" s="1249">
        <f t="shared" si="107"/>
        <v>49</v>
      </c>
      <c r="AA251" s="1248">
        <f t="shared" si="107"/>
        <v>12</v>
      </c>
      <c r="AB251" s="1248">
        <f t="shared" si="107"/>
        <v>25</v>
      </c>
      <c r="AC251" s="1247">
        <f t="shared" si="107"/>
        <v>1</v>
      </c>
      <c r="AD251" s="1250"/>
      <c r="AE251" s="1249">
        <f t="shared" ref="AE251:AL251" si="108">SUM(AE235:AE250)</f>
        <v>64</v>
      </c>
      <c r="AF251" s="1248">
        <f t="shared" si="108"/>
        <v>28</v>
      </c>
      <c r="AG251" s="1248">
        <f t="shared" si="108"/>
        <v>40</v>
      </c>
      <c r="AH251" s="1247">
        <f t="shared" si="108"/>
        <v>3</v>
      </c>
      <c r="AI251" s="1249">
        <f t="shared" si="108"/>
        <v>49</v>
      </c>
      <c r="AJ251" s="1248">
        <f t="shared" si="108"/>
        <v>22</v>
      </c>
      <c r="AK251" s="1248">
        <f t="shared" si="108"/>
        <v>28</v>
      </c>
      <c r="AL251" s="1247">
        <f t="shared" si="108"/>
        <v>4</v>
      </c>
      <c r="AM251" s="1249">
        <f t="shared" ref="AM251:AT251" si="109">SUM(AM235:AM248)</f>
        <v>47</v>
      </c>
      <c r="AN251" s="1248">
        <f t="shared" si="109"/>
        <v>8</v>
      </c>
      <c r="AO251" s="1248">
        <f t="shared" si="109"/>
        <v>20</v>
      </c>
      <c r="AP251" s="1247">
        <f t="shared" si="109"/>
        <v>1</v>
      </c>
      <c r="AQ251" s="1249">
        <f t="shared" si="109"/>
        <v>71</v>
      </c>
      <c r="AR251" s="1248">
        <f t="shared" si="109"/>
        <v>42</v>
      </c>
      <c r="AS251" s="1248">
        <f t="shared" si="109"/>
        <v>51</v>
      </c>
      <c r="AT251" s="1247">
        <f t="shared" si="109"/>
        <v>4</v>
      </c>
      <c r="AU251" s="1249">
        <f t="shared" ref="AU251:BB251" si="110">SUM(AU235:AU250)</f>
        <v>46</v>
      </c>
      <c r="AV251" s="1248">
        <f t="shared" si="110"/>
        <v>19</v>
      </c>
      <c r="AW251" s="1248">
        <f t="shared" si="110"/>
        <v>23</v>
      </c>
      <c r="AX251" s="1247">
        <f t="shared" si="110"/>
        <v>4</v>
      </c>
      <c r="AY251" s="1249">
        <f t="shared" si="110"/>
        <v>42</v>
      </c>
      <c r="AZ251" s="1248">
        <f t="shared" si="110"/>
        <v>8</v>
      </c>
      <c r="BA251" s="1248">
        <f t="shared" si="110"/>
        <v>19</v>
      </c>
      <c r="BB251" s="1247">
        <f t="shared" si="110"/>
        <v>0</v>
      </c>
      <c r="BC251" s="1250"/>
      <c r="BD251" s="1249">
        <f t="shared" ref="BD251:BW251" si="111">SUM(BD235:BD250)</f>
        <v>41</v>
      </c>
      <c r="BE251" s="1248">
        <f t="shared" si="111"/>
        <v>8</v>
      </c>
      <c r="BF251" s="1248">
        <f t="shared" si="111"/>
        <v>17</v>
      </c>
      <c r="BG251" s="1247">
        <f t="shared" si="111"/>
        <v>1</v>
      </c>
      <c r="BH251" s="1249">
        <f t="shared" si="111"/>
        <v>47</v>
      </c>
      <c r="BI251" s="1248">
        <f t="shared" si="111"/>
        <v>13</v>
      </c>
      <c r="BJ251" s="1248">
        <f t="shared" si="111"/>
        <v>24</v>
      </c>
      <c r="BK251" s="1247">
        <f t="shared" si="111"/>
        <v>0</v>
      </c>
      <c r="BL251" s="1249">
        <f t="shared" si="111"/>
        <v>40</v>
      </c>
      <c r="BM251" s="1248">
        <f t="shared" si="111"/>
        <v>13</v>
      </c>
      <c r="BN251" s="1248">
        <f t="shared" si="111"/>
        <v>19</v>
      </c>
      <c r="BO251" s="1247">
        <f t="shared" si="111"/>
        <v>0</v>
      </c>
      <c r="BP251" s="677">
        <f t="shared" si="111"/>
        <v>41</v>
      </c>
      <c r="BQ251" s="676">
        <f t="shared" si="111"/>
        <v>5</v>
      </c>
      <c r="BR251" s="676">
        <f t="shared" si="111"/>
        <v>15</v>
      </c>
      <c r="BS251" s="675">
        <f t="shared" si="111"/>
        <v>1</v>
      </c>
      <c r="BT251" s="677">
        <f t="shared" si="111"/>
        <v>50</v>
      </c>
      <c r="BU251" s="676">
        <f t="shared" si="111"/>
        <v>15</v>
      </c>
      <c r="BV251" s="676">
        <f t="shared" si="111"/>
        <v>24</v>
      </c>
      <c r="BW251" s="675">
        <f t="shared" si="111"/>
        <v>3</v>
      </c>
      <c r="BX251" s="5"/>
      <c r="BY251" s="5"/>
      <c r="BZ251" s="5"/>
      <c r="CA251" s="5"/>
    </row>
    <row r="252" spans="1:79" ht="16.2" thickBot="1">
      <c r="A252" s="540"/>
      <c r="B252" s="540"/>
      <c r="C252" s="540"/>
      <c r="D252" s="540"/>
      <c r="E252" s="1916" t="s">
        <v>1296</v>
      </c>
      <c r="F252" s="1917"/>
      <c r="G252" s="1917"/>
      <c r="H252" s="1917"/>
      <c r="I252" s="1918"/>
      <c r="J252" s="1909"/>
      <c r="K252" s="1910"/>
      <c r="L252" s="1910"/>
      <c r="M252" s="1911"/>
      <c r="N252" s="1909"/>
      <c r="O252" s="1910"/>
      <c r="P252" s="1910"/>
      <c r="Q252" s="1911"/>
      <c r="R252" s="1909"/>
      <c r="S252" s="1910"/>
      <c r="T252" s="1910"/>
      <c r="U252" s="1911"/>
      <c r="V252" s="1909"/>
      <c r="W252" s="1910"/>
      <c r="X252" s="1910"/>
      <c r="Y252" s="1911"/>
      <c r="Z252" s="1909"/>
      <c r="AA252" s="1910"/>
      <c r="AB252" s="1910"/>
      <c r="AC252" s="1911"/>
      <c r="AD252" s="539"/>
      <c r="AE252" s="1909">
        <v>3</v>
      </c>
      <c r="AF252" s="1910"/>
      <c r="AG252" s="1910"/>
      <c r="AH252" s="1911"/>
      <c r="AI252" s="1942"/>
      <c r="AJ252" s="1943"/>
      <c r="AK252" s="1943"/>
      <c r="AL252" s="1944"/>
      <c r="AM252" s="1909"/>
      <c r="AN252" s="1910"/>
      <c r="AO252" s="1910"/>
      <c r="AP252" s="1911"/>
      <c r="AQ252" s="1942"/>
      <c r="AR252" s="1943"/>
      <c r="AS252" s="1943"/>
      <c r="AT252" s="1944"/>
      <c r="AU252" s="1909"/>
      <c r="AV252" s="1910"/>
      <c r="AW252" s="1910"/>
      <c r="AX252" s="1911"/>
      <c r="AY252" s="1909"/>
      <c r="AZ252" s="1910"/>
      <c r="BA252" s="1910"/>
      <c r="BB252" s="1911"/>
      <c r="BC252" s="539"/>
      <c r="BD252" s="1926"/>
      <c r="BE252" s="1910"/>
      <c r="BF252" s="1910"/>
      <c r="BG252" s="1911"/>
      <c r="BH252" s="1909"/>
      <c r="BI252" s="1910"/>
      <c r="BJ252" s="1910"/>
      <c r="BK252" s="1911"/>
      <c r="BL252" s="1909"/>
      <c r="BM252" s="1910"/>
      <c r="BN252" s="1910"/>
      <c r="BO252" s="1911"/>
      <c r="BP252" s="1909"/>
      <c r="BQ252" s="1910"/>
      <c r="BR252" s="1910"/>
      <c r="BS252" s="1911"/>
      <c r="BT252" s="1909"/>
      <c r="BU252" s="1910"/>
      <c r="BV252" s="1910"/>
      <c r="BW252" s="1911"/>
      <c r="BX252" s="5"/>
      <c r="BY252" s="5"/>
      <c r="BZ252" s="5"/>
      <c r="CA252" s="5"/>
    </row>
    <row r="254" spans="1:79" ht="17.399999999999999">
      <c r="B254" s="1351" t="s">
        <v>1528</v>
      </c>
      <c r="C254" s="1351"/>
      <c r="D254" s="1351"/>
      <c r="E254" s="893"/>
      <c r="F254" s="893"/>
      <c r="BX254" s="5"/>
      <c r="BY254" s="5"/>
      <c r="BZ254" s="5"/>
      <c r="CA254" s="5"/>
    </row>
    <row r="255" spans="1:79" ht="17.399999999999999">
      <c r="B255" s="1350" t="s">
        <v>1527</v>
      </c>
      <c r="C255" s="1350"/>
      <c r="D255" s="1350"/>
      <c r="E255" s="1349"/>
      <c r="F255" s="1349"/>
      <c r="BX255" s="5"/>
      <c r="BY255" s="5"/>
      <c r="BZ255" s="5"/>
      <c r="CA255" s="5"/>
    </row>
  </sheetData>
  <mergeCells count="636">
    <mergeCell ref="E252:I252"/>
    <mergeCell ref="J252:M252"/>
    <mergeCell ref="N252:Q252"/>
    <mergeCell ref="R252:U252"/>
    <mergeCell ref="V252:Y252"/>
    <mergeCell ref="Z252:AC252"/>
    <mergeCell ref="AE252:AH252"/>
    <mergeCell ref="AI252:AL252"/>
    <mergeCell ref="AQ252:AT252"/>
    <mergeCell ref="AQ230:AT230"/>
    <mergeCell ref="AU230:AX230"/>
    <mergeCell ref="AY230:BB230"/>
    <mergeCell ref="BD230:BG230"/>
    <mergeCell ref="BH230:BK230"/>
    <mergeCell ref="BD233:BG233"/>
    <mergeCell ref="BH233:BK233"/>
    <mergeCell ref="BD232:BG232"/>
    <mergeCell ref="BH232:BK232"/>
    <mergeCell ref="BL232:BO232"/>
    <mergeCell ref="BP232:BS232"/>
    <mergeCell ref="BT232:BW232"/>
    <mergeCell ref="BH252:BK252"/>
    <mergeCell ref="BL252:BO252"/>
    <mergeCell ref="AE233:AH233"/>
    <mergeCell ref="AI233:AL233"/>
    <mergeCell ref="AM233:AP233"/>
    <mergeCell ref="AQ233:AT233"/>
    <mergeCell ref="AU233:AX233"/>
    <mergeCell ref="AY233:BB233"/>
    <mergeCell ref="BL233:BO233"/>
    <mergeCell ref="AM252:AP252"/>
    <mergeCell ref="BP252:BS252"/>
    <mergeCell ref="BT252:BW252"/>
    <mergeCell ref="AU252:AX252"/>
    <mergeCell ref="AY252:BB252"/>
    <mergeCell ref="BD252:BG252"/>
    <mergeCell ref="BP233:BS233"/>
    <mergeCell ref="BT233:BW233"/>
    <mergeCell ref="A232:A234"/>
    <mergeCell ref="B232:B234"/>
    <mergeCell ref="E232:I232"/>
    <mergeCell ref="J232:M232"/>
    <mergeCell ref="N232:Q232"/>
    <mergeCell ref="R232:U232"/>
    <mergeCell ref="V232:Y232"/>
    <mergeCell ref="AY232:BB232"/>
    <mergeCell ref="AI232:AL232"/>
    <mergeCell ref="AM232:AP232"/>
    <mergeCell ref="AQ232:AT232"/>
    <mergeCell ref="AU232:AX232"/>
    <mergeCell ref="E233:I233"/>
    <mergeCell ref="J233:M233"/>
    <mergeCell ref="N233:Q233"/>
    <mergeCell ref="R233:U233"/>
    <mergeCell ref="V233:Y233"/>
    <mergeCell ref="Z233:AC233"/>
    <mergeCell ref="E230:I230"/>
    <mergeCell ref="J230:M230"/>
    <mergeCell ref="N230:Q230"/>
    <mergeCell ref="R230:U230"/>
    <mergeCell ref="V230:Y230"/>
    <mergeCell ref="Z230:AC230"/>
    <mergeCell ref="AE230:AH230"/>
    <mergeCell ref="Z232:AC232"/>
    <mergeCell ref="AE232:AH232"/>
    <mergeCell ref="AI230:AL230"/>
    <mergeCell ref="AM230:AP230"/>
    <mergeCell ref="BL210:BO210"/>
    <mergeCell ref="BP210:BS210"/>
    <mergeCell ref="BT210:BW210"/>
    <mergeCell ref="E211:I211"/>
    <mergeCell ref="J211:M211"/>
    <mergeCell ref="N211:Q211"/>
    <mergeCell ref="R211:U211"/>
    <mergeCell ref="V211:Y211"/>
    <mergeCell ref="BL230:BO230"/>
    <mergeCell ref="BP230:BS230"/>
    <mergeCell ref="BT230:BW230"/>
    <mergeCell ref="AY211:BB211"/>
    <mergeCell ref="BD211:BG211"/>
    <mergeCell ref="BH211:BK211"/>
    <mergeCell ref="BL211:BO211"/>
    <mergeCell ref="BP211:BS211"/>
    <mergeCell ref="BT211:BW211"/>
    <mergeCell ref="Z211:AC211"/>
    <mergeCell ref="AE211:AH211"/>
    <mergeCell ref="AI211:AL211"/>
    <mergeCell ref="AM211:AP211"/>
    <mergeCell ref="AQ211:AT211"/>
    <mergeCell ref="AU211:AX211"/>
    <mergeCell ref="A210:A212"/>
    <mergeCell ref="B210:B212"/>
    <mergeCell ref="E210:I210"/>
    <mergeCell ref="J210:M210"/>
    <mergeCell ref="N210:Q210"/>
    <mergeCell ref="R210:U210"/>
    <mergeCell ref="V210:Y210"/>
    <mergeCell ref="Z210:AC210"/>
    <mergeCell ref="AM191:AP191"/>
    <mergeCell ref="AQ209:AT209"/>
    <mergeCell ref="BD210:BG210"/>
    <mergeCell ref="BH210:BK210"/>
    <mergeCell ref="E209:I209"/>
    <mergeCell ref="J209:M209"/>
    <mergeCell ref="N209:Q209"/>
    <mergeCell ref="R209:U209"/>
    <mergeCell ref="V209:Y209"/>
    <mergeCell ref="Z209:AC209"/>
    <mergeCell ref="AE209:AH209"/>
    <mergeCell ref="AI209:AL209"/>
    <mergeCell ref="AE210:AH210"/>
    <mergeCell ref="AI210:AL210"/>
    <mergeCell ref="AM210:AP210"/>
    <mergeCell ref="AQ210:AT210"/>
    <mergeCell ref="AU210:AX210"/>
    <mergeCell ref="AY210:BB210"/>
    <mergeCell ref="AU209:AX209"/>
    <mergeCell ref="AY209:BB209"/>
    <mergeCell ref="BD209:BG209"/>
    <mergeCell ref="BH209:BK209"/>
    <mergeCell ref="AM209:AP209"/>
    <mergeCell ref="BP209:BS209"/>
    <mergeCell ref="BT209:BW209"/>
    <mergeCell ref="BL209:BO209"/>
    <mergeCell ref="BL191:BO191"/>
    <mergeCell ref="BP191:BS191"/>
    <mergeCell ref="BT191:BW191"/>
    <mergeCell ref="AQ189:AT189"/>
    <mergeCell ref="AU189:AX189"/>
    <mergeCell ref="AY189:BB189"/>
    <mergeCell ref="BD189:BG189"/>
    <mergeCell ref="BH189:BK189"/>
    <mergeCell ref="AQ191:AT191"/>
    <mergeCell ref="AU191:AX191"/>
    <mergeCell ref="AY191:BB191"/>
    <mergeCell ref="BL190:BO190"/>
    <mergeCell ref="BP190:BS190"/>
    <mergeCell ref="BT190:BW190"/>
    <mergeCell ref="A190:A192"/>
    <mergeCell ref="B190:B192"/>
    <mergeCell ref="E190:I190"/>
    <mergeCell ref="J190:M190"/>
    <mergeCell ref="N190:Q190"/>
    <mergeCell ref="R190:U190"/>
    <mergeCell ref="V190:Y190"/>
    <mergeCell ref="BD191:BG191"/>
    <mergeCell ref="BH191:BK191"/>
    <mergeCell ref="AY190:BB190"/>
    <mergeCell ref="BD190:BG190"/>
    <mergeCell ref="BH190:BK190"/>
    <mergeCell ref="AI190:AL190"/>
    <mergeCell ref="AM190:AP190"/>
    <mergeCell ref="AQ190:AT190"/>
    <mergeCell ref="AU190:AX190"/>
    <mergeCell ref="E191:I191"/>
    <mergeCell ref="J191:M191"/>
    <mergeCell ref="N191:Q191"/>
    <mergeCell ref="R191:U191"/>
    <mergeCell ref="V191:Y191"/>
    <mergeCell ref="Z191:AC191"/>
    <mergeCell ref="AE191:AH191"/>
    <mergeCell ref="AI191:AL191"/>
    <mergeCell ref="E189:I189"/>
    <mergeCell ref="J189:M189"/>
    <mergeCell ref="N189:Q189"/>
    <mergeCell ref="R189:U189"/>
    <mergeCell ref="V189:Y189"/>
    <mergeCell ref="Z189:AC189"/>
    <mergeCell ref="AE189:AH189"/>
    <mergeCell ref="Z190:AC190"/>
    <mergeCell ref="AE190:AH190"/>
    <mergeCell ref="AI189:AL189"/>
    <mergeCell ref="AM189:AP189"/>
    <mergeCell ref="BL169:BO169"/>
    <mergeCell ref="BP169:BS169"/>
    <mergeCell ref="BT169:BW169"/>
    <mergeCell ref="E170:I170"/>
    <mergeCell ref="J170:M170"/>
    <mergeCell ref="N170:Q170"/>
    <mergeCell ref="R170:U170"/>
    <mergeCell ref="V170:Y170"/>
    <mergeCell ref="BL189:BO189"/>
    <mergeCell ref="BP189:BS189"/>
    <mergeCell ref="BT189:BW189"/>
    <mergeCell ref="AY170:BB170"/>
    <mergeCell ref="BD170:BG170"/>
    <mergeCell ref="BH170:BK170"/>
    <mergeCell ref="BL170:BO170"/>
    <mergeCell ref="BP170:BS170"/>
    <mergeCell ref="BT170:BW170"/>
    <mergeCell ref="Z170:AC170"/>
    <mergeCell ref="AE170:AH170"/>
    <mergeCell ref="AI170:AL170"/>
    <mergeCell ref="AM170:AP170"/>
    <mergeCell ref="AQ170:AT170"/>
    <mergeCell ref="AU170:AX170"/>
    <mergeCell ref="A169:A171"/>
    <mergeCell ref="B169:B171"/>
    <mergeCell ref="E169:I169"/>
    <mergeCell ref="J169:M169"/>
    <mergeCell ref="N169:Q169"/>
    <mergeCell ref="R169:U169"/>
    <mergeCell ref="V169:Y169"/>
    <mergeCell ref="Z169:AC169"/>
    <mergeCell ref="AM148:AP148"/>
    <mergeCell ref="AQ166:AT166"/>
    <mergeCell ref="BD169:BG169"/>
    <mergeCell ref="BH169:BK169"/>
    <mergeCell ref="E166:I166"/>
    <mergeCell ref="J166:M166"/>
    <mergeCell ref="N166:Q166"/>
    <mergeCell ref="R166:U166"/>
    <mergeCell ref="V166:Y166"/>
    <mergeCell ref="Z166:AC166"/>
    <mergeCell ref="AE166:AH166"/>
    <mergeCell ref="AI166:AL166"/>
    <mergeCell ref="AE169:AH169"/>
    <mergeCell ref="AI169:AL169"/>
    <mergeCell ref="AM169:AP169"/>
    <mergeCell ref="AQ169:AT169"/>
    <mergeCell ref="AU169:AX169"/>
    <mergeCell ref="AY169:BB169"/>
    <mergeCell ref="AU166:AX166"/>
    <mergeCell ref="AY166:BB166"/>
    <mergeCell ref="BD166:BG166"/>
    <mergeCell ref="BH166:BK166"/>
    <mergeCell ref="AM166:AP166"/>
    <mergeCell ref="BP166:BS166"/>
    <mergeCell ref="BT166:BW166"/>
    <mergeCell ref="BL166:BO166"/>
    <mergeCell ref="BL148:BO148"/>
    <mergeCell ref="BP148:BS148"/>
    <mergeCell ref="BT148:BW148"/>
    <mergeCell ref="AQ145:AT145"/>
    <mergeCell ref="AU145:AX145"/>
    <mergeCell ref="AY145:BB145"/>
    <mergeCell ref="BD145:BG145"/>
    <mergeCell ref="BH145:BK145"/>
    <mergeCell ref="AQ148:AT148"/>
    <mergeCell ref="AU148:AX148"/>
    <mergeCell ref="AY148:BB148"/>
    <mergeCell ref="BL147:BO147"/>
    <mergeCell ref="BP147:BS147"/>
    <mergeCell ref="BT147:BW147"/>
    <mergeCell ref="A147:A149"/>
    <mergeCell ref="B147:B149"/>
    <mergeCell ref="E147:I147"/>
    <mergeCell ref="J147:M147"/>
    <mergeCell ref="N147:Q147"/>
    <mergeCell ref="R147:U147"/>
    <mergeCell ref="V147:Y147"/>
    <mergeCell ref="BD148:BG148"/>
    <mergeCell ref="BH148:BK148"/>
    <mergeCell ref="AY147:BB147"/>
    <mergeCell ref="BD147:BG147"/>
    <mergeCell ref="BH147:BK147"/>
    <mergeCell ref="AI147:AL147"/>
    <mergeCell ref="AM147:AP147"/>
    <mergeCell ref="AQ147:AT147"/>
    <mergeCell ref="AU147:AX147"/>
    <mergeCell ref="E148:I148"/>
    <mergeCell ref="J148:M148"/>
    <mergeCell ref="N148:Q148"/>
    <mergeCell ref="R148:U148"/>
    <mergeCell ref="V148:Y148"/>
    <mergeCell ref="Z148:AC148"/>
    <mergeCell ref="AE148:AH148"/>
    <mergeCell ref="AI148:AL148"/>
    <mergeCell ref="E145:I145"/>
    <mergeCell ref="J145:M145"/>
    <mergeCell ref="N145:Q145"/>
    <mergeCell ref="R145:U145"/>
    <mergeCell ref="V145:Y145"/>
    <mergeCell ref="Z145:AC145"/>
    <mergeCell ref="AE145:AH145"/>
    <mergeCell ref="Z147:AC147"/>
    <mergeCell ref="AE147:AH147"/>
    <mergeCell ref="AI145:AL145"/>
    <mergeCell ref="AM145:AP145"/>
    <mergeCell ref="BL126:BO126"/>
    <mergeCell ref="BP126:BS126"/>
    <mergeCell ref="BT126:BW126"/>
    <mergeCell ref="E127:I127"/>
    <mergeCell ref="J127:M127"/>
    <mergeCell ref="N127:Q127"/>
    <mergeCell ref="R127:U127"/>
    <mergeCell ref="V127:Y127"/>
    <mergeCell ref="BL145:BO145"/>
    <mergeCell ref="BP145:BS145"/>
    <mergeCell ref="BT145:BW145"/>
    <mergeCell ref="AY127:BB127"/>
    <mergeCell ref="BD127:BG127"/>
    <mergeCell ref="BH127:BK127"/>
    <mergeCell ref="BL127:BO127"/>
    <mergeCell ref="BP127:BS127"/>
    <mergeCell ref="BT127:BW127"/>
    <mergeCell ref="Z127:AC127"/>
    <mergeCell ref="AE127:AH127"/>
    <mergeCell ref="AI127:AL127"/>
    <mergeCell ref="AM127:AP127"/>
    <mergeCell ref="AQ127:AT127"/>
    <mergeCell ref="AU127:AX127"/>
    <mergeCell ref="A126:A128"/>
    <mergeCell ref="B126:B128"/>
    <mergeCell ref="E126:I126"/>
    <mergeCell ref="J126:M126"/>
    <mergeCell ref="N126:Q126"/>
    <mergeCell ref="R126:U126"/>
    <mergeCell ref="V126:Y126"/>
    <mergeCell ref="Z126:AC126"/>
    <mergeCell ref="AM107:AP107"/>
    <mergeCell ref="AQ124:AT124"/>
    <mergeCell ref="BD126:BG126"/>
    <mergeCell ref="BH126:BK126"/>
    <mergeCell ref="E124:I124"/>
    <mergeCell ref="J124:M124"/>
    <mergeCell ref="N124:Q124"/>
    <mergeCell ref="R124:U124"/>
    <mergeCell ref="V124:Y124"/>
    <mergeCell ref="Z124:AC124"/>
    <mergeCell ref="AE124:AH124"/>
    <mergeCell ref="AI124:AL124"/>
    <mergeCell ref="AE126:AH126"/>
    <mergeCell ref="AI126:AL126"/>
    <mergeCell ref="AM126:AP126"/>
    <mergeCell ref="AQ126:AT126"/>
    <mergeCell ref="AU126:AX126"/>
    <mergeCell ref="AY126:BB126"/>
    <mergeCell ref="AU124:AX124"/>
    <mergeCell ref="AY124:BB124"/>
    <mergeCell ref="BD124:BG124"/>
    <mergeCell ref="BH124:BK124"/>
    <mergeCell ref="AM124:AP124"/>
    <mergeCell ref="BP124:BS124"/>
    <mergeCell ref="BT124:BW124"/>
    <mergeCell ref="BL124:BO124"/>
    <mergeCell ref="BL107:BO107"/>
    <mergeCell ref="BP107:BS107"/>
    <mergeCell ref="BT107:BW107"/>
    <mergeCell ref="AQ104:AT104"/>
    <mergeCell ref="AU104:AX104"/>
    <mergeCell ref="AY104:BB104"/>
    <mergeCell ref="BD104:BG104"/>
    <mergeCell ref="BH104:BK104"/>
    <mergeCell ref="AQ107:AT107"/>
    <mergeCell ref="AU107:AX107"/>
    <mergeCell ref="AY107:BB107"/>
    <mergeCell ref="BL106:BO106"/>
    <mergeCell ref="BP106:BS106"/>
    <mergeCell ref="BT106:BW106"/>
    <mergeCell ref="A106:A108"/>
    <mergeCell ref="B106:B108"/>
    <mergeCell ref="E106:I106"/>
    <mergeCell ref="J106:M106"/>
    <mergeCell ref="N106:Q106"/>
    <mergeCell ref="R106:U106"/>
    <mergeCell ref="V106:Y106"/>
    <mergeCell ref="BD107:BG107"/>
    <mergeCell ref="BH107:BK107"/>
    <mergeCell ref="AY106:BB106"/>
    <mergeCell ref="BD106:BG106"/>
    <mergeCell ref="BH106:BK106"/>
    <mergeCell ref="AI106:AL106"/>
    <mergeCell ref="AM106:AP106"/>
    <mergeCell ref="AQ106:AT106"/>
    <mergeCell ref="AU106:AX106"/>
    <mergeCell ref="E107:I107"/>
    <mergeCell ref="J107:M107"/>
    <mergeCell ref="N107:Q107"/>
    <mergeCell ref="R107:U107"/>
    <mergeCell ref="V107:Y107"/>
    <mergeCell ref="Z107:AC107"/>
    <mergeCell ref="AE107:AH107"/>
    <mergeCell ref="AI107:AL107"/>
    <mergeCell ref="E104:I104"/>
    <mergeCell ref="J104:M104"/>
    <mergeCell ref="N104:Q104"/>
    <mergeCell ref="R104:U104"/>
    <mergeCell ref="V104:Y104"/>
    <mergeCell ref="Z104:AC104"/>
    <mergeCell ref="AE104:AH104"/>
    <mergeCell ref="Z106:AC106"/>
    <mergeCell ref="AE106:AH106"/>
    <mergeCell ref="AI104:AL104"/>
    <mergeCell ref="AM104:AP104"/>
    <mergeCell ref="BL85:BO85"/>
    <mergeCell ref="BP85:BS85"/>
    <mergeCell ref="BT85:BW85"/>
    <mergeCell ref="E86:I86"/>
    <mergeCell ref="J86:M86"/>
    <mergeCell ref="N86:Q86"/>
    <mergeCell ref="R86:U86"/>
    <mergeCell ref="V86:Y86"/>
    <mergeCell ref="BL104:BO104"/>
    <mergeCell ref="BP104:BS104"/>
    <mergeCell ref="BT104:BW104"/>
    <mergeCell ref="AY86:BB86"/>
    <mergeCell ref="BD86:BG86"/>
    <mergeCell ref="BH86:BK86"/>
    <mergeCell ref="BL86:BO86"/>
    <mergeCell ref="BP86:BS86"/>
    <mergeCell ref="BT86:BW86"/>
    <mergeCell ref="Z86:AC86"/>
    <mergeCell ref="AE86:AH86"/>
    <mergeCell ref="AI86:AL86"/>
    <mergeCell ref="AM86:AP86"/>
    <mergeCell ref="AQ86:AT86"/>
    <mergeCell ref="AU86:AX86"/>
    <mergeCell ref="A85:A87"/>
    <mergeCell ref="B85:B87"/>
    <mergeCell ref="E85:I85"/>
    <mergeCell ref="J85:M85"/>
    <mergeCell ref="N85:Q85"/>
    <mergeCell ref="R85:U85"/>
    <mergeCell ref="V85:Y85"/>
    <mergeCell ref="Z85:AC85"/>
    <mergeCell ref="AM65:AP65"/>
    <mergeCell ref="AQ83:AT83"/>
    <mergeCell ref="BD85:BG85"/>
    <mergeCell ref="BH85:BK85"/>
    <mergeCell ref="E83:I83"/>
    <mergeCell ref="J83:M83"/>
    <mergeCell ref="N83:Q83"/>
    <mergeCell ref="R83:U83"/>
    <mergeCell ref="V83:Y83"/>
    <mergeCell ref="Z83:AC83"/>
    <mergeCell ref="AE83:AH83"/>
    <mergeCell ref="AI83:AL83"/>
    <mergeCell ref="AE85:AH85"/>
    <mergeCell ref="AI85:AL85"/>
    <mergeCell ref="AM85:AP85"/>
    <mergeCell ref="AQ85:AT85"/>
    <mergeCell ref="AU85:AX85"/>
    <mergeCell ref="AY85:BB85"/>
    <mergeCell ref="AU83:AX83"/>
    <mergeCell ref="AY83:BB83"/>
    <mergeCell ref="BD83:BG83"/>
    <mergeCell ref="BH83:BK83"/>
    <mergeCell ref="AM83:AP83"/>
    <mergeCell ref="BP83:BS83"/>
    <mergeCell ref="BT83:BW83"/>
    <mergeCell ref="BL83:BO83"/>
    <mergeCell ref="BL65:BO65"/>
    <mergeCell ref="BP65:BS65"/>
    <mergeCell ref="BT65:BW65"/>
    <mergeCell ref="AQ62:AT62"/>
    <mergeCell ref="AU62:AX62"/>
    <mergeCell ref="AY62:BB62"/>
    <mergeCell ref="BD62:BG62"/>
    <mergeCell ref="BH62:BK62"/>
    <mergeCell ref="AQ65:AT65"/>
    <mergeCell ref="AU65:AX65"/>
    <mergeCell ref="AY65:BB65"/>
    <mergeCell ref="BL64:BO64"/>
    <mergeCell ref="BP64:BS64"/>
    <mergeCell ref="BT64:BW64"/>
    <mergeCell ref="A64:A66"/>
    <mergeCell ref="B64:B66"/>
    <mergeCell ref="E64:I64"/>
    <mergeCell ref="J64:M64"/>
    <mergeCell ref="N64:Q64"/>
    <mergeCell ref="R64:U64"/>
    <mergeCell ref="V64:Y64"/>
    <mergeCell ref="BD65:BG65"/>
    <mergeCell ref="BH65:BK65"/>
    <mergeCell ref="AY64:BB64"/>
    <mergeCell ref="BD64:BG64"/>
    <mergeCell ref="BH64:BK64"/>
    <mergeCell ref="AI64:AL64"/>
    <mergeCell ref="AM64:AP64"/>
    <mergeCell ref="AQ64:AT64"/>
    <mergeCell ref="AU64:AX64"/>
    <mergeCell ref="E65:I65"/>
    <mergeCell ref="J65:M65"/>
    <mergeCell ref="N65:Q65"/>
    <mergeCell ref="R65:U65"/>
    <mergeCell ref="V65:Y65"/>
    <mergeCell ref="Z65:AC65"/>
    <mergeCell ref="AE65:AH65"/>
    <mergeCell ref="AI65:AL65"/>
    <mergeCell ref="E62:I62"/>
    <mergeCell ref="J62:M62"/>
    <mergeCell ref="N62:Q62"/>
    <mergeCell ref="R62:U62"/>
    <mergeCell ref="V62:Y62"/>
    <mergeCell ref="Z62:AC62"/>
    <mergeCell ref="AE62:AH62"/>
    <mergeCell ref="Z64:AC64"/>
    <mergeCell ref="AE64:AH64"/>
    <mergeCell ref="AI62:AL62"/>
    <mergeCell ref="AM62:AP62"/>
    <mergeCell ref="BL44:BO44"/>
    <mergeCell ref="BP44:BS44"/>
    <mergeCell ref="BT44:BW44"/>
    <mergeCell ref="E45:I45"/>
    <mergeCell ref="J45:M45"/>
    <mergeCell ref="N45:Q45"/>
    <mergeCell ref="R45:U45"/>
    <mergeCell ref="V45:Y45"/>
    <mergeCell ref="BL62:BO62"/>
    <mergeCell ref="BP62:BS62"/>
    <mergeCell ref="BT62:BW62"/>
    <mergeCell ref="AY45:BB45"/>
    <mergeCell ref="BD45:BG45"/>
    <mergeCell ref="BH45:BK45"/>
    <mergeCell ref="BL45:BO45"/>
    <mergeCell ref="BP45:BS45"/>
    <mergeCell ref="BT45:BW45"/>
    <mergeCell ref="Z45:AC45"/>
    <mergeCell ref="AE45:AH45"/>
    <mergeCell ref="AI45:AL45"/>
    <mergeCell ref="AM45:AP45"/>
    <mergeCell ref="AQ45:AT45"/>
    <mergeCell ref="AU45:AX45"/>
    <mergeCell ref="A44:A46"/>
    <mergeCell ref="B44:B46"/>
    <mergeCell ref="E44:I44"/>
    <mergeCell ref="J44:M44"/>
    <mergeCell ref="N44:Q44"/>
    <mergeCell ref="R44:U44"/>
    <mergeCell ref="V44:Y44"/>
    <mergeCell ref="Z44:AC44"/>
    <mergeCell ref="AM24:AP24"/>
    <mergeCell ref="AQ42:AT42"/>
    <mergeCell ref="BD44:BG44"/>
    <mergeCell ref="BH44:BK44"/>
    <mergeCell ref="E42:I42"/>
    <mergeCell ref="J42:M42"/>
    <mergeCell ref="N42:Q42"/>
    <mergeCell ref="R42:U42"/>
    <mergeCell ref="V42:Y42"/>
    <mergeCell ref="Z42:AC42"/>
    <mergeCell ref="AE42:AH42"/>
    <mergeCell ref="AI42:AL42"/>
    <mergeCell ref="AE44:AH44"/>
    <mergeCell ref="AI44:AL44"/>
    <mergeCell ref="AM44:AP44"/>
    <mergeCell ref="AQ44:AT44"/>
    <mergeCell ref="AU44:AX44"/>
    <mergeCell ref="AY44:BB44"/>
    <mergeCell ref="AU42:AX42"/>
    <mergeCell ref="AY42:BB42"/>
    <mergeCell ref="BD42:BG42"/>
    <mergeCell ref="BH42:BK42"/>
    <mergeCell ref="AM42:AP42"/>
    <mergeCell ref="BP42:BS42"/>
    <mergeCell ref="BT42:BW42"/>
    <mergeCell ref="BL42:BO42"/>
    <mergeCell ref="BL24:BO24"/>
    <mergeCell ref="BP24:BS24"/>
    <mergeCell ref="BT24:BW24"/>
    <mergeCell ref="AQ21:AT21"/>
    <mergeCell ref="AU21:AX21"/>
    <mergeCell ref="AY21:BB21"/>
    <mergeCell ref="BD21:BG21"/>
    <mergeCell ref="BH21:BK21"/>
    <mergeCell ref="AQ24:AT24"/>
    <mergeCell ref="AU24:AX24"/>
    <mergeCell ref="AY24:BB24"/>
    <mergeCell ref="BL23:BO23"/>
    <mergeCell ref="BP23:BS23"/>
    <mergeCell ref="BT23:BW23"/>
    <mergeCell ref="A23:A25"/>
    <mergeCell ref="B23:B25"/>
    <mergeCell ref="E23:I23"/>
    <mergeCell ref="J23:M23"/>
    <mergeCell ref="N23:Q23"/>
    <mergeCell ref="R23:U23"/>
    <mergeCell ref="V23:Y23"/>
    <mergeCell ref="BD24:BG24"/>
    <mergeCell ref="BH24:BK24"/>
    <mergeCell ref="AY23:BB23"/>
    <mergeCell ref="BD23:BG23"/>
    <mergeCell ref="BH23:BK23"/>
    <mergeCell ref="AI23:AL23"/>
    <mergeCell ref="AM23:AP23"/>
    <mergeCell ref="AQ23:AT23"/>
    <mergeCell ref="AU23:AX23"/>
    <mergeCell ref="E24:I24"/>
    <mergeCell ref="J24:M24"/>
    <mergeCell ref="N24:Q24"/>
    <mergeCell ref="R24:U24"/>
    <mergeCell ref="V24:Y24"/>
    <mergeCell ref="Z24:AC24"/>
    <mergeCell ref="AE24:AH24"/>
    <mergeCell ref="AI24:AL24"/>
    <mergeCell ref="E21:I21"/>
    <mergeCell ref="J21:M21"/>
    <mergeCell ref="N21:Q21"/>
    <mergeCell ref="R21:U21"/>
    <mergeCell ref="V21:Y21"/>
    <mergeCell ref="Z21:AC21"/>
    <mergeCell ref="AE21:AH21"/>
    <mergeCell ref="Z23:AC23"/>
    <mergeCell ref="AE23:AH23"/>
    <mergeCell ref="AI21:AL21"/>
    <mergeCell ref="AM21:AP21"/>
    <mergeCell ref="BT1:BW1"/>
    <mergeCell ref="E2:I2"/>
    <mergeCell ref="J2:M2"/>
    <mergeCell ref="N2:Q2"/>
    <mergeCell ref="R2:U2"/>
    <mergeCell ref="V2:Y2"/>
    <mergeCell ref="Z2:AC2"/>
    <mergeCell ref="AE2:AH2"/>
    <mergeCell ref="BL21:BO21"/>
    <mergeCell ref="BP21:BS21"/>
    <mergeCell ref="BT21:BW21"/>
    <mergeCell ref="BT2:BW2"/>
    <mergeCell ref="AI1:AL1"/>
    <mergeCell ref="AM1:AP1"/>
    <mergeCell ref="AQ1:AT1"/>
    <mergeCell ref="AU1:AX1"/>
    <mergeCell ref="AY1:BB1"/>
    <mergeCell ref="BD1:BG1"/>
    <mergeCell ref="AI2:AL2"/>
    <mergeCell ref="AM2:AP2"/>
    <mergeCell ref="AQ2:AT2"/>
    <mergeCell ref="AU2:AX2"/>
    <mergeCell ref="AY2:BB2"/>
    <mergeCell ref="BD2:BG2"/>
    <mergeCell ref="Z1:AC1"/>
    <mergeCell ref="AE1:AH1"/>
    <mergeCell ref="BH1:BK1"/>
    <mergeCell ref="BL1:BO1"/>
    <mergeCell ref="BP1:BS1"/>
    <mergeCell ref="A1:A3"/>
    <mergeCell ref="B1:B3"/>
    <mergeCell ref="E1:I1"/>
    <mergeCell ref="J1:M1"/>
    <mergeCell ref="N1:Q1"/>
    <mergeCell ref="R1:U1"/>
    <mergeCell ref="V1:Y1"/>
    <mergeCell ref="BH2:BK2"/>
    <mergeCell ref="BL2:BO2"/>
    <mergeCell ref="BP2:BS2"/>
  </mergeCells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72"/>
  <sheetViews>
    <sheetView topLeftCell="A132" workbookViewId="0">
      <selection activeCell="D155" sqref="D155"/>
    </sheetView>
  </sheetViews>
  <sheetFormatPr defaultRowHeight="13.2"/>
  <cols>
    <col min="1" max="1" width="20.6640625" bestFit="1" customWidth="1"/>
    <col min="2" max="4" width="20.6640625" customWidth="1"/>
    <col min="5" max="5" width="9.109375" style="1443"/>
    <col min="6" max="6" width="9.109375" style="1442"/>
    <col min="7" max="7" width="9.109375" style="1444"/>
    <col min="8" max="8" width="9.109375" style="1443"/>
    <col min="9" max="11" width="9.109375" style="1442"/>
    <col min="12" max="12" width="9.109375" style="1444"/>
    <col min="13" max="13" width="9.109375" style="1443"/>
    <col min="14" max="14" width="9.109375" style="1442"/>
    <col min="15" max="15" width="9.109375" style="1444"/>
    <col min="257" max="257" width="20.6640625" bestFit="1" customWidth="1"/>
    <col min="258" max="260" width="20.6640625" customWidth="1"/>
    <col min="513" max="513" width="20.6640625" bestFit="1" customWidth="1"/>
    <col min="514" max="516" width="20.6640625" customWidth="1"/>
    <col min="769" max="769" width="20.6640625" bestFit="1" customWidth="1"/>
    <col min="770" max="772" width="20.6640625" customWidth="1"/>
    <col min="1025" max="1025" width="20.6640625" bestFit="1" customWidth="1"/>
    <col min="1026" max="1028" width="20.6640625" customWidth="1"/>
    <col min="1281" max="1281" width="20.6640625" bestFit="1" customWidth="1"/>
    <col min="1282" max="1284" width="20.6640625" customWidth="1"/>
    <col min="1537" max="1537" width="20.6640625" bestFit="1" customWidth="1"/>
    <col min="1538" max="1540" width="20.6640625" customWidth="1"/>
    <col min="1793" max="1793" width="20.6640625" bestFit="1" customWidth="1"/>
    <col min="1794" max="1796" width="20.6640625" customWidth="1"/>
    <col min="2049" max="2049" width="20.6640625" bestFit="1" customWidth="1"/>
    <col min="2050" max="2052" width="20.6640625" customWidth="1"/>
    <col min="2305" max="2305" width="20.6640625" bestFit="1" customWidth="1"/>
    <col min="2306" max="2308" width="20.6640625" customWidth="1"/>
    <col min="2561" max="2561" width="20.6640625" bestFit="1" customWidth="1"/>
    <col min="2562" max="2564" width="20.6640625" customWidth="1"/>
    <col min="2817" max="2817" width="20.6640625" bestFit="1" customWidth="1"/>
    <col min="2818" max="2820" width="20.6640625" customWidth="1"/>
    <col min="3073" max="3073" width="20.6640625" bestFit="1" customWidth="1"/>
    <col min="3074" max="3076" width="20.6640625" customWidth="1"/>
    <col min="3329" max="3329" width="20.6640625" bestFit="1" customWidth="1"/>
    <col min="3330" max="3332" width="20.6640625" customWidth="1"/>
    <col min="3585" max="3585" width="20.6640625" bestFit="1" customWidth="1"/>
    <col min="3586" max="3588" width="20.6640625" customWidth="1"/>
    <col min="3841" max="3841" width="20.6640625" bestFit="1" customWidth="1"/>
    <col min="3842" max="3844" width="20.6640625" customWidth="1"/>
    <col min="4097" max="4097" width="20.6640625" bestFit="1" customWidth="1"/>
    <col min="4098" max="4100" width="20.6640625" customWidth="1"/>
    <col min="4353" max="4353" width="20.6640625" bestFit="1" customWidth="1"/>
    <col min="4354" max="4356" width="20.6640625" customWidth="1"/>
    <col min="4609" max="4609" width="20.6640625" bestFit="1" customWidth="1"/>
    <col min="4610" max="4612" width="20.6640625" customWidth="1"/>
    <col min="4865" max="4865" width="20.6640625" bestFit="1" customWidth="1"/>
    <col min="4866" max="4868" width="20.6640625" customWidth="1"/>
    <col min="5121" max="5121" width="20.6640625" bestFit="1" customWidth="1"/>
    <col min="5122" max="5124" width="20.6640625" customWidth="1"/>
    <col min="5377" max="5377" width="20.6640625" bestFit="1" customWidth="1"/>
    <col min="5378" max="5380" width="20.6640625" customWidth="1"/>
    <col min="5633" max="5633" width="20.6640625" bestFit="1" customWidth="1"/>
    <col min="5634" max="5636" width="20.6640625" customWidth="1"/>
    <col min="5889" max="5889" width="20.6640625" bestFit="1" customWidth="1"/>
    <col min="5890" max="5892" width="20.6640625" customWidth="1"/>
    <col min="6145" max="6145" width="20.6640625" bestFit="1" customWidth="1"/>
    <col min="6146" max="6148" width="20.6640625" customWidth="1"/>
    <col min="6401" max="6401" width="20.6640625" bestFit="1" customWidth="1"/>
    <col min="6402" max="6404" width="20.6640625" customWidth="1"/>
    <col min="6657" max="6657" width="20.6640625" bestFit="1" customWidth="1"/>
    <col min="6658" max="6660" width="20.6640625" customWidth="1"/>
    <col min="6913" max="6913" width="20.6640625" bestFit="1" customWidth="1"/>
    <col min="6914" max="6916" width="20.6640625" customWidth="1"/>
    <col min="7169" max="7169" width="20.6640625" bestFit="1" customWidth="1"/>
    <col min="7170" max="7172" width="20.6640625" customWidth="1"/>
    <col min="7425" max="7425" width="20.6640625" bestFit="1" customWidth="1"/>
    <col min="7426" max="7428" width="20.6640625" customWidth="1"/>
    <col min="7681" max="7681" width="20.6640625" bestFit="1" customWidth="1"/>
    <col min="7682" max="7684" width="20.6640625" customWidth="1"/>
    <col min="7937" max="7937" width="20.6640625" bestFit="1" customWidth="1"/>
    <col min="7938" max="7940" width="20.6640625" customWidth="1"/>
    <col min="8193" max="8193" width="20.6640625" bestFit="1" customWidth="1"/>
    <col min="8194" max="8196" width="20.6640625" customWidth="1"/>
    <col min="8449" max="8449" width="20.6640625" bestFit="1" customWidth="1"/>
    <col min="8450" max="8452" width="20.6640625" customWidth="1"/>
    <col min="8705" max="8705" width="20.6640625" bestFit="1" customWidth="1"/>
    <col min="8706" max="8708" width="20.6640625" customWidth="1"/>
    <col min="8961" max="8961" width="20.6640625" bestFit="1" customWidth="1"/>
    <col min="8962" max="8964" width="20.6640625" customWidth="1"/>
    <col min="9217" max="9217" width="20.6640625" bestFit="1" customWidth="1"/>
    <col min="9218" max="9220" width="20.6640625" customWidth="1"/>
    <col min="9473" max="9473" width="20.6640625" bestFit="1" customWidth="1"/>
    <col min="9474" max="9476" width="20.6640625" customWidth="1"/>
    <col min="9729" max="9729" width="20.6640625" bestFit="1" customWidth="1"/>
    <col min="9730" max="9732" width="20.6640625" customWidth="1"/>
    <col min="9985" max="9985" width="20.6640625" bestFit="1" customWidth="1"/>
    <col min="9986" max="9988" width="20.6640625" customWidth="1"/>
    <col min="10241" max="10241" width="20.6640625" bestFit="1" customWidth="1"/>
    <col min="10242" max="10244" width="20.6640625" customWidth="1"/>
    <col min="10497" max="10497" width="20.6640625" bestFit="1" customWidth="1"/>
    <col min="10498" max="10500" width="20.6640625" customWidth="1"/>
    <col min="10753" max="10753" width="20.6640625" bestFit="1" customWidth="1"/>
    <col min="10754" max="10756" width="20.6640625" customWidth="1"/>
    <col min="11009" max="11009" width="20.6640625" bestFit="1" customWidth="1"/>
    <col min="11010" max="11012" width="20.6640625" customWidth="1"/>
    <col min="11265" max="11265" width="20.6640625" bestFit="1" customWidth="1"/>
    <col min="11266" max="11268" width="20.6640625" customWidth="1"/>
    <col min="11521" max="11521" width="20.6640625" bestFit="1" customWidth="1"/>
    <col min="11522" max="11524" width="20.6640625" customWidth="1"/>
    <col min="11777" max="11777" width="20.6640625" bestFit="1" customWidth="1"/>
    <col min="11778" max="11780" width="20.6640625" customWidth="1"/>
    <col min="12033" max="12033" width="20.6640625" bestFit="1" customWidth="1"/>
    <col min="12034" max="12036" width="20.6640625" customWidth="1"/>
    <col min="12289" max="12289" width="20.6640625" bestFit="1" customWidth="1"/>
    <col min="12290" max="12292" width="20.6640625" customWidth="1"/>
    <col min="12545" max="12545" width="20.6640625" bestFit="1" customWidth="1"/>
    <col min="12546" max="12548" width="20.6640625" customWidth="1"/>
    <col min="12801" max="12801" width="20.6640625" bestFit="1" customWidth="1"/>
    <col min="12802" max="12804" width="20.6640625" customWidth="1"/>
    <col min="13057" max="13057" width="20.6640625" bestFit="1" customWidth="1"/>
    <col min="13058" max="13060" width="20.6640625" customWidth="1"/>
    <col min="13313" max="13313" width="20.6640625" bestFit="1" customWidth="1"/>
    <col min="13314" max="13316" width="20.6640625" customWidth="1"/>
    <col min="13569" max="13569" width="20.6640625" bestFit="1" customWidth="1"/>
    <col min="13570" max="13572" width="20.6640625" customWidth="1"/>
    <col min="13825" max="13825" width="20.6640625" bestFit="1" customWidth="1"/>
    <col min="13826" max="13828" width="20.6640625" customWidth="1"/>
    <col min="14081" max="14081" width="20.6640625" bestFit="1" customWidth="1"/>
    <col min="14082" max="14084" width="20.6640625" customWidth="1"/>
    <col min="14337" max="14337" width="20.6640625" bestFit="1" customWidth="1"/>
    <col min="14338" max="14340" width="20.6640625" customWidth="1"/>
    <col min="14593" max="14593" width="20.6640625" bestFit="1" customWidth="1"/>
    <col min="14594" max="14596" width="20.6640625" customWidth="1"/>
    <col min="14849" max="14849" width="20.6640625" bestFit="1" customWidth="1"/>
    <col min="14850" max="14852" width="20.6640625" customWidth="1"/>
    <col min="15105" max="15105" width="20.6640625" bestFit="1" customWidth="1"/>
    <col min="15106" max="15108" width="20.6640625" customWidth="1"/>
    <col min="15361" max="15361" width="20.6640625" bestFit="1" customWidth="1"/>
    <col min="15362" max="15364" width="20.6640625" customWidth="1"/>
    <col min="15617" max="15617" width="20.6640625" bestFit="1" customWidth="1"/>
    <col min="15618" max="15620" width="20.6640625" customWidth="1"/>
    <col min="15873" max="15873" width="20.6640625" bestFit="1" customWidth="1"/>
    <col min="15874" max="15876" width="20.6640625" customWidth="1"/>
    <col min="16129" max="16129" width="20.6640625" bestFit="1" customWidth="1"/>
    <col min="16130" max="16132" width="20.6640625" customWidth="1"/>
  </cols>
  <sheetData>
    <row r="1" spans="1:15">
      <c r="E1" s="1947" t="s">
        <v>1699</v>
      </c>
      <c r="F1" s="1948"/>
      <c r="G1" s="1949"/>
      <c r="H1" s="1947" t="s">
        <v>1700</v>
      </c>
      <c r="I1" s="1948"/>
      <c r="J1" s="1948"/>
      <c r="K1" s="1948"/>
      <c r="L1" s="1949"/>
      <c r="M1" s="1947" t="s">
        <v>1698</v>
      </c>
      <c r="N1" s="1948"/>
      <c r="O1" s="1949"/>
    </row>
    <row r="2" spans="1:15">
      <c r="E2" s="1447" t="s">
        <v>268</v>
      </c>
      <c r="F2" s="1446" t="s">
        <v>267</v>
      </c>
      <c r="G2" s="1445" t="s">
        <v>266</v>
      </c>
      <c r="H2" s="1447" t="s">
        <v>268</v>
      </c>
      <c r="I2" s="1446" t="s">
        <v>1092</v>
      </c>
      <c r="J2" s="1446" t="s">
        <v>267</v>
      </c>
      <c r="K2" s="1446" t="s">
        <v>266</v>
      </c>
      <c r="L2" s="1445" t="s">
        <v>265</v>
      </c>
      <c r="M2" s="1447" t="s">
        <v>268</v>
      </c>
      <c r="N2" s="1446" t="s">
        <v>267</v>
      </c>
      <c r="O2" s="1445" t="s">
        <v>266</v>
      </c>
    </row>
    <row r="3" spans="1:15">
      <c r="A3" t="s">
        <v>1406</v>
      </c>
      <c r="B3" t="s">
        <v>1620</v>
      </c>
      <c r="C3" t="s">
        <v>1621</v>
      </c>
      <c r="D3" t="s">
        <v>1328</v>
      </c>
      <c r="E3" s="1443">
        <v>213</v>
      </c>
      <c r="F3" s="1442">
        <v>140</v>
      </c>
      <c r="G3" s="1444">
        <v>34</v>
      </c>
      <c r="H3" s="1443">
        <v>65</v>
      </c>
      <c r="I3" s="1442">
        <v>36</v>
      </c>
      <c r="J3" s="1442">
        <v>48</v>
      </c>
      <c r="K3" s="1442">
        <v>7</v>
      </c>
      <c r="L3" s="1444">
        <v>0.7384615384615385</v>
      </c>
      <c r="M3" s="1443">
        <v>148</v>
      </c>
      <c r="N3" s="1442">
        <v>92</v>
      </c>
      <c r="O3" s="1444">
        <v>27</v>
      </c>
    </row>
    <row r="4" spans="1:15">
      <c r="A4" t="s">
        <v>1478</v>
      </c>
      <c r="B4" t="s">
        <v>184</v>
      </c>
      <c r="C4" t="s">
        <v>1585</v>
      </c>
      <c r="D4" t="s">
        <v>183</v>
      </c>
      <c r="E4" s="1443">
        <v>232</v>
      </c>
      <c r="F4" s="1442">
        <v>156</v>
      </c>
      <c r="G4" s="1444">
        <v>16</v>
      </c>
      <c r="H4" s="1443">
        <v>74</v>
      </c>
      <c r="I4" s="1442">
        <v>41</v>
      </c>
      <c r="J4" s="1442">
        <v>50</v>
      </c>
      <c r="K4" s="1442">
        <v>5</v>
      </c>
      <c r="L4" s="1444">
        <v>0.67567567567567566</v>
      </c>
      <c r="M4" s="1443">
        <v>158</v>
      </c>
      <c r="N4" s="1442">
        <v>106</v>
      </c>
      <c r="O4" s="1444">
        <v>11</v>
      </c>
    </row>
    <row r="5" spans="1:15">
      <c r="A5" t="s">
        <v>1501</v>
      </c>
      <c r="B5" t="s">
        <v>142</v>
      </c>
      <c r="C5" t="s">
        <v>1567</v>
      </c>
      <c r="D5" t="s">
        <v>141</v>
      </c>
      <c r="E5" s="1443">
        <v>158</v>
      </c>
      <c r="F5" s="1442">
        <v>98</v>
      </c>
      <c r="G5" s="1444">
        <v>14</v>
      </c>
      <c r="H5" s="1443">
        <v>70</v>
      </c>
      <c r="I5" s="1442">
        <v>23</v>
      </c>
      <c r="J5" s="1442">
        <v>42</v>
      </c>
      <c r="K5" s="1442">
        <v>7</v>
      </c>
      <c r="L5" s="1444">
        <v>0.6</v>
      </c>
      <c r="M5" s="1443">
        <v>88</v>
      </c>
      <c r="N5" s="1442">
        <v>56</v>
      </c>
      <c r="O5" s="1444">
        <v>7</v>
      </c>
    </row>
    <row r="6" spans="1:15">
      <c r="A6" t="s">
        <v>1476</v>
      </c>
      <c r="B6" t="s">
        <v>16</v>
      </c>
      <c r="C6" t="s">
        <v>1558</v>
      </c>
      <c r="D6" t="s">
        <v>240</v>
      </c>
      <c r="E6" s="1443">
        <v>797</v>
      </c>
      <c r="F6" s="1442">
        <v>450</v>
      </c>
      <c r="G6" s="1444">
        <v>9</v>
      </c>
      <c r="H6" s="1443">
        <v>73</v>
      </c>
      <c r="I6" s="1442">
        <v>20</v>
      </c>
      <c r="J6" s="1442">
        <v>40</v>
      </c>
      <c r="K6" s="1442">
        <v>1</v>
      </c>
      <c r="L6" s="1444">
        <v>0.54794520547945202</v>
      </c>
      <c r="M6" s="1443">
        <v>724</v>
      </c>
      <c r="N6" s="1442">
        <v>410</v>
      </c>
      <c r="O6" s="1444">
        <v>8</v>
      </c>
    </row>
    <row r="7" spans="1:15">
      <c r="A7" t="s">
        <v>1402</v>
      </c>
      <c r="B7" t="s">
        <v>1394</v>
      </c>
      <c r="C7" t="s">
        <v>1701</v>
      </c>
      <c r="D7" t="s">
        <v>1120</v>
      </c>
      <c r="E7" s="1443">
        <v>987</v>
      </c>
      <c r="F7" s="1442">
        <v>551</v>
      </c>
      <c r="G7" s="1444">
        <v>48</v>
      </c>
      <c r="H7" s="1443">
        <v>61</v>
      </c>
      <c r="I7" s="1442">
        <v>24</v>
      </c>
      <c r="J7" s="1442">
        <v>36</v>
      </c>
      <c r="K7" s="1442">
        <v>5</v>
      </c>
      <c r="L7" s="1444">
        <v>0.5901639344262295</v>
      </c>
      <c r="M7" s="1443">
        <v>926</v>
      </c>
      <c r="N7" s="1442">
        <v>515</v>
      </c>
      <c r="O7" s="1444">
        <v>43</v>
      </c>
    </row>
    <row r="8" spans="1:15">
      <c r="A8" t="s">
        <v>1400</v>
      </c>
      <c r="B8" t="s">
        <v>1702</v>
      </c>
      <c r="C8" t="s">
        <v>1657</v>
      </c>
      <c r="D8" t="s">
        <v>1247</v>
      </c>
      <c r="E8" s="1443">
        <v>420</v>
      </c>
      <c r="F8" s="1442">
        <v>236</v>
      </c>
      <c r="G8" s="1444">
        <v>8</v>
      </c>
      <c r="H8" s="1443">
        <v>25</v>
      </c>
      <c r="I8" s="1442">
        <v>4</v>
      </c>
      <c r="J8" s="1442">
        <v>11</v>
      </c>
      <c r="K8" s="1442">
        <v>0</v>
      </c>
      <c r="L8" s="1444">
        <v>0.44</v>
      </c>
      <c r="M8" s="1443">
        <v>395</v>
      </c>
      <c r="N8" s="1442">
        <v>225</v>
      </c>
      <c r="O8" s="1444">
        <v>8</v>
      </c>
    </row>
    <row r="9" spans="1:15">
      <c r="A9" t="s">
        <v>1395</v>
      </c>
      <c r="B9" t="s">
        <v>222</v>
      </c>
      <c r="C9" t="s">
        <v>1624</v>
      </c>
      <c r="D9" t="s">
        <v>221</v>
      </c>
      <c r="E9" s="1443">
        <v>86</v>
      </c>
      <c r="F9" s="1442">
        <v>44</v>
      </c>
      <c r="G9" s="1444">
        <v>0</v>
      </c>
      <c r="H9" s="1443">
        <v>72</v>
      </c>
      <c r="I9" s="1442">
        <v>31</v>
      </c>
      <c r="J9" s="1442">
        <v>39</v>
      </c>
      <c r="K9" s="1442">
        <v>0</v>
      </c>
      <c r="L9" s="1444">
        <v>0.54166666666666663</v>
      </c>
      <c r="M9" s="1443">
        <v>14</v>
      </c>
      <c r="N9" s="1442">
        <v>5</v>
      </c>
      <c r="O9" s="1444">
        <v>0</v>
      </c>
    </row>
    <row r="10" spans="1:15">
      <c r="A10" t="s">
        <v>1397</v>
      </c>
      <c r="B10" t="s">
        <v>1602</v>
      </c>
      <c r="C10" t="s">
        <v>1603</v>
      </c>
      <c r="D10" t="s">
        <v>1676</v>
      </c>
      <c r="E10" s="1443">
        <v>75</v>
      </c>
      <c r="F10" s="1442">
        <v>39</v>
      </c>
      <c r="G10" s="1444">
        <v>1</v>
      </c>
      <c r="H10" s="1443">
        <v>57</v>
      </c>
      <c r="I10" s="1442">
        <v>15</v>
      </c>
      <c r="J10" s="1442">
        <v>30</v>
      </c>
      <c r="K10" s="1442">
        <v>1</v>
      </c>
      <c r="L10" s="1444">
        <v>0.52631578947368418</v>
      </c>
      <c r="M10" s="1443">
        <v>18</v>
      </c>
      <c r="N10" s="1442">
        <v>9</v>
      </c>
      <c r="O10" s="1444">
        <v>0</v>
      </c>
    </row>
    <row r="11" spans="1:15">
      <c r="A11" t="s">
        <v>1526</v>
      </c>
      <c r="B11" t="s">
        <v>29</v>
      </c>
      <c r="C11" t="s">
        <v>1612</v>
      </c>
      <c r="D11" t="s">
        <v>1308</v>
      </c>
      <c r="E11" s="1443">
        <v>372</v>
      </c>
      <c r="F11" s="1442">
        <v>161</v>
      </c>
      <c r="G11" s="1444">
        <v>3</v>
      </c>
      <c r="H11" s="1443">
        <v>62</v>
      </c>
      <c r="I11" s="1442">
        <v>20</v>
      </c>
      <c r="J11" s="1442">
        <v>32</v>
      </c>
      <c r="K11" s="1442">
        <v>3</v>
      </c>
      <c r="L11" s="1444">
        <v>0.5161290322580645</v>
      </c>
      <c r="M11" s="1443">
        <v>310</v>
      </c>
      <c r="N11" s="1442">
        <v>129</v>
      </c>
      <c r="O11" s="1444">
        <v>0</v>
      </c>
    </row>
    <row r="12" spans="1:15">
      <c r="A12" t="s">
        <v>1372</v>
      </c>
      <c r="B12" t="s">
        <v>1703</v>
      </c>
      <c r="C12" t="s">
        <v>1704</v>
      </c>
      <c r="D12" t="s">
        <v>1309</v>
      </c>
      <c r="E12" s="1443">
        <v>136</v>
      </c>
      <c r="F12" s="1442">
        <v>67</v>
      </c>
      <c r="G12" s="1444">
        <v>0</v>
      </c>
      <c r="H12" s="1443">
        <v>8</v>
      </c>
      <c r="I12" s="1442">
        <v>2</v>
      </c>
      <c r="J12" s="1442">
        <v>5</v>
      </c>
      <c r="K12" s="1442">
        <v>0</v>
      </c>
      <c r="L12" s="1444">
        <v>0.625</v>
      </c>
      <c r="M12" s="1443">
        <v>128</v>
      </c>
      <c r="N12" s="1442">
        <v>62</v>
      </c>
      <c r="O12" s="1444">
        <v>0</v>
      </c>
    </row>
    <row r="13" spans="1:15">
      <c r="A13" t="s">
        <v>1399</v>
      </c>
      <c r="B13" t="s">
        <v>210</v>
      </c>
      <c r="C13" t="s">
        <v>1569</v>
      </c>
      <c r="D13" t="s">
        <v>209</v>
      </c>
      <c r="E13" s="1443">
        <v>214</v>
      </c>
      <c r="F13" s="1442">
        <v>91</v>
      </c>
      <c r="G13" s="1444">
        <v>0</v>
      </c>
      <c r="H13" s="1443">
        <v>54</v>
      </c>
      <c r="I13" s="1442">
        <v>7</v>
      </c>
      <c r="J13" s="1442">
        <v>19</v>
      </c>
      <c r="K13" s="1442">
        <v>0</v>
      </c>
      <c r="L13" s="1444">
        <v>0.35185185185185186</v>
      </c>
      <c r="M13" s="1443">
        <v>160</v>
      </c>
      <c r="N13" s="1442">
        <v>72</v>
      </c>
      <c r="O13" s="1444">
        <v>0</v>
      </c>
    </row>
    <row r="14" spans="1:15">
      <c r="A14" t="s">
        <v>1486</v>
      </c>
      <c r="B14" t="s">
        <v>83</v>
      </c>
      <c r="C14" t="s">
        <v>1613</v>
      </c>
      <c r="D14" t="s">
        <v>82</v>
      </c>
      <c r="E14" s="1443">
        <v>348</v>
      </c>
      <c r="F14" s="1442">
        <v>149</v>
      </c>
      <c r="G14" s="1444">
        <v>3</v>
      </c>
      <c r="H14" s="1443">
        <v>46</v>
      </c>
      <c r="I14" s="1442">
        <v>10</v>
      </c>
      <c r="J14" s="1442">
        <v>19</v>
      </c>
      <c r="K14" s="1442">
        <v>0</v>
      </c>
      <c r="L14" s="1444">
        <v>0.41304347826086957</v>
      </c>
      <c r="M14" s="1443">
        <v>302</v>
      </c>
      <c r="N14" s="1442">
        <v>130</v>
      </c>
      <c r="O14" s="1444">
        <v>3</v>
      </c>
    </row>
    <row r="15" spans="1:15">
      <c r="A15" t="s">
        <v>1398</v>
      </c>
      <c r="B15" t="s">
        <v>146</v>
      </c>
      <c r="C15" t="s">
        <v>1705</v>
      </c>
      <c r="D15" t="s">
        <v>145</v>
      </c>
      <c r="E15" s="1443">
        <v>1459</v>
      </c>
      <c r="F15" s="1442">
        <v>676</v>
      </c>
      <c r="G15" s="1444">
        <v>14</v>
      </c>
      <c r="H15" s="1443">
        <v>43</v>
      </c>
      <c r="I15" s="1442">
        <v>13</v>
      </c>
      <c r="J15" s="1442">
        <v>19</v>
      </c>
      <c r="K15" s="1442">
        <v>0</v>
      </c>
      <c r="L15" s="1444">
        <v>0.44186046511627908</v>
      </c>
      <c r="M15" s="1443">
        <v>1416</v>
      </c>
      <c r="N15" s="1442">
        <v>657</v>
      </c>
      <c r="O15" s="1444">
        <v>14</v>
      </c>
    </row>
    <row r="16" spans="1:15">
      <c r="A16" t="s">
        <v>1706</v>
      </c>
      <c r="B16" t="s">
        <v>214</v>
      </c>
      <c r="C16" t="s">
        <v>1579</v>
      </c>
      <c r="D16" t="s">
        <v>1686</v>
      </c>
      <c r="E16" s="1443">
        <v>48</v>
      </c>
      <c r="F16" s="1442">
        <v>20</v>
      </c>
      <c r="G16" s="1444">
        <v>0</v>
      </c>
      <c r="H16" s="1443">
        <v>48</v>
      </c>
      <c r="I16" s="1442">
        <v>10</v>
      </c>
      <c r="J16" s="1442">
        <v>20</v>
      </c>
      <c r="K16" s="1442">
        <v>0</v>
      </c>
      <c r="L16" s="1444">
        <v>0.41666666666666669</v>
      </c>
      <c r="M16" s="1443">
        <v>0</v>
      </c>
      <c r="N16" s="1442">
        <v>0</v>
      </c>
      <c r="O16" s="1444">
        <v>0</v>
      </c>
    </row>
    <row r="17" spans="1:15">
      <c r="A17" t="s">
        <v>1539</v>
      </c>
      <c r="B17" t="s">
        <v>158</v>
      </c>
      <c r="C17" t="s">
        <v>1600</v>
      </c>
      <c r="D17" t="s">
        <v>157</v>
      </c>
      <c r="E17" s="1443">
        <v>12</v>
      </c>
      <c r="F17" s="1442">
        <v>9</v>
      </c>
      <c r="G17" s="1444">
        <v>0</v>
      </c>
      <c r="H17" s="1443">
        <v>12</v>
      </c>
      <c r="I17" s="1442">
        <v>2</v>
      </c>
      <c r="J17" s="1442">
        <v>9</v>
      </c>
      <c r="K17" s="1442">
        <v>0</v>
      </c>
      <c r="L17" s="1444">
        <v>0.75</v>
      </c>
      <c r="M17" s="1443">
        <v>0</v>
      </c>
      <c r="N17" s="1442">
        <v>0</v>
      </c>
      <c r="O17" s="1444">
        <v>0</v>
      </c>
    </row>
    <row r="18" spans="1:15">
      <c r="A18" t="s">
        <v>1456</v>
      </c>
      <c r="B18" t="s">
        <v>144</v>
      </c>
      <c r="C18" t="s">
        <v>1563</v>
      </c>
      <c r="D18" t="s">
        <v>143</v>
      </c>
      <c r="E18" s="1443">
        <v>725</v>
      </c>
      <c r="F18" s="1442">
        <v>527</v>
      </c>
      <c r="G18" s="1444">
        <v>139</v>
      </c>
      <c r="H18" s="1443">
        <v>64</v>
      </c>
      <c r="I18" s="1442">
        <v>42</v>
      </c>
      <c r="J18" s="1442">
        <v>51</v>
      </c>
      <c r="K18" s="1442">
        <v>14</v>
      </c>
      <c r="L18" s="1444">
        <v>0.796875</v>
      </c>
      <c r="M18" s="1443">
        <v>661</v>
      </c>
      <c r="N18" s="1442">
        <v>476</v>
      </c>
      <c r="O18" s="1444">
        <v>125</v>
      </c>
    </row>
    <row r="19" spans="1:15">
      <c r="A19" t="s">
        <v>1454</v>
      </c>
      <c r="B19" t="s">
        <v>52</v>
      </c>
      <c r="C19" t="s">
        <v>1555</v>
      </c>
      <c r="D19" t="s">
        <v>51</v>
      </c>
      <c r="E19" s="1443">
        <v>1712</v>
      </c>
      <c r="F19" s="1442">
        <v>1133</v>
      </c>
      <c r="G19" s="1444">
        <v>70</v>
      </c>
      <c r="H19" s="1443">
        <v>85</v>
      </c>
      <c r="I19" s="1442">
        <v>54</v>
      </c>
      <c r="J19" s="1442">
        <v>65</v>
      </c>
      <c r="K19" s="1442">
        <v>7</v>
      </c>
      <c r="L19" s="1444">
        <v>0.76470588235294112</v>
      </c>
      <c r="M19" s="1443">
        <v>1627</v>
      </c>
      <c r="N19" s="1442">
        <v>1068</v>
      </c>
      <c r="O19" s="1444">
        <v>63</v>
      </c>
    </row>
    <row r="20" spans="1:15">
      <c r="A20" t="s">
        <v>1356</v>
      </c>
      <c r="B20" t="s">
        <v>242</v>
      </c>
      <c r="C20" t="s">
        <v>1585</v>
      </c>
      <c r="D20" t="s">
        <v>241</v>
      </c>
      <c r="E20" s="1443">
        <v>215</v>
      </c>
      <c r="F20" s="1442">
        <v>135</v>
      </c>
      <c r="G20" s="1444">
        <v>29</v>
      </c>
      <c r="H20" s="1443">
        <v>81</v>
      </c>
      <c r="I20" s="1442">
        <v>39</v>
      </c>
      <c r="J20" s="1442">
        <v>53</v>
      </c>
      <c r="K20" s="1442">
        <v>11</v>
      </c>
      <c r="L20" s="1444">
        <v>0.65432098765432101</v>
      </c>
      <c r="M20" s="1443">
        <v>134</v>
      </c>
      <c r="N20" s="1442">
        <v>82</v>
      </c>
      <c r="O20" s="1444">
        <v>18</v>
      </c>
    </row>
    <row r="21" spans="1:15">
      <c r="A21" t="s">
        <v>1438</v>
      </c>
      <c r="B21" t="s">
        <v>72</v>
      </c>
      <c r="C21" t="s">
        <v>1598</v>
      </c>
      <c r="D21" t="s">
        <v>71</v>
      </c>
      <c r="E21" s="1443">
        <v>1341</v>
      </c>
      <c r="F21" s="1442">
        <v>744</v>
      </c>
      <c r="G21" s="1444">
        <v>68</v>
      </c>
      <c r="H21" s="1443">
        <v>74</v>
      </c>
      <c r="I21" s="1442">
        <v>28</v>
      </c>
      <c r="J21" s="1442">
        <v>44</v>
      </c>
      <c r="K21" s="1442">
        <v>8</v>
      </c>
      <c r="L21" s="1444">
        <v>0.59459459459459463</v>
      </c>
      <c r="M21" s="1443">
        <v>1267</v>
      </c>
      <c r="N21" s="1442">
        <v>700</v>
      </c>
      <c r="O21" s="1444">
        <v>60</v>
      </c>
    </row>
    <row r="22" spans="1:15">
      <c r="A22" t="s">
        <v>1415</v>
      </c>
      <c r="B22" t="s">
        <v>21</v>
      </c>
      <c r="C22" t="s">
        <v>1560</v>
      </c>
      <c r="D22" t="s">
        <v>20</v>
      </c>
      <c r="E22" s="1443">
        <v>916</v>
      </c>
      <c r="F22" s="1442">
        <v>531</v>
      </c>
      <c r="G22" s="1444">
        <v>47</v>
      </c>
      <c r="H22" s="1443">
        <v>82</v>
      </c>
      <c r="I22" s="1442">
        <v>30</v>
      </c>
      <c r="J22" s="1442">
        <v>47</v>
      </c>
      <c r="K22" s="1442">
        <v>4</v>
      </c>
      <c r="L22" s="1444">
        <v>0.57317073170731703</v>
      </c>
      <c r="M22" s="1443">
        <v>834</v>
      </c>
      <c r="N22" s="1442">
        <v>484</v>
      </c>
      <c r="O22" s="1444">
        <v>43</v>
      </c>
    </row>
    <row r="23" spans="1:15">
      <c r="A23" t="s">
        <v>1477</v>
      </c>
      <c r="B23" t="s">
        <v>118</v>
      </c>
      <c r="C23" t="s">
        <v>1563</v>
      </c>
      <c r="D23" t="s">
        <v>117</v>
      </c>
      <c r="E23" s="1443">
        <v>199</v>
      </c>
      <c r="F23" s="1442">
        <v>104</v>
      </c>
      <c r="G23" s="1444">
        <v>19</v>
      </c>
      <c r="H23" s="1443">
        <v>66</v>
      </c>
      <c r="I23" s="1442">
        <v>25</v>
      </c>
      <c r="J23" s="1442">
        <v>32</v>
      </c>
      <c r="K23" s="1442">
        <v>10</v>
      </c>
      <c r="L23" s="1444">
        <v>0.48484848484848486</v>
      </c>
      <c r="M23" s="1443">
        <v>133</v>
      </c>
      <c r="N23" s="1442">
        <v>72</v>
      </c>
      <c r="O23" s="1444">
        <v>9</v>
      </c>
    </row>
    <row r="24" spans="1:15">
      <c r="A24" t="s">
        <v>1420</v>
      </c>
      <c r="B24" t="s">
        <v>46</v>
      </c>
      <c r="C24" t="s">
        <v>1591</v>
      </c>
      <c r="D24" t="s">
        <v>45</v>
      </c>
      <c r="E24" s="1443">
        <v>168</v>
      </c>
      <c r="F24" s="1442">
        <v>86</v>
      </c>
      <c r="G24" s="1444">
        <v>1</v>
      </c>
      <c r="H24" s="1443">
        <v>42</v>
      </c>
      <c r="I24" s="1442">
        <v>18</v>
      </c>
      <c r="J24" s="1442">
        <v>18</v>
      </c>
      <c r="K24" s="1442">
        <v>0</v>
      </c>
      <c r="L24" s="1444">
        <v>0.42857142857142855</v>
      </c>
      <c r="M24" s="1443">
        <v>126</v>
      </c>
      <c r="N24" s="1442">
        <v>68</v>
      </c>
      <c r="O24" s="1444">
        <v>1</v>
      </c>
    </row>
    <row r="25" spans="1:15">
      <c r="A25" t="s">
        <v>1413</v>
      </c>
      <c r="B25" t="s">
        <v>41</v>
      </c>
      <c r="C25" t="s">
        <v>1560</v>
      </c>
      <c r="D25" t="s">
        <v>40</v>
      </c>
      <c r="E25" s="1443">
        <v>790</v>
      </c>
      <c r="F25" s="1442">
        <v>465</v>
      </c>
      <c r="G25" s="1444">
        <v>6</v>
      </c>
      <c r="H25" s="1443">
        <v>88</v>
      </c>
      <c r="I25" s="1442">
        <v>47</v>
      </c>
      <c r="J25" s="1442">
        <v>55</v>
      </c>
      <c r="K25" s="1442">
        <v>0</v>
      </c>
      <c r="L25" s="1444">
        <v>0.625</v>
      </c>
      <c r="M25" s="1443">
        <v>702</v>
      </c>
      <c r="N25" s="1442">
        <v>410</v>
      </c>
      <c r="O25" s="1444">
        <v>6</v>
      </c>
    </row>
    <row r="26" spans="1:15">
      <c r="A26" t="s">
        <v>1504</v>
      </c>
      <c r="B26" t="s">
        <v>1644</v>
      </c>
      <c r="C26" t="s">
        <v>1707</v>
      </c>
      <c r="D26" t="s">
        <v>1163</v>
      </c>
      <c r="E26" s="1443">
        <v>542</v>
      </c>
      <c r="F26" s="1442">
        <v>279</v>
      </c>
      <c r="G26" s="1444">
        <v>10</v>
      </c>
      <c r="H26" s="1443">
        <v>58</v>
      </c>
      <c r="I26" s="1442">
        <v>19</v>
      </c>
      <c r="J26" s="1442">
        <v>32</v>
      </c>
      <c r="K26" s="1442">
        <v>0</v>
      </c>
      <c r="L26" s="1444">
        <v>0.55172413793103448</v>
      </c>
      <c r="M26" s="1443">
        <v>484</v>
      </c>
      <c r="N26" s="1442">
        <v>247</v>
      </c>
      <c r="O26" s="1444">
        <v>10</v>
      </c>
    </row>
    <row r="27" spans="1:15">
      <c r="A27" s="1471" t="s">
        <v>2110</v>
      </c>
      <c r="B27" s="1471" t="s">
        <v>2109</v>
      </c>
      <c r="C27" t="s">
        <v>1559</v>
      </c>
      <c r="D27" t="s">
        <v>2108</v>
      </c>
      <c r="E27" s="1443">
        <v>424</v>
      </c>
      <c r="F27" s="1442">
        <v>231</v>
      </c>
      <c r="G27" s="1444">
        <v>6</v>
      </c>
      <c r="H27" s="1443">
        <v>62</v>
      </c>
      <c r="I27" s="1442">
        <v>16</v>
      </c>
      <c r="J27" s="1442">
        <v>37</v>
      </c>
      <c r="K27" s="1442">
        <v>0</v>
      </c>
      <c r="L27" s="1444">
        <v>0.59677419354838712</v>
      </c>
      <c r="M27" s="1443">
        <v>362</v>
      </c>
      <c r="N27" s="1442">
        <v>194</v>
      </c>
      <c r="O27" s="1444">
        <v>6</v>
      </c>
    </row>
    <row r="28" spans="1:15">
      <c r="A28" t="s">
        <v>1489</v>
      </c>
      <c r="B28" t="s">
        <v>193</v>
      </c>
      <c r="C28" t="s">
        <v>1619</v>
      </c>
      <c r="D28" t="s">
        <v>192</v>
      </c>
      <c r="E28" s="1443">
        <v>594</v>
      </c>
      <c r="F28" s="1442">
        <v>297</v>
      </c>
      <c r="G28" s="1444">
        <v>2</v>
      </c>
      <c r="H28" s="1443">
        <v>37</v>
      </c>
      <c r="I28" s="1442">
        <v>14</v>
      </c>
      <c r="J28" s="1442">
        <v>21</v>
      </c>
      <c r="K28" s="1442">
        <v>0</v>
      </c>
      <c r="L28" s="1444">
        <v>0.56756756756756754</v>
      </c>
      <c r="M28" s="1443">
        <v>557</v>
      </c>
      <c r="N28" s="1442">
        <v>276</v>
      </c>
      <c r="O28" s="1444">
        <v>2</v>
      </c>
    </row>
    <row r="29" spans="1:15">
      <c r="A29" t="s">
        <v>1421</v>
      </c>
      <c r="B29" t="s">
        <v>170</v>
      </c>
      <c r="C29" t="s">
        <v>1579</v>
      </c>
      <c r="D29" t="s">
        <v>169</v>
      </c>
      <c r="E29" s="1443">
        <v>533</v>
      </c>
      <c r="F29" s="1442">
        <v>276</v>
      </c>
      <c r="G29" s="1444">
        <v>25</v>
      </c>
      <c r="H29" s="1443">
        <v>65</v>
      </c>
      <c r="I29" s="1442">
        <v>20</v>
      </c>
      <c r="J29" s="1442">
        <v>36</v>
      </c>
      <c r="K29" s="1442">
        <v>3</v>
      </c>
      <c r="L29" s="1444">
        <v>0.55384615384615388</v>
      </c>
      <c r="M29" s="1443">
        <v>468</v>
      </c>
      <c r="N29" s="1442">
        <v>240</v>
      </c>
      <c r="O29" s="1444">
        <v>22</v>
      </c>
    </row>
    <row r="30" spans="1:15">
      <c r="A30" t="s">
        <v>1485</v>
      </c>
      <c r="B30" t="s">
        <v>1708</v>
      </c>
      <c r="C30" t="s">
        <v>1709</v>
      </c>
      <c r="D30" t="s">
        <v>1687</v>
      </c>
      <c r="E30" s="1443">
        <v>75</v>
      </c>
      <c r="F30" s="1442">
        <v>32</v>
      </c>
      <c r="G30" s="1444">
        <v>1</v>
      </c>
      <c r="H30" s="1443">
        <v>37</v>
      </c>
      <c r="I30" s="1442">
        <v>11</v>
      </c>
      <c r="J30" s="1442">
        <v>15</v>
      </c>
      <c r="K30" s="1442">
        <v>1</v>
      </c>
      <c r="L30" s="1444">
        <v>0.40540540540540543</v>
      </c>
      <c r="M30" s="1443">
        <v>38</v>
      </c>
      <c r="N30" s="1442">
        <v>17</v>
      </c>
      <c r="O30" s="1444">
        <v>0</v>
      </c>
    </row>
    <row r="31" spans="1:15">
      <c r="A31" t="s">
        <v>1536</v>
      </c>
      <c r="B31" t="s">
        <v>63</v>
      </c>
      <c r="C31" t="s">
        <v>1571</v>
      </c>
      <c r="D31" t="s">
        <v>62</v>
      </c>
      <c r="E31" s="1443">
        <v>45</v>
      </c>
      <c r="F31" s="1442">
        <v>22</v>
      </c>
      <c r="G31" s="1444">
        <v>2</v>
      </c>
      <c r="H31" s="1443">
        <v>45</v>
      </c>
      <c r="I31" s="1442">
        <v>17</v>
      </c>
      <c r="J31" s="1442">
        <v>22</v>
      </c>
      <c r="K31" s="1442">
        <v>2</v>
      </c>
      <c r="L31" s="1444">
        <v>0.48888888888888887</v>
      </c>
      <c r="M31" s="1443">
        <v>0</v>
      </c>
      <c r="N31" s="1442">
        <v>0</v>
      </c>
      <c r="O31" s="1444">
        <v>0</v>
      </c>
    </row>
    <row r="32" spans="1:15">
      <c r="A32" t="s">
        <v>1479</v>
      </c>
      <c r="B32" t="s">
        <v>1513</v>
      </c>
      <c r="C32" t="s">
        <v>1553</v>
      </c>
      <c r="D32" t="s">
        <v>1276</v>
      </c>
      <c r="E32" s="1443">
        <v>466</v>
      </c>
      <c r="F32" s="1442">
        <v>307</v>
      </c>
      <c r="G32" s="1444">
        <v>46</v>
      </c>
      <c r="H32" s="1443">
        <v>76</v>
      </c>
      <c r="I32" s="1442">
        <v>48</v>
      </c>
      <c r="J32" s="1442">
        <v>53</v>
      </c>
      <c r="K32" s="1442">
        <v>7</v>
      </c>
      <c r="L32" s="1444">
        <v>0.69736842105263153</v>
      </c>
      <c r="M32" s="1443">
        <v>390</v>
      </c>
      <c r="N32" s="1442">
        <v>254</v>
      </c>
      <c r="O32" s="1444">
        <v>39</v>
      </c>
    </row>
    <row r="33" spans="1:15">
      <c r="A33" t="s">
        <v>1416</v>
      </c>
      <c r="B33" t="s">
        <v>29</v>
      </c>
      <c r="C33" t="s">
        <v>1568</v>
      </c>
      <c r="D33" t="s">
        <v>28</v>
      </c>
      <c r="E33" s="1443">
        <v>642</v>
      </c>
      <c r="F33" s="1442">
        <v>418</v>
      </c>
      <c r="G33" s="1444">
        <v>62</v>
      </c>
      <c r="H33" s="1443">
        <v>75</v>
      </c>
      <c r="I33" s="1442">
        <v>40</v>
      </c>
      <c r="J33" s="1442">
        <v>49</v>
      </c>
      <c r="K33" s="1442">
        <v>6</v>
      </c>
      <c r="L33" s="1444">
        <v>0.65333333333333332</v>
      </c>
      <c r="M33" s="1443">
        <v>567</v>
      </c>
      <c r="N33" s="1442">
        <v>369</v>
      </c>
      <c r="O33" s="1444">
        <v>56</v>
      </c>
    </row>
    <row r="34" spans="1:15">
      <c r="A34" t="s">
        <v>1390</v>
      </c>
      <c r="B34" t="s">
        <v>99</v>
      </c>
      <c r="C34" t="s">
        <v>1609</v>
      </c>
      <c r="D34" t="s">
        <v>98</v>
      </c>
      <c r="E34" s="1443">
        <v>1534</v>
      </c>
      <c r="F34" s="1442">
        <v>873</v>
      </c>
      <c r="G34" s="1444">
        <v>64</v>
      </c>
      <c r="H34" s="1443">
        <v>71</v>
      </c>
      <c r="I34" s="1442">
        <v>24</v>
      </c>
      <c r="J34" s="1442">
        <v>47</v>
      </c>
      <c r="K34" s="1442">
        <v>3</v>
      </c>
      <c r="L34" s="1444">
        <v>0.6619718309859155</v>
      </c>
      <c r="M34" s="1443">
        <v>1463</v>
      </c>
      <c r="N34" s="1442">
        <v>826</v>
      </c>
      <c r="O34" s="1444">
        <v>61</v>
      </c>
    </row>
    <row r="35" spans="1:15">
      <c r="A35" s="1471" t="s">
        <v>1546</v>
      </c>
      <c r="B35" t="s">
        <v>76</v>
      </c>
      <c r="C35" s="1471" t="s">
        <v>1556</v>
      </c>
      <c r="D35" t="s">
        <v>257</v>
      </c>
      <c r="E35" s="1443">
        <v>444</v>
      </c>
      <c r="F35" s="1442">
        <v>265</v>
      </c>
      <c r="G35" s="1444">
        <v>23</v>
      </c>
      <c r="H35" s="1443">
        <v>86</v>
      </c>
      <c r="I35" s="1442">
        <v>33</v>
      </c>
      <c r="J35" s="1442">
        <v>47</v>
      </c>
      <c r="K35" s="1442">
        <v>3</v>
      </c>
      <c r="L35" s="1444">
        <v>0.54651162790697672</v>
      </c>
      <c r="M35" s="1443">
        <v>358</v>
      </c>
      <c r="N35" s="1442">
        <v>218</v>
      </c>
      <c r="O35" s="1444">
        <v>20</v>
      </c>
    </row>
    <row r="36" spans="1:15">
      <c r="A36" t="s">
        <v>1496</v>
      </c>
      <c r="B36" t="s">
        <v>74</v>
      </c>
      <c r="C36" t="s">
        <v>1594</v>
      </c>
      <c r="D36" t="s">
        <v>73</v>
      </c>
      <c r="E36" s="1443">
        <v>1252</v>
      </c>
      <c r="F36" s="1442">
        <v>752</v>
      </c>
      <c r="G36" s="1444">
        <v>64</v>
      </c>
      <c r="H36" s="1443">
        <v>76</v>
      </c>
      <c r="I36" s="1442">
        <v>29</v>
      </c>
      <c r="J36" s="1442">
        <v>50</v>
      </c>
      <c r="K36" s="1442">
        <v>1</v>
      </c>
      <c r="L36" s="1444">
        <v>0.65789473684210531</v>
      </c>
      <c r="M36" s="1443">
        <v>1176</v>
      </c>
      <c r="N36" s="1442">
        <v>702</v>
      </c>
      <c r="O36" s="1444">
        <v>63</v>
      </c>
    </row>
    <row r="37" spans="1:15">
      <c r="A37" t="s">
        <v>1389</v>
      </c>
      <c r="B37" t="s">
        <v>6</v>
      </c>
      <c r="C37" t="s">
        <v>1611</v>
      </c>
      <c r="D37" t="s">
        <v>5</v>
      </c>
      <c r="E37" s="1443">
        <v>1629</v>
      </c>
      <c r="F37" s="1442">
        <v>924</v>
      </c>
      <c r="G37" s="1444">
        <v>35</v>
      </c>
      <c r="H37" s="1443">
        <v>47</v>
      </c>
      <c r="I37" s="1442">
        <v>13</v>
      </c>
      <c r="J37" s="1442">
        <v>16</v>
      </c>
      <c r="K37" s="1442">
        <v>0</v>
      </c>
      <c r="L37" s="1444">
        <v>0.34042553191489361</v>
      </c>
      <c r="M37" s="1443">
        <v>1582</v>
      </c>
      <c r="N37" s="1442">
        <v>908</v>
      </c>
      <c r="O37" s="1444">
        <v>35</v>
      </c>
    </row>
    <row r="38" spans="1:15">
      <c r="A38" t="s">
        <v>1386</v>
      </c>
      <c r="B38" t="s">
        <v>10</v>
      </c>
      <c r="C38" t="s">
        <v>1561</v>
      </c>
      <c r="D38" t="s">
        <v>9</v>
      </c>
      <c r="E38" s="1443">
        <v>1620</v>
      </c>
      <c r="F38" s="1442">
        <v>950</v>
      </c>
      <c r="G38" s="1444">
        <v>110</v>
      </c>
      <c r="H38" s="1443">
        <v>63</v>
      </c>
      <c r="I38" s="1442">
        <v>14</v>
      </c>
      <c r="J38" s="1442">
        <v>36</v>
      </c>
      <c r="K38" s="1442">
        <v>1</v>
      </c>
      <c r="L38" s="1444">
        <v>0.5714285714285714</v>
      </c>
      <c r="M38" s="1443">
        <v>1557</v>
      </c>
      <c r="N38" s="1442">
        <v>914</v>
      </c>
      <c r="O38" s="1444">
        <v>109</v>
      </c>
    </row>
    <row r="39" spans="1:15">
      <c r="A39" t="s">
        <v>1475</v>
      </c>
      <c r="B39" t="s">
        <v>132</v>
      </c>
      <c r="C39" t="s">
        <v>1652</v>
      </c>
      <c r="D39" t="s">
        <v>131</v>
      </c>
      <c r="E39" s="1443">
        <v>744</v>
      </c>
      <c r="F39" s="1442">
        <v>410</v>
      </c>
      <c r="G39" s="1444">
        <v>32</v>
      </c>
      <c r="H39" s="1443">
        <v>74</v>
      </c>
      <c r="I39" s="1442">
        <v>26</v>
      </c>
      <c r="J39" s="1442">
        <v>41</v>
      </c>
      <c r="K39" s="1442">
        <v>7</v>
      </c>
      <c r="L39" s="1444">
        <v>0.55405405405405406</v>
      </c>
      <c r="M39" s="1443">
        <v>670</v>
      </c>
      <c r="N39" s="1442">
        <v>369</v>
      </c>
      <c r="O39" s="1444">
        <v>25</v>
      </c>
    </row>
    <row r="40" spans="1:15">
      <c r="A40" t="s">
        <v>1385</v>
      </c>
      <c r="B40" t="s">
        <v>218</v>
      </c>
      <c r="C40" t="s">
        <v>1618</v>
      </c>
      <c r="D40" t="s">
        <v>217</v>
      </c>
      <c r="E40" s="1443">
        <v>268</v>
      </c>
      <c r="F40" s="1442">
        <v>139</v>
      </c>
      <c r="G40" s="1444">
        <v>4</v>
      </c>
      <c r="H40" s="1443">
        <v>51</v>
      </c>
      <c r="I40" s="1442">
        <v>13</v>
      </c>
      <c r="J40" s="1442">
        <v>27</v>
      </c>
      <c r="K40" s="1442">
        <v>0</v>
      </c>
      <c r="L40" s="1444">
        <v>0.52941176470588236</v>
      </c>
      <c r="M40" s="1443">
        <v>217</v>
      </c>
      <c r="N40" s="1442">
        <v>112</v>
      </c>
      <c r="O40" s="1444">
        <v>4</v>
      </c>
    </row>
    <row r="41" spans="1:15">
      <c r="A41" t="s">
        <v>1408</v>
      </c>
      <c r="B41" t="s">
        <v>250</v>
      </c>
      <c r="C41" t="s">
        <v>1595</v>
      </c>
      <c r="D41" t="s">
        <v>249</v>
      </c>
      <c r="E41" s="1443">
        <v>155</v>
      </c>
      <c r="F41" s="1442">
        <v>80</v>
      </c>
      <c r="G41" s="1444">
        <v>2</v>
      </c>
      <c r="H41" s="1443">
        <v>67</v>
      </c>
      <c r="I41" s="1442">
        <v>36</v>
      </c>
      <c r="J41" s="1442">
        <v>40</v>
      </c>
      <c r="K41" s="1442">
        <v>1</v>
      </c>
      <c r="L41" s="1444">
        <v>0.59701492537313428</v>
      </c>
      <c r="M41" s="1443">
        <v>88</v>
      </c>
      <c r="N41" s="1442">
        <v>40</v>
      </c>
      <c r="O41" s="1444">
        <v>1</v>
      </c>
    </row>
    <row r="42" spans="1:15">
      <c r="A42" t="s">
        <v>1419</v>
      </c>
      <c r="B42" t="s">
        <v>1710</v>
      </c>
      <c r="C42" t="s">
        <v>1711</v>
      </c>
      <c r="D42" t="s">
        <v>1216</v>
      </c>
      <c r="E42" s="1443">
        <v>1773</v>
      </c>
      <c r="F42" s="1442">
        <v>873</v>
      </c>
      <c r="G42" s="1444">
        <v>17</v>
      </c>
      <c r="H42" s="1443">
        <v>15</v>
      </c>
      <c r="I42" s="1442">
        <v>4</v>
      </c>
      <c r="J42" s="1442">
        <v>5</v>
      </c>
      <c r="K42" s="1442">
        <v>0</v>
      </c>
      <c r="L42" s="1444">
        <v>0.33333333333333331</v>
      </c>
      <c r="M42" s="1443">
        <v>1758</v>
      </c>
      <c r="N42" s="1442">
        <v>868</v>
      </c>
      <c r="O42" s="1444">
        <v>17</v>
      </c>
    </row>
    <row r="43" spans="1:15">
      <c r="A43" t="s">
        <v>1352</v>
      </c>
      <c r="B43" t="s">
        <v>166</v>
      </c>
      <c r="C43" t="s">
        <v>1563</v>
      </c>
      <c r="D43" t="s">
        <v>165</v>
      </c>
      <c r="E43" s="1443">
        <v>269</v>
      </c>
      <c r="F43" s="1442">
        <v>116</v>
      </c>
      <c r="G43" s="1444">
        <v>0</v>
      </c>
      <c r="H43" s="1443">
        <v>44</v>
      </c>
      <c r="I43" s="1442">
        <v>9</v>
      </c>
      <c r="J43" s="1442">
        <v>17</v>
      </c>
      <c r="K43" s="1442">
        <v>0</v>
      </c>
      <c r="L43" s="1444">
        <v>0.38636363636363635</v>
      </c>
      <c r="M43" s="1443">
        <v>225</v>
      </c>
      <c r="N43" s="1442">
        <v>99</v>
      </c>
      <c r="O43" s="1444">
        <v>0</v>
      </c>
    </row>
    <row r="44" spans="1:15">
      <c r="A44" t="s">
        <v>1382</v>
      </c>
      <c r="B44" t="s">
        <v>1712</v>
      </c>
      <c r="C44" t="s">
        <v>1713</v>
      </c>
      <c r="D44" t="s">
        <v>1146</v>
      </c>
      <c r="E44" s="1443">
        <v>893</v>
      </c>
      <c r="F44" s="1442">
        <v>392</v>
      </c>
      <c r="G44" s="1444">
        <v>2</v>
      </c>
      <c r="H44" s="1443">
        <v>44</v>
      </c>
      <c r="I44" s="1442">
        <v>12</v>
      </c>
      <c r="J44" s="1442">
        <v>30</v>
      </c>
      <c r="K44" s="1442">
        <v>0</v>
      </c>
      <c r="L44" s="1444">
        <v>0.68181818181818177</v>
      </c>
      <c r="M44" s="1443">
        <v>849</v>
      </c>
      <c r="N44" s="1442">
        <v>362</v>
      </c>
      <c r="O44" s="1444">
        <v>2</v>
      </c>
    </row>
    <row r="45" spans="1:15">
      <c r="A45" t="s">
        <v>53</v>
      </c>
      <c r="B45" s="1471" t="s">
        <v>54</v>
      </c>
      <c r="C45" s="1471" t="s">
        <v>55</v>
      </c>
      <c r="D45" t="s">
        <v>53</v>
      </c>
      <c r="E45" s="1443">
        <v>79</v>
      </c>
      <c r="F45" s="1442">
        <v>49</v>
      </c>
      <c r="G45" s="1444">
        <v>5</v>
      </c>
      <c r="H45" s="1443">
        <v>78</v>
      </c>
      <c r="I45" s="1442">
        <v>38</v>
      </c>
      <c r="J45" s="1442">
        <v>49</v>
      </c>
      <c r="K45" s="1442">
        <v>5</v>
      </c>
      <c r="L45" s="1444">
        <v>0.62820512820512819</v>
      </c>
      <c r="M45" s="1443">
        <v>1</v>
      </c>
      <c r="N45" s="1442">
        <v>0</v>
      </c>
      <c r="O45" s="1444">
        <v>0</v>
      </c>
    </row>
    <row r="46" spans="1:15">
      <c r="A46" t="s">
        <v>1467</v>
      </c>
      <c r="B46" t="s">
        <v>79</v>
      </c>
      <c r="C46" t="s">
        <v>1607</v>
      </c>
      <c r="D46" t="s">
        <v>78</v>
      </c>
      <c r="E46" s="1443">
        <v>685</v>
      </c>
      <c r="F46" s="1442">
        <v>431</v>
      </c>
      <c r="G46" s="1444">
        <v>37</v>
      </c>
      <c r="H46" s="1443">
        <v>86</v>
      </c>
      <c r="I46" s="1442">
        <v>43</v>
      </c>
      <c r="J46" s="1442">
        <v>56</v>
      </c>
      <c r="K46" s="1442">
        <v>6</v>
      </c>
      <c r="L46" s="1444">
        <v>0.65116279069767447</v>
      </c>
      <c r="M46" s="1443">
        <v>599</v>
      </c>
      <c r="N46" s="1442">
        <v>375</v>
      </c>
      <c r="O46" s="1444">
        <v>31</v>
      </c>
    </row>
    <row r="47" spans="1:15">
      <c r="A47" t="s">
        <v>1471</v>
      </c>
      <c r="B47" t="s">
        <v>227</v>
      </c>
      <c r="C47" t="s">
        <v>1573</v>
      </c>
      <c r="D47" t="s">
        <v>226</v>
      </c>
      <c r="E47" s="1443">
        <v>137</v>
      </c>
      <c r="F47" s="1442">
        <v>88</v>
      </c>
      <c r="G47" s="1444">
        <v>18</v>
      </c>
      <c r="H47" s="1443">
        <v>61</v>
      </c>
      <c r="I47" s="1442">
        <v>33</v>
      </c>
      <c r="J47" s="1442">
        <v>43</v>
      </c>
      <c r="K47" s="1442">
        <v>10</v>
      </c>
      <c r="L47" s="1444">
        <v>0.70491803278688525</v>
      </c>
      <c r="M47" s="1443">
        <v>76</v>
      </c>
      <c r="N47" s="1442">
        <v>45</v>
      </c>
      <c r="O47" s="1444">
        <v>8</v>
      </c>
    </row>
    <row r="48" spans="1:15">
      <c r="A48" t="s">
        <v>1427</v>
      </c>
      <c r="B48" t="s">
        <v>1714</v>
      </c>
      <c r="C48" t="s">
        <v>1595</v>
      </c>
      <c r="D48" t="s">
        <v>1175</v>
      </c>
      <c r="E48" s="1443">
        <v>548</v>
      </c>
      <c r="F48" s="1442">
        <v>314</v>
      </c>
      <c r="G48" s="1444">
        <v>19</v>
      </c>
      <c r="H48" s="1443">
        <v>77</v>
      </c>
      <c r="I48" s="1442">
        <v>33</v>
      </c>
      <c r="J48" s="1442">
        <v>43</v>
      </c>
      <c r="K48" s="1442">
        <v>5</v>
      </c>
      <c r="L48" s="1444">
        <v>0.55844155844155841</v>
      </c>
      <c r="M48" s="1443">
        <v>471</v>
      </c>
      <c r="N48" s="1442">
        <v>271</v>
      </c>
      <c r="O48" s="1444">
        <v>14</v>
      </c>
    </row>
    <row r="49" spans="1:15">
      <c r="A49" t="s">
        <v>1355</v>
      </c>
      <c r="B49" t="s">
        <v>110</v>
      </c>
      <c r="C49" t="s">
        <v>1715</v>
      </c>
      <c r="D49" t="s">
        <v>1271</v>
      </c>
      <c r="E49" s="1443">
        <v>319</v>
      </c>
      <c r="F49" s="1442">
        <v>188</v>
      </c>
      <c r="G49" s="1444">
        <v>19</v>
      </c>
      <c r="H49" s="1443">
        <v>71</v>
      </c>
      <c r="I49" s="1442">
        <v>32</v>
      </c>
      <c r="J49" s="1442">
        <v>44</v>
      </c>
      <c r="K49" s="1442">
        <v>3</v>
      </c>
      <c r="L49" s="1444">
        <v>0.61971830985915488</v>
      </c>
      <c r="M49" s="1443">
        <v>248</v>
      </c>
      <c r="N49" s="1442">
        <v>144</v>
      </c>
      <c r="O49" s="1444">
        <v>16</v>
      </c>
    </row>
    <row r="50" spans="1:15">
      <c r="A50" t="s">
        <v>1414</v>
      </c>
      <c r="B50" t="s">
        <v>115</v>
      </c>
      <c r="C50" t="s">
        <v>1560</v>
      </c>
      <c r="D50" t="s">
        <v>114</v>
      </c>
      <c r="E50" s="1443">
        <v>715</v>
      </c>
      <c r="F50" s="1442">
        <v>420</v>
      </c>
      <c r="G50" s="1444">
        <v>18</v>
      </c>
      <c r="H50" s="1443">
        <v>79</v>
      </c>
      <c r="I50" s="1442">
        <v>30</v>
      </c>
      <c r="J50" s="1442">
        <v>42</v>
      </c>
      <c r="K50" s="1442">
        <v>1</v>
      </c>
      <c r="L50" s="1444">
        <v>0.53164556962025311</v>
      </c>
      <c r="M50" s="1443">
        <v>636</v>
      </c>
      <c r="N50" s="1442">
        <v>378</v>
      </c>
      <c r="O50" s="1444">
        <v>17</v>
      </c>
    </row>
    <row r="51" spans="1:15">
      <c r="A51" t="s">
        <v>1349</v>
      </c>
      <c r="B51" t="s">
        <v>118</v>
      </c>
      <c r="C51" t="s">
        <v>1646</v>
      </c>
      <c r="D51" t="s">
        <v>1681</v>
      </c>
      <c r="E51" s="1443">
        <v>85</v>
      </c>
      <c r="F51" s="1442">
        <v>59</v>
      </c>
      <c r="G51" s="1444">
        <v>9</v>
      </c>
      <c r="H51" s="1443">
        <v>68</v>
      </c>
      <c r="I51" s="1442">
        <v>40</v>
      </c>
      <c r="J51" s="1442">
        <v>50</v>
      </c>
      <c r="K51" s="1442">
        <v>9</v>
      </c>
      <c r="L51" s="1444">
        <v>0.73529411764705888</v>
      </c>
      <c r="M51" s="1443">
        <v>17</v>
      </c>
      <c r="N51" s="1442">
        <v>9</v>
      </c>
      <c r="O51" s="1444">
        <v>0</v>
      </c>
    </row>
    <row r="52" spans="1:15">
      <c r="A52" t="s">
        <v>1374</v>
      </c>
      <c r="B52" t="s">
        <v>8</v>
      </c>
      <c r="C52" t="s">
        <v>1604</v>
      </c>
      <c r="D52" t="s">
        <v>7</v>
      </c>
      <c r="E52" s="1443">
        <v>1430</v>
      </c>
      <c r="F52" s="1442">
        <v>756</v>
      </c>
      <c r="G52" s="1444">
        <v>44</v>
      </c>
      <c r="H52" s="1443">
        <v>56</v>
      </c>
      <c r="I52" s="1442">
        <v>19</v>
      </c>
      <c r="J52" s="1442">
        <v>27</v>
      </c>
      <c r="K52" s="1442">
        <v>1</v>
      </c>
      <c r="L52" s="1444">
        <v>0.48214285714285715</v>
      </c>
      <c r="M52" s="1443">
        <v>1374</v>
      </c>
      <c r="N52" s="1442">
        <v>729</v>
      </c>
      <c r="O52" s="1444">
        <v>43</v>
      </c>
    </row>
    <row r="53" spans="1:15">
      <c r="A53" t="s">
        <v>1410</v>
      </c>
      <c r="B53" t="s">
        <v>8</v>
      </c>
      <c r="C53" t="s">
        <v>1579</v>
      </c>
      <c r="D53" t="s">
        <v>111</v>
      </c>
      <c r="E53" s="1443">
        <v>1482</v>
      </c>
      <c r="F53" s="1442">
        <v>830</v>
      </c>
      <c r="G53" s="1444">
        <v>51</v>
      </c>
      <c r="H53" s="1443">
        <v>28</v>
      </c>
      <c r="I53" s="1442">
        <v>10</v>
      </c>
      <c r="J53" s="1442">
        <v>15</v>
      </c>
      <c r="K53" s="1442">
        <v>0</v>
      </c>
      <c r="L53" s="1444">
        <v>0.5357142857142857</v>
      </c>
      <c r="M53" s="1443">
        <v>1454</v>
      </c>
      <c r="N53" s="1442">
        <v>815</v>
      </c>
      <c r="O53" s="1444">
        <v>51</v>
      </c>
    </row>
    <row r="54" spans="1:15">
      <c r="A54" t="s">
        <v>1492</v>
      </c>
      <c r="B54" t="s">
        <v>152</v>
      </c>
      <c r="C54" t="s">
        <v>1625</v>
      </c>
      <c r="D54" t="s">
        <v>151</v>
      </c>
      <c r="E54" s="1443">
        <v>1558</v>
      </c>
      <c r="F54" s="1442">
        <v>895</v>
      </c>
      <c r="G54" s="1444">
        <v>6</v>
      </c>
      <c r="H54" s="1443">
        <v>67</v>
      </c>
      <c r="I54" s="1442">
        <v>15</v>
      </c>
      <c r="J54" s="1442">
        <v>37</v>
      </c>
      <c r="K54" s="1442">
        <v>0</v>
      </c>
      <c r="L54" s="1444">
        <v>0.55223880597014929</v>
      </c>
      <c r="M54" s="1443">
        <v>1491</v>
      </c>
      <c r="N54" s="1442">
        <v>858</v>
      </c>
      <c r="O54" s="1444">
        <v>6</v>
      </c>
    </row>
    <row r="55" spans="1:15">
      <c r="A55" t="s">
        <v>1525</v>
      </c>
      <c r="B55" t="s">
        <v>72</v>
      </c>
      <c r="C55" t="s">
        <v>1654</v>
      </c>
      <c r="D55" t="s">
        <v>1158</v>
      </c>
      <c r="E55" s="1443">
        <v>502</v>
      </c>
      <c r="F55" s="1442">
        <v>238</v>
      </c>
      <c r="G55" s="1444">
        <v>15</v>
      </c>
      <c r="H55" s="1443">
        <v>45</v>
      </c>
      <c r="I55" s="1442">
        <v>12</v>
      </c>
      <c r="J55" s="1442">
        <v>19</v>
      </c>
      <c r="K55" s="1442">
        <v>0</v>
      </c>
      <c r="L55" s="1444">
        <v>0.42222222222222222</v>
      </c>
      <c r="M55" s="1443">
        <v>457</v>
      </c>
      <c r="N55" s="1442">
        <v>219</v>
      </c>
      <c r="O55" s="1444">
        <v>15</v>
      </c>
    </row>
    <row r="56" spans="1:15">
      <c r="A56" t="s">
        <v>1448</v>
      </c>
      <c r="B56" t="s">
        <v>108</v>
      </c>
      <c r="C56" t="s">
        <v>1579</v>
      </c>
      <c r="D56" t="s">
        <v>107</v>
      </c>
      <c r="E56" s="1443">
        <v>638</v>
      </c>
      <c r="F56" s="1442">
        <v>306</v>
      </c>
      <c r="G56" s="1444">
        <v>3</v>
      </c>
      <c r="H56" s="1443">
        <v>38</v>
      </c>
      <c r="I56" s="1442">
        <v>12</v>
      </c>
      <c r="J56" s="1442">
        <v>19</v>
      </c>
      <c r="K56" s="1442">
        <v>0</v>
      </c>
      <c r="L56" s="1444">
        <v>0.5</v>
      </c>
      <c r="M56" s="1443">
        <v>600</v>
      </c>
      <c r="N56" s="1442">
        <v>287</v>
      </c>
      <c r="O56" s="1444">
        <v>3</v>
      </c>
    </row>
    <row r="57" spans="1:15">
      <c r="A57" t="s">
        <v>1537</v>
      </c>
      <c r="B57" t="s">
        <v>106</v>
      </c>
      <c r="C57" t="s">
        <v>1607</v>
      </c>
      <c r="D57" t="s">
        <v>2162</v>
      </c>
      <c r="E57" s="1443">
        <v>93</v>
      </c>
      <c r="F57" s="1442">
        <v>31</v>
      </c>
      <c r="G57" s="1444">
        <v>0</v>
      </c>
      <c r="H57" s="1443">
        <v>38</v>
      </c>
      <c r="I57" s="1442">
        <v>8</v>
      </c>
      <c r="J57" s="1442">
        <v>11</v>
      </c>
      <c r="K57" s="1442">
        <v>0</v>
      </c>
      <c r="L57" s="1444">
        <v>0.28947368421052633</v>
      </c>
      <c r="M57" s="1443">
        <v>55</v>
      </c>
      <c r="N57" s="1442">
        <v>20</v>
      </c>
      <c r="O57" s="1444">
        <v>0</v>
      </c>
    </row>
    <row r="58" spans="1:15">
      <c r="A58" t="s">
        <v>1542</v>
      </c>
      <c r="B58" t="s">
        <v>1584</v>
      </c>
      <c r="C58" t="s">
        <v>1585</v>
      </c>
      <c r="D58" t="s">
        <v>1674</v>
      </c>
      <c r="E58" s="1443">
        <v>29</v>
      </c>
      <c r="F58" s="1442">
        <v>11</v>
      </c>
      <c r="G58" s="1444">
        <v>0</v>
      </c>
      <c r="H58" s="1443">
        <v>29</v>
      </c>
      <c r="I58" s="1442">
        <v>9</v>
      </c>
      <c r="J58" s="1442">
        <v>11</v>
      </c>
      <c r="K58" s="1442">
        <v>0</v>
      </c>
      <c r="L58" s="1444">
        <v>0.37931034482758619</v>
      </c>
      <c r="M58" s="1443">
        <v>0</v>
      </c>
      <c r="N58" s="1442">
        <v>0</v>
      </c>
      <c r="O58" s="1444">
        <v>0</v>
      </c>
    </row>
    <row r="59" spans="1:15">
      <c r="A59" t="s">
        <v>1494</v>
      </c>
      <c r="B59" t="s">
        <v>8</v>
      </c>
      <c r="C59" t="s">
        <v>1649</v>
      </c>
      <c r="D59" t="s">
        <v>1269</v>
      </c>
      <c r="E59" s="1443">
        <v>1715</v>
      </c>
      <c r="F59" s="1442">
        <v>1070</v>
      </c>
      <c r="G59" s="1444">
        <v>113</v>
      </c>
      <c r="H59" s="1443">
        <v>75</v>
      </c>
      <c r="I59" s="1442">
        <v>32</v>
      </c>
      <c r="J59" s="1442">
        <v>47</v>
      </c>
      <c r="K59" s="1442">
        <v>0</v>
      </c>
      <c r="L59" s="1444">
        <v>0.62666666666666671</v>
      </c>
      <c r="M59" s="1443">
        <v>1640</v>
      </c>
      <c r="N59" s="1442">
        <v>1023</v>
      </c>
      <c r="O59" s="1444">
        <v>113</v>
      </c>
    </row>
    <row r="60" spans="1:15">
      <c r="A60" t="s">
        <v>1498</v>
      </c>
      <c r="B60" t="s">
        <v>1516</v>
      </c>
      <c r="C60" t="s">
        <v>1586</v>
      </c>
      <c r="D60" t="s">
        <v>1311</v>
      </c>
      <c r="E60" s="1443">
        <v>372</v>
      </c>
      <c r="F60" s="1442">
        <v>230</v>
      </c>
      <c r="G60" s="1444">
        <v>32</v>
      </c>
      <c r="H60" s="1443">
        <v>77</v>
      </c>
      <c r="I60" s="1442">
        <v>44</v>
      </c>
      <c r="J60" s="1442">
        <v>54</v>
      </c>
      <c r="K60" s="1442">
        <v>15</v>
      </c>
      <c r="L60" s="1444">
        <v>0.70129870129870131</v>
      </c>
      <c r="M60" s="1443">
        <v>295</v>
      </c>
      <c r="N60" s="1442">
        <v>176</v>
      </c>
      <c r="O60" s="1444">
        <v>17</v>
      </c>
    </row>
    <row r="61" spans="1:15">
      <c r="A61" t="s">
        <v>1510</v>
      </c>
      <c r="B61" t="s">
        <v>204</v>
      </c>
      <c r="C61" t="s">
        <v>1588</v>
      </c>
      <c r="D61" t="s">
        <v>203</v>
      </c>
      <c r="E61" s="1443">
        <v>1959</v>
      </c>
      <c r="F61" s="1442">
        <v>1193</v>
      </c>
      <c r="G61" s="1444">
        <v>58</v>
      </c>
      <c r="H61" s="1443">
        <v>84</v>
      </c>
      <c r="I61" s="1442">
        <v>40</v>
      </c>
      <c r="J61" s="1442">
        <v>54</v>
      </c>
      <c r="K61" s="1442">
        <v>0</v>
      </c>
      <c r="L61" s="1444">
        <v>0.6428571428571429</v>
      </c>
      <c r="M61" s="1443">
        <v>1875</v>
      </c>
      <c r="N61" s="1442">
        <v>1139</v>
      </c>
      <c r="O61" s="1444">
        <v>58</v>
      </c>
    </row>
    <row r="62" spans="1:15">
      <c r="A62" t="s">
        <v>1466</v>
      </c>
      <c r="B62" t="s">
        <v>74</v>
      </c>
      <c r="C62" t="s">
        <v>1716</v>
      </c>
      <c r="D62" t="s">
        <v>1221</v>
      </c>
      <c r="E62" s="1443">
        <v>1493</v>
      </c>
      <c r="F62" s="1442">
        <v>895</v>
      </c>
      <c r="G62" s="1444">
        <v>102</v>
      </c>
      <c r="H62" s="1443">
        <v>59</v>
      </c>
      <c r="I62" s="1442">
        <v>26</v>
      </c>
      <c r="J62" s="1442">
        <v>41</v>
      </c>
      <c r="K62" s="1442">
        <v>1</v>
      </c>
      <c r="L62" s="1444">
        <v>0.69491525423728817</v>
      </c>
      <c r="M62" s="1443">
        <v>1434</v>
      </c>
      <c r="N62" s="1442">
        <v>854</v>
      </c>
      <c r="O62" s="1444">
        <v>101</v>
      </c>
    </row>
    <row r="63" spans="1:15">
      <c r="A63" t="s">
        <v>1436</v>
      </c>
      <c r="B63" t="s">
        <v>67</v>
      </c>
      <c r="C63" t="s">
        <v>1592</v>
      </c>
      <c r="D63" t="s">
        <v>66</v>
      </c>
      <c r="E63" s="1443">
        <v>914</v>
      </c>
      <c r="F63" s="1442">
        <v>456</v>
      </c>
      <c r="G63" s="1444">
        <v>34</v>
      </c>
      <c r="H63" s="1443">
        <v>63</v>
      </c>
      <c r="I63" s="1442">
        <v>24</v>
      </c>
      <c r="J63" s="1442">
        <v>33</v>
      </c>
      <c r="K63" s="1442">
        <v>2</v>
      </c>
      <c r="L63" s="1444">
        <v>0.52380952380952384</v>
      </c>
      <c r="M63" s="1443">
        <v>851</v>
      </c>
      <c r="N63" s="1442">
        <v>423</v>
      </c>
      <c r="O63" s="1444">
        <v>32</v>
      </c>
    </row>
    <row r="64" spans="1:15">
      <c r="A64" t="s">
        <v>1524</v>
      </c>
      <c r="B64" t="s">
        <v>1562</v>
      </c>
      <c r="C64" t="s">
        <v>1696</v>
      </c>
      <c r="D64" t="s">
        <v>1688</v>
      </c>
      <c r="E64" s="1443">
        <v>212</v>
      </c>
      <c r="F64" s="1442">
        <v>108</v>
      </c>
      <c r="G64" s="1444">
        <v>2</v>
      </c>
      <c r="H64" s="1443">
        <v>53</v>
      </c>
      <c r="I64" s="1442">
        <v>19</v>
      </c>
      <c r="J64" s="1442">
        <v>30</v>
      </c>
      <c r="K64" s="1442">
        <v>0</v>
      </c>
      <c r="L64" s="1444">
        <v>0.56603773584905659</v>
      </c>
      <c r="M64" s="1443">
        <v>159</v>
      </c>
      <c r="N64" s="1442">
        <v>78</v>
      </c>
      <c r="O64" s="1444">
        <v>2</v>
      </c>
    </row>
    <row r="65" spans="1:15">
      <c r="A65" t="s">
        <v>1493</v>
      </c>
      <c r="B65" t="s">
        <v>74</v>
      </c>
      <c r="C65" t="s">
        <v>1654</v>
      </c>
      <c r="D65" t="s">
        <v>1220</v>
      </c>
      <c r="E65" s="1443">
        <v>796</v>
      </c>
      <c r="F65" s="1442">
        <v>442</v>
      </c>
      <c r="G65" s="1444">
        <v>10</v>
      </c>
      <c r="H65" s="1443">
        <v>79</v>
      </c>
      <c r="I65" s="1442">
        <v>35</v>
      </c>
      <c r="J65" s="1442">
        <v>53</v>
      </c>
      <c r="K65" s="1442">
        <v>0</v>
      </c>
      <c r="L65" s="1444">
        <v>0.67088607594936711</v>
      </c>
      <c r="M65" s="1443">
        <v>717</v>
      </c>
      <c r="N65" s="1442">
        <v>389</v>
      </c>
      <c r="O65" s="1444">
        <v>10</v>
      </c>
    </row>
    <row r="66" spans="1:15">
      <c r="A66" t="s">
        <v>1465</v>
      </c>
      <c r="B66" t="s">
        <v>1717</v>
      </c>
      <c r="C66" t="s">
        <v>1718</v>
      </c>
      <c r="D66" t="s">
        <v>1304</v>
      </c>
      <c r="E66" s="1443">
        <v>248</v>
      </c>
      <c r="F66" s="1442">
        <v>141</v>
      </c>
      <c r="G66" s="1444">
        <v>1</v>
      </c>
      <c r="H66" s="1443">
        <v>73</v>
      </c>
      <c r="I66" s="1442">
        <v>27</v>
      </c>
      <c r="J66" s="1442">
        <v>39</v>
      </c>
      <c r="K66" s="1442">
        <v>0</v>
      </c>
      <c r="L66" s="1444">
        <v>0.53424657534246578</v>
      </c>
      <c r="M66" s="1443">
        <v>175</v>
      </c>
      <c r="N66" s="1442">
        <v>102</v>
      </c>
      <c r="O66" s="1444">
        <v>1</v>
      </c>
    </row>
    <row r="67" spans="1:15">
      <c r="A67" s="1471" t="s">
        <v>2111</v>
      </c>
      <c r="B67" s="1471" t="s">
        <v>2109</v>
      </c>
      <c r="C67" t="s">
        <v>1605</v>
      </c>
      <c r="D67" t="s">
        <v>2107</v>
      </c>
      <c r="E67" s="1443">
        <v>405</v>
      </c>
      <c r="F67" s="1442">
        <v>213</v>
      </c>
      <c r="G67" s="1444">
        <v>2</v>
      </c>
      <c r="H67" s="1443">
        <v>59</v>
      </c>
      <c r="I67" s="1442">
        <v>21</v>
      </c>
      <c r="J67" s="1442">
        <v>29</v>
      </c>
      <c r="K67" s="1442">
        <v>0</v>
      </c>
      <c r="L67" s="1444">
        <v>0.49152542372881358</v>
      </c>
      <c r="M67" s="1443">
        <v>346</v>
      </c>
      <c r="N67" s="1442">
        <v>184</v>
      </c>
      <c r="O67" s="1444">
        <v>2</v>
      </c>
    </row>
    <row r="68" spans="1:15">
      <c r="A68" t="s">
        <v>1424</v>
      </c>
      <c r="B68" t="s">
        <v>1562</v>
      </c>
      <c r="C68" t="s">
        <v>1561</v>
      </c>
      <c r="D68" t="s">
        <v>1689</v>
      </c>
      <c r="E68" s="1443">
        <v>739</v>
      </c>
      <c r="F68" s="1442">
        <v>418</v>
      </c>
      <c r="G68" s="1444">
        <v>17</v>
      </c>
      <c r="H68" s="1443">
        <v>66</v>
      </c>
      <c r="I68" s="1442">
        <v>23</v>
      </c>
      <c r="J68" s="1442">
        <v>38</v>
      </c>
      <c r="K68" s="1442">
        <v>0</v>
      </c>
      <c r="L68" s="1444">
        <v>0.5757575757575758</v>
      </c>
      <c r="M68" s="1443">
        <v>673</v>
      </c>
      <c r="N68" s="1442">
        <v>380</v>
      </c>
      <c r="O68" s="1444">
        <v>17</v>
      </c>
    </row>
    <row r="69" spans="1:15">
      <c r="A69" t="s">
        <v>1433</v>
      </c>
      <c r="B69" t="s">
        <v>86</v>
      </c>
      <c r="C69" t="s">
        <v>1580</v>
      </c>
      <c r="D69" t="s">
        <v>85</v>
      </c>
      <c r="E69" s="1443">
        <v>264</v>
      </c>
      <c r="F69" s="1442">
        <v>133</v>
      </c>
      <c r="G69" s="1444">
        <v>0</v>
      </c>
      <c r="H69" s="1443">
        <v>41</v>
      </c>
      <c r="I69" s="1442">
        <v>10</v>
      </c>
      <c r="J69" s="1442">
        <v>17</v>
      </c>
      <c r="K69" s="1442">
        <v>0</v>
      </c>
      <c r="L69" s="1444">
        <v>0.41463414634146339</v>
      </c>
      <c r="M69" s="1443">
        <v>223</v>
      </c>
      <c r="N69" s="1442">
        <v>116</v>
      </c>
      <c r="O69" s="1444">
        <v>0</v>
      </c>
    </row>
    <row r="70" spans="1:15">
      <c r="A70" t="s">
        <v>1523</v>
      </c>
      <c r="B70" t="s">
        <v>31</v>
      </c>
      <c r="C70" t="s">
        <v>1607</v>
      </c>
      <c r="D70" t="s">
        <v>30</v>
      </c>
      <c r="E70" s="1443">
        <v>118</v>
      </c>
      <c r="F70" s="1442">
        <v>52</v>
      </c>
      <c r="G70" s="1444">
        <v>4</v>
      </c>
      <c r="H70" s="1443">
        <v>68</v>
      </c>
      <c r="I70" s="1442">
        <v>12</v>
      </c>
      <c r="J70" s="1442">
        <v>28</v>
      </c>
      <c r="K70" s="1442">
        <v>1</v>
      </c>
      <c r="L70" s="1444">
        <v>0.41176470588235292</v>
      </c>
      <c r="M70" s="1443">
        <v>50</v>
      </c>
      <c r="N70" s="1442">
        <v>24</v>
      </c>
      <c r="O70" s="1444">
        <v>3</v>
      </c>
    </row>
    <row r="71" spans="1:15">
      <c r="A71" t="s">
        <v>1371</v>
      </c>
      <c r="B71" t="s">
        <v>74</v>
      </c>
      <c r="C71" t="s">
        <v>1719</v>
      </c>
      <c r="D71" t="s">
        <v>1222</v>
      </c>
      <c r="E71" s="1443">
        <v>2388</v>
      </c>
      <c r="F71" s="1442">
        <v>1156</v>
      </c>
      <c r="G71" s="1444">
        <v>9</v>
      </c>
      <c r="H71" s="1443">
        <v>36</v>
      </c>
      <c r="I71" s="1442">
        <v>16</v>
      </c>
      <c r="J71" s="1442">
        <v>17</v>
      </c>
      <c r="K71" s="1442">
        <v>0</v>
      </c>
      <c r="L71" s="1444">
        <v>0.47222222222222221</v>
      </c>
      <c r="M71" s="1443">
        <v>2352</v>
      </c>
      <c r="N71" s="1442">
        <v>1139</v>
      </c>
      <c r="O71" s="1444">
        <v>9</v>
      </c>
    </row>
    <row r="72" spans="1:15">
      <c r="A72" t="s">
        <v>1447</v>
      </c>
      <c r="B72" t="s">
        <v>1720</v>
      </c>
      <c r="C72" t="s">
        <v>1619</v>
      </c>
      <c r="D72" t="s">
        <v>1174</v>
      </c>
      <c r="E72" s="1443">
        <v>1230</v>
      </c>
      <c r="F72" s="1442">
        <v>586</v>
      </c>
      <c r="G72" s="1444">
        <v>3</v>
      </c>
      <c r="H72" s="1443">
        <v>12</v>
      </c>
      <c r="I72" s="1442">
        <v>4</v>
      </c>
      <c r="J72" s="1442">
        <v>4</v>
      </c>
      <c r="K72" s="1442">
        <v>0</v>
      </c>
      <c r="L72" s="1444">
        <v>0.33333333333333331</v>
      </c>
      <c r="M72" s="1443">
        <v>1218</v>
      </c>
      <c r="N72" s="1442">
        <v>582</v>
      </c>
      <c r="O72" s="1444">
        <v>3</v>
      </c>
    </row>
    <row r="73" spans="1:15">
      <c r="A73" t="s">
        <v>1538</v>
      </c>
      <c r="B73" t="s">
        <v>18</v>
      </c>
      <c r="C73" t="s">
        <v>1601</v>
      </c>
      <c r="D73" t="s">
        <v>17</v>
      </c>
      <c r="E73" s="1443">
        <v>66</v>
      </c>
      <c r="F73" s="1442">
        <v>37</v>
      </c>
      <c r="G73" s="1444">
        <v>2</v>
      </c>
      <c r="H73" s="1443">
        <v>66</v>
      </c>
      <c r="I73" s="1442">
        <v>19</v>
      </c>
      <c r="J73" s="1442">
        <v>37</v>
      </c>
      <c r="K73" s="1442">
        <v>2</v>
      </c>
      <c r="L73" s="1444">
        <v>0.56060606060606055</v>
      </c>
      <c r="M73" s="1443">
        <v>0</v>
      </c>
      <c r="N73" s="1442">
        <v>0</v>
      </c>
      <c r="O73" s="1444">
        <v>0</v>
      </c>
    </row>
    <row r="74" spans="1:15">
      <c r="A74" t="s">
        <v>1378</v>
      </c>
      <c r="B74" t="s">
        <v>1316</v>
      </c>
      <c r="C74" t="s">
        <v>1563</v>
      </c>
      <c r="D74" t="s">
        <v>1160</v>
      </c>
      <c r="E74" s="1443">
        <v>751</v>
      </c>
      <c r="F74" s="1442">
        <v>493</v>
      </c>
      <c r="G74" s="1444">
        <v>27</v>
      </c>
      <c r="H74" s="1443">
        <v>80</v>
      </c>
      <c r="I74" s="1442">
        <v>34</v>
      </c>
      <c r="J74" s="1442">
        <v>47</v>
      </c>
      <c r="K74" s="1442">
        <v>2</v>
      </c>
      <c r="L74" s="1444">
        <v>0.58750000000000002</v>
      </c>
      <c r="M74" s="1443">
        <v>671</v>
      </c>
      <c r="N74" s="1442">
        <v>446</v>
      </c>
      <c r="O74" s="1444">
        <v>25</v>
      </c>
    </row>
    <row r="75" spans="1:15">
      <c r="A75" t="s">
        <v>1439</v>
      </c>
      <c r="B75" t="s">
        <v>48</v>
      </c>
      <c r="C75" t="s">
        <v>1599</v>
      </c>
      <c r="D75" t="s">
        <v>47</v>
      </c>
      <c r="E75" s="1443">
        <v>666</v>
      </c>
      <c r="F75" s="1442">
        <v>424</v>
      </c>
      <c r="G75" s="1444">
        <v>4</v>
      </c>
      <c r="H75" s="1443">
        <v>80</v>
      </c>
      <c r="I75" s="1442">
        <v>34</v>
      </c>
      <c r="J75" s="1442">
        <v>49</v>
      </c>
      <c r="K75" s="1442">
        <v>1</v>
      </c>
      <c r="L75" s="1444">
        <v>0.61250000000000004</v>
      </c>
      <c r="M75" s="1443">
        <v>586</v>
      </c>
      <c r="N75" s="1442">
        <v>375</v>
      </c>
      <c r="O75" s="1444">
        <v>3</v>
      </c>
    </row>
    <row r="76" spans="1:15">
      <c r="A76" t="s">
        <v>2115</v>
      </c>
      <c r="B76" t="s">
        <v>2114</v>
      </c>
      <c r="C76" t="s">
        <v>1599</v>
      </c>
      <c r="D76" t="s">
        <v>2116</v>
      </c>
      <c r="E76" s="1443">
        <v>147</v>
      </c>
      <c r="F76" s="1442">
        <v>75</v>
      </c>
      <c r="G76" s="1444">
        <v>7</v>
      </c>
      <c r="H76" s="1443">
        <v>76</v>
      </c>
      <c r="I76" s="1442">
        <v>21</v>
      </c>
      <c r="J76" s="1442">
        <v>44</v>
      </c>
      <c r="K76" s="1442">
        <v>5</v>
      </c>
      <c r="L76" s="1444">
        <v>0.57894736842105265</v>
      </c>
      <c r="M76" s="1443">
        <v>71</v>
      </c>
      <c r="N76" s="1442">
        <v>31</v>
      </c>
      <c r="O76" s="1444">
        <v>2</v>
      </c>
    </row>
    <row r="77" spans="1:15">
      <c r="A77" t="s">
        <v>1358</v>
      </c>
      <c r="B77" t="s">
        <v>1642</v>
      </c>
      <c r="C77" t="s">
        <v>1611</v>
      </c>
      <c r="D77" t="s">
        <v>1181</v>
      </c>
      <c r="E77" s="1443">
        <v>1366</v>
      </c>
      <c r="F77" s="1442">
        <v>803</v>
      </c>
      <c r="G77" s="1444">
        <v>29</v>
      </c>
      <c r="H77" s="1443">
        <v>91</v>
      </c>
      <c r="I77" s="1442">
        <v>36</v>
      </c>
      <c r="J77" s="1442">
        <v>57</v>
      </c>
      <c r="K77" s="1442">
        <v>1</v>
      </c>
      <c r="L77" s="1444">
        <v>0.62637362637362637</v>
      </c>
      <c r="M77" s="1443">
        <v>1275</v>
      </c>
      <c r="N77" s="1442">
        <v>746</v>
      </c>
      <c r="O77" s="1444">
        <v>28</v>
      </c>
    </row>
    <row r="78" spans="1:15">
      <c r="A78" t="s">
        <v>1464</v>
      </c>
      <c r="B78" t="s">
        <v>182</v>
      </c>
      <c r="C78" t="s">
        <v>1590</v>
      </c>
      <c r="D78" t="s">
        <v>181</v>
      </c>
      <c r="E78" s="1443">
        <v>634</v>
      </c>
      <c r="F78" s="1442">
        <v>326</v>
      </c>
      <c r="G78" s="1444">
        <v>2</v>
      </c>
      <c r="H78" s="1443">
        <v>59</v>
      </c>
      <c r="I78" s="1442">
        <v>19</v>
      </c>
      <c r="J78" s="1442">
        <v>33</v>
      </c>
      <c r="K78" s="1442">
        <v>1</v>
      </c>
      <c r="L78" s="1444">
        <v>0.55932203389830504</v>
      </c>
      <c r="M78" s="1443">
        <v>575</v>
      </c>
      <c r="N78" s="1442">
        <v>293</v>
      </c>
      <c r="O78" s="1444">
        <v>1</v>
      </c>
    </row>
    <row r="79" spans="1:15">
      <c r="A79" t="s">
        <v>1450</v>
      </c>
      <c r="B79" t="s">
        <v>134</v>
      </c>
      <c r="C79" t="s">
        <v>1566</v>
      </c>
      <c r="D79" t="s">
        <v>133</v>
      </c>
      <c r="E79" s="1443">
        <v>273</v>
      </c>
      <c r="F79" s="1442">
        <v>148</v>
      </c>
      <c r="G79" s="1444">
        <v>1</v>
      </c>
      <c r="H79" s="1443">
        <v>65</v>
      </c>
      <c r="I79" s="1442">
        <v>18</v>
      </c>
      <c r="J79" s="1442">
        <v>37</v>
      </c>
      <c r="K79" s="1442">
        <v>0</v>
      </c>
      <c r="L79" s="1444">
        <v>0.56923076923076921</v>
      </c>
      <c r="M79" s="1443">
        <v>208</v>
      </c>
      <c r="N79" s="1442">
        <v>111</v>
      </c>
      <c r="O79" s="1444">
        <v>1</v>
      </c>
    </row>
    <row r="80" spans="1:15">
      <c r="A80" t="s">
        <v>1434</v>
      </c>
      <c r="B80" t="s">
        <v>174</v>
      </c>
      <c r="C80" t="s">
        <v>1639</v>
      </c>
      <c r="D80" t="s">
        <v>173</v>
      </c>
      <c r="E80" s="1443">
        <v>790</v>
      </c>
      <c r="F80" s="1442">
        <v>407</v>
      </c>
      <c r="G80" s="1444">
        <v>54</v>
      </c>
      <c r="H80" s="1443">
        <v>56</v>
      </c>
      <c r="I80" s="1442">
        <v>11</v>
      </c>
      <c r="J80" s="1442">
        <v>23</v>
      </c>
      <c r="K80" s="1442">
        <v>2</v>
      </c>
      <c r="L80" s="1444">
        <v>0.4107142857142857</v>
      </c>
      <c r="M80" s="1443">
        <v>734</v>
      </c>
      <c r="N80" s="1442">
        <v>384</v>
      </c>
      <c r="O80" s="1444">
        <v>52</v>
      </c>
    </row>
    <row r="81" spans="1:15">
      <c r="A81" t="s">
        <v>1412</v>
      </c>
      <c r="B81" t="s">
        <v>1721</v>
      </c>
      <c r="C81" t="s">
        <v>1722</v>
      </c>
      <c r="D81" t="s">
        <v>1284</v>
      </c>
      <c r="E81" s="1443">
        <v>267</v>
      </c>
      <c r="F81" s="1442">
        <v>144</v>
      </c>
      <c r="G81" s="1444">
        <v>2</v>
      </c>
      <c r="H81" s="1443">
        <v>49</v>
      </c>
      <c r="I81" s="1442">
        <v>15</v>
      </c>
      <c r="J81" s="1442">
        <v>27</v>
      </c>
      <c r="K81" s="1442">
        <v>0</v>
      </c>
      <c r="L81" s="1444">
        <v>0.55102040816326525</v>
      </c>
      <c r="M81" s="1443">
        <v>218</v>
      </c>
      <c r="N81" s="1442">
        <v>117</v>
      </c>
      <c r="O81" s="1444">
        <v>2</v>
      </c>
    </row>
    <row r="82" spans="1:15">
      <c r="A82" s="1471" t="s">
        <v>1533</v>
      </c>
      <c r="B82" t="s">
        <v>1634</v>
      </c>
      <c r="C82" s="1471" t="s">
        <v>1630</v>
      </c>
      <c r="D82" t="s">
        <v>1126</v>
      </c>
      <c r="E82" s="1443">
        <v>509</v>
      </c>
      <c r="F82" s="1442">
        <v>251</v>
      </c>
      <c r="G82" s="1444">
        <v>13</v>
      </c>
      <c r="H82" s="1443">
        <v>75</v>
      </c>
      <c r="I82" s="1442">
        <v>25</v>
      </c>
      <c r="J82" s="1442">
        <v>40</v>
      </c>
      <c r="K82" s="1442">
        <v>2</v>
      </c>
      <c r="L82" s="1444">
        <v>0.53333333333333333</v>
      </c>
      <c r="M82" s="1443">
        <v>434</v>
      </c>
      <c r="N82" s="1442">
        <v>211</v>
      </c>
      <c r="O82" s="1444">
        <v>11</v>
      </c>
    </row>
    <row r="83" spans="1:15">
      <c r="A83" t="s">
        <v>1460</v>
      </c>
      <c r="B83" t="s">
        <v>48</v>
      </c>
      <c r="C83" t="s">
        <v>1613</v>
      </c>
      <c r="D83" t="s">
        <v>247</v>
      </c>
      <c r="E83" s="1443">
        <v>520</v>
      </c>
      <c r="F83" s="1442">
        <v>250</v>
      </c>
      <c r="G83" s="1444">
        <v>1</v>
      </c>
      <c r="H83" s="1443">
        <v>47</v>
      </c>
      <c r="I83" s="1442">
        <v>14</v>
      </c>
      <c r="J83" s="1442">
        <v>23</v>
      </c>
      <c r="K83" s="1442">
        <v>0</v>
      </c>
      <c r="L83" s="1444">
        <v>0.48936170212765956</v>
      </c>
      <c r="M83" s="1443">
        <v>473</v>
      </c>
      <c r="N83" s="1442">
        <v>227</v>
      </c>
      <c r="O83" s="1444">
        <v>1</v>
      </c>
    </row>
    <row r="84" spans="1:15">
      <c r="A84" t="s">
        <v>1503</v>
      </c>
      <c r="B84" t="s">
        <v>231</v>
      </c>
      <c r="C84" t="s">
        <v>1606</v>
      </c>
      <c r="D84" t="s">
        <v>230</v>
      </c>
      <c r="E84" s="1443">
        <v>228</v>
      </c>
      <c r="F84" s="1442">
        <v>108</v>
      </c>
      <c r="G84" s="1444">
        <v>4</v>
      </c>
      <c r="H84" s="1443">
        <v>30</v>
      </c>
      <c r="I84" s="1442">
        <v>8</v>
      </c>
      <c r="J84" s="1442">
        <v>13</v>
      </c>
      <c r="K84" s="1442">
        <v>0</v>
      </c>
      <c r="L84" s="1444">
        <v>0.43333333333333335</v>
      </c>
      <c r="M84" s="1443">
        <v>198</v>
      </c>
      <c r="N84" s="1442">
        <v>95</v>
      </c>
      <c r="O84" s="1444">
        <v>4</v>
      </c>
    </row>
    <row r="85" spans="1:15">
      <c r="A85" t="s">
        <v>1487</v>
      </c>
      <c r="B85" t="s">
        <v>34</v>
      </c>
      <c r="C85" t="s">
        <v>1594</v>
      </c>
      <c r="D85" t="s">
        <v>33</v>
      </c>
      <c r="E85" s="1443">
        <v>162</v>
      </c>
      <c r="F85" s="1442">
        <v>80</v>
      </c>
      <c r="G85" s="1444">
        <v>0</v>
      </c>
      <c r="H85" s="1443">
        <v>38</v>
      </c>
      <c r="I85" s="1442">
        <v>9</v>
      </c>
      <c r="J85" s="1442">
        <v>20</v>
      </c>
      <c r="K85" s="1442">
        <v>0</v>
      </c>
      <c r="L85" s="1444">
        <v>0.52631578947368418</v>
      </c>
      <c r="M85" s="1443">
        <v>124</v>
      </c>
      <c r="N85" s="1442">
        <v>60</v>
      </c>
      <c r="O85" s="1444">
        <v>0</v>
      </c>
    </row>
    <row r="86" spans="1:15">
      <c r="A86" t="s">
        <v>1522</v>
      </c>
      <c r="B86" t="s">
        <v>125</v>
      </c>
      <c r="C86" t="s">
        <v>1609</v>
      </c>
      <c r="D86" t="s">
        <v>124</v>
      </c>
      <c r="E86" s="1443">
        <v>58</v>
      </c>
      <c r="F86" s="1442">
        <v>22</v>
      </c>
      <c r="G86" s="1444">
        <v>0</v>
      </c>
      <c r="H86" s="1443">
        <v>36</v>
      </c>
      <c r="I86" s="1442">
        <v>6</v>
      </c>
      <c r="J86" s="1442">
        <v>15</v>
      </c>
      <c r="K86" s="1442">
        <v>0</v>
      </c>
      <c r="L86" s="1444">
        <v>0.41666666666666669</v>
      </c>
      <c r="M86" s="1443">
        <v>22</v>
      </c>
      <c r="N86" s="1442">
        <v>7</v>
      </c>
      <c r="O86" s="1444">
        <v>0</v>
      </c>
    </row>
    <row r="87" spans="1:15">
      <c r="A87" t="s">
        <v>1723</v>
      </c>
      <c r="B87" t="s">
        <v>1724</v>
      </c>
      <c r="C87" t="s">
        <v>1567</v>
      </c>
      <c r="D87" t="s">
        <v>1690</v>
      </c>
      <c r="E87" s="1443">
        <v>38</v>
      </c>
      <c r="F87" s="1442">
        <v>17</v>
      </c>
      <c r="G87" s="1444">
        <v>0</v>
      </c>
      <c r="H87" s="1443">
        <v>38</v>
      </c>
      <c r="I87" s="1442">
        <v>7</v>
      </c>
      <c r="J87" s="1442">
        <v>17</v>
      </c>
      <c r="K87" s="1442">
        <v>0</v>
      </c>
      <c r="L87" s="1444">
        <v>0.44736842105263158</v>
      </c>
      <c r="M87" s="1443">
        <v>0</v>
      </c>
      <c r="N87" s="1442">
        <v>0</v>
      </c>
      <c r="O87" s="1444">
        <v>0</v>
      </c>
    </row>
    <row r="88" spans="1:15">
      <c r="A88" t="s">
        <v>1511</v>
      </c>
      <c r="B88" t="s">
        <v>206</v>
      </c>
      <c r="C88" t="s">
        <v>1569</v>
      </c>
      <c r="D88" t="s">
        <v>205</v>
      </c>
      <c r="E88" s="1443">
        <v>632</v>
      </c>
      <c r="F88" s="1442">
        <v>424</v>
      </c>
      <c r="G88" s="1444">
        <v>37</v>
      </c>
      <c r="H88" s="1443">
        <v>66</v>
      </c>
      <c r="I88" s="1442">
        <v>29</v>
      </c>
      <c r="J88" s="1442">
        <v>48</v>
      </c>
      <c r="K88" s="1442">
        <v>3</v>
      </c>
      <c r="L88" s="1444">
        <v>0.72727272727272729</v>
      </c>
      <c r="M88" s="1443">
        <v>566</v>
      </c>
      <c r="N88" s="1442">
        <v>376</v>
      </c>
      <c r="O88" s="1444">
        <v>34</v>
      </c>
    </row>
    <row r="89" spans="1:15">
      <c r="A89" t="s">
        <v>1405</v>
      </c>
      <c r="B89" t="s">
        <v>1697</v>
      </c>
      <c r="C89" t="s">
        <v>1647</v>
      </c>
      <c r="D89" t="s">
        <v>1297</v>
      </c>
      <c r="E89" s="1443">
        <v>271</v>
      </c>
      <c r="F89" s="1442">
        <v>153</v>
      </c>
      <c r="G89" s="1444">
        <v>24</v>
      </c>
      <c r="H89" s="1443">
        <v>82</v>
      </c>
      <c r="I89" s="1442">
        <v>39</v>
      </c>
      <c r="J89" s="1442">
        <v>45</v>
      </c>
      <c r="K89" s="1442">
        <v>7</v>
      </c>
      <c r="L89" s="1444">
        <v>0.54878048780487809</v>
      </c>
      <c r="M89" s="1443">
        <v>189</v>
      </c>
      <c r="N89" s="1442">
        <v>108</v>
      </c>
      <c r="O89" s="1444">
        <v>17</v>
      </c>
    </row>
    <row r="90" spans="1:15">
      <c r="A90" t="s">
        <v>1428</v>
      </c>
      <c r="B90" t="s">
        <v>43</v>
      </c>
      <c r="C90" t="s">
        <v>1597</v>
      </c>
      <c r="D90" t="s">
        <v>243</v>
      </c>
      <c r="E90" s="1443">
        <v>893</v>
      </c>
      <c r="F90" s="1442">
        <v>571</v>
      </c>
      <c r="G90" s="1444">
        <v>42</v>
      </c>
      <c r="H90" s="1443">
        <v>84</v>
      </c>
      <c r="I90" s="1442">
        <v>50</v>
      </c>
      <c r="J90" s="1442">
        <v>56</v>
      </c>
      <c r="K90" s="1442">
        <v>5</v>
      </c>
      <c r="L90" s="1444">
        <v>0.66666666666666663</v>
      </c>
      <c r="M90" s="1443">
        <v>809</v>
      </c>
      <c r="N90" s="1442">
        <v>515</v>
      </c>
      <c r="O90" s="1444">
        <v>37</v>
      </c>
    </row>
    <row r="91" spans="1:15">
      <c r="A91" t="s">
        <v>1474</v>
      </c>
      <c r="B91" t="s">
        <v>1725</v>
      </c>
      <c r="C91" t="s">
        <v>1726</v>
      </c>
      <c r="D91" t="s">
        <v>1691</v>
      </c>
      <c r="E91" s="1443">
        <v>149</v>
      </c>
      <c r="F91" s="1442">
        <v>90</v>
      </c>
      <c r="G91" s="1444">
        <v>1</v>
      </c>
      <c r="H91" s="1443">
        <v>57</v>
      </c>
      <c r="I91" s="1442">
        <v>23</v>
      </c>
      <c r="J91" s="1442">
        <v>33</v>
      </c>
      <c r="K91" s="1442">
        <v>1</v>
      </c>
      <c r="L91" s="1444">
        <v>0.57894736842105265</v>
      </c>
      <c r="M91" s="1443">
        <v>92</v>
      </c>
      <c r="N91" s="1442">
        <v>57</v>
      </c>
      <c r="O91" s="1444">
        <v>0</v>
      </c>
    </row>
    <row r="92" spans="1:15">
      <c r="A92" t="s">
        <v>1508</v>
      </c>
      <c r="B92" t="s">
        <v>97</v>
      </c>
      <c r="C92" t="s">
        <v>1580</v>
      </c>
      <c r="D92" t="s">
        <v>256</v>
      </c>
      <c r="E92" s="1443">
        <v>784</v>
      </c>
      <c r="F92" s="1442">
        <v>428</v>
      </c>
      <c r="G92" s="1444">
        <v>20</v>
      </c>
      <c r="H92" s="1443">
        <v>67</v>
      </c>
      <c r="I92" s="1442">
        <v>23</v>
      </c>
      <c r="J92" s="1442">
        <v>35</v>
      </c>
      <c r="K92" s="1442">
        <v>1</v>
      </c>
      <c r="L92" s="1444">
        <v>0.52238805970149249</v>
      </c>
      <c r="M92" s="1443">
        <v>717</v>
      </c>
      <c r="N92" s="1442">
        <v>393</v>
      </c>
      <c r="O92" s="1444">
        <v>19</v>
      </c>
    </row>
    <row r="93" spans="1:15">
      <c r="A93" t="s">
        <v>1495</v>
      </c>
      <c r="B93" t="s">
        <v>1483</v>
      </c>
      <c r="C93" t="s">
        <v>1610</v>
      </c>
      <c r="D93" t="s">
        <v>1201</v>
      </c>
      <c r="E93" s="1443">
        <v>1254</v>
      </c>
      <c r="F93" s="1442">
        <v>729</v>
      </c>
      <c r="G93" s="1444">
        <v>37</v>
      </c>
      <c r="H93" s="1443">
        <v>61</v>
      </c>
      <c r="I93" s="1442">
        <v>28</v>
      </c>
      <c r="J93" s="1442">
        <v>39</v>
      </c>
      <c r="K93" s="1442">
        <v>0</v>
      </c>
      <c r="L93" s="1444">
        <v>0.63934426229508201</v>
      </c>
      <c r="M93" s="1443">
        <v>1193</v>
      </c>
      <c r="N93" s="1442">
        <v>690</v>
      </c>
      <c r="O93" s="1444">
        <v>37</v>
      </c>
    </row>
    <row r="94" spans="1:15">
      <c r="A94" t="s">
        <v>1463</v>
      </c>
      <c r="B94" t="s">
        <v>156</v>
      </c>
      <c r="C94" t="s">
        <v>1599</v>
      </c>
      <c r="D94" t="s">
        <v>155</v>
      </c>
      <c r="E94" s="1443">
        <v>866</v>
      </c>
      <c r="F94" s="1442">
        <v>474</v>
      </c>
      <c r="G94" s="1444">
        <v>12</v>
      </c>
      <c r="H94" s="1443">
        <v>74</v>
      </c>
      <c r="I94" s="1442">
        <v>30</v>
      </c>
      <c r="J94" s="1442">
        <v>42</v>
      </c>
      <c r="K94" s="1442">
        <v>4</v>
      </c>
      <c r="L94" s="1444">
        <v>0.56756756756756754</v>
      </c>
      <c r="M94" s="1443">
        <v>792</v>
      </c>
      <c r="N94" s="1442">
        <v>432</v>
      </c>
      <c r="O94" s="1444">
        <v>8</v>
      </c>
    </row>
    <row r="95" spans="1:15">
      <c r="A95" t="s">
        <v>1521</v>
      </c>
      <c r="B95" t="s">
        <v>152</v>
      </c>
      <c r="C95" t="s">
        <v>1594</v>
      </c>
      <c r="D95" t="s">
        <v>161</v>
      </c>
      <c r="E95" s="1443">
        <v>1489</v>
      </c>
      <c r="F95" s="1442">
        <v>846</v>
      </c>
      <c r="G95" s="1444">
        <v>73</v>
      </c>
      <c r="H95" s="1443">
        <v>82</v>
      </c>
      <c r="I95" s="1442">
        <v>32</v>
      </c>
      <c r="J95" s="1442">
        <v>53</v>
      </c>
      <c r="K95" s="1442">
        <v>2</v>
      </c>
      <c r="L95" s="1444">
        <v>0.64634146341463417</v>
      </c>
      <c r="M95" s="1443">
        <v>1407</v>
      </c>
      <c r="N95" s="1442">
        <v>793</v>
      </c>
      <c r="O95" s="1444">
        <v>71</v>
      </c>
    </row>
    <row r="96" spans="1:15">
      <c r="A96" t="s">
        <v>1488</v>
      </c>
      <c r="B96" t="s">
        <v>150</v>
      </c>
      <c r="C96" t="s">
        <v>1563</v>
      </c>
      <c r="D96" t="s">
        <v>149</v>
      </c>
      <c r="E96" s="1443">
        <v>362</v>
      </c>
      <c r="F96" s="1442">
        <v>175</v>
      </c>
      <c r="G96" s="1444">
        <v>0</v>
      </c>
      <c r="H96" s="1443">
        <v>35</v>
      </c>
      <c r="I96" s="1442">
        <v>12</v>
      </c>
      <c r="J96" s="1442">
        <v>18</v>
      </c>
      <c r="K96" s="1442">
        <v>0</v>
      </c>
      <c r="L96" s="1444">
        <v>0.51428571428571423</v>
      </c>
      <c r="M96" s="1443">
        <v>327</v>
      </c>
      <c r="N96" s="1442">
        <v>157</v>
      </c>
      <c r="O96" s="1444">
        <v>0</v>
      </c>
    </row>
    <row r="97" spans="1:15">
      <c r="A97" t="s">
        <v>1727</v>
      </c>
      <c r="B97" t="s">
        <v>156</v>
      </c>
      <c r="C97" t="s">
        <v>1728</v>
      </c>
      <c r="D97" t="s">
        <v>1692</v>
      </c>
      <c r="E97" s="1443">
        <v>21</v>
      </c>
      <c r="F97" s="1442">
        <v>9</v>
      </c>
      <c r="G97" s="1444">
        <v>0</v>
      </c>
      <c r="H97" s="1443">
        <v>21</v>
      </c>
      <c r="I97" s="1442">
        <v>12</v>
      </c>
      <c r="J97" s="1442">
        <v>9</v>
      </c>
      <c r="K97" s="1442">
        <v>0</v>
      </c>
      <c r="L97" s="1444">
        <v>0.42857142857142855</v>
      </c>
      <c r="M97" s="1443">
        <v>0</v>
      </c>
      <c r="N97" s="1442">
        <v>0</v>
      </c>
      <c r="O97" s="1444">
        <v>0</v>
      </c>
    </row>
    <row r="98" spans="1:15">
      <c r="A98" t="s">
        <v>1520</v>
      </c>
      <c r="B98" t="s">
        <v>38</v>
      </c>
      <c r="C98" t="s">
        <v>1566</v>
      </c>
      <c r="D98" t="s">
        <v>37</v>
      </c>
      <c r="E98" s="1443">
        <v>429</v>
      </c>
      <c r="F98" s="1442">
        <v>216</v>
      </c>
      <c r="G98" s="1444">
        <v>1</v>
      </c>
      <c r="H98" s="1443">
        <v>37</v>
      </c>
      <c r="I98" s="1442">
        <v>10</v>
      </c>
      <c r="J98" s="1442">
        <v>13</v>
      </c>
      <c r="K98" s="1442">
        <v>0</v>
      </c>
      <c r="L98" s="1444">
        <v>0.35135135135135137</v>
      </c>
      <c r="M98" s="1443">
        <v>392</v>
      </c>
      <c r="N98" s="1442">
        <v>203</v>
      </c>
      <c r="O98" s="1444">
        <v>1</v>
      </c>
    </row>
    <row r="99" spans="1:15">
      <c r="A99" t="s">
        <v>1502</v>
      </c>
      <c r="B99" t="s">
        <v>1729</v>
      </c>
      <c r="C99" t="s">
        <v>1589</v>
      </c>
      <c r="D99" t="s">
        <v>1331</v>
      </c>
      <c r="E99" s="1443">
        <v>109</v>
      </c>
      <c r="F99" s="1442">
        <v>61</v>
      </c>
      <c r="G99" s="1444">
        <v>3</v>
      </c>
      <c r="H99" s="1443">
        <v>50</v>
      </c>
      <c r="I99" s="1442">
        <v>21</v>
      </c>
      <c r="J99" s="1442">
        <v>30</v>
      </c>
      <c r="K99" s="1442">
        <v>2</v>
      </c>
      <c r="L99" s="1444">
        <v>0.6</v>
      </c>
      <c r="M99" s="1443">
        <v>59</v>
      </c>
      <c r="N99" s="1442">
        <v>31</v>
      </c>
      <c r="O99" s="1444">
        <v>1</v>
      </c>
    </row>
    <row r="100" spans="1:15">
      <c r="A100" t="s">
        <v>1459</v>
      </c>
      <c r="B100" t="s">
        <v>148</v>
      </c>
      <c r="C100" t="s">
        <v>1594</v>
      </c>
      <c r="D100" t="s">
        <v>147</v>
      </c>
      <c r="E100" s="1443">
        <v>257</v>
      </c>
      <c r="F100" s="1442">
        <v>110</v>
      </c>
      <c r="G100" s="1444">
        <v>2</v>
      </c>
      <c r="H100" s="1443">
        <v>32</v>
      </c>
      <c r="I100" s="1442">
        <v>11</v>
      </c>
      <c r="J100" s="1442">
        <v>16</v>
      </c>
      <c r="K100" s="1442">
        <v>2</v>
      </c>
      <c r="L100" s="1444">
        <v>0.5</v>
      </c>
      <c r="M100" s="1443">
        <v>225</v>
      </c>
      <c r="N100" s="1442">
        <v>94</v>
      </c>
      <c r="O100" s="1444">
        <v>0</v>
      </c>
    </row>
    <row r="101" spans="1:15">
      <c r="A101" t="s">
        <v>1534</v>
      </c>
      <c r="B101" t="s">
        <v>1628</v>
      </c>
      <c r="C101" t="s">
        <v>1629</v>
      </c>
      <c r="D101" t="s">
        <v>1668</v>
      </c>
      <c r="E101" s="1443">
        <v>82</v>
      </c>
      <c r="F101" s="1442">
        <v>56</v>
      </c>
      <c r="G101" s="1444">
        <v>3</v>
      </c>
      <c r="H101" s="1443">
        <v>82</v>
      </c>
      <c r="I101" s="1442">
        <v>45</v>
      </c>
      <c r="J101" s="1442">
        <v>56</v>
      </c>
      <c r="K101" s="1442">
        <v>3</v>
      </c>
      <c r="L101" s="1444">
        <v>0.68292682926829273</v>
      </c>
      <c r="M101" s="1443">
        <v>0</v>
      </c>
      <c r="N101" s="1442">
        <v>0</v>
      </c>
      <c r="O101" s="1444">
        <v>0</v>
      </c>
    </row>
    <row r="102" spans="1:15">
      <c r="A102" t="s">
        <v>1359</v>
      </c>
      <c r="B102" t="s">
        <v>27</v>
      </c>
      <c r="C102" t="s">
        <v>1608</v>
      </c>
      <c r="D102" t="s">
        <v>26</v>
      </c>
      <c r="E102" s="1443">
        <v>788</v>
      </c>
      <c r="F102" s="1442">
        <v>486</v>
      </c>
      <c r="G102" s="1444">
        <v>39</v>
      </c>
      <c r="H102" s="1443">
        <v>79</v>
      </c>
      <c r="I102" s="1442">
        <v>44</v>
      </c>
      <c r="J102" s="1442">
        <v>53</v>
      </c>
      <c r="K102" s="1442">
        <v>5</v>
      </c>
      <c r="L102" s="1444">
        <v>0.67088607594936711</v>
      </c>
      <c r="M102" s="1443">
        <v>709</v>
      </c>
      <c r="N102" s="1442">
        <v>433</v>
      </c>
      <c r="O102" s="1444">
        <v>34</v>
      </c>
    </row>
    <row r="103" spans="1:15">
      <c r="A103" t="s">
        <v>1377</v>
      </c>
      <c r="B103" t="s">
        <v>140</v>
      </c>
      <c r="C103" t="s">
        <v>1622</v>
      </c>
      <c r="D103" t="s">
        <v>1166</v>
      </c>
      <c r="E103" s="1443">
        <v>601</v>
      </c>
      <c r="F103" s="1442">
        <v>347</v>
      </c>
      <c r="G103" s="1444">
        <v>11</v>
      </c>
      <c r="H103" s="1443">
        <v>79</v>
      </c>
      <c r="I103" s="1442">
        <v>41</v>
      </c>
      <c r="J103" s="1442">
        <v>40</v>
      </c>
      <c r="K103" s="1442">
        <v>2</v>
      </c>
      <c r="L103" s="1444">
        <v>0.50632911392405067</v>
      </c>
      <c r="M103" s="1443">
        <v>522</v>
      </c>
      <c r="N103" s="1442">
        <v>307</v>
      </c>
      <c r="O103" s="1444">
        <v>9</v>
      </c>
    </row>
    <row r="104" spans="1:15">
      <c r="A104" t="s">
        <v>1509</v>
      </c>
      <c r="B104" t="s">
        <v>224</v>
      </c>
      <c r="C104" t="s">
        <v>1568</v>
      </c>
      <c r="D104" t="s">
        <v>223</v>
      </c>
      <c r="E104" s="1443">
        <v>1029</v>
      </c>
      <c r="F104" s="1442">
        <v>596</v>
      </c>
      <c r="G104" s="1444">
        <v>38</v>
      </c>
      <c r="H104" s="1443">
        <v>70</v>
      </c>
      <c r="I104" s="1442">
        <v>31</v>
      </c>
      <c r="J104" s="1442">
        <v>40</v>
      </c>
      <c r="K104" s="1442">
        <v>5</v>
      </c>
      <c r="L104" s="1444">
        <v>0.5714285714285714</v>
      </c>
      <c r="M104" s="1443">
        <v>959</v>
      </c>
      <c r="N104" s="1442">
        <v>556</v>
      </c>
      <c r="O104" s="1444">
        <v>33</v>
      </c>
    </row>
    <row r="105" spans="1:15">
      <c r="A105" t="s">
        <v>1435</v>
      </c>
      <c r="B105" t="s">
        <v>139</v>
      </c>
      <c r="C105" t="s">
        <v>1559</v>
      </c>
      <c r="D105" t="s">
        <v>138</v>
      </c>
      <c r="E105" s="1443">
        <v>605</v>
      </c>
      <c r="F105" s="1442">
        <v>322</v>
      </c>
      <c r="G105" s="1444">
        <v>35</v>
      </c>
      <c r="H105" s="1443">
        <v>72</v>
      </c>
      <c r="I105" s="1442">
        <v>19</v>
      </c>
      <c r="J105" s="1442">
        <v>36</v>
      </c>
      <c r="K105" s="1442">
        <v>3</v>
      </c>
      <c r="L105" s="1444">
        <v>0.5</v>
      </c>
      <c r="M105" s="1443">
        <v>533</v>
      </c>
      <c r="N105" s="1442">
        <v>286</v>
      </c>
      <c r="O105" s="1444">
        <v>32</v>
      </c>
    </row>
    <row r="106" spans="1:15">
      <c r="A106" t="s">
        <v>1388</v>
      </c>
      <c r="B106" t="s">
        <v>1578</v>
      </c>
      <c r="C106" t="s">
        <v>1560</v>
      </c>
      <c r="D106" t="s">
        <v>1179</v>
      </c>
      <c r="E106" s="1443">
        <v>714</v>
      </c>
      <c r="F106" s="1442">
        <v>370</v>
      </c>
      <c r="G106" s="1444">
        <v>11</v>
      </c>
      <c r="H106" s="1443">
        <v>76</v>
      </c>
      <c r="I106" s="1442">
        <v>21</v>
      </c>
      <c r="J106" s="1442">
        <v>33</v>
      </c>
      <c r="K106" s="1442">
        <v>1</v>
      </c>
      <c r="L106" s="1444">
        <v>0.43421052631578949</v>
      </c>
      <c r="M106" s="1443">
        <v>638</v>
      </c>
      <c r="N106" s="1442">
        <v>337</v>
      </c>
      <c r="O106" s="1444">
        <v>10</v>
      </c>
    </row>
    <row r="107" spans="1:15">
      <c r="A107" t="s">
        <v>1437</v>
      </c>
      <c r="B107" t="s">
        <v>70</v>
      </c>
      <c r="C107" t="s">
        <v>1591</v>
      </c>
      <c r="D107" t="s">
        <v>69</v>
      </c>
      <c r="E107" s="1443">
        <v>942</v>
      </c>
      <c r="F107" s="1442">
        <v>552</v>
      </c>
      <c r="G107" s="1444">
        <v>3</v>
      </c>
      <c r="H107" s="1443">
        <v>67</v>
      </c>
      <c r="I107" s="1442">
        <v>26</v>
      </c>
      <c r="J107" s="1442">
        <v>42</v>
      </c>
      <c r="K107" s="1442">
        <v>0</v>
      </c>
      <c r="L107" s="1444">
        <v>0.62686567164179108</v>
      </c>
      <c r="M107" s="1443">
        <v>875</v>
      </c>
      <c r="N107" s="1442">
        <v>510</v>
      </c>
      <c r="O107" s="1444">
        <v>3</v>
      </c>
    </row>
    <row r="108" spans="1:15">
      <c r="A108" t="s">
        <v>1507</v>
      </c>
      <c r="B108" t="s">
        <v>61</v>
      </c>
      <c r="C108" t="s">
        <v>1582</v>
      </c>
      <c r="D108" t="s">
        <v>60</v>
      </c>
      <c r="E108" s="1443">
        <v>894</v>
      </c>
      <c r="F108" s="1442">
        <v>519</v>
      </c>
      <c r="G108" s="1444">
        <v>10</v>
      </c>
      <c r="H108" s="1443">
        <v>69</v>
      </c>
      <c r="I108" s="1442">
        <v>17</v>
      </c>
      <c r="J108" s="1442">
        <v>33</v>
      </c>
      <c r="K108" s="1442">
        <v>0</v>
      </c>
      <c r="L108" s="1444">
        <v>0.47826086956521741</v>
      </c>
      <c r="M108" s="1443">
        <v>825</v>
      </c>
      <c r="N108" s="1442">
        <v>486</v>
      </c>
      <c r="O108" s="1444">
        <v>10</v>
      </c>
    </row>
    <row r="109" spans="1:15">
      <c r="A109" t="s">
        <v>1387</v>
      </c>
      <c r="B109" t="s">
        <v>235</v>
      </c>
      <c r="C109" t="s">
        <v>1560</v>
      </c>
      <c r="D109" t="s">
        <v>234</v>
      </c>
      <c r="E109" s="1443">
        <v>1576</v>
      </c>
      <c r="F109" s="1442">
        <v>884</v>
      </c>
      <c r="G109" s="1444">
        <v>58</v>
      </c>
      <c r="H109" s="1443">
        <v>52</v>
      </c>
      <c r="I109" s="1442">
        <v>14</v>
      </c>
      <c r="J109" s="1442">
        <v>26</v>
      </c>
      <c r="K109" s="1442">
        <v>0</v>
      </c>
      <c r="L109" s="1444">
        <v>0.5</v>
      </c>
      <c r="M109" s="1443">
        <v>1524</v>
      </c>
      <c r="N109" s="1442">
        <v>858</v>
      </c>
      <c r="O109" s="1444">
        <v>58</v>
      </c>
    </row>
    <row r="110" spans="1:15">
      <c r="A110" t="s">
        <v>1519</v>
      </c>
      <c r="B110" t="s">
        <v>1730</v>
      </c>
      <c r="C110" t="s">
        <v>1657</v>
      </c>
      <c r="D110" t="s">
        <v>1231</v>
      </c>
      <c r="E110" s="1443">
        <v>189</v>
      </c>
      <c r="F110" s="1442">
        <v>86</v>
      </c>
      <c r="G110" s="1444">
        <v>2</v>
      </c>
      <c r="H110" s="1443">
        <v>29</v>
      </c>
      <c r="I110" s="1442">
        <v>6</v>
      </c>
      <c r="J110" s="1442">
        <v>9</v>
      </c>
      <c r="K110" s="1442">
        <v>0</v>
      </c>
      <c r="L110" s="1444">
        <v>0.31034482758620691</v>
      </c>
      <c r="M110" s="1443">
        <v>160</v>
      </c>
      <c r="N110" s="1442">
        <v>77</v>
      </c>
      <c r="O110" s="1444">
        <v>2</v>
      </c>
    </row>
    <row r="111" spans="1:15">
      <c r="A111" t="s">
        <v>1491</v>
      </c>
      <c r="B111" t="s">
        <v>1572</v>
      </c>
      <c r="C111" t="s">
        <v>1621</v>
      </c>
      <c r="D111" t="s">
        <v>1165</v>
      </c>
      <c r="E111" s="1443">
        <v>1664</v>
      </c>
      <c r="F111" s="1442">
        <v>894</v>
      </c>
      <c r="G111" s="1444">
        <v>46</v>
      </c>
      <c r="H111" s="1443">
        <v>36</v>
      </c>
      <c r="I111" s="1442">
        <v>8</v>
      </c>
      <c r="J111" s="1442">
        <v>18</v>
      </c>
      <c r="K111" s="1442">
        <v>0</v>
      </c>
      <c r="L111" s="1444">
        <v>0.5</v>
      </c>
      <c r="M111" s="1443">
        <v>1628</v>
      </c>
      <c r="N111" s="1442">
        <v>876</v>
      </c>
      <c r="O111" s="1444">
        <v>46</v>
      </c>
    </row>
    <row r="112" spans="1:15">
      <c r="A112" t="s">
        <v>1461</v>
      </c>
      <c r="B112" t="s">
        <v>1731</v>
      </c>
      <c r="C112" t="s">
        <v>1654</v>
      </c>
      <c r="D112" t="s">
        <v>1184</v>
      </c>
      <c r="E112" s="1443">
        <v>418</v>
      </c>
      <c r="F112" s="1442">
        <v>197</v>
      </c>
      <c r="G112" s="1444">
        <v>1</v>
      </c>
      <c r="H112" s="1443">
        <v>29</v>
      </c>
      <c r="I112" s="1442">
        <v>8</v>
      </c>
      <c r="J112" s="1442">
        <v>13</v>
      </c>
      <c r="K112" s="1442">
        <v>0</v>
      </c>
      <c r="L112" s="1444">
        <v>0.44827586206896552</v>
      </c>
      <c r="M112" s="1443">
        <v>389</v>
      </c>
      <c r="N112" s="1442">
        <v>184</v>
      </c>
      <c r="O112" s="1444">
        <v>1</v>
      </c>
    </row>
    <row r="113" spans="1:15">
      <c r="A113" t="s">
        <v>1484</v>
      </c>
      <c r="B113" t="s">
        <v>1574</v>
      </c>
      <c r="C113" t="s">
        <v>1560</v>
      </c>
      <c r="D113" t="s">
        <v>1672</v>
      </c>
      <c r="E113" s="1443">
        <v>51</v>
      </c>
      <c r="F113" s="1442">
        <v>21</v>
      </c>
      <c r="G113" s="1444">
        <v>0</v>
      </c>
      <c r="H113" s="1443">
        <v>32</v>
      </c>
      <c r="I113" s="1442">
        <v>11</v>
      </c>
      <c r="J113" s="1442">
        <v>14</v>
      </c>
      <c r="K113" s="1442">
        <v>0</v>
      </c>
      <c r="L113" s="1444">
        <v>0.4375</v>
      </c>
      <c r="M113" s="1443">
        <v>19</v>
      </c>
      <c r="N113" s="1442">
        <v>7</v>
      </c>
      <c r="O113" s="1444">
        <v>0</v>
      </c>
    </row>
    <row r="114" spans="1:15">
      <c r="A114" t="s">
        <v>1732</v>
      </c>
      <c r="B114" t="s">
        <v>1584</v>
      </c>
      <c r="C114" t="s">
        <v>1573</v>
      </c>
      <c r="D114" t="s">
        <v>1693</v>
      </c>
      <c r="E114" s="1443">
        <v>18</v>
      </c>
      <c r="F114" s="1442">
        <v>6</v>
      </c>
      <c r="G114" s="1444">
        <v>0</v>
      </c>
      <c r="H114" s="1443">
        <v>18</v>
      </c>
      <c r="I114" s="1442">
        <v>5</v>
      </c>
      <c r="J114" s="1442">
        <v>6</v>
      </c>
      <c r="K114" s="1442">
        <v>0</v>
      </c>
      <c r="L114" s="1444">
        <v>0.33333333333333331</v>
      </c>
      <c r="M114" s="1443">
        <v>0</v>
      </c>
      <c r="N114" s="1442">
        <v>0</v>
      </c>
      <c r="O114" s="1444">
        <v>0</v>
      </c>
    </row>
    <row r="115" spans="1:15">
      <c r="A115" t="s">
        <v>1733</v>
      </c>
      <c r="B115" t="s">
        <v>1734</v>
      </c>
      <c r="C115" t="s">
        <v>1563</v>
      </c>
      <c r="D115" t="s">
        <v>1694</v>
      </c>
      <c r="E115" s="1443">
        <v>42</v>
      </c>
      <c r="F115" s="1442">
        <v>21</v>
      </c>
      <c r="G115" s="1444">
        <v>0</v>
      </c>
      <c r="H115" s="1443">
        <v>42</v>
      </c>
      <c r="I115" s="1442">
        <v>12</v>
      </c>
      <c r="J115" s="1442">
        <v>21</v>
      </c>
      <c r="K115" s="1442">
        <v>0</v>
      </c>
      <c r="L115" s="1444">
        <v>0.5</v>
      </c>
      <c r="M115" s="1443">
        <v>0</v>
      </c>
      <c r="N115" s="1442">
        <v>0</v>
      </c>
      <c r="O115" s="1444">
        <v>0</v>
      </c>
    </row>
    <row r="116" spans="1:15">
      <c r="A116" t="s">
        <v>1375</v>
      </c>
      <c r="B116" t="s">
        <v>158</v>
      </c>
      <c r="C116" t="s">
        <v>1559</v>
      </c>
      <c r="D116" t="s">
        <v>1317</v>
      </c>
      <c r="E116" s="1443">
        <v>227</v>
      </c>
      <c r="F116" s="1442">
        <v>135</v>
      </c>
      <c r="G116" s="1444">
        <v>15</v>
      </c>
      <c r="H116" s="1443">
        <v>67</v>
      </c>
      <c r="I116" s="1442">
        <v>31</v>
      </c>
      <c r="J116" s="1442">
        <v>38</v>
      </c>
      <c r="K116" s="1442">
        <v>5</v>
      </c>
      <c r="L116" s="1444">
        <v>0.56716417910447758</v>
      </c>
      <c r="M116" s="1443">
        <v>160</v>
      </c>
      <c r="N116" s="1442">
        <v>97</v>
      </c>
      <c r="O116" s="1444">
        <v>10</v>
      </c>
    </row>
    <row r="117" spans="1:15">
      <c r="A117" t="s">
        <v>1497</v>
      </c>
      <c r="B117" t="s">
        <v>160</v>
      </c>
      <c r="C117" t="s">
        <v>1648</v>
      </c>
      <c r="D117" t="s">
        <v>159</v>
      </c>
      <c r="E117" s="1443">
        <v>960</v>
      </c>
      <c r="F117" s="1442">
        <v>681</v>
      </c>
      <c r="G117" s="1444">
        <v>15</v>
      </c>
      <c r="H117" s="1443">
        <v>52</v>
      </c>
      <c r="I117" s="1442">
        <v>19</v>
      </c>
      <c r="J117" s="1442">
        <v>29</v>
      </c>
      <c r="K117" s="1442">
        <v>0</v>
      </c>
      <c r="L117" s="1444">
        <v>0.55769230769230771</v>
      </c>
      <c r="M117" s="1443">
        <v>908</v>
      </c>
      <c r="N117" s="1442">
        <v>652</v>
      </c>
      <c r="O117" s="1444">
        <v>15</v>
      </c>
    </row>
    <row r="118" spans="1:15">
      <c r="A118" t="s">
        <v>1376</v>
      </c>
      <c r="B118" t="s">
        <v>255</v>
      </c>
      <c r="C118" t="s">
        <v>1603</v>
      </c>
      <c r="D118" t="s">
        <v>254</v>
      </c>
      <c r="E118" s="1443">
        <v>2696</v>
      </c>
      <c r="F118" s="1442">
        <v>1780</v>
      </c>
      <c r="G118" s="1444">
        <v>161</v>
      </c>
      <c r="H118" s="1443">
        <v>64</v>
      </c>
      <c r="I118" s="1442">
        <v>21</v>
      </c>
      <c r="J118" s="1442">
        <v>39</v>
      </c>
      <c r="K118" s="1442">
        <v>0</v>
      </c>
      <c r="L118" s="1444">
        <v>0.609375</v>
      </c>
      <c r="M118" s="1443">
        <v>2632</v>
      </c>
      <c r="N118" s="1442">
        <v>1741</v>
      </c>
      <c r="O118" s="1444">
        <v>161</v>
      </c>
    </row>
    <row r="119" spans="1:15">
      <c r="A119" t="s">
        <v>1449</v>
      </c>
      <c r="B119" t="s">
        <v>180</v>
      </c>
      <c r="C119" t="s">
        <v>1636</v>
      </c>
      <c r="D119" t="s">
        <v>179</v>
      </c>
      <c r="E119" s="1443">
        <v>219</v>
      </c>
      <c r="F119" s="1442">
        <v>128</v>
      </c>
      <c r="G119" s="1444">
        <v>5</v>
      </c>
      <c r="H119" s="1443">
        <v>76</v>
      </c>
      <c r="I119" s="1442">
        <v>34</v>
      </c>
      <c r="J119" s="1442">
        <v>44</v>
      </c>
      <c r="K119" s="1442">
        <v>2</v>
      </c>
      <c r="L119" s="1444">
        <v>0.57894736842105265</v>
      </c>
      <c r="M119" s="1443">
        <v>143</v>
      </c>
      <c r="N119" s="1442">
        <v>84</v>
      </c>
      <c r="O119" s="1444">
        <v>3</v>
      </c>
    </row>
    <row r="120" spans="1:15">
      <c r="A120" t="s">
        <v>1505</v>
      </c>
      <c r="B120" t="s">
        <v>1735</v>
      </c>
      <c r="C120" t="s">
        <v>1736</v>
      </c>
      <c r="D120" t="s">
        <v>1281</v>
      </c>
      <c r="E120" s="1443">
        <v>416</v>
      </c>
      <c r="F120" s="1442">
        <v>232</v>
      </c>
      <c r="G120" s="1444">
        <v>8</v>
      </c>
      <c r="H120" s="1443">
        <v>26</v>
      </c>
      <c r="I120" s="1442">
        <v>8</v>
      </c>
      <c r="J120" s="1442">
        <v>11</v>
      </c>
      <c r="K120" s="1442">
        <v>0</v>
      </c>
      <c r="L120" s="1444">
        <v>0.42307692307692307</v>
      </c>
      <c r="M120" s="1443">
        <v>390</v>
      </c>
      <c r="N120" s="1442">
        <v>221</v>
      </c>
      <c r="O120" s="1444">
        <v>8</v>
      </c>
    </row>
    <row r="121" spans="1:15">
      <c r="A121" t="s">
        <v>1506</v>
      </c>
      <c r="B121" t="s">
        <v>130</v>
      </c>
      <c r="C121" t="s">
        <v>1560</v>
      </c>
      <c r="D121" t="s">
        <v>129</v>
      </c>
      <c r="E121" s="1443">
        <v>576</v>
      </c>
      <c r="F121" s="1442">
        <v>341</v>
      </c>
      <c r="G121" s="1444">
        <v>2</v>
      </c>
      <c r="H121" s="1443">
        <v>61</v>
      </c>
      <c r="I121" s="1442">
        <v>16</v>
      </c>
      <c r="J121" s="1442">
        <v>35</v>
      </c>
      <c r="K121" s="1442">
        <v>0</v>
      </c>
      <c r="L121" s="1444">
        <v>0.57377049180327866</v>
      </c>
      <c r="M121" s="1443">
        <v>515</v>
      </c>
      <c r="N121" s="1442">
        <v>306</v>
      </c>
      <c r="O121" s="1444">
        <v>2</v>
      </c>
    </row>
    <row r="122" spans="1:15">
      <c r="A122" t="s">
        <v>1462</v>
      </c>
      <c r="B122" t="s">
        <v>13</v>
      </c>
      <c r="C122" t="s">
        <v>1560</v>
      </c>
      <c r="D122" t="s">
        <v>12</v>
      </c>
      <c r="E122" s="1443">
        <v>514</v>
      </c>
      <c r="F122" s="1442">
        <v>258</v>
      </c>
      <c r="G122" s="1444">
        <v>4</v>
      </c>
      <c r="H122" s="1443">
        <v>73</v>
      </c>
      <c r="I122" s="1442">
        <v>20</v>
      </c>
      <c r="J122" s="1442">
        <v>39</v>
      </c>
      <c r="K122" s="1442">
        <v>0</v>
      </c>
      <c r="L122" s="1444">
        <v>0.53424657534246578</v>
      </c>
      <c r="M122" s="1443">
        <v>441</v>
      </c>
      <c r="N122" s="1442">
        <v>219</v>
      </c>
      <c r="O122" s="1444">
        <v>4</v>
      </c>
    </row>
    <row r="123" spans="1:15">
      <c r="A123" t="s">
        <v>1490</v>
      </c>
      <c r="B123" t="s">
        <v>36</v>
      </c>
      <c r="C123" t="s">
        <v>1626</v>
      </c>
      <c r="D123" t="s">
        <v>35</v>
      </c>
      <c r="E123" s="1443">
        <v>696</v>
      </c>
      <c r="F123" s="1442">
        <v>350</v>
      </c>
      <c r="G123" s="1444">
        <v>4</v>
      </c>
      <c r="H123" s="1443">
        <v>32</v>
      </c>
      <c r="I123" s="1442">
        <v>7</v>
      </c>
      <c r="J123" s="1442">
        <v>13</v>
      </c>
      <c r="K123" s="1442">
        <v>0</v>
      </c>
      <c r="L123" s="1444">
        <v>0.40625</v>
      </c>
      <c r="M123" s="1443">
        <v>664</v>
      </c>
      <c r="N123" s="1442">
        <v>337</v>
      </c>
      <c r="O123" s="1444">
        <v>4</v>
      </c>
    </row>
    <row r="124" spans="1:15">
      <c r="A124" t="s">
        <v>1518</v>
      </c>
      <c r="B124" t="s">
        <v>1299</v>
      </c>
      <c r="C124" t="s">
        <v>1647</v>
      </c>
      <c r="D124" t="s">
        <v>1157</v>
      </c>
      <c r="E124" s="1443">
        <v>571</v>
      </c>
      <c r="F124" s="1442">
        <v>312</v>
      </c>
      <c r="G124" s="1444">
        <v>22</v>
      </c>
      <c r="H124" s="1443">
        <v>58</v>
      </c>
      <c r="I124" s="1442">
        <v>14</v>
      </c>
      <c r="J124" s="1442">
        <v>24</v>
      </c>
      <c r="K124" s="1442">
        <v>1</v>
      </c>
      <c r="L124" s="1444">
        <v>0.41379310344827586</v>
      </c>
      <c r="M124" s="1443">
        <v>514</v>
      </c>
      <c r="N124" s="1442">
        <v>289</v>
      </c>
      <c r="O124" s="1444">
        <v>21</v>
      </c>
    </row>
    <row r="125" spans="1:15">
      <c r="A125" t="s">
        <v>1369</v>
      </c>
      <c r="B125" t="s">
        <v>57</v>
      </c>
      <c r="C125" t="s">
        <v>1589</v>
      </c>
      <c r="D125" t="s">
        <v>137</v>
      </c>
      <c r="E125" s="1443">
        <v>122</v>
      </c>
      <c r="F125" s="1442">
        <v>75</v>
      </c>
      <c r="G125" s="1444">
        <v>0</v>
      </c>
      <c r="H125" s="1443">
        <v>64</v>
      </c>
      <c r="I125" s="1442">
        <v>25</v>
      </c>
      <c r="J125" s="1442">
        <v>48</v>
      </c>
      <c r="K125" s="1442">
        <v>0</v>
      </c>
      <c r="L125" s="1444">
        <v>0.75</v>
      </c>
      <c r="M125" s="1443">
        <v>58</v>
      </c>
      <c r="N125" s="1442">
        <v>27</v>
      </c>
      <c r="O125" s="1444">
        <v>0</v>
      </c>
    </row>
    <row r="126" spans="1:15">
      <c r="A126" t="s">
        <v>1409</v>
      </c>
      <c r="B126" t="s">
        <v>1734</v>
      </c>
      <c r="C126" t="s">
        <v>1560</v>
      </c>
      <c r="D126" t="s">
        <v>1332</v>
      </c>
      <c r="E126" s="1443">
        <v>148</v>
      </c>
      <c r="F126" s="1442">
        <v>67</v>
      </c>
      <c r="G126" s="1444">
        <v>0</v>
      </c>
      <c r="H126" s="1443">
        <v>22</v>
      </c>
      <c r="I126" s="1442">
        <v>4</v>
      </c>
      <c r="J126" s="1442">
        <v>9</v>
      </c>
      <c r="K126" s="1442">
        <v>0</v>
      </c>
      <c r="L126" s="1444">
        <v>0.40909090909090912</v>
      </c>
      <c r="M126" s="1443">
        <v>125</v>
      </c>
      <c r="N126" s="1442">
        <v>57</v>
      </c>
      <c r="O126" s="1444">
        <v>0</v>
      </c>
    </row>
    <row r="127" spans="1:15">
      <c r="A127" t="s">
        <v>1353</v>
      </c>
      <c r="B127" t="s">
        <v>1</v>
      </c>
      <c r="C127" t="s">
        <v>1627</v>
      </c>
      <c r="D127" t="s">
        <v>0</v>
      </c>
      <c r="E127" s="1443">
        <v>1119</v>
      </c>
      <c r="F127" s="1442">
        <v>540</v>
      </c>
      <c r="G127" s="1444">
        <v>5</v>
      </c>
      <c r="H127" s="1443">
        <v>44</v>
      </c>
      <c r="I127" s="1442">
        <v>13</v>
      </c>
      <c r="J127" s="1442">
        <v>24</v>
      </c>
      <c r="K127" s="1442">
        <v>0</v>
      </c>
      <c r="L127" s="1444">
        <v>0.54545454545454541</v>
      </c>
      <c r="M127" s="1443">
        <v>1075</v>
      </c>
      <c r="N127" s="1442">
        <v>516</v>
      </c>
      <c r="O127" s="1444">
        <v>5</v>
      </c>
    </row>
    <row r="128" spans="1:15">
      <c r="A128" t="s">
        <v>1517</v>
      </c>
      <c r="B128" t="s">
        <v>4</v>
      </c>
      <c r="C128" t="s">
        <v>1737</v>
      </c>
      <c r="D128" t="s">
        <v>3</v>
      </c>
      <c r="E128" s="1443">
        <v>563</v>
      </c>
      <c r="F128" s="1442">
        <v>264</v>
      </c>
      <c r="G128" s="1444">
        <v>3</v>
      </c>
      <c r="H128" s="1443">
        <v>48</v>
      </c>
      <c r="I128" s="1442">
        <v>12</v>
      </c>
      <c r="J128" s="1442">
        <v>20</v>
      </c>
      <c r="K128" s="1442">
        <v>1</v>
      </c>
      <c r="L128" s="1444">
        <v>0.41666666666666669</v>
      </c>
      <c r="M128" s="1443">
        <v>515</v>
      </c>
      <c r="N128" s="1442">
        <v>244</v>
      </c>
      <c r="O128" s="1444">
        <v>2</v>
      </c>
    </row>
    <row r="129" spans="1:15">
      <c r="A129" t="s">
        <v>1541</v>
      </c>
      <c r="B129" t="s">
        <v>102</v>
      </c>
      <c r="C129" t="s">
        <v>1587</v>
      </c>
      <c r="D129" t="s">
        <v>101</v>
      </c>
      <c r="E129" s="1443">
        <v>74</v>
      </c>
      <c r="F129" s="1442">
        <v>48</v>
      </c>
      <c r="G129" s="1444">
        <v>9</v>
      </c>
      <c r="H129" s="1443">
        <v>74</v>
      </c>
      <c r="I129" s="1442">
        <v>32</v>
      </c>
      <c r="J129" s="1442">
        <v>48</v>
      </c>
      <c r="K129" s="1442">
        <v>9</v>
      </c>
      <c r="L129" s="1444">
        <v>0.64864864864864868</v>
      </c>
      <c r="M129" s="1443">
        <v>0</v>
      </c>
      <c r="N129" s="1442">
        <v>0</v>
      </c>
      <c r="O129" s="1444">
        <v>0</v>
      </c>
    </row>
    <row r="130" spans="1:15">
      <c r="A130" t="s">
        <v>1545</v>
      </c>
      <c r="B130" t="s">
        <v>176</v>
      </c>
      <c r="C130" t="s">
        <v>1559</v>
      </c>
      <c r="D130" t="s">
        <v>175</v>
      </c>
      <c r="E130" s="1443">
        <v>14</v>
      </c>
      <c r="F130" s="1442">
        <v>9</v>
      </c>
      <c r="G130" s="1444">
        <v>0</v>
      </c>
      <c r="H130" s="1443">
        <v>14</v>
      </c>
      <c r="I130" s="1442">
        <v>7</v>
      </c>
      <c r="J130" s="1442">
        <v>9</v>
      </c>
      <c r="K130" s="1442">
        <v>0</v>
      </c>
      <c r="L130" s="1444">
        <v>0.6428571428571429</v>
      </c>
      <c r="M130" s="1443">
        <v>0</v>
      </c>
      <c r="N130" s="1442">
        <v>0</v>
      </c>
      <c r="O130" s="1444">
        <v>0</v>
      </c>
    </row>
    <row r="131" spans="1:15">
      <c r="A131" s="1471" t="s">
        <v>1535</v>
      </c>
      <c r="B131" t="s">
        <v>262</v>
      </c>
      <c r="C131" s="1471" t="s">
        <v>1581</v>
      </c>
      <c r="D131" t="s">
        <v>261</v>
      </c>
      <c r="E131" s="1443">
        <v>979</v>
      </c>
      <c r="F131" s="1442">
        <v>653</v>
      </c>
      <c r="G131" s="1444">
        <v>141</v>
      </c>
      <c r="H131" s="1443">
        <v>72</v>
      </c>
      <c r="I131" s="1442">
        <v>43</v>
      </c>
      <c r="J131" s="1442">
        <v>52</v>
      </c>
      <c r="K131" s="1442">
        <v>8</v>
      </c>
      <c r="L131" s="1444">
        <v>0.72222222222222221</v>
      </c>
      <c r="M131" s="1443">
        <v>907</v>
      </c>
      <c r="N131" s="1442">
        <v>601</v>
      </c>
      <c r="O131" s="1444">
        <v>133</v>
      </c>
    </row>
    <row r="132" spans="1:15">
      <c r="A132" s="1471" t="s">
        <v>1532</v>
      </c>
      <c r="B132" s="1471" t="s">
        <v>123</v>
      </c>
      <c r="C132" t="s">
        <v>1640</v>
      </c>
      <c r="D132" t="s">
        <v>2165</v>
      </c>
      <c r="E132" s="1443">
        <v>145</v>
      </c>
      <c r="F132" s="1442">
        <v>99</v>
      </c>
      <c r="G132" s="1444">
        <v>21</v>
      </c>
      <c r="H132" s="1443">
        <v>78</v>
      </c>
      <c r="I132" s="1442">
        <v>41</v>
      </c>
      <c r="J132" s="1442">
        <v>55</v>
      </c>
      <c r="K132" s="1442">
        <v>15</v>
      </c>
      <c r="L132" s="1444">
        <v>0.70512820512820518</v>
      </c>
      <c r="M132" s="1443">
        <v>67</v>
      </c>
      <c r="N132" s="1442">
        <v>44</v>
      </c>
      <c r="O132" s="1444">
        <v>6</v>
      </c>
    </row>
    <row r="133" spans="1:15">
      <c r="A133" t="s">
        <v>2161</v>
      </c>
      <c r="B133" t="s">
        <v>94</v>
      </c>
      <c r="C133" s="1471" t="s">
        <v>1630</v>
      </c>
      <c r="D133" t="s">
        <v>2160</v>
      </c>
      <c r="E133" s="1443">
        <v>510</v>
      </c>
      <c r="F133" s="1442">
        <v>321</v>
      </c>
      <c r="G133" s="1444">
        <v>29</v>
      </c>
      <c r="H133" s="1443">
        <v>80</v>
      </c>
      <c r="I133" s="1442">
        <v>51</v>
      </c>
      <c r="J133" s="1442">
        <v>50</v>
      </c>
      <c r="K133" s="1442">
        <v>6</v>
      </c>
      <c r="L133" s="1444">
        <v>0.625</v>
      </c>
      <c r="M133" s="1443">
        <v>430</v>
      </c>
      <c r="N133" s="1442">
        <v>271</v>
      </c>
      <c r="O133" s="1444">
        <v>23</v>
      </c>
    </row>
    <row r="134" spans="1:15">
      <c r="A134" t="s">
        <v>1515</v>
      </c>
      <c r="B134" t="s">
        <v>1631</v>
      </c>
      <c r="C134" t="s">
        <v>1632</v>
      </c>
      <c r="D134" t="s">
        <v>1678</v>
      </c>
      <c r="E134" s="1443">
        <v>65</v>
      </c>
      <c r="F134" s="1442">
        <v>33</v>
      </c>
      <c r="G134" s="1444">
        <v>0</v>
      </c>
      <c r="H134" s="1443">
        <v>65</v>
      </c>
      <c r="I134" s="1442">
        <v>27</v>
      </c>
      <c r="J134" s="1442">
        <v>33</v>
      </c>
      <c r="K134" s="1442">
        <v>0</v>
      </c>
      <c r="L134" s="1444">
        <v>0.50769230769230766</v>
      </c>
      <c r="M134" s="1443">
        <v>0</v>
      </c>
      <c r="N134" s="1442">
        <v>0</v>
      </c>
      <c r="O134" s="1444">
        <v>0</v>
      </c>
    </row>
    <row r="135" spans="1:15">
      <c r="A135" t="s">
        <v>1403</v>
      </c>
      <c r="B135" t="s">
        <v>50</v>
      </c>
      <c r="C135" t="s">
        <v>1617</v>
      </c>
      <c r="D135" t="s">
        <v>49</v>
      </c>
      <c r="E135" s="1443">
        <v>1248</v>
      </c>
      <c r="F135" s="1442">
        <v>739</v>
      </c>
      <c r="G135" s="1444">
        <v>26</v>
      </c>
      <c r="H135" s="1443">
        <v>79</v>
      </c>
      <c r="I135" s="1442">
        <v>30</v>
      </c>
      <c r="J135" s="1442">
        <v>46</v>
      </c>
      <c r="K135" s="1442">
        <v>1</v>
      </c>
      <c r="L135" s="1444">
        <v>0.58227848101265822</v>
      </c>
      <c r="M135" s="1443">
        <v>1169</v>
      </c>
      <c r="N135" s="1442">
        <v>693</v>
      </c>
      <c r="O135" s="1444">
        <v>25</v>
      </c>
    </row>
    <row r="136" spans="1:15">
      <c r="A136" t="s">
        <v>1401</v>
      </c>
      <c r="B136" t="s">
        <v>16</v>
      </c>
      <c r="C136" t="s">
        <v>1598</v>
      </c>
      <c r="D136" t="s">
        <v>15</v>
      </c>
      <c r="E136" s="1443">
        <v>737</v>
      </c>
      <c r="F136" s="1442">
        <v>403</v>
      </c>
      <c r="G136" s="1444">
        <v>5</v>
      </c>
      <c r="H136" s="1443">
        <v>75</v>
      </c>
      <c r="I136" s="1442">
        <v>19</v>
      </c>
      <c r="J136" s="1442">
        <v>43</v>
      </c>
      <c r="K136" s="1442">
        <v>0</v>
      </c>
      <c r="L136" s="1444">
        <v>0.57333333333333336</v>
      </c>
      <c r="M136" s="1443">
        <v>662</v>
      </c>
      <c r="N136" s="1442">
        <v>360</v>
      </c>
      <c r="O136" s="1444">
        <v>5</v>
      </c>
    </row>
    <row r="137" spans="1:15">
      <c r="A137" t="s">
        <v>1422</v>
      </c>
      <c r="B137" t="s">
        <v>1513</v>
      </c>
      <c r="C137" t="s">
        <v>1560</v>
      </c>
      <c r="D137" t="s">
        <v>1087</v>
      </c>
      <c r="E137" s="1443">
        <v>891</v>
      </c>
      <c r="F137" s="1442">
        <v>506</v>
      </c>
      <c r="G137" s="1444">
        <v>39</v>
      </c>
      <c r="H137" s="1443">
        <v>52</v>
      </c>
      <c r="I137" s="1442">
        <v>16</v>
      </c>
      <c r="J137" s="1442">
        <v>24</v>
      </c>
      <c r="K137" s="1442">
        <v>0</v>
      </c>
      <c r="L137" s="1444">
        <v>0.46153846153846156</v>
      </c>
      <c r="M137" s="1443">
        <v>839</v>
      </c>
      <c r="N137" s="1442">
        <v>482</v>
      </c>
      <c r="O137" s="1444">
        <v>39</v>
      </c>
    </row>
    <row r="138" spans="1:15">
      <c r="A138" t="s">
        <v>1370</v>
      </c>
      <c r="B138" t="s">
        <v>233</v>
      </c>
      <c r="C138" t="s">
        <v>1583</v>
      </c>
      <c r="D138" t="s">
        <v>232</v>
      </c>
      <c r="E138" s="1443">
        <v>116</v>
      </c>
      <c r="F138" s="1442">
        <v>47</v>
      </c>
      <c r="G138" s="1444">
        <v>2</v>
      </c>
      <c r="H138" s="1443">
        <v>53</v>
      </c>
      <c r="I138" s="1442">
        <v>13</v>
      </c>
      <c r="J138" s="1442">
        <v>21</v>
      </c>
      <c r="K138" s="1442">
        <v>0</v>
      </c>
      <c r="L138" s="1444">
        <v>0.39622641509433965</v>
      </c>
      <c r="M138" s="1443">
        <v>63</v>
      </c>
      <c r="N138" s="1442">
        <v>26</v>
      </c>
      <c r="O138" s="1444">
        <v>2</v>
      </c>
    </row>
    <row r="139" spans="1:15">
      <c r="A139" t="s">
        <v>1418</v>
      </c>
      <c r="B139" t="s">
        <v>136</v>
      </c>
      <c r="C139" t="s">
        <v>1571</v>
      </c>
      <c r="D139" t="s">
        <v>135</v>
      </c>
      <c r="E139" s="1443">
        <v>110</v>
      </c>
      <c r="F139" s="1442">
        <v>54</v>
      </c>
      <c r="G139" s="1444">
        <v>5</v>
      </c>
      <c r="H139" s="1443">
        <v>50</v>
      </c>
      <c r="I139" s="1442">
        <v>19</v>
      </c>
      <c r="J139" s="1442">
        <v>24</v>
      </c>
      <c r="K139" s="1442">
        <v>2</v>
      </c>
      <c r="L139" s="1444">
        <v>0.48</v>
      </c>
      <c r="M139" s="1443">
        <v>60</v>
      </c>
      <c r="N139" s="1442">
        <v>30</v>
      </c>
      <c r="O139" s="1444">
        <v>3</v>
      </c>
    </row>
    <row r="140" spans="1:15">
      <c r="A140" t="s">
        <v>1384</v>
      </c>
      <c r="B140" t="s">
        <v>94</v>
      </c>
      <c r="C140" t="s">
        <v>1563</v>
      </c>
      <c r="D140" t="s">
        <v>93</v>
      </c>
      <c r="E140" s="1443">
        <v>259</v>
      </c>
      <c r="F140" s="1442">
        <v>123</v>
      </c>
      <c r="G140" s="1444">
        <v>0</v>
      </c>
      <c r="H140" s="1443">
        <v>60</v>
      </c>
      <c r="I140" s="1442">
        <v>22</v>
      </c>
      <c r="J140" s="1442">
        <v>31</v>
      </c>
      <c r="K140" s="1442">
        <v>0</v>
      </c>
      <c r="L140" s="1444">
        <v>0.51666666666666672</v>
      </c>
      <c r="M140" s="1443">
        <v>199</v>
      </c>
      <c r="N140" s="1442">
        <v>92</v>
      </c>
      <c r="O140" s="1444">
        <v>0</v>
      </c>
    </row>
    <row r="141" spans="1:15">
      <c r="A141" t="s">
        <v>1373</v>
      </c>
      <c r="B141" t="s">
        <v>168</v>
      </c>
      <c r="C141" t="s">
        <v>1607</v>
      </c>
      <c r="D141" t="s">
        <v>167</v>
      </c>
      <c r="E141" s="1443">
        <v>492</v>
      </c>
      <c r="F141" s="1442">
        <v>222</v>
      </c>
      <c r="G141" s="1444">
        <v>8</v>
      </c>
      <c r="H141" s="1443">
        <v>48</v>
      </c>
      <c r="I141" s="1442">
        <v>18</v>
      </c>
      <c r="J141" s="1442">
        <v>26</v>
      </c>
      <c r="K141" s="1442">
        <v>3</v>
      </c>
      <c r="L141" s="1444">
        <v>0.54166666666666663</v>
      </c>
      <c r="M141" s="1443">
        <v>444</v>
      </c>
      <c r="N141" s="1442">
        <v>196</v>
      </c>
      <c r="O141" s="1444">
        <v>5</v>
      </c>
    </row>
    <row r="142" spans="1:15">
      <c r="A142" t="s">
        <v>1381</v>
      </c>
      <c r="B142" t="s">
        <v>253</v>
      </c>
      <c r="C142" t="s">
        <v>1633</v>
      </c>
      <c r="D142" t="s">
        <v>252</v>
      </c>
      <c r="E142" s="1443">
        <v>118</v>
      </c>
      <c r="F142" s="1442">
        <v>61</v>
      </c>
      <c r="G142" s="1444">
        <v>1</v>
      </c>
      <c r="H142" s="1443">
        <v>59</v>
      </c>
      <c r="I142" s="1442">
        <v>21</v>
      </c>
      <c r="J142" s="1442">
        <v>35</v>
      </c>
      <c r="K142" s="1442">
        <v>1</v>
      </c>
      <c r="L142" s="1444">
        <v>0.59322033898305082</v>
      </c>
      <c r="M142" s="1443">
        <v>59</v>
      </c>
      <c r="N142" s="1442">
        <v>26</v>
      </c>
      <c r="O142" s="1444">
        <v>0</v>
      </c>
    </row>
    <row r="143" spans="1:15">
      <c r="A143" t="s">
        <v>1472</v>
      </c>
      <c r="B143" t="s">
        <v>16</v>
      </c>
      <c r="C143" t="s">
        <v>1590</v>
      </c>
      <c r="D143" t="s">
        <v>186</v>
      </c>
      <c r="E143" s="1443">
        <v>194</v>
      </c>
      <c r="F143" s="1442">
        <v>84</v>
      </c>
      <c r="G143" s="1444">
        <v>0</v>
      </c>
      <c r="H143" s="1443">
        <v>36</v>
      </c>
      <c r="I143" s="1442">
        <v>16</v>
      </c>
      <c r="J143" s="1442">
        <v>17</v>
      </c>
      <c r="K143" s="1442">
        <v>0</v>
      </c>
      <c r="L143" s="1444">
        <v>0.47222222222222221</v>
      </c>
      <c r="M143" s="1443">
        <v>158</v>
      </c>
      <c r="N143" s="1442">
        <v>67</v>
      </c>
      <c r="O143" s="1444">
        <v>0</v>
      </c>
    </row>
    <row r="144" spans="1:15">
      <c r="A144" t="s">
        <v>1543</v>
      </c>
      <c r="B144" t="s">
        <v>27</v>
      </c>
      <c r="C144" t="s">
        <v>1560</v>
      </c>
      <c r="D144" t="s">
        <v>185</v>
      </c>
      <c r="E144" s="1443">
        <v>22</v>
      </c>
      <c r="F144" s="1442">
        <v>9</v>
      </c>
      <c r="G144" s="1444">
        <v>2</v>
      </c>
      <c r="H144" s="1443">
        <v>22</v>
      </c>
      <c r="I144" s="1442">
        <v>6</v>
      </c>
      <c r="J144" s="1442">
        <v>9</v>
      </c>
      <c r="K144" s="1442">
        <v>2</v>
      </c>
      <c r="L144" s="1444">
        <v>0.40909090909090912</v>
      </c>
      <c r="M144" s="1443">
        <v>0</v>
      </c>
      <c r="N144" s="1442">
        <v>0</v>
      </c>
      <c r="O144" s="1444">
        <v>0</v>
      </c>
    </row>
    <row r="145" spans="1:15">
      <c r="A145" s="1471" t="s">
        <v>1455</v>
      </c>
      <c r="B145" t="s">
        <v>1443</v>
      </c>
      <c r="C145" t="s">
        <v>1738</v>
      </c>
      <c r="D145" t="s">
        <v>1122</v>
      </c>
      <c r="E145" s="1443">
        <v>1595</v>
      </c>
      <c r="F145" s="1442">
        <v>1085</v>
      </c>
      <c r="G145" s="1444">
        <v>172</v>
      </c>
      <c r="H145" s="1443">
        <v>75</v>
      </c>
      <c r="I145" s="1442">
        <v>50</v>
      </c>
      <c r="J145" s="1442">
        <v>54</v>
      </c>
      <c r="K145" s="1442">
        <v>12</v>
      </c>
      <c r="L145" s="1444">
        <v>0.72</v>
      </c>
      <c r="M145" s="1443">
        <v>1520</v>
      </c>
      <c r="N145" s="1442">
        <v>1031</v>
      </c>
      <c r="O145" s="1444">
        <v>160</v>
      </c>
    </row>
    <row r="146" spans="1:15">
      <c r="A146" t="s">
        <v>1391</v>
      </c>
      <c r="B146" t="s">
        <v>1514</v>
      </c>
      <c r="C146" t="s">
        <v>1577</v>
      </c>
      <c r="D146" t="s">
        <v>1123</v>
      </c>
      <c r="E146" s="1443">
        <v>856</v>
      </c>
      <c r="F146" s="1442">
        <v>580</v>
      </c>
      <c r="G146" s="1444">
        <v>77</v>
      </c>
      <c r="H146" s="1443">
        <v>33</v>
      </c>
      <c r="I146" s="1442">
        <v>25</v>
      </c>
      <c r="J146" s="1442">
        <v>20</v>
      </c>
      <c r="K146" s="1442">
        <v>5</v>
      </c>
      <c r="L146" s="1444">
        <v>0.60606060606060608</v>
      </c>
      <c r="M146" s="1443">
        <v>823</v>
      </c>
      <c r="N146" s="1442">
        <v>560</v>
      </c>
      <c r="O146" s="1444">
        <v>72</v>
      </c>
    </row>
    <row r="147" spans="1:15">
      <c r="A147" t="s">
        <v>1453</v>
      </c>
      <c r="B147" t="s">
        <v>97</v>
      </c>
      <c r="C147" t="s">
        <v>1569</v>
      </c>
      <c r="D147" t="s">
        <v>96</v>
      </c>
      <c r="E147" s="1443">
        <v>800</v>
      </c>
      <c r="F147" s="1442">
        <v>475</v>
      </c>
      <c r="G147" s="1444">
        <v>18</v>
      </c>
      <c r="H147" s="1443">
        <v>76</v>
      </c>
      <c r="I147" s="1442">
        <v>28</v>
      </c>
      <c r="J147" s="1442">
        <v>42</v>
      </c>
      <c r="K147" s="1442">
        <v>0</v>
      </c>
      <c r="L147" s="1444">
        <v>0.55263157894736847</v>
      </c>
      <c r="M147" s="1443">
        <v>724</v>
      </c>
      <c r="N147" s="1442">
        <v>433</v>
      </c>
      <c r="O147" s="1444">
        <v>18</v>
      </c>
    </row>
    <row r="148" spans="1:15">
      <c r="A148" t="s">
        <v>1444</v>
      </c>
      <c r="B148" t="s">
        <v>202</v>
      </c>
      <c r="C148" t="s">
        <v>1615</v>
      </c>
      <c r="D148" t="s">
        <v>201</v>
      </c>
      <c r="E148" s="1443">
        <v>112</v>
      </c>
      <c r="F148" s="1442">
        <v>68</v>
      </c>
      <c r="G148" s="1444">
        <v>0</v>
      </c>
      <c r="H148" s="1443">
        <v>73</v>
      </c>
      <c r="I148" s="1442">
        <v>27</v>
      </c>
      <c r="J148" s="1442">
        <v>46</v>
      </c>
      <c r="K148" s="1442">
        <v>0</v>
      </c>
      <c r="L148" s="1444">
        <v>0.63013698630136983</v>
      </c>
      <c r="M148" s="1443">
        <v>39</v>
      </c>
      <c r="N148" s="1442">
        <v>22</v>
      </c>
      <c r="O148" s="1444">
        <v>0</v>
      </c>
    </row>
    <row r="149" spans="1:15">
      <c r="A149" t="s">
        <v>1351</v>
      </c>
      <c r="B149" t="s">
        <v>1299</v>
      </c>
      <c r="C149" t="s">
        <v>1557</v>
      </c>
      <c r="D149" t="s">
        <v>1669</v>
      </c>
      <c r="E149" s="1443">
        <v>166</v>
      </c>
      <c r="F149" s="1442">
        <v>96</v>
      </c>
      <c r="G149" s="1444">
        <v>0</v>
      </c>
      <c r="H149" s="1443">
        <v>86</v>
      </c>
      <c r="I149" s="1442">
        <v>37</v>
      </c>
      <c r="J149" s="1442">
        <v>56</v>
      </c>
      <c r="K149" s="1442">
        <v>0</v>
      </c>
      <c r="L149" s="1444">
        <v>0.65116279069767447</v>
      </c>
      <c r="M149" s="1443">
        <v>80</v>
      </c>
      <c r="N149" s="1442">
        <v>40</v>
      </c>
      <c r="O149" s="1444">
        <v>0</v>
      </c>
    </row>
    <row r="150" spans="1:15">
      <c r="A150" t="s">
        <v>1426</v>
      </c>
      <c r="B150" t="s">
        <v>238</v>
      </c>
      <c r="C150" t="s">
        <v>1613</v>
      </c>
      <c r="D150" t="s">
        <v>237</v>
      </c>
      <c r="E150" s="1443">
        <v>2494</v>
      </c>
      <c r="F150" s="1442">
        <v>1434</v>
      </c>
      <c r="G150" s="1444">
        <v>96</v>
      </c>
      <c r="H150" s="1443">
        <v>74</v>
      </c>
      <c r="I150" s="1442">
        <v>27</v>
      </c>
      <c r="J150" s="1442">
        <v>41</v>
      </c>
      <c r="K150" s="1442">
        <v>0</v>
      </c>
      <c r="L150" s="1444">
        <v>0.55405405405405406</v>
      </c>
      <c r="M150" s="1443">
        <v>2420</v>
      </c>
      <c r="N150" s="1442">
        <v>1393</v>
      </c>
      <c r="O150" s="1444">
        <v>96</v>
      </c>
    </row>
    <row r="151" spans="1:15">
      <c r="A151" t="s">
        <v>1452</v>
      </c>
      <c r="B151" t="s">
        <v>88</v>
      </c>
      <c r="C151" t="s">
        <v>1579</v>
      </c>
      <c r="D151" t="s">
        <v>87</v>
      </c>
      <c r="E151" s="1443">
        <v>848</v>
      </c>
      <c r="F151" s="1442">
        <v>481</v>
      </c>
      <c r="G151" s="1444">
        <v>25</v>
      </c>
      <c r="H151" s="1443">
        <v>66</v>
      </c>
      <c r="I151" s="1442">
        <v>23</v>
      </c>
      <c r="J151" s="1442">
        <v>39</v>
      </c>
      <c r="K151" s="1442">
        <v>2</v>
      </c>
      <c r="L151" s="1444">
        <v>0.59090909090909094</v>
      </c>
      <c r="M151" s="1443">
        <v>782</v>
      </c>
      <c r="N151" s="1442">
        <v>442</v>
      </c>
      <c r="O151" s="1444">
        <v>23</v>
      </c>
    </row>
    <row r="152" spans="1:15">
      <c r="A152" t="s">
        <v>1354</v>
      </c>
      <c r="B152" t="s">
        <v>154</v>
      </c>
      <c r="C152" t="s">
        <v>1561</v>
      </c>
      <c r="D152" t="s">
        <v>153</v>
      </c>
      <c r="E152" s="1443">
        <v>1075</v>
      </c>
      <c r="F152" s="1442">
        <v>605</v>
      </c>
      <c r="G152" s="1444">
        <v>16</v>
      </c>
      <c r="H152" s="1443">
        <v>62</v>
      </c>
      <c r="I152" s="1442">
        <v>21</v>
      </c>
      <c r="J152" s="1442">
        <v>32</v>
      </c>
      <c r="K152" s="1442">
        <v>0</v>
      </c>
      <c r="L152" s="1444">
        <v>0.5161290322580645</v>
      </c>
      <c r="M152" s="1443">
        <v>1013</v>
      </c>
      <c r="N152" s="1442">
        <v>573</v>
      </c>
      <c r="O152" s="1444">
        <v>16</v>
      </c>
    </row>
    <row r="153" spans="1:15">
      <c r="A153" t="s">
        <v>1380</v>
      </c>
      <c r="B153" t="s">
        <v>110</v>
      </c>
      <c r="C153" t="s">
        <v>1568</v>
      </c>
      <c r="D153" t="s">
        <v>191</v>
      </c>
      <c r="E153" s="1443">
        <v>102</v>
      </c>
      <c r="F153" s="1442">
        <v>54</v>
      </c>
      <c r="G153" s="1444">
        <v>2</v>
      </c>
      <c r="H153" s="1443">
        <v>50</v>
      </c>
      <c r="I153" s="1442">
        <v>18</v>
      </c>
      <c r="J153" s="1442">
        <v>24</v>
      </c>
      <c r="K153" s="1442">
        <v>1</v>
      </c>
      <c r="L153" s="1444">
        <v>0.48</v>
      </c>
      <c r="M153" s="1443">
        <v>52</v>
      </c>
      <c r="N153" s="1442">
        <v>30</v>
      </c>
      <c r="O153" s="1444">
        <v>1</v>
      </c>
    </row>
    <row r="154" spans="1:15">
      <c r="A154" t="s">
        <v>1500</v>
      </c>
      <c r="B154" t="s">
        <v>2219</v>
      </c>
      <c r="C154" t="s">
        <v>1630</v>
      </c>
      <c r="D154" t="s">
        <v>2214</v>
      </c>
      <c r="E154" s="1443">
        <v>99</v>
      </c>
      <c r="F154" s="1442">
        <v>57</v>
      </c>
      <c r="G154" s="1444">
        <v>0</v>
      </c>
      <c r="H154" s="1443">
        <v>58</v>
      </c>
      <c r="I154" s="1442">
        <v>18</v>
      </c>
      <c r="J154" s="1442">
        <v>33</v>
      </c>
      <c r="K154" s="1442">
        <v>0</v>
      </c>
      <c r="L154" s="1444">
        <v>0.56896551724137934</v>
      </c>
      <c r="M154" s="1443">
        <v>41</v>
      </c>
      <c r="N154" s="1442">
        <v>24</v>
      </c>
      <c r="O154" s="1444">
        <v>0</v>
      </c>
    </row>
    <row r="155" spans="1:15">
      <c r="A155" t="s">
        <v>1445</v>
      </c>
      <c r="B155" t="s">
        <v>1739</v>
      </c>
      <c r="C155" t="s">
        <v>1601</v>
      </c>
      <c r="D155" t="s">
        <v>1143</v>
      </c>
      <c r="E155" s="1443">
        <v>257</v>
      </c>
      <c r="F155" s="1442">
        <v>110</v>
      </c>
      <c r="G155" s="1444">
        <v>2</v>
      </c>
      <c r="H155" s="1443">
        <v>40</v>
      </c>
      <c r="I155" s="1442">
        <v>8</v>
      </c>
      <c r="J155" s="1442">
        <v>17</v>
      </c>
      <c r="K155" s="1442">
        <v>0</v>
      </c>
      <c r="L155" s="1444">
        <v>0.42499999999999999</v>
      </c>
      <c r="M155" s="1443">
        <v>217</v>
      </c>
      <c r="N155" s="1442">
        <v>93</v>
      </c>
      <c r="O155" s="1444">
        <v>2</v>
      </c>
    </row>
    <row r="156" spans="1:15">
      <c r="A156" t="s">
        <v>1396</v>
      </c>
      <c r="B156" t="s">
        <v>170</v>
      </c>
      <c r="C156" t="s">
        <v>1600</v>
      </c>
      <c r="D156" t="s">
        <v>1677</v>
      </c>
      <c r="E156" s="1443">
        <v>62</v>
      </c>
      <c r="F156" s="1442">
        <v>34</v>
      </c>
      <c r="G156" s="1444">
        <v>0</v>
      </c>
      <c r="H156" s="1443">
        <v>28</v>
      </c>
      <c r="I156" s="1442">
        <v>9</v>
      </c>
      <c r="J156" s="1442">
        <v>17</v>
      </c>
      <c r="K156" s="1442">
        <v>0</v>
      </c>
      <c r="L156" s="1444">
        <v>0.6071428571428571</v>
      </c>
      <c r="M156" s="1443">
        <v>34</v>
      </c>
      <c r="N156" s="1442">
        <v>17</v>
      </c>
      <c r="O156" s="1444">
        <v>0</v>
      </c>
    </row>
    <row r="157" spans="1:15">
      <c r="A157" s="1471" t="s">
        <v>1531</v>
      </c>
      <c r="B157" s="1471" t="s">
        <v>229</v>
      </c>
      <c r="C157" t="s">
        <v>1613</v>
      </c>
      <c r="D157" t="s">
        <v>228</v>
      </c>
      <c r="E157" s="1443">
        <v>1159</v>
      </c>
      <c r="F157" s="1442">
        <v>616</v>
      </c>
      <c r="G157" s="1444">
        <v>13</v>
      </c>
      <c r="H157" s="1443">
        <v>42</v>
      </c>
      <c r="I157" s="1442">
        <v>7</v>
      </c>
      <c r="J157" s="1442">
        <v>18</v>
      </c>
      <c r="K157" s="1442">
        <v>0</v>
      </c>
      <c r="L157" s="1444">
        <v>0.42857142857142855</v>
      </c>
      <c r="M157" s="1443">
        <v>1117</v>
      </c>
      <c r="N157" s="1442">
        <v>598</v>
      </c>
      <c r="O157" s="1444">
        <v>13</v>
      </c>
    </row>
    <row r="158" spans="1:15">
      <c r="A158" t="s">
        <v>1431</v>
      </c>
      <c r="B158" t="s">
        <v>246</v>
      </c>
      <c r="C158" t="s">
        <v>1589</v>
      </c>
      <c r="D158" t="s">
        <v>245</v>
      </c>
      <c r="E158" s="1443">
        <v>316</v>
      </c>
      <c r="F158" s="1442">
        <v>87</v>
      </c>
      <c r="G158" s="1444">
        <v>1</v>
      </c>
      <c r="H158" s="1443">
        <v>35</v>
      </c>
      <c r="I158" s="1442">
        <v>7</v>
      </c>
      <c r="J158" s="1442">
        <v>9</v>
      </c>
      <c r="K158" s="1442">
        <v>0</v>
      </c>
      <c r="L158" s="1444">
        <v>0.25714285714285712</v>
      </c>
      <c r="M158" s="1443">
        <v>281</v>
      </c>
      <c r="N158" s="1442">
        <v>78</v>
      </c>
      <c r="O158" s="1444">
        <v>1</v>
      </c>
    </row>
    <row r="159" spans="1:15">
      <c r="A159" t="s">
        <v>1429</v>
      </c>
      <c r="B159" t="s">
        <v>140</v>
      </c>
      <c r="C159" t="s">
        <v>1612</v>
      </c>
      <c r="D159" t="s">
        <v>1283</v>
      </c>
      <c r="E159" s="1443">
        <v>689</v>
      </c>
      <c r="F159" s="1442">
        <v>424</v>
      </c>
      <c r="G159" s="1444">
        <v>20</v>
      </c>
      <c r="H159" s="1443">
        <v>75</v>
      </c>
      <c r="I159" s="1442">
        <v>32</v>
      </c>
      <c r="J159" s="1442">
        <v>47</v>
      </c>
      <c r="K159" s="1442">
        <v>1</v>
      </c>
      <c r="L159" s="1444">
        <v>0.62666666666666671</v>
      </c>
      <c r="M159" s="1443">
        <v>614</v>
      </c>
      <c r="N159" s="1442">
        <v>377</v>
      </c>
      <c r="O159" s="1444">
        <v>19</v>
      </c>
    </row>
    <row r="160" spans="1:15">
      <c r="A160" t="s">
        <v>1440</v>
      </c>
      <c r="B160" t="s">
        <v>260</v>
      </c>
      <c r="C160" t="s">
        <v>1614</v>
      </c>
      <c r="D160" t="s">
        <v>259</v>
      </c>
      <c r="E160" s="1443">
        <v>1611</v>
      </c>
      <c r="F160" s="1442">
        <v>1036</v>
      </c>
      <c r="G160" s="1444">
        <v>194</v>
      </c>
      <c r="H160" s="1443">
        <v>73</v>
      </c>
      <c r="I160" s="1442">
        <v>39</v>
      </c>
      <c r="J160" s="1442">
        <v>48</v>
      </c>
      <c r="K160" s="1442">
        <v>4</v>
      </c>
      <c r="L160" s="1444">
        <v>0.65753424657534243</v>
      </c>
      <c r="M160" s="1443">
        <v>1538</v>
      </c>
      <c r="N160" s="1442">
        <v>988</v>
      </c>
      <c r="O160" s="1444">
        <v>190</v>
      </c>
    </row>
    <row r="161" spans="1:15">
      <c r="A161" t="s">
        <v>1425</v>
      </c>
      <c r="B161" t="s">
        <v>197</v>
      </c>
      <c r="C161" t="s">
        <v>1616</v>
      </c>
      <c r="D161" t="s">
        <v>196</v>
      </c>
      <c r="E161" s="1443">
        <v>185</v>
      </c>
      <c r="F161" s="1442">
        <v>108</v>
      </c>
      <c r="G161" s="1444">
        <v>3</v>
      </c>
      <c r="H161" s="1443">
        <v>76</v>
      </c>
      <c r="I161" s="1442">
        <v>34</v>
      </c>
      <c r="J161" s="1442">
        <v>40</v>
      </c>
      <c r="K161" s="1442">
        <v>2</v>
      </c>
      <c r="L161" s="1444">
        <v>0.52631578947368418</v>
      </c>
      <c r="M161" s="1443">
        <v>109</v>
      </c>
      <c r="N161" s="1442">
        <v>68</v>
      </c>
      <c r="O161" s="1444">
        <v>1</v>
      </c>
    </row>
    <row r="162" spans="1:15">
      <c r="A162" t="s">
        <v>1404</v>
      </c>
      <c r="B162" t="s">
        <v>24</v>
      </c>
      <c r="C162" t="s">
        <v>1623</v>
      </c>
      <c r="D162" t="s">
        <v>23</v>
      </c>
      <c r="E162" s="1443">
        <v>759</v>
      </c>
      <c r="F162" s="1442">
        <v>429</v>
      </c>
      <c r="G162" s="1444">
        <v>9</v>
      </c>
      <c r="H162" s="1443">
        <v>59</v>
      </c>
      <c r="I162" s="1442">
        <v>16</v>
      </c>
      <c r="J162" s="1442">
        <v>36</v>
      </c>
      <c r="K162" s="1442">
        <v>0</v>
      </c>
      <c r="L162" s="1444">
        <v>0.61016949152542377</v>
      </c>
      <c r="M162" s="1443">
        <v>700</v>
      </c>
      <c r="N162" s="1442">
        <v>393</v>
      </c>
      <c r="O162" s="1444">
        <v>9</v>
      </c>
    </row>
    <row r="163" spans="1:15">
      <c r="A163" t="s">
        <v>1357</v>
      </c>
      <c r="B163" t="s">
        <v>1299</v>
      </c>
      <c r="C163" t="s">
        <v>1587</v>
      </c>
      <c r="D163" t="s">
        <v>1180</v>
      </c>
      <c r="E163" s="1443">
        <v>1858</v>
      </c>
      <c r="F163" s="1442">
        <v>1093</v>
      </c>
      <c r="G163" s="1444">
        <v>122</v>
      </c>
      <c r="H163" s="1443">
        <v>75</v>
      </c>
      <c r="I163" s="1442">
        <v>26</v>
      </c>
      <c r="J163" s="1442">
        <v>43</v>
      </c>
      <c r="K163" s="1442">
        <v>1</v>
      </c>
      <c r="L163" s="1444">
        <v>0.57333333333333336</v>
      </c>
      <c r="M163" s="1443">
        <v>1783</v>
      </c>
      <c r="N163" s="1442">
        <v>1050</v>
      </c>
      <c r="O163" s="1444">
        <v>121</v>
      </c>
    </row>
    <row r="164" spans="1:15">
      <c r="A164" t="s">
        <v>1350</v>
      </c>
      <c r="B164" t="s">
        <v>113</v>
      </c>
      <c r="C164" t="s">
        <v>1651</v>
      </c>
      <c r="D164" t="s">
        <v>112</v>
      </c>
      <c r="E164" s="1443">
        <v>123</v>
      </c>
      <c r="F164" s="1442">
        <v>71</v>
      </c>
      <c r="G164" s="1444">
        <v>7</v>
      </c>
      <c r="H164" s="1443">
        <v>75</v>
      </c>
      <c r="I164" s="1442">
        <v>33</v>
      </c>
      <c r="J164" s="1442">
        <v>40</v>
      </c>
      <c r="K164" s="1442">
        <v>2</v>
      </c>
      <c r="L164" s="1444">
        <v>0.53333333333333333</v>
      </c>
      <c r="M164" s="1443">
        <v>48</v>
      </c>
      <c r="N164" s="1442">
        <v>31</v>
      </c>
      <c r="O164" s="1444">
        <v>5</v>
      </c>
    </row>
    <row r="165" spans="1:15">
      <c r="A165" t="s">
        <v>1423</v>
      </c>
      <c r="B165" t="s">
        <v>195</v>
      </c>
      <c r="C165" t="s">
        <v>1599</v>
      </c>
      <c r="D165" t="s">
        <v>194</v>
      </c>
      <c r="E165" s="1443">
        <v>635</v>
      </c>
      <c r="F165" s="1442">
        <v>336</v>
      </c>
      <c r="G165" s="1444">
        <v>34</v>
      </c>
      <c r="H165" s="1443">
        <v>70</v>
      </c>
      <c r="I165" s="1442">
        <v>28</v>
      </c>
      <c r="J165" s="1442">
        <v>39</v>
      </c>
      <c r="K165" s="1442">
        <v>5</v>
      </c>
      <c r="L165" s="1444">
        <v>0.55714285714285716</v>
      </c>
      <c r="M165" s="1443">
        <v>565</v>
      </c>
      <c r="N165" s="1442">
        <v>297</v>
      </c>
      <c r="O165" s="1444">
        <v>29</v>
      </c>
    </row>
    <row r="166" spans="1:15">
      <c r="A166" t="s">
        <v>1411</v>
      </c>
      <c r="B166" t="s">
        <v>90</v>
      </c>
      <c r="C166" t="s">
        <v>1571</v>
      </c>
      <c r="D166" t="s">
        <v>89</v>
      </c>
      <c r="E166" s="1443">
        <v>363</v>
      </c>
      <c r="F166" s="1442">
        <v>195</v>
      </c>
      <c r="G166" s="1444">
        <v>3</v>
      </c>
      <c r="H166" s="1443">
        <v>62</v>
      </c>
      <c r="I166" s="1442">
        <v>18</v>
      </c>
      <c r="J166" s="1442">
        <v>30</v>
      </c>
      <c r="K166" s="1442">
        <v>2</v>
      </c>
      <c r="L166" s="1444">
        <v>0.4838709677419355</v>
      </c>
      <c r="M166" s="1443">
        <v>301</v>
      </c>
      <c r="N166" s="1442">
        <v>165</v>
      </c>
      <c r="O166" s="1444">
        <v>1</v>
      </c>
    </row>
    <row r="167" spans="1:15">
      <c r="A167" t="s">
        <v>1451</v>
      </c>
      <c r="B167" t="s">
        <v>110</v>
      </c>
      <c r="C167" t="s">
        <v>1653</v>
      </c>
      <c r="D167" t="s">
        <v>109</v>
      </c>
      <c r="E167" s="1443">
        <v>464</v>
      </c>
      <c r="F167" s="1442">
        <v>234</v>
      </c>
      <c r="G167" s="1444">
        <v>3</v>
      </c>
      <c r="H167" s="1443">
        <v>48</v>
      </c>
      <c r="I167" s="1442">
        <v>18</v>
      </c>
      <c r="J167" s="1442">
        <v>30</v>
      </c>
      <c r="K167" s="1442">
        <v>0</v>
      </c>
      <c r="L167" s="1444">
        <v>0.625</v>
      </c>
      <c r="M167" s="1443">
        <v>416</v>
      </c>
      <c r="N167" s="1442">
        <v>204</v>
      </c>
      <c r="O167" s="1444">
        <v>3</v>
      </c>
    </row>
    <row r="168" spans="1:15">
      <c r="A168" t="s">
        <v>1383</v>
      </c>
      <c r="B168" t="s">
        <v>1740</v>
      </c>
      <c r="C168" t="s">
        <v>1741</v>
      </c>
      <c r="D168" t="s">
        <v>1084</v>
      </c>
      <c r="E168" s="1443">
        <v>560</v>
      </c>
      <c r="F168" s="1442">
        <v>264</v>
      </c>
      <c r="G168" s="1444">
        <v>4</v>
      </c>
      <c r="H168" s="1443">
        <v>20</v>
      </c>
      <c r="I168" s="1442">
        <v>5</v>
      </c>
      <c r="J168" s="1442">
        <v>7</v>
      </c>
      <c r="K168" s="1442">
        <v>0</v>
      </c>
      <c r="L168" s="1444">
        <v>0.35</v>
      </c>
      <c r="M168" s="1443">
        <v>540</v>
      </c>
      <c r="N168" s="1442">
        <v>257</v>
      </c>
      <c r="O168" s="1444">
        <v>4</v>
      </c>
    </row>
    <row r="169" spans="1:15">
      <c r="A169" t="s">
        <v>1473</v>
      </c>
      <c r="B169" t="s">
        <v>128</v>
      </c>
      <c r="C169" t="s">
        <v>1573</v>
      </c>
      <c r="D169" t="s">
        <v>127</v>
      </c>
      <c r="E169" s="1443">
        <v>241</v>
      </c>
      <c r="F169" s="1442">
        <v>111</v>
      </c>
      <c r="G169" s="1444">
        <v>0</v>
      </c>
      <c r="H169" s="1443">
        <v>37</v>
      </c>
      <c r="I169" s="1442">
        <v>7</v>
      </c>
      <c r="J169" s="1442">
        <v>15</v>
      </c>
      <c r="K169" s="1442">
        <v>0</v>
      </c>
      <c r="L169" s="1444">
        <v>0.40540540540540543</v>
      </c>
      <c r="M169" s="1443">
        <v>204</v>
      </c>
      <c r="N169" s="1442">
        <v>96</v>
      </c>
      <c r="O169" s="1444">
        <v>0</v>
      </c>
    </row>
    <row r="170" spans="1:15">
      <c r="A170" t="s">
        <v>1432</v>
      </c>
      <c r="B170" t="s">
        <v>1637</v>
      </c>
      <c r="C170" t="s">
        <v>1638</v>
      </c>
      <c r="D170" t="s">
        <v>1338</v>
      </c>
      <c r="E170" s="1443">
        <v>135</v>
      </c>
      <c r="F170" s="1442">
        <v>63</v>
      </c>
      <c r="G170" s="1444">
        <v>2</v>
      </c>
      <c r="H170" s="1443">
        <v>50</v>
      </c>
      <c r="I170" s="1442">
        <v>16</v>
      </c>
      <c r="J170" s="1442">
        <v>29</v>
      </c>
      <c r="K170" s="1442">
        <v>1</v>
      </c>
      <c r="L170" s="1444">
        <v>0.57999999999999996</v>
      </c>
      <c r="M170" s="1443">
        <v>85</v>
      </c>
      <c r="N170" s="1442">
        <v>34</v>
      </c>
      <c r="O170" s="1444">
        <v>1</v>
      </c>
    </row>
    <row r="171" spans="1:15">
      <c r="A171" t="s">
        <v>1458</v>
      </c>
      <c r="B171" t="s">
        <v>1742</v>
      </c>
      <c r="C171" t="s">
        <v>1647</v>
      </c>
      <c r="D171" t="s">
        <v>1315</v>
      </c>
      <c r="E171" s="1443">
        <v>426</v>
      </c>
      <c r="F171" s="1442">
        <v>186</v>
      </c>
      <c r="G171" s="1444">
        <v>2</v>
      </c>
      <c r="H171" s="1443">
        <v>35</v>
      </c>
      <c r="I171" s="1442">
        <v>7</v>
      </c>
      <c r="J171" s="1442">
        <v>10</v>
      </c>
      <c r="K171" s="1442">
        <v>0</v>
      </c>
      <c r="L171" s="1444">
        <v>0.2857142857142857</v>
      </c>
      <c r="M171" s="1443">
        <v>391</v>
      </c>
      <c r="N171" s="1442">
        <v>176</v>
      </c>
      <c r="O171" s="1444">
        <v>2</v>
      </c>
    </row>
    <row r="172" spans="1:15">
      <c r="A172" t="s">
        <v>1512</v>
      </c>
      <c r="B172" t="s">
        <v>1743</v>
      </c>
      <c r="C172" t="s">
        <v>1558</v>
      </c>
      <c r="D172" t="s">
        <v>1695</v>
      </c>
      <c r="E172" s="1443">
        <v>57</v>
      </c>
      <c r="F172" s="1442">
        <v>20</v>
      </c>
      <c r="G172" s="1444">
        <v>2</v>
      </c>
      <c r="H172" s="1443">
        <v>23</v>
      </c>
      <c r="I172" s="1442">
        <v>6</v>
      </c>
      <c r="J172" s="1442">
        <v>9</v>
      </c>
      <c r="K172" s="1442">
        <v>2</v>
      </c>
      <c r="L172" s="1444">
        <v>0.39130434782608697</v>
      </c>
      <c r="M172" s="1443">
        <v>34</v>
      </c>
      <c r="N172" s="1442">
        <v>11</v>
      </c>
      <c r="O172" s="1444">
        <v>0</v>
      </c>
    </row>
  </sheetData>
  <mergeCells count="3">
    <mergeCell ref="E1:G1"/>
    <mergeCell ref="H1:L1"/>
    <mergeCell ref="M1:O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7"/>
  <dimension ref="A1:CA255"/>
  <sheetViews>
    <sheetView workbookViewId="0">
      <selection activeCell="B19" sqref="B19"/>
    </sheetView>
  </sheetViews>
  <sheetFormatPr defaultColWidth="9.109375" defaultRowHeight="13.2"/>
  <cols>
    <col min="1" max="1" width="9.109375" style="5"/>
    <col min="2" max="2" width="17.44140625" style="5" bestFit="1" customWidth="1"/>
    <col min="3" max="4" width="17.44140625" style="5" customWidth="1"/>
    <col min="5" max="75" width="9.109375" style="5"/>
    <col min="76" max="79" width="9.109375" style="618"/>
    <col min="80" max="16384" width="9.109375" style="5"/>
  </cols>
  <sheetData>
    <row r="1" spans="1:79" s="61" customFormat="1" ht="23.4" thickBot="1">
      <c r="A1" s="1950">
        <v>1</v>
      </c>
      <c r="B1" s="1940" t="s">
        <v>224</v>
      </c>
      <c r="C1" s="1276"/>
      <c r="D1" s="1276"/>
      <c r="E1" s="1905">
        <v>2011</v>
      </c>
      <c r="F1" s="1906"/>
      <c r="G1" s="1906"/>
      <c r="H1" s="1906"/>
      <c r="I1" s="1907"/>
      <c r="J1" s="1887" t="s">
        <v>1109</v>
      </c>
      <c r="K1" s="1888"/>
      <c r="L1" s="1888"/>
      <c r="M1" s="1889"/>
      <c r="N1" s="1908" t="s">
        <v>1108</v>
      </c>
      <c r="O1" s="1891"/>
      <c r="P1" s="1891"/>
      <c r="Q1" s="1892"/>
      <c r="R1" s="1887" t="s">
        <v>1107</v>
      </c>
      <c r="S1" s="1888"/>
      <c r="T1" s="1888"/>
      <c r="U1" s="1889"/>
      <c r="V1" s="1908" t="s">
        <v>1106</v>
      </c>
      <c r="W1" s="1891"/>
      <c r="X1" s="1891"/>
      <c r="Y1" s="1892"/>
      <c r="Z1" s="1887" t="s">
        <v>1105</v>
      </c>
      <c r="AA1" s="1888"/>
      <c r="AB1" s="1888"/>
      <c r="AC1" s="1889"/>
      <c r="AD1" s="962"/>
      <c r="AE1" s="1890" t="s">
        <v>1104</v>
      </c>
      <c r="AF1" s="1891"/>
      <c r="AG1" s="1891"/>
      <c r="AH1" s="1892"/>
      <c r="AI1" s="1887" t="s">
        <v>1103</v>
      </c>
      <c r="AJ1" s="1888"/>
      <c r="AK1" s="1888"/>
      <c r="AL1" s="1889"/>
      <c r="AM1" s="1908" t="s">
        <v>1102</v>
      </c>
      <c r="AN1" s="1891"/>
      <c r="AO1" s="1891"/>
      <c r="AP1" s="1892"/>
      <c r="AQ1" s="1887" t="s">
        <v>1101</v>
      </c>
      <c r="AR1" s="1888"/>
      <c r="AS1" s="1888"/>
      <c r="AT1" s="1889"/>
      <c r="AU1" s="1908" t="s">
        <v>1100</v>
      </c>
      <c r="AV1" s="1891"/>
      <c r="AW1" s="1891"/>
      <c r="AX1" s="1892"/>
      <c r="AY1" s="1887" t="s">
        <v>1099</v>
      </c>
      <c r="AZ1" s="1888"/>
      <c r="BA1" s="1888"/>
      <c r="BB1" s="1889"/>
      <c r="BC1" s="962"/>
      <c r="BD1" s="1890" t="s">
        <v>1098</v>
      </c>
      <c r="BE1" s="1891"/>
      <c r="BF1" s="1891"/>
      <c r="BG1" s="1892"/>
      <c r="BH1" s="1893" t="s">
        <v>1097</v>
      </c>
      <c r="BI1" s="1894"/>
      <c r="BJ1" s="1894"/>
      <c r="BK1" s="1895"/>
      <c r="BL1" s="1896" t="s">
        <v>1096</v>
      </c>
      <c r="BM1" s="1897"/>
      <c r="BN1" s="1897"/>
      <c r="BO1" s="1898"/>
      <c r="BP1" s="1893" t="s">
        <v>1095</v>
      </c>
      <c r="BQ1" s="1894"/>
      <c r="BR1" s="1894"/>
      <c r="BS1" s="1895"/>
      <c r="BT1" s="1896" t="s">
        <v>1094</v>
      </c>
      <c r="BU1" s="1897"/>
      <c r="BV1" s="1897"/>
      <c r="BW1" s="1912"/>
      <c r="BX1" s="963"/>
      <c r="BY1" s="963"/>
      <c r="BZ1" s="963"/>
      <c r="CA1" s="963"/>
    </row>
    <row r="2" spans="1:79" ht="23.4" thickBot="1">
      <c r="A2" s="1950"/>
      <c r="B2" s="1940"/>
      <c r="C2" s="1276"/>
      <c r="D2" s="1276"/>
      <c r="E2" s="1913"/>
      <c r="F2" s="1914"/>
      <c r="G2" s="1914"/>
      <c r="H2" s="1914"/>
      <c r="I2" s="1915"/>
      <c r="J2" s="1887" t="s">
        <v>1362</v>
      </c>
      <c r="K2" s="1888"/>
      <c r="L2" s="1888"/>
      <c r="M2" s="1889"/>
      <c r="N2" s="1908" t="s">
        <v>1361</v>
      </c>
      <c r="O2" s="1891"/>
      <c r="P2" s="1891"/>
      <c r="Q2" s="1892"/>
      <c r="R2" s="1887" t="s">
        <v>1360</v>
      </c>
      <c r="S2" s="1888"/>
      <c r="T2" s="1888"/>
      <c r="U2" s="1889"/>
      <c r="V2" s="1908" t="s">
        <v>1364</v>
      </c>
      <c r="W2" s="1891"/>
      <c r="X2" s="1891"/>
      <c r="Y2" s="1892"/>
      <c r="Z2" s="1887" t="s">
        <v>1365</v>
      </c>
      <c r="AA2" s="1888"/>
      <c r="AB2" s="1888"/>
      <c r="AC2" s="1889"/>
      <c r="AD2" s="962"/>
      <c r="AE2" s="1890" t="s">
        <v>1364</v>
      </c>
      <c r="AF2" s="1891"/>
      <c r="AG2" s="1891"/>
      <c r="AH2" s="1892"/>
      <c r="AI2" s="1887" t="s">
        <v>1363</v>
      </c>
      <c r="AJ2" s="1888"/>
      <c r="AK2" s="1888"/>
      <c r="AL2" s="1889"/>
      <c r="AM2" s="1908" t="s">
        <v>1360</v>
      </c>
      <c r="AN2" s="1891"/>
      <c r="AO2" s="1891"/>
      <c r="AP2" s="1892"/>
      <c r="AQ2" s="1887" t="s">
        <v>1363</v>
      </c>
      <c r="AR2" s="1888"/>
      <c r="AS2" s="1888"/>
      <c r="AT2" s="1889"/>
      <c r="AU2" s="1908" t="s">
        <v>1364</v>
      </c>
      <c r="AV2" s="1891"/>
      <c r="AW2" s="1891"/>
      <c r="AX2" s="1892"/>
      <c r="AY2" s="1887" t="s">
        <v>1361</v>
      </c>
      <c r="AZ2" s="1888"/>
      <c r="BA2" s="1888"/>
      <c r="BB2" s="1889"/>
      <c r="BC2" s="962"/>
      <c r="BD2" s="1890" t="s">
        <v>1360</v>
      </c>
      <c r="BE2" s="1891"/>
      <c r="BF2" s="1891"/>
      <c r="BG2" s="1892"/>
      <c r="BH2" s="1893" t="s">
        <v>1361</v>
      </c>
      <c r="BI2" s="1894"/>
      <c r="BJ2" s="1894"/>
      <c r="BK2" s="1895"/>
      <c r="BL2" s="1896" t="s">
        <v>1363</v>
      </c>
      <c r="BM2" s="1897"/>
      <c r="BN2" s="1897"/>
      <c r="BO2" s="1898"/>
      <c r="BP2" s="1893" t="s">
        <v>1362</v>
      </c>
      <c r="BQ2" s="1894"/>
      <c r="BR2" s="1894"/>
      <c r="BS2" s="1895"/>
      <c r="BT2" s="1896" t="s">
        <v>1365</v>
      </c>
      <c r="BU2" s="1897"/>
      <c r="BV2" s="1897"/>
      <c r="BW2" s="1912"/>
    </row>
    <row r="3" spans="1:79" ht="23.4" thickBot="1">
      <c r="A3" s="1950"/>
      <c r="B3" s="1940"/>
      <c r="C3" s="1276"/>
      <c r="D3" s="1276"/>
      <c r="E3" s="603" t="s">
        <v>268</v>
      </c>
      <c r="F3" s="603" t="s">
        <v>1092</v>
      </c>
      <c r="G3" s="603" t="s">
        <v>267</v>
      </c>
      <c r="H3" s="603" t="s">
        <v>266</v>
      </c>
      <c r="I3" s="602" t="s">
        <v>265</v>
      </c>
      <c r="J3" s="605" t="s">
        <v>268</v>
      </c>
      <c r="K3" s="605" t="s">
        <v>1092</v>
      </c>
      <c r="L3" s="605" t="s">
        <v>267</v>
      </c>
      <c r="M3" s="604" t="s">
        <v>266</v>
      </c>
      <c r="N3" s="605" t="s">
        <v>268</v>
      </c>
      <c r="O3" s="605" t="s">
        <v>1092</v>
      </c>
      <c r="P3" s="605" t="s">
        <v>267</v>
      </c>
      <c r="Q3" s="608" t="s">
        <v>266</v>
      </c>
      <c r="R3" s="704" t="s">
        <v>268</v>
      </c>
      <c r="S3" s="603" t="s">
        <v>1092</v>
      </c>
      <c r="T3" s="603" t="s">
        <v>267</v>
      </c>
      <c r="U3" s="602" t="s">
        <v>266</v>
      </c>
      <c r="V3" s="603" t="s">
        <v>268</v>
      </c>
      <c r="W3" s="603" t="s">
        <v>1092</v>
      </c>
      <c r="X3" s="603" t="s">
        <v>267</v>
      </c>
      <c r="Y3" s="607" t="s">
        <v>266</v>
      </c>
      <c r="Z3" s="704" t="s">
        <v>268</v>
      </c>
      <c r="AA3" s="603" t="s">
        <v>1092</v>
      </c>
      <c r="AB3" s="603" t="s">
        <v>267</v>
      </c>
      <c r="AC3" s="602" t="s">
        <v>266</v>
      </c>
      <c r="AD3" s="544"/>
      <c r="AE3" s="704" t="s">
        <v>268</v>
      </c>
      <c r="AF3" s="603" t="s">
        <v>1092</v>
      </c>
      <c r="AG3" s="603" t="s">
        <v>267</v>
      </c>
      <c r="AH3" s="602" t="s">
        <v>266</v>
      </c>
      <c r="AI3" s="603" t="s">
        <v>268</v>
      </c>
      <c r="AJ3" s="603" t="s">
        <v>1092</v>
      </c>
      <c r="AK3" s="603" t="s">
        <v>267</v>
      </c>
      <c r="AL3" s="602" t="s">
        <v>266</v>
      </c>
      <c r="AM3" s="603" t="s">
        <v>268</v>
      </c>
      <c r="AN3" s="603" t="s">
        <v>1092</v>
      </c>
      <c r="AO3" s="603" t="s">
        <v>267</v>
      </c>
      <c r="AP3" s="602" t="s">
        <v>266</v>
      </c>
      <c r="AQ3" s="603" t="s">
        <v>268</v>
      </c>
      <c r="AR3" s="603" t="s">
        <v>1092</v>
      </c>
      <c r="AS3" s="603" t="s">
        <v>267</v>
      </c>
      <c r="AT3" s="602" t="s">
        <v>266</v>
      </c>
      <c r="AU3" s="605" t="s">
        <v>268</v>
      </c>
      <c r="AV3" s="605" t="s">
        <v>1092</v>
      </c>
      <c r="AW3" s="605" t="s">
        <v>267</v>
      </c>
      <c r="AX3" s="604" t="s">
        <v>266</v>
      </c>
      <c r="AY3" s="605" t="s">
        <v>268</v>
      </c>
      <c r="AZ3" s="605" t="s">
        <v>1092</v>
      </c>
      <c r="BA3" s="605" t="s">
        <v>267</v>
      </c>
      <c r="BB3" s="604" t="s">
        <v>266</v>
      </c>
      <c r="BC3" s="544"/>
      <c r="BD3" s="606" t="s">
        <v>268</v>
      </c>
      <c r="BE3" s="605" t="s">
        <v>1092</v>
      </c>
      <c r="BF3" s="605" t="s">
        <v>267</v>
      </c>
      <c r="BG3" s="604" t="s">
        <v>266</v>
      </c>
      <c r="BH3" s="605" t="s">
        <v>268</v>
      </c>
      <c r="BI3" s="605" t="s">
        <v>1092</v>
      </c>
      <c r="BJ3" s="605" t="s">
        <v>267</v>
      </c>
      <c r="BK3" s="604" t="s">
        <v>266</v>
      </c>
      <c r="BL3" s="605" t="s">
        <v>268</v>
      </c>
      <c r="BM3" s="605" t="s">
        <v>1092</v>
      </c>
      <c r="BN3" s="605" t="s">
        <v>267</v>
      </c>
      <c r="BO3" s="604" t="s">
        <v>266</v>
      </c>
      <c r="BP3" s="603" t="s">
        <v>268</v>
      </c>
      <c r="BQ3" s="603" t="s">
        <v>1092</v>
      </c>
      <c r="BR3" s="603" t="s">
        <v>267</v>
      </c>
      <c r="BS3" s="602" t="s">
        <v>266</v>
      </c>
      <c r="BT3" s="605" t="s">
        <v>268</v>
      </c>
      <c r="BU3" s="605" t="s">
        <v>1092</v>
      </c>
      <c r="BV3" s="605" t="s">
        <v>267</v>
      </c>
      <c r="BW3" s="604" t="s">
        <v>266</v>
      </c>
    </row>
    <row r="4" spans="1:79" s="907" customFormat="1" ht="13.5" customHeight="1" thickBot="1">
      <c r="A4" s="1144">
        <v>1</v>
      </c>
      <c r="B4" s="1245" t="s">
        <v>206</v>
      </c>
      <c r="C4" s="1475" t="s">
        <v>1569</v>
      </c>
      <c r="D4" s="1475" t="str">
        <f>CONCATENATE(TRIM(C4)," ",TRIM(B4))</f>
        <v>Eric Peplowski</v>
      </c>
      <c r="E4" s="1141">
        <f t="shared" ref="E4:E19" si="0">SUM(J4,N4,R4,V4,Z4,AE4,AI4,AM4,AQ4,AU4,AY4,BD4,BH4,BL4,BP4,BT4)</f>
        <v>71</v>
      </c>
      <c r="F4" s="1141">
        <f t="shared" ref="F4:F19" si="1">SUM(K4,O4,S4,W4,AA4,AF4,AJ4,AN4,AR4,AV4,AZ4,BE4,BI4,BM4,BU4,BQ4)</f>
        <v>30</v>
      </c>
      <c r="G4" s="1141">
        <f t="shared" ref="G4:G19" si="2">SUM(L4,P4,T4,X4,AB4,AG4,AK4,AO4,AS4,AW4,BA4,BF4,BJ4,BN4,BV4,BR4)</f>
        <v>39</v>
      </c>
      <c r="H4" s="1141">
        <f t="shared" ref="H4:H19" si="3">SUM(M4,Q4,U4,Y4,AC4,AH4,AL4,AP4,AT4,AX4,BB4,BG4,BK4,BO4,BW4,BS4)</f>
        <v>2</v>
      </c>
      <c r="I4" s="1140">
        <f t="shared" ref="I4:I20" si="4">(G4/E4)</f>
        <v>0.54929577464788737</v>
      </c>
      <c r="J4" s="1243">
        <v>0</v>
      </c>
      <c r="K4" s="1243">
        <v>0</v>
      </c>
      <c r="L4" s="1243">
        <v>0</v>
      </c>
      <c r="M4" s="1242">
        <v>0</v>
      </c>
      <c r="N4" s="915">
        <v>7</v>
      </c>
      <c r="O4" s="915">
        <v>7</v>
      </c>
      <c r="P4" s="915">
        <v>7</v>
      </c>
      <c r="Q4" s="924">
        <v>1</v>
      </c>
      <c r="R4" s="838">
        <v>4</v>
      </c>
      <c r="S4" s="837">
        <v>1</v>
      </c>
      <c r="T4" s="837">
        <v>1</v>
      </c>
      <c r="U4" s="836"/>
      <c r="V4" s="947">
        <v>2</v>
      </c>
      <c r="W4" s="999">
        <v>1</v>
      </c>
      <c r="X4" s="999">
        <v>1</v>
      </c>
      <c r="Y4" s="998"/>
      <c r="Z4" s="954">
        <v>5</v>
      </c>
      <c r="AA4" s="1047">
        <v>3</v>
      </c>
      <c r="AB4" s="1047">
        <v>2</v>
      </c>
      <c r="AC4" s="1193"/>
      <c r="AD4" s="369"/>
      <c r="AE4" s="386"/>
      <c r="AF4" s="244"/>
      <c r="AG4" s="244"/>
      <c r="AH4" s="290"/>
      <c r="AI4" s="837">
        <v>6</v>
      </c>
      <c r="AJ4" s="837">
        <v>1</v>
      </c>
      <c r="AK4" s="837">
        <v>3</v>
      </c>
      <c r="AL4" s="836"/>
      <c r="AM4" s="947">
        <v>6</v>
      </c>
      <c r="AN4" s="946">
        <v>3</v>
      </c>
      <c r="AO4" s="946">
        <v>3</v>
      </c>
      <c r="AP4" s="945">
        <v>1</v>
      </c>
      <c r="AQ4" s="954">
        <v>4</v>
      </c>
      <c r="AR4" s="1047">
        <v>1</v>
      </c>
      <c r="AS4" s="1047">
        <v>2</v>
      </c>
      <c r="AT4" s="1193"/>
      <c r="AU4" s="915">
        <v>8</v>
      </c>
      <c r="AV4" s="915">
        <v>4</v>
      </c>
      <c r="AW4" s="915">
        <v>5</v>
      </c>
      <c r="AX4" s="914"/>
      <c r="AY4" s="918">
        <v>5</v>
      </c>
      <c r="AZ4" s="918">
        <v>3</v>
      </c>
      <c r="BA4" s="918">
        <v>4</v>
      </c>
      <c r="BB4" s="917"/>
      <c r="BC4" s="369"/>
      <c r="BD4" s="916">
        <v>7</v>
      </c>
      <c r="BE4" s="915">
        <v>2</v>
      </c>
      <c r="BF4" s="915">
        <v>4</v>
      </c>
      <c r="BG4" s="914"/>
      <c r="BH4" s="918">
        <v>5</v>
      </c>
      <c r="BI4" s="918">
        <v>2</v>
      </c>
      <c r="BJ4" s="918">
        <v>3</v>
      </c>
      <c r="BK4" s="925"/>
      <c r="BL4" s="916">
        <v>5</v>
      </c>
      <c r="BM4" s="915">
        <v>0</v>
      </c>
      <c r="BN4" s="915">
        <v>2</v>
      </c>
      <c r="BO4" s="914"/>
      <c r="BP4" s="837">
        <v>3</v>
      </c>
      <c r="BQ4" s="837">
        <v>1</v>
      </c>
      <c r="BR4" s="837">
        <v>1</v>
      </c>
      <c r="BS4" s="967"/>
      <c r="BT4" s="916">
        <v>4</v>
      </c>
      <c r="BU4" s="915">
        <v>1</v>
      </c>
      <c r="BV4" s="915">
        <v>1</v>
      </c>
      <c r="BW4" s="914"/>
      <c r="BX4" s="618"/>
      <c r="BY4" s="618"/>
      <c r="BZ4" s="618"/>
      <c r="CA4" s="618"/>
    </row>
    <row r="5" spans="1:79" s="758" customFormat="1" ht="13.8" thickBot="1">
      <c r="A5" s="747">
        <v>2</v>
      </c>
      <c r="B5" s="1110" t="s">
        <v>204</v>
      </c>
      <c r="C5" s="1476" t="s">
        <v>1588</v>
      </c>
      <c r="D5" s="1475" t="str">
        <f t="shared" ref="D5:D18" si="5">CONCATENATE(TRIM(C5)," ",TRIM(B5))</f>
        <v>Jay Traylor</v>
      </c>
      <c r="E5" s="744">
        <f t="shared" si="0"/>
        <v>97</v>
      </c>
      <c r="F5" s="744">
        <f t="shared" si="1"/>
        <v>51</v>
      </c>
      <c r="G5" s="744">
        <f t="shared" si="2"/>
        <v>75</v>
      </c>
      <c r="H5" s="744">
        <f t="shared" si="3"/>
        <v>0</v>
      </c>
      <c r="I5" s="743">
        <f t="shared" si="4"/>
        <v>0.77319587628865982</v>
      </c>
      <c r="J5" s="584">
        <v>5</v>
      </c>
      <c r="K5" s="584">
        <v>3</v>
      </c>
      <c r="L5" s="584">
        <v>3</v>
      </c>
      <c r="M5" s="583">
        <v>0</v>
      </c>
      <c r="N5" s="400">
        <v>8</v>
      </c>
      <c r="O5" s="400">
        <v>4</v>
      </c>
      <c r="P5" s="400">
        <v>5</v>
      </c>
      <c r="Q5" s="403"/>
      <c r="R5" s="823">
        <v>5</v>
      </c>
      <c r="S5" s="822">
        <v>2</v>
      </c>
      <c r="T5" s="822">
        <v>5</v>
      </c>
      <c r="U5" s="821"/>
      <c r="V5" s="401">
        <v>5</v>
      </c>
      <c r="W5" s="400">
        <v>4</v>
      </c>
      <c r="X5" s="400">
        <v>4</v>
      </c>
      <c r="Y5" s="399"/>
      <c r="Z5" s="402">
        <v>7</v>
      </c>
      <c r="AA5" s="398">
        <v>2</v>
      </c>
      <c r="AB5" s="398">
        <v>6</v>
      </c>
      <c r="AC5" s="397"/>
      <c r="AD5" s="369"/>
      <c r="AE5" s="892">
        <v>7</v>
      </c>
      <c r="AF5" s="891">
        <v>4</v>
      </c>
      <c r="AG5" s="891">
        <v>5</v>
      </c>
      <c r="AH5" s="890"/>
      <c r="AI5" s="822">
        <v>7</v>
      </c>
      <c r="AJ5" s="822">
        <v>5</v>
      </c>
      <c r="AK5" s="822">
        <v>6</v>
      </c>
      <c r="AL5" s="821"/>
      <c r="AM5" s="739">
        <v>6</v>
      </c>
      <c r="AN5" s="738">
        <v>4</v>
      </c>
      <c r="AO5" s="738">
        <v>6</v>
      </c>
      <c r="AP5" s="935"/>
      <c r="AQ5" s="402">
        <v>5</v>
      </c>
      <c r="AR5" s="398">
        <v>1</v>
      </c>
      <c r="AS5" s="398">
        <v>4</v>
      </c>
      <c r="AT5" s="397"/>
      <c r="AU5" s="400">
        <v>7</v>
      </c>
      <c r="AV5" s="400">
        <v>4</v>
      </c>
      <c r="AW5" s="400">
        <v>6</v>
      </c>
      <c r="AX5" s="399"/>
      <c r="AY5" s="398">
        <v>7</v>
      </c>
      <c r="AZ5" s="398">
        <v>3</v>
      </c>
      <c r="BA5" s="398">
        <v>5</v>
      </c>
      <c r="BB5" s="397"/>
      <c r="BC5" s="369"/>
      <c r="BD5" s="401">
        <v>7</v>
      </c>
      <c r="BE5" s="400">
        <v>5</v>
      </c>
      <c r="BF5" s="400">
        <v>5</v>
      </c>
      <c r="BG5" s="399"/>
      <c r="BH5" s="398">
        <v>5</v>
      </c>
      <c r="BI5" s="398">
        <v>2</v>
      </c>
      <c r="BJ5" s="398">
        <v>3</v>
      </c>
      <c r="BK5" s="450"/>
      <c r="BL5" s="401">
        <v>5</v>
      </c>
      <c r="BM5" s="400">
        <v>0</v>
      </c>
      <c r="BN5" s="400">
        <v>4</v>
      </c>
      <c r="BO5" s="399"/>
      <c r="BP5" s="822">
        <v>5</v>
      </c>
      <c r="BQ5" s="822">
        <v>4</v>
      </c>
      <c r="BR5" s="822">
        <v>3</v>
      </c>
      <c r="BS5" s="993"/>
      <c r="BT5" s="401">
        <v>6</v>
      </c>
      <c r="BU5" s="400">
        <v>4</v>
      </c>
      <c r="BV5" s="400">
        <v>5</v>
      </c>
      <c r="BW5" s="399"/>
      <c r="BX5" s="618"/>
      <c r="BY5" s="618"/>
      <c r="BZ5" s="618"/>
      <c r="CA5" s="618"/>
    </row>
    <row r="6" spans="1:79" s="907" customFormat="1" ht="13.8" thickBot="1">
      <c r="A6" s="983">
        <v>3</v>
      </c>
      <c r="B6" s="1244" t="s">
        <v>224</v>
      </c>
      <c r="C6" s="1477" t="s">
        <v>1568</v>
      </c>
      <c r="D6" s="1475" t="str">
        <f t="shared" si="5"/>
        <v>Derek Stark</v>
      </c>
      <c r="E6" s="980">
        <f t="shared" si="0"/>
        <v>86</v>
      </c>
      <c r="F6" s="980">
        <f t="shared" si="1"/>
        <v>32</v>
      </c>
      <c r="G6" s="980">
        <f t="shared" si="2"/>
        <v>50</v>
      </c>
      <c r="H6" s="980">
        <f t="shared" si="3"/>
        <v>4</v>
      </c>
      <c r="I6" s="979">
        <f t="shared" si="4"/>
        <v>0.58139534883720934</v>
      </c>
      <c r="J6" s="930">
        <v>3</v>
      </c>
      <c r="K6" s="930">
        <v>0</v>
      </c>
      <c r="L6" s="930">
        <v>2</v>
      </c>
      <c r="M6" s="929">
        <v>0</v>
      </c>
      <c r="N6" s="915">
        <v>7</v>
      </c>
      <c r="O6" s="915">
        <v>6</v>
      </c>
      <c r="P6" s="915">
        <v>5</v>
      </c>
      <c r="Q6" s="924">
        <v>2</v>
      </c>
      <c r="R6" s="838">
        <v>5</v>
      </c>
      <c r="S6" s="837">
        <v>1</v>
      </c>
      <c r="T6" s="837">
        <v>4</v>
      </c>
      <c r="U6" s="836"/>
      <c r="V6" s="916">
        <v>4</v>
      </c>
      <c r="W6" s="915">
        <v>1</v>
      </c>
      <c r="X6" s="915">
        <v>3</v>
      </c>
      <c r="Y6" s="914">
        <v>1</v>
      </c>
      <c r="Z6" s="1189">
        <v>6</v>
      </c>
      <c r="AA6" s="918">
        <v>3</v>
      </c>
      <c r="AB6" s="918">
        <v>3</v>
      </c>
      <c r="AC6" s="917"/>
      <c r="AD6" s="369"/>
      <c r="AE6" s="928">
        <v>7</v>
      </c>
      <c r="AF6" s="927">
        <v>1</v>
      </c>
      <c r="AG6" s="927">
        <v>3</v>
      </c>
      <c r="AH6" s="1229"/>
      <c r="AI6" s="837">
        <v>7</v>
      </c>
      <c r="AJ6" s="837">
        <v>3</v>
      </c>
      <c r="AK6" s="837">
        <v>4</v>
      </c>
      <c r="AL6" s="836"/>
      <c r="AM6" s="910">
        <v>6</v>
      </c>
      <c r="AN6" s="909">
        <v>3</v>
      </c>
      <c r="AO6" s="909">
        <v>4</v>
      </c>
      <c r="AP6" s="908"/>
      <c r="AQ6" s="1189">
        <v>5</v>
      </c>
      <c r="AR6" s="918">
        <v>2</v>
      </c>
      <c r="AS6" s="918">
        <v>2</v>
      </c>
      <c r="AT6" s="917"/>
      <c r="AU6" s="915">
        <v>8</v>
      </c>
      <c r="AV6" s="915">
        <v>2</v>
      </c>
      <c r="AW6" s="915">
        <v>5</v>
      </c>
      <c r="AX6" s="914"/>
      <c r="AY6" s="918">
        <v>7</v>
      </c>
      <c r="AZ6" s="918">
        <v>1</v>
      </c>
      <c r="BA6" s="918">
        <v>3</v>
      </c>
      <c r="BB6" s="917"/>
      <c r="BC6" s="369"/>
      <c r="BD6" s="916">
        <v>6</v>
      </c>
      <c r="BE6" s="915">
        <v>3</v>
      </c>
      <c r="BF6" s="915">
        <v>4</v>
      </c>
      <c r="BG6" s="914">
        <v>1</v>
      </c>
      <c r="BH6" s="918">
        <v>4</v>
      </c>
      <c r="BI6" s="918">
        <v>2</v>
      </c>
      <c r="BJ6" s="918">
        <v>2</v>
      </c>
      <c r="BK6" s="925"/>
      <c r="BL6" s="386"/>
      <c r="BM6" s="244"/>
      <c r="BN6" s="244"/>
      <c r="BO6" s="377"/>
      <c r="BP6" s="837">
        <v>5</v>
      </c>
      <c r="BQ6" s="837">
        <v>1</v>
      </c>
      <c r="BR6" s="837">
        <v>3</v>
      </c>
      <c r="BS6" s="967"/>
      <c r="BT6" s="916">
        <v>6</v>
      </c>
      <c r="BU6" s="915">
        <v>3</v>
      </c>
      <c r="BV6" s="915">
        <v>3</v>
      </c>
      <c r="BW6" s="914"/>
      <c r="BX6" s="618"/>
      <c r="BY6" s="618"/>
      <c r="BZ6" s="618"/>
      <c r="CA6" s="618"/>
    </row>
    <row r="7" spans="1:79" s="758" customFormat="1" ht="13.8" thickBot="1">
      <c r="A7" s="747">
        <v>4</v>
      </c>
      <c r="B7" s="889" t="s">
        <v>97</v>
      </c>
      <c r="C7" s="1478" t="s">
        <v>1580</v>
      </c>
      <c r="D7" s="1475" t="str">
        <f t="shared" si="5"/>
        <v>Todd Brittingham</v>
      </c>
      <c r="E7" s="744">
        <f t="shared" si="0"/>
        <v>83</v>
      </c>
      <c r="F7" s="744">
        <f t="shared" si="1"/>
        <v>28</v>
      </c>
      <c r="G7" s="744">
        <f t="shared" si="2"/>
        <v>47</v>
      </c>
      <c r="H7" s="744">
        <f t="shared" si="3"/>
        <v>0</v>
      </c>
      <c r="I7" s="743">
        <f t="shared" si="4"/>
        <v>0.5662650602409639</v>
      </c>
      <c r="J7" s="584">
        <v>4</v>
      </c>
      <c r="K7" s="584">
        <v>1</v>
      </c>
      <c r="L7" s="584">
        <v>3</v>
      </c>
      <c r="M7" s="583">
        <v>0</v>
      </c>
      <c r="N7" s="400">
        <v>8</v>
      </c>
      <c r="O7" s="400">
        <v>3</v>
      </c>
      <c r="P7" s="400">
        <v>5</v>
      </c>
      <c r="Q7" s="403"/>
      <c r="R7" s="838">
        <v>5</v>
      </c>
      <c r="S7" s="837">
        <v>0</v>
      </c>
      <c r="T7" s="837">
        <v>2</v>
      </c>
      <c r="U7" s="836"/>
      <c r="V7" s="401">
        <v>5</v>
      </c>
      <c r="W7" s="400">
        <v>2</v>
      </c>
      <c r="X7" s="400">
        <v>2</v>
      </c>
      <c r="Y7" s="399"/>
      <c r="Z7" s="402">
        <v>6</v>
      </c>
      <c r="AA7" s="398">
        <v>3</v>
      </c>
      <c r="AB7" s="398">
        <v>3</v>
      </c>
      <c r="AC7" s="397"/>
      <c r="AD7" s="369"/>
      <c r="AE7" s="892">
        <v>5</v>
      </c>
      <c r="AF7" s="891">
        <v>2</v>
      </c>
      <c r="AG7" s="891">
        <v>3</v>
      </c>
      <c r="AH7" s="890"/>
      <c r="AI7" s="822">
        <v>6</v>
      </c>
      <c r="AJ7" s="822">
        <v>3</v>
      </c>
      <c r="AK7" s="822">
        <v>5</v>
      </c>
      <c r="AL7" s="821"/>
      <c r="AM7" s="761"/>
      <c r="AN7" s="760"/>
      <c r="AO7" s="760"/>
      <c r="AP7" s="921"/>
      <c r="AQ7" s="402">
        <v>5</v>
      </c>
      <c r="AR7" s="398">
        <v>2</v>
      </c>
      <c r="AS7" s="398">
        <v>4</v>
      </c>
      <c r="AT7" s="397"/>
      <c r="AU7" s="400">
        <v>6</v>
      </c>
      <c r="AV7" s="400">
        <v>4</v>
      </c>
      <c r="AW7" s="400">
        <v>3</v>
      </c>
      <c r="AX7" s="399"/>
      <c r="AY7" s="398">
        <v>7</v>
      </c>
      <c r="AZ7" s="398">
        <v>3</v>
      </c>
      <c r="BA7" s="398">
        <v>4</v>
      </c>
      <c r="BB7" s="397"/>
      <c r="BC7" s="369"/>
      <c r="BD7" s="401">
        <v>7</v>
      </c>
      <c r="BE7" s="400">
        <v>2</v>
      </c>
      <c r="BF7" s="400">
        <v>2</v>
      </c>
      <c r="BG7" s="399"/>
      <c r="BH7" s="398">
        <v>4</v>
      </c>
      <c r="BI7" s="398">
        <v>1</v>
      </c>
      <c r="BJ7" s="398">
        <v>3</v>
      </c>
      <c r="BK7" s="450"/>
      <c r="BL7" s="401">
        <v>4</v>
      </c>
      <c r="BM7" s="400">
        <v>0</v>
      </c>
      <c r="BN7" s="400">
        <v>2</v>
      </c>
      <c r="BO7" s="399"/>
      <c r="BP7" s="822">
        <v>5</v>
      </c>
      <c r="BQ7" s="822">
        <v>1</v>
      </c>
      <c r="BR7" s="822">
        <v>3</v>
      </c>
      <c r="BS7" s="993"/>
      <c r="BT7" s="401">
        <v>6</v>
      </c>
      <c r="BU7" s="400">
        <v>1</v>
      </c>
      <c r="BV7" s="400">
        <v>3</v>
      </c>
      <c r="BW7" s="399"/>
      <c r="BX7" s="618"/>
      <c r="BY7" s="618"/>
      <c r="BZ7" s="618"/>
      <c r="CA7" s="618"/>
    </row>
    <row r="8" spans="1:79" s="907" customFormat="1" ht="13.8" thickBot="1">
      <c r="A8" s="983">
        <v>5</v>
      </c>
      <c r="B8" s="1244" t="s">
        <v>61</v>
      </c>
      <c r="C8" s="1477" t="s">
        <v>1582</v>
      </c>
      <c r="D8" s="1475" t="str">
        <f t="shared" si="5"/>
        <v>Larry Atorthy</v>
      </c>
      <c r="E8" s="980">
        <f t="shared" si="0"/>
        <v>69</v>
      </c>
      <c r="F8" s="980">
        <f t="shared" si="1"/>
        <v>27</v>
      </c>
      <c r="G8" s="980">
        <f t="shared" si="2"/>
        <v>37</v>
      </c>
      <c r="H8" s="980">
        <f t="shared" si="3"/>
        <v>0</v>
      </c>
      <c r="I8" s="979">
        <f t="shared" si="4"/>
        <v>0.53623188405797106</v>
      </c>
      <c r="J8" s="930">
        <v>4</v>
      </c>
      <c r="K8" s="930">
        <v>2</v>
      </c>
      <c r="L8" s="930">
        <v>1</v>
      </c>
      <c r="M8" s="929">
        <v>0</v>
      </c>
      <c r="N8" s="915">
        <v>8</v>
      </c>
      <c r="O8" s="915">
        <v>4</v>
      </c>
      <c r="P8" s="915">
        <v>4</v>
      </c>
      <c r="Q8" s="924"/>
      <c r="R8" s="838">
        <v>5</v>
      </c>
      <c r="S8" s="837">
        <v>1</v>
      </c>
      <c r="T8" s="837">
        <v>1</v>
      </c>
      <c r="U8" s="836"/>
      <c r="V8" s="916">
        <v>5</v>
      </c>
      <c r="W8" s="915">
        <v>1</v>
      </c>
      <c r="X8" s="915">
        <v>1</v>
      </c>
      <c r="Y8" s="914"/>
      <c r="Z8" s="1189">
        <v>6</v>
      </c>
      <c r="AA8" s="918">
        <v>2</v>
      </c>
      <c r="AB8" s="918">
        <v>3</v>
      </c>
      <c r="AC8" s="917"/>
      <c r="AD8" s="369"/>
      <c r="AE8" s="928">
        <v>5</v>
      </c>
      <c r="AF8" s="927">
        <v>3</v>
      </c>
      <c r="AG8" s="927">
        <v>5</v>
      </c>
      <c r="AH8" s="1229"/>
      <c r="AI8" s="837">
        <v>7</v>
      </c>
      <c r="AJ8" s="837">
        <v>3</v>
      </c>
      <c r="AK8" s="837">
        <v>4</v>
      </c>
      <c r="AL8" s="836"/>
      <c r="AM8" s="910">
        <v>6</v>
      </c>
      <c r="AN8" s="909">
        <v>3</v>
      </c>
      <c r="AO8" s="909">
        <v>4</v>
      </c>
      <c r="AP8" s="908"/>
      <c r="AQ8" s="1189">
        <v>1</v>
      </c>
      <c r="AR8" s="918">
        <v>0</v>
      </c>
      <c r="AS8" s="918">
        <v>0</v>
      </c>
      <c r="AT8" s="917"/>
      <c r="AU8" s="915">
        <v>4</v>
      </c>
      <c r="AV8" s="915">
        <v>1</v>
      </c>
      <c r="AW8" s="915">
        <v>3</v>
      </c>
      <c r="AX8" s="914"/>
      <c r="AY8" s="918">
        <v>3</v>
      </c>
      <c r="AZ8" s="918">
        <v>2</v>
      </c>
      <c r="BA8" s="918">
        <v>3</v>
      </c>
      <c r="BB8" s="917"/>
      <c r="BC8" s="369"/>
      <c r="BD8" s="386"/>
      <c r="BE8" s="244"/>
      <c r="BF8" s="244"/>
      <c r="BG8" s="377"/>
      <c r="BH8" s="918">
        <v>3</v>
      </c>
      <c r="BI8" s="918">
        <v>1</v>
      </c>
      <c r="BJ8" s="918">
        <v>1</v>
      </c>
      <c r="BK8" s="925"/>
      <c r="BL8" s="916">
        <v>4</v>
      </c>
      <c r="BM8" s="915">
        <v>1</v>
      </c>
      <c r="BN8" s="915">
        <v>2</v>
      </c>
      <c r="BO8" s="914"/>
      <c r="BP8" s="837">
        <v>2</v>
      </c>
      <c r="BQ8" s="837">
        <v>0</v>
      </c>
      <c r="BR8" s="837">
        <v>1</v>
      </c>
      <c r="BS8" s="967"/>
      <c r="BT8" s="916">
        <v>6</v>
      </c>
      <c r="BU8" s="915">
        <v>3</v>
      </c>
      <c r="BV8" s="915">
        <v>4</v>
      </c>
      <c r="BW8" s="914"/>
      <c r="BX8" s="618"/>
      <c r="BY8" s="618"/>
      <c r="BZ8" s="618"/>
      <c r="CA8" s="618"/>
    </row>
    <row r="9" spans="1:79" s="758" customFormat="1" ht="13.8" thickBot="1">
      <c r="A9" s="747">
        <v>6</v>
      </c>
      <c r="B9" s="889" t="s">
        <v>130</v>
      </c>
      <c r="C9" s="1478" t="s">
        <v>1560</v>
      </c>
      <c r="D9" s="1475" t="str">
        <f t="shared" si="5"/>
        <v>Mike Isola</v>
      </c>
      <c r="E9" s="744">
        <f t="shared" si="0"/>
        <v>87</v>
      </c>
      <c r="F9" s="744">
        <f t="shared" si="1"/>
        <v>31</v>
      </c>
      <c r="G9" s="744">
        <f t="shared" si="2"/>
        <v>50</v>
      </c>
      <c r="H9" s="744">
        <f t="shared" si="3"/>
        <v>0</v>
      </c>
      <c r="I9" s="743">
        <f t="shared" si="4"/>
        <v>0.57471264367816088</v>
      </c>
      <c r="J9" s="584">
        <v>5</v>
      </c>
      <c r="K9" s="584">
        <v>2</v>
      </c>
      <c r="L9" s="584">
        <v>2</v>
      </c>
      <c r="M9" s="583">
        <v>0</v>
      </c>
      <c r="N9" s="400">
        <v>7</v>
      </c>
      <c r="O9" s="400">
        <v>5</v>
      </c>
      <c r="P9" s="400">
        <v>5</v>
      </c>
      <c r="Q9" s="403"/>
      <c r="R9" s="823">
        <v>4</v>
      </c>
      <c r="S9" s="822">
        <v>1</v>
      </c>
      <c r="T9" s="822">
        <v>1</v>
      </c>
      <c r="U9" s="821"/>
      <c r="V9" s="401">
        <v>5</v>
      </c>
      <c r="W9" s="400">
        <v>1</v>
      </c>
      <c r="X9" s="400">
        <v>1</v>
      </c>
      <c r="Y9" s="399"/>
      <c r="Z9" s="402">
        <v>5</v>
      </c>
      <c r="AA9" s="398">
        <v>2</v>
      </c>
      <c r="AB9" s="398">
        <v>5</v>
      </c>
      <c r="AC9" s="397"/>
      <c r="AD9" s="369"/>
      <c r="AE9" s="892">
        <v>5</v>
      </c>
      <c r="AF9" s="891">
        <v>3</v>
      </c>
      <c r="AG9" s="891">
        <v>5</v>
      </c>
      <c r="AH9" s="890"/>
      <c r="AI9" s="822">
        <v>6</v>
      </c>
      <c r="AJ9" s="822">
        <v>2</v>
      </c>
      <c r="AK9" s="822">
        <v>3</v>
      </c>
      <c r="AL9" s="821"/>
      <c r="AM9" s="739">
        <v>6</v>
      </c>
      <c r="AN9" s="738">
        <v>2</v>
      </c>
      <c r="AO9" s="738">
        <v>4</v>
      </c>
      <c r="AP9" s="935"/>
      <c r="AQ9" s="402">
        <v>5</v>
      </c>
      <c r="AR9" s="398">
        <v>1</v>
      </c>
      <c r="AS9" s="398">
        <v>2</v>
      </c>
      <c r="AT9" s="397"/>
      <c r="AU9" s="400">
        <v>8</v>
      </c>
      <c r="AV9" s="400">
        <v>5</v>
      </c>
      <c r="AW9" s="400">
        <v>5</v>
      </c>
      <c r="AX9" s="399"/>
      <c r="AY9" s="398">
        <v>6</v>
      </c>
      <c r="AZ9" s="398">
        <v>3</v>
      </c>
      <c r="BA9" s="398">
        <v>5</v>
      </c>
      <c r="BB9" s="397"/>
      <c r="BC9" s="369"/>
      <c r="BD9" s="401">
        <v>6</v>
      </c>
      <c r="BE9" s="400">
        <v>1</v>
      </c>
      <c r="BF9" s="400">
        <v>2</v>
      </c>
      <c r="BG9" s="399"/>
      <c r="BH9" s="398">
        <v>5</v>
      </c>
      <c r="BI9" s="398">
        <v>1</v>
      </c>
      <c r="BJ9" s="398">
        <v>4</v>
      </c>
      <c r="BK9" s="450"/>
      <c r="BL9" s="401">
        <v>4</v>
      </c>
      <c r="BM9" s="400">
        <v>0</v>
      </c>
      <c r="BN9" s="400">
        <v>0</v>
      </c>
      <c r="BO9" s="399"/>
      <c r="BP9" s="822">
        <v>4</v>
      </c>
      <c r="BQ9" s="822">
        <v>1</v>
      </c>
      <c r="BR9" s="822">
        <v>2</v>
      </c>
      <c r="BS9" s="993"/>
      <c r="BT9" s="401">
        <v>6</v>
      </c>
      <c r="BU9" s="400">
        <v>1</v>
      </c>
      <c r="BV9" s="400">
        <v>4</v>
      </c>
      <c r="BW9" s="399"/>
      <c r="BX9" s="618"/>
      <c r="BY9" s="618"/>
      <c r="BZ9" s="618"/>
      <c r="CA9" s="618"/>
    </row>
    <row r="10" spans="1:79" s="907" customFormat="1" ht="13.8" thickBot="1">
      <c r="A10" s="983">
        <v>7</v>
      </c>
      <c r="B10" s="1110" t="s">
        <v>1735</v>
      </c>
      <c r="C10" s="1476" t="s">
        <v>1736</v>
      </c>
      <c r="D10" s="1475" t="str">
        <f t="shared" si="5"/>
        <v>Chaz Chamberlain</v>
      </c>
      <c r="E10" s="980">
        <f t="shared" si="0"/>
        <v>85</v>
      </c>
      <c r="F10" s="980">
        <f t="shared" si="1"/>
        <v>31</v>
      </c>
      <c r="G10" s="980">
        <f t="shared" si="2"/>
        <v>60</v>
      </c>
      <c r="H10" s="980">
        <f t="shared" si="3"/>
        <v>3</v>
      </c>
      <c r="I10" s="979">
        <f t="shared" si="4"/>
        <v>0.70588235294117652</v>
      </c>
      <c r="J10" s="930">
        <v>4</v>
      </c>
      <c r="K10" s="930">
        <v>2</v>
      </c>
      <c r="L10" s="930">
        <v>3</v>
      </c>
      <c r="M10" s="929">
        <v>0</v>
      </c>
      <c r="N10" s="915">
        <v>6</v>
      </c>
      <c r="O10" s="915">
        <v>2</v>
      </c>
      <c r="P10" s="915">
        <v>5</v>
      </c>
      <c r="Q10" s="924"/>
      <c r="R10" s="838">
        <v>5</v>
      </c>
      <c r="S10" s="837">
        <v>2</v>
      </c>
      <c r="T10" s="837">
        <v>4</v>
      </c>
      <c r="U10" s="836"/>
      <c r="V10" s="916">
        <v>4</v>
      </c>
      <c r="W10" s="915">
        <v>2</v>
      </c>
      <c r="X10" s="915">
        <v>3</v>
      </c>
      <c r="Y10" s="914">
        <v>1</v>
      </c>
      <c r="Z10" s="1189">
        <v>5</v>
      </c>
      <c r="AA10" s="918">
        <v>3</v>
      </c>
      <c r="AB10" s="918">
        <v>4</v>
      </c>
      <c r="AC10" s="917"/>
      <c r="AD10" s="369"/>
      <c r="AE10" s="928">
        <v>7</v>
      </c>
      <c r="AF10" s="927">
        <v>2</v>
      </c>
      <c r="AG10" s="927">
        <v>5</v>
      </c>
      <c r="AH10" s="1229"/>
      <c r="AI10" s="837">
        <v>7</v>
      </c>
      <c r="AJ10" s="837">
        <v>2</v>
      </c>
      <c r="AK10" s="837">
        <v>3</v>
      </c>
      <c r="AL10" s="836"/>
      <c r="AM10" s="910">
        <v>6</v>
      </c>
      <c r="AN10" s="909">
        <v>2</v>
      </c>
      <c r="AO10" s="909">
        <v>3</v>
      </c>
      <c r="AP10" s="908"/>
      <c r="AQ10" s="1189">
        <v>4</v>
      </c>
      <c r="AR10" s="918">
        <v>1</v>
      </c>
      <c r="AS10" s="918">
        <v>2</v>
      </c>
      <c r="AT10" s="917"/>
      <c r="AU10" s="915">
        <v>7</v>
      </c>
      <c r="AV10" s="915">
        <v>3</v>
      </c>
      <c r="AW10" s="915">
        <v>6</v>
      </c>
      <c r="AX10" s="914"/>
      <c r="AY10" s="918">
        <v>7</v>
      </c>
      <c r="AZ10" s="918">
        <v>4</v>
      </c>
      <c r="BA10" s="918">
        <v>6</v>
      </c>
      <c r="BB10" s="917"/>
      <c r="BC10" s="369"/>
      <c r="BD10" s="916">
        <v>7</v>
      </c>
      <c r="BE10" s="915">
        <v>2</v>
      </c>
      <c r="BF10" s="915">
        <v>7</v>
      </c>
      <c r="BG10" s="914">
        <v>1</v>
      </c>
      <c r="BH10" s="918">
        <v>5</v>
      </c>
      <c r="BI10" s="918">
        <v>1</v>
      </c>
      <c r="BJ10" s="918">
        <v>3</v>
      </c>
      <c r="BK10" s="925">
        <v>1</v>
      </c>
      <c r="BL10" s="386"/>
      <c r="BM10" s="244"/>
      <c r="BN10" s="244"/>
      <c r="BO10" s="377"/>
      <c r="BP10" s="837">
        <v>5</v>
      </c>
      <c r="BQ10" s="837">
        <v>1</v>
      </c>
      <c r="BR10" s="837">
        <v>2</v>
      </c>
      <c r="BS10" s="967"/>
      <c r="BT10" s="916">
        <v>6</v>
      </c>
      <c r="BU10" s="915">
        <v>2</v>
      </c>
      <c r="BV10" s="915">
        <v>4</v>
      </c>
      <c r="BW10" s="914"/>
      <c r="BX10" s="618"/>
      <c r="BY10" s="618"/>
      <c r="BZ10" s="618"/>
      <c r="CA10" s="618"/>
    </row>
    <row r="11" spans="1:79" s="758" customFormat="1" ht="13.8" thickBot="1">
      <c r="A11" s="747">
        <v>8</v>
      </c>
      <c r="B11" s="889" t="s">
        <v>1644</v>
      </c>
      <c r="C11" s="1478" t="s">
        <v>1707</v>
      </c>
      <c r="D11" s="1475" t="str">
        <f t="shared" si="5"/>
        <v>Travis Simmons</v>
      </c>
      <c r="E11" s="744">
        <f t="shared" si="0"/>
        <v>47</v>
      </c>
      <c r="F11" s="744">
        <f t="shared" si="1"/>
        <v>20</v>
      </c>
      <c r="G11" s="744">
        <f t="shared" si="2"/>
        <v>29</v>
      </c>
      <c r="H11" s="744">
        <f t="shared" si="3"/>
        <v>2</v>
      </c>
      <c r="I11" s="743">
        <f t="shared" si="4"/>
        <v>0.61702127659574468</v>
      </c>
      <c r="J11" s="584">
        <v>2</v>
      </c>
      <c r="K11" s="584">
        <v>0</v>
      </c>
      <c r="L11" s="584">
        <v>0</v>
      </c>
      <c r="M11" s="583">
        <v>0</v>
      </c>
      <c r="N11" s="400">
        <v>3</v>
      </c>
      <c r="O11" s="400">
        <v>1</v>
      </c>
      <c r="P11" s="400">
        <v>1</v>
      </c>
      <c r="Q11" s="403"/>
      <c r="R11" s="823">
        <v>2</v>
      </c>
      <c r="S11" s="822">
        <v>0</v>
      </c>
      <c r="T11" s="822">
        <v>2</v>
      </c>
      <c r="U11" s="821"/>
      <c r="V11" s="401">
        <v>1</v>
      </c>
      <c r="W11" s="400">
        <v>1</v>
      </c>
      <c r="X11" s="400">
        <v>1</v>
      </c>
      <c r="Y11" s="399">
        <v>1</v>
      </c>
      <c r="Z11" s="402">
        <v>3</v>
      </c>
      <c r="AA11" s="398">
        <v>2</v>
      </c>
      <c r="AB11" s="398">
        <v>1</v>
      </c>
      <c r="AC11" s="397"/>
      <c r="AD11" s="369"/>
      <c r="AE11" s="892">
        <v>6</v>
      </c>
      <c r="AF11" s="891">
        <v>4</v>
      </c>
      <c r="AG11" s="891">
        <v>4</v>
      </c>
      <c r="AH11" s="890"/>
      <c r="AI11" s="396"/>
      <c r="AJ11" s="396"/>
      <c r="AK11" s="396"/>
      <c r="AL11" s="395"/>
      <c r="AM11" s="739">
        <v>6</v>
      </c>
      <c r="AN11" s="738">
        <v>3</v>
      </c>
      <c r="AO11" s="738">
        <v>4</v>
      </c>
      <c r="AP11" s="935">
        <v>1</v>
      </c>
      <c r="AQ11" s="408"/>
      <c r="AR11" s="396"/>
      <c r="AS11" s="396"/>
      <c r="AT11" s="395"/>
      <c r="AU11" s="400">
        <v>4</v>
      </c>
      <c r="AV11" s="400">
        <v>3</v>
      </c>
      <c r="AW11" s="400">
        <v>4</v>
      </c>
      <c r="AX11" s="399"/>
      <c r="AY11" s="398">
        <v>7</v>
      </c>
      <c r="AZ11" s="398">
        <v>4</v>
      </c>
      <c r="BA11" s="398">
        <v>4</v>
      </c>
      <c r="BB11" s="397"/>
      <c r="BC11" s="369"/>
      <c r="BD11" s="407"/>
      <c r="BE11" s="394"/>
      <c r="BF11" s="394"/>
      <c r="BG11" s="393"/>
      <c r="BH11" s="398">
        <v>2</v>
      </c>
      <c r="BI11" s="398">
        <v>0</v>
      </c>
      <c r="BJ11" s="398">
        <v>1</v>
      </c>
      <c r="BK11" s="450"/>
      <c r="BL11" s="401">
        <v>4</v>
      </c>
      <c r="BM11" s="400">
        <v>1</v>
      </c>
      <c r="BN11" s="400">
        <v>2</v>
      </c>
      <c r="BO11" s="399"/>
      <c r="BP11" s="822">
        <v>4</v>
      </c>
      <c r="BQ11" s="822">
        <v>0</v>
      </c>
      <c r="BR11" s="822">
        <v>3</v>
      </c>
      <c r="BS11" s="993"/>
      <c r="BT11" s="401">
        <v>3</v>
      </c>
      <c r="BU11" s="400">
        <v>1</v>
      </c>
      <c r="BV11" s="400">
        <v>2</v>
      </c>
      <c r="BW11" s="399"/>
      <c r="BX11" s="618"/>
      <c r="BY11" s="618"/>
      <c r="BZ11" s="618"/>
      <c r="CA11" s="618"/>
    </row>
    <row r="12" spans="1:79" s="907" customFormat="1" ht="13.8" thickBot="1">
      <c r="A12" s="983">
        <v>9</v>
      </c>
      <c r="B12" s="1244" t="s">
        <v>1744</v>
      </c>
      <c r="C12" s="1477" t="s">
        <v>1594</v>
      </c>
      <c r="D12" s="1475" t="str">
        <f t="shared" si="5"/>
        <v>Steve Papin</v>
      </c>
      <c r="E12" s="980">
        <f t="shared" si="0"/>
        <v>31</v>
      </c>
      <c r="F12" s="980">
        <f t="shared" si="1"/>
        <v>12</v>
      </c>
      <c r="G12" s="980">
        <f t="shared" si="2"/>
        <v>14</v>
      </c>
      <c r="H12" s="980">
        <f t="shared" si="3"/>
        <v>0</v>
      </c>
      <c r="I12" s="979">
        <f t="shared" si="4"/>
        <v>0.45161290322580644</v>
      </c>
      <c r="J12" s="930">
        <v>3</v>
      </c>
      <c r="K12" s="930">
        <v>0</v>
      </c>
      <c r="L12" s="930">
        <v>0</v>
      </c>
      <c r="M12" s="929">
        <v>0</v>
      </c>
      <c r="N12" s="244"/>
      <c r="O12" s="244"/>
      <c r="P12" s="244"/>
      <c r="Q12" s="290"/>
      <c r="R12" s="387"/>
      <c r="S12" s="379"/>
      <c r="T12" s="379"/>
      <c r="U12" s="378"/>
      <c r="V12" s="916">
        <v>2</v>
      </c>
      <c r="W12" s="915">
        <v>1</v>
      </c>
      <c r="X12" s="915">
        <v>1</v>
      </c>
      <c r="Y12" s="914"/>
      <c r="Z12" s="1189">
        <v>3</v>
      </c>
      <c r="AA12" s="918">
        <v>1</v>
      </c>
      <c r="AB12" s="918">
        <v>1</v>
      </c>
      <c r="AC12" s="917"/>
      <c r="AD12" s="369"/>
      <c r="AE12" s="386"/>
      <c r="AF12" s="244"/>
      <c r="AG12" s="244"/>
      <c r="AH12" s="290"/>
      <c r="AI12" s="379"/>
      <c r="AJ12" s="379"/>
      <c r="AK12" s="379"/>
      <c r="AL12" s="378"/>
      <c r="AM12" s="910">
        <v>6</v>
      </c>
      <c r="AN12" s="909">
        <v>1</v>
      </c>
      <c r="AO12" s="909">
        <v>2</v>
      </c>
      <c r="AP12" s="908"/>
      <c r="AQ12" s="1189">
        <v>3</v>
      </c>
      <c r="AR12" s="918">
        <v>1</v>
      </c>
      <c r="AS12" s="918">
        <v>2</v>
      </c>
      <c r="AT12" s="917"/>
      <c r="AU12" s="915">
        <v>3</v>
      </c>
      <c r="AV12" s="915">
        <v>3</v>
      </c>
      <c r="AW12" s="915">
        <v>2</v>
      </c>
      <c r="AX12" s="914"/>
      <c r="AY12" s="379"/>
      <c r="AZ12" s="379"/>
      <c r="BA12" s="379"/>
      <c r="BB12" s="378"/>
      <c r="BC12" s="369"/>
      <c r="BD12" s="916">
        <v>6</v>
      </c>
      <c r="BE12" s="915">
        <v>3</v>
      </c>
      <c r="BF12" s="915">
        <v>4</v>
      </c>
      <c r="BG12" s="914"/>
      <c r="BH12" s="918">
        <v>2</v>
      </c>
      <c r="BI12" s="918">
        <v>0</v>
      </c>
      <c r="BJ12" s="918">
        <v>0</v>
      </c>
      <c r="BK12" s="925"/>
      <c r="BL12" s="916">
        <v>3</v>
      </c>
      <c r="BM12" s="915">
        <v>2</v>
      </c>
      <c r="BN12" s="915">
        <v>2</v>
      </c>
      <c r="BO12" s="914"/>
      <c r="BP12" s="379"/>
      <c r="BQ12" s="379"/>
      <c r="BR12" s="379"/>
      <c r="BS12" s="453"/>
      <c r="BT12" s="386"/>
      <c r="BU12" s="244"/>
      <c r="BV12" s="244"/>
      <c r="BW12" s="377"/>
      <c r="BX12" s="618"/>
      <c r="BY12" s="618"/>
      <c r="BZ12" s="618"/>
      <c r="CA12" s="618"/>
    </row>
    <row r="13" spans="1:79" s="758" customFormat="1" ht="13.8" thickBot="1">
      <c r="A13" s="747">
        <v>10</v>
      </c>
      <c r="B13" s="889" t="s">
        <v>231</v>
      </c>
      <c r="C13" s="1478" t="s">
        <v>1606</v>
      </c>
      <c r="D13" s="1475" t="str">
        <f t="shared" si="5"/>
        <v>Shawn Clarke</v>
      </c>
      <c r="E13" s="744">
        <f t="shared" si="0"/>
        <v>40</v>
      </c>
      <c r="F13" s="744">
        <f t="shared" si="1"/>
        <v>10</v>
      </c>
      <c r="G13" s="744">
        <f t="shared" si="2"/>
        <v>14</v>
      </c>
      <c r="H13" s="744">
        <f t="shared" si="3"/>
        <v>0</v>
      </c>
      <c r="I13" s="743">
        <f t="shared" si="4"/>
        <v>0.35</v>
      </c>
      <c r="J13" s="584">
        <v>3</v>
      </c>
      <c r="K13" s="584">
        <v>0</v>
      </c>
      <c r="L13" s="584">
        <v>1</v>
      </c>
      <c r="M13" s="583">
        <v>0</v>
      </c>
      <c r="N13" s="400">
        <v>4</v>
      </c>
      <c r="O13" s="400">
        <v>1</v>
      </c>
      <c r="P13" s="400">
        <v>2</v>
      </c>
      <c r="Q13" s="403"/>
      <c r="R13" s="823">
        <v>2</v>
      </c>
      <c r="S13" s="822">
        <v>0</v>
      </c>
      <c r="T13" s="822">
        <v>0</v>
      </c>
      <c r="U13" s="821"/>
      <c r="V13" s="401">
        <v>4</v>
      </c>
      <c r="W13" s="400">
        <v>2</v>
      </c>
      <c r="X13" s="400">
        <v>2</v>
      </c>
      <c r="Y13" s="399"/>
      <c r="Z13" s="408"/>
      <c r="AA13" s="396"/>
      <c r="AB13" s="396"/>
      <c r="AC13" s="395"/>
      <c r="AD13" s="369"/>
      <c r="AE13" s="892">
        <v>3</v>
      </c>
      <c r="AF13" s="891">
        <v>0</v>
      </c>
      <c r="AG13" s="891">
        <v>1</v>
      </c>
      <c r="AH13" s="890"/>
      <c r="AI13" s="822">
        <v>3</v>
      </c>
      <c r="AJ13" s="822">
        <v>1</v>
      </c>
      <c r="AK13" s="822">
        <v>0</v>
      </c>
      <c r="AL13" s="821"/>
      <c r="AM13" s="739">
        <v>5</v>
      </c>
      <c r="AN13" s="738">
        <v>1</v>
      </c>
      <c r="AO13" s="738">
        <v>1</v>
      </c>
      <c r="AP13" s="935"/>
      <c r="AQ13" s="402">
        <v>2</v>
      </c>
      <c r="AR13" s="398">
        <v>0</v>
      </c>
      <c r="AS13" s="398">
        <v>0</v>
      </c>
      <c r="AT13" s="397"/>
      <c r="AU13" s="394"/>
      <c r="AV13" s="394"/>
      <c r="AW13" s="394"/>
      <c r="AX13" s="393"/>
      <c r="AY13" s="398">
        <v>3</v>
      </c>
      <c r="AZ13" s="398">
        <v>1</v>
      </c>
      <c r="BA13" s="398">
        <v>2</v>
      </c>
      <c r="BB13" s="397"/>
      <c r="BC13" s="369"/>
      <c r="BD13" s="401">
        <v>2</v>
      </c>
      <c r="BE13" s="400">
        <v>1</v>
      </c>
      <c r="BF13" s="400">
        <v>1</v>
      </c>
      <c r="BG13" s="399"/>
      <c r="BH13" s="398">
        <v>3</v>
      </c>
      <c r="BI13" s="398">
        <v>1</v>
      </c>
      <c r="BJ13" s="398">
        <v>2</v>
      </c>
      <c r="BK13" s="450"/>
      <c r="BL13" s="401">
        <v>3</v>
      </c>
      <c r="BM13" s="400">
        <v>2</v>
      </c>
      <c r="BN13" s="400">
        <v>2</v>
      </c>
      <c r="BO13" s="399"/>
      <c r="BP13" s="396"/>
      <c r="BQ13" s="396"/>
      <c r="BR13" s="396"/>
      <c r="BS13" s="449"/>
      <c r="BT13" s="401">
        <v>3</v>
      </c>
      <c r="BU13" s="400">
        <v>0</v>
      </c>
      <c r="BV13" s="400">
        <v>0</v>
      </c>
      <c r="BW13" s="399"/>
      <c r="BX13" s="618"/>
      <c r="BY13" s="618"/>
      <c r="BZ13" s="618"/>
      <c r="CA13" s="618"/>
    </row>
    <row r="14" spans="1:79" s="907" customFormat="1" ht="13.8" thickBot="1">
      <c r="A14" s="983">
        <v>11</v>
      </c>
      <c r="B14" s="1244" t="s">
        <v>1729</v>
      </c>
      <c r="C14" s="1477" t="s">
        <v>1589</v>
      </c>
      <c r="D14" s="1475" t="str">
        <f t="shared" si="5"/>
        <v>Chris Cole</v>
      </c>
      <c r="E14" s="980">
        <f t="shared" si="0"/>
        <v>42</v>
      </c>
      <c r="F14" s="980">
        <f t="shared" si="1"/>
        <v>15</v>
      </c>
      <c r="G14" s="980">
        <f t="shared" si="2"/>
        <v>21</v>
      </c>
      <c r="H14" s="980">
        <f t="shared" si="3"/>
        <v>1</v>
      </c>
      <c r="I14" s="979">
        <f t="shared" si="4"/>
        <v>0.5</v>
      </c>
      <c r="J14" s="930">
        <v>3</v>
      </c>
      <c r="K14" s="930">
        <v>0</v>
      </c>
      <c r="L14" s="930">
        <v>0</v>
      </c>
      <c r="M14" s="929">
        <v>0</v>
      </c>
      <c r="N14" s="915">
        <v>3</v>
      </c>
      <c r="O14" s="915">
        <v>0</v>
      </c>
      <c r="P14" s="915">
        <v>0</v>
      </c>
      <c r="Q14" s="924"/>
      <c r="R14" s="838">
        <v>2</v>
      </c>
      <c r="S14" s="837">
        <v>0</v>
      </c>
      <c r="T14" s="837">
        <v>0</v>
      </c>
      <c r="U14" s="836"/>
      <c r="V14" s="916">
        <v>2</v>
      </c>
      <c r="W14" s="915">
        <v>1</v>
      </c>
      <c r="X14" s="915">
        <v>2</v>
      </c>
      <c r="Y14" s="914">
        <v>1</v>
      </c>
      <c r="Z14" s="1189">
        <v>2</v>
      </c>
      <c r="AA14" s="918">
        <v>0</v>
      </c>
      <c r="AB14" s="918">
        <v>0</v>
      </c>
      <c r="AC14" s="917"/>
      <c r="AD14" s="369"/>
      <c r="AE14" s="386"/>
      <c r="AF14" s="244"/>
      <c r="AG14" s="244"/>
      <c r="AH14" s="290"/>
      <c r="AI14" s="837">
        <v>3</v>
      </c>
      <c r="AJ14" s="837">
        <v>1</v>
      </c>
      <c r="AK14" s="837">
        <v>1</v>
      </c>
      <c r="AL14" s="836"/>
      <c r="AM14" s="910">
        <v>5</v>
      </c>
      <c r="AN14" s="909">
        <v>4</v>
      </c>
      <c r="AO14" s="909">
        <v>5</v>
      </c>
      <c r="AP14" s="908"/>
      <c r="AQ14" s="1189">
        <v>3</v>
      </c>
      <c r="AR14" s="918">
        <v>1</v>
      </c>
      <c r="AS14" s="918">
        <v>2</v>
      </c>
      <c r="AT14" s="917"/>
      <c r="AU14" s="915">
        <v>4</v>
      </c>
      <c r="AV14" s="915">
        <v>2</v>
      </c>
      <c r="AW14" s="915">
        <v>2</v>
      </c>
      <c r="AX14" s="914"/>
      <c r="AY14" s="918">
        <v>3</v>
      </c>
      <c r="AZ14" s="918">
        <v>0</v>
      </c>
      <c r="BA14" s="918">
        <v>1</v>
      </c>
      <c r="BB14" s="917"/>
      <c r="BC14" s="369"/>
      <c r="BD14" s="916">
        <v>4</v>
      </c>
      <c r="BE14" s="915">
        <v>2</v>
      </c>
      <c r="BF14" s="915">
        <v>3</v>
      </c>
      <c r="BG14" s="914"/>
      <c r="BH14" s="918">
        <v>2</v>
      </c>
      <c r="BI14" s="918">
        <v>2</v>
      </c>
      <c r="BJ14" s="918">
        <v>2</v>
      </c>
      <c r="BK14" s="925"/>
      <c r="BL14" s="916">
        <v>3</v>
      </c>
      <c r="BM14" s="915">
        <v>1</v>
      </c>
      <c r="BN14" s="915">
        <v>1</v>
      </c>
      <c r="BO14" s="914"/>
      <c r="BP14" s="379"/>
      <c r="BQ14" s="379"/>
      <c r="BR14" s="379"/>
      <c r="BS14" s="453"/>
      <c r="BT14" s="916">
        <v>3</v>
      </c>
      <c r="BU14" s="915">
        <v>1</v>
      </c>
      <c r="BV14" s="915">
        <v>2</v>
      </c>
      <c r="BW14" s="914"/>
      <c r="BX14" s="618"/>
      <c r="BY14" s="618"/>
      <c r="BZ14" s="618"/>
      <c r="CA14" s="618"/>
    </row>
    <row r="15" spans="1:79" s="758" customFormat="1" ht="13.8" thickBot="1">
      <c r="A15" s="747">
        <v>12</v>
      </c>
      <c r="B15" s="889" t="s">
        <v>1745</v>
      </c>
      <c r="C15" s="1478" t="s">
        <v>1610</v>
      </c>
      <c r="D15" s="1475" t="str">
        <f t="shared" si="5"/>
        <v>Carl Creech</v>
      </c>
      <c r="E15" s="744">
        <f t="shared" si="0"/>
        <v>25</v>
      </c>
      <c r="F15" s="744">
        <f t="shared" si="1"/>
        <v>9</v>
      </c>
      <c r="G15" s="744">
        <f t="shared" si="2"/>
        <v>13</v>
      </c>
      <c r="H15" s="744">
        <f t="shared" si="3"/>
        <v>0</v>
      </c>
      <c r="I15" s="743">
        <f t="shared" si="4"/>
        <v>0.52</v>
      </c>
      <c r="J15" s="584">
        <v>2</v>
      </c>
      <c r="K15" s="584">
        <v>0</v>
      </c>
      <c r="L15" s="584">
        <v>2</v>
      </c>
      <c r="M15" s="583">
        <v>0</v>
      </c>
      <c r="N15" s="400">
        <v>2</v>
      </c>
      <c r="O15" s="400">
        <v>1</v>
      </c>
      <c r="P15" s="400">
        <v>1</v>
      </c>
      <c r="Q15" s="403"/>
      <c r="R15" s="823">
        <v>2</v>
      </c>
      <c r="S15" s="822">
        <v>0</v>
      </c>
      <c r="T15" s="822">
        <v>2</v>
      </c>
      <c r="U15" s="821"/>
      <c r="V15" s="401">
        <v>2</v>
      </c>
      <c r="W15" s="400">
        <v>1</v>
      </c>
      <c r="X15" s="400">
        <v>2</v>
      </c>
      <c r="Y15" s="399"/>
      <c r="Z15" s="402">
        <v>3</v>
      </c>
      <c r="AA15" s="398">
        <v>1</v>
      </c>
      <c r="AB15" s="398">
        <v>2</v>
      </c>
      <c r="AC15" s="397"/>
      <c r="AD15" s="369"/>
      <c r="AE15" s="892">
        <v>2</v>
      </c>
      <c r="AF15" s="891">
        <v>1</v>
      </c>
      <c r="AG15" s="891">
        <v>1</v>
      </c>
      <c r="AH15" s="890"/>
      <c r="AI15" s="396"/>
      <c r="AJ15" s="396"/>
      <c r="AK15" s="396"/>
      <c r="AL15" s="395"/>
      <c r="AM15" s="761"/>
      <c r="AN15" s="760"/>
      <c r="AO15" s="760"/>
      <c r="AP15" s="921"/>
      <c r="AQ15" s="402">
        <v>2</v>
      </c>
      <c r="AR15" s="398">
        <v>2</v>
      </c>
      <c r="AS15" s="398">
        <v>2</v>
      </c>
      <c r="AT15" s="397"/>
      <c r="AU15" s="400">
        <v>3</v>
      </c>
      <c r="AV15" s="400">
        <v>2</v>
      </c>
      <c r="AW15" s="400">
        <v>0</v>
      </c>
      <c r="AX15" s="399"/>
      <c r="AY15" s="396"/>
      <c r="AZ15" s="396"/>
      <c r="BA15" s="396"/>
      <c r="BB15" s="395"/>
      <c r="BC15" s="369"/>
      <c r="BD15" s="407"/>
      <c r="BE15" s="394"/>
      <c r="BF15" s="394"/>
      <c r="BG15" s="393"/>
      <c r="BH15" s="398">
        <v>3</v>
      </c>
      <c r="BI15" s="398">
        <v>1</v>
      </c>
      <c r="BJ15" s="398">
        <v>0</v>
      </c>
      <c r="BK15" s="450"/>
      <c r="BL15" s="401">
        <v>1</v>
      </c>
      <c r="BM15" s="400">
        <v>0</v>
      </c>
      <c r="BN15" s="400">
        <v>0</v>
      </c>
      <c r="BO15" s="399"/>
      <c r="BP15" s="822">
        <v>3</v>
      </c>
      <c r="BQ15" s="822">
        <v>0</v>
      </c>
      <c r="BR15" s="822">
        <v>1</v>
      </c>
      <c r="BS15" s="993"/>
      <c r="BT15" s="407"/>
      <c r="BU15" s="394"/>
      <c r="BV15" s="394"/>
      <c r="BW15" s="393"/>
      <c r="BX15" s="618"/>
      <c r="BY15" s="618"/>
      <c r="BZ15" s="618"/>
      <c r="CA15" s="618"/>
    </row>
    <row r="16" spans="1:79" s="907" customFormat="1" ht="13.8" thickBot="1">
      <c r="A16" s="983">
        <v>13</v>
      </c>
      <c r="B16" s="1244" t="s">
        <v>1746</v>
      </c>
      <c r="C16" s="1477" t="s">
        <v>1622</v>
      </c>
      <c r="D16" s="1475" t="str">
        <f t="shared" si="5"/>
        <v>Greg Sandler</v>
      </c>
      <c r="E16" s="980">
        <f t="shared" si="0"/>
        <v>0</v>
      </c>
      <c r="F16" s="980">
        <f t="shared" si="1"/>
        <v>0</v>
      </c>
      <c r="G16" s="980">
        <f t="shared" si="2"/>
        <v>0</v>
      </c>
      <c r="H16" s="980">
        <f t="shared" si="3"/>
        <v>0</v>
      </c>
      <c r="I16" s="979" t="e">
        <f t="shared" si="4"/>
        <v>#DIV/0!</v>
      </c>
      <c r="J16" s="1243">
        <v>0</v>
      </c>
      <c r="K16" s="1243">
        <v>0</v>
      </c>
      <c r="L16" s="1243">
        <v>0</v>
      </c>
      <c r="M16" s="1242">
        <v>0</v>
      </c>
      <c r="N16" s="244"/>
      <c r="O16" s="244"/>
      <c r="P16" s="244"/>
      <c r="Q16" s="290"/>
      <c r="R16" s="387"/>
      <c r="S16" s="379"/>
      <c r="T16" s="379"/>
      <c r="U16" s="378"/>
      <c r="V16" s="386"/>
      <c r="W16" s="244"/>
      <c r="X16" s="244"/>
      <c r="Y16" s="377"/>
      <c r="Z16" s="387"/>
      <c r="AA16" s="379"/>
      <c r="AB16" s="379"/>
      <c r="AC16" s="378"/>
      <c r="AD16" s="512"/>
      <c r="AE16" s="386"/>
      <c r="AF16" s="244"/>
      <c r="AG16" s="244"/>
      <c r="AH16" s="290"/>
      <c r="AI16" s="379"/>
      <c r="AJ16" s="379"/>
      <c r="AK16" s="379"/>
      <c r="AL16" s="378"/>
      <c r="AM16" s="943"/>
      <c r="AN16" s="653"/>
      <c r="AO16" s="653"/>
      <c r="AP16" s="942"/>
      <c r="AQ16" s="387"/>
      <c r="AR16" s="379"/>
      <c r="AS16" s="379"/>
      <c r="AT16" s="378"/>
      <c r="AU16" s="244"/>
      <c r="AV16" s="244"/>
      <c r="AW16" s="244"/>
      <c r="AX16" s="377"/>
      <c r="AY16" s="379"/>
      <c r="AZ16" s="379"/>
      <c r="BA16" s="379"/>
      <c r="BB16" s="378"/>
      <c r="BC16" s="512"/>
      <c r="BD16" s="386"/>
      <c r="BE16" s="244"/>
      <c r="BF16" s="244"/>
      <c r="BG16" s="377"/>
      <c r="BH16" s="379"/>
      <c r="BI16" s="379"/>
      <c r="BJ16" s="379"/>
      <c r="BK16" s="453"/>
      <c r="BL16" s="386"/>
      <c r="BM16" s="244"/>
      <c r="BN16" s="244"/>
      <c r="BO16" s="377"/>
      <c r="BP16" s="379"/>
      <c r="BQ16" s="379"/>
      <c r="BR16" s="379"/>
      <c r="BS16" s="453"/>
      <c r="BT16" s="386"/>
      <c r="BU16" s="244"/>
      <c r="BV16" s="244"/>
      <c r="BW16" s="377"/>
      <c r="BX16" s="618"/>
      <c r="BY16" s="618"/>
      <c r="BZ16" s="618"/>
      <c r="CA16" s="618"/>
    </row>
    <row r="17" spans="1:79" s="758" customFormat="1" ht="13.8" thickBot="1">
      <c r="A17" s="747">
        <v>14</v>
      </c>
      <c r="B17" s="887" t="s">
        <v>142</v>
      </c>
      <c r="C17" s="1479" t="s">
        <v>1567</v>
      </c>
      <c r="D17" s="1475" t="str">
        <f t="shared" si="5"/>
        <v>Josh Muska</v>
      </c>
      <c r="E17" s="744">
        <f t="shared" si="0"/>
        <v>88</v>
      </c>
      <c r="F17" s="744">
        <f t="shared" si="1"/>
        <v>41</v>
      </c>
      <c r="G17" s="744">
        <f t="shared" si="2"/>
        <v>56</v>
      </c>
      <c r="H17" s="744">
        <f t="shared" si="3"/>
        <v>7</v>
      </c>
      <c r="I17" s="743">
        <f t="shared" si="4"/>
        <v>0.63636363636363635</v>
      </c>
      <c r="J17" s="886">
        <v>4</v>
      </c>
      <c r="K17" s="886">
        <v>1</v>
      </c>
      <c r="L17" s="886">
        <v>3</v>
      </c>
      <c r="M17" s="885">
        <v>0</v>
      </c>
      <c r="N17" s="465">
        <v>8</v>
      </c>
      <c r="O17" s="465">
        <v>7</v>
      </c>
      <c r="P17" s="465">
        <v>7</v>
      </c>
      <c r="Q17" s="867">
        <v>1</v>
      </c>
      <c r="R17" s="1241">
        <v>5</v>
      </c>
      <c r="S17" s="1236">
        <v>2</v>
      </c>
      <c r="T17" s="1236">
        <v>2</v>
      </c>
      <c r="U17" s="1237"/>
      <c r="V17" s="473">
        <v>5</v>
      </c>
      <c r="W17" s="465">
        <v>4</v>
      </c>
      <c r="X17" s="465">
        <v>4</v>
      </c>
      <c r="Y17" s="464">
        <v>1</v>
      </c>
      <c r="Z17" s="860">
        <v>7</v>
      </c>
      <c r="AA17" s="469">
        <v>2</v>
      </c>
      <c r="AB17" s="469">
        <v>4</v>
      </c>
      <c r="AC17" s="468">
        <v>1</v>
      </c>
      <c r="AD17" s="884"/>
      <c r="AE17" s="1240">
        <v>7</v>
      </c>
      <c r="AF17" s="1239">
        <v>4</v>
      </c>
      <c r="AG17" s="1239">
        <v>5</v>
      </c>
      <c r="AH17" s="1238"/>
      <c r="AI17" s="1236">
        <v>7</v>
      </c>
      <c r="AJ17" s="1236">
        <v>1</v>
      </c>
      <c r="AK17" s="1236">
        <v>4</v>
      </c>
      <c r="AL17" s="1237"/>
      <c r="AM17" s="761"/>
      <c r="AN17" s="760"/>
      <c r="AO17" s="760"/>
      <c r="AP17" s="921"/>
      <c r="AQ17" s="860">
        <v>5</v>
      </c>
      <c r="AR17" s="469">
        <v>2</v>
      </c>
      <c r="AS17" s="469">
        <v>2</v>
      </c>
      <c r="AT17" s="468"/>
      <c r="AU17" s="465">
        <v>7</v>
      </c>
      <c r="AV17" s="465">
        <v>4</v>
      </c>
      <c r="AW17" s="465">
        <v>5</v>
      </c>
      <c r="AX17" s="464">
        <v>2</v>
      </c>
      <c r="AY17" s="469">
        <v>7</v>
      </c>
      <c r="AZ17" s="469">
        <v>4</v>
      </c>
      <c r="BA17" s="469">
        <v>6</v>
      </c>
      <c r="BB17" s="468"/>
      <c r="BC17" s="884"/>
      <c r="BD17" s="473">
        <v>7</v>
      </c>
      <c r="BE17" s="465">
        <v>4</v>
      </c>
      <c r="BF17" s="465">
        <v>5</v>
      </c>
      <c r="BG17" s="464">
        <v>1</v>
      </c>
      <c r="BH17" s="469">
        <v>5</v>
      </c>
      <c r="BI17" s="469">
        <v>2</v>
      </c>
      <c r="BJ17" s="469">
        <v>2</v>
      </c>
      <c r="BK17" s="883">
        <v>1</v>
      </c>
      <c r="BL17" s="473">
        <v>4</v>
      </c>
      <c r="BM17" s="465">
        <v>0</v>
      </c>
      <c r="BN17" s="465">
        <v>2</v>
      </c>
      <c r="BO17" s="464"/>
      <c r="BP17" s="1236">
        <v>4</v>
      </c>
      <c r="BQ17" s="1236">
        <v>1</v>
      </c>
      <c r="BR17" s="1236">
        <v>1</v>
      </c>
      <c r="BS17" s="1235"/>
      <c r="BT17" s="473">
        <v>6</v>
      </c>
      <c r="BU17" s="465">
        <v>3</v>
      </c>
      <c r="BV17" s="465">
        <v>4</v>
      </c>
      <c r="BW17" s="464"/>
      <c r="BX17" s="618"/>
      <c r="BY17" s="618"/>
      <c r="BZ17" s="618"/>
      <c r="CA17" s="618"/>
    </row>
    <row r="18" spans="1:79" s="907" customFormat="1">
      <c r="A18" s="983">
        <v>15</v>
      </c>
      <c r="B18" s="1804" t="s">
        <v>2219</v>
      </c>
      <c r="C18" s="1803" t="s">
        <v>1630</v>
      </c>
      <c r="D18" s="1475" t="str">
        <f t="shared" si="5"/>
        <v>Jamie Felicie</v>
      </c>
      <c r="E18" s="980">
        <f t="shared" si="0"/>
        <v>41</v>
      </c>
      <c r="F18" s="980">
        <f t="shared" si="1"/>
        <v>11</v>
      </c>
      <c r="G18" s="980">
        <f t="shared" si="2"/>
        <v>24</v>
      </c>
      <c r="H18" s="980">
        <f t="shared" si="3"/>
        <v>0</v>
      </c>
      <c r="I18" s="979">
        <f t="shared" si="4"/>
        <v>0.58536585365853655</v>
      </c>
      <c r="J18" s="1233">
        <v>0</v>
      </c>
      <c r="K18" s="1132">
        <v>0</v>
      </c>
      <c r="L18" s="1132">
        <v>0</v>
      </c>
      <c r="M18" s="1132">
        <v>0</v>
      </c>
      <c r="N18" s="909"/>
      <c r="O18" s="909"/>
      <c r="P18" s="909"/>
      <c r="Q18" s="909"/>
      <c r="R18" s="912">
        <v>4</v>
      </c>
      <c r="S18" s="912">
        <v>0</v>
      </c>
      <c r="T18" s="912">
        <v>1</v>
      </c>
      <c r="U18" s="912"/>
      <c r="V18" s="910"/>
      <c r="W18" s="909"/>
      <c r="X18" s="909"/>
      <c r="Y18" s="908"/>
      <c r="Z18" s="1232"/>
      <c r="AA18" s="1028"/>
      <c r="AB18" s="1028"/>
      <c r="AC18" s="1027"/>
      <c r="AD18" s="1231"/>
      <c r="AE18" s="989">
        <v>5</v>
      </c>
      <c r="AF18" s="989">
        <v>1</v>
      </c>
      <c r="AG18" s="989">
        <v>4</v>
      </c>
      <c r="AH18" s="1230"/>
      <c r="AI18" s="912">
        <v>4</v>
      </c>
      <c r="AJ18" s="912">
        <v>2</v>
      </c>
      <c r="AK18" s="912">
        <v>3</v>
      </c>
      <c r="AL18" s="912"/>
      <c r="AM18" s="910"/>
      <c r="AN18" s="909"/>
      <c r="AO18" s="909"/>
      <c r="AP18" s="908"/>
      <c r="AQ18" s="1028">
        <v>3</v>
      </c>
      <c r="AR18" s="1028">
        <v>1</v>
      </c>
      <c r="AS18" s="1028">
        <v>2</v>
      </c>
      <c r="AT18" s="1028"/>
      <c r="AU18" s="909">
        <v>3</v>
      </c>
      <c r="AV18" s="909">
        <v>2</v>
      </c>
      <c r="AW18" s="909">
        <v>3</v>
      </c>
      <c r="AX18" s="909"/>
      <c r="AY18" s="1028">
        <v>4</v>
      </c>
      <c r="AZ18" s="1028">
        <v>1</v>
      </c>
      <c r="BA18" s="1028">
        <v>3</v>
      </c>
      <c r="BB18" s="1028"/>
      <c r="BC18" s="654"/>
      <c r="BD18" s="909">
        <v>6</v>
      </c>
      <c r="BE18" s="909">
        <v>2</v>
      </c>
      <c r="BF18" s="909">
        <v>3</v>
      </c>
      <c r="BG18" s="909"/>
      <c r="BH18" s="1028">
        <v>5</v>
      </c>
      <c r="BI18" s="1028">
        <v>0</v>
      </c>
      <c r="BJ18" s="1028">
        <v>2</v>
      </c>
      <c r="BK18" s="1028"/>
      <c r="BL18" s="909">
        <v>2</v>
      </c>
      <c r="BM18" s="909">
        <v>1</v>
      </c>
      <c r="BN18" s="909">
        <v>1</v>
      </c>
      <c r="BO18" s="909"/>
      <c r="BP18" s="912">
        <v>2</v>
      </c>
      <c r="BQ18" s="912">
        <v>0</v>
      </c>
      <c r="BR18" s="912">
        <v>1</v>
      </c>
      <c r="BS18" s="912"/>
      <c r="BT18" s="909">
        <v>3</v>
      </c>
      <c r="BU18" s="909">
        <v>1</v>
      </c>
      <c r="BV18" s="909">
        <v>1</v>
      </c>
      <c r="BW18" s="909"/>
      <c r="BX18" s="618"/>
      <c r="BY18" s="618"/>
      <c r="BZ18" s="618"/>
      <c r="CA18" s="618"/>
    </row>
    <row r="19" spans="1:79" s="758" customFormat="1" ht="13.8" thickBot="1">
      <c r="A19" s="879">
        <v>16</v>
      </c>
      <c r="B19" s="878"/>
      <c r="C19" s="1481"/>
      <c r="D19" s="1481"/>
      <c r="E19" s="877">
        <f t="shared" si="0"/>
        <v>0</v>
      </c>
      <c r="F19" s="877">
        <f t="shared" si="1"/>
        <v>0</v>
      </c>
      <c r="G19" s="877">
        <f t="shared" si="2"/>
        <v>0</v>
      </c>
      <c r="H19" s="877">
        <f t="shared" si="3"/>
        <v>0</v>
      </c>
      <c r="I19" s="876" t="e">
        <f t="shared" si="4"/>
        <v>#DIV/0!</v>
      </c>
      <c r="J19" s="584">
        <v>0</v>
      </c>
      <c r="K19" s="584">
        <v>0</v>
      </c>
      <c r="L19" s="584">
        <v>0</v>
      </c>
      <c r="M19" s="583">
        <v>0</v>
      </c>
      <c r="N19" s="234"/>
      <c r="O19" s="234"/>
      <c r="P19" s="234"/>
      <c r="Q19" s="283"/>
      <c r="R19" s="838"/>
      <c r="S19" s="837"/>
      <c r="T19" s="837"/>
      <c r="U19" s="836"/>
      <c r="V19" s="528"/>
      <c r="W19" s="525"/>
      <c r="X19" s="525"/>
      <c r="Y19" s="524"/>
      <c r="Z19" s="623"/>
      <c r="AA19" s="527"/>
      <c r="AB19" s="527"/>
      <c r="AC19" s="526"/>
      <c r="AD19" s="512"/>
      <c r="AE19" s="928"/>
      <c r="AF19" s="927"/>
      <c r="AG19" s="927"/>
      <c r="AH19" s="1229"/>
      <c r="AI19" s="837"/>
      <c r="AJ19" s="837"/>
      <c r="AK19" s="837"/>
      <c r="AL19" s="836"/>
      <c r="AM19" s="626"/>
      <c r="AN19" s="970"/>
      <c r="AO19" s="970"/>
      <c r="AP19" s="969"/>
      <c r="AQ19" s="623"/>
      <c r="AR19" s="527"/>
      <c r="AS19" s="527"/>
      <c r="AT19" s="526"/>
      <c r="AU19" s="234"/>
      <c r="AV19" s="234"/>
      <c r="AW19" s="234"/>
      <c r="AX19" s="280"/>
      <c r="AY19" s="235"/>
      <c r="AZ19" s="235"/>
      <c r="BA19" s="235"/>
      <c r="BB19" s="281"/>
      <c r="BC19" s="512"/>
      <c r="BD19" s="284"/>
      <c r="BE19" s="234"/>
      <c r="BF19" s="234"/>
      <c r="BG19" s="280"/>
      <c r="BH19" s="235"/>
      <c r="BI19" s="235"/>
      <c r="BJ19" s="235"/>
      <c r="BK19" s="304"/>
      <c r="BL19" s="284"/>
      <c r="BM19" s="234"/>
      <c r="BN19" s="234"/>
      <c r="BO19" s="280"/>
      <c r="BP19" s="379"/>
      <c r="BQ19" s="379"/>
      <c r="BR19" s="379"/>
      <c r="BS19" s="453"/>
      <c r="BT19" s="284"/>
      <c r="BU19" s="234"/>
      <c r="BV19" s="234"/>
      <c r="BW19" s="280"/>
      <c r="BX19" s="618"/>
      <c r="BY19" s="618"/>
      <c r="BZ19" s="618"/>
      <c r="CA19" s="618"/>
    </row>
    <row r="20" spans="1:79" ht="13.8" thickBot="1">
      <c r="A20" s="376"/>
      <c r="B20" s="1228" t="s">
        <v>224</v>
      </c>
      <c r="C20" s="1482"/>
      <c r="D20" s="1482"/>
      <c r="E20" s="375">
        <f>SUM(E4:E19)</f>
        <v>892</v>
      </c>
      <c r="F20" s="374">
        <f>SUM(F4:F19)</f>
        <v>348</v>
      </c>
      <c r="G20" s="374">
        <f>SUM(G4:G19)</f>
        <v>529</v>
      </c>
      <c r="H20" s="374">
        <f>SUM(H4:H19)</f>
        <v>19</v>
      </c>
      <c r="I20" s="423">
        <f t="shared" si="4"/>
        <v>0.59304932735426008</v>
      </c>
      <c r="J20" s="841">
        <f>SUM(J4:J15,J17:J17)</f>
        <v>42</v>
      </c>
      <c r="K20" s="840">
        <f>SUM(K4:K15,K17:K17)</f>
        <v>11</v>
      </c>
      <c r="L20" s="840">
        <f>SUM(L4:L15,L17:L17)</f>
        <v>20</v>
      </c>
      <c r="M20" s="839">
        <f>SUM(M4:M15,M17:M17)</f>
        <v>0</v>
      </c>
      <c r="N20" s="543">
        <f>SUM(N4:N17)</f>
        <v>71</v>
      </c>
      <c r="O20" s="542">
        <f>SUM(O4:O17)</f>
        <v>41</v>
      </c>
      <c r="P20" s="542">
        <f>SUM(P4:P17)</f>
        <v>47</v>
      </c>
      <c r="Q20" s="541">
        <f>SUM(Q4:Q17)</f>
        <v>4</v>
      </c>
      <c r="R20" s="543">
        <f>SUM(R4:R18)</f>
        <v>50</v>
      </c>
      <c r="S20" s="542">
        <f>SUM(S4:S18)</f>
        <v>10</v>
      </c>
      <c r="T20" s="542">
        <f>SUM(T4:T18)</f>
        <v>25</v>
      </c>
      <c r="U20" s="541">
        <f>SUM(U4:U17)</f>
        <v>0</v>
      </c>
      <c r="V20" s="543">
        <f>SUM(V4:V19)</f>
        <v>46</v>
      </c>
      <c r="W20" s="542">
        <f>SUM(W4:W19)</f>
        <v>22</v>
      </c>
      <c r="X20" s="542">
        <f>SUM(X4:X19)</f>
        <v>27</v>
      </c>
      <c r="Y20" s="541">
        <f>SUM(Y4:Y17)</f>
        <v>5</v>
      </c>
      <c r="Z20" s="543">
        <f>SUM(Z4:Z19)</f>
        <v>58</v>
      </c>
      <c r="AA20" s="542">
        <f>SUM(AA4:AA19)</f>
        <v>24</v>
      </c>
      <c r="AB20" s="542">
        <f>SUM(AB4:AB19)</f>
        <v>34</v>
      </c>
      <c r="AC20" s="541">
        <f>SUM(AC4:AC19)</f>
        <v>1</v>
      </c>
      <c r="AD20" s="421"/>
      <c r="AE20" s="543">
        <f t="shared" ref="AE20:BB20" si="6">SUM(AE4:AE19)</f>
        <v>59</v>
      </c>
      <c r="AF20" s="542">
        <f t="shared" si="6"/>
        <v>25</v>
      </c>
      <c r="AG20" s="542">
        <f t="shared" si="6"/>
        <v>41</v>
      </c>
      <c r="AH20" s="541">
        <f t="shared" si="6"/>
        <v>0</v>
      </c>
      <c r="AI20" s="543">
        <f t="shared" si="6"/>
        <v>63</v>
      </c>
      <c r="AJ20" s="542">
        <f t="shared" si="6"/>
        <v>24</v>
      </c>
      <c r="AK20" s="542">
        <f t="shared" si="6"/>
        <v>36</v>
      </c>
      <c r="AL20" s="541">
        <f t="shared" si="6"/>
        <v>0</v>
      </c>
      <c r="AM20" s="422">
        <f t="shared" si="6"/>
        <v>58</v>
      </c>
      <c r="AN20" s="366">
        <f t="shared" si="6"/>
        <v>26</v>
      </c>
      <c r="AO20" s="366">
        <f t="shared" si="6"/>
        <v>36</v>
      </c>
      <c r="AP20" s="365">
        <f t="shared" si="6"/>
        <v>2</v>
      </c>
      <c r="AQ20" s="543">
        <f t="shared" si="6"/>
        <v>47</v>
      </c>
      <c r="AR20" s="542">
        <f t="shared" si="6"/>
        <v>15</v>
      </c>
      <c r="AS20" s="542">
        <f t="shared" si="6"/>
        <v>26</v>
      </c>
      <c r="AT20" s="541">
        <f t="shared" si="6"/>
        <v>0</v>
      </c>
      <c r="AU20" s="543">
        <f t="shared" si="6"/>
        <v>72</v>
      </c>
      <c r="AV20" s="542">
        <f t="shared" si="6"/>
        <v>39</v>
      </c>
      <c r="AW20" s="542">
        <f t="shared" si="6"/>
        <v>49</v>
      </c>
      <c r="AX20" s="541">
        <f t="shared" si="6"/>
        <v>2</v>
      </c>
      <c r="AY20" s="543">
        <f t="shared" si="6"/>
        <v>66</v>
      </c>
      <c r="AZ20" s="542">
        <f t="shared" si="6"/>
        <v>29</v>
      </c>
      <c r="BA20" s="542">
        <f t="shared" si="6"/>
        <v>46</v>
      </c>
      <c r="BB20" s="541">
        <f t="shared" si="6"/>
        <v>0</v>
      </c>
      <c r="BC20" s="421"/>
      <c r="BD20" s="543">
        <f t="shared" ref="BD20:BW20" si="7">SUM(BD4:BD19)</f>
        <v>65</v>
      </c>
      <c r="BE20" s="542">
        <f t="shared" si="7"/>
        <v>27</v>
      </c>
      <c r="BF20" s="542">
        <f t="shared" si="7"/>
        <v>40</v>
      </c>
      <c r="BG20" s="541">
        <f t="shared" si="7"/>
        <v>3</v>
      </c>
      <c r="BH20" s="543">
        <f t="shared" si="7"/>
        <v>53</v>
      </c>
      <c r="BI20" s="542">
        <f t="shared" si="7"/>
        <v>16</v>
      </c>
      <c r="BJ20" s="542">
        <f t="shared" si="7"/>
        <v>28</v>
      </c>
      <c r="BK20" s="541">
        <f t="shared" si="7"/>
        <v>2</v>
      </c>
      <c r="BL20" s="543">
        <f t="shared" si="7"/>
        <v>42</v>
      </c>
      <c r="BM20" s="542">
        <f t="shared" si="7"/>
        <v>8</v>
      </c>
      <c r="BN20" s="542">
        <f t="shared" si="7"/>
        <v>20</v>
      </c>
      <c r="BO20" s="541">
        <f t="shared" si="7"/>
        <v>0</v>
      </c>
      <c r="BP20" s="966">
        <f t="shared" si="7"/>
        <v>42</v>
      </c>
      <c r="BQ20" s="965">
        <f t="shared" si="7"/>
        <v>10</v>
      </c>
      <c r="BR20" s="965">
        <f t="shared" si="7"/>
        <v>21</v>
      </c>
      <c r="BS20" s="964">
        <f t="shared" si="7"/>
        <v>0</v>
      </c>
      <c r="BT20" s="543">
        <f t="shared" si="7"/>
        <v>58</v>
      </c>
      <c r="BU20" s="542">
        <f t="shared" si="7"/>
        <v>21</v>
      </c>
      <c r="BV20" s="542">
        <f t="shared" si="7"/>
        <v>33</v>
      </c>
      <c r="BW20" s="541">
        <f t="shared" si="7"/>
        <v>0</v>
      </c>
    </row>
    <row r="21" spans="1:79" ht="16.2" thickBot="1">
      <c r="A21" s="540"/>
      <c r="B21" s="540"/>
      <c r="C21" s="540"/>
      <c r="D21" s="540"/>
      <c r="E21" s="1916" t="s">
        <v>1296</v>
      </c>
      <c r="F21" s="1917"/>
      <c r="G21" s="1917"/>
      <c r="H21" s="1917"/>
      <c r="I21" s="1918"/>
      <c r="J21" s="1919">
        <v>12</v>
      </c>
      <c r="K21" s="1920"/>
      <c r="L21" s="1920"/>
      <c r="M21" s="1921"/>
      <c r="N21" s="1919">
        <v>12</v>
      </c>
      <c r="O21" s="1920"/>
      <c r="P21" s="1920"/>
      <c r="Q21" s="1921"/>
      <c r="R21" s="1946" t="s">
        <v>1348</v>
      </c>
      <c r="S21" s="1928"/>
      <c r="T21" s="1928"/>
      <c r="U21" s="1929"/>
      <c r="V21" s="1919">
        <v>12.33</v>
      </c>
      <c r="W21" s="1920"/>
      <c r="X21" s="1920"/>
      <c r="Y21" s="1921"/>
      <c r="Z21" s="1919">
        <v>12.25</v>
      </c>
      <c r="AA21" s="1920"/>
      <c r="AB21" s="1920"/>
      <c r="AC21" s="1921"/>
      <c r="AD21" s="539"/>
      <c r="AE21" s="1946" t="s">
        <v>1348</v>
      </c>
      <c r="AF21" s="1928"/>
      <c r="AG21" s="1928"/>
      <c r="AH21" s="1929"/>
      <c r="AI21" s="1946" t="s">
        <v>1348</v>
      </c>
      <c r="AJ21" s="1928"/>
      <c r="AK21" s="1928"/>
      <c r="AL21" s="1929"/>
      <c r="AM21" s="1946" t="s">
        <v>1347</v>
      </c>
      <c r="AN21" s="1928"/>
      <c r="AO21" s="1928"/>
      <c r="AP21" s="1929"/>
      <c r="AQ21" s="1919">
        <v>13</v>
      </c>
      <c r="AR21" s="1920"/>
      <c r="AS21" s="1920"/>
      <c r="AT21" s="1921"/>
      <c r="AU21" s="1919">
        <v>13</v>
      </c>
      <c r="AV21" s="1920"/>
      <c r="AW21" s="1920"/>
      <c r="AX21" s="1921"/>
      <c r="AY21" s="1919">
        <v>12.7</v>
      </c>
      <c r="AZ21" s="1920"/>
      <c r="BA21" s="1920"/>
      <c r="BB21" s="1921"/>
      <c r="BC21" s="539"/>
      <c r="BD21" s="1951" t="s">
        <v>1417</v>
      </c>
      <c r="BE21" s="1920"/>
      <c r="BF21" s="1920"/>
      <c r="BG21" s="1921"/>
      <c r="BH21" s="1919" t="s">
        <v>1499</v>
      </c>
      <c r="BI21" s="1920"/>
      <c r="BJ21" s="1920"/>
      <c r="BK21" s="1921"/>
      <c r="BL21" s="1919"/>
      <c r="BM21" s="1920"/>
      <c r="BN21" s="1920"/>
      <c r="BO21" s="1921"/>
      <c r="BP21" s="1919"/>
      <c r="BQ21" s="1920"/>
      <c r="BR21" s="1920"/>
      <c r="BS21" s="1921"/>
      <c r="BT21" s="1919"/>
      <c r="BU21" s="1920"/>
      <c r="BV21" s="1920"/>
      <c r="BW21" s="1921"/>
    </row>
    <row r="22" spans="1:79" ht="13.8" thickBot="1">
      <c r="A22" s="540"/>
      <c r="B22" s="540"/>
      <c r="C22" s="540"/>
      <c r="D22" s="540"/>
      <c r="E22" s="540"/>
      <c r="F22" s="540"/>
      <c r="G22" s="540"/>
      <c r="H22" s="540"/>
      <c r="I22" s="540"/>
      <c r="J22" s="540"/>
      <c r="K22" s="540"/>
      <c r="L22" s="540"/>
      <c r="M22" s="540"/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  <c r="Y22" s="540"/>
      <c r="Z22" s="540"/>
      <c r="AA22" s="540"/>
      <c r="AB22" s="540"/>
      <c r="AC22" s="540"/>
      <c r="AD22" s="610"/>
      <c r="AE22" s="540"/>
      <c r="AF22" s="540"/>
      <c r="AG22" s="540"/>
      <c r="AH22" s="540"/>
      <c r="AI22" s="540"/>
      <c r="AJ22" s="540"/>
      <c r="AK22" s="540"/>
      <c r="AL22" s="540"/>
      <c r="AM22" s="540"/>
      <c r="AN22" s="540"/>
      <c r="AO22" s="540"/>
      <c r="AP22" s="540"/>
      <c r="AQ22" s="540"/>
      <c r="AR22" s="540"/>
      <c r="AS22" s="540"/>
      <c r="AT22" s="540"/>
      <c r="AU22" s="540"/>
      <c r="AV22" s="540"/>
      <c r="AW22" s="540"/>
      <c r="AX22" s="540"/>
      <c r="AY22" s="540"/>
      <c r="AZ22" s="540"/>
      <c r="BA22" s="540"/>
      <c r="BB22" s="540"/>
      <c r="BC22" s="610"/>
      <c r="BD22" s="540"/>
      <c r="BE22" s="540"/>
      <c r="BF22" s="540"/>
      <c r="BG22" s="540"/>
      <c r="BH22" s="540"/>
      <c r="BI22" s="540"/>
      <c r="BJ22" s="540"/>
      <c r="BK22" s="540"/>
      <c r="BL22" s="540"/>
      <c r="BM22" s="540"/>
      <c r="BN22" s="540"/>
      <c r="BO22" s="540"/>
      <c r="BP22" s="540"/>
      <c r="BQ22" s="540"/>
      <c r="BR22" s="540"/>
      <c r="BS22" s="540"/>
      <c r="BT22" s="540"/>
      <c r="BU22" s="540"/>
      <c r="BV22" s="540"/>
      <c r="BW22" s="540"/>
    </row>
    <row r="23" spans="1:79" s="61" customFormat="1" ht="23.4" thickBot="1">
      <c r="A23" s="1950">
        <v>2</v>
      </c>
      <c r="B23" s="1940" t="s">
        <v>1483</v>
      </c>
      <c r="C23" s="1276"/>
      <c r="D23" s="1276"/>
      <c r="E23" s="1905">
        <v>2011</v>
      </c>
      <c r="F23" s="1906"/>
      <c r="G23" s="1906"/>
      <c r="H23" s="1906"/>
      <c r="I23" s="1907"/>
      <c r="J23" s="1887" t="s">
        <v>1109</v>
      </c>
      <c r="K23" s="1888"/>
      <c r="L23" s="1888"/>
      <c r="M23" s="1889"/>
      <c r="N23" s="1908" t="s">
        <v>1108</v>
      </c>
      <c r="O23" s="1891"/>
      <c r="P23" s="1891"/>
      <c r="Q23" s="1892"/>
      <c r="R23" s="1887" t="s">
        <v>1107</v>
      </c>
      <c r="S23" s="1888"/>
      <c r="T23" s="1888"/>
      <c r="U23" s="1889"/>
      <c r="V23" s="1908" t="s">
        <v>1106</v>
      </c>
      <c r="W23" s="1891"/>
      <c r="X23" s="1891"/>
      <c r="Y23" s="1892"/>
      <c r="Z23" s="1887" t="s">
        <v>1105</v>
      </c>
      <c r="AA23" s="1888"/>
      <c r="AB23" s="1888"/>
      <c r="AC23" s="1889"/>
      <c r="AD23" s="962"/>
      <c r="AE23" s="1890" t="s">
        <v>1104</v>
      </c>
      <c r="AF23" s="1891"/>
      <c r="AG23" s="1891"/>
      <c r="AH23" s="1892"/>
      <c r="AI23" s="1887" t="s">
        <v>1103</v>
      </c>
      <c r="AJ23" s="1888"/>
      <c r="AK23" s="1888"/>
      <c r="AL23" s="1889"/>
      <c r="AM23" s="1908" t="s">
        <v>1102</v>
      </c>
      <c r="AN23" s="1891"/>
      <c r="AO23" s="1891"/>
      <c r="AP23" s="1892"/>
      <c r="AQ23" s="1887" t="s">
        <v>1101</v>
      </c>
      <c r="AR23" s="1888"/>
      <c r="AS23" s="1888"/>
      <c r="AT23" s="1889"/>
      <c r="AU23" s="1908" t="s">
        <v>1100</v>
      </c>
      <c r="AV23" s="1891"/>
      <c r="AW23" s="1891"/>
      <c r="AX23" s="1892"/>
      <c r="AY23" s="1887" t="s">
        <v>1099</v>
      </c>
      <c r="AZ23" s="1888"/>
      <c r="BA23" s="1888"/>
      <c r="BB23" s="1889"/>
      <c r="BC23" s="962"/>
      <c r="BD23" s="1890" t="s">
        <v>1098</v>
      </c>
      <c r="BE23" s="1891"/>
      <c r="BF23" s="1891"/>
      <c r="BG23" s="1892"/>
      <c r="BH23" s="1893" t="s">
        <v>1097</v>
      </c>
      <c r="BI23" s="1894"/>
      <c r="BJ23" s="1894"/>
      <c r="BK23" s="1895"/>
      <c r="BL23" s="1896" t="s">
        <v>1096</v>
      </c>
      <c r="BM23" s="1897"/>
      <c r="BN23" s="1897"/>
      <c r="BO23" s="1898"/>
      <c r="BP23" s="1893" t="s">
        <v>1095</v>
      </c>
      <c r="BQ23" s="1894"/>
      <c r="BR23" s="1894"/>
      <c r="BS23" s="1895"/>
      <c r="BT23" s="1896" t="s">
        <v>1094</v>
      </c>
      <c r="BU23" s="1897"/>
      <c r="BV23" s="1897"/>
      <c r="BW23" s="1912"/>
      <c r="BX23" s="963"/>
      <c r="BY23" s="963"/>
      <c r="BZ23" s="963"/>
      <c r="CA23" s="963"/>
    </row>
    <row r="24" spans="1:79" ht="12.75" customHeight="1" thickBot="1">
      <c r="A24" s="1950"/>
      <c r="B24" s="1940"/>
      <c r="C24" s="1276"/>
      <c r="D24" s="1276"/>
      <c r="E24" s="1913"/>
      <c r="F24" s="1914"/>
      <c r="G24" s="1914"/>
      <c r="H24" s="1914"/>
      <c r="I24" s="1915"/>
      <c r="J24" s="1887" t="s">
        <v>1365</v>
      </c>
      <c r="K24" s="1888"/>
      <c r="L24" s="1888"/>
      <c r="M24" s="1889"/>
      <c r="N24" s="1908" t="s">
        <v>1362</v>
      </c>
      <c r="O24" s="1891"/>
      <c r="P24" s="1891"/>
      <c r="Q24" s="1892"/>
      <c r="R24" s="1887" t="s">
        <v>1363</v>
      </c>
      <c r="S24" s="1888"/>
      <c r="T24" s="1888"/>
      <c r="U24" s="1889"/>
      <c r="V24" s="1908" t="s">
        <v>1361</v>
      </c>
      <c r="W24" s="1891"/>
      <c r="X24" s="1891"/>
      <c r="Y24" s="1892"/>
      <c r="Z24" s="1887" t="s">
        <v>1360</v>
      </c>
      <c r="AA24" s="1888"/>
      <c r="AB24" s="1888"/>
      <c r="AC24" s="1889"/>
      <c r="AD24" s="962"/>
      <c r="AE24" s="1890" t="s">
        <v>1364</v>
      </c>
      <c r="AF24" s="1891"/>
      <c r="AG24" s="1891"/>
      <c r="AH24" s="1892"/>
      <c r="AI24" s="1887" t="s">
        <v>1365</v>
      </c>
      <c r="AJ24" s="1888"/>
      <c r="AK24" s="1888"/>
      <c r="AL24" s="1889"/>
      <c r="AM24" s="1908" t="s">
        <v>1362</v>
      </c>
      <c r="AN24" s="1891"/>
      <c r="AO24" s="1891"/>
      <c r="AP24" s="1892"/>
      <c r="AQ24" s="1887" t="s">
        <v>1360</v>
      </c>
      <c r="AR24" s="1888"/>
      <c r="AS24" s="1888"/>
      <c r="AT24" s="1889"/>
      <c r="AU24" s="1908" t="s">
        <v>1361</v>
      </c>
      <c r="AV24" s="1891"/>
      <c r="AW24" s="1891"/>
      <c r="AX24" s="1892"/>
      <c r="AY24" s="1887" t="s">
        <v>1365</v>
      </c>
      <c r="AZ24" s="1888"/>
      <c r="BA24" s="1888"/>
      <c r="BB24" s="1889"/>
      <c r="BC24" s="962"/>
      <c r="BD24" s="1890" t="s">
        <v>1361</v>
      </c>
      <c r="BE24" s="1891"/>
      <c r="BF24" s="1891"/>
      <c r="BG24" s="1892"/>
      <c r="BH24" s="1893" t="s">
        <v>1363</v>
      </c>
      <c r="BI24" s="1894"/>
      <c r="BJ24" s="1894"/>
      <c r="BK24" s="1895"/>
      <c r="BL24" s="1896" t="s">
        <v>1364</v>
      </c>
      <c r="BM24" s="1897"/>
      <c r="BN24" s="1897"/>
      <c r="BO24" s="1898"/>
      <c r="BP24" s="1893" t="s">
        <v>1363</v>
      </c>
      <c r="BQ24" s="1894"/>
      <c r="BR24" s="1894"/>
      <c r="BS24" s="1895"/>
      <c r="BT24" s="1896" t="s">
        <v>1360</v>
      </c>
      <c r="BU24" s="1897"/>
      <c r="BV24" s="1897"/>
      <c r="BW24" s="1912"/>
    </row>
    <row r="25" spans="1:79" ht="23.4" thickBot="1">
      <c r="A25" s="1950"/>
      <c r="B25" s="1940"/>
      <c r="C25" s="1276"/>
      <c r="D25" s="1276"/>
      <c r="E25" s="603" t="s">
        <v>268</v>
      </c>
      <c r="F25" s="603" t="s">
        <v>1092</v>
      </c>
      <c r="G25" s="603" t="s">
        <v>267</v>
      </c>
      <c r="H25" s="603" t="s">
        <v>266</v>
      </c>
      <c r="I25" s="602" t="s">
        <v>265</v>
      </c>
      <c r="J25" s="605" t="s">
        <v>268</v>
      </c>
      <c r="K25" s="605" t="s">
        <v>1092</v>
      </c>
      <c r="L25" s="605" t="s">
        <v>267</v>
      </c>
      <c r="M25" s="604" t="s">
        <v>266</v>
      </c>
      <c r="N25" s="605" t="s">
        <v>268</v>
      </c>
      <c r="O25" s="605" t="s">
        <v>1092</v>
      </c>
      <c r="P25" s="605" t="s">
        <v>267</v>
      </c>
      <c r="Q25" s="608" t="s">
        <v>266</v>
      </c>
      <c r="R25" s="704" t="s">
        <v>268</v>
      </c>
      <c r="S25" s="603" t="s">
        <v>1092</v>
      </c>
      <c r="T25" s="603" t="s">
        <v>267</v>
      </c>
      <c r="U25" s="602" t="s">
        <v>266</v>
      </c>
      <c r="V25" s="603" t="s">
        <v>268</v>
      </c>
      <c r="W25" s="603" t="s">
        <v>1092</v>
      </c>
      <c r="X25" s="603" t="s">
        <v>267</v>
      </c>
      <c r="Y25" s="607" t="s">
        <v>266</v>
      </c>
      <c r="Z25" s="606" t="s">
        <v>268</v>
      </c>
      <c r="AA25" s="605" t="s">
        <v>1092</v>
      </c>
      <c r="AB25" s="605" t="s">
        <v>267</v>
      </c>
      <c r="AC25" s="604" t="s">
        <v>266</v>
      </c>
      <c r="AD25" s="544"/>
      <c r="AE25" s="704" t="s">
        <v>268</v>
      </c>
      <c r="AF25" s="603" t="s">
        <v>1092</v>
      </c>
      <c r="AG25" s="603" t="s">
        <v>267</v>
      </c>
      <c r="AH25" s="602" t="s">
        <v>266</v>
      </c>
      <c r="AI25" s="603" t="s">
        <v>268</v>
      </c>
      <c r="AJ25" s="603" t="s">
        <v>1092</v>
      </c>
      <c r="AK25" s="603" t="s">
        <v>267</v>
      </c>
      <c r="AL25" s="602" t="s">
        <v>266</v>
      </c>
      <c r="AM25" s="603" t="s">
        <v>268</v>
      </c>
      <c r="AN25" s="603" t="s">
        <v>1092</v>
      </c>
      <c r="AO25" s="603" t="s">
        <v>267</v>
      </c>
      <c r="AP25" s="602" t="s">
        <v>266</v>
      </c>
      <c r="AQ25" s="603" t="s">
        <v>268</v>
      </c>
      <c r="AR25" s="603" t="s">
        <v>1092</v>
      </c>
      <c r="AS25" s="603" t="s">
        <v>267</v>
      </c>
      <c r="AT25" s="602" t="s">
        <v>266</v>
      </c>
      <c r="AU25" s="605" t="s">
        <v>268</v>
      </c>
      <c r="AV25" s="605" t="s">
        <v>1092</v>
      </c>
      <c r="AW25" s="605" t="s">
        <v>267</v>
      </c>
      <c r="AX25" s="604" t="s">
        <v>266</v>
      </c>
      <c r="AY25" s="605" t="s">
        <v>268</v>
      </c>
      <c r="AZ25" s="605" t="s">
        <v>1092</v>
      </c>
      <c r="BA25" s="605" t="s">
        <v>267</v>
      </c>
      <c r="BB25" s="604" t="s">
        <v>266</v>
      </c>
      <c r="BC25" s="544"/>
      <c r="BD25" s="606" t="s">
        <v>268</v>
      </c>
      <c r="BE25" s="605" t="s">
        <v>1092</v>
      </c>
      <c r="BF25" s="605" t="s">
        <v>267</v>
      </c>
      <c r="BG25" s="604" t="s">
        <v>266</v>
      </c>
      <c r="BH25" s="605" t="s">
        <v>268</v>
      </c>
      <c r="BI25" s="605" t="s">
        <v>1092</v>
      </c>
      <c r="BJ25" s="605" t="s">
        <v>267</v>
      </c>
      <c r="BK25" s="604" t="s">
        <v>266</v>
      </c>
      <c r="BL25" s="605" t="s">
        <v>268</v>
      </c>
      <c r="BM25" s="605" t="s">
        <v>1092</v>
      </c>
      <c r="BN25" s="605" t="s">
        <v>267</v>
      </c>
      <c r="BO25" s="604" t="s">
        <v>266</v>
      </c>
      <c r="BP25" s="603" t="s">
        <v>268</v>
      </c>
      <c r="BQ25" s="603" t="s">
        <v>1092</v>
      </c>
      <c r="BR25" s="603" t="s">
        <v>267</v>
      </c>
      <c r="BS25" s="602" t="s">
        <v>266</v>
      </c>
      <c r="BT25" s="605" t="s">
        <v>268</v>
      </c>
      <c r="BU25" s="605" t="s">
        <v>1092</v>
      </c>
      <c r="BV25" s="605" t="s">
        <v>267</v>
      </c>
      <c r="BW25" s="604" t="s">
        <v>266</v>
      </c>
    </row>
    <row r="26" spans="1:79" s="907" customFormat="1" ht="13.8" thickBot="1">
      <c r="A26" s="961">
        <v>1</v>
      </c>
      <c r="B26" s="960" t="s">
        <v>1516</v>
      </c>
      <c r="C26" s="960" t="s">
        <v>1586</v>
      </c>
      <c r="D26" s="1475" t="str">
        <f t="shared" ref="D26:D89" si="8">CONCATENATE(TRIM(C26)," ",TRIM(B26))</f>
        <v>Nate Johanson</v>
      </c>
      <c r="E26" s="959">
        <f t="shared" ref="E26:E40" si="9">SUM(J26,N26,R26,V26,Z26,AE26,AI26,AM26,AQ26,AU26,AY26,BD26,BH26,BL26,BP26,BT26)</f>
        <v>88</v>
      </c>
      <c r="F26" s="958">
        <f t="shared" ref="F26:F40" si="10">SUM(K26,O26,S26,W26,AA26,AF26,AJ26,AN26,AR26,AV26,AZ26,BE26,BI26,BM26,BU26,BQ26)</f>
        <v>45</v>
      </c>
      <c r="G26" s="958">
        <f t="shared" ref="G26:G40" si="11">SUM(L26,P26,T26,X26,AB26,AG26,AK26,AO26,AS26,AW26,BA26,BF26,BJ26,BN26,BV26,BR26)</f>
        <v>55</v>
      </c>
      <c r="H26" s="958">
        <f t="shared" ref="H26:H40" si="12">SUM(M26,Q26,U26,Y26,AC26,AH26,AL26,AP26,AT26,AX26,BB26,BG26,BK26,BO26,BW26,BS26)</f>
        <v>7</v>
      </c>
      <c r="I26" s="957">
        <f t="shared" ref="I26:I41" si="13">(G26/E26)</f>
        <v>0.625</v>
      </c>
      <c r="J26" s="918">
        <v>6</v>
      </c>
      <c r="K26" s="918">
        <v>6</v>
      </c>
      <c r="L26" s="918">
        <v>5</v>
      </c>
      <c r="M26" s="917">
        <v>1</v>
      </c>
      <c r="N26" s="1166">
        <v>7</v>
      </c>
      <c r="O26" s="1166">
        <v>5</v>
      </c>
      <c r="P26" s="1166">
        <v>5</v>
      </c>
      <c r="Q26" s="1165"/>
      <c r="R26" s="950">
        <v>6</v>
      </c>
      <c r="S26" s="949">
        <v>3</v>
      </c>
      <c r="T26" s="949">
        <v>5</v>
      </c>
      <c r="U26" s="948">
        <v>1</v>
      </c>
      <c r="V26" s="915">
        <v>5</v>
      </c>
      <c r="W26" s="915">
        <v>0</v>
      </c>
      <c r="X26" s="915">
        <v>2</v>
      </c>
      <c r="Y26" s="914"/>
      <c r="Z26" s="918">
        <v>5</v>
      </c>
      <c r="AA26" s="918">
        <v>2</v>
      </c>
      <c r="AB26" s="918">
        <v>5</v>
      </c>
      <c r="AC26" s="917"/>
      <c r="AD26" s="544"/>
      <c r="AE26" s="928">
        <v>6</v>
      </c>
      <c r="AF26" s="927">
        <v>4</v>
      </c>
      <c r="AG26" s="927">
        <v>4</v>
      </c>
      <c r="AH26" s="926">
        <v>2</v>
      </c>
      <c r="AI26" s="837">
        <v>5</v>
      </c>
      <c r="AJ26" s="837">
        <v>2</v>
      </c>
      <c r="AK26" s="837">
        <v>2</v>
      </c>
      <c r="AL26" s="836"/>
      <c r="AM26" s="915">
        <v>6</v>
      </c>
      <c r="AN26" s="915">
        <v>3</v>
      </c>
      <c r="AO26" s="915">
        <v>4</v>
      </c>
      <c r="AP26" s="914"/>
      <c r="AQ26" s="918">
        <v>5</v>
      </c>
      <c r="AR26" s="918">
        <v>3</v>
      </c>
      <c r="AS26" s="918">
        <v>2</v>
      </c>
      <c r="AT26" s="917">
        <v>1</v>
      </c>
      <c r="AU26" s="915">
        <v>5</v>
      </c>
      <c r="AV26" s="915">
        <v>1</v>
      </c>
      <c r="AW26" s="915">
        <v>0</v>
      </c>
      <c r="AX26" s="914"/>
      <c r="AY26" s="918">
        <v>5</v>
      </c>
      <c r="AZ26" s="918">
        <v>3</v>
      </c>
      <c r="BA26" s="918">
        <v>3</v>
      </c>
      <c r="BB26" s="917"/>
      <c r="BC26" s="544"/>
      <c r="BD26" s="916">
        <v>5</v>
      </c>
      <c r="BE26" s="915">
        <v>3</v>
      </c>
      <c r="BF26" s="915">
        <v>4</v>
      </c>
      <c r="BG26" s="914">
        <v>1</v>
      </c>
      <c r="BH26" s="918">
        <v>7</v>
      </c>
      <c r="BI26" s="918">
        <v>3</v>
      </c>
      <c r="BJ26" s="918">
        <v>4</v>
      </c>
      <c r="BK26" s="925"/>
      <c r="BL26" s="916">
        <v>4</v>
      </c>
      <c r="BM26" s="572">
        <v>2</v>
      </c>
      <c r="BN26" s="915">
        <v>2</v>
      </c>
      <c r="BO26" s="914"/>
      <c r="BP26" s="837">
        <v>5</v>
      </c>
      <c r="BQ26" s="837">
        <v>3</v>
      </c>
      <c r="BR26" s="837">
        <v>4</v>
      </c>
      <c r="BS26" s="967"/>
      <c r="BT26" s="916">
        <v>6</v>
      </c>
      <c r="BU26" s="915">
        <v>2</v>
      </c>
      <c r="BV26" s="915">
        <v>4</v>
      </c>
      <c r="BW26" s="914">
        <v>1</v>
      </c>
      <c r="BX26" s="618"/>
      <c r="BY26" s="618"/>
      <c r="BZ26" s="618"/>
      <c r="CA26" s="618"/>
    </row>
    <row r="27" spans="1:79" s="758" customFormat="1" ht="13.8" thickBot="1">
      <c r="A27" s="923">
        <v>2</v>
      </c>
      <c r="B27" s="944" t="s">
        <v>160</v>
      </c>
      <c r="C27" s="944" t="s">
        <v>1648</v>
      </c>
      <c r="D27" s="1475" t="str">
        <f t="shared" si="8"/>
        <v>Grant St. Amour</v>
      </c>
      <c r="E27" s="667">
        <f t="shared" si="9"/>
        <v>79</v>
      </c>
      <c r="F27" s="666">
        <f t="shared" si="10"/>
        <v>38</v>
      </c>
      <c r="G27" s="666">
        <f t="shared" si="11"/>
        <v>59</v>
      </c>
      <c r="H27" s="666">
        <f t="shared" si="12"/>
        <v>0</v>
      </c>
      <c r="I27" s="665">
        <f t="shared" si="13"/>
        <v>0.74683544303797467</v>
      </c>
      <c r="J27" s="398">
        <v>5</v>
      </c>
      <c r="K27" s="398">
        <v>5</v>
      </c>
      <c r="L27" s="398">
        <v>4</v>
      </c>
      <c r="M27" s="397"/>
      <c r="N27" s="714">
        <v>7</v>
      </c>
      <c r="O27" s="714">
        <v>4</v>
      </c>
      <c r="P27" s="714">
        <v>6</v>
      </c>
      <c r="Q27" s="713"/>
      <c r="R27" s="938">
        <v>6</v>
      </c>
      <c r="S27" s="937">
        <v>2</v>
      </c>
      <c r="T27" s="937">
        <v>3</v>
      </c>
      <c r="U27" s="936"/>
      <c r="V27" s="400">
        <v>4</v>
      </c>
      <c r="W27" s="400">
        <v>0</v>
      </c>
      <c r="X27" s="400">
        <v>2</v>
      </c>
      <c r="Y27" s="399"/>
      <c r="Z27" s="398">
        <v>6</v>
      </c>
      <c r="AA27" s="398">
        <v>3</v>
      </c>
      <c r="AB27" s="398">
        <v>5</v>
      </c>
      <c r="AC27" s="397"/>
      <c r="AD27" s="544"/>
      <c r="AE27" s="892">
        <v>7</v>
      </c>
      <c r="AF27" s="891">
        <v>3</v>
      </c>
      <c r="AG27" s="891">
        <v>4</v>
      </c>
      <c r="AH27" s="939"/>
      <c r="AI27" s="822">
        <v>5</v>
      </c>
      <c r="AJ27" s="822">
        <v>1</v>
      </c>
      <c r="AK27" s="822">
        <v>4</v>
      </c>
      <c r="AL27" s="821"/>
      <c r="AM27" s="400">
        <v>7</v>
      </c>
      <c r="AN27" s="400">
        <v>4</v>
      </c>
      <c r="AO27" s="400">
        <v>6</v>
      </c>
      <c r="AP27" s="399"/>
      <c r="AQ27" s="398">
        <v>5</v>
      </c>
      <c r="AR27" s="398">
        <v>1</v>
      </c>
      <c r="AS27" s="398">
        <v>2</v>
      </c>
      <c r="AT27" s="397"/>
      <c r="AU27" s="400">
        <v>5</v>
      </c>
      <c r="AV27" s="400">
        <v>2</v>
      </c>
      <c r="AW27" s="400">
        <v>5</v>
      </c>
      <c r="AX27" s="399"/>
      <c r="AY27" s="398">
        <v>4</v>
      </c>
      <c r="AZ27" s="235">
        <v>3</v>
      </c>
      <c r="BA27" s="398">
        <v>4</v>
      </c>
      <c r="BB27" s="397"/>
      <c r="BC27" s="544"/>
      <c r="BD27" s="401">
        <v>6</v>
      </c>
      <c r="BE27" s="400">
        <v>3</v>
      </c>
      <c r="BF27" s="400">
        <v>6</v>
      </c>
      <c r="BG27" s="399"/>
      <c r="BH27" s="396"/>
      <c r="BI27" s="396"/>
      <c r="BJ27" s="396"/>
      <c r="BK27" s="449"/>
      <c r="BL27" s="407"/>
      <c r="BM27" s="394"/>
      <c r="BN27" s="394"/>
      <c r="BO27" s="393"/>
      <c r="BP27" s="822">
        <v>6</v>
      </c>
      <c r="BQ27" s="822">
        <v>3</v>
      </c>
      <c r="BR27" s="822">
        <v>4</v>
      </c>
      <c r="BS27" s="993"/>
      <c r="BT27" s="401">
        <v>6</v>
      </c>
      <c r="BU27" s="400">
        <v>4</v>
      </c>
      <c r="BV27" s="400">
        <v>4</v>
      </c>
      <c r="BW27" s="399"/>
      <c r="BX27" s="618"/>
      <c r="BY27" s="618"/>
      <c r="BZ27" s="618"/>
      <c r="CA27" s="618"/>
    </row>
    <row r="28" spans="1:79" s="907" customFormat="1" ht="13.8" thickBot="1">
      <c r="A28" s="920">
        <v>3</v>
      </c>
      <c r="B28" s="941" t="s">
        <v>74</v>
      </c>
      <c r="C28" s="941" t="s">
        <v>1594</v>
      </c>
      <c r="D28" s="1475" t="str">
        <f t="shared" si="8"/>
        <v>Steve Bailey</v>
      </c>
      <c r="E28" s="933">
        <f t="shared" si="9"/>
        <v>59</v>
      </c>
      <c r="F28" s="932">
        <f t="shared" si="10"/>
        <v>27</v>
      </c>
      <c r="G28" s="932">
        <f t="shared" si="11"/>
        <v>36</v>
      </c>
      <c r="H28" s="932">
        <f t="shared" si="12"/>
        <v>4</v>
      </c>
      <c r="I28" s="931">
        <f t="shared" si="13"/>
        <v>0.61016949152542377</v>
      </c>
      <c r="J28" s="379"/>
      <c r="K28" s="379"/>
      <c r="L28" s="379"/>
      <c r="M28" s="378"/>
      <c r="N28" s="1166">
        <v>7</v>
      </c>
      <c r="O28" s="1166">
        <v>4</v>
      </c>
      <c r="P28" s="1166">
        <v>5</v>
      </c>
      <c r="Q28" s="1165"/>
      <c r="R28" s="880"/>
      <c r="S28" s="652"/>
      <c r="T28" s="652"/>
      <c r="U28" s="655"/>
      <c r="V28" s="916">
        <v>5</v>
      </c>
      <c r="W28" s="915">
        <v>0</v>
      </c>
      <c r="X28" s="915">
        <v>3</v>
      </c>
      <c r="Y28" s="914"/>
      <c r="Z28" s="387"/>
      <c r="AA28" s="379"/>
      <c r="AB28" s="379"/>
      <c r="AC28" s="378"/>
      <c r="AD28" s="544"/>
      <c r="AE28" s="928">
        <v>5</v>
      </c>
      <c r="AF28" s="927">
        <v>4</v>
      </c>
      <c r="AG28" s="927">
        <v>4</v>
      </c>
      <c r="AH28" s="926"/>
      <c r="AI28" s="838">
        <v>5</v>
      </c>
      <c r="AJ28" s="837">
        <v>2</v>
      </c>
      <c r="AK28" s="837">
        <v>2</v>
      </c>
      <c r="AL28" s="836"/>
      <c r="AM28" s="386"/>
      <c r="AN28" s="244"/>
      <c r="AO28" s="244"/>
      <c r="AP28" s="377"/>
      <c r="AQ28" s="1189">
        <v>5</v>
      </c>
      <c r="AR28" s="918">
        <v>4</v>
      </c>
      <c r="AS28" s="918">
        <v>5</v>
      </c>
      <c r="AT28" s="917">
        <v>1</v>
      </c>
      <c r="AU28" s="916">
        <v>5</v>
      </c>
      <c r="AV28" s="915">
        <v>3</v>
      </c>
      <c r="AW28" s="915">
        <v>3</v>
      </c>
      <c r="AX28" s="914"/>
      <c r="AY28" s="918">
        <v>5</v>
      </c>
      <c r="AZ28" s="918">
        <v>1</v>
      </c>
      <c r="BA28" s="918">
        <v>3</v>
      </c>
      <c r="BB28" s="917">
        <v>1</v>
      </c>
      <c r="BC28" s="544"/>
      <c r="BD28" s="916">
        <v>6</v>
      </c>
      <c r="BE28" s="915">
        <v>3</v>
      </c>
      <c r="BF28" s="915">
        <v>3</v>
      </c>
      <c r="BG28" s="914">
        <v>1</v>
      </c>
      <c r="BH28" s="387"/>
      <c r="BI28" s="379"/>
      <c r="BJ28" s="379"/>
      <c r="BK28" s="378"/>
      <c r="BL28" s="916">
        <v>4</v>
      </c>
      <c r="BM28" s="572">
        <v>1</v>
      </c>
      <c r="BN28" s="915">
        <v>2</v>
      </c>
      <c r="BO28" s="914"/>
      <c r="BP28" s="838">
        <v>6</v>
      </c>
      <c r="BQ28" s="837">
        <v>2</v>
      </c>
      <c r="BR28" s="837">
        <v>3</v>
      </c>
      <c r="BS28" s="836">
        <v>1</v>
      </c>
      <c r="BT28" s="916">
        <v>6</v>
      </c>
      <c r="BU28" s="915">
        <v>3</v>
      </c>
      <c r="BV28" s="915">
        <v>3</v>
      </c>
      <c r="BW28" s="914"/>
      <c r="BX28" s="618"/>
      <c r="BY28" s="618"/>
      <c r="BZ28" s="618"/>
      <c r="CA28" s="618"/>
    </row>
    <row r="29" spans="1:79" s="758" customFormat="1" ht="13.8" thickBot="1">
      <c r="A29" s="923">
        <v>4</v>
      </c>
      <c r="B29" s="940" t="s">
        <v>1483</v>
      </c>
      <c r="C29" s="940" t="s">
        <v>1610</v>
      </c>
      <c r="D29" s="1475" t="str">
        <f t="shared" si="8"/>
        <v>Carl McEvers</v>
      </c>
      <c r="E29" s="667">
        <f t="shared" si="9"/>
        <v>78</v>
      </c>
      <c r="F29" s="666">
        <f t="shared" si="10"/>
        <v>23</v>
      </c>
      <c r="G29" s="666">
        <f t="shared" si="11"/>
        <v>42</v>
      </c>
      <c r="H29" s="666">
        <f t="shared" si="12"/>
        <v>2</v>
      </c>
      <c r="I29" s="665">
        <f t="shared" si="13"/>
        <v>0.53846153846153844</v>
      </c>
      <c r="J29" s="398">
        <v>5</v>
      </c>
      <c r="K29" s="398">
        <v>3</v>
      </c>
      <c r="L29" s="398">
        <v>3</v>
      </c>
      <c r="M29" s="397"/>
      <c r="N29" s="714">
        <v>7</v>
      </c>
      <c r="O29" s="714">
        <v>2</v>
      </c>
      <c r="P29" s="714">
        <v>5</v>
      </c>
      <c r="Q29" s="713"/>
      <c r="R29" s="913">
        <v>4</v>
      </c>
      <c r="S29" s="912">
        <v>1</v>
      </c>
      <c r="T29" s="912">
        <v>1</v>
      </c>
      <c r="U29" s="911"/>
      <c r="V29" s="400">
        <v>5</v>
      </c>
      <c r="W29" s="400">
        <v>1</v>
      </c>
      <c r="X29" s="400">
        <v>3</v>
      </c>
      <c r="Y29" s="399"/>
      <c r="Z29" s="398">
        <v>4</v>
      </c>
      <c r="AA29" s="398">
        <v>2</v>
      </c>
      <c r="AB29" s="398">
        <v>4</v>
      </c>
      <c r="AC29" s="397"/>
      <c r="AD29" s="544"/>
      <c r="AE29" s="892">
        <v>4</v>
      </c>
      <c r="AF29" s="891">
        <v>1</v>
      </c>
      <c r="AG29" s="891">
        <v>2</v>
      </c>
      <c r="AH29" s="939"/>
      <c r="AI29" s="822">
        <v>5</v>
      </c>
      <c r="AJ29" s="822">
        <v>2</v>
      </c>
      <c r="AK29" s="822">
        <v>3</v>
      </c>
      <c r="AL29" s="821"/>
      <c r="AM29" s="400">
        <v>5</v>
      </c>
      <c r="AN29" s="400">
        <v>1</v>
      </c>
      <c r="AO29" s="400">
        <v>1</v>
      </c>
      <c r="AP29" s="399"/>
      <c r="AQ29" s="398">
        <v>5</v>
      </c>
      <c r="AR29" s="398">
        <v>1</v>
      </c>
      <c r="AS29" s="398">
        <v>3</v>
      </c>
      <c r="AT29" s="397"/>
      <c r="AU29" s="400">
        <v>4</v>
      </c>
      <c r="AV29" s="400">
        <v>1</v>
      </c>
      <c r="AW29" s="400">
        <v>2</v>
      </c>
      <c r="AX29" s="399"/>
      <c r="AY29" s="398">
        <v>5</v>
      </c>
      <c r="AZ29" s="235">
        <v>1</v>
      </c>
      <c r="BA29" s="398">
        <v>3</v>
      </c>
      <c r="BB29" s="397"/>
      <c r="BC29" s="544"/>
      <c r="BD29" s="401">
        <v>5</v>
      </c>
      <c r="BE29" s="400">
        <v>1</v>
      </c>
      <c r="BF29" s="400">
        <v>1</v>
      </c>
      <c r="BG29" s="399"/>
      <c r="BH29" s="398">
        <v>6</v>
      </c>
      <c r="BI29" s="398">
        <v>2</v>
      </c>
      <c r="BJ29" s="398">
        <v>3</v>
      </c>
      <c r="BK29" s="450">
        <v>1</v>
      </c>
      <c r="BL29" s="401">
        <v>4</v>
      </c>
      <c r="BM29" s="400">
        <v>1</v>
      </c>
      <c r="BN29" s="400">
        <v>1</v>
      </c>
      <c r="BO29" s="399"/>
      <c r="BP29" s="822">
        <v>4</v>
      </c>
      <c r="BQ29" s="822">
        <v>1</v>
      </c>
      <c r="BR29" s="822">
        <v>2</v>
      </c>
      <c r="BS29" s="993"/>
      <c r="BT29" s="401">
        <v>6</v>
      </c>
      <c r="BU29" s="400">
        <v>2</v>
      </c>
      <c r="BV29" s="400">
        <v>5</v>
      </c>
      <c r="BW29" s="399">
        <v>1</v>
      </c>
      <c r="BX29" s="618"/>
      <c r="BY29" s="618"/>
      <c r="BZ29" s="618"/>
      <c r="CA29" s="618"/>
    </row>
    <row r="30" spans="1:79" s="907" customFormat="1" ht="13.8" thickBot="1">
      <c r="A30" s="920">
        <v>5</v>
      </c>
      <c r="B30" s="941" t="s">
        <v>8</v>
      </c>
      <c r="C30" s="941" t="s">
        <v>1649</v>
      </c>
      <c r="D30" s="1475" t="str">
        <f t="shared" si="8"/>
        <v>Don Miller</v>
      </c>
      <c r="E30" s="933">
        <f t="shared" si="9"/>
        <v>85</v>
      </c>
      <c r="F30" s="932">
        <f t="shared" si="10"/>
        <v>29</v>
      </c>
      <c r="G30" s="932">
        <f t="shared" si="11"/>
        <v>53</v>
      </c>
      <c r="H30" s="932">
        <f t="shared" si="12"/>
        <v>6</v>
      </c>
      <c r="I30" s="931">
        <f t="shared" si="13"/>
        <v>0.62352941176470589</v>
      </c>
      <c r="J30" s="918">
        <v>7</v>
      </c>
      <c r="K30" s="918">
        <v>6</v>
      </c>
      <c r="L30" s="918">
        <v>7</v>
      </c>
      <c r="M30" s="917">
        <v>4</v>
      </c>
      <c r="N30" s="1166">
        <v>7</v>
      </c>
      <c r="O30" s="1166">
        <v>3</v>
      </c>
      <c r="P30" s="1166">
        <v>5</v>
      </c>
      <c r="Q30" s="1165"/>
      <c r="R30" s="913">
        <v>6</v>
      </c>
      <c r="S30" s="912">
        <v>0</v>
      </c>
      <c r="T30" s="912">
        <v>3</v>
      </c>
      <c r="U30" s="911"/>
      <c r="V30" s="915">
        <v>5</v>
      </c>
      <c r="W30" s="915">
        <v>1</v>
      </c>
      <c r="X30" s="915">
        <v>1</v>
      </c>
      <c r="Y30" s="914"/>
      <c r="Z30" s="918">
        <v>6</v>
      </c>
      <c r="AA30" s="918">
        <v>0</v>
      </c>
      <c r="AB30" s="918">
        <v>1</v>
      </c>
      <c r="AC30" s="917"/>
      <c r="AD30" s="544"/>
      <c r="AE30" s="928">
        <v>7</v>
      </c>
      <c r="AF30" s="927">
        <v>3</v>
      </c>
      <c r="AG30" s="927">
        <v>5</v>
      </c>
      <c r="AH30" s="926"/>
      <c r="AI30" s="837">
        <v>5</v>
      </c>
      <c r="AJ30" s="837">
        <v>0</v>
      </c>
      <c r="AK30" s="837">
        <v>1</v>
      </c>
      <c r="AL30" s="836"/>
      <c r="AM30" s="915">
        <v>7</v>
      </c>
      <c r="AN30" s="915">
        <v>1</v>
      </c>
      <c r="AO30" s="915">
        <v>5</v>
      </c>
      <c r="AP30" s="914"/>
      <c r="AQ30" s="918">
        <v>4</v>
      </c>
      <c r="AR30" s="918">
        <v>2</v>
      </c>
      <c r="AS30" s="918">
        <v>2</v>
      </c>
      <c r="AT30" s="917"/>
      <c r="AU30" s="915">
        <v>4</v>
      </c>
      <c r="AV30" s="915">
        <v>3</v>
      </c>
      <c r="AW30" s="915">
        <v>3</v>
      </c>
      <c r="AX30" s="914"/>
      <c r="AY30" s="918">
        <v>3</v>
      </c>
      <c r="AZ30" s="918">
        <v>2</v>
      </c>
      <c r="BA30" s="918">
        <v>1</v>
      </c>
      <c r="BB30" s="917">
        <v>1</v>
      </c>
      <c r="BC30" s="544"/>
      <c r="BD30" s="916">
        <v>5</v>
      </c>
      <c r="BE30" s="915">
        <v>2</v>
      </c>
      <c r="BF30" s="915">
        <v>3</v>
      </c>
      <c r="BG30" s="914">
        <v>1</v>
      </c>
      <c r="BH30" s="918">
        <v>5</v>
      </c>
      <c r="BI30" s="918">
        <v>0</v>
      </c>
      <c r="BJ30" s="918">
        <v>5</v>
      </c>
      <c r="BK30" s="925"/>
      <c r="BL30" s="916">
        <v>4</v>
      </c>
      <c r="BM30" s="915">
        <v>1</v>
      </c>
      <c r="BN30" s="915">
        <v>3</v>
      </c>
      <c r="BO30" s="914"/>
      <c r="BP30" s="837">
        <v>5</v>
      </c>
      <c r="BQ30" s="837">
        <v>2</v>
      </c>
      <c r="BR30" s="837">
        <v>4</v>
      </c>
      <c r="BS30" s="967"/>
      <c r="BT30" s="916">
        <v>5</v>
      </c>
      <c r="BU30" s="915">
        <v>3</v>
      </c>
      <c r="BV30" s="915">
        <v>4</v>
      </c>
      <c r="BW30" s="914"/>
      <c r="BX30" s="618"/>
      <c r="BY30" s="618"/>
      <c r="BZ30" s="618"/>
      <c r="CA30" s="618"/>
    </row>
    <row r="31" spans="1:79" s="758" customFormat="1" ht="13.8" thickBot="1">
      <c r="A31" s="923">
        <v>6</v>
      </c>
      <c r="B31" s="944" t="s">
        <v>74</v>
      </c>
      <c r="C31" s="944" t="s">
        <v>1654</v>
      </c>
      <c r="D31" s="1475" t="str">
        <f t="shared" si="8"/>
        <v>Jason Bailey</v>
      </c>
      <c r="E31" s="667">
        <f t="shared" si="9"/>
        <v>84</v>
      </c>
      <c r="F31" s="666">
        <f t="shared" si="10"/>
        <v>36</v>
      </c>
      <c r="G31" s="666">
        <f t="shared" si="11"/>
        <v>57</v>
      </c>
      <c r="H31" s="666">
        <f t="shared" si="12"/>
        <v>0</v>
      </c>
      <c r="I31" s="665">
        <f t="shared" si="13"/>
        <v>0.6785714285714286</v>
      </c>
      <c r="J31" s="398">
        <v>7</v>
      </c>
      <c r="K31" s="398">
        <v>2</v>
      </c>
      <c r="L31" s="398">
        <v>2</v>
      </c>
      <c r="M31" s="397"/>
      <c r="N31" s="714">
        <v>5</v>
      </c>
      <c r="O31" s="714">
        <v>2</v>
      </c>
      <c r="P31" s="714">
        <v>3</v>
      </c>
      <c r="Q31" s="713"/>
      <c r="R31" s="938">
        <v>5</v>
      </c>
      <c r="S31" s="937">
        <v>2</v>
      </c>
      <c r="T31" s="937">
        <v>4</v>
      </c>
      <c r="U31" s="936"/>
      <c r="V31" s="400">
        <v>4</v>
      </c>
      <c r="W31" s="400">
        <v>2</v>
      </c>
      <c r="X31" s="400">
        <v>4</v>
      </c>
      <c r="Y31" s="399"/>
      <c r="Z31" s="398">
        <v>5</v>
      </c>
      <c r="AA31" s="398">
        <v>2</v>
      </c>
      <c r="AB31" s="398">
        <v>3</v>
      </c>
      <c r="AC31" s="397"/>
      <c r="AD31" s="544"/>
      <c r="AE31" s="892">
        <v>7</v>
      </c>
      <c r="AF31" s="891">
        <v>4</v>
      </c>
      <c r="AG31" s="891">
        <v>5</v>
      </c>
      <c r="AH31" s="939"/>
      <c r="AI31" s="396"/>
      <c r="AJ31" s="396"/>
      <c r="AK31" s="396"/>
      <c r="AL31" s="395"/>
      <c r="AM31" s="400">
        <v>7</v>
      </c>
      <c r="AN31" s="400">
        <v>1</v>
      </c>
      <c r="AO31" s="400">
        <v>5</v>
      </c>
      <c r="AP31" s="399"/>
      <c r="AQ31" s="398">
        <v>5</v>
      </c>
      <c r="AR31" s="398">
        <v>2</v>
      </c>
      <c r="AS31" s="398">
        <v>2</v>
      </c>
      <c r="AT31" s="397"/>
      <c r="AU31" s="400">
        <v>5</v>
      </c>
      <c r="AV31" s="400">
        <v>2</v>
      </c>
      <c r="AW31" s="400">
        <v>4</v>
      </c>
      <c r="AX31" s="399"/>
      <c r="AY31" s="398">
        <v>5</v>
      </c>
      <c r="AZ31" s="235">
        <v>1</v>
      </c>
      <c r="BA31" s="398">
        <v>3</v>
      </c>
      <c r="BB31" s="397"/>
      <c r="BC31" s="544"/>
      <c r="BD31" s="401">
        <v>5</v>
      </c>
      <c r="BE31" s="400">
        <v>3</v>
      </c>
      <c r="BF31" s="400">
        <v>4</v>
      </c>
      <c r="BG31" s="399"/>
      <c r="BH31" s="398">
        <v>7</v>
      </c>
      <c r="BI31" s="398">
        <v>3</v>
      </c>
      <c r="BJ31" s="398">
        <v>6</v>
      </c>
      <c r="BK31" s="450"/>
      <c r="BL31" s="401">
        <v>5</v>
      </c>
      <c r="BM31" s="400">
        <v>3</v>
      </c>
      <c r="BN31" s="400">
        <v>4</v>
      </c>
      <c r="BO31" s="399"/>
      <c r="BP31" s="822">
        <v>6</v>
      </c>
      <c r="BQ31" s="822">
        <v>3</v>
      </c>
      <c r="BR31" s="822">
        <v>4</v>
      </c>
      <c r="BS31" s="993"/>
      <c r="BT31" s="401">
        <v>6</v>
      </c>
      <c r="BU31" s="400">
        <v>4</v>
      </c>
      <c r="BV31" s="400">
        <v>4</v>
      </c>
      <c r="BW31" s="399"/>
      <c r="BX31" s="618"/>
      <c r="BY31" s="618"/>
      <c r="BZ31" s="618"/>
      <c r="CA31" s="618"/>
    </row>
    <row r="32" spans="1:79" s="907" customFormat="1" ht="13.8" thickBot="1">
      <c r="A32" s="920">
        <v>7</v>
      </c>
      <c r="B32" s="941" t="s">
        <v>152</v>
      </c>
      <c r="C32" s="941" t="s">
        <v>1625</v>
      </c>
      <c r="D32" s="1475" t="str">
        <f t="shared" si="8"/>
        <v>Rob Griffin</v>
      </c>
      <c r="E32" s="933">
        <f t="shared" si="9"/>
        <v>38</v>
      </c>
      <c r="F32" s="932">
        <f t="shared" si="10"/>
        <v>7</v>
      </c>
      <c r="G32" s="932">
        <f t="shared" si="11"/>
        <v>17</v>
      </c>
      <c r="H32" s="932">
        <f t="shared" si="12"/>
        <v>0</v>
      </c>
      <c r="I32" s="931">
        <f t="shared" si="13"/>
        <v>0.44736842105263158</v>
      </c>
      <c r="J32" s="379"/>
      <c r="K32" s="379"/>
      <c r="L32" s="379"/>
      <c r="M32" s="378"/>
      <c r="N32" s="1173"/>
      <c r="O32" s="1173"/>
      <c r="P32" s="1173"/>
      <c r="Q32" s="1172"/>
      <c r="R32" s="880"/>
      <c r="S32" s="652"/>
      <c r="T32" s="652"/>
      <c r="U32" s="655"/>
      <c r="V32" s="244"/>
      <c r="W32" s="244"/>
      <c r="X32" s="244"/>
      <c r="Y32" s="377"/>
      <c r="Z32" s="918">
        <v>5</v>
      </c>
      <c r="AA32" s="918">
        <v>1</v>
      </c>
      <c r="AB32" s="918">
        <v>2</v>
      </c>
      <c r="AC32" s="917"/>
      <c r="AD32" s="544"/>
      <c r="AE32" s="928">
        <v>3</v>
      </c>
      <c r="AF32" s="927">
        <v>3</v>
      </c>
      <c r="AG32" s="927">
        <v>3</v>
      </c>
      <c r="AH32" s="926"/>
      <c r="AI32" s="837">
        <v>4</v>
      </c>
      <c r="AJ32" s="837">
        <v>0</v>
      </c>
      <c r="AK32" s="837">
        <v>1</v>
      </c>
      <c r="AL32" s="836"/>
      <c r="AM32" s="244"/>
      <c r="AN32" s="244"/>
      <c r="AO32" s="244"/>
      <c r="AP32" s="377"/>
      <c r="AQ32" s="379"/>
      <c r="AR32" s="379"/>
      <c r="AS32" s="379"/>
      <c r="AT32" s="378"/>
      <c r="AU32" s="244"/>
      <c r="AV32" s="244"/>
      <c r="AW32" s="244"/>
      <c r="AX32" s="377"/>
      <c r="AY32" s="379"/>
      <c r="AZ32" s="379"/>
      <c r="BA32" s="379"/>
      <c r="BB32" s="378"/>
      <c r="BC32" s="544"/>
      <c r="BD32" s="916">
        <v>4</v>
      </c>
      <c r="BE32" s="915">
        <v>2</v>
      </c>
      <c r="BF32" s="915">
        <v>2</v>
      </c>
      <c r="BG32" s="914"/>
      <c r="BH32" s="918">
        <v>6</v>
      </c>
      <c r="BI32" s="918">
        <v>0</v>
      </c>
      <c r="BJ32" s="918">
        <v>3</v>
      </c>
      <c r="BK32" s="925"/>
      <c r="BL32" s="916">
        <v>5</v>
      </c>
      <c r="BM32" s="915">
        <v>0</v>
      </c>
      <c r="BN32" s="915">
        <v>2</v>
      </c>
      <c r="BO32" s="914"/>
      <c r="BP32" s="837">
        <v>5</v>
      </c>
      <c r="BQ32" s="837">
        <v>0</v>
      </c>
      <c r="BR32" s="837">
        <v>2</v>
      </c>
      <c r="BS32" s="967"/>
      <c r="BT32" s="916">
        <v>6</v>
      </c>
      <c r="BU32" s="915">
        <v>1</v>
      </c>
      <c r="BV32" s="915">
        <v>2</v>
      </c>
      <c r="BW32" s="914"/>
      <c r="BX32" s="618"/>
      <c r="BY32" s="618"/>
      <c r="BZ32" s="618"/>
      <c r="CA32" s="618"/>
    </row>
    <row r="33" spans="1:79" s="758" customFormat="1" ht="13.8" thickBot="1">
      <c r="A33" s="923">
        <v>8</v>
      </c>
      <c r="B33" s="940" t="s">
        <v>1572</v>
      </c>
      <c r="C33" s="940" t="s">
        <v>1621</v>
      </c>
      <c r="D33" s="1475" t="str">
        <f t="shared" si="8"/>
        <v>Fred Johnson</v>
      </c>
      <c r="E33" s="667">
        <f t="shared" si="9"/>
        <v>57</v>
      </c>
      <c r="F33" s="666">
        <f t="shared" si="10"/>
        <v>11</v>
      </c>
      <c r="G33" s="666">
        <f t="shared" si="11"/>
        <v>25</v>
      </c>
      <c r="H33" s="666">
        <f t="shared" si="12"/>
        <v>0</v>
      </c>
      <c r="I33" s="665">
        <f t="shared" si="13"/>
        <v>0.43859649122807015</v>
      </c>
      <c r="J33" s="398">
        <v>5</v>
      </c>
      <c r="K33" s="398">
        <v>2</v>
      </c>
      <c r="L33" s="398">
        <v>2</v>
      </c>
      <c r="M33" s="397"/>
      <c r="N33" s="714">
        <v>4</v>
      </c>
      <c r="O33" s="714">
        <v>0</v>
      </c>
      <c r="P33" s="714">
        <v>2</v>
      </c>
      <c r="Q33" s="713"/>
      <c r="R33" s="938">
        <v>4</v>
      </c>
      <c r="S33" s="937">
        <v>1</v>
      </c>
      <c r="T33" s="937">
        <v>2</v>
      </c>
      <c r="U33" s="936"/>
      <c r="V33" s="400">
        <v>4</v>
      </c>
      <c r="W33" s="400">
        <v>1</v>
      </c>
      <c r="X33" s="400">
        <v>1</v>
      </c>
      <c r="Y33" s="399"/>
      <c r="Z33" s="398">
        <v>5</v>
      </c>
      <c r="AA33" s="398">
        <v>1</v>
      </c>
      <c r="AB33" s="398">
        <v>2</v>
      </c>
      <c r="AC33" s="397"/>
      <c r="AD33" s="544"/>
      <c r="AE33" s="892">
        <v>6</v>
      </c>
      <c r="AF33" s="891">
        <v>2</v>
      </c>
      <c r="AG33" s="891">
        <v>2</v>
      </c>
      <c r="AH33" s="939"/>
      <c r="AI33" s="1170"/>
      <c r="AJ33" s="1170" t="s">
        <v>1199</v>
      </c>
      <c r="AK33" s="1170"/>
      <c r="AL33" s="1169"/>
      <c r="AM33" s="400">
        <v>7</v>
      </c>
      <c r="AN33" s="400">
        <v>0</v>
      </c>
      <c r="AO33" s="400">
        <v>1</v>
      </c>
      <c r="AP33" s="399"/>
      <c r="AQ33" s="398">
        <v>5</v>
      </c>
      <c r="AR33" s="398">
        <v>1</v>
      </c>
      <c r="AS33" s="398">
        <v>4</v>
      </c>
      <c r="AT33" s="397"/>
      <c r="AU33" s="400">
        <v>3</v>
      </c>
      <c r="AV33" s="400">
        <v>1</v>
      </c>
      <c r="AW33" s="400">
        <v>3</v>
      </c>
      <c r="AX33" s="399"/>
      <c r="AY33" s="398">
        <v>5</v>
      </c>
      <c r="AZ33" s="235">
        <v>0</v>
      </c>
      <c r="BA33" s="398">
        <v>0</v>
      </c>
      <c r="BB33" s="397"/>
      <c r="BC33" s="544"/>
      <c r="BD33" s="401">
        <v>3</v>
      </c>
      <c r="BE33" s="400">
        <v>2</v>
      </c>
      <c r="BF33" s="400">
        <v>2</v>
      </c>
      <c r="BG33" s="399"/>
      <c r="BH33" s="379"/>
      <c r="BI33" s="379"/>
      <c r="BJ33" s="379"/>
      <c r="BK33" s="453"/>
      <c r="BL33" s="401">
        <v>2</v>
      </c>
      <c r="BM33" s="400">
        <v>0</v>
      </c>
      <c r="BN33" s="400">
        <v>2</v>
      </c>
      <c r="BO33" s="399"/>
      <c r="BP33" s="822">
        <v>2</v>
      </c>
      <c r="BQ33" s="822">
        <v>0</v>
      </c>
      <c r="BR33" s="822">
        <v>1</v>
      </c>
      <c r="BS33" s="993"/>
      <c r="BT33" s="401">
        <v>2</v>
      </c>
      <c r="BU33" s="400">
        <v>0</v>
      </c>
      <c r="BV33" s="400">
        <v>1</v>
      </c>
      <c r="BW33" s="399"/>
      <c r="BX33" s="618"/>
      <c r="BY33" s="618"/>
      <c r="BZ33" s="618"/>
      <c r="CA33" s="618"/>
    </row>
    <row r="34" spans="1:79" s="907" customFormat="1" ht="13.8" thickBot="1">
      <c r="A34" s="920">
        <v>9</v>
      </c>
      <c r="B34" s="941" t="s">
        <v>36</v>
      </c>
      <c r="C34" s="941" t="s">
        <v>1626</v>
      </c>
      <c r="D34" s="1475" t="str">
        <f t="shared" si="8"/>
        <v>Rodd Cunningham</v>
      </c>
      <c r="E34" s="933">
        <f t="shared" si="9"/>
        <v>73</v>
      </c>
      <c r="F34" s="932">
        <f t="shared" si="10"/>
        <v>21</v>
      </c>
      <c r="G34" s="932">
        <f t="shared" si="11"/>
        <v>40</v>
      </c>
      <c r="H34" s="932">
        <f t="shared" si="12"/>
        <v>0</v>
      </c>
      <c r="I34" s="931">
        <f t="shared" si="13"/>
        <v>0.54794520547945202</v>
      </c>
      <c r="J34" s="918">
        <v>5</v>
      </c>
      <c r="K34" s="918">
        <v>3</v>
      </c>
      <c r="L34" s="918">
        <v>4</v>
      </c>
      <c r="M34" s="917"/>
      <c r="N34" s="1166">
        <v>7</v>
      </c>
      <c r="O34" s="1166">
        <v>3</v>
      </c>
      <c r="P34" s="1166">
        <v>3</v>
      </c>
      <c r="Q34" s="1165"/>
      <c r="R34" s="880"/>
      <c r="S34" s="652"/>
      <c r="T34" s="652"/>
      <c r="U34" s="655"/>
      <c r="V34" s="915">
        <v>5</v>
      </c>
      <c r="W34" s="915">
        <v>0</v>
      </c>
      <c r="X34" s="915">
        <v>2</v>
      </c>
      <c r="Y34" s="914"/>
      <c r="Z34" s="918">
        <v>5</v>
      </c>
      <c r="AA34" s="918">
        <v>1</v>
      </c>
      <c r="AB34" s="918">
        <v>1</v>
      </c>
      <c r="AC34" s="917"/>
      <c r="AD34" s="544"/>
      <c r="AE34" s="928">
        <v>7</v>
      </c>
      <c r="AF34" s="927">
        <v>5</v>
      </c>
      <c r="AG34" s="927">
        <v>6</v>
      </c>
      <c r="AH34" s="926"/>
      <c r="AI34" s="837">
        <v>4</v>
      </c>
      <c r="AJ34" s="837">
        <v>0</v>
      </c>
      <c r="AK34" s="837">
        <v>4</v>
      </c>
      <c r="AL34" s="836"/>
      <c r="AM34" s="915">
        <v>6</v>
      </c>
      <c r="AN34" s="915">
        <v>2</v>
      </c>
      <c r="AO34" s="915">
        <v>3</v>
      </c>
      <c r="AP34" s="914"/>
      <c r="AQ34" s="918">
        <v>5</v>
      </c>
      <c r="AR34" s="918">
        <v>2</v>
      </c>
      <c r="AS34" s="918">
        <v>4</v>
      </c>
      <c r="AT34" s="917"/>
      <c r="AU34" s="915">
        <v>5</v>
      </c>
      <c r="AV34" s="915">
        <v>2</v>
      </c>
      <c r="AW34" s="915">
        <v>3</v>
      </c>
      <c r="AX34" s="914"/>
      <c r="AY34" s="918">
        <v>5</v>
      </c>
      <c r="AZ34" s="918">
        <v>0</v>
      </c>
      <c r="BA34" s="918">
        <v>2</v>
      </c>
      <c r="BB34" s="917"/>
      <c r="BC34" s="544"/>
      <c r="BD34" s="916">
        <v>5</v>
      </c>
      <c r="BE34" s="915">
        <v>2</v>
      </c>
      <c r="BF34" s="915">
        <v>2</v>
      </c>
      <c r="BG34" s="914"/>
      <c r="BH34" s="379"/>
      <c r="BI34" s="379"/>
      <c r="BJ34" s="379"/>
      <c r="BK34" s="453"/>
      <c r="BL34" s="916">
        <v>5</v>
      </c>
      <c r="BM34" s="915">
        <v>0</v>
      </c>
      <c r="BN34" s="915">
        <v>3</v>
      </c>
      <c r="BO34" s="914"/>
      <c r="BP34" s="837">
        <v>5</v>
      </c>
      <c r="BQ34" s="837">
        <v>1</v>
      </c>
      <c r="BR34" s="837">
        <v>2</v>
      </c>
      <c r="BS34" s="967"/>
      <c r="BT34" s="916">
        <v>4</v>
      </c>
      <c r="BU34" s="915">
        <v>0</v>
      </c>
      <c r="BV34" s="915">
        <v>1</v>
      </c>
      <c r="BW34" s="914"/>
      <c r="BX34" s="618"/>
      <c r="BY34" s="618"/>
      <c r="BZ34" s="618"/>
      <c r="CA34" s="618"/>
    </row>
    <row r="35" spans="1:79" s="758" customFormat="1" ht="13.8" thickBot="1">
      <c r="A35" s="923">
        <v>10</v>
      </c>
      <c r="B35" s="940" t="s">
        <v>193</v>
      </c>
      <c r="C35" s="940" t="s">
        <v>1619</v>
      </c>
      <c r="D35" s="1475" t="str">
        <f t="shared" si="8"/>
        <v>Charlie Wellman</v>
      </c>
      <c r="E35" s="667">
        <f t="shared" si="9"/>
        <v>44</v>
      </c>
      <c r="F35" s="666">
        <f t="shared" si="10"/>
        <v>16</v>
      </c>
      <c r="G35" s="666">
        <f t="shared" si="11"/>
        <v>23</v>
      </c>
      <c r="H35" s="666">
        <f t="shared" si="12"/>
        <v>0</v>
      </c>
      <c r="I35" s="665">
        <f t="shared" si="13"/>
        <v>0.52272727272727271</v>
      </c>
      <c r="J35" s="398">
        <v>6</v>
      </c>
      <c r="K35" s="398">
        <v>3</v>
      </c>
      <c r="L35" s="398">
        <v>5</v>
      </c>
      <c r="M35" s="397"/>
      <c r="N35" s="714">
        <v>3</v>
      </c>
      <c r="O35" s="714">
        <v>0</v>
      </c>
      <c r="P35" s="714">
        <v>0</v>
      </c>
      <c r="Q35" s="713"/>
      <c r="R35" s="938">
        <v>2</v>
      </c>
      <c r="S35" s="937">
        <v>1</v>
      </c>
      <c r="T35" s="937">
        <v>1</v>
      </c>
      <c r="U35" s="936"/>
      <c r="V35" s="400">
        <v>3</v>
      </c>
      <c r="W35" s="400">
        <v>3</v>
      </c>
      <c r="X35" s="400">
        <v>3</v>
      </c>
      <c r="Y35" s="399"/>
      <c r="Z35" s="398">
        <v>1</v>
      </c>
      <c r="AA35" s="398">
        <v>1</v>
      </c>
      <c r="AB35" s="398">
        <v>0</v>
      </c>
      <c r="AC35" s="397"/>
      <c r="AD35" s="544"/>
      <c r="AE35" s="892">
        <v>2</v>
      </c>
      <c r="AF35" s="891">
        <v>1</v>
      </c>
      <c r="AG35" s="891">
        <v>2</v>
      </c>
      <c r="AH35" s="939"/>
      <c r="AI35" s="822">
        <v>2</v>
      </c>
      <c r="AJ35" s="822">
        <v>0</v>
      </c>
      <c r="AK35" s="822">
        <v>0</v>
      </c>
      <c r="AL35" s="821"/>
      <c r="AM35" s="400">
        <v>3</v>
      </c>
      <c r="AN35" s="400">
        <v>1</v>
      </c>
      <c r="AO35" s="400">
        <v>2</v>
      </c>
      <c r="AP35" s="399"/>
      <c r="AQ35" s="398">
        <v>3</v>
      </c>
      <c r="AR35" s="398">
        <v>0</v>
      </c>
      <c r="AS35" s="398">
        <v>0</v>
      </c>
      <c r="AT35" s="397"/>
      <c r="AU35" s="400">
        <v>2</v>
      </c>
      <c r="AV35" s="400">
        <v>0</v>
      </c>
      <c r="AW35" s="400">
        <v>1</v>
      </c>
      <c r="AX35" s="399"/>
      <c r="AY35" s="398">
        <v>3</v>
      </c>
      <c r="AZ35" s="235">
        <v>1</v>
      </c>
      <c r="BA35" s="398">
        <v>3</v>
      </c>
      <c r="BB35" s="397"/>
      <c r="BC35" s="544"/>
      <c r="BD35" s="1213"/>
      <c r="BE35" s="1212"/>
      <c r="BF35" s="1212"/>
      <c r="BG35" s="1211"/>
      <c r="BH35" s="398">
        <v>6</v>
      </c>
      <c r="BI35" s="398">
        <v>2</v>
      </c>
      <c r="BJ35" s="398">
        <v>3</v>
      </c>
      <c r="BK35" s="450"/>
      <c r="BL35" s="401">
        <v>2</v>
      </c>
      <c r="BM35" s="400">
        <v>0</v>
      </c>
      <c r="BN35" s="400">
        <v>0</v>
      </c>
      <c r="BO35" s="399"/>
      <c r="BP35" s="822">
        <v>3</v>
      </c>
      <c r="BQ35" s="822">
        <v>1</v>
      </c>
      <c r="BR35" s="822">
        <v>1</v>
      </c>
      <c r="BS35" s="993"/>
      <c r="BT35" s="401">
        <v>3</v>
      </c>
      <c r="BU35" s="400">
        <v>2</v>
      </c>
      <c r="BV35" s="400">
        <v>2</v>
      </c>
      <c r="BW35" s="399"/>
      <c r="BX35" s="618"/>
      <c r="BY35" s="618"/>
      <c r="BZ35" s="618"/>
      <c r="CA35" s="618"/>
    </row>
    <row r="36" spans="1:79" s="907" customFormat="1" ht="13.8" thickBot="1">
      <c r="A36" s="920">
        <v>11</v>
      </c>
      <c r="B36" s="941" t="s">
        <v>150</v>
      </c>
      <c r="C36" s="941" t="s">
        <v>1563</v>
      </c>
      <c r="D36" s="1475" t="str">
        <f t="shared" si="8"/>
        <v>Matt Kirk</v>
      </c>
      <c r="E36" s="933">
        <f t="shared" si="9"/>
        <v>50</v>
      </c>
      <c r="F36" s="932">
        <f t="shared" si="10"/>
        <v>14</v>
      </c>
      <c r="G36" s="932">
        <f t="shared" si="11"/>
        <v>26</v>
      </c>
      <c r="H36" s="932">
        <f t="shared" si="12"/>
        <v>0</v>
      </c>
      <c r="I36" s="931">
        <f t="shared" si="13"/>
        <v>0.52</v>
      </c>
      <c r="J36" s="918">
        <v>2</v>
      </c>
      <c r="K36" s="918">
        <v>0</v>
      </c>
      <c r="L36" s="918">
        <v>1</v>
      </c>
      <c r="M36" s="917"/>
      <c r="N36" s="1166">
        <v>2</v>
      </c>
      <c r="O36" s="1166">
        <v>1</v>
      </c>
      <c r="P36" s="1166">
        <v>0</v>
      </c>
      <c r="Q36" s="1165"/>
      <c r="R36" s="913">
        <v>5</v>
      </c>
      <c r="S36" s="912">
        <v>0</v>
      </c>
      <c r="T36" s="912">
        <v>3</v>
      </c>
      <c r="U36" s="911"/>
      <c r="V36" s="915">
        <v>1</v>
      </c>
      <c r="W36" s="915">
        <v>0</v>
      </c>
      <c r="X36" s="915">
        <v>0</v>
      </c>
      <c r="Y36" s="914"/>
      <c r="Z36" s="918">
        <v>2</v>
      </c>
      <c r="AA36" s="918">
        <v>0</v>
      </c>
      <c r="AB36" s="918">
        <v>1</v>
      </c>
      <c r="AC36" s="917"/>
      <c r="AD36" s="544"/>
      <c r="AE36" s="928">
        <v>4</v>
      </c>
      <c r="AF36" s="927">
        <v>2</v>
      </c>
      <c r="AG36" s="927">
        <v>3</v>
      </c>
      <c r="AH36" s="926"/>
      <c r="AI36" s="837">
        <v>4</v>
      </c>
      <c r="AJ36" s="837">
        <v>0</v>
      </c>
      <c r="AK36" s="837">
        <v>0</v>
      </c>
      <c r="AL36" s="836"/>
      <c r="AM36" s="915">
        <v>4</v>
      </c>
      <c r="AN36" s="915">
        <v>5</v>
      </c>
      <c r="AO36" s="915">
        <v>4</v>
      </c>
      <c r="AP36" s="914"/>
      <c r="AQ36" s="918">
        <v>2</v>
      </c>
      <c r="AR36" s="918">
        <v>0</v>
      </c>
      <c r="AS36" s="918">
        <v>1</v>
      </c>
      <c r="AT36" s="917"/>
      <c r="AU36" s="915">
        <v>3</v>
      </c>
      <c r="AV36" s="915">
        <v>1</v>
      </c>
      <c r="AW36" s="915">
        <v>2</v>
      </c>
      <c r="AX36" s="914"/>
      <c r="AY36" s="918">
        <v>2</v>
      </c>
      <c r="AZ36" s="918">
        <v>0</v>
      </c>
      <c r="BA36" s="918">
        <v>1</v>
      </c>
      <c r="BB36" s="917"/>
      <c r="BC36" s="544"/>
      <c r="BD36" s="916">
        <v>4</v>
      </c>
      <c r="BE36" s="915">
        <v>2</v>
      </c>
      <c r="BF36" s="915">
        <v>2</v>
      </c>
      <c r="BG36" s="914"/>
      <c r="BH36" s="918">
        <v>5</v>
      </c>
      <c r="BI36" s="918">
        <v>2</v>
      </c>
      <c r="BJ36" s="918">
        <v>4</v>
      </c>
      <c r="BK36" s="925"/>
      <c r="BL36" s="916">
        <v>5</v>
      </c>
      <c r="BM36" s="915">
        <v>0</v>
      </c>
      <c r="BN36" s="915">
        <v>2</v>
      </c>
      <c r="BO36" s="914"/>
      <c r="BP36" s="837">
        <v>2</v>
      </c>
      <c r="BQ36" s="837">
        <v>0</v>
      </c>
      <c r="BR36" s="837">
        <v>1</v>
      </c>
      <c r="BS36" s="967"/>
      <c r="BT36" s="916">
        <v>3</v>
      </c>
      <c r="BU36" s="915">
        <v>1</v>
      </c>
      <c r="BV36" s="915">
        <v>1</v>
      </c>
      <c r="BW36" s="914"/>
      <c r="BX36" s="618"/>
      <c r="BY36" s="618"/>
      <c r="BZ36" s="618"/>
      <c r="CA36" s="618"/>
    </row>
    <row r="37" spans="1:79" s="758" customFormat="1" ht="13.8" thickBot="1">
      <c r="A37" s="923">
        <v>12</v>
      </c>
      <c r="B37" s="940" t="s">
        <v>34</v>
      </c>
      <c r="C37" s="940" t="s">
        <v>1594</v>
      </c>
      <c r="D37" s="1475" t="str">
        <f t="shared" si="8"/>
        <v>Steve Pearsey</v>
      </c>
      <c r="E37" s="667">
        <f t="shared" si="9"/>
        <v>41</v>
      </c>
      <c r="F37" s="666">
        <f t="shared" si="10"/>
        <v>16</v>
      </c>
      <c r="G37" s="666">
        <f t="shared" si="11"/>
        <v>23</v>
      </c>
      <c r="H37" s="666">
        <f t="shared" si="12"/>
        <v>0</v>
      </c>
      <c r="I37" s="665">
        <f t="shared" si="13"/>
        <v>0.56097560975609762</v>
      </c>
      <c r="J37" s="398">
        <v>4</v>
      </c>
      <c r="K37" s="398">
        <v>2</v>
      </c>
      <c r="L37" s="398">
        <v>3</v>
      </c>
      <c r="M37" s="397"/>
      <c r="N37" s="714">
        <v>3</v>
      </c>
      <c r="O37" s="714">
        <v>2</v>
      </c>
      <c r="P37" s="714">
        <v>2</v>
      </c>
      <c r="Q37" s="713"/>
      <c r="R37" s="938">
        <v>5</v>
      </c>
      <c r="S37" s="937">
        <v>0</v>
      </c>
      <c r="T37" s="937">
        <v>2</v>
      </c>
      <c r="U37" s="936"/>
      <c r="V37" s="400">
        <v>1</v>
      </c>
      <c r="W37" s="400">
        <v>0</v>
      </c>
      <c r="X37" s="400">
        <v>0</v>
      </c>
      <c r="Y37" s="399"/>
      <c r="Z37" s="398">
        <v>2</v>
      </c>
      <c r="AA37" s="398">
        <v>1</v>
      </c>
      <c r="AB37" s="398">
        <v>1</v>
      </c>
      <c r="AC37" s="397"/>
      <c r="AD37" s="544"/>
      <c r="AE37" s="892">
        <v>3</v>
      </c>
      <c r="AF37" s="891">
        <v>1</v>
      </c>
      <c r="AG37" s="891">
        <v>2</v>
      </c>
      <c r="AH37" s="939"/>
      <c r="AI37" s="396"/>
      <c r="AJ37" s="396"/>
      <c r="AK37" s="396"/>
      <c r="AL37" s="395"/>
      <c r="AM37" s="400">
        <v>2</v>
      </c>
      <c r="AN37" s="400">
        <v>1</v>
      </c>
      <c r="AO37" s="400">
        <v>2</v>
      </c>
      <c r="AP37" s="399"/>
      <c r="AQ37" s="398">
        <v>2</v>
      </c>
      <c r="AR37" s="398">
        <v>0</v>
      </c>
      <c r="AS37" s="398">
        <v>0</v>
      </c>
      <c r="AT37" s="397"/>
      <c r="AU37" s="400">
        <v>1</v>
      </c>
      <c r="AV37" s="400">
        <v>0</v>
      </c>
      <c r="AW37" s="400">
        <v>0</v>
      </c>
      <c r="AX37" s="399"/>
      <c r="AY37" s="398">
        <v>3</v>
      </c>
      <c r="AZ37" s="235">
        <v>1</v>
      </c>
      <c r="BA37" s="398">
        <v>1</v>
      </c>
      <c r="BB37" s="397"/>
      <c r="BC37" s="544"/>
      <c r="BD37" s="1213"/>
      <c r="BE37" s="1212"/>
      <c r="BF37" s="1212"/>
      <c r="BG37" s="1211"/>
      <c r="BH37" s="398">
        <v>6</v>
      </c>
      <c r="BI37" s="398">
        <v>4</v>
      </c>
      <c r="BJ37" s="398">
        <v>5</v>
      </c>
      <c r="BK37" s="450"/>
      <c r="BL37" s="401">
        <v>3</v>
      </c>
      <c r="BM37" s="400">
        <v>1</v>
      </c>
      <c r="BN37" s="400">
        <v>1</v>
      </c>
      <c r="BO37" s="399"/>
      <c r="BP37" s="822">
        <v>3</v>
      </c>
      <c r="BQ37" s="822">
        <v>2</v>
      </c>
      <c r="BR37" s="822">
        <v>2</v>
      </c>
      <c r="BS37" s="993"/>
      <c r="BT37" s="401">
        <v>3</v>
      </c>
      <c r="BU37" s="400">
        <v>1</v>
      </c>
      <c r="BV37" s="400">
        <v>2</v>
      </c>
      <c r="BW37" s="399"/>
      <c r="BX37" s="618"/>
      <c r="BY37" s="618"/>
      <c r="BZ37" s="618"/>
      <c r="CA37" s="618"/>
    </row>
    <row r="38" spans="1:79" s="907" customFormat="1" ht="13.8" thickBot="1">
      <c r="A38" s="920">
        <v>13</v>
      </c>
      <c r="B38" s="941" t="s">
        <v>83</v>
      </c>
      <c r="C38" s="941" t="s">
        <v>1613</v>
      </c>
      <c r="D38" s="1475" t="str">
        <f t="shared" si="8"/>
        <v>Bob Fisher</v>
      </c>
      <c r="E38" s="933">
        <f t="shared" si="9"/>
        <v>33</v>
      </c>
      <c r="F38" s="932">
        <f t="shared" si="10"/>
        <v>8</v>
      </c>
      <c r="G38" s="932">
        <f t="shared" si="11"/>
        <v>15</v>
      </c>
      <c r="H38" s="932">
        <f t="shared" si="12"/>
        <v>0</v>
      </c>
      <c r="I38" s="931">
        <f t="shared" si="13"/>
        <v>0.45454545454545453</v>
      </c>
      <c r="J38" s="918">
        <v>2</v>
      </c>
      <c r="K38" s="918">
        <v>0</v>
      </c>
      <c r="L38" s="918">
        <v>1</v>
      </c>
      <c r="M38" s="917"/>
      <c r="N38" s="1166">
        <v>3</v>
      </c>
      <c r="O38" s="1166">
        <v>2</v>
      </c>
      <c r="P38" s="1166">
        <v>2</v>
      </c>
      <c r="Q38" s="1165"/>
      <c r="R38" s="913">
        <v>2</v>
      </c>
      <c r="S38" s="912">
        <v>1</v>
      </c>
      <c r="T38" s="912">
        <v>1</v>
      </c>
      <c r="U38" s="911"/>
      <c r="V38" s="244"/>
      <c r="W38" s="244"/>
      <c r="X38" s="244"/>
      <c r="Y38" s="377"/>
      <c r="Z38" s="379"/>
      <c r="AA38" s="379"/>
      <c r="AB38" s="379"/>
      <c r="AC38" s="378"/>
      <c r="AD38" s="544"/>
      <c r="AE38" s="928">
        <v>2</v>
      </c>
      <c r="AF38" s="927">
        <v>0</v>
      </c>
      <c r="AG38" s="927">
        <v>1</v>
      </c>
      <c r="AH38" s="926"/>
      <c r="AI38" s="379"/>
      <c r="AJ38" s="379"/>
      <c r="AK38" s="379"/>
      <c r="AL38" s="378"/>
      <c r="AM38" s="915">
        <v>3</v>
      </c>
      <c r="AN38" s="915">
        <v>1</v>
      </c>
      <c r="AO38" s="915">
        <v>1</v>
      </c>
      <c r="AP38" s="914"/>
      <c r="AQ38" s="918">
        <v>2</v>
      </c>
      <c r="AR38" s="918">
        <v>0</v>
      </c>
      <c r="AS38" s="918">
        <v>1</v>
      </c>
      <c r="AT38" s="917"/>
      <c r="AU38" s="915">
        <v>1</v>
      </c>
      <c r="AV38" s="915">
        <v>0</v>
      </c>
      <c r="AW38" s="915">
        <v>0</v>
      </c>
      <c r="AX38" s="914"/>
      <c r="AY38" s="918">
        <v>3</v>
      </c>
      <c r="AZ38" s="918">
        <v>2</v>
      </c>
      <c r="BA38" s="918">
        <v>2</v>
      </c>
      <c r="BB38" s="917"/>
      <c r="BC38" s="544"/>
      <c r="BD38" s="916">
        <v>2</v>
      </c>
      <c r="BE38" s="915">
        <v>0</v>
      </c>
      <c r="BF38" s="915">
        <v>1</v>
      </c>
      <c r="BG38" s="914"/>
      <c r="BH38" s="918">
        <v>6</v>
      </c>
      <c r="BI38" s="918">
        <v>1</v>
      </c>
      <c r="BJ38" s="918">
        <v>3</v>
      </c>
      <c r="BK38" s="925"/>
      <c r="BL38" s="916">
        <v>2</v>
      </c>
      <c r="BM38" s="915">
        <v>0</v>
      </c>
      <c r="BN38" s="915">
        <v>0</v>
      </c>
      <c r="BO38" s="914"/>
      <c r="BP38" s="837">
        <v>3</v>
      </c>
      <c r="BQ38" s="837">
        <v>1</v>
      </c>
      <c r="BR38" s="837">
        <v>1</v>
      </c>
      <c r="BS38" s="967"/>
      <c r="BT38" s="916">
        <v>2</v>
      </c>
      <c r="BU38" s="915">
        <v>0</v>
      </c>
      <c r="BV38" s="915">
        <v>1</v>
      </c>
      <c r="BW38" s="914"/>
      <c r="BX38" s="618"/>
      <c r="BY38" s="618"/>
      <c r="BZ38" s="618"/>
      <c r="CA38" s="618"/>
    </row>
    <row r="39" spans="1:79" s="758" customFormat="1" ht="13.8" thickBot="1">
      <c r="A39" s="923">
        <v>14</v>
      </c>
      <c r="B39" s="922" t="s">
        <v>1708</v>
      </c>
      <c r="C39" s="922" t="s">
        <v>1709</v>
      </c>
      <c r="D39" s="1475" t="str">
        <f t="shared" si="8"/>
        <v>Cliff Farnsworth</v>
      </c>
      <c r="E39" s="667">
        <f t="shared" si="9"/>
        <v>38</v>
      </c>
      <c r="F39" s="666">
        <f t="shared" si="10"/>
        <v>9</v>
      </c>
      <c r="G39" s="666">
        <f t="shared" si="11"/>
        <v>17</v>
      </c>
      <c r="H39" s="666">
        <f t="shared" si="12"/>
        <v>0</v>
      </c>
      <c r="I39" s="665">
        <f t="shared" si="13"/>
        <v>0.44736842105263158</v>
      </c>
      <c r="J39" s="560">
        <v>4</v>
      </c>
      <c r="K39" s="560">
        <v>3</v>
      </c>
      <c r="L39" s="560">
        <v>3</v>
      </c>
      <c r="M39" s="559"/>
      <c r="N39" s="1227">
        <v>2</v>
      </c>
      <c r="O39" s="1226">
        <v>0</v>
      </c>
      <c r="P39" s="1226">
        <v>1</v>
      </c>
      <c r="Q39" s="1225"/>
      <c r="R39" s="938">
        <v>3</v>
      </c>
      <c r="S39" s="937">
        <v>0</v>
      </c>
      <c r="T39" s="937">
        <v>1</v>
      </c>
      <c r="U39" s="936"/>
      <c r="V39" s="400">
        <v>3</v>
      </c>
      <c r="W39" s="400">
        <v>0</v>
      </c>
      <c r="X39" s="400">
        <v>2</v>
      </c>
      <c r="Y39" s="399"/>
      <c r="Z39" s="398">
        <v>3</v>
      </c>
      <c r="AA39" s="398">
        <v>0</v>
      </c>
      <c r="AB39" s="398">
        <v>1</v>
      </c>
      <c r="AC39" s="397"/>
      <c r="AD39" s="544"/>
      <c r="AE39" s="892">
        <v>2</v>
      </c>
      <c r="AF39" s="891">
        <v>1</v>
      </c>
      <c r="AG39" s="891">
        <v>1</v>
      </c>
      <c r="AH39" s="939"/>
      <c r="AI39" s="822">
        <v>4</v>
      </c>
      <c r="AJ39" s="822">
        <v>1</v>
      </c>
      <c r="AK39" s="822">
        <v>2</v>
      </c>
      <c r="AL39" s="821"/>
      <c r="AM39" s="400">
        <v>2</v>
      </c>
      <c r="AN39" s="400">
        <v>0</v>
      </c>
      <c r="AO39" s="400">
        <v>0</v>
      </c>
      <c r="AP39" s="399"/>
      <c r="AQ39" s="398">
        <v>1</v>
      </c>
      <c r="AR39" s="398">
        <v>0</v>
      </c>
      <c r="AS39" s="398">
        <v>0</v>
      </c>
      <c r="AT39" s="397"/>
      <c r="AU39" s="400">
        <v>3</v>
      </c>
      <c r="AV39" s="400">
        <v>0</v>
      </c>
      <c r="AW39" s="400">
        <v>0</v>
      </c>
      <c r="AX39" s="399"/>
      <c r="AY39" s="398">
        <v>2</v>
      </c>
      <c r="AZ39" s="235">
        <v>0</v>
      </c>
      <c r="BA39" s="398">
        <v>0</v>
      </c>
      <c r="BB39" s="397"/>
      <c r="BC39" s="544"/>
      <c r="BD39" s="401">
        <v>3</v>
      </c>
      <c r="BE39" s="400">
        <v>2</v>
      </c>
      <c r="BF39" s="400">
        <v>3</v>
      </c>
      <c r="BG39" s="399"/>
      <c r="BH39" s="398">
        <v>3</v>
      </c>
      <c r="BI39" s="398">
        <v>1</v>
      </c>
      <c r="BJ39" s="398">
        <v>2</v>
      </c>
      <c r="BK39" s="450"/>
      <c r="BL39" s="407"/>
      <c r="BM39" s="394"/>
      <c r="BN39" s="394"/>
      <c r="BO39" s="393"/>
      <c r="BP39" s="396"/>
      <c r="BQ39" s="396"/>
      <c r="BR39" s="396"/>
      <c r="BS39" s="449"/>
      <c r="BT39" s="401">
        <v>3</v>
      </c>
      <c r="BU39" s="400">
        <v>1</v>
      </c>
      <c r="BV39" s="400">
        <v>1</v>
      </c>
      <c r="BW39" s="399"/>
      <c r="BX39" s="618"/>
      <c r="BY39" s="618"/>
      <c r="BZ39" s="618"/>
      <c r="CA39" s="618"/>
    </row>
    <row r="40" spans="1:79" s="907" customFormat="1" ht="13.8" thickBot="1">
      <c r="A40" s="1224">
        <v>15</v>
      </c>
      <c r="B40" s="1223" t="s">
        <v>1574</v>
      </c>
      <c r="C40" s="1223" t="s">
        <v>1560</v>
      </c>
      <c r="D40" s="1475" t="str">
        <f t="shared" si="8"/>
        <v>Mike Magnus</v>
      </c>
      <c r="E40" s="1127">
        <f t="shared" si="9"/>
        <v>19</v>
      </c>
      <c r="F40" s="1126">
        <f t="shared" si="10"/>
        <v>6</v>
      </c>
      <c r="G40" s="1126">
        <f t="shared" si="11"/>
        <v>7</v>
      </c>
      <c r="H40" s="1126">
        <f t="shared" si="12"/>
        <v>0</v>
      </c>
      <c r="I40" s="1125">
        <f t="shared" si="13"/>
        <v>0.36842105263157893</v>
      </c>
      <c r="J40" s="436"/>
      <c r="K40" s="436"/>
      <c r="L40" s="436"/>
      <c r="M40" s="435"/>
      <c r="N40" s="1222"/>
      <c r="O40" s="1222"/>
      <c r="P40" s="1222"/>
      <c r="Q40" s="1221"/>
      <c r="R40" s="973">
        <v>3</v>
      </c>
      <c r="S40" s="972">
        <v>1</v>
      </c>
      <c r="T40" s="972">
        <v>1</v>
      </c>
      <c r="U40" s="971"/>
      <c r="V40" s="244"/>
      <c r="W40" s="244"/>
      <c r="X40" s="244"/>
      <c r="Y40" s="377"/>
      <c r="Z40" s="379"/>
      <c r="AA40" s="379"/>
      <c r="AB40" s="379"/>
      <c r="AC40" s="378"/>
      <c r="AD40" s="512"/>
      <c r="AE40" s="928">
        <v>4</v>
      </c>
      <c r="AF40" s="927">
        <v>2</v>
      </c>
      <c r="AG40" s="927">
        <v>3</v>
      </c>
      <c r="AH40" s="926"/>
      <c r="AI40" s="837">
        <v>2</v>
      </c>
      <c r="AJ40" s="837">
        <v>0</v>
      </c>
      <c r="AK40" s="837">
        <v>0</v>
      </c>
      <c r="AL40" s="836"/>
      <c r="AM40" s="244"/>
      <c r="AN40" s="244"/>
      <c r="AO40" s="244"/>
      <c r="AP40" s="377"/>
      <c r="AQ40" s="918">
        <v>2</v>
      </c>
      <c r="AR40" s="918">
        <v>1</v>
      </c>
      <c r="AS40" s="918">
        <v>0</v>
      </c>
      <c r="AT40" s="917"/>
      <c r="AU40" s="244"/>
      <c r="AV40" s="244"/>
      <c r="AW40" s="244"/>
      <c r="AX40" s="377"/>
      <c r="AY40" s="918">
        <v>1</v>
      </c>
      <c r="AZ40" s="918">
        <v>1</v>
      </c>
      <c r="BA40" s="918">
        <v>1</v>
      </c>
      <c r="BB40" s="917"/>
      <c r="BC40" s="512"/>
      <c r="BD40" s="916">
        <v>2</v>
      </c>
      <c r="BE40" s="915">
        <v>0</v>
      </c>
      <c r="BF40" s="915">
        <v>1</v>
      </c>
      <c r="BG40" s="914"/>
      <c r="BH40" s="918">
        <v>3</v>
      </c>
      <c r="BI40" s="918">
        <v>1</v>
      </c>
      <c r="BJ40" s="918">
        <v>0</v>
      </c>
      <c r="BK40" s="925"/>
      <c r="BL40" s="386"/>
      <c r="BM40" s="244"/>
      <c r="BN40" s="244"/>
      <c r="BO40" s="377"/>
      <c r="BP40" s="837">
        <v>2</v>
      </c>
      <c r="BQ40" s="837">
        <v>0</v>
      </c>
      <c r="BR40" s="837">
        <v>1</v>
      </c>
      <c r="BS40" s="967"/>
      <c r="BT40" s="386"/>
      <c r="BU40" s="244"/>
      <c r="BV40" s="244"/>
      <c r="BW40" s="377"/>
      <c r="BX40" s="618"/>
      <c r="BY40" s="618"/>
      <c r="BZ40" s="618"/>
      <c r="CA40" s="618"/>
    </row>
    <row r="41" spans="1:79" ht="13.8" thickBot="1">
      <c r="A41" s="540"/>
      <c r="B41" s="555" t="s">
        <v>1483</v>
      </c>
      <c r="C41" s="555"/>
      <c r="D41" s="1475" t="str">
        <f t="shared" si="8"/>
        <v xml:space="preserve"> McEvers</v>
      </c>
      <c r="E41" s="554">
        <f>SUM(E26:E40)</f>
        <v>866</v>
      </c>
      <c r="F41" s="553">
        <f>SUM(F26:F40)</f>
        <v>306</v>
      </c>
      <c r="G41" s="553">
        <f>SUM(G26:G40)</f>
        <v>495</v>
      </c>
      <c r="H41" s="553">
        <f>SUM(H26:H40)</f>
        <v>19</v>
      </c>
      <c r="I41" s="552">
        <f t="shared" si="13"/>
        <v>0.57159353348729791</v>
      </c>
      <c r="J41" s="548">
        <f t="shared" ref="J41:Q41" si="14">SUM(J26:J39)</f>
        <v>58</v>
      </c>
      <c r="K41" s="548">
        <f t="shared" si="14"/>
        <v>35</v>
      </c>
      <c r="L41" s="548">
        <f t="shared" si="14"/>
        <v>40</v>
      </c>
      <c r="M41" s="547">
        <f t="shared" si="14"/>
        <v>5</v>
      </c>
      <c r="N41" s="546">
        <f t="shared" si="14"/>
        <v>64</v>
      </c>
      <c r="O41" s="546">
        <f t="shared" si="14"/>
        <v>28</v>
      </c>
      <c r="P41" s="546">
        <f t="shared" si="14"/>
        <v>39</v>
      </c>
      <c r="Q41" s="551">
        <f t="shared" si="14"/>
        <v>0</v>
      </c>
      <c r="R41" s="422">
        <f>SUM(R26:R40)</f>
        <v>51</v>
      </c>
      <c r="S41" s="366">
        <f>SUM(S26:S40)</f>
        <v>12</v>
      </c>
      <c r="T41" s="366">
        <f>SUM(T26:T40)</f>
        <v>27</v>
      </c>
      <c r="U41" s="365">
        <f>SUM(U26:U40)</f>
        <v>1</v>
      </c>
      <c r="V41" s="546">
        <f t="shared" ref="V41:AC41" si="15">SUM(V26:V39)</f>
        <v>45</v>
      </c>
      <c r="W41" s="546">
        <f t="shared" si="15"/>
        <v>8</v>
      </c>
      <c r="X41" s="546">
        <f t="shared" si="15"/>
        <v>23</v>
      </c>
      <c r="Y41" s="545">
        <f t="shared" si="15"/>
        <v>0</v>
      </c>
      <c r="Z41" s="548">
        <f t="shared" si="15"/>
        <v>49</v>
      </c>
      <c r="AA41" s="548">
        <f t="shared" si="15"/>
        <v>14</v>
      </c>
      <c r="AB41" s="548">
        <f t="shared" si="15"/>
        <v>26</v>
      </c>
      <c r="AC41" s="547">
        <f t="shared" si="15"/>
        <v>0</v>
      </c>
      <c r="AD41" s="544"/>
      <c r="AE41" s="543">
        <f t="shared" ref="AE41:AL41" si="16">SUM(AE26:AE40)</f>
        <v>69</v>
      </c>
      <c r="AF41" s="542">
        <f t="shared" si="16"/>
        <v>36</v>
      </c>
      <c r="AG41" s="542">
        <f t="shared" si="16"/>
        <v>47</v>
      </c>
      <c r="AH41" s="541">
        <f t="shared" si="16"/>
        <v>2</v>
      </c>
      <c r="AI41" s="543">
        <f t="shared" si="16"/>
        <v>45</v>
      </c>
      <c r="AJ41" s="542">
        <f t="shared" si="16"/>
        <v>8</v>
      </c>
      <c r="AK41" s="542">
        <f t="shared" si="16"/>
        <v>19</v>
      </c>
      <c r="AL41" s="541">
        <f t="shared" si="16"/>
        <v>0</v>
      </c>
      <c r="AM41" s="543">
        <f>SUM(AM26:AM39)</f>
        <v>59</v>
      </c>
      <c r="AN41" s="542">
        <f>SUM(AN26:AN39)</f>
        <v>20</v>
      </c>
      <c r="AO41" s="542">
        <f>SUM(AO26:AO39)</f>
        <v>34</v>
      </c>
      <c r="AP41" s="541">
        <f>SUM(AP26:AP39)</f>
        <v>0</v>
      </c>
      <c r="AQ41" s="543">
        <f t="shared" ref="AQ41:BB41" si="17">SUM(AQ26:AQ40)</f>
        <v>51</v>
      </c>
      <c r="AR41" s="542">
        <f t="shared" si="17"/>
        <v>17</v>
      </c>
      <c r="AS41" s="542">
        <f t="shared" si="17"/>
        <v>26</v>
      </c>
      <c r="AT41" s="541">
        <f t="shared" si="17"/>
        <v>2</v>
      </c>
      <c r="AU41" s="543">
        <f t="shared" si="17"/>
        <v>46</v>
      </c>
      <c r="AV41" s="542">
        <f t="shared" si="17"/>
        <v>16</v>
      </c>
      <c r="AW41" s="542">
        <f t="shared" si="17"/>
        <v>26</v>
      </c>
      <c r="AX41" s="541">
        <f t="shared" si="17"/>
        <v>0</v>
      </c>
      <c r="AY41" s="543">
        <f t="shared" si="17"/>
        <v>51</v>
      </c>
      <c r="AZ41" s="542">
        <f t="shared" si="17"/>
        <v>16</v>
      </c>
      <c r="BA41" s="542">
        <f t="shared" si="17"/>
        <v>27</v>
      </c>
      <c r="BB41" s="541">
        <f t="shared" si="17"/>
        <v>2</v>
      </c>
      <c r="BC41" s="544"/>
      <c r="BD41" s="543">
        <f t="shared" ref="BD41:BW41" si="18">SUM(BD26:BD40)</f>
        <v>55</v>
      </c>
      <c r="BE41" s="542">
        <f t="shared" si="18"/>
        <v>25</v>
      </c>
      <c r="BF41" s="542">
        <f t="shared" si="18"/>
        <v>34</v>
      </c>
      <c r="BG41" s="541">
        <f t="shared" si="18"/>
        <v>3</v>
      </c>
      <c r="BH41" s="543">
        <f t="shared" si="18"/>
        <v>60</v>
      </c>
      <c r="BI41" s="542">
        <f t="shared" si="18"/>
        <v>19</v>
      </c>
      <c r="BJ41" s="542">
        <f t="shared" si="18"/>
        <v>38</v>
      </c>
      <c r="BK41" s="541">
        <f t="shared" si="18"/>
        <v>1</v>
      </c>
      <c r="BL41" s="543">
        <f t="shared" si="18"/>
        <v>45</v>
      </c>
      <c r="BM41" s="542">
        <f t="shared" si="18"/>
        <v>9</v>
      </c>
      <c r="BN41" s="542">
        <f t="shared" si="18"/>
        <v>22</v>
      </c>
      <c r="BO41" s="541">
        <f t="shared" si="18"/>
        <v>0</v>
      </c>
      <c r="BP41" s="966">
        <f t="shared" si="18"/>
        <v>57</v>
      </c>
      <c r="BQ41" s="965">
        <f t="shared" si="18"/>
        <v>19</v>
      </c>
      <c r="BR41" s="965">
        <f t="shared" si="18"/>
        <v>32</v>
      </c>
      <c r="BS41" s="964">
        <f t="shared" si="18"/>
        <v>1</v>
      </c>
      <c r="BT41" s="543">
        <f t="shared" si="18"/>
        <v>61</v>
      </c>
      <c r="BU41" s="542">
        <f t="shared" si="18"/>
        <v>24</v>
      </c>
      <c r="BV41" s="542">
        <f t="shared" si="18"/>
        <v>35</v>
      </c>
      <c r="BW41" s="541">
        <f t="shared" si="18"/>
        <v>2</v>
      </c>
    </row>
    <row r="42" spans="1:79" ht="16.2" thickBot="1">
      <c r="A42" s="540"/>
      <c r="B42" s="540"/>
      <c r="C42" s="540"/>
      <c r="D42" s="1475" t="str">
        <f t="shared" si="8"/>
        <v xml:space="preserve"> </v>
      </c>
      <c r="E42" s="1916" t="s">
        <v>1296</v>
      </c>
      <c r="F42" s="1917"/>
      <c r="G42" s="1917"/>
      <c r="H42" s="1917"/>
      <c r="I42" s="1918"/>
      <c r="J42" s="1909">
        <v>12</v>
      </c>
      <c r="K42" s="1910"/>
      <c r="L42" s="1910"/>
      <c r="M42" s="1911"/>
      <c r="N42" s="1909">
        <v>12.5</v>
      </c>
      <c r="O42" s="1910"/>
      <c r="P42" s="1910"/>
      <c r="Q42" s="1911"/>
      <c r="R42" s="1946" t="s">
        <v>1348</v>
      </c>
      <c r="S42" s="1928"/>
      <c r="T42" s="1928"/>
      <c r="U42" s="1929"/>
      <c r="V42" s="1909">
        <v>12.33</v>
      </c>
      <c r="W42" s="1910"/>
      <c r="X42" s="1910"/>
      <c r="Y42" s="1911"/>
      <c r="Z42" s="1909">
        <v>12.25</v>
      </c>
      <c r="AA42" s="1910"/>
      <c r="AB42" s="1910"/>
      <c r="AC42" s="1911"/>
      <c r="AD42" s="539"/>
      <c r="AE42" s="1946" t="s">
        <v>1348</v>
      </c>
      <c r="AF42" s="1928"/>
      <c r="AG42" s="1928"/>
      <c r="AH42" s="1929"/>
      <c r="AI42" s="1946" t="s">
        <v>1348</v>
      </c>
      <c r="AJ42" s="1928"/>
      <c r="AK42" s="1928"/>
      <c r="AL42" s="1929"/>
      <c r="AM42" s="1909">
        <v>12.2</v>
      </c>
      <c r="AN42" s="1910"/>
      <c r="AO42" s="1910"/>
      <c r="AP42" s="1911"/>
      <c r="AQ42" s="1909">
        <v>12.5</v>
      </c>
      <c r="AR42" s="1910"/>
      <c r="AS42" s="1910"/>
      <c r="AT42" s="1911"/>
      <c r="AU42" s="1909">
        <v>12.6</v>
      </c>
      <c r="AV42" s="1910"/>
      <c r="AW42" s="1910"/>
      <c r="AX42" s="1911"/>
      <c r="AY42" s="1909">
        <v>12.8</v>
      </c>
      <c r="AZ42" s="1910"/>
      <c r="BA42" s="1910"/>
      <c r="BB42" s="1911"/>
      <c r="BC42" s="539"/>
      <c r="BD42" s="1926" t="s">
        <v>1482</v>
      </c>
      <c r="BE42" s="1910"/>
      <c r="BF42" s="1910"/>
      <c r="BG42" s="1911"/>
      <c r="BH42" s="1909" t="s">
        <v>1481</v>
      </c>
      <c r="BI42" s="1910"/>
      <c r="BJ42" s="1910"/>
      <c r="BK42" s="1911"/>
      <c r="BL42" s="1909" t="s">
        <v>1480</v>
      </c>
      <c r="BM42" s="1910"/>
      <c r="BN42" s="1910"/>
      <c r="BO42" s="1911"/>
      <c r="BP42" s="1909"/>
      <c r="BQ42" s="1910"/>
      <c r="BR42" s="1910"/>
      <c r="BS42" s="1911"/>
      <c r="BT42" s="1909"/>
      <c r="BU42" s="1910"/>
      <c r="BV42" s="1910"/>
      <c r="BW42" s="1925"/>
    </row>
    <row r="43" spans="1:79" s="870" customFormat="1" ht="16.2" thickBot="1">
      <c r="A43" s="540"/>
      <c r="B43" s="540"/>
      <c r="C43" s="540"/>
      <c r="D43" s="1475" t="str">
        <f t="shared" si="8"/>
        <v xml:space="preserve"> </v>
      </c>
      <c r="E43" s="718"/>
      <c r="F43" s="718"/>
      <c r="G43" s="718"/>
      <c r="H43" s="718"/>
      <c r="I43" s="718"/>
      <c r="J43" s="716"/>
      <c r="K43" s="716"/>
      <c r="L43" s="716"/>
      <c r="M43" s="716"/>
      <c r="N43" s="716"/>
      <c r="O43" s="716"/>
      <c r="P43" s="716"/>
      <c r="Q43" s="716"/>
      <c r="R43" s="716"/>
      <c r="S43" s="716"/>
      <c r="T43" s="716"/>
      <c r="U43" s="716"/>
      <c r="V43" s="716"/>
      <c r="W43" s="716"/>
      <c r="X43" s="716"/>
      <c r="Y43" s="716"/>
      <c r="Z43" s="716"/>
      <c r="AA43" s="716"/>
      <c r="AB43" s="716"/>
      <c r="AC43" s="716"/>
      <c r="AD43" s="610"/>
      <c r="AE43" s="716"/>
      <c r="AF43" s="716"/>
      <c r="AG43" s="716"/>
      <c r="AH43" s="716"/>
      <c r="AI43" s="716"/>
      <c r="AJ43" s="716"/>
      <c r="AK43" s="716"/>
      <c r="AL43" s="716"/>
      <c r="AM43" s="716"/>
      <c r="AN43" s="716"/>
      <c r="AO43" s="716"/>
      <c r="AP43" s="716"/>
      <c r="AQ43" s="716"/>
      <c r="AR43" s="716"/>
      <c r="AS43" s="716"/>
      <c r="AT43" s="716"/>
      <c r="AU43" s="716"/>
      <c r="AV43" s="716"/>
      <c r="AW43" s="716"/>
      <c r="AX43" s="716"/>
      <c r="AY43" s="716"/>
      <c r="AZ43" s="716"/>
      <c r="BA43" s="716"/>
      <c r="BB43" s="716"/>
      <c r="BC43" s="610"/>
      <c r="BD43" s="716"/>
      <c r="BE43" s="716"/>
      <c r="BF43" s="716"/>
      <c r="BG43" s="716"/>
      <c r="BH43" s="716"/>
      <c r="BI43" s="716"/>
      <c r="BJ43" s="716"/>
      <c r="BK43" s="716"/>
      <c r="BL43" s="716"/>
      <c r="BM43" s="716"/>
      <c r="BN43" s="716"/>
      <c r="BO43" s="716"/>
      <c r="BP43" s="716"/>
      <c r="BQ43" s="716"/>
      <c r="BR43" s="716"/>
      <c r="BS43" s="716"/>
      <c r="BT43" s="716"/>
      <c r="BU43" s="716"/>
      <c r="BV43" s="716"/>
      <c r="BW43" s="716"/>
      <c r="BX43" s="1220"/>
      <c r="BY43" s="1220"/>
      <c r="BZ43" s="1220"/>
      <c r="CA43" s="1220"/>
    </row>
    <row r="44" spans="1:79" s="61" customFormat="1" ht="23.4" thickBot="1">
      <c r="A44" s="1950">
        <v>3</v>
      </c>
      <c r="B44" s="1940" t="s">
        <v>16</v>
      </c>
      <c r="C44" s="1276"/>
      <c r="D44" s="1475" t="str">
        <f t="shared" si="8"/>
        <v xml:space="preserve"> Davenport</v>
      </c>
      <c r="E44" s="1905">
        <v>2011</v>
      </c>
      <c r="F44" s="1906"/>
      <c r="G44" s="1906"/>
      <c r="H44" s="1906"/>
      <c r="I44" s="1907"/>
      <c r="J44" s="1887" t="s">
        <v>1109</v>
      </c>
      <c r="K44" s="1888"/>
      <c r="L44" s="1888"/>
      <c r="M44" s="1889"/>
      <c r="N44" s="1908" t="s">
        <v>1108</v>
      </c>
      <c r="O44" s="1891"/>
      <c r="P44" s="1891"/>
      <c r="Q44" s="1892"/>
      <c r="R44" s="1887" t="s">
        <v>1107</v>
      </c>
      <c r="S44" s="1888"/>
      <c r="T44" s="1888"/>
      <c r="U44" s="1889"/>
      <c r="V44" s="1908" t="s">
        <v>1106</v>
      </c>
      <c r="W44" s="1891"/>
      <c r="X44" s="1891"/>
      <c r="Y44" s="1892"/>
      <c r="Z44" s="1887" t="s">
        <v>1105</v>
      </c>
      <c r="AA44" s="1888"/>
      <c r="AB44" s="1888"/>
      <c r="AC44" s="1889"/>
      <c r="AD44" s="962"/>
      <c r="AE44" s="1890" t="s">
        <v>1104</v>
      </c>
      <c r="AF44" s="1891"/>
      <c r="AG44" s="1891"/>
      <c r="AH44" s="1892"/>
      <c r="AI44" s="1887" t="s">
        <v>1103</v>
      </c>
      <c r="AJ44" s="1888"/>
      <c r="AK44" s="1888"/>
      <c r="AL44" s="1889"/>
      <c r="AM44" s="1908" t="s">
        <v>1102</v>
      </c>
      <c r="AN44" s="1891"/>
      <c r="AO44" s="1891"/>
      <c r="AP44" s="1892"/>
      <c r="AQ44" s="1887" t="s">
        <v>1101</v>
      </c>
      <c r="AR44" s="1888"/>
      <c r="AS44" s="1888"/>
      <c r="AT44" s="1889"/>
      <c r="AU44" s="1908" t="s">
        <v>1100</v>
      </c>
      <c r="AV44" s="1891"/>
      <c r="AW44" s="1891"/>
      <c r="AX44" s="1892"/>
      <c r="AY44" s="1887" t="s">
        <v>1099</v>
      </c>
      <c r="AZ44" s="1888"/>
      <c r="BA44" s="1888"/>
      <c r="BB44" s="1889"/>
      <c r="BC44" s="962"/>
      <c r="BD44" s="1890" t="s">
        <v>1098</v>
      </c>
      <c r="BE44" s="1891"/>
      <c r="BF44" s="1891"/>
      <c r="BG44" s="1892"/>
      <c r="BH44" s="1893" t="s">
        <v>1097</v>
      </c>
      <c r="BI44" s="1894"/>
      <c r="BJ44" s="1894"/>
      <c r="BK44" s="1895"/>
      <c r="BL44" s="1896" t="s">
        <v>1096</v>
      </c>
      <c r="BM44" s="1897"/>
      <c r="BN44" s="1897"/>
      <c r="BO44" s="1898"/>
      <c r="BP44" s="1893" t="s">
        <v>1095</v>
      </c>
      <c r="BQ44" s="1894"/>
      <c r="BR44" s="1894"/>
      <c r="BS44" s="1895"/>
      <c r="BT44" s="1896" t="s">
        <v>1094</v>
      </c>
      <c r="BU44" s="1897"/>
      <c r="BV44" s="1897"/>
      <c r="BW44" s="1912"/>
      <c r="BX44" s="963"/>
      <c r="BY44" s="963"/>
      <c r="BZ44" s="963"/>
      <c r="CA44" s="963"/>
    </row>
    <row r="45" spans="1:79" ht="12.75" customHeight="1" thickBot="1">
      <c r="A45" s="1950"/>
      <c r="B45" s="1940"/>
      <c r="C45" s="1276"/>
      <c r="D45" s="1475" t="str">
        <f t="shared" si="8"/>
        <v xml:space="preserve"> </v>
      </c>
      <c r="E45" s="1913"/>
      <c r="F45" s="1914"/>
      <c r="G45" s="1914"/>
      <c r="H45" s="1914"/>
      <c r="I45" s="1915"/>
      <c r="J45" s="1887" t="s">
        <v>1363</v>
      </c>
      <c r="K45" s="1888"/>
      <c r="L45" s="1888"/>
      <c r="M45" s="1889"/>
      <c r="N45" s="1908" t="s">
        <v>1361</v>
      </c>
      <c r="O45" s="1891"/>
      <c r="P45" s="1891"/>
      <c r="Q45" s="1892"/>
      <c r="R45" s="1887" t="s">
        <v>1362</v>
      </c>
      <c r="S45" s="1888"/>
      <c r="T45" s="1888"/>
      <c r="U45" s="1889"/>
      <c r="V45" s="1908" t="s">
        <v>1360</v>
      </c>
      <c r="W45" s="1891"/>
      <c r="X45" s="1891"/>
      <c r="Y45" s="1892"/>
      <c r="Z45" s="1887" t="s">
        <v>1364</v>
      </c>
      <c r="AA45" s="1888"/>
      <c r="AB45" s="1888"/>
      <c r="AC45" s="1889"/>
      <c r="AD45" s="962"/>
      <c r="AE45" s="1890" t="s">
        <v>1365</v>
      </c>
      <c r="AF45" s="1891"/>
      <c r="AG45" s="1891"/>
      <c r="AH45" s="1892"/>
      <c r="AI45" s="1887" t="s">
        <v>1362</v>
      </c>
      <c r="AJ45" s="1888"/>
      <c r="AK45" s="1888"/>
      <c r="AL45" s="1889"/>
      <c r="AM45" s="1908" t="s">
        <v>1361</v>
      </c>
      <c r="AN45" s="1891"/>
      <c r="AO45" s="1891"/>
      <c r="AP45" s="1892"/>
      <c r="AQ45" s="1887" t="s">
        <v>1360</v>
      </c>
      <c r="AR45" s="1888"/>
      <c r="AS45" s="1888"/>
      <c r="AT45" s="1889"/>
      <c r="AU45" s="1908" t="s">
        <v>1363</v>
      </c>
      <c r="AV45" s="1891"/>
      <c r="AW45" s="1891"/>
      <c r="AX45" s="1892"/>
      <c r="AY45" s="1887" t="s">
        <v>1362</v>
      </c>
      <c r="AZ45" s="1888"/>
      <c r="BA45" s="1888"/>
      <c r="BB45" s="1889"/>
      <c r="BC45" s="962"/>
      <c r="BD45" s="1890" t="s">
        <v>1360</v>
      </c>
      <c r="BE45" s="1891"/>
      <c r="BF45" s="1891"/>
      <c r="BG45" s="1892"/>
      <c r="BH45" s="1893" t="s">
        <v>1364</v>
      </c>
      <c r="BI45" s="1894"/>
      <c r="BJ45" s="1894"/>
      <c r="BK45" s="1895"/>
      <c r="BL45" s="1896" t="s">
        <v>1361</v>
      </c>
      <c r="BM45" s="1897"/>
      <c r="BN45" s="1897"/>
      <c r="BO45" s="1898"/>
      <c r="BP45" s="1893" t="s">
        <v>1365</v>
      </c>
      <c r="BQ45" s="1894"/>
      <c r="BR45" s="1894"/>
      <c r="BS45" s="1895"/>
      <c r="BT45" s="1896" t="s">
        <v>1363</v>
      </c>
      <c r="BU45" s="1897"/>
      <c r="BV45" s="1897"/>
      <c r="BW45" s="1912"/>
    </row>
    <row r="46" spans="1:79" ht="23.4" thickBot="1">
      <c r="A46" s="1950"/>
      <c r="B46" s="1940"/>
      <c r="C46" s="1276"/>
      <c r="D46" s="1475" t="str">
        <f t="shared" si="8"/>
        <v xml:space="preserve"> </v>
      </c>
      <c r="E46" s="603" t="s">
        <v>268</v>
      </c>
      <c r="F46" s="603" t="s">
        <v>1092</v>
      </c>
      <c r="G46" s="603" t="s">
        <v>267</v>
      </c>
      <c r="H46" s="603" t="s">
        <v>266</v>
      </c>
      <c r="I46" s="602" t="s">
        <v>265</v>
      </c>
      <c r="J46" s="605" t="s">
        <v>268</v>
      </c>
      <c r="K46" s="605" t="s">
        <v>1092</v>
      </c>
      <c r="L46" s="605" t="s">
        <v>267</v>
      </c>
      <c r="M46" s="604" t="s">
        <v>266</v>
      </c>
      <c r="N46" s="605" t="s">
        <v>268</v>
      </c>
      <c r="O46" s="605" t="s">
        <v>1092</v>
      </c>
      <c r="P46" s="605" t="s">
        <v>267</v>
      </c>
      <c r="Q46" s="608" t="s">
        <v>266</v>
      </c>
      <c r="R46" s="704" t="s">
        <v>268</v>
      </c>
      <c r="S46" s="603" t="s">
        <v>1092</v>
      </c>
      <c r="T46" s="603" t="s">
        <v>267</v>
      </c>
      <c r="U46" s="602" t="s">
        <v>266</v>
      </c>
      <c r="V46" s="603" t="s">
        <v>268</v>
      </c>
      <c r="W46" s="603" t="s">
        <v>1092</v>
      </c>
      <c r="X46" s="603" t="s">
        <v>267</v>
      </c>
      <c r="Y46" s="607" t="s">
        <v>266</v>
      </c>
      <c r="Z46" s="704" t="s">
        <v>268</v>
      </c>
      <c r="AA46" s="603" t="s">
        <v>1092</v>
      </c>
      <c r="AB46" s="603" t="s">
        <v>267</v>
      </c>
      <c r="AC46" s="602" t="s">
        <v>266</v>
      </c>
      <c r="AD46" s="544"/>
      <c r="AE46" s="704" t="s">
        <v>268</v>
      </c>
      <c r="AF46" s="603" t="s">
        <v>1092</v>
      </c>
      <c r="AG46" s="603" t="s">
        <v>267</v>
      </c>
      <c r="AH46" s="602" t="s">
        <v>266</v>
      </c>
      <c r="AI46" s="603" t="s">
        <v>268</v>
      </c>
      <c r="AJ46" s="603" t="s">
        <v>1092</v>
      </c>
      <c r="AK46" s="603" t="s">
        <v>267</v>
      </c>
      <c r="AL46" s="602" t="s">
        <v>266</v>
      </c>
      <c r="AM46" s="603" t="s">
        <v>268</v>
      </c>
      <c r="AN46" s="603" t="s">
        <v>1092</v>
      </c>
      <c r="AO46" s="603" t="s">
        <v>267</v>
      </c>
      <c r="AP46" s="602" t="s">
        <v>266</v>
      </c>
      <c r="AQ46" s="603" t="s">
        <v>268</v>
      </c>
      <c r="AR46" s="603" t="s">
        <v>1092</v>
      </c>
      <c r="AS46" s="603" t="s">
        <v>267</v>
      </c>
      <c r="AT46" s="602" t="s">
        <v>266</v>
      </c>
      <c r="AU46" s="605" t="s">
        <v>268</v>
      </c>
      <c r="AV46" s="605" t="s">
        <v>1092</v>
      </c>
      <c r="AW46" s="605" t="s">
        <v>267</v>
      </c>
      <c r="AX46" s="604" t="s">
        <v>266</v>
      </c>
      <c r="AY46" s="605" t="s">
        <v>268</v>
      </c>
      <c r="AZ46" s="605" t="s">
        <v>1092</v>
      </c>
      <c r="BA46" s="605" t="s">
        <v>267</v>
      </c>
      <c r="BB46" s="604" t="s">
        <v>266</v>
      </c>
      <c r="BC46" s="544"/>
      <c r="BD46" s="606" t="s">
        <v>268</v>
      </c>
      <c r="BE46" s="605" t="s">
        <v>1092</v>
      </c>
      <c r="BF46" s="605" t="s">
        <v>267</v>
      </c>
      <c r="BG46" s="604" t="s">
        <v>266</v>
      </c>
      <c r="BH46" s="605" t="s">
        <v>268</v>
      </c>
      <c r="BI46" s="605" t="s">
        <v>1092</v>
      </c>
      <c r="BJ46" s="605" t="s">
        <v>267</v>
      </c>
      <c r="BK46" s="604" t="s">
        <v>266</v>
      </c>
      <c r="BL46" s="605" t="s">
        <v>268</v>
      </c>
      <c r="BM46" s="605" t="s">
        <v>1092</v>
      </c>
      <c r="BN46" s="605" t="s">
        <v>267</v>
      </c>
      <c r="BO46" s="604" t="s">
        <v>266</v>
      </c>
      <c r="BP46" s="603" t="s">
        <v>268</v>
      </c>
      <c r="BQ46" s="603" t="s">
        <v>1092</v>
      </c>
      <c r="BR46" s="603" t="s">
        <v>267</v>
      </c>
      <c r="BS46" s="602" t="s">
        <v>266</v>
      </c>
      <c r="BT46" s="605" t="s">
        <v>268</v>
      </c>
      <c r="BU46" s="605" t="s">
        <v>1092</v>
      </c>
      <c r="BV46" s="605" t="s">
        <v>267</v>
      </c>
      <c r="BW46" s="604" t="s">
        <v>266</v>
      </c>
    </row>
    <row r="47" spans="1:79" s="907" customFormat="1" ht="13.8" thickBot="1">
      <c r="A47" s="1004">
        <v>1</v>
      </c>
      <c r="B47" s="1219" t="s">
        <v>1513</v>
      </c>
      <c r="C47" s="1483" t="s">
        <v>1553</v>
      </c>
      <c r="D47" s="1475" t="str">
        <f t="shared" si="8"/>
        <v>Denny Mahan</v>
      </c>
      <c r="E47" s="1167">
        <f t="shared" ref="E47:E60" si="19">SUM(J47,N47,R47,V47,Z47,AE47,AI47,AM47,AQ47,AU47,AY47,BD47,BH47,BL47,BP47,BT47)</f>
        <v>74</v>
      </c>
      <c r="F47" s="1032">
        <f t="shared" ref="F47:F60" si="20">SUM(K47,O47,S47,W47,AA47,AF47,AJ47,AN47,AR47,AV47,AZ47,BE47,BI47,BM47,BU47,BQ47)</f>
        <v>53</v>
      </c>
      <c r="G47" s="1032">
        <f t="shared" ref="G47:G60" si="21">SUM(L47,P47,T47,X47,AB47,AG47,AK47,AO47,AS47,AW47,BA47,BF47,BJ47,BN47,BV47,BR47)</f>
        <v>58</v>
      </c>
      <c r="H47" s="1032">
        <f t="shared" ref="H47:H60" si="22">SUM(M47,Q47,U47,Y47,AC47,AH47,AL47,AP47,AT47,AX47,BB47,BG47,BK47,BO47,BW47,BS47)</f>
        <v>13</v>
      </c>
      <c r="I47" s="1031">
        <f t="shared" ref="I47:I61" si="23">(G47/E47)</f>
        <v>0.78378378378378377</v>
      </c>
      <c r="J47" s="930">
        <v>5</v>
      </c>
      <c r="K47" s="930">
        <v>2</v>
      </c>
      <c r="L47" s="930">
        <v>3</v>
      </c>
      <c r="M47" s="929"/>
      <c r="N47" s="915">
        <v>5</v>
      </c>
      <c r="O47" s="915">
        <v>7</v>
      </c>
      <c r="P47" s="915">
        <v>5</v>
      </c>
      <c r="Q47" s="924">
        <v>2</v>
      </c>
      <c r="R47" s="838">
        <v>5</v>
      </c>
      <c r="S47" s="837">
        <v>1</v>
      </c>
      <c r="T47" s="837">
        <v>3</v>
      </c>
      <c r="U47" s="836"/>
      <c r="V47" s="915">
        <v>5</v>
      </c>
      <c r="W47" s="915">
        <v>3</v>
      </c>
      <c r="X47" s="915">
        <v>4</v>
      </c>
      <c r="Y47" s="914">
        <v>2</v>
      </c>
      <c r="Z47" s="918">
        <v>5</v>
      </c>
      <c r="AA47" s="918">
        <v>4</v>
      </c>
      <c r="AB47" s="918">
        <v>4</v>
      </c>
      <c r="AC47" s="917"/>
      <c r="AD47" s="544"/>
      <c r="AE47" s="928">
        <v>6</v>
      </c>
      <c r="AF47" s="927">
        <v>2</v>
      </c>
      <c r="AG47" s="927">
        <v>5</v>
      </c>
      <c r="AH47" s="926">
        <v>2</v>
      </c>
      <c r="AI47" s="950">
        <v>4</v>
      </c>
      <c r="AJ47" s="1218">
        <v>4</v>
      </c>
      <c r="AK47" s="1218">
        <v>3</v>
      </c>
      <c r="AL47" s="1217"/>
      <c r="AM47" s="947">
        <v>5</v>
      </c>
      <c r="AN47" s="999">
        <v>4</v>
      </c>
      <c r="AO47" s="999">
        <v>4</v>
      </c>
      <c r="AP47" s="998">
        <v>2</v>
      </c>
      <c r="AQ47" s="918">
        <v>5</v>
      </c>
      <c r="AR47" s="918">
        <v>3</v>
      </c>
      <c r="AS47" s="918">
        <v>4</v>
      </c>
      <c r="AT47" s="917"/>
      <c r="AU47" s="947">
        <v>7</v>
      </c>
      <c r="AV47" s="999">
        <v>6</v>
      </c>
      <c r="AW47" s="999">
        <v>7</v>
      </c>
      <c r="AX47" s="998">
        <v>4</v>
      </c>
      <c r="AY47" s="918">
        <v>4</v>
      </c>
      <c r="AZ47" s="918">
        <v>3</v>
      </c>
      <c r="BA47" s="918">
        <v>3</v>
      </c>
      <c r="BB47" s="917"/>
      <c r="BC47" s="544"/>
      <c r="BD47" s="916">
        <v>6</v>
      </c>
      <c r="BE47" s="915">
        <v>6</v>
      </c>
      <c r="BF47" s="915">
        <v>5</v>
      </c>
      <c r="BG47" s="914">
        <v>1</v>
      </c>
      <c r="BH47" s="954">
        <v>3</v>
      </c>
      <c r="BI47" s="1047">
        <v>4</v>
      </c>
      <c r="BJ47" s="1047">
        <v>3</v>
      </c>
      <c r="BK47" s="1193"/>
      <c r="BL47" s="386"/>
      <c r="BM47" s="244"/>
      <c r="BN47" s="244"/>
      <c r="BO47" s="377"/>
      <c r="BP47" s="950">
        <v>5</v>
      </c>
      <c r="BQ47" s="1218">
        <v>3</v>
      </c>
      <c r="BR47" s="1218">
        <v>3</v>
      </c>
      <c r="BS47" s="1217"/>
      <c r="BT47" s="916">
        <v>4</v>
      </c>
      <c r="BU47" s="915">
        <v>1</v>
      </c>
      <c r="BV47" s="915">
        <v>2</v>
      </c>
      <c r="BW47" s="914"/>
      <c r="BX47" s="618"/>
      <c r="BY47" s="618"/>
      <c r="BZ47" s="618"/>
      <c r="CA47" s="618"/>
    </row>
    <row r="48" spans="1:79" s="758" customFormat="1" ht="13.8" thickBot="1">
      <c r="A48" s="668">
        <v>2</v>
      </c>
      <c r="B48" s="1216" t="s">
        <v>184</v>
      </c>
      <c r="C48" s="1483" t="s">
        <v>1585</v>
      </c>
      <c r="D48" s="1475" t="str">
        <f t="shared" si="8"/>
        <v>Brandon Buck</v>
      </c>
      <c r="E48" s="587">
        <f t="shared" si="19"/>
        <v>82</v>
      </c>
      <c r="F48" s="586">
        <f t="shared" si="20"/>
        <v>46</v>
      </c>
      <c r="G48" s="586">
        <f t="shared" si="21"/>
        <v>53</v>
      </c>
      <c r="H48" s="586">
        <f t="shared" si="22"/>
        <v>4</v>
      </c>
      <c r="I48" s="585">
        <f t="shared" si="23"/>
        <v>0.64634146341463417</v>
      </c>
      <c r="J48" s="584">
        <v>5</v>
      </c>
      <c r="K48" s="584">
        <v>2</v>
      </c>
      <c r="L48" s="584">
        <v>3</v>
      </c>
      <c r="M48" s="583">
        <v>1</v>
      </c>
      <c r="N48" s="400">
        <v>7</v>
      </c>
      <c r="O48" s="400">
        <v>6</v>
      </c>
      <c r="P48" s="400">
        <v>6</v>
      </c>
      <c r="Q48" s="403"/>
      <c r="R48" s="823">
        <v>5</v>
      </c>
      <c r="S48" s="822">
        <v>3</v>
      </c>
      <c r="T48" s="822">
        <v>3</v>
      </c>
      <c r="U48" s="821"/>
      <c r="V48" s="400">
        <v>5</v>
      </c>
      <c r="W48" s="234">
        <v>1</v>
      </c>
      <c r="X48" s="400">
        <v>2</v>
      </c>
      <c r="Y48" s="399"/>
      <c r="Z48" s="398">
        <v>5</v>
      </c>
      <c r="AA48" s="398">
        <v>2</v>
      </c>
      <c r="AB48" s="398">
        <v>4</v>
      </c>
      <c r="AC48" s="397"/>
      <c r="AD48" s="544"/>
      <c r="AE48" s="892">
        <v>6</v>
      </c>
      <c r="AF48" s="891">
        <v>3</v>
      </c>
      <c r="AG48" s="891">
        <v>4</v>
      </c>
      <c r="AH48" s="939">
        <v>1</v>
      </c>
      <c r="AI48" s="823">
        <v>5</v>
      </c>
      <c r="AJ48" s="822">
        <v>4</v>
      </c>
      <c r="AK48" s="822">
        <v>4</v>
      </c>
      <c r="AL48" s="821"/>
      <c r="AM48" s="401">
        <v>5</v>
      </c>
      <c r="AN48" s="400">
        <v>4</v>
      </c>
      <c r="AO48" s="400">
        <v>4</v>
      </c>
      <c r="AP48" s="399"/>
      <c r="AQ48" s="398">
        <v>6</v>
      </c>
      <c r="AR48" s="398">
        <v>2</v>
      </c>
      <c r="AS48" s="398">
        <v>2</v>
      </c>
      <c r="AT48" s="397"/>
      <c r="AU48" s="401">
        <v>7</v>
      </c>
      <c r="AV48" s="400">
        <v>7</v>
      </c>
      <c r="AW48" s="400">
        <v>6</v>
      </c>
      <c r="AX48" s="399">
        <v>1</v>
      </c>
      <c r="AY48" s="398">
        <v>4</v>
      </c>
      <c r="AZ48" s="398">
        <v>1</v>
      </c>
      <c r="BA48" s="398">
        <v>2</v>
      </c>
      <c r="BB48" s="397"/>
      <c r="BC48" s="544"/>
      <c r="BD48" s="401">
        <v>7</v>
      </c>
      <c r="BE48" s="400">
        <v>5</v>
      </c>
      <c r="BF48" s="400">
        <v>5</v>
      </c>
      <c r="BG48" s="399">
        <v>1</v>
      </c>
      <c r="BH48" s="402">
        <v>5</v>
      </c>
      <c r="BI48" s="398">
        <v>1</v>
      </c>
      <c r="BJ48" s="398">
        <v>1</v>
      </c>
      <c r="BK48" s="397"/>
      <c r="BL48" s="401">
        <v>5</v>
      </c>
      <c r="BM48" s="400">
        <v>3</v>
      </c>
      <c r="BN48" s="400">
        <v>4</v>
      </c>
      <c r="BO48" s="399"/>
      <c r="BP48" s="823">
        <v>5</v>
      </c>
      <c r="BQ48" s="822">
        <v>2</v>
      </c>
      <c r="BR48" s="822">
        <v>3</v>
      </c>
      <c r="BS48" s="821"/>
      <c r="BT48" s="407"/>
      <c r="BU48" s="394"/>
      <c r="BV48" s="394"/>
      <c r="BW48" s="393"/>
      <c r="BX48" s="618"/>
      <c r="BY48" s="618"/>
      <c r="BZ48" s="618"/>
      <c r="CA48" s="618"/>
    </row>
    <row r="49" spans="1:79" s="907" customFormat="1" ht="13.8" thickBot="1">
      <c r="A49" s="992">
        <v>3</v>
      </c>
      <c r="B49" s="1152" t="s">
        <v>118</v>
      </c>
      <c r="C49" s="1484" t="s">
        <v>1563</v>
      </c>
      <c r="D49" s="1475" t="str">
        <f t="shared" si="8"/>
        <v>Matt Thomas</v>
      </c>
      <c r="E49" s="1167">
        <f t="shared" si="19"/>
        <v>63</v>
      </c>
      <c r="F49" s="1032">
        <f t="shared" si="20"/>
        <v>23</v>
      </c>
      <c r="G49" s="1032">
        <f t="shared" si="21"/>
        <v>33</v>
      </c>
      <c r="H49" s="1032">
        <f t="shared" si="22"/>
        <v>3</v>
      </c>
      <c r="I49" s="1031">
        <f t="shared" si="23"/>
        <v>0.52380952380952384</v>
      </c>
      <c r="J49" s="930">
        <v>5</v>
      </c>
      <c r="K49" s="930">
        <v>3</v>
      </c>
      <c r="L49" s="930">
        <v>5</v>
      </c>
      <c r="M49" s="929"/>
      <c r="N49" s="915">
        <v>6</v>
      </c>
      <c r="O49" s="915">
        <v>4</v>
      </c>
      <c r="P49" s="915">
        <v>4</v>
      </c>
      <c r="Q49" s="924">
        <v>2</v>
      </c>
      <c r="R49" s="838">
        <v>5</v>
      </c>
      <c r="S49" s="837">
        <v>2</v>
      </c>
      <c r="T49" s="837">
        <v>2</v>
      </c>
      <c r="U49" s="836">
        <v>1</v>
      </c>
      <c r="V49" s="915">
        <v>5</v>
      </c>
      <c r="W49" s="915">
        <v>0</v>
      </c>
      <c r="X49" s="915">
        <v>2</v>
      </c>
      <c r="Y49" s="914"/>
      <c r="Z49" s="918">
        <v>5</v>
      </c>
      <c r="AA49" s="918">
        <v>2</v>
      </c>
      <c r="AB49" s="918">
        <v>3</v>
      </c>
      <c r="AC49" s="917"/>
      <c r="AD49" s="544"/>
      <c r="AE49" s="928">
        <v>5</v>
      </c>
      <c r="AF49" s="927">
        <v>2</v>
      </c>
      <c r="AG49" s="927">
        <v>2</v>
      </c>
      <c r="AH49" s="926"/>
      <c r="AI49" s="838">
        <v>5</v>
      </c>
      <c r="AJ49" s="837">
        <v>2</v>
      </c>
      <c r="AK49" s="837">
        <v>4</v>
      </c>
      <c r="AL49" s="836"/>
      <c r="AM49" s="916">
        <v>5</v>
      </c>
      <c r="AN49" s="915">
        <v>0</v>
      </c>
      <c r="AO49" s="915">
        <v>0</v>
      </c>
      <c r="AP49" s="914"/>
      <c r="AQ49" s="918">
        <v>5</v>
      </c>
      <c r="AR49" s="918">
        <v>2</v>
      </c>
      <c r="AS49" s="918">
        <v>2</v>
      </c>
      <c r="AT49" s="917"/>
      <c r="AU49" s="916">
        <v>5</v>
      </c>
      <c r="AV49" s="915">
        <v>1</v>
      </c>
      <c r="AW49" s="915">
        <v>2</v>
      </c>
      <c r="AX49" s="914"/>
      <c r="AY49" s="918">
        <v>2</v>
      </c>
      <c r="AZ49" s="918">
        <v>0</v>
      </c>
      <c r="BA49" s="918">
        <v>0</v>
      </c>
      <c r="BB49" s="917"/>
      <c r="BC49" s="544"/>
      <c r="BD49" s="916">
        <v>4</v>
      </c>
      <c r="BE49" s="915">
        <v>3</v>
      </c>
      <c r="BF49" s="915">
        <v>2</v>
      </c>
      <c r="BG49" s="914"/>
      <c r="BH49" s="387"/>
      <c r="BI49" s="379"/>
      <c r="BJ49" s="379"/>
      <c r="BK49" s="378"/>
      <c r="BL49" s="916">
        <v>6</v>
      </c>
      <c r="BM49" s="915">
        <v>2</v>
      </c>
      <c r="BN49" s="915">
        <v>5</v>
      </c>
      <c r="BO49" s="914"/>
      <c r="BP49" s="387"/>
      <c r="BQ49" s="379"/>
      <c r="BR49" s="379"/>
      <c r="BS49" s="378"/>
      <c r="BT49" s="386"/>
      <c r="BU49" s="244"/>
      <c r="BV49" s="244"/>
      <c r="BW49" s="377"/>
      <c r="BX49" s="618"/>
      <c r="BY49" s="618"/>
      <c r="BZ49" s="618"/>
      <c r="CA49" s="618"/>
    </row>
    <row r="50" spans="1:79" s="758" customFormat="1" ht="13.8" thickBot="1">
      <c r="A50" s="668">
        <v>4</v>
      </c>
      <c r="B50" s="588" t="s">
        <v>16</v>
      </c>
      <c r="C50" s="1485" t="s">
        <v>1558</v>
      </c>
      <c r="D50" s="1475" t="str">
        <f t="shared" si="8"/>
        <v>Erik Davenport</v>
      </c>
      <c r="E50" s="587">
        <f t="shared" si="19"/>
        <v>74</v>
      </c>
      <c r="F50" s="586">
        <f t="shared" si="20"/>
        <v>22</v>
      </c>
      <c r="G50" s="586">
        <f t="shared" si="21"/>
        <v>44</v>
      </c>
      <c r="H50" s="586">
        <f t="shared" si="22"/>
        <v>0</v>
      </c>
      <c r="I50" s="585">
        <f t="shared" si="23"/>
        <v>0.59459459459459463</v>
      </c>
      <c r="J50" s="584">
        <v>5</v>
      </c>
      <c r="K50" s="584">
        <v>1</v>
      </c>
      <c r="L50" s="584">
        <v>2</v>
      </c>
      <c r="M50" s="583"/>
      <c r="N50" s="400">
        <v>5</v>
      </c>
      <c r="O50" s="400">
        <v>1</v>
      </c>
      <c r="P50" s="400">
        <v>3</v>
      </c>
      <c r="Q50" s="403"/>
      <c r="R50" s="838">
        <v>3</v>
      </c>
      <c r="S50" s="837">
        <v>0</v>
      </c>
      <c r="T50" s="837">
        <v>2</v>
      </c>
      <c r="U50" s="836"/>
      <c r="V50" s="400">
        <v>4</v>
      </c>
      <c r="W50" s="234">
        <v>2</v>
      </c>
      <c r="X50" s="400">
        <v>3</v>
      </c>
      <c r="Y50" s="399"/>
      <c r="Z50" s="398">
        <v>5</v>
      </c>
      <c r="AA50" s="398">
        <v>1</v>
      </c>
      <c r="AB50" s="398">
        <v>2</v>
      </c>
      <c r="AC50" s="397"/>
      <c r="AD50" s="544"/>
      <c r="AE50" s="892">
        <v>6</v>
      </c>
      <c r="AF50" s="891">
        <v>2</v>
      </c>
      <c r="AG50" s="891">
        <v>2</v>
      </c>
      <c r="AH50" s="939"/>
      <c r="AI50" s="823">
        <v>4</v>
      </c>
      <c r="AJ50" s="822">
        <v>1</v>
      </c>
      <c r="AK50" s="822">
        <v>3</v>
      </c>
      <c r="AL50" s="821"/>
      <c r="AM50" s="401">
        <v>5</v>
      </c>
      <c r="AN50" s="400">
        <v>1</v>
      </c>
      <c r="AO50" s="400">
        <v>2</v>
      </c>
      <c r="AP50" s="399"/>
      <c r="AQ50" s="398">
        <v>5</v>
      </c>
      <c r="AR50" s="398">
        <v>2</v>
      </c>
      <c r="AS50" s="398">
        <v>3</v>
      </c>
      <c r="AT50" s="397"/>
      <c r="AU50" s="401">
        <v>7</v>
      </c>
      <c r="AV50" s="400">
        <v>2</v>
      </c>
      <c r="AW50" s="400">
        <v>6</v>
      </c>
      <c r="AX50" s="399"/>
      <c r="AY50" s="398">
        <v>4</v>
      </c>
      <c r="AZ50" s="398">
        <v>0</v>
      </c>
      <c r="BA50" s="398">
        <v>1</v>
      </c>
      <c r="BB50" s="397"/>
      <c r="BC50" s="544"/>
      <c r="BD50" s="401">
        <v>7</v>
      </c>
      <c r="BE50" s="400">
        <v>4</v>
      </c>
      <c r="BF50" s="400">
        <v>5</v>
      </c>
      <c r="BG50" s="399"/>
      <c r="BH50" s="408"/>
      <c r="BI50" s="396"/>
      <c r="BJ50" s="396"/>
      <c r="BK50" s="395"/>
      <c r="BL50" s="401">
        <v>5</v>
      </c>
      <c r="BM50" s="400">
        <v>1</v>
      </c>
      <c r="BN50" s="400">
        <v>5</v>
      </c>
      <c r="BO50" s="399"/>
      <c r="BP50" s="823">
        <v>5</v>
      </c>
      <c r="BQ50" s="822">
        <v>3</v>
      </c>
      <c r="BR50" s="822">
        <v>3</v>
      </c>
      <c r="BS50" s="821"/>
      <c r="BT50" s="401">
        <v>4</v>
      </c>
      <c r="BU50" s="400">
        <v>1</v>
      </c>
      <c r="BV50" s="400">
        <v>2</v>
      </c>
      <c r="BW50" s="399"/>
      <c r="BX50" s="618"/>
      <c r="BY50" s="618"/>
      <c r="BZ50" s="618"/>
      <c r="CA50" s="618"/>
    </row>
    <row r="51" spans="1:79" s="907" customFormat="1" ht="13.8" thickBot="1">
      <c r="A51" s="992">
        <v>5</v>
      </c>
      <c r="B51" s="1168" t="s">
        <v>118</v>
      </c>
      <c r="C51" s="1484" t="s">
        <v>1607</v>
      </c>
      <c r="D51" s="1475" t="str">
        <f t="shared" si="8"/>
        <v>Ryan Thomas</v>
      </c>
      <c r="E51" s="1167">
        <f t="shared" si="19"/>
        <v>43</v>
      </c>
      <c r="F51" s="1032">
        <f t="shared" si="20"/>
        <v>19</v>
      </c>
      <c r="G51" s="1032">
        <f t="shared" si="21"/>
        <v>23</v>
      </c>
      <c r="H51" s="1032">
        <f t="shared" si="22"/>
        <v>2</v>
      </c>
      <c r="I51" s="1031">
        <f t="shared" si="23"/>
        <v>0.53488372093023251</v>
      </c>
      <c r="J51" s="930">
        <v>5</v>
      </c>
      <c r="K51" s="930">
        <v>4</v>
      </c>
      <c r="L51" s="930">
        <v>3</v>
      </c>
      <c r="M51" s="929"/>
      <c r="N51" s="915">
        <v>7</v>
      </c>
      <c r="O51" s="915">
        <v>5</v>
      </c>
      <c r="P51" s="915">
        <v>5</v>
      </c>
      <c r="Q51" s="924">
        <v>2</v>
      </c>
      <c r="R51" s="838">
        <v>5</v>
      </c>
      <c r="S51" s="837">
        <v>1</v>
      </c>
      <c r="T51" s="837">
        <v>2</v>
      </c>
      <c r="U51" s="836"/>
      <c r="V51" s="244"/>
      <c r="W51" s="244"/>
      <c r="X51" s="244"/>
      <c r="Y51" s="377"/>
      <c r="Z51" s="918">
        <v>5</v>
      </c>
      <c r="AA51" s="918">
        <v>2</v>
      </c>
      <c r="AB51" s="918">
        <v>2</v>
      </c>
      <c r="AC51" s="917"/>
      <c r="AD51" s="544"/>
      <c r="AE51" s="386"/>
      <c r="AF51" s="244"/>
      <c r="AG51" s="244"/>
      <c r="AH51" s="377"/>
      <c r="AI51" s="387"/>
      <c r="AJ51" s="379"/>
      <c r="AK51" s="379"/>
      <c r="AL51" s="378"/>
      <c r="AM51" s="916">
        <v>5</v>
      </c>
      <c r="AN51" s="915">
        <v>0</v>
      </c>
      <c r="AO51" s="915">
        <v>2</v>
      </c>
      <c r="AP51" s="914"/>
      <c r="AQ51" s="918">
        <v>6</v>
      </c>
      <c r="AR51" s="918">
        <v>2</v>
      </c>
      <c r="AS51" s="918">
        <v>3</v>
      </c>
      <c r="AT51" s="917"/>
      <c r="AU51" s="916">
        <v>6</v>
      </c>
      <c r="AV51" s="915">
        <v>4</v>
      </c>
      <c r="AW51" s="915">
        <v>4</v>
      </c>
      <c r="AX51" s="914"/>
      <c r="AY51" s="918">
        <v>4</v>
      </c>
      <c r="AZ51" s="918">
        <v>1</v>
      </c>
      <c r="BA51" s="918">
        <v>2</v>
      </c>
      <c r="BB51" s="917"/>
      <c r="BC51" s="544"/>
      <c r="BD51" s="386"/>
      <c r="BE51" s="244"/>
      <c r="BF51" s="244"/>
      <c r="BG51" s="377"/>
      <c r="BH51" s="387"/>
      <c r="BI51" s="379"/>
      <c r="BJ51" s="379"/>
      <c r="BK51" s="378"/>
      <c r="BL51" s="386"/>
      <c r="BM51" s="244"/>
      <c r="BN51" s="244"/>
      <c r="BO51" s="377"/>
      <c r="BP51" s="387"/>
      <c r="BQ51" s="379"/>
      <c r="BR51" s="379"/>
      <c r="BS51" s="378"/>
      <c r="BT51" s="386"/>
      <c r="BU51" s="244"/>
      <c r="BV51" s="244"/>
      <c r="BW51" s="377"/>
      <c r="BX51" s="618"/>
      <c r="BY51" s="618"/>
      <c r="BZ51" s="618"/>
      <c r="CA51" s="618"/>
    </row>
    <row r="52" spans="1:79" s="758" customFormat="1" ht="13.8" thickBot="1">
      <c r="A52" s="668">
        <v>6</v>
      </c>
      <c r="B52" s="588" t="s">
        <v>132</v>
      </c>
      <c r="C52" s="1485" t="s">
        <v>1652</v>
      </c>
      <c r="D52" s="1475" t="str">
        <f t="shared" si="8"/>
        <v>Paul Sokol</v>
      </c>
      <c r="E52" s="587">
        <f t="shared" si="19"/>
        <v>79</v>
      </c>
      <c r="F52" s="586">
        <f t="shared" si="20"/>
        <v>20</v>
      </c>
      <c r="G52" s="586">
        <f t="shared" si="21"/>
        <v>41</v>
      </c>
      <c r="H52" s="586">
        <f t="shared" si="22"/>
        <v>1</v>
      </c>
      <c r="I52" s="585">
        <f t="shared" si="23"/>
        <v>0.51898734177215189</v>
      </c>
      <c r="J52" s="584">
        <v>5</v>
      </c>
      <c r="K52" s="584">
        <v>0</v>
      </c>
      <c r="L52" s="584">
        <v>0</v>
      </c>
      <c r="M52" s="583"/>
      <c r="N52" s="400">
        <v>6</v>
      </c>
      <c r="O52" s="400">
        <v>3</v>
      </c>
      <c r="P52" s="400">
        <v>4</v>
      </c>
      <c r="Q52" s="403">
        <v>1</v>
      </c>
      <c r="R52" s="823">
        <v>5</v>
      </c>
      <c r="S52" s="822">
        <v>1</v>
      </c>
      <c r="T52" s="822">
        <v>3</v>
      </c>
      <c r="U52" s="821"/>
      <c r="V52" s="400">
        <v>3</v>
      </c>
      <c r="W52" s="234">
        <v>0</v>
      </c>
      <c r="X52" s="400">
        <v>0</v>
      </c>
      <c r="Y52" s="399"/>
      <c r="Z52" s="398">
        <v>5</v>
      </c>
      <c r="AA52" s="398">
        <v>0</v>
      </c>
      <c r="AB52" s="398">
        <v>1</v>
      </c>
      <c r="AC52" s="397"/>
      <c r="AD52" s="544"/>
      <c r="AE52" s="892">
        <v>5</v>
      </c>
      <c r="AF52" s="891">
        <v>3</v>
      </c>
      <c r="AG52" s="891">
        <v>5</v>
      </c>
      <c r="AH52" s="939"/>
      <c r="AI52" s="823">
        <v>6</v>
      </c>
      <c r="AJ52" s="822">
        <v>2</v>
      </c>
      <c r="AK52" s="822">
        <v>3</v>
      </c>
      <c r="AL52" s="821"/>
      <c r="AM52" s="401">
        <v>5</v>
      </c>
      <c r="AN52" s="400">
        <v>0</v>
      </c>
      <c r="AO52" s="400">
        <v>1</v>
      </c>
      <c r="AP52" s="399"/>
      <c r="AQ52" s="398">
        <v>5</v>
      </c>
      <c r="AR52" s="398">
        <v>0</v>
      </c>
      <c r="AS52" s="398">
        <v>5</v>
      </c>
      <c r="AT52" s="397"/>
      <c r="AU52" s="401">
        <v>6</v>
      </c>
      <c r="AV52" s="400">
        <v>3</v>
      </c>
      <c r="AW52" s="400">
        <v>3</v>
      </c>
      <c r="AX52" s="399"/>
      <c r="AY52" s="398">
        <v>4</v>
      </c>
      <c r="AZ52" s="398">
        <v>0</v>
      </c>
      <c r="BA52" s="398">
        <v>1</v>
      </c>
      <c r="BB52" s="397"/>
      <c r="BC52" s="544"/>
      <c r="BD52" s="401">
        <v>5</v>
      </c>
      <c r="BE52" s="400">
        <v>4</v>
      </c>
      <c r="BF52" s="400">
        <v>4</v>
      </c>
      <c r="BG52" s="399"/>
      <c r="BH52" s="402">
        <v>5</v>
      </c>
      <c r="BI52" s="398">
        <v>0</v>
      </c>
      <c r="BJ52" s="398">
        <v>2</v>
      </c>
      <c r="BK52" s="397"/>
      <c r="BL52" s="401">
        <v>5</v>
      </c>
      <c r="BM52" s="400">
        <v>1</v>
      </c>
      <c r="BN52" s="400">
        <v>3</v>
      </c>
      <c r="BO52" s="399"/>
      <c r="BP52" s="823">
        <v>5</v>
      </c>
      <c r="BQ52" s="822">
        <v>3</v>
      </c>
      <c r="BR52" s="822">
        <v>4</v>
      </c>
      <c r="BS52" s="821"/>
      <c r="BT52" s="401">
        <v>4</v>
      </c>
      <c r="BU52" s="400">
        <v>0</v>
      </c>
      <c r="BV52" s="400">
        <v>2</v>
      </c>
      <c r="BW52" s="399"/>
      <c r="BX52" s="618"/>
      <c r="BY52" s="618"/>
      <c r="BZ52" s="618"/>
      <c r="CA52" s="618"/>
    </row>
    <row r="53" spans="1:79" s="907" customFormat="1" ht="13.8" thickBot="1">
      <c r="A53" s="992">
        <v>7</v>
      </c>
      <c r="B53" s="1168" t="s">
        <v>1725</v>
      </c>
      <c r="C53" s="1484" t="s">
        <v>1726</v>
      </c>
      <c r="D53" s="1475" t="str">
        <f t="shared" si="8"/>
        <v>Charles Meade</v>
      </c>
      <c r="E53" s="1167">
        <f t="shared" si="19"/>
        <v>82</v>
      </c>
      <c r="F53" s="1032">
        <f t="shared" si="20"/>
        <v>35</v>
      </c>
      <c r="G53" s="1032">
        <f t="shared" si="21"/>
        <v>52</v>
      </c>
      <c r="H53" s="1032">
        <f t="shared" si="22"/>
        <v>0</v>
      </c>
      <c r="I53" s="1031">
        <f t="shared" si="23"/>
        <v>0.63414634146341464</v>
      </c>
      <c r="J53" s="930">
        <v>5</v>
      </c>
      <c r="K53" s="930">
        <v>1</v>
      </c>
      <c r="L53" s="930">
        <v>3</v>
      </c>
      <c r="M53" s="929"/>
      <c r="N53" s="915">
        <v>7</v>
      </c>
      <c r="O53" s="915">
        <v>6</v>
      </c>
      <c r="P53" s="915">
        <v>6</v>
      </c>
      <c r="Q53" s="924"/>
      <c r="R53" s="838">
        <v>5</v>
      </c>
      <c r="S53" s="837">
        <v>1</v>
      </c>
      <c r="T53" s="837">
        <v>2</v>
      </c>
      <c r="U53" s="836"/>
      <c r="V53" s="915">
        <v>5</v>
      </c>
      <c r="W53" s="915">
        <v>1</v>
      </c>
      <c r="X53" s="915">
        <v>4</v>
      </c>
      <c r="Y53" s="914"/>
      <c r="Z53" s="918">
        <v>5</v>
      </c>
      <c r="AA53" s="918">
        <v>2</v>
      </c>
      <c r="AB53" s="918">
        <v>5</v>
      </c>
      <c r="AC53" s="917"/>
      <c r="AD53" s="544"/>
      <c r="AE53" s="928">
        <v>6</v>
      </c>
      <c r="AF53" s="927">
        <v>2</v>
      </c>
      <c r="AG53" s="927">
        <v>4</v>
      </c>
      <c r="AH53" s="926"/>
      <c r="AI53" s="838">
        <v>6</v>
      </c>
      <c r="AJ53" s="837">
        <v>2</v>
      </c>
      <c r="AK53" s="837">
        <v>2</v>
      </c>
      <c r="AL53" s="836"/>
      <c r="AM53" s="916">
        <v>5</v>
      </c>
      <c r="AN53" s="915">
        <v>3</v>
      </c>
      <c r="AO53" s="915">
        <v>2</v>
      </c>
      <c r="AP53" s="914"/>
      <c r="AQ53" s="379"/>
      <c r="AR53" s="379"/>
      <c r="AS53" s="379"/>
      <c r="AT53" s="378"/>
      <c r="AU53" s="916">
        <v>6</v>
      </c>
      <c r="AV53" s="915">
        <v>5</v>
      </c>
      <c r="AW53" s="915">
        <v>5</v>
      </c>
      <c r="AX53" s="914"/>
      <c r="AY53" s="918">
        <v>4</v>
      </c>
      <c r="AZ53" s="918">
        <v>1</v>
      </c>
      <c r="BA53" s="918">
        <v>3</v>
      </c>
      <c r="BB53" s="917"/>
      <c r="BC53" s="544"/>
      <c r="BD53" s="916">
        <v>7</v>
      </c>
      <c r="BE53" s="915">
        <v>3</v>
      </c>
      <c r="BF53" s="915">
        <v>5</v>
      </c>
      <c r="BG53" s="914"/>
      <c r="BH53" s="1189">
        <v>5</v>
      </c>
      <c r="BI53" s="918">
        <v>2</v>
      </c>
      <c r="BJ53" s="918">
        <v>1</v>
      </c>
      <c r="BK53" s="917"/>
      <c r="BL53" s="916">
        <v>6</v>
      </c>
      <c r="BM53" s="915">
        <v>3</v>
      </c>
      <c r="BN53" s="915">
        <v>4</v>
      </c>
      <c r="BO53" s="914"/>
      <c r="BP53" s="838">
        <v>5</v>
      </c>
      <c r="BQ53" s="837">
        <v>3</v>
      </c>
      <c r="BR53" s="837">
        <v>5</v>
      </c>
      <c r="BS53" s="836"/>
      <c r="BT53" s="916">
        <v>5</v>
      </c>
      <c r="BU53" s="915">
        <v>0</v>
      </c>
      <c r="BV53" s="915">
        <v>1</v>
      </c>
      <c r="BW53" s="914"/>
      <c r="BX53" s="618"/>
      <c r="BY53" s="618"/>
      <c r="BZ53" s="618"/>
      <c r="CA53" s="618"/>
    </row>
    <row r="54" spans="1:79" s="758" customFormat="1" ht="13.8" thickBot="1">
      <c r="A54" s="668">
        <v>8</v>
      </c>
      <c r="B54" s="588" t="s">
        <v>1747</v>
      </c>
      <c r="C54" s="1485" t="s">
        <v>1595</v>
      </c>
      <c r="D54" s="1475" t="str">
        <f t="shared" si="8"/>
        <v>Adam Olds</v>
      </c>
      <c r="E54" s="587">
        <f t="shared" si="19"/>
        <v>50</v>
      </c>
      <c r="F54" s="586">
        <f t="shared" si="20"/>
        <v>14</v>
      </c>
      <c r="G54" s="586">
        <f t="shared" si="21"/>
        <v>26</v>
      </c>
      <c r="H54" s="586">
        <f t="shared" si="22"/>
        <v>0</v>
      </c>
      <c r="I54" s="585">
        <f t="shared" si="23"/>
        <v>0.52</v>
      </c>
      <c r="J54" s="584">
        <v>3</v>
      </c>
      <c r="K54" s="584">
        <v>1</v>
      </c>
      <c r="L54" s="584">
        <v>1</v>
      </c>
      <c r="M54" s="583"/>
      <c r="N54" s="400">
        <v>3</v>
      </c>
      <c r="O54" s="400">
        <v>1</v>
      </c>
      <c r="P54" s="400">
        <v>1</v>
      </c>
      <c r="Q54" s="403"/>
      <c r="R54" s="823">
        <v>2</v>
      </c>
      <c r="S54" s="822">
        <v>1</v>
      </c>
      <c r="T54" s="822">
        <v>2</v>
      </c>
      <c r="U54" s="821"/>
      <c r="V54" s="400">
        <v>2</v>
      </c>
      <c r="W54" s="400">
        <v>0</v>
      </c>
      <c r="X54" s="400">
        <v>2</v>
      </c>
      <c r="Y54" s="399"/>
      <c r="Z54" s="398">
        <v>3</v>
      </c>
      <c r="AA54" s="398">
        <v>1</v>
      </c>
      <c r="AB54" s="398">
        <v>1</v>
      </c>
      <c r="AC54" s="397"/>
      <c r="AD54" s="544"/>
      <c r="AE54" s="892">
        <v>4</v>
      </c>
      <c r="AF54" s="891">
        <v>1</v>
      </c>
      <c r="AG54" s="891">
        <v>2</v>
      </c>
      <c r="AH54" s="939"/>
      <c r="AI54" s="408"/>
      <c r="AJ54" s="396"/>
      <c r="AK54" s="396"/>
      <c r="AL54" s="395"/>
      <c r="AM54" s="407"/>
      <c r="AN54" s="394"/>
      <c r="AO54" s="394"/>
      <c r="AP54" s="393"/>
      <c r="AQ54" s="398">
        <v>3</v>
      </c>
      <c r="AR54" s="398">
        <v>0</v>
      </c>
      <c r="AS54" s="398">
        <v>1</v>
      </c>
      <c r="AT54" s="397"/>
      <c r="AU54" s="401">
        <v>7</v>
      </c>
      <c r="AV54" s="400">
        <v>6</v>
      </c>
      <c r="AW54" s="400">
        <v>6</v>
      </c>
      <c r="AX54" s="399"/>
      <c r="AY54" s="398">
        <v>1</v>
      </c>
      <c r="AZ54" s="398">
        <v>0</v>
      </c>
      <c r="BA54" s="398">
        <v>1</v>
      </c>
      <c r="BB54" s="397"/>
      <c r="BC54" s="544"/>
      <c r="BD54" s="401">
        <v>3</v>
      </c>
      <c r="BE54" s="400">
        <v>0</v>
      </c>
      <c r="BF54" s="400">
        <v>2</v>
      </c>
      <c r="BG54" s="399"/>
      <c r="BH54" s="402">
        <v>5</v>
      </c>
      <c r="BI54" s="398">
        <v>1</v>
      </c>
      <c r="BJ54" s="398">
        <v>3</v>
      </c>
      <c r="BK54" s="397"/>
      <c r="BL54" s="401">
        <v>5</v>
      </c>
      <c r="BM54" s="400">
        <v>0</v>
      </c>
      <c r="BN54" s="400">
        <v>0</v>
      </c>
      <c r="BO54" s="399"/>
      <c r="BP54" s="823">
        <v>5</v>
      </c>
      <c r="BQ54" s="822">
        <v>1</v>
      </c>
      <c r="BR54" s="822">
        <v>2</v>
      </c>
      <c r="BS54" s="821"/>
      <c r="BT54" s="401">
        <v>4</v>
      </c>
      <c r="BU54" s="400">
        <v>1</v>
      </c>
      <c r="BV54" s="400">
        <v>2</v>
      </c>
      <c r="BW54" s="399"/>
      <c r="BX54" s="618"/>
      <c r="BY54" s="618"/>
      <c r="BZ54" s="618"/>
      <c r="CA54" s="618"/>
    </row>
    <row r="55" spans="1:79" s="907" customFormat="1" ht="13.8" thickBot="1">
      <c r="A55" s="992">
        <v>9</v>
      </c>
      <c r="B55" s="1469" t="s">
        <v>1634</v>
      </c>
      <c r="C55" s="1486" t="s">
        <v>1630</v>
      </c>
      <c r="D55" s="1475" t="str">
        <f t="shared" si="8"/>
        <v>Jamie Kennedy</v>
      </c>
      <c r="E55" s="1167">
        <f t="shared" si="19"/>
        <v>79</v>
      </c>
      <c r="F55" s="1032">
        <f t="shared" si="20"/>
        <v>22</v>
      </c>
      <c r="G55" s="1032">
        <f t="shared" si="21"/>
        <v>43</v>
      </c>
      <c r="H55" s="1032">
        <f t="shared" si="22"/>
        <v>0</v>
      </c>
      <c r="I55" s="1031">
        <f t="shared" si="23"/>
        <v>0.54430379746835444</v>
      </c>
      <c r="J55" s="930">
        <v>2</v>
      </c>
      <c r="K55" s="930">
        <v>1</v>
      </c>
      <c r="L55" s="930">
        <v>1</v>
      </c>
      <c r="M55" s="929"/>
      <c r="N55" s="915">
        <v>6</v>
      </c>
      <c r="O55" s="915">
        <v>4</v>
      </c>
      <c r="P55" s="915">
        <v>3</v>
      </c>
      <c r="Q55" s="924"/>
      <c r="R55" s="838">
        <v>5</v>
      </c>
      <c r="S55" s="837">
        <v>0</v>
      </c>
      <c r="T55" s="837">
        <v>2</v>
      </c>
      <c r="U55" s="836"/>
      <c r="V55" s="915">
        <v>4</v>
      </c>
      <c r="W55" s="915">
        <v>0</v>
      </c>
      <c r="X55" s="915">
        <v>0</v>
      </c>
      <c r="Y55" s="914"/>
      <c r="Z55" s="918">
        <v>5</v>
      </c>
      <c r="AA55" s="918">
        <v>2</v>
      </c>
      <c r="AB55" s="918">
        <v>4</v>
      </c>
      <c r="AC55" s="917"/>
      <c r="AD55" s="544"/>
      <c r="AE55" s="928">
        <v>4</v>
      </c>
      <c r="AF55" s="927">
        <v>2</v>
      </c>
      <c r="AG55" s="927">
        <v>4</v>
      </c>
      <c r="AH55" s="926"/>
      <c r="AI55" s="838">
        <v>6</v>
      </c>
      <c r="AJ55" s="837">
        <v>2</v>
      </c>
      <c r="AK55" s="837">
        <v>2</v>
      </c>
      <c r="AL55" s="836"/>
      <c r="AM55" s="916">
        <v>5</v>
      </c>
      <c r="AN55" s="915">
        <v>0</v>
      </c>
      <c r="AO55" s="915">
        <v>3</v>
      </c>
      <c r="AP55" s="914"/>
      <c r="AQ55" s="918">
        <v>5</v>
      </c>
      <c r="AR55" s="918">
        <v>1</v>
      </c>
      <c r="AS55" s="918">
        <v>2</v>
      </c>
      <c r="AT55" s="917"/>
      <c r="AU55" s="916">
        <v>8</v>
      </c>
      <c r="AV55" s="915">
        <v>3</v>
      </c>
      <c r="AW55" s="915">
        <v>5</v>
      </c>
      <c r="AX55" s="914"/>
      <c r="AY55" s="918">
        <v>4</v>
      </c>
      <c r="AZ55" s="918">
        <v>0</v>
      </c>
      <c r="BA55" s="918">
        <v>1</v>
      </c>
      <c r="BB55" s="917"/>
      <c r="BC55" s="544"/>
      <c r="BD55" s="916">
        <v>7</v>
      </c>
      <c r="BE55" s="915">
        <v>4</v>
      </c>
      <c r="BF55" s="915">
        <v>6</v>
      </c>
      <c r="BG55" s="914"/>
      <c r="BH55" s="1189">
        <v>5</v>
      </c>
      <c r="BI55" s="918">
        <v>1</v>
      </c>
      <c r="BJ55" s="918">
        <v>2</v>
      </c>
      <c r="BK55" s="917"/>
      <c r="BL55" s="916">
        <v>4</v>
      </c>
      <c r="BM55" s="915">
        <v>0</v>
      </c>
      <c r="BN55" s="915">
        <v>2</v>
      </c>
      <c r="BO55" s="914"/>
      <c r="BP55" s="838">
        <v>5</v>
      </c>
      <c r="BQ55" s="837">
        <v>2</v>
      </c>
      <c r="BR55" s="837">
        <v>5</v>
      </c>
      <c r="BS55" s="836"/>
      <c r="BT55" s="916">
        <v>4</v>
      </c>
      <c r="BU55" s="915">
        <v>0</v>
      </c>
      <c r="BV55" s="915">
        <v>1</v>
      </c>
      <c r="BW55" s="914"/>
      <c r="BX55" s="618"/>
      <c r="BY55" s="618"/>
      <c r="BZ55" s="618"/>
      <c r="CA55" s="618"/>
    </row>
    <row r="56" spans="1:79" s="758" customFormat="1" ht="13.8" thickBot="1">
      <c r="A56" s="668">
        <v>10</v>
      </c>
      <c r="B56" s="1470" t="s">
        <v>229</v>
      </c>
      <c r="C56" s="1487" t="s">
        <v>1613</v>
      </c>
      <c r="D56" s="1475" t="str">
        <f t="shared" si="8"/>
        <v>Bob Bragan</v>
      </c>
      <c r="E56" s="587">
        <f t="shared" si="19"/>
        <v>43</v>
      </c>
      <c r="F56" s="586">
        <f t="shared" si="20"/>
        <v>17</v>
      </c>
      <c r="G56" s="586">
        <f t="shared" si="21"/>
        <v>27</v>
      </c>
      <c r="H56" s="586">
        <f t="shared" si="22"/>
        <v>0</v>
      </c>
      <c r="I56" s="585">
        <f t="shared" si="23"/>
        <v>0.62790697674418605</v>
      </c>
      <c r="J56" s="584">
        <v>1</v>
      </c>
      <c r="K56" s="584">
        <v>1</v>
      </c>
      <c r="L56" s="584">
        <v>1</v>
      </c>
      <c r="M56" s="583"/>
      <c r="N56" s="400">
        <v>3</v>
      </c>
      <c r="O56" s="400">
        <v>1</v>
      </c>
      <c r="P56" s="400">
        <v>2</v>
      </c>
      <c r="Q56" s="403"/>
      <c r="R56" s="823">
        <v>5</v>
      </c>
      <c r="S56" s="822">
        <v>0</v>
      </c>
      <c r="T56" s="822">
        <v>2</v>
      </c>
      <c r="U56" s="821"/>
      <c r="V56" s="400">
        <v>4</v>
      </c>
      <c r="W56" s="400">
        <v>1</v>
      </c>
      <c r="X56" s="400">
        <v>3</v>
      </c>
      <c r="Y56" s="399"/>
      <c r="Z56" s="396"/>
      <c r="AA56" s="396"/>
      <c r="AB56" s="396"/>
      <c r="AC56" s="395"/>
      <c r="AD56" s="544"/>
      <c r="AE56" s="892">
        <v>2</v>
      </c>
      <c r="AF56" s="891">
        <v>0</v>
      </c>
      <c r="AG56" s="891">
        <v>1</v>
      </c>
      <c r="AH56" s="939"/>
      <c r="AI56" s="823">
        <v>6</v>
      </c>
      <c r="AJ56" s="822">
        <v>2</v>
      </c>
      <c r="AK56" s="822">
        <v>4</v>
      </c>
      <c r="AL56" s="821"/>
      <c r="AM56" s="407"/>
      <c r="AN56" s="394"/>
      <c r="AO56" s="394"/>
      <c r="AP56" s="393"/>
      <c r="AQ56" s="398">
        <v>3</v>
      </c>
      <c r="AR56" s="398">
        <v>1</v>
      </c>
      <c r="AS56" s="398">
        <v>1</v>
      </c>
      <c r="AT56" s="397"/>
      <c r="AU56" s="401">
        <v>4</v>
      </c>
      <c r="AV56" s="400">
        <v>4</v>
      </c>
      <c r="AW56" s="400">
        <v>4</v>
      </c>
      <c r="AX56" s="399"/>
      <c r="AY56" s="398">
        <v>1</v>
      </c>
      <c r="AZ56" s="398">
        <v>1</v>
      </c>
      <c r="BA56" s="398">
        <v>1</v>
      </c>
      <c r="BB56" s="397"/>
      <c r="BC56" s="544"/>
      <c r="BD56" s="284">
        <v>3</v>
      </c>
      <c r="BE56" s="234">
        <v>1</v>
      </c>
      <c r="BF56" s="234">
        <v>2</v>
      </c>
      <c r="BG56" s="280"/>
      <c r="BH56" s="402">
        <v>5</v>
      </c>
      <c r="BI56" s="398">
        <v>2</v>
      </c>
      <c r="BJ56" s="398">
        <v>3</v>
      </c>
      <c r="BK56" s="397"/>
      <c r="BL56" s="407"/>
      <c r="BM56" s="394"/>
      <c r="BN56" s="394"/>
      <c r="BO56" s="393"/>
      <c r="BP56" s="823">
        <v>6</v>
      </c>
      <c r="BQ56" s="822">
        <v>3</v>
      </c>
      <c r="BR56" s="822">
        <v>3</v>
      </c>
      <c r="BS56" s="821"/>
      <c r="BT56" s="407"/>
      <c r="BU56" s="394"/>
      <c r="BV56" s="394"/>
      <c r="BW56" s="393"/>
      <c r="BX56" s="618"/>
      <c r="BY56" s="618"/>
      <c r="BZ56" s="618"/>
      <c r="CA56" s="618"/>
    </row>
    <row r="57" spans="1:79" s="907" customFormat="1" ht="13.8" thickBot="1">
      <c r="A57" s="992">
        <v>11</v>
      </c>
      <c r="B57" s="1168" t="s">
        <v>128</v>
      </c>
      <c r="C57" s="1484" t="s">
        <v>1573</v>
      </c>
      <c r="D57" s="1475" t="str">
        <f t="shared" si="8"/>
        <v>Andrew Capogna</v>
      </c>
      <c r="E57" s="1167">
        <f t="shared" si="19"/>
        <v>52</v>
      </c>
      <c r="F57" s="1032">
        <f t="shared" si="20"/>
        <v>13</v>
      </c>
      <c r="G57" s="1032">
        <f t="shared" si="21"/>
        <v>22</v>
      </c>
      <c r="H57" s="1032">
        <f t="shared" si="22"/>
        <v>0</v>
      </c>
      <c r="I57" s="1031">
        <f t="shared" si="23"/>
        <v>0.42307692307692307</v>
      </c>
      <c r="J57" s="930">
        <v>0</v>
      </c>
      <c r="K57" s="930">
        <v>0</v>
      </c>
      <c r="L57" s="930">
        <v>0</v>
      </c>
      <c r="M57" s="929"/>
      <c r="N57" s="915">
        <v>4</v>
      </c>
      <c r="O57" s="915">
        <v>1</v>
      </c>
      <c r="P57" s="915">
        <v>2</v>
      </c>
      <c r="Q57" s="924"/>
      <c r="R57" s="838">
        <v>2</v>
      </c>
      <c r="S57" s="837">
        <v>1</v>
      </c>
      <c r="T57" s="837">
        <v>1</v>
      </c>
      <c r="U57" s="836"/>
      <c r="V57" s="915">
        <v>2</v>
      </c>
      <c r="W57" s="915">
        <v>1</v>
      </c>
      <c r="X57" s="915">
        <v>1</v>
      </c>
      <c r="Y57" s="914"/>
      <c r="Z57" s="918">
        <v>2</v>
      </c>
      <c r="AA57" s="918">
        <v>0</v>
      </c>
      <c r="AB57" s="918">
        <v>0</v>
      </c>
      <c r="AC57" s="917"/>
      <c r="AD57" s="544"/>
      <c r="AE57" s="386"/>
      <c r="AF57" s="244"/>
      <c r="AG57" s="244"/>
      <c r="AH57" s="377"/>
      <c r="AI57" s="838">
        <v>5</v>
      </c>
      <c r="AJ57" s="837">
        <v>2</v>
      </c>
      <c r="AK57" s="837">
        <v>2</v>
      </c>
      <c r="AL57" s="836"/>
      <c r="AM57" s="916">
        <v>5</v>
      </c>
      <c r="AN57" s="915">
        <v>2</v>
      </c>
      <c r="AO57" s="915">
        <v>2</v>
      </c>
      <c r="AP57" s="914"/>
      <c r="AQ57" s="918">
        <v>3</v>
      </c>
      <c r="AR57" s="918">
        <v>0</v>
      </c>
      <c r="AS57" s="918">
        <v>0</v>
      </c>
      <c r="AT57" s="917"/>
      <c r="AU57" s="916">
        <v>3</v>
      </c>
      <c r="AV57" s="915">
        <v>1</v>
      </c>
      <c r="AW57" s="915">
        <v>1</v>
      </c>
      <c r="AX57" s="914"/>
      <c r="AY57" s="918">
        <v>3</v>
      </c>
      <c r="AZ57" s="918">
        <v>0</v>
      </c>
      <c r="BA57" s="918">
        <v>2</v>
      </c>
      <c r="BB57" s="917"/>
      <c r="BC57" s="544"/>
      <c r="BD57" s="916">
        <v>4</v>
      </c>
      <c r="BE57" s="915">
        <v>2</v>
      </c>
      <c r="BF57" s="915">
        <v>2</v>
      </c>
      <c r="BG57" s="914"/>
      <c r="BH57" s="1189">
        <v>5</v>
      </c>
      <c r="BI57" s="918">
        <v>0</v>
      </c>
      <c r="BJ57" s="918">
        <v>4</v>
      </c>
      <c r="BK57" s="917"/>
      <c r="BL57" s="916">
        <v>5</v>
      </c>
      <c r="BM57" s="915">
        <v>1</v>
      </c>
      <c r="BN57" s="915">
        <v>2</v>
      </c>
      <c r="BO57" s="914"/>
      <c r="BP57" s="838">
        <v>5</v>
      </c>
      <c r="BQ57" s="837">
        <v>1</v>
      </c>
      <c r="BR57" s="837">
        <v>2</v>
      </c>
      <c r="BS57" s="836"/>
      <c r="BT57" s="916">
        <v>4</v>
      </c>
      <c r="BU57" s="915">
        <v>1</v>
      </c>
      <c r="BV57" s="915">
        <v>1</v>
      </c>
      <c r="BW57" s="914"/>
      <c r="BX57" s="618"/>
      <c r="BY57" s="618"/>
      <c r="BZ57" s="618"/>
      <c r="CA57" s="618"/>
    </row>
    <row r="58" spans="1:79" s="758" customFormat="1" ht="13.8" thickBot="1">
      <c r="A58" s="668">
        <v>12</v>
      </c>
      <c r="B58" s="588" t="s">
        <v>16</v>
      </c>
      <c r="C58" s="1485" t="s">
        <v>1590</v>
      </c>
      <c r="D58" s="1475" t="str">
        <f t="shared" si="8"/>
        <v>Tony Davenport</v>
      </c>
      <c r="E58" s="587">
        <f t="shared" si="19"/>
        <v>37</v>
      </c>
      <c r="F58" s="586">
        <f t="shared" si="20"/>
        <v>11</v>
      </c>
      <c r="G58" s="586">
        <f t="shared" si="21"/>
        <v>16</v>
      </c>
      <c r="H58" s="586">
        <f t="shared" si="22"/>
        <v>0</v>
      </c>
      <c r="I58" s="585">
        <f t="shared" si="23"/>
        <v>0.43243243243243246</v>
      </c>
      <c r="J58" s="584">
        <v>2</v>
      </c>
      <c r="K58" s="584">
        <v>2</v>
      </c>
      <c r="L58" s="584">
        <v>1</v>
      </c>
      <c r="M58" s="583"/>
      <c r="N58" s="400">
        <v>3</v>
      </c>
      <c r="O58" s="400">
        <v>1</v>
      </c>
      <c r="P58" s="400">
        <v>1</v>
      </c>
      <c r="Q58" s="403"/>
      <c r="R58" s="823">
        <v>2</v>
      </c>
      <c r="S58" s="822">
        <v>0</v>
      </c>
      <c r="T58" s="822">
        <v>1</v>
      </c>
      <c r="U58" s="821"/>
      <c r="V58" s="400">
        <v>4</v>
      </c>
      <c r="W58" s="400">
        <v>1</v>
      </c>
      <c r="X58" s="400">
        <v>2</v>
      </c>
      <c r="Y58" s="399"/>
      <c r="Z58" s="398">
        <v>2</v>
      </c>
      <c r="AA58" s="398">
        <v>0</v>
      </c>
      <c r="AB58" s="398">
        <v>1</v>
      </c>
      <c r="AC58" s="397"/>
      <c r="AD58" s="544"/>
      <c r="AE58" s="892">
        <v>2</v>
      </c>
      <c r="AF58" s="891">
        <v>0</v>
      </c>
      <c r="AG58" s="891">
        <v>0</v>
      </c>
      <c r="AH58" s="939"/>
      <c r="AI58" s="823">
        <v>2</v>
      </c>
      <c r="AJ58" s="822">
        <v>0</v>
      </c>
      <c r="AK58" s="822">
        <v>0</v>
      </c>
      <c r="AL58" s="821"/>
      <c r="AM58" s="407"/>
      <c r="AN58" s="394"/>
      <c r="AO58" s="394"/>
      <c r="AP58" s="393"/>
      <c r="AQ58" s="396"/>
      <c r="AR58" s="396"/>
      <c r="AS58" s="396"/>
      <c r="AT58" s="395"/>
      <c r="AU58" s="407"/>
      <c r="AV58" s="394"/>
      <c r="AW58" s="394"/>
      <c r="AX58" s="393"/>
      <c r="AY58" s="398">
        <v>3</v>
      </c>
      <c r="AZ58" s="398">
        <v>0</v>
      </c>
      <c r="BA58" s="398">
        <v>1</v>
      </c>
      <c r="BB58" s="397"/>
      <c r="BC58" s="544"/>
      <c r="BD58" s="401">
        <v>3</v>
      </c>
      <c r="BE58" s="400">
        <v>2</v>
      </c>
      <c r="BF58" s="400">
        <v>3</v>
      </c>
      <c r="BG58" s="399"/>
      <c r="BH58" s="402">
        <v>5</v>
      </c>
      <c r="BI58" s="398">
        <v>1</v>
      </c>
      <c r="BJ58" s="398">
        <v>1</v>
      </c>
      <c r="BK58" s="397"/>
      <c r="BL58" s="401">
        <v>5</v>
      </c>
      <c r="BM58" s="400">
        <v>3</v>
      </c>
      <c r="BN58" s="400">
        <v>2</v>
      </c>
      <c r="BO58" s="399"/>
      <c r="BP58" s="408"/>
      <c r="BQ58" s="396"/>
      <c r="BR58" s="396"/>
      <c r="BS58" s="395"/>
      <c r="BT58" s="401">
        <v>4</v>
      </c>
      <c r="BU58" s="400">
        <v>1</v>
      </c>
      <c r="BV58" s="400">
        <v>3</v>
      </c>
      <c r="BW58" s="399"/>
      <c r="BX58" s="618"/>
      <c r="BY58" s="618"/>
      <c r="BZ58" s="618"/>
      <c r="CA58" s="618"/>
    </row>
    <row r="59" spans="1:79" s="907" customFormat="1" ht="13.8" thickBot="1">
      <c r="A59" s="992">
        <v>13</v>
      </c>
      <c r="B59" s="1168" t="s">
        <v>1748</v>
      </c>
      <c r="C59" s="1484" t="s">
        <v>1566</v>
      </c>
      <c r="D59" s="1475" t="str">
        <f t="shared" si="8"/>
        <v>Jim Wolski</v>
      </c>
      <c r="E59" s="1167">
        <f t="shared" si="19"/>
        <v>20</v>
      </c>
      <c r="F59" s="1032">
        <f t="shared" si="20"/>
        <v>6</v>
      </c>
      <c r="G59" s="1032">
        <f t="shared" si="21"/>
        <v>9</v>
      </c>
      <c r="H59" s="1032">
        <f t="shared" si="22"/>
        <v>0</v>
      </c>
      <c r="I59" s="1031">
        <f t="shared" si="23"/>
        <v>0.45</v>
      </c>
      <c r="J59" s="930">
        <v>3</v>
      </c>
      <c r="K59" s="930">
        <v>1</v>
      </c>
      <c r="L59" s="930">
        <v>1</v>
      </c>
      <c r="M59" s="929"/>
      <c r="N59" s="244"/>
      <c r="O59" s="244"/>
      <c r="P59" s="244"/>
      <c r="Q59" s="290"/>
      <c r="R59" s="387"/>
      <c r="S59" s="379"/>
      <c r="T59" s="379"/>
      <c r="U59" s="378"/>
      <c r="V59" s="244"/>
      <c r="W59" s="244"/>
      <c r="X59" s="244"/>
      <c r="Y59" s="377"/>
      <c r="Z59" s="918">
        <v>1</v>
      </c>
      <c r="AA59" s="918">
        <v>1</v>
      </c>
      <c r="AB59" s="918">
        <v>1</v>
      </c>
      <c r="AC59" s="917"/>
      <c r="AD59" s="544"/>
      <c r="AE59" s="386"/>
      <c r="AF59" s="244"/>
      <c r="AG59" s="244"/>
      <c r="AH59" s="377"/>
      <c r="AI59" s="387"/>
      <c r="AJ59" s="379"/>
      <c r="AK59" s="379"/>
      <c r="AL59" s="378"/>
      <c r="AM59" s="916">
        <v>4</v>
      </c>
      <c r="AN59" s="915">
        <v>2</v>
      </c>
      <c r="AO59" s="915">
        <v>2</v>
      </c>
      <c r="AP59" s="914"/>
      <c r="AQ59" s="918">
        <v>2</v>
      </c>
      <c r="AR59" s="918">
        <v>1</v>
      </c>
      <c r="AS59" s="918">
        <v>2</v>
      </c>
      <c r="AT59" s="917"/>
      <c r="AU59" s="386"/>
      <c r="AV59" s="244"/>
      <c r="AW59" s="244"/>
      <c r="AX59" s="377"/>
      <c r="AY59" s="918">
        <v>2</v>
      </c>
      <c r="AZ59" s="918">
        <v>0</v>
      </c>
      <c r="BA59" s="918">
        <v>0</v>
      </c>
      <c r="BB59" s="917"/>
      <c r="BC59" s="544"/>
      <c r="BD59" s="386"/>
      <c r="BE59" s="244"/>
      <c r="BF59" s="244"/>
      <c r="BG59" s="377"/>
      <c r="BH59" s="387"/>
      <c r="BI59" s="379"/>
      <c r="BJ59" s="379"/>
      <c r="BK59" s="378"/>
      <c r="BL59" s="386"/>
      <c r="BM59" s="244"/>
      <c r="BN59" s="244"/>
      <c r="BO59" s="377"/>
      <c r="BP59" s="838">
        <v>4</v>
      </c>
      <c r="BQ59" s="837">
        <v>1</v>
      </c>
      <c r="BR59" s="837">
        <v>2</v>
      </c>
      <c r="BS59" s="836"/>
      <c r="BT59" s="916">
        <v>4</v>
      </c>
      <c r="BU59" s="915">
        <v>0</v>
      </c>
      <c r="BV59" s="915">
        <v>1</v>
      </c>
      <c r="BW59" s="914"/>
      <c r="BX59" s="618"/>
      <c r="BY59" s="618"/>
      <c r="BZ59" s="618"/>
      <c r="CA59" s="618"/>
    </row>
    <row r="60" spans="1:79" s="758" customFormat="1" ht="13.8" thickBot="1">
      <c r="A60" s="633">
        <v>14</v>
      </c>
      <c r="B60" s="567" t="s">
        <v>227</v>
      </c>
      <c r="C60" s="1488" t="s">
        <v>1573</v>
      </c>
      <c r="D60" s="1475" t="str">
        <f t="shared" si="8"/>
        <v>Andrew Etter</v>
      </c>
      <c r="E60" s="566">
        <f t="shared" si="19"/>
        <v>76</v>
      </c>
      <c r="F60" s="565">
        <f t="shared" si="20"/>
        <v>23</v>
      </c>
      <c r="G60" s="565">
        <f t="shared" si="21"/>
        <v>45</v>
      </c>
      <c r="H60" s="565">
        <f t="shared" si="22"/>
        <v>8</v>
      </c>
      <c r="I60" s="564">
        <f t="shared" si="23"/>
        <v>0.59210526315789469</v>
      </c>
      <c r="J60" s="868">
        <v>5</v>
      </c>
      <c r="K60" s="563">
        <v>0</v>
      </c>
      <c r="L60" s="563">
        <v>3</v>
      </c>
      <c r="M60" s="562"/>
      <c r="N60" s="465">
        <v>7</v>
      </c>
      <c r="O60" s="465">
        <v>3</v>
      </c>
      <c r="P60" s="465">
        <v>3</v>
      </c>
      <c r="Q60" s="867">
        <v>1</v>
      </c>
      <c r="R60" s="1164">
        <v>5</v>
      </c>
      <c r="S60" s="1163">
        <v>2</v>
      </c>
      <c r="T60" s="1163">
        <v>4</v>
      </c>
      <c r="U60" s="1162"/>
      <c r="V60" s="400">
        <v>5</v>
      </c>
      <c r="W60" s="400">
        <v>2</v>
      </c>
      <c r="X60" s="400">
        <v>3</v>
      </c>
      <c r="Y60" s="399">
        <v>1</v>
      </c>
      <c r="Z60" s="398">
        <v>5</v>
      </c>
      <c r="AA60" s="398">
        <v>0</v>
      </c>
      <c r="AB60" s="398">
        <v>3</v>
      </c>
      <c r="AC60" s="397"/>
      <c r="AD60" s="544"/>
      <c r="AE60" s="892">
        <v>6</v>
      </c>
      <c r="AF60" s="891">
        <v>2</v>
      </c>
      <c r="AG60" s="891">
        <v>2</v>
      </c>
      <c r="AH60" s="939"/>
      <c r="AI60" s="1164">
        <v>5</v>
      </c>
      <c r="AJ60" s="1163">
        <v>1</v>
      </c>
      <c r="AK60" s="1163">
        <v>4</v>
      </c>
      <c r="AL60" s="1162"/>
      <c r="AM60" s="506">
        <v>4</v>
      </c>
      <c r="AN60" s="491">
        <v>3</v>
      </c>
      <c r="AO60" s="491">
        <v>3</v>
      </c>
      <c r="AP60" s="490">
        <v>2</v>
      </c>
      <c r="AQ60" s="398">
        <v>5</v>
      </c>
      <c r="AR60" s="398">
        <v>4</v>
      </c>
      <c r="AS60" s="398">
        <v>5</v>
      </c>
      <c r="AT60" s="397">
        <v>2</v>
      </c>
      <c r="AU60" s="506">
        <v>3</v>
      </c>
      <c r="AV60" s="491">
        <v>0</v>
      </c>
      <c r="AW60" s="491">
        <v>1</v>
      </c>
      <c r="AX60" s="490"/>
      <c r="AY60" s="398">
        <v>3</v>
      </c>
      <c r="AZ60" s="398">
        <v>0</v>
      </c>
      <c r="BA60" s="398">
        <v>2</v>
      </c>
      <c r="BB60" s="397"/>
      <c r="BC60" s="544"/>
      <c r="BD60" s="401">
        <v>5</v>
      </c>
      <c r="BE60" s="400">
        <v>2</v>
      </c>
      <c r="BF60" s="400">
        <v>2</v>
      </c>
      <c r="BG60" s="399">
        <v>1</v>
      </c>
      <c r="BH60" s="402">
        <v>4</v>
      </c>
      <c r="BI60" s="398">
        <v>1</v>
      </c>
      <c r="BJ60" s="398">
        <v>3</v>
      </c>
      <c r="BK60" s="397"/>
      <c r="BL60" s="401">
        <v>5</v>
      </c>
      <c r="BM60" s="400">
        <v>2</v>
      </c>
      <c r="BN60" s="400">
        <v>4</v>
      </c>
      <c r="BO60" s="399"/>
      <c r="BP60" s="823">
        <v>5</v>
      </c>
      <c r="BQ60" s="822">
        <v>1</v>
      </c>
      <c r="BR60" s="822">
        <v>1</v>
      </c>
      <c r="BS60" s="821">
        <v>1</v>
      </c>
      <c r="BT60" s="401">
        <v>4</v>
      </c>
      <c r="BU60" s="400">
        <v>0</v>
      </c>
      <c r="BV60" s="400">
        <v>2</v>
      </c>
      <c r="BW60" s="399"/>
      <c r="BX60" s="618"/>
      <c r="BY60" s="618"/>
      <c r="BZ60" s="618"/>
      <c r="CA60" s="618"/>
    </row>
    <row r="61" spans="1:79" ht="13.8" thickBot="1">
      <c r="A61" s="540"/>
      <c r="B61" s="555" t="s">
        <v>16</v>
      </c>
      <c r="C61" s="555"/>
      <c r="D61" s="1475" t="str">
        <f t="shared" si="8"/>
        <v xml:space="preserve"> Davenport</v>
      </c>
      <c r="E61" s="554">
        <f>SUM(E47:E60)</f>
        <v>854</v>
      </c>
      <c r="F61" s="553">
        <f>SUM(F47:F60)</f>
        <v>324</v>
      </c>
      <c r="G61" s="553">
        <f>SUM(G47:G60)</f>
        <v>492</v>
      </c>
      <c r="H61" s="553">
        <f>SUM(H47:H60)</f>
        <v>31</v>
      </c>
      <c r="I61" s="552">
        <f t="shared" si="23"/>
        <v>0.57611241217798592</v>
      </c>
      <c r="J61" s="368">
        <f>SUM(J47:J60)</f>
        <v>51</v>
      </c>
      <c r="K61" s="368">
        <f>SUM(K47:K60)</f>
        <v>19</v>
      </c>
      <c r="L61" s="368">
        <f>SUM(L47:L60)</f>
        <v>27</v>
      </c>
      <c r="M61" s="368">
        <f>SUM(M47:M58,M60:M60)</f>
        <v>1</v>
      </c>
      <c r="N61" s="543">
        <f t="shared" ref="N61:AC61" si="24">SUM(N47:N60)</f>
        <v>69</v>
      </c>
      <c r="O61" s="542">
        <f t="shared" si="24"/>
        <v>43</v>
      </c>
      <c r="P61" s="542">
        <f t="shared" si="24"/>
        <v>45</v>
      </c>
      <c r="Q61" s="541">
        <f t="shared" si="24"/>
        <v>8</v>
      </c>
      <c r="R61" s="543">
        <f t="shared" si="24"/>
        <v>54</v>
      </c>
      <c r="S61" s="542">
        <f t="shared" si="24"/>
        <v>13</v>
      </c>
      <c r="T61" s="542">
        <f t="shared" si="24"/>
        <v>29</v>
      </c>
      <c r="U61" s="541">
        <f t="shared" si="24"/>
        <v>1</v>
      </c>
      <c r="V61" s="543">
        <f t="shared" si="24"/>
        <v>48</v>
      </c>
      <c r="W61" s="542">
        <f t="shared" si="24"/>
        <v>12</v>
      </c>
      <c r="X61" s="542">
        <f t="shared" si="24"/>
        <v>26</v>
      </c>
      <c r="Y61" s="541">
        <f t="shared" si="24"/>
        <v>3</v>
      </c>
      <c r="Z61" s="543">
        <f t="shared" si="24"/>
        <v>53</v>
      </c>
      <c r="AA61" s="542">
        <f t="shared" si="24"/>
        <v>17</v>
      </c>
      <c r="AB61" s="542">
        <f t="shared" si="24"/>
        <v>31</v>
      </c>
      <c r="AC61" s="541">
        <f t="shared" si="24"/>
        <v>0</v>
      </c>
      <c r="AD61" s="421"/>
      <c r="AE61" s="543">
        <f t="shared" ref="AE61:BB61" si="25">SUM(AE47:AE60)</f>
        <v>52</v>
      </c>
      <c r="AF61" s="542">
        <f t="shared" si="25"/>
        <v>19</v>
      </c>
      <c r="AG61" s="542">
        <f t="shared" si="25"/>
        <v>31</v>
      </c>
      <c r="AH61" s="541">
        <f t="shared" si="25"/>
        <v>3</v>
      </c>
      <c r="AI61" s="543">
        <f t="shared" si="25"/>
        <v>54</v>
      </c>
      <c r="AJ61" s="542">
        <f t="shared" si="25"/>
        <v>22</v>
      </c>
      <c r="AK61" s="542">
        <f t="shared" si="25"/>
        <v>31</v>
      </c>
      <c r="AL61" s="541">
        <f t="shared" si="25"/>
        <v>0</v>
      </c>
      <c r="AM61" s="543">
        <f t="shared" si="25"/>
        <v>53</v>
      </c>
      <c r="AN61" s="542">
        <f t="shared" si="25"/>
        <v>19</v>
      </c>
      <c r="AO61" s="542">
        <f t="shared" si="25"/>
        <v>25</v>
      </c>
      <c r="AP61" s="541">
        <f t="shared" si="25"/>
        <v>4</v>
      </c>
      <c r="AQ61" s="543">
        <f t="shared" si="25"/>
        <v>53</v>
      </c>
      <c r="AR61" s="542">
        <f t="shared" si="25"/>
        <v>18</v>
      </c>
      <c r="AS61" s="542">
        <f t="shared" si="25"/>
        <v>30</v>
      </c>
      <c r="AT61" s="541">
        <f t="shared" si="25"/>
        <v>2</v>
      </c>
      <c r="AU61" s="543">
        <f t="shared" si="25"/>
        <v>69</v>
      </c>
      <c r="AV61" s="542">
        <f t="shared" si="25"/>
        <v>42</v>
      </c>
      <c r="AW61" s="542">
        <f t="shared" si="25"/>
        <v>50</v>
      </c>
      <c r="AX61" s="541">
        <f t="shared" si="25"/>
        <v>5</v>
      </c>
      <c r="AY61" s="543">
        <f t="shared" si="25"/>
        <v>43</v>
      </c>
      <c r="AZ61" s="542">
        <f t="shared" si="25"/>
        <v>7</v>
      </c>
      <c r="BA61" s="542">
        <f t="shared" si="25"/>
        <v>20</v>
      </c>
      <c r="BB61" s="541">
        <f t="shared" si="25"/>
        <v>0</v>
      </c>
      <c r="BC61" s="421"/>
      <c r="BD61" s="543">
        <f t="shared" ref="BD61:BW61" si="26">SUM(BD47:BD60)</f>
        <v>61</v>
      </c>
      <c r="BE61" s="542">
        <f t="shared" si="26"/>
        <v>36</v>
      </c>
      <c r="BF61" s="542">
        <f t="shared" si="26"/>
        <v>43</v>
      </c>
      <c r="BG61" s="541">
        <f t="shared" si="26"/>
        <v>3</v>
      </c>
      <c r="BH61" s="543">
        <f t="shared" si="26"/>
        <v>47</v>
      </c>
      <c r="BI61" s="542">
        <f t="shared" si="26"/>
        <v>13</v>
      </c>
      <c r="BJ61" s="542">
        <f t="shared" si="26"/>
        <v>23</v>
      </c>
      <c r="BK61" s="541">
        <f t="shared" si="26"/>
        <v>0</v>
      </c>
      <c r="BL61" s="543">
        <f t="shared" si="26"/>
        <v>51</v>
      </c>
      <c r="BM61" s="542">
        <f t="shared" si="26"/>
        <v>16</v>
      </c>
      <c r="BN61" s="542">
        <f t="shared" si="26"/>
        <v>31</v>
      </c>
      <c r="BO61" s="541">
        <f t="shared" si="26"/>
        <v>0</v>
      </c>
      <c r="BP61" s="966">
        <f t="shared" si="26"/>
        <v>55</v>
      </c>
      <c r="BQ61" s="965">
        <f t="shared" si="26"/>
        <v>23</v>
      </c>
      <c r="BR61" s="965">
        <f t="shared" si="26"/>
        <v>33</v>
      </c>
      <c r="BS61" s="964">
        <f t="shared" si="26"/>
        <v>1</v>
      </c>
      <c r="BT61" s="543">
        <f t="shared" si="26"/>
        <v>41</v>
      </c>
      <c r="BU61" s="542">
        <f t="shared" si="26"/>
        <v>5</v>
      </c>
      <c r="BV61" s="542">
        <f t="shared" si="26"/>
        <v>17</v>
      </c>
      <c r="BW61" s="541">
        <f t="shared" si="26"/>
        <v>0</v>
      </c>
    </row>
    <row r="62" spans="1:79" ht="16.2" thickBot="1">
      <c r="A62" s="540"/>
      <c r="B62" s="540"/>
      <c r="C62" s="540"/>
      <c r="D62" s="1475" t="str">
        <f t="shared" si="8"/>
        <v xml:space="preserve"> </v>
      </c>
      <c r="E62" s="1916" t="s">
        <v>1296</v>
      </c>
      <c r="F62" s="1917"/>
      <c r="G62" s="1917"/>
      <c r="H62" s="1917"/>
      <c r="I62" s="1918"/>
      <c r="J62" s="1909">
        <v>14</v>
      </c>
      <c r="K62" s="1910"/>
      <c r="L62" s="1910"/>
      <c r="M62" s="1911"/>
      <c r="N62" s="1909">
        <v>13.5</v>
      </c>
      <c r="O62" s="1910"/>
      <c r="P62" s="1910"/>
      <c r="Q62" s="1911"/>
      <c r="R62" s="1946" t="s">
        <v>1348</v>
      </c>
      <c r="S62" s="1928"/>
      <c r="T62" s="1928"/>
      <c r="U62" s="1929"/>
      <c r="V62" s="1909">
        <v>13</v>
      </c>
      <c r="W62" s="1910"/>
      <c r="X62" s="1910"/>
      <c r="Y62" s="1911"/>
      <c r="Z62" s="1909">
        <v>13</v>
      </c>
      <c r="AA62" s="1910"/>
      <c r="AB62" s="1910"/>
      <c r="AC62" s="1911"/>
      <c r="AD62" s="539"/>
      <c r="AE62" s="1946" t="s">
        <v>1348</v>
      </c>
      <c r="AF62" s="1928"/>
      <c r="AG62" s="1928"/>
      <c r="AH62" s="1929"/>
      <c r="AI62" s="1946" t="s">
        <v>1348</v>
      </c>
      <c r="AJ62" s="1928"/>
      <c r="AK62" s="1928"/>
      <c r="AL62" s="1929"/>
      <c r="AM62" s="1909">
        <v>12.6</v>
      </c>
      <c r="AN62" s="1910"/>
      <c r="AO62" s="1910"/>
      <c r="AP62" s="1911"/>
      <c r="AQ62" s="1909">
        <v>12.5</v>
      </c>
      <c r="AR62" s="1910"/>
      <c r="AS62" s="1910"/>
      <c r="AT62" s="1911"/>
      <c r="AU62" s="1909">
        <v>12.4</v>
      </c>
      <c r="AV62" s="1910"/>
      <c r="AW62" s="1910"/>
      <c r="AX62" s="1911"/>
      <c r="AY62" s="1909">
        <v>12.6</v>
      </c>
      <c r="AZ62" s="1910"/>
      <c r="BA62" s="1910"/>
      <c r="BB62" s="1911"/>
      <c r="BC62" s="539"/>
      <c r="BD62" s="1926" t="s">
        <v>1470</v>
      </c>
      <c r="BE62" s="1910"/>
      <c r="BF62" s="1910"/>
      <c r="BG62" s="1911"/>
      <c r="BH62" s="1909" t="s">
        <v>1393</v>
      </c>
      <c r="BI62" s="1910"/>
      <c r="BJ62" s="1910"/>
      <c r="BK62" s="1911"/>
      <c r="BL62" s="1909" t="s">
        <v>1469</v>
      </c>
      <c r="BM62" s="1910"/>
      <c r="BN62" s="1910"/>
      <c r="BO62" s="1911"/>
      <c r="BP62" s="1909"/>
      <c r="BQ62" s="1910"/>
      <c r="BR62" s="1910"/>
      <c r="BS62" s="1911"/>
      <c r="BT62" s="1909"/>
      <c r="BU62" s="1910"/>
      <c r="BV62" s="1910"/>
      <c r="BW62" s="1911"/>
    </row>
    <row r="63" spans="1:79" ht="13.8" thickBot="1">
      <c r="A63" s="540"/>
      <c r="B63" s="540"/>
      <c r="C63" s="540"/>
      <c r="D63" s="1475" t="str">
        <f t="shared" si="8"/>
        <v xml:space="preserve"> </v>
      </c>
      <c r="E63" s="540"/>
      <c r="F63" s="540"/>
      <c r="G63" s="540"/>
      <c r="H63" s="540"/>
      <c r="I63" s="540"/>
      <c r="J63" s="540"/>
      <c r="K63" s="540"/>
      <c r="L63" s="540"/>
      <c r="M63" s="540"/>
      <c r="N63" s="540"/>
      <c r="O63" s="540"/>
      <c r="P63" s="540"/>
      <c r="Q63" s="540"/>
      <c r="R63" s="540"/>
      <c r="S63" s="540"/>
      <c r="T63" s="540"/>
      <c r="U63" s="540"/>
      <c r="V63" s="540"/>
      <c r="W63" s="540"/>
      <c r="X63" s="540"/>
      <c r="Y63" s="540"/>
      <c r="Z63" s="540"/>
      <c r="AA63" s="540"/>
      <c r="AB63" s="540"/>
      <c r="AC63" s="540"/>
      <c r="AD63" s="610"/>
      <c r="AE63" s="540"/>
      <c r="AF63" s="540"/>
      <c r="AG63" s="540"/>
      <c r="AH63" s="540"/>
      <c r="AI63" s="540"/>
      <c r="AJ63" s="540"/>
      <c r="AK63" s="540"/>
      <c r="AL63" s="540"/>
      <c r="AM63" s="540"/>
      <c r="AN63" s="540"/>
      <c r="AO63" s="540"/>
      <c r="AP63" s="540"/>
      <c r="AQ63" s="540"/>
      <c r="AR63" s="540"/>
      <c r="AS63" s="540"/>
      <c r="AT63" s="540"/>
      <c r="AU63" s="540"/>
      <c r="AV63" s="540"/>
      <c r="AW63" s="540"/>
      <c r="AX63" s="540"/>
      <c r="AY63" s="540"/>
      <c r="AZ63" s="540"/>
      <c r="BA63" s="540"/>
      <c r="BB63" s="540"/>
      <c r="BC63" s="610"/>
      <c r="BD63" s="540"/>
      <c r="BE63" s="540"/>
      <c r="BF63" s="540"/>
      <c r="BG63" s="540"/>
      <c r="BH63" s="540"/>
      <c r="BI63" s="540"/>
      <c r="BJ63" s="540"/>
      <c r="BK63" s="540"/>
      <c r="BL63" s="540"/>
      <c r="BM63" s="540"/>
      <c r="BN63" s="540"/>
      <c r="BO63" s="540"/>
      <c r="BP63" s="540"/>
      <c r="BQ63" s="540"/>
      <c r="BR63" s="540"/>
      <c r="BS63" s="540"/>
      <c r="BT63" s="540"/>
      <c r="BU63" s="540"/>
      <c r="BV63" s="540"/>
      <c r="BW63" s="540"/>
    </row>
    <row r="64" spans="1:79" s="61" customFormat="1" ht="23.4" thickBot="1">
      <c r="A64" s="1950">
        <v>4</v>
      </c>
      <c r="B64" s="1940" t="s">
        <v>1468</v>
      </c>
      <c r="C64" s="1276"/>
      <c r="D64" s="1475" t="str">
        <f t="shared" si="8"/>
        <v xml:space="preserve"> Biggs</v>
      </c>
      <c r="E64" s="1905">
        <v>2011</v>
      </c>
      <c r="F64" s="1906"/>
      <c r="G64" s="1906"/>
      <c r="H64" s="1906"/>
      <c r="I64" s="1907"/>
      <c r="J64" s="1887" t="s">
        <v>1109</v>
      </c>
      <c r="K64" s="1888"/>
      <c r="L64" s="1888"/>
      <c r="M64" s="1889"/>
      <c r="N64" s="1908" t="s">
        <v>1108</v>
      </c>
      <c r="O64" s="1891"/>
      <c r="P64" s="1891"/>
      <c r="Q64" s="1892"/>
      <c r="R64" s="1887" t="s">
        <v>1107</v>
      </c>
      <c r="S64" s="1888"/>
      <c r="T64" s="1888"/>
      <c r="U64" s="1889"/>
      <c r="V64" s="1908" t="s">
        <v>1106</v>
      </c>
      <c r="W64" s="1891"/>
      <c r="X64" s="1891"/>
      <c r="Y64" s="1892"/>
      <c r="Z64" s="1887" t="s">
        <v>1105</v>
      </c>
      <c r="AA64" s="1888"/>
      <c r="AB64" s="1888"/>
      <c r="AC64" s="1889"/>
      <c r="AD64" s="962"/>
      <c r="AE64" s="1890" t="s">
        <v>1104</v>
      </c>
      <c r="AF64" s="1891"/>
      <c r="AG64" s="1891"/>
      <c r="AH64" s="1892"/>
      <c r="AI64" s="1887" t="s">
        <v>1103</v>
      </c>
      <c r="AJ64" s="1888"/>
      <c r="AK64" s="1888"/>
      <c r="AL64" s="1889"/>
      <c r="AM64" s="1908" t="s">
        <v>1102</v>
      </c>
      <c r="AN64" s="1891"/>
      <c r="AO64" s="1891"/>
      <c r="AP64" s="1892"/>
      <c r="AQ64" s="1887" t="s">
        <v>1101</v>
      </c>
      <c r="AR64" s="1888"/>
      <c r="AS64" s="1888"/>
      <c r="AT64" s="1889"/>
      <c r="AU64" s="1908" t="s">
        <v>1100</v>
      </c>
      <c r="AV64" s="1891"/>
      <c r="AW64" s="1891"/>
      <c r="AX64" s="1892"/>
      <c r="AY64" s="1887" t="s">
        <v>1099</v>
      </c>
      <c r="AZ64" s="1888"/>
      <c r="BA64" s="1888"/>
      <c r="BB64" s="1889"/>
      <c r="BC64" s="962"/>
      <c r="BD64" s="1890" t="s">
        <v>1098</v>
      </c>
      <c r="BE64" s="1891"/>
      <c r="BF64" s="1891"/>
      <c r="BG64" s="1892"/>
      <c r="BH64" s="1893" t="s">
        <v>1097</v>
      </c>
      <c r="BI64" s="1894"/>
      <c r="BJ64" s="1894"/>
      <c r="BK64" s="1895"/>
      <c r="BL64" s="1896" t="s">
        <v>1096</v>
      </c>
      <c r="BM64" s="1897"/>
      <c r="BN64" s="1897"/>
      <c r="BO64" s="1898"/>
      <c r="BP64" s="1893" t="s">
        <v>1095</v>
      </c>
      <c r="BQ64" s="1894"/>
      <c r="BR64" s="1894"/>
      <c r="BS64" s="1895"/>
      <c r="BT64" s="1896" t="s">
        <v>1094</v>
      </c>
      <c r="BU64" s="1897"/>
      <c r="BV64" s="1897"/>
      <c r="BW64" s="1912"/>
      <c r="BX64" s="963"/>
      <c r="BY64" s="963"/>
      <c r="BZ64" s="963"/>
      <c r="CA64" s="963"/>
    </row>
    <row r="65" spans="1:79" ht="23.4" thickBot="1">
      <c r="A65" s="1950"/>
      <c r="B65" s="1940"/>
      <c r="C65" s="1276"/>
      <c r="D65" s="1475" t="str">
        <f t="shared" si="8"/>
        <v xml:space="preserve"> </v>
      </c>
      <c r="E65" s="1905"/>
      <c r="F65" s="1906"/>
      <c r="G65" s="1906"/>
      <c r="H65" s="1906"/>
      <c r="I65" s="1907"/>
      <c r="J65" s="1887" t="s">
        <v>1364</v>
      </c>
      <c r="K65" s="1888"/>
      <c r="L65" s="1888"/>
      <c r="M65" s="1889"/>
      <c r="N65" s="1908" t="s">
        <v>1362</v>
      </c>
      <c r="O65" s="1891"/>
      <c r="P65" s="1891"/>
      <c r="Q65" s="1892"/>
      <c r="R65" s="1887" t="s">
        <v>1365</v>
      </c>
      <c r="S65" s="1888"/>
      <c r="T65" s="1888"/>
      <c r="U65" s="1889"/>
      <c r="V65" s="1908" t="s">
        <v>1363</v>
      </c>
      <c r="W65" s="1891"/>
      <c r="X65" s="1891"/>
      <c r="Y65" s="1892"/>
      <c r="Z65" s="1887" t="s">
        <v>1361</v>
      </c>
      <c r="AA65" s="1888"/>
      <c r="AB65" s="1888"/>
      <c r="AC65" s="1889"/>
      <c r="AD65" s="962"/>
      <c r="AE65" s="1890" t="s">
        <v>1363</v>
      </c>
      <c r="AF65" s="1891"/>
      <c r="AG65" s="1891"/>
      <c r="AH65" s="1892"/>
      <c r="AI65" s="1887" t="s">
        <v>1360</v>
      </c>
      <c r="AJ65" s="1888"/>
      <c r="AK65" s="1888"/>
      <c r="AL65" s="1889"/>
      <c r="AM65" s="1908" t="s">
        <v>1364</v>
      </c>
      <c r="AN65" s="1891"/>
      <c r="AO65" s="1891"/>
      <c r="AP65" s="1892"/>
      <c r="AQ65" s="1887" t="s">
        <v>1363</v>
      </c>
      <c r="AR65" s="1888"/>
      <c r="AS65" s="1888"/>
      <c r="AT65" s="1889"/>
      <c r="AU65" s="1908" t="s">
        <v>1365</v>
      </c>
      <c r="AV65" s="1891"/>
      <c r="AW65" s="1891"/>
      <c r="AX65" s="1892"/>
      <c r="AY65" s="1887" t="s">
        <v>1362</v>
      </c>
      <c r="AZ65" s="1888"/>
      <c r="BA65" s="1888"/>
      <c r="BB65" s="1889"/>
      <c r="BC65" s="962"/>
      <c r="BD65" s="1890" t="s">
        <v>1361</v>
      </c>
      <c r="BE65" s="1891"/>
      <c r="BF65" s="1891"/>
      <c r="BG65" s="1892"/>
      <c r="BH65" s="1893" t="s">
        <v>1365</v>
      </c>
      <c r="BI65" s="1894"/>
      <c r="BJ65" s="1894"/>
      <c r="BK65" s="1895"/>
      <c r="BL65" s="1896" t="s">
        <v>1362</v>
      </c>
      <c r="BM65" s="1897"/>
      <c r="BN65" s="1897"/>
      <c r="BO65" s="1898"/>
      <c r="BP65" s="1893" t="s">
        <v>1360</v>
      </c>
      <c r="BQ65" s="1894"/>
      <c r="BR65" s="1894"/>
      <c r="BS65" s="1895"/>
      <c r="BT65" s="1896" t="s">
        <v>1364</v>
      </c>
      <c r="BU65" s="1897"/>
      <c r="BV65" s="1897"/>
      <c r="BW65" s="1912"/>
    </row>
    <row r="66" spans="1:79" ht="23.4" thickBot="1">
      <c r="A66" s="1950"/>
      <c r="B66" s="1940"/>
      <c r="C66" s="1276"/>
      <c r="D66" s="1475" t="str">
        <f t="shared" si="8"/>
        <v xml:space="preserve"> </v>
      </c>
      <c r="E66" s="603" t="s">
        <v>268</v>
      </c>
      <c r="F66" s="603" t="s">
        <v>1092</v>
      </c>
      <c r="G66" s="603" t="s">
        <v>267</v>
      </c>
      <c r="H66" s="603" t="s">
        <v>266</v>
      </c>
      <c r="I66" s="602" t="s">
        <v>265</v>
      </c>
      <c r="J66" s="605" t="s">
        <v>268</v>
      </c>
      <c r="K66" s="605" t="s">
        <v>1092</v>
      </c>
      <c r="L66" s="605" t="s">
        <v>267</v>
      </c>
      <c r="M66" s="604" t="s">
        <v>266</v>
      </c>
      <c r="N66" s="603" t="s">
        <v>268</v>
      </c>
      <c r="O66" s="603" t="s">
        <v>1092</v>
      </c>
      <c r="P66" s="603" t="s">
        <v>267</v>
      </c>
      <c r="Q66" s="607" t="s">
        <v>266</v>
      </c>
      <c r="R66" s="704" t="s">
        <v>268</v>
      </c>
      <c r="S66" s="603" t="s">
        <v>1092</v>
      </c>
      <c r="T66" s="603" t="s">
        <v>267</v>
      </c>
      <c r="U66" s="602" t="s">
        <v>266</v>
      </c>
      <c r="V66" s="603" t="s">
        <v>268</v>
      </c>
      <c r="W66" s="603" t="s">
        <v>1092</v>
      </c>
      <c r="X66" s="603" t="s">
        <v>267</v>
      </c>
      <c r="Y66" s="607" t="s">
        <v>266</v>
      </c>
      <c r="Z66" s="606" t="s">
        <v>268</v>
      </c>
      <c r="AA66" s="605" t="s">
        <v>1092</v>
      </c>
      <c r="AB66" s="605" t="s">
        <v>267</v>
      </c>
      <c r="AC66" s="604" t="s">
        <v>266</v>
      </c>
      <c r="AD66" s="544"/>
      <c r="AE66" s="704" t="s">
        <v>268</v>
      </c>
      <c r="AF66" s="603" t="s">
        <v>1092</v>
      </c>
      <c r="AG66" s="603" t="s">
        <v>267</v>
      </c>
      <c r="AH66" s="602" t="s">
        <v>266</v>
      </c>
      <c r="AI66" s="603" t="s">
        <v>268</v>
      </c>
      <c r="AJ66" s="603" t="s">
        <v>1092</v>
      </c>
      <c r="AK66" s="603" t="s">
        <v>267</v>
      </c>
      <c r="AL66" s="602" t="s">
        <v>266</v>
      </c>
      <c r="AM66" s="603" t="s">
        <v>268</v>
      </c>
      <c r="AN66" s="603" t="s">
        <v>1092</v>
      </c>
      <c r="AO66" s="603" t="s">
        <v>267</v>
      </c>
      <c r="AP66" s="602" t="s">
        <v>266</v>
      </c>
      <c r="AQ66" s="603" t="s">
        <v>268</v>
      </c>
      <c r="AR66" s="603" t="s">
        <v>1092</v>
      </c>
      <c r="AS66" s="603" t="s">
        <v>267</v>
      </c>
      <c r="AT66" s="602" t="s">
        <v>266</v>
      </c>
      <c r="AU66" s="605" t="s">
        <v>268</v>
      </c>
      <c r="AV66" s="605" t="s">
        <v>1092</v>
      </c>
      <c r="AW66" s="605" t="s">
        <v>267</v>
      </c>
      <c r="AX66" s="604" t="s">
        <v>266</v>
      </c>
      <c r="AY66" s="605" t="s">
        <v>268</v>
      </c>
      <c r="AZ66" s="605" t="s">
        <v>1092</v>
      </c>
      <c r="BA66" s="605" t="s">
        <v>267</v>
      </c>
      <c r="BB66" s="604" t="s">
        <v>266</v>
      </c>
      <c r="BC66" s="544"/>
      <c r="BD66" s="606" t="s">
        <v>268</v>
      </c>
      <c r="BE66" s="605" t="s">
        <v>1092</v>
      </c>
      <c r="BF66" s="605" t="s">
        <v>267</v>
      </c>
      <c r="BG66" s="604" t="s">
        <v>266</v>
      </c>
      <c r="BH66" s="605" t="s">
        <v>268</v>
      </c>
      <c r="BI66" s="605" t="s">
        <v>1092</v>
      </c>
      <c r="BJ66" s="605" t="s">
        <v>267</v>
      </c>
      <c r="BK66" s="604" t="s">
        <v>266</v>
      </c>
      <c r="BL66" s="605" t="s">
        <v>268</v>
      </c>
      <c r="BM66" s="605" t="s">
        <v>1092</v>
      </c>
      <c r="BN66" s="605" t="s">
        <v>267</v>
      </c>
      <c r="BO66" s="604" t="s">
        <v>266</v>
      </c>
      <c r="BP66" s="603" t="s">
        <v>268</v>
      </c>
      <c r="BQ66" s="603" t="s">
        <v>1092</v>
      </c>
      <c r="BR66" s="603" t="s">
        <v>267</v>
      </c>
      <c r="BS66" s="602" t="s">
        <v>266</v>
      </c>
      <c r="BT66" s="605" t="s">
        <v>268</v>
      </c>
      <c r="BU66" s="605" t="s">
        <v>1092</v>
      </c>
      <c r="BV66" s="605" t="s">
        <v>267</v>
      </c>
      <c r="BW66" s="604" t="s">
        <v>266</v>
      </c>
    </row>
    <row r="67" spans="1:79" s="907" customFormat="1" ht="13.8" thickBot="1">
      <c r="A67" s="1004">
        <v>1</v>
      </c>
      <c r="B67" s="1215" t="s">
        <v>79</v>
      </c>
      <c r="C67" s="1489" t="s">
        <v>1607</v>
      </c>
      <c r="D67" s="1475" t="str">
        <f t="shared" si="8"/>
        <v>Ryan Thebert</v>
      </c>
      <c r="E67" s="959">
        <f t="shared" ref="E67:E81" si="27">SUM(J67,N67,R67,V67,Z67,AE67,AI67,AM67,AQ67,AU67,AY67,BD67,BH67,BL67,BP67,BT67)</f>
        <v>68</v>
      </c>
      <c r="F67" s="958">
        <f t="shared" ref="F67:F81" si="28">SUM(K67,O67,S67,W67,AA67,AF67,AJ67,AN67,AR67,AV67,AZ67,BE67,BI67,BM67,BU67,BQ67)</f>
        <v>37</v>
      </c>
      <c r="G67" s="958">
        <f t="shared" ref="G67:G81" si="29">SUM(L67,P67,T67,X67,AB67,AG67,AK67,AO67,AS67,AW67,BA67,BF67,BJ67,BN67,BV67,BR67)</f>
        <v>51</v>
      </c>
      <c r="H67" s="958">
        <f t="shared" ref="H67:H81" si="30">SUM(M67,Q67,U67,Y67,AC67,AH67,AL67,AP67,AT67,AX67,BB67,BG67,BK67,BO67,BW67,BS67)</f>
        <v>8</v>
      </c>
      <c r="I67" s="957">
        <f t="shared" ref="I67:I82" si="31">(G67/E67)</f>
        <v>0.75</v>
      </c>
      <c r="J67" s="1047">
        <v>6</v>
      </c>
      <c r="K67" s="1047">
        <v>3</v>
      </c>
      <c r="L67" s="1047">
        <v>5</v>
      </c>
      <c r="M67" s="1193">
        <v>2</v>
      </c>
      <c r="N67" s="947">
        <v>3</v>
      </c>
      <c r="O67" s="999">
        <v>2</v>
      </c>
      <c r="P67" s="999">
        <v>3</v>
      </c>
      <c r="Q67" s="998"/>
      <c r="R67" s="950">
        <v>6</v>
      </c>
      <c r="S67" s="949">
        <v>6</v>
      </c>
      <c r="T67" s="949">
        <v>6</v>
      </c>
      <c r="U67" s="948"/>
      <c r="V67" s="915">
        <v>5</v>
      </c>
      <c r="W67" s="915">
        <v>2</v>
      </c>
      <c r="X67" s="915">
        <v>3</v>
      </c>
      <c r="Y67" s="914"/>
      <c r="Z67" s="954">
        <v>5</v>
      </c>
      <c r="AA67" s="1047">
        <v>3</v>
      </c>
      <c r="AB67" s="1047">
        <v>3</v>
      </c>
      <c r="AC67" s="1193">
        <v>2</v>
      </c>
      <c r="AD67" s="369"/>
      <c r="AE67" s="386"/>
      <c r="AF67" s="244"/>
      <c r="AG67" s="244"/>
      <c r="AH67" s="377"/>
      <c r="AI67" s="837">
        <v>4</v>
      </c>
      <c r="AJ67" s="837">
        <v>2</v>
      </c>
      <c r="AK67" s="837">
        <v>3</v>
      </c>
      <c r="AL67" s="836"/>
      <c r="AM67" s="244"/>
      <c r="AN67" s="244"/>
      <c r="AO67" s="244"/>
      <c r="AP67" s="377"/>
      <c r="AQ67" s="918">
        <v>5</v>
      </c>
      <c r="AR67" s="918">
        <v>2</v>
      </c>
      <c r="AS67" s="918">
        <v>4</v>
      </c>
      <c r="AT67" s="917"/>
      <c r="AU67" s="915">
        <v>5</v>
      </c>
      <c r="AV67" s="915">
        <v>2</v>
      </c>
      <c r="AW67" s="915">
        <v>3</v>
      </c>
      <c r="AX67" s="914"/>
      <c r="AY67" s="918">
        <v>7</v>
      </c>
      <c r="AZ67" s="918">
        <v>2</v>
      </c>
      <c r="BA67" s="918">
        <v>4</v>
      </c>
      <c r="BB67" s="917"/>
      <c r="BC67" s="369"/>
      <c r="BD67" s="916">
        <v>5</v>
      </c>
      <c r="BE67" s="915">
        <v>4</v>
      </c>
      <c r="BF67" s="915">
        <v>4</v>
      </c>
      <c r="BG67" s="914"/>
      <c r="BH67" s="918">
        <v>6</v>
      </c>
      <c r="BI67" s="918">
        <v>3</v>
      </c>
      <c r="BJ67" s="918">
        <v>4</v>
      </c>
      <c r="BK67" s="925">
        <v>3</v>
      </c>
      <c r="BL67" s="916">
        <v>6</v>
      </c>
      <c r="BM67" s="915">
        <v>3</v>
      </c>
      <c r="BN67" s="915">
        <v>5</v>
      </c>
      <c r="BO67" s="914"/>
      <c r="BP67" s="812"/>
      <c r="BQ67" s="812"/>
      <c r="BR67" s="812"/>
      <c r="BS67" s="996"/>
      <c r="BT67" s="947">
        <v>5</v>
      </c>
      <c r="BU67" s="999">
        <v>3</v>
      </c>
      <c r="BV67" s="999">
        <v>4</v>
      </c>
      <c r="BW67" s="998">
        <v>1</v>
      </c>
      <c r="BX67" s="618"/>
      <c r="BY67" s="618"/>
      <c r="BZ67" s="618"/>
      <c r="CA67" s="618"/>
    </row>
    <row r="68" spans="1:79" s="758" customFormat="1" ht="13.8" thickBot="1">
      <c r="A68" s="668">
        <v>2</v>
      </c>
      <c r="B68" s="1210" t="s">
        <v>94</v>
      </c>
      <c r="C68" s="1490" t="s">
        <v>1755</v>
      </c>
      <c r="D68" s="1475" t="str">
        <f t="shared" si="8"/>
        <v>James Trimm</v>
      </c>
      <c r="E68" s="667">
        <f t="shared" si="27"/>
        <v>63</v>
      </c>
      <c r="F68" s="666">
        <f t="shared" si="28"/>
        <v>23</v>
      </c>
      <c r="G68" s="666">
        <f t="shared" si="29"/>
        <v>35</v>
      </c>
      <c r="H68" s="666">
        <f t="shared" si="30"/>
        <v>3</v>
      </c>
      <c r="I68" s="665">
        <f t="shared" si="31"/>
        <v>0.55555555555555558</v>
      </c>
      <c r="J68" s="398">
        <v>6</v>
      </c>
      <c r="K68" s="398">
        <v>3</v>
      </c>
      <c r="L68" s="398">
        <v>3</v>
      </c>
      <c r="M68" s="397"/>
      <c r="N68" s="401">
        <v>5</v>
      </c>
      <c r="O68" s="400">
        <v>2</v>
      </c>
      <c r="P68" s="400">
        <v>2</v>
      </c>
      <c r="Q68" s="399"/>
      <c r="R68" s="777"/>
      <c r="S68" s="776"/>
      <c r="T68" s="776"/>
      <c r="U68" s="775"/>
      <c r="V68" s="400">
        <v>6</v>
      </c>
      <c r="W68" s="400">
        <v>2</v>
      </c>
      <c r="X68" s="400">
        <v>3</v>
      </c>
      <c r="Y68" s="399"/>
      <c r="Z68" s="402">
        <v>5</v>
      </c>
      <c r="AA68" s="398">
        <v>1</v>
      </c>
      <c r="AB68" s="398">
        <v>1</v>
      </c>
      <c r="AC68" s="397">
        <v>1</v>
      </c>
      <c r="AD68" s="369"/>
      <c r="AE68" s="892">
        <v>5</v>
      </c>
      <c r="AF68" s="891">
        <v>0</v>
      </c>
      <c r="AG68" s="891">
        <v>3</v>
      </c>
      <c r="AH68" s="939"/>
      <c r="AI68" s="396"/>
      <c r="AJ68" s="396"/>
      <c r="AK68" s="396"/>
      <c r="AL68" s="395"/>
      <c r="AM68" s="234">
        <v>5</v>
      </c>
      <c r="AN68" s="234">
        <v>0</v>
      </c>
      <c r="AO68" s="234">
        <v>2</v>
      </c>
      <c r="AP68" s="280"/>
      <c r="AQ68" s="398">
        <v>5</v>
      </c>
      <c r="AR68" s="398">
        <v>1</v>
      </c>
      <c r="AS68" s="398">
        <v>3</v>
      </c>
      <c r="AT68" s="397"/>
      <c r="AU68" s="400">
        <v>5</v>
      </c>
      <c r="AV68" s="400">
        <v>2</v>
      </c>
      <c r="AW68" s="400">
        <v>3</v>
      </c>
      <c r="AX68" s="399"/>
      <c r="AY68" s="398">
        <v>7</v>
      </c>
      <c r="AZ68" s="398">
        <v>3</v>
      </c>
      <c r="BA68" s="398">
        <v>6</v>
      </c>
      <c r="BB68" s="397"/>
      <c r="BC68" s="369"/>
      <c r="BD68" s="401">
        <v>5</v>
      </c>
      <c r="BE68" s="400">
        <v>2</v>
      </c>
      <c r="BF68" s="400">
        <v>3</v>
      </c>
      <c r="BG68" s="399"/>
      <c r="BH68" s="398">
        <v>6</v>
      </c>
      <c r="BI68" s="398">
        <v>3</v>
      </c>
      <c r="BJ68" s="398">
        <v>4</v>
      </c>
      <c r="BK68" s="450">
        <v>2</v>
      </c>
      <c r="BL68" s="407"/>
      <c r="BM68" s="394"/>
      <c r="BN68" s="394"/>
      <c r="BO68" s="393"/>
      <c r="BP68" s="1170"/>
      <c r="BQ68" s="1170"/>
      <c r="BR68" s="1170"/>
      <c r="BS68" s="1174"/>
      <c r="BT68" s="401">
        <v>3</v>
      </c>
      <c r="BU68" s="400">
        <v>4</v>
      </c>
      <c r="BV68" s="400">
        <v>2</v>
      </c>
      <c r="BW68" s="399"/>
      <c r="BX68" s="618"/>
      <c r="BY68" s="618"/>
      <c r="BZ68" s="618"/>
      <c r="CA68" s="618"/>
    </row>
    <row r="69" spans="1:79" s="907" customFormat="1" ht="13.8" thickBot="1">
      <c r="A69" s="992">
        <v>3</v>
      </c>
      <c r="B69" s="1209" t="s">
        <v>74</v>
      </c>
      <c r="C69" s="1281" t="s">
        <v>1716</v>
      </c>
      <c r="D69" s="1475" t="str">
        <f t="shared" si="8"/>
        <v>Randy Bailey</v>
      </c>
      <c r="E69" s="933">
        <f t="shared" si="27"/>
        <v>62</v>
      </c>
      <c r="F69" s="932">
        <f t="shared" si="28"/>
        <v>30</v>
      </c>
      <c r="G69" s="932">
        <f t="shared" si="29"/>
        <v>40</v>
      </c>
      <c r="H69" s="932">
        <f t="shared" si="30"/>
        <v>7</v>
      </c>
      <c r="I69" s="931">
        <f t="shared" si="31"/>
        <v>0.64516129032258063</v>
      </c>
      <c r="J69" s="918">
        <v>5</v>
      </c>
      <c r="K69" s="918">
        <v>2</v>
      </c>
      <c r="L69" s="918">
        <v>2</v>
      </c>
      <c r="M69" s="917"/>
      <c r="N69" s="386"/>
      <c r="O69" s="244"/>
      <c r="P69" s="244"/>
      <c r="Q69" s="377"/>
      <c r="R69" s="913">
        <v>8</v>
      </c>
      <c r="S69" s="912">
        <v>6</v>
      </c>
      <c r="T69" s="912">
        <v>8</v>
      </c>
      <c r="U69" s="911">
        <v>4</v>
      </c>
      <c r="V69" s="244"/>
      <c r="W69" s="244"/>
      <c r="X69" s="244"/>
      <c r="Y69" s="377"/>
      <c r="Z69" s="1189">
        <v>3</v>
      </c>
      <c r="AA69" s="918">
        <v>2</v>
      </c>
      <c r="AB69" s="918">
        <v>2</v>
      </c>
      <c r="AC69" s="917"/>
      <c r="AD69" s="369"/>
      <c r="AE69" s="928">
        <v>5</v>
      </c>
      <c r="AF69" s="927">
        <v>0</v>
      </c>
      <c r="AG69" s="927">
        <v>1</v>
      </c>
      <c r="AH69" s="926"/>
      <c r="AI69" s="379"/>
      <c r="AJ69" s="379"/>
      <c r="AK69" s="379"/>
      <c r="AL69" s="378"/>
      <c r="AM69" s="915">
        <v>4</v>
      </c>
      <c r="AN69" s="915">
        <v>0</v>
      </c>
      <c r="AO69" s="915">
        <v>1</v>
      </c>
      <c r="AP69" s="914"/>
      <c r="AQ69" s="918">
        <v>5</v>
      </c>
      <c r="AR69" s="918">
        <v>2</v>
      </c>
      <c r="AS69" s="918">
        <v>5</v>
      </c>
      <c r="AT69" s="917"/>
      <c r="AU69" s="915">
        <v>4</v>
      </c>
      <c r="AV69" s="915">
        <v>1</v>
      </c>
      <c r="AW69" s="915">
        <v>2</v>
      </c>
      <c r="AX69" s="914"/>
      <c r="AY69" s="918">
        <v>6</v>
      </c>
      <c r="AZ69" s="918">
        <v>5</v>
      </c>
      <c r="BA69" s="918">
        <v>4</v>
      </c>
      <c r="BB69" s="917"/>
      <c r="BC69" s="369"/>
      <c r="BD69" s="916">
        <v>4</v>
      </c>
      <c r="BE69" s="915">
        <v>2</v>
      </c>
      <c r="BF69" s="915">
        <v>3</v>
      </c>
      <c r="BG69" s="914">
        <v>1</v>
      </c>
      <c r="BH69" s="918">
        <v>7</v>
      </c>
      <c r="BI69" s="918">
        <v>5</v>
      </c>
      <c r="BJ69" s="918">
        <v>6</v>
      </c>
      <c r="BK69" s="925">
        <v>2</v>
      </c>
      <c r="BL69" s="916">
        <v>5</v>
      </c>
      <c r="BM69" s="915">
        <v>3</v>
      </c>
      <c r="BN69" s="915">
        <v>3</v>
      </c>
      <c r="BO69" s="914"/>
      <c r="BP69" s="812"/>
      <c r="BQ69" s="812"/>
      <c r="BR69" s="812"/>
      <c r="BS69" s="996"/>
      <c r="BT69" s="916">
        <v>6</v>
      </c>
      <c r="BU69" s="915">
        <v>2</v>
      </c>
      <c r="BV69" s="915">
        <v>3</v>
      </c>
      <c r="BW69" s="914"/>
      <c r="BX69" s="618"/>
      <c r="BY69" s="618"/>
      <c r="BZ69" s="618"/>
      <c r="CA69" s="618"/>
    </row>
    <row r="70" spans="1:79" s="758" customFormat="1" ht="13.8" thickBot="1">
      <c r="A70" s="668">
        <v>4</v>
      </c>
      <c r="B70" s="1210" t="s">
        <v>1717</v>
      </c>
      <c r="C70" s="1490" t="s">
        <v>1718</v>
      </c>
      <c r="D70" s="1475" t="str">
        <f t="shared" si="8"/>
        <v>Guy Caswell</v>
      </c>
      <c r="E70" s="667">
        <f t="shared" si="27"/>
        <v>70</v>
      </c>
      <c r="F70" s="666">
        <f t="shared" si="28"/>
        <v>27</v>
      </c>
      <c r="G70" s="666">
        <f t="shared" si="29"/>
        <v>37</v>
      </c>
      <c r="H70" s="666">
        <f t="shared" si="30"/>
        <v>0</v>
      </c>
      <c r="I70" s="665">
        <f t="shared" si="31"/>
        <v>0.52857142857142858</v>
      </c>
      <c r="J70" s="398">
        <v>6</v>
      </c>
      <c r="K70" s="398">
        <v>3</v>
      </c>
      <c r="L70" s="398">
        <v>3</v>
      </c>
      <c r="M70" s="397"/>
      <c r="N70" s="401">
        <v>4</v>
      </c>
      <c r="O70" s="400">
        <v>1</v>
      </c>
      <c r="P70" s="400">
        <v>2</v>
      </c>
      <c r="Q70" s="399"/>
      <c r="R70" s="913">
        <v>7</v>
      </c>
      <c r="S70" s="912">
        <v>5</v>
      </c>
      <c r="T70" s="912">
        <v>5</v>
      </c>
      <c r="U70" s="911"/>
      <c r="V70" s="400">
        <v>5</v>
      </c>
      <c r="W70" s="400">
        <v>1</v>
      </c>
      <c r="X70" s="400">
        <v>2</v>
      </c>
      <c r="Y70" s="399"/>
      <c r="Z70" s="402">
        <v>3</v>
      </c>
      <c r="AA70" s="398">
        <v>0</v>
      </c>
      <c r="AB70" s="398">
        <v>1</v>
      </c>
      <c r="AC70" s="397"/>
      <c r="AD70" s="369"/>
      <c r="AE70" s="892">
        <v>5</v>
      </c>
      <c r="AF70" s="891">
        <v>0</v>
      </c>
      <c r="AG70" s="891">
        <v>2</v>
      </c>
      <c r="AH70" s="939"/>
      <c r="AI70" s="396"/>
      <c r="AJ70" s="396"/>
      <c r="AK70" s="396"/>
      <c r="AL70" s="395"/>
      <c r="AM70" s="400">
        <v>4</v>
      </c>
      <c r="AN70" s="400">
        <v>1</v>
      </c>
      <c r="AO70" s="400">
        <v>2</v>
      </c>
      <c r="AP70" s="399"/>
      <c r="AQ70" s="398">
        <v>5</v>
      </c>
      <c r="AR70" s="398">
        <v>1</v>
      </c>
      <c r="AS70" s="398">
        <v>2</v>
      </c>
      <c r="AT70" s="397"/>
      <c r="AU70" s="400">
        <v>4</v>
      </c>
      <c r="AV70" s="400">
        <v>1</v>
      </c>
      <c r="AW70" s="400">
        <v>3</v>
      </c>
      <c r="AX70" s="399"/>
      <c r="AY70" s="398">
        <v>5</v>
      </c>
      <c r="AZ70" s="398">
        <v>3</v>
      </c>
      <c r="BA70" s="398">
        <v>3</v>
      </c>
      <c r="BB70" s="397"/>
      <c r="BC70" s="369"/>
      <c r="BD70" s="401">
        <v>4</v>
      </c>
      <c r="BE70" s="400">
        <v>1</v>
      </c>
      <c r="BF70" s="400">
        <v>3</v>
      </c>
      <c r="BG70" s="399"/>
      <c r="BH70" s="398">
        <v>6</v>
      </c>
      <c r="BI70" s="398">
        <v>3</v>
      </c>
      <c r="BJ70" s="398">
        <v>4</v>
      </c>
      <c r="BK70" s="450"/>
      <c r="BL70" s="401">
        <v>6</v>
      </c>
      <c r="BM70" s="400">
        <v>3</v>
      </c>
      <c r="BN70" s="400">
        <v>3</v>
      </c>
      <c r="BO70" s="399"/>
      <c r="BP70" s="1170"/>
      <c r="BQ70" s="1170"/>
      <c r="BR70" s="1170"/>
      <c r="BS70" s="1174"/>
      <c r="BT70" s="401">
        <v>6</v>
      </c>
      <c r="BU70" s="400">
        <v>4</v>
      </c>
      <c r="BV70" s="400">
        <v>2</v>
      </c>
      <c r="BW70" s="399"/>
      <c r="BX70" s="618"/>
      <c r="BY70" s="618"/>
      <c r="BZ70" s="618"/>
      <c r="CA70" s="618"/>
    </row>
    <row r="71" spans="1:79" s="907" customFormat="1" ht="13.8" thickBot="1">
      <c r="A71" s="992">
        <v>5</v>
      </c>
      <c r="B71" s="1209" t="s">
        <v>182</v>
      </c>
      <c r="C71" s="1281" t="s">
        <v>1590</v>
      </c>
      <c r="D71" s="1475" t="str">
        <f t="shared" si="8"/>
        <v>Tony Lankford</v>
      </c>
      <c r="E71" s="933">
        <f t="shared" si="27"/>
        <v>82</v>
      </c>
      <c r="F71" s="932">
        <f t="shared" si="28"/>
        <v>29</v>
      </c>
      <c r="G71" s="932">
        <f t="shared" si="29"/>
        <v>38</v>
      </c>
      <c r="H71" s="932">
        <f t="shared" si="30"/>
        <v>0</v>
      </c>
      <c r="I71" s="931">
        <f t="shared" si="31"/>
        <v>0.46341463414634149</v>
      </c>
      <c r="J71" s="918">
        <v>4</v>
      </c>
      <c r="K71" s="918">
        <v>4</v>
      </c>
      <c r="L71" s="918">
        <v>1</v>
      </c>
      <c r="M71" s="917"/>
      <c r="N71" s="916">
        <v>5</v>
      </c>
      <c r="O71" s="915">
        <v>1</v>
      </c>
      <c r="P71" s="915">
        <v>2</v>
      </c>
      <c r="Q71" s="914"/>
      <c r="R71" s="913">
        <v>8</v>
      </c>
      <c r="S71" s="912">
        <v>3</v>
      </c>
      <c r="T71" s="912">
        <v>6</v>
      </c>
      <c r="U71" s="911"/>
      <c r="V71" s="915">
        <v>5</v>
      </c>
      <c r="W71" s="915">
        <v>3</v>
      </c>
      <c r="X71" s="915">
        <v>3</v>
      </c>
      <c r="Y71" s="914"/>
      <c r="Z71" s="1189">
        <v>5</v>
      </c>
      <c r="AA71" s="918">
        <v>2</v>
      </c>
      <c r="AB71" s="918">
        <v>2</v>
      </c>
      <c r="AC71" s="917"/>
      <c r="AD71" s="369"/>
      <c r="AE71" s="928">
        <v>5</v>
      </c>
      <c r="AF71" s="927">
        <v>1</v>
      </c>
      <c r="AG71" s="927">
        <v>2</v>
      </c>
      <c r="AH71" s="926"/>
      <c r="AI71" s="837">
        <v>4</v>
      </c>
      <c r="AJ71" s="837">
        <v>0</v>
      </c>
      <c r="AK71" s="837">
        <v>1</v>
      </c>
      <c r="AL71" s="836"/>
      <c r="AM71" s="915">
        <v>5</v>
      </c>
      <c r="AN71" s="915">
        <v>1</v>
      </c>
      <c r="AO71" s="915">
        <v>3</v>
      </c>
      <c r="AP71" s="914"/>
      <c r="AQ71" s="918">
        <v>5</v>
      </c>
      <c r="AR71" s="918">
        <v>0</v>
      </c>
      <c r="AS71" s="918">
        <v>1</v>
      </c>
      <c r="AT71" s="917"/>
      <c r="AU71" s="915">
        <v>5</v>
      </c>
      <c r="AV71" s="915">
        <v>2</v>
      </c>
      <c r="AW71" s="915">
        <v>3</v>
      </c>
      <c r="AX71" s="914"/>
      <c r="AY71" s="918">
        <v>7</v>
      </c>
      <c r="AZ71" s="918">
        <v>4</v>
      </c>
      <c r="BA71" s="918">
        <v>5</v>
      </c>
      <c r="BB71" s="917"/>
      <c r="BC71" s="369"/>
      <c r="BD71" s="916">
        <v>6</v>
      </c>
      <c r="BE71" s="915">
        <v>1</v>
      </c>
      <c r="BF71" s="915">
        <v>2</v>
      </c>
      <c r="BG71" s="914"/>
      <c r="BH71" s="918">
        <v>7</v>
      </c>
      <c r="BI71" s="918">
        <v>2</v>
      </c>
      <c r="BJ71" s="918">
        <v>2</v>
      </c>
      <c r="BK71" s="925"/>
      <c r="BL71" s="916">
        <v>6</v>
      </c>
      <c r="BM71" s="915">
        <v>3</v>
      </c>
      <c r="BN71" s="915">
        <v>3</v>
      </c>
      <c r="BO71" s="914"/>
      <c r="BP71" s="812"/>
      <c r="BQ71" s="812"/>
      <c r="BR71" s="812"/>
      <c r="BS71" s="996"/>
      <c r="BT71" s="916">
        <v>5</v>
      </c>
      <c r="BU71" s="915">
        <v>2</v>
      </c>
      <c r="BV71" s="915">
        <v>2</v>
      </c>
      <c r="BW71" s="914"/>
      <c r="BX71" s="618"/>
      <c r="BY71" s="618"/>
      <c r="BZ71" s="618"/>
      <c r="CA71" s="618"/>
    </row>
    <row r="72" spans="1:79" s="758" customFormat="1" ht="13.8" thickBot="1">
      <c r="A72" s="668">
        <v>6</v>
      </c>
      <c r="B72" s="1214" t="s">
        <v>156</v>
      </c>
      <c r="C72" s="1491" t="s">
        <v>1599</v>
      </c>
      <c r="D72" s="1475" t="str">
        <f t="shared" si="8"/>
        <v>Ron Biggs</v>
      </c>
      <c r="E72" s="667">
        <f t="shared" si="27"/>
        <v>68</v>
      </c>
      <c r="F72" s="666">
        <f t="shared" si="28"/>
        <v>21</v>
      </c>
      <c r="G72" s="666">
        <f t="shared" si="29"/>
        <v>37</v>
      </c>
      <c r="H72" s="666">
        <f t="shared" si="30"/>
        <v>0</v>
      </c>
      <c r="I72" s="665">
        <f t="shared" si="31"/>
        <v>0.54411764705882348</v>
      </c>
      <c r="J72" s="398">
        <v>6</v>
      </c>
      <c r="K72" s="398">
        <v>3</v>
      </c>
      <c r="L72" s="398">
        <v>3</v>
      </c>
      <c r="M72" s="397"/>
      <c r="N72" s="401">
        <v>5</v>
      </c>
      <c r="O72" s="400">
        <v>1</v>
      </c>
      <c r="P72" s="400">
        <v>3</v>
      </c>
      <c r="Q72" s="399"/>
      <c r="R72" s="938">
        <v>7</v>
      </c>
      <c r="S72" s="937">
        <v>5</v>
      </c>
      <c r="T72" s="937">
        <v>4</v>
      </c>
      <c r="U72" s="936"/>
      <c r="V72" s="400">
        <v>5</v>
      </c>
      <c r="W72" s="400">
        <v>1</v>
      </c>
      <c r="X72" s="400">
        <v>3</v>
      </c>
      <c r="Y72" s="399"/>
      <c r="Z72" s="402">
        <v>4</v>
      </c>
      <c r="AA72" s="398">
        <v>0</v>
      </c>
      <c r="AB72" s="398">
        <v>2</v>
      </c>
      <c r="AC72" s="397"/>
      <c r="AD72" s="369"/>
      <c r="AE72" s="407"/>
      <c r="AF72" s="394"/>
      <c r="AG72" s="394"/>
      <c r="AH72" s="393"/>
      <c r="AI72" s="822">
        <v>4</v>
      </c>
      <c r="AJ72" s="822">
        <v>0</v>
      </c>
      <c r="AK72" s="822">
        <v>1</v>
      </c>
      <c r="AL72" s="821"/>
      <c r="AM72" s="400">
        <v>4</v>
      </c>
      <c r="AN72" s="400">
        <v>1</v>
      </c>
      <c r="AO72" s="400">
        <v>3</v>
      </c>
      <c r="AP72" s="399"/>
      <c r="AQ72" s="396"/>
      <c r="AR72" s="396"/>
      <c r="AS72" s="396"/>
      <c r="AT72" s="395"/>
      <c r="AU72" s="400">
        <v>5</v>
      </c>
      <c r="AV72" s="400">
        <v>2</v>
      </c>
      <c r="AW72" s="400">
        <v>2</v>
      </c>
      <c r="AX72" s="399"/>
      <c r="AY72" s="398">
        <v>7</v>
      </c>
      <c r="AZ72" s="398">
        <v>1</v>
      </c>
      <c r="BA72" s="398">
        <v>2</v>
      </c>
      <c r="BB72" s="397"/>
      <c r="BC72" s="369"/>
      <c r="BD72" s="401">
        <v>4</v>
      </c>
      <c r="BE72" s="400">
        <v>2</v>
      </c>
      <c r="BF72" s="400">
        <v>3</v>
      </c>
      <c r="BG72" s="399"/>
      <c r="BH72" s="398">
        <v>7</v>
      </c>
      <c r="BI72" s="398">
        <v>1</v>
      </c>
      <c r="BJ72" s="398">
        <v>3</v>
      </c>
      <c r="BK72" s="450"/>
      <c r="BL72" s="401">
        <v>5</v>
      </c>
      <c r="BM72" s="400">
        <v>2</v>
      </c>
      <c r="BN72" s="400">
        <v>4</v>
      </c>
      <c r="BO72" s="399"/>
      <c r="BP72" s="1170"/>
      <c r="BQ72" s="1170"/>
      <c r="BR72" s="1170"/>
      <c r="BS72" s="1174"/>
      <c r="BT72" s="401">
        <v>5</v>
      </c>
      <c r="BU72" s="400">
        <v>2</v>
      </c>
      <c r="BV72" s="400">
        <v>4</v>
      </c>
      <c r="BW72" s="399"/>
      <c r="BX72" s="618"/>
      <c r="BY72" s="618"/>
      <c r="BZ72" s="618"/>
      <c r="CA72" s="618"/>
    </row>
    <row r="73" spans="1:79" s="907" customFormat="1" ht="13.8" thickBot="1">
      <c r="A73" s="992">
        <v>7</v>
      </c>
      <c r="B73" s="1209" t="s">
        <v>13</v>
      </c>
      <c r="C73" s="1281" t="s">
        <v>1560</v>
      </c>
      <c r="D73" s="1475" t="str">
        <f t="shared" si="8"/>
        <v>Mike Mattis</v>
      </c>
      <c r="E73" s="933">
        <f t="shared" si="27"/>
        <v>72</v>
      </c>
      <c r="F73" s="932">
        <f t="shared" si="28"/>
        <v>17</v>
      </c>
      <c r="G73" s="932">
        <f t="shared" si="29"/>
        <v>36</v>
      </c>
      <c r="H73" s="932">
        <f t="shared" si="30"/>
        <v>1</v>
      </c>
      <c r="I73" s="931">
        <f t="shared" si="31"/>
        <v>0.5</v>
      </c>
      <c r="J73" s="918">
        <v>5</v>
      </c>
      <c r="K73" s="918">
        <v>1</v>
      </c>
      <c r="L73" s="918">
        <v>4</v>
      </c>
      <c r="M73" s="917"/>
      <c r="N73" s="916">
        <v>5</v>
      </c>
      <c r="O73" s="915">
        <v>0</v>
      </c>
      <c r="P73" s="915">
        <v>1</v>
      </c>
      <c r="Q73" s="914"/>
      <c r="R73" s="913">
        <v>8</v>
      </c>
      <c r="S73" s="912">
        <v>3</v>
      </c>
      <c r="T73" s="912">
        <v>6</v>
      </c>
      <c r="U73" s="911"/>
      <c r="V73" s="915">
        <v>5</v>
      </c>
      <c r="W73" s="915">
        <v>1</v>
      </c>
      <c r="X73" s="915">
        <v>1</v>
      </c>
      <c r="Y73" s="914"/>
      <c r="Z73" s="1189">
        <v>2</v>
      </c>
      <c r="AA73" s="918">
        <v>0</v>
      </c>
      <c r="AB73" s="918">
        <v>1</v>
      </c>
      <c r="AC73" s="917"/>
      <c r="AD73" s="369"/>
      <c r="AE73" s="928">
        <v>5</v>
      </c>
      <c r="AF73" s="927">
        <v>0</v>
      </c>
      <c r="AG73" s="927">
        <v>0</v>
      </c>
      <c r="AH73" s="926"/>
      <c r="AI73" s="837">
        <v>4</v>
      </c>
      <c r="AJ73" s="837">
        <v>2</v>
      </c>
      <c r="AK73" s="837">
        <v>2</v>
      </c>
      <c r="AL73" s="836">
        <v>1</v>
      </c>
      <c r="AM73" s="915">
        <v>4</v>
      </c>
      <c r="AN73" s="915">
        <v>0</v>
      </c>
      <c r="AO73" s="915">
        <v>3</v>
      </c>
      <c r="AP73" s="914"/>
      <c r="AQ73" s="918">
        <v>5</v>
      </c>
      <c r="AR73" s="918">
        <v>1</v>
      </c>
      <c r="AS73" s="918">
        <v>3</v>
      </c>
      <c r="AT73" s="917"/>
      <c r="AU73" s="915">
        <v>4</v>
      </c>
      <c r="AV73" s="915">
        <v>0</v>
      </c>
      <c r="AW73" s="915">
        <v>2</v>
      </c>
      <c r="AX73" s="914"/>
      <c r="AY73" s="918">
        <v>5</v>
      </c>
      <c r="AZ73" s="918">
        <v>3</v>
      </c>
      <c r="BA73" s="918">
        <v>5</v>
      </c>
      <c r="BB73" s="917"/>
      <c r="BC73" s="369"/>
      <c r="BD73" s="916">
        <v>5</v>
      </c>
      <c r="BE73" s="915">
        <v>1</v>
      </c>
      <c r="BF73" s="915">
        <v>2</v>
      </c>
      <c r="BG73" s="914"/>
      <c r="BH73" s="918">
        <v>5</v>
      </c>
      <c r="BI73" s="918">
        <v>2</v>
      </c>
      <c r="BJ73" s="918">
        <v>2</v>
      </c>
      <c r="BK73" s="925"/>
      <c r="BL73" s="916">
        <v>6</v>
      </c>
      <c r="BM73" s="915">
        <v>2</v>
      </c>
      <c r="BN73" s="915">
        <v>3</v>
      </c>
      <c r="BO73" s="914"/>
      <c r="BP73" s="812"/>
      <c r="BQ73" s="812"/>
      <c r="BR73" s="812"/>
      <c r="BS73" s="996"/>
      <c r="BT73" s="916">
        <v>4</v>
      </c>
      <c r="BU73" s="915">
        <v>1</v>
      </c>
      <c r="BV73" s="915">
        <v>1</v>
      </c>
      <c r="BW73" s="914"/>
      <c r="BX73" s="618"/>
      <c r="BY73" s="618"/>
      <c r="BZ73" s="618"/>
      <c r="CA73" s="618"/>
    </row>
    <row r="74" spans="1:79" s="758" customFormat="1" ht="13.8" thickBot="1">
      <c r="A74" s="668">
        <v>8</v>
      </c>
      <c r="B74" s="1210" t="s">
        <v>2109</v>
      </c>
      <c r="C74" s="1490" t="s">
        <v>1559</v>
      </c>
      <c r="D74" s="1475" t="str">
        <f t="shared" si="8"/>
        <v>Nick Voigt</v>
      </c>
      <c r="E74" s="657">
        <f t="shared" si="27"/>
        <v>49</v>
      </c>
      <c r="F74" s="486">
        <f t="shared" si="28"/>
        <v>10</v>
      </c>
      <c r="G74" s="486">
        <f t="shared" si="29"/>
        <v>27</v>
      </c>
      <c r="H74" s="486">
        <f t="shared" si="30"/>
        <v>0</v>
      </c>
      <c r="I74" s="656">
        <f t="shared" si="31"/>
        <v>0.55102040816326525</v>
      </c>
      <c r="J74" s="584">
        <v>2</v>
      </c>
      <c r="K74" s="584">
        <v>0</v>
      </c>
      <c r="L74" s="584">
        <v>0</v>
      </c>
      <c r="M74" s="583"/>
      <c r="N74" s="284">
        <v>4</v>
      </c>
      <c r="O74" s="234">
        <v>0</v>
      </c>
      <c r="P74" s="234">
        <v>3</v>
      </c>
      <c r="Q74" s="399"/>
      <c r="R74" s="938">
        <v>8</v>
      </c>
      <c r="S74" s="937">
        <v>1</v>
      </c>
      <c r="T74" s="937">
        <v>4</v>
      </c>
      <c r="U74" s="936"/>
      <c r="V74" s="400">
        <v>4</v>
      </c>
      <c r="W74" s="400">
        <v>2</v>
      </c>
      <c r="X74" s="400">
        <v>2</v>
      </c>
      <c r="Y74" s="399"/>
      <c r="Z74" s="402">
        <v>4</v>
      </c>
      <c r="AA74" s="398">
        <v>0</v>
      </c>
      <c r="AB74" s="398">
        <v>2</v>
      </c>
      <c r="AC74" s="397"/>
      <c r="AD74" s="369"/>
      <c r="AE74" s="892">
        <v>4</v>
      </c>
      <c r="AF74" s="891">
        <v>1</v>
      </c>
      <c r="AG74" s="891">
        <v>2</v>
      </c>
      <c r="AH74" s="939"/>
      <c r="AI74" s="822">
        <v>4</v>
      </c>
      <c r="AJ74" s="822">
        <v>1</v>
      </c>
      <c r="AK74" s="822">
        <v>2</v>
      </c>
      <c r="AL74" s="821"/>
      <c r="AM74" s="400">
        <v>2</v>
      </c>
      <c r="AN74" s="400">
        <v>1</v>
      </c>
      <c r="AO74" s="400">
        <v>2</v>
      </c>
      <c r="AP74" s="399"/>
      <c r="AQ74" s="398">
        <v>2</v>
      </c>
      <c r="AR74" s="398">
        <v>0</v>
      </c>
      <c r="AS74" s="398">
        <v>0</v>
      </c>
      <c r="AT74" s="397"/>
      <c r="AU74" s="400">
        <v>4</v>
      </c>
      <c r="AV74" s="400">
        <v>0</v>
      </c>
      <c r="AW74" s="400">
        <v>2</v>
      </c>
      <c r="AX74" s="399"/>
      <c r="AY74" s="398">
        <v>2</v>
      </c>
      <c r="AZ74" s="398">
        <v>0</v>
      </c>
      <c r="BA74" s="398">
        <v>0</v>
      </c>
      <c r="BB74" s="397"/>
      <c r="BC74" s="369"/>
      <c r="BD74" s="407"/>
      <c r="BE74" s="394"/>
      <c r="BF74" s="394"/>
      <c r="BG74" s="393"/>
      <c r="BH74" s="398">
        <v>5</v>
      </c>
      <c r="BI74" s="398">
        <v>3</v>
      </c>
      <c r="BJ74" s="398">
        <v>4</v>
      </c>
      <c r="BK74" s="450"/>
      <c r="BL74" s="401">
        <v>2</v>
      </c>
      <c r="BM74" s="400">
        <v>1</v>
      </c>
      <c r="BN74" s="400">
        <v>2</v>
      </c>
      <c r="BO74" s="399"/>
      <c r="BP74" s="1170"/>
      <c r="BQ74" s="1170"/>
      <c r="BR74" s="1170"/>
      <c r="BS74" s="1174"/>
      <c r="BT74" s="401">
        <v>2</v>
      </c>
      <c r="BU74" s="400">
        <v>0</v>
      </c>
      <c r="BV74" s="400">
        <v>2</v>
      </c>
      <c r="BW74" s="399"/>
      <c r="BX74" s="618"/>
      <c r="BY74" s="618"/>
      <c r="BZ74" s="618"/>
      <c r="CA74" s="618"/>
    </row>
    <row r="75" spans="1:79" s="907" customFormat="1" ht="13.8" thickBot="1">
      <c r="A75" s="992">
        <v>9</v>
      </c>
      <c r="B75" s="1209" t="s">
        <v>1714</v>
      </c>
      <c r="C75" s="1281" t="s">
        <v>1585</v>
      </c>
      <c r="D75" s="1475" t="str">
        <f t="shared" si="8"/>
        <v>Brandon O'Langer</v>
      </c>
      <c r="E75" s="933">
        <f t="shared" si="27"/>
        <v>25</v>
      </c>
      <c r="F75" s="932">
        <f t="shared" si="28"/>
        <v>6</v>
      </c>
      <c r="G75" s="932">
        <f t="shared" si="29"/>
        <v>10</v>
      </c>
      <c r="H75" s="932">
        <f t="shared" si="30"/>
        <v>0</v>
      </c>
      <c r="I75" s="931">
        <f t="shared" si="31"/>
        <v>0.4</v>
      </c>
      <c r="J75" s="379"/>
      <c r="K75" s="379"/>
      <c r="L75" s="379"/>
      <c r="M75" s="378"/>
      <c r="N75" s="916">
        <v>4</v>
      </c>
      <c r="O75" s="915">
        <v>1</v>
      </c>
      <c r="P75" s="915">
        <v>1</v>
      </c>
      <c r="Q75" s="914"/>
      <c r="R75" s="880"/>
      <c r="S75" s="652"/>
      <c r="T75" s="652"/>
      <c r="U75" s="655"/>
      <c r="V75" s="244"/>
      <c r="W75" s="244"/>
      <c r="X75" s="244"/>
      <c r="Y75" s="377"/>
      <c r="Z75" s="1189">
        <v>2</v>
      </c>
      <c r="AA75" s="918">
        <v>1</v>
      </c>
      <c r="AB75" s="918">
        <v>0</v>
      </c>
      <c r="AC75" s="917"/>
      <c r="AD75" s="369"/>
      <c r="AE75" s="928">
        <v>2</v>
      </c>
      <c r="AF75" s="927">
        <v>3</v>
      </c>
      <c r="AG75" s="927">
        <v>0</v>
      </c>
      <c r="AH75" s="926"/>
      <c r="AI75" s="837">
        <v>4</v>
      </c>
      <c r="AJ75" s="837">
        <v>0</v>
      </c>
      <c r="AK75" s="837">
        <v>1</v>
      </c>
      <c r="AL75" s="836"/>
      <c r="AM75" s="915">
        <v>4</v>
      </c>
      <c r="AN75" s="915">
        <v>1</v>
      </c>
      <c r="AO75" s="915">
        <v>3</v>
      </c>
      <c r="AP75" s="914"/>
      <c r="AQ75" s="918">
        <v>2</v>
      </c>
      <c r="AR75" s="918">
        <v>0</v>
      </c>
      <c r="AS75" s="918">
        <v>1</v>
      </c>
      <c r="AT75" s="917"/>
      <c r="AU75" s="244"/>
      <c r="AV75" s="244"/>
      <c r="AW75" s="244"/>
      <c r="AX75" s="377"/>
      <c r="AY75" s="379"/>
      <c r="AZ75" s="379"/>
      <c r="BA75" s="379"/>
      <c r="BB75" s="378"/>
      <c r="BC75" s="369"/>
      <c r="BD75" s="916">
        <v>4</v>
      </c>
      <c r="BE75" s="915">
        <v>0</v>
      </c>
      <c r="BF75" s="915">
        <v>2</v>
      </c>
      <c r="BG75" s="914"/>
      <c r="BH75" s="379"/>
      <c r="BI75" s="379"/>
      <c r="BJ75" s="379"/>
      <c r="BK75" s="453"/>
      <c r="BL75" s="916">
        <v>3</v>
      </c>
      <c r="BM75" s="915">
        <v>0</v>
      </c>
      <c r="BN75" s="915">
        <v>2</v>
      </c>
      <c r="BO75" s="914"/>
      <c r="BP75" s="812"/>
      <c r="BQ75" s="812"/>
      <c r="BR75" s="812"/>
      <c r="BS75" s="996"/>
      <c r="BT75" s="386"/>
      <c r="BU75" s="244"/>
      <c r="BV75" s="244"/>
      <c r="BW75" s="377"/>
      <c r="BX75" s="618"/>
      <c r="BY75" s="618"/>
      <c r="BZ75" s="618"/>
      <c r="CA75" s="618"/>
    </row>
    <row r="76" spans="1:79" s="758" customFormat="1" ht="13.8" thickBot="1">
      <c r="A76" s="668">
        <v>10</v>
      </c>
      <c r="B76" s="1210" t="s">
        <v>1731</v>
      </c>
      <c r="C76" s="1490" t="s">
        <v>1654</v>
      </c>
      <c r="D76" s="1475" t="str">
        <f t="shared" si="8"/>
        <v>Jason Heist</v>
      </c>
      <c r="E76" s="667">
        <f t="shared" si="27"/>
        <v>38</v>
      </c>
      <c r="F76" s="666">
        <f t="shared" si="28"/>
        <v>5</v>
      </c>
      <c r="G76" s="666">
        <f t="shared" si="29"/>
        <v>20</v>
      </c>
      <c r="H76" s="666">
        <f t="shared" si="30"/>
        <v>0</v>
      </c>
      <c r="I76" s="665">
        <f t="shared" si="31"/>
        <v>0.52631578947368418</v>
      </c>
      <c r="J76" s="398">
        <v>3</v>
      </c>
      <c r="K76" s="398">
        <v>0</v>
      </c>
      <c r="L76" s="398">
        <v>1</v>
      </c>
      <c r="M76" s="397"/>
      <c r="N76" s="401">
        <v>2</v>
      </c>
      <c r="O76" s="400">
        <v>0</v>
      </c>
      <c r="P76" s="400">
        <v>0</v>
      </c>
      <c r="Q76" s="399"/>
      <c r="R76" s="938">
        <v>3</v>
      </c>
      <c r="S76" s="937">
        <v>1</v>
      </c>
      <c r="T76" s="937">
        <v>2</v>
      </c>
      <c r="U76" s="936"/>
      <c r="V76" s="400">
        <v>5</v>
      </c>
      <c r="W76" s="400">
        <v>2</v>
      </c>
      <c r="X76" s="400">
        <v>3</v>
      </c>
      <c r="Y76" s="399"/>
      <c r="Z76" s="402">
        <v>3</v>
      </c>
      <c r="AA76" s="398">
        <v>0</v>
      </c>
      <c r="AB76" s="398">
        <v>2</v>
      </c>
      <c r="AC76" s="397"/>
      <c r="AD76" s="369"/>
      <c r="AE76" s="892">
        <v>4</v>
      </c>
      <c r="AF76" s="891">
        <v>0</v>
      </c>
      <c r="AG76" s="891">
        <v>3</v>
      </c>
      <c r="AH76" s="939"/>
      <c r="AI76" s="822">
        <v>4</v>
      </c>
      <c r="AJ76" s="822">
        <v>0</v>
      </c>
      <c r="AK76" s="822">
        <v>2</v>
      </c>
      <c r="AL76" s="821"/>
      <c r="AM76" s="394"/>
      <c r="AN76" s="394"/>
      <c r="AO76" s="394"/>
      <c r="AP76" s="393"/>
      <c r="AQ76" s="398">
        <v>4</v>
      </c>
      <c r="AR76" s="398">
        <v>0</v>
      </c>
      <c r="AS76" s="398">
        <v>2</v>
      </c>
      <c r="AT76" s="397"/>
      <c r="AU76" s="394"/>
      <c r="AV76" s="394"/>
      <c r="AW76" s="394"/>
      <c r="AX76" s="393"/>
      <c r="AY76" s="398">
        <v>3</v>
      </c>
      <c r="AZ76" s="398">
        <v>0</v>
      </c>
      <c r="BA76" s="398">
        <v>2</v>
      </c>
      <c r="BB76" s="397"/>
      <c r="BC76" s="369"/>
      <c r="BD76" s="401">
        <v>4</v>
      </c>
      <c r="BE76" s="400">
        <v>1</v>
      </c>
      <c r="BF76" s="400">
        <v>1</v>
      </c>
      <c r="BG76" s="399"/>
      <c r="BH76" s="398">
        <v>3</v>
      </c>
      <c r="BI76" s="398">
        <v>1</v>
      </c>
      <c r="BJ76" s="398">
        <v>2</v>
      </c>
      <c r="BK76" s="450"/>
      <c r="BL76" s="1213"/>
      <c r="BM76" s="1102" t="s">
        <v>1199</v>
      </c>
      <c r="BN76" s="1212"/>
      <c r="BO76" s="1211"/>
      <c r="BP76" s="1170"/>
      <c r="BQ76" s="1170"/>
      <c r="BR76" s="1170"/>
      <c r="BS76" s="1174"/>
      <c r="BT76" s="407"/>
      <c r="BU76" s="394"/>
      <c r="BV76" s="394"/>
      <c r="BW76" s="393"/>
      <c r="BX76" s="618"/>
      <c r="BY76" s="618"/>
      <c r="BZ76" s="618"/>
      <c r="CA76" s="618"/>
    </row>
    <row r="77" spans="1:79" s="907" customFormat="1" ht="13.8" thickBot="1">
      <c r="A77" s="992">
        <v>11</v>
      </c>
      <c r="B77" s="1209" t="s">
        <v>48</v>
      </c>
      <c r="C77" s="1281" t="s">
        <v>1613</v>
      </c>
      <c r="D77" s="1475" t="str">
        <f t="shared" si="8"/>
        <v>Bob Brunson</v>
      </c>
      <c r="E77" s="933">
        <f t="shared" si="27"/>
        <v>40</v>
      </c>
      <c r="F77" s="932">
        <f t="shared" si="28"/>
        <v>9</v>
      </c>
      <c r="G77" s="932">
        <f t="shared" si="29"/>
        <v>25</v>
      </c>
      <c r="H77" s="932">
        <f t="shared" si="30"/>
        <v>0</v>
      </c>
      <c r="I77" s="931">
        <f t="shared" si="31"/>
        <v>0.625</v>
      </c>
      <c r="J77" s="918">
        <v>5</v>
      </c>
      <c r="K77" s="918">
        <v>2</v>
      </c>
      <c r="L77" s="918">
        <v>5</v>
      </c>
      <c r="M77" s="917"/>
      <c r="N77" s="916">
        <v>2</v>
      </c>
      <c r="O77" s="915">
        <v>0</v>
      </c>
      <c r="P77" s="915">
        <v>1</v>
      </c>
      <c r="Q77" s="914"/>
      <c r="R77" s="913">
        <v>2</v>
      </c>
      <c r="S77" s="912">
        <v>0</v>
      </c>
      <c r="T77" s="912">
        <v>0</v>
      </c>
      <c r="U77" s="911"/>
      <c r="V77" s="244"/>
      <c r="W77" s="244"/>
      <c r="X77" s="244"/>
      <c r="Y77" s="377"/>
      <c r="Z77" s="1189">
        <v>1</v>
      </c>
      <c r="AA77" s="918">
        <v>0</v>
      </c>
      <c r="AB77" s="918">
        <v>0</v>
      </c>
      <c r="AC77" s="917"/>
      <c r="AD77" s="369"/>
      <c r="AE77" s="928">
        <v>2</v>
      </c>
      <c r="AF77" s="927">
        <v>1</v>
      </c>
      <c r="AG77" s="927">
        <v>2</v>
      </c>
      <c r="AH77" s="926"/>
      <c r="AI77" s="837">
        <v>3</v>
      </c>
      <c r="AJ77" s="837">
        <v>0</v>
      </c>
      <c r="AK77" s="837">
        <v>2</v>
      </c>
      <c r="AL77" s="836"/>
      <c r="AM77" s="915">
        <v>4</v>
      </c>
      <c r="AN77" s="915">
        <v>0</v>
      </c>
      <c r="AO77" s="915">
        <v>1</v>
      </c>
      <c r="AP77" s="914"/>
      <c r="AQ77" s="379"/>
      <c r="AR77" s="379"/>
      <c r="AS77" s="379"/>
      <c r="AT77" s="378"/>
      <c r="AU77" s="915">
        <v>4</v>
      </c>
      <c r="AV77" s="915">
        <v>2</v>
      </c>
      <c r="AW77" s="915">
        <v>3</v>
      </c>
      <c r="AX77" s="914"/>
      <c r="AY77" s="918">
        <v>3</v>
      </c>
      <c r="AZ77" s="918">
        <v>0</v>
      </c>
      <c r="BA77" s="918">
        <v>2</v>
      </c>
      <c r="BB77" s="917"/>
      <c r="BC77" s="369"/>
      <c r="BD77" s="386"/>
      <c r="BE77" s="244"/>
      <c r="BF77" s="244"/>
      <c r="BG77" s="377"/>
      <c r="BH77" s="918">
        <v>3</v>
      </c>
      <c r="BI77" s="918">
        <v>1</v>
      </c>
      <c r="BJ77" s="918">
        <v>2</v>
      </c>
      <c r="BK77" s="925"/>
      <c r="BL77" s="916">
        <v>6</v>
      </c>
      <c r="BM77" s="915">
        <v>1</v>
      </c>
      <c r="BN77" s="915">
        <v>4</v>
      </c>
      <c r="BO77" s="914"/>
      <c r="BP77" s="812"/>
      <c r="BQ77" s="812"/>
      <c r="BR77" s="812"/>
      <c r="BS77" s="996"/>
      <c r="BT77" s="916">
        <v>5</v>
      </c>
      <c r="BU77" s="915">
        <v>2</v>
      </c>
      <c r="BV77" s="915">
        <v>3</v>
      </c>
      <c r="BW77" s="914"/>
      <c r="BX77" s="618"/>
      <c r="BY77" s="618"/>
      <c r="BZ77" s="618"/>
      <c r="CA77" s="618"/>
    </row>
    <row r="78" spans="1:79" s="758" customFormat="1" ht="13.8" thickBot="1">
      <c r="A78" s="668">
        <v>12</v>
      </c>
      <c r="B78" s="1210" t="s">
        <v>148</v>
      </c>
      <c r="C78" s="1490" t="s">
        <v>1594</v>
      </c>
      <c r="D78" s="1475" t="str">
        <f t="shared" si="8"/>
        <v>Steve Floyd</v>
      </c>
      <c r="E78" s="667">
        <f t="shared" si="27"/>
        <v>45</v>
      </c>
      <c r="F78" s="666">
        <f t="shared" si="28"/>
        <v>10</v>
      </c>
      <c r="G78" s="666">
        <f t="shared" si="29"/>
        <v>13</v>
      </c>
      <c r="H78" s="666">
        <f t="shared" si="30"/>
        <v>0</v>
      </c>
      <c r="I78" s="665">
        <f t="shared" si="31"/>
        <v>0.28888888888888886</v>
      </c>
      <c r="J78" s="235">
        <v>3</v>
      </c>
      <c r="K78" s="235">
        <v>2</v>
      </c>
      <c r="L78" s="235">
        <v>2</v>
      </c>
      <c r="M78" s="281"/>
      <c r="N78" s="284">
        <v>3</v>
      </c>
      <c r="O78" s="234">
        <v>1</v>
      </c>
      <c r="P78" s="234">
        <v>2</v>
      </c>
      <c r="Q78" s="280"/>
      <c r="R78" s="913">
        <v>2</v>
      </c>
      <c r="S78" s="912">
        <v>0</v>
      </c>
      <c r="T78" s="912">
        <v>0</v>
      </c>
      <c r="U78" s="911"/>
      <c r="V78" s="234">
        <v>3</v>
      </c>
      <c r="W78" s="234">
        <v>3</v>
      </c>
      <c r="X78" s="234">
        <v>3</v>
      </c>
      <c r="Y78" s="280"/>
      <c r="Z78" s="282">
        <v>2</v>
      </c>
      <c r="AA78" s="235">
        <v>0</v>
      </c>
      <c r="AB78" s="235">
        <v>1</v>
      </c>
      <c r="AC78" s="281"/>
      <c r="AD78" s="369"/>
      <c r="AE78" s="928">
        <v>4</v>
      </c>
      <c r="AF78" s="927">
        <v>0</v>
      </c>
      <c r="AG78" s="927">
        <v>0</v>
      </c>
      <c r="AH78" s="926"/>
      <c r="AI78" s="837">
        <v>4</v>
      </c>
      <c r="AJ78" s="837">
        <v>0</v>
      </c>
      <c r="AK78" s="837">
        <v>0</v>
      </c>
      <c r="AL78" s="836"/>
      <c r="AM78" s="234">
        <v>4</v>
      </c>
      <c r="AN78" s="234">
        <v>0</v>
      </c>
      <c r="AO78" s="234">
        <v>0</v>
      </c>
      <c r="AP78" s="280"/>
      <c r="AQ78" s="235">
        <v>2</v>
      </c>
      <c r="AR78" s="235">
        <v>0</v>
      </c>
      <c r="AS78" s="235">
        <v>0</v>
      </c>
      <c r="AT78" s="281"/>
      <c r="AU78" s="234">
        <v>2</v>
      </c>
      <c r="AV78" s="234">
        <v>0</v>
      </c>
      <c r="AW78" s="234">
        <v>0</v>
      </c>
      <c r="AX78" s="280"/>
      <c r="AY78" s="235">
        <v>3</v>
      </c>
      <c r="AZ78" s="235">
        <v>2</v>
      </c>
      <c r="BA78" s="235">
        <v>2</v>
      </c>
      <c r="BB78" s="281"/>
      <c r="BC78" s="369"/>
      <c r="BD78" s="284">
        <v>5</v>
      </c>
      <c r="BE78" s="234">
        <v>0</v>
      </c>
      <c r="BF78" s="234">
        <v>0</v>
      </c>
      <c r="BG78" s="280"/>
      <c r="BH78" s="235">
        <v>3</v>
      </c>
      <c r="BI78" s="235">
        <v>2</v>
      </c>
      <c r="BJ78" s="235">
        <v>2</v>
      </c>
      <c r="BK78" s="304"/>
      <c r="BL78" s="284">
        <v>3</v>
      </c>
      <c r="BM78" s="234">
        <v>0</v>
      </c>
      <c r="BN78" s="234">
        <v>1</v>
      </c>
      <c r="BO78" s="280"/>
      <c r="BP78" s="812"/>
      <c r="BQ78" s="812"/>
      <c r="BR78" s="812"/>
      <c r="BS78" s="996"/>
      <c r="BT78" s="284">
        <v>2</v>
      </c>
      <c r="BU78" s="234">
        <v>0</v>
      </c>
      <c r="BV78" s="234">
        <v>0</v>
      </c>
      <c r="BW78" s="280"/>
      <c r="BX78" s="618"/>
      <c r="BY78" s="618"/>
      <c r="BZ78" s="618"/>
      <c r="CA78" s="618"/>
    </row>
    <row r="79" spans="1:79" s="907" customFormat="1" ht="13.8" thickBot="1">
      <c r="A79" s="992">
        <v>13</v>
      </c>
      <c r="B79" s="1209" t="s">
        <v>1742</v>
      </c>
      <c r="C79" s="1281" t="s">
        <v>1647</v>
      </c>
      <c r="D79" s="1475" t="str">
        <f t="shared" si="8"/>
        <v>Kevin Forsyth</v>
      </c>
      <c r="E79" s="933">
        <f t="shared" si="27"/>
        <v>32</v>
      </c>
      <c r="F79" s="932">
        <f t="shared" si="28"/>
        <v>5</v>
      </c>
      <c r="G79" s="932">
        <f t="shared" si="29"/>
        <v>10</v>
      </c>
      <c r="H79" s="932">
        <f t="shared" si="30"/>
        <v>0</v>
      </c>
      <c r="I79" s="931">
        <f t="shared" si="31"/>
        <v>0.3125</v>
      </c>
      <c r="J79" s="918">
        <v>2</v>
      </c>
      <c r="K79" s="918">
        <v>0</v>
      </c>
      <c r="L79" s="918">
        <v>0</v>
      </c>
      <c r="M79" s="917"/>
      <c r="N79" s="916">
        <v>1</v>
      </c>
      <c r="O79" s="915">
        <v>0</v>
      </c>
      <c r="P79" s="915">
        <v>0</v>
      </c>
      <c r="Q79" s="914"/>
      <c r="R79" s="913">
        <v>5</v>
      </c>
      <c r="S79" s="912">
        <v>2</v>
      </c>
      <c r="T79" s="912">
        <v>1</v>
      </c>
      <c r="U79" s="911"/>
      <c r="V79" s="915">
        <v>2</v>
      </c>
      <c r="W79" s="915">
        <v>0</v>
      </c>
      <c r="X79" s="915">
        <v>0</v>
      </c>
      <c r="Y79" s="914"/>
      <c r="Z79" s="1189">
        <v>2</v>
      </c>
      <c r="AA79" s="918">
        <v>0</v>
      </c>
      <c r="AB79" s="918">
        <v>1</v>
      </c>
      <c r="AC79" s="917"/>
      <c r="AD79" s="369"/>
      <c r="AE79" s="386"/>
      <c r="AF79" s="244"/>
      <c r="AG79" s="244"/>
      <c r="AH79" s="377"/>
      <c r="AI79" s="837">
        <v>3</v>
      </c>
      <c r="AJ79" s="837">
        <v>0</v>
      </c>
      <c r="AK79" s="837">
        <v>1</v>
      </c>
      <c r="AL79" s="836"/>
      <c r="AM79" s="915">
        <v>2</v>
      </c>
      <c r="AN79" s="915">
        <v>0</v>
      </c>
      <c r="AO79" s="915">
        <v>0</v>
      </c>
      <c r="AP79" s="914"/>
      <c r="AQ79" s="379"/>
      <c r="AR79" s="379"/>
      <c r="AS79" s="379"/>
      <c r="AT79" s="378"/>
      <c r="AU79" s="915">
        <v>2</v>
      </c>
      <c r="AV79" s="915">
        <v>0</v>
      </c>
      <c r="AW79" s="915">
        <v>0</v>
      </c>
      <c r="AX79" s="914"/>
      <c r="AY79" s="918">
        <v>3</v>
      </c>
      <c r="AZ79" s="918">
        <v>0</v>
      </c>
      <c r="BA79" s="918">
        <v>0</v>
      </c>
      <c r="BB79" s="917"/>
      <c r="BC79" s="369"/>
      <c r="BD79" s="386"/>
      <c r="BE79" s="244"/>
      <c r="BF79" s="244"/>
      <c r="BG79" s="377"/>
      <c r="BH79" s="918">
        <v>3</v>
      </c>
      <c r="BI79" s="918">
        <v>1</v>
      </c>
      <c r="BJ79" s="918">
        <v>2</v>
      </c>
      <c r="BK79" s="925"/>
      <c r="BL79" s="916">
        <v>3</v>
      </c>
      <c r="BM79" s="915">
        <v>1</v>
      </c>
      <c r="BN79" s="915">
        <v>2</v>
      </c>
      <c r="BO79" s="914"/>
      <c r="BP79" s="812"/>
      <c r="BQ79" s="812"/>
      <c r="BR79" s="812"/>
      <c r="BS79" s="996"/>
      <c r="BT79" s="916">
        <v>4</v>
      </c>
      <c r="BU79" s="915">
        <v>1</v>
      </c>
      <c r="BV79" s="915">
        <v>3</v>
      </c>
      <c r="BW79" s="914"/>
      <c r="BX79" s="618"/>
      <c r="BY79" s="618"/>
      <c r="BZ79" s="618"/>
      <c r="CA79" s="618"/>
    </row>
    <row r="80" spans="1:79" s="758" customFormat="1" ht="13.8" thickBot="1">
      <c r="A80" s="668">
        <v>14</v>
      </c>
      <c r="B80" s="1154" t="s">
        <v>164</v>
      </c>
      <c r="C80" s="944" t="s">
        <v>1567</v>
      </c>
      <c r="D80" s="1475" t="str">
        <f t="shared" si="8"/>
        <v>Josh Greer</v>
      </c>
      <c r="E80" s="667">
        <f t="shared" si="27"/>
        <v>58</v>
      </c>
      <c r="F80" s="666">
        <f t="shared" si="28"/>
        <v>32</v>
      </c>
      <c r="G80" s="666">
        <f t="shared" si="29"/>
        <v>37</v>
      </c>
      <c r="H80" s="666">
        <f t="shared" si="30"/>
        <v>5</v>
      </c>
      <c r="I80" s="665">
        <f t="shared" si="31"/>
        <v>0.63793103448275867</v>
      </c>
      <c r="J80" s="864">
        <v>4</v>
      </c>
      <c r="K80" s="864">
        <v>2</v>
      </c>
      <c r="L80" s="864">
        <v>3</v>
      </c>
      <c r="M80" s="863">
        <v>2</v>
      </c>
      <c r="N80" s="1208">
        <v>4</v>
      </c>
      <c r="O80" s="862">
        <v>2</v>
      </c>
      <c r="P80" s="862">
        <v>3</v>
      </c>
      <c r="Q80" s="861"/>
      <c r="R80" s="938">
        <v>8</v>
      </c>
      <c r="S80" s="937">
        <v>6</v>
      </c>
      <c r="T80" s="937">
        <v>7</v>
      </c>
      <c r="U80" s="936"/>
      <c r="V80" s="465">
        <v>5</v>
      </c>
      <c r="W80" s="465">
        <v>3</v>
      </c>
      <c r="X80" s="465">
        <v>4</v>
      </c>
      <c r="Y80" s="464"/>
      <c r="Z80" s="860">
        <v>4</v>
      </c>
      <c r="AA80" s="469">
        <v>2</v>
      </c>
      <c r="AB80" s="469">
        <v>3</v>
      </c>
      <c r="AC80" s="468">
        <v>1</v>
      </c>
      <c r="AD80" s="884"/>
      <c r="AE80" s="407"/>
      <c r="AF80" s="394"/>
      <c r="AG80" s="394"/>
      <c r="AH80" s="393"/>
      <c r="AI80" s="396"/>
      <c r="AJ80" s="396"/>
      <c r="AK80" s="396"/>
      <c r="AL80" s="395"/>
      <c r="AM80" s="400">
        <v>4</v>
      </c>
      <c r="AN80" s="400">
        <v>1</v>
      </c>
      <c r="AO80" s="400">
        <v>1</v>
      </c>
      <c r="AP80" s="399"/>
      <c r="AQ80" s="398">
        <v>5</v>
      </c>
      <c r="AR80" s="398">
        <v>2</v>
      </c>
      <c r="AS80" s="398">
        <v>3</v>
      </c>
      <c r="AT80" s="397"/>
      <c r="AU80" s="400">
        <v>4</v>
      </c>
      <c r="AV80" s="400">
        <v>2</v>
      </c>
      <c r="AW80" s="400">
        <v>2</v>
      </c>
      <c r="AX80" s="399">
        <v>1</v>
      </c>
      <c r="AY80" s="398">
        <v>3</v>
      </c>
      <c r="AZ80" s="398">
        <v>2</v>
      </c>
      <c r="BA80" s="398">
        <v>2</v>
      </c>
      <c r="BB80" s="397"/>
      <c r="BC80" s="369"/>
      <c r="BD80" s="401">
        <v>5</v>
      </c>
      <c r="BE80" s="400">
        <v>3</v>
      </c>
      <c r="BF80" s="400">
        <v>3</v>
      </c>
      <c r="BG80" s="399"/>
      <c r="BH80" s="396"/>
      <c r="BI80" s="396"/>
      <c r="BJ80" s="396"/>
      <c r="BK80" s="449"/>
      <c r="BL80" s="401">
        <v>7</v>
      </c>
      <c r="BM80" s="400">
        <v>4</v>
      </c>
      <c r="BN80" s="400">
        <v>3</v>
      </c>
      <c r="BO80" s="399"/>
      <c r="BP80" s="1170"/>
      <c r="BQ80" s="1170"/>
      <c r="BR80" s="1170"/>
      <c r="BS80" s="1174"/>
      <c r="BT80" s="401">
        <v>5</v>
      </c>
      <c r="BU80" s="400">
        <v>3</v>
      </c>
      <c r="BV80" s="400">
        <v>3</v>
      </c>
      <c r="BW80" s="399">
        <v>1</v>
      </c>
      <c r="BX80" s="618"/>
      <c r="BY80" s="618"/>
      <c r="BZ80" s="618"/>
      <c r="CA80" s="618"/>
    </row>
    <row r="81" spans="1:79" s="907" customFormat="1" ht="13.8" thickBot="1">
      <c r="A81" s="1022">
        <v>15</v>
      </c>
      <c r="B81" s="1207"/>
      <c r="C81" s="1492"/>
      <c r="D81" s="1475" t="str">
        <f t="shared" si="8"/>
        <v xml:space="preserve"> </v>
      </c>
      <c r="E81" s="1186">
        <f t="shared" si="27"/>
        <v>0</v>
      </c>
      <c r="F81" s="1185">
        <f t="shared" si="28"/>
        <v>0</v>
      </c>
      <c r="G81" s="1185">
        <f t="shared" si="29"/>
        <v>0</v>
      </c>
      <c r="H81" s="1185">
        <f t="shared" si="30"/>
        <v>0</v>
      </c>
      <c r="I81" s="1184" t="e">
        <f t="shared" si="31"/>
        <v>#DIV/0!</v>
      </c>
      <c r="J81" s="1206"/>
      <c r="K81" s="1204"/>
      <c r="L81" s="1204"/>
      <c r="M81" s="1203"/>
      <c r="N81" s="1205"/>
      <c r="O81" s="1204"/>
      <c r="P81" s="1204"/>
      <c r="Q81" s="1203"/>
      <c r="R81" s="973"/>
      <c r="S81" s="972"/>
      <c r="T81" s="972"/>
      <c r="U81" s="971"/>
      <c r="V81" s="975"/>
      <c r="W81" s="1202"/>
      <c r="X81" s="1201"/>
      <c r="Y81" s="1201"/>
      <c r="Z81" s="978"/>
      <c r="AA81" s="1200"/>
      <c r="AB81" s="1200"/>
      <c r="AC81" s="1200"/>
      <c r="AD81" s="654"/>
      <c r="AE81" s="989"/>
      <c r="AF81" s="989"/>
      <c r="AG81" s="989"/>
      <c r="AH81" s="989"/>
      <c r="AI81" s="912"/>
      <c r="AJ81" s="912"/>
      <c r="AK81" s="912"/>
      <c r="AL81" s="912"/>
      <c r="AM81" s="909"/>
      <c r="AN81" s="909"/>
      <c r="AO81" s="909"/>
      <c r="AP81" s="909"/>
      <c r="AQ81" s="1028"/>
      <c r="AR81" s="1028"/>
      <c r="AS81" s="1028"/>
      <c r="AT81" s="1028"/>
      <c r="AU81" s="909"/>
      <c r="AV81" s="909"/>
      <c r="AW81" s="909"/>
      <c r="AX81" s="909"/>
      <c r="AY81" s="1028"/>
      <c r="AZ81" s="1028"/>
      <c r="BA81" s="1028"/>
      <c r="BB81" s="1028"/>
      <c r="BC81" s="654"/>
      <c r="BD81" s="909"/>
      <c r="BE81" s="909"/>
      <c r="BF81" s="909"/>
      <c r="BG81" s="909"/>
      <c r="BH81" s="1028"/>
      <c r="BI81" s="1028"/>
      <c r="BJ81" s="1028"/>
      <c r="BK81" s="1028"/>
      <c r="BL81" s="909"/>
      <c r="BM81" s="909"/>
      <c r="BN81" s="909"/>
      <c r="BO81" s="909"/>
      <c r="BP81" s="1199"/>
      <c r="BQ81" s="1199"/>
      <c r="BR81" s="1199"/>
      <c r="BS81" s="1198"/>
      <c r="BT81" s="1016"/>
      <c r="BU81" s="1012"/>
      <c r="BV81" s="1012"/>
      <c r="BW81" s="1011"/>
      <c r="BX81" s="618"/>
      <c r="BY81" s="618"/>
      <c r="BZ81" s="618"/>
      <c r="CA81" s="618"/>
    </row>
    <row r="82" spans="1:79" ht="13.8" thickBot="1">
      <c r="A82" s="540"/>
      <c r="B82" s="555" t="s">
        <v>156</v>
      </c>
      <c r="C82" s="555"/>
      <c r="D82" s="1475" t="str">
        <f t="shared" si="8"/>
        <v xml:space="preserve"> Biggs</v>
      </c>
      <c r="E82" s="554">
        <f>SUM(E67:E81)</f>
        <v>772</v>
      </c>
      <c r="F82" s="553">
        <f>SUM(F67:F81)</f>
        <v>261</v>
      </c>
      <c r="G82" s="553">
        <f>SUM(G67:G81)</f>
        <v>416</v>
      </c>
      <c r="H82" s="553">
        <f>SUM(H67:H81)</f>
        <v>24</v>
      </c>
      <c r="I82" s="552">
        <f t="shared" si="31"/>
        <v>0.53886010362694303</v>
      </c>
      <c r="J82" s="368">
        <f t="shared" ref="J82:Y82" si="32">SUM(J67:J79,J80:J80)</f>
        <v>57</v>
      </c>
      <c r="K82" s="368">
        <f t="shared" si="32"/>
        <v>25</v>
      </c>
      <c r="L82" s="368">
        <f t="shared" si="32"/>
        <v>32</v>
      </c>
      <c r="M82" s="368">
        <f t="shared" si="32"/>
        <v>4</v>
      </c>
      <c r="N82" s="366">
        <f t="shared" si="32"/>
        <v>47</v>
      </c>
      <c r="O82" s="366">
        <f t="shared" si="32"/>
        <v>11</v>
      </c>
      <c r="P82" s="366">
        <f t="shared" si="32"/>
        <v>23</v>
      </c>
      <c r="Q82" s="366">
        <f t="shared" si="32"/>
        <v>0</v>
      </c>
      <c r="R82" s="368">
        <f t="shared" si="32"/>
        <v>72</v>
      </c>
      <c r="S82" s="368">
        <f t="shared" si="32"/>
        <v>38</v>
      </c>
      <c r="T82" s="448">
        <f t="shared" si="32"/>
        <v>49</v>
      </c>
      <c r="U82" s="1197">
        <f t="shared" si="32"/>
        <v>4</v>
      </c>
      <c r="V82" s="543">
        <f t="shared" si="32"/>
        <v>50</v>
      </c>
      <c r="W82" s="542">
        <f t="shared" si="32"/>
        <v>20</v>
      </c>
      <c r="X82" s="542">
        <f t="shared" si="32"/>
        <v>27</v>
      </c>
      <c r="Y82" s="541">
        <f t="shared" si="32"/>
        <v>0</v>
      </c>
      <c r="Z82" s="841">
        <f>SUM(Z67:Z81)</f>
        <v>45</v>
      </c>
      <c r="AA82" s="840">
        <f>SUM(AA67:AA81)</f>
        <v>11</v>
      </c>
      <c r="AB82" s="840">
        <f>SUM(AB67:AB81)</f>
        <v>21</v>
      </c>
      <c r="AC82" s="839">
        <f>SUM(AC67:AC81)</f>
        <v>4</v>
      </c>
      <c r="AD82" s="421"/>
      <c r="AE82" s="841">
        <f t="shared" ref="AE82:BB82" si="33">SUM(AE67:AE81)</f>
        <v>41</v>
      </c>
      <c r="AF82" s="840">
        <f t="shared" si="33"/>
        <v>6</v>
      </c>
      <c r="AG82" s="840">
        <f t="shared" si="33"/>
        <v>15</v>
      </c>
      <c r="AH82" s="839">
        <f t="shared" si="33"/>
        <v>0</v>
      </c>
      <c r="AI82" s="841">
        <f t="shared" si="33"/>
        <v>38</v>
      </c>
      <c r="AJ82" s="840">
        <f t="shared" si="33"/>
        <v>5</v>
      </c>
      <c r="AK82" s="840">
        <f t="shared" si="33"/>
        <v>15</v>
      </c>
      <c r="AL82" s="839">
        <f t="shared" si="33"/>
        <v>1</v>
      </c>
      <c r="AM82" s="841">
        <f t="shared" si="33"/>
        <v>46</v>
      </c>
      <c r="AN82" s="840">
        <f t="shared" si="33"/>
        <v>6</v>
      </c>
      <c r="AO82" s="840">
        <f t="shared" si="33"/>
        <v>21</v>
      </c>
      <c r="AP82" s="839">
        <f t="shared" si="33"/>
        <v>0</v>
      </c>
      <c r="AQ82" s="841">
        <f t="shared" si="33"/>
        <v>45</v>
      </c>
      <c r="AR82" s="840">
        <f t="shared" si="33"/>
        <v>9</v>
      </c>
      <c r="AS82" s="840">
        <f t="shared" si="33"/>
        <v>24</v>
      </c>
      <c r="AT82" s="839">
        <f t="shared" si="33"/>
        <v>0</v>
      </c>
      <c r="AU82" s="841">
        <f t="shared" si="33"/>
        <v>48</v>
      </c>
      <c r="AV82" s="840">
        <f t="shared" si="33"/>
        <v>14</v>
      </c>
      <c r="AW82" s="840">
        <f t="shared" si="33"/>
        <v>25</v>
      </c>
      <c r="AX82" s="839">
        <f t="shared" si="33"/>
        <v>1</v>
      </c>
      <c r="AY82" s="841">
        <f t="shared" si="33"/>
        <v>61</v>
      </c>
      <c r="AZ82" s="840">
        <f t="shared" si="33"/>
        <v>25</v>
      </c>
      <c r="BA82" s="840">
        <f t="shared" si="33"/>
        <v>37</v>
      </c>
      <c r="BB82" s="839">
        <f t="shared" si="33"/>
        <v>0</v>
      </c>
      <c r="BC82" s="421"/>
      <c r="BD82" s="841">
        <f t="shared" ref="BD82:BW82" si="34">SUM(BD67:BD81)</f>
        <v>51</v>
      </c>
      <c r="BE82" s="840">
        <f t="shared" si="34"/>
        <v>17</v>
      </c>
      <c r="BF82" s="840">
        <f t="shared" si="34"/>
        <v>26</v>
      </c>
      <c r="BG82" s="839">
        <f t="shared" si="34"/>
        <v>1</v>
      </c>
      <c r="BH82" s="841">
        <f t="shared" si="34"/>
        <v>61</v>
      </c>
      <c r="BI82" s="840">
        <f t="shared" si="34"/>
        <v>27</v>
      </c>
      <c r="BJ82" s="840">
        <f t="shared" si="34"/>
        <v>37</v>
      </c>
      <c r="BK82" s="839">
        <f t="shared" si="34"/>
        <v>7</v>
      </c>
      <c r="BL82" s="841">
        <f t="shared" si="34"/>
        <v>58</v>
      </c>
      <c r="BM82" s="840">
        <f t="shared" si="34"/>
        <v>23</v>
      </c>
      <c r="BN82" s="840">
        <f t="shared" si="34"/>
        <v>35</v>
      </c>
      <c r="BO82" s="839">
        <f t="shared" si="34"/>
        <v>0</v>
      </c>
      <c r="BP82" s="1196">
        <f t="shared" si="34"/>
        <v>0</v>
      </c>
      <c r="BQ82" s="1195">
        <f t="shared" si="34"/>
        <v>0</v>
      </c>
      <c r="BR82" s="1195">
        <f t="shared" si="34"/>
        <v>0</v>
      </c>
      <c r="BS82" s="1194">
        <f t="shared" si="34"/>
        <v>0</v>
      </c>
      <c r="BT82" s="841">
        <f t="shared" si="34"/>
        <v>52</v>
      </c>
      <c r="BU82" s="840">
        <f t="shared" si="34"/>
        <v>24</v>
      </c>
      <c r="BV82" s="840">
        <f t="shared" si="34"/>
        <v>29</v>
      </c>
      <c r="BW82" s="839">
        <f t="shared" si="34"/>
        <v>2</v>
      </c>
    </row>
    <row r="83" spans="1:79" ht="16.2" thickBot="1">
      <c r="A83" s="540"/>
      <c r="B83" s="540"/>
      <c r="C83" s="540"/>
      <c r="D83" s="1475" t="str">
        <f t="shared" si="8"/>
        <v xml:space="preserve"> </v>
      </c>
      <c r="E83" s="1916" t="s">
        <v>1296</v>
      </c>
      <c r="F83" s="1917"/>
      <c r="G83" s="1917"/>
      <c r="H83" s="1917"/>
      <c r="I83" s="1918"/>
      <c r="J83" s="1909">
        <v>13</v>
      </c>
      <c r="K83" s="1910"/>
      <c r="L83" s="1910"/>
      <c r="M83" s="1911"/>
      <c r="N83" s="1909">
        <v>13</v>
      </c>
      <c r="O83" s="1910"/>
      <c r="P83" s="1910"/>
      <c r="Q83" s="1911"/>
      <c r="R83" s="1946" t="s">
        <v>1348</v>
      </c>
      <c r="S83" s="1928"/>
      <c r="T83" s="1928"/>
      <c r="U83" s="1929"/>
      <c r="V83" s="1909">
        <v>12.33</v>
      </c>
      <c r="W83" s="1910"/>
      <c r="X83" s="1910"/>
      <c r="Y83" s="1911"/>
      <c r="Z83" s="1909">
        <v>12.75</v>
      </c>
      <c r="AA83" s="1910"/>
      <c r="AB83" s="1910"/>
      <c r="AC83" s="1911"/>
      <c r="AD83" s="539"/>
      <c r="AE83" s="1946" t="s">
        <v>1348</v>
      </c>
      <c r="AF83" s="1928"/>
      <c r="AG83" s="1928"/>
      <c r="AH83" s="1929"/>
      <c r="AI83" s="1946" t="s">
        <v>1348</v>
      </c>
      <c r="AJ83" s="1928"/>
      <c r="AK83" s="1928"/>
      <c r="AL83" s="1929"/>
      <c r="AM83" s="1909">
        <v>12.6</v>
      </c>
      <c r="AN83" s="1910"/>
      <c r="AO83" s="1910"/>
      <c r="AP83" s="1911"/>
      <c r="AQ83" s="1909">
        <v>12.3</v>
      </c>
      <c r="AR83" s="1910"/>
      <c r="AS83" s="1910"/>
      <c r="AT83" s="1911"/>
      <c r="AU83" s="1909">
        <v>12.3</v>
      </c>
      <c r="AV83" s="1910"/>
      <c r="AW83" s="1910"/>
      <c r="AX83" s="1911"/>
      <c r="AY83" s="1909">
        <v>12.4</v>
      </c>
      <c r="AZ83" s="1910"/>
      <c r="BA83" s="1910"/>
      <c r="BB83" s="1911"/>
      <c r="BC83" s="539"/>
      <c r="BD83" s="1926" t="s">
        <v>1407</v>
      </c>
      <c r="BE83" s="1910"/>
      <c r="BF83" s="1910"/>
      <c r="BG83" s="1911"/>
      <c r="BH83" s="1909" t="s">
        <v>1407</v>
      </c>
      <c r="BI83" s="1910"/>
      <c r="BJ83" s="1910"/>
      <c r="BK83" s="1911"/>
      <c r="BL83" s="1909" t="s">
        <v>1457</v>
      </c>
      <c r="BM83" s="1910"/>
      <c r="BN83" s="1910"/>
      <c r="BO83" s="1911"/>
      <c r="BP83" s="1909"/>
      <c r="BQ83" s="1910"/>
      <c r="BR83" s="1910"/>
      <c r="BS83" s="1911"/>
      <c r="BT83" s="1909"/>
      <c r="BU83" s="1910"/>
      <c r="BV83" s="1910"/>
      <c r="BW83" s="1911"/>
    </row>
    <row r="84" spans="1:79" ht="13.8" thickBot="1">
      <c r="A84" s="540"/>
      <c r="B84" s="540"/>
      <c r="C84" s="540"/>
      <c r="D84" s="1475" t="str">
        <f t="shared" si="8"/>
        <v xml:space="preserve"> </v>
      </c>
      <c r="E84" s="540"/>
      <c r="F84" s="540"/>
      <c r="G84" s="540"/>
      <c r="H84" s="540"/>
      <c r="I84" s="540"/>
      <c r="J84" s="540"/>
      <c r="K84" s="540"/>
      <c r="L84" s="540"/>
      <c r="M84" s="540"/>
      <c r="N84" s="540"/>
      <c r="O84" s="540"/>
      <c r="P84" s="540"/>
      <c r="Q84" s="540"/>
      <c r="R84" s="540"/>
      <c r="S84" s="540"/>
      <c r="T84" s="540"/>
      <c r="U84" s="540"/>
      <c r="V84" s="540"/>
      <c r="W84" s="540"/>
      <c r="X84" s="540"/>
      <c r="Y84" s="540"/>
      <c r="Z84" s="540"/>
      <c r="AA84" s="540"/>
      <c r="AB84" s="540"/>
      <c r="AC84" s="540"/>
      <c r="AD84" s="610"/>
      <c r="AE84" s="540"/>
      <c r="AF84" s="540"/>
      <c r="AG84" s="540"/>
      <c r="AH84" s="540"/>
      <c r="AI84" s="540"/>
      <c r="AJ84" s="540"/>
      <c r="AK84" s="540"/>
      <c r="AL84" s="540"/>
      <c r="AM84" s="540"/>
      <c r="AN84" s="540"/>
      <c r="AO84" s="540"/>
      <c r="AP84" s="540"/>
      <c r="AQ84" s="540"/>
      <c r="AR84" s="540"/>
      <c r="AS84" s="540"/>
      <c r="AT84" s="540"/>
      <c r="AU84" s="540"/>
      <c r="AV84" s="540"/>
      <c r="AW84" s="540"/>
      <c r="AX84" s="540"/>
      <c r="AY84" s="540"/>
      <c r="AZ84" s="540"/>
      <c r="BA84" s="540"/>
      <c r="BB84" s="540"/>
      <c r="BC84" s="610"/>
      <c r="BD84" s="540"/>
      <c r="BE84" s="540"/>
      <c r="BF84" s="540"/>
      <c r="BG84" s="540"/>
      <c r="BH84" s="540"/>
      <c r="BI84" s="540"/>
      <c r="BJ84" s="540"/>
      <c r="BK84" s="540"/>
      <c r="BL84" s="540"/>
      <c r="BM84" s="540"/>
      <c r="BN84" s="540"/>
      <c r="BO84" s="540"/>
      <c r="BP84" s="540"/>
      <c r="BQ84" s="540"/>
      <c r="BR84" s="540"/>
      <c r="BS84" s="540"/>
      <c r="BT84" s="540"/>
      <c r="BU84" s="540"/>
      <c r="BV84" s="540"/>
      <c r="BW84" s="540"/>
    </row>
    <row r="85" spans="1:79" s="61" customFormat="1" ht="23.4" thickBot="1">
      <c r="A85" s="1950">
        <v>5</v>
      </c>
      <c r="B85" s="1940" t="s">
        <v>1443</v>
      </c>
      <c r="C85" s="1276"/>
      <c r="D85" s="1475" t="str">
        <f t="shared" si="8"/>
        <v xml:space="preserve"> Krueger</v>
      </c>
      <c r="E85" s="1905">
        <v>2011</v>
      </c>
      <c r="F85" s="1906"/>
      <c r="G85" s="1906"/>
      <c r="H85" s="1906"/>
      <c r="I85" s="1907"/>
      <c r="J85" s="1887" t="s">
        <v>1109</v>
      </c>
      <c r="K85" s="1888"/>
      <c r="L85" s="1888"/>
      <c r="M85" s="1889"/>
      <c r="N85" s="1908" t="s">
        <v>1108</v>
      </c>
      <c r="O85" s="1891"/>
      <c r="P85" s="1891"/>
      <c r="Q85" s="1892"/>
      <c r="R85" s="1887" t="s">
        <v>1107</v>
      </c>
      <c r="S85" s="1888"/>
      <c r="T85" s="1888"/>
      <c r="U85" s="1889"/>
      <c r="V85" s="1908" t="s">
        <v>1106</v>
      </c>
      <c r="W85" s="1891"/>
      <c r="X85" s="1891"/>
      <c r="Y85" s="1892"/>
      <c r="Z85" s="1887" t="s">
        <v>1105</v>
      </c>
      <c r="AA85" s="1888"/>
      <c r="AB85" s="1888"/>
      <c r="AC85" s="1889"/>
      <c r="AD85" s="962"/>
      <c r="AE85" s="1890" t="s">
        <v>1104</v>
      </c>
      <c r="AF85" s="1891"/>
      <c r="AG85" s="1891"/>
      <c r="AH85" s="1892"/>
      <c r="AI85" s="1887" t="s">
        <v>1103</v>
      </c>
      <c r="AJ85" s="1888"/>
      <c r="AK85" s="1888"/>
      <c r="AL85" s="1889"/>
      <c r="AM85" s="1908" t="s">
        <v>1102</v>
      </c>
      <c r="AN85" s="1891"/>
      <c r="AO85" s="1891"/>
      <c r="AP85" s="1892"/>
      <c r="AQ85" s="1887" t="s">
        <v>1101</v>
      </c>
      <c r="AR85" s="1888"/>
      <c r="AS85" s="1888"/>
      <c r="AT85" s="1889"/>
      <c r="AU85" s="1908" t="s">
        <v>1100</v>
      </c>
      <c r="AV85" s="1891"/>
      <c r="AW85" s="1891"/>
      <c r="AX85" s="1892"/>
      <c r="AY85" s="1887" t="s">
        <v>1099</v>
      </c>
      <c r="AZ85" s="1888"/>
      <c r="BA85" s="1888"/>
      <c r="BB85" s="1889"/>
      <c r="BC85" s="962"/>
      <c r="BD85" s="1890" t="s">
        <v>1098</v>
      </c>
      <c r="BE85" s="1891"/>
      <c r="BF85" s="1891"/>
      <c r="BG85" s="1892"/>
      <c r="BH85" s="1893" t="s">
        <v>1097</v>
      </c>
      <c r="BI85" s="1894"/>
      <c r="BJ85" s="1894"/>
      <c r="BK85" s="1895"/>
      <c r="BL85" s="1896" t="s">
        <v>1096</v>
      </c>
      <c r="BM85" s="1897"/>
      <c r="BN85" s="1897"/>
      <c r="BO85" s="1898"/>
      <c r="BP85" s="1893" t="s">
        <v>1095</v>
      </c>
      <c r="BQ85" s="1894"/>
      <c r="BR85" s="1894"/>
      <c r="BS85" s="1895"/>
      <c r="BT85" s="1896" t="s">
        <v>1094</v>
      </c>
      <c r="BU85" s="1897"/>
      <c r="BV85" s="1897"/>
      <c r="BW85" s="1912"/>
      <c r="BX85" s="963"/>
      <c r="BY85" s="963"/>
      <c r="BZ85" s="963"/>
      <c r="CA85" s="963"/>
    </row>
    <row r="86" spans="1:79" s="61" customFormat="1" ht="12.75" customHeight="1" thickBot="1">
      <c r="A86" s="1950"/>
      <c r="B86" s="1940"/>
      <c r="C86" s="1276"/>
      <c r="D86" s="1475" t="str">
        <f t="shared" si="8"/>
        <v xml:space="preserve"> </v>
      </c>
      <c r="E86" s="1905"/>
      <c r="F86" s="1906"/>
      <c r="G86" s="1906"/>
      <c r="H86" s="1906"/>
      <c r="I86" s="1907"/>
      <c r="J86" s="1887" t="s">
        <v>1361</v>
      </c>
      <c r="K86" s="1888"/>
      <c r="L86" s="1888"/>
      <c r="M86" s="1889"/>
      <c r="N86" s="1908" t="s">
        <v>1365</v>
      </c>
      <c r="O86" s="1891"/>
      <c r="P86" s="1891"/>
      <c r="Q86" s="1892"/>
      <c r="R86" s="1887" t="s">
        <v>1360</v>
      </c>
      <c r="S86" s="1888"/>
      <c r="T86" s="1888"/>
      <c r="U86" s="1889"/>
      <c r="V86" s="1908" t="s">
        <v>1362</v>
      </c>
      <c r="W86" s="1891"/>
      <c r="X86" s="1891"/>
      <c r="Y86" s="1892"/>
      <c r="Z86" s="1887" t="s">
        <v>1364</v>
      </c>
      <c r="AA86" s="1888"/>
      <c r="AB86" s="1888"/>
      <c r="AC86" s="1889"/>
      <c r="AD86" s="962"/>
      <c r="AE86" s="1890" t="s">
        <v>1363</v>
      </c>
      <c r="AF86" s="1891"/>
      <c r="AG86" s="1891"/>
      <c r="AH86" s="1892"/>
      <c r="AI86" s="1887" t="s">
        <v>1364</v>
      </c>
      <c r="AJ86" s="1888"/>
      <c r="AK86" s="1888"/>
      <c r="AL86" s="1889"/>
      <c r="AM86" s="1908" t="s">
        <v>1365</v>
      </c>
      <c r="AN86" s="1891"/>
      <c r="AO86" s="1891"/>
      <c r="AP86" s="1892"/>
      <c r="AQ86" s="1887" t="s">
        <v>1362</v>
      </c>
      <c r="AR86" s="1888"/>
      <c r="AS86" s="1888"/>
      <c r="AT86" s="1889"/>
      <c r="AU86" s="1908" t="s">
        <v>1361</v>
      </c>
      <c r="AV86" s="1891"/>
      <c r="AW86" s="1891"/>
      <c r="AX86" s="1892"/>
      <c r="AY86" s="1887" t="s">
        <v>1364</v>
      </c>
      <c r="AZ86" s="1888"/>
      <c r="BA86" s="1888"/>
      <c r="BB86" s="1889"/>
      <c r="BC86" s="962"/>
      <c r="BD86" s="1890" t="s">
        <v>1362</v>
      </c>
      <c r="BE86" s="1891"/>
      <c r="BF86" s="1891"/>
      <c r="BG86" s="1892"/>
      <c r="BH86" s="1893" t="s">
        <v>1360</v>
      </c>
      <c r="BI86" s="1894"/>
      <c r="BJ86" s="1894"/>
      <c r="BK86" s="1895"/>
      <c r="BL86" s="1896" t="s">
        <v>1363</v>
      </c>
      <c r="BM86" s="1897"/>
      <c r="BN86" s="1897"/>
      <c r="BO86" s="1898"/>
      <c r="BP86" s="1893" t="s">
        <v>1365</v>
      </c>
      <c r="BQ86" s="1894"/>
      <c r="BR86" s="1894"/>
      <c r="BS86" s="1895"/>
      <c r="BT86" s="1896" t="s">
        <v>1361</v>
      </c>
      <c r="BU86" s="1897"/>
      <c r="BV86" s="1897"/>
      <c r="BW86" s="1912"/>
      <c r="BX86" s="963"/>
      <c r="BY86" s="963"/>
      <c r="BZ86" s="963"/>
      <c r="CA86" s="963"/>
    </row>
    <row r="87" spans="1:79" ht="23.4" thickBot="1">
      <c r="A87" s="1950"/>
      <c r="B87" s="1940"/>
      <c r="C87" s="1276"/>
      <c r="D87" s="1475" t="str">
        <f t="shared" si="8"/>
        <v xml:space="preserve"> </v>
      </c>
      <c r="E87" s="603" t="s">
        <v>268</v>
      </c>
      <c r="F87" s="603" t="s">
        <v>1092</v>
      </c>
      <c r="G87" s="603" t="s">
        <v>267</v>
      </c>
      <c r="H87" s="603" t="s">
        <v>266</v>
      </c>
      <c r="I87" s="602" t="s">
        <v>265</v>
      </c>
      <c r="J87" s="605" t="s">
        <v>268</v>
      </c>
      <c r="K87" s="605" t="s">
        <v>1092</v>
      </c>
      <c r="L87" s="605" t="s">
        <v>267</v>
      </c>
      <c r="M87" s="604" t="s">
        <v>266</v>
      </c>
      <c r="N87" s="603" t="s">
        <v>268</v>
      </c>
      <c r="O87" s="603" t="s">
        <v>1092</v>
      </c>
      <c r="P87" s="603" t="s">
        <v>267</v>
      </c>
      <c r="Q87" s="607" t="s">
        <v>266</v>
      </c>
      <c r="R87" s="704" t="s">
        <v>268</v>
      </c>
      <c r="S87" s="603" t="s">
        <v>1092</v>
      </c>
      <c r="T87" s="603" t="s">
        <v>267</v>
      </c>
      <c r="U87" s="602" t="s">
        <v>266</v>
      </c>
      <c r="V87" s="603" t="s">
        <v>268</v>
      </c>
      <c r="W87" s="603" t="s">
        <v>1092</v>
      </c>
      <c r="X87" s="603" t="s">
        <v>267</v>
      </c>
      <c r="Y87" s="607" t="s">
        <v>266</v>
      </c>
      <c r="Z87" s="606" t="s">
        <v>268</v>
      </c>
      <c r="AA87" s="605" t="s">
        <v>1092</v>
      </c>
      <c r="AB87" s="605" t="s">
        <v>267</v>
      </c>
      <c r="AC87" s="604" t="s">
        <v>266</v>
      </c>
      <c r="AD87" s="544"/>
      <c r="AE87" s="704" t="s">
        <v>268</v>
      </c>
      <c r="AF87" s="603" t="s">
        <v>1092</v>
      </c>
      <c r="AG87" s="603" t="s">
        <v>267</v>
      </c>
      <c r="AH87" s="602" t="s">
        <v>266</v>
      </c>
      <c r="AI87" s="603" t="s">
        <v>268</v>
      </c>
      <c r="AJ87" s="603" t="s">
        <v>1092</v>
      </c>
      <c r="AK87" s="603" t="s">
        <v>267</v>
      </c>
      <c r="AL87" s="602" t="s">
        <v>266</v>
      </c>
      <c r="AM87" s="603" t="s">
        <v>268</v>
      </c>
      <c r="AN87" s="603" t="s">
        <v>1092</v>
      </c>
      <c r="AO87" s="603" t="s">
        <v>267</v>
      </c>
      <c r="AP87" s="602" t="s">
        <v>266</v>
      </c>
      <c r="AQ87" s="603" t="s">
        <v>268</v>
      </c>
      <c r="AR87" s="603" t="s">
        <v>1092</v>
      </c>
      <c r="AS87" s="603" t="s">
        <v>267</v>
      </c>
      <c r="AT87" s="602" t="s">
        <v>266</v>
      </c>
      <c r="AU87" s="605" t="s">
        <v>268</v>
      </c>
      <c r="AV87" s="605" t="s">
        <v>1092</v>
      </c>
      <c r="AW87" s="605" t="s">
        <v>267</v>
      </c>
      <c r="AX87" s="604" t="s">
        <v>266</v>
      </c>
      <c r="AY87" s="605" t="s">
        <v>268</v>
      </c>
      <c r="AZ87" s="605" t="s">
        <v>1092</v>
      </c>
      <c r="BA87" s="605" t="s">
        <v>267</v>
      </c>
      <c r="BB87" s="604" t="s">
        <v>266</v>
      </c>
      <c r="BC87" s="544"/>
      <c r="BD87" s="606" t="s">
        <v>268</v>
      </c>
      <c r="BE87" s="605" t="s">
        <v>1092</v>
      </c>
      <c r="BF87" s="605" t="s">
        <v>267</v>
      </c>
      <c r="BG87" s="604" t="s">
        <v>266</v>
      </c>
      <c r="BH87" s="603" t="s">
        <v>268</v>
      </c>
      <c r="BI87" s="603" t="s">
        <v>1092</v>
      </c>
      <c r="BJ87" s="603" t="s">
        <v>267</v>
      </c>
      <c r="BK87" s="602" t="s">
        <v>266</v>
      </c>
      <c r="BL87" s="605" t="s">
        <v>268</v>
      </c>
      <c r="BM87" s="605" t="s">
        <v>1092</v>
      </c>
      <c r="BN87" s="605" t="s">
        <v>267</v>
      </c>
      <c r="BO87" s="604" t="s">
        <v>266</v>
      </c>
      <c r="BP87" s="603" t="s">
        <v>268</v>
      </c>
      <c r="BQ87" s="603" t="s">
        <v>1092</v>
      </c>
      <c r="BR87" s="603" t="s">
        <v>267</v>
      </c>
      <c r="BS87" s="602" t="s">
        <v>266</v>
      </c>
      <c r="BT87" s="605" t="s">
        <v>268</v>
      </c>
      <c r="BU87" s="605" t="s">
        <v>1092</v>
      </c>
      <c r="BV87" s="605" t="s">
        <v>267</v>
      </c>
      <c r="BW87" s="604" t="s">
        <v>266</v>
      </c>
    </row>
    <row r="88" spans="1:79" s="907" customFormat="1" ht="13.8" thickBot="1">
      <c r="A88" s="1004">
        <v>1</v>
      </c>
      <c r="B88" s="960" t="s">
        <v>144</v>
      </c>
      <c r="C88" s="960" t="s">
        <v>1563</v>
      </c>
      <c r="D88" s="1475" t="str">
        <f t="shared" si="8"/>
        <v>Matt Moulder</v>
      </c>
      <c r="E88" s="959">
        <f t="shared" ref="E88:E102" si="35">SUM(J88,N88,R88,V88,Z88,AE88,AI88,AM88,AQ88,AU88,AY88,BD88,BH88,BL88,BP88,BT88)</f>
        <v>91</v>
      </c>
      <c r="F88" s="958">
        <f t="shared" ref="F88:F102" si="36">SUM(K88,O88,S88,W88,AA88,AF88,AJ88,AN88,AR88,AV88,AZ88,BE88,BI88,BM88,BU88,BQ88)</f>
        <v>57</v>
      </c>
      <c r="G88" s="958">
        <f t="shared" ref="G88:G102" si="37">SUM(L88,P88,T88,X88,AB88,AG88,AK88,AO88,AS88,AW88,BA88,BF88,BJ88,BN88,BV88,BR88)</f>
        <v>65</v>
      </c>
      <c r="H88" s="958">
        <f t="shared" ref="H88:H102" si="38">SUM(M88,Q88,U88,Y88,AC88,AH88,AL88,AP88,AT88,AX88,BB88,BG88,BK88,BO88,BW88,BS88)</f>
        <v>14</v>
      </c>
      <c r="I88" s="957">
        <f t="shared" ref="I88:I103" si="39">(G88/E88)</f>
        <v>0.7142857142857143</v>
      </c>
      <c r="J88" s="930">
        <v>5</v>
      </c>
      <c r="K88" s="930">
        <v>6</v>
      </c>
      <c r="L88" s="930">
        <v>4</v>
      </c>
      <c r="M88" s="1190">
        <v>1</v>
      </c>
      <c r="N88" s="947">
        <v>7</v>
      </c>
      <c r="O88" s="946">
        <v>5</v>
      </c>
      <c r="P88" s="946">
        <v>6</v>
      </c>
      <c r="Q88" s="945">
        <v>2</v>
      </c>
      <c r="R88" s="837">
        <v>5</v>
      </c>
      <c r="S88" s="837">
        <v>3</v>
      </c>
      <c r="T88" s="837">
        <v>3</v>
      </c>
      <c r="U88" s="836"/>
      <c r="V88" s="915">
        <v>3</v>
      </c>
      <c r="W88" s="915">
        <v>2</v>
      </c>
      <c r="X88" s="915">
        <v>2</v>
      </c>
      <c r="Y88" s="914"/>
      <c r="Z88" s="954">
        <v>5</v>
      </c>
      <c r="AA88" s="1047">
        <v>2</v>
      </c>
      <c r="AB88" s="1047">
        <v>2</v>
      </c>
      <c r="AC88" s="1193"/>
      <c r="AD88" s="369"/>
      <c r="AE88" s="928">
        <v>6</v>
      </c>
      <c r="AF88" s="927">
        <v>5</v>
      </c>
      <c r="AG88" s="927">
        <v>5</v>
      </c>
      <c r="AH88" s="926"/>
      <c r="AI88" s="837">
        <v>7</v>
      </c>
      <c r="AJ88" s="837">
        <v>4</v>
      </c>
      <c r="AK88" s="837">
        <v>5</v>
      </c>
      <c r="AL88" s="836">
        <v>1</v>
      </c>
      <c r="AM88" s="915">
        <v>5</v>
      </c>
      <c r="AN88" s="915">
        <v>4</v>
      </c>
      <c r="AO88" s="915">
        <v>4</v>
      </c>
      <c r="AP88" s="914">
        <v>2</v>
      </c>
      <c r="AQ88" s="918">
        <v>6</v>
      </c>
      <c r="AR88" s="918">
        <v>4</v>
      </c>
      <c r="AS88" s="918">
        <v>4</v>
      </c>
      <c r="AT88" s="917">
        <v>2</v>
      </c>
      <c r="AU88" s="947">
        <v>6</v>
      </c>
      <c r="AV88" s="999">
        <v>3</v>
      </c>
      <c r="AW88" s="999">
        <v>5</v>
      </c>
      <c r="AX88" s="998">
        <v>1</v>
      </c>
      <c r="AY88" s="918">
        <v>7</v>
      </c>
      <c r="AZ88" s="918">
        <v>4</v>
      </c>
      <c r="BA88" s="918">
        <v>5</v>
      </c>
      <c r="BB88" s="917"/>
      <c r="BC88" s="369"/>
      <c r="BD88" s="916">
        <v>4</v>
      </c>
      <c r="BE88" s="915">
        <v>2</v>
      </c>
      <c r="BF88" s="915">
        <v>3</v>
      </c>
      <c r="BG88" s="914"/>
      <c r="BH88" s="954">
        <v>6</v>
      </c>
      <c r="BI88" s="1047">
        <v>2</v>
      </c>
      <c r="BJ88" s="1047">
        <v>3</v>
      </c>
      <c r="BK88" s="1193"/>
      <c r="BL88" s="916">
        <v>8</v>
      </c>
      <c r="BM88" s="915">
        <v>6</v>
      </c>
      <c r="BN88" s="915">
        <v>6</v>
      </c>
      <c r="BO88" s="914">
        <v>2</v>
      </c>
      <c r="BP88" s="837">
        <v>6</v>
      </c>
      <c r="BQ88" s="837">
        <v>3</v>
      </c>
      <c r="BR88" s="837">
        <v>4</v>
      </c>
      <c r="BS88" s="967">
        <v>2</v>
      </c>
      <c r="BT88" s="916">
        <v>5</v>
      </c>
      <c r="BU88" s="915">
        <v>2</v>
      </c>
      <c r="BV88" s="915">
        <v>4</v>
      </c>
      <c r="BW88" s="914">
        <v>1</v>
      </c>
      <c r="BX88" s="618"/>
      <c r="BY88" s="618"/>
      <c r="BZ88" s="618"/>
      <c r="CA88" s="618"/>
    </row>
    <row r="89" spans="1:79" s="758" customFormat="1" ht="13.8" thickBot="1">
      <c r="A89" s="668">
        <v>2</v>
      </c>
      <c r="B89" s="944" t="s">
        <v>1443</v>
      </c>
      <c r="C89" s="944" t="s">
        <v>1576</v>
      </c>
      <c r="D89" s="1475" t="str">
        <f t="shared" si="8"/>
        <v>Buster Krueger</v>
      </c>
      <c r="E89" s="667">
        <f t="shared" si="35"/>
        <v>85</v>
      </c>
      <c r="F89" s="666">
        <f t="shared" si="36"/>
        <v>54</v>
      </c>
      <c r="G89" s="666">
        <f t="shared" si="37"/>
        <v>63</v>
      </c>
      <c r="H89" s="666">
        <f t="shared" si="38"/>
        <v>10</v>
      </c>
      <c r="I89" s="665">
        <f t="shared" si="39"/>
        <v>0.74117647058823533</v>
      </c>
      <c r="J89" s="584">
        <v>5</v>
      </c>
      <c r="K89" s="584">
        <v>6</v>
      </c>
      <c r="L89" s="584">
        <v>4</v>
      </c>
      <c r="M89" s="1192">
        <v>3</v>
      </c>
      <c r="N89" s="739">
        <v>6</v>
      </c>
      <c r="O89" s="738">
        <v>5</v>
      </c>
      <c r="P89" s="738">
        <v>4</v>
      </c>
      <c r="Q89" s="935"/>
      <c r="R89" s="396"/>
      <c r="S89" s="396"/>
      <c r="T89" s="396"/>
      <c r="U89" s="395"/>
      <c r="V89" s="400">
        <v>4</v>
      </c>
      <c r="W89" s="400">
        <v>2</v>
      </c>
      <c r="X89" s="400">
        <v>2</v>
      </c>
      <c r="Y89" s="399"/>
      <c r="Z89" s="402">
        <v>5</v>
      </c>
      <c r="AA89" s="398">
        <v>1</v>
      </c>
      <c r="AB89" s="398">
        <v>5</v>
      </c>
      <c r="AC89" s="397"/>
      <c r="AD89" s="369"/>
      <c r="AE89" s="892">
        <v>7</v>
      </c>
      <c r="AF89" s="891">
        <v>5</v>
      </c>
      <c r="AG89" s="891">
        <v>7</v>
      </c>
      <c r="AH89" s="939"/>
      <c r="AI89" s="822">
        <v>6</v>
      </c>
      <c r="AJ89" s="822">
        <v>4</v>
      </c>
      <c r="AK89" s="822">
        <v>3</v>
      </c>
      <c r="AL89" s="821"/>
      <c r="AM89" s="400">
        <v>5</v>
      </c>
      <c r="AN89" s="400">
        <v>5</v>
      </c>
      <c r="AO89" s="400">
        <v>5</v>
      </c>
      <c r="AP89" s="399">
        <v>2</v>
      </c>
      <c r="AQ89" s="398">
        <v>5</v>
      </c>
      <c r="AR89" s="398">
        <v>5</v>
      </c>
      <c r="AS89" s="398">
        <v>5</v>
      </c>
      <c r="AT89" s="397">
        <v>1</v>
      </c>
      <c r="AU89" s="401">
        <v>6</v>
      </c>
      <c r="AV89" s="400">
        <v>2</v>
      </c>
      <c r="AW89" s="400">
        <v>3</v>
      </c>
      <c r="AX89" s="399"/>
      <c r="AY89" s="398">
        <v>6</v>
      </c>
      <c r="AZ89" s="398">
        <v>4</v>
      </c>
      <c r="BA89" s="398">
        <v>4</v>
      </c>
      <c r="BB89" s="397">
        <v>1</v>
      </c>
      <c r="BC89" s="369"/>
      <c r="BD89" s="401">
        <v>5</v>
      </c>
      <c r="BE89" s="400">
        <v>2</v>
      </c>
      <c r="BF89" s="400">
        <v>3</v>
      </c>
      <c r="BG89" s="399"/>
      <c r="BH89" s="402">
        <v>6</v>
      </c>
      <c r="BI89" s="398">
        <v>2</v>
      </c>
      <c r="BJ89" s="398">
        <v>5</v>
      </c>
      <c r="BK89" s="397">
        <v>1</v>
      </c>
      <c r="BL89" s="401">
        <v>8</v>
      </c>
      <c r="BM89" s="400">
        <v>7</v>
      </c>
      <c r="BN89" s="400">
        <v>7</v>
      </c>
      <c r="BO89" s="399">
        <v>1</v>
      </c>
      <c r="BP89" s="822">
        <v>6</v>
      </c>
      <c r="BQ89" s="822">
        <v>3</v>
      </c>
      <c r="BR89" s="822">
        <v>4</v>
      </c>
      <c r="BS89" s="993">
        <v>1</v>
      </c>
      <c r="BT89" s="401">
        <v>5</v>
      </c>
      <c r="BU89" s="400">
        <v>1</v>
      </c>
      <c r="BV89" s="400">
        <v>2</v>
      </c>
      <c r="BW89" s="399"/>
      <c r="BX89" s="618"/>
      <c r="BY89" s="618"/>
      <c r="BZ89" s="618"/>
      <c r="CA89" s="618"/>
    </row>
    <row r="90" spans="1:79" s="907" customFormat="1" ht="13.8" thickBot="1">
      <c r="A90" s="992">
        <v>3</v>
      </c>
      <c r="B90" s="944" t="s">
        <v>52</v>
      </c>
      <c r="C90" s="944" t="s">
        <v>1555</v>
      </c>
      <c r="D90" s="1475" t="str">
        <f t="shared" ref="D90:D153" si="40">CONCATENATE(TRIM(C90)," ",TRIM(B90))</f>
        <v>Darrin Lamphier</v>
      </c>
      <c r="E90" s="933">
        <f t="shared" si="35"/>
        <v>86</v>
      </c>
      <c r="F90" s="932">
        <f t="shared" si="36"/>
        <v>45</v>
      </c>
      <c r="G90" s="932">
        <f t="shared" si="37"/>
        <v>68</v>
      </c>
      <c r="H90" s="932">
        <f t="shared" si="38"/>
        <v>4</v>
      </c>
      <c r="I90" s="931">
        <f t="shared" si="39"/>
        <v>0.79069767441860461</v>
      </c>
      <c r="J90" s="930">
        <v>7</v>
      </c>
      <c r="K90" s="930">
        <v>4</v>
      </c>
      <c r="L90" s="930">
        <v>7</v>
      </c>
      <c r="M90" s="1190">
        <v>1</v>
      </c>
      <c r="N90" s="910">
        <v>5</v>
      </c>
      <c r="O90" s="909">
        <v>4</v>
      </c>
      <c r="P90" s="909">
        <v>4</v>
      </c>
      <c r="Q90" s="908">
        <v>1</v>
      </c>
      <c r="R90" s="837">
        <v>3</v>
      </c>
      <c r="S90" s="837">
        <v>2</v>
      </c>
      <c r="T90" s="837">
        <v>3</v>
      </c>
      <c r="U90" s="836"/>
      <c r="V90" s="915">
        <v>5</v>
      </c>
      <c r="W90" s="915">
        <v>2</v>
      </c>
      <c r="X90" s="915">
        <v>3</v>
      </c>
      <c r="Y90" s="914"/>
      <c r="Z90" s="1189">
        <v>4</v>
      </c>
      <c r="AA90" s="918">
        <v>0</v>
      </c>
      <c r="AB90" s="918">
        <v>2</v>
      </c>
      <c r="AC90" s="917"/>
      <c r="AD90" s="369"/>
      <c r="AE90" s="928">
        <v>8</v>
      </c>
      <c r="AF90" s="927">
        <v>3</v>
      </c>
      <c r="AG90" s="927">
        <v>7</v>
      </c>
      <c r="AH90" s="926"/>
      <c r="AI90" s="837">
        <v>5</v>
      </c>
      <c r="AJ90" s="837">
        <v>6</v>
      </c>
      <c r="AK90" s="837">
        <v>5</v>
      </c>
      <c r="AL90" s="836"/>
      <c r="AM90" s="915">
        <v>5</v>
      </c>
      <c r="AN90" s="915">
        <v>2</v>
      </c>
      <c r="AO90" s="915">
        <v>4</v>
      </c>
      <c r="AP90" s="914">
        <v>1</v>
      </c>
      <c r="AQ90" s="918">
        <v>3</v>
      </c>
      <c r="AR90" s="918">
        <v>3</v>
      </c>
      <c r="AS90" s="918">
        <v>2</v>
      </c>
      <c r="AT90" s="917"/>
      <c r="AU90" s="916">
        <v>5</v>
      </c>
      <c r="AV90" s="915">
        <v>1</v>
      </c>
      <c r="AW90" s="915">
        <v>4</v>
      </c>
      <c r="AX90" s="914"/>
      <c r="AY90" s="918">
        <v>7</v>
      </c>
      <c r="AZ90" s="918">
        <v>3</v>
      </c>
      <c r="BA90" s="918">
        <v>6</v>
      </c>
      <c r="BB90" s="917"/>
      <c r="BC90" s="369"/>
      <c r="BD90" s="916">
        <v>5</v>
      </c>
      <c r="BE90" s="915">
        <v>3</v>
      </c>
      <c r="BF90" s="915">
        <v>3</v>
      </c>
      <c r="BG90" s="914"/>
      <c r="BH90" s="1189">
        <v>6</v>
      </c>
      <c r="BI90" s="918">
        <v>2</v>
      </c>
      <c r="BJ90" s="918">
        <v>3</v>
      </c>
      <c r="BK90" s="917"/>
      <c r="BL90" s="916">
        <v>8</v>
      </c>
      <c r="BM90" s="915">
        <v>5</v>
      </c>
      <c r="BN90" s="915">
        <v>8</v>
      </c>
      <c r="BO90" s="914"/>
      <c r="BP90" s="837">
        <v>5</v>
      </c>
      <c r="BQ90" s="837">
        <v>3</v>
      </c>
      <c r="BR90" s="837">
        <v>4</v>
      </c>
      <c r="BS90" s="967"/>
      <c r="BT90" s="916">
        <v>5</v>
      </c>
      <c r="BU90" s="915">
        <v>2</v>
      </c>
      <c r="BV90" s="915">
        <v>3</v>
      </c>
      <c r="BW90" s="914">
        <v>1</v>
      </c>
      <c r="BX90" s="618"/>
      <c r="BY90" s="618"/>
      <c r="BZ90" s="618"/>
      <c r="CA90" s="618"/>
    </row>
    <row r="91" spans="1:79" s="758" customFormat="1" ht="13.8" thickBot="1">
      <c r="A91" s="668">
        <v>4</v>
      </c>
      <c r="B91" s="940" t="s">
        <v>97</v>
      </c>
      <c r="C91" s="940" t="s">
        <v>1569</v>
      </c>
      <c r="D91" s="1475" t="str">
        <f t="shared" si="40"/>
        <v>Eric Brittingham</v>
      </c>
      <c r="E91" s="667">
        <f t="shared" si="35"/>
        <v>98</v>
      </c>
      <c r="F91" s="666">
        <f t="shared" si="36"/>
        <v>53</v>
      </c>
      <c r="G91" s="666">
        <f t="shared" si="37"/>
        <v>62</v>
      </c>
      <c r="H91" s="666">
        <f t="shared" si="38"/>
        <v>4</v>
      </c>
      <c r="I91" s="665">
        <f t="shared" si="39"/>
        <v>0.63265306122448983</v>
      </c>
      <c r="J91" s="584">
        <v>7</v>
      </c>
      <c r="K91" s="584">
        <v>3</v>
      </c>
      <c r="L91" s="584">
        <v>4</v>
      </c>
      <c r="M91" s="1192">
        <v>1</v>
      </c>
      <c r="N91" s="739">
        <v>7</v>
      </c>
      <c r="O91" s="738">
        <v>6</v>
      </c>
      <c r="P91" s="738">
        <v>6</v>
      </c>
      <c r="Q91" s="935">
        <v>1</v>
      </c>
      <c r="R91" s="837">
        <v>5</v>
      </c>
      <c r="S91" s="837">
        <v>0</v>
      </c>
      <c r="T91" s="837">
        <v>1</v>
      </c>
      <c r="U91" s="836"/>
      <c r="V91" s="400">
        <v>6</v>
      </c>
      <c r="W91" s="400">
        <v>1</v>
      </c>
      <c r="X91" s="400">
        <v>3</v>
      </c>
      <c r="Y91" s="399"/>
      <c r="Z91" s="402">
        <v>6</v>
      </c>
      <c r="AA91" s="398">
        <v>3</v>
      </c>
      <c r="AB91" s="398">
        <v>3</v>
      </c>
      <c r="AC91" s="397"/>
      <c r="AD91" s="369"/>
      <c r="AE91" s="892">
        <v>8</v>
      </c>
      <c r="AF91" s="891">
        <v>5</v>
      </c>
      <c r="AG91" s="891">
        <v>5</v>
      </c>
      <c r="AH91" s="939"/>
      <c r="AI91" s="822">
        <v>5</v>
      </c>
      <c r="AJ91" s="822">
        <v>2</v>
      </c>
      <c r="AK91" s="822">
        <v>2</v>
      </c>
      <c r="AL91" s="821"/>
      <c r="AM91" s="400">
        <v>5</v>
      </c>
      <c r="AN91" s="400">
        <v>2</v>
      </c>
      <c r="AO91" s="400">
        <v>2</v>
      </c>
      <c r="AP91" s="399">
        <v>2</v>
      </c>
      <c r="AQ91" s="398">
        <v>6</v>
      </c>
      <c r="AR91" s="398">
        <v>3</v>
      </c>
      <c r="AS91" s="398">
        <v>3</v>
      </c>
      <c r="AT91" s="397"/>
      <c r="AU91" s="400">
        <v>6</v>
      </c>
      <c r="AV91" s="400">
        <v>4</v>
      </c>
      <c r="AW91" s="400">
        <v>5</v>
      </c>
      <c r="AX91" s="399"/>
      <c r="AY91" s="398">
        <v>7</v>
      </c>
      <c r="AZ91" s="398">
        <v>4</v>
      </c>
      <c r="BA91" s="398">
        <v>5</v>
      </c>
      <c r="BB91" s="397"/>
      <c r="BC91" s="369"/>
      <c r="BD91" s="401">
        <v>6</v>
      </c>
      <c r="BE91" s="400">
        <v>4</v>
      </c>
      <c r="BF91" s="400">
        <v>6</v>
      </c>
      <c r="BG91" s="399"/>
      <c r="BH91" s="402">
        <v>6</v>
      </c>
      <c r="BI91" s="398">
        <v>3</v>
      </c>
      <c r="BJ91" s="398">
        <v>4</v>
      </c>
      <c r="BK91" s="397"/>
      <c r="BL91" s="401">
        <v>8</v>
      </c>
      <c r="BM91" s="400">
        <v>6</v>
      </c>
      <c r="BN91" s="400">
        <v>7</v>
      </c>
      <c r="BO91" s="399"/>
      <c r="BP91" s="822">
        <v>5</v>
      </c>
      <c r="BQ91" s="822">
        <v>3</v>
      </c>
      <c r="BR91" s="822">
        <v>2</v>
      </c>
      <c r="BS91" s="993"/>
      <c r="BT91" s="401">
        <v>5</v>
      </c>
      <c r="BU91" s="400">
        <v>4</v>
      </c>
      <c r="BV91" s="400">
        <v>4</v>
      </c>
      <c r="BW91" s="399"/>
      <c r="BX91" s="618"/>
      <c r="BY91" s="618"/>
      <c r="BZ91" s="618"/>
      <c r="CA91" s="618"/>
    </row>
    <row r="92" spans="1:79" s="907" customFormat="1" ht="13.8" thickBot="1">
      <c r="A92" s="992">
        <v>5</v>
      </c>
      <c r="B92" s="941" t="s">
        <v>88</v>
      </c>
      <c r="C92" s="941" t="s">
        <v>1579</v>
      </c>
      <c r="D92" s="1475" t="str">
        <f t="shared" si="40"/>
        <v>Dave Beltz</v>
      </c>
      <c r="E92" s="933">
        <f t="shared" si="35"/>
        <v>68</v>
      </c>
      <c r="F92" s="932">
        <f t="shared" si="36"/>
        <v>25</v>
      </c>
      <c r="G92" s="932">
        <f t="shared" si="37"/>
        <v>35</v>
      </c>
      <c r="H92" s="932">
        <f t="shared" si="38"/>
        <v>1</v>
      </c>
      <c r="I92" s="931">
        <f t="shared" si="39"/>
        <v>0.51470588235294112</v>
      </c>
      <c r="J92" s="930">
        <v>7</v>
      </c>
      <c r="K92" s="930">
        <v>3</v>
      </c>
      <c r="L92" s="930">
        <v>5</v>
      </c>
      <c r="M92" s="1190"/>
      <c r="N92" s="910">
        <v>6</v>
      </c>
      <c r="O92" s="909">
        <v>0</v>
      </c>
      <c r="P92" s="909">
        <v>0</v>
      </c>
      <c r="Q92" s="908"/>
      <c r="R92" s="837">
        <v>3</v>
      </c>
      <c r="S92" s="837">
        <v>2</v>
      </c>
      <c r="T92" s="837">
        <v>3</v>
      </c>
      <c r="U92" s="836"/>
      <c r="V92" s="244"/>
      <c r="W92" s="244"/>
      <c r="X92" s="244"/>
      <c r="Y92" s="377"/>
      <c r="Z92" s="387"/>
      <c r="AA92" s="379"/>
      <c r="AB92" s="379"/>
      <c r="AC92" s="378"/>
      <c r="AD92" s="369"/>
      <c r="AE92" s="928">
        <v>7</v>
      </c>
      <c r="AF92" s="927">
        <v>2</v>
      </c>
      <c r="AG92" s="927">
        <v>4</v>
      </c>
      <c r="AH92" s="926"/>
      <c r="AI92" s="837">
        <v>7</v>
      </c>
      <c r="AJ92" s="837">
        <v>4</v>
      </c>
      <c r="AK92" s="837">
        <v>5</v>
      </c>
      <c r="AL92" s="836">
        <v>1</v>
      </c>
      <c r="AM92" s="915">
        <v>5</v>
      </c>
      <c r="AN92" s="915">
        <v>0</v>
      </c>
      <c r="AO92" s="915">
        <v>0</v>
      </c>
      <c r="AP92" s="914"/>
      <c r="AQ92" s="918">
        <v>6</v>
      </c>
      <c r="AR92" s="918">
        <v>3</v>
      </c>
      <c r="AS92" s="918">
        <v>5</v>
      </c>
      <c r="AT92" s="917"/>
      <c r="AU92" s="244"/>
      <c r="AV92" s="244"/>
      <c r="AW92" s="244"/>
      <c r="AX92" s="377"/>
      <c r="AY92" s="379"/>
      <c r="AZ92" s="379"/>
      <c r="BA92" s="379"/>
      <c r="BB92" s="378"/>
      <c r="BC92" s="369"/>
      <c r="BD92" s="916">
        <v>5</v>
      </c>
      <c r="BE92" s="915">
        <v>1</v>
      </c>
      <c r="BF92" s="915">
        <v>4</v>
      </c>
      <c r="BG92" s="914"/>
      <c r="BH92" s="1189">
        <v>5</v>
      </c>
      <c r="BI92" s="918">
        <v>1</v>
      </c>
      <c r="BJ92" s="918">
        <v>1</v>
      </c>
      <c r="BK92" s="917"/>
      <c r="BL92" s="916">
        <v>8</v>
      </c>
      <c r="BM92" s="915">
        <v>6</v>
      </c>
      <c r="BN92" s="915">
        <v>4</v>
      </c>
      <c r="BO92" s="914"/>
      <c r="BP92" s="837">
        <v>4</v>
      </c>
      <c r="BQ92" s="837">
        <v>2</v>
      </c>
      <c r="BR92" s="837">
        <v>2</v>
      </c>
      <c r="BS92" s="967"/>
      <c r="BT92" s="916">
        <v>5</v>
      </c>
      <c r="BU92" s="915">
        <v>1</v>
      </c>
      <c r="BV92" s="915">
        <v>2</v>
      </c>
      <c r="BW92" s="914"/>
      <c r="BX92" s="618"/>
      <c r="BY92" s="618"/>
      <c r="BZ92" s="618"/>
      <c r="CA92" s="618"/>
    </row>
    <row r="93" spans="1:79" s="758" customFormat="1" ht="13.8" thickBot="1">
      <c r="A93" s="668">
        <v>6</v>
      </c>
      <c r="B93" s="940" t="s">
        <v>1570</v>
      </c>
      <c r="C93" s="940" t="s">
        <v>1560</v>
      </c>
      <c r="D93" s="1475" t="str">
        <f t="shared" si="40"/>
        <v>Mike McKinney</v>
      </c>
      <c r="E93" s="667">
        <f t="shared" si="35"/>
        <v>54</v>
      </c>
      <c r="F93" s="666">
        <f t="shared" si="36"/>
        <v>18</v>
      </c>
      <c r="G93" s="666">
        <f t="shared" si="37"/>
        <v>30</v>
      </c>
      <c r="H93" s="666">
        <f t="shared" si="38"/>
        <v>5</v>
      </c>
      <c r="I93" s="665">
        <f t="shared" si="39"/>
        <v>0.55555555555555558</v>
      </c>
      <c r="J93" s="584">
        <v>7</v>
      </c>
      <c r="K93" s="584">
        <v>4</v>
      </c>
      <c r="L93" s="584">
        <v>4</v>
      </c>
      <c r="M93" s="1192">
        <v>1</v>
      </c>
      <c r="N93" s="739">
        <v>8</v>
      </c>
      <c r="O93" s="738">
        <v>3</v>
      </c>
      <c r="P93" s="738">
        <v>6</v>
      </c>
      <c r="Q93" s="935">
        <v>2</v>
      </c>
      <c r="R93" s="822">
        <v>5</v>
      </c>
      <c r="S93" s="822">
        <v>2</v>
      </c>
      <c r="T93" s="822">
        <v>4</v>
      </c>
      <c r="U93" s="821"/>
      <c r="V93" s="400">
        <v>4</v>
      </c>
      <c r="W93" s="400">
        <v>2</v>
      </c>
      <c r="X93" s="400">
        <v>1</v>
      </c>
      <c r="Y93" s="399"/>
      <c r="Z93" s="402">
        <v>5</v>
      </c>
      <c r="AA93" s="398">
        <v>0</v>
      </c>
      <c r="AB93" s="398">
        <v>0</v>
      </c>
      <c r="AC93" s="397"/>
      <c r="AD93" s="369"/>
      <c r="AE93" s="407"/>
      <c r="AF93" s="394"/>
      <c r="AG93" s="394"/>
      <c r="AH93" s="393"/>
      <c r="AI93" s="822">
        <v>6</v>
      </c>
      <c r="AJ93" s="822">
        <v>2</v>
      </c>
      <c r="AK93" s="822">
        <v>4</v>
      </c>
      <c r="AL93" s="821"/>
      <c r="AM93" s="400">
        <v>4</v>
      </c>
      <c r="AN93" s="400">
        <v>2</v>
      </c>
      <c r="AO93" s="400">
        <v>3</v>
      </c>
      <c r="AP93" s="399">
        <v>2</v>
      </c>
      <c r="AQ93" s="398">
        <v>5</v>
      </c>
      <c r="AR93" s="398">
        <v>1</v>
      </c>
      <c r="AS93" s="398">
        <v>2</v>
      </c>
      <c r="AT93" s="397"/>
      <c r="AU93" s="400">
        <v>5</v>
      </c>
      <c r="AV93" s="400">
        <v>0</v>
      </c>
      <c r="AW93" s="400">
        <v>2</v>
      </c>
      <c r="AX93" s="399"/>
      <c r="AY93" s="396"/>
      <c r="AZ93" s="396"/>
      <c r="BA93" s="396"/>
      <c r="BB93" s="395"/>
      <c r="BC93" s="369"/>
      <c r="BD93" s="407"/>
      <c r="BE93" s="394"/>
      <c r="BF93" s="394"/>
      <c r="BG93" s="393"/>
      <c r="BH93" s="408"/>
      <c r="BI93" s="396"/>
      <c r="BJ93" s="396"/>
      <c r="BK93" s="395"/>
      <c r="BL93" s="407"/>
      <c r="BM93" s="394"/>
      <c r="BN93" s="394"/>
      <c r="BO93" s="393"/>
      <c r="BP93" s="822">
        <v>5</v>
      </c>
      <c r="BQ93" s="822">
        <v>2</v>
      </c>
      <c r="BR93" s="822">
        <v>4</v>
      </c>
      <c r="BS93" s="993"/>
      <c r="BT93" s="407"/>
      <c r="BU93" s="394"/>
      <c r="BV93" s="394"/>
      <c r="BW93" s="393"/>
      <c r="BX93" s="618"/>
      <c r="BY93" s="618"/>
      <c r="BZ93" s="618"/>
      <c r="CA93" s="618"/>
    </row>
    <row r="94" spans="1:79" s="907" customFormat="1" ht="13.8" thickBot="1">
      <c r="A94" s="992">
        <v>7</v>
      </c>
      <c r="B94" s="941" t="s">
        <v>110</v>
      </c>
      <c r="C94" s="941" t="s">
        <v>1653</v>
      </c>
      <c r="D94" s="1475" t="str">
        <f t="shared" si="40"/>
        <v>Mel Kendziorski</v>
      </c>
      <c r="E94" s="933">
        <f t="shared" si="35"/>
        <v>69</v>
      </c>
      <c r="F94" s="932">
        <f t="shared" si="36"/>
        <v>22</v>
      </c>
      <c r="G94" s="932">
        <f t="shared" si="37"/>
        <v>33</v>
      </c>
      <c r="H94" s="932">
        <f t="shared" si="38"/>
        <v>1</v>
      </c>
      <c r="I94" s="931">
        <f t="shared" si="39"/>
        <v>0.47826086956521741</v>
      </c>
      <c r="J94" s="930">
        <v>7</v>
      </c>
      <c r="K94" s="930">
        <v>2</v>
      </c>
      <c r="L94" s="930">
        <v>4</v>
      </c>
      <c r="M94" s="1190">
        <v>1</v>
      </c>
      <c r="N94" s="910">
        <v>8</v>
      </c>
      <c r="O94" s="909">
        <v>6</v>
      </c>
      <c r="P94" s="909">
        <v>6</v>
      </c>
      <c r="Q94" s="908"/>
      <c r="R94" s="837">
        <v>3</v>
      </c>
      <c r="S94" s="837">
        <v>1</v>
      </c>
      <c r="T94" s="837">
        <v>1</v>
      </c>
      <c r="U94" s="836"/>
      <c r="V94" s="915">
        <v>4</v>
      </c>
      <c r="W94" s="915">
        <v>1</v>
      </c>
      <c r="X94" s="915">
        <v>1</v>
      </c>
      <c r="Y94" s="914"/>
      <c r="Z94" s="1189">
        <v>6</v>
      </c>
      <c r="AA94" s="918">
        <v>3</v>
      </c>
      <c r="AB94" s="918">
        <v>4</v>
      </c>
      <c r="AC94" s="917"/>
      <c r="AD94" s="369"/>
      <c r="AE94" s="386"/>
      <c r="AF94" s="244"/>
      <c r="AG94" s="244"/>
      <c r="AH94" s="377"/>
      <c r="AI94" s="837">
        <v>2</v>
      </c>
      <c r="AJ94" s="837">
        <v>1</v>
      </c>
      <c r="AK94" s="837">
        <v>2</v>
      </c>
      <c r="AL94" s="836"/>
      <c r="AM94" s="915">
        <v>3</v>
      </c>
      <c r="AN94" s="915">
        <v>0</v>
      </c>
      <c r="AO94" s="915">
        <v>0</v>
      </c>
      <c r="AP94" s="914"/>
      <c r="AQ94" s="918">
        <v>5</v>
      </c>
      <c r="AR94" s="918">
        <v>1</v>
      </c>
      <c r="AS94" s="918">
        <v>2</v>
      </c>
      <c r="AT94" s="917"/>
      <c r="AU94" s="915">
        <v>5</v>
      </c>
      <c r="AV94" s="915">
        <v>1</v>
      </c>
      <c r="AW94" s="915">
        <v>1</v>
      </c>
      <c r="AX94" s="914"/>
      <c r="AY94" s="918">
        <v>5</v>
      </c>
      <c r="AZ94" s="918">
        <v>1</v>
      </c>
      <c r="BA94" s="918">
        <v>1</v>
      </c>
      <c r="BB94" s="917"/>
      <c r="BC94" s="369"/>
      <c r="BD94" s="386"/>
      <c r="BE94" s="244"/>
      <c r="BF94" s="244"/>
      <c r="BG94" s="377"/>
      <c r="BH94" s="1189">
        <v>3</v>
      </c>
      <c r="BI94" s="918">
        <v>2</v>
      </c>
      <c r="BJ94" s="918">
        <v>2</v>
      </c>
      <c r="BK94" s="917"/>
      <c r="BL94" s="916">
        <v>8</v>
      </c>
      <c r="BM94" s="915">
        <v>1</v>
      </c>
      <c r="BN94" s="915">
        <v>3</v>
      </c>
      <c r="BO94" s="914"/>
      <c r="BP94" s="837">
        <v>5</v>
      </c>
      <c r="BQ94" s="837">
        <v>1</v>
      </c>
      <c r="BR94" s="837">
        <v>3</v>
      </c>
      <c r="BS94" s="967"/>
      <c r="BT94" s="916">
        <v>5</v>
      </c>
      <c r="BU94" s="915">
        <v>1</v>
      </c>
      <c r="BV94" s="915">
        <v>3</v>
      </c>
      <c r="BW94" s="914"/>
      <c r="BX94" s="618"/>
      <c r="BY94" s="618"/>
      <c r="BZ94" s="618"/>
      <c r="CA94" s="618"/>
    </row>
    <row r="95" spans="1:79" s="758" customFormat="1" ht="13.8" thickBot="1">
      <c r="A95" s="668">
        <v>8</v>
      </c>
      <c r="B95" s="940" t="s">
        <v>134</v>
      </c>
      <c r="C95" s="940" t="s">
        <v>1566</v>
      </c>
      <c r="D95" s="1475" t="str">
        <f t="shared" si="40"/>
        <v>Jim Haataja</v>
      </c>
      <c r="E95" s="667">
        <f t="shared" si="35"/>
        <v>86</v>
      </c>
      <c r="F95" s="666">
        <f t="shared" si="36"/>
        <v>28</v>
      </c>
      <c r="G95" s="666">
        <f t="shared" si="37"/>
        <v>47</v>
      </c>
      <c r="H95" s="666">
        <f t="shared" si="38"/>
        <v>0</v>
      </c>
      <c r="I95" s="665">
        <f t="shared" si="39"/>
        <v>0.54651162790697672</v>
      </c>
      <c r="J95" s="584">
        <v>7</v>
      </c>
      <c r="K95" s="584">
        <v>4</v>
      </c>
      <c r="L95" s="584">
        <v>5</v>
      </c>
      <c r="M95" s="1192"/>
      <c r="N95" s="739">
        <v>7</v>
      </c>
      <c r="O95" s="738">
        <v>4</v>
      </c>
      <c r="P95" s="738">
        <v>4</v>
      </c>
      <c r="Q95" s="935"/>
      <c r="R95" s="822">
        <v>3</v>
      </c>
      <c r="S95" s="822">
        <v>0</v>
      </c>
      <c r="T95" s="822">
        <v>1</v>
      </c>
      <c r="U95" s="821"/>
      <c r="V95" s="400">
        <v>6</v>
      </c>
      <c r="W95" s="400">
        <v>2</v>
      </c>
      <c r="X95" s="400">
        <v>3</v>
      </c>
      <c r="Y95" s="399"/>
      <c r="Z95" s="402">
        <v>6</v>
      </c>
      <c r="AA95" s="398">
        <v>3</v>
      </c>
      <c r="AB95" s="398">
        <v>5</v>
      </c>
      <c r="AC95" s="397"/>
      <c r="AD95" s="369"/>
      <c r="AE95" s="892">
        <v>7</v>
      </c>
      <c r="AF95" s="891">
        <v>1</v>
      </c>
      <c r="AG95" s="891">
        <v>3</v>
      </c>
      <c r="AH95" s="939"/>
      <c r="AI95" s="822">
        <v>7</v>
      </c>
      <c r="AJ95" s="822">
        <v>1</v>
      </c>
      <c r="AK95" s="822">
        <v>4</v>
      </c>
      <c r="AL95" s="821"/>
      <c r="AM95" s="400">
        <v>5</v>
      </c>
      <c r="AN95" s="400">
        <v>1</v>
      </c>
      <c r="AO95" s="400">
        <v>1</v>
      </c>
      <c r="AP95" s="399"/>
      <c r="AQ95" s="398">
        <v>6</v>
      </c>
      <c r="AR95" s="398">
        <v>1</v>
      </c>
      <c r="AS95" s="398">
        <v>3</v>
      </c>
      <c r="AT95" s="397"/>
      <c r="AU95" s="400">
        <v>4</v>
      </c>
      <c r="AV95" s="400">
        <v>2</v>
      </c>
      <c r="AW95" s="400">
        <v>1</v>
      </c>
      <c r="AX95" s="399"/>
      <c r="AY95" s="570">
        <v>7</v>
      </c>
      <c r="AZ95" s="570">
        <v>2</v>
      </c>
      <c r="BA95" s="570">
        <v>3</v>
      </c>
      <c r="BB95" s="569"/>
      <c r="BC95" s="369"/>
      <c r="BD95" s="401">
        <v>6</v>
      </c>
      <c r="BE95" s="400">
        <v>2</v>
      </c>
      <c r="BF95" s="400">
        <v>3</v>
      </c>
      <c r="BG95" s="399"/>
      <c r="BH95" s="402">
        <v>5</v>
      </c>
      <c r="BI95" s="398">
        <v>1</v>
      </c>
      <c r="BJ95" s="398">
        <v>2</v>
      </c>
      <c r="BK95" s="397"/>
      <c r="BL95" s="401">
        <v>6</v>
      </c>
      <c r="BM95" s="400">
        <v>4</v>
      </c>
      <c r="BN95" s="400">
        <v>6</v>
      </c>
      <c r="BO95" s="399"/>
      <c r="BP95" s="822">
        <v>1</v>
      </c>
      <c r="BQ95" s="822">
        <v>0</v>
      </c>
      <c r="BR95" s="822">
        <v>0</v>
      </c>
      <c r="BS95" s="993"/>
      <c r="BT95" s="401">
        <v>3</v>
      </c>
      <c r="BU95" s="400">
        <v>0</v>
      </c>
      <c r="BV95" s="400">
        <v>3</v>
      </c>
      <c r="BW95" s="399"/>
      <c r="BX95" s="618"/>
      <c r="BY95" s="618"/>
      <c r="BZ95" s="618"/>
      <c r="CA95" s="618"/>
    </row>
    <row r="96" spans="1:79" s="907" customFormat="1" ht="13.8" thickBot="1">
      <c r="A96" s="992">
        <v>9</v>
      </c>
      <c r="B96" s="944" t="s">
        <v>180</v>
      </c>
      <c r="C96" s="944" t="s">
        <v>1636</v>
      </c>
      <c r="D96" s="1475" t="str">
        <f t="shared" si="40"/>
        <v>Richard Hanning</v>
      </c>
      <c r="E96" s="933">
        <f t="shared" si="35"/>
        <v>89</v>
      </c>
      <c r="F96" s="932">
        <f t="shared" si="36"/>
        <v>38</v>
      </c>
      <c r="G96" s="932">
        <f t="shared" si="37"/>
        <v>58</v>
      </c>
      <c r="H96" s="932">
        <f t="shared" si="38"/>
        <v>2</v>
      </c>
      <c r="I96" s="931">
        <f t="shared" si="39"/>
        <v>0.651685393258427</v>
      </c>
      <c r="J96" s="930">
        <v>4</v>
      </c>
      <c r="K96" s="930">
        <v>1</v>
      </c>
      <c r="L96" s="930">
        <v>4</v>
      </c>
      <c r="M96" s="1190"/>
      <c r="N96" s="910">
        <v>5</v>
      </c>
      <c r="O96" s="909">
        <v>3</v>
      </c>
      <c r="P96" s="909">
        <v>3</v>
      </c>
      <c r="Q96" s="908"/>
      <c r="R96" s="837">
        <v>4</v>
      </c>
      <c r="S96" s="837">
        <v>1</v>
      </c>
      <c r="T96" s="837">
        <v>2</v>
      </c>
      <c r="U96" s="836"/>
      <c r="V96" s="915">
        <v>5</v>
      </c>
      <c r="W96" s="915">
        <v>1</v>
      </c>
      <c r="X96" s="915">
        <v>5</v>
      </c>
      <c r="Y96" s="914"/>
      <c r="Z96" s="1189">
        <v>4</v>
      </c>
      <c r="AA96" s="918">
        <v>4</v>
      </c>
      <c r="AB96" s="918">
        <v>4</v>
      </c>
      <c r="AC96" s="917"/>
      <c r="AD96" s="369"/>
      <c r="AE96" s="928">
        <v>8</v>
      </c>
      <c r="AF96" s="927">
        <v>7</v>
      </c>
      <c r="AG96" s="927">
        <v>8</v>
      </c>
      <c r="AH96" s="926"/>
      <c r="AI96" s="837">
        <v>8</v>
      </c>
      <c r="AJ96" s="837">
        <v>2</v>
      </c>
      <c r="AK96" s="837">
        <v>6</v>
      </c>
      <c r="AL96" s="836">
        <v>1</v>
      </c>
      <c r="AM96" s="915">
        <v>5</v>
      </c>
      <c r="AN96" s="915">
        <v>1</v>
      </c>
      <c r="AO96" s="915">
        <v>4</v>
      </c>
      <c r="AP96" s="914"/>
      <c r="AQ96" s="918">
        <v>6</v>
      </c>
      <c r="AR96" s="918">
        <v>2</v>
      </c>
      <c r="AS96" s="918">
        <v>3</v>
      </c>
      <c r="AT96" s="917"/>
      <c r="AU96" s="915">
        <v>2</v>
      </c>
      <c r="AV96" s="915">
        <v>0</v>
      </c>
      <c r="AW96" s="915">
        <v>0</v>
      </c>
      <c r="AX96" s="914"/>
      <c r="AY96" s="570">
        <v>7</v>
      </c>
      <c r="AZ96" s="570">
        <v>3</v>
      </c>
      <c r="BA96" s="570">
        <v>5</v>
      </c>
      <c r="BB96" s="569"/>
      <c r="BC96" s="369"/>
      <c r="BD96" s="916">
        <v>5</v>
      </c>
      <c r="BE96" s="915">
        <v>3</v>
      </c>
      <c r="BF96" s="915">
        <v>3</v>
      </c>
      <c r="BG96" s="914"/>
      <c r="BH96" s="1189">
        <v>6</v>
      </c>
      <c r="BI96" s="918">
        <v>0</v>
      </c>
      <c r="BJ96" s="918">
        <v>0</v>
      </c>
      <c r="BK96" s="917"/>
      <c r="BL96" s="916">
        <v>9</v>
      </c>
      <c r="BM96" s="915">
        <v>4</v>
      </c>
      <c r="BN96" s="915">
        <v>4</v>
      </c>
      <c r="BO96" s="914">
        <v>1</v>
      </c>
      <c r="BP96" s="837">
        <v>6</v>
      </c>
      <c r="BQ96" s="837">
        <v>3</v>
      </c>
      <c r="BR96" s="837">
        <v>4</v>
      </c>
      <c r="BS96" s="967"/>
      <c r="BT96" s="916">
        <v>5</v>
      </c>
      <c r="BU96" s="915">
        <v>3</v>
      </c>
      <c r="BV96" s="915">
        <v>3</v>
      </c>
      <c r="BW96" s="914"/>
      <c r="BX96" s="618"/>
      <c r="BY96" s="618"/>
      <c r="BZ96" s="618"/>
      <c r="CA96" s="618"/>
    </row>
    <row r="97" spans="1:79" s="758" customFormat="1" ht="13.8" thickBot="1">
      <c r="A97" s="668">
        <v>10</v>
      </c>
      <c r="B97" s="940" t="s">
        <v>1749</v>
      </c>
      <c r="C97" s="940" t="s">
        <v>1553</v>
      </c>
      <c r="D97" s="1475" t="str">
        <f t="shared" si="40"/>
        <v>Denny Powell</v>
      </c>
      <c r="E97" s="667">
        <f t="shared" si="35"/>
        <v>3</v>
      </c>
      <c r="F97" s="666">
        <f t="shared" si="36"/>
        <v>0</v>
      </c>
      <c r="G97" s="666">
        <f t="shared" si="37"/>
        <v>0</v>
      </c>
      <c r="H97" s="666">
        <f t="shared" si="38"/>
        <v>0</v>
      </c>
      <c r="I97" s="665">
        <f t="shared" si="39"/>
        <v>0</v>
      </c>
      <c r="J97" s="584">
        <v>3</v>
      </c>
      <c r="K97" s="584">
        <v>0</v>
      </c>
      <c r="L97" s="584">
        <v>0</v>
      </c>
      <c r="M97" s="1192"/>
      <c r="N97" s="761"/>
      <c r="O97" s="760"/>
      <c r="P97" s="760"/>
      <c r="Q97" s="921"/>
      <c r="R97" s="396"/>
      <c r="S97" s="396"/>
      <c r="T97" s="396"/>
      <c r="U97" s="395"/>
      <c r="V97" s="394"/>
      <c r="W97" s="394"/>
      <c r="X97" s="394"/>
      <c r="Y97" s="393"/>
      <c r="Z97" s="408"/>
      <c r="AA97" s="396"/>
      <c r="AB97" s="396"/>
      <c r="AC97" s="395"/>
      <c r="AD97" s="369"/>
      <c r="AE97" s="407"/>
      <c r="AF97" s="394"/>
      <c r="AG97" s="394"/>
      <c r="AH97" s="393"/>
      <c r="AI97" s="396"/>
      <c r="AJ97" s="396"/>
      <c r="AK97" s="396"/>
      <c r="AL97" s="395"/>
      <c r="AM97" s="394"/>
      <c r="AN97" s="394"/>
      <c r="AO97" s="394"/>
      <c r="AP97" s="393"/>
      <c r="AQ97" s="396"/>
      <c r="AR97" s="396"/>
      <c r="AS97" s="396"/>
      <c r="AT97" s="395"/>
      <c r="AU97" s="394"/>
      <c r="AV97" s="394"/>
      <c r="AW97" s="394"/>
      <c r="AX97" s="393"/>
      <c r="AY97" s="396"/>
      <c r="AZ97" s="396"/>
      <c r="BA97" s="396"/>
      <c r="BB97" s="395"/>
      <c r="BC97" s="369"/>
      <c r="BD97" s="407"/>
      <c r="BE97" s="394"/>
      <c r="BF97" s="394"/>
      <c r="BG97" s="393"/>
      <c r="BH97" s="408"/>
      <c r="BI97" s="396"/>
      <c r="BJ97" s="396"/>
      <c r="BK97" s="395"/>
      <c r="BL97" s="407"/>
      <c r="BM97" s="394"/>
      <c r="BN97" s="394"/>
      <c r="BO97" s="393"/>
      <c r="BP97" s="396"/>
      <c r="BQ97" s="396"/>
      <c r="BR97" s="396"/>
      <c r="BS97" s="449"/>
      <c r="BT97" s="407"/>
      <c r="BU97" s="394"/>
      <c r="BV97" s="394"/>
      <c r="BW97" s="393"/>
      <c r="BX97" s="618"/>
      <c r="BY97" s="618"/>
      <c r="BZ97" s="618"/>
      <c r="CA97" s="618"/>
    </row>
    <row r="98" spans="1:79" s="907" customFormat="1" ht="13.8" thickBot="1">
      <c r="A98" s="992">
        <v>11</v>
      </c>
      <c r="B98" s="941" t="s">
        <v>108</v>
      </c>
      <c r="C98" s="941" t="s">
        <v>1579</v>
      </c>
      <c r="D98" s="1475" t="str">
        <f t="shared" si="40"/>
        <v>Dave Hinman</v>
      </c>
      <c r="E98" s="933">
        <f t="shared" si="35"/>
        <v>38</v>
      </c>
      <c r="F98" s="932">
        <f t="shared" si="36"/>
        <v>12</v>
      </c>
      <c r="G98" s="932">
        <f t="shared" si="37"/>
        <v>20</v>
      </c>
      <c r="H98" s="932">
        <f t="shared" si="38"/>
        <v>0</v>
      </c>
      <c r="I98" s="931">
        <f t="shared" si="39"/>
        <v>0.52631578947368418</v>
      </c>
      <c r="J98" s="930">
        <v>2</v>
      </c>
      <c r="K98" s="930">
        <v>1</v>
      </c>
      <c r="L98" s="930">
        <v>1</v>
      </c>
      <c r="M98" s="1190"/>
      <c r="N98" s="910">
        <v>3</v>
      </c>
      <c r="O98" s="909">
        <v>1</v>
      </c>
      <c r="P98" s="909">
        <v>1</v>
      </c>
      <c r="Q98" s="908"/>
      <c r="R98" s="837">
        <v>4</v>
      </c>
      <c r="S98" s="837">
        <v>1</v>
      </c>
      <c r="T98" s="837">
        <v>2</v>
      </c>
      <c r="U98" s="836"/>
      <c r="V98" s="915">
        <v>2</v>
      </c>
      <c r="W98" s="915">
        <v>1</v>
      </c>
      <c r="X98" s="915">
        <v>1</v>
      </c>
      <c r="Y98" s="914"/>
      <c r="Z98" s="1189">
        <v>3</v>
      </c>
      <c r="AA98" s="918">
        <v>1</v>
      </c>
      <c r="AB98" s="918">
        <v>2</v>
      </c>
      <c r="AC98" s="917"/>
      <c r="AD98" s="369"/>
      <c r="AE98" s="386"/>
      <c r="AF98" s="244"/>
      <c r="AG98" s="244"/>
      <c r="AH98" s="377"/>
      <c r="AI98" s="379"/>
      <c r="AJ98" s="379"/>
      <c r="AK98" s="379"/>
      <c r="AL98" s="378"/>
      <c r="AM98" s="244"/>
      <c r="AN98" s="244"/>
      <c r="AO98" s="244"/>
      <c r="AP98" s="377"/>
      <c r="AQ98" s="918">
        <v>2</v>
      </c>
      <c r="AR98" s="918">
        <v>1</v>
      </c>
      <c r="AS98" s="918">
        <v>1</v>
      </c>
      <c r="AT98" s="917"/>
      <c r="AU98" s="915">
        <v>4</v>
      </c>
      <c r="AV98" s="915">
        <v>1</v>
      </c>
      <c r="AW98" s="915">
        <v>2</v>
      </c>
      <c r="AX98" s="914"/>
      <c r="AY98" s="918">
        <v>5</v>
      </c>
      <c r="AZ98" s="918">
        <v>2</v>
      </c>
      <c r="BA98" s="918">
        <v>3</v>
      </c>
      <c r="BB98" s="917"/>
      <c r="BC98" s="369"/>
      <c r="BD98" s="916">
        <v>3</v>
      </c>
      <c r="BE98" s="915">
        <v>0</v>
      </c>
      <c r="BF98" s="915">
        <v>2</v>
      </c>
      <c r="BG98" s="914"/>
      <c r="BH98" s="1189">
        <v>3</v>
      </c>
      <c r="BI98" s="918">
        <v>2</v>
      </c>
      <c r="BJ98" s="918">
        <v>3</v>
      </c>
      <c r="BK98" s="917"/>
      <c r="BL98" s="916">
        <v>3</v>
      </c>
      <c r="BM98" s="915">
        <v>0</v>
      </c>
      <c r="BN98" s="915">
        <v>2</v>
      </c>
      <c r="BO98" s="914"/>
      <c r="BP98" s="837">
        <v>2</v>
      </c>
      <c r="BQ98" s="837">
        <v>1</v>
      </c>
      <c r="BR98" s="837">
        <v>0</v>
      </c>
      <c r="BS98" s="967"/>
      <c r="BT98" s="916">
        <v>2</v>
      </c>
      <c r="BU98" s="915">
        <v>0</v>
      </c>
      <c r="BV98" s="915">
        <v>0</v>
      </c>
      <c r="BW98" s="914"/>
      <c r="BX98" s="618"/>
      <c r="BY98" s="618"/>
      <c r="BZ98" s="618"/>
      <c r="CA98" s="618"/>
    </row>
    <row r="99" spans="1:79" s="758" customFormat="1" ht="13.8" thickBot="1">
      <c r="A99" s="668">
        <v>12</v>
      </c>
      <c r="B99" s="940" t="s">
        <v>1720</v>
      </c>
      <c r="C99" s="940" t="s">
        <v>1619</v>
      </c>
      <c r="D99" s="1475" t="str">
        <f t="shared" si="40"/>
        <v>Charlie Laich</v>
      </c>
      <c r="E99" s="667">
        <f t="shared" si="35"/>
        <v>35</v>
      </c>
      <c r="F99" s="666">
        <f t="shared" si="36"/>
        <v>14</v>
      </c>
      <c r="G99" s="666">
        <f t="shared" si="37"/>
        <v>19</v>
      </c>
      <c r="H99" s="666">
        <f t="shared" si="38"/>
        <v>0</v>
      </c>
      <c r="I99" s="665">
        <f t="shared" si="39"/>
        <v>0.54285714285714282</v>
      </c>
      <c r="J99" s="592"/>
      <c r="K99" s="592"/>
      <c r="L99" s="592"/>
      <c r="M99" s="1191"/>
      <c r="N99" s="761"/>
      <c r="O99" s="760"/>
      <c r="P99" s="760"/>
      <c r="Q99" s="921"/>
      <c r="R99" s="822">
        <v>1</v>
      </c>
      <c r="S99" s="822">
        <v>0</v>
      </c>
      <c r="T99" s="822">
        <v>0</v>
      </c>
      <c r="U99" s="821"/>
      <c r="V99" s="400">
        <v>2</v>
      </c>
      <c r="W99" s="400">
        <v>1</v>
      </c>
      <c r="X99" s="400">
        <v>1</v>
      </c>
      <c r="Y99" s="399"/>
      <c r="Z99" s="402">
        <v>3</v>
      </c>
      <c r="AA99" s="398">
        <v>3</v>
      </c>
      <c r="AB99" s="398">
        <v>3</v>
      </c>
      <c r="AC99" s="397"/>
      <c r="AD99" s="369"/>
      <c r="AE99" s="892">
        <v>7</v>
      </c>
      <c r="AF99" s="891">
        <v>3</v>
      </c>
      <c r="AG99" s="891">
        <v>4</v>
      </c>
      <c r="AH99" s="939"/>
      <c r="AI99" s="822">
        <v>3</v>
      </c>
      <c r="AJ99" s="822">
        <v>0</v>
      </c>
      <c r="AK99" s="822">
        <v>0</v>
      </c>
      <c r="AL99" s="821"/>
      <c r="AM99" s="400">
        <v>2</v>
      </c>
      <c r="AN99" s="400">
        <v>0</v>
      </c>
      <c r="AO99" s="400">
        <v>0</v>
      </c>
      <c r="AP99" s="399"/>
      <c r="AQ99" s="398">
        <v>2</v>
      </c>
      <c r="AR99" s="398">
        <v>1</v>
      </c>
      <c r="AS99" s="398">
        <v>1</v>
      </c>
      <c r="AT99" s="397"/>
      <c r="AU99" s="400">
        <v>2</v>
      </c>
      <c r="AV99" s="400">
        <v>0</v>
      </c>
      <c r="AW99" s="400">
        <v>0</v>
      </c>
      <c r="AX99" s="399"/>
      <c r="AY99" s="398" t="s">
        <v>1446</v>
      </c>
      <c r="AZ99" s="398">
        <v>3</v>
      </c>
      <c r="BA99" s="398">
        <v>3</v>
      </c>
      <c r="BB99" s="397"/>
      <c r="BC99" s="369"/>
      <c r="BD99" s="401">
        <v>2</v>
      </c>
      <c r="BE99" s="400">
        <v>1</v>
      </c>
      <c r="BF99" s="400">
        <v>0</v>
      </c>
      <c r="BG99" s="399"/>
      <c r="BH99" s="402">
        <v>2</v>
      </c>
      <c r="BI99" s="398">
        <v>0</v>
      </c>
      <c r="BJ99" s="398">
        <v>1</v>
      </c>
      <c r="BK99" s="397"/>
      <c r="BL99" s="401">
        <v>4</v>
      </c>
      <c r="BM99" s="400">
        <v>2</v>
      </c>
      <c r="BN99" s="400">
        <v>3</v>
      </c>
      <c r="BO99" s="399"/>
      <c r="BP99" s="822">
        <v>3</v>
      </c>
      <c r="BQ99" s="822">
        <v>0</v>
      </c>
      <c r="BR99" s="822">
        <v>2</v>
      </c>
      <c r="BS99" s="993"/>
      <c r="BT99" s="401">
        <v>2</v>
      </c>
      <c r="BU99" s="400">
        <v>0</v>
      </c>
      <c r="BV99" s="400">
        <v>1</v>
      </c>
      <c r="BW99" s="399"/>
      <c r="BX99" s="618"/>
      <c r="BY99" s="618"/>
      <c r="BZ99" s="618"/>
      <c r="CA99" s="618"/>
    </row>
    <row r="100" spans="1:79" s="907" customFormat="1" ht="13.8" thickBot="1">
      <c r="A100" s="992">
        <v>13</v>
      </c>
      <c r="B100" s="941" t="s">
        <v>1739</v>
      </c>
      <c r="C100" s="941" t="s">
        <v>1601</v>
      </c>
      <c r="D100" s="1475" t="str">
        <f t="shared" si="40"/>
        <v>Andy Clay</v>
      </c>
      <c r="E100" s="933">
        <f t="shared" si="35"/>
        <v>56</v>
      </c>
      <c r="F100" s="932">
        <f t="shared" si="36"/>
        <v>15</v>
      </c>
      <c r="G100" s="932">
        <f t="shared" si="37"/>
        <v>28</v>
      </c>
      <c r="H100" s="932">
        <f t="shared" si="38"/>
        <v>2</v>
      </c>
      <c r="I100" s="931">
        <f t="shared" si="39"/>
        <v>0.5</v>
      </c>
      <c r="J100" s="930">
        <v>4</v>
      </c>
      <c r="K100" s="930">
        <v>2</v>
      </c>
      <c r="L100" s="930">
        <v>1</v>
      </c>
      <c r="M100" s="1190">
        <v>1</v>
      </c>
      <c r="N100" s="910">
        <v>3</v>
      </c>
      <c r="O100" s="909">
        <v>2</v>
      </c>
      <c r="P100" s="909">
        <v>3</v>
      </c>
      <c r="Q100" s="908">
        <v>1</v>
      </c>
      <c r="R100" s="837">
        <v>2</v>
      </c>
      <c r="S100" s="837">
        <v>0</v>
      </c>
      <c r="T100" s="837">
        <v>0</v>
      </c>
      <c r="U100" s="836"/>
      <c r="V100" s="915">
        <v>3</v>
      </c>
      <c r="W100" s="915">
        <v>0</v>
      </c>
      <c r="X100" s="915">
        <v>1</v>
      </c>
      <c r="Y100" s="914"/>
      <c r="Z100" s="1189">
        <v>3</v>
      </c>
      <c r="AA100" s="918">
        <v>1</v>
      </c>
      <c r="AB100" s="918">
        <v>1</v>
      </c>
      <c r="AC100" s="917"/>
      <c r="AD100" s="512"/>
      <c r="AE100" s="928">
        <v>7</v>
      </c>
      <c r="AF100" s="927">
        <v>3</v>
      </c>
      <c r="AG100" s="927">
        <v>4</v>
      </c>
      <c r="AH100" s="926"/>
      <c r="AI100" s="837">
        <v>3</v>
      </c>
      <c r="AJ100" s="837">
        <v>0</v>
      </c>
      <c r="AK100" s="837">
        <v>0</v>
      </c>
      <c r="AL100" s="836"/>
      <c r="AM100" s="915">
        <v>5</v>
      </c>
      <c r="AN100" s="915">
        <v>0</v>
      </c>
      <c r="AO100" s="915">
        <v>2</v>
      </c>
      <c r="AP100" s="914"/>
      <c r="AQ100" s="918">
        <v>3</v>
      </c>
      <c r="AR100" s="918">
        <v>0</v>
      </c>
      <c r="AS100" s="918">
        <v>3</v>
      </c>
      <c r="AT100" s="917"/>
      <c r="AU100" s="915">
        <v>2</v>
      </c>
      <c r="AV100" s="915">
        <v>0</v>
      </c>
      <c r="AW100" s="915">
        <v>1</v>
      </c>
      <c r="AX100" s="914"/>
      <c r="AY100" s="918">
        <v>6</v>
      </c>
      <c r="AZ100" s="918">
        <v>1</v>
      </c>
      <c r="BA100" s="918">
        <v>3</v>
      </c>
      <c r="BB100" s="917"/>
      <c r="BC100" s="512"/>
      <c r="BD100" s="916">
        <v>3</v>
      </c>
      <c r="BE100" s="915">
        <v>2</v>
      </c>
      <c r="BF100" s="915">
        <v>2</v>
      </c>
      <c r="BG100" s="914"/>
      <c r="BH100" s="1189">
        <v>2</v>
      </c>
      <c r="BI100" s="918">
        <v>1</v>
      </c>
      <c r="BJ100" s="918">
        <v>1</v>
      </c>
      <c r="BK100" s="917"/>
      <c r="BL100" s="916">
        <v>5</v>
      </c>
      <c r="BM100" s="915">
        <v>3</v>
      </c>
      <c r="BN100" s="915">
        <v>5</v>
      </c>
      <c r="BO100" s="914"/>
      <c r="BP100" s="837">
        <v>2</v>
      </c>
      <c r="BQ100" s="837">
        <v>0</v>
      </c>
      <c r="BR100" s="837">
        <v>0</v>
      </c>
      <c r="BS100" s="967"/>
      <c r="BT100" s="916">
        <v>3</v>
      </c>
      <c r="BU100" s="915">
        <v>0</v>
      </c>
      <c r="BV100" s="915">
        <v>1</v>
      </c>
      <c r="BW100" s="914"/>
      <c r="BX100" s="618"/>
      <c r="BY100" s="618"/>
      <c r="BZ100" s="618"/>
      <c r="CA100" s="618"/>
    </row>
    <row r="101" spans="1:79" s="758" customFormat="1" ht="13.8" thickBot="1">
      <c r="A101" s="668">
        <v>14</v>
      </c>
      <c r="B101" s="922" t="s">
        <v>1750</v>
      </c>
      <c r="C101" s="922" t="s">
        <v>1598</v>
      </c>
      <c r="D101" s="1475" t="str">
        <f t="shared" si="40"/>
        <v>Brian Pedigo</v>
      </c>
      <c r="E101" s="667">
        <f t="shared" si="35"/>
        <v>24</v>
      </c>
      <c r="F101" s="666">
        <f t="shared" si="36"/>
        <v>5</v>
      </c>
      <c r="G101" s="666">
        <f t="shared" si="37"/>
        <v>8</v>
      </c>
      <c r="H101" s="666">
        <f t="shared" si="38"/>
        <v>0</v>
      </c>
      <c r="I101" s="665">
        <f t="shared" si="39"/>
        <v>0.33333333333333331</v>
      </c>
      <c r="J101" s="810"/>
      <c r="K101" s="810"/>
      <c r="L101" s="810"/>
      <c r="M101" s="1188"/>
      <c r="N101" s="739">
        <v>3</v>
      </c>
      <c r="O101" s="738">
        <v>2</v>
      </c>
      <c r="P101" s="738">
        <v>1</v>
      </c>
      <c r="Q101" s="935"/>
      <c r="R101" s="706"/>
      <c r="S101" s="706"/>
      <c r="T101" s="706"/>
      <c r="U101" s="705"/>
      <c r="V101" s="400">
        <v>2</v>
      </c>
      <c r="W101" s="400">
        <v>0</v>
      </c>
      <c r="X101" s="400">
        <v>1</v>
      </c>
      <c r="Y101" s="399"/>
      <c r="Z101" s="507">
        <v>3</v>
      </c>
      <c r="AA101" s="493">
        <v>1</v>
      </c>
      <c r="AB101" s="493">
        <v>2</v>
      </c>
      <c r="AC101" s="492"/>
      <c r="AD101" s="369"/>
      <c r="AE101" s="407"/>
      <c r="AF101" s="394"/>
      <c r="AG101" s="394"/>
      <c r="AH101" s="393"/>
      <c r="AI101" s="396"/>
      <c r="AJ101" s="396"/>
      <c r="AK101" s="396"/>
      <c r="AL101" s="395"/>
      <c r="AM101" s="400">
        <v>2</v>
      </c>
      <c r="AN101" s="400">
        <v>0</v>
      </c>
      <c r="AO101" s="400">
        <v>1</v>
      </c>
      <c r="AP101" s="399"/>
      <c r="AQ101" s="398">
        <v>2</v>
      </c>
      <c r="AR101" s="398">
        <v>0</v>
      </c>
      <c r="AS101" s="398">
        <v>0</v>
      </c>
      <c r="AT101" s="397"/>
      <c r="AU101" s="400">
        <v>3</v>
      </c>
      <c r="AV101" s="400">
        <v>1</v>
      </c>
      <c r="AW101" s="400">
        <v>1</v>
      </c>
      <c r="AX101" s="399"/>
      <c r="AY101" s="379"/>
      <c r="AZ101" s="379"/>
      <c r="BA101" s="379"/>
      <c r="BB101" s="378"/>
      <c r="BC101" s="369"/>
      <c r="BD101" s="401">
        <v>3</v>
      </c>
      <c r="BE101" s="400">
        <v>1</v>
      </c>
      <c r="BF101" s="400">
        <v>1</v>
      </c>
      <c r="BG101" s="399"/>
      <c r="BH101" s="408"/>
      <c r="BI101" s="396"/>
      <c r="BJ101" s="396"/>
      <c r="BK101" s="395"/>
      <c r="BL101" s="401">
        <v>3</v>
      </c>
      <c r="BM101" s="400">
        <v>0</v>
      </c>
      <c r="BN101" s="400">
        <v>1</v>
      </c>
      <c r="BO101" s="399"/>
      <c r="BP101" s="822">
        <v>3</v>
      </c>
      <c r="BQ101" s="822">
        <v>0</v>
      </c>
      <c r="BR101" s="822">
        <v>0</v>
      </c>
      <c r="BS101" s="993"/>
      <c r="BT101" s="407"/>
      <c r="BU101" s="394"/>
      <c r="BV101" s="394"/>
      <c r="BW101" s="393"/>
      <c r="BX101" s="618"/>
      <c r="BY101" s="618"/>
      <c r="BZ101" s="618"/>
      <c r="CA101" s="618"/>
    </row>
    <row r="102" spans="1:79" s="758" customFormat="1" ht="13.8" thickBot="1">
      <c r="A102" s="1022">
        <v>15</v>
      </c>
      <c r="B102" s="1187" t="s">
        <v>202</v>
      </c>
      <c r="C102" s="1187" t="s">
        <v>1615</v>
      </c>
      <c r="D102" s="1475" t="str">
        <f t="shared" si="40"/>
        <v>Ed Poole</v>
      </c>
      <c r="E102" s="1186">
        <f t="shared" si="35"/>
        <v>39</v>
      </c>
      <c r="F102" s="1185">
        <f t="shared" si="36"/>
        <v>14</v>
      </c>
      <c r="G102" s="1185">
        <f t="shared" si="37"/>
        <v>22</v>
      </c>
      <c r="H102" s="1185">
        <f t="shared" si="38"/>
        <v>0</v>
      </c>
      <c r="I102" s="1184">
        <f t="shared" si="39"/>
        <v>0.5641025641025641</v>
      </c>
      <c r="J102" s="548"/>
      <c r="K102" s="548"/>
      <c r="L102" s="548"/>
      <c r="M102" s="1183"/>
      <c r="N102" s="687"/>
      <c r="O102" s="844">
        <v>0</v>
      </c>
      <c r="P102" s="844"/>
      <c r="Q102" s="843"/>
      <c r="R102" s="679"/>
      <c r="S102" s="679"/>
      <c r="T102" s="679"/>
      <c r="U102" s="678"/>
      <c r="V102" s="682"/>
      <c r="W102" s="682"/>
      <c r="X102" s="682"/>
      <c r="Y102" s="681"/>
      <c r="Z102" s="680"/>
      <c r="AA102" s="679"/>
      <c r="AB102" s="679"/>
      <c r="AC102" s="678"/>
      <c r="AD102" s="748"/>
      <c r="AE102" s="683">
        <v>8</v>
      </c>
      <c r="AF102" s="682">
        <v>3</v>
      </c>
      <c r="AG102" s="682">
        <v>4</v>
      </c>
      <c r="AH102" s="681"/>
      <c r="AI102" s="1182">
        <v>7</v>
      </c>
      <c r="AJ102" s="1182">
        <v>4</v>
      </c>
      <c r="AK102" s="1182">
        <v>5</v>
      </c>
      <c r="AL102" s="1181"/>
      <c r="AM102" s="682"/>
      <c r="AN102" s="682"/>
      <c r="AO102" s="682"/>
      <c r="AP102" s="681"/>
      <c r="AQ102" s="1182"/>
      <c r="AR102" s="1182"/>
      <c r="AS102" s="1182"/>
      <c r="AT102" s="1181"/>
      <c r="AU102" s="682"/>
      <c r="AV102" s="682"/>
      <c r="AW102" s="682"/>
      <c r="AX102" s="681"/>
      <c r="AY102" s="1182"/>
      <c r="AZ102" s="1182"/>
      <c r="BA102" s="1182"/>
      <c r="BB102" s="1181"/>
      <c r="BC102" s="748"/>
      <c r="BD102" s="683">
        <v>5</v>
      </c>
      <c r="BE102" s="682">
        <v>0</v>
      </c>
      <c r="BF102" s="682">
        <v>3</v>
      </c>
      <c r="BG102" s="681"/>
      <c r="BH102" s="680">
        <v>5</v>
      </c>
      <c r="BI102" s="679">
        <v>2</v>
      </c>
      <c r="BJ102" s="679">
        <v>4</v>
      </c>
      <c r="BK102" s="678"/>
      <c r="BL102" s="683">
        <v>8</v>
      </c>
      <c r="BM102" s="682">
        <v>4</v>
      </c>
      <c r="BN102" s="682">
        <v>4</v>
      </c>
      <c r="BO102" s="681"/>
      <c r="BP102" s="1180">
        <v>2</v>
      </c>
      <c r="BQ102" s="1180">
        <v>1</v>
      </c>
      <c r="BR102" s="1180">
        <v>1</v>
      </c>
      <c r="BS102" s="1179"/>
      <c r="BT102" s="683">
        <v>4</v>
      </c>
      <c r="BU102" s="682">
        <v>0</v>
      </c>
      <c r="BV102" s="682">
        <v>1</v>
      </c>
      <c r="BW102" s="681"/>
      <c r="BX102" s="618"/>
      <c r="BY102" s="618"/>
      <c r="BZ102" s="618"/>
      <c r="CA102" s="618"/>
    </row>
    <row r="103" spans="1:79" ht="13.8" thickBot="1">
      <c r="A103" s="540"/>
      <c r="B103" s="555" t="s">
        <v>1443</v>
      </c>
      <c r="C103" s="555"/>
      <c r="D103" s="1475" t="str">
        <f t="shared" si="40"/>
        <v xml:space="preserve"> Krueger</v>
      </c>
      <c r="E103" s="554">
        <f>SUM(E88:E102)</f>
        <v>921</v>
      </c>
      <c r="F103" s="553">
        <f>SUM(F88:F102)</f>
        <v>400</v>
      </c>
      <c r="G103" s="553">
        <f>SUM(G88:G102)</f>
        <v>558</v>
      </c>
      <c r="H103" s="553">
        <f>SUM(H88:H102)</f>
        <v>43</v>
      </c>
      <c r="I103" s="552">
        <f t="shared" si="39"/>
        <v>0.60586319218241047</v>
      </c>
      <c r="J103" s="368">
        <f>SUM(J88:J101)</f>
        <v>65</v>
      </c>
      <c r="K103" s="368">
        <f>SUM(K88:K101)</f>
        <v>36</v>
      </c>
      <c r="L103" s="368">
        <f>SUM(L88:L101)</f>
        <v>43</v>
      </c>
      <c r="M103" s="368">
        <f>SUM(M88:M101)</f>
        <v>9</v>
      </c>
      <c r="N103" s="422">
        <f>SUM(N88:N102)</f>
        <v>68</v>
      </c>
      <c r="O103" s="366">
        <f>SUM(O88:O102)</f>
        <v>41</v>
      </c>
      <c r="P103" s="366">
        <f>SUM(P88:P102)</f>
        <v>44</v>
      </c>
      <c r="Q103" s="365">
        <f>SUM(Q88:Q102)</f>
        <v>7</v>
      </c>
      <c r="R103" s="543">
        <f t="shared" ref="R103:AC103" si="41">SUM(R88:R101)</f>
        <v>38</v>
      </c>
      <c r="S103" s="542">
        <f t="shared" si="41"/>
        <v>12</v>
      </c>
      <c r="T103" s="542">
        <f t="shared" si="41"/>
        <v>20</v>
      </c>
      <c r="U103" s="541">
        <f t="shared" si="41"/>
        <v>0</v>
      </c>
      <c r="V103" s="543">
        <f t="shared" si="41"/>
        <v>46</v>
      </c>
      <c r="W103" s="542">
        <f t="shared" si="41"/>
        <v>15</v>
      </c>
      <c r="X103" s="542">
        <f t="shared" si="41"/>
        <v>24</v>
      </c>
      <c r="Y103" s="541">
        <f t="shared" si="41"/>
        <v>0</v>
      </c>
      <c r="Z103" s="543">
        <f t="shared" si="41"/>
        <v>53</v>
      </c>
      <c r="AA103" s="542">
        <f t="shared" si="41"/>
        <v>22</v>
      </c>
      <c r="AB103" s="542">
        <f t="shared" si="41"/>
        <v>33</v>
      </c>
      <c r="AC103" s="541">
        <f t="shared" si="41"/>
        <v>0</v>
      </c>
      <c r="AD103" s="421"/>
      <c r="AE103" s="543">
        <f>SUM(AE88:AE102)</f>
        <v>73</v>
      </c>
      <c r="AF103" s="542">
        <f>SUM(AF88:AF102)</f>
        <v>37</v>
      </c>
      <c r="AG103" s="542">
        <f>SUM(AG88:AG102)</f>
        <v>51</v>
      </c>
      <c r="AH103" s="541">
        <f>SUM(AH88:AH101)</f>
        <v>0</v>
      </c>
      <c r="AI103" s="543">
        <f>SUM(AI88:AI102)</f>
        <v>66</v>
      </c>
      <c r="AJ103" s="542">
        <f>SUM(AJ88:AJ102)</f>
        <v>30</v>
      </c>
      <c r="AK103" s="542">
        <f>SUM(AK88:AK102)</f>
        <v>41</v>
      </c>
      <c r="AL103" s="541">
        <f>SUM(AL88:AL102)</f>
        <v>3</v>
      </c>
      <c r="AM103" s="543">
        <f t="shared" ref="AM103:BB103" si="42">SUM(AM88:AM101)</f>
        <v>51</v>
      </c>
      <c r="AN103" s="542">
        <f t="shared" si="42"/>
        <v>17</v>
      </c>
      <c r="AO103" s="542">
        <f t="shared" si="42"/>
        <v>26</v>
      </c>
      <c r="AP103" s="541">
        <f t="shared" si="42"/>
        <v>9</v>
      </c>
      <c r="AQ103" s="543">
        <f t="shared" si="42"/>
        <v>57</v>
      </c>
      <c r="AR103" s="542">
        <f t="shared" si="42"/>
        <v>25</v>
      </c>
      <c r="AS103" s="542">
        <f t="shared" si="42"/>
        <v>34</v>
      </c>
      <c r="AT103" s="541">
        <f t="shared" si="42"/>
        <v>3</v>
      </c>
      <c r="AU103" s="543">
        <f t="shared" si="42"/>
        <v>50</v>
      </c>
      <c r="AV103" s="542">
        <f t="shared" si="42"/>
        <v>15</v>
      </c>
      <c r="AW103" s="542">
        <f t="shared" si="42"/>
        <v>25</v>
      </c>
      <c r="AX103" s="541">
        <f t="shared" si="42"/>
        <v>1</v>
      </c>
      <c r="AY103" s="543">
        <f t="shared" si="42"/>
        <v>57</v>
      </c>
      <c r="AZ103" s="542">
        <f t="shared" si="42"/>
        <v>27</v>
      </c>
      <c r="BA103" s="542">
        <f t="shared" si="42"/>
        <v>38</v>
      </c>
      <c r="BB103" s="541">
        <f t="shared" si="42"/>
        <v>1</v>
      </c>
      <c r="BC103" s="421"/>
      <c r="BD103" s="543">
        <f>SUM(BD88:BD101)</f>
        <v>47</v>
      </c>
      <c r="BE103" s="542">
        <f>SUM(BE88:BE101)</f>
        <v>21</v>
      </c>
      <c r="BF103" s="542">
        <f>SUM(BF88:BF101)</f>
        <v>30</v>
      </c>
      <c r="BG103" s="541">
        <f>SUM(BG88:BG101)</f>
        <v>0</v>
      </c>
      <c r="BH103" s="543">
        <f>SUM(BH88:BH102)</f>
        <v>55</v>
      </c>
      <c r="BI103" s="542">
        <f>SUM(BI88:BI102)</f>
        <v>18</v>
      </c>
      <c r="BJ103" s="542">
        <f>SUM(BJ88:BJ102)</f>
        <v>29</v>
      </c>
      <c r="BK103" s="541">
        <f>SUM(BK88:BK101)</f>
        <v>1</v>
      </c>
      <c r="BL103" s="543">
        <f>SUM(BL88:BL102)</f>
        <v>86</v>
      </c>
      <c r="BM103" s="542">
        <f>SUM(BM88:BM102)</f>
        <v>48</v>
      </c>
      <c r="BN103" s="542">
        <f>SUM(BN88:BN102)</f>
        <v>60</v>
      </c>
      <c r="BO103" s="541">
        <f>SUM(BO88:BO101)</f>
        <v>4</v>
      </c>
      <c r="BP103" s="966">
        <f t="shared" ref="BP103:BW103" si="43">SUM(BP88:BP102)</f>
        <v>55</v>
      </c>
      <c r="BQ103" s="965">
        <f t="shared" si="43"/>
        <v>22</v>
      </c>
      <c r="BR103" s="965">
        <f t="shared" si="43"/>
        <v>30</v>
      </c>
      <c r="BS103" s="964">
        <f t="shared" si="43"/>
        <v>3</v>
      </c>
      <c r="BT103" s="543">
        <f t="shared" si="43"/>
        <v>49</v>
      </c>
      <c r="BU103" s="542">
        <f t="shared" si="43"/>
        <v>14</v>
      </c>
      <c r="BV103" s="542">
        <f t="shared" si="43"/>
        <v>27</v>
      </c>
      <c r="BW103" s="541">
        <f t="shared" si="43"/>
        <v>2</v>
      </c>
    </row>
    <row r="104" spans="1:79" ht="16.2" thickBot="1">
      <c r="A104" s="540"/>
      <c r="B104" s="540"/>
      <c r="C104" s="540"/>
      <c r="D104" s="1475" t="str">
        <f t="shared" si="40"/>
        <v xml:space="preserve"> </v>
      </c>
      <c r="E104" s="1916" t="s">
        <v>1296</v>
      </c>
      <c r="F104" s="1917"/>
      <c r="G104" s="1917"/>
      <c r="H104" s="1917"/>
      <c r="I104" s="1918"/>
      <c r="J104" s="1909">
        <v>12</v>
      </c>
      <c r="K104" s="1910"/>
      <c r="L104" s="1910"/>
      <c r="M104" s="1911"/>
      <c r="N104" s="1909">
        <v>12</v>
      </c>
      <c r="O104" s="1910"/>
      <c r="P104" s="1910"/>
      <c r="Q104" s="1911"/>
      <c r="R104" s="1946" t="s">
        <v>1348</v>
      </c>
      <c r="S104" s="1928"/>
      <c r="T104" s="1928"/>
      <c r="U104" s="1929"/>
      <c r="V104" s="1909">
        <v>12</v>
      </c>
      <c r="W104" s="1910"/>
      <c r="X104" s="1910"/>
      <c r="Y104" s="1911"/>
      <c r="Z104" s="1909">
        <v>12</v>
      </c>
      <c r="AA104" s="1910"/>
      <c r="AB104" s="1910"/>
      <c r="AC104" s="1911"/>
      <c r="AD104" s="539"/>
      <c r="AE104" s="1946" t="s">
        <v>1348</v>
      </c>
      <c r="AF104" s="1928"/>
      <c r="AG104" s="1928"/>
      <c r="AH104" s="1929"/>
      <c r="AI104" s="1946" t="s">
        <v>1348</v>
      </c>
      <c r="AJ104" s="1928"/>
      <c r="AK104" s="1928"/>
      <c r="AL104" s="1929"/>
      <c r="AM104" s="1909">
        <v>12</v>
      </c>
      <c r="AN104" s="1910"/>
      <c r="AO104" s="1910"/>
      <c r="AP104" s="1911"/>
      <c r="AQ104" s="1909">
        <v>12.2</v>
      </c>
      <c r="AR104" s="1910"/>
      <c r="AS104" s="1910"/>
      <c r="AT104" s="1911"/>
      <c r="AU104" s="1909">
        <v>12.1</v>
      </c>
      <c r="AV104" s="1910"/>
      <c r="AW104" s="1910"/>
      <c r="AX104" s="1911"/>
      <c r="AY104" s="1952" t="s">
        <v>1368</v>
      </c>
      <c r="AZ104" s="1953"/>
      <c r="BA104" s="1953"/>
      <c r="BB104" s="1954"/>
      <c r="BC104" s="539"/>
      <c r="BD104" s="1926" t="s">
        <v>1346</v>
      </c>
      <c r="BE104" s="1910"/>
      <c r="BF104" s="1910"/>
      <c r="BG104" s="1911"/>
      <c r="BH104" s="1909" t="s">
        <v>1442</v>
      </c>
      <c r="BI104" s="1910"/>
      <c r="BJ104" s="1910"/>
      <c r="BK104" s="1911"/>
      <c r="BL104" s="1909" t="s">
        <v>1441</v>
      </c>
      <c r="BM104" s="1910"/>
      <c r="BN104" s="1910"/>
      <c r="BO104" s="1911"/>
      <c r="BP104" s="1909"/>
      <c r="BQ104" s="1910"/>
      <c r="BR104" s="1910"/>
      <c r="BS104" s="1911"/>
      <c r="BT104" s="1909"/>
      <c r="BU104" s="1910"/>
      <c r="BV104" s="1910"/>
      <c r="BW104" s="1911"/>
    </row>
    <row r="105" spans="1:79" ht="13.8" thickBot="1">
      <c r="A105" s="540"/>
      <c r="B105" s="540"/>
      <c r="C105" s="540"/>
      <c r="D105" s="1475" t="str">
        <f t="shared" si="40"/>
        <v xml:space="preserve"> </v>
      </c>
      <c r="E105" s="540"/>
      <c r="F105" s="540"/>
      <c r="G105" s="540"/>
      <c r="H105" s="540"/>
      <c r="I105" s="540"/>
      <c r="J105" s="540"/>
      <c r="K105" s="540"/>
      <c r="L105" s="540"/>
      <c r="M105" s="540"/>
      <c r="N105" s="540"/>
      <c r="O105" s="540"/>
      <c r="P105" s="540"/>
      <c r="Q105" s="540"/>
      <c r="R105" s="540"/>
      <c r="S105" s="540"/>
      <c r="T105" s="540"/>
      <c r="U105" s="540"/>
      <c r="V105" s="540"/>
      <c r="W105" s="540"/>
      <c r="X105" s="540"/>
      <c r="Y105" s="540"/>
      <c r="Z105" s="540"/>
      <c r="AA105" s="540"/>
      <c r="AB105" s="540"/>
      <c r="AC105" s="540"/>
      <c r="AD105" s="610"/>
      <c r="AE105" s="540"/>
      <c r="AF105" s="540"/>
      <c r="AG105" s="540"/>
      <c r="AH105" s="540"/>
      <c r="AI105" s="540"/>
      <c r="AJ105" s="540"/>
      <c r="AK105" s="540"/>
      <c r="AL105" s="540"/>
      <c r="AM105" s="540"/>
      <c r="AN105" s="540"/>
      <c r="AO105" s="540"/>
      <c r="AP105" s="540"/>
      <c r="AQ105" s="540"/>
      <c r="AR105" s="540"/>
      <c r="AS105" s="540"/>
      <c r="AT105" s="540"/>
      <c r="AU105" s="540"/>
      <c r="AV105" s="540"/>
      <c r="AW105" s="540"/>
      <c r="AX105" s="540"/>
      <c r="AY105" s="540"/>
      <c r="AZ105" s="540"/>
      <c r="BA105" s="540"/>
      <c r="BB105" s="540"/>
      <c r="BC105" s="610"/>
      <c r="BD105" s="540"/>
      <c r="BE105" s="540"/>
      <c r="BF105" s="540"/>
      <c r="BG105" s="540"/>
      <c r="BH105" s="540"/>
      <c r="BI105" s="540"/>
      <c r="BJ105" s="540"/>
      <c r="BK105" s="540"/>
      <c r="BL105" s="540"/>
      <c r="BM105" s="540"/>
      <c r="BN105" s="540"/>
      <c r="BO105" s="540"/>
      <c r="BP105" s="540"/>
      <c r="BQ105" s="540"/>
      <c r="BR105" s="540"/>
      <c r="BS105" s="540"/>
      <c r="BT105" s="540"/>
      <c r="BU105" s="540"/>
      <c r="BV105" s="540"/>
      <c r="BW105" s="540"/>
    </row>
    <row r="106" spans="1:79" s="61" customFormat="1" ht="23.4" thickBot="1">
      <c r="A106" s="1950">
        <v>6</v>
      </c>
      <c r="B106" s="1940" t="s">
        <v>72</v>
      </c>
      <c r="C106" s="1276"/>
      <c r="D106" s="1475" t="str">
        <f t="shared" si="40"/>
        <v xml:space="preserve"> McCall</v>
      </c>
      <c r="E106" s="1905">
        <v>2011</v>
      </c>
      <c r="F106" s="1906"/>
      <c r="G106" s="1906"/>
      <c r="H106" s="1906"/>
      <c r="I106" s="1907"/>
      <c r="J106" s="1887" t="s">
        <v>1109</v>
      </c>
      <c r="K106" s="1888"/>
      <c r="L106" s="1888"/>
      <c r="M106" s="1889"/>
      <c r="N106" s="1908" t="s">
        <v>1108</v>
      </c>
      <c r="O106" s="1891"/>
      <c r="P106" s="1891"/>
      <c r="Q106" s="1892"/>
      <c r="R106" s="1887" t="s">
        <v>1107</v>
      </c>
      <c r="S106" s="1888"/>
      <c r="T106" s="1888"/>
      <c r="U106" s="1889"/>
      <c r="V106" s="1908" t="s">
        <v>1106</v>
      </c>
      <c r="W106" s="1891"/>
      <c r="X106" s="1891"/>
      <c r="Y106" s="1892"/>
      <c r="Z106" s="1887" t="s">
        <v>1105</v>
      </c>
      <c r="AA106" s="1888"/>
      <c r="AB106" s="1888"/>
      <c r="AC106" s="1889"/>
      <c r="AD106" s="962"/>
      <c r="AE106" s="1890" t="s">
        <v>1104</v>
      </c>
      <c r="AF106" s="1891"/>
      <c r="AG106" s="1891"/>
      <c r="AH106" s="1892"/>
      <c r="AI106" s="1887" t="s">
        <v>1103</v>
      </c>
      <c r="AJ106" s="1888"/>
      <c r="AK106" s="1888"/>
      <c r="AL106" s="1889"/>
      <c r="AM106" s="1908" t="s">
        <v>1102</v>
      </c>
      <c r="AN106" s="1891"/>
      <c r="AO106" s="1891"/>
      <c r="AP106" s="1892"/>
      <c r="AQ106" s="1887" t="s">
        <v>1101</v>
      </c>
      <c r="AR106" s="1888"/>
      <c r="AS106" s="1888"/>
      <c r="AT106" s="1889"/>
      <c r="AU106" s="1908" t="s">
        <v>1100</v>
      </c>
      <c r="AV106" s="1891"/>
      <c r="AW106" s="1891"/>
      <c r="AX106" s="1892"/>
      <c r="AY106" s="1887" t="s">
        <v>1099</v>
      </c>
      <c r="AZ106" s="1888"/>
      <c r="BA106" s="1888"/>
      <c r="BB106" s="1889"/>
      <c r="BC106" s="962"/>
      <c r="BD106" s="1890" t="s">
        <v>1098</v>
      </c>
      <c r="BE106" s="1891"/>
      <c r="BF106" s="1891"/>
      <c r="BG106" s="1892"/>
      <c r="BH106" s="1893" t="s">
        <v>1097</v>
      </c>
      <c r="BI106" s="1894"/>
      <c r="BJ106" s="1894"/>
      <c r="BK106" s="1895"/>
      <c r="BL106" s="1896" t="s">
        <v>1096</v>
      </c>
      <c r="BM106" s="1897"/>
      <c r="BN106" s="1897"/>
      <c r="BO106" s="1898"/>
      <c r="BP106" s="1893" t="s">
        <v>1095</v>
      </c>
      <c r="BQ106" s="1894"/>
      <c r="BR106" s="1894"/>
      <c r="BS106" s="1895"/>
      <c r="BT106" s="1896" t="s">
        <v>1094</v>
      </c>
      <c r="BU106" s="1897"/>
      <c r="BV106" s="1897"/>
      <c r="BW106" s="1912"/>
      <c r="BX106" s="963"/>
      <c r="BY106" s="963"/>
      <c r="BZ106" s="963"/>
      <c r="CA106" s="963"/>
    </row>
    <row r="107" spans="1:79" s="28" customFormat="1" ht="12.75" customHeight="1" thickBot="1">
      <c r="A107" s="1950"/>
      <c r="B107" s="1940"/>
      <c r="C107" s="1276"/>
      <c r="D107" s="1475" t="str">
        <f t="shared" si="40"/>
        <v xml:space="preserve"> </v>
      </c>
      <c r="E107" s="1905"/>
      <c r="F107" s="1906"/>
      <c r="G107" s="1906"/>
      <c r="H107" s="1906"/>
      <c r="I107" s="1907"/>
      <c r="J107" s="1934" t="s">
        <v>1360</v>
      </c>
      <c r="K107" s="1931"/>
      <c r="L107" s="1931"/>
      <c r="M107" s="1932"/>
      <c r="N107" s="1934" t="s">
        <v>1364</v>
      </c>
      <c r="O107" s="1931"/>
      <c r="P107" s="1931"/>
      <c r="Q107" s="1932"/>
      <c r="R107" s="1934" t="s">
        <v>1363</v>
      </c>
      <c r="S107" s="1931"/>
      <c r="T107" s="1931"/>
      <c r="U107" s="1932"/>
      <c r="V107" s="1934" t="s">
        <v>1365</v>
      </c>
      <c r="W107" s="1931"/>
      <c r="X107" s="1931"/>
      <c r="Y107" s="1932"/>
      <c r="Z107" s="1934" t="s">
        <v>1361</v>
      </c>
      <c r="AA107" s="1931"/>
      <c r="AB107" s="1931"/>
      <c r="AC107" s="1932"/>
      <c r="AD107" s="962"/>
      <c r="AE107" s="1930" t="s">
        <v>1362</v>
      </c>
      <c r="AF107" s="1931"/>
      <c r="AG107" s="1931"/>
      <c r="AH107" s="1932"/>
      <c r="AI107" s="1934" t="s">
        <v>1361</v>
      </c>
      <c r="AJ107" s="1931"/>
      <c r="AK107" s="1931"/>
      <c r="AL107" s="1932"/>
      <c r="AM107" s="1934" t="s">
        <v>1360</v>
      </c>
      <c r="AN107" s="1931"/>
      <c r="AO107" s="1931"/>
      <c r="AP107" s="1932"/>
      <c r="AQ107" s="1934" t="s">
        <v>1361</v>
      </c>
      <c r="AR107" s="1931"/>
      <c r="AS107" s="1931"/>
      <c r="AT107" s="1932"/>
      <c r="AU107" s="1934" t="s">
        <v>1363</v>
      </c>
      <c r="AV107" s="1931"/>
      <c r="AW107" s="1931"/>
      <c r="AX107" s="1932"/>
      <c r="AY107" s="1934" t="s">
        <v>1364</v>
      </c>
      <c r="AZ107" s="1931"/>
      <c r="BA107" s="1931"/>
      <c r="BB107" s="1932"/>
      <c r="BC107" s="962"/>
      <c r="BD107" s="1930" t="s">
        <v>1365</v>
      </c>
      <c r="BE107" s="1931"/>
      <c r="BF107" s="1931"/>
      <c r="BG107" s="1932"/>
      <c r="BH107" s="1933" t="s">
        <v>1363</v>
      </c>
      <c r="BI107" s="1906"/>
      <c r="BJ107" s="1906"/>
      <c r="BK107" s="1907"/>
      <c r="BL107" s="1933" t="s">
        <v>1364</v>
      </c>
      <c r="BM107" s="1906"/>
      <c r="BN107" s="1906"/>
      <c r="BO107" s="1907"/>
      <c r="BP107" s="1933" t="s">
        <v>1360</v>
      </c>
      <c r="BQ107" s="1906"/>
      <c r="BR107" s="1906"/>
      <c r="BS107" s="1907"/>
      <c r="BT107" s="1933" t="s">
        <v>1362</v>
      </c>
      <c r="BU107" s="1906"/>
      <c r="BV107" s="1906"/>
      <c r="BW107" s="1935"/>
      <c r="BX107" s="1178"/>
      <c r="BY107" s="1178"/>
      <c r="BZ107" s="1178"/>
      <c r="CA107" s="1178"/>
    </row>
    <row r="108" spans="1:79" ht="23.4" thickBot="1">
      <c r="A108" s="1950"/>
      <c r="B108" s="1940"/>
      <c r="C108" s="1276"/>
      <c r="D108" s="1475" t="str">
        <f t="shared" si="40"/>
        <v xml:space="preserve"> </v>
      </c>
      <c r="E108" s="603" t="s">
        <v>268</v>
      </c>
      <c r="F108" s="603" t="s">
        <v>1092</v>
      </c>
      <c r="G108" s="603" t="s">
        <v>267</v>
      </c>
      <c r="H108" s="603" t="s">
        <v>266</v>
      </c>
      <c r="I108" s="602" t="s">
        <v>265</v>
      </c>
      <c r="J108" s="605" t="s">
        <v>268</v>
      </c>
      <c r="K108" s="605" t="s">
        <v>1092</v>
      </c>
      <c r="L108" s="605" t="s">
        <v>267</v>
      </c>
      <c r="M108" s="604" t="s">
        <v>266</v>
      </c>
      <c r="N108" s="603" t="s">
        <v>268</v>
      </c>
      <c r="O108" s="603" t="s">
        <v>1092</v>
      </c>
      <c r="P108" s="603" t="s">
        <v>267</v>
      </c>
      <c r="Q108" s="607" t="s">
        <v>266</v>
      </c>
      <c r="R108" s="704" t="s">
        <v>268</v>
      </c>
      <c r="S108" s="603" t="s">
        <v>1092</v>
      </c>
      <c r="T108" s="603" t="s">
        <v>267</v>
      </c>
      <c r="U108" s="602" t="s">
        <v>266</v>
      </c>
      <c r="V108" s="603" t="s">
        <v>268</v>
      </c>
      <c r="W108" s="603" t="s">
        <v>1092</v>
      </c>
      <c r="X108" s="603" t="s">
        <v>267</v>
      </c>
      <c r="Y108" s="607" t="s">
        <v>266</v>
      </c>
      <c r="Z108" s="704" t="s">
        <v>268</v>
      </c>
      <c r="AA108" s="603" t="s">
        <v>1092</v>
      </c>
      <c r="AB108" s="603" t="s">
        <v>267</v>
      </c>
      <c r="AC108" s="602" t="s">
        <v>266</v>
      </c>
      <c r="AD108" s="544"/>
      <c r="AE108" s="704" t="s">
        <v>268</v>
      </c>
      <c r="AF108" s="603" t="s">
        <v>1092</v>
      </c>
      <c r="AG108" s="603" t="s">
        <v>267</v>
      </c>
      <c r="AH108" s="602" t="s">
        <v>266</v>
      </c>
      <c r="AI108" s="603" t="s">
        <v>268</v>
      </c>
      <c r="AJ108" s="603" t="s">
        <v>1092</v>
      </c>
      <c r="AK108" s="603" t="s">
        <v>267</v>
      </c>
      <c r="AL108" s="602" t="s">
        <v>266</v>
      </c>
      <c r="AM108" s="603" t="s">
        <v>268</v>
      </c>
      <c r="AN108" s="603" t="s">
        <v>1092</v>
      </c>
      <c r="AO108" s="603" t="s">
        <v>267</v>
      </c>
      <c r="AP108" s="602" t="s">
        <v>266</v>
      </c>
      <c r="AQ108" s="603" t="s">
        <v>268</v>
      </c>
      <c r="AR108" s="603" t="s">
        <v>1092</v>
      </c>
      <c r="AS108" s="603" t="s">
        <v>267</v>
      </c>
      <c r="AT108" s="602" t="s">
        <v>266</v>
      </c>
      <c r="AU108" s="605" t="s">
        <v>268</v>
      </c>
      <c r="AV108" s="605" t="s">
        <v>1092</v>
      </c>
      <c r="AW108" s="605" t="s">
        <v>267</v>
      </c>
      <c r="AX108" s="604" t="s">
        <v>266</v>
      </c>
      <c r="AY108" s="605" t="s">
        <v>268</v>
      </c>
      <c r="AZ108" s="605" t="s">
        <v>1092</v>
      </c>
      <c r="BA108" s="605" t="s">
        <v>267</v>
      </c>
      <c r="BB108" s="604" t="s">
        <v>266</v>
      </c>
      <c r="BC108" s="544"/>
      <c r="BD108" s="606" t="s">
        <v>268</v>
      </c>
      <c r="BE108" s="605" t="s">
        <v>1092</v>
      </c>
      <c r="BF108" s="605" t="s">
        <v>267</v>
      </c>
      <c r="BG108" s="604" t="s">
        <v>266</v>
      </c>
      <c r="BH108" s="605" t="s">
        <v>268</v>
      </c>
      <c r="BI108" s="605" t="s">
        <v>1092</v>
      </c>
      <c r="BJ108" s="605" t="s">
        <v>267</v>
      </c>
      <c r="BK108" s="604" t="s">
        <v>266</v>
      </c>
      <c r="BL108" s="605" t="s">
        <v>268</v>
      </c>
      <c r="BM108" s="605" t="s">
        <v>1092</v>
      </c>
      <c r="BN108" s="605" t="s">
        <v>267</v>
      </c>
      <c r="BO108" s="604" t="s">
        <v>266</v>
      </c>
      <c r="BP108" s="603" t="s">
        <v>268</v>
      </c>
      <c r="BQ108" s="603" t="s">
        <v>1092</v>
      </c>
      <c r="BR108" s="603" t="s">
        <v>267</v>
      </c>
      <c r="BS108" s="602" t="s">
        <v>266</v>
      </c>
      <c r="BT108" s="605" t="s">
        <v>268</v>
      </c>
      <c r="BU108" s="605" t="s">
        <v>1092</v>
      </c>
      <c r="BV108" s="605" t="s">
        <v>267</v>
      </c>
      <c r="BW108" s="604" t="s">
        <v>266</v>
      </c>
    </row>
    <row r="109" spans="1:79" s="907" customFormat="1" ht="13.8" thickBot="1">
      <c r="A109" s="1004">
        <v>1</v>
      </c>
      <c r="B109" s="1155" t="s">
        <v>260</v>
      </c>
      <c r="C109" s="1484" t="s">
        <v>1614</v>
      </c>
      <c r="D109" s="1475" t="str">
        <f t="shared" si="40"/>
        <v>Dwayne Smith</v>
      </c>
      <c r="E109" s="1167">
        <f t="shared" ref="E109:E122" si="44">SUM(J109,N109,R109,V109,Z109,AE109,AI109,AM109,AQ109,AU109,AY109,BD109,BH109,BL109,BP109,BT109)</f>
        <v>54</v>
      </c>
      <c r="F109" s="1032">
        <f t="shared" ref="F109:F122" si="45">SUM(K109,O109,S109,W109,AA109,AF109,AJ109,AN109,AR109,AV109,AZ109,BE109,BI109,BM109,BU109,BQ109)</f>
        <v>32</v>
      </c>
      <c r="G109" s="1032">
        <f t="shared" ref="G109:G122" si="46">SUM(L109,P109,T109,X109,AB109,AG109,AK109,AO109,AS109,AW109,BA109,BF109,BJ109,BN109,BV109,BR109)</f>
        <v>36</v>
      </c>
      <c r="H109" s="1032">
        <f t="shared" ref="H109:H122" si="47">SUM(M109,Q109,U109,Y109,AC109,AH109,AL109,AP109,AT109,AX109,BB109,BG109,BK109,BO109,BW109,BS109)</f>
        <v>3</v>
      </c>
      <c r="I109" s="1031">
        <f t="shared" ref="I109:I123" si="48">(G109/E109)</f>
        <v>0.66666666666666663</v>
      </c>
      <c r="J109" s="930">
        <v>5</v>
      </c>
      <c r="K109" s="930">
        <v>3</v>
      </c>
      <c r="L109" s="930">
        <v>4</v>
      </c>
      <c r="M109" s="929">
        <v>0</v>
      </c>
      <c r="N109" s="1166">
        <v>6</v>
      </c>
      <c r="O109" s="1166">
        <v>4</v>
      </c>
      <c r="P109" s="1166">
        <v>4</v>
      </c>
      <c r="Q109" s="1165"/>
      <c r="R109" s="838">
        <v>5</v>
      </c>
      <c r="S109" s="837">
        <v>4</v>
      </c>
      <c r="T109" s="837">
        <v>5</v>
      </c>
      <c r="U109" s="836"/>
      <c r="V109" s="915">
        <v>6</v>
      </c>
      <c r="W109" s="915">
        <v>3</v>
      </c>
      <c r="X109" s="915">
        <v>4</v>
      </c>
      <c r="Y109" s="914">
        <v>2</v>
      </c>
      <c r="Z109" s="918">
        <v>5</v>
      </c>
      <c r="AA109" s="918">
        <v>3</v>
      </c>
      <c r="AB109" s="918">
        <v>3</v>
      </c>
      <c r="AC109" s="917"/>
      <c r="AD109" s="369"/>
      <c r="AE109" s="386"/>
      <c r="AF109" s="244"/>
      <c r="AG109" s="244"/>
      <c r="AH109" s="377"/>
      <c r="AI109" s="837">
        <v>5</v>
      </c>
      <c r="AJ109" s="837">
        <v>3</v>
      </c>
      <c r="AK109" s="837">
        <v>3</v>
      </c>
      <c r="AL109" s="836"/>
      <c r="AM109" s="915">
        <v>4</v>
      </c>
      <c r="AN109" s="915">
        <v>2</v>
      </c>
      <c r="AO109" s="915">
        <v>2</v>
      </c>
      <c r="AP109" s="914"/>
      <c r="AQ109" s="918">
        <v>4</v>
      </c>
      <c r="AR109" s="918">
        <v>3</v>
      </c>
      <c r="AS109" s="918">
        <v>4</v>
      </c>
      <c r="AT109" s="917">
        <v>1</v>
      </c>
      <c r="AU109" s="927">
        <v>1</v>
      </c>
      <c r="AV109" s="927">
        <v>1</v>
      </c>
      <c r="AW109" s="927">
        <v>1</v>
      </c>
      <c r="AX109" s="926"/>
      <c r="AY109" s="379"/>
      <c r="AZ109" s="379"/>
      <c r="BA109" s="379"/>
      <c r="BB109" s="378"/>
      <c r="BC109" s="369"/>
      <c r="BD109" s="916">
        <v>5</v>
      </c>
      <c r="BE109" s="915">
        <v>4</v>
      </c>
      <c r="BF109" s="915">
        <v>4</v>
      </c>
      <c r="BG109" s="914"/>
      <c r="BH109" s="918">
        <v>5</v>
      </c>
      <c r="BI109" s="918">
        <v>1</v>
      </c>
      <c r="BJ109" s="918">
        <v>1</v>
      </c>
      <c r="BK109" s="925"/>
      <c r="BL109" s="916">
        <v>3</v>
      </c>
      <c r="BM109" s="915">
        <v>1</v>
      </c>
      <c r="BN109" s="915">
        <v>1</v>
      </c>
      <c r="BO109" s="914"/>
      <c r="BP109" s="1177"/>
      <c r="BQ109" s="1176"/>
      <c r="BR109" s="1176"/>
      <c r="BS109" s="1175"/>
      <c r="BT109" s="386"/>
      <c r="BU109" s="244"/>
      <c r="BV109" s="244"/>
      <c r="BW109" s="377"/>
      <c r="BX109" s="618"/>
      <c r="BY109" s="618"/>
      <c r="BZ109" s="618"/>
      <c r="CA109" s="618"/>
    </row>
    <row r="110" spans="1:79" s="758" customFormat="1" ht="13.8" thickBot="1">
      <c r="A110" s="589">
        <v>2</v>
      </c>
      <c r="B110" s="588" t="s">
        <v>48</v>
      </c>
      <c r="C110" s="1485" t="s">
        <v>1599</v>
      </c>
      <c r="D110" s="1475" t="str">
        <f t="shared" si="40"/>
        <v>Ron Brunson</v>
      </c>
      <c r="E110" s="587">
        <f t="shared" si="44"/>
        <v>82</v>
      </c>
      <c r="F110" s="586">
        <f t="shared" si="45"/>
        <v>39</v>
      </c>
      <c r="G110" s="586">
        <f t="shared" si="46"/>
        <v>54</v>
      </c>
      <c r="H110" s="586">
        <f t="shared" si="47"/>
        <v>0</v>
      </c>
      <c r="I110" s="585">
        <f t="shared" si="48"/>
        <v>0.65853658536585369</v>
      </c>
      <c r="J110" s="584">
        <v>3</v>
      </c>
      <c r="K110" s="584">
        <v>3</v>
      </c>
      <c r="L110" s="584">
        <v>1</v>
      </c>
      <c r="M110" s="583"/>
      <c r="N110" s="714">
        <v>7</v>
      </c>
      <c r="O110" s="714">
        <v>5</v>
      </c>
      <c r="P110" s="714">
        <v>5</v>
      </c>
      <c r="Q110" s="713"/>
      <c r="R110" s="823">
        <v>5</v>
      </c>
      <c r="S110" s="822">
        <v>3</v>
      </c>
      <c r="T110" s="822">
        <v>2</v>
      </c>
      <c r="U110" s="821"/>
      <c r="V110" s="400">
        <v>6</v>
      </c>
      <c r="W110" s="400">
        <v>3</v>
      </c>
      <c r="X110" s="400">
        <v>4</v>
      </c>
      <c r="Y110" s="399"/>
      <c r="Z110" s="398">
        <v>5</v>
      </c>
      <c r="AA110" s="398">
        <v>3</v>
      </c>
      <c r="AB110" s="398">
        <v>3</v>
      </c>
      <c r="AC110" s="397"/>
      <c r="AD110" s="369"/>
      <c r="AE110" s="892">
        <v>6</v>
      </c>
      <c r="AF110" s="891">
        <v>2</v>
      </c>
      <c r="AG110" s="891">
        <v>4</v>
      </c>
      <c r="AH110" s="939"/>
      <c r="AI110" s="822">
        <v>5</v>
      </c>
      <c r="AJ110" s="822">
        <v>1</v>
      </c>
      <c r="AK110" s="822">
        <v>3</v>
      </c>
      <c r="AL110" s="821"/>
      <c r="AM110" s="400">
        <v>4</v>
      </c>
      <c r="AN110" s="400">
        <v>0</v>
      </c>
      <c r="AO110" s="400">
        <v>2</v>
      </c>
      <c r="AP110" s="399"/>
      <c r="AQ110" s="398">
        <v>6</v>
      </c>
      <c r="AR110" s="398">
        <v>4</v>
      </c>
      <c r="AS110" s="398">
        <v>5</v>
      </c>
      <c r="AT110" s="397"/>
      <c r="AU110" s="400">
        <v>7</v>
      </c>
      <c r="AV110" s="400">
        <v>2</v>
      </c>
      <c r="AW110" s="400">
        <v>4</v>
      </c>
      <c r="AX110" s="399"/>
      <c r="AY110" s="398">
        <v>5</v>
      </c>
      <c r="AZ110" s="398">
        <v>1</v>
      </c>
      <c r="BA110" s="398">
        <v>4</v>
      </c>
      <c r="BB110" s="397"/>
      <c r="BC110" s="369"/>
      <c r="BD110" s="401">
        <v>7</v>
      </c>
      <c r="BE110" s="400">
        <v>4</v>
      </c>
      <c r="BF110" s="400">
        <v>6</v>
      </c>
      <c r="BG110" s="399"/>
      <c r="BH110" s="398">
        <v>5</v>
      </c>
      <c r="BI110" s="235">
        <v>2</v>
      </c>
      <c r="BJ110" s="398">
        <v>2</v>
      </c>
      <c r="BK110" s="450"/>
      <c r="BL110" s="401">
        <v>5</v>
      </c>
      <c r="BM110" s="400">
        <v>4</v>
      </c>
      <c r="BN110" s="400">
        <v>5</v>
      </c>
      <c r="BO110" s="399"/>
      <c r="BP110" s="1171"/>
      <c r="BQ110" s="1170"/>
      <c r="BR110" s="1170"/>
      <c r="BS110" s="1169"/>
      <c r="BT110" s="401">
        <v>6</v>
      </c>
      <c r="BU110" s="400">
        <v>2</v>
      </c>
      <c r="BV110" s="400">
        <v>4</v>
      </c>
      <c r="BW110" s="399"/>
      <c r="BX110" s="618"/>
      <c r="BY110" s="618"/>
      <c r="BZ110" s="618"/>
      <c r="CA110" s="618"/>
    </row>
    <row r="111" spans="1:79" s="907" customFormat="1" ht="13.8" thickBot="1">
      <c r="A111" s="1153">
        <v>3</v>
      </c>
      <c r="B111" s="1168" t="s">
        <v>1641</v>
      </c>
      <c r="C111" s="1484" t="s">
        <v>1579</v>
      </c>
      <c r="D111" s="1475" t="str">
        <f t="shared" si="40"/>
        <v>Dave Barkeley</v>
      </c>
      <c r="E111" s="1167">
        <f t="shared" si="44"/>
        <v>62</v>
      </c>
      <c r="F111" s="1032">
        <f t="shared" si="45"/>
        <v>36</v>
      </c>
      <c r="G111" s="1032">
        <f t="shared" si="46"/>
        <v>37</v>
      </c>
      <c r="H111" s="1032">
        <f t="shared" si="47"/>
        <v>11</v>
      </c>
      <c r="I111" s="1031">
        <f t="shared" si="48"/>
        <v>0.59677419354838712</v>
      </c>
      <c r="J111" s="930">
        <v>5</v>
      </c>
      <c r="K111" s="930">
        <v>3</v>
      </c>
      <c r="L111" s="930">
        <v>3</v>
      </c>
      <c r="M111" s="929"/>
      <c r="N111" s="1166">
        <v>7</v>
      </c>
      <c r="O111" s="1166">
        <v>5</v>
      </c>
      <c r="P111" s="1166">
        <v>5</v>
      </c>
      <c r="Q111" s="1165"/>
      <c r="R111" s="838">
        <v>5</v>
      </c>
      <c r="S111" s="837">
        <v>4</v>
      </c>
      <c r="T111" s="837">
        <v>5</v>
      </c>
      <c r="U111" s="836"/>
      <c r="V111" s="915">
        <v>4</v>
      </c>
      <c r="W111" s="915">
        <v>3</v>
      </c>
      <c r="X111" s="915">
        <v>3</v>
      </c>
      <c r="Y111" s="914">
        <v>1</v>
      </c>
      <c r="Z111" s="918">
        <v>4</v>
      </c>
      <c r="AA111" s="918">
        <v>4</v>
      </c>
      <c r="AB111" s="918">
        <v>3</v>
      </c>
      <c r="AC111" s="917">
        <v>3</v>
      </c>
      <c r="AD111" s="369"/>
      <c r="AE111" s="928">
        <v>6</v>
      </c>
      <c r="AF111" s="927">
        <v>2</v>
      </c>
      <c r="AG111" s="927">
        <v>2</v>
      </c>
      <c r="AH111" s="926"/>
      <c r="AI111" s="837">
        <v>3</v>
      </c>
      <c r="AJ111" s="837">
        <v>3</v>
      </c>
      <c r="AK111" s="837">
        <v>2</v>
      </c>
      <c r="AL111" s="836">
        <v>2</v>
      </c>
      <c r="AM111" s="915">
        <v>4</v>
      </c>
      <c r="AN111" s="915">
        <v>0</v>
      </c>
      <c r="AO111" s="915">
        <v>1</v>
      </c>
      <c r="AP111" s="914"/>
      <c r="AQ111" s="918">
        <v>6</v>
      </c>
      <c r="AR111" s="918">
        <v>2</v>
      </c>
      <c r="AS111" s="918">
        <v>2</v>
      </c>
      <c r="AT111" s="917">
        <v>1</v>
      </c>
      <c r="AU111" s="244"/>
      <c r="AV111" s="244"/>
      <c r="AW111" s="244"/>
      <c r="AX111" s="377"/>
      <c r="AY111" s="379"/>
      <c r="AZ111" s="379"/>
      <c r="BA111" s="379"/>
      <c r="BB111" s="378"/>
      <c r="BC111" s="369"/>
      <c r="BD111" s="916">
        <v>7</v>
      </c>
      <c r="BE111" s="915">
        <v>5</v>
      </c>
      <c r="BF111" s="915">
        <v>5</v>
      </c>
      <c r="BG111" s="914">
        <v>4</v>
      </c>
      <c r="BH111" s="918">
        <v>3</v>
      </c>
      <c r="BI111" s="918">
        <v>1</v>
      </c>
      <c r="BJ111" s="918">
        <v>1</v>
      </c>
      <c r="BK111" s="925"/>
      <c r="BL111" s="916">
        <v>6</v>
      </c>
      <c r="BM111" s="915">
        <v>3</v>
      </c>
      <c r="BN111" s="915">
        <v>4</v>
      </c>
      <c r="BO111" s="914"/>
      <c r="BP111" s="813"/>
      <c r="BQ111" s="812"/>
      <c r="BR111" s="812"/>
      <c r="BS111" s="811"/>
      <c r="BT111" s="916">
        <v>2</v>
      </c>
      <c r="BU111" s="915">
        <v>1</v>
      </c>
      <c r="BV111" s="915">
        <v>1</v>
      </c>
      <c r="BW111" s="914"/>
      <c r="BX111" s="618"/>
      <c r="BY111" s="618"/>
      <c r="BZ111" s="618"/>
      <c r="CA111" s="618"/>
    </row>
    <row r="112" spans="1:79" s="758" customFormat="1" ht="13.8" thickBot="1">
      <c r="A112" s="824">
        <v>4</v>
      </c>
      <c r="B112" s="1154" t="s">
        <v>72</v>
      </c>
      <c r="C112" s="1483" t="s">
        <v>1598</v>
      </c>
      <c r="D112" s="1475" t="str">
        <f t="shared" si="40"/>
        <v>Brian McCall</v>
      </c>
      <c r="E112" s="517">
        <f t="shared" si="44"/>
        <v>78</v>
      </c>
      <c r="F112" s="516">
        <f t="shared" si="45"/>
        <v>29</v>
      </c>
      <c r="G112" s="516">
        <f t="shared" si="46"/>
        <v>49</v>
      </c>
      <c r="H112" s="516">
        <f t="shared" si="47"/>
        <v>4</v>
      </c>
      <c r="I112" s="515">
        <f t="shared" si="48"/>
        <v>0.62820512820512819</v>
      </c>
      <c r="J112" s="584">
        <v>5</v>
      </c>
      <c r="K112" s="584">
        <v>3</v>
      </c>
      <c r="L112" s="584">
        <v>5</v>
      </c>
      <c r="M112" s="583"/>
      <c r="N112" s="714">
        <v>7</v>
      </c>
      <c r="O112" s="714">
        <v>5</v>
      </c>
      <c r="P112" s="714">
        <v>7</v>
      </c>
      <c r="Q112" s="713">
        <v>1</v>
      </c>
      <c r="R112" s="838">
        <v>3</v>
      </c>
      <c r="S112" s="837">
        <v>0</v>
      </c>
      <c r="T112" s="837">
        <v>1</v>
      </c>
      <c r="U112" s="836"/>
      <c r="V112" s="400">
        <v>5</v>
      </c>
      <c r="W112" s="400">
        <v>1</v>
      </c>
      <c r="X112" s="400">
        <v>3</v>
      </c>
      <c r="Y112" s="399"/>
      <c r="Z112" s="398">
        <v>5</v>
      </c>
      <c r="AA112" s="398">
        <v>1</v>
      </c>
      <c r="AB112" s="398">
        <v>4</v>
      </c>
      <c r="AC112" s="397">
        <v>1</v>
      </c>
      <c r="AD112" s="369"/>
      <c r="AE112" s="892">
        <v>5</v>
      </c>
      <c r="AF112" s="891">
        <v>2</v>
      </c>
      <c r="AG112" s="891">
        <v>2</v>
      </c>
      <c r="AH112" s="939"/>
      <c r="AI112" s="822">
        <v>4</v>
      </c>
      <c r="AJ112" s="822">
        <v>1</v>
      </c>
      <c r="AK112" s="822">
        <v>2</v>
      </c>
      <c r="AL112" s="821">
        <v>1</v>
      </c>
      <c r="AM112" s="400">
        <v>4</v>
      </c>
      <c r="AN112" s="400">
        <v>1</v>
      </c>
      <c r="AO112" s="400">
        <v>2</v>
      </c>
      <c r="AP112" s="399"/>
      <c r="AQ112" s="398">
        <v>6</v>
      </c>
      <c r="AR112" s="398">
        <v>1</v>
      </c>
      <c r="AS112" s="398">
        <v>3</v>
      </c>
      <c r="AT112" s="397"/>
      <c r="AU112" s="400">
        <v>7</v>
      </c>
      <c r="AV112" s="400">
        <v>3</v>
      </c>
      <c r="AW112" s="400">
        <v>4</v>
      </c>
      <c r="AX112" s="399"/>
      <c r="AY112" s="398">
        <v>5</v>
      </c>
      <c r="AZ112" s="398">
        <v>0</v>
      </c>
      <c r="BA112" s="398">
        <v>1</v>
      </c>
      <c r="BB112" s="397"/>
      <c r="BC112" s="369"/>
      <c r="BD112" s="401">
        <v>7</v>
      </c>
      <c r="BE112" s="400">
        <v>3</v>
      </c>
      <c r="BF112" s="400">
        <v>6</v>
      </c>
      <c r="BG112" s="399"/>
      <c r="BH112" s="398">
        <v>4</v>
      </c>
      <c r="BI112" s="398">
        <v>0</v>
      </c>
      <c r="BJ112" s="398">
        <v>1</v>
      </c>
      <c r="BK112" s="450"/>
      <c r="BL112" s="401">
        <v>6</v>
      </c>
      <c r="BM112" s="400">
        <v>4</v>
      </c>
      <c r="BN112" s="400">
        <v>4</v>
      </c>
      <c r="BO112" s="399">
        <v>1</v>
      </c>
      <c r="BP112" s="1170"/>
      <c r="BQ112" s="1170"/>
      <c r="BR112" s="1170"/>
      <c r="BS112" s="1174"/>
      <c r="BT112" s="284">
        <v>5</v>
      </c>
      <c r="BU112" s="234">
        <v>4</v>
      </c>
      <c r="BV112" s="234">
        <v>4</v>
      </c>
      <c r="BW112" s="280"/>
      <c r="BX112" s="618"/>
      <c r="BY112" s="618"/>
      <c r="BZ112" s="618"/>
      <c r="CA112" s="618"/>
    </row>
    <row r="113" spans="1:79" s="907" customFormat="1" ht="13.8" thickBot="1">
      <c r="A113" s="1153">
        <v>5</v>
      </c>
      <c r="B113" s="1168" t="s">
        <v>70</v>
      </c>
      <c r="C113" s="1484" t="s">
        <v>1591</v>
      </c>
      <c r="D113" s="1475" t="str">
        <f t="shared" si="40"/>
        <v>Kyle Fritz</v>
      </c>
      <c r="E113" s="1167">
        <f t="shared" si="44"/>
        <v>67</v>
      </c>
      <c r="F113" s="1032">
        <f t="shared" si="45"/>
        <v>24</v>
      </c>
      <c r="G113" s="1032">
        <f t="shared" si="46"/>
        <v>36</v>
      </c>
      <c r="H113" s="1032">
        <f t="shared" si="47"/>
        <v>0</v>
      </c>
      <c r="I113" s="1031">
        <f t="shared" si="48"/>
        <v>0.53731343283582089</v>
      </c>
      <c r="J113" s="930">
        <v>5</v>
      </c>
      <c r="K113" s="930">
        <v>2</v>
      </c>
      <c r="L113" s="930">
        <v>3</v>
      </c>
      <c r="M113" s="929"/>
      <c r="N113" s="1166">
        <v>5</v>
      </c>
      <c r="O113" s="1166">
        <v>3</v>
      </c>
      <c r="P113" s="1166">
        <v>2</v>
      </c>
      <c r="Q113" s="1165"/>
      <c r="R113" s="838">
        <v>4</v>
      </c>
      <c r="S113" s="837">
        <v>1</v>
      </c>
      <c r="T113" s="837">
        <v>1</v>
      </c>
      <c r="U113" s="836"/>
      <c r="V113" s="915">
        <v>4</v>
      </c>
      <c r="W113" s="915">
        <v>0</v>
      </c>
      <c r="X113" s="915">
        <v>2</v>
      </c>
      <c r="Y113" s="914"/>
      <c r="Z113" s="918">
        <v>5</v>
      </c>
      <c r="AA113" s="918">
        <v>0</v>
      </c>
      <c r="AB113" s="918">
        <v>2</v>
      </c>
      <c r="AC113" s="917"/>
      <c r="AD113" s="369"/>
      <c r="AE113" s="928">
        <v>5</v>
      </c>
      <c r="AF113" s="927">
        <v>1</v>
      </c>
      <c r="AG113" s="927">
        <v>4</v>
      </c>
      <c r="AH113" s="926"/>
      <c r="AI113" s="379"/>
      <c r="AJ113" s="379"/>
      <c r="AK113" s="379"/>
      <c r="AL113" s="378"/>
      <c r="AM113" s="915">
        <v>4</v>
      </c>
      <c r="AN113" s="915">
        <v>2</v>
      </c>
      <c r="AO113" s="915">
        <v>2</v>
      </c>
      <c r="AP113" s="914"/>
      <c r="AQ113" s="918">
        <v>6</v>
      </c>
      <c r="AR113" s="918">
        <v>2</v>
      </c>
      <c r="AS113" s="918">
        <v>4</v>
      </c>
      <c r="AT113" s="917"/>
      <c r="AU113" s="915">
        <v>6</v>
      </c>
      <c r="AV113" s="915">
        <v>3</v>
      </c>
      <c r="AW113" s="915">
        <v>6</v>
      </c>
      <c r="AX113" s="914"/>
      <c r="AY113" s="918">
        <v>4</v>
      </c>
      <c r="AZ113" s="918">
        <v>1</v>
      </c>
      <c r="BA113" s="918">
        <v>0</v>
      </c>
      <c r="BB113" s="917"/>
      <c r="BC113" s="369"/>
      <c r="BD113" s="916">
        <v>5</v>
      </c>
      <c r="BE113" s="915">
        <v>3</v>
      </c>
      <c r="BF113" s="915">
        <v>3</v>
      </c>
      <c r="BG113" s="914"/>
      <c r="BH113" s="918">
        <v>3</v>
      </c>
      <c r="BI113" s="918">
        <v>1</v>
      </c>
      <c r="BJ113" s="918">
        <v>2</v>
      </c>
      <c r="BK113" s="925"/>
      <c r="BL113" s="916">
        <v>5</v>
      </c>
      <c r="BM113" s="915">
        <v>2</v>
      </c>
      <c r="BN113" s="915">
        <v>2</v>
      </c>
      <c r="BO113" s="914"/>
      <c r="BP113" s="813"/>
      <c r="BQ113" s="812"/>
      <c r="BR113" s="812"/>
      <c r="BS113" s="811"/>
      <c r="BT113" s="916">
        <v>6</v>
      </c>
      <c r="BU113" s="915">
        <v>3</v>
      </c>
      <c r="BV113" s="915">
        <v>3</v>
      </c>
      <c r="BW113" s="914"/>
      <c r="BX113" s="618"/>
      <c r="BY113" s="618"/>
      <c r="BZ113" s="618"/>
      <c r="CA113" s="618"/>
    </row>
    <row r="114" spans="1:79" s="758" customFormat="1" ht="13.8" thickBot="1">
      <c r="A114" s="589">
        <v>6</v>
      </c>
      <c r="B114" s="588" t="s">
        <v>67</v>
      </c>
      <c r="C114" s="1485" t="s">
        <v>1592</v>
      </c>
      <c r="D114" s="1475" t="str">
        <f t="shared" si="40"/>
        <v>Dean Klovski</v>
      </c>
      <c r="E114" s="587">
        <f t="shared" si="44"/>
        <v>78</v>
      </c>
      <c r="F114" s="586">
        <f t="shared" si="45"/>
        <v>27</v>
      </c>
      <c r="G114" s="586">
        <f t="shared" si="46"/>
        <v>44</v>
      </c>
      <c r="H114" s="586">
        <f t="shared" si="47"/>
        <v>0</v>
      </c>
      <c r="I114" s="585">
        <f t="shared" si="48"/>
        <v>0.5641025641025641</v>
      </c>
      <c r="J114" s="584">
        <v>5</v>
      </c>
      <c r="K114" s="584">
        <v>1</v>
      </c>
      <c r="L114" s="584">
        <v>2</v>
      </c>
      <c r="M114" s="583"/>
      <c r="N114" s="714">
        <v>6</v>
      </c>
      <c r="O114" s="714">
        <v>3</v>
      </c>
      <c r="P114" s="714">
        <v>4</v>
      </c>
      <c r="Q114" s="713"/>
      <c r="R114" s="823">
        <v>5</v>
      </c>
      <c r="S114" s="822">
        <v>2</v>
      </c>
      <c r="T114" s="822">
        <v>4</v>
      </c>
      <c r="U114" s="821"/>
      <c r="V114" s="400">
        <v>5</v>
      </c>
      <c r="W114" s="400">
        <v>3</v>
      </c>
      <c r="X114" s="400">
        <v>4</v>
      </c>
      <c r="Y114" s="399"/>
      <c r="Z114" s="398">
        <v>5</v>
      </c>
      <c r="AA114" s="398">
        <v>1</v>
      </c>
      <c r="AB114" s="398">
        <v>2</v>
      </c>
      <c r="AC114" s="397"/>
      <c r="AD114" s="369"/>
      <c r="AE114" s="892">
        <v>4</v>
      </c>
      <c r="AF114" s="891">
        <v>2</v>
      </c>
      <c r="AG114" s="891">
        <v>4</v>
      </c>
      <c r="AH114" s="939"/>
      <c r="AI114" s="822">
        <v>5</v>
      </c>
      <c r="AJ114" s="822">
        <v>0</v>
      </c>
      <c r="AK114" s="822">
        <v>1</v>
      </c>
      <c r="AL114" s="821"/>
      <c r="AM114" s="400">
        <v>4</v>
      </c>
      <c r="AN114" s="400">
        <v>0</v>
      </c>
      <c r="AO114" s="400">
        <v>0</v>
      </c>
      <c r="AP114" s="399"/>
      <c r="AQ114" s="398">
        <v>5</v>
      </c>
      <c r="AR114" s="398">
        <v>2</v>
      </c>
      <c r="AS114" s="398">
        <v>2</v>
      </c>
      <c r="AT114" s="397"/>
      <c r="AU114" s="400">
        <v>7</v>
      </c>
      <c r="AV114" s="400">
        <v>3</v>
      </c>
      <c r="AW114" s="400">
        <v>4</v>
      </c>
      <c r="AX114" s="399"/>
      <c r="AY114" s="398">
        <v>5</v>
      </c>
      <c r="AZ114" s="398">
        <v>2</v>
      </c>
      <c r="BA114" s="398">
        <v>2</v>
      </c>
      <c r="BB114" s="397"/>
      <c r="BC114" s="369"/>
      <c r="BD114" s="401">
        <v>7</v>
      </c>
      <c r="BE114" s="400">
        <v>3</v>
      </c>
      <c r="BF114" s="400">
        <v>5</v>
      </c>
      <c r="BG114" s="399"/>
      <c r="BH114" s="398">
        <v>4</v>
      </c>
      <c r="BI114" s="398">
        <v>1</v>
      </c>
      <c r="BJ114" s="398">
        <v>1</v>
      </c>
      <c r="BK114" s="450"/>
      <c r="BL114" s="401">
        <v>6</v>
      </c>
      <c r="BM114" s="400">
        <v>3</v>
      </c>
      <c r="BN114" s="400">
        <v>4</v>
      </c>
      <c r="BO114" s="399"/>
      <c r="BP114" s="1171"/>
      <c r="BQ114" s="1170"/>
      <c r="BR114" s="1170"/>
      <c r="BS114" s="1169"/>
      <c r="BT114" s="401">
        <v>5</v>
      </c>
      <c r="BU114" s="400">
        <v>1</v>
      </c>
      <c r="BV114" s="400">
        <v>5</v>
      </c>
      <c r="BW114" s="399"/>
      <c r="BX114" s="618"/>
      <c r="BY114" s="618"/>
      <c r="BZ114" s="618"/>
      <c r="CA114" s="618"/>
    </row>
    <row r="115" spans="1:79" s="907" customFormat="1" ht="13.8" thickBot="1">
      <c r="A115" s="1153">
        <v>7</v>
      </c>
      <c r="B115" s="1152" t="s">
        <v>139</v>
      </c>
      <c r="C115" s="1484" t="s">
        <v>1559</v>
      </c>
      <c r="D115" s="1475" t="str">
        <f t="shared" si="40"/>
        <v>Nick Walls</v>
      </c>
      <c r="E115" s="1167">
        <f t="shared" si="44"/>
        <v>66</v>
      </c>
      <c r="F115" s="1032">
        <f t="shared" si="45"/>
        <v>25</v>
      </c>
      <c r="G115" s="1032">
        <f t="shared" si="46"/>
        <v>39</v>
      </c>
      <c r="H115" s="1032">
        <f t="shared" si="47"/>
        <v>8</v>
      </c>
      <c r="I115" s="1031">
        <f t="shared" si="48"/>
        <v>0.59090909090909094</v>
      </c>
      <c r="J115" s="930">
        <v>5</v>
      </c>
      <c r="K115" s="930">
        <v>1</v>
      </c>
      <c r="L115" s="930">
        <v>2</v>
      </c>
      <c r="M115" s="929"/>
      <c r="N115" s="1166">
        <v>7</v>
      </c>
      <c r="O115" s="1166">
        <v>2</v>
      </c>
      <c r="P115" s="1166">
        <v>4</v>
      </c>
      <c r="Q115" s="1165">
        <v>1</v>
      </c>
      <c r="R115" s="838">
        <v>3</v>
      </c>
      <c r="S115" s="837">
        <v>0</v>
      </c>
      <c r="T115" s="837">
        <v>2</v>
      </c>
      <c r="U115" s="836"/>
      <c r="V115" s="915">
        <v>5</v>
      </c>
      <c r="W115" s="915">
        <v>1</v>
      </c>
      <c r="X115" s="915">
        <v>2</v>
      </c>
      <c r="Y115" s="914"/>
      <c r="Z115" s="918">
        <v>5</v>
      </c>
      <c r="AA115" s="918">
        <v>0</v>
      </c>
      <c r="AB115" s="918">
        <v>1</v>
      </c>
      <c r="AC115" s="917"/>
      <c r="AD115" s="369"/>
      <c r="AE115" s="386"/>
      <c r="AF115" s="244"/>
      <c r="AG115" s="244"/>
      <c r="AH115" s="377"/>
      <c r="AI115" s="379"/>
      <c r="AJ115" s="379"/>
      <c r="AK115" s="379"/>
      <c r="AL115" s="378"/>
      <c r="AM115" s="915">
        <v>4</v>
      </c>
      <c r="AN115" s="915">
        <v>1</v>
      </c>
      <c r="AO115" s="915">
        <v>1</v>
      </c>
      <c r="AP115" s="914">
        <v>1</v>
      </c>
      <c r="AQ115" s="918">
        <v>4</v>
      </c>
      <c r="AR115" s="918">
        <v>3</v>
      </c>
      <c r="AS115" s="918">
        <v>3</v>
      </c>
      <c r="AT115" s="917">
        <v>1</v>
      </c>
      <c r="AU115" s="915">
        <v>7</v>
      </c>
      <c r="AV115" s="915">
        <v>0</v>
      </c>
      <c r="AW115" s="915">
        <v>2</v>
      </c>
      <c r="AX115" s="914"/>
      <c r="AY115" s="918">
        <v>5</v>
      </c>
      <c r="AZ115" s="918">
        <v>4</v>
      </c>
      <c r="BA115" s="918">
        <v>5</v>
      </c>
      <c r="BB115" s="917">
        <v>1</v>
      </c>
      <c r="BC115" s="369"/>
      <c r="BD115" s="916">
        <v>6</v>
      </c>
      <c r="BE115" s="915">
        <v>4</v>
      </c>
      <c r="BF115" s="915">
        <v>5</v>
      </c>
      <c r="BG115" s="914">
        <v>4</v>
      </c>
      <c r="BH115" s="918">
        <v>3</v>
      </c>
      <c r="BI115" s="918">
        <v>1</v>
      </c>
      <c r="BJ115" s="918">
        <v>2</v>
      </c>
      <c r="BK115" s="925"/>
      <c r="BL115" s="916">
        <v>6</v>
      </c>
      <c r="BM115" s="915">
        <v>3</v>
      </c>
      <c r="BN115" s="915">
        <v>4</v>
      </c>
      <c r="BO115" s="914"/>
      <c r="BP115" s="813"/>
      <c r="BQ115" s="812"/>
      <c r="BR115" s="812"/>
      <c r="BS115" s="811"/>
      <c r="BT115" s="916">
        <v>6</v>
      </c>
      <c r="BU115" s="915">
        <v>5</v>
      </c>
      <c r="BV115" s="915">
        <v>6</v>
      </c>
      <c r="BW115" s="914"/>
      <c r="BX115" s="618"/>
      <c r="BY115" s="618"/>
      <c r="BZ115" s="618"/>
      <c r="CA115" s="618"/>
    </row>
    <row r="116" spans="1:79" s="758" customFormat="1" ht="13.8" thickBot="1">
      <c r="A116" s="589">
        <v>8</v>
      </c>
      <c r="B116" s="588" t="s">
        <v>174</v>
      </c>
      <c r="C116" s="1485" t="s">
        <v>1639</v>
      </c>
      <c r="D116" s="1475" t="str">
        <f t="shared" si="40"/>
        <v>Bret Slocum</v>
      </c>
      <c r="E116" s="587">
        <f t="shared" si="44"/>
        <v>56</v>
      </c>
      <c r="F116" s="586">
        <f t="shared" si="45"/>
        <v>18</v>
      </c>
      <c r="G116" s="586">
        <f t="shared" si="46"/>
        <v>29</v>
      </c>
      <c r="H116" s="586">
        <f t="shared" si="47"/>
        <v>5</v>
      </c>
      <c r="I116" s="585">
        <f t="shared" si="48"/>
        <v>0.5178571428571429</v>
      </c>
      <c r="J116" s="584">
        <v>3</v>
      </c>
      <c r="K116" s="584">
        <v>2</v>
      </c>
      <c r="L116" s="584">
        <v>2</v>
      </c>
      <c r="M116" s="583"/>
      <c r="N116" s="714">
        <v>6</v>
      </c>
      <c r="O116" s="714">
        <v>1</v>
      </c>
      <c r="P116" s="714">
        <v>2</v>
      </c>
      <c r="Q116" s="713"/>
      <c r="R116" s="823">
        <v>2</v>
      </c>
      <c r="S116" s="822">
        <v>1</v>
      </c>
      <c r="T116" s="822">
        <v>1</v>
      </c>
      <c r="U116" s="821"/>
      <c r="V116" s="400">
        <v>5</v>
      </c>
      <c r="W116" s="400">
        <v>2</v>
      </c>
      <c r="X116" s="400">
        <v>2</v>
      </c>
      <c r="Y116" s="399">
        <v>1</v>
      </c>
      <c r="Z116" s="398">
        <v>2</v>
      </c>
      <c r="AA116" s="398">
        <v>1</v>
      </c>
      <c r="AB116" s="398">
        <v>1</v>
      </c>
      <c r="AC116" s="397"/>
      <c r="AD116" s="369"/>
      <c r="AE116" s="407"/>
      <c r="AF116" s="394"/>
      <c r="AG116" s="394"/>
      <c r="AH116" s="393"/>
      <c r="AI116" s="822">
        <v>4</v>
      </c>
      <c r="AJ116" s="822">
        <v>1</v>
      </c>
      <c r="AK116" s="822">
        <v>3</v>
      </c>
      <c r="AL116" s="821">
        <v>1</v>
      </c>
      <c r="AM116" s="400">
        <v>2</v>
      </c>
      <c r="AN116" s="400">
        <v>0</v>
      </c>
      <c r="AO116" s="400">
        <v>0</v>
      </c>
      <c r="AP116" s="399"/>
      <c r="AQ116" s="398">
        <v>6</v>
      </c>
      <c r="AR116" s="398">
        <v>4</v>
      </c>
      <c r="AS116" s="398">
        <v>4</v>
      </c>
      <c r="AT116" s="397"/>
      <c r="AU116" s="400">
        <v>5</v>
      </c>
      <c r="AV116" s="400">
        <v>2</v>
      </c>
      <c r="AW116" s="400">
        <v>3</v>
      </c>
      <c r="AX116" s="399"/>
      <c r="AY116" s="398">
        <v>5</v>
      </c>
      <c r="AZ116" s="398">
        <v>1</v>
      </c>
      <c r="BA116" s="398">
        <v>3</v>
      </c>
      <c r="BB116" s="397">
        <v>1</v>
      </c>
      <c r="BC116" s="369"/>
      <c r="BD116" s="401">
        <v>6</v>
      </c>
      <c r="BE116" s="400">
        <v>2</v>
      </c>
      <c r="BF116" s="400">
        <v>2</v>
      </c>
      <c r="BG116" s="399">
        <v>2</v>
      </c>
      <c r="BH116" s="398">
        <v>4</v>
      </c>
      <c r="BI116" s="235">
        <v>1</v>
      </c>
      <c r="BJ116" s="398">
        <v>2</v>
      </c>
      <c r="BK116" s="450"/>
      <c r="BL116" s="401">
        <v>6</v>
      </c>
      <c r="BM116" s="400">
        <v>0</v>
      </c>
      <c r="BN116" s="400">
        <v>4</v>
      </c>
      <c r="BO116" s="399"/>
      <c r="BP116" s="1171"/>
      <c r="BQ116" s="1170"/>
      <c r="BR116" s="1170"/>
      <c r="BS116" s="1169"/>
      <c r="BT116" s="407"/>
      <c r="BU116" s="394"/>
      <c r="BV116" s="394"/>
      <c r="BW116" s="393"/>
      <c r="BX116" s="618"/>
      <c r="BY116" s="618"/>
      <c r="BZ116" s="618"/>
      <c r="CA116" s="618"/>
    </row>
    <row r="117" spans="1:79" s="907" customFormat="1" ht="13.8" thickBot="1">
      <c r="A117" s="1153">
        <v>9</v>
      </c>
      <c r="B117" s="1152" t="s">
        <v>1635</v>
      </c>
      <c r="C117" s="1484" t="s">
        <v>1598</v>
      </c>
      <c r="D117" s="1475" t="str">
        <f t="shared" si="40"/>
        <v>Brian Guigar</v>
      </c>
      <c r="E117" s="1167">
        <f t="shared" si="44"/>
        <v>32</v>
      </c>
      <c r="F117" s="1032">
        <f t="shared" si="45"/>
        <v>6</v>
      </c>
      <c r="G117" s="1032">
        <f t="shared" si="46"/>
        <v>15</v>
      </c>
      <c r="H117" s="1032">
        <f t="shared" si="47"/>
        <v>0</v>
      </c>
      <c r="I117" s="1031">
        <f t="shared" si="48"/>
        <v>0.46875</v>
      </c>
      <c r="J117" s="930">
        <v>3</v>
      </c>
      <c r="K117" s="930">
        <v>0</v>
      </c>
      <c r="L117" s="930">
        <v>2</v>
      </c>
      <c r="M117" s="929"/>
      <c r="N117" s="1166">
        <v>2</v>
      </c>
      <c r="O117" s="1166">
        <v>1</v>
      </c>
      <c r="P117" s="1166">
        <v>2</v>
      </c>
      <c r="Q117" s="1165"/>
      <c r="R117" s="838">
        <v>2</v>
      </c>
      <c r="S117" s="837">
        <v>1</v>
      </c>
      <c r="T117" s="837">
        <v>2</v>
      </c>
      <c r="U117" s="836"/>
      <c r="V117" s="915">
        <v>2</v>
      </c>
      <c r="W117" s="915">
        <v>0</v>
      </c>
      <c r="X117" s="915">
        <v>0</v>
      </c>
      <c r="Y117" s="914"/>
      <c r="Z117" s="918">
        <v>2</v>
      </c>
      <c r="AA117" s="918">
        <v>1</v>
      </c>
      <c r="AB117" s="918">
        <v>1</v>
      </c>
      <c r="AC117" s="917"/>
      <c r="AD117" s="369"/>
      <c r="AE117" s="928">
        <v>5</v>
      </c>
      <c r="AF117" s="927">
        <v>1</v>
      </c>
      <c r="AG117" s="927">
        <v>2</v>
      </c>
      <c r="AH117" s="926"/>
      <c r="AI117" s="379"/>
      <c r="AJ117" s="379"/>
      <c r="AK117" s="379"/>
      <c r="AL117" s="378"/>
      <c r="AM117" s="915">
        <v>2</v>
      </c>
      <c r="AN117" s="915">
        <v>1</v>
      </c>
      <c r="AO117" s="915">
        <v>1</v>
      </c>
      <c r="AP117" s="914"/>
      <c r="AQ117" s="379"/>
      <c r="AR117" s="379"/>
      <c r="AS117" s="379"/>
      <c r="AT117" s="378"/>
      <c r="AU117" s="244"/>
      <c r="AV117" s="244"/>
      <c r="AW117" s="244"/>
      <c r="AX117" s="377"/>
      <c r="AY117" s="918">
        <v>5</v>
      </c>
      <c r="AZ117" s="918">
        <v>0</v>
      </c>
      <c r="BA117" s="918">
        <v>0</v>
      </c>
      <c r="BB117" s="917"/>
      <c r="BC117" s="369"/>
      <c r="BD117" s="916">
        <v>2</v>
      </c>
      <c r="BE117" s="915">
        <v>1</v>
      </c>
      <c r="BF117" s="915">
        <v>2</v>
      </c>
      <c r="BG117" s="914"/>
      <c r="BH117" s="918">
        <v>2</v>
      </c>
      <c r="BI117" s="918">
        <v>0</v>
      </c>
      <c r="BJ117" s="918">
        <v>1</v>
      </c>
      <c r="BK117" s="925"/>
      <c r="BL117" s="386"/>
      <c r="BM117" s="244"/>
      <c r="BN117" s="244"/>
      <c r="BO117" s="377"/>
      <c r="BP117" s="813"/>
      <c r="BQ117" s="812"/>
      <c r="BR117" s="812"/>
      <c r="BS117" s="811"/>
      <c r="BT117" s="916">
        <v>5</v>
      </c>
      <c r="BU117" s="915">
        <v>0</v>
      </c>
      <c r="BV117" s="915">
        <v>2</v>
      </c>
      <c r="BW117" s="914"/>
      <c r="BX117" s="618"/>
      <c r="BY117" s="618"/>
      <c r="BZ117" s="618"/>
      <c r="CA117" s="618"/>
    </row>
    <row r="118" spans="1:79" s="758" customFormat="1" ht="13.8" thickBot="1">
      <c r="A118" s="589">
        <v>10</v>
      </c>
      <c r="B118" s="588" t="s">
        <v>86</v>
      </c>
      <c r="C118" s="1485" t="s">
        <v>1580</v>
      </c>
      <c r="D118" s="1475" t="str">
        <f t="shared" si="40"/>
        <v>Todd Hartzell</v>
      </c>
      <c r="E118" s="587">
        <f t="shared" si="44"/>
        <v>54</v>
      </c>
      <c r="F118" s="586">
        <f t="shared" si="45"/>
        <v>13</v>
      </c>
      <c r="G118" s="586">
        <f t="shared" si="46"/>
        <v>27</v>
      </c>
      <c r="H118" s="586">
        <f t="shared" si="47"/>
        <v>0</v>
      </c>
      <c r="I118" s="585">
        <f t="shared" si="48"/>
        <v>0.5</v>
      </c>
      <c r="J118" s="584">
        <v>1</v>
      </c>
      <c r="K118" s="584">
        <v>0</v>
      </c>
      <c r="L118" s="584">
        <v>0</v>
      </c>
      <c r="M118" s="583"/>
      <c r="N118" s="714">
        <v>4</v>
      </c>
      <c r="O118" s="714">
        <v>1</v>
      </c>
      <c r="P118" s="714">
        <v>4</v>
      </c>
      <c r="Q118" s="713"/>
      <c r="R118" s="823">
        <v>2</v>
      </c>
      <c r="S118" s="822">
        <v>1</v>
      </c>
      <c r="T118" s="822">
        <v>1</v>
      </c>
      <c r="U118" s="821"/>
      <c r="V118" s="400">
        <v>1</v>
      </c>
      <c r="W118" s="400">
        <v>0</v>
      </c>
      <c r="X118" s="400">
        <v>1</v>
      </c>
      <c r="Y118" s="399"/>
      <c r="Z118" s="398">
        <v>2</v>
      </c>
      <c r="AA118" s="398">
        <v>0</v>
      </c>
      <c r="AB118" s="398">
        <v>2</v>
      </c>
      <c r="AC118" s="397"/>
      <c r="AD118" s="369"/>
      <c r="AE118" s="892">
        <v>5</v>
      </c>
      <c r="AF118" s="891">
        <v>1</v>
      </c>
      <c r="AG118" s="891">
        <v>3</v>
      </c>
      <c r="AH118" s="939"/>
      <c r="AI118" s="822">
        <v>4</v>
      </c>
      <c r="AJ118" s="822">
        <v>0</v>
      </c>
      <c r="AK118" s="822">
        <v>1</v>
      </c>
      <c r="AL118" s="821"/>
      <c r="AM118" s="400">
        <v>1</v>
      </c>
      <c r="AN118" s="400">
        <v>0</v>
      </c>
      <c r="AO118" s="400">
        <v>0</v>
      </c>
      <c r="AP118" s="399"/>
      <c r="AQ118" s="398">
        <v>6</v>
      </c>
      <c r="AR118" s="398">
        <v>3</v>
      </c>
      <c r="AS118" s="398">
        <v>4</v>
      </c>
      <c r="AT118" s="397"/>
      <c r="AU118" s="400">
        <v>6</v>
      </c>
      <c r="AV118" s="400">
        <v>4</v>
      </c>
      <c r="AW118" s="400">
        <v>5</v>
      </c>
      <c r="AX118" s="399"/>
      <c r="AY118" s="398">
        <v>4</v>
      </c>
      <c r="AZ118" s="398">
        <v>0</v>
      </c>
      <c r="BA118" s="398">
        <v>2</v>
      </c>
      <c r="BB118" s="397"/>
      <c r="BC118" s="369"/>
      <c r="BD118" s="401">
        <v>4</v>
      </c>
      <c r="BE118" s="400">
        <v>1</v>
      </c>
      <c r="BF118" s="400">
        <v>1</v>
      </c>
      <c r="BG118" s="399"/>
      <c r="BH118" s="398">
        <v>2</v>
      </c>
      <c r="BI118" s="398">
        <v>0</v>
      </c>
      <c r="BJ118" s="398">
        <v>0</v>
      </c>
      <c r="BK118" s="450"/>
      <c r="BL118" s="401">
        <v>6</v>
      </c>
      <c r="BM118" s="400">
        <v>1</v>
      </c>
      <c r="BN118" s="400">
        <v>1</v>
      </c>
      <c r="BO118" s="399"/>
      <c r="BP118" s="1171"/>
      <c r="BQ118" s="1170"/>
      <c r="BR118" s="1170"/>
      <c r="BS118" s="1169"/>
      <c r="BT118" s="401">
        <v>6</v>
      </c>
      <c r="BU118" s="400">
        <v>1</v>
      </c>
      <c r="BV118" s="400">
        <v>2</v>
      </c>
      <c r="BW118" s="399"/>
      <c r="BX118" s="618"/>
      <c r="BY118" s="618"/>
      <c r="BZ118" s="618"/>
      <c r="CA118" s="618"/>
    </row>
    <row r="119" spans="1:79" s="907" customFormat="1" ht="13.8" thickBot="1">
      <c r="A119" s="1153">
        <v>11</v>
      </c>
      <c r="B119" s="1168" t="s">
        <v>1751</v>
      </c>
      <c r="C119" s="1484" t="s">
        <v>1665</v>
      </c>
      <c r="D119" s="1475" t="str">
        <f t="shared" si="40"/>
        <v>Jon Middleton</v>
      </c>
      <c r="E119" s="1167">
        <f t="shared" si="44"/>
        <v>2</v>
      </c>
      <c r="F119" s="1032">
        <f t="shared" si="45"/>
        <v>1</v>
      </c>
      <c r="G119" s="1032">
        <f t="shared" si="46"/>
        <v>2</v>
      </c>
      <c r="H119" s="1032">
        <f t="shared" si="47"/>
        <v>0</v>
      </c>
      <c r="I119" s="1031">
        <f t="shared" si="48"/>
        <v>1</v>
      </c>
      <c r="J119" s="592"/>
      <c r="K119" s="592"/>
      <c r="L119" s="592"/>
      <c r="M119" s="591"/>
      <c r="N119" s="1173"/>
      <c r="O119" s="1173"/>
      <c r="P119" s="1173"/>
      <c r="Q119" s="1172"/>
      <c r="R119" s="386"/>
      <c r="S119" s="244"/>
      <c r="T119" s="244"/>
      <c r="U119" s="377"/>
      <c r="V119" s="244"/>
      <c r="W119" s="244"/>
      <c r="X119" s="244"/>
      <c r="Y119" s="377"/>
      <c r="Z119" s="918">
        <v>2</v>
      </c>
      <c r="AA119" s="918">
        <v>1</v>
      </c>
      <c r="AB119" s="918">
        <v>2</v>
      </c>
      <c r="AC119" s="917"/>
      <c r="AD119" s="369"/>
      <c r="AE119" s="386"/>
      <c r="AF119" s="244"/>
      <c r="AG119" s="244"/>
      <c r="AH119" s="377"/>
      <c r="AI119" s="379"/>
      <c r="AJ119" s="379"/>
      <c r="AK119" s="379"/>
      <c r="AL119" s="378"/>
      <c r="AM119" s="244"/>
      <c r="AN119" s="244"/>
      <c r="AO119" s="244"/>
      <c r="AP119" s="377"/>
      <c r="AQ119" s="379"/>
      <c r="AR119" s="379"/>
      <c r="AS119" s="379"/>
      <c r="AT119" s="378"/>
      <c r="AU119" s="244"/>
      <c r="AV119" s="244"/>
      <c r="AW119" s="244"/>
      <c r="AX119" s="377"/>
      <c r="AY119" s="379"/>
      <c r="AZ119" s="379"/>
      <c r="BA119" s="379"/>
      <c r="BB119" s="378"/>
      <c r="BC119" s="369"/>
      <c r="BD119" s="386"/>
      <c r="BE119" s="244"/>
      <c r="BF119" s="244"/>
      <c r="BG119" s="377"/>
      <c r="BH119" s="379"/>
      <c r="BI119" s="379"/>
      <c r="BJ119" s="379"/>
      <c r="BK119" s="453"/>
      <c r="BL119" s="386"/>
      <c r="BM119" s="244"/>
      <c r="BN119" s="244"/>
      <c r="BO119" s="377"/>
      <c r="BP119" s="813"/>
      <c r="BQ119" s="812"/>
      <c r="BR119" s="812"/>
      <c r="BS119" s="811"/>
      <c r="BT119" s="386"/>
      <c r="BU119" s="244"/>
      <c r="BV119" s="244"/>
      <c r="BW119" s="377"/>
      <c r="BX119" s="618"/>
      <c r="BY119" s="618"/>
      <c r="BZ119" s="618"/>
      <c r="CA119" s="618"/>
    </row>
    <row r="120" spans="1:79" s="758" customFormat="1" ht="13.8" thickBot="1">
      <c r="A120" s="589">
        <v>12</v>
      </c>
      <c r="B120" s="588" t="s">
        <v>1637</v>
      </c>
      <c r="C120" s="1485" t="s">
        <v>1638</v>
      </c>
      <c r="D120" s="1475" t="str">
        <f t="shared" si="40"/>
        <v>Jeremy Reich</v>
      </c>
      <c r="E120" s="587">
        <f t="shared" si="44"/>
        <v>52</v>
      </c>
      <c r="F120" s="586">
        <f t="shared" si="45"/>
        <v>15</v>
      </c>
      <c r="G120" s="586">
        <f t="shared" si="46"/>
        <v>27</v>
      </c>
      <c r="H120" s="586">
        <f t="shared" si="47"/>
        <v>0</v>
      </c>
      <c r="I120" s="585">
        <f t="shared" si="48"/>
        <v>0.51923076923076927</v>
      </c>
      <c r="J120" s="584">
        <v>3</v>
      </c>
      <c r="K120" s="584">
        <v>1</v>
      </c>
      <c r="L120" s="584">
        <v>1</v>
      </c>
      <c r="M120" s="583"/>
      <c r="N120" s="714">
        <v>2</v>
      </c>
      <c r="O120" s="714">
        <v>0</v>
      </c>
      <c r="P120" s="714">
        <v>0</v>
      </c>
      <c r="Q120" s="713"/>
      <c r="R120" s="823">
        <v>2</v>
      </c>
      <c r="S120" s="822">
        <v>0</v>
      </c>
      <c r="T120" s="822">
        <v>1</v>
      </c>
      <c r="U120" s="821"/>
      <c r="V120" s="400">
        <v>3</v>
      </c>
      <c r="W120" s="400">
        <v>2</v>
      </c>
      <c r="X120" s="400">
        <v>2</v>
      </c>
      <c r="Y120" s="399"/>
      <c r="Z120" s="398">
        <v>2</v>
      </c>
      <c r="AA120" s="398">
        <v>1</v>
      </c>
      <c r="AB120" s="398">
        <v>2</v>
      </c>
      <c r="AC120" s="397"/>
      <c r="AD120" s="369"/>
      <c r="AE120" s="892">
        <v>5</v>
      </c>
      <c r="AF120" s="891">
        <v>0</v>
      </c>
      <c r="AG120" s="891">
        <v>2</v>
      </c>
      <c r="AH120" s="939"/>
      <c r="AI120" s="822">
        <v>4</v>
      </c>
      <c r="AJ120" s="822">
        <v>1</v>
      </c>
      <c r="AK120" s="822">
        <v>2</v>
      </c>
      <c r="AL120" s="821"/>
      <c r="AM120" s="400">
        <v>2</v>
      </c>
      <c r="AN120" s="400">
        <v>1</v>
      </c>
      <c r="AO120" s="400">
        <v>2</v>
      </c>
      <c r="AP120" s="399"/>
      <c r="AQ120" s="398">
        <v>3</v>
      </c>
      <c r="AR120" s="398">
        <v>0</v>
      </c>
      <c r="AS120" s="398">
        <v>0</v>
      </c>
      <c r="AT120" s="397"/>
      <c r="AU120" s="400">
        <v>6</v>
      </c>
      <c r="AV120" s="400">
        <v>3</v>
      </c>
      <c r="AW120" s="400">
        <v>4</v>
      </c>
      <c r="AX120" s="399"/>
      <c r="AY120" s="398">
        <v>4</v>
      </c>
      <c r="AZ120" s="398">
        <v>2</v>
      </c>
      <c r="BA120" s="398">
        <v>3</v>
      </c>
      <c r="BB120" s="397"/>
      <c r="BC120" s="369"/>
      <c r="BD120" s="401">
        <v>2</v>
      </c>
      <c r="BE120" s="400">
        <v>3</v>
      </c>
      <c r="BF120" s="400">
        <v>1</v>
      </c>
      <c r="BG120" s="399"/>
      <c r="BH120" s="398">
        <v>2</v>
      </c>
      <c r="BI120" s="398">
        <v>0</v>
      </c>
      <c r="BJ120" s="398">
        <v>1</v>
      </c>
      <c r="BK120" s="450"/>
      <c r="BL120" s="401">
        <v>6</v>
      </c>
      <c r="BM120" s="400">
        <v>0</v>
      </c>
      <c r="BN120" s="400">
        <v>4</v>
      </c>
      <c r="BO120" s="399"/>
      <c r="BP120" s="1171"/>
      <c r="BQ120" s="1170"/>
      <c r="BR120" s="1170"/>
      <c r="BS120" s="1169"/>
      <c r="BT120" s="401">
        <v>6</v>
      </c>
      <c r="BU120" s="400">
        <v>1</v>
      </c>
      <c r="BV120" s="400">
        <v>2</v>
      </c>
      <c r="BW120" s="399"/>
      <c r="BX120" s="618"/>
      <c r="BY120" s="618"/>
      <c r="BZ120" s="618"/>
      <c r="CA120" s="618"/>
    </row>
    <row r="121" spans="1:79" s="907" customFormat="1" ht="13.8" thickBot="1">
      <c r="A121" s="1153">
        <v>13</v>
      </c>
      <c r="B121" s="1168" t="s">
        <v>246</v>
      </c>
      <c r="C121" s="1484" t="s">
        <v>1589</v>
      </c>
      <c r="D121" s="1475" t="str">
        <f t="shared" si="40"/>
        <v>Chris Tantanella</v>
      </c>
      <c r="E121" s="1167">
        <f t="shared" si="44"/>
        <v>46</v>
      </c>
      <c r="F121" s="1032">
        <f t="shared" si="45"/>
        <v>8</v>
      </c>
      <c r="G121" s="1032">
        <f t="shared" si="46"/>
        <v>12</v>
      </c>
      <c r="H121" s="1032">
        <f t="shared" si="47"/>
        <v>0</v>
      </c>
      <c r="I121" s="1031">
        <f t="shared" si="48"/>
        <v>0.2608695652173913</v>
      </c>
      <c r="J121" s="930">
        <v>2</v>
      </c>
      <c r="K121" s="930">
        <v>0</v>
      </c>
      <c r="L121" s="930">
        <v>1</v>
      </c>
      <c r="M121" s="929"/>
      <c r="N121" s="1166">
        <v>4</v>
      </c>
      <c r="O121" s="1166">
        <v>1</v>
      </c>
      <c r="P121" s="1166">
        <v>2</v>
      </c>
      <c r="Q121" s="1165"/>
      <c r="R121" s="838">
        <v>2</v>
      </c>
      <c r="S121" s="837">
        <v>0</v>
      </c>
      <c r="T121" s="837">
        <v>0</v>
      </c>
      <c r="U121" s="836"/>
      <c r="V121" s="915">
        <v>2</v>
      </c>
      <c r="W121" s="915">
        <v>0</v>
      </c>
      <c r="X121" s="915">
        <v>0</v>
      </c>
      <c r="Y121" s="914"/>
      <c r="Z121" s="918">
        <v>2</v>
      </c>
      <c r="AA121" s="918">
        <v>0</v>
      </c>
      <c r="AB121" s="918">
        <v>0</v>
      </c>
      <c r="AC121" s="917"/>
      <c r="AD121" s="512"/>
      <c r="AE121" s="928">
        <v>4</v>
      </c>
      <c r="AF121" s="927">
        <v>0</v>
      </c>
      <c r="AG121" s="927">
        <v>0</v>
      </c>
      <c r="AH121" s="926"/>
      <c r="AI121" s="837">
        <v>4</v>
      </c>
      <c r="AJ121" s="837">
        <v>0</v>
      </c>
      <c r="AK121" s="837">
        <v>0</v>
      </c>
      <c r="AL121" s="836"/>
      <c r="AM121" s="572">
        <v>1</v>
      </c>
      <c r="AN121" s="572">
        <v>0</v>
      </c>
      <c r="AO121" s="572">
        <v>0</v>
      </c>
      <c r="AP121" s="571"/>
      <c r="AQ121" s="918">
        <v>3</v>
      </c>
      <c r="AR121" s="918">
        <v>1</v>
      </c>
      <c r="AS121" s="918">
        <v>1</v>
      </c>
      <c r="AT121" s="917"/>
      <c r="AU121" s="915">
        <v>6</v>
      </c>
      <c r="AV121" s="915">
        <v>3</v>
      </c>
      <c r="AW121" s="915">
        <v>2</v>
      </c>
      <c r="AX121" s="914"/>
      <c r="AY121" s="918">
        <v>5</v>
      </c>
      <c r="AZ121" s="918">
        <v>1</v>
      </c>
      <c r="BA121" s="918">
        <v>2</v>
      </c>
      <c r="BB121" s="917"/>
      <c r="BC121" s="512"/>
      <c r="BD121" s="916">
        <v>2</v>
      </c>
      <c r="BE121" s="915">
        <v>2</v>
      </c>
      <c r="BF121" s="915">
        <v>2</v>
      </c>
      <c r="BG121" s="914"/>
      <c r="BH121" s="918">
        <v>2</v>
      </c>
      <c r="BI121" s="918">
        <v>0</v>
      </c>
      <c r="BJ121" s="918">
        <v>1</v>
      </c>
      <c r="BK121" s="925"/>
      <c r="BL121" s="916">
        <v>2</v>
      </c>
      <c r="BM121" s="915">
        <v>0</v>
      </c>
      <c r="BN121" s="915">
        <v>0</v>
      </c>
      <c r="BO121" s="914"/>
      <c r="BP121" s="813"/>
      <c r="BQ121" s="812"/>
      <c r="BR121" s="812"/>
      <c r="BS121" s="811"/>
      <c r="BT121" s="916">
        <v>5</v>
      </c>
      <c r="BU121" s="915">
        <v>0</v>
      </c>
      <c r="BV121" s="915">
        <v>1</v>
      </c>
      <c r="BW121" s="914"/>
      <c r="BX121" s="618"/>
      <c r="BY121" s="618"/>
      <c r="BZ121" s="618"/>
      <c r="CA121" s="618"/>
    </row>
    <row r="122" spans="1:79" s="758" customFormat="1" ht="13.8" thickBot="1">
      <c r="A122" s="568">
        <v>14</v>
      </c>
      <c r="B122" s="1510" t="s">
        <v>2132</v>
      </c>
      <c r="C122" s="1493" t="s">
        <v>1640</v>
      </c>
      <c r="D122" s="1475" t="str">
        <f t="shared" si="40"/>
        <v>Doug Neubeck</v>
      </c>
      <c r="E122" s="566">
        <f t="shared" si="44"/>
        <v>67</v>
      </c>
      <c r="F122" s="565">
        <f t="shared" si="45"/>
        <v>35</v>
      </c>
      <c r="G122" s="565">
        <f t="shared" si="46"/>
        <v>44</v>
      </c>
      <c r="H122" s="565">
        <f t="shared" si="47"/>
        <v>6</v>
      </c>
      <c r="I122" s="564">
        <f t="shared" si="48"/>
        <v>0.65671641791044777</v>
      </c>
      <c r="J122" s="563">
        <v>5</v>
      </c>
      <c r="K122" s="563">
        <v>2</v>
      </c>
      <c r="L122" s="563">
        <v>3</v>
      </c>
      <c r="M122" s="562">
        <v>1</v>
      </c>
      <c r="N122" s="714">
        <v>7</v>
      </c>
      <c r="O122" s="714">
        <v>5</v>
      </c>
      <c r="P122" s="714">
        <v>6</v>
      </c>
      <c r="Q122" s="713"/>
      <c r="R122" s="1164">
        <v>5</v>
      </c>
      <c r="S122" s="1163">
        <v>1</v>
      </c>
      <c r="T122" s="1163">
        <v>3</v>
      </c>
      <c r="U122" s="1162"/>
      <c r="V122" s="400">
        <v>5</v>
      </c>
      <c r="W122" s="400">
        <v>3</v>
      </c>
      <c r="X122" s="400">
        <v>4</v>
      </c>
      <c r="Y122" s="399">
        <v>1</v>
      </c>
      <c r="Z122" s="398">
        <v>5</v>
      </c>
      <c r="AA122" s="398">
        <v>2</v>
      </c>
      <c r="AB122" s="398">
        <v>2</v>
      </c>
      <c r="AC122" s="397"/>
      <c r="AD122" s="369"/>
      <c r="AE122" s="892">
        <v>5</v>
      </c>
      <c r="AF122" s="891">
        <v>4</v>
      </c>
      <c r="AG122" s="891">
        <v>4</v>
      </c>
      <c r="AH122" s="939"/>
      <c r="AI122" s="822">
        <v>4</v>
      </c>
      <c r="AJ122" s="822">
        <v>0</v>
      </c>
      <c r="AK122" s="822">
        <v>2</v>
      </c>
      <c r="AL122" s="821"/>
      <c r="AM122" s="400">
        <v>4</v>
      </c>
      <c r="AN122" s="400">
        <v>0</v>
      </c>
      <c r="AO122" s="400">
        <v>1</v>
      </c>
      <c r="AP122" s="399"/>
      <c r="AQ122" s="396"/>
      <c r="AR122" s="396"/>
      <c r="AS122" s="396"/>
      <c r="AT122" s="395"/>
      <c r="AU122" s="400">
        <v>5</v>
      </c>
      <c r="AV122" s="400">
        <v>4</v>
      </c>
      <c r="AW122" s="400">
        <v>4</v>
      </c>
      <c r="AX122" s="399">
        <v>2</v>
      </c>
      <c r="AY122" s="396"/>
      <c r="AZ122" s="396"/>
      <c r="BA122" s="396"/>
      <c r="BB122" s="395"/>
      <c r="BC122" s="369"/>
      <c r="BD122" s="401">
        <v>7</v>
      </c>
      <c r="BE122" s="400">
        <v>2</v>
      </c>
      <c r="BF122" s="400">
        <v>3</v>
      </c>
      <c r="BG122" s="399">
        <v>1</v>
      </c>
      <c r="BH122" s="398">
        <v>4</v>
      </c>
      <c r="BI122" s="398">
        <v>1</v>
      </c>
      <c r="BJ122" s="398">
        <v>3</v>
      </c>
      <c r="BK122" s="450"/>
      <c r="BL122" s="401">
        <v>5</v>
      </c>
      <c r="BM122" s="400">
        <v>5</v>
      </c>
      <c r="BN122" s="400">
        <v>3</v>
      </c>
      <c r="BO122" s="399"/>
      <c r="BP122" s="1161"/>
      <c r="BQ122" s="1160"/>
      <c r="BR122" s="1160"/>
      <c r="BS122" s="1159"/>
      <c r="BT122" s="401">
        <v>6</v>
      </c>
      <c r="BU122" s="400">
        <v>6</v>
      </c>
      <c r="BV122" s="400">
        <v>6</v>
      </c>
      <c r="BW122" s="399">
        <v>1</v>
      </c>
      <c r="BX122" s="618"/>
      <c r="BY122" s="618"/>
      <c r="BZ122" s="618"/>
      <c r="CA122" s="618"/>
    </row>
    <row r="123" spans="1:79" ht="13.8" thickBot="1">
      <c r="A123" s="540"/>
      <c r="B123" s="555" t="s">
        <v>72</v>
      </c>
      <c r="C123" s="555"/>
      <c r="D123" s="1475" t="str">
        <f t="shared" si="40"/>
        <v xml:space="preserve"> McCall</v>
      </c>
      <c r="E123" s="554">
        <f>SUM(E109:E122)</f>
        <v>796</v>
      </c>
      <c r="F123" s="553">
        <f>SUM(F109:F122)</f>
        <v>308</v>
      </c>
      <c r="G123" s="553">
        <f>SUM(G109:G122)</f>
        <v>451</v>
      </c>
      <c r="H123" s="553">
        <f>SUM(H109:H122)</f>
        <v>37</v>
      </c>
      <c r="I123" s="552">
        <f t="shared" si="48"/>
        <v>0.56658291457286436</v>
      </c>
      <c r="J123" s="368">
        <f>SUM(J109:J122)</f>
        <v>50</v>
      </c>
      <c r="K123" s="368">
        <f>SUM(K109:K122)</f>
        <v>21</v>
      </c>
      <c r="L123" s="368">
        <f>SUM(L109:L122)</f>
        <v>29</v>
      </c>
      <c r="M123" s="368">
        <f>SUM(M109:M120,M122:M122)</f>
        <v>1</v>
      </c>
      <c r="N123" s="543">
        <f t="shared" ref="N123:AC123" si="49">SUM(N109:N122)</f>
        <v>70</v>
      </c>
      <c r="O123" s="542">
        <f t="shared" si="49"/>
        <v>36</v>
      </c>
      <c r="P123" s="542">
        <f t="shared" si="49"/>
        <v>47</v>
      </c>
      <c r="Q123" s="541">
        <f t="shared" si="49"/>
        <v>2</v>
      </c>
      <c r="R123" s="543">
        <f t="shared" si="49"/>
        <v>45</v>
      </c>
      <c r="S123" s="542">
        <f t="shared" si="49"/>
        <v>18</v>
      </c>
      <c r="T123" s="542">
        <f t="shared" si="49"/>
        <v>28</v>
      </c>
      <c r="U123" s="541">
        <f t="shared" si="49"/>
        <v>0</v>
      </c>
      <c r="V123" s="543">
        <f t="shared" si="49"/>
        <v>53</v>
      </c>
      <c r="W123" s="542">
        <f t="shared" si="49"/>
        <v>21</v>
      </c>
      <c r="X123" s="542">
        <f t="shared" si="49"/>
        <v>31</v>
      </c>
      <c r="Y123" s="541">
        <f t="shared" si="49"/>
        <v>5</v>
      </c>
      <c r="Z123" s="543">
        <f t="shared" si="49"/>
        <v>51</v>
      </c>
      <c r="AA123" s="542">
        <f t="shared" si="49"/>
        <v>18</v>
      </c>
      <c r="AB123" s="542">
        <f t="shared" si="49"/>
        <v>28</v>
      </c>
      <c r="AC123" s="541">
        <f t="shared" si="49"/>
        <v>4</v>
      </c>
      <c r="AD123" s="421"/>
      <c r="AE123" s="543">
        <f t="shared" ref="AE123:BB123" si="50">SUM(AE109:AE122)</f>
        <v>50</v>
      </c>
      <c r="AF123" s="542">
        <f t="shared" si="50"/>
        <v>15</v>
      </c>
      <c r="AG123" s="542">
        <f t="shared" si="50"/>
        <v>27</v>
      </c>
      <c r="AH123" s="541">
        <f t="shared" si="50"/>
        <v>0</v>
      </c>
      <c r="AI123" s="543">
        <f t="shared" si="50"/>
        <v>42</v>
      </c>
      <c r="AJ123" s="542">
        <f t="shared" si="50"/>
        <v>10</v>
      </c>
      <c r="AK123" s="542">
        <f t="shared" si="50"/>
        <v>19</v>
      </c>
      <c r="AL123" s="541">
        <f t="shared" si="50"/>
        <v>4</v>
      </c>
      <c r="AM123" s="543">
        <f t="shared" si="50"/>
        <v>40</v>
      </c>
      <c r="AN123" s="542">
        <f t="shared" si="50"/>
        <v>8</v>
      </c>
      <c r="AO123" s="542">
        <f t="shared" si="50"/>
        <v>14</v>
      </c>
      <c r="AP123" s="541">
        <f t="shared" si="50"/>
        <v>1</v>
      </c>
      <c r="AQ123" s="543">
        <f t="shared" si="50"/>
        <v>55</v>
      </c>
      <c r="AR123" s="542">
        <f t="shared" si="50"/>
        <v>25</v>
      </c>
      <c r="AS123" s="542">
        <f t="shared" si="50"/>
        <v>32</v>
      </c>
      <c r="AT123" s="541">
        <f t="shared" si="50"/>
        <v>3</v>
      </c>
      <c r="AU123" s="543">
        <f t="shared" si="50"/>
        <v>63</v>
      </c>
      <c r="AV123" s="542">
        <f t="shared" si="50"/>
        <v>28</v>
      </c>
      <c r="AW123" s="542">
        <f t="shared" si="50"/>
        <v>39</v>
      </c>
      <c r="AX123" s="541">
        <f t="shared" si="50"/>
        <v>2</v>
      </c>
      <c r="AY123" s="543">
        <f t="shared" si="50"/>
        <v>47</v>
      </c>
      <c r="AZ123" s="542">
        <f t="shared" si="50"/>
        <v>12</v>
      </c>
      <c r="BA123" s="542">
        <f t="shared" si="50"/>
        <v>22</v>
      </c>
      <c r="BB123" s="541">
        <f t="shared" si="50"/>
        <v>2</v>
      </c>
      <c r="BC123" s="421"/>
      <c r="BD123" s="543">
        <f t="shared" ref="BD123:BO123" si="51">SUM(BD109:BD122)</f>
        <v>67</v>
      </c>
      <c r="BE123" s="542">
        <f t="shared" si="51"/>
        <v>37</v>
      </c>
      <c r="BF123" s="542">
        <f t="shared" si="51"/>
        <v>45</v>
      </c>
      <c r="BG123" s="541">
        <f t="shared" si="51"/>
        <v>11</v>
      </c>
      <c r="BH123" s="543">
        <f t="shared" si="51"/>
        <v>43</v>
      </c>
      <c r="BI123" s="542">
        <f t="shared" si="51"/>
        <v>9</v>
      </c>
      <c r="BJ123" s="542">
        <f t="shared" si="51"/>
        <v>18</v>
      </c>
      <c r="BK123" s="541">
        <f t="shared" si="51"/>
        <v>0</v>
      </c>
      <c r="BL123" s="543">
        <f t="shared" si="51"/>
        <v>62</v>
      </c>
      <c r="BM123" s="542">
        <f t="shared" si="51"/>
        <v>26</v>
      </c>
      <c r="BN123" s="542">
        <f t="shared" si="51"/>
        <v>36</v>
      </c>
      <c r="BO123" s="541">
        <f t="shared" si="51"/>
        <v>1</v>
      </c>
      <c r="BP123" s="1158"/>
      <c r="BQ123" s="1157"/>
      <c r="BR123" s="1157"/>
      <c r="BS123" s="1156"/>
      <c r="BT123" s="543">
        <f>SUM(BT109:BT122)</f>
        <v>58</v>
      </c>
      <c r="BU123" s="542">
        <f>SUM(BU109:BU122)</f>
        <v>24</v>
      </c>
      <c r="BV123" s="542">
        <f>SUM(BV109:BV122)</f>
        <v>36</v>
      </c>
      <c r="BW123" s="541">
        <f>SUM(BW109:BW122)</f>
        <v>1</v>
      </c>
    </row>
    <row r="124" spans="1:79" ht="16.2" thickBot="1">
      <c r="A124" s="540"/>
      <c r="B124" s="540"/>
      <c r="C124" s="540"/>
      <c r="D124" s="1475" t="str">
        <f t="shared" si="40"/>
        <v xml:space="preserve"> </v>
      </c>
      <c r="E124" s="1916" t="s">
        <v>1296</v>
      </c>
      <c r="F124" s="1917"/>
      <c r="G124" s="1917"/>
      <c r="H124" s="1917"/>
      <c r="I124" s="1918"/>
      <c r="J124" s="1909">
        <v>13</v>
      </c>
      <c r="K124" s="1910"/>
      <c r="L124" s="1910"/>
      <c r="M124" s="1911"/>
      <c r="N124" s="1909">
        <v>13</v>
      </c>
      <c r="O124" s="1910"/>
      <c r="P124" s="1910"/>
      <c r="Q124" s="1911"/>
      <c r="R124" s="1946" t="s">
        <v>1348</v>
      </c>
      <c r="S124" s="1928"/>
      <c r="T124" s="1928"/>
      <c r="U124" s="1929"/>
      <c r="V124" s="1909">
        <v>13</v>
      </c>
      <c r="W124" s="1910"/>
      <c r="X124" s="1910"/>
      <c r="Y124" s="1911"/>
      <c r="Z124" s="1909">
        <v>13.25</v>
      </c>
      <c r="AA124" s="1910"/>
      <c r="AB124" s="1910"/>
      <c r="AC124" s="1911"/>
      <c r="AD124" s="539"/>
      <c r="AE124" s="1946" t="s">
        <v>1348</v>
      </c>
      <c r="AF124" s="1928"/>
      <c r="AG124" s="1928"/>
      <c r="AH124" s="1929"/>
      <c r="AI124" s="1946" t="s">
        <v>1348</v>
      </c>
      <c r="AJ124" s="1928"/>
      <c r="AK124" s="1928"/>
      <c r="AL124" s="1929"/>
      <c r="AM124" s="1909">
        <v>13.2</v>
      </c>
      <c r="AN124" s="1910"/>
      <c r="AO124" s="1910"/>
      <c r="AP124" s="1911"/>
      <c r="AQ124" s="1909">
        <v>12.8</v>
      </c>
      <c r="AR124" s="1910"/>
      <c r="AS124" s="1910"/>
      <c r="AT124" s="1911"/>
      <c r="AU124" s="1909">
        <v>12.4</v>
      </c>
      <c r="AV124" s="1910"/>
      <c r="AW124" s="1910"/>
      <c r="AX124" s="1911"/>
      <c r="AY124" s="1909">
        <v>12.1</v>
      </c>
      <c r="AZ124" s="1910"/>
      <c r="BA124" s="1910"/>
      <c r="BB124" s="1911"/>
      <c r="BC124" s="539"/>
      <c r="BD124" s="1926" t="s">
        <v>1407</v>
      </c>
      <c r="BE124" s="1910"/>
      <c r="BF124" s="1910"/>
      <c r="BG124" s="1911"/>
      <c r="BH124" s="1909" t="s">
        <v>1393</v>
      </c>
      <c r="BI124" s="1910"/>
      <c r="BJ124" s="1910"/>
      <c r="BK124" s="1911"/>
      <c r="BL124" s="1909" t="s">
        <v>1430</v>
      </c>
      <c r="BM124" s="1910"/>
      <c r="BN124" s="1910"/>
      <c r="BO124" s="1911"/>
      <c r="BP124" s="1909"/>
      <c r="BQ124" s="1910"/>
      <c r="BR124" s="1910"/>
      <c r="BS124" s="1911"/>
      <c r="BT124" s="1909"/>
      <c r="BU124" s="1910"/>
      <c r="BV124" s="1910"/>
      <c r="BW124" s="1911"/>
    </row>
    <row r="125" spans="1:79" ht="13.8" thickBot="1">
      <c r="A125" s="540"/>
      <c r="B125" s="540"/>
      <c r="C125" s="540"/>
      <c r="D125" s="1475" t="str">
        <f t="shared" si="40"/>
        <v xml:space="preserve"> </v>
      </c>
      <c r="E125" s="540"/>
      <c r="F125" s="540"/>
      <c r="G125" s="540"/>
      <c r="H125" s="540"/>
      <c r="I125" s="540"/>
      <c r="J125" s="540"/>
      <c r="K125" s="540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540"/>
      <c r="AC125" s="540"/>
      <c r="AD125" s="610"/>
      <c r="AE125" s="540"/>
      <c r="AF125" s="540"/>
      <c r="AG125" s="540"/>
      <c r="AH125" s="540"/>
      <c r="AI125" s="540"/>
      <c r="AJ125" s="540"/>
      <c r="AK125" s="540"/>
      <c r="AL125" s="540"/>
      <c r="AM125" s="540"/>
      <c r="AN125" s="540"/>
      <c r="AO125" s="540"/>
      <c r="AP125" s="540"/>
      <c r="AQ125" s="540"/>
      <c r="AR125" s="540"/>
      <c r="AS125" s="540"/>
      <c r="AT125" s="540"/>
      <c r="AU125" s="540"/>
      <c r="AV125" s="540"/>
      <c r="AW125" s="540"/>
      <c r="AX125" s="540"/>
      <c r="AY125" s="540"/>
      <c r="AZ125" s="540"/>
      <c r="BA125" s="540"/>
      <c r="BB125" s="540"/>
      <c r="BC125" s="610"/>
      <c r="BD125" s="540"/>
      <c r="BE125" s="540"/>
      <c r="BF125" s="540"/>
      <c r="BG125" s="540"/>
      <c r="BH125" s="540"/>
      <c r="BI125" s="540"/>
      <c r="BJ125" s="540"/>
      <c r="BK125" s="540"/>
      <c r="BL125" s="540"/>
      <c r="BM125" s="540"/>
      <c r="BN125" s="540"/>
      <c r="BO125" s="540"/>
      <c r="BP125" s="540"/>
      <c r="BQ125" s="540"/>
      <c r="BR125" s="540"/>
      <c r="BS125" s="540"/>
      <c r="BT125" s="540"/>
      <c r="BU125" s="540"/>
      <c r="BV125" s="540"/>
      <c r="BW125" s="540"/>
    </row>
    <row r="126" spans="1:79" s="61" customFormat="1" ht="23.4" thickBot="1">
      <c r="A126" s="1950">
        <v>7</v>
      </c>
      <c r="B126" s="1940" t="s">
        <v>43</v>
      </c>
      <c r="C126" s="1276"/>
      <c r="D126" s="1475" t="str">
        <f t="shared" si="40"/>
        <v xml:space="preserve"> Slater</v>
      </c>
      <c r="E126" s="1905">
        <v>2011</v>
      </c>
      <c r="F126" s="1906"/>
      <c r="G126" s="1906"/>
      <c r="H126" s="1906"/>
      <c r="I126" s="1907"/>
      <c r="J126" s="1887" t="s">
        <v>1109</v>
      </c>
      <c r="K126" s="1888"/>
      <c r="L126" s="1888"/>
      <c r="M126" s="1889"/>
      <c r="N126" s="1908" t="s">
        <v>1108</v>
      </c>
      <c r="O126" s="1891"/>
      <c r="P126" s="1891"/>
      <c r="Q126" s="1892"/>
      <c r="R126" s="1887" t="s">
        <v>1107</v>
      </c>
      <c r="S126" s="1888"/>
      <c r="T126" s="1888"/>
      <c r="U126" s="1889"/>
      <c r="V126" s="1908" t="s">
        <v>1106</v>
      </c>
      <c r="W126" s="1891"/>
      <c r="X126" s="1891"/>
      <c r="Y126" s="1892"/>
      <c r="Z126" s="1887" t="s">
        <v>1105</v>
      </c>
      <c r="AA126" s="1888"/>
      <c r="AB126" s="1888"/>
      <c r="AC126" s="1889"/>
      <c r="AD126" s="962"/>
      <c r="AE126" s="1890" t="s">
        <v>1104</v>
      </c>
      <c r="AF126" s="1891"/>
      <c r="AG126" s="1891"/>
      <c r="AH126" s="1892"/>
      <c r="AI126" s="1887" t="s">
        <v>1103</v>
      </c>
      <c r="AJ126" s="1888"/>
      <c r="AK126" s="1888"/>
      <c r="AL126" s="1889"/>
      <c r="AM126" s="1908" t="s">
        <v>1102</v>
      </c>
      <c r="AN126" s="1891"/>
      <c r="AO126" s="1891"/>
      <c r="AP126" s="1892"/>
      <c r="AQ126" s="1887" t="s">
        <v>1101</v>
      </c>
      <c r="AR126" s="1888"/>
      <c r="AS126" s="1888"/>
      <c r="AT126" s="1889"/>
      <c r="AU126" s="1908" t="s">
        <v>1100</v>
      </c>
      <c r="AV126" s="1891"/>
      <c r="AW126" s="1891"/>
      <c r="AX126" s="1892"/>
      <c r="AY126" s="1887" t="s">
        <v>1099</v>
      </c>
      <c r="AZ126" s="1888"/>
      <c r="BA126" s="1888"/>
      <c r="BB126" s="1889"/>
      <c r="BC126" s="962"/>
      <c r="BD126" s="1890" t="s">
        <v>1098</v>
      </c>
      <c r="BE126" s="1891"/>
      <c r="BF126" s="1891"/>
      <c r="BG126" s="1892"/>
      <c r="BH126" s="1893" t="s">
        <v>1097</v>
      </c>
      <c r="BI126" s="1894"/>
      <c r="BJ126" s="1894"/>
      <c r="BK126" s="1895"/>
      <c r="BL126" s="1896" t="s">
        <v>1096</v>
      </c>
      <c r="BM126" s="1897"/>
      <c r="BN126" s="1897"/>
      <c r="BO126" s="1898"/>
      <c r="BP126" s="1893" t="s">
        <v>1095</v>
      </c>
      <c r="BQ126" s="1894"/>
      <c r="BR126" s="1894"/>
      <c r="BS126" s="1895"/>
      <c r="BT126" s="1896" t="s">
        <v>1094</v>
      </c>
      <c r="BU126" s="1897"/>
      <c r="BV126" s="1897"/>
      <c r="BW126" s="1912"/>
      <c r="BX126" s="963"/>
      <c r="BY126" s="963"/>
      <c r="BZ126" s="963"/>
      <c r="CA126" s="963"/>
    </row>
    <row r="127" spans="1:79" ht="12.75" customHeight="1" thickBot="1">
      <c r="A127" s="1950"/>
      <c r="B127" s="1940"/>
      <c r="C127" s="1276"/>
      <c r="D127" s="1475" t="str">
        <f t="shared" si="40"/>
        <v xml:space="preserve"> </v>
      </c>
      <c r="E127" s="1905"/>
      <c r="F127" s="1906"/>
      <c r="G127" s="1906"/>
      <c r="H127" s="1906"/>
      <c r="I127" s="1907"/>
      <c r="J127" s="1934" t="s">
        <v>1362</v>
      </c>
      <c r="K127" s="1931"/>
      <c r="L127" s="1931"/>
      <c r="M127" s="1932"/>
      <c r="N127" s="1934" t="s">
        <v>1365</v>
      </c>
      <c r="O127" s="1931"/>
      <c r="P127" s="1931"/>
      <c r="Q127" s="1932"/>
      <c r="R127" s="1934" t="s">
        <v>1364</v>
      </c>
      <c r="S127" s="1931"/>
      <c r="T127" s="1931"/>
      <c r="U127" s="1932"/>
      <c r="V127" s="1934" t="s">
        <v>1360</v>
      </c>
      <c r="W127" s="1931"/>
      <c r="X127" s="1931"/>
      <c r="Y127" s="1932"/>
      <c r="Z127" s="1934" t="s">
        <v>1363</v>
      </c>
      <c r="AA127" s="1931"/>
      <c r="AB127" s="1931"/>
      <c r="AC127" s="1932"/>
      <c r="AD127" s="962"/>
      <c r="AE127" s="1930" t="s">
        <v>1360</v>
      </c>
      <c r="AF127" s="1931"/>
      <c r="AG127" s="1931"/>
      <c r="AH127" s="1932"/>
      <c r="AI127" s="1934" t="s">
        <v>1361</v>
      </c>
      <c r="AJ127" s="1931"/>
      <c r="AK127" s="1931"/>
      <c r="AL127" s="1932"/>
      <c r="AM127" s="1934" t="s">
        <v>1362</v>
      </c>
      <c r="AN127" s="1931"/>
      <c r="AO127" s="1931"/>
      <c r="AP127" s="1932"/>
      <c r="AQ127" s="1934" t="s">
        <v>1364</v>
      </c>
      <c r="AR127" s="1931"/>
      <c r="AS127" s="1931"/>
      <c r="AT127" s="1932"/>
      <c r="AU127" s="1934" t="s">
        <v>1365</v>
      </c>
      <c r="AV127" s="1931"/>
      <c r="AW127" s="1931"/>
      <c r="AX127" s="1932"/>
      <c r="AY127" s="1934" t="s">
        <v>1360</v>
      </c>
      <c r="AZ127" s="1931"/>
      <c r="BA127" s="1931"/>
      <c r="BB127" s="1932"/>
      <c r="BC127" s="962"/>
      <c r="BD127" s="1930" t="s">
        <v>1362</v>
      </c>
      <c r="BE127" s="1931"/>
      <c r="BF127" s="1931"/>
      <c r="BG127" s="1932"/>
      <c r="BH127" s="1933" t="s">
        <v>1361</v>
      </c>
      <c r="BI127" s="1906"/>
      <c r="BJ127" s="1906"/>
      <c r="BK127" s="1907"/>
      <c r="BL127" s="1933" t="s">
        <v>1365</v>
      </c>
      <c r="BM127" s="1906"/>
      <c r="BN127" s="1906"/>
      <c r="BO127" s="1907"/>
      <c r="BP127" s="1933" t="s">
        <v>1364</v>
      </c>
      <c r="BQ127" s="1906"/>
      <c r="BR127" s="1906"/>
      <c r="BS127" s="1907"/>
      <c r="BT127" s="1933" t="s">
        <v>1363</v>
      </c>
      <c r="BU127" s="1906"/>
      <c r="BV127" s="1906"/>
      <c r="BW127" s="1935"/>
    </row>
    <row r="128" spans="1:79" ht="23.4" thickBot="1">
      <c r="A128" s="1950"/>
      <c r="B128" s="1940"/>
      <c r="C128" s="1276"/>
      <c r="D128" s="1475" t="str">
        <f t="shared" si="40"/>
        <v xml:space="preserve"> </v>
      </c>
      <c r="E128" s="603" t="s">
        <v>268</v>
      </c>
      <c r="F128" s="603" t="s">
        <v>1092</v>
      </c>
      <c r="G128" s="603" t="s">
        <v>267</v>
      </c>
      <c r="H128" s="603" t="s">
        <v>266</v>
      </c>
      <c r="I128" s="602" t="s">
        <v>265</v>
      </c>
      <c r="J128" s="605" t="s">
        <v>268</v>
      </c>
      <c r="K128" s="605" t="s">
        <v>1092</v>
      </c>
      <c r="L128" s="605" t="s">
        <v>267</v>
      </c>
      <c r="M128" s="604" t="s">
        <v>266</v>
      </c>
      <c r="N128" s="605" t="s">
        <v>268</v>
      </c>
      <c r="O128" s="605" t="s">
        <v>1092</v>
      </c>
      <c r="P128" s="605" t="s">
        <v>267</v>
      </c>
      <c r="Q128" s="608" t="s">
        <v>266</v>
      </c>
      <c r="R128" s="704" t="s">
        <v>268</v>
      </c>
      <c r="S128" s="603" t="s">
        <v>1092</v>
      </c>
      <c r="T128" s="603" t="s">
        <v>267</v>
      </c>
      <c r="U128" s="602" t="s">
        <v>266</v>
      </c>
      <c r="V128" s="603" t="s">
        <v>268</v>
      </c>
      <c r="W128" s="603" t="s">
        <v>1092</v>
      </c>
      <c r="X128" s="603" t="s">
        <v>267</v>
      </c>
      <c r="Y128" s="607" t="s">
        <v>266</v>
      </c>
      <c r="Z128" s="606" t="s">
        <v>268</v>
      </c>
      <c r="AA128" s="605" t="s">
        <v>1092</v>
      </c>
      <c r="AB128" s="605" t="s">
        <v>267</v>
      </c>
      <c r="AC128" s="604" t="s">
        <v>266</v>
      </c>
      <c r="AD128" s="544"/>
      <c r="AE128" s="704" t="s">
        <v>268</v>
      </c>
      <c r="AF128" s="603" t="s">
        <v>1092</v>
      </c>
      <c r="AG128" s="603" t="s">
        <v>267</v>
      </c>
      <c r="AH128" s="602" t="s">
        <v>266</v>
      </c>
      <c r="AI128" s="603" t="s">
        <v>268</v>
      </c>
      <c r="AJ128" s="603" t="s">
        <v>1092</v>
      </c>
      <c r="AK128" s="603" t="s">
        <v>267</v>
      </c>
      <c r="AL128" s="602" t="s">
        <v>266</v>
      </c>
      <c r="AM128" s="603" t="s">
        <v>268</v>
      </c>
      <c r="AN128" s="603" t="s">
        <v>1092</v>
      </c>
      <c r="AO128" s="603" t="s">
        <v>267</v>
      </c>
      <c r="AP128" s="602" t="s">
        <v>266</v>
      </c>
      <c r="AQ128" s="603" t="s">
        <v>268</v>
      </c>
      <c r="AR128" s="603" t="s">
        <v>1092</v>
      </c>
      <c r="AS128" s="603" t="s">
        <v>267</v>
      </c>
      <c r="AT128" s="602" t="s">
        <v>266</v>
      </c>
      <c r="AU128" s="605" t="s">
        <v>268</v>
      </c>
      <c r="AV128" s="605" t="s">
        <v>1092</v>
      </c>
      <c r="AW128" s="605" t="s">
        <v>267</v>
      </c>
      <c r="AX128" s="604" t="s">
        <v>266</v>
      </c>
      <c r="AY128" s="605" t="s">
        <v>268</v>
      </c>
      <c r="AZ128" s="605" t="s">
        <v>1092</v>
      </c>
      <c r="BA128" s="605" t="s">
        <v>267</v>
      </c>
      <c r="BB128" s="604" t="s">
        <v>266</v>
      </c>
      <c r="BC128" s="544"/>
      <c r="BD128" s="606" t="s">
        <v>268</v>
      </c>
      <c r="BE128" s="605" t="s">
        <v>1092</v>
      </c>
      <c r="BF128" s="605" t="s">
        <v>267</v>
      </c>
      <c r="BG128" s="604" t="s">
        <v>266</v>
      </c>
      <c r="BH128" s="605" t="s">
        <v>268</v>
      </c>
      <c r="BI128" s="605" t="s">
        <v>1092</v>
      </c>
      <c r="BJ128" s="605" t="s">
        <v>267</v>
      </c>
      <c r="BK128" s="604" t="s">
        <v>266</v>
      </c>
      <c r="BL128" s="605" t="s">
        <v>268</v>
      </c>
      <c r="BM128" s="605" t="s">
        <v>1092</v>
      </c>
      <c r="BN128" s="605" t="s">
        <v>267</v>
      </c>
      <c r="BO128" s="604" t="s">
        <v>266</v>
      </c>
      <c r="BP128" s="603" t="s">
        <v>268</v>
      </c>
      <c r="BQ128" s="603" t="s">
        <v>1092</v>
      </c>
      <c r="BR128" s="603" t="s">
        <v>267</v>
      </c>
      <c r="BS128" s="602" t="s">
        <v>266</v>
      </c>
      <c r="BT128" s="605" t="s">
        <v>268</v>
      </c>
      <c r="BU128" s="605" t="s">
        <v>1092</v>
      </c>
      <c r="BV128" s="605" t="s">
        <v>267</v>
      </c>
      <c r="BW128" s="604" t="s">
        <v>266</v>
      </c>
    </row>
    <row r="129" spans="1:79" s="907" customFormat="1" ht="13.8" thickBot="1">
      <c r="A129" s="1004">
        <v>1</v>
      </c>
      <c r="B129" s="1155" t="s">
        <v>140</v>
      </c>
      <c r="C129" s="994" t="s">
        <v>1612</v>
      </c>
      <c r="D129" s="1475" t="str">
        <f t="shared" si="40"/>
        <v>Garrett Poulin</v>
      </c>
      <c r="E129" s="1032">
        <f t="shared" ref="E129:E143" si="52">SUM(J129,N129,R129,V129,Z129,AE129,AI129,AM129,AQ129,AU129,AY129,BD129,BH129,BL129,BP129,BT129)</f>
        <v>72</v>
      </c>
      <c r="F129" s="1032">
        <f t="shared" ref="F129:F143" si="53">SUM(K129,O129,S129,W129,AA129,AF129,AJ129,AN129,AR129,AV129,AZ129,BE129,BI129,BM129,BU129,BQ129)</f>
        <v>24</v>
      </c>
      <c r="G129" s="1032">
        <f t="shared" ref="G129:G143" si="54">SUM(L129,P129,T129,X129,AB129,AG129,AK129,AO129,AS129,AW129,BA129,BF129,BJ129,BN129,BV129,BR129)</f>
        <v>42</v>
      </c>
      <c r="H129" s="1032">
        <f t="shared" ref="H129:H143" si="55">SUM(M129,Q129,U129,Y129,AC129,AH129,AL129,AP129,AT129,AX129,BB129,BG129,BK129,BO129,BW129,BS129)</f>
        <v>1</v>
      </c>
      <c r="I129" s="1031">
        <f t="shared" ref="I129:I144" si="56">(G129/E129)</f>
        <v>0.58333333333333337</v>
      </c>
      <c r="J129" s="930">
        <v>3</v>
      </c>
      <c r="K129" s="930">
        <v>1</v>
      </c>
      <c r="L129" s="930">
        <v>0</v>
      </c>
      <c r="M129" s="929"/>
      <c r="N129" s="915">
        <v>5</v>
      </c>
      <c r="O129" s="915">
        <v>2</v>
      </c>
      <c r="P129" s="915">
        <v>2</v>
      </c>
      <c r="Q129" s="924">
        <v>1</v>
      </c>
      <c r="R129" s="950">
        <v>5</v>
      </c>
      <c r="S129" s="949">
        <v>0</v>
      </c>
      <c r="T129" s="949">
        <v>2</v>
      </c>
      <c r="U129" s="948"/>
      <c r="V129" s="915">
        <v>8</v>
      </c>
      <c r="W129" s="915">
        <v>3</v>
      </c>
      <c r="X129" s="915">
        <v>5</v>
      </c>
      <c r="Y129" s="914"/>
      <c r="Z129" s="918">
        <v>5</v>
      </c>
      <c r="AA129" s="918">
        <v>2</v>
      </c>
      <c r="AB129" s="918">
        <v>4</v>
      </c>
      <c r="AC129" s="917"/>
      <c r="AD129" s="544"/>
      <c r="AE129" s="928">
        <v>3</v>
      </c>
      <c r="AF129" s="927">
        <v>2</v>
      </c>
      <c r="AG129" s="927">
        <v>2</v>
      </c>
      <c r="AH129" s="926"/>
      <c r="AI129" s="837">
        <v>2</v>
      </c>
      <c r="AJ129" s="837">
        <v>1</v>
      </c>
      <c r="AK129" s="837">
        <v>0</v>
      </c>
      <c r="AL129" s="836"/>
      <c r="AM129" s="915">
        <v>3</v>
      </c>
      <c r="AN129" s="915">
        <v>2</v>
      </c>
      <c r="AO129" s="915">
        <v>2</v>
      </c>
      <c r="AP129" s="914"/>
      <c r="AQ129" s="918">
        <v>5</v>
      </c>
      <c r="AR129" s="918">
        <v>0</v>
      </c>
      <c r="AS129" s="918">
        <v>1</v>
      </c>
      <c r="AT129" s="917"/>
      <c r="AU129" s="915">
        <v>5</v>
      </c>
      <c r="AV129" s="915">
        <v>3</v>
      </c>
      <c r="AW129" s="915">
        <v>4</v>
      </c>
      <c r="AX129" s="914"/>
      <c r="AY129" s="918">
        <v>5</v>
      </c>
      <c r="AZ129" s="918">
        <v>2</v>
      </c>
      <c r="BA129" s="918">
        <v>5</v>
      </c>
      <c r="BB129" s="917"/>
      <c r="BC129" s="544"/>
      <c r="BD129" s="916">
        <v>5</v>
      </c>
      <c r="BE129" s="915">
        <v>0</v>
      </c>
      <c r="BF129" s="915">
        <v>3</v>
      </c>
      <c r="BG129" s="914"/>
      <c r="BH129" s="918">
        <v>4</v>
      </c>
      <c r="BI129" s="918">
        <v>2</v>
      </c>
      <c r="BJ129" s="918">
        <v>3</v>
      </c>
      <c r="BK129" s="925"/>
      <c r="BL129" s="916">
        <v>3</v>
      </c>
      <c r="BM129" s="915">
        <v>0</v>
      </c>
      <c r="BN129" s="915">
        <v>2</v>
      </c>
      <c r="BO129" s="914"/>
      <c r="BP129" s="837">
        <v>6</v>
      </c>
      <c r="BQ129" s="837">
        <v>2</v>
      </c>
      <c r="BR129" s="837">
        <v>3</v>
      </c>
      <c r="BS129" s="967"/>
      <c r="BT129" s="916">
        <v>5</v>
      </c>
      <c r="BU129" s="915">
        <v>2</v>
      </c>
      <c r="BV129" s="915">
        <v>4</v>
      </c>
      <c r="BW129" s="914"/>
      <c r="BX129" s="618"/>
      <c r="BY129" s="618"/>
      <c r="BZ129" s="618"/>
      <c r="CA129" s="618"/>
    </row>
    <row r="130" spans="1:79" s="758" customFormat="1" ht="13.8" thickBot="1">
      <c r="A130" s="589">
        <v>2</v>
      </c>
      <c r="B130" s="1154" t="s">
        <v>43</v>
      </c>
      <c r="C130" s="997" t="s">
        <v>1597</v>
      </c>
      <c r="D130" s="1475" t="str">
        <f t="shared" si="40"/>
        <v>Ricky Slater</v>
      </c>
      <c r="E130" s="586">
        <f t="shared" si="52"/>
        <v>82</v>
      </c>
      <c r="F130" s="586">
        <f t="shared" si="53"/>
        <v>45</v>
      </c>
      <c r="G130" s="586">
        <f t="shared" si="54"/>
        <v>52</v>
      </c>
      <c r="H130" s="586">
        <f t="shared" si="55"/>
        <v>3</v>
      </c>
      <c r="I130" s="585">
        <f t="shared" si="56"/>
        <v>0.63414634146341464</v>
      </c>
      <c r="J130" s="584">
        <v>5</v>
      </c>
      <c r="K130" s="584">
        <v>2</v>
      </c>
      <c r="L130" s="584">
        <v>4</v>
      </c>
      <c r="M130" s="583"/>
      <c r="N130" s="400">
        <v>5</v>
      </c>
      <c r="O130" s="400">
        <v>2</v>
      </c>
      <c r="P130" s="400">
        <v>2</v>
      </c>
      <c r="Q130" s="403">
        <v>1</v>
      </c>
      <c r="R130" s="938">
        <v>6</v>
      </c>
      <c r="S130" s="937">
        <v>3</v>
      </c>
      <c r="T130" s="937">
        <v>4</v>
      </c>
      <c r="U130" s="936"/>
      <c r="V130" s="400">
        <v>7</v>
      </c>
      <c r="W130" s="400">
        <v>5</v>
      </c>
      <c r="X130" s="400">
        <v>6</v>
      </c>
      <c r="Y130" s="399">
        <v>1</v>
      </c>
      <c r="Z130" s="398">
        <v>6</v>
      </c>
      <c r="AA130" s="398">
        <v>4</v>
      </c>
      <c r="AB130" s="398">
        <v>5</v>
      </c>
      <c r="AC130" s="397"/>
      <c r="AD130" s="544"/>
      <c r="AE130" s="892">
        <v>3</v>
      </c>
      <c r="AF130" s="891">
        <v>0</v>
      </c>
      <c r="AG130" s="891">
        <v>2</v>
      </c>
      <c r="AH130" s="939"/>
      <c r="AI130" s="822">
        <v>3</v>
      </c>
      <c r="AJ130" s="822">
        <v>4</v>
      </c>
      <c r="AK130" s="822">
        <v>2</v>
      </c>
      <c r="AL130" s="821"/>
      <c r="AM130" s="400">
        <v>6</v>
      </c>
      <c r="AN130" s="400">
        <v>3</v>
      </c>
      <c r="AO130" s="400">
        <v>4</v>
      </c>
      <c r="AP130" s="399"/>
      <c r="AQ130" s="398">
        <v>5</v>
      </c>
      <c r="AR130" s="398">
        <v>4</v>
      </c>
      <c r="AS130" s="398">
        <v>3</v>
      </c>
      <c r="AT130" s="397">
        <v>1</v>
      </c>
      <c r="AU130" s="400">
        <v>5</v>
      </c>
      <c r="AV130" s="400">
        <v>4</v>
      </c>
      <c r="AW130" s="400">
        <v>4</v>
      </c>
      <c r="AX130" s="399"/>
      <c r="AY130" s="398">
        <v>6</v>
      </c>
      <c r="AZ130" s="398">
        <v>4</v>
      </c>
      <c r="BA130" s="398">
        <v>4</v>
      </c>
      <c r="BB130" s="397"/>
      <c r="BC130" s="544"/>
      <c r="BD130" s="401">
        <v>5</v>
      </c>
      <c r="BE130" s="400">
        <v>2</v>
      </c>
      <c r="BF130" s="400">
        <v>3</v>
      </c>
      <c r="BG130" s="399"/>
      <c r="BH130" s="398">
        <v>4</v>
      </c>
      <c r="BI130" s="398">
        <v>0</v>
      </c>
      <c r="BJ130" s="398">
        <v>0</v>
      </c>
      <c r="BK130" s="450"/>
      <c r="BL130" s="401">
        <v>5</v>
      </c>
      <c r="BM130" s="400">
        <v>2</v>
      </c>
      <c r="BN130" s="400">
        <v>3</v>
      </c>
      <c r="BO130" s="399"/>
      <c r="BP130" s="822">
        <v>6</v>
      </c>
      <c r="BQ130" s="822">
        <v>3</v>
      </c>
      <c r="BR130" s="822">
        <v>3</v>
      </c>
      <c r="BS130" s="993"/>
      <c r="BT130" s="401">
        <v>5</v>
      </c>
      <c r="BU130" s="400">
        <v>3</v>
      </c>
      <c r="BV130" s="400">
        <v>3</v>
      </c>
      <c r="BW130" s="399"/>
      <c r="BX130" s="618"/>
      <c r="BY130" s="618"/>
      <c r="BZ130" s="618"/>
      <c r="CA130" s="618"/>
    </row>
    <row r="131" spans="1:79" s="907" customFormat="1" ht="13.8" thickBot="1">
      <c r="A131" s="1153">
        <v>3</v>
      </c>
      <c r="B131" s="1154" t="s">
        <v>1714</v>
      </c>
      <c r="C131" s="997" t="s">
        <v>1595</v>
      </c>
      <c r="D131" s="1475" t="str">
        <f t="shared" si="40"/>
        <v>Adam O'Langer</v>
      </c>
      <c r="E131" s="1032">
        <f t="shared" si="52"/>
        <v>81</v>
      </c>
      <c r="F131" s="1032">
        <f t="shared" si="53"/>
        <v>39</v>
      </c>
      <c r="G131" s="1032">
        <f t="shared" si="54"/>
        <v>50</v>
      </c>
      <c r="H131" s="1032">
        <f t="shared" si="55"/>
        <v>2</v>
      </c>
      <c r="I131" s="1031">
        <f t="shared" si="56"/>
        <v>0.61728395061728392</v>
      </c>
      <c r="J131" s="930">
        <v>5</v>
      </c>
      <c r="K131" s="930">
        <v>3</v>
      </c>
      <c r="L131" s="930">
        <v>3</v>
      </c>
      <c r="M131" s="929"/>
      <c r="N131" s="915">
        <v>5</v>
      </c>
      <c r="O131" s="915">
        <v>3</v>
      </c>
      <c r="P131" s="915">
        <v>4</v>
      </c>
      <c r="Q131" s="924">
        <v>1</v>
      </c>
      <c r="R131" s="913">
        <v>6</v>
      </c>
      <c r="S131" s="912">
        <v>4</v>
      </c>
      <c r="T131" s="912">
        <v>4</v>
      </c>
      <c r="U131" s="911">
        <v>1</v>
      </c>
      <c r="V131" s="915">
        <v>7</v>
      </c>
      <c r="W131" s="915">
        <v>4</v>
      </c>
      <c r="X131" s="915">
        <v>5</v>
      </c>
      <c r="Y131" s="914"/>
      <c r="Z131" s="918">
        <v>5</v>
      </c>
      <c r="AA131" s="918">
        <v>2</v>
      </c>
      <c r="AB131" s="918">
        <v>1</v>
      </c>
      <c r="AC131" s="917"/>
      <c r="AD131" s="544"/>
      <c r="AE131" s="928">
        <v>2</v>
      </c>
      <c r="AF131" s="927">
        <v>1</v>
      </c>
      <c r="AG131" s="927">
        <v>1</v>
      </c>
      <c r="AH131" s="926"/>
      <c r="AI131" s="837">
        <v>4</v>
      </c>
      <c r="AJ131" s="837">
        <v>2</v>
      </c>
      <c r="AK131" s="837">
        <v>1</v>
      </c>
      <c r="AL131" s="836"/>
      <c r="AM131" s="915">
        <v>6</v>
      </c>
      <c r="AN131" s="915">
        <v>4</v>
      </c>
      <c r="AO131" s="915">
        <v>4</v>
      </c>
      <c r="AP131" s="914"/>
      <c r="AQ131" s="918">
        <v>5</v>
      </c>
      <c r="AR131" s="918">
        <v>2</v>
      </c>
      <c r="AS131" s="918">
        <v>5</v>
      </c>
      <c r="AT131" s="917"/>
      <c r="AU131" s="915">
        <v>5</v>
      </c>
      <c r="AV131" s="915">
        <v>2</v>
      </c>
      <c r="AW131" s="915">
        <v>4</v>
      </c>
      <c r="AX131" s="914"/>
      <c r="AY131" s="918">
        <v>7</v>
      </c>
      <c r="AZ131" s="918">
        <v>6</v>
      </c>
      <c r="BA131" s="918">
        <v>6</v>
      </c>
      <c r="BB131" s="917"/>
      <c r="BC131" s="544"/>
      <c r="BD131" s="916">
        <v>5</v>
      </c>
      <c r="BE131" s="915">
        <v>1</v>
      </c>
      <c r="BF131" s="915">
        <v>2</v>
      </c>
      <c r="BG131" s="914"/>
      <c r="BH131" s="918">
        <v>4</v>
      </c>
      <c r="BI131" s="918">
        <v>1</v>
      </c>
      <c r="BJ131" s="918">
        <v>2</v>
      </c>
      <c r="BK131" s="925"/>
      <c r="BL131" s="916">
        <v>4</v>
      </c>
      <c r="BM131" s="915">
        <v>0</v>
      </c>
      <c r="BN131" s="915">
        <v>0</v>
      </c>
      <c r="BO131" s="914"/>
      <c r="BP131" s="837">
        <v>6</v>
      </c>
      <c r="BQ131" s="837">
        <v>0</v>
      </c>
      <c r="BR131" s="837">
        <v>4</v>
      </c>
      <c r="BS131" s="967"/>
      <c r="BT131" s="916">
        <v>5</v>
      </c>
      <c r="BU131" s="915">
        <v>4</v>
      </c>
      <c r="BV131" s="915">
        <v>4</v>
      </c>
      <c r="BW131" s="914"/>
      <c r="BX131" s="618"/>
      <c r="BY131" s="618"/>
      <c r="BZ131" s="618"/>
      <c r="CA131" s="618"/>
    </row>
    <row r="132" spans="1:79" s="758" customFormat="1" ht="13.8" thickBot="1">
      <c r="A132" s="589">
        <v>4</v>
      </c>
      <c r="B132" s="715" t="s">
        <v>238</v>
      </c>
      <c r="C132" s="384" t="s">
        <v>1613</v>
      </c>
      <c r="D132" s="1475" t="str">
        <f t="shared" si="40"/>
        <v>Bob Lawton</v>
      </c>
      <c r="E132" s="586">
        <f t="shared" si="52"/>
        <v>71</v>
      </c>
      <c r="F132" s="586">
        <f t="shared" si="53"/>
        <v>21</v>
      </c>
      <c r="G132" s="586">
        <f t="shared" si="54"/>
        <v>43</v>
      </c>
      <c r="H132" s="586">
        <f t="shared" si="55"/>
        <v>0</v>
      </c>
      <c r="I132" s="585">
        <f t="shared" si="56"/>
        <v>0.60563380281690138</v>
      </c>
      <c r="J132" s="584">
        <v>5</v>
      </c>
      <c r="K132" s="584">
        <v>1</v>
      </c>
      <c r="L132" s="584">
        <v>3</v>
      </c>
      <c r="M132" s="583"/>
      <c r="N132" s="400">
        <v>3</v>
      </c>
      <c r="O132" s="400">
        <v>0</v>
      </c>
      <c r="P132" s="400">
        <v>1</v>
      </c>
      <c r="Q132" s="403"/>
      <c r="R132" s="913">
        <v>4</v>
      </c>
      <c r="S132" s="912">
        <v>1</v>
      </c>
      <c r="T132" s="912">
        <v>3</v>
      </c>
      <c r="U132" s="911"/>
      <c r="V132" s="400">
        <v>6</v>
      </c>
      <c r="W132" s="400">
        <v>2</v>
      </c>
      <c r="X132" s="400">
        <v>4</v>
      </c>
      <c r="Y132" s="399"/>
      <c r="Z132" s="398">
        <v>5</v>
      </c>
      <c r="AA132" s="398">
        <v>0</v>
      </c>
      <c r="AB132" s="398">
        <v>3</v>
      </c>
      <c r="AC132" s="397"/>
      <c r="AD132" s="544"/>
      <c r="AE132" s="892">
        <v>3</v>
      </c>
      <c r="AF132" s="891">
        <v>0</v>
      </c>
      <c r="AG132" s="891">
        <v>2</v>
      </c>
      <c r="AH132" s="939"/>
      <c r="AI132" s="822">
        <v>4</v>
      </c>
      <c r="AJ132" s="822">
        <v>2</v>
      </c>
      <c r="AK132" s="822">
        <v>3</v>
      </c>
      <c r="AL132" s="821"/>
      <c r="AM132" s="400">
        <v>6</v>
      </c>
      <c r="AN132" s="400">
        <v>1</v>
      </c>
      <c r="AO132" s="400">
        <v>4</v>
      </c>
      <c r="AP132" s="399"/>
      <c r="AQ132" s="398">
        <v>5</v>
      </c>
      <c r="AR132" s="398">
        <v>1</v>
      </c>
      <c r="AS132" s="398">
        <v>2</v>
      </c>
      <c r="AT132" s="397"/>
      <c r="AU132" s="400">
        <v>3</v>
      </c>
      <c r="AV132" s="400">
        <v>2</v>
      </c>
      <c r="AW132" s="400">
        <v>2</v>
      </c>
      <c r="AX132" s="399"/>
      <c r="AY132" s="398">
        <v>6</v>
      </c>
      <c r="AZ132" s="398">
        <v>4</v>
      </c>
      <c r="BA132" s="398">
        <v>5</v>
      </c>
      <c r="BB132" s="397"/>
      <c r="BC132" s="544"/>
      <c r="BD132" s="401">
        <v>5</v>
      </c>
      <c r="BE132" s="400">
        <v>2</v>
      </c>
      <c r="BF132" s="400">
        <v>2</v>
      </c>
      <c r="BG132" s="399"/>
      <c r="BH132" s="398">
        <v>4</v>
      </c>
      <c r="BI132" s="398">
        <v>1</v>
      </c>
      <c r="BJ132" s="398">
        <v>2</v>
      </c>
      <c r="BK132" s="450"/>
      <c r="BL132" s="401">
        <v>4</v>
      </c>
      <c r="BM132" s="400">
        <v>1</v>
      </c>
      <c r="BN132" s="400">
        <v>3</v>
      </c>
      <c r="BO132" s="399"/>
      <c r="BP132" s="822">
        <v>4</v>
      </c>
      <c r="BQ132" s="822">
        <v>1</v>
      </c>
      <c r="BR132" s="822">
        <v>2</v>
      </c>
      <c r="BS132" s="993"/>
      <c r="BT132" s="401">
        <v>4</v>
      </c>
      <c r="BU132" s="400">
        <v>2</v>
      </c>
      <c r="BV132" s="400">
        <v>2</v>
      </c>
      <c r="BW132" s="399"/>
      <c r="BX132" s="618"/>
      <c r="BY132" s="618"/>
      <c r="BZ132" s="618"/>
      <c r="CA132" s="618"/>
    </row>
    <row r="133" spans="1:79" s="907" customFormat="1" ht="13.8" thickBot="1">
      <c r="A133" s="1153">
        <v>5</v>
      </c>
      <c r="B133" s="1152" t="s">
        <v>197</v>
      </c>
      <c r="C133" s="994" t="s">
        <v>1616</v>
      </c>
      <c r="D133" s="1475" t="str">
        <f t="shared" si="40"/>
        <v>Russ Houston</v>
      </c>
      <c r="E133" s="1032">
        <f t="shared" si="52"/>
        <v>69</v>
      </c>
      <c r="F133" s="1032">
        <f t="shared" si="53"/>
        <v>29</v>
      </c>
      <c r="G133" s="1032">
        <f t="shared" si="54"/>
        <v>45</v>
      </c>
      <c r="H133" s="1032">
        <f t="shared" si="55"/>
        <v>0</v>
      </c>
      <c r="I133" s="1031">
        <f t="shared" si="56"/>
        <v>0.65217391304347827</v>
      </c>
      <c r="J133" s="930">
        <v>4</v>
      </c>
      <c r="K133" s="930">
        <v>2</v>
      </c>
      <c r="L133" s="930">
        <v>1</v>
      </c>
      <c r="M133" s="929"/>
      <c r="N133" s="915">
        <v>5</v>
      </c>
      <c r="O133" s="915">
        <v>2</v>
      </c>
      <c r="P133" s="915">
        <v>3</v>
      </c>
      <c r="Q133" s="924"/>
      <c r="R133" s="880"/>
      <c r="S133" s="652"/>
      <c r="T133" s="652"/>
      <c r="U133" s="655"/>
      <c r="V133" s="915">
        <v>7</v>
      </c>
      <c r="W133" s="915">
        <v>3</v>
      </c>
      <c r="X133" s="915">
        <v>4</v>
      </c>
      <c r="Y133" s="914"/>
      <c r="Z133" s="918">
        <v>5</v>
      </c>
      <c r="AA133" s="918">
        <v>2</v>
      </c>
      <c r="AB133" s="918">
        <v>4</v>
      </c>
      <c r="AC133" s="917"/>
      <c r="AD133" s="544"/>
      <c r="AE133" s="928">
        <v>3</v>
      </c>
      <c r="AF133" s="927">
        <v>2</v>
      </c>
      <c r="AG133" s="927">
        <v>3</v>
      </c>
      <c r="AH133" s="926"/>
      <c r="AI133" s="837">
        <v>4</v>
      </c>
      <c r="AJ133" s="837">
        <v>1</v>
      </c>
      <c r="AK133" s="837">
        <v>3</v>
      </c>
      <c r="AL133" s="836"/>
      <c r="AM133" s="915">
        <v>5</v>
      </c>
      <c r="AN133" s="915">
        <v>3</v>
      </c>
      <c r="AO133" s="915">
        <v>4</v>
      </c>
      <c r="AP133" s="914"/>
      <c r="AQ133" s="918">
        <v>5</v>
      </c>
      <c r="AR133" s="918">
        <v>1</v>
      </c>
      <c r="AS133" s="918">
        <v>4</v>
      </c>
      <c r="AT133" s="917"/>
      <c r="AU133" s="915">
        <v>5</v>
      </c>
      <c r="AV133" s="915">
        <v>2</v>
      </c>
      <c r="AW133" s="915">
        <v>4</v>
      </c>
      <c r="AX133" s="914"/>
      <c r="AY133" s="918">
        <v>4</v>
      </c>
      <c r="AZ133" s="918">
        <v>2</v>
      </c>
      <c r="BA133" s="918">
        <v>3</v>
      </c>
      <c r="BB133" s="917"/>
      <c r="BC133" s="544"/>
      <c r="BD133" s="916">
        <v>5</v>
      </c>
      <c r="BE133" s="915">
        <v>2</v>
      </c>
      <c r="BF133" s="915">
        <v>4</v>
      </c>
      <c r="BG133" s="914"/>
      <c r="BH133" s="918">
        <v>3</v>
      </c>
      <c r="BI133" s="918">
        <v>1</v>
      </c>
      <c r="BJ133" s="918">
        <v>1</v>
      </c>
      <c r="BK133" s="925"/>
      <c r="BL133" s="916">
        <v>4</v>
      </c>
      <c r="BM133" s="915">
        <v>2</v>
      </c>
      <c r="BN133" s="915">
        <v>2</v>
      </c>
      <c r="BO133" s="914"/>
      <c r="BP133" s="837">
        <v>6</v>
      </c>
      <c r="BQ133" s="837">
        <v>0</v>
      </c>
      <c r="BR133" s="837">
        <v>2</v>
      </c>
      <c r="BS133" s="967"/>
      <c r="BT133" s="916">
        <v>4</v>
      </c>
      <c r="BU133" s="915">
        <v>4</v>
      </c>
      <c r="BV133" s="915">
        <v>3</v>
      </c>
      <c r="BW133" s="914"/>
      <c r="BX133" s="618"/>
      <c r="BY133" s="618"/>
      <c r="BZ133" s="618"/>
      <c r="CA133" s="618"/>
    </row>
    <row r="134" spans="1:79" s="758" customFormat="1" ht="13.8" thickBot="1">
      <c r="A134" s="589">
        <v>6</v>
      </c>
      <c r="B134" s="715" t="s">
        <v>1562</v>
      </c>
      <c r="C134" s="384" t="s">
        <v>1561</v>
      </c>
      <c r="D134" s="1475" t="str">
        <f t="shared" si="40"/>
        <v>Tim Cowdrey</v>
      </c>
      <c r="E134" s="586">
        <f t="shared" si="52"/>
        <v>69</v>
      </c>
      <c r="F134" s="586">
        <f t="shared" si="53"/>
        <v>13</v>
      </c>
      <c r="G134" s="586">
        <f t="shared" si="54"/>
        <v>35</v>
      </c>
      <c r="H134" s="586">
        <f t="shared" si="55"/>
        <v>0</v>
      </c>
      <c r="I134" s="585">
        <f t="shared" si="56"/>
        <v>0.50724637681159424</v>
      </c>
      <c r="J134" s="584">
        <v>4</v>
      </c>
      <c r="K134" s="584">
        <v>1</v>
      </c>
      <c r="L134" s="584">
        <v>2</v>
      </c>
      <c r="M134" s="583"/>
      <c r="N134" s="572">
        <v>5</v>
      </c>
      <c r="O134" s="572">
        <v>1</v>
      </c>
      <c r="P134" s="572">
        <v>2</v>
      </c>
      <c r="Q134" s="575"/>
      <c r="R134" s="938">
        <v>5</v>
      </c>
      <c r="S134" s="937">
        <v>0</v>
      </c>
      <c r="T134" s="937">
        <v>4</v>
      </c>
      <c r="U134" s="936"/>
      <c r="V134" s="400">
        <v>4</v>
      </c>
      <c r="W134" s="400">
        <v>4</v>
      </c>
      <c r="X134" s="400">
        <v>4</v>
      </c>
      <c r="Y134" s="399"/>
      <c r="Z134" s="398">
        <v>5</v>
      </c>
      <c r="AA134" s="398">
        <v>0</v>
      </c>
      <c r="AB134" s="398">
        <v>1</v>
      </c>
      <c r="AC134" s="397"/>
      <c r="AD134" s="544"/>
      <c r="AE134" s="892">
        <v>3</v>
      </c>
      <c r="AF134" s="891">
        <v>1</v>
      </c>
      <c r="AG134" s="891">
        <v>1</v>
      </c>
      <c r="AH134" s="939"/>
      <c r="AI134" s="822">
        <v>4</v>
      </c>
      <c r="AJ134" s="822">
        <v>0</v>
      </c>
      <c r="AK134" s="822">
        <v>0</v>
      </c>
      <c r="AL134" s="821"/>
      <c r="AM134" s="400">
        <v>5</v>
      </c>
      <c r="AN134" s="400">
        <v>1</v>
      </c>
      <c r="AO134" s="400">
        <v>1</v>
      </c>
      <c r="AP134" s="399"/>
      <c r="AQ134" s="398">
        <v>5</v>
      </c>
      <c r="AR134" s="398">
        <v>0</v>
      </c>
      <c r="AS134" s="398">
        <v>3</v>
      </c>
      <c r="AT134" s="397"/>
      <c r="AU134" s="400">
        <v>4</v>
      </c>
      <c r="AV134" s="400">
        <v>0</v>
      </c>
      <c r="AW134" s="400">
        <v>2</v>
      </c>
      <c r="AX134" s="399"/>
      <c r="AY134" s="398">
        <v>6</v>
      </c>
      <c r="AZ134" s="398">
        <v>3</v>
      </c>
      <c r="BA134" s="398">
        <v>5</v>
      </c>
      <c r="BB134" s="397"/>
      <c r="BC134" s="544"/>
      <c r="BD134" s="401">
        <v>4</v>
      </c>
      <c r="BE134" s="400">
        <v>0</v>
      </c>
      <c r="BF134" s="400">
        <v>2</v>
      </c>
      <c r="BG134" s="399"/>
      <c r="BH134" s="398">
        <v>4</v>
      </c>
      <c r="BI134" s="398">
        <v>0</v>
      </c>
      <c r="BJ134" s="398">
        <v>1</v>
      </c>
      <c r="BK134" s="450"/>
      <c r="BL134" s="401">
        <v>4</v>
      </c>
      <c r="BM134" s="400">
        <v>1</v>
      </c>
      <c r="BN134" s="400">
        <v>4</v>
      </c>
      <c r="BO134" s="399"/>
      <c r="BP134" s="822">
        <v>4</v>
      </c>
      <c r="BQ134" s="822">
        <v>1</v>
      </c>
      <c r="BR134" s="822">
        <v>2</v>
      </c>
      <c r="BS134" s="993"/>
      <c r="BT134" s="401">
        <v>3</v>
      </c>
      <c r="BU134" s="400">
        <v>0</v>
      </c>
      <c r="BV134" s="400">
        <v>1</v>
      </c>
      <c r="BW134" s="399"/>
      <c r="BX134" s="618"/>
      <c r="BY134" s="618"/>
      <c r="BZ134" s="618"/>
      <c r="CA134" s="618"/>
    </row>
    <row r="135" spans="1:79" s="907" customFormat="1" ht="13.8" thickBot="1">
      <c r="A135" s="1153">
        <v>7</v>
      </c>
      <c r="B135" s="1152" t="s">
        <v>195</v>
      </c>
      <c r="C135" s="994" t="s">
        <v>1599</v>
      </c>
      <c r="D135" s="1475" t="str">
        <f t="shared" si="40"/>
        <v>Ron Brink</v>
      </c>
      <c r="E135" s="1032">
        <f t="shared" si="52"/>
        <v>77</v>
      </c>
      <c r="F135" s="1032">
        <f t="shared" si="53"/>
        <v>30</v>
      </c>
      <c r="G135" s="1032">
        <f t="shared" si="54"/>
        <v>43</v>
      </c>
      <c r="H135" s="1032">
        <f t="shared" si="55"/>
        <v>1</v>
      </c>
      <c r="I135" s="1031">
        <f t="shared" si="56"/>
        <v>0.55844155844155841</v>
      </c>
      <c r="J135" s="930">
        <v>5</v>
      </c>
      <c r="K135" s="930">
        <v>0</v>
      </c>
      <c r="L135" s="930">
        <v>2</v>
      </c>
      <c r="M135" s="929"/>
      <c r="N135" s="915">
        <v>5</v>
      </c>
      <c r="O135" s="915">
        <v>4</v>
      </c>
      <c r="P135" s="915">
        <v>5</v>
      </c>
      <c r="Q135" s="924">
        <v>1</v>
      </c>
      <c r="R135" s="913">
        <v>5</v>
      </c>
      <c r="S135" s="912">
        <v>2</v>
      </c>
      <c r="T135" s="912">
        <v>1</v>
      </c>
      <c r="U135" s="911"/>
      <c r="V135" s="915">
        <v>8</v>
      </c>
      <c r="W135" s="915">
        <v>4</v>
      </c>
      <c r="X135" s="915">
        <v>6</v>
      </c>
      <c r="Y135" s="914"/>
      <c r="Z135" s="918">
        <v>6</v>
      </c>
      <c r="AA135" s="918">
        <v>0</v>
      </c>
      <c r="AB135" s="918">
        <v>4</v>
      </c>
      <c r="AC135" s="917"/>
      <c r="AD135" s="544"/>
      <c r="AE135" s="928">
        <v>3</v>
      </c>
      <c r="AF135" s="927">
        <v>0</v>
      </c>
      <c r="AG135" s="927">
        <v>0</v>
      </c>
      <c r="AH135" s="926"/>
      <c r="AI135" s="837">
        <v>2</v>
      </c>
      <c r="AJ135" s="837">
        <v>1</v>
      </c>
      <c r="AK135" s="837">
        <v>1</v>
      </c>
      <c r="AL135" s="836"/>
      <c r="AM135" s="915">
        <v>5</v>
      </c>
      <c r="AN135" s="915">
        <v>2</v>
      </c>
      <c r="AO135" s="915">
        <v>3</v>
      </c>
      <c r="AP135" s="914"/>
      <c r="AQ135" s="570">
        <v>5</v>
      </c>
      <c r="AR135" s="570">
        <v>2</v>
      </c>
      <c r="AS135" s="570">
        <v>3</v>
      </c>
      <c r="AT135" s="569"/>
      <c r="AU135" s="915">
        <v>5</v>
      </c>
      <c r="AV135" s="915">
        <v>3</v>
      </c>
      <c r="AW135" s="915">
        <v>4</v>
      </c>
      <c r="AX135" s="914"/>
      <c r="AY135" s="918">
        <v>6</v>
      </c>
      <c r="AZ135" s="918">
        <v>2</v>
      </c>
      <c r="BA135" s="918">
        <v>3</v>
      </c>
      <c r="BB135" s="917"/>
      <c r="BC135" s="544"/>
      <c r="BD135" s="916">
        <v>5</v>
      </c>
      <c r="BE135" s="915">
        <v>2</v>
      </c>
      <c r="BF135" s="915">
        <v>2</v>
      </c>
      <c r="BG135" s="914"/>
      <c r="BH135" s="918">
        <v>4</v>
      </c>
      <c r="BI135" s="918">
        <v>3</v>
      </c>
      <c r="BJ135" s="918">
        <v>3</v>
      </c>
      <c r="BK135" s="925"/>
      <c r="BL135" s="916">
        <v>3</v>
      </c>
      <c r="BM135" s="915">
        <v>2</v>
      </c>
      <c r="BN135" s="915">
        <v>1</v>
      </c>
      <c r="BO135" s="914"/>
      <c r="BP135" s="837">
        <v>5</v>
      </c>
      <c r="BQ135" s="837">
        <v>1</v>
      </c>
      <c r="BR135" s="837">
        <v>3</v>
      </c>
      <c r="BS135" s="967"/>
      <c r="BT135" s="916">
        <v>5</v>
      </c>
      <c r="BU135" s="915">
        <v>2</v>
      </c>
      <c r="BV135" s="915">
        <v>2</v>
      </c>
      <c r="BW135" s="914"/>
      <c r="BX135" s="618"/>
      <c r="BY135" s="618"/>
      <c r="BZ135" s="618"/>
      <c r="CA135" s="618"/>
    </row>
    <row r="136" spans="1:79" s="758" customFormat="1" ht="13.8" thickBot="1">
      <c r="A136" s="589">
        <v>8</v>
      </c>
      <c r="B136" s="715" t="s">
        <v>1513</v>
      </c>
      <c r="C136" s="384" t="s">
        <v>1560</v>
      </c>
      <c r="D136" s="1475" t="str">
        <f t="shared" si="40"/>
        <v>Mike Mahan</v>
      </c>
      <c r="E136" s="586">
        <f t="shared" si="52"/>
        <v>3</v>
      </c>
      <c r="F136" s="586">
        <f t="shared" si="53"/>
        <v>0</v>
      </c>
      <c r="G136" s="586">
        <f t="shared" si="54"/>
        <v>1</v>
      </c>
      <c r="H136" s="586">
        <f t="shared" si="55"/>
        <v>0</v>
      </c>
      <c r="I136" s="585">
        <f t="shared" si="56"/>
        <v>0.33333333333333331</v>
      </c>
      <c r="J136" s="592"/>
      <c r="K136" s="592"/>
      <c r="L136" s="592"/>
      <c r="M136" s="591"/>
      <c r="N136" s="394"/>
      <c r="O136" s="394"/>
      <c r="P136" s="394"/>
      <c r="Q136" s="409"/>
      <c r="R136" s="777"/>
      <c r="S136" s="776"/>
      <c r="T136" s="776"/>
      <c r="U136" s="775"/>
      <c r="V136" s="400">
        <v>3</v>
      </c>
      <c r="W136" s="400">
        <v>0</v>
      </c>
      <c r="X136" s="400">
        <v>1</v>
      </c>
      <c r="Y136" s="399"/>
      <c r="Z136" s="396"/>
      <c r="AA136" s="396"/>
      <c r="AB136" s="396"/>
      <c r="AC136" s="395"/>
      <c r="AD136" s="544"/>
      <c r="AE136" s="407"/>
      <c r="AF136" s="394"/>
      <c r="AG136" s="394"/>
      <c r="AH136" s="393"/>
      <c r="AI136" s="396"/>
      <c r="AJ136" s="396"/>
      <c r="AK136" s="396"/>
      <c r="AL136" s="395"/>
      <c r="AM136" s="394"/>
      <c r="AN136" s="394"/>
      <c r="AO136" s="394"/>
      <c r="AP136" s="393"/>
      <c r="AQ136" s="396"/>
      <c r="AR136" s="396"/>
      <c r="AS136" s="396"/>
      <c r="AT136" s="395"/>
      <c r="AU136" s="394"/>
      <c r="AV136" s="394"/>
      <c r="AW136" s="394"/>
      <c r="AX136" s="393"/>
      <c r="AY136" s="396"/>
      <c r="AZ136" s="396"/>
      <c r="BA136" s="396"/>
      <c r="BB136" s="395"/>
      <c r="BC136" s="544"/>
      <c r="BD136" s="407"/>
      <c r="BE136" s="394"/>
      <c r="BF136" s="394"/>
      <c r="BG136" s="393"/>
      <c r="BH136" s="396"/>
      <c r="BI136" s="396"/>
      <c r="BJ136" s="396"/>
      <c r="BK136" s="449"/>
      <c r="BL136" s="407"/>
      <c r="BM136" s="394"/>
      <c r="BN136" s="394"/>
      <c r="BO136" s="393"/>
      <c r="BP136" s="396"/>
      <c r="BQ136" s="396"/>
      <c r="BR136" s="396"/>
      <c r="BS136" s="449"/>
      <c r="BT136" s="407"/>
      <c r="BU136" s="394"/>
      <c r="BV136" s="394"/>
      <c r="BW136" s="393"/>
      <c r="BX136" s="618"/>
      <c r="BY136" s="618"/>
      <c r="BZ136" s="618"/>
      <c r="CA136" s="618"/>
    </row>
    <row r="137" spans="1:79" s="907" customFormat="1" ht="13.8" thickBot="1">
      <c r="A137" s="1153">
        <v>9</v>
      </c>
      <c r="B137" s="1152" t="s">
        <v>170</v>
      </c>
      <c r="C137" s="994" t="s">
        <v>1579</v>
      </c>
      <c r="D137" s="1475" t="str">
        <f t="shared" si="40"/>
        <v>Dave Bullock</v>
      </c>
      <c r="E137" s="1032">
        <f t="shared" si="52"/>
        <v>65</v>
      </c>
      <c r="F137" s="1032">
        <f t="shared" si="53"/>
        <v>16</v>
      </c>
      <c r="G137" s="1032">
        <f t="shared" si="54"/>
        <v>30</v>
      </c>
      <c r="H137" s="1032">
        <f t="shared" si="55"/>
        <v>2</v>
      </c>
      <c r="I137" s="1031">
        <f t="shared" si="56"/>
        <v>0.46153846153846156</v>
      </c>
      <c r="J137" s="930">
        <v>4</v>
      </c>
      <c r="K137" s="930">
        <v>1</v>
      </c>
      <c r="L137" s="930">
        <v>0</v>
      </c>
      <c r="M137" s="929"/>
      <c r="N137" s="915">
        <v>5</v>
      </c>
      <c r="O137" s="915">
        <v>2</v>
      </c>
      <c r="P137" s="915">
        <v>3</v>
      </c>
      <c r="Q137" s="924">
        <v>1</v>
      </c>
      <c r="R137" s="913">
        <v>5</v>
      </c>
      <c r="S137" s="912">
        <v>1</v>
      </c>
      <c r="T137" s="912">
        <v>2</v>
      </c>
      <c r="U137" s="911"/>
      <c r="V137" s="915">
        <v>4</v>
      </c>
      <c r="W137" s="915">
        <v>2</v>
      </c>
      <c r="X137" s="915">
        <v>2</v>
      </c>
      <c r="Y137" s="914"/>
      <c r="Z137" s="918">
        <v>2</v>
      </c>
      <c r="AA137" s="918">
        <v>1</v>
      </c>
      <c r="AB137" s="918">
        <v>1</v>
      </c>
      <c r="AC137" s="917"/>
      <c r="AD137" s="544"/>
      <c r="AE137" s="928">
        <v>2</v>
      </c>
      <c r="AF137" s="927">
        <v>0</v>
      </c>
      <c r="AG137" s="927">
        <v>2</v>
      </c>
      <c r="AH137" s="926"/>
      <c r="AI137" s="837">
        <v>4</v>
      </c>
      <c r="AJ137" s="837">
        <v>0</v>
      </c>
      <c r="AK137" s="837">
        <v>1</v>
      </c>
      <c r="AL137" s="836"/>
      <c r="AM137" s="915">
        <v>5</v>
      </c>
      <c r="AN137" s="915">
        <v>3</v>
      </c>
      <c r="AO137" s="915">
        <v>5</v>
      </c>
      <c r="AP137" s="914"/>
      <c r="AQ137" s="918">
        <v>5</v>
      </c>
      <c r="AR137" s="918">
        <v>0</v>
      </c>
      <c r="AS137" s="918">
        <v>1</v>
      </c>
      <c r="AT137" s="917"/>
      <c r="AU137" s="915">
        <v>5</v>
      </c>
      <c r="AV137" s="915">
        <v>2</v>
      </c>
      <c r="AW137" s="915">
        <v>2</v>
      </c>
      <c r="AX137" s="914"/>
      <c r="AY137" s="918">
        <v>6</v>
      </c>
      <c r="AZ137" s="918">
        <v>1</v>
      </c>
      <c r="BA137" s="918">
        <v>3</v>
      </c>
      <c r="BB137" s="917"/>
      <c r="BC137" s="544"/>
      <c r="BD137" s="916">
        <v>4</v>
      </c>
      <c r="BE137" s="915">
        <v>0</v>
      </c>
      <c r="BF137" s="915">
        <v>1</v>
      </c>
      <c r="BG137" s="914"/>
      <c r="BH137" s="918">
        <v>4</v>
      </c>
      <c r="BI137" s="918">
        <v>2</v>
      </c>
      <c r="BJ137" s="918">
        <v>4</v>
      </c>
      <c r="BK137" s="925">
        <v>1</v>
      </c>
      <c r="BL137" s="916">
        <v>4</v>
      </c>
      <c r="BM137" s="915">
        <v>0</v>
      </c>
      <c r="BN137" s="915">
        <v>0</v>
      </c>
      <c r="BO137" s="914"/>
      <c r="BP137" s="837">
        <v>2</v>
      </c>
      <c r="BQ137" s="837">
        <v>1</v>
      </c>
      <c r="BR137" s="837">
        <v>1</v>
      </c>
      <c r="BS137" s="967"/>
      <c r="BT137" s="916">
        <v>4</v>
      </c>
      <c r="BU137" s="915">
        <v>0</v>
      </c>
      <c r="BV137" s="915">
        <v>2</v>
      </c>
      <c r="BW137" s="914"/>
      <c r="BX137" s="618"/>
      <c r="BY137" s="618"/>
      <c r="BZ137" s="618"/>
      <c r="CA137" s="618"/>
    </row>
    <row r="138" spans="1:79" s="758" customFormat="1" ht="13.8" thickBot="1">
      <c r="A138" s="589">
        <v>10</v>
      </c>
      <c r="B138" s="715" t="s">
        <v>46</v>
      </c>
      <c r="C138" s="384" t="s">
        <v>1591</v>
      </c>
      <c r="D138" s="1475" t="str">
        <f t="shared" si="40"/>
        <v>Kyle Kotowski</v>
      </c>
      <c r="E138" s="586">
        <f t="shared" si="52"/>
        <v>69</v>
      </c>
      <c r="F138" s="586">
        <f t="shared" si="53"/>
        <v>18</v>
      </c>
      <c r="G138" s="586">
        <f t="shared" si="54"/>
        <v>39</v>
      </c>
      <c r="H138" s="586">
        <f t="shared" si="55"/>
        <v>1</v>
      </c>
      <c r="I138" s="585">
        <f t="shared" si="56"/>
        <v>0.56521739130434778</v>
      </c>
      <c r="J138" s="584">
        <v>4</v>
      </c>
      <c r="K138" s="584">
        <v>1</v>
      </c>
      <c r="L138" s="584">
        <v>3</v>
      </c>
      <c r="M138" s="583"/>
      <c r="N138" s="400">
        <v>5</v>
      </c>
      <c r="O138" s="400">
        <v>3</v>
      </c>
      <c r="P138" s="400">
        <v>3</v>
      </c>
      <c r="Q138" s="403"/>
      <c r="R138" s="938">
        <v>5</v>
      </c>
      <c r="S138" s="937">
        <v>2</v>
      </c>
      <c r="T138" s="937">
        <v>3</v>
      </c>
      <c r="U138" s="936"/>
      <c r="V138" s="400">
        <v>6</v>
      </c>
      <c r="W138" s="400">
        <v>5</v>
      </c>
      <c r="X138" s="400">
        <v>4</v>
      </c>
      <c r="Y138" s="399">
        <v>1</v>
      </c>
      <c r="Z138" s="398">
        <v>5</v>
      </c>
      <c r="AA138" s="398">
        <v>0</v>
      </c>
      <c r="AB138" s="398">
        <v>3</v>
      </c>
      <c r="AC138" s="397"/>
      <c r="AD138" s="544"/>
      <c r="AE138" s="892">
        <v>3</v>
      </c>
      <c r="AF138" s="891">
        <v>1</v>
      </c>
      <c r="AG138" s="891">
        <v>1</v>
      </c>
      <c r="AH138" s="939"/>
      <c r="AI138" s="822">
        <v>3</v>
      </c>
      <c r="AJ138" s="822">
        <v>2</v>
      </c>
      <c r="AK138" s="822">
        <v>2</v>
      </c>
      <c r="AL138" s="821"/>
      <c r="AM138" s="400">
        <v>4</v>
      </c>
      <c r="AN138" s="400">
        <v>0</v>
      </c>
      <c r="AO138" s="400">
        <v>2</v>
      </c>
      <c r="AP138" s="399"/>
      <c r="AQ138" s="398">
        <v>5</v>
      </c>
      <c r="AR138" s="398">
        <v>0</v>
      </c>
      <c r="AS138" s="398">
        <v>1</v>
      </c>
      <c r="AT138" s="397"/>
      <c r="AU138" s="400">
        <v>4</v>
      </c>
      <c r="AV138" s="400">
        <v>1</v>
      </c>
      <c r="AW138" s="400">
        <v>4</v>
      </c>
      <c r="AX138" s="399"/>
      <c r="AY138" s="398">
        <v>5</v>
      </c>
      <c r="AZ138" s="398">
        <v>2</v>
      </c>
      <c r="BA138" s="398">
        <v>2</v>
      </c>
      <c r="BB138" s="397"/>
      <c r="BC138" s="544"/>
      <c r="BD138" s="401">
        <v>4</v>
      </c>
      <c r="BE138" s="400">
        <v>0</v>
      </c>
      <c r="BF138" s="400">
        <v>3</v>
      </c>
      <c r="BG138" s="399"/>
      <c r="BH138" s="398">
        <v>4</v>
      </c>
      <c r="BI138" s="398">
        <v>0</v>
      </c>
      <c r="BJ138" s="398">
        <v>2</v>
      </c>
      <c r="BK138" s="450"/>
      <c r="BL138" s="401">
        <v>4</v>
      </c>
      <c r="BM138" s="400">
        <v>0</v>
      </c>
      <c r="BN138" s="400">
        <v>2</v>
      </c>
      <c r="BO138" s="399"/>
      <c r="BP138" s="822">
        <v>4</v>
      </c>
      <c r="BQ138" s="822">
        <v>1</v>
      </c>
      <c r="BR138" s="822">
        <v>1</v>
      </c>
      <c r="BS138" s="993"/>
      <c r="BT138" s="401">
        <v>4</v>
      </c>
      <c r="BU138" s="400">
        <v>0</v>
      </c>
      <c r="BV138" s="400">
        <v>3</v>
      </c>
      <c r="BW138" s="399"/>
      <c r="BX138" s="618"/>
      <c r="BY138" s="618"/>
      <c r="BZ138" s="618"/>
      <c r="CA138" s="618"/>
    </row>
    <row r="139" spans="1:79" s="907" customFormat="1" ht="13.8" thickBot="1">
      <c r="A139" s="1153">
        <v>11</v>
      </c>
      <c r="B139" s="1152" t="s">
        <v>1710</v>
      </c>
      <c r="C139" s="994" t="s">
        <v>1711</v>
      </c>
      <c r="D139" s="1475" t="str">
        <f t="shared" si="40"/>
        <v>Jack Hutchison</v>
      </c>
      <c r="E139" s="1032">
        <f t="shared" si="52"/>
        <v>14</v>
      </c>
      <c r="F139" s="1032">
        <f t="shared" si="53"/>
        <v>4</v>
      </c>
      <c r="G139" s="1032">
        <f t="shared" si="54"/>
        <v>7</v>
      </c>
      <c r="H139" s="1032">
        <f t="shared" si="55"/>
        <v>0</v>
      </c>
      <c r="I139" s="1031">
        <f t="shared" si="56"/>
        <v>0.5</v>
      </c>
      <c r="J139" s="592"/>
      <c r="K139" s="592"/>
      <c r="L139" s="592"/>
      <c r="M139" s="591"/>
      <c r="N139" s="244"/>
      <c r="O139" s="244"/>
      <c r="P139" s="244"/>
      <c r="Q139" s="290"/>
      <c r="R139" s="880"/>
      <c r="S139" s="652"/>
      <c r="T139" s="652"/>
      <c r="U139" s="655"/>
      <c r="V139" s="244"/>
      <c r="W139" s="244"/>
      <c r="X139" s="244"/>
      <c r="Y139" s="377"/>
      <c r="Z139" s="918">
        <v>3</v>
      </c>
      <c r="AA139" s="918">
        <v>2</v>
      </c>
      <c r="AB139" s="918">
        <v>2</v>
      </c>
      <c r="AC139" s="917"/>
      <c r="AD139" s="544"/>
      <c r="AE139" s="386"/>
      <c r="AF139" s="244"/>
      <c r="AG139" s="244"/>
      <c r="AH139" s="377"/>
      <c r="AI139" s="379"/>
      <c r="AJ139" s="379"/>
      <c r="AK139" s="379"/>
      <c r="AL139" s="378"/>
      <c r="AM139" s="915">
        <v>3</v>
      </c>
      <c r="AN139" s="915">
        <v>1</v>
      </c>
      <c r="AO139" s="915">
        <v>1</v>
      </c>
      <c r="AP139" s="914"/>
      <c r="AQ139" s="379"/>
      <c r="AR139" s="379"/>
      <c r="AS139" s="379"/>
      <c r="AT139" s="378"/>
      <c r="AU139" s="915">
        <v>2</v>
      </c>
      <c r="AV139" s="915">
        <v>1</v>
      </c>
      <c r="AW139" s="915">
        <v>1</v>
      </c>
      <c r="AX139" s="914"/>
      <c r="AY139" s="379"/>
      <c r="AZ139" s="379"/>
      <c r="BA139" s="379"/>
      <c r="BB139" s="378"/>
      <c r="BC139" s="544"/>
      <c r="BD139" s="386"/>
      <c r="BE139" s="244"/>
      <c r="BF139" s="244"/>
      <c r="BG139" s="377"/>
      <c r="BH139" s="379"/>
      <c r="BI139" s="379"/>
      <c r="BJ139" s="379"/>
      <c r="BK139" s="453"/>
      <c r="BL139" s="386"/>
      <c r="BM139" s="244"/>
      <c r="BN139" s="244"/>
      <c r="BO139" s="377"/>
      <c r="BP139" s="837">
        <v>2</v>
      </c>
      <c r="BQ139" s="837">
        <v>0</v>
      </c>
      <c r="BR139" s="837">
        <v>1</v>
      </c>
      <c r="BS139" s="967"/>
      <c r="BT139" s="916">
        <v>4</v>
      </c>
      <c r="BU139" s="915">
        <v>0</v>
      </c>
      <c r="BV139" s="915">
        <v>2</v>
      </c>
      <c r="BW139" s="914"/>
      <c r="BX139" s="618"/>
      <c r="BY139" s="618"/>
      <c r="BZ139" s="618"/>
      <c r="CA139" s="618"/>
    </row>
    <row r="140" spans="1:79" s="758" customFormat="1" ht="13.8" thickBot="1">
      <c r="A140" s="589">
        <v>12</v>
      </c>
      <c r="B140" s="715" t="s">
        <v>1752</v>
      </c>
      <c r="C140" s="384" t="s">
        <v>1707</v>
      </c>
      <c r="D140" s="1475" t="str">
        <f t="shared" si="40"/>
        <v>Travis Schusler</v>
      </c>
      <c r="E140" s="586">
        <f t="shared" si="52"/>
        <v>25</v>
      </c>
      <c r="F140" s="586">
        <f t="shared" si="53"/>
        <v>8</v>
      </c>
      <c r="G140" s="586">
        <f t="shared" si="54"/>
        <v>9</v>
      </c>
      <c r="H140" s="586">
        <f t="shared" si="55"/>
        <v>0</v>
      </c>
      <c r="I140" s="585">
        <f t="shared" si="56"/>
        <v>0.36</v>
      </c>
      <c r="J140" s="584">
        <v>2</v>
      </c>
      <c r="K140" s="584">
        <v>1</v>
      </c>
      <c r="L140" s="584">
        <v>1</v>
      </c>
      <c r="M140" s="583"/>
      <c r="N140" s="400">
        <v>1</v>
      </c>
      <c r="O140" s="400">
        <v>0</v>
      </c>
      <c r="P140" s="400">
        <v>0</v>
      </c>
      <c r="Q140" s="403"/>
      <c r="R140" s="938">
        <v>5</v>
      </c>
      <c r="S140" s="937">
        <v>0</v>
      </c>
      <c r="T140" s="937">
        <v>0</v>
      </c>
      <c r="U140" s="936"/>
      <c r="V140" s="400">
        <v>4</v>
      </c>
      <c r="W140" s="400">
        <v>4</v>
      </c>
      <c r="X140" s="400">
        <v>4</v>
      </c>
      <c r="Y140" s="399"/>
      <c r="Z140" s="398">
        <v>2</v>
      </c>
      <c r="AA140" s="398">
        <v>1</v>
      </c>
      <c r="AB140" s="398">
        <v>1</v>
      </c>
      <c r="AC140" s="397"/>
      <c r="AD140" s="544"/>
      <c r="AE140" s="407"/>
      <c r="AF140" s="394"/>
      <c r="AG140" s="394"/>
      <c r="AH140" s="393"/>
      <c r="AI140" s="822">
        <v>2</v>
      </c>
      <c r="AJ140" s="822">
        <v>0</v>
      </c>
      <c r="AK140" s="822">
        <v>1</v>
      </c>
      <c r="AL140" s="821"/>
      <c r="AM140" s="394"/>
      <c r="AN140" s="394"/>
      <c r="AO140" s="394"/>
      <c r="AP140" s="393"/>
      <c r="AQ140" s="235">
        <v>3</v>
      </c>
      <c r="AR140" s="235">
        <v>1</v>
      </c>
      <c r="AS140" s="235">
        <v>1</v>
      </c>
      <c r="AT140" s="281"/>
      <c r="AU140" s="394"/>
      <c r="AV140" s="394"/>
      <c r="AW140" s="394"/>
      <c r="AX140" s="393"/>
      <c r="AY140" s="396"/>
      <c r="AZ140" s="396"/>
      <c r="BA140" s="396"/>
      <c r="BB140" s="395"/>
      <c r="BC140" s="544"/>
      <c r="BD140" s="407"/>
      <c r="BE140" s="394"/>
      <c r="BF140" s="394"/>
      <c r="BG140" s="393"/>
      <c r="BH140" s="398">
        <v>4</v>
      </c>
      <c r="BI140" s="398">
        <v>1</v>
      </c>
      <c r="BJ140" s="398">
        <v>1</v>
      </c>
      <c r="BK140" s="450"/>
      <c r="BL140" s="401">
        <v>2</v>
      </c>
      <c r="BM140" s="400">
        <v>0</v>
      </c>
      <c r="BN140" s="400">
        <v>0</v>
      </c>
      <c r="BO140" s="399"/>
      <c r="BP140" s="396"/>
      <c r="BQ140" s="396"/>
      <c r="BR140" s="396"/>
      <c r="BS140" s="449"/>
      <c r="BT140" s="407"/>
      <c r="BU140" s="394"/>
      <c r="BV140" s="394"/>
      <c r="BW140" s="393"/>
      <c r="BX140" s="618"/>
      <c r="BY140" s="618"/>
      <c r="BZ140" s="618"/>
      <c r="CA140" s="618"/>
    </row>
    <row r="141" spans="1:79" s="907" customFormat="1" ht="13.8" thickBot="1">
      <c r="A141" s="1153">
        <v>13</v>
      </c>
      <c r="B141" s="1152" t="s">
        <v>1753</v>
      </c>
      <c r="C141" s="994" t="s">
        <v>1633</v>
      </c>
      <c r="D141" s="1475" t="str">
        <f t="shared" si="40"/>
        <v>Dan Priest</v>
      </c>
      <c r="E141" s="1032">
        <f t="shared" si="52"/>
        <v>24</v>
      </c>
      <c r="F141" s="1032">
        <f t="shared" si="53"/>
        <v>8</v>
      </c>
      <c r="G141" s="1032">
        <f t="shared" si="54"/>
        <v>11</v>
      </c>
      <c r="H141" s="1032">
        <f t="shared" si="55"/>
        <v>0</v>
      </c>
      <c r="I141" s="1031">
        <f t="shared" si="56"/>
        <v>0.45833333333333331</v>
      </c>
      <c r="J141" s="930">
        <v>1</v>
      </c>
      <c r="K141" s="930">
        <v>2</v>
      </c>
      <c r="L141" s="930">
        <v>1</v>
      </c>
      <c r="M141" s="929"/>
      <c r="N141" s="915">
        <v>4</v>
      </c>
      <c r="O141" s="915">
        <v>2</v>
      </c>
      <c r="P141" s="915">
        <v>3</v>
      </c>
      <c r="Q141" s="924"/>
      <c r="R141" s="880"/>
      <c r="S141" s="652"/>
      <c r="T141" s="652"/>
      <c r="U141" s="655"/>
      <c r="V141" s="244"/>
      <c r="W141" s="244"/>
      <c r="X141" s="244"/>
      <c r="Y141" s="377"/>
      <c r="Z141" s="918">
        <v>3</v>
      </c>
      <c r="AA141" s="918">
        <v>1</v>
      </c>
      <c r="AB141" s="918">
        <v>1</v>
      </c>
      <c r="AC141" s="917"/>
      <c r="AD141" s="544"/>
      <c r="AE141" s="928">
        <v>3</v>
      </c>
      <c r="AF141" s="927">
        <v>0</v>
      </c>
      <c r="AG141" s="927">
        <v>1</v>
      </c>
      <c r="AH141" s="926"/>
      <c r="AI141" s="837">
        <v>2</v>
      </c>
      <c r="AJ141" s="837">
        <v>0</v>
      </c>
      <c r="AK141" s="837">
        <v>1</v>
      </c>
      <c r="AL141" s="836"/>
      <c r="AM141" s="915">
        <v>2</v>
      </c>
      <c r="AN141" s="915">
        <v>1</v>
      </c>
      <c r="AO141" s="915">
        <v>1</v>
      </c>
      <c r="AP141" s="914"/>
      <c r="AQ141" s="379"/>
      <c r="AR141" s="379"/>
      <c r="AS141" s="379"/>
      <c r="AT141" s="378"/>
      <c r="AU141" s="915">
        <v>2</v>
      </c>
      <c r="AV141" s="915">
        <v>1</v>
      </c>
      <c r="AW141" s="915">
        <v>1</v>
      </c>
      <c r="AX141" s="914"/>
      <c r="AY141" s="918">
        <v>3</v>
      </c>
      <c r="AZ141" s="918">
        <v>0</v>
      </c>
      <c r="BA141" s="918">
        <v>1</v>
      </c>
      <c r="BB141" s="917"/>
      <c r="BC141" s="544"/>
      <c r="BD141" s="916">
        <v>2</v>
      </c>
      <c r="BE141" s="915">
        <v>1</v>
      </c>
      <c r="BF141" s="915">
        <v>1</v>
      </c>
      <c r="BG141" s="914"/>
      <c r="BH141" s="379"/>
      <c r="BI141" s="379"/>
      <c r="BJ141" s="379"/>
      <c r="BK141" s="453"/>
      <c r="BL141" s="386"/>
      <c r="BM141" s="244"/>
      <c r="BN141" s="244"/>
      <c r="BO141" s="377"/>
      <c r="BP141" s="379"/>
      <c r="BQ141" s="379"/>
      <c r="BR141" s="379"/>
      <c r="BS141" s="453"/>
      <c r="BT141" s="916">
        <v>2</v>
      </c>
      <c r="BU141" s="915">
        <v>0</v>
      </c>
      <c r="BV141" s="915">
        <v>0</v>
      </c>
      <c r="BW141" s="914"/>
      <c r="BX141" s="618"/>
      <c r="BY141" s="618"/>
      <c r="BZ141" s="618"/>
      <c r="CA141" s="618"/>
    </row>
    <row r="142" spans="1:79" s="758" customFormat="1" ht="13.8" thickBot="1">
      <c r="A142" s="589">
        <v>14</v>
      </c>
      <c r="B142" s="715" t="s">
        <v>136</v>
      </c>
      <c r="C142" s="384" t="s">
        <v>1571</v>
      </c>
      <c r="D142" s="1475" t="str">
        <f t="shared" si="40"/>
        <v>Scott Hubble</v>
      </c>
      <c r="E142" s="586">
        <f t="shared" si="52"/>
        <v>60</v>
      </c>
      <c r="F142" s="586">
        <f t="shared" si="53"/>
        <v>22</v>
      </c>
      <c r="G142" s="586">
        <f t="shared" si="54"/>
        <v>30</v>
      </c>
      <c r="H142" s="586">
        <f t="shared" si="55"/>
        <v>3</v>
      </c>
      <c r="I142" s="585">
        <f t="shared" si="56"/>
        <v>0.5</v>
      </c>
      <c r="J142" s="886">
        <v>5</v>
      </c>
      <c r="K142" s="886">
        <v>1</v>
      </c>
      <c r="L142" s="886">
        <v>2</v>
      </c>
      <c r="M142" s="885"/>
      <c r="N142" s="326">
        <v>5</v>
      </c>
      <c r="O142" s="326">
        <v>1</v>
      </c>
      <c r="P142" s="326">
        <v>1</v>
      </c>
      <c r="Q142" s="1026">
        <v>1</v>
      </c>
      <c r="R142" s="913">
        <v>5</v>
      </c>
      <c r="S142" s="912">
        <v>2</v>
      </c>
      <c r="T142" s="912">
        <v>4</v>
      </c>
      <c r="U142" s="911"/>
      <c r="V142" s="234">
        <v>6</v>
      </c>
      <c r="W142" s="234">
        <v>4</v>
      </c>
      <c r="X142" s="234">
        <v>4</v>
      </c>
      <c r="Y142" s="280"/>
      <c r="Z142" s="379"/>
      <c r="AA142" s="379"/>
      <c r="AB142" s="379"/>
      <c r="AC142" s="378"/>
      <c r="AD142" s="544"/>
      <c r="AE142" s="386"/>
      <c r="AF142" s="244"/>
      <c r="AG142" s="244"/>
      <c r="AH142" s="377"/>
      <c r="AI142" s="837">
        <v>4</v>
      </c>
      <c r="AJ142" s="837">
        <v>1</v>
      </c>
      <c r="AK142" s="837">
        <v>2</v>
      </c>
      <c r="AL142" s="1151"/>
      <c r="AM142" s="234">
        <v>5</v>
      </c>
      <c r="AN142" s="234">
        <v>3</v>
      </c>
      <c r="AO142" s="234">
        <v>3</v>
      </c>
      <c r="AP142" s="280"/>
      <c r="AQ142" s="235">
        <v>5</v>
      </c>
      <c r="AR142" s="235">
        <v>3</v>
      </c>
      <c r="AS142" s="235">
        <v>4</v>
      </c>
      <c r="AT142" s="281"/>
      <c r="AU142" s="234">
        <v>3</v>
      </c>
      <c r="AV142" s="234">
        <v>0</v>
      </c>
      <c r="AW142" s="234">
        <v>0</v>
      </c>
      <c r="AX142" s="280"/>
      <c r="AY142" s="235">
        <v>6</v>
      </c>
      <c r="AZ142" s="235">
        <v>2</v>
      </c>
      <c r="BA142" s="235">
        <v>4</v>
      </c>
      <c r="BB142" s="281">
        <v>2</v>
      </c>
      <c r="BC142" s="544"/>
      <c r="BD142" s="284">
        <v>5</v>
      </c>
      <c r="BE142" s="234">
        <v>1</v>
      </c>
      <c r="BF142" s="234">
        <v>2</v>
      </c>
      <c r="BG142" s="280"/>
      <c r="BH142" s="235">
        <v>3</v>
      </c>
      <c r="BI142" s="235">
        <v>1</v>
      </c>
      <c r="BJ142" s="235">
        <v>1</v>
      </c>
      <c r="BK142" s="304"/>
      <c r="BL142" s="284">
        <v>3</v>
      </c>
      <c r="BM142" s="234">
        <v>0</v>
      </c>
      <c r="BN142" s="234">
        <v>0</v>
      </c>
      <c r="BO142" s="280"/>
      <c r="BP142" s="837">
        <v>5</v>
      </c>
      <c r="BQ142" s="837">
        <v>3</v>
      </c>
      <c r="BR142" s="837">
        <v>3</v>
      </c>
      <c r="BS142" s="967"/>
      <c r="BT142" s="386"/>
      <c r="BU142" s="244" t="s">
        <v>1199</v>
      </c>
      <c r="BV142" s="244"/>
      <c r="BW142" s="377"/>
      <c r="BX142" s="618"/>
      <c r="BY142" s="618"/>
      <c r="BZ142" s="618"/>
      <c r="CA142" s="618"/>
    </row>
    <row r="143" spans="1:79" s="907" customFormat="1" ht="13.8" thickBot="1">
      <c r="A143" s="1150">
        <v>15</v>
      </c>
      <c r="B143" s="1149" t="s">
        <v>1754</v>
      </c>
      <c r="C143" s="1494" t="s">
        <v>1755</v>
      </c>
      <c r="D143" s="1475" t="str">
        <f t="shared" si="40"/>
        <v>James Horton</v>
      </c>
      <c r="E143" s="1020">
        <f t="shared" si="52"/>
        <v>13</v>
      </c>
      <c r="F143" s="1020">
        <f t="shared" si="53"/>
        <v>2</v>
      </c>
      <c r="G143" s="1020">
        <f t="shared" si="54"/>
        <v>3</v>
      </c>
      <c r="H143" s="1020">
        <f t="shared" si="55"/>
        <v>0</v>
      </c>
      <c r="I143" s="1019">
        <f t="shared" si="56"/>
        <v>0.23076923076923078</v>
      </c>
      <c r="J143" s="1018"/>
      <c r="K143" s="1018"/>
      <c r="L143" s="1018"/>
      <c r="M143" s="1017"/>
      <c r="N143" s="1016"/>
      <c r="O143" s="1013"/>
      <c r="P143" s="1013"/>
      <c r="Q143" s="1148"/>
      <c r="R143" s="901"/>
      <c r="S143" s="900"/>
      <c r="T143" s="900"/>
      <c r="U143" s="899"/>
      <c r="V143" s="792"/>
      <c r="W143" s="792"/>
      <c r="X143" s="792"/>
      <c r="Y143" s="791"/>
      <c r="Z143" s="1147"/>
      <c r="AA143" s="1146"/>
      <c r="AB143" s="1146"/>
      <c r="AC143" s="1145"/>
      <c r="AD143" s="544"/>
      <c r="AE143" s="892">
        <v>2</v>
      </c>
      <c r="AF143" s="891">
        <v>1</v>
      </c>
      <c r="AG143" s="891">
        <v>1</v>
      </c>
      <c r="AH143" s="939"/>
      <c r="AI143" s="396"/>
      <c r="AJ143" s="396"/>
      <c r="AK143" s="396"/>
      <c r="AL143" s="395"/>
      <c r="AM143" s="792"/>
      <c r="AN143" s="792"/>
      <c r="AO143" s="792"/>
      <c r="AP143" s="791"/>
      <c r="AQ143" s="795"/>
      <c r="AR143" s="795"/>
      <c r="AS143" s="795"/>
      <c r="AT143" s="794"/>
      <c r="AU143" s="792">
        <v>2</v>
      </c>
      <c r="AV143" s="792">
        <v>0</v>
      </c>
      <c r="AW143" s="792">
        <v>0</v>
      </c>
      <c r="AX143" s="791"/>
      <c r="AY143" s="795">
        <v>3</v>
      </c>
      <c r="AZ143" s="795">
        <v>0</v>
      </c>
      <c r="BA143" s="795">
        <v>1</v>
      </c>
      <c r="BB143" s="794"/>
      <c r="BC143" s="544"/>
      <c r="BD143" s="793">
        <v>2</v>
      </c>
      <c r="BE143" s="792">
        <v>0</v>
      </c>
      <c r="BF143" s="792">
        <v>0</v>
      </c>
      <c r="BG143" s="791"/>
      <c r="BH143" s="396"/>
      <c r="BI143" s="396"/>
      <c r="BJ143" s="396"/>
      <c r="BK143" s="449"/>
      <c r="BL143" s="793">
        <v>2</v>
      </c>
      <c r="BM143" s="792">
        <v>1</v>
      </c>
      <c r="BN143" s="792">
        <v>1</v>
      </c>
      <c r="BO143" s="791"/>
      <c r="BP143" s="396"/>
      <c r="BQ143" s="396"/>
      <c r="BR143" s="396"/>
      <c r="BS143" s="449"/>
      <c r="BT143" s="793">
        <v>2</v>
      </c>
      <c r="BU143" s="792">
        <v>0</v>
      </c>
      <c r="BV143" s="792">
        <v>0</v>
      </c>
      <c r="BW143" s="791"/>
      <c r="BX143" s="618"/>
      <c r="BY143" s="618"/>
      <c r="BZ143" s="618"/>
      <c r="CA143" s="618"/>
    </row>
    <row r="144" spans="1:79" ht="13.8" thickBot="1">
      <c r="A144" s="540"/>
      <c r="B144" s="555" t="s">
        <v>43</v>
      </c>
      <c r="C144" s="555"/>
      <c r="D144" s="1475" t="str">
        <f t="shared" si="40"/>
        <v xml:space="preserve"> Slater</v>
      </c>
      <c r="E144" s="554">
        <f>SUM(E129:E143)</f>
        <v>794</v>
      </c>
      <c r="F144" s="553">
        <f>SUM(F129:F143)</f>
        <v>279</v>
      </c>
      <c r="G144" s="553">
        <f>SUM(G129:G143)</f>
        <v>440</v>
      </c>
      <c r="H144" s="553">
        <f>SUM(H129:H143)</f>
        <v>13</v>
      </c>
      <c r="I144" s="552">
        <f t="shared" si="56"/>
        <v>0.55415617128463479</v>
      </c>
      <c r="J144" s="548">
        <f t="shared" ref="J144:AC144" si="57">SUM(J129:J143)</f>
        <v>47</v>
      </c>
      <c r="K144" s="548">
        <f t="shared" si="57"/>
        <v>16</v>
      </c>
      <c r="L144" s="548">
        <f t="shared" si="57"/>
        <v>22</v>
      </c>
      <c r="M144" s="547">
        <f t="shared" si="57"/>
        <v>0</v>
      </c>
      <c r="N144" s="546">
        <f t="shared" si="57"/>
        <v>53</v>
      </c>
      <c r="O144" s="546">
        <f t="shared" si="57"/>
        <v>22</v>
      </c>
      <c r="P144" s="546">
        <f t="shared" si="57"/>
        <v>29</v>
      </c>
      <c r="Q144" s="551">
        <f t="shared" si="57"/>
        <v>6</v>
      </c>
      <c r="R144" s="422">
        <f t="shared" si="57"/>
        <v>51</v>
      </c>
      <c r="S144" s="366">
        <f t="shared" si="57"/>
        <v>15</v>
      </c>
      <c r="T144" s="366">
        <f t="shared" si="57"/>
        <v>27</v>
      </c>
      <c r="U144" s="365">
        <f t="shared" si="57"/>
        <v>1</v>
      </c>
      <c r="V144" s="546">
        <f t="shared" si="57"/>
        <v>70</v>
      </c>
      <c r="W144" s="546">
        <f t="shared" si="57"/>
        <v>40</v>
      </c>
      <c r="X144" s="546">
        <f t="shared" si="57"/>
        <v>49</v>
      </c>
      <c r="Y144" s="545">
        <f t="shared" si="57"/>
        <v>2</v>
      </c>
      <c r="Z144" s="548">
        <f t="shared" si="57"/>
        <v>52</v>
      </c>
      <c r="AA144" s="548">
        <f t="shared" si="57"/>
        <v>15</v>
      </c>
      <c r="AB144" s="548">
        <f t="shared" si="57"/>
        <v>30</v>
      </c>
      <c r="AC144" s="547">
        <f t="shared" si="57"/>
        <v>0</v>
      </c>
      <c r="AD144" s="544"/>
      <c r="AE144" s="543">
        <f t="shared" ref="AE144:BB144" si="58">SUM(AE129:AE143)</f>
        <v>30</v>
      </c>
      <c r="AF144" s="542">
        <f t="shared" si="58"/>
        <v>8</v>
      </c>
      <c r="AG144" s="542">
        <f t="shared" si="58"/>
        <v>16</v>
      </c>
      <c r="AH144" s="541">
        <f t="shared" si="58"/>
        <v>0</v>
      </c>
      <c r="AI144" s="543">
        <f t="shared" si="58"/>
        <v>38</v>
      </c>
      <c r="AJ144" s="542">
        <f t="shared" si="58"/>
        <v>14</v>
      </c>
      <c r="AK144" s="542">
        <f t="shared" si="58"/>
        <v>17</v>
      </c>
      <c r="AL144" s="541">
        <f t="shared" si="58"/>
        <v>0</v>
      </c>
      <c r="AM144" s="543">
        <f t="shared" si="58"/>
        <v>55</v>
      </c>
      <c r="AN144" s="542">
        <f t="shared" si="58"/>
        <v>24</v>
      </c>
      <c r="AO144" s="542">
        <f t="shared" si="58"/>
        <v>34</v>
      </c>
      <c r="AP144" s="541">
        <f t="shared" si="58"/>
        <v>0</v>
      </c>
      <c r="AQ144" s="543">
        <f t="shared" si="58"/>
        <v>53</v>
      </c>
      <c r="AR144" s="542">
        <f t="shared" si="58"/>
        <v>14</v>
      </c>
      <c r="AS144" s="542">
        <f t="shared" si="58"/>
        <v>28</v>
      </c>
      <c r="AT144" s="541">
        <f t="shared" si="58"/>
        <v>1</v>
      </c>
      <c r="AU144" s="543">
        <f t="shared" si="58"/>
        <v>50</v>
      </c>
      <c r="AV144" s="542">
        <f t="shared" si="58"/>
        <v>21</v>
      </c>
      <c r="AW144" s="542">
        <f t="shared" si="58"/>
        <v>32</v>
      </c>
      <c r="AX144" s="541">
        <f t="shared" si="58"/>
        <v>0</v>
      </c>
      <c r="AY144" s="543">
        <f t="shared" si="58"/>
        <v>63</v>
      </c>
      <c r="AZ144" s="542">
        <f t="shared" si="58"/>
        <v>28</v>
      </c>
      <c r="BA144" s="542">
        <f t="shared" si="58"/>
        <v>42</v>
      </c>
      <c r="BB144" s="541">
        <f t="shared" si="58"/>
        <v>2</v>
      </c>
      <c r="BC144" s="544"/>
      <c r="BD144" s="543">
        <f t="shared" ref="BD144:BW144" si="59">SUM(BD129:BD143)</f>
        <v>51</v>
      </c>
      <c r="BE144" s="542">
        <f t="shared" si="59"/>
        <v>11</v>
      </c>
      <c r="BF144" s="542">
        <f t="shared" si="59"/>
        <v>25</v>
      </c>
      <c r="BG144" s="541">
        <f t="shared" si="59"/>
        <v>0</v>
      </c>
      <c r="BH144" s="543">
        <f t="shared" si="59"/>
        <v>42</v>
      </c>
      <c r="BI144" s="542">
        <f t="shared" si="59"/>
        <v>12</v>
      </c>
      <c r="BJ144" s="542">
        <f t="shared" si="59"/>
        <v>20</v>
      </c>
      <c r="BK144" s="541">
        <f t="shared" si="59"/>
        <v>1</v>
      </c>
      <c r="BL144" s="543">
        <f t="shared" si="59"/>
        <v>42</v>
      </c>
      <c r="BM144" s="542">
        <f t="shared" si="59"/>
        <v>9</v>
      </c>
      <c r="BN144" s="542">
        <f t="shared" si="59"/>
        <v>18</v>
      </c>
      <c r="BO144" s="541">
        <f t="shared" si="59"/>
        <v>0</v>
      </c>
      <c r="BP144" s="966">
        <f t="shared" si="59"/>
        <v>50</v>
      </c>
      <c r="BQ144" s="965">
        <f t="shared" si="59"/>
        <v>13</v>
      </c>
      <c r="BR144" s="965">
        <f t="shared" si="59"/>
        <v>25</v>
      </c>
      <c r="BS144" s="964">
        <f t="shared" si="59"/>
        <v>0</v>
      </c>
      <c r="BT144" s="543">
        <f t="shared" si="59"/>
        <v>47</v>
      </c>
      <c r="BU144" s="542">
        <f t="shared" si="59"/>
        <v>17</v>
      </c>
      <c r="BV144" s="542">
        <f t="shared" si="59"/>
        <v>26</v>
      </c>
      <c r="BW144" s="541">
        <f t="shared" si="59"/>
        <v>0</v>
      </c>
    </row>
    <row r="145" spans="1:79" ht="16.2" thickBot="1">
      <c r="A145" s="540"/>
      <c r="B145" s="540"/>
      <c r="C145" s="540"/>
      <c r="D145" s="1475" t="str">
        <f t="shared" si="40"/>
        <v xml:space="preserve"> </v>
      </c>
      <c r="E145" s="1916" t="s">
        <v>1296</v>
      </c>
      <c r="F145" s="1917"/>
      <c r="G145" s="1917"/>
      <c r="H145" s="1917"/>
      <c r="I145" s="1918"/>
      <c r="J145" s="1909">
        <v>12</v>
      </c>
      <c r="K145" s="1910"/>
      <c r="L145" s="1910"/>
      <c r="M145" s="1911"/>
      <c r="N145" s="1909">
        <v>12</v>
      </c>
      <c r="O145" s="1910"/>
      <c r="P145" s="1910"/>
      <c r="Q145" s="1911"/>
      <c r="R145" s="1946" t="s">
        <v>1348</v>
      </c>
      <c r="S145" s="1928"/>
      <c r="T145" s="1928"/>
      <c r="U145" s="1929"/>
      <c r="V145" s="1909">
        <v>12</v>
      </c>
      <c r="W145" s="1910"/>
      <c r="X145" s="1910"/>
      <c r="Y145" s="1911"/>
      <c r="Z145" s="1909">
        <v>12</v>
      </c>
      <c r="AA145" s="1910"/>
      <c r="AB145" s="1910"/>
      <c r="AC145" s="1911"/>
      <c r="AD145" s="539"/>
      <c r="AE145" s="1946" t="s">
        <v>1348</v>
      </c>
      <c r="AF145" s="1928"/>
      <c r="AG145" s="1928"/>
      <c r="AH145" s="1929"/>
      <c r="AI145" s="1946" t="s">
        <v>1348</v>
      </c>
      <c r="AJ145" s="1928"/>
      <c r="AK145" s="1928"/>
      <c r="AL145" s="1929"/>
      <c r="AM145" s="1909">
        <v>12</v>
      </c>
      <c r="AN145" s="1910"/>
      <c r="AO145" s="1910"/>
      <c r="AP145" s="1911"/>
      <c r="AQ145" s="1952" t="s">
        <v>1347</v>
      </c>
      <c r="AR145" s="1953"/>
      <c r="AS145" s="1953"/>
      <c r="AT145" s="1954"/>
      <c r="AU145" s="1909">
        <v>13</v>
      </c>
      <c r="AV145" s="1910"/>
      <c r="AW145" s="1910"/>
      <c r="AX145" s="1911"/>
      <c r="AY145" s="1909">
        <v>12.5</v>
      </c>
      <c r="AZ145" s="1910"/>
      <c r="BA145" s="1910"/>
      <c r="BB145" s="1911"/>
      <c r="BC145" s="539"/>
      <c r="BD145" s="1926" t="s">
        <v>1417</v>
      </c>
      <c r="BE145" s="1910"/>
      <c r="BF145" s="1910"/>
      <c r="BG145" s="1911"/>
      <c r="BH145" s="1909" t="s">
        <v>1346</v>
      </c>
      <c r="BI145" s="1910"/>
      <c r="BJ145" s="1910"/>
      <c r="BK145" s="1911"/>
      <c r="BL145" s="1909" t="s">
        <v>1346</v>
      </c>
      <c r="BM145" s="1910"/>
      <c r="BN145" s="1910"/>
      <c r="BO145" s="1911"/>
      <c r="BP145" s="1909"/>
      <c r="BQ145" s="1910"/>
      <c r="BR145" s="1910"/>
      <c r="BS145" s="1911"/>
      <c r="BT145" s="1909"/>
      <c r="BU145" s="1910"/>
      <c r="BV145" s="1910"/>
      <c r="BW145" s="1911"/>
    </row>
    <row r="146" spans="1:79" ht="13.8" thickBot="1">
      <c r="A146" s="540"/>
      <c r="B146" s="540"/>
      <c r="C146" s="540"/>
      <c r="D146" s="1475" t="str">
        <f t="shared" si="40"/>
        <v xml:space="preserve"> </v>
      </c>
      <c r="E146" s="540"/>
      <c r="F146" s="540"/>
      <c r="G146" s="540"/>
      <c r="H146" s="540"/>
      <c r="I146" s="540"/>
      <c r="J146" s="540"/>
      <c r="K146" s="540"/>
      <c r="L146" s="540"/>
      <c r="M146" s="540"/>
      <c r="N146" s="540"/>
      <c r="O146" s="540"/>
      <c r="P146" s="540"/>
      <c r="Q146" s="540"/>
      <c r="R146" s="540"/>
      <c r="S146" s="540"/>
      <c r="T146" s="540"/>
      <c r="U146" s="540"/>
      <c r="V146" s="540"/>
      <c r="W146" s="540"/>
      <c r="X146" s="540"/>
      <c r="Y146" s="540"/>
      <c r="Z146" s="540"/>
      <c r="AA146" s="540"/>
      <c r="AB146" s="540"/>
      <c r="AC146" s="540"/>
      <c r="AD146" s="610"/>
      <c r="AE146" s="540"/>
      <c r="AF146" s="540"/>
      <c r="AG146" s="540"/>
      <c r="AH146" s="540"/>
      <c r="AI146" s="540"/>
      <c r="AJ146" s="540"/>
      <c r="AK146" s="540"/>
      <c r="AL146" s="540"/>
      <c r="AM146" s="540"/>
      <c r="AN146" s="540"/>
      <c r="AO146" s="540"/>
      <c r="AP146" s="540"/>
      <c r="AQ146" s="540"/>
      <c r="AR146" s="540"/>
      <c r="AS146" s="540"/>
      <c r="AT146" s="540"/>
      <c r="AU146" s="540"/>
      <c r="AV146" s="540"/>
      <c r="AW146" s="540"/>
      <c r="AX146" s="540"/>
      <c r="AY146" s="540"/>
      <c r="AZ146" s="540"/>
      <c r="BA146" s="540"/>
      <c r="BB146" s="540"/>
      <c r="BC146" s="610"/>
      <c r="BD146" s="540"/>
      <c r="BE146" s="540"/>
      <c r="BF146" s="540"/>
      <c r="BG146" s="540"/>
      <c r="BH146" s="540"/>
      <c r="BI146" s="540"/>
      <c r="BJ146" s="540"/>
      <c r="BK146" s="540"/>
      <c r="BL146" s="540"/>
      <c r="BM146" s="540"/>
      <c r="BN146" s="540"/>
      <c r="BO146" s="540"/>
      <c r="BP146" s="540"/>
      <c r="BQ146" s="540"/>
      <c r="BR146" s="540"/>
      <c r="BS146" s="540"/>
      <c r="BT146" s="540"/>
      <c r="BU146" s="540"/>
      <c r="BV146" s="540"/>
      <c r="BW146" s="540"/>
    </row>
    <row r="147" spans="1:79" s="61" customFormat="1" ht="23.4" thickBot="1">
      <c r="A147" s="1950">
        <v>8</v>
      </c>
      <c r="B147" s="1940" t="s">
        <v>29</v>
      </c>
      <c r="C147" s="1276"/>
      <c r="D147" s="1475" t="str">
        <f t="shared" si="40"/>
        <v xml:space="preserve"> Hoffman</v>
      </c>
      <c r="E147" s="1905">
        <v>2011</v>
      </c>
      <c r="F147" s="1906"/>
      <c r="G147" s="1906"/>
      <c r="H147" s="1906"/>
      <c r="I147" s="1907"/>
      <c r="J147" s="1887" t="s">
        <v>1109</v>
      </c>
      <c r="K147" s="1888"/>
      <c r="L147" s="1888"/>
      <c r="M147" s="1889"/>
      <c r="N147" s="1908" t="s">
        <v>1108</v>
      </c>
      <c r="O147" s="1891"/>
      <c r="P147" s="1891"/>
      <c r="Q147" s="1892"/>
      <c r="R147" s="1887" t="s">
        <v>1107</v>
      </c>
      <c r="S147" s="1888"/>
      <c r="T147" s="1888"/>
      <c r="U147" s="1889"/>
      <c r="V147" s="1908" t="s">
        <v>1106</v>
      </c>
      <c r="W147" s="1891"/>
      <c r="X147" s="1891"/>
      <c r="Y147" s="1892"/>
      <c r="Z147" s="1887" t="s">
        <v>1105</v>
      </c>
      <c r="AA147" s="1888"/>
      <c r="AB147" s="1888"/>
      <c r="AC147" s="1889"/>
      <c r="AD147" s="962"/>
      <c r="AE147" s="1890" t="s">
        <v>1104</v>
      </c>
      <c r="AF147" s="1891"/>
      <c r="AG147" s="1891"/>
      <c r="AH147" s="1892"/>
      <c r="AI147" s="1887" t="s">
        <v>1103</v>
      </c>
      <c r="AJ147" s="1888"/>
      <c r="AK147" s="1888"/>
      <c r="AL147" s="1889"/>
      <c r="AM147" s="1908" t="s">
        <v>1102</v>
      </c>
      <c r="AN147" s="1891"/>
      <c r="AO147" s="1891"/>
      <c r="AP147" s="1892"/>
      <c r="AQ147" s="1887" t="s">
        <v>1101</v>
      </c>
      <c r="AR147" s="1888"/>
      <c r="AS147" s="1888"/>
      <c r="AT147" s="1889"/>
      <c r="AU147" s="1908" t="s">
        <v>1100</v>
      </c>
      <c r="AV147" s="1891"/>
      <c r="AW147" s="1891"/>
      <c r="AX147" s="1892"/>
      <c r="AY147" s="1887" t="s">
        <v>1099</v>
      </c>
      <c r="AZ147" s="1888"/>
      <c r="BA147" s="1888"/>
      <c r="BB147" s="1889"/>
      <c r="BC147" s="962"/>
      <c r="BD147" s="1890" t="s">
        <v>1098</v>
      </c>
      <c r="BE147" s="1891"/>
      <c r="BF147" s="1891"/>
      <c r="BG147" s="1892"/>
      <c r="BH147" s="1893" t="s">
        <v>1097</v>
      </c>
      <c r="BI147" s="1894"/>
      <c r="BJ147" s="1894"/>
      <c r="BK147" s="1895"/>
      <c r="BL147" s="1896" t="s">
        <v>1096</v>
      </c>
      <c r="BM147" s="1897"/>
      <c r="BN147" s="1897"/>
      <c r="BO147" s="1898"/>
      <c r="BP147" s="1893" t="s">
        <v>1095</v>
      </c>
      <c r="BQ147" s="1894"/>
      <c r="BR147" s="1894"/>
      <c r="BS147" s="1895"/>
      <c r="BT147" s="1896" t="s">
        <v>1094</v>
      </c>
      <c r="BU147" s="1897"/>
      <c r="BV147" s="1897"/>
      <c r="BW147" s="1912"/>
      <c r="BX147" s="963"/>
      <c r="BY147" s="963"/>
      <c r="BZ147" s="963"/>
      <c r="CA147" s="963"/>
    </row>
    <row r="148" spans="1:79" ht="12.75" customHeight="1" thickBot="1">
      <c r="A148" s="1950"/>
      <c r="B148" s="1940"/>
      <c r="C148" s="1276"/>
      <c r="D148" s="1475" t="str">
        <f t="shared" si="40"/>
        <v xml:space="preserve"> </v>
      </c>
      <c r="E148" s="1905"/>
      <c r="F148" s="1906"/>
      <c r="G148" s="1906"/>
      <c r="H148" s="1906"/>
      <c r="I148" s="1907"/>
      <c r="J148" s="1934" t="s">
        <v>1365</v>
      </c>
      <c r="K148" s="1931"/>
      <c r="L148" s="1931"/>
      <c r="M148" s="1932"/>
      <c r="N148" s="1934" t="s">
        <v>1364</v>
      </c>
      <c r="O148" s="1931"/>
      <c r="P148" s="1931"/>
      <c r="Q148" s="1932"/>
      <c r="R148" s="1934" t="s">
        <v>1361</v>
      </c>
      <c r="S148" s="1931"/>
      <c r="T148" s="1931"/>
      <c r="U148" s="1932"/>
      <c r="V148" s="1934" t="s">
        <v>1363</v>
      </c>
      <c r="W148" s="1931"/>
      <c r="X148" s="1931"/>
      <c r="Y148" s="1932"/>
      <c r="Z148" s="1934" t="s">
        <v>1362</v>
      </c>
      <c r="AA148" s="1931"/>
      <c r="AB148" s="1931"/>
      <c r="AC148" s="1932"/>
      <c r="AD148" s="962"/>
      <c r="AE148" s="1930" t="s">
        <v>1360</v>
      </c>
      <c r="AF148" s="1931"/>
      <c r="AG148" s="1931"/>
      <c r="AH148" s="1932"/>
      <c r="AI148" s="1934" t="s">
        <v>1363</v>
      </c>
      <c r="AJ148" s="1931"/>
      <c r="AK148" s="1931"/>
      <c r="AL148" s="1932"/>
      <c r="AM148" s="1934" t="s">
        <v>1361</v>
      </c>
      <c r="AN148" s="1931"/>
      <c r="AO148" s="1931"/>
      <c r="AP148" s="1932"/>
      <c r="AQ148" s="1934" t="s">
        <v>1362</v>
      </c>
      <c r="AR148" s="1931"/>
      <c r="AS148" s="1931"/>
      <c r="AT148" s="1932"/>
      <c r="AU148" s="1934" t="s">
        <v>1360</v>
      </c>
      <c r="AV148" s="1931"/>
      <c r="AW148" s="1931"/>
      <c r="AX148" s="1932"/>
      <c r="AY148" s="1934" t="s">
        <v>1363</v>
      </c>
      <c r="AZ148" s="1931"/>
      <c r="BA148" s="1931"/>
      <c r="BB148" s="1932"/>
      <c r="BC148" s="962"/>
      <c r="BD148" s="1930" t="s">
        <v>1365</v>
      </c>
      <c r="BE148" s="1931"/>
      <c r="BF148" s="1931"/>
      <c r="BG148" s="1932"/>
      <c r="BH148" s="1933" t="s">
        <v>1362</v>
      </c>
      <c r="BI148" s="1906"/>
      <c r="BJ148" s="1906"/>
      <c r="BK148" s="1907"/>
      <c r="BL148" s="1933" t="s">
        <v>1360</v>
      </c>
      <c r="BM148" s="1906"/>
      <c r="BN148" s="1906"/>
      <c r="BO148" s="1907"/>
      <c r="BP148" s="1933" t="s">
        <v>1361</v>
      </c>
      <c r="BQ148" s="1906"/>
      <c r="BR148" s="1906"/>
      <c r="BS148" s="1907"/>
      <c r="BT148" s="1933" t="s">
        <v>1364</v>
      </c>
      <c r="BU148" s="1906"/>
      <c r="BV148" s="1906"/>
      <c r="BW148" s="1935"/>
    </row>
    <row r="149" spans="1:79" ht="23.4" thickBot="1">
      <c r="A149" s="1950"/>
      <c r="B149" s="1940"/>
      <c r="C149" s="1276"/>
      <c r="D149" s="1475" t="str">
        <f t="shared" si="40"/>
        <v xml:space="preserve"> </v>
      </c>
      <c r="E149" s="603" t="s">
        <v>268</v>
      </c>
      <c r="F149" s="603" t="s">
        <v>1092</v>
      </c>
      <c r="G149" s="603" t="s">
        <v>267</v>
      </c>
      <c r="H149" s="603" t="s">
        <v>266</v>
      </c>
      <c r="I149" s="602" t="s">
        <v>265</v>
      </c>
      <c r="J149" s="605" t="s">
        <v>268</v>
      </c>
      <c r="K149" s="605" t="s">
        <v>1092</v>
      </c>
      <c r="L149" s="605" t="s">
        <v>267</v>
      </c>
      <c r="M149" s="604" t="s">
        <v>266</v>
      </c>
      <c r="N149" s="605" t="s">
        <v>268</v>
      </c>
      <c r="O149" s="605" t="s">
        <v>1092</v>
      </c>
      <c r="P149" s="605" t="s">
        <v>267</v>
      </c>
      <c r="Q149" s="608" t="s">
        <v>266</v>
      </c>
      <c r="R149" s="704" t="s">
        <v>268</v>
      </c>
      <c r="S149" s="603" t="s">
        <v>1092</v>
      </c>
      <c r="T149" s="603" t="s">
        <v>267</v>
      </c>
      <c r="U149" s="602" t="s">
        <v>266</v>
      </c>
      <c r="V149" s="603" t="s">
        <v>268</v>
      </c>
      <c r="W149" s="603" t="s">
        <v>1092</v>
      </c>
      <c r="X149" s="603" t="s">
        <v>267</v>
      </c>
      <c r="Y149" s="607" t="s">
        <v>266</v>
      </c>
      <c r="Z149" s="606" t="s">
        <v>268</v>
      </c>
      <c r="AA149" s="605" t="s">
        <v>1092</v>
      </c>
      <c r="AB149" s="605" t="s">
        <v>267</v>
      </c>
      <c r="AC149" s="604" t="s">
        <v>266</v>
      </c>
      <c r="AD149" s="544"/>
      <c r="AE149" s="704" t="s">
        <v>268</v>
      </c>
      <c r="AF149" s="603" t="s">
        <v>1092</v>
      </c>
      <c r="AG149" s="603" t="s">
        <v>267</v>
      </c>
      <c r="AH149" s="602" t="s">
        <v>266</v>
      </c>
      <c r="AI149" s="603" t="s">
        <v>268</v>
      </c>
      <c r="AJ149" s="603" t="s">
        <v>1092</v>
      </c>
      <c r="AK149" s="603" t="s">
        <v>267</v>
      </c>
      <c r="AL149" s="602" t="s">
        <v>266</v>
      </c>
      <c r="AM149" s="603" t="s">
        <v>268</v>
      </c>
      <c r="AN149" s="603" t="s">
        <v>1092</v>
      </c>
      <c r="AO149" s="603" t="s">
        <v>267</v>
      </c>
      <c r="AP149" s="602" t="s">
        <v>266</v>
      </c>
      <c r="AQ149" s="603" t="s">
        <v>268</v>
      </c>
      <c r="AR149" s="603" t="s">
        <v>1092</v>
      </c>
      <c r="AS149" s="603" t="s">
        <v>267</v>
      </c>
      <c r="AT149" s="602" t="s">
        <v>266</v>
      </c>
      <c r="AU149" s="605" t="s">
        <v>268</v>
      </c>
      <c r="AV149" s="605" t="s">
        <v>1092</v>
      </c>
      <c r="AW149" s="605" t="s">
        <v>267</v>
      </c>
      <c r="AX149" s="604" t="s">
        <v>266</v>
      </c>
      <c r="AY149" s="605" t="s">
        <v>268</v>
      </c>
      <c r="AZ149" s="605" t="s">
        <v>1092</v>
      </c>
      <c r="BA149" s="605" t="s">
        <v>267</v>
      </c>
      <c r="BB149" s="604" t="s">
        <v>266</v>
      </c>
      <c r="BC149" s="544"/>
      <c r="BD149" s="606" t="s">
        <v>268</v>
      </c>
      <c r="BE149" s="605" t="s">
        <v>1092</v>
      </c>
      <c r="BF149" s="605" t="s">
        <v>267</v>
      </c>
      <c r="BG149" s="604" t="s">
        <v>266</v>
      </c>
      <c r="BH149" s="605" t="s">
        <v>268</v>
      </c>
      <c r="BI149" s="605" t="s">
        <v>1092</v>
      </c>
      <c r="BJ149" s="605" t="s">
        <v>267</v>
      </c>
      <c r="BK149" s="604" t="s">
        <v>266</v>
      </c>
      <c r="BL149" s="605" t="s">
        <v>268</v>
      </c>
      <c r="BM149" s="605" t="s">
        <v>1092</v>
      </c>
      <c r="BN149" s="605" t="s">
        <v>267</v>
      </c>
      <c r="BO149" s="604" t="s">
        <v>266</v>
      </c>
      <c r="BP149" s="603" t="s">
        <v>268</v>
      </c>
      <c r="BQ149" s="603" t="s">
        <v>1092</v>
      </c>
      <c r="BR149" s="603" t="s">
        <v>267</v>
      </c>
      <c r="BS149" s="602" t="s">
        <v>266</v>
      </c>
      <c r="BT149" s="605" t="s">
        <v>268</v>
      </c>
      <c r="BU149" s="605" t="s">
        <v>1092</v>
      </c>
      <c r="BV149" s="605" t="s">
        <v>267</v>
      </c>
      <c r="BW149" s="604" t="s">
        <v>266</v>
      </c>
    </row>
    <row r="150" spans="1:79" s="907" customFormat="1" ht="13.8" thickBot="1">
      <c r="A150" s="1144">
        <v>1</v>
      </c>
      <c r="B150" s="1143" t="s">
        <v>29</v>
      </c>
      <c r="C150" s="1143" t="s">
        <v>1568</v>
      </c>
      <c r="D150" s="1475" t="str">
        <f t="shared" si="40"/>
        <v>Derek Hoffman</v>
      </c>
      <c r="E150" s="1142">
        <f t="shared" ref="E150:E164" si="60">SUM(J150,N150,R150,V150,Z150,AE150,AI150,AM150,AQ150,AU150,AY150,BD150,BH150,BL150,BP150,BT150)</f>
        <v>76</v>
      </c>
      <c r="F150" s="1141">
        <f t="shared" ref="F150:F164" si="61">SUM(K150,O150,S150,W150,AA150,AF150,AJ150,AN150,AR150,AV150,AZ150,BE150,BI150,BM150,BU150,BQ150)</f>
        <v>39</v>
      </c>
      <c r="G150" s="1141">
        <f t="shared" ref="G150:G164" si="62">SUM(L150,P150,T150,X150,AB150,AG150,AK150,AO150,AS150,AW150,BA150,BF150,BJ150,BN150,BV150,BR150)</f>
        <v>51</v>
      </c>
      <c r="H150" s="1141">
        <f t="shared" ref="H150:H164" si="63">SUM(M150,Q150,U150,Y150,AC150,AH150,AL150,AP150,AT150,AX150,BB150,BG150,BK150,BO150,BW150,BS150)</f>
        <v>13</v>
      </c>
      <c r="I150" s="1140">
        <f t="shared" ref="I150:I165" si="64">(G150/E150)</f>
        <v>0.67105263157894735</v>
      </c>
      <c r="J150" s="1139">
        <v>6</v>
      </c>
      <c r="K150" s="1138">
        <v>4</v>
      </c>
      <c r="L150" s="1138">
        <v>4</v>
      </c>
      <c r="M150" s="1137">
        <v>1</v>
      </c>
      <c r="N150" s="947">
        <v>5</v>
      </c>
      <c r="O150" s="946">
        <v>2</v>
      </c>
      <c r="P150" s="946">
        <v>3</v>
      </c>
      <c r="Q150" s="1136"/>
      <c r="R150" s="950">
        <v>4</v>
      </c>
      <c r="S150" s="949">
        <v>2</v>
      </c>
      <c r="T150" s="949">
        <v>3</v>
      </c>
      <c r="U150" s="948"/>
      <c r="V150" s="915">
        <v>5</v>
      </c>
      <c r="W150" s="915">
        <v>3</v>
      </c>
      <c r="X150" s="915">
        <v>3</v>
      </c>
      <c r="Y150" s="914">
        <v>2</v>
      </c>
      <c r="Z150" s="918">
        <v>4</v>
      </c>
      <c r="AA150" s="918">
        <v>2</v>
      </c>
      <c r="AB150" s="918">
        <v>2</v>
      </c>
      <c r="AC150" s="917"/>
      <c r="AD150" s="369"/>
      <c r="AE150" s="928">
        <v>4</v>
      </c>
      <c r="AF150" s="927">
        <v>1</v>
      </c>
      <c r="AG150" s="927">
        <v>2</v>
      </c>
      <c r="AH150" s="926"/>
      <c r="AI150" s="837">
        <v>5</v>
      </c>
      <c r="AJ150" s="837">
        <v>3</v>
      </c>
      <c r="AK150" s="837">
        <v>3</v>
      </c>
      <c r="AL150" s="836"/>
      <c r="AM150" s="915">
        <v>5</v>
      </c>
      <c r="AN150" s="915">
        <v>2</v>
      </c>
      <c r="AO150" s="915">
        <v>3</v>
      </c>
      <c r="AP150" s="914">
        <v>1</v>
      </c>
      <c r="AQ150" s="918">
        <v>5</v>
      </c>
      <c r="AR150" s="918">
        <v>1</v>
      </c>
      <c r="AS150" s="918">
        <v>4</v>
      </c>
      <c r="AT150" s="917"/>
      <c r="AU150" s="915">
        <v>4</v>
      </c>
      <c r="AV150" s="915">
        <v>3</v>
      </c>
      <c r="AW150" s="915">
        <v>3</v>
      </c>
      <c r="AX150" s="914"/>
      <c r="AY150" s="918">
        <v>4</v>
      </c>
      <c r="AZ150" s="918">
        <v>2</v>
      </c>
      <c r="BA150" s="918">
        <v>3</v>
      </c>
      <c r="BB150" s="917">
        <v>2</v>
      </c>
      <c r="BC150" s="369"/>
      <c r="BD150" s="916">
        <v>5</v>
      </c>
      <c r="BE150" s="915">
        <v>3</v>
      </c>
      <c r="BF150" s="915">
        <v>4</v>
      </c>
      <c r="BG150" s="914">
        <v>3</v>
      </c>
      <c r="BH150" s="918">
        <v>5</v>
      </c>
      <c r="BI150" s="918">
        <v>3</v>
      </c>
      <c r="BJ150" s="918">
        <v>4</v>
      </c>
      <c r="BK150" s="925"/>
      <c r="BL150" s="916">
        <v>5</v>
      </c>
      <c r="BM150" s="915">
        <v>4</v>
      </c>
      <c r="BN150" s="915">
        <v>4</v>
      </c>
      <c r="BO150" s="914">
        <v>2</v>
      </c>
      <c r="BP150" s="837">
        <v>5</v>
      </c>
      <c r="BQ150" s="837">
        <v>2</v>
      </c>
      <c r="BR150" s="837">
        <v>3</v>
      </c>
      <c r="BS150" s="967">
        <v>2</v>
      </c>
      <c r="BT150" s="916">
        <v>5</v>
      </c>
      <c r="BU150" s="915">
        <v>2</v>
      </c>
      <c r="BV150" s="915">
        <v>3</v>
      </c>
      <c r="BW150" s="914"/>
      <c r="BX150" s="618"/>
      <c r="BY150" s="618"/>
      <c r="BZ150" s="618"/>
      <c r="CA150" s="618"/>
    </row>
    <row r="151" spans="1:79" s="758" customFormat="1" ht="13.8" thickBot="1">
      <c r="A151" s="747">
        <v>2</v>
      </c>
      <c r="B151" s="536" t="s">
        <v>21</v>
      </c>
      <c r="C151" s="536" t="s">
        <v>1560</v>
      </c>
      <c r="D151" s="1475" t="str">
        <f t="shared" si="40"/>
        <v>Mike Burke</v>
      </c>
      <c r="E151" s="745">
        <f t="shared" si="60"/>
        <v>79</v>
      </c>
      <c r="F151" s="744">
        <f t="shared" si="61"/>
        <v>32</v>
      </c>
      <c r="G151" s="744">
        <f t="shared" si="62"/>
        <v>43</v>
      </c>
      <c r="H151" s="744">
        <f t="shared" si="63"/>
        <v>4</v>
      </c>
      <c r="I151" s="743">
        <f t="shared" si="64"/>
        <v>0.54430379746835444</v>
      </c>
      <c r="J151" s="742">
        <v>6</v>
      </c>
      <c r="K151" s="741">
        <v>3</v>
      </c>
      <c r="L151" s="741">
        <v>4</v>
      </c>
      <c r="M151" s="740"/>
      <c r="N151" s="739">
        <v>5</v>
      </c>
      <c r="O151" s="738">
        <v>4</v>
      </c>
      <c r="P151" s="738">
        <v>4</v>
      </c>
      <c r="Q151" s="737"/>
      <c r="R151" s="938">
        <v>4</v>
      </c>
      <c r="S151" s="937">
        <v>0</v>
      </c>
      <c r="T151" s="937">
        <v>0</v>
      </c>
      <c r="U151" s="936"/>
      <c r="V151" s="400">
        <v>5</v>
      </c>
      <c r="W151" s="400">
        <v>2</v>
      </c>
      <c r="X151" s="400">
        <v>3</v>
      </c>
      <c r="Y151" s="399">
        <v>1</v>
      </c>
      <c r="Z151" s="398">
        <v>4</v>
      </c>
      <c r="AA151" s="398">
        <v>1</v>
      </c>
      <c r="AB151" s="398">
        <v>1</v>
      </c>
      <c r="AC151" s="397"/>
      <c r="AD151" s="369"/>
      <c r="AE151" s="892">
        <v>4</v>
      </c>
      <c r="AF151" s="891">
        <v>1</v>
      </c>
      <c r="AG151" s="891">
        <v>3</v>
      </c>
      <c r="AH151" s="939"/>
      <c r="AI151" s="822">
        <v>6</v>
      </c>
      <c r="AJ151" s="822">
        <v>1</v>
      </c>
      <c r="AK151" s="822">
        <v>3</v>
      </c>
      <c r="AL151" s="821"/>
      <c r="AM151" s="400">
        <v>4</v>
      </c>
      <c r="AN151" s="400">
        <v>3</v>
      </c>
      <c r="AO151" s="400">
        <v>2</v>
      </c>
      <c r="AP151" s="399">
        <v>2</v>
      </c>
      <c r="AQ151" s="398">
        <v>5</v>
      </c>
      <c r="AR151" s="398">
        <v>2</v>
      </c>
      <c r="AS151" s="398">
        <v>2</v>
      </c>
      <c r="AT151" s="397"/>
      <c r="AU151" s="400">
        <v>5</v>
      </c>
      <c r="AV151" s="400">
        <v>1</v>
      </c>
      <c r="AW151" s="400">
        <v>2</v>
      </c>
      <c r="AX151" s="399"/>
      <c r="AY151" s="398">
        <v>6</v>
      </c>
      <c r="AZ151" s="398">
        <v>3</v>
      </c>
      <c r="BA151" s="398">
        <v>3</v>
      </c>
      <c r="BB151" s="397"/>
      <c r="BC151" s="369"/>
      <c r="BD151" s="401">
        <v>5</v>
      </c>
      <c r="BE151" s="400">
        <v>1</v>
      </c>
      <c r="BF151" s="400">
        <v>2</v>
      </c>
      <c r="BG151" s="399"/>
      <c r="BH151" s="398">
        <v>5</v>
      </c>
      <c r="BI151" s="398">
        <v>3</v>
      </c>
      <c r="BJ151" s="398">
        <v>3</v>
      </c>
      <c r="BK151" s="450"/>
      <c r="BL151" s="401">
        <v>5</v>
      </c>
      <c r="BM151" s="400">
        <v>3</v>
      </c>
      <c r="BN151" s="400">
        <v>3</v>
      </c>
      <c r="BO151" s="399"/>
      <c r="BP151" s="822">
        <v>4</v>
      </c>
      <c r="BQ151" s="822">
        <v>0</v>
      </c>
      <c r="BR151" s="822">
        <v>2</v>
      </c>
      <c r="BS151" s="993"/>
      <c r="BT151" s="401">
        <v>6</v>
      </c>
      <c r="BU151" s="400">
        <v>4</v>
      </c>
      <c r="BV151" s="400">
        <v>6</v>
      </c>
      <c r="BW151" s="399">
        <v>1</v>
      </c>
      <c r="BX151" s="618"/>
      <c r="BY151" s="618"/>
      <c r="BZ151" s="618"/>
      <c r="CA151" s="618"/>
    </row>
    <row r="152" spans="1:79" s="907" customFormat="1" ht="13.8" thickBot="1">
      <c r="A152" s="983">
        <v>3</v>
      </c>
      <c r="B152" s="1134" t="s">
        <v>115</v>
      </c>
      <c r="C152" s="1134" t="s">
        <v>1560</v>
      </c>
      <c r="D152" s="1475" t="str">
        <f t="shared" si="40"/>
        <v>Mike Lanfear</v>
      </c>
      <c r="E152" s="981">
        <f t="shared" si="60"/>
        <v>82</v>
      </c>
      <c r="F152" s="980">
        <f t="shared" si="61"/>
        <v>38</v>
      </c>
      <c r="G152" s="980">
        <f t="shared" si="62"/>
        <v>58</v>
      </c>
      <c r="H152" s="980">
        <f t="shared" si="63"/>
        <v>3</v>
      </c>
      <c r="I152" s="979">
        <f t="shared" si="64"/>
        <v>0.70731707317073167</v>
      </c>
      <c r="J152" s="1133">
        <v>6</v>
      </c>
      <c r="K152" s="1132">
        <v>2</v>
      </c>
      <c r="L152" s="1132">
        <v>3</v>
      </c>
      <c r="M152" s="1131"/>
      <c r="N152" s="910">
        <v>5</v>
      </c>
      <c r="O152" s="909">
        <v>4</v>
      </c>
      <c r="P152" s="909">
        <v>4</v>
      </c>
      <c r="Q152" s="1135"/>
      <c r="R152" s="913">
        <v>4</v>
      </c>
      <c r="S152" s="912">
        <v>0</v>
      </c>
      <c r="T152" s="912">
        <v>2</v>
      </c>
      <c r="U152" s="911"/>
      <c r="V152" s="915">
        <v>5</v>
      </c>
      <c r="W152" s="915">
        <v>2</v>
      </c>
      <c r="X152" s="915">
        <v>4</v>
      </c>
      <c r="Y152" s="914"/>
      <c r="Z152" s="918">
        <v>4</v>
      </c>
      <c r="AA152" s="918">
        <v>1</v>
      </c>
      <c r="AB152" s="918">
        <v>2</v>
      </c>
      <c r="AC152" s="917"/>
      <c r="AD152" s="369"/>
      <c r="AE152" s="928">
        <v>4</v>
      </c>
      <c r="AF152" s="927">
        <v>2</v>
      </c>
      <c r="AG152" s="927">
        <v>3</v>
      </c>
      <c r="AH152" s="926"/>
      <c r="AI152" s="837">
        <v>6</v>
      </c>
      <c r="AJ152" s="837">
        <v>5</v>
      </c>
      <c r="AK152" s="837">
        <v>6</v>
      </c>
      <c r="AL152" s="836">
        <v>1</v>
      </c>
      <c r="AM152" s="915">
        <v>5</v>
      </c>
      <c r="AN152" s="915">
        <v>2</v>
      </c>
      <c r="AO152" s="915">
        <v>4</v>
      </c>
      <c r="AP152" s="914"/>
      <c r="AQ152" s="918">
        <v>5</v>
      </c>
      <c r="AR152" s="918">
        <v>2</v>
      </c>
      <c r="AS152" s="918">
        <v>3</v>
      </c>
      <c r="AT152" s="917">
        <v>1</v>
      </c>
      <c r="AU152" s="915">
        <v>5</v>
      </c>
      <c r="AV152" s="915">
        <v>1</v>
      </c>
      <c r="AW152" s="915">
        <v>3</v>
      </c>
      <c r="AX152" s="914"/>
      <c r="AY152" s="918">
        <v>5</v>
      </c>
      <c r="AZ152" s="918">
        <v>4</v>
      </c>
      <c r="BA152" s="918">
        <v>4</v>
      </c>
      <c r="BB152" s="917">
        <v>1</v>
      </c>
      <c r="BC152" s="369"/>
      <c r="BD152" s="916">
        <v>5</v>
      </c>
      <c r="BE152" s="915">
        <v>1</v>
      </c>
      <c r="BF152" s="915">
        <v>4</v>
      </c>
      <c r="BG152" s="914"/>
      <c r="BH152" s="918">
        <v>6</v>
      </c>
      <c r="BI152" s="918">
        <v>2</v>
      </c>
      <c r="BJ152" s="918">
        <v>5</v>
      </c>
      <c r="BK152" s="925"/>
      <c r="BL152" s="916">
        <v>5</v>
      </c>
      <c r="BM152" s="915">
        <v>1</v>
      </c>
      <c r="BN152" s="915">
        <v>3</v>
      </c>
      <c r="BO152" s="914"/>
      <c r="BP152" s="837">
        <v>5</v>
      </c>
      <c r="BQ152" s="837">
        <v>3</v>
      </c>
      <c r="BR152" s="837">
        <v>2</v>
      </c>
      <c r="BS152" s="967"/>
      <c r="BT152" s="916">
        <v>7</v>
      </c>
      <c r="BU152" s="915">
        <v>6</v>
      </c>
      <c r="BV152" s="915">
        <v>6</v>
      </c>
      <c r="BW152" s="914"/>
      <c r="BX152" s="618"/>
      <c r="BY152" s="618"/>
      <c r="BZ152" s="618"/>
      <c r="CA152" s="618"/>
    </row>
    <row r="153" spans="1:79" s="758" customFormat="1" ht="13.8" thickBot="1">
      <c r="A153" s="747">
        <v>4</v>
      </c>
      <c r="B153" s="995" t="s">
        <v>76</v>
      </c>
      <c r="C153" s="1505" t="s">
        <v>1556</v>
      </c>
      <c r="D153" s="1475" t="str">
        <f t="shared" si="40"/>
        <v>Donnie Barnes</v>
      </c>
      <c r="E153" s="745">
        <f t="shared" si="60"/>
        <v>65</v>
      </c>
      <c r="F153" s="744">
        <f t="shared" si="61"/>
        <v>26</v>
      </c>
      <c r="G153" s="744">
        <f t="shared" si="62"/>
        <v>39</v>
      </c>
      <c r="H153" s="744">
        <f t="shared" si="63"/>
        <v>2</v>
      </c>
      <c r="I153" s="743">
        <f t="shared" si="64"/>
        <v>0.6</v>
      </c>
      <c r="J153" s="742">
        <v>6</v>
      </c>
      <c r="K153" s="741">
        <v>1</v>
      </c>
      <c r="L153" s="741">
        <v>4</v>
      </c>
      <c r="M153" s="740"/>
      <c r="N153" s="739">
        <v>6</v>
      </c>
      <c r="O153" s="738">
        <v>1</v>
      </c>
      <c r="P153" s="738">
        <v>4</v>
      </c>
      <c r="Q153" s="737"/>
      <c r="R153" s="913">
        <v>4</v>
      </c>
      <c r="S153" s="912">
        <v>2</v>
      </c>
      <c r="T153" s="912">
        <v>3</v>
      </c>
      <c r="U153" s="911">
        <v>1</v>
      </c>
      <c r="V153" s="400">
        <v>5</v>
      </c>
      <c r="W153" s="400">
        <v>2</v>
      </c>
      <c r="X153" s="400">
        <v>3</v>
      </c>
      <c r="Y153" s="399"/>
      <c r="Z153" s="398">
        <v>3</v>
      </c>
      <c r="AA153" s="398">
        <v>1</v>
      </c>
      <c r="AB153" s="398">
        <v>2</v>
      </c>
      <c r="AC153" s="397"/>
      <c r="AD153" s="369"/>
      <c r="AE153" s="892">
        <v>4</v>
      </c>
      <c r="AF153" s="891">
        <v>2</v>
      </c>
      <c r="AG153" s="891">
        <v>2</v>
      </c>
      <c r="AH153" s="939"/>
      <c r="AI153" s="822">
        <v>5</v>
      </c>
      <c r="AJ153" s="822">
        <v>2</v>
      </c>
      <c r="AK153" s="822">
        <v>4</v>
      </c>
      <c r="AL153" s="821"/>
      <c r="AM153" s="400">
        <v>4</v>
      </c>
      <c r="AN153" s="400">
        <v>3</v>
      </c>
      <c r="AO153" s="400">
        <v>3</v>
      </c>
      <c r="AP153" s="399">
        <v>1</v>
      </c>
      <c r="AQ153" s="398">
        <v>1</v>
      </c>
      <c r="AR153" s="398">
        <v>0</v>
      </c>
      <c r="AS153" s="398">
        <v>0</v>
      </c>
      <c r="AT153" s="397"/>
      <c r="AU153" s="394"/>
      <c r="AV153" s="394"/>
      <c r="AW153" s="394"/>
      <c r="AX153" s="393"/>
      <c r="AY153" s="396"/>
      <c r="AZ153" s="396"/>
      <c r="BA153" s="396"/>
      <c r="BB153" s="395"/>
      <c r="BC153" s="369"/>
      <c r="BD153" s="401">
        <v>5</v>
      </c>
      <c r="BE153" s="400">
        <v>2</v>
      </c>
      <c r="BF153" s="400">
        <v>2</v>
      </c>
      <c r="BG153" s="399"/>
      <c r="BH153" s="398">
        <v>5</v>
      </c>
      <c r="BI153" s="398">
        <v>2</v>
      </c>
      <c r="BJ153" s="398">
        <v>2</v>
      </c>
      <c r="BK153" s="450"/>
      <c r="BL153" s="401">
        <v>5</v>
      </c>
      <c r="BM153" s="400">
        <v>1</v>
      </c>
      <c r="BN153" s="400">
        <v>2</v>
      </c>
      <c r="BO153" s="399"/>
      <c r="BP153" s="822">
        <v>5</v>
      </c>
      <c r="BQ153" s="822">
        <v>3</v>
      </c>
      <c r="BR153" s="822">
        <v>4</v>
      </c>
      <c r="BS153" s="993"/>
      <c r="BT153" s="401">
        <v>7</v>
      </c>
      <c r="BU153" s="400">
        <v>4</v>
      </c>
      <c r="BV153" s="400">
        <v>4</v>
      </c>
      <c r="BW153" s="399"/>
      <c r="BX153" s="618"/>
      <c r="BY153" s="618"/>
      <c r="BZ153" s="618"/>
      <c r="CA153" s="618"/>
    </row>
    <row r="154" spans="1:79" s="907" customFormat="1" ht="13.8" thickBot="1">
      <c r="A154" s="983">
        <v>5</v>
      </c>
      <c r="B154" s="1134" t="s">
        <v>41</v>
      </c>
      <c r="C154" s="1134" t="s">
        <v>1560</v>
      </c>
      <c r="D154" s="1475" t="str">
        <f t="shared" ref="D154:D217" si="65">CONCATENATE(TRIM(C154)," ",TRIM(B154))</f>
        <v>Mike Harriman</v>
      </c>
      <c r="E154" s="981">
        <f t="shared" si="60"/>
        <v>71</v>
      </c>
      <c r="F154" s="980">
        <f t="shared" si="61"/>
        <v>17</v>
      </c>
      <c r="G154" s="980">
        <f t="shared" si="62"/>
        <v>39</v>
      </c>
      <c r="H154" s="980">
        <f t="shared" si="63"/>
        <v>0</v>
      </c>
      <c r="I154" s="979">
        <f t="shared" si="64"/>
        <v>0.54929577464788737</v>
      </c>
      <c r="J154" s="1133">
        <v>5</v>
      </c>
      <c r="K154" s="1132">
        <v>1</v>
      </c>
      <c r="L154" s="1132">
        <v>1</v>
      </c>
      <c r="M154" s="1131"/>
      <c r="N154" s="910">
        <v>6</v>
      </c>
      <c r="O154" s="909">
        <v>1</v>
      </c>
      <c r="P154" s="909">
        <v>3</v>
      </c>
      <c r="Q154" s="1135"/>
      <c r="R154" s="913">
        <v>4</v>
      </c>
      <c r="S154" s="912">
        <v>0</v>
      </c>
      <c r="T154" s="912">
        <v>1</v>
      </c>
      <c r="U154" s="911"/>
      <c r="V154" s="915">
        <v>5</v>
      </c>
      <c r="W154" s="915">
        <v>2</v>
      </c>
      <c r="X154" s="915">
        <v>3</v>
      </c>
      <c r="Y154" s="914"/>
      <c r="Z154" s="918">
        <v>4</v>
      </c>
      <c r="AA154" s="918">
        <v>0</v>
      </c>
      <c r="AB154" s="918">
        <v>2</v>
      </c>
      <c r="AC154" s="917"/>
      <c r="AD154" s="369"/>
      <c r="AE154" s="928">
        <v>4</v>
      </c>
      <c r="AF154" s="927">
        <v>3</v>
      </c>
      <c r="AG154" s="927">
        <v>3</v>
      </c>
      <c r="AH154" s="926"/>
      <c r="AI154" s="837">
        <v>4</v>
      </c>
      <c r="AJ154" s="837">
        <v>2</v>
      </c>
      <c r="AK154" s="837">
        <v>4</v>
      </c>
      <c r="AL154" s="836"/>
      <c r="AM154" s="915">
        <v>5</v>
      </c>
      <c r="AN154" s="915">
        <v>1</v>
      </c>
      <c r="AO154" s="915">
        <v>1</v>
      </c>
      <c r="AP154" s="914"/>
      <c r="AQ154" s="918">
        <v>5</v>
      </c>
      <c r="AR154" s="918">
        <v>0</v>
      </c>
      <c r="AS154" s="918">
        <v>1</v>
      </c>
      <c r="AT154" s="917"/>
      <c r="AU154" s="915">
        <v>4</v>
      </c>
      <c r="AV154" s="915">
        <v>1</v>
      </c>
      <c r="AW154" s="915">
        <v>2</v>
      </c>
      <c r="AX154" s="914"/>
      <c r="AY154" s="918">
        <v>6</v>
      </c>
      <c r="AZ154" s="918">
        <v>3</v>
      </c>
      <c r="BA154" s="918">
        <v>4</v>
      </c>
      <c r="BB154" s="917"/>
      <c r="BC154" s="369"/>
      <c r="BD154" s="916">
        <v>4</v>
      </c>
      <c r="BE154" s="915">
        <v>0</v>
      </c>
      <c r="BF154" s="915">
        <v>2</v>
      </c>
      <c r="BG154" s="914"/>
      <c r="BH154" s="379"/>
      <c r="BI154" s="379"/>
      <c r="BJ154" s="379"/>
      <c r="BK154" s="453"/>
      <c r="BL154" s="916">
        <v>5</v>
      </c>
      <c r="BM154" s="915">
        <v>0</v>
      </c>
      <c r="BN154" s="915">
        <v>4</v>
      </c>
      <c r="BO154" s="914"/>
      <c r="BP154" s="837">
        <v>4</v>
      </c>
      <c r="BQ154" s="837">
        <v>1</v>
      </c>
      <c r="BR154" s="837">
        <v>3</v>
      </c>
      <c r="BS154" s="967"/>
      <c r="BT154" s="916">
        <v>6</v>
      </c>
      <c r="BU154" s="915">
        <v>2</v>
      </c>
      <c r="BV154" s="915">
        <v>5</v>
      </c>
      <c r="BW154" s="914"/>
      <c r="BX154" s="618"/>
      <c r="BY154" s="618"/>
      <c r="BZ154" s="618"/>
      <c r="CA154" s="618"/>
    </row>
    <row r="155" spans="1:79" s="758" customFormat="1" ht="13.8" thickBot="1">
      <c r="A155" s="747">
        <v>6</v>
      </c>
      <c r="B155" s="536" t="s">
        <v>1721</v>
      </c>
      <c r="C155" s="536" t="s">
        <v>1722</v>
      </c>
      <c r="D155" s="1475" t="str">
        <f t="shared" si="65"/>
        <v>Frank Swearingen</v>
      </c>
      <c r="E155" s="745">
        <f t="shared" si="60"/>
        <v>57</v>
      </c>
      <c r="F155" s="744">
        <f t="shared" si="61"/>
        <v>15</v>
      </c>
      <c r="G155" s="744">
        <f t="shared" si="62"/>
        <v>35</v>
      </c>
      <c r="H155" s="744">
        <f t="shared" si="63"/>
        <v>1</v>
      </c>
      <c r="I155" s="743">
        <f t="shared" si="64"/>
        <v>0.61403508771929827</v>
      </c>
      <c r="J155" s="742">
        <v>5</v>
      </c>
      <c r="K155" s="741">
        <v>3</v>
      </c>
      <c r="L155" s="741">
        <v>5</v>
      </c>
      <c r="M155" s="740"/>
      <c r="N155" s="739">
        <v>5</v>
      </c>
      <c r="O155" s="738">
        <v>1</v>
      </c>
      <c r="P155" s="738">
        <v>3</v>
      </c>
      <c r="Q155" s="737"/>
      <c r="R155" s="938">
        <v>4</v>
      </c>
      <c r="S155" s="937">
        <v>0</v>
      </c>
      <c r="T155" s="937">
        <v>3</v>
      </c>
      <c r="U155" s="936"/>
      <c r="V155" s="400">
        <v>5</v>
      </c>
      <c r="W155" s="400">
        <v>1</v>
      </c>
      <c r="X155" s="400">
        <v>1</v>
      </c>
      <c r="Y155" s="399"/>
      <c r="Z155" s="396"/>
      <c r="AA155" s="396"/>
      <c r="AB155" s="396"/>
      <c r="AC155" s="395"/>
      <c r="AD155" s="369"/>
      <c r="AE155" s="892">
        <v>4</v>
      </c>
      <c r="AF155" s="891">
        <v>2</v>
      </c>
      <c r="AG155" s="891">
        <v>2</v>
      </c>
      <c r="AH155" s="939">
        <v>1</v>
      </c>
      <c r="AI155" s="822">
        <v>5</v>
      </c>
      <c r="AJ155" s="822">
        <v>1</v>
      </c>
      <c r="AK155" s="822">
        <v>3</v>
      </c>
      <c r="AL155" s="821"/>
      <c r="AM155" s="400">
        <v>4</v>
      </c>
      <c r="AN155" s="400">
        <v>1</v>
      </c>
      <c r="AO155" s="400">
        <v>2</v>
      </c>
      <c r="AP155" s="399"/>
      <c r="AQ155" s="398">
        <v>4</v>
      </c>
      <c r="AR155" s="398">
        <v>1</v>
      </c>
      <c r="AS155" s="398">
        <v>2</v>
      </c>
      <c r="AT155" s="397"/>
      <c r="AU155" s="400">
        <v>5</v>
      </c>
      <c r="AV155" s="400">
        <v>1</v>
      </c>
      <c r="AW155" s="400">
        <v>3</v>
      </c>
      <c r="AX155" s="399"/>
      <c r="AY155" s="396"/>
      <c r="AZ155" s="396"/>
      <c r="BA155" s="396"/>
      <c r="BB155" s="395"/>
      <c r="BC155" s="369"/>
      <c r="BD155" s="401">
        <v>3</v>
      </c>
      <c r="BE155" s="400">
        <v>1</v>
      </c>
      <c r="BF155" s="400">
        <v>2</v>
      </c>
      <c r="BG155" s="399"/>
      <c r="BH155" s="398">
        <v>5</v>
      </c>
      <c r="BI155" s="398">
        <v>2</v>
      </c>
      <c r="BJ155" s="398">
        <v>3</v>
      </c>
      <c r="BK155" s="450"/>
      <c r="BL155" s="407"/>
      <c r="BM155" s="394"/>
      <c r="BN155" s="394"/>
      <c r="BO155" s="393"/>
      <c r="BP155" s="822">
        <v>3</v>
      </c>
      <c r="BQ155" s="822">
        <v>1</v>
      </c>
      <c r="BR155" s="822">
        <v>2</v>
      </c>
      <c r="BS155" s="993"/>
      <c r="BT155" s="401">
        <v>5</v>
      </c>
      <c r="BU155" s="400">
        <v>0</v>
      </c>
      <c r="BV155" s="400">
        <v>4</v>
      </c>
      <c r="BW155" s="399"/>
      <c r="BX155" s="618"/>
      <c r="BY155" s="618"/>
      <c r="BZ155" s="618"/>
      <c r="CA155" s="618"/>
    </row>
    <row r="156" spans="1:79" s="907" customFormat="1" ht="13.8" thickBot="1">
      <c r="A156" s="983">
        <v>7</v>
      </c>
      <c r="B156" s="1134" t="s">
        <v>90</v>
      </c>
      <c r="C156" s="1134" t="s">
        <v>1571</v>
      </c>
      <c r="D156" s="1475" t="str">
        <f t="shared" si="65"/>
        <v>Scott Lawless</v>
      </c>
      <c r="E156" s="981">
        <f t="shared" si="60"/>
        <v>54</v>
      </c>
      <c r="F156" s="980">
        <f t="shared" si="61"/>
        <v>10</v>
      </c>
      <c r="G156" s="980">
        <f t="shared" si="62"/>
        <v>27</v>
      </c>
      <c r="H156" s="980">
        <f t="shared" si="63"/>
        <v>0</v>
      </c>
      <c r="I156" s="979">
        <f t="shared" si="64"/>
        <v>0.5</v>
      </c>
      <c r="J156" s="1133">
        <v>5</v>
      </c>
      <c r="K156" s="1132">
        <v>1</v>
      </c>
      <c r="L156" s="1132">
        <v>3</v>
      </c>
      <c r="M156" s="1131"/>
      <c r="N156" s="943"/>
      <c r="O156" s="653"/>
      <c r="P156" s="653"/>
      <c r="Q156" s="1130"/>
      <c r="R156" s="913">
        <v>4</v>
      </c>
      <c r="S156" s="912">
        <v>0</v>
      </c>
      <c r="T156" s="912">
        <v>1</v>
      </c>
      <c r="U156" s="911"/>
      <c r="V156" s="915">
        <v>2</v>
      </c>
      <c r="W156" s="915">
        <v>1</v>
      </c>
      <c r="X156" s="915">
        <v>1</v>
      </c>
      <c r="Y156" s="914"/>
      <c r="Z156" s="379"/>
      <c r="AA156" s="379"/>
      <c r="AB156" s="379"/>
      <c r="AC156" s="378"/>
      <c r="AD156" s="369"/>
      <c r="AE156" s="928">
        <v>4</v>
      </c>
      <c r="AF156" s="927">
        <v>0</v>
      </c>
      <c r="AG156" s="927">
        <v>2</v>
      </c>
      <c r="AH156" s="926"/>
      <c r="AI156" s="837">
        <v>5</v>
      </c>
      <c r="AJ156" s="837">
        <v>0</v>
      </c>
      <c r="AK156" s="837">
        <v>2</v>
      </c>
      <c r="AL156" s="836"/>
      <c r="AM156" s="915">
        <v>4</v>
      </c>
      <c r="AN156" s="915">
        <v>2</v>
      </c>
      <c r="AO156" s="915">
        <v>3</v>
      </c>
      <c r="AP156" s="914"/>
      <c r="AQ156" s="918">
        <v>3</v>
      </c>
      <c r="AR156" s="918">
        <v>1</v>
      </c>
      <c r="AS156" s="918">
        <v>2</v>
      </c>
      <c r="AT156" s="917"/>
      <c r="AU156" s="915">
        <v>5</v>
      </c>
      <c r="AV156" s="915">
        <v>2</v>
      </c>
      <c r="AW156" s="915">
        <v>3</v>
      </c>
      <c r="AX156" s="914"/>
      <c r="AY156" s="379"/>
      <c r="AZ156" s="379"/>
      <c r="BA156" s="379"/>
      <c r="BB156" s="378"/>
      <c r="BC156" s="369"/>
      <c r="BD156" s="916">
        <v>2</v>
      </c>
      <c r="BE156" s="915">
        <v>0</v>
      </c>
      <c r="BF156" s="915">
        <v>1</v>
      </c>
      <c r="BG156" s="914"/>
      <c r="BH156" s="918">
        <v>5</v>
      </c>
      <c r="BI156" s="918">
        <v>1</v>
      </c>
      <c r="BJ156" s="918">
        <v>2</v>
      </c>
      <c r="BK156" s="925"/>
      <c r="BL156" s="916">
        <v>5</v>
      </c>
      <c r="BM156" s="915">
        <v>1</v>
      </c>
      <c r="BN156" s="915">
        <v>2</v>
      </c>
      <c r="BO156" s="914"/>
      <c r="BP156" s="837">
        <v>4</v>
      </c>
      <c r="BQ156" s="837">
        <v>0</v>
      </c>
      <c r="BR156" s="837">
        <v>1</v>
      </c>
      <c r="BS156" s="967"/>
      <c r="BT156" s="916">
        <v>6</v>
      </c>
      <c r="BU156" s="915">
        <v>1</v>
      </c>
      <c r="BV156" s="915">
        <v>4</v>
      </c>
      <c r="BW156" s="914"/>
      <c r="BX156" s="618"/>
      <c r="BY156" s="618"/>
      <c r="BZ156" s="618"/>
      <c r="CA156" s="618"/>
    </row>
    <row r="157" spans="1:79" s="758" customFormat="1" ht="13.8" thickBot="1">
      <c r="A157" s="747">
        <v>8</v>
      </c>
      <c r="B157" s="536" t="s">
        <v>8</v>
      </c>
      <c r="C157" s="536" t="s">
        <v>1579</v>
      </c>
      <c r="D157" s="1475" t="str">
        <f t="shared" si="65"/>
        <v>Dave Miller</v>
      </c>
      <c r="E157" s="745">
        <f t="shared" si="60"/>
        <v>56</v>
      </c>
      <c r="F157" s="744">
        <f t="shared" si="61"/>
        <v>20</v>
      </c>
      <c r="G157" s="744">
        <f t="shared" si="62"/>
        <v>31</v>
      </c>
      <c r="H157" s="744">
        <f t="shared" si="63"/>
        <v>0</v>
      </c>
      <c r="I157" s="743">
        <f t="shared" si="64"/>
        <v>0.5535714285714286</v>
      </c>
      <c r="J157" s="742">
        <v>4</v>
      </c>
      <c r="K157" s="741">
        <v>4</v>
      </c>
      <c r="L157" s="741">
        <v>3</v>
      </c>
      <c r="M157" s="740"/>
      <c r="N157" s="739">
        <v>6</v>
      </c>
      <c r="O157" s="738">
        <v>2</v>
      </c>
      <c r="P157" s="738">
        <v>4</v>
      </c>
      <c r="Q157" s="737"/>
      <c r="R157" s="938">
        <v>4</v>
      </c>
      <c r="S157" s="937">
        <v>1</v>
      </c>
      <c r="T157" s="937">
        <v>2</v>
      </c>
      <c r="U157" s="936"/>
      <c r="V157" s="400">
        <v>5</v>
      </c>
      <c r="W157" s="400">
        <v>1</v>
      </c>
      <c r="X157" s="400">
        <v>3</v>
      </c>
      <c r="Y157" s="399"/>
      <c r="Z157" s="398">
        <v>3</v>
      </c>
      <c r="AA157" s="398">
        <v>1</v>
      </c>
      <c r="AB157" s="398">
        <v>2</v>
      </c>
      <c r="AC157" s="397"/>
      <c r="AD157" s="369"/>
      <c r="AE157" s="892">
        <v>4</v>
      </c>
      <c r="AF157" s="891">
        <v>1</v>
      </c>
      <c r="AG157" s="891">
        <v>2</v>
      </c>
      <c r="AH157" s="939"/>
      <c r="AI157" s="822">
        <v>5</v>
      </c>
      <c r="AJ157" s="822">
        <v>2</v>
      </c>
      <c r="AK157" s="822">
        <v>3</v>
      </c>
      <c r="AL157" s="821"/>
      <c r="AM157" s="400">
        <v>5</v>
      </c>
      <c r="AN157" s="400">
        <v>1</v>
      </c>
      <c r="AO157" s="400">
        <v>2</v>
      </c>
      <c r="AP157" s="399"/>
      <c r="AQ157" s="398">
        <v>5</v>
      </c>
      <c r="AR157" s="398">
        <v>2</v>
      </c>
      <c r="AS157" s="398">
        <v>5</v>
      </c>
      <c r="AT157" s="397"/>
      <c r="AU157" s="400">
        <v>5</v>
      </c>
      <c r="AV157" s="400">
        <v>2</v>
      </c>
      <c r="AW157" s="400">
        <v>2</v>
      </c>
      <c r="AX157" s="399"/>
      <c r="AY157" s="398">
        <v>5</v>
      </c>
      <c r="AZ157" s="398">
        <v>2</v>
      </c>
      <c r="BA157" s="398">
        <v>2</v>
      </c>
      <c r="BB157" s="397"/>
      <c r="BC157" s="369"/>
      <c r="BD157" s="401">
        <v>5</v>
      </c>
      <c r="BE157" s="400">
        <v>1</v>
      </c>
      <c r="BF157" s="400">
        <v>1</v>
      </c>
      <c r="BG157" s="399"/>
      <c r="BH157" s="396"/>
      <c r="BI157" s="396"/>
      <c r="BJ157" s="396"/>
      <c r="BK157" s="449"/>
      <c r="BL157" s="407"/>
      <c r="BM157" s="394"/>
      <c r="BN157" s="394"/>
      <c r="BO157" s="393"/>
      <c r="BP157" s="396"/>
      <c r="BQ157" s="396"/>
      <c r="BR157" s="396"/>
      <c r="BS157" s="449"/>
      <c r="BT157" s="407"/>
      <c r="BU157" s="394"/>
      <c r="BV157" s="394"/>
      <c r="BW157" s="393"/>
      <c r="BX157" s="618"/>
      <c r="BY157" s="618"/>
      <c r="BZ157" s="618"/>
      <c r="CA157" s="618"/>
    </row>
    <row r="158" spans="1:79" s="907" customFormat="1" ht="13.8" thickBot="1">
      <c r="A158" s="983">
        <v>9</v>
      </c>
      <c r="B158" s="1134" t="s">
        <v>1734</v>
      </c>
      <c r="C158" s="1134" t="s">
        <v>1560</v>
      </c>
      <c r="D158" s="1475" t="str">
        <f t="shared" si="65"/>
        <v>Mike Anderson</v>
      </c>
      <c r="E158" s="981">
        <f t="shared" si="60"/>
        <v>67</v>
      </c>
      <c r="F158" s="980">
        <f t="shared" si="61"/>
        <v>14</v>
      </c>
      <c r="G158" s="980">
        <f t="shared" si="62"/>
        <v>30</v>
      </c>
      <c r="H158" s="980">
        <f t="shared" si="63"/>
        <v>0</v>
      </c>
      <c r="I158" s="979">
        <f t="shared" si="64"/>
        <v>0.44776119402985076</v>
      </c>
      <c r="J158" s="1133">
        <v>2</v>
      </c>
      <c r="K158" s="1132">
        <v>1</v>
      </c>
      <c r="L158" s="1132">
        <v>2</v>
      </c>
      <c r="M158" s="1131"/>
      <c r="N158" s="910">
        <v>6</v>
      </c>
      <c r="O158" s="909">
        <v>1</v>
      </c>
      <c r="P158" s="909">
        <v>3</v>
      </c>
      <c r="Q158" s="1135"/>
      <c r="R158" s="913">
        <v>4</v>
      </c>
      <c r="S158" s="912">
        <v>0</v>
      </c>
      <c r="T158" s="912">
        <v>2</v>
      </c>
      <c r="U158" s="911"/>
      <c r="V158" s="915">
        <v>3</v>
      </c>
      <c r="W158" s="915">
        <v>2</v>
      </c>
      <c r="X158" s="915">
        <v>2</v>
      </c>
      <c r="Y158" s="914"/>
      <c r="Z158" s="918">
        <v>4</v>
      </c>
      <c r="AA158" s="918">
        <v>0</v>
      </c>
      <c r="AB158" s="918">
        <v>3</v>
      </c>
      <c r="AC158" s="917"/>
      <c r="AD158" s="369"/>
      <c r="AE158" s="928">
        <v>4</v>
      </c>
      <c r="AF158" s="927">
        <v>1</v>
      </c>
      <c r="AG158" s="927">
        <v>3</v>
      </c>
      <c r="AH158" s="926"/>
      <c r="AI158" s="837">
        <v>3</v>
      </c>
      <c r="AJ158" s="837">
        <v>0</v>
      </c>
      <c r="AK158" s="837">
        <v>0</v>
      </c>
      <c r="AL158" s="836"/>
      <c r="AM158" s="915">
        <v>5</v>
      </c>
      <c r="AN158" s="915">
        <v>1</v>
      </c>
      <c r="AO158" s="915">
        <v>1</v>
      </c>
      <c r="AP158" s="914"/>
      <c r="AQ158" s="918">
        <v>5</v>
      </c>
      <c r="AR158" s="918">
        <v>1</v>
      </c>
      <c r="AS158" s="918">
        <v>1</v>
      </c>
      <c r="AT158" s="917"/>
      <c r="AU158" s="915">
        <v>4</v>
      </c>
      <c r="AV158" s="915">
        <v>1</v>
      </c>
      <c r="AW158" s="915">
        <v>1</v>
      </c>
      <c r="AX158" s="914"/>
      <c r="AY158" s="918">
        <v>6</v>
      </c>
      <c r="AZ158" s="918">
        <v>3</v>
      </c>
      <c r="BA158" s="918">
        <v>4</v>
      </c>
      <c r="BB158" s="917"/>
      <c r="BC158" s="369"/>
      <c r="BD158" s="916">
        <v>2</v>
      </c>
      <c r="BE158" s="915">
        <v>0</v>
      </c>
      <c r="BF158" s="915">
        <v>1</v>
      </c>
      <c r="BG158" s="914"/>
      <c r="BH158" s="918">
        <v>4</v>
      </c>
      <c r="BI158" s="918">
        <v>2</v>
      </c>
      <c r="BJ158" s="918">
        <v>3</v>
      </c>
      <c r="BK158" s="925"/>
      <c r="BL158" s="916">
        <v>5</v>
      </c>
      <c r="BM158" s="915">
        <v>0</v>
      </c>
      <c r="BN158" s="915">
        <v>2</v>
      </c>
      <c r="BO158" s="914"/>
      <c r="BP158" s="837">
        <v>4</v>
      </c>
      <c r="BQ158" s="837">
        <v>0</v>
      </c>
      <c r="BR158" s="837">
        <v>0</v>
      </c>
      <c r="BS158" s="967"/>
      <c r="BT158" s="916">
        <v>6</v>
      </c>
      <c r="BU158" s="915">
        <v>1</v>
      </c>
      <c r="BV158" s="915">
        <v>2</v>
      </c>
      <c r="BW158" s="914"/>
      <c r="BX158" s="618"/>
      <c r="BY158" s="618"/>
      <c r="BZ158" s="618"/>
      <c r="CA158" s="618"/>
    </row>
    <row r="159" spans="1:79" s="758" customFormat="1" ht="13.8" thickBot="1">
      <c r="A159" s="747">
        <v>10</v>
      </c>
      <c r="B159" s="536" t="s">
        <v>250</v>
      </c>
      <c r="C159" s="536" t="s">
        <v>1595</v>
      </c>
      <c r="D159" s="1475" t="str">
        <f t="shared" si="65"/>
        <v>Adam Laskowski</v>
      </c>
      <c r="E159" s="745">
        <f t="shared" si="60"/>
        <v>49</v>
      </c>
      <c r="F159" s="744">
        <f t="shared" si="61"/>
        <v>11</v>
      </c>
      <c r="G159" s="744">
        <f t="shared" si="62"/>
        <v>23</v>
      </c>
      <c r="H159" s="744">
        <f t="shared" si="63"/>
        <v>0</v>
      </c>
      <c r="I159" s="743">
        <f t="shared" si="64"/>
        <v>0.46938775510204084</v>
      </c>
      <c r="J159" s="742">
        <v>2</v>
      </c>
      <c r="K159" s="741">
        <v>0</v>
      </c>
      <c r="L159" s="741">
        <v>0</v>
      </c>
      <c r="M159" s="740"/>
      <c r="N159" s="761"/>
      <c r="O159" s="760"/>
      <c r="P159" s="760"/>
      <c r="Q159" s="759"/>
      <c r="R159" s="938">
        <v>3</v>
      </c>
      <c r="S159" s="937">
        <v>0</v>
      </c>
      <c r="T159" s="937">
        <v>0</v>
      </c>
      <c r="U159" s="936"/>
      <c r="V159" s="400">
        <v>2</v>
      </c>
      <c r="W159" s="400">
        <v>0</v>
      </c>
      <c r="X159" s="400">
        <v>0</v>
      </c>
      <c r="Y159" s="399"/>
      <c r="Z159" s="398">
        <v>4</v>
      </c>
      <c r="AA159" s="398">
        <v>0</v>
      </c>
      <c r="AB159" s="398">
        <v>1</v>
      </c>
      <c r="AC159" s="397"/>
      <c r="AD159" s="369"/>
      <c r="AE159" s="892">
        <v>4</v>
      </c>
      <c r="AF159" s="891">
        <v>3</v>
      </c>
      <c r="AG159" s="891">
        <v>4</v>
      </c>
      <c r="AH159" s="939"/>
      <c r="AI159" s="822">
        <v>2</v>
      </c>
      <c r="AJ159" s="822">
        <v>0</v>
      </c>
      <c r="AK159" s="822">
        <v>0</v>
      </c>
      <c r="AL159" s="821"/>
      <c r="AM159" s="400">
        <v>2</v>
      </c>
      <c r="AN159" s="400">
        <v>0</v>
      </c>
      <c r="AO159" s="400">
        <v>0</v>
      </c>
      <c r="AP159" s="399"/>
      <c r="AQ159" s="398">
        <v>1</v>
      </c>
      <c r="AR159" s="398">
        <v>0</v>
      </c>
      <c r="AS159" s="398">
        <v>0</v>
      </c>
      <c r="AT159" s="397"/>
      <c r="AU159" s="400">
        <v>3</v>
      </c>
      <c r="AV159" s="400">
        <v>1</v>
      </c>
      <c r="AW159" s="400">
        <v>2</v>
      </c>
      <c r="AX159" s="399"/>
      <c r="AY159" s="398">
        <v>5</v>
      </c>
      <c r="AZ159" s="398">
        <v>0</v>
      </c>
      <c r="BA159" s="398">
        <v>2</v>
      </c>
      <c r="BB159" s="397"/>
      <c r="BC159" s="369"/>
      <c r="BD159" s="401">
        <v>4</v>
      </c>
      <c r="BE159" s="400">
        <v>0</v>
      </c>
      <c r="BF159" s="400">
        <v>2</v>
      </c>
      <c r="BG159" s="399"/>
      <c r="BH159" s="398">
        <v>4</v>
      </c>
      <c r="BI159" s="398">
        <v>2</v>
      </c>
      <c r="BJ159" s="398">
        <v>3</v>
      </c>
      <c r="BK159" s="450"/>
      <c r="BL159" s="573">
        <v>4</v>
      </c>
      <c r="BM159" s="572">
        <v>1</v>
      </c>
      <c r="BN159" s="572">
        <v>2</v>
      </c>
      <c r="BO159" s="571"/>
      <c r="BP159" s="822">
        <v>3</v>
      </c>
      <c r="BQ159" s="822">
        <v>1</v>
      </c>
      <c r="BR159" s="822">
        <v>3</v>
      </c>
      <c r="BS159" s="993"/>
      <c r="BT159" s="401">
        <v>6</v>
      </c>
      <c r="BU159" s="400">
        <v>3</v>
      </c>
      <c r="BV159" s="400">
        <v>4</v>
      </c>
      <c r="BW159" s="399"/>
      <c r="BX159" s="618"/>
      <c r="BY159" s="618"/>
      <c r="BZ159" s="618"/>
      <c r="CA159" s="618"/>
    </row>
    <row r="160" spans="1:79" s="907" customFormat="1" ht="13.8" thickBot="1">
      <c r="A160" s="983">
        <v>11</v>
      </c>
      <c r="B160" s="1506" t="s">
        <v>1564</v>
      </c>
      <c r="C160" s="1134" t="s">
        <v>1565</v>
      </c>
      <c r="D160" s="1475" t="str">
        <f t="shared" si="65"/>
        <v>Kurt Nueske</v>
      </c>
      <c r="E160" s="981">
        <f t="shared" si="60"/>
        <v>38</v>
      </c>
      <c r="F160" s="980">
        <f t="shared" si="61"/>
        <v>12</v>
      </c>
      <c r="G160" s="980">
        <f t="shared" si="62"/>
        <v>16</v>
      </c>
      <c r="H160" s="980">
        <f t="shared" si="63"/>
        <v>1</v>
      </c>
      <c r="I160" s="979">
        <f t="shared" si="64"/>
        <v>0.42105263157894735</v>
      </c>
      <c r="J160" s="1133">
        <v>2</v>
      </c>
      <c r="K160" s="1132">
        <v>0</v>
      </c>
      <c r="L160" s="1132">
        <v>0</v>
      </c>
      <c r="M160" s="1131"/>
      <c r="N160" s="910">
        <v>6</v>
      </c>
      <c r="O160" s="909">
        <v>1</v>
      </c>
      <c r="P160" s="909">
        <v>3</v>
      </c>
      <c r="Q160" s="1135">
        <v>1</v>
      </c>
      <c r="R160" s="913">
        <v>2</v>
      </c>
      <c r="S160" s="912">
        <v>0</v>
      </c>
      <c r="T160" s="912">
        <v>1</v>
      </c>
      <c r="U160" s="911"/>
      <c r="V160" s="915">
        <v>2</v>
      </c>
      <c r="W160" s="915">
        <v>1</v>
      </c>
      <c r="X160" s="915">
        <v>2</v>
      </c>
      <c r="Y160" s="914"/>
      <c r="Z160" s="918">
        <v>3</v>
      </c>
      <c r="AA160" s="918">
        <v>0</v>
      </c>
      <c r="AB160" s="918">
        <v>1</v>
      </c>
      <c r="AC160" s="917"/>
      <c r="AD160" s="369"/>
      <c r="AE160" s="386"/>
      <c r="AF160" s="244"/>
      <c r="AG160" s="244"/>
      <c r="AH160" s="377"/>
      <c r="AI160" s="837">
        <v>2</v>
      </c>
      <c r="AJ160" s="837">
        <v>1</v>
      </c>
      <c r="AK160" s="837">
        <v>0</v>
      </c>
      <c r="AL160" s="836"/>
      <c r="AM160" s="915">
        <v>2</v>
      </c>
      <c r="AN160" s="915">
        <v>2</v>
      </c>
      <c r="AO160" s="915">
        <v>2</v>
      </c>
      <c r="AP160" s="914"/>
      <c r="AQ160" s="918">
        <v>3</v>
      </c>
      <c r="AR160" s="918">
        <v>1</v>
      </c>
      <c r="AS160" s="918">
        <v>1</v>
      </c>
      <c r="AT160" s="917"/>
      <c r="AU160" s="244"/>
      <c r="AV160" s="244"/>
      <c r="AW160" s="244"/>
      <c r="AX160" s="377"/>
      <c r="AY160" s="918">
        <v>3</v>
      </c>
      <c r="AZ160" s="918">
        <v>1</v>
      </c>
      <c r="BA160" s="918">
        <v>2</v>
      </c>
      <c r="BB160" s="917"/>
      <c r="BC160" s="369"/>
      <c r="BD160" s="916">
        <v>2</v>
      </c>
      <c r="BE160" s="915">
        <v>0</v>
      </c>
      <c r="BF160" s="915">
        <v>0</v>
      </c>
      <c r="BG160" s="914"/>
      <c r="BH160" s="918">
        <v>5</v>
      </c>
      <c r="BI160" s="918">
        <v>3</v>
      </c>
      <c r="BJ160" s="918">
        <v>3</v>
      </c>
      <c r="BK160" s="925"/>
      <c r="BL160" s="916">
        <v>4</v>
      </c>
      <c r="BM160" s="915">
        <v>2</v>
      </c>
      <c r="BN160" s="915">
        <v>1</v>
      </c>
      <c r="BO160" s="914"/>
      <c r="BP160" s="837">
        <v>2</v>
      </c>
      <c r="BQ160" s="837">
        <v>0</v>
      </c>
      <c r="BR160" s="837">
        <v>0</v>
      </c>
      <c r="BS160" s="967"/>
      <c r="BT160" s="386"/>
      <c r="BU160" s="244"/>
      <c r="BV160" s="244"/>
      <c r="BW160" s="377"/>
      <c r="BX160" s="618"/>
      <c r="BY160" s="618"/>
      <c r="BZ160" s="618"/>
      <c r="CA160" s="618"/>
    </row>
    <row r="161" spans="1:79" s="758" customFormat="1" ht="13.8" thickBot="1">
      <c r="A161" s="659">
        <v>12</v>
      </c>
      <c r="B161" s="1526" t="s">
        <v>2135</v>
      </c>
      <c r="C161" s="536" t="s">
        <v>1607</v>
      </c>
      <c r="D161" s="1475" t="str">
        <f t="shared" si="65"/>
        <v>Ryan Villarreal</v>
      </c>
      <c r="E161" s="657">
        <f t="shared" si="60"/>
        <v>41</v>
      </c>
      <c r="F161" s="486">
        <f t="shared" si="61"/>
        <v>9</v>
      </c>
      <c r="G161" s="486">
        <f t="shared" si="62"/>
        <v>14</v>
      </c>
      <c r="H161" s="486">
        <f t="shared" si="63"/>
        <v>0</v>
      </c>
      <c r="I161" s="656">
        <f t="shared" si="64"/>
        <v>0.34146341463414637</v>
      </c>
      <c r="J161" s="742">
        <v>1</v>
      </c>
      <c r="K161" s="741">
        <v>1</v>
      </c>
      <c r="L161" s="741">
        <v>0</v>
      </c>
      <c r="M161" s="740"/>
      <c r="N161" s="761"/>
      <c r="O161" s="760"/>
      <c r="P161" s="760"/>
      <c r="Q161" s="759"/>
      <c r="R161" s="938">
        <v>1</v>
      </c>
      <c r="S161" s="937">
        <v>0</v>
      </c>
      <c r="T161" s="937">
        <v>0</v>
      </c>
      <c r="U161" s="936"/>
      <c r="V161" s="400">
        <v>2</v>
      </c>
      <c r="W161" s="400">
        <v>1</v>
      </c>
      <c r="X161" s="400">
        <v>1</v>
      </c>
      <c r="Y161" s="399"/>
      <c r="Z161" s="398">
        <v>4</v>
      </c>
      <c r="AA161" s="398">
        <v>0</v>
      </c>
      <c r="AB161" s="398">
        <v>1</v>
      </c>
      <c r="AC161" s="397"/>
      <c r="AD161" s="369"/>
      <c r="AE161" s="892">
        <v>2</v>
      </c>
      <c r="AF161" s="891">
        <v>0</v>
      </c>
      <c r="AG161" s="891">
        <v>1</v>
      </c>
      <c r="AH161" s="939"/>
      <c r="AI161" s="822">
        <v>2</v>
      </c>
      <c r="AJ161" s="822">
        <v>0</v>
      </c>
      <c r="AK161" s="822">
        <v>0</v>
      </c>
      <c r="AL161" s="821"/>
      <c r="AM161" s="400">
        <v>2</v>
      </c>
      <c r="AN161" s="400">
        <v>1</v>
      </c>
      <c r="AO161" s="400">
        <v>1</v>
      </c>
      <c r="AP161" s="399"/>
      <c r="AQ161" s="398">
        <v>2</v>
      </c>
      <c r="AR161" s="398">
        <v>0</v>
      </c>
      <c r="AS161" s="398">
        <v>0</v>
      </c>
      <c r="AT161" s="397"/>
      <c r="AU161" s="400">
        <v>3</v>
      </c>
      <c r="AV161" s="400">
        <v>1</v>
      </c>
      <c r="AW161" s="400">
        <v>2</v>
      </c>
      <c r="AX161" s="399"/>
      <c r="AY161" s="398">
        <v>4</v>
      </c>
      <c r="AZ161" s="398">
        <v>1</v>
      </c>
      <c r="BA161" s="398">
        <v>1</v>
      </c>
      <c r="BB161" s="397"/>
      <c r="BC161" s="369"/>
      <c r="BD161" s="401">
        <v>2</v>
      </c>
      <c r="BE161" s="400">
        <v>0</v>
      </c>
      <c r="BF161" s="400">
        <v>0</v>
      </c>
      <c r="BG161" s="399"/>
      <c r="BH161" s="398">
        <v>2</v>
      </c>
      <c r="BI161" s="398">
        <v>0</v>
      </c>
      <c r="BJ161" s="398">
        <v>0</v>
      </c>
      <c r="BK161" s="450"/>
      <c r="BL161" s="401">
        <v>5</v>
      </c>
      <c r="BM161" s="400">
        <v>0</v>
      </c>
      <c r="BN161" s="400">
        <v>3</v>
      </c>
      <c r="BO161" s="399"/>
      <c r="BP161" s="822">
        <v>4</v>
      </c>
      <c r="BQ161" s="822">
        <v>2</v>
      </c>
      <c r="BR161" s="822">
        <v>2</v>
      </c>
      <c r="BS161" s="993"/>
      <c r="BT161" s="401">
        <v>5</v>
      </c>
      <c r="BU161" s="400">
        <v>2</v>
      </c>
      <c r="BV161" s="400">
        <v>2</v>
      </c>
      <c r="BW161" s="399"/>
      <c r="BX161" s="618"/>
      <c r="BY161" s="618"/>
      <c r="BZ161" s="618"/>
      <c r="CA161" s="618"/>
    </row>
    <row r="162" spans="1:79" s="907" customFormat="1" ht="13.8" thickBot="1">
      <c r="A162" s="983">
        <v>13</v>
      </c>
      <c r="B162" s="1506" t="s">
        <v>2139</v>
      </c>
      <c r="C162" s="1134" t="s">
        <v>1582</v>
      </c>
      <c r="D162" s="1475" t="str">
        <f t="shared" si="65"/>
        <v>Larry Millstead</v>
      </c>
      <c r="E162" s="981">
        <f t="shared" si="60"/>
        <v>16</v>
      </c>
      <c r="F162" s="980">
        <f t="shared" si="61"/>
        <v>5</v>
      </c>
      <c r="G162" s="980">
        <f t="shared" si="62"/>
        <v>4</v>
      </c>
      <c r="H162" s="980">
        <f t="shared" si="63"/>
        <v>0</v>
      </c>
      <c r="I162" s="979">
        <f t="shared" si="64"/>
        <v>0.25</v>
      </c>
      <c r="J162" s="1133">
        <v>2</v>
      </c>
      <c r="K162" s="1132">
        <v>0</v>
      </c>
      <c r="L162" s="1132">
        <v>1</v>
      </c>
      <c r="M162" s="1131"/>
      <c r="N162" s="943"/>
      <c r="O162" s="653"/>
      <c r="P162" s="653"/>
      <c r="Q162" s="1130"/>
      <c r="R162" s="913">
        <v>1</v>
      </c>
      <c r="S162" s="912">
        <v>0</v>
      </c>
      <c r="T162" s="912">
        <v>0</v>
      </c>
      <c r="U162" s="911"/>
      <c r="V162" s="572">
        <v>3</v>
      </c>
      <c r="W162" s="572">
        <v>1</v>
      </c>
      <c r="X162" s="572">
        <v>1</v>
      </c>
      <c r="Y162" s="571"/>
      <c r="Z162" s="918">
        <v>1</v>
      </c>
      <c r="AA162" s="918">
        <v>0</v>
      </c>
      <c r="AB162" s="918">
        <v>0</v>
      </c>
      <c r="AC162" s="917"/>
      <c r="AD162" s="512"/>
      <c r="AE162" s="386"/>
      <c r="AF162" s="244"/>
      <c r="AG162" s="244"/>
      <c r="AH162" s="377"/>
      <c r="AI162" s="837">
        <v>2</v>
      </c>
      <c r="AJ162" s="837">
        <v>0</v>
      </c>
      <c r="AK162" s="837">
        <v>0</v>
      </c>
      <c r="AL162" s="836"/>
      <c r="AM162" s="915">
        <v>2</v>
      </c>
      <c r="AN162" s="915">
        <v>2</v>
      </c>
      <c r="AO162" s="915">
        <v>1</v>
      </c>
      <c r="AP162" s="914"/>
      <c r="AQ162" s="918">
        <v>2</v>
      </c>
      <c r="AR162" s="918">
        <v>1</v>
      </c>
      <c r="AS162" s="918">
        <v>1</v>
      </c>
      <c r="AT162" s="917"/>
      <c r="AU162" s="915">
        <v>1</v>
      </c>
      <c r="AV162" s="915">
        <v>1</v>
      </c>
      <c r="AW162" s="915">
        <v>0</v>
      </c>
      <c r="AX162" s="914"/>
      <c r="AY162" s="379"/>
      <c r="AZ162" s="379"/>
      <c r="BA162" s="379"/>
      <c r="BB162" s="378"/>
      <c r="BC162" s="512"/>
      <c r="BD162" s="916">
        <v>2</v>
      </c>
      <c r="BE162" s="915">
        <v>0</v>
      </c>
      <c r="BF162" s="915">
        <v>0</v>
      </c>
      <c r="BG162" s="914"/>
      <c r="BH162" s="379"/>
      <c r="BI162" s="379"/>
      <c r="BJ162" s="379"/>
      <c r="BK162" s="453"/>
      <c r="BL162" s="386"/>
      <c r="BM162" s="244"/>
      <c r="BN162" s="244"/>
      <c r="BO162" s="377"/>
      <c r="BP162" s="379"/>
      <c r="BQ162" s="379"/>
      <c r="BR162" s="379"/>
      <c r="BS162" s="453"/>
      <c r="BT162" s="386"/>
      <c r="BU162" s="244"/>
      <c r="BV162" s="244"/>
      <c r="BW162" s="377"/>
      <c r="BX162" s="618"/>
      <c r="BY162" s="618"/>
      <c r="BZ162" s="618"/>
      <c r="CA162" s="618"/>
    </row>
    <row r="163" spans="1:79" s="758" customFormat="1" ht="13.8" thickBot="1">
      <c r="A163" s="747">
        <v>14</v>
      </c>
      <c r="B163" s="1507" t="s">
        <v>1743</v>
      </c>
      <c r="C163" s="746" t="s">
        <v>1558</v>
      </c>
      <c r="D163" s="1475" t="str">
        <f t="shared" si="65"/>
        <v>Erik Vanfossen</v>
      </c>
      <c r="E163" s="745">
        <f t="shared" si="60"/>
        <v>34</v>
      </c>
      <c r="F163" s="744">
        <f t="shared" si="61"/>
        <v>9</v>
      </c>
      <c r="G163" s="744">
        <f t="shared" si="62"/>
        <v>11</v>
      </c>
      <c r="H163" s="744">
        <f t="shared" si="63"/>
        <v>0</v>
      </c>
      <c r="I163" s="743">
        <f t="shared" si="64"/>
        <v>0.3235294117647059</v>
      </c>
      <c r="J163" s="742">
        <v>3</v>
      </c>
      <c r="K163" s="741">
        <v>1</v>
      </c>
      <c r="L163" s="741">
        <v>1</v>
      </c>
      <c r="M163" s="740"/>
      <c r="N163" s="739">
        <v>6</v>
      </c>
      <c r="O163" s="738">
        <v>1</v>
      </c>
      <c r="P163" s="738">
        <v>3</v>
      </c>
      <c r="Q163" s="737"/>
      <c r="R163" s="777"/>
      <c r="S163" s="776"/>
      <c r="T163" s="776"/>
      <c r="U163" s="775"/>
      <c r="V163" s="400">
        <v>1</v>
      </c>
      <c r="W163" s="400">
        <v>0</v>
      </c>
      <c r="X163" s="400">
        <v>0</v>
      </c>
      <c r="Y163" s="399"/>
      <c r="Z163" s="398">
        <v>2</v>
      </c>
      <c r="AA163" s="398">
        <v>0</v>
      </c>
      <c r="AB163" s="398">
        <v>0</v>
      </c>
      <c r="AC163" s="397"/>
      <c r="AD163" s="369"/>
      <c r="AE163" s="892">
        <v>0</v>
      </c>
      <c r="AF163" s="891">
        <v>1</v>
      </c>
      <c r="AG163" s="891">
        <v>0</v>
      </c>
      <c r="AH163" s="939"/>
      <c r="AI163" s="822">
        <v>3</v>
      </c>
      <c r="AJ163" s="822">
        <v>1</v>
      </c>
      <c r="AK163" s="822">
        <v>1</v>
      </c>
      <c r="AL163" s="821"/>
      <c r="AM163" s="394"/>
      <c r="AN163" s="394"/>
      <c r="AO163" s="394"/>
      <c r="AP163" s="393"/>
      <c r="AQ163" s="398">
        <v>2</v>
      </c>
      <c r="AR163" s="398">
        <v>1</v>
      </c>
      <c r="AS163" s="398">
        <v>0</v>
      </c>
      <c r="AT163" s="397"/>
      <c r="AU163" s="400">
        <v>1</v>
      </c>
      <c r="AV163" s="400">
        <v>0</v>
      </c>
      <c r="AW163" s="400">
        <v>1</v>
      </c>
      <c r="AX163" s="399"/>
      <c r="AY163" s="398">
        <v>5</v>
      </c>
      <c r="AZ163" s="398">
        <v>3</v>
      </c>
      <c r="BA163" s="398">
        <v>3</v>
      </c>
      <c r="BB163" s="397"/>
      <c r="BC163" s="369"/>
      <c r="BD163" s="401">
        <v>2</v>
      </c>
      <c r="BE163" s="400">
        <v>0</v>
      </c>
      <c r="BF163" s="400">
        <v>0</v>
      </c>
      <c r="BG163" s="399"/>
      <c r="BH163" s="398">
        <v>3</v>
      </c>
      <c r="BI163" s="398">
        <v>0</v>
      </c>
      <c r="BJ163" s="398">
        <v>0</v>
      </c>
      <c r="BK163" s="450"/>
      <c r="BL163" s="401">
        <v>4</v>
      </c>
      <c r="BM163" s="400">
        <v>1</v>
      </c>
      <c r="BN163" s="400">
        <v>1</v>
      </c>
      <c r="BO163" s="399"/>
      <c r="BP163" s="822">
        <v>2</v>
      </c>
      <c r="BQ163" s="822">
        <v>0</v>
      </c>
      <c r="BR163" s="822">
        <v>1</v>
      </c>
      <c r="BS163" s="993"/>
      <c r="BT163" s="407"/>
      <c r="BU163" s="394"/>
      <c r="BV163" s="394"/>
      <c r="BW163" s="393"/>
      <c r="BX163" s="618"/>
      <c r="BY163" s="618"/>
      <c r="BZ163" s="618"/>
      <c r="CA163" s="618"/>
    </row>
    <row r="164" spans="1:79" s="907" customFormat="1" ht="13.8" thickBot="1">
      <c r="A164" s="1129">
        <v>15</v>
      </c>
      <c r="B164" s="1128"/>
      <c r="C164" s="1128"/>
      <c r="D164" s="1475" t="str">
        <f t="shared" si="65"/>
        <v xml:space="preserve"> </v>
      </c>
      <c r="E164" s="1127">
        <f t="shared" si="60"/>
        <v>0</v>
      </c>
      <c r="F164" s="1126">
        <f t="shared" si="61"/>
        <v>0</v>
      </c>
      <c r="G164" s="1126">
        <f t="shared" si="62"/>
        <v>0</v>
      </c>
      <c r="H164" s="1126">
        <f t="shared" si="63"/>
        <v>0</v>
      </c>
      <c r="I164" s="1125" t="e">
        <f t="shared" si="64"/>
        <v>#DIV/0!</v>
      </c>
      <c r="J164" s="1124"/>
      <c r="K164" s="1123"/>
      <c r="L164" s="1123"/>
      <c r="M164" s="1122"/>
      <c r="N164" s="1016"/>
      <c r="O164" s="1012"/>
      <c r="P164" s="1012"/>
      <c r="Q164" s="1121"/>
      <c r="R164" s="973"/>
      <c r="S164" s="972"/>
      <c r="T164" s="972"/>
      <c r="U164" s="971"/>
      <c r="V164" s="915"/>
      <c r="W164" s="915"/>
      <c r="X164" s="915"/>
      <c r="Y164" s="914"/>
      <c r="Z164" s="918"/>
      <c r="AA164" s="918"/>
      <c r="AB164" s="918"/>
      <c r="AC164" s="917"/>
      <c r="AD164" s="512"/>
      <c r="AE164" s="928"/>
      <c r="AF164" s="927"/>
      <c r="AG164" s="927"/>
      <c r="AH164" s="926"/>
      <c r="AI164" s="837"/>
      <c r="AJ164" s="837"/>
      <c r="AK164" s="837"/>
      <c r="AL164" s="836"/>
      <c r="AM164" s="915"/>
      <c r="AN164" s="915"/>
      <c r="AO164" s="915"/>
      <c r="AP164" s="914"/>
      <c r="AQ164" s="918"/>
      <c r="AR164" s="918"/>
      <c r="AS164" s="918"/>
      <c r="AT164" s="917"/>
      <c r="AU164" s="915"/>
      <c r="AV164" s="915"/>
      <c r="AW164" s="915"/>
      <c r="AX164" s="914"/>
      <c r="AY164" s="918"/>
      <c r="AZ164" s="918"/>
      <c r="BA164" s="918"/>
      <c r="BB164" s="917"/>
      <c r="BC164" s="512"/>
      <c r="BD164" s="916"/>
      <c r="BE164" s="915"/>
      <c r="BF164" s="915"/>
      <c r="BG164" s="914"/>
      <c r="BH164" s="918"/>
      <c r="BI164" s="918"/>
      <c r="BJ164" s="918"/>
      <c r="BK164" s="925"/>
      <c r="BL164" s="916"/>
      <c r="BM164" s="915"/>
      <c r="BN164" s="915"/>
      <c r="BO164" s="914"/>
      <c r="BP164" s="837"/>
      <c r="BQ164" s="837"/>
      <c r="BR164" s="837"/>
      <c r="BS164" s="967"/>
      <c r="BT164" s="916"/>
      <c r="BU164" s="915"/>
      <c r="BV164" s="915"/>
      <c r="BW164" s="914"/>
      <c r="BX164" s="618"/>
      <c r="BY164" s="618"/>
      <c r="BZ164" s="618"/>
      <c r="CA164" s="618"/>
    </row>
    <row r="165" spans="1:79" ht="13.8" thickBot="1">
      <c r="A165" s="376"/>
      <c r="B165" s="719" t="s">
        <v>29</v>
      </c>
      <c r="C165" s="719"/>
      <c r="D165" s="1475" t="str">
        <f t="shared" si="65"/>
        <v xml:space="preserve"> Hoffman</v>
      </c>
      <c r="E165" s="375">
        <f>SUM(E150:E164)</f>
        <v>785</v>
      </c>
      <c r="F165" s="374">
        <f>SUM(F150:F164)</f>
        <v>257</v>
      </c>
      <c r="G165" s="374">
        <f>SUM(G150:G164)</f>
        <v>421</v>
      </c>
      <c r="H165" s="374">
        <f>SUM(H150:H164)</f>
        <v>24</v>
      </c>
      <c r="I165" s="423">
        <f t="shared" si="64"/>
        <v>0.53630573248407643</v>
      </c>
      <c r="J165" s="371">
        <f>SUM(J150:J162,J164:J164)</f>
        <v>52</v>
      </c>
      <c r="K165" s="368">
        <f>SUM(K150:K162,K164:K164)</f>
        <v>21</v>
      </c>
      <c r="L165" s="368">
        <f>SUM(L150:L162,L164:L164)</f>
        <v>30</v>
      </c>
      <c r="M165" s="367">
        <f>SUM(M150:M162,M164:M164)</f>
        <v>1</v>
      </c>
      <c r="N165" s="422">
        <f t="shared" ref="N165:AC165" si="66">SUM(N150:N164)</f>
        <v>56</v>
      </c>
      <c r="O165" s="366">
        <f t="shared" si="66"/>
        <v>18</v>
      </c>
      <c r="P165" s="366">
        <f t="shared" si="66"/>
        <v>34</v>
      </c>
      <c r="Q165" s="365">
        <f t="shared" si="66"/>
        <v>1</v>
      </c>
      <c r="R165" s="422">
        <f t="shared" si="66"/>
        <v>43</v>
      </c>
      <c r="S165" s="366">
        <f t="shared" si="66"/>
        <v>5</v>
      </c>
      <c r="T165" s="366">
        <f t="shared" si="66"/>
        <v>18</v>
      </c>
      <c r="U165" s="365">
        <f t="shared" si="66"/>
        <v>1</v>
      </c>
      <c r="V165" s="543">
        <f t="shared" si="66"/>
        <v>50</v>
      </c>
      <c r="W165" s="542">
        <f t="shared" si="66"/>
        <v>19</v>
      </c>
      <c r="X165" s="542">
        <f t="shared" si="66"/>
        <v>27</v>
      </c>
      <c r="Y165" s="541">
        <f t="shared" si="66"/>
        <v>3</v>
      </c>
      <c r="Z165" s="543">
        <f t="shared" si="66"/>
        <v>40</v>
      </c>
      <c r="AA165" s="542">
        <f t="shared" si="66"/>
        <v>6</v>
      </c>
      <c r="AB165" s="542">
        <f t="shared" si="66"/>
        <v>17</v>
      </c>
      <c r="AC165" s="541">
        <f t="shared" si="66"/>
        <v>0</v>
      </c>
      <c r="AD165" s="421"/>
      <c r="AE165" s="543">
        <f t="shared" ref="AE165:BB165" si="67">SUM(AE150:AE164)</f>
        <v>42</v>
      </c>
      <c r="AF165" s="542">
        <f t="shared" si="67"/>
        <v>17</v>
      </c>
      <c r="AG165" s="542">
        <f t="shared" si="67"/>
        <v>27</v>
      </c>
      <c r="AH165" s="541">
        <f t="shared" si="67"/>
        <v>1</v>
      </c>
      <c r="AI165" s="543">
        <f t="shared" si="67"/>
        <v>55</v>
      </c>
      <c r="AJ165" s="542">
        <f t="shared" si="67"/>
        <v>18</v>
      </c>
      <c r="AK165" s="542">
        <f t="shared" si="67"/>
        <v>29</v>
      </c>
      <c r="AL165" s="541">
        <f t="shared" si="67"/>
        <v>1</v>
      </c>
      <c r="AM165" s="543">
        <f t="shared" si="67"/>
        <v>49</v>
      </c>
      <c r="AN165" s="542">
        <f t="shared" si="67"/>
        <v>21</v>
      </c>
      <c r="AO165" s="542">
        <f t="shared" si="67"/>
        <v>25</v>
      </c>
      <c r="AP165" s="541">
        <f t="shared" si="67"/>
        <v>4</v>
      </c>
      <c r="AQ165" s="543">
        <f t="shared" si="67"/>
        <v>48</v>
      </c>
      <c r="AR165" s="542">
        <f t="shared" si="67"/>
        <v>13</v>
      </c>
      <c r="AS165" s="542">
        <f t="shared" si="67"/>
        <v>22</v>
      </c>
      <c r="AT165" s="541">
        <f t="shared" si="67"/>
        <v>1</v>
      </c>
      <c r="AU165" s="543">
        <f t="shared" si="67"/>
        <v>45</v>
      </c>
      <c r="AV165" s="542">
        <f t="shared" si="67"/>
        <v>15</v>
      </c>
      <c r="AW165" s="542">
        <f t="shared" si="67"/>
        <v>24</v>
      </c>
      <c r="AX165" s="541">
        <f t="shared" si="67"/>
        <v>0</v>
      </c>
      <c r="AY165" s="543">
        <f t="shared" si="67"/>
        <v>49</v>
      </c>
      <c r="AZ165" s="542">
        <f t="shared" si="67"/>
        <v>22</v>
      </c>
      <c r="BA165" s="542">
        <f t="shared" si="67"/>
        <v>28</v>
      </c>
      <c r="BB165" s="541">
        <f t="shared" si="67"/>
        <v>3</v>
      </c>
      <c r="BC165" s="421"/>
      <c r="BD165" s="543">
        <f t="shared" ref="BD165:BW165" si="68">SUM(BD150:BD164)</f>
        <v>48</v>
      </c>
      <c r="BE165" s="542">
        <f t="shared" si="68"/>
        <v>9</v>
      </c>
      <c r="BF165" s="542">
        <f t="shared" si="68"/>
        <v>21</v>
      </c>
      <c r="BG165" s="541">
        <f t="shared" si="68"/>
        <v>3</v>
      </c>
      <c r="BH165" s="543">
        <f t="shared" si="68"/>
        <v>49</v>
      </c>
      <c r="BI165" s="542">
        <f t="shared" si="68"/>
        <v>20</v>
      </c>
      <c r="BJ165" s="542">
        <f t="shared" si="68"/>
        <v>28</v>
      </c>
      <c r="BK165" s="541">
        <f t="shared" si="68"/>
        <v>0</v>
      </c>
      <c r="BL165" s="543">
        <f t="shared" si="68"/>
        <v>52</v>
      </c>
      <c r="BM165" s="542">
        <f t="shared" si="68"/>
        <v>14</v>
      </c>
      <c r="BN165" s="542">
        <f t="shared" si="68"/>
        <v>27</v>
      </c>
      <c r="BO165" s="541">
        <f t="shared" si="68"/>
        <v>2</v>
      </c>
      <c r="BP165" s="966">
        <f t="shared" si="68"/>
        <v>45</v>
      </c>
      <c r="BQ165" s="965">
        <f t="shared" si="68"/>
        <v>13</v>
      </c>
      <c r="BR165" s="965">
        <f t="shared" si="68"/>
        <v>23</v>
      </c>
      <c r="BS165" s="964">
        <f t="shared" si="68"/>
        <v>2</v>
      </c>
      <c r="BT165" s="543">
        <f t="shared" si="68"/>
        <v>59</v>
      </c>
      <c r="BU165" s="542">
        <f t="shared" si="68"/>
        <v>25</v>
      </c>
      <c r="BV165" s="542">
        <f t="shared" si="68"/>
        <v>40</v>
      </c>
      <c r="BW165" s="541">
        <f t="shared" si="68"/>
        <v>1</v>
      </c>
    </row>
    <row r="166" spans="1:79" ht="16.2" thickBot="1">
      <c r="A166" s="540"/>
      <c r="B166" s="540"/>
      <c r="C166" s="540"/>
      <c r="D166" s="1475" t="str">
        <f t="shared" si="65"/>
        <v xml:space="preserve"> </v>
      </c>
      <c r="E166" s="1916" t="s">
        <v>1296</v>
      </c>
      <c r="F166" s="1917"/>
      <c r="G166" s="1917"/>
      <c r="H166" s="1917"/>
      <c r="I166" s="1918"/>
      <c r="J166" s="1909">
        <v>14</v>
      </c>
      <c r="K166" s="1910"/>
      <c r="L166" s="1910"/>
      <c r="M166" s="1911"/>
      <c r="N166" s="1909">
        <v>12</v>
      </c>
      <c r="O166" s="1910"/>
      <c r="P166" s="1910"/>
      <c r="Q166" s="1911"/>
      <c r="R166" s="1946" t="s">
        <v>1348</v>
      </c>
      <c r="S166" s="1928"/>
      <c r="T166" s="1928"/>
      <c r="U166" s="1929"/>
      <c r="V166" s="1909">
        <v>12.66</v>
      </c>
      <c r="W166" s="1910"/>
      <c r="X166" s="1910"/>
      <c r="Y166" s="1911"/>
      <c r="Z166" s="1909">
        <v>12.5</v>
      </c>
      <c r="AA166" s="1910"/>
      <c r="AB166" s="1910"/>
      <c r="AC166" s="1911"/>
      <c r="AD166" s="539"/>
      <c r="AE166" s="1946" t="s">
        <v>1348</v>
      </c>
      <c r="AF166" s="1928"/>
      <c r="AG166" s="1928"/>
      <c r="AH166" s="1929"/>
      <c r="AI166" s="1946" t="s">
        <v>1348</v>
      </c>
      <c r="AJ166" s="1928"/>
      <c r="AK166" s="1928"/>
      <c r="AL166" s="1929"/>
      <c r="AM166" s="1909">
        <v>12.6</v>
      </c>
      <c r="AN166" s="1910"/>
      <c r="AO166" s="1910"/>
      <c r="AP166" s="1911"/>
      <c r="AQ166" s="1909">
        <v>12.7</v>
      </c>
      <c r="AR166" s="1910"/>
      <c r="AS166" s="1910"/>
      <c r="AT166" s="1911"/>
      <c r="AU166" s="1909">
        <v>12.6</v>
      </c>
      <c r="AV166" s="1910"/>
      <c r="AW166" s="1910"/>
      <c r="AX166" s="1911"/>
      <c r="AY166" s="1909">
        <v>12.3</v>
      </c>
      <c r="AZ166" s="1910"/>
      <c r="BA166" s="1910"/>
      <c r="BB166" s="1911"/>
      <c r="BC166" s="539"/>
      <c r="BD166" s="1926" t="s">
        <v>1379</v>
      </c>
      <c r="BE166" s="1910"/>
      <c r="BF166" s="1910"/>
      <c r="BG166" s="1911"/>
      <c r="BH166" s="1909" t="s">
        <v>1393</v>
      </c>
      <c r="BI166" s="1910"/>
      <c r="BJ166" s="1910"/>
      <c r="BK166" s="1911"/>
      <c r="BL166" s="1909" t="s">
        <v>1407</v>
      </c>
      <c r="BM166" s="1910"/>
      <c r="BN166" s="1910"/>
      <c r="BO166" s="1911"/>
      <c r="BP166" s="1909"/>
      <c r="BQ166" s="1910"/>
      <c r="BR166" s="1910"/>
      <c r="BS166" s="1911"/>
      <c r="BT166" s="1909"/>
      <c r="BU166" s="1910"/>
      <c r="BV166" s="1910"/>
      <c r="BW166" s="1911"/>
    </row>
    <row r="167" spans="1:79" ht="16.2" thickBot="1">
      <c r="A167" s="540"/>
      <c r="B167" s="540"/>
      <c r="C167" s="540"/>
      <c r="D167" s="1475" t="str">
        <f t="shared" si="65"/>
        <v xml:space="preserve"> </v>
      </c>
      <c r="E167" s="718"/>
      <c r="F167" s="718"/>
      <c r="G167" s="718"/>
      <c r="H167" s="718"/>
      <c r="I167" s="718"/>
      <c r="J167" s="716"/>
      <c r="K167" s="716"/>
      <c r="L167" s="716"/>
      <c r="M167" s="716"/>
      <c r="N167" s="716"/>
      <c r="O167" s="716"/>
      <c r="P167" s="716"/>
      <c r="Q167" s="716"/>
      <c r="R167" s="716"/>
      <c r="S167" s="716"/>
      <c r="T167" s="716"/>
      <c r="U167" s="716"/>
      <c r="V167" s="716"/>
      <c r="W167" s="716"/>
      <c r="X167" s="716"/>
      <c r="Y167" s="716"/>
      <c r="Z167" s="716"/>
      <c r="AA167" s="716"/>
      <c r="AB167" s="716"/>
      <c r="AC167" s="716"/>
      <c r="AD167" s="610"/>
      <c r="AE167" s="716"/>
      <c r="AF167" s="716"/>
      <c r="AG167" s="716"/>
      <c r="AH167" s="716"/>
      <c r="AI167" s="716"/>
      <c r="AJ167" s="716"/>
      <c r="AK167" s="716"/>
      <c r="AL167" s="716"/>
      <c r="AM167" s="716"/>
      <c r="AN167" s="716"/>
      <c r="AO167" s="716"/>
      <c r="AP167" s="716"/>
      <c r="AQ167" s="716"/>
      <c r="AR167" s="716"/>
      <c r="AS167" s="716"/>
      <c r="AT167" s="716"/>
      <c r="AU167" s="716"/>
      <c r="AV167" s="716"/>
      <c r="AW167" s="716"/>
      <c r="AX167" s="716"/>
      <c r="AY167" s="716"/>
      <c r="AZ167" s="716"/>
      <c r="BA167" s="716"/>
      <c r="BB167" s="716"/>
      <c r="BC167" s="610"/>
      <c r="BD167" s="716"/>
      <c r="BE167" s="716"/>
      <c r="BF167" s="716"/>
      <c r="BG167" s="716"/>
      <c r="BH167" s="716"/>
      <c r="BI167" s="716"/>
      <c r="BJ167" s="716"/>
      <c r="BK167" s="716"/>
      <c r="BL167" s="716"/>
      <c r="BM167" s="716"/>
      <c r="BN167" s="716"/>
      <c r="BO167" s="716"/>
      <c r="BP167" s="716"/>
      <c r="BQ167" s="716"/>
      <c r="BR167" s="716"/>
      <c r="BS167" s="716"/>
      <c r="BT167" s="716"/>
      <c r="BU167" s="716"/>
      <c r="BV167" s="716"/>
      <c r="BW167" s="716"/>
    </row>
    <row r="168" spans="1:79" ht="13.8" thickBot="1">
      <c r="A168" s="540"/>
      <c r="B168" s="540"/>
      <c r="C168" s="540"/>
      <c r="D168" s="1475" t="str">
        <f t="shared" si="65"/>
        <v xml:space="preserve"> </v>
      </c>
      <c r="E168" s="540"/>
      <c r="F168" s="540"/>
      <c r="G168" s="540"/>
      <c r="H168" s="540"/>
      <c r="I168" s="540"/>
      <c r="J168" s="540"/>
      <c r="K168" s="540"/>
      <c r="L168" s="540"/>
      <c r="M168" s="540"/>
      <c r="N168" s="540"/>
      <c r="O168" s="540"/>
      <c r="P168" s="540"/>
      <c r="Q168" s="540"/>
      <c r="R168" s="540"/>
      <c r="S168" s="540"/>
      <c r="T168" s="540"/>
      <c r="U168" s="540"/>
      <c r="V168" s="540"/>
      <c r="W168" s="540"/>
      <c r="X168" s="540"/>
      <c r="Y168" s="540"/>
      <c r="Z168" s="540"/>
      <c r="AA168" s="540"/>
      <c r="AB168" s="540"/>
      <c r="AC168" s="540"/>
      <c r="AD168" s="610"/>
      <c r="AE168" s="540"/>
      <c r="AF168" s="540"/>
      <c r="AG168" s="540"/>
      <c r="AH168" s="540"/>
      <c r="AI168" s="540"/>
      <c r="AJ168" s="540"/>
      <c r="AK168" s="540"/>
      <c r="AL168" s="540"/>
      <c r="AM168" s="540"/>
      <c r="AN168" s="540"/>
      <c r="AO168" s="540"/>
      <c r="AP168" s="540"/>
      <c r="AQ168" s="540"/>
      <c r="AR168" s="540"/>
      <c r="AS168" s="540"/>
      <c r="AT168" s="540"/>
      <c r="AU168" s="540"/>
      <c r="AV168" s="540"/>
      <c r="AW168" s="540"/>
      <c r="AX168" s="540"/>
      <c r="AY168" s="540"/>
      <c r="AZ168" s="540"/>
      <c r="BA168" s="540"/>
      <c r="BB168" s="540"/>
      <c r="BC168" s="610"/>
      <c r="BD168" s="540"/>
      <c r="BE168" s="540"/>
      <c r="BF168" s="540"/>
      <c r="BG168" s="540"/>
      <c r="BH168" s="540"/>
      <c r="BI168" s="540"/>
      <c r="BJ168" s="540"/>
      <c r="BK168" s="540"/>
      <c r="BL168" s="540"/>
      <c r="BM168" s="540"/>
      <c r="BN168" s="540"/>
      <c r="BO168" s="540"/>
      <c r="BP168" s="540"/>
      <c r="BQ168" s="540"/>
      <c r="BR168" s="540"/>
      <c r="BS168" s="540"/>
      <c r="BT168" s="540"/>
      <c r="BU168" s="540"/>
      <c r="BV168" s="540"/>
      <c r="BW168" s="540"/>
    </row>
    <row r="169" spans="1:79" s="61" customFormat="1" ht="23.4" thickBot="1">
      <c r="A169" s="1950">
        <v>9</v>
      </c>
      <c r="B169" s="1940" t="s">
        <v>1394</v>
      </c>
      <c r="C169" s="1276"/>
      <c r="D169" s="1475" t="str">
        <f t="shared" si="65"/>
        <v xml:space="preserve"> Holcomb</v>
      </c>
      <c r="E169" s="1905">
        <v>2011</v>
      </c>
      <c r="F169" s="1906"/>
      <c r="G169" s="1906"/>
      <c r="H169" s="1906"/>
      <c r="I169" s="1907"/>
      <c r="J169" s="1887" t="s">
        <v>1109</v>
      </c>
      <c r="K169" s="1888"/>
      <c r="L169" s="1888"/>
      <c r="M169" s="1889"/>
      <c r="N169" s="1908" t="s">
        <v>1108</v>
      </c>
      <c r="O169" s="1891"/>
      <c r="P169" s="1891"/>
      <c r="Q169" s="1892"/>
      <c r="R169" s="1887" t="s">
        <v>1107</v>
      </c>
      <c r="S169" s="1888"/>
      <c r="T169" s="1888"/>
      <c r="U169" s="1889"/>
      <c r="V169" s="1908" t="s">
        <v>1106</v>
      </c>
      <c r="W169" s="1891"/>
      <c r="X169" s="1891"/>
      <c r="Y169" s="1892"/>
      <c r="Z169" s="1887" t="s">
        <v>1105</v>
      </c>
      <c r="AA169" s="1888"/>
      <c r="AB169" s="1888"/>
      <c r="AC169" s="1889"/>
      <c r="AD169" s="962"/>
      <c r="AE169" s="1890" t="s">
        <v>1104</v>
      </c>
      <c r="AF169" s="1891"/>
      <c r="AG169" s="1891"/>
      <c r="AH169" s="1892"/>
      <c r="AI169" s="1887" t="s">
        <v>1103</v>
      </c>
      <c r="AJ169" s="1888"/>
      <c r="AK169" s="1888"/>
      <c r="AL169" s="1889"/>
      <c r="AM169" s="1908" t="s">
        <v>1102</v>
      </c>
      <c r="AN169" s="1891"/>
      <c r="AO169" s="1891"/>
      <c r="AP169" s="1892"/>
      <c r="AQ169" s="1887" t="s">
        <v>1101</v>
      </c>
      <c r="AR169" s="1888"/>
      <c r="AS169" s="1888"/>
      <c r="AT169" s="1889"/>
      <c r="AU169" s="1908" t="s">
        <v>1100</v>
      </c>
      <c r="AV169" s="1891"/>
      <c r="AW169" s="1891"/>
      <c r="AX169" s="1892"/>
      <c r="AY169" s="1887" t="s">
        <v>1099</v>
      </c>
      <c r="AZ169" s="1888"/>
      <c r="BA169" s="1888"/>
      <c r="BB169" s="1889"/>
      <c r="BC169" s="962"/>
      <c r="BD169" s="1890" t="s">
        <v>1098</v>
      </c>
      <c r="BE169" s="1891"/>
      <c r="BF169" s="1891"/>
      <c r="BG169" s="1892"/>
      <c r="BH169" s="1893" t="s">
        <v>1097</v>
      </c>
      <c r="BI169" s="1894"/>
      <c r="BJ169" s="1894"/>
      <c r="BK169" s="1895"/>
      <c r="BL169" s="1896" t="s">
        <v>1096</v>
      </c>
      <c r="BM169" s="1897"/>
      <c r="BN169" s="1897"/>
      <c r="BO169" s="1898"/>
      <c r="BP169" s="1893" t="s">
        <v>1095</v>
      </c>
      <c r="BQ169" s="1894"/>
      <c r="BR169" s="1894"/>
      <c r="BS169" s="1895"/>
      <c r="BT169" s="1896" t="s">
        <v>1094</v>
      </c>
      <c r="BU169" s="1897"/>
      <c r="BV169" s="1897"/>
      <c r="BW169" s="1912"/>
      <c r="BX169" s="963"/>
      <c r="BY169" s="963"/>
      <c r="BZ169" s="963"/>
      <c r="CA169" s="963"/>
    </row>
    <row r="170" spans="1:79" s="61" customFormat="1" ht="12.75" customHeight="1" thickBot="1">
      <c r="A170" s="1950"/>
      <c r="B170" s="1940"/>
      <c r="C170" s="1276"/>
      <c r="D170" s="1475" t="str">
        <f t="shared" si="65"/>
        <v xml:space="preserve"> </v>
      </c>
      <c r="E170" s="1905"/>
      <c r="F170" s="1906"/>
      <c r="G170" s="1906"/>
      <c r="H170" s="1906"/>
      <c r="I170" s="1907"/>
      <c r="J170" s="1934" t="s">
        <v>1363</v>
      </c>
      <c r="K170" s="1931"/>
      <c r="L170" s="1931"/>
      <c r="M170" s="1932"/>
      <c r="N170" s="1934" t="s">
        <v>1360</v>
      </c>
      <c r="O170" s="1931"/>
      <c r="P170" s="1931"/>
      <c r="Q170" s="1932"/>
      <c r="R170" s="1934" t="s">
        <v>1364</v>
      </c>
      <c r="S170" s="1931"/>
      <c r="T170" s="1931"/>
      <c r="U170" s="1932"/>
      <c r="V170" s="1934" t="s">
        <v>1362</v>
      </c>
      <c r="W170" s="1931"/>
      <c r="X170" s="1931"/>
      <c r="Y170" s="1932"/>
      <c r="Z170" s="1934" t="s">
        <v>1365</v>
      </c>
      <c r="AA170" s="1931"/>
      <c r="AB170" s="1931"/>
      <c r="AC170" s="1932"/>
      <c r="AD170" s="962"/>
      <c r="AE170" s="1930" t="s">
        <v>1361</v>
      </c>
      <c r="AF170" s="1931"/>
      <c r="AG170" s="1931"/>
      <c r="AH170" s="1932"/>
      <c r="AI170" s="1934" t="s">
        <v>1360</v>
      </c>
      <c r="AJ170" s="1931"/>
      <c r="AK170" s="1931"/>
      <c r="AL170" s="1932"/>
      <c r="AM170" s="1934" t="s">
        <v>1363</v>
      </c>
      <c r="AN170" s="1931"/>
      <c r="AO170" s="1931"/>
      <c r="AP170" s="1932"/>
      <c r="AQ170" s="1934" t="s">
        <v>1361</v>
      </c>
      <c r="AR170" s="1931"/>
      <c r="AS170" s="1931"/>
      <c r="AT170" s="1932"/>
      <c r="AU170" s="1934" t="s">
        <v>1360</v>
      </c>
      <c r="AV170" s="1931"/>
      <c r="AW170" s="1931"/>
      <c r="AX170" s="1932"/>
      <c r="AY170" s="1934" t="s">
        <v>1365</v>
      </c>
      <c r="AZ170" s="1931"/>
      <c r="BA170" s="1931"/>
      <c r="BB170" s="1932"/>
      <c r="BC170" s="962"/>
      <c r="BD170" s="1930" t="s">
        <v>1363</v>
      </c>
      <c r="BE170" s="1931"/>
      <c r="BF170" s="1931"/>
      <c r="BG170" s="1932"/>
      <c r="BH170" s="1933" t="s">
        <v>1364</v>
      </c>
      <c r="BI170" s="1906"/>
      <c r="BJ170" s="1906"/>
      <c r="BK170" s="1907"/>
      <c r="BL170" s="1933" t="s">
        <v>1365</v>
      </c>
      <c r="BM170" s="1906"/>
      <c r="BN170" s="1906"/>
      <c r="BO170" s="1907"/>
      <c r="BP170" s="1933" t="s">
        <v>1362</v>
      </c>
      <c r="BQ170" s="1906"/>
      <c r="BR170" s="1906"/>
      <c r="BS170" s="1907"/>
      <c r="BT170" s="1933" t="s">
        <v>1361</v>
      </c>
      <c r="BU170" s="1906"/>
      <c r="BV170" s="1906"/>
      <c r="BW170" s="1935"/>
      <c r="BX170" s="963"/>
      <c r="BY170" s="963"/>
      <c r="BZ170" s="963"/>
      <c r="CA170" s="963"/>
    </row>
    <row r="171" spans="1:79" ht="23.4" thickBot="1">
      <c r="A171" s="1950"/>
      <c r="B171" s="1940"/>
      <c r="C171" s="1276"/>
      <c r="D171" s="1475" t="str">
        <f t="shared" si="65"/>
        <v xml:space="preserve"> </v>
      </c>
      <c r="E171" s="603" t="s">
        <v>268</v>
      </c>
      <c r="F171" s="603" t="s">
        <v>1092</v>
      </c>
      <c r="G171" s="603" t="s">
        <v>267</v>
      </c>
      <c r="H171" s="603" t="s">
        <v>266</v>
      </c>
      <c r="I171" s="602" t="s">
        <v>265</v>
      </c>
      <c r="J171" s="605" t="s">
        <v>268</v>
      </c>
      <c r="K171" s="605" t="s">
        <v>1092</v>
      </c>
      <c r="L171" s="605" t="s">
        <v>267</v>
      </c>
      <c r="M171" s="604" t="s">
        <v>266</v>
      </c>
      <c r="N171" s="605" t="s">
        <v>268</v>
      </c>
      <c r="O171" s="605" t="s">
        <v>1092</v>
      </c>
      <c r="P171" s="605" t="s">
        <v>267</v>
      </c>
      <c r="Q171" s="608" t="s">
        <v>266</v>
      </c>
      <c r="R171" s="704" t="s">
        <v>268</v>
      </c>
      <c r="S171" s="603" t="s">
        <v>1092</v>
      </c>
      <c r="T171" s="603" t="s">
        <v>267</v>
      </c>
      <c r="U171" s="602" t="s">
        <v>266</v>
      </c>
      <c r="V171" s="603" t="s">
        <v>268</v>
      </c>
      <c r="W171" s="603" t="s">
        <v>1092</v>
      </c>
      <c r="X171" s="603" t="s">
        <v>267</v>
      </c>
      <c r="Y171" s="607" t="s">
        <v>266</v>
      </c>
      <c r="Z171" s="704" t="s">
        <v>268</v>
      </c>
      <c r="AA171" s="603" t="s">
        <v>1092</v>
      </c>
      <c r="AB171" s="603" t="s">
        <v>267</v>
      </c>
      <c r="AC171" s="602" t="s">
        <v>266</v>
      </c>
      <c r="AD171" s="544"/>
      <c r="AE171" s="704" t="s">
        <v>268</v>
      </c>
      <c r="AF171" s="603" t="s">
        <v>1092</v>
      </c>
      <c r="AG171" s="603" t="s">
        <v>267</v>
      </c>
      <c r="AH171" s="602" t="s">
        <v>266</v>
      </c>
      <c r="AI171" s="603" t="s">
        <v>268</v>
      </c>
      <c r="AJ171" s="603" t="s">
        <v>1092</v>
      </c>
      <c r="AK171" s="603" t="s">
        <v>267</v>
      </c>
      <c r="AL171" s="602" t="s">
        <v>266</v>
      </c>
      <c r="AM171" s="603" t="s">
        <v>268</v>
      </c>
      <c r="AN171" s="603" t="s">
        <v>1092</v>
      </c>
      <c r="AO171" s="603" t="s">
        <v>267</v>
      </c>
      <c r="AP171" s="602" t="s">
        <v>266</v>
      </c>
      <c r="AQ171" s="603" t="s">
        <v>268</v>
      </c>
      <c r="AR171" s="603" t="s">
        <v>1092</v>
      </c>
      <c r="AS171" s="603" t="s">
        <v>267</v>
      </c>
      <c r="AT171" s="602" t="s">
        <v>266</v>
      </c>
      <c r="AU171" s="603" t="s">
        <v>268</v>
      </c>
      <c r="AV171" s="603" t="s">
        <v>1092</v>
      </c>
      <c r="AW171" s="603" t="s">
        <v>267</v>
      </c>
      <c r="AX171" s="602" t="s">
        <v>266</v>
      </c>
      <c r="AY171" s="603" t="s">
        <v>268</v>
      </c>
      <c r="AZ171" s="603" t="s">
        <v>1092</v>
      </c>
      <c r="BA171" s="603" t="s">
        <v>267</v>
      </c>
      <c r="BB171" s="602" t="s">
        <v>266</v>
      </c>
      <c r="BC171" s="544"/>
      <c r="BD171" s="704" t="s">
        <v>268</v>
      </c>
      <c r="BE171" s="603" t="s">
        <v>1092</v>
      </c>
      <c r="BF171" s="603" t="s">
        <v>267</v>
      </c>
      <c r="BG171" s="602" t="s">
        <v>266</v>
      </c>
      <c r="BH171" s="603" t="s">
        <v>268</v>
      </c>
      <c r="BI171" s="603" t="s">
        <v>1092</v>
      </c>
      <c r="BJ171" s="603" t="s">
        <v>267</v>
      </c>
      <c r="BK171" s="602" t="s">
        <v>266</v>
      </c>
      <c r="BL171" s="605" t="s">
        <v>268</v>
      </c>
      <c r="BM171" s="605" t="s">
        <v>1092</v>
      </c>
      <c r="BN171" s="605" t="s">
        <v>267</v>
      </c>
      <c r="BO171" s="604" t="s">
        <v>266</v>
      </c>
      <c r="BP171" s="603" t="s">
        <v>268</v>
      </c>
      <c r="BQ171" s="603" t="s">
        <v>1092</v>
      </c>
      <c r="BR171" s="603" t="s">
        <v>267</v>
      </c>
      <c r="BS171" s="602" t="s">
        <v>266</v>
      </c>
      <c r="BT171" s="605" t="s">
        <v>268</v>
      </c>
      <c r="BU171" s="605" t="s">
        <v>1092</v>
      </c>
      <c r="BV171" s="605" t="s">
        <v>267</v>
      </c>
      <c r="BW171" s="604" t="s">
        <v>266</v>
      </c>
    </row>
    <row r="172" spans="1:79" s="1063" customFormat="1" ht="13.8" thickBot="1">
      <c r="A172" s="1120">
        <v>1</v>
      </c>
      <c r="B172" s="1119" t="s">
        <v>1620</v>
      </c>
      <c r="C172" s="1495" t="s">
        <v>1621</v>
      </c>
      <c r="D172" s="1475" t="str">
        <f t="shared" si="65"/>
        <v>Fred Millard</v>
      </c>
      <c r="E172" s="1118">
        <f t="shared" ref="E172:E187" si="69">SUM(J172,N172,R172,V172,Z172,AE172,AI172,AM172,AQ172,AU172,AY172,BD172,BH172,BL172,BP172,BT172)</f>
        <v>72</v>
      </c>
      <c r="F172" s="1118">
        <f t="shared" ref="F172:F187" si="70">SUM(K172,O172,S172,W172,AA172,AF172,AJ172,AN172,AR172,AV172,AZ172,BE172,BI172,BM172,BU172,BQ172)</f>
        <v>47</v>
      </c>
      <c r="G172" s="1118">
        <f t="shared" ref="G172:G187" si="71">SUM(L172,P172,T172,X172,AB172,AG172,AK172,AO172,AS172,AW172,BA172,BF172,BJ172,BN172,BV172,BR172)</f>
        <v>46</v>
      </c>
      <c r="H172" s="1118">
        <f t="shared" ref="H172:H187" si="72">SUM(M172,Q172,U172,Y172,AC172,AH172,AL172,AP172,AT172,AX172,BB172,BG172,BK172,BO172,BW172,BS172)</f>
        <v>12</v>
      </c>
      <c r="I172" s="1117">
        <f t="shared" ref="I172:I188" si="73">(G172/E172)</f>
        <v>0.63888888888888884</v>
      </c>
      <c r="J172" s="1099">
        <v>4</v>
      </c>
      <c r="K172" s="1099">
        <v>3</v>
      </c>
      <c r="L172" s="1099">
        <v>2</v>
      </c>
      <c r="M172" s="1100">
        <v>1</v>
      </c>
      <c r="N172" s="1099">
        <v>5</v>
      </c>
      <c r="O172" s="1099">
        <v>1</v>
      </c>
      <c r="P172" s="1099">
        <v>2</v>
      </c>
      <c r="Q172" s="1098"/>
      <c r="R172" s="816">
        <v>7</v>
      </c>
      <c r="S172" s="815">
        <v>4</v>
      </c>
      <c r="T172" s="815">
        <v>4</v>
      </c>
      <c r="U172" s="814"/>
      <c r="V172" s="1114">
        <v>4</v>
      </c>
      <c r="W172" s="1113">
        <v>3</v>
      </c>
      <c r="X172" s="1113">
        <v>3</v>
      </c>
      <c r="Y172" s="1116"/>
      <c r="Z172" s="1114">
        <v>4</v>
      </c>
      <c r="AA172" s="1113">
        <v>4</v>
      </c>
      <c r="AB172" s="1113">
        <v>2</v>
      </c>
      <c r="AC172" s="1116">
        <v>2</v>
      </c>
      <c r="AD172" s="1081"/>
      <c r="AE172" s="816"/>
      <c r="AF172" s="815"/>
      <c r="AG172" s="815"/>
      <c r="AH172" s="814"/>
      <c r="AI172" s="815">
        <v>6</v>
      </c>
      <c r="AJ172" s="815">
        <v>3</v>
      </c>
      <c r="AK172" s="815">
        <v>3</v>
      </c>
      <c r="AL172" s="1064">
        <v>1</v>
      </c>
      <c r="AM172" s="1114">
        <v>6</v>
      </c>
      <c r="AN172" s="1112">
        <v>3</v>
      </c>
      <c r="AO172" s="1112">
        <v>4</v>
      </c>
      <c r="AP172" s="1115"/>
      <c r="AQ172" s="1114">
        <v>5</v>
      </c>
      <c r="AR172" s="1112">
        <v>3</v>
      </c>
      <c r="AS172" s="1112">
        <v>4</v>
      </c>
      <c r="AT172" s="1115">
        <v>1</v>
      </c>
      <c r="AU172" s="1114">
        <v>6</v>
      </c>
      <c r="AV172" s="1112">
        <v>5</v>
      </c>
      <c r="AW172" s="1112">
        <v>4</v>
      </c>
      <c r="AX172" s="1111">
        <v>1</v>
      </c>
      <c r="AY172" s="1113">
        <v>3</v>
      </c>
      <c r="AZ172" s="1112">
        <v>4</v>
      </c>
      <c r="BA172" s="1112">
        <v>3</v>
      </c>
      <c r="BB172" s="1111">
        <v>2</v>
      </c>
      <c r="BC172" s="1081"/>
      <c r="BD172" s="1114">
        <v>4</v>
      </c>
      <c r="BE172" s="1112">
        <v>2</v>
      </c>
      <c r="BF172" s="1112">
        <v>1</v>
      </c>
      <c r="BG172" s="1111">
        <v>1</v>
      </c>
      <c r="BH172" s="1113">
        <v>5</v>
      </c>
      <c r="BI172" s="1112">
        <v>0</v>
      </c>
      <c r="BJ172" s="1112">
        <v>4</v>
      </c>
      <c r="BK172" s="1111"/>
      <c r="BL172" s="816">
        <v>3</v>
      </c>
      <c r="BM172" s="815">
        <v>3</v>
      </c>
      <c r="BN172" s="815">
        <v>2</v>
      </c>
      <c r="BO172" s="814">
        <v>0</v>
      </c>
      <c r="BP172" s="815">
        <v>6</v>
      </c>
      <c r="BQ172" s="815">
        <v>4</v>
      </c>
      <c r="BR172" s="815">
        <v>4</v>
      </c>
      <c r="BS172" s="1064">
        <v>1</v>
      </c>
      <c r="BT172" s="816">
        <v>4</v>
      </c>
      <c r="BU172" s="815">
        <v>5</v>
      </c>
      <c r="BV172" s="815">
        <v>4</v>
      </c>
      <c r="BW172" s="814">
        <v>2</v>
      </c>
    </row>
    <row r="173" spans="1:79" s="1063" customFormat="1" ht="13.8" thickBot="1">
      <c r="A173" s="1090">
        <v>2</v>
      </c>
      <c r="B173" s="1110" t="s">
        <v>1697</v>
      </c>
      <c r="C173" s="1476" t="s">
        <v>1647</v>
      </c>
      <c r="D173" s="1475" t="str">
        <f t="shared" si="65"/>
        <v>Kevin Mattack</v>
      </c>
      <c r="E173" s="1074">
        <f t="shared" si="69"/>
        <v>77</v>
      </c>
      <c r="F173" s="1074">
        <f t="shared" si="70"/>
        <v>40</v>
      </c>
      <c r="G173" s="1074">
        <f t="shared" si="71"/>
        <v>42</v>
      </c>
      <c r="H173" s="1074">
        <f t="shared" si="72"/>
        <v>6</v>
      </c>
      <c r="I173" s="1073">
        <f t="shared" si="73"/>
        <v>0.54545454545454541</v>
      </c>
      <c r="J173" s="1099">
        <v>5</v>
      </c>
      <c r="K173" s="1099">
        <v>5</v>
      </c>
      <c r="L173" s="1099">
        <v>4</v>
      </c>
      <c r="M173" s="1100"/>
      <c r="N173" s="1099">
        <v>6</v>
      </c>
      <c r="O173" s="1099">
        <v>4</v>
      </c>
      <c r="P173" s="1099">
        <v>4</v>
      </c>
      <c r="Q173" s="1098">
        <v>1</v>
      </c>
      <c r="R173" s="1103">
        <v>7</v>
      </c>
      <c r="S173" s="1102">
        <v>3</v>
      </c>
      <c r="T173" s="1102">
        <v>5</v>
      </c>
      <c r="U173" s="1101"/>
      <c r="V173" s="1103">
        <v>4</v>
      </c>
      <c r="W173" s="1102">
        <v>3</v>
      </c>
      <c r="X173" s="1102">
        <v>3</v>
      </c>
      <c r="Y173" s="1101"/>
      <c r="Z173" s="1103">
        <v>3</v>
      </c>
      <c r="AA173" s="1102">
        <v>2</v>
      </c>
      <c r="AB173" s="1102">
        <v>1</v>
      </c>
      <c r="AC173" s="1101"/>
      <c r="AD173" s="1081"/>
      <c r="AE173" s="1103"/>
      <c r="AF173" s="1102"/>
      <c r="AG173" s="1102"/>
      <c r="AH173" s="1101"/>
      <c r="AI173" s="1102">
        <v>5</v>
      </c>
      <c r="AJ173" s="1102">
        <v>3</v>
      </c>
      <c r="AK173" s="1102">
        <v>2</v>
      </c>
      <c r="AL173" s="1104"/>
      <c r="AM173" s="1108">
        <v>6</v>
      </c>
      <c r="AN173" s="1106">
        <v>3</v>
      </c>
      <c r="AO173" s="1106">
        <v>3</v>
      </c>
      <c r="AP173" s="1109"/>
      <c r="AQ173" s="1108">
        <v>5</v>
      </c>
      <c r="AR173" s="1106">
        <v>2</v>
      </c>
      <c r="AS173" s="1106">
        <v>1</v>
      </c>
      <c r="AT173" s="1109">
        <v>1</v>
      </c>
      <c r="AU173" s="1108">
        <v>6</v>
      </c>
      <c r="AV173" s="1106">
        <v>3</v>
      </c>
      <c r="AW173" s="1106">
        <v>4</v>
      </c>
      <c r="AX173" s="1105">
        <v>2</v>
      </c>
      <c r="AY173" s="1107">
        <v>5</v>
      </c>
      <c r="AZ173" s="1106">
        <v>2</v>
      </c>
      <c r="BA173" s="1106">
        <v>3</v>
      </c>
      <c r="BB173" s="1105"/>
      <c r="BC173" s="1081"/>
      <c r="BD173" s="1108">
        <v>5</v>
      </c>
      <c r="BE173" s="1106">
        <v>2</v>
      </c>
      <c r="BF173" s="1106">
        <v>3</v>
      </c>
      <c r="BG173" s="1105">
        <v>1</v>
      </c>
      <c r="BH173" s="1107">
        <v>5</v>
      </c>
      <c r="BI173" s="1106">
        <v>0</v>
      </c>
      <c r="BJ173" s="1106">
        <v>0</v>
      </c>
      <c r="BK173" s="1105"/>
      <c r="BL173" s="1103">
        <v>4</v>
      </c>
      <c r="BM173" s="1102">
        <v>3</v>
      </c>
      <c r="BN173" s="1102">
        <v>3</v>
      </c>
      <c r="BO173" s="1101"/>
      <c r="BP173" s="1102">
        <v>6</v>
      </c>
      <c r="BQ173" s="1102">
        <v>2</v>
      </c>
      <c r="BR173" s="1102">
        <v>4</v>
      </c>
      <c r="BS173" s="1104"/>
      <c r="BT173" s="1103">
        <v>5</v>
      </c>
      <c r="BU173" s="1102">
        <v>3</v>
      </c>
      <c r="BV173" s="1102">
        <v>2</v>
      </c>
      <c r="BW173" s="1101">
        <v>1</v>
      </c>
    </row>
    <row r="174" spans="1:79" s="1063" customFormat="1" ht="13.8" thickBot="1">
      <c r="A174" s="1090">
        <v>3</v>
      </c>
      <c r="B174" s="1097" t="s">
        <v>24</v>
      </c>
      <c r="C174" s="1496" t="s">
        <v>1623</v>
      </c>
      <c r="D174" s="1475" t="str">
        <f t="shared" si="65"/>
        <v>Sanjay Shah</v>
      </c>
      <c r="E174" s="1074">
        <f t="shared" si="69"/>
        <v>76</v>
      </c>
      <c r="F174" s="1074">
        <f t="shared" si="70"/>
        <v>22</v>
      </c>
      <c r="G174" s="1074">
        <f t="shared" si="71"/>
        <v>38</v>
      </c>
      <c r="H174" s="1074">
        <f t="shared" si="72"/>
        <v>3</v>
      </c>
      <c r="I174" s="1073">
        <f t="shared" si="73"/>
        <v>0.5</v>
      </c>
      <c r="J174" s="1099">
        <v>5</v>
      </c>
      <c r="K174" s="1099">
        <v>2</v>
      </c>
      <c r="L174" s="1099">
        <v>2</v>
      </c>
      <c r="M174" s="1100"/>
      <c r="N174" s="1099">
        <v>5</v>
      </c>
      <c r="O174" s="1099">
        <v>1</v>
      </c>
      <c r="P174" s="1099">
        <v>4</v>
      </c>
      <c r="Q174" s="1098"/>
      <c r="R174" s="816">
        <v>4</v>
      </c>
      <c r="S174" s="815">
        <v>3</v>
      </c>
      <c r="T174" s="815">
        <v>3</v>
      </c>
      <c r="U174" s="814"/>
      <c r="V174" s="816"/>
      <c r="W174" s="815"/>
      <c r="X174" s="815"/>
      <c r="Y174" s="814"/>
      <c r="Z174" s="816">
        <v>5</v>
      </c>
      <c r="AA174" s="815">
        <v>0</v>
      </c>
      <c r="AB174" s="815">
        <v>2</v>
      </c>
      <c r="AC174" s="814"/>
      <c r="AD174" s="1081"/>
      <c r="AE174" s="816">
        <v>5</v>
      </c>
      <c r="AF174" s="815">
        <v>0</v>
      </c>
      <c r="AG174" s="815">
        <v>0</v>
      </c>
      <c r="AH174" s="814"/>
      <c r="AI174" s="815">
        <v>5</v>
      </c>
      <c r="AJ174" s="815">
        <v>2</v>
      </c>
      <c r="AK174" s="815">
        <v>3</v>
      </c>
      <c r="AL174" s="1064"/>
      <c r="AM174" s="1080">
        <v>6</v>
      </c>
      <c r="AN174" s="1078">
        <v>2</v>
      </c>
      <c r="AO174" s="1078">
        <v>3</v>
      </c>
      <c r="AP174" s="1082"/>
      <c r="AQ174" s="1080">
        <v>5</v>
      </c>
      <c r="AR174" s="1078">
        <v>1</v>
      </c>
      <c r="AS174" s="1078">
        <v>4</v>
      </c>
      <c r="AT174" s="1082">
        <v>1</v>
      </c>
      <c r="AU174" s="1080">
        <v>6</v>
      </c>
      <c r="AV174" s="1078">
        <v>3</v>
      </c>
      <c r="AW174" s="1078">
        <v>5</v>
      </c>
      <c r="AX174" s="1077">
        <v>1</v>
      </c>
      <c r="AY174" s="1079">
        <v>5</v>
      </c>
      <c r="AZ174" s="1078">
        <v>2</v>
      </c>
      <c r="BA174" s="1078">
        <v>3</v>
      </c>
      <c r="BB174" s="1077"/>
      <c r="BC174" s="1081"/>
      <c r="BD174" s="1080">
        <v>5</v>
      </c>
      <c r="BE174" s="1078">
        <v>1</v>
      </c>
      <c r="BF174" s="1078">
        <v>3</v>
      </c>
      <c r="BG174" s="1077"/>
      <c r="BH174" s="1079">
        <v>5</v>
      </c>
      <c r="BI174" s="1078">
        <v>0</v>
      </c>
      <c r="BJ174" s="1078">
        <v>0</v>
      </c>
      <c r="BK174" s="1077"/>
      <c r="BL174" s="816">
        <v>4</v>
      </c>
      <c r="BM174" s="815">
        <v>2</v>
      </c>
      <c r="BN174" s="815">
        <v>2</v>
      </c>
      <c r="BO174" s="814"/>
      <c r="BP174" s="815">
        <v>5</v>
      </c>
      <c r="BQ174" s="815">
        <v>2</v>
      </c>
      <c r="BR174" s="815">
        <v>2</v>
      </c>
      <c r="BS174" s="1064"/>
      <c r="BT174" s="816">
        <v>6</v>
      </c>
      <c r="BU174" s="815">
        <v>1</v>
      </c>
      <c r="BV174" s="815">
        <v>2</v>
      </c>
      <c r="BW174" s="814">
        <v>1</v>
      </c>
    </row>
    <row r="175" spans="1:79" s="1063" customFormat="1" ht="13.8" thickBot="1">
      <c r="A175" s="1090">
        <v>4</v>
      </c>
      <c r="B175" s="1097" t="s">
        <v>50</v>
      </c>
      <c r="C175" s="1496" t="s">
        <v>1617</v>
      </c>
      <c r="D175" s="1475" t="str">
        <f t="shared" si="65"/>
        <v>Lou Columbus</v>
      </c>
      <c r="E175" s="1074">
        <f t="shared" si="69"/>
        <v>75</v>
      </c>
      <c r="F175" s="1074">
        <f t="shared" si="70"/>
        <v>28</v>
      </c>
      <c r="G175" s="1074">
        <f t="shared" si="71"/>
        <v>44</v>
      </c>
      <c r="H175" s="1074">
        <f t="shared" si="72"/>
        <v>3</v>
      </c>
      <c r="I175" s="1073">
        <f t="shared" si="73"/>
        <v>0.58666666666666667</v>
      </c>
      <c r="J175" s="1099">
        <v>5</v>
      </c>
      <c r="K175" s="1099">
        <v>2</v>
      </c>
      <c r="L175" s="1099">
        <v>2</v>
      </c>
      <c r="M175" s="1100"/>
      <c r="N175" s="1099">
        <v>6</v>
      </c>
      <c r="O175" s="1099">
        <v>2</v>
      </c>
      <c r="P175" s="1099">
        <v>3</v>
      </c>
      <c r="Q175" s="1098"/>
      <c r="R175" s="816">
        <v>7</v>
      </c>
      <c r="S175" s="815">
        <v>1</v>
      </c>
      <c r="T175" s="815">
        <v>4</v>
      </c>
      <c r="U175" s="814"/>
      <c r="V175" s="1103">
        <v>5</v>
      </c>
      <c r="W175" s="1102">
        <v>1</v>
      </c>
      <c r="X175" s="1102">
        <v>3</v>
      </c>
      <c r="Y175" s="1101"/>
      <c r="Z175" s="1103">
        <v>5</v>
      </c>
      <c r="AA175" s="1102">
        <v>3</v>
      </c>
      <c r="AB175" s="1102">
        <v>3</v>
      </c>
      <c r="AC175" s="1101"/>
      <c r="AD175" s="1081"/>
      <c r="AE175" s="1103">
        <v>4</v>
      </c>
      <c r="AF175" s="1102">
        <v>0</v>
      </c>
      <c r="AG175" s="1102">
        <v>1</v>
      </c>
      <c r="AH175" s="1101"/>
      <c r="AI175" s="1102">
        <v>5</v>
      </c>
      <c r="AJ175" s="1102">
        <v>1</v>
      </c>
      <c r="AK175" s="1102">
        <v>2</v>
      </c>
      <c r="AL175" s="1104"/>
      <c r="AM175" s="1108">
        <v>6</v>
      </c>
      <c r="AN175" s="1106">
        <v>2</v>
      </c>
      <c r="AO175" s="1106">
        <v>3</v>
      </c>
      <c r="AP175" s="1109"/>
      <c r="AQ175" s="1108"/>
      <c r="AR175" s="1106"/>
      <c r="AS175" s="1106"/>
      <c r="AT175" s="1109"/>
      <c r="AU175" s="1108">
        <v>7</v>
      </c>
      <c r="AV175" s="1106">
        <v>4</v>
      </c>
      <c r="AW175" s="1106">
        <v>5</v>
      </c>
      <c r="AX175" s="1105">
        <v>1</v>
      </c>
      <c r="AY175" s="1107">
        <v>4</v>
      </c>
      <c r="AZ175" s="1106">
        <v>4</v>
      </c>
      <c r="BA175" s="1106">
        <v>4</v>
      </c>
      <c r="BB175" s="1105">
        <v>1</v>
      </c>
      <c r="BC175" s="1081"/>
      <c r="BD175" s="1108">
        <v>5</v>
      </c>
      <c r="BE175" s="1106">
        <v>1</v>
      </c>
      <c r="BF175" s="1106">
        <v>4</v>
      </c>
      <c r="BG175" s="1105"/>
      <c r="BH175" s="1107"/>
      <c r="BI175" s="1106"/>
      <c r="BJ175" s="1106"/>
      <c r="BK175" s="1105"/>
      <c r="BL175" s="1103">
        <v>5</v>
      </c>
      <c r="BM175" s="1102">
        <v>0</v>
      </c>
      <c r="BN175" s="1102">
        <v>2</v>
      </c>
      <c r="BO175" s="1101"/>
      <c r="BP175" s="1102">
        <v>6</v>
      </c>
      <c r="BQ175" s="1102">
        <v>2</v>
      </c>
      <c r="BR175" s="1102">
        <v>4</v>
      </c>
      <c r="BS175" s="1104"/>
      <c r="BT175" s="1103">
        <v>5</v>
      </c>
      <c r="BU175" s="1102">
        <v>5</v>
      </c>
      <c r="BV175" s="1102">
        <v>4</v>
      </c>
      <c r="BW175" s="1101">
        <v>1</v>
      </c>
    </row>
    <row r="176" spans="1:79" s="1063" customFormat="1" ht="13.8" thickBot="1">
      <c r="A176" s="1090">
        <v>5</v>
      </c>
      <c r="B176" s="1110" t="s">
        <v>1394</v>
      </c>
      <c r="C176" s="1476" t="s">
        <v>1701</v>
      </c>
      <c r="D176" s="1475" t="str">
        <f t="shared" si="65"/>
        <v>Tommy Holcomb</v>
      </c>
      <c r="E176" s="1074">
        <f t="shared" si="69"/>
        <v>69</v>
      </c>
      <c r="F176" s="1074">
        <f t="shared" si="70"/>
        <v>21</v>
      </c>
      <c r="G176" s="1074">
        <f t="shared" si="71"/>
        <v>46</v>
      </c>
      <c r="H176" s="1074">
        <f t="shared" si="72"/>
        <v>1</v>
      </c>
      <c r="I176" s="1073">
        <f t="shared" si="73"/>
        <v>0.66666666666666663</v>
      </c>
      <c r="J176" s="1099">
        <v>3</v>
      </c>
      <c r="K176" s="1099">
        <v>4</v>
      </c>
      <c r="L176" s="1099">
        <v>3</v>
      </c>
      <c r="M176" s="1100"/>
      <c r="N176" s="1099">
        <v>5</v>
      </c>
      <c r="O176" s="1099">
        <v>2</v>
      </c>
      <c r="P176" s="1099">
        <v>4</v>
      </c>
      <c r="Q176" s="1098"/>
      <c r="R176" s="816">
        <v>5</v>
      </c>
      <c r="S176" s="815">
        <v>1</v>
      </c>
      <c r="T176" s="815">
        <v>2</v>
      </c>
      <c r="U176" s="814"/>
      <c r="V176" s="816">
        <v>4</v>
      </c>
      <c r="W176" s="815">
        <v>2</v>
      </c>
      <c r="X176" s="815">
        <v>3</v>
      </c>
      <c r="Y176" s="814"/>
      <c r="Z176" s="816"/>
      <c r="AA176" s="815" t="s">
        <v>1199</v>
      </c>
      <c r="AB176" s="815"/>
      <c r="AC176" s="814"/>
      <c r="AD176" s="1081"/>
      <c r="AE176" s="816">
        <v>3</v>
      </c>
      <c r="AF176" s="815">
        <v>0</v>
      </c>
      <c r="AG176" s="815">
        <v>2</v>
      </c>
      <c r="AH176" s="814"/>
      <c r="AI176" s="815">
        <v>6</v>
      </c>
      <c r="AJ176" s="815">
        <v>0</v>
      </c>
      <c r="AK176" s="815">
        <v>3</v>
      </c>
      <c r="AL176" s="1064"/>
      <c r="AM176" s="1080">
        <v>5</v>
      </c>
      <c r="AN176" s="1078">
        <v>2</v>
      </c>
      <c r="AO176" s="1078">
        <v>4</v>
      </c>
      <c r="AP176" s="1082"/>
      <c r="AQ176" s="1080">
        <v>5</v>
      </c>
      <c r="AR176" s="1078">
        <v>0</v>
      </c>
      <c r="AS176" s="1078">
        <v>3</v>
      </c>
      <c r="AT176" s="1082"/>
      <c r="AU176" s="1080">
        <v>5</v>
      </c>
      <c r="AV176" s="1078">
        <v>1</v>
      </c>
      <c r="AW176" s="1078">
        <v>4</v>
      </c>
      <c r="AX176" s="1077"/>
      <c r="AY176" s="1079">
        <v>5</v>
      </c>
      <c r="AZ176" s="1078">
        <v>1</v>
      </c>
      <c r="BA176" s="1078">
        <v>3</v>
      </c>
      <c r="BB176" s="1077"/>
      <c r="BC176" s="1081"/>
      <c r="BD176" s="1080">
        <v>4</v>
      </c>
      <c r="BE176" s="1078">
        <v>1</v>
      </c>
      <c r="BF176" s="1078">
        <v>2</v>
      </c>
      <c r="BG176" s="1077"/>
      <c r="BH176" s="1079">
        <v>5</v>
      </c>
      <c r="BI176" s="1078">
        <v>3</v>
      </c>
      <c r="BJ176" s="1078">
        <v>4</v>
      </c>
      <c r="BK176" s="1077">
        <v>1</v>
      </c>
      <c r="BL176" s="816">
        <v>4</v>
      </c>
      <c r="BM176" s="815">
        <v>0</v>
      </c>
      <c r="BN176" s="815">
        <v>1</v>
      </c>
      <c r="BO176" s="814"/>
      <c r="BP176" s="815">
        <v>5</v>
      </c>
      <c r="BQ176" s="815">
        <v>3</v>
      </c>
      <c r="BR176" s="815">
        <v>4</v>
      </c>
      <c r="BS176" s="1064"/>
      <c r="BT176" s="816">
        <v>5</v>
      </c>
      <c r="BU176" s="815">
        <v>1</v>
      </c>
      <c r="BV176" s="815">
        <v>4</v>
      </c>
      <c r="BW176" s="814"/>
    </row>
    <row r="177" spans="1:79" s="1063" customFormat="1" ht="13.8" thickBot="1">
      <c r="A177" s="1090">
        <v>6</v>
      </c>
      <c r="B177" s="1097" t="s">
        <v>16</v>
      </c>
      <c r="C177" s="1496" t="s">
        <v>1598</v>
      </c>
      <c r="D177" s="1475" t="str">
        <f t="shared" si="65"/>
        <v>Brian Davenport</v>
      </c>
      <c r="E177" s="1074">
        <f t="shared" si="69"/>
        <v>82</v>
      </c>
      <c r="F177" s="1074">
        <f t="shared" si="70"/>
        <v>35</v>
      </c>
      <c r="G177" s="1074">
        <f t="shared" si="71"/>
        <v>48</v>
      </c>
      <c r="H177" s="1074">
        <f t="shared" si="72"/>
        <v>1</v>
      </c>
      <c r="I177" s="1073">
        <f t="shared" si="73"/>
        <v>0.58536585365853655</v>
      </c>
      <c r="J177" s="1099">
        <v>5</v>
      </c>
      <c r="K177" s="1099">
        <v>4</v>
      </c>
      <c r="L177" s="1099">
        <v>4</v>
      </c>
      <c r="M177" s="1100"/>
      <c r="N177" s="1099">
        <v>6</v>
      </c>
      <c r="O177" s="1099">
        <v>1</v>
      </c>
      <c r="P177" s="1099">
        <v>2</v>
      </c>
      <c r="Q177" s="1098"/>
      <c r="R177" s="1103">
        <v>5</v>
      </c>
      <c r="S177" s="1102">
        <v>3</v>
      </c>
      <c r="T177" s="1102">
        <v>3</v>
      </c>
      <c r="U177" s="1101">
        <v>1</v>
      </c>
      <c r="V177" s="1103">
        <v>5</v>
      </c>
      <c r="W177" s="1102">
        <v>3</v>
      </c>
      <c r="X177" s="1102">
        <v>2</v>
      </c>
      <c r="Y177" s="1101"/>
      <c r="Z177" s="1103">
        <v>5</v>
      </c>
      <c r="AA177" s="1102">
        <v>1</v>
      </c>
      <c r="AB177" s="1102">
        <v>3</v>
      </c>
      <c r="AC177" s="1101"/>
      <c r="AD177" s="1081"/>
      <c r="AE177" s="1103">
        <v>4</v>
      </c>
      <c r="AF177" s="1102">
        <v>1</v>
      </c>
      <c r="AG177" s="1102">
        <v>2</v>
      </c>
      <c r="AH177" s="1101"/>
      <c r="AI177" s="1102">
        <v>5</v>
      </c>
      <c r="AJ177" s="1102">
        <v>3</v>
      </c>
      <c r="AK177" s="1102">
        <v>5</v>
      </c>
      <c r="AL177" s="1104"/>
      <c r="AM177" s="1108">
        <v>6</v>
      </c>
      <c r="AN177" s="1106">
        <v>2</v>
      </c>
      <c r="AO177" s="1106">
        <v>3</v>
      </c>
      <c r="AP177" s="1109"/>
      <c r="AQ177" s="1108">
        <v>5</v>
      </c>
      <c r="AR177" s="1106">
        <v>2</v>
      </c>
      <c r="AS177" s="1106">
        <v>2</v>
      </c>
      <c r="AT177" s="1109"/>
      <c r="AU177" s="1108">
        <v>5</v>
      </c>
      <c r="AV177" s="1106">
        <v>2</v>
      </c>
      <c r="AW177" s="1106">
        <v>2</v>
      </c>
      <c r="AX177" s="1105"/>
      <c r="AY177" s="1107">
        <v>6</v>
      </c>
      <c r="AZ177" s="1106">
        <v>1</v>
      </c>
      <c r="BA177" s="1106">
        <v>4</v>
      </c>
      <c r="BB177" s="1105"/>
      <c r="BC177" s="1081"/>
      <c r="BD177" s="1108">
        <v>4</v>
      </c>
      <c r="BE177" s="1106">
        <v>2</v>
      </c>
      <c r="BF177" s="1106">
        <v>4</v>
      </c>
      <c r="BG177" s="1105"/>
      <c r="BH177" s="1107">
        <v>5</v>
      </c>
      <c r="BI177" s="1106">
        <v>4</v>
      </c>
      <c r="BJ177" s="1106">
        <v>4</v>
      </c>
      <c r="BK177" s="1105"/>
      <c r="BL177" s="1103">
        <v>5</v>
      </c>
      <c r="BM177" s="1102">
        <v>2</v>
      </c>
      <c r="BN177" s="1102">
        <v>3</v>
      </c>
      <c r="BO177" s="1101"/>
      <c r="BP177" s="1102">
        <v>5</v>
      </c>
      <c r="BQ177" s="1102">
        <v>2</v>
      </c>
      <c r="BR177" s="1102">
        <v>2</v>
      </c>
      <c r="BS177" s="1104"/>
      <c r="BT177" s="1103">
        <v>6</v>
      </c>
      <c r="BU177" s="1102">
        <v>2</v>
      </c>
      <c r="BV177" s="1102">
        <v>3</v>
      </c>
      <c r="BW177" s="1101"/>
    </row>
    <row r="178" spans="1:79" s="1063" customFormat="1" ht="13.8" thickBot="1">
      <c r="A178" s="1090">
        <v>7</v>
      </c>
      <c r="B178" s="1097" t="s">
        <v>1756</v>
      </c>
      <c r="C178" s="1496" t="s">
        <v>1560</v>
      </c>
      <c r="D178" s="1475" t="str">
        <f t="shared" si="65"/>
        <v>Mike Gabriau</v>
      </c>
      <c r="E178" s="1074">
        <f t="shared" si="69"/>
        <v>22</v>
      </c>
      <c r="F178" s="1074">
        <f t="shared" si="70"/>
        <v>4</v>
      </c>
      <c r="G178" s="1074">
        <f t="shared" si="71"/>
        <v>10</v>
      </c>
      <c r="H178" s="1074">
        <f t="shared" si="72"/>
        <v>0</v>
      </c>
      <c r="I178" s="1073">
        <f t="shared" si="73"/>
        <v>0.45454545454545453</v>
      </c>
      <c r="J178" s="1099">
        <v>6</v>
      </c>
      <c r="K178" s="1099">
        <v>1</v>
      </c>
      <c r="L178" s="1099">
        <v>3</v>
      </c>
      <c r="M178" s="1100"/>
      <c r="N178" s="1099">
        <v>3</v>
      </c>
      <c r="O178" s="1099">
        <v>1</v>
      </c>
      <c r="P178" s="1099">
        <v>2</v>
      </c>
      <c r="Q178" s="1098"/>
      <c r="R178" s="816"/>
      <c r="S178" s="815"/>
      <c r="T178" s="815"/>
      <c r="U178" s="814"/>
      <c r="V178" s="816">
        <v>3</v>
      </c>
      <c r="W178" s="815">
        <v>1</v>
      </c>
      <c r="X178" s="815">
        <v>2</v>
      </c>
      <c r="Y178" s="814"/>
      <c r="Z178" s="816">
        <v>5</v>
      </c>
      <c r="AA178" s="815">
        <v>0</v>
      </c>
      <c r="AB178" s="815">
        <v>2</v>
      </c>
      <c r="AC178" s="814"/>
      <c r="AD178" s="1081"/>
      <c r="AE178" s="816"/>
      <c r="AF178" s="815"/>
      <c r="AG178" s="815"/>
      <c r="AH178" s="814"/>
      <c r="AI178" s="815"/>
      <c r="AJ178" s="815"/>
      <c r="AK178" s="815"/>
      <c r="AL178" s="1064"/>
      <c r="AM178" s="1080"/>
      <c r="AN178" s="1078"/>
      <c r="AO178" s="1078"/>
      <c r="AP178" s="1082"/>
      <c r="AQ178" s="1080">
        <v>5</v>
      </c>
      <c r="AR178" s="1078">
        <v>1</v>
      </c>
      <c r="AS178" s="1078">
        <v>1</v>
      </c>
      <c r="AT178" s="1082"/>
      <c r="AU178" s="1080"/>
      <c r="AV178" s="1078"/>
      <c r="AW178" s="1078"/>
      <c r="AX178" s="1077"/>
      <c r="AY178" s="1079"/>
      <c r="AZ178" s="1078"/>
      <c r="BA178" s="1078"/>
      <c r="BB178" s="1077"/>
      <c r="BC178" s="1081"/>
      <c r="BD178" s="1080"/>
      <c r="BE178" s="1078"/>
      <c r="BF178" s="1078"/>
      <c r="BG178" s="1077"/>
      <c r="BH178" s="1079"/>
      <c r="BI178" s="1078"/>
      <c r="BJ178" s="1078"/>
      <c r="BK178" s="1077"/>
      <c r="BL178" s="816"/>
      <c r="BM178" s="815"/>
      <c r="BN178" s="815"/>
      <c r="BO178" s="814"/>
      <c r="BP178" s="815"/>
      <c r="BQ178" s="815"/>
      <c r="BR178" s="815"/>
      <c r="BS178" s="1064"/>
      <c r="BT178" s="816"/>
      <c r="BU178" s="815"/>
      <c r="BV178" s="815"/>
      <c r="BW178" s="814"/>
    </row>
    <row r="179" spans="1:79" s="1063" customFormat="1" ht="13.8" thickBot="1">
      <c r="A179" s="1090">
        <v>8</v>
      </c>
      <c r="B179" s="1097" t="s">
        <v>1702</v>
      </c>
      <c r="C179" s="1496" t="s">
        <v>1657</v>
      </c>
      <c r="D179" s="1475" t="str">
        <f t="shared" si="65"/>
        <v>Jeff Freebury</v>
      </c>
      <c r="E179" s="1074">
        <f t="shared" si="69"/>
        <v>74</v>
      </c>
      <c r="F179" s="1074">
        <f t="shared" si="70"/>
        <v>14</v>
      </c>
      <c r="G179" s="1074">
        <f t="shared" si="71"/>
        <v>43</v>
      </c>
      <c r="H179" s="1074">
        <f t="shared" si="72"/>
        <v>0</v>
      </c>
      <c r="I179" s="1073">
        <f t="shared" si="73"/>
        <v>0.58108108108108103</v>
      </c>
      <c r="J179" s="1099">
        <v>6</v>
      </c>
      <c r="K179" s="1099">
        <v>0</v>
      </c>
      <c r="L179" s="1099">
        <v>3</v>
      </c>
      <c r="M179" s="1100"/>
      <c r="N179" s="1099">
        <v>5</v>
      </c>
      <c r="O179" s="1099">
        <v>1</v>
      </c>
      <c r="P179" s="1099">
        <v>3</v>
      </c>
      <c r="Q179" s="1098"/>
      <c r="R179" s="1103">
        <v>6</v>
      </c>
      <c r="S179" s="1102">
        <v>3</v>
      </c>
      <c r="T179" s="1102">
        <v>5</v>
      </c>
      <c r="U179" s="1101"/>
      <c r="V179" s="1103">
        <v>4</v>
      </c>
      <c r="W179" s="1102">
        <v>0</v>
      </c>
      <c r="X179" s="1102">
        <v>1</v>
      </c>
      <c r="Y179" s="1101"/>
      <c r="Z179" s="1103">
        <v>1</v>
      </c>
      <c r="AA179" s="1102">
        <v>0</v>
      </c>
      <c r="AB179" s="1102">
        <v>1</v>
      </c>
      <c r="AC179" s="1101"/>
      <c r="AD179" s="1081"/>
      <c r="AE179" s="1103">
        <v>4</v>
      </c>
      <c r="AF179" s="1102">
        <v>0</v>
      </c>
      <c r="AG179" s="1102">
        <v>0</v>
      </c>
      <c r="AH179" s="1101"/>
      <c r="AI179" s="1102"/>
      <c r="AJ179" s="1102"/>
      <c r="AK179" s="1102"/>
      <c r="AL179" s="1104"/>
      <c r="AM179" s="1108">
        <v>6</v>
      </c>
      <c r="AN179" s="1106">
        <v>2</v>
      </c>
      <c r="AO179" s="1106">
        <v>5</v>
      </c>
      <c r="AP179" s="1109"/>
      <c r="AQ179" s="1108">
        <v>5</v>
      </c>
      <c r="AR179" s="1106">
        <v>1</v>
      </c>
      <c r="AS179" s="1106">
        <v>3</v>
      </c>
      <c r="AT179" s="1109"/>
      <c r="AU179" s="1108">
        <v>6</v>
      </c>
      <c r="AV179" s="1106">
        <v>1</v>
      </c>
      <c r="AW179" s="1106">
        <v>3</v>
      </c>
      <c r="AX179" s="1105"/>
      <c r="AY179" s="1107">
        <v>6</v>
      </c>
      <c r="AZ179" s="1106">
        <v>1</v>
      </c>
      <c r="BA179" s="1106">
        <v>3</v>
      </c>
      <c r="BB179" s="1105"/>
      <c r="BC179" s="1081"/>
      <c r="BD179" s="1108">
        <v>5</v>
      </c>
      <c r="BE179" s="1106">
        <v>0</v>
      </c>
      <c r="BF179" s="1106">
        <v>2</v>
      </c>
      <c r="BG179" s="1105"/>
      <c r="BH179" s="1107">
        <v>5</v>
      </c>
      <c r="BI179" s="1106">
        <v>1</v>
      </c>
      <c r="BJ179" s="1106">
        <v>4</v>
      </c>
      <c r="BK179" s="1105"/>
      <c r="BL179" s="1103">
        <v>4</v>
      </c>
      <c r="BM179" s="1102">
        <v>2</v>
      </c>
      <c r="BN179" s="1102">
        <v>3</v>
      </c>
      <c r="BO179" s="1101"/>
      <c r="BP179" s="1102">
        <v>5</v>
      </c>
      <c r="BQ179" s="1102">
        <v>1</v>
      </c>
      <c r="BR179" s="1102">
        <v>2</v>
      </c>
      <c r="BS179" s="1104"/>
      <c r="BT179" s="1103">
        <v>6</v>
      </c>
      <c r="BU179" s="1102">
        <v>1</v>
      </c>
      <c r="BV179" s="1102">
        <v>5</v>
      </c>
      <c r="BW179" s="1101"/>
    </row>
    <row r="180" spans="1:79" s="1063" customFormat="1" ht="13.8" thickBot="1">
      <c r="A180" s="1090">
        <v>9</v>
      </c>
      <c r="B180" s="1097" t="s">
        <v>1562</v>
      </c>
      <c r="C180" s="1508" t="s">
        <v>1696</v>
      </c>
      <c r="D180" s="1475" t="str">
        <f t="shared" si="65"/>
        <v>Donovan Cowdrey</v>
      </c>
      <c r="E180" s="1074">
        <f t="shared" si="69"/>
        <v>58</v>
      </c>
      <c r="F180" s="1074">
        <f t="shared" si="70"/>
        <v>17</v>
      </c>
      <c r="G180" s="1074">
        <f t="shared" si="71"/>
        <v>29</v>
      </c>
      <c r="H180" s="1074">
        <f t="shared" si="72"/>
        <v>0</v>
      </c>
      <c r="I180" s="1073">
        <f t="shared" si="73"/>
        <v>0.5</v>
      </c>
      <c r="J180" s="1099">
        <v>3</v>
      </c>
      <c r="K180" s="1099">
        <v>1</v>
      </c>
      <c r="L180" s="1099">
        <v>1</v>
      </c>
      <c r="M180" s="1100"/>
      <c r="N180" s="1099">
        <v>2</v>
      </c>
      <c r="O180" s="1099">
        <v>1</v>
      </c>
      <c r="P180" s="1099">
        <v>2</v>
      </c>
      <c r="Q180" s="1098"/>
      <c r="R180" s="816">
        <v>7</v>
      </c>
      <c r="S180" s="815">
        <v>2</v>
      </c>
      <c r="T180" s="815">
        <v>2</v>
      </c>
      <c r="U180" s="814"/>
      <c r="V180" s="816"/>
      <c r="W180" s="815"/>
      <c r="X180" s="815"/>
      <c r="Y180" s="814"/>
      <c r="Z180" s="816">
        <v>5</v>
      </c>
      <c r="AA180" s="815">
        <v>2</v>
      </c>
      <c r="AB180" s="815">
        <v>4</v>
      </c>
      <c r="AC180" s="814"/>
      <c r="AD180" s="1081"/>
      <c r="AE180" s="816">
        <v>4</v>
      </c>
      <c r="AF180" s="815">
        <v>2</v>
      </c>
      <c r="AG180" s="815">
        <v>2</v>
      </c>
      <c r="AH180" s="814"/>
      <c r="AI180" s="815">
        <v>3</v>
      </c>
      <c r="AJ180" s="815">
        <v>0</v>
      </c>
      <c r="AK180" s="815">
        <v>1</v>
      </c>
      <c r="AL180" s="1064"/>
      <c r="AM180" s="1080">
        <v>6</v>
      </c>
      <c r="AN180" s="1078">
        <v>2</v>
      </c>
      <c r="AO180" s="1078">
        <v>4</v>
      </c>
      <c r="AP180" s="1082"/>
      <c r="AQ180" s="1080">
        <v>5</v>
      </c>
      <c r="AR180" s="1078">
        <v>1</v>
      </c>
      <c r="AS180" s="1078">
        <v>3</v>
      </c>
      <c r="AT180" s="1082"/>
      <c r="AU180" s="1080">
        <v>6</v>
      </c>
      <c r="AV180" s="1078">
        <v>1</v>
      </c>
      <c r="AW180" s="1078">
        <v>2</v>
      </c>
      <c r="AX180" s="1077"/>
      <c r="AY180" s="1079">
        <v>5</v>
      </c>
      <c r="AZ180" s="1078">
        <v>2</v>
      </c>
      <c r="BA180" s="1078">
        <v>2</v>
      </c>
      <c r="BB180" s="1077"/>
      <c r="BC180" s="1081"/>
      <c r="BD180" s="1080">
        <v>4</v>
      </c>
      <c r="BE180" s="1078">
        <v>0</v>
      </c>
      <c r="BF180" s="1078">
        <v>1</v>
      </c>
      <c r="BG180" s="1077"/>
      <c r="BH180" s="1079">
        <v>4</v>
      </c>
      <c r="BI180" s="1078">
        <v>2</v>
      </c>
      <c r="BJ180" s="1078">
        <v>3</v>
      </c>
      <c r="BK180" s="1077"/>
      <c r="BL180" s="816">
        <v>2</v>
      </c>
      <c r="BM180" s="815">
        <v>1</v>
      </c>
      <c r="BN180" s="815">
        <v>2</v>
      </c>
      <c r="BO180" s="814"/>
      <c r="BP180" s="815">
        <v>2</v>
      </c>
      <c r="BQ180" s="815">
        <v>0</v>
      </c>
      <c r="BR180" s="815">
        <v>0</v>
      </c>
      <c r="BS180" s="1064"/>
      <c r="BT180" s="816"/>
      <c r="BU180" s="815"/>
      <c r="BV180" s="815"/>
      <c r="BW180" s="814"/>
    </row>
    <row r="181" spans="1:79" s="1063" customFormat="1" ht="13.8" thickBot="1">
      <c r="A181" s="1090">
        <v>10</v>
      </c>
      <c r="B181" s="1097" t="s">
        <v>210</v>
      </c>
      <c r="C181" s="1496" t="s">
        <v>1569</v>
      </c>
      <c r="D181" s="1475" t="str">
        <f t="shared" si="65"/>
        <v>Eric Marshall</v>
      </c>
      <c r="E181" s="1074">
        <f t="shared" si="69"/>
        <v>38</v>
      </c>
      <c r="F181" s="1074">
        <f t="shared" si="70"/>
        <v>10</v>
      </c>
      <c r="G181" s="1074">
        <f t="shared" si="71"/>
        <v>17</v>
      </c>
      <c r="H181" s="1074">
        <f t="shared" si="72"/>
        <v>0</v>
      </c>
      <c r="I181" s="1073">
        <f t="shared" si="73"/>
        <v>0.44736842105263158</v>
      </c>
      <c r="J181" s="1099">
        <v>2</v>
      </c>
      <c r="K181" s="1099">
        <v>1</v>
      </c>
      <c r="L181" s="1099">
        <v>1</v>
      </c>
      <c r="M181" s="1100"/>
      <c r="N181" s="1099">
        <v>3</v>
      </c>
      <c r="O181" s="1099">
        <v>1</v>
      </c>
      <c r="P181" s="1099">
        <v>1</v>
      </c>
      <c r="Q181" s="1098"/>
      <c r="R181" s="816">
        <v>2</v>
      </c>
      <c r="S181" s="815">
        <v>0</v>
      </c>
      <c r="T181" s="815">
        <v>2</v>
      </c>
      <c r="U181" s="814"/>
      <c r="V181" s="1103">
        <v>2</v>
      </c>
      <c r="W181" s="1102">
        <v>2</v>
      </c>
      <c r="X181" s="1102">
        <v>2</v>
      </c>
      <c r="Y181" s="1101"/>
      <c r="Z181" s="1103">
        <v>3</v>
      </c>
      <c r="AA181" s="1102">
        <v>0</v>
      </c>
      <c r="AB181" s="1102">
        <v>0</v>
      </c>
      <c r="AC181" s="1101"/>
      <c r="AD181" s="1081"/>
      <c r="AE181" s="1103">
        <v>2</v>
      </c>
      <c r="AF181" s="1102">
        <v>0</v>
      </c>
      <c r="AG181" s="1102">
        <v>1</v>
      </c>
      <c r="AH181" s="1101"/>
      <c r="AI181" s="1102">
        <v>5</v>
      </c>
      <c r="AJ181" s="1102">
        <v>1</v>
      </c>
      <c r="AK181" s="1102">
        <v>1</v>
      </c>
      <c r="AL181" s="1104"/>
      <c r="AM181" s="1108">
        <v>3</v>
      </c>
      <c r="AN181" s="1106">
        <v>0</v>
      </c>
      <c r="AO181" s="1106">
        <v>0</v>
      </c>
      <c r="AP181" s="1109"/>
      <c r="AQ181" s="1108">
        <v>3</v>
      </c>
      <c r="AR181" s="1106">
        <v>1</v>
      </c>
      <c r="AS181" s="1106">
        <v>1</v>
      </c>
      <c r="AT181" s="1109"/>
      <c r="AU181" s="1108">
        <v>5</v>
      </c>
      <c r="AV181" s="1106">
        <v>3</v>
      </c>
      <c r="AW181" s="1106">
        <v>3</v>
      </c>
      <c r="AX181" s="1105"/>
      <c r="AY181" s="1107">
        <v>5</v>
      </c>
      <c r="AZ181" s="1106">
        <v>1</v>
      </c>
      <c r="BA181" s="1106">
        <v>3</v>
      </c>
      <c r="BB181" s="1105"/>
      <c r="BC181" s="1081"/>
      <c r="BD181" s="1108">
        <v>1</v>
      </c>
      <c r="BE181" s="1106">
        <v>0</v>
      </c>
      <c r="BF181" s="1106">
        <v>0</v>
      </c>
      <c r="BG181" s="1105"/>
      <c r="BH181" s="1107"/>
      <c r="BI181" s="1106"/>
      <c r="BJ181" s="1106"/>
      <c r="BK181" s="1105"/>
      <c r="BL181" s="1103"/>
      <c r="BM181" s="1102"/>
      <c r="BN181" s="1102"/>
      <c r="BO181" s="1101"/>
      <c r="BP181" s="1102">
        <v>2</v>
      </c>
      <c r="BQ181" s="1102">
        <v>0</v>
      </c>
      <c r="BR181" s="1102">
        <v>2</v>
      </c>
      <c r="BS181" s="1104"/>
      <c r="BT181" s="1103"/>
      <c r="BU181" s="1102"/>
      <c r="BV181" s="1102"/>
      <c r="BW181" s="1101"/>
    </row>
    <row r="182" spans="1:79" s="1063" customFormat="1" ht="13.8" thickBot="1">
      <c r="A182" s="1090">
        <v>11</v>
      </c>
      <c r="B182" s="1097" t="s">
        <v>29</v>
      </c>
      <c r="C182" s="1508" t="s">
        <v>1612</v>
      </c>
      <c r="D182" s="1475" t="str">
        <f t="shared" si="65"/>
        <v>Garrett Hoffman</v>
      </c>
      <c r="E182" s="1074">
        <f t="shared" si="69"/>
        <v>50</v>
      </c>
      <c r="F182" s="1074">
        <f t="shared" si="70"/>
        <v>16</v>
      </c>
      <c r="G182" s="1074">
        <f t="shared" si="71"/>
        <v>24</v>
      </c>
      <c r="H182" s="1074">
        <f t="shared" si="72"/>
        <v>0</v>
      </c>
      <c r="I182" s="1073">
        <f t="shared" si="73"/>
        <v>0.48</v>
      </c>
      <c r="J182" s="1099">
        <v>3</v>
      </c>
      <c r="K182" s="1099">
        <v>1</v>
      </c>
      <c r="L182" s="1099">
        <v>1</v>
      </c>
      <c r="M182" s="1100"/>
      <c r="N182" s="1099">
        <v>2</v>
      </c>
      <c r="O182" s="1099">
        <v>1</v>
      </c>
      <c r="P182" s="1099">
        <v>2</v>
      </c>
      <c r="Q182" s="1098"/>
      <c r="R182" s="816">
        <v>4</v>
      </c>
      <c r="S182" s="815">
        <v>3</v>
      </c>
      <c r="T182" s="815">
        <v>3</v>
      </c>
      <c r="U182" s="814"/>
      <c r="V182" s="816">
        <v>2</v>
      </c>
      <c r="W182" s="815">
        <v>0</v>
      </c>
      <c r="X182" s="815">
        <v>0</v>
      </c>
      <c r="Y182" s="814"/>
      <c r="Z182" s="816">
        <v>4</v>
      </c>
      <c r="AA182" s="815">
        <v>0</v>
      </c>
      <c r="AB182" s="815">
        <v>1</v>
      </c>
      <c r="AC182" s="814"/>
      <c r="AD182" s="1081"/>
      <c r="AE182" s="816">
        <v>4</v>
      </c>
      <c r="AF182" s="815">
        <v>0</v>
      </c>
      <c r="AG182" s="815">
        <v>2</v>
      </c>
      <c r="AH182" s="814"/>
      <c r="AI182" s="815"/>
      <c r="AJ182" s="815"/>
      <c r="AK182" s="815"/>
      <c r="AL182" s="1064"/>
      <c r="AM182" s="1080">
        <v>6</v>
      </c>
      <c r="AN182" s="1078">
        <v>0</v>
      </c>
      <c r="AO182" s="1078">
        <v>2</v>
      </c>
      <c r="AP182" s="1082"/>
      <c r="AQ182" s="1080">
        <v>1</v>
      </c>
      <c r="AR182" s="1078">
        <v>1</v>
      </c>
      <c r="AS182" s="1078">
        <v>1</v>
      </c>
      <c r="AT182" s="1082"/>
      <c r="AU182" s="1080">
        <v>5</v>
      </c>
      <c r="AV182" s="1078">
        <v>3</v>
      </c>
      <c r="AW182" s="1078">
        <v>4</v>
      </c>
      <c r="AX182" s="1077"/>
      <c r="AY182" s="1079">
        <v>5</v>
      </c>
      <c r="AZ182" s="1078">
        <v>2</v>
      </c>
      <c r="BA182" s="1078">
        <v>3</v>
      </c>
      <c r="BB182" s="1077"/>
      <c r="BC182" s="1081"/>
      <c r="BD182" s="1080">
        <v>3</v>
      </c>
      <c r="BE182" s="1078">
        <v>1</v>
      </c>
      <c r="BF182" s="1078">
        <v>1</v>
      </c>
      <c r="BG182" s="1077"/>
      <c r="BH182" s="1079">
        <v>3</v>
      </c>
      <c r="BI182" s="1078">
        <v>1</v>
      </c>
      <c r="BJ182" s="1078">
        <v>2</v>
      </c>
      <c r="BK182" s="1077"/>
      <c r="BL182" s="816">
        <v>3</v>
      </c>
      <c r="BM182" s="815">
        <v>1</v>
      </c>
      <c r="BN182" s="815">
        <v>0</v>
      </c>
      <c r="BO182" s="814"/>
      <c r="BP182" s="815">
        <v>3</v>
      </c>
      <c r="BQ182" s="815">
        <v>2</v>
      </c>
      <c r="BR182" s="815">
        <v>2</v>
      </c>
      <c r="BS182" s="1064"/>
      <c r="BT182" s="816">
        <v>2</v>
      </c>
      <c r="BU182" s="815">
        <v>0</v>
      </c>
      <c r="BV182" s="815">
        <v>0</v>
      </c>
      <c r="BW182" s="814"/>
    </row>
    <row r="183" spans="1:79" s="1063" customFormat="1" ht="13.8" thickBot="1">
      <c r="A183" s="1090">
        <v>12</v>
      </c>
      <c r="B183" s="1097" t="s">
        <v>146</v>
      </c>
      <c r="C183" s="1496" t="s">
        <v>1705</v>
      </c>
      <c r="D183" s="1475" t="str">
        <f t="shared" si="65"/>
        <v>Sam Iafrate</v>
      </c>
      <c r="E183" s="1074">
        <f t="shared" si="69"/>
        <v>40</v>
      </c>
      <c r="F183" s="1074">
        <f t="shared" si="70"/>
        <v>10</v>
      </c>
      <c r="G183" s="1074">
        <f t="shared" si="71"/>
        <v>22</v>
      </c>
      <c r="H183" s="1074">
        <f t="shared" si="72"/>
        <v>0</v>
      </c>
      <c r="I183" s="1073">
        <f t="shared" si="73"/>
        <v>0.55000000000000004</v>
      </c>
      <c r="J183" s="1099">
        <v>3</v>
      </c>
      <c r="K183" s="1099">
        <v>0</v>
      </c>
      <c r="L183" s="1099">
        <v>2</v>
      </c>
      <c r="M183" s="1100"/>
      <c r="N183" s="1099">
        <v>3</v>
      </c>
      <c r="O183" s="1099">
        <v>1</v>
      </c>
      <c r="P183" s="1099">
        <v>2</v>
      </c>
      <c r="Q183" s="1098"/>
      <c r="R183" s="1103"/>
      <c r="S183" s="1102"/>
      <c r="T183" s="1102"/>
      <c r="U183" s="1101"/>
      <c r="V183" s="1103">
        <v>3</v>
      </c>
      <c r="W183" s="1102">
        <v>0</v>
      </c>
      <c r="X183" s="1102">
        <v>1</v>
      </c>
      <c r="Y183" s="1101"/>
      <c r="Z183" s="1103">
        <v>3</v>
      </c>
      <c r="AA183" s="1102">
        <v>2</v>
      </c>
      <c r="AB183" s="1102">
        <v>2</v>
      </c>
      <c r="AC183" s="1101"/>
      <c r="AD183" s="1081"/>
      <c r="AE183" s="1103">
        <v>3</v>
      </c>
      <c r="AF183" s="1102">
        <v>1</v>
      </c>
      <c r="AG183" s="1102">
        <v>2</v>
      </c>
      <c r="AH183" s="1101"/>
      <c r="AI183" s="1102">
        <v>2</v>
      </c>
      <c r="AJ183" s="1102">
        <v>0</v>
      </c>
      <c r="AK183" s="1102">
        <v>2</v>
      </c>
      <c r="AL183" s="1104"/>
      <c r="AM183" s="1080">
        <v>2</v>
      </c>
      <c r="AN183" s="1078">
        <v>1</v>
      </c>
      <c r="AO183" s="1078">
        <v>1</v>
      </c>
      <c r="AP183" s="1082"/>
      <c r="AQ183" s="1108">
        <v>1</v>
      </c>
      <c r="AR183" s="1106">
        <v>1</v>
      </c>
      <c r="AS183" s="1106">
        <v>1</v>
      </c>
      <c r="AT183" s="1109"/>
      <c r="AU183" s="1108">
        <v>3</v>
      </c>
      <c r="AV183" s="1106">
        <v>1</v>
      </c>
      <c r="AW183" s="1106">
        <v>2</v>
      </c>
      <c r="AX183" s="1105"/>
      <c r="AY183" s="1107">
        <v>4</v>
      </c>
      <c r="AZ183" s="1106">
        <v>1</v>
      </c>
      <c r="BA183" s="1106">
        <v>1</v>
      </c>
      <c r="BB183" s="1105"/>
      <c r="BC183" s="1081"/>
      <c r="BD183" s="1108">
        <v>4</v>
      </c>
      <c r="BE183" s="1106">
        <v>0</v>
      </c>
      <c r="BF183" s="1106">
        <v>2</v>
      </c>
      <c r="BG183" s="1105"/>
      <c r="BH183" s="1107">
        <v>2</v>
      </c>
      <c r="BI183" s="1106">
        <v>0</v>
      </c>
      <c r="BJ183" s="1106">
        <v>0</v>
      </c>
      <c r="BK183" s="1105"/>
      <c r="BL183" s="1103">
        <v>2</v>
      </c>
      <c r="BM183" s="1102">
        <v>0</v>
      </c>
      <c r="BN183" s="1102">
        <v>2</v>
      </c>
      <c r="BO183" s="1101"/>
      <c r="BP183" s="1102">
        <v>3</v>
      </c>
      <c r="BQ183" s="1102">
        <v>2</v>
      </c>
      <c r="BR183" s="1102">
        <v>2</v>
      </c>
      <c r="BS183" s="1104"/>
      <c r="BT183" s="1103">
        <v>2</v>
      </c>
      <c r="BU183" s="1102">
        <v>0</v>
      </c>
      <c r="BV183" s="1102">
        <v>0</v>
      </c>
      <c r="BW183" s="1101"/>
    </row>
    <row r="184" spans="1:79" s="1063" customFormat="1" ht="13.8" thickBot="1">
      <c r="A184" s="1090">
        <v>13</v>
      </c>
      <c r="B184" s="1097" t="s">
        <v>1757</v>
      </c>
      <c r="C184" s="1496" t="s">
        <v>1579</v>
      </c>
      <c r="D184" s="1475" t="str">
        <f t="shared" si="65"/>
        <v>Dave Cox</v>
      </c>
      <c r="E184" s="1074">
        <f t="shared" si="69"/>
        <v>33</v>
      </c>
      <c r="F184" s="1074">
        <f t="shared" si="70"/>
        <v>7</v>
      </c>
      <c r="G184" s="1074">
        <f t="shared" si="71"/>
        <v>10</v>
      </c>
      <c r="H184" s="1074">
        <f t="shared" si="72"/>
        <v>0</v>
      </c>
      <c r="I184" s="1073">
        <f t="shared" si="73"/>
        <v>0.30303030303030304</v>
      </c>
      <c r="J184" s="1099">
        <v>5</v>
      </c>
      <c r="K184" s="1099">
        <v>2</v>
      </c>
      <c r="L184" s="1099">
        <v>3</v>
      </c>
      <c r="M184" s="1100"/>
      <c r="N184" s="1099">
        <v>4</v>
      </c>
      <c r="O184" s="1099">
        <v>0</v>
      </c>
      <c r="P184" s="1099">
        <v>0</v>
      </c>
      <c r="Q184" s="1098"/>
      <c r="R184" s="816"/>
      <c r="S184" s="815"/>
      <c r="T184" s="815"/>
      <c r="U184" s="814"/>
      <c r="V184" s="816">
        <v>3</v>
      </c>
      <c r="W184" s="815">
        <v>2</v>
      </c>
      <c r="X184" s="815">
        <v>2</v>
      </c>
      <c r="Y184" s="814"/>
      <c r="Z184" s="816">
        <v>4</v>
      </c>
      <c r="AA184" s="815">
        <v>0</v>
      </c>
      <c r="AB184" s="815">
        <v>1</v>
      </c>
      <c r="AC184" s="814"/>
      <c r="AD184" s="1081"/>
      <c r="AE184" s="816">
        <v>4</v>
      </c>
      <c r="AF184" s="815">
        <v>0</v>
      </c>
      <c r="AG184" s="815">
        <v>1</v>
      </c>
      <c r="AH184" s="814"/>
      <c r="AI184" s="815"/>
      <c r="AJ184" s="815"/>
      <c r="AK184" s="815"/>
      <c r="AL184" s="1064"/>
      <c r="AM184" s="1080">
        <v>5</v>
      </c>
      <c r="AN184" s="1078">
        <v>1</v>
      </c>
      <c r="AO184" s="1078">
        <v>1</v>
      </c>
      <c r="AP184" s="1082"/>
      <c r="AQ184" s="1080">
        <v>4</v>
      </c>
      <c r="AR184" s="1078">
        <v>1</v>
      </c>
      <c r="AS184" s="1078">
        <v>1</v>
      </c>
      <c r="AT184" s="1082"/>
      <c r="AU184" s="1080">
        <v>2</v>
      </c>
      <c r="AV184" s="1078">
        <v>1</v>
      </c>
      <c r="AW184" s="1078">
        <v>1</v>
      </c>
      <c r="AX184" s="1077"/>
      <c r="AY184" s="1079"/>
      <c r="AZ184" s="1078"/>
      <c r="BA184" s="1078"/>
      <c r="BB184" s="1077"/>
      <c r="BC184" s="1081"/>
      <c r="BD184" s="1080">
        <v>2</v>
      </c>
      <c r="BE184" s="1078">
        <v>0</v>
      </c>
      <c r="BF184" s="1078">
        <v>0</v>
      </c>
      <c r="BG184" s="1077"/>
      <c r="BH184" s="1079"/>
      <c r="BI184" s="1078"/>
      <c r="BJ184" s="1078"/>
      <c r="BK184" s="1077"/>
      <c r="BL184" s="816"/>
      <c r="BM184" s="815"/>
      <c r="BN184" s="815"/>
      <c r="BO184" s="814"/>
      <c r="BP184" s="815"/>
      <c r="BQ184" s="815"/>
      <c r="BR184" s="815"/>
      <c r="BS184" s="1064"/>
      <c r="BT184" s="816"/>
      <c r="BU184" s="815"/>
      <c r="BV184" s="815"/>
      <c r="BW184" s="814"/>
    </row>
    <row r="185" spans="1:79" s="1063" customFormat="1" ht="13.8" thickBot="1">
      <c r="A185" s="1090">
        <v>14</v>
      </c>
      <c r="B185" s="1097" t="s">
        <v>1602</v>
      </c>
      <c r="C185" s="1496" t="s">
        <v>1603</v>
      </c>
      <c r="D185" s="1475" t="str">
        <f t="shared" si="65"/>
        <v>Brad Legree</v>
      </c>
      <c r="E185" s="1074">
        <f t="shared" si="69"/>
        <v>18</v>
      </c>
      <c r="F185" s="1074">
        <f t="shared" si="70"/>
        <v>4</v>
      </c>
      <c r="G185" s="1074">
        <f t="shared" si="71"/>
        <v>9</v>
      </c>
      <c r="H185" s="1074">
        <f t="shared" si="72"/>
        <v>0</v>
      </c>
      <c r="I185" s="1073">
        <f t="shared" si="73"/>
        <v>0.5</v>
      </c>
      <c r="J185" s="1095"/>
      <c r="K185" s="1095"/>
      <c r="L185" s="1095"/>
      <c r="M185" s="1096"/>
      <c r="N185" s="1095"/>
      <c r="O185" s="1095"/>
      <c r="P185" s="1095"/>
      <c r="Q185" s="1094"/>
      <c r="R185" s="1093"/>
      <c r="S185" s="1092"/>
      <c r="T185" s="1092"/>
      <c r="U185" s="1091"/>
      <c r="V185" s="1093"/>
      <c r="W185" s="1092"/>
      <c r="X185" s="1092"/>
      <c r="Y185" s="1091"/>
      <c r="Z185" s="1093"/>
      <c r="AA185" s="1092"/>
      <c r="AB185" s="1092"/>
      <c r="AC185" s="1091"/>
      <c r="AD185" s="1081"/>
      <c r="AE185" s="816"/>
      <c r="AF185" s="815"/>
      <c r="AG185" s="815"/>
      <c r="AH185" s="814"/>
      <c r="AI185" s="815">
        <v>4</v>
      </c>
      <c r="AJ185" s="815">
        <v>0</v>
      </c>
      <c r="AK185" s="815">
        <v>2</v>
      </c>
      <c r="AL185" s="1064"/>
      <c r="AM185" s="1080"/>
      <c r="AN185" s="1078"/>
      <c r="AO185" s="1078"/>
      <c r="AP185" s="1082"/>
      <c r="AQ185" s="1080"/>
      <c r="AR185" s="1078"/>
      <c r="AS185" s="1078"/>
      <c r="AT185" s="1082"/>
      <c r="AU185" s="1080"/>
      <c r="AV185" s="1078"/>
      <c r="AW185" s="1078"/>
      <c r="AX185" s="1077"/>
      <c r="AY185" s="1079"/>
      <c r="AZ185" s="1078"/>
      <c r="BA185" s="1078"/>
      <c r="BB185" s="1077"/>
      <c r="BC185" s="1081"/>
      <c r="BD185" s="1080"/>
      <c r="BE185" s="1078"/>
      <c r="BF185" s="1078"/>
      <c r="BG185" s="1077"/>
      <c r="BH185" s="1079">
        <v>5</v>
      </c>
      <c r="BI185" s="1078">
        <v>1</v>
      </c>
      <c r="BJ185" s="1078">
        <v>1</v>
      </c>
      <c r="BK185" s="1077"/>
      <c r="BL185" s="816"/>
      <c r="BM185" s="815"/>
      <c r="BN185" s="815"/>
      <c r="BO185" s="814"/>
      <c r="BP185" s="815">
        <v>5</v>
      </c>
      <c r="BQ185" s="815">
        <v>1</v>
      </c>
      <c r="BR185" s="815">
        <v>4</v>
      </c>
      <c r="BS185" s="1064"/>
      <c r="BT185" s="816">
        <v>4</v>
      </c>
      <c r="BU185" s="815">
        <v>2</v>
      </c>
      <c r="BV185" s="815">
        <v>2</v>
      </c>
      <c r="BW185" s="814"/>
    </row>
    <row r="186" spans="1:79" s="1063" customFormat="1" ht="13.8" thickBot="1">
      <c r="A186" s="1090">
        <v>15</v>
      </c>
      <c r="B186" s="1089" t="s">
        <v>170</v>
      </c>
      <c r="C186" s="1497" t="s">
        <v>1600</v>
      </c>
      <c r="D186" s="1475" t="str">
        <f t="shared" si="65"/>
        <v>Aaron Bullock</v>
      </c>
      <c r="E186" s="1074">
        <f t="shared" si="69"/>
        <v>34</v>
      </c>
      <c r="F186" s="1074">
        <f t="shared" si="70"/>
        <v>7</v>
      </c>
      <c r="G186" s="1074">
        <f t="shared" si="71"/>
        <v>17</v>
      </c>
      <c r="H186" s="1074">
        <f t="shared" si="72"/>
        <v>0</v>
      </c>
      <c r="I186" s="1073">
        <f t="shared" si="73"/>
        <v>0.5</v>
      </c>
      <c r="J186" s="1087"/>
      <c r="K186" s="1087"/>
      <c r="L186" s="1087"/>
      <c r="M186" s="1086"/>
      <c r="N186" s="1088">
        <v>2</v>
      </c>
      <c r="O186" s="1087">
        <v>2</v>
      </c>
      <c r="P186" s="1087">
        <v>2</v>
      </c>
      <c r="Q186" s="1086"/>
      <c r="R186" s="1085">
        <v>6</v>
      </c>
      <c r="S186" s="1084">
        <v>1</v>
      </c>
      <c r="T186" s="1084">
        <v>3</v>
      </c>
      <c r="U186" s="1083"/>
      <c r="V186" s="1085">
        <v>2</v>
      </c>
      <c r="W186" s="1084">
        <v>0</v>
      </c>
      <c r="X186" s="1084">
        <v>0</v>
      </c>
      <c r="Y186" s="1083"/>
      <c r="Z186" s="1085">
        <v>2</v>
      </c>
      <c r="AA186" s="1084">
        <v>0</v>
      </c>
      <c r="AB186" s="1084">
        <v>0</v>
      </c>
      <c r="AC186" s="1083"/>
      <c r="AD186" s="1081"/>
      <c r="AE186" s="816">
        <v>4</v>
      </c>
      <c r="AF186" s="815">
        <v>0</v>
      </c>
      <c r="AG186" s="815">
        <v>4</v>
      </c>
      <c r="AH186" s="814"/>
      <c r="AI186" s="815">
        <v>4</v>
      </c>
      <c r="AJ186" s="815">
        <v>0</v>
      </c>
      <c r="AK186" s="815">
        <v>2</v>
      </c>
      <c r="AL186" s="1064"/>
      <c r="AM186" s="1080"/>
      <c r="AN186" s="1078"/>
      <c r="AO186" s="1078"/>
      <c r="AP186" s="1082"/>
      <c r="AQ186" s="1080">
        <v>2</v>
      </c>
      <c r="AR186" s="1078">
        <v>0</v>
      </c>
      <c r="AS186" s="1078">
        <v>1</v>
      </c>
      <c r="AT186" s="1082"/>
      <c r="AU186" s="1080"/>
      <c r="AV186" s="1078"/>
      <c r="AW186" s="1078"/>
      <c r="AX186" s="1077"/>
      <c r="AY186" s="1079"/>
      <c r="AZ186" s="1078"/>
      <c r="BA186" s="1078"/>
      <c r="BB186" s="1077"/>
      <c r="BC186" s="1081"/>
      <c r="BD186" s="1080"/>
      <c r="BE186" s="1078"/>
      <c r="BF186" s="1078"/>
      <c r="BG186" s="1077"/>
      <c r="BH186" s="1079">
        <v>4</v>
      </c>
      <c r="BI186" s="1078">
        <v>2</v>
      </c>
      <c r="BJ186" s="1078">
        <v>2</v>
      </c>
      <c r="BK186" s="1077"/>
      <c r="BL186" s="816">
        <v>5</v>
      </c>
      <c r="BM186" s="815">
        <v>1</v>
      </c>
      <c r="BN186" s="815">
        <v>2</v>
      </c>
      <c r="BO186" s="814"/>
      <c r="BP186" s="815"/>
      <c r="BQ186" s="815"/>
      <c r="BR186" s="815"/>
      <c r="BS186" s="1064"/>
      <c r="BT186" s="816">
        <v>3</v>
      </c>
      <c r="BU186" s="815">
        <v>1</v>
      </c>
      <c r="BV186" s="815">
        <v>1</v>
      </c>
      <c r="BW186" s="814"/>
    </row>
    <row r="187" spans="1:79" s="1063" customFormat="1" ht="13.8" thickBot="1">
      <c r="A187" s="1076">
        <v>16</v>
      </c>
      <c r="B187" s="1075" t="s">
        <v>222</v>
      </c>
      <c r="C187" s="1498" t="s">
        <v>1624</v>
      </c>
      <c r="D187" s="1475" t="str">
        <f t="shared" si="65"/>
        <v>Rocco Piacentini</v>
      </c>
      <c r="E187" s="1074">
        <f t="shared" si="69"/>
        <v>14</v>
      </c>
      <c r="F187" s="1074">
        <f t="shared" si="70"/>
        <v>3</v>
      </c>
      <c r="G187" s="1074">
        <f t="shared" si="71"/>
        <v>5</v>
      </c>
      <c r="H187" s="1074">
        <f t="shared" si="72"/>
        <v>0</v>
      </c>
      <c r="I187" s="1073">
        <f t="shared" si="73"/>
        <v>0.35714285714285715</v>
      </c>
      <c r="AI187" s="815"/>
      <c r="AJ187" s="815"/>
      <c r="AK187" s="815"/>
      <c r="AL187" s="1064"/>
      <c r="AM187" s="1070"/>
      <c r="AN187" s="1069"/>
      <c r="AO187" s="1069"/>
      <c r="AP187" s="1072"/>
      <c r="AQ187" s="1070"/>
      <c r="AR187" s="1069"/>
      <c r="AS187" s="1069"/>
      <c r="AT187" s="1072"/>
      <c r="AU187" s="1070"/>
      <c r="AV187" s="1069"/>
      <c r="AW187" s="1069"/>
      <c r="AX187" s="1068"/>
      <c r="AY187" s="1071"/>
      <c r="AZ187" s="1069"/>
      <c r="BA187" s="1069"/>
      <c r="BB187" s="1068"/>
      <c r="BD187" s="1070"/>
      <c r="BE187" s="1069"/>
      <c r="BF187" s="1069"/>
      <c r="BG187" s="1068"/>
      <c r="BH187" s="1067"/>
      <c r="BI187" s="1066"/>
      <c r="BJ187" s="1066"/>
      <c r="BK187" s="1065"/>
      <c r="BL187" s="816">
        <v>5</v>
      </c>
      <c r="BM187" s="815">
        <v>1</v>
      </c>
      <c r="BN187" s="815">
        <v>2</v>
      </c>
      <c r="BO187" s="814">
        <v>0</v>
      </c>
      <c r="BP187" s="815">
        <v>5</v>
      </c>
      <c r="BQ187" s="815">
        <v>1</v>
      </c>
      <c r="BR187" s="815">
        <v>2</v>
      </c>
      <c r="BS187" s="1064">
        <v>0</v>
      </c>
      <c r="BT187" s="816">
        <v>4</v>
      </c>
      <c r="BU187" s="815">
        <v>1</v>
      </c>
      <c r="BV187" s="815">
        <v>1</v>
      </c>
      <c r="BW187" s="814">
        <v>0</v>
      </c>
    </row>
    <row r="188" spans="1:79" ht="13.8" thickBot="1">
      <c r="A188" s="540"/>
      <c r="B188" s="555" t="s">
        <v>1394</v>
      </c>
      <c r="C188" s="555"/>
      <c r="D188" s="1475" t="str">
        <f t="shared" si="65"/>
        <v xml:space="preserve"> Holcomb</v>
      </c>
      <c r="E188" s="554">
        <f>SUM(E172:E186)</f>
        <v>818</v>
      </c>
      <c r="F188" s="553">
        <f>SUM(F172:F186)</f>
        <v>282</v>
      </c>
      <c r="G188" s="553">
        <f>SUM(G172:G186)</f>
        <v>445</v>
      </c>
      <c r="H188" s="553">
        <f>SUM(H172:H186)</f>
        <v>26</v>
      </c>
      <c r="I188" s="552">
        <f t="shared" si="73"/>
        <v>0.54400977995110023</v>
      </c>
      <c r="J188" s="548">
        <f t="shared" ref="J188:AC188" si="74">SUM(J172:J186)</f>
        <v>55</v>
      </c>
      <c r="K188" s="548">
        <f t="shared" si="74"/>
        <v>26</v>
      </c>
      <c r="L188" s="548">
        <f t="shared" si="74"/>
        <v>31</v>
      </c>
      <c r="M188" s="547">
        <f t="shared" si="74"/>
        <v>1</v>
      </c>
      <c r="N188" s="546">
        <f t="shared" si="74"/>
        <v>57</v>
      </c>
      <c r="O188" s="546">
        <f t="shared" si="74"/>
        <v>19</v>
      </c>
      <c r="P188" s="546">
        <f t="shared" si="74"/>
        <v>33</v>
      </c>
      <c r="Q188" s="551">
        <f t="shared" si="74"/>
        <v>1</v>
      </c>
      <c r="R188" s="550">
        <f t="shared" si="74"/>
        <v>60</v>
      </c>
      <c r="S188" s="548">
        <f t="shared" si="74"/>
        <v>24</v>
      </c>
      <c r="T188" s="548">
        <f t="shared" si="74"/>
        <v>36</v>
      </c>
      <c r="U188" s="547">
        <f t="shared" si="74"/>
        <v>1</v>
      </c>
      <c r="V188" s="546">
        <f t="shared" si="74"/>
        <v>41</v>
      </c>
      <c r="W188" s="546">
        <f t="shared" si="74"/>
        <v>17</v>
      </c>
      <c r="X188" s="546">
        <f t="shared" si="74"/>
        <v>22</v>
      </c>
      <c r="Y188" s="545">
        <f t="shared" si="74"/>
        <v>0</v>
      </c>
      <c r="Z188" s="548">
        <f t="shared" si="74"/>
        <v>49</v>
      </c>
      <c r="AA188" s="548">
        <f t="shared" si="74"/>
        <v>14</v>
      </c>
      <c r="AB188" s="548">
        <f t="shared" si="74"/>
        <v>22</v>
      </c>
      <c r="AC188" s="547">
        <f t="shared" si="74"/>
        <v>2</v>
      </c>
      <c r="AD188" s="544"/>
      <c r="AE188" s="543">
        <f t="shared" ref="AE188:BB188" si="75">SUM(AE172:AE186)</f>
        <v>41</v>
      </c>
      <c r="AF188" s="542">
        <f t="shared" si="75"/>
        <v>4</v>
      </c>
      <c r="AG188" s="542">
        <f t="shared" si="75"/>
        <v>17</v>
      </c>
      <c r="AH188" s="541">
        <f t="shared" si="75"/>
        <v>0</v>
      </c>
      <c r="AI188" s="543">
        <f t="shared" si="75"/>
        <v>50</v>
      </c>
      <c r="AJ188" s="542">
        <f t="shared" si="75"/>
        <v>13</v>
      </c>
      <c r="AK188" s="542">
        <f t="shared" si="75"/>
        <v>26</v>
      </c>
      <c r="AL188" s="541">
        <f t="shared" si="75"/>
        <v>1</v>
      </c>
      <c r="AM188" s="422">
        <f t="shared" si="75"/>
        <v>63</v>
      </c>
      <c r="AN188" s="366">
        <f t="shared" si="75"/>
        <v>20</v>
      </c>
      <c r="AO188" s="366">
        <f t="shared" si="75"/>
        <v>33</v>
      </c>
      <c r="AP188" s="365">
        <f t="shared" si="75"/>
        <v>0</v>
      </c>
      <c r="AQ188" s="422">
        <f t="shared" si="75"/>
        <v>51</v>
      </c>
      <c r="AR188" s="366">
        <f t="shared" si="75"/>
        <v>15</v>
      </c>
      <c r="AS188" s="366">
        <f t="shared" si="75"/>
        <v>26</v>
      </c>
      <c r="AT188" s="365">
        <f t="shared" si="75"/>
        <v>3</v>
      </c>
      <c r="AU188" s="422">
        <f t="shared" si="75"/>
        <v>62</v>
      </c>
      <c r="AV188" s="366">
        <f t="shared" si="75"/>
        <v>28</v>
      </c>
      <c r="AW188" s="366">
        <f t="shared" si="75"/>
        <v>39</v>
      </c>
      <c r="AX188" s="365">
        <f t="shared" si="75"/>
        <v>5</v>
      </c>
      <c r="AY188" s="422">
        <f t="shared" si="75"/>
        <v>53</v>
      </c>
      <c r="AZ188" s="366">
        <f t="shared" si="75"/>
        <v>21</v>
      </c>
      <c r="BA188" s="366">
        <f t="shared" si="75"/>
        <v>32</v>
      </c>
      <c r="BB188" s="365">
        <f t="shared" si="75"/>
        <v>3</v>
      </c>
      <c r="BC188" s="544"/>
      <c r="BD188" s="422">
        <f t="shared" ref="BD188:BK188" si="76">SUM(BD172:BD186)</f>
        <v>46</v>
      </c>
      <c r="BE188" s="366">
        <f t="shared" si="76"/>
        <v>10</v>
      </c>
      <c r="BF188" s="366">
        <f t="shared" si="76"/>
        <v>23</v>
      </c>
      <c r="BG188" s="365">
        <f t="shared" si="76"/>
        <v>2</v>
      </c>
      <c r="BH188" s="422">
        <f t="shared" si="76"/>
        <v>48</v>
      </c>
      <c r="BI188" s="366">
        <f t="shared" si="76"/>
        <v>14</v>
      </c>
      <c r="BJ188" s="366">
        <f t="shared" si="76"/>
        <v>24</v>
      </c>
      <c r="BK188" s="365">
        <f t="shared" si="76"/>
        <v>1</v>
      </c>
      <c r="BL188" s="543">
        <f t="shared" ref="BL188:BW188" si="77">SUM(BL172:BL187)</f>
        <v>46</v>
      </c>
      <c r="BM188" s="542">
        <f t="shared" si="77"/>
        <v>16</v>
      </c>
      <c r="BN188" s="542">
        <f t="shared" si="77"/>
        <v>24</v>
      </c>
      <c r="BO188" s="541">
        <f t="shared" si="77"/>
        <v>0</v>
      </c>
      <c r="BP188" s="966">
        <f t="shared" si="77"/>
        <v>58</v>
      </c>
      <c r="BQ188" s="965">
        <f t="shared" si="77"/>
        <v>22</v>
      </c>
      <c r="BR188" s="965">
        <f t="shared" si="77"/>
        <v>34</v>
      </c>
      <c r="BS188" s="964">
        <f t="shared" si="77"/>
        <v>1</v>
      </c>
      <c r="BT188" s="543">
        <f t="shared" si="77"/>
        <v>52</v>
      </c>
      <c r="BU188" s="542">
        <f t="shared" si="77"/>
        <v>22</v>
      </c>
      <c r="BV188" s="542">
        <f t="shared" si="77"/>
        <v>28</v>
      </c>
      <c r="BW188" s="541">
        <f t="shared" si="77"/>
        <v>5</v>
      </c>
    </row>
    <row r="189" spans="1:79" ht="16.2" thickBot="1">
      <c r="A189" s="540"/>
      <c r="B189" s="540"/>
      <c r="C189" s="540"/>
      <c r="D189" s="1475" t="str">
        <f t="shared" si="65"/>
        <v xml:space="preserve"> </v>
      </c>
      <c r="E189" s="1916" t="s">
        <v>1296</v>
      </c>
      <c r="F189" s="1917"/>
      <c r="G189" s="1917"/>
      <c r="H189" s="1917"/>
      <c r="I189" s="1918"/>
      <c r="J189" s="1909">
        <v>13</v>
      </c>
      <c r="K189" s="1910"/>
      <c r="L189" s="1910"/>
      <c r="M189" s="1911"/>
      <c r="N189" s="1909">
        <v>13.5</v>
      </c>
      <c r="O189" s="1910"/>
      <c r="P189" s="1910"/>
      <c r="Q189" s="1911"/>
      <c r="R189" s="1946" t="s">
        <v>1348</v>
      </c>
      <c r="S189" s="1928"/>
      <c r="T189" s="1928"/>
      <c r="U189" s="1929"/>
      <c r="V189" s="1909">
        <v>13</v>
      </c>
      <c r="W189" s="1910"/>
      <c r="X189" s="1910"/>
      <c r="Y189" s="1911"/>
      <c r="Z189" s="1909">
        <v>13</v>
      </c>
      <c r="AA189" s="1910"/>
      <c r="AB189" s="1910"/>
      <c r="AC189" s="1911"/>
      <c r="AD189" s="539"/>
      <c r="AE189" s="1946" t="s">
        <v>1348</v>
      </c>
      <c r="AF189" s="1928"/>
      <c r="AG189" s="1928"/>
      <c r="AH189" s="1929"/>
      <c r="AI189" s="1946" t="s">
        <v>1348</v>
      </c>
      <c r="AJ189" s="1928"/>
      <c r="AK189" s="1928"/>
      <c r="AL189" s="1929"/>
      <c r="AM189" s="1909">
        <v>12.8</v>
      </c>
      <c r="AN189" s="1910"/>
      <c r="AO189" s="1910"/>
      <c r="AP189" s="1911"/>
      <c r="AQ189" s="1909">
        <v>12.8</v>
      </c>
      <c r="AR189" s="1910"/>
      <c r="AS189" s="1910"/>
      <c r="AT189" s="1911"/>
      <c r="AU189" s="1909">
        <v>12.7</v>
      </c>
      <c r="AV189" s="1910"/>
      <c r="AW189" s="1910"/>
      <c r="AX189" s="1911"/>
      <c r="AY189" s="1909">
        <v>12.6</v>
      </c>
      <c r="AZ189" s="1910"/>
      <c r="BA189" s="1910"/>
      <c r="BB189" s="1911"/>
      <c r="BC189" s="539"/>
      <c r="BD189" s="1926" t="s">
        <v>1379</v>
      </c>
      <c r="BE189" s="1910"/>
      <c r="BF189" s="1910"/>
      <c r="BG189" s="1911"/>
      <c r="BH189" s="1909" t="s">
        <v>1393</v>
      </c>
      <c r="BI189" s="1910"/>
      <c r="BJ189" s="1910"/>
      <c r="BK189" s="1911"/>
      <c r="BL189" s="1909" t="s">
        <v>1392</v>
      </c>
      <c r="BM189" s="1910"/>
      <c r="BN189" s="1910"/>
      <c r="BO189" s="1911"/>
      <c r="BP189" s="1909"/>
      <c r="BQ189" s="1910"/>
      <c r="BR189" s="1910"/>
      <c r="BS189" s="1911"/>
      <c r="BT189" s="1909"/>
      <c r="BU189" s="1910"/>
      <c r="BV189" s="1910"/>
      <c r="BW189" s="1911"/>
    </row>
    <row r="190" spans="1:79" ht="16.2" thickBot="1">
      <c r="A190" s="540"/>
      <c r="B190" s="540"/>
      <c r="C190" s="540"/>
      <c r="D190" s="1475" t="str">
        <f t="shared" si="65"/>
        <v xml:space="preserve"> </v>
      </c>
      <c r="E190" s="1062"/>
      <c r="F190" s="1061"/>
      <c r="G190" s="1061"/>
      <c r="H190" s="1061"/>
      <c r="I190" s="1060"/>
      <c r="J190" s="1056"/>
      <c r="K190" s="1054"/>
      <c r="L190" s="1054"/>
      <c r="M190" s="1053"/>
      <c r="N190" s="1056"/>
      <c r="O190" s="1054"/>
      <c r="P190" s="1054"/>
      <c r="Q190" s="1053"/>
      <c r="R190" s="1059"/>
      <c r="S190" s="1058"/>
      <c r="T190" s="1058"/>
      <c r="U190" s="1057"/>
      <c r="V190" s="1056"/>
      <c r="W190" s="1054"/>
      <c r="X190" s="1054"/>
      <c r="Y190" s="1053"/>
      <c r="Z190" s="1056"/>
      <c r="AA190" s="1054"/>
      <c r="AB190" s="1054"/>
      <c r="AC190" s="1053"/>
      <c r="AD190" s="610"/>
      <c r="AE190" s="1058"/>
      <c r="AF190" s="1058"/>
      <c r="AG190" s="1058"/>
      <c r="AH190" s="1057"/>
      <c r="AI190" s="1059"/>
      <c r="AJ190" s="1058"/>
      <c r="AK190" s="1058"/>
      <c r="AL190" s="1057"/>
      <c r="AM190" s="1056"/>
      <c r="AN190" s="1054"/>
      <c r="AO190" s="1054"/>
      <c r="AP190" s="1053"/>
      <c r="AQ190" s="1056"/>
      <c r="AR190" s="1054"/>
      <c r="AS190" s="1054"/>
      <c r="AT190" s="1053"/>
      <c r="AU190" s="1056"/>
      <c r="AV190" s="1054"/>
      <c r="AW190" s="1054"/>
      <c r="AX190" s="1053"/>
      <c r="AY190" s="1056"/>
      <c r="AZ190" s="1054"/>
      <c r="BA190" s="1054"/>
      <c r="BB190" s="1053"/>
      <c r="BC190" s="610"/>
      <c r="BD190" s="1055"/>
      <c r="BE190" s="1054"/>
      <c r="BF190" s="1054"/>
      <c r="BG190" s="1053"/>
      <c r="BH190" s="1051"/>
      <c r="BI190" s="1050"/>
      <c r="BJ190" s="1050"/>
      <c r="BK190" s="1052"/>
      <c r="BL190" s="1051"/>
      <c r="BM190" s="1050"/>
      <c r="BN190" s="1050"/>
      <c r="BO190" s="1052"/>
      <c r="BP190" s="1051"/>
      <c r="BQ190" s="1050"/>
      <c r="BR190" s="1050"/>
      <c r="BS190" s="1052"/>
      <c r="BT190" s="1051"/>
      <c r="BU190" s="1050"/>
      <c r="BV190" s="1050"/>
      <c r="BW190" s="1050"/>
    </row>
    <row r="191" spans="1:79" s="61" customFormat="1" ht="23.4" thickBot="1">
      <c r="A191" s="1950">
        <v>10</v>
      </c>
      <c r="B191" s="1940" t="s">
        <v>262</v>
      </c>
      <c r="C191" s="1276"/>
      <c r="D191" s="1475" t="str">
        <f t="shared" si="65"/>
        <v xml:space="preserve"> Sanchez</v>
      </c>
      <c r="E191" s="1905">
        <v>2011</v>
      </c>
      <c r="F191" s="1906"/>
      <c r="G191" s="1906"/>
      <c r="H191" s="1906"/>
      <c r="I191" s="1907"/>
      <c r="J191" s="1887" t="s">
        <v>1109</v>
      </c>
      <c r="K191" s="1888"/>
      <c r="L191" s="1888"/>
      <c r="M191" s="1889"/>
      <c r="N191" s="1908" t="s">
        <v>1108</v>
      </c>
      <c r="O191" s="1891"/>
      <c r="P191" s="1891"/>
      <c r="Q191" s="1892"/>
      <c r="R191" s="1887" t="s">
        <v>1107</v>
      </c>
      <c r="S191" s="1888"/>
      <c r="T191" s="1888"/>
      <c r="U191" s="1889"/>
      <c r="V191" s="1908" t="s">
        <v>1106</v>
      </c>
      <c r="W191" s="1891"/>
      <c r="X191" s="1891"/>
      <c r="Y191" s="1892"/>
      <c r="Z191" s="1887" t="s">
        <v>1105</v>
      </c>
      <c r="AA191" s="1888"/>
      <c r="AB191" s="1888"/>
      <c r="AC191" s="1889"/>
      <c r="AD191" s="962"/>
      <c r="AE191" s="1890" t="s">
        <v>1104</v>
      </c>
      <c r="AF191" s="1891"/>
      <c r="AG191" s="1891"/>
      <c r="AH191" s="1892"/>
      <c r="AI191" s="1887" t="s">
        <v>1103</v>
      </c>
      <c r="AJ191" s="1888"/>
      <c r="AK191" s="1888"/>
      <c r="AL191" s="1889"/>
      <c r="AM191" s="1908" t="s">
        <v>1102</v>
      </c>
      <c r="AN191" s="1891"/>
      <c r="AO191" s="1891"/>
      <c r="AP191" s="1892"/>
      <c r="AQ191" s="1887" t="s">
        <v>1101</v>
      </c>
      <c r="AR191" s="1888"/>
      <c r="AS191" s="1888"/>
      <c r="AT191" s="1889"/>
      <c r="AU191" s="1908" t="s">
        <v>1100</v>
      </c>
      <c r="AV191" s="1891"/>
      <c r="AW191" s="1891"/>
      <c r="AX191" s="1892"/>
      <c r="AY191" s="1887" t="s">
        <v>1099</v>
      </c>
      <c r="AZ191" s="1888"/>
      <c r="BA191" s="1888"/>
      <c r="BB191" s="1889"/>
      <c r="BC191" s="962"/>
      <c r="BD191" s="1890" t="s">
        <v>1098</v>
      </c>
      <c r="BE191" s="1891"/>
      <c r="BF191" s="1891"/>
      <c r="BG191" s="1892"/>
      <c r="BH191" s="1893" t="s">
        <v>1097</v>
      </c>
      <c r="BI191" s="1894"/>
      <c r="BJ191" s="1894"/>
      <c r="BK191" s="1895"/>
      <c r="BL191" s="1896" t="s">
        <v>1096</v>
      </c>
      <c r="BM191" s="1897"/>
      <c r="BN191" s="1897"/>
      <c r="BO191" s="1898"/>
      <c r="BP191" s="1893" t="s">
        <v>1095</v>
      </c>
      <c r="BQ191" s="1894"/>
      <c r="BR191" s="1894"/>
      <c r="BS191" s="1895"/>
      <c r="BT191" s="1896" t="s">
        <v>1094</v>
      </c>
      <c r="BU191" s="1897"/>
      <c r="BV191" s="1897"/>
      <c r="BW191" s="1912"/>
      <c r="BX191" s="963"/>
      <c r="BY191" s="963"/>
      <c r="BZ191" s="963"/>
      <c r="CA191" s="963"/>
    </row>
    <row r="192" spans="1:79" ht="23.4" thickBot="1">
      <c r="A192" s="1950"/>
      <c r="B192" s="1940"/>
      <c r="C192" s="1276"/>
      <c r="D192" s="1475" t="str">
        <f t="shared" si="65"/>
        <v xml:space="preserve"> </v>
      </c>
      <c r="E192" s="1905"/>
      <c r="F192" s="1906"/>
      <c r="G192" s="1906"/>
      <c r="H192" s="1906"/>
      <c r="I192" s="1907"/>
      <c r="J192" s="1934" t="s">
        <v>1364</v>
      </c>
      <c r="K192" s="1931"/>
      <c r="L192" s="1931"/>
      <c r="M192" s="1932"/>
      <c r="N192" s="1934" t="s">
        <v>1363</v>
      </c>
      <c r="O192" s="1931"/>
      <c r="P192" s="1931"/>
      <c r="Q192" s="1932"/>
      <c r="R192" s="1934" t="s">
        <v>1361</v>
      </c>
      <c r="S192" s="1931"/>
      <c r="T192" s="1931"/>
      <c r="U192" s="1932"/>
      <c r="V192" s="1934" t="s">
        <v>1365</v>
      </c>
      <c r="W192" s="1931"/>
      <c r="X192" s="1931"/>
      <c r="Y192" s="1932"/>
      <c r="Z192" s="1934" t="s">
        <v>1360</v>
      </c>
      <c r="AA192" s="1931"/>
      <c r="AB192" s="1931"/>
      <c r="AC192" s="1932"/>
      <c r="AD192" s="962"/>
      <c r="AE192" s="1930" t="s">
        <v>1361</v>
      </c>
      <c r="AF192" s="1931"/>
      <c r="AG192" s="1931"/>
      <c r="AH192" s="1932"/>
      <c r="AI192" s="1934" t="s">
        <v>1362</v>
      </c>
      <c r="AJ192" s="1931"/>
      <c r="AK192" s="1931"/>
      <c r="AL192" s="1932"/>
      <c r="AM192" s="1934" t="s">
        <v>1365</v>
      </c>
      <c r="AN192" s="1931"/>
      <c r="AO192" s="1931"/>
      <c r="AP192" s="1932"/>
      <c r="AQ192" s="1934" t="s">
        <v>1364</v>
      </c>
      <c r="AR192" s="1931"/>
      <c r="AS192" s="1931"/>
      <c r="AT192" s="1932"/>
      <c r="AU192" s="1934" t="s">
        <v>1362</v>
      </c>
      <c r="AV192" s="1931"/>
      <c r="AW192" s="1931"/>
      <c r="AX192" s="1932"/>
      <c r="AY192" s="1934" t="s">
        <v>1361</v>
      </c>
      <c r="AZ192" s="1931"/>
      <c r="BA192" s="1931"/>
      <c r="BB192" s="1932"/>
      <c r="BC192" s="962"/>
      <c r="BD192" s="1930" t="s">
        <v>1364</v>
      </c>
      <c r="BE192" s="1931"/>
      <c r="BF192" s="1931"/>
      <c r="BG192" s="1932"/>
      <c r="BH192" s="1933" t="s">
        <v>1365</v>
      </c>
      <c r="BI192" s="1906"/>
      <c r="BJ192" s="1906"/>
      <c r="BK192" s="1907"/>
      <c r="BL192" s="1933" t="s">
        <v>1360</v>
      </c>
      <c r="BM192" s="1906"/>
      <c r="BN192" s="1906"/>
      <c r="BO192" s="1907"/>
      <c r="BP192" s="1933" t="s">
        <v>1362</v>
      </c>
      <c r="BQ192" s="1906"/>
      <c r="BR192" s="1906"/>
      <c r="BS192" s="1907"/>
      <c r="BT192" s="1933" t="s">
        <v>1362</v>
      </c>
      <c r="BU192" s="1906"/>
      <c r="BV192" s="1906"/>
      <c r="BW192" s="1935"/>
    </row>
    <row r="193" spans="1:79" ht="23.4" thickBot="1">
      <c r="A193" s="1950"/>
      <c r="B193" s="1940"/>
      <c r="C193" s="1276"/>
      <c r="D193" s="1475" t="str">
        <f t="shared" si="65"/>
        <v xml:space="preserve"> </v>
      </c>
      <c r="E193" s="603" t="s">
        <v>268</v>
      </c>
      <c r="F193" s="603" t="s">
        <v>1092</v>
      </c>
      <c r="G193" s="603" t="s">
        <v>267</v>
      </c>
      <c r="H193" s="603" t="s">
        <v>266</v>
      </c>
      <c r="I193" s="602" t="s">
        <v>265</v>
      </c>
      <c r="J193" s="605" t="s">
        <v>268</v>
      </c>
      <c r="K193" s="605" t="s">
        <v>1092</v>
      </c>
      <c r="L193" s="605" t="s">
        <v>267</v>
      </c>
      <c r="M193" s="604" t="s">
        <v>266</v>
      </c>
      <c r="N193" s="605" t="s">
        <v>268</v>
      </c>
      <c r="O193" s="605" t="s">
        <v>1092</v>
      </c>
      <c r="P193" s="605" t="s">
        <v>267</v>
      </c>
      <c r="Q193" s="608" t="s">
        <v>266</v>
      </c>
      <c r="R193" s="704" t="s">
        <v>268</v>
      </c>
      <c r="S193" s="603" t="s">
        <v>1092</v>
      </c>
      <c r="T193" s="603" t="s">
        <v>267</v>
      </c>
      <c r="U193" s="602" t="s">
        <v>266</v>
      </c>
      <c r="V193" s="603" t="s">
        <v>268</v>
      </c>
      <c r="W193" s="603" t="s">
        <v>1092</v>
      </c>
      <c r="X193" s="603" t="s">
        <v>267</v>
      </c>
      <c r="Y193" s="607" t="s">
        <v>266</v>
      </c>
      <c r="Z193" s="606" t="s">
        <v>268</v>
      </c>
      <c r="AA193" s="605" t="s">
        <v>1092</v>
      </c>
      <c r="AB193" s="605" t="s">
        <v>267</v>
      </c>
      <c r="AC193" s="604" t="s">
        <v>266</v>
      </c>
      <c r="AD193" s="544"/>
      <c r="AE193" s="704" t="s">
        <v>268</v>
      </c>
      <c r="AF193" s="603" t="s">
        <v>1092</v>
      </c>
      <c r="AG193" s="603" t="s">
        <v>267</v>
      </c>
      <c r="AH193" s="602" t="s">
        <v>266</v>
      </c>
      <c r="AI193" s="603" t="s">
        <v>268</v>
      </c>
      <c r="AJ193" s="603" t="s">
        <v>1092</v>
      </c>
      <c r="AK193" s="603" t="s">
        <v>267</v>
      </c>
      <c r="AL193" s="602" t="s">
        <v>266</v>
      </c>
      <c r="AM193" s="603" t="s">
        <v>268</v>
      </c>
      <c r="AN193" s="603" t="s">
        <v>1092</v>
      </c>
      <c r="AO193" s="603" t="s">
        <v>267</v>
      </c>
      <c r="AP193" s="602" t="s">
        <v>266</v>
      </c>
      <c r="AQ193" s="603" t="s">
        <v>268</v>
      </c>
      <c r="AR193" s="603" t="s">
        <v>1092</v>
      </c>
      <c r="AS193" s="603" t="s">
        <v>267</v>
      </c>
      <c r="AT193" s="602" t="s">
        <v>266</v>
      </c>
      <c r="AU193" s="605" t="s">
        <v>268</v>
      </c>
      <c r="AV193" s="605" t="s">
        <v>1092</v>
      </c>
      <c r="AW193" s="605" t="s">
        <v>267</v>
      </c>
      <c r="AX193" s="604" t="s">
        <v>266</v>
      </c>
      <c r="AY193" s="605" t="s">
        <v>268</v>
      </c>
      <c r="AZ193" s="605" t="s">
        <v>1092</v>
      </c>
      <c r="BA193" s="605" t="s">
        <v>267</v>
      </c>
      <c r="BB193" s="604" t="s">
        <v>266</v>
      </c>
      <c r="BC193" s="544"/>
      <c r="BD193" s="606" t="s">
        <v>268</v>
      </c>
      <c r="BE193" s="605" t="s">
        <v>1092</v>
      </c>
      <c r="BF193" s="605" t="s">
        <v>267</v>
      </c>
      <c r="BG193" s="604" t="s">
        <v>266</v>
      </c>
      <c r="BH193" s="605" t="s">
        <v>268</v>
      </c>
      <c r="BI193" s="605" t="s">
        <v>1092</v>
      </c>
      <c r="BJ193" s="605" t="s">
        <v>267</v>
      </c>
      <c r="BK193" s="604" t="s">
        <v>266</v>
      </c>
      <c r="BL193" s="605" t="s">
        <v>268</v>
      </c>
      <c r="BM193" s="605" t="s">
        <v>1092</v>
      </c>
      <c r="BN193" s="605" t="s">
        <v>267</v>
      </c>
      <c r="BO193" s="604" t="s">
        <v>266</v>
      </c>
      <c r="BP193" s="603" t="s">
        <v>268</v>
      </c>
      <c r="BQ193" s="603" t="s">
        <v>1092</v>
      </c>
      <c r="BR193" s="603" t="s">
        <v>267</v>
      </c>
      <c r="BS193" s="602" t="s">
        <v>266</v>
      </c>
      <c r="BT193" s="605" t="s">
        <v>268</v>
      </c>
      <c r="BU193" s="605" t="s">
        <v>1092</v>
      </c>
      <c r="BV193" s="605" t="s">
        <v>267</v>
      </c>
      <c r="BW193" s="604" t="s">
        <v>266</v>
      </c>
    </row>
    <row r="194" spans="1:79" s="907" customFormat="1" ht="13.8" thickBot="1">
      <c r="A194" s="1004">
        <v>1</v>
      </c>
      <c r="B194" s="1049" t="s">
        <v>262</v>
      </c>
      <c r="C194" s="1504" t="s">
        <v>1581</v>
      </c>
      <c r="D194" s="1475" t="str">
        <f t="shared" si="65"/>
        <v>Bobby Sanchez</v>
      </c>
      <c r="E194" s="1032">
        <f t="shared" ref="E194:E208" si="78">SUM(J194,N194,R194,V194,Z194,AE194,AI194,AM194,AQ194,AU194,AY194,BD194,BH194,BL194,BP194,BT194)</f>
        <v>83</v>
      </c>
      <c r="F194" s="1032">
        <f t="shared" ref="F194:F208" si="79">SUM(K194,O194,S194,W194,AA194,AF194,AJ194,AN194,AR194,AV194,AZ194,BE194,BI194,BM194,BU194,BQ194)</f>
        <v>53</v>
      </c>
      <c r="G194" s="1032">
        <f t="shared" ref="G194:G208" si="80">SUM(L194,P194,T194,X194,AB194,AG194,AK194,AO194,AS194,AW194,BA194,BF194,BJ194,BN194,BV194,BR194)</f>
        <v>67</v>
      </c>
      <c r="H194" s="1032">
        <f t="shared" ref="H194:H208" si="81">SUM(M194,Q194,U194,Y194,AC194,AH194,AL194,AP194,AT194,AX194,BB194,BG194,BK194,BO194,BW194,BS194)</f>
        <v>17</v>
      </c>
      <c r="I194" s="1031">
        <f t="shared" ref="I194:I209" si="82">(G194/E194)</f>
        <v>0.80722891566265065</v>
      </c>
      <c r="J194" s="930">
        <v>7</v>
      </c>
      <c r="K194" s="930">
        <v>5</v>
      </c>
      <c r="L194" s="930">
        <v>6</v>
      </c>
      <c r="M194" s="929">
        <v>1</v>
      </c>
      <c r="N194" s="915">
        <v>6</v>
      </c>
      <c r="O194" s="915">
        <v>3</v>
      </c>
      <c r="P194" s="915">
        <v>6</v>
      </c>
      <c r="Q194" s="924">
        <v>1</v>
      </c>
      <c r="R194" s="950">
        <v>5</v>
      </c>
      <c r="S194" s="949">
        <v>4</v>
      </c>
      <c r="T194" s="949">
        <v>5</v>
      </c>
      <c r="U194" s="1048">
        <v>2</v>
      </c>
      <c r="V194" s="999">
        <v>7</v>
      </c>
      <c r="W194" s="946">
        <v>4</v>
      </c>
      <c r="X194" s="946">
        <v>5</v>
      </c>
      <c r="Y194" s="945">
        <v>3</v>
      </c>
      <c r="Z194" s="1047">
        <v>6</v>
      </c>
      <c r="AA194" s="953">
        <v>4</v>
      </c>
      <c r="AB194" s="953">
        <v>6</v>
      </c>
      <c r="AC194" s="952"/>
      <c r="AD194" s="544"/>
      <c r="AE194" s="928">
        <v>2</v>
      </c>
      <c r="AF194" s="927">
        <v>2</v>
      </c>
      <c r="AG194" s="927">
        <v>2</v>
      </c>
      <c r="AH194" s="926">
        <v>2</v>
      </c>
      <c r="AI194" s="837">
        <v>6</v>
      </c>
      <c r="AJ194" s="837">
        <v>1</v>
      </c>
      <c r="AK194" s="837">
        <v>3</v>
      </c>
      <c r="AL194" s="836"/>
      <c r="AM194" s="915">
        <v>6</v>
      </c>
      <c r="AN194" s="915">
        <v>4</v>
      </c>
      <c r="AO194" s="915">
        <v>5</v>
      </c>
      <c r="AP194" s="914">
        <v>2</v>
      </c>
      <c r="AQ194" s="918">
        <v>5</v>
      </c>
      <c r="AR194" s="918">
        <v>6</v>
      </c>
      <c r="AS194" s="918">
        <v>4</v>
      </c>
      <c r="AT194" s="917">
        <v>1</v>
      </c>
      <c r="AU194" s="915">
        <v>6</v>
      </c>
      <c r="AV194" s="915">
        <v>3</v>
      </c>
      <c r="AW194" s="915">
        <v>4</v>
      </c>
      <c r="AX194" s="914"/>
      <c r="AY194" s="918">
        <v>5</v>
      </c>
      <c r="AZ194" s="918">
        <v>4</v>
      </c>
      <c r="BA194" s="918">
        <v>4</v>
      </c>
      <c r="BB194" s="917">
        <v>3</v>
      </c>
      <c r="BC194" s="544"/>
      <c r="BD194" s="1046"/>
      <c r="BE194" s="815" t="s">
        <v>1199</v>
      </c>
      <c r="BF194" s="834"/>
      <c r="BG194" s="833"/>
      <c r="BH194" s="918">
        <v>5</v>
      </c>
      <c r="BI194" s="918">
        <v>5</v>
      </c>
      <c r="BJ194" s="918">
        <v>5</v>
      </c>
      <c r="BK194" s="925">
        <v>2</v>
      </c>
      <c r="BL194" s="916">
        <v>6</v>
      </c>
      <c r="BM194" s="915">
        <v>4</v>
      </c>
      <c r="BN194" s="915">
        <v>5</v>
      </c>
      <c r="BO194" s="914"/>
      <c r="BP194" s="837">
        <v>5</v>
      </c>
      <c r="BQ194" s="837">
        <v>2</v>
      </c>
      <c r="BR194" s="837">
        <v>3</v>
      </c>
      <c r="BS194" s="967"/>
      <c r="BT194" s="916">
        <v>6</v>
      </c>
      <c r="BU194" s="915">
        <v>2</v>
      </c>
      <c r="BV194" s="915">
        <v>4</v>
      </c>
      <c r="BW194" s="914"/>
      <c r="BX194" s="618"/>
      <c r="BY194" s="618"/>
      <c r="BZ194" s="618"/>
      <c r="CA194" s="618"/>
    </row>
    <row r="195" spans="1:79" s="758" customFormat="1" ht="13.8" thickBot="1">
      <c r="A195" s="668">
        <v>2</v>
      </c>
      <c r="B195" s="699" t="s">
        <v>1514</v>
      </c>
      <c r="C195" s="384" t="s">
        <v>1577</v>
      </c>
      <c r="D195" s="1475" t="str">
        <f t="shared" si="65"/>
        <v>Ralph Adragna</v>
      </c>
      <c r="E195" s="586">
        <f t="shared" si="78"/>
        <v>79</v>
      </c>
      <c r="F195" s="586">
        <f t="shared" si="79"/>
        <v>49</v>
      </c>
      <c r="G195" s="586">
        <f t="shared" si="80"/>
        <v>50</v>
      </c>
      <c r="H195" s="586">
        <f t="shared" si="81"/>
        <v>2</v>
      </c>
      <c r="I195" s="585">
        <f t="shared" si="82"/>
        <v>0.63291139240506333</v>
      </c>
      <c r="J195" s="584">
        <v>6</v>
      </c>
      <c r="K195" s="584">
        <v>4</v>
      </c>
      <c r="L195" s="584">
        <v>4</v>
      </c>
      <c r="M195" s="583"/>
      <c r="N195" s="400">
        <v>6</v>
      </c>
      <c r="O195" s="400">
        <v>3</v>
      </c>
      <c r="P195" s="400">
        <v>4</v>
      </c>
      <c r="Q195" s="403"/>
      <c r="R195" s="777"/>
      <c r="S195" s="776"/>
      <c r="T195" s="776"/>
      <c r="U195" s="1042"/>
      <c r="V195" s="1035">
        <v>7</v>
      </c>
      <c r="W195" s="738">
        <v>3</v>
      </c>
      <c r="X195" s="738">
        <v>3</v>
      </c>
      <c r="Y195" s="935"/>
      <c r="Z195" s="1034">
        <v>6</v>
      </c>
      <c r="AA195" s="735">
        <v>4</v>
      </c>
      <c r="AB195" s="735">
        <v>4</v>
      </c>
      <c r="AC195" s="734"/>
      <c r="AD195" s="544"/>
      <c r="AE195" s="892">
        <v>3</v>
      </c>
      <c r="AF195" s="891">
        <v>1</v>
      </c>
      <c r="AG195" s="891">
        <v>1</v>
      </c>
      <c r="AH195" s="939"/>
      <c r="AI195" s="396"/>
      <c r="AJ195" s="396"/>
      <c r="AK195" s="396"/>
      <c r="AL195" s="395"/>
      <c r="AM195" s="400">
        <v>6</v>
      </c>
      <c r="AN195" s="400">
        <v>5</v>
      </c>
      <c r="AO195" s="400">
        <v>6</v>
      </c>
      <c r="AP195" s="399">
        <v>1</v>
      </c>
      <c r="AQ195" s="398">
        <v>6</v>
      </c>
      <c r="AR195" s="398">
        <v>6</v>
      </c>
      <c r="AS195" s="398">
        <v>5</v>
      </c>
      <c r="AT195" s="397"/>
      <c r="AU195" s="400">
        <v>6</v>
      </c>
      <c r="AV195" s="400">
        <v>2</v>
      </c>
      <c r="AW195" s="400">
        <v>5</v>
      </c>
      <c r="AX195" s="399"/>
      <c r="AY195" s="398">
        <v>6</v>
      </c>
      <c r="AZ195" s="398">
        <v>3</v>
      </c>
      <c r="BA195" s="398">
        <v>3</v>
      </c>
      <c r="BB195" s="397"/>
      <c r="BC195" s="544"/>
      <c r="BD195" s="401">
        <v>3</v>
      </c>
      <c r="BE195" s="400">
        <v>3</v>
      </c>
      <c r="BF195" s="400">
        <v>0</v>
      </c>
      <c r="BG195" s="399"/>
      <c r="BH195" s="398">
        <v>6</v>
      </c>
      <c r="BI195" s="398">
        <v>3</v>
      </c>
      <c r="BJ195" s="398">
        <v>4</v>
      </c>
      <c r="BK195" s="450">
        <v>1</v>
      </c>
      <c r="BL195" s="401">
        <v>6</v>
      </c>
      <c r="BM195" s="400">
        <v>5</v>
      </c>
      <c r="BN195" s="400">
        <v>5</v>
      </c>
      <c r="BO195" s="399"/>
      <c r="BP195" s="822">
        <v>6</v>
      </c>
      <c r="BQ195" s="822">
        <v>4</v>
      </c>
      <c r="BR195" s="822">
        <v>4</v>
      </c>
      <c r="BS195" s="993"/>
      <c r="BT195" s="401">
        <v>6</v>
      </c>
      <c r="BU195" s="400">
        <v>3</v>
      </c>
      <c r="BV195" s="400">
        <v>2</v>
      </c>
      <c r="BW195" s="399"/>
      <c r="BX195" s="618"/>
      <c r="BY195" s="618"/>
      <c r="BZ195" s="618"/>
      <c r="CA195" s="618"/>
    </row>
    <row r="196" spans="1:79" s="907" customFormat="1" ht="13.8" thickBot="1">
      <c r="A196" s="992">
        <v>3</v>
      </c>
      <c r="B196" s="1043" t="s">
        <v>99</v>
      </c>
      <c r="C196" s="994" t="s">
        <v>1609</v>
      </c>
      <c r="D196" s="1475" t="str">
        <f t="shared" si="65"/>
        <v>John Vackaro</v>
      </c>
      <c r="E196" s="1032">
        <f t="shared" si="78"/>
        <v>86</v>
      </c>
      <c r="F196" s="1032">
        <f t="shared" si="79"/>
        <v>45</v>
      </c>
      <c r="G196" s="1032">
        <f t="shared" si="80"/>
        <v>57</v>
      </c>
      <c r="H196" s="1032">
        <f t="shared" si="81"/>
        <v>4</v>
      </c>
      <c r="I196" s="1031">
        <f t="shared" si="82"/>
        <v>0.66279069767441856</v>
      </c>
      <c r="J196" s="930">
        <v>7</v>
      </c>
      <c r="K196" s="930">
        <v>6</v>
      </c>
      <c r="L196" s="930">
        <v>6</v>
      </c>
      <c r="M196" s="929"/>
      <c r="N196" s="915">
        <v>4</v>
      </c>
      <c r="O196" s="915">
        <v>2</v>
      </c>
      <c r="P196" s="915">
        <v>3</v>
      </c>
      <c r="Q196" s="924"/>
      <c r="R196" s="913">
        <v>4</v>
      </c>
      <c r="S196" s="912">
        <v>2</v>
      </c>
      <c r="T196" s="912">
        <v>2</v>
      </c>
      <c r="U196" s="984"/>
      <c r="V196" s="1030">
        <v>5</v>
      </c>
      <c r="W196" s="909">
        <v>3</v>
      </c>
      <c r="X196" s="909">
        <v>3</v>
      </c>
      <c r="Y196" s="908"/>
      <c r="Z196" s="1029">
        <v>6</v>
      </c>
      <c r="AA196" s="1028">
        <v>3</v>
      </c>
      <c r="AB196" s="1028">
        <v>5</v>
      </c>
      <c r="AC196" s="1027"/>
      <c r="AD196" s="544"/>
      <c r="AE196" s="928">
        <v>5</v>
      </c>
      <c r="AF196" s="927">
        <v>2</v>
      </c>
      <c r="AG196" s="927">
        <v>3</v>
      </c>
      <c r="AH196" s="926"/>
      <c r="AI196" s="837">
        <v>5</v>
      </c>
      <c r="AJ196" s="837">
        <v>2</v>
      </c>
      <c r="AK196" s="837">
        <v>3</v>
      </c>
      <c r="AL196" s="836"/>
      <c r="AM196" s="915">
        <v>6</v>
      </c>
      <c r="AN196" s="915">
        <v>4</v>
      </c>
      <c r="AO196" s="915">
        <v>3</v>
      </c>
      <c r="AP196" s="914">
        <v>2</v>
      </c>
      <c r="AQ196" s="918">
        <v>5</v>
      </c>
      <c r="AR196" s="918">
        <v>2</v>
      </c>
      <c r="AS196" s="918">
        <v>5</v>
      </c>
      <c r="AT196" s="917">
        <v>1</v>
      </c>
      <c r="AU196" s="915">
        <v>5</v>
      </c>
      <c r="AV196" s="915">
        <v>3</v>
      </c>
      <c r="AW196" s="915">
        <v>4</v>
      </c>
      <c r="AX196" s="914"/>
      <c r="AY196" s="918">
        <v>5</v>
      </c>
      <c r="AZ196" s="918">
        <v>1</v>
      </c>
      <c r="BA196" s="918">
        <v>2</v>
      </c>
      <c r="BB196" s="917"/>
      <c r="BC196" s="544"/>
      <c r="BD196" s="916">
        <v>6</v>
      </c>
      <c r="BE196" s="915">
        <v>2</v>
      </c>
      <c r="BF196" s="915">
        <v>2</v>
      </c>
      <c r="BG196" s="914"/>
      <c r="BH196" s="918">
        <v>5</v>
      </c>
      <c r="BI196" s="918">
        <v>3</v>
      </c>
      <c r="BJ196" s="918">
        <v>3</v>
      </c>
      <c r="BK196" s="925"/>
      <c r="BL196" s="916">
        <v>6</v>
      </c>
      <c r="BM196" s="915">
        <v>4</v>
      </c>
      <c r="BN196" s="915">
        <v>4</v>
      </c>
      <c r="BO196" s="914"/>
      <c r="BP196" s="837">
        <v>6</v>
      </c>
      <c r="BQ196" s="837">
        <v>4</v>
      </c>
      <c r="BR196" s="837">
        <v>5</v>
      </c>
      <c r="BS196" s="967">
        <v>1</v>
      </c>
      <c r="BT196" s="916">
        <v>6</v>
      </c>
      <c r="BU196" s="915">
        <v>2</v>
      </c>
      <c r="BV196" s="915">
        <v>4</v>
      </c>
      <c r="BW196" s="914"/>
      <c r="BX196" s="618"/>
      <c r="BY196" s="618"/>
      <c r="BZ196" s="618"/>
      <c r="CA196" s="618"/>
    </row>
    <row r="197" spans="1:79" s="758" customFormat="1" ht="13.8" thickBot="1">
      <c r="A197" s="668">
        <v>4</v>
      </c>
      <c r="B197" s="1039" t="s">
        <v>1645</v>
      </c>
      <c r="C197" s="997" t="s">
        <v>1594</v>
      </c>
      <c r="D197" s="1475" t="str">
        <f t="shared" si="65"/>
        <v>Steve Garver</v>
      </c>
      <c r="E197" s="586">
        <f t="shared" si="78"/>
        <v>81</v>
      </c>
      <c r="F197" s="586">
        <f t="shared" si="79"/>
        <v>46</v>
      </c>
      <c r="G197" s="586">
        <f t="shared" si="80"/>
        <v>59</v>
      </c>
      <c r="H197" s="586">
        <f t="shared" si="81"/>
        <v>8</v>
      </c>
      <c r="I197" s="585">
        <f t="shared" si="82"/>
        <v>0.72839506172839508</v>
      </c>
      <c r="J197" s="584">
        <v>7</v>
      </c>
      <c r="K197" s="584">
        <v>6</v>
      </c>
      <c r="L197" s="584">
        <v>6</v>
      </c>
      <c r="M197" s="583">
        <v>1</v>
      </c>
      <c r="N197" s="400">
        <v>6</v>
      </c>
      <c r="O197" s="400">
        <v>3</v>
      </c>
      <c r="P197" s="400">
        <v>5</v>
      </c>
      <c r="Q197" s="403"/>
      <c r="R197" s="913">
        <v>6</v>
      </c>
      <c r="S197" s="912">
        <v>3</v>
      </c>
      <c r="T197" s="912">
        <v>4</v>
      </c>
      <c r="U197" s="984">
        <v>1</v>
      </c>
      <c r="V197" s="1035">
        <v>7</v>
      </c>
      <c r="W197" s="738">
        <v>5</v>
      </c>
      <c r="X197" s="738">
        <v>7</v>
      </c>
      <c r="Y197" s="935"/>
      <c r="Z197" s="1034">
        <v>4</v>
      </c>
      <c r="AA197" s="735">
        <v>2</v>
      </c>
      <c r="AB197" s="735">
        <v>2</v>
      </c>
      <c r="AC197" s="734">
        <v>2</v>
      </c>
      <c r="AD197" s="544"/>
      <c r="AE197" s="892">
        <v>5</v>
      </c>
      <c r="AF197" s="891">
        <v>0</v>
      </c>
      <c r="AG197" s="891">
        <v>0</v>
      </c>
      <c r="AH197" s="939"/>
      <c r="AI197" s="822">
        <v>6</v>
      </c>
      <c r="AJ197" s="822">
        <v>4</v>
      </c>
      <c r="AK197" s="822">
        <v>6</v>
      </c>
      <c r="AL197" s="821"/>
      <c r="AM197" s="400">
        <v>5</v>
      </c>
      <c r="AN197" s="400">
        <v>3</v>
      </c>
      <c r="AO197" s="400">
        <v>5</v>
      </c>
      <c r="AP197" s="399">
        <v>2</v>
      </c>
      <c r="AQ197" s="398">
        <v>5</v>
      </c>
      <c r="AR197" s="398">
        <v>4</v>
      </c>
      <c r="AS197" s="398">
        <v>4</v>
      </c>
      <c r="AT197" s="397">
        <v>1</v>
      </c>
      <c r="AU197" s="400">
        <v>6</v>
      </c>
      <c r="AV197" s="400">
        <v>3</v>
      </c>
      <c r="AW197" s="400">
        <v>4</v>
      </c>
      <c r="AX197" s="399"/>
      <c r="AY197" s="398">
        <v>5</v>
      </c>
      <c r="AZ197" s="398">
        <v>2</v>
      </c>
      <c r="BA197" s="398">
        <v>2</v>
      </c>
      <c r="BB197" s="397"/>
      <c r="BC197" s="544"/>
      <c r="BD197" s="401">
        <v>4</v>
      </c>
      <c r="BE197" s="400">
        <v>3</v>
      </c>
      <c r="BF197" s="400">
        <v>3</v>
      </c>
      <c r="BG197" s="399"/>
      <c r="BH197" s="398">
        <v>5</v>
      </c>
      <c r="BI197" s="398">
        <v>2</v>
      </c>
      <c r="BJ197" s="398">
        <v>4</v>
      </c>
      <c r="BK197" s="450">
        <v>1</v>
      </c>
      <c r="BL197" s="407"/>
      <c r="BM197" s="394"/>
      <c r="BN197" s="394"/>
      <c r="BO197" s="393"/>
      <c r="BP197" s="822">
        <v>6</v>
      </c>
      <c r="BQ197" s="822">
        <v>4</v>
      </c>
      <c r="BR197" s="822">
        <v>4</v>
      </c>
      <c r="BS197" s="993"/>
      <c r="BT197" s="401">
        <v>4</v>
      </c>
      <c r="BU197" s="400">
        <v>2</v>
      </c>
      <c r="BV197" s="400">
        <v>3</v>
      </c>
      <c r="BW197" s="399"/>
      <c r="BX197" s="618"/>
      <c r="BY197" s="618"/>
      <c r="BZ197" s="618"/>
      <c r="CA197" s="618"/>
    </row>
    <row r="198" spans="1:79" s="907" customFormat="1" ht="13.8" thickBot="1">
      <c r="A198" s="992">
        <v>5</v>
      </c>
      <c r="B198" s="1043" t="s">
        <v>6</v>
      </c>
      <c r="C198" s="994" t="s">
        <v>1611</v>
      </c>
      <c r="D198" s="1475" t="str">
        <f t="shared" si="65"/>
        <v>Keith Lester</v>
      </c>
      <c r="E198" s="1045">
        <f t="shared" si="78"/>
        <v>61</v>
      </c>
      <c r="F198" s="1045">
        <f t="shared" si="79"/>
        <v>23</v>
      </c>
      <c r="G198" s="1045">
        <f t="shared" si="80"/>
        <v>34</v>
      </c>
      <c r="H198" s="1045">
        <f t="shared" si="81"/>
        <v>0</v>
      </c>
      <c r="I198" s="1044">
        <f t="shared" si="82"/>
        <v>0.55737704918032782</v>
      </c>
      <c r="J198" s="918">
        <v>7</v>
      </c>
      <c r="K198" s="918">
        <v>4</v>
      </c>
      <c r="L198" s="918">
        <v>6</v>
      </c>
      <c r="M198" s="917"/>
      <c r="N198" s="915">
        <v>5</v>
      </c>
      <c r="O198" s="915">
        <v>2</v>
      </c>
      <c r="P198" s="915">
        <v>4</v>
      </c>
      <c r="Q198" s="924"/>
      <c r="R198" s="913">
        <v>6</v>
      </c>
      <c r="S198" s="912">
        <v>1</v>
      </c>
      <c r="T198" s="912">
        <v>1</v>
      </c>
      <c r="U198" s="984"/>
      <c r="V198" s="255"/>
      <c r="W198" s="653"/>
      <c r="X198" s="653"/>
      <c r="Y198" s="942"/>
      <c r="Z198" s="431"/>
      <c r="AA198" s="652"/>
      <c r="AB198" s="652"/>
      <c r="AC198" s="655"/>
      <c r="AD198" s="544"/>
      <c r="AE198" s="928">
        <v>5</v>
      </c>
      <c r="AF198" s="927">
        <v>2</v>
      </c>
      <c r="AG198" s="927">
        <v>2</v>
      </c>
      <c r="AH198" s="926"/>
      <c r="AI198" s="837">
        <v>6</v>
      </c>
      <c r="AJ198" s="837">
        <v>3</v>
      </c>
      <c r="AK198" s="837">
        <v>4</v>
      </c>
      <c r="AL198" s="836"/>
      <c r="AM198" s="915">
        <v>6</v>
      </c>
      <c r="AN198" s="915">
        <v>3</v>
      </c>
      <c r="AO198" s="915">
        <v>4</v>
      </c>
      <c r="AP198" s="914"/>
      <c r="AQ198" s="918">
        <v>2</v>
      </c>
      <c r="AR198" s="918">
        <v>0</v>
      </c>
      <c r="AS198" s="918">
        <v>0</v>
      </c>
      <c r="AT198" s="917"/>
      <c r="AU198" s="915">
        <v>4</v>
      </c>
      <c r="AV198" s="915">
        <v>0</v>
      </c>
      <c r="AW198" s="915">
        <v>1</v>
      </c>
      <c r="AX198" s="914"/>
      <c r="AY198" s="918">
        <v>3</v>
      </c>
      <c r="AZ198" s="918">
        <v>2</v>
      </c>
      <c r="BA198" s="918">
        <v>3</v>
      </c>
      <c r="BB198" s="917"/>
      <c r="BC198" s="544"/>
      <c r="BD198" s="916">
        <v>5</v>
      </c>
      <c r="BE198" s="915">
        <v>1</v>
      </c>
      <c r="BF198" s="915">
        <v>2</v>
      </c>
      <c r="BG198" s="914"/>
      <c r="BH198" s="379"/>
      <c r="BI198" s="379"/>
      <c r="BJ198" s="379"/>
      <c r="BK198" s="453"/>
      <c r="BL198" s="916">
        <v>6</v>
      </c>
      <c r="BM198" s="915">
        <v>1</v>
      </c>
      <c r="BN198" s="915">
        <v>1</v>
      </c>
      <c r="BO198" s="914"/>
      <c r="BP198" s="379"/>
      <c r="BQ198" s="379"/>
      <c r="BR198" s="379"/>
      <c r="BS198" s="453"/>
      <c r="BT198" s="916">
        <v>6</v>
      </c>
      <c r="BU198" s="915">
        <v>4</v>
      </c>
      <c r="BV198" s="915">
        <v>6</v>
      </c>
      <c r="BW198" s="914"/>
      <c r="BX198" s="618"/>
      <c r="BY198" s="618"/>
      <c r="BZ198" s="618"/>
      <c r="CA198" s="618"/>
    </row>
    <row r="199" spans="1:79" s="758" customFormat="1" ht="13.8" thickBot="1">
      <c r="A199" s="668">
        <v>6</v>
      </c>
      <c r="B199" s="699" t="s">
        <v>1578</v>
      </c>
      <c r="C199" s="384" t="s">
        <v>1560</v>
      </c>
      <c r="D199" s="1475" t="str">
        <f t="shared" si="65"/>
        <v>Mike Miscovich</v>
      </c>
      <c r="E199" s="586">
        <f t="shared" si="78"/>
        <v>85</v>
      </c>
      <c r="F199" s="586">
        <f t="shared" si="79"/>
        <v>35</v>
      </c>
      <c r="G199" s="586">
        <f t="shared" si="80"/>
        <v>59</v>
      </c>
      <c r="H199" s="586">
        <f t="shared" si="81"/>
        <v>1</v>
      </c>
      <c r="I199" s="585">
        <f t="shared" si="82"/>
        <v>0.69411764705882351</v>
      </c>
      <c r="J199" s="584">
        <v>6</v>
      </c>
      <c r="K199" s="584">
        <v>2</v>
      </c>
      <c r="L199" s="584">
        <v>3</v>
      </c>
      <c r="M199" s="583"/>
      <c r="N199" s="400">
        <v>4</v>
      </c>
      <c r="O199" s="400">
        <v>2</v>
      </c>
      <c r="P199" s="400">
        <v>4</v>
      </c>
      <c r="Q199" s="403"/>
      <c r="R199" s="938">
        <v>5</v>
      </c>
      <c r="S199" s="937">
        <v>2</v>
      </c>
      <c r="T199" s="937">
        <v>4</v>
      </c>
      <c r="U199" s="1036"/>
      <c r="V199" s="1035">
        <v>6</v>
      </c>
      <c r="W199" s="738">
        <v>1</v>
      </c>
      <c r="X199" s="738">
        <v>3</v>
      </c>
      <c r="Y199" s="935"/>
      <c r="Z199" s="1034">
        <v>6</v>
      </c>
      <c r="AA199" s="735">
        <v>0</v>
      </c>
      <c r="AB199" s="735">
        <v>3</v>
      </c>
      <c r="AC199" s="734"/>
      <c r="AD199" s="544"/>
      <c r="AE199" s="892">
        <v>5</v>
      </c>
      <c r="AF199" s="891">
        <v>2</v>
      </c>
      <c r="AG199" s="891">
        <v>2</v>
      </c>
      <c r="AH199" s="939"/>
      <c r="AI199" s="822">
        <v>6</v>
      </c>
      <c r="AJ199" s="822">
        <v>4</v>
      </c>
      <c r="AK199" s="822">
        <v>6</v>
      </c>
      <c r="AL199" s="821"/>
      <c r="AM199" s="400">
        <v>6</v>
      </c>
      <c r="AN199" s="400">
        <v>1</v>
      </c>
      <c r="AO199" s="400">
        <v>3</v>
      </c>
      <c r="AP199" s="399"/>
      <c r="AQ199" s="398">
        <v>6</v>
      </c>
      <c r="AR199" s="398">
        <v>4</v>
      </c>
      <c r="AS199" s="398">
        <v>5</v>
      </c>
      <c r="AT199" s="397"/>
      <c r="AU199" s="400">
        <v>4</v>
      </c>
      <c r="AV199" s="400">
        <v>2</v>
      </c>
      <c r="AW199" s="400">
        <v>4</v>
      </c>
      <c r="AX199" s="399"/>
      <c r="AY199" s="398">
        <v>4</v>
      </c>
      <c r="AZ199" s="398">
        <v>1</v>
      </c>
      <c r="BA199" s="398">
        <v>2</v>
      </c>
      <c r="BB199" s="397"/>
      <c r="BC199" s="544"/>
      <c r="BD199" s="401">
        <v>6</v>
      </c>
      <c r="BE199" s="400">
        <v>3</v>
      </c>
      <c r="BF199" s="400">
        <v>4</v>
      </c>
      <c r="BG199" s="399">
        <v>1</v>
      </c>
      <c r="BH199" s="398">
        <v>5</v>
      </c>
      <c r="BI199" s="398">
        <v>1</v>
      </c>
      <c r="BJ199" s="398">
        <v>4</v>
      </c>
      <c r="BK199" s="450"/>
      <c r="BL199" s="401">
        <v>5</v>
      </c>
      <c r="BM199" s="400">
        <v>2</v>
      </c>
      <c r="BN199" s="400">
        <v>3</v>
      </c>
      <c r="BO199" s="399"/>
      <c r="BP199" s="822">
        <v>6</v>
      </c>
      <c r="BQ199" s="822">
        <v>4</v>
      </c>
      <c r="BR199" s="822">
        <v>6</v>
      </c>
      <c r="BS199" s="993"/>
      <c r="BT199" s="401">
        <v>5</v>
      </c>
      <c r="BU199" s="400">
        <v>4</v>
      </c>
      <c r="BV199" s="400">
        <v>3</v>
      </c>
      <c r="BW199" s="399"/>
      <c r="BX199" s="618"/>
      <c r="BY199" s="618"/>
      <c r="BZ199" s="618"/>
      <c r="CA199" s="618"/>
    </row>
    <row r="200" spans="1:79" s="907" customFormat="1" ht="13.8" thickBot="1">
      <c r="A200" s="992">
        <v>7</v>
      </c>
      <c r="B200" s="1043" t="s">
        <v>235</v>
      </c>
      <c r="C200" s="994" t="s">
        <v>1560</v>
      </c>
      <c r="D200" s="1475" t="str">
        <f t="shared" si="65"/>
        <v>Mike Bendle</v>
      </c>
      <c r="E200" s="1032">
        <f t="shared" si="78"/>
        <v>64</v>
      </c>
      <c r="F200" s="1032">
        <f t="shared" si="79"/>
        <v>18</v>
      </c>
      <c r="G200" s="1032">
        <f t="shared" si="80"/>
        <v>33</v>
      </c>
      <c r="H200" s="1032">
        <f t="shared" si="81"/>
        <v>2</v>
      </c>
      <c r="I200" s="1031">
        <f t="shared" si="82"/>
        <v>0.515625</v>
      </c>
      <c r="J200" s="930">
        <v>7</v>
      </c>
      <c r="K200" s="930">
        <v>2</v>
      </c>
      <c r="L200" s="930">
        <v>4</v>
      </c>
      <c r="M200" s="929">
        <v>1</v>
      </c>
      <c r="N200" s="915">
        <v>5</v>
      </c>
      <c r="O200" s="915">
        <v>2</v>
      </c>
      <c r="P200" s="915">
        <v>3</v>
      </c>
      <c r="Q200" s="924"/>
      <c r="R200" s="913">
        <v>6</v>
      </c>
      <c r="S200" s="912">
        <v>4</v>
      </c>
      <c r="T200" s="912">
        <v>5</v>
      </c>
      <c r="U200" s="984"/>
      <c r="V200" s="255"/>
      <c r="W200" s="653"/>
      <c r="X200" s="653"/>
      <c r="Y200" s="942"/>
      <c r="Z200" s="1029">
        <v>6</v>
      </c>
      <c r="AA200" s="1028">
        <v>2</v>
      </c>
      <c r="AB200" s="1028">
        <v>4</v>
      </c>
      <c r="AC200" s="1027">
        <v>1</v>
      </c>
      <c r="AD200" s="544"/>
      <c r="AE200" s="386"/>
      <c r="AF200" s="244"/>
      <c r="AG200" s="244"/>
      <c r="AH200" s="377"/>
      <c r="AI200" s="837">
        <v>5</v>
      </c>
      <c r="AJ200" s="837">
        <v>3</v>
      </c>
      <c r="AK200" s="837">
        <v>2</v>
      </c>
      <c r="AL200" s="836"/>
      <c r="AM200" s="915">
        <v>6</v>
      </c>
      <c r="AN200" s="915">
        <v>1</v>
      </c>
      <c r="AO200" s="915">
        <v>2</v>
      </c>
      <c r="AP200" s="914"/>
      <c r="AQ200" s="918">
        <v>7</v>
      </c>
      <c r="AR200" s="918">
        <v>1</v>
      </c>
      <c r="AS200" s="918">
        <v>1</v>
      </c>
      <c r="AT200" s="917"/>
      <c r="AU200" s="915">
        <v>3</v>
      </c>
      <c r="AV200" s="915">
        <v>0</v>
      </c>
      <c r="AW200" s="915">
        <v>0</v>
      </c>
      <c r="AX200" s="914"/>
      <c r="AY200" s="918">
        <v>3</v>
      </c>
      <c r="AZ200" s="918">
        <v>1</v>
      </c>
      <c r="BA200" s="918">
        <v>2</v>
      </c>
      <c r="BB200" s="917"/>
      <c r="BC200" s="544"/>
      <c r="BD200" s="916">
        <v>3</v>
      </c>
      <c r="BE200" s="915">
        <v>0</v>
      </c>
      <c r="BF200" s="915">
        <v>1</v>
      </c>
      <c r="BG200" s="914"/>
      <c r="BH200" s="918">
        <v>3</v>
      </c>
      <c r="BI200" s="918">
        <v>0</v>
      </c>
      <c r="BJ200" s="918">
        <v>1</v>
      </c>
      <c r="BK200" s="925"/>
      <c r="BL200" s="916">
        <v>5</v>
      </c>
      <c r="BM200" s="915">
        <v>1</v>
      </c>
      <c r="BN200" s="915">
        <v>4</v>
      </c>
      <c r="BO200" s="914"/>
      <c r="BP200" s="379"/>
      <c r="BQ200" s="379"/>
      <c r="BR200" s="379"/>
      <c r="BS200" s="453"/>
      <c r="BT200" s="916">
        <v>5</v>
      </c>
      <c r="BU200" s="915">
        <v>1</v>
      </c>
      <c r="BV200" s="915">
        <v>4</v>
      </c>
      <c r="BW200" s="914"/>
      <c r="BX200" s="618"/>
      <c r="BY200" s="618"/>
      <c r="BZ200" s="618"/>
      <c r="CA200" s="618"/>
    </row>
    <row r="201" spans="1:79" s="758" customFormat="1" ht="13.8" thickBot="1">
      <c r="A201" s="668">
        <v>8</v>
      </c>
      <c r="B201" s="699" t="s">
        <v>10</v>
      </c>
      <c r="C201" s="384" t="s">
        <v>1561</v>
      </c>
      <c r="D201" s="1475" t="str">
        <f t="shared" si="65"/>
        <v>Tim Scribner</v>
      </c>
      <c r="E201" s="586">
        <f t="shared" si="78"/>
        <v>63</v>
      </c>
      <c r="F201" s="586">
        <f t="shared" si="79"/>
        <v>22</v>
      </c>
      <c r="G201" s="586">
        <f t="shared" si="80"/>
        <v>36</v>
      </c>
      <c r="H201" s="586">
        <f t="shared" si="81"/>
        <v>3</v>
      </c>
      <c r="I201" s="585">
        <f t="shared" si="82"/>
        <v>0.5714285714285714</v>
      </c>
      <c r="J201" s="584">
        <v>7</v>
      </c>
      <c r="K201" s="584">
        <v>3</v>
      </c>
      <c r="L201" s="584">
        <v>5</v>
      </c>
      <c r="M201" s="583">
        <v>1</v>
      </c>
      <c r="N201" s="400">
        <v>5</v>
      </c>
      <c r="O201" s="400">
        <v>1</v>
      </c>
      <c r="P201" s="400">
        <v>3</v>
      </c>
      <c r="Q201" s="403"/>
      <c r="R201" s="938">
        <v>6</v>
      </c>
      <c r="S201" s="937">
        <v>4</v>
      </c>
      <c r="T201" s="937">
        <v>4</v>
      </c>
      <c r="U201" s="1036"/>
      <c r="V201" s="1035">
        <v>6</v>
      </c>
      <c r="W201" s="738">
        <v>3</v>
      </c>
      <c r="X201" s="738">
        <v>4</v>
      </c>
      <c r="Y201" s="935"/>
      <c r="Z201" s="1034">
        <v>6</v>
      </c>
      <c r="AA201" s="735">
        <v>0</v>
      </c>
      <c r="AB201" s="735">
        <v>1</v>
      </c>
      <c r="AC201" s="734"/>
      <c r="AD201" s="544"/>
      <c r="AE201" s="407"/>
      <c r="AF201" s="394"/>
      <c r="AG201" s="394"/>
      <c r="AH201" s="393"/>
      <c r="AI201" s="396"/>
      <c r="AJ201" s="396"/>
      <c r="AK201" s="396"/>
      <c r="AL201" s="395"/>
      <c r="AM201" s="400">
        <v>6</v>
      </c>
      <c r="AN201" s="400">
        <v>3</v>
      </c>
      <c r="AO201" s="400">
        <v>5</v>
      </c>
      <c r="AP201" s="399">
        <v>1</v>
      </c>
      <c r="AQ201" s="398">
        <v>5</v>
      </c>
      <c r="AR201" s="398">
        <v>1</v>
      </c>
      <c r="AS201" s="398">
        <v>2</v>
      </c>
      <c r="AT201" s="397"/>
      <c r="AU201" s="394"/>
      <c r="AV201" s="394"/>
      <c r="AW201" s="394"/>
      <c r="AX201" s="393"/>
      <c r="AY201" s="398">
        <v>5</v>
      </c>
      <c r="AZ201" s="398">
        <v>2</v>
      </c>
      <c r="BA201" s="398">
        <v>3</v>
      </c>
      <c r="BB201" s="397"/>
      <c r="BC201" s="544"/>
      <c r="BD201" s="401">
        <v>3</v>
      </c>
      <c r="BE201" s="400">
        <v>0</v>
      </c>
      <c r="BF201" s="400">
        <v>0</v>
      </c>
      <c r="BG201" s="399"/>
      <c r="BH201" s="398">
        <v>4</v>
      </c>
      <c r="BI201" s="398">
        <v>2</v>
      </c>
      <c r="BJ201" s="398">
        <v>3</v>
      </c>
      <c r="BK201" s="450">
        <v>1</v>
      </c>
      <c r="BL201" s="407"/>
      <c r="BM201" s="394"/>
      <c r="BN201" s="394"/>
      <c r="BO201" s="393"/>
      <c r="BP201" s="822">
        <v>5</v>
      </c>
      <c r="BQ201" s="822">
        <v>0</v>
      </c>
      <c r="BR201" s="822">
        <v>2</v>
      </c>
      <c r="BS201" s="993"/>
      <c r="BT201" s="401">
        <v>5</v>
      </c>
      <c r="BU201" s="400">
        <v>3</v>
      </c>
      <c r="BV201" s="400">
        <v>4</v>
      </c>
      <c r="BW201" s="399"/>
      <c r="BX201" s="618"/>
      <c r="BY201" s="618"/>
      <c r="BZ201" s="618"/>
      <c r="CA201" s="618"/>
    </row>
    <row r="202" spans="1:79" s="907" customFormat="1" ht="13.8" thickBot="1">
      <c r="A202" s="992">
        <v>9</v>
      </c>
      <c r="B202" s="1043" t="s">
        <v>218</v>
      </c>
      <c r="C202" s="994" t="s">
        <v>1618</v>
      </c>
      <c r="D202" s="1475" t="str">
        <f t="shared" si="65"/>
        <v>Rick Krivak</v>
      </c>
      <c r="E202" s="1032">
        <f t="shared" si="78"/>
        <v>60</v>
      </c>
      <c r="F202" s="1032">
        <f t="shared" si="79"/>
        <v>26</v>
      </c>
      <c r="G202" s="1032">
        <f t="shared" si="80"/>
        <v>33</v>
      </c>
      <c r="H202" s="1032">
        <f t="shared" si="81"/>
        <v>1</v>
      </c>
      <c r="I202" s="1031">
        <f t="shared" si="82"/>
        <v>0.55000000000000004</v>
      </c>
      <c r="J202" s="930">
        <v>3</v>
      </c>
      <c r="K202" s="930">
        <v>1</v>
      </c>
      <c r="L202" s="930">
        <v>1</v>
      </c>
      <c r="M202" s="929"/>
      <c r="N202" s="915">
        <v>2</v>
      </c>
      <c r="O202" s="915">
        <v>0</v>
      </c>
      <c r="P202" s="915">
        <v>0</v>
      </c>
      <c r="Q202" s="924"/>
      <c r="R202" s="913">
        <v>6</v>
      </c>
      <c r="S202" s="912">
        <v>2</v>
      </c>
      <c r="T202" s="912">
        <v>4</v>
      </c>
      <c r="U202" s="984"/>
      <c r="V202" s="1030">
        <v>7</v>
      </c>
      <c r="W202" s="909">
        <v>3</v>
      </c>
      <c r="X202" s="909">
        <v>3</v>
      </c>
      <c r="Y202" s="908"/>
      <c r="Z202" s="1029">
        <v>3</v>
      </c>
      <c r="AA202" s="1028">
        <v>2</v>
      </c>
      <c r="AB202" s="1028">
        <v>2</v>
      </c>
      <c r="AC202" s="1027"/>
      <c r="AD202" s="544"/>
      <c r="AE202" s="928">
        <v>5</v>
      </c>
      <c r="AF202" s="927">
        <v>3</v>
      </c>
      <c r="AG202" s="927">
        <v>2</v>
      </c>
      <c r="AH202" s="926"/>
      <c r="AI202" s="837">
        <v>4</v>
      </c>
      <c r="AJ202" s="837">
        <v>2</v>
      </c>
      <c r="AK202" s="837">
        <v>3</v>
      </c>
      <c r="AL202" s="836"/>
      <c r="AM202" s="915">
        <v>3</v>
      </c>
      <c r="AN202" s="915">
        <v>3</v>
      </c>
      <c r="AO202" s="915">
        <v>3</v>
      </c>
      <c r="AP202" s="914"/>
      <c r="AQ202" s="918">
        <v>2</v>
      </c>
      <c r="AR202" s="918">
        <v>0</v>
      </c>
      <c r="AS202" s="918">
        <v>0</v>
      </c>
      <c r="AT202" s="917"/>
      <c r="AU202" s="915">
        <v>3</v>
      </c>
      <c r="AV202" s="915">
        <v>0</v>
      </c>
      <c r="AW202" s="915">
        <v>0</v>
      </c>
      <c r="AX202" s="914"/>
      <c r="AY202" s="918">
        <v>2</v>
      </c>
      <c r="AZ202" s="918">
        <v>0</v>
      </c>
      <c r="BA202" s="918">
        <v>1</v>
      </c>
      <c r="BB202" s="917"/>
      <c r="BC202" s="544"/>
      <c r="BD202" s="916">
        <v>5</v>
      </c>
      <c r="BE202" s="915">
        <v>3</v>
      </c>
      <c r="BF202" s="915">
        <v>3</v>
      </c>
      <c r="BG202" s="914">
        <v>1</v>
      </c>
      <c r="BH202" s="918">
        <v>5</v>
      </c>
      <c r="BI202" s="918">
        <v>1</v>
      </c>
      <c r="BJ202" s="918">
        <v>3</v>
      </c>
      <c r="BK202" s="925"/>
      <c r="BL202" s="916">
        <v>5</v>
      </c>
      <c r="BM202" s="915">
        <v>3</v>
      </c>
      <c r="BN202" s="915">
        <v>5</v>
      </c>
      <c r="BO202" s="914"/>
      <c r="BP202" s="379"/>
      <c r="BQ202" s="379"/>
      <c r="BR202" s="379"/>
      <c r="BS202" s="453"/>
      <c r="BT202" s="916">
        <v>5</v>
      </c>
      <c r="BU202" s="915">
        <v>3</v>
      </c>
      <c r="BV202" s="915">
        <v>3</v>
      </c>
      <c r="BW202" s="914"/>
      <c r="BX202" s="618"/>
      <c r="BY202" s="618"/>
      <c r="BZ202" s="618"/>
      <c r="CA202" s="618"/>
    </row>
    <row r="203" spans="1:79" s="758" customFormat="1" ht="13.8" thickBot="1">
      <c r="A203" s="668">
        <v>10</v>
      </c>
      <c r="B203" s="699" t="s">
        <v>94</v>
      </c>
      <c r="C203" s="384" t="s">
        <v>1563</v>
      </c>
      <c r="D203" s="1475" t="str">
        <f t="shared" si="65"/>
        <v>Matt Trimm</v>
      </c>
      <c r="E203" s="586">
        <f t="shared" si="78"/>
        <v>33</v>
      </c>
      <c r="F203" s="586">
        <f t="shared" si="79"/>
        <v>12</v>
      </c>
      <c r="G203" s="586">
        <f t="shared" si="80"/>
        <v>19</v>
      </c>
      <c r="H203" s="586">
        <f t="shared" si="81"/>
        <v>0</v>
      </c>
      <c r="I203" s="585">
        <f t="shared" si="82"/>
        <v>0.5757575757575758</v>
      </c>
      <c r="J203" s="1038">
        <v>1</v>
      </c>
      <c r="K203" s="1038">
        <v>0</v>
      </c>
      <c r="L203" s="1038">
        <v>0</v>
      </c>
      <c r="M203" s="1037"/>
      <c r="N203" s="244"/>
      <c r="O203" s="244"/>
      <c r="P203" s="244"/>
      <c r="Q203" s="290"/>
      <c r="R203" s="777"/>
      <c r="S203" s="776"/>
      <c r="T203" s="776"/>
      <c r="U203" s="1042"/>
      <c r="V203" s="1041"/>
      <c r="W203" s="760"/>
      <c r="X203" s="760"/>
      <c r="Y203" s="921"/>
      <c r="Z203" s="1040"/>
      <c r="AA203" s="776"/>
      <c r="AB203" s="776"/>
      <c r="AC203" s="775"/>
      <c r="AD203" s="544"/>
      <c r="AE203" s="892">
        <v>5</v>
      </c>
      <c r="AF203" s="891">
        <v>2</v>
      </c>
      <c r="AG203" s="891">
        <v>2</v>
      </c>
      <c r="AH203" s="939"/>
      <c r="AI203" s="822">
        <v>4</v>
      </c>
      <c r="AJ203" s="822">
        <v>3</v>
      </c>
      <c r="AK203" s="822">
        <v>2</v>
      </c>
      <c r="AL203" s="821"/>
      <c r="AM203" s="394"/>
      <c r="AN203" s="394"/>
      <c r="AO203" s="394"/>
      <c r="AP203" s="393"/>
      <c r="AQ203" s="398">
        <v>5</v>
      </c>
      <c r="AR203" s="398">
        <v>4</v>
      </c>
      <c r="AS203" s="398">
        <v>4</v>
      </c>
      <c r="AT203" s="397"/>
      <c r="AU203" s="400">
        <v>6</v>
      </c>
      <c r="AV203" s="400">
        <v>2</v>
      </c>
      <c r="AW203" s="400">
        <v>6</v>
      </c>
      <c r="AX203" s="399"/>
      <c r="AY203" s="398">
        <v>2</v>
      </c>
      <c r="AZ203" s="398">
        <v>0</v>
      </c>
      <c r="BA203" s="398">
        <v>1</v>
      </c>
      <c r="BB203" s="397"/>
      <c r="BC203" s="544"/>
      <c r="BD203" s="401">
        <v>5</v>
      </c>
      <c r="BE203" s="400">
        <v>0</v>
      </c>
      <c r="BF203" s="400">
        <v>2</v>
      </c>
      <c r="BG203" s="399"/>
      <c r="BH203" s="398">
        <v>5</v>
      </c>
      <c r="BI203" s="398">
        <v>1</v>
      </c>
      <c r="BJ203" s="398">
        <v>2</v>
      </c>
      <c r="BK203" s="450"/>
      <c r="BL203" s="407"/>
      <c r="BM203" s="394"/>
      <c r="BN203" s="394"/>
      <c r="BO203" s="393"/>
      <c r="BP203" s="396"/>
      <c r="BQ203" s="396"/>
      <c r="BR203" s="396"/>
      <c r="BS203" s="449"/>
      <c r="BT203" s="407"/>
      <c r="BU203" s="394"/>
      <c r="BV203" s="394"/>
      <c r="BW203" s="393"/>
      <c r="BX203" s="618"/>
      <c r="BY203" s="618"/>
      <c r="BZ203" s="618"/>
      <c r="CA203" s="618"/>
    </row>
    <row r="204" spans="1:79" s="907" customFormat="1" ht="13.8" thickBot="1">
      <c r="A204" s="992">
        <v>11</v>
      </c>
      <c r="B204" s="1039" t="s">
        <v>1740</v>
      </c>
      <c r="C204" s="997" t="s">
        <v>1741</v>
      </c>
      <c r="D204" s="1475" t="str">
        <f t="shared" si="65"/>
        <v>Lloyd Seron</v>
      </c>
      <c r="E204" s="1032">
        <f t="shared" si="78"/>
        <v>57</v>
      </c>
      <c r="F204" s="1032">
        <f t="shared" si="79"/>
        <v>18</v>
      </c>
      <c r="G204" s="1032">
        <f t="shared" si="80"/>
        <v>30</v>
      </c>
      <c r="H204" s="1032">
        <f t="shared" si="81"/>
        <v>0</v>
      </c>
      <c r="I204" s="1031">
        <f t="shared" si="82"/>
        <v>0.52631578947368418</v>
      </c>
      <c r="J204" s="930">
        <v>3</v>
      </c>
      <c r="K204" s="930">
        <v>2</v>
      </c>
      <c r="L204" s="930">
        <v>2</v>
      </c>
      <c r="M204" s="929"/>
      <c r="N204" s="915">
        <v>3</v>
      </c>
      <c r="O204" s="915">
        <v>0</v>
      </c>
      <c r="P204" s="915">
        <v>0</v>
      </c>
      <c r="Q204" s="924"/>
      <c r="R204" s="913">
        <v>6</v>
      </c>
      <c r="S204" s="912">
        <v>2</v>
      </c>
      <c r="T204" s="912">
        <v>2</v>
      </c>
      <c r="U204" s="984"/>
      <c r="V204" s="1030">
        <v>6</v>
      </c>
      <c r="W204" s="909">
        <v>3</v>
      </c>
      <c r="X204" s="909">
        <v>4</v>
      </c>
      <c r="Y204" s="908"/>
      <c r="Z204" s="1029">
        <v>3</v>
      </c>
      <c r="AA204" s="1028">
        <v>1</v>
      </c>
      <c r="AB204" s="1028">
        <v>0</v>
      </c>
      <c r="AC204" s="1027"/>
      <c r="AD204" s="544"/>
      <c r="AE204" s="928">
        <v>4</v>
      </c>
      <c r="AF204" s="927">
        <v>3</v>
      </c>
      <c r="AG204" s="927">
        <v>3</v>
      </c>
      <c r="AH204" s="926"/>
      <c r="AI204" s="837">
        <v>5</v>
      </c>
      <c r="AJ204" s="837">
        <v>1</v>
      </c>
      <c r="AK204" s="837">
        <v>3</v>
      </c>
      <c r="AL204" s="836"/>
      <c r="AM204" s="915">
        <v>2</v>
      </c>
      <c r="AN204" s="915">
        <v>0</v>
      </c>
      <c r="AO204" s="915">
        <v>0</v>
      </c>
      <c r="AP204" s="914"/>
      <c r="AQ204" s="918">
        <v>4</v>
      </c>
      <c r="AR204" s="918">
        <v>4</v>
      </c>
      <c r="AS204" s="918">
        <v>4</v>
      </c>
      <c r="AT204" s="917"/>
      <c r="AU204" s="915">
        <v>6</v>
      </c>
      <c r="AV204" s="915">
        <v>0</v>
      </c>
      <c r="AW204" s="915">
        <v>3</v>
      </c>
      <c r="AX204" s="914"/>
      <c r="AY204" s="918">
        <v>2</v>
      </c>
      <c r="AZ204" s="918">
        <v>0</v>
      </c>
      <c r="BA204" s="918">
        <v>1</v>
      </c>
      <c r="BB204" s="917"/>
      <c r="BC204" s="544"/>
      <c r="BD204" s="916">
        <v>5</v>
      </c>
      <c r="BE204" s="915">
        <v>1</v>
      </c>
      <c r="BF204" s="915">
        <v>4</v>
      </c>
      <c r="BG204" s="914"/>
      <c r="BH204" s="918">
        <v>2</v>
      </c>
      <c r="BI204" s="918">
        <v>0</v>
      </c>
      <c r="BJ204" s="918">
        <v>0</v>
      </c>
      <c r="BK204" s="925"/>
      <c r="BL204" s="386"/>
      <c r="BM204" s="244"/>
      <c r="BN204" s="244"/>
      <c r="BO204" s="377"/>
      <c r="BP204" s="837">
        <v>6</v>
      </c>
      <c r="BQ204" s="837">
        <v>1</v>
      </c>
      <c r="BR204" s="837">
        <v>4</v>
      </c>
      <c r="BS204" s="967"/>
      <c r="BT204" s="386"/>
      <c r="BU204" s="244"/>
      <c r="BV204" s="244"/>
      <c r="BW204" s="377"/>
      <c r="BX204" s="618"/>
      <c r="BY204" s="618"/>
      <c r="BZ204" s="618"/>
      <c r="CA204" s="618"/>
    </row>
    <row r="205" spans="1:79" s="758" customFormat="1" ht="13.8" thickBot="1">
      <c r="A205" s="668">
        <v>12</v>
      </c>
      <c r="B205" s="699" t="s">
        <v>1712</v>
      </c>
      <c r="C205" s="384" t="s">
        <v>1713</v>
      </c>
      <c r="D205" s="1475" t="str">
        <f t="shared" si="65"/>
        <v>Ray McCarrick</v>
      </c>
      <c r="E205" s="586">
        <f t="shared" si="78"/>
        <v>53</v>
      </c>
      <c r="F205" s="586">
        <f t="shared" si="79"/>
        <v>16</v>
      </c>
      <c r="G205" s="586">
        <f t="shared" si="80"/>
        <v>26</v>
      </c>
      <c r="H205" s="586">
        <f t="shared" si="81"/>
        <v>0</v>
      </c>
      <c r="I205" s="585">
        <f t="shared" si="82"/>
        <v>0.49056603773584906</v>
      </c>
      <c r="J205" s="1038">
        <v>1</v>
      </c>
      <c r="K205" s="1038">
        <v>0</v>
      </c>
      <c r="L205" s="1038">
        <v>0</v>
      </c>
      <c r="M205" s="1037"/>
      <c r="N205" s="400">
        <v>3</v>
      </c>
      <c r="O205" s="400">
        <v>1</v>
      </c>
      <c r="P205" s="400">
        <v>2</v>
      </c>
      <c r="Q205" s="403"/>
      <c r="R205" s="938">
        <v>5</v>
      </c>
      <c r="S205" s="937">
        <v>1</v>
      </c>
      <c r="T205" s="937">
        <v>2</v>
      </c>
      <c r="U205" s="1036"/>
      <c r="V205" s="1035">
        <v>3</v>
      </c>
      <c r="W205" s="738">
        <v>1</v>
      </c>
      <c r="X205" s="738">
        <v>1</v>
      </c>
      <c r="Y205" s="935"/>
      <c r="Z205" s="1034">
        <v>3</v>
      </c>
      <c r="AA205" s="735">
        <v>1</v>
      </c>
      <c r="AB205" s="735">
        <v>1</v>
      </c>
      <c r="AC205" s="734"/>
      <c r="AD205" s="544"/>
      <c r="AE205" s="892">
        <v>2</v>
      </c>
      <c r="AF205" s="891">
        <v>0</v>
      </c>
      <c r="AG205" s="891">
        <v>2</v>
      </c>
      <c r="AH205" s="939"/>
      <c r="AI205" s="822">
        <v>5</v>
      </c>
      <c r="AJ205" s="822">
        <v>2</v>
      </c>
      <c r="AK205" s="822">
        <v>4</v>
      </c>
      <c r="AL205" s="821"/>
      <c r="AM205" s="400">
        <v>2</v>
      </c>
      <c r="AN205" s="400">
        <v>0</v>
      </c>
      <c r="AO205" s="400">
        <v>1</v>
      </c>
      <c r="AP205" s="399"/>
      <c r="AQ205" s="398">
        <v>2</v>
      </c>
      <c r="AR205" s="398">
        <v>2</v>
      </c>
      <c r="AS205" s="398">
        <v>0</v>
      </c>
      <c r="AT205" s="397"/>
      <c r="AU205" s="400">
        <v>3</v>
      </c>
      <c r="AV205" s="400">
        <v>1</v>
      </c>
      <c r="AW205" s="400">
        <v>2</v>
      </c>
      <c r="AX205" s="399"/>
      <c r="AY205" s="398">
        <v>2</v>
      </c>
      <c r="AZ205" s="398">
        <v>0</v>
      </c>
      <c r="BA205" s="398">
        <v>0</v>
      </c>
      <c r="BB205" s="397"/>
      <c r="BC205" s="544"/>
      <c r="BD205" s="401">
        <v>2</v>
      </c>
      <c r="BE205" s="400">
        <v>0</v>
      </c>
      <c r="BF205" s="400">
        <v>1</v>
      </c>
      <c r="BG205" s="399"/>
      <c r="BH205" s="398">
        <v>5</v>
      </c>
      <c r="BI205" s="398">
        <v>1</v>
      </c>
      <c r="BJ205" s="398">
        <v>1</v>
      </c>
      <c r="BK205" s="450"/>
      <c r="BL205" s="401">
        <v>5</v>
      </c>
      <c r="BM205" s="400">
        <v>3</v>
      </c>
      <c r="BN205" s="400">
        <v>3</v>
      </c>
      <c r="BO205" s="399"/>
      <c r="BP205" s="822">
        <v>5</v>
      </c>
      <c r="BQ205" s="822">
        <v>2</v>
      </c>
      <c r="BR205" s="822">
        <v>4</v>
      </c>
      <c r="BS205" s="993"/>
      <c r="BT205" s="401">
        <v>5</v>
      </c>
      <c r="BU205" s="400">
        <v>1</v>
      </c>
      <c r="BV205" s="400">
        <v>2</v>
      </c>
      <c r="BW205" s="399"/>
      <c r="BX205" s="618"/>
      <c r="BY205" s="618"/>
      <c r="BZ205" s="618"/>
      <c r="CA205" s="618"/>
    </row>
    <row r="206" spans="1:79" s="907" customFormat="1" ht="13.8" thickBot="1">
      <c r="A206" s="992">
        <v>13</v>
      </c>
      <c r="B206" s="1033" t="s">
        <v>253</v>
      </c>
      <c r="C206" s="1499" t="s">
        <v>1633</v>
      </c>
      <c r="D206" s="1475" t="str">
        <f t="shared" si="65"/>
        <v>Dan Laurain</v>
      </c>
      <c r="E206" s="1032">
        <f t="shared" si="78"/>
        <v>58</v>
      </c>
      <c r="F206" s="1032">
        <f t="shared" si="79"/>
        <v>12</v>
      </c>
      <c r="G206" s="1032">
        <f t="shared" si="80"/>
        <v>26</v>
      </c>
      <c r="H206" s="1032">
        <f t="shared" si="81"/>
        <v>0</v>
      </c>
      <c r="I206" s="1031">
        <f t="shared" si="82"/>
        <v>0.44827586206896552</v>
      </c>
      <c r="J206" s="930">
        <v>6</v>
      </c>
      <c r="K206" s="930">
        <v>1</v>
      </c>
      <c r="L206" s="930">
        <v>2</v>
      </c>
      <c r="M206" s="929"/>
      <c r="N206" s="915">
        <v>5</v>
      </c>
      <c r="O206" s="915">
        <v>0</v>
      </c>
      <c r="P206" s="915">
        <v>1</v>
      </c>
      <c r="Q206" s="924"/>
      <c r="R206" s="880"/>
      <c r="S206" s="652"/>
      <c r="T206" s="652"/>
      <c r="U206" s="651"/>
      <c r="V206" s="1030">
        <v>4</v>
      </c>
      <c r="W206" s="909">
        <v>1</v>
      </c>
      <c r="X206" s="909">
        <v>2</v>
      </c>
      <c r="Y206" s="908"/>
      <c r="Z206" s="1029">
        <v>2</v>
      </c>
      <c r="AA206" s="1028">
        <v>1</v>
      </c>
      <c r="AB206" s="1028">
        <v>1</v>
      </c>
      <c r="AC206" s="1027"/>
      <c r="AD206" s="544"/>
      <c r="AE206" s="928">
        <v>2</v>
      </c>
      <c r="AF206" s="927">
        <v>0</v>
      </c>
      <c r="AG206" s="927">
        <v>0</v>
      </c>
      <c r="AH206" s="926"/>
      <c r="AI206" s="837">
        <v>5</v>
      </c>
      <c r="AJ206" s="837">
        <v>1</v>
      </c>
      <c r="AK206" s="837">
        <v>1</v>
      </c>
      <c r="AL206" s="836"/>
      <c r="AM206" s="915">
        <v>3</v>
      </c>
      <c r="AN206" s="915">
        <v>1</v>
      </c>
      <c r="AO206" s="915">
        <v>1</v>
      </c>
      <c r="AP206" s="914"/>
      <c r="AQ206" s="918">
        <v>2</v>
      </c>
      <c r="AR206" s="918">
        <v>2</v>
      </c>
      <c r="AS206" s="918">
        <v>2</v>
      </c>
      <c r="AT206" s="917"/>
      <c r="AU206" s="915">
        <v>3</v>
      </c>
      <c r="AV206" s="915">
        <v>1</v>
      </c>
      <c r="AW206" s="915">
        <v>3</v>
      </c>
      <c r="AX206" s="914"/>
      <c r="AY206" s="918">
        <v>3</v>
      </c>
      <c r="AZ206" s="918">
        <v>0</v>
      </c>
      <c r="BA206" s="918">
        <v>1</v>
      </c>
      <c r="BB206" s="917"/>
      <c r="BC206" s="544"/>
      <c r="BD206" s="916">
        <v>3</v>
      </c>
      <c r="BE206" s="915">
        <v>0</v>
      </c>
      <c r="BF206" s="915">
        <v>1</v>
      </c>
      <c r="BG206" s="914"/>
      <c r="BH206" s="918">
        <v>5</v>
      </c>
      <c r="BI206" s="918">
        <v>1</v>
      </c>
      <c r="BJ206" s="918">
        <v>2</v>
      </c>
      <c r="BK206" s="925"/>
      <c r="BL206" s="916">
        <v>5</v>
      </c>
      <c r="BM206" s="915">
        <v>0</v>
      </c>
      <c r="BN206" s="915">
        <v>1</v>
      </c>
      <c r="BO206" s="914"/>
      <c r="BP206" s="837">
        <v>6</v>
      </c>
      <c r="BQ206" s="837">
        <v>1</v>
      </c>
      <c r="BR206" s="837">
        <v>5</v>
      </c>
      <c r="BS206" s="967"/>
      <c r="BT206" s="916">
        <v>4</v>
      </c>
      <c r="BU206" s="915">
        <v>2</v>
      </c>
      <c r="BV206" s="915">
        <v>3</v>
      </c>
      <c r="BW206" s="914"/>
      <c r="BX206" s="618"/>
      <c r="BY206" s="618"/>
      <c r="BZ206" s="618"/>
      <c r="CA206" s="618"/>
    </row>
    <row r="207" spans="1:79" s="758" customFormat="1" ht="13.8" thickBot="1">
      <c r="A207" s="668">
        <v>14</v>
      </c>
      <c r="B207" s="697" t="s">
        <v>110</v>
      </c>
      <c r="C207" s="1500" t="s">
        <v>1568</v>
      </c>
      <c r="D207" s="1475" t="str">
        <f t="shared" si="65"/>
        <v>Derek Kendziorski</v>
      </c>
      <c r="E207" s="586">
        <f t="shared" si="78"/>
        <v>52</v>
      </c>
      <c r="F207" s="586">
        <f t="shared" si="79"/>
        <v>16</v>
      </c>
      <c r="G207" s="586">
        <f t="shared" si="80"/>
        <v>30</v>
      </c>
      <c r="H207" s="586">
        <f t="shared" si="81"/>
        <v>1</v>
      </c>
      <c r="I207" s="585">
        <f t="shared" si="82"/>
        <v>0.57692307692307687</v>
      </c>
      <c r="J207" s="886">
        <v>3</v>
      </c>
      <c r="K207" s="886">
        <v>2</v>
      </c>
      <c r="L207" s="886">
        <v>2</v>
      </c>
      <c r="M207" s="885"/>
      <c r="N207" s="326">
        <v>2</v>
      </c>
      <c r="O207" s="326">
        <v>0</v>
      </c>
      <c r="P207" s="326">
        <v>1</v>
      </c>
      <c r="Q207" s="1026"/>
      <c r="R207" s="880"/>
      <c r="S207" s="652"/>
      <c r="T207" s="652"/>
      <c r="U207" s="651"/>
      <c r="V207" s="425">
        <v>7</v>
      </c>
      <c r="W207" s="648">
        <v>2</v>
      </c>
      <c r="X207" s="648">
        <v>5</v>
      </c>
      <c r="Y207" s="647"/>
      <c r="Z207" s="427">
        <v>5</v>
      </c>
      <c r="AA207" s="650">
        <v>0</v>
      </c>
      <c r="AB207" s="650">
        <v>2</v>
      </c>
      <c r="AC207" s="778"/>
      <c r="AD207" s="544"/>
      <c r="AE207" s="928">
        <v>5</v>
      </c>
      <c r="AF207" s="927">
        <v>2</v>
      </c>
      <c r="AG207" s="927">
        <v>4</v>
      </c>
      <c r="AH207" s="926"/>
      <c r="AI207" s="379"/>
      <c r="AJ207" s="379"/>
      <c r="AK207" s="379"/>
      <c r="AL207" s="378"/>
      <c r="AM207" s="234">
        <v>6</v>
      </c>
      <c r="AN207" s="234">
        <v>2</v>
      </c>
      <c r="AO207" s="234">
        <v>4</v>
      </c>
      <c r="AP207" s="280"/>
      <c r="AQ207" s="379"/>
      <c r="AR207" s="379"/>
      <c r="AS207" s="379"/>
      <c r="AT207" s="378"/>
      <c r="AU207" s="244"/>
      <c r="AV207" s="244"/>
      <c r="AW207" s="244"/>
      <c r="AX207" s="377"/>
      <c r="AY207" s="235">
        <v>2</v>
      </c>
      <c r="AZ207" s="235">
        <v>0</v>
      </c>
      <c r="BA207" s="235">
        <v>0</v>
      </c>
      <c r="BB207" s="281"/>
      <c r="BC207" s="544"/>
      <c r="BD207" s="1025"/>
      <c r="BE207" s="1024"/>
      <c r="BF207" s="1024"/>
      <c r="BG207" s="1023"/>
      <c r="BH207" s="235">
        <v>5</v>
      </c>
      <c r="BI207" s="235">
        <v>1</v>
      </c>
      <c r="BJ207" s="235">
        <v>2</v>
      </c>
      <c r="BK207" s="304"/>
      <c r="BL207" s="284">
        <v>5</v>
      </c>
      <c r="BM207" s="234">
        <v>1</v>
      </c>
      <c r="BN207" s="234">
        <v>2</v>
      </c>
      <c r="BO207" s="280"/>
      <c r="BP207" s="837">
        <v>6</v>
      </c>
      <c r="BQ207" s="837">
        <v>3</v>
      </c>
      <c r="BR207" s="837">
        <v>3</v>
      </c>
      <c r="BS207" s="967"/>
      <c r="BT207" s="284">
        <v>6</v>
      </c>
      <c r="BU207" s="234">
        <v>3</v>
      </c>
      <c r="BV207" s="234">
        <v>5</v>
      </c>
      <c r="BW207" s="280">
        <v>1</v>
      </c>
      <c r="BX207" s="618"/>
      <c r="BY207" s="618"/>
      <c r="BZ207" s="618"/>
      <c r="CA207" s="618"/>
    </row>
    <row r="208" spans="1:79" s="907" customFormat="1" ht="13.8" thickBot="1">
      <c r="A208" s="1022">
        <v>15</v>
      </c>
      <c r="B208" s="1021"/>
      <c r="C208" s="1501"/>
      <c r="D208" s="1475" t="str">
        <f t="shared" si="65"/>
        <v xml:space="preserve"> </v>
      </c>
      <c r="E208" s="1020">
        <f t="shared" si="78"/>
        <v>0</v>
      </c>
      <c r="F208" s="1020">
        <f t="shared" si="79"/>
        <v>0</v>
      </c>
      <c r="G208" s="1020">
        <f t="shared" si="80"/>
        <v>0</v>
      </c>
      <c r="H208" s="1020">
        <f t="shared" si="81"/>
        <v>0</v>
      </c>
      <c r="I208" s="1019" t="e">
        <f t="shared" si="82"/>
        <v>#DIV/0!</v>
      </c>
      <c r="J208" s="1018"/>
      <c r="K208" s="1018"/>
      <c r="L208" s="1018"/>
      <c r="M208" s="1017"/>
      <c r="N208" s="1016"/>
      <c r="O208" s="1013"/>
      <c r="P208" s="1013"/>
      <c r="Q208" s="1015"/>
      <c r="R208" s="973"/>
      <c r="S208" s="972"/>
      <c r="T208" s="972"/>
      <c r="U208" s="1014"/>
      <c r="V208" s="1013"/>
      <c r="W208" s="1012"/>
      <c r="X208" s="1012"/>
      <c r="Y208" s="1011"/>
      <c r="Z208" s="1010"/>
      <c r="AA208" s="1009"/>
      <c r="AB208" s="1009"/>
      <c r="AC208" s="1008"/>
      <c r="AD208" s="544"/>
      <c r="AE208" s="928"/>
      <c r="AF208" s="927"/>
      <c r="AG208" s="927"/>
      <c r="AH208" s="926"/>
      <c r="AI208" s="837"/>
      <c r="AJ208" s="837"/>
      <c r="AK208" s="837"/>
      <c r="AL208" s="836"/>
      <c r="AM208" s="915"/>
      <c r="AN208" s="915"/>
      <c r="AO208" s="915"/>
      <c r="AP208" s="914"/>
      <c r="AQ208" s="918"/>
      <c r="AR208" s="918"/>
      <c r="AS208" s="918"/>
      <c r="AT208" s="917"/>
      <c r="AU208" s="915"/>
      <c r="AV208" s="915"/>
      <c r="AW208" s="915"/>
      <c r="AX208" s="914"/>
      <c r="AY208" s="918"/>
      <c r="AZ208" s="918"/>
      <c r="BA208" s="918"/>
      <c r="BB208" s="917"/>
      <c r="BC208" s="544"/>
      <c r="BD208" s="1007"/>
      <c r="BE208" s="1006"/>
      <c r="BF208" s="1006"/>
      <c r="BG208" s="1005"/>
      <c r="BH208" s="918"/>
      <c r="BI208" s="918"/>
      <c r="BJ208" s="918"/>
      <c r="BK208" s="925"/>
      <c r="BL208" s="916"/>
      <c r="BM208" s="915"/>
      <c r="BN208" s="915"/>
      <c r="BO208" s="914"/>
      <c r="BP208" s="837"/>
      <c r="BQ208" s="837"/>
      <c r="BR208" s="837"/>
      <c r="BS208" s="967"/>
      <c r="BT208" s="916"/>
      <c r="BU208" s="915"/>
      <c r="BV208" s="915"/>
      <c r="BW208" s="914"/>
      <c r="BX208" s="618"/>
      <c r="BY208" s="618"/>
      <c r="BZ208" s="618"/>
      <c r="CA208" s="618"/>
    </row>
    <row r="209" spans="1:79" ht="13.8" thickBot="1">
      <c r="A209" s="540"/>
      <c r="B209" s="555" t="s">
        <v>262</v>
      </c>
      <c r="C209" s="555"/>
      <c r="D209" s="1475" t="str">
        <f t="shared" si="65"/>
        <v xml:space="preserve"> Sanchez</v>
      </c>
      <c r="E209" s="554">
        <f>SUM(E194:E208)</f>
        <v>915</v>
      </c>
      <c r="F209" s="553">
        <f>SUM(F194:F208)</f>
        <v>391</v>
      </c>
      <c r="G209" s="553">
        <f>SUM(G194:G208)</f>
        <v>559</v>
      </c>
      <c r="H209" s="553">
        <f>SUM(H194:H208)</f>
        <v>39</v>
      </c>
      <c r="I209" s="552">
        <f t="shared" si="82"/>
        <v>0.61092896174863387</v>
      </c>
      <c r="J209" s="548">
        <f t="shared" ref="J209:AC209" si="83">SUM(J194:J208)</f>
        <v>71</v>
      </c>
      <c r="K209" s="548">
        <f t="shared" si="83"/>
        <v>38</v>
      </c>
      <c r="L209" s="548">
        <f t="shared" si="83"/>
        <v>47</v>
      </c>
      <c r="M209" s="547">
        <f t="shared" si="83"/>
        <v>4</v>
      </c>
      <c r="N209" s="546">
        <f t="shared" si="83"/>
        <v>56</v>
      </c>
      <c r="O209" s="546">
        <f t="shared" si="83"/>
        <v>19</v>
      </c>
      <c r="P209" s="546">
        <f t="shared" si="83"/>
        <v>36</v>
      </c>
      <c r="Q209" s="551">
        <f t="shared" si="83"/>
        <v>1</v>
      </c>
      <c r="R209" s="422">
        <f t="shared" si="83"/>
        <v>55</v>
      </c>
      <c r="S209" s="366">
        <f t="shared" si="83"/>
        <v>25</v>
      </c>
      <c r="T209" s="366">
        <f t="shared" si="83"/>
        <v>33</v>
      </c>
      <c r="U209" s="365">
        <f t="shared" si="83"/>
        <v>3</v>
      </c>
      <c r="V209" s="546">
        <f t="shared" si="83"/>
        <v>65</v>
      </c>
      <c r="W209" s="546">
        <f t="shared" si="83"/>
        <v>29</v>
      </c>
      <c r="X209" s="546">
        <f t="shared" si="83"/>
        <v>40</v>
      </c>
      <c r="Y209" s="545">
        <f t="shared" si="83"/>
        <v>3</v>
      </c>
      <c r="Z209" s="548">
        <f t="shared" si="83"/>
        <v>56</v>
      </c>
      <c r="AA209" s="548">
        <f t="shared" si="83"/>
        <v>20</v>
      </c>
      <c r="AB209" s="548">
        <f t="shared" si="83"/>
        <v>31</v>
      </c>
      <c r="AC209" s="547">
        <f t="shared" si="83"/>
        <v>3</v>
      </c>
      <c r="AD209" s="544"/>
      <c r="AE209" s="543">
        <f t="shared" ref="AE209:BB209" si="84">SUM(AE194:AE208)</f>
        <v>48</v>
      </c>
      <c r="AF209" s="542">
        <f t="shared" si="84"/>
        <v>19</v>
      </c>
      <c r="AG209" s="542">
        <f t="shared" si="84"/>
        <v>23</v>
      </c>
      <c r="AH209" s="541">
        <f t="shared" si="84"/>
        <v>2</v>
      </c>
      <c r="AI209" s="543">
        <f t="shared" si="84"/>
        <v>57</v>
      </c>
      <c r="AJ209" s="542">
        <f t="shared" si="84"/>
        <v>26</v>
      </c>
      <c r="AK209" s="542">
        <f t="shared" si="84"/>
        <v>37</v>
      </c>
      <c r="AL209" s="541">
        <f t="shared" si="84"/>
        <v>0</v>
      </c>
      <c r="AM209" s="543">
        <f t="shared" si="84"/>
        <v>63</v>
      </c>
      <c r="AN209" s="542">
        <f t="shared" si="84"/>
        <v>30</v>
      </c>
      <c r="AO209" s="542">
        <f t="shared" si="84"/>
        <v>42</v>
      </c>
      <c r="AP209" s="541">
        <f t="shared" si="84"/>
        <v>8</v>
      </c>
      <c r="AQ209" s="543">
        <f t="shared" si="84"/>
        <v>56</v>
      </c>
      <c r="AR209" s="542">
        <f t="shared" si="84"/>
        <v>36</v>
      </c>
      <c r="AS209" s="542">
        <f t="shared" si="84"/>
        <v>36</v>
      </c>
      <c r="AT209" s="541">
        <f t="shared" si="84"/>
        <v>3</v>
      </c>
      <c r="AU209" s="543">
        <f t="shared" si="84"/>
        <v>55</v>
      </c>
      <c r="AV209" s="542">
        <f t="shared" si="84"/>
        <v>17</v>
      </c>
      <c r="AW209" s="542">
        <f t="shared" si="84"/>
        <v>36</v>
      </c>
      <c r="AX209" s="541">
        <f t="shared" si="84"/>
        <v>0</v>
      </c>
      <c r="AY209" s="543">
        <f t="shared" si="84"/>
        <v>49</v>
      </c>
      <c r="AZ209" s="542">
        <f t="shared" si="84"/>
        <v>16</v>
      </c>
      <c r="BA209" s="542">
        <f t="shared" si="84"/>
        <v>25</v>
      </c>
      <c r="BB209" s="541">
        <f t="shared" si="84"/>
        <v>3</v>
      </c>
      <c r="BC209" s="544"/>
      <c r="BD209" s="543">
        <f t="shared" ref="BD209:BW209" si="85">SUM(BD194:BD208)</f>
        <v>50</v>
      </c>
      <c r="BE209" s="542">
        <f t="shared" si="85"/>
        <v>16</v>
      </c>
      <c r="BF209" s="542">
        <f t="shared" si="85"/>
        <v>23</v>
      </c>
      <c r="BG209" s="541">
        <f t="shared" si="85"/>
        <v>2</v>
      </c>
      <c r="BH209" s="543">
        <f t="shared" si="85"/>
        <v>60</v>
      </c>
      <c r="BI209" s="542">
        <f t="shared" si="85"/>
        <v>21</v>
      </c>
      <c r="BJ209" s="542">
        <f t="shared" si="85"/>
        <v>34</v>
      </c>
      <c r="BK209" s="541">
        <f t="shared" si="85"/>
        <v>5</v>
      </c>
      <c r="BL209" s="543">
        <f t="shared" si="85"/>
        <v>54</v>
      </c>
      <c r="BM209" s="542">
        <f t="shared" si="85"/>
        <v>24</v>
      </c>
      <c r="BN209" s="542">
        <f t="shared" si="85"/>
        <v>33</v>
      </c>
      <c r="BO209" s="541">
        <f t="shared" si="85"/>
        <v>0</v>
      </c>
      <c r="BP209" s="966">
        <f t="shared" si="85"/>
        <v>57</v>
      </c>
      <c r="BQ209" s="965">
        <f t="shared" si="85"/>
        <v>25</v>
      </c>
      <c r="BR209" s="965">
        <f t="shared" si="85"/>
        <v>40</v>
      </c>
      <c r="BS209" s="964">
        <f t="shared" si="85"/>
        <v>1</v>
      </c>
      <c r="BT209" s="543">
        <f t="shared" si="85"/>
        <v>63</v>
      </c>
      <c r="BU209" s="542">
        <f t="shared" si="85"/>
        <v>30</v>
      </c>
      <c r="BV209" s="542">
        <f t="shared" si="85"/>
        <v>43</v>
      </c>
      <c r="BW209" s="541">
        <f t="shared" si="85"/>
        <v>1</v>
      </c>
    </row>
    <row r="210" spans="1:79" ht="16.2" thickBot="1">
      <c r="A210" s="540"/>
      <c r="B210" s="540"/>
      <c r="C210" s="540"/>
      <c r="D210" s="1475" t="str">
        <f t="shared" si="65"/>
        <v xml:space="preserve"> </v>
      </c>
      <c r="E210" s="1916" t="s">
        <v>1296</v>
      </c>
      <c r="F210" s="1917"/>
      <c r="G210" s="1917"/>
      <c r="H210" s="1917"/>
      <c r="I210" s="1918"/>
      <c r="J210" s="1909">
        <v>12</v>
      </c>
      <c r="K210" s="1910"/>
      <c r="L210" s="1910"/>
      <c r="M210" s="1911"/>
      <c r="N210" s="1909">
        <v>12.5</v>
      </c>
      <c r="O210" s="1910"/>
      <c r="P210" s="1910"/>
      <c r="Q210" s="1911"/>
      <c r="R210" s="1946" t="s">
        <v>1348</v>
      </c>
      <c r="S210" s="1928"/>
      <c r="T210" s="1928"/>
      <c r="U210" s="1929"/>
      <c r="V210" s="1909">
        <v>12</v>
      </c>
      <c r="W210" s="1910"/>
      <c r="X210" s="1910"/>
      <c r="Y210" s="1911"/>
      <c r="Z210" s="1909">
        <v>12</v>
      </c>
      <c r="AA210" s="1910"/>
      <c r="AB210" s="1910"/>
      <c r="AC210" s="1911"/>
      <c r="AD210" s="539"/>
      <c r="AE210" s="1946" t="s">
        <v>1348</v>
      </c>
      <c r="AF210" s="1928"/>
      <c r="AG210" s="1928"/>
      <c r="AH210" s="1929"/>
      <c r="AI210" s="1946" t="s">
        <v>1348</v>
      </c>
      <c r="AJ210" s="1928"/>
      <c r="AK210" s="1928"/>
      <c r="AL210" s="1929"/>
      <c r="AM210" s="1909">
        <v>12.2</v>
      </c>
      <c r="AN210" s="1910"/>
      <c r="AO210" s="1910"/>
      <c r="AP210" s="1911"/>
      <c r="AQ210" s="1909">
        <v>12.3</v>
      </c>
      <c r="AR210" s="1910"/>
      <c r="AS210" s="1910"/>
      <c r="AT210" s="1911"/>
      <c r="AU210" s="1909">
        <v>12.3</v>
      </c>
      <c r="AV210" s="1910"/>
      <c r="AW210" s="1910"/>
      <c r="AX210" s="1911"/>
      <c r="AY210" s="1909">
        <v>12.5</v>
      </c>
      <c r="AZ210" s="1910"/>
      <c r="BA210" s="1910"/>
      <c r="BB210" s="1911"/>
      <c r="BC210" s="539"/>
      <c r="BD210" s="1926" t="s">
        <v>1379</v>
      </c>
      <c r="BE210" s="1910"/>
      <c r="BF210" s="1910"/>
      <c r="BG210" s="1911"/>
      <c r="BH210" s="1909" t="s">
        <v>1379</v>
      </c>
      <c r="BI210" s="1910"/>
      <c r="BJ210" s="1910"/>
      <c r="BK210" s="1911"/>
      <c r="BL210" s="1909"/>
      <c r="BM210" s="1910"/>
      <c r="BN210" s="1910"/>
      <c r="BO210" s="1911"/>
      <c r="BP210" s="1909"/>
      <c r="BQ210" s="1910"/>
      <c r="BR210" s="1910"/>
      <c r="BS210" s="1911"/>
      <c r="BT210" s="1909"/>
      <c r="BU210" s="1910"/>
      <c r="BV210" s="1910"/>
      <c r="BW210" s="1911"/>
    </row>
    <row r="211" spans="1:79" s="61" customFormat="1" ht="23.4" thickBot="1">
      <c r="A211" s="1950">
        <v>11</v>
      </c>
      <c r="B211" s="1940" t="s">
        <v>1316</v>
      </c>
      <c r="C211" s="1276"/>
      <c r="D211" s="1475" t="str">
        <f t="shared" si="65"/>
        <v xml:space="preserve"> Sliwa</v>
      </c>
      <c r="E211" s="1905">
        <v>2011</v>
      </c>
      <c r="F211" s="1906"/>
      <c r="G211" s="1906"/>
      <c r="H211" s="1906"/>
      <c r="I211" s="1907"/>
      <c r="J211" s="1887" t="s">
        <v>1109</v>
      </c>
      <c r="K211" s="1888"/>
      <c r="L211" s="1888"/>
      <c r="M211" s="1889"/>
      <c r="N211" s="1908" t="s">
        <v>1108</v>
      </c>
      <c r="O211" s="1891"/>
      <c r="P211" s="1891"/>
      <c r="Q211" s="1892"/>
      <c r="R211" s="1887" t="s">
        <v>1107</v>
      </c>
      <c r="S211" s="1888"/>
      <c r="T211" s="1888"/>
      <c r="U211" s="1889"/>
      <c r="V211" s="1908" t="s">
        <v>1106</v>
      </c>
      <c r="W211" s="1891"/>
      <c r="X211" s="1891"/>
      <c r="Y211" s="1892"/>
      <c r="Z211" s="1887" t="s">
        <v>1105</v>
      </c>
      <c r="AA211" s="1888"/>
      <c r="AB211" s="1888"/>
      <c r="AC211" s="1889"/>
      <c r="AD211" s="962"/>
      <c r="AE211" s="1890" t="s">
        <v>1104</v>
      </c>
      <c r="AF211" s="1891"/>
      <c r="AG211" s="1891"/>
      <c r="AH211" s="1892"/>
      <c r="AI211" s="1887" t="s">
        <v>1103</v>
      </c>
      <c r="AJ211" s="1888"/>
      <c r="AK211" s="1888"/>
      <c r="AL211" s="1889"/>
      <c r="AM211" s="1908" t="s">
        <v>1102</v>
      </c>
      <c r="AN211" s="1891"/>
      <c r="AO211" s="1891"/>
      <c r="AP211" s="1892"/>
      <c r="AQ211" s="1887" t="s">
        <v>1101</v>
      </c>
      <c r="AR211" s="1888"/>
      <c r="AS211" s="1888"/>
      <c r="AT211" s="1889"/>
      <c r="AU211" s="1908" t="s">
        <v>1100</v>
      </c>
      <c r="AV211" s="1891"/>
      <c r="AW211" s="1891"/>
      <c r="AX211" s="1892"/>
      <c r="AY211" s="1887" t="s">
        <v>1099</v>
      </c>
      <c r="AZ211" s="1888"/>
      <c r="BA211" s="1888"/>
      <c r="BB211" s="1889"/>
      <c r="BC211" s="962"/>
      <c r="BD211" s="1890" t="s">
        <v>1098</v>
      </c>
      <c r="BE211" s="1891"/>
      <c r="BF211" s="1891"/>
      <c r="BG211" s="1892"/>
      <c r="BH211" s="1893" t="s">
        <v>1097</v>
      </c>
      <c r="BI211" s="1894"/>
      <c r="BJ211" s="1894"/>
      <c r="BK211" s="1895"/>
      <c r="BL211" s="1896" t="s">
        <v>1096</v>
      </c>
      <c r="BM211" s="1897"/>
      <c r="BN211" s="1897"/>
      <c r="BO211" s="1898"/>
      <c r="BP211" s="1893" t="s">
        <v>1095</v>
      </c>
      <c r="BQ211" s="1894"/>
      <c r="BR211" s="1894"/>
      <c r="BS211" s="1895"/>
      <c r="BT211" s="1896" t="s">
        <v>1094</v>
      </c>
      <c r="BU211" s="1897"/>
      <c r="BV211" s="1897"/>
      <c r="BW211" s="1912"/>
      <c r="BX211" s="963"/>
      <c r="BY211" s="963"/>
      <c r="BZ211" s="963"/>
      <c r="CA211" s="963"/>
    </row>
    <row r="212" spans="1:79" s="61" customFormat="1" ht="23.4" thickBot="1">
      <c r="A212" s="1950"/>
      <c r="B212" s="1940"/>
      <c r="C212" s="1276"/>
      <c r="D212" s="1475" t="str">
        <f t="shared" si="65"/>
        <v xml:space="preserve"> </v>
      </c>
      <c r="E212" s="1905"/>
      <c r="F212" s="1906"/>
      <c r="G212" s="1906"/>
      <c r="H212" s="1906"/>
      <c r="I212" s="1907"/>
      <c r="J212" s="1934" t="s">
        <v>1361</v>
      </c>
      <c r="K212" s="1931"/>
      <c r="L212" s="1931"/>
      <c r="M212" s="1932"/>
      <c r="N212" s="1934" t="s">
        <v>1360</v>
      </c>
      <c r="O212" s="1931"/>
      <c r="P212" s="1931"/>
      <c r="Q212" s="1932"/>
      <c r="R212" s="1934" t="s">
        <v>1362</v>
      </c>
      <c r="S212" s="1931"/>
      <c r="T212" s="1931"/>
      <c r="U212" s="1932"/>
      <c r="V212" s="1934" t="s">
        <v>1364</v>
      </c>
      <c r="W212" s="1931"/>
      <c r="X212" s="1931"/>
      <c r="Y212" s="1932"/>
      <c r="Z212" s="1934" t="s">
        <v>1363</v>
      </c>
      <c r="AA212" s="1931"/>
      <c r="AB212" s="1931"/>
      <c r="AC212" s="1932"/>
      <c r="AD212" s="962"/>
      <c r="AE212" s="1930" t="s">
        <v>1362</v>
      </c>
      <c r="AF212" s="1931"/>
      <c r="AG212" s="1931"/>
      <c r="AH212" s="1932"/>
      <c r="AI212" s="1934" t="s">
        <v>1365</v>
      </c>
      <c r="AJ212" s="1931"/>
      <c r="AK212" s="1931"/>
      <c r="AL212" s="1932"/>
      <c r="AM212" s="1934" t="s">
        <v>1364</v>
      </c>
      <c r="AN212" s="1931"/>
      <c r="AO212" s="1931"/>
      <c r="AP212" s="1932"/>
      <c r="AQ212" s="1934" t="s">
        <v>1365</v>
      </c>
      <c r="AR212" s="1931"/>
      <c r="AS212" s="1931"/>
      <c r="AT212" s="1932"/>
      <c r="AU212" s="1934" t="s">
        <v>1362</v>
      </c>
      <c r="AV212" s="1931"/>
      <c r="AW212" s="1931"/>
      <c r="AX212" s="1932"/>
      <c r="AY212" s="1934" t="s">
        <v>1363</v>
      </c>
      <c r="AZ212" s="1931"/>
      <c r="BA212" s="1931"/>
      <c r="BB212" s="1932"/>
      <c r="BC212" s="962"/>
      <c r="BD212" s="1934" t="s">
        <v>1363</v>
      </c>
      <c r="BE212" s="1931"/>
      <c r="BF212" s="1931"/>
      <c r="BG212" s="1932"/>
      <c r="BH212" s="1933" t="s">
        <v>1360</v>
      </c>
      <c r="BI212" s="1906"/>
      <c r="BJ212" s="1906"/>
      <c r="BK212" s="1907"/>
      <c r="BL212" s="1933" t="s">
        <v>1361</v>
      </c>
      <c r="BM212" s="1906"/>
      <c r="BN212" s="1906"/>
      <c r="BO212" s="1907"/>
      <c r="BP212" s="1933" t="s">
        <v>1364</v>
      </c>
      <c r="BQ212" s="1906"/>
      <c r="BR212" s="1906"/>
      <c r="BS212" s="1907"/>
      <c r="BT212" s="1933" t="s">
        <v>1365</v>
      </c>
      <c r="BU212" s="1906"/>
      <c r="BV212" s="1906"/>
      <c r="BW212" s="1935"/>
      <c r="BX212" s="963"/>
      <c r="BY212" s="963"/>
      <c r="BZ212" s="963"/>
      <c r="CA212" s="963"/>
    </row>
    <row r="213" spans="1:79" ht="23.4" thickBot="1">
      <c r="A213" s="1950"/>
      <c r="B213" s="1940"/>
      <c r="C213" s="1276"/>
      <c r="D213" s="1475" t="str">
        <f t="shared" si="65"/>
        <v xml:space="preserve"> </v>
      </c>
      <c r="E213" s="603" t="s">
        <v>268</v>
      </c>
      <c r="F213" s="603" t="s">
        <v>1092</v>
      </c>
      <c r="G213" s="603" t="s">
        <v>267</v>
      </c>
      <c r="H213" s="603" t="s">
        <v>266</v>
      </c>
      <c r="I213" s="602" t="s">
        <v>265</v>
      </c>
      <c r="J213" s="605" t="s">
        <v>268</v>
      </c>
      <c r="K213" s="605" t="s">
        <v>1092</v>
      </c>
      <c r="L213" s="605" t="s">
        <v>267</v>
      </c>
      <c r="M213" s="604" t="s">
        <v>266</v>
      </c>
      <c r="N213" s="603" t="s">
        <v>268</v>
      </c>
      <c r="O213" s="603" t="s">
        <v>1092</v>
      </c>
      <c r="P213" s="603" t="s">
        <v>267</v>
      </c>
      <c r="Q213" s="607" t="s">
        <v>266</v>
      </c>
      <c r="R213" s="704" t="s">
        <v>268</v>
      </c>
      <c r="S213" s="603" t="s">
        <v>1092</v>
      </c>
      <c r="T213" s="603" t="s">
        <v>267</v>
      </c>
      <c r="U213" s="602" t="s">
        <v>266</v>
      </c>
      <c r="V213" s="603" t="s">
        <v>268</v>
      </c>
      <c r="W213" s="603" t="s">
        <v>1092</v>
      </c>
      <c r="X213" s="603" t="s">
        <v>267</v>
      </c>
      <c r="Y213" s="607" t="s">
        <v>266</v>
      </c>
      <c r="Z213" s="606" t="s">
        <v>268</v>
      </c>
      <c r="AA213" s="605" t="s">
        <v>1092</v>
      </c>
      <c r="AB213" s="605" t="s">
        <v>267</v>
      </c>
      <c r="AC213" s="604" t="s">
        <v>266</v>
      </c>
      <c r="AD213" s="544"/>
      <c r="AE213" s="704" t="s">
        <v>268</v>
      </c>
      <c r="AF213" s="603" t="s">
        <v>1092</v>
      </c>
      <c r="AG213" s="603" t="s">
        <v>267</v>
      </c>
      <c r="AH213" s="602" t="s">
        <v>266</v>
      </c>
      <c r="AI213" s="603" t="s">
        <v>268</v>
      </c>
      <c r="AJ213" s="603" t="s">
        <v>1092</v>
      </c>
      <c r="AK213" s="603" t="s">
        <v>267</v>
      </c>
      <c r="AL213" s="602" t="s">
        <v>266</v>
      </c>
      <c r="AM213" s="603" t="s">
        <v>268</v>
      </c>
      <c r="AN213" s="603" t="s">
        <v>1092</v>
      </c>
      <c r="AO213" s="603" t="s">
        <v>267</v>
      </c>
      <c r="AP213" s="602" t="s">
        <v>266</v>
      </c>
      <c r="AQ213" s="603" t="s">
        <v>268</v>
      </c>
      <c r="AR213" s="603" t="s">
        <v>1092</v>
      </c>
      <c r="AS213" s="603" t="s">
        <v>267</v>
      </c>
      <c r="AT213" s="602" t="s">
        <v>266</v>
      </c>
      <c r="AU213" s="605" t="s">
        <v>268</v>
      </c>
      <c r="AV213" s="605" t="s">
        <v>1092</v>
      </c>
      <c r="AW213" s="605" t="s">
        <v>267</v>
      </c>
      <c r="AX213" s="604" t="s">
        <v>266</v>
      </c>
      <c r="AY213" s="605" t="s">
        <v>268</v>
      </c>
      <c r="AZ213" s="605" t="s">
        <v>1092</v>
      </c>
      <c r="BA213" s="605" t="s">
        <v>267</v>
      </c>
      <c r="BB213" s="604" t="s">
        <v>266</v>
      </c>
      <c r="BC213" s="544"/>
      <c r="BD213" s="704" t="s">
        <v>268</v>
      </c>
      <c r="BE213" s="603" t="s">
        <v>1092</v>
      </c>
      <c r="BF213" s="603" t="s">
        <v>267</v>
      </c>
      <c r="BG213" s="602" t="s">
        <v>266</v>
      </c>
      <c r="BH213" s="605" t="s">
        <v>268</v>
      </c>
      <c r="BI213" s="605" t="s">
        <v>1092</v>
      </c>
      <c r="BJ213" s="605" t="s">
        <v>267</v>
      </c>
      <c r="BK213" s="604" t="s">
        <v>266</v>
      </c>
      <c r="BL213" s="605" t="s">
        <v>268</v>
      </c>
      <c r="BM213" s="605" t="s">
        <v>1092</v>
      </c>
      <c r="BN213" s="605" t="s">
        <v>267</v>
      </c>
      <c r="BO213" s="604" t="s">
        <v>266</v>
      </c>
      <c r="BP213" s="603" t="s">
        <v>268</v>
      </c>
      <c r="BQ213" s="603" t="s">
        <v>1092</v>
      </c>
      <c r="BR213" s="603" t="s">
        <v>267</v>
      </c>
      <c r="BS213" s="602" t="s">
        <v>266</v>
      </c>
      <c r="BT213" s="605" t="s">
        <v>268</v>
      </c>
      <c r="BU213" s="605" t="s">
        <v>1092</v>
      </c>
      <c r="BV213" s="605" t="s">
        <v>267</v>
      </c>
      <c r="BW213" s="604" t="s">
        <v>266</v>
      </c>
    </row>
    <row r="214" spans="1:79" s="907" customFormat="1" ht="13.8" thickBot="1">
      <c r="A214" s="1004">
        <v>1</v>
      </c>
      <c r="B214" s="1003" t="s">
        <v>1316</v>
      </c>
      <c r="C214" s="1003" t="s">
        <v>1563</v>
      </c>
      <c r="D214" s="1475" t="str">
        <f t="shared" si="65"/>
        <v>Matt Sliwa</v>
      </c>
      <c r="E214" s="959">
        <f t="shared" ref="E214:E229" si="86">SUM(J214,N214,R214,V214,Z214,AE214,AI214,AM214,AQ214,AU214,AY214,BD214,BH214,BL214,BP214,BT214)</f>
        <v>87</v>
      </c>
      <c r="F214" s="958">
        <f t="shared" ref="F214:F229" si="87">SUM(K214,O214,S214,W214,AA214,AF214,AJ214,AN214,AR214,AV214,AZ214,BE214,BI214,BM214,BU214,BQ214)</f>
        <v>56</v>
      </c>
      <c r="G214" s="958">
        <f t="shared" ref="G214:G229" si="88">SUM(L214,P214,T214,X214,AB214,AG214,AK214,AO214,AS214,AW214,BA214,BF214,BJ214,BN214,BV214,BR214)</f>
        <v>67</v>
      </c>
      <c r="H214" s="958">
        <f t="shared" ref="H214:H229" si="89">SUM(M214,Q214,U214,Y214,AC214,AH214,AL214,AP214,AT214,AX214,BB214,BG214,BK214,BO214,BW214,BS214)</f>
        <v>4</v>
      </c>
      <c r="I214" s="957">
        <f t="shared" ref="I214:I230" si="90">(G214/E214)</f>
        <v>0.77011494252873558</v>
      </c>
      <c r="J214" s="918">
        <v>6</v>
      </c>
      <c r="K214" s="918">
        <v>6</v>
      </c>
      <c r="L214" s="918">
        <v>5</v>
      </c>
      <c r="M214" s="917">
        <v>1</v>
      </c>
      <c r="N214" s="947">
        <v>8</v>
      </c>
      <c r="O214" s="999">
        <v>5</v>
      </c>
      <c r="P214" s="999">
        <v>6</v>
      </c>
      <c r="Q214" s="998">
        <v>1</v>
      </c>
      <c r="R214" s="950">
        <v>4</v>
      </c>
      <c r="S214" s="949">
        <v>2</v>
      </c>
      <c r="T214" s="949">
        <v>3</v>
      </c>
      <c r="U214" s="948"/>
      <c r="V214" s="947">
        <v>6</v>
      </c>
      <c r="W214" s="946">
        <v>3</v>
      </c>
      <c r="X214" s="946">
        <v>6</v>
      </c>
      <c r="Y214" s="945"/>
      <c r="Z214" s="918">
        <v>4</v>
      </c>
      <c r="AA214" s="918">
        <v>2</v>
      </c>
      <c r="AB214" s="918">
        <v>3</v>
      </c>
      <c r="AC214" s="917"/>
      <c r="AD214" s="544"/>
      <c r="AE214" s="1002">
        <v>7</v>
      </c>
      <c r="AF214" s="1001">
        <v>5</v>
      </c>
      <c r="AG214" s="1001">
        <v>5</v>
      </c>
      <c r="AH214" s="1000"/>
      <c r="AI214" s="837">
        <v>5</v>
      </c>
      <c r="AJ214" s="837">
        <v>3</v>
      </c>
      <c r="AK214" s="837">
        <v>3</v>
      </c>
      <c r="AL214" s="967">
        <v>1</v>
      </c>
      <c r="AM214" s="947">
        <v>6</v>
      </c>
      <c r="AN214" s="999">
        <v>4</v>
      </c>
      <c r="AO214" s="999">
        <v>4</v>
      </c>
      <c r="AP214" s="998"/>
      <c r="AQ214" s="918">
        <v>6</v>
      </c>
      <c r="AR214" s="918">
        <v>6</v>
      </c>
      <c r="AS214" s="918">
        <v>5</v>
      </c>
      <c r="AT214" s="925"/>
      <c r="AU214" s="947">
        <v>6</v>
      </c>
      <c r="AV214" s="999">
        <v>3</v>
      </c>
      <c r="AW214" s="999">
        <v>3</v>
      </c>
      <c r="AX214" s="998"/>
      <c r="AY214" s="918">
        <v>5</v>
      </c>
      <c r="AZ214" s="918">
        <v>4</v>
      </c>
      <c r="BA214" s="918">
        <v>4</v>
      </c>
      <c r="BB214" s="917"/>
      <c r="BC214" s="544"/>
      <c r="BD214" s="947">
        <v>5</v>
      </c>
      <c r="BE214" s="999">
        <v>3</v>
      </c>
      <c r="BF214" s="999">
        <v>5</v>
      </c>
      <c r="BG214" s="998"/>
      <c r="BH214" s="918">
        <v>5</v>
      </c>
      <c r="BI214" s="918">
        <v>4</v>
      </c>
      <c r="BJ214" s="918">
        <v>4</v>
      </c>
      <c r="BK214" s="925">
        <v>1</v>
      </c>
      <c r="BL214" s="947">
        <v>2</v>
      </c>
      <c r="BM214" s="999">
        <v>1</v>
      </c>
      <c r="BN214" s="999">
        <v>2</v>
      </c>
      <c r="BO214" s="998"/>
      <c r="BP214" s="837">
        <v>6</v>
      </c>
      <c r="BQ214" s="837">
        <v>4</v>
      </c>
      <c r="BR214" s="837">
        <v>5</v>
      </c>
      <c r="BS214" s="967"/>
      <c r="BT214" s="947">
        <v>6</v>
      </c>
      <c r="BU214" s="999">
        <v>1</v>
      </c>
      <c r="BV214" s="999">
        <v>4</v>
      </c>
      <c r="BW214" s="998"/>
      <c r="BX214" s="618"/>
      <c r="BY214" s="618"/>
      <c r="BZ214" s="618"/>
      <c r="CA214" s="618"/>
    </row>
    <row r="215" spans="1:79" s="758" customFormat="1" ht="13.8" thickBot="1">
      <c r="A215" s="668">
        <v>2</v>
      </c>
      <c r="B215" s="384" t="s">
        <v>140</v>
      </c>
      <c r="C215" s="384" t="s">
        <v>1622</v>
      </c>
      <c r="D215" s="1475" t="str">
        <f t="shared" si="65"/>
        <v>Greg Poulin</v>
      </c>
      <c r="E215" s="667">
        <f t="shared" si="86"/>
        <v>82</v>
      </c>
      <c r="F215" s="666">
        <f t="shared" si="87"/>
        <v>45</v>
      </c>
      <c r="G215" s="666">
        <f t="shared" si="88"/>
        <v>52</v>
      </c>
      <c r="H215" s="666">
        <f t="shared" si="89"/>
        <v>3</v>
      </c>
      <c r="I215" s="665">
        <f t="shared" si="90"/>
        <v>0.63414634146341464</v>
      </c>
      <c r="J215" s="398">
        <v>7</v>
      </c>
      <c r="K215" s="398">
        <v>6</v>
      </c>
      <c r="L215" s="398">
        <v>5</v>
      </c>
      <c r="M215" s="397"/>
      <c r="N215" s="401">
        <v>8</v>
      </c>
      <c r="O215" s="400">
        <v>5</v>
      </c>
      <c r="P215" s="400">
        <v>6</v>
      </c>
      <c r="Q215" s="399"/>
      <c r="R215" s="777"/>
      <c r="S215" s="776"/>
      <c r="T215" s="776"/>
      <c r="U215" s="775"/>
      <c r="V215" s="761"/>
      <c r="W215" s="760"/>
      <c r="X215" s="760"/>
      <c r="Y215" s="921"/>
      <c r="Z215" s="398">
        <v>4</v>
      </c>
      <c r="AA215" s="398">
        <v>2</v>
      </c>
      <c r="AB215" s="398">
        <v>2</v>
      </c>
      <c r="AC215" s="397"/>
      <c r="AD215" s="544"/>
      <c r="AE215" s="892">
        <v>7</v>
      </c>
      <c r="AF215" s="891">
        <v>3</v>
      </c>
      <c r="AG215" s="891">
        <v>4</v>
      </c>
      <c r="AH215" s="939"/>
      <c r="AI215" s="822">
        <v>5</v>
      </c>
      <c r="AJ215" s="822">
        <v>3</v>
      </c>
      <c r="AK215" s="822">
        <v>4</v>
      </c>
      <c r="AL215" s="993">
        <v>2</v>
      </c>
      <c r="AM215" s="401">
        <v>6</v>
      </c>
      <c r="AN215" s="400">
        <v>3</v>
      </c>
      <c r="AO215" s="400">
        <v>3</v>
      </c>
      <c r="AP215" s="399"/>
      <c r="AQ215" s="398">
        <v>7</v>
      </c>
      <c r="AR215" s="398">
        <v>6</v>
      </c>
      <c r="AS215" s="398">
        <v>7</v>
      </c>
      <c r="AT215" s="450">
        <v>1</v>
      </c>
      <c r="AU215" s="401">
        <v>5</v>
      </c>
      <c r="AV215" s="400">
        <v>0</v>
      </c>
      <c r="AW215" s="400">
        <v>1</v>
      </c>
      <c r="AX215" s="399"/>
      <c r="AY215" s="398">
        <v>5</v>
      </c>
      <c r="AZ215" s="398">
        <v>5</v>
      </c>
      <c r="BA215" s="398">
        <v>5</v>
      </c>
      <c r="BB215" s="397"/>
      <c r="BC215" s="544"/>
      <c r="BD215" s="401">
        <v>6</v>
      </c>
      <c r="BE215" s="400">
        <v>1</v>
      </c>
      <c r="BF215" s="400">
        <v>2</v>
      </c>
      <c r="BG215" s="399"/>
      <c r="BH215" s="398">
        <v>5</v>
      </c>
      <c r="BI215" s="398">
        <v>3</v>
      </c>
      <c r="BJ215" s="398">
        <v>2</v>
      </c>
      <c r="BK215" s="450"/>
      <c r="BL215" s="401">
        <v>5</v>
      </c>
      <c r="BM215" s="400">
        <v>2</v>
      </c>
      <c r="BN215" s="400">
        <v>3</v>
      </c>
      <c r="BO215" s="399"/>
      <c r="BP215" s="822">
        <v>6</v>
      </c>
      <c r="BQ215" s="822">
        <v>5</v>
      </c>
      <c r="BR215" s="822">
        <v>5</v>
      </c>
      <c r="BS215" s="993"/>
      <c r="BT215" s="401">
        <v>6</v>
      </c>
      <c r="BU215" s="400">
        <v>1</v>
      </c>
      <c r="BV215" s="400">
        <v>3</v>
      </c>
      <c r="BW215" s="399"/>
      <c r="BX215" s="618"/>
      <c r="BY215" s="618"/>
      <c r="BZ215" s="618"/>
      <c r="CA215" s="618"/>
    </row>
    <row r="216" spans="1:79" s="907" customFormat="1" ht="13.8" thickBot="1">
      <c r="A216" s="992">
        <v>3</v>
      </c>
      <c r="B216" s="997" t="s">
        <v>1316</v>
      </c>
      <c r="C216" s="997" t="s">
        <v>1555</v>
      </c>
      <c r="D216" s="1475" t="str">
        <f t="shared" si="65"/>
        <v>Darrin Sliwa</v>
      </c>
      <c r="E216" s="933">
        <f t="shared" si="86"/>
        <v>66</v>
      </c>
      <c r="F216" s="932">
        <f t="shared" si="87"/>
        <v>43</v>
      </c>
      <c r="G216" s="932">
        <f t="shared" si="88"/>
        <v>43</v>
      </c>
      <c r="H216" s="932">
        <f t="shared" si="89"/>
        <v>11</v>
      </c>
      <c r="I216" s="931">
        <f t="shared" si="90"/>
        <v>0.65151515151515149</v>
      </c>
      <c r="J216" s="918">
        <v>6</v>
      </c>
      <c r="K216" s="918">
        <v>6</v>
      </c>
      <c r="L216" s="918">
        <v>5</v>
      </c>
      <c r="M216" s="917">
        <v>2</v>
      </c>
      <c r="N216" s="916">
        <v>8</v>
      </c>
      <c r="O216" s="915">
        <v>5</v>
      </c>
      <c r="P216" s="915">
        <v>4</v>
      </c>
      <c r="Q216" s="914">
        <v>1</v>
      </c>
      <c r="R216" s="913">
        <v>4</v>
      </c>
      <c r="S216" s="912">
        <v>2</v>
      </c>
      <c r="T216" s="912">
        <v>2</v>
      </c>
      <c r="U216" s="911"/>
      <c r="V216" s="910">
        <v>3</v>
      </c>
      <c r="W216" s="909">
        <v>4</v>
      </c>
      <c r="X216" s="909">
        <v>2</v>
      </c>
      <c r="Y216" s="908">
        <v>1</v>
      </c>
      <c r="Z216" s="918">
        <v>3</v>
      </c>
      <c r="AA216" s="918">
        <v>1</v>
      </c>
      <c r="AB216" s="918">
        <v>2</v>
      </c>
      <c r="AC216" s="917">
        <v>1</v>
      </c>
      <c r="AD216" s="544"/>
      <c r="AE216" s="928">
        <v>6</v>
      </c>
      <c r="AF216" s="927">
        <v>3</v>
      </c>
      <c r="AG216" s="927">
        <v>4</v>
      </c>
      <c r="AH216" s="926"/>
      <c r="AI216" s="837">
        <v>5</v>
      </c>
      <c r="AJ216" s="837">
        <v>3</v>
      </c>
      <c r="AK216" s="837">
        <v>3</v>
      </c>
      <c r="AL216" s="967">
        <v>2</v>
      </c>
      <c r="AM216" s="916">
        <v>6</v>
      </c>
      <c r="AN216" s="915">
        <v>3</v>
      </c>
      <c r="AO216" s="915">
        <v>5</v>
      </c>
      <c r="AP216" s="914"/>
      <c r="AQ216" s="918">
        <v>8</v>
      </c>
      <c r="AR216" s="918">
        <v>6</v>
      </c>
      <c r="AS216" s="918">
        <v>5</v>
      </c>
      <c r="AT216" s="925">
        <v>1</v>
      </c>
      <c r="AU216" s="916">
        <v>4</v>
      </c>
      <c r="AV216" s="915">
        <v>2</v>
      </c>
      <c r="AW216" s="915">
        <v>2</v>
      </c>
      <c r="AX216" s="914"/>
      <c r="AY216" s="812"/>
      <c r="AZ216" s="812" t="s">
        <v>1199</v>
      </c>
      <c r="BA216" s="812"/>
      <c r="BB216" s="811"/>
      <c r="BC216" s="544"/>
      <c r="BD216" s="812"/>
      <c r="BE216" s="812" t="s">
        <v>1199</v>
      </c>
      <c r="BF216" s="812"/>
      <c r="BG216" s="811"/>
      <c r="BH216" s="918">
        <v>6</v>
      </c>
      <c r="BI216" s="918">
        <v>4</v>
      </c>
      <c r="BJ216" s="918">
        <v>5</v>
      </c>
      <c r="BK216" s="925">
        <v>3</v>
      </c>
      <c r="BL216" s="916">
        <v>5</v>
      </c>
      <c r="BM216" s="915">
        <v>2</v>
      </c>
      <c r="BN216" s="915">
        <v>3</v>
      </c>
      <c r="BO216" s="914"/>
      <c r="BP216" s="812"/>
      <c r="BQ216" s="812" t="s">
        <v>1199</v>
      </c>
      <c r="BR216" s="812"/>
      <c r="BS216" s="996"/>
      <c r="BT216" s="916">
        <v>2</v>
      </c>
      <c r="BU216" s="915">
        <v>2</v>
      </c>
      <c r="BV216" s="915">
        <v>1</v>
      </c>
      <c r="BW216" s="914"/>
      <c r="BX216" s="618"/>
      <c r="BY216" s="618"/>
      <c r="BZ216" s="618"/>
      <c r="CA216" s="618"/>
    </row>
    <row r="217" spans="1:79" s="758" customFormat="1" ht="13.8" thickBot="1">
      <c r="A217" s="668">
        <v>4</v>
      </c>
      <c r="B217" s="384" t="s">
        <v>255</v>
      </c>
      <c r="C217" s="384" t="s">
        <v>1603</v>
      </c>
      <c r="D217" s="1475" t="str">
        <f t="shared" si="65"/>
        <v>Brad Cline</v>
      </c>
      <c r="E217" s="667">
        <f t="shared" si="86"/>
        <v>82</v>
      </c>
      <c r="F217" s="666">
        <f t="shared" si="87"/>
        <v>39</v>
      </c>
      <c r="G217" s="666">
        <f t="shared" si="88"/>
        <v>57</v>
      </c>
      <c r="H217" s="666">
        <f t="shared" si="89"/>
        <v>0</v>
      </c>
      <c r="I217" s="665">
        <f t="shared" si="90"/>
        <v>0.69512195121951215</v>
      </c>
      <c r="J217" s="398">
        <v>4</v>
      </c>
      <c r="K217" s="398">
        <v>4</v>
      </c>
      <c r="L217" s="398">
        <v>3</v>
      </c>
      <c r="M217" s="397"/>
      <c r="N217" s="401">
        <v>7</v>
      </c>
      <c r="O217" s="400">
        <v>6</v>
      </c>
      <c r="P217" s="400">
        <v>7</v>
      </c>
      <c r="Q217" s="399"/>
      <c r="R217" s="913">
        <v>5</v>
      </c>
      <c r="S217" s="912">
        <v>3</v>
      </c>
      <c r="T217" s="912">
        <v>3</v>
      </c>
      <c r="U217" s="911"/>
      <c r="V217" s="739">
        <v>4</v>
      </c>
      <c r="W217" s="738">
        <v>2</v>
      </c>
      <c r="X217" s="738">
        <v>2</v>
      </c>
      <c r="Y217" s="935"/>
      <c r="Z217" s="398">
        <v>4</v>
      </c>
      <c r="AA217" s="398">
        <v>0</v>
      </c>
      <c r="AB217" s="398">
        <v>0</v>
      </c>
      <c r="AC217" s="397"/>
      <c r="AD217" s="544"/>
      <c r="AE217" s="892">
        <v>6</v>
      </c>
      <c r="AF217" s="891">
        <v>3</v>
      </c>
      <c r="AG217" s="891">
        <v>5</v>
      </c>
      <c r="AH217" s="939"/>
      <c r="AI217" s="822">
        <v>5</v>
      </c>
      <c r="AJ217" s="822">
        <v>2</v>
      </c>
      <c r="AK217" s="822">
        <v>5</v>
      </c>
      <c r="AL217" s="993"/>
      <c r="AM217" s="401">
        <v>5</v>
      </c>
      <c r="AN217" s="400">
        <v>2</v>
      </c>
      <c r="AO217" s="400">
        <v>5</v>
      </c>
      <c r="AP217" s="399"/>
      <c r="AQ217" s="398">
        <v>7</v>
      </c>
      <c r="AR217" s="398">
        <v>4</v>
      </c>
      <c r="AS217" s="398">
        <v>6</v>
      </c>
      <c r="AT217" s="450"/>
      <c r="AU217" s="401">
        <v>4</v>
      </c>
      <c r="AV217" s="400">
        <v>2</v>
      </c>
      <c r="AW217" s="400">
        <v>3</v>
      </c>
      <c r="AX217" s="399"/>
      <c r="AY217" s="398">
        <v>6</v>
      </c>
      <c r="AZ217" s="398">
        <v>2</v>
      </c>
      <c r="BA217" s="398">
        <v>4</v>
      </c>
      <c r="BB217" s="397"/>
      <c r="BC217" s="544"/>
      <c r="BD217" s="401">
        <v>4</v>
      </c>
      <c r="BE217" s="400">
        <v>3</v>
      </c>
      <c r="BF217" s="400">
        <v>4</v>
      </c>
      <c r="BG217" s="399"/>
      <c r="BH217" s="398">
        <v>5</v>
      </c>
      <c r="BI217" s="398">
        <v>3</v>
      </c>
      <c r="BJ217" s="398">
        <v>3</v>
      </c>
      <c r="BK217" s="450"/>
      <c r="BL217" s="401">
        <v>4</v>
      </c>
      <c r="BM217" s="400">
        <v>0</v>
      </c>
      <c r="BN217" s="400">
        <v>1</v>
      </c>
      <c r="BO217" s="399"/>
      <c r="BP217" s="822">
        <v>6</v>
      </c>
      <c r="BQ217" s="822">
        <v>2</v>
      </c>
      <c r="BR217" s="822">
        <v>3</v>
      </c>
      <c r="BS217" s="993"/>
      <c r="BT217" s="401">
        <v>6</v>
      </c>
      <c r="BU217" s="400">
        <v>1</v>
      </c>
      <c r="BV217" s="400">
        <v>3</v>
      </c>
      <c r="BW217" s="399"/>
      <c r="BX217" s="618"/>
      <c r="BY217" s="618"/>
      <c r="BZ217" s="618"/>
      <c r="CA217" s="618"/>
    </row>
    <row r="218" spans="1:79" s="907" customFormat="1" ht="13.8" thickBot="1">
      <c r="A218" s="992">
        <v>5</v>
      </c>
      <c r="B218" s="995" t="s">
        <v>158</v>
      </c>
      <c r="C218" s="995" t="s">
        <v>1559</v>
      </c>
      <c r="D218" s="1475" t="str">
        <f t="shared" ref="D218:D251" si="91">CONCATENATE(TRIM(C218)," ",TRIM(B218))</f>
        <v>Nick Giroux</v>
      </c>
      <c r="E218" s="933">
        <f t="shared" si="86"/>
        <v>85</v>
      </c>
      <c r="F218" s="932">
        <f t="shared" si="87"/>
        <v>33</v>
      </c>
      <c r="G218" s="932">
        <f t="shared" si="88"/>
        <v>57</v>
      </c>
      <c r="H218" s="932">
        <f t="shared" si="89"/>
        <v>9</v>
      </c>
      <c r="I218" s="931">
        <f t="shared" si="90"/>
        <v>0.6705882352941176</v>
      </c>
      <c r="J218" s="918">
        <v>6</v>
      </c>
      <c r="K218" s="918">
        <v>4</v>
      </c>
      <c r="L218" s="918">
        <v>5</v>
      </c>
      <c r="M218" s="917"/>
      <c r="N218" s="916">
        <v>8</v>
      </c>
      <c r="O218" s="915">
        <v>3</v>
      </c>
      <c r="P218" s="915">
        <v>7</v>
      </c>
      <c r="Q218" s="914"/>
      <c r="R218" s="913">
        <v>3</v>
      </c>
      <c r="S218" s="912">
        <v>0</v>
      </c>
      <c r="T218" s="912">
        <v>1</v>
      </c>
      <c r="U218" s="911"/>
      <c r="V218" s="910">
        <v>6</v>
      </c>
      <c r="W218" s="909">
        <v>2</v>
      </c>
      <c r="X218" s="909">
        <v>3</v>
      </c>
      <c r="Y218" s="908">
        <v>1</v>
      </c>
      <c r="Z218" s="918">
        <v>4</v>
      </c>
      <c r="AA218" s="918">
        <v>1</v>
      </c>
      <c r="AB218" s="918">
        <v>3</v>
      </c>
      <c r="AC218" s="917"/>
      <c r="AD218" s="544"/>
      <c r="AE218" s="928">
        <v>5</v>
      </c>
      <c r="AF218" s="927">
        <v>2</v>
      </c>
      <c r="AG218" s="927">
        <v>3</v>
      </c>
      <c r="AH218" s="926">
        <v>1</v>
      </c>
      <c r="AI218" s="837">
        <v>5</v>
      </c>
      <c r="AJ218" s="837">
        <v>1</v>
      </c>
      <c r="AK218" s="837">
        <v>2</v>
      </c>
      <c r="AL218" s="967"/>
      <c r="AM218" s="916">
        <v>6</v>
      </c>
      <c r="AN218" s="915">
        <v>1</v>
      </c>
      <c r="AO218" s="915">
        <v>4</v>
      </c>
      <c r="AP218" s="914"/>
      <c r="AQ218" s="918">
        <v>6</v>
      </c>
      <c r="AR218" s="918">
        <v>3</v>
      </c>
      <c r="AS218" s="918">
        <v>5</v>
      </c>
      <c r="AT218" s="925">
        <v>3</v>
      </c>
      <c r="AU218" s="916">
        <v>5</v>
      </c>
      <c r="AV218" s="915">
        <v>1</v>
      </c>
      <c r="AW218" s="915">
        <v>4</v>
      </c>
      <c r="AX218" s="914"/>
      <c r="AY218" s="918">
        <v>5</v>
      </c>
      <c r="AZ218" s="918">
        <v>2</v>
      </c>
      <c r="BA218" s="918">
        <v>4</v>
      </c>
      <c r="BB218" s="917">
        <v>1</v>
      </c>
      <c r="BC218" s="544"/>
      <c r="BD218" s="916">
        <v>5</v>
      </c>
      <c r="BE218" s="915">
        <v>1</v>
      </c>
      <c r="BF218" s="915">
        <v>3</v>
      </c>
      <c r="BG218" s="914"/>
      <c r="BH218" s="918">
        <v>6</v>
      </c>
      <c r="BI218" s="918">
        <v>4</v>
      </c>
      <c r="BJ218" s="918">
        <v>4</v>
      </c>
      <c r="BK218" s="925"/>
      <c r="BL218" s="916">
        <v>5</v>
      </c>
      <c r="BM218" s="915">
        <v>2</v>
      </c>
      <c r="BN218" s="915">
        <v>3</v>
      </c>
      <c r="BO218" s="914"/>
      <c r="BP218" s="837">
        <v>5</v>
      </c>
      <c r="BQ218" s="837">
        <v>4</v>
      </c>
      <c r="BR218" s="837">
        <v>4</v>
      </c>
      <c r="BS218" s="967">
        <v>2</v>
      </c>
      <c r="BT218" s="916">
        <v>5</v>
      </c>
      <c r="BU218" s="915">
        <v>2</v>
      </c>
      <c r="BV218" s="915">
        <v>2</v>
      </c>
      <c r="BW218" s="914">
        <v>1</v>
      </c>
      <c r="BX218" s="618"/>
      <c r="BY218" s="618"/>
      <c r="BZ218" s="618"/>
      <c r="CA218" s="618"/>
    </row>
    <row r="219" spans="1:79" s="758" customFormat="1" ht="13.8" thickBot="1">
      <c r="A219" s="668">
        <v>6</v>
      </c>
      <c r="B219" s="384" t="s">
        <v>150</v>
      </c>
      <c r="C219" s="384" t="s">
        <v>1758</v>
      </c>
      <c r="D219" s="1475" t="str">
        <f t="shared" si="91"/>
        <v>Dale Kirk</v>
      </c>
      <c r="E219" s="667">
        <f t="shared" si="86"/>
        <v>25</v>
      </c>
      <c r="F219" s="666">
        <f t="shared" si="87"/>
        <v>11</v>
      </c>
      <c r="G219" s="666">
        <f t="shared" si="88"/>
        <v>16</v>
      </c>
      <c r="H219" s="666">
        <f t="shared" si="89"/>
        <v>3</v>
      </c>
      <c r="I219" s="665">
        <f t="shared" si="90"/>
        <v>0.64</v>
      </c>
      <c r="J219" s="396"/>
      <c r="K219" s="396"/>
      <c r="L219" s="396"/>
      <c r="M219" s="395"/>
      <c r="N219" s="407"/>
      <c r="O219" s="394"/>
      <c r="P219" s="394"/>
      <c r="Q219" s="393"/>
      <c r="R219" s="777"/>
      <c r="S219" s="776"/>
      <c r="T219" s="776"/>
      <c r="U219" s="775"/>
      <c r="V219" s="761"/>
      <c r="W219" s="760"/>
      <c r="X219" s="760"/>
      <c r="Y219" s="921"/>
      <c r="Z219" s="396"/>
      <c r="AA219" s="396"/>
      <c r="AB219" s="396"/>
      <c r="AC219" s="395"/>
      <c r="AD219" s="544"/>
      <c r="AE219" s="407"/>
      <c r="AF219" s="394"/>
      <c r="AG219" s="394"/>
      <c r="AH219" s="393"/>
      <c r="AI219" s="822">
        <v>4</v>
      </c>
      <c r="AJ219" s="822">
        <v>2</v>
      </c>
      <c r="AK219" s="822">
        <v>3</v>
      </c>
      <c r="AL219" s="993">
        <v>1</v>
      </c>
      <c r="AM219" s="407"/>
      <c r="AN219" s="394"/>
      <c r="AO219" s="394"/>
      <c r="AP219" s="393"/>
      <c r="AQ219" s="396"/>
      <c r="AR219" s="396"/>
      <c r="AS219" s="396"/>
      <c r="AT219" s="449"/>
      <c r="AU219" s="407"/>
      <c r="AV219" s="394"/>
      <c r="AW219" s="394"/>
      <c r="AX219" s="393"/>
      <c r="AY219" s="396"/>
      <c r="AZ219" s="396"/>
      <c r="BA219" s="396"/>
      <c r="BB219" s="395"/>
      <c r="BC219" s="544"/>
      <c r="BD219" s="407"/>
      <c r="BE219" s="394"/>
      <c r="BF219" s="394"/>
      <c r="BG219" s="393"/>
      <c r="BH219" s="398">
        <v>5</v>
      </c>
      <c r="BI219" s="398">
        <v>3</v>
      </c>
      <c r="BJ219" s="398">
        <v>4</v>
      </c>
      <c r="BK219" s="450">
        <v>1</v>
      </c>
      <c r="BL219" s="401">
        <v>5</v>
      </c>
      <c r="BM219" s="400">
        <v>2</v>
      </c>
      <c r="BN219" s="400">
        <v>3</v>
      </c>
      <c r="BO219" s="399"/>
      <c r="BP219" s="822">
        <v>6</v>
      </c>
      <c r="BQ219" s="822">
        <v>2</v>
      </c>
      <c r="BR219" s="822">
        <v>5</v>
      </c>
      <c r="BS219" s="993"/>
      <c r="BT219" s="401">
        <v>5</v>
      </c>
      <c r="BU219" s="400">
        <v>2</v>
      </c>
      <c r="BV219" s="400">
        <v>1</v>
      </c>
      <c r="BW219" s="399">
        <v>1</v>
      </c>
      <c r="BX219" s="618"/>
      <c r="BY219" s="618"/>
      <c r="BZ219" s="618"/>
      <c r="CA219" s="618"/>
    </row>
    <row r="220" spans="1:79" s="907" customFormat="1" ht="13.8" thickBot="1">
      <c r="A220" s="992">
        <v>7</v>
      </c>
      <c r="B220" s="994" t="s">
        <v>8</v>
      </c>
      <c r="C220" s="994" t="s">
        <v>1604</v>
      </c>
      <c r="D220" s="1475" t="str">
        <f t="shared" si="91"/>
        <v>Dusty Miller</v>
      </c>
      <c r="E220" s="933">
        <f t="shared" si="86"/>
        <v>50</v>
      </c>
      <c r="F220" s="932">
        <f t="shared" si="87"/>
        <v>14</v>
      </c>
      <c r="G220" s="932">
        <f t="shared" si="88"/>
        <v>24</v>
      </c>
      <c r="H220" s="932">
        <f t="shared" si="89"/>
        <v>3</v>
      </c>
      <c r="I220" s="931">
        <f t="shared" si="90"/>
        <v>0.48</v>
      </c>
      <c r="J220" s="918">
        <v>6</v>
      </c>
      <c r="K220" s="918">
        <v>1</v>
      </c>
      <c r="L220" s="918">
        <v>4</v>
      </c>
      <c r="M220" s="917">
        <v>1</v>
      </c>
      <c r="N220" s="916">
        <v>8</v>
      </c>
      <c r="O220" s="915">
        <v>2</v>
      </c>
      <c r="P220" s="915">
        <v>3</v>
      </c>
      <c r="Q220" s="914">
        <v>1</v>
      </c>
      <c r="R220" s="880"/>
      <c r="S220" s="652"/>
      <c r="T220" s="652"/>
      <c r="U220" s="655"/>
      <c r="V220" s="910">
        <v>6</v>
      </c>
      <c r="W220" s="909">
        <v>1</v>
      </c>
      <c r="X220" s="909">
        <v>2</v>
      </c>
      <c r="Y220" s="908"/>
      <c r="Z220" s="918">
        <v>1</v>
      </c>
      <c r="AA220" s="918">
        <v>0</v>
      </c>
      <c r="AB220" s="918">
        <v>0</v>
      </c>
      <c r="AC220" s="917"/>
      <c r="AD220" s="544"/>
      <c r="AE220" s="928">
        <v>5</v>
      </c>
      <c r="AF220" s="927">
        <v>1</v>
      </c>
      <c r="AG220" s="927">
        <v>1</v>
      </c>
      <c r="AH220" s="926"/>
      <c r="AI220" s="837">
        <v>3</v>
      </c>
      <c r="AJ220" s="837">
        <v>3</v>
      </c>
      <c r="AK220" s="837">
        <v>2</v>
      </c>
      <c r="AL220" s="967"/>
      <c r="AM220" s="916">
        <v>5</v>
      </c>
      <c r="AN220" s="915">
        <v>2</v>
      </c>
      <c r="AO220" s="915">
        <v>4</v>
      </c>
      <c r="AP220" s="914"/>
      <c r="AQ220" s="379"/>
      <c r="AR220" s="379"/>
      <c r="AS220" s="379"/>
      <c r="AT220" s="453"/>
      <c r="AU220" s="386"/>
      <c r="AV220" s="244"/>
      <c r="AW220" s="244"/>
      <c r="AX220" s="377"/>
      <c r="AY220" s="379"/>
      <c r="AZ220" s="379"/>
      <c r="BA220" s="379"/>
      <c r="BB220" s="378"/>
      <c r="BC220" s="544"/>
      <c r="BD220" s="916">
        <v>5</v>
      </c>
      <c r="BE220" s="915">
        <v>1</v>
      </c>
      <c r="BF220" s="915">
        <v>2</v>
      </c>
      <c r="BG220" s="914">
        <v>1</v>
      </c>
      <c r="BH220" s="918">
        <v>2</v>
      </c>
      <c r="BI220" s="918">
        <v>0</v>
      </c>
      <c r="BJ220" s="918">
        <v>2</v>
      </c>
      <c r="BK220" s="925"/>
      <c r="BL220" s="916">
        <v>5</v>
      </c>
      <c r="BM220" s="915">
        <v>2</v>
      </c>
      <c r="BN220" s="915">
        <v>3</v>
      </c>
      <c r="BO220" s="914"/>
      <c r="BP220" s="837">
        <v>4</v>
      </c>
      <c r="BQ220" s="837">
        <v>1</v>
      </c>
      <c r="BR220" s="837">
        <v>1</v>
      </c>
      <c r="BS220" s="967"/>
      <c r="BT220" s="386"/>
      <c r="BU220" s="244"/>
      <c r="BV220" s="244"/>
      <c r="BW220" s="377"/>
      <c r="BX220" s="618"/>
      <c r="BY220" s="618"/>
      <c r="BZ220" s="618"/>
      <c r="CA220" s="618"/>
    </row>
    <row r="221" spans="1:79" s="758" customFormat="1" ht="13.8" thickBot="1">
      <c r="A221" s="668">
        <v>8</v>
      </c>
      <c r="B221" s="384" t="s">
        <v>1759</v>
      </c>
      <c r="C221" s="384" t="s">
        <v>1663</v>
      </c>
      <c r="D221" s="1475" t="str">
        <f t="shared" si="91"/>
        <v>Ken Grondin</v>
      </c>
      <c r="E221" s="667">
        <f t="shared" si="86"/>
        <v>75</v>
      </c>
      <c r="F221" s="666">
        <f t="shared" si="87"/>
        <v>22</v>
      </c>
      <c r="G221" s="666">
        <f t="shared" si="88"/>
        <v>45</v>
      </c>
      <c r="H221" s="666">
        <f t="shared" si="89"/>
        <v>1</v>
      </c>
      <c r="I221" s="665">
        <f t="shared" si="90"/>
        <v>0.6</v>
      </c>
      <c r="J221" s="398">
        <v>6</v>
      </c>
      <c r="K221" s="398">
        <v>1</v>
      </c>
      <c r="L221" s="398">
        <v>5</v>
      </c>
      <c r="M221" s="397"/>
      <c r="N221" s="401">
        <v>8</v>
      </c>
      <c r="O221" s="400">
        <v>4</v>
      </c>
      <c r="P221" s="400">
        <v>5</v>
      </c>
      <c r="Q221" s="399"/>
      <c r="R221" s="938">
        <v>4</v>
      </c>
      <c r="S221" s="937">
        <v>1</v>
      </c>
      <c r="T221" s="937">
        <v>2</v>
      </c>
      <c r="U221" s="936"/>
      <c r="V221" s="739">
        <v>6</v>
      </c>
      <c r="W221" s="738">
        <v>1</v>
      </c>
      <c r="X221" s="738">
        <v>2</v>
      </c>
      <c r="Y221" s="935"/>
      <c r="Z221" s="398">
        <v>4</v>
      </c>
      <c r="AA221" s="398">
        <v>0</v>
      </c>
      <c r="AB221" s="398">
        <v>2</v>
      </c>
      <c r="AC221" s="397"/>
      <c r="AD221" s="544"/>
      <c r="AE221" s="892">
        <v>6</v>
      </c>
      <c r="AF221" s="891">
        <v>1</v>
      </c>
      <c r="AG221" s="891">
        <v>3</v>
      </c>
      <c r="AH221" s="939"/>
      <c r="AI221" s="822">
        <v>4</v>
      </c>
      <c r="AJ221" s="822">
        <v>0</v>
      </c>
      <c r="AK221" s="822">
        <v>1</v>
      </c>
      <c r="AL221" s="993"/>
      <c r="AM221" s="401">
        <v>2</v>
      </c>
      <c r="AN221" s="400">
        <v>0</v>
      </c>
      <c r="AO221" s="400">
        <v>1</v>
      </c>
      <c r="AP221" s="399"/>
      <c r="AQ221" s="398">
        <v>7</v>
      </c>
      <c r="AR221" s="398">
        <v>5</v>
      </c>
      <c r="AS221" s="398">
        <v>5</v>
      </c>
      <c r="AT221" s="450">
        <v>1</v>
      </c>
      <c r="AU221" s="401">
        <v>4</v>
      </c>
      <c r="AV221" s="400">
        <v>2</v>
      </c>
      <c r="AW221" s="400">
        <v>2</v>
      </c>
      <c r="AX221" s="399"/>
      <c r="AY221" s="398">
        <v>4</v>
      </c>
      <c r="AZ221" s="398">
        <v>0</v>
      </c>
      <c r="BA221" s="398">
        <v>3</v>
      </c>
      <c r="BB221" s="397"/>
      <c r="BC221" s="544"/>
      <c r="BD221" s="401">
        <v>4</v>
      </c>
      <c r="BE221" s="400">
        <v>2</v>
      </c>
      <c r="BF221" s="400">
        <v>4</v>
      </c>
      <c r="BG221" s="399"/>
      <c r="BH221" s="398">
        <v>6</v>
      </c>
      <c r="BI221" s="398">
        <v>3</v>
      </c>
      <c r="BJ221" s="398">
        <v>4</v>
      </c>
      <c r="BK221" s="403"/>
      <c r="BL221" s="407"/>
      <c r="BM221" s="394"/>
      <c r="BN221" s="394"/>
      <c r="BO221" s="393"/>
      <c r="BP221" s="822">
        <v>5</v>
      </c>
      <c r="BQ221" s="822">
        <v>1</v>
      </c>
      <c r="BR221" s="822">
        <v>2</v>
      </c>
      <c r="BS221" s="993"/>
      <c r="BT221" s="401">
        <v>5</v>
      </c>
      <c r="BU221" s="400">
        <v>1</v>
      </c>
      <c r="BV221" s="400">
        <v>4</v>
      </c>
      <c r="BW221" s="399"/>
      <c r="BX221" s="618"/>
      <c r="BY221" s="618"/>
      <c r="BZ221" s="618"/>
      <c r="CA221" s="618"/>
    </row>
    <row r="222" spans="1:79" s="907" customFormat="1" ht="13.8" thickBot="1">
      <c r="A222" s="992">
        <v>9</v>
      </c>
      <c r="B222" s="994" t="s">
        <v>1760</v>
      </c>
      <c r="C222" s="994" t="s">
        <v>1594</v>
      </c>
      <c r="D222" s="1475" t="str">
        <f t="shared" si="91"/>
        <v>Steve Guy</v>
      </c>
      <c r="E222" s="933">
        <f t="shared" si="86"/>
        <v>35</v>
      </c>
      <c r="F222" s="932">
        <f t="shared" si="87"/>
        <v>14</v>
      </c>
      <c r="G222" s="932">
        <f t="shared" si="88"/>
        <v>19</v>
      </c>
      <c r="H222" s="932">
        <f t="shared" si="89"/>
        <v>1</v>
      </c>
      <c r="I222" s="931">
        <f t="shared" si="90"/>
        <v>0.54285714285714282</v>
      </c>
      <c r="J222" s="918">
        <v>3</v>
      </c>
      <c r="K222" s="918">
        <v>1</v>
      </c>
      <c r="L222" s="918">
        <v>1</v>
      </c>
      <c r="M222" s="917">
        <v>1</v>
      </c>
      <c r="N222" s="916">
        <v>3</v>
      </c>
      <c r="O222" s="915">
        <v>1</v>
      </c>
      <c r="P222" s="915">
        <v>2</v>
      </c>
      <c r="Q222" s="914"/>
      <c r="R222" s="913">
        <v>2</v>
      </c>
      <c r="S222" s="912">
        <v>1</v>
      </c>
      <c r="T222" s="912">
        <v>1</v>
      </c>
      <c r="U222" s="911"/>
      <c r="V222" s="910">
        <v>3</v>
      </c>
      <c r="W222" s="909">
        <v>2</v>
      </c>
      <c r="X222" s="909">
        <v>3</v>
      </c>
      <c r="Y222" s="908"/>
      <c r="Z222" s="918">
        <v>2</v>
      </c>
      <c r="AA222" s="918">
        <v>1</v>
      </c>
      <c r="AB222" s="918">
        <v>1</v>
      </c>
      <c r="AC222" s="917"/>
      <c r="AD222" s="544"/>
      <c r="AE222" s="386"/>
      <c r="AF222" s="244"/>
      <c r="AG222" s="244"/>
      <c r="AH222" s="377"/>
      <c r="AI222" s="837">
        <v>3</v>
      </c>
      <c r="AJ222" s="837">
        <v>2</v>
      </c>
      <c r="AK222" s="837">
        <v>2</v>
      </c>
      <c r="AL222" s="967"/>
      <c r="AM222" s="916">
        <v>4</v>
      </c>
      <c r="AN222" s="915">
        <v>2</v>
      </c>
      <c r="AO222" s="915">
        <v>2</v>
      </c>
      <c r="AP222" s="914"/>
      <c r="AQ222" s="918">
        <v>3</v>
      </c>
      <c r="AR222" s="918">
        <v>2</v>
      </c>
      <c r="AS222" s="918">
        <v>3</v>
      </c>
      <c r="AT222" s="925"/>
      <c r="AU222" s="916">
        <v>2</v>
      </c>
      <c r="AV222" s="915">
        <v>1</v>
      </c>
      <c r="AW222" s="915">
        <v>1</v>
      </c>
      <c r="AX222" s="914"/>
      <c r="AY222" s="918">
        <v>5</v>
      </c>
      <c r="AZ222" s="918">
        <v>1</v>
      </c>
      <c r="BA222" s="918">
        <v>2</v>
      </c>
      <c r="BB222" s="917"/>
      <c r="BC222" s="544"/>
      <c r="BD222" s="916">
        <v>1</v>
      </c>
      <c r="BE222" s="915">
        <v>0</v>
      </c>
      <c r="BF222" s="915">
        <v>0</v>
      </c>
      <c r="BG222" s="914"/>
      <c r="BH222" s="918">
        <v>2</v>
      </c>
      <c r="BI222" s="918">
        <v>0</v>
      </c>
      <c r="BJ222" s="918">
        <v>0</v>
      </c>
      <c r="BK222" s="925"/>
      <c r="BL222" s="916">
        <v>2</v>
      </c>
      <c r="BM222" s="915">
        <v>0</v>
      </c>
      <c r="BN222" s="915">
        <v>1</v>
      </c>
      <c r="BO222" s="914"/>
      <c r="BP222" s="379"/>
      <c r="BQ222" s="379"/>
      <c r="BR222" s="379"/>
      <c r="BS222" s="453"/>
      <c r="BT222" s="386"/>
      <c r="BU222" s="244"/>
      <c r="BV222" s="244"/>
      <c r="BW222" s="377"/>
      <c r="BX222" s="618"/>
      <c r="BY222" s="618"/>
      <c r="BZ222" s="618"/>
      <c r="CA222" s="618"/>
    </row>
    <row r="223" spans="1:79" s="758" customFormat="1" ht="13.8" thickBot="1">
      <c r="A223" s="668">
        <v>10</v>
      </c>
      <c r="B223" s="384" t="s">
        <v>168</v>
      </c>
      <c r="C223" s="384" t="s">
        <v>1607</v>
      </c>
      <c r="D223" s="1475" t="str">
        <f t="shared" si="91"/>
        <v>Ryan Caddick</v>
      </c>
      <c r="E223" s="667">
        <f t="shared" si="86"/>
        <v>45</v>
      </c>
      <c r="F223" s="666">
        <f t="shared" si="87"/>
        <v>16</v>
      </c>
      <c r="G223" s="666">
        <f t="shared" si="88"/>
        <v>14</v>
      </c>
      <c r="H223" s="666">
        <f t="shared" si="89"/>
        <v>2</v>
      </c>
      <c r="I223" s="665">
        <f t="shared" si="90"/>
        <v>0.31111111111111112</v>
      </c>
      <c r="J223" s="398">
        <v>6</v>
      </c>
      <c r="K223" s="398">
        <v>1</v>
      </c>
      <c r="L223" s="398">
        <v>1</v>
      </c>
      <c r="M223" s="397"/>
      <c r="N223" s="401">
        <v>7</v>
      </c>
      <c r="O223" s="400">
        <v>3</v>
      </c>
      <c r="P223" s="400">
        <v>4</v>
      </c>
      <c r="Q223" s="399">
        <v>1</v>
      </c>
      <c r="R223" s="938">
        <v>4</v>
      </c>
      <c r="S223" s="937">
        <v>2</v>
      </c>
      <c r="T223" s="937">
        <v>2</v>
      </c>
      <c r="U223" s="936">
        <v>1</v>
      </c>
      <c r="V223" s="761"/>
      <c r="W223" s="760"/>
      <c r="X223" s="760"/>
      <c r="Y223" s="921"/>
      <c r="Z223" s="398">
        <v>3</v>
      </c>
      <c r="AA223" s="398">
        <v>0</v>
      </c>
      <c r="AB223" s="398">
        <v>0</v>
      </c>
      <c r="AC223" s="397"/>
      <c r="AD223" s="544"/>
      <c r="AE223" s="407"/>
      <c r="AF223" s="394"/>
      <c r="AG223" s="394"/>
      <c r="AH223" s="393"/>
      <c r="AI223" s="396"/>
      <c r="AJ223" s="396"/>
      <c r="AK223" s="396"/>
      <c r="AL223" s="449"/>
      <c r="AM223" s="401">
        <v>3</v>
      </c>
      <c r="AN223" s="400">
        <v>0</v>
      </c>
      <c r="AO223" s="400">
        <v>0</v>
      </c>
      <c r="AP223" s="399"/>
      <c r="AQ223" s="398">
        <v>6</v>
      </c>
      <c r="AR223" s="398">
        <v>5</v>
      </c>
      <c r="AS223" s="398">
        <v>3</v>
      </c>
      <c r="AT223" s="450"/>
      <c r="AU223" s="401">
        <v>2</v>
      </c>
      <c r="AV223" s="400">
        <v>0</v>
      </c>
      <c r="AW223" s="400">
        <v>1</v>
      </c>
      <c r="AX223" s="399"/>
      <c r="AY223" s="398">
        <v>3</v>
      </c>
      <c r="AZ223" s="398">
        <v>2</v>
      </c>
      <c r="BA223" s="398">
        <v>0</v>
      </c>
      <c r="BB223" s="397"/>
      <c r="BC223" s="544"/>
      <c r="BD223" s="401">
        <v>1</v>
      </c>
      <c r="BE223" s="400">
        <v>0</v>
      </c>
      <c r="BF223" s="400">
        <v>0</v>
      </c>
      <c r="BG223" s="399"/>
      <c r="BH223" s="398">
        <v>2</v>
      </c>
      <c r="BI223" s="398">
        <v>0</v>
      </c>
      <c r="BJ223" s="398">
        <v>0</v>
      </c>
      <c r="BK223" s="450"/>
      <c r="BL223" s="401">
        <v>2</v>
      </c>
      <c r="BM223" s="400">
        <v>0</v>
      </c>
      <c r="BN223" s="400">
        <v>1</v>
      </c>
      <c r="BO223" s="399"/>
      <c r="BP223" s="822">
        <v>5</v>
      </c>
      <c r="BQ223" s="822">
        <v>2</v>
      </c>
      <c r="BR223" s="822">
        <v>2</v>
      </c>
      <c r="BS223" s="993"/>
      <c r="BT223" s="401">
        <v>1</v>
      </c>
      <c r="BU223" s="400">
        <v>1</v>
      </c>
      <c r="BV223" s="400">
        <v>0</v>
      </c>
      <c r="BW223" s="399"/>
      <c r="BX223" s="618"/>
      <c r="BY223" s="618"/>
      <c r="BZ223" s="618"/>
      <c r="CA223" s="618"/>
    </row>
    <row r="224" spans="1:79" s="907" customFormat="1" ht="13.8" thickBot="1">
      <c r="A224" s="992">
        <v>11</v>
      </c>
      <c r="B224" s="994" t="s">
        <v>1703</v>
      </c>
      <c r="C224" s="994" t="s">
        <v>1704</v>
      </c>
      <c r="D224" s="1475" t="str">
        <f t="shared" si="91"/>
        <v>Landon Owens</v>
      </c>
      <c r="E224" s="933">
        <f t="shared" si="86"/>
        <v>53</v>
      </c>
      <c r="F224" s="932">
        <f t="shared" si="87"/>
        <v>18</v>
      </c>
      <c r="G224" s="932">
        <f t="shared" si="88"/>
        <v>23</v>
      </c>
      <c r="H224" s="932">
        <f t="shared" si="89"/>
        <v>0</v>
      </c>
      <c r="I224" s="931">
        <f t="shared" si="90"/>
        <v>0.43396226415094341</v>
      </c>
      <c r="J224" s="918">
        <v>3</v>
      </c>
      <c r="K224" s="918">
        <v>0</v>
      </c>
      <c r="L224" s="918">
        <v>1</v>
      </c>
      <c r="M224" s="917"/>
      <c r="N224" s="916">
        <v>3</v>
      </c>
      <c r="O224" s="915">
        <v>1</v>
      </c>
      <c r="P224" s="915">
        <v>1</v>
      </c>
      <c r="Q224" s="914"/>
      <c r="R224" s="913">
        <v>4</v>
      </c>
      <c r="S224" s="912">
        <v>2</v>
      </c>
      <c r="T224" s="912">
        <v>3</v>
      </c>
      <c r="U224" s="911"/>
      <c r="V224" s="910">
        <v>5</v>
      </c>
      <c r="W224" s="909">
        <v>1</v>
      </c>
      <c r="X224" s="909">
        <v>1</v>
      </c>
      <c r="Y224" s="908"/>
      <c r="Z224" s="918">
        <v>3</v>
      </c>
      <c r="AA224" s="918">
        <v>1</v>
      </c>
      <c r="AB224" s="918">
        <v>1</v>
      </c>
      <c r="AC224" s="917"/>
      <c r="AD224" s="544"/>
      <c r="AE224" s="928">
        <v>3</v>
      </c>
      <c r="AF224" s="927">
        <v>1</v>
      </c>
      <c r="AG224" s="927">
        <v>2</v>
      </c>
      <c r="AH224" s="926"/>
      <c r="AI224" s="837">
        <v>3</v>
      </c>
      <c r="AJ224" s="837">
        <v>1</v>
      </c>
      <c r="AK224" s="837">
        <v>2</v>
      </c>
      <c r="AL224" s="967"/>
      <c r="AM224" s="916">
        <v>4</v>
      </c>
      <c r="AN224" s="915">
        <v>3</v>
      </c>
      <c r="AO224" s="915">
        <v>3</v>
      </c>
      <c r="AP224" s="914"/>
      <c r="AQ224" s="918">
        <v>3</v>
      </c>
      <c r="AR224" s="918">
        <v>1</v>
      </c>
      <c r="AS224" s="918">
        <v>1</v>
      </c>
      <c r="AT224" s="925"/>
      <c r="AU224" s="916">
        <v>3</v>
      </c>
      <c r="AV224" s="915">
        <v>1</v>
      </c>
      <c r="AW224" s="915">
        <v>2</v>
      </c>
      <c r="AX224" s="914"/>
      <c r="AY224" s="918">
        <v>5</v>
      </c>
      <c r="AZ224" s="918">
        <v>2</v>
      </c>
      <c r="BA224" s="918">
        <v>3</v>
      </c>
      <c r="BB224" s="917"/>
      <c r="BC224" s="544"/>
      <c r="BD224" s="386"/>
      <c r="BE224" s="244"/>
      <c r="BF224" s="244"/>
      <c r="BG224" s="377"/>
      <c r="BH224" s="918">
        <v>3</v>
      </c>
      <c r="BI224" s="918">
        <v>0</v>
      </c>
      <c r="BJ224" s="918">
        <v>0</v>
      </c>
      <c r="BK224" s="925"/>
      <c r="BL224" s="916">
        <v>3</v>
      </c>
      <c r="BM224" s="915">
        <v>1</v>
      </c>
      <c r="BN224" s="915">
        <v>0</v>
      </c>
      <c r="BO224" s="914"/>
      <c r="BP224" s="837">
        <v>5</v>
      </c>
      <c r="BQ224" s="837">
        <v>2</v>
      </c>
      <c r="BR224" s="837">
        <v>2</v>
      </c>
      <c r="BS224" s="967"/>
      <c r="BT224" s="916">
        <v>3</v>
      </c>
      <c r="BU224" s="915">
        <v>1</v>
      </c>
      <c r="BV224" s="915">
        <v>1</v>
      </c>
      <c r="BW224" s="914"/>
      <c r="BX224" s="618"/>
      <c r="BY224" s="618"/>
      <c r="BZ224" s="618"/>
      <c r="CA224" s="618"/>
    </row>
    <row r="225" spans="1:79" s="758" customFormat="1" ht="13.8" thickBot="1">
      <c r="A225" s="668">
        <v>12</v>
      </c>
      <c r="B225" s="384" t="s">
        <v>74</v>
      </c>
      <c r="C225" s="384" t="s">
        <v>1719</v>
      </c>
      <c r="D225" s="1475" t="str">
        <f t="shared" si="91"/>
        <v>Roger Bailey</v>
      </c>
      <c r="E225" s="667">
        <f t="shared" si="86"/>
        <v>35</v>
      </c>
      <c r="F225" s="666">
        <f t="shared" si="87"/>
        <v>8</v>
      </c>
      <c r="G225" s="666">
        <f t="shared" si="88"/>
        <v>16</v>
      </c>
      <c r="H225" s="666">
        <f t="shared" si="89"/>
        <v>0</v>
      </c>
      <c r="I225" s="665">
        <f t="shared" si="90"/>
        <v>0.45714285714285713</v>
      </c>
      <c r="J225" s="235">
        <v>3</v>
      </c>
      <c r="K225" s="235">
        <v>0</v>
      </c>
      <c r="L225" s="235">
        <v>2</v>
      </c>
      <c r="M225" s="281"/>
      <c r="N225" s="401">
        <v>4</v>
      </c>
      <c r="O225" s="400">
        <v>2</v>
      </c>
      <c r="P225" s="400">
        <v>3</v>
      </c>
      <c r="Q225" s="399"/>
      <c r="R225" s="938">
        <v>2</v>
      </c>
      <c r="S225" s="937">
        <v>0</v>
      </c>
      <c r="T225" s="937">
        <v>0</v>
      </c>
      <c r="U225" s="936"/>
      <c r="V225" s="739">
        <v>2</v>
      </c>
      <c r="W225" s="738">
        <v>0</v>
      </c>
      <c r="X225" s="738">
        <v>1</v>
      </c>
      <c r="Y225" s="935"/>
      <c r="Z225" s="398">
        <v>1</v>
      </c>
      <c r="AA225" s="398">
        <v>0</v>
      </c>
      <c r="AB225" s="398">
        <v>0</v>
      </c>
      <c r="AC225" s="397"/>
      <c r="AD225" s="544"/>
      <c r="AE225" s="892">
        <v>2</v>
      </c>
      <c r="AF225" s="891">
        <v>0</v>
      </c>
      <c r="AG225" s="891">
        <v>1</v>
      </c>
      <c r="AH225" s="939"/>
      <c r="AI225" s="822">
        <v>1</v>
      </c>
      <c r="AJ225" s="822">
        <v>0</v>
      </c>
      <c r="AK225" s="822">
        <v>0</v>
      </c>
      <c r="AL225" s="993"/>
      <c r="AM225" s="401">
        <v>1</v>
      </c>
      <c r="AN225" s="400">
        <v>0</v>
      </c>
      <c r="AO225" s="400">
        <v>1</v>
      </c>
      <c r="AP225" s="399"/>
      <c r="AQ225" s="396"/>
      <c r="AR225" s="396"/>
      <c r="AS225" s="396"/>
      <c r="AT225" s="449"/>
      <c r="AU225" s="401">
        <v>3</v>
      </c>
      <c r="AV225" s="400">
        <v>1</v>
      </c>
      <c r="AW225" s="400">
        <v>2</v>
      </c>
      <c r="AX225" s="399"/>
      <c r="AY225" s="398">
        <v>5</v>
      </c>
      <c r="AZ225" s="398">
        <v>1</v>
      </c>
      <c r="BA225" s="398">
        <v>1</v>
      </c>
      <c r="BB225" s="397"/>
      <c r="BC225" s="544"/>
      <c r="BD225" s="401">
        <v>4</v>
      </c>
      <c r="BE225" s="400">
        <v>1</v>
      </c>
      <c r="BF225" s="400">
        <v>1</v>
      </c>
      <c r="BG225" s="399"/>
      <c r="BH225" s="398">
        <v>3</v>
      </c>
      <c r="BI225" s="398">
        <v>3</v>
      </c>
      <c r="BJ225" s="398">
        <v>3</v>
      </c>
      <c r="BK225" s="450"/>
      <c r="BL225" s="401">
        <v>2</v>
      </c>
      <c r="BM225" s="400">
        <v>0</v>
      </c>
      <c r="BN225" s="400">
        <v>0</v>
      </c>
      <c r="BO225" s="399"/>
      <c r="BP225" s="396"/>
      <c r="BQ225" s="396"/>
      <c r="BR225" s="396"/>
      <c r="BS225" s="449"/>
      <c r="BT225" s="401">
        <v>2</v>
      </c>
      <c r="BU225" s="400">
        <v>0</v>
      </c>
      <c r="BV225" s="400">
        <v>1</v>
      </c>
      <c r="BW225" s="399"/>
      <c r="BX225" s="618"/>
      <c r="BY225" s="618"/>
      <c r="BZ225" s="618"/>
      <c r="CA225" s="618"/>
    </row>
    <row r="226" spans="1:79" s="907" customFormat="1" ht="13.8" thickBot="1">
      <c r="A226" s="992">
        <v>13</v>
      </c>
      <c r="B226" s="991" t="s">
        <v>233</v>
      </c>
      <c r="C226" s="991" t="s">
        <v>1583</v>
      </c>
      <c r="D226" s="1475" t="str">
        <f t="shared" si="91"/>
        <v>Wally Mersino</v>
      </c>
      <c r="E226" s="933">
        <f t="shared" si="86"/>
        <v>63</v>
      </c>
      <c r="F226" s="932">
        <f t="shared" si="87"/>
        <v>13</v>
      </c>
      <c r="G226" s="932">
        <f t="shared" si="88"/>
        <v>26</v>
      </c>
      <c r="H226" s="932">
        <f t="shared" si="89"/>
        <v>2</v>
      </c>
      <c r="I226" s="931">
        <f t="shared" si="90"/>
        <v>0.41269841269841268</v>
      </c>
      <c r="J226" s="918">
        <v>7</v>
      </c>
      <c r="K226" s="918">
        <v>4</v>
      </c>
      <c r="L226" s="918">
        <v>5</v>
      </c>
      <c r="M226" s="917">
        <v>1</v>
      </c>
      <c r="N226" s="386"/>
      <c r="O226" s="244"/>
      <c r="P226" s="244"/>
      <c r="Q226" s="377"/>
      <c r="R226" s="913">
        <v>4</v>
      </c>
      <c r="S226" s="912">
        <v>0</v>
      </c>
      <c r="T226" s="912">
        <v>2</v>
      </c>
      <c r="U226" s="911"/>
      <c r="V226" s="910">
        <v>6</v>
      </c>
      <c r="W226" s="909">
        <v>1</v>
      </c>
      <c r="X226" s="909">
        <v>3</v>
      </c>
      <c r="Y226" s="908"/>
      <c r="Z226" s="918">
        <v>4</v>
      </c>
      <c r="AA226" s="918">
        <v>0</v>
      </c>
      <c r="AB226" s="918">
        <v>1</v>
      </c>
      <c r="AC226" s="917"/>
      <c r="AD226" s="544"/>
      <c r="AE226" s="928">
        <v>1</v>
      </c>
      <c r="AF226" s="927">
        <v>0</v>
      </c>
      <c r="AG226" s="927">
        <v>0</v>
      </c>
      <c r="AH226" s="926"/>
      <c r="AI226" s="837">
        <v>1</v>
      </c>
      <c r="AJ226" s="837">
        <v>0</v>
      </c>
      <c r="AK226" s="837">
        <v>0</v>
      </c>
      <c r="AL226" s="967"/>
      <c r="AM226" s="916">
        <v>5</v>
      </c>
      <c r="AN226" s="915">
        <v>1</v>
      </c>
      <c r="AO226" s="915">
        <v>2</v>
      </c>
      <c r="AP226" s="914"/>
      <c r="AQ226" s="918">
        <v>6</v>
      </c>
      <c r="AR226" s="918">
        <v>1</v>
      </c>
      <c r="AS226" s="918">
        <v>1</v>
      </c>
      <c r="AT226" s="925"/>
      <c r="AU226" s="916">
        <v>5</v>
      </c>
      <c r="AV226" s="915">
        <v>2</v>
      </c>
      <c r="AW226" s="915">
        <v>3</v>
      </c>
      <c r="AX226" s="914"/>
      <c r="AY226" s="918">
        <v>5</v>
      </c>
      <c r="AZ226" s="918">
        <v>0</v>
      </c>
      <c r="BA226" s="918">
        <v>0</v>
      </c>
      <c r="BB226" s="917"/>
      <c r="BC226" s="544"/>
      <c r="BD226" s="916">
        <v>5</v>
      </c>
      <c r="BE226" s="915">
        <v>2</v>
      </c>
      <c r="BF226" s="915">
        <v>2</v>
      </c>
      <c r="BG226" s="914"/>
      <c r="BH226" s="918">
        <v>2</v>
      </c>
      <c r="BI226" s="918">
        <v>0</v>
      </c>
      <c r="BJ226" s="918">
        <v>2</v>
      </c>
      <c r="BK226" s="925"/>
      <c r="BL226" s="916">
        <v>4</v>
      </c>
      <c r="BM226" s="915">
        <v>2</v>
      </c>
      <c r="BN226" s="915">
        <v>4</v>
      </c>
      <c r="BO226" s="914">
        <v>1</v>
      </c>
      <c r="BP226" s="837">
        <v>5</v>
      </c>
      <c r="BQ226" s="837">
        <v>0</v>
      </c>
      <c r="BR226" s="837">
        <v>1</v>
      </c>
      <c r="BS226" s="967"/>
      <c r="BT226" s="916">
        <v>3</v>
      </c>
      <c r="BU226" s="915">
        <v>0</v>
      </c>
      <c r="BV226" s="915">
        <v>0</v>
      </c>
      <c r="BW226" s="914"/>
      <c r="BX226" s="618"/>
      <c r="BY226" s="618"/>
      <c r="BZ226" s="618"/>
      <c r="CA226" s="618"/>
    </row>
    <row r="227" spans="1:79" s="758" customFormat="1" ht="13.8" thickBot="1">
      <c r="A227" s="659">
        <v>14</v>
      </c>
      <c r="B227" s="658" t="s">
        <v>57</v>
      </c>
      <c r="C227" s="658" t="s">
        <v>1589</v>
      </c>
      <c r="D227" s="1475" t="str">
        <f t="shared" si="91"/>
        <v>Chris Misterovich</v>
      </c>
      <c r="E227" s="657">
        <f t="shared" si="86"/>
        <v>58</v>
      </c>
      <c r="F227" s="486">
        <f t="shared" si="87"/>
        <v>13</v>
      </c>
      <c r="G227" s="486">
        <f t="shared" si="88"/>
        <v>27</v>
      </c>
      <c r="H227" s="486">
        <f t="shared" si="89"/>
        <v>0</v>
      </c>
      <c r="I227" s="656">
        <f t="shared" si="90"/>
        <v>0.46551724137931033</v>
      </c>
      <c r="J227" s="427">
        <v>3</v>
      </c>
      <c r="K227" s="650">
        <v>0</v>
      </c>
      <c r="L227" s="650">
        <v>1</v>
      </c>
      <c r="M227" s="778"/>
      <c r="N227" s="428">
        <v>5</v>
      </c>
      <c r="O227" s="648">
        <v>1</v>
      </c>
      <c r="P227" s="648">
        <v>1</v>
      </c>
      <c r="Q227" s="647"/>
      <c r="R227" s="913">
        <v>5</v>
      </c>
      <c r="S227" s="912">
        <v>1</v>
      </c>
      <c r="T227" s="912">
        <v>3</v>
      </c>
      <c r="U227" s="911"/>
      <c r="V227" s="428">
        <v>5</v>
      </c>
      <c r="W227" s="648">
        <v>2</v>
      </c>
      <c r="X227" s="648">
        <v>4</v>
      </c>
      <c r="Y227" s="647"/>
      <c r="Z227" s="427">
        <v>4</v>
      </c>
      <c r="AA227" s="650">
        <v>0</v>
      </c>
      <c r="AB227" s="650">
        <v>1</v>
      </c>
      <c r="AC227" s="650"/>
      <c r="AD227" s="654"/>
      <c r="AE227" s="990">
        <v>6</v>
      </c>
      <c r="AF227" s="989">
        <v>1</v>
      </c>
      <c r="AG227" s="989">
        <v>3</v>
      </c>
      <c r="AH227" s="988"/>
      <c r="AI227" s="985">
        <v>1</v>
      </c>
      <c r="AJ227" s="912">
        <v>0</v>
      </c>
      <c r="AK227" s="912">
        <v>0</v>
      </c>
      <c r="AL227" s="984"/>
      <c r="AM227" s="754">
        <v>1</v>
      </c>
      <c r="AN227" s="753">
        <v>0</v>
      </c>
      <c r="AO227" s="753">
        <v>0</v>
      </c>
      <c r="AP227" s="987"/>
      <c r="AQ227" s="427">
        <v>6</v>
      </c>
      <c r="AR227" s="650">
        <v>4</v>
      </c>
      <c r="AS227" s="650">
        <v>4</v>
      </c>
      <c r="AT227" s="649"/>
      <c r="AU227" s="428">
        <v>5</v>
      </c>
      <c r="AV227" s="648">
        <v>1</v>
      </c>
      <c r="AW227" s="648">
        <v>3</v>
      </c>
      <c r="AX227" s="647"/>
      <c r="AY227" s="431"/>
      <c r="AZ227" s="652"/>
      <c r="BA227" s="652"/>
      <c r="BB227" s="652"/>
      <c r="BC227" s="986"/>
      <c r="BD227" s="428">
        <v>3</v>
      </c>
      <c r="BE227" s="648">
        <v>1</v>
      </c>
      <c r="BF227" s="648">
        <v>1</v>
      </c>
      <c r="BG227" s="647"/>
      <c r="BH227" s="427">
        <v>3</v>
      </c>
      <c r="BI227" s="650">
        <v>1</v>
      </c>
      <c r="BJ227" s="650">
        <v>1</v>
      </c>
      <c r="BK227" s="649"/>
      <c r="BL227" s="428">
        <v>5</v>
      </c>
      <c r="BM227" s="648">
        <v>0</v>
      </c>
      <c r="BN227" s="648">
        <v>1</v>
      </c>
      <c r="BO227" s="647"/>
      <c r="BP227" s="985">
        <v>4</v>
      </c>
      <c r="BQ227" s="912">
        <v>1</v>
      </c>
      <c r="BR227" s="912">
        <v>3</v>
      </c>
      <c r="BS227" s="984"/>
      <c r="BT227" s="428">
        <v>2</v>
      </c>
      <c r="BU227" s="648">
        <v>0</v>
      </c>
      <c r="BV227" s="648">
        <v>1</v>
      </c>
      <c r="BW227" s="647"/>
      <c r="BX227" s="618"/>
      <c r="BY227" s="618"/>
      <c r="BZ227" s="618"/>
      <c r="CA227" s="618"/>
    </row>
    <row r="228" spans="1:79" s="907" customFormat="1" ht="13.8" thickBot="1">
      <c r="A228" s="983">
        <v>15</v>
      </c>
      <c r="B228" s="982" t="s">
        <v>1761</v>
      </c>
      <c r="C228" s="1502" t="s">
        <v>1755</v>
      </c>
      <c r="D228" s="1475" t="str">
        <f t="shared" si="91"/>
        <v>James Jenkens</v>
      </c>
      <c r="E228" s="981">
        <f t="shared" si="86"/>
        <v>14</v>
      </c>
      <c r="F228" s="980">
        <f t="shared" si="87"/>
        <v>3</v>
      </c>
      <c r="G228" s="980">
        <f t="shared" si="88"/>
        <v>7</v>
      </c>
      <c r="H228" s="980">
        <f t="shared" si="89"/>
        <v>0</v>
      </c>
      <c r="I228" s="979">
        <f t="shared" si="90"/>
        <v>0.5</v>
      </c>
      <c r="J228" s="978"/>
      <c r="K228" s="978"/>
      <c r="L228" s="978"/>
      <c r="M228" s="977"/>
      <c r="N228" s="976"/>
      <c r="O228" s="975"/>
      <c r="P228" s="975"/>
      <c r="Q228" s="974"/>
      <c r="R228" s="913"/>
      <c r="S228" s="912"/>
      <c r="T228" s="912"/>
      <c r="U228" s="911"/>
      <c r="V228" s="910"/>
      <c r="W228" s="909"/>
      <c r="X228" s="909"/>
      <c r="Y228" s="908"/>
      <c r="Z228" s="918"/>
      <c r="AA228" s="918"/>
      <c r="AB228" s="918"/>
      <c r="AC228" s="925"/>
      <c r="AD228" s="639"/>
      <c r="AE228" s="928">
        <v>3</v>
      </c>
      <c r="AF228" s="927">
        <v>0</v>
      </c>
      <c r="AG228" s="927">
        <v>2</v>
      </c>
      <c r="AH228" s="926"/>
      <c r="AI228" s="837">
        <v>2</v>
      </c>
      <c r="AJ228" s="837">
        <v>0</v>
      </c>
      <c r="AK228" s="837">
        <v>0</v>
      </c>
      <c r="AL228" s="967"/>
      <c r="AM228" s="916"/>
      <c r="AN228" s="915"/>
      <c r="AO228" s="915"/>
      <c r="AP228" s="914"/>
      <c r="AQ228" s="918"/>
      <c r="AR228" s="918"/>
      <c r="AS228" s="918"/>
      <c r="AT228" s="925"/>
      <c r="AU228" s="916"/>
      <c r="AV228" s="915"/>
      <c r="AW228" s="915"/>
      <c r="AX228" s="914"/>
      <c r="AY228" s="918"/>
      <c r="AZ228" s="918"/>
      <c r="BA228" s="918"/>
      <c r="BB228" s="925"/>
      <c r="BC228" s="512"/>
      <c r="BD228" s="916">
        <v>3</v>
      </c>
      <c r="BE228" s="915">
        <v>1</v>
      </c>
      <c r="BF228" s="915">
        <v>2</v>
      </c>
      <c r="BG228" s="914"/>
      <c r="BH228" s="918">
        <v>2</v>
      </c>
      <c r="BI228" s="918">
        <v>0</v>
      </c>
      <c r="BJ228" s="918">
        <v>0</v>
      </c>
      <c r="BK228" s="925"/>
      <c r="BL228" s="916">
        <v>2</v>
      </c>
      <c r="BM228" s="915">
        <v>1</v>
      </c>
      <c r="BN228" s="915">
        <v>1</v>
      </c>
      <c r="BO228" s="914"/>
      <c r="BP228" s="379"/>
      <c r="BQ228" s="379"/>
      <c r="BR228" s="379"/>
      <c r="BS228" s="453"/>
      <c r="BT228" s="573">
        <v>2</v>
      </c>
      <c r="BU228" s="572">
        <v>1</v>
      </c>
      <c r="BV228" s="572">
        <v>2</v>
      </c>
      <c r="BW228" s="571"/>
      <c r="BX228" s="618"/>
      <c r="BY228" s="618"/>
      <c r="BZ228" s="618"/>
      <c r="CA228" s="618"/>
    </row>
    <row r="229" spans="1:79" s="758" customFormat="1" ht="13.8" thickBot="1">
      <c r="A229" s="633">
        <v>16</v>
      </c>
      <c r="B229" s="632"/>
      <c r="C229" s="632"/>
      <c r="D229" s="1475" t="str">
        <f t="shared" si="91"/>
        <v xml:space="preserve"> </v>
      </c>
      <c r="E229" s="566">
        <f t="shared" si="86"/>
        <v>0</v>
      </c>
      <c r="F229" s="631">
        <f t="shared" si="87"/>
        <v>0</v>
      </c>
      <c r="G229" s="631">
        <f t="shared" si="88"/>
        <v>0</v>
      </c>
      <c r="H229" s="631">
        <f t="shared" si="89"/>
        <v>0</v>
      </c>
      <c r="I229" s="630" t="e">
        <f t="shared" si="90"/>
        <v>#DIV/0!</v>
      </c>
      <c r="J229" s="629"/>
      <c r="K229" s="629"/>
      <c r="L229" s="629"/>
      <c r="M229" s="628"/>
      <c r="N229" s="626"/>
      <c r="O229" s="625"/>
      <c r="P229" s="625"/>
      <c r="Q229" s="624"/>
      <c r="R229" s="973"/>
      <c r="S229" s="972"/>
      <c r="T229" s="972"/>
      <c r="U229" s="971"/>
      <c r="V229" s="626"/>
      <c r="W229" s="970"/>
      <c r="X229" s="970"/>
      <c r="Y229" s="969"/>
      <c r="Z229" s="235"/>
      <c r="AA229" s="235"/>
      <c r="AB229" s="235"/>
      <c r="AC229" s="281"/>
      <c r="AD229" s="968"/>
      <c r="AE229" s="896"/>
      <c r="AF229" s="895"/>
      <c r="AG229" s="895"/>
      <c r="AH229" s="894"/>
      <c r="AI229" s="837"/>
      <c r="AJ229" s="837"/>
      <c r="AK229" s="837"/>
      <c r="AL229" s="967"/>
      <c r="AM229" s="528"/>
      <c r="AN229" s="525"/>
      <c r="AO229" s="525"/>
      <c r="AP229" s="524"/>
      <c r="AQ229" s="235"/>
      <c r="AR229" s="235"/>
      <c r="AS229" s="235"/>
      <c r="AT229" s="304"/>
      <c r="AU229" s="528"/>
      <c r="AV229" s="525"/>
      <c r="AW229" s="525"/>
      <c r="AX229" s="524"/>
      <c r="AY229" s="235"/>
      <c r="AZ229" s="235"/>
      <c r="BA229" s="235"/>
      <c r="BB229" s="281"/>
      <c r="BC229" s="544"/>
      <c r="BD229" s="528"/>
      <c r="BE229" s="525"/>
      <c r="BF229" s="525"/>
      <c r="BG229" s="524"/>
      <c r="BH229" s="235"/>
      <c r="BI229" s="235"/>
      <c r="BJ229" s="235"/>
      <c r="BK229" s="304"/>
      <c r="BL229" s="528"/>
      <c r="BM229" s="525"/>
      <c r="BN229" s="525"/>
      <c r="BO229" s="524"/>
      <c r="BP229" s="837"/>
      <c r="BQ229" s="837"/>
      <c r="BR229" s="837"/>
      <c r="BS229" s="967"/>
      <c r="BT229" s="528"/>
      <c r="BU229" s="525"/>
      <c r="BV229" s="525"/>
      <c r="BW229" s="524"/>
      <c r="BX229" s="618"/>
      <c r="BY229" s="618"/>
      <c r="BZ229" s="618"/>
      <c r="CA229" s="618"/>
    </row>
    <row r="230" spans="1:79" ht="13.8" thickBot="1">
      <c r="A230" s="540"/>
      <c r="B230" s="555" t="s">
        <v>1316</v>
      </c>
      <c r="C230" s="555"/>
      <c r="D230" s="1475" t="str">
        <f t="shared" si="91"/>
        <v xml:space="preserve"> Sliwa</v>
      </c>
      <c r="E230" s="554">
        <f>SUM(E214:E229)</f>
        <v>855</v>
      </c>
      <c r="F230" s="553">
        <f>SUM(F214:F229)</f>
        <v>348</v>
      </c>
      <c r="G230" s="553">
        <f>SUM(G214:G229)</f>
        <v>493</v>
      </c>
      <c r="H230" s="553">
        <f>SUM(H214:H229)</f>
        <v>39</v>
      </c>
      <c r="I230" s="552">
        <f t="shared" si="90"/>
        <v>0.5766081871345029</v>
      </c>
      <c r="J230" s="548">
        <f t="shared" ref="J230:AC230" si="92">SUM(J214:J229)</f>
        <v>66</v>
      </c>
      <c r="K230" s="548">
        <f t="shared" si="92"/>
        <v>34</v>
      </c>
      <c r="L230" s="548">
        <f t="shared" si="92"/>
        <v>43</v>
      </c>
      <c r="M230" s="547">
        <f t="shared" si="92"/>
        <v>6</v>
      </c>
      <c r="N230" s="546">
        <f t="shared" si="92"/>
        <v>77</v>
      </c>
      <c r="O230" s="546">
        <f t="shared" si="92"/>
        <v>38</v>
      </c>
      <c r="P230" s="546">
        <f t="shared" si="92"/>
        <v>49</v>
      </c>
      <c r="Q230" s="551">
        <f t="shared" si="92"/>
        <v>4</v>
      </c>
      <c r="R230" s="422">
        <f t="shared" si="92"/>
        <v>41</v>
      </c>
      <c r="S230" s="366">
        <f t="shared" si="92"/>
        <v>14</v>
      </c>
      <c r="T230" s="366">
        <f t="shared" si="92"/>
        <v>22</v>
      </c>
      <c r="U230" s="365">
        <f t="shared" si="92"/>
        <v>1</v>
      </c>
      <c r="V230" s="549">
        <f t="shared" si="92"/>
        <v>52</v>
      </c>
      <c r="W230" s="546">
        <f t="shared" si="92"/>
        <v>19</v>
      </c>
      <c r="X230" s="546">
        <f t="shared" si="92"/>
        <v>29</v>
      </c>
      <c r="Y230" s="545">
        <f t="shared" si="92"/>
        <v>2</v>
      </c>
      <c r="Z230" s="614">
        <f t="shared" si="92"/>
        <v>41</v>
      </c>
      <c r="AA230" s="613">
        <f t="shared" si="92"/>
        <v>8</v>
      </c>
      <c r="AB230" s="613">
        <f t="shared" si="92"/>
        <v>16</v>
      </c>
      <c r="AC230" s="612">
        <f t="shared" si="92"/>
        <v>1</v>
      </c>
      <c r="AD230" s="544"/>
      <c r="AE230" s="543">
        <f t="shared" ref="AE230:BB230" si="93">SUM(AE214:AE229)</f>
        <v>57</v>
      </c>
      <c r="AF230" s="542">
        <f t="shared" si="93"/>
        <v>20</v>
      </c>
      <c r="AG230" s="542">
        <f t="shared" si="93"/>
        <v>33</v>
      </c>
      <c r="AH230" s="541">
        <f t="shared" si="93"/>
        <v>1</v>
      </c>
      <c r="AI230" s="543">
        <f t="shared" si="93"/>
        <v>47</v>
      </c>
      <c r="AJ230" s="542">
        <f t="shared" si="93"/>
        <v>20</v>
      </c>
      <c r="AK230" s="542">
        <f t="shared" si="93"/>
        <v>27</v>
      </c>
      <c r="AL230" s="541">
        <f t="shared" si="93"/>
        <v>6</v>
      </c>
      <c r="AM230" s="543">
        <f t="shared" si="93"/>
        <v>54</v>
      </c>
      <c r="AN230" s="542">
        <f t="shared" si="93"/>
        <v>21</v>
      </c>
      <c r="AO230" s="542">
        <f t="shared" si="93"/>
        <v>34</v>
      </c>
      <c r="AP230" s="541">
        <f t="shared" si="93"/>
        <v>0</v>
      </c>
      <c r="AQ230" s="543">
        <f t="shared" si="93"/>
        <v>65</v>
      </c>
      <c r="AR230" s="542">
        <f t="shared" si="93"/>
        <v>43</v>
      </c>
      <c r="AS230" s="542">
        <f t="shared" si="93"/>
        <v>45</v>
      </c>
      <c r="AT230" s="541">
        <f t="shared" si="93"/>
        <v>6</v>
      </c>
      <c r="AU230" s="543">
        <f t="shared" si="93"/>
        <v>48</v>
      </c>
      <c r="AV230" s="542">
        <f t="shared" si="93"/>
        <v>16</v>
      </c>
      <c r="AW230" s="542">
        <f t="shared" si="93"/>
        <v>27</v>
      </c>
      <c r="AX230" s="541">
        <f t="shared" si="93"/>
        <v>0</v>
      </c>
      <c r="AY230" s="543">
        <f t="shared" si="93"/>
        <v>48</v>
      </c>
      <c r="AZ230" s="542">
        <f t="shared" si="93"/>
        <v>19</v>
      </c>
      <c r="BA230" s="542">
        <f t="shared" si="93"/>
        <v>26</v>
      </c>
      <c r="BB230" s="541">
        <f t="shared" si="93"/>
        <v>1</v>
      </c>
      <c r="BC230" s="544"/>
      <c r="BD230" s="543">
        <f t="shared" ref="BD230:BW230" si="94">SUM(BD214:BD229)</f>
        <v>46</v>
      </c>
      <c r="BE230" s="542">
        <f t="shared" si="94"/>
        <v>16</v>
      </c>
      <c r="BF230" s="542">
        <f t="shared" si="94"/>
        <v>26</v>
      </c>
      <c r="BG230" s="541">
        <f t="shared" si="94"/>
        <v>1</v>
      </c>
      <c r="BH230" s="543">
        <f t="shared" si="94"/>
        <v>57</v>
      </c>
      <c r="BI230" s="542">
        <f t="shared" si="94"/>
        <v>28</v>
      </c>
      <c r="BJ230" s="542">
        <f t="shared" si="94"/>
        <v>34</v>
      </c>
      <c r="BK230" s="541">
        <f t="shared" si="94"/>
        <v>5</v>
      </c>
      <c r="BL230" s="543">
        <f t="shared" si="94"/>
        <v>51</v>
      </c>
      <c r="BM230" s="542">
        <f t="shared" si="94"/>
        <v>15</v>
      </c>
      <c r="BN230" s="542">
        <f t="shared" si="94"/>
        <v>26</v>
      </c>
      <c r="BO230" s="541">
        <f t="shared" si="94"/>
        <v>1</v>
      </c>
      <c r="BP230" s="966">
        <f t="shared" si="94"/>
        <v>57</v>
      </c>
      <c r="BQ230" s="965">
        <f t="shared" si="94"/>
        <v>24</v>
      </c>
      <c r="BR230" s="965">
        <f t="shared" si="94"/>
        <v>33</v>
      </c>
      <c r="BS230" s="964">
        <f t="shared" si="94"/>
        <v>2</v>
      </c>
      <c r="BT230" s="543">
        <f t="shared" si="94"/>
        <v>48</v>
      </c>
      <c r="BU230" s="542">
        <f t="shared" si="94"/>
        <v>13</v>
      </c>
      <c r="BV230" s="542">
        <f t="shared" si="94"/>
        <v>23</v>
      </c>
      <c r="BW230" s="541">
        <f t="shared" si="94"/>
        <v>2</v>
      </c>
    </row>
    <row r="231" spans="1:79" ht="16.2" thickBot="1">
      <c r="A231" s="540"/>
      <c r="B231" s="540"/>
      <c r="C231" s="540"/>
      <c r="D231" s="1475" t="str">
        <f t="shared" si="91"/>
        <v xml:space="preserve"> </v>
      </c>
      <c r="E231" s="1916" t="s">
        <v>1296</v>
      </c>
      <c r="F231" s="1917"/>
      <c r="G231" s="1917"/>
      <c r="H231" s="1917"/>
      <c r="I231" s="1918"/>
      <c r="J231" s="1909">
        <v>13</v>
      </c>
      <c r="K231" s="1910"/>
      <c r="L231" s="1910"/>
      <c r="M231" s="1911"/>
      <c r="N231" s="1909">
        <v>12.5</v>
      </c>
      <c r="O231" s="1910"/>
      <c r="P231" s="1910"/>
      <c r="Q231" s="1911"/>
      <c r="R231" s="1946" t="s">
        <v>1348</v>
      </c>
      <c r="S231" s="1928"/>
      <c r="T231" s="1928"/>
      <c r="U231" s="1929"/>
      <c r="V231" s="1909">
        <v>12</v>
      </c>
      <c r="W231" s="1910"/>
      <c r="X231" s="1910"/>
      <c r="Y231" s="1911"/>
      <c r="Z231" s="1909">
        <v>12.25</v>
      </c>
      <c r="AA231" s="1910"/>
      <c r="AB231" s="1910"/>
      <c r="AC231" s="1911"/>
      <c r="AD231" s="539"/>
      <c r="AE231" s="1946" t="s">
        <v>1348</v>
      </c>
      <c r="AF231" s="1928"/>
      <c r="AG231" s="1928"/>
      <c r="AH231" s="1929"/>
      <c r="AI231" s="1946" t="s">
        <v>1348</v>
      </c>
      <c r="AJ231" s="1928"/>
      <c r="AK231" s="1928"/>
      <c r="AL231" s="1929"/>
      <c r="AM231" s="1909">
        <v>12.4</v>
      </c>
      <c r="AN231" s="1910"/>
      <c r="AO231" s="1910"/>
      <c r="AP231" s="1911"/>
      <c r="AQ231" s="1909">
        <v>12.2</v>
      </c>
      <c r="AR231" s="1910"/>
      <c r="AS231" s="1910"/>
      <c r="AT231" s="1911"/>
      <c r="AU231" s="1909">
        <v>12.1</v>
      </c>
      <c r="AV231" s="1910"/>
      <c r="AW231" s="1910"/>
      <c r="AX231" s="1911"/>
      <c r="AY231" s="1952" t="s">
        <v>1368</v>
      </c>
      <c r="AZ231" s="1953"/>
      <c r="BA231" s="1953"/>
      <c r="BB231" s="1954"/>
      <c r="BC231" s="539"/>
      <c r="BD231" s="1926" t="s">
        <v>1346</v>
      </c>
      <c r="BE231" s="1910"/>
      <c r="BF231" s="1910"/>
      <c r="BG231" s="1911"/>
      <c r="BH231" s="1909" t="s">
        <v>1367</v>
      </c>
      <c r="BI231" s="1910"/>
      <c r="BJ231" s="1910"/>
      <c r="BK231" s="1911"/>
      <c r="BL231" s="1909" t="s">
        <v>1366</v>
      </c>
      <c r="BM231" s="1910"/>
      <c r="BN231" s="1910"/>
      <c r="BO231" s="1911"/>
      <c r="BP231" s="1909"/>
      <c r="BQ231" s="1910"/>
      <c r="BR231" s="1910"/>
      <c r="BS231" s="1911"/>
      <c r="BT231" s="1909"/>
      <c r="BU231" s="1910"/>
      <c r="BV231" s="1910"/>
      <c r="BW231" s="1911"/>
    </row>
    <row r="232" spans="1:79" ht="13.8" thickBot="1">
      <c r="A232" s="540"/>
      <c r="B232" s="540"/>
      <c r="C232" s="540"/>
      <c r="D232" s="1475" t="str">
        <f t="shared" si="91"/>
        <v xml:space="preserve"> </v>
      </c>
      <c r="E232" s="540"/>
      <c r="F232" s="540"/>
      <c r="G232" s="540"/>
      <c r="H232" s="540"/>
      <c r="I232" s="540"/>
      <c r="J232" s="540"/>
      <c r="K232" s="540"/>
      <c r="L232" s="540"/>
      <c r="M232" s="540"/>
      <c r="N232" s="540"/>
      <c r="O232" s="540"/>
      <c r="P232" s="540"/>
      <c r="Q232" s="540"/>
      <c r="R232" s="540"/>
      <c r="S232" s="540"/>
      <c r="T232" s="540"/>
      <c r="U232" s="540"/>
      <c r="V232" s="540"/>
      <c r="W232" s="540"/>
      <c r="X232" s="540"/>
      <c r="Y232" s="540"/>
      <c r="Z232" s="540"/>
      <c r="AA232" s="540"/>
      <c r="AB232" s="540"/>
      <c r="AC232" s="540"/>
      <c r="AD232" s="610"/>
      <c r="AE232" s="540"/>
      <c r="AF232" s="540"/>
      <c r="AG232" s="540"/>
      <c r="AH232" s="540"/>
      <c r="AI232" s="540"/>
      <c r="AJ232" s="540"/>
      <c r="AK232" s="540"/>
      <c r="AL232" s="540"/>
      <c r="AM232" s="540"/>
      <c r="AN232" s="540"/>
      <c r="AO232" s="540"/>
      <c r="AP232" s="540"/>
      <c r="AQ232" s="540"/>
      <c r="AR232" s="540"/>
      <c r="AS232" s="540"/>
      <c r="AT232" s="540"/>
      <c r="AU232" s="540"/>
      <c r="AV232" s="540"/>
      <c r="AW232" s="540"/>
      <c r="AX232" s="540"/>
      <c r="AY232" s="540"/>
      <c r="AZ232" s="540"/>
      <c r="BA232" s="540"/>
      <c r="BB232" s="540"/>
      <c r="BC232" s="610"/>
      <c r="BD232" s="540"/>
      <c r="BE232" s="540"/>
      <c r="BF232" s="540"/>
      <c r="BG232" s="540"/>
      <c r="BH232" s="540"/>
      <c r="BI232" s="540"/>
      <c r="BJ232" s="540"/>
      <c r="BK232" s="540"/>
      <c r="BL232" s="540"/>
      <c r="BM232" s="540"/>
      <c r="BN232" s="540"/>
      <c r="BO232" s="540"/>
      <c r="BP232" s="540"/>
      <c r="BQ232" s="540"/>
      <c r="BR232" s="540"/>
      <c r="BS232" s="540"/>
      <c r="BT232" s="540"/>
      <c r="BU232" s="540"/>
      <c r="BV232" s="540"/>
      <c r="BW232" s="540"/>
    </row>
    <row r="233" spans="1:79" s="61" customFormat="1" ht="23.4" thickBot="1">
      <c r="A233" s="1950">
        <v>12</v>
      </c>
      <c r="B233" s="1940" t="s">
        <v>1299</v>
      </c>
      <c r="C233" s="1276"/>
      <c r="D233" s="1475" t="str">
        <f t="shared" si="91"/>
        <v xml:space="preserve"> Sims</v>
      </c>
      <c r="E233" s="1905">
        <v>2011</v>
      </c>
      <c r="F233" s="1906"/>
      <c r="G233" s="1906"/>
      <c r="H233" s="1906"/>
      <c r="I233" s="1907"/>
      <c r="J233" s="1887" t="s">
        <v>1109</v>
      </c>
      <c r="K233" s="1888"/>
      <c r="L233" s="1888"/>
      <c r="M233" s="1889"/>
      <c r="N233" s="1908" t="s">
        <v>1108</v>
      </c>
      <c r="O233" s="1891"/>
      <c r="P233" s="1891"/>
      <c r="Q233" s="1892"/>
      <c r="R233" s="1887" t="s">
        <v>1107</v>
      </c>
      <c r="S233" s="1888"/>
      <c r="T233" s="1888"/>
      <c r="U233" s="1889"/>
      <c r="V233" s="1908" t="s">
        <v>1106</v>
      </c>
      <c r="W233" s="1891"/>
      <c r="X233" s="1891"/>
      <c r="Y233" s="1892"/>
      <c r="Z233" s="1887" t="s">
        <v>1105</v>
      </c>
      <c r="AA233" s="1888"/>
      <c r="AB233" s="1888"/>
      <c r="AC233" s="1889"/>
      <c r="AD233" s="962"/>
      <c r="AE233" s="1890" t="s">
        <v>1104</v>
      </c>
      <c r="AF233" s="1891"/>
      <c r="AG233" s="1891"/>
      <c r="AH233" s="1892"/>
      <c r="AI233" s="1887" t="s">
        <v>1103</v>
      </c>
      <c r="AJ233" s="1888"/>
      <c r="AK233" s="1888"/>
      <c r="AL233" s="1889"/>
      <c r="AM233" s="1908" t="s">
        <v>1102</v>
      </c>
      <c r="AN233" s="1891"/>
      <c r="AO233" s="1891"/>
      <c r="AP233" s="1892"/>
      <c r="AQ233" s="1887" t="s">
        <v>1101</v>
      </c>
      <c r="AR233" s="1888"/>
      <c r="AS233" s="1888"/>
      <c r="AT233" s="1889"/>
      <c r="AU233" s="1908" t="s">
        <v>1100</v>
      </c>
      <c r="AV233" s="1891"/>
      <c r="AW233" s="1891"/>
      <c r="AX233" s="1892"/>
      <c r="AY233" s="1887" t="s">
        <v>1099</v>
      </c>
      <c r="AZ233" s="1888"/>
      <c r="BA233" s="1888"/>
      <c r="BB233" s="1889"/>
      <c r="BC233" s="962"/>
      <c r="BD233" s="1890" t="s">
        <v>1098</v>
      </c>
      <c r="BE233" s="1891"/>
      <c r="BF233" s="1891"/>
      <c r="BG233" s="1892"/>
      <c r="BH233" s="1893" t="s">
        <v>1097</v>
      </c>
      <c r="BI233" s="1894"/>
      <c r="BJ233" s="1894"/>
      <c r="BK233" s="1895"/>
      <c r="BL233" s="1896" t="s">
        <v>1096</v>
      </c>
      <c r="BM233" s="1897"/>
      <c r="BN233" s="1897"/>
      <c r="BO233" s="1898"/>
      <c r="BP233" s="1893" t="s">
        <v>1095</v>
      </c>
      <c r="BQ233" s="1894"/>
      <c r="BR233" s="1894"/>
      <c r="BS233" s="1895"/>
      <c r="BT233" s="1896" t="s">
        <v>1094</v>
      </c>
      <c r="BU233" s="1897"/>
      <c r="BV233" s="1897"/>
      <c r="BW233" s="1912"/>
      <c r="BX233" s="963"/>
      <c r="BY233" s="963"/>
      <c r="BZ233" s="963"/>
      <c r="CA233" s="963"/>
    </row>
    <row r="234" spans="1:79" ht="23.4" thickBot="1">
      <c r="A234" s="1950"/>
      <c r="B234" s="1940"/>
      <c r="C234" s="1276"/>
      <c r="D234" s="1475" t="str">
        <f t="shared" si="91"/>
        <v xml:space="preserve"> </v>
      </c>
      <c r="E234" s="1905"/>
      <c r="F234" s="1906"/>
      <c r="G234" s="1906"/>
      <c r="H234" s="1906"/>
      <c r="I234" s="1907"/>
      <c r="J234" s="1934" t="s">
        <v>1360</v>
      </c>
      <c r="K234" s="1931"/>
      <c r="L234" s="1931"/>
      <c r="M234" s="1932"/>
      <c r="N234" s="1934" t="s">
        <v>1363</v>
      </c>
      <c r="O234" s="1931"/>
      <c r="P234" s="1931"/>
      <c r="Q234" s="1932"/>
      <c r="R234" s="1934" t="s">
        <v>1365</v>
      </c>
      <c r="S234" s="1931"/>
      <c r="T234" s="1931"/>
      <c r="U234" s="1932"/>
      <c r="V234" s="1934" t="s">
        <v>1361</v>
      </c>
      <c r="W234" s="1931"/>
      <c r="X234" s="1931"/>
      <c r="Y234" s="1932"/>
      <c r="Z234" s="1934" t="s">
        <v>1362</v>
      </c>
      <c r="AA234" s="1931"/>
      <c r="AB234" s="1931"/>
      <c r="AC234" s="1932"/>
      <c r="AD234" s="962"/>
      <c r="AE234" s="1930" t="s">
        <v>1365</v>
      </c>
      <c r="AF234" s="1931"/>
      <c r="AG234" s="1931"/>
      <c r="AH234" s="1932"/>
      <c r="AI234" s="1934" t="s">
        <v>1364</v>
      </c>
      <c r="AJ234" s="1931"/>
      <c r="AK234" s="1931"/>
      <c r="AL234" s="1932"/>
      <c r="AM234" s="1934" t="s">
        <v>1363</v>
      </c>
      <c r="AN234" s="1931"/>
      <c r="AO234" s="1931"/>
      <c r="AP234" s="1932"/>
      <c r="AQ234" s="1934" t="s">
        <v>1365</v>
      </c>
      <c r="AR234" s="1931"/>
      <c r="AS234" s="1931"/>
      <c r="AT234" s="1932"/>
      <c r="AU234" s="1934" t="s">
        <v>1362</v>
      </c>
      <c r="AV234" s="1931"/>
      <c r="AW234" s="1931"/>
      <c r="AX234" s="1932"/>
      <c r="AY234" s="1934" t="s">
        <v>1360</v>
      </c>
      <c r="AZ234" s="1931"/>
      <c r="BA234" s="1931"/>
      <c r="BB234" s="1932"/>
      <c r="BC234" s="962"/>
      <c r="BD234" s="1930" t="s">
        <v>1364</v>
      </c>
      <c r="BE234" s="1931"/>
      <c r="BF234" s="1931"/>
      <c r="BG234" s="1932"/>
      <c r="BH234" s="1933" t="s">
        <v>1363</v>
      </c>
      <c r="BI234" s="1906"/>
      <c r="BJ234" s="1906"/>
      <c r="BK234" s="1907"/>
      <c r="BL234" s="1933" t="s">
        <v>1362</v>
      </c>
      <c r="BM234" s="1906"/>
      <c r="BN234" s="1906"/>
      <c r="BO234" s="1907"/>
      <c r="BP234" s="1933" t="s">
        <v>1361</v>
      </c>
      <c r="BQ234" s="1906"/>
      <c r="BR234" s="1906"/>
      <c r="BS234" s="1907"/>
      <c r="BT234" s="1933" t="s">
        <v>1360</v>
      </c>
      <c r="BU234" s="1906"/>
      <c r="BV234" s="1906"/>
      <c r="BW234" s="1935"/>
    </row>
    <row r="235" spans="1:79" ht="23.4" thickBot="1">
      <c r="A235" s="1950"/>
      <c r="B235" s="1940"/>
      <c r="C235" s="1276"/>
      <c r="D235" s="1475" t="str">
        <f t="shared" si="91"/>
        <v xml:space="preserve"> </v>
      </c>
      <c r="E235" s="603" t="s">
        <v>268</v>
      </c>
      <c r="F235" s="603" t="s">
        <v>1092</v>
      </c>
      <c r="G235" s="603" t="s">
        <v>267</v>
      </c>
      <c r="H235" s="603" t="s">
        <v>266</v>
      </c>
      <c r="I235" s="602" t="s">
        <v>265</v>
      </c>
      <c r="J235" s="605" t="s">
        <v>268</v>
      </c>
      <c r="K235" s="605" t="s">
        <v>1092</v>
      </c>
      <c r="L235" s="605" t="s">
        <v>267</v>
      </c>
      <c r="M235" s="604" t="s">
        <v>266</v>
      </c>
      <c r="N235" s="605" t="s">
        <v>268</v>
      </c>
      <c r="O235" s="605" t="s">
        <v>1092</v>
      </c>
      <c r="P235" s="605" t="s">
        <v>267</v>
      </c>
      <c r="Q235" s="608" t="s">
        <v>266</v>
      </c>
      <c r="R235" s="704" t="s">
        <v>268</v>
      </c>
      <c r="S235" s="603" t="s">
        <v>1092</v>
      </c>
      <c r="T235" s="603" t="s">
        <v>267</v>
      </c>
      <c r="U235" s="602" t="s">
        <v>266</v>
      </c>
      <c r="V235" s="603" t="s">
        <v>268</v>
      </c>
      <c r="W235" s="603" t="s">
        <v>1092</v>
      </c>
      <c r="X235" s="603" t="s">
        <v>267</v>
      </c>
      <c r="Y235" s="607" t="s">
        <v>266</v>
      </c>
      <c r="Z235" s="704" t="s">
        <v>268</v>
      </c>
      <c r="AA235" s="603" t="s">
        <v>1092</v>
      </c>
      <c r="AB235" s="603" t="s">
        <v>267</v>
      </c>
      <c r="AC235" s="602" t="s">
        <v>266</v>
      </c>
      <c r="AD235" s="544"/>
      <c r="AE235" s="704" t="s">
        <v>268</v>
      </c>
      <c r="AF235" s="603" t="s">
        <v>1092</v>
      </c>
      <c r="AG235" s="603" t="s">
        <v>267</v>
      </c>
      <c r="AH235" s="602" t="s">
        <v>266</v>
      </c>
      <c r="AI235" s="603" t="s">
        <v>268</v>
      </c>
      <c r="AJ235" s="603" t="s">
        <v>1092</v>
      </c>
      <c r="AK235" s="603" t="s">
        <v>267</v>
      </c>
      <c r="AL235" s="602" t="s">
        <v>266</v>
      </c>
      <c r="AM235" s="603" t="s">
        <v>268</v>
      </c>
      <c r="AN235" s="603" t="s">
        <v>1092</v>
      </c>
      <c r="AO235" s="603" t="s">
        <v>267</v>
      </c>
      <c r="AP235" s="602" t="s">
        <v>266</v>
      </c>
      <c r="AQ235" s="603" t="s">
        <v>268</v>
      </c>
      <c r="AR235" s="603" t="s">
        <v>1092</v>
      </c>
      <c r="AS235" s="603" t="s">
        <v>267</v>
      </c>
      <c r="AT235" s="602" t="s">
        <v>266</v>
      </c>
      <c r="AU235" s="603" t="s">
        <v>268</v>
      </c>
      <c r="AV235" s="603" t="s">
        <v>1092</v>
      </c>
      <c r="AW235" s="603" t="s">
        <v>267</v>
      </c>
      <c r="AX235" s="602" t="s">
        <v>266</v>
      </c>
      <c r="AY235" s="605" t="s">
        <v>268</v>
      </c>
      <c r="AZ235" s="605" t="s">
        <v>1092</v>
      </c>
      <c r="BA235" s="605" t="s">
        <v>267</v>
      </c>
      <c r="BB235" s="604" t="s">
        <v>266</v>
      </c>
      <c r="BC235" s="544"/>
      <c r="BD235" s="606" t="s">
        <v>268</v>
      </c>
      <c r="BE235" s="605" t="s">
        <v>1092</v>
      </c>
      <c r="BF235" s="605" t="s">
        <v>267</v>
      </c>
      <c r="BG235" s="604" t="s">
        <v>266</v>
      </c>
      <c r="BH235" s="605" t="s">
        <v>268</v>
      </c>
      <c r="BI235" s="605" t="s">
        <v>1092</v>
      </c>
      <c r="BJ235" s="605" t="s">
        <v>267</v>
      </c>
      <c r="BK235" s="604" t="s">
        <v>266</v>
      </c>
      <c r="BL235" s="605" t="s">
        <v>268</v>
      </c>
      <c r="BM235" s="605" t="s">
        <v>1092</v>
      </c>
      <c r="BN235" s="605" t="s">
        <v>267</v>
      </c>
      <c r="BO235" s="604" t="s">
        <v>266</v>
      </c>
      <c r="BP235" s="603" t="s">
        <v>268</v>
      </c>
      <c r="BQ235" s="603" t="s">
        <v>1092</v>
      </c>
      <c r="BR235" s="603" t="s">
        <v>267</v>
      </c>
      <c r="BS235" s="602" t="s">
        <v>266</v>
      </c>
      <c r="BT235" s="605" t="s">
        <v>268</v>
      </c>
      <c r="BU235" s="605" t="s">
        <v>1092</v>
      </c>
      <c r="BV235" s="605" t="s">
        <v>267</v>
      </c>
      <c r="BW235" s="604" t="s">
        <v>266</v>
      </c>
    </row>
    <row r="236" spans="1:79" s="907" customFormat="1" ht="13.8" thickBot="1">
      <c r="A236" s="961">
        <v>1</v>
      </c>
      <c r="B236" s="960" t="s">
        <v>27</v>
      </c>
      <c r="C236" s="960" t="s">
        <v>1608</v>
      </c>
      <c r="D236" s="1475" t="str">
        <f t="shared" si="91"/>
        <v>Reed Nelson</v>
      </c>
      <c r="E236" s="959">
        <f t="shared" ref="E236:E251" si="95">SUM(J236,N236,R236,V236,Z236,AE236,AI236,AM236,AQ236,AU236,AY236,BD236,BH236,BL236,BP236,BT236)</f>
        <v>87</v>
      </c>
      <c r="F236" s="958">
        <f t="shared" ref="F236:F251" si="96">SUM(K236,O236,S236,W236,AA236,AF236,AJ236,AN236,AR236,AV236,AZ236,BE236,BI236,BM236,BU236,BQ236)</f>
        <v>41</v>
      </c>
      <c r="G236" s="958">
        <f t="shared" ref="G236:G251" si="97">SUM(L236,P236,T236,X236,AB236,AG236,AK236,AO236,AS236,AW236,BA236,BF236,BJ236,BN236,BV236,BR236)</f>
        <v>56</v>
      </c>
      <c r="H236" s="958">
        <f t="shared" ref="H236:H251" si="98">SUM(M236,Q236,U236,Y236,AC236,AH236,AL236,AP236,AT236,AX236,BB236,BG236,BK236,BO236,BW236,BS236)</f>
        <v>5</v>
      </c>
      <c r="I236" s="957">
        <f t="shared" ref="I236:I252" si="99">(G236/E236)</f>
        <v>0.64367816091954022</v>
      </c>
      <c r="J236" s="956">
        <v>5</v>
      </c>
      <c r="K236" s="956">
        <v>3</v>
      </c>
      <c r="L236" s="956">
        <v>3</v>
      </c>
      <c r="M236" s="955">
        <v>1</v>
      </c>
      <c r="N236" s="915">
        <v>4</v>
      </c>
      <c r="O236" s="915">
        <v>0</v>
      </c>
      <c r="P236" s="915">
        <v>0</v>
      </c>
      <c r="Q236" s="924"/>
      <c r="R236" s="838">
        <v>7</v>
      </c>
      <c r="S236" s="837">
        <v>2</v>
      </c>
      <c r="T236" s="837">
        <v>4</v>
      </c>
      <c r="U236" s="836"/>
      <c r="V236" s="915">
        <v>5</v>
      </c>
      <c r="W236" s="915">
        <v>3</v>
      </c>
      <c r="X236" s="915">
        <v>5</v>
      </c>
      <c r="Y236" s="914">
        <v>1</v>
      </c>
      <c r="Z236" s="918">
        <v>5</v>
      </c>
      <c r="AA236" s="918">
        <v>3</v>
      </c>
      <c r="AB236" s="918">
        <v>3</v>
      </c>
      <c r="AC236" s="917"/>
      <c r="AD236" s="369"/>
      <c r="AE236" s="928">
        <v>6</v>
      </c>
      <c r="AF236" s="927">
        <v>5</v>
      </c>
      <c r="AG236" s="927">
        <v>5</v>
      </c>
      <c r="AH236" s="926">
        <v>3</v>
      </c>
      <c r="AI236" s="837">
        <v>6</v>
      </c>
      <c r="AJ236" s="837">
        <v>3</v>
      </c>
      <c r="AK236" s="837">
        <v>3</v>
      </c>
      <c r="AL236" s="836"/>
      <c r="AM236" s="915">
        <v>6</v>
      </c>
      <c r="AN236" s="915">
        <v>2</v>
      </c>
      <c r="AO236" s="915">
        <v>3</v>
      </c>
      <c r="AP236" s="914"/>
      <c r="AQ236" s="918">
        <v>6</v>
      </c>
      <c r="AR236" s="918">
        <v>2</v>
      </c>
      <c r="AS236" s="918">
        <v>4</v>
      </c>
      <c r="AT236" s="917"/>
      <c r="AU236" s="915">
        <v>7</v>
      </c>
      <c r="AV236" s="915">
        <v>3</v>
      </c>
      <c r="AW236" s="915">
        <v>4</v>
      </c>
      <c r="AX236" s="914"/>
      <c r="AY236" s="918">
        <v>4</v>
      </c>
      <c r="AZ236" s="918">
        <v>3</v>
      </c>
      <c r="BA236" s="918">
        <v>3</v>
      </c>
      <c r="BB236" s="917"/>
      <c r="BC236" s="369"/>
      <c r="BD236" s="947">
        <v>4</v>
      </c>
      <c r="BE236" s="946">
        <v>1</v>
      </c>
      <c r="BF236" s="946">
        <v>2</v>
      </c>
      <c r="BG236" s="945">
        <v>0</v>
      </c>
      <c r="BH236" s="954">
        <v>5</v>
      </c>
      <c r="BI236" s="953">
        <v>2</v>
      </c>
      <c r="BJ236" s="953">
        <v>4</v>
      </c>
      <c r="BK236" s="952">
        <v>0</v>
      </c>
      <c r="BL236" s="947">
        <v>7</v>
      </c>
      <c r="BM236" s="951">
        <v>5</v>
      </c>
      <c r="BN236" s="946">
        <v>7</v>
      </c>
      <c r="BO236" s="945">
        <v>0</v>
      </c>
      <c r="BP236" s="950">
        <v>5</v>
      </c>
      <c r="BQ236" s="949">
        <v>0</v>
      </c>
      <c r="BR236" s="949">
        <v>2</v>
      </c>
      <c r="BS236" s="948">
        <v>0</v>
      </c>
      <c r="BT236" s="947">
        <v>5</v>
      </c>
      <c r="BU236" s="946">
        <v>4</v>
      </c>
      <c r="BV236" s="946">
        <v>4</v>
      </c>
      <c r="BW236" s="945">
        <v>0</v>
      </c>
      <c r="BX236" s="618"/>
      <c r="BY236" s="618"/>
      <c r="BZ236" s="618"/>
      <c r="CA236" s="618"/>
    </row>
    <row r="237" spans="1:79" s="758" customFormat="1" ht="13.8" thickBot="1">
      <c r="A237" s="923">
        <v>2</v>
      </c>
      <c r="B237" s="940" t="s">
        <v>260</v>
      </c>
      <c r="C237" s="940" t="s">
        <v>1560</v>
      </c>
      <c r="D237" s="1475" t="str">
        <f t="shared" si="91"/>
        <v>Mike Smith</v>
      </c>
      <c r="E237" s="667">
        <f t="shared" si="95"/>
        <v>51</v>
      </c>
      <c r="F237" s="666">
        <f t="shared" si="96"/>
        <v>22</v>
      </c>
      <c r="G237" s="666">
        <f t="shared" si="97"/>
        <v>31</v>
      </c>
      <c r="H237" s="666">
        <f t="shared" si="98"/>
        <v>0</v>
      </c>
      <c r="I237" s="665">
        <f t="shared" si="99"/>
        <v>0.60784313725490191</v>
      </c>
      <c r="J237" s="584">
        <v>5</v>
      </c>
      <c r="K237" s="584">
        <v>2</v>
      </c>
      <c r="L237" s="584">
        <v>2</v>
      </c>
      <c r="M237" s="583"/>
      <c r="N237" s="400">
        <v>4</v>
      </c>
      <c r="O237" s="400">
        <v>1</v>
      </c>
      <c r="P237" s="400">
        <v>1</v>
      </c>
      <c r="Q237" s="403"/>
      <c r="R237" s="408"/>
      <c r="S237" s="396"/>
      <c r="T237" s="396"/>
      <c r="U237" s="395"/>
      <c r="V237" s="400">
        <v>4</v>
      </c>
      <c r="W237" s="400">
        <v>1</v>
      </c>
      <c r="X237" s="400">
        <v>4</v>
      </c>
      <c r="Y237" s="399"/>
      <c r="Z237" s="398">
        <v>2</v>
      </c>
      <c r="AA237" s="398">
        <v>2</v>
      </c>
      <c r="AB237" s="398">
        <v>1</v>
      </c>
      <c r="AC237" s="397"/>
      <c r="AD237" s="369"/>
      <c r="AE237" s="407"/>
      <c r="AF237" s="394"/>
      <c r="AG237" s="394"/>
      <c r="AH237" s="393"/>
      <c r="AI237" s="822">
        <v>6</v>
      </c>
      <c r="AJ237" s="822">
        <v>3</v>
      </c>
      <c r="AK237" s="822">
        <v>4</v>
      </c>
      <c r="AL237" s="821"/>
      <c r="AM237" s="400">
        <v>7</v>
      </c>
      <c r="AN237" s="400">
        <v>3</v>
      </c>
      <c r="AO237" s="400">
        <v>4</v>
      </c>
      <c r="AP237" s="399"/>
      <c r="AQ237" s="396"/>
      <c r="AR237" s="396"/>
      <c r="AS237" s="396"/>
      <c r="AT237" s="395"/>
      <c r="AU237" s="400">
        <v>7</v>
      </c>
      <c r="AV237" s="400">
        <v>5</v>
      </c>
      <c r="AW237" s="400">
        <v>6</v>
      </c>
      <c r="AX237" s="399"/>
      <c r="AY237" s="396"/>
      <c r="AZ237" s="396"/>
      <c r="BA237" s="396"/>
      <c r="BB237" s="395"/>
      <c r="BC237" s="369"/>
      <c r="BD237" s="401">
        <v>5</v>
      </c>
      <c r="BE237" s="400">
        <v>1</v>
      </c>
      <c r="BF237" s="400">
        <v>3</v>
      </c>
      <c r="BG237" s="399"/>
      <c r="BH237" s="396"/>
      <c r="BI237" s="396"/>
      <c r="BJ237" s="396"/>
      <c r="BK237" s="449"/>
      <c r="BL237" s="401">
        <v>6</v>
      </c>
      <c r="BM237" s="400">
        <v>3</v>
      </c>
      <c r="BN237" s="400">
        <v>4</v>
      </c>
      <c r="BO237" s="403"/>
      <c r="BP237" s="777"/>
      <c r="BQ237" s="776"/>
      <c r="BR237" s="776"/>
      <c r="BS237" s="775"/>
      <c r="BT237" s="739">
        <v>5</v>
      </c>
      <c r="BU237" s="738">
        <v>1</v>
      </c>
      <c r="BV237" s="738">
        <v>2</v>
      </c>
      <c r="BW237" s="935"/>
      <c r="BX237" s="618"/>
      <c r="BY237" s="618"/>
      <c r="BZ237" s="618"/>
      <c r="CA237" s="618"/>
    </row>
    <row r="238" spans="1:79" s="907" customFormat="1" ht="13.8" thickBot="1">
      <c r="A238" s="920">
        <v>3</v>
      </c>
      <c r="B238" s="941" t="s">
        <v>1642</v>
      </c>
      <c r="C238" s="941" t="s">
        <v>1611</v>
      </c>
      <c r="D238" s="1475" t="str">
        <f t="shared" si="91"/>
        <v>Keith Bergum</v>
      </c>
      <c r="E238" s="933">
        <f t="shared" si="95"/>
        <v>84</v>
      </c>
      <c r="F238" s="932">
        <f t="shared" si="96"/>
        <v>28</v>
      </c>
      <c r="G238" s="932">
        <f t="shared" si="97"/>
        <v>43</v>
      </c>
      <c r="H238" s="932">
        <f t="shared" si="98"/>
        <v>0</v>
      </c>
      <c r="I238" s="931">
        <f t="shared" si="99"/>
        <v>0.51190476190476186</v>
      </c>
      <c r="J238" s="930">
        <v>6</v>
      </c>
      <c r="K238" s="930">
        <v>1</v>
      </c>
      <c r="L238" s="930">
        <v>2</v>
      </c>
      <c r="M238" s="929"/>
      <c r="N238" s="915">
        <v>4</v>
      </c>
      <c r="O238" s="915">
        <v>1</v>
      </c>
      <c r="P238" s="915">
        <v>1</v>
      </c>
      <c r="Q238" s="924"/>
      <c r="R238" s="838">
        <v>7</v>
      </c>
      <c r="S238" s="837">
        <v>2</v>
      </c>
      <c r="T238" s="837">
        <v>5</v>
      </c>
      <c r="U238" s="836"/>
      <c r="V238" s="915">
        <v>5</v>
      </c>
      <c r="W238" s="915">
        <v>0</v>
      </c>
      <c r="X238" s="915">
        <v>2</v>
      </c>
      <c r="Y238" s="914"/>
      <c r="Z238" s="918">
        <v>5</v>
      </c>
      <c r="AA238" s="918">
        <v>2</v>
      </c>
      <c r="AB238" s="918">
        <v>2</v>
      </c>
      <c r="AC238" s="917"/>
      <c r="AD238" s="369"/>
      <c r="AE238" s="928">
        <v>5</v>
      </c>
      <c r="AF238" s="927">
        <v>2</v>
      </c>
      <c r="AG238" s="927">
        <v>3</v>
      </c>
      <c r="AH238" s="926"/>
      <c r="AI238" s="837">
        <v>7</v>
      </c>
      <c r="AJ238" s="837">
        <v>1</v>
      </c>
      <c r="AK238" s="837">
        <v>4</v>
      </c>
      <c r="AL238" s="836"/>
      <c r="AM238" s="915">
        <v>7</v>
      </c>
      <c r="AN238" s="915">
        <v>1</v>
      </c>
      <c r="AO238" s="915">
        <v>3</v>
      </c>
      <c r="AP238" s="914"/>
      <c r="AQ238" s="918">
        <v>7</v>
      </c>
      <c r="AR238" s="918">
        <v>4</v>
      </c>
      <c r="AS238" s="918">
        <v>3</v>
      </c>
      <c r="AT238" s="917"/>
      <c r="AU238" s="915">
        <v>6</v>
      </c>
      <c r="AV238" s="915">
        <v>3</v>
      </c>
      <c r="AW238" s="915">
        <v>2</v>
      </c>
      <c r="AX238" s="914"/>
      <c r="AY238" s="918">
        <v>4</v>
      </c>
      <c r="AZ238" s="918">
        <v>1</v>
      </c>
      <c r="BA238" s="918">
        <v>1</v>
      </c>
      <c r="BB238" s="917"/>
      <c r="BC238" s="369"/>
      <c r="BD238" s="386"/>
      <c r="BE238" s="244"/>
      <c r="BF238" s="244"/>
      <c r="BG238" s="377"/>
      <c r="BH238" s="918">
        <v>5</v>
      </c>
      <c r="BI238" s="918">
        <v>1</v>
      </c>
      <c r="BJ238" s="918">
        <v>2</v>
      </c>
      <c r="BK238" s="925"/>
      <c r="BL238" s="916">
        <v>6</v>
      </c>
      <c r="BM238" s="915">
        <v>3</v>
      </c>
      <c r="BN238" s="915">
        <v>5</v>
      </c>
      <c r="BO238" s="924"/>
      <c r="BP238" s="913">
        <v>5</v>
      </c>
      <c r="BQ238" s="912">
        <v>2</v>
      </c>
      <c r="BR238" s="912">
        <v>4</v>
      </c>
      <c r="BS238" s="911"/>
      <c r="BT238" s="910">
        <v>5</v>
      </c>
      <c r="BU238" s="909">
        <v>4</v>
      </c>
      <c r="BV238" s="909">
        <v>4</v>
      </c>
      <c r="BW238" s="908"/>
      <c r="BX238" s="618"/>
      <c r="BY238" s="618"/>
      <c r="BZ238" s="618"/>
      <c r="CA238" s="618"/>
    </row>
    <row r="239" spans="1:79" s="758" customFormat="1" ht="13.8" thickBot="1">
      <c r="A239" s="923">
        <v>4</v>
      </c>
      <c r="B239" s="940" t="s">
        <v>1299</v>
      </c>
      <c r="C239" s="940" t="s">
        <v>1587</v>
      </c>
      <c r="D239" s="1475" t="str">
        <f t="shared" si="91"/>
        <v>Mark Sims</v>
      </c>
      <c r="E239" s="667">
        <f t="shared" si="95"/>
        <v>79</v>
      </c>
      <c r="F239" s="666">
        <f t="shared" si="96"/>
        <v>26</v>
      </c>
      <c r="G239" s="666">
        <f t="shared" si="97"/>
        <v>46</v>
      </c>
      <c r="H239" s="666">
        <f t="shared" si="98"/>
        <v>4</v>
      </c>
      <c r="I239" s="665">
        <f t="shared" si="99"/>
        <v>0.58227848101265822</v>
      </c>
      <c r="J239" s="584">
        <v>5</v>
      </c>
      <c r="K239" s="584">
        <v>1</v>
      </c>
      <c r="L239" s="584">
        <v>3</v>
      </c>
      <c r="M239" s="583"/>
      <c r="N239" s="400">
        <v>4</v>
      </c>
      <c r="O239" s="400">
        <v>1</v>
      </c>
      <c r="P239" s="400">
        <v>1</v>
      </c>
      <c r="Q239" s="403"/>
      <c r="R239" s="838">
        <v>7</v>
      </c>
      <c r="S239" s="837">
        <v>2</v>
      </c>
      <c r="T239" s="837">
        <v>3</v>
      </c>
      <c r="U239" s="836"/>
      <c r="V239" s="400">
        <v>5</v>
      </c>
      <c r="W239" s="400">
        <v>1</v>
      </c>
      <c r="X239" s="400">
        <v>1</v>
      </c>
      <c r="Y239" s="399"/>
      <c r="Z239" s="396"/>
      <c r="AA239" s="396"/>
      <c r="AB239" s="396"/>
      <c r="AC239" s="395"/>
      <c r="AD239" s="369"/>
      <c r="AE239" s="892">
        <v>6</v>
      </c>
      <c r="AF239" s="891">
        <v>4</v>
      </c>
      <c r="AG239" s="891">
        <v>5</v>
      </c>
      <c r="AH239" s="939">
        <v>2</v>
      </c>
      <c r="AI239" s="822">
        <v>4</v>
      </c>
      <c r="AJ239" s="822">
        <v>1</v>
      </c>
      <c r="AK239" s="822">
        <v>3</v>
      </c>
      <c r="AL239" s="821">
        <v>1</v>
      </c>
      <c r="AM239" s="400">
        <v>7</v>
      </c>
      <c r="AN239" s="400">
        <v>2</v>
      </c>
      <c r="AO239" s="400">
        <v>4</v>
      </c>
      <c r="AP239" s="399"/>
      <c r="AQ239" s="398">
        <v>6</v>
      </c>
      <c r="AR239" s="398">
        <v>2</v>
      </c>
      <c r="AS239" s="398">
        <v>2</v>
      </c>
      <c r="AT239" s="397"/>
      <c r="AU239" s="400">
        <v>5</v>
      </c>
      <c r="AV239" s="400">
        <v>3</v>
      </c>
      <c r="AW239" s="400">
        <v>5</v>
      </c>
      <c r="AX239" s="399">
        <v>1</v>
      </c>
      <c r="AY239" s="398">
        <v>5</v>
      </c>
      <c r="AZ239" s="398">
        <v>1</v>
      </c>
      <c r="BA239" s="398">
        <v>4</v>
      </c>
      <c r="BB239" s="397"/>
      <c r="BC239" s="369"/>
      <c r="BD239" s="401">
        <v>5</v>
      </c>
      <c r="BE239" s="400">
        <v>0</v>
      </c>
      <c r="BF239" s="400">
        <v>1</v>
      </c>
      <c r="BG239" s="399"/>
      <c r="BH239" s="398">
        <v>4</v>
      </c>
      <c r="BI239" s="398">
        <v>1</v>
      </c>
      <c r="BJ239" s="398">
        <v>2</v>
      </c>
      <c r="BK239" s="450"/>
      <c r="BL239" s="401">
        <v>6</v>
      </c>
      <c r="BM239" s="400">
        <v>3</v>
      </c>
      <c r="BN239" s="400">
        <v>5</v>
      </c>
      <c r="BO239" s="403"/>
      <c r="BP239" s="938">
        <v>5</v>
      </c>
      <c r="BQ239" s="937">
        <v>1</v>
      </c>
      <c r="BR239" s="937">
        <v>3</v>
      </c>
      <c r="BS239" s="936"/>
      <c r="BT239" s="739">
        <v>5</v>
      </c>
      <c r="BU239" s="738">
        <v>3</v>
      </c>
      <c r="BV239" s="738">
        <v>4</v>
      </c>
      <c r="BW239" s="935"/>
      <c r="BX239" s="618"/>
      <c r="BY239" s="618"/>
      <c r="BZ239" s="618"/>
      <c r="CA239" s="618"/>
    </row>
    <row r="240" spans="1:79" s="907" customFormat="1" ht="13.8" thickBot="1">
      <c r="A240" s="920">
        <v>5</v>
      </c>
      <c r="B240" s="944" t="s">
        <v>242</v>
      </c>
      <c r="C240" s="944" t="s">
        <v>1585</v>
      </c>
      <c r="D240" s="1475" t="str">
        <f t="shared" si="91"/>
        <v>Brandon Lietke</v>
      </c>
      <c r="E240" s="933">
        <f t="shared" si="95"/>
        <v>78</v>
      </c>
      <c r="F240" s="932">
        <f t="shared" si="96"/>
        <v>40</v>
      </c>
      <c r="G240" s="932">
        <f t="shared" si="97"/>
        <v>50</v>
      </c>
      <c r="H240" s="932">
        <f t="shared" si="98"/>
        <v>12</v>
      </c>
      <c r="I240" s="931">
        <f t="shared" si="99"/>
        <v>0.64102564102564108</v>
      </c>
      <c r="J240" s="930">
        <v>4</v>
      </c>
      <c r="K240" s="930">
        <v>2</v>
      </c>
      <c r="L240" s="930">
        <v>3</v>
      </c>
      <c r="M240" s="929">
        <v>2</v>
      </c>
      <c r="N240" s="915">
        <v>4</v>
      </c>
      <c r="O240" s="915">
        <v>1</v>
      </c>
      <c r="P240" s="915">
        <v>3</v>
      </c>
      <c r="Q240" s="924"/>
      <c r="R240" s="838">
        <v>7</v>
      </c>
      <c r="S240" s="837">
        <v>3</v>
      </c>
      <c r="T240" s="837">
        <v>3</v>
      </c>
      <c r="U240" s="836">
        <v>2</v>
      </c>
      <c r="V240" s="915">
        <v>4</v>
      </c>
      <c r="W240" s="915">
        <v>2</v>
      </c>
      <c r="X240" s="915">
        <v>1</v>
      </c>
      <c r="Y240" s="914"/>
      <c r="Z240" s="918">
        <v>5</v>
      </c>
      <c r="AA240" s="918">
        <v>3</v>
      </c>
      <c r="AB240" s="918">
        <v>4</v>
      </c>
      <c r="AC240" s="917"/>
      <c r="AD240" s="369"/>
      <c r="AE240" s="928">
        <v>6</v>
      </c>
      <c r="AF240" s="927">
        <v>5</v>
      </c>
      <c r="AG240" s="927">
        <v>5</v>
      </c>
      <c r="AH240" s="926">
        <v>1</v>
      </c>
      <c r="AI240" s="837">
        <v>5</v>
      </c>
      <c r="AJ240" s="837">
        <v>4</v>
      </c>
      <c r="AK240" s="837">
        <v>5</v>
      </c>
      <c r="AL240" s="836">
        <v>1</v>
      </c>
      <c r="AM240" s="915">
        <v>7</v>
      </c>
      <c r="AN240" s="915">
        <v>3</v>
      </c>
      <c r="AO240" s="915">
        <v>5</v>
      </c>
      <c r="AP240" s="914"/>
      <c r="AQ240" s="918">
        <v>6</v>
      </c>
      <c r="AR240" s="918">
        <v>3</v>
      </c>
      <c r="AS240" s="918">
        <v>3</v>
      </c>
      <c r="AT240" s="917"/>
      <c r="AU240" s="915">
        <v>6</v>
      </c>
      <c r="AV240" s="915">
        <v>2</v>
      </c>
      <c r="AW240" s="915">
        <v>4</v>
      </c>
      <c r="AX240" s="914">
        <v>2</v>
      </c>
      <c r="AY240" s="918">
        <v>5</v>
      </c>
      <c r="AZ240" s="918">
        <v>3</v>
      </c>
      <c r="BA240" s="918">
        <v>4</v>
      </c>
      <c r="BB240" s="917">
        <v>1</v>
      </c>
      <c r="BC240" s="369"/>
      <c r="BD240" s="916">
        <v>5</v>
      </c>
      <c r="BE240" s="915">
        <v>2</v>
      </c>
      <c r="BF240" s="915">
        <v>2</v>
      </c>
      <c r="BG240" s="914">
        <v>1</v>
      </c>
      <c r="BH240" s="918">
        <v>5</v>
      </c>
      <c r="BI240" s="918">
        <v>2</v>
      </c>
      <c r="BJ240" s="918">
        <v>3</v>
      </c>
      <c r="BK240" s="925">
        <v>1</v>
      </c>
      <c r="BL240" s="386"/>
      <c r="BM240" s="244"/>
      <c r="BN240" s="244"/>
      <c r="BO240" s="290"/>
      <c r="BP240" s="913">
        <v>4</v>
      </c>
      <c r="BQ240" s="912">
        <v>1</v>
      </c>
      <c r="BR240" s="912">
        <v>1</v>
      </c>
      <c r="BS240" s="911"/>
      <c r="BT240" s="910">
        <v>5</v>
      </c>
      <c r="BU240" s="909">
        <v>4</v>
      </c>
      <c r="BV240" s="909">
        <v>4</v>
      </c>
      <c r="BW240" s="908">
        <v>1</v>
      </c>
      <c r="BX240" s="618"/>
      <c r="BY240" s="618"/>
      <c r="BZ240" s="618"/>
      <c r="CA240" s="618"/>
    </row>
    <row r="241" spans="1:79" s="758" customFormat="1" ht="13.8" thickBot="1">
      <c r="A241" s="923">
        <v>6</v>
      </c>
      <c r="B241" s="944" t="s">
        <v>110</v>
      </c>
      <c r="C241" s="944" t="s">
        <v>1715</v>
      </c>
      <c r="D241" s="1475" t="str">
        <f t="shared" si="91"/>
        <v>Luke Kendziorski</v>
      </c>
      <c r="E241" s="667">
        <f t="shared" si="95"/>
        <v>84</v>
      </c>
      <c r="F241" s="666">
        <f t="shared" si="96"/>
        <v>38</v>
      </c>
      <c r="G241" s="666">
        <f t="shared" si="97"/>
        <v>51</v>
      </c>
      <c r="H241" s="666">
        <f t="shared" si="98"/>
        <v>5</v>
      </c>
      <c r="I241" s="665">
        <f t="shared" si="99"/>
        <v>0.6071428571428571</v>
      </c>
      <c r="J241" s="584">
        <v>5</v>
      </c>
      <c r="K241" s="584">
        <v>3</v>
      </c>
      <c r="L241" s="584">
        <v>4</v>
      </c>
      <c r="M241" s="583">
        <v>1</v>
      </c>
      <c r="N241" s="400">
        <v>3</v>
      </c>
      <c r="O241" s="400">
        <v>0</v>
      </c>
      <c r="P241" s="400">
        <v>3</v>
      </c>
      <c r="Q241" s="403"/>
      <c r="R241" s="823">
        <v>7</v>
      </c>
      <c r="S241" s="822">
        <v>3</v>
      </c>
      <c r="T241" s="822">
        <v>5</v>
      </c>
      <c r="U241" s="821">
        <v>1</v>
      </c>
      <c r="V241" s="400">
        <v>5</v>
      </c>
      <c r="W241" s="400">
        <v>1</v>
      </c>
      <c r="X241" s="400">
        <v>4</v>
      </c>
      <c r="Y241" s="399"/>
      <c r="Z241" s="398">
        <v>4</v>
      </c>
      <c r="AA241" s="398">
        <v>3</v>
      </c>
      <c r="AB241" s="398">
        <v>3</v>
      </c>
      <c r="AC241" s="397"/>
      <c r="AD241" s="369"/>
      <c r="AE241" s="892">
        <v>6</v>
      </c>
      <c r="AF241" s="891">
        <v>4</v>
      </c>
      <c r="AG241" s="891">
        <v>5</v>
      </c>
      <c r="AH241" s="939">
        <v>1</v>
      </c>
      <c r="AI241" s="822">
        <v>6</v>
      </c>
      <c r="AJ241" s="822">
        <v>3</v>
      </c>
      <c r="AK241" s="822">
        <v>3</v>
      </c>
      <c r="AL241" s="821"/>
      <c r="AM241" s="400">
        <v>7</v>
      </c>
      <c r="AN241" s="400">
        <v>3</v>
      </c>
      <c r="AO241" s="400">
        <v>3</v>
      </c>
      <c r="AP241" s="399"/>
      <c r="AQ241" s="398">
        <v>6</v>
      </c>
      <c r="AR241" s="398">
        <v>3</v>
      </c>
      <c r="AS241" s="398">
        <v>3</v>
      </c>
      <c r="AT241" s="397"/>
      <c r="AU241" s="400">
        <v>7</v>
      </c>
      <c r="AV241" s="400">
        <v>3</v>
      </c>
      <c r="AW241" s="400">
        <v>4</v>
      </c>
      <c r="AX241" s="399"/>
      <c r="AY241" s="398">
        <v>5</v>
      </c>
      <c r="AZ241" s="398">
        <v>1</v>
      </c>
      <c r="BA241" s="398">
        <v>3</v>
      </c>
      <c r="BB241" s="397"/>
      <c r="BC241" s="369"/>
      <c r="BD241" s="401">
        <v>4</v>
      </c>
      <c r="BE241" s="400">
        <v>0</v>
      </c>
      <c r="BF241" s="400">
        <v>0</v>
      </c>
      <c r="BG241" s="399"/>
      <c r="BH241" s="398">
        <v>4</v>
      </c>
      <c r="BI241" s="398">
        <v>2</v>
      </c>
      <c r="BJ241" s="398">
        <v>1</v>
      </c>
      <c r="BK241" s="450">
        <v>1</v>
      </c>
      <c r="BL241" s="401">
        <v>6</v>
      </c>
      <c r="BM241" s="400">
        <v>3</v>
      </c>
      <c r="BN241" s="400">
        <v>4</v>
      </c>
      <c r="BO241" s="403"/>
      <c r="BP241" s="938">
        <v>5</v>
      </c>
      <c r="BQ241" s="937">
        <v>2</v>
      </c>
      <c r="BR241" s="937">
        <v>3</v>
      </c>
      <c r="BS241" s="936">
        <v>1</v>
      </c>
      <c r="BT241" s="739">
        <v>4</v>
      </c>
      <c r="BU241" s="738">
        <v>4</v>
      </c>
      <c r="BV241" s="738">
        <v>3</v>
      </c>
      <c r="BW241" s="935"/>
      <c r="BX241" s="618"/>
      <c r="BY241" s="618"/>
      <c r="BZ241" s="618"/>
      <c r="CA241" s="618"/>
    </row>
    <row r="242" spans="1:79" s="907" customFormat="1" ht="13.8" thickBot="1">
      <c r="A242" s="920">
        <v>7</v>
      </c>
      <c r="B242" s="941" t="s">
        <v>154</v>
      </c>
      <c r="C242" s="941" t="s">
        <v>1561</v>
      </c>
      <c r="D242" s="1475" t="str">
        <f t="shared" si="91"/>
        <v>Tim Williams</v>
      </c>
      <c r="E242" s="933">
        <f t="shared" si="95"/>
        <v>48</v>
      </c>
      <c r="F242" s="932">
        <f t="shared" si="96"/>
        <v>17</v>
      </c>
      <c r="G242" s="932">
        <f t="shared" si="97"/>
        <v>31</v>
      </c>
      <c r="H242" s="932">
        <f t="shared" si="98"/>
        <v>2</v>
      </c>
      <c r="I242" s="931">
        <f t="shared" si="99"/>
        <v>0.64583333333333337</v>
      </c>
      <c r="J242" s="930">
        <v>5</v>
      </c>
      <c r="K242" s="930">
        <v>0</v>
      </c>
      <c r="L242" s="930">
        <v>3</v>
      </c>
      <c r="M242" s="929"/>
      <c r="N242" s="244"/>
      <c r="O242" s="244"/>
      <c r="P242" s="244"/>
      <c r="Q242" s="290"/>
      <c r="R242" s="838">
        <v>7</v>
      </c>
      <c r="S242" s="837">
        <v>3</v>
      </c>
      <c r="T242" s="837">
        <v>4</v>
      </c>
      <c r="U242" s="836">
        <v>1</v>
      </c>
      <c r="V242" s="244"/>
      <c r="W242" s="244"/>
      <c r="X242" s="244"/>
      <c r="Y242" s="377"/>
      <c r="Z242" s="918">
        <v>3</v>
      </c>
      <c r="AA242" s="918">
        <v>0</v>
      </c>
      <c r="AB242" s="918">
        <v>0</v>
      </c>
      <c r="AC242" s="917"/>
      <c r="AD242" s="369"/>
      <c r="AE242" s="928">
        <v>5</v>
      </c>
      <c r="AF242" s="927">
        <v>3</v>
      </c>
      <c r="AG242" s="927">
        <v>5</v>
      </c>
      <c r="AH242" s="926"/>
      <c r="AI242" s="379"/>
      <c r="AJ242" s="379"/>
      <c r="AK242" s="379"/>
      <c r="AL242" s="378"/>
      <c r="AM242" s="915">
        <v>7</v>
      </c>
      <c r="AN242" s="915">
        <v>3</v>
      </c>
      <c r="AO242" s="915">
        <v>5</v>
      </c>
      <c r="AP242" s="914"/>
      <c r="AQ242" s="918">
        <v>5</v>
      </c>
      <c r="AR242" s="918">
        <v>1</v>
      </c>
      <c r="AS242" s="918">
        <v>5</v>
      </c>
      <c r="AT242" s="917"/>
      <c r="AU242" s="915">
        <v>7</v>
      </c>
      <c r="AV242" s="915">
        <v>4</v>
      </c>
      <c r="AW242" s="915">
        <v>4</v>
      </c>
      <c r="AX242" s="914">
        <v>1</v>
      </c>
      <c r="AY242" s="918">
        <v>4</v>
      </c>
      <c r="AZ242" s="918">
        <v>1</v>
      </c>
      <c r="BA242" s="918">
        <v>3</v>
      </c>
      <c r="BB242" s="917"/>
      <c r="BC242" s="369"/>
      <c r="BD242" s="916">
        <v>5</v>
      </c>
      <c r="BE242" s="915">
        <v>2</v>
      </c>
      <c r="BF242" s="915">
        <v>2</v>
      </c>
      <c r="BG242" s="914"/>
      <c r="BH242" s="379"/>
      <c r="BI242" s="379"/>
      <c r="BJ242" s="379"/>
      <c r="BK242" s="453"/>
      <c r="BL242" s="386"/>
      <c r="BM242" s="244"/>
      <c r="BN242" s="244"/>
      <c r="BO242" s="290"/>
      <c r="BP242" s="880"/>
      <c r="BQ242" s="652"/>
      <c r="BR242" s="652"/>
      <c r="BS242" s="655"/>
      <c r="BT242" s="943"/>
      <c r="BU242" s="653"/>
      <c r="BV242" s="653"/>
      <c r="BW242" s="942"/>
      <c r="BX242" s="618"/>
      <c r="BY242" s="618"/>
      <c r="BZ242" s="618"/>
      <c r="CA242" s="618"/>
    </row>
    <row r="243" spans="1:79" s="758" customFormat="1" ht="13.8" thickBot="1">
      <c r="A243" s="923">
        <v>8</v>
      </c>
      <c r="B243" s="1503" t="s">
        <v>2109</v>
      </c>
      <c r="C243" s="940" t="s">
        <v>1605</v>
      </c>
      <c r="D243" s="1475" t="str">
        <f t="shared" si="91"/>
        <v>Ted Voigt</v>
      </c>
      <c r="E243" s="667">
        <f t="shared" si="95"/>
        <v>69</v>
      </c>
      <c r="F243" s="666">
        <f t="shared" si="96"/>
        <v>15</v>
      </c>
      <c r="G243" s="666">
        <f t="shared" si="97"/>
        <v>37</v>
      </c>
      <c r="H243" s="666">
        <f t="shared" si="98"/>
        <v>0</v>
      </c>
      <c r="I243" s="665">
        <f t="shared" si="99"/>
        <v>0.53623188405797106</v>
      </c>
      <c r="J243" s="584">
        <v>2</v>
      </c>
      <c r="K243" s="584">
        <v>0</v>
      </c>
      <c r="L243" s="584">
        <v>0</v>
      </c>
      <c r="M243" s="583"/>
      <c r="N243" s="400">
        <v>3</v>
      </c>
      <c r="O243" s="400">
        <v>1</v>
      </c>
      <c r="P243" s="400">
        <v>3</v>
      </c>
      <c r="Q243" s="403"/>
      <c r="R243" s="823">
        <v>6</v>
      </c>
      <c r="S243" s="822">
        <v>3</v>
      </c>
      <c r="T243" s="822">
        <v>3</v>
      </c>
      <c r="U243" s="821"/>
      <c r="V243" s="400">
        <v>3</v>
      </c>
      <c r="W243" s="400">
        <v>0</v>
      </c>
      <c r="X243" s="400">
        <v>0</v>
      </c>
      <c r="Y243" s="399"/>
      <c r="Z243" s="398">
        <v>4</v>
      </c>
      <c r="AA243" s="398">
        <v>0</v>
      </c>
      <c r="AB243" s="398">
        <v>1</v>
      </c>
      <c r="AC243" s="397"/>
      <c r="AD243" s="369"/>
      <c r="AE243" s="892">
        <v>4</v>
      </c>
      <c r="AF243" s="891">
        <v>2</v>
      </c>
      <c r="AG243" s="891">
        <v>2</v>
      </c>
      <c r="AH243" s="939"/>
      <c r="AI243" s="822">
        <v>5</v>
      </c>
      <c r="AJ243" s="822">
        <v>1</v>
      </c>
      <c r="AK243" s="822">
        <v>3</v>
      </c>
      <c r="AL243" s="821"/>
      <c r="AM243" s="400">
        <v>6</v>
      </c>
      <c r="AN243" s="400">
        <v>0</v>
      </c>
      <c r="AO243" s="400">
        <v>4</v>
      </c>
      <c r="AP243" s="399"/>
      <c r="AQ243" s="398">
        <v>6</v>
      </c>
      <c r="AR243" s="398">
        <v>1</v>
      </c>
      <c r="AS243" s="398">
        <v>4</v>
      </c>
      <c r="AT243" s="397"/>
      <c r="AU243" s="400">
        <v>3</v>
      </c>
      <c r="AV243" s="400">
        <v>0</v>
      </c>
      <c r="AW243" s="400">
        <v>1</v>
      </c>
      <c r="AX243" s="399"/>
      <c r="AY243" s="398">
        <v>3</v>
      </c>
      <c r="AZ243" s="398">
        <v>0</v>
      </c>
      <c r="BA243" s="398">
        <v>0</v>
      </c>
      <c r="BB243" s="397"/>
      <c r="BC243" s="369"/>
      <c r="BD243" s="401">
        <v>5</v>
      </c>
      <c r="BE243" s="400">
        <v>1</v>
      </c>
      <c r="BF243" s="400">
        <v>3</v>
      </c>
      <c r="BG243" s="399"/>
      <c r="BH243" s="398">
        <v>5</v>
      </c>
      <c r="BI243" s="398">
        <v>1</v>
      </c>
      <c r="BJ243" s="398">
        <v>4</v>
      </c>
      <c r="BK243" s="450"/>
      <c r="BL243" s="401">
        <v>6</v>
      </c>
      <c r="BM243" s="400">
        <v>2</v>
      </c>
      <c r="BN243" s="400">
        <v>3</v>
      </c>
      <c r="BO243" s="403"/>
      <c r="BP243" s="938">
        <v>4</v>
      </c>
      <c r="BQ243" s="937">
        <v>1</v>
      </c>
      <c r="BR243" s="937">
        <v>3</v>
      </c>
      <c r="BS243" s="936"/>
      <c r="BT243" s="739">
        <v>4</v>
      </c>
      <c r="BU243" s="738">
        <v>2</v>
      </c>
      <c r="BV243" s="738">
        <v>3</v>
      </c>
      <c r="BW243" s="935"/>
      <c r="BX243" s="618"/>
      <c r="BY243" s="618"/>
      <c r="BZ243" s="618"/>
      <c r="CA243" s="618"/>
    </row>
    <row r="244" spans="1:79" s="907" customFormat="1" ht="13.8" thickBot="1">
      <c r="A244" s="920">
        <v>9</v>
      </c>
      <c r="B244" s="941" t="s">
        <v>1762</v>
      </c>
      <c r="C244" s="941" t="s">
        <v>1592</v>
      </c>
      <c r="D244" s="1475" t="str">
        <f t="shared" si="91"/>
        <v>Dean Shinavier</v>
      </c>
      <c r="E244" s="933">
        <f t="shared" si="95"/>
        <v>36</v>
      </c>
      <c r="F244" s="932">
        <f t="shared" si="96"/>
        <v>7</v>
      </c>
      <c r="G244" s="932">
        <f t="shared" si="97"/>
        <v>13</v>
      </c>
      <c r="H244" s="932">
        <f t="shared" si="98"/>
        <v>0</v>
      </c>
      <c r="I244" s="931">
        <f t="shared" si="99"/>
        <v>0.3611111111111111</v>
      </c>
      <c r="J244" s="930">
        <v>4</v>
      </c>
      <c r="K244" s="930">
        <v>2</v>
      </c>
      <c r="L244" s="930">
        <v>2</v>
      </c>
      <c r="M244" s="929"/>
      <c r="N244" s="915">
        <v>4</v>
      </c>
      <c r="O244" s="915">
        <v>0</v>
      </c>
      <c r="P244" s="915">
        <v>1</v>
      </c>
      <c r="Q244" s="924"/>
      <c r="R244" s="387"/>
      <c r="S244" s="379"/>
      <c r="T244" s="379"/>
      <c r="U244" s="378"/>
      <c r="V244" s="915">
        <v>4</v>
      </c>
      <c r="W244" s="915">
        <v>0</v>
      </c>
      <c r="X244" s="915">
        <v>0</v>
      </c>
      <c r="Y244" s="914"/>
      <c r="Z244" s="918">
        <v>4</v>
      </c>
      <c r="AA244" s="918">
        <v>0</v>
      </c>
      <c r="AB244" s="918">
        <v>2</v>
      </c>
      <c r="AC244" s="917"/>
      <c r="AD244" s="369"/>
      <c r="AE244" s="928">
        <v>4</v>
      </c>
      <c r="AF244" s="927">
        <v>1</v>
      </c>
      <c r="AG244" s="927">
        <v>2</v>
      </c>
      <c r="AH244" s="926"/>
      <c r="AI244" s="379"/>
      <c r="AJ244" s="379"/>
      <c r="AK244" s="379"/>
      <c r="AL244" s="378"/>
      <c r="AM244" s="572">
        <v>3</v>
      </c>
      <c r="AN244" s="572">
        <v>0</v>
      </c>
      <c r="AO244" s="572">
        <v>0</v>
      </c>
      <c r="AP244" s="571"/>
      <c r="AQ244" s="918">
        <v>5</v>
      </c>
      <c r="AR244" s="918">
        <v>2</v>
      </c>
      <c r="AS244" s="918">
        <v>3</v>
      </c>
      <c r="AT244" s="917"/>
      <c r="AU244" s="915">
        <v>3</v>
      </c>
      <c r="AV244" s="915">
        <v>1</v>
      </c>
      <c r="AW244" s="915">
        <v>1</v>
      </c>
      <c r="AX244" s="914"/>
      <c r="AY244" s="918">
        <v>5</v>
      </c>
      <c r="AZ244" s="918">
        <v>1</v>
      </c>
      <c r="BA244" s="918">
        <v>2</v>
      </c>
      <c r="BB244" s="917"/>
      <c r="BC244" s="369"/>
      <c r="BD244" s="386"/>
      <c r="BE244" s="244"/>
      <c r="BF244" s="244"/>
      <c r="BG244" s="377"/>
      <c r="BH244" s="379"/>
      <c r="BI244" s="379"/>
      <c r="BJ244" s="379"/>
      <c r="BK244" s="453"/>
      <c r="BL244" s="386"/>
      <c r="BM244" s="244"/>
      <c r="BN244" s="244"/>
      <c r="BO244" s="290"/>
      <c r="BP244" s="880"/>
      <c r="BQ244" s="652"/>
      <c r="BR244" s="652"/>
      <c r="BS244" s="655"/>
      <c r="BT244" s="943"/>
      <c r="BU244" s="653"/>
      <c r="BV244" s="653"/>
      <c r="BW244" s="942"/>
      <c r="BX244" s="618"/>
      <c r="BY244" s="618"/>
      <c r="BZ244" s="618"/>
      <c r="CA244" s="618"/>
    </row>
    <row r="245" spans="1:79" ht="13.8" thickBot="1">
      <c r="A245" s="923">
        <v>10</v>
      </c>
      <c r="B245" s="940" t="s">
        <v>1763</v>
      </c>
      <c r="C245" s="940" t="s">
        <v>1613</v>
      </c>
      <c r="D245" s="1475" t="str">
        <f t="shared" si="91"/>
        <v>Bob Schrah</v>
      </c>
      <c r="E245" s="667">
        <f t="shared" si="95"/>
        <v>5</v>
      </c>
      <c r="F245" s="666">
        <f t="shared" si="96"/>
        <v>2</v>
      </c>
      <c r="G245" s="666">
        <f t="shared" si="97"/>
        <v>2</v>
      </c>
      <c r="H245" s="666">
        <f t="shared" si="98"/>
        <v>0</v>
      </c>
      <c r="I245" s="665">
        <f t="shared" si="99"/>
        <v>0.4</v>
      </c>
      <c r="J245" s="584">
        <v>2</v>
      </c>
      <c r="K245" s="584">
        <v>1</v>
      </c>
      <c r="L245" s="584">
        <v>1</v>
      </c>
      <c r="M245" s="583"/>
      <c r="N245" s="400">
        <v>3</v>
      </c>
      <c r="O245" s="400">
        <v>1</v>
      </c>
      <c r="P245" s="400">
        <v>1</v>
      </c>
      <c r="Q245" s="403"/>
      <c r="R245" s="408"/>
      <c r="S245" s="396"/>
      <c r="T245" s="396"/>
      <c r="U245" s="395"/>
      <c r="V245" s="394"/>
      <c r="W245" s="394"/>
      <c r="X245" s="394"/>
      <c r="Y245" s="393"/>
      <c r="Z245" s="396"/>
      <c r="AA245" s="396"/>
      <c r="AB245" s="396"/>
      <c r="AC245" s="395"/>
      <c r="AD245" s="369"/>
      <c r="AE245" s="407"/>
      <c r="AF245" s="394"/>
      <c r="AG245" s="394"/>
      <c r="AH245" s="393"/>
      <c r="AI245" s="396"/>
      <c r="AJ245" s="396"/>
      <c r="AK245" s="396"/>
      <c r="AL245" s="395"/>
      <c r="AM245" s="394"/>
      <c r="AN245" s="394"/>
      <c r="AO245" s="394"/>
      <c r="AP245" s="393"/>
      <c r="AQ245" s="396"/>
      <c r="AR245" s="396"/>
      <c r="AS245" s="396"/>
      <c r="AT245" s="395"/>
      <c r="AU245" s="394"/>
      <c r="AV245" s="394"/>
      <c r="AW245" s="394"/>
      <c r="AX245" s="393"/>
      <c r="AY245" s="396"/>
      <c r="AZ245" s="396"/>
      <c r="BA245" s="396"/>
      <c r="BB245" s="395"/>
      <c r="BC245" s="369"/>
      <c r="BD245" s="407"/>
      <c r="BE245" s="394"/>
      <c r="BF245" s="394"/>
      <c r="BG245" s="393"/>
      <c r="BH245" s="396"/>
      <c r="BI245" s="396"/>
      <c r="BJ245" s="396"/>
      <c r="BK245" s="449"/>
      <c r="BL245" s="407"/>
      <c r="BM245" s="394"/>
      <c r="BN245" s="394"/>
      <c r="BO245" s="409"/>
      <c r="BP245" s="777"/>
      <c r="BQ245" s="776"/>
      <c r="BR245" s="776"/>
      <c r="BS245" s="775"/>
      <c r="BT245" s="761"/>
      <c r="BU245" s="760"/>
      <c r="BV245" s="760"/>
      <c r="BW245" s="921"/>
    </row>
    <row r="246" spans="1:79" s="907" customFormat="1" ht="13.8" thickBot="1">
      <c r="A246" s="920">
        <v>11</v>
      </c>
      <c r="B246" s="941" t="s">
        <v>1</v>
      </c>
      <c r="C246" s="941" t="s">
        <v>1627</v>
      </c>
      <c r="D246" s="1475" t="str">
        <f t="shared" si="91"/>
        <v>Bill Parker</v>
      </c>
      <c r="E246" s="933">
        <f t="shared" si="95"/>
        <v>46</v>
      </c>
      <c r="F246" s="932">
        <f t="shared" si="96"/>
        <v>12</v>
      </c>
      <c r="G246" s="932">
        <f t="shared" si="97"/>
        <v>24</v>
      </c>
      <c r="H246" s="932">
        <f t="shared" si="98"/>
        <v>0</v>
      </c>
      <c r="I246" s="931">
        <f t="shared" si="99"/>
        <v>0.52173913043478259</v>
      </c>
      <c r="J246" s="592"/>
      <c r="K246" s="592"/>
      <c r="L246" s="592"/>
      <c r="M246" s="591"/>
      <c r="N246" s="915">
        <v>2</v>
      </c>
      <c r="O246" s="915">
        <v>1</v>
      </c>
      <c r="P246" s="915">
        <v>2</v>
      </c>
      <c r="Q246" s="924"/>
      <c r="R246" s="838">
        <v>6</v>
      </c>
      <c r="S246" s="837">
        <v>2</v>
      </c>
      <c r="T246" s="837">
        <v>4</v>
      </c>
      <c r="U246" s="836"/>
      <c r="V246" s="915">
        <v>1</v>
      </c>
      <c r="W246" s="915">
        <v>0</v>
      </c>
      <c r="X246" s="915">
        <v>0</v>
      </c>
      <c r="Y246" s="914"/>
      <c r="Z246" s="918">
        <v>2</v>
      </c>
      <c r="AA246" s="918">
        <v>0</v>
      </c>
      <c r="AB246" s="918">
        <v>0</v>
      </c>
      <c r="AC246" s="917"/>
      <c r="AD246" s="369"/>
      <c r="AE246" s="928">
        <v>2</v>
      </c>
      <c r="AF246" s="927">
        <v>0</v>
      </c>
      <c r="AG246" s="927">
        <v>1</v>
      </c>
      <c r="AH246" s="926"/>
      <c r="AI246" s="837">
        <v>5</v>
      </c>
      <c r="AJ246" s="837">
        <v>1</v>
      </c>
      <c r="AK246" s="837">
        <v>2</v>
      </c>
      <c r="AL246" s="836"/>
      <c r="AM246" s="244"/>
      <c r="AN246" s="244"/>
      <c r="AO246" s="244"/>
      <c r="AP246" s="377"/>
      <c r="AQ246" s="918">
        <v>3</v>
      </c>
      <c r="AR246" s="918">
        <v>0</v>
      </c>
      <c r="AS246" s="918">
        <v>2</v>
      </c>
      <c r="AT246" s="917"/>
      <c r="AU246" s="915">
        <v>3</v>
      </c>
      <c r="AV246" s="915">
        <v>1</v>
      </c>
      <c r="AW246" s="915">
        <v>2</v>
      </c>
      <c r="AX246" s="914"/>
      <c r="AY246" s="918">
        <v>2</v>
      </c>
      <c r="AZ246" s="918">
        <v>1</v>
      </c>
      <c r="BA246" s="918">
        <v>0</v>
      </c>
      <c r="BB246" s="917"/>
      <c r="BC246" s="369"/>
      <c r="BD246" s="916">
        <v>2</v>
      </c>
      <c r="BE246" s="915">
        <v>0</v>
      </c>
      <c r="BF246" s="915">
        <v>1</v>
      </c>
      <c r="BG246" s="914"/>
      <c r="BH246" s="918">
        <v>5</v>
      </c>
      <c r="BI246" s="918">
        <v>1</v>
      </c>
      <c r="BJ246" s="918">
        <v>1</v>
      </c>
      <c r="BK246" s="925"/>
      <c r="BL246" s="916">
        <v>6</v>
      </c>
      <c r="BM246" s="915">
        <v>2</v>
      </c>
      <c r="BN246" s="915">
        <v>4</v>
      </c>
      <c r="BO246" s="924"/>
      <c r="BP246" s="913">
        <v>4</v>
      </c>
      <c r="BQ246" s="912">
        <v>1</v>
      </c>
      <c r="BR246" s="912">
        <v>2</v>
      </c>
      <c r="BS246" s="911"/>
      <c r="BT246" s="910">
        <v>3</v>
      </c>
      <c r="BU246" s="909">
        <v>2</v>
      </c>
      <c r="BV246" s="909">
        <v>3</v>
      </c>
      <c r="BW246" s="908"/>
      <c r="BX246" s="618"/>
      <c r="BY246" s="618"/>
      <c r="BZ246" s="618"/>
      <c r="CA246" s="618"/>
    </row>
    <row r="247" spans="1:79" s="758" customFormat="1" ht="13.8" thickBot="1">
      <c r="A247" s="923">
        <v>12</v>
      </c>
      <c r="B247" s="940" t="s">
        <v>166</v>
      </c>
      <c r="C247" s="940" t="s">
        <v>1563</v>
      </c>
      <c r="D247" s="1475" t="str">
        <f t="shared" si="91"/>
        <v>Matt Jadczak</v>
      </c>
      <c r="E247" s="667">
        <f t="shared" si="95"/>
        <v>48</v>
      </c>
      <c r="F247" s="666">
        <f t="shared" si="96"/>
        <v>14</v>
      </c>
      <c r="G247" s="666">
        <f t="shared" si="97"/>
        <v>18</v>
      </c>
      <c r="H247" s="666">
        <f t="shared" si="98"/>
        <v>0</v>
      </c>
      <c r="I247" s="665">
        <f t="shared" si="99"/>
        <v>0.375</v>
      </c>
      <c r="J247" s="584">
        <v>2</v>
      </c>
      <c r="K247" s="584">
        <v>0</v>
      </c>
      <c r="L247" s="584">
        <v>0</v>
      </c>
      <c r="M247" s="583"/>
      <c r="N247" s="400">
        <v>1</v>
      </c>
      <c r="O247" s="400">
        <v>0</v>
      </c>
      <c r="P247" s="400">
        <v>0</v>
      </c>
      <c r="Q247" s="403"/>
      <c r="R247" s="823">
        <v>6</v>
      </c>
      <c r="S247" s="822">
        <v>2</v>
      </c>
      <c r="T247" s="822">
        <v>4</v>
      </c>
      <c r="U247" s="821"/>
      <c r="V247" s="400">
        <v>3</v>
      </c>
      <c r="W247" s="400">
        <v>2</v>
      </c>
      <c r="X247" s="400">
        <v>2</v>
      </c>
      <c r="Y247" s="399"/>
      <c r="Z247" s="398">
        <v>2</v>
      </c>
      <c r="AA247" s="398">
        <v>1</v>
      </c>
      <c r="AB247" s="398">
        <v>1</v>
      </c>
      <c r="AC247" s="397"/>
      <c r="AD247" s="369"/>
      <c r="AE247" s="892">
        <v>3</v>
      </c>
      <c r="AF247" s="891">
        <v>0</v>
      </c>
      <c r="AG247" s="891">
        <v>2</v>
      </c>
      <c r="AH247" s="939"/>
      <c r="AI247" s="822">
        <v>5</v>
      </c>
      <c r="AJ247" s="822">
        <v>1</v>
      </c>
      <c r="AK247" s="822">
        <v>1</v>
      </c>
      <c r="AL247" s="821"/>
      <c r="AM247" s="400">
        <v>3</v>
      </c>
      <c r="AN247" s="400">
        <v>1</v>
      </c>
      <c r="AO247" s="400">
        <v>2</v>
      </c>
      <c r="AP247" s="399"/>
      <c r="AQ247" s="398">
        <v>3</v>
      </c>
      <c r="AR247" s="398">
        <v>0</v>
      </c>
      <c r="AS247" s="398">
        <v>1</v>
      </c>
      <c r="AT247" s="397"/>
      <c r="AU247" s="400">
        <v>3</v>
      </c>
      <c r="AV247" s="400">
        <v>0</v>
      </c>
      <c r="AW247" s="400">
        <v>0</v>
      </c>
      <c r="AX247" s="399"/>
      <c r="AY247" s="398">
        <v>1</v>
      </c>
      <c r="AZ247" s="398">
        <v>1</v>
      </c>
      <c r="BA247" s="398">
        <v>0</v>
      </c>
      <c r="BB247" s="397"/>
      <c r="BC247" s="369"/>
      <c r="BD247" s="401">
        <v>3</v>
      </c>
      <c r="BE247" s="400">
        <v>0</v>
      </c>
      <c r="BF247" s="400">
        <v>0</v>
      </c>
      <c r="BG247" s="399"/>
      <c r="BH247" s="398">
        <v>5</v>
      </c>
      <c r="BI247" s="398">
        <v>2</v>
      </c>
      <c r="BJ247" s="398">
        <v>2</v>
      </c>
      <c r="BK247" s="450"/>
      <c r="BL247" s="401">
        <v>3</v>
      </c>
      <c r="BM247" s="400">
        <v>2</v>
      </c>
      <c r="BN247" s="400">
        <v>2</v>
      </c>
      <c r="BO247" s="403"/>
      <c r="BP247" s="938">
        <v>4</v>
      </c>
      <c r="BQ247" s="937">
        <v>1</v>
      </c>
      <c r="BR247" s="937">
        <v>1</v>
      </c>
      <c r="BS247" s="936"/>
      <c r="BT247" s="739">
        <v>1</v>
      </c>
      <c r="BU247" s="738">
        <v>1</v>
      </c>
      <c r="BV247" s="738">
        <v>0</v>
      </c>
      <c r="BW247" s="935"/>
      <c r="BX247" s="618"/>
      <c r="BY247" s="618"/>
      <c r="BZ247" s="618"/>
      <c r="CA247" s="618"/>
    </row>
    <row r="248" spans="1:79" s="907" customFormat="1" ht="13.8" thickBot="1">
      <c r="A248" s="920">
        <v>13</v>
      </c>
      <c r="B248" s="934" t="s">
        <v>1299</v>
      </c>
      <c r="C248" s="934" t="s">
        <v>1557</v>
      </c>
      <c r="D248" s="1475" t="str">
        <f t="shared" si="91"/>
        <v>Keary Sims</v>
      </c>
      <c r="E248" s="933">
        <f t="shared" si="95"/>
        <v>79</v>
      </c>
      <c r="F248" s="932">
        <f t="shared" si="96"/>
        <v>26</v>
      </c>
      <c r="G248" s="932">
        <f t="shared" si="97"/>
        <v>40</v>
      </c>
      <c r="H248" s="932">
        <f t="shared" si="98"/>
        <v>0</v>
      </c>
      <c r="I248" s="931">
        <f t="shared" si="99"/>
        <v>0.50632911392405067</v>
      </c>
      <c r="J248" s="930">
        <v>5</v>
      </c>
      <c r="K248" s="930">
        <v>2</v>
      </c>
      <c r="L248" s="930">
        <v>2</v>
      </c>
      <c r="M248" s="929"/>
      <c r="N248" s="915">
        <v>4</v>
      </c>
      <c r="O248" s="915">
        <v>2</v>
      </c>
      <c r="P248" s="915">
        <v>2</v>
      </c>
      <c r="Q248" s="924"/>
      <c r="R248" s="387"/>
      <c r="S248" s="379"/>
      <c r="T248" s="379"/>
      <c r="U248" s="378"/>
      <c r="V248" s="915">
        <v>5</v>
      </c>
      <c r="W248" s="915">
        <v>0</v>
      </c>
      <c r="X248" s="915">
        <v>1</v>
      </c>
      <c r="Y248" s="914"/>
      <c r="Z248" s="570">
        <v>5</v>
      </c>
      <c r="AA248" s="570">
        <v>1</v>
      </c>
      <c r="AB248" s="570">
        <v>2</v>
      </c>
      <c r="AC248" s="569"/>
      <c r="AD248" s="512"/>
      <c r="AE248" s="928">
        <v>6</v>
      </c>
      <c r="AF248" s="927">
        <v>1</v>
      </c>
      <c r="AG248" s="927">
        <v>2</v>
      </c>
      <c r="AH248" s="926"/>
      <c r="AI248" s="837">
        <v>5</v>
      </c>
      <c r="AJ248" s="837">
        <v>1</v>
      </c>
      <c r="AK248" s="837">
        <v>4</v>
      </c>
      <c r="AL248" s="836"/>
      <c r="AM248" s="915">
        <v>7</v>
      </c>
      <c r="AN248" s="915">
        <v>3</v>
      </c>
      <c r="AO248" s="915">
        <v>5</v>
      </c>
      <c r="AP248" s="914"/>
      <c r="AQ248" s="918">
        <v>5</v>
      </c>
      <c r="AR248" s="918">
        <v>3</v>
      </c>
      <c r="AS248" s="918">
        <v>3</v>
      </c>
      <c r="AT248" s="917"/>
      <c r="AU248" s="915">
        <v>6</v>
      </c>
      <c r="AV248" s="915">
        <v>3</v>
      </c>
      <c r="AW248" s="915">
        <v>5</v>
      </c>
      <c r="AX248" s="914"/>
      <c r="AY248" s="918">
        <v>6</v>
      </c>
      <c r="AZ248" s="918">
        <v>1</v>
      </c>
      <c r="BA248" s="918">
        <v>2</v>
      </c>
      <c r="BB248" s="917"/>
      <c r="BC248" s="512"/>
      <c r="BD248" s="916">
        <v>5</v>
      </c>
      <c r="BE248" s="915">
        <v>0</v>
      </c>
      <c r="BF248" s="915">
        <v>1</v>
      </c>
      <c r="BG248" s="914"/>
      <c r="BH248" s="918">
        <v>4</v>
      </c>
      <c r="BI248" s="918">
        <v>2</v>
      </c>
      <c r="BJ248" s="918">
        <v>2</v>
      </c>
      <c r="BK248" s="925"/>
      <c r="BL248" s="916">
        <v>6</v>
      </c>
      <c r="BM248" s="915">
        <v>2</v>
      </c>
      <c r="BN248" s="915">
        <v>4</v>
      </c>
      <c r="BO248" s="924"/>
      <c r="BP248" s="913">
        <v>5</v>
      </c>
      <c r="BQ248" s="912">
        <v>1</v>
      </c>
      <c r="BR248" s="912">
        <v>3</v>
      </c>
      <c r="BS248" s="911"/>
      <c r="BT248" s="910">
        <v>5</v>
      </c>
      <c r="BU248" s="909">
        <v>4</v>
      </c>
      <c r="BV248" s="909">
        <v>2</v>
      </c>
      <c r="BW248" s="908"/>
      <c r="BX248" s="618"/>
      <c r="BY248" s="618"/>
      <c r="BZ248" s="618"/>
      <c r="CA248" s="618"/>
    </row>
    <row r="249" spans="1:79" s="758" customFormat="1" ht="13.8" thickBot="1">
      <c r="A249" s="923">
        <v>14</v>
      </c>
      <c r="B249" s="922" t="s">
        <v>1764</v>
      </c>
      <c r="C249" s="922" t="s">
        <v>1765</v>
      </c>
      <c r="D249" s="1475" t="str">
        <f t="shared" si="91"/>
        <v>Niko Grandchamp</v>
      </c>
      <c r="E249" s="667">
        <f t="shared" si="95"/>
        <v>12</v>
      </c>
      <c r="F249" s="666">
        <f t="shared" si="96"/>
        <v>4</v>
      </c>
      <c r="G249" s="666">
        <f t="shared" si="97"/>
        <v>5</v>
      </c>
      <c r="H249" s="666">
        <f t="shared" si="98"/>
        <v>0</v>
      </c>
      <c r="I249" s="665">
        <f t="shared" si="99"/>
        <v>0.41666666666666669</v>
      </c>
      <c r="J249" s="563">
        <v>3</v>
      </c>
      <c r="K249" s="563">
        <v>2</v>
      </c>
      <c r="L249" s="563">
        <v>2</v>
      </c>
      <c r="M249" s="562"/>
      <c r="N249" s="558">
        <v>3</v>
      </c>
      <c r="O249" s="557">
        <v>0</v>
      </c>
      <c r="P249" s="557">
        <v>1</v>
      </c>
      <c r="Q249" s="556"/>
      <c r="R249" s="707"/>
      <c r="S249" s="706"/>
      <c r="T249" s="706"/>
      <c r="U249" s="705"/>
      <c r="V249" s="394"/>
      <c r="W249" s="394"/>
      <c r="X249" s="394"/>
      <c r="Y249" s="393"/>
      <c r="Z249" s="398">
        <v>3</v>
      </c>
      <c r="AA249" s="398">
        <v>0</v>
      </c>
      <c r="AB249" s="398">
        <v>0</v>
      </c>
      <c r="AC249" s="397"/>
      <c r="AD249" s="369"/>
      <c r="AE249" s="407"/>
      <c r="AF249" s="394"/>
      <c r="AG249" s="394"/>
      <c r="AH249" s="393"/>
      <c r="AI249" s="396"/>
      <c r="AJ249" s="396"/>
      <c r="AK249" s="396"/>
      <c r="AL249" s="395"/>
      <c r="AM249" s="394"/>
      <c r="AN249" s="394"/>
      <c r="AO249" s="394"/>
      <c r="AP249" s="393"/>
      <c r="AQ249" s="396"/>
      <c r="AR249" s="396"/>
      <c r="AS249" s="396"/>
      <c r="AT249" s="395"/>
      <c r="AU249" s="394"/>
      <c r="AV249" s="394"/>
      <c r="AW249" s="394"/>
      <c r="AX249" s="393"/>
      <c r="AY249" s="396"/>
      <c r="AZ249" s="396"/>
      <c r="BA249" s="396"/>
      <c r="BB249" s="395"/>
      <c r="BC249" s="369"/>
      <c r="BD249" s="407"/>
      <c r="BE249" s="394"/>
      <c r="BF249" s="394"/>
      <c r="BG249" s="393"/>
      <c r="BH249" s="396"/>
      <c r="BI249" s="396"/>
      <c r="BJ249" s="396"/>
      <c r="BK249" s="449"/>
      <c r="BL249" s="401">
        <v>3</v>
      </c>
      <c r="BM249" s="400">
        <v>2</v>
      </c>
      <c r="BN249" s="400">
        <v>2</v>
      </c>
      <c r="BO249" s="403"/>
      <c r="BP249" s="777"/>
      <c r="BQ249" s="776"/>
      <c r="BR249" s="776"/>
      <c r="BS249" s="775"/>
      <c r="BT249" s="761"/>
      <c r="BU249" s="760"/>
      <c r="BV249" s="760"/>
      <c r="BW249" s="921"/>
      <c r="BX249" s="618"/>
      <c r="BY249" s="618"/>
      <c r="BZ249" s="618"/>
      <c r="CA249" s="618"/>
    </row>
    <row r="250" spans="1:79" s="907" customFormat="1" ht="13.8" thickBot="1">
      <c r="A250" s="920">
        <v>15</v>
      </c>
      <c r="B250" s="919" t="s">
        <v>113</v>
      </c>
      <c r="C250" s="919" t="s">
        <v>1651</v>
      </c>
      <c r="D250" s="1475" t="str">
        <f t="shared" si="91"/>
        <v>Chad Nielsen</v>
      </c>
      <c r="E250" s="662">
        <f t="shared" si="95"/>
        <v>48</v>
      </c>
      <c r="F250" s="661">
        <f t="shared" si="96"/>
        <v>21</v>
      </c>
      <c r="G250" s="661">
        <f t="shared" si="97"/>
        <v>31</v>
      </c>
      <c r="H250" s="661">
        <f t="shared" si="98"/>
        <v>5</v>
      </c>
      <c r="I250" s="660">
        <f t="shared" si="99"/>
        <v>0.64583333333333337</v>
      </c>
      <c r="J250" s="592"/>
      <c r="K250" s="592"/>
      <c r="L250" s="592"/>
      <c r="M250" s="591"/>
      <c r="N250" s="244"/>
      <c r="O250" s="244"/>
      <c r="P250" s="244"/>
      <c r="Q250" s="290"/>
      <c r="R250" s="387"/>
      <c r="S250" s="379"/>
      <c r="T250" s="379"/>
      <c r="U250" s="378"/>
      <c r="V250" s="244"/>
      <c r="W250" s="244"/>
      <c r="X250" s="244"/>
      <c r="Y250" s="377"/>
      <c r="Z250" s="379"/>
      <c r="AA250" s="379"/>
      <c r="AB250" s="379"/>
      <c r="AC250" s="378"/>
      <c r="AD250" s="512"/>
      <c r="AE250" s="916">
        <v>4</v>
      </c>
      <c r="AF250" s="915">
        <v>2</v>
      </c>
      <c r="AG250" s="915">
        <v>3</v>
      </c>
      <c r="AH250" s="914">
        <v>2</v>
      </c>
      <c r="AI250" s="918">
        <v>6</v>
      </c>
      <c r="AJ250" s="918">
        <v>3</v>
      </c>
      <c r="AK250" s="918">
        <v>4</v>
      </c>
      <c r="AL250" s="917">
        <v>1</v>
      </c>
      <c r="AM250" s="244"/>
      <c r="AN250" s="244"/>
      <c r="AO250" s="244"/>
      <c r="AP250" s="377"/>
      <c r="AQ250" s="379"/>
      <c r="AR250" s="379"/>
      <c r="AS250" s="379"/>
      <c r="AT250" s="378"/>
      <c r="AU250" s="915">
        <v>6</v>
      </c>
      <c r="AV250" s="915">
        <v>4</v>
      </c>
      <c r="AW250" s="915">
        <v>5</v>
      </c>
      <c r="AX250" s="914">
        <v>1</v>
      </c>
      <c r="AY250" s="918">
        <v>5</v>
      </c>
      <c r="AZ250" s="918">
        <v>0</v>
      </c>
      <c r="BA250" s="918">
        <v>1</v>
      </c>
      <c r="BB250" s="917"/>
      <c r="BC250" s="512"/>
      <c r="BD250" s="916">
        <v>5</v>
      </c>
      <c r="BE250" s="915">
        <v>2</v>
      </c>
      <c r="BF250" s="915">
        <v>4</v>
      </c>
      <c r="BG250" s="914">
        <v>0</v>
      </c>
      <c r="BH250" s="916">
        <v>5</v>
      </c>
      <c r="BI250" s="915">
        <v>4</v>
      </c>
      <c r="BJ250" s="915">
        <v>5</v>
      </c>
      <c r="BK250" s="914">
        <v>1</v>
      </c>
      <c r="BL250" s="573">
        <v>6</v>
      </c>
      <c r="BM250" s="572">
        <v>4</v>
      </c>
      <c r="BN250" s="572">
        <v>4</v>
      </c>
      <c r="BO250" s="575">
        <v>0</v>
      </c>
      <c r="BP250" s="913">
        <v>5</v>
      </c>
      <c r="BQ250" s="912">
        <v>1</v>
      </c>
      <c r="BR250" s="912">
        <v>3</v>
      </c>
      <c r="BS250" s="911">
        <v>0</v>
      </c>
      <c r="BT250" s="910">
        <v>6</v>
      </c>
      <c r="BU250" s="909">
        <v>1</v>
      </c>
      <c r="BV250" s="909">
        <v>2</v>
      </c>
      <c r="BW250" s="908">
        <v>0</v>
      </c>
      <c r="BX250" s="618"/>
      <c r="BY250" s="618"/>
      <c r="BZ250" s="618"/>
      <c r="CA250" s="618"/>
    </row>
    <row r="251" spans="1:79" ht="13.8" thickBot="1">
      <c r="A251" s="906">
        <v>16</v>
      </c>
      <c r="B251" s="905" t="s">
        <v>118</v>
      </c>
      <c r="C251" s="905" t="s">
        <v>1646</v>
      </c>
      <c r="D251" s="1475" t="str">
        <f t="shared" si="91"/>
        <v>Will Thomas</v>
      </c>
      <c r="E251" s="566">
        <f t="shared" si="95"/>
        <v>17</v>
      </c>
      <c r="F251" s="631">
        <f t="shared" si="96"/>
        <v>6</v>
      </c>
      <c r="G251" s="631">
        <f t="shared" si="97"/>
        <v>9</v>
      </c>
      <c r="H251" s="631">
        <f t="shared" si="98"/>
        <v>0</v>
      </c>
      <c r="I251" s="630">
        <f t="shared" si="99"/>
        <v>0.52941176470588236</v>
      </c>
      <c r="J251" s="904"/>
      <c r="K251" s="904"/>
      <c r="L251" s="904"/>
      <c r="M251" s="903"/>
      <c r="N251" s="465"/>
      <c r="O251" s="465"/>
      <c r="P251" s="465"/>
      <c r="Q251" s="867"/>
      <c r="R251" s="902"/>
      <c r="S251" s="467"/>
      <c r="T251" s="467"/>
      <c r="U251" s="466"/>
      <c r="V251" s="394"/>
      <c r="W251" s="394"/>
      <c r="X251" s="394"/>
      <c r="Y251" s="393"/>
      <c r="Z251" s="398"/>
      <c r="AA251" s="398"/>
      <c r="AB251" s="398"/>
      <c r="AC251" s="397"/>
      <c r="AD251" s="369"/>
      <c r="AE251" s="407"/>
      <c r="AF251" s="394"/>
      <c r="AG251" s="394"/>
      <c r="AH251" s="393"/>
      <c r="AI251" s="396"/>
      <c r="AJ251" s="396"/>
      <c r="AK251" s="396"/>
      <c r="AL251" s="395"/>
      <c r="AM251" s="394"/>
      <c r="AN251" s="394"/>
      <c r="AO251" s="394"/>
      <c r="AP251" s="393"/>
      <c r="AQ251" s="396"/>
      <c r="AR251" s="396"/>
      <c r="AS251" s="396"/>
      <c r="AT251" s="395"/>
      <c r="AU251" s="394"/>
      <c r="AV251" s="394"/>
      <c r="AW251" s="394"/>
      <c r="AX251" s="393"/>
      <c r="AY251" s="396"/>
      <c r="AZ251" s="396"/>
      <c r="BA251" s="396"/>
      <c r="BB251" s="395"/>
      <c r="BC251" s="369"/>
      <c r="BD251" s="407"/>
      <c r="BE251" s="394"/>
      <c r="BF251" s="394"/>
      <c r="BG251" s="393"/>
      <c r="BH251" s="396"/>
      <c r="BI251" s="396"/>
      <c r="BJ251" s="396"/>
      <c r="BK251" s="449"/>
      <c r="BL251" s="401">
        <v>7</v>
      </c>
      <c r="BM251" s="400">
        <v>2</v>
      </c>
      <c r="BN251" s="400">
        <v>2</v>
      </c>
      <c r="BO251" s="403"/>
      <c r="BP251" s="901">
        <v>5</v>
      </c>
      <c r="BQ251" s="900">
        <v>2</v>
      </c>
      <c r="BR251" s="900">
        <v>3</v>
      </c>
      <c r="BS251" s="899"/>
      <c r="BT251" s="558">
        <v>5</v>
      </c>
      <c r="BU251" s="898">
        <v>2</v>
      </c>
      <c r="BV251" s="898">
        <v>4</v>
      </c>
      <c r="BW251" s="897"/>
    </row>
    <row r="252" spans="1:79" ht="13.8" thickBot="1">
      <c r="A252" s="540"/>
      <c r="B252" s="555" t="s">
        <v>1299</v>
      </c>
      <c r="C252" s="555"/>
      <c r="D252" s="555"/>
      <c r="E252" s="554">
        <f>SUM(E236:E251)</f>
        <v>871</v>
      </c>
      <c r="F252" s="553">
        <f>SUM(F236:F251)</f>
        <v>319</v>
      </c>
      <c r="G252" s="553">
        <f>SUM(G236:G251)</f>
        <v>487</v>
      </c>
      <c r="H252" s="553">
        <f>SUM(H236:H251)</f>
        <v>33</v>
      </c>
      <c r="I252" s="552">
        <f t="shared" si="99"/>
        <v>0.55912743972445467</v>
      </c>
      <c r="J252" s="368">
        <f>SUM(J236:J248,J249:J249)</f>
        <v>53</v>
      </c>
      <c r="K252" s="368">
        <f>SUM(K236:K248,K249:K249)</f>
        <v>19</v>
      </c>
      <c r="L252" s="368">
        <f>SUM(L236:L248,L249:L249)</f>
        <v>27</v>
      </c>
      <c r="M252" s="368">
        <f>SUM(M236:M248,M249:M249)</f>
        <v>4</v>
      </c>
      <c r="N252" s="543">
        <f t="shared" ref="N252:AC252" si="100">SUM(N236:N249)</f>
        <v>43</v>
      </c>
      <c r="O252" s="542">
        <f t="shared" si="100"/>
        <v>9</v>
      </c>
      <c r="P252" s="542">
        <f t="shared" si="100"/>
        <v>19</v>
      </c>
      <c r="Q252" s="541">
        <f t="shared" si="100"/>
        <v>0</v>
      </c>
      <c r="R252" s="543">
        <f t="shared" si="100"/>
        <v>60</v>
      </c>
      <c r="S252" s="542">
        <f t="shared" si="100"/>
        <v>22</v>
      </c>
      <c r="T252" s="542">
        <f t="shared" si="100"/>
        <v>35</v>
      </c>
      <c r="U252" s="541">
        <f t="shared" si="100"/>
        <v>4</v>
      </c>
      <c r="V252" s="543">
        <f t="shared" si="100"/>
        <v>44</v>
      </c>
      <c r="W252" s="542">
        <f t="shared" si="100"/>
        <v>10</v>
      </c>
      <c r="X252" s="542">
        <f t="shared" si="100"/>
        <v>20</v>
      </c>
      <c r="Y252" s="541">
        <f t="shared" si="100"/>
        <v>1</v>
      </c>
      <c r="Z252" s="543">
        <f t="shared" si="100"/>
        <v>44</v>
      </c>
      <c r="AA252" s="542">
        <f t="shared" si="100"/>
        <v>15</v>
      </c>
      <c r="AB252" s="542">
        <f t="shared" si="100"/>
        <v>19</v>
      </c>
      <c r="AC252" s="541">
        <f t="shared" si="100"/>
        <v>0</v>
      </c>
      <c r="AD252" s="421"/>
      <c r="AE252" s="543">
        <f t="shared" ref="AE252:AL252" si="101">SUM(AE236:AE251)</f>
        <v>57</v>
      </c>
      <c r="AF252" s="542">
        <f t="shared" si="101"/>
        <v>29</v>
      </c>
      <c r="AG252" s="542">
        <f t="shared" si="101"/>
        <v>40</v>
      </c>
      <c r="AH252" s="541">
        <f t="shared" si="101"/>
        <v>9</v>
      </c>
      <c r="AI252" s="543">
        <f t="shared" si="101"/>
        <v>60</v>
      </c>
      <c r="AJ252" s="542">
        <f t="shared" si="101"/>
        <v>22</v>
      </c>
      <c r="AK252" s="542">
        <f t="shared" si="101"/>
        <v>36</v>
      </c>
      <c r="AL252" s="541">
        <f t="shared" si="101"/>
        <v>3</v>
      </c>
      <c r="AM252" s="543">
        <f t="shared" ref="AM252:AT252" si="102">SUM(AM236:AM249)</f>
        <v>67</v>
      </c>
      <c r="AN252" s="542">
        <f t="shared" si="102"/>
        <v>21</v>
      </c>
      <c r="AO252" s="542">
        <f t="shared" si="102"/>
        <v>38</v>
      </c>
      <c r="AP252" s="541">
        <f t="shared" si="102"/>
        <v>0</v>
      </c>
      <c r="AQ252" s="543">
        <f t="shared" si="102"/>
        <v>58</v>
      </c>
      <c r="AR252" s="542">
        <f t="shared" si="102"/>
        <v>21</v>
      </c>
      <c r="AS252" s="542">
        <f t="shared" si="102"/>
        <v>33</v>
      </c>
      <c r="AT252" s="541">
        <f t="shared" si="102"/>
        <v>0</v>
      </c>
      <c r="AU252" s="543">
        <f t="shared" ref="AU252:BB252" si="103">SUM(AU236:AU251)</f>
        <v>69</v>
      </c>
      <c r="AV252" s="542">
        <f t="shared" si="103"/>
        <v>32</v>
      </c>
      <c r="AW252" s="542">
        <f t="shared" si="103"/>
        <v>43</v>
      </c>
      <c r="AX252" s="541">
        <f t="shared" si="103"/>
        <v>5</v>
      </c>
      <c r="AY252" s="543">
        <f t="shared" si="103"/>
        <v>49</v>
      </c>
      <c r="AZ252" s="542">
        <f t="shared" si="103"/>
        <v>14</v>
      </c>
      <c r="BA252" s="542">
        <f t="shared" si="103"/>
        <v>23</v>
      </c>
      <c r="BB252" s="541">
        <f t="shared" si="103"/>
        <v>1</v>
      </c>
      <c r="BC252" s="421"/>
      <c r="BD252" s="543">
        <f t="shared" ref="BD252:BW252" si="104">SUM(BD236:BD251)</f>
        <v>48</v>
      </c>
      <c r="BE252" s="542">
        <f t="shared" si="104"/>
        <v>9</v>
      </c>
      <c r="BF252" s="542">
        <f t="shared" si="104"/>
        <v>19</v>
      </c>
      <c r="BG252" s="541">
        <f t="shared" si="104"/>
        <v>1</v>
      </c>
      <c r="BH252" s="543">
        <f t="shared" si="104"/>
        <v>47</v>
      </c>
      <c r="BI252" s="542">
        <f t="shared" si="104"/>
        <v>18</v>
      </c>
      <c r="BJ252" s="542">
        <f t="shared" si="104"/>
        <v>26</v>
      </c>
      <c r="BK252" s="541">
        <f t="shared" si="104"/>
        <v>3</v>
      </c>
      <c r="BL252" s="543">
        <f t="shared" si="104"/>
        <v>68</v>
      </c>
      <c r="BM252" s="542">
        <f t="shared" si="104"/>
        <v>33</v>
      </c>
      <c r="BN252" s="542">
        <f t="shared" si="104"/>
        <v>46</v>
      </c>
      <c r="BO252" s="541">
        <f t="shared" si="104"/>
        <v>0</v>
      </c>
      <c r="BP252" s="896">
        <f t="shared" si="104"/>
        <v>51</v>
      </c>
      <c r="BQ252" s="895">
        <f t="shared" si="104"/>
        <v>13</v>
      </c>
      <c r="BR252" s="895">
        <f t="shared" si="104"/>
        <v>28</v>
      </c>
      <c r="BS252" s="894">
        <f t="shared" si="104"/>
        <v>1</v>
      </c>
      <c r="BT252" s="422">
        <f t="shared" si="104"/>
        <v>53</v>
      </c>
      <c r="BU252" s="366">
        <f t="shared" si="104"/>
        <v>32</v>
      </c>
      <c r="BV252" s="366">
        <f t="shared" si="104"/>
        <v>35</v>
      </c>
      <c r="BW252" s="365">
        <f t="shared" si="104"/>
        <v>1</v>
      </c>
    </row>
    <row r="253" spans="1:79" ht="16.2" thickBot="1">
      <c r="A253" s="540"/>
      <c r="B253" s="540"/>
      <c r="C253" s="540"/>
      <c r="D253" s="540"/>
      <c r="E253" s="1916" t="s">
        <v>1296</v>
      </c>
      <c r="F253" s="1917"/>
      <c r="G253" s="1917"/>
      <c r="H253" s="1917"/>
      <c r="I253" s="1918"/>
      <c r="J253" s="1909">
        <v>13</v>
      </c>
      <c r="K253" s="1910"/>
      <c r="L253" s="1910"/>
      <c r="M253" s="1911"/>
      <c r="N253" s="1909">
        <v>13</v>
      </c>
      <c r="O253" s="1910"/>
      <c r="P253" s="1910"/>
      <c r="Q253" s="1911"/>
      <c r="R253" s="1946" t="s">
        <v>1348</v>
      </c>
      <c r="S253" s="1928"/>
      <c r="T253" s="1928"/>
      <c r="U253" s="1929"/>
      <c r="V253" s="1909">
        <v>12.33</v>
      </c>
      <c r="W253" s="1910"/>
      <c r="X253" s="1910"/>
      <c r="Y253" s="1911"/>
      <c r="Z253" s="1909">
        <v>12.25</v>
      </c>
      <c r="AA253" s="1910"/>
      <c r="AB253" s="1910"/>
      <c r="AC253" s="1911"/>
      <c r="AD253" s="539"/>
      <c r="AE253" s="1946" t="s">
        <v>1348</v>
      </c>
      <c r="AF253" s="1928"/>
      <c r="AG253" s="1928"/>
      <c r="AH253" s="1929"/>
      <c r="AI253" s="1946" t="s">
        <v>1348</v>
      </c>
      <c r="AJ253" s="1928"/>
      <c r="AK253" s="1928"/>
      <c r="AL253" s="1929"/>
      <c r="AM253" s="1909">
        <v>12</v>
      </c>
      <c r="AN253" s="1910"/>
      <c r="AO253" s="1910"/>
      <c r="AP253" s="1911"/>
      <c r="AQ253" s="1952" t="s">
        <v>1347</v>
      </c>
      <c r="AR253" s="1953"/>
      <c r="AS253" s="1953"/>
      <c r="AT253" s="1954"/>
      <c r="AU253" s="1909">
        <v>13</v>
      </c>
      <c r="AV253" s="1910"/>
      <c r="AW253" s="1910"/>
      <c r="AX253" s="1911"/>
      <c r="AY253" s="1909">
        <v>12.5</v>
      </c>
      <c r="AZ253" s="1910"/>
      <c r="BA253" s="1910"/>
      <c r="BB253" s="1911"/>
      <c r="BC253" s="539"/>
      <c r="BD253" s="1926" t="s">
        <v>1346</v>
      </c>
      <c r="BE253" s="1910"/>
      <c r="BF253" s="1910"/>
      <c r="BG253" s="1911"/>
      <c r="BH253" s="1909" t="s">
        <v>1345</v>
      </c>
      <c r="BI253" s="1910"/>
      <c r="BJ253" s="1910"/>
      <c r="BK253" s="1911"/>
      <c r="BL253" s="1909" t="s">
        <v>1344</v>
      </c>
      <c r="BM253" s="1910"/>
      <c r="BN253" s="1910"/>
      <c r="BO253" s="1911"/>
      <c r="BP253" s="1909"/>
      <c r="BQ253" s="1910"/>
      <c r="BR253" s="1910"/>
      <c r="BS253" s="1911"/>
      <c r="BT253" s="1909"/>
      <c r="BU253" s="1910"/>
      <c r="BV253" s="1910"/>
      <c r="BW253" s="1911"/>
    </row>
    <row r="255" spans="1:79">
      <c r="B255" s="893" t="s">
        <v>1343</v>
      </c>
      <c r="C255" s="893"/>
      <c r="D255" s="893"/>
    </row>
  </sheetData>
  <autoFilter ref="B1:B255" xr:uid="{00000000-0009-0000-0000-00000B000000}"/>
  <mergeCells count="636">
    <mergeCell ref="E253:I253"/>
    <mergeCell ref="J253:M253"/>
    <mergeCell ref="N253:Q253"/>
    <mergeCell ref="R253:U253"/>
    <mergeCell ref="V253:Y253"/>
    <mergeCell ref="Z253:AC253"/>
    <mergeCell ref="AE253:AH253"/>
    <mergeCell ref="AI253:AL253"/>
    <mergeCell ref="AQ253:AT253"/>
    <mergeCell ref="AQ231:AT231"/>
    <mergeCell ref="AU231:AX231"/>
    <mergeCell ref="AY231:BB231"/>
    <mergeCell ref="BD231:BG231"/>
    <mergeCell ref="BH231:BK231"/>
    <mergeCell ref="BD234:BG234"/>
    <mergeCell ref="BH234:BK234"/>
    <mergeCell ref="BD233:BG233"/>
    <mergeCell ref="BH233:BK233"/>
    <mergeCell ref="BL233:BO233"/>
    <mergeCell ref="BP233:BS233"/>
    <mergeCell ref="BT233:BW233"/>
    <mergeCell ref="BH253:BK253"/>
    <mergeCell ref="BL253:BO253"/>
    <mergeCell ref="AE234:AH234"/>
    <mergeCell ref="AI234:AL234"/>
    <mergeCell ref="AM234:AP234"/>
    <mergeCell ref="AQ234:AT234"/>
    <mergeCell ref="AU234:AX234"/>
    <mergeCell ref="AY234:BB234"/>
    <mergeCell ref="BL234:BO234"/>
    <mergeCell ref="AM253:AP253"/>
    <mergeCell ref="BP253:BS253"/>
    <mergeCell ref="BT253:BW253"/>
    <mergeCell ref="AU253:AX253"/>
    <mergeCell ref="AY253:BB253"/>
    <mergeCell ref="BD253:BG253"/>
    <mergeCell ref="BP234:BS234"/>
    <mergeCell ref="BT234:BW234"/>
    <mergeCell ref="A233:A235"/>
    <mergeCell ref="B233:B235"/>
    <mergeCell ref="E233:I233"/>
    <mergeCell ref="J233:M233"/>
    <mergeCell ref="N233:Q233"/>
    <mergeCell ref="R233:U233"/>
    <mergeCell ref="V233:Y233"/>
    <mergeCell ref="AY233:BB233"/>
    <mergeCell ref="AI233:AL233"/>
    <mergeCell ref="AM233:AP233"/>
    <mergeCell ref="AQ233:AT233"/>
    <mergeCell ref="AU233:AX233"/>
    <mergeCell ref="E234:I234"/>
    <mergeCell ref="J234:M234"/>
    <mergeCell ref="N234:Q234"/>
    <mergeCell ref="R234:U234"/>
    <mergeCell ref="V234:Y234"/>
    <mergeCell ref="Z234:AC234"/>
    <mergeCell ref="E231:I231"/>
    <mergeCell ref="J231:M231"/>
    <mergeCell ref="N231:Q231"/>
    <mergeCell ref="R231:U231"/>
    <mergeCell ref="V231:Y231"/>
    <mergeCell ref="Z231:AC231"/>
    <mergeCell ref="AE231:AH231"/>
    <mergeCell ref="Z233:AC233"/>
    <mergeCell ref="AE233:AH233"/>
    <mergeCell ref="AI231:AL231"/>
    <mergeCell ref="AM231:AP231"/>
    <mergeCell ref="BL211:BO211"/>
    <mergeCell ref="BP211:BS211"/>
    <mergeCell ref="BT211:BW211"/>
    <mergeCell ref="E212:I212"/>
    <mergeCell ref="J212:M212"/>
    <mergeCell ref="N212:Q212"/>
    <mergeCell ref="R212:U212"/>
    <mergeCell ref="V212:Y212"/>
    <mergeCell ref="BL231:BO231"/>
    <mergeCell ref="BP231:BS231"/>
    <mergeCell ref="BT231:BW231"/>
    <mergeCell ref="AY212:BB212"/>
    <mergeCell ref="BD212:BG212"/>
    <mergeCell ref="BH212:BK212"/>
    <mergeCell ref="BL212:BO212"/>
    <mergeCell ref="BP212:BS212"/>
    <mergeCell ref="BT212:BW212"/>
    <mergeCell ref="Z212:AC212"/>
    <mergeCell ref="AE212:AH212"/>
    <mergeCell ref="AI212:AL212"/>
    <mergeCell ref="AM212:AP212"/>
    <mergeCell ref="AQ212:AT212"/>
    <mergeCell ref="AU212:AX212"/>
    <mergeCell ref="A211:A213"/>
    <mergeCell ref="B211:B213"/>
    <mergeCell ref="E211:I211"/>
    <mergeCell ref="J211:M211"/>
    <mergeCell ref="N211:Q211"/>
    <mergeCell ref="R211:U211"/>
    <mergeCell ref="V211:Y211"/>
    <mergeCell ref="Z211:AC211"/>
    <mergeCell ref="AM192:AP192"/>
    <mergeCell ref="AQ210:AT210"/>
    <mergeCell ref="BD211:BG211"/>
    <mergeCell ref="BH211:BK211"/>
    <mergeCell ref="E210:I210"/>
    <mergeCell ref="J210:M210"/>
    <mergeCell ref="N210:Q210"/>
    <mergeCell ref="R210:U210"/>
    <mergeCell ref="V210:Y210"/>
    <mergeCell ref="Z210:AC210"/>
    <mergeCell ref="AE210:AH210"/>
    <mergeCell ref="AI210:AL210"/>
    <mergeCell ref="AE211:AH211"/>
    <mergeCell ref="AI211:AL211"/>
    <mergeCell ref="AM211:AP211"/>
    <mergeCell ref="AQ211:AT211"/>
    <mergeCell ref="AU211:AX211"/>
    <mergeCell ref="AY211:BB211"/>
    <mergeCell ref="AU210:AX210"/>
    <mergeCell ref="AY210:BB210"/>
    <mergeCell ref="BD210:BG210"/>
    <mergeCell ref="BH210:BK210"/>
    <mergeCell ref="AM210:AP210"/>
    <mergeCell ref="BP210:BS210"/>
    <mergeCell ref="BT210:BW210"/>
    <mergeCell ref="BL210:BO210"/>
    <mergeCell ref="BL192:BO192"/>
    <mergeCell ref="BP192:BS192"/>
    <mergeCell ref="BT192:BW192"/>
    <mergeCell ref="AQ189:AT189"/>
    <mergeCell ref="AU189:AX189"/>
    <mergeCell ref="AY189:BB189"/>
    <mergeCell ref="BD189:BG189"/>
    <mergeCell ref="BH189:BK189"/>
    <mergeCell ref="AQ192:AT192"/>
    <mergeCell ref="AU192:AX192"/>
    <mergeCell ref="AY192:BB192"/>
    <mergeCell ref="BL191:BO191"/>
    <mergeCell ref="BP191:BS191"/>
    <mergeCell ref="BT191:BW191"/>
    <mergeCell ref="A191:A193"/>
    <mergeCell ref="B191:B193"/>
    <mergeCell ref="E191:I191"/>
    <mergeCell ref="J191:M191"/>
    <mergeCell ref="N191:Q191"/>
    <mergeCell ref="R191:U191"/>
    <mergeCell ref="V191:Y191"/>
    <mergeCell ref="BD192:BG192"/>
    <mergeCell ref="BH192:BK192"/>
    <mergeCell ref="AY191:BB191"/>
    <mergeCell ref="BD191:BG191"/>
    <mergeCell ref="BH191:BK191"/>
    <mergeCell ref="AI191:AL191"/>
    <mergeCell ref="AM191:AP191"/>
    <mergeCell ref="AQ191:AT191"/>
    <mergeCell ref="AU191:AX191"/>
    <mergeCell ref="E192:I192"/>
    <mergeCell ref="J192:M192"/>
    <mergeCell ref="N192:Q192"/>
    <mergeCell ref="R192:U192"/>
    <mergeCell ref="V192:Y192"/>
    <mergeCell ref="Z192:AC192"/>
    <mergeCell ref="AE192:AH192"/>
    <mergeCell ref="AI192:AL192"/>
    <mergeCell ref="E189:I189"/>
    <mergeCell ref="J189:M189"/>
    <mergeCell ref="N189:Q189"/>
    <mergeCell ref="R189:U189"/>
    <mergeCell ref="V189:Y189"/>
    <mergeCell ref="Z189:AC189"/>
    <mergeCell ref="AE189:AH189"/>
    <mergeCell ref="Z191:AC191"/>
    <mergeCell ref="AE191:AH191"/>
    <mergeCell ref="AI189:AL189"/>
    <mergeCell ref="AM189:AP189"/>
    <mergeCell ref="BL169:BO169"/>
    <mergeCell ref="BP169:BS169"/>
    <mergeCell ref="BT169:BW169"/>
    <mergeCell ref="E170:I170"/>
    <mergeCell ref="J170:M170"/>
    <mergeCell ref="N170:Q170"/>
    <mergeCell ref="R170:U170"/>
    <mergeCell ref="V170:Y170"/>
    <mergeCell ref="BL189:BO189"/>
    <mergeCell ref="BP189:BS189"/>
    <mergeCell ref="BT189:BW189"/>
    <mergeCell ref="AY170:BB170"/>
    <mergeCell ref="BD170:BG170"/>
    <mergeCell ref="BH170:BK170"/>
    <mergeCell ref="BL170:BO170"/>
    <mergeCell ref="BP170:BS170"/>
    <mergeCell ref="BT170:BW170"/>
    <mergeCell ref="Z170:AC170"/>
    <mergeCell ref="AE170:AH170"/>
    <mergeCell ref="AI170:AL170"/>
    <mergeCell ref="AM170:AP170"/>
    <mergeCell ref="AQ170:AT170"/>
    <mergeCell ref="AU170:AX170"/>
    <mergeCell ref="A169:A171"/>
    <mergeCell ref="B169:B171"/>
    <mergeCell ref="E169:I169"/>
    <mergeCell ref="J169:M169"/>
    <mergeCell ref="N169:Q169"/>
    <mergeCell ref="R169:U169"/>
    <mergeCell ref="V169:Y169"/>
    <mergeCell ref="Z169:AC169"/>
    <mergeCell ref="AM148:AP148"/>
    <mergeCell ref="AQ166:AT166"/>
    <mergeCell ref="BD169:BG169"/>
    <mergeCell ref="BH169:BK169"/>
    <mergeCell ref="E166:I166"/>
    <mergeCell ref="J166:M166"/>
    <mergeCell ref="N166:Q166"/>
    <mergeCell ref="R166:U166"/>
    <mergeCell ref="V166:Y166"/>
    <mergeCell ref="Z166:AC166"/>
    <mergeCell ref="AE166:AH166"/>
    <mergeCell ref="AI166:AL166"/>
    <mergeCell ref="AE169:AH169"/>
    <mergeCell ref="AI169:AL169"/>
    <mergeCell ref="AM169:AP169"/>
    <mergeCell ref="AQ169:AT169"/>
    <mergeCell ref="AU169:AX169"/>
    <mergeCell ref="AY169:BB169"/>
    <mergeCell ref="AU166:AX166"/>
    <mergeCell ref="AY166:BB166"/>
    <mergeCell ref="BD166:BG166"/>
    <mergeCell ref="BH166:BK166"/>
    <mergeCell ref="AM166:AP166"/>
    <mergeCell ref="BP166:BS166"/>
    <mergeCell ref="BT166:BW166"/>
    <mergeCell ref="BL166:BO166"/>
    <mergeCell ref="BL148:BO148"/>
    <mergeCell ref="BP148:BS148"/>
    <mergeCell ref="BT148:BW148"/>
    <mergeCell ref="AQ145:AT145"/>
    <mergeCell ref="AU145:AX145"/>
    <mergeCell ref="AY145:BB145"/>
    <mergeCell ref="BD145:BG145"/>
    <mergeCell ref="BH145:BK145"/>
    <mergeCell ref="AQ148:AT148"/>
    <mergeCell ref="AU148:AX148"/>
    <mergeCell ref="AY148:BB148"/>
    <mergeCell ref="BL147:BO147"/>
    <mergeCell ref="BP147:BS147"/>
    <mergeCell ref="BT147:BW147"/>
    <mergeCell ref="A147:A149"/>
    <mergeCell ref="B147:B149"/>
    <mergeCell ref="E147:I147"/>
    <mergeCell ref="J147:M147"/>
    <mergeCell ref="N147:Q147"/>
    <mergeCell ref="R147:U147"/>
    <mergeCell ref="V147:Y147"/>
    <mergeCell ref="BD148:BG148"/>
    <mergeCell ref="BH148:BK148"/>
    <mergeCell ref="AY147:BB147"/>
    <mergeCell ref="BD147:BG147"/>
    <mergeCell ref="BH147:BK147"/>
    <mergeCell ref="AI147:AL147"/>
    <mergeCell ref="AM147:AP147"/>
    <mergeCell ref="AQ147:AT147"/>
    <mergeCell ref="AU147:AX147"/>
    <mergeCell ref="E148:I148"/>
    <mergeCell ref="J148:M148"/>
    <mergeCell ref="N148:Q148"/>
    <mergeCell ref="R148:U148"/>
    <mergeCell ref="V148:Y148"/>
    <mergeCell ref="Z148:AC148"/>
    <mergeCell ref="AE148:AH148"/>
    <mergeCell ref="AI148:AL148"/>
    <mergeCell ref="E145:I145"/>
    <mergeCell ref="J145:M145"/>
    <mergeCell ref="N145:Q145"/>
    <mergeCell ref="R145:U145"/>
    <mergeCell ref="V145:Y145"/>
    <mergeCell ref="Z145:AC145"/>
    <mergeCell ref="AE145:AH145"/>
    <mergeCell ref="Z147:AC147"/>
    <mergeCell ref="AE147:AH147"/>
    <mergeCell ref="AI145:AL145"/>
    <mergeCell ref="AM145:AP145"/>
    <mergeCell ref="BL126:BO126"/>
    <mergeCell ref="BP126:BS126"/>
    <mergeCell ref="BT126:BW126"/>
    <mergeCell ref="E127:I127"/>
    <mergeCell ref="J127:M127"/>
    <mergeCell ref="N127:Q127"/>
    <mergeCell ref="R127:U127"/>
    <mergeCell ref="V127:Y127"/>
    <mergeCell ref="BL145:BO145"/>
    <mergeCell ref="BP145:BS145"/>
    <mergeCell ref="BT145:BW145"/>
    <mergeCell ref="AY127:BB127"/>
    <mergeCell ref="BD127:BG127"/>
    <mergeCell ref="BH127:BK127"/>
    <mergeCell ref="BL127:BO127"/>
    <mergeCell ref="BP127:BS127"/>
    <mergeCell ref="BT127:BW127"/>
    <mergeCell ref="Z127:AC127"/>
    <mergeCell ref="AE127:AH127"/>
    <mergeCell ref="AI127:AL127"/>
    <mergeCell ref="AM127:AP127"/>
    <mergeCell ref="AQ127:AT127"/>
    <mergeCell ref="AU127:AX127"/>
    <mergeCell ref="A126:A128"/>
    <mergeCell ref="B126:B128"/>
    <mergeCell ref="E126:I126"/>
    <mergeCell ref="J126:M126"/>
    <mergeCell ref="N126:Q126"/>
    <mergeCell ref="R126:U126"/>
    <mergeCell ref="V126:Y126"/>
    <mergeCell ref="Z126:AC126"/>
    <mergeCell ref="AM107:AP107"/>
    <mergeCell ref="AQ124:AT124"/>
    <mergeCell ref="BD126:BG126"/>
    <mergeCell ref="BH126:BK126"/>
    <mergeCell ref="E124:I124"/>
    <mergeCell ref="J124:M124"/>
    <mergeCell ref="N124:Q124"/>
    <mergeCell ref="R124:U124"/>
    <mergeCell ref="V124:Y124"/>
    <mergeCell ref="Z124:AC124"/>
    <mergeCell ref="AE124:AH124"/>
    <mergeCell ref="AI124:AL124"/>
    <mergeCell ref="AE126:AH126"/>
    <mergeCell ref="AI126:AL126"/>
    <mergeCell ref="AM126:AP126"/>
    <mergeCell ref="AQ126:AT126"/>
    <mergeCell ref="AU126:AX126"/>
    <mergeCell ref="AY126:BB126"/>
    <mergeCell ref="AU124:AX124"/>
    <mergeCell ref="AY124:BB124"/>
    <mergeCell ref="BD124:BG124"/>
    <mergeCell ref="BH124:BK124"/>
    <mergeCell ref="AM124:AP124"/>
    <mergeCell ref="BP124:BS124"/>
    <mergeCell ref="BT124:BW124"/>
    <mergeCell ref="BL124:BO124"/>
    <mergeCell ref="BL107:BO107"/>
    <mergeCell ref="BP107:BS107"/>
    <mergeCell ref="BT107:BW107"/>
    <mergeCell ref="AQ104:AT104"/>
    <mergeCell ref="AU104:AX104"/>
    <mergeCell ref="AY104:BB104"/>
    <mergeCell ref="BD104:BG104"/>
    <mergeCell ref="BH104:BK104"/>
    <mergeCell ref="AQ107:AT107"/>
    <mergeCell ref="AU107:AX107"/>
    <mergeCell ref="AY107:BB107"/>
    <mergeCell ref="BL106:BO106"/>
    <mergeCell ref="BP106:BS106"/>
    <mergeCell ref="BT106:BW106"/>
    <mergeCell ref="A106:A108"/>
    <mergeCell ref="B106:B108"/>
    <mergeCell ref="E106:I106"/>
    <mergeCell ref="J106:M106"/>
    <mergeCell ref="N106:Q106"/>
    <mergeCell ref="R106:U106"/>
    <mergeCell ref="V106:Y106"/>
    <mergeCell ref="BD107:BG107"/>
    <mergeCell ref="BH107:BK107"/>
    <mergeCell ref="AY106:BB106"/>
    <mergeCell ref="BD106:BG106"/>
    <mergeCell ref="BH106:BK106"/>
    <mergeCell ref="AI106:AL106"/>
    <mergeCell ref="AM106:AP106"/>
    <mergeCell ref="AQ106:AT106"/>
    <mergeCell ref="AU106:AX106"/>
    <mergeCell ref="E107:I107"/>
    <mergeCell ref="J107:M107"/>
    <mergeCell ref="N107:Q107"/>
    <mergeCell ref="R107:U107"/>
    <mergeCell ref="V107:Y107"/>
    <mergeCell ref="Z107:AC107"/>
    <mergeCell ref="AE107:AH107"/>
    <mergeCell ref="AI107:AL107"/>
    <mergeCell ref="E104:I104"/>
    <mergeCell ref="J104:M104"/>
    <mergeCell ref="N104:Q104"/>
    <mergeCell ref="R104:U104"/>
    <mergeCell ref="V104:Y104"/>
    <mergeCell ref="Z104:AC104"/>
    <mergeCell ref="AE104:AH104"/>
    <mergeCell ref="Z106:AC106"/>
    <mergeCell ref="AE106:AH106"/>
    <mergeCell ref="AI104:AL104"/>
    <mergeCell ref="AM104:AP104"/>
    <mergeCell ref="BL85:BO85"/>
    <mergeCell ref="BP85:BS85"/>
    <mergeCell ref="BT85:BW85"/>
    <mergeCell ref="E86:I86"/>
    <mergeCell ref="J86:M86"/>
    <mergeCell ref="N86:Q86"/>
    <mergeCell ref="R86:U86"/>
    <mergeCell ref="V86:Y86"/>
    <mergeCell ref="BL104:BO104"/>
    <mergeCell ref="BP104:BS104"/>
    <mergeCell ref="BT104:BW104"/>
    <mergeCell ref="AY86:BB86"/>
    <mergeCell ref="BD86:BG86"/>
    <mergeCell ref="BH86:BK86"/>
    <mergeCell ref="BL86:BO86"/>
    <mergeCell ref="BP86:BS86"/>
    <mergeCell ref="BT86:BW86"/>
    <mergeCell ref="Z86:AC86"/>
    <mergeCell ref="AE86:AH86"/>
    <mergeCell ref="AI86:AL86"/>
    <mergeCell ref="AM86:AP86"/>
    <mergeCell ref="AQ86:AT86"/>
    <mergeCell ref="AU86:AX86"/>
    <mergeCell ref="A85:A87"/>
    <mergeCell ref="B85:B87"/>
    <mergeCell ref="E85:I85"/>
    <mergeCell ref="J85:M85"/>
    <mergeCell ref="N85:Q85"/>
    <mergeCell ref="R85:U85"/>
    <mergeCell ref="V85:Y85"/>
    <mergeCell ref="Z85:AC85"/>
    <mergeCell ref="AM65:AP65"/>
    <mergeCell ref="AQ83:AT83"/>
    <mergeCell ref="BD85:BG85"/>
    <mergeCell ref="BH85:BK85"/>
    <mergeCell ref="E83:I83"/>
    <mergeCell ref="J83:M83"/>
    <mergeCell ref="N83:Q83"/>
    <mergeCell ref="R83:U83"/>
    <mergeCell ref="V83:Y83"/>
    <mergeCell ref="Z83:AC83"/>
    <mergeCell ref="AE83:AH83"/>
    <mergeCell ref="AI83:AL83"/>
    <mergeCell ref="AE85:AH85"/>
    <mergeCell ref="AI85:AL85"/>
    <mergeCell ref="AM85:AP85"/>
    <mergeCell ref="AQ85:AT85"/>
    <mergeCell ref="AU85:AX85"/>
    <mergeCell ref="AY85:BB85"/>
    <mergeCell ref="AU83:AX83"/>
    <mergeCell ref="AY83:BB83"/>
    <mergeCell ref="BD83:BG83"/>
    <mergeCell ref="BH83:BK83"/>
    <mergeCell ref="AM83:AP83"/>
    <mergeCell ref="BP83:BS83"/>
    <mergeCell ref="BT83:BW83"/>
    <mergeCell ref="BL83:BO83"/>
    <mergeCell ref="BL65:BO65"/>
    <mergeCell ref="BP65:BS65"/>
    <mergeCell ref="BT65:BW65"/>
    <mergeCell ref="AQ62:AT62"/>
    <mergeCell ref="AU62:AX62"/>
    <mergeCell ref="AY62:BB62"/>
    <mergeCell ref="BD62:BG62"/>
    <mergeCell ref="BH62:BK62"/>
    <mergeCell ref="AQ65:AT65"/>
    <mergeCell ref="AU65:AX65"/>
    <mergeCell ref="AY65:BB65"/>
    <mergeCell ref="BL64:BO64"/>
    <mergeCell ref="BP64:BS64"/>
    <mergeCell ref="BT64:BW64"/>
    <mergeCell ref="A64:A66"/>
    <mergeCell ref="B64:B66"/>
    <mergeCell ref="E64:I64"/>
    <mergeCell ref="J64:M64"/>
    <mergeCell ref="N64:Q64"/>
    <mergeCell ref="R64:U64"/>
    <mergeCell ref="V64:Y64"/>
    <mergeCell ref="BD65:BG65"/>
    <mergeCell ref="BH65:BK65"/>
    <mergeCell ref="AY64:BB64"/>
    <mergeCell ref="BD64:BG64"/>
    <mergeCell ref="BH64:BK64"/>
    <mergeCell ref="AI64:AL64"/>
    <mergeCell ref="AM64:AP64"/>
    <mergeCell ref="AQ64:AT64"/>
    <mergeCell ref="AU64:AX64"/>
    <mergeCell ref="E65:I65"/>
    <mergeCell ref="J65:M65"/>
    <mergeCell ref="N65:Q65"/>
    <mergeCell ref="R65:U65"/>
    <mergeCell ref="V65:Y65"/>
    <mergeCell ref="Z65:AC65"/>
    <mergeCell ref="AE65:AH65"/>
    <mergeCell ref="AI65:AL65"/>
    <mergeCell ref="E62:I62"/>
    <mergeCell ref="J62:M62"/>
    <mergeCell ref="N62:Q62"/>
    <mergeCell ref="R62:U62"/>
    <mergeCell ref="V62:Y62"/>
    <mergeCell ref="Z62:AC62"/>
    <mergeCell ref="AE62:AH62"/>
    <mergeCell ref="Z64:AC64"/>
    <mergeCell ref="AE64:AH64"/>
    <mergeCell ref="AI62:AL62"/>
    <mergeCell ref="AM62:AP62"/>
    <mergeCell ref="BL44:BO44"/>
    <mergeCell ref="BP44:BS44"/>
    <mergeCell ref="BT44:BW44"/>
    <mergeCell ref="E45:I45"/>
    <mergeCell ref="J45:M45"/>
    <mergeCell ref="N45:Q45"/>
    <mergeCell ref="R45:U45"/>
    <mergeCell ref="V45:Y45"/>
    <mergeCell ref="BL62:BO62"/>
    <mergeCell ref="BP62:BS62"/>
    <mergeCell ref="BT62:BW62"/>
    <mergeCell ref="AY45:BB45"/>
    <mergeCell ref="BD45:BG45"/>
    <mergeCell ref="BH45:BK45"/>
    <mergeCell ref="BL45:BO45"/>
    <mergeCell ref="BP45:BS45"/>
    <mergeCell ref="BT45:BW45"/>
    <mergeCell ref="Z45:AC45"/>
    <mergeCell ref="AE45:AH45"/>
    <mergeCell ref="AI45:AL45"/>
    <mergeCell ref="AM45:AP45"/>
    <mergeCell ref="AQ45:AT45"/>
    <mergeCell ref="AU45:AX45"/>
    <mergeCell ref="A44:A46"/>
    <mergeCell ref="B44:B46"/>
    <mergeCell ref="E44:I44"/>
    <mergeCell ref="J44:M44"/>
    <mergeCell ref="N44:Q44"/>
    <mergeCell ref="R44:U44"/>
    <mergeCell ref="V44:Y44"/>
    <mergeCell ref="Z44:AC44"/>
    <mergeCell ref="AM24:AP24"/>
    <mergeCell ref="AQ42:AT42"/>
    <mergeCell ref="BD44:BG44"/>
    <mergeCell ref="BH44:BK44"/>
    <mergeCell ref="E42:I42"/>
    <mergeCell ref="J42:M42"/>
    <mergeCell ref="N42:Q42"/>
    <mergeCell ref="R42:U42"/>
    <mergeCell ref="V42:Y42"/>
    <mergeCell ref="Z42:AC42"/>
    <mergeCell ref="AE42:AH42"/>
    <mergeCell ref="AI42:AL42"/>
    <mergeCell ref="AE44:AH44"/>
    <mergeCell ref="AI44:AL44"/>
    <mergeCell ref="AM44:AP44"/>
    <mergeCell ref="AQ44:AT44"/>
    <mergeCell ref="AU44:AX44"/>
    <mergeCell ref="AY44:BB44"/>
    <mergeCell ref="AU42:AX42"/>
    <mergeCell ref="AY42:BB42"/>
    <mergeCell ref="BD42:BG42"/>
    <mergeCell ref="BH42:BK42"/>
    <mergeCell ref="AM42:AP42"/>
    <mergeCell ref="BP42:BS42"/>
    <mergeCell ref="BT42:BW42"/>
    <mergeCell ref="BL42:BO42"/>
    <mergeCell ref="BL24:BO24"/>
    <mergeCell ref="BP24:BS24"/>
    <mergeCell ref="BT24:BW24"/>
    <mergeCell ref="AQ21:AT21"/>
    <mergeCell ref="AU21:AX21"/>
    <mergeCell ref="AY21:BB21"/>
    <mergeCell ref="BD21:BG21"/>
    <mergeCell ref="BH21:BK21"/>
    <mergeCell ref="AQ24:AT24"/>
    <mergeCell ref="AU24:AX24"/>
    <mergeCell ref="AY24:BB24"/>
    <mergeCell ref="BL23:BO23"/>
    <mergeCell ref="BP23:BS23"/>
    <mergeCell ref="BT23:BW23"/>
    <mergeCell ref="A23:A25"/>
    <mergeCell ref="B23:B25"/>
    <mergeCell ref="E23:I23"/>
    <mergeCell ref="J23:M23"/>
    <mergeCell ref="N23:Q23"/>
    <mergeCell ref="R23:U23"/>
    <mergeCell ref="V23:Y23"/>
    <mergeCell ref="BD24:BG24"/>
    <mergeCell ref="BH24:BK24"/>
    <mergeCell ref="AY23:BB23"/>
    <mergeCell ref="BD23:BG23"/>
    <mergeCell ref="BH23:BK23"/>
    <mergeCell ref="AI23:AL23"/>
    <mergeCell ref="AM23:AP23"/>
    <mergeCell ref="AQ23:AT23"/>
    <mergeCell ref="AU23:AX23"/>
    <mergeCell ref="E24:I24"/>
    <mergeCell ref="J24:M24"/>
    <mergeCell ref="N24:Q24"/>
    <mergeCell ref="R24:U24"/>
    <mergeCell ref="V24:Y24"/>
    <mergeCell ref="Z24:AC24"/>
    <mergeCell ref="AE24:AH24"/>
    <mergeCell ref="AI24:AL24"/>
    <mergeCell ref="E21:I21"/>
    <mergeCell ref="J21:M21"/>
    <mergeCell ref="N21:Q21"/>
    <mergeCell ref="R21:U21"/>
    <mergeCell ref="V21:Y21"/>
    <mergeCell ref="Z21:AC21"/>
    <mergeCell ref="AE21:AH21"/>
    <mergeCell ref="Z23:AC23"/>
    <mergeCell ref="AE23:AH23"/>
    <mergeCell ref="AI21:AL21"/>
    <mergeCell ref="AM21:AP21"/>
    <mergeCell ref="BT1:BW1"/>
    <mergeCell ref="E2:I2"/>
    <mergeCell ref="J2:M2"/>
    <mergeCell ref="N2:Q2"/>
    <mergeCell ref="R2:U2"/>
    <mergeCell ref="V2:Y2"/>
    <mergeCell ref="Z2:AC2"/>
    <mergeCell ref="AE2:AH2"/>
    <mergeCell ref="BL21:BO21"/>
    <mergeCell ref="BP21:BS21"/>
    <mergeCell ref="BT21:BW21"/>
    <mergeCell ref="BT2:BW2"/>
    <mergeCell ref="AI1:AL1"/>
    <mergeCell ref="AM1:AP1"/>
    <mergeCell ref="AQ1:AT1"/>
    <mergeCell ref="AU1:AX1"/>
    <mergeCell ref="AY1:BB1"/>
    <mergeCell ref="BD1:BG1"/>
    <mergeCell ref="AI2:AL2"/>
    <mergeCell ref="AM2:AP2"/>
    <mergeCell ref="AQ2:AT2"/>
    <mergeCell ref="AU2:AX2"/>
    <mergeCell ref="AY2:BB2"/>
    <mergeCell ref="BD2:BG2"/>
    <mergeCell ref="Z1:AC1"/>
    <mergeCell ref="AE1:AH1"/>
    <mergeCell ref="BH1:BK1"/>
    <mergeCell ref="BL1:BO1"/>
    <mergeCell ref="BP1:BS1"/>
    <mergeCell ref="A1:A3"/>
    <mergeCell ref="B1:B3"/>
    <mergeCell ref="E1:I1"/>
    <mergeCell ref="J1:M1"/>
    <mergeCell ref="N1:Q1"/>
    <mergeCell ref="R1:U1"/>
    <mergeCell ref="V1:Y1"/>
    <mergeCell ref="BH2:BK2"/>
    <mergeCell ref="BL2:BO2"/>
    <mergeCell ref="BP2:BS2"/>
  </mergeCells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6"/>
  <dimension ref="A1:BV236"/>
  <sheetViews>
    <sheetView topLeftCell="A132" workbookViewId="0">
      <selection activeCell="B155" sqref="B155"/>
    </sheetView>
  </sheetViews>
  <sheetFormatPr defaultColWidth="9.109375" defaultRowHeight="13.2"/>
  <cols>
    <col min="1" max="1" width="9.109375" style="5"/>
    <col min="2" max="2" width="17.44140625" style="5" bestFit="1" customWidth="1"/>
    <col min="3" max="3" width="17.44140625" style="5" hidden="1" customWidth="1"/>
    <col min="4" max="16384" width="9.109375" style="5"/>
  </cols>
  <sheetData>
    <row r="1" spans="1:74" ht="23.4" thickBot="1">
      <c r="A1" s="1950">
        <v>1</v>
      </c>
      <c r="B1" s="1940" t="s">
        <v>10</v>
      </c>
      <c r="C1" s="1276"/>
      <c r="D1" s="1913">
        <v>2010</v>
      </c>
      <c r="E1" s="1914"/>
      <c r="F1" s="1914"/>
      <c r="G1" s="1914"/>
      <c r="H1" s="1915"/>
      <c r="I1" s="1955" t="s">
        <v>1109</v>
      </c>
      <c r="J1" s="1956"/>
      <c r="K1" s="1956"/>
      <c r="L1" s="1957"/>
      <c r="M1" s="1958" t="s">
        <v>1108</v>
      </c>
      <c r="N1" s="1959"/>
      <c r="O1" s="1959"/>
      <c r="P1" s="1960"/>
      <c r="Q1" s="1955" t="s">
        <v>1107</v>
      </c>
      <c r="R1" s="1956"/>
      <c r="S1" s="1956"/>
      <c r="T1" s="1957"/>
      <c r="U1" s="1958" t="s">
        <v>1106</v>
      </c>
      <c r="V1" s="1959"/>
      <c r="W1" s="1959"/>
      <c r="X1" s="1960"/>
      <c r="Y1" s="1955" t="s">
        <v>1104</v>
      </c>
      <c r="Z1" s="1956"/>
      <c r="AA1" s="1956"/>
      <c r="AB1" s="1957"/>
      <c r="AC1" s="609"/>
      <c r="AD1" s="1961" t="s">
        <v>1103</v>
      </c>
      <c r="AE1" s="1959"/>
      <c r="AF1" s="1959"/>
      <c r="AG1" s="1960"/>
      <c r="AH1" s="1955" t="s">
        <v>1102</v>
      </c>
      <c r="AI1" s="1956"/>
      <c r="AJ1" s="1956"/>
      <c r="AK1" s="1957"/>
      <c r="AL1" s="1958" t="s">
        <v>1105</v>
      </c>
      <c r="AM1" s="1959"/>
      <c r="AN1" s="1959"/>
      <c r="AO1" s="1960"/>
      <c r="AP1" s="1955" t="s">
        <v>1101</v>
      </c>
      <c r="AQ1" s="1956"/>
      <c r="AR1" s="1956"/>
      <c r="AS1" s="1957"/>
      <c r="AT1" s="1958" t="s">
        <v>1100</v>
      </c>
      <c r="AU1" s="1959"/>
      <c r="AV1" s="1959"/>
      <c r="AW1" s="1960"/>
      <c r="AX1" s="1955" t="s">
        <v>1099</v>
      </c>
      <c r="AY1" s="1956"/>
      <c r="AZ1" s="1956"/>
      <c r="BA1" s="1957"/>
      <c r="BB1" s="609"/>
      <c r="BC1" s="1961" t="s">
        <v>1098</v>
      </c>
      <c r="BD1" s="1959"/>
      <c r="BE1" s="1959"/>
      <c r="BF1" s="1960"/>
      <c r="BG1" s="1965" t="s">
        <v>1096</v>
      </c>
      <c r="BH1" s="1966"/>
      <c r="BI1" s="1966"/>
      <c r="BJ1" s="1967"/>
      <c r="BK1" s="1968" t="s">
        <v>1095</v>
      </c>
      <c r="BL1" s="1969"/>
      <c r="BM1" s="1969"/>
      <c r="BN1" s="1970"/>
      <c r="BO1" s="1965" t="s">
        <v>1094</v>
      </c>
      <c r="BP1" s="1966"/>
      <c r="BQ1" s="1966"/>
      <c r="BR1" s="1967"/>
      <c r="BS1" s="1968" t="s">
        <v>1097</v>
      </c>
      <c r="BT1" s="1969"/>
      <c r="BU1" s="1969"/>
      <c r="BV1" s="1974"/>
    </row>
    <row r="2" spans="1:74" ht="23.4" thickBot="1">
      <c r="A2" s="1950"/>
      <c r="B2" s="1940"/>
      <c r="C2" s="1276"/>
      <c r="D2" s="603" t="s">
        <v>268</v>
      </c>
      <c r="E2" s="603" t="s">
        <v>1092</v>
      </c>
      <c r="F2" s="603" t="s">
        <v>267</v>
      </c>
      <c r="G2" s="603" t="s">
        <v>266</v>
      </c>
      <c r="H2" s="602" t="s">
        <v>265</v>
      </c>
      <c r="I2" s="605" t="s">
        <v>268</v>
      </c>
      <c r="J2" s="605" t="s">
        <v>1092</v>
      </c>
      <c r="K2" s="605" t="s">
        <v>267</v>
      </c>
      <c r="L2" s="604" t="s">
        <v>266</v>
      </c>
      <c r="M2" s="605" t="s">
        <v>268</v>
      </c>
      <c r="N2" s="605" t="s">
        <v>1092</v>
      </c>
      <c r="O2" s="605" t="s">
        <v>267</v>
      </c>
      <c r="P2" s="608" t="s">
        <v>266</v>
      </c>
      <c r="Q2" s="704" t="s">
        <v>268</v>
      </c>
      <c r="R2" s="603" t="s">
        <v>1092</v>
      </c>
      <c r="S2" s="603" t="s">
        <v>267</v>
      </c>
      <c r="T2" s="602" t="s">
        <v>266</v>
      </c>
      <c r="U2" s="603" t="s">
        <v>268</v>
      </c>
      <c r="V2" s="603" t="s">
        <v>1092</v>
      </c>
      <c r="W2" s="603" t="s">
        <v>267</v>
      </c>
      <c r="X2" s="607" t="s">
        <v>266</v>
      </c>
      <c r="Y2" s="606" t="s">
        <v>268</v>
      </c>
      <c r="Z2" s="605" t="s">
        <v>1092</v>
      </c>
      <c r="AA2" s="605" t="s">
        <v>267</v>
      </c>
      <c r="AB2" s="604" t="s">
        <v>266</v>
      </c>
      <c r="AC2" s="544"/>
      <c r="AD2" s="704" t="s">
        <v>268</v>
      </c>
      <c r="AE2" s="603" t="s">
        <v>1092</v>
      </c>
      <c r="AF2" s="603" t="s">
        <v>267</v>
      </c>
      <c r="AG2" s="602" t="s">
        <v>266</v>
      </c>
      <c r="AH2" s="603" t="s">
        <v>268</v>
      </c>
      <c r="AI2" s="603" t="s">
        <v>1092</v>
      </c>
      <c r="AJ2" s="603" t="s">
        <v>267</v>
      </c>
      <c r="AK2" s="602" t="s">
        <v>266</v>
      </c>
      <c r="AL2" s="603" t="s">
        <v>268</v>
      </c>
      <c r="AM2" s="603" t="s">
        <v>1092</v>
      </c>
      <c r="AN2" s="603" t="s">
        <v>267</v>
      </c>
      <c r="AO2" s="602" t="s">
        <v>266</v>
      </c>
      <c r="AP2" s="603" t="s">
        <v>268</v>
      </c>
      <c r="AQ2" s="603" t="s">
        <v>1092</v>
      </c>
      <c r="AR2" s="603" t="s">
        <v>267</v>
      </c>
      <c r="AS2" s="602" t="s">
        <v>266</v>
      </c>
      <c r="AT2" s="605" t="s">
        <v>268</v>
      </c>
      <c r="AU2" s="605" t="s">
        <v>1092</v>
      </c>
      <c r="AV2" s="605" t="s">
        <v>267</v>
      </c>
      <c r="AW2" s="604" t="s">
        <v>266</v>
      </c>
      <c r="AX2" s="605" t="s">
        <v>268</v>
      </c>
      <c r="AY2" s="605" t="s">
        <v>1092</v>
      </c>
      <c r="AZ2" s="605" t="s">
        <v>267</v>
      </c>
      <c r="BA2" s="604" t="s">
        <v>266</v>
      </c>
      <c r="BB2" s="544"/>
      <c r="BC2" s="606" t="s">
        <v>268</v>
      </c>
      <c r="BD2" s="605" t="s">
        <v>1092</v>
      </c>
      <c r="BE2" s="605" t="s">
        <v>267</v>
      </c>
      <c r="BF2" s="604" t="s">
        <v>266</v>
      </c>
      <c r="BG2" s="605" t="s">
        <v>268</v>
      </c>
      <c r="BH2" s="605" t="s">
        <v>1092</v>
      </c>
      <c r="BI2" s="605" t="s">
        <v>267</v>
      </c>
      <c r="BJ2" s="604" t="s">
        <v>266</v>
      </c>
      <c r="BK2" s="605" t="s">
        <v>268</v>
      </c>
      <c r="BL2" s="605" t="s">
        <v>1092</v>
      </c>
      <c r="BM2" s="605" t="s">
        <v>267</v>
      </c>
      <c r="BN2" s="604" t="s">
        <v>266</v>
      </c>
      <c r="BO2" s="603" t="s">
        <v>268</v>
      </c>
      <c r="BP2" s="603" t="s">
        <v>1092</v>
      </c>
      <c r="BQ2" s="603" t="s">
        <v>267</v>
      </c>
      <c r="BR2" s="602" t="s">
        <v>266</v>
      </c>
      <c r="BS2" s="605" t="s">
        <v>268</v>
      </c>
      <c r="BT2" s="605" t="s">
        <v>1092</v>
      </c>
      <c r="BU2" s="605" t="s">
        <v>267</v>
      </c>
      <c r="BV2" s="604" t="s">
        <v>266</v>
      </c>
    </row>
    <row r="3" spans="1:74" ht="13.5" customHeight="1">
      <c r="A3" s="790">
        <v>1</v>
      </c>
      <c r="B3" s="1511" t="s">
        <v>259</v>
      </c>
      <c r="C3" s="1513" t="str">
        <f>TRIM(B3)</f>
        <v>Dwayne Smith</v>
      </c>
      <c r="D3" s="788">
        <f t="shared" ref="D3:D18" si="0">SUM(I3,M3,Q3,U3,Y3,AD3,AH3,AL3,AP3,AT3,AX3,BC3,BG3,BK3,BO3,BS3)</f>
        <v>62</v>
      </c>
      <c r="E3" s="788">
        <f t="shared" ref="E3:E18" si="1">SUM(J3,N3,R3,V3,Z3,AE3,AI3,AM3,AQ3,AU3,AY3,BD3,BH3,BL3,BT3,BP3)</f>
        <v>31</v>
      </c>
      <c r="F3" s="788">
        <f t="shared" ref="F3:F18" si="2">SUM(K3,O3,S3,W3,AA3,AF3,AJ3,AN3,AR3,AV3,AZ3,BE3,BI3,BM3,BU3,BQ3)</f>
        <v>42</v>
      </c>
      <c r="G3" s="788">
        <f t="shared" ref="G3:G18" si="3">SUM(L3,P3,T3,X3,AB3,AG3,AK3,AO3,AS3,AW3,BA3,BF3,BJ3,BN3,BV3,BR3)</f>
        <v>5</v>
      </c>
      <c r="H3" s="787">
        <f t="shared" ref="H3:H19" si="4">(F3/D3)</f>
        <v>0.67741935483870963</v>
      </c>
      <c r="I3" s="592"/>
      <c r="J3" s="592"/>
      <c r="K3" s="592"/>
      <c r="L3" s="591"/>
      <c r="M3" s="244"/>
      <c r="N3" s="244"/>
      <c r="O3" s="244"/>
      <c r="P3" s="290"/>
      <c r="Q3" s="272">
        <v>5</v>
      </c>
      <c r="R3" s="240">
        <v>1</v>
      </c>
      <c r="S3" s="240">
        <v>2</v>
      </c>
      <c r="T3" s="270"/>
      <c r="U3" s="239">
        <v>3</v>
      </c>
      <c r="V3" s="239">
        <v>3</v>
      </c>
      <c r="W3" s="239">
        <v>3</v>
      </c>
      <c r="X3" s="269">
        <v>1</v>
      </c>
      <c r="Y3" s="240">
        <v>6</v>
      </c>
      <c r="Z3" s="240">
        <v>3</v>
      </c>
      <c r="AA3" s="240">
        <v>4</v>
      </c>
      <c r="AB3" s="270"/>
      <c r="AC3" s="369"/>
      <c r="AD3" s="274">
        <v>4</v>
      </c>
      <c r="AE3" s="239">
        <v>0</v>
      </c>
      <c r="AF3" s="239">
        <v>3</v>
      </c>
      <c r="AG3" s="269"/>
      <c r="AH3" s="240">
        <v>5</v>
      </c>
      <c r="AI3" s="240">
        <v>3</v>
      </c>
      <c r="AJ3" s="240">
        <v>3</v>
      </c>
      <c r="AK3" s="270">
        <v>1</v>
      </c>
      <c r="AL3" s="239">
        <v>5</v>
      </c>
      <c r="AM3" s="239">
        <v>1</v>
      </c>
      <c r="AN3" s="239">
        <v>4</v>
      </c>
      <c r="AO3" s="269"/>
      <c r="AP3" s="596">
        <v>2</v>
      </c>
      <c r="AQ3" s="595">
        <v>3</v>
      </c>
      <c r="AR3" s="595">
        <v>2</v>
      </c>
      <c r="AS3" s="594">
        <v>1</v>
      </c>
      <c r="AT3" s="239">
        <v>5</v>
      </c>
      <c r="AU3" s="239">
        <v>2</v>
      </c>
      <c r="AV3" s="239">
        <v>2</v>
      </c>
      <c r="AW3" s="269">
        <v>1</v>
      </c>
      <c r="AX3" s="240">
        <v>5</v>
      </c>
      <c r="AY3" s="240">
        <v>2</v>
      </c>
      <c r="AZ3" s="240">
        <v>2</v>
      </c>
      <c r="BA3" s="270"/>
      <c r="BB3" s="369"/>
      <c r="BC3" s="274">
        <v>4</v>
      </c>
      <c r="BD3" s="239">
        <v>2</v>
      </c>
      <c r="BE3" s="239">
        <v>4</v>
      </c>
      <c r="BF3" s="269"/>
      <c r="BG3" s="240">
        <v>5</v>
      </c>
      <c r="BH3" s="240">
        <v>3</v>
      </c>
      <c r="BI3" s="240">
        <v>2</v>
      </c>
      <c r="BJ3" s="303"/>
      <c r="BK3" s="386"/>
      <c r="BL3" s="244"/>
      <c r="BM3" s="244"/>
      <c r="BN3" s="290"/>
      <c r="BO3" s="596">
        <v>6</v>
      </c>
      <c r="BP3" s="595">
        <v>3</v>
      </c>
      <c r="BQ3" s="595">
        <v>5</v>
      </c>
      <c r="BR3" s="594">
        <v>1</v>
      </c>
      <c r="BS3" s="274">
        <v>7</v>
      </c>
      <c r="BT3" s="239">
        <v>5</v>
      </c>
      <c r="BU3" s="239">
        <v>6</v>
      </c>
      <c r="BV3" s="269"/>
    </row>
    <row r="4" spans="1:74">
      <c r="A4" s="747">
        <v>2</v>
      </c>
      <c r="B4" s="1512" t="s">
        <v>98</v>
      </c>
      <c r="C4" s="1514" t="str">
        <f t="shared" ref="C4:C67" si="5">TRIM(B4)</f>
        <v>John Vackaro</v>
      </c>
      <c r="D4" s="744">
        <f t="shared" si="0"/>
        <v>57</v>
      </c>
      <c r="E4" s="744">
        <f t="shared" si="1"/>
        <v>19</v>
      </c>
      <c r="F4" s="744">
        <f t="shared" si="2"/>
        <v>30</v>
      </c>
      <c r="G4" s="744">
        <f t="shared" si="3"/>
        <v>1</v>
      </c>
      <c r="H4" s="743">
        <f t="shared" si="4"/>
        <v>0.52631578947368418</v>
      </c>
      <c r="I4" s="584">
        <v>3</v>
      </c>
      <c r="J4" s="584">
        <v>1</v>
      </c>
      <c r="K4" s="584">
        <v>2</v>
      </c>
      <c r="L4" s="583"/>
      <c r="M4" s="400">
        <v>4</v>
      </c>
      <c r="N4" s="400">
        <v>0</v>
      </c>
      <c r="O4" s="400">
        <v>1</v>
      </c>
      <c r="P4" s="403"/>
      <c r="Q4" s="402">
        <v>4</v>
      </c>
      <c r="R4" s="398">
        <v>1</v>
      </c>
      <c r="S4" s="398">
        <v>2</v>
      </c>
      <c r="T4" s="397"/>
      <c r="U4" s="400">
        <v>4</v>
      </c>
      <c r="V4" s="400">
        <v>2</v>
      </c>
      <c r="W4" s="400">
        <v>1</v>
      </c>
      <c r="X4" s="399"/>
      <c r="Y4" s="398">
        <v>6</v>
      </c>
      <c r="Z4" s="398">
        <v>3</v>
      </c>
      <c r="AA4" s="398">
        <v>5</v>
      </c>
      <c r="AB4" s="397"/>
      <c r="AC4" s="369"/>
      <c r="AD4" s="401">
        <v>4</v>
      </c>
      <c r="AE4" s="400">
        <v>1</v>
      </c>
      <c r="AF4" s="400">
        <v>1</v>
      </c>
      <c r="AG4" s="399"/>
      <c r="AH4" s="398">
        <v>5</v>
      </c>
      <c r="AI4" s="398">
        <v>2</v>
      </c>
      <c r="AJ4" s="398">
        <v>2</v>
      </c>
      <c r="AK4" s="397"/>
      <c r="AL4" s="400">
        <v>5</v>
      </c>
      <c r="AM4" s="400">
        <v>2</v>
      </c>
      <c r="AN4" s="400">
        <v>2</v>
      </c>
      <c r="AO4" s="399"/>
      <c r="AP4" s="402">
        <v>4</v>
      </c>
      <c r="AQ4" s="398">
        <v>5</v>
      </c>
      <c r="AR4" s="398">
        <v>4</v>
      </c>
      <c r="AS4" s="397">
        <v>1</v>
      </c>
      <c r="AT4" s="400">
        <v>5</v>
      </c>
      <c r="AU4" s="400">
        <v>0</v>
      </c>
      <c r="AV4" s="400">
        <v>3</v>
      </c>
      <c r="AW4" s="399"/>
      <c r="AX4" s="398">
        <v>4</v>
      </c>
      <c r="AY4" s="398">
        <v>2</v>
      </c>
      <c r="AZ4" s="398">
        <v>4</v>
      </c>
      <c r="BA4" s="397"/>
      <c r="BB4" s="369"/>
      <c r="BC4" s="401">
        <v>3</v>
      </c>
      <c r="BD4" s="400">
        <v>0</v>
      </c>
      <c r="BE4" s="400">
        <v>1</v>
      </c>
      <c r="BF4" s="399"/>
      <c r="BG4" s="398">
        <v>4</v>
      </c>
      <c r="BH4" s="398">
        <v>0</v>
      </c>
      <c r="BI4" s="398">
        <v>1</v>
      </c>
      <c r="BJ4" s="450"/>
      <c r="BK4" s="892">
        <v>2</v>
      </c>
      <c r="BL4" s="891">
        <v>0</v>
      </c>
      <c r="BM4" s="891">
        <v>1</v>
      </c>
      <c r="BN4" s="890"/>
      <c r="BO4" s="408"/>
      <c r="BP4" s="396"/>
      <c r="BQ4" s="396"/>
      <c r="BR4" s="395"/>
      <c r="BS4" s="407"/>
      <c r="BT4" s="394"/>
      <c r="BU4" s="394"/>
      <c r="BV4" s="393"/>
    </row>
    <row r="5" spans="1:74">
      <c r="A5" s="771">
        <v>3</v>
      </c>
      <c r="B5" s="888" t="s">
        <v>1150</v>
      </c>
      <c r="C5" s="1515" t="str">
        <f t="shared" si="5"/>
        <v>Tony Burns</v>
      </c>
      <c r="D5" s="769">
        <f t="shared" si="0"/>
        <v>6</v>
      </c>
      <c r="E5" s="769">
        <f t="shared" si="1"/>
        <v>0</v>
      </c>
      <c r="F5" s="769">
        <f t="shared" si="2"/>
        <v>1</v>
      </c>
      <c r="G5" s="769">
        <f t="shared" si="3"/>
        <v>0</v>
      </c>
      <c r="H5" s="768">
        <f t="shared" si="4"/>
        <v>0.16666666666666666</v>
      </c>
      <c r="I5" s="592"/>
      <c r="J5" s="592"/>
      <c r="K5" s="592"/>
      <c r="L5" s="591"/>
      <c r="M5" s="244">
        <v>1</v>
      </c>
      <c r="N5" s="244">
        <v>0</v>
      </c>
      <c r="O5" s="244">
        <v>0</v>
      </c>
      <c r="P5" s="290"/>
      <c r="Q5" s="387"/>
      <c r="R5" s="379"/>
      <c r="S5" s="379"/>
      <c r="T5" s="378"/>
      <c r="U5" s="244"/>
      <c r="V5" s="244"/>
      <c r="W5" s="244"/>
      <c r="X5" s="377"/>
      <c r="Y5" s="379"/>
      <c r="Z5" s="379"/>
      <c r="AA5" s="379"/>
      <c r="AB5" s="378"/>
      <c r="AC5" s="369"/>
      <c r="AD5" s="386"/>
      <c r="AE5" s="244"/>
      <c r="AF5" s="244"/>
      <c r="AG5" s="377"/>
      <c r="AH5" s="379"/>
      <c r="AI5" s="379"/>
      <c r="AJ5" s="379"/>
      <c r="AK5" s="378"/>
      <c r="AL5" s="244"/>
      <c r="AM5" s="244"/>
      <c r="AN5" s="244"/>
      <c r="AO5" s="377"/>
      <c r="AP5" s="387"/>
      <c r="AQ5" s="379"/>
      <c r="AR5" s="379"/>
      <c r="AS5" s="378"/>
      <c r="AT5" s="244"/>
      <c r="AU5" s="244"/>
      <c r="AV5" s="244"/>
      <c r="AW5" s="377"/>
      <c r="AX5" s="379"/>
      <c r="AY5" s="379"/>
      <c r="AZ5" s="379"/>
      <c r="BA5" s="378"/>
      <c r="BB5" s="369"/>
      <c r="BC5" s="386"/>
      <c r="BD5" s="244"/>
      <c r="BE5" s="244"/>
      <c r="BF5" s="377"/>
      <c r="BG5" s="379"/>
      <c r="BH5" s="379"/>
      <c r="BI5" s="379"/>
      <c r="BJ5" s="453"/>
      <c r="BK5" s="386"/>
      <c r="BL5" s="244"/>
      <c r="BM5" s="244"/>
      <c r="BN5" s="290"/>
      <c r="BO5" s="574">
        <v>5</v>
      </c>
      <c r="BP5" s="570">
        <v>0</v>
      </c>
      <c r="BQ5" s="570">
        <v>1</v>
      </c>
      <c r="BR5" s="569"/>
      <c r="BS5" s="386"/>
      <c r="BT5" s="244"/>
      <c r="BU5" s="244"/>
      <c r="BV5" s="377"/>
    </row>
    <row r="6" spans="1:74">
      <c r="A6" s="747">
        <v>4</v>
      </c>
      <c r="B6" s="889" t="s">
        <v>1282</v>
      </c>
      <c r="C6" s="1478" t="str">
        <f t="shared" si="5"/>
        <v>Ed Garcia</v>
      </c>
      <c r="D6" s="744">
        <f t="shared" si="0"/>
        <v>70</v>
      </c>
      <c r="E6" s="744">
        <f t="shared" si="1"/>
        <v>27</v>
      </c>
      <c r="F6" s="744">
        <f t="shared" si="2"/>
        <v>35</v>
      </c>
      <c r="G6" s="744">
        <f t="shared" si="3"/>
        <v>0</v>
      </c>
      <c r="H6" s="743">
        <f t="shared" si="4"/>
        <v>0.5</v>
      </c>
      <c r="I6" s="584">
        <v>4</v>
      </c>
      <c r="J6" s="584">
        <v>2</v>
      </c>
      <c r="K6" s="584">
        <v>3</v>
      </c>
      <c r="L6" s="583"/>
      <c r="M6" s="400">
        <v>4</v>
      </c>
      <c r="N6" s="400">
        <v>1</v>
      </c>
      <c r="O6" s="400">
        <v>1</v>
      </c>
      <c r="P6" s="403"/>
      <c r="Q6" s="282">
        <v>5</v>
      </c>
      <c r="R6" s="235">
        <v>1</v>
      </c>
      <c r="S6" s="235">
        <v>3</v>
      </c>
      <c r="T6" s="281"/>
      <c r="U6" s="400">
        <v>4</v>
      </c>
      <c r="V6" s="400">
        <v>1</v>
      </c>
      <c r="W6" s="400">
        <v>1</v>
      </c>
      <c r="X6" s="399"/>
      <c r="Y6" s="398">
        <v>4</v>
      </c>
      <c r="Z6" s="398">
        <v>1</v>
      </c>
      <c r="AA6" s="398">
        <v>0</v>
      </c>
      <c r="AB6" s="397"/>
      <c r="AC6" s="369"/>
      <c r="AD6" s="401">
        <v>5</v>
      </c>
      <c r="AE6" s="400">
        <v>2</v>
      </c>
      <c r="AF6" s="400">
        <v>2</v>
      </c>
      <c r="AG6" s="399"/>
      <c r="AH6" s="398">
        <v>4</v>
      </c>
      <c r="AI6" s="398">
        <v>3</v>
      </c>
      <c r="AJ6" s="398">
        <v>1</v>
      </c>
      <c r="AK6" s="397"/>
      <c r="AL6" s="400">
        <v>5</v>
      </c>
      <c r="AM6" s="400">
        <v>3</v>
      </c>
      <c r="AN6" s="400">
        <v>4</v>
      </c>
      <c r="AO6" s="399"/>
      <c r="AP6" s="408"/>
      <c r="AQ6" s="396"/>
      <c r="AR6" s="396"/>
      <c r="AS6" s="395"/>
      <c r="AT6" s="400">
        <v>5</v>
      </c>
      <c r="AU6" s="400">
        <v>2</v>
      </c>
      <c r="AV6" s="400">
        <v>3</v>
      </c>
      <c r="AW6" s="399"/>
      <c r="AX6" s="398">
        <v>5</v>
      </c>
      <c r="AY6" s="398">
        <v>1</v>
      </c>
      <c r="AZ6" s="398">
        <v>3</v>
      </c>
      <c r="BA6" s="397"/>
      <c r="BB6" s="369"/>
      <c r="BC6" s="401">
        <v>5</v>
      </c>
      <c r="BD6" s="400">
        <v>0</v>
      </c>
      <c r="BE6" s="400">
        <v>3</v>
      </c>
      <c r="BF6" s="399"/>
      <c r="BG6" s="398">
        <v>3</v>
      </c>
      <c r="BH6" s="398">
        <v>3</v>
      </c>
      <c r="BI6" s="398">
        <v>3</v>
      </c>
      <c r="BJ6" s="450"/>
      <c r="BK6" s="401">
        <v>3</v>
      </c>
      <c r="BL6" s="400">
        <v>2</v>
      </c>
      <c r="BM6" s="400">
        <v>0</v>
      </c>
      <c r="BN6" s="403"/>
      <c r="BO6" s="402">
        <v>6</v>
      </c>
      <c r="BP6" s="398">
        <v>3</v>
      </c>
      <c r="BQ6" s="398">
        <v>3</v>
      </c>
      <c r="BR6" s="397"/>
      <c r="BS6" s="401">
        <v>8</v>
      </c>
      <c r="BT6" s="400">
        <v>2</v>
      </c>
      <c r="BU6" s="400">
        <v>5</v>
      </c>
      <c r="BV6" s="399"/>
    </row>
    <row r="7" spans="1:74">
      <c r="A7" s="771">
        <v>5</v>
      </c>
      <c r="B7" s="888" t="s">
        <v>9</v>
      </c>
      <c r="C7" s="1515" t="str">
        <f t="shared" si="5"/>
        <v>Tim Scribner</v>
      </c>
      <c r="D7" s="769">
        <f t="shared" si="0"/>
        <v>51</v>
      </c>
      <c r="E7" s="769">
        <f t="shared" si="1"/>
        <v>12</v>
      </c>
      <c r="F7" s="769">
        <f t="shared" si="2"/>
        <v>26</v>
      </c>
      <c r="G7" s="769">
        <f t="shared" si="3"/>
        <v>1</v>
      </c>
      <c r="H7" s="768">
        <f t="shared" si="4"/>
        <v>0.50980392156862742</v>
      </c>
      <c r="I7" s="577">
        <v>4</v>
      </c>
      <c r="J7" s="577">
        <v>2</v>
      </c>
      <c r="K7" s="577">
        <v>2</v>
      </c>
      <c r="L7" s="576"/>
      <c r="M7" s="239">
        <v>4</v>
      </c>
      <c r="N7" s="239">
        <v>0</v>
      </c>
      <c r="O7" s="239">
        <v>0</v>
      </c>
      <c r="P7" s="273"/>
      <c r="Q7" s="272">
        <v>4</v>
      </c>
      <c r="R7" s="240">
        <v>2</v>
      </c>
      <c r="S7" s="240">
        <v>3</v>
      </c>
      <c r="T7" s="270"/>
      <c r="U7" s="239">
        <v>2</v>
      </c>
      <c r="V7" s="239">
        <v>0</v>
      </c>
      <c r="W7" s="239">
        <v>1</v>
      </c>
      <c r="X7" s="269"/>
      <c r="Y7" s="379"/>
      <c r="Z7" s="379"/>
      <c r="AA7" s="379"/>
      <c r="AB7" s="378"/>
      <c r="AC7" s="369"/>
      <c r="AD7" s="386"/>
      <c r="AE7" s="244"/>
      <c r="AF7" s="244"/>
      <c r="AG7" s="377"/>
      <c r="AH7" s="240">
        <v>5</v>
      </c>
      <c r="AI7" s="240">
        <v>3</v>
      </c>
      <c r="AJ7" s="240">
        <v>2</v>
      </c>
      <c r="AK7" s="270"/>
      <c r="AL7" s="239">
        <v>5</v>
      </c>
      <c r="AM7" s="239">
        <v>1</v>
      </c>
      <c r="AN7" s="239">
        <v>3</v>
      </c>
      <c r="AO7" s="269"/>
      <c r="AP7" s="813">
        <v>4</v>
      </c>
      <c r="AQ7" s="812">
        <v>1</v>
      </c>
      <c r="AR7" s="812">
        <v>2</v>
      </c>
      <c r="AS7" s="811"/>
      <c r="AT7" s="244"/>
      <c r="AU7" s="244"/>
      <c r="AV7" s="244"/>
      <c r="AW7" s="377"/>
      <c r="AX7" s="240">
        <v>4</v>
      </c>
      <c r="AY7" s="240">
        <v>0</v>
      </c>
      <c r="AZ7" s="240">
        <v>2</v>
      </c>
      <c r="BA7" s="270"/>
      <c r="BB7" s="369"/>
      <c r="BC7" s="386"/>
      <c r="BD7" s="244"/>
      <c r="BE7" s="244"/>
      <c r="BF7" s="377"/>
      <c r="BG7" s="240">
        <v>5</v>
      </c>
      <c r="BH7" s="240">
        <v>1</v>
      </c>
      <c r="BI7" s="240">
        <v>4</v>
      </c>
      <c r="BJ7" s="303"/>
      <c r="BK7" s="274">
        <v>3</v>
      </c>
      <c r="BL7" s="239">
        <v>0</v>
      </c>
      <c r="BM7" s="239">
        <v>1</v>
      </c>
      <c r="BN7" s="273"/>
      <c r="BO7" s="272">
        <v>3</v>
      </c>
      <c r="BP7" s="240">
        <v>1</v>
      </c>
      <c r="BQ7" s="240">
        <v>1</v>
      </c>
      <c r="BR7" s="270"/>
      <c r="BS7" s="274">
        <v>8</v>
      </c>
      <c r="BT7" s="239">
        <v>1</v>
      </c>
      <c r="BU7" s="239">
        <v>5</v>
      </c>
      <c r="BV7" s="269">
        <v>1</v>
      </c>
    </row>
    <row r="8" spans="1:74">
      <c r="A8" s="747">
        <v>6</v>
      </c>
      <c r="B8" s="889" t="s">
        <v>1313</v>
      </c>
      <c r="C8" s="1478" t="str">
        <f t="shared" si="5"/>
        <v>Dan Cooper</v>
      </c>
      <c r="D8" s="744">
        <f t="shared" si="0"/>
        <v>50</v>
      </c>
      <c r="E8" s="744">
        <f t="shared" si="1"/>
        <v>12</v>
      </c>
      <c r="F8" s="744">
        <f t="shared" si="2"/>
        <v>22</v>
      </c>
      <c r="G8" s="744">
        <f t="shared" si="3"/>
        <v>1</v>
      </c>
      <c r="H8" s="743">
        <f t="shared" si="4"/>
        <v>0.44</v>
      </c>
      <c r="I8" s="584">
        <v>4</v>
      </c>
      <c r="J8" s="584">
        <v>2</v>
      </c>
      <c r="K8" s="584">
        <v>3</v>
      </c>
      <c r="L8" s="583"/>
      <c r="M8" s="394"/>
      <c r="N8" s="394"/>
      <c r="O8" s="394"/>
      <c r="P8" s="409"/>
      <c r="Q8" s="402">
        <v>3</v>
      </c>
      <c r="R8" s="398">
        <v>1</v>
      </c>
      <c r="S8" s="398">
        <v>2</v>
      </c>
      <c r="T8" s="397"/>
      <c r="U8" s="400">
        <v>4</v>
      </c>
      <c r="V8" s="400">
        <v>0</v>
      </c>
      <c r="W8" s="400">
        <v>1</v>
      </c>
      <c r="X8" s="399"/>
      <c r="Y8" s="398">
        <v>5</v>
      </c>
      <c r="Z8" s="398">
        <v>1</v>
      </c>
      <c r="AA8" s="398">
        <v>2</v>
      </c>
      <c r="AB8" s="397"/>
      <c r="AC8" s="369"/>
      <c r="AD8" s="401">
        <v>4</v>
      </c>
      <c r="AE8" s="400">
        <v>1</v>
      </c>
      <c r="AF8" s="400">
        <v>2</v>
      </c>
      <c r="AG8" s="399"/>
      <c r="AH8" s="398">
        <v>5</v>
      </c>
      <c r="AI8" s="398">
        <v>1</v>
      </c>
      <c r="AJ8" s="398">
        <v>3</v>
      </c>
      <c r="AK8" s="397"/>
      <c r="AL8" s="400">
        <v>5</v>
      </c>
      <c r="AM8" s="400">
        <v>2</v>
      </c>
      <c r="AN8" s="400">
        <v>2</v>
      </c>
      <c r="AO8" s="399"/>
      <c r="AP8" s="402">
        <v>8</v>
      </c>
      <c r="AQ8" s="398">
        <v>4</v>
      </c>
      <c r="AR8" s="398">
        <v>4</v>
      </c>
      <c r="AS8" s="397">
        <v>1</v>
      </c>
      <c r="AT8" s="400">
        <v>5</v>
      </c>
      <c r="AU8" s="400">
        <v>0</v>
      </c>
      <c r="AV8" s="400">
        <v>2</v>
      </c>
      <c r="AW8" s="399"/>
      <c r="AX8" s="398">
        <v>4</v>
      </c>
      <c r="AY8" s="398">
        <v>0</v>
      </c>
      <c r="AZ8" s="398">
        <v>1</v>
      </c>
      <c r="BA8" s="397"/>
      <c r="BB8" s="369"/>
      <c r="BC8" s="407"/>
      <c r="BD8" s="394"/>
      <c r="BE8" s="394"/>
      <c r="BF8" s="393"/>
      <c r="BG8" s="396"/>
      <c r="BH8" s="396"/>
      <c r="BI8" s="396"/>
      <c r="BJ8" s="449"/>
      <c r="BK8" s="401">
        <v>3</v>
      </c>
      <c r="BL8" s="400">
        <v>0</v>
      </c>
      <c r="BM8" s="400">
        <v>0</v>
      </c>
      <c r="BN8" s="403"/>
      <c r="BO8" s="408"/>
      <c r="BP8" s="396"/>
      <c r="BQ8" s="396"/>
      <c r="BR8" s="395"/>
      <c r="BS8" s="407"/>
      <c r="BT8" s="394"/>
      <c r="BU8" s="394"/>
      <c r="BV8" s="393"/>
    </row>
    <row r="9" spans="1:74">
      <c r="A9" s="771">
        <v>7</v>
      </c>
      <c r="B9" s="888" t="s">
        <v>131</v>
      </c>
      <c r="C9" s="1515" t="str">
        <f t="shared" si="5"/>
        <v>Paul Sokol</v>
      </c>
      <c r="D9" s="769">
        <f t="shared" si="0"/>
        <v>81</v>
      </c>
      <c r="E9" s="769">
        <f t="shared" si="1"/>
        <v>35</v>
      </c>
      <c r="F9" s="769">
        <f t="shared" si="2"/>
        <v>48</v>
      </c>
      <c r="G9" s="769">
        <f t="shared" si="3"/>
        <v>7</v>
      </c>
      <c r="H9" s="768">
        <f t="shared" si="4"/>
        <v>0.59259259259259256</v>
      </c>
      <c r="I9" s="577">
        <v>4</v>
      </c>
      <c r="J9" s="577">
        <v>1</v>
      </c>
      <c r="K9" s="577">
        <v>2</v>
      </c>
      <c r="L9" s="576"/>
      <c r="M9" s="239">
        <v>4</v>
      </c>
      <c r="N9" s="239">
        <v>2</v>
      </c>
      <c r="O9" s="239">
        <v>2</v>
      </c>
      <c r="P9" s="273">
        <v>2</v>
      </c>
      <c r="Q9" s="272">
        <v>4</v>
      </c>
      <c r="R9" s="240">
        <v>1</v>
      </c>
      <c r="S9" s="240">
        <v>2</v>
      </c>
      <c r="T9" s="270"/>
      <c r="U9" s="239">
        <v>5</v>
      </c>
      <c r="V9" s="239">
        <v>5</v>
      </c>
      <c r="W9" s="239">
        <v>5</v>
      </c>
      <c r="X9" s="269">
        <v>1</v>
      </c>
      <c r="Y9" s="240">
        <v>6</v>
      </c>
      <c r="Z9" s="240">
        <v>5</v>
      </c>
      <c r="AA9" s="240">
        <v>4</v>
      </c>
      <c r="AB9" s="270">
        <v>1</v>
      </c>
      <c r="AC9" s="369"/>
      <c r="AD9" s="274">
        <v>4</v>
      </c>
      <c r="AE9" s="239">
        <v>0</v>
      </c>
      <c r="AF9" s="239">
        <v>1</v>
      </c>
      <c r="AG9" s="269"/>
      <c r="AH9" s="240">
        <v>5</v>
      </c>
      <c r="AI9" s="240">
        <v>4</v>
      </c>
      <c r="AJ9" s="240">
        <v>5</v>
      </c>
      <c r="AK9" s="270">
        <v>1</v>
      </c>
      <c r="AL9" s="239">
        <v>5</v>
      </c>
      <c r="AM9" s="239">
        <v>3</v>
      </c>
      <c r="AN9" s="239">
        <v>3</v>
      </c>
      <c r="AO9" s="269">
        <v>1</v>
      </c>
      <c r="AP9" s="272">
        <v>7</v>
      </c>
      <c r="AQ9" s="240">
        <v>3</v>
      </c>
      <c r="AR9" s="240">
        <v>5</v>
      </c>
      <c r="AS9" s="270"/>
      <c r="AT9" s="239">
        <v>5</v>
      </c>
      <c r="AU9" s="239">
        <v>2</v>
      </c>
      <c r="AV9" s="239">
        <v>3</v>
      </c>
      <c r="AW9" s="269"/>
      <c r="AX9" s="240">
        <v>5</v>
      </c>
      <c r="AY9" s="240">
        <v>1</v>
      </c>
      <c r="AZ9" s="240">
        <v>1</v>
      </c>
      <c r="BA9" s="270"/>
      <c r="BB9" s="369"/>
      <c r="BC9" s="573">
        <v>5</v>
      </c>
      <c r="BD9" s="572">
        <v>0</v>
      </c>
      <c r="BE9" s="572">
        <v>2</v>
      </c>
      <c r="BF9" s="571"/>
      <c r="BG9" s="240">
        <v>5</v>
      </c>
      <c r="BH9" s="240">
        <v>2</v>
      </c>
      <c r="BI9" s="240">
        <v>3</v>
      </c>
      <c r="BJ9" s="303"/>
      <c r="BK9" s="274">
        <v>4</v>
      </c>
      <c r="BL9" s="239">
        <v>0</v>
      </c>
      <c r="BM9" s="239">
        <v>2</v>
      </c>
      <c r="BN9" s="273"/>
      <c r="BO9" s="272">
        <v>5</v>
      </c>
      <c r="BP9" s="240">
        <v>3</v>
      </c>
      <c r="BQ9" s="240">
        <v>3</v>
      </c>
      <c r="BR9" s="270"/>
      <c r="BS9" s="573">
        <v>8</v>
      </c>
      <c r="BT9" s="572">
        <v>3</v>
      </c>
      <c r="BU9" s="572">
        <v>5</v>
      </c>
      <c r="BV9" s="571">
        <v>1</v>
      </c>
    </row>
    <row r="10" spans="1:74">
      <c r="A10" s="747">
        <v>8</v>
      </c>
      <c r="B10" s="889" t="s">
        <v>1207</v>
      </c>
      <c r="C10" s="1478" t="str">
        <f t="shared" si="5"/>
        <v>Steve Papin</v>
      </c>
      <c r="D10" s="744">
        <f t="shared" si="0"/>
        <v>55</v>
      </c>
      <c r="E10" s="744">
        <f t="shared" si="1"/>
        <v>23</v>
      </c>
      <c r="F10" s="744">
        <f t="shared" si="2"/>
        <v>19</v>
      </c>
      <c r="G10" s="744">
        <f t="shared" si="3"/>
        <v>0</v>
      </c>
      <c r="H10" s="743">
        <f t="shared" si="4"/>
        <v>0.34545454545454546</v>
      </c>
      <c r="I10" s="584">
        <v>2</v>
      </c>
      <c r="J10" s="584">
        <v>3</v>
      </c>
      <c r="K10" s="584">
        <v>1</v>
      </c>
      <c r="L10" s="583"/>
      <c r="M10" s="400">
        <v>4</v>
      </c>
      <c r="N10" s="400">
        <v>0</v>
      </c>
      <c r="O10" s="400">
        <v>0</v>
      </c>
      <c r="P10" s="403"/>
      <c r="Q10" s="402">
        <v>4</v>
      </c>
      <c r="R10" s="398">
        <v>2</v>
      </c>
      <c r="S10" s="398">
        <v>2</v>
      </c>
      <c r="T10" s="397"/>
      <c r="U10" s="400">
        <v>3</v>
      </c>
      <c r="V10" s="400">
        <v>1</v>
      </c>
      <c r="W10" s="400">
        <v>2</v>
      </c>
      <c r="X10" s="399"/>
      <c r="Y10" s="398">
        <v>4</v>
      </c>
      <c r="Z10" s="398">
        <v>2</v>
      </c>
      <c r="AA10" s="398">
        <v>1</v>
      </c>
      <c r="AB10" s="397"/>
      <c r="AC10" s="369"/>
      <c r="AD10" s="401">
        <v>4</v>
      </c>
      <c r="AE10" s="400">
        <v>0</v>
      </c>
      <c r="AF10" s="400">
        <v>1</v>
      </c>
      <c r="AG10" s="399"/>
      <c r="AH10" s="398">
        <v>5</v>
      </c>
      <c r="AI10" s="398">
        <v>0</v>
      </c>
      <c r="AJ10" s="398">
        <v>0</v>
      </c>
      <c r="AK10" s="397"/>
      <c r="AL10" s="394"/>
      <c r="AM10" s="394"/>
      <c r="AN10" s="394"/>
      <c r="AO10" s="393"/>
      <c r="AP10" s="402">
        <v>6</v>
      </c>
      <c r="AQ10" s="398">
        <v>6</v>
      </c>
      <c r="AR10" s="398">
        <v>4</v>
      </c>
      <c r="AS10" s="397"/>
      <c r="AT10" s="400">
        <v>4</v>
      </c>
      <c r="AU10" s="400">
        <v>3</v>
      </c>
      <c r="AV10" s="400">
        <v>2</v>
      </c>
      <c r="AW10" s="399"/>
      <c r="AX10" s="398">
        <v>4</v>
      </c>
      <c r="AY10" s="398">
        <v>1</v>
      </c>
      <c r="AZ10" s="398">
        <v>1</v>
      </c>
      <c r="BA10" s="397"/>
      <c r="BB10" s="369"/>
      <c r="BC10" s="401">
        <v>4</v>
      </c>
      <c r="BD10" s="400">
        <v>0</v>
      </c>
      <c r="BE10" s="400">
        <v>0</v>
      </c>
      <c r="BF10" s="399"/>
      <c r="BG10" s="398">
        <v>4</v>
      </c>
      <c r="BH10" s="398">
        <v>2</v>
      </c>
      <c r="BI10" s="398">
        <v>2</v>
      </c>
      <c r="BJ10" s="450"/>
      <c r="BK10" s="401">
        <v>1</v>
      </c>
      <c r="BL10" s="400">
        <v>0</v>
      </c>
      <c r="BM10" s="400">
        <v>1</v>
      </c>
      <c r="BN10" s="403"/>
      <c r="BO10" s="402">
        <v>6</v>
      </c>
      <c r="BP10" s="398">
        <v>3</v>
      </c>
      <c r="BQ10" s="398">
        <v>2</v>
      </c>
      <c r="BR10" s="397"/>
      <c r="BS10" s="407"/>
      <c r="BT10" s="394"/>
      <c r="BU10" s="394"/>
      <c r="BV10" s="393"/>
    </row>
    <row r="11" spans="1:74">
      <c r="A11" s="771">
        <v>9</v>
      </c>
      <c r="B11" s="888" t="s">
        <v>1148</v>
      </c>
      <c r="C11" s="1515" t="str">
        <f t="shared" si="5"/>
        <v>Dean Shinavier</v>
      </c>
      <c r="D11" s="769">
        <f t="shared" si="0"/>
        <v>42</v>
      </c>
      <c r="E11" s="769">
        <f t="shared" si="1"/>
        <v>14</v>
      </c>
      <c r="F11" s="769">
        <f t="shared" si="2"/>
        <v>24</v>
      </c>
      <c r="G11" s="769">
        <f t="shared" si="3"/>
        <v>0</v>
      </c>
      <c r="H11" s="768">
        <f t="shared" si="4"/>
        <v>0.5714285714285714</v>
      </c>
      <c r="I11" s="577">
        <v>4</v>
      </c>
      <c r="J11" s="577">
        <v>1</v>
      </c>
      <c r="K11" s="577">
        <v>3</v>
      </c>
      <c r="L11" s="576"/>
      <c r="M11" s="572">
        <v>3</v>
      </c>
      <c r="N11" s="572">
        <v>0</v>
      </c>
      <c r="O11" s="572">
        <v>2</v>
      </c>
      <c r="P11" s="575"/>
      <c r="Q11" s="574">
        <v>3</v>
      </c>
      <c r="R11" s="570">
        <v>1</v>
      </c>
      <c r="S11" s="570">
        <v>1</v>
      </c>
      <c r="T11" s="569"/>
      <c r="U11" s="239">
        <v>4</v>
      </c>
      <c r="V11" s="239">
        <v>0</v>
      </c>
      <c r="W11" s="239">
        <v>3</v>
      </c>
      <c r="X11" s="269"/>
      <c r="Y11" s="240">
        <v>6</v>
      </c>
      <c r="Z11" s="240">
        <v>2</v>
      </c>
      <c r="AA11" s="240">
        <v>4</v>
      </c>
      <c r="AB11" s="270"/>
      <c r="AC11" s="369"/>
      <c r="AD11" s="386"/>
      <c r="AE11" s="244"/>
      <c r="AF11" s="244"/>
      <c r="AG11" s="377"/>
      <c r="AH11" s="379"/>
      <c r="AI11" s="379"/>
      <c r="AJ11" s="379"/>
      <c r="AK11" s="378"/>
      <c r="AL11" s="244"/>
      <c r="AM11" s="244"/>
      <c r="AN11" s="244"/>
      <c r="AO11" s="377"/>
      <c r="AP11" s="574">
        <v>8</v>
      </c>
      <c r="AQ11" s="570">
        <v>6</v>
      </c>
      <c r="AR11" s="570">
        <v>6</v>
      </c>
      <c r="AS11" s="569"/>
      <c r="AT11" s="239">
        <v>5</v>
      </c>
      <c r="AU11" s="239">
        <v>2</v>
      </c>
      <c r="AV11" s="239">
        <v>1</v>
      </c>
      <c r="AW11" s="269"/>
      <c r="AX11" s="379"/>
      <c r="AY11" s="379"/>
      <c r="AZ11" s="379"/>
      <c r="BA11" s="378"/>
      <c r="BB11" s="369"/>
      <c r="BC11" s="274">
        <v>4</v>
      </c>
      <c r="BD11" s="239">
        <v>1</v>
      </c>
      <c r="BE11" s="239">
        <v>3</v>
      </c>
      <c r="BF11" s="269"/>
      <c r="BG11" s="240">
        <v>5</v>
      </c>
      <c r="BH11" s="240">
        <v>1</v>
      </c>
      <c r="BI11" s="240">
        <v>1</v>
      </c>
      <c r="BJ11" s="303"/>
      <c r="BK11" s="386"/>
      <c r="BL11" s="244"/>
      <c r="BM11" s="244"/>
      <c r="BN11" s="290"/>
      <c r="BO11" s="387"/>
      <c r="BP11" s="379"/>
      <c r="BQ11" s="379"/>
      <c r="BR11" s="378"/>
      <c r="BS11" s="386"/>
      <c r="BT11" s="244"/>
      <c r="BU11" s="244"/>
      <c r="BV11" s="377"/>
    </row>
    <row r="12" spans="1:74">
      <c r="A12" s="747">
        <v>10</v>
      </c>
      <c r="B12" s="889" t="s">
        <v>1197</v>
      </c>
      <c r="C12" s="1478" t="str">
        <f t="shared" si="5"/>
        <v>Wayne Fallis</v>
      </c>
      <c r="D12" s="744">
        <f t="shared" si="0"/>
        <v>54</v>
      </c>
      <c r="E12" s="744">
        <f t="shared" si="1"/>
        <v>10</v>
      </c>
      <c r="F12" s="744">
        <f t="shared" si="2"/>
        <v>26</v>
      </c>
      <c r="G12" s="744">
        <f t="shared" si="3"/>
        <v>0</v>
      </c>
      <c r="H12" s="743">
        <f t="shared" si="4"/>
        <v>0.48148148148148145</v>
      </c>
      <c r="I12" s="584">
        <v>3</v>
      </c>
      <c r="J12" s="584">
        <v>0</v>
      </c>
      <c r="K12" s="584">
        <v>2</v>
      </c>
      <c r="L12" s="583"/>
      <c r="M12" s="400">
        <v>1</v>
      </c>
      <c r="N12" s="400">
        <v>0</v>
      </c>
      <c r="O12" s="400">
        <v>0</v>
      </c>
      <c r="P12" s="403"/>
      <c r="Q12" s="402">
        <v>1</v>
      </c>
      <c r="R12" s="398">
        <v>0</v>
      </c>
      <c r="S12" s="398">
        <v>0</v>
      </c>
      <c r="T12" s="397"/>
      <c r="U12" s="400">
        <v>2</v>
      </c>
      <c r="V12" s="400">
        <v>0</v>
      </c>
      <c r="W12" s="400">
        <v>0</v>
      </c>
      <c r="X12" s="399"/>
      <c r="Y12" s="398">
        <v>5</v>
      </c>
      <c r="Z12" s="398">
        <v>1</v>
      </c>
      <c r="AA12" s="398">
        <v>4</v>
      </c>
      <c r="AB12" s="397"/>
      <c r="AC12" s="369"/>
      <c r="AD12" s="401">
        <v>2</v>
      </c>
      <c r="AE12" s="400">
        <v>0</v>
      </c>
      <c r="AF12" s="400">
        <v>0</v>
      </c>
      <c r="AG12" s="399"/>
      <c r="AH12" s="398">
        <v>5</v>
      </c>
      <c r="AI12" s="398">
        <v>0</v>
      </c>
      <c r="AJ12" s="398">
        <v>1</v>
      </c>
      <c r="AK12" s="397"/>
      <c r="AL12" s="400">
        <v>5</v>
      </c>
      <c r="AM12" s="400">
        <v>1</v>
      </c>
      <c r="AN12" s="400">
        <v>2</v>
      </c>
      <c r="AO12" s="399"/>
      <c r="AP12" s="402">
        <v>5</v>
      </c>
      <c r="AQ12" s="398">
        <v>3</v>
      </c>
      <c r="AR12" s="398">
        <v>5</v>
      </c>
      <c r="AS12" s="397"/>
      <c r="AT12" s="400">
        <v>5</v>
      </c>
      <c r="AU12" s="400">
        <v>1</v>
      </c>
      <c r="AV12" s="400">
        <v>3</v>
      </c>
      <c r="AW12" s="399"/>
      <c r="AX12" s="398">
        <v>3</v>
      </c>
      <c r="AY12" s="398">
        <v>1</v>
      </c>
      <c r="AZ12" s="398">
        <v>2</v>
      </c>
      <c r="BA12" s="397"/>
      <c r="BB12" s="369"/>
      <c r="BC12" s="401">
        <v>4</v>
      </c>
      <c r="BD12" s="400">
        <v>1</v>
      </c>
      <c r="BE12" s="400">
        <v>1</v>
      </c>
      <c r="BF12" s="399"/>
      <c r="BG12" s="396"/>
      <c r="BH12" s="396"/>
      <c r="BI12" s="396"/>
      <c r="BJ12" s="449"/>
      <c r="BK12" s="401">
        <v>3</v>
      </c>
      <c r="BL12" s="400">
        <v>0</v>
      </c>
      <c r="BM12" s="400">
        <v>1</v>
      </c>
      <c r="BN12" s="403"/>
      <c r="BO12" s="402">
        <v>3</v>
      </c>
      <c r="BP12" s="398">
        <v>1</v>
      </c>
      <c r="BQ12" s="398">
        <v>1</v>
      </c>
      <c r="BR12" s="397"/>
      <c r="BS12" s="401">
        <v>7</v>
      </c>
      <c r="BT12" s="400">
        <v>1</v>
      </c>
      <c r="BU12" s="400">
        <v>4</v>
      </c>
      <c r="BV12" s="399"/>
    </row>
    <row r="13" spans="1:74">
      <c r="A13" s="771">
        <v>11</v>
      </c>
      <c r="B13" s="888" t="s">
        <v>1216</v>
      </c>
      <c r="C13" s="1515" t="str">
        <f t="shared" si="5"/>
        <v>Jack Hutchison</v>
      </c>
      <c r="D13" s="769">
        <f t="shared" si="0"/>
        <v>30</v>
      </c>
      <c r="E13" s="769">
        <f t="shared" si="1"/>
        <v>2</v>
      </c>
      <c r="F13" s="769">
        <f t="shared" si="2"/>
        <v>15</v>
      </c>
      <c r="G13" s="769">
        <f t="shared" si="3"/>
        <v>0</v>
      </c>
      <c r="H13" s="768">
        <f t="shared" si="4"/>
        <v>0.5</v>
      </c>
      <c r="I13" s="577">
        <v>3</v>
      </c>
      <c r="J13" s="577">
        <v>0</v>
      </c>
      <c r="K13" s="577">
        <v>3</v>
      </c>
      <c r="L13" s="576"/>
      <c r="M13" s="239">
        <v>2</v>
      </c>
      <c r="N13" s="239">
        <v>0</v>
      </c>
      <c r="O13" s="239">
        <v>0</v>
      </c>
      <c r="P13" s="273"/>
      <c r="Q13" s="387"/>
      <c r="R13" s="379"/>
      <c r="S13" s="379"/>
      <c r="T13" s="378"/>
      <c r="U13" s="244"/>
      <c r="V13" s="244"/>
      <c r="W13" s="244"/>
      <c r="X13" s="377"/>
      <c r="Y13" s="240">
        <v>2</v>
      </c>
      <c r="Z13" s="240">
        <v>0</v>
      </c>
      <c r="AA13" s="240">
        <v>1</v>
      </c>
      <c r="AB13" s="270"/>
      <c r="AC13" s="369"/>
      <c r="AD13" s="386"/>
      <c r="AE13" s="244"/>
      <c r="AF13" s="244"/>
      <c r="AG13" s="377"/>
      <c r="AH13" s="379"/>
      <c r="AI13" s="379"/>
      <c r="AJ13" s="379"/>
      <c r="AK13" s="378"/>
      <c r="AL13" s="239">
        <v>5</v>
      </c>
      <c r="AM13" s="239">
        <v>0</v>
      </c>
      <c r="AN13" s="239">
        <v>2</v>
      </c>
      <c r="AO13" s="269"/>
      <c r="AP13" s="272">
        <v>3</v>
      </c>
      <c r="AQ13" s="240">
        <v>0</v>
      </c>
      <c r="AR13" s="240">
        <v>1</v>
      </c>
      <c r="AS13" s="270"/>
      <c r="AT13" s="244"/>
      <c r="AU13" s="244"/>
      <c r="AV13" s="244"/>
      <c r="AW13" s="377"/>
      <c r="AX13" s="240">
        <v>4</v>
      </c>
      <c r="AY13" s="240">
        <v>0</v>
      </c>
      <c r="AZ13" s="240">
        <v>3</v>
      </c>
      <c r="BA13" s="270"/>
      <c r="BB13" s="369"/>
      <c r="BC13" s="386"/>
      <c r="BD13" s="244"/>
      <c r="BE13" s="244"/>
      <c r="BF13" s="377"/>
      <c r="BG13" s="379"/>
      <c r="BH13" s="379"/>
      <c r="BI13" s="379"/>
      <c r="BJ13" s="453"/>
      <c r="BK13" s="386"/>
      <c r="BL13" s="244"/>
      <c r="BM13" s="244"/>
      <c r="BN13" s="290"/>
      <c r="BO13" s="574">
        <v>5</v>
      </c>
      <c r="BP13" s="570">
        <v>1</v>
      </c>
      <c r="BQ13" s="570">
        <v>2</v>
      </c>
      <c r="BR13" s="569"/>
      <c r="BS13" s="573">
        <v>6</v>
      </c>
      <c r="BT13" s="572">
        <v>1</v>
      </c>
      <c r="BU13" s="572">
        <v>3</v>
      </c>
      <c r="BV13" s="571"/>
    </row>
    <row r="14" spans="1:74">
      <c r="A14" s="747">
        <v>12</v>
      </c>
      <c r="B14" s="889" t="s">
        <v>245</v>
      </c>
      <c r="C14" s="1478" t="str">
        <f t="shared" si="5"/>
        <v>Chris Tantanella</v>
      </c>
      <c r="D14" s="744">
        <f t="shared" si="0"/>
        <v>36</v>
      </c>
      <c r="E14" s="744">
        <f t="shared" si="1"/>
        <v>8</v>
      </c>
      <c r="F14" s="744">
        <f t="shared" si="2"/>
        <v>11</v>
      </c>
      <c r="G14" s="744">
        <f t="shared" si="3"/>
        <v>0</v>
      </c>
      <c r="H14" s="743">
        <f t="shared" si="4"/>
        <v>0.30555555555555558</v>
      </c>
      <c r="I14" s="584">
        <v>3</v>
      </c>
      <c r="J14" s="584">
        <v>0</v>
      </c>
      <c r="K14" s="584">
        <v>0</v>
      </c>
      <c r="L14" s="583"/>
      <c r="M14" s="400">
        <v>3</v>
      </c>
      <c r="N14" s="400">
        <v>0</v>
      </c>
      <c r="O14" s="400">
        <v>0</v>
      </c>
      <c r="P14" s="403"/>
      <c r="Q14" s="402">
        <v>3</v>
      </c>
      <c r="R14" s="398">
        <v>0</v>
      </c>
      <c r="S14" s="398">
        <v>0</v>
      </c>
      <c r="T14" s="397"/>
      <c r="U14" s="400">
        <v>1</v>
      </c>
      <c r="V14" s="400">
        <v>1</v>
      </c>
      <c r="W14" s="400">
        <v>0</v>
      </c>
      <c r="X14" s="399"/>
      <c r="Y14" s="398">
        <v>3</v>
      </c>
      <c r="Z14" s="398">
        <v>2</v>
      </c>
      <c r="AA14" s="398">
        <v>2</v>
      </c>
      <c r="AB14" s="397"/>
      <c r="AC14" s="369"/>
      <c r="AD14" s="401">
        <v>3</v>
      </c>
      <c r="AE14" s="400">
        <v>0</v>
      </c>
      <c r="AF14" s="400">
        <v>0</v>
      </c>
      <c r="AG14" s="399"/>
      <c r="AH14" s="398">
        <v>2</v>
      </c>
      <c r="AI14" s="398">
        <v>0</v>
      </c>
      <c r="AJ14" s="398">
        <v>1</v>
      </c>
      <c r="AK14" s="397"/>
      <c r="AL14" s="400">
        <v>3</v>
      </c>
      <c r="AM14" s="400">
        <v>1</v>
      </c>
      <c r="AN14" s="400">
        <v>0</v>
      </c>
      <c r="AO14" s="399"/>
      <c r="AP14" s="402">
        <v>4</v>
      </c>
      <c r="AQ14" s="398">
        <v>0</v>
      </c>
      <c r="AR14" s="398">
        <v>1</v>
      </c>
      <c r="AS14" s="397"/>
      <c r="AT14" s="400">
        <v>3</v>
      </c>
      <c r="AU14" s="400">
        <v>2</v>
      </c>
      <c r="AV14" s="400">
        <v>2</v>
      </c>
      <c r="AW14" s="399"/>
      <c r="AX14" s="396"/>
      <c r="AY14" s="396"/>
      <c r="AZ14" s="396"/>
      <c r="BA14" s="395"/>
      <c r="BB14" s="369"/>
      <c r="BC14" s="401">
        <v>3</v>
      </c>
      <c r="BD14" s="400">
        <v>0</v>
      </c>
      <c r="BE14" s="400">
        <v>2</v>
      </c>
      <c r="BF14" s="399"/>
      <c r="BG14" s="396"/>
      <c r="BH14" s="396"/>
      <c r="BI14" s="396"/>
      <c r="BJ14" s="449"/>
      <c r="BK14" s="401">
        <v>3</v>
      </c>
      <c r="BL14" s="400">
        <v>0</v>
      </c>
      <c r="BM14" s="400">
        <v>1</v>
      </c>
      <c r="BN14" s="403"/>
      <c r="BO14" s="402">
        <v>2</v>
      </c>
      <c r="BP14" s="398">
        <v>2</v>
      </c>
      <c r="BQ14" s="398">
        <v>2</v>
      </c>
      <c r="BR14" s="397"/>
      <c r="BS14" s="407"/>
      <c r="BT14" s="394"/>
      <c r="BU14" s="394"/>
      <c r="BV14" s="393"/>
    </row>
    <row r="15" spans="1:74" s="618" customFormat="1">
      <c r="A15" s="646">
        <v>13</v>
      </c>
      <c r="B15" s="888" t="s">
        <v>145</v>
      </c>
      <c r="C15" s="1515" t="str">
        <f t="shared" si="5"/>
        <v>Sam Iafrate</v>
      </c>
      <c r="D15" s="643">
        <f t="shared" si="0"/>
        <v>45</v>
      </c>
      <c r="E15" s="643">
        <f t="shared" si="1"/>
        <v>8</v>
      </c>
      <c r="F15" s="643">
        <f t="shared" si="2"/>
        <v>22</v>
      </c>
      <c r="G15" s="643">
        <f t="shared" si="3"/>
        <v>0</v>
      </c>
      <c r="H15" s="642">
        <f t="shared" si="4"/>
        <v>0.48888888888888887</v>
      </c>
      <c r="I15" s="592"/>
      <c r="J15" s="592"/>
      <c r="K15" s="592"/>
      <c r="L15" s="591"/>
      <c r="M15" s="572">
        <v>2</v>
      </c>
      <c r="N15" s="572">
        <v>0</v>
      </c>
      <c r="O15" s="572">
        <v>1</v>
      </c>
      <c r="P15" s="575"/>
      <c r="Q15" s="574">
        <v>2</v>
      </c>
      <c r="R15" s="570">
        <v>0</v>
      </c>
      <c r="S15" s="570">
        <v>0</v>
      </c>
      <c r="T15" s="569"/>
      <c r="U15" s="572">
        <v>4</v>
      </c>
      <c r="V15" s="572">
        <v>1</v>
      </c>
      <c r="W15" s="572">
        <v>2</v>
      </c>
      <c r="X15" s="571"/>
      <c r="Y15" s="570">
        <v>5</v>
      </c>
      <c r="Z15" s="570">
        <v>3</v>
      </c>
      <c r="AA15" s="570">
        <v>3</v>
      </c>
      <c r="AB15" s="569"/>
      <c r="AC15" s="748"/>
      <c r="AD15" s="573">
        <v>4</v>
      </c>
      <c r="AE15" s="572">
        <v>0</v>
      </c>
      <c r="AF15" s="572">
        <v>3</v>
      </c>
      <c r="AG15" s="571"/>
      <c r="AH15" s="570">
        <v>5</v>
      </c>
      <c r="AI15" s="570">
        <v>0</v>
      </c>
      <c r="AJ15" s="570">
        <v>3</v>
      </c>
      <c r="AK15" s="569"/>
      <c r="AL15" s="572">
        <v>2</v>
      </c>
      <c r="AM15" s="572">
        <v>0</v>
      </c>
      <c r="AN15" s="572">
        <v>1</v>
      </c>
      <c r="AO15" s="571"/>
      <c r="AP15" s="387"/>
      <c r="AQ15" s="379"/>
      <c r="AR15" s="379"/>
      <c r="AS15" s="378"/>
      <c r="AT15" s="572">
        <v>5</v>
      </c>
      <c r="AU15" s="572">
        <v>0</v>
      </c>
      <c r="AV15" s="572">
        <v>3</v>
      </c>
      <c r="AW15" s="571"/>
      <c r="AX15" s="570">
        <v>4</v>
      </c>
      <c r="AY15" s="570">
        <v>2</v>
      </c>
      <c r="AZ15" s="570">
        <v>2</v>
      </c>
      <c r="BA15" s="569"/>
      <c r="BB15" s="512"/>
      <c r="BC15" s="573">
        <v>4</v>
      </c>
      <c r="BD15" s="572">
        <v>0</v>
      </c>
      <c r="BE15" s="572">
        <v>2</v>
      </c>
      <c r="BF15" s="571"/>
      <c r="BG15" s="570">
        <v>1</v>
      </c>
      <c r="BH15" s="570">
        <v>1</v>
      </c>
      <c r="BI15" s="570">
        <v>0</v>
      </c>
      <c r="BJ15" s="634"/>
      <c r="BK15" s="573">
        <v>3</v>
      </c>
      <c r="BL15" s="572">
        <v>0</v>
      </c>
      <c r="BM15" s="572">
        <v>0</v>
      </c>
      <c r="BN15" s="575"/>
      <c r="BO15" s="574">
        <v>4</v>
      </c>
      <c r="BP15" s="570">
        <v>1</v>
      </c>
      <c r="BQ15" s="570">
        <v>2</v>
      </c>
      <c r="BR15" s="569"/>
      <c r="BS15" s="386"/>
      <c r="BT15" s="244"/>
      <c r="BU15" s="244"/>
      <c r="BV15" s="377"/>
    </row>
    <row r="16" spans="1:74">
      <c r="A16" s="747">
        <v>14</v>
      </c>
      <c r="B16" s="887" t="s">
        <v>1342</v>
      </c>
      <c r="C16" s="1479" t="str">
        <f t="shared" si="5"/>
        <v>Josh Jolly</v>
      </c>
      <c r="D16" s="744">
        <f t="shared" si="0"/>
        <v>64</v>
      </c>
      <c r="E16" s="744">
        <f t="shared" si="1"/>
        <v>22</v>
      </c>
      <c r="F16" s="744">
        <f t="shared" si="2"/>
        <v>36</v>
      </c>
      <c r="G16" s="744">
        <f t="shared" si="3"/>
        <v>2</v>
      </c>
      <c r="H16" s="743">
        <f t="shared" si="4"/>
        <v>0.5625</v>
      </c>
      <c r="I16" s="886">
        <v>3</v>
      </c>
      <c r="J16" s="886">
        <v>1</v>
      </c>
      <c r="K16" s="886">
        <v>0</v>
      </c>
      <c r="L16" s="885"/>
      <c r="M16" s="465">
        <v>4</v>
      </c>
      <c r="N16" s="465">
        <v>0</v>
      </c>
      <c r="O16" s="465">
        <v>2</v>
      </c>
      <c r="P16" s="867">
        <v>0</v>
      </c>
      <c r="Q16" s="860">
        <v>5</v>
      </c>
      <c r="R16" s="469">
        <v>2</v>
      </c>
      <c r="S16" s="469">
        <v>2</v>
      </c>
      <c r="T16" s="468"/>
      <c r="U16" s="465">
        <v>4</v>
      </c>
      <c r="V16" s="465">
        <v>1</v>
      </c>
      <c r="W16" s="465">
        <v>3</v>
      </c>
      <c r="X16" s="464"/>
      <c r="Y16" s="467"/>
      <c r="Z16" s="467"/>
      <c r="AA16" s="467"/>
      <c r="AB16" s="466"/>
      <c r="AC16" s="884"/>
      <c r="AD16" s="473">
        <v>4</v>
      </c>
      <c r="AE16" s="465">
        <v>1</v>
      </c>
      <c r="AF16" s="465">
        <v>1</v>
      </c>
      <c r="AG16" s="464"/>
      <c r="AH16" s="469">
        <v>5</v>
      </c>
      <c r="AI16" s="469">
        <v>3</v>
      </c>
      <c r="AJ16" s="469">
        <v>4</v>
      </c>
      <c r="AK16" s="468"/>
      <c r="AL16" s="465">
        <v>4</v>
      </c>
      <c r="AM16" s="465">
        <v>3</v>
      </c>
      <c r="AN16" s="465">
        <v>3</v>
      </c>
      <c r="AO16" s="464">
        <v>2</v>
      </c>
      <c r="AP16" s="860">
        <v>8</v>
      </c>
      <c r="AQ16" s="469">
        <v>3</v>
      </c>
      <c r="AR16" s="469">
        <v>4</v>
      </c>
      <c r="AS16" s="468"/>
      <c r="AT16" s="465">
        <v>5</v>
      </c>
      <c r="AU16" s="465">
        <v>2</v>
      </c>
      <c r="AV16" s="465">
        <v>4</v>
      </c>
      <c r="AW16" s="464"/>
      <c r="AX16" s="469">
        <v>4</v>
      </c>
      <c r="AY16" s="469">
        <v>1</v>
      </c>
      <c r="AZ16" s="469">
        <v>2</v>
      </c>
      <c r="BA16" s="468"/>
      <c r="BB16" s="884"/>
      <c r="BC16" s="473">
        <v>4</v>
      </c>
      <c r="BD16" s="465">
        <v>2</v>
      </c>
      <c r="BE16" s="465">
        <v>2</v>
      </c>
      <c r="BF16" s="464"/>
      <c r="BG16" s="469">
        <v>5</v>
      </c>
      <c r="BH16" s="469">
        <v>1</v>
      </c>
      <c r="BI16" s="469">
        <v>3</v>
      </c>
      <c r="BJ16" s="883"/>
      <c r="BK16" s="473">
        <v>3</v>
      </c>
      <c r="BL16" s="465">
        <v>0</v>
      </c>
      <c r="BM16" s="465">
        <v>1</v>
      </c>
      <c r="BN16" s="867"/>
      <c r="BO16" s="860">
        <v>6</v>
      </c>
      <c r="BP16" s="469">
        <v>2</v>
      </c>
      <c r="BQ16" s="469">
        <v>5</v>
      </c>
      <c r="BR16" s="468"/>
      <c r="BS16" s="472"/>
      <c r="BT16" s="471"/>
      <c r="BU16" s="471"/>
      <c r="BV16" s="470"/>
    </row>
    <row r="17" spans="1:74" s="618" customFormat="1">
      <c r="A17" s="646">
        <v>15</v>
      </c>
      <c r="B17" s="882" t="s">
        <v>1341</v>
      </c>
      <c r="C17" s="1516" t="str">
        <f t="shared" si="5"/>
        <v>Dan Priest</v>
      </c>
      <c r="D17" s="643">
        <f t="shared" si="0"/>
        <v>8</v>
      </c>
      <c r="E17" s="643">
        <f t="shared" si="1"/>
        <v>0</v>
      </c>
      <c r="F17" s="643">
        <f t="shared" si="2"/>
        <v>1</v>
      </c>
      <c r="G17" s="643">
        <f t="shared" si="3"/>
        <v>0</v>
      </c>
      <c r="H17" s="642">
        <f t="shared" si="4"/>
        <v>0.125</v>
      </c>
      <c r="I17" s="881"/>
      <c r="J17" s="773"/>
      <c r="K17" s="773"/>
      <c r="L17" s="773"/>
      <c r="M17" s="653"/>
      <c r="N17" s="653"/>
      <c r="O17" s="653"/>
      <c r="P17" s="653"/>
      <c r="Q17" s="652"/>
      <c r="R17" s="652"/>
      <c r="S17" s="652"/>
      <c r="T17" s="652"/>
      <c r="U17" s="653"/>
      <c r="V17" s="653"/>
      <c r="W17" s="653"/>
      <c r="X17" s="653"/>
      <c r="Y17" s="652"/>
      <c r="Z17" s="652"/>
      <c r="AA17" s="652"/>
      <c r="AB17" s="652"/>
      <c r="AC17" s="654"/>
      <c r="AD17" s="653"/>
      <c r="AE17" s="653"/>
      <c r="AF17" s="653"/>
      <c r="AG17" s="653"/>
      <c r="AH17" s="652"/>
      <c r="AI17" s="652"/>
      <c r="AJ17" s="652"/>
      <c r="AK17" s="652"/>
      <c r="AL17" s="653"/>
      <c r="AM17" s="653"/>
      <c r="AN17" s="653"/>
      <c r="AO17" s="653"/>
      <c r="AP17" s="652"/>
      <c r="AQ17" s="652"/>
      <c r="AR17" s="652"/>
      <c r="AS17" s="652"/>
      <c r="AT17" s="653"/>
      <c r="AU17" s="653" t="s">
        <v>1334</v>
      </c>
      <c r="AV17" s="653"/>
      <c r="AW17" s="653"/>
      <c r="AX17" s="750">
        <v>2</v>
      </c>
      <c r="AY17" s="750">
        <v>0</v>
      </c>
      <c r="AZ17" s="750">
        <v>0</v>
      </c>
      <c r="BA17" s="750"/>
      <c r="BB17" s="654"/>
      <c r="BC17" s="753">
        <v>2</v>
      </c>
      <c r="BD17" s="753">
        <v>0</v>
      </c>
      <c r="BE17" s="753">
        <v>1</v>
      </c>
      <c r="BF17" s="753"/>
      <c r="BG17" s="750">
        <v>1</v>
      </c>
      <c r="BH17" s="750">
        <v>0</v>
      </c>
      <c r="BI17" s="750">
        <v>0</v>
      </c>
      <c r="BJ17" s="750"/>
      <c r="BK17" s="753">
        <v>3</v>
      </c>
      <c r="BL17" s="753">
        <v>0</v>
      </c>
      <c r="BM17" s="753">
        <v>0</v>
      </c>
      <c r="BN17" s="752"/>
      <c r="BO17" s="880"/>
      <c r="BP17" s="652"/>
      <c r="BQ17" s="652"/>
      <c r="BR17" s="655"/>
      <c r="BS17" s="653"/>
      <c r="BT17" s="653"/>
      <c r="BU17" s="653"/>
      <c r="BV17" s="653"/>
    </row>
    <row r="18" spans="1:74" ht="13.8" thickBot="1">
      <c r="A18" s="879">
        <v>16</v>
      </c>
      <c r="B18" s="1521" t="s">
        <v>30</v>
      </c>
      <c r="C18" s="1481" t="str">
        <f t="shared" si="5"/>
        <v>Ryan Wolfe</v>
      </c>
      <c r="D18" s="877">
        <f t="shared" si="0"/>
        <v>50</v>
      </c>
      <c r="E18" s="877">
        <f t="shared" si="1"/>
        <v>8</v>
      </c>
      <c r="F18" s="877">
        <f t="shared" si="2"/>
        <v>24</v>
      </c>
      <c r="G18" s="877">
        <f t="shared" si="3"/>
        <v>3</v>
      </c>
      <c r="H18" s="876">
        <f t="shared" si="4"/>
        <v>0.48</v>
      </c>
      <c r="I18" s="584"/>
      <c r="J18" s="584"/>
      <c r="K18" s="584"/>
      <c r="L18" s="583"/>
      <c r="M18" s="234"/>
      <c r="N18" s="234"/>
      <c r="O18" s="234"/>
      <c r="P18" s="283"/>
      <c r="Q18" s="282"/>
      <c r="R18" s="235" t="s">
        <v>1334</v>
      </c>
      <c r="S18" s="235"/>
      <c r="T18" s="281"/>
      <c r="U18" s="234">
        <v>2</v>
      </c>
      <c r="V18" s="234">
        <v>1</v>
      </c>
      <c r="W18" s="234">
        <v>1</v>
      </c>
      <c r="X18" s="280"/>
      <c r="Y18" s="235">
        <v>4</v>
      </c>
      <c r="Z18" s="235">
        <v>1</v>
      </c>
      <c r="AA18" s="235">
        <v>3</v>
      </c>
      <c r="AB18" s="281"/>
      <c r="AC18" s="875"/>
      <c r="AD18" s="284">
        <v>2</v>
      </c>
      <c r="AE18" s="234">
        <v>0</v>
      </c>
      <c r="AF18" s="234">
        <v>1</v>
      </c>
      <c r="AG18" s="280"/>
      <c r="AH18" s="235">
        <v>3</v>
      </c>
      <c r="AI18" s="235">
        <v>1</v>
      </c>
      <c r="AJ18" s="235">
        <v>1</v>
      </c>
      <c r="AK18" s="281"/>
      <c r="AL18" s="234">
        <v>4</v>
      </c>
      <c r="AM18" s="234">
        <v>0</v>
      </c>
      <c r="AN18" s="234">
        <v>1</v>
      </c>
      <c r="AO18" s="280"/>
      <c r="AP18" s="623">
        <v>7</v>
      </c>
      <c r="AQ18" s="527">
        <v>0</v>
      </c>
      <c r="AR18" s="527">
        <v>1</v>
      </c>
      <c r="AS18" s="526"/>
      <c r="AT18" s="234">
        <v>2</v>
      </c>
      <c r="AU18" s="234">
        <v>0</v>
      </c>
      <c r="AV18" s="234">
        <v>1</v>
      </c>
      <c r="AW18" s="280"/>
      <c r="AX18" s="235">
        <v>2</v>
      </c>
      <c r="AY18" s="235">
        <v>1</v>
      </c>
      <c r="AZ18" s="235">
        <v>2</v>
      </c>
      <c r="BA18" s="281"/>
      <c r="BB18" s="512"/>
      <c r="BC18" s="284">
        <v>4</v>
      </c>
      <c r="BD18" s="234">
        <v>0</v>
      </c>
      <c r="BE18" s="234">
        <v>1</v>
      </c>
      <c r="BF18" s="280"/>
      <c r="BG18" s="235">
        <v>4</v>
      </c>
      <c r="BH18" s="235">
        <v>0</v>
      </c>
      <c r="BI18" s="235">
        <v>2</v>
      </c>
      <c r="BJ18" s="304"/>
      <c r="BK18" s="284">
        <v>3</v>
      </c>
      <c r="BL18" s="234">
        <v>0</v>
      </c>
      <c r="BM18" s="234">
        <v>1</v>
      </c>
      <c r="BN18" s="283"/>
      <c r="BO18" s="282">
        <v>5</v>
      </c>
      <c r="BP18" s="235">
        <v>2</v>
      </c>
      <c r="BQ18" s="235">
        <v>3</v>
      </c>
      <c r="BR18" s="281">
        <v>1</v>
      </c>
      <c r="BS18" s="284">
        <v>8</v>
      </c>
      <c r="BT18" s="234">
        <v>2</v>
      </c>
      <c r="BU18" s="234">
        <v>6</v>
      </c>
      <c r="BV18" s="280">
        <v>2</v>
      </c>
    </row>
    <row r="19" spans="1:74" ht="13.8" thickBot="1">
      <c r="A19" s="376"/>
      <c r="B19" s="874" t="s">
        <v>10</v>
      </c>
      <c r="C19" s="874" t="str">
        <f t="shared" si="5"/>
        <v>Scribner</v>
      </c>
      <c r="D19" s="375">
        <f>SUM(D3:D18)</f>
        <v>761</v>
      </c>
      <c r="E19" s="374">
        <f>SUM(E3:E18)</f>
        <v>231</v>
      </c>
      <c r="F19" s="374">
        <f>SUM(F3:F18)</f>
        <v>382</v>
      </c>
      <c r="G19" s="374">
        <f>SUM(G3:G18)</f>
        <v>20</v>
      </c>
      <c r="H19" s="423">
        <f t="shared" si="4"/>
        <v>0.50197109067017087</v>
      </c>
      <c r="I19" s="841">
        <f>SUM(I3:I14,I16:I16)</f>
        <v>37</v>
      </c>
      <c r="J19" s="840">
        <f>SUM(J3:J14,J16:J16)</f>
        <v>13</v>
      </c>
      <c r="K19" s="840">
        <f>SUM(K3:K14,K16:K16)</f>
        <v>21</v>
      </c>
      <c r="L19" s="839">
        <f>SUM(L3:L14,L16:L16)</f>
        <v>0</v>
      </c>
      <c r="M19" s="543">
        <f t="shared" ref="M19:T19" si="6">SUM(M3:M16)</f>
        <v>36</v>
      </c>
      <c r="N19" s="542">
        <f t="shared" si="6"/>
        <v>3</v>
      </c>
      <c r="O19" s="542">
        <f t="shared" si="6"/>
        <v>9</v>
      </c>
      <c r="P19" s="541">
        <f t="shared" si="6"/>
        <v>2</v>
      </c>
      <c r="Q19" s="543">
        <f t="shared" si="6"/>
        <v>43</v>
      </c>
      <c r="R19" s="542">
        <f t="shared" si="6"/>
        <v>12</v>
      </c>
      <c r="S19" s="542">
        <f t="shared" si="6"/>
        <v>19</v>
      </c>
      <c r="T19" s="541">
        <f t="shared" si="6"/>
        <v>0</v>
      </c>
      <c r="U19" s="543">
        <f>SUM(U3:U18)</f>
        <v>42</v>
      </c>
      <c r="V19" s="542">
        <f>SUM(V3:V18)</f>
        <v>16</v>
      </c>
      <c r="W19" s="542">
        <f>SUM(W3:W18)</f>
        <v>23</v>
      </c>
      <c r="X19" s="541">
        <f>SUM(X3:X16)</f>
        <v>2</v>
      </c>
      <c r="Y19" s="543">
        <f>SUM(Y3:Y18)</f>
        <v>56</v>
      </c>
      <c r="Z19" s="542">
        <f>SUM(Z3:Z18)</f>
        <v>24</v>
      </c>
      <c r="AA19" s="542">
        <f>SUM(AA3:AA18)</f>
        <v>33</v>
      </c>
      <c r="AB19" s="541">
        <f>SUM(AB3:AB18)</f>
        <v>1</v>
      </c>
      <c r="AC19" s="421"/>
      <c r="AD19" s="543">
        <f t="shared" ref="AD19:BA19" si="7">SUM(AD3:AD18)</f>
        <v>40</v>
      </c>
      <c r="AE19" s="542">
        <f t="shared" si="7"/>
        <v>5</v>
      </c>
      <c r="AF19" s="542">
        <f t="shared" si="7"/>
        <v>15</v>
      </c>
      <c r="AG19" s="541">
        <f t="shared" si="7"/>
        <v>0</v>
      </c>
      <c r="AH19" s="543">
        <f t="shared" si="7"/>
        <v>54</v>
      </c>
      <c r="AI19" s="542">
        <f t="shared" si="7"/>
        <v>20</v>
      </c>
      <c r="AJ19" s="542">
        <f t="shared" si="7"/>
        <v>26</v>
      </c>
      <c r="AK19" s="541">
        <f t="shared" si="7"/>
        <v>2</v>
      </c>
      <c r="AL19" s="543">
        <f t="shared" si="7"/>
        <v>53</v>
      </c>
      <c r="AM19" s="542">
        <f t="shared" si="7"/>
        <v>17</v>
      </c>
      <c r="AN19" s="542">
        <f t="shared" si="7"/>
        <v>27</v>
      </c>
      <c r="AO19" s="541">
        <f t="shared" si="7"/>
        <v>3</v>
      </c>
      <c r="AP19" s="543">
        <f t="shared" si="7"/>
        <v>66</v>
      </c>
      <c r="AQ19" s="542">
        <f t="shared" si="7"/>
        <v>34</v>
      </c>
      <c r="AR19" s="542">
        <f t="shared" si="7"/>
        <v>39</v>
      </c>
      <c r="AS19" s="541">
        <f t="shared" si="7"/>
        <v>3</v>
      </c>
      <c r="AT19" s="543">
        <f t="shared" si="7"/>
        <v>54</v>
      </c>
      <c r="AU19" s="542">
        <f t="shared" si="7"/>
        <v>16</v>
      </c>
      <c r="AV19" s="542">
        <f t="shared" si="7"/>
        <v>29</v>
      </c>
      <c r="AW19" s="541">
        <f t="shared" si="7"/>
        <v>1</v>
      </c>
      <c r="AX19" s="543">
        <f t="shared" si="7"/>
        <v>50</v>
      </c>
      <c r="AY19" s="542">
        <f t="shared" si="7"/>
        <v>12</v>
      </c>
      <c r="AZ19" s="542">
        <f t="shared" si="7"/>
        <v>25</v>
      </c>
      <c r="BA19" s="541">
        <f t="shared" si="7"/>
        <v>0</v>
      </c>
      <c r="BB19" s="421"/>
      <c r="BC19" s="543">
        <f t="shared" ref="BC19:BV19" si="8">SUM(BC3:BC18)</f>
        <v>46</v>
      </c>
      <c r="BD19" s="542">
        <f t="shared" si="8"/>
        <v>6</v>
      </c>
      <c r="BE19" s="542">
        <f t="shared" si="8"/>
        <v>22</v>
      </c>
      <c r="BF19" s="541">
        <f t="shared" si="8"/>
        <v>0</v>
      </c>
      <c r="BG19" s="543">
        <f t="shared" si="8"/>
        <v>42</v>
      </c>
      <c r="BH19" s="542">
        <f t="shared" si="8"/>
        <v>14</v>
      </c>
      <c r="BI19" s="542">
        <f t="shared" si="8"/>
        <v>21</v>
      </c>
      <c r="BJ19" s="541">
        <f t="shared" si="8"/>
        <v>0</v>
      </c>
      <c r="BK19" s="543">
        <f t="shared" si="8"/>
        <v>34</v>
      </c>
      <c r="BL19" s="542">
        <f t="shared" si="8"/>
        <v>2</v>
      </c>
      <c r="BM19" s="542">
        <f t="shared" si="8"/>
        <v>9</v>
      </c>
      <c r="BN19" s="611">
        <f t="shared" si="8"/>
        <v>0</v>
      </c>
      <c r="BO19" s="543">
        <f t="shared" si="8"/>
        <v>56</v>
      </c>
      <c r="BP19" s="542">
        <f t="shared" si="8"/>
        <v>22</v>
      </c>
      <c r="BQ19" s="542">
        <f t="shared" si="8"/>
        <v>30</v>
      </c>
      <c r="BR19" s="541">
        <f t="shared" si="8"/>
        <v>2</v>
      </c>
      <c r="BS19" s="543">
        <f t="shared" si="8"/>
        <v>52</v>
      </c>
      <c r="BT19" s="542">
        <f t="shared" si="8"/>
        <v>15</v>
      </c>
      <c r="BU19" s="542">
        <f t="shared" si="8"/>
        <v>34</v>
      </c>
      <c r="BV19" s="541">
        <f t="shared" si="8"/>
        <v>4</v>
      </c>
    </row>
    <row r="20" spans="1:74" ht="16.2" thickBot="1">
      <c r="A20" s="540"/>
      <c r="B20" s="540"/>
      <c r="C20" s="540" t="str">
        <f t="shared" si="5"/>
        <v/>
      </c>
      <c r="D20" s="1916" t="s">
        <v>1296</v>
      </c>
      <c r="E20" s="1917"/>
      <c r="F20" s="1917"/>
      <c r="G20" s="1917"/>
      <c r="H20" s="1918"/>
      <c r="I20" s="1909">
        <v>11</v>
      </c>
      <c r="J20" s="1910"/>
      <c r="K20" s="1910"/>
      <c r="L20" s="1911"/>
      <c r="M20" s="1909">
        <v>11</v>
      </c>
      <c r="N20" s="1910"/>
      <c r="O20" s="1910"/>
      <c r="P20" s="1911"/>
      <c r="Q20" s="1909">
        <v>11.33</v>
      </c>
      <c r="R20" s="1910"/>
      <c r="S20" s="1910"/>
      <c r="T20" s="1911"/>
      <c r="U20" s="1909">
        <v>13</v>
      </c>
      <c r="V20" s="1910"/>
      <c r="W20" s="1910"/>
      <c r="X20" s="1911"/>
      <c r="Y20" s="1909">
        <v>12.5</v>
      </c>
      <c r="Z20" s="1910"/>
      <c r="AA20" s="1910"/>
      <c r="AB20" s="1911"/>
      <c r="AC20" s="539"/>
      <c r="AD20" s="1926">
        <v>12</v>
      </c>
      <c r="AE20" s="1910"/>
      <c r="AF20" s="1910"/>
      <c r="AG20" s="1911"/>
      <c r="AH20" s="1909">
        <v>12</v>
      </c>
      <c r="AI20" s="1910"/>
      <c r="AJ20" s="1910"/>
      <c r="AK20" s="1911"/>
      <c r="AL20" s="1975">
        <v>12</v>
      </c>
      <c r="AM20" s="1976"/>
      <c r="AN20" s="1976"/>
      <c r="AO20" s="1977"/>
      <c r="AP20" s="1971">
        <v>11.8</v>
      </c>
      <c r="AQ20" s="1972"/>
      <c r="AR20" s="1972"/>
      <c r="AS20" s="1973"/>
      <c r="AT20" s="1909">
        <v>13</v>
      </c>
      <c r="AU20" s="1910"/>
      <c r="AV20" s="1910"/>
      <c r="AW20" s="1911"/>
      <c r="AX20" s="1909">
        <v>13</v>
      </c>
      <c r="AY20" s="1910"/>
      <c r="AZ20" s="1910"/>
      <c r="BA20" s="1911"/>
      <c r="BB20" s="539"/>
      <c r="BC20" s="1926">
        <v>12.66</v>
      </c>
      <c r="BD20" s="1910"/>
      <c r="BE20" s="1910"/>
      <c r="BF20" s="1911"/>
      <c r="BG20" s="1909">
        <v>12.25</v>
      </c>
      <c r="BH20" s="1910"/>
      <c r="BI20" s="1910"/>
      <c r="BJ20" s="1911"/>
      <c r="BK20" s="1909">
        <v>12</v>
      </c>
      <c r="BL20" s="1910"/>
      <c r="BM20" s="1910"/>
      <c r="BN20" s="1911"/>
      <c r="BO20" s="1909">
        <v>12</v>
      </c>
      <c r="BP20" s="1910"/>
      <c r="BQ20" s="1910"/>
      <c r="BR20" s="1911"/>
      <c r="BS20" s="1962">
        <v>12</v>
      </c>
      <c r="BT20" s="1963"/>
      <c r="BU20" s="1963"/>
      <c r="BV20" s="1964"/>
    </row>
    <row r="21" spans="1:74" ht="13.8" thickBot="1">
      <c r="A21" s="540"/>
      <c r="B21" s="540"/>
      <c r="C21" s="540" t="str">
        <f t="shared" si="5"/>
        <v/>
      </c>
      <c r="D21" s="540"/>
      <c r="E21" s="540"/>
      <c r="F21" s="540"/>
      <c r="G21" s="540"/>
      <c r="H21" s="540"/>
      <c r="I21" s="540"/>
      <c r="J21" s="540"/>
      <c r="K21" s="540"/>
      <c r="L21" s="540"/>
      <c r="M21" s="540"/>
      <c r="N21" s="540"/>
      <c r="O21" s="540"/>
      <c r="P21" s="540"/>
      <c r="Q21" s="540"/>
      <c r="R21" s="540"/>
      <c r="S21" s="540"/>
      <c r="T21" s="540"/>
      <c r="U21" s="540"/>
      <c r="V21" s="540"/>
      <c r="W21" s="540"/>
      <c r="X21" s="540"/>
      <c r="Y21" s="540"/>
      <c r="Z21" s="540"/>
      <c r="AA21" s="540"/>
      <c r="AB21" s="540"/>
      <c r="AC21" s="610"/>
      <c r="AD21" s="540"/>
      <c r="AE21" s="540"/>
      <c r="AF21" s="540"/>
      <c r="AG21" s="540"/>
      <c r="AH21" s="540"/>
      <c r="AI21" s="540"/>
      <c r="AJ21" s="540"/>
      <c r="AK21" s="540"/>
      <c r="AL21" s="540"/>
      <c r="AM21" s="540"/>
      <c r="AN21" s="540"/>
      <c r="AO21" s="540"/>
      <c r="AP21" s="540"/>
      <c r="AQ21" s="540"/>
      <c r="AR21" s="540"/>
      <c r="AS21" s="540"/>
      <c r="AT21" s="540"/>
      <c r="AU21" s="540"/>
      <c r="AV21" s="540"/>
      <c r="AW21" s="540"/>
      <c r="AX21" s="540"/>
      <c r="AY21" s="540"/>
      <c r="AZ21" s="540"/>
      <c r="BA21" s="540"/>
      <c r="BB21" s="610"/>
      <c r="BC21" s="540"/>
      <c r="BD21" s="540"/>
      <c r="BE21" s="540"/>
      <c r="BF21" s="540"/>
      <c r="BG21" s="540"/>
      <c r="BH21" s="540"/>
      <c r="BI21" s="540"/>
      <c r="BJ21" s="540"/>
      <c r="BK21" s="540"/>
      <c r="BL21" s="540"/>
      <c r="BM21" s="540"/>
      <c r="BN21" s="540"/>
      <c r="BO21" s="540"/>
      <c r="BP21" s="540"/>
      <c r="BQ21" s="540"/>
      <c r="BR21" s="540"/>
      <c r="BS21" s="540"/>
      <c r="BT21" s="540"/>
      <c r="BU21" s="540"/>
      <c r="BV21" s="540"/>
    </row>
    <row r="22" spans="1:74" ht="23.4" thickBot="1">
      <c r="A22" s="1950">
        <v>2</v>
      </c>
      <c r="B22" s="1940" t="s">
        <v>1299</v>
      </c>
      <c r="C22" s="1276" t="str">
        <f t="shared" si="5"/>
        <v>Sims</v>
      </c>
      <c r="D22" s="1913">
        <v>2010</v>
      </c>
      <c r="E22" s="1914"/>
      <c r="F22" s="1914"/>
      <c r="G22" s="1914"/>
      <c r="H22" s="1915"/>
      <c r="I22" s="1955" t="s">
        <v>1109</v>
      </c>
      <c r="J22" s="1956"/>
      <c r="K22" s="1956"/>
      <c r="L22" s="1957"/>
      <c r="M22" s="1958" t="s">
        <v>1108</v>
      </c>
      <c r="N22" s="1959"/>
      <c r="O22" s="1959"/>
      <c r="P22" s="1960"/>
      <c r="Q22" s="1955" t="s">
        <v>1107</v>
      </c>
      <c r="R22" s="1956"/>
      <c r="S22" s="1956"/>
      <c r="T22" s="1957"/>
      <c r="U22" s="1958" t="s">
        <v>1106</v>
      </c>
      <c r="V22" s="1959"/>
      <c r="W22" s="1959"/>
      <c r="X22" s="1960"/>
      <c r="Y22" s="1955" t="s">
        <v>1104</v>
      </c>
      <c r="Z22" s="1956"/>
      <c r="AA22" s="1956"/>
      <c r="AB22" s="1957"/>
      <c r="AC22" s="609"/>
      <c r="AD22" s="1961" t="s">
        <v>1103</v>
      </c>
      <c r="AE22" s="1959"/>
      <c r="AF22" s="1959"/>
      <c r="AG22" s="1960"/>
      <c r="AH22" s="1955" t="s">
        <v>1102</v>
      </c>
      <c r="AI22" s="1956"/>
      <c r="AJ22" s="1956"/>
      <c r="AK22" s="1957"/>
      <c r="AL22" s="1958" t="s">
        <v>1105</v>
      </c>
      <c r="AM22" s="1959"/>
      <c r="AN22" s="1959"/>
      <c r="AO22" s="1960"/>
      <c r="AP22" s="1955" t="s">
        <v>1101</v>
      </c>
      <c r="AQ22" s="1956"/>
      <c r="AR22" s="1956"/>
      <c r="AS22" s="1957"/>
      <c r="AT22" s="1958" t="s">
        <v>1100</v>
      </c>
      <c r="AU22" s="1959"/>
      <c r="AV22" s="1959"/>
      <c r="AW22" s="1960"/>
      <c r="AX22" s="1955" t="s">
        <v>1099</v>
      </c>
      <c r="AY22" s="1956"/>
      <c r="AZ22" s="1956"/>
      <c r="BA22" s="1957"/>
      <c r="BB22" s="609"/>
      <c r="BC22" s="1961" t="s">
        <v>1098</v>
      </c>
      <c r="BD22" s="1959"/>
      <c r="BE22" s="1959"/>
      <c r="BF22" s="1960"/>
      <c r="BG22" s="1965" t="s">
        <v>1096</v>
      </c>
      <c r="BH22" s="1966"/>
      <c r="BI22" s="1966"/>
      <c r="BJ22" s="1967"/>
      <c r="BK22" s="1968" t="s">
        <v>1095</v>
      </c>
      <c r="BL22" s="1969"/>
      <c r="BM22" s="1969"/>
      <c r="BN22" s="1970"/>
      <c r="BO22" s="1965" t="s">
        <v>1094</v>
      </c>
      <c r="BP22" s="1966"/>
      <c r="BQ22" s="1966"/>
      <c r="BR22" s="1967"/>
      <c r="BS22" s="1968" t="s">
        <v>1097</v>
      </c>
      <c r="BT22" s="1969"/>
      <c r="BU22" s="1969"/>
      <c r="BV22" s="1974"/>
    </row>
    <row r="23" spans="1:74" ht="23.4" thickBot="1">
      <c r="A23" s="1950"/>
      <c r="B23" s="1940"/>
      <c r="C23" s="1276" t="str">
        <f t="shared" si="5"/>
        <v/>
      </c>
      <c r="D23" s="605" t="s">
        <v>268</v>
      </c>
      <c r="E23" s="605" t="s">
        <v>1092</v>
      </c>
      <c r="F23" s="605" t="s">
        <v>267</v>
      </c>
      <c r="G23" s="605" t="s">
        <v>266</v>
      </c>
      <c r="H23" s="604" t="s">
        <v>265</v>
      </c>
      <c r="I23" s="605" t="s">
        <v>268</v>
      </c>
      <c r="J23" s="605" t="s">
        <v>1092</v>
      </c>
      <c r="K23" s="605" t="s">
        <v>267</v>
      </c>
      <c r="L23" s="604" t="s">
        <v>266</v>
      </c>
      <c r="M23" s="605" t="s">
        <v>268</v>
      </c>
      <c r="N23" s="605" t="s">
        <v>1092</v>
      </c>
      <c r="O23" s="605" t="s">
        <v>267</v>
      </c>
      <c r="P23" s="608" t="s">
        <v>266</v>
      </c>
      <c r="Q23" s="606" t="s">
        <v>268</v>
      </c>
      <c r="R23" s="605" t="s">
        <v>1092</v>
      </c>
      <c r="S23" s="605" t="s">
        <v>267</v>
      </c>
      <c r="T23" s="604" t="s">
        <v>266</v>
      </c>
      <c r="U23" s="603" t="s">
        <v>268</v>
      </c>
      <c r="V23" s="603" t="s">
        <v>1092</v>
      </c>
      <c r="W23" s="603" t="s">
        <v>267</v>
      </c>
      <c r="X23" s="607" t="s">
        <v>266</v>
      </c>
      <c r="Y23" s="704" t="s">
        <v>268</v>
      </c>
      <c r="Z23" s="603" t="s">
        <v>1092</v>
      </c>
      <c r="AA23" s="603" t="s">
        <v>267</v>
      </c>
      <c r="AB23" s="602" t="s">
        <v>266</v>
      </c>
      <c r="AC23" s="544"/>
      <c r="AD23" s="606" t="s">
        <v>268</v>
      </c>
      <c r="AE23" s="605" t="s">
        <v>1092</v>
      </c>
      <c r="AF23" s="605" t="s">
        <v>267</v>
      </c>
      <c r="AG23" s="604" t="s">
        <v>266</v>
      </c>
      <c r="AH23" s="603" t="s">
        <v>268</v>
      </c>
      <c r="AI23" s="603" t="s">
        <v>1092</v>
      </c>
      <c r="AJ23" s="603" t="s">
        <v>267</v>
      </c>
      <c r="AK23" s="602" t="s">
        <v>266</v>
      </c>
      <c r="AL23" s="603" t="s">
        <v>268</v>
      </c>
      <c r="AM23" s="603" t="s">
        <v>1092</v>
      </c>
      <c r="AN23" s="603" t="s">
        <v>267</v>
      </c>
      <c r="AO23" s="602" t="s">
        <v>266</v>
      </c>
      <c r="AP23" s="603" t="s">
        <v>268</v>
      </c>
      <c r="AQ23" s="603" t="s">
        <v>1092</v>
      </c>
      <c r="AR23" s="603" t="s">
        <v>267</v>
      </c>
      <c r="AS23" s="602" t="s">
        <v>266</v>
      </c>
      <c r="AT23" s="603" t="s">
        <v>268</v>
      </c>
      <c r="AU23" s="603" t="s">
        <v>1092</v>
      </c>
      <c r="AV23" s="603" t="s">
        <v>267</v>
      </c>
      <c r="AW23" s="602" t="s">
        <v>266</v>
      </c>
      <c r="AX23" s="605" t="s">
        <v>268</v>
      </c>
      <c r="AY23" s="605" t="s">
        <v>1092</v>
      </c>
      <c r="AZ23" s="605" t="s">
        <v>267</v>
      </c>
      <c r="BA23" s="604" t="s">
        <v>266</v>
      </c>
      <c r="BB23" s="544"/>
      <c r="BC23" s="606" t="s">
        <v>268</v>
      </c>
      <c r="BD23" s="605" t="s">
        <v>1092</v>
      </c>
      <c r="BE23" s="605" t="s">
        <v>267</v>
      </c>
      <c r="BF23" s="604" t="s">
        <v>266</v>
      </c>
      <c r="BG23" s="603" t="s">
        <v>268</v>
      </c>
      <c r="BH23" s="603" t="s">
        <v>1092</v>
      </c>
      <c r="BI23" s="603" t="s">
        <v>267</v>
      </c>
      <c r="BJ23" s="602" t="s">
        <v>266</v>
      </c>
      <c r="BK23" s="605" t="s">
        <v>268</v>
      </c>
      <c r="BL23" s="605" t="s">
        <v>1092</v>
      </c>
      <c r="BM23" s="605" t="s">
        <v>267</v>
      </c>
      <c r="BN23" s="604" t="s">
        <v>266</v>
      </c>
      <c r="BO23" s="603" t="s">
        <v>268</v>
      </c>
      <c r="BP23" s="603" t="s">
        <v>1092</v>
      </c>
      <c r="BQ23" s="603" t="s">
        <v>267</v>
      </c>
      <c r="BR23" s="602" t="s">
        <v>266</v>
      </c>
      <c r="BS23" s="605" t="s">
        <v>268</v>
      </c>
      <c r="BT23" s="605" t="s">
        <v>1092</v>
      </c>
      <c r="BU23" s="605" t="s">
        <v>267</v>
      </c>
      <c r="BV23" s="604" t="s">
        <v>266</v>
      </c>
    </row>
    <row r="24" spans="1:74">
      <c r="A24" s="601">
        <v>1</v>
      </c>
      <c r="B24" s="1522" t="s">
        <v>1289</v>
      </c>
      <c r="C24" s="669" t="str">
        <f t="shared" si="5"/>
        <v>Bill Acton</v>
      </c>
      <c r="D24" s="579">
        <f t="shared" ref="D24:D37" si="9">SUM(I24,M24,Q24,U24,Y24,AD24,AH24,AL24,AP24,AT24,AX24,BC24,BG24,BK24,BO24,BS24)</f>
        <v>77</v>
      </c>
      <c r="E24" s="579">
        <f t="shared" ref="E24:E37" si="10">SUM(J24,N24,R24,V24,Z24,AE24,AI24,AM24,AQ24,AU24,AY24,BD24,BH24,BL24,BT24,BP24)</f>
        <v>45</v>
      </c>
      <c r="F24" s="579">
        <f t="shared" ref="F24:F37" si="11">SUM(K24,O24,S24,W24,AA24,AF24,AJ24,AN24,AR24,AV24,AZ24,BE24,BI24,BM24,BU24,BQ24)</f>
        <v>51</v>
      </c>
      <c r="G24" s="579">
        <f t="shared" ref="G24:G37" si="12">SUM(L24,P24,T24,X24,AB24,AG24,AK24,AO24,AS24,AW24,BA24,BF24,BJ24,BN24,BV24,BR24)</f>
        <v>17</v>
      </c>
      <c r="H24" s="578">
        <f t="shared" ref="H24:H38" si="13">(F24/D24)</f>
        <v>0.66233766233766234</v>
      </c>
      <c r="I24" s="240">
        <v>3</v>
      </c>
      <c r="J24" s="240">
        <v>1</v>
      </c>
      <c r="K24" s="240">
        <v>1</v>
      </c>
      <c r="L24" s="270"/>
      <c r="M24" s="712">
        <v>3</v>
      </c>
      <c r="N24" s="712">
        <v>3</v>
      </c>
      <c r="O24" s="712">
        <v>2</v>
      </c>
      <c r="P24" s="711">
        <v>1</v>
      </c>
      <c r="Q24" s="272">
        <v>6</v>
      </c>
      <c r="R24" s="240">
        <v>5</v>
      </c>
      <c r="S24" s="240">
        <v>5</v>
      </c>
      <c r="T24" s="270">
        <v>3</v>
      </c>
      <c r="U24" s="599">
        <v>3</v>
      </c>
      <c r="V24" s="598">
        <v>3</v>
      </c>
      <c r="W24" s="598">
        <v>2</v>
      </c>
      <c r="X24" s="597">
        <v>1</v>
      </c>
      <c r="Y24" s="596">
        <v>5</v>
      </c>
      <c r="Z24" s="595">
        <v>2</v>
      </c>
      <c r="AA24" s="595">
        <v>3</v>
      </c>
      <c r="AB24" s="594"/>
      <c r="AC24" s="544"/>
      <c r="AD24" s="274">
        <v>5</v>
      </c>
      <c r="AE24" s="239">
        <v>2</v>
      </c>
      <c r="AF24" s="239">
        <v>2</v>
      </c>
      <c r="AG24" s="269">
        <v>2</v>
      </c>
      <c r="AH24" s="596">
        <v>5</v>
      </c>
      <c r="AI24" s="595">
        <v>5</v>
      </c>
      <c r="AJ24" s="595">
        <v>5</v>
      </c>
      <c r="AK24" s="594">
        <v>2</v>
      </c>
      <c r="AL24" s="599">
        <v>4</v>
      </c>
      <c r="AM24" s="598">
        <v>3</v>
      </c>
      <c r="AN24" s="598">
        <v>2</v>
      </c>
      <c r="AO24" s="597"/>
      <c r="AP24" s="596">
        <v>5</v>
      </c>
      <c r="AQ24" s="595">
        <v>3</v>
      </c>
      <c r="AR24" s="595">
        <v>5</v>
      </c>
      <c r="AS24" s="594">
        <v>1</v>
      </c>
      <c r="AT24" s="599">
        <v>5</v>
      </c>
      <c r="AU24" s="598">
        <v>4</v>
      </c>
      <c r="AV24" s="598">
        <v>4</v>
      </c>
      <c r="AW24" s="597">
        <v>3</v>
      </c>
      <c r="AX24" s="240">
        <v>4</v>
      </c>
      <c r="AY24" s="570">
        <v>5</v>
      </c>
      <c r="AZ24" s="240">
        <v>4</v>
      </c>
      <c r="BA24" s="270">
        <v>2</v>
      </c>
      <c r="BB24" s="544"/>
      <c r="BC24" s="274">
        <v>4</v>
      </c>
      <c r="BD24" s="239">
        <v>1</v>
      </c>
      <c r="BE24" s="239">
        <v>1</v>
      </c>
      <c r="BF24" s="269">
        <v>1</v>
      </c>
      <c r="BG24" s="596">
        <v>6</v>
      </c>
      <c r="BH24" s="595">
        <v>1</v>
      </c>
      <c r="BI24" s="595">
        <v>2</v>
      </c>
      <c r="BJ24" s="594">
        <v>1</v>
      </c>
      <c r="BK24" s="274">
        <v>7</v>
      </c>
      <c r="BL24" s="239">
        <v>2</v>
      </c>
      <c r="BM24" s="239">
        <v>4</v>
      </c>
      <c r="BN24" s="269"/>
      <c r="BO24" s="596">
        <v>4</v>
      </c>
      <c r="BP24" s="595">
        <v>2</v>
      </c>
      <c r="BQ24" s="595">
        <v>2</v>
      </c>
      <c r="BR24" s="594"/>
      <c r="BS24" s="274">
        <v>8</v>
      </c>
      <c r="BT24" s="239">
        <v>3</v>
      </c>
      <c r="BU24" s="239">
        <v>7</v>
      </c>
      <c r="BV24" s="269"/>
    </row>
    <row r="25" spans="1:74">
      <c r="A25" s="589">
        <v>2</v>
      </c>
      <c r="B25" s="715" t="s">
        <v>159</v>
      </c>
      <c r="C25" s="384" t="str">
        <f t="shared" si="5"/>
        <v>Grant St. Amour</v>
      </c>
      <c r="D25" s="586">
        <f t="shared" si="9"/>
        <v>85</v>
      </c>
      <c r="E25" s="586">
        <f t="shared" si="10"/>
        <v>38</v>
      </c>
      <c r="F25" s="586">
        <f t="shared" si="11"/>
        <v>60</v>
      </c>
      <c r="G25" s="586">
        <f t="shared" si="12"/>
        <v>2</v>
      </c>
      <c r="H25" s="585">
        <f t="shared" si="13"/>
        <v>0.70588235294117652</v>
      </c>
      <c r="I25" s="398">
        <v>5</v>
      </c>
      <c r="J25" s="398">
        <v>4</v>
      </c>
      <c r="K25" s="398">
        <v>3</v>
      </c>
      <c r="L25" s="397"/>
      <c r="M25" s="714">
        <v>5</v>
      </c>
      <c r="N25" s="714">
        <v>3</v>
      </c>
      <c r="O25" s="714">
        <v>5</v>
      </c>
      <c r="P25" s="713"/>
      <c r="Q25" s="402">
        <v>7</v>
      </c>
      <c r="R25" s="398">
        <v>3</v>
      </c>
      <c r="S25" s="398">
        <v>3</v>
      </c>
      <c r="T25" s="397"/>
      <c r="U25" s="401">
        <v>4</v>
      </c>
      <c r="V25" s="400">
        <v>2</v>
      </c>
      <c r="W25" s="400">
        <v>3</v>
      </c>
      <c r="X25" s="399"/>
      <c r="Y25" s="402">
        <v>6</v>
      </c>
      <c r="Z25" s="398">
        <v>5</v>
      </c>
      <c r="AA25" s="398">
        <v>6</v>
      </c>
      <c r="AB25" s="397"/>
      <c r="AC25" s="544"/>
      <c r="AD25" s="401">
        <v>5</v>
      </c>
      <c r="AE25" s="400">
        <v>0</v>
      </c>
      <c r="AF25" s="400">
        <v>4</v>
      </c>
      <c r="AG25" s="399"/>
      <c r="AH25" s="402">
        <v>5</v>
      </c>
      <c r="AI25" s="398">
        <v>4</v>
      </c>
      <c r="AJ25" s="398">
        <v>4</v>
      </c>
      <c r="AK25" s="397"/>
      <c r="AL25" s="401">
        <v>7</v>
      </c>
      <c r="AM25" s="400">
        <v>3</v>
      </c>
      <c r="AN25" s="400">
        <v>5</v>
      </c>
      <c r="AO25" s="399"/>
      <c r="AP25" s="402">
        <v>5</v>
      </c>
      <c r="AQ25" s="398">
        <v>0</v>
      </c>
      <c r="AR25" s="398">
        <v>0</v>
      </c>
      <c r="AS25" s="397"/>
      <c r="AT25" s="401">
        <v>7</v>
      </c>
      <c r="AU25" s="400">
        <v>3</v>
      </c>
      <c r="AV25" s="400">
        <v>6</v>
      </c>
      <c r="AW25" s="399"/>
      <c r="AX25" s="398">
        <v>6</v>
      </c>
      <c r="AY25" s="570">
        <v>1</v>
      </c>
      <c r="AZ25" s="398">
        <v>5</v>
      </c>
      <c r="BA25" s="397"/>
      <c r="BB25" s="544"/>
      <c r="BC25" s="401">
        <v>4</v>
      </c>
      <c r="BD25" s="400">
        <v>2</v>
      </c>
      <c r="BE25" s="400">
        <v>2</v>
      </c>
      <c r="BF25" s="399"/>
      <c r="BG25" s="402">
        <v>7</v>
      </c>
      <c r="BH25" s="398">
        <v>2</v>
      </c>
      <c r="BI25" s="398">
        <v>6</v>
      </c>
      <c r="BJ25" s="397"/>
      <c r="BK25" s="401">
        <v>7</v>
      </c>
      <c r="BL25" s="400">
        <v>5</v>
      </c>
      <c r="BM25" s="400">
        <v>6</v>
      </c>
      <c r="BN25" s="399">
        <v>2</v>
      </c>
      <c r="BO25" s="402">
        <v>5</v>
      </c>
      <c r="BP25" s="398">
        <v>1</v>
      </c>
      <c r="BQ25" s="398">
        <v>2</v>
      </c>
      <c r="BR25" s="397"/>
      <c r="BS25" s="407"/>
      <c r="BT25" s="394"/>
      <c r="BU25" s="394"/>
      <c r="BV25" s="393"/>
    </row>
    <row r="26" spans="1:74">
      <c r="A26" s="582">
        <v>3</v>
      </c>
      <c r="B26" s="593" t="s">
        <v>1175</v>
      </c>
      <c r="C26" s="669" t="str">
        <f t="shared" si="5"/>
        <v>Adam O'Langer</v>
      </c>
      <c r="D26" s="579">
        <f t="shared" si="9"/>
        <v>80</v>
      </c>
      <c r="E26" s="579">
        <f t="shared" si="10"/>
        <v>35</v>
      </c>
      <c r="F26" s="579">
        <f t="shared" si="11"/>
        <v>50</v>
      </c>
      <c r="G26" s="579">
        <f t="shared" si="12"/>
        <v>3</v>
      </c>
      <c r="H26" s="578">
        <f t="shared" si="13"/>
        <v>0.625</v>
      </c>
      <c r="I26" s="240">
        <v>5</v>
      </c>
      <c r="J26" s="240">
        <v>1</v>
      </c>
      <c r="K26" s="240">
        <v>3</v>
      </c>
      <c r="L26" s="270"/>
      <c r="M26" s="712">
        <v>6</v>
      </c>
      <c r="N26" s="712">
        <v>3</v>
      </c>
      <c r="O26" s="712">
        <v>3</v>
      </c>
      <c r="P26" s="711"/>
      <c r="Q26" s="272">
        <v>5</v>
      </c>
      <c r="R26" s="240">
        <v>2</v>
      </c>
      <c r="S26" s="240">
        <v>2</v>
      </c>
      <c r="T26" s="270"/>
      <c r="U26" s="274">
        <v>4</v>
      </c>
      <c r="V26" s="239">
        <v>2</v>
      </c>
      <c r="W26" s="239">
        <v>3</v>
      </c>
      <c r="X26" s="269"/>
      <c r="Y26" s="272">
        <v>7</v>
      </c>
      <c r="Z26" s="240">
        <v>3</v>
      </c>
      <c r="AA26" s="240">
        <v>4</v>
      </c>
      <c r="AB26" s="270">
        <v>1</v>
      </c>
      <c r="AC26" s="544"/>
      <c r="AD26" s="274">
        <v>4</v>
      </c>
      <c r="AE26" s="239">
        <v>2</v>
      </c>
      <c r="AF26" s="239">
        <v>1</v>
      </c>
      <c r="AG26" s="269"/>
      <c r="AH26" s="272">
        <v>6</v>
      </c>
      <c r="AI26" s="240">
        <v>3</v>
      </c>
      <c r="AJ26" s="240">
        <v>4</v>
      </c>
      <c r="AK26" s="270"/>
      <c r="AL26" s="274">
        <v>7</v>
      </c>
      <c r="AM26" s="239">
        <v>4</v>
      </c>
      <c r="AN26" s="239">
        <v>6</v>
      </c>
      <c r="AO26" s="269"/>
      <c r="AP26" s="272">
        <v>5</v>
      </c>
      <c r="AQ26" s="240">
        <v>4</v>
      </c>
      <c r="AR26" s="240">
        <v>4</v>
      </c>
      <c r="AS26" s="270">
        <v>1</v>
      </c>
      <c r="AT26" s="274">
        <v>6</v>
      </c>
      <c r="AU26" s="239">
        <v>3</v>
      </c>
      <c r="AV26" s="239">
        <v>4</v>
      </c>
      <c r="AW26" s="269"/>
      <c r="AX26" s="240">
        <v>5</v>
      </c>
      <c r="AY26" s="570">
        <v>2</v>
      </c>
      <c r="AZ26" s="240">
        <v>1</v>
      </c>
      <c r="BA26" s="270"/>
      <c r="BB26" s="544"/>
      <c r="BC26" s="274">
        <v>3</v>
      </c>
      <c r="BD26" s="239">
        <v>0</v>
      </c>
      <c r="BE26" s="239">
        <v>3</v>
      </c>
      <c r="BF26" s="269"/>
      <c r="BG26" s="272">
        <v>6</v>
      </c>
      <c r="BH26" s="240">
        <v>3</v>
      </c>
      <c r="BI26" s="240">
        <v>6</v>
      </c>
      <c r="BJ26" s="270"/>
      <c r="BK26" s="573">
        <v>3</v>
      </c>
      <c r="BL26" s="572">
        <v>0</v>
      </c>
      <c r="BM26" s="572">
        <v>2</v>
      </c>
      <c r="BN26" s="571"/>
      <c r="BO26" s="272">
        <v>5</v>
      </c>
      <c r="BP26" s="240">
        <v>2</v>
      </c>
      <c r="BQ26" s="240">
        <v>3</v>
      </c>
      <c r="BR26" s="270">
        <v>1</v>
      </c>
      <c r="BS26" s="274">
        <v>3</v>
      </c>
      <c r="BT26" s="239">
        <v>1</v>
      </c>
      <c r="BU26" s="239">
        <v>1</v>
      </c>
      <c r="BV26" s="269"/>
    </row>
    <row r="27" spans="1:74">
      <c r="A27" s="589">
        <v>4</v>
      </c>
      <c r="B27" s="715" t="s">
        <v>1180</v>
      </c>
      <c r="C27" s="384" t="str">
        <f t="shared" si="5"/>
        <v>Mark Sims</v>
      </c>
      <c r="D27" s="586">
        <f t="shared" si="9"/>
        <v>87</v>
      </c>
      <c r="E27" s="586">
        <f t="shared" si="10"/>
        <v>34</v>
      </c>
      <c r="F27" s="586">
        <f t="shared" si="11"/>
        <v>58</v>
      </c>
      <c r="G27" s="586">
        <f t="shared" si="12"/>
        <v>2</v>
      </c>
      <c r="H27" s="585">
        <f t="shared" si="13"/>
        <v>0.66666666666666663</v>
      </c>
      <c r="I27" s="398">
        <v>3</v>
      </c>
      <c r="J27" s="398">
        <v>1</v>
      </c>
      <c r="K27" s="398">
        <v>1</v>
      </c>
      <c r="L27" s="397"/>
      <c r="M27" s="714">
        <v>6</v>
      </c>
      <c r="N27" s="714">
        <v>2</v>
      </c>
      <c r="O27" s="714">
        <v>3</v>
      </c>
      <c r="P27" s="713"/>
      <c r="Q27" s="282">
        <v>6</v>
      </c>
      <c r="R27" s="235">
        <v>3</v>
      </c>
      <c r="S27" s="235">
        <v>5</v>
      </c>
      <c r="T27" s="281"/>
      <c r="U27" s="401">
        <v>4</v>
      </c>
      <c r="V27" s="400">
        <v>1</v>
      </c>
      <c r="W27" s="400">
        <v>2</v>
      </c>
      <c r="X27" s="399">
        <v>1</v>
      </c>
      <c r="Y27" s="402">
        <v>5</v>
      </c>
      <c r="Z27" s="398">
        <v>2</v>
      </c>
      <c r="AA27" s="398">
        <v>4</v>
      </c>
      <c r="AB27" s="397"/>
      <c r="AC27" s="544"/>
      <c r="AD27" s="401">
        <v>5</v>
      </c>
      <c r="AE27" s="400">
        <v>2</v>
      </c>
      <c r="AF27" s="400">
        <v>4</v>
      </c>
      <c r="AG27" s="399"/>
      <c r="AH27" s="402">
        <v>6</v>
      </c>
      <c r="AI27" s="398">
        <v>2</v>
      </c>
      <c r="AJ27" s="398">
        <v>3</v>
      </c>
      <c r="AK27" s="397"/>
      <c r="AL27" s="401">
        <v>7</v>
      </c>
      <c r="AM27" s="400">
        <v>3</v>
      </c>
      <c r="AN27" s="400">
        <v>4</v>
      </c>
      <c r="AO27" s="399"/>
      <c r="AP27" s="402">
        <v>5</v>
      </c>
      <c r="AQ27" s="398">
        <v>2</v>
      </c>
      <c r="AR27" s="398">
        <v>3</v>
      </c>
      <c r="AS27" s="397"/>
      <c r="AT27" s="401">
        <v>7</v>
      </c>
      <c r="AU27" s="400">
        <v>3</v>
      </c>
      <c r="AV27" s="400">
        <v>6</v>
      </c>
      <c r="AW27" s="399"/>
      <c r="AX27" s="398">
        <v>5</v>
      </c>
      <c r="AY27" s="570">
        <v>1</v>
      </c>
      <c r="AZ27" s="398">
        <v>4</v>
      </c>
      <c r="BA27" s="397"/>
      <c r="BB27" s="544"/>
      <c r="BC27" s="401">
        <v>6</v>
      </c>
      <c r="BD27" s="400">
        <v>2</v>
      </c>
      <c r="BE27" s="400">
        <v>3</v>
      </c>
      <c r="BF27" s="399"/>
      <c r="BG27" s="402">
        <v>5</v>
      </c>
      <c r="BH27" s="398">
        <v>2</v>
      </c>
      <c r="BI27" s="398">
        <v>4</v>
      </c>
      <c r="BJ27" s="397"/>
      <c r="BK27" s="401">
        <v>6</v>
      </c>
      <c r="BL27" s="400">
        <v>1</v>
      </c>
      <c r="BM27" s="400">
        <v>4</v>
      </c>
      <c r="BN27" s="399"/>
      <c r="BO27" s="402">
        <v>4</v>
      </c>
      <c r="BP27" s="398">
        <v>3</v>
      </c>
      <c r="BQ27" s="398">
        <v>3</v>
      </c>
      <c r="BR27" s="397">
        <v>1</v>
      </c>
      <c r="BS27" s="401">
        <v>7</v>
      </c>
      <c r="BT27" s="400">
        <v>4</v>
      </c>
      <c r="BU27" s="400">
        <v>5</v>
      </c>
      <c r="BV27" s="399"/>
    </row>
    <row r="28" spans="1:74">
      <c r="A28" s="582">
        <v>5</v>
      </c>
      <c r="B28" s="593" t="s">
        <v>1269</v>
      </c>
      <c r="C28" s="669" t="str">
        <f t="shared" si="5"/>
        <v>Don Miller</v>
      </c>
      <c r="D28" s="579">
        <f t="shared" si="9"/>
        <v>86</v>
      </c>
      <c r="E28" s="579">
        <f t="shared" si="10"/>
        <v>47</v>
      </c>
      <c r="F28" s="579">
        <f t="shared" si="11"/>
        <v>66</v>
      </c>
      <c r="G28" s="579">
        <f t="shared" si="12"/>
        <v>5</v>
      </c>
      <c r="H28" s="578">
        <f t="shared" si="13"/>
        <v>0.76744186046511631</v>
      </c>
      <c r="I28" s="240">
        <v>4</v>
      </c>
      <c r="J28" s="240">
        <v>1</v>
      </c>
      <c r="K28" s="240">
        <v>2</v>
      </c>
      <c r="L28" s="270"/>
      <c r="M28" s="712">
        <v>6</v>
      </c>
      <c r="N28" s="712">
        <v>2</v>
      </c>
      <c r="O28" s="712">
        <v>5</v>
      </c>
      <c r="P28" s="711"/>
      <c r="Q28" s="272">
        <v>6</v>
      </c>
      <c r="R28" s="240">
        <v>2</v>
      </c>
      <c r="S28" s="240">
        <v>4</v>
      </c>
      <c r="T28" s="270"/>
      <c r="U28" s="274">
        <v>4</v>
      </c>
      <c r="V28" s="239">
        <v>3</v>
      </c>
      <c r="W28" s="239">
        <v>3</v>
      </c>
      <c r="X28" s="269">
        <v>1</v>
      </c>
      <c r="Y28" s="272">
        <v>5</v>
      </c>
      <c r="Z28" s="240">
        <v>3</v>
      </c>
      <c r="AA28" s="240">
        <v>4</v>
      </c>
      <c r="AB28" s="270"/>
      <c r="AC28" s="544"/>
      <c r="AD28" s="274">
        <v>5</v>
      </c>
      <c r="AE28" s="239">
        <v>3</v>
      </c>
      <c r="AF28" s="239">
        <v>4</v>
      </c>
      <c r="AG28" s="269">
        <v>2</v>
      </c>
      <c r="AH28" s="272">
        <v>6</v>
      </c>
      <c r="AI28" s="240">
        <v>3</v>
      </c>
      <c r="AJ28" s="240">
        <v>4</v>
      </c>
      <c r="AK28" s="270"/>
      <c r="AL28" s="274">
        <v>6</v>
      </c>
      <c r="AM28" s="239">
        <v>4</v>
      </c>
      <c r="AN28" s="239">
        <v>6</v>
      </c>
      <c r="AO28" s="269"/>
      <c r="AP28" s="272">
        <v>4</v>
      </c>
      <c r="AQ28" s="240">
        <v>3</v>
      </c>
      <c r="AR28" s="240">
        <v>3</v>
      </c>
      <c r="AS28" s="270"/>
      <c r="AT28" s="274">
        <v>6</v>
      </c>
      <c r="AU28" s="239">
        <v>3</v>
      </c>
      <c r="AV28" s="239">
        <v>4</v>
      </c>
      <c r="AW28" s="269"/>
      <c r="AX28" s="240">
        <v>6</v>
      </c>
      <c r="AY28" s="570">
        <v>5</v>
      </c>
      <c r="AZ28" s="240">
        <v>6</v>
      </c>
      <c r="BA28" s="270"/>
      <c r="BB28" s="544"/>
      <c r="BC28" s="274">
        <v>4</v>
      </c>
      <c r="BD28" s="239">
        <v>3</v>
      </c>
      <c r="BE28" s="239">
        <v>3</v>
      </c>
      <c r="BF28" s="269"/>
      <c r="BG28" s="272">
        <v>6</v>
      </c>
      <c r="BH28" s="240">
        <v>2</v>
      </c>
      <c r="BI28" s="240">
        <v>3</v>
      </c>
      <c r="BJ28" s="270">
        <v>1</v>
      </c>
      <c r="BK28" s="274">
        <v>7</v>
      </c>
      <c r="BL28" s="239">
        <v>5</v>
      </c>
      <c r="BM28" s="239">
        <v>6</v>
      </c>
      <c r="BN28" s="269"/>
      <c r="BO28" s="272">
        <v>4</v>
      </c>
      <c r="BP28" s="240">
        <v>3</v>
      </c>
      <c r="BQ28" s="240">
        <v>3</v>
      </c>
      <c r="BR28" s="270">
        <v>1</v>
      </c>
      <c r="BS28" s="274">
        <v>7</v>
      </c>
      <c r="BT28" s="239">
        <v>2</v>
      </c>
      <c r="BU28" s="239">
        <v>6</v>
      </c>
      <c r="BV28" s="269"/>
    </row>
    <row r="29" spans="1:74">
      <c r="A29" s="589">
        <v>6</v>
      </c>
      <c r="B29" s="715" t="s">
        <v>1220</v>
      </c>
      <c r="C29" s="384" t="str">
        <f t="shared" si="5"/>
        <v>Jason Bailey</v>
      </c>
      <c r="D29" s="586">
        <f t="shared" si="9"/>
        <v>71</v>
      </c>
      <c r="E29" s="586">
        <f t="shared" si="10"/>
        <v>21</v>
      </c>
      <c r="F29" s="586">
        <f t="shared" si="11"/>
        <v>33</v>
      </c>
      <c r="G29" s="586">
        <f t="shared" si="12"/>
        <v>1</v>
      </c>
      <c r="H29" s="585">
        <f t="shared" si="13"/>
        <v>0.46478873239436619</v>
      </c>
      <c r="I29" s="398">
        <v>3</v>
      </c>
      <c r="J29" s="398">
        <v>0</v>
      </c>
      <c r="K29" s="398">
        <v>0</v>
      </c>
      <c r="L29" s="397"/>
      <c r="M29" s="714">
        <v>5</v>
      </c>
      <c r="N29" s="714">
        <v>3</v>
      </c>
      <c r="O29" s="714">
        <v>3</v>
      </c>
      <c r="P29" s="713"/>
      <c r="Q29" s="402">
        <v>5</v>
      </c>
      <c r="R29" s="398">
        <v>2</v>
      </c>
      <c r="S29" s="398">
        <v>2</v>
      </c>
      <c r="T29" s="397"/>
      <c r="U29" s="401">
        <v>4</v>
      </c>
      <c r="V29" s="400">
        <v>1</v>
      </c>
      <c r="W29" s="400">
        <v>2</v>
      </c>
      <c r="X29" s="399"/>
      <c r="Y29" s="402">
        <v>6</v>
      </c>
      <c r="Z29" s="398">
        <v>1</v>
      </c>
      <c r="AA29" s="398">
        <v>4</v>
      </c>
      <c r="AB29" s="397"/>
      <c r="AC29" s="544"/>
      <c r="AD29" s="401">
        <v>5</v>
      </c>
      <c r="AE29" s="400">
        <v>1</v>
      </c>
      <c r="AF29" s="400">
        <v>2</v>
      </c>
      <c r="AG29" s="399"/>
      <c r="AH29" s="408"/>
      <c r="AI29" s="396"/>
      <c r="AJ29" s="396"/>
      <c r="AK29" s="395"/>
      <c r="AL29" s="401">
        <v>7</v>
      </c>
      <c r="AM29" s="400">
        <v>1</v>
      </c>
      <c r="AN29" s="400">
        <v>2</v>
      </c>
      <c r="AO29" s="399">
        <v>1</v>
      </c>
      <c r="AP29" s="402">
        <v>5</v>
      </c>
      <c r="AQ29" s="398">
        <v>0</v>
      </c>
      <c r="AR29" s="398">
        <v>2</v>
      </c>
      <c r="AS29" s="397"/>
      <c r="AT29" s="401">
        <v>6</v>
      </c>
      <c r="AU29" s="400">
        <v>2</v>
      </c>
      <c r="AV29" s="400">
        <v>4</v>
      </c>
      <c r="AW29" s="399"/>
      <c r="AX29" s="398">
        <v>5</v>
      </c>
      <c r="AY29" s="570">
        <v>1</v>
      </c>
      <c r="AZ29" s="398">
        <v>2</v>
      </c>
      <c r="BA29" s="397"/>
      <c r="BB29" s="544"/>
      <c r="BC29" s="401">
        <v>6</v>
      </c>
      <c r="BD29" s="400">
        <v>3</v>
      </c>
      <c r="BE29" s="400">
        <v>3</v>
      </c>
      <c r="BF29" s="399"/>
      <c r="BG29" s="402">
        <v>4</v>
      </c>
      <c r="BH29" s="398">
        <v>2</v>
      </c>
      <c r="BI29" s="398">
        <v>1</v>
      </c>
      <c r="BJ29" s="397"/>
      <c r="BK29" s="401">
        <v>6</v>
      </c>
      <c r="BL29" s="400">
        <v>3</v>
      </c>
      <c r="BM29" s="400">
        <v>4</v>
      </c>
      <c r="BN29" s="399"/>
      <c r="BO29" s="402">
        <v>4</v>
      </c>
      <c r="BP29" s="398">
        <v>1</v>
      </c>
      <c r="BQ29" s="398">
        <v>2</v>
      </c>
      <c r="BR29" s="397"/>
      <c r="BS29" s="407"/>
      <c r="BT29" s="394"/>
      <c r="BU29" s="394"/>
      <c r="BV29" s="393"/>
    </row>
    <row r="30" spans="1:74">
      <c r="A30" s="582">
        <v>7</v>
      </c>
      <c r="B30" s="593" t="s">
        <v>1238</v>
      </c>
      <c r="C30" s="669" t="str">
        <f t="shared" si="5"/>
        <v>Travis Fuchs</v>
      </c>
      <c r="D30" s="579">
        <f t="shared" si="9"/>
        <v>67</v>
      </c>
      <c r="E30" s="579">
        <f t="shared" si="10"/>
        <v>29</v>
      </c>
      <c r="F30" s="579">
        <f t="shared" si="11"/>
        <v>38</v>
      </c>
      <c r="G30" s="579">
        <f t="shared" si="12"/>
        <v>5</v>
      </c>
      <c r="H30" s="578">
        <f t="shared" si="13"/>
        <v>0.56716417910447758</v>
      </c>
      <c r="I30" s="240">
        <v>4</v>
      </c>
      <c r="J30" s="240">
        <v>1</v>
      </c>
      <c r="K30" s="240">
        <v>3</v>
      </c>
      <c r="L30" s="270"/>
      <c r="M30" s="712">
        <v>6</v>
      </c>
      <c r="N30" s="712">
        <v>2</v>
      </c>
      <c r="O30" s="712">
        <v>3</v>
      </c>
      <c r="P30" s="711"/>
      <c r="Q30" s="272">
        <v>5</v>
      </c>
      <c r="R30" s="240">
        <v>3</v>
      </c>
      <c r="S30" s="240">
        <v>3</v>
      </c>
      <c r="T30" s="270">
        <v>1</v>
      </c>
      <c r="U30" s="274">
        <v>4</v>
      </c>
      <c r="V30" s="239">
        <v>1</v>
      </c>
      <c r="W30" s="239">
        <v>1</v>
      </c>
      <c r="X30" s="269"/>
      <c r="Y30" s="387"/>
      <c r="Z30" s="379"/>
      <c r="AA30" s="379"/>
      <c r="AB30" s="378"/>
      <c r="AC30" s="544"/>
      <c r="AD30" s="274">
        <v>5</v>
      </c>
      <c r="AE30" s="239">
        <v>2</v>
      </c>
      <c r="AF30" s="239">
        <v>3</v>
      </c>
      <c r="AG30" s="269">
        <v>1</v>
      </c>
      <c r="AH30" s="387"/>
      <c r="AI30" s="379"/>
      <c r="AJ30" s="379"/>
      <c r="AK30" s="378"/>
      <c r="AL30" s="386"/>
      <c r="AM30" s="244"/>
      <c r="AN30" s="244"/>
      <c r="AO30" s="377"/>
      <c r="AP30" s="387"/>
      <c r="AQ30" s="379"/>
      <c r="AR30" s="379"/>
      <c r="AS30" s="378"/>
      <c r="AT30" s="274">
        <v>7</v>
      </c>
      <c r="AU30" s="239">
        <v>5</v>
      </c>
      <c r="AV30" s="239">
        <v>5</v>
      </c>
      <c r="AW30" s="269">
        <v>1</v>
      </c>
      <c r="AX30" s="240">
        <v>6</v>
      </c>
      <c r="AY30" s="570">
        <v>4</v>
      </c>
      <c r="AZ30" s="240">
        <v>4</v>
      </c>
      <c r="BA30" s="270">
        <v>1</v>
      </c>
      <c r="BB30" s="544"/>
      <c r="BC30" s="573">
        <v>6</v>
      </c>
      <c r="BD30" s="572">
        <v>2</v>
      </c>
      <c r="BE30" s="572">
        <v>3</v>
      </c>
      <c r="BF30" s="571"/>
      <c r="BG30" s="272">
        <v>6</v>
      </c>
      <c r="BH30" s="240">
        <v>4</v>
      </c>
      <c r="BI30" s="240">
        <v>4</v>
      </c>
      <c r="BJ30" s="270"/>
      <c r="BK30" s="274">
        <v>7</v>
      </c>
      <c r="BL30" s="239">
        <v>1</v>
      </c>
      <c r="BM30" s="239">
        <v>3</v>
      </c>
      <c r="BN30" s="269"/>
      <c r="BO30" s="272">
        <v>5</v>
      </c>
      <c r="BP30" s="240">
        <v>2</v>
      </c>
      <c r="BQ30" s="240">
        <v>3</v>
      </c>
      <c r="BR30" s="270">
        <v>1</v>
      </c>
      <c r="BS30" s="573">
        <v>6</v>
      </c>
      <c r="BT30" s="572">
        <v>2</v>
      </c>
      <c r="BU30" s="572">
        <v>3</v>
      </c>
      <c r="BV30" s="571"/>
    </row>
    <row r="31" spans="1:74">
      <c r="A31" s="589">
        <v>8</v>
      </c>
      <c r="B31" s="1470" t="s">
        <v>217</v>
      </c>
      <c r="C31" s="384" t="str">
        <f t="shared" si="5"/>
        <v>Rick Krivak</v>
      </c>
      <c r="D31" s="586">
        <f t="shared" si="9"/>
        <v>57</v>
      </c>
      <c r="E31" s="586">
        <f t="shared" si="10"/>
        <v>20</v>
      </c>
      <c r="F31" s="586">
        <f t="shared" si="11"/>
        <v>27</v>
      </c>
      <c r="G31" s="586">
        <f t="shared" si="12"/>
        <v>0</v>
      </c>
      <c r="H31" s="585">
        <f t="shared" si="13"/>
        <v>0.47368421052631576</v>
      </c>
      <c r="I31" s="398">
        <v>2</v>
      </c>
      <c r="J31" s="398">
        <v>0</v>
      </c>
      <c r="K31" s="398">
        <v>1</v>
      </c>
      <c r="L31" s="397"/>
      <c r="M31" s="714">
        <v>4</v>
      </c>
      <c r="N31" s="714">
        <v>3</v>
      </c>
      <c r="O31" s="714">
        <v>3</v>
      </c>
      <c r="P31" s="713"/>
      <c r="Q31" s="402">
        <v>3</v>
      </c>
      <c r="R31" s="398">
        <v>0</v>
      </c>
      <c r="S31" s="398">
        <v>0</v>
      </c>
      <c r="T31" s="397"/>
      <c r="U31" s="401">
        <v>4</v>
      </c>
      <c r="V31" s="400">
        <v>0</v>
      </c>
      <c r="W31" s="400">
        <v>3</v>
      </c>
      <c r="X31" s="399"/>
      <c r="Y31" s="402">
        <v>6</v>
      </c>
      <c r="Z31" s="398">
        <v>1</v>
      </c>
      <c r="AA31" s="398">
        <v>1</v>
      </c>
      <c r="AB31" s="397"/>
      <c r="AC31" s="544"/>
      <c r="AD31" s="401">
        <v>2</v>
      </c>
      <c r="AE31" s="400">
        <v>0</v>
      </c>
      <c r="AF31" s="400">
        <v>0</v>
      </c>
      <c r="AG31" s="399"/>
      <c r="AH31" s="402">
        <v>3</v>
      </c>
      <c r="AI31" s="398">
        <v>0</v>
      </c>
      <c r="AJ31" s="398">
        <v>1</v>
      </c>
      <c r="AK31" s="397"/>
      <c r="AL31" s="401">
        <v>7</v>
      </c>
      <c r="AM31" s="400">
        <v>2</v>
      </c>
      <c r="AN31" s="400">
        <v>2</v>
      </c>
      <c r="AO31" s="399"/>
      <c r="AP31" s="402">
        <v>4</v>
      </c>
      <c r="AQ31" s="398">
        <v>0</v>
      </c>
      <c r="AR31" s="398">
        <v>1</v>
      </c>
      <c r="AS31" s="397"/>
      <c r="AT31" s="401">
        <v>3</v>
      </c>
      <c r="AU31" s="400">
        <v>3</v>
      </c>
      <c r="AV31" s="400">
        <v>3</v>
      </c>
      <c r="AW31" s="399"/>
      <c r="AX31" s="398">
        <v>3</v>
      </c>
      <c r="AY31" s="570">
        <v>1</v>
      </c>
      <c r="AZ31" s="398">
        <v>2</v>
      </c>
      <c r="BA31" s="397"/>
      <c r="BB31" s="544"/>
      <c r="BC31" s="401">
        <v>3</v>
      </c>
      <c r="BD31" s="400">
        <v>4</v>
      </c>
      <c r="BE31" s="400">
        <v>2</v>
      </c>
      <c r="BF31" s="399"/>
      <c r="BG31" s="402">
        <v>2</v>
      </c>
      <c r="BH31" s="398">
        <v>2</v>
      </c>
      <c r="BI31" s="398">
        <v>2</v>
      </c>
      <c r="BJ31" s="397"/>
      <c r="BK31" s="401">
        <v>3</v>
      </c>
      <c r="BL31" s="400">
        <v>1</v>
      </c>
      <c r="BM31" s="400">
        <v>1</v>
      </c>
      <c r="BN31" s="399"/>
      <c r="BO31" s="402">
        <v>3</v>
      </c>
      <c r="BP31" s="398">
        <v>0</v>
      </c>
      <c r="BQ31" s="398">
        <v>1</v>
      </c>
      <c r="BR31" s="397"/>
      <c r="BS31" s="401">
        <v>5</v>
      </c>
      <c r="BT31" s="400">
        <v>3</v>
      </c>
      <c r="BU31" s="400">
        <v>4</v>
      </c>
      <c r="BV31" s="399"/>
    </row>
    <row r="32" spans="1:74">
      <c r="A32" s="582">
        <v>9</v>
      </c>
      <c r="B32" s="593" t="s">
        <v>194</v>
      </c>
      <c r="C32" s="669" t="str">
        <f t="shared" si="5"/>
        <v>Ron Brink</v>
      </c>
      <c r="D32" s="579">
        <f t="shared" si="9"/>
        <v>81</v>
      </c>
      <c r="E32" s="579">
        <f t="shared" si="10"/>
        <v>31</v>
      </c>
      <c r="F32" s="579">
        <f t="shared" si="11"/>
        <v>51</v>
      </c>
      <c r="G32" s="579">
        <f t="shared" si="12"/>
        <v>4</v>
      </c>
      <c r="H32" s="578">
        <f t="shared" si="13"/>
        <v>0.62962962962962965</v>
      </c>
      <c r="I32" s="240">
        <v>4</v>
      </c>
      <c r="J32" s="240">
        <v>2</v>
      </c>
      <c r="K32" s="240">
        <v>3</v>
      </c>
      <c r="L32" s="270"/>
      <c r="M32" s="712">
        <v>4</v>
      </c>
      <c r="N32" s="712">
        <v>3</v>
      </c>
      <c r="O32" s="712">
        <v>3</v>
      </c>
      <c r="P32" s="711"/>
      <c r="Q32" s="574">
        <v>5</v>
      </c>
      <c r="R32" s="570">
        <v>2</v>
      </c>
      <c r="S32" s="570">
        <v>4</v>
      </c>
      <c r="T32" s="569"/>
      <c r="U32" s="274">
        <v>4</v>
      </c>
      <c r="V32" s="239">
        <v>2</v>
      </c>
      <c r="W32" s="239">
        <v>2</v>
      </c>
      <c r="X32" s="269">
        <v>1</v>
      </c>
      <c r="Y32" s="272">
        <v>5</v>
      </c>
      <c r="Z32" s="240">
        <v>1</v>
      </c>
      <c r="AA32" s="240">
        <v>4</v>
      </c>
      <c r="AB32" s="270"/>
      <c r="AC32" s="544"/>
      <c r="AD32" s="573">
        <v>5</v>
      </c>
      <c r="AE32" s="572">
        <v>2</v>
      </c>
      <c r="AF32" s="572">
        <v>3</v>
      </c>
      <c r="AG32" s="571">
        <v>1</v>
      </c>
      <c r="AH32" s="574">
        <v>6</v>
      </c>
      <c r="AI32" s="570">
        <v>1</v>
      </c>
      <c r="AJ32" s="570">
        <v>4</v>
      </c>
      <c r="AK32" s="569"/>
      <c r="AL32" s="573">
        <v>6</v>
      </c>
      <c r="AM32" s="572">
        <v>2</v>
      </c>
      <c r="AN32" s="572">
        <v>3</v>
      </c>
      <c r="AO32" s="571"/>
      <c r="AP32" s="574">
        <v>5</v>
      </c>
      <c r="AQ32" s="570">
        <v>0</v>
      </c>
      <c r="AR32" s="570">
        <v>3</v>
      </c>
      <c r="AS32" s="569"/>
      <c r="AT32" s="274">
        <v>5</v>
      </c>
      <c r="AU32" s="239">
        <v>2</v>
      </c>
      <c r="AV32" s="239">
        <v>2</v>
      </c>
      <c r="AW32" s="269"/>
      <c r="AX32" s="240">
        <v>5</v>
      </c>
      <c r="AY32" s="570">
        <v>1</v>
      </c>
      <c r="AZ32" s="240">
        <v>2</v>
      </c>
      <c r="BA32" s="270">
        <v>1</v>
      </c>
      <c r="BB32" s="544"/>
      <c r="BC32" s="274">
        <v>6</v>
      </c>
      <c r="BD32" s="239">
        <v>4</v>
      </c>
      <c r="BE32" s="239">
        <v>5</v>
      </c>
      <c r="BF32" s="269">
        <v>1</v>
      </c>
      <c r="BG32" s="272">
        <v>4</v>
      </c>
      <c r="BH32" s="240">
        <v>1</v>
      </c>
      <c r="BI32" s="240">
        <v>3</v>
      </c>
      <c r="BJ32" s="270"/>
      <c r="BK32" s="274">
        <v>6</v>
      </c>
      <c r="BL32" s="239">
        <v>4</v>
      </c>
      <c r="BM32" s="239">
        <v>3</v>
      </c>
      <c r="BN32" s="269"/>
      <c r="BO32" s="574">
        <v>4</v>
      </c>
      <c r="BP32" s="570">
        <v>0</v>
      </c>
      <c r="BQ32" s="570">
        <v>3</v>
      </c>
      <c r="BR32" s="569"/>
      <c r="BS32" s="573">
        <v>7</v>
      </c>
      <c r="BT32" s="572">
        <v>4</v>
      </c>
      <c r="BU32" s="572">
        <v>4</v>
      </c>
      <c r="BV32" s="571"/>
    </row>
    <row r="33" spans="1:74">
      <c r="A33" s="589">
        <v>10</v>
      </c>
      <c r="B33" s="715" t="s">
        <v>1312</v>
      </c>
      <c r="C33" s="384" t="str">
        <f t="shared" si="5"/>
        <v>Dustin McCoy</v>
      </c>
      <c r="D33" s="586">
        <f t="shared" si="9"/>
        <v>48</v>
      </c>
      <c r="E33" s="586">
        <f t="shared" si="10"/>
        <v>13</v>
      </c>
      <c r="F33" s="586">
        <f t="shared" si="11"/>
        <v>21</v>
      </c>
      <c r="G33" s="586">
        <f t="shared" si="12"/>
        <v>0</v>
      </c>
      <c r="H33" s="585">
        <f t="shared" si="13"/>
        <v>0.4375</v>
      </c>
      <c r="I33" s="398">
        <v>4</v>
      </c>
      <c r="J33" s="398">
        <v>1</v>
      </c>
      <c r="K33" s="398">
        <v>1</v>
      </c>
      <c r="L33" s="397"/>
      <c r="M33" s="714">
        <v>4</v>
      </c>
      <c r="N33" s="714">
        <v>3</v>
      </c>
      <c r="O33" s="714">
        <v>3</v>
      </c>
      <c r="P33" s="713"/>
      <c r="Q33" s="402">
        <v>6</v>
      </c>
      <c r="R33" s="398">
        <v>0</v>
      </c>
      <c r="S33" s="398">
        <v>4</v>
      </c>
      <c r="T33" s="397"/>
      <c r="U33" s="401">
        <v>4</v>
      </c>
      <c r="V33" s="400">
        <v>0</v>
      </c>
      <c r="W33" s="400">
        <v>1</v>
      </c>
      <c r="X33" s="399"/>
      <c r="Y33" s="402">
        <v>3</v>
      </c>
      <c r="Z33" s="398">
        <v>1</v>
      </c>
      <c r="AA33" s="398">
        <v>1</v>
      </c>
      <c r="AB33" s="397"/>
      <c r="AC33" s="544"/>
      <c r="AD33" s="407"/>
      <c r="AE33" s="394"/>
      <c r="AF33" s="394"/>
      <c r="AG33" s="393"/>
      <c r="AH33" s="402">
        <v>6</v>
      </c>
      <c r="AI33" s="398">
        <v>0</v>
      </c>
      <c r="AJ33" s="398">
        <v>2</v>
      </c>
      <c r="AK33" s="397"/>
      <c r="AL33" s="401">
        <v>3</v>
      </c>
      <c r="AM33" s="400">
        <v>2</v>
      </c>
      <c r="AN33" s="400">
        <v>2</v>
      </c>
      <c r="AO33" s="399"/>
      <c r="AP33" s="402">
        <v>2</v>
      </c>
      <c r="AQ33" s="398">
        <v>0</v>
      </c>
      <c r="AR33" s="398">
        <v>0</v>
      </c>
      <c r="AS33" s="397"/>
      <c r="AT33" s="407"/>
      <c r="AU33" s="394"/>
      <c r="AV33" s="394"/>
      <c r="AW33" s="393"/>
      <c r="AX33" s="398">
        <v>3</v>
      </c>
      <c r="AY33" s="570">
        <v>0</v>
      </c>
      <c r="AZ33" s="398">
        <v>1</v>
      </c>
      <c r="BA33" s="397"/>
      <c r="BB33" s="544"/>
      <c r="BC33" s="401">
        <v>2</v>
      </c>
      <c r="BD33" s="400">
        <v>3</v>
      </c>
      <c r="BE33" s="400">
        <v>2</v>
      </c>
      <c r="BF33" s="399"/>
      <c r="BG33" s="408"/>
      <c r="BH33" s="396"/>
      <c r="BI33" s="396"/>
      <c r="BJ33" s="395"/>
      <c r="BK33" s="401">
        <v>3</v>
      </c>
      <c r="BL33" s="400">
        <v>1</v>
      </c>
      <c r="BM33" s="400">
        <v>1</v>
      </c>
      <c r="BN33" s="399"/>
      <c r="BO33" s="402">
        <v>4</v>
      </c>
      <c r="BP33" s="398">
        <v>1</v>
      </c>
      <c r="BQ33" s="398">
        <v>1</v>
      </c>
      <c r="BR33" s="397"/>
      <c r="BS33" s="401">
        <v>4</v>
      </c>
      <c r="BT33" s="400">
        <v>1</v>
      </c>
      <c r="BU33" s="400">
        <v>2</v>
      </c>
      <c r="BV33" s="399"/>
    </row>
    <row r="34" spans="1:74">
      <c r="A34" s="582">
        <v>11</v>
      </c>
      <c r="B34" s="593" t="s">
        <v>107</v>
      </c>
      <c r="C34" s="669" t="str">
        <f t="shared" si="5"/>
        <v>Dave Hinman</v>
      </c>
      <c r="D34" s="579">
        <f t="shared" si="9"/>
        <v>34</v>
      </c>
      <c r="E34" s="579">
        <f t="shared" si="10"/>
        <v>9</v>
      </c>
      <c r="F34" s="579">
        <f t="shared" si="11"/>
        <v>14</v>
      </c>
      <c r="G34" s="579">
        <f t="shared" si="12"/>
        <v>0</v>
      </c>
      <c r="H34" s="578">
        <f t="shared" si="13"/>
        <v>0.41176470588235292</v>
      </c>
      <c r="I34" s="240">
        <v>2</v>
      </c>
      <c r="J34" s="240">
        <v>0</v>
      </c>
      <c r="K34" s="240">
        <v>1</v>
      </c>
      <c r="L34" s="270"/>
      <c r="M34" s="712">
        <v>1</v>
      </c>
      <c r="N34" s="712">
        <v>1</v>
      </c>
      <c r="O34" s="712">
        <v>1</v>
      </c>
      <c r="P34" s="711"/>
      <c r="Q34" s="272">
        <v>2</v>
      </c>
      <c r="R34" s="240">
        <v>1</v>
      </c>
      <c r="S34" s="240">
        <v>2</v>
      </c>
      <c r="T34" s="270"/>
      <c r="U34" s="573">
        <v>3</v>
      </c>
      <c r="V34" s="572">
        <v>0</v>
      </c>
      <c r="W34" s="572">
        <v>1</v>
      </c>
      <c r="X34" s="571"/>
      <c r="Y34" s="272">
        <v>4</v>
      </c>
      <c r="Z34" s="240">
        <v>1</v>
      </c>
      <c r="AA34" s="240">
        <v>1</v>
      </c>
      <c r="AB34" s="270"/>
      <c r="AC34" s="544"/>
      <c r="AD34" s="274">
        <v>2</v>
      </c>
      <c r="AE34" s="239">
        <v>1</v>
      </c>
      <c r="AF34" s="239">
        <v>1</v>
      </c>
      <c r="AG34" s="269"/>
      <c r="AH34" s="387"/>
      <c r="AI34" s="379"/>
      <c r="AJ34" s="379"/>
      <c r="AK34" s="378"/>
      <c r="AL34" s="386"/>
      <c r="AM34" s="244"/>
      <c r="AN34" s="244"/>
      <c r="AO34" s="377"/>
      <c r="AP34" s="272">
        <v>4</v>
      </c>
      <c r="AQ34" s="240">
        <v>0</v>
      </c>
      <c r="AR34" s="240">
        <v>1</v>
      </c>
      <c r="AS34" s="270"/>
      <c r="AT34" s="274">
        <v>3</v>
      </c>
      <c r="AU34" s="239">
        <v>1</v>
      </c>
      <c r="AV34" s="239">
        <v>1</v>
      </c>
      <c r="AW34" s="269"/>
      <c r="AX34" s="240">
        <v>2</v>
      </c>
      <c r="AY34" s="570">
        <v>0</v>
      </c>
      <c r="AZ34" s="240">
        <v>0</v>
      </c>
      <c r="BA34" s="270"/>
      <c r="BB34" s="544"/>
      <c r="BC34" s="573">
        <v>1</v>
      </c>
      <c r="BD34" s="572">
        <v>0</v>
      </c>
      <c r="BE34" s="572">
        <v>0</v>
      </c>
      <c r="BF34" s="571"/>
      <c r="BG34" s="272">
        <v>3</v>
      </c>
      <c r="BH34" s="240">
        <v>1</v>
      </c>
      <c r="BI34" s="240">
        <v>1</v>
      </c>
      <c r="BJ34" s="270"/>
      <c r="BK34" s="274">
        <v>6</v>
      </c>
      <c r="BL34" s="239">
        <v>2</v>
      </c>
      <c r="BM34" s="239">
        <v>4</v>
      </c>
      <c r="BN34" s="269"/>
      <c r="BO34" s="574">
        <v>1</v>
      </c>
      <c r="BP34" s="570">
        <v>0</v>
      </c>
      <c r="BQ34" s="570">
        <v>0</v>
      </c>
      <c r="BR34" s="569"/>
      <c r="BS34" s="573">
        <v>0</v>
      </c>
      <c r="BT34" s="572">
        <v>1</v>
      </c>
      <c r="BU34" s="572">
        <v>0</v>
      </c>
      <c r="BV34" s="571"/>
    </row>
    <row r="35" spans="1:74">
      <c r="A35" s="589">
        <v>12</v>
      </c>
      <c r="B35" s="715" t="s">
        <v>1222</v>
      </c>
      <c r="C35" s="384" t="str">
        <f t="shared" si="5"/>
        <v>Roger Bailey</v>
      </c>
      <c r="D35" s="586">
        <f t="shared" si="9"/>
        <v>41</v>
      </c>
      <c r="E35" s="586">
        <f t="shared" si="10"/>
        <v>11</v>
      </c>
      <c r="F35" s="586">
        <f t="shared" si="11"/>
        <v>19</v>
      </c>
      <c r="G35" s="586">
        <f t="shared" si="12"/>
        <v>0</v>
      </c>
      <c r="H35" s="585">
        <f t="shared" si="13"/>
        <v>0.46341463414634149</v>
      </c>
      <c r="I35" s="398">
        <v>0</v>
      </c>
      <c r="J35" s="398">
        <v>0</v>
      </c>
      <c r="K35" s="398">
        <v>0</v>
      </c>
      <c r="L35" s="397"/>
      <c r="M35" s="714">
        <v>3</v>
      </c>
      <c r="N35" s="714">
        <v>1</v>
      </c>
      <c r="O35" s="714">
        <v>2</v>
      </c>
      <c r="P35" s="713"/>
      <c r="Q35" s="402">
        <v>3</v>
      </c>
      <c r="R35" s="398">
        <v>1</v>
      </c>
      <c r="S35" s="398">
        <v>3</v>
      </c>
      <c r="T35" s="397"/>
      <c r="U35" s="401">
        <v>1</v>
      </c>
      <c r="V35" s="400">
        <v>0</v>
      </c>
      <c r="W35" s="400">
        <v>0</v>
      </c>
      <c r="X35" s="399"/>
      <c r="Y35" s="402">
        <v>2</v>
      </c>
      <c r="Z35" s="398">
        <v>0</v>
      </c>
      <c r="AA35" s="398">
        <v>1</v>
      </c>
      <c r="AB35" s="397"/>
      <c r="AC35" s="544"/>
      <c r="AD35" s="401">
        <v>2</v>
      </c>
      <c r="AE35" s="400">
        <v>0</v>
      </c>
      <c r="AF35" s="400">
        <v>0</v>
      </c>
      <c r="AG35" s="399"/>
      <c r="AH35" s="402">
        <v>5</v>
      </c>
      <c r="AI35" s="398">
        <v>0</v>
      </c>
      <c r="AJ35" s="398">
        <v>0</v>
      </c>
      <c r="AK35" s="397"/>
      <c r="AL35" s="401">
        <v>3</v>
      </c>
      <c r="AM35" s="400">
        <v>1</v>
      </c>
      <c r="AN35" s="400">
        <v>1</v>
      </c>
      <c r="AO35" s="399"/>
      <c r="AP35" s="402">
        <v>2</v>
      </c>
      <c r="AQ35" s="398">
        <v>0</v>
      </c>
      <c r="AR35" s="398">
        <v>0</v>
      </c>
      <c r="AS35" s="397"/>
      <c r="AT35" s="401">
        <v>3</v>
      </c>
      <c r="AU35" s="400">
        <v>1</v>
      </c>
      <c r="AV35" s="400">
        <v>1</v>
      </c>
      <c r="AW35" s="399"/>
      <c r="AX35" s="398">
        <v>2</v>
      </c>
      <c r="AY35" s="570">
        <v>0</v>
      </c>
      <c r="AZ35" s="398">
        <v>0</v>
      </c>
      <c r="BA35" s="397"/>
      <c r="BB35" s="544"/>
      <c r="BC35" s="401">
        <v>1</v>
      </c>
      <c r="BD35" s="400">
        <v>2</v>
      </c>
      <c r="BE35" s="400">
        <v>1</v>
      </c>
      <c r="BF35" s="399"/>
      <c r="BG35" s="402">
        <v>2</v>
      </c>
      <c r="BH35" s="398">
        <v>1</v>
      </c>
      <c r="BI35" s="398">
        <v>2</v>
      </c>
      <c r="BJ35" s="397"/>
      <c r="BK35" s="401">
        <v>3</v>
      </c>
      <c r="BL35" s="400">
        <v>1</v>
      </c>
      <c r="BM35" s="400">
        <v>2</v>
      </c>
      <c r="BN35" s="399"/>
      <c r="BO35" s="402">
        <v>4</v>
      </c>
      <c r="BP35" s="398">
        <v>1</v>
      </c>
      <c r="BQ35" s="398">
        <v>4</v>
      </c>
      <c r="BR35" s="397"/>
      <c r="BS35" s="401">
        <v>5</v>
      </c>
      <c r="BT35" s="400">
        <v>2</v>
      </c>
      <c r="BU35" s="400">
        <v>2</v>
      </c>
      <c r="BV35" s="399"/>
    </row>
    <row r="36" spans="1:74">
      <c r="A36" s="582">
        <v>13</v>
      </c>
      <c r="B36" s="593" t="s">
        <v>1174</v>
      </c>
      <c r="C36" s="669" t="str">
        <f t="shared" si="5"/>
        <v>Charlie Laich</v>
      </c>
      <c r="D36" s="579">
        <f t="shared" si="9"/>
        <v>20</v>
      </c>
      <c r="E36" s="579">
        <f t="shared" si="10"/>
        <v>8</v>
      </c>
      <c r="F36" s="579">
        <f t="shared" si="11"/>
        <v>8</v>
      </c>
      <c r="G36" s="579">
        <f t="shared" si="12"/>
        <v>0</v>
      </c>
      <c r="H36" s="578">
        <f t="shared" si="13"/>
        <v>0.4</v>
      </c>
      <c r="I36" s="570">
        <v>3</v>
      </c>
      <c r="J36" s="570">
        <v>0</v>
      </c>
      <c r="K36" s="570">
        <v>1</v>
      </c>
      <c r="L36" s="569"/>
      <c r="M36" s="712">
        <v>0</v>
      </c>
      <c r="N36" s="712">
        <v>1</v>
      </c>
      <c r="O36" s="712">
        <v>0</v>
      </c>
      <c r="P36" s="711"/>
      <c r="Q36" s="574">
        <v>2</v>
      </c>
      <c r="R36" s="570">
        <v>0</v>
      </c>
      <c r="S36" s="570">
        <v>0</v>
      </c>
      <c r="T36" s="569"/>
      <c r="U36" s="573">
        <v>3</v>
      </c>
      <c r="V36" s="572">
        <v>0</v>
      </c>
      <c r="W36" s="572">
        <v>0</v>
      </c>
      <c r="X36" s="571"/>
      <c r="Y36" s="387"/>
      <c r="Z36" s="379"/>
      <c r="AA36" s="379"/>
      <c r="AB36" s="378"/>
      <c r="AC36" s="544"/>
      <c r="AD36" s="573">
        <v>2</v>
      </c>
      <c r="AE36" s="572">
        <v>0</v>
      </c>
      <c r="AF36" s="572">
        <v>0</v>
      </c>
      <c r="AG36" s="571"/>
      <c r="AH36" s="574">
        <v>3</v>
      </c>
      <c r="AI36" s="570">
        <v>1</v>
      </c>
      <c r="AJ36" s="570">
        <v>1</v>
      </c>
      <c r="AK36" s="569"/>
      <c r="AL36" s="573">
        <v>2</v>
      </c>
      <c r="AM36" s="572">
        <v>3</v>
      </c>
      <c r="AN36" s="572">
        <v>2</v>
      </c>
      <c r="AO36" s="571"/>
      <c r="AP36" s="574">
        <v>2</v>
      </c>
      <c r="AQ36" s="570">
        <v>1</v>
      </c>
      <c r="AR36" s="570">
        <v>2</v>
      </c>
      <c r="AS36" s="569"/>
      <c r="AT36" s="386"/>
      <c r="AU36" s="244"/>
      <c r="AV36" s="244"/>
      <c r="AW36" s="377"/>
      <c r="AX36" s="379"/>
      <c r="AY36" s="379"/>
      <c r="AZ36" s="379"/>
      <c r="BA36" s="378"/>
      <c r="BB36" s="544"/>
      <c r="BC36" s="386"/>
      <c r="BD36" s="244"/>
      <c r="BE36" s="244"/>
      <c r="BF36" s="377"/>
      <c r="BG36" s="387"/>
      <c r="BH36" s="379"/>
      <c r="BI36" s="379"/>
      <c r="BJ36" s="378"/>
      <c r="BK36" s="386"/>
      <c r="BL36" s="244"/>
      <c r="BM36" s="244"/>
      <c r="BN36" s="377"/>
      <c r="BO36" s="387"/>
      <c r="BP36" s="379"/>
      <c r="BQ36" s="379"/>
      <c r="BR36" s="378"/>
      <c r="BS36" s="573">
        <v>3</v>
      </c>
      <c r="BT36" s="572">
        <v>2</v>
      </c>
      <c r="BU36" s="572">
        <v>2</v>
      </c>
      <c r="BV36" s="571"/>
    </row>
    <row r="37" spans="1:74" ht="13.8" thickBot="1">
      <c r="A37" s="568">
        <v>14</v>
      </c>
      <c r="B37" s="873" t="s">
        <v>103</v>
      </c>
      <c r="C37" s="905" t="str">
        <f t="shared" si="5"/>
        <v>Josh Papineau</v>
      </c>
      <c r="D37" s="566">
        <f t="shared" si="9"/>
        <v>41</v>
      </c>
      <c r="E37" s="565">
        <f t="shared" si="10"/>
        <v>14</v>
      </c>
      <c r="F37" s="565">
        <f t="shared" si="11"/>
        <v>19</v>
      </c>
      <c r="G37" s="565">
        <f t="shared" si="12"/>
        <v>1</v>
      </c>
      <c r="H37" s="564">
        <f t="shared" si="13"/>
        <v>0.46341463414634149</v>
      </c>
      <c r="I37" s="872"/>
      <c r="J37" s="872"/>
      <c r="K37" s="872"/>
      <c r="L37" s="871"/>
      <c r="M37" s="710"/>
      <c r="N37" s="709"/>
      <c r="O37" s="709"/>
      <c r="P37" s="708"/>
      <c r="Q37" s="707"/>
      <c r="R37" s="706"/>
      <c r="S37" s="706"/>
      <c r="T37" s="705"/>
      <c r="U37" s="506">
        <v>3</v>
      </c>
      <c r="V37" s="491">
        <v>0</v>
      </c>
      <c r="W37" s="491">
        <v>1</v>
      </c>
      <c r="X37" s="490"/>
      <c r="Y37" s="507">
        <v>2</v>
      </c>
      <c r="Z37" s="493">
        <v>0</v>
      </c>
      <c r="AA37" s="493">
        <v>0</v>
      </c>
      <c r="AB37" s="492"/>
      <c r="AC37" s="544"/>
      <c r="AD37" s="558">
        <v>4</v>
      </c>
      <c r="AE37" s="557">
        <v>2</v>
      </c>
      <c r="AF37" s="557">
        <v>3</v>
      </c>
      <c r="AG37" s="556">
        <v>1</v>
      </c>
      <c r="AH37" s="507">
        <v>6</v>
      </c>
      <c r="AI37" s="493">
        <v>0</v>
      </c>
      <c r="AJ37" s="493">
        <v>4</v>
      </c>
      <c r="AK37" s="492"/>
      <c r="AL37" s="506">
        <v>2</v>
      </c>
      <c r="AM37" s="491">
        <v>2</v>
      </c>
      <c r="AN37" s="491">
        <v>1</v>
      </c>
      <c r="AO37" s="490"/>
      <c r="AP37" s="507">
        <v>2</v>
      </c>
      <c r="AQ37" s="493">
        <v>0</v>
      </c>
      <c r="AR37" s="493">
        <v>0</v>
      </c>
      <c r="AS37" s="492"/>
      <c r="AT37" s="506">
        <v>3</v>
      </c>
      <c r="AU37" s="491">
        <v>1</v>
      </c>
      <c r="AV37" s="491">
        <v>1</v>
      </c>
      <c r="AW37" s="490"/>
      <c r="AX37" s="398">
        <v>5</v>
      </c>
      <c r="AY37" s="570">
        <v>2</v>
      </c>
      <c r="AZ37" s="398">
        <v>2</v>
      </c>
      <c r="BA37" s="397"/>
      <c r="BB37" s="544"/>
      <c r="BC37" s="401">
        <v>2</v>
      </c>
      <c r="BD37" s="400">
        <v>1</v>
      </c>
      <c r="BE37" s="400">
        <v>1</v>
      </c>
      <c r="BF37" s="399"/>
      <c r="BG37" s="402">
        <v>4</v>
      </c>
      <c r="BH37" s="398">
        <v>1</v>
      </c>
      <c r="BI37" s="398">
        <v>2</v>
      </c>
      <c r="BJ37" s="397"/>
      <c r="BK37" s="407"/>
      <c r="BL37" s="394"/>
      <c r="BM37" s="394"/>
      <c r="BN37" s="393"/>
      <c r="BO37" s="507">
        <v>3</v>
      </c>
      <c r="BP37" s="493">
        <v>1</v>
      </c>
      <c r="BQ37" s="493">
        <v>1</v>
      </c>
      <c r="BR37" s="492"/>
      <c r="BS37" s="401">
        <v>5</v>
      </c>
      <c r="BT37" s="400">
        <v>4</v>
      </c>
      <c r="BU37" s="400">
        <v>3</v>
      </c>
      <c r="BV37" s="399"/>
    </row>
    <row r="38" spans="1:74" ht="13.8" thickBot="1">
      <c r="A38" s="540"/>
      <c r="B38" s="555" t="s">
        <v>1299</v>
      </c>
      <c r="C38" s="555" t="str">
        <f t="shared" si="5"/>
        <v>Sims</v>
      </c>
      <c r="D38" s="554">
        <f>SUM(D24:D37)</f>
        <v>875</v>
      </c>
      <c r="E38" s="553">
        <f>SUM(E24:E37)</f>
        <v>355</v>
      </c>
      <c r="F38" s="553">
        <f>SUM(F24:F37)</f>
        <v>515</v>
      </c>
      <c r="G38" s="553">
        <f>SUM(G24:G37)</f>
        <v>40</v>
      </c>
      <c r="H38" s="552">
        <f t="shared" si="13"/>
        <v>0.58857142857142852</v>
      </c>
      <c r="I38" s="548">
        <f t="shared" ref="I38:AB38" si="14">SUM(I24:I37)</f>
        <v>42</v>
      </c>
      <c r="J38" s="548">
        <f t="shared" si="14"/>
        <v>12</v>
      </c>
      <c r="K38" s="548">
        <f t="shared" si="14"/>
        <v>20</v>
      </c>
      <c r="L38" s="547">
        <f t="shared" si="14"/>
        <v>0</v>
      </c>
      <c r="M38" s="546">
        <f t="shared" si="14"/>
        <v>53</v>
      </c>
      <c r="N38" s="546">
        <f t="shared" si="14"/>
        <v>30</v>
      </c>
      <c r="O38" s="546">
        <f t="shared" si="14"/>
        <v>36</v>
      </c>
      <c r="P38" s="551">
        <f t="shared" si="14"/>
        <v>1</v>
      </c>
      <c r="Q38" s="550">
        <f t="shared" si="14"/>
        <v>61</v>
      </c>
      <c r="R38" s="548">
        <f t="shared" si="14"/>
        <v>24</v>
      </c>
      <c r="S38" s="548">
        <f t="shared" si="14"/>
        <v>37</v>
      </c>
      <c r="T38" s="547">
        <f t="shared" si="14"/>
        <v>4</v>
      </c>
      <c r="U38" s="546">
        <f t="shared" si="14"/>
        <v>49</v>
      </c>
      <c r="V38" s="546">
        <f t="shared" si="14"/>
        <v>15</v>
      </c>
      <c r="W38" s="546">
        <f t="shared" si="14"/>
        <v>24</v>
      </c>
      <c r="X38" s="545">
        <f t="shared" si="14"/>
        <v>4</v>
      </c>
      <c r="Y38" s="548">
        <f t="shared" si="14"/>
        <v>56</v>
      </c>
      <c r="Z38" s="548">
        <f t="shared" si="14"/>
        <v>20</v>
      </c>
      <c r="AA38" s="548">
        <f t="shared" si="14"/>
        <v>33</v>
      </c>
      <c r="AB38" s="547">
        <f t="shared" si="14"/>
        <v>1</v>
      </c>
      <c r="AC38" s="544"/>
      <c r="AD38" s="549">
        <f t="shared" ref="AD38:BA38" si="15">SUM(AD24:AD37)</f>
        <v>51</v>
      </c>
      <c r="AE38" s="546">
        <f t="shared" si="15"/>
        <v>17</v>
      </c>
      <c r="AF38" s="546">
        <f t="shared" si="15"/>
        <v>27</v>
      </c>
      <c r="AG38" s="545">
        <f t="shared" si="15"/>
        <v>7</v>
      </c>
      <c r="AH38" s="548">
        <f t="shared" si="15"/>
        <v>57</v>
      </c>
      <c r="AI38" s="548">
        <f t="shared" si="15"/>
        <v>19</v>
      </c>
      <c r="AJ38" s="548">
        <f t="shared" si="15"/>
        <v>32</v>
      </c>
      <c r="AK38" s="547">
        <f t="shared" si="15"/>
        <v>2</v>
      </c>
      <c r="AL38" s="546">
        <f t="shared" si="15"/>
        <v>61</v>
      </c>
      <c r="AM38" s="546">
        <f t="shared" si="15"/>
        <v>30</v>
      </c>
      <c r="AN38" s="546">
        <f t="shared" si="15"/>
        <v>36</v>
      </c>
      <c r="AO38" s="545">
        <f t="shared" si="15"/>
        <v>1</v>
      </c>
      <c r="AP38" s="548">
        <f t="shared" si="15"/>
        <v>50</v>
      </c>
      <c r="AQ38" s="548">
        <f t="shared" si="15"/>
        <v>13</v>
      </c>
      <c r="AR38" s="548">
        <f t="shared" si="15"/>
        <v>24</v>
      </c>
      <c r="AS38" s="547">
        <f t="shared" si="15"/>
        <v>2</v>
      </c>
      <c r="AT38" s="546">
        <f t="shared" si="15"/>
        <v>61</v>
      </c>
      <c r="AU38" s="546">
        <f t="shared" si="15"/>
        <v>31</v>
      </c>
      <c r="AV38" s="546">
        <f t="shared" si="15"/>
        <v>41</v>
      </c>
      <c r="AW38" s="545">
        <f t="shared" si="15"/>
        <v>4</v>
      </c>
      <c r="AX38" s="543">
        <f t="shared" si="15"/>
        <v>57</v>
      </c>
      <c r="AY38" s="542">
        <f t="shared" si="15"/>
        <v>23</v>
      </c>
      <c r="AZ38" s="542">
        <f t="shared" si="15"/>
        <v>33</v>
      </c>
      <c r="BA38" s="541">
        <f t="shared" si="15"/>
        <v>4</v>
      </c>
      <c r="BB38" s="544"/>
      <c r="BC38" s="543">
        <f t="shared" ref="BC38:BV38" si="16">SUM(BC24:BC37)</f>
        <v>48</v>
      </c>
      <c r="BD38" s="542">
        <f t="shared" si="16"/>
        <v>27</v>
      </c>
      <c r="BE38" s="542">
        <f t="shared" si="16"/>
        <v>29</v>
      </c>
      <c r="BF38" s="541">
        <f t="shared" si="16"/>
        <v>2</v>
      </c>
      <c r="BG38" s="543">
        <f t="shared" si="16"/>
        <v>55</v>
      </c>
      <c r="BH38" s="542">
        <f t="shared" si="16"/>
        <v>22</v>
      </c>
      <c r="BI38" s="542">
        <f t="shared" si="16"/>
        <v>36</v>
      </c>
      <c r="BJ38" s="541">
        <f t="shared" si="16"/>
        <v>2</v>
      </c>
      <c r="BK38" s="543">
        <f t="shared" si="16"/>
        <v>64</v>
      </c>
      <c r="BL38" s="542">
        <f t="shared" si="16"/>
        <v>26</v>
      </c>
      <c r="BM38" s="542">
        <f t="shared" si="16"/>
        <v>40</v>
      </c>
      <c r="BN38" s="541">
        <f t="shared" si="16"/>
        <v>2</v>
      </c>
      <c r="BO38" s="543">
        <f t="shared" si="16"/>
        <v>50</v>
      </c>
      <c r="BP38" s="542">
        <f t="shared" si="16"/>
        <v>17</v>
      </c>
      <c r="BQ38" s="542">
        <f t="shared" si="16"/>
        <v>28</v>
      </c>
      <c r="BR38" s="541">
        <f t="shared" si="16"/>
        <v>4</v>
      </c>
      <c r="BS38" s="543">
        <f t="shared" si="16"/>
        <v>60</v>
      </c>
      <c r="BT38" s="542">
        <f t="shared" si="16"/>
        <v>29</v>
      </c>
      <c r="BU38" s="542">
        <f t="shared" si="16"/>
        <v>39</v>
      </c>
      <c r="BV38" s="541">
        <f t="shared" si="16"/>
        <v>0</v>
      </c>
    </row>
    <row r="39" spans="1:74" ht="16.2" thickBot="1">
      <c r="A39" s="540"/>
      <c r="B39" s="540"/>
      <c r="C39" s="540" t="str">
        <f t="shared" si="5"/>
        <v/>
      </c>
      <c r="D39" s="1916" t="s">
        <v>1296</v>
      </c>
      <c r="E39" s="1917"/>
      <c r="F39" s="1917"/>
      <c r="G39" s="1917"/>
      <c r="H39" s="1918"/>
      <c r="I39" s="1909">
        <v>13</v>
      </c>
      <c r="J39" s="1910"/>
      <c r="K39" s="1910"/>
      <c r="L39" s="1911"/>
      <c r="M39" s="1909">
        <v>13</v>
      </c>
      <c r="N39" s="1910"/>
      <c r="O39" s="1910"/>
      <c r="P39" s="1911"/>
      <c r="Q39" s="1909">
        <v>13</v>
      </c>
      <c r="R39" s="1910"/>
      <c r="S39" s="1910"/>
      <c r="T39" s="1911"/>
      <c r="U39" s="1909">
        <v>13.5</v>
      </c>
      <c r="V39" s="1910"/>
      <c r="W39" s="1910"/>
      <c r="X39" s="1911"/>
      <c r="Y39" s="1909">
        <v>13.5</v>
      </c>
      <c r="Z39" s="1910"/>
      <c r="AA39" s="1910"/>
      <c r="AB39" s="1911"/>
      <c r="AC39" s="539"/>
      <c r="AD39" s="1926">
        <v>13.25</v>
      </c>
      <c r="AE39" s="1910"/>
      <c r="AF39" s="1910"/>
      <c r="AG39" s="1911"/>
      <c r="AH39" s="1909">
        <v>12.8</v>
      </c>
      <c r="AI39" s="1910"/>
      <c r="AJ39" s="1910"/>
      <c r="AK39" s="1911"/>
      <c r="AL39" s="1975">
        <v>12.8</v>
      </c>
      <c r="AM39" s="1976"/>
      <c r="AN39" s="1976"/>
      <c r="AO39" s="1977"/>
      <c r="AP39" s="1909">
        <v>12.75</v>
      </c>
      <c r="AQ39" s="1910"/>
      <c r="AR39" s="1910"/>
      <c r="AS39" s="1911"/>
      <c r="AT39" s="1909">
        <v>12.7</v>
      </c>
      <c r="AU39" s="1910"/>
      <c r="AV39" s="1910"/>
      <c r="AW39" s="1911"/>
      <c r="AX39" s="1909">
        <v>12.7</v>
      </c>
      <c r="AY39" s="1910"/>
      <c r="AZ39" s="1910"/>
      <c r="BA39" s="1911"/>
      <c r="BB39" s="539"/>
      <c r="BC39" s="1926">
        <v>12.7</v>
      </c>
      <c r="BD39" s="1910"/>
      <c r="BE39" s="1910"/>
      <c r="BF39" s="1911"/>
      <c r="BG39" s="1909">
        <v>12.7</v>
      </c>
      <c r="BH39" s="1910"/>
      <c r="BI39" s="1910"/>
      <c r="BJ39" s="1911"/>
      <c r="BK39" s="1909">
        <v>12.6</v>
      </c>
      <c r="BL39" s="1910"/>
      <c r="BM39" s="1910"/>
      <c r="BN39" s="1911"/>
      <c r="BO39" s="1909">
        <v>12.6</v>
      </c>
      <c r="BP39" s="1910"/>
      <c r="BQ39" s="1910"/>
      <c r="BR39" s="1911"/>
      <c r="BS39" s="1962">
        <v>12.6</v>
      </c>
      <c r="BT39" s="1963"/>
      <c r="BU39" s="1963"/>
      <c r="BV39" s="1978"/>
    </row>
    <row r="40" spans="1:74" s="870" customFormat="1" ht="16.2" thickBot="1">
      <c r="A40" s="540"/>
      <c r="B40" s="540"/>
      <c r="C40" s="540" t="str">
        <f t="shared" si="5"/>
        <v/>
      </c>
      <c r="D40" s="718"/>
      <c r="E40" s="718"/>
      <c r="F40" s="718"/>
      <c r="G40" s="718"/>
      <c r="H40" s="718"/>
      <c r="I40" s="716"/>
      <c r="J40" s="716"/>
      <c r="K40" s="716"/>
      <c r="L40" s="716"/>
      <c r="M40" s="716"/>
      <c r="N40" s="716"/>
      <c r="O40" s="716"/>
      <c r="P40" s="716"/>
      <c r="Q40" s="716"/>
      <c r="R40" s="716"/>
      <c r="S40" s="716"/>
      <c r="T40" s="716"/>
      <c r="U40" s="716"/>
      <c r="V40" s="716"/>
      <c r="W40" s="716"/>
      <c r="X40" s="716"/>
      <c r="Y40" s="716"/>
      <c r="Z40" s="716"/>
      <c r="AA40" s="716"/>
      <c r="AB40" s="716"/>
      <c r="AC40" s="610"/>
      <c r="AD40" s="716"/>
      <c r="AE40" s="716"/>
      <c r="AF40" s="716"/>
      <c r="AG40" s="716"/>
      <c r="AH40" s="716"/>
      <c r="AI40" s="716"/>
      <c r="AJ40" s="716"/>
      <c r="AK40" s="716"/>
      <c r="AL40" s="716"/>
      <c r="AM40" s="716"/>
      <c r="AN40" s="716"/>
      <c r="AO40" s="716"/>
      <c r="AP40" s="716"/>
      <c r="AQ40" s="716"/>
      <c r="AR40" s="716"/>
      <c r="AS40" s="716"/>
      <c r="AT40" s="716"/>
      <c r="AU40" s="716"/>
      <c r="AV40" s="716"/>
      <c r="AW40" s="716"/>
      <c r="AX40" s="716"/>
      <c r="AY40" s="716"/>
      <c r="AZ40" s="716"/>
      <c r="BA40" s="716"/>
      <c r="BB40" s="610"/>
      <c r="BC40" s="716"/>
      <c r="BD40" s="716"/>
      <c r="BE40" s="716"/>
      <c r="BF40" s="716"/>
      <c r="BG40" s="716"/>
      <c r="BH40" s="716"/>
      <c r="BI40" s="716"/>
      <c r="BJ40" s="716"/>
      <c r="BK40" s="716"/>
      <c r="BL40" s="716"/>
      <c r="BM40" s="716"/>
      <c r="BN40" s="716"/>
      <c r="BO40" s="716"/>
      <c r="BP40" s="716"/>
      <c r="BQ40" s="716"/>
      <c r="BR40" s="716"/>
      <c r="BS40" s="716"/>
      <c r="BT40" s="716"/>
      <c r="BU40" s="716"/>
      <c r="BV40" s="716"/>
    </row>
    <row r="41" spans="1:74" ht="23.4" thickBot="1">
      <c r="A41" s="1950">
        <v>3</v>
      </c>
      <c r="B41" s="1940" t="s">
        <v>224</v>
      </c>
      <c r="C41" s="1276" t="str">
        <f t="shared" si="5"/>
        <v>Stark</v>
      </c>
      <c r="D41" s="1913">
        <v>2010</v>
      </c>
      <c r="E41" s="1914"/>
      <c r="F41" s="1914"/>
      <c r="G41" s="1914"/>
      <c r="H41" s="1915"/>
      <c r="I41" s="1965" t="s">
        <v>1109</v>
      </c>
      <c r="J41" s="1966"/>
      <c r="K41" s="1966"/>
      <c r="L41" s="1967"/>
      <c r="M41" s="1968" t="s">
        <v>1108</v>
      </c>
      <c r="N41" s="1969"/>
      <c r="O41" s="1969"/>
      <c r="P41" s="1970"/>
      <c r="Q41" s="1965" t="s">
        <v>1107</v>
      </c>
      <c r="R41" s="1966"/>
      <c r="S41" s="1966"/>
      <c r="T41" s="1967"/>
      <c r="U41" s="1968" t="s">
        <v>1106</v>
      </c>
      <c r="V41" s="1969"/>
      <c r="W41" s="1969"/>
      <c r="X41" s="1970"/>
      <c r="Y41" s="1965" t="s">
        <v>1104</v>
      </c>
      <c r="Z41" s="1966"/>
      <c r="AA41" s="1966"/>
      <c r="AB41" s="1967"/>
      <c r="AC41" s="869"/>
      <c r="AD41" s="1979" t="s">
        <v>1103</v>
      </c>
      <c r="AE41" s="1969"/>
      <c r="AF41" s="1969"/>
      <c r="AG41" s="1970"/>
      <c r="AH41" s="1965" t="s">
        <v>1102</v>
      </c>
      <c r="AI41" s="1966"/>
      <c r="AJ41" s="1966"/>
      <c r="AK41" s="1967"/>
      <c r="AL41" s="1968" t="s">
        <v>1105</v>
      </c>
      <c r="AM41" s="1969"/>
      <c r="AN41" s="1969"/>
      <c r="AO41" s="1970"/>
      <c r="AP41" s="1965" t="s">
        <v>1101</v>
      </c>
      <c r="AQ41" s="1966"/>
      <c r="AR41" s="1966"/>
      <c r="AS41" s="1967"/>
      <c r="AT41" s="1968" t="s">
        <v>1100</v>
      </c>
      <c r="AU41" s="1969"/>
      <c r="AV41" s="1969"/>
      <c r="AW41" s="1970"/>
      <c r="AX41" s="1965" t="s">
        <v>1099</v>
      </c>
      <c r="AY41" s="1966"/>
      <c r="AZ41" s="1966"/>
      <c r="BA41" s="1967"/>
      <c r="BB41" s="869"/>
      <c r="BC41" s="1979" t="s">
        <v>1098</v>
      </c>
      <c r="BD41" s="1969"/>
      <c r="BE41" s="1969"/>
      <c r="BF41" s="1970"/>
      <c r="BG41" s="1965" t="s">
        <v>1096</v>
      </c>
      <c r="BH41" s="1966"/>
      <c r="BI41" s="1966"/>
      <c r="BJ41" s="1967"/>
      <c r="BK41" s="1968" t="s">
        <v>1095</v>
      </c>
      <c r="BL41" s="1969"/>
      <c r="BM41" s="1969"/>
      <c r="BN41" s="1970"/>
      <c r="BO41" s="1965" t="s">
        <v>1094</v>
      </c>
      <c r="BP41" s="1966"/>
      <c r="BQ41" s="1966"/>
      <c r="BR41" s="1967"/>
      <c r="BS41" s="1968" t="s">
        <v>1097</v>
      </c>
      <c r="BT41" s="1969"/>
      <c r="BU41" s="1969"/>
      <c r="BV41" s="1974"/>
    </row>
    <row r="42" spans="1:74" ht="23.4" thickBot="1">
      <c r="A42" s="1950"/>
      <c r="B42" s="1940"/>
      <c r="C42" s="1276" t="str">
        <f t="shared" si="5"/>
        <v/>
      </c>
      <c r="D42" s="605" t="s">
        <v>268</v>
      </c>
      <c r="E42" s="605" t="s">
        <v>1092</v>
      </c>
      <c r="F42" s="605" t="s">
        <v>267</v>
      </c>
      <c r="G42" s="605" t="s">
        <v>266</v>
      </c>
      <c r="H42" s="604" t="s">
        <v>265</v>
      </c>
      <c r="I42" s="605" t="s">
        <v>268</v>
      </c>
      <c r="J42" s="605" t="s">
        <v>1092</v>
      </c>
      <c r="K42" s="605" t="s">
        <v>267</v>
      </c>
      <c r="L42" s="604" t="s">
        <v>266</v>
      </c>
      <c r="M42" s="605" t="s">
        <v>268</v>
      </c>
      <c r="N42" s="605" t="s">
        <v>1092</v>
      </c>
      <c r="O42" s="605" t="s">
        <v>267</v>
      </c>
      <c r="P42" s="608" t="s">
        <v>266</v>
      </c>
      <c r="Q42" s="606" t="s">
        <v>268</v>
      </c>
      <c r="R42" s="605" t="s">
        <v>1092</v>
      </c>
      <c r="S42" s="605" t="s">
        <v>267</v>
      </c>
      <c r="T42" s="604" t="s">
        <v>266</v>
      </c>
      <c r="U42" s="605" t="s">
        <v>268</v>
      </c>
      <c r="V42" s="605" t="s">
        <v>1092</v>
      </c>
      <c r="W42" s="605" t="s">
        <v>267</v>
      </c>
      <c r="X42" s="608" t="s">
        <v>266</v>
      </c>
      <c r="Y42" s="606" t="s">
        <v>268</v>
      </c>
      <c r="Z42" s="605" t="s">
        <v>1092</v>
      </c>
      <c r="AA42" s="605" t="s">
        <v>267</v>
      </c>
      <c r="AB42" s="604" t="s">
        <v>266</v>
      </c>
      <c r="AC42" s="544"/>
      <c r="AD42" s="606" t="s">
        <v>268</v>
      </c>
      <c r="AE42" s="605" t="s">
        <v>1092</v>
      </c>
      <c r="AF42" s="605" t="s">
        <v>267</v>
      </c>
      <c r="AG42" s="604" t="s">
        <v>266</v>
      </c>
      <c r="AH42" s="603" t="s">
        <v>268</v>
      </c>
      <c r="AI42" s="603" t="s">
        <v>1092</v>
      </c>
      <c r="AJ42" s="603" t="s">
        <v>267</v>
      </c>
      <c r="AK42" s="602" t="s">
        <v>266</v>
      </c>
      <c r="AL42" s="603" t="s">
        <v>268</v>
      </c>
      <c r="AM42" s="603" t="s">
        <v>1092</v>
      </c>
      <c r="AN42" s="603" t="s">
        <v>267</v>
      </c>
      <c r="AO42" s="602" t="s">
        <v>266</v>
      </c>
      <c r="AP42" s="605" t="s">
        <v>268</v>
      </c>
      <c r="AQ42" s="605" t="s">
        <v>1092</v>
      </c>
      <c r="AR42" s="605" t="s">
        <v>267</v>
      </c>
      <c r="AS42" s="604" t="s">
        <v>266</v>
      </c>
      <c r="AT42" s="603" t="s">
        <v>268</v>
      </c>
      <c r="AU42" s="603" t="s">
        <v>1092</v>
      </c>
      <c r="AV42" s="603" t="s">
        <v>267</v>
      </c>
      <c r="AW42" s="602" t="s">
        <v>266</v>
      </c>
      <c r="AX42" s="605" t="s">
        <v>268</v>
      </c>
      <c r="AY42" s="605" t="s">
        <v>1092</v>
      </c>
      <c r="AZ42" s="605" t="s">
        <v>267</v>
      </c>
      <c r="BA42" s="604" t="s">
        <v>266</v>
      </c>
      <c r="BB42" s="544"/>
      <c r="BC42" s="606" t="s">
        <v>268</v>
      </c>
      <c r="BD42" s="605" t="s">
        <v>1092</v>
      </c>
      <c r="BE42" s="605" t="s">
        <v>267</v>
      </c>
      <c r="BF42" s="604" t="s">
        <v>266</v>
      </c>
      <c r="BG42" s="603" t="s">
        <v>268</v>
      </c>
      <c r="BH42" s="603" t="s">
        <v>1092</v>
      </c>
      <c r="BI42" s="603" t="s">
        <v>267</v>
      </c>
      <c r="BJ42" s="602" t="s">
        <v>266</v>
      </c>
      <c r="BK42" s="605" t="s">
        <v>268</v>
      </c>
      <c r="BL42" s="605" t="s">
        <v>1092</v>
      </c>
      <c r="BM42" s="605" t="s">
        <v>267</v>
      </c>
      <c r="BN42" s="604" t="s">
        <v>266</v>
      </c>
      <c r="BO42" s="603" t="s">
        <v>268</v>
      </c>
      <c r="BP42" s="603" t="s">
        <v>1092</v>
      </c>
      <c r="BQ42" s="603" t="s">
        <v>267</v>
      </c>
      <c r="BR42" s="602" t="s">
        <v>266</v>
      </c>
      <c r="BS42" s="605" t="s">
        <v>268</v>
      </c>
      <c r="BT42" s="605" t="s">
        <v>1092</v>
      </c>
      <c r="BU42" s="605" t="s">
        <v>267</v>
      </c>
      <c r="BV42" s="604" t="s">
        <v>266</v>
      </c>
    </row>
    <row r="43" spans="1:74">
      <c r="A43" s="601">
        <v>1</v>
      </c>
      <c r="B43" s="600" t="s">
        <v>205</v>
      </c>
      <c r="C43" s="1517" t="str">
        <f t="shared" si="5"/>
        <v>Eric Peplowski</v>
      </c>
      <c r="D43" s="580">
        <f t="shared" ref="D43:D56" si="17">SUM(I43,M43,Q43,U43,Y43,AD43,AH43,AL43,AP43,AT43,AX43,BC43,BG43,BK43,BO43,BS43)</f>
        <v>83</v>
      </c>
      <c r="E43" s="579">
        <f t="shared" ref="E43:E56" si="18">SUM(J43,N43,R43,V43,Z43,AE43,AI43,AM43,AQ43,AU43,AY43,BD43,BH43,BL43,BT43,BP43)</f>
        <v>43</v>
      </c>
      <c r="F43" s="579">
        <f t="shared" ref="F43:F56" si="19">SUM(K43,O43,S43,W43,AA43,AF43,AJ43,AN43,AR43,AV43,AZ43,BE43,BI43,BM43,BU43,BQ43)</f>
        <v>59</v>
      </c>
      <c r="G43" s="579">
        <f t="shared" ref="G43:G56" si="20">SUM(L43,P43,T43,X43,AB43,AG43,AK43,AO43,AS43,AW43,BA43,BF43,BJ43,BN43,BV43,BR43)</f>
        <v>4</v>
      </c>
      <c r="H43" s="578">
        <f t="shared" ref="H43:H57" si="21">(F43/D43)</f>
        <v>0.71084337349397586</v>
      </c>
      <c r="I43" s="592"/>
      <c r="J43" s="592"/>
      <c r="K43" s="592"/>
      <c r="L43" s="591"/>
      <c r="M43" s="239">
        <v>6</v>
      </c>
      <c r="N43" s="239">
        <v>3</v>
      </c>
      <c r="O43" s="239">
        <v>3</v>
      </c>
      <c r="P43" s="273">
        <v>1</v>
      </c>
      <c r="Q43" s="272">
        <v>5</v>
      </c>
      <c r="R43" s="240">
        <v>3</v>
      </c>
      <c r="S43" s="240">
        <v>3</v>
      </c>
      <c r="T43" s="270"/>
      <c r="U43" s="239">
        <v>5</v>
      </c>
      <c r="V43" s="572">
        <v>4</v>
      </c>
      <c r="W43" s="239">
        <v>5</v>
      </c>
      <c r="X43" s="269"/>
      <c r="Y43" s="240">
        <v>8</v>
      </c>
      <c r="Z43" s="240">
        <v>5</v>
      </c>
      <c r="AA43" s="240">
        <v>7</v>
      </c>
      <c r="AB43" s="270">
        <v>1</v>
      </c>
      <c r="AC43" s="544"/>
      <c r="AD43" s="274">
        <v>5</v>
      </c>
      <c r="AE43" s="239">
        <v>3</v>
      </c>
      <c r="AF43" s="239">
        <v>3</v>
      </c>
      <c r="AG43" s="269"/>
      <c r="AH43" s="596">
        <v>5</v>
      </c>
      <c r="AI43" s="595">
        <v>1</v>
      </c>
      <c r="AJ43" s="595">
        <v>4</v>
      </c>
      <c r="AK43" s="594"/>
      <c r="AL43" s="599">
        <v>5</v>
      </c>
      <c r="AM43" s="598">
        <v>1</v>
      </c>
      <c r="AN43" s="598">
        <v>1</v>
      </c>
      <c r="AO43" s="597"/>
      <c r="AP43" s="240">
        <v>4</v>
      </c>
      <c r="AQ43" s="240">
        <v>0</v>
      </c>
      <c r="AR43" s="240">
        <v>3</v>
      </c>
      <c r="AS43" s="270"/>
      <c r="AT43" s="599">
        <v>4</v>
      </c>
      <c r="AU43" s="598">
        <v>1</v>
      </c>
      <c r="AV43" s="598">
        <v>3</v>
      </c>
      <c r="AW43" s="597"/>
      <c r="AX43" s="240">
        <v>5</v>
      </c>
      <c r="AY43" s="240">
        <v>3</v>
      </c>
      <c r="AZ43" s="240">
        <v>3</v>
      </c>
      <c r="BA43" s="270"/>
      <c r="BB43" s="544"/>
      <c r="BC43" s="274">
        <v>7</v>
      </c>
      <c r="BD43" s="239">
        <v>5</v>
      </c>
      <c r="BE43" s="239">
        <v>4</v>
      </c>
      <c r="BF43" s="269">
        <v>1</v>
      </c>
      <c r="BG43" s="596">
        <v>5</v>
      </c>
      <c r="BH43" s="595">
        <v>2</v>
      </c>
      <c r="BI43" s="595">
        <v>4</v>
      </c>
      <c r="BJ43" s="594">
        <v>1</v>
      </c>
      <c r="BK43" s="274">
        <v>6</v>
      </c>
      <c r="BL43" s="239">
        <v>5</v>
      </c>
      <c r="BM43" s="239">
        <v>5</v>
      </c>
      <c r="BN43" s="269"/>
      <c r="BO43" s="596">
        <v>6</v>
      </c>
      <c r="BP43" s="595">
        <v>5</v>
      </c>
      <c r="BQ43" s="595">
        <v>6</v>
      </c>
      <c r="BR43" s="594"/>
      <c r="BS43" s="274">
        <v>7</v>
      </c>
      <c r="BT43" s="239">
        <v>2</v>
      </c>
      <c r="BU43" s="239">
        <v>5</v>
      </c>
      <c r="BV43" s="269"/>
    </row>
    <row r="44" spans="1:74">
      <c r="A44" s="668">
        <v>2</v>
      </c>
      <c r="B44" s="588" t="s">
        <v>203</v>
      </c>
      <c r="C44" s="1485" t="str">
        <f t="shared" si="5"/>
        <v>Jay Traylor</v>
      </c>
      <c r="D44" s="587">
        <f t="shared" si="17"/>
        <v>85</v>
      </c>
      <c r="E44" s="586">
        <f t="shared" si="18"/>
        <v>33</v>
      </c>
      <c r="F44" s="586">
        <f t="shared" si="19"/>
        <v>51</v>
      </c>
      <c r="G44" s="586">
        <f t="shared" si="20"/>
        <v>2</v>
      </c>
      <c r="H44" s="585">
        <f t="shared" si="21"/>
        <v>0.6</v>
      </c>
      <c r="I44" s="584">
        <v>7</v>
      </c>
      <c r="J44" s="584">
        <v>2</v>
      </c>
      <c r="K44" s="584">
        <v>4</v>
      </c>
      <c r="L44" s="583"/>
      <c r="M44" s="400">
        <v>6</v>
      </c>
      <c r="N44" s="400">
        <v>1</v>
      </c>
      <c r="O44" s="400">
        <v>3</v>
      </c>
      <c r="P44" s="403"/>
      <c r="Q44" s="402">
        <v>6</v>
      </c>
      <c r="R44" s="398">
        <v>3</v>
      </c>
      <c r="S44" s="398">
        <v>4</v>
      </c>
      <c r="T44" s="397"/>
      <c r="U44" s="400">
        <v>6</v>
      </c>
      <c r="V44" s="234">
        <v>3</v>
      </c>
      <c r="W44" s="400">
        <v>5</v>
      </c>
      <c r="X44" s="399"/>
      <c r="Y44" s="398">
        <v>7</v>
      </c>
      <c r="Z44" s="398">
        <v>3</v>
      </c>
      <c r="AA44" s="398">
        <v>4</v>
      </c>
      <c r="AB44" s="397"/>
      <c r="AC44" s="544"/>
      <c r="AD44" s="401">
        <v>6</v>
      </c>
      <c r="AE44" s="400">
        <v>3</v>
      </c>
      <c r="AF44" s="400">
        <v>5</v>
      </c>
      <c r="AG44" s="399"/>
      <c r="AH44" s="402">
        <v>5</v>
      </c>
      <c r="AI44" s="398">
        <v>1</v>
      </c>
      <c r="AJ44" s="398">
        <v>2</v>
      </c>
      <c r="AK44" s="397"/>
      <c r="AL44" s="401">
        <v>5</v>
      </c>
      <c r="AM44" s="400">
        <v>1</v>
      </c>
      <c r="AN44" s="400">
        <v>4</v>
      </c>
      <c r="AO44" s="399"/>
      <c r="AP44" s="398">
        <v>5</v>
      </c>
      <c r="AQ44" s="398">
        <v>2</v>
      </c>
      <c r="AR44" s="398">
        <v>3</v>
      </c>
      <c r="AS44" s="397"/>
      <c r="AT44" s="401">
        <v>4</v>
      </c>
      <c r="AU44" s="400">
        <v>3</v>
      </c>
      <c r="AV44" s="400">
        <v>3</v>
      </c>
      <c r="AW44" s="399"/>
      <c r="AX44" s="398">
        <v>5</v>
      </c>
      <c r="AY44" s="398">
        <v>2</v>
      </c>
      <c r="AZ44" s="398">
        <v>4</v>
      </c>
      <c r="BA44" s="397"/>
      <c r="BB44" s="544"/>
      <c r="BC44" s="401">
        <v>5</v>
      </c>
      <c r="BD44" s="400">
        <v>3</v>
      </c>
      <c r="BE44" s="400">
        <v>4</v>
      </c>
      <c r="BF44" s="399"/>
      <c r="BG44" s="402">
        <v>5</v>
      </c>
      <c r="BH44" s="398">
        <v>3</v>
      </c>
      <c r="BI44" s="398">
        <v>2</v>
      </c>
      <c r="BJ44" s="397"/>
      <c r="BK44" s="401">
        <v>6</v>
      </c>
      <c r="BL44" s="400">
        <v>1</v>
      </c>
      <c r="BM44" s="400">
        <v>1</v>
      </c>
      <c r="BN44" s="399">
        <v>1</v>
      </c>
      <c r="BO44" s="408"/>
      <c r="BP44" s="396"/>
      <c r="BQ44" s="396"/>
      <c r="BR44" s="395"/>
      <c r="BS44" s="401">
        <v>7</v>
      </c>
      <c r="BT44" s="400">
        <v>2</v>
      </c>
      <c r="BU44" s="400">
        <v>3</v>
      </c>
      <c r="BV44" s="399">
        <v>1</v>
      </c>
    </row>
    <row r="45" spans="1:74">
      <c r="A45" s="664">
        <v>3</v>
      </c>
      <c r="B45" s="593" t="s">
        <v>223</v>
      </c>
      <c r="C45" s="1517" t="str">
        <f t="shared" si="5"/>
        <v>Derek Stark</v>
      </c>
      <c r="D45" s="580">
        <f t="shared" si="17"/>
        <v>85</v>
      </c>
      <c r="E45" s="579">
        <f t="shared" si="18"/>
        <v>55</v>
      </c>
      <c r="F45" s="579">
        <f t="shared" si="19"/>
        <v>56</v>
      </c>
      <c r="G45" s="579">
        <f t="shared" si="20"/>
        <v>7</v>
      </c>
      <c r="H45" s="578">
        <f t="shared" si="21"/>
        <v>0.6588235294117647</v>
      </c>
      <c r="I45" s="577">
        <v>6</v>
      </c>
      <c r="J45" s="577">
        <v>5</v>
      </c>
      <c r="K45" s="577">
        <v>4</v>
      </c>
      <c r="L45" s="576"/>
      <c r="M45" s="239">
        <v>6</v>
      </c>
      <c r="N45" s="239">
        <v>2</v>
      </c>
      <c r="O45" s="239">
        <v>2</v>
      </c>
      <c r="P45" s="273">
        <v>1</v>
      </c>
      <c r="Q45" s="272">
        <v>5</v>
      </c>
      <c r="R45" s="240">
        <v>2</v>
      </c>
      <c r="S45" s="240">
        <v>2</v>
      </c>
      <c r="T45" s="270"/>
      <c r="U45" s="239">
        <v>6</v>
      </c>
      <c r="V45" s="572">
        <v>4</v>
      </c>
      <c r="W45" s="239">
        <v>4</v>
      </c>
      <c r="X45" s="269"/>
      <c r="Y45" s="240">
        <v>8</v>
      </c>
      <c r="Z45" s="240">
        <v>5</v>
      </c>
      <c r="AA45" s="240">
        <v>7</v>
      </c>
      <c r="AB45" s="270">
        <v>2</v>
      </c>
      <c r="AC45" s="544"/>
      <c r="AD45" s="274">
        <v>6</v>
      </c>
      <c r="AE45" s="239">
        <v>5</v>
      </c>
      <c r="AF45" s="239">
        <v>5</v>
      </c>
      <c r="AG45" s="269"/>
      <c r="AH45" s="272">
        <v>5</v>
      </c>
      <c r="AI45" s="240">
        <v>2</v>
      </c>
      <c r="AJ45" s="240">
        <v>4</v>
      </c>
      <c r="AK45" s="270"/>
      <c r="AL45" s="274">
        <v>5</v>
      </c>
      <c r="AM45" s="239">
        <v>3</v>
      </c>
      <c r="AN45" s="239">
        <v>3</v>
      </c>
      <c r="AO45" s="269"/>
      <c r="AP45" s="240">
        <v>4</v>
      </c>
      <c r="AQ45" s="240">
        <v>4</v>
      </c>
      <c r="AR45" s="240">
        <v>3</v>
      </c>
      <c r="AS45" s="270">
        <v>1</v>
      </c>
      <c r="AT45" s="274">
        <v>4</v>
      </c>
      <c r="AU45" s="239">
        <v>3</v>
      </c>
      <c r="AV45" s="239">
        <v>2</v>
      </c>
      <c r="AW45" s="269"/>
      <c r="AX45" s="240">
        <v>5</v>
      </c>
      <c r="AY45" s="240">
        <v>4</v>
      </c>
      <c r="AZ45" s="240">
        <v>4</v>
      </c>
      <c r="BA45" s="270"/>
      <c r="BB45" s="544"/>
      <c r="BC45" s="274">
        <v>6</v>
      </c>
      <c r="BD45" s="239">
        <v>4</v>
      </c>
      <c r="BE45" s="239">
        <v>4</v>
      </c>
      <c r="BF45" s="269">
        <v>1</v>
      </c>
      <c r="BG45" s="272">
        <v>2</v>
      </c>
      <c r="BH45" s="240">
        <v>4</v>
      </c>
      <c r="BI45" s="240">
        <v>2</v>
      </c>
      <c r="BJ45" s="270">
        <v>2</v>
      </c>
      <c r="BK45" s="274">
        <v>5</v>
      </c>
      <c r="BL45" s="239">
        <v>3</v>
      </c>
      <c r="BM45" s="239">
        <v>4</v>
      </c>
      <c r="BN45" s="269"/>
      <c r="BO45" s="272">
        <v>8</v>
      </c>
      <c r="BP45" s="240">
        <v>3</v>
      </c>
      <c r="BQ45" s="240">
        <v>4</v>
      </c>
      <c r="BR45" s="270"/>
      <c r="BS45" s="274">
        <v>4</v>
      </c>
      <c r="BT45" s="239">
        <v>2</v>
      </c>
      <c r="BU45" s="239">
        <v>2</v>
      </c>
      <c r="BV45" s="269"/>
    </row>
    <row r="46" spans="1:74">
      <c r="A46" s="668">
        <v>4</v>
      </c>
      <c r="B46" s="588" t="s">
        <v>256</v>
      </c>
      <c r="C46" s="1485" t="str">
        <f t="shared" si="5"/>
        <v>Todd Brittingham</v>
      </c>
      <c r="D46" s="587">
        <f t="shared" si="17"/>
        <v>91</v>
      </c>
      <c r="E46" s="586">
        <f t="shared" si="18"/>
        <v>41</v>
      </c>
      <c r="F46" s="586">
        <f t="shared" si="19"/>
        <v>50</v>
      </c>
      <c r="G46" s="586">
        <f t="shared" si="20"/>
        <v>3</v>
      </c>
      <c r="H46" s="585">
        <f t="shared" si="21"/>
        <v>0.5494505494505495</v>
      </c>
      <c r="I46" s="584">
        <v>6</v>
      </c>
      <c r="J46" s="584">
        <v>3</v>
      </c>
      <c r="K46" s="584">
        <v>4</v>
      </c>
      <c r="L46" s="583"/>
      <c r="M46" s="400">
        <v>6</v>
      </c>
      <c r="N46" s="400">
        <v>4</v>
      </c>
      <c r="O46" s="400">
        <v>5</v>
      </c>
      <c r="P46" s="403"/>
      <c r="Q46" s="282">
        <v>5</v>
      </c>
      <c r="R46" s="235">
        <v>3</v>
      </c>
      <c r="S46" s="235">
        <v>3</v>
      </c>
      <c r="T46" s="281"/>
      <c r="U46" s="400">
        <v>5</v>
      </c>
      <c r="V46" s="234">
        <v>3</v>
      </c>
      <c r="W46" s="400">
        <v>2</v>
      </c>
      <c r="X46" s="399">
        <v>1</v>
      </c>
      <c r="Y46" s="398">
        <v>8</v>
      </c>
      <c r="Z46" s="398">
        <v>2</v>
      </c>
      <c r="AA46" s="398">
        <v>3</v>
      </c>
      <c r="AB46" s="397"/>
      <c r="AC46" s="544"/>
      <c r="AD46" s="401">
        <v>6</v>
      </c>
      <c r="AE46" s="400">
        <v>2</v>
      </c>
      <c r="AF46" s="400">
        <v>2</v>
      </c>
      <c r="AG46" s="399">
        <v>1</v>
      </c>
      <c r="AH46" s="402">
        <v>5</v>
      </c>
      <c r="AI46" s="398">
        <v>0</v>
      </c>
      <c r="AJ46" s="398">
        <v>1</v>
      </c>
      <c r="AK46" s="397"/>
      <c r="AL46" s="401">
        <v>5</v>
      </c>
      <c r="AM46" s="400">
        <v>2</v>
      </c>
      <c r="AN46" s="400">
        <v>2</v>
      </c>
      <c r="AO46" s="399"/>
      <c r="AP46" s="398">
        <v>5</v>
      </c>
      <c r="AQ46" s="398">
        <v>2</v>
      </c>
      <c r="AR46" s="398">
        <v>2</v>
      </c>
      <c r="AS46" s="397"/>
      <c r="AT46" s="401">
        <v>4</v>
      </c>
      <c r="AU46" s="400">
        <v>2</v>
      </c>
      <c r="AV46" s="400">
        <v>2</v>
      </c>
      <c r="AW46" s="399"/>
      <c r="AX46" s="398">
        <v>6</v>
      </c>
      <c r="AY46" s="398">
        <v>1</v>
      </c>
      <c r="AZ46" s="398">
        <v>3</v>
      </c>
      <c r="BA46" s="397"/>
      <c r="BB46" s="544"/>
      <c r="BC46" s="401">
        <v>6</v>
      </c>
      <c r="BD46" s="400">
        <v>5</v>
      </c>
      <c r="BE46" s="400">
        <v>5</v>
      </c>
      <c r="BF46" s="399">
        <v>1</v>
      </c>
      <c r="BG46" s="402">
        <v>5</v>
      </c>
      <c r="BH46" s="398">
        <v>1</v>
      </c>
      <c r="BI46" s="398">
        <v>1</v>
      </c>
      <c r="BJ46" s="397"/>
      <c r="BK46" s="401">
        <v>6</v>
      </c>
      <c r="BL46" s="400">
        <v>3</v>
      </c>
      <c r="BM46" s="400">
        <v>4</v>
      </c>
      <c r="BN46" s="399"/>
      <c r="BO46" s="402">
        <v>8</v>
      </c>
      <c r="BP46" s="398">
        <v>6</v>
      </c>
      <c r="BQ46" s="398">
        <v>8</v>
      </c>
      <c r="BR46" s="397"/>
      <c r="BS46" s="401">
        <v>5</v>
      </c>
      <c r="BT46" s="400">
        <v>2</v>
      </c>
      <c r="BU46" s="400">
        <v>3</v>
      </c>
      <c r="BV46" s="399"/>
    </row>
    <row r="47" spans="1:74">
      <c r="A47" s="664">
        <v>5</v>
      </c>
      <c r="B47" s="590" t="s">
        <v>237</v>
      </c>
      <c r="C47" s="1517" t="str">
        <f t="shared" si="5"/>
        <v>Bob Lawton</v>
      </c>
      <c r="D47" s="580">
        <f t="shared" si="17"/>
        <v>85</v>
      </c>
      <c r="E47" s="579">
        <f t="shared" si="18"/>
        <v>34</v>
      </c>
      <c r="F47" s="579">
        <f t="shared" si="19"/>
        <v>54</v>
      </c>
      <c r="G47" s="579">
        <f t="shared" si="20"/>
        <v>2</v>
      </c>
      <c r="H47" s="578">
        <f t="shared" si="21"/>
        <v>0.63529411764705879</v>
      </c>
      <c r="I47" s="577">
        <v>7</v>
      </c>
      <c r="J47" s="577">
        <v>4</v>
      </c>
      <c r="K47" s="577">
        <v>5</v>
      </c>
      <c r="L47" s="576"/>
      <c r="M47" s="239">
        <v>5</v>
      </c>
      <c r="N47" s="239">
        <v>1</v>
      </c>
      <c r="O47" s="239">
        <v>2</v>
      </c>
      <c r="P47" s="273"/>
      <c r="Q47" s="272">
        <v>5</v>
      </c>
      <c r="R47" s="240">
        <v>1</v>
      </c>
      <c r="S47" s="240">
        <v>5</v>
      </c>
      <c r="T47" s="270"/>
      <c r="U47" s="239">
        <v>5</v>
      </c>
      <c r="V47" s="572">
        <v>2</v>
      </c>
      <c r="W47" s="239">
        <v>2</v>
      </c>
      <c r="X47" s="269"/>
      <c r="Y47" s="240">
        <v>7</v>
      </c>
      <c r="Z47" s="240">
        <v>3</v>
      </c>
      <c r="AA47" s="240">
        <v>6</v>
      </c>
      <c r="AB47" s="270">
        <v>1</v>
      </c>
      <c r="AC47" s="544"/>
      <c r="AD47" s="274">
        <v>5</v>
      </c>
      <c r="AE47" s="239">
        <v>3</v>
      </c>
      <c r="AF47" s="239">
        <v>4</v>
      </c>
      <c r="AG47" s="269">
        <v>1</v>
      </c>
      <c r="AH47" s="272">
        <v>5</v>
      </c>
      <c r="AI47" s="240">
        <v>2</v>
      </c>
      <c r="AJ47" s="240">
        <v>2</v>
      </c>
      <c r="AK47" s="270"/>
      <c r="AL47" s="274">
        <v>5</v>
      </c>
      <c r="AM47" s="239">
        <v>1</v>
      </c>
      <c r="AN47" s="239">
        <v>2</v>
      </c>
      <c r="AO47" s="269"/>
      <c r="AP47" s="240">
        <v>4</v>
      </c>
      <c r="AQ47" s="240">
        <v>2</v>
      </c>
      <c r="AR47" s="240">
        <v>2</v>
      </c>
      <c r="AS47" s="270"/>
      <c r="AT47" s="274">
        <v>5</v>
      </c>
      <c r="AU47" s="239">
        <v>2</v>
      </c>
      <c r="AV47" s="239">
        <v>2</v>
      </c>
      <c r="AW47" s="269"/>
      <c r="AX47" s="240">
        <v>5</v>
      </c>
      <c r="AY47" s="240">
        <v>1</v>
      </c>
      <c r="AZ47" s="240">
        <v>3</v>
      </c>
      <c r="BA47" s="270"/>
      <c r="BB47" s="544"/>
      <c r="BC47" s="274">
        <v>7</v>
      </c>
      <c r="BD47" s="239">
        <v>4</v>
      </c>
      <c r="BE47" s="239">
        <v>5</v>
      </c>
      <c r="BF47" s="269"/>
      <c r="BG47" s="838">
        <v>3</v>
      </c>
      <c r="BH47" s="837">
        <v>0</v>
      </c>
      <c r="BI47" s="837">
        <v>1</v>
      </c>
      <c r="BJ47" s="836"/>
      <c r="BK47" s="274">
        <v>3</v>
      </c>
      <c r="BL47" s="239">
        <v>0</v>
      </c>
      <c r="BM47" s="239">
        <v>1</v>
      </c>
      <c r="BN47" s="269"/>
      <c r="BO47" s="272">
        <v>8</v>
      </c>
      <c r="BP47" s="240">
        <v>6</v>
      </c>
      <c r="BQ47" s="240">
        <v>6</v>
      </c>
      <c r="BR47" s="270"/>
      <c r="BS47" s="274">
        <v>6</v>
      </c>
      <c r="BT47" s="239">
        <v>2</v>
      </c>
      <c r="BU47" s="239">
        <v>6</v>
      </c>
      <c r="BV47" s="269"/>
    </row>
    <row r="48" spans="1:74">
      <c r="A48" s="668">
        <v>6</v>
      </c>
      <c r="B48" s="588" t="s">
        <v>5</v>
      </c>
      <c r="C48" s="1485" t="str">
        <f t="shared" si="5"/>
        <v>Keith Lester</v>
      </c>
      <c r="D48" s="587">
        <f t="shared" si="17"/>
        <v>88</v>
      </c>
      <c r="E48" s="586">
        <f t="shared" si="18"/>
        <v>35</v>
      </c>
      <c r="F48" s="586">
        <f t="shared" si="19"/>
        <v>61</v>
      </c>
      <c r="G48" s="586">
        <f t="shared" si="20"/>
        <v>0</v>
      </c>
      <c r="H48" s="585">
        <f t="shared" si="21"/>
        <v>0.69318181818181823</v>
      </c>
      <c r="I48" s="584">
        <v>7</v>
      </c>
      <c r="J48" s="584">
        <v>5</v>
      </c>
      <c r="K48" s="584">
        <v>6</v>
      </c>
      <c r="L48" s="583"/>
      <c r="M48" s="400">
        <v>6</v>
      </c>
      <c r="N48" s="400">
        <v>3</v>
      </c>
      <c r="O48" s="400">
        <v>6</v>
      </c>
      <c r="P48" s="403"/>
      <c r="Q48" s="402">
        <v>5</v>
      </c>
      <c r="R48" s="398">
        <v>1</v>
      </c>
      <c r="S48" s="398">
        <v>3</v>
      </c>
      <c r="T48" s="397"/>
      <c r="U48" s="400">
        <v>6</v>
      </c>
      <c r="V48" s="234">
        <v>1</v>
      </c>
      <c r="W48" s="400">
        <v>5</v>
      </c>
      <c r="X48" s="399"/>
      <c r="Y48" s="398">
        <v>7</v>
      </c>
      <c r="Z48" s="398">
        <v>3</v>
      </c>
      <c r="AA48" s="398">
        <v>5</v>
      </c>
      <c r="AB48" s="397"/>
      <c r="AC48" s="544"/>
      <c r="AD48" s="401">
        <v>5</v>
      </c>
      <c r="AE48" s="400">
        <v>0</v>
      </c>
      <c r="AF48" s="400">
        <v>2</v>
      </c>
      <c r="AG48" s="399"/>
      <c r="AH48" s="402">
        <v>5</v>
      </c>
      <c r="AI48" s="398">
        <v>2</v>
      </c>
      <c r="AJ48" s="398">
        <v>4</v>
      </c>
      <c r="AK48" s="397"/>
      <c r="AL48" s="401">
        <v>4</v>
      </c>
      <c r="AM48" s="400">
        <v>2</v>
      </c>
      <c r="AN48" s="400">
        <v>3</v>
      </c>
      <c r="AO48" s="399"/>
      <c r="AP48" s="398">
        <v>5</v>
      </c>
      <c r="AQ48" s="398">
        <v>1</v>
      </c>
      <c r="AR48" s="398">
        <v>3</v>
      </c>
      <c r="AS48" s="397"/>
      <c r="AT48" s="401">
        <v>4</v>
      </c>
      <c r="AU48" s="400">
        <v>1</v>
      </c>
      <c r="AV48" s="400">
        <v>3</v>
      </c>
      <c r="AW48" s="399"/>
      <c r="AX48" s="398">
        <v>5</v>
      </c>
      <c r="AY48" s="398">
        <v>0</v>
      </c>
      <c r="AZ48" s="398">
        <v>3</v>
      </c>
      <c r="BA48" s="397"/>
      <c r="BB48" s="544"/>
      <c r="BC48" s="401">
        <v>7</v>
      </c>
      <c r="BD48" s="400">
        <v>4</v>
      </c>
      <c r="BE48" s="400">
        <v>5</v>
      </c>
      <c r="BF48" s="399"/>
      <c r="BG48" s="402">
        <v>5</v>
      </c>
      <c r="BH48" s="398">
        <v>1</v>
      </c>
      <c r="BI48" s="398">
        <v>1</v>
      </c>
      <c r="BJ48" s="397"/>
      <c r="BK48" s="401">
        <v>5</v>
      </c>
      <c r="BL48" s="400">
        <v>2</v>
      </c>
      <c r="BM48" s="400">
        <v>4</v>
      </c>
      <c r="BN48" s="399"/>
      <c r="BO48" s="402">
        <v>6</v>
      </c>
      <c r="BP48" s="398">
        <v>6</v>
      </c>
      <c r="BQ48" s="398">
        <v>5</v>
      </c>
      <c r="BR48" s="397"/>
      <c r="BS48" s="401">
        <v>6</v>
      </c>
      <c r="BT48" s="400">
        <v>3</v>
      </c>
      <c r="BU48" s="400">
        <v>3</v>
      </c>
      <c r="BV48" s="399"/>
    </row>
    <row r="49" spans="1:74">
      <c r="A49" s="664">
        <v>7</v>
      </c>
      <c r="B49" s="590" t="s">
        <v>1281</v>
      </c>
      <c r="C49" s="1517" t="str">
        <f t="shared" si="5"/>
        <v>Chaz Chamberlain</v>
      </c>
      <c r="D49" s="580">
        <f t="shared" si="17"/>
        <v>76</v>
      </c>
      <c r="E49" s="579">
        <f t="shared" si="18"/>
        <v>28</v>
      </c>
      <c r="F49" s="579">
        <f t="shared" si="19"/>
        <v>46</v>
      </c>
      <c r="G49" s="579">
        <f t="shared" si="20"/>
        <v>0</v>
      </c>
      <c r="H49" s="578">
        <f t="shared" si="21"/>
        <v>0.60526315789473684</v>
      </c>
      <c r="I49" s="577">
        <v>7</v>
      </c>
      <c r="J49" s="577">
        <v>3</v>
      </c>
      <c r="K49" s="577">
        <v>6</v>
      </c>
      <c r="L49" s="576"/>
      <c r="M49" s="239">
        <v>5</v>
      </c>
      <c r="N49" s="239">
        <v>4</v>
      </c>
      <c r="O49" s="239">
        <v>3</v>
      </c>
      <c r="P49" s="273"/>
      <c r="Q49" s="272">
        <v>5</v>
      </c>
      <c r="R49" s="240">
        <v>1</v>
      </c>
      <c r="S49" s="240">
        <v>2</v>
      </c>
      <c r="T49" s="270"/>
      <c r="U49" s="239">
        <v>6</v>
      </c>
      <c r="V49" s="572">
        <v>2</v>
      </c>
      <c r="W49" s="239">
        <v>3</v>
      </c>
      <c r="X49" s="269"/>
      <c r="Y49" s="240">
        <v>7</v>
      </c>
      <c r="Z49" s="240">
        <v>4</v>
      </c>
      <c r="AA49" s="240">
        <v>5</v>
      </c>
      <c r="AB49" s="270"/>
      <c r="AC49" s="544"/>
      <c r="AD49" s="274">
        <v>5</v>
      </c>
      <c r="AE49" s="239">
        <v>0</v>
      </c>
      <c r="AF49" s="239">
        <v>2</v>
      </c>
      <c r="AG49" s="269"/>
      <c r="AH49" s="272">
        <v>5</v>
      </c>
      <c r="AI49" s="240">
        <v>2</v>
      </c>
      <c r="AJ49" s="240">
        <v>3</v>
      </c>
      <c r="AK49" s="270"/>
      <c r="AL49" s="274">
        <v>5</v>
      </c>
      <c r="AM49" s="239">
        <v>0</v>
      </c>
      <c r="AN49" s="239">
        <v>3</v>
      </c>
      <c r="AO49" s="269"/>
      <c r="AP49" s="240">
        <v>4</v>
      </c>
      <c r="AQ49" s="240">
        <v>0</v>
      </c>
      <c r="AR49" s="240">
        <v>2</v>
      </c>
      <c r="AS49" s="270"/>
      <c r="AT49" s="274">
        <v>5</v>
      </c>
      <c r="AU49" s="239">
        <v>2</v>
      </c>
      <c r="AV49" s="239">
        <v>3</v>
      </c>
      <c r="AW49" s="269"/>
      <c r="AX49" s="379"/>
      <c r="AY49" s="379"/>
      <c r="AZ49" s="379"/>
      <c r="BA49" s="378"/>
      <c r="BB49" s="544"/>
      <c r="BC49" s="573">
        <v>6</v>
      </c>
      <c r="BD49" s="572">
        <v>3</v>
      </c>
      <c r="BE49" s="572">
        <v>5</v>
      </c>
      <c r="BF49" s="571"/>
      <c r="BG49" s="272">
        <v>5</v>
      </c>
      <c r="BH49" s="240">
        <v>1</v>
      </c>
      <c r="BI49" s="240">
        <v>1</v>
      </c>
      <c r="BJ49" s="270"/>
      <c r="BK49" s="274">
        <v>5</v>
      </c>
      <c r="BL49" s="239">
        <v>3</v>
      </c>
      <c r="BM49" s="239">
        <v>3</v>
      </c>
      <c r="BN49" s="269"/>
      <c r="BO49" s="272">
        <v>6</v>
      </c>
      <c r="BP49" s="240">
        <v>3</v>
      </c>
      <c r="BQ49" s="240">
        <v>5</v>
      </c>
      <c r="BR49" s="270"/>
      <c r="BS49" s="386"/>
      <c r="BT49" s="244"/>
      <c r="BU49" s="244"/>
      <c r="BV49" s="377"/>
    </row>
    <row r="50" spans="1:74">
      <c r="A50" s="668">
        <v>8</v>
      </c>
      <c r="B50" s="588" t="s">
        <v>1231</v>
      </c>
      <c r="C50" s="1485" t="str">
        <f t="shared" si="5"/>
        <v>Jeff Faber</v>
      </c>
      <c r="D50" s="587">
        <f t="shared" si="17"/>
        <v>61</v>
      </c>
      <c r="E50" s="586">
        <f t="shared" si="18"/>
        <v>20</v>
      </c>
      <c r="F50" s="586">
        <f t="shared" si="19"/>
        <v>29</v>
      </c>
      <c r="G50" s="586">
        <f t="shared" si="20"/>
        <v>0</v>
      </c>
      <c r="H50" s="585">
        <f t="shared" si="21"/>
        <v>0.47540983606557374</v>
      </c>
      <c r="I50" s="584">
        <v>4</v>
      </c>
      <c r="J50" s="584">
        <v>2</v>
      </c>
      <c r="K50" s="584">
        <v>2</v>
      </c>
      <c r="L50" s="583"/>
      <c r="M50" s="400">
        <v>4</v>
      </c>
      <c r="N50" s="400">
        <v>1</v>
      </c>
      <c r="O50" s="400">
        <v>2</v>
      </c>
      <c r="P50" s="403"/>
      <c r="Q50" s="402">
        <v>2</v>
      </c>
      <c r="R50" s="398">
        <v>0</v>
      </c>
      <c r="S50" s="398">
        <v>0</v>
      </c>
      <c r="T50" s="397"/>
      <c r="U50" s="394"/>
      <c r="V50" s="394"/>
      <c r="W50" s="394"/>
      <c r="X50" s="393"/>
      <c r="Y50" s="398">
        <v>4</v>
      </c>
      <c r="Z50" s="398">
        <v>3</v>
      </c>
      <c r="AA50" s="398">
        <v>2</v>
      </c>
      <c r="AB50" s="397"/>
      <c r="AC50" s="544"/>
      <c r="AD50" s="407"/>
      <c r="AE50" s="394"/>
      <c r="AF50" s="394"/>
      <c r="AG50" s="393"/>
      <c r="AH50" s="402">
        <v>5</v>
      </c>
      <c r="AI50" s="398">
        <v>1</v>
      </c>
      <c r="AJ50" s="398">
        <v>4</v>
      </c>
      <c r="AK50" s="397"/>
      <c r="AL50" s="401">
        <v>3</v>
      </c>
      <c r="AM50" s="400">
        <v>0</v>
      </c>
      <c r="AN50" s="400">
        <v>1</v>
      </c>
      <c r="AO50" s="399"/>
      <c r="AP50" s="398">
        <v>3</v>
      </c>
      <c r="AQ50" s="398">
        <v>2</v>
      </c>
      <c r="AR50" s="398">
        <v>2</v>
      </c>
      <c r="AS50" s="397"/>
      <c r="AT50" s="401">
        <v>5</v>
      </c>
      <c r="AU50" s="400">
        <v>1</v>
      </c>
      <c r="AV50" s="400">
        <v>4</v>
      </c>
      <c r="AW50" s="399"/>
      <c r="AX50" s="398">
        <v>6</v>
      </c>
      <c r="AY50" s="398">
        <v>1</v>
      </c>
      <c r="AZ50" s="398">
        <v>1</v>
      </c>
      <c r="BA50" s="397"/>
      <c r="BB50" s="544"/>
      <c r="BC50" s="401">
        <v>7</v>
      </c>
      <c r="BD50" s="400">
        <v>3</v>
      </c>
      <c r="BE50" s="400">
        <v>3</v>
      </c>
      <c r="BF50" s="399"/>
      <c r="BG50" s="408"/>
      <c r="BH50" s="396"/>
      <c r="BI50" s="396"/>
      <c r="BJ50" s="395"/>
      <c r="BK50" s="401">
        <v>6</v>
      </c>
      <c r="BL50" s="400">
        <v>2</v>
      </c>
      <c r="BM50" s="400">
        <v>4</v>
      </c>
      <c r="BN50" s="399"/>
      <c r="BO50" s="402">
        <v>7</v>
      </c>
      <c r="BP50" s="398">
        <v>2</v>
      </c>
      <c r="BQ50" s="398">
        <v>3</v>
      </c>
      <c r="BR50" s="397"/>
      <c r="BS50" s="401">
        <v>5</v>
      </c>
      <c r="BT50" s="400">
        <v>2</v>
      </c>
      <c r="BU50" s="400">
        <v>1</v>
      </c>
      <c r="BV50" s="399"/>
    </row>
    <row r="51" spans="1:74">
      <c r="A51" s="664">
        <v>9</v>
      </c>
      <c r="B51" s="590" t="s">
        <v>1163</v>
      </c>
      <c r="C51" s="1517" t="str">
        <f t="shared" si="5"/>
        <v>Travis Simmons</v>
      </c>
      <c r="D51" s="580">
        <f t="shared" si="17"/>
        <v>57</v>
      </c>
      <c r="E51" s="579">
        <f t="shared" si="18"/>
        <v>16</v>
      </c>
      <c r="F51" s="579">
        <f t="shared" si="19"/>
        <v>33</v>
      </c>
      <c r="G51" s="579">
        <f t="shared" si="20"/>
        <v>2</v>
      </c>
      <c r="H51" s="578">
        <f t="shared" si="21"/>
        <v>0.57894736842105265</v>
      </c>
      <c r="I51" s="577">
        <v>3</v>
      </c>
      <c r="J51" s="577">
        <v>1</v>
      </c>
      <c r="K51" s="577">
        <v>2</v>
      </c>
      <c r="L51" s="576"/>
      <c r="M51" s="572">
        <v>3</v>
      </c>
      <c r="N51" s="572">
        <v>0</v>
      </c>
      <c r="O51" s="572">
        <v>2</v>
      </c>
      <c r="P51" s="575"/>
      <c r="Q51" s="574">
        <v>3</v>
      </c>
      <c r="R51" s="570">
        <v>1</v>
      </c>
      <c r="S51" s="570">
        <v>3</v>
      </c>
      <c r="T51" s="569">
        <v>1</v>
      </c>
      <c r="U51" s="239">
        <v>6</v>
      </c>
      <c r="V51" s="572">
        <v>1</v>
      </c>
      <c r="W51" s="239">
        <v>3</v>
      </c>
      <c r="X51" s="269"/>
      <c r="Y51" s="240">
        <v>4</v>
      </c>
      <c r="Z51" s="240">
        <v>1</v>
      </c>
      <c r="AA51" s="240">
        <v>1</v>
      </c>
      <c r="AB51" s="270"/>
      <c r="AC51" s="544"/>
      <c r="AD51" s="573">
        <v>2</v>
      </c>
      <c r="AE51" s="572">
        <v>0</v>
      </c>
      <c r="AF51" s="572">
        <v>2</v>
      </c>
      <c r="AG51" s="571"/>
      <c r="AH51" s="387"/>
      <c r="AI51" s="379"/>
      <c r="AJ51" s="379"/>
      <c r="AK51" s="378"/>
      <c r="AL51" s="386"/>
      <c r="AM51" s="244"/>
      <c r="AN51" s="244"/>
      <c r="AO51" s="377"/>
      <c r="AP51" s="570">
        <v>5</v>
      </c>
      <c r="AQ51" s="570">
        <v>2</v>
      </c>
      <c r="AR51" s="570">
        <v>1</v>
      </c>
      <c r="AS51" s="569"/>
      <c r="AT51" s="274">
        <v>3</v>
      </c>
      <c r="AU51" s="239">
        <v>1</v>
      </c>
      <c r="AV51" s="239">
        <v>1</v>
      </c>
      <c r="AW51" s="269"/>
      <c r="AX51" s="240">
        <v>4</v>
      </c>
      <c r="AY51" s="240">
        <v>1</v>
      </c>
      <c r="AZ51" s="240">
        <v>2</v>
      </c>
      <c r="BA51" s="270"/>
      <c r="BB51" s="544"/>
      <c r="BC51" s="386"/>
      <c r="BD51" s="244"/>
      <c r="BE51" s="244"/>
      <c r="BF51" s="377"/>
      <c r="BG51" s="272">
        <v>5</v>
      </c>
      <c r="BH51" s="240">
        <v>2</v>
      </c>
      <c r="BI51" s="240">
        <v>3</v>
      </c>
      <c r="BJ51" s="270"/>
      <c r="BK51" s="274">
        <v>6</v>
      </c>
      <c r="BL51" s="239">
        <v>2</v>
      </c>
      <c r="BM51" s="239">
        <v>3</v>
      </c>
      <c r="BN51" s="269">
        <v>1</v>
      </c>
      <c r="BO51" s="272">
        <v>8</v>
      </c>
      <c r="BP51" s="240">
        <v>2</v>
      </c>
      <c r="BQ51" s="240">
        <v>6</v>
      </c>
      <c r="BR51" s="270"/>
      <c r="BS51" s="573">
        <v>5</v>
      </c>
      <c r="BT51" s="572">
        <v>2</v>
      </c>
      <c r="BU51" s="572">
        <v>4</v>
      </c>
      <c r="BV51" s="571"/>
    </row>
    <row r="52" spans="1:74">
      <c r="A52" s="668">
        <v>10</v>
      </c>
      <c r="B52" s="715" t="s">
        <v>1165</v>
      </c>
      <c r="C52" s="1485" t="str">
        <f t="shared" si="5"/>
        <v>Fred Johnson</v>
      </c>
      <c r="D52" s="587">
        <f t="shared" si="17"/>
        <v>51</v>
      </c>
      <c r="E52" s="586">
        <f t="shared" si="18"/>
        <v>17</v>
      </c>
      <c r="F52" s="586">
        <f t="shared" si="19"/>
        <v>33</v>
      </c>
      <c r="G52" s="586">
        <f t="shared" si="20"/>
        <v>0</v>
      </c>
      <c r="H52" s="585">
        <f t="shared" si="21"/>
        <v>0.6470588235294118</v>
      </c>
      <c r="I52" s="584">
        <v>3</v>
      </c>
      <c r="J52" s="584">
        <v>1</v>
      </c>
      <c r="K52" s="584">
        <v>3</v>
      </c>
      <c r="L52" s="583"/>
      <c r="M52" s="400">
        <v>2</v>
      </c>
      <c r="N52" s="400">
        <v>0</v>
      </c>
      <c r="O52" s="400">
        <v>2</v>
      </c>
      <c r="P52" s="403"/>
      <c r="Q52" s="402">
        <v>5</v>
      </c>
      <c r="R52" s="398">
        <v>1</v>
      </c>
      <c r="S52" s="398">
        <v>2</v>
      </c>
      <c r="T52" s="397"/>
      <c r="U52" s="400">
        <v>3</v>
      </c>
      <c r="V52" s="400">
        <v>0</v>
      </c>
      <c r="W52" s="400">
        <v>2</v>
      </c>
      <c r="X52" s="399"/>
      <c r="Y52" s="398">
        <v>3</v>
      </c>
      <c r="Z52" s="398">
        <v>2</v>
      </c>
      <c r="AA52" s="398">
        <v>3</v>
      </c>
      <c r="AB52" s="397"/>
      <c r="AC52" s="544"/>
      <c r="AD52" s="401">
        <v>2</v>
      </c>
      <c r="AE52" s="400">
        <v>0</v>
      </c>
      <c r="AF52" s="400">
        <v>1</v>
      </c>
      <c r="AG52" s="399"/>
      <c r="AH52" s="402">
        <v>4</v>
      </c>
      <c r="AI52" s="398">
        <v>1</v>
      </c>
      <c r="AJ52" s="398">
        <v>1</v>
      </c>
      <c r="AK52" s="397"/>
      <c r="AL52" s="401">
        <v>2</v>
      </c>
      <c r="AM52" s="400">
        <v>0</v>
      </c>
      <c r="AN52" s="400">
        <v>0</v>
      </c>
      <c r="AO52" s="399"/>
      <c r="AP52" s="398">
        <v>1</v>
      </c>
      <c r="AQ52" s="398">
        <v>1</v>
      </c>
      <c r="AR52" s="398">
        <v>1</v>
      </c>
      <c r="AS52" s="397"/>
      <c r="AT52" s="401">
        <v>2</v>
      </c>
      <c r="AU52" s="400">
        <v>0</v>
      </c>
      <c r="AV52" s="400">
        <v>1</v>
      </c>
      <c r="AW52" s="399"/>
      <c r="AX52" s="398">
        <v>5</v>
      </c>
      <c r="AY52" s="398">
        <v>1</v>
      </c>
      <c r="AZ52" s="398">
        <v>4</v>
      </c>
      <c r="BA52" s="397"/>
      <c r="BB52" s="544"/>
      <c r="BC52" s="573">
        <v>3</v>
      </c>
      <c r="BD52" s="572">
        <v>2</v>
      </c>
      <c r="BE52" s="572">
        <v>2</v>
      </c>
      <c r="BF52" s="571"/>
      <c r="BG52" s="402">
        <v>3</v>
      </c>
      <c r="BH52" s="398">
        <v>3</v>
      </c>
      <c r="BI52" s="398">
        <v>3</v>
      </c>
      <c r="BJ52" s="397"/>
      <c r="BK52" s="401">
        <v>3</v>
      </c>
      <c r="BL52" s="400">
        <v>1</v>
      </c>
      <c r="BM52" s="400">
        <v>2</v>
      </c>
      <c r="BN52" s="399"/>
      <c r="BO52" s="402">
        <v>4</v>
      </c>
      <c r="BP52" s="398">
        <v>2</v>
      </c>
      <c r="BQ52" s="398">
        <v>3</v>
      </c>
      <c r="BR52" s="397"/>
      <c r="BS52" s="401">
        <v>6</v>
      </c>
      <c r="BT52" s="400">
        <v>2</v>
      </c>
      <c r="BU52" s="400">
        <v>3</v>
      </c>
      <c r="BV52" s="399"/>
    </row>
    <row r="53" spans="1:74">
      <c r="A53" s="664">
        <v>11</v>
      </c>
      <c r="B53" s="590" t="s">
        <v>1340</v>
      </c>
      <c r="C53" s="1517" t="str">
        <f t="shared" si="5"/>
        <v>Adam Olds</v>
      </c>
      <c r="D53" s="580">
        <f t="shared" si="17"/>
        <v>61</v>
      </c>
      <c r="E53" s="579">
        <f t="shared" si="18"/>
        <v>21</v>
      </c>
      <c r="F53" s="579">
        <f t="shared" si="19"/>
        <v>31</v>
      </c>
      <c r="G53" s="579">
        <f t="shared" si="20"/>
        <v>0</v>
      </c>
      <c r="H53" s="578">
        <f t="shared" si="21"/>
        <v>0.50819672131147542</v>
      </c>
      <c r="I53" s="577">
        <v>7</v>
      </c>
      <c r="J53" s="577">
        <v>3</v>
      </c>
      <c r="K53" s="577">
        <v>4</v>
      </c>
      <c r="L53" s="576"/>
      <c r="M53" s="239">
        <v>3</v>
      </c>
      <c r="N53" s="239">
        <v>2</v>
      </c>
      <c r="O53" s="239">
        <v>2</v>
      </c>
      <c r="P53" s="273"/>
      <c r="Q53" s="272">
        <v>5</v>
      </c>
      <c r="R53" s="240">
        <v>1</v>
      </c>
      <c r="S53" s="240">
        <v>2</v>
      </c>
      <c r="T53" s="270"/>
      <c r="U53" s="572">
        <v>6</v>
      </c>
      <c r="V53" s="572">
        <v>4</v>
      </c>
      <c r="W53" s="572">
        <v>4</v>
      </c>
      <c r="X53" s="571"/>
      <c r="Y53" s="240">
        <v>7</v>
      </c>
      <c r="Z53" s="240">
        <v>4</v>
      </c>
      <c r="AA53" s="240">
        <v>4</v>
      </c>
      <c r="AB53" s="270"/>
      <c r="AC53" s="544"/>
      <c r="AD53" s="274">
        <v>5</v>
      </c>
      <c r="AE53" s="239">
        <v>0</v>
      </c>
      <c r="AF53" s="239">
        <v>2</v>
      </c>
      <c r="AG53" s="269"/>
      <c r="AH53" s="272">
        <v>5</v>
      </c>
      <c r="AI53" s="240">
        <v>0</v>
      </c>
      <c r="AJ53" s="240">
        <v>0</v>
      </c>
      <c r="AK53" s="270"/>
      <c r="AL53" s="274">
        <v>4</v>
      </c>
      <c r="AM53" s="239">
        <v>1</v>
      </c>
      <c r="AN53" s="239">
        <v>1</v>
      </c>
      <c r="AO53" s="269"/>
      <c r="AP53" s="379"/>
      <c r="AQ53" s="379"/>
      <c r="AR53" s="379"/>
      <c r="AS53" s="378"/>
      <c r="AT53" s="274">
        <v>1</v>
      </c>
      <c r="AU53" s="239">
        <v>1</v>
      </c>
      <c r="AV53" s="239">
        <v>1</v>
      </c>
      <c r="AW53" s="269"/>
      <c r="AX53" s="240">
        <v>2</v>
      </c>
      <c r="AY53" s="240">
        <v>0</v>
      </c>
      <c r="AZ53" s="240">
        <v>0</v>
      </c>
      <c r="BA53" s="270"/>
      <c r="BB53" s="544"/>
      <c r="BC53" s="573">
        <v>6</v>
      </c>
      <c r="BD53" s="572">
        <v>3</v>
      </c>
      <c r="BE53" s="572">
        <v>5</v>
      </c>
      <c r="BF53" s="571"/>
      <c r="BG53" s="272">
        <v>2</v>
      </c>
      <c r="BH53" s="240">
        <v>0</v>
      </c>
      <c r="BI53" s="240">
        <v>2</v>
      </c>
      <c r="BJ53" s="270"/>
      <c r="BK53" s="386"/>
      <c r="BL53" s="244"/>
      <c r="BM53" s="244"/>
      <c r="BN53" s="377"/>
      <c r="BO53" s="272">
        <v>7</v>
      </c>
      <c r="BP53" s="240">
        <v>2</v>
      </c>
      <c r="BQ53" s="240">
        <v>4</v>
      </c>
      <c r="BR53" s="270"/>
      <c r="BS53" s="386">
        <v>1</v>
      </c>
      <c r="BT53" s="244">
        <v>0</v>
      </c>
      <c r="BU53" s="244">
        <v>0</v>
      </c>
      <c r="BV53" s="377"/>
    </row>
    <row r="54" spans="1:74">
      <c r="A54" s="668">
        <v>12</v>
      </c>
      <c r="B54" s="588" t="s">
        <v>0</v>
      </c>
      <c r="C54" s="1485" t="str">
        <f t="shared" si="5"/>
        <v>Bill Parker</v>
      </c>
      <c r="D54" s="587">
        <f t="shared" si="17"/>
        <v>26</v>
      </c>
      <c r="E54" s="586">
        <f t="shared" si="18"/>
        <v>11</v>
      </c>
      <c r="F54" s="586">
        <f t="shared" si="19"/>
        <v>12</v>
      </c>
      <c r="G54" s="586">
        <f t="shared" si="20"/>
        <v>0</v>
      </c>
      <c r="H54" s="585">
        <f t="shared" si="21"/>
        <v>0.46153846153846156</v>
      </c>
      <c r="I54" s="584">
        <v>3</v>
      </c>
      <c r="J54" s="584">
        <v>2</v>
      </c>
      <c r="K54" s="584">
        <v>3</v>
      </c>
      <c r="L54" s="583"/>
      <c r="M54" s="400">
        <v>2</v>
      </c>
      <c r="N54" s="400">
        <v>1</v>
      </c>
      <c r="O54" s="400">
        <v>1</v>
      </c>
      <c r="P54" s="403"/>
      <c r="Q54" s="402">
        <v>2</v>
      </c>
      <c r="R54" s="398">
        <v>1</v>
      </c>
      <c r="S54" s="398">
        <v>1</v>
      </c>
      <c r="T54" s="397"/>
      <c r="U54" s="394"/>
      <c r="V54" s="394"/>
      <c r="W54" s="394"/>
      <c r="X54" s="393"/>
      <c r="Y54" s="398">
        <v>3</v>
      </c>
      <c r="Z54" s="398">
        <v>1</v>
      </c>
      <c r="AA54" s="398">
        <v>2</v>
      </c>
      <c r="AB54" s="397"/>
      <c r="AC54" s="544"/>
      <c r="AD54" s="401">
        <v>2</v>
      </c>
      <c r="AE54" s="400">
        <v>0</v>
      </c>
      <c r="AF54" s="400">
        <v>0</v>
      </c>
      <c r="AG54" s="399"/>
      <c r="AH54" s="408"/>
      <c r="AI54" s="396"/>
      <c r="AJ54" s="396"/>
      <c r="AK54" s="395"/>
      <c r="AL54" s="407"/>
      <c r="AM54" s="394"/>
      <c r="AN54" s="394"/>
      <c r="AO54" s="393"/>
      <c r="AP54" s="398">
        <v>1</v>
      </c>
      <c r="AQ54" s="398">
        <v>1</v>
      </c>
      <c r="AR54" s="398">
        <v>1</v>
      </c>
      <c r="AS54" s="397"/>
      <c r="AT54" s="401">
        <v>2</v>
      </c>
      <c r="AU54" s="400">
        <v>0</v>
      </c>
      <c r="AV54" s="400">
        <v>0</v>
      </c>
      <c r="AW54" s="399"/>
      <c r="AX54" s="396"/>
      <c r="AY54" s="396"/>
      <c r="AZ54" s="396"/>
      <c r="BA54" s="395"/>
      <c r="BB54" s="544"/>
      <c r="BC54" s="407"/>
      <c r="BD54" s="394"/>
      <c r="BE54" s="394"/>
      <c r="BF54" s="393"/>
      <c r="BG54" s="402">
        <v>2</v>
      </c>
      <c r="BH54" s="398">
        <v>1</v>
      </c>
      <c r="BI54" s="398">
        <v>0</v>
      </c>
      <c r="BJ54" s="397"/>
      <c r="BK54" s="401">
        <v>3</v>
      </c>
      <c r="BL54" s="400">
        <v>0</v>
      </c>
      <c r="BM54" s="400">
        <v>2</v>
      </c>
      <c r="BN54" s="399"/>
      <c r="BO54" s="402">
        <v>3</v>
      </c>
      <c r="BP54" s="398">
        <v>1</v>
      </c>
      <c r="BQ54" s="398">
        <v>1</v>
      </c>
      <c r="BR54" s="397"/>
      <c r="BS54" s="401">
        <v>3</v>
      </c>
      <c r="BT54" s="400">
        <v>3</v>
      </c>
      <c r="BU54" s="400">
        <v>1</v>
      </c>
      <c r="BV54" s="399"/>
    </row>
    <row r="55" spans="1:74">
      <c r="A55" s="664">
        <v>13</v>
      </c>
      <c r="B55" s="590" t="s">
        <v>1161</v>
      </c>
      <c r="C55" s="1517" t="str">
        <f t="shared" si="5"/>
        <v>Mark Cynowa</v>
      </c>
      <c r="D55" s="580">
        <f t="shared" si="17"/>
        <v>26</v>
      </c>
      <c r="E55" s="579">
        <f t="shared" si="18"/>
        <v>9</v>
      </c>
      <c r="F55" s="579">
        <f t="shared" si="19"/>
        <v>12</v>
      </c>
      <c r="G55" s="579">
        <f t="shared" si="20"/>
        <v>0</v>
      </c>
      <c r="H55" s="578">
        <f t="shared" si="21"/>
        <v>0.46153846153846156</v>
      </c>
      <c r="I55" s="577">
        <v>3</v>
      </c>
      <c r="J55" s="577">
        <v>1</v>
      </c>
      <c r="K55" s="577">
        <v>1</v>
      </c>
      <c r="L55" s="576"/>
      <c r="M55" s="572">
        <v>2</v>
      </c>
      <c r="N55" s="572">
        <v>1</v>
      </c>
      <c r="O55" s="572">
        <v>2</v>
      </c>
      <c r="P55" s="575"/>
      <c r="Q55" s="574">
        <v>2</v>
      </c>
      <c r="R55" s="570">
        <v>0</v>
      </c>
      <c r="S55" s="570">
        <v>0</v>
      </c>
      <c r="T55" s="569"/>
      <c r="U55" s="572">
        <v>3</v>
      </c>
      <c r="V55" s="572">
        <v>0</v>
      </c>
      <c r="W55" s="572">
        <v>0</v>
      </c>
      <c r="X55" s="571"/>
      <c r="Y55" s="379"/>
      <c r="Z55" s="379"/>
      <c r="AA55" s="379"/>
      <c r="AB55" s="378"/>
      <c r="AC55" s="544"/>
      <c r="AD55" s="573">
        <v>3</v>
      </c>
      <c r="AE55" s="572">
        <v>1</v>
      </c>
      <c r="AF55" s="572">
        <v>1</v>
      </c>
      <c r="AG55" s="571"/>
      <c r="AH55" s="387"/>
      <c r="AI55" s="379"/>
      <c r="AJ55" s="379"/>
      <c r="AK55" s="378"/>
      <c r="AL55" s="573">
        <v>2</v>
      </c>
      <c r="AM55" s="572">
        <v>0</v>
      </c>
      <c r="AN55" s="572">
        <v>0</v>
      </c>
      <c r="AO55" s="571"/>
      <c r="AP55" s="570">
        <v>1</v>
      </c>
      <c r="AQ55" s="570">
        <v>0</v>
      </c>
      <c r="AR55" s="570">
        <v>0</v>
      </c>
      <c r="AS55" s="569"/>
      <c r="AT55" s="573">
        <v>2</v>
      </c>
      <c r="AU55" s="572">
        <v>1</v>
      </c>
      <c r="AV55" s="572">
        <v>2</v>
      </c>
      <c r="AW55" s="571"/>
      <c r="AX55" s="570">
        <v>2</v>
      </c>
      <c r="AY55" s="570">
        <v>1</v>
      </c>
      <c r="AZ55" s="570">
        <v>2</v>
      </c>
      <c r="BA55" s="569"/>
      <c r="BB55" s="544"/>
      <c r="BC55" s="573">
        <v>2</v>
      </c>
      <c r="BD55" s="572">
        <v>1</v>
      </c>
      <c r="BE55" s="572">
        <v>1</v>
      </c>
      <c r="BF55" s="571"/>
      <c r="BG55" s="574">
        <v>2</v>
      </c>
      <c r="BH55" s="570">
        <v>1</v>
      </c>
      <c r="BI55" s="570">
        <v>1</v>
      </c>
      <c r="BJ55" s="569"/>
      <c r="BK55" s="573">
        <v>2</v>
      </c>
      <c r="BL55" s="572">
        <v>2</v>
      </c>
      <c r="BM55" s="572">
        <v>2</v>
      </c>
      <c r="BN55" s="571"/>
      <c r="BO55" s="387"/>
      <c r="BP55" s="379"/>
      <c r="BQ55" s="379"/>
      <c r="BR55" s="378"/>
      <c r="BS55" s="386"/>
      <c r="BT55" s="244"/>
      <c r="BU55" s="244"/>
      <c r="BV55" s="377"/>
    </row>
    <row r="56" spans="1:74" ht="13.8" thickBot="1">
      <c r="A56" s="633">
        <v>14</v>
      </c>
      <c r="B56" s="567" t="s">
        <v>1339</v>
      </c>
      <c r="C56" s="1488" t="str">
        <f t="shared" si="5"/>
        <v>Ryan Bridges</v>
      </c>
      <c r="D56" s="566">
        <f t="shared" si="17"/>
        <v>8</v>
      </c>
      <c r="E56" s="565">
        <f t="shared" si="18"/>
        <v>3</v>
      </c>
      <c r="F56" s="565">
        <f t="shared" si="19"/>
        <v>2</v>
      </c>
      <c r="G56" s="565">
        <f t="shared" si="20"/>
        <v>0</v>
      </c>
      <c r="H56" s="564">
        <f t="shared" si="21"/>
        <v>0.25</v>
      </c>
      <c r="I56" s="868">
        <v>3</v>
      </c>
      <c r="J56" s="563">
        <v>2</v>
      </c>
      <c r="K56" s="563">
        <v>1</v>
      </c>
      <c r="L56" s="562"/>
      <c r="M56" s="465">
        <v>3</v>
      </c>
      <c r="N56" s="465">
        <v>0</v>
      </c>
      <c r="O56" s="465">
        <v>0</v>
      </c>
      <c r="P56" s="867"/>
      <c r="Q56" s="707"/>
      <c r="R56" s="706"/>
      <c r="S56" s="706"/>
      <c r="T56" s="705"/>
      <c r="U56" s="394"/>
      <c r="V56" s="394"/>
      <c r="W56" s="394"/>
      <c r="X56" s="393"/>
      <c r="Y56" s="396"/>
      <c r="Z56" s="396"/>
      <c r="AA56" s="396"/>
      <c r="AB56" s="395"/>
      <c r="AC56" s="544"/>
      <c r="AD56" s="407"/>
      <c r="AE56" s="394"/>
      <c r="AF56" s="394"/>
      <c r="AG56" s="393"/>
      <c r="AH56" s="707"/>
      <c r="AI56" s="706"/>
      <c r="AJ56" s="706"/>
      <c r="AK56" s="705"/>
      <c r="AL56" s="831"/>
      <c r="AM56" s="830"/>
      <c r="AN56" s="830"/>
      <c r="AO56" s="829"/>
      <c r="AP56" s="396"/>
      <c r="AQ56" s="396"/>
      <c r="AR56" s="396"/>
      <c r="AS56" s="395"/>
      <c r="AT56" s="506">
        <v>2</v>
      </c>
      <c r="AU56" s="491">
        <v>1</v>
      </c>
      <c r="AV56" s="491">
        <v>1</v>
      </c>
      <c r="AW56" s="490"/>
      <c r="AX56" s="396"/>
      <c r="AY56" s="396"/>
      <c r="AZ56" s="396"/>
      <c r="BA56" s="395"/>
      <c r="BB56" s="544"/>
      <c r="BC56" s="407"/>
      <c r="BD56" s="394"/>
      <c r="BE56" s="394"/>
      <c r="BF56" s="393"/>
      <c r="BG56" s="408"/>
      <c r="BH56" s="396"/>
      <c r="BI56" s="396"/>
      <c r="BJ56" s="395"/>
      <c r="BK56" s="407"/>
      <c r="BL56" s="394"/>
      <c r="BM56" s="394"/>
      <c r="BN56" s="393"/>
      <c r="BO56" s="408"/>
      <c r="BP56" s="396"/>
      <c r="BQ56" s="396"/>
      <c r="BR56" s="395"/>
      <c r="BS56" s="407"/>
      <c r="BT56" s="394"/>
      <c r="BU56" s="394"/>
      <c r="BV56" s="393"/>
    </row>
    <row r="57" spans="1:74" ht="13.8" thickBot="1">
      <c r="A57" s="540"/>
      <c r="B57" s="555" t="s">
        <v>224</v>
      </c>
      <c r="C57" s="555" t="str">
        <f t="shared" si="5"/>
        <v>Stark</v>
      </c>
      <c r="D57" s="554">
        <f>SUM(D43:D56)</f>
        <v>883</v>
      </c>
      <c r="E57" s="553">
        <f>SUM(E43:E56)</f>
        <v>366</v>
      </c>
      <c r="F57" s="553">
        <f>SUM(F43:F56)</f>
        <v>529</v>
      </c>
      <c r="G57" s="553">
        <f>SUM(G43:G56)</f>
        <v>20</v>
      </c>
      <c r="H57" s="552">
        <f t="shared" si="21"/>
        <v>0.59909399773499439</v>
      </c>
      <c r="I57" s="548">
        <f t="shared" ref="I57:AB57" si="22">SUM(I43:I56)</f>
        <v>66</v>
      </c>
      <c r="J57" s="548">
        <f t="shared" si="22"/>
        <v>34</v>
      </c>
      <c r="K57" s="548">
        <f t="shared" si="22"/>
        <v>45</v>
      </c>
      <c r="L57" s="547">
        <f t="shared" si="22"/>
        <v>0</v>
      </c>
      <c r="M57" s="543">
        <f t="shared" si="22"/>
        <v>59</v>
      </c>
      <c r="N57" s="542">
        <f t="shared" si="22"/>
        <v>23</v>
      </c>
      <c r="O57" s="542">
        <f t="shared" si="22"/>
        <v>35</v>
      </c>
      <c r="P57" s="541">
        <f t="shared" si="22"/>
        <v>2</v>
      </c>
      <c r="Q57" s="550">
        <f t="shared" si="22"/>
        <v>55</v>
      </c>
      <c r="R57" s="548">
        <f t="shared" si="22"/>
        <v>18</v>
      </c>
      <c r="S57" s="548">
        <f t="shared" si="22"/>
        <v>30</v>
      </c>
      <c r="T57" s="547">
        <f t="shared" si="22"/>
        <v>1</v>
      </c>
      <c r="U57" s="546">
        <f t="shared" si="22"/>
        <v>57</v>
      </c>
      <c r="V57" s="546">
        <f t="shared" si="22"/>
        <v>24</v>
      </c>
      <c r="W57" s="546">
        <f t="shared" si="22"/>
        <v>35</v>
      </c>
      <c r="X57" s="545">
        <f t="shared" si="22"/>
        <v>1</v>
      </c>
      <c r="Y57" s="548">
        <f t="shared" si="22"/>
        <v>73</v>
      </c>
      <c r="Z57" s="548">
        <f t="shared" si="22"/>
        <v>36</v>
      </c>
      <c r="AA57" s="548">
        <f t="shared" si="22"/>
        <v>49</v>
      </c>
      <c r="AB57" s="547">
        <f t="shared" si="22"/>
        <v>4</v>
      </c>
      <c r="AC57" s="544"/>
      <c r="AD57" s="549">
        <f t="shared" ref="AD57:BA57" si="23">SUM(AD43:AD56)</f>
        <v>52</v>
      </c>
      <c r="AE57" s="546">
        <f t="shared" si="23"/>
        <v>17</v>
      </c>
      <c r="AF57" s="546">
        <f t="shared" si="23"/>
        <v>29</v>
      </c>
      <c r="AG57" s="545">
        <f t="shared" si="23"/>
        <v>2</v>
      </c>
      <c r="AH57" s="548">
        <f t="shared" si="23"/>
        <v>49</v>
      </c>
      <c r="AI57" s="548">
        <f t="shared" si="23"/>
        <v>12</v>
      </c>
      <c r="AJ57" s="548">
        <f t="shared" si="23"/>
        <v>25</v>
      </c>
      <c r="AK57" s="547">
        <f t="shared" si="23"/>
        <v>0</v>
      </c>
      <c r="AL57" s="546">
        <f t="shared" si="23"/>
        <v>45</v>
      </c>
      <c r="AM57" s="546">
        <f t="shared" si="23"/>
        <v>11</v>
      </c>
      <c r="AN57" s="546">
        <f t="shared" si="23"/>
        <v>20</v>
      </c>
      <c r="AO57" s="545">
        <f t="shared" si="23"/>
        <v>0</v>
      </c>
      <c r="AP57" s="548">
        <f t="shared" si="23"/>
        <v>42</v>
      </c>
      <c r="AQ57" s="548">
        <f t="shared" si="23"/>
        <v>17</v>
      </c>
      <c r="AR57" s="548">
        <f t="shared" si="23"/>
        <v>23</v>
      </c>
      <c r="AS57" s="547">
        <f t="shared" si="23"/>
        <v>1</v>
      </c>
      <c r="AT57" s="546">
        <f t="shared" si="23"/>
        <v>47</v>
      </c>
      <c r="AU57" s="546">
        <f t="shared" si="23"/>
        <v>19</v>
      </c>
      <c r="AV57" s="546">
        <f t="shared" si="23"/>
        <v>28</v>
      </c>
      <c r="AW57" s="545">
        <f t="shared" si="23"/>
        <v>0</v>
      </c>
      <c r="AX57" s="543">
        <f t="shared" si="23"/>
        <v>50</v>
      </c>
      <c r="AY57" s="542">
        <f t="shared" si="23"/>
        <v>15</v>
      </c>
      <c r="AZ57" s="542">
        <f t="shared" si="23"/>
        <v>29</v>
      </c>
      <c r="BA57" s="541">
        <f t="shared" si="23"/>
        <v>0</v>
      </c>
      <c r="BB57" s="544"/>
      <c r="BC57" s="543">
        <f t="shared" ref="BC57:BV57" si="24">SUM(BC43:BC56)</f>
        <v>62</v>
      </c>
      <c r="BD57" s="542">
        <f t="shared" si="24"/>
        <v>37</v>
      </c>
      <c r="BE57" s="542">
        <f t="shared" si="24"/>
        <v>43</v>
      </c>
      <c r="BF57" s="541">
        <f t="shared" si="24"/>
        <v>3</v>
      </c>
      <c r="BG57" s="543">
        <f t="shared" si="24"/>
        <v>44</v>
      </c>
      <c r="BH57" s="542">
        <f t="shared" si="24"/>
        <v>19</v>
      </c>
      <c r="BI57" s="542">
        <f t="shared" si="24"/>
        <v>21</v>
      </c>
      <c r="BJ57" s="541">
        <f t="shared" si="24"/>
        <v>3</v>
      </c>
      <c r="BK57" s="543">
        <f t="shared" si="24"/>
        <v>56</v>
      </c>
      <c r="BL57" s="542">
        <f t="shared" si="24"/>
        <v>24</v>
      </c>
      <c r="BM57" s="542">
        <f t="shared" si="24"/>
        <v>35</v>
      </c>
      <c r="BN57" s="541">
        <f t="shared" si="24"/>
        <v>2</v>
      </c>
      <c r="BO57" s="543">
        <f t="shared" si="24"/>
        <v>71</v>
      </c>
      <c r="BP57" s="542">
        <f t="shared" si="24"/>
        <v>38</v>
      </c>
      <c r="BQ57" s="542">
        <f t="shared" si="24"/>
        <v>51</v>
      </c>
      <c r="BR57" s="541">
        <f t="shared" si="24"/>
        <v>0</v>
      </c>
      <c r="BS57" s="543">
        <f t="shared" si="24"/>
        <v>55</v>
      </c>
      <c r="BT57" s="542">
        <f t="shared" si="24"/>
        <v>22</v>
      </c>
      <c r="BU57" s="542">
        <f t="shared" si="24"/>
        <v>31</v>
      </c>
      <c r="BV57" s="541">
        <f t="shared" si="24"/>
        <v>1</v>
      </c>
    </row>
    <row r="58" spans="1:74" ht="16.2" thickBot="1">
      <c r="A58" s="540"/>
      <c r="B58" s="540"/>
      <c r="C58" s="540" t="str">
        <f t="shared" si="5"/>
        <v/>
      </c>
      <c r="D58" s="1916" t="s">
        <v>1296</v>
      </c>
      <c r="E58" s="1917"/>
      <c r="F58" s="1917"/>
      <c r="G58" s="1917"/>
      <c r="H58" s="1918"/>
      <c r="I58" s="1909">
        <v>13</v>
      </c>
      <c r="J58" s="1910"/>
      <c r="K58" s="1910"/>
      <c r="L58" s="1911"/>
      <c r="M58" s="1909">
        <v>13.5</v>
      </c>
      <c r="N58" s="1910"/>
      <c r="O58" s="1910"/>
      <c r="P58" s="1911"/>
      <c r="Q58" s="1909">
        <v>13.33</v>
      </c>
      <c r="R58" s="1910"/>
      <c r="S58" s="1910"/>
      <c r="T58" s="1911"/>
      <c r="U58" s="1909">
        <v>13</v>
      </c>
      <c r="V58" s="1910"/>
      <c r="W58" s="1910"/>
      <c r="X58" s="1911"/>
      <c r="Y58" s="1909">
        <v>12.8</v>
      </c>
      <c r="Z58" s="1910"/>
      <c r="AA58" s="1910"/>
      <c r="AB58" s="1911"/>
      <c r="AC58" s="539"/>
      <c r="AD58" s="1926">
        <v>12.66</v>
      </c>
      <c r="AE58" s="1910"/>
      <c r="AF58" s="1910"/>
      <c r="AG58" s="1911"/>
      <c r="AH58" s="1909">
        <v>12.1</v>
      </c>
      <c r="AI58" s="1910"/>
      <c r="AJ58" s="1910"/>
      <c r="AK58" s="1911"/>
      <c r="AL58" s="1975">
        <v>12.1</v>
      </c>
      <c r="AM58" s="1976"/>
      <c r="AN58" s="1976"/>
      <c r="AO58" s="1977"/>
      <c r="AP58" s="1909">
        <v>12.1</v>
      </c>
      <c r="AQ58" s="1910"/>
      <c r="AR58" s="1910"/>
      <c r="AS58" s="1911"/>
      <c r="AT58" s="1909">
        <v>12.3</v>
      </c>
      <c r="AU58" s="1910"/>
      <c r="AV58" s="1910"/>
      <c r="AW58" s="1911"/>
      <c r="AX58" s="1909">
        <v>12.2</v>
      </c>
      <c r="AY58" s="1910"/>
      <c r="AZ58" s="1910"/>
      <c r="BA58" s="1911"/>
      <c r="BB58" s="539"/>
      <c r="BC58" s="1926">
        <v>12.09</v>
      </c>
      <c r="BD58" s="1910"/>
      <c r="BE58" s="1910"/>
      <c r="BF58" s="1911"/>
      <c r="BG58" s="1909">
        <v>12</v>
      </c>
      <c r="BH58" s="1910"/>
      <c r="BI58" s="1910"/>
      <c r="BJ58" s="1911"/>
      <c r="BK58" s="1909">
        <v>12</v>
      </c>
      <c r="BL58" s="1910"/>
      <c r="BM58" s="1910"/>
      <c r="BN58" s="1911"/>
      <c r="BO58" s="1909">
        <v>12</v>
      </c>
      <c r="BP58" s="1910"/>
      <c r="BQ58" s="1910"/>
      <c r="BR58" s="1911"/>
      <c r="BS58" s="1962">
        <v>12</v>
      </c>
      <c r="BT58" s="1963"/>
      <c r="BU58" s="1963"/>
      <c r="BV58" s="1964"/>
    </row>
    <row r="59" spans="1:74" ht="13.8" thickBot="1">
      <c r="A59" s="540"/>
      <c r="B59" s="540"/>
      <c r="C59" s="540" t="str">
        <f t="shared" si="5"/>
        <v/>
      </c>
      <c r="D59" s="540"/>
      <c r="E59" s="540"/>
      <c r="F59" s="540"/>
      <c r="G59" s="540"/>
      <c r="H59" s="540"/>
      <c r="I59" s="540"/>
      <c r="J59" s="540"/>
      <c r="K59" s="540"/>
      <c r="L59" s="540"/>
      <c r="M59" s="540"/>
      <c r="N59" s="540"/>
      <c r="O59" s="540"/>
      <c r="P59" s="540"/>
      <c r="Q59" s="540"/>
      <c r="R59" s="540"/>
      <c r="S59" s="540"/>
      <c r="T59" s="540"/>
      <c r="U59" s="540"/>
      <c r="V59" s="540"/>
      <c r="W59" s="540"/>
      <c r="X59" s="540"/>
      <c r="Y59" s="540"/>
      <c r="Z59" s="540"/>
      <c r="AA59" s="540"/>
      <c r="AB59" s="540"/>
      <c r="AC59" s="610"/>
      <c r="AD59" s="540"/>
      <c r="AE59" s="540"/>
      <c r="AF59" s="540"/>
      <c r="AG59" s="540"/>
      <c r="AH59" s="540"/>
      <c r="AI59" s="540"/>
      <c r="AJ59" s="540"/>
      <c r="AK59" s="540"/>
      <c r="AL59" s="540"/>
      <c r="AM59" s="540"/>
      <c r="AN59" s="540"/>
      <c r="AO59" s="540"/>
      <c r="AP59" s="540"/>
      <c r="AQ59" s="540"/>
      <c r="AR59" s="540"/>
      <c r="AS59" s="540"/>
      <c r="AT59" s="540"/>
      <c r="AU59" s="540"/>
      <c r="AV59" s="540"/>
      <c r="AW59" s="540"/>
      <c r="AX59" s="540"/>
      <c r="AY59" s="540"/>
      <c r="AZ59" s="540"/>
      <c r="BA59" s="540"/>
      <c r="BB59" s="610"/>
      <c r="BC59" s="540"/>
      <c r="BD59" s="540"/>
      <c r="BE59" s="540"/>
      <c r="BF59" s="540"/>
      <c r="BG59" s="540"/>
      <c r="BH59" s="540"/>
      <c r="BI59" s="540"/>
      <c r="BJ59" s="540"/>
      <c r="BK59" s="540"/>
      <c r="BL59" s="540"/>
      <c r="BM59" s="540"/>
      <c r="BN59" s="540"/>
      <c r="BO59" s="540"/>
      <c r="BP59" s="540"/>
      <c r="BQ59" s="540"/>
      <c r="BR59" s="540"/>
      <c r="BS59" s="540"/>
      <c r="BT59" s="540"/>
      <c r="BU59" s="540"/>
      <c r="BV59" s="540"/>
    </row>
    <row r="60" spans="1:74" ht="23.4" thickBot="1">
      <c r="A60" s="1950">
        <v>4</v>
      </c>
      <c r="B60" s="1940" t="s">
        <v>262</v>
      </c>
      <c r="C60" s="1276" t="str">
        <f t="shared" si="5"/>
        <v>Sanchez</v>
      </c>
      <c r="D60" s="1913">
        <v>2010</v>
      </c>
      <c r="E60" s="1914"/>
      <c r="F60" s="1914"/>
      <c r="G60" s="1914"/>
      <c r="H60" s="1915"/>
      <c r="I60" s="1955" t="s">
        <v>1109</v>
      </c>
      <c r="J60" s="1956"/>
      <c r="K60" s="1956"/>
      <c r="L60" s="1957"/>
      <c r="M60" s="1958" t="s">
        <v>1108</v>
      </c>
      <c r="N60" s="1959"/>
      <c r="O60" s="1959"/>
      <c r="P60" s="1960"/>
      <c r="Q60" s="1955" t="s">
        <v>1107</v>
      </c>
      <c r="R60" s="1956"/>
      <c r="S60" s="1956"/>
      <c r="T60" s="1957"/>
      <c r="U60" s="1958" t="s">
        <v>1106</v>
      </c>
      <c r="V60" s="1959"/>
      <c r="W60" s="1959"/>
      <c r="X60" s="1960"/>
      <c r="Y60" s="1955" t="s">
        <v>1104</v>
      </c>
      <c r="Z60" s="1956"/>
      <c r="AA60" s="1956"/>
      <c r="AB60" s="1957"/>
      <c r="AC60" s="609"/>
      <c r="AD60" s="1961" t="s">
        <v>1103</v>
      </c>
      <c r="AE60" s="1959"/>
      <c r="AF60" s="1959"/>
      <c r="AG60" s="1960"/>
      <c r="AH60" s="1955" t="s">
        <v>1102</v>
      </c>
      <c r="AI60" s="1956"/>
      <c r="AJ60" s="1956"/>
      <c r="AK60" s="1957"/>
      <c r="AL60" s="1958" t="s">
        <v>1105</v>
      </c>
      <c r="AM60" s="1959"/>
      <c r="AN60" s="1959"/>
      <c r="AO60" s="1960"/>
      <c r="AP60" s="1955" t="s">
        <v>1101</v>
      </c>
      <c r="AQ60" s="1956"/>
      <c r="AR60" s="1956"/>
      <c r="AS60" s="1957"/>
      <c r="AT60" s="1958" t="s">
        <v>1100</v>
      </c>
      <c r="AU60" s="1959"/>
      <c r="AV60" s="1959"/>
      <c r="AW60" s="1960"/>
      <c r="AX60" s="1955" t="s">
        <v>1099</v>
      </c>
      <c r="AY60" s="1956"/>
      <c r="AZ60" s="1956"/>
      <c r="BA60" s="1957"/>
      <c r="BB60" s="609"/>
      <c r="BC60" s="1961" t="s">
        <v>1098</v>
      </c>
      <c r="BD60" s="1959"/>
      <c r="BE60" s="1959"/>
      <c r="BF60" s="1960"/>
      <c r="BG60" s="1965" t="s">
        <v>1096</v>
      </c>
      <c r="BH60" s="1966"/>
      <c r="BI60" s="1966"/>
      <c r="BJ60" s="1967"/>
      <c r="BK60" s="1968" t="s">
        <v>1095</v>
      </c>
      <c r="BL60" s="1969"/>
      <c r="BM60" s="1969"/>
      <c r="BN60" s="1970"/>
      <c r="BO60" s="1965" t="s">
        <v>1094</v>
      </c>
      <c r="BP60" s="1966"/>
      <c r="BQ60" s="1966"/>
      <c r="BR60" s="1967"/>
      <c r="BS60" s="1968" t="s">
        <v>1097</v>
      </c>
      <c r="BT60" s="1969"/>
      <c r="BU60" s="1969"/>
      <c r="BV60" s="1974"/>
    </row>
    <row r="61" spans="1:74" ht="23.4" thickBot="1">
      <c r="A61" s="1950"/>
      <c r="B61" s="1940"/>
      <c r="C61" s="1276" t="str">
        <f t="shared" si="5"/>
        <v/>
      </c>
      <c r="D61" s="603" t="s">
        <v>268</v>
      </c>
      <c r="E61" s="603" t="s">
        <v>1092</v>
      </c>
      <c r="F61" s="603" t="s">
        <v>267</v>
      </c>
      <c r="G61" s="603" t="s">
        <v>266</v>
      </c>
      <c r="H61" s="602" t="s">
        <v>265</v>
      </c>
      <c r="I61" s="603" t="s">
        <v>268</v>
      </c>
      <c r="J61" s="603" t="s">
        <v>1092</v>
      </c>
      <c r="K61" s="603" t="s">
        <v>267</v>
      </c>
      <c r="L61" s="602" t="s">
        <v>266</v>
      </c>
      <c r="M61" s="605" t="s">
        <v>268</v>
      </c>
      <c r="N61" s="605" t="s">
        <v>1092</v>
      </c>
      <c r="O61" s="605" t="s">
        <v>267</v>
      </c>
      <c r="P61" s="608" t="s">
        <v>266</v>
      </c>
      <c r="Q61" s="704" t="s">
        <v>268</v>
      </c>
      <c r="R61" s="603" t="s">
        <v>1092</v>
      </c>
      <c r="S61" s="603" t="s">
        <v>267</v>
      </c>
      <c r="T61" s="602" t="s">
        <v>266</v>
      </c>
      <c r="U61" s="605" t="s">
        <v>268</v>
      </c>
      <c r="V61" s="605" t="s">
        <v>1092</v>
      </c>
      <c r="W61" s="605" t="s">
        <v>267</v>
      </c>
      <c r="X61" s="608" t="s">
        <v>266</v>
      </c>
      <c r="Y61" s="606" t="s">
        <v>268</v>
      </c>
      <c r="Z61" s="605" t="s">
        <v>1092</v>
      </c>
      <c r="AA61" s="605" t="s">
        <v>267</v>
      </c>
      <c r="AB61" s="604" t="s">
        <v>266</v>
      </c>
      <c r="AC61" s="544"/>
      <c r="AD61" s="704" t="s">
        <v>268</v>
      </c>
      <c r="AE61" s="603" t="s">
        <v>1092</v>
      </c>
      <c r="AF61" s="603" t="s">
        <v>267</v>
      </c>
      <c r="AG61" s="602" t="s">
        <v>266</v>
      </c>
      <c r="AH61" s="603" t="s">
        <v>268</v>
      </c>
      <c r="AI61" s="603" t="s">
        <v>1092</v>
      </c>
      <c r="AJ61" s="603" t="s">
        <v>267</v>
      </c>
      <c r="AK61" s="602" t="s">
        <v>266</v>
      </c>
      <c r="AL61" s="603" t="s">
        <v>268</v>
      </c>
      <c r="AM61" s="603" t="s">
        <v>1092</v>
      </c>
      <c r="AN61" s="603" t="s">
        <v>267</v>
      </c>
      <c r="AO61" s="602" t="s">
        <v>266</v>
      </c>
      <c r="AP61" s="603" t="s">
        <v>268</v>
      </c>
      <c r="AQ61" s="603" t="s">
        <v>1092</v>
      </c>
      <c r="AR61" s="603" t="s">
        <v>267</v>
      </c>
      <c r="AS61" s="602" t="s">
        <v>266</v>
      </c>
      <c r="AT61" s="603" t="s">
        <v>268</v>
      </c>
      <c r="AU61" s="603" t="s">
        <v>1092</v>
      </c>
      <c r="AV61" s="603" t="s">
        <v>267</v>
      </c>
      <c r="AW61" s="602" t="s">
        <v>266</v>
      </c>
      <c r="AX61" s="605" t="s">
        <v>268</v>
      </c>
      <c r="AY61" s="605" t="s">
        <v>1092</v>
      </c>
      <c r="AZ61" s="605" t="s">
        <v>267</v>
      </c>
      <c r="BA61" s="604" t="s">
        <v>266</v>
      </c>
      <c r="BB61" s="544"/>
      <c r="BC61" s="606" t="s">
        <v>268</v>
      </c>
      <c r="BD61" s="605" t="s">
        <v>1092</v>
      </c>
      <c r="BE61" s="605" t="s">
        <v>267</v>
      </c>
      <c r="BF61" s="604" t="s">
        <v>266</v>
      </c>
      <c r="BG61" s="603" t="s">
        <v>268</v>
      </c>
      <c r="BH61" s="603" t="s">
        <v>1092</v>
      </c>
      <c r="BI61" s="603" t="s">
        <v>267</v>
      </c>
      <c r="BJ61" s="602" t="s">
        <v>266</v>
      </c>
      <c r="BK61" s="605" t="s">
        <v>268</v>
      </c>
      <c r="BL61" s="605" t="s">
        <v>1092</v>
      </c>
      <c r="BM61" s="605" t="s">
        <v>267</v>
      </c>
      <c r="BN61" s="604" t="s">
        <v>266</v>
      </c>
      <c r="BO61" s="603" t="s">
        <v>268</v>
      </c>
      <c r="BP61" s="603" t="s">
        <v>1092</v>
      </c>
      <c r="BQ61" s="603" t="s">
        <v>267</v>
      </c>
      <c r="BR61" s="602" t="s">
        <v>266</v>
      </c>
      <c r="BS61" s="605" t="s">
        <v>268</v>
      </c>
      <c r="BT61" s="605" t="s">
        <v>1092</v>
      </c>
      <c r="BU61" s="605" t="s">
        <v>267</v>
      </c>
      <c r="BV61" s="604" t="s">
        <v>266</v>
      </c>
    </row>
    <row r="62" spans="1:74">
      <c r="A62" s="601">
        <v>1</v>
      </c>
      <c r="B62" s="1522" t="s">
        <v>261</v>
      </c>
      <c r="C62" s="1456" t="str">
        <f t="shared" si="5"/>
        <v>Bobby Sanchez</v>
      </c>
      <c r="D62" s="673">
        <f t="shared" ref="D62:D76" si="25">SUM(I62,M62,Q62,U62,Y62,AD62,AH62,AL62,AP62,AT62,AX62,BC62,BG62,BK62,BO62,BS62)</f>
        <v>75</v>
      </c>
      <c r="E62" s="672">
        <f t="shared" ref="E62:E76" si="26">SUM(J62,N62,R62,V62,Z62,AE62,AI62,AM62,AQ62,AU62,AY62,BD62,BH62,BL62,BT62,BP62)</f>
        <v>43</v>
      </c>
      <c r="F62" s="672">
        <f t="shared" ref="F62:F76" si="27">SUM(K62,O62,S62,W62,AA62,AF62,AJ62,AN62,AR62,AV62,AZ62,BE62,BI62,BM62,BU62,BQ62)</f>
        <v>51</v>
      </c>
      <c r="G62" s="672">
        <f t="shared" ref="G62:G76" si="28">SUM(L62,P62,T62,X62,AB62,AG62,AK62,AO62,AS62,AW62,BA62,BF62,BJ62,BN62,BV62,BR62)</f>
        <v>11</v>
      </c>
      <c r="H62" s="671">
        <f t="shared" ref="H62:H77" si="29">(F62/D62)</f>
        <v>0.68</v>
      </c>
      <c r="I62" s="595">
        <v>5</v>
      </c>
      <c r="J62" s="595">
        <v>2</v>
      </c>
      <c r="K62" s="595">
        <v>4</v>
      </c>
      <c r="L62" s="594">
        <v>0</v>
      </c>
      <c r="M62" s="239">
        <v>4</v>
      </c>
      <c r="N62" s="239">
        <v>3</v>
      </c>
      <c r="O62" s="239">
        <v>3</v>
      </c>
      <c r="P62" s="269"/>
      <c r="Q62" s="596">
        <v>4</v>
      </c>
      <c r="R62" s="595">
        <v>5</v>
      </c>
      <c r="S62" s="595">
        <v>3</v>
      </c>
      <c r="T62" s="594">
        <v>2</v>
      </c>
      <c r="U62" s="239">
        <v>6</v>
      </c>
      <c r="V62" s="239">
        <v>4</v>
      </c>
      <c r="W62" s="239">
        <v>4</v>
      </c>
      <c r="X62" s="273">
        <v>1</v>
      </c>
      <c r="Y62" s="596">
        <v>4</v>
      </c>
      <c r="Z62" s="595">
        <v>4</v>
      </c>
      <c r="AA62" s="595">
        <v>3</v>
      </c>
      <c r="AB62" s="594"/>
      <c r="AC62" s="544"/>
      <c r="AD62" s="599">
        <v>3</v>
      </c>
      <c r="AE62" s="598">
        <v>2</v>
      </c>
      <c r="AF62" s="598">
        <v>2</v>
      </c>
      <c r="AG62" s="597">
        <v>1</v>
      </c>
      <c r="AH62" s="596">
        <v>5</v>
      </c>
      <c r="AI62" s="595">
        <v>3</v>
      </c>
      <c r="AJ62" s="595">
        <v>3</v>
      </c>
      <c r="AK62" s="594"/>
      <c r="AL62" s="599">
        <v>4</v>
      </c>
      <c r="AM62" s="598">
        <v>2</v>
      </c>
      <c r="AN62" s="598">
        <v>2</v>
      </c>
      <c r="AO62" s="597"/>
      <c r="AP62" s="596">
        <v>7</v>
      </c>
      <c r="AQ62" s="595">
        <v>4</v>
      </c>
      <c r="AR62" s="595">
        <v>5</v>
      </c>
      <c r="AS62" s="594"/>
      <c r="AT62" s="599">
        <v>4</v>
      </c>
      <c r="AU62" s="598">
        <v>4</v>
      </c>
      <c r="AV62" s="598">
        <v>3</v>
      </c>
      <c r="AW62" s="597">
        <v>2</v>
      </c>
      <c r="AX62" s="240">
        <v>5</v>
      </c>
      <c r="AY62" s="240">
        <v>1</v>
      </c>
      <c r="AZ62" s="240">
        <v>3</v>
      </c>
      <c r="BA62" s="270"/>
      <c r="BB62" s="544"/>
      <c r="BC62" s="274">
        <v>4</v>
      </c>
      <c r="BD62" s="239"/>
      <c r="BE62" s="239">
        <v>3</v>
      </c>
      <c r="BF62" s="273">
        <v>1</v>
      </c>
      <c r="BG62" s="596">
        <v>4</v>
      </c>
      <c r="BH62" s="595">
        <v>2</v>
      </c>
      <c r="BI62" s="595">
        <v>3</v>
      </c>
      <c r="BJ62" s="594"/>
      <c r="BK62" s="274">
        <v>5</v>
      </c>
      <c r="BL62" s="239">
        <v>3</v>
      </c>
      <c r="BM62" s="239">
        <v>4</v>
      </c>
      <c r="BN62" s="273">
        <v>2</v>
      </c>
      <c r="BO62" s="596">
        <v>6</v>
      </c>
      <c r="BP62" s="595">
        <v>3</v>
      </c>
      <c r="BQ62" s="595">
        <v>5</v>
      </c>
      <c r="BR62" s="594">
        <v>1</v>
      </c>
      <c r="BS62" s="599">
        <v>5</v>
      </c>
      <c r="BT62" s="598">
        <v>1</v>
      </c>
      <c r="BU62" s="598">
        <v>1</v>
      </c>
      <c r="BV62" s="597">
        <v>1</v>
      </c>
    </row>
    <row r="63" spans="1:74">
      <c r="A63" s="668">
        <v>2</v>
      </c>
      <c r="B63" s="588" t="s">
        <v>1262</v>
      </c>
      <c r="C63" s="1485" t="str">
        <f t="shared" si="5"/>
        <v>Dave Barkeley</v>
      </c>
      <c r="D63" s="667">
        <f t="shared" si="25"/>
        <v>68</v>
      </c>
      <c r="E63" s="666">
        <f t="shared" si="26"/>
        <v>31</v>
      </c>
      <c r="F63" s="666">
        <f t="shared" si="27"/>
        <v>40</v>
      </c>
      <c r="G63" s="666">
        <f t="shared" si="28"/>
        <v>9</v>
      </c>
      <c r="H63" s="665">
        <f t="shared" si="29"/>
        <v>0.58823529411764708</v>
      </c>
      <c r="I63" s="398">
        <v>4</v>
      </c>
      <c r="J63" s="398">
        <v>1</v>
      </c>
      <c r="K63" s="398">
        <v>1</v>
      </c>
      <c r="L63" s="397"/>
      <c r="M63" s="400">
        <v>4</v>
      </c>
      <c r="N63" s="400">
        <v>2</v>
      </c>
      <c r="O63" s="400">
        <v>3</v>
      </c>
      <c r="P63" s="399"/>
      <c r="Q63" s="402">
        <v>7</v>
      </c>
      <c r="R63" s="398">
        <v>3</v>
      </c>
      <c r="S63" s="398">
        <v>3</v>
      </c>
      <c r="T63" s="397">
        <v>1</v>
      </c>
      <c r="U63" s="400">
        <v>6</v>
      </c>
      <c r="V63" s="400">
        <v>2</v>
      </c>
      <c r="W63" s="400">
        <v>4</v>
      </c>
      <c r="X63" s="403"/>
      <c r="Y63" s="402">
        <v>5</v>
      </c>
      <c r="Z63" s="398">
        <v>2</v>
      </c>
      <c r="AA63" s="398">
        <v>2</v>
      </c>
      <c r="AB63" s="397">
        <v>1</v>
      </c>
      <c r="AC63" s="544"/>
      <c r="AD63" s="401">
        <v>4</v>
      </c>
      <c r="AE63" s="400">
        <v>2</v>
      </c>
      <c r="AF63" s="400">
        <v>1</v>
      </c>
      <c r="AG63" s="399"/>
      <c r="AH63" s="402">
        <v>6</v>
      </c>
      <c r="AI63" s="398">
        <v>2</v>
      </c>
      <c r="AJ63" s="398">
        <v>3</v>
      </c>
      <c r="AK63" s="397"/>
      <c r="AL63" s="573">
        <v>4</v>
      </c>
      <c r="AM63" s="572">
        <v>1</v>
      </c>
      <c r="AN63" s="572">
        <v>2</v>
      </c>
      <c r="AO63" s="571">
        <v>1</v>
      </c>
      <c r="AP63" s="408"/>
      <c r="AQ63" s="396"/>
      <c r="AR63" s="396"/>
      <c r="AS63" s="395"/>
      <c r="AT63" s="401">
        <v>5</v>
      </c>
      <c r="AU63" s="400">
        <v>5</v>
      </c>
      <c r="AV63" s="400">
        <v>5</v>
      </c>
      <c r="AW63" s="399">
        <v>2</v>
      </c>
      <c r="AX63" s="398">
        <v>5</v>
      </c>
      <c r="AY63" s="398">
        <v>2</v>
      </c>
      <c r="AZ63" s="398">
        <v>2</v>
      </c>
      <c r="BA63" s="397"/>
      <c r="BB63" s="544"/>
      <c r="BC63" s="401">
        <v>4</v>
      </c>
      <c r="BD63" s="400"/>
      <c r="BE63" s="400">
        <v>3</v>
      </c>
      <c r="BF63" s="403">
        <v>2</v>
      </c>
      <c r="BG63" s="402">
        <v>3</v>
      </c>
      <c r="BH63" s="398">
        <v>1</v>
      </c>
      <c r="BI63" s="398">
        <v>1</v>
      </c>
      <c r="BJ63" s="397"/>
      <c r="BK63" s="407"/>
      <c r="BL63" s="394"/>
      <c r="BM63" s="394"/>
      <c r="BN63" s="409"/>
      <c r="BO63" s="402">
        <v>6</v>
      </c>
      <c r="BP63" s="398">
        <v>6</v>
      </c>
      <c r="BQ63" s="398">
        <v>6</v>
      </c>
      <c r="BR63" s="397">
        <v>1</v>
      </c>
      <c r="BS63" s="401">
        <v>5</v>
      </c>
      <c r="BT63" s="400">
        <v>2</v>
      </c>
      <c r="BU63" s="400">
        <v>4</v>
      </c>
      <c r="BV63" s="399">
        <v>1</v>
      </c>
    </row>
    <row r="64" spans="1:74">
      <c r="A64" s="664">
        <v>3</v>
      </c>
      <c r="B64" s="590" t="s">
        <v>1121</v>
      </c>
      <c r="C64" s="1517" t="str">
        <f t="shared" si="5"/>
        <v>Darrin Sliwa</v>
      </c>
      <c r="D64" s="662">
        <f t="shared" si="25"/>
        <v>81</v>
      </c>
      <c r="E64" s="661">
        <f t="shared" si="26"/>
        <v>40</v>
      </c>
      <c r="F64" s="661">
        <f t="shared" si="27"/>
        <v>59</v>
      </c>
      <c r="G64" s="661">
        <f t="shared" si="28"/>
        <v>10</v>
      </c>
      <c r="H64" s="660">
        <f t="shared" si="29"/>
        <v>0.72839506172839508</v>
      </c>
      <c r="I64" s="240">
        <v>5</v>
      </c>
      <c r="J64" s="240">
        <v>1</v>
      </c>
      <c r="K64" s="240">
        <v>2</v>
      </c>
      <c r="L64" s="270"/>
      <c r="M64" s="239">
        <v>3</v>
      </c>
      <c r="N64" s="239">
        <v>2</v>
      </c>
      <c r="O64" s="239">
        <v>1</v>
      </c>
      <c r="P64" s="269"/>
      <c r="Q64" s="272">
        <v>6</v>
      </c>
      <c r="R64" s="240">
        <v>3</v>
      </c>
      <c r="S64" s="240">
        <v>5</v>
      </c>
      <c r="T64" s="270">
        <v>1</v>
      </c>
      <c r="U64" s="239">
        <v>6</v>
      </c>
      <c r="V64" s="239">
        <v>3</v>
      </c>
      <c r="W64" s="239">
        <v>6</v>
      </c>
      <c r="X64" s="273"/>
      <c r="Y64" s="272">
        <v>3</v>
      </c>
      <c r="Z64" s="240">
        <v>2</v>
      </c>
      <c r="AA64" s="240">
        <v>3</v>
      </c>
      <c r="AB64" s="270"/>
      <c r="AC64" s="544"/>
      <c r="AD64" s="274">
        <v>4</v>
      </c>
      <c r="AE64" s="239">
        <v>3</v>
      </c>
      <c r="AF64" s="239">
        <v>3</v>
      </c>
      <c r="AG64" s="269">
        <v>1</v>
      </c>
      <c r="AH64" s="272">
        <v>5</v>
      </c>
      <c r="AI64" s="240">
        <v>3</v>
      </c>
      <c r="AJ64" s="240">
        <v>4</v>
      </c>
      <c r="AK64" s="270"/>
      <c r="AL64" s="274">
        <v>6</v>
      </c>
      <c r="AM64" s="239">
        <v>2</v>
      </c>
      <c r="AN64" s="239">
        <v>2</v>
      </c>
      <c r="AO64" s="269"/>
      <c r="AP64" s="272">
        <v>8</v>
      </c>
      <c r="AQ64" s="240">
        <v>5</v>
      </c>
      <c r="AR64" s="240">
        <v>7</v>
      </c>
      <c r="AS64" s="270">
        <v>1</v>
      </c>
      <c r="AT64" s="274">
        <v>5</v>
      </c>
      <c r="AU64" s="239">
        <v>2</v>
      </c>
      <c r="AV64" s="239">
        <v>2</v>
      </c>
      <c r="AW64" s="269">
        <v>1</v>
      </c>
      <c r="AX64" s="240">
        <v>5</v>
      </c>
      <c r="AY64" s="240">
        <v>2</v>
      </c>
      <c r="AZ64" s="240">
        <v>4</v>
      </c>
      <c r="BA64" s="270">
        <v>1</v>
      </c>
      <c r="BB64" s="544"/>
      <c r="BC64" s="274">
        <v>5</v>
      </c>
      <c r="BD64" s="239"/>
      <c r="BE64" s="239">
        <v>5</v>
      </c>
      <c r="BF64" s="273"/>
      <c r="BG64" s="272">
        <v>4</v>
      </c>
      <c r="BH64" s="240">
        <v>2</v>
      </c>
      <c r="BI64" s="240">
        <v>3</v>
      </c>
      <c r="BJ64" s="270"/>
      <c r="BK64" s="274">
        <v>4</v>
      </c>
      <c r="BL64" s="239">
        <v>4</v>
      </c>
      <c r="BM64" s="239">
        <v>4</v>
      </c>
      <c r="BN64" s="273">
        <v>3</v>
      </c>
      <c r="BO64" s="272">
        <v>7</v>
      </c>
      <c r="BP64" s="240">
        <v>5</v>
      </c>
      <c r="BQ64" s="240">
        <v>6</v>
      </c>
      <c r="BR64" s="270">
        <v>1</v>
      </c>
      <c r="BS64" s="274">
        <v>5</v>
      </c>
      <c r="BT64" s="239">
        <v>1</v>
      </c>
      <c r="BU64" s="239">
        <v>2</v>
      </c>
      <c r="BV64" s="269">
        <v>1</v>
      </c>
    </row>
    <row r="65" spans="1:74">
      <c r="A65" s="668">
        <v>4</v>
      </c>
      <c r="B65" s="588" t="s">
        <v>66</v>
      </c>
      <c r="C65" s="1485" t="str">
        <f t="shared" si="5"/>
        <v>Dean Klovski</v>
      </c>
      <c r="D65" s="667">
        <f t="shared" si="25"/>
        <v>72</v>
      </c>
      <c r="E65" s="666">
        <f t="shared" si="26"/>
        <v>23</v>
      </c>
      <c r="F65" s="666">
        <f t="shared" si="27"/>
        <v>36</v>
      </c>
      <c r="G65" s="666">
        <f t="shared" si="28"/>
        <v>6</v>
      </c>
      <c r="H65" s="665">
        <f t="shared" si="29"/>
        <v>0.5</v>
      </c>
      <c r="I65" s="398">
        <v>4</v>
      </c>
      <c r="J65" s="398">
        <v>0</v>
      </c>
      <c r="K65" s="398">
        <v>0</v>
      </c>
      <c r="L65" s="397"/>
      <c r="M65" s="400">
        <v>4</v>
      </c>
      <c r="N65" s="400">
        <v>1</v>
      </c>
      <c r="O65" s="400">
        <v>2</v>
      </c>
      <c r="P65" s="399"/>
      <c r="Q65" s="282">
        <v>6</v>
      </c>
      <c r="R65" s="235">
        <v>3</v>
      </c>
      <c r="S65" s="235">
        <v>3</v>
      </c>
      <c r="T65" s="281">
        <v>1</v>
      </c>
      <c r="U65" s="400">
        <v>6</v>
      </c>
      <c r="V65" s="400">
        <v>1</v>
      </c>
      <c r="W65" s="400">
        <v>3</v>
      </c>
      <c r="X65" s="403">
        <v>1</v>
      </c>
      <c r="Y65" s="408"/>
      <c r="Z65" s="396"/>
      <c r="AA65" s="396"/>
      <c r="AB65" s="395"/>
      <c r="AC65" s="544"/>
      <c r="AD65" s="401">
        <v>4</v>
      </c>
      <c r="AE65" s="400">
        <v>0</v>
      </c>
      <c r="AF65" s="400">
        <v>2</v>
      </c>
      <c r="AG65" s="399"/>
      <c r="AH65" s="402">
        <v>6</v>
      </c>
      <c r="AI65" s="398">
        <v>2</v>
      </c>
      <c r="AJ65" s="398">
        <v>4</v>
      </c>
      <c r="AK65" s="397"/>
      <c r="AL65" s="401">
        <v>3</v>
      </c>
      <c r="AM65" s="400">
        <v>4</v>
      </c>
      <c r="AN65" s="400">
        <v>3</v>
      </c>
      <c r="AO65" s="399">
        <v>1</v>
      </c>
      <c r="AP65" s="402">
        <v>7</v>
      </c>
      <c r="AQ65" s="398">
        <v>4</v>
      </c>
      <c r="AR65" s="398">
        <v>5</v>
      </c>
      <c r="AS65" s="397">
        <v>1</v>
      </c>
      <c r="AT65" s="401">
        <v>5</v>
      </c>
      <c r="AU65" s="400">
        <v>0</v>
      </c>
      <c r="AV65" s="400">
        <v>1</v>
      </c>
      <c r="AW65" s="399"/>
      <c r="AX65" s="398">
        <v>5</v>
      </c>
      <c r="AY65" s="398">
        <v>0</v>
      </c>
      <c r="AZ65" s="398">
        <v>1</v>
      </c>
      <c r="BA65" s="397"/>
      <c r="BB65" s="544"/>
      <c r="BC65" s="401">
        <v>5</v>
      </c>
      <c r="BD65" s="400"/>
      <c r="BE65" s="400">
        <v>4</v>
      </c>
      <c r="BF65" s="403"/>
      <c r="BG65" s="402">
        <v>2</v>
      </c>
      <c r="BH65" s="398">
        <v>0</v>
      </c>
      <c r="BI65" s="398">
        <v>0</v>
      </c>
      <c r="BJ65" s="397"/>
      <c r="BK65" s="401">
        <v>5</v>
      </c>
      <c r="BL65" s="400">
        <v>4</v>
      </c>
      <c r="BM65" s="400">
        <v>4</v>
      </c>
      <c r="BN65" s="403">
        <v>1</v>
      </c>
      <c r="BO65" s="402">
        <v>6</v>
      </c>
      <c r="BP65" s="398">
        <v>4</v>
      </c>
      <c r="BQ65" s="398">
        <v>3</v>
      </c>
      <c r="BR65" s="397">
        <v>1</v>
      </c>
      <c r="BS65" s="401">
        <v>4</v>
      </c>
      <c r="BT65" s="400">
        <v>0</v>
      </c>
      <c r="BU65" s="400">
        <v>1</v>
      </c>
      <c r="BV65" s="399"/>
    </row>
    <row r="66" spans="1:74">
      <c r="A66" s="664">
        <v>5</v>
      </c>
      <c r="B66" s="590" t="s">
        <v>1159</v>
      </c>
      <c r="C66" s="1517" t="str">
        <f t="shared" si="5"/>
        <v>Scott Doughty</v>
      </c>
      <c r="D66" s="662">
        <f t="shared" si="25"/>
        <v>49</v>
      </c>
      <c r="E66" s="661">
        <f t="shared" si="26"/>
        <v>15</v>
      </c>
      <c r="F66" s="661">
        <f t="shared" si="27"/>
        <v>19</v>
      </c>
      <c r="G66" s="661">
        <f t="shared" si="28"/>
        <v>3</v>
      </c>
      <c r="H66" s="660">
        <f t="shared" si="29"/>
        <v>0.38775510204081631</v>
      </c>
      <c r="I66" s="379"/>
      <c r="J66" s="379"/>
      <c r="K66" s="379"/>
      <c r="L66" s="378"/>
      <c r="M66" s="239">
        <v>3</v>
      </c>
      <c r="N66" s="239">
        <v>3</v>
      </c>
      <c r="O66" s="239">
        <v>2</v>
      </c>
      <c r="P66" s="269"/>
      <c r="Q66" s="272">
        <v>6</v>
      </c>
      <c r="R66" s="240">
        <v>1</v>
      </c>
      <c r="S66" s="240">
        <v>3</v>
      </c>
      <c r="T66" s="270"/>
      <c r="U66" s="239">
        <v>6</v>
      </c>
      <c r="V66" s="239">
        <v>1</v>
      </c>
      <c r="W66" s="239">
        <v>2</v>
      </c>
      <c r="X66" s="273"/>
      <c r="Y66" s="387"/>
      <c r="Z66" s="379"/>
      <c r="AA66" s="379"/>
      <c r="AB66" s="378"/>
      <c r="AC66" s="544"/>
      <c r="AD66" s="274">
        <v>4</v>
      </c>
      <c r="AE66" s="239">
        <v>1</v>
      </c>
      <c r="AF66" s="239">
        <v>1</v>
      </c>
      <c r="AG66" s="269">
        <v>1</v>
      </c>
      <c r="AH66" s="272">
        <v>5</v>
      </c>
      <c r="AI66" s="240">
        <v>2</v>
      </c>
      <c r="AJ66" s="240">
        <v>2</v>
      </c>
      <c r="AK66" s="270">
        <v>1</v>
      </c>
      <c r="AL66" s="274">
        <v>4</v>
      </c>
      <c r="AM66" s="239">
        <v>4</v>
      </c>
      <c r="AN66" s="239">
        <v>1</v>
      </c>
      <c r="AO66" s="269"/>
      <c r="AP66" s="387"/>
      <c r="AQ66" s="379"/>
      <c r="AR66" s="379"/>
      <c r="AS66" s="378"/>
      <c r="AT66" s="386"/>
      <c r="AU66" s="244"/>
      <c r="AV66" s="244"/>
      <c r="AW66" s="377"/>
      <c r="AX66" s="379"/>
      <c r="AY66" s="379"/>
      <c r="AZ66" s="379"/>
      <c r="BA66" s="378"/>
      <c r="BB66" s="544"/>
      <c r="BC66" s="274">
        <v>6</v>
      </c>
      <c r="BD66" s="239"/>
      <c r="BE66" s="239">
        <v>3</v>
      </c>
      <c r="BF66" s="273"/>
      <c r="BG66" s="272">
        <v>3</v>
      </c>
      <c r="BH66" s="240">
        <v>0</v>
      </c>
      <c r="BI66" s="240">
        <v>0</v>
      </c>
      <c r="BJ66" s="270"/>
      <c r="BK66" s="274">
        <v>6</v>
      </c>
      <c r="BL66" s="239">
        <v>1</v>
      </c>
      <c r="BM66" s="239">
        <v>1</v>
      </c>
      <c r="BN66" s="273"/>
      <c r="BO66" s="272">
        <v>6</v>
      </c>
      <c r="BP66" s="240">
        <v>2</v>
      </c>
      <c r="BQ66" s="240">
        <v>4</v>
      </c>
      <c r="BR66" s="270">
        <v>1</v>
      </c>
      <c r="BS66" s="386"/>
      <c r="BT66" s="244"/>
      <c r="BU66" s="244"/>
      <c r="BV66" s="377"/>
    </row>
    <row r="67" spans="1:74">
      <c r="A67" s="668">
        <v>6</v>
      </c>
      <c r="B67" s="588" t="s">
        <v>40</v>
      </c>
      <c r="C67" s="1485" t="str">
        <f t="shared" si="5"/>
        <v>Mike Harriman</v>
      </c>
      <c r="D67" s="667">
        <f t="shared" si="25"/>
        <v>78</v>
      </c>
      <c r="E67" s="666">
        <f t="shared" si="26"/>
        <v>21</v>
      </c>
      <c r="F67" s="666">
        <f t="shared" si="27"/>
        <v>46</v>
      </c>
      <c r="G67" s="666">
        <f t="shared" si="28"/>
        <v>0</v>
      </c>
      <c r="H67" s="665">
        <f t="shared" si="29"/>
        <v>0.58974358974358976</v>
      </c>
      <c r="I67" s="398">
        <v>4</v>
      </c>
      <c r="J67" s="398">
        <v>2</v>
      </c>
      <c r="K67" s="398">
        <v>2</v>
      </c>
      <c r="L67" s="397"/>
      <c r="M67" s="400">
        <v>4</v>
      </c>
      <c r="N67" s="400">
        <v>0</v>
      </c>
      <c r="O67" s="400">
        <v>0</v>
      </c>
      <c r="P67" s="399"/>
      <c r="Q67" s="402">
        <v>6</v>
      </c>
      <c r="R67" s="398">
        <v>2</v>
      </c>
      <c r="S67" s="398">
        <v>5</v>
      </c>
      <c r="T67" s="397"/>
      <c r="U67" s="400">
        <v>5</v>
      </c>
      <c r="V67" s="400">
        <v>1</v>
      </c>
      <c r="W67" s="400">
        <v>3</v>
      </c>
      <c r="X67" s="403"/>
      <c r="Y67" s="402">
        <v>4</v>
      </c>
      <c r="Z67" s="398">
        <v>0</v>
      </c>
      <c r="AA67" s="398">
        <v>1</v>
      </c>
      <c r="AB67" s="397"/>
      <c r="AC67" s="544"/>
      <c r="AD67" s="401">
        <v>2</v>
      </c>
      <c r="AE67" s="400">
        <v>0</v>
      </c>
      <c r="AF67" s="400">
        <v>1</v>
      </c>
      <c r="AG67" s="399"/>
      <c r="AH67" s="402">
        <v>6</v>
      </c>
      <c r="AI67" s="398">
        <v>3</v>
      </c>
      <c r="AJ67" s="398">
        <v>5</v>
      </c>
      <c r="AK67" s="397"/>
      <c r="AL67" s="401">
        <v>5</v>
      </c>
      <c r="AM67" s="400">
        <v>2</v>
      </c>
      <c r="AN67" s="400">
        <v>4</v>
      </c>
      <c r="AO67" s="399"/>
      <c r="AP67" s="402">
        <v>7</v>
      </c>
      <c r="AQ67" s="398">
        <v>4</v>
      </c>
      <c r="AR67" s="398">
        <v>6</v>
      </c>
      <c r="AS67" s="397"/>
      <c r="AT67" s="401">
        <v>5</v>
      </c>
      <c r="AU67" s="400">
        <v>0</v>
      </c>
      <c r="AV67" s="400">
        <v>3</v>
      </c>
      <c r="AW67" s="399"/>
      <c r="AX67" s="398">
        <v>5</v>
      </c>
      <c r="AY67" s="398">
        <v>1</v>
      </c>
      <c r="AZ67" s="398">
        <v>3</v>
      </c>
      <c r="BA67" s="397"/>
      <c r="BB67" s="544"/>
      <c r="BC67" s="401">
        <v>6</v>
      </c>
      <c r="BD67" s="400"/>
      <c r="BE67" s="400">
        <v>2</v>
      </c>
      <c r="BF67" s="403"/>
      <c r="BG67" s="402">
        <v>3</v>
      </c>
      <c r="BH67" s="398">
        <v>0</v>
      </c>
      <c r="BI67" s="398">
        <v>2</v>
      </c>
      <c r="BJ67" s="397"/>
      <c r="BK67" s="401">
        <v>5</v>
      </c>
      <c r="BL67" s="400">
        <v>0</v>
      </c>
      <c r="BM67" s="400">
        <v>1</v>
      </c>
      <c r="BN67" s="403"/>
      <c r="BO67" s="402">
        <v>7</v>
      </c>
      <c r="BP67" s="398">
        <v>5</v>
      </c>
      <c r="BQ67" s="398">
        <v>4</v>
      </c>
      <c r="BR67" s="397"/>
      <c r="BS67" s="401">
        <v>4</v>
      </c>
      <c r="BT67" s="400">
        <v>1</v>
      </c>
      <c r="BU67" s="400">
        <v>4</v>
      </c>
      <c r="BV67" s="399"/>
    </row>
    <row r="68" spans="1:74">
      <c r="A68" s="664">
        <v>7</v>
      </c>
      <c r="B68" s="590" t="s">
        <v>151</v>
      </c>
      <c r="C68" s="1517" t="str">
        <f t="shared" ref="C68:C131" si="30">TRIM(B68)</f>
        <v>Rob Griffin</v>
      </c>
      <c r="D68" s="662">
        <f t="shared" si="25"/>
        <v>70</v>
      </c>
      <c r="E68" s="661">
        <f t="shared" si="26"/>
        <v>15</v>
      </c>
      <c r="F68" s="661">
        <f t="shared" si="27"/>
        <v>36</v>
      </c>
      <c r="G68" s="661">
        <f t="shared" si="28"/>
        <v>0</v>
      </c>
      <c r="H68" s="660">
        <f t="shared" si="29"/>
        <v>0.51428571428571423</v>
      </c>
      <c r="I68" s="240">
        <v>4</v>
      </c>
      <c r="J68" s="240">
        <v>0</v>
      </c>
      <c r="K68" s="240">
        <v>3</v>
      </c>
      <c r="L68" s="270"/>
      <c r="M68" s="239">
        <v>4</v>
      </c>
      <c r="N68" s="239">
        <v>1</v>
      </c>
      <c r="O68" s="239">
        <v>3</v>
      </c>
      <c r="P68" s="269"/>
      <c r="Q68" s="272">
        <v>3</v>
      </c>
      <c r="R68" s="240">
        <v>0</v>
      </c>
      <c r="S68" s="240">
        <v>1</v>
      </c>
      <c r="T68" s="270"/>
      <c r="U68" s="239">
        <v>6</v>
      </c>
      <c r="V68" s="239">
        <v>1</v>
      </c>
      <c r="W68" s="239">
        <v>1</v>
      </c>
      <c r="X68" s="273"/>
      <c r="Y68" s="272">
        <v>4</v>
      </c>
      <c r="Z68" s="240">
        <v>0</v>
      </c>
      <c r="AA68" s="240">
        <v>2</v>
      </c>
      <c r="AB68" s="270"/>
      <c r="AC68" s="544"/>
      <c r="AD68" s="274">
        <v>4</v>
      </c>
      <c r="AE68" s="239">
        <v>1</v>
      </c>
      <c r="AF68" s="239">
        <v>1</v>
      </c>
      <c r="AG68" s="269"/>
      <c r="AH68" s="272">
        <v>3</v>
      </c>
      <c r="AI68" s="240">
        <v>0</v>
      </c>
      <c r="AJ68" s="240">
        <v>1</v>
      </c>
      <c r="AK68" s="270"/>
      <c r="AL68" s="274">
        <v>3</v>
      </c>
      <c r="AM68" s="239">
        <v>2</v>
      </c>
      <c r="AN68" s="239">
        <v>2</v>
      </c>
      <c r="AO68" s="269"/>
      <c r="AP68" s="272">
        <v>7</v>
      </c>
      <c r="AQ68" s="240">
        <v>3</v>
      </c>
      <c r="AR68" s="240">
        <v>5</v>
      </c>
      <c r="AS68" s="270"/>
      <c r="AT68" s="274">
        <v>4</v>
      </c>
      <c r="AU68" s="239">
        <v>0</v>
      </c>
      <c r="AV68" s="239">
        <v>1</v>
      </c>
      <c r="AW68" s="269"/>
      <c r="AX68" s="240">
        <v>5</v>
      </c>
      <c r="AY68" s="240">
        <v>1</v>
      </c>
      <c r="AZ68" s="240">
        <v>5</v>
      </c>
      <c r="BA68" s="270"/>
      <c r="BB68" s="544"/>
      <c r="BC68" s="573">
        <v>5</v>
      </c>
      <c r="BD68" s="572"/>
      <c r="BE68" s="572">
        <v>2</v>
      </c>
      <c r="BF68" s="575"/>
      <c r="BG68" s="272">
        <v>3</v>
      </c>
      <c r="BH68" s="240">
        <v>0</v>
      </c>
      <c r="BI68" s="240">
        <v>0</v>
      </c>
      <c r="BJ68" s="270"/>
      <c r="BK68" s="274">
        <v>5</v>
      </c>
      <c r="BL68" s="239">
        <v>3</v>
      </c>
      <c r="BM68" s="239">
        <v>4</v>
      </c>
      <c r="BN68" s="273"/>
      <c r="BO68" s="272">
        <v>6</v>
      </c>
      <c r="BP68" s="240">
        <v>3</v>
      </c>
      <c r="BQ68" s="240">
        <v>3</v>
      </c>
      <c r="BR68" s="270"/>
      <c r="BS68" s="573">
        <v>4</v>
      </c>
      <c r="BT68" s="572">
        <v>0</v>
      </c>
      <c r="BU68" s="572">
        <v>2</v>
      </c>
      <c r="BV68" s="571"/>
    </row>
    <row r="69" spans="1:74">
      <c r="A69" s="668">
        <v>8</v>
      </c>
      <c r="B69" s="715" t="s">
        <v>1120</v>
      </c>
      <c r="C69" s="940" t="str">
        <f t="shared" si="30"/>
        <v>Tommy Holcomb</v>
      </c>
      <c r="D69" s="657">
        <f t="shared" si="25"/>
        <v>79</v>
      </c>
      <c r="E69" s="486">
        <f t="shared" si="26"/>
        <v>23</v>
      </c>
      <c r="F69" s="486">
        <f t="shared" si="27"/>
        <v>41</v>
      </c>
      <c r="G69" s="486">
        <f t="shared" si="28"/>
        <v>6</v>
      </c>
      <c r="H69" s="656">
        <f t="shared" si="29"/>
        <v>0.51898734177215189</v>
      </c>
      <c r="I69" s="584">
        <v>4</v>
      </c>
      <c r="J69" s="584">
        <v>2</v>
      </c>
      <c r="K69" s="584">
        <v>3</v>
      </c>
      <c r="L69" s="583">
        <v>1</v>
      </c>
      <c r="M69" s="234">
        <v>4</v>
      </c>
      <c r="N69" s="234">
        <v>0</v>
      </c>
      <c r="O69" s="234">
        <v>0</v>
      </c>
      <c r="P69" s="399"/>
      <c r="Q69" s="402">
        <v>6</v>
      </c>
      <c r="R69" s="398">
        <v>2</v>
      </c>
      <c r="S69" s="398">
        <v>3</v>
      </c>
      <c r="T69" s="397">
        <v>1</v>
      </c>
      <c r="U69" s="400">
        <v>4</v>
      </c>
      <c r="V69" s="400">
        <v>1</v>
      </c>
      <c r="W69" s="400">
        <v>3</v>
      </c>
      <c r="X69" s="403"/>
      <c r="Y69" s="402">
        <v>4</v>
      </c>
      <c r="Z69" s="398">
        <v>2</v>
      </c>
      <c r="AA69" s="398">
        <v>3</v>
      </c>
      <c r="AB69" s="397"/>
      <c r="AC69" s="544"/>
      <c r="AD69" s="401">
        <v>3</v>
      </c>
      <c r="AE69" s="400">
        <v>1</v>
      </c>
      <c r="AF69" s="400">
        <v>1</v>
      </c>
      <c r="AG69" s="399"/>
      <c r="AH69" s="402">
        <v>6</v>
      </c>
      <c r="AI69" s="398">
        <v>3</v>
      </c>
      <c r="AJ69" s="398">
        <v>3</v>
      </c>
      <c r="AK69" s="397"/>
      <c r="AL69" s="401">
        <v>5</v>
      </c>
      <c r="AM69" s="400">
        <v>3</v>
      </c>
      <c r="AN69" s="400">
        <v>5</v>
      </c>
      <c r="AO69" s="399">
        <v>1</v>
      </c>
      <c r="AP69" s="402">
        <v>6</v>
      </c>
      <c r="AQ69" s="398">
        <v>1</v>
      </c>
      <c r="AR69" s="398">
        <v>4</v>
      </c>
      <c r="AS69" s="397"/>
      <c r="AT69" s="401">
        <v>5</v>
      </c>
      <c r="AU69" s="400">
        <v>2</v>
      </c>
      <c r="AV69" s="400">
        <v>3</v>
      </c>
      <c r="AW69" s="399"/>
      <c r="AX69" s="398">
        <v>5</v>
      </c>
      <c r="AY69" s="398">
        <v>2</v>
      </c>
      <c r="AZ69" s="398">
        <v>2</v>
      </c>
      <c r="BA69" s="397"/>
      <c r="BB69" s="544"/>
      <c r="BC69" s="401">
        <v>6</v>
      </c>
      <c r="BD69" s="400"/>
      <c r="BE69" s="400">
        <v>6</v>
      </c>
      <c r="BF69" s="403"/>
      <c r="BG69" s="402">
        <v>4</v>
      </c>
      <c r="BH69" s="398">
        <v>0</v>
      </c>
      <c r="BI69" s="398">
        <v>1</v>
      </c>
      <c r="BJ69" s="397"/>
      <c r="BK69" s="401">
        <v>6</v>
      </c>
      <c r="BL69" s="400">
        <v>2</v>
      </c>
      <c r="BM69" s="400">
        <v>1</v>
      </c>
      <c r="BN69" s="403">
        <v>1</v>
      </c>
      <c r="BO69" s="402">
        <v>6</v>
      </c>
      <c r="BP69" s="398">
        <v>2</v>
      </c>
      <c r="BQ69" s="398">
        <v>3</v>
      </c>
      <c r="BR69" s="397">
        <v>2</v>
      </c>
      <c r="BS69" s="401">
        <v>5</v>
      </c>
      <c r="BT69" s="400">
        <v>0</v>
      </c>
      <c r="BU69" s="400">
        <v>0</v>
      </c>
      <c r="BV69" s="399"/>
    </row>
    <row r="70" spans="1:74">
      <c r="A70" s="664">
        <v>9</v>
      </c>
      <c r="B70" s="590" t="s">
        <v>1087</v>
      </c>
      <c r="C70" s="1517" t="str">
        <f t="shared" si="30"/>
        <v>Mike Mahan</v>
      </c>
      <c r="D70" s="662">
        <f t="shared" si="25"/>
        <v>9</v>
      </c>
      <c r="E70" s="661">
        <f t="shared" si="26"/>
        <v>2</v>
      </c>
      <c r="F70" s="661">
        <f t="shared" si="27"/>
        <v>5</v>
      </c>
      <c r="G70" s="661">
        <f t="shared" si="28"/>
        <v>0</v>
      </c>
      <c r="H70" s="660">
        <f t="shared" si="29"/>
        <v>0.55555555555555558</v>
      </c>
      <c r="I70" s="379"/>
      <c r="J70" s="379"/>
      <c r="K70" s="379"/>
      <c r="L70" s="378"/>
      <c r="M70" s="244"/>
      <c r="N70" s="244"/>
      <c r="O70" s="244"/>
      <c r="P70" s="377"/>
      <c r="Q70" s="387"/>
      <c r="R70" s="379"/>
      <c r="S70" s="379"/>
      <c r="T70" s="378"/>
      <c r="U70" s="239">
        <v>5</v>
      </c>
      <c r="V70" s="239">
        <v>1</v>
      </c>
      <c r="W70" s="239">
        <v>2</v>
      </c>
      <c r="X70" s="273"/>
      <c r="Y70" s="387"/>
      <c r="Z70" s="379"/>
      <c r="AA70" s="379"/>
      <c r="AB70" s="378"/>
      <c r="AC70" s="544"/>
      <c r="AD70" s="386"/>
      <c r="AE70" s="244"/>
      <c r="AF70" s="244"/>
      <c r="AG70" s="377"/>
      <c r="AH70" s="387"/>
      <c r="AI70" s="379"/>
      <c r="AJ70" s="379"/>
      <c r="AK70" s="378"/>
      <c r="AL70" s="386"/>
      <c r="AM70" s="244"/>
      <c r="AN70" s="244"/>
      <c r="AO70" s="377"/>
      <c r="AP70" s="387"/>
      <c r="AQ70" s="379"/>
      <c r="AR70" s="379"/>
      <c r="AS70" s="378"/>
      <c r="AT70" s="386"/>
      <c r="AU70" s="244"/>
      <c r="AV70" s="244"/>
      <c r="AW70" s="377"/>
      <c r="AX70" s="379"/>
      <c r="AY70" s="379"/>
      <c r="AZ70" s="379"/>
      <c r="BA70" s="378"/>
      <c r="BB70" s="544"/>
      <c r="BC70" s="386"/>
      <c r="BD70" s="244"/>
      <c r="BE70" s="244"/>
      <c r="BF70" s="290"/>
      <c r="BG70" s="387"/>
      <c r="BH70" s="379"/>
      <c r="BI70" s="379"/>
      <c r="BJ70" s="378"/>
      <c r="BK70" s="386"/>
      <c r="BL70" s="244"/>
      <c r="BM70" s="244"/>
      <c r="BN70" s="290"/>
      <c r="BO70" s="387"/>
      <c r="BP70" s="379"/>
      <c r="BQ70" s="379"/>
      <c r="BR70" s="378"/>
      <c r="BS70" s="573">
        <v>4</v>
      </c>
      <c r="BT70" s="572">
        <v>1</v>
      </c>
      <c r="BU70" s="572">
        <v>3</v>
      </c>
      <c r="BV70" s="571"/>
    </row>
    <row r="71" spans="1:74">
      <c r="A71" s="668">
        <v>10</v>
      </c>
      <c r="B71" s="588" t="s">
        <v>37</v>
      </c>
      <c r="C71" s="1485" t="str">
        <f t="shared" si="30"/>
        <v>Jim Bonnici</v>
      </c>
      <c r="D71" s="667">
        <f t="shared" si="25"/>
        <v>56</v>
      </c>
      <c r="E71" s="666">
        <f t="shared" si="26"/>
        <v>15</v>
      </c>
      <c r="F71" s="666">
        <f t="shared" si="27"/>
        <v>31</v>
      </c>
      <c r="G71" s="666">
        <f t="shared" si="28"/>
        <v>0</v>
      </c>
      <c r="H71" s="665">
        <f t="shared" si="29"/>
        <v>0.5535714285714286</v>
      </c>
      <c r="I71" s="396"/>
      <c r="J71" s="396"/>
      <c r="K71" s="396"/>
      <c r="L71" s="395"/>
      <c r="M71" s="400">
        <v>2</v>
      </c>
      <c r="N71" s="400">
        <v>0</v>
      </c>
      <c r="O71" s="400">
        <v>1</v>
      </c>
      <c r="P71" s="399"/>
      <c r="Q71" s="402">
        <v>6</v>
      </c>
      <c r="R71" s="398">
        <v>1</v>
      </c>
      <c r="S71" s="398">
        <v>2</v>
      </c>
      <c r="T71" s="397"/>
      <c r="U71" s="866"/>
      <c r="V71" s="394" t="s">
        <v>1199</v>
      </c>
      <c r="W71" s="394"/>
      <c r="X71" s="409"/>
      <c r="Y71" s="402">
        <v>5</v>
      </c>
      <c r="Z71" s="398">
        <v>1</v>
      </c>
      <c r="AA71" s="398">
        <v>4</v>
      </c>
      <c r="AB71" s="397"/>
      <c r="AC71" s="544"/>
      <c r="AD71" s="401">
        <v>4</v>
      </c>
      <c r="AE71" s="400">
        <v>0</v>
      </c>
      <c r="AF71" s="400">
        <v>1</v>
      </c>
      <c r="AG71" s="399"/>
      <c r="AH71" s="402">
        <v>3</v>
      </c>
      <c r="AI71" s="398">
        <v>0</v>
      </c>
      <c r="AJ71" s="398">
        <v>3</v>
      </c>
      <c r="AK71" s="397"/>
      <c r="AL71" s="401">
        <v>3</v>
      </c>
      <c r="AM71" s="400">
        <v>2</v>
      </c>
      <c r="AN71" s="400">
        <v>1</v>
      </c>
      <c r="AO71" s="399"/>
      <c r="AP71" s="402">
        <v>6</v>
      </c>
      <c r="AQ71" s="398">
        <v>4</v>
      </c>
      <c r="AR71" s="398">
        <v>5</v>
      </c>
      <c r="AS71" s="397"/>
      <c r="AT71" s="401">
        <v>3</v>
      </c>
      <c r="AU71" s="400">
        <v>3</v>
      </c>
      <c r="AV71" s="400">
        <v>1</v>
      </c>
      <c r="AW71" s="399"/>
      <c r="AX71" s="398">
        <v>5</v>
      </c>
      <c r="AY71" s="398">
        <v>0</v>
      </c>
      <c r="AZ71" s="398">
        <v>1</v>
      </c>
      <c r="BA71" s="397"/>
      <c r="BB71" s="544"/>
      <c r="BC71" s="401">
        <v>6</v>
      </c>
      <c r="BD71" s="400"/>
      <c r="BE71" s="400">
        <v>3</v>
      </c>
      <c r="BF71" s="403"/>
      <c r="BG71" s="408"/>
      <c r="BH71" s="396"/>
      <c r="BI71" s="396"/>
      <c r="BJ71" s="395"/>
      <c r="BK71" s="401">
        <v>5</v>
      </c>
      <c r="BL71" s="400">
        <v>1</v>
      </c>
      <c r="BM71" s="400">
        <v>3</v>
      </c>
      <c r="BN71" s="403"/>
      <c r="BO71" s="402">
        <v>4</v>
      </c>
      <c r="BP71" s="398">
        <v>3</v>
      </c>
      <c r="BQ71" s="398">
        <v>4</v>
      </c>
      <c r="BR71" s="397"/>
      <c r="BS71" s="401">
        <v>4</v>
      </c>
      <c r="BT71" s="400">
        <v>0</v>
      </c>
      <c r="BU71" s="400">
        <v>2</v>
      </c>
      <c r="BV71" s="399"/>
    </row>
    <row r="72" spans="1:74">
      <c r="A72" s="664">
        <v>11</v>
      </c>
      <c r="B72" s="590" t="s">
        <v>1152</v>
      </c>
      <c r="C72" s="1517" t="str">
        <f t="shared" si="30"/>
        <v>Jon Middleton</v>
      </c>
      <c r="D72" s="662">
        <f t="shared" si="25"/>
        <v>30</v>
      </c>
      <c r="E72" s="661">
        <f t="shared" si="26"/>
        <v>10</v>
      </c>
      <c r="F72" s="661">
        <f t="shared" si="27"/>
        <v>13</v>
      </c>
      <c r="G72" s="661">
        <f t="shared" si="28"/>
        <v>0</v>
      </c>
      <c r="H72" s="660">
        <f t="shared" si="29"/>
        <v>0.43333333333333335</v>
      </c>
      <c r="I72" s="240">
        <v>2</v>
      </c>
      <c r="J72" s="240">
        <v>1</v>
      </c>
      <c r="K72" s="240">
        <v>1</v>
      </c>
      <c r="L72" s="270"/>
      <c r="M72" s="239">
        <v>2</v>
      </c>
      <c r="N72" s="239">
        <v>1</v>
      </c>
      <c r="O72" s="239">
        <v>1</v>
      </c>
      <c r="P72" s="269"/>
      <c r="Q72" s="272">
        <v>4</v>
      </c>
      <c r="R72" s="240">
        <v>2</v>
      </c>
      <c r="S72" s="240">
        <v>2</v>
      </c>
      <c r="T72" s="270"/>
      <c r="U72" s="244"/>
      <c r="V72" s="244"/>
      <c r="W72" s="244"/>
      <c r="X72" s="290"/>
      <c r="Y72" s="272">
        <v>4</v>
      </c>
      <c r="Z72" s="240">
        <v>0</v>
      </c>
      <c r="AA72" s="240">
        <v>1</v>
      </c>
      <c r="AB72" s="270"/>
      <c r="AC72" s="544"/>
      <c r="AD72" s="274">
        <v>1</v>
      </c>
      <c r="AE72" s="239">
        <v>0</v>
      </c>
      <c r="AF72" s="239">
        <v>1</v>
      </c>
      <c r="AG72" s="269"/>
      <c r="AH72" s="387"/>
      <c r="AI72" s="379"/>
      <c r="AJ72" s="379"/>
      <c r="AK72" s="378"/>
      <c r="AL72" s="386"/>
      <c r="AM72" s="244"/>
      <c r="AN72" s="244"/>
      <c r="AO72" s="377"/>
      <c r="AP72" s="272">
        <v>3</v>
      </c>
      <c r="AQ72" s="240">
        <v>1</v>
      </c>
      <c r="AR72" s="240">
        <v>1</v>
      </c>
      <c r="AS72" s="270"/>
      <c r="AT72" s="274">
        <v>4</v>
      </c>
      <c r="AU72" s="239">
        <v>1</v>
      </c>
      <c r="AV72" s="239">
        <v>2</v>
      </c>
      <c r="AW72" s="269"/>
      <c r="AX72" s="240">
        <v>2</v>
      </c>
      <c r="AY72" s="240">
        <v>1</v>
      </c>
      <c r="AZ72" s="240">
        <v>0</v>
      </c>
      <c r="BA72" s="270"/>
      <c r="BB72" s="544"/>
      <c r="BC72" s="573">
        <v>3</v>
      </c>
      <c r="BD72" s="572"/>
      <c r="BE72" s="572">
        <v>2</v>
      </c>
      <c r="BF72" s="575"/>
      <c r="BG72" s="272">
        <v>1</v>
      </c>
      <c r="BH72" s="240">
        <v>0</v>
      </c>
      <c r="BI72" s="240">
        <v>0</v>
      </c>
      <c r="BJ72" s="270"/>
      <c r="BK72" s="274">
        <v>4</v>
      </c>
      <c r="BL72" s="239">
        <v>3</v>
      </c>
      <c r="BM72" s="239">
        <v>2</v>
      </c>
      <c r="BN72" s="273"/>
      <c r="BO72" s="387"/>
      <c r="BP72" s="379"/>
      <c r="BQ72" s="379"/>
      <c r="BR72" s="378"/>
      <c r="BS72" s="386"/>
      <c r="BT72" s="244"/>
      <c r="BU72" s="244"/>
      <c r="BV72" s="377"/>
    </row>
    <row r="73" spans="1:74">
      <c r="A73" s="668">
        <v>12</v>
      </c>
      <c r="B73" s="588" t="s">
        <v>228</v>
      </c>
      <c r="C73" s="1485" t="str">
        <f t="shared" si="30"/>
        <v>Bob Bragan</v>
      </c>
      <c r="D73" s="667">
        <f t="shared" si="25"/>
        <v>45</v>
      </c>
      <c r="E73" s="666">
        <f t="shared" si="26"/>
        <v>9</v>
      </c>
      <c r="F73" s="666">
        <f t="shared" si="27"/>
        <v>26</v>
      </c>
      <c r="G73" s="666">
        <f t="shared" si="28"/>
        <v>0</v>
      </c>
      <c r="H73" s="665">
        <f t="shared" si="29"/>
        <v>0.57777777777777772</v>
      </c>
      <c r="I73" s="235">
        <v>4</v>
      </c>
      <c r="J73" s="235">
        <v>1</v>
      </c>
      <c r="K73" s="235">
        <v>3</v>
      </c>
      <c r="L73" s="281"/>
      <c r="M73" s="234">
        <v>2</v>
      </c>
      <c r="N73" s="234">
        <v>0</v>
      </c>
      <c r="O73" s="234">
        <v>1</v>
      </c>
      <c r="P73" s="280"/>
      <c r="Q73" s="282">
        <v>3</v>
      </c>
      <c r="R73" s="235">
        <v>2</v>
      </c>
      <c r="S73" s="235">
        <v>2</v>
      </c>
      <c r="T73" s="281"/>
      <c r="U73" s="244"/>
      <c r="V73" s="244"/>
      <c r="W73" s="244"/>
      <c r="X73" s="290"/>
      <c r="Y73" s="282">
        <v>5</v>
      </c>
      <c r="Z73" s="235">
        <v>1</v>
      </c>
      <c r="AA73" s="235">
        <v>2</v>
      </c>
      <c r="AB73" s="281"/>
      <c r="AC73" s="544"/>
      <c r="AD73" s="284">
        <v>2</v>
      </c>
      <c r="AE73" s="234">
        <v>0</v>
      </c>
      <c r="AF73" s="234">
        <v>0</v>
      </c>
      <c r="AG73" s="280"/>
      <c r="AH73" s="387"/>
      <c r="AI73" s="379"/>
      <c r="AJ73" s="379"/>
      <c r="AK73" s="378"/>
      <c r="AL73" s="284">
        <v>3</v>
      </c>
      <c r="AM73" s="234">
        <v>1</v>
      </c>
      <c r="AN73" s="234">
        <v>2</v>
      </c>
      <c r="AO73" s="280"/>
      <c r="AP73" s="282">
        <v>4</v>
      </c>
      <c r="AQ73" s="235">
        <v>0</v>
      </c>
      <c r="AR73" s="235">
        <v>3</v>
      </c>
      <c r="AS73" s="281"/>
      <c r="AT73" s="284">
        <v>3</v>
      </c>
      <c r="AU73" s="234">
        <v>1</v>
      </c>
      <c r="AV73" s="234">
        <v>2</v>
      </c>
      <c r="AW73" s="280"/>
      <c r="AX73" s="235">
        <v>2</v>
      </c>
      <c r="AY73" s="235">
        <v>0</v>
      </c>
      <c r="AZ73" s="235">
        <v>2</v>
      </c>
      <c r="BA73" s="281"/>
      <c r="BB73" s="544"/>
      <c r="BC73" s="284">
        <v>3</v>
      </c>
      <c r="BD73" s="234"/>
      <c r="BE73" s="234">
        <v>1</v>
      </c>
      <c r="BF73" s="283"/>
      <c r="BG73" s="282">
        <v>3</v>
      </c>
      <c r="BH73" s="235">
        <v>0</v>
      </c>
      <c r="BI73" s="235">
        <v>0</v>
      </c>
      <c r="BJ73" s="281"/>
      <c r="BK73" s="284">
        <v>5</v>
      </c>
      <c r="BL73" s="234">
        <v>1</v>
      </c>
      <c r="BM73" s="234">
        <v>3</v>
      </c>
      <c r="BN73" s="283"/>
      <c r="BO73" s="282">
        <v>6</v>
      </c>
      <c r="BP73" s="235">
        <v>2</v>
      </c>
      <c r="BQ73" s="235">
        <v>5</v>
      </c>
      <c r="BR73" s="281"/>
      <c r="BS73" s="386"/>
      <c r="BT73" s="244"/>
      <c r="BU73" s="244"/>
      <c r="BV73" s="377"/>
    </row>
    <row r="74" spans="1:74">
      <c r="A74" s="664">
        <v>13</v>
      </c>
      <c r="B74" s="590" t="s">
        <v>1146</v>
      </c>
      <c r="C74" s="1517" t="str">
        <f t="shared" si="30"/>
        <v>Ray McCarrick</v>
      </c>
      <c r="D74" s="662">
        <f t="shared" si="25"/>
        <v>36</v>
      </c>
      <c r="E74" s="661">
        <f t="shared" si="26"/>
        <v>11</v>
      </c>
      <c r="F74" s="661">
        <f t="shared" si="27"/>
        <v>16</v>
      </c>
      <c r="G74" s="661">
        <f t="shared" si="28"/>
        <v>0</v>
      </c>
      <c r="H74" s="660">
        <f t="shared" si="29"/>
        <v>0.44444444444444442</v>
      </c>
      <c r="I74" s="570">
        <v>2</v>
      </c>
      <c r="J74" s="570">
        <v>0</v>
      </c>
      <c r="K74" s="570">
        <v>0</v>
      </c>
      <c r="L74" s="569"/>
      <c r="M74" s="572">
        <v>2</v>
      </c>
      <c r="N74" s="572">
        <v>0</v>
      </c>
      <c r="O74" s="572">
        <v>0</v>
      </c>
      <c r="P74" s="571"/>
      <c r="Q74" s="574">
        <v>1</v>
      </c>
      <c r="R74" s="570">
        <v>0</v>
      </c>
      <c r="S74" s="570">
        <v>1</v>
      </c>
      <c r="T74" s="569"/>
      <c r="U74" s="572">
        <v>5</v>
      </c>
      <c r="V74" s="572">
        <v>1</v>
      </c>
      <c r="W74" s="572">
        <v>2</v>
      </c>
      <c r="X74" s="575"/>
      <c r="Y74" s="574">
        <v>3</v>
      </c>
      <c r="Z74" s="570">
        <v>0</v>
      </c>
      <c r="AA74" s="570">
        <v>1</v>
      </c>
      <c r="AB74" s="569"/>
      <c r="AC74" s="544"/>
      <c r="AD74" s="573">
        <v>2</v>
      </c>
      <c r="AE74" s="572">
        <v>0</v>
      </c>
      <c r="AF74" s="572">
        <v>0</v>
      </c>
      <c r="AG74" s="571"/>
      <c r="AH74" s="574">
        <v>3</v>
      </c>
      <c r="AI74" s="570">
        <v>0</v>
      </c>
      <c r="AJ74" s="570">
        <v>1</v>
      </c>
      <c r="AK74" s="569"/>
      <c r="AL74" s="386"/>
      <c r="AM74" s="244"/>
      <c r="AN74" s="244"/>
      <c r="AO74" s="377"/>
      <c r="AP74" s="574">
        <v>3</v>
      </c>
      <c r="AQ74" s="570">
        <v>3</v>
      </c>
      <c r="AR74" s="570">
        <v>2</v>
      </c>
      <c r="AS74" s="569"/>
      <c r="AT74" s="386"/>
      <c r="AU74" s="244"/>
      <c r="AV74" s="244"/>
      <c r="AW74" s="377"/>
      <c r="AX74" s="570">
        <v>1</v>
      </c>
      <c r="AY74" s="570">
        <v>1</v>
      </c>
      <c r="AZ74" s="570">
        <v>0</v>
      </c>
      <c r="BA74" s="569"/>
      <c r="BB74" s="544"/>
      <c r="BC74" s="573">
        <v>3</v>
      </c>
      <c r="BD74" s="572"/>
      <c r="BE74" s="572">
        <v>1</v>
      </c>
      <c r="BF74" s="575"/>
      <c r="BG74" s="574">
        <v>2</v>
      </c>
      <c r="BH74" s="570">
        <v>1</v>
      </c>
      <c r="BI74" s="570">
        <v>2</v>
      </c>
      <c r="BJ74" s="569"/>
      <c r="BK74" s="573">
        <v>4</v>
      </c>
      <c r="BL74" s="572">
        <v>1</v>
      </c>
      <c r="BM74" s="572">
        <v>3</v>
      </c>
      <c r="BN74" s="575"/>
      <c r="BO74" s="574">
        <v>5</v>
      </c>
      <c r="BP74" s="570">
        <v>4</v>
      </c>
      <c r="BQ74" s="570">
        <v>3</v>
      </c>
      <c r="BR74" s="569"/>
      <c r="BS74" s="386"/>
      <c r="BT74" s="244"/>
      <c r="BU74" s="244"/>
      <c r="BV74" s="377"/>
    </row>
    <row r="75" spans="1:74">
      <c r="A75" s="668">
        <v>14</v>
      </c>
      <c r="B75" s="865" t="s">
        <v>1115</v>
      </c>
      <c r="C75" s="1518" t="str">
        <f t="shared" si="30"/>
        <v>Guy Sanchez</v>
      </c>
      <c r="D75" s="667">
        <f t="shared" si="25"/>
        <v>42</v>
      </c>
      <c r="E75" s="666">
        <f t="shared" si="26"/>
        <v>14</v>
      </c>
      <c r="F75" s="666">
        <f t="shared" si="27"/>
        <v>21</v>
      </c>
      <c r="G75" s="666">
        <f t="shared" si="28"/>
        <v>1</v>
      </c>
      <c r="H75" s="665">
        <f t="shared" si="29"/>
        <v>0.5</v>
      </c>
      <c r="I75" s="864">
        <v>4</v>
      </c>
      <c r="J75" s="864">
        <v>2</v>
      </c>
      <c r="K75" s="864">
        <v>2</v>
      </c>
      <c r="L75" s="863"/>
      <c r="M75" s="862">
        <v>4</v>
      </c>
      <c r="N75" s="862">
        <v>1</v>
      </c>
      <c r="O75" s="862">
        <v>3</v>
      </c>
      <c r="P75" s="861"/>
      <c r="Q75" s="860">
        <v>6</v>
      </c>
      <c r="R75" s="469">
        <v>3</v>
      </c>
      <c r="S75" s="469">
        <v>4</v>
      </c>
      <c r="T75" s="468"/>
      <c r="U75" s="471"/>
      <c r="V75" s="471"/>
      <c r="W75" s="471"/>
      <c r="X75" s="832"/>
      <c r="Y75" s="860">
        <v>5</v>
      </c>
      <c r="Z75" s="469">
        <v>1</v>
      </c>
      <c r="AA75" s="469">
        <v>2</v>
      </c>
      <c r="AB75" s="468"/>
      <c r="AC75" s="610"/>
      <c r="AD75" s="401">
        <v>2</v>
      </c>
      <c r="AE75" s="400">
        <v>0</v>
      </c>
      <c r="AF75" s="400">
        <v>0</v>
      </c>
      <c r="AG75" s="399"/>
      <c r="AH75" s="402">
        <v>3</v>
      </c>
      <c r="AI75" s="398">
        <v>0</v>
      </c>
      <c r="AJ75" s="398">
        <v>1</v>
      </c>
      <c r="AK75" s="397"/>
      <c r="AL75" s="401">
        <v>5</v>
      </c>
      <c r="AM75" s="400">
        <v>3</v>
      </c>
      <c r="AN75" s="400">
        <v>4</v>
      </c>
      <c r="AO75" s="399">
        <v>1</v>
      </c>
      <c r="AP75" s="402">
        <v>6</v>
      </c>
      <c r="AQ75" s="398">
        <v>2</v>
      </c>
      <c r="AR75" s="398">
        <v>2</v>
      </c>
      <c r="AS75" s="397"/>
      <c r="AT75" s="401">
        <v>5</v>
      </c>
      <c r="AU75" s="400">
        <v>2</v>
      </c>
      <c r="AV75" s="400">
        <v>3</v>
      </c>
      <c r="AW75" s="399"/>
      <c r="AX75" s="398">
        <v>2</v>
      </c>
      <c r="AY75" s="398">
        <v>0</v>
      </c>
      <c r="AZ75" s="398">
        <v>0</v>
      </c>
      <c r="BA75" s="397"/>
      <c r="BB75" s="610"/>
      <c r="BC75" s="407"/>
      <c r="BD75" s="394"/>
      <c r="BE75" s="394"/>
      <c r="BF75" s="409"/>
      <c r="BG75" s="408"/>
      <c r="BH75" s="396"/>
      <c r="BI75" s="396"/>
      <c r="BJ75" s="395"/>
      <c r="BK75" s="407"/>
      <c r="BL75" s="394"/>
      <c r="BM75" s="394"/>
      <c r="BN75" s="409"/>
      <c r="BO75" s="408"/>
      <c r="BP75" s="396"/>
      <c r="BQ75" s="396"/>
      <c r="BR75" s="395"/>
      <c r="BS75" s="407"/>
      <c r="BT75" s="394"/>
      <c r="BU75" s="394"/>
      <c r="BV75" s="393"/>
    </row>
    <row r="76" spans="1:74" ht="16.2" thickBot="1">
      <c r="A76" s="693">
        <v>15</v>
      </c>
      <c r="B76" s="859" t="s">
        <v>1338</v>
      </c>
      <c r="C76" s="1519" t="str">
        <f t="shared" si="30"/>
        <v>Jeremy Reich</v>
      </c>
      <c r="D76" s="858">
        <f t="shared" si="25"/>
        <v>33</v>
      </c>
      <c r="E76" s="857">
        <f t="shared" si="26"/>
        <v>7</v>
      </c>
      <c r="F76" s="857">
        <f t="shared" si="27"/>
        <v>7</v>
      </c>
      <c r="G76" s="857">
        <f t="shared" si="28"/>
        <v>1</v>
      </c>
      <c r="H76" s="856">
        <f t="shared" si="29"/>
        <v>0.21212121212121213</v>
      </c>
      <c r="I76" s="855"/>
      <c r="J76" s="854"/>
      <c r="K76" s="854"/>
      <c r="L76" s="853"/>
      <c r="M76" s="852"/>
      <c r="N76" s="845"/>
      <c r="O76" s="845"/>
      <c r="P76" s="845"/>
      <c r="Q76" s="845"/>
      <c r="R76" s="845"/>
      <c r="S76" s="845"/>
      <c r="T76" s="845"/>
      <c r="U76" s="845"/>
      <c r="V76" s="851" t="s">
        <v>1334</v>
      </c>
      <c r="W76" s="845"/>
      <c r="X76" s="850"/>
      <c r="Y76" s="848">
        <v>2</v>
      </c>
      <c r="Z76" s="847">
        <v>1</v>
      </c>
      <c r="AA76" s="847">
        <v>0</v>
      </c>
      <c r="AB76" s="846"/>
      <c r="AC76" s="849"/>
      <c r="AD76" s="687">
        <v>1</v>
      </c>
      <c r="AE76" s="844">
        <v>0</v>
      </c>
      <c r="AF76" s="844">
        <v>1</v>
      </c>
      <c r="AG76" s="843"/>
      <c r="AH76" s="848">
        <v>3</v>
      </c>
      <c r="AI76" s="847">
        <v>1</v>
      </c>
      <c r="AJ76" s="847">
        <v>1</v>
      </c>
      <c r="AK76" s="846">
        <v>1</v>
      </c>
      <c r="AL76" s="687">
        <v>2</v>
      </c>
      <c r="AM76" s="844">
        <v>0</v>
      </c>
      <c r="AN76" s="844">
        <v>0</v>
      </c>
      <c r="AO76" s="843"/>
      <c r="AP76" s="848">
        <v>3</v>
      </c>
      <c r="AQ76" s="847">
        <v>2</v>
      </c>
      <c r="AR76" s="847">
        <v>0</v>
      </c>
      <c r="AS76" s="846"/>
      <c r="AT76" s="687">
        <v>1</v>
      </c>
      <c r="AU76" s="844">
        <v>0</v>
      </c>
      <c r="AV76" s="844">
        <v>0</v>
      </c>
      <c r="AW76" s="843"/>
      <c r="AX76" s="750">
        <v>2</v>
      </c>
      <c r="AY76" s="750">
        <v>1</v>
      </c>
      <c r="AZ76" s="750">
        <v>2</v>
      </c>
      <c r="BA76" s="750"/>
      <c r="BB76" s="845"/>
      <c r="BC76" s="753">
        <v>3</v>
      </c>
      <c r="BD76" s="753"/>
      <c r="BE76" s="753">
        <v>2</v>
      </c>
      <c r="BF76" s="752"/>
      <c r="BG76" s="751">
        <v>2</v>
      </c>
      <c r="BH76" s="750">
        <v>0</v>
      </c>
      <c r="BI76" s="750">
        <v>0</v>
      </c>
      <c r="BJ76" s="749"/>
      <c r="BK76" s="753">
        <v>4</v>
      </c>
      <c r="BL76" s="753">
        <v>0</v>
      </c>
      <c r="BM76" s="753">
        <v>0</v>
      </c>
      <c r="BN76" s="752"/>
      <c r="BO76" s="751">
        <v>6</v>
      </c>
      <c r="BP76" s="750">
        <v>2</v>
      </c>
      <c r="BQ76" s="750">
        <v>1</v>
      </c>
      <c r="BR76" s="749"/>
      <c r="BS76" s="687">
        <v>4</v>
      </c>
      <c r="BT76" s="844">
        <v>0</v>
      </c>
      <c r="BU76" s="844">
        <v>0</v>
      </c>
      <c r="BV76" s="843"/>
    </row>
    <row r="77" spans="1:74" ht="13.8" thickBot="1">
      <c r="A77" s="540"/>
      <c r="B77" s="555" t="s">
        <v>262</v>
      </c>
      <c r="C77" s="555" t="str">
        <f t="shared" si="30"/>
        <v>Sanchez</v>
      </c>
      <c r="D77" s="554">
        <f>SUM(D62:D76)</f>
        <v>823</v>
      </c>
      <c r="E77" s="553">
        <f>SUM(E62:E76)</f>
        <v>279</v>
      </c>
      <c r="F77" s="553">
        <f>SUM(F62:F76)</f>
        <v>447</v>
      </c>
      <c r="G77" s="553">
        <f>SUM(G62:G76)</f>
        <v>47</v>
      </c>
      <c r="H77" s="552">
        <f t="shared" si="29"/>
        <v>0.54313487241798297</v>
      </c>
      <c r="I77" s="548">
        <f t="shared" ref="I77:AB77" si="31">SUM(I62:I76)</f>
        <v>42</v>
      </c>
      <c r="J77" s="548">
        <f t="shared" si="31"/>
        <v>12</v>
      </c>
      <c r="K77" s="548">
        <f t="shared" si="31"/>
        <v>21</v>
      </c>
      <c r="L77" s="547">
        <f t="shared" si="31"/>
        <v>1</v>
      </c>
      <c r="M77" s="548">
        <f t="shared" si="31"/>
        <v>42</v>
      </c>
      <c r="N77" s="548">
        <f t="shared" si="31"/>
        <v>14</v>
      </c>
      <c r="O77" s="548">
        <f t="shared" si="31"/>
        <v>20</v>
      </c>
      <c r="P77" s="547">
        <f t="shared" si="31"/>
        <v>0</v>
      </c>
      <c r="Q77" s="548">
        <f t="shared" si="31"/>
        <v>64</v>
      </c>
      <c r="R77" s="548">
        <f t="shared" si="31"/>
        <v>27</v>
      </c>
      <c r="S77" s="548">
        <f t="shared" si="31"/>
        <v>37</v>
      </c>
      <c r="T77" s="547">
        <f t="shared" si="31"/>
        <v>6</v>
      </c>
      <c r="U77" s="548">
        <f t="shared" si="31"/>
        <v>55</v>
      </c>
      <c r="V77" s="548">
        <f t="shared" si="31"/>
        <v>16</v>
      </c>
      <c r="W77" s="548">
        <f t="shared" si="31"/>
        <v>30</v>
      </c>
      <c r="X77" s="547">
        <f t="shared" si="31"/>
        <v>2</v>
      </c>
      <c r="Y77" s="548">
        <f t="shared" si="31"/>
        <v>48</v>
      </c>
      <c r="Z77" s="548">
        <f t="shared" si="31"/>
        <v>14</v>
      </c>
      <c r="AA77" s="548">
        <f t="shared" si="31"/>
        <v>24</v>
      </c>
      <c r="AB77" s="547">
        <f t="shared" si="31"/>
        <v>1</v>
      </c>
      <c r="AC77" s="544"/>
      <c r="AD77" s="548">
        <f t="shared" ref="AD77:BA77" si="32">SUM(AD62:AD76)</f>
        <v>40</v>
      </c>
      <c r="AE77" s="548">
        <f t="shared" si="32"/>
        <v>10</v>
      </c>
      <c r="AF77" s="548">
        <f t="shared" si="32"/>
        <v>15</v>
      </c>
      <c r="AG77" s="547">
        <f t="shared" si="32"/>
        <v>3</v>
      </c>
      <c r="AH77" s="548">
        <f t="shared" si="32"/>
        <v>54</v>
      </c>
      <c r="AI77" s="548">
        <f t="shared" si="32"/>
        <v>19</v>
      </c>
      <c r="AJ77" s="548">
        <f t="shared" si="32"/>
        <v>31</v>
      </c>
      <c r="AK77" s="547">
        <f t="shared" si="32"/>
        <v>2</v>
      </c>
      <c r="AL77" s="548">
        <f t="shared" si="32"/>
        <v>47</v>
      </c>
      <c r="AM77" s="548">
        <f t="shared" si="32"/>
        <v>26</v>
      </c>
      <c r="AN77" s="548">
        <f t="shared" si="32"/>
        <v>28</v>
      </c>
      <c r="AO77" s="547">
        <f t="shared" si="32"/>
        <v>4</v>
      </c>
      <c r="AP77" s="548">
        <f t="shared" si="32"/>
        <v>67</v>
      </c>
      <c r="AQ77" s="548">
        <f t="shared" si="32"/>
        <v>33</v>
      </c>
      <c r="AR77" s="548">
        <f t="shared" si="32"/>
        <v>45</v>
      </c>
      <c r="AS77" s="547">
        <f t="shared" si="32"/>
        <v>2</v>
      </c>
      <c r="AT77" s="548">
        <f t="shared" si="32"/>
        <v>49</v>
      </c>
      <c r="AU77" s="548">
        <f t="shared" si="32"/>
        <v>20</v>
      </c>
      <c r="AV77" s="548">
        <f t="shared" si="32"/>
        <v>26</v>
      </c>
      <c r="AW77" s="547">
        <f t="shared" si="32"/>
        <v>5</v>
      </c>
      <c r="AX77" s="841">
        <f t="shared" si="32"/>
        <v>49</v>
      </c>
      <c r="AY77" s="840">
        <f t="shared" si="32"/>
        <v>12</v>
      </c>
      <c r="AZ77" s="840">
        <f t="shared" si="32"/>
        <v>25</v>
      </c>
      <c r="BA77" s="839">
        <f t="shared" si="32"/>
        <v>1</v>
      </c>
      <c r="BB77" s="544"/>
      <c r="BC77" s="841">
        <f t="shared" ref="BC77:BV77" si="33">SUM(BC62:BC76)</f>
        <v>59</v>
      </c>
      <c r="BD77" s="840">
        <f t="shared" si="33"/>
        <v>0</v>
      </c>
      <c r="BE77" s="840">
        <f t="shared" si="33"/>
        <v>37</v>
      </c>
      <c r="BF77" s="842">
        <f t="shared" si="33"/>
        <v>3</v>
      </c>
      <c r="BG77" s="841">
        <f t="shared" si="33"/>
        <v>34</v>
      </c>
      <c r="BH77" s="840">
        <f t="shared" si="33"/>
        <v>6</v>
      </c>
      <c r="BI77" s="840">
        <f t="shared" si="33"/>
        <v>12</v>
      </c>
      <c r="BJ77" s="839">
        <f t="shared" si="33"/>
        <v>0</v>
      </c>
      <c r="BK77" s="841">
        <f t="shared" si="33"/>
        <v>58</v>
      </c>
      <c r="BL77" s="840">
        <f t="shared" si="33"/>
        <v>23</v>
      </c>
      <c r="BM77" s="840">
        <f t="shared" si="33"/>
        <v>30</v>
      </c>
      <c r="BN77" s="842">
        <f t="shared" si="33"/>
        <v>7</v>
      </c>
      <c r="BO77" s="841">
        <f t="shared" si="33"/>
        <v>71</v>
      </c>
      <c r="BP77" s="840">
        <f t="shared" si="33"/>
        <v>41</v>
      </c>
      <c r="BQ77" s="840">
        <f t="shared" si="33"/>
        <v>47</v>
      </c>
      <c r="BR77" s="839">
        <f t="shared" si="33"/>
        <v>7</v>
      </c>
      <c r="BS77" s="841">
        <f t="shared" si="33"/>
        <v>44</v>
      </c>
      <c r="BT77" s="840">
        <f t="shared" si="33"/>
        <v>6</v>
      </c>
      <c r="BU77" s="840">
        <f t="shared" si="33"/>
        <v>19</v>
      </c>
      <c r="BV77" s="839">
        <f t="shared" si="33"/>
        <v>3</v>
      </c>
    </row>
    <row r="78" spans="1:74" ht="16.2" thickBot="1">
      <c r="A78" s="540"/>
      <c r="B78" s="540"/>
      <c r="C78" s="540" t="str">
        <f t="shared" si="30"/>
        <v/>
      </c>
      <c r="D78" s="1916" t="s">
        <v>1296</v>
      </c>
      <c r="E78" s="1917"/>
      <c r="F78" s="1917"/>
      <c r="G78" s="1917"/>
      <c r="H78" s="1918"/>
      <c r="I78" s="1909">
        <v>11</v>
      </c>
      <c r="J78" s="1910"/>
      <c r="K78" s="1910"/>
      <c r="L78" s="1911"/>
      <c r="M78" s="1909">
        <v>12</v>
      </c>
      <c r="N78" s="1910"/>
      <c r="O78" s="1910"/>
      <c r="P78" s="1911"/>
      <c r="Q78" s="1909">
        <v>12.33</v>
      </c>
      <c r="R78" s="1910"/>
      <c r="S78" s="1910"/>
      <c r="T78" s="1911"/>
      <c r="U78" s="1971">
        <v>11.75</v>
      </c>
      <c r="V78" s="1972"/>
      <c r="W78" s="1972"/>
      <c r="X78" s="1973"/>
      <c r="Y78" s="1909">
        <v>12</v>
      </c>
      <c r="Z78" s="1910"/>
      <c r="AA78" s="1910"/>
      <c r="AB78" s="1911"/>
      <c r="AC78" s="539"/>
      <c r="AD78" s="1926">
        <v>13</v>
      </c>
      <c r="AE78" s="1910"/>
      <c r="AF78" s="1910"/>
      <c r="AG78" s="1911"/>
      <c r="AH78" s="1909">
        <v>12.66</v>
      </c>
      <c r="AI78" s="1910"/>
      <c r="AJ78" s="1910"/>
      <c r="AK78" s="1911"/>
      <c r="AL78" s="1975">
        <v>12.66</v>
      </c>
      <c r="AM78" s="1976"/>
      <c r="AN78" s="1976"/>
      <c r="AO78" s="1977"/>
      <c r="AP78" s="1909">
        <v>12.5</v>
      </c>
      <c r="AQ78" s="1910"/>
      <c r="AR78" s="1910"/>
      <c r="AS78" s="1911"/>
      <c r="AT78" s="1909">
        <v>12.4</v>
      </c>
      <c r="AU78" s="1910"/>
      <c r="AV78" s="1910"/>
      <c r="AW78" s="1911"/>
      <c r="AX78" s="1909">
        <v>12.5</v>
      </c>
      <c r="AY78" s="1910"/>
      <c r="AZ78" s="1910"/>
      <c r="BA78" s="1911"/>
      <c r="BB78" s="539"/>
      <c r="BC78" s="1926">
        <v>12.6</v>
      </c>
      <c r="BD78" s="1910"/>
      <c r="BE78" s="1910"/>
      <c r="BF78" s="1911"/>
      <c r="BG78" s="1909">
        <v>12.5</v>
      </c>
      <c r="BH78" s="1910"/>
      <c r="BI78" s="1910"/>
      <c r="BJ78" s="1911"/>
      <c r="BK78" s="1909">
        <v>12.4</v>
      </c>
      <c r="BL78" s="1910"/>
      <c r="BM78" s="1910"/>
      <c r="BN78" s="1911"/>
      <c r="BO78" s="1909">
        <v>12.5</v>
      </c>
      <c r="BP78" s="1910"/>
      <c r="BQ78" s="1910"/>
      <c r="BR78" s="1911"/>
      <c r="BS78" s="1962">
        <v>12.5</v>
      </c>
      <c r="BT78" s="1963"/>
      <c r="BU78" s="1963"/>
      <c r="BV78" s="1964"/>
    </row>
    <row r="79" spans="1:74" ht="13.8" thickBot="1">
      <c r="A79" s="540"/>
      <c r="B79" s="540"/>
      <c r="C79" s="540" t="str">
        <f t="shared" si="30"/>
        <v/>
      </c>
      <c r="D79" s="540"/>
      <c r="E79" s="540"/>
      <c r="F79" s="540"/>
      <c r="G79" s="540"/>
      <c r="H79" s="540"/>
      <c r="I79" s="540"/>
      <c r="J79" s="540"/>
      <c r="K79" s="540"/>
      <c r="L79" s="540"/>
      <c r="M79" s="540"/>
      <c r="N79" s="540"/>
      <c r="O79" s="540"/>
      <c r="P79" s="540"/>
      <c r="Q79" s="540"/>
      <c r="R79" s="540"/>
      <c r="S79" s="540"/>
      <c r="T79" s="540"/>
      <c r="U79" s="540"/>
      <c r="V79" s="540"/>
      <c r="W79" s="540"/>
      <c r="X79" s="540"/>
      <c r="Y79" s="540"/>
      <c r="Z79" s="540"/>
      <c r="AA79" s="540"/>
      <c r="AB79" s="540"/>
      <c r="AC79" s="610"/>
      <c r="AD79" s="540"/>
      <c r="AE79" s="540"/>
      <c r="AF79" s="540"/>
      <c r="AG79" s="540"/>
      <c r="AH79" s="540"/>
      <c r="AI79" s="540"/>
      <c r="AJ79" s="540"/>
      <c r="AK79" s="540"/>
      <c r="AL79" s="540"/>
      <c r="AM79" s="540"/>
      <c r="AN79" s="540"/>
      <c r="AO79" s="540"/>
      <c r="AP79" s="540"/>
      <c r="AQ79" s="540"/>
      <c r="AR79" s="540"/>
      <c r="AS79" s="540"/>
      <c r="AT79" s="540"/>
      <c r="AU79" s="540"/>
      <c r="AV79" s="540"/>
      <c r="AW79" s="540"/>
      <c r="AX79" s="540"/>
      <c r="AY79" s="540"/>
      <c r="AZ79" s="540"/>
      <c r="BA79" s="540"/>
      <c r="BB79" s="610"/>
      <c r="BC79" s="540"/>
      <c r="BD79" s="540"/>
      <c r="BE79" s="540"/>
      <c r="BF79" s="540"/>
      <c r="BG79" s="540"/>
      <c r="BH79" s="540"/>
      <c r="BI79" s="540"/>
      <c r="BJ79" s="540"/>
      <c r="BK79" s="540"/>
      <c r="BL79" s="540"/>
      <c r="BM79" s="540"/>
      <c r="BN79" s="540"/>
      <c r="BO79" s="540"/>
      <c r="BP79" s="540"/>
      <c r="BQ79" s="540"/>
      <c r="BR79" s="540"/>
      <c r="BS79" s="540"/>
      <c r="BT79" s="540"/>
      <c r="BU79" s="540"/>
      <c r="BV79" s="540"/>
    </row>
    <row r="80" spans="1:74" ht="23.4" thickBot="1">
      <c r="A80" s="1950">
        <v>5</v>
      </c>
      <c r="B80" s="1940" t="s">
        <v>72</v>
      </c>
      <c r="C80" s="1276" t="str">
        <f t="shared" si="30"/>
        <v>McCall</v>
      </c>
      <c r="D80" s="1913">
        <v>2010</v>
      </c>
      <c r="E80" s="1914"/>
      <c r="F80" s="1914"/>
      <c r="G80" s="1914"/>
      <c r="H80" s="1915"/>
      <c r="I80" s="1955" t="s">
        <v>1109</v>
      </c>
      <c r="J80" s="1956"/>
      <c r="K80" s="1956"/>
      <c r="L80" s="1957"/>
      <c r="M80" s="1958" t="s">
        <v>1108</v>
      </c>
      <c r="N80" s="1959"/>
      <c r="O80" s="1959"/>
      <c r="P80" s="1960"/>
      <c r="Q80" s="1955" t="s">
        <v>1107</v>
      </c>
      <c r="R80" s="1956"/>
      <c r="S80" s="1956"/>
      <c r="T80" s="1957"/>
      <c r="U80" s="1958" t="s">
        <v>1106</v>
      </c>
      <c r="V80" s="1959"/>
      <c r="W80" s="1959"/>
      <c r="X80" s="1960"/>
      <c r="Y80" s="1955" t="s">
        <v>1104</v>
      </c>
      <c r="Z80" s="1956"/>
      <c r="AA80" s="1956"/>
      <c r="AB80" s="1957"/>
      <c r="AC80" s="609"/>
      <c r="AD80" s="1961" t="s">
        <v>1103</v>
      </c>
      <c r="AE80" s="1959"/>
      <c r="AF80" s="1959"/>
      <c r="AG80" s="1960"/>
      <c r="AH80" s="1955" t="s">
        <v>1102</v>
      </c>
      <c r="AI80" s="1956"/>
      <c r="AJ80" s="1956"/>
      <c r="AK80" s="1957"/>
      <c r="AL80" s="1958" t="s">
        <v>1105</v>
      </c>
      <c r="AM80" s="1959"/>
      <c r="AN80" s="1959"/>
      <c r="AO80" s="1960"/>
      <c r="AP80" s="1955" t="s">
        <v>1101</v>
      </c>
      <c r="AQ80" s="1956"/>
      <c r="AR80" s="1956"/>
      <c r="AS80" s="1957"/>
      <c r="AT80" s="1958" t="s">
        <v>1100</v>
      </c>
      <c r="AU80" s="1959"/>
      <c r="AV80" s="1959"/>
      <c r="AW80" s="1960"/>
      <c r="AX80" s="1955" t="s">
        <v>1099</v>
      </c>
      <c r="AY80" s="1956"/>
      <c r="AZ80" s="1956"/>
      <c r="BA80" s="1957"/>
      <c r="BB80" s="609"/>
      <c r="BC80" s="1961" t="s">
        <v>1098</v>
      </c>
      <c r="BD80" s="1959"/>
      <c r="BE80" s="1959"/>
      <c r="BF80" s="1960"/>
      <c r="BG80" s="1965" t="s">
        <v>1096</v>
      </c>
      <c r="BH80" s="1966"/>
      <c r="BI80" s="1966"/>
      <c r="BJ80" s="1967"/>
      <c r="BK80" s="1968" t="s">
        <v>1095</v>
      </c>
      <c r="BL80" s="1969"/>
      <c r="BM80" s="1969"/>
      <c r="BN80" s="1970"/>
      <c r="BO80" s="1965" t="s">
        <v>1094</v>
      </c>
      <c r="BP80" s="1966"/>
      <c r="BQ80" s="1966"/>
      <c r="BR80" s="1967"/>
      <c r="BS80" s="1968" t="s">
        <v>1097</v>
      </c>
      <c r="BT80" s="1969"/>
      <c r="BU80" s="1969"/>
      <c r="BV80" s="1974"/>
    </row>
    <row r="81" spans="1:74" ht="23.4" thickBot="1">
      <c r="A81" s="1950"/>
      <c r="B81" s="1940"/>
      <c r="C81" s="1276" t="str">
        <f t="shared" si="30"/>
        <v/>
      </c>
      <c r="D81" s="605" t="s">
        <v>268</v>
      </c>
      <c r="E81" s="605" t="s">
        <v>1092</v>
      </c>
      <c r="F81" s="605" t="s">
        <v>267</v>
      </c>
      <c r="G81" s="605" t="s">
        <v>266</v>
      </c>
      <c r="H81" s="604" t="s">
        <v>265</v>
      </c>
      <c r="I81" s="605" t="s">
        <v>268</v>
      </c>
      <c r="J81" s="605" t="s">
        <v>1092</v>
      </c>
      <c r="K81" s="605" t="s">
        <v>267</v>
      </c>
      <c r="L81" s="604" t="s">
        <v>266</v>
      </c>
      <c r="M81" s="605" t="s">
        <v>268</v>
      </c>
      <c r="N81" s="605" t="s">
        <v>1092</v>
      </c>
      <c r="O81" s="605" t="s">
        <v>267</v>
      </c>
      <c r="P81" s="608" t="s">
        <v>266</v>
      </c>
      <c r="Q81" s="606" t="s">
        <v>268</v>
      </c>
      <c r="R81" s="605" t="s">
        <v>1092</v>
      </c>
      <c r="S81" s="605" t="s">
        <v>267</v>
      </c>
      <c r="T81" s="604" t="s">
        <v>266</v>
      </c>
      <c r="U81" s="603" t="s">
        <v>268</v>
      </c>
      <c r="V81" s="603" t="s">
        <v>1092</v>
      </c>
      <c r="W81" s="603" t="s">
        <v>267</v>
      </c>
      <c r="X81" s="607" t="s">
        <v>266</v>
      </c>
      <c r="Y81" s="606" t="s">
        <v>268</v>
      </c>
      <c r="Z81" s="605" t="s">
        <v>1092</v>
      </c>
      <c r="AA81" s="605" t="s">
        <v>267</v>
      </c>
      <c r="AB81" s="604" t="s">
        <v>266</v>
      </c>
      <c r="AC81" s="544"/>
      <c r="AD81" s="606" t="s">
        <v>268</v>
      </c>
      <c r="AE81" s="605" t="s">
        <v>1092</v>
      </c>
      <c r="AF81" s="605" t="s">
        <v>267</v>
      </c>
      <c r="AG81" s="604" t="s">
        <v>266</v>
      </c>
      <c r="AH81" s="603" t="s">
        <v>268</v>
      </c>
      <c r="AI81" s="603" t="s">
        <v>1092</v>
      </c>
      <c r="AJ81" s="603" t="s">
        <v>267</v>
      </c>
      <c r="AK81" s="602" t="s">
        <v>266</v>
      </c>
      <c r="AL81" s="603" t="s">
        <v>268</v>
      </c>
      <c r="AM81" s="603" t="s">
        <v>1092</v>
      </c>
      <c r="AN81" s="603" t="s">
        <v>267</v>
      </c>
      <c r="AO81" s="602" t="s">
        <v>266</v>
      </c>
      <c r="AP81" s="605" t="s">
        <v>268</v>
      </c>
      <c r="AQ81" s="605" t="s">
        <v>1092</v>
      </c>
      <c r="AR81" s="605" t="s">
        <v>267</v>
      </c>
      <c r="AS81" s="604" t="s">
        <v>266</v>
      </c>
      <c r="AT81" s="603" t="s">
        <v>268</v>
      </c>
      <c r="AU81" s="603" t="s">
        <v>1092</v>
      </c>
      <c r="AV81" s="603" t="s">
        <v>267</v>
      </c>
      <c r="AW81" s="602" t="s">
        <v>266</v>
      </c>
      <c r="AX81" s="605" t="s">
        <v>268</v>
      </c>
      <c r="AY81" s="605" t="s">
        <v>1092</v>
      </c>
      <c r="AZ81" s="605" t="s">
        <v>267</v>
      </c>
      <c r="BA81" s="604" t="s">
        <v>266</v>
      </c>
      <c r="BB81" s="544"/>
      <c r="BC81" s="606" t="s">
        <v>268</v>
      </c>
      <c r="BD81" s="605" t="s">
        <v>1092</v>
      </c>
      <c r="BE81" s="605" t="s">
        <v>267</v>
      </c>
      <c r="BF81" s="604" t="s">
        <v>266</v>
      </c>
      <c r="BG81" s="603" t="s">
        <v>268</v>
      </c>
      <c r="BH81" s="603" t="s">
        <v>1092</v>
      </c>
      <c r="BI81" s="603" t="s">
        <v>267</v>
      </c>
      <c r="BJ81" s="602" t="s">
        <v>266</v>
      </c>
      <c r="BK81" s="605" t="s">
        <v>268</v>
      </c>
      <c r="BL81" s="605" t="s">
        <v>1092</v>
      </c>
      <c r="BM81" s="605" t="s">
        <v>267</v>
      </c>
      <c r="BN81" s="604" t="s">
        <v>266</v>
      </c>
      <c r="BO81" s="603" t="s">
        <v>268</v>
      </c>
      <c r="BP81" s="603" t="s">
        <v>1092</v>
      </c>
      <c r="BQ81" s="603" t="s">
        <v>267</v>
      </c>
      <c r="BR81" s="602" t="s">
        <v>266</v>
      </c>
      <c r="BS81" s="605" t="s">
        <v>268</v>
      </c>
      <c r="BT81" s="605" t="s">
        <v>1092</v>
      </c>
      <c r="BU81" s="605" t="s">
        <v>267</v>
      </c>
      <c r="BV81" s="604" t="s">
        <v>266</v>
      </c>
    </row>
    <row r="82" spans="1:74">
      <c r="A82" s="601">
        <v>1</v>
      </c>
      <c r="B82" s="600" t="s">
        <v>78</v>
      </c>
      <c r="C82" s="1517" t="str">
        <f t="shared" si="30"/>
        <v>Ryan Thebert</v>
      </c>
      <c r="D82" s="580">
        <f t="shared" ref="D82:D95" si="34">SUM(I82,M82,Q82,U82,Y82,AD82,AH82,AL82,AP82,AT82,AX82,BC82,BG82,BK82,BO82,BS82)</f>
        <v>82</v>
      </c>
      <c r="E82" s="579">
        <f t="shared" ref="E82:E95" si="35">SUM(J82,N82,R82,V82,Z82,AE82,AI82,AM82,AQ82,AU82,AY82,BD82,BH82,BL82,BT82,BP82)</f>
        <v>33</v>
      </c>
      <c r="F82" s="579">
        <f t="shared" ref="F82:F95" si="36">SUM(K82,O82,S82,W82,AA82,AF82,AJ82,AN82,AR82,AV82,AZ82,BE82,BI82,BM82,BU82,BQ82)</f>
        <v>53</v>
      </c>
      <c r="G82" s="579">
        <f t="shared" ref="G82:G95" si="37">SUM(L82,P82,T82,X82,AB82,AG82,AK82,AO82,AS82,AW82,BA82,BF82,BJ82,BN82,BV82,BR82)</f>
        <v>6</v>
      </c>
      <c r="H82" s="578">
        <f t="shared" ref="H82:H96" si="38">(F82/D82)</f>
        <v>0.64634146341463417</v>
      </c>
      <c r="I82" s="577">
        <v>5</v>
      </c>
      <c r="J82" s="577">
        <v>4</v>
      </c>
      <c r="K82" s="577">
        <v>5</v>
      </c>
      <c r="L82" s="576">
        <v>1</v>
      </c>
      <c r="M82" s="239">
        <v>7</v>
      </c>
      <c r="N82" s="239">
        <v>5</v>
      </c>
      <c r="O82" s="239">
        <v>7</v>
      </c>
      <c r="P82" s="273">
        <v>3</v>
      </c>
      <c r="Q82" s="272">
        <v>5</v>
      </c>
      <c r="R82" s="240">
        <v>1</v>
      </c>
      <c r="S82" s="240">
        <v>3</v>
      </c>
      <c r="T82" s="270"/>
      <c r="U82" s="599">
        <v>5</v>
      </c>
      <c r="V82" s="598">
        <v>2</v>
      </c>
      <c r="W82" s="598">
        <v>5</v>
      </c>
      <c r="X82" s="597"/>
      <c r="Y82" s="240">
        <v>5</v>
      </c>
      <c r="Z82" s="240">
        <v>3</v>
      </c>
      <c r="AA82" s="240">
        <v>3</v>
      </c>
      <c r="AB82" s="270"/>
      <c r="AC82" s="544"/>
      <c r="AD82" s="274">
        <v>5</v>
      </c>
      <c r="AE82" s="239">
        <v>1</v>
      </c>
      <c r="AF82" s="239">
        <v>1</v>
      </c>
      <c r="AG82" s="269">
        <v>1</v>
      </c>
      <c r="AH82" s="596">
        <v>5</v>
      </c>
      <c r="AI82" s="595">
        <v>2</v>
      </c>
      <c r="AJ82" s="595">
        <v>4</v>
      </c>
      <c r="AK82" s="594"/>
      <c r="AL82" s="599">
        <v>5</v>
      </c>
      <c r="AM82" s="598">
        <v>3</v>
      </c>
      <c r="AN82" s="598">
        <v>5</v>
      </c>
      <c r="AO82" s="597"/>
      <c r="AP82" s="240">
        <v>4</v>
      </c>
      <c r="AQ82" s="240">
        <v>0</v>
      </c>
      <c r="AR82" s="240">
        <v>1</v>
      </c>
      <c r="AS82" s="270"/>
      <c r="AT82" s="599">
        <v>5</v>
      </c>
      <c r="AU82" s="598">
        <v>2</v>
      </c>
      <c r="AV82" s="598">
        <v>3</v>
      </c>
      <c r="AW82" s="597">
        <v>1</v>
      </c>
      <c r="AX82" s="240">
        <v>5</v>
      </c>
      <c r="AY82" s="240">
        <v>2</v>
      </c>
      <c r="AZ82" s="240">
        <v>4</v>
      </c>
      <c r="BA82" s="270"/>
      <c r="BB82" s="544"/>
      <c r="BC82" s="274">
        <v>5</v>
      </c>
      <c r="BD82" s="239">
        <v>1</v>
      </c>
      <c r="BE82" s="239">
        <v>1</v>
      </c>
      <c r="BF82" s="269"/>
      <c r="BG82" s="596">
        <v>5</v>
      </c>
      <c r="BH82" s="595">
        <v>1</v>
      </c>
      <c r="BI82" s="595">
        <v>3</v>
      </c>
      <c r="BJ82" s="594"/>
      <c r="BK82" s="274">
        <v>5</v>
      </c>
      <c r="BL82" s="239">
        <v>2</v>
      </c>
      <c r="BM82" s="239">
        <v>3</v>
      </c>
      <c r="BN82" s="269"/>
      <c r="BO82" s="596">
        <v>4</v>
      </c>
      <c r="BP82" s="595">
        <v>1</v>
      </c>
      <c r="BQ82" s="595">
        <v>1</v>
      </c>
      <c r="BR82" s="594"/>
      <c r="BS82" s="274">
        <v>7</v>
      </c>
      <c r="BT82" s="239">
        <v>3</v>
      </c>
      <c r="BU82" s="239">
        <v>4</v>
      </c>
      <c r="BV82" s="269"/>
    </row>
    <row r="83" spans="1:74">
      <c r="A83" s="589">
        <v>2</v>
      </c>
      <c r="B83" s="588" t="s">
        <v>73</v>
      </c>
      <c r="C83" s="1485" t="str">
        <f t="shared" si="30"/>
        <v>Steve Bailey</v>
      </c>
      <c r="D83" s="587">
        <f t="shared" si="34"/>
        <v>75</v>
      </c>
      <c r="E83" s="586">
        <f t="shared" si="35"/>
        <v>33</v>
      </c>
      <c r="F83" s="586">
        <f t="shared" si="36"/>
        <v>49</v>
      </c>
      <c r="G83" s="586">
        <f t="shared" si="37"/>
        <v>5</v>
      </c>
      <c r="H83" s="585">
        <f t="shared" si="38"/>
        <v>0.65333333333333332</v>
      </c>
      <c r="I83" s="584">
        <v>4</v>
      </c>
      <c r="J83" s="584">
        <v>0</v>
      </c>
      <c r="K83" s="584">
        <v>2</v>
      </c>
      <c r="L83" s="583"/>
      <c r="M83" s="400">
        <v>7</v>
      </c>
      <c r="N83" s="400">
        <v>5</v>
      </c>
      <c r="O83" s="400">
        <v>5</v>
      </c>
      <c r="P83" s="403"/>
      <c r="Q83" s="402">
        <v>3</v>
      </c>
      <c r="R83" s="398">
        <v>3</v>
      </c>
      <c r="S83" s="398">
        <v>2</v>
      </c>
      <c r="T83" s="397"/>
      <c r="U83" s="401">
        <v>5</v>
      </c>
      <c r="V83" s="400">
        <v>1</v>
      </c>
      <c r="W83" s="400">
        <v>4</v>
      </c>
      <c r="X83" s="399"/>
      <c r="Y83" s="398">
        <v>5</v>
      </c>
      <c r="Z83" s="398">
        <v>4</v>
      </c>
      <c r="AA83" s="398">
        <v>5</v>
      </c>
      <c r="AB83" s="397"/>
      <c r="AC83" s="544"/>
      <c r="AD83" s="401">
        <v>5</v>
      </c>
      <c r="AE83" s="400">
        <v>1</v>
      </c>
      <c r="AF83" s="400">
        <v>1</v>
      </c>
      <c r="AG83" s="399"/>
      <c r="AH83" s="402">
        <v>4</v>
      </c>
      <c r="AI83" s="398">
        <v>1</v>
      </c>
      <c r="AJ83" s="398">
        <v>3</v>
      </c>
      <c r="AK83" s="397"/>
      <c r="AL83" s="401">
        <v>4</v>
      </c>
      <c r="AM83" s="400">
        <v>3</v>
      </c>
      <c r="AN83" s="400">
        <v>3</v>
      </c>
      <c r="AO83" s="399">
        <v>1</v>
      </c>
      <c r="AP83" s="398">
        <v>4</v>
      </c>
      <c r="AQ83" s="398">
        <v>1</v>
      </c>
      <c r="AR83" s="398">
        <v>2</v>
      </c>
      <c r="AS83" s="397"/>
      <c r="AT83" s="401">
        <v>4</v>
      </c>
      <c r="AU83" s="400">
        <v>3</v>
      </c>
      <c r="AV83" s="400">
        <v>2</v>
      </c>
      <c r="AW83" s="399"/>
      <c r="AX83" s="398">
        <v>5</v>
      </c>
      <c r="AY83" s="398">
        <v>2</v>
      </c>
      <c r="AZ83" s="398">
        <v>5</v>
      </c>
      <c r="BA83" s="397">
        <v>1</v>
      </c>
      <c r="BB83" s="544"/>
      <c r="BC83" s="401">
        <v>4</v>
      </c>
      <c r="BD83" s="400">
        <v>2</v>
      </c>
      <c r="BE83" s="400">
        <v>2</v>
      </c>
      <c r="BF83" s="399"/>
      <c r="BG83" s="402">
        <v>5</v>
      </c>
      <c r="BH83" s="398">
        <v>1</v>
      </c>
      <c r="BI83" s="398">
        <v>2</v>
      </c>
      <c r="BJ83" s="397"/>
      <c r="BK83" s="401">
        <v>5</v>
      </c>
      <c r="BL83" s="400">
        <v>2</v>
      </c>
      <c r="BM83" s="400">
        <v>4</v>
      </c>
      <c r="BN83" s="399">
        <v>2</v>
      </c>
      <c r="BO83" s="402">
        <v>4</v>
      </c>
      <c r="BP83" s="398">
        <v>2</v>
      </c>
      <c r="BQ83" s="398">
        <v>3</v>
      </c>
      <c r="BR83" s="397"/>
      <c r="BS83" s="401">
        <v>7</v>
      </c>
      <c r="BT83" s="400">
        <v>2</v>
      </c>
      <c r="BU83" s="400">
        <v>4</v>
      </c>
      <c r="BV83" s="399">
        <v>1</v>
      </c>
    </row>
    <row r="84" spans="1:74">
      <c r="A84" s="582">
        <v>3</v>
      </c>
      <c r="B84" s="590" t="s">
        <v>1166</v>
      </c>
      <c r="C84" s="1517" t="str">
        <f t="shared" si="30"/>
        <v>Greg Poulin</v>
      </c>
      <c r="D84" s="580">
        <f t="shared" si="34"/>
        <v>76</v>
      </c>
      <c r="E84" s="579">
        <f t="shared" si="35"/>
        <v>39</v>
      </c>
      <c r="F84" s="579">
        <f t="shared" si="36"/>
        <v>43</v>
      </c>
      <c r="G84" s="579">
        <f t="shared" si="37"/>
        <v>1</v>
      </c>
      <c r="H84" s="578">
        <f t="shared" si="38"/>
        <v>0.56578947368421051</v>
      </c>
      <c r="I84" s="577">
        <v>5</v>
      </c>
      <c r="J84" s="577">
        <v>3</v>
      </c>
      <c r="K84" s="577">
        <v>3</v>
      </c>
      <c r="L84" s="576"/>
      <c r="M84" s="239">
        <v>7</v>
      </c>
      <c r="N84" s="239">
        <v>6</v>
      </c>
      <c r="O84" s="239">
        <v>6</v>
      </c>
      <c r="P84" s="273"/>
      <c r="Q84" s="272">
        <v>5</v>
      </c>
      <c r="R84" s="240">
        <v>3</v>
      </c>
      <c r="S84" s="240">
        <v>4</v>
      </c>
      <c r="T84" s="270">
        <v>1</v>
      </c>
      <c r="U84" s="274">
        <v>4</v>
      </c>
      <c r="V84" s="239">
        <v>3</v>
      </c>
      <c r="W84" s="239">
        <v>2</v>
      </c>
      <c r="X84" s="269"/>
      <c r="Y84" s="240">
        <v>6</v>
      </c>
      <c r="Z84" s="240">
        <v>4</v>
      </c>
      <c r="AA84" s="240">
        <v>4</v>
      </c>
      <c r="AB84" s="270"/>
      <c r="AC84" s="544"/>
      <c r="AD84" s="274">
        <v>5</v>
      </c>
      <c r="AE84" s="239">
        <v>0</v>
      </c>
      <c r="AF84" s="239">
        <v>3</v>
      </c>
      <c r="AG84" s="269"/>
      <c r="AH84" s="272">
        <v>5</v>
      </c>
      <c r="AI84" s="240">
        <v>3</v>
      </c>
      <c r="AJ84" s="240">
        <v>3</v>
      </c>
      <c r="AK84" s="270"/>
      <c r="AL84" s="274">
        <v>5</v>
      </c>
      <c r="AM84" s="239">
        <v>2</v>
      </c>
      <c r="AN84" s="239">
        <v>2</v>
      </c>
      <c r="AO84" s="269"/>
      <c r="AP84" s="240">
        <v>4</v>
      </c>
      <c r="AQ84" s="240">
        <v>0</v>
      </c>
      <c r="AR84" s="240">
        <v>1</v>
      </c>
      <c r="AS84" s="270"/>
      <c r="AT84" s="274">
        <v>4</v>
      </c>
      <c r="AU84" s="239">
        <v>1</v>
      </c>
      <c r="AV84" s="239">
        <v>1</v>
      </c>
      <c r="AW84" s="269"/>
      <c r="AX84" s="240">
        <v>5</v>
      </c>
      <c r="AY84" s="240">
        <v>2</v>
      </c>
      <c r="AZ84" s="240">
        <v>2</v>
      </c>
      <c r="BA84" s="270"/>
      <c r="BB84" s="544"/>
      <c r="BC84" s="274">
        <v>3</v>
      </c>
      <c r="BD84" s="239">
        <v>1</v>
      </c>
      <c r="BE84" s="239">
        <v>2</v>
      </c>
      <c r="BF84" s="269"/>
      <c r="BG84" s="272">
        <v>5</v>
      </c>
      <c r="BH84" s="240">
        <v>2</v>
      </c>
      <c r="BI84" s="240">
        <v>2</v>
      </c>
      <c r="BJ84" s="270"/>
      <c r="BK84" s="274">
        <v>5</v>
      </c>
      <c r="BL84" s="239">
        <v>2</v>
      </c>
      <c r="BM84" s="239">
        <v>3</v>
      </c>
      <c r="BN84" s="269"/>
      <c r="BO84" s="272">
        <v>3</v>
      </c>
      <c r="BP84" s="240">
        <v>3</v>
      </c>
      <c r="BQ84" s="240">
        <v>3</v>
      </c>
      <c r="BR84" s="270"/>
      <c r="BS84" s="274">
        <v>5</v>
      </c>
      <c r="BT84" s="239">
        <v>4</v>
      </c>
      <c r="BU84" s="239">
        <v>2</v>
      </c>
      <c r="BV84" s="269"/>
    </row>
    <row r="85" spans="1:74">
      <c r="A85" s="589">
        <v>4</v>
      </c>
      <c r="B85" s="715" t="s">
        <v>71</v>
      </c>
      <c r="C85" s="1485" t="str">
        <f t="shared" si="30"/>
        <v>Brian McCall</v>
      </c>
      <c r="D85" s="587">
        <f t="shared" si="34"/>
        <v>76</v>
      </c>
      <c r="E85" s="586">
        <f t="shared" si="35"/>
        <v>33</v>
      </c>
      <c r="F85" s="586">
        <f t="shared" si="36"/>
        <v>42</v>
      </c>
      <c r="G85" s="586">
        <f t="shared" si="37"/>
        <v>6</v>
      </c>
      <c r="H85" s="585">
        <f t="shared" si="38"/>
        <v>0.55263157894736847</v>
      </c>
      <c r="I85" s="584">
        <v>5</v>
      </c>
      <c r="J85" s="584">
        <v>2</v>
      </c>
      <c r="K85" s="584">
        <v>3</v>
      </c>
      <c r="L85" s="583">
        <v>1</v>
      </c>
      <c r="M85" s="400">
        <v>6</v>
      </c>
      <c r="N85" s="400">
        <v>4</v>
      </c>
      <c r="O85" s="400">
        <v>4</v>
      </c>
      <c r="P85" s="403"/>
      <c r="Q85" s="282">
        <v>5</v>
      </c>
      <c r="R85" s="235">
        <v>2</v>
      </c>
      <c r="S85" s="235">
        <v>3</v>
      </c>
      <c r="T85" s="281"/>
      <c r="U85" s="401">
        <v>5</v>
      </c>
      <c r="V85" s="400">
        <v>1</v>
      </c>
      <c r="W85" s="400">
        <v>1</v>
      </c>
      <c r="X85" s="399"/>
      <c r="Y85" s="398">
        <v>6</v>
      </c>
      <c r="Z85" s="398">
        <v>3</v>
      </c>
      <c r="AA85" s="398">
        <v>3</v>
      </c>
      <c r="AB85" s="397">
        <v>1</v>
      </c>
      <c r="AC85" s="544"/>
      <c r="AD85" s="401">
        <v>5</v>
      </c>
      <c r="AE85" s="400">
        <v>1</v>
      </c>
      <c r="AF85" s="400">
        <v>3</v>
      </c>
      <c r="AG85" s="399"/>
      <c r="AH85" s="402">
        <v>5</v>
      </c>
      <c r="AI85" s="398">
        <v>2</v>
      </c>
      <c r="AJ85" s="398">
        <v>2</v>
      </c>
      <c r="AK85" s="397">
        <v>1</v>
      </c>
      <c r="AL85" s="401">
        <v>5</v>
      </c>
      <c r="AM85" s="400">
        <v>3</v>
      </c>
      <c r="AN85" s="400">
        <v>3</v>
      </c>
      <c r="AO85" s="399">
        <v>1</v>
      </c>
      <c r="AP85" s="398">
        <v>4</v>
      </c>
      <c r="AQ85" s="398">
        <v>2</v>
      </c>
      <c r="AR85" s="398">
        <v>2</v>
      </c>
      <c r="AS85" s="397"/>
      <c r="AT85" s="401">
        <v>4</v>
      </c>
      <c r="AU85" s="400">
        <v>2</v>
      </c>
      <c r="AV85" s="400">
        <v>4</v>
      </c>
      <c r="AW85" s="399"/>
      <c r="AX85" s="398">
        <v>5</v>
      </c>
      <c r="AY85" s="398">
        <v>1</v>
      </c>
      <c r="AZ85" s="398">
        <v>1</v>
      </c>
      <c r="BA85" s="397"/>
      <c r="BB85" s="544"/>
      <c r="BC85" s="401">
        <v>4</v>
      </c>
      <c r="BD85" s="400">
        <v>2</v>
      </c>
      <c r="BE85" s="400">
        <v>2</v>
      </c>
      <c r="BF85" s="399"/>
      <c r="BG85" s="402">
        <v>4</v>
      </c>
      <c r="BH85" s="398">
        <v>2</v>
      </c>
      <c r="BI85" s="398">
        <v>3</v>
      </c>
      <c r="BJ85" s="397"/>
      <c r="BK85" s="401">
        <v>4</v>
      </c>
      <c r="BL85" s="400">
        <v>2</v>
      </c>
      <c r="BM85" s="400">
        <v>3</v>
      </c>
      <c r="BN85" s="399"/>
      <c r="BO85" s="402">
        <v>4</v>
      </c>
      <c r="BP85" s="398">
        <v>1</v>
      </c>
      <c r="BQ85" s="398">
        <v>2</v>
      </c>
      <c r="BR85" s="397"/>
      <c r="BS85" s="401">
        <v>5</v>
      </c>
      <c r="BT85" s="400">
        <v>3</v>
      </c>
      <c r="BU85" s="400">
        <v>3</v>
      </c>
      <c r="BV85" s="399">
        <v>2</v>
      </c>
    </row>
    <row r="86" spans="1:74">
      <c r="A86" s="582">
        <v>5</v>
      </c>
      <c r="B86" s="1523" t="s">
        <v>257</v>
      </c>
      <c r="C86" s="1517" t="str">
        <f t="shared" si="30"/>
        <v>Donnie Barnes</v>
      </c>
      <c r="D86" s="580">
        <f t="shared" si="34"/>
        <v>70</v>
      </c>
      <c r="E86" s="579">
        <f t="shared" si="35"/>
        <v>31</v>
      </c>
      <c r="F86" s="579">
        <f t="shared" si="36"/>
        <v>43</v>
      </c>
      <c r="G86" s="579">
        <f t="shared" si="37"/>
        <v>7</v>
      </c>
      <c r="H86" s="578">
        <f t="shared" si="38"/>
        <v>0.61428571428571432</v>
      </c>
      <c r="I86" s="577">
        <v>5</v>
      </c>
      <c r="J86" s="577">
        <v>3</v>
      </c>
      <c r="K86" s="577">
        <v>3</v>
      </c>
      <c r="L86" s="576">
        <v>1</v>
      </c>
      <c r="M86" s="239">
        <v>7</v>
      </c>
      <c r="N86" s="239">
        <v>4</v>
      </c>
      <c r="O86" s="239">
        <v>5</v>
      </c>
      <c r="P86" s="273"/>
      <c r="Q86" s="272">
        <v>5</v>
      </c>
      <c r="R86" s="240">
        <v>2</v>
      </c>
      <c r="S86" s="240">
        <v>2</v>
      </c>
      <c r="T86" s="270"/>
      <c r="U86" s="274">
        <v>5</v>
      </c>
      <c r="V86" s="239">
        <v>0</v>
      </c>
      <c r="W86" s="239">
        <v>3</v>
      </c>
      <c r="X86" s="269"/>
      <c r="Y86" s="240">
        <v>6</v>
      </c>
      <c r="Z86" s="240">
        <v>3</v>
      </c>
      <c r="AA86" s="240">
        <v>4</v>
      </c>
      <c r="AB86" s="270"/>
      <c r="AC86" s="544"/>
      <c r="AD86" s="274">
        <v>5</v>
      </c>
      <c r="AE86" s="239">
        <v>2</v>
      </c>
      <c r="AF86" s="239">
        <v>2</v>
      </c>
      <c r="AG86" s="269">
        <v>1</v>
      </c>
      <c r="AH86" s="272">
        <v>5</v>
      </c>
      <c r="AI86" s="240">
        <v>2</v>
      </c>
      <c r="AJ86" s="240">
        <v>4</v>
      </c>
      <c r="AK86" s="270"/>
      <c r="AL86" s="274">
        <v>5</v>
      </c>
      <c r="AM86" s="239">
        <v>3</v>
      </c>
      <c r="AN86" s="239">
        <v>3</v>
      </c>
      <c r="AO86" s="269">
        <v>1</v>
      </c>
      <c r="AP86" s="240">
        <v>4</v>
      </c>
      <c r="AQ86" s="240">
        <v>0</v>
      </c>
      <c r="AR86" s="240">
        <v>1</v>
      </c>
      <c r="AS86" s="270"/>
      <c r="AT86" s="274">
        <v>5</v>
      </c>
      <c r="AU86" s="239">
        <v>3</v>
      </c>
      <c r="AV86" s="239">
        <v>3</v>
      </c>
      <c r="AW86" s="269">
        <v>2</v>
      </c>
      <c r="AX86" s="240">
        <v>4</v>
      </c>
      <c r="AY86" s="240">
        <v>1</v>
      </c>
      <c r="AZ86" s="240">
        <v>3</v>
      </c>
      <c r="BA86" s="270"/>
      <c r="BB86" s="544"/>
      <c r="BC86" s="274">
        <v>4</v>
      </c>
      <c r="BD86" s="239">
        <v>3</v>
      </c>
      <c r="BE86" s="239">
        <v>3</v>
      </c>
      <c r="BF86" s="269"/>
      <c r="BG86" s="838">
        <v>1</v>
      </c>
      <c r="BH86" s="837">
        <v>0</v>
      </c>
      <c r="BI86" s="837">
        <v>0</v>
      </c>
      <c r="BJ86" s="836"/>
      <c r="BK86" s="835" t="s">
        <v>1199</v>
      </c>
      <c r="BL86" s="834"/>
      <c r="BM86" s="834"/>
      <c r="BN86" s="833"/>
      <c r="BO86" s="272">
        <v>3</v>
      </c>
      <c r="BP86" s="240">
        <v>1</v>
      </c>
      <c r="BQ86" s="240">
        <v>1</v>
      </c>
      <c r="BR86" s="270">
        <v>1</v>
      </c>
      <c r="BS86" s="274">
        <v>6</v>
      </c>
      <c r="BT86" s="239">
        <v>4</v>
      </c>
      <c r="BU86" s="239">
        <v>6</v>
      </c>
      <c r="BV86" s="269">
        <v>1</v>
      </c>
    </row>
    <row r="87" spans="1:74">
      <c r="A87" s="589">
        <v>6</v>
      </c>
      <c r="B87" s="588" t="s">
        <v>15</v>
      </c>
      <c r="C87" s="1485" t="str">
        <f t="shared" si="30"/>
        <v>Brian Davenport</v>
      </c>
      <c r="D87" s="587">
        <f t="shared" si="34"/>
        <v>74</v>
      </c>
      <c r="E87" s="586">
        <f t="shared" si="35"/>
        <v>23</v>
      </c>
      <c r="F87" s="586">
        <f t="shared" si="36"/>
        <v>46</v>
      </c>
      <c r="G87" s="586">
        <f t="shared" si="37"/>
        <v>0</v>
      </c>
      <c r="H87" s="585">
        <f t="shared" si="38"/>
        <v>0.6216216216216216</v>
      </c>
      <c r="I87" s="584">
        <v>3</v>
      </c>
      <c r="J87" s="584">
        <v>0</v>
      </c>
      <c r="K87" s="584">
        <v>0</v>
      </c>
      <c r="L87" s="583"/>
      <c r="M87" s="400">
        <v>6</v>
      </c>
      <c r="N87" s="400">
        <v>0</v>
      </c>
      <c r="O87" s="400">
        <v>4</v>
      </c>
      <c r="P87" s="403"/>
      <c r="Q87" s="402">
        <v>4</v>
      </c>
      <c r="R87" s="398">
        <v>2</v>
      </c>
      <c r="S87" s="398">
        <v>3</v>
      </c>
      <c r="T87" s="397"/>
      <c r="U87" s="401">
        <v>5</v>
      </c>
      <c r="V87" s="400">
        <v>1</v>
      </c>
      <c r="W87" s="400">
        <v>3</v>
      </c>
      <c r="X87" s="399"/>
      <c r="Y87" s="398">
        <v>5</v>
      </c>
      <c r="Z87" s="398">
        <v>0</v>
      </c>
      <c r="AA87" s="398">
        <v>3</v>
      </c>
      <c r="AB87" s="397"/>
      <c r="AC87" s="544"/>
      <c r="AD87" s="401">
        <v>5</v>
      </c>
      <c r="AE87" s="400">
        <v>1</v>
      </c>
      <c r="AF87" s="400">
        <v>4</v>
      </c>
      <c r="AG87" s="399"/>
      <c r="AH87" s="402">
        <v>4</v>
      </c>
      <c r="AI87" s="398">
        <v>1</v>
      </c>
      <c r="AJ87" s="398">
        <v>3</v>
      </c>
      <c r="AK87" s="397"/>
      <c r="AL87" s="401">
        <v>4</v>
      </c>
      <c r="AM87" s="400">
        <v>2</v>
      </c>
      <c r="AN87" s="400">
        <v>2</v>
      </c>
      <c r="AO87" s="399"/>
      <c r="AP87" s="398">
        <v>4</v>
      </c>
      <c r="AQ87" s="398">
        <v>1</v>
      </c>
      <c r="AR87" s="398">
        <v>1</v>
      </c>
      <c r="AS87" s="397"/>
      <c r="AT87" s="401">
        <v>5</v>
      </c>
      <c r="AU87" s="400">
        <v>3</v>
      </c>
      <c r="AV87" s="400">
        <v>4</v>
      </c>
      <c r="AW87" s="399"/>
      <c r="AX87" s="398">
        <v>5</v>
      </c>
      <c r="AY87" s="398">
        <v>3</v>
      </c>
      <c r="AZ87" s="398">
        <v>4</v>
      </c>
      <c r="BA87" s="397"/>
      <c r="BB87" s="544"/>
      <c r="BC87" s="401">
        <v>4</v>
      </c>
      <c r="BD87" s="400">
        <v>1</v>
      </c>
      <c r="BE87" s="400">
        <v>3</v>
      </c>
      <c r="BF87" s="399"/>
      <c r="BG87" s="402">
        <v>6</v>
      </c>
      <c r="BH87" s="398">
        <v>1</v>
      </c>
      <c r="BI87" s="398">
        <v>4</v>
      </c>
      <c r="BJ87" s="397"/>
      <c r="BK87" s="401">
        <v>5</v>
      </c>
      <c r="BL87" s="400">
        <v>2</v>
      </c>
      <c r="BM87" s="400">
        <v>2</v>
      </c>
      <c r="BN87" s="399"/>
      <c r="BO87" s="402">
        <v>4</v>
      </c>
      <c r="BP87" s="398">
        <v>3</v>
      </c>
      <c r="BQ87" s="398">
        <v>3</v>
      </c>
      <c r="BR87" s="397"/>
      <c r="BS87" s="401">
        <v>5</v>
      </c>
      <c r="BT87" s="400">
        <v>2</v>
      </c>
      <c r="BU87" s="400">
        <v>3</v>
      </c>
      <c r="BV87" s="399"/>
    </row>
    <row r="88" spans="1:74">
      <c r="A88" s="582">
        <v>7</v>
      </c>
      <c r="B88" s="590" t="s">
        <v>1254</v>
      </c>
      <c r="C88" s="1517" t="str">
        <f t="shared" si="30"/>
        <v>Paul Hill</v>
      </c>
      <c r="D88" s="580">
        <f t="shared" si="34"/>
        <v>50</v>
      </c>
      <c r="E88" s="579">
        <f t="shared" si="35"/>
        <v>10</v>
      </c>
      <c r="F88" s="579">
        <f t="shared" si="36"/>
        <v>20</v>
      </c>
      <c r="G88" s="579">
        <f t="shared" si="37"/>
        <v>0</v>
      </c>
      <c r="H88" s="578">
        <f t="shared" si="38"/>
        <v>0.4</v>
      </c>
      <c r="I88" s="577">
        <v>4</v>
      </c>
      <c r="J88" s="577">
        <v>0</v>
      </c>
      <c r="K88" s="577">
        <v>2</v>
      </c>
      <c r="L88" s="576"/>
      <c r="M88" s="239">
        <v>6</v>
      </c>
      <c r="N88" s="239">
        <v>1</v>
      </c>
      <c r="O88" s="239">
        <v>2</v>
      </c>
      <c r="P88" s="273"/>
      <c r="Q88" s="272">
        <v>2</v>
      </c>
      <c r="R88" s="240">
        <v>1</v>
      </c>
      <c r="S88" s="240">
        <v>1</v>
      </c>
      <c r="T88" s="270"/>
      <c r="U88" s="386"/>
      <c r="V88" s="244"/>
      <c r="W88" s="244"/>
      <c r="X88" s="377"/>
      <c r="Y88" s="240">
        <v>5</v>
      </c>
      <c r="Z88" s="240">
        <v>1</v>
      </c>
      <c r="AA88" s="240">
        <v>3</v>
      </c>
      <c r="AB88" s="270"/>
      <c r="AC88" s="544"/>
      <c r="AD88" s="386"/>
      <c r="AE88" s="244"/>
      <c r="AF88" s="244"/>
      <c r="AG88" s="377"/>
      <c r="AH88" s="272">
        <v>3</v>
      </c>
      <c r="AI88" s="240">
        <v>0</v>
      </c>
      <c r="AJ88" s="240">
        <v>1</v>
      </c>
      <c r="AK88" s="270"/>
      <c r="AL88" s="274">
        <v>4</v>
      </c>
      <c r="AM88" s="239">
        <v>1</v>
      </c>
      <c r="AN88" s="239">
        <v>1</v>
      </c>
      <c r="AO88" s="269"/>
      <c r="AP88" s="379"/>
      <c r="AQ88" s="379"/>
      <c r="AR88" s="379"/>
      <c r="AS88" s="378"/>
      <c r="AT88" s="274">
        <v>4</v>
      </c>
      <c r="AU88" s="239">
        <v>0</v>
      </c>
      <c r="AV88" s="239">
        <v>1</v>
      </c>
      <c r="AW88" s="269"/>
      <c r="AX88" s="240">
        <v>5</v>
      </c>
      <c r="AY88" s="240">
        <v>3</v>
      </c>
      <c r="AZ88" s="240">
        <v>3</v>
      </c>
      <c r="BA88" s="270"/>
      <c r="BB88" s="544"/>
      <c r="BC88" s="573">
        <v>4</v>
      </c>
      <c r="BD88" s="572">
        <v>1</v>
      </c>
      <c r="BE88" s="572">
        <v>2</v>
      </c>
      <c r="BF88" s="571"/>
      <c r="BG88" s="387"/>
      <c r="BH88" s="379"/>
      <c r="BI88" s="379"/>
      <c r="BJ88" s="378"/>
      <c r="BK88" s="274">
        <v>4</v>
      </c>
      <c r="BL88" s="239">
        <v>0</v>
      </c>
      <c r="BM88" s="239">
        <v>0</v>
      </c>
      <c r="BN88" s="269"/>
      <c r="BO88" s="272">
        <v>3</v>
      </c>
      <c r="BP88" s="240">
        <v>0</v>
      </c>
      <c r="BQ88" s="240">
        <v>1</v>
      </c>
      <c r="BR88" s="270"/>
      <c r="BS88" s="573">
        <v>6</v>
      </c>
      <c r="BT88" s="572">
        <v>2</v>
      </c>
      <c r="BU88" s="572">
        <v>3</v>
      </c>
      <c r="BV88" s="571"/>
    </row>
    <row r="89" spans="1:74">
      <c r="A89" s="589">
        <v>8</v>
      </c>
      <c r="B89" s="588" t="s">
        <v>111</v>
      </c>
      <c r="C89" s="1485" t="str">
        <f t="shared" si="30"/>
        <v>Dave Miller</v>
      </c>
      <c r="D89" s="587">
        <f t="shared" si="34"/>
        <v>60</v>
      </c>
      <c r="E89" s="586">
        <f t="shared" si="35"/>
        <v>13</v>
      </c>
      <c r="F89" s="586">
        <f t="shared" si="36"/>
        <v>29</v>
      </c>
      <c r="G89" s="586">
        <f t="shared" si="37"/>
        <v>2</v>
      </c>
      <c r="H89" s="585">
        <f t="shared" si="38"/>
        <v>0.48333333333333334</v>
      </c>
      <c r="I89" s="584">
        <v>3</v>
      </c>
      <c r="J89" s="584">
        <v>0</v>
      </c>
      <c r="K89" s="584">
        <v>2</v>
      </c>
      <c r="L89" s="583"/>
      <c r="M89" s="400">
        <v>6</v>
      </c>
      <c r="N89" s="400">
        <v>0</v>
      </c>
      <c r="O89" s="400">
        <v>4</v>
      </c>
      <c r="P89" s="403"/>
      <c r="Q89" s="402">
        <v>3</v>
      </c>
      <c r="R89" s="398">
        <v>2</v>
      </c>
      <c r="S89" s="398">
        <v>2</v>
      </c>
      <c r="T89" s="397"/>
      <c r="U89" s="401">
        <v>5</v>
      </c>
      <c r="V89" s="400">
        <v>1</v>
      </c>
      <c r="W89" s="400">
        <v>2</v>
      </c>
      <c r="X89" s="399"/>
      <c r="Y89" s="398">
        <v>2</v>
      </c>
      <c r="Z89" s="398">
        <v>1</v>
      </c>
      <c r="AA89" s="398">
        <v>1</v>
      </c>
      <c r="AB89" s="397"/>
      <c r="AC89" s="544"/>
      <c r="AD89" s="407"/>
      <c r="AE89" s="394"/>
      <c r="AF89" s="394"/>
      <c r="AG89" s="393"/>
      <c r="AH89" s="402">
        <v>3</v>
      </c>
      <c r="AI89" s="398">
        <v>0</v>
      </c>
      <c r="AJ89" s="398">
        <v>0</v>
      </c>
      <c r="AK89" s="397"/>
      <c r="AL89" s="401">
        <v>5</v>
      </c>
      <c r="AM89" s="400">
        <v>1</v>
      </c>
      <c r="AN89" s="400">
        <v>4</v>
      </c>
      <c r="AO89" s="399">
        <v>1</v>
      </c>
      <c r="AP89" s="398">
        <v>4</v>
      </c>
      <c r="AQ89" s="398">
        <v>0</v>
      </c>
      <c r="AR89" s="398">
        <v>2</v>
      </c>
      <c r="AS89" s="397"/>
      <c r="AT89" s="401">
        <v>4</v>
      </c>
      <c r="AU89" s="400">
        <v>1</v>
      </c>
      <c r="AV89" s="400">
        <v>1</v>
      </c>
      <c r="AW89" s="399"/>
      <c r="AX89" s="398">
        <v>5</v>
      </c>
      <c r="AY89" s="398">
        <v>2</v>
      </c>
      <c r="AZ89" s="398">
        <v>4</v>
      </c>
      <c r="BA89" s="397"/>
      <c r="BB89" s="544"/>
      <c r="BC89" s="401">
        <v>3</v>
      </c>
      <c r="BD89" s="400">
        <v>0</v>
      </c>
      <c r="BE89" s="400">
        <v>1</v>
      </c>
      <c r="BF89" s="399"/>
      <c r="BG89" s="402">
        <v>3</v>
      </c>
      <c r="BH89" s="398">
        <v>3</v>
      </c>
      <c r="BI89" s="398">
        <v>2</v>
      </c>
      <c r="BJ89" s="397"/>
      <c r="BK89" s="401">
        <v>5</v>
      </c>
      <c r="BL89" s="400">
        <v>0</v>
      </c>
      <c r="BM89" s="400">
        <v>1</v>
      </c>
      <c r="BN89" s="399"/>
      <c r="BO89" s="402">
        <v>3</v>
      </c>
      <c r="BP89" s="398">
        <v>0</v>
      </c>
      <c r="BQ89" s="398">
        <v>0</v>
      </c>
      <c r="BR89" s="397"/>
      <c r="BS89" s="401">
        <v>6</v>
      </c>
      <c r="BT89" s="400">
        <v>2</v>
      </c>
      <c r="BU89" s="400">
        <v>3</v>
      </c>
      <c r="BV89" s="399">
        <v>1</v>
      </c>
    </row>
    <row r="90" spans="1:74">
      <c r="A90" s="582">
        <v>9</v>
      </c>
      <c r="B90" s="590" t="s">
        <v>230</v>
      </c>
      <c r="C90" s="1517" t="str">
        <f t="shared" si="30"/>
        <v>Shawn Clarke</v>
      </c>
      <c r="D90" s="580">
        <f t="shared" si="34"/>
        <v>41</v>
      </c>
      <c r="E90" s="579">
        <f t="shared" si="35"/>
        <v>9</v>
      </c>
      <c r="F90" s="579">
        <f t="shared" si="36"/>
        <v>16</v>
      </c>
      <c r="G90" s="579">
        <f t="shared" si="37"/>
        <v>0</v>
      </c>
      <c r="H90" s="578">
        <f t="shared" si="38"/>
        <v>0.3902439024390244</v>
      </c>
      <c r="I90" s="577">
        <v>4</v>
      </c>
      <c r="J90" s="577">
        <v>1</v>
      </c>
      <c r="K90" s="577">
        <v>0</v>
      </c>
      <c r="L90" s="576"/>
      <c r="M90" s="572">
        <v>4</v>
      </c>
      <c r="N90" s="572">
        <v>4</v>
      </c>
      <c r="O90" s="572">
        <v>4</v>
      </c>
      <c r="P90" s="575"/>
      <c r="Q90" s="574">
        <v>2</v>
      </c>
      <c r="R90" s="570">
        <v>0</v>
      </c>
      <c r="S90" s="570">
        <v>0</v>
      </c>
      <c r="T90" s="569"/>
      <c r="U90" s="274">
        <v>2</v>
      </c>
      <c r="V90" s="239">
        <v>0</v>
      </c>
      <c r="W90" s="239">
        <v>0</v>
      </c>
      <c r="X90" s="269"/>
      <c r="Y90" s="379"/>
      <c r="Z90" s="379"/>
      <c r="AA90" s="379"/>
      <c r="AB90" s="378"/>
      <c r="AC90" s="544"/>
      <c r="AD90" s="573">
        <v>5</v>
      </c>
      <c r="AE90" s="572">
        <v>0</v>
      </c>
      <c r="AF90" s="572">
        <v>1</v>
      </c>
      <c r="AG90" s="571"/>
      <c r="AH90" s="574">
        <v>4</v>
      </c>
      <c r="AI90" s="570">
        <v>1</v>
      </c>
      <c r="AJ90" s="570">
        <v>1</v>
      </c>
      <c r="AK90" s="569"/>
      <c r="AL90" s="573">
        <v>2</v>
      </c>
      <c r="AM90" s="572">
        <v>0</v>
      </c>
      <c r="AN90" s="572">
        <v>1</v>
      </c>
      <c r="AO90" s="571"/>
      <c r="AP90" s="570">
        <v>4</v>
      </c>
      <c r="AQ90" s="570">
        <v>0</v>
      </c>
      <c r="AR90" s="570">
        <v>2</v>
      </c>
      <c r="AS90" s="569"/>
      <c r="AT90" s="274">
        <v>3</v>
      </c>
      <c r="AU90" s="239">
        <v>0</v>
      </c>
      <c r="AV90" s="239">
        <v>2</v>
      </c>
      <c r="AW90" s="269"/>
      <c r="AX90" s="240">
        <v>2</v>
      </c>
      <c r="AY90" s="240">
        <v>0</v>
      </c>
      <c r="AZ90" s="240">
        <v>0</v>
      </c>
      <c r="BA90" s="270"/>
      <c r="BB90" s="544"/>
      <c r="BC90" s="274">
        <v>2</v>
      </c>
      <c r="BD90" s="239">
        <v>2</v>
      </c>
      <c r="BE90" s="239">
        <v>2</v>
      </c>
      <c r="BF90" s="269"/>
      <c r="BG90" s="272">
        <v>5</v>
      </c>
      <c r="BH90" s="240">
        <v>1</v>
      </c>
      <c r="BI90" s="240">
        <v>2</v>
      </c>
      <c r="BJ90" s="270"/>
      <c r="BK90" s="274">
        <v>2</v>
      </c>
      <c r="BL90" s="239">
        <v>0</v>
      </c>
      <c r="BM90" s="239">
        <v>1</v>
      </c>
      <c r="BN90" s="269"/>
      <c r="BO90" s="387"/>
      <c r="BP90" s="379"/>
      <c r="BQ90" s="379"/>
      <c r="BR90" s="378"/>
      <c r="BS90" s="386"/>
      <c r="BT90" s="244"/>
      <c r="BU90" s="244"/>
      <c r="BV90" s="377"/>
    </row>
    <row r="91" spans="1:74">
      <c r="A91" s="589">
        <v>10</v>
      </c>
      <c r="B91" s="588" t="s">
        <v>1114</v>
      </c>
      <c r="C91" s="1485" t="str">
        <f t="shared" si="30"/>
        <v>Brian Guigar</v>
      </c>
      <c r="D91" s="587">
        <f t="shared" si="34"/>
        <v>42</v>
      </c>
      <c r="E91" s="586">
        <f t="shared" si="35"/>
        <v>10</v>
      </c>
      <c r="F91" s="586">
        <f t="shared" si="36"/>
        <v>17</v>
      </c>
      <c r="G91" s="586">
        <f t="shared" si="37"/>
        <v>0</v>
      </c>
      <c r="H91" s="585">
        <f t="shared" si="38"/>
        <v>0.40476190476190477</v>
      </c>
      <c r="I91" s="584">
        <v>2</v>
      </c>
      <c r="J91" s="584">
        <v>0</v>
      </c>
      <c r="K91" s="584">
        <v>0</v>
      </c>
      <c r="L91" s="583"/>
      <c r="M91" s="400">
        <v>6</v>
      </c>
      <c r="N91" s="400">
        <v>3</v>
      </c>
      <c r="O91" s="400">
        <v>3</v>
      </c>
      <c r="P91" s="403"/>
      <c r="Q91" s="402">
        <v>1</v>
      </c>
      <c r="R91" s="398">
        <v>0</v>
      </c>
      <c r="S91" s="398">
        <v>0</v>
      </c>
      <c r="T91" s="397"/>
      <c r="U91" s="401">
        <v>4</v>
      </c>
      <c r="V91" s="400">
        <v>1</v>
      </c>
      <c r="W91" s="400">
        <v>2</v>
      </c>
      <c r="X91" s="399"/>
      <c r="Y91" s="398">
        <v>1</v>
      </c>
      <c r="Z91" s="398">
        <v>0</v>
      </c>
      <c r="AA91" s="398">
        <v>1</v>
      </c>
      <c r="AB91" s="397"/>
      <c r="AC91" s="544"/>
      <c r="AD91" s="401">
        <v>5</v>
      </c>
      <c r="AE91" s="400">
        <v>1</v>
      </c>
      <c r="AF91" s="400">
        <v>4</v>
      </c>
      <c r="AG91" s="399"/>
      <c r="AH91" s="402">
        <v>2</v>
      </c>
      <c r="AI91" s="398">
        <v>0</v>
      </c>
      <c r="AJ91" s="398">
        <v>1</v>
      </c>
      <c r="AK91" s="397"/>
      <c r="AL91" s="401">
        <v>5</v>
      </c>
      <c r="AM91" s="400">
        <v>0</v>
      </c>
      <c r="AN91" s="400">
        <v>1</v>
      </c>
      <c r="AO91" s="399"/>
      <c r="AP91" s="396"/>
      <c r="AQ91" s="396"/>
      <c r="AR91" s="396"/>
      <c r="AS91" s="395"/>
      <c r="AT91" s="401">
        <v>4</v>
      </c>
      <c r="AU91" s="400">
        <v>1</v>
      </c>
      <c r="AV91" s="400">
        <v>2</v>
      </c>
      <c r="AW91" s="399"/>
      <c r="AX91" s="396"/>
      <c r="AY91" s="396"/>
      <c r="AZ91" s="396"/>
      <c r="BA91" s="395"/>
      <c r="BB91" s="544"/>
      <c r="BC91" s="401">
        <v>4</v>
      </c>
      <c r="BD91" s="400">
        <v>0</v>
      </c>
      <c r="BE91" s="400">
        <v>0</v>
      </c>
      <c r="BF91" s="399"/>
      <c r="BG91" s="402">
        <v>3</v>
      </c>
      <c r="BH91" s="398">
        <v>2</v>
      </c>
      <c r="BI91" s="398">
        <v>1</v>
      </c>
      <c r="BJ91" s="397"/>
      <c r="BK91" s="401">
        <v>4</v>
      </c>
      <c r="BL91" s="400">
        <v>1</v>
      </c>
      <c r="BM91" s="400">
        <v>2</v>
      </c>
      <c r="BN91" s="399"/>
      <c r="BO91" s="402">
        <v>1</v>
      </c>
      <c r="BP91" s="398">
        <v>1</v>
      </c>
      <c r="BQ91" s="398">
        <v>0</v>
      </c>
      <c r="BR91" s="397"/>
      <c r="BS91" s="407"/>
      <c r="BT91" s="394"/>
      <c r="BU91" s="394"/>
      <c r="BV91" s="393"/>
    </row>
    <row r="92" spans="1:74">
      <c r="A92" s="582">
        <v>11</v>
      </c>
      <c r="B92" s="590" t="s">
        <v>165</v>
      </c>
      <c r="C92" s="1517" t="str">
        <f t="shared" si="30"/>
        <v>Matt Jadczak</v>
      </c>
      <c r="D92" s="580">
        <f t="shared" si="34"/>
        <v>39</v>
      </c>
      <c r="E92" s="579">
        <f t="shared" si="35"/>
        <v>6</v>
      </c>
      <c r="F92" s="579">
        <f t="shared" si="36"/>
        <v>14</v>
      </c>
      <c r="G92" s="579">
        <f t="shared" si="37"/>
        <v>0</v>
      </c>
      <c r="H92" s="578">
        <f t="shared" si="38"/>
        <v>0.35897435897435898</v>
      </c>
      <c r="I92" s="577">
        <v>2</v>
      </c>
      <c r="J92" s="577">
        <v>0</v>
      </c>
      <c r="K92" s="577">
        <v>1</v>
      </c>
      <c r="L92" s="576"/>
      <c r="M92" s="239">
        <v>2</v>
      </c>
      <c r="N92" s="239">
        <v>0</v>
      </c>
      <c r="O92" s="239">
        <v>0</v>
      </c>
      <c r="P92" s="273"/>
      <c r="Q92" s="272">
        <v>1</v>
      </c>
      <c r="R92" s="240">
        <v>0</v>
      </c>
      <c r="S92" s="240">
        <v>0</v>
      </c>
      <c r="T92" s="270"/>
      <c r="U92" s="573">
        <v>3</v>
      </c>
      <c r="V92" s="572">
        <v>1</v>
      </c>
      <c r="W92" s="572">
        <v>0</v>
      </c>
      <c r="X92" s="571"/>
      <c r="Y92" s="240">
        <v>2</v>
      </c>
      <c r="Z92" s="240">
        <v>0</v>
      </c>
      <c r="AA92" s="240">
        <v>0</v>
      </c>
      <c r="AB92" s="270"/>
      <c r="AC92" s="544"/>
      <c r="AD92" s="274">
        <v>2</v>
      </c>
      <c r="AE92" s="239">
        <v>0</v>
      </c>
      <c r="AF92" s="239">
        <v>0</v>
      </c>
      <c r="AG92" s="269"/>
      <c r="AH92" s="272">
        <v>2</v>
      </c>
      <c r="AI92" s="240">
        <v>0</v>
      </c>
      <c r="AJ92" s="240">
        <v>0</v>
      </c>
      <c r="AK92" s="270"/>
      <c r="AL92" s="274">
        <v>2</v>
      </c>
      <c r="AM92" s="239">
        <v>0</v>
      </c>
      <c r="AN92" s="239">
        <v>1</v>
      </c>
      <c r="AO92" s="269"/>
      <c r="AP92" s="240">
        <v>4</v>
      </c>
      <c r="AQ92" s="240">
        <v>0</v>
      </c>
      <c r="AR92" s="240">
        <v>3</v>
      </c>
      <c r="AS92" s="270"/>
      <c r="AT92" s="274">
        <v>2</v>
      </c>
      <c r="AU92" s="239">
        <v>1</v>
      </c>
      <c r="AV92" s="239">
        <v>1</v>
      </c>
      <c r="AW92" s="269"/>
      <c r="AX92" s="240">
        <v>1</v>
      </c>
      <c r="AY92" s="240">
        <v>1</v>
      </c>
      <c r="AZ92" s="240">
        <v>1</v>
      </c>
      <c r="BA92" s="270"/>
      <c r="BB92" s="544"/>
      <c r="BC92" s="573">
        <v>2</v>
      </c>
      <c r="BD92" s="572">
        <v>0</v>
      </c>
      <c r="BE92" s="572">
        <v>0</v>
      </c>
      <c r="BF92" s="571"/>
      <c r="BG92" s="272">
        <v>5</v>
      </c>
      <c r="BH92" s="240">
        <v>1</v>
      </c>
      <c r="BI92" s="240">
        <v>3</v>
      </c>
      <c r="BJ92" s="270"/>
      <c r="BK92" s="274">
        <v>2</v>
      </c>
      <c r="BL92" s="239">
        <v>0</v>
      </c>
      <c r="BM92" s="239">
        <v>1</v>
      </c>
      <c r="BN92" s="269"/>
      <c r="BO92" s="574">
        <v>2</v>
      </c>
      <c r="BP92" s="570">
        <v>0</v>
      </c>
      <c r="BQ92" s="570">
        <v>0</v>
      </c>
      <c r="BR92" s="569"/>
      <c r="BS92" s="573">
        <v>5</v>
      </c>
      <c r="BT92" s="572">
        <v>2</v>
      </c>
      <c r="BU92" s="572">
        <v>3</v>
      </c>
      <c r="BV92" s="571"/>
    </row>
    <row r="93" spans="1:74">
      <c r="A93" s="589">
        <v>12</v>
      </c>
      <c r="B93" s="1584" t="s">
        <v>82</v>
      </c>
      <c r="C93" s="1485" t="str">
        <f t="shared" si="30"/>
        <v>Bob Fisher</v>
      </c>
      <c r="D93" s="587">
        <f t="shared" si="34"/>
        <v>40</v>
      </c>
      <c r="E93" s="586">
        <f t="shared" si="35"/>
        <v>10</v>
      </c>
      <c r="F93" s="586">
        <f t="shared" si="36"/>
        <v>18</v>
      </c>
      <c r="G93" s="586">
        <f t="shared" si="37"/>
        <v>1</v>
      </c>
      <c r="H93" s="585">
        <f t="shared" si="38"/>
        <v>0.45</v>
      </c>
      <c r="I93" s="584">
        <v>2</v>
      </c>
      <c r="J93" s="584">
        <v>0</v>
      </c>
      <c r="K93" s="584">
        <v>1</v>
      </c>
      <c r="L93" s="583"/>
      <c r="M93" s="400">
        <v>4</v>
      </c>
      <c r="N93" s="400">
        <v>3</v>
      </c>
      <c r="O93" s="400">
        <v>3</v>
      </c>
      <c r="P93" s="403"/>
      <c r="Q93" s="402">
        <v>2</v>
      </c>
      <c r="R93" s="398">
        <v>1</v>
      </c>
      <c r="S93" s="398">
        <v>2</v>
      </c>
      <c r="T93" s="397"/>
      <c r="U93" s="401">
        <v>2</v>
      </c>
      <c r="V93" s="400">
        <v>1</v>
      </c>
      <c r="W93" s="400">
        <v>2</v>
      </c>
      <c r="X93" s="399"/>
      <c r="Y93" s="398">
        <v>3</v>
      </c>
      <c r="Z93" s="398">
        <v>0</v>
      </c>
      <c r="AA93" s="398">
        <v>0</v>
      </c>
      <c r="AB93" s="397"/>
      <c r="AC93" s="544"/>
      <c r="AD93" s="401">
        <v>2</v>
      </c>
      <c r="AE93" s="400">
        <v>0</v>
      </c>
      <c r="AF93" s="400">
        <v>1</v>
      </c>
      <c r="AG93" s="399"/>
      <c r="AH93" s="402">
        <v>3</v>
      </c>
      <c r="AI93" s="398">
        <v>0</v>
      </c>
      <c r="AJ93" s="398">
        <v>1</v>
      </c>
      <c r="AK93" s="397"/>
      <c r="AL93" s="401">
        <v>2</v>
      </c>
      <c r="AM93" s="400">
        <v>0</v>
      </c>
      <c r="AN93" s="400">
        <v>1</v>
      </c>
      <c r="AO93" s="399"/>
      <c r="AP93" s="398">
        <v>3</v>
      </c>
      <c r="AQ93" s="398">
        <v>0</v>
      </c>
      <c r="AR93" s="398">
        <v>1</v>
      </c>
      <c r="AS93" s="397"/>
      <c r="AT93" s="401">
        <v>2</v>
      </c>
      <c r="AU93" s="400">
        <v>0</v>
      </c>
      <c r="AV93" s="400">
        <v>0</v>
      </c>
      <c r="AW93" s="399"/>
      <c r="AX93" s="398">
        <v>3</v>
      </c>
      <c r="AY93" s="398">
        <v>1</v>
      </c>
      <c r="AZ93" s="398">
        <v>1</v>
      </c>
      <c r="BA93" s="397">
        <v>1</v>
      </c>
      <c r="BB93" s="544"/>
      <c r="BC93" s="407"/>
      <c r="BD93" s="394"/>
      <c r="BE93" s="394"/>
      <c r="BF93" s="393"/>
      <c r="BG93" s="402">
        <v>2</v>
      </c>
      <c r="BH93" s="398">
        <v>1</v>
      </c>
      <c r="BI93" s="398">
        <v>1</v>
      </c>
      <c r="BJ93" s="397"/>
      <c r="BK93" s="401">
        <v>2</v>
      </c>
      <c r="BL93" s="400">
        <v>0</v>
      </c>
      <c r="BM93" s="400">
        <v>0</v>
      </c>
      <c r="BN93" s="399"/>
      <c r="BO93" s="402">
        <v>2</v>
      </c>
      <c r="BP93" s="398">
        <v>0</v>
      </c>
      <c r="BQ93" s="398">
        <v>0</v>
      </c>
      <c r="BR93" s="397"/>
      <c r="BS93" s="401">
        <v>6</v>
      </c>
      <c r="BT93" s="400">
        <v>3</v>
      </c>
      <c r="BU93" s="400">
        <v>4</v>
      </c>
      <c r="BV93" s="399"/>
    </row>
    <row r="94" spans="1:74">
      <c r="A94" s="582">
        <v>13</v>
      </c>
      <c r="B94" s="1523" t="s">
        <v>1767</v>
      </c>
      <c r="C94" s="1517" t="str">
        <f t="shared" si="30"/>
        <v>Travis Schusler</v>
      </c>
      <c r="D94" s="580">
        <f t="shared" si="34"/>
        <v>24</v>
      </c>
      <c r="E94" s="579">
        <f t="shared" si="35"/>
        <v>2</v>
      </c>
      <c r="F94" s="579">
        <f t="shared" si="36"/>
        <v>6</v>
      </c>
      <c r="G94" s="579">
        <f t="shared" si="37"/>
        <v>0</v>
      </c>
      <c r="H94" s="578">
        <f t="shared" si="38"/>
        <v>0.25</v>
      </c>
      <c r="I94" s="577">
        <v>2</v>
      </c>
      <c r="J94" s="577">
        <v>0</v>
      </c>
      <c r="K94" s="577">
        <v>0</v>
      </c>
      <c r="L94" s="576"/>
      <c r="M94" s="572">
        <v>2</v>
      </c>
      <c r="N94" s="572">
        <v>0</v>
      </c>
      <c r="O94" s="572">
        <v>1</v>
      </c>
      <c r="P94" s="575"/>
      <c r="Q94" s="574">
        <v>2</v>
      </c>
      <c r="R94" s="570">
        <v>0</v>
      </c>
      <c r="S94" s="570">
        <v>1</v>
      </c>
      <c r="T94" s="569"/>
      <c r="U94" s="573">
        <v>2</v>
      </c>
      <c r="V94" s="572">
        <v>0</v>
      </c>
      <c r="W94" s="572">
        <v>0</v>
      </c>
      <c r="X94" s="571"/>
      <c r="Y94" s="570">
        <v>2</v>
      </c>
      <c r="Z94" s="570">
        <v>0</v>
      </c>
      <c r="AA94" s="570">
        <v>1</v>
      </c>
      <c r="AB94" s="569"/>
      <c r="AC94" s="544"/>
      <c r="AD94" s="573">
        <v>2</v>
      </c>
      <c r="AE94" s="572">
        <v>0</v>
      </c>
      <c r="AF94" s="572">
        <v>1</v>
      </c>
      <c r="AG94" s="571"/>
      <c r="AH94" s="387"/>
      <c r="AI94" s="379"/>
      <c r="AJ94" s="379"/>
      <c r="AK94" s="378"/>
      <c r="AL94" s="573">
        <v>2</v>
      </c>
      <c r="AM94" s="572">
        <v>0</v>
      </c>
      <c r="AN94" s="572">
        <v>0</v>
      </c>
      <c r="AO94" s="571"/>
      <c r="AP94" s="379"/>
      <c r="AQ94" s="379"/>
      <c r="AR94" s="379"/>
      <c r="AS94" s="378"/>
      <c r="AT94" s="573">
        <v>2</v>
      </c>
      <c r="AU94" s="572">
        <v>1</v>
      </c>
      <c r="AV94" s="572">
        <v>1</v>
      </c>
      <c r="AW94" s="571"/>
      <c r="AX94" s="570">
        <v>2</v>
      </c>
      <c r="AY94" s="570">
        <v>0</v>
      </c>
      <c r="AZ94" s="570">
        <v>0</v>
      </c>
      <c r="BA94" s="569"/>
      <c r="BB94" s="544"/>
      <c r="BC94" s="573">
        <v>2</v>
      </c>
      <c r="BD94" s="572">
        <v>1</v>
      </c>
      <c r="BE94" s="572">
        <v>1</v>
      </c>
      <c r="BF94" s="571"/>
      <c r="BG94" s="838">
        <v>2</v>
      </c>
      <c r="BH94" s="837">
        <v>0</v>
      </c>
      <c r="BI94" s="837">
        <v>0</v>
      </c>
      <c r="BJ94" s="836"/>
      <c r="BK94" s="835" t="s">
        <v>1199</v>
      </c>
      <c r="BL94" s="834"/>
      <c r="BM94" s="834"/>
      <c r="BN94" s="833"/>
      <c r="BO94" s="574">
        <v>2</v>
      </c>
      <c r="BP94" s="570">
        <v>0</v>
      </c>
      <c r="BQ94" s="570">
        <v>0</v>
      </c>
      <c r="BR94" s="569"/>
      <c r="BS94" s="386"/>
      <c r="BT94" s="244"/>
      <c r="BU94" s="244"/>
      <c r="BV94" s="377"/>
    </row>
    <row r="95" spans="1:74" ht="13.8" thickBot="1">
      <c r="A95" s="568">
        <v>14</v>
      </c>
      <c r="B95" s="567" t="s">
        <v>1336</v>
      </c>
      <c r="C95" s="1488" t="str">
        <f t="shared" si="30"/>
        <v>Russ Shifferd</v>
      </c>
      <c r="D95" s="566">
        <f t="shared" si="34"/>
        <v>25</v>
      </c>
      <c r="E95" s="565">
        <f t="shared" si="35"/>
        <v>5</v>
      </c>
      <c r="F95" s="565">
        <f t="shared" si="36"/>
        <v>12</v>
      </c>
      <c r="G95" s="565">
        <f t="shared" si="37"/>
        <v>0</v>
      </c>
      <c r="H95" s="564">
        <f t="shared" si="38"/>
        <v>0.48</v>
      </c>
      <c r="I95" s="810"/>
      <c r="J95" s="810"/>
      <c r="K95" s="810"/>
      <c r="L95" s="809"/>
      <c r="M95" s="471"/>
      <c r="N95" s="471"/>
      <c r="O95" s="471"/>
      <c r="P95" s="832"/>
      <c r="Q95" s="507">
        <v>2</v>
      </c>
      <c r="R95" s="493">
        <v>0</v>
      </c>
      <c r="S95" s="493">
        <v>0</v>
      </c>
      <c r="T95" s="492"/>
      <c r="U95" s="506">
        <v>4</v>
      </c>
      <c r="V95" s="491">
        <v>1</v>
      </c>
      <c r="W95" s="491">
        <v>3</v>
      </c>
      <c r="X95" s="490"/>
      <c r="Y95" s="398">
        <v>3</v>
      </c>
      <c r="Z95" s="398">
        <v>0</v>
      </c>
      <c r="AA95" s="398">
        <v>0</v>
      </c>
      <c r="AB95" s="397"/>
      <c r="AC95" s="544"/>
      <c r="AD95" s="558">
        <v>2</v>
      </c>
      <c r="AE95" s="557">
        <v>0</v>
      </c>
      <c r="AF95" s="557">
        <v>1</v>
      </c>
      <c r="AG95" s="556"/>
      <c r="AH95" s="507">
        <v>2</v>
      </c>
      <c r="AI95" s="493">
        <v>1</v>
      </c>
      <c r="AJ95" s="493">
        <v>0</v>
      </c>
      <c r="AK95" s="492"/>
      <c r="AL95" s="831"/>
      <c r="AM95" s="830"/>
      <c r="AN95" s="830"/>
      <c r="AO95" s="829"/>
      <c r="AP95" s="396"/>
      <c r="AQ95" s="396"/>
      <c r="AR95" s="396"/>
      <c r="AS95" s="395"/>
      <c r="AT95" s="831"/>
      <c r="AU95" s="830"/>
      <c r="AV95" s="830"/>
      <c r="AW95" s="829"/>
      <c r="AX95" s="398">
        <v>5</v>
      </c>
      <c r="AY95" s="398">
        <v>2</v>
      </c>
      <c r="AZ95" s="398">
        <v>4</v>
      </c>
      <c r="BA95" s="397"/>
      <c r="BB95" s="544"/>
      <c r="BC95" s="401">
        <v>2</v>
      </c>
      <c r="BD95" s="400">
        <v>1</v>
      </c>
      <c r="BE95" s="400">
        <v>2</v>
      </c>
      <c r="BF95" s="399"/>
      <c r="BG95" s="707"/>
      <c r="BH95" s="706"/>
      <c r="BI95" s="706"/>
      <c r="BJ95" s="705"/>
      <c r="BK95" s="401">
        <v>2</v>
      </c>
      <c r="BL95" s="400">
        <v>0</v>
      </c>
      <c r="BM95" s="400">
        <v>0</v>
      </c>
      <c r="BN95" s="399"/>
      <c r="BO95" s="402">
        <v>3</v>
      </c>
      <c r="BP95" s="398">
        <v>0</v>
      </c>
      <c r="BQ95" s="398">
        <v>2</v>
      </c>
      <c r="BR95" s="397"/>
      <c r="BS95" s="401"/>
      <c r="BT95" s="400"/>
      <c r="BU95" s="400"/>
      <c r="BV95" s="399"/>
    </row>
    <row r="96" spans="1:74" ht="13.8" thickBot="1">
      <c r="A96" s="540"/>
      <c r="B96" s="555" t="s">
        <v>72</v>
      </c>
      <c r="C96" s="555" t="str">
        <f t="shared" si="30"/>
        <v>McCall</v>
      </c>
      <c r="D96" s="554">
        <f>SUM(D82:D95)</f>
        <v>774</v>
      </c>
      <c r="E96" s="553">
        <f>SUM(E82:E95)</f>
        <v>257</v>
      </c>
      <c r="F96" s="553">
        <f>SUM(F82:F95)</f>
        <v>408</v>
      </c>
      <c r="G96" s="553">
        <f>SUM(G82:G95)</f>
        <v>28</v>
      </c>
      <c r="H96" s="552">
        <f t="shared" si="38"/>
        <v>0.52713178294573648</v>
      </c>
      <c r="I96" s="548">
        <f t="shared" ref="I96:AB96" si="39">SUM(I82:I95)</f>
        <v>46</v>
      </c>
      <c r="J96" s="548">
        <f t="shared" si="39"/>
        <v>13</v>
      </c>
      <c r="K96" s="548">
        <f t="shared" si="39"/>
        <v>22</v>
      </c>
      <c r="L96" s="547">
        <f t="shared" si="39"/>
        <v>3</v>
      </c>
      <c r="M96" s="546">
        <f t="shared" si="39"/>
        <v>70</v>
      </c>
      <c r="N96" s="546">
        <f t="shared" si="39"/>
        <v>35</v>
      </c>
      <c r="O96" s="546">
        <f t="shared" si="39"/>
        <v>48</v>
      </c>
      <c r="P96" s="551">
        <f t="shared" si="39"/>
        <v>3</v>
      </c>
      <c r="Q96" s="550">
        <f t="shared" si="39"/>
        <v>42</v>
      </c>
      <c r="R96" s="548">
        <f t="shared" si="39"/>
        <v>17</v>
      </c>
      <c r="S96" s="548">
        <f t="shared" si="39"/>
        <v>23</v>
      </c>
      <c r="T96" s="547">
        <f t="shared" si="39"/>
        <v>1</v>
      </c>
      <c r="U96" s="546">
        <f t="shared" si="39"/>
        <v>51</v>
      </c>
      <c r="V96" s="546">
        <f t="shared" si="39"/>
        <v>13</v>
      </c>
      <c r="W96" s="546">
        <f t="shared" si="39"/>
        <v>27</v>
      </c>
      <c r="X96" s="545">
        <f t="shared" si="39"/>
        <v>0</v>
      </c>
      <c r="Y96" s="548">
        <f t="shared" si="39"/>
        <v>51</v>
      </c>
      <c r="Z96" s="548">
        <f t="shared" si="39"/>
        <v>19</v>
      </c>
      <c r="AA96" s="548">
        <f t="shared" si="39"/>
        <v>28</v>
      </c>
      <c r="AB96" s="547">
        <f t="shared" si="39"/>
        <v>1</v>
      </c>
      <c r="AC96" s="544"/>
      <c r="AD96" s="549">
        <f t="shared" ref="AD96:BA96" si="40">SUM(AD82:AD95)</f>
        <v>48</v>
      </c>
      <c r="AE96" s="546">
        <f t="shared" si="40"/>
        <v>7</v>
      </c>
      <c r="AF96" s="546">
        <f t="shared" si="40"/>
        <v>22</v>
      </c>
      <c r="AG96" s="545">
        <f t="shared" si="40"/>
        <v>2</v>
      </c>
      <c r="AH96" s="548">
        <f t="shared" si="40"/>
        <v>47</v>
      </c>
      <c r="AI96" s="548">
        <f t="shared" si="40"/>
        <v>13</v>
      </c>
      <c r="AJ96" s="548">
        <f t="shared" si="40"/>
        <v>23</v>
      </c>
      <c r="AK96" s="547">
        <f t="shared" si="40"/>
        <v>1</v>
      </c>
      <c r="AL96" s="546">
        <f t="shared" si="40"/>
        <v>50</v>
      </c>
      <c r="AM96" s="546">
        <f t="shared" si="40"/>
        <v>18</v>
      </c>
      <c r="AN96" s="546">
        <f t="shared" si="40"/>
        <v>27</v>
      </c>
      <c r="AO96" s="545">
        <f t="shared" si="40"/>
        <v>4</v>
      </c>
      <c r="AP96" s="548">
        <f t="shared" si="40"/>
        <v>39</v>
      </c>
      <c r="AQ96" s="548">
        <f t="shared" si="40"/>
        <v>4</v>
      </c>
      <c r="AR96" s="548">
        <f t="shared" si="40"/>
        <v>16</v>
      </c>
      <c r="AS96" s="547">
        <f t="shared" si="40"/>
        <v>0</v>
      </c>
      <c r="AT96" s="546">
        <f t="shared" si="40"/>
        <v>48</v>
      </c>
      <c r="AU96" s="546">
        <f t="shared" si="40"/>
        <v>18</v>
      </c>
      <c r="AV96" s="546">
        <f t="shared" si="40"/>
        <v>25</v>
      </c>
      <c r="AW96" s="545">
        <f t="shared" si="40"/>
        <v>3</v>
      </c>
      <c r="AX96" s="543">
        <f t="shared" si="40"/>
        <v>52</v>
      </c>
      <c r="AY96" s="542">
        <f t="shared" si="40"/>
        <v>20</v>
      </c>
      <c r="AZ96" s="542">
        <f t="shared" si="40"/>
        <v>32</v>
      </c>
      <c r="BA96" s="541">
        <f t="shared" si="40"/>
        <v>2</v>
      </c>
      <c r="BB96" s="544"/>
      <c r="BC96" s="543">
        <f t="shared" ref="BC96:BV96" si="41">SUM(BC82:BC95)</f>
        <v>43</v>
      </c>
      <c r="BD96" s="542">
        <f t="shared" si="41"/>
        <v>15</v>
      </c>
      <c r="BE96" s="542">
        <f t="shared" si="41"/>
        <v>21</v>
      </c>
      <c r="BF96" s="541">
        <f t="shared" si="41"/>
        <v>0</v>
      </c>
      <c r="BG96" s="548">
        <f t="shared" si="41"/>
        <v>46</v>
      </c>
      <c r="BH96" s="548">
        <f t="shared" si="41"/>
        <v>15</v>
      </c>
      <c r="BI96" s="548">
        <f t="shared" si="41"/>
        <v>23</v>
      </c>
      <c r="BJ96" s="547">
        <f t="shared" si="41"/>
        <v>0</v>
      </c>
      <c r="BK96" s="543">
        <f t="shared" si="41"/>
        <v>45</v>
      </c>
      <c r="BL96" s="542">
        <f t="shared" si="41"/>
        <v>11</v>
      </c>
      <c r="BM96" s="542">
        <f t="shared" si="41"/>
        <v>20</v>
      </c>
      <c r="BN96" s="541">
        <f t="shared" si="41"/>
        <v>2</v>
      </c>
      <c r="BO96" s="543">
        <f t="shared" si="41"/>
        <v>38</v>
      </c>
      <c r="BP96" s="542">
        <f t="shared" si="41"/>
        <v>12</v>
      </c>
      <c r="BQ96" s="542">
        <f t="shared" si="41"/>
        <v>16</v>
      </c>
      <c r="BR96" s="541">
        <f t="shared" si="41"/>
        <v>1</v>
      </c>
      <c r="BS96" s="543">
        <f t="shared" si="41"/>
        <v>58</v>
      </c>
      <c r="BT96" s="542">
        <f t="shared" si="41"/>
        <v>27</v>
      </c>
      <c r="BU96" s="542">
        <f t="shared" si="41"/>
        <v>35</v>
      </c>
      <c r="BV96" s="541">
        <f t="shared" si="41"/>
        <v>5</v>
      </c>
    </row>
    <row r="97" spans="1:74" ht="16.2" thickBot="1">
      <c r="A97" s="540"/>
      <c r="B97" s="540"/>
      <c r="C97" s="540" t="str">
        <f t="shared" si="30"/>
        <v/>
      </c>
      <c r="D97" s="1916" t="s">
        <v>1296</v>
      </c>
      <c r="E97" s="1917"/>
      <c r="F97" s="1917"/>
      <c r="G97" s="1917"/>
      <c r="H97" s="1918"/>
      <c r="I97" s="1909">
        <v>13</v>
      </c>
      <c r="J97" s="1910"/>
      <c r="K97" s="1910"/>
      <c r="L97" s="1911"/>
      <c r="M97" s="1909">
        <v>13</v>
      </c>
      <c r="N97" s="1910"/>
      <c r="O97" s="1910"/>
      <c r="P97" s="1911"/>
      <c r="Q97" s="1909">
        <v>13.33</v>
      </c>
      <c r="R97" s="1910"/>
      <c r="S97" s="1910"/>
      <c r="T97" s="1911"/>
      <c r="U97" s="1909">
        <v>13.25</v>
      </c>
      <c r="V97" s="1910"/>
      <c r="W97" s="1910"/>
      <c r="X97" s="1911"/>
      <c r="Y97" s="1909">
        <v>13.2</v>
      </c>
      <c r="Z97" s="1910"/>
      <c r="AA97" s="1910"/>
      <c r="AB97" s="1911"/>
      <c r="AC97" s="539"/>
      <c r="AD97" s="1926">
        <v>13</v>
      </c>
      <c r="AE97" s="1910"/>
      <c r="AF97" s="1910"/>
      <c r="AG97" s="1911"/>
      <c r="AH97" s="1909">
        <v>13</v>
      </c>
      <c r="AI97" s="1910"/>
      <c r="AJ97" s="1910"/>
      <c r="AK97" s="1911"/>
      <c r="AL97" s="1975">
        <v>13</v>
      </c>
      <c r="AM97" s="1976"/>
      <c r="AN97" s="1976"/>
      <c r="AO97" s="1977"/>
      <c r="AP97" s="1909">
        <v>12.6</v>
      </c>
      <c r="AQ97" s="1910"/>
      <c r="AR97" s="1910"/>
      <c r="AS97" s="1911"/>
      <c r="AT97" s="1909">
        <v>12.7</v>
      </c>
      <c r="AU97" s="1910"/>
      <c r="AV97" s="1910"/>
      <c r="AW97" s="1911"/>
      <c r="AX97" s="1909">
        <v>12.7</v>
      </c>
      <c r="AY97" s="1910"/>
      <c r="AZ97" s="1910"/>
      <c r="BA97" s="1911"/>
      <c r="BB97" s="539"/>
      <c r="BC97" s="1926">
        <v>12.7</v>
      </c>
      <c r="BD97" s="1910"/>
      <c r="BE97" s="1910"/>
      <c r="BF97" s="1911"/>
      <c r="BG97" s="1909">
        <v>12.5</v>
      </c>
      <c r="BH97" s="1910"/>
      <c r="BI97" s="1910"/>
      <c r="BJ97" s="1911"/>
      <c r="BK97" s="1909">
        <v>12.46</v>
      </c>
      <c r="BL97" s="1910"/>
      <c r="BM97" s="1910"/>
      <c r="BN97" s="1911"/>
      <c r="BO97" s="1909">
        <v>12.5</v>
      </c>
      <c r="BP97" s="1910"/>
      <c r="BQ97" s="1910"/>
      <c r="BR97" s="1911"/>
      <c r="BS97" s="1962">
        <v>12.5</v>
      </c>
      <c r="BT97" s="1963"/>
      <c r="BU97" s="1963"/>
      <c r="BV97" s="1964"/>
    </row>
    <row r="98" spans="1:74" ht="13.8" thickBot="1">
      <c r="A98" s="540"/>
      <c r="B98" s="540"/>
      <c r="C98" s="540" t="str">
        <f t="shared" si="30"/>
        <v/>
      </c>
      <c r="D98" s="540"/>
      <c r="E98" s="540"/>
      <c r="F98" s="540"/>
      <c r="G98" s="540"/>
      <c r="H98" s="540"/>
      <c r="I98" s="540"/>
      <c r="J98" s="540"/>
      <c r="K98" s="540"/>
      <c r="L98" s="540"/>
      <c r="M98" s="540"/>
      <c r="N98" s="540"/>
      <c r="O98" s="540"/>
      <c r="P98" s="540"/>
      <c r="Q98" s="540"/>
      <c r="R98" s="540"/>
      <c r="S98" s="540"/>
      <c r="T98" s="540"/>
      <c r="U98" s="540"/>
      <c r="V98" s="540"/>
      <c r="W98" s="540"/>
      <c r="X98" s="540"/>
      <c r="Y98" s="540"/>
      <c r="Z98" s="540"/>
      <c r="AA98" s="540"/>
      <c r="AB98" s="540"/>
      <c r="AC98" s="610"/>
      <c r="AD98" s="540"/>
      <c r="AE98" s="540"/>
      <c r="AF98" s="540"/>
      <c r="AG98" s="540"/>
      <c r="AH98" s="540"/>
      <c r="AI98" s="540"/>
      <c r="AJ98" s="540"/>
      <c r="AK98" s="540"/>
      <c r="AL98" s="540"/>
      <c r="AM98" s="540"/>
      <c r="AN98" s="540"/>
      <c r="AO98" s="540"/>
      <c r="AP98" s="540"/>
      <c r="AQ98" s="540"/>
      <c r="AR98" s="540"/>
      <c r="AS98" s="540"/>
      <c r="AT98" s="540"/>
      <c r="AU98" s="540"/>
      <c r="AV98" s="540"/>
      <c r="AW98" s="540"/>
      <c r="AX98" s="540"/>
      <c r="AY98" s="540"/>
      <c r="AZ98" s="540"/>
      <c r="BA98" s="540"/>
      <c r="BB98" s="610"/>
      <c r="BC98" s="540"/>
      <c r="BD98" s="540"/>
      <c r="BE98" s="540"/>
      <c r="BF98" s="540"/>
      <c r="BG98" s="540"/>
      <c r="BH98" s="540"/>
      <c r="BI98" s="540"/>
      <c r="BJ98" s="540"/>
      <c r="BK98" s="540"/>
      <c r="BL98" s="540"/>
      <c r="BM98" s="540"/>
      <c r="BN98" s="540"/>
      <c r="BO98" s="540"/>
      <c r="BP98" s="540"/>
      <c r="BQ98" s="540"/>
      <c r="BR98" s="540"/>
      <c r="BS98" s="540"/>
      <c r="BT98" s="540"/>
      <c r="BU98" s="540"/>
      <c r="BV98" s="540"/>
    </row>
    <row r="99" spans="1:74" ht="23.4" thickBot="1">
      <c r="A99" s="1950">
        <v>6</v>
      </c>
      <c r="B99" s="1940" t="s">
        <v>48</v>
      </c>
      <c r="C99" s="1276" t="str">
        <f t="shared" si="30"/>
        <v>Brunson</v>
      </c>
      <c r="D99" s="1913">
        <v>2010</v>
      </c>
      <c r="E99" s="1914"/>
      <c r="F99" s="1914"/>
      <c r="G99" s="1914"/>
      <c r="H99" s="1915"/>
      <c r="I99" s="1955" t="s">
        <v>1109</v>
      </c>
      <c r="J99" s="1956"/>
      <c r="K99" s="1956"/>
      <c r="L99" s="1957"/>
      <c r="M99" s="1958" t="s">
        <v>1108</v>
      </c>
      <c r="N99" s="1959"/>
      <c r="O99" s="1959"/>
      <c r="P99" s="1960"/>
      <c r="Q99" s="1955" t="s">
        <v>1107</v>
      </c>
      <c r="R99" s="1956"/>
      <c r="S99" s="1956"/>
      <c r="T99" s="1957"/>
      <c r="U99" s="1958" t="s">
        <v>1106</v>
      </c>
      <c r="V99" s="1959"/>
      <c r="W99" s="1959"/>
      <c r="X99" s="1960"/>
      <c r="Y99" s="1955" t="s">
        <v>1104</v>
      </c>
      <c r="Z99" s="1956"/>
      <c r="AA99" s="1956"/>
      <c r="AB99" s="1957"/>
      <c r="AC99" s="609"/>
      <c r="AD99" s="1961" t="s">
        <v>1103</v>
      </c>
      <c r="AE99" s="1959"/>
      <c r="AF99" s="1959"/>
      <c r="AG99" s="1960"/>
      <c r="AH99" s="1955" t="s">
        <v>1102</v>
      </c>
      <c r="AI99" s="1956"/>
      <c r="AJ99" s="1956"/>
      <c r="AK99" s="1957"/>
      <c r="AL99" s="1958" t="s">
        <v>1105</v>
      </c>
      <c r="AM99" s="1959"/>
      <c r="AN99" s="1959"/>
      <c r="AO99" s="1960"/>
      <c r="AP99" s="1955" t="s">
        <v>1101</v>
      </c>
      <c r="AQ99" s="1956"/>
      <c r="AR99" s="1956"/>
      <c r="AS99" s="1957"/>
      <c r="AT99" s="1958" t="s">
        <v>1100</v>
      </c>
      <c r="AU99" s="1959"/>
      <c r="AV99" s="1959"/>
      <c r="AW99" s="1960"/>
      <c r="AX99" s="1955" t="s">
        <v>1099</v>
      </c>
      <c r="AY99" s="1956"/>
      <c r="AZ99" s="1956"/>
      <c r="BA99" s="1957"/>
      <c r="BB99" s="609"/>
      <c r="BC99" s="1961" t="s">
        <v>1098</v>
      </c>
      <c r="BD99" s="1959"/>
      <c r="BE99" s="1959"/>
      <c r="BF99" s="1960"/>
      <c r="BG99" s="1965" t="s">
        <v>1096</v>
      </c>
      <c r="BH99" s="1966"/>
      <c r="BI99" s="1966"/>
      <c r="BJ99" s="1967"/>
      <c r="BK99" s="1968" t="s">
        <v>1095</v>
      </c>
      <c r="BL99" s="1969"/>
      <c r="BM99" s="1969"/>
      <c r="BN99" s="1970"/>
      <c r="BO99" s="1965" t="s">
        <v>1094</v>
      </c>
      <c r="BP99" s="1966"/>
      <c r="BQ99" s="1966"/>
      <c r="BR99" s="1967"/>
      <c r="BS99" s="1968" t="s">
        <v>1097</v>
      </c>
      <c r="BT99" s="1969"/>
      <c r="BU99" s="1969"/>
      <c r="BV99" s="1974"/>
    </row>
    <row r="100" spans="1:74" ht="23.4" thickBot="1">
      <c r="A100" s="1950"/>
      <c r="B100" s="1940"/>
      <c r="C100" s="1276" t="str">
        <f t="shared" si="30"/>
        <v/>
      </c>
      <c r="D100" s="605" t="s">
        <v>268</v>
      </c>
      <c r="E100" s="605" t="s">
        <v>1092</v>
      </c>
      <c r="F100" s="605" t="s">
        <v>267</v>
      </c>
      <c r="G100" s="605" t="s">
        <v>266</v>
      </c>
      <c r="H100" s="604" t="s">
        <v>265</v>
      </c>
      <c r="I100" s="605" t="s">
        <v>268</v>
      </c>
      <c r="J100" s="605" t="s">
        <v>1092</v>
      </c>
      <c r="K100" s="605" t="s">
        <v>267</v>
      </c>
      <c r="L100" s="604" t="s">
        <v>266</v>
      </c>
      <c r="M100" s="603" t="s">
        <v>268</v>
      </c>
      <c r="N100" s="603" t="s">
        <v>1092</v>
      </c>
      <c r="O100" s="603" t="s">
        <v>267</v>
      </c>
      <c r="P100" s="607" t="s">
        <v>266</v>
      </c>
      <c r="Q100" s="606" t="s">
        <v>268</v>
      </c>
      <c r="R100" s="605" t="s">
        <v>1092</v>
      </c>
      <c r="S100" s="605" t="s">
        <v>267</v>
      </c>
      <c r="T100" s="604" t="s">
        <v>266</v>
      </c>
      <c r="U100" s="603" t="s">
        <v>268</v>
      </c>
      <c r="V100" s="603" t="s">
        <v>1092</v>
      </c>
      <c r="W100" s="603" t="s">
        <v>267</v>
      </c>
      <c r="X100" s="607" t="s">
        <v>266</v>
      </c>
      <c r="Y100" s="704" t="s">
        <v>268</v>
      </c>
      <c r="Z100" s="603" t="s">
        <v>1092</v>
      </c>
      <c r="AA100" s="603" t="s">
        <v>267</v>
      </c>
      <c r="AB100" s="602" t="s">
        <v>266</v>
      </c>
      <c r="AC100" s="544"/>
      <c r="AD100" s="606" t="s">
        <v>268</v>
      </c>
      <c r="AE100" s="605" t="s">
        <v>1092</v>
      </c>
      <c r="AF100" s="605" t="s">
        <v>267</v>
      </c>
      <c r="AG100" s="604" t="s">
        <v>266</v>
      </c>
      <c r="AH100" s="603" t="s">
        <v>268</v>
      </c>
      <c r="AI100" s="603" t="s">
        <v>1092</v>
      </c>
      <c r="AJ100" s="603" t="s">
        <v>267</v>
      </c>
      <c r="AK100" s="602" t="s">
        <v>266</v>
      </c>
      <c r="AL100" s="603" t="s">
        <v>268</v>
      </c>
      <c r="AM100" s="603" t="s">
        <v>1092</v>
      </c>
      <c r="AN100" s="603" t="s">
        <v>267</v>
      </c>
      <c r="AO100" s="602" t="s">
        <v>266</v>
      </c>
      <c r="AP100" s="603" t="s">
        <v>268</v>
      </c>
      <c r="AQ100" s="603" t="s">
        <v>1092</v>
      </c>
      <c r="AR100" s="603" t="s">
        <v>267</v>
      </c>
      <c r="AS100" s="602" t="s">
        <v>266</v>
      </c>
      <c r="AT100" s="603" t="s">
        <v>268</v>
      </c>
      <c r="AU100" s="603" t="s">
        <v>1092</v>
      </c>
      <c r="AV100" s="603" t="s">
        <v>267</v>
      </c>
      <c r="AW100" s="602" t="s">
        <v>266</v>
      </c>
      <c r="AX100" s="605" t="s">
        <v>268</v>
      </c>
      <c r="AY100" s="605" t="s">
        <v>1092</v>
      </c>
      <c r="AZ100" s="605" t="s">
        <v>267</v>
      </c>
      <c r="BA100" s="604" t="s">
        <v>266</v>
      </c>
      <c r="BB100" s="544"/>
      <c r="BC100" s="606" t="s">
        <v>268</v>
      </c>
      <c r="BD100" s="605" t="s">
        <v>1092</v>
      </c>
      <c r="BE100" s="605" t="s">
        <v>267</v>
      </c>
      <c r="BF100" s="604" t="s">
        <v>266</v>
      </c>
      <c r="BG100" s="603" t="s">
        <v>268</v>
      </c>
      <c r="BH100" s="603" t="s">
        <v>1092</v>
      </c>
      <c r="BI100" s="603" t="s">
        <v>267</v>
      </c>
      <c r="BJ100" s="602" t="s">
        <v>266</v>
      </c>
      <c r="BK100" s="605" t="s">
        <v>268</v>
      </c>
      <c r="BL100" s="605" t="s">
        <v>1092</v>
      </c>
      <c r="BM100" s="605" t="s">
        <v>267</v>
      </c>
      <c r="BN100" s="604" t="s">
        <v>266</v>
      </c>
      <c r="BO100" s="603" t="s">
        <v>268</v>
      </c>
      <c r="BP100" s="603" t="s">
        <v>1092</v>
      </c>
      <c r="BQ100" s="603" t="s">
        <v>267</v>
      </c>
      <c r="BR100" s="602" t="s">
        <v>266</v>
      </c>
      <c r="BS100" s="605" t="s">
        <v>268</v>
      </c>
      <c r="BT100" s="605" t="s">
        <v>1092</v>
      </c>
      <c r="BU100" s="605" t="s">
        <v>267</v>
      </c>
      <c r="BV100" s="604" t="s">
        <v>266</v>
      </c>
    </row>
    <row r="101" spans="1:74">
      <c r="A101" s="601">
        <v>1</v>
      </c>
      <c r="B101" s="600" t="s">
        <v>47</v>
      </c>
      <c r="C101" s="1517" t="str">
        <f t="shared" si="30"/>
        <v>Ron Brunson</v>
      </c>
      <c r="D101" s="580">
        <f t="shared" ref="D101:D114" si="42">SUM(I101,M101,Q101,U101,Y101,AD101,AH101,AL101,AP101,AT101,AX101,BC101,BG101,BK101,BO101,BS101)</f>
        <v>67</v>
      </c>
      <c r="E101" s="579">
        <f t="shared" ref="E101:E114" si="43">SUM(J101,N101,R101,V101,Z101,AE101,AI101,AM101,AQ101,AU101,AY101,BD101,BH101,BL101,BT101,BP101)</f>
        <v>28</v>
      </c>
      <c r="F101" s="579">
        <f t="shared" ref="F101:F114" si="44">SUM(K101,O101,S101,W101,AA101,AF101,AJ101,AN101,AR101,AV101,AZ101,BE101,BI101,BM101,BU101,BQ101)</f>
        <v>39</v>
      </c>
      <c r="G101" s="579">
        <f t="shared" ref="G101:G114" si="45">SUM(L101,P101,T101,X101,AB101,AG101,AK101,AO101,AS101,AW101,BA101,BF101,BJ101,BN101,BV101,BR101)</f>
        <v>0</v>
      </c>
      <c r="H101" s="578">
        <f t="shared" ref="H101:H115" si="46">(F101/D101)</f>
        <v>0.58208955223880599</v>
      </c>
      <c r="I101" s="577">
        <v>3</v>
      </c>
      <c r="J101" s="577">
        <v>1</v>
      </c>
      <c r="K101" s="577">
        <v>1</v>
      </c>
      <c r="L101" s="576"/>
      <c r="M101" s="828">
        <v>5</v>
      </c>
      <c r="N101" s="827">
        <v>3</v>
      </c>
      <c r="O101" s="827">
        <v>5</v>
      </c>
      <c r="P101" s="826"/>
      <c r="Q101" s="272">
        <v>4</v>
      </c>
      <c r="R101" s="240">
        <v>0</v>
      </c>
      <c r="S101" s="240">
        <v>1</v>
      </c>
      <c r="T101" s="270"/>
      <c r="U101" s="599">
        <v>6</v>
      </c>
      <c r="V101" s="598">
        <v>4</v>
      </c>
      <c r="W101" s="598">
        <v>5</v>
      </c>
      <c r="X101" s="597"/>
      <c r="Y101" s="596">
        <v>3</v>
      </c>
      <c r="Z101" s="595">
        <v>0</v>
      </c>
      <c r="AA101" s="595">
        <v>1</v>
      </c>
      <c r="AB101" s="594"/>
      <c r="AC101" s="544"/>
      <c r="AD101" s="274">
        <v>5</v>
      </c>
      <c r="AE101" s="239">
        <v>3</v>
      </c>
      <c r="AF101" s="239">
        <v>4</v>
      </c>
      <c r="AG101" s="269"/>
      <c r="AH101" s="596">
        <v>5</v>
      </c>
      <c r="AI101" s="595">
        <v>0</v>
      </c>
      <c r="AJ101" s="595">
        <v>2</v>
      </c>
      <c r="AK101" s="594"/>
      <c r="AL101" s="599">
        <v>6</v>
      </c>
      <c r="AM101" s="598">
        <v>3</v>
      </c>
      <c r="AN101" s="598">
        <v>3</v>
      </c>
      <c r="AO101" s="597"/>
      <c r="AP101" s="596">
        <v>6</v>
      </c>
      <c r="AQ101" s="595">
        <v>2</v>
      </c>
      <c r="AR101" s="595">
        <v>4</v>
      </c>
      <c r="AS101" s="594"/>
      <c r="AT101" s="599">
        <v>5</v>
      </c>
      <c r="AU101" s="598">
        <v>3</v>
      </c>
      <c r="AV101" s="598">
        <v>4</v>
      </c>
      <c r="AW101" s="597"/>
      <c r="AX101" s="379"/>
      <c r="AY101" s="379"/>
      <c r="AZ101" s="379"/>
      <c r="BA101" s="378"/>
      <c r="BB101" s="544"/>
      <c r="BC101" s="274">
        <v>6</v>
      </c>
      <c r="BD101" s="239">
        <v>4</v>
      </c>
      <c r="BE101" s="239">
        <v>3</v>
      </c>
      <c r="BF101" s="269"/>
      <c r="BG101" s="596">
        <v>3</v>
      </c>
      <c r="BH101" s="825">
        <v>1</v>
      </c>
      <c r="BI101" s="595">
        <v>1</v>
      </c>
      <c r="BJ101" s="594"/>
      <c r="BK101" s="274">
        <v>6</v>
      </c>
      <c r="BL101" s="239">
        <v>3</v>
      </c>
      <c r="BM101" s="239">
        <v>3</v>
      </c>
      <c r="BN101" s="269"/>
      <c r="BO101" s="596">
        <v>4</v>
      </c>
      <c r="BP101" s="595">
        <v>1</v>
      </c>
      <c r="BQ101" s="595">
        <v>2</v>
      </c>
      <c r="BR101" s="594"/>
      <c r="BS101" s="386"/>
      <c r="BT101" s="244"/>
      <c r="BU101" s="244"/>
      <c r="BV101" s="377"/>
    </row>
    <row r="102" spans="1:74">
      <c r="A102" s="589">
        <v>2</v>
      </c>
      <c r="B102" s="588" t="s">
        <v>20</v>
      </c>
      <c r="C102" s="1485" t="str">
        <f t="shared" si="30"/>
        <v>Mike Burke</v>
      </c>
      <c r="D102" s="587">
        <f t="shared" si="42"/>
        <v>68</v>
      </c>
      <c r="E102" s="586">
        <f t="shared" si="43"/>
        <v>23</v>
      </c>
      <c r="F102" s="586">
        <f t="shared" si="44"/>
        <v>38</v>
      </c>
      <c r="G102" s="586">
        <f t="shared" si="45"/>
        <v>4</v>
      </c>
      <c r="H102" s="585">
        <f t="shared" si="46"/>
        <v>0.55882352941176472</v>
      </c>
      <c r="I102" s="584">
        <v>4</v>
      </c>
      <c r="J102" s="584">
        <v>0</v>
      </c>
      <c r="K102" s="584">
        <v>1</v>
      </c>
      <c r="L102" s="583"/>
      <c r="M102" s="820">
        <v>5</v>
      </c>
      <c r="N102" s="714">
        <v>3</v>
      </c>
      <c r="O102" s="714">
        <v>4</v>
      </c>
      <c r="P102" s="819"/>
      <c r="Q102" s="402">
        <v>4</v>
      </c>
      <c r="R102" s="398">
        <v>0</v>
      </c>
      <c r="S102" s="398">
        <v>2</v>
      </c>
      <c r="T102" s="397"/>
      <c r="U102" s="401">
        <v>6</v>
      </c>
      <c r="V102" s="400">
        <v>3</v>
      </c>
      <c r="W102" s="400">
        <v>4</v>
      </c>
      <c r="X102" s="399">
        <v>1</v>
      </c>
      <c r="Y102" s="402">
        <v>3</v>
      </c>
      <c r="Z102" s="398">
        <v>0</v>
      </c>
      <c r="AA102" s="398">
        <v>1</v>
      </c>
      <c r="AB102" s="397"/>
      <c r="AC102" s="544"/>
      <c r="AD102" s="401">
        <v>5</v>
      </c>
      <c r="AE102" s="400">
        <v>2</v>
      </c>
      <c r="AF102" s="400">
        <v>4</v>
      </c>
      <c r="AG102" s="399">
        <v>1</v>
      </c>
      <c r="AH102" s="402">
        <v>5</v>
      </c>
      <c r="AI102" s="398">
        <v>1</v>
      </c>
      <c r="AJ102" s="398">
        <v>2</v>
      </c>
      <c r="AK102" s="397"/>
      <c r="AL102" s="407"/>
      <c r="AM102" s="394"/>
      <c r="AN102" s="394"/>
      <c r="AO102" s="393"/>
      <c r="AP102" s="402">
        <v>6</v>
      </c>
      <c r="AQ102" s="398">
        <v>4</v>
      </c>
      <c r="AR102" s="398">
        <v>5</v>
      </c>
      <c r="AS102" s="397"/>
      <c r="AT102" s="401">
        <v>4</v>
      </c>
      <c r="AU102" s="400">
        <v>1</v>
      </c>
      <c r="AV102" s="400">
        <v>1</v>
      </c>
      <c r="AW102" s="399"/>
      <c r="AX102" s="398">
        <v>6</v>
      </c>
      <c r="AY102" s="398">
        <v>2</v>
      </c>
      <c r="AZ102" s="398">
        <v>4</v>
      </c>
      <c r="BA102" s="397"/>
      <c r="BB102" s="544"/>
      <c r="BC102" s="401">
        <v>5</v>
      </c>
      <c r="BD102" s="400">
        <v>4</v>
      </c>
      <c r="BE102" s="400">
        <v>4</v>
      </c>
      <c r="BF102" s="399">
        <v>1</v>
      </c>
      <c r="BG102" s="402">
        <v>4</v>
      </c>
      <c r="BH102" s="235">
        <v>1</v>
      </c>
      <c r="BI102" s="398">
        <v>1</v>
      </c>
      <c r="BJ102" s="397"/>
      <c r="BK102" s="401">
        <v>6</v>
      </c>
      <c r="BL102" s="400">
        <v>2</v>
      </c>
      <c r="BM102" s="400">
        <v>3</v>
      </c>
      <c r="BN102" s="399">
        <v>1</v>
      </c>
      <c r="BO102" s="402">
        <v>5</v>
      </c>
      <c r="BP102" s="398">
        <v>0</v>
      </c>
      <c r="BQ102" s="398">
        <v>2</v>
      </c>
      <c r="BR102" s="397"/>
      <c r="BS102" s="407"/>
      <c r="BT102" s="394"/>
      <c r="BU102" s="394"/>
      <c r="BV102" s="393"/>
    </row>
    <row r="103" spans="1:74">
      <c r="A103" s="582">
        <v>3</v>
      </c>
      <c r="B103" s="590" t="s">
        <v>69</v>
      </c>
      <c r="C103" s="1517" t="str">
        <f t="shared" si="30"/>
        <v>Kyle Fritz</v>
      </c>
      <c r="D103" s="580">
        <f t="shared" si="42"/>
        <v>67</v>
      </c>
      <c r="E103" s="579">
        <f t="shared" si="43"/>
        <v>24</v>
      </c>
      <c r="F103" s="579">
        <f t="shared" si="44"/>
        <v>30</v>
      </c>
      <c r="G103" s="579">
        <f t="shared" si="45"/>
        <v>1</v>
      </c>
      <c r="H103" s="578">
        <f t="shared" si="46"/>
        <v>0.44776119402985076</v>
      </c>
      <c r="I103" s="577">
        <v>4</v>
      </c>
      <c r="J103" s="577">
        <v>1</v>
      </c>
      <c r="K103" s="577">
        <v>1</v>
      </c>
      <c r="L103" s="576"/>
      <c r="M103" s="818">
        <v>4</v>
      </c>
      <c r="N103" s="712">
        <v>4</v>
      </c>
      <c r="O103" s="712">
        <v>2</v>
      </c>
      <c r="P103" s="817"/>
      <c r="Q103" s="272">
        <v>2</v>
      </c>
      <c r="R103" s="240">
        <v>1</v>
      </c>
      <c r="S103" s="240">
        <v>0</v>
      </c>
      <c r="T103" s="270"/>
      <c r="U103" s="274">
        <v>6</v>
      </c>
      <c r="V103" s="239">
        <v>2</v>
      </c>
      <c r="W103" s="239">
        <v>2</v>
      </c>
      <c r="X103" s="269"/>
      <c r="Y103" s="272">
        <v>3</v>
      </c>
      <c r="Z103" s="240">
        <v>0</v>
      </c>
      <c r="AA103" s="240">
        <v>1</v>
      </c>
      <c r="AB103" s="270"/>
      <c r="AC103" s="544"/>
      <c r="AD103" s="274">
        <v>4</v>
      </c>
      <c r="AE103" s="239">
        <v>2</v>
      </c>
      <c r="AF103" s="239">
        <v>2</v>
      </c>
      <c r="AG103" s="269"/>
      <c r="AH103" s="272">
        <v>5</v>
      </c>
      <c r="AI103" s="240">
        <v>2</v>
      </c>
      <c r="AJ103" s="240">
        <v>2</v>
      </c>
      <c r="AK103" s="270"/>
      <c r="AL103" s="274">
        <v>5</v>
      </c>
      <c r="AM103" s="239">
        <v>1</v>
      </c>
      <c r="AN103" s="239">
        <v>2</v>
      </c>
      <c r="AO103" s="269"/>
      <c r="AP103" s="272">
        <v>6</v>
      </c>
      <c r="AQ103" s="240">
        <v>2</v>
      </c>
      <c r="AR103" s="240">
        <v>4</v>
      </c>
      <c r="AS103" s="270"/>
      <c r="AT103" s="274">
        <v>3</v>
      </c>
      <c r="AU103" s="239">
        <v>0</v>
      </c>
      <c r="AV103" s="239">
        <v>0</v>
      </c>
      <c r="AW103" s="269"/>
      <c r="AX103" s="240">
        <v>6</v>
      </c>
      <c r="AY103" s="240">
        <v>3</v>
      </c>
      <c r="AZ103" s="240">
        <v>3</v>
      </c>
      <c r="BA103" s="270"/>
      <c r="BB103" s="544"/>
      <c r="BC103" s="274">
        <v>5</v>
      </c>
      <c r="BD103" s="239">
        <v>1</v>
      </c>
      <c r="BE103" s="239">
        <v>3</v>
      </c>
      <c r="BF103" s="269"/>
      <c r="BG103" s="272">
        <v>4</v>
      </c>
      <c r="BH103" s="570">
        <v>0</v>
      </c>
      <c r="BI103" s="240">
        <v>3</v>
      </c>
      <c r="BJ103" s="270"/>
      <c r="BK103" s="274">
        <v>6</v>
      </c>
      <c r="BL103" s="239">
        <v>2</v>
      </c>
      <c r="BM103" s="239">
        <v>2</v>
      </c>
      <c r="BN103" s="269">
        <v>1</v>
      </c>
      <c r="BO103" s="272">
        <v>4</v>
      </c>
      <c r="BP103" s="240">
        <v>3</v>
      </c>
      <c r="BQ103" s="240">
        <v>3</v>
      </c>
      <c r="BR103" s="270"/>
      <c r="BS103" s="386"/>
      <c r="BT103" s="244"/>
      <c r="BU103" s="244"/>
      <c r="BV103" s="377"/>
    </row>
    <row r="104" spans="1:74">
      <c r="A104" s="824">
        <v>4</v>
      </c>
      <c r="B104" s="1470" t="s">
        <v>49</v>
      </c>
      <c r="C104" s="1485" t="str">
        <f t="shared" si="30"/>
        <v>Lou Columbus</v>
      </c>
      <c r="D104" s="517">
        <f t="shared" si="42"/>
        <v>79</v>
      </c>
      <c r="E104" s="516">
        <f t="shared" si="43"/>
        <v>29</v>
      </c>
      <c r="F104" s="516">
        <f t="shared" si="44"/>
        <v>50</v>
      </c>
      <c r="G104" s="516">
        <f t="shared" si="45"/>
        <v>3</v>
      </c>
      <c r="H104" s="515">
        <f t="shared" si="46"/>
        <v>0.63291139240506333</v>
      </c>
      <c r="I104" s="584">
        <v>5</v>
      </c>
      <c r="J104" s="584">
        <v>2</v>
      </c>
      <c r="K104" s="584">
        <v>4</v>
      </c>
      <c r="L104" s="583"/>
      <c r="M104" s="714">
        <v>6</v>
      </c>
      <c r="N104" s="714">
        <v>3</v>
      </c>
      <c r="O104" s="714">
        <v>3</v>
      </c>
      <c r="P104" s="713"/>
      <c r="Q104" s="282">
        <v>3</v>
      </c>
      <c r="R104" s="235">
        <v>1</v>
      </c>
      <c r="S104" s="235">
        <v>2</v>
      </c>
      <c r="T104" s="281"/>
      <c r="U104" s="400">
        <v>6</v>
      </c>
      <c r="V104" s="400">
        <v>2</v>
      </c>
      <c r="W104" s="400">
        <v>3</v>
      </c>
      <c r="X104" s="399">
        <v>2</v>
      </c>
      <c r="Y104" s="398">
        <v>3</v>
      </c>
      <c r="Z104" s="398">
        <v>1</v>
      </c>
      <c r="AA104" s="398">
        <v>1</v>
      </c>
      <c r="AB104" s="397"/>
      <c r="AC104" s="369"/>
      <c r="AD104" s="401">
        <v>5</v>
      </c>
      <c r="AE104" s="400">
        <v>1</v>
      </c>
      <c r="AF104" s="400">
        <v>2</v>
      </c>
      <c r="AG104" s="399"/>
      <c r="AH104" s="398">
        <v>5</v>
      </c>
      <c r="AI104" s="398">
        <v>2</v>
      </c>
      <c r="AJ104" s="398">
        <v>4</v>
      </c>
      <c r="AK104" s="397"/>
      <c r="AL104" s="400">
        <v>6</v>
      </c>
      <c r="AM104" s="400">
        <v>2</v>
      </c>
      <c r="AN104" s="400">
        <v>3</v>
      </c>
      <c r="AO104" s="399"/>
      <c r="AP104" s="396"/>
      <c r="AQ104" s="396"/>
      <c r="AR104" s="396"/>
      <c r="AS104" s="395"/>
      <c r="AT104" s="400">
        <v>4</v>
      </c>
      <c r="AU104" s="400">
        <v>2</v>
      </c>
      <c r="AV104" s="400">
        <v>2</v>
      </c>
      <c r="AW104" s="399"/>
      <c r="AX104" s="398">
        <v>6</v>
      </c>
      <c r="AY104" s="398">
        <v>3</v>
      </c>
      <c r="AZ104" s="398">
        <v>4</v>
      </c>
      <c r="BA104" s="397"/>
      <c r="BB104" s="369"/>
      <c r="BC104" s="401">
        <v>5</v>
      </c>
      <c r="BD104" s="400">
        <v>2</v>
      </c>
      <c r="BE104" s="400">
        <v>3</v>
      </c>
      <c r="BF104" s="399"/>
      <c r="BG104" s="398">
        <v>5</v>
      </c>
      <c r="BH104" s="398">
        <v>0</v>
      </c>
      <c r="BI104" s="398">
        <v>3</v>
      </c>
      <c r="BJ104" s="450"/>
      <c r="BK104" s="401">
        <v>6</v>
      </c>
      <c r="BL104" s="400">
        <v>4</v>
      </c>
      <c r="BM104" s="400">
        <v>5</v>
      </c>
      <c r="BN104" s="399">
        <v>1</v>
      </c>
      <c r="BO104" s="398">
        <v>4</v>
      </c>
      <c r="BP104" s="398">
        <v>0</v>
      </c>
      <c r="BQ104" s="398">
        <v>2</v>
      </c>
      <c r="BR104" s="450"/>
      <c r="BS104" s="573">
        <v>10</v>
      </c>
      <c r="BT104" s="572">
        <v>4</v>
      </c>
      <c r="BU104" s="572">
        <v>9</v>
      </c>
      <c r="BV104" s="571"/>
    </row>
    <row r="105" spans="1:74">
      <c r="A105" s="582">
        <v>5</v>
      </c>
      <c r="B105" s="590" t="s">
        <v>234</v>
      </c>
      <c r="C105" s="1517" t="str">
        <f t="shared" si="30"/>
        <v>Mike Bendle</v>
      </c>
      <c r="D105" s="580">
        <f t="shared" si="42"/>
        <v>65</v>
      </c>
      <c r="E105" s="579">
        <f t="shared" si="43"/>
        <v>19</v>
      </c>
      <c r="F105" s="579">
        <f t="shared" si="44"/>
        <v>36</v>
      </c>
      <c r="G105" s="579">
        <f t="shared" si="45"/>
        <v>2</v>
      </c>
      <c r="H105" s="578">
        <f t="shared" si="46"/>
        <v>0.55384615384615388</v>
      </c>
      <c r="I105" s="577">
        <v>4</v>
      </c>
      <c r="J105" s="577">
        <v>0</v>
      </c>
      <c r="K105" s="577">
        <v>1</v>
      </c>
      <c r="L105" s="576"/>
      <c r="M105" s="818">
        <v>5</v>
      </c>
      <c r="N105" s="712">
        <v>3</v>
      </c>
      <c r="O105" s="712">
        <v>3</v>
      </c>
      <c r="P105" s="817"/>
      <c r="Q105" s="272">
        <v>2</v>
      </c>
      <c r="R105" s="240">
        <v>2</v>
      </c>
      <c r="S105" s="240">
        <v>1</v>
      </c>
      <c r="T105" s="270"/>
      <c r="U105" s="274">
        <v>6</v>
      </c>
      <c r="V105" s="239">
        <v>3</v>
      </c>
      <c r="W105" s="239">
        <v>5</v>
      </c>
      <c r="X105" s="269"/>
      <c r="Y105" s="272">
        <v>4</v>
      </c>
      <c r="Z105" s="240">
        <v>0</v>
      </c>
      <c r="AA105" s="240">
        <v>1</v>
      </c>
      <c r="AB105" s="270"/>
      <c r="AC105" s="544"/>
      <c r="AD105" s="274">
        <v>5</v>
      </c>
      <c r="AE105" s="239">
        <v>1</v>
      </c>
      <c r="AF105" s="239">
        <v>4</v>
      </c>
      <c r="AG105" s="269"/>
      <c r="AH105" s="272">
        <v>3</v>
      </c>
      <c r="AI105" s="240">
        <v>1</v>
      </c>
      <c r="AJ105" s="240">
        <v>1</v>
      </c>
      <c r="AK105" s="270"/>
      <c r="AL105" s="274">
        <v>6</v>
      </c>
      <c r="AM105" s="239">
        <v>1</v>
      </c>
      <c r="AN105" s="239">
        <v>2</v>
      </c>
      <c r="AO105" s="269"/>
      <c r="AP105" s="272">
        <v>6</v>
      </c>
      <c r="AQ105" s="240">
        <v>2</v>
      </c>
      <c r="AR105" s="240">
        <v>5</v>
      </c>
      <c r="AS105" s="270"/>
      <c r="AT105" s="274">
        <v>4</v>
      </c>
      <c r="AU105" s="239">
        <v>1</v>
      </c>
      <c r="AV105" s="239">
        <v>3</v>
      </c>
      <c r="AW105" s="269"/>
      <c r="AX105" s="240">
        <v>6</v>
      </c>
      <c r="AY105" s="240">
        <v>1</v>
      </c>
      <c r="AZ105" s="240">
        <v>4</v>
      </c>
      <c r="BA105" s="270"/>
      <c r="BB105" s="544"/>
      <c r="BC105" s="274">
        <v>6</v>
      </c>
      <c r="BD105" s="239">
        <v>2</v>
      </c>
      <c r="BE105" s="239">
        <v>2</v>
      </c>
      <c r="BF105" s="269"/>
      <c r="BG105" s="387"/>
      <c r="BH105" s="379"/>
      <c r="BI105" s="379"/>
      <c r="BJ105" s="378"/>
      <c r="BK105" s="274">
        <v>6</v>
      </c>
      <c r="BL105" s="239">
        <v>2</v>
      </c>
      <c r="BM105" s="239">
        <v>4</v>
      </c>
      <c r="BN105" s="269">
        <v>2</v>
      </c>
      <c r="BO105" s="272">
        <v>2</v>
      </c>
      <c r="BP105" s="240">
        <v>0</v>
      </c>
      <c r="BQ105" s="240">
        <v>0</v>
      </c>
      <c r="BR105" s="270"/>
      <c r="BS105" s="386"/>
      <c r="BT105" s="244"/>
      <c r="BU105" s="244"/>
      <c r="BV105" s="377"/>
    </row>
    <row r="106" spans="1:74">
      <c r="A106" s="589">
        <v>6</v>
      </c>
      <c r="B106" s="588" t="s">
        <v>7</v>
      </c>
      <c r="C106" s="1485" t="str">
        <f t="shared" si="30"/>
        <v>Dusty Miller</v>
      </c>
      <c r="D106" s="587">
        <f t="shared" si="42"/>
        <v>74</v>
      </c>
      <c r="E106" s="586">
        <f t="shared" si="43"/>
        <v>21</v>
      </c>
      <c r="F106" s="586">
        <f t="shared" si="44"/>
        <v>40</v>
      </c>
      <c r="G106" s="586">
        <f t="shared" si="45"/>
        <v>2</v>
      </c>
      <c r="H106" s="585">
        <f t="shared" si="46"/>
        <v>0.54054054054054057</v>
      </c>
      <c r="I106" s="584">
        <v>3</v>
      </c>
      <c r="J106" s="584">
        <v>1</v>
      </c>
      <c r="K106" s="584">
        <v>2</v>
      </c>
      <c r="L106" s="583"/>
      <c r="M106" s="820">
        <v>4</v>
      </c>
      <c r="N106" s="714">
        <v>2</v>
      </c>
      <c r="O106" s="714">
        <v>2</v>
      </c>
      <c r="P106" s="819">
        <v>1</v>
      </c>
      <c r="Q106" s="402">
        <v>4</v>
      </c>
      <c r="R106" s="398">
        <v>0</v>
      </c>
      <c r="S106" s="398">
        <v>2</v>
      </c>
      <c r="T106" s="397"/>
      <c r="U106" s="401">
        <v>3</v>
      </c>
      <c r="V106" s="400">
        <v>0</v>
      </c>
      <c r="W106" s="400">
        <v>1</v>
      </c>
      <c r="X106" s="399"/>
      <c r="Y106" s="402">
        <v>3</v>
      </c>
      <c r="Z106" s="398">
        <v>1</v>
      </c>
      <c r="AA106" s="398">
        <v>1</v>
      </c>
      <c r="AB106" s="397"/>
      <c r="AC106" s="544"/>
      <c r="AD106" s="401">
        <v>5</v>
      </c>
      <c r="AE106" s="400">
        <v>1</v>
      </c>
      <c r="AF106" s="400">
        <v>4</v>
      </c>
      <c r="AG106" s="399"/>
      <c r="AH106" s="402">
        <v>3</v>
      </c>
      <c r="AI106" s="398">
        <v>0</v>
      </c>
      <c r="AJ106" s="398">
        <v>1</v>
      </c>
      <c r="AK106" s="397"/>
      <c r="AL106" s="401">
        <v>5</v>
      </c>
      <c r="AM106" s="400">
        <v>2</v>
      </c>
      <c r="AN106" s="400">
        <v>4</v>
      </c>
      <c r="AO106" s="399"/>
      <c r="AP106" s="402">
        <v>6</v>
      </c>
      <c r="AQ106" s="398">
        <v>3</v>
      </c>
      <c r="AR106" s="398">
        <v>4</v>
      </c>
      <c r="AS106" s="397"/>
      <c r="AT106" s="401">
        <v>5</v>
      </c>
      <c r="AU106" s="400">
        <v>1</v>
      </c>
      <c r="AV106" s="400">
        <v>1</v>
      </c>
      <c r="AW106" s="399"/>
      <c r="AX106" s="398">
        <v>5</v>
      </c>
      <c r="AY106" s="398">
        <v>2</v>
      </c>
      <c r="AZ106" s="398">
        <v>2</v>
      </c>
      <c r="BA106" s="397"/>
      <c r="BB106" s="544"/>
      <c r="BC106" s="401">
        <v>5</v>
      </c>
      <c r="BD106" s="400">
        <v>1</v>
      </c>
      <c r="BE106" s="400">
        <v>1</v>
      </c>
      <c r="BF106" s="399"/>
      <c r="BG106" s="823">
        <v>2</v>
      </c>
      <c r="BH106" s="822">
        <v>0</v>
      </c>
      <c r="BI106" s="822">
        <v>0</v>
      </c>
      <c r="BJ106" s="821"/>
      <c r="BK106" s="401">
        <v>6</v>
      </c>
      <c r="BL106" s="400">
        <v>3</v>
      </c>
      <c r="BM106" s="400">
        <v>6</v>
      </c>
      <c r="BN106" s="399">
        <v>1</v>
      </c>
      <c r="BO106" s="402">
        <v>5</v>
      </c>
      <c r="BP106" s="398">
        <v>1</v>
      </c>
      <c r="BQ106" s="398">
        <v>3</v>
      </c>
      <c r="BR106" s="397"/>
      <c r="BS106" s="401">
        <v>10</v>
      </c>
      <c r="BT106" s="400">
        <v>3</v>
      </c>
      <c r="BU106" s="400">
        <v>6</v>
      </c>
      <c r="BV106" s="399"/>
    </row>
    <row r="107" spans="1:74">
      <c r="A107" s="582">
        <v>7</v>
      </c>
      <c r="B107" s="593" t="s">
        <v>1248</v>
      </c>
      <c r="C107" s="1517" t="str">
        <f t="shared" si="30"/>
        <v>Ed Buxton</v>
      </c>
      <c r="D107" s="580">
        <f t="shared" si="42"/>
        <v>52</v>
      </c>
      <c r="E107" s="579">
        <f t="shared" si="43"/>
        <v>17</v>
      </c>
      <c r="F107" s="579">
        <f t="shared" si="44"/>
        <v>29</v>
      </c>
      <c r="G107" s="579">
        <f t="shared" si="45"/>
        <v>0</v>
      </c>
      <c r="H107" s="578">
        <f t="shared" si="46"/>
        <v>0.55769230769230771</v>
      </c>
      <c r="I107" s="577">
        <v>4</v>
      </c>
      <c r="J107" s="577">
        <v>3</v>
      </c>
      <c r="K107" s="577">
        <v>4</v>
      </c>
      <c r="L107" s="576"/>
      <c r="M107" s="818">
        <v>5</v>
      </c>
      <c r="N107" s="712">
        <v>3</v>
      </c>
      <c r="O107" s="712">
        <v>4</v>
      </c>
      <c r="P107" s="817"/>
      <c r="Q107" s="272">
        <v>3</v>
      </c>
      <c r="R107" s="240">
        <v>0</v>
      </c>
      <c r="S107" s="240">
        <v>2</v>
      </c>
      <c r="T107" s="270"/>
      <c r="U107" s="274">
        <v>6</v>
      </c>
      <c r="V107" s="239">
        <v>2</v>
      </c>
      <c r="W107" s="239">
        <v>4</v>
      </c>
      <c r="X107" s="269"/>
      <c r="Y107" s="272">
        <v>4</v>
      </c>
      <c r="Z107" s="240">
        <v>0</v>
      </c>
      <c r="AA107" s="240">
        <v>0</v>
      </c>
      <c r="AB107" s="270"/>
      <c r="AC107" s="544"/>
      <c r="AD107" s="386"/>
      <c r="AE107" s="244"/>
      <c r="AF107" s="244"/>
      <c r="AG107" s="377"/>
      <c r="AH107" s="272">
        <v>4</v>
      </c>
      <c r="AI107" s="240">
        <v>1</v>
      </c>
      <c r="AJ107" s="240">
        <v>1</v>
      </c>
      <c r="AK107" s="270"/>
      <c r="AL107" s="386"/>
      <c r="AM107" s="244"/>
      <c r="AN107" s="244"/>
      <c r="AO107" s="377"/>
      <c r="AP107" s="272">
        <v>6</v>
      </c>
      <c r="AQ107" s="240">
        <v>3</v>
      </c>
      <c r="AR107" s="240">
        <v>3</v>
      </c>
      <c r="AS107" s="270"/>
      <c r="AT107" s="274">
        <v>3</v>
      </c>
      <c r="AU107" s="239">
        <v>1</v>
      </c>
      <c r="AV107" s="239">
        <v>3</v>
      </c>
      <c r="AW107" s="269"/>
      <c r="AX107" s="379"/>
      <c r="AY107" s="379"/>
      <c r="AZ107" s="379"/>
      <c r="BA107" s="378"/>
      <c r="BB107" s="544"/>
      <c r="BC107" s="573">
        <v>1</v>
      </c>
      <c r="BD107" s="572">
        <v>1</v>
      </c>
      <c r="BE107" s="572">
        <v>0</v>
      </c>
      <c r="BF107" s="571"/>
      <c r="BG107" s="272">
        <v>4</v>
      </c>
      <c r="BH107" s="240">
        <v>0</v>
      </c>
      <c r="BI107" s="240">
        <v>1</v>
      </c>
      <c r="BJ107" s="270"/>
      <c r="BK107" s="386"/>
      <c r="BL107" s="244"/>
      <c r="BM107" s="244"/>
      <c r="BN107" s="377"/>
      <c r="BO107" s="272">
        <v>5</v>
      </c>
      <c r="BP107" s="240">
        <v>1</v>
      </c>
      <c r="BQ107" s="240">
        <v>3</v>
      </c>
      <c r="BR107" s="270"/>
      <c r="BS107" s="573">
        <v>7</v>
      </c>
      <c r="BT107" s="572">
        <v>2</v>
      </c>
      <c r="BU107" s="572">
        <v>4</v>
      </c>
      <c r="BV107" s="571"/>
    </row>
    <row r="108" spans="1:74">
      <c r="A108" s="589">
        <v>8</v>
      </c>
      <c r="B108" s="588" t="s">
        <v>155</v>
      </c>
      <c r="C108" s="1485" t="str">
        <f t="shared" si="30"/>
        <v>Ron Biggs</v>
      </c>
      <c r="D108" s="587">
        <f t="shared" si="42"/>
        <v>55</v>
      </c>
      <c r="E108" s="586">
        <f t="shared" si="43"/>
        <v>21</v>
      </c>
      <c r="F108" s="586">
        <f t="shared" si="44"/>
        <v>39</v>
      </c>
      <c r="G108" s="586">
        <f t="shared" si="45"/>
        <v>0</v>
      </c>
      <c r="H108" s="585">
        <f t="shared" si="46"/>
        <v>0.70909090909090911</v>
      </c>
      <c r="I108" s="584">
        <v>2</v>
      </c>
      <c r="J108" s="584">
        <v>1</v>
      </c>
      <c r="K108" s="584">
        <v>2</v>
      </c>
      <c r="L108" s="583"/>
      <c r="M108" s="820">
        <v>4</v>
      </c>
      <c r="N108" s="714">
        <v>1</v>
      </c>
      <c r="O108" s="714">
        <v>4</v>
      </c>
      <c r="P108" s="819"/>
      <c r="Q108" s="402">
        <v>4</v>
      </c>
      <c r="R108" s="398">
        <v>0</v>
      </c>
      <c r="S108" s="398">
        <v>1</v>
      </c>
      <c r="T108" s="397"/>
      <c r="U108" s="401">
        <v>6</v>
      </c>
      <c r="V108" s="400">
        <v>4</v>
      </c>
      <c r="W108" s="400">
        <v>4</v>
      </c>
      <c r="X108" s="399"/>
      <c r="Y108" s="402">
        <v>3</v>
      </c>
      <c r="Z108" s="398">
        <v>0</v>
      </c>
      <c r="AA108" s="398">
        <v>1</v>
      </c>
      <c r="AB108" s="397"/>
      <c r="AC108" s="544"/>
      <c r="AD108" s="401">
        <v>5</v>
      </c>
      <c r="AE108" s="400">
        <v>1</v>
      </c>
      <c r="AF108" s="400">
        <v>2</v>
      </c>
      <c r="AG108" s="399"/>
      <c r="AH108" s="402">
        <v>4</v>
      </c>
      <c r="AI108" s="398">
        <v>2</v>
      </c>
      <c r="AJ108" s="398">
        <v>4</v>
      </c>
      <c r="AK108" s="397"/>
      <c r="AL108" s="401">
        <v>3</v>
      </c>
      <c r="AM108" s="400">
        <v>1</v>
      </c>
      <c r="AN108" s="400">
        <v>2</v>
      </c>
      <c r="AO108" s="399"/>
      <c r="AP108" s="408"/>
      <c r="AQ108" s="396"/>
      <c r="AR108" s="396"/>
      <c r="AS108" s="395"/>
      <c r="AT108" s="407"/>
      <c r="AU108" s="394"/>
      <c r="AV108" s="394"/>
      <c r="AW108" s="393"/>
      <c r="AX108" s="398">
        <v>4</v>
      </c>
      <c r="AY108" s="398">
        <v>1</v>
      </c>
      <c r="AZ108" s="398">
        <v>3</v>
      </c>
      <c r="BA108" s="397"/>
      <c r="BB108" s="544"/>
      <c r="BC108" s="401">
        <v>4</v>
      </c>
      <c r="BD108" s="400">
        <v>2</v>
      </c>
      <c r="BE108" s="400">
        <v>3</v>
      </c>
      <c r="BF108" s="399"/>
      <c r="BG108" s="402">
        <v>4</v>
      </c>
      <c r="BH108" s="235">
        <v>1</v>
      </c>
      <c r="BI108" s="398">
        <v>3</v>
      </c>
      <c r="BJ108" s="397"/>
      <c r="BK108" s="401">
        <v>5</v>
      </c>
      <c r="BL108" s="400">
        <v>3</v>
      </c>
      <c r="BM108" s="400">
        <v>4</v>
      </c>
      <c r="BN108" s="399"/>
      <c r="BO108" s="408"/>
      <c r="BP108" s="396"/>
      <c r="BQ108" s="396"/>
      <c r="BR108" s="395"/>
      <c r="BS108" s="401">
        <v>7</v>
      </c>
      <c r="BT108" s="400">
        <v>4</v>
      </c>
      <c r="BU108" s="400">
        <v>6</v>
      </c>
      <c r="BV108" s="399"/>
    </row>
    <row r="109" spans="1:74">
      <c r="A109" s="582">
        <v>9</v>
      </c>
      <c r="B109" s="593" t="s">
        <v>247</v>
      </c>
      <c r="C109" s="1517" t="str">
        <f t="shared" si="30"/>
        <v>Bob Brunson</v>
      </c>
      <c r="D109" s="580">
        <f t="shared" si="42"/>
        <v>58</v>
      </c>
      <c r="E109" s="579">
        <f t="shared" si="43"/>
        <v>17</v>
      </c>
      <c r="F109" s="579">
        <f t="shared" si="44"/>
        <v>23</v>
      </c>
      <c r="G109" s="579">
        <f t="shared" si="45"/>
        <v>0</v>
      </c>
      <c r="H109" s="578">
        <f t="shared" si="46"/>
        <v>0.39655172413793105</v>
      </c>
      <c r="I109" s="577">
        <v>4</v>
      </c>
      <c r="J109" s="577">
        <v>0</v>
      </c>
      <c r="K109" s="577">
        <v>1</v>
      </c>
      <c r="L109" s="576"/>
      <c r="M109" s="818">
        <v>3</v>
      </c>
      <c r="N109" s="712">
        <v>1</v>
      </c>
      <c r="O109" s="712">
        <v>1</v>
      </c>
      <c r="P109" s="817"/>
      <c r="Q109" s="574">
        <v>3</v>
      </c>
      <c r="R109" s="570">
        <v>0</v>
      </c>
      <c r="S109" s="570">
        <v>0</v>
      </c>
      <c r="T109" s="569"/>
      <c r="U109" s="274">
        <v>3</v>
      </c>
      <c r="V109" s="239">
        <v>1</v>
      </c>
      <c r="W109" s="239">
        <v>2</v>
      </c>
      <c r="X109" s="269"/>
      <c r="Y109" s="272">
        <v>2</v>
      </c>
      <c r="Z109" s="240">
        <v>1</v>
      </c>
      <c r="AA109" s="240">
        <v>1</v>
      </c>
      <c r="AB109" s="270"/>
      <c r="AC109" s="544"/>
      <c r="AD109" s="573">
        <v>4</v>
      </c>
      <c r="AE109" s="572">
        <v>1</v>
      </c>
      <c r="AF109" s="572">
        <v>1</v>
      </c>
      <c r="AG109" s="571"/>
      <c r="AH109" s="574">
        <v>1</v>
      </c>
      <c r="AI109" s="570">
        <v>0</v>
      </c>
      <c r="AJ109" s="570">
        <v>0</v>
      </c>
      <c r="AK109" s="569"/>
      <c r="AL109" s="573">
        <v>4</v>
      </c>
      <c r="AM109" s="572">
        <v>2</v>
      </c>
      <c r="AN109" s="572">
        <v>1</v>
      </c>
      <c r="AO109" s="571"/>
      <c r="AP109" s="574">
        <v>5</v>
      </c>
      <c r="AQ109" s="570">
        <v>3</v>
      </c>
      <c r="AR109" s="570">
        <v>2</v>
      </c>
      <c r="AS109" s="569"/>
      <c r="AT109" s="274">
        <v>2</v>
      </c>
      <c r="AU109" s="239">
        <v>0</v>
      </c>
      <c r="AV109" s="239">
        <v>0</v>
      </c>
      <c r="AW109" s="269"/>
      <c r="AX109" s="240">
        <v>4</v>
      </c>
      <c r="AY109" s="240">
        <v>1</v>
      </c>
      <c r="AZ109" s="240">
        <v>2</v>
      </c>
      <c r="BA109" s="270"/>
      <c r="BB109" s="544"/>
      <c r="BC109" s="274">
        <v>3</v>
      </c>
      <c r="BD109" s="239">
        <v>0</v>
      </c>
      <c r="BE109" s="239">
        <v>2</v>
      </c>
      <c r="BF109" s="269"/>
      <c r="BG109" s="272">
        <v>4</v>
      </c>
      <c r="BH109" s="240">
        <v>0</v>
      </c>
      <c r="BI109" s="240">
        <v>3</v>
      </c>
      <c r="BJ109" s="270"/>
      <c r="BK109" s="274">
        <v>5</v>
      </c>
      <c r="BL109" s="239">
        <v>2</v>
      </c>
      <c r="BM109" s="239">
        <v>2</v>
      </c>
      <c r="BN109" s="269"/>
      <c r="BO109" s="574">
        <v>4</v>
      </c>
      <c r="BP109" s="570">
        <v>3</v>
      </c>
      <c r="BQ109" s="570">
        <v>4</v>
      </c>
      <c r="BR109" s="569"/>
      <c r="BS109" s="573">
        <v>7</v>
      </c>
      <c r="BT109" s="572">
        <v>2</v>
      </c>
      <c r="BU109" s="572">
        <v>1</v>
      </c>
      <c r="BV109" s="571"/>
    </row>
    <row r="110" spans="1:74">
      <c r="A110" s="589">
        <v>10</v>
      </c>
      <c r="B110" s="588" t="s">
        <v>35</v>
      </c>
      <c r="C110" s="1485" t="str">
        <f t="shared" si="30"/>
        <v>Rodd Cunningham</v>
      </c>
      <c r="D110" s="587">
        <f t="shared" si="42"/>
        <v>61</v>
      </c>
      <c r="E110" s="586">
        <f t="shared" si="43"/>
        <v>20</v>
      </c>
      <c r="F110" s="586">
        <f t="shared" si="44"/>
        <v>38</v>
      </c>
      <c r="G110" s="586">
        <f t="shared" si="45"/>
        <v>0</v>
      </c>
      <c r="H110" s="585">
        <f t="shared" si="46"/>
        <v>0.62295081967213117</v>
      </c>
      <c r="I110" s="584">
        <v>4</v>
      </c>
      <c r="J110" s="584">
        <v>3</v>
      </c>
      <c r="K110" s="584">
        <v>2</v>
      </c>
      <c r="L110" s="583"/>
      <c r="M110" s="820">
        <v>5</v>
      </c>
      <c r="N110" s="714">
        <v>0</v>
      </c>
      <c r="O110" s="714">
        <v>1</v>
      </c>
      <c r="P110" s="819"/>
      <c r="Q110" s="402">
        <v>1</v>
      </c>
      <c r="R110" s="398">
        <v>0</v>
      </c>
      <c r="S110" s="398">
        <v>1</v>
      </c>
      <c r="T110" s="397"/>
      <c r="U110" s="401">
        <v>6</v>
      </c>
      <c r="V110" s="400">
        <v>4</v>
      </c>
      <c r="W110" s="400">
        <v>5</v>
      </c>
      <c r="X110" s="399"/>
      <c r="Y110" s="402">
        <v>3</v>
      </c>
      <c r="Z110" s="398">
        <v>0</v>
      </c>
      <c r="AA110" s="398">
        <v>2</v>
      </c>
      <c r="AB110" s="397"/>
      <c r="AC110" s="544"/>
      <c r="AD110" s="401">
        <v>4</v>
      </c>
      <c r="AE110" s="400">
        <v>1</v>
      </c>
      <c r="AF110" s="400">
        <v>3</v>
      </c>
      <c r="AG110" s="399"/>
      <c r="AH110" s="402">
        <v>4</v>
      </c>
      <c r="AI110" s="398">
        <v>1</v>
      </c>
      <c r="AJ110" s="398">
        <v>3</v>
      </c>
      <c r="AK110" s="397"/>
      <c r="AL110" s="401">
        <v>5</v>
      </c>
      <c r="AM110" s="400">
        <v>2</v>
      </c>
      <c r="AN110" s="400">
        <v>3</v>
      </c>
      <c r="AO110" s="399"/>
      <c r="AP110" s="402">
        <v>4</v>
      </c>
      <c r="AQ110" s="398">
        <v>2</v>
      </c>
      <c r="AR110" s="398">
        <v>2</v>
      </c>
      <c r="AS110" s="397"/>
      <c r="AT110" s="401">
        <v>4</v>
      </c>
      <c r="AU110" s="400">
        <v>0</v>
      </c>
      <c r="AV110" s="400">
        <v>3</v>
      </c>
      <c r="AW110" s="399"/>
      <c r="AX110" s="396"/>
      <c r="AY110" s="396"/>
      <c r="AZ110" s="396"/>
      <c r="BA110" s="395"/>
      <c r="BB110" s="544"/>
      <c r="BC110" s="401">
        <v>4</v>
      </c>
      <c r="BD110" s="400">
        <v>1</v>
      </c>
      <c r="BE110" s="400">
        <v>3</v>
      </c>
      <c r="BF110" s="399"/>
      <c r="BG110" s="402">
        <v>4</v>
      </c>
      <c r="BH110" s="398">
        <v>2</v>
      </c>
      <c r="BI110" s="398">
        <v>3</v>
      </c>
      <c r="BJ110" s="397"/>
      <c r="BK110" s="407"/>
      <c r="BL110" s="394"/>
      <c r="BM110" s="394"/>
      <c r="BN110" s="393"/>
      <c r="BO110" s="402">
        <v>5</v>
      </c>
      <c r="BP110" s="398">
        <v>1</v>
      </c>
      <c r="BQ110" s="398">
        <v>3</v>
      </c>
      <c r="BR110" s="397"/>
      <c r="BS110" s="401">
        <v>8</v>
      </c>
      <c r="BT110" s="400">
        <v>3</v>
      </c>
      <c r="BU110" s="400">
        <v>4</v>
      </c>
      <c r="BV110" s="399"/>
    </row>
    <row r="111" spans="1:74">
      <c r="A111" s="582">
        <v>11</v>
      </c>
      <c r="B111" s="590" t="s">
        <v>1233</v>
      </c>
      <c r="C111" s="1517" t="str">
        <f t="shared" si="30"/>
        <v>Jim Wolski</v>
      </c>
      <c r="D111" s="580">
        <f t="shared" si="42"/>
        <v>51</v>
      </c>
      <c r="E111" s="579">
        <f t="shared" si="43"/>
        <v>11</v>
      </c>
      <c r="F111" s="579">
        <f t="shared" si="44"/>
        <v>22</v>
      </c>
      <c r="G111" s="579">
        <f t="shared" si="45"/>
        <v>0</v>
      </c>
      <c r="H111" s="578">
        <f t="shared" si="46"/>
        <v>0.43137254901960786</v>
      </c>
      <c r="I111" s="577">
        <v>2</v>
      </c>
      <c r="J111" s="577">
        <v>0</v>
      </c>
      <c r="K111" s="577">
        <v>2</v>
      </c>
      <c r="L111" s="576"/>
      <c r="M111" s="818">
        <v>5</v>
      </c>
      <c r="N111" s="712">
        <v>1</v>
      </c>
      <c r="O111" s="712">
        <v>3</v>
      </c>
      <c r="P111" s="817"/>
      <c r="Q111" s="272">
        <v>4</v>
      </c>
      <c r="R111" s="240">
        <v>0</v>
      </c>
      <c r="S111" s="240">
        <v>0</v>
      </c>
      <c r="T111" s="270"/>
      <c r="U111" s="573">
        <v>2</v>
      </c>
      <c r="V111" s="572">
        <v>0</v>
      </c>
      <c r="W111" s="572">
        <v>1</v>
      </c>
      <c r="X111" s="571"/>
      <c r="Y111" s="272">
        <v>1</v>
      </c>
      <c r="Z111" s="240">
        <v>1</v>
      </c>
      <c r="AA111" s="240">
        <v>1</v>
      </c>
      <c r="AB111" s="270"/>
      <c r="AC111" s="544"/>
      <c r="AD111" s="274">
        <v>2</v>
      </c>
      <c r="AE111" s="239">
        <v>0</v>
      </c>
      <c r="AF111" s="239">
        <v>1</v>
      </c>
      <c r="AG111" s="269"/>
      <c r="AH111" s="272">
        <v>4</v>
      </c>
      <c r="AI111" s="240">
        <v>2</v>
      </c>
      <c r="AJ111" s="240">
        <v>3</v>
      </c>
      <c r="AK111" s="270"/>
      <c r="AL111" s="274">
        <v>3</v>
      </c>
      <c r="AM111" s="239">
        <v>1</v>
      </c>
      <c r="AN111" s="239">
        <v>1</v>
      </c>
      <c r="AO111" s="269"/>
      <c r="AP111" s="272">
        <v>6</v>
      </c>
      <c r="AQ111" s="240">
        <v>2</v>
      </c>
      <c r="AR111" s="240">
        <v>3</v>
      </c>
      <c r="AS111" s="270"/>
      <c r="AT111" s="274">
        <v>2</v>
      </c>
      <c r="AU111" s="239">
        <v>0</v>
      </c>
      <c r="AV111" s="239">
        <v>0</v>
      </c>
      <c r="AW111" s="269"/>
      <c r="AX111" s="240">
        <v>5</v>
      </c>
      <c r="AY111" s="240">
        <v>1</v>
      </c>
      <c r="AZ111" s="240">
        <v>0</v>
      </c>
      <c r="BA111" s="270"/>
      <c r="BB111" s="544"/>
      <c r="BC111" s="573">
        <v>2</v>
      </c>
      <c r="BD111" s="572">
        <v>0</v>
      </c>
      <c r="BE111" s="572">
        <v>2</v>
      </c>
      <c r="BF111" s="571"/>
      <c r="BG111" s="272">
        <v>4</v>
      </c>
      <c r="BH111" s="240">
        <v>2</v>
      </c>
      <c r="BI111" s="240">
        <v>3</v>
      </c>
      <c r="BJ111" s="270"/>
      <c r="BK111" s="274">
        <v>5</v>
      </c>
      <c r="BL111" s="239">
        <v>1</v>
      </c>
      <c r="BM111" s="239">
        <v>1</v>
      </c>
      <c r="BN111" s="269"/>
      <c r="BO111" s="574">
        <v>4</v>
      </c>
      <c r="BP111" s="570">
        <v>0</v>
      </c>
      <c r="BQ111" s="570">
        <v>1</v>
      </c>
      <c r="BR111" s="569"/>
      <c r="BS111" s="386"/>
      <c r="BT111" s="244"/>
      <c r="BU111" s="244"/>
      <c r="BV111" s="377"/>
    </row>
    <row r="112" spans="1:74">
      <c r="A112" s="589">
        <v>12</v>
      </c>
      <c r="B112" s="588" t="s">
        <v>186</v>
      </c>
      <c r="C112" s="1485" t="str">
        <f t="shared" si="30"/>
        <v>Tony Davenport</v>
      </c>
      <c r="D112" s="587">
        <f t="shared" si="42"/>
        <v>37</v>
      </c>
      <c r="E112" s="586">
        <f t="shared" si="43"/>
        <v>13</v>
      </c>
      <c r="F112" s="586">
        <f t="shared" si="44"/>
        <v>17</v>
      </c>
      <c r="G112" s="586">
        <f t="shared" si="45"/>
        <v>0</v>
      </c>
      <c r="H112" s="585">
        <f t="shared" si="46"/>
        <v>0.45945945945945948</v>
      </c>
      <c r="I112" s="584">
        <v>1</v>
      </c>
      <c r="J112" s="584">
        <v>1</v>
      </c>
      <c r="K112" s="584">
        <v>0</v>
      </c>
      <c r="L112" s="583"/>
      <c r="M112" s="820">
        <v>2</v>
      </c>
      <c r="N112" s="714">
        <v>0</v>
      </c>
      <c r="O112" s="714">
        <v>0</v>
      </c>
      <c r="P112" s="819"/>
      <c r="Q112" s="402">
        <v>2</v>
      </c>
      <c r="R112" s="398">
        <v>0</v>
      </c>
      <c r="S112" s="398">
        <v>0</v>
      </c>
      <c r="T112" s="397"/>
      <c r="U112" s="401">
        <v>3</v>
      </c>
      <c r="V112" s="400">
        <v>1</v>
      </c>
      <c r="W112" s="400">
        <v>2</v>
      </c>
      <c r="X112" s="399"/>
      <c r="Y112" s="402">
        <v>1</v>
      </c>
      <c r="Z112" s="398">
        <v>0</v>
      </c>
      <c r="AA112" s="398">
        <v>0</v>
      </c>
      <c r="AB112" s="397"/>
      <c r="AC112" s="544"/>
      <c r="AD112" s="401">
        <v>1</v>
      </c>
      <c r="AE112" s="400">
        <v>1</v>
      </c>
      <c r="AF112" s="400">
        <v>1</v>
      </c>
      <c r="AG112" s="399"/>
      <c r="AH112" s="402">
        <v>3</v>
      </c>
      <c r="AI112" s="398">
        <v>2</v>
      </c>
      <c r="AJ112" s="398">
        <v>2</v>
      </c>
      <c r="AK112" s="397"/>
      <c r="AL112" s="401">
        <v>5</v>
      </c>
      <c r="AM112" s="400">
        <v>2</v>
      </c>
      <c r="AN112" s="400">
        <v>4</v>
      </c>
      <c r="AO112" s="399"/>
      <c r="AP112" s="402">
        <v>4</v>
      </c>
      <c r="AQ112" s="398">
        <v>1</v>
      </c>
      <c r="AR112" s="398">
        <v>2</v>
      </c>
      <c r="AS112" s="397"/>
      <c r="AT112" s="401">
        <v>2</v>
      </c>
      <c r="AU112" s="400">
        <v>1</v>
      </c>
      <c r="AV112" s="400">
        <v>2</v>
      </c>
      <c r="AW112" s="399"/>
      <c r="AX112" s="398">
        <v>5</v>
      </c>
      <c r="AY112" s="398">
        <v>0</v>
      </c>
      <c r="AZ112" s="398">
        <v>2</v>
      </c>
      <c r="BA112" s="397"/>
      <c r="BB112" s="544"/>
      <c r="BC112" s="407"/>
      <c r="BD112" s="394"/>
      <c r="BE112" s="394"/>
      <c r="BF112" s="393"/>
      <c r="BG112" s="402">
        <v>3</v>
      </c>
      <c r="BH112" s="398">
        <v>1</v>
      </c>
      <c r="BI112" s="398">
        <v>1</v>
      </c>
      <c r="BJ112" s="397"/>
      <c r="BK112" s="401">
        <v>3</v>
      </c>
      <c r="BL112" s="400">
        <v>2</v>
      </c>
      <c r="BM112" s="400">
        <v>0</v>
      </c>
      <c r="BN112" s="399"/>
      <c r="BO112" s="402">
        <v>2</v>
      </c>
      <c r="BP112" s="398">
        <v>1</v>
      </c>
      <c r="BQ112" s="398">
        <v>1</v>
      </c>
      <c r="BR112" s="397"/>
      <c r="BS112" s="407"/>
      <c r="BT112" s="394"/>
      <c r="BU112" s="394"/>
      <c r="BV112" s="393"/>
    </row>
    <row r="113" spans="1:74">
      <c r="A113" s="582">
        <v>13</v>
      </c>
      <c r="B113" s="590" t="s">
        <v>33</v>
      </c>
      <c r="C113" s="1517" t="str">
        <f t="shared" si="30"/>
        <v>Steve Pearsey</v>
      </c>
      <c r="D113" s="580">
        <f t="shared" si="42"/>
        <v>38</v>
      </c>
      <c r="E113" s="579">
        <f t="shared" si="43"/>
        <v>12</v>
      </c>
      <c r="F113" s="579">
        <f t="shared" si="44"/>
        <v>19</v>
      </c>
      <c r="G113" s="579">
        <f t="shared" si="45"/>
        <v>0</v>
      </c>
      <c r="H113" s="578">
        <f t="shared" si="46"/>
        <v>0.5</v>
      </c>
      <c r="I113" s="577">
        <v>1</v>
      </c>
      <c r="J113" s="577">
        <v>1</v>
      </c>
      <c r="K113" s="577">
        <v>1</v>
      </c>
      <c r="L113" s="576"/>
      <c r="M113" s="818">
        <v>3</v>
      </c>
      <c r="N113" s="712">
        <v>0</v>
      </c>
      <c r="O113" s="712">
        <v>1</v>
      </c>
      <c r="P113" s="817"/>
      <c r="Q113" s="574">
        <v>2</v>
      </c>
      <c r="R113" s="570">
        <v>1</v>
      </c>
      <c r="S113" s="570">
        <v>1</v>
      </c>
      <c r="T113" s="569"/>
      <c r="U113" s="573">
        <v>3</v>
      </c>
      <c r="V113" s="572">
        <v>2</v>
      </c>
      <c r="W113" s="572">
        <v>2</v>
      </c>
      <c r="X113" s="571"/>
      <c r="Y113" s="574">
        <v>2</v>
      </c>
      <c r="Z113" s="570">
        <v>0</v>
      </c>
      <c r="AA113" s="570">
        <v>1</v>
      </c>
      <c r="AB113" s="569"/>
      <c r="AC113" s="544"/>
      <c r="AD113" s="573">
        <v>3</v>
      </c>
      <c r="AE113" s="572">
        <v>0</v>
      </c>
      <c r="AF113" s="572">
        <v>1</v>
      </c>
      <c r="AG113" s="571"/>
      <c r="AH113" s="574">
        <v>1</v>
      </c>
      <c r="AI113" s="570">
        <v>0</v>
      </c>
      <c r="AJ113" s="570">
        <v>0</v>
      </c>
      <c r="AK113" s="569"/>
      <c r="AL113" s="816">
        <v>0</v>
      </c>
      <c r="AM113" s="815">
        <v>0</v>
      </c>
      <c r="AN113" s="815">
        <v>0</v>
      </c>
      <c r="AO113" s="814"/>
      <c r="AP113" s="813"/>
      <c r="AQ113" s="812" t="s">
        <v>1199</v>
      </c>
      <c r="AR113" s="812"/>
      <c r="AS113" s="811"/>
      <c r="AT113" s="573">
        <v>2</v>
      </c>
      <c r="AU113" s="572">
        <v>0</v>
      </c>
      <c r="AV113" s="572">
        <v>0</v>
      </c>
      <c r="AW113" s="571"/>
      <c r="AX113" s="379"/>
      <c r="AY113" s="379"/>
      <c r="AZ113" s="379"/>
      <c r="BA113" s="378"/>
      <c r="BB113" s="544"/>
      <c r="BC113" s="573">
        <v>3</v>
      </c>
      <c r="BD113" s="572">
        <v>1</v>
      </c>
      <c r="BE113" s="572">
        <v>2</v>
      </c>
      <c r="BF113" s="571"/>
      <c r="BG113" s="574">
        <v>4</v>
      </c>
      <c r="BH113" s="570">
        <v>0</v>
      </c>
      <c r="BI113" s="570">
        <v>1</v>
      </c>
      <c r="BJ113" s="569"/>
      <c r="BK113" s="573">
        <v>3</v>
      </c>
      <c r="BL113" s="572">
        <v>1</v>
      </c>
      <c r="BM113" s="572">
        <v>1</v>
      </c>
      <c r="BN113" s="571"/>
      <c r="BO113" s="574">
        <v>4</v>
      </c>
      <c r="BP113" s="570">
        <v>2</v>
      </c>
      <c r="BQ113" s="570">
        <v>2</v>
      </c>
      <c r="BR113" s="569"/>
      <c r="BS113" s="573">
        <v>7</v>
      </c>
      <c r="BT113" s="572">
        <v>4</v>
      </c>
      <c r="BU113" s="572">
        <v>6</v>
      </c>
      <c r="BV113" s="571"/>
    </row>
    <row r="114" spans="1:74" ht="13.8" thickBot="1">
      <c r="A114" s="568">
        <v>14</v>
      </c>
      <c r="B114" s="567" t="s">
        <v>179</v>
      </c>
      <c r="C114" s="1488" t="str">
        <f t="shared" si="30"/>
        <v>Richard Hanning</v>
      </c>
      <c r="D114" s="566">
        <f t="shared" si="42"/>
        <v>54</v>
      </c>
      <c r="E114" s="565">
        <f t="shared" si="43"/>
        <v>15</v>
      </c>
      <c r="F114" s="565">
        <f t="shared" si="44"/>
        <v>26</v>
      </c>
      <c r="G114" s="565">
        <f t="shared" si="45"/>
        <v>1</v>
      </c>
      <c r="H114" s="564">
        <f t="shared" si="46"/>
        <v>0.48148148148148145</v>
      </c>
      <c r="I114" s="810"/>
      <c r="J114" s="810"/>
      <c r="K114" s="810"/>
      <c r="L114" s="809"/>
      <c r="M114" s="808">
        <v>2</v>
      </c>
      <c r="N114" s="807">
        <v>0</v>
      </c>
      <c r="O114" s="807">
        <v>0</v>
      </c>
      <c r="P114" s="806"/>
      <c r="Q114" s="707"/>
      <c r="R114" s="706"/>
      <c r="S114" s="706"/>
      <c r="T114" s="705"/>
      <c r="U114" s="506">
        <v>3</v>
      </c>
      <c r="V114" s="491">
        <v>2</v>
      </c>
      <c r="W114" s="491">
        <v>2</v>
      </c>
      <c r="X114" s="490"/>
      <c r="Y114" s="507">
        <v>3</v>
      </c>
      <c r="Z114" s="493">
        <v>0</v>
      </c>
      <c r="AA114" s="493">
        <v>3</v>
      </c>
      <c r="AB114" s="492"/>
      <c r="AC114" s="544"/>
      <c r="AD114" s="473">
        <v>2</v>
      </c>
      <c r="AE114" s="465">
        <v>1</v>
      </c>
      <c r="AF114" s="465">
        <v>0</v>
      </c>
      <c r="AG114" s="464"/>
      <c r="AH114" s="507">
        <v>4</v>
      </c>
      <c r="AI114" s="493">
        <v>1</v>
      </c>
      <c r="AJ114" s="493">
        <v>1</v>
      </c>
      <c r="AK114" s="492"/>
      <c r="AL114" s="506">
        <v>5</v>
      </c>
      <c r="AM114" s="491">
        <v>2</v>
      </c>
      <c r="AN114" s="491">
        <v>2</v>
      </c>
      <c r="AO114" s="490"/>
      <c r="AP114" s="507">
        <v>6</v>
      </c>
      <c r="AQ114" s="493">
        <v>2</v>
      </c>
      <c r="AR114" s="493">
        <v>4</v>
      </c>
      <c r="AS114" s="492"/>
      <c r="AT114" s="506">
        <v>3</v>
      </c>
      <c r="AU114" s="491">
        <v>0</v>
      </c>
      <c r="AV114" s="491">
        <v>1</v>
      </c>
      <c r="AW114" s="490"/>
      <c r="AX114" s="398">
        <v>5</v>
      </c>
      <c r="AY114" s="398">
        <v>1</v>
      </c>
      <c r="AZ114" s="398">
        <v>3</v>
      </c>
      <c r="BA114" s="397"/>
      <c r="BB114" s="544"/>
      <c r="BC114" s="401">
        <v>5</v>
      </c>
      <c r="BD114" s="400">
        <v>2</v>
      </c>
      <c r="BE114" s="400">
        <v>3</v>
      </c>
      <c r="BF114" s="399">
        <v>1</v>
      </c>
      <c r="BG114" s="507">
        <v>3</v>
      </c>
      <c r="BH114" s="493">
        <v>0</v>
      </c>
      <c r="BI114" s="493">
        <v>1</v>
      </c>
      <c r="BJ114" s="492"/>
      <c r="BK114" s="407"/>
      <c r="BL114" s="394"/>
      <c r="BM114" s="394"/>
      <c r="BN114" s="393"/>
      <c r="BO114" s="507">
        <v>4</v>
      </c>
      <c r="BP114" s="493">
        <v>1</v>
      </c>
      <c r="BQ114" s="493">
        <v>2</v>
      </c>
      <c r="BR114" s="492"/>
      <c r="BS114" s="401">
        <v>9</v>
      </c>
      <c r="BT114" s="400">
        <v>3</v>
      </c>
      <c r="BU114" s="400">
        <v>4</v>
      </c>
      <c r="BV114" s="399"/>
    </row>
    <row r="115" spans="1:74" ht="13.8" thickBot="1">
      <c r="A115" s="540"/>
      <c r="B115" s="555" t="s">
        <v>48</v>
      </c>
      <c r="C115" s="555" t="str">
        <f t="shared" si="30"/>
        <v>Brunson</v>
      </c>
      <c r="D115" s="554">
        <f>SUM(D101:D114)</f>
        <v>826</v>
      </c>
      <c r="E115" s="553">
        <f>SUM(E101:E114)</f>
        <v>270</v>
      </c>
      <c r="F115" s="553">
        <f>SUM(F101:F114)</f>
        <v>446</v>
      </c>
      <c r="G115" s="553">
        <f>SUM(G101:G114)</f>
        <v>13</v>
      </c>
      <c r="H115" s="552">
        <f t="shared" si="46"/>
        <v>0.53995157384987891</v>
      </c>
      <c r="I115" s="548">
        <f t="shared" ref="I115:AB115" si="47">SUM(I101:I114)</f>
        <v>41</v>
      </c>
      <c r="J115" s="548">
        <f t="shared" si="47"/>
        <v>14</v>
      </c>
      <c r="K115" s="548">
        <f t="shared" si="47"/>
        <v>22</v>
      </c>
      <c r="L115" s="547">
        <f t="shared" si="47"/>
        <v>0</v>
      </c>
      <c r="M115" s="546">
        <f t="shared" si="47"/>
        <v>58</v>
      </c>
      <c r="N115" s="546">
        <f t="shared" si="47"/>
        <v>24</v>
      </c>
      <c r="O115" s="546">
        <f t="shared" si="47"/>
        <v>33</v>
      </c>
      <c r="P115" s="551">
        <f t="shared" si="47"/>
        <v>1</v>
      </c>
      <c r="Q115" s="550">
        <f t="shared" si="47"/>
        <v>38</v>
      </c>
      <c r="R115" s="548">
        <f t="shared" si="47"/>
        <v>5</v>
      </c>
      <c r="S115" s="548">
        <f t="shared" si="47"/>
        <v>13</v>
      </c>
      <c r="T115" s="547">
        <f t="shared" si="47"/>
        <v>0</v>
      </c>
      <c r="U115" s="546">
        <f t="shared" si="47"/>
        <v>65</v>
      </c>
      <c r="V115" s="546">
        <f t="shared" si="47"/>
        <v>30</v>
      </c>
      <c r="W115" s="546">
        <f t="shared" si="47"/>
        <v>42</v>
      </c>
      <c r="X115" s="545">
        <f t="shared" si="47"/>
        <v>3</v>
      </c>
      <c r="Y115" s="548">
        <f t="shared" si="47"/>
        <v>38</v>
      </c>
      <c r="Z115" s="548">
        <f t="shared" si="47"/>
        <v>4</v>
      </c>
      <c r="AA115" s="548">
        <f t="shared" si="47"/>
        <v>15</v>
      </c>
      <c r="AB115" s="547">
        <f t="shared" si="47"/>
        <v>0</v>
      </c>
      <c r="AC115" s="544"/>
      <c r="AD115" s="617">
        <f t="shared" ref="AD115:BA115" si="48">SUM(AD101:AD114)</f>
        <v>50</v>
      </c>
      <c r="AE115" s="616">
        <f t="shared" si="48"/>
        <v>15</v>
      </c>
      <c r="AF115" s="616">
        <f t="shared" si="48"/>
        <v>29</v>
      </c>
      <c r="AG115" s="615">
        <f t="shared" si="48"/>
        <v>1</v>
      </c>
      <c r="AH115" s="548">
        <f t="shared" si="48"/>
        <v>51</v>
      </c>
      <c r="AI115" s="548">
        <f t="shared" si="48"/>
        <v>15</v>
      </c>
      <c r="AJ115" s="548">
        <f t="shared" si="48"/>
        <v>26</v>
      </c>
      <c r="AK115" s="547">
        <f t="shared" si="48"/>
        <v>0</v>
      </c>
      <c r="AL115" s="546">
        <f t="shared" si="48"/>
        <v>53</v>
      </c>
      <c r="AM115" s="546">
        <f t="shared" si="48"/>
        <v>19</v>
      </c>
      <c r="AN115" s="546">
        <f t="shared" si="48"/>
        <v>27</v>
      </c>
      <c r="AO115" s="545">
        <f t="shared" si="48"/>
        <v>0</v>
      </c>
      <c r="AP115" s="548">
        <f t="shared" si="48"/>
        <v>61</v>
      </c>
      <c r="AQ115" s="548">
        <f t="shared" si="48"/>
        <v>26</v>
      </c>
      <c r="AR115" s="548">
        <f t="shared" si="48"/>
        <v>38</v>
      </c>
      <c r="AS115" s="547">
        <f t="shared" si="48"/>
        <v>0</v>
      </c>
      <c r="AT115" s="546">
        <f t="shared" si="48"/>
        <v>43</v>
      </c>
      <c r="AU115" s="546">
        <f t="shared" si="48"/>
        <v>10</v>
      </c>
      <c r="AV115" s="546">
        <f t="shared" si="48"/>
        <v>20</v>
      </c>
      <c r="AW115" s="545">
        <f t="shared" si="48"/>
        <v>0</v>
      </c>
      <c r="AX115" s="543">
        <f t="shared" si="48"/>
        <v>52</v>
      </c>
      <c r="AY115" s="542">
        <f t="shared" si="48"/>
        <v>15</v>
      </c>
      <c r="AZ115" s="542">
        <f t="shared" si="48"/>
        <v>27</v>
      </c>
      <c r="BA115" s="541">
        <f t="shared" si="48"/>
        <v>0</v>
      </c>
      <c r="BB115" s="544"/>
      <c r="BC115" s="543">
        <f t="shared" ref="BC115:BV115" si="49">SUM(BC101:BC114)</f>
        <v>54</v>
      </c>
      <c r="BD115" s="542">
        <f t="shared" si="49"/>
        <v>21</v>
      </c>
      <c r="BE115" s="542">
        <f t="shared" si="49"/>
        <v>31</v>
      </c>
      <c r="BF115" s="541">
        <f t="shared" si="49"/>
        <v>2</v>
      </c>
      <c r="BG115" s="543">
        <f t="shared" si="49"/>
        <v>48</v>
      </c>
      <c r="BH115" s="542">
        <f t="shared" si="49"/>
        <v>8</v>
      </c>
      <c r="BI115" s="542">
        <f t="shared" si="49"/>
        <v>24</v>
      </c>
      <c r="BJ115" s="541">
        <f t="shared" si="49"/>
        <v>0</v>
      </c>
      <c r="BK115" s="543">
        <f t="shared" si="49"/>
        <v>57</v>
      </c>
      <c r="BL115" s="542">
        <f t="shared" si="49"/>
        <v>25</v>
      </c>
      <c r="BM115" s="542">
        <f t="shared" si="49"/>
        <v>31</v>
      </c>
      <c r="BN115" s="541">
        <f t="shared" si="49"/>
        <v>6</v>
      </c>
      <c r="BO115" s="543">
        <f t="shared" si="49"/>
        <v>52</v>
      </c>
      <c r="BP115" s="542">
        <f t="shared" si="49"/>
        <v>14</v>
      </c>
      <c r="BQ115" s="542">
        <f t="shared" si="49"/>
        <v>28</v>
      </c>
      <c r="BR115" s="541">
        <f t="shared" si="49"/>
        <v>0</v>
      </c>
      <c r="BS115" s="543">
        <f t="shared" si="49"/>
        <v>65</v>
      </c>
      <c r="BT115" s="542">
        <f t="shared" si="49"/>
        <v>25</v>
      </c>
      <c r="BU115" s="542">
        <f t="shared" si="49"/>
        <v>40</v>
      </c>
      <c r="BV115" s="541">
        <f t="shared" si="49"/>
        <v>0</v>
      </c>
    </row>
    <row r="116" spans="1:74" ht="16.2" thickBot="1">
      <c r="A116" s="540"/>
      <c r="B116" s="540"/>
      <c r="C116" s="540" t="str">
        <f t="shared" si="30"/>
        <v/>
      </c>
      <c r="D116" s="1916" t="s">
        <v>1296</v>
      </c>
      <c r="E116" s="1917"/>
      <c r="F116" s="1917"/>
      <c r="G116" s="1917"/>
      <c r="H116" s="1918"/>
      <c r="I116" s="1909">
        <v>13</v>
      </c>
      <c r="J116" s="1910"/>
      <c r="K116" s="1910"/>
      <c r="L116" s="1911"/>
      <c r="M116" s="1909">
        <v>13.5</v>
      </c>
      <c r="N116" s="1910"/>
      <c r="O116" s="1910"/>
      <c r="P116" s="1911"/>
      <c r="Q116" s="1909">
        <v>13.33</v>
      </c>
      <c r="R116" s="1910"/>
      <c r="S116" s="1910"/>
      <c r="T116" s="1911"/>
      <c r="U116" s="1909">
        <v>13.5</v>
      </c>
      <c r="V116" s="1910"/>
      <c r="W116" s="1910"/>
      <c r="X116" s="1911"/>
      <c r="Y116" s="1909">
        <v>13.6</v>
      </c>
      <c r="Z116" s="1910"/>
      <c r="AA116" s="1910"/>
      <c r="AB116" s="1911"/>
      <c r="AC116" s="539"/>
      <c r="AD116" s="1926">
        <v>13.5</v>
      </c>
      <c r="AE116" s="1910"/>
      <c r="AF116" s="1910"/>
      <c r="AG116" s="1911"/>
      <c r="AH116" s="1909">
        <v>13.57</v>
      </c>
      <c r="AI116" s="1910"/>
      <c r="AJ116" s="1910"/>
      <c r="AK116" s="1911"/>
      <c r="AL116" s="1975">
        <v>13.57</v>
      </c>
      <c r="AM116" s="1976"/>
      <c r="AN116" s="1976"/>
      <c r="AO116" s="1977"/>
      <c r="AP116" s="1909">
        <v>13.38</v>
      </c>
      <c r="AQ116" s="1910"/>
      <c r="AR116" s="1910"/>
      <c r="AS116" s="1911"/>
      <c r="AT116" s="1909">
        <v>13.2</v>
      </c>
      <c r="AU116" s="1910"/>
      <c r="AV116" s="1910"/>
      <c r="AW116" s="1911"/>
      <c r="AX116" s="1909">
        <v>12.9</v>
      </c>
      <c r="AY116" s="1910"/>
      <c r="AZ116" s="1910"/>
      <c r="BA116" s="1911"/>
      <c r="BB116" s="539"/>
      <c r="BC116" s="1926">
        <v>12.9</v>
      </c>
      <c r="BD116" s="1910"/>
      <c r="BE116" s="1910"/>
      <c r="BF116" s="1911"/>
      <c r="BG116" s="1909">
        <v>12.9</v>
      </c>
      <c r="BH116" s="1910"/>
      <c r="BI116" s="1910"/>
      <c r="BJ116" s="1911"/>
      <c r="BK116" s="1909">
        <v>12.8</v>
      </c>
      <c r="BL116" s="1910"/>
      <c r="BM116" s="1910"/>
      <c r="BN116" s="1911"/>
      <c r="BO116" s="1909">
        <v>12.7</v>
      </c>
      <c r="BP116" s="1910"/>
      <c r="BQ116" s="1910"/>
      <c r="BR116" s="1911"/>
      <c r="BS116" s="1962">
        <v>12.7</v>
      </c>
      <c r="BT116" s="1963"/>
      <c r="BU116" s="1963"/>
      <c r="BV116" s="1964"/>
    </row>
    <row r="117" spans="1:74" ht="13.8" thickBot="1">
      <c r="A117" s="540"/>
      <c r="B117" s="540"/>
      <c r="C117" s="540" t="str">
        <f t="shared" si="30"/>
        <v/>
      </c>
      <c r="D117" s="540"/>
      <c r="E117" s="540"/>
      <c r="F117" s="540"/>
      <c r="G117" s="540"/>
      <c r="H117" s="540"/>
      <c r="I117" s="540"/>
      <c r="J117" s="540"/>
      <c r="K117" s="540"/>
      <c r="L117" s="540"/>
      <c r="M117" s="540"/>
      <c r="N117" s="540"/>
      <c r="O117" s="540"/>
      <c r="P117" s="540"/>
      <c r="Q117" s="540"/>
      <c r="R117" s="540"/>
      <c r="S117" s="540"/>
      <c r="T117" s="540"/>
      <c r="U117" s="540"/>
      <c r="V117" s="540"/>
      <c r="W117" s="540"/>
      <c r="X117" s="540"/>
      <c r="Y117" s="540"/>
      <c r="Z117" s="540"/>
      <c r="AA117" s="540"/>
      <c r="AB117" s="540"/>
      <c r="AC117" s="610"/>
      <c r="AD117" s="540"/>
      <c r="AE117" s="540"/>
      <c r="AF117" s="540"/>
      <c r="AG117" s="540"/>
      <c r="AH117" s="540"/>
      <c r="AI117" s="540"/>
      <c r="AJ117" s="540"/>
      <c r="AK117" s="540"/>
      <c r="AL117" s="540"/>
      <c r="AM117" s="540"/>
      <c r="AN117" s="540"/>
      <c r="AO117" s="540"/>
      <c r="AP117" s="540"/>
      <c r="AQ117" s="540"/>
      <c r="AR117" s="540"/>
      <c r="AS117" s="540"/>
      <c r="AT117" s="540"/>
      <c r="AU117" s="540"/>
      <c r="AV117" s="540"/>
      <c r="AW117" s="540"/>
      <c r="AX117" s="540"/>
      <c r="AY117" s="540"/>
      <c r="AZ117" s="540"/>
      <c r="BA117" s="540"/>
      <c r="BB117" s="610"/>
      <c r="BC117" s="540"/>
      <c r="BD117" s="540"/>
      <c r="BE117" s="540"/>
      <c r="BF117" s="540"/>
      <c r="BG117" s="540"/>
      <c r="BH117" s="540"/>
      <c r="BI117" s="540"/>
      <c r="BJ117" s="540"/>
      <c r="BK117" s="540"/>
      <c r="BL117" s="540"/>
      <c r="BM117" s="540"/>
      <c r="BN117" s="540"/>
      <c r="BO117" s="540"/>
      <c r="BP117" s="540"/>
      <c r="BQ117" s="540"/>
      <c r="BR117" s="540"/>
      <c r="BS117" s="540"/>
      <c r="BT117" s="540"/>
      <c r="BU117" s="540"/>
      <c r="BV117" s="540"/>
    </row>
    <row r="118" spans="1:74" ht="23.4" thickBot="1">
      <c r="A118" s="1950">
        <v>7</v>
      </c>
      <c r="B118" s="1940" t="s">
        <v>139</v>
      </c>
      <c r="C118" s="1276" t="str">
        <f t="shared" si="30"/>
        <v>Walls</v>
      </c>
      <c r="D118" s="1913">
        <v>2010</v>
      </c>
      <c r="E118" s="1914"/>
      <c r="F118" s="1914"/>
      <c r="G118" s="1914"/>
      <c r="H118" s="1915"/>
      <c r="I118" s="1955" t="s">
        <v>1109</v>
      </c>
      <c r="J118" s="1956"/>
      <c r="K118" s="1956"/>
      <c r="L118" s="1957"/>
      <c r="M118" s="1958" t="s">
        <v>1108</v>
      </c>
      <c r="N118" s="1959"/>
      <c r="O118" s="1959"/>
      <c r="P118" s="1960"/>
      <c r="Q118" s="1955" t="s">
        <v>1107</v>
      </c>
      <c r="R118" s="1956"/>
      <c r="S118" s="1956"/>
      <c r="T118" s="1957"/>
      <c r="U118" s="1958" t="s">
        <v>1106</v>
      </c>
      <c r="V118" s="1959"/>
      <c r="W118" s="1959"/>
      <c r="X118" s="1960"/>
      <c r="Y118" s="1955" t="s">
        <v>1104</v>
      </c>
      <c r="Z118" s="1956"/>
      <c r="AA118" s="1956"/>
      <c r="AB118" s="1957"/>
      <c r="AC118" s="609"/>
      <c r="AD118" s="1961" t="s">
        <v>1103</v>
      </c>
      <c r="AE118" s="1959"/>
      <c r="AF118" s="1959"/>
      <c r="AG118" s="1960"/>
      <c r="AH118" s="1955" t="s">
        <v>1102</v>
      </c>
      <c r="AI118" s="1956"/>
      <c r="AJ118" s="1956"/>
      <c r="AK118" s="1957"/>
      <c r="AL118" s="1958" t="s">
        <v>1105</v>
      </c>
      <c r="AM118" s="1959"/>
      <c r="AN118" s="1959"/>
      <c r="AO118" s="1960"/>
      <c r="AP118" s="1955" t="s">
        <v>1101</v>
      </c>
      <c r="AQ118" s="1956"/>
      <c r="AR118" s="1956"/>
      <c r="AS118" s="1957"/>
      <c r="AT118" s="1958" t="s">
        <v>1100</v>
      </c>
      <c r="AU118" s="1959"/>
      <c r="AV118" s="1959"/>
      <c r="AW118" s="1960"/>
      <c r="AX118" s="1955" t="s">
        <v>1099</v>
      </c>
      <c r="AY118" s="1956"/>
      <c r="AZ118" s="1956"/>
      <c r="BA118" s="1957"/>
      <c r="BB118" s="609"/>
      <c r="BC118" s="1961" t="s">
        <v>1098</v>
      </c>
      <c r="BD118" s="1959"/>
      <c r="BE118" s="1959"/>
      <c r="BF118" s="1960"/>
      <c r="BG118" s="1965" t="s">
        <v>1096</v>
      </c>
      <c r="BH118" s="1966"/>
      <c r="BI118" s="1966"/>
      <c r="BJ118" s="1967"/>
      <c r="BK118" s="1968" t="s">
        <v>1095</v>
      </c>
      <c r="BL118" s="1969"/>
      <c r="BM118" s="1969"/>
      <c r="BN118" s="1970"/>
      <c r="BO118" s="1965" t="s">
        <v>1094</v>
      </c>
      <c r="BP118" s="1966"/>
      <c r="BQ118" s="1966"/>
      <c r="BR118" s="1967"/>
      <c r="BS118" s="1968" t="s">
        <v>1097</v>
      </c>
      <c r="BT118" s="1969"/>
      <c r="BU118" s="1969"/>
      <c r="BV118" s="1974"/>
    </row>
    <row r="119" spans="1:74" ht="23.4" thickBot="1">
      <c r="A119" s="1950"/>
      <c r="B119" s="1980"/>
      <c r="C119" s="1276" t="str">
        <f t="shared" si="30"/>
        <v/>
      </c>
      <c r="D119" s="605" t="s">
        <v>268</v>
      </c>
      <c r="E119" s="605" t="s">
        <v>1092</v>
      </c>
      <c r="F119" s="605" t="s">
        <v>267</v>
      </c>
      <c r="G119" s="605" t="s">
        <v>266</v>
      </c>
      <c r="H119" s="604" t="s">
        <v>265</v>
      </c>
      <c r="I119" s="605" t="s">
        <v>268</v>
      </c>
      <c r="J119" s="605" t="s">
        <v>1092</v>
      </c>
      <c r="K119" s="605" t="s">
        <v>267</v>
      </c>
      <c r="L119" s="604" t="s">
        <v>266</v>
      </c>
      <c r="M119" s="605" t="s">
        <v>268</v>
      </c>
      <c r="N119" s="605" t="s">
        <v>1092</v>
      </c>
      <c r="O119" s="605" t="s">
        <v>267</v>
      </c>
      <c r="P119" s="608" t="s">
        <v>266</v>
      </c>
      <c r="Q119" s="606" t="s">
        <v>268</v>
      </c>
      <c r="R119" s="605" t="s">
        <v>1092</v>
      </c>
      <c r="S119" s="605" t="s">
        <v>267</v>
      </c>
      <c r="T119" s="604" t="s">
        <v>266</v>
      </c>
      <c r="U119" s="603" t="s">
        <v>268</v>
      </c>
      <c r="V119" s="603" t="s">
        <v>1092</v>
      </c>
      <c r="W119" s="603" t="s">
        <v>267</v>
      </c>
      <c r="X119" s="607" t="s">
        <v>266</v>
      </c>
      <c r="Y119" s="704" t="s">
        <v>268</v>
      </c>
      <c r="Z119" s="603" t="s">
        <v>1092</v>
      </c>
      <c r="AA119" s="603" t="s">
        <v>267</v>
      </c>
      <c r="AB119" s="602" t="s">
        <v>266</v>
      </c>
      <c r="AC119" s="544"/>
      <c r="AD119" s="704" t="s">
        <v>268</v>
      </c>
      <c r="AE119" s="603" t="s">
        <v>1092</v>
      </c>
      <c r="AF119" s="603" t="s">
        <v>267</v>
      </c>
      <c r="AG119" s="602" t="s">
        <v>266</v>
      </c>
      <c r="AH119" s="603" t="s">
        <v>268</v>
      </c>
      <c r="AI119" s="603" t="s">
        <v>1092</v>
      </c>
      <c r="AJ119" s="603" t="s">
        <v>267</v>
      </c>
      <c r="AK119" s="602" t="s">
        <v>266</v>
      </c>
      <c r="AL119" s="603" t="s">
        <v>268</v>
      </c>
      <c r="AM119" s="603" t="s">
        <v>1092</v>
      </c>
      <c r="AN119" s="603" t="s">
        <v>267</v>
      </c>
      <c r="AO119" s="602" t="s">
        <v>266</v>
      </c>
      <c r="AP119" s="603" t="s">
        <v>268</v>
      </c>
      <c r="AQ119" s="603" t="s">
        <v>1092</v>
      </c>
      <c r="AR119" s="603" t="s">
        <v>267</v>
      </c>
      <c r="AS119" s="602" t="s">
        <v>266</v>
      </c>
      <c r="AT119" s="603" t="s">
        <v>268</v>
      </c>
      <c r="AU119" s="603" t="s">
        <v>1092</v>
      </c>
      <c r="AV119" s="603" t="s">
        <v>267</v>
      </c>
      <c r="AW119" s="602" t="s">
        <v>266</v>
      </c>
      <c r="AX119" s="605" t="s">
        <v>268</v>
      </c>
      <c r="AY119" s="605" t="s">
        <v>1092</v>
      </c>
      <c r="AZ119" s="605" t="s">
        <v>267</v>
      </c>
      <c r="BA119" s="604" t="s">
        <v>266</v>
      </c>
      <c r="BB119" s="544"/>
      <c r="BC119" s="606" t="s">
        <v>268</v>
      </c>
      <c r="BD119" s="605" t="s">
        <v>1092</v>
      </c>
      <c r="BE119" s="605" t="s">
        <v>267</v>
      </c>
      <c r="BF119" s="604" t="s">
        <v>266</v>
      </c>
      <c r="BG119" s="603" t="s">
        <v>268</v>
      </c>
      <c r="BH119" s="603" t="s">
        <v>1092</v>
      </c>
      <c r="BI119" s="603" t="s">
        <v>267</v>
      </c>
      <c r="BJ119" s="602" t="s">
        <v>266</v>
      </c>
      <c r="BK119" s="603" t="s">
        <v>268</v>
      </c>
      <c r="BL119" s="603" t="s">
        <v>1092</v>
      </c>
      <c r="BM119" s="603" t="s">
        <v>267</v>
      </c>
      <c r="BN119" s="602" t="s">
        <v>266</v>
      </c>
      <c r="BO119" s="603" t="s">
        <v>268</v>
      </c>
      <c r="BP119" s="603" t="s">
        <v>1092</v>
      </c>
      <c r="BQ119" s="603" t="s">
        <v>267</v>
      </c>
      <c r="BR119" s="602" t="s">
        <v>266</v>
      </c>
      <c r="BS119" s="603" t="s">
        <v>268</v>
      </c>
      <c r="BT119" s="603" t="s">
        <v>1092</v>
      </c>
      <c r="BU119" s="603" t="s">
        <v>267</v>
      </c>
      <c r="BV119" s="602" t="s">
        <v>266</v>
      </c>
    </row>
    <row r="120" spans="1:74">
      <c r="A120" s="601">
        <v>1</v>
      </c>
      <c r="B120" s="600" t="s">
        <v>1283</v>
      </c>
      <c r="C120" s="669" t="str">
        <f t="shared" si="30"/>
        <v>Garrett Poulin</v>
      </c>
      <c r="D120" s="579">
        <f t="shared" ref="D120:D134" si="50">SUM(I120,M120,Q120,U120,Y120,AD120,AH120,AL120,AP120,AT120,AX120,BC120,BG120,BK120,BO120,BS120)</f>
        <v>82</v>
      </c>
      <c r="E120" s="579">
        <f t="shared" ref="E120:E134" si="51">SUM(J120,N120,R120,V120,Z120,AE120,AI120,AM120,AQ120,AU120,AY120,BD120,BH120,BL120,BT120,BP120)</f>
        <v>36</v>
      </c>
      <c r="F120" s="579">
        <f t="shared" ref="F120:F134" si="52">SUM(K120,O120,S120,W120,AA120,AF120,AJ120,AN120,AR120,AV120,AZ120,BE120,BI120,BM120,BU120,BQ120)</f>
        <v>47</v>
      </c>
      <c r="G120" s="579">
        <f t="shared" ref="G120:G134" si="53">SUM(L120,P120,T120,X120,AB120,AG120,AK120,AO120,AS120,AW120,BA120,BF120,BJ120,BN120,BV120,BR120)</f>
        <v>3</v>
      </c>
      <c r="H120" s="578">
        <f t="shared" ref="H120:H135" si="54">(F120/D120)</f>
        <v>0.57317073170731703</v>
      </c>
      <c r="I120" s="577">
        <v>6</v>
      </c>
      <c r="J120" s="577">
        <v>5</v>
      </c>
      <c r="K120" s="577">
        <v>6</v>
      </c>
      <c r="L120" s="576"/>
      <c r="M120" s="239">
        <v>6</v>
      </c>
      <c r="N120" s="239">
        <v>4</v>
      </c>
      <c r="O120" s="239">
        <v>5</v>
      </c>
      <c r="P120" s="273">
        <v>2</v>
      </c>
      <c r="Q120" s="272">
        <v>4</v>
      </c>
      <c r="R120" s="240">
        <v>2</v>
      </c>
      <c r="S120" s="240">
        <v>3</v>
      </c>
      <c r="T120" s="270"/>
      <c r="U120" s="599">
        <v>6</v>
      </c>
      <c r="V120" s="598">
        <v>4</v>
      </c>
      <c r="W120" s="598">
        <v>5</v>
      </c>
      <c r="X120" s="597"/>
      <c r="Y120" s="596">
        <v>5</v>
      </c>
      <c r="Z120" s="595">
        <v>2</v>
      </c>
      <c r="AA120" s="595">
        <v>2</v>
      </c>
      <c r="AB120" s="594"/>
      <c r="AC120" s="544"/>
      <c r="AD120" s="599">
        <v>7</v>
      </c>
      <c r="AE120" s="598">
        <v>4</v>
      </c>
      <c r="AF120" s="598">
        <v>5</v>
      </c>
      <c r="AG120" s="597"/>
      <c r="AH120" s="596">
        <v>5</v>
      </c>
      <c r="AI120" s="595">
        <v>3</v>
      </c>
      <c r="AJ120" s="595">
        <v>3</v>
      </c>
      <c r="AK120" s="594"/>
      <c r="AL120" s="599">
        <v>5</v>
      </c>
      <c r="AM120" s="598">
        <v>1</v>
      </c>
      <c r="AN120" s="598">
        <v>1</v>
      </c>
      <c r="AO120" s="597"/>
      <c r="AP120" s="596">
        <v>5</v>
      </c>
      <c r="AQ120" s="595">
        <v>3</v>
      </c>
      <c r="AR120" s="595">
        <v>3</v>
      </c>
      <c r="AS120" s="594"/>
      <c r="AT120" s="599">
        <v>4</v>
      </c>
      <c r="AU120" s="598">
        <v>1</v>
      </c>
      <c r="AV120" s="598">
        <v>2</v>
      </c>
      <c r="AW120" s="597"/>
      <c r="AX120" s="240">
        <v>5</v>
      </c>
      <c r="AY120" s="240">
        <v>0</v>
      </c>
      <c r="AZ120" s="240">
        <v>2</v>
      </c>
      <c r="BA120" s="270"/>
      <c r="BB120" s="544"/>
      <c r="BC120" s="274">
        <v>5</v>
      </c>
      <c r="BD120" s="239">
        <v>1</v>
      </c>
      <c r="BE120" s="239">
        <v>2</v>
      </c>
      <c r="BF120" s="269"/>
      <c r="BG120" s="596">
        <v>5</v>
      </c>
      <c r="BH120" s="595">
        <v>3</v>
      </c>
      <c r="BI120" s="595">
        <v>3</v>
      </c>
      <c r="BJ120" s="594">
        <v>1</v>
      </c>
      <c r="BK120" s="599">
        <v>4</v>
      </c>
      <c r="BL120" s="598">
        <v>2</v>
      </c>
      <c r="BM120" s="598">
        <v>2</v>
      </c>
      <c r="BN120" s="597"/>
      <c r="BO120" s="596">
        <v>5</v>
      </c>
      <c r="BP120" s="595">
        <v>1</v>
      </c>
      <c r="BQ120" s="595">
        <v>1</v>
      </c>
      <c r="BR120" s="594"/>
      <c r="BS120" s="599">
        <v>5</v>
      </c>
      <c r="BT120" s="598">
        <v>0</v>
      </c>
      <c r="BU120" s="598">
        <v>2</v>
      </c>
      <c r="BV120" s="597"/>
    </row>
    <row r="121" spans="1:74">
      <c r="A121" s="589">
        <v>2</v>
      </c>
      <c r="B121" s="1470" t="s">
        <v>2160</v>
      </c>
      <c r="C121" s="384" t="str">
        <f t="shared" si="30"/>
        <v>James Trimm</v>
      </c>
      <c r="D121" s="586">
        <f t="shared" si="50"/>
        <v>65</v>
      </c>
      <c r="E121" s="586">
        <f t="shared" si="51"/>
        <v>32</v>
      </c>
      <c r="F121" s="586">
        <f t="shared" si="52"/>
        <v>44</v>
      </c>
      <c r="G121" s="586">
        <f t="shared" si="53"/>
        <v>7</v>
      </c>
      <c r="H121" s="585">
        <f t="shared" si="54"/>
        <v>0.67692307692307696</v>
      </c>
      <c r="I121" s="584">
        <v>6</v>
      </c>
      <c r="J121" s="584">
        <v>4</v>
      </c>
      <c r="K121" s="584">
        <v>6</v>
      </c>
      <c r="L121" s="583"/>
      <c r="M121" s="400">
        <v>6</v>
      </c>
      <c r="N121" s="400">
        <v>5</v>
      </c>
      <c r="O121" s="400">
        <v>5</v>
      </c>
      <c r="P121" s="403">
        <v>2</v>
      </c>
      <c r="Q121" s="402">
        <v>4</v>
      </c>
      <c r="R121" s="398">
        <v>1</v>
      </c>
      <c r="S121" s="398">
        <v>3</v>
      </c>
      <c r="T121" s="397"/>
      <c r="U121" s="401">
        <v>2</v>
      </c>
      <c r="V121" s="400">
        <v>1</v>
      </c>
      <c r="W121" s="400">
        <v>1</v>
      </c>
      <c r="X121" s="399"/>
      <c r="Y121" s="402">
        <v>4</v>
      </c>
      <c r="Z121" s="398">
        <v>3</v>
      </c>
      <c r="AA121" s="398">
        <v>3</v>
      </c>
      <c r="AB121" s="397"/>
      <c r="AC121" s="544"/>
      <c r="AD121" s="401">
        <v>7</v>
      </c>
      <c r="AE121" s="400">
        <v>3</v>
      </c>
      <c r="AF121" s="400">
        <v>5</v>
      </c>
      <c r="AG121" s="399">
        <v>1</v>
      </c>
      <c r="AH121" s="408"/>
      <c r="AI121" s="396"/>
      <c r="AJ121" s="396"/>
      <c r="AK121" s="395"/>
      <c r="AL121" s="401">
        <v>5</v>
      </c>
      <c r="AM121" s="400">
        <v>1</v>
      </c>
      <c r="AN121" s="400">
        <v>1</v>
      </c>
      <c r="AO121" s="399"/>
      <c r="AP121" s="402">
        <v>5</v>
      </c>
      <c r="AQ121" s="398">
        <v>4</v>
      </c>
      <c r="AR121" s="398">
        <v>4</v>
      </c>
      <c r="AS121" s="397">
        <v>2</v>
      </c>
      <c r="AT121" s="401">
        <v>4</v>
      </c>
      <c r="AU121" s="400">
        <v>3</v>
      </c>
      <c r="AV121" s="400">
        <v>3</v>
      </c>
      <c r="AW121" s="399">
        <v>2</v>
      </c>
      <c r="AX121" s="398">
        <v>5</v>
      </c>
      <c r="AY121" s="398">
        <v>1</v>
      </c>
      <c r="AZ121" s="398">
        <v>1</v>
      </c>
      <c r="BA121" s="397"/>
      <c r="BB121" s="544"/>
      <c r="BC121" s="401">
        <v>5</v>
      </c>
      <c r="BD121" s="400">
        <v>2</v>
      </c>
      <c r="BE121" s="400">
        <v>3</v>
      </c>
      <c r="BF121" s="399"/>
      <c r="BG121" s="408"/>
      <c r="BH121" s="396"/>
      <c r="BI121" s="396"/>
      <c r="BJ121" s="395"/>
      <c r="BK121" s="401">
        <v>5</v>
      </c>
      <c r="BL121" s="400">
        <v>1</v>
      </c>
      <c r="BM121" s="400">
        <v>3</v>
      </c>
      <c r="BN121" s="399"/>
      <c r="BO121" s="402">
        <v>2</v>
      </c>
      <c r="BP121" s="398">
        <v>1</v>
      </c>
      <c r="BQ121" s="398">
        <v>2</v>
      </c>
      <c r="BR121" s="397"/>
      <c r="BS121" s="401">
        <v>5</v>
      </c>
      <c r="BT121" s="400">
        <v>2</v>
      </c>
      <c r="BU121" s="400">
        <v>4</v>
      </c>
      <c r="BV121" s="399"/>
    </row>
    <row r="122" spans="1:74">
      <c r="A122" s="582">
        <v>3</v>
      </c>
      <c r="B122" s="593" t="s">
        <v>1221</v>
      </c>
      <c r="C122" s="669" t="str">
        <f t="shared" si="30"/>
        <v>Randy Bailey</v>
      </c>
      <c r="D122" s="579">
        <f t="shared" si="50"/>
        <v>64</v>
      </c>
      <c r="E122" s="579">
        <f t="shared" si="51"/>
        <v>25</v>
      </c>
      <c r="F122" s="579">
        <f t="shared" si="52"/>
        <v>39</v>
      </c>
      <c r="G122" s="579">
        <f t="shared" si="53"/>
        <v>3</v>
      </c>
      <c r="H122" s="578">
        <f t="shared" si="54"/>
        <v>0.609375</v>
      </c>
      <c r="I122" s="577">
        <v>6</v>
      </c>
      <c r="J122" s="577">
        <v>3</v>
      </c>
      <c r="K122" s="577">
        <v>3</v>
      </c>
      <c r="L122" s="576"/>
      <c r="M122" s="239">
        <v>5</v>
      </c>
      <c r="N122" s="239">
        <v>2</v>
      </c>
      <c r="O122" s="239">
        <v>2</v>
      </c>
      <c r="P122" s="273"/>
      <c r="Q122" s="272">
        <v>4</v>
      </c>
      <c r="R122" s="240">
        <v>1</v>
      </c>
      <c r="S122" s="240">
        <v>2</v>
      </c>
      <c r="T122" s="270"/>
      <c r="U122" s="274">
        <v>5</v>
      </c>
      <c r="V122" s="239">
        <v>1</v>
      </c>
      <c r="W122" s="239">
        <v>4</v>
      </c>
      <c r="X122" s="269"/>
      <c r="Y122" s="272">
        <v>6</v>
      </c>
      <c r="Z122" s="240">
        <v>3</v>
      </c>
      <c r="AA122" s="240">
        <v>2</v>
      </c>
      <c r="AB122" s="270"/>
      <c r="AC122" s="544"/>
      <c r="AD122" s="274">
        <v>7</v>
      </c>
      <c r="AE122" s="239">
        <v>2</v>
      </c>
      <c r="AF122" s="239">
        <v>5</v>
      </c>
      <c r="AG122" s="269"/>
      <c r="AH122" s="272">
        <v>4</v>
      </c>
      <c r="AI122" s="240">
        <v>3</v>
      </c>
      <c r="AJ122" s="240">
        <v>4</v>
      </c>
      <c r="AK122" s="270"/>
      <c r="AL122" s="386"/>
      <c r="AM122" s="244"/>
      <c r="AN122" s="244"/>
      <c r="AO122" s="377"/>
      <c r="AP122" s="272">
        <v>5</v>
      </c>
      <c r="AQ122" s="240">
        <v>1</v>
      </c>
      <c r="AR122" s="240">
        <v>3</v>
      </c>
      <c r="AS122" s="270"/>
      <c r="AT122" s="274">
        <v>4</v>
      </c>
      <c r="AU122" s="239">
        <v>0</v>
      </c>
      <c r="AV122" s="239">
        <v>1</v>
      </c>
      <c r="AW122" s="269"/>
      <c r="AX122" s="240">
        <v>5</v>
      </c>
      <c r="AY122" s="240">
        <v>3</v>
      </c>
      <c r="AZ122" s="240">
        <v>4</v>
      </c>
      <c r="BA122" s="270">
        <v>1</v>
      </c>
      <c r="BB122" s="544"/>
      <c r="BC122" s="274">
        <v>4</v>
      </c>
      <c r="BD122" s="239">
        <v>0</v>
      </c>
      <c r="BE122" s="239">
        <v>1</v>
      </c>
      <c r="BF122" s="269"/>
      <c r="BG122" s="272">
        <v>6</v>
      </c>
      <c r="BH122" s="240">
        <v>3</v>
      </c>
      <c r="BI122" s="240">
        <v>5</v>
      </c>
      <c r="BJ122" s="270">
        <v>1</v>
      </c>
      <c r="BK122" s="274">
        <v>3</v>
      </c>
      <c r="BL122" s="239">
        <v>3</v>
      </c>
      <c r="BM122" s="239">
        <v>3</v>
      </c>
      <c r="BN122" s="269">
        <v>1</v>
      </c>
      <c r="BO122" s="387"/>
      <c r="BP122" s="379"/>
      <c r="BQ122" s="379"/>
      <c r="BR122" s="378"/>
      <c r="BS122" s="386"/>
      <c r="BT122" s="244"/>
      <c r="BU122" s="244"/>
      <c r="BV122" s="377"/>
    </row>
    <row r="123" spans="1:74">
      <c r="A123" s="589">
        <v>4</v>
      </c>
      <c r="B123" s="715" t="s">
        <v>96</v>
      </c>
      <c r="C123" s="384" t="str">
        <f t="shared" si="30"/>
        <v>Eric Brittingham</v>
      </c>
      <c r="D123" s="586">
        <f t="shared" si="50"/>
        <v>74</v>
      </c>
      <c r="E123" s="586">
        <f t="shared" si="51"/>
        <v>31</v>
      </c>
      <c r="F123" s="586">
        <f t="shared" si="52"/>
        <v>49</v>
      </c>
      <c r="G123" s="586">
        <f t="shared" si="53"/>
        <v>2</v>
      </c>
      <c r="H123" s="585">
        <f t="shared" si="54"/>
        <v>0.66216216216216217</v>
      </c>
      <c r="I123" s="584">
        <v>5</v>
      </c>
      <c r="J123" s="584">
        <v>2</v>
      </c>
      <c r="K123" s="584">
        <v>3</v>
      </c>
      <c r="L123" s="583"/>
      <c r="M123" s="400">
        <v>6</v>
      </c>
      <c r="N123" s="400">
        <v>2</v>
      </c>
      <c r="O123" s="400">
        <v>4</v>
      </c>
      <c r="P123" s="403"/>
      <c r="Q123" s="282">
        <v>4</v>
      </c>
      <c r="R123" s="235">
        <v>1</v>
      </c>
      <c r="S123" s="235">
        <v>2</v>
      </c>
      <c r="T123" s="281"/>
      <c r="U123" s="401">
        <v>5</v>
      </c>
      <c r="V123" s="400">
        <v>3</v>
      </c>
      <c r="W123" s="400">
        <v>3</v>
      </c>
      <c r="X123" s="399">
        <v>1</v>
      </c>
      <c r="Y123" s="402">
        <v>5</v>
      </c>
      <c r="Z123" s="398">
        <v>2</v>
      </c>
      <c r="AA123" s="398">
        <v>4</v>
      </c>
      <c r="AB123" s="397"/>
      <c r="AC123" s="544"/>
      <c r="AD123" s="401">
        <v>6</v>
      </c>
      <c r="AE123" s="400">
        <v>3</v>
      </c>
      <c r="AF123" s="400">
        <v>5</v>
      </c>
      <c r="AG123" s="399"/>
      <c r="AH123" s="402">
        <v>4</v>
      </c>
      <c r="AI123" s="398">
        <v>5</v>
      </c>
      <c r="AJ123" s="398">
        <v>4</v>
      </c>
      <c r="AK123" s="397"/>
      <c r="AL123" s="401">
        <v>5</v>
      </c>
      <c r="AM123" s="400">
        <v>1</v>
      </c>
      <c r="AN123" s="400">
        <v>2</v>
      </c>
      <c r="AO123" s="399"/>
      <c r="AP123" s="402">
        <v>5</v>
      </c>
      <c r="AQ123" s="398">
        <v>2</v>
      </c>
      <c r="AR123" s="398">
        <v>3</v>
      </c>
      <c r="AS123" s="397"/>
      <c r="AT123" s="401">
        <v>5</v>
      </c>
      <c r="AU123" s="400">
        <v>2</v>
      </c>
      <c r="AV123" s="400">
        <v>3</v>
      </c>
      <c r="AW123" s="399">
        <v>1</v>
      </c>
      <c r="AX123" s="398">
        <v>5</v>
      </c>
      <c r="AY123" s="398">
        <v>2</v>
      </c>
      <c r="AZ123" s="398">
        <v>3</v>
      </c>
      <c r="BA123" s="397"/>
      <c r="BB123" s="544"/>
      <c r="BC123" s="401">
        <v>4</v>
      </c>
      <c r="BD123" s="400">
        <v>1</v>
      </c>
      <c r="BE123" s="400">
        <v>4</v>
      </c>
      <c r="BF123" s="399"/>
      <c r="BG123" s="408"/>
      <c r="BH123" s="396"/>
      <c r="BI123" s="396"/>
      <c r="BJ123" s="395"/>
      <c r="BK123" s="401">
        <v>5</v>
      </c>
      <c r="BL123" s="400">
        <v>2</v>
      </c>
      <c r="BM123" s="400">
        <v>3</v>
      </c>
      <c r="BN123" s="399"/>
      <c r="BO123" s="402">
        <v>5</v>
      </c>
      <c r="BP123" s="398">
        <v>0</v>
      </c>
      <c r="BQ123" s="398">
        <v>3</v>
      </c>
      <c r="BR123" s="397"/>
      <c r="BS123" s="401">
        <v>5</v>
      </c>
      <c r="BT123" s="400">
        <v>3</v>
      </c>
      <c r="BU123" s="400">
        <v>3</v>
      </c>
      <c r="BV123" s="399"/>
    </row>
    <row r="124" spans="1:74">
      <c r="A124" s="582">
        <v>5</v>
      </c>
      <c r="B124" s="593" t="s">
        <v>196</v>
      </c>
      <c r="C124" s="669" t="str">
        <f t="shared" si="30"/>
        <v>Russ Houston</v>
      </c>
      <c r="D124" s="579">
        <f t="shared" si="50"/>
        <v>5</v>
      </c>
      <c r="E124" s="579">
        <f t="shared" si="51"/>
        <v>3</v>
      </c>
      <c r="F124" s="579">
        <f t="shared" si="52"/>
        <v>2</v>
      </c>
      <c r="G124" s="579">
        <f t="shared" si="53"/>
        <v>0</v>
      </c>
      <c r="H124" s="578">
        <f t="shared" si="54"/>
        <v>0.4</v>
      </c>
      <c r="I124" s="577">
        <v>5</v>
      </c>
      <c r="J124" s="577">
        <v>3</v>
      </c>
      <c r="K124" s="577">
        <v>2</v>
      </c>
      <c r="L124" s="576"/>
      <c r="M124" s="244"/>
      <c r="N124" s="244"/>
      <c r="O124" s="244"/>
      <c r="P124" s="290"/>
      <c r="Q124" s="387"/>
      <c r="R124" s="379"/>
      <c r="S124" s="379"/>
      <c r="T124" s="378"/>
      <c r="U124" s="386"/>
      <c r="V124" s="244"/>
      <c r="W124" s="244"/>
      <c r="X124" s="377"/>
      <c r="Y124" s="387"/>
      <c r="Z124" s="379"/>
      <c r="AA124" s="379"/>
      <c r="AB124" s="378"/>
      <c r="AC124" s="544"/>
      <c r="AD124" s="386"/>
      <c r="AE124" s="244"/>
      <c r="AF124" s="244"/>
      <c r="AG124" s="377"/>
      <c r="AH124" s="387"/>
      <c r="AI124" s="379"/>
      <c r="AJ124" s="379"/>
      <c r="AK124" s="378"/>
      <c r="AL124" s="386"/>
      <c r="AM124" s="244"/>
      <c r="AN124" s="244"/>
      <c r="AO124" s="377"/>
      <c r="AP124" s="387"/>
      <c r="AQ124" s="379"/>
      <c r="AR124" s="379"/>
      <c r="AS124" s="378"/>
      <c r="AT124" s="386"/>
      <c r="AU124" s="244"/>
      <c r="AV124" s="244"/>
      <c r="AW124" s="377"/>
      <c r="AX124" s="379"/>
      <c r="AY124" s="379"/>
      <c r="AZ124" s="379"/>
      <c r="BA124" s="378"/>
      <c r="BB124" s="544"/>
      <c r="BC124" s="386"/>
      <c r="BD124" s="244"/>
      <c r="BE124" s="244"/>
      <c r="BF124" s="377"/>
      <c r="BG124" s="387"/>
      <c r="BH124" s="379"/>
      <c r="BI124" s="379"/>
      <c r="BJ124" s="378"/>
      <c r="BK124" s="386"/>
      <c r="BL124" s="244"/>
      <c r="BM124" s="244"/>
      <c r="BN124" s="377"/>
      <c r="BO124" s="387"/>
      <c r="BP124" s="379"/>
      <c r="BQ124" s="379"/>
      <c r="BR124" s="378"/>
      <c r="BS124" s="386"/>
      <c r="BT124" s="244"/>
      <c r="BU124" s="244"/>
      <c r="BV124" s="377"/>
    </row>
    <row r="125" spans="1:74">
      <c r="A125" s="589">
        <v>6</v>
      </c>
      <c r="B125" s="715" t="s">
        <v>138</v>
      </c>
      <c r="C125" s="384" t="str">
        <f t="shared" si="30"/>
        <v>Nick Walls</v>
      </c>
      <c r="D125" s="586">
        <f t="shared" si="50"/>
        <v>31</v>
      </c>
      <c r="E125" s="586">
        <f t="shared" si="51"/>
        <v>6</v>
      </c>
      <c r="F125" s="586">
        <f t="shared" si="52"/>
        <v>13</v>
      </c>
      <c r="G125" s="586">
        <f t="shared" si="53"/>
        <v>2</v>
      </c>
      <c r="H125" s="585">
        <f t="shared" si="54"/>
        <v>0.41935483870967744</v>
      </c>
      <c r="I125" s="592"/>
      <c r="J125" s="592"/>
      <c r="K125" s="592"/>
      <c r="L125" s="591"/>
      <c r="M125" s="400">
        <v>6</v>
      </c>
      <c r="N125" s="400">
        <v>2</v>
      </c>
      <c r="O125" s="400">
        <v>3</v>
      </c>
      <c r="P125" s="403">
        <v>1</v>
      </c>
      <c r="Q125" s="402">
        <v>4</v>
      </c>
      <c r="R125" s="398">
        <v>0</v>
      </c>
      <c r="S125" s="398">
        <v>1</v>
      </c>
      <c r="T125" s="397"/>
      <c r="U125" s="407"/>
      <c r="V125" s="394"/>
      <c r="W125" s="394"/>
      <c r="X125" s="393"/>
      <c r="Y125" s="408"/>
      <c r="Z125" s="396"/>
      <c r="AA125" s="396"/>
      <c r="AB125" s="395"/>
      <c r="AC125" s="544"/>
      <c r="AD125" s="407"/>
      <c r="AE125" s="394"/>
      <c r="AF125" s="394"/>
      <c r="AG125" s="393"/>
      <c r="AH125" s="402">
        <v>1</v>
      </c>
      <c r="AI125" s="398">
        <v>0</v>
      </c>
      <c r="AJ125" s="398">
        <v>0</v>
      </c>
      <c r="AK125" s="397"/>
      <c r="AL125" s="407"/>
      <c r="AM125" s="394"/>
      <c r="AN125" s="394"/>
      <c r="AO125" s="393"/>
      <c r="AP125" s="408"/>
      <c r="AQ125" s="396"/>
      <c r="AR125" s="396"/>
      <c r="AS125" s="395"/>
      <c r="AT125" s="401">
        <v>2</v>
      </c>
      <c r="AU125" s="400">
        <v>0</v>
      </c>
      <c r="AV125" s="400">
        <v>0</v>
      </c>
      <c r="AW125" s="399"/>
      <c r="AX125" s="398">
        <v>3</v>
      </c>
      <c r="AY125" s="398">
        <v>1</v>
      </c>
      <c r="AZ125" s="398">
        <v>2</v>
      </c>
      <c r="BA125" s="397"/>
      <c r="BB125" s="544"/>
      <c r="BC125" s="407"/>
      <c r="BD125" s="394"/>
      <c r="BE125" s="394"/>
      <c r="BF125" s="393"/>
      <c r="BG125" s="402">
        <v>5</v>
      </c>
      <c r="BH125" s="398">
        <v>2</v>
      </c>
      <c r="BI125" s="398">
        <v>3</v>
      </c>
      <c r="BJ125" s="397">
        <v>1</v>
      </c>
      <c r="BK125" s="401">
        <v>5</v>
      </c>
      <c r="BL125" s="400">
        <v>0</v>
      </c>
      <c r="BM125" s="400">
        <v>1</v>
      </c>
      <c r="BN125" s="399"/>
      <c r="BO125" s="408"/>
      <c r="BP125" s="396"/>
      <c r="BQ125" s="396"/>
      <c r="BR125" s="395"/>
      <c r="BS125" s="401">
        <v>5</v>
      </c>
      <c r="BT125" s="400">
        <v>1</v>
      </c>
      <c r="BU125" s="400">
        <v>3</v>
      </c>
      <c r="BV125" s="399"/>
    </row>
    <row r="126" spans="1:74">
      <c r="A126" s="582">
        <v>7</v>
      </c>
      <c r="B126" s="593" t="s">
        <v>12</v>
      </c>
      <c r="C126" s="669" t="str">
        <f t="shared" si="30"/>
        <v>Mike Mattis</v>
      </c>
      <c r="D126" s="579">
        <f t="shared" si="50"/>
        <v>67</v>
      </c>
      <c r="E126" s="579">
        <f t="shared" si="51"/>
        <v>17</v>
      </c>
      <c r="F126" s="579">
        <f t="shared" si="52"/>
        <v>34</v>
      </c>
      <c r="G126" s="579">
        <f t="shared" si="53"/>
        <v>0</v>
      </c>
      <c r="H126" s="578">
        <f t="shared" si="54"/>
        <v>0.5074626865671642</v>
      </c>
      <c r="I126" s="577">
        <v>5</v>
      </c>
      <c r="J126" s="577">
        <v>3</v>
      </c>
      <c r="K126" s="577">
        <v>3</v>
      </c>
      <c r="L126" s="576"/>
      <c r="M126" s="239">
        <v>3</v>
      </c>
      <c r="N126" s="239">
        <v>1</v>
      </c>
      <c r="O126" s="239">
        <v>0</v>
      </c>
      <c r="P126" s="273"/>
      <c r="Q126" s="272">
        <v>4</v>
      </c>
      <c r="R126" s="240">
        <v>1</v>
      </c>
      <c r="S126" s="240">
        <v>3</v>
      </c>
      <c r="T126" s="270"/>
      <c r="U126" s="274">
        <v>5</v>
      </c>
      <c r="V126" s="239">
        <v>1</v>
      </c>
      <c r="W126" s="239">
        <v>2</v>
      </c>
      <c r="X126" s="269"/>
      <c r="Y126" s="272">
        <v>3</v>
      </c>
      <c r="Z126" s="240">
        <v>0</v>
      </c>
      <c r="AA126" s="240">
        <v>2</v>
      </c>
      <c r="AB126" s="270"/>
      <c r="AC126" s="544"/>
      <c r="AD126" s="386"/>
      <c r="AE126" s="244"/>
      <c r="AF126" s="244"/>
      <c r="AG126" s="377"/>
      <c r="AH126" s="272">
        <v>5</v>
      </c>
      <c r="AI126" s="240">
        <v>3</v>
      </c>
      <c r="AJ126" s="240">
        <v>4</v>
      </c>
      <c r="AK126" s="270"/>
      <c r="AL126" s="274">
        <v>5</v>
      </c>
      <c r="AM126" s="239">
        <v>2</v>
      </c>
      <c r="AN126" s="239">
        <v>3</v>
      </c>
      <c r="AO126" s="269"/>
      <c r="AP126" s="272">
        <v>5</v>
      </c>
      <c r="AQ126" s="240">
        <v>1</v>
      </c>
      <c r="AR126" s="240">
        <v>2</v>
      </c>
      <c r="AS126" s="270"/>
      <c r="AT126" s="274">
        <v>5</v>
      </c>
      <c r="AU126" s="239">
        <v>0</v>
      </c>
      <c r="AV126" s="239">
        <v>2</v>
      </c>
      <c r="AW126" s="269"/>
      <c r="AX126" s="240">
        <v>5</v>
      </c>
      <c r="AY126" s="240">
        <v>1</v>
      </c>
      <c r="AZ126" s="240">
        <v>2</v>
      </c>
      <c r="BA126" s="270"/>
      <c r="BB126" s="544"/>
      <c r="BC126" s="573">
        <v>3</v>
      </c>
      <c r="BD126" s="572">
        <v>0</v>
      </c>
      <c r="BE126" s="572">
        <v>1</v>
      </c>
      <c r="BF126" s="571"/>
      <c r="BG126" s="272">
        <v>5</v>
      </c>
      <c r="BH126" s="240">
        <v>1</v>
      </c>
      <c r="BI126" s="240">
        <v>3</v>
      </c>
      <c r="BJ126" s="270"/>
      <c r="BK126" s="274">
        <v>5</v>
      </c>
      <c r="BL126" s="239">
        <v>0</v>
      </c>
      <c r="BM126" s="239">
        <v>2</v>
      </c>
      <c r="BN126" s="269"/>
      <c r="BO126" s="272">
        <v>4</v>
      </c>
      <c r="BP126" s="240">
        <v>1</v>
      </c>
      <c r="BQ126" s="240">
        <v>2</v>
      </c>
      <c r="BR126" s="270"/>
      <c r="BS126" s="573">
        <v>5</v>
      </c>
      <c r="BT126" s="572">
        <v>2</v>
      </c>
      <c r="BU126" s="572">
        <v>3</v>
      </c>
      <c r="BV126" s="571"/>
    </row>
    <row r="127" spans="1:74">
      <c r="A127" s="589">
        <v>8</v>
      </c>
      <c r="B127" s="715" t="s">
        <v>2108</v>
      </c>
      <c r="C127" s="384" t="str">
        <f t="shared" si="30"/>
        <v>Nick Voigt</v>
      </c>
      <c r="D127" s="586">
        <f t="shared" si="50"/>
        <v>59</v>
      </c>
      <c r="E127" s="586">
        <f t="shared" si="51"/>
        <v>17</v>
      </c>
      <c r="F127" s="586">
        <f t="shared" si="52"/>
        <v>29</v>
      </c>
      <c r="G127" s="586">
        <f t="shared" si="53"/>
        <v>0</v>
      </c>
      <c r="H127" s="585">
        <f t="shared" si="54"/>
        <v>0.49152542372881358</v>
      </c>
      <c r="I127" s="584">
        <v>5</v>
      </c>
      <c r="J127" s="584">
        <v>1</v>
      </c>
      <c r="K127" s="584">
        <v>3</v>
      </c>
      <c r="L127" s="583"/>
      <c r="M127" s="400">
        <v>6</v>
      </c>
      <c r="N127" s="400">
        <v>2</v>
      </c>
      <c r="O127" s="400">
        <v>2</v>
      </c>
      <c r="P127" s="403"/>
      <c r="Q127" s="402">
        <v>4</v>
      </c>
      <c r="R127" s="398">
        <v>0</v>
      </c>
      <c r="S127" s="398">
        <v>1</v>
      </c>
      <c r="T127" s="397"/>
      <c r="U127" s="401">
        <v>5</v>
      </c>
      <c r="V127" s="400">
        <v>1</v>
      </c>
      <c r="W127" s="400">
        <v>3</v>
      </c>
      <c r="X127" s="399"/>
      <c r="Y127" s="402">
        <v>5</v>
      </c>
      <c r="Z127" s="398">
        <v>1</v>
      </c>
      <c r="AA127" s="398">
        <v>1</v>
      </c>
      <c r="AB127" s="397"/>
      <c r="AC127" s="544"/>
      <c r="AD127" s="401">
        <v>5</v>
      </c>
      <c r="AE127" s="400">
        <v>3</v>
      </c>
      <c r="AF127" s="400">
        <v>4</v>
      </c>
      <c r="AG127" s="399"/>
      <c r="AH127" s="402">
        <v>3</v>
      </c>
      <c r="AI127" s="398">
        <v>0</v>
      </c>
      <c r="AJ127" s="398">
        <v>0</v>
      </c>
      <c r="AK127" s="397"/>
      <c r="AL127" s="401">
        <v>4</v>
      </c>
      <c r="AM127" s="400">
        <v>0</v>
      </c>
      <c r="AN127" s="400">
        <v>0</v>
      </c>
      <c r="AO127" s="399"/>
      <c r="AP127" s="402">
        <v>3</v>
      </c>
      <c r="AQ127" s="398">
        <v>2</v>
      </c>
      <c r="AR127" s="398">
        <v>2</v>
      </c>
      <c r="AS127" s="397"/>
      <c r="AT127" s="401">
        <v>1</v>
      </c>
      <c r="AU127" s="400">
        <v>0</v>
      </c>
      <c r="AV127" s="400">
        <v>1</v>
      </c>
      <c r="AW127" s="399"/>
      <c r="AX127" s="398">
        <v>1</v>
      </c>
      <c r="AY127" s="398">
        <v>0</v>
      </c>
      <c r="AZ127" s="398">
        <v>1</v>
      </c>
      <c r="BA127" s="397"/>
      <c r="BB127" s="544"/>
      <c r="BC127" s="401">
        <v>4</v>
      </c>
      <c r="BD127" s="400">
        <v>1</v>
      </c>
      <c r="BE127" s="400">
        <v>3</v>
      </c>
      <c r="BF127" s="399"/>
      <c r="BG127" s="402">
        <v>4</v>
      </c>
      <c r="BH127" s="398">
        <v>3</v>
      </c>
      <c r="BI127" s="398">
        <v>3</v>
      </c>
      <c r="BJ127" s="397"/>
      <c r="BK127" s="401">
        <v>2</v>
      </c>
      <c r="BL127" s="400">
        <v>1</v>
      </c>
      <c r="BM127" s="400">
        <v>1</v>
      </c>
      <c r="BN127" s="399"/>
      <c r="BO127" s="402">
        <v>3</v>
      </c>
      <c r="BP127" s="398">
        <v>1</v>
      </c>
      <c r="BQ127" s="398">
        <v>1</v>
      </c>
      <c r="BR127" s="397"/>
      <c r="BS127" s="401">
        <v>4</v>
      </c>
      <c r="BT127" s="400">
        <v>1</v>
      </c>
      <c r="BU127" s="400">
        <v>3</v>
      </c>
      <c r="BV127" s="399"/>
    </row>
    <row r="128" spans="1:74">
      <c r="A128" s="582">
        <v>9</v>
      </c>
      <c r="B128" s="1524" t="s">
        <v>133</v>
      </c>
      <c r="C128" s="669" t="str">
        <f t="shared" si="30"/>
        <v>Jim Haataja</v>
      </c>
      <c r="D128" s="579">
        <f t="shared" si="50"/>
        <v>77</v>
      </c>
      <c r="E128" s="579">
        <f t="shared" si="51"/>
        <v>26</v>
      </c>
      <c r="F128" s="579">
        <f t="shared" si="52"/>
        <v>40</v>
      </c>
      <c r="G128" s="579">
        <f t="shared" si="53"/>
        <v>1</v>
      </c>
      <c r="H128" s="578">
        <f t="shared" si="54"/>
        <v>0.51948051948051943</v>
      </c>
      <c r="I128" s="577">
        <v>5</v>
      </c>
      <c r="J128" s="577">
        <v>1</v>
      </c>
      <c r="K128" s="577">
        <v>4</v>
      </c>
      <c r="L128" s="576"/>
      <c r="M128" s="572">
        <v>5</v>
      </c>
      <c r="N128" s="572">
        <v>3</v>
      </c>
      <c r="O128" s="572">
        <v>4</v>
      </c>
      <c r="P128" s="575">
        <v>1</v>
      </c>
      <c r="Q128" s="574">
        <v>4</v>
      </c>
      <c r="R128" s="570">
        <v>1</v>
      </c>
      <c r="S128" s="570">
        <v>2</v>
      </c>
      <c r="T128" s="569"/>
      <c r="U128" s="274">
        <v>6</v>
      </c>
      <c r="V128" s="239">
        <v>3</v>
      </c>
      <c r="W128" s="239">
        <v>3</v>
      </c>
      <c r="X128" s="269"/>
      <c r="Y128" s="272">
        <v>6</v>
      </c>
      <c r="Z128" s="240">
        <v>2</v>
      </c>
      <c r="AA128" s="240">
        <v>3</v>
      </c>
      <c r="AB128" s="270"/>
      <c r="AC128" s="544"/>
      <c r="AD128" s="573">
        <v>7</v>
      </c>
      <c r="AE128" s="572">
        <v>2</v>
      </c>
      <c r="AF128" s="572">
        <v>4</v>
      </c>
      <c r="AG128" s="571"/>
      <c r="AH128" s="574">
        <v>5</v>
      </c>
      <c r="AI128" s="570">
        <v>2</v>
      </c>
      <c r="AJ128" s="570">
        <v>1</v>
      </c>
      <c r="AK128" s="569"/>
      <c r="AL128" s="386"/>
      <c r="AM128" s="244"/>
      <c r="AN128" s="244"/>
      <c r="AO128" s="377"/>
      <c r="AP128" s="574">
        <v>5</v>
      </c>
      <c r="AQ128" s="570">
        <v>4</v>
      </c>
      <c r="AR128" s="570">
        <v>4</v>
      </c>
      <c r="AS128" s="569"/>
      <c r="AT128" s="274">
        <v>4</v>
      </c>
      <c r="AU128" s="239">
        <v>3</v>
      </c>
      <c r="AV128" s="239">
        <v>2</v>
      </c>
      <c r="AW128" s="269"/>
      <c r="AX128" s="240">
        <v>5</v>
      </c>
      <c r="AY128" s="240">
        <v>2</v>
      </c>
      <c r="AZ128" s="240">
        <v>2</v>
      </c>
      <c r="BA128" s="270"/>
      <c r="BB128" s="544"/>
      <c r="BC128" s="274">
        <v>5</v>
      </c>
      <c r="BD128" s="239">
        <v>0</v>
      </c>
      <c r="BE128" s="239">
        <v>1</v>
      </c>
      <c r="BF128" s="269"/>
      <c r="BG128" s="272">
        <v>5</v>
      </c>
      <c r="BH128" s="240">
        <v>2</v>
      </c>
      <c r="BI128" s="240">
        <v>2</v>
      </c>
      <c r="BJ128" s="270"/>
      <c r="BK128" s="274">
        <v>5</v>
      </c>
      <c r="BL128" s="239">
        <v>0</v>
      </c>
      <c r="BM128" s="239">
        <v>2</v>
      </c>
      <c r="BN128" s="269"/>
      <c r="BO128" s="574">
        <v>5</v>
      </c>
      <c r="BP128" s="570">
        <v>0</v>
      </c>
      <c r="BQ128" s="570">
        <v>3</v>
      </c>
      <c r="BR128" s="569"/>
      <c r="BS128" s="573">
        <v>5</v>
      </c>
      <c r="BT128" s="572">
        <v>1</v>
      </c>
      <c r="BU128" s="572">
        <v>3</v>
      </c>
      <c r="BV128" s="571"/>
    </row>
    <row r="129" spans="1:74">
      <c r="A129" s="589">
        <v>10</v>
      </c>
      <c r="B129" s="715" t="s">
        <v>169</v>
      </c>
      <c r="C129" s="384" t="str">
        <f t="shared" si="30"/>
        <v>Dave Bullock</v>
      </c>
      <c r="D129" s="586">
        <f t="shared" si="50"/>
        <v>76</v>
      </c>
      <c r="E129" s="586">
        <f t="shared" si="51"/>
        <v>16</v>
      </c>
      <c r="F129" s="586">
        <f t="shared" si="52"/>
        <v>35</v>
      </c>
      <c r="G129" s="586">
        <f t="shared" si="53"/>
        <v>2</v>
      </c>
      <c r="H129" s="585">
        <f t="shared" si="54"/>
        <v>0.46052631578947367</v>
      </c>
      <c r="I129" s="584">
        <v>5</v>
      </c>
      <c r="J129" s="584">
        <v>3</v>
      </c>
      <c r="K129" s="584">
        <v>4</v>
      </c>
      <c r="L129" s="583"/>
      <c r="M129" s="400">
        <v>6</v>
      </c>
      <c r="N129" s="400">
        <v>3</v>
      </c>
      <c r="O129" s="400">
        <v>4</v>
      </c>
      <c r="P129" s="403">
        <v>2</v>
      </c>
      <c r="Q129" s="402">
        <v>4</v>
      </c>
      <c r="R129" s="398">
        <v>1</v>
      </c>
      <c r="S129" s="398">
        <v>1</v>
      </c>
      <c r="T129" s="397"/>
      <c r="U129" s="401">
        <v>5</v>
      </c>
      <c r="V129" s="400">
        <v>1</v>
      </c>
      <c r="W129" s="400">
        <v>3</v>
      </c>
      <c r="X129" s="399"/>
      <c r="Y129" s="402">
        <v>6</v>
      </c>
      <c r="Z129" s="398">
        <v>1</v>
      </c>
      <c r="AA129" s="398">
        <v>4</v>
      </c>
      <c r="AB129" s="397"/>
      <c r="AC129" s="544"/>
      <c r="AD129" s="401">
        <v>6</v>
      </c>
      <c r="AE129" s="400">
        <v>2</v>
      </c>
      <c r="AF129" s="400">
        <v>4</v>
      </c>
      <c r="AG129" s="399"/>
      <c r="AH129" s="402">
        <v>3</v>
      </c>
      <c r="AI129" s="398">
        <v>0</v>
      </c>
      <c r="AJ129" s="398">
        <v>2</v>
      </c>
      <c r="AK129" s="397"/>
      <c r="AL129" s="401">
        <v>4</v>
      </c>
      <c r="AM129" s="400">
        <v>1</v>
      </c>
      <c r="AN129" s="400">
        <v>3</v>
      </c>
      <c r="AO129" s="399"/>
      <c r="AP129" s="402">
        <v>5</v>
      </c>
      <c r="AQ129" s="398">
        <v>1</v>
      </c>
      <c r="AR129" s="398">
        <v>2</v>
      </c>
      <c r="AS129" s="397"/>
      <c r="AT129" s="401">
        <v>5</v>
      </c>
      <c r="AU129" s="400">
        <v>0</v>
      </c>
      <c r="AV129" s="400">
        <v>2</v>
      </c>
      <c r="AW129" s="399"/>
      <c r="AX129" s="398">
        <v>4</v>
      </c>
      <c r="AY129" s="398">
        <v>0</v>
      </c>
      <c r="AZ129" s="398">
        <v>1</v>
      </c>
      <c r="BA129" s="397"/>
      <c r="BB129" s="544"/>
      <c r="BC129" s="401">
        <v>4</v>
      </c>
      <c r="BD129" s="400">
        <v>0</v>
      </c>
      <c r="BE129" s="400">
        <v>1</v>
      </c>
      <c r="BF129" s="399"/>
      <c r="BG129" s="402">
        <v>4</v>
      </c>
      <c r="BH129" s="398">
        <v>1</v>
      </c>
      <c r="BI129" s="398">
        <v>1</v>
      </c>
      <c r="BJ129" s="397"/>
      <c r="BK129" s="401">
        <v>5</v>
      </c>
      <c r="BL129" s="400">
        <v>0</v>
      </c>
      <c r="BM129" s="400">
        <v>1</v>
      </c>
      <c r="BN129" s="399"/>
      <c r="BO129" s="402">
        <v>5</v>
      </c>
      <c r="BP129" s="398">
        <v>1</v>
      </c>
      <c r="BQ129" s="398">
        <v>1</v>
      </c>
      <c r="BR129" s="397"/>
      <c r="BS129" s="401">
        <v>5</v>
      </c>
      <c r="BT129" s="400">
        <v>1</v>
      </c>
      <c r="BU129" s="400">
        <v>1</v>
      </c>
      <c r="BV129" s="399"/>
    </row>
    <row r="130" spans="1:74">
      <c r="A130" s="582">
        <v>11</v>
      </c>
      <c r="B130" s="1524" t="s">
        <v>1688</v>
      </c>
      <c r="C130" s="669" t="str">
        <f t="shared" si="30"/>
        <v>Donovan Cowdrey</v>
      </c>
      <c r="D130" s="579">
        <f t="shared" si="50"/>
        <v>59</v>
      </c>
      <c r="E130" s="579">
        <f t="shared" si="51"/>
        <v>19</v>
      </c>
      <c r="F130" s="579">
        <f t="shared" si="52"/>
        <v>32</v>
      </c>
      <c r="G130" s="579">
        <f t="shared" si="53"/>
        <v>1</v>
      </c>
      <c r="H130" s="578">
        <f t="shared" si="54"/>
        <v>0.5423728813559322</v>
      </c>
      <c r="I130" s="577">
        <v>2</v>
      </c>
      <c r="J130" s="577">
        <v>0</v>
      </c>
      <c r="K130" s="577">
        <v>0</v>
      </c>
      <c r="L130" s="576"/>
      <c r="M130" s="239">
        <v>5</v>
      </c>
      <c r="N130" s="239">
        <v>2</v>
      </c>
      <c r="O130" s="239">
        <v>3</v>
      </c>
      <c r="P130" s="273">
        <v>1</v>
      </c>
      <c r="Q130" s="272">
        <v>2</v>
      </c>
      <c r="R130" s="240">
        <v>0</v>
      </c>
      <c r="S130" s="240">
        <v>1</v>
      </c>
      <c r="T130" s="270"/>
      <c r="U130" s="573">
        <v>5</v>
      </c>
      <c r="V130" s="572">
        <v>2</v>
      </c>
      <c r="W130" s="572">
        <v>2</v>
      </c>
      <c r="X130" s="571"/>
      <c r="Y130" s="272">
        <v>5</v>
      </c>
      <c r="Z130" s="240">
        <v>2</v>
      </c>
      <c r="AA130" s="240">
        <v>4</v>
      </c>
      <c r="AB130" s="270"/>
      <c r="AC130" s="544"/>
      <c r="AD130" s="274">
        <v>6</v>
      </c>
      <c r="AE130" s="239">
        <v>1</v>
      </c>
      <c r="AF130" s="239">
        <v>3</v>
      </c>
      <c r="AG130" s="269"/>
      <c r="AH130" s="272">
        <v>3</v>
      </c>
      <c r="AI130" s="240">
        <v>0</v>
      </c>
      <c r="AJ130" s="240">
        <v>0</v>
      </c>
      <c r="AK130" s="270"/>
      <c r="AL130" s="274">
        <v>4</v>
      </c>
      <c r="AM130" s="239">
        <v>0</v>
      </c>
      <c r="AN130" s="239">
        <v>2</v>
      </c>
      <c r="AO130" s="269"/>
      <c r="AP130" s="272">
        <v>2</v>
      </c>
      <c r="AQ130" s="240">
        <v>1</v>
      </c>
      <c r="AR130" s="240">
        <v>1</v>
      </c>
      <c r="AS130" s="270"/>
      <c r="AT130" s="274">
        <v>4</v>
      </c>
      <c r="AU130" s="239">
        <v>2</v>
      </c>
      <c r="AV130" s="239">
        <v>3</v>
      </c>
      <c r="AW130" s="269"/>
      <c r="AX130" s="240">
        <v>2</v>
      </c>
      <c r="AY130" s="240">
        <v>0</v>
      </c>
      <c r="AZ130" s="240">
        <v>0</v>
      </c>
      <c r="BA130" s="270"/>
      <c r="BB130" s="544"/>
      <c r="BC130" s="573">
        <v>2</v>
      </c>
      <c r="BD130" s="572">
        <v>0</v>
      </c>
      <c r="BE130" s="572">
        <v>2</v>
      </c>
      <c r="BF130" s="571"/>
      <c r="BG130" s="272">
        <v>5</v>
      </c>
      <c r="BH130" s="240">
        <v>3</v>
      </c>
      <c r="BI130" s="240">
        <v>3</v>
      </c>
      <c r="BJ130" s="270"/>
      <c r="BK130" s="274">
        <v>3</v>
      </c>
      <c r="BL130" s="239">
        <v>1</v>
      </c>
      <c r="BM130" s="239">
        <v>1</v>
      </c>
      <c r="BN130" s="269"/>
      <c r="BO130" s="574">
        <v>4</v>
      </c>
      <c r="BP130" s="570">
        <v>3</v>
      </c>
      <c r="BQ130" s="570">
        <v>3</v>
      </c>
      <c r="BR130" s="569"/>
      <c r="BS130" s="573">
        <v>5</v>
      </c>
      <c r="BT130" s="572">
        <v>2</v>
      </c>
      <c r="BU130" s="572">
        <v>4</v>
      </c>
      <c r="BV130" s="571"/>
    </row>
    <row r="131" spans="1:74">
      <c r="A131" s="589">
        <v>12</v>
      </c>
      <c r="B131" s="715" t="s">
        <v>127</v>
      </c>
      <c r="C131" s="384" t="str">
        <f t="shared" si="30"/>
        <v>Andrew Capogna</v>
      </c>
      <c r="D131" s="586">
        <f t="shared" si="50"/>
        <v>56</v>
      </c>
      <c r="E131" s="586">
        <f t="shared" si="51"/>
        <v>16</v>
      </c>
      <c r="F131" s="586">
        <f t="shared" si="52"/>
        <v>27</v>
      </c>
      <c r="G131" s="586">
        <f t="shared" si="53"/>
        <v>0</v>
      </c>
      <c r="H131" s="585">
        <f t="shared" si="54"/>
        <v>0.48214285714285715</v>
      </c>
      <c r="I131" s="584">
        <v>3</v>
      </c>
      <c r="J131" s="584">
        <v>2</v>
      </c>
      <c r="K131" s="584">
        <v>1</v>
      </c>
      <c r="L131" s="583"/>
      <c r="M131" s="400">
        <v>2</v>
      </c>
      <c r="N131" s="400">
        <v>0</v>
      </c>
      <c r="O131" s="400">
        <v>0</v>
      </c>
      <c r="P131" s="403"/>
      <c r="Q131" s="402">
        <v>2</v>
      </c>
      <c r="R131" s="398">
        <v>0</v>
      </c>
      <c r="S131" s="398">
        <v>0</v>
      </c>
      <c r="T131" s="397"/>
      <c r="U131" s="401">
        <v>2</v>
      </c>
      <c r="V131" s="400">
        <v>0</v>
      </c>
      <c r="W131" s="400">
        <v>1</v>
      </c>
      <c r="X131" s="399"/>
      <c r="Y131" s="402">
        <v>5</v>
      </c>
      <c r="Z131" s="398">
        <v>2</v>
      </c>
      <c r="AA131" s="398">
        <v>3</v>
      </c>
      <c r="AB131" s="397"/>
      <c r="AC131" s="544"/>
      <c r="AD131" s="401">
        <v>6</v>
      </c>
      <c r="AE131" s="400">
        <v>1</v>
      </c>
      <c r="AF131" s="400">
        <v>3</v>
      </c>
      <c r="AG131" s="399"/>
      <c r="AH131" s="402">
        <v>4</v>
      </c>
      <c r="AI131" s="398">
        <v>1</v>
      </c>
      <c r="AJ131" s="398">
        <v>1</v>
      </c>
      <c r="AK131" s="397"/>
      <c r="AL131" s="401">
        <v>4</v>
      </c>
      <c r="AM131" s="400">
        <v>0</v>
      </c>
      <c r="AN131" s="400">
        <v>3</v>
      </c>
      <c r="AO131" s="399"/>
      <c r="AP131" s="574">
        <v>4</v>
      </c>
      <c r="AQ131" s="570">
        <v>0</v>
      </c>
      <c r="AR131" s="570">
        <v>3</v>
      </c>
      <c r="AS131" s="569"/>
      <c r="AT131" s="401">
        <v>3</v>
      </c>
      <c r="AU131" s="400">
        <v>0</v>
      </c>
      <c r="AV131" s="400">
        <v>0</v>
      </c>
      <c r="AW131" s="399"/>
      <c r="AX131" s="398">
        <v>3</v>
      </c>
      <c r="AY131" s="398">
        <v>1</v>
      </c>
      <c r="AZ131" s="398">
        <v>1</v>
      </c>
      <c r="BA131" s="397"/>
      <c r="BB131" s="544"/>
      <c r="BC131" s="401">
        <v>2</v>
      </c>
      <c r="BD131" s="400">
        <v>1</v>
      </c>
      <c r="BE131" s="400">
        <v>1</v>
      </c>
      <c r="BF131" s="399"/>
      <c r="BG131" s="402">
        <v>5</v>
      </c>
      <c r="BH131" s="398">
        <v>2</v>
      </c>
      <c r="BI131" s="398">
        <v>2</v>
      </c>
      <c r="BJ131" s="397"/>
      <c r="BK131" s="401">
        <v>2</v>
      </c>
      <c r="BL131" s="400">
        <v>2</v>
      </c>
      <c r="BM131" s="400">
        <v>2</v>
      </c>
      <c r="BN131" s="399"/>
      <c r="BO131" s="402">
        <v>5</v>
      </c>
      <c r="BP131" s="398">
        <v>2</v>
      </c>
      <c r="BQ131" s="398">
        <v>3</v>
      </c>
      <c r="BR131" s="397"/>
      <c r="BS131" s="401">
        <v>4</v>
      </c>
      <c r="BT131" s="400">
        <v>2</v>
      </c>
      <c r="BU131" s="400">
        <v>3</v>
      </c>
      <c r="BV131" s="399"/>
    </row>
    <row r="132" spans="1:74">
      <c r="A132" s="582">
        <v>13</v>
      </c>
      <c r="B132" s="593" t="s">
        <v>1303</v>
      </c>
      <c r="C132" s="669" t="str">
        <f t="shared" ref="C132:C195" si="55">TRIM(B132)</f>
        <v>Larry Szaroleta</v>
      </c>
      <c r="D132" s="579">
        <f t="shared" si="50"/>
        <v>10</v>
      </c>
      <c r="E132" s="579">
        <f t="shared" si="51"/>
        <v>3</v>
      </c>
      <c r="F132" s="579">
        <f t="shared" si="52"/>
        <v>3</v>
      </c>
      <c r="G132" s="579">
        <f t="shared" si="53"/>
        <v>0</v>
      </c>
      <c r="H132" s="578">
        <f t="shared" si="54"/>
        <v>0.3</v>
      </c>
      <c r="I132" s="592"/>
      <c r="J132" s="592"/>
      <c r="K132" s="592"/>
      <c r="L132" s="591"/>
      <c r="M132" s="572">
        <v>1</v>
      </c>
      <c r="N132" s="572">
        <v>0</v>
      </c>
      <c r="O132" s="572">
        <v>0</v>
      </c>
      <c r="P132" s="575"/>
      <c r="Q132" s="574">
        <v>2</v>
      </c>
      <c r="R132" s="570">
        <v>0</v>
      </c>
      <c r="S132" s="570">
        <v>0</v>
      </c>
      <c r="T132" s="569"/>
      <c r="U132" s="573">
        <v>3</v>
      </c>
      <c r="V132" s="572">
        <v>2</v>
      </c>
      <c r="W132" s="572">
        <v>2</v>
      </c>
      <c r="X132" s="571"/>
      <c r="Y132" s="387"/>
      <c r="Z132" s="379"/>
      <c r="AA132" s="379"/>
      <c r="AB132" s="378"/>
      <c r="AC132" s="544"/>
      <c r="AD132" s="386"/>
      <c r="AE132" s="244"/>
      <c r="AF132" s="244"/>
      <c r="AG132" s="377"/>
      <c r="AH132" s="387"/>
      <c r="AI132" s="379"/>
      <c r="AJ132" s="379"/>
      <c r="AK132" s="378"/>
      <c r="AL132" s="386"/>
      <c r="AM132" s="244"/>
      <c r="AN132" s="244"/>
      <c r="AO132" s="377"/>
      <c r="AP132" s="387"/>
      <c r="AQ132" s="379"/>
      <c r="AR132" s="379"/>
      <c r="AS132" s="378"/>
      <c r="AT132" s="386"/>
      <c r="AU132" s="244"/>
      <c r="AV132" s="244"/>
      <c r="AW132" s="377"/>
      <c r="AX132" s="379"/>
      <c r="AY132" s="379"/>
      <c r="AZ132" s="379"/>
      <c r="BA132" s="378"/>
      <c r="BB132" s="544"/>
      <c r="BC132" s="573">
        <v>1</v>
      </c>
      <c r="BD132" s="572">
        <v>0</v>
      </c>
      <c r="BE132" s="572">
        <v>0</v>
      </c>
      <c r="BF132" s="571"/>
      <c r="BG132" s="574">
        <v>3</v>
      </c>
      <c r="BH132" s="570">
        <v>1</v>
      </c>
      <c r="BI132" s="570">
        <v>1</v>
      </c>
      <c r="BJ132" s="569"/>
      <c r="BK132" s="386"/>
      <c r="BL132" s="244"/>
      <c r="BM132" s="244"/>
      <c r="BN132" s="377"/>
      <c r="BO132" s="387"/>
      <c r="BP132" s="379"/>
      <c r="BQ132" s="379"/>
      <c r="BR132" s="378"/>
      <c r="BS132" s="386"/>
      <c r="BT132" s="244"/>
      <c r="BU132" s="244"/>
      <c r="BV132" s="377"/>
    </row>
    <row r="133" spans="1:74">
      <c r="A133" s="589">
        <v>14</v>
      </c>
      <c r="B133" s="715" t="s">
        <v>124</v>
      </c>
      <c r="C133" s="384" t="str">
        <f t="shared" si="55"/>
        <v>John Dalton</v>
      </c>
      <c r="D133" s="586">
        <f t="shared" si="50"/>
        <v>22</v>
      </c>
      <c r="E133" s="586">
        <f t="shared" si="51"/>
        <v>4</v>
      </c>
      <c r="F133" s="586">
        <f t="shared" si="52"/>
        <v>7</v>
      </c>
      <c r="G133" s="586">
        <f t="shared" si="53"/>
        <v>0</v>
      </c>
      <c r="H133" s="585">
        <f t="shared" si="54"/>
        <v>0.31818181818181818</v>
      </c>
      <c r="I133" s="696"/>
      <c r="J133" s="696"/>
      <c r="K133" s="696"/>
      <c r="L133" s="695"/>
      <c r="M133" s="441"/>
      <c r="N133" s="441"/>
      <c r="O133" s="441"/>
      <c r="P133" s="635"/>
      <c r="Q133" s="694"/>
      <c r="R133" s="436"/>
      <c r="S133" s="436"/>
      <c r="T133" s="435"/>
      <c r="U133" s="537"/>
      <c r="V133" s="441"/>
      <c r="W133" s="441"/>
      <c r="X133" s="440"/>
      <c r="Y133" s="694"/>
      <c r="Z133" s="436"/>
      <c r="AA133" s="436"/>
      <c r="AB133" s="435"/>
      <c r="AC133" s="544"/>
      <c r="AD133" s="386"/>
      <c r="AE133" s="244"/>
      <c r="AF133" s="244"/>
      <c r="AG133" s="377"/>
      <c r="AH133" s="282">
        <v>3</v>
      </c>
      <c r="AI133" s="235">
        <v>0</v>
      </c>
      <c r="AJ133" s="235">
        <v>0</v>
      </c>
      <c r="AK133" s="805"/>
      <c r="AL133" s="284">
        <v>5</v>
      </c>
      <c r="AM133" s="234">
        <v>1</v>
      </c>
      <c r="AN133" s="234">
        <v>2</v>
      </c>
      <c r="AO133" s="280"/>
      <c r="AP133" s="282">
        <v>3</v>
      </c>
      <c r="AQ133" s="235">
        <v>0</v>
      </c>
      <c r="AR133" s="235">
        <v>1</v>
      </c>
      <c r="AS133" s="281"/>
      <c r="AT133" s="284">
        <v>1</v>
      </c>
      <c r="AU133" s="234">
        <v>0</v>
      </c>
      <c r="AV133" s="234">
        <v>0</v>
      </c>
      <c r="AW133" s="280"/>
      <c r="AX133" s="379"/>
      <c r="AY133" s="379"/>
      <c r="AZ133" s="379"/>
      <c r="BA133" s="378"/>
      <c r="BB133" s="544"/>
      <c r="BC133" s="284">
        <v>2</v>
      </c>
      <c r="BD133" s="234">
        <v>0</v>
      </c>
      <c r="BE133" s="234">
        <v>0</v>
      </c>
      <c r="BF133" s="280"/>
      <c r="BG133" s="282">
        <v>2</v>
      </c>
      <c r="BH133" s="235">
        <v>1</v>
      </c>
      <c r="BI133" s="235">
        <v>1</v>
      </c>
      <c r="BJ133" s="281"/>
      <c r="BK133" s="284">
        <v>2</v>
      </c>
      <c r="BL133" s="234">
        <v>1</v>
      </c>
      <c r="BM133" s="234">
        <v>1</v>
      </c>
      <c r="BN133" s="280"/>
      <c r="BO133" s="282">
        <v>4</v>
      </c>
      <c r="BP133" s="235">
        <v>1</v>
      </c>
      <c r="BQ133" s="235">
        <v>2</v>
      </c>
      <c r="BR133" s="281"/>
      <c r="BS133" s="386"/>
      <c r="BT133" s="244"/>
      <c r="BU133" s="244"/>
      <c r="BV133" s="377"/>
    </row>
    <row r="134" spans="1:74" ht="13.8" thickBot="1">
      <c r="A134" s="804">
        <v>15</v>
      </c>
      <c r="B134" s="803" t="s">
        <v>183</v>
      </c>
      <c r="C134" s="1307" t="str">
        <f t="shared" si="55"/>
        <v>Brandon Buck</v>
      </c>
      <c r="D134" s="691">
        <f t="shared" si="50"/>
        <v>76</v>
      </c>
      <c r="E134" s="691">
        <f t="shared" si="51"/>
        <v>38</v>
      </c>
      <c r="F134" s="691">
        <f t="shared" si="52"/>
        <v>53</v>
      </c>
      <c r="G134" s="691">
        <f t="shared" si="53"/>
        <v>7</v>
      </c>
      <c r="H134" s="690">
        <f t="shared" si="54"/>
        <v>0.69736842105263153</v>
      </c>
      <c r="I134" s="689">
        <v>5</v>
      </c>
      <c r="J134" s="689">
        <v>4</v>
      </c>
      <c r="K134" s="689">
        <v>4</v>
      </c>
      <c r="L134" s="688">
        <v>1</v>
      </c>
      <c r="M134" s="687">
        <v>3</v>
      </c>
      <c r="N134" s="686">
        <v>1</v>
      </c>
      <c r="O134" s="686">
        <v>2</v>
      </c>
      <c r="P134" s="685">
        <v>1</v>
      </c>
      <c r="Q134" s="680">
        <v>2</v>
      </c>
      <c r="R134" s="679">
        <v>0</v>
      </c>
      <c r="S134" s="679">
        <v>0</v>
      </c>
      <c r="T134" s="678"/>
      <c r="U134" s="677">
        <v>5</v>
      </c>
      <c r="V134" s="676">
        <v>1</v>
      </c>
      <c r="W134" s="676">
        <v>3</v>
      </c>
      <c r="X134" s="675"/>
      <c r="Y134" s="680">
        <v>6</v>
      </c>
      <c r="Z134" s="679">
        <v>5</v>
      </c>
      <c r="AA134" s="679">
        <v>5</v>
      </c>
      <c r="AB134" s="678"/>
      <c r="AC134" s="684"/>
      <c r="AD134" s="573">
        <v>6</v>
      </c>
      <c r="AE134" s="572">
        <v>3</v>
      </c>
      <c r="AF134" s="572">
        <v>4</v>
      </c>
      <c r="AG134" s="571">
        <v>1</v>
      </c>
      <c r="AH134" s="802">
        <v>5</v>
      </c>
      <c r="AI134" s="801">
        <v>3</v>
      </c>
      <c r="AJ134" s="801">
        <v>4</v>
      </c>
      <c r="AK134" s="800"/>
      <c r="AL134" s="799">
        <v>5</v>
      </c>
      <c r="AM134" s="798">
        <v>0</v>
      </c>
      <c r="AN134" s="798">
        <v>2</v>
      </c>
      <c r="AO134" s="797"/>
      <c r="AP134" s="802">
        <v>5</v>
      </c>
      <c r="AQ134" s="801">
        <v>2</v>
      </c>
      <c r="AR134" s="801">
        <v>4</v>
      </c>
      <c r="AS134" s="800">
        <v>1</v>
      </c>
      <c r="AT134" s="799">
        <v>5</v>
      </c>
      <c r="AU134" s="798">
        <v>2</v>
      </c>
      <c r="AV134" s="798">
        <v>4</v>
      </c>
      <c r="AW134" s="797"/>
      <c r="AX134" s="795">
        <v>5</v>
      </c>
      <c r="AY134" s="795">
        <v>2</v>
      </c>
      <c r="AZ134" s="795">
        <v>4</v>
      </c>
      <c r="BA134" s="794"/>
      <c r="BB134" s="544"/>
      <c r="BC134" s="793">
        <v>3</v>
      </c>
      <c r="BD134" s="792">
        <v>0</v>
      </c>
      <c r="BE134" s="792">
        <v>1</v>
      </c>
      <c r="BF134" s="791"/>
      <c r="BG134" s="796">
        <v>5</v>
      </c>
      <c r="BH134" s="795">
        <v>3</v>
      </c>
      <c r="BI134" s="795">
        <v>4</v>
      </c>
      <c r="BJ134" s="794"/>
      <c r="BK134" s="793">
        <v>5</v>
      </c>
      <c r="BL134" s="792">
        <v>4</v>
      </c>
      <c r="BM134" s="792">
        <v>3</v>
      </c>
      <c r="BN134" s="791">
        <v>1</v>
      </c>
      <c r="BO134" s="796">
        <v>5</v>
      </c>
      <c r="BP134" s="795">
        <v>4</v>
      </c>
      <c r="BQ134" s="795">
        <v>4</v>
      </c>
      <c r="BR134" s="794"/>
      <c r="BS134" s="793">
        <v>6</v>
      </c>
      <c r="BT134" s="792">
        <v>4</v>
      </c>
      <c r="BU134" s="792">
        <v>5</v>
      </c>
      <c r="BV134" s="791">
        <v>2</v>
      </c>
    </row>
    <row r="135" spans="1:74" ht="13.8" thickBot="1">
      <c r="A135" s="540"/>
      <c r="B135" s="555" t="s">
        <v>139</v>
      </c>
      <c r="C135" s="555" t="str">
        <f t="shared" si="55"/>
        <v>Walls</v>
      </c>
      <c r="D135" s="554">
        <f>SUM(D120:D134)</f>
        <v>823</v>
      </c>
      <c r="E135" s="553">
        <f>SUM(E120:E134)</f>
        <v>289</v>
      </c>
      <c r="F135" s="553">
        <f>SUM(F120:F134)</f>
        <v>454</v>
      </c>
      <c r="G135" s="553">
        <f>SUM(G120:G134)</f>
        <v>28</v>
      </c>
      <c r="H135" s="552">
        <f t="shared" si="54"/>
        <v>0.551640340218712</v>
      </c>
      <c r="I135" s="548">
        <f t="shared" ref="I135:AB135" si="56">SUM(I120:I134)</f>
        <v>58</v>
      </c>
      <c r="J135" s="548">
        <f t="shared" si="56"/>
        <v>31</v>
      </c>
      <c r="K135" s="548">
        <f t="shared" si="56"/>
        <v>39</v>
      </c>
      <c r="L135" s="547">
        <f t="shared" si="56"/>
        <v>1</v>
      </c>
      <c r="M135" s="546">
        <f t="shared" si="56"/>
        <v>60</v>
      </c>
      <c r="N135" s="546">
        <f t="shared" si="56"/>
        <v>27</v>
      </c>
      <c r="O135" s="546">
        <f t="shared" si="56"/>
        <v>34</v>
      </c>
      <c r="P135" s="551">
        <f t="shared" si="56"/>
        <v>10</v>
      </c>
      <c r="Q135" s="550">
        <f t="shared" si="56"/>
        <v>44</v>
      </c>
      <c r="R135" s="548">
        <f t="shared" si="56"/>
        <v>8</v>
      </c>
      <c r="S135" s="548">
        <f t="shared" si="56"/>
        <v>19</v>
      </c>
      <c r="T135" s="547">
        <f t="shared" si="56"/>
        <v>0</v>
      </c>
      <c r="U135" s="546">
        <f t="shared" si="56"/>
        <v>54</v>
      </c>
      <c r="V135" s="546">
        <f t="shared" si="56"/>
        <v>20</v>
      </c>
      <c r="W135" s="546">
        <f t="shared" si="56"/>
        <v>32</v>
      </c>
      <c r="X135" s="545">
        <f t="shared" si="56"/>
        <v>1</v>
      </c>
      <c r="Y135" s="548">
        <f t="shared" si="56"/>
        <v>56</v>
      </c>
      <c r="Z135" s="548">
        <f t="shared" si="56"/>
        <v>23</v>
      </c>
      <c r="AA135" s="548">
        <f t="shared" si="56"/>
        <v>33</v>
      </c>
      <c r="AB135" s="547">
        <f t="shared" si="56"/>
        <v>0</v>
      </c>
      <c r="AC135" s="544"/>
      <c r="AD135" s="549">
        <f t="shared" ref="AD135:BA135" si="57">SUM(AD120:AD134)</f>
        <v>63</v>
      </c>
      <c r="AE135" s="546">
        <f t="shared" si="57"/>
        <v>24</v>
      </c>
      <c r="AF135" s="546">
        <f t="shared" si="57"/>
        <v>42</v>
      </c>
      <c r="AG135" s="545">
        <f t="shared" si="57"/>
        <v>2</v>
      </c>
      <c r="AH135" s="548">
        <f t="shared" si="57"/>
        <v>45</v>
      </c>
      <c r="AI135" s="548">
        <f t="shared" si="57"/>
        <v>20</v>
      </c>
      <c r="AJ135" s="548">
        <f t="shared" si="57"/>
        <v>23</v>
      </c>
      <c r="AK135" s="547">
        <f t="shared" si="57"/>
        <v>0</v>
      </c>
      <c r="AL135" s="546">
        <f t="shared" si="57"/>
        <v>46</v>
      </c>
      <c r="AM135" s="546">
        <f t="shared" si="57"/>
        <v>7</v>
      </c>
      <c r="AN135" s="546">
        <f t="shared" si="57"/>
        <v>19</v>
      </c>
      <c r="AO135" s="545">
        <f t="shared" si="57"/>
        <v>0</v>
      </c>
      <c r="AP135" s="548">
        <f t="shared" si="57"/>
        <v>52</v>
      </c>
      <c r="AQ135" s="548">
        <f t="shared" si="57"/>
        <v>21</v>
      </c>
      <c r="AR135" s="548">
        <f t="shared" si="57"/>
        <v>32</v>
      </c>
      <c r="AS135" s="547">
        <f t="shared" si="57"/>
        <v>3</v>
      </c>
      <c r="AT135" s="546">
        <f t="shared" si="57"/>
        <v>47</v>
      </c>
      <c r="AU135" s="546">
        <f t="shared" si="57"/>
        <v>13</v>
      </c>
      <c r="AV135" s="546">
        <f t="shared" si="57"/>
        <v>23</v>
      </c>
      <c r="AW135" s="545">
        <f t="shared" si="57"/>
        <v>3</v>
      </c>
      <c r="AX135" s="543">
        <f t="shared" si="57"/>
        <v>48</v>
      </c>
      <c r="AY135" s="542">
        <f t="shared" si="57"/>
        <v>13</v>
      </c>
      <c r="AZ135" s="542">
        <f t="shared" si="57"/>
        <v>23</v>
      </c>
      <c r="BA135" s="541">
        <f t="shared" si="57"/>
        <v>1</v>
      </c>
      <c r="BB135" s="544"/>
      <c r="BC135" s="543">
        <f t="shared" ref="BC135:BV135" si="58">SUM(BC120:BC134)</f>
        <v>44</v>
      </c>
      <c r="BD135" s="542">
        <f t="shared" si="58"/>
        <v>6</v>
      </c>
      <c r="BE135" s="542">
        <f t="shared" si="58"/>
        <v>20</v>
      </c>
      <c r="BF135" s="541">
        <f t="shared" si="58"/>
        <v>0</v>
      </c>
      <c r="BG135" s="543">
        <f t="shared" si="58"/>
        <v>54</v>
      </c>
      <c r="BH135" s="542">
        <f t="shared" si="58"/>
        <v>25</v>
      </c>
      <c r="BI135" s="542">
        <f t="shared" si="58"/>
        <v>31</v>
      </c>
      <c r="BJ135" s="541">
        <f t="shared" si="58"/>
        <v>3</v>
      </c>
      <c r="BK135" s="543">
        <f t="shared" si="58"/>
        <v>51</v>
      </c>
      <c r="BL135" s="542">
        <f t="shared" si="58"/>
        <v>17</v>
      </c>
      <c r="BM135" s="542">
        <f t="shared" si="58"/>
        <v>25</v>
      </c>
      <c r="BN135" s="541">
        <f t="shared" si="58"/>
        <v>2</v>
      </c>
      <c r="BO135" s="543">
        <f t="shared" si="58"/>
        <v>47</v>
      </c>
      <c r="BP135" s="542">
        <f t="shared" si="58"/>
        <v>15</v>
      </c>
      <c r="BQ135" s="542">
        <f t="shared" si="58"/>
        <v>25</v>
      </c>
      <c r="BR135" s="541">
        <f t="shared" si="58"/>
        <v>0</v>
      </c>
      <c r="BS135" s="543">
        <f t="shared" si="58"/>
        <v>54</v>
      </c>
      <c r="BT135" s="542">
        <f t="shared" si="58"/>
        <v>19</v>
      </c>
      <c r="BU135" s="542">
        <f t="shared" si="58"/>
        <v>34</v>
      </c>
      <c r="BV135" s="541">
        <f t="shared" si="58"/>
        <v>2</v>
      </c>
    </row>
    <row r="136" spans="1:74" ht="16.2" thickBot="1">
      <c r="A136" s="540"/>
      <c r="B136" s="540"/>
      <c r="C136" s="540" t="str">
        <f t="shared" si="55"/>
        <v/>
      </c>
      <c r="D136" s="1916" t="s">
        <v>1296</v>
      </c>
      <c r="E136" s="1917"/>
      <c r="F136" s="1917"/>
      <c r="G136" s="1917"/>
      <c r="H136" s="1918"/>
      <c r="I136" s="1909">
        <v>12</v>
      </c>
      <c r="J136" s="1910"/>
      <c r="K136" s="1910"/>
      <c r="L136" s="1911"/>
      <c r="M136" s="1909">
        <v>12.5</v>
      </c>
      <c r="N136" s="1910"/>
      <c r="O136" s="1910"/>
      <c r="P136" s="1911"/>
      <c r="Q136" s="1909">
        <v>12.33</v>
      </c>
      <c r="R136" s="1910"/>
      <c r="S136" s="1910"/>
      <c r="T136" s="1911"/>
      <c r="U136" s="1909">
        <v>12.25</v>
      </c>
      <c r="V136" s="1910"/>
      <c r="W136" s="1910"/>
      <c r="X136" s="1911"/>
      <c r="Y136" s="1909">
        <v>12</v>
      </c>
      <c r="Z136" s="1910"/>
      <c r="AA136" s="1910"/>
      <c r="AB136" s="1911"/>
      <c r="AC136" s="539"/>
      <c r="AD136" s="1981" t="s">
        <v>1322</v>
      </c>
      <c r="AE136" s="1953"/>
      <c r="AF136" s="1953"/>
      <c r="AG136" s="1954"/>
      <c r="AH136" s="1909">
        <v>12</v>
      </c>
      <c r="AI136" s="1910"/>
      <c r="AJ136" s="1910"/>
      <c r="AK136" s="1911"/>
      <c r="AL136" s="1975">
        <v>12</v>
      </c>
      <c r="AM136" s="1976"/>
      <c r="AN136" s="1976"/>
      <c r="AO136" s="1977"/>
      <c r="AP136" s="1909">
        <v>12</v>
      </c>
      <c r="AQ136" s="1910"/>
      <c r="AR136" s="1910"/>
      <c r="AS136" s="1911"/>
      <c r="AT136" s="1909">
        <v>12.3</v>
      </c>
      <c r="AU136" s="1910"/>
      <c r="AV136" s="1910"/>
      <c r="AW136" s="1911"/>
      <c r="AX136" s="1909">
        <v>12.25</v>
      </c>
      <c r="AY136" s="1910"/>
      <c r="AZ136" s="1910"/>
      <c r="BA136" s="1911"/>
      <c r="BB136" s="539"/>
      <c r="BC136" s="1926">
        <v>12.4</v>
      </c>
      <c r="BD136" s="1910"/>
      <c r="BE136" s="1910"/>
      <c r="BF136" s="1911"/>
      <c r="BG136" s="1909">
        <v>12.33</v>
      </c>
      <c r="BH136" s="1910"/>
      <c r="BI136" s="1910"/>
      <c r="BJ136" s="1911"/>
      <c r="BK136" s="1909">
        <v>12.4</v>
      </c>
      <c r="BL136" s="1910"/>
      <c r="BM136" s="1910"/>
      <c r="BN136" s="1911"/>
      <c r="BO136" s="1909">
        <v>12.25</v>
      </c>
      <c r="BP136" s="1910"/>
      <c r="BQ136" s="1910"/>
      <c r="BR136" s="1911"/>
      <c r="BS136" s="1962">
        <v>12.25</v>
      </c>
      <c r="BT136" s="1963"/>
      <c r="BU136" s="1963"/>
      <c r="BV136" s="1964"/>
    </row>
    <row r="137" spans="1:74" ht="13.8" thickBot="1">
      <c r="A137" s="540"/>
      <c r="B137" s="540"/>
      <c r="C137" s="540" t="str">
        <f t="shared" si="55"/>
        <v/>
      </c>
      <c r="D137" s="540"/>
      <c r="E137" s="540"/>
      <c r="F137" s="540"/>
      <c r="G137" s="540"/>
      <c r="H137" s="540"/>
      <c r="I137" s="540"/>
      <c r="J137" s="540"/>
      <c r="K137" s="540"/>
      <c r="L137" s="540"/>
      <c r="M137" s="540"/>
      <c r="N137" s="540"/>
      <c r="O137" s="540"/>
      <c r="P137" s="540"/>
      <c r="Q137" s="540"/>
      <c r="R137" s="540"/>
      <c r="S137" s="540"/>
      <c r="T137" s="540"/>
      <c r="U137" s="540"/>
      <c r="V137" s="540"/>
      <c r="W137" s="540"/>
      <c r="X137" s="540"/>
      <c r="Y137" s="540"/>
      <c r="Z137" s="540"/>
      <c r="AA137" s="540"/>
      <c r="AB137" s="540"/>
      <c r="AC137" s="610"/>
      <c r="AD137" s="540"/>
      <c r="AE137" s="540"/>
      <c r="AF137" s="540"/>
      <c r="AG137" s="540"/>
      <c r="AH137" s="540"/>
      <c r="AI137" s="540"/>
      <c r="AJ137" s="540"/>
      <c r="AK137" s="540"/>
      <c r="AL137" s="540"/>
      <c r="AM137" s="540"/>
      <c r="AN137" s="540"/>
      <c r="AO137" s="540"/>
      <c r="AP137" s="540"/>
      <c r="AQ137" s="540"/>
      <c r="AR137" s="540"/>
      <c r="AS137" s="540"/>
      <c r="AT137" s="540"/>
      <c r="AU137" s="540"/>
      <c r="AV137" s="540"/>
      <c r="AW137" s="540"/>
      <c r="AX137" s="540"/>
      <c r="AY137" s="540"/>
      <c r="AZ137" s="540"/>
      <c r="BA137" s="540"/>
      <c r="BB137" s="610"/>
      <c r="BC137" s="540"/>
      <c r="BD137" s="540"/>
      <c r="BE137" s="540"/>
      <c r="BF137" s="540"/>
      <c r="BG137" s="540"/>
      <c r="BH137" s="540"/>
      <c r="BI137" s="540"/>
      <c r="BJ137" s="540"/>
      <c r="BK137" s="540"/>
      <c r="BL137" s="540"/>
      <c r="BM137" s="540"/>
      <c r="BN137" s="540"/>
      <c r="BO137" s="540"/>
      <c r="BP137" s="540"/>
      <c r="BQ137" s="540"/>
      <c r="BR137" s="540"/>
      <c r="BS137" s="540"/>
      <c r="BT137" s="540"/>
      <c r="BU137" s="540"/>
      <c r="BV137" s="540"/>
    </row>
    <row r="138" spans="1:74" ht="23.4" thickBot="1">
      <c r="A138" s="1950">
        <v>8</v>
      </c>
      <c r="B138" s="1940" t="s">
        <v>43</v>
      </c>
      <c r="C138" s="1276" t="str">
        <f t="shared" si="55"/>
        <v>Slater</v>
      </c>
      <c r="D138" s="1913">
        <v>2010</v>
      </c>
      <c r="E138" s="1914"/>
      <c r="F138" s="1914"/>
      <c r="G138" s="1914"/>
      <c r="H138" s="1915"/>
      <c r="I138" s="1955" t="s">
        <v>1109</v>
      </c>
      <c r="J138" s="1956"/>
      <c r="K138" s="1956"/>
      <c r="L138" s="1957"/>
      <c r="M138" s="1958" t="s">
        <v>1108</v>
      </c>
      <c r="N138" s="1959"/>
      <c r="O138" s="1959"/>
      <c r="P138" s="1960"/>
      <c r="Q138" s="1955" t="s">
        <v>1107</v>
      </c>
      <c r="R138" s="1956"/>
      <c r="S138" s="1956"/>
      <c r="T138" s="1957"/>
      <c r="U138" s="1958" t="s">
        <v>1106</v>
      </c>
      <c r="V138" s="1959"/>
      <c r="W138" s="1959"/>
      <c r="X138" s="1960"/>
      <c r="Y138" s="1955" t="s">
        <v>1104</v>
      </c>
      <c r="Z138" s="1956"/>
      <c r="AA138" s="1956"/>
      <c r="AB138" s="1957"/>
      <c r="AC138" s="609"/>
      <c r="AD138" s="1961" t="s">
        <v>1103</v>
      </c>
      <c r="AE138" s="1959"/>
      <c r="AF138" s="1959"/>
      <c r="AG138" s="1960"/>
      <c r="AH138" s="1955" t="s">
        <v>1102</v>
      </c>
      <c r="AI138" s="1956"/>
      <c r="AJ138" s="1956"/>
      <c r="AK138" s="1957"/>
      <c r="AL138" s="1958" t="s">
        <v>1105</v>
      </c>
      <c r="AM138" s="1959"/>
      <c r="AN138" s="1959"/>
      <c r="AO138" s="1960"/>
      <c r="AP138" s="1955" t="s">
        <v>1101</v>
      </c>
      <c r="AQ138" s="1956"/>
      <c r="AR138" s="1956"/>
      <c r="AS138" s="1957"/>
      <c r="AT138" s="1958" t="s">
        <v>1100</v>
      </c>
      <c r="AU138" s="1959"/>
      <c r="AV138" s="1959"/>
      <c r="AW138" s="1960"/>
      <c r="AX138" s="1955" t="s">
        <v>1099</v>
      </c>
      <c r="AY138" s="1956"/>
      <c r="AZ138" s="1956"/>
      <c r="BA138" s="1957"/>
      <c r="BB138" s="609"/>
      <c r="BC138" s="1961" t="s">
        <v>1098</v>
      </c>
      <c r="BD138" s="1959"/>
      <c r="BE138" s="1959"/>
      <c r="BF138" s="1960"/>
      <c r="BG138" s="1965" t="s">
        <v>1096</v>
      </c>
      <c r="BH138" s="1966"/>
      <c r="BI138" s="1966"/>
      <c r="BJ138" s="1967"/>
      <c r="BK138" s="1968" t="s">
        <v>1095</v>
      </c>
      <c r="BL138" s="1969"/>
      <c r="BM138" s="1969"/>
      <c r="BN138" s="1970"/>
      <c r="BO138" s="1965" t="s">
        <v>1094</v>
      </c>
      <c r="BP138" s="1966"/>
      <c r="BQ138" s="1966"/>
      <c r="BR138" s="1967"/>
      <c r="BS138" s="1968" t="s">
        <v>1097</v>
      </c>
      <c r="BT138" s="1969"/>
      <c r="BU138" s="1969"/>
      <c r="BV138" s="1974"/>
    </row>
    <row r="139" spans="1:74" ht="23.4" thickBot="1">
      <c r="A139" s="1950"/>
      <c r="B139" s="1940"/>
      <c r="C139" s="1276" t="str">
        <f t="shared" si="55"/>
        <v/>
      </c>
      <c r="D139" s="605" t="s">
        <v>268</v>
      </c>
      <c r="E139" s="605" t="s">
        <v>1092</v>
      </c>
      <c r="F139" s="605" t="s">
        <v>267</v>
      </c>
      <c r="G139" s="605" t="s">
        <v>266</v>
      </c>
      <c r="H139" s="604" t="s">
        <v>265</v>
      </c>
      <c r="I139" s="605" t="s">
        <v>268</v>
      </c>
      <c r="J139" s="605" t="s">
        <v>1092</v>
      </c>
      <c r="K139" s="605" t="s">
        <v>267</v>
      </c>
      <c r="L139" s="604" t="s">
        <v>266</v>
      </c>
      <c r="M139" s="605" t="s">
        <v>268</v>
      </c>
      <c r="N139" s="605" t="s">
        <v>1092</v>
      </c>
      <c r="O139" s="605" t="s">
        <v>267</v>
      </c>
      <c r="P139" s="608" t="s">
        <v>266</v>
      </c>
      <c r="Q139" s="606" t="s">
        <v>268</v>
      </c>
      <c r="R139" s="605" t="s">
        <v>1092</v>
      </c>
      <c r="S139" s="605" t="s">
        <v>267</v>
      </c>
      <c r="T139" s="604" t="s">
        <v>266</v>
      </c>
      <c r="U139" s="603" t="s">
        <v>268</v>
      </c>
      <c r="V139" s="603" t="s">
        <v>1092</v>
      </c>
      <c r="W139" s="603" t="s">
        <v>267</v>
      </c>
      <c r="X139" s="607" t="s">
        <v>266</v>
      </c>
      <c r="Y139" s="704" t="s">
        <v>268</v>
      </c>
      <c r="Z139" s="603" t="s">
        <v>1092</v>
      </c>
      <c r="AA139" s="603" t="s">
        <v>267</v>
      </c>
      <c r="AB139" s="602" t="s">
        <v>266</v>
      </c>
      <c r="AC139" s="544"/>
      <c r="AD139" s="606" t="s">
        <v>268</v>
      </c>
      <c r="AE139" s="605" t="s">
        <v>1092</v>
      </c>
      <c r="AF139" s="605" t="s">
        <v>267</v>
      </c>
      <c r="AG139" s="604" t="s">
        <v>266</v>
      </c>
      <c r="AH139" s="605" t="s">
        <v>268</v>
      </c>
      <c r="AI139" s="605" t="s">
        <v>1092</v>
      </c>
      <c r="AJ139" s="605" t="s">
        <v>267</v>
      </c>
      <c r="AK139" s="604" t="s">
        <v>266</v>
      </c>
      <c r="AL139" s="603" t="s">
        <v>268</v>
      </c>
      <c r="AM139" s="603" t="s">
        <v>1092</v>
      </c>
      <c r="AN139" s="603" t="s">
        <v>267</v>
      </c>
      <c r="AO139" s="602" t="s">
        <v>266</v>
      </c>
      <c r="AP139" s="603" t="s">
        <v>268</v>
      </c>
      <c r="AQ139" s="603" t="s">
        <v>1092</v>
      </c>
      <c r="AR139" s="603" t="s">
        <v>267</v>
      </c>
      <c r="AS139" s="602" t="s">
        <v>266</v>
      </c>
      <c r="AT139" s="603" t="s">
        <v>268</v>
      </c>
      <c r="AU139" s="603" t="s">
        <v>1092</v>
      </c>
      <c r="AV139" s="603" t="s">
        <v>267</v>
      </c>
      <c r="AW139" s="602" t="s">
        <v>266</v>
      </c>
      <c r="AX139" s="605" t="s">
        <v>268</v>
      </c>
      <c r="AY139" s="605" t="s">
        <v>1092</v>
      </c>
      <c r="AZ139" s="605" t="s">
        <v>267</v>
      </c>
      <c r="BA139" s="604" t="s">
        <v>266</v>
      </c>
      <c r="BB139" s="544"/>
      <c r="BC139" s="606" t="s">
        <v>268</v>
      </c>
      <c r="BD139" s="605" t="s">
        <v>1092</v>
      </c>
      <c r="BE139" s="605" t="s">
        <v>267</v>
      </c>
      <c r="BF139" s="604" t="s">
        <v>266</v>
      </c>
      <c r="BG139" s="603" t="s">
        <v>268</v>
      </c>
      <c r="BH139" s="603" t="s">
        <v>1092</v>
      </c>
      <c r="BI139" s="603" t="s">
        <v>267</v>
      </c>
      <c r="BJ139" s="602" t="s">
        <v>266</v>
      </c>
      <c r="BK139" s="605" t="s">
        <v>268</v>
      </c>
      <c r="BL139" s="605" t="s">
        <v>1092</v>
      </c>
      <c r="BM139" s="605" t="s">
        <v>267</v>
      </c>
      <c r="BN139" s="604" t="s">
        <v>266</v>
      </c>
      <c r="BO139" s="605" t="s">
        <v>268</v>
      </c>
      <c r="BP139" s="605" t="s">
        <v>1092</v>
      </c>
      <c r="BQ139" s="605" t="s">
        <v>267</v>
      </c>
      <c r="BR139" s="604" t="s">
        <v>266</v>
      </c>
      <c r="BS139" s="605" t="s">
        <v>268</v>
      </c>
      <c r="BT139" s="605" t="s">
        <v>1092</v>
      </c>
      <c r="BU139" s="605" t="s">
        <v>267</v>
      </c>
      <c r="BV139" s="604" t="s">
        <v>266</v>
      </c>
    </row>
    <row r="140" spans="1:74">
      <c r="A140" s="790">
        <v>1</v>
      </c>
      <c r="B140" s="674" t="s">
        <v>1311</v>
      </c>
      <c r="C140" s="674" t="str">
        <f t="shared" si="55"/>
        <v>Nate Johanson</v>
      </c>
      <c r="D140" s="789">
        <f t="shared" ref="D140:D154" si="59">SUM(I140,M140,Q140,U140,Y140,AD140,AH140,AL140,AP140,AT140,AX140,BC140,BG140,BK140,BO140,BS140)</f>
        <v>63</v>
      </c>
      <c r="E140" s="788">
        <f t="shared" ref="E140:E154" si="60">SUM(J140,N140,R140,V140,Z140,AE140,AI140,AM140,AQ140,AU140,AY140,BD140,BH140,BL140,BT140,BP140)</f>
        <v>28</v>
      </c>
      <c r="F140" s="788">
        <f t="shared" ref="F140:F154" si="61">SUM(K140,O140,S140,W140,AA140,AF140,AJ140,AN140,AR140,AV140,AZ140,BE140,BI140,BM140,BU140,BQ140)</f>
        <v>37</v>
      </c>
      <c r="G140" s="788">
        <f t="shared" ref="G140:G154" si="62">SUM(L140,P140,T140,X140,AB140,AG140,AK140,AO140,AS140,AW140,BA140,BF140,BJ140,BN140,BV140,BR140)</f>
        <v>3</v>
      </c>
      <c r="H140" s="787">
        <f t="shared" ref="H140:H155" si="63">(F140/D140)</f>
        <v>0.58730158730158732</v>
      </c>
      <c r="I140" s="786">
        <v>5</v>
      </c>
      <c r="J140" s="785">
        <v>0</v>
      </c>
      <c r="K140" s="785">
        <v>2</v>
      </c>
      <c r="L140" s="784"/>
      <c r="M140" s="599">
        <v>5</v>
      </c>
      <c r="N140" s="783">
        <v>6</v>
      </c>
      <c r="O140" s="783">
        <v>5</v>
      </c>
      <c r="P140" s="782">
        <v>1</v>
      </c>
      <c r="Q140" s="596">
        <v>5</v>
      </c>
      <c r="R140" s="781">
        <v>4</v>
      </c>
      <c r="S140" s="781">
        <v>4</v>
      </c>
      <c r="T140" s="780">
        <v>1</v>
      </c>
      <c r="U140" s="244"/>
      <c r="V140" s="244"/>
      <c r="W140" s="244"/>
      <c r="X140" s="377"/>
      <c r="Y140" s="379"/>
      <c r="Z140" s="379"/>
      <c r="AA140" s="379"/>
      <c r="AB140" s="378"/>
      <c r="AC140" s="369"/>
      <c r="AD140" s="274">
        <v>5</v>
      </c>
      <c r="AE140" s="239">
        <v>2</v>
      </c>
      <c r="AF140" s="239">
        <v>4</v>
      </c>
      <c r="AG140" s="269"/>
      <c r="AH140" s="240">
        <v>4</v>
      </c>
      <c r="AI140" s="240">
        <v>0</v>
      </c>
      <c r="AJ140" s="240">
        <v>1</v>
      </c>
      <c r="AK140" s="270"/>
      <c r="AL140" s="239">
        <v>5</v>
      </c>
      <c r="AM140" s="239">
        <v>4</v>
      </c>
      <c r="AN140" s="239">
        <v>4</v>
      </c>
      <c r="AO140" s="269">
        <v>1</v>
      </c>
      <c r="AP140" s="240">
        <v>5</v>
      </c>
      <c r="AQ140" s="240">
        <v>1</v>
      </c>
      <c r="AR140" s="240">
        <v>3</v>
      </c>
      <c r="AS140" s="270"/>
      <c r="AT140" s="239">
        <v>7</v>
      </c>
      <c r="AU140" s="239">
        <v>3</v>
      </c>
      <c r="AV140" s="239">
        <v>5</v>
      </c>
      <c r="AW140" s="269"/>
      <c r="AX140" s="240">
        <v>2</v>
      </c>
      <c r="AY140" s="240">
        <v>2</v>
      </c>
      <c r="AZ140" s="240">
        <v>1</v>
      </c>
      <c r="BA140" s="270"/>
      <c r="BB140" s="369"/>
      <c r="BC140" s="274">
        <v>5</v>
      </c>
      <c r="BD140" s="239">
        <v>3</v>
      </c>
      <c r="BE140" s="239">
        <v>2</v>
      </c>
      <c r="BF140" s="269"/>
      <c r="BG140" s="596">
        <v>5</v>
      </c>
      <c r="BH140" s="595">
        <v>1</v>
      </c>
      <c r="BI140" s="595">
        <v>3</v>
      </c>
      <c r="BJ140" s="594"/>
      <c r="BK140" s="274">
        <v>5</v>
      </c>
      <c r="BL140" s="239">
        <v>2</v>
      </c>
      <c r="BM140" s="239">
        <v>3</v>
      </c>
      <c r="BN140" s="269"/>
      <c r="BO140" s="240">
        <v>5</v>
      </c>
      <c r="BP140" s="240">
        <v>0</v>
      </c>
      <c r="BQ140" s="240">
        <v>0</v>
      </c>
      <c r="BR140" s="303"/>
      <c r="BS140" s="386"/>
      <c r="BT140" s="244"/>
      <c r="BU140" s="244"/>
      <c r="BV140" s="377"/>
    </row>
    <row r="141" spans="1:74">
      <c r="A141" s="747">
        <v>2</v>
      </c>
      <c r="B141" s="1526" t="s">
        <v>243</v>
      </c>
      <c r="C141" s="536" t="str">
        <f t="shared" si="55"/>
        <v>Ricky Slater</v>
      </c>
      <c r="D141" s="745">
        <f t="shared" si="59"/>
        <v>80</v>
      </c>
      <c r="E141" s="744">
        <f t="shared" si="60"/>
        <v>42</v>
      </c>
      <c r="F141" s="744">
        <f t="shared" si="61"/>
        <v>47</v>
      </c>
      <c r="G141" s="744">
        <f t="shared" si="62"/>
        <v>2</v>
      </c>
      <c r="H141" s="743">
        <f t="shared" si="63"/>
        <v>0.58750000000000002</v>
      </c>
      <c r="I141" s="742">
        <v>5</v>
      </c>
      <c r="J141" s="741">
        <v>2</v>
      </c>
      <c r="K141" s="741">
        <v>3</v>
      </c>
      <c r="L141" s="740"/>
      <c r="M141" s="739">
        <v>6</v>
      </c>
      <c r="N141" s="738">
        <v>3</v>
      </c>
      <c r="O141" s="738">
        <v>3</v>
      </c>
      <c r="P141" s="737"/>
      <c r="Q141" s="736">
        <v>5</v>
      </c>
      <c r="R141" s="735">
        <v>2</v>
      </c>
      <c r="S141" s="735">
        <v>2</v>
      </c>
      <c r="T141" s="734"/>
      <c r="U141" s="400">
        <v>7</v>
      </c>
      <c r="V141" s="400">
        <v>6</v>
      </c>
      <c r="W141" s="400">
        <v>6</v>
      </c>
      <c r="X141" s="399"/>
      <c r="Y141" s="398">
        <v>5</v>
      </c>
      <c r="Z141" s="398">
        <v>2</v>
      </c>
      <c r="AA141" s="398">
        <v>3</v>
      </c>
      <c r="AB141" s="397"/>
      <c r="AC141" s="369"/>
      <c r="AD141" s="401">
        <v>5</v>
      </c>
      <c r="AE141" s="400">
        <v>3</v>
      </c>
      <c r="AF141" s="400">
        <v>3</v>
      </c>
      <c r="AG141" s="399"/>
      <c r="AH141" s="398">
        <v>5</v>
      </c>
      <c r="AI141" s="398">
        <v>3</v>
      </c>
      <c r="AJ141" s="398">
        <v>3</v>
      </c>
      <c r="AK141" s="397"/>
      <c r="AL141" s="400">
        <v>5</v>
      </c>
      <c r="AM141" s="400">
        <v>1</v>
      </c>
      <c r="AN141" s="400">
        <v>1</v>
      </c>
      <c r="AO141" s="399"/>
      <c r="AP141" s="398">
        <v>3</v>
      </c>
      <c r="AQ141" s="398">
        <v>1</v>
      </c>
      <c r="AR141" s="398">
        <v>1</v>
      </c>
      <c r="AS141" s="397"/>
      <c r="AT141" s="400">
        <v>7</v>
      </c>
      <c r="AU141" s="400">
        <v>3</v>
      </c>
      <c r="AV141" s="400">
        <v>4</v>
      </c>
      <c r="AW141" s="399"/>
      <c r="AX141" s="398">
        <v>5</v>
      </c>
      <c r="AY141" s="398">
        <v>4</v>
      </c>
      <c r="AZ141" s="398">
        <v>5</v>
      </c>
      <c r="BA141" s="397"/>
      <c r="BB141" s="369"/>
      <c r="BC141" s="401">
        <v>5</v>
      </c>
      <c r="BD141" s="400">
        <v>3</v>
      </c>
      <c r="BE141" s="400">
        <v>2</v>
      </c>
      <c r="BF141" s="399">
        <v>1</v>
      </c>
      <c r="BG141" s="402">
        <v>4</v>
      </c>
      <c r="BH141" s="398">
        <v>1</v>
      </c>
      <c r="BI141" s="398">
        <v>1</v>
      </c>
      <c r="BJ141" s="397"/>
      <c r="BK141" s="401">
        <v>5</v>
      </c>
      <c r="BL141" s="400">
        <v>2</v>
      </c>
      <c r="BM141" s="400">
        <v>4</v>
      </c>
      <c r="BN141" s="399"/>
      <c r="BO141" s="398">
        <v>4</v>
      </c>
      <c r="BP141" s="398">
        <v>4</v>
      </c>
      <c r="BQ141" s="398">
        <v>3</v>
      </c>
      <c r="BR141" s="450">
        <v>1</v>
      </c>
      <c r="BS141" s="401">
        <v>4</v>
      </c>
      <c r="BT141" s="400">
        <v>2</v>
      </c>
      <c r="BU141" s="400">
        <v>3</v>
      </c>
      <c r="BV141" s="399"/>
    </row>
    <row r="142" spans="1:74">
      <c r="A142" s="771">
        <v>3</v>
      </c>
      <c r="B142" s="670" t="s">
        <v>23</v>
      </c>
      <c r="C142" s="670" t="str">
        <f t="shared" si="55"/>
        <v>Sanjay Shah</v>
      </c>
      <c r="D142" s="770">
        <f t="shared" si="59"/>
        <v>72</v>
      </c>
      <c r="E142" s="769">
        <f t="shared" si="60"/>
        <v>25</v>
      </c>
      <c r="F142" s="769">
        <f t="shared" si="61"/>
        <v>36</v>
      </c>
      <c r="G142" s="769">
        <f t="shared" si="62"/>
        <v>0</v>
      </c>
      <c r="H142" s="768">
        <f t="shared" si="63"/>
        <v>0.5</v>
      </c>
      <c r="I142" s="757">
        <v>3</v>
      </c>
      <c r="J142" s="756">
        <v>2</v>
      </c>
      <c r="K142" s="756">
        <v>1</v>
      </c>
      <c r="L142" s="755"/>
      <c r="M142" s="767">
        <v>5</v>
      </c>
      <c r="N142" s="766">
        <v>0</v>
      </c>
      <c r="O142" s="766">
        <v>3</v>
      </c>
      <c r="P142" s="765"/>
      <c r="Q142" s="764">
        <v>6</v>
      </c>
      <c r="R142" s="763">
        <v>4</v>
      </c>
      <c r="S142" s="763">
        <v>4</v>
      </c>
      <c r="T142" s="762"/>
      <c r="U142" s="239">
        <v>5</v>
      </c>
      <c r="V142" s="239">
        <v>2</v>
      </c>
      <c r="W142" s="239">
        <v>4</v>
      </c>
      <c r="X142" s="269"/>
      <c r="Y142" s="240">
        <v>4</v>
      </c>
      <c r="Z142" s="240">
        <v>0</v>
      </c>
      <c r="AA142" s="240">
        <v>1</v>
      </c>
      <c r="AB142" s="270"/>
      <c r="AC142" s="369"/>
      <c r="AD142" s="274">
        <v>5</v>
      </c>
      <c r="AE142" s="239">
        <v>1</v>
      </c>
      <c r="AF142" s="239">
        <v>2</v>
      </c>
      <c r="AG142" s="269"/>
      <c r="AH142" s="240">
        <v>4</v>
      </c>
      <c r="AI142" s="240">
        <v>2</v>
      </c>
      <c r="AJ142" s="240">
        <v>2</v>
      </c>
      <c r="AK142" s="270"/>
      <c r="AL142" s="239">
        <v>6</v>
      </c>
      <c r="AM142" s="239">
        <v>2</v>
      </c>
      <c r="AN142" s="239">
        <v>2</v>
      </c>
      <c r="AO142" s="269"/>
      <c r="AP142" s="240">
        <v>4</v>
      </c>
      <c r="AQ142" s="240">
        <v>1</v>
      </c>
      <c r="AR142" s="240">
        <v>3</v>
      </c>
      <c r="AS142" s="270"/>
      <c r="AT142" s="239">
        <v>6</v>
      </c>
      <c r="AU142" s="239">
        <v>3</v>
      </c>
      <c r="AV142" s="239">
        <v>3</v>
      </c>
      <c r="AW142" s="269"/>
      <c r="AX142" s="240">
        <v>4</v>
      </c>
      <c r="AY142" s="240">
        <v>2</v>
      </c>
      <c r="AZ142" s="240">
        <v>3</v>
      </c>
      <c r="BA142" s="270"/>
      <c r="BB142" s="369"/>
      <c r="BC142" s="274">
        <v>6</v>
      </c>
      <c r="BD142" s="239">
        <v>4</v>
      </c>
      <c r="BE142" s="239">
        <v>3</v>
      </c>
      <c r="BF142" s="269"/>
      <c r="BG142" s="272">
        <v>5</v>
      </c>
      <c r="BH142" s="240">
        <v>1</v>
      </c>
      <c r="BI142" s="240">
        <v>2</v>
      </c>
      <c r="BJ142" s="270"/>
      <c r="BK142" s="274">
        <v>5</v>
      </c>
      <c r="BL142" s="239">
        <v>1</v>
      </c>
      <c r="BM142" s="239">
        <v>2</v>
      </c>
      <c r="BN142" s="269"/>
      <c r="BO142" s="240">
        <v>4</v>
      </c>
      <c r="BP142" s="240">
        <v>0</v>
      </c>
      <c r="BQ142" s="240">
        <v>1</v>
      </c>
      <c r="BR142" s="303"/>
      <c r="BS142" s="386"/>
      <c r="BT142" s="244"/>
      <c r="BU142" s="244"/>
      <c r="BV142" s="377"/>
    </row>
    <row r="143" spans="1:74">
      <c r="A143" s="747">
        <v>4</v>
      </c>
      <c r="B143" s="536" t="s">
        <v>161</v>
      </c>
      <c r="C143" s="536" t="str">
        <f t="shared" si="55"/>
        <v>Steve Griffin</v>
      </c>
      <c r="D143" s="745">
        <f t="shared" si="59"/>
        <v>47</v>
      </c>
      <c r="E143" s="744">
        <f t="shared" si="60"/>
        <v>23</v>
      </c>
      <c r="F143" s="744">
        <f t="shared" si="61"/>
        <v>30</v>
      </c>
      <c r="G143" s="744">
        <f t="shared" si="62"/>
        <v>1</v>
      </c>
      <c r="H143" s="743">
        <f t="shared" si="63"/>
        <v>0.63829787234042556</v>
      </c>
      <c r="I143" s="742">
        <v>5</v>
      </c>
      <c r="J143" s="741">
        <v>1</v>
      </c>
      <c r="K143" s="741">
        <v>2</v>
      </c>
      <c r="L143" s="740"/>
      <c r="M143" s="739">
        <v>6</v>
      </c>
      <c r="N143" s="738">
        <v>2</v>
      </c>
      <c r="O143" s="738">
        <v>2</v>
      </c>
      <c r="P143" s="737">
        <v>1</v>
      </c>
      <c r="Q143" s="779">
        <v>6</v>
      </c>
      <c r="R143" s="650">
        <v>5</v>
      </c>
      <c r="S143" s="650">
        <v>6</v>
      </c>
      <c r="T143" s="778"/>
      <c r="U143" s="400">
        <v>6</v>
      </c>
      <c r="V143" s="400">
        <v>6</v>
      </c>
      <c r="W143" s="400">
        <v>6</v>
      </c>
      <c r="X143" s="399"/>
      <c r="Y143" s="398">
        <v>4</v>
      </c>
      <c r="Z143" s="398">
        <v>2</v>
      </c>
      <c r="AA143" s="398">
        <v>3</v>
      </c>
      <c r="AB143" s="397"/>
      <c r="AC143" s="369"/>
      <c r="AD143" s="401">
        <v>5</v>
      </c>
      <c r="AE143" s="400">
        <v>1</v>
      </c>
      <c r="AF143" s="400">
        <v>2</v>
      </c>
      <c r="AG143" s="399"/>
      <c r="AH143" s="398">
        <v>5</v>
      </c>
      <c r="AI143" s="398">
        <v>2</v>
      </c>
      <c r="AJ143" s="398">
        <v>3</v>
      </c>
      <c r="AK143" s="397"/>
      <c r="AL143" s="400">
        <v>5</v>
      </c>
      <c r="AM143" s="400">
        <v>2</v>
      </c>
      <c r="AN143" s="400">
        <v>2</v>
      </c>
      <c r="AO143" s="399"/>
      <c r="AP143" s="398">
        <v>5</v>
      </c>
      <c r="AQ143" s="398">
        <v>2</v>
      </c>
      <c r="AR143" s="398">
        <v>4</v>
      </c>
      <c r="AS143" s="397"/>
      <c r="AT143" s="394"/>
      <c r="AU143" s="394"/>
      <c r="AV143" s="394"/>
      <c r="AW143" s="393"/>
      <c r="AX143" s="396"/>
      <c r="AY143" s="396"/>
      <c r="AZ143" s="396"/>
      <c r="BA143" s="395"/>
      <c r="BB143" s="369"/>
      <c r="BC143" s="407"/>
      <c r="BD143" s="394"/>
      <c r="BE143" s="394"/>
      <c r="BF143" s="393"/>
      <c r="BG143" s="408"/>
      <c r="BH143" s="396"/>
      <c r="BI143" s="396"/>
      <c r="BJ143" s="395"/>
      <c r="BK143" s="407"/>
      <c r="BL143" s="394"/>
      <c r="BM143" s="394"/>
      <c r="BN143" s="393"/>
      <c r="BO143" s="396"/>
      <c r="BP143" s="396"/>
      <c r="BQ143" s="396"/>
      <c r="BR143" s="449"/>
      <c r="BS143" s="407"/>
      <c r="BT143" s="394"/>
      <c r="BU143" s="394"/>
      <c r="BV143" s="393"/>
    </row>
    <row r="144" spans="1:74">
      <c r="A144" s="771">
        <v>5</v>
      </c>
      <c r="B144" s="670" t="s">
        <v>181</v>
      </c>
      <c r="C144" s="670" t="str">
        <f t="shared" si="55"/>
        <v>Tony Lankford</v>
      </c>
      <c r="D144" s="770">
        <f t="shared" si="59"/>
        <v>76</v>
      </c>
      <c r="E144" s="769">
        <f t="shared" si="60"/>
        <v>21</v>
      </c>
      <c r="F144" s="769">
        <f t="shared" si="61"/>
        <v>40</v>
      </c>
      <c r="G144" s="769">
        <f t="shared" si="62"/>
        <v>0</v>
      </c>
      <c r="H144" s="768">
        <f t="shared" si="63"/>
        <v>0.52631578947368418</v>
      </c>
      <c r="I144" s="757">
        <v>5</v>
      </c>
      <c r="J144" s="756">
        <v>0</v>
      </c>
      <c r="K144" s="756">
        <v>0</v>
      </c>
      <c r="L144" s="755"/>
      <c r="M144" s="767">
        <v>6</v>
      </c>
      <c r="N144" s="766">
        <v>2</v>
      </c>
      <c r="O144" s="766">
        <v>4</v>
      </c>
      <c r="P144" s="765"/>
      <c r="Q144" s="764">
        <v>6</v>
      </c>
      <c r="R144" s="763">
        <v>2</v>
      </c>
      <c r="S144" s="763">
        <v>2</v>
      </c>
      <c r="T144" s="762"/>
      <c r="U144" s="239">
        <v>5</v>
      </c>
      <c r="V144" s="239">
        <v>2</v>
      </c>
      <c r="W144" s="239">
        <v>2</v>
      </c>
      <c r="X144" s="269"/>
      <c r="Y144" s="240">
        <v>4</v>
      </c>
      <c r="Z144" s="240">
        <v>0</v>
      </c>
      <c r="AA144" s="240">
        <v>3</v>
      </c>
      <c r="AB144" s="270"/>
      <c r="AC144" s="369"/>
      <c r="AD144" s="274">
        <v>5</v>
      </c>
      <c r="AE144" s="239">
        <v>1</v>
      </c>
      <c r="AF144" s="239">
        <v>2</v>
      </c>
      <c r="AG144" s="269"/>
      <c r="AH144" s="240">
        <v>4</v>
      </c>
      <c r="AI144" s="240">
        <v>1</v>
      </c>
      <c r="AJ144" s="240">
        <v>1</v>
      </c>
      <c r="AK144" s="270"/>
      <c r="AL144" s="239">
        <v>6</v>
      </c>
      <c r="AM144" s="239">
        <v>2</v>
      </c>
      <c r="AN144" s="239">
        <v>5</v>
      </c>
      <c r="AO144" s="269"/>
      <c r="AP144" s="240">
        <v>4</v>
      </c>
      <c r="AQ144" s="240">
        <v>1</v>
      </c>
      <c r="AR144" s="240">
        <v>2</v>
      </c>
      <c r="AS144" s="270"/>
      <c r="AT144" s="239">
        <v>6</v>
      </c>
      <c r="AU144" s="239">
        <v>1</v>
      </c>
      <c r="AV144" s="239">
        <v>2</v>
      </c>
      <c r="AW144" s="269"/>
      <c r="AX144" s="240">
        <v>5</v>
      </c>
      <c r="AY144" s="240">
        <v>4</v>
      </c>
      <c r="AZ144" s="240">
        <v>5</v>
      </c>
      <c r="BA144" s="270"/>
      <c r="BB144" s="369"/>
      <c r="BC144" s="274">
        <v>4</v>
      </c>
      <c r="BD144" s="239">
        <v>3</v>
      </c>
      <c r="BE144" s="239">
        <v>4</v>
      </c>
      <c r="BF144" s="269"/>
      <c r="BG144" s="272">
        <v>5</v>
      </c>
      <c r="BH144" s="240">
        <v>1</v>
      </c>
      <c r="BI144" s="240">
        <v>3</v>
      </c>
      <c r="BJ144" s="270"/>
      <c r="BK144" s="274">
        <v>3</v>
      </c>
      <c r="BL144" s="239">
        <v>1</v>
      </c>
      <c r="BM144" s="239">
        <v>1</v>
      </c>
      <c r="BN144" s="269"/>
      <c r="BO144" s="240">
        <v>4</v>
      </c>
      <c r="BP144" s="240">
        <v>0</v>
      </c>
      <c r="BQ144" s="240">
        <v>3</v>
      </c>
      <c r="BR144" s="303"/>
      <c r="BS144" s="274">
        <v>4</v>
      </c>
      <c r="BT144" s="239">
        <v>0</v>
      </c>
      <c r="BU144" s="239">
        <v>1</v>
      </c>
      <c r="BV144" s="269"/>
    </row>
    <row r="145" spans="1:74">
      <c r="A145" s="747">
        <v>6</v>
      </c>
      <c r="B145" s="536" t="s">
        <v>1297</v>
      </c>
      <c r="C145" s="536" t="str">
        <f t="shared" si="55"/>
        <v>Kevin Mattack</v>
      </c>
      <c r="D145" s="745">
        <f t="shared" si="59"/>
        <v>82</v>
      </c>
      <c r="E145" s="744">
        <f t="shared" si="60"/>
        <v>36</v>
      </c>
      <c r="F145" s="744">
        <f t="shared" si="61"/>
        <v>49</v>
      </c>
      <c r="G145" s="744">
        <f t="shared" si="62"/>
        <v>11</v>
      </c>
      <c r="H145" s="743">
        <f t="shared" si="63"/>
        <v>0.59756097560975607</v>
      </c>
      <c r="I145" s="742">
        <v>5</v>
      </c>
      <c r="J145" s="741">
        <v>2</v>
      </c>
      <c r="K145" s="741">
        <v>3</v>
      </c>
      <c r="L145" s="740"/>
      <c r="M145" s="739">
        <v>6</v>
      </c>
      <c r="N145" s="738">
        <v>5</v>
      </c>
      <c r="O145" s="738">
        <v>6</v>
      </c>
      <c r="P145" s="737">
        <v>1</v>
      </c>
      <c r="Q145" s="736">
        <v>5</v>
      </c>
      <c r="R145" s="735">
        <v>5</v>
      </c>
      <c r="S145" s="735">
        <v>4</v>
      </c>
      <c r="T145" s="734">
        <v>2</v>
      </c>
      <c r="U145" s="400">
        <v>6</v>
      </c>
      <c r="V145" s="400">
        <v>3</v>
      </c>
      <c r="W145" s="400">
        <v>3</v>
      </c>
      <c r="X145" s="399">
        <v>1</v>
      </c>
      <c r="Y145" s="398">
        <v>5</v>
      </c>
      <c r="Z145" s="398">
        <v>3</v>
      </c>
      <c r="AA145" s="398">
        <v>3</v>
      </c>
      <c r="AB145" s="397">
        <v>1</v>
      </c>
      <c r="AC145" s="369"/>
      <c r="AD145" s="401">
        <v>5</v>
      </c>
      <c r="AE145" s="400">
        <v>2</v>
      </c>
      <c r="AF145" s="400">
        <v>3</v>
      </c>
      <c r="AG145" s="399"/>
      <c r="AH145" s="398">
        <v>4</v>
      </c>
      <c r="AI145" s="398">
        <v>0</v>
      </c>
      <c r="AJ145" s="398">
        <v>2</v>
      </c>
      <c r="AK145" s="397"/>
      <c r="AL145" s="400">
        <v>6</v>
      </c>
      <c r="AM145" s="400">
        <v>1</v>
      </c>
      <c r="AN145" s="400">
        <v>3</v>
      </c>
      <c r="AO145" s="399"/>
      <c r="AP145" s="398">
        <v>5</v>
      </c>
      <c r="AQ145" s="398">
        <v>1</v>
      </c>
      <c r="AR145" s="398">
        <v>2</v>
      </c>
      <c r="AS145" s="397">
        <v>1</v>
      </c>
      <c r="AT145" s="400">
        <v>6</v>
      </c>
      <c r="AU145" s="400">
        <v>2</v>
      </c>
      <c r="AV145" s="400">
        <v>3</v>
      </c>
      <c r="AW145" s="399"/>
      <c r="AX145" s="398">
        <v>4</v>
      </c>
      <c r="AY145" s="398">
        <v>1</v>
      </c>
      <c r="AZ145" s="398">
        <v>1</v>
      </c>
      <c r="BA145" s="397"/>
      <c r="BB145" s="369"/>
      <c r="BC145" s="401">
        <v>6</v>
      </c>
      <c r="BD145" s="400">
        <v>4</v>
      </c>
      <c r="BE145" s="400">
        <v>5</v>
      </c>
      <c r="BF145" s="399"/>
      <c r="BG145" s="402">
        <v>5</v>
      </c>
      <c r="BH145" s="398">
        <v>0</v>
      </c>
      <c r="BI145" s="398">
        <v>2</v>
      </c>
      <c r="BJ145" s="397"/>
      <c r="BK145" s="401">
        <v>5</v>
      </c>
      <c r="BL145" s="400">
        <v>2</v>
      </c>
      <c r="BM145" s="400">
        <v>4</v>
      </c>
      <c r="BN145" s="399">
        <v>1</v>
      </c>
      <c r="BO145" s="398">
        <v>5</v>
      </c>
      <c r="BP145" s="398">
        <v>3</v>
      </c>
      <c r="BQ145" s="398">
        <v>3</v>
      </c>
      <c r="BR145" s="450">
        <v>2</v>
      </c>
      <c r="BS145" s="401">
        <v>4</v>
      </c>
      <c r="BT145" s="400">
        <v>2</v>
      </c>
      <c r="BU145" s="400">
        <v>2</v>
      </c>
      <c r="BV145" s="399">
        <v>2</v>
      </c>
    </row>
    <row r="146" spans="1:74">
      <c r="A146" s="771">
        <v>7</v>
      </c>
      <c r="B146" s="1525" t="s">
        <v>1689</v>
      </c>
      <c r="C146" s="670" t="str">
        <f t="shared" si="55"/>
        <v>Tim Cowdrey</v>
      </c>
      <c r="D146" s="770">
        <f t="shared" si="59"/>
        <v>71</v>
      </c>
      <c r="E146" s="769">
        <f t="shared" si="60"/>
        <v>23</v>
      </c>
      <c r="F146" s="769">
        <f t="shared" si="61"/>
        <v>46</v>
      </c>
      <c r="G146" s="769">
        <f t="shared" si="62"/>
        <v>2</v>
      </c>
      <c r="H146" s="768">
        <f t="shared" si="63"/>
        <v>0.647887323943662</v>
      </c>
      <c r="I146" s="774"/>
      <c r="J146" s="773"/>
      <c r="K146" s="773"/>
      <c r="L146" s="772"/>
      <c r="M146" s="767">
        <v>4</v>
      </c>
      <c r="N146" s="766">
        <v>2</v>
      </c>
      <c r="O146" s="766">
        <v>3</v>
      </c>
      <c r="P146" s="765"/>
      <c r="Q146" s="764">
        <v>4</v>
      </c>
      <c r="R146" s="763">
        <v>1</v>
      </c>
      <c r="S146" s="763">
        <v>1</v>
      </c>
      <c r="T146" s="762"/>
      <c r="U146" s="239">
        <v>6</v>
      </c>
      <c r="V146" s="239">
        <v>4</v>
      </c>
      <c r="W146" s="239">
        <v>6</v>
      </c>
      <c r="X146" s="269"/>
      <c r="Y146" s="240">
        <v>5</v>
      </c>
      <c r="Z146" s="240">
        <v>1</v>
      </c>
      <c r="AA146" s="240">
        <v>2</v>
      </c>
      <c r="AB146" s="270"/>
      <c r="AC146" s="369"/>
      <c r="AD146" s="274">
        <v>5</v>
      </c>
      <c r="AE146" s="239">
        <v>2</v>
      </c>
      <c r="AF146" s="239">
        <v>3</v>
      </c>
      <c r="AG146" s="269"/>
      <c r="AH146" s="240">
        <v>5</v>
      </c>
      <c r="AI146" s="240">
        <v>0</v>
      </c>
      <c r="AJ146" s="240">
        <v>3</v>
      </c>
      <c r="AK146" s="270"/>
      <c r="AL146" s="239">
        <v>6</v>
      </c>
      <c r="AM146" s="239">
        <v>2</v>
      </c>
      <c r="AN146" s="239">
        <v>5</v>
      </c>
      <c r="AO146" s="269"/>
      <c r="AP146" s="240">
        <v>5</v>
      </c>
      <c r="AQ146" s="240">
        <v>0</v>
      </c>
      <c r="AR146" s="240">
        <v>2</v>
      </c>
      <c r="AS146" s="270"/>
      <c r="AT146" s="239">
        <v>7</v>
      </c>
      <c r="AU146" s="239">
        <v>2</v>
      </c>
      <c r="AV146" s="239">
        <v>5</v>
      </c>
      <c r="AW146" s="269"/>
      <c r="AX146" s="240">
        <v>5</v>
      </c>
      <c r="AY146" s="240">
        <v>3</v>
      </c>
      <c r="AZ146" s="240">
        <v>4</v>
      </c>
      <c r="BA146" s="270"/>
      <c r="BB146" s="369"/>
      <c r="BC146" s="573">
        <v>6</v>
      </c>
      <c r="BD146" s="572">
        <v>4</v>
      </c>
      <c r="BE146" s="572">
        <v>5</v>
      </c>
      <c r="BF146" s="571">
        <v>2</v>
      </c>
      <c r="BG146" s="387"/>
      <c r="BH146" s="379"/>
      <c r="BI146" s="379"/>
      <c r="BJ146" s="378"/>
      <c r="BK146" s="274">
        <v>4</v>
      </c>
      <c r="BL146" s="239">
        <v>0</v>
      </c>
      <c r="BM146" s="239">
        <v>2</v>
      </c>
      <c r="BN146" s="269"/>
      <c r="BO146" s="240">
        <v>4</v>
      </c>
      <c r="BP146" s="240">
        <v>1</v>
      </c>
      <c r="BQ146" s="240">
        <v>3</v>
      </c>
      <c r="BR146" s="303"/>
      <c r="BS146" s="573">
        <v>5</v>
      </c>
      <c r="BT146" s="572">
        <v>1</v>
      </c>
      <c r="BU146" s="572">
        <v>2</v>
      </c>
      <c r="BV146" s="571"/>
    </row>
    <row r="147" spans="1:74">
      <c r="A147" s="747">
        <v>8</v>
      </c>
      <c r="B147" s="536" t="s">
        <v>1200</v>
      </c>
      <c r="C147" s="536" t="str">
        <f t="shared" si="55"/>
        <v>Mike Gabriau</v>
      </c>
      <c r="D147" s="745">
        <f t="shared" si="59"/>
        <v>45</v>
      </c>
      <c r="E147" s="744">
        <f t="shared" si="60"/>
        <v>11</v>
      </c>
      <c r="F147" s="744">
        <f t="shared" si="61"/>
        <v>28</v>
      </c>
      <c r="G147" s="744">
        <f t="shared" si="62"/>
        <v>0</v>
      </c>
      <c r="H147" s="743">
        <f t="shared" si="63"/>
        <v>0.62222222222222223</v>
      </c>
      <c r="I147" s="742">
        <v>5</v>
      </c>
      <c r="J147" s="741">
        <v>2</v>
      </c>
      <c r="K147" s="741">
        <v>3</v>
      </c>
      <c r="L147" s="740"/>
      <c r="M147" s="739">
        <v>2</v>
      </c>
      <c r="N147" s="738">
        <v>0</v>
      </c>
      <c r="O147" s="738">
        <v>0</v>
      </c>
      <c r="P147" s="737"/>
      <c r="Q147" s="777"/>
      <c r="R147" s="776"/>
      <c r="S147" s="776"/>
      <c r="T147" s="775"/>
      <c r="U147" s="400">
        <v>6</v>
      </c>
      <c r="V147" s="400">
        <v>0</v>
      </c>
      <c r="W147" s="400">
        <v>3</v>
      </c>
      <c r="X147" s="399"/>
      <c r="Y147" s="398">
        <v>3</v>
      </c>
      <c r="Z147" s="398">
        <v>1</v>
      </c>
      <c r="AA147" s="398">
        <v>3</v>
      </c>
      <c r="AB147" s="397"/>
      <c r="AC147" s="369"/>
      <c r="AD147" s="407"/>
      <c r="AE147" s="394"/>
      <c r="AF147" s="394"/>
      <c r="AG147" s="393"/>
      <c r="AH147" s="396"/>
      <c r="AI147" s="396"/>
      <c r="AJ147" s="396"/>
      <c r="AK147" s="395"/>
      <c r="AL147" s="394"/>
      <c r="AM147" s="394"/>
      <c r="AN147" s="394"/>
      <c r="AO147" s="393"/>
      <c r="AP147" s="398">
        <v>4</v>
      </c>
      <c r="AQ147" s="398">
        <v>1</v>
      </c>
      <c r="AR147" s="398">
        <v>1</v>
      </c>
      <c r="AS147" s="397"/>
      <c r="AT147" s="400">
        <v>6</v>
      </c>
      <c r="AU147" s="400">
        <v>3</v>
      </c>
      <c r="AV147" s="400">
        <v>5</v>
      </c>
      <c r="AW147" s="399"/>
      <c r="AX147" s="398">
        <v>5</v>
      </c>
      <c r="AY147" s="398">
        <v>1</v>
      </c>
      <c r="AZ147" s="398">
        <v>4</v>
      </c>
      <c r="BA147" s="397"/>
      <c r="BB147" s="369"/>
      <c r="BC147" s="401">
        <v>5</v>
      </c>
      <c r="BD147" s="400">
        <v>1</v>
      </c>
      <c r="BE147" s="400">
        <v>3</v>
      </c>
      <c r="BF147" s="399"/>
      <c r="BG147" s="408"/>
      <c r="BH147" s="396"/>
      <c r="BI147" s="396"/>
      <c r="BJ147" s="395"/>
      <c r="BK147" s="401">
        <v>2</v>
      </c>
      <c r="BL147" s="400">
        <v>0</v>
      </c>
      <c r="BM147" s="400">
        <v>2</v>
      </c>
      <c r="BN147" s="399"/>
      <c r="BO147" s="398">
        <v>4</v>
      </c>
      <c r="BP147" s="398">
        <v>1</v>
      </c>
      <c r="BQ147" s="398">
        <v>2</v>
      </c>
      <c r="BR147" s="450"/>
      <c r="BS147" s="401">
        <v>3</v>
      </c>
      <c r="BT147" s="400">
        <v>1</v>
      </c>
      <c r="BU147" s="400">
        <v>2</v>
      </c>
      <c r="BV147" s="399"/>
    </row>
    <row r="148" spans="1:74">
      <c r="A148" s="771">
        <v>9</v>
      </c>
      <c r="B148" s="670" t="s">
        <v>1156</v>
      </c>
      <c r="C148" s="670" t="str">
        <f t="shared" si="55"/>
        <v>Brandon O'Langer</v>
      </c>
      <c r="D148" s="770">
        <f t="shared" si="59"/>
        <v>67</v>
      </c>
      <c r="E148" s="769">
        <f t="shared" si="60"/>
        <v>19</v>
      </c>
      <c r="F148" s="769">
        <f t="shared" si="61"/>
        <v>32</v>
      </c>
      <c r="G148" s="769">
        <f t="shared" si="62"/>
        <v>1</v>
      </c>
      <c r="H148" s="768">
        <f t="shared" si="63"/>
        <v>0.47761194029850745</v>
      </c>
      <c r="I148" s="774"/>
      <c r="J148" s="773"/>
      <c r="K148" s="773"/>
      <c r="L148" s="772"/>
      <c r="M148" s="754">
        <v>5</v>
      </c>
      <c r="N148" s="753">
        <v>0</v>
      </c>
      <c r="O148" s="753">
        <v>1</v>
      </c>
      <c r="P148" s="752"/>
      <c r="Q148" s="751">
        <v>4</v>
      </c>
      <c r="R148" s="750">
        <v>2</v>
      </c>
      <c r="S148" s="750">
        <v>4</v>
      </c>
      <c r="T148" s="749"/>
      <c r="U148" s="239">
        <v>4</v>
      </c>
      <c r="V148" s="239">
        <v>0</v>
      </c>
      <c r="W148" s="239">
        <v>2</v>
      </c>
      <c r="X148" s="269"/>
      <c r="Y148" s="240">
        <v>4</v>
      </c>
      <c r="Z148" s="240">
        <v>1</v>
      </c>
      <c r="AA148" s="240">
        <v>0</v>
      </c>
      <c r="AB148" s="270"/>
      <c r="AC148" s="369"/>
      <c r="AD148" s="573">
        <v>5</v>
      </c>
      <c r="AE148" s="572">
        <v>2</v>
      </c>
      <c r="AF148" s="572">
        <v>2</v>
      </c>
      <c r="AG148" s="571"/>
      <c r="AH148" s="570">
        <v>4</v>
      </c>
      <c r="AI148" s="570">
        <v>0</v>
      </c>
      <c r="AJ148" s="570">
        <v>3</v>
      </c>
      <c r="AK148" s="569"/>
      <c r="AL148" s="572">
        <v>5</v>
      </c>
      <c r="AM148" s="572">
        <v>1</v>
      </c>
      <c r="AN148" s="572">
        <v>2</v>
      </c>
      <c r="AO148" s="571"/>
      <c r="AP148" s="570">
        <v>3</v>
      </c>
      <c r="AQ148" s="570">
        <v>2</v>
      </c>
      <c r="AR148" s="570">
        <v>2</v>
      </c>
      <c r="AS148" s="569"/>
      <c r="AT148" s="239">
        <v>5</v>
      </c>
      <c r="AU148" s="239">
        <v>3</v>
      </c>
      <c r="AV148" s="239">
        <v>3</v>
      </c>
      <c r="AW148" s="269"/>
      <c r="AX148" s="240">
        <v>5</v>
      </c>
      <c r="AY148" s="240">
        <v>2</v>
      </c>
      <c r="AZ148" s="240">
        <v>3</v>
      </c>
      <c r="BA148" s="270"/>
      <c r="BB148" s="369"/>
      <c r="BC148" s="274">
        <v>6</v>
      </c>
      <c r="BD148" s="239">
        <v>3</v>
      </c>
      <c r="BE148" s="239">
        <v>4</v>
      </c>
      <c r="BF148" s="269"/>
      <c r="BG148" s="272">
        <v>4</v>
      </c>
      <c r="BH148" s="240">
        <v>0</v>
      </c>
      <c r="BI148" s="240">
        <v>1</v>
      </c>
      <c r="BJ148" s="270"/>
      <c r="BK148" s="274">
        <v>5</v>
      </c>
      <c r="BL148" s="239">
        <v>1</v>
      </c>
      <c r="BM148" s="239">
        <v>1</v>
      </c>
      <c r="BN148" s="269"/>
      <c r="BO148" s="570">
        <v>4</v>
      </c>
      <c r="BP148" s="570">
        <v>1</v>
      </c>
      <c r="BQ148" s="570">
        <v>2</v>
      </c>
      <c r="BR148" s="634">
        <v>1</v>
      </c>
      <c r="BS148" s="573">
        <v>4</v>
      </c>
      <c r="BT148" s="572">
        <v>1</v>
      </c>
      <c r="BU148" s="572">
        <v>2</v>
      </c>
      <c r="BV148" s="571"/>
    </row>
    <row r="149" spans="1:74">
      <c r="A149" s="747">
        <v>10</v>
      </c>
      <c r="B149" s="536" t="s">
        <v>192</v>
      </c>
      <c r="C149" s="536" t="str">
        <f t="shared" si="55"/>
        <v>Charlie Wellman</v>
      </c>
      <c r="D149" s="745">
        <f t="shared" si="59"/>
        <v>40</v>
      </c>
      <c r="E149" s="744">
        <f t="shared" si="60"/>
        <v>9</v>
      </c>
      <c r="F149" s="744">
        <f t="shared" si="61"/>
        <v>17</v>
      </c>
      <c r="G149" s="744">
        <f t="shared" si="62"/>
        <v>0</v>
      </c>
      <c r="H149" s="743">
        <f t="shared" si="63"/>
        <v>0.42499999999999999</v>
      </c>
      <c r="I149" s="742">
        <v>0</v>
      </c>
      <c r="J149" s="741">
        <v>0</v>
      </c>
      <c r="K149" s="741">
        <v>0</v>
      </c>
      <c r="L149" s="740"/>
      <c r="M149" s="739">
        <v>3</v>
      </c>
      <c r="N149" s="738">
        <v>0</v>
      </c>
      <c r="O149" s="738">
        <v>1</v>
      </c>
      <c r="P149" s="737"/>
      <c r="Q149" s="736">
        <v>3</v>
      </c>
      <c r="R149" s="735">
        <v>1</v>
      </c>
      <c r="S149" s="735">
        <v>1</v>
      </c>
      <c r="T149" s="734"/>
      <c r="U149" s="400">
        <v>2</v>
      </c>
      <c r="V149" s="400">
        <v>2</v>
      </c>
      <c r="W149" s="400">
        <v>0</v>
      </c>
      <c r="X149" s="399"/>
      <c r="Y149" s="398">
        <v>2</v>
      </c>
      <c r="Z149" s="398">
        <v>0</v>
      </c>
      <c r="AA149" s="398">
        <v>1</v>
      </c>
      <c r="AB149" s="397"/>
      <c r="AC149" s="369"/>
      <c r="AD149" s="407"/>
      <c r="AE149" s="394"/>
      <c r="AF149" s="394"/>
      <c r="AG149" s="393"/>
      <c r="AH149" s="398">
        <v>2</v>
      </c>
      <c r="AI149" s="398">
        <v>0</v>
      </c>
      <c r="AJ149" s="398">
        <v>0</v>
      </c>
      <c r="AK149" s="397"/>
      <c r="AL149" s="400">
        <v>3</v>
      </c>
      <c r="AM149" s="400">
        <v>0</v>
      </c>
      <c r="AN149" s="400">
        <v>2</v>
      </c>
      <c r="AO149" s="399"/>
      <c r="AP149" s="396"/>
      <c r="AQ149" s="396"/>
      <c r="AR149" s="396"/>
      <c r="AS149" s="395"/>
      <c r="AT149" s="400">
        <v>6</v>
      </c>
      <c r="AU149" s="400">
        <v>3</v>
      </c>
      <c r="AV149" s="400">
        <v>4</v>
      </c>
      <c r="AW149" s="399"/>
      <c r="AX149" s="398">
        <v>5</v>
      </c>
      <c r="AY149" s="398">
        <v>0</v>
      </c>
      <c r="AZ149" s="398">
        <v>1</v>
      </c>
      <c r="BA149" s="397"/>
      <c r="BB149" s="369"/>
      <c r="BC149" s="407"/>
      <c r="BD149" s="394"/>
      <c r="BE149" s="394"/>
      <c r="BF149" s="393"/>
      <c r="BG149" s="402">
        <v>4</v>
      </c>
      <c r="BH149" s="398">
        <v>2</v>
      </c>
      <c r="BI149" s="398">
        <v>3</v>
      </c>
      <c r="BJ149" s="397"/>
      <c r="BK149" s="401">
        <v>4</v>
      </c>
      <c r="BL149" s="400">
        <v>0</v>
      </c>
      <c r="BM149" s="400">
        <v>2</v>
      </c>
      <c r="BN149" s="399"/>
      <c r="BO149" s="398">
        <v>2</v>
      </c>
      <c r="BP149" s="398">
        <v>1</v>
      </c>
      <c r="BQ149" s="398">
        <v>1</v>
      </c>
      <c r="BR149" s="450"/>
      <c r="BS149" s="401">
        <v>4</v>
      </c>
      <c r="BT149" s="400">
        <v>0</v>
      </c>
      <c r="BU149" s="400">
        <v>1</v>
      </c>
      <c r="BV149" s="399"/>
    </row>
    <row r="150" spans="1:74">
      <c r="A150" s="771">
        <v>11</v>
      </c>
      <c r="B150" s="670" t="s">
        <v>3</v>
      </c>
      <c r="C150" s="670" t="str">
        <f t="shared" si="55"/>
        <v>Dave Tucker</v>
      </c>
      <c r="D150" s="770">
        <f t="shared" si="59"/>
        <v>53</v>
      </c>
      <c r="E150" s="769">
        <f t="shared" si="60"/>
        <v>10</v>
      </c>
      <c r="F150" s="769">
        <f t="shared" si="61"/>
        <v>27</v>
      </c>
      <c r="G150" s="769">
        <f t="shared" si="62"/>
        <v>0</v>
      </c>
      <c r="H150" s="768">
        <f t="shared" si="63"/>
        <v>0.50943396226415094</v>
      </c>
      <c r="I150" s="757">
        <v>4</v>
      </c>
      <c r="J150" s="756">
        <v>1</v>
      </c>
      <c r="K150" s="756">
        <v>3</v>
      </c>
      <c r="L150" s="755"/>
      <c r="M150" s="767">
        <v>2</v>
      </c>
      <c r="N150" s="766">
        <v>0</v>
      </c>
      <c r="O150" s="766">
        <v>0</v>
      </c>
      <c r="P150" s="765"/>
      <c r="Q150" s="764">
        <v>2</v>
      </c>
      <c r="R150" s="763">
        <v>1</v>
      </c>
      <c r="S150" s="763">
        <v>2</v>
      </c>
      <c r="T150" s="762"/>
      <c r="U150" s="572">
        <v>6</v>
      </c>
      <c r="V150" s="572">
        <v>0</v>
      </c>
      <c r="W150" s="572">
        <v>3</v>
      </c>
      <c r="X150" s="571"/>
      <c r="Y150" s="240">
        <v>4</v>
      </c>
      <c r="Z150" s="240">
        <v>1</v>
      </c>
      <c r="AA150" s="240">
        <v>1</v>
      </c>
      <c r="AB150" s="270"/>
      <c r="AC150" s="369"/>
      <c r="AD150" s="274">
        <v>5</v>
      </c>
      <c r="AE150" s="239">
        <v>1</v>
      </c>
      <c r="AF150" s="239">
        <v>4</v>
      </c>
      <c r="AG150" s="269"/>
      <c r="AH150" s="240">
        <v>4</v>
      </c>
      <c r="AI150" s="240">
        <v>1</v>
      </c>
      <c r="AJ150" s="240">
        <v>3</v>
      </c>
      <c r="AK150" s="270"/>
      <c r="AL150" s="239">
        <v>5</v>
      </c>
      <c r="AM150" s="239">
        <v>1</v>
      </c>
      <c r="AN150" s="239">
        <v>2</v>
      </c>
      <c r="AO150" s="269"/>
      <c r="AP150" s="240">
        <v>2</v>
      </c>
      <c r="AQ150" s="240">
        <v>0</v>
      </c>
      <c r="AR150" s="240">
        <v>1</v>
      </c>
      <c r="AS150" s="270"/>
      <c r="AT150" s="244">
        <v>1</v>
      </c>
      <c r="AU150" s="244">
        <v>0</v>
      </c>
      <c r="AV150" s="244">
        <v>0</v>
      </c>
      <c r="AW150" s="377"/>
      <c r="AX150" s="379"/>
      <c r="AY150" s="379"/>
      <c r="AZ150" s="379"/>
      <c r="BA150" s="378"/>
      <c r="BB150" s="369"/>
      <c r="BC150" s="573">
        <v>6</v>
      </c>
      <c r="BD150" s="572">
        <v>2</v>
      </c>
      <c r="BE150" s="572">
        <v>3</v>
      </c>
      <c r="BF150" s="571"/>
      <c r="BG150" s="272">
        <v>4</v>
      </c>
      <c r="BH150" s="240">
        <v>1</v>
      </c>
      <c r="BI150" s="240">
        <v>2</v>
      </c>
      <c r="BJ150" s="270"/>
      <c r="BK150" s="274">
        <v>4</v>
      </c>
      <c r="BL150" s="239">
        <v>1</v>
      </c>
      <c r="BM150" s="239">
        <v>2</v>
      </c>
      <c r="BN150" s="269"/>
      <c r="BO150" s="570">
        <v>4</v>
      </c>
      <c r="BP150" s="570">
        <v>0</v>
      </c>
      <c r="BQ150" s="570">
        <v>1</v>
      </c>
      <c r="BR150" s="634"/>
      <c r="BS150" s="386"/>
      <c r="BT150" s="244"/>
      <c r="BU150" s="244"/>
      <c r="BV150" s="377"/>
    </row>
    <row r="151" spans="1:74" s="758" customFormat="1">
      <c r="A151" s="659">
        <v>12</v>
      </c>
      <c r="B151" s="536" t="s">
        <v>147</v>
      </c>
      <c r="C151" s="536" t="str">
        <f t="shared" si="55"/>
        <v>Steve Floyd</v>
      </c>
      <c r="D151" s="657">
        <f t="shared" si="59"/>
        <v>33</v>
      </c>
      <c r="E151" s="486">
        <f t="shared" si="60"/>
        <v>9</v>
      </c>
      <c r="F151" s="486">
        <f t="shared" si="61"/>
        <v>15</v>
      </c>
      <c r="G151" s="486">
        <f t="shared" si="62"/>
        <v>0</v>
      </c>
      <c r="H151" s="656">
        <f t="shared" si="63"/>
        <v>0.45454545454545453</v>
      </c>
      <c r="I151" s="742">
        <v>1</v>
      </c>
      <c r="J151" s="741">
        <v>0</v>
      </c>
      <c r="K151" s="741">
        <v>0</v>
      </c>
      <c r="L151" s="740"/>
      <c r="M151" s="761"/>
      <c r="N151" s="760"/>
      <c r="O151" s="760"/>
      <c r="P151" s="759"/>
      <c r="Q151" s="736">
        <v>4</v>
      </c>
      <c r="R151" s="735">
        <v>1</v>
      </c>
      <c r="S151" s="735">
        <v>2</v>
      </c>
      <c r="T151" s="734"/>
      <c r="U151" s="400">
        <v>3</v>
      </c>
      <c r="V151" s="400">
        <v>2</v>
      </c>
      <c r="W151" s="400">
        <v>2</v>
      </c>
      <c r="X151" s="399"/>
      <c r="Y151" s="398">
        <v>2</v>
      </c>
      <c r="Z151" s="398">
        <v>0</v>
      </c>
      <c r="AA151" s="398">
        <v>1</v>
      </c>
      <c r="AB151" s="397"/>
      <c r="AC151" s="369"/>
      <c r="AD151" s="401">
        <v>1</v>
      </c>
      <c r="AE151" s="400">
        <v>0</v>
      </c>
      <c r="AF151" s="400">
        <v>0</v>
      </c>
      <c r="AG151" s="399"/>
      <c r="AH151" s="396"/>
      <c r="AI151" s="396"/>
      <c r="AJ151" s="396"/>
      <c r="AK151" s="395"/>
      <c r="AL151" s="400">
        <v>3</v>
      </c>
      <c r="AM151" s="400">
        <v>0</v>
      </c>
      <c r="AN151" s="400">
        <v>1</v>
      </c>
      <c r="AO151" s="399"/>
      <c r="AP151" s="398">
        <v>2</v>
      </c>
      <c r="AQ151" s="398">
        <v>0</v>
      </c>
      <c r="AR151" s="398">
        <v>0</v>
      </c>
      <c r="AS151" s="397"/>
      <c r="AT151" s="400">
        <v>3</v>
      </c>
      <c r="AU151" s="400">
        <v>2</v>
      </c>
      <c r="AV151" s="400">
        <v>3</v>
      </c>
      <c r="AW151" s="399"/>
      <c r="AX151" s="398">
        <v>1</v>
      </c>
      <c r="AY151" s="398">
        <v>0</v>
      </c>
      <c r="AZ151" s="398">
        <v>0</v>
      </c>
      <c r="BA151" s="397"/>
      <c r="BB151" s="369"/>
      <c r="BC151" s="401">
        <v>3</v>
      </c>
      <c r="BD151" s="400">
        <v>2</v>
      </c>
      <c r="BE151" s="400">
        <v>2</v>
      </c>
      <c r="BF151" s="399"/>
      <c r="BG151" s="402">
        <v>2</v>
      </c>
      <c r="BH151" s="398">
        <v>0</v>
      </c>
      <c r="BI151" s="398">
        <v>1</v>
      </c>
      <c r="BJ151" s="397"/>
      <c r="BK151" s="401">
        <v>2</v>
      </c>
      <c r="BL151" s="400">
        <v>1</v>
      </c>
      <c r="BM151" s="400">
        <v>1</v>
      </c>
      <c r="BN151" s="399"/>
      <c r="BO151" s="398">
        <v>2</v>
      </c>
      <c r="BP151" s="398">
        <v>0</v>
      </c>
      <c r="BQ151" s="398">
        <v>1</v>
      </c>
      <c r="BR151" s="450"/>
      <c r="BS151" s="401">
        <v>4</v>
      </c>
      <c r="BT151" s="400">
        <v>1</v>
      </c>
      <c r="BU151" s="400">
        <v>1</v>
      </c>
      <c r="BV151" s="399"/>
    </row>
    <row r="152" spans="1:74" s="618" customFormat="1">
      <c r="A152" s="646">
        <v>13</v>
      </c>
      <c r="B152" s="670" t="s">
        <v>1305</v>
      </c>
      <c r="C152" s="670" t="str">
        <f t="shared" si="55"/>
        <v>Larry Millstead</v>
      </c>
      <c r="D152" s="644">
        <f t="shared" si="59"/>
        <v>34</v>
      </c>
      <c r="E152" s="643">
        <f t="shared" si="60"/>
        <v>7</v>
      </c>
      <c r="F152" s="643">
        <f t="shared" si="61"/>
        <v>12</v>
      </c>
      <c r="G152" s="643">
        <f t="shared" si="62"/>
        <v>0</v>
      </c>
      <c r="H152" s="642">
        <f t="shared" si="63"/>
        <v>0.35294117647058826</v>
      </c>
      <c r="I152" s="757">
        <v>3</v>
      </c>
      <c r="J152" s="756">
        <v>0</v>
      </c>
      <c r="K152" s="756">
        <v>0</v>
      </c>
      <c r="L152" s="755"/>
      <c r="M152" s="754">
        <v>1</v>
      </c>
      <c r="N152" s="753">
        <v>0</v>
      </c>
      <c r="O152" s="753">
        <v>0</v>
      </c>
      <c r="P152" s="752"/>
      <c r="Q152" s="751">
        <v>2</v>
      </c>
      <c r="R152" s="750">
        <v>0</v>
      </c>
      <c r="S152" s="750">
        <v>1</v>
      </c>
      <c r="T152" s="749"/>
      <c r="U152" s="572">
        <v>3</v>
      </c>
      <c r="V152" s="572">
        <v>1</v>
      </c>
      <c r="W152" s="572">
        <v>1</v>
      </c>
      <c r="X152" s="571"/>
      <c r="Y152" s="570">
        <v>2</v>
      </c>
      <c r="Z152" s="570">
        <v>0</v>
      </c>
      <c r="AA152" s="570">
        <v>0</v>
      </c>
      <c r="AB152" s="569"/>
      <c r="AC152" s="748"/>
      <c r="AD152" s="573">
        <v>3</v>
      </c>
      <c r="AE152" s="572">
        <v>1</v>
      </c>
      <c r="AF152" s="572">
        <v>1</v>
      </c>
      <c r="AG152" s="571"/>
      <c r="AH152" s="570">
        <v>2</v>
      </c>
      <c r="AI152" s="570">
        <v>1</v>
      </c>
      <c r="AJ152" s="570">
        <v>1</v>
      </c>
      <c r="AK152" s="569"/>
      <c r="AL152" s="572">
        <v>2</v>
      </c>
      <c r="AM152" s="572">
        <v>0</v>
      </c>
      <c r="AN152" s="572">
        <v>0</v>
      </c>
      <c r="AO152" s="571"/>
      <c r="AP152" s="570">
        <v>2</v>
      </c>
      <c r="AQ152" s="570">
        <v>0</v>
      </c>
      <c r="AR152" s="570">
        <v>1</v>
      </c>
      <c r="AS152" s="569"/>
      <c r="AT152" s="572">
        <v>3</v>
      </c>
      <c r="AU152" s="572">
        <v>2</v>
      </c>
      <c r="AV152" s="572">
        <v>3</v>
      </c>
      <c r="AW152" s="571"/>
      <c r="AX152" s="570">
        <v>3</v>
      </c>
      <c r="AY152" s="570">
        <v>0</v>
      </c>
      <c r="AZ152" s="570">
        <v>1</v>
      </c>
      <c r="BA152" s="569"/>
      <c r="BB152" s="512"/>
      <c r="BC152" s="573">
        <v>2</v>
      </c>
      <c r="BD152" s="572">
        <v>0</v>
      </c>
      <c r="BE152" s="572">
        <v>0</v>
      </c>
      <c r="BF152" s="571"/>
      <c r="BG152" s="574">
        <v>2</v>
      </c>
      <c r="BH152" s="570">
        <v>1</v>
      </c>
      <c r="BI152" s="570">
        <v>1</v>
      </c>
      <c r="BJ152" s="569"/>
      <c r="BK152" s="573">
        <v>2</v>
      </c>
      <c r="BL152" s="572">
        <v>0</v>
      </c>
      <c r="BM152" s="572">
        <v>1</v>
      </c>
      <c r="BN152" s="571"/>
      <c r="BO152" s="570">
        <v>1</v>
      </c>
      <c r="BP152" s="570">
        <v>0</v>
      </c>
      <c r="BQ152" s="570">
        <v>0</v>
      </c>
      <c r="BR152" s="634"/>
      <c r="BS152" s="573">
        <v>1</v>
      </c>
      <c r="BT152" s="572">
        <v>1</v>
      </c>
      <c r="BU152" s="572">
        <v>1</v>
      </c>
      <c r="BV152" s="571"/>
    </row>
    <row r="153" spans="1:74">
      <c r="A153" s="747">
        <v>14</v>
      </c>
      <c r="B153" s="746" t="s">
        <v>1335</v>
      </c>
      <c r="C153" s="746" t="str">
        <f t="shared" si="55"/>
        <v>Neil Carver</v>
      </c>
      <c r="D153" s="745">
        <f t="shared" si="59"/>
        <v>37</v>
      </c>
      <c r="E153" s="744">
        <f t="shared" si="60"/>
        <v>10</v>
      </c>
      <c r="F153" s="744">
        <f t="shared" si="61"/>
        <v>15</v>
      </c>
      <c r="G153" s="744">
        <f t="shared" si="62"/>
        <v>0</v>
      </c>
      <c r="H153" s="743">
        <f t="shared" si="63"/>
        <v>0.40540540540540543</v>
      </c>
      <c r="I153" s="742">
        <v>3</v>
      </c>
      <c r="J153" s="741">
        <v>1</v>
      </c>
      <c r="K153" s="741">
        <v>1</v>
      </c>
      <c r="L153" s="740"/>
      <c r="M153" s="739">
        <v>4</v>
      </c>
      <c r="N153" s="738">
        <v>1</v>
      </c>
      <c r="O153" s="738">
        <v>1</v>
      </c>
      <c r="P153" s="737"/>
      <c r="Q153" s="736">
        <v>2</v>
      </c>
      <c r="R153" s="735">
        <v>1</v>
      </c>
      <c r="S153" s="735">
        <v>1</v>
      </c>
      <c r="T153" s="734"/>
      <c r="U153" s="400">
        <v>3</v>
      </c>
      <c r="V153" s="400">
        <v>0</v>
      </c>
      <c r="W153" s="400">
        <v>1</v>
      </c>
      <c r="X153" s="399"/>
      <c r="Y153" s="398">
        <v>2</v>
      </c>
      <c r="Z153" s="398">
        <v>0</v>
      </c>
      <c r="AA153" s="398">
        <v>0</v>
      </c>
      <c r="AB153" s="397"/>
      <c r="AC153" s="369"/>
      <c r="AD153" s="407"/>
      <c r="AE153" s="394"/>
      <c r="AF153" s="394"/>
      <c r="AG153" s="393"/>
      <c r="AH153" s="396"/>
      <c r="AI153" s="396"/>
      <c r="AJ153" s="396"/>
      <c r="AK153" s="395"/>
      <c r="AL153" s="400">
        <v>2</v>
      </c>
      <c r="AM153" s="400">
        <v>0</v>
      </c>
      <c r="AN153" s="400">
        <v>2</v>
      </c>
      <c r="AO153" s="399"/>
      <c r="AP153" s="398">
        <v>2</v>
      </c>
      <c r="AQ153" s="398">
        <v>1</v>
      </c>
      <c r="AR153" s="398">
        <v>1</v>
      </c>
      <c r="AS153" s="397"/>
      <c r="AT153" s="400">
        <v>5</v>
      </c>
      <c r="AU153" s="400">
        <v>3</v>
      </c>
      <c r="AV153" s="400">
        <v>3</v>
      </c>
      <c r="AW153" s="399"/>
      <c r="AX153" s="398">
        <v>1</v>
      </c>
      <c r="AY153" s="398">
        <v>0</v>
      </c>
      <c r="AZ153" s="398">
        <v>0</v>
      </c>
      <c r="BA153" s="397"/>
      <c r="BB153" s="369"/>
      <c r="BC153" s="401">
        <v>3</v>
      </c>
      <c r="BD153" s="400">
        <v>2</v>
      </c>
      <c r="BE153" s="400">
        <v>1</v>
      </c>
      <c r="BF153" s="399"/>
      <c r="BG153" s="402">
        <v>2</v>
      </c>
      <c r="BH153" s="398">
        <v>0</v>
      </c>
      <c r="BI153" s="398">
        <v>1</v>
      </c>
      <c r="BJ153" s="397"/>
      <c r="BK153" s="401">
        <v>2</v>
      </c>
      <c r="BL153" s="400">
        <v>1</v>
      </c>
      <c r="BM153" s="400">
        <v>1</v>
      </c>
      <c r="BN153" s="399"/>
      <c r="BO153" s="398">
        <v>2</v>
      </c>
      <c r="BP153" s="398">
        <v>0</v>
      </c>
      <c r="BQ153" s="398">
        <v>0</v>
      </c>
      <c r="BR153" s="450"/>
      <c r="BS153" s="401">
        <v>4</v>
      </c>
      <c r="BT153" s="400">
        <v>0</v>
      </c>
      <c r="BU153" s="400">
        <v>2</v>
      </c>
      <c r="BV153" s="399"/>
    </row>
    <row r="154" spans="1:74" s="618" customFormat="1" ht="13.8" thickBot="1">
      <c r="A154" s="733">
        <v>15</v>
      </c>
      <c r="B154" s="1558" t="s">
        <v>2162</v>
      </c>
      <c r="C154" s="732" t="str">
        <f t="shared" si="55"/>
        <v>Ryan Villarreal</v>
      </c>
      <c r="D154" s="731">
        <f t="shared" si="59"/>
        <v>14</v>
      </c>
      <c r="E154" s="730">
        <f t="shared" si="60"/>
        <v>4</v>
      </c>
      <c r="F154" s="730">
        <f t="shared" si="61"/>
        <v>6</v>
      </c>
      <c r="G154" s="730">
        <f t="shared" si="62"/>
        <v>0</v>
      </c>
      <c r="H154" s="729">
        <f t="shared" si="63"/>
        <v>0.42857142857142855</v>
      </c>
      <c r="I154" s="728"/>
      <c r="J154" s="727"/>
      <c r="K154" s="727"/>
      <c r="L154" s="726"/>
      <c r="M154" s="725"/>
      <c r="N154" s="724"/>
      <c r="O154" s="724"/>
      <c r="P154" s="723"/>
      <c r="Q154" s="722"/>
      <c r="R154" s="721"/>
      <c r="S154" s="721"/>
      <c r="T154" s="720"/>
      <c r="U154" s="244"/>
      <c r="V154" s="244"/>
      <c r="W154" s="244"/>
      <c r="X154" s="377"/>
      <c r="Y154" s="379"/>
      <c r="Z154" s="379"/>
      <c r="AA154" s="379"/>
      <c r="AB154" s="378"/>
      <c r="AC154" s="512"/>
      <c r="AD154" s="386"/>
      <c r="AE154" s="244"/>
      <c r="AF154" s="244"/>
      <c r="AG154" s="377"/>
      <c r="AH154" s="379"/>
      <c r="AI154" s="379"/>
      <c r="AJ154" s="379"/>
      <c r="AK154" s="378"/>
      <c r="AL154" s="244"/>
      <c r="AM154" s="244"/>
      <c r="AN154" s="244"/>
      <c r="AO154" s="377"/>
      <c r="AP154" s="379"/>
      <c r="AQ154" s="379"/>
      <c r="AR154" s="379"/>
      <c r="AS154" s="378"/>
      <c r="AT154" s="244"/>
      <c r="AU154" s="244"/>
      <c r="AV154" s="244" t="s">
        <v>1334</v>
      </c>
      <c r="AW154" s="377"/>
      <c r="AX154" s="570">
        <v>3</v>
      </c>
      <c r="AY154" s="570">
        <v>0</v>
      </c>
      <c r="AZ154" s="570">
        <v>1</v>
      </c>
      <c r="BA154" s="569"/>
      <c r="BB154" s="512"/>
      <c r="BC154" s="573">
        <v>2</v>
      </c>
      <c r="BD154" s="572">
        <v>0</v>
      </c>
      <c r="BE154" s="572">
        <v>0</v>
      </c>
      <c r="BF154" s="571"/>
      <c r="BG154" s="574">
        <v>2</v>
      </c>
      <c r="BH154" s="570">
        <v>1</v>
      </c>
      <c r="BI154" s="570">
        <v>2</v>
      </c>
      <c r="BJ154" s="569"/>
      <c r="BK154" s="573">
        <v>2</v>
      </c>
      <c r="BL154" s="572">
        <v>0</v>
      </c>
      <c r="BM154" s="572">
        <v>0</v>
      </c>
      <c r="BN154" s="571"/>
      <c r="BO154" s="570">
        <v>2</v>
      </c>
      <c r="BP154" s="570">
        <v>1</v>
      </c>
      <c r="BQ154" s="570">
        <v>1</v>
      </c>
      <c r="BR154" s="634"/>
      <c r="BS154" s="573">
        <v>3</v>
      </c>
      <c r="BT154" s="572">
        <v>2</v>
      </c>
      <c r="BU154" s="572">
        <v>2</v>
      </c>
      <c r="BV154" s="571"/>
    </row>
    <row r="155" spans="1:74" ht="13.8" thickBot="1">
      <c r="A155" s="376"/>
      <c r="B155" s="719" t="s">
        <v>43</v>
      </c>
      <c r="C155" s="719" t="str">
        <f t="shared" si="55"/>
        <v>Slater</v>
      </c>
      <c r="D155" s="375">
        <f>SUM(D140:D154)</f>
        <v>814</v>
      </c>
      <c r="E155" s="374">
        <f>SUM(E140:E154)</f>
        <v>277</v>
      </c>
      <c r="F155" s="374">
        <f>SUM(F140:F154)</f>
        <v>437</v>
      </c>
      <c r="G155" s="374">
        <f>SUM(G140:G154)</f>
        <v>20</v>
      </c>
      <c r="H155" s="423">
        <f t="shared" si="63"/>
        <v>0.53685503685503688</v>
      </c>
      <c r="I155" s="371">
        <f>SUM(I140:I152,I154:I154)</f>
        <v>41</v>
      </c>
      <c r="J155" s="368">
        <f>SUM(J140:J152,J154:J154)</f>
        <v>10</v>
      </c>
      <c r="K155" s="368">
        <f>SUM(K140:K152,K154:K154)</f>
        <v>17</v>
      </c>
      <c r="L155" s="367">
        <f>SUM(L140:L152,L154:L154)</f>
        <v>0</v>
      </c>
      <c r="M155" s="422">
        <f t="shared" ref="M155:AB155" si="64">SUM(M140:M154)</f>
        <v>55</v>
      </c>
      <c r="N155" s="366">
        <f t="shared" si="64"/>
        <v>21</v>
      </c>
      <c r="O155" s="366">
        <f t="shared" si="64"/>
        <v>29</v>
      </c>
      <c r="P155" s="365">
        <f t="shared" si="64"/>
        <v>3</v>
      </c>
      <c r="Q155" s="422">
        <f t="shared" si="64"/>
        <v>54</v>
      </c>
      <c r="R155" s="366">
        <f t="shared" si="64"/>
        <v>29</v>
      </c>
      <c r="S155" s="366">
        <f t="shared" si="64"/>
        <v>34</v>
      </c>
      <c r="T155" s="365">
        <f t="shared" si="64"/>
        <v>3</v>
      </c>
      <c r="U155" s="543">
        <f t="shared" si="64"/>
        <v>62</v>
      </c>
      <c r="V155" s="542">
        <f t="shared" si="64"/>
        <v>28</v>
      </c>
      <c r="W155" s="542">
        <f t="shared" si="64"/>
        <v>39</v>
      </c>
      <c r="X155" s="541">
        <f t="shared" si="64"/>
        <v>1</v>
      </c>
      <c r="Y155" s="543">
        <f t="shared" si="64"/>
        <v>46</v>
      </c>
      <c r="Z155" s="542">
        <f t="shared" si="64"/>
        <v>11</v>
      </c>
      <c r="AA155" s="542">
        <f t="shared" si="64"/>
        <v>21</v>
      </c>
      <c r="AB155" s="541">
        <f t="shared" si="64"/>
        <v>1</v>
      </c>
      <c r="AC155" s="421"/>
      <c r="AD155" s="543">
        <f t="shared" ref="AD155:BA155" si="65">SUM(AD140:AD154)</f>
        <v>49</v>
      </c>
      <c r="AE155" s="542">
        <f t="shared" si="65"/>
        <v>16</v>
      </c>
      <c r="AF155" s="542">
        <f t="shared" si="65"/>
        <v>26</v>
      </c>
      <c r="AG155" s="541">
        <f t="shared" si="65"/>
        <v>0</v>
      </c>
      <c r="AH155" s="543">
        <f t="shared" si="65"/>
        <v>43</v>
      </c>
      <c r="AI155" s="542">
        <f t="shared" si="65"/>
        <v>10</v>
      </c>
      <c r="AJ155" s="542">
        <f t="shared" si="65"/>
        <v>22</v>
      </c>
      <c r="AK155" s="541">
        <f t="shared" si="65"/>
        <v>0</v>
      </c>
      <c r="AL155" s="543">
        <f t="shared" si="65"/>
        <v>59</v>
      </c>
      <c r="AM155" s="542">
        <f t="shared" si="65"/>
        <v>16</v>
      </c>
      <c r="AN155" s="542">
        <f t="shared" si="65"/>
        <v>31</v>
      </c>
      <c r="AO155" s="541">
        <f t="shared" si="65"/>
        <v>1</v>
      </c>
      <c r="AP155" s="543">
        <f t="shared" si="65"/>
        <v>46</v>
      </c>
      <c r="AQ155" s="542">
        <f t="shared" si="65"/>
        <v>11</v>
      </c>
      <c r="AR155" s="542">
        <f t="shared" si="65"/>
        <v>23</v>
      </c>
      <c r="AS155" s="541">
        <f t="shared" si="65"/>
        <v>1</v>
      </c>
      <c r="AT155" s="543">
        <f t="shared" si="65"/>
        <v>68</v>
      </c>
      <c r="AU155" s="542">
        <f t="shared" si="65"/>
        <v>30</v>
      </c>
      <c r="AV155" s="542">
        <f t="shared" si="65"/>
        <v>43</v>
      </c>
      <c r="AW155" s="541">
        <f t="shared" si="65"/>
        <v>0</v>
      </c>
      <c r="AX155" s="543">
        <f t="shared" si="65"/>
        <v>48</v>
      </c>
      <c r="AY155" s="542">
        <f t="shared" si="65"/>
        <v>19</v>
      </c>
      <c r="AZ155" s="542">
        <f t="shared" si="65"/>
        <v>29</v>
      </c>
      <c r="BA155" s="541">
        <f t="shared" si="65"/>
        <v>0</v>
      </c>
      <c r="BB155" s="421"/>
      <c r="BC155" s="543">
        <f t="shared" ref="BC155:BV155" si="66">SUM(BC140:BC154)</f>
        <v>59</v>
      </c>
      <c r="BD155" s="542">
        <f t="shared" si="66"/>
        <v>31</v>
      </c>
      <c r="BE155" s="542">
        <f t="shared" si="66"/>
        <v>34</v>
      </c>
      <c r="BF155" s="541">
        <f t="shared" si="66"/>
        <v>3</v>
      </c>
      <c r="BG155" s="543">
        <f t="shared" si="66"/>
        <v>44</v>
      </c>
      <c r="BH155" s="542">
        <f t="shared" si="66"/>
        <v>9</v>
      </c>
      <c r="BI155" s="542">
        <f t="shared" si="66"/>
        <v>22</v>
      </c>
      <c r="BJ155" s="541">
        <f t="shared" si="66"/>
        <v>0</v>
      </c>
      <c r="BK155" s="543">
        <f t="shared" si="66"/>
        <v>50</v>
      </c>
      <c r="BL155" s="542">
        <f t="shared" si="66"/>
        <v>12</v>
      </c>
      <c r="BM155" s="542">
        <f t="shared" si="66"/>
        <v>26</v>
      </c>
      <c r="BN155" s="541">
        <f t="shared" si="66"/>
        <v>1</v>
      </c>
      <c r="BO155" s="543">
        <f t="shared" si="66"/>
        <v>47</v>
      </c>
      <c r="BP155" s="542">
        <f t="shared" si="66"/>
        <v>12</v>
      </c>
      <c r="BQ155" s="542">
        <f t="shared" si="66"/>
        <v>21</v>
      </c>
      <c r="BR155" s="541">
        <f t="shared" si="66"/>
        <v>4</v>
      </c>
      <c r="BS155" s="543">
        <f t="shared" si="66"/>
        <v>40</v>
      </c>
      <c r="BT155" s="542">
        <f t="shared" si="66"/>
        <v>11</v>
      </c>
      <c r="BU155" s="542">
        <f t="shared" si="66"/>
        <v>19</v>
      </c>
      <c r="BV155" s="541">
        <f t="shared" si="66"/>
        <v>2</v>
      </c>
    </row>
    <row r="156" spans="1:74" ht="16.2" thickBot="1">
      <c r="A156" s="540"/>
      <c r="B156" s="540"/>
      <c r="C156" s="540" t="str">
        <f t="shared" si="55"/>
        <v/>
      </c>
      <c r="D156" s="1916" t="s">
        <v>1296</v>
      </c>
      <c r="E156" s="1917"/>
      <c r="F156" s="1917"/>
      <c r="G156" s="1917"/>
      <c r="H156" s="1918"/>
      <c r="I156" s="1909">
        <v>12</v>
      </c>
      <c r="J156" s="1910"/>
      <c r="K156" s="1910"/>
      <c r="L156" s="1911"/>
      <c r="M156" s="1909">
        <v>12.5</v>
      </c>
      <c r="N156" s="1910"/>
      <c r="O156" s="1910"/>
      <c r="P156" s="1911"/>
      <c r="Q156" s="1909">
        <v>12.66</v>
      </c>
      <c r="R156" s="1910"/>
      <c r="S156" s="1910"/>
      <c r="T156" s="1911"/>
      <c r="U156" s="1909">
        <v>12.75</v>
      </c>
      <c r="V156" s="1910"/>
      <c r="W156" s="1910"/>
      <c r="X156" s="1911"/>
      <c r="Y156" s="1909">
        <v>12.8</v>
      </c>
      <c r="Z156" s="1910"/>
      <c r="AA156" s="1910"/>
      <c r="AB156" s="1911"/>
      <c r="AC156" s="539"/>
      <c r="AD156" s="1926">
        <v>12.5</v>
      </c>
      <c r="AE156" s="1910"/>
      <c r="AF156" s="1910"/>
      <c r="AG156" s="1911"/>
      <c r="AH156" s="1909">
        <v>12.3</v>
      </c>
      <c r="AI156" s="1910"/>
      <c r="AJ156" s="1910"/>
      <c r="AK156" s="1911"/>
      <c r="AL156" s="1975">
        <v>12.3</v>
      </c>
      <c r="AM156" s="1976"/>
      <c r="AN156" s="1976"/>
      <c r="AO156" s="1977"/>
      <c r="AP156" s="1909">
        <v>12.38</v>
      </c>
      <c r="AQ156" s="1910"/>
      <c r="AR156" s="1910"/>
      <c r="AS156" s="1911"/>
      <c r="AT156" s="1909">
        <v>12.33</v>
      </c>
      <c r="AU156" s="1910"/>
      <c r="AV156" s="1910"/>
      <c r="AW156" s="1911"/>
      <c r="AX156" s="1909">
        <v>12.4</v>
      </c>
      <c r="AY156" s="1910"/>
      <c r="AZ156" s="1910"/>
      <c r="BA156" s="1911"/>
      <c r="BB156" s="539"/>
      <c r="BC156" s="1926">
        <v>12.4</v>
      </c>
      <c r="BD156" s="1910"/>
      <c r="BE156" s="1910"/>
      <c r="BF156" s="1911"/>
      <c r="BG156" s="1909">
        <v>12.4</v>
      </c>
      <c r="BH156" s="1910"/>
      <c r="BI156" s="1910"/>
      <c r="BJ156" s="1911"/>
      <c r="BK156" s="1909">
        <v>12.46</v>
      </c>
      <c r="BL156" s="1910"/>
      <c r="BM156" s="1910"/>
      <c r="BN156" s="1911"/>
      <c r="BO156" s="1909">
        <v>12.5</v>
      </c>
      <c r="BP156" s="1910"/>
      <c r="BQ156" s="1910"/>
      <c r="BR156" s="1911"/>
      <c r="BS156" s="1962">
        <v>12.5</v>
      </c>
      <c r="BT156" s="1963"/>
      <c r="BU156" s="1963"/>
      <c r="BV156" s="1964"/>
    </row>
    <row r="157" spans="1:74" ht="15.6">
      <c r="A157" s="540"/>
      <c r="B157" s="540"/>
      <c r="C157" s="540" t="str">
        <f t="shared" si="55"/>
        <v/>
      </c>
      <c r="D157" s="718"/>
      <c r="E157" s="718"/>
      <c r="F157" s="718"/>
      <c r="G157" s="718"/>
      <c r="H157" s="718"/>
      <c r="I157" s="716"/>
      <c r="J157" s="716"/>
      <c r="K157" s="716"/>
      <c r="L157" s="716"/>
      <c r="M157" s="716"/>
      <c r="N157" s="716"/>
      <c r="O157" s="716"/>
      <c r="P157" s="716"/>
      <c r="Q157" s="716"/>
      <c r="R157" s="716"/>
      <c r="S157" s="716"/>
      <c r="T157" s="716"/>
      <c r="U157" s="716"/>
      <c r="V157" s="716"/>
      <c r="W157" s="716"/>
      <c r="X157" s="716"/>
      <c r="Y157" s="716"/>
      <c r="Z157" s="716"/>
      <c r="AA157" s="716"/>
      <c r="AB157" s="716"/>
      <c r="AC157" s="610"/>
      <c r="AD157" s="716"/>
      <c r="AE157" s="716"/>
      <c r="AF157" s="716"/>
      <c r="AG157" s="716"/>
      <c r="AH157" s="716"/>
      <c r="AI157" s="716"/>
      <c r="AJ157" s="716"/>
      <c r="AK157" s="716"/>
      <c r="AL157" s="717"/>
      <c r="AM157" s="717"/>
      <c r="AN157" s="717"/>
      <c r="AO157" s="717"/>
      <c r="AP157" s="716"/>
      <c r="AQ157" s="716"/>
      <c r="AR157" s="716"/>
      <c r="AS157" s="716"/>
      <c r="AT157" s="716"/>
      <c r="AU157" s="716"/>
      <c r="AV157" s="716"/>
      <c r="AW157" s="716"/>
      <c r="AX157" s="716"/>
      <c r="AY157" s="716"/>
      <c r="AZ157" s="716"/>
      <c r="BA157" s="716"/>
      <c r="BB157" s="610"/>
      <c r="BC157" s="716"/>
      <c r="BD157" s="716"/>
      <c r="BE157" s="716"/>
      <c r="BF157" s="716"/>
      <c r="BG157" s="716"/>
      <c r="BH157" s="716"/>
      <c r="BI157" s="716"/>
      <c r="BJ157" s="716"/>
      <c r="BK157" s="716"/>
      <c r="BL157" s="716"/>
      <c r="BM157" s="716"/>
      <c r="BN157" s="716"/>
      <c r="BO157" s="716"/>
      <c r="BP157" s="716"/>
      <c r="BQ157" s="716"/>
      <c r="BR157" s="716"/>
      <c r="BS157" s="716"/>
      <c r="BT157" s="716"/>
      <c r="BU157" s="716"/>
      <c r="BV157" s="716"/>
    </row>
    <row r="158" spans="1:74" ht="13.8" thickBot="1">
      <c r="A158" s="540"/>
      <c r="B158" s="540"/>
      <c r="C158" s="540" t="str">
        <f t="shared" si="55"/>
        <v/>
      </c>
      <c r="D158" s="540"/>
      <c r="E158" s="540"/>
      <c r="F158" s="540"/>
      <c r="G158" s="540"/>
      <c r="H158" s="540"/>
      <c r="I158" s="540"/>
      <c r="J158" s="540"/>
      <c r="K158" s="540"/>
      <c r="L158" s="540"/>
      <c r="M158" s="540"/>
      <c r="N158" s="540"/>
      <c r="O158" s="540"/>
      <c r="P158" s="540"/>
      <c r="Q158" s="540"/>
      <c r="R158" s="540"/>
      <c r="S158" s="540"/>
      <c r="T158" s="540"/>
      <c r="U158" s="540"/>
      <c r="V158" s="540"/>
      <c r="W158" s="540"/>
      <c r="X158" s="540"/>
      <c r="Y158" s="540"/>
      <c r="Z158" s="540"/>
      <c r="AA158" s="540"/>
      <c r="AB158" s="540"/>
      <c r="AC158" s="610"/>
      <c r="AD158" s="540"/>
      <c r="AE158" s="540"/>
      <c r="AF158" s="540"/>
      <c r="AG158" s="540"/>
      <c r="AH158" s="540"/>
      <c r="AI158" s="540"/>
      <c r="AJ158" s="540"/>
      <c r="AK158" s="540"/>
      <c r="AL158" s="540"/>
      <c r="AM158" s="540"/>
      <c r="AN158" s="540"/>
      <c r="AO158" s="540"/>
      <c r="AP158" s="540"/>
      <c r="AQ158" s="540"/>
      <c r="AR158" s="540"/>
      <c r="AS158" s="540"/>
      <c r="AT158" s="540"/>
      <c r="AU158" s="540"/>
      <c r="AV158" s="540"/>
      <c r="AW158" s="540"/>
      <c r="AX158" s="540"/>
      <c r="AY158" s="540"/>
      <c r="AZ158" s="540"/>
      <c r="BA158" s="540"/>
      <c r="BB158" s="610"/>
      <c r="BC158" s="540"/>
      <c r="BD158" s="540"/>
      <c r="BE158" s="540"/>
      <c r="BF158" s="540"/>
      <c r="BG158" s="540"/>
      <c r="BH158" s="540"/>
      <c r="BI158" s="540"/>
      <c r="BJ158" s="540"/>
      <c r="BK158" s="540"/>
      <c r="BL158" s="540"/>
      <c r="BM158" s="540"/>
      <c r="BN158" s="540"/>
      <c r="BO158" s="540"/>
      <c r="BP158" s="540"/>
      <c r="BQ158" s="540"/>
      <c r="BR158" s="540"/>
      <c r="BS158" s="540"/>
      <c r="BT158" s="540"/>
      <c r="BU158" s="540"/>
      <c r="BV158" s="540"/>
    </row>
    <row r="159" spans="1:74" ht="23.4" thickBot="1">
      <c r="A159" s="1950">
        <v>9</v>
      </c>
      <c r="B159" s="1940" t="s">
        <v>88</v>
      </c>
      <c r="C159" s="1276" t="str">
        <f t="shared" si="55"/>
        <v>Beltz</v>
      </c>
      <c r="D159" s="1913">
        <v>2010</v>
      </c>
      <c r="E159" s="1914"/>
      <c r="F159" s="1914"/>
      <c r="G159" s="1914"/>
      <c r="H159" s="1915"/>
      <c r="I159" s="1955" t="s">
        <v>1109</v>
      </c>
      <c r="J159" s="1956"/>
      <c r="K159" s="1956"/>
      <c r="L159" s="1957"/>
      <c r="M159" s="1958" t="s">
        <v>1108</v>
      </c>
      <c r="N159" s="1959"/>
      <c r="O159" s="1959"/>
      <c r="P159" s="1960"/>
      <c r="Q159" s="1955" t="s">
        <v>1107</v>
      </c>
      <c r="R159" s="1956"/>
      <c r="S159" s="1956"/>
      <c r="T159" s="1957"/>
      <c r="U159" s="1958" t="s">
        <v>1106</v>
      </c>
      <c r="V159" s="1959"/>
      <c r="W159" s="1959"/>
      <c r="X159" s="1960"/>
      <c r="Y159" s="1955" t="s">
        <v>1104</v>
      </c>
      <c r="Z159" s="1956"/>
      <c r="AA159" s="1956"/>
      <c r="AB159" s="1957"/>
      <c r="AC159" s="609"/>
      <c r="AD159" s="1961" t="s">
        <v>1103</v>
      </c>
      <c r="AE159" s="1959"/>
      <c r="AF159" s="1959"/>
      <c r="AG159" s="1960"/>
      <c r="AH159" s="1955" t="s">
        <v>1102</v>
      </c>
      <c r="AI159" s="1956"/>
      <c r="AJ159" s="1956"/>
      <c r="AK159" s="1957"/>
      <c r="AL159" s="1958" t="s">
        <v>1105</v>
      </c>
      <c r="AM159" s="1959"/>
      <c r="AN159" s="1959"/>
      <c r="AO159" s="1960"/>
      <c r="AP159" s="1955" t="s">
        <v>1101</v>
      </c>
      <c r="AQ159" s="1956"/>
      <c r="AR159" s="1956"/>
      <c r="AS159" s="1957"/>
      <c r="AT159" s="1958" t="s">
        <v>1100</v>
      </c>
      <c r="AU159" s="1959"/>
      <c r="AV159" s="1959"/>
      <c r="AW159" s="1960"/>
      <c r="AX159" s="1955" t="s">
        <v>1099</v>
      </c>
      <c r="AY159" s="1956"/>
      <c r="AZ159" s="1956"/>
      <c r="BA159" s="1957"/>
      <c r="BB159" s="609"/>
      <c r="BC159" s="1961" t="s">
        <v>1098</v>
      </c>
      <c r="BD159" s="1959"/>
      <c r="BE159" s="1959"/>
      <c r="BF159" s="1960"/>
      <c r="BG159" s="1965" t="s">
        <v>1096</v>
      </c>
      <c r="BH159" s="1966"/>
      <c r="BI159" s="1966"/>
      <c r="BJ159" s="1967"/>
      <c r="BK159" s="1968" t="s">
        <v>1095</v>
      </c>
      <c r="BL159" s="1969"/>
      <c r="BM159" s="1969"/>
      <c r="BN159" s="1970"/>
      <c r="BO159" s="1965" t="s">
        <v>1094</v>
      </c>
      <c r="BP159" s="1966"/>
      <c r="BQ159" s="1966"/>
      <c r="BR159" s="1967"/>
      <c r="BS159" s="1968" t="s">
        <v>1097</v>
      </c>
      <c r="BT159" s="1969"/>
      <c r="BU159" s="1969"/>
      <c r="BV159" s="1974"/>
    </row>
    <row r="160" spans="1:74" ht="23.4" thickBot="1">
      <c r="A160" s="1950"/>
      <c r="B160" s="1940"/>
      <c r="C160" s="1276" t="str">
        <f t="shared" si="55"/>
        <v/>
      </c>
      <c r="D160" s="605" t="s">
        <v>268</v>
      </c>
      <c r="E160" s="605" t="s">
        <v>1092</v>
      </c>
      <c r="F160" s="605" t="s">
        <v>267</v>
      </c>
      <c r="G160" s="605" t="s">
        <v>266</v>
      </c>
      <c r="H160" s="604" t="s">
        <v>265</v>
      </c>
      <c r="I160" s="605" t="s">
        <v>268</v>
      </c>
      <c r="J160" s="605" t="s">
        <v>1092</v>
      </c>
      <c r="K160" s="605" t="s">
        <v>267</v>
      </c>
      <c r="L160" s="604" t="s">
        <v>266</v>
      </c>
      <c r="M160" s="605" t="s">
        <v>268</v>
      </c>
      <c r="N160" s="605" t="s">
        <v>1092</v>
      </c>
      <c r="O160" s="605" t="s">
        <v>267</v>
      </c>
      <c r="P160" s="608" t="s">
        <v>266</v>
      </c>
      <c r="Q160" s="606" t="s">
        <v>268</v>
      </c>
      <c r="R160" s="605" t="s">
        <v>1092</v>
      </c>
      <c r="S160" s="605" t="s">
        <v>267</v>
      </c>
      <c r="T160" s="604" t="s">
        <v>266</v>
      </c>
      <c r="U160" s="603" t="s">
        <v>268</v>
      </c>
      <c r="V160" s="603" t="s">
        <v>1092</v>
      </c>
      <c r="W160" s="603" t="s">
        <v>267</v>
      </c>
      <c r="X160" s="607" t="s">
        <v>266</v>
      </c>
      <c r="Y160" s="606" t="s">
        <v>268</v>
      </c>
      <c r="Z160" s="605" t="s">
        <v>1092</v>
      </c>
      <c r="AA160" s="605" t="s">
        <v>267</v>
      </c>
      <c r="AB160" s="604" t="s">
        <v>266</v>
      </c>
      <c r="AC160" s="544"/>
      <c r="AD160" s="606" t="s">
        <v>268</v>
      </c>
      <c r="AE160" s="605" t="s">
        <v>1092</v>
      </c>
      <c r="AF160" s="605" t="s">
        <v>267</v>
      </c>
      <c r="AG160" s="604" t="s">
        <v>266</v>
      </c>
      <c r="AH160" s="603" t="s">
        <v>268</v>
      </c>
      <c r="AI160" s="603" t="s">
        <v>1092</v>
      </c>
      <c r="AJ160" s="603" t="s">
        <v>267</v>
      </c>
      <c r="AK160" s="602" t="s">
        <v>266</v>
      </c>
      <c r="AL160" s="603" t="s">
        <v>268</v>
      </c>
      <c r="AM160" s="603" t="s">
        <v>1092</v>
      </c>
      <c r="AN160" s="603" t="s">
        <v>267</v>
      </c>
      <c r="AO160" s="602" t="s">
        <v>266</v>
      </c>
      <c r="AP160" s="603" t="s">
        <v>268</v>
      </c>
      <c r="AQ160" s="603" t="s">
        <v>1092</v>
      </c>
      <c r="AR160" s="603" t="s">
        <v>267</v>
      </c>
      <c r="AS160" s="602" t="s">
        <v>266</v>
      </c>
      <c r="AT160" s="605" t="s">
        <v>268</v>
      </c>
      <c r="AU160" s="605" t="s">
        <v>1092</v>
      </c>
      <c r="AV160" s="605" t="s">
        <v>267</v>
      </c>
      <c r="AW160" s="604" t="s">
        <v>266</v>
      </c>
      <c r="AX160" s="605" t="s">
        <v>268</v>
      </c>
      <c r="AY160" s="605" t="s">
        <v>1092</v>
      </c>
      <c r="AZ160" s="605" t="s">
        <v>267</v>
      </c>
      <c r="BA160" s="604" t="s">
        <v>266</v>
      </c>
      <c r="BB160" s="544"/>
      <c r="BC160" s="606" t="s">
        <v>268</v>
      </c>
      <c r="BD160" s="605" t="s">
        <v>1092</v>
      </c>
      <c r="BE160" s="605" t="s">
        <v>267</v>
      </c>
      <c r="BF160" s="604" t="s">
        <v>266</v>
      </c>
      <c r="BG160" s="603" t="s">
        <v>268</v>
      </c>
      <c r="BH160" s="603" t="s">
        <v>1092</v>
      </c>
      <c r="BI160" s="603" t="s">
        <v>267</v>
      </c>
      <c r="BJ160" s="602" t="s">
        <v>266</v>
      </c>
      <c r="BK160" s="605" t="s">
        <v>268</v>
      </c>
      <c r="BL160" s="605" t="s">
        <v>1092</v>
      </c>
      <c r="BM160" s="605" t="s">
        <v>267</v>
      </c>
      <c r="BN160" s="604" t="s">
        <v>266</v>
      </c>
      <c r="BO160" s="603" t="s">
        <v>268</v>
      </c>
      <c r="BP160" s="603" t="s">
        <v>1092</v>
      </c>
      <c r="BQ160" s="603" t="s">
        <v>267</v>
      </c>
      <c r="BR160" s="602" t="s">
        <v>266</v>
      </c>
      <c r="BS160" s="605" t="s">
        <v>268</v>
      </c>
      <c r="BT160" s="605" t="s">
        <v>1092</v>
      </c>
      <c r="BU160" s="605" t="s">
        <v>267</v>
      </c>
      <c r="BV160" s="604" t="s">
        <v>266</v>
      </c>
    </row>
    <row r="161" spans="1:74">
      <c r="A161" s="601">
        <v>1</v>
      </c>
      <c r="B161" s="600" t="s">
        <v>1123</v>
      </c>
      <c r="C161" s="1517" t="str">
        <f t="shared" si="55"/>
        <v>Ralph Adragna</v>
      </c>
      <c r="D161" s="580">
        <f t="shared" ref="D161:D174" si="67">SUM(I161,M161,Q161,U161,Y161,AD161,AH161,AL161,AP161,AT161,AX161,BC161,BG161,BK161,BO161,BS161)</f>
        <v>74</v>
      </c>
      <c r="E161" s="579">
        <f t="shared" ref="E161:E174" si="68">SUM(J161,N161,R161,V161,Z161,AE161,AI161,AM161,AQ161,AU161,AY161,BD161,BH161,BL161,BT161,BP161)</f>
        <v>42</v>
      </c>
      <c r="F161" s="579">
        <f t="shared" ref="F161:F174" si="69">SUM(K161,O161,S161,W161,AA161,AF161,AJ161,AN161,AR161,AV161,AZ161,BE161,BI161,BM161,BU161,BQ161)</f>
        <v>46</v>
      </c>
      <c r="G161" s="579">
        <f t="shared" ref="G161:G174" si="70">SUM(L161,P161,T161,X161,AB161,AG161,AK161,AO161,AS161,AW161,BA161,BF161,BJ161,BN161,BV161,BR161)</f>
        <v>5</v>
      </c>
      <c r="H161" s="578">
        <f t="shared" ref="H161:H175" si="71">(F161/D161)</f>
        <v>0.6216216216216216</v>
      </c>
      <c r="I161" s="577">
        <v>3</v>
      </c>
      <c r="J161" s="577">
        <v>2</v>
      </c>
      <c r="K161" s="577">
        <v>1</v>
      </c>
      <c r="L161" s="576"/>
      <c r="M161" s="712">
        <v>7</v>
      </c>
      <c r="N161" s="712">
        <v>6</v>
      </c>
      <c r="O161" s="712">
        <v>6</v>
      </c>
      <c r="P161" s="711">
        <v>1</v>
      </c>
      <c r="Q161" s="272">
        <v>7</v>
      </c>
      <c r="R161" s="240">
        <v>4</v>
      </c>
      <c r="S161" s="240">
        <v>5</v>
      </c>
      <c r="T161" s="270"/>
      <c r="U161" s="599">
        <v>4</v>
      </c>
      <c r="V161" s="598">
        <v>2</v>
      </c>
      <c r="W161" s="598">
        <v>1</v>
      </c>
      <c r="X161" s="597"/>
      <c r="Y161" s="240">
        <v>6</v>
      </c>
      <c r="Z161" s="240">
        <v>5</v>
      </c>
      <c r="AA161" s="240">
        <v>5</v>
      </c>
      <c r="AB161" s="270">
        <v>1</v>
      </c>
      <c r="AC161" s="544"/>
      <c r="AD161" s="274">
        <v>4</v>
      </c>
      <c r="AE161" s="239">
        <v>1</v>
      </c>
      <c r="AF161" s="239">
        <v>4</v>
      </c>
      <c r="AG161" s="269"/>
      <c r="AH161" s="596">
        <v>5</v>
      </c>
      <c r="AI161" s="595">
        <v>3</v>
      </c>
      <c r="AJ161" s="595">
        <v>4</v>
      </c>
      <c r="AK161" s="594"/>
      <c r="AL161" s="599">
        <v>5</v>
      </c>
      <c r="AM161" s="598">
        <v>1</v>
      </c>
      <c r="AN161" s="598">
        <v>3</v>
      </c>
      <c r="AO161" s="597"/>
      <c r="AP161" s="596">
        <v>4</v>
      </c>
      <c r="AQ161" s="595">
        <v>2</v>
      </c>
      <c r="AR161" s="595">
        <v>3</v>
      </c>
      <c r="AS161" s="594">
        <v>1</v>
      </c>
      <c r="AT161" s="239">
        <v>6</v>
      </c>
      <c r="AU161" s="239">
        <v>2</v>
      </c>
      <c r="AV161" s="239">
        <v>2</v>
      </c>
      <c r="AW161" s="269"/>
      <c r="AX161" s="240">
        <v>4</v>
      </c>
      <c r="AY161" s="240">
        <v>1</v>
      </c>
      <c r="AZ161" s="240">
        <v>1</v>
      </c>
      <c r="BA161" s="270"/>
      <c r="BB161" s="544"/>
      <c r="BC161" s="274">
        <v>4</v>
      </c>
      <c r="BD161" s="239">
        <v>3</v>
      </c>
      <c r="BE161" s="239">
        <v>2</v>
      </c>
      <c r="BF161" s="269"/>
      <c r="BG161" s="596">
        <v>5</v>
      </c>
      <c r="BH161" s="595">
        <v>5</v>
      </c>
      <c r="BI161" s="595">
        <v>4</v>
      </c>
      <c r="BJ161" s="594">
        <v>1</v>
      </c>
      <c r="BK161" s="274">
        <v>5</v>
      </c>
      <c r="BL161" s="239">
        <v>4</v>
      </c>
      <c r="BM161" s="239">
        <v>4</v>
      </c>
      <c r="BN161" s="269">
        <v>1</v>
      </c>
      <c r="BO161" s="240">
        <v>5</v>
      </c>
      <c r="BP161" s="240">
        <v>1</v>
      </c>
      <c r="BQ161" s="240">
        <v>1</v>
      </c>
      <c r="BR161" s="303"/>
      <c r="BS161" s="386"/>
      <c r="BT161" s="244"/>
      <c r="BU161" s="244"/>
      <c r="BV161" s="377"/>
    </row>
    <row r="162" spans="1:74">
      <c r="A162" s="589">
        <v>2</v>
      </c>
      <c r="B162" s="588" t="s">
        <v>1122</v>
      </c>
      <c r="C162" s="1485" t="str">
        <f t="shared" si="55"/>
        <v>Buster Krueger</v>
      </c>
      <c r="D162" s="587">
        <f t="shared" si="67"/>
        <v>68</v>
      </c>
      <c r="E162" s="586">
        <f t="shared" si="68"/>
        <v>37</v>
      </c>
      <c r="F162" s="586">
        <f t="shared" si="69"/>
        <v>43</v>
      </c>
      <c r="G162" s="586">
        <f t="shared" si="70"/>
        <v>7</v>
      </c>
      <c r="H162" s="585">
        <f t="shared" si="71"/>
        <v>0.63235294117647056</v>
      </c>
      <c r="I162" s="584">
        <v>4</v>
      </c>
      <c r="J162" s="584">
        <v>3</v>
      </c>
      <c r="K162" s="584">
        <v>4</v>
      </c>
      <c r="L162" s="583">
        <v>3</v>
      </c>
      <c r="M162" s="714">
        <v>4</v>
      </c>
      <c r="N162" s="714">
        <v>4</v>
      </c>
      <c r="O162" s="714">
        <v>3</v>
      </c>
      <c r="P162" s="713"/>
      <c r="Q162" s="402">
        <v>6</v>
      </c>
      <c r="R162" s="398">
        <v>2</v>
      </c>
      <c r="S162" s="398">
        <v>5</v>
      </c>
      <c r="T162" s="397"/>
      <c r="U162" s="401">
        <v>2</v>
      </c>
      <c r="V162" s="400">
        <v>3</v>
      </c>
      <c r="W162" s="400">
        <v>1</v>
      </c>
      <c r="X162" s="399"/>
      <c r="Y162" s="398">
        <v>7</v>
      </c>
      <c r="Z162" s="398">
        <v>6</v>
      </c>
      <c r="AA162" s="398">
        <v>5</v>
      </c>
      <c r="AB162" s="397">
        <v>1</v>
      </c>
      <c r="AC162" s="544"/>
      <c r="AD162" s="401">
        <v>4</v>
      </c>
      <c r="AE162" s="400">
        <v>1</v>
      </c>
      <c r="AF162" s="400">
        <v>1</v>
      </c>
      <c r="AG162" s="399"/>
      <c r="AH162" s="402">
        <v>3</v>
      </c>
      <c r="AI162" s="398">
        <v>2</v>
      </c>
      <c r="AJ162" s="398">
        <v>3</v>
      </c>
      <c r="AK162" s="397"/>
      <c r="AL162" s="401">
        <v>3</v>
      </c>
      <c r="AM162" s="400">
        <v>2</v>
      </c>
      <c r="AN162" s="400">
        <v>2</v>
      </c>
      <c r="AO162" s="399"/>
      <c r="AP162" s="402">
        <v>4</v>
      </c>
      <c r="AQ162" s="398">
        <v>0</v>
      </c>
      <c r="AR162" s="398">
        <v>2</v>
      </c>
      <c r="AS162" s="397"/>
      <c r="AT162" s="400">
        <v>4</v>
      </c>
      <c r="AU162" s="400">
        <v>0</v>
      </c>
      <c r="AV162" s="400">
        <v>1</v>
      </c>
      <c r="AW162" s="399"/>
      <c r="AX162" s="398">
        <v>3</v>
      </c>
      <c r="AY162" s="398">
        <v>0</v>
      </c>
      <c r="AZ162" s="398">
        <v>0</v>
      </c>
      <c r="BA162" s="397"/>
      <c r="BB162" s="544"/>
      <c r="BC162" s="401">
        <v>4</v>
      </c>
      <c r="BD162" s="400">
        <v>2</v>
      </c>
      <c r="BE162" s="400">
        <v>1</v>
      </c>
      <c r="BF162" s="399"/>
      <c r="BG162" s="402">
        <v>6</v>
      </c>
      <c r="BH162" s="398">
        <v>4</v>
      </c>
      <c r="BI162" s="398">
        <v>5</v>
      </c>
      <c r="BJ162" s="397">
        <v>1</v>
      </c>
      <c r="BK162" s="401">
        <v>7</v>
      </c>
      <c r="BL162" s="400">
        <v>3</v>
      </c>
      <c r="BM162" s="400">
        <v>4</v>
      </c>
      <c r="BN162" s="399"/>
      <c r="BO162" s="398">
        <v>4</v>
      </c>
      <c r="BP162" s="398">
        <v>3</v>
      </c>
      <c r="BQ162" s="398">
        <v>3</v>
      </c>
      <c r="BR162" s="450">
        <v>2</v>
      </c>
      <c r="BS162" s="401">
        <v>3</v>
      </c>
      <c r="BT162" s="400">
        <v>2</v>
      </c>
      <c r="BU162" s="400">
        <v>3</v>
      </c>
      <c r="BV162" s="399"/>
    </row>
    <row r="163" spans="1:74">
      <c r="A163" s="582">
        <v>3</v>
      </c>
      <c r="B163" s="590" t="s">
        <v>1181</v>
      </c>
      <c r="C163" s="1517" t="str">
        <f t="shared" si="55"/>
        <v>Keith Bergum</v>
      </c>
      <c r="D163" s="580">
        <f t="shared" si="67"/>
        <v>89</v>
      </c>
      <c r="E163" s="579">
        <f t="shared" si="68"/>
        <v>36</v>
      </c>
      <c r="F163" s="579">
        <f t="shared" si="69"/>
        <v>54</v>
      </c>
      <c r="G163" s="579">
        <f t="shared" si="70"/>
        <v>0</v>
      </c>
      <c r="H163" s="578">
        <f t="shared" si="71"/>
        <v>0.6067415730337079</v>
      </c>
      <c r="I163" s="577">
        <v>4</v>
      </c>
      <c r="J163" s="577">
        <v>2</v>
      </c>
      <c r="K163" s="577">
        <v>3</v>
      </c>
      <c r="L163" s="576"/>
      <c r="M163" s="712">
        <v>7</v>
      </c>
      <c r="N163" s="712">
        <v>4</v>
      </c>
      <c r="O163" s="712">
        <v>5</v>
      </c>
      <c r="P163" s="711"/>
      <c r="Q163" s="272">
        <v>7</v>
      </c>
      <c r="R163" s="240">
        <v>3</v>
      </c>
      <c r="S163" s="240">
        <v>5</v>
      </c>
      <c r="T163" s="270"/>
      <c r="U163" s="274">
        <v>5</v>
      </c>
      <c r="V163" s="239">
        <v>1</v>
      </c>
      <c r="W163" s="239">
        <v>1</v>
      </c>
      <c r="X163" s="269"/>
      <c r="Y163" s="240">
        <v>7</v>
      </c>
      <c r="Z163" s="240">
        <v>6</v>
      </c>
      <c r="AA163" s="240">
        <v>6</v>
      </c>
      <c r="AB163" s="270"/>
      <c r="AC163" s="544"/>
      <c r="AD163" s="274">
        <v>4</v>
      </c>
      <c r="AE163" s="239">
        <v>3</v>
      </c>
      <c r="AF163" s="239">
        <v>3</v>
      </c>
      <c r="AG163" s="269"/>
      <c r="AH163" s="272">
        <v>5</v>
      </c>
      <c r="AI163" s="240">
        <v>1</v>
      </c>
      <c r="AJ163" s="240">
        <v>2</v>
      </c>
      <c r="AK163" s="270"/>
      <c r="AL163" s="274">
        <v>5</v>
      </c>
      <c r="AM163" s="239">
        <v>0</v>
      </c>
      <c r="AN163" s="239">
        <v>0</v>
      </c>
      <c r="AO163" s="269"/>
      <c r="AP163" s="272">
        <v>6</v>
      </c>
      <c r="AQ163" s="240">
        <v>3</v>
      </c>
      <c r="AR163" s="240">
        <v>5</v>
      </c>
      <c r="AS163" s="270"/>
      <c r="AT163" s="239">
        <v>5</v>
      </c>
      <c r="AU163" s="239">
        <v>1</v>
      </c>
      <c r="AV163" s="239">
        <v>4</v>
      </c>
      <c r="AW163" s="269"/>
      <c r="AX163" s="240">
        <v>4</v>
      </c>
      <c r="AY163" s="240">
        <v>0</v>
      </c>
      <c r="AZ163" s="240">
        <v>2</v>
      </c>
      <c r="BA163" s="270"/>
      <c r="BB163" s="544"/>
      <c r="BC163" s="274">
        <v>6</v>
      </c>
      <c r="BD163" s="239">
        <v>4</v>
      </c>
      <c r="BE163" s="239">
        <v>6</v>
      </c>
      <c r="BF163" s="269"/>
      <c r="BG163" s="272">
        <v>6</v>
      </c>
      <c r="BH163" s="240">
        <v>4</v>
      </c>
      <c r="BI163" s="240">
        <v>3</v>
      </c>
      <c r="BJ163" s="270"/>
      <c r="BK163" s="274">
        <v>7</v>
      </c>
      <c r="BL163" s="239">
        <v>3</v>
      </c>
      <c r="BM163" s="239">
        <v>5</v>
      </c>
      <c r="BN163" s="269"/>
      <c r="BO163" s="240">
        <v>5</v>
      </c>
      <c r="BP163" s="240">
        <v>0</v>
      </c>
      <c r="BQ163" s="240">
        <v>2</v>
      </c>
      <c r="BR163" s="303"/>
      <c r="BS163" s="274">
        <v>6</v>
      </c>
      <c r="BT163" s="239">
        <v>1</v>
      </c>
      <c r="BU163" s="239">
        <v>2</v>
      </c>
      <c r="BV163" s="269"/>
    </row>
    <row r="164" spans="1:74">
      <c r="A164" s="589">
        <v>4</v>
      </c>
      <c r="B164" s="715" t="s">
        <v>87</v>
      </c>
      <c r="C164" s="1485" t="str">
        <f t="shared" si="55"/>
        <v>Dave Beltz</v>
      </c>
      <c r="D164" s="587">
        <f t="shared" si="67"/>
        <v>79</v>
      </c>
      <c r="E164" s="586">
        <f t="shared" si="68"/>
        <v>32</v>
      </c>
      <c r="F164" s="586">
        <f t="shared" si="69"/>
        <v>51</v>
      </c>
      <c r="G164" s="586">
        <f t="shared" si="70"/>
        <v>1</v>
      </c>
      <c r="H164" s="585">
        <f t="shared" si="71"/>
        <v>0.64556962025316456</v>
      </c>
      <c r="I164" s="584">
        <v>3</v>
      </c>
      <c r="J164" s="584">
        <v>1</v>
      </c>
      <c r="K164" s="584">
        <v>1</v>
      </c>
      <c r="L164" s="583"/>
      <c r="M164" s="714">
        <v>4</v>
      </c>
      <c r="N164" s="714">
        <v>2</v>
      </c>
      <c r="O164" s="714">
        <v>2</v>
      </c>
      <c r="P164" s="713"/>
      <c r="Q164" s="282">
        <v>6</v>
      </c>
      <c r="R164" s="235">
        <v>4</v>
      </c>
      <c r="S164" s="235">
        <v>3</v>
      </c>
      <c r="T164" s="281"/>
      <c r="U164" s="401">
        <v>5</v>
      </c>
      <c r="V164" s="400">
        <v>1</v>
      </c>
      <c r="W164" s="400">
        <v>3</v>
      </c>
      <c r="X164" s="399"/>
      <c r="Y164" s="398">
        <v>7</v>
      </c>
      <c r="Z164" s="398">
        <v>4</v>
      </c>
      <c r="AA164" s="398">
        <v>5</v>
      </c>
      <c r="AB164" s="397"/>
      <c r="AC164" s="544"/>
      <c r="AD164" s="401">
        <v>4</v>
      </c>
      <c r="AE164" s="400">
        <v>2</v>
      </c>
      <c r="AF164" s="400">
        <v>2</v>
      </c>
      <c r="AG164" s="399">
        <v>1</v>
      </c>
      <c r="AH164" s="402">
        <v>4</v>
      </c>
      <c r="AI164" s="398">
        <v>1</v>
      </c>
      <c r="AJ164" s="398">
        <v>3</v>
      </c>
      <c r="AK164" s="397"/>
      <c r="AL164" s="401">
        <v>5</v>
      </c>
      <c r="AM164" s="400">
        <v>2</v>
      </c>
      <c r="AN164" s="400">
        <v>4</v>
      </c>
      <c r="AO164" s="399"/>
      <c r="AP164" s="402">
        <v>5</v>
      </c>
      <c r="AQ164" s="398">
        <v>0</v>
      </c>
      <c r="AR164" s="398">
        <v>3</v>
      </c>
      <c r="AS164" s="397"/>
      <c r="AT164" s="400">
        <v>5</v>
      </c>
      <c r="AU164" s="400">
        <v>3</v>
      </c>
      <c r="AV164" s="400">
        <v>4</v>
      </c>
      <c r="AW164" s="399"/>
      <c r="AX164" s="398">
        <v>4</v>
      </c>
      <c r="AY164" s="398">
        <v>0</v>
      </c>
      <c r="AZ164" s="398">
        <v>1</v>
      </c>
      <c r="BA164" s="397"/>
      <c r="BB164" s="544"/>
      <c r="BC164" s="401">
        <v>6</v>
      </c>
      <c r="BD164" s="400">
        <v>1</v>
      </c>
      <c r="BE164" s="400">
        <v>5</v>
      </c>
      <c r="BF164" s="399"/>
      <c r="BG164" s="402">
        <v>6</v>
      </c>
      <c r="BH164" s="398">
        <v>5</v>
      </c>
      <c r="BI164" s="398">
        <v>5</v>
      </c>
      <c r="BJ164" s="397"/>
      <c r="BK164" s="401">
        <v>7</v>
      </c>
      <c r="BL164" s="400">
        <v>2</v>
      </c>
      <c r="BM164" s="400">
        <v>4</v>
      </c>
      <c r="BN164" s="399"/>
      <c r="BO164" s="398">
        <v>5</v>
      </c>
      <c r="BP164" s="398">
        <v>3</v>
      </c>
      <c r="BQ164" s="398">
        <v>3</v>
      </c>
      <c r="BR164" s="450"/>
      <c r="BS164" s="401">
        <v>3</v>
      </c>
      <c r="BT164" s="400">
        <v>1</v>
      </c>
      <c r="BU164" s="400">
        <v>3</v>
      </c>
      <c r="BV164" s="399"/>
    </row>
    <row r="165" spans="1:74">
      <c r="A165" s="582">
        <v>5</v>
      </c>
      <c r="B165" s="593" t="s">
        <v>241</v>
      </c>
      <c r="C165" s="1517" t="str">
        <f t="shared" si="55"/>
        <v>Brandon Lietke</v>
      </c>
      <c r="D165" s="580">
        <f t="shared" si="67"/>
        <v>50</v>
      </c>
      <c r="E165" s="579">
        <f t="shared" si="68"/>
        <v>22</v>
      </c>
      <c r="F165" s="579">
        <f t="shared" si="69"/>
        <v>29</v>
      </c>
      <c r="G165" s="579">
        <f t="shared" si="70"/>
        <v>5</v>
      </c>
      <c r="H165" s="578">
        <f t="shared" si="71"/>
        <v>0.57999999999999996</v>
      </c>
      <c r="I165" s="577">
        <v>1</v>
      </c>
      <c r="J165" s="577">
        <v>1</v>
      </c>
      <c r="K165" s="577">
        <v>1</v>
      </c>
      <c r="L165" s="576"/>
      <c r="M165" s="712">
        <v>5</v>
      </c>
      <c r="N165" s="712">
        <v>1</v>
      </c>
      <c r="O165" s="712">
        <v>2</v>
      </c>
      <c r="P165" s="711"/>
      <c r="Q165" s="272">
        <v>3</v>
      </c>
      <c r="R165" s="240">
        <v>0</v>
      </c>
      <c r="S165" s="240">
        <v>2</v>
      </c>
      <c r="T165" s="270"/>
      <c r="U165" s="274">
        <v>1</v>
      </c>
      <c r="V165" s="239">
        <v>0</v>
      </c>
      <c r="W165" s="239">
        <v>0</v>
      </c>
      <c r="X165" s="269"/>
      <c r="Y165" s="240">
        <v>4</v>
      </c>
      <c r="Z165" s="240">
        <v>3</v>
      </c>
      <c r="AA165" s="240">
        <v>4</v>
      </c>
      <c r="AB165" s="270"/>
      <c r="AC165" s="544"/>
      <c r="AD165" s="274">
        <v>2</v>
      </c>
      <c r="AE165" s="239">
        <v>2</v>
      </c>
      <c r="AF165" s="239">
        <v>2</v>
      </c>
      <c r="AG165" s="269">
        <v>1</v>
      </c>
      <c r="AH165" s="272">
        <v>3</v>
      </c>
      <c r="AI165" s="240">
        <v>2</v>
      </c>
      <c r="AJ165" s="240">
        <v>1</v>
      </c>
      <c r="AK165" s="270"/>
      <c r="AL165" s="274">
        <v>2</v>
      </c>
      <c r="AM165" s="239">
        <v>1</v>
      </c>
      <c r="AN165" s="239">
        <v>1</v>
      </c>
      <c r="AO165" s="269"/>
      <c r="AP165" s="272">
        <v>4</v>
      </c>
      <c r="AQ165" s="240">
        <v>0</v>
      </c>
      <c r="AR165" s="240">
        <v>1</v>
      </c>
      <c r="AS165" s="270"/>
      <c r="AT165" s="239">
        <v>3</v>
      </c>
      <c r="AU165" s="239">
        <v>2</v>
      </c>
      <c r="AV165" s="239">
        <v>2</v>
      </c>
      <c r="AW165" s="269">
        <v>1</v>
      </c>
      <c r="AX165" s="240">
        <v>2</v>
      </c>
      <c r="AY165" s="240">
        <v>0</v>
      </c>
      <c r="AZ165" s="240">
        <v>0</v>
      </c>
      <c r="BA165" s="270"/>
      <c r="BB165" s="544"/>
      <c r="BC165" s="274">
        <v>6</v>
      </c>
      <c r="BD165" s="239">
        <v>4</v>
      </c>
      <c r="BE165" s="239">
        <v>4</v>
      </c>
      <c r="BF165" s="269">
        <v>2</v>
      </c>
      <c r="BG165" s="387"/>
      <c r="BH165" s="379"/>
      <c r="BI165" s="379"/>
      <c r="BJ165" s="378"/>
      <c r="BK165" s="274">
        <v>6</v>
      </c>
      <c r="BL165" s="239">
        <v>2</v>
      </c>
      <c r="BM165" s="239">
        <v>4</v>
      </c>
      <c r="BN165" s="269"/>
      <c r="BO165" s="240">
        <v>3</v>
      </c>
      <c r="BP165" s="240">
        <v>1</v>
      </c>
      <c r="BQ165" s="240">
        <v>2</v>
      </c>
      <c r="BR165" s="303"/>
      <c r="BS165" s="274">
        <v>5</v>
      </c>
      <c r="BT165" s="239">
        <v>3</v>
      </c>
      <c r="BU165" s="239">
        <v>3</v>
      </c>
      <c r="BV165" s="269">
        <v>1</v>
      </c>
    </row>
    <row r="166" spans="1:74">
      <c r="A166" s="589">
        <v>6</v>
      </c>
      <c r="B166" s="588" t="s">
        <v>1179</v>
      </c>
      <c r="C166" s="1485" t="str">
        <f t="shared" si="55"/>
        <v>Mike Miscovich</v>
      </c>
      <c r="D166" s="587">
        <f t="shared" si="67"/>
        <v>84</v>
      </c>
      <c r="E166" s="586">
        <f t="shared" si="68"/>
        <v>30</v>
      </c>
      <c r="F166" s="586">
        <f t="shared" si="69"/>
        <v>48</v>
      </c>
      <c r="G166" s="586">
        <f t="shared" si="70"/>
        <v>2</v>
      </c>
      <c r="H166" s="585">
        <f t="shared" si="71"/>
        <v>0.5714285714285714</v>
      </c>
      <c r="I166" s="584">
        <v>4</v>
      </c>
      <c r="J166" s="584">
        <v>1</v>
      </c>
      <c r="K166" s="584">
        <v>2</v>
      </c>
      <c r="L166" s="583"/>
      <c r="M166" s="714">
        <v>7</v>
      </c>
      <c r="N166" s="714">
        <v>4</v>
      </c>
      <c r="O166" s="714">
        <v>5</v>
      </c>
      <c r="P166" s="713">
        <v>1</v>
      </c>
      <c r="Q166" s="402">
        <v>7</v>
      </c>
      <c r="R166" s="398">
        <v>4</v>
      </c>
      <c r="S166" s="398">
        <v>5</v>
      </c>
      <c r="T166" s="397"/>
      <c r="U166" s="401">
        <v>5</v>
      </c>
      <c r="V166" s="400">
        <v>2</v>
      </c>
      <c r="W166" s="400">
        <v>4</v>
      </c>
      <c r="X166" s="399"/>
      <c r="Y166" s="398">
        <v>8</v>
      </c>
      <c r="Z166" s="398">
        <v>6</v>
      </c>
      <c r="AA166" s="398">
        <v>6</v>
      </c>
      <c r="AB166" s="397"/>
      <c r="AC166" s="544"/>
      <c r="AD166" s="401">
        <v>5</v>
      </c>
      <c r="AE166" s="400">
        <v>3</v>
      </c>
      <c r="AF166" s="400">
        <v>3</v>
      </c>
      <c r="AG166" s="399"/>
      <c r="AH166" s="402">
        <v>3</v>
      </c>
      <c r="AI166" s="398">
        <v>0</v>
      </c>
      <c r="AJ166" s="398">
        <v>1</v>
      </c>
      <c r="AK166" s="397"/>
      <c r="AL166" s="401">
        <v>5</v>
      </c>
      <c r="AM166" s="400">
        <v>0</v>
      </c>
      <c r="AN166" s="400">
        <v>2</v>
      </c>
      <c r="AO166" s="399"/>
      <c r="AP166" s="402">
        <v>5</v>
      </c>
      <c r="AQ166" s="398">
        <v>1</v>
      </c>
      <c r="AR166" s="398">
        <v>2</v>
      </c>
      <c r="AS166" s="397"/>
      <c r="AT166" s="400">
        <v>4</v>
      </c>
      <c r="AU166" s="400">
        <v>2</v>
      </c>
      <c r="AV166" s="400">
        <v>2</v>
      </c>
      <c r="AW166" s="399">
        <v>1</v>
      </c>
      <c r="AX166" s="398">
        <v>4</v>
      </c>
      <c r="AY166" s="398">
        <v>0</v>
      </c>
      <c r="AZ166" s="398">
        <v>2</v>
      </c>
      <c r="BA166" s="397"/>
      <c r="BB166" s="544"/>
      <c r="BC166" s="401">
        <v>6</v>
      </c>
      <c r="BD166" s="400">
        <v>2</v>
      </c>
      <c r="BE166" s="400">
        <v>3</v>
      </c>
      <c r="BF166" s="399"/>
      <c r="BG166" s="402">
        <v>5</v>
      </c>
      <c r="BH166" s="398">
        <v>1</v>
      </c>
      <c r="BI166" s="398">
        <v>3</v>
      </c>
      <c r="BJ166" s="397"/>
      <c r="BK166" s="401">
        <v>6</v>
      </c>
      <c r="BL166" s="400">
        <v>2</v>
      </c>
      <c r="BM166" s="400">
        <v>4</v>
      </c>
      <c r="BN166" s="399"/>
      <c r="BO166" s="398">
        <v>4</v>
      </c>
      <c r="BP166" s="398">
        <v>0</v>
      </c>
      <c r="BQ166" s="398">
        <v>1</v>
      </c>
      <c r="BR166" s="450"/>
      <c r="BS166" s="401">
        <v>6</v>
      </c>
      <c r="BT166" s="400">
        <v>2</v>
      </c>
      <c r="BU166" s="400">
        <v>3</v>
      </c>
      <c r="BV166" s="399"/>
    </row>
    <row r="167" spans="1:74">
      <c r="A167" s="582">
        <v>7</v>
      </c>
      <c r="B167" s="590" t="s">
        <v>109</v>
      </c>
      <c r="C167" s="1517" t="str">
        <f t="shared" si="55"/>
        <v>Mel Kendziorski</v>
      </c>
      <c r="D167" s="580">
        <f t="shared" si="67"/>
        <v>52</v>
      </c>
      <c r="E167" s="579">
        <f t="shared" si="68"/>
        <v>13</v>
      </c>
      <c r="F167" s="579">
        <f t="shared" si="69"/>
        <v>26</v>
      </c>
      <c r="G167" s="579">
        <f t="shared" si="70"/>
        <v>0</v>
      </c>
      <c r="H167" s="578">
        <f t="shared" si="71"/>
        <v>0.5</v>
      </c>
      <c r="I167" s="577">
        <v>4</v>
      </c>
      <c r="J167" s="577">
        <v>0</v>
      </c>
      <c r="K167" s="577">
        <v>0</v>
      </c>
      <c r="L167" s="576"/>
      <c r="M167" s="712">
        <v>6</v>
      </c>
      <c r="N167" s="712">
        <v>2</v>
      </c>
      <c r="O167" s="712">
        <v>4</v>
      </c>
      <c r="P167" s="711"/>
      <c r="Q167" s="272">
        <v>6</v>
      </c>
      <c r="R167" s="240">
        <v>3</v>
      </c>
      <c r="S167" s="240">
        <v>4</v>
      </c>
      <c r="T167" s="270"/>
      <c r="U167" s="274">
        <v>4</v>
      </c>
      <c r="V167" s="239">
        <v>1</v>
      </c>
      <c r="W167" s="239">
        <v>2</v>
      </c>
      <c r="X167" s="269"/>
      <c r="Y167" s="240">
        <v>6</v>
      </c>
      <c r="Z167" s="240">
        <v>1</v>
      </c>
      <c r="AA167" s="240">
        <v>2</v>
      </c>
      <c r="AB167" s="270"/>
      <c r="AC167" s="544"/>
      <c r="AD167" s="274">
        <v>4</v>
      </c>
      <c r="AE167" s="239">
        <v>2</v>
      </c>
      <c r="AF167" s="239">
        <v>3</v>
      </c>
      <c r="AG167" s="269"/>
      <c r="AH167" s="272">
        <v>4</v>
      </c>
      <c r="AI167" s="240">
        <v>0</v>
      </c>
      <c r="AJ167" s="240">
        <v>0</v>
      </c>
      <c r="AK167" s="270"/>
      <c r="AL167" s="274">
        <v>3</v>
      </c>
      <c r="AM167" s="239">
        <v>1</v>
      </c>
      <c r="AN167" s="239">
        <v>3</v>
      </c>
      <c r="AO167" s="269"/>
      <c r="AP167" s="272">
        <v>4</v>
      </c>
      <c r="AQ167" s="240">
        <v>1</v>
      </c>
      <c r="AR167" s="240">
        <v>2</v>
      </c>
      <c r="AS167" s="270"/>
      <c r="AT167" s="239">
        <v>5</v>
      </c>
      <c r="AU167" s="239">
        <v>1</v>
      </c>
      <c r="AV167" s="239">
        <v>3</v>
      </c>
      <c r="AW167" s="269"/>
      <c r="AX167" s="240">
        <v>2</v>
      </c>
      <c r="AY167" s="240">
        <v>0</v>
      </c>
      <c r="AZ167" s="240">
        <v>0</v>
      </c>
      <c r="BA167" s="270"/>
      <c r="BB167" s="544"/>
      <c r="BC167" s="386"/>
      <c r="BD167" s="244"/>
      <c r="BE167" s="244"/>
      <c r="BF167" s="377"/>
      <c r="BG167" s="272">
        <v>4</v>
      </c>
      <c r="BH167" s="240">
        <v>1</v>
      </c>
      <c r="BI167" s="240">
        <v>3</v>
      </c>
      <c r="BJ167" s="270"/>
      <c r="BK167" s="386"/>
      <c r="BL167" s="244"/>
      <c r="BM167" s="244"/>
      <c r="BN167" s="377"/>
      <c r="BO167" s="240">
        <v>0</v>
      </c>
      <c r="BP167" s="240">
        <v>0</v>
      </c>
      <c r="BQ167" s="240">
        <v>0</v>
      </c>
      <c r="BR167" s="303"/>
      <c r="BS167" s="386"/>
      <c r="BT167" s="244"/>
      <c r="BU167" s="244"/>
      <c r="BV167" s="377"/>
    </row>
    <row r="168" spans="1:74">
      <c r="A168" s="589">
        <v>8</v>
      </c>
      <c r="B168" s="588" t="s">
        <v>1271</v>
      </c>
      <c r="C168" s="1485" t="str">
        <f t="shared" si="55"/>
        <v>Luke Kendziorski</v>
      </c>
      <c r="D168" s="587">
        <f t="shared" si="67"/>
        <v>80</v>
      </c>
      <c r="E168" s="586">
        <f t="shared" si="68"/>
        <v>39</v>
      </c>
      <c r="F168" s="586">
        <f t="shared" si="69"/>
        <v>46</v>
      </c>
      <c r="G168" s="586">
        <f t="shared" si="70"/>
        <v>10</v>
      </c>
      <c r="H168" s="585">
        <f t="shared" si="71"/>
        <v>0.57499999999999996</v>
      </c>
      <c r="I168" s="584">
        <v>4</v>
      </c>
      <c r="J168" s="584">
        <v>2</v>
      </c>
      <c r="K168" s="584">
        <v>2</v>
      </c>
      <c r="L168" s="583"/>
      <c r="M168" s="714">
        <v>5</v>
      </c>
      <c r="N168" s="714">
        <v>5</v>
      </c>
      <c r="O168" s="714">
        <v>3</v>
      </c>
      <c r="P168" s="713">
        <v>2</v>
      </c>
      <c r="Q168" s="402">
        <v>6</v>
      </c>
      <c r="R168" s="398">
        <v>4</v>
      </c>
      <c r="S168" s="398">
        <v>5</v>
      </c>
      <c r="T168" s="397"/>
      <c r="U168" s="401">
        <v>5</v>
      </c>
      <c r="V168" s="400">
        <v>4</v>
      </c>
      <c r="W168" s="400">
        <v>5</v>
      </c>
      <c r="X168" s="399">
        <v>1</v>
      </c>
      <c r="Y168" s="398">
        <v>6</v>
      </c>
      <c r="Z168" s="398">
        <v>5</v>
      </c>
      <c r="AA168" s="398">
        <v>4</v>
      </c>
      <c r="AB168" s="397"/>
      <c r="AC168" s="544"/>
      <c r="AD168" s="401">
        <v>5</v>
      </c>
      <c r="AE168" s="400">
        <v>1</v>
      </c>
      <c r="AF168" s="400">
        <v>1</v>
      </c>
      <c r="AG168" s="399"/>
      <c r="AH168" s="402">
        <v>5</v>
      </c>
      <c r="AI168" s="398">
        <v>2</v>
      </c>
      <c r="AJ168" s="398">
        <v>2</v>
      </c>
      <c r="AK168" s="397">
        <v>1</v>
      </c>
      <c r="AL168" s="401">
        <v>5</v>
      </c>
      <c r="AM168" s="400">
        <v>2</v>
      </c>
      <c r="AN168" s="400">
        <v>3</v>
      </c>
      <c r="AO168" s="399">
        <v>2</v>
      </c>
      <c r="AP168" s="402">
        <v>3</v>
      </c>
      <c r="AQ168" s="398">
        <v>2</v>
      </c>
      <c r="AR168" s="398">
        <v>2</v>
      </c>
      <c r="AS168" s="397">
        <v>1</v>
      </c>
      <c r="AT168" s="400">
        <v>6</v>
      </c>
      <c r="AU168" s="400">
        <v>2</v>
      </c>
      <c r="AV168" s="400">
        <v>3</v>
      </c>
      <c r="AW168" s="399"/>
      <c r="AX168" s="398">
        <v>4</v>
      </c>
      <c r="AY168" s="398">
        <v>3</v>
      </c>
      <c r="AZ168" s="398">
        <v>4</v>
      </c>
      <c r="BA168" s="397">
        <v>2</v>
      </c>
      <c r="BB168" s="544"/>
      <c r="BC168" s="401">
        <v>5</v>
      </c>
      <c r="BD168" s="400">
        <v>0</v>
      </c>
      <c r="BE168" s="400">
        <v>0</v>
      </c>
      <c r="BF168" s="399"/>
      <c r="BG168" s="402">
        <v>6</v>
      </c>
      <c r="BH168" s="398">
        <v>3</v>
      </c>
      <c r="BI168" s="398">
        <v>4</v>
      </c>
      <c r="BJ168" s="397">
        <v>1</v>
      </c>
      <c r="BK168" s="401">
        <v>4</v>
      </c>
      <c r="BL168" s="400">
        <v>3</v>
      </c>
      <c r="BM168" s="400">
        <v>3</v>
      </c>
      <c r="BN168" s="399"/>
      <c r="BO168" s="398">
        <v>5</v>
      </c>
      <c r="BP168" s="398">
        <v>0</v>
      </c>
      <c r="BQ168" s="398">
        <v>3</v>
      </c>
      <c r="BR168" s="450"/>
      <c r="BS168" s="401">
        <v>6</v>
      </c>
      <c r="BT168" s="400">
        <v>1</v>
      </c>
      <c r="BU168" s="400">
        <v>2</v>
      </c>
      <c r="BV168" s="399"/>
    </row>
    <row r="169" spans="1:74">
      <c r="A169" s="582">
        <v>9</v>
      </c>
      <c r="B169" s="590" t="s">
        <v>1154</v>
      </c>
      <c r="C169" s="1517" t="str">
        <f t="shared" si="55"/>
        <v>Rob Going</v>
      </c>
      <c r="D169" s="580">
        <f t="shared" si="67"/>
        <v>50</v>
      </c>
      <c r="E169" s="579">
        <f t="shared" si="68"/>
        <v>18</v>
      </c>
      <c r="F169" s="579">
        <f t="shared" si="69"/>
        <v>29</v>
      </c>
      <c r="G169" s="579">
        <f t="shared" si="70"/>
        <v>2</v>
      </c>
      <c r="H169" s="578">
        <f t="shared" si="71"/>
        <v>0.57999999999999996</v>
      </c>
      <c r="I169" s="577">
        <v>2</v>
      </c>
      <c r="J169" s="577">
        <v>0</v>
      </c>
      <c r="K169" s="577">
        <v>1</v>
      </c>
      <c r="L169" s="576"/>
      <c r="M169" s="712">
        <v>2</v>
      </c>
      <c r="N169" s="712">
        <v>1</v>
      </c>
      <c r="O169" s="712">
        <v>2</v>
      </c>
      <c r="P169" s="711"/>
      <c r="Q169" s="574">
        <v>4</v>
      </c>
      <c r="R169" s="570">
        <v>3</v>
      </c>
      <c r="S169" s="570">
        <v>3</v>
      </c>
      <c r="T169" s="569"/>
      <c r="U169" s="274">
        <v>5</v>
      </c>
      <c r="V169" s="239">
        <v>3</v>
      </c>
      <c r="W169" s="239">
        <v>3</v>
      </c>
      <c r="X169" s="269"/>
      <c r="Y169" s="240">
        <v>3</v>
      </c>
      <c r="Z169" s="240">
        <v>1</v>
      </c>
      <c r="AA169" s="240">
        <v>2</v>
      </c>
      <c r="AB169" s="270"/>
      <c r="AC169" s="544"/>
      <c r="AD169" s="573">
        <v>5</v>
      </c>
      <c r="AE169" s="572">
        <v>1</v>
      </c>
      <c r="AF169" s="572">
        <v>3</v>
      </c>
      <c r="AG169" s="571"/>
      <c r="AH169" s="574">
        <v>1</v>
      </c>
      <c r="AI169" s="570">
        <v>0</v>
      </c>
      <c r="AJ169" s="570">
        <v>1</v>
      </c>
      <c r="AK169" s="569"/>
      <c r="AL169" s="573">
        <v>5</v>
      </c>
      <c r="AM169" s="572">
        <v>2</v>
      </c>
      <c r="AN169" s="572">
        <v>3</v>
      </c>
      <c r="AO169" s="571">
        <v>1</v>
      </c>
      <c r="AP169" s="574">
        <v>1</v>
      </c>
      <c r="AQ169" s="570">
        <v>1</v>
      </c>
      <c r="AR169" s="570">
        <v>0</v>
      </c>
      <c r="AS169" s="569"/>
      <c r="AT169" s="239">
        <v>3</v>
      </c>
      <c r="AU169" s="239">
        <v>2</v>
      </c>
      <c r="AV169" s="239">
        <v>2</v>
      </c>
      <c r="AW169" s="269"/>
      <c r="AX169" s="240">
        <v>2</v>
      </c>
      <c r="AY169" s="240">
        <v>0</v>
      </c>
      <c r="AZ169" s="240">
        <v>0</v>
      </c>
      <c r="BA169" s="270"/>
      <c r="BB169" s="544"/>
      <c r="BC169" s="274">
        <v>6</v>
      </c>
      <c r="BD169" s="239">
        <v>1</v>
      </c>
      <c r="BE169" s="239">
        <v>4</v>
      </c>
      <c r="BF169" s="269"/>
      <c r="BG169" s="272">
        <v>5</v>
      </c>
      <c r="BH169" s="240">
        <v>1</v>
      </c>
      <c r="BI169" s="240">
        <v>3</v>
      </c>
      <c r="BJ169" s="270">
        <v>1</v>
      </c>
      <c r="BK169" s="274">
        <v>2</v>
      </c>
      <c r="BL169" s="239">
        <v>0</v>
      </c>
      <c r="BM169" s="239">
        <v>0</v>
      </c>
      <c r="BN169" s="269"/>
      <c r="BO169" s="570">
        <v>1</v>
      </c>
      <c r="BP169" s="570">
        <v>0</v>
      </c>
      <c r="BQ169" s="570">
        <v>0</v>
      </c>
      <c r="BR169" s="634"/>
      <c r="BS169" s="573">
        <v>3</v>
      </c>
      <c r="BT169" s="572">
        <v>2</v>
      </c>
      <c r="BU169" s="572">
        <v>2</v>
      </c>
      <c r="BV169" s="571"/>
    </row>
    <row r="170" spans="1:74">
      <c r="A170" s="589">
        <v>10</v>
      </c>
      <c r="B170" s="715" t="s">
        <v>85</v>
      </c>
      <c r="C170" s="1485" t="str">
        <f t="shared" si="55"/>
        <v>Todd Hartzell</v>
      </c>
      <c r="D170" s="587">
        <f t="shared" si="67"/>
        <v>38</v>
      </c>
      <c r="E170" s="586">
        <f t="shared" si="68"/>
        <v>14</v>
      </c>
      <c r="F170" s="586">
        <f t="shared" si="69"/>
        <v>17</v>
      </c>
      <c r="G170" s="586">
        <f t="shared" si="70"/>
        <v>0</v>
      </c>
      <c r="H170" s="585">
        <f t="shared" si="71"/>
        <v>0.44736842105263158</v>
      </c>
      <c r="I170" s="584">
        <v>2</v>
      </c>
      <c r="J170" s="584">
        <v>0</v>
      </c>
      <c r="K170" s="584">
        <v>0</v>
      </c>
      <c r="L170" s="583"/>
      <c r="M170" s="714">
        <v>3</v>
      </c>
      <c r="N170" s="714">
        <v>1</v>
      </c>
      <c r="O170" s="714">
        <v>1</v>
      </c>
      <c r="P170" s="713"/>
      <c r="Q170" s="574">
        <v>3</v>
      </c>
      <c r="R170" s="570">
        <v>3</v>
      </c>
      <c r="S170" s="570">
        <v>3</v>
      </c>
      <c r="T170" s="569"/>
      <c r="U170" s="401">
        <v>1</v>
      </c>
      <c r="V170" s="400">
        <v>1</v>
      </c>
      <c r="W170" s="400">
        <v>1</v>
      </c>
      <c r="X170" s="399"/>
      <c r="Y170" s="396"/>
      <c r="Z170" s="396"/>
      <c r="AA170" s="396"/>
      <c r="AB170" s="395"/>
      <c r="AC170" s="544"/>
      <c r="AD170" s="401">
        <v>2</v>
      </c>
      <c r="AE170" s="400">
        <v>1</v>
      </c>
      <c r="AF170" s="400">
        <v>0</v>
      </c>
      <c r="AG170" s="399"/>
      <c r="AH170" s="402">
        <v>2</v>
      </c>
      <c r="AI170" s="398">
        <v>1</v>
      </c>
      <c r="AJ170" s="398">
        <v>1</v>
      </c>
      <c r="AK170" s="397"/>
      <c r="AL170" s="401">
        <v>2</v>
      </c>
      <c r="AM170" s="400">
        <v>0</v>
      </c>
      <c r="AN170" s="400">
        <v>0</v>
      </c>
      <c r="AO170" s="399"/>
      <c r="AP170" s="402">
        <v>3</v>
      </c>
      <c r="AQ170" s="398">
        <v>1</v>
      </c>
      <c r="AR170" s="398">
        <v>1</v>
      </c>
      <c r="AS170" s="397"/>
      <c r="AT170" s="400">
        <v>3</v>
      </c>
      <c r="AU170" s="400">
        <v>1</v>
      </c>
      <c r="AV170" s="400">
        <v>1</v>
      </c>
      <c r="AW170" s="399"/>
      <c r="AX170" s="398">
        <v>2</v>
      </c>
      <c r="AY170" s="398">
        <v>0</v>
      </c>
      <c r="AZ170" s="398">
        <v>1</v>
      </c>
      <c r="BA170" s="397"/>
      <c r="BB170" s="544"/>
      <c r="BC170" s="401">
        <v>2</v>
      </c>
      <c r="BD170" s="400">
        <v>2</v>
      </c>
      <c r="BE170" s="400">
        <v>2</v>
      </c>
      <c r="BF170" s="399"/>
      <c r="BG170" s="402">
        <v>2</v>
      </c>
      <c r="BH170" s="398">
        <v>0</v>
      </c>
      <c r="BI170" s="398">
        <v>1</v>
      </c>
      <c r="BJ170" s="397"/>
      <c r="BK170" s="401">
        <v>3</v>
      </c>
      <c r="BL170" s="400">
        <v>1</v>
      </c>
      <c r="BM170" s="400">
        <v>2</v>
      </c>
      <c r="BN170" s="399"/>
      <c r="BO170" s="398">
        <v>3</v>
      </c>
      <c r="BP170" s="398">
        <v>0</v>
      </c>
      <c r="BQ170" s="398">
        <v>2</v>
      </c>
      <c r="BR170" s="450"/>
      <c r="BS170" s="401">
        <v>5</v>
      </c>
      <c r="BT170" s="400">
        <v>2</v>
      </c>
      <c r="BU170" s="400">
        <v>1</v>
      </c>
      <c r="BV170" s="399"/>
    </row>
    <row r="171" spans="1:74">
      <c r="A171" s="582">
        <v>11</v>
      </c>
      <c r="B171" s="590" t="s">
        <v>1308</v>
      </c>
      <c r="C171" s="1517" t="str">
        <f t="shared" si="55"/>
        <v>Garrett Hoffman</v>
      </c>
      <c r="D171" s="580">
        <f t="shared" si="67"/>
        <v>47</v>
      </c>
      <c r="E171" s="579">
        <f t="shared" si="68"/>
        <v>8</v>
      </c>
      <c r="F171" s="579">
        <f t="shared" si="69"/>
        <v>19</v>
      </c>
      <c r="G171" s="579">
        <f t="shared" si="70"/>
        <v>0</v>
      </c>
      <c r="H171" s="578">
        <f t="shared" si="71"/>
        <v>0.40425531914893614</v>
      </c>
      <c r="I171" s="577">
        <v>2</v>
      </c>
      <c r="J171" s="577">
        <v>0</v>
      </c>
      <c r="K171" s="577">
        <v>1</v>
      </c>
      <c r="L171" s="576"/>
      <c r="M171" s="712">
        <v>3</v>
      </c>
      <c r="N171" s="712">
        <v>0</v>
      </c>
      <c r="O171" s="712">
        <v>2</v>
      </c>
      <c r="P171" s="711"/>
      <c r="Q171" s="272">
        <v>7</v>
      </c>
      <c r="R171" s="240">
        <v>1</v>
      </c>
      <c r="S171" s="240">
        <v>3</v>
      </c>
      <c r="T171" s="270"/>
      <c r="U171" s="573">
        <v>1</v>
      </c>
      <c r="V171" s="572">
        <v>0</v>
      </c>
      <c r="W171" s="572">
        <v>1</v>
      </c>
      <c r="X171" s="571"/>
      <c r="Y171" s="240">
        <v>6</v>
      </c>
      <c r="Z171" s="240">
        <v>3</v>
      </c>
      <c r="AA171" s="240">
        <v>3</v>
      </c>
      <c r="AB171" s="270"/>
      <c r="AC171" s="544"/>
      <c r="AD171" s="274">
        <v>3</v>
      </c>
      <c r="AE171" s="239">
        <v>1</v>
      </c>
      <c r="AF171" s="239">
        <v>2</v>
      </c>
      <c r="AG171" s="269"/>
      <c r="AH171" s="272">
        <v>2</v>
      </c>
      <c r="AI171" s="240">
        <v>0</v>
      </c>
      <c r="AJ171" s="240">
        <v>0</v>
      </c>
      <c r="AK171" s="270"/>
      <c r="AL171" s="274">
        <v>2</v>
      </c>
      <c r="AM171" s="239">
        <v>0</v>
      </c>
      <c r="AN171" s="239">
        <v>0</v>
      </c>
      <c r="AO171" s="269"/>
      <c r="AP171" s="272">
        <v>3</v>
      </c>
      <c r="AQ171" s="240">
        <v>0</v>
      </c>
      <c r="AR171" s="240">
        <v>1</v>
      </c>
      <c r="AS171" s="270"/>
      <c r="AT171" s="239">
        <v>2</v>
      </c>
      <c r="AU171" s="239">
        <v>0</v>
      </c>
      <c r="AV171" s="239">
        <v>1</v>
      </c>
      <c r="AW171" s="269"/>
      <c r="AX171" s="240">
        <v>2</v>
      </c>
      <c r="AY171" s="240">
        <v>0</v>
      </c>
      <c r="AZ171" s="240">
        <v>0</v>
      </c>
      <c r="BA171" s="270"/>
      <c r="BB171" s="544"/>
      <c r="BC171" s="573">
        <v>3</v>
      </c>
      <c r="BD171" s="572">
        <v>0</v>
      </c>
      <c r="BE171" s="572">
        <v>0</v>
      </c>
      <c r="BF171" s="571"/>
      <c r="BG171" s="272">
        <v>3</v>
      </c>
      <c r="BH171" s="240">
        <v>0</v>
      </c>
      <c r="BI171" s="240">
        <v>0</v>
      </c>
      <c r="BJ171" s="270"/>
      <c r="BK171" s="274">
        <v>2</v>
      </c>
      <c r="BL171" s="239">
        <v>2</v>
      </c>
      <c r="BM171" s="239">
        <v>2</v>
      </c>
      <c r="BN171" s="269"/>
      <c r="BO171" s="570">
        <v>1</v>
      </c>
      <c r="BP171" s="570">
        <v>0</v>
      </c>
      <c r="BQ171" s="570">
        <v>0</v>
      </c>
      <c r="BR171" s="634"/>
      <c r="BS171" s="573">
        <v>5</v>
      </c>
      <c r="BT171" s="572">
        <v>1</v>
      </c>
      <c r="BU171" s="572">
        <v>3</v>
      </c>
      <c r="BV171" s="571"/>
    </row>
    <row r="172" spans="1:74">
      <c r="A172" s="589">
        <v>12</v>
      </c>
      <c r="B172" s="588" t="s">
        <v>1084</v>
      </c>
      <c r="C172" s="1485" t="str">
        <f t="shared" si="55"/>
        <v>Lloyd Seron</v>
      </c>
      <c r="D172" s="587">
        <f t="shared" si="67"/>
        <v>50</v>
      </c>
      <c r="E172" s="586">
        <f t="shared" si="68"/>
        <v>12</v>
      </c>
      <c r="F172" s="586">
        <f t="shared" si="69"/>
        <v>24</v>
      </c>
      <c r="G172" s="586">
        <f t="shared" si="70"/>
        <v>0</v>
      </c>
      <c r="H172" s="585">
        <f t="shared" si="71"/>
        <v>0.48</v>
      </c>
      <c r="I172" s="584">
        <v>3</v>
      </c>
      <c r="J172" s="584">
        <v>0</v>
      </c>
      <c r="K172" s="584">
        <v>1</v>
      </c>
      <c r="L172" s="583"/>
      <c r="M172" s="714">
        <v>4</v>
      </c>
      <c r="N172" s="714">
        <v>1</v>
      </c>
      <c r="O172" s="714">
        <v>1</v>
      </c>
      <c r="P172" s="713"/>
      <c r="Q172" s="402">
        <v>3</v>
      </c>
      <c r="R172" s="398">
        <v>0</v>
      </c>
      <c r="S172" s="398">
        <v>2</v>
      </c>
      <c r="T172" s="397"/>
      <c r="U172" s="401">
        <v>3</v>
      </c>
      <c r="V172" s="400">
        <v>1</v>
      </c>
      <c r="W172" s="400">
        <v>2</v>
      </c>
      <c r="X172" s="399"/>
      <c r="Y172" s="398">
        <v>2</v>
      </c>
      <c r="Z172" s="398">
        <v>2</v>
      </c>
      <c r="AA172" s="398">
        <v>2</v>
      </c>
      <c r="AB172" s="397"/>
      <c r="AC172" s="544"/>
      <c r="AD172" s="401">
        <v>2</v>
      </c>
      <c r="AE172" s="400">
        <v>1</v>
      </c>
      <c r="AF172" s="400">
        <v>1</v>
      </c>
      <c r="AG172" s="399"/>
      <c r="AH172" s="402">
        <v>2</v>
      </c>
      <c r="AI172" s="398">
        <v>0</v>
      </c>
      <c r="AJ172" s="398">
        <v>0</v>
      </c>
      <c r="AK172" s="397"/>
      <c r="AL172" s="401">
        <v>2</v>
      </c>
      <c r="AM172" s="400">
        <v>1</v>
      </c>
      <c r="AN172" s="400">
        <v>2</v>
      </c>
      <c r="AO172" s="399"/>
      <c r="AP172" s="402">
        <v>2</v>
      </c>
      <c r="AQ172" s="398">
        <v>1</v>
      </c>
      <c r="AR172" s="398">
        <v>2</v>
      </c>
      <c r="AS172" s="397"/>
      <c r="AT172" s="400">
        <v>2</v>
      </c>
      <c r="AU172" s="400">
        <v>1</v>
      </c>
      <c r="AV172" s="400">
        <v>1</v>
      </c>
      <c r="AW172" s="399"/>
      <c r="AX172" s="398">
        <v>4</v>
      </c>
      <c r="AY172" s="398">
        <v>1</v>
      </c>
      <c r="AZ172" s="398">
        <v>2</v>
      </c>
      <c r="BA172" s="397"/>
      <c r="BB172" s="544"/>
      <c r="BC172" s="401">
        <v>6</v>
      </c>
      <c r="BD172" s="400">
        <v>1</v>
      </c>
      <c r="BE172" s="400">
        <v>2</v>
      </c>
      <c r="BF172" s="399"/>
      <c r="BG172" s="402">
        <v>6</v>
      </c>
      <c r="BH172" s="398">
        <v>0</v>
      </c>
      <c r="BI172" s="398">
        <v>2</v>
      </c>
      <c r="BJ172" s="397"/>
      <c r="BK172" s="401">
        <v>3</v>
      </c>
      <c r="BL172" s="400">
        <v>1</v>
      </c>
      <c r="BM172" s="400">
        <v>1</v>
      </c>
      <c r="BN172" s="399"/>
      <c r="BO172" s="398">
        <v>3</v>
      </c>
      <c r="BP172" s="398">
        <v>0</v>
      </c>
      <c r="BQ172" s="398">
        <v>0</v>
      </c>
      <c r="BR172" s="450"/>
      <c r="BS172" s="401">
        <v>3</v>
      </c>
      <c r="BT172" s="400">
        <v>1</v>
      </c>
      <c r="BU172" s="400">
        <v>3</v>
      </c>
      <c r="BV172" s="399"/>
    </row>
    <row r="173" spans="1:74">
      <c r="A173" s="582">
        <v>13</v>
      </c>
      <c r="B173" s="1523" t="s">
        <v>2106</v>
      </c>
      <c r="C173" s="1517" t="str">
        <f t="shared" si="55"/>
        <v>Joe Palermo</v>
      </c>
      <c r="D173" s="580">
        <f t="shared" si="67"/>
        <v>35</v>
      </c>
      <c r="E173" s="579">
        <f t="shared" si="68"/>
        <v>4</v>
      </c>
      <c r="F173" s="579">
        <f t="shared" si="69"/>
        <v>9</v>
      </c>
      <c r="G173" s="579">
        <f t="shared" si="70"/>
        <v>0</v>
      </c>
      <c r="H173" s="578">
        <f t="shared" si="71"/>
        <v>0.25714285714285712</v>
      </c>
      <c r="I173" s="577">
        <v>2</v>
      </c>
      <c r="J173" s="577">
        <v>0</v>
      </c>
      <c r="K173" s="577">
        <v>1</v>
      </c>
      <c r="L173" s="576"/>
      <c r="M173" s="712">
        <v>3</v>
      </c>
      <c r="N173" s="712">
        <v>2</v>
      </c>
      <c r="O173" s="712">
        <v>2</v>
      </c>
      <c r="P173" s="711"/>
      <c r="Q173" s="387"/>
      <c r="R173" s="379"/>
      <c r="S173" s="379"/>
      <c r="T173" s="378"/>
      <c r="U173" s="573">
        <v>2</v>
      </c>
      <c r="V173" s="572">
        <v>0</v>
      </c>
      <c r="W173" s="572">
        <v>1</v>
      </c>
      <c r="X173" s="571"/>
      <c r="Y173" s="570">
        <v>5</v>
      </c>
      <c r="Z173" s="570">
        <v>1</v>
      </c>
      <c r="AA173" s="570">
        <v>2</v>
      </c>
      <c r="AB173" s="569"/>
      <c r="AC173" s="544"/>
      <c r="AD173" s="573">
        <v>2</v>
      </c>
      <c r="AE173" s="572">
        <v>0</v>
      </c>
      <c r="AF173" s="572">
        <v>0</v>
      </c>
      <c r="AG173" s="571"/>
      <c r="AH173" s="574">
        <v>2</v>
      </c>
      <c r="AI173" s="570">
        <v>1</v>
      </c>
      <c r="AJ173" s="570">
        <v>1</v>
      </c>
      <c r="AK173" s="569"/>
      <c r="AL173" s="573">
        <v>2</v>
      </c>
      <c r="AM173" s="572">
        <v>0</v>
      </c>
      <c r="AN173" s="572">
        <v>1</v>
      </c>
      <c r="AO173" s="571"/>
      <c r="AP173" s="574">
        <v>2</v>
      </c>
      <c r="AQ173" s="570">
        <v>0</v>
      </c>
      <c r="AR173" s="570">
        <v>0</v>
      </c>
      <c r="AS173" s="569"/>
      <c r="AT173" s="572">
        <v>2</v>
      </c>
      <c r="AU173" s="572">
        <v>0</v>
      </c>
      <c r="AV173" s="572">
        <v>0</v>
      </c>
      <c r="AW173" s="571"/>
      <c r="AX173" s="570">
        <v>1</v>
      </c>
      <c r="AY173" s="570">
        <v>0</v>
      </c>
      <c r="AZ173" s="570">
        <v>0</v>
      </c>
      <c r="BA173" s="569"/>
      <c r="BB173" s="544"/>
      <c r="BC173" s="386"/>
      <c r="BD173" s="244"/>
      <c r="BE173" s="244"/>
      <c r="BF173" s="377"/>
      <c r="BG173" s="574">
        <v>2</v>
      </c>
      <c r="BH173" s="570">
        <v>0</v>
      </c>
      <c r="BI173" s="570">
        <v>0</v>
      </c>
      <c r="BJ173" s="569"/>
      <c r="BK173" s="573">
        <v>3</v>
      </c>
      <c r="BL173" s="572">
        <v>0</v>
      </c>
      <c r="BM173" s="572">
        <v>0</v>
      </c>
      <c r="BN173" s="571"/>
      <c r="BO173" s="570">
        <v>2</v>
      </c>
      <c r="BP173" s="570">
        <v>0</v>
      </c>
      <c r="BQ173" s="570">
        <v>0</v>
      </c>
      <c r="BR173" s="634"/>
      <c r="BS173" s="573">
        <v>5</v>
      </c>
      <c r="BT173" s="572">
        <v>0</v>
      </c>
      <c r="BU173" s="572">
        <v>1</v>
      </c>
      <c r="BV173" s="571"/>
    </row>
    <row r="174" spans="1:74" ht="13.8" thickBot="1">
      <c r="A174" s="568">
        <v>14</v>
      </c>
      <c r="B174" s="567" t="s">
        <v>1333</v>
      </c>
      <c r="C174" s="1488" t="str">
        <f t="shared" si="55"/>
        <v>Curt Paschke</v>
      </c>
      <c r="D174" s="566">
        <f t="shared" si="67"/>
        <v>26</v>
      </c>
      <c r="E174" s="565">
        <f t="shared" si="68"/>
        <v>5</v>
      </c>
      <c r="F174" s="565">
        <f t="shared" si="69"/>
        <v>13</v>
      </c>
      <c r="G174" s="565">
        <f t="shared" si="70"/>
        <v>0</v>
      </c>
      <c r="H174" s="564">
        <f t="shared" si="71"/>
        <v>0.5</v>
      </c>
      <c r="I174" s="563">
        <v>2</v>
      </c>
      <c r="J174" s="563">
        <v>0</v>
      </c>
      <c r="K174" s="563">
        <v>0</v>
      </c>
      <c r="L174" s="562"/>
      <c r="M174" s="710">
        <v>2</v>
      </c>
      <c r="N174" s="709">
        <v>2</v>
      </c>
      <c r="O174" s="709">
        <v>2</v>
      </c>
      <c r="P174" s="708"/>
      <c r="Q174" s="707"/>
      <c r="R174" s="706"/>
      <c r="S174" s="706"/>
      <c r="T174" s="705"/>
      <c r="U174" s="506">
        <v>2</v>
      </c>
      <c r="V174" s="491">
        <v>0</v>
      </c>
      <c r="W174" s="491">
        <v>0</v>
      </c>
      <c r="X174" s="490"/>
      <c r="Y174" s="396"/>
      <c r="Z174" s="396"/>
      <c r="AA174" s="396"/>
      <c r="AB174" s="395"/>
      <c r="AC174" s="544"/>
      <c r="AD174" s="473">
        <v>2</v>
      </c>
      <c r="AE174" s="465">
        <v>1</v>
      </c>
      <c r="AF174" s="465">
        <v>1</v>
      </c>
      <c r="AG174" s="464"/>
      <c r="AH174" s="507">
        <v>2</v>
      </c>
      <c r="AI174" s="493">
        <v>0</v>
      </c>
      <c r="AJ174" s="493">
        <v>1</v>
      </c>
      <c r="AK174" s="492"/>
      <c r="AL174" s="506">
        <v>2</v>
      </c>
      <c r="AM174" s="491">
        <v>0</v>
      </c>
      <c r="AN174" s="491">
        <v>1</v>
      </c>
      <c r="AO174" s="490"/>
      <c r="AP174" s="507">
        <v>2</v>
      </c>
      <c r="AQ174" s="493">
        <v>1</v>
      </c>
      <c r="AR174" s="493">
        <v>1</v>
      </c>
      <c r="AS174" s="492"/>
      <c r="AT174" s="394"/>
      <c r="AU174" s="394"/>
      <c r="AV174" s="394"/>
      <c r="AW174" s="393"/>
      <c r="AX174" s="396"/>
      <c r="AY174" s="396"/>
      <c r="AZ174" s="396"/>
      <c r="BA174" s="395"/>
      <c r="BB174" s="544"/>
      <c r="BC174" s="407"/>
      <c r="BD174" s="394"/>
      <c r="BE174" s="394"/>
      <c r="BF174" s="393"/>
      <c r="BG174" s="402">
        <v>3</v>
      </c>
      <c r="BH174" s="398">
        <v>0</v>
      </c>
      <c r="BI174" s="398">
        <v>2</v>
      </c>
      <c r="BJ174" s="397"/>
      <c r="BK174" s="401">
        <v>3</v>
      </c>
      <c r="BL174" s="400">
        <v>1</v>
      </c>
      <c r="BM174" s="400">
        <v>1</v>
      </c>
      <c r="BN174" s="399"/>
      <c r="BO174" s="396"/>
      <c r="BP174" s="396"/>
      <c r="BQ174" s="396"/>
      <c r="BR174" s="449"/>
      <c r="BS174" s="401">
        <v>6</v>
      </c>
      <c r="BT174" s="400">
        <v>0</v>
      </c>
      <c r="BU174" s="400">
        <v>4</v>
      </c>
      <c r="BV174" s="399"/>
    </row>
    <row r="175" spans="1:74" ht="13.8" thickBot="1">
      <c r="A175" s="540"/>
      <c r="B175" s="555" t="s">
        <v>88</v>
      </c>
      <c r="C175" s="555" t="str">
        <f t="shared" si="55"/>
        <v>Beltz</v>
      </c>
      <c r="D175" s="554">
        <f>SUM(D161:D174)</f>
        <v>822</v>
      </c>
      <c r="E175" s="553">
        <f>SUM(E161:E174)</f>
        <v>312</v>
      </c>
      <c r="F175" s="553">
        <f>SUM(F161:F174)</f>
        <v>454</v>
      </c>
      <c r="G175" s="553">
        <f>SUM(G161:G174)</f>
        <v>32</v>
      </c>
      <c r="H175" s="552">
        <f t="shared" si="71"/>
        <v>0.55231143552311435</v>
      </c>
      <c r="I175" s="548">
        <f t="shared" ref="I175:AB175" si="72">SUM(I161:I174)</f>
        <v>40</v>
      </c>
      <c r="J175" s="548">
        <f t="shared" si="72"/>
        <v>12</v>
      </c>
      <c r="K175" s="548">
        <f t="shared" si="72"/>
        <v>18</v>
      </c>
      <c r="L175" s="547">
        <f t="shared" si="72"/>
        <v>3</v>
      </c>
      <c r="M175" s="546">
        <f t="shared" si="72"/>
        <v>62</v>
      </c>
      <c r="N175" s="546">
        <f t="shared" si="72"/>
        <v>35</v>
      </c>
      <c r="O175" s="546">
        <f t="shared" si="72"/>
        <v>40</v>
      </c>
      <c r="P175" s="551">
        <f t="shared" si="72"/>
        <v>4</v>
      </c>
      <c r="Q175" s="550">
        <f t="shared" si="72"/>
        <v>65</v>
      </c>
      <c r="R175" s="548">
        <f t="shared" si="72"/>
        <v>31</v>
      </c>
      <c r="S175" s="548">
        <f t="shared" si="72"/>
        <v>45</v>
      </c>
      <c r="T175" s="547">
        <f t="shared" si="72"/>
        <v>0</v>
      </c>
      <c r="U175" s="546">
        <f t="shared" si="72"/>
        <v>45</v>
      </c>
      <c r="V175" s="546">
        <f t="shared" si="72"/>
        <v>19</v>
      </c>
      <c r="W175" s="546">
        <f t="shared" si="72"/>
        <v>25</v>
      </c>
      <c r="X175" s="545">
        <f t="shared" si="72"/>
        <v>1</v>
      </c>
      <c r="Y175" s="548">
        <f t="shared" si="72"/>
        <v>67</v>
      </c>
      <c r="Z175" s="548">
        <f t="shared" si="72"/>
        <v>43</v>
      </c>
      <c r="AA175" s="548">
        <f t="shared" si="72"/>
        <v>46</v>
      </c>
      <c r="AB175" s="547">
        <f t="shared" si="72"/>
        <v>2</v>
      </c>
      <c r="AC175" s="544"/>
      <c r="AD175" s="617">
        <f t="shared" ref="AD175:BA175" si="73">SUM(AD161:AD174)</f>
        <v>48</v>
      </c>
      <c r="AE175" s="616">
        <f t="shared" si="73"/>
        <v>20</v>
      </c>
      <c r="AF175" s="616">
        <f t="shared" si="73"/>
        <v>26</v>
      </c>
      <c r="AG175" s="615">
        <f t="shared" si="73"/>
        <v>2</v>
      </c>
      <c r="AH175" s="548">
        <f t="shared" si="73"/>
        <v>43</v>
      </c>
      <c r="AI175" s="548">
        <f t="shared" si="73"/>
        <v>13</v>
      </c>
      <c r="AJ175" s="548">
        <f t="shared" si="73"/>
        <v>20</v>
      </c>
      <c r="AK175" s="547">
        <f t="shared" si="73"/>
        <v>1</v>
      </c>
      <c r="AL175" s="546">
        <f t="shared" si="73"/>
        <v>48</v>
      </c>
      <c r="AM175" s="546">
        <f t="shared" si="73"/>
        <v>12</v>
      </c>
      <c r="AN175" s="546">
        <f t="shared" si="73"/>
        <v>25</v>
      </c>
      <c r="AO175" s="545">
        <f t="shared" si="73"/>
        <v>3</v>
      </c>
      <c r="AP175" s="548">
        <f t="shared" si="73"/>
        <v>48</v>
      </c>
      <c r="AQ175" s="548">
        <f t="shared" si="73"/>
        <v>13</v>
      </c>
      <c r="AR175" s="548">
        <f t="shared" si="73"/>
        <v>25</v>
      </c>
      <c r="AS175" s="547">
        <f t="shared" si="73"/>
        <v>2</v>
      </c>
      <c r="AT175" s="546">
        <f t="shared" si="73"/>
        <v>50</v>
      </c>
      <c r="AU175" s="546">
        <f t="shared" si="73"/>
        <v>17</v>
      </c>
      <c r="AV175" s="546">
        <f t="shared" si="73"/>
        <v>26</v>
      </c>
      <c r="AW175" s="545">
        <f t="shared" si="73"/>
        <v>2</v>
      </c>
      <c r="AX175" s="543">
        <f t="shared" si="73"/>
        <v>38</v>
      </c>
      <c r="AY175" s="542">
        <f t="shared" si="73"/>
        <v>5</v>
      </c>
      <c r="AZ175" s="542">
        <f t="shared" si="73"/>
        <v>13</v>
      </c>
      <c r="BA175" s="541">
        <f t="shared" si="73"/>
        <v>2</v>
      </c>
      <c r="BB175" s="544"/>
      <c r="BC175" s="543">
        <f t="shared" ref="BC175:BV175" si="74">SUM(BC161:BC174)</f>
        <v>54</v>
      </c>
      <c r="BD175" s="542">
        <f t="shared" si="74"/>
        <v>20</v>
      </c>
      <c r="BE175" s="542">
        <f t="shared" si="74"/>
        <v>29</v>
      </c>
      <c r="BF175" s="541">
        <f t="shared" si="74"/>
        <v>2</v>
      </c>
      <c r="BG175" s="543">
        <f t="shared" si="74"/>
        <v>59</v>
      </c>
      <c r="BH175" s="542">
        <f t="shared" si="74"/>
        <v>24</v>
      </c>
      <c r="BI175" s="542">
        <f t="shared" si="74"/>
        <v>35</v>
      </c>
      <c r="BJ175" s="541">
        <f t="shared" si="74"/>
        <v>4</v>
      </c>
      <c r="BK175" s="543">
        <f t="shared" si="74"/>
        <v>58</v>
      </c>
      <c r="BL175" s="542">
        <f t="shared" si="74"/>
        <v>24</v>
      </c>
      <c r="BM175" s="542">
        <f t="shared" si="74"/>
        <v>34</v>
      </c>
      <c r="BN175" s="541">
        <f t="shared" si="74"/>
        <v>1</v>
      </c>
      <c r="BO175" s="543">
        <f t="shared" si="74"/>
        <v>41</v>
      </c>
      <c r="BP175" s="542">
        <f t="shared" si="74"/>
        <v>8</v>
      </c>
      <c r="BQ175" s="542">
        <f t="shared" si="74"/>
        <v>17</v>
      </c>
      <c r="BR175" s="541">
        <f t="shared" si="74"/>
        <v>2</v>
      </c>
      <c r="BS175" s="543">
        <f t="shared" si="74"/>
        <v>56</v>
      </c>
      <c r="BT175" s="542">
        <f t="shared" si="74"/>
        <v>16</v>
      </c>
      <c r="BU175" s="542">
        <f t="shared" si="74"/>
        <v>30</v>
      </c>
      <c r="BV175" s="541">
        <f t="shared" si="74"/>
        <v>1</v>
      </c>
    </row>
    <row r="176" spans="1:74" ht="16.2" thickBot="1">
      <c r="A176" s="540"/>
      <c r="B176" s="540"/>
      <c r="C176" s="540" t="str">
        <f t="shared" si="55"/>
        <v/>
      </c>
      <c r="D176" s="1916" t="s">
        <v>1296</v>
      </c>
      <c r="E176" s="1917"/>
      <c r="F176" s="1917"/>
      <c r="G176" s="1917"/>
      <c r="H176" s="1918"/>
      <c r="I176" s="1909">
        <v>14</v>
      </c>
      <c r="J176" s="1910"/>
      <c r="K176" s="1910"/>
      <c r="L176" s="1911"/>
      <c r="M176" s="1909">
        <v>13.5</v>
      </c>
      <c r="N176" s="1910"/>
      <c r="O176" s="1910"/>
      <c r="P176" s="1911"/>
      <c r="Q176" s="1909">
        <v>13</v>
      </c>
      <c r="R176" s="1910"/>
      <c r="S176" s="1910"/>
      <c r="T176" s="1911"/>
      <c r="U176" s="1909">
        <v>13.5</v>
      </c>
      <c r="V176" s="1910"/>
      <c r="W176" s="1910"/>
      <c r="X176" s="1911"/>
      <c r="Y176" s="1909">
        <v>13</v>
      </c>
      <c r="Z176" s="1910"/>
      <c r="AA176" s="1910"/>
      <c r="AB176" s="1911"/>
      <c r="AC176" s="539"/>
      <c r="AD176" s="1926">
        <v>13.5</v>
      </c>
      <c r="AE176" s="1910"/>
      <c r="AF176" s="1910"/>
      <c r="AG176" s="1911"/>
      <c r="AH176" s="1909">
        <v>13.3</v>
      </c>
      <c r="AI176" s="1910"/>
      <c r="AJ176" s="1910"/>
      <c r="AK176" s="1911"/>
      <c r="AL176" s="1975">
        <v>13.3</v>
      </c>
      <c r="AM176" s="1976"/>
      <c r="AN176" s="1976"/>
      <c r="AO176" s="1977"/>
      <c r="AP176" s="1909">
        <v>13.37</v>
      </c>
      <c r="AQ176" s="1910"/>
      <c r="AR176" s="1910"/>
      <c r="AS176" s="1911"/>
      <c r="AT176" s="1909">
        <v>13.3</v>
      </c>
      <c r="AU176" s="1910"/>
      <c r="AV176" s="1910"/>
      <c r="AW176" s="1911"/>
      <c r="AX176" s="1909">
        <v>13.3</v>
      </c>
      <c r="AY176" s="1910"/>
      <c r="AZ176" s="1910"/>
      <c r="BA176" s="1911"/>
      <c r="BB176" s="539"/>
      <c r="BC176" s="1926">
        <v>13.09</v>
      </c>
      <c r="BD176" s="1910"/>
      <c r="BE176" s="1910"/>
      <c r="BF176" s="1911"/>
      <c r="BG176" s="1909">
        <v>13.08</v>
      </c>
      <c r="BH176" s="1910"/>
      <c r="BI176" s="1910"/>
      <c r="BJ176" s="1911"/>
      <c r="BK176" s="1909">
        <v>13.07</v>
      </c>
      <c r="BL176" s="1910"/>
      <c r="BM176" s="1910"/>
      <c r="BN176" s="1911"/>
      <c r="BO176" s="1909">
        <v>13</v>
      </c>
      <c r="BP176" s="1910"/>
      <c r="BQ176" s="1910"/>
      <c r="BR176" s="1911"/>
      <c r="BS176" s="1962">
        <v>13</v>
      </c>
      <c r="BT176" s="1963"/>
      <c r="BU176" s="1963"/>
      <c r="BV176" s="1964"/>
    </row>
    <row r="177" spans="1:74" ht="13.8" thickBot="1">
      <c r="A177" s="540"/>
      <c r="B177" s="540"/>
      <c r="C177" s="540" t="str">
        <f t="shared" si="55"/>
        <v/>
      </c>
      <c r="D177" s="540"/>
      <c r="E177" s="540"/>
      <c r="F177" s="540"/>
      <c r="G177" s="540"/>
      <c r="H177" s="540"/>
      <c r="I177" s="540"/>
      <c r="J177" s="540"/>
      <c r="K177" s="540"/>
      <c r="L177" s="540"/>
      <c r="M177" s="540"/>
      <c r="N177" s="540"/>
      <c r="O177" s="540"/>
      <c r="P177" s="540"/>
      <c r="Q177" s="540"/>
      <c r="R177" s="540"/>
      <c r="S177" s="540"/>
      <c r="T177" s="540"/>
      <c r="U177" s="540"/>
      <c r="V177" s="540"/>
      <c r="W177" s="540"/>
      <c r="X177" s="540"/>
      <c r="Y177" s="540"/>
      <c r="Z177" s="540"/>
      <c r="AA177" s="540"/>
      <c r="AB177" s="540"/>
      <c r="AC177" s="610"/>
      <c r="AD177" s="540"/>
      <c r="AE177" s="540"/>
      <c r="AF177" s="540"/>
      <c r="AG177" s="540"/>
      <c r="AH177" s="540"/>
      <c r="AI177" s="540"/>
      <c r="AJ177" s="540"/>
      <c r="AK177" s="540"/>
      <c r="AL177" s="540"/>
      <c r="AM177" s="540"/>
      <c r="AN177" s="540"/>
      <c r="AO177" s="540"/>
      <c r="AP177" s="540"/>
      <c r="AQ177" s="540"/>
      <c r="AR177" s="540"/>
      <c r="AS177" s="540"/>
      <c r="AT177" s="540"/>
      <c r="AU177" s="540"/>
      <c r="AV177" s="540"/>
      <c r="AW177" s="540"/>
      <c r="AX177" s="540"/>
      <c r="AY177" s="540"/>
      <c r="AZ177" s="540"/>
      <c r="BA177" s="540"/>
      <c r="BB177" s="610"/>
      <c r="BC177" s="540"/>
      <c r="BD177" s="540"/>
      <c r="BE177" s="540"/>
      <c r="BF177" s="540"/>
      <c r="BG177" s="540"/>
      <c r="BH177" s="540"/>
      <c r="BI177" s="540"/>
      <c r="BJ177" s="540"/>
      <c r="BK177" s="540"/>
      <c r="BL177" s="540"/>
      <c r="BM177" s="540"/>
      <c r="BN177" s="540"/>
      <c r="BO177" s="540"/>
      <c r="BP177" s="540"/>
      <c r="BQ177" s="540"/>
      <c r="BR177" s="540"/>
      <c r="BS177" s="540"/>
      <c r="BT177" s="540"/>
      <c r="BU177" s="540"/>
      <c r="BV177" s="540"/>
    </row>
    <row r="178" spans="1:74" ht="23.4" thickBot="1">
      <c r="A178" s="1950">
        <v>10</v>
      </c>
      <c r="B178" s="1940" t="s">
        <v>29</v>
      </c>
      <c r="C178" s="1276" t="str">
        <f t="shared" si="55"/>
        <v>Hoffman</v>
      </c>
      <c r="D178" s="1913">
        <v>2010</v>
      </c>
      <c r="E178" s="1914"/>
      <c r="F178" s="1914"/>
      <c r="G178" s="1914"/>
      <c r="H178" s="1915"/>
      <c r="I178" s="1955" t="s">
        <v>1109</v>
      </c>
      <c r="J178" s="1956"/>
      <c r="K178" s="1956"/>
      <c r="L178" s="1957"/>
      <c r="M178" s="1958" t="s">
        <v>1108</v>
      </c>
      <c r="N178" s="1959"/>
      <c r="O178" s="1959"/>
      <c r="P178" s="1960"/>
      <c r="Q178" s="1955" t="s">
        <v>1107</v>
      </c>
      <c r="R178" s="1956"/>
      <c r="S178" s="1956"/>
      <c r="T178" s="1957"/>
      <c r="U178" s="1958" t="s">
        <v>1106</v>
      </c>
      <c r="V178" s="1959"/>
      <c r="W178" s="1959"/>
      <c r="X178" s="1960"/>
      <c r="Y178" s="1955" t="s">
        <v>1104</v>
      </c>
      <c r="Z178" s="1956"/>
      <c r="AA178" s="1956"/>
      <c r="AB178" s="1957"/>
      <c r="AC178" s="609"/>
      <c r="AD178" s="1961" t="s">
        <v>1103</v>
      </c>
      <c r="AE178" s="1959"/>
      <c r="AF178" s="1959"/>
      <c r="AG178" s="1960"/>
      <c r="AH178" s="1955" t="s">
        <v>1102</v>
      </c>
      <c r="AI178" s="1956"/>
      <c r="AJ178" s="1956"/>
      <c r="AK178" s="1957"/>
      <c r="AL178" s="1958" t="s">
        <v>1105</v>
      </c>
      <c r="AM178" s="1959"/>
      <c r="AN178" s="1959"/>
      <c r="AO178" s="1960"/>
      <c r="AP178" s="1955" t="s">
        <v>1101</v>
      </c>
      <c r="AQ178" s="1956"/>
      <c r="AR178" s="1956"/>
      <c r="AS178" s="1957"/>
      <c r="AT178" s="1958" t="s">
        <v>1100</v>
      </c>
      <c r="AU178" s="1959"/>
      <c r="AV178" s="1959"/>
      <c r="AW178" s="1960"/>
      <c r="AX178" s="1955" t="s">
        <v>1099</v>
      </c>
      <c r="AY178" s="1956"/>
      <c r="AZ178" s="1956"/>
      <c r="BA178" s="1957"/>
      <c r="BB178" s="609"/>
      <c r="BC178" s="1961" t="s">
        <v>1098</v>
      </c>
      <c r="BD178" s="1959"/>
      <c r="BE178" s="1959"/>
      <c r="BF178" s="1960"/>
      <c r="BG178" s="1965" t="s">
        <v>1096</v>
      </c>
      <c r="BH178" s="1966"/>
      <c r="BI178" s="1966"/>
      <c r="BJ178" s="1967"/>
      <c r="BK178" s="1968" t="s">
        <v>1095</v>
      </c>
      <c r="BL178" s="1969"/>
      <c r="BM178" s="1969"/>
      <c r="BN178" s="1970"/>
      <c r="BO178" s="1965" t="s">
        <v>1094</v>
      </c>
      <c r="BP178" s="1966"/>
      <c r="BQ178" s="1966"/>
      <c r="BR178" s="1967"/>
      <c r="BS178" s="1968" t="s">
        <v>1097</v>
      </c>
      <c r="BT178" s="1969"/>
      <c r="BU178" s="1969"/>
      <c r="BV178" s="1974"/>
    </row>
    <row r="179" spans="1:74" ht="23.4" thickBot="1">
      <c r="A179" s="1950"/>
      <c r="B179" s="1940"/>
      <c r="C179" s="1276" t="str">
        <f t="shared" si="55"/>
        <v/>
      </c>
      <c r="D179" s="605" t="s">
        <v>268</v>
      </c>
      <c r="E179" s="605" t="s">
        <v>1092</v>
      </c>
      <c r="F179" s="605" t="s">
        <v>267</v>
      </c>
      <c r="G179" s="605" t="s">
        <v>266</v>
      </c>
      <c r="H179" s="604" t="s">
        <v>265</v>
      </c>
      <c r="I179" s="605" t="s">
        <v>268</v>
      </c>
      <c r="J179" s="605" t="s">
        <v>1092</v>
      </c>
      <c r="K179" s="605" t="s">
        <v>267</v>
      </c>
      <c r="L179" s="604" t="s">
        <v>266</v>
      </c>
      <c r="M179" s="605" t="s">
        <v>268</v>
      </c>
      <c r="N179" s="605" t="s">
        <v>1092</v>
      </c>
      <c r="O179" s="605" t="s">
        <v>267</v>
      </c>
      <c r="P179" s="608" t="s">
        <v>266</v>
      </c>
      <c r="Q179" s="606" t="s">
        <v>268</v>
      </c>
      <c r="R179" s="605" t="s">
        <v>1092</v>
      </c>
      <c r="S179" s="605" t="s">
        <v>267</v>
      </c>
      <c r="T179" s="604" t="s">
        <v>266</v>
      </c>
      <c r="U179" s="603" t="s">
        <v>268</v>
      </c>
      <c r="V179" s="603" t="s">
        <v>1092</v>
      </c>
      <c r="W179" s="603" t="s">
        <v>267</v>
      </c>
      <c r="X179" s="607" t="s">
        <v>266</v>
      </c>
      <c r="Y179" s="704" t="s">
        <v>268</v>
      </c>
      <c r="Z179" s="603" t="s">
        <v>1092</v>
      </c>
      <c r="AA179" s="603" t="s">
        <v>267</v>
      </c>
      <c r="AB179" s="602" t="s">
        <v>266</v>
      </c>
      <c r="AC179" s="544"/>
      <c r="AD179" s="606" t="s">
        <v>268</v>
      </c>
      <c r="AE179" s="605" t="s">
        <v>1092</v>
      </c>
      <c r="AF179" s="605" t="s">
        <v>267</v>
      </c>
      <c r="AG179" s="604" t="s">
        <v>266</v>
      </c>
      <c r="AH179" s="603" t="s">
        <v>268</v>
      </c>
      <c r="AI179" s="603" t="s">
        <v>1092</v>
      </c>
      <c r="AJ179" s="603" t="s">
        <v>267</v>
      </c>
      <c r="AK179" s="602" t="s">
        <v>266</v>
      </c>
      <c r="AL179" s="603" t="s">
        <v>268</v>
      </c>
      <c r="AM179" s="603" t="s">
        <v>1092</v>
      </c>
      <c r="AN179" s="603" t="s">
        <v>267</v>
      </c>
      <c r="AO179" s="602" t="s">
        <v>266</v>
      </c>
      <c r="AP179" s="603" t="s">
        <v>268</v>
      </c>
      <c r="AQ179" s="603" t="s">
        <v>1092</v>
      </c>
      <c r="AR179" s="603" t="s">
        <v>267</v>
      </c>
      <c r="AS179" s="602" t="s">
        <v>266</v>
      </c>
      <c r="AT179" s="603" t="s">
        <v>268</v>
      </c>
      <c r="AU179" s="603" t="s">
        <v>1092</v>
      </c>
      <c r="AV179" s="603" t="s">
        <v>267</v>
      </c>
      <c r="AW179" s="602" t="s">
        <v>266</v>
      </c>
      <c r="AX179" s="605" t="s">
        <v>268</v>
      </c>
      <c r="AY179" s="605" t="s">
        <v>1092</v>
      </c>
      <c r="AZ179" s="605" t="s">
        <v>267</v>
      </c>
      <c r="BA179" s="604" t="s">
        <v>266</v>
      </c>
      <c r="BB179" s="544"/>
      <c r="BC179" s="606" t="s">
        <v>268</v>
      </c>
      <c r="BD179" s="605" t="s">
        <v>1092</v>
      </c>
      <c r="BE179" s="605" t="s">
        <v>267</v>
      </c>
      <c r="BF179" s="604" t="s">
        <v>266</v>
      </c>
      <c r="BG179" s="603" t="s">
        <v>268</v>
      </c>
      <c r="BH179" s="603" t="s">
        <v>1092</v>
      </c>
      <c r="BI179" s="603" t="s">
        <v>267</v>
      </c>
      <c r="BJ179" s="602" t="s">
        <v>266</v>
      </c>
      <c r="BK179" s="605" t="s">
        <v>268</v>
      </c>
      <c r="BL179" s="605" t="s">
        <v>1092</v>
      </c>
      <c r="BM179" s="605" t="s">
        <v>267</v>
      </c>
      <c r="BN179" s="604" t="s">
        <v>266</v>
      </c>
      <c r="BO179" s="603" t="s">
        <v>268</v>
      </c>
      <c r="BP179" s="603" t="s">
        <v>1092</v>
      </c>
      <c r="BQ179" s="603" t="s">
        <v>267</v>
      </c>
      <c r="BR179" s="602" t="s">
        <v>266</v>
      </c>
      <c r="BS179" s="603" t="s">
        <v>268</v>
      </c>
      <c r="BT179" s="603" t="s">
        <v>1092</v>
      </c>
      <c r="BU179" s="603" t="s">
        <v>267</v>
      </c>
      <c r="BV179" s="602" t="s">
        <v>266</v>
      </c>
    </row>
    <row r="180" spans="1:74">
      <c r="A180" s="601">
        <v>1</v>
      </c>
      <c r="B180" s="703" t="s">
        <v>28</v>
      </c>
      <c r="C180" s="669" t="str">
        <f t="shared" si="55"/>
        <v>Derek Hoffman</v>
      </c>
      <c r="D180" s="579">
        <f t="shared" ref="D180:D194" si="75">SUM(I180,M180,Q180,U180,Y180,AD180,AH180,AL180,AP180,AT180,AX180,BC180,BG180,BK180,BO180,BS180)</f>
        <v>80</v>
      </c>
      <c r="E180" s="579">
        <f t="shared" ref="E180:E194" si="76">SUM(J180,N180,R180,V180,Z180,AE180,AI180,AM180,AQ180,AU180,AY180,BD180,BH180,BL180,BT180,BP180)</f>
        <v>45</v>
      </c>
      <c r="F180" s="579">
        <f t="shared" ref="F180:F194" si="77">SUM(K180,O180,S180,W180,AA180,AF180,AJ180,AN180,AR180,AV180,AZ180,BE180,BI180,BM180,BU180,BQ180)</f>
        <v>54</v>
      </c>
      <c r="G180" s="579">
        <f t="shared" ref="G180:G194" si="78">SUM(L180,P180,T180,X180,AB180,AG180,AK180,AO180,AS180,AW180,BA180,BF180,BJ180,BN180,BV180,BR180)</f>
        <v>8</v>
      </c>
      <c r="H180" s="578">
        <f t="shared" ref="H180:H195" si="79">(F180/D180)</f>
        <v>0.67500000000000004</v>
      </c>
      <c r="I180" s="577">
        <v>6</v>
      </c>
      <c r="J180" s="577">
        <v>5</v>
      </c>
      <c r="K180" s="577">
        <v>6</v>
      </c>
      <c r="L180" s="576"/>
      <c r="M180" s="239">
        <v>4</v>
      </c>
      <c r="N180" s="239">
        <v>2</v>
      </c>
      <c r="O180" s="239">
        <v>2</v>
      </c>
      <c r="P180" s="273"/>
      <c r="Q180" s="272">
        <v>6</v>
      </c>
      <c r="R180" s="240">
        <v>5</v>
      </c>
      <c r="S180" s="240">
        <v>6</v>
      </c>
      <c r="T180" s="270">
        <v>1</v>
      </c>
      <c r="U180" s="599">
        <v>6</v>
      </c>
      <c r="V180" s="598">
        <v>3</v>
      </c>
      <c r="W180" s="598">
        <v>3</v>
      </c>
      <c r="X180" s="597">
        <v>2</v>
      </c>
      <c r="Y180" s="596">
        <v>5</v>
      </c>
      <c r="Z180" s="595">
        <v>1</v>
      </c>
      <c r="AA180" s="595">
        <v>3</v>
      </c>
      <c r="AB180" s="594"/>
      <c r="AC180" s="544"/>
      <c r="AD180" s="274">
        <v>5</v>
      </c>
      <c r="AE180" s="239">
        <v>2</v>
      </c>
      <c r="AF180" s="239">
        <v>3</v>
      </c>
      <c r="AG180" s="269"/>
      <c r="AH180" s="596">
        <v>5</v>
      </c>
      <c r="AI180" s="595">
        <v>2</v>
      </c>
      <c r="AJ180" s="595">
        <v>2</v>
      </c>
      <c r="AK180" s="594">
        <v>1</v>
      </c>
      <c r="AL180" s="599">
        <v>7</v>
      </c>
      <c r="AM180" s="598">
        <v>5</v>
      </c>
      <c r="AN180" s="598">
        <v>4</v>
      </c>
      <c r="AO180" s="597">
        <v>1</v>
      </c>
      <c r="AP180" s="596">
        <v>5</v>
      </c>
      <c r="AQ180" s="595">
        <v>2</v>
      </c>
      <c r="AR180" s="595">
        <v>2</v>
      </c>
      <c r="AS180" s="594"/>
      <c r="AT180" s="599">
        <v>4</v>
      </c>
      <c r="AU180" s="598">
        <v>1</v>
      </c>
      <c r="AV180" s="598">
        <v>3</v>
      </c>
      <c r="AW180" s="597"/>
      <c r="AX180" s="240">
        <v>5</v>
      </c>
      <c r="AY180" s="240">
        <v>4</v>
      </c>
      <c r="AZ180" s="240">
        <v>5</v>
      </c>
      <c r="BA180" s="270">
        <v>2</v>
      </c>
      <c r="BB180" s="544"/>
      <c r="BC180" s="274">
        <v>4</v>
      </c>
      <c r="BD180" s="239">
        <v>3</v>
      </c>
      <c r="BE180" s="239">
        <v>2</v>
      </c>
      <c r="BF180" s="269">
        <v>1</v>
      </c>
      <c r="BG180" s="240">
        <v>5</v>
      </c>
      <c r="BH180" s="240">
        <v>2</v>
      </c>
      <c r="BI180" s="240">
        <v>4</v>
      </c>
      <c r="BJ180" s="303"/>
      <c r="BK180" s="274">
        <v>4</v>
      </c>
      <c r="BL180" s="239">
        <v>5</v>
      </c>
      <c r="BM180" s="239">
        <v>4</v>
      </c>
      <c r="BN180" s="269"/>
      <c r="BO180" s="240">
        <v>4</v>
      </c>
      <c r="BP180" s="240">
        <v>1</v>
      </c>
      <c r="BQ180" s="240">
        <v>2</v>
      </c>
      <c r="BR180" s="303"/>
      <c r="BS180" s="274">
        <v>5</v>
      </c>
      <c r="BT180" s="239">
        <v>2</v>
      </c>
      <c r="BU180" s="239">
        <v>3</v>
      </c>
      <c r="BV180" s="269"/>
    </row>
    <row r="181" spans="1:74">
      <c r="A181" s="668">
        <v>2</v>
      </c>
      <c r="B181" s="699" t="s">
        <v>51</v>
      </c>
      <c r="C181" s="384" t="str">
        <f t="shared" si="55"/>
        <v>Darrin Lamphier</v>
      </c>
      <c r="D181" s="586">
        <f t="shared" si="75"/>
        <v>43</v>
      </c>
      <c r="E181" s="586">
        <f t="shared" si="76"/>
        <v>24</v>
      </c>
      <c r="F181" s="586">
        <f t="shared" si="77"/>
        <v>30</v>
      </c>
      <c r="G181" s="586">
        <f t="shared" si="78"/>
        <v>4</v>
      </c>
      <c r="H181" s="585">
        <f t="shared" si="79"/>
        <v>0.69767441860465118</v>
      </c>
      <c r="I181" s="584">
        <v>6</v>
      </c>
      <c r="J181" s="584">
        <v>4</v>
      </c>
      <c r="K181" s="584">
        <v>6</v>
      </c>
      <c r="L181" s="583"/>
      <c r="M181" s="400">
        <v>5</v>
      </c>
      <c r="N181" s="400">
        <v>2</v>
      </c>
      <c r="O181" s="400">
        <v>3</v>
      </c>
      <c r="P181" s="403"/>
      <c r="Q181" s="402">
        <v>5</v>
      </c>
      <c r="R181" s="398">
        <v>2</v>
      </c>
      <c r="S181" s="398">
        <v>3</v>
      </c>
      <c r="T181" s="397">
        <v>2</v>
      </c>
      <c r="U181" s="401">
        <v>5</v>
      </c>
      <c r="V181" s="400">
        <v>6</v>
      </c>
      <c r="W181" s="400">
        <v>5</v>
      </c>
      <c r="X181" s="399">
        <v>2</v>
      </c>
      <c r="Y181" s="402">
        <v>5</v>
      </c>
      <c r="Z181" s="398">
        <v>2</v>
      </c>
      <c r="AA181" s="398">
        <v>3</v>
      </c>
      <c r="AB181" s="397"/>
      <c r="AC181" s="544"/>
      <c r="AD181" s="401">
        <v>5</v>
      </c>
      <c r="AE181" s="400">
        <v>2</v>
      </c>
      <c r="AF181" s="400">
        <v>1</v>
      </c>
      <c r="AG181" s="399"/>
      <c r="AH181" s="402">
        <v>5</v>
      </c>
      <c r="AI181" s="398">
        <v>1</v>
      </c>
      <c r="AJ181" s="398">
        <v>3</v>
      </c>
      <c r="AK181" s="397"/>
      <c r="AL181" s="401">
        <v>7</v>
      </c>
      <c r="AM181" s="400">
        <v>5</v>
      </c>
      <c r="AN181" s="400">
        <v>6</v>
      </c>
      <c r="AO181" s="399"/>
      <c r="AP181" s="408"/>
      <c r="AQ181" s="396"/>
      <c r="AR181" s="396"/>
      <c r="AS181" s="395"/>
      <c r="AT181" s="407"/>
      <c r="AU181" s="394"/>
      <c r="AV181" s="394"/>
      <c r="AW181" s="393"/>
      <c r="AX181" s="396"/>
      <c r="AY181" s="396"/>
      <c r="AZ181" s="396"/>
      <c r="BA181" s="395"/>
      <c r="BB181" s="544"/>
      <c r="BC181" s="407"/>
      <c r="BD181" s="394"/>
      <c r="BE181" s="394"/>
      <c r="BF181" s="393"/>
      <c r="BG181" s="396"/>
      <c r="BH181" s="396"/>
      <c r="BI181" s="396"/>
      <c r="BJ181" s="449"/>
      <c r="BK181" s="407"/>
      <c r="BL181" s="394"/>
      <c r="BM181" s="394"/>
      <c r="BN181" s="393"/>
      <c r="BO181" s="396"/>
      <c r="BP181" s="396"/>
      <c r="BQ181" s="396"/>
      <c r="BR181" s="449"/>
      <c r="BS181" s="407"/>
      <c r="BT181" s="394"/>
      <c r="BU181" s="394"/>
      <c r="BV181" s="393"/>
    </row>
    <row r="182" spans="1:74">
      <c r="A182" s="664">
        <v>3</v>
      </c>
      <c r="B182" s="700" t="s">
        <v>1201</v>
      </c>
      <c r="C182" s="669" t="str">
        <f t="shared" si="55"/>
        <v>Carl McEvers</v>
      </c>
      <c r="D182" s="579">
        <f t="shared" si="75"/>
        <v>73</v>
      </c>
      <c r="E182" s="579">
        <f t="shared" si="76"/>
        <v>28</v>
      </c>
      <c r="F182" s="579">
        <f t="shared" si="77"/>
        <v>43</v>
      </c>
      <c r="G182" s="579">
        <f t="shared" si="78"/>
        <v>2</v>
      </c>
      <c r="H182" s="578">
        <f t="shared" si="79"/>
        <v>0.58904109589041098</v>
      </c>
      <c r="I182" s="577">
        <v>7</v>
      </c>
      <c r="J182" s="577">
        <v>4</v>
      </c>
      <c r="K182" s="577">
        <v>6</v>
      </c>
      <c r="L182" s="576"/>
      <c r="M182" s="239">
        <v>5</v>
      </c>
      <c r="N182" s="239">
        <v>3</v>
      </c>
      <c r="O182" s="239">
        <v>3</v>
      </c>
      <c r="P182" s="273"/>
      <c r="Q182" s="272">
        <v>5</v>
      </c>
      <c r="R182" s="240">
        <v>3</v>
      </c>
      <c r="S182" s="240">
        <v>4</v>
      </c>
      <c r="T182" s="270">
        <v>1</v>
      </c>
      <c r="U182" s="274">
        <v>5</v>
      </c>
      <c r="V182" s="239">
        <v>1</v>
      </c>
      <c r="W182" s="239">
        <v>2</v>
      </c>
      <c r="X182" s="269"/>
      <c r="Y182" s="272">
        <v>5</v>
      </c>
      <c r="Z182" s="240">
        <v>2</v>
      </c>
      <c r="AA182" s="240">
        <v>3</v>
      </c>
      <c r="AB182" s="270"/>
      <c r="AC182" s="544"/>
      <c r="AD182" s="274">
        <v>4</v>
      </c>
      <c r="AE182" s="239">
        <v>0</v>
      </c>
      <c r="AF182" s="239">
        <v>2</v>
      </c>
      <c r="AG182" s="269"/>
      <c r="AH182" s="272">
        <v>4</v>
      </c>
      <c r="AI182" s="240">
        <v>3</v>
      </c>
      <c r="AJ182" s="240">
        <v>2</v>
      </c>
      <c r="AK182" s="270">
        <v>1</v>
      </c>
      <c r="AL182" s="274">
        <v>5</v>
      </c>
      <c r="AM182" s="239">
        <v>2</v>
      </c>
      <c r="AN182" s="239">
        <v>2</v>
      </c>
      <c r="AO182" s="269"/>
      <c r="AP182" s="272">
        <v>4</v>
      </c>
      <c r="AQ182" s="240">
        <v>0</v>
      </c>
      <c r="AR182" s="240">
        <v>1</v>
      </c>
      <c r="AS182" s="270"/>
      <c r="AT182" s="274">
        <v>5</v>
      </c>
      <c r="AU182" s="239">
        <v>1</v>
      </c>
      <c r="AV182" s="239">
        <v>3</v>
      </c>
      <c r="AW182" s="269"/>
      <c r="AX182" s="240">
        <v>5</v>
      </c>
      <c r="AY182" s="240">
        <v>1</v>
      </c>
      <c r="AZ182" s="240">
        <v>3</v>
      </c>
      <c r="BA182" s="270"/>
      <c r="BB182" s="544"/>
      <c r="BC182" s="274">
        <v>5</v>
      </c>
      <c r="BD182" s="239">
        <v>1</v>
      </c>
      <c r="BE182" s="239">
        <v>3</v>
      </c>
      <c r="BF182" s="269"/>
      <c r="BG182" s="379"/>
      <c r="BH182" s="379"/>
      <c r="BI182" s="379"/>
      <c r="BJ182" s="453"/>
      <c r="BK182" s="274">
        <v>5</v>
      </c>
      <c r="BL182" s="239">
        <v>4</v>
      </c>
      <c r="BM182" s="239">
        <v>4</v>
      </c>
      <c r="BN182" s="269"/>
      <c r="BO182" s="240">
        <v>4</v>
      </c>
      <c r="BP182" s="240">
        <v>1</v>
      </c>
      <c r="BQ182" s="240">
        <v>2</v>
      </c>
      <c r="BR182" s="303"/>
      <c r="BS182" s="274">
        <v>5</v>
      </c>
      <c r="BT182" s="239">
        <v>2</v>
      </c>
      <c r="BU182" s="239">
        <v>3</v>
      </c>
      <c r="BV182" s="269"/>
    </row>
    <row r="183" spans="1:74">
      <c r="A183" s="668">
        <v>4</v>
      </c>
      <c r="B183" s="699" t="s">
        <v>1304</v>
      </c>
      <c r="C183" s="384" t="str">
        <f t="shared" si="55"/>
        <v>Guy Caswell</v>
      </c>
      <c r="D183" s="586">
        <f t="shared" si="75"/>
        <v>58</v>
      </c>
      <c r="E183" s="586">
        <f t="shared" si="76"/>
        <v>18</v>
      </c>
      <c r="F183" s="586">
        <f t="shared" si="77"/>
        <v>36</v>
      </c>
      <c r="G183" s="586">
        <f t="shared" si="78"/>
        <v>0</v>
      </c>
      <c r="H183" s="585">
        <f t="shared" si="79"/>
        <v>0.62068965517241381</v>
      </c>
      <c r="I183" s="584">
        <v>7</v>
      </c>
      <c r="J183" s="584">
        <v>4</v>
      </c>
      <c r="K183" s="584">
        <v>2</v>
      </c>
      <c r="L183" s="583"/>
      <c r="M183" s="394"/>
      <c r="N183" s="394"/>
      <c r="O183" s="394"/>
      <c r="P183" s="409"/>
      <c r="Q183" s="282">
        <v>5</v>
      </c>
      <c r="R183" s="235">
        <v>1</v>
      </c>
      <c r="S183" s="235">
        <v>2</v>
      </c>
      <c r="T183" s="281"/>
      <c r="U183" s="401">
        <v>5</v>
      </c>
      <c r="V183" s="400">
        <v>4</v>
      </c>
      <c r="W183" s="400">
        <v>5</v>
      </c>
      <c r="X183" s="399"/>
      <c r="Y183" s="408"/>
      <c r="Z183" s="396"/>
      <c r="AA183" s="396"/>
      <c r="AB183" s="395"/>
      <c r="AC183" s="544"/>
      <c r="AD183" s="401">
        <v>5</v>
      </c>
      <c r="AE183" s="400">
        <v>0</v>
      </c>
      <c r="AF183" s="400">
        <v>2</v>
      </c>
      <c r="AG183" s="399"/>
      <c r="AH183" s="408"/>
      <c r="AI183" s="396"/>
      <c r="AJ183" s="396"/>
      <c r="AK183" s="395"/>
      <c r="AL183" s="407"/>
      <c r="AM183" s="394"/>
      <c r="AN183" s="394"/>
      <c r="AO183" s="393"/>
      <c r="AP183" s="402">
        <v>5</v>
      </c>
      <c r="AQ183" s="398">
        <v>2</v>
      </c>
      <c r="AR183" s="398">
        <v>3</v>
      </c>
      <c r="AS183" s="397"/>
      <c r="AT183" s="401">
        <v>4</v>
      </c>
      <c r="AU183" s="400">
        <v>1</v>
      </c>
      <c r="AV183" s="400">
        <v>2</v>
      </c>
      <c r="AW183" s="399"/>
      <c r="AX183" s="398">
        <v>4</v>
      </c>
      <c r="AY183" s="398">
        <v>1</v>
      </c>
      <c r="AZ183" s="398">
        <v>2</v>
      </c>
      <c r="BA183" s="397"/>
      <c r="BB183" s="544"/>
      <c r="BC183" s="401">
        <v>5</v>
      </c>
      <c r="BD183" s="400">
        <v>0</v>
      </c>
      <c r="BE183" s="400">
        <v>4</v>
      </c>
      <c r="BF183" s="399"/>
      <c r="BG183" s="398">
        <v>4</v>
      </c>
      <c r="BH183" s="398">
        <v>1</v>
      </c>
      <c r="BI183" s="398">
        <v>2</v>
      </c>
      <c r="BJ183" s="450"/>
      <c r="BK183" s="401">
        <v>6</v>
      </c>
      <c r="BL183" s="400">
        <v>1</v>
      </c>
      <c r="BM183" s="400">
        <v>4</v>
      </c>
      <c r="BN183" s="399"/>
      <c r="BO183" s="398">
        <v>4</v>
      </c>
      <c r="BP183" s="398">
        <v>1</v>
      </c>
      <c r="BQ183" s="398">
        <v>4</v>
      </c>
      <c r="BR183" s="450"/>
      <c r="BS183" s="401">
        <v>4</v>
      </c>
      <c r="BT183" s="400">
        <v>2</v>
      </c>
      <c r="BU183" s="400">
        <v>4</v>
      </c>
      <c r="BV183" s="399"/>
    </row>
    <row r="184" spans="1:74">
      <c r="A184" s="664">
        <v>5</v>
      </c>
      <c r="B184" s="700" t="s">
        <v>1284</v>
      </c>
      <c r="C184" s="669" t="str">
        <f t="shared" si="55"/>
        <v>Frank Swearingen</v>
      </c>
      <c r="D184" s="702">
        <f t="shared" si="75"/>
        <v>68</v>
      </c>
      <c r="E184" s="702">
        <f t="shared" si="76"/>
        <v>21</v>
      </c>
      <c r="F184" s="702">
        <f t="shared" si="77"/>
        <v>36</v>
      </c>
      <c r="G184" s="702">
        <f t="shared" si="78"/>
        <v>0</v>
      </c>
      <c r="H184" s="701">
        <f t="shared" si="79"/>
        <v>0.52941176470588236</v>
      </c>
      <c r="I184" s="570">
        <v>3</v>
      </c>
      <c r="J184" s="570">
        <v>0</v>
      </c>
      <c r="K184" s="570">
        <v>1</v>
      </c>
      <c r="L184" s="569"/>
      <c r="M184" s="572">
        <v>3</v>
      </c>
      <c r="N184" s="572">
        <v>2</v>
      </c>
      <c r="O184" s="572">
        <v>2</v>
      </c>
      <c r="P184" s="571"/>
      <c r="Q184" s="272">
        <v>5</v>
      </c>
      <c r="R184" s="240">
        <v>2</v>
      </c>
      <c r="S184" s="240">
        <v>3</v>
      </c>
      <c r="T184" s="270"/>
      <c r="U184" s="274">
        <v>4</v>
      </c>
      <c r="V184" s="239">
        <v>4</v>
      </c>
      <c r="W184" s="239">
        <v>2</v>
      </c>
      <c r="X184" s="269"/>
      <c r="Y184" s="272">
        <v>5</v>
      </c>
      <c r="Z184" s="240">
        <v>0</v>
      </c>
      <c r="AA184" s="240">
        <v>4</v>
      </c>
      <c r="AB184" s="270"/>
      <c r="AC184" s="544"/>
      <c r="AD184" s="274">
        <v>5</v>
      </c>
      <c r="AE184" s="239">
        <v>1</v>
      </c>
      <c r="AF184" s="239">
        <v>3</v>
      </c>
      <c r="AG184" s="269"/>
      <c r="AH184" s="272">
        <v>5</v>
      </c>
      <c r="AI184" s="240">
        <v>1</v>
      </c>
      <c r="AJ184" s="240">
        <v>2</v>
      </c>
      <c r="AK184" s="270"/>
      <c r="AL184" s="274">
        <v>6</v>
      </c>
      <c r="AM184" s="239">
        <v>2</v>
      </c>
      <c r="AN184" s="239">
        <v>2</v>
      </c>
      <c r="AO184" s="269"/>
      <c r="AP184" s="272">
        <v>4</v>
      </c>
      <c r="AQ184" s="240">
        <v>0</v>
      </c>
      <c r="AR184" s="240">
        <v>2</v>
      </c>
      <c r="AS184" s="270"/>
      <c r="AT184" s="386"/>
      <c r="AU184" s="244"/>
      <c r="AV184" s="244"/>
      <c r="AW184" s="377"/>
      <c r="AX184" s="240">
        <v>5</v>
      </c>
      <c r="AY184" s="240">
        <v>1</v>
      </c>
      <c r="AZ184" s="240">
        <v>3</v>
      </c>
      <c r="BA184" s="270"/>
      <c r="BB184" s="544"/>
      <c r="BC184" s="274">
        <v>5</v>
      </c>
      <c r="BD184" s="239">
        <v>2</v>
      </c>
      <c r="BE184" s="239">
        <v>2</v>
      </c>
      <c r="BF184" s="269"/>
      <c r="BG184" s="240">
        <v>3</v>
      </c>
      <c r="BH184" s="240">
        <v>0</v>
      </c>
      <c r="BI184" s="240">
        <v>2</v>
      </c>
      <c r="BJ184" s="303"/>
      <c r="BK184" s="274">
        <v>5</v>
      </c>
      <c r="BL184" s="239">
        <v>3</v>
      </c>
      <c r="BM184" s="239">
        <v>3</v>
      </c>
      <c r="BN184" s="269"/>
      <c r="BO184" s="240">
        <v>5</v>
      </c>
      <c r="BP184" s="240">
        <v>2</v>
      </c>
      <c r="BQ184" s="240">
        <v>4</v>
      </c>
      <c r="BR184" s="303"/>
      <c r="BS184" s="274">
        <v>5</v>
      </c>
      <c r="BT184" s="239">
        <v>1</v>
      </c>
      <c r="BU184" s="239">
        <v>1</v>
      </c>
      <c r="BV184" s="269"/>
    </row>
    <row r="185" spans="1:74">
      <c r="A185" s="668">
        <v>6</v>
      </c>
      <c r="B185" s="699" t="s">
        <v>60</v>
      </c>
      <c r="C185" s="384" t="str">
        <f t="shared" si="55"/>
        <v>Larry Atorthy</v>
      </c>
      <c r="D185" s="586">
        <f t="shared" si="75"/>
        <v>81</v>
      </c>
      <c r="E185" s="586">
        <f t="shared" si="76"/>
        <v>26</v>
      </c>
      <c r="F185" s="586">
        <f t="shared" si="77"/>
        <v>52</v>
      </c>
      <c r="G185" s="586">
        <f t="shared" si="78"/>
        <v>0</v>
      </c>
      <c r="H185" s="585">
        <f t="shared" si="79"/>
        <v>0.64197530864197527</v>
      </c>
      <c r="I185" s="584">
        <v>7</v>
      </c>
      <c r="J185" s="584">
        <v>3</v>
      </c>
      <c r="K185" s="584">
        <v>4</v>
      </c>
      <c r="L185" s="583"/>
      <c r="M185" s="400">
        <v>5</v>
      </c>
      <c r="N185" s="400">
        <v>1</v>
      </c>
      <c r="O185" s="400">
        <v>3</v>
      </c>
      <c r="P185" s="403"/>
      <c r="Q185" s="402">
        <v>6</v>
      </c>
      <c r="R185" s="398">
        <v>4</v>
      </c>
      <c r="S185" s="398">
        <v>5</v>
      </c>
      <c r="T185" s="397"/>
      <c r="U185" s="401">
        <v>6</v>
      </c>
      <c r="V185" s="400">
        <v>2</v>
      </c>
      <c r="W185" s="400">
        <v>4</v>
      </c>
      <c r="X185" s="399"/>
      <c r="Y185" s="402">
        <v>5</v>
      </c>
      <c r="Z185" s="398">
        <v>1</v>
      </c>
      <c r="AA185" s="398">
        <v>3</v>
      </c>
      <c r="AB185" s="397"/>
      <c r="AC185" s="544"/>
      <c r="AD185" s="401">
        <v>5</v>
      </c>
      <c r="AE185" s="400">
        <v>2</v>
      </c>
      <c r="AF185" s="400">
        <v>2</v>
      </c>
      <c r="AG185" s="399"/>
      <c r="AH185" s="402">
        <v>5</v>
      </c>
      <c r="AI185" s="398">
        <v>0</v>
      </c>
      <c r="AJ185" s="398">
        <v>2</v>
      </c>
      <c r="AK185" s="397"/>
      <c r="AL185" s="401">
        <v>6</v>
      </c>
      <c r="AM185" s="400">
        <v>2</v>
      </c>
      <c r="AN185" s="400">
        <v>4</v>
      </c>
      <c r="AO185" s="399"/>
      <c r="AP185" s="402">
        <v>5</v>
      </c>
      <c r="AQ185" s="398">
        <v>1</v>
      </c>
      <c r="AR185" s="398">
        <v>3</v>
      </c>
      <c r="AS185" s="397"/>
      <c r="AT185" s="401">
        <v>5</v>
      </c>
      <c r="AU185" s="400">
        <v>0</v>
      </c>
      <c r="AV185" s="400">
        <v>3</v>
      </c>
      <c r="AW185" s="399"/>
      <c r="AX185" s="396"/>
      <c r="AY185" s="396"/>
      <c r="AZ185" s="396"/>
      <c r="BA185" s="395"/>
      <c r="BB185" s="544"/>
      <c r="BC185" s="401">
        <v>5</v>
      </c>
      <c r="BD185" s="400">
        <v>2</v>
      </c>
      <c r="BE185" s="400">
        <v>3</v>
      </c>
      <c r="BF185" s="399"/>
      <c r="BG185" s="398">
        <v>5</v>
      </c>
      <c r="BH185" s="398">
        <v>2</v>
      </c>
      <c r="BI185" s="398">
        <v>4</v>
      </c>
      <c r="BJ185" s="450"/>
      <c r="BK185" s="401">
        <v>6</v>
      </c>
      <c r="BL185" s="400">
        <v>2</v>
      </c>
      <c r="BM185" s="400">
        <v>5</v>
      </c>
      <c r="BN185" s="399"/>
      <c r="BO185" s="398">
        <v>5</v>
      </c>
      <c r="BP185" s="398">
        <v>1</v>
      </c>
      <c r="BQ185" s="398">
        <v>3</v>
      </c>
      <c r="BR185" s="450"/>
      <c r="BS185" s="401">
        <v>5</v>
      </c>
      <c r="BT185" s="400">
        <v>3</v>
      </c>
      <c r="BU185" s="400">
        <v>4</v>
      </c>
      <c r="BV185" s="399"/>
    </row>
    <row r="186" spans="1:74">
      <c r="A186" s="664">
        <v>7</v>
      </c>
      <c r="B186" s="700" t="s">
        <v>1119</v>
      </c>
      <c r="C186" s="669" t="str">
        <f t="shared" si="55"/>
        <v>Kevin Boyt</v>
      </c>
      <c r="D186" s="579">
        <f t="shared" si="75"/>
        <v>45</v>
      </c>
      <c r="E186" s="579">
        <f t="shared" si="76"/>
        <v>12</v>
      </c>
      <c r="F186" s="579">
        <f t="shared" si="77"/>
        <v>18</v>
      </c>
      <c r="G186" s="579">
        <f t="shared" si="78"/>
        <v>2</v>
      </c>
      <c r="H186" s="578">
        <f t="shared" si="79"/>
        <v>0.4</v>
      </c>
      <c r="I186" s="577">
        <v>6</v>
      </c>
      <c r="J186" s="577">
        <v>2</v>
      </c>
      <c r="K186" s="577">
        <v>4</v>
      </c>
      <c r="L186" s="576"/>
      <c r="M186" s="244"/>
      <c r="N186" s="244"/>
      <c r="O186" s="244"/>
      <c r="P186" s="290"/>
      <c r="Q186" s="272">
        <v>6</v>
      </c>
      <c r="R186" s="240">
        <v>2</v>
      </c>
      <c r="S186" s="240">
        <v>2</v>
      </c>
      <c r="T186" s="270">
        <v>1</v>
      </c>
      <c r="U186" s="274">
        <v>2</v>
      </c>
      <c r="V186" s="239">
        <v>0</v>
      </c>
      <c r="W186" s="239">
        <v>0</v>
      </c>
      <c r="X186" s="269"/>
      <c r="Y186" s="272">
        <v>4</v>
      </c>
      <c r="Z186" s="240">
        <v>1</v>
      </c>
      <c r="AA186" s="240">
        <v>1</v>
      </c>
      <c r="AB186" s="270"/>
      <c r="AC186" s="544"/>
      <c r="AD186" s="386"/>
      <c r="AE186" s="244"/>
      <c r="AF186" s="244"/>
      <c r="AG186" s="377"/>
      <c r="AH186" s="272">
        <v>4</v>
      </c>
      <c r="AI186" s="240">
        <v>1</v>
      </c>
      <c r="AJ186" s="240">
        <v>2</v>
      </c>
      <c r="AK186" s="270"/>
      <c r="AL186" s="386"/>
      <c r="AM186" s="244"/>
      <c r="AN186" s="244"/>
      <c r="AO186" s="377"/>
      <c r="AP186" s="272">
        <v>3</v>
      </c>
      <c r="AQ186" s="240">
        <v>2</v>
      </c>
      <c r="AR186" s="240">
        <v>2</v>
      </c>
      <c r="AS186" s="270"/>
      <c r="AT186" s="274">
        <v>4</v>
      </c>
      <c r="AU186" s="239">
        <v>2</v>
      </c>
      <c r="AV186" s="239">
        <v>2</v>
      </c>
      <c r="AW186" s="269">
        <v>1</v>
      </c>
      <c r="AX186" s="240">
        <v>5</v>
      </c>
      <c r="AY186" s="240">
        <v>0</v>
      </c>
      <c r="AZ186" s="240">
        <v>2</v>
      </c>
      <c r="BA186" s="270"/>
      <c r="BB186" s="544"/>
      <c r="BC186" s="573">
        <v>2</v>
      </c>
      <c r="BD186" s="572">
        <v>0</v>
      </c>
      <c r="BE186" s="572">
        <v>0</v>
      </c>
      <c r="BF186" s="571"/>
      <c r="BG186" s="240">
        <v>5</v>
      </c>
      <c r="BH186" s="240">
        <v>1</v>
      </c>
      <c r="BI186" s="240">
        <v>1</v>
      </c>
      <c r="BJ186" s="303"/>
      <c r="BK186" s="386"/>
      <c r="BL186" s="244"/>
      <c r="BM186" s="244"/>
      <c r="BN186" s="377"/>
      <c r="BO186" s="240">
        <v>4</v>
      </c>
      <c r="BP186" s="240">
        <v>1</v>
      </c>
      <c r="BQ186" s="240">
        <v>2</v>
      </c>
      <c r="BR186" s="303"/>
      <c r="BS186" s="386"/>
      <c r="BT186" s="244"/>
      <c r="BU186" s="244"/>
      <c r="BV186" s="377"/>
    </row>
    <row r="187" spans="1:74">
      <c r="A187" s="668">
        <v>8</v>
      </c>
      <c r="B187" s="699" t="s">
        <v>2107</v>
      </c>
      <c r="C187" s="384" t="str">
        <f t="shared" si="55"/>
        <v>Ted Voigt</v>
      </c>
      <c r="D187" s="586">
        <f t="shared" si="75"/>
        <v>63</v>
      </c>
      <c r="E187" s="586">
        <f t="shared" si="76"/>
        <v>18</v>
      </c>
      <c r="F187" s="586">
        <f t="shared" si="77"/>
        <v>32</v>
      </c>
      <c r="G187" s="586">
        <f t="shared" si="78"/>
        <v>1</v>
      </c>
      <c r="H187" s="585">
        <f t="shared" si="79"/>
        <v>0.50793650793650791</v>
      </c>
      <c r="I187" s="584">
        <v>5</v>
      </c>
      <c r="J187" s="584">
        <v>2</v>
      </c>
      <c r="K187" s="584">
        <v>2</v>
      </c>
      <c r="L187" s="583"/>
      <c r="M187" s="400">
        <v>4</v>
      </c>
      <c r="N187" s="400">
        <v>0</v>
      </c>
      <c r="O187" s="400">
        <v>3</v>
      </c>
      <c r="P187" s="403"/>
      <c r="Q187" s="402">
        <v>2</v>
      </c>
      <c r="R187" s="398">
        <v>1</v>
      </c>
      <c r="S187" s="398">
        <v>1</v>
      </c>
      <c r="T187" s="397">
        <v>1</v>
      </c>
      <c r="U187" s="401">
        <v>3</v>
      </c>
      <c r="V187" s="400">
        <v>2</v>
      </c>
      <c r="W187" s="400">
        <v>2</v>
      </c>
      <c r="X187" s="399"/>
      <c r="Y187" s="402">
        <v>3</v>
      </c>
      <c r="Z187" s="398">
        <v>0</v>
      </c>
      <c r="AA187" s="398">
        <v>2</v>
      </c>
      <c r="AB187" s="397"/>
      <c r="AC187" s="544"/>
      <c r="AD187" s="401">
        <v>5</v>
      </c>
      <c r="AE187" s="400">
        <v>2</v>
      </c>
      <c r="AF187" s="400">
        <v>3</v>
      </c>
      <c r="AG187" s="399"/>
      <c r="AH187" s="402">
        <v>4</v>
      </c>
      <c r="AI187" s="398">
        <v>0</v>
      </c>
      <c r="AJ187" s="398">
        <v>2</v>
      </c>
      <c r="AK187" s="397"/>
      <c r="AL187" s="401">
        <v>6</v>
      </c>
      <c r="AM187" s="400">
        <v>1</v>
      </c>
      <c r="AN187" s="400">
        <v>3</v>
      </c>
      <c r="AO187" s="399"/>
      <c r="AP187" s="402">
        <v>4</v>
      </c>
      <c r="AQ187" s="398">
        <v>2</v>
      </c>
      <c r="AR187" s="398">
        <v>1</v>
      </c>
      <c r="AS187" s="397"/>
      <c r="AT187" s="401">
        <v>2</v>
      </c>
      <c r="AU187" s="400">
        <v>1</v>
      </c>
      <c r="AV187" s="400">
        <v>1</v>
      </c>
      <c r="AW187" s="399"/>
      <c r="AX187" s="398">
        <v>4</v>
      </c>
      <c r="AY187" s="398">
        <v>2</v>
      </c>
      <c r="AZ187" s="398">
        <v>2</v>
      </c>
      <c r="BA187" s="397"/>
      <c r="BB187" s="544"/>
      <c r="BC187" s="401">
        <v>5</v>
      </c>
      <c r="BD187" s="400">
        <v>1</v>
      </c>
      <c r="BE187" s="400">
        <v>3</v>
      </c>
      <c r="BF187" s="399"/>
      <c r="BG187" s="398">
        <v>5</v>
      </c>
      <c r="BH187" s="398">
        <v>2</v>
      </c>
      <c r="BI187" s="398">
        <v>3</v>
      </c>
      <c r="BJ187" s="450"/>
      <c r="BK187" s="401">
        <v>5</v>
      </c>
      <c r="BL187" s="400">
        <v>1</v>
      </c>
      <c r="BM187" s="400">
        <v>2</v>
      </c>
      <c r="BN187" s="399"/>
      <c r="BO187" s="398">
        <v>3</v>
      </c>
      <c r="BP187" s="398">
        <v>1</v>
      </c>
      <c r="BQ187" s="398">
        <v>1</v>
      </c>
      <c r="BR187" s="450"/>
      <c r="BS187" s="401">
        <v>3</v>
      </c>
      <c r="BT187" s="400">
        <v>0</v>
      </c>
      <c r="BU187" s="400">
        <v>1</v>
      </c>
      <c r="BV187" s="399"/>
    </row>
    <row r="188" spans="1:74">
      <c r="A188" s="664">
        <v>9</v>
      </c>
      <c r="B188" s="700" t="s">
        <v>1224</v>
      </c>
      <c r="C188" s="669" t="str">
        <f t="shared" si="55"/>
        <v>Kyle King</v>
      </c>
      <c r="D188" s="579">
        <f t="shared" si="75"/>
        <v>27</v>
      </c>
      <c r="E188" s="579">
        <f t="shared" si="76"/>
        <v>8</v>
      </c>
      <c r="F188" s="579">
        <f t="shared" si="77"/>
        <v>11</v>
      </c>
      <c r="G188" s="579">
        <f t="shared" si="78"/>
        <v>1</v>
      </c>
      <c r="H188" s="578">
        <f t="shared" si="79"/>
        <v>0.40740740740740738</v>
      </c>
      <c r="I188" s="577">
        <v>2</v>
      </c>
      <c r="J188" s="577">
        <v>1</v>
      </c>
      <c r="K188" s="577">
        <v>1</v>
      </c>
      <c r="L188" s="576"/>
      <c r="M188" s="572">
        <v>1</v>
      </c>
      <c r="N188" s="572">
        <v>0</v>
      </c>
      <c r="O188" s="572">
        <v>0</v>
      </c>
      <c r="P188" s="575"/>
      <c r="Q188" s="574">
        <v>3</v>
      </c>
      <c r="R188" s="570">
        <v>0</v>
      </c>
      <c r="S188" s="570">
        <v>2</v>
      </c>
      <c r="T188" s="569"/>
      <c r="U188" s="274">
        <v>2</v>
      </c>
      <c r="V188" s="239">
        <v>2</v>
      </c>
      <c r="W188" s="239">
        <v>2</v>
      </c>
      <c r="X188" s="269"/>
      <c r="Y188" s="272">
        <v>4</v>
      </c>
      <c r="Z188" s="240">
        <v>1</v>
      </c>
      <c r="AA188" s="240">
        <v>1</v>
      </c>
      <c r="AB188" s="270"/>
      <c r="AC188" s="544"/>
      <c r="AD188" s="573">
        <v>2</v>
      </c>
      <c r="AE188" s="572">
        <v>1</v>
      </c>
      <c r="AF188" s="572">
        <v>2</v>
      </c>
      <c r="AG188" s="571"/>
      <c r="AH188" s="387"/>
      <c r="AI188" s="379"/>
      <c r="AJ188" s="379"/>
      <c r="AK188" s="378"/>
      <c r="AL188" s="573">
        <v>6</v>
      </c>
      <c r="AM188" s="572">
        <v>3</v>
      </c>
      <c r="AN188" s="572">
        <v>3</v>
      </c>
      <c r="AO188" s="571">
        <v>1</v>
      </c>
      <c r="AP188" s="574">
        <v>2</v>
      </c>
      <c r="AQ188" s="570">
        <v>0</v>
      </c>
      <c r="AR188" s="570">
        <v>0</v>
      </c>
      <c r="AS188" s="569"/>
      <c r="AT188" s="274">
        <v>5</v>
      </c>
      <c r="AU188" s="239">
        <v>0</v>
      </c>
      <c r="AV188" s="239">
        <v>0</v>
      </c>
      <c r="AW188" s="269"/>
      <c r="AX188" s="379"/>
      <c r="AY188" s="379"/>
      <c r="AZ188" s="379"/>
      <c r="BA188" s="378"/>
      <c r="BB188" s="544"/>
      <c r="BC188" s="386"/>
      <c r="BD188" s="244"/>
      <c r="BE188" s="244"/>
      <c r="BF188" s="377"/>
      <c r="BG188" s="379"/>
      <c r="BH188" s="379"/>
      <c r="BI188" s="379"/>
      <c r="BJ188" s="453"/>
      <c r="BK188" s="386"/>
      <c r="BL188" s="244"/>
      <c r="BM188" s="244"/>
      <c r="BN188" s="377"/>
      <c r="BO188" s="379"/>
      <c r="BP188" s="379"/>
      <c r="BQ188" s="379"/>
      <c r="BR188" s="453"/>
      <c r="BS188" s="386"/>
      <c r="BT188" s="244"/>
      <c r="BU188" s="244"/>
      <c r="BV188" s="377"/>
    </row>
    <row r="189" spans="1:74">
      <c r="A189" s="668">
        <v>10</v>
      </c>
      <c r="B189" s="699" t="s">
        <v>1205</v>
      </c>
      <c r="C189" s="384" t="str">
        <f t="shared" si="55"/>
        <v>Pat Bevilacqua</v>
      </c>
      <c r="D189" s="586">
        <f t="shared" si="75"/>
        <v>50</v>
      </c>
      <c r="E189" s="586">
        <f t="shared" si="76"/>
        <v>16</v>
      </c>
      <c r="F189" s="586">
        <f t="shared" si="77"/>
        <v>26</v>
      </c>
      <c r="G189" s="586">
        <f t="shared" si="78"/>
        <v>0</v>
      </c>
      <c r="H189" s="585">
        <f t="shared" si="79"/>
        <v>0.52</v>
      </c>
      <c r="I189" s="584">
        <v>3</v>
      </c>
      <c r="J189" s="584">
        <v>2</v>
      </c>
      <c r="K189" s="584">
        <v>2</v>
      </c>
      <c r="L189" s="583"/>
      <c r="M189" s="400">
        <v>4</v>
      </c>
      <c r="N189" s="400">
        <v>0</v>
      </c>
      <c r="O189" s="400">
        <v>1</v>
      </c>
      <c r="P189" s="403"/>
      <c r="Q189" s="402">
        <v>3</v>
      </c>
      <c r="R189" s="398">
        <v>0</v>
      </c>
      <c r="S189" s="398">
        <v>1</v>
      </c>
      <c r="T189" s="397"/>
      <c r="U189" s="401">
        <v>3</v>
      </c>
      <c r="V189" s="400">
        <v>1</v>
      </c>
      <c r="W189" s="400">
        <v>2</v>
      </c>
      <c r="X189" s="399"/>
      <c r="Y189" s="402">
        <v>4</v>
      </c>
      <c r="Z189" s="398">
        <v>1</v>
      </c>
      <c r="AA189" s="398">
        <v>1</v>
      </c>
      <c r="AB189" s="397"/>
      <c r="AC189" s="544"/>
      <c r="AD189" s="401">
        <v>3</v>
      </c>
      <c r="AE189" s="400">
        <v>2</v>
      </c>
      <c r="AF189" s="400">
        <v>2</v>
      </c>
      <c r="AG189" s="399"/>
      <c r="AH189" s="402">
        <v>4</v>
      </c>
      <c r="AI189" s="398">
        <v>1</v>
      </c>
      <c r="AJ189" s="398">
        <v>1</v>
      </c>
      <c r="AK189" s="397"/>
      <c r="AL189" s="401">
        <v>6</v>
      </c>
      <c r="AM189" s="400">
        <v>5</v>
      </c>
      <c r="AN189" s="400">
        <v>5</v>
      </c>
      <c r="AO189" s="399"/>
      <c r="AP189" s="402">
        <v>2</v>
      </c>
      <c r="AQ189" s="398">
        <v>0</v>
      </c>
      <c r="AR189" s="398">
        <v>1</v>
      </c>
      <c r="AS189" s="397"/>
      <c r="AT189" s="401">
        <v>2</v>
      </c>
      <c r="AU189" s="400">
        <v>0</v>
      </c>
      <c r="AV189" s="400">
        <v>1</v>
      </c>
      <c r="AW189" s="399"/>
      <c r="AX189" s="398">
        <v>2</v>
      </c>
      <c r="AY189" s="398">
        <v>1</v>
      </c>
      <c r="AZ189" s="398">
        <v>2</v>
      </c>
      <c r="BA189" s="397"/>
      <c r="BB189" s="544"/>
      <c r="BC189" s="401">
        <v>2</v>
      </c>
      <c r="BD189" s="400">
        <v>0</v>
      </c>
      <c r="BE189" s="400">
        <v>0</v>
      </c>
      <c r="BF189" s="399"/>
      <c r="BG189" s="398">
        <v>2</v>
      </c>
      <c r="BH189" s="398">
        <v>1</v>
      </c>
      <c r="BI189" s="398">
        <v>2</v>
      </c>
      <c r="BJ189" s="450"/>
      <c r="BK189" s="401">
        <v>6</v>
      </c>
      <c r="BL189" s="400">
        <v>1</v>
      </c>
      <c r="BM189" s="400">
        <v>4</v>
      </c>
      <c r="BN189" s="399"/>
      <c r="BO189" s="396"/>
      <c r="BP189" s="396"/>
      <c r="BQ189" s="396"/>
      <c r="BR189" s="449"/>
      <c r="BS189" s="401">
        <v>4</v>
      </c>
      <c r="BT189" s="400">
        <v>1</v>
      </c>
      <c r="BU189" s="400">
        <v>1</v>
      </c>
      <c r="BV189" s="399"/>
    </row>
    <row r="190" spans="1:74">
      <c r="A190" s="664">
        <v>11</v>
      </c>
      <c r="B190" s="700" t="s">
        <v>167</v>
      </c>
      <c r="C190" s="669" t="str">
        <f t="shared" si="55"/>
        <v>Ryan Caddick</v>
      </c>
      <c r="D190" s="579">
        <f t="shared" si="75"/>
        <v>54</v>
      </c>
      <c r="E190" s="579">
        <f t="shared" si="76"/>
        <v>27</v>
      </c>
      <c r="F190" s="579">
        <f t="shared" si="77"/>
        <v>39</v>
      </c>
      <c r="G190" s="579">
        <f t="shared" si="78"/>
        <v>2</v>
      </c>
      <c r="H190" s="578">
        <f t="shared" si="79"/>
        <v>0.72222222222222221</v>
      </c>
      <c r="I190" s="592"/>
      <c r="J190" s="592"/>
      <c r="K190" s="592"/>
      <c r="L190" s="591"/>
      <c r="M190" s="244"/>
      <c r="N190" s="244"/>
      <c r="O190" s="244"/>
      <c r="P190" s="290"/>
      <c r="Q190" s="272">
        <v>2</v>
      </c>
      <c r="R190" s="240">
        <v>1</v>
      </c>
      <c r="S190" s="240">
        <v>1</v>
      </c>
      <c r="T190" s="270"/>
      <c r="U190" s="573">
        <v>3</v>
      </c>
      <c r="V190" s="572">
        <v>0</v>
      </c>
      <c r="W190" s="572">
        <v>1</v>
      </c>
      <c r="X190" s="571"/>
      <c r="Y190" s="272">
        <v>2</v>
      </c>
      <c r="Z190" s="240">
        <v>1</v>
      </c>
      <c r="AA190" s="240">
        <v>2</v>
      </c>
      <c r="AB190" s="270"/>
      <c r="AC190" s="544"/>
      <c r="AD190" s="274">
        <v>2</v>
      </c>
      <c r="AE190" s="239">
        <v>0</v>
      </c>
      <c r="AF190" s="239">
        <v>1</v>
      </c>
      <c r="AG190" s="269"/>
      <c r="AH190" s="272">
        <v>4</v>
      </c>
      <c r="AI190" s="240">
        <v>2</v>
      </c>
      <c r="AJ190" s="240">
        <v>3</v>
      </c>
      <c r="AK190" s="270">
        <v>1</v>
      </c>
      <c r="AL190" s="274">
        <v>5</v>
      </c>
      <c r="AM190" s="239">
        <v>4</v>
      </c>
      <c r="AN190" s="239">
        <v>4</v>
      </c>
      <c r="AO190" s="269">
        <v>1</v>
      </c>
      <c r="AP190" s="272">
        <v>4</v>
      </c>
      <c r="AQ190" s="240">
        <v>3</v>
      </c>
      <c r="AR190" s="240">
        <v>4</v>
      </c>
      <c r="AS190" s="270"/>
      <c r="AT190" s="274">
        <v>4</v>
      </c>
      <c r="AU190" s="239">
        <v>1</v>
      </c>
      <c r="AV190" s="239">
        <v>4</v>
      </c>
      <c r="AW190" s="269"/>
      <c r="AX190" s="240">
        <v>4</v>
      </c>
      <c r="AY190" s="240">
        <v>0</v>
      </c>
      <c r="AZ190" s="240">
        <v>3</v>
      </c>
      <c r="BA190" s="270"/>
      <c r="BB190" s="544"/>
      <c r="BC190" s="573">
        <v>5</v>
      </c>
      <c r="BD190" s="572">
        <v>2</v>
      </c>
      <c r="BE190" s="572">
        <v>3</v>
      </c>
      <c r="BF190" s="571"/>
      <c r="BG190" s="240">
        <v>5</v>
      </c>
      <c r="BH190" s="240">
        <v>1</v>
      </c>
      <c r="BI190" s="240">
        <v>3</v>
      </c>
      <c r="BJ190" s="303"/>
      <c r="BK190" s="274">
        <v>5</v>
      </c>
      <c r="BL190" s="239">
        <v>4</v>
      </c>
      <c r="BM190" s="239">
        <v>3</v>
      </c>
      <c r="BN190" s="269"/>
      <c r="BO190" s="570">
        <v>4</v>
      </c>
      <c r="BP190" s="570">
        <v>5</v>
      </c>
      <c r="BQ190" s="570">
        <v>4</v>
      </c>
      <c r="BR190" s="634"/>
      <c r="BS190" s="573">
        <v>5</v>
      </c>
      <c r="BT190" s="572">
        <v>3</v>
      </c>
      <c r="BU190" s="572">
        <v>3</v>
      </c>
      <c r="BV190" s="571"/>
    </row>
    <row r="191" spans="1:74">
      <c r="A191" s="668">
        <v>12</v>
      </c>
      <c r="B191" s="1527" t="s">
        <v>1670</v>
      </c>
      <c r="C191" s="384" t="str">
        <f t="shared" si="55"/>
        <v>Kurt Nueske</v>
      </c>
      <c r="D191" s="586">
        <f t="shared" si="75"/>
        <v>44</v>
      </c>
      <c r="E191" s="586">
        <f t="shared" si="76"/>
        <v>13</v>
      </c>
      <c r="F191" s="586">
        <f t="shared" si="77"/>
        <v>21</v>
      </c>
      <c r="G191" s="586">
        <f t="shared" si="78"/>
        <v>2</v>
      </c>
      <c r="H191" s="585">
        <f t="shared" si="79"/>
        <v>0.47727272727272729</v>
      </c>
      <c r="I191" s="584">
        <v>2</v>
      </c>
      <c r="J191" s="584">
        <v>2</v>
      </c>
      <c r="K191" s="584">
        <v>1</v>
      </c>
      <c r="L191" s="583"/>
      <c r="M191" s="400">
        <v>3</v>
      </c>
      <c r="N191" s="400">
        <v>0</v>
      </c>
      <c r="O191" s="400">
        <v>0</v>
      </c>
      <c r="P191" s="403"/>
      <c r="Q191" s="402">
        <v>2</v>
      </c>
      <c r="R191" s="398">
        <v>0</v>
      </c>
      <c r="S191" s="398">
        <v>0</v>
      </c>
      <c r="T191" s="397"/>
      <c r="U191" s="401">
        <v>1</v>
      </c>
      <c r="V191" s="400">
        <v>2</v>
      </c>
      <c r="W191" s="400">
        <v>1</v>
      </c>
      <c r="X191" s="399"/>
      <c r="Y191" s="402">
        <v>2</v>
      </c>
      <c r="Z191" s="398">
        <v>0</v>
      </c>
      <c r="AA191" s="398">
        <v>1</v>
      </c>
      <c r="AB191" s="397"/>
      <c r="AC191" s="544"/>
      <c r="AD191" s="401">
        <v>3</v>
      </c>
      <c r="AE191" s="400">
        <v>1</v>
      </c>
      <c r="AF191" s="400">
        <v>2</v>
      </c>
      <c r="AG191" s="399"/>
      <c r="AH191" s="408"/>
      <c r="AI191" s="396"/>
      <c r="AJ191" s="396"/>
      <c r="AK191" s="395"/>
      <c r="AL191" s="401">
        <v>5</v>
      </c>
      <c r="AM191" s="400">
        <v>1</v>
      </c>
      <c r="AN191" s="400">
        <v>3</v>
      </c>
      <c r="AO191" s="399"/>
      <c r="AP191" s="402">
        <v>3</v>
      </c>
      <c r="AQ191" s="398">
        <v>1</v>
      </c>
      <c r="AR191" s="398">
        <v>2</v>
      </c>
      <c r="AS191" s="397">
        <v>1</v>
      </c>
      <c r="AT191" s="401">
        <v>4</v>
      </c>
      <c r="AU191" s="400">
        <v>2</v>
      </c>
      <c r="AV191" s="400">
        <v>3</v>
      </c>
      <c r="AW191" s="399"/>
      <c r="AX191" s="398">
        <v>4</v>
      </c>
      <c r="AY191" s="398">
        <v>1</v>
      </c>
      <c r="AZ191" s="398">
        <v>3</v>
      </c>
      <c r="BA191" s="397"/>
      <c r="BB191" s="544"/>
      <c r="BC191" s="401">
        <v>4</v>
      </c>
      <c r="BD191" s="400">
        <v>2</v>
      </c>
      <c r="BE191" s="400">
        <v>2</v>
      </c>
      <c r="BF191" s="399">
        <v>1</v>
      </c>
      <c r="BG191" s="398">
        <v>3</v>
      </c>
      <c r="BH191" s="398">
        <v>1</v>
      </c>
      <c r="BI191" s="398">
        <v>1</v>
      </c>
      <c r="BJ191" s="450"/>
      <c r="BK191" s="401">
        <v>4</v>
      </c>
      <c r="BL191" s="400">
        <v>0</v>
      </c>
      <c r="BM191" s="400">
        <v>2</v>
      </c>
      <c r="BN191" s="399"/>
      <c r="BO191" s="398">
        <v>4</v>
      </c>
      <c r="BP191" s="398">
        <v>0</v>
      </c>
      <c r="BQ191" s="398">
        <v>0</v>
      </c>
      <c r="BR191" s="450"/>
      <c r="BS191" s="407"/>
      <c r="BT191" s="394"/>
      <c r="BU191" s="394"/>
      <c r="BV191" s="393"/>
    </row>
    <row r="192" spans="1:74">
      <c r="A192" s="664">
        <v>13</v>
      </c>
      <c r="B192" s="698" t="s">
        <v>1332</v>
      </c>
      <c r="C192" s="1454" t="str">
        <f t="shared" si="55"/>
        <v>Mike Anderson</v>
      </c>
      <c r="D192" s="579">
        <f t="shared" si="75"/>
        <v>58</v>
      </c>
      <c r="E192" s="579">
        <f t="shared" si="76"/>
        <v>19</v>
      </c>
      <c r="F192" s="579">
        <f t="shared" si="77"/>
        <v>27</v>
      </c>
      <c r="G192" s="579">
        <f t="shared" si="78"/>
        <v>0</v>
      </c>
      <c r="H192" s="578">
        <f t="shared" si="79"/>
        <v>0.46551724137931033</v>
      </c>
      <c r="I192" s="577">
        <v>3</v>
      </c>
      <c r="J192" s="577">
        <v>2</v>
      </c>
      <c r="K192" s="577">
        <v>1</v>
      </c>
      <c r="L192" s="576"/>
      <c r="M192" s="572">
        <v>4</v>
      </c>
      <c r="N192" s="572">
        <v>1</v>
      </c>
      <c r="O192" s="572">
        <v>3</v>
      </c>
      <c r="P192" s="575"/>
      <c r="Q192" s="574">
        <v>2</v>
      </c>
      <c r="R192" s="570">
        <v>1</v>
      </c>
      <c r="S192" s="570">
        <v>1</v>
      </c>
      <c r="T192" s="569"/>
      <c r="U192" s="573">
        <v>4</v>
      </c>
      <c r="V192" s="572">
        <v>3</v>
      </c>
      <c r="W192" s="572">
        <v>3</v>
      </c>
      <c r="X192" s="571"/>
      <c r="Y192" s="574">
        <v>2</v>
      </c>
      <c r="Z192" s="570">
        <v>0</v>
      </c>
      <c r="AA192" s="570">
        <v>0</v>
      </c>
      <c r="AB192" s="569"/>
      <c r="AC192" s="544"/>
      <c r="AD192" s="573">
        <v>5</v>
      </c>
      <c r="AE192" s="572">
        <v>3</v>
      </c>
      <c r="AF192" s="572">
        <v>3</v>
      </c>
      <c r="AG192" s="571"/>
      <c r="AH192" s="574">
        <v>4</v>
      </c>
      <c r="AI192" s="570">
        <v>1</v>
      </c>
      <c r="AJ192" s="570">
        <v>2</v>
      </c>
      <c r="AK192" s="569"/>
      <c r="AL192" s="386"/>
      <c r="AM192" s="244"/>
      <c r="AN192" s="244"/>
      <c r="AO192" s="377"/>
      <c r="AP192" s="574">
        <v>5</v>
      </c>
      <c r="AQ192" s="570">
        <v>2</v>
      </c>
      <c r="AR192" s="570">
        <v>2</v>
      </c>
      <c r="AS192" s="569"/>
      <c r="AT192" s="573">
        <v>5</v>
      </c>
      <c r="AU192" s="572">
        <v>0</v>
      </c>
      <c r="AV192" s="572">
        <v>1</v>
      </c>
      <c r="AW192" s="571"/>
      <c r="AX192" s="570">
        <v>5</v>
      </c>
      <c r="AY192" s="570">
        <v>0</v>
      </c>
      <c r="AZ192" s="570">
        <v>1</v>
      </c>
      <c r="BA192" s="569"/>
      <c r="BB192" s="544"/>
      <c r="BC192" s="573">
        <v>5</v>
      </c>
      <c r="BD192" s="572">
        <v>1</v>
      </c>
      <c r="BE192" s="572">
        <v>2</v>
      </c>
      <c r="BF192" s="571"/>
      <c r="BG192" s="570">
        <v>4</v>
      </c>
      <c r="BH192" s="570">
        <v>1</v>
      </c>
      <c r="BI192" s="570">
        <v>2</v>
      </c>
      <c r="BJ192" s="634"/>
      <c r="BK192" s="386"/>
      <c r="BL192" s="244"/>
      <c r="BM192" s="244"/>
      <c r="BN192" s="377"/>
      <c r="BO192" s="570">
        <v>5</v>
      </c>
      <c r="BP192" s="570">
        <v>2</v>
      </c>
      <c r="BQ192" s="570">
        <v>3</v>
      </c>
      <c r="BR192" s="634"/>
      <c r="BS192" s="573">
        <v>5</v>
      </c>
      <c r="BT192" s="572">
        <v>2</v>
      </c>
      <c r="BU192" s="572">
        <v>3</v>
      </c>
      <c r="BV192" s="571"/>
    </row>
    <row r="193" spans="1:74" s="618" customFormat="1">
      <c r="A193" s="668">
        <v>14</v>
      </c>
      <c r="B193" s="697" t="s">
        <v>1331</v>
      </c>
      <c r="C193" s="1500" t="str">
        <f t="shared" si="55"/>
        <v>Chris Cole</v>
      </c>
      <c r="D193" s="586">
        <f t="shared" si="75"/>
        <v>17</v>
      </c>
      <c r="E193" s="586">
        <f t="shared" si="76"/>
        <v>6</v>
      </c>
      <c r="F193" s="586">
        <f t="shared" si="77"/>
        <v>10</v>
      </c>
      <c r="G193" s="586">
        <f t="shared" si="78"/>
        <v>0</v>
      </c>
      <c r="H193" s="585">
        <f t="shared" si="79"/>
        <v>0.58823529411764708</v>
      </c>
      <c r="I193" s="696"/>
      <c r="J193" s="696"/>
      <c r="K193" s="696"/>
      <c r="L193" s="695"/>
      <c r="M193" s="441"/>
      <c r="N193" s="441"/>
      <c r="O193" s="441"/>
      <c r="P193" s="635"/>
      <c r="Q193" s="694"/>
      <c r="R193" s="436"/>
      <c r="S193" s="436"/>
      <c r="T193" s="435"/>
      <c r="U193" s="537"/>
      <c r="V193" s="441"/>
      <c r="W193" s="441"/>
      <c r="X193" s="440"/>
      <c r="Y193" s="694"/>
      <c r="Z193" s="436"/>
      <c r="AA193" s="436"/>
      <c r="AB193" s="435"/>
      <c r="AC193" s="544"/>
      <c r="AD193" s="537"/>
      <c r="AE193" s="441"/>
      <c r="AF193" s="441"/>
      <c r="AG193" s="440"/>
      <c r="AH193" s="694"/>
      <c r="AI193" s="436"/>
      <c r="AJ193" s="436"/>
      <c r="AK193" s="435"/>
      <c r="AL193" s="537"/>
      <c r="AM193" s="441"/>
      <c r="AN193" s="441"/>
      <c r="AO193" s="440"/>
      <c r="AP193" s="694"/>
      <c r="AQ193" s="436"/>
      <c r="AR193" s="436"/>
      <c r="AS193" s="435"/>
      <c r="AT193" s="537"/>
      <c r="AU193" s="441"/>
      <c r="AV193" s="441"/>
      <c r="AW193" s="440" t="s">
        <v>1330</v>
      </c>
      <c r="AX193" s="235">
        <v>2</v>
      </c>
      <c r="AY193" s="235">
        <v>2</v>
      </c>
      <c r="AZ193" s="235">
        <v>2</v>
      </c>
      <c r="BA193" s="281"/>
      <c r="BB193" s="622"/>
      <c r="BC193" s="284"/>
      <c r="BD193" s="234"/>
      <c r="BE193" s="234"/>
      <c r="BF193" s="280"/>
      <c r="BG193" s="235">
        <v>2</v>
      </c>
      <c r="BH193" s="235">
        <v>1</v>
      </c>
      <c r="BI193" s="235">
        <v>2</v>
      </c>
      <c r="BJ193" s="304"/>
      <c r="BK193" s="284">
        <v>5</v>
      </c>
      <c r="BL193" s="234">
        <v>2</v>
      </c>
      <c r="BM193" s="234">
        <v>3</v>
      </c>
      <c r="BN193" s="280"/>
      <c r="BO193" s="235">
        <v>4</v>
      </c>
      <c r="BP193" s="235">
        <v>0</v>
      </c>
      <c r="BQ193" s="235">
        <v>1</v>
      </c>
      <c r="BR193" s="304"/>
      <c r="BS193" s="284">
        <v>4</v>
      </c>
      <c r="BT193" s="234">
        <v>1</v>
      </c>
      <c r="BU193" s="234">
        <v>2</v>
      </c>
      <c r="BV193" s="280"/>
    </row>
    <row r="194" spans="1:74" s="618" customFormat="1" ht="13.8" thickBot="1">
      <c r="A194" s="693">
        <v>15</v>
      </c>
      <c r="B194" s="692" t="s">
        <v>1329</v>
      </c>
      <c r="C194" s="1252" t="str">
        <f t="shared" si="55"/>
        <v>Steve Garver</v>
      </c>
      <c r="D194" s="691">
        <f t="shared" si="75"/>
        <v>83</v>
      </c>
      <c r="E194" s="691">
        <f t="shared" si="76"/>
        <v>29</v>
      </c>
      <c r="F194" s="691">
        <f t="shared" si="77"/>
        <v>48</v>
      </c>
      <c r="G194" s="691">
        <f t="shared" si="78"/>
        <v>6</v>
      </c>
      <c r="H194" s="690">
        <f t="shared" si="79"/>
        <v>0.57831325301204817</v>
      </c>
      <c r="I194" s="689">
        <v>6</v>
      </c>
      <c r="J194" s="689">
        <v>2</v>
      </c>
      <c r="K194" s="689">
        <v>3</v>
      </c>
      <c r="L194" s="688">
        <v>1</v>
      </c>
      <c r="M194" s="687">
        <v>5</v>
      </c>
      <c r="N194" s="686">
        <v>1</v>
      </c>
      <c r="O194" s="686">
        <v>4</v>
      </c>
      <c r="P194" s="685"/>
      <c r="Q194" s="680">
        <v>5</v>
      </c>
      <c r="R194" s="679">
        <v>2</v>
      </c>
      <c r="S194" s="679">
        <v>4</v>
      </c>
      <c r="T194" s="678">
        <v>1</v>
      </c>
      <c r="U194" s="677">
        <v>6</v>
      </c>
      <c r="V194" s="676">
        <v>1</v>
      </c>
      <c r="W194" s="676">
        <v>3</v>
      </c>
      <c r="X194" s="675"/>
      <c r="Y194" s="680">
        <v>5</v>
      </c>
      <c r="Z194" s="679">
        <v>0</v>
      </c>
      <c r="AA194" s="679">
        <v>1</v>
      </c>
      <c r="AB194" s="678"/>
      <c r="AC194" s="684"/>
      <c r="AD194" s="683">
        <v>4</v>
      </c>
      <c r="AE194" s="682">
        <v>2</v>
      </c>
      <c r="AF194" s="682">
        <v>4</v>
      </c>
      <c r="AG194" s="681"/>
      <c r="AH194" s="680">
        <v>5</v>
      </c>
      <c r="AI194" s="679">
        <v>0</v>
      </c>
      <c r="AJ194" s="679">
        <v>2</v>
      </c>
      <c r="AK194" s="678"/>
      <c r="AL194" s="677">
        <v>7</v>
      </c>
      <c r="AM194" s="676">
        <v>4</v>
      </c>
      <c r="AN194" s="676">
        <v>5</v>
      </c>
      <c r="AO194" s="675">
        <v>2</v>
      </c>
      <c r="AP194" s="680">
        <v>5</v>
      </c>
      <c r="AQ194" s="679">
        <v>1</v>
      </c>
      <c r="AR194" s="679">
        <v>3</v>
      </c>
      <c r="AS194" s="678"/>
      <c r="AT194" s="677">
        <v>5</v>
      </c>
      <c r="AU194" s="676">
        <v>1</v>
      </c>
      <c r="AV194" s="676">
        <v>1</v>
      </c>
      <c r="AW194" s="675"/>
      <c r="AX194" s="570">
        <v>5</v>
      </c>
      <c r="AY194" s="570">
        <v>3</v>
      </c>
      <c r="AZ194" s="570">
        <v>3</v>
      </c>
      <c r="BA194" s="569"/>
      <c r="BB194" s="544"/>
      <c r="BC194" s="573">
        <v>5</v>
      </c>
      <c r="BD194" s="572">
        <v>1</v>
      </c>
      <c r="BE194" s="572">
        <v>2</v>
      </c>
      <c r="BF194" s="571"/>
      <c r="BG194" s="570">
        <v>5</v>
      </c>
      <c r="BH194" s="570">
        <v>2</v>
      </c>
      <c r="BI194" s="570">
        <v>3</v>
      </c>
      <c r="BJ194" s="634"/>
      <c r="BK194" s="573">
        <v>6</v>
      </c>
      <c r="BL194" s="572">
        <v>2</v>
      </c>
      <c r="BM194" s="572">
        <v>2</v>
      </c>
      <c r="BN194" s="571"/>
      <c r="BO194" s="570">
        <v>4</v>
      </c>
      <c r="BP194" s="570">
        <v>3</v>
      </c>
      <c r="BQ194" s="570">
        <v>4</v>
      </c>
      <c r="BR194" s="634">
        <v>2</v>
      </c>
      <c r="BS194" s="573">
        <v>5</v>
      </c>
      <c r="BT194" s="572">
        <v>4</v>
      </c>
      <c r="BU194" s="572">
        <v>4</v>
      </c>
      <c r="BV194" s="571"/>
    </row>
    <row r="195" spans="1:74" ht="13.8" thickBot="1">
      <c r="A195" s="540"/>
      <c r="B195" s="555" t="s">
        <v>29</v>
      </c>
      <c r="C195" s="555" t="str">
        <f t="shared" si="55"/>
        <v>Hoffman</v>
      </c>
      <c r="D195" s="554">
        <f>SUM(D180:D194)</f>
        <v>844</v>
      </c>
      <c r="E195" s="553">
        <f>SUM(E180:E194)</f>
        <v>310</v>
      </c>
      <c r="F195" s="553">
        <f>SUM(F180:F194)</f>
        <v>483</v>
      </c>
      <c r="G195" s="553">
        <f>SUM(G180:G194)</f>
        <v>28</v>
      </c>
      <c r="H195" s="552">
        <f t="shared" si="79"/>
        <v>0.57227488151658767</v>
      </c>
      <c r="I195" s="548">
        <f t="shared" ref="I195:AB195" si="80">SUM(I180:I194)</f>
        <v>63</v>
      </c>
      <c r="J195" s="548">
        <f t="shared" si="80"/>
        <v>33</v>
      </c>
      <c r="K195" s="548">
        <f t="shared" si="80"/>
        <v>39</v>
      </c>
      <c r="L195" s="547">
        <f t="shared" si="80"/>
        <v>1</v>
      </c>
      <c r="M195" s="546">
        <f t="shared" si="80"/>
        <v>43</v>
      </c>
      <c r="N195" s="546">
        <f t="shared" si="80"/>
        <v>12</v>
      </c>
      <c r="O195" s="546">
        <f t="shared" si="80"/>
        <v>24</v>
      </c>
      <c r="P195" s="551">
        <f t="shared" si="80"/>
        <v>0</v>
      </c>
      <c r="Q195" s="550">
        <f t="shared" si="80"/>
        <v>57</v>
      </c>
      <c r="R195" s="548">
        <f t="shared" si="80"/>
        <v>24</v>
      </c>
      <c r="S195" s="548">
        <f t="shared" si="80"/>
        <v>35</v>
      </c>
      <c r="T195" s="547">
        <f t="shared" si="80"/>
        <v>7</v>
      </c>
      <c r="U195" s="546">
        <f t="shared" si="80"/>
        <v>55</v>
      </c>
      <c r="V195" s="546">
        <f t="shared" si="80"/>
        <v>31</v>
      </c>
      <c r="W195" s="546">
        <f t="shared" si="80"/>
        <v>35</v>
      </c>
      <c r="X195" s="545">
        <f t="shared" si="80"/>
        <v>4</v>
      </c>
      <c r="Y195" s="548">
        <f t="shared" si="80"/>
        <v>51</v>
      </c>
      <c r="Z195" s="548">
        <f t="shared" si="80"/>
        <v>10</v>
      </c>
      <c r="AA195" s="548">
        <f t="shared" si="80"/>
        <v>25</v>
      </c>
      <c r="AB195" s="547">
        <f t="shared" si="80"/>
        <v>0</v>
      </c>
      <c r="AC195" s="544"/>
      <c r="AD195" s="617">
        <f t="shared" ref="AD195:BA195" si="81">SUM(AD180:AD194)</f>
        <v>53</v>
      </c>
      <c r="AE195" s="616">
        <f t="shared" si="81"/>
        <v>18</v>
      </c>
      <c r="AF195" s="616">
        <f t="shared" si="81"/>
        <v>30</v>
      </c>
      <c r="AG195" s="615">
        <f t="shared" si="81"/>
        <v>0</v>
      </c>
      <c r="AH195" s="548">
        <f t="shared" si="81"/>
        <v>49</v>
      </c>
      <c r="AI195" s="548">
        <f t="shared" si="81"/>
        <v>12</v>
      </c>
      <c r="AJ195" s="548">
        <f t="shared" si="81"/>
        <v>23</v>
      </c>
      <c r="AK195" s="547">
        <f t="shared" si="81"/>
        <v>3</v>
      </c>
      <c r="AL195" s="546">
        <f t="shared" si="81"/>
        <v>66</v>
      </c>
      <c r="AM195" s="546">
        <f t="shared" si="81"/>
        <v>34</v>
      </c>
      <c r="AN195" s="546">
        <f t="shared" si="81"/>
        <v>41</v>
      </c>
      <c r="AO195" s="545">
        <f t="shared" si="81"/>
        <v>5</v>
      </c>
      <c r="AP195" s="548">
        <f t="shared" si="81"/>
        <v>51</v>
      </c>
      <c r="AQ195" s="548">
        <f t="shared" si="81"/>
        <v>16</v>
      </c>
      <c r="AR195" s="548">
        <f t="shared" si="81"/>
        <v>26</v>
      </c>
      <c r="AS195" s="547">
        <f t="shared" si="81"/>
        <v>1</v>
      </c>
      <c r="AT195" s="546">
        <f t="shared" si="81"/>
        <v>49</v>
      </c>
      <c r="AU195" s="546">
        <f t="shared" si="81"/>
        <v>10</v>
      </c>
      <c r="AV195" s="546">
        <f t="shared" si="81"/>
        <v>24</v>
      </c>
      <c r="AW195" s="545">
        <f t="shared" si="81"/>
        <v>1</v>
      </c>
      <c r="AX195" s="543">
        <f t="shared" si="81"/>
        <v>50</v>
      </c>
      <c r="AY195" s="542">
        <f t="shared" si="81"/>
        <v>16</v>
      </c>
      <c r="AZ195" s="542">
        <f t="shared" si="81"/>
        <v>31</v>
      </c>
      <c r="BA195" s="541">
        <f t="shared" si="81"/>
        <v>2</v>
      </c>
      <c r="BB195" s="544"/>
      <c r="BC195" s="543">
        <f t="shared" ref="BC195:BV195" si="82">SUM(BC180:BC194)</f>
        <v>52</v>
      </c>
      <c r="BD195" s="542">
        <f t="shared" si="82"/>
        <v>15</v>
      </c>
      <c r="BE195" s="542">
        <f t="shared" si="82"/>
        <v>26</v>
      </c>
      <c r="BF195" s="541">
        <f t="shared" si="82"/>
        <v>2</v>
      </c>
      <c r="BG195" s="543">
        <f t="shared" si="82"/>
        <v>48</v>
      </c>
      <c r="BH195" s="542">
        <f t="shared" si="82"/>
        <v>15</v>
      </c>
      <c r="BI195" s="542">
        <f t="shared" si="82"/>
        <v>29</v>
      </c>
      <c r="BJ195" s="541">
        <f t="shared" si="82"/>
        <v>0</v>
      </c>
      <c r="BK195" s="543">
        <f t="shared" si="82"/>
        <v>57</v>
      </c>
      <c r="BL195" s="542">
        <f t="shared" si="82"/>
        <v>25</v>
      </c>
      <c r="BM195" s="542">
        <f t="shared" si="82"/>
        <v>36</v>
      </c>
      <c r="BN195" s="541">
        <f t="shared" si="82"/>
        <v>0</v>
      </c>
      <c r="BO195" s="543">
        <f t="shared" si="82"/>
        <v>50</v>
      </c>
      <c r="BP195" s="542">
        <f t="shared" si="82"/>
        <v>18</v>
      </c>
      <c r="BQ195" s="542">
        <f t="shared" si="82"/>
        <v>30</v>
      </c>
      <c r="BR195" s="541">
        <f t="shared" si="82"/>
        <v>2</v>
      </c>
      <c r="BS195" s="543">
        <f t="shared" si="82"/>
        <v>50</v>
      </c>
      <c r="BT195" s="542">
        <f t="shared" si="82"/>
        <v>21</v>
      </c>
      <c r="BU195" s="542">
        <f t="shared" si="82"/>
        <v>29</v>
      </c>
      <c r="BV195" s="541">
        <f t="shared" si="82"/>
        <v>0</v>
      </c>
    </row>
    <row r="196" spans="1:74" ht="16.2" thickBot="1">
      <c r="A196" s="540"/>
      <c r="B196" s="540"/>
      <c r="C196" s="540" t="str">
        <f t="shared" ref="C196:C234" si="83">TRIM(B196)</f>
        <v/>
      </c>
      <c r="D196" s="1916" t="s">
        <v>1296</v>
      </c>
      <c r="E196" s="1917"/>
      <c r="F196" s="1917"/>
      <c r="G196" s="1917"/>
      <c r="H196" s="1918"/>
      <c r="I196" s="1909">
        <v>13</v>
      </c>
      <c r="J196" s="1910"/>
      <c r="K196" s="1910"/>
      <c r="L196" s="1911"/>
      <c r="M196" s="1909">
        <v>12.5</v>
      </c>
      <c r="N196" s="1910"/>
      <c r="O196" s="1910"/>
      <c r="P196" s="1911"/>
      <c r="Q196" s="1909">
        <v>12.66</v>
      </c>
      <c r="R196" s="1910"/>
      <c r="S196" s="1910"/>
      <c r="T196" s="1911"/>
      <c r="U196" s="1909">
        <v>13</v>
      </c>
      <c r="V196" s="1910"/>
      <c r="W196" s="1910"/>
      <c r="X196" s="1911"/>
      <c r="Y196" s="1909">
        <v>13</v>
      </c>
      <c r="Z196" s="1910"/>
      <c r="AA196" s="1910"/>
      <c r="AB196" s="1911"/>
      <c r="AC196" s="539"/>
      <c r="AD196" s="1926">
        <v>13</v>
      </c>
      <c r="AE196" s="1910"/>
      <c r="AF196" s="1910"/>
      <c r="AG196" s="1911"/>
      <c r="AH196" s="1909">
        <v>12.7</v>
      </c>
      <c r="AI196" s="1910"/>
      <c r="AJ196" s="1910"/>
      <c r="AK196" s="1911"/>
      <c r="AL196" s="1975">
        <v>12.7</v>
      </c>
      <c r="AM196" s="1976"/>
      <c r="AN196" s="1976"/>
      <c r="AO196" s="1977"/>
      <c r="AP196" s="1909">
        <v>12.75</v>
      </c>
      <c r="AQ196" s="1910"/>
      <c r="AR196" s="1910"/>
      <c r="AS196" s="1911"/>
      <c r="AT196" s="1909">
        <v>12.9</v>
      </c>
      <c r="AU196" s="1910"/>
      <c r="AV196" s="1910"/>
      <c r="AW196" s="1911"/>
      <c r="AX196" s="1909">
        <v>12.5</v>
      </c>
      <c r="AY196" s="1910"/>
      <c r="AZ196" s="1910"/>
      <c r="BA196" s="1911"/>
      <c r="BB196" s="539"/>
      <c r="BC196" s="1926">
        <v>12.8</v>
      </c>
      <c r="BD196" s="1910"/>
      <c r="BE196" s="1910"/>
      <c r="BF196" s="1911"/>
      <c r="BG196" s="1909">
        <v>12.7</v>
      </c>
      <c r="BH196" s="1910"/>
      <c r="BI196" s="1910"/>
      <c r="BJ196" s="1911"/>
      <c r="BK196" s="1909">
        <v>12.6</v>
      </c>
      <c r="BL196" s="1910"/>
      <c r="BM196" s="1910"/>
      <c r="BN196" s="1911"/>
      <c r="BO196" s="1909">
        <v>12.5</v>
      </c>
      <c r="BP196" s="1910"/>
      <c r="BQ196" s="1910"/>
      <c r="BR196" s="1911"/>
      <c r="BS196" s="1962">
        <v>12.5</v>
      </c>
      <c r="BT196" s="1963"/>
      <c r="BU196" s="1963"/>
      <c r="BV196" s="1964"/>
    </row>
    <row r="197" spans="1:74" ht="13.8" thickBot="1">
      <c r="A197" s="540"/>
      <c r="B197" s="540"/>
      <c r="C197" s="540" t="str">
        <f t="shared" si="83"/>
        <v/>
      </c>
      <c r="D197" s="540"/>
      <c r="E197" s="540"/>
      <c r="F197" s="540"/>
      <c r="G197" s="540"/>
      <c r="H197" s="540"/>
      <c r="I197" s="540"/>
      <c r="J197" s="540"/>
      <c r="K197" s="540"/>
      <c r="L197" s="540"/>
      <c r="M197" s="540"/>
      <c r="N197" s="540"/>
      <c r="O197" s="540"/>
      <c r="P197" s="540"/>
      <c r="Q197" s="540"/>
      <c r="R197" s="540"/>
      <c r="S197" s="540"/>
      <c r="T197" s="540"/>
      <c r="U197" s="540"/>
      <c r="V197" s="540"/>
      <c r="W197" s="540"/>
      <c r="X197" s="540"/>
      <c r="Y197" s="540"/>
      <c r="Z197" s="540"/>
      <c r="AA197" s="540"/>
      <c r="AB197" s="540"/>
      <c r="AC197" s="610"/>
      <c r="AD197" s="540"/>
      <c r="AE197" s="540"/>
      <c r="AF197" s="540"/>
      <c r="AG197" s="540"/>
      <c r="AH197" s="540"/>
      <c r="AI197" s="540"/>
      <c r="AJ197" s="540"/>
      <c r="AK197" s="540"/>
      <c r="AL197" s="540"/>
      <c r="AM197" s="540"/>
      <c r="AN197" s="540"/>
      <c r="AO197" s="540"/>
      <c r="AP197" s="540"/>
      <c r="AQ197" s="540"/>
      <c r="AR197" s="540"/>
      <c r="AS197" s="540"/>
      <c r="AT197" s="540"/>
      <c r="AU197" s="540"/>
      <c r="AV197" s="540"/>
      <c r="AW197" s="540"/>
      <c r="AX197" s="540"/>
      <c r="AY197" s="540"/>
      <c r="AZ197" s="540"/>
      <c r="BA197" s="540"/>
      <c r="BB197" s="610"/>
      <c r="BC197" s="540"/>
      <c r="BD197" s="540"/>
      <c r="BE197" s="540"/>
      <c r="BF197" s="540"/>
      <c r="BG197" s="540"/>
      <c r="BH197" s="540"/>
      <c r="BI197" s="540"/>
      <c r="BJ197" s="540"/>
      <c r="BK197" s="540"/>
      <c r="BL197" s="540"/>
      <c r="BM197" s="540"/>
      <c r="BN197" s="540"/>
      <c r="BO197" s="540"/>
      <c r="BP197" s="540"/>
      <c r="BQ197" s="540"/>
      <c r="BR197" s="540"/>
      <c r="BS197" s="540"/>
      <c r="BT197" s="540"/>
      <c r="BU197" s="540"/>
      <c r="BV197" s="540"/>
    </row>
    <row r="198" spans="1:74" ht="23.4" thickBot="1">
      <c r="A198" s="1950">
        <v>11</v>
      </c>
      <c r="B198" s="1940" t="s">
        <v>16</v>
      </c>
      <c r="C198" s="1276" t="str">
        <f t="shared" si="83"/>
        <v>Davenport</v>
      </c>
      <c r="D198" s="1913">
        <v>2010</v>
      </c>
      <c r="E198" s="1914"/>
      <c r="F198" s="1914"/>
      <c r="G198" s="1914"/>
      <c r="H198" s="1915"/>
      <c r="I198" s="1955" t="s">
        <v>1109</v>
      </c>
      <c r="J198" s="1956"/>
      <c r="K198" s="1956"/>
      <c r="L198" s="1957"/>
      <c r="M198" s="1958" t="s">
        <v>1108</v>
      </c>
      <c r="N198" s="1959"/>
      <c r="O198" s="1959"/>
      <c r="P198" s="1960"/>
      <c r="Q198" s="1955" t="s">
        <v>1107</v>
      </c>
      <c r="R198" s="1956"/>
      <c r="S198" s="1956"/>
      <c r="T198" s="1957"/>
      <c r="U198" s="1958" t="s">
        <v>1106</v>
      </c>
      <c r="V198" s="1959"/>
      <c r="W198" s="1959"/>
      <c r="X198" s="1960"/>
      <c r="Y198" s="1955" t="s">
        <v>1104</v>
      </c>
      <c r="Z198" s="1956"/>
      <c r="AA198" s="1956"/>
      <c r="AB198" s="1957"/>
      <c r="AC198" s="609"/>
      <c r="AD198" s="1961" t="s">
        <v>1103</v>
      </c>
      <c r="AE198" s="1959"/>
      <c r="AF198" s="1959"/>
      <c r="AG198" s="1960"/>
      <c r="AH198" s="1955" t="s">
        <v>1102</v>
      </c>
      <c r="AI198" s="1956"/>
      <c r="AJ198" s="1956"/>
      <c r="AK198" s="1957"/>
      <c r="AL198" s="1958" t="s">
        <v>1105</v>
      </c>
      <c r="AM198" s="1959"/>
      <c r="AN198" s="1959"/>
      <c r="AO198" s="1960"/>
      <c r="AP198" s="1955" t="s">
        <v>1101</v>
      </c>
      <c r="AQ198" s="1956"/>
      <c r="AR198" s="1956"/>
      <c r="AS198" s="1957"/>
      <c r="AT198" s="1958" t="s">
        <v>1100</v>
      </c>
      <c r="AU198" s="1959"/>
      <c r="AV198" s="1959"/>
      <c r="AW198" s="1960"/>
      <c r="AX198" s="1955" t="s">
        <v>1099</v>
      </c>
      <c r="AY198" s="1956"/>
      <c r="AZ198" s="1956"/>
      <c r="BA198" s="1957"/>
      <c r="BB198" s="609"/>
      <c r="BC198" s="1961" t="s">
        <v>1098</v>
      </c>
      <c r="BD198" s="1959"/>
      <c r="BE198" s="1959"/>
      <c r="BF198" s="1959"/>
      <c r="BG198" s="1965" t="s">
        <v>1096</v>
      </c>
      <c r="BH198" s="1966"/>
      <c r="BI198" s="1966"/>
      <c r="BJ198" s="1967"/>
      <c r="BK198" s="1968" t="s">
        <v>1095</v>
      </c>
      <c r="BL198" s="1969"/>
      <c r="BM198" s="1969"/>
      <c r="BN198" s="1970"/>
      <c r="BO198" s="1965" t="s">
        <v>1094</v>
      </c>
      <c r="BP198" s="1966"/>
      <c r="BQ198" s="1966"/>
      <c r="BR198" s="1967"/>
      <c r="BS198" s="1968" t="s">
        <v>1097</v>
      </c>
      <c r="BT198" s="1969"/>
      <c r="BU198" s="1969"/>
      <c r="BV198" s="1974"/>
    </row>
    <row r="199" spans="1:74" ht="23.4" thickBot="1">
      <c r="A199" s="1950"/>
      <c r="B199" s="1940"/>
      <c r="C199" s="1276" t="str">
        <f t="shared" si="83"/>
        <v/>
      </c>
      <c r="D199" s="603" t="s">
        <v>268</v>
      </c>
      <c r="E199" s="603" t="s">
        <v>1092</v>
      </c>
      <c r="F199" s="603" t="s">
        <v>267</v>
      </c>
      <c r="G199" s="603" t="s">
        <v>266</v>
      </c>
      <c r="H199" s="602" t="s">
        <v>265</v>
      </c>
      <c r="I199" s="605" t="s">
        <v>268</v>
      </c>
      <c r="J199" s="605" t="s">
        <v>1092</v>
      </c>
      <c r="K199" s="605" t="s">
        <v>267</v>
      </c>
      <c r="L199" s="604" t="s">
        <v>266</v>
      </c>
      <c r="M199" s="605" t="s">
        <v>268</v>
      </c>
      <c r="N199" s="605" t="s">
        <v>1092</v>
      </c>
      <c r="O199" s="605" t="s">
        <v>267</v>
      </c>
      <c r="P199" s="608" t="s">
        <v>266</v>
      </c>
      <c r="Q199" s="606" t="s">
        <v>268</v>
      </c>
      <c r="R199" s="605" t="s">
        <v>1092</v>
      </c>
      <c r="S199" s="605" t="s">
        <v>267</v>
      </c>
      <c r="T199" s="604" t="s">
        <v>266</v>
      </c>
      <c r="U199" s="605" t="s">
        <v>268</v>
      </c>
      <c r="V199" s="605" t="s">
        <v>1092</v>
      </c>
      <c r="W199" s="605" t="s">
        <v>267</v>
      </c>
      <c r="X199" s="608" t="s">
        <v>266</v>
      </c>
      <c r="Y199" s="606" t="s">
        <v>268</v>
      </c>
      <c r="Z199" s="605" t="s">
        <v>1092</v>
      </c>
      <c r="AA199" s="605" t="s">
        <v>267</v>
      </c>
      <c r="AB199" s="604" t="s">
        <v>266</v>
      </c>
      <c r="AC199" s="544"/>
      <c r="AD199" s="606" t="s">
        <v>268</v>
      </c>
      <c r="AE199" s="605" t="s">
        <v>1092</v>
      </c>
      <c r="AF199" s="605" t="s">
        <v>267</v>
      </c>
      <c r="AG199" s="604" t="s">
        <v>266</v>
      </c>
      <c r="AH199" s="603" t="s">
        <v>268</v>
      </c>
      <c r="AI199" s="603" t="s">
        <v>1092</v>
      </c>
      <c r="AJ199" s="603" t="s">
        <v>267</v>
      </c>
      <c r="AK199" s="602" t="s">
        <v>266</v>
      </c>
      <c r="AL199" s="603" t="s">
        <v>268</v>
      </c>
      <c r="AM199" s="603" t="s">
        <v>1092</v>
      </c>
      <c r="AN199" s="603" t="s">
        <v>267</v>
      </c>
      <c r="AO199" s="602" t="s">
        <v>266</v>
      </c>
      <c r="AP199" s="603" t="s">
        <v>268</v>
      </c>
      <c r="AQ199" s="603" t="s">
        <v>1092</v>
      </c>
      <c r="AR199" s="603" t="s">
        <v>267</v>
      </c>
      <c r="AS199" s="602" t="s">
        <v>266</v>
      </c>
      <c r="AT199" s="603" t="s">
        <v>268</v>
      </c>
      <c r="AU199" s="603" t="s">
        <v>1092</v>
      </c>
      <c r="AV199" s="603" t="s">
        <v>267</v>
      </c>
      <c r="AW199" s="602" t="s">
        <v>266</v>
      </c>
      <c r="AX199" s="605" t="s">
        <v>268</v>
      </c>
      <c r="AY199" s="605" t="s">
        <v>1092</v>
      </c>
      <c r="AZ199" s="605" t="s">
        <v>267</v>
      </c>
      <c r="BA199" s="604" t="s">
        <v>266</v>
      </c>
      <c r="BB199" s="544"/>
      <c r="BC199" s="606" t="s">
        <v>268</v>
      </c>
      <c r="BD199" s="605" t="s">
        <v>1092</v>
      </c>
      <c r="BE199" s="605" t="s">
        <v>267</v>
      </c>
      <c r="BF199" s="608" t="s">
        <v>266</v>
      </c>
      <c r="BG199" s="606" t="s">
        <v>268</v>
      </c>
      <c r="BH199" s="605" t="s">
        <v>1092</v>
      </c>
      <c r="BI199" s="605" t="s">
        <v>267</v>
      </c>
      <c r="BJ199" s="604" t="s">
        <v>266</v>
      </c>
      <c r="BK199" s="603" t="s">
        <v>268</v>
      </c>
      <c r="BL199" s="603" t="s">
        <v>1092</v>
      </c>
      <c r="BM199" s="603" t="s">
        <v>267</v>
      </c>
      <c r="BN199" s="602" t="s">
        <v>266</v>
      </c>
      <c r="BO199" s="603" t="s">
        <v>268</v>
      </c>
      <c r="BP199" s="603" t="s">
        <v>1092</v>
      </c>
      <c r="BQ199" s="603" t="s">
        <v>267</v>
      </c>
      <c r="BR199" s="602" t="s">
        <v>266</v>
      </c>
      <c r="BS199" s="603" t="s">
        <v>268</v>
      </c>
      <c r="BT199" s="603" t="s">
        <v>1092</v>
      </c>
      <c r="BU199" s="603" t="s">
        <v>267</v>
      </c>
      <c r="BV199" s="602" t="s">
        <v>266</v>
      </c>
    </row>
    <row r="200" spans="1:74">
      <c r="A200" s="601">
        <v>1</v>
      </c>
      <c r="B200" s="674" t="s">
        <v>1276</v>
      </c>
      <c r="C200" s="674" t="str">
        <f t="shared" si="83"/>
        <v>Denny Mahan</v>
      </c>
      <c r="D200" s="673">
        <f t="shared" ref="D200:D215" si="84">SUM(I200,M200,Q200,U200,Y200,AD200,AH200,AL200,AP200,AT200,AX200,BC200,BG200,BK200,BO200,BS200)</f>
        <v>75</v>
      </c>
      <c r="E200" s="672">
        <f t="shared" ref="E200:E215" si="85">SUM(J200,N200,R200,V200,Z200,AE200,AI200,AM200,AQ200,AU200,AY200,BD200,BH200,BL200,BT200,BP200)</f>
        <v>40</v>
      </c>
      <c r="F200" s="672">
        <f t="shared" ref="F200:F215" si="86">SUM(K200,O200,S200,W200,AA200,AF200,AJ200,AN200,AR200,AV200,AZ200,BE200,BI200,BM200,BU200,BQ200)</f>
        <v>50</v>
      </c>
      <c r="G200" s="672">
        <f t="shared" ref="G200:G215" si="87">SUM(L200,P200,T200,X200,AB200,AG200,AK200,AO200,AS200,AW200,BA200,BF200,BJ200,BN200,BV200,BR200)</f>
        <v>4</v>
      </c>
      <c r="H200" s="671">
        <f t="shared" ref="H200:H216" si="88">(F200/D200)</f>
        <v>0.66666666666666663</v>
      </c>
      <c r="I200" s="240">
        <v>5</v>
      </c>
      <c r="J200" s="240">
        <v>2</v>
      </c>
      <c r="K200" s="240">
        <v>3</v>
      </c>
      <c r="L200" s="270">
        <v>1</v>
      </c>
      <c r="M200" s="239">
        <v>6</v>
      </c>
      <c r="N200" s="239">
        <v>4</v>
      </c>
      <c r="O200" s="239">
        <v>4</v>
      </c>
      <c r="P200" s="273"/>
      <c r="Q200" s="387"/>
      <c r="R200" s="379"/>
      <c r="S200" s="379"/>
      <c r="T200" s="378"/>
      <c r="U200" s="239">
        <v>4</v>
      </c>
      <c r="V200" s="239">
        <v>2</v>
      </c>
      <c r="W200" s="239">
        <v>1</v>
      </c>
      <c r="X200" s="269"/>
      <c r="Y200" s="240">
        <v>4</v>
      </c>
      <c r="Z200" s="240">
        <v>1</v>
      </c>
      <c r="AA200" s="240">
        <v>4</v>
      </c>
      <c r="AB200" s="270"/>
      <c r="AC200" s="544"/>
      <c r="AD200" s="274">
        <v>6</v>
      </c>
      <c r="AE200" s="239">
        <v>3</v>
      </c>
      <c r="AF200" s="239">
        <v>4</v>
      </c>
      <c r="AG200" s="269">
        <v>1</v>
      </c>
      <c r="AH200" s="596">
        <v>6</v>
      </c>
      <c r="AI200" s="595">
        <v>4</v>
      </c>
      <c r="AJ200" s="595">
        <v>4</v>
      </c>
      <c r="AK200" s="594"/>
      <c r="AL200" s="599">
        <v>4</v>
      </c>
      <c r="AM200" s="598">
        <v>2</v>
      </c>
      <c r="AN200" s="598">
        <v>2</v>
      </c>
      <c r="AO200" s="597">
        <v>1</v>
      </c>
      <c r="AP200" s="596">
        <v>6</v>
      </c>
      <c r="AQ200" s="595">
        <v>6</v>
      </c>
      <c r="AR200" s="595">
        <v>6</v>
      </c>
      <c r="AS200" s="594">
        <v>1</v>
      </c>
      <c r="AT200" s="599">
        <v>6</v>
      </c>
      <c r="AU200" s="598">
        <v>2</v>
      </c>
      <c r="AV200" s="598">
        <v>4</v>
      </c>
      <c r="AW200" s="597"/>
      <c r="AX200" s="240">
        <v>3</v>
      </c>
      <c r="AY200" s="240">
        <v>1</v>
      </c>
      <c r="AZ200" s="240">
        <v>2</v>
      </c>
      <c r="BA200" s="270"/>
      <c r="BB200" s="544"/>
      <c r="BC200" s="274">
        <v>2</v>
      </c>
      <c r="BD200" s="239">
        <v>0</v>
      </c>
      <c r="BE200" s="239">
        <v>0</v>
      </c>
      <c r="BF200" s="273"/>
      <c r="BG200" s="272">
        <v>5</v>
      </c>
      <c r="BH200" s="240">
        <v>2</v>
      </c>
      <c r="BI200" s="240">
        <v>3</v>
      </c>
      <c r="BJ200" s="303"/>
      <c r="BK200" s="599">
        <v>6</v>
      </c>
      <c r="BL200" s="598">
        <v>2</v>
      </c>
      <c r="BM200" s="598">
        <v>3</v>
      </c>
      <c r="BN200" s="597"/>
      <c r="BO200" s="240">
        <v>6</v>
      </c>
      <c r="BP200" s="240">
        <v>6</v>
      </c>
      <c r="BQ200" s="240">
        <v>6</v>
      </c>
      <c r="BR200" s="303"/>
      <c r="BS200" s="599">
        <v>6</v>
      </c>
      <c r="BT200" s="598">
        <v>3</v>
      </c>
      <c r="BU200" s="598">
        <v>4</v>
      </c>
      <c r="BV200" s="597"/>
    </row>
    <row r="201" spans="1:74">
      <c r="A201" s="668">
        <v>2</v>
      </c>
      <c r="B201" s="384" t="s">
        <v>1209</v>
      </c>
      <c r="C201" s="384" t="str">
        <f t="shared" si="83"/>
        <v>Mike Smith</v>
      </c>
      <c r="D201" s="667">
        <f t="shared" si="84"/>
        <v>79</v>
      </c>
      <c r="E201" s="666">
        <f t="shared" si="85"/>
        <v>36</v>
      </c>
      <c r="F201" s="666">
        <f t="shared" si="86"/>
        <v>48</v>
      </c>
      <c r="G201" s="666">
        <f t="shared" si="87"/>
        <v>2</v>
      </c>
      <c r="H201" s="665">
        <f t="shared" si="88"/>
        <v>0.60759493670886078</v>
      </c>
      <c r="I201" s="398">
        <v>3</v>
      </c>
      <c r="J201" s="398">
        <v>3</v>
      </c>
      <c r="K201" s="398">
        <v>2</v>
      </c>
      <c r="L201" s="397"/>
      <c r="M201" s="400">
        <v>5</v>
      </c>
      <c r="N201" s="400">
        <v>1</v>
      </c>
      <c r="O201" s="400">
        <v>3</v>
      </c>
      <c r="P201" s="403"/>
      <c r="Q201" s="402">
        <v>6</v>
      </c>
      <c r="R201" s="398">
        <v>3</v>
      </c>
      <c r="S201" s="398">
        <v>3</v>
      </c>
      <c r="T201" s="397"/>
      <c r="U201" s="400">
        <v>5</v>
      </c>
      <c r="V201" s="400">
        <v>3</v>
      </c>
      <c r="W201" s="400">
        <v>3</v>
      </c>
      <c r="X201" s="399"/>
      <c r="Y201" s="398">
        <v>4</v>
      </c>
      <c r="Z201" s="398">
        <v>1</v>
      </c>
      <c r="AA201" s="398">
        <v>1</v>
      </c>
      <c r="AB201" s="397"/>
      <c r="AC201" s="544"/>
      <c r="AD201" s="401">
        <v>7</v>
      </c>
      <c r="AE201" s="400">
        <v>4</v>
      </c>
      <c r="AF201" s="400">
        <v>6</v>
      </c>
      <c r="AG201" s="399"/>
      <c r="AH201" s="402">
        <v>7</v>
      </c>
      <c r="AI201" s="398">
        <v>3</v>
      </c>
      <c r="AJ201" s="398">
        <v>4</v>
      </c>
      <c r="AK201" s="397">
        <v>1</v>
      </c>
      <c r="AL201" s="407"/>
      <c r="AM201" s="394"/>
      <c r="AN201" s="394"/>
      <c r="AO201" s="393"/>
      <c r="AP201" s="402">
        <v>5</v>
      </c>
      <c r="AQ201" s="398">
        <v>3</v>
      </c>
      <c r="AR201" s="398">
        <v>4</v>
      </c>
      <c r="AS201" s="397"/>
      <c r="AT201" s="401">
        <v>6</v>
      </c>
      <c r="AU201" s="400">
        <v>4</v>
      </c>
      <c r="AV201" s="400">
        <v>4</v>
      </c>
      <c r="AW201" s="399"/>
      <c r="AX201" s="398">
        <v>4</v>
      </c>
      <c r="AY201" s="398">
        <v>1</v>
      </c>
      <c r="AZ201" s="398">
        <v>2</v>
      </c>
      <c r="BA201" s="397"/>
      <c r="BB201" s="544"/>
      <c r="BC201" s="401">
        <v>5</v>
      </c>
      <c r="BD201" s="400">
        <v>1</v>
      </c>
      <c r="BE201" s="400">
        <v>3</v>
      </c>
      <c r="BF201" s="403"/>
      <c r="BG201" s="402">
        <v>5</v>
      </c>
      <c r="BH201" s="398">
        <v>1</v>
      </c>
      <c r="BI201" s="398">
        <v>2</v>
      </c>
      <c r="BJ201" s="450"/>
      <c r="BK201" s="401">
        <v>5</v>
      </c>
      <c r="BL201" s="400">
        <v>2</v>
      </c>
      <c r="BM201" s="400">
        <v>2</v>
      </c>
      <c r="BN201" s="399"/>
      <c r="BO201" s="398">
        <v>6</v>
      </c>
      <c r="BP201" s="398">
        <v>4</v>
      </c>
      <c r="BQ201" s="398">
        <v>4</v>
      </c>
      <c r="BR201" s="450"/>
      <c r="BS201" s="401">
        <v>6</v>
      </c>
      <c r="BT201" s="400">
        <v>2</v>
      </c>
      <c r="BU201" s="400">
        <v>5</v>
      </c>
      <c r="BV201" s="399">
        <v>1</v>
      </c>
    </row>
    <row r="202" spans="1:74">
      <c r="A202" s="664">
        <v>3</v>
      </c>
      <c r="B202" s="669" t="s">
        <v>1298</v>
      </c>
      <c r="C202" s="669" t="str">
        <f t="shared" si="83"/>
        <v>Steve Seargeant</v>
      </c>
      <c r="D202" s="662">
        <f t="shared" si="84"/>
        <v>60</v>
      </c>
      <c r="E202" s="661">
        <f t="shared" si="85"/>
        <v>32</v>
      </c>
      <c r="F202" s="661">
        <f t="shared" si="86"/>
        <v>35</v>
      </c>
      <c r="G202" s="661">
        <f t="shared" si="87"/>
        <v>5</v>
      </c>
      <c r="H202" s="660">
        <f t="shared" si="88"/>
        <v>0.58333333333333337</v>
      </c>
      <c r="I202" s="240">
        <v>4</v>
      </c>
      <c r="J202" s="240">
        <v>1</v>
      </c>
      <c r="K202" s="240">
        <v>2</v>
      </c>
      <c r="L202" s="270">
        <v>1</v>
      </c>
      <c r="M202" s="239">
        <v>6</v>
      </c>
      <c r="N202" s="239">
        <v>5</v>
      </c>
      <c r="O202" s="239">
        <v>4</v>
      </c>
      <c r="P202" s="273"/>
      <c r="Q202" s="272">
        <v>4</v>
      </c>
      <c r="R202" s="240">
        <v>4</v>
      </c>
      <c r="S202" s="240">
        <v>3</v>
      </c>
      <c r="T202" s="270"/>
      <c r="U202" s="239">
        <v>4</v>
      </c>
      <c r="V202" s="239">
        <v>3</v>
      </c>
      <c r="W202" s="239">
        <v>3</v>
      </c>
      <c r="X202" s="269">
        <v>2</v>
      </c>
      <c r="Y202" s="240">
        <v>4</v>
      </c>
      <c r="Z202" s="240">
        <v>1</v>
      </c>
      <c r="AA202" s="240">
        <v>0</v>
      </c>
      <c r="AB202" s="270"/>
      <c r="AC202" s="544"/>
      <c r="AD202" s="386"/>
      <c r="AE202" s="244"/>
      <c r="AF202" s="244"/>
      <c r="AG202" s="377"/>
      <c r="AH202" s="272">
        <v>7</v>
      </c>
      <c r="AI202" s="240">
        <v>4</v>
      </c>
      <c r="AJ202" s="240">
        <v>5</v>
      </c>
      <c r="AK202" s="270"/>
      <c r="AL202" s="274">
        <v>5</v>
      </c>
      <c r="AM202" s="239">
        <v>2</v>
      </c>
      <c r="AN202" s="239">
        <v>1</v>
      </c>
      <c r="AO202" s="269"/>
      <c r="AP202" s="272">
        <v>5</v>
      </c>
      <c r="AQ202" s="240">
        <v>2</v>
      </c>
      <c r="AR202" s="240">
        <v>3</v>
      </c>
      <c r="AS202" s="270"/>
      <c r="AT202" s="386"/>
      <c r="AU202" s="244"/>
      <c r="AV202" s="244"/>
      <c r="AW202" s="377"/>
      <c r="AX202" s="240">
        <v>4</v>
      </c>
      <c r="AY202" s="240">
        <v>2</v>
      </c>
      <c r="AZ202" s="240">
        <v>2</v>
      </c>
      <c r="BA202" s="270"/>
      <c r="BB202" s="544"/>
      <c r="BC202" s="386"/>
      <c r="BD202" s="244"/>
      <c r="BE202" s="244"/>
      <c r="BF202" s="290"/>
      <c r="BG202" s="272">
        <v>5</v>
      </c>
      <c r="BH202" s="240">
        <v>2</v>
      </c>
      <c r="BI202" s="240">
        <v>4</v>
      </c>
      <c r="BJ202" s="303">
        <v>2</v>
      </c>
      <c r="BK202" s="274">
        <v>6</v>
      </c>
      <c r="BL202" s="239">
        <v>4</v>
      </c>
      <c r="BM202" s="239">
        <v>5</v>
      </c>
      <c r="BN202" s="269"/>
      <c r="BO202" s="240">
        <v>6</v>
      </c>
      <c r="BP202" s="240">
        <v>2</v>
      </c>
      <c r="BQ202" s="240">
        <v>3</v>
      </c>
      <c r="BR202" s="303"/>
      <c r="BS202" s="386"/>
      <c r="BT202" s="244"/>
      <c r="BU202" s="244"/>
      <c r="BV202" s="377"/>
    </row>
    <row r="203" spans="1:74">
      <c r="A203" s="668">
        <v>4</v>
      </c>
      <c r="B203" s="384" t="s">
        <v>1247</v>
      </c>
      <c r="C203" s="384" t="str">
        <f t="shared" si="83"/>
        <v>Jeff Freebury</v>
      </c>
      <c r="D203" s="667">
        <f t="shared" si="84"/>
        <v>69</v>
      </c>
      <c r="E203" s="666">
        <f t="shared" si="85"/>
        <v>24</v>
      </c>
      <c r="F203" s="666">
        <f t="shared" si="86"/>
        <v>39</v>
      </c>
      <c r="G203" s="666">
        <f t="shared" si="87"/>
        <v>0</v>
      </c>
      <c r="H203" s="665">
        <f t="shared" si="88"/>
        <v>0.56521739130434778</v>
      </c>
      <c r="I203" s="398">
        <v>4</v>
      </c>
      <c r="J203" s="398">
        <v>0</v>
      </c>
      <c r="K203" s="398">
        <v>3</v>
      </c>
      <c r="L203" s="397"/>
      <c r="M203" s="400">
        <v>6</v>
      </c>
      <c r="N203" s="400">
        <v>3</v>
      </c>
      <c r="O203" s="400">
        <v>3</v>
      </c>
      <c r="P203" s="403"/>
      <c r="Q203" s="282">
        <v>5</v>
      </c>
      <c r="R203" s="235">
        <v>2</v>
      </c>
      <c r="S203" s="235">
        <v>3</v>
      </c>
      <c r="T203" s="281"/>
      <c r="U203" s="400">
        <v>4</v>
      </c>
      <c r="V203" s="400">
        <v>1</v>
      </c>
      <c r="W203" s="400">
        <v>3</v>
      </c>
      <c r="X203" s="399"/>
      <c r="Y203" s="398">
        <v>4</v>
      </c>
      <c r="Z203" s="398">
        <v>2</v>
      </c>
      <c r="AA203" s="398">
        <v>3</v>
      </c>
      <c r="AB203" s="397"/>
      <c r="AC203" s="544"/>
      <c r="AD203" s="401">
        <v>6</v>
      </c>
      <c r="AE203" s="400">
        <v>4</v>
      </c>
      <c r="AF203" s="400">
        <v>4</v>
      </c>
      <c r="AG203" s="399"/>
      <c r="AH203" s="402">
        <v>6</v>
      </c>
      <c r="AI203" s="398">
        <v>4</v>
      </c>
      <c r="AJ203" s="398">
        <v>5</v>
      </c>
      <c r="AK203" s="397"/>
      <c r="AL203" s="401">
        <v>5</v>
      </c>
      <c r="AM203" s="400">
        <v>2</v>
      </c>
      <c r="AN203" s="400">
        <v>2</v>
      </c>
      <c r="AO203" s="399"/>
      <c r="AP203" s="402">
        <v>6</v>
      </c>
      <c r="AQ203" s="398">
        <v>1</v>
      </c>
      <c r="AR203" s="398">
        <v>0</v>
      </c>
      <c r="AS203" s="397"/>
      <c r="AT203" s="401">
        <v>4</v>
      </c>
      <c r="AU203" s="400">
        <v>1</v>
      </c>
      <c r="AV203" s="400">
        <v>3</v>
      </c>
      <c r="AW203" s="399"/>
      <c r="AX203" s="398">
        <v>4</v>
      </c>
      <c r="AY203" s="398">
        <v>1</v>
      </c>
      <c r="AZ203" s="398">
        <v>1</v>
      </c>
      <c r="BA203" s="397"/>
      <c r="BB203" s="544"/>
      <c r="BC203" s="407"/>
      <c r="BD203" s="394"/>
      <c r="BE203" s="394"/>
      <c r="BF203" s="409"/>
      <c r="BG203" s="402">
        <v>4</v>
      </c>
      <c r="BH203" s="398">
        <v>0</v>
      </c>
      <c r="BI203" s="398">
        <v>1</v>
      </c>
      <c r="BJ203" s="450"/>
      <c r="BK203" s="401">
        <v>5</v>
      </c>
      <c r="BL203" s="400">
        <v>3</v>
      </c>
      <c r="BM203" s="400">
        <v>4</v>
      </c>
      <c r="BN203" s="399"/>
      <c r="BO203" s="398">
        <v>6</v>
      </c>
      <c r="BP203" s="398">
        <v>0</v>
      </c>
      <c r="BQ203" s="398">
        <v>4</v>
      </c>
      <c r="BR203" s="450"/>
      <c r="BS203" s="407"/>
      <c r="BT203" s="394"/>
      <c r="BU203" s="394"/>
      <c r="BV203" s="393"/>
    </row>
    <row r="204" spans="1:74">
      <c r="A204" s="664">
        <v>5</v>
      </c>
      <c r="B204" s="670" t="s">
        <v>240</v>
      </c>
      <c r="C204" s="670" t="str">
        <f t="shared" si="83"/>
        <v>Erik Davenport</v>
      </c>
      <c r="D204" s="662">
        <f t="shared" si="84"/>
        <v>71</v>
      </c>
      <c r="E204" s="661">
        <f t="shared" si="85"/>
        <v>23</v>
      </c>
      <c r="F204" s="661">
        <f t="shared" si="86"/>
        <v>39</v>
      </c>
      <c r="G204" s="661">
        <f t="shared" si="87"/>
        <v>0</v>
      </c>
      <c r="H204" s="660">
        <f t="shared" si="88"/>
        <v>0.54929577464788737</v>
      </c>
      <c r="I204" s="240">
        <v>5</v>
      </c>
      <c r="J204" s="240">
        <v>0</v>
      </c>
      <c r="K204" s="240">
        <v>1</v>
      </c>
      <c r="L204" s="270"/>
      <c r="M204" s="239">
        <v>1</v>
      </c>
      <c r="N204" s="239">
        <v>1</v>
      </c>
      <c r="O204" s="239">
        <v>1</v>
      </c>
      <c r="P204" s="273"/>
      <c r="Q204" s="272">
        <v>5</v>
      </c>
      <c r="R204" s="240">
        <v>0</v>
      </c>
      <c r="S204" s="240">
        <v>3</v>
      </c>
      <c r="T204" s="270"/>
      <c r="U204" s="239">
        <v>3</v>
      </c>
      <c r="V204" s="239">
        <v>0</v>
      </c>
      <c r="W204" s="239">
        <v>2</v>
      </c>
      <c r="X204" s="269"/>
      <c r="Y204" s="240">
        <v>4</v>
      </c>
      <c r="Z204" s="240">
        <v>0</v>
      </c>
      <c r="AA204" s="240">
        <v>1</v>
      </c>
      <c r="AB204" s="270"/>
      <c r="AC204" s="544"/>
      <c r="AD204" s="274">
        <v>6</v>
      </c>
      <c r="AE204" s="239">
        <v>3</v>
      </c>
      <c r="AF204" s="239">
        <v>5</v>
      </c>
      <c r="AG204" s="269"/>
      <c r="AH204" s="272">
        <v>7</v>
      </c>
      <c r="AI204" s="240">
        <v>4</v>
      </c>
      <c r="AJ204" s="240">
        <v>4</v>
      </c>
      <c r="AK204" s="270"/>
      <c r="AL204" s="274">
        <v>5</v>
      </c>
      <c r="AM204" s="239">
        <v>3</v>
      </c>
      <c r="AN204" s="239">
        <v>4</v>
      </c>
      <c r="AO204" s="269"/>
      <c r="AP204" s="272">
        <v>5</v>
      </c>
      <c r="AQ204" s="240">
        <v>0</v>
      </c>
      <c r="AR204" s="240">
        <v>1</v>
      </c>
      <c r="AS204" s="270"/>
      <c r="AT204" s="274">
        <v>5</v>
      </c>
      <c r="AU204" s="239">
        <v>3</v>
      </c>
      <c r="AV204" s="239">
        <v>4</v>
      </c>
      <c r="AW204" s="269"/>
      <c r="AX204" s="240">
        <v>4</v>
      </c>
      <c r="AY204" s="240">
        <v>0</v>
      </c>
      <c r="AZ204" s="240">
        <v>2</v>
      </c>
      <c r="BA204" s="270"/>
      <c r="BB204" s="544"/>
      <c r="BC204" s="274">
        <v>4</v>
      </c>
      <c r="BD204" s="239">
        <v>1</v>
      </c>
      <c r="BE204" s="239">
        <v>1</v>
      </c>
      <c r="BF204" s="273"/>
      <c r="BG204" s="272">
        <v>4</v>
      </c>
      <c r="BH204" s="240">
        <v>1</v>
      </c>
      <c r="BI204" s="240">
        <v>1</v>
      </c>
      <c r="BJ204" s="303"/>
      <c r="BK204" s="274">
        <v>4</v>
      </c>
      <c r="BL204" s="239">
        <v>1</v>
      </c>
      <c r="BM204" s="239">
        <v>1</v>
      </c>
      <c r="BN204" s="269"/>
      <c r="BO204" s="240">
        <v>5</v>
      </c>
      <c r="BP204" s="240">
        <v>3</v>
      </c>
      <c r="BQ204" s="240">
        <v>5</v>
      </c>
      <c r="BR204" s="303"/>
      <c r="BS204" s="274">
        <v>4</v>
      </c>
      <c r="BT204" s="239">
        <v>3</v>
      </c>
      <c r="BU204" s="239">
        <v>3</v>
      </c>
      <c r="BV204" s="269"/>
    </row>
    <row r="205" spans="1:74">
      <c r="A205" s="668">
        <v>6</v>
      </c>
      <c r="B205" s="384" t="s">
        <v>129</v>
      </c>
      <c r="C205" s="384" t="str">
        <f t="shared" si="83"/>
        <v>Mike Isola</v>
      </c>
      <c r="D205" s="667">
        <f t="shared" si="84"/>
        <v>85</v>
      </c>
      <c r="E205" s="666">
        <f t="shared" si="85"/>
        <v>29</v>
      </c>
      <c r="F205" s="666">
        <f t="shared" si="86"/>
        <v>51</v>
      </c>
      <c r="G205" s="666">
        <f t="shared" si="87"/>
        <v>0</v>
      </c>
      <c r="H205" s="665">
        <f t="shared" si="88"/>
        <v>0.6</v>
      </c>
      <c r="I205" s="398">
        <v>4</v>
      </c>
      <c r="J205" s="398">
        <v>2</v>
      </c>
      <c r="K205" s="398">
        <v>3</v>
      </c>
      <c r="L205" s="397"/>
      <c r="M205" s="400">
        <v>5</v>
      </c>
      <c r="N205" s="400">
        <v>1</v>
      </c>
      <c r="O205" s="400">
        <v>2</v>
      </c>
      <c r="P205" s="403"/>
      <c r="Q205" s="402">
        <v>6</v>
      </c>
      <c r="R205" s="398">
        <v>4</v>
      </c>
      <c r="S205" s="398">
        <v>4</v>
      </c>
      <c r="T205" s="397"/>
      <c r="U205" s="400">
        <v>5</v>
      </c>
      <c r="V205" s="400">
        <v>2</v>
      </c>
      <c r="W205" s="400">
        <v>3</v>
      </c>
      <c r="X205" s="399"/>
      <c r="Y205" s="398">
        <v>4</v>
      </c>
      <c r="Z205" s="398">
        <v>1</v>
      </c>
      <c r="AA205" s="398">
        <v>3</v>
      </c>
      <c r="AB205" s="397"/>
      <c r="AC205" s="544"/>
      <c r="AD205" s="401">
        <v>7</v>
      </c>
      <c r="AE205" s="400">
        <v>4</v>
      </c>
      <c r="AF205" s="400">
        <v>6</v>
      </c>
      <c r="AG205" s="399"/>
      <c r="AH205" s="402">
        <v>7</v>
      </c>
      <c r="AI205" s="398">
        <v>4</v>
      </c>
      <c r="AJ205" s="398">
        <v>5</v>
      </c>
      <c r="AK205" s="397"/>
      <c r="AL205" s="401">
        <v>5</v>
      </c>
      <c r="AM205" s="400">
        <v>2</v>
      </c>
      <c r="AN205" s="400">
        <v>3</v>
      </c>
      <c r="AO205" s="399"/>
      <c r="AP205" s="402">
        <v>6</v>
      </c>
      <c r="AQ205" s="398">
        <v>0</v>
      </c>
      <c r="AR205" s="398">
        <v>3</v>
      </c>
      <c r="AS205" s="397"/>
      <c r="AT205" s="401">
        <v>5</v>
      </c>
      <c r="AU205" s="400">
        <v>2</v>
      </c>
      <c r="AV205" s="400">
        <v>1</v>
      </c>
      <c r="AW205" s="399"/>
      <c r="AX205" s="398">
        <v>4</v>
      </c>
      <c r="AY205" s="398">
        <v>1</v>
      </c>
      <c r="AZ205" s="398">
        <v>1</v>
      </c>
      <c r="BA205" s="397"/>
      <c r="BB205" s="544"/>
      <c r="BC205" s="401">
        <v>4</v>
      </c>
      <c r="BD205" s="400">
        <v>0</v>
      </c>
      <c r="BE205" s="400">
        <v>2</v>
      </c>
      <c r="BF205" s="403"/>
      <c r="BG205" s="402">
        <v>5</v>
      </c>
      <c r="BH205" s="398">
        <v>0</v>
      </c>
      <c r="BI205" s="398">
        <v>2</v>
      </c>
      <c r="BJ205" s="450"/>
      <c r="BK205" s="401">
        <v>6</v>
      </c>
      <c r="BL205" s="400">
        <v>3</v>
      </c>
      <c r="BM205" s="400">
        <v>4</v>
      </c>
      <c r="BN205" s="399"/>
      <c r="BO205" s="398">
        <v>6</v>
      </c>
      <c r="BP205" s="398">
        <v>3</v>
      </c>
      <c r="BQ205" s="398">
        <v>4</v>
      </c>
      <c r="BR205" s="450"/>
      <c r="BS205" s="401">
        <v>6</v>
      </c>
      <c r="BT205" s="400">
        <v>0</v>
      </c>
      <c r="BU205" s="400">
        <v>5</v>
      </c>
      <c r="BV205" s="399"/>
    </row>
    <row r="206" spans="1:74">
      <c r="A206" s="664">
        <v>7</v>
      </c>
      <c r="B206" s="669" t="s">
        <v>1131</v>
      </c>
      <c r="C206" s="669" t="str">
        <f t="shared" si="83"/>
        <v>Mike McKinney</v>
      </c>
      <c r="D206" s="662">
        <f t="shared" si="84"/>
        <v>62</v>
      </c>
      <c r="E206" s="661">
        <f t="shared" si="85"/>
        <v>27</v>
      </c>
      <c r="F206" s="661">
        <f t="shared" si="86"/>
        <v>38</v>
      </c>
      <c r="G206" s="661">
        <f t="shared" si="87"/>
        <v>6</v>
      </c>
      <c r="H206" s="660">
        <f t="shared" si="88"/>
        <v>0.61290322580645162</v>
      </c>
      <c r="I206" s="240">
        <v>5</v>
      </c>
      <c r="J206" s="240">
        <v>3</v>
      </c>
      <c r="K206" s="240">
        <v>4</v>
      </c>
      <c r="L206" s="270"/>
      <c r="M206" s="239">
        <v>6</v>
      </c>
      <c r="N206" s="239">
        <v>1</v>
      </c>
      <c r="O206" s="239">
        <v>4</v>
      </c>
      <c r="P206" s="273">
        <v>1</v>
      </c>
      <c r="Q206" s="272">
        <v>6</v>
      </c>
      <c r="R206" s="240">
        <v>4</v>
      </c>
      <c r="S206" s="240">
        <v>4</v>
      </c>
      <c r="T206" s="270"/>
      <c r="U206" s="244"/>
      <c r="V206" s="244"/>
      <c r="W206" s="244"/>
      <c r="X206" s="377"/>
      <c r="Y206" s="240">
        <v>2</v>
      </c>
      <c r="Z206" s="240">
        <v>0</v>
      </c>
      <c r="AA206" s="240">
        <v>0</v>
      </c>
      <c r="AB206" s="270"/>
      <c r="AC206" s="544"/>
      <c r="AD206" s="274">
        <v>7</v>
      </c>
      <c r="AE206" s="239">
        <v>6</v>
      </c>
      <c r="AF206" s="239">
        <v>6</v>
      </c>
      <c r="AG206" s="269">
        <v>3</v>
      </c>
      <c r="AH206" s="272">
        <v>7</v>
      </c>
      <c r="AI206" s="240">
        <v>3</v>
      </c>
      <c r="AJ206" s="240">
        <v>5</v>
      </c>
      <c r="AK206" s="270"/>
      <c r="AL206" s="274">
        <v>6</v>
      </c>
      <c r="AM206" s="239">
        <v>2</v>
      </c>
      <c r="AN206" s="239">
        <v>4</v>
      </c>
      <c r="AO206" s="269"/>
      <c r="AP206" s="387"/>
      <c r="AQ206" s="379"/>
      <c r="AR206" s="379"/>
      <c r="AS206" s="378"/>
      <c r="AT206" s="274">
        <v>6</v>
      </c>
      <c r="AU206" s="239">
        <v>3</v>
      </c>
      <c r="AV206" s="239">
        <v>3</v>
      </c>
      <c r="AW206" s="269">
        <v>1</v>
      </c>
      <c r="AX206" s="240">
        <v>4</v>
      </c>
      <c r="AY206" s="240">
        <v>1</v>
      </c>
      <c r="AZ206" s="240">
        <v>2</v>
      </c>
      <c r="BA206" s="270">
        <v>1</v>
      </c>
      <c r="BB206" s="544"/>
      <c r="BC206" s="386"/>
      <c r="BD206" s="244"/>
      <c r="BE206" s="244"/>
      <c r="BF206" s="290"/>
      <c r="BG206" s="272">
        <v>5</v>
      </c>
      <c r="BH206" s="240">
        <v>1</v>
      </c>
      <c r="BI206" s="240">
        <v>1</v>
      </c>
      <c r="BJ206" s="303"/>
      <c r="BK206" s="274">
        <v>3</v>
      </c>
      <c r="BL206" s="239">
        <v>2</v>
      </c>
      <c r="BM206" s="239">
        <v>2</v>
      </c>
      <c r="BN206" s="269"/>
      <c r="BO206" s="240">
        <v>5</v>
      </c>
      <c r="BP206" s="240">
        <v>1</v>
      </c>
      <c r="BQ206" s="240">
        <v>3</v>
      </c>
      <c r="BR206" s="303"/>
      <c r="BS206" s="386"/>
      <c r="BT206" s="244"/>
      <c r="BU206" s="244"/>
      <c r="BV206" s="377"/>
    </row>
    <row r="207" spans="1:74">
      <c r="A207" s="668">
        <v>8</v>
      </c>
      <c r="B207" s="384" t="s">
        <v>1319</v>
      </c>
      <c r="C207" s="384" t="str">
        <f t="shared" si="83"/>
        <v>Don Luby</v>
      </c>
      <c r="D207" s="667">
        <f t="shared" si="84"/>
        <v>22</v>
      </c>
      <c r="E207" s="666">
        <f t="shared" si="85"/>
        <v>6</v>
      </c>
      <c r="F207" s="666">
        <f t="shared" si="86"/>
        <v>10</v>
      </c>
      <c r="G207" s="666">
        <f t="shared" si="87"/>
        <v>0</v>
      </c>
      <c r="H207" s="665">
        <f t="shared" si="88"/>
        <v>0.45454545454545453</v>
      </c>
      <c r="I207" s="398">
        <v>2</v>
      </c>
      <c r="J207" s="398">
        <v>1</v>
      </c>
      <c r="K207" s="398">
        <v>1</v>
      </c>
      <c r="L207" s="397"/>
      <c r="M207" s="400">
        <v>6</v>
      </c>
      <c r="N207" s="400">
        <v>1</v>
      </c>
      <c r="O207" s="400">
        <v>2</v>
      </c>
      <c r="P207" s="403"/>
      <c r="Q207" s="408"/>
      <c r="R207" s="396"/>
      <c r="S207" s="396"/>
      <c r="T207" s="395"/>
      <c r="U207" s="400">
        <v>4</v>
      </c>
      <c r="V207" s="400">
        <v>0</v>
      </c>
      <c r="W207" s="400">
        <v>2</v>
      </c>
      <c r="X207" s="399"/>
      <c r="Y207" s="398">
        <v>1</v>
      </c>
      <c r="Z207" s="398">
        <v>0</v>
      </c>
      <c r="AA207" s="398">
        <v>0</v>
      </c>
      <c r="AB207" s="397"/>
      <c r="AC207" s="544"/>
      <c r="AD207" s="407"/>
      <c r="AE207" s="394"/>
      <c r="AF207" s="394"/>
      <c r="AG207" s="393"/>
      <c r="AH207" s="408"/>
      <c r="AI207" s="396"/>
      <c r="AJ207" s="396"/>
      <c r="AK207" s="395"/>
      <c r="AL207" s="407"/>
      <c r="AM207" s="394"/>
      <c r="AN207" s="394"/>
      <c r="AO207" s="393"/>
      <c r="AP207" s="408"/>
      <c r="AQ207" s="396"/>
      <c r="AR207" s="396"/>
      <c r="AS207" s="395"/>
      <c r="AT207" s="401">
        <v>5</v>
      </c>
      <c r="AU207" s="400">
        <v>4</v>
      </c>
      <c r="AV207" s="400">
        <v>4</v>
      </c>
      <c r="AW207" s="399"/>
      <c r="AX207" s="396"/>
      <c r="AY207" s="396"/>
      <c r="AZ207" s="396"/>
      <c r="BA207" s="395"/>
      <c r="BB207" s="544"/>
      <c r="BC207" s="401">
        <v>4</v>
      </c>
      <c r="BD207" s="400">
        <v>0</v>
      </c>
      <c r="BE207" s="400">
        <v>1</v>
      </c>
      <c r="BF207" s="403"/>
      <c r="BG207" s="407"/>
      <c r="BH207" s="394"/>
      <c r="BI207" s="394"/>
      <c r="BJ207" s="409"/>
      <c r="BK207" s="407"/>
      <c r="BL207" s="394"/>
      <c r="BM207" s="394"/>
      <c r="BN207" s="393"/>
      <c r="BO207" s="396"/>
      <c r="BP207" s="396"/>
      <c r="BQ207" s="396"/>
      <c r="BR207" s="449"/>
      <c r="BS207" s="407"/>
      <c r="BT207" s="394"/>
      <c r="BU207" s="394"/>
      <c r="BV207" s="393"/>
    </row>
    <row r="208" spans="1:74">
      <c r="A208" s="664">
        <v>9</v>
      </c>
      <c r="B208" s="669" t="s">
        <v>93</v>
      </c>
      <c r="C208" s="669" t="str">
        <f t="shared" si="83"/>
        <v>Matt Trimm</v>
      </c>
      <c r="D208" s="662">
        <f t="shared" si="84"/>
        <v>28</v>
      </c>
      <c r="E208" s="661">
        <f t="shared" si="85"/>
        <v>7</v>
      </c>
      <c r="F208" s="661">
        <f t="shared" si="86"/>
        <v>13</v>
      </c>
      <c r="G208" s="661">
        <f t="shared" si="87"/>
        <v>0</v>
      </c>
      <c r="H208" s="660">
        <f t="shared" si="88"/>
        <v>0.4642857142857143</v>
      </c>
      <c r="I208" s="240">
        <v>1</v>
      </c>
      <c r="J208" s="240">
        <v>1</v>
      </c>
      <c r="K208" s="240">
        <v>1</v>
      </c>
      <c r="L208" s="270"/>
      <c r="M208" s="572">
        <v>2</v>
      </c>
      <c r="N208" s="572">
        <v>0</v>
      </c>
      <c r="O208" s="572">
        <v>2</v>
      </c>
      <c r="P208" s="575"/>
      <c r="Q208" s="574">
        <v>2</v>
      </c>
      <c r="R208" s="570">
        <v>0</v>
      </c>
      <c r="S208" s="570">
        <v>1</v>
      </c>
      <c r="T208" s="569"/>
      <c r="U208" s="239">
        <v>2</v>
      </c>
      <c r="V208" s="239">
        <v>0</v>
      </c>
      <c r="W208" s="239">
        <v>0</v>
      </c>
      <c r="X208" s="269"/>
      <c r="Y208" s="240">
        <v>4</v>
      </c>
      <c r="Z208" s="240">
        <v>0</v>
      </c>
      <c r="AA208" s="240">
        <v>1</v>
      </c>
      <c r="AB208" s="270"/>
      <c r="AC208" s="544"/>
      <c r="AD208" s="573">
        <v>3</v>
      </c>
      <c r="AE208" s="572">
        <v>3</v>
      </c>
      <c r="AF208" s="572">
        <v>3</v>
      </c>
      <c r="AG208" s="571"/>
      <c r="AH208" s="387"/>
      <c r="AI208" s="379"/>
      <c r="AJ208" s="379"/>
      <c r="AK208" s="378"/>
      <c r="AL208" s="386"/>
      <c r="AM208" s="244"/>
      <c r="AN208" s="244"/>
      <c r="AO208" s="377"/>
      <c r="AP208" s="574">
        <v>1</v>
      </c>
      <c r="AQ208" s="570">
        <v>0</v>
      </c>
      <c r="AR208" s="570">
        <v>0</v>
      </c>
      <c r="AS208" s="569"/>
      <c r="AT208" s="274">
        <v>2</v>
      </c>
      <c r="AU208" s="239">
        <v>0</v>
      </c>
      <c r="AV208" s="239">
        <v>2</v>
      </c>
      <c r="AW208" s="269"/>
      <c r="AX208" s="240">
        <v>2</v>
      </c>
      <c r="AY208" s="240">
        <v>1</v>
      </c>
      <c r="AZ208" s="240">
        <v>1</v>
      </c>
      <c r="BA208" s="270"/>
      <c r="BB208" s="544"/>
      <c r="BC208" s="386"/>
      <c r="BD208" s="244"/>
      <c r="BE208" s="244"/>
      <c r="BF208" s="290"/>
      <c r="BG208" s="272">
        <v>4</v>
      </c>
      <c r="BH208" s="240">
        <v>0</v>
      </c>
      <c r="BI208" s="240">
        <v>1</v>
      </c>
      <c r="BJ208" s="303"/>
      <c r="BK208" s="386"/>
      <c r="BL208" s="244"/>
      <c r="BM208" s="244"/>
      <c r="BN208" s="377"/>
      <c r="BO208" s="379"/>
      <c r="BP208" s="379"/>
      <c r="BQ208" s="379"/>
      <c r="BR208" s="453"/>
      <c r="BS208" s="573">
        <v>5</v>
      </c>
      <c r="BT208" s="572">
        <v>2</v>
      </c>
      <c r="BU208" s="572">
        <v>1</v>
      </c>
      <c r="BV208" s="571"/>
    </row>
    <row r="209" spans="1:74">
      <c r="A209" s="668">
        <v>10</v>
      </c>
      <c r="B209" s="384" t="s">
        <v>1126</v>
      </c>
      <c r="C209" s="384" t="str">
        <f t="shared" si="83"/>
        <v>Jamie Kennedy</v>
      </c>
      <c r="D209" s="667">
        <f t="shared" si="84"/>
        <v>66</v>
      </c>
      <c r="E209" s="666">
        <f t="shared" si="85"/>
        <v>22</v>
      </c>
      <c r="F209" s="666">
        <f t="shared" si="86"/>
        <v>30</v>
      </c>
      <c r="G209" s="666">
        <f t="shared" si="87"/>
        <v>1</v>
      </c>
      <c r="H209" s="665">
        <f t="shared" si="88"/>
        <v>0.45454545454545453</v>
      </c>
      <c r="I209" s="398">
        <v>2</v>
      </c>
      <c r="J209" s="398">
        <v>0</v>
      </c>
      <c r="K209" s="398">
        <v>0</v>
      </c>
      <c r="L209" s="397"/>
      <c r="M209" s="394"/>
      <c r="N209" s="394"/>
      <c r="O209" s="394"/>
      <c r="P209" s="409"/>
      <c r="Q209" s="402">
        <v>2</v>
      </c>
      <c r="R209" s="398">
        <v>1</v>
      </c>
      <c r="S209" s="398">
        <v>1</v>
      </c>
      <c r="T209" s="397"/>
      <c r="U209" s="400">
        <v>4</v>
      </c>
      <c r="V209" s="400">
        <v>1</v>
      </c>
      <c r="W209" s="400">
        <v>3</v>
      </c>
      <c r="X209" s="399"/>
      <c r="Y209" s="398">
        <v>4</v>
      </c>
      <c r="Z209" s="398">
        <v>0</v>
      </c>
      <c r="AA209" s="398">
        <v>3</v>
      </c>
      <c r="AB209" s="397"/>
      <c r="AC209" s="544"/>
      <c r="AD209" s="401">
        <v>6</v>
      </c>
      <c r="AE209" s="400">
        <v>5</v>
      </c>
      <c r="AF209" s="400">
        <v>4</v>
      </c>
      <c r="AG209" s="399"/>
      <c r="AH209" s="402">
        <v>6</v>
      </c>
      <c r="AI209" s="398">
        <v>1</v>
      </c>
      <c r="AJ209" s="398">
        <v>2</v>
      </c>
      <c r="AK209" s="397"/>
      <c r="AL209" s="401">
        <v>4</v>
      </c>
      <c r="AM209" s="400">
        <v>2</v>
      </c>
      <c r="AN209" s="400">
        <v>2</v>
      </c>
      <c r="AO209" s="399"/>
      <c r="AP209" s="402">
        <v>5</v>
      </c>
      <c r="AQ209" s="398">
        <v>1</v>
      </c>
      <c r="AR209" s="398">
        <v>3</v>
      </c>
      <c r="AS209" s="397"/>
      <c r="AT209" s="401">
        <v>4</v>
      </c>
      <c r="AU209" s="400">
        <v>3</v>
      </c>
      <c r="AV209" s="400">
        <v>2</v>
      </c>
      <c r="AW209" s="399"/>
      <c r="AX209" s="398">
        <v>4</v>
      </c>
      <c r="AY209" s="398">
        <v>1</v>
      </c>
      <c r="AZ209" s="398">
        <v>2</v>
      </c>
      <c r="BA209" s="397"/>
      <c r="BB209" s="544"/>
      <c r="BC209" s="401">
        <v>4</v>
      </c>
      <c r="BD209" s="400">
        <v>1</v>
      </c>
      <c r="BE209" s="400">
        <v>1</v>
      </c>
      <c r="BF209" s="403"/>
      <c r="BG209" s="402">
        <v>4</v>
      </c>
      <c r="BH209" s="398">
        <v>2</v>
      </c>
      <c r="BI209" s="398">
        <v>3</v>
      </c>
      <c r="BJ209" s="450"/>
      <c r="BK209" s="401">
        <v>5</v>
      </c>
      <c r="BL209" s="400">
        <v>3</v>
      </c>
      <c r="BM209" s="400">
        <v>3</v>
      </c>
      <c r="BN209" s="399">
        <v>1</v>
      </c>
      <c r="BO209" s="398">
        <v>6</v>
      </c>
      <c r="BP209" s="398">
        <v>1</v>
      </c>
      <c r="BQ209" s="398">
        <v>1</v>
      </c>
      <c r="BR209" s="450"/>
      <c r="BS209" s="401">
        <v>6</v>
      </c>
      <c r="BT209" s="400">
        <v>0</v>
      </c>
      <c r="BU209" s="400">
        <v>0</v>
      </c>
      <c r="BV209" s="399"/>
    </row>
    <row r="210" spans="1:74">
      <c r="A210" s="664">
        <v>11</v>
      </c>
      <c r="B210" s="669" t="s">
        <v>1155</v>
      </c>
      <c r="C210" s="669" t="str">
        <f t="shared" si="83"/>
        <v>Denny Powell</v>
      </c>
      <c r="D210" s="662">
        <f t="shared" si="84"/>
        <v>32</v>
      </c>
      <c r="E210" s="661">
        <f t="shared" si="85"/>
        <v>9</v>
      </c>
      <c r="F210" s="661">
        <f t="shared" si="86"/>
        <v>17</v>
      </c>
      <c r="G210" s="661">
        <f t="shared" si="87"/>
        <v>0</v>
      </c>
      <c r="H210" s="660">
        <f t="shared" si="88"/>
        <v>0.53125</v>
      </c>
      <c r="I210" s="379"/>
      <c r="J210" s="379"/>
      <c r="K210" s="379"/>
      <c r="L210" s="378"/>
      <c r="M210" s="239">
        <v>3</v>
      </c>
      <c r="N210" s="239">
        <v>1</v>
      </c>
      <c r="O210" s="239">
        <v>2</v>
      </c>
      <c r="P210" s="273"/>
      <c r="Q210" s="272">
        <v>4</v>
      </c>
      <c r="R210" s="240">
        <v>0</v>
      </c>
      <c r="S210" s="240">
        <v>1</v>
      </c>
      <c r="T210" s="270"/>
      <c r="U210" s="572">
        <v>2</v>
      </c>
      <c r="V210" s="572">
        <v>0</v>
      </c>
      <c r="W210" s="572">
        <v>1</v>
      </c>
      <c r="X210" s="571"/>
      <c r="Y210" s="240">
        <v>2</v>
      </c>
      <c r="Z210" s="240">
        <v>0</v>
      </c>
      <c r="AA210" s="240">
        <v>0</v>
      </c>
      <c r="AB210" s="270"/>
      <c r="AC210" s="544"/>
      <c r="AD210" s="274">
        <v>3</v>
      </c>
      <c r="AE210" s="239">
        <v>1</v>
      </c>
      <c r="AF210" s="239">
        <v>2</v>
      </c>
      <c r="AG210" s="269"/>
      <c r="AH210" s="272">
        <v>2</v>
      </c>
      <c r="AI210" s="240">
        <v>3</v>
      </c>
      <c r="AJ210" s="240">
        <v>2</v>
      </c>
      <c r="AK210" s="270"/>
      <c r="AL210" s="274">
        <v>4</v>
      </c>
      <c r="AM210" s="239">
        <v>1</v>
      </c>
      <c r="AN210" s="239">
        <v>2</v>
      </c>
      <c r="AO210" s="269"/>
      <c r="AP210" s="272">
        <v>3</v>
      </c>
      <c r="AQ210" s="240">
        <v>1</v>
      </c>
      <c r="AR210" s="240">
        <v>1</v>
      </c>
      <c r="AS210" s="270"/>
      <c r="AT210" s="274">
        <v>3</v>
      </c>
      <c r="AU210" s="239">
        <v>2</v>
      </c>
      <c r="AV210" s="239">
        <v>2</v>
      </c>
      <c r="AW210" s="269"/>
      <c r="AX210" s="240">
        <v>2</v>
      </c>
      <c r="AY210" s="240">
        <v>0</v>
      </c>
      <c r="AZ210" s="240">
        <v>1</v>
      </c>
      <c r="BA210" s="270"/>
      <c r="BB210" s="544"/>
      <c r="BC210" s="573">
        <v>4</v>
      </c>
      <c r="BD210" s="572">
        <v>0</v>
      </c>
      <c r="BE210" s="572">
        <v>3</v>
      </c>
      <c r="BF210" s="575"/>
      <c r="BG210" s="387"/>
      <c r="BH210" s="379"/>
      <c r="BI210" s="379"/>
      <c r="BJ210" s="453"/>
      <c r="BK210" s="386"/>
      <c r="BL210" s="244"/>
      <c r="BM210" s="244"/>
      <c r="BN210" s="377"/>
      <c r="BO210" s="379"/>
      <c r="BP210" s="379"/>
      <c r="BQ210" s="379"/>
      <c r="BR210" s="453"/>
      <c r="BS210" s="386"/>
      <c r="BT210" s="244"/>
      <c r="BU210" s="244"/>
      <c r="BV210" s="377"/>
    </row>
    <row r="211" spans="1:74">
      <c r="A211" s="668">
        <v>12</v>
      </c>
      <c r="B211" s="384" t="s">
        <v>209</v>
      </c>
      <c r="C211" s="384" t="str">
        <f t="shared" si="83"/>
        <v>Eric Marshall</v>
      </c>
      <c r="D211" s="667">
        <f t="shared" si="84"/>
        <v>42</v>
      </c>
      <c r="E211" s="666">
        <f t="shared" si="85"/>
        <v>9</v>
      </c>
      <c r="F211" s="666">
        <f t="shared" si="86"/>
        <v>20</v>
      </c>
      <c r="G211" s="666">
        <f t="shared" si="87"/>
        <v>0</v>
      </c>
      <c r="H211" s="665">
        <f t="shared" si="88"/>
        <v>0.47619047619047616</v>
      </c>
      <c r="I211" s="235">
        <v>2</v>
      </c>
      <c r="J211" s="235">
        <v>0</v>
      </c>
      <c r="K211" s="235">
        <v>1</v>
      </c>
      <c r="L211" s="281"/>
      <c r="M211" s="400">
        <v>2</v>
      </c>
      <c r="N211" s="400">
        <v>0</v>
      </c>
      <c r="O211" s="400">
        <v>1</v>
      </c>
      <c r="P211" s="403"/>
      <c r="Q211" s="402">
        <v>4</v>
      </c>
      <c r="R211" s="398">
        <v>0</v>
      </c>
      <c r="S211" s="398">
        <v>3</v>
      </c>
      <c r="T211" s="397"/>
      <c r="U211" s="400">
        <v>4</v>
      </c>
      <c r="V211" s="400">
        <v>0</v>
      </c>
      <c r="W211" s="400">
        <v>0</v>
      </c>
      <c r="X211" s="399"/>
      <c r="Y211" s="398">
        <v>2</v>
      </c>
      <c r="Z211" s="398">
        <v>1</v>
      </c>
      <c r="AA211" s="398">
        <v>1</v>
      </c>
      <c r="AB211" s="397"/>
      <c r="AC211" s="544"/>
      <c r="AD211" s="407"/>
      <c r="AE211" s="394"/>
      <c r="AF211" s="394"/>
      <c r="AG211" s="393"/>
      <c r="AH211" s="402">
        <v>2</v>
      </c>
      <c r="AI211" s="398">
        <v>0</v>
      </c>
      <c r="AJ211" s="398">
        <v>1</v>
      </c>
      <c r="AK211" s="397"/>
      <c r="AL211" s="401">
        <v>2</v>
      </c>
      <c r="AM211" s="400">
        <v>1</v>
      </c>
      <c r="AN211" s="400">
        <v>2</v>
      </c>
      <c r="AO211" s="399"/>
      <c r="AP211" s="402">
        <v>4</v>
      </c>
      <c r="AQ211" s="398">
        <v>1</v>
      </c>
      <c r="AR211" s="398">
        <v>3</v>
      </c>
      <c r="AS211" s="397"/>
      <c r="AT211" s="407">
        <v>1</v>
      </c>
      <c r="AU211" s="394">
        <v>1</v>
      </c>
      <c r="AV211" s="394">
        <v>1</v>
      </c>
      <c r="AW211" s="393"/>
      <c r="AX211" s="396"/>
      <c r="AY211" s="396"/>
      <c r="AZ211" s="396"/>
      <c r="BA211" s="395"/>
      <c r="BB211" s="544"/>
      <c r="BC211" s="401">
        <v>4</v>
      </c>
      <c r="BD211" s="400">
        <v>0</v>
      </c>
      <c r="BE211" s="400">
        <v>0</v>
      </c>
      <c r="BF211" s="403"/>
      <c r="BG211" s="408"/>
      <c r="BH211" s="396"/>
      <c r="BI211" s="396"/>
      <c r="BJ211" s="449"/>
      <c r="BK211" s="401">
        <v>5</v>
      </c>
      <c r="BL211" s="400">
        <v>1</v>
      </c>
      <c r="BM211" s="400">
        <v>2</v>
      </c>
      <c r="BN211" s="399"/>
      <c r="BO211" s="398">
        <v>5</v>
      </c>
      <c r="BP211" s="398">
        <v>3</v>
      </c>
      <c r="BQ211" s="398">
        <v>3</v>
      </c>
      <c r="BR211" s="450"/>
      <c r="BS211" s="401">
        <v>5</v>
      </c>
      <c r="BT211" s="400">
        <v>1</v>
      </c>
      <c r="BU211" s="400">
        <v>2</v>
      </c>
      <c r="BV211" s="399"/>
    </row>
    <row r="212" spans="1:74">
      <c r="A212" s="664">
        <v>13</v>
      </c>
      <c r="B212" s="663" t="s">
        <v>1328</v>
      </c>
      <c r="C212" s="663" t="str">
        <f t="shared" si="83"/>
        <v>Fred Millard</v>
      </c>
      <c r="D212" s="662">
        <f t="shared" si="84"/>
        <v>76</v>
      </c>
      <c r="E212" s="661">
        <f t="shared" si="85"/>
        <v>43</v>
      </c>
      <c r="F212" s="661">
        <f t="shared" si="86"/>
        <v>46</v>
      </c>
      <c r="G212" s="661">
        <f t="shared" si="87"/>
        <v>15</v>
      </c>
      <c r="H212" s="660">
        <f t="shared" si="88"/>
        <v>0.60526315789473684</v>
      </c>
      <c r="I212" s="570">
        <v>4</v>
      </c>
      <c r="J212" s="570">
        <v>0</v>
      </c>
      <c r="K212" s="570">
        <v>1</v>
      </c>
      <c r="L212" s="569"/>
      <c r="M212" s="572">
        <v>6</v>
      </c>
      <c r="N212" s="572">
        <v>3</v>
      </c>
      <c r="O212" s="572">
        <v>4</v>
      </c>
      <c r="P212" s="575">
        <v>1</v>
      </c>
      <c r="Q212" s="574">
        <v>6</v>
      </c>
      <c r="R212" s="570">
        <v>5</v>
      </c>
      <c r="S212" s="570">
        <v>5</v>
      </c>
      <c r="T212" s="569"/>
      <c r="U212" s="572">
        <v>4</v>
      </c>
      <c r="V212" s="572">
        <v>2</v>
      </c>
      <c r="W212" s="572">
        <v>2</v>
      </c>
      <c r="X212" s="571">
        <v>2</v>
      </c>
      <c r="Y212" s="570">
        <v>3</v>
      </c>
      <c r="Z212" s="570">
        <v>1</v>
      </c>
      <c r="AA212" s="570">
        <v>2</v>
      </c>
      <c r="AB212" s="569"/>
      <c r="AC212" s="544"/>
      <c r="AD212" s="573">
        <v>7</v>
      </c>
      <c r="AE212" s="572">
        <v>2</v>
      </c>
      <c r="AF212" s="572">
        <v>2</v>
      </c>
      <c r="AG212" s="571">
        <v>1</v>
      </c>
      <c r="AH212" s="574">
        <v>6</v>
      </c>
      <c r="AI212" s="570">
        <v>6</v>
      </c>
      <c r="AJ212" s="570">
        <v>6</v>
      </c>
      <c r="AK212" s="569">
        <v>3</v>
      </c>
      <c r="AL212" s="573">
        <v>4</v>
      </c>
      <c r="AM212" s="572">
        <v>3</v>
      </c>
      <c r="AN212" s="572">
        <v>3</v>
      </c>
      <c r="AO212" s="571"/>
      <c r="AP212" s="574">
        <v>3</v>
      </c>
      <c r="AQ212" s="570">
        <v>4</v>
      </c>
      <c r="AR212" s="570">
        <v>3</v>
      </c>
      <c r="AS212" s="569">
        <v>2</v>
      </c>
      <c r="AT212" s="573">
        <v>6</v>
      </c>
      <c r="AU212" s="572">
        <v>2</v>
      </c>
      <c r="AV212" s="572">
        <v>4</v>
      </c>
      <c r="AW212" s="571"/>
      <c r="AX212" s="570">
        <v>3</v>
      </c>
      <c r="AY212" s="570">
        <v>1</v>
      </c>
      <c r="AZ212" s="570">
        <v>1</v>
      </c>
      <c r="BA212" s="569"/>
      <c r="BB212" s="544"/>
      <c r="BC212" s="573">
        <v>3</v>
      </c>
      <c r="BD212" s="572">
        <v>0</v>
      </c>
      <c r="BE212" s="572">
        <v>0</v>
      </c>
      <c r="BF212" s="575"/>
      <c r="BG212" s="574">
        <v>4</v>
      </c>
      <c r="BH212" s="570">
        <v>1</v>
      </c>
      <c r="BI212" s="570">
        <v>1</v>
      </c>
      <c r="BJ212" s="634">
        <v>1</v>
      </c>
      <c r="BK212" s="573">
        <v>6</v>
      </c>
      <c r="BL212" s="572">
        <v>5</v>
      </c>
      <c r="BM212" s="572">
        <v>4</v>
      </c>
      <c r="BN212" s="571">
        <v>2</v>
      </c>
      <c r="BO212" s="570">
        <v>6</v>
      </c>
      <c r="BP212" s="570">
        <v>6</v>
      </c>
      <c r="BQ212" s="570">
        <v>6</v>
      </c>
      <c r="BR212" s="634">
        <v>3</v>
      </c>
      <c r="BS212" s="573">
        <v>5</v>
      </c>
      <c r="BT212" s="572">
        <v>2</v>
      </c>
      <c r="BU212" s="572">
        <v>2</v>
      </c>
      <c r="BV212" s="571"/>
    </row>
    <row r="213" spans="1:74" s="618" customFormat="1">
      <c r="A213" s="659">
        <v>14</v>
      </c>
      <c r="B213" s="658" t="s">
        <v>1327</v>
      </c>
      <c r="C213" s="658" t="str">
        <f t="shared" si="83"/>
        <v>Mike Barry</v>
      </c>
      <c r="D213" s="657">
        <f t="shared" si="84"/>
        <v>14</v>
      </c>
      <c r="E213" s="486">
        <f t="shared" si="85"/>
        <v>4</v>
      </c>
      <c r="F213" s="486">
        <f t="shared" si="86"/>
        <v>7</v>
      </c>
      <c r="G213" s="486">
        <f t="shared" si="87"/>
        <v>0</v>
      </c>
      <c r="H213" s="656">
        <f t="shared" si="88"/>
        <v>0.5</v>
      </c>
      <c r="I213" s="431"/>
      <c r="J213" s="652"/>
      <c r="K213" s="652"/>
      <c r="L213" s="655"/>
      <c r="M213" s="255"/>
      <c r="N213" s="653"/>
      <c r="O213" s="653"/>
      <c r="P213" s="653"/>
      <c r="Q213" s="652"/>
      <c r="R213" s="652"/>
      <c r="S213" s="652"/>
      <c r="T213" s="652"/>
      <c r="U213" s="653"/>
      <c r="V213" s="653"/>
      <c r="W213" s="653"/>
      <c r="X213" s="653"/>
      <c r="Y213" s="652"/>
      <c r="Z213" s="652"/>
      <c r="AA213" s="652"/>
      <c r="AB213" s="652"/>
      <c r="AC213" s="654"/>
      <c r="AD213" s="653"/>
      <c r="AE213" s="653"/>
      <c r="AF213" s="653"/>
      <c r="AG213" s="653"/>
      <c r="AH213" s="652"/>
      <c r="AI213" s="652"/>
      <c r="AJ213" s="652"/>
      <c r="AK213" s="652"/>
      <c r="AL213" s="653"/>
      <c r="AM213" s="653"/>
      <c r="AN213" s="653"/>
      <c r="AO213" s="653"/>
      <c r="AP213" s="652"/>
      <c r="AQ213" s="652"/>
      <c r="AR213" s="652"/>
      <c r="AS213" s="652"/>
      <c r="AT213" s="653"/>
      <c r="AU213" s="653"/>
      <c r="AV213" s="653"/>
      <c r="AW213" s="653"/>
      <c r="AX213" s="652"/>
      <c r="AY213" s="652"/>
      <c r="AZ213" s="652"/>
      <c r="BA213" s="652"/>
      <c r="BB213" s="654"/>
      <c r="BC213" s="653"/>
      <c r="BD213" s="653"/>
      <c r="BE213" s="653"/>
      <c r="BF213" s="653"/>
      <c r="BG213" s="652"/>
      <c r="BH213" s="652"/>
      <c r="BI213" s="652" t="s">
        <v>1326</v>
      </c>
      <c r="BJ213" s="651"/>
      <c r="BK213" s="428">
        <v>4</v>
      </c>
      <c r="BL213" s="648">
        <v>1</v>
      </c>
      <c r="BM213" s="648">
        <v>2</v>
      </c>
      <c r="BN213" s="647"/>
      <c r="BO213" s="650">
        <v>5</v>
      </c>
      <c r="BP213" s="650">
        <v>2</v>
      </c>
      <c r="BQ213" s="650">
        <v>2</v>
      </c>
      <c r="BR213" s="649"/>
      <c r="BS213" s="428">
        <v>5</v>
      </c>
      <c r="BT213" s="648">
        <v>1</v>
      </c>
      <c r="BU213" s="648">
        <v>3</v>
      </c>
      <c r="BV213" s="647"/>
    </row>
    <row r="214" spans="1:74" s="618" customFormat="1">
      <c r="A214" s="646">
        <v>15</v>
      </c>
      <c r="B214" s="1464" t="s">
        <v>1691</v>
      </c>
      <c r="C214" s="645" t="str">
        <f t="shared" si="83"/>
        <v>Charles Meade</v>
      </c>
      <c r="D214" s="644">
        <f t="shared" si="84"/>
        <v>10</v>
      </c>
      <c r="E214" s="643">
        <f t="shared" si="85"/>
        <v>3</v>
      </c>
      <c r="F214" s="643">
        <f t="shared" si="86"/>
        <v>5</v>
      </c>
      <c r="G214" s="643">
        <f t="shared" si="87"/>
        <v>0</v>
      </c>
      <c r="H214" s="642">
        <f t="shared" si="88"/>
        <v>0.5</v>
      </c>
      <c r="I214" s="641"/>
      <c r="J214" s="641"/>
      <c r="K214" s="641"/>
      <c r="L214" s="640"/>
      <c r="M214" s="638"/>
      <c r="N214" s="638"/>
      <c r="O214" s="638"/>
      <c r="P214" s="637"/>
      <c r="Q214" s="436"/>
      <c r="R214" s="436"/>
      <c r="S214" s="436"/>
      <c r="T214" s="636"/>
      <c r="U214" s="441"/>
      <c r="V214" s="441"/>
      <c r="W214" s="441"/>
      <c r="X214" s="635"/>
      <c r="Y214" s="436"/>
      <c r="Z214" s="436"/>
      <c r="AA214" s="436"/>
      <c r="AB214" s="636"/>
      <c r="AC214" s="639"/>
      <c r="AD214" s="638"/>
      <c r="AE214" s="638"/>
      <c r="AF214" s="638"/>
      <c r="AG214" s="637"/>
      <c r="AH214" s="436"/>
      <c r="AI214" s="436"/>
      <c r="AJ214" s="436"/>
      <c r="AK214" s="636"/>
      <c r="AL214" s="441"/>
      <c r="AM214" s="441"/>
      <c r="AN214" s="441"/>
      <c r="AO214" s="635"/>
      <c r="AP214" s="436"/>
      <c r="AQ214" s="436"/>
      <c r="AR214" s="436"/>
      <c r="AS214" s="636"/>
      <c r="AT214" s="441"/>
      <c r="AU214" s="441"/>
      <c r="AV214" s="441"/>
      <c r="AW214" s="635"/>
      <c r="AX214" s="379"/>
      <c r="AY214" s="379"/>
      <c r="AZ214" s="379"/>
      <c r="BA214" s="453"/>
      <c r="BB214" s="512"/>
      <c r="BC214" s="244"/>
      <c r="BD214" s="244"/>
      <c r="BE214" s="244"/>
      <c r="BF214" s="290"/>
      <c r="BG214" s="379"/>
      <c r="BH214" s="379"/>
      <c r="BI214" s="379"/>
      <c r="BJ214" s="453"/>
      <c r="BK214" s="386"/>
      <c r="BL214" s="244"/>
      <c r="BM214" s="244"/>
      <c r="BN214" s="377" t="s">
        <v>1325</v>
      </c>
      <c r="BO214" s="570">
        <v>5</v>
      </c>
      <c r="BP214" s="570">
        <v>1</v>
      </c>
      <c r="BQ214" s="570">
        <v>2</v>
      </c>
      <c r="BR214" s="634"/>
      <c r="BS214" s="573">
        <v>5</v>
      </c>
      <c r="BT214" s="572">
        <v>2</v>
      </c>
      <c r="BU214" s="572">
        <v>3</v>
      </c>
      <c r="BV214" s="571"/>
    </row>
    <row r="215" spans="1:74" s="618" customFormat="1" ht="13.8" thickBot="1">
      <c r="A215" s="633">
        <v>16</v>
      </c>
      <c r="B215" s="632" t="s">
        <v>1324</v>
      </c>
      <c r="C215" s="632" t="str">
        <f t="shared" si="83"/>
        <v>Ken Grondin</v>
      </c>
      <c r="D215" s="566">
        <f t="shared" si="84"/>
        <v>61</v>
      </c>
      <c r="E215" s="631">
        <f t="shared" si="85"/>
        <v>17</v>
      </c>
      <c r="F215" s="631">
        <f t="shared" si="86"/>
        <v>33</v>
      </c>
      <c r="G215" s="631">
        <f t="shared" si="87"/>
        <v>0</v>
      </c>
      <c r="H215" s="630">
        <f t="shared" si="88"/>
        <v>0.54098360655737709</v>
      </c>
      <c r="I215" s="629">
        <v>4</v>
      </c>
      <c r="J215" s="629">
        <v>3</v>
      </c>
      <c r="K215" s="629">
        <v>2</v>
      </c>
      <c r="L215" s="628"/>
      <c r="M215" s="626">
        <v>6</v>
      </c>
      <c r="N215" s="625">
        <v>3</v>
      </c>
      <c r="O215" s="625">
        <v>4</v>
      </c>
      <c r="P215" s="624"/>
      <c r="Q215" s="623">
        <v>6</v>
      </c>
      <c r="R215" s="527">
        <v>2</v>
      </c>
      <c r="S215" s="527">
        <v>5</v>
      </c>
      <c r="T215" s="526"/>
      <c r="U215" s="326">
        <v>4</v>
      </c>
      <c r="V215" s="326">
        <v>1</v>
      </c>
      <c r="W215" s="326">
        <v>1</v>
      </c>
      <c r="X215" s="325"/>
      <c r="Y215" s="328">
        <v>3</v>
      </c>
      <c r="Z215" s="328">
        <v>0</v>
      </c>
      <c r="AA215" s="328">
        <v>3</v>
      </c>
      <c r="AB215" s="327"/>
      <c r="AC215" s="627"/>
      <c r="AD215" s="626">
        <v>7</v>
      </c>
      <c r="AE215" s="625">
        <v>2</v>
      </c>
      <c r="AF215" s="625">
        <v>3</v>
      </c>
      <c r="AG215" s="624"/>
      <c r="AH215" s="623">
        <v>7</v>
      </c>
      <c r="AI215" s="527">
        <v>3</v>
      </c>
      <c r="AJ215" s="527">
        <v>3</v>
      </c>
      <c r="AK215" s="526"/>
      <c r="AL215" s="528">
        <v>4</v>
      </c>
      <c r="AM215" s="525">
        <v>1</v>
      </c>
      <c r="AN215" s="525">
        <v>4</v>
      </c>
      <c r="AO215" s="524"/>
      <c r="AP215" s="623">
        <v>6</v>
      </c>
      <c r="AQ215" s="527">
        <v>0</v>
      </c>
      <c r="AR215" s="527">
        <v>3</v>
      </c>
      <c r="AS215" s="526"/>
      <c r="AT215" s="528">
        <v>6</v>
      </c>
      <c r="AU215" s="525">
        <v>1</v>
      </c>
      <c r="AV215" s="525">
        <v>3</v>
      </c>
      <c r="AW215" s="524"/>
      <c r="AX215" s="235">
        <v>4</v>
      </c>
      <c r="AY215" s="235">
        <v>1</v>
      </c>
      <c r="AZ215" s="235">
        <v>1</v>
      </c>
      <c r="BA215" s="281"/>
      <c r="BB215" s="622"/>
      <c r="BC215" s="284">
        <v>4</v>
      </c>
      <c r="BD215" s="234">
        <v>0</v>
      </c>
      <c r="BE215" s="234">
        <v>1</v>
      </c>
      <c r="BF215" s="283"/>
      <c r="BG215" s="282"/>
      <c r="BH215" s="235"/>
      <c r="BI215" s="235"/>
      <c r="BJ215" s="304"/>
      <c r="BK215" s="621"/>
      <c r="BL215" s="620"/>
      <c r="BM215" s="620"/>
      <c r="BN215" s="619"/>
      <c r="BO215" s="379"/>
      <c r="BP215" s="379"/>
      <c r="BQ215" s="379"/>
      <c r="BR215" s="453"/>
      <c r="BS215" s="621"/>
      <c r="BT215" s="620"/>
      <c r="BU215" s="620"/>
      <c r="BV215" s="619"/>
    </row>
    <row r="216" spans="1:74" ht="13.8" thickBot="1">
      <c r="A216" s="540"/>
      <c r="B216" s="555" t="s">
        <v>16</v>
      </c>
      <c r="C216" s="555" t="str">
        <f t="shared" si="83"/>
        <v>Davenport</v>
      </c>
      <c r="D216" s="554">
        <f>SUM(D200:D215)</f>
        <v>852</v>
      </c>
      <c r="E216" s="553">
        <f>SUM(E200:E215)</f>
        <v>331</v>
      </c>
      <c r="F216" s="553">
        <f>SUM(F200:F215)</f>
        <v>481</v>
      </c>
      <c r="G216" s="553">
        <f>SUM(G200:G215)</f>
        <v>33</v>
      </c>
      <c r="H216" s="552">
        <f t="shared" si="88"/>
        <v>0.56455399061032863</v>
      </c>
      <c r="I216" s="548">
        <f t="shared" ref="I216:AB216" si="89">SUM(I200:I215)</f>
        <v>45</v>
      </c>
      <c r="J216" s="548">
        <f t="shared" si="89"/>
        <v>16</v>
      </c>
      <c r="K216" s="548">
        <f t="shared" si="89"/>
        <v>24</v>
      </c>
      <c r="L216" s="547">
        <f t="shared" si="89"/>
        <v>2</v>
      </c>
      <c r="M216" s="546">
        <f t="shared" si="89"/>
        <v>60</v>
      </c>
      <c r="N216" s="546">
        <f t="shared" si="89"/>
        <v>24</v>
      </c>
      <c r="O216" s="546">
        <f t="shared" si="89"/>
        <v>36</v>
      </c>
      <c r="P216" s="551">
        <f t="shared" si="89"/>
        <v>2</v>
      </c>
      <c r="Q216" s="550">
        <f t="shared" si="89"/>
        <v>56</v>
      </c>
      <c r="R216" s="548">
        <f t="shared" si="89"/>
        <v>25</v>
      </c>
      <c r="S216" s="548">
        <f t="shared" si="89"/>
        <v>36</v>
      </c>
      <c r="T216" s="547">
        <f t="shared" si="89"/>
        <v>0</v>
      </c>
      <c r="U216" s="617">
        <f t="shared" si="89"/>
        <v>49</v>
      </c>
      <c r="V216" s="616">
        <f t="shared" si="89"/>
        <v>15</v>
      </c>
      <c r="W216" s="616">
        <f t="shared" si="89"/>
        <v>24</v>
      </c>
      <c r="X216" s="615">
        <f t="shared" si="89"/>
        <v>4</v>
      </c>
      <c r="Y216" s="614">
        <f t="shared" si="89"/>
        <v>45</v>
      </c>
      <c r="Z216" s="613">
        <f t="shared" si="89"/>
        <v>8</v>
      </c>
      <c r="AA216" s="613">
        <f t="shared" si="89"/>
        <v>22</v>
      </c>
      <c r="AB216" s="612">
        <f t="shared" si="89"/>
        <v>0</v>
      </c>
      <c r="AC216" s="544"/>
      <c r="AD216" s="549">
        <f t="shared" ref="AD216:BA216" si="90">SUM(AD200:AD215)</f>
        <v>65</v>
      </c>
      <c r="AE216" s="546">
        <f t="shared" si="90"/>
        <v>37</v>
      </c>
      <c r="AF216" s="546">
        <f t="shared" si="90"/>
        <v>45</v>
      </c>
      <c r="AG216" s="545">
        <f t="shared" si="90"/>
        <v>5</v>
      </c>
      <c r="AH216" s="548">
        <f t="shared" si="90"/>
        <v>70</v>
      </c>
      <c r="AI216" s="548">
        <f t="shared" si="90"/>
        <v>39</v>
      </c>
      <c r="AJ216" s="548">
        <f t="shared" si="90"/>
        <v>46</v>
      </c>
      <c r="AK216" s="547">
        <f t="shared" si="90"/>
        <v>4</v>
      </c>
      <c r="AL216" s="546">
        <f t="shared" si="90"/>
        <v>48</v>
      </c>
      <c r="AM216" s="546">
        <f t="shared" si="90"/>
        <v>21</v>
      </c>
      <c r="AN216" s="546">
        <f t="shared" si="90"/>
        <v>29</v>
      </c>
      <c r="AO216" s="545">
        <f t="shared" si="90"/>
        <v>1</v>
      </c>
      <c r="AP216" s="548">
        <f t="shared" si="90"/>
        <v>55</v>
      </c>
      <c r="AQ216" s="548">
        <f t="shared" si="90"/>
        <v>19</v>
      </c>
      <c r="AR216" s="548">
        <f t="shared" si="90"/>
        <v>30</v>
      </c>
      <c r="AS216" s="547">
        <f t="shared" si="90"/>
        <v>3</v>
      </c>
      <c r="AT216" s="546">
        <f t="shared" si="90"/>
        <v>59</v>
      </c>
      <c r="AU216" s="546">
        <f t="shared" si="90"/>
        <v>28</v>
      </c>
      <c r="AV216" s="546">
        <f t="shared" si="90"/>
        <v>37</v>
      </c>
      <c r="AW216" s="545">
        <f t="shared" si="90"/>
        <v>1</v>
      </c>
      <c r="AX216" s="543">
        <f t="shared" si="90"/>
        <v>42</v>
      </c>
      <c r="AY216" s="542">
        <f t="shared" si="90"/>
        <v>11</v>
      </c>
      <c r="AZ216" s="542">
        <f t="shared" si="90"/>
        <v>18</v>
      </c>
      <c r="BA216" s="541">
        <f t="shared" si="90"/>
        <v>1</v>
      </c>
      <c r="BB216" s="544"/>
      <c r="BC216" s="546">
        <f t="shared" ref="BC216:BV216" si="91">SUM(BC200:BC215)</f>
        <v>38</v>
      </c>
      <c r="BD216" s="546">
        <f t="shared" si="91"/>
        <v>3</v>
      </c>
      <c r="BE216" s="546">
        <f t="shared" si="91"/>
        <v>12</v>
      </c>
      <c r="BF216" s="551">
        <f t="shared" si="91"/>
        <v>0</v>
      </c>
      <c r="BG216" s="543">
        <f t="shared" si="91"/>
        <v>45</v>
      </c>
      <c r="BH216" s="542">
        <f t="shared" si="91"/>
        <v>10</v>
      </c>
      <c r="BI216" s="542">
        <f t="shared" si="91"/>
        <v>19</v>
      </c>
      <c r="BJ216" s="541">
        <f t="shared" si="91"/>
        <v>3</v>
      </c>
      <c r="BK216" s="543">
        <f t="shared" si="91"/>
        <v>55</v>
      </c>
      <c r="BL216" s="542">
        <f t="shared" si="91"/>
        <v>27</v>
      </c>
      <c r="BM216" s="542">
        <f t="shared" si="91"/>
        <v>32</v>
      </c>
      <c r="BN216" s="541">
        <f t="shared" si="91"/>
        <v>3</v>
      </c>
      <c r="BO216" s="543">
        <f t="shared" si="91"/>
        <v>67</v>
      </c>
      <c r="BP216" s="542">
        <f t="shared" si="91"/>
        <v>32</v>
      </c>
      <c r="BQ216" s="542">
        <f t="shared" si="91"/>
        <v>43</v>
      </c>
      <c r="BR216" s="611">
        <f t="shared" si="91"/>
        <v>3</v>
      </c>
      <c r="BS216" s="543">
        <f t="shared" si="91"/>
        <v>53</v>
      </c>
      <c r="BT216" s="542">
        <f t="shared" si="91"/>
        <v>16</v>
      </c>
      <c r="BU216" s="542">
        <f t="shared" si="91"/>
        <v>28</v>
      </c>
      <c r="BV216" s="541">
        <f t="shared" si="91"/>
        <v>1</v>
      </c>
    </row>
    <row r="217" spans="1:74" ht="16.2" thickBot="1">
      <c r="A217" s="540"/>
      <c r="B217" s="540"/>
      <c r="C217" s="540" t="str">
        <f t="shared" si="83"/>
        <v/>
      </c>
      <c r="D217" s="1916" t="s">
        <v>1296</v>
      </c>
      <c r="E217" s="1917"/>
      <c r="F217" s="1917"/>
      <c r="G217" s="1917"/>
      <c r="H217" s="1918"/>
      <c r="I217" s="1909">
        <v>13</v>
      </c>
      <c r="J217" s="1910"/>
      <c r="K217" s="1910"/>
      <c r="L217" s="1911"/>
      <c r="M217" s="1909">
        <v>13</v>
      </c>
      <c r="N217" s="1910"/>
      <c r="O217" s="1910"/>
      <c r="P217" s="1911"/>
      <c r="Q217" s="1909">
        <v>12.66</v>
      </c>
      <c r="R217" s="1910"/>
      <c r="S217" s="1910"/>
      <c r="T217" s="1911"/>
      <c r="U217" s="1909">
        <v>12.75</v>
      </c>
      <c r="V217" s="1910"/>
      <c r="W217" s="1910"/>
      <c r="X217" s="1911"/>
      <c r="Y217" s="1909">
        <v>13</v>
      </c>
      <c r="Z217" s="1910"/>
      <c r="AA217" s="1910"/>
      <c r="AB217" s="1911"/>
      <c r="AC217" s="539"/>
      <c r="AD217" s="1926">
        <v>12.66</v>
      </c>
      <c r="AE217" s="1910"/>
      <c r="AF217" s="1910"/>
      <c r="AG217" s="1911"/>
      <c r="AH217" s="1909">
        <v>12.57</v>
      </c>
      <c r="AI217" s="1910"/>
      <c r="AJ217" s="1910"/>
      <c r="AK217" s="1911"/>
      <c r="AL217" s="1975">
        <v>12.57</v>
      </c>
      <c r="AM217" s="1976"/>
      <c r="AN217" s="1976"/>
      <c r="AO217" s="1977"/>
      <c r="AP217" s="1909">
        <v>12.5</v>
      </c>
      <c r="AQ217" s="1910"/>
      <c r="AR217" s="1910"/>
      <c r="AS217" s="1911"/>
      <c r="AT217" s="1909">
        <v>12.3</v>
      </c>
      <c r="AU217" s="1910"/>
      <c r="AV217" s="1910"/>
      <c r="AW217" s="1911"/>
      <c r="AX217" s="1909">
        <v>12.3</v>
      </c>
      <c r="AY217" s="1910"/>
      <c r="AZ217" s="1910"/>
      <c r="BA217" s="1911"/>
      <c r="BB217" s="539"/>
      <c r="BC217" s="1926">
        <v>12.09</v>
      </c>
      <c r="BD217" s="1910"/>
      <c r="BE217" s="1910"/>
      <c r="BF217" s="1911"/>
      <c r="BG217" s="1982" t="s">
        <v>1323</v>
      </c>
      <c r="BH217" s="1983"/>
      <c r="BI217" s="1983"/>
      <c r="BJ217" s="1984"/>
      <c r="BK217" s="1946" t="s">
        <v>1322</v>
      </c>
      <c r="BL217" s="1928"/>
      <c r="BM217" s="1928"/>
      <c r="BN217" s="1929"/>
      <c r="BO217" s="1909">
        <v>12</v>
      </c>
      <c r="BP217" s="1910"/>
      <c r="BQ217" s="1910"/>
      <c r="BR217" s="1911"/>
      <c r="BS217" s="1962">
        <v>12</v>
      </c>
      <c r="BT217" s="1963"/>
      <c r="BU217" s="1963"/>
      <c r="BV217" s="1964"/>
    </row>
    <row r="218" spans="1:74" ht="13.8" thickBot="1">
      <c r="A218" s="540"/>
      <c r="B218" s="540"/>
      <c r="C218" s="540" t="str">
        <f t="shared" si="83"/>
        <v/>
      </c>
      <c r="D218" s="540"/>
      <c r="E218" s="540"/>
      <c r="F218" s="540"/>
      <c r="G218" s="540"/>
      <c r="H218" s="540"/>
      <c r="I218" s="540"/>
      <c r="J218" s="540"/>
      <c r="K218" s="540"/>
      <c r="L218" s="540"/>
      <c r="M218" s="540"/>
      <c r="N218" s="540"/>
      <c r="O218" s="540"/>
      <c r="P218" s="540"/>
      <c r="Q218" s="540"/>
      <c r="R218" s="540"/>
      <c r="S218" s="540"/>
      <c r="T218" s="540"/>
      <c r="U218" s="540"/>
      <c r="V218" s="540"/>
      <c r="W218" s="540"/>
      <c r="X218" s="540"/>
      <c r="Y218" s="540"/>
      <c r="Z218" s="540"/>
      <c r="AA218" s="540"/>
      <c r="AB218" s="540"/>
      <c r="AC218" s="610"/>
      <c r="AD218" s="540"/>
      <c r="AE218" s="540"/>
      <c r="AF218" s="540"/>
      <c r="AG218" s="540"/>
      <c r="AH218" s="540"/>
      <c r="AI218" s="540"/>
      <c r="AJ218" s="540"/>
      <c r="AK218" s="540"/>
      <c r="AL218" s="540"/>
      <c r="AM218" s="540"/>
      <c r="AN218" s="540"/>
      <c r="AO218" s="540"/>
      <c r="AP218" s="540"/>
      <c r="AQ218" s="540"/>
      <c r="AR218" s="540"/>
      <c r="AS218" s="540"/>
      <c r="AT218" s="540"/>
      <c r="AU218" s="540"/>
      <c r="AV218" s="540"/>
      <c r="AW218" s="540"/>
      <c r="AX218" s="540"/>
      <c r="AY218" s="540"/>
      <c r="AZ218" s="540"/>
      <c r="BA218" s="540"/>
      <c r="BB218" s="610"/>
      <c r="BC218" s="540"/>
      <c r="BD218" s="540"/>
      <c r="BE218" s="540"/>
      <c r="BF218" s="540"/>
      <c r="BG218" s="540"/>
      <c r="BH218" s="540"/>
      <c r="BI218" s="540"/>
      <c r="BJ218" s="540"/>
      <c r="BK218" s="540"/>
      <c r="BL218" s="540"/>
      <c r="BM218" s="540"/>
      <c r="BN218" s="540"/>
      <c r="BO218" s="540"/>
      <c r="BP218" s="540"/>
      <c r="BQ218" s="540"/>
      <c r="BR218" s="540"/>
      <c r="BS218" s="540"/>
      <c r="BT218" s="540"/>
      <c r="BU218" s="540"/>
      <c r="BV218" s="540"/>
    </row>
    <row r="219" spans="1:74" ht="23.4" thickBot="1">
      <c r="A219" s="1950">
        <v>12</v>
      </c>
      <c r="B219" s="1940" t="s">
        <v>150</v>
      </c>
      <c r="C219" s="1276" t="str">
        <f t="shared" si="83"/>
        <v>Kirk</v>
      </c>
      <c r="D219" s="1913">
        <v>2010</v>
      </c>
      <c r="E219" s="1914"/>
      <c r="F219" s="1914"/>
      <c r="G219" s="1914"/>
      <c r="H219" s="1915"/>
      <c r="I219" s="1955" t="s">
        <v>1109</v>
      </c>
      <c r="J219" s="1956"/>
      <c r="K219" s="1956"/>
      <c r="L219" s="1957"/>
      <c r="M219" s="1958" t="s">
        <v>1108</v>
      </c>
      <c r="N219" s="1959"/>
      <c r="O219" s="1959"/>
      <c r="P219" s="1960"/>
      <c r="Q219" s="1955" t="s">
        <v>1107</v>
      </c>
      <c r="R219" s="1956"/>
      <c r="S219" s="1956"/>
      <c r="T219" s="1957"/>
      <c r="U219" s="1958" t="s">
        <v>1106</v>
      </c>
      <c r="V219" s="1959"/>
      <c r="W219" s="1959"/>
      <c r="X219" s="1960"/>
      <c r="Y219" s="1955" t="s">
        <v>1104</v>
      </c>
      <c r="Z219" s="1956"/>
      <c r="AA219" s="1956"/>
      <c r="AB219" s="1957"/>
      <c r="AC219" s="609"/>
      <c r="AD219" s="1961" t="s">
        <v>1103</v>
      </c>
      <c r="AE219" s="1959"/>
      <c r="AF219" s="1959"/>
      <c r="AG219" s="1960"/>
      <c r="AH219" s="1955" t="s">
        <v>1102</v>
      </c>
      <c r="AI219" s="1956"/>
      <c r="AJ219" s="1956"/>
      <c r="AK219" s="1957"/>
      <c r="AL219" s="1958" t="s">
        <v>1105</v>
      </c>
      <c r="AM219" s="1959"/>
      <c r="AN219" s="1959"/>
      <c r="AO219" s="1960"/>
      <c r="AP219" s="1955" t="s">
        <v>1101</v>
      </c>
      <c r="AQ219" s="1956"/>
      <c r="AR219" s="1956"/>
      <c r="AS219" s="1957"/>
      <c r="AT219" s="1958" t="s">
        <v>1100</v>
      </c>
      <c r="AU219" s="1959"/>
      <c r="AV219" s="1959"/>
      <c r="AW219" s="1960"/>
      <c r="AX219" s="1955" t="s">
        <v>1099</v>
      </c>
      <c r="AY219" s="1956"/>
      <c r="AZ219" s="1956"/>
      <c r="BA219" s="1957"/>
      <c r="BB219" s="609"/>
      <c r="BC219" s="1961" t="s">
        <v>1098</v>
      </c>
      <c r="BD219" s="1959"/>
      <c r="BE219" s="1959"/>
      <c r="BF219" s="1960"/>
      <c r="BG219" s="1965" t="s">
        <v>1096</v>
      </c>
      <c r="BH219" s="1966"/>
      <c r="BI219" s="1966"/>
      <c r="BJ219" s="1967"/>
      <c r="BK219" s="1968" t="s">
        <v>1095</v>
      </c>
      <c r="BL219" s="1969"/>
      <c r="BM219" s="1969"/>
      <c r="BN219" s="1970"/>
      <c r="BO219" s="1965" t="s">
        <v>1094</v>
      </c>
      <c r="BP219" s="1966"/>
      <c r="BQ219" s="1966"/>
      <c r="BR219" s="1967"/>
      <c r="BS219" s="1968" t="s">
        <v>1097</v>
      </c>
      <c r="BT219" s="1969"/>
      <c r="BU219" s="1969"/>
      <c r="BV219" s="1974"/>
    </row>
    <row r="220" spans="1:74" ht="23.4" thickBot="1">
      <c r="A220" s="1950"/>
      <c r="B220" s="1940"/>
      <c r="C220" s="1276" t="str">
        <f t="shared" si="83"/>
        <v/>
      </c>
      <c r="D220" s="605" t="s">
        <v>268</v>
      </c>
      <c r="E220" s="605" t="s">
        <v>1092</v>
      </c>
      <c r="F220" s="605" t="s">
        <v>267</v>
      </c>
      <c r="G220" s="605" t="s">
        <v>266</v>
      </c>
      <c r="H220" s="604" t="s">
        <v>265</v>
      </c>
      <c r="I220" s="605" t="s">
        <v>268</v>
      </c>
      <c r="J220" s="605" t="s">
        <v>1092</v>
      </c>
      <c r="K220" s="605" t="s">
        <v>267</v>
      </c>
      <c r="L220" s="604" t="s">
        <v>266</v>
      </c>
      <c r="M220" s="605" t="s">
        <v>268</v>
      </c>
      <c r="N220" s="605" t="s">
        <v>1092</v>
      </c>
      <c r="O220" s="605" t="s">
        <v>267</v>
      </c>
      <c r="P220" s="608" t="s">
        <v>266</v>
      </c>
      <c r="Q220" s="606" t="s">
        <v>268</v>
      </c>
      <c r="R220" s="605" t="s">
        <v>1092</v>
      </c>
      <c r="S220" s="605" t="s">
        <v>267</v>
      </c>
      <c r="T220" s="604" t="s">
        <v>266</v>
      </c>
      <c r="U220" s="603" t="s">
        <v>268</v>
      </c>
      <c r="V220" s="603" t="s">
        <v>1092</v>
      </c>
      <c r="W220" s="603" t="s">
        <v>267</v>
      </c>
      <c r="X220" s="607" t="s">
        <v>266</v>
      </c>
      <c r="Y220" s="606" t="s">
        <v>268</v>
      </c>
      <c r="Z220" s="605" t="s">
        <v>1092</v>
      </c>
      <c r="AA220" s="605" t="s">
        <v>267</v>
      </c>
      <c r="AB220" s="604" t="s">
        <v>266</v>
      </c>
      <c r="AC220" s="544"/>
      <c r="AD220" s="606" t="s">
        <v>268</v>
      </c>
      <c r="AE220" s="605" t="s">
        <v>1092</v>
      </c>
      <c r="AF220" s="605" t="s">
        <v>267</v>
      </c>
      <c r="AG220" s="604" t="s">
        <v>266</v>
      </c>
      <c r="AH220" s="603" t="s">
        <v>268</v>
      </c>
      <c r="AI220" s="603" t="s">
        <v>1092</v>
      </c>
      <c r="AJ220" s="603" t="s">
        <v>267</v>
      </c>
      <c r="AK220" s="602" t="s">
        <v>266</v>
      </c>
      <c r="AL220" s="605" t="s">
        <v>268</v>
      </c>
      <c r="AM220" s="605" t="s">
        <v>1092</v>
      </c>
      <c r="AN220" s="605" t="s">
        <v>267</v>
      </c>
      <c r="AO220" s="604" t="s">
        <v>266</v>
      </c>
      <c r="AP220" s="603" t="s">
        <v>268</v>
      </c>
      <c r="AQ220" s="603" t="s">
        <v>1092</v>
      </c>
      <c r="AR220" s="603" t="s">
        <v>267</v>
      </c>
      <c r="AS220" s="602" t="s">
        <v>266</v>
      </c>
      <c r="AT220" s="603" t="s">
        <v>268</v>
      </c>
      <c r="AU220" s="603" t="s">
        <v>1092</v>
      </c>
      <c r="AV220" s="603" t="s">
        <v>267</v>
      </c>
      <c r="AW220" s="602" t="s">
        <v>266</v>
      </c>
      <c r="AX220" s="605" t="s">
        <v>268</v>
      </c>
      <c r="AY220" s="605" t="s">
        <v>1092</v>
      </c>
      <c r="AZ220" s="605" t="s">
        <v>267</v>
      </c>
      <c r="BA220" s="604" t="s">
        <v>266</v>
      </c>
      <c r="BB220" s="544"/>
      <c r="BC220" s="606" t="s">
        <v>268</v>
      </c>
      <c r="BD220" s="605" t="s">
        <v>1092</v>
      </c>
      <c r="BE220" s="605" t="s">
        <v>267</v>
      </c>
      <c r="BF220" s="604" t="s">
        <v>266</v>
      </c>
      <c r="BG220" s="603" t="s">
        <v>268</v>
      </c>
      <c r="BH220" s="603" t="s">
        <v>1092</v>
      </c>
      <c r="BI220" s="603" t="s">
        <v>267</v>
      </c>
      <c r="BJ220" s="602" t="s">
        <v>266</v>
      </c>
      <c r="BK220" s="605" t="s">
        <v>268</v>
      </c>
      <c r="BL220" s="605" t="s">
        <v>1092</v>
      </c>
      <c r="BM220" s="605" t="s">
        <v>267</v>
      </c>
      <c r="BN220" s="604" t="s">
        <v>266</v>
      </c>
      <c r="BO220" s="603" t="s">
        <v>268</v>
      </c>
      <c r="BP220" s="603" t="s">
        <v>1092</v>
      </c>
      <c r="BQ220" s="603" t="s">
        <v>267</v>
      </c>
      <c r="BR220" s="602" t="s">
        <v>266</v>
      </c>
      <c r="BS220" s="603" t="s">
        <v>268</v>
      </c>
      <c r="BT220" s="603" t="s">
        <v>1092</v>
      </c>
      <c r="BU220" s="603" t="s">
        <v>267</v>
      </c>
      <c r="BV220" s="602" t="s">
        <v>266</v>
      </c>
    </row>
    <row r="221" spans="1:74">
      <c r="A221" s="601">
        <v>1</v>
      </c>
      <c r="B221" s="600" t="s">
        <v>1160</v>
      </c>
      <c r="C221" s="1517" t="str">
        <f t="shared" si="83"/>
        <v>Matt Sliwa</v>
      </c>
      <c r="D221" s="580">
        <f t="shared" ref="D221:D234" si="92">SUM(I221,M221,Q221,U221,Y221,AD221,AH221,AL221,AP221,AT221,AX221,BC221,BG221,BK221,BO221,BS221)</f>
        <v>84</v>
      </c>
      <c r="E221" s="579">
        <f t="shared" ref="E221:E234" si="93">SUM(J221,N221,R221,V221,Z221,AE221,AI221,AM221,AQ221,AU221,AY221,BD221,BH221,BL221,BT221,BP221)</f>
        <v>46</v>
      </c>
      <c r="F221" s="579">
        <f t="shared" ref="F221:F234" si="94">SUM(K221,O221,S221,W221,AA221,AF221,AJ221,AN221,AR221,AV221,AZ221,BE221,BI221,BM221,BU221,BQ221)</f>
        <v>63</v>
      </c>
      <c r="G221" s="579">
        <f t="shared" ref="G221:G234" si="95">SUM(L221,P221,T221,X221,AB221,AG221,AK221,AO221,AS221,AW221,BA221,BF221,BJ221,BN221,BV221,BR221)</f>
        <v>6</v>
      </c>
      <c r="H221" s="578">
        <f t="shared" ref="H221:H235" si="96">(F221/D221)</f>
        <v>0.75</v>
      </c>
      <c r="I221" s="577">
        <v>5</v>
      </c>
      <c r="J221" s="577">
        <v>5</v>
      </c>
      <c r="K221" s="577">
        <v>5</v>
      </c>
      <c r="L221" s="576">
        <v>1</v>
      </c>
      <c r="M221" s="239">
        <v>6</v>
      </c>
      <c r="N221" s="239">
        <v>3</v>
      </c>
      <c r="O221" s="239">
        <v>4</v>
      </c>
      <c r="P221" s="273"/>
      <c r="Q221" s="272">
        <v>6</v>
      </c>
      <c r="R221" s="240">
        <v>4</v>
      </c>
      <c r="S221" s="240">
        <v>5</v>
      </c>
      <c r="T221" s="270">
        <v>1</v>
      </c>
      <c r="U221" s="599">
        <v>4</v>
      </c>
      <c r="V221" s="598">
        <v>1</v>
      </c>
      <c r="W221" s="598">
        <v>2</v>
      </c>
      <c r="X221" s="597"/>
      <c r="Y221" s="240">
        <v>6</v>
      </c>
      <c r="Z221" s="240">
        <v>2</v>
      </c>
      <c r="AA221" s="240">
        <v>4</v>
      </c>
      <c r="AB221" s="270">
        <v>1</v>
      </c>
      <c r="AC221" s="544"/>
      <c r="AD221" s="274">
        <v>4</v>
      </c>
      <c r="AE221" s="239">
        <v>4</v>
      </c>
      <c r="AF221" s="239">
        <v>4</v>
      </c>
      <c r="AG221" s="269">
        <v>1</v>
      </c>
      <c r="AH221" s="596">
        <v>5</v>
      </c>
      <c r="AI221" s="595">
        <v>2</v>
      </c>
      <c r="AJ221" s="595">
        <v>3</v>
      </c>
      <c r="AK221" s="594"/>
      <c r="AL221" s="239">
        <v>5</v>
      </c>
      <c r="AM221" s="239">
        <v>1</v>
      </c>
      <c r="AN221" s="239">
        <v>5</v>
      </c>
      <c r="AO221" s="269"/>
      <c r="AP221" s="596">
        <v>5</v>
      </c>
      <c r="AQ221" s="595">
        <v>3</v>
      </c>
      <c r="AR221" s="595">
        <v>3</v>
      </c>
      <c r="AS221" s="594">
        <v>2</v>
      </c>
      <c r="AT221" s="599">
        <v>5</v>
      </c>
      <c r="AU221" s="598">
        <v>3</v>
      </c>
      <c r="AV221" s="598">
        <v>3</v>
      </c>
      <c r="AW221" s="597"/>
      <c r="AX221" s="240">
        <v>4</v>
      </c>
      <c r="AY221" s="240">
        <v>2</v>
      </c>
      <c r="AZ221" s="240">
        <v>3</v>
      </c>
      <c r="BA221" s="270"/>
      <c r="BB221" s="544"/>
      <c r="BC221" s="274">
        <v>5</v>
      </c>
      <c r="BD221" s="239">
        <v>2</v>
      </c>
      <c r="BE221" s="239">
        <v>3</v>
      </c>
      <c r="BF221" s="269"/>
      <c r="BG221" s="596">
        <v>3</v>
      </c>
      <c r="BH221" s="595">
        <v>1</v>
      </c>
      <c r="BI221" s="595">
        <v>2</v>
      </c>
      <c r="BJ221" s="594"/>
      <c r="BK221" s="274">
        <v>7</v>
      </c>
      <c r="BL221" s="239">
        <v>2</v>
      </c>
      <c r="BM221" s="239">
        <v>4</v>
      </c>
      <c r="BN221" s="269"/>
      <c r="BO221" s="596">
        <v>5</v>
      </c>
      <c r="BP221" s="595">
        <v>3</v>
      </c>
      <c r="BQ221" s="595">
        <v>4</v>
      </c>
      <c r="BR221" s="594"/>
      <c r="BS221" s="274">
        <v>9</v>
      </c>
      <c r="BT221" s="239">
        <v>8</v>
      </c>
      <c r="BU221" s="239">
        <v>9</v>
      </c>
      <c r="BV221" s="269"/>
    </row>
    <row r="222" spans="1:74">
      <c r="A222" s="589">
        <v>2</v>
      </c>
      <c r="B222" s="588" t="s">
        <v>26</v>
      </c>
      <c r="C222" s="1485" t="str">
        <f t="shared" si="83"/>
        <v>Reed Nelson</v>
      </c>
      <c r="D222" s="587">
        <f t="shared" si="92"/>
        <v>87</v>
      </c>
      <c r="E222" s="586">
        <f t="shared" si="93"/>
        <v>50</v>
      </c>
      <c r="F222" s="586">
        <f t="shared" si="94"/>
        <v>57</v>
      </c>
      <c r="G222" s="586">
        <f t="shared" si="95"/>
        <v>13</v>
      </c>
      <c r="H222" s="585">
        <f t="shared" si="96"/>
        <v>0.65517241379310343</v>
      </c>
      <c r="I222" s="584">
        <v>6</v>
      </c>
      <c r="J222" s="584">
        <v>2</v>
      </c>
      <c r="K222" s="584">
        <v>1</v>
      </c>
      <c r="L222" s="583"/>
      <c r="M222" s="400">
        <v>5</v>
      </c>
      <c r="N222" s="400">
        <v>3</v>
      </c>
      <c r="O222" s="400">
        <v>4</v>
      </c>
      <c r="P222" s="403">
        <v>1</v>
      </c>
      <c r="Q222" s="402">
        <v>6</v>
      </c>
      <c r="R222" s="398">
        <v>5</v>
      </c>
      <c r="S222" s="398">
        <v>6</v>
      </c>
      <c r="T222" s="397">
        <v>2</v>
      </c>
      <c r="U222" s="401">
        <v>5</v>
      </c>
      <c r="V222" s="400">
        <v>3</v>
      </c>
      <c r="W222" s="400">
        <v>3</v>
      </c>
      <c r="X222" s="399">
        <v>1</v>
      </c>
      <c r="Y222" s="398">
        <v>5</v>
      </c>
      <c r="Z222" s="398">
        <v>4</v>
      </c>
      <c r="AA222" s="398">
        <v>5</v>
      </c>
      <c r="AB222" s="397">
        <v>1</v>
      </c>
      <c r="AC222" s="544"/>
      <c r="AD222" s="401">
        <v>5</v>
      </c>
      <c r="AE222" s="400">
        <v>2</v>
      </c>
      <c r="AF222" s="400">
        <v>2</v>
      </c>
      <c r="AG222" s="399">
        <v>1</v>
      </c>
      <c r="AH222" s="402">
        <v>5</v>
      </c>
      <c r="AI222" s="398">
        <v>3</v>
      </c>
      <c r="AJ222" s="398">
        <v>4</v>
      </c>
      <c r="AK222" s="397"/>
      <c r="AL222" s="400">
        <v>5</v>
      </c>
      <c r="AM222" s="400">
        <v>2</v>
      </c>
      <c r="AN222" s="400">
        <v>3</v>
      </c>
      <c r="AO222" s="399"/>
      <c r="AP222" s="402">
        <v>6</v>
      </c>
      <c r="AQ222" s="398">
        <v>5</v>
      </c>
      <c r="AR222" s="398">
        <v>5</v>
      </c>
      <c r="AS222" s="397">
        <v>4</v>
      </c>
      <c r="AT222" s="401">
        <v>5</v>
      </c>
      <c r="AU222" s="400">
        <v>4</v>
      </c>
      <c r="AV222" s="400">
        <v>4</v>
      </c>
      <c r="AW222" s="399"/>
      <c r="AX222" s="398">
        <v>5</v>
      </c>
      <c r="AY222" s="398">
        <v>2</v>
      </c>
      <c r="AZ222" s="398">
        <v>4</v>
      </c>
      <c r="BA222" s="397"/>
      <c r="BB222" s="544"/>
      <c r="BC222" s="401">
        <v>5</v>
      </c>
      <c r="BD222" s="400">
        <v>2</v>
      </c>
      <c r="BE222" s="400">
        <v>3</v>
      </c>
      <c r="BF222" s="399">
        <v>1</v>
      </c>
      <c r="BG222" s="402">
        <v>5</v>
      </c>
      <c r="BH222" s="398">
        <v>2</v>
      </c>
      <c r="BI222" s="398">
        <v>2</v>
      </c>
      <c r="BJ222" s="397"/>
      <c r="BK222" s="401">
        <v>5</v>
      </c>
      <c r="BL222" s="400">
        <v>4</v>
      </c>
      <c r="BM222" s="400">
        <v>4</v>
      </c>
      <c r="BN222" s="399">
        <v>1</v>
      </c>
      <c r="BO222" s="402">
        <v>5</v>
      </c>
      <c r="BP222" s="398">
        <v>2</v>
      </c>
      <c r="BQ222" s="398">
        <v>2</v>
      </c>
      <c r="BR222" s="397"/>
      <c r="BS222" s="401">
        <v>9</v>
      </c>
      <c r="BT222" s="400">
        <v>5</v>
      </c>
      <c r="BU222" s="400">
        <v>5</v>
      </c>
      <c r="BV222" s="399">
        <v>1</v>
      </c>
    </row>
    <row r="223" spans="1:74">
      <c r="A223" s="582">
        <v>3</v>
      </c>
      <c r="B223" s="590" t="s">
        <v>114</v>
      </c>
      <c r="C223" s="1517" t="str">
        <f t="shared" si="83"/>
        <v>Mike Lanfear</v>
      </c>
      <c r="D223" s="580">
        <f t="shared" si="92"/>
        <v>86</v>
      </c>
      <c r="E223" s="579">
        <f t="shared" si="93"/>
        <v>32</v>
      </c>
      <c r="F223" s="579">
        <f t="shared" si="94"/>
        <v>53</v>
      </c>
      <c r="G223" s="579">
        <f t="shared" si="95"/>
        <v>1</v>
      </c>
      <c r="H223" s="578">
        <f t="shared" si="96"/>
        <v>0.61627906976744184</v>
      </c>
      <c r="I223" s="577">
        <v>6</v>
      </c>
      <c r="J223" s="577">
        <v>1</v>
      </c>
      <c r="K223" s="577">
        <v>4</v>
      </c>
      <c r="L223" s="576">
        <v>1</v>
      </c>
      <c r="M223" s="239">
        <v>6</v>
      </c>
      <c r="N223" s="239">
        <v>4</v>
      </c>
      <c r="O223" s="239">
        <v>4</v>
      </c>
      <c r="P223" s="273"/>
      <c r="Q223" s="272">
        <v>6</v>
      </c>
      <c r="R223" s="240">
        <v>3</v>
      </c>
      <c r="S223" s="240">
        <v>3</v>
      </c>
      <c r="T223" s="270"/>
      <c r="U223" s="274">
        <v>5</v>
      </c>
      <c r="V223" s="239">
        <v>2</v>
      </c>
      <c r="W223" s="239">
        <v>2</v>
      </c>
      <c r="X223" s="269"/>
      <c r="Y223" s="240">
        <v>6</v>
      </c>
      <c r="Z223" s="240">
        <v>3</v>
      </c>
      <c r="AA223" s="240">
        <v>3</v>
      </c>
      <c r="AB223" s="270"/>
      <c r="AC223" s="544"/>
      <c r="AD223" s="274">
        <v>5</v>
      </c>
      <c r="AE223" s="239">
        <v>2</v>
      </c>
      <c r="AF223" s="239">
        <v>4</v>
      </c>
      <c r="AG223" s="269"/>
      <c r="AH223" s="272">
        <v>5</v>
      </c>
      <c r="AI223" s="240">
        <v>1</v>
      </c>
      <c r="AJ223" s="240">
        <v>4</v>
      </c>
      <c r="AK223" s="270"/>
      <c r="AL223" s="239">
        <v>5</v>
      </c>
      <c r="AM223" s="239">
        <v>1</v>
      </c>
      <c r="AN223" s="239">
        <v>1</v>
      </c>
      <c r="AO223" s="269"/>
      <c r="AP223" s="272">
        <v>4</v>
      </c>
      <c r="AQ223" s="240">
        <v>2</v>
      </c>
      <c r="AR223" s="240">
        <v>4</v>
      </c>
      <c r="AS223" s="270"/>
      <c r="AT223" s="274">
        <v>5</v>
      </c>
      <c r="AU223" s="239">
        <v>3</v>
      </c>
      <c r="AV223" s="239">
        <v>5</v>
      </c>
      <c r="AW223" s="269"/>
      <c r="AX223" s="240">
        <v>5</v>
      </c>
      <c r="AY223" s="240">
        <v>2</v>
      </c>
      <c r="AZ223" s="240">
        <v>2</v>
      </c>
      <c r="BA223" s="270"/>
      <c r="BB223" s="544"/>
      <c r="BC223" s="274">
        <v>5</v>
      </c>
      <c r="BD223" s="239">
        <v>1</v>
      </c>
      <c r="BE223" s="239">
        <v>3</v>
      </c>
      <c r="BF223" s="269"/>
      <c r="BG223" s="272">
        <v>3</v>
      </c>
      <c r="BH223" s="240">
        <v>1</v>
      </c>
      <c r="BI223" s="240">
        <v>1</v>
      </c>
      <c r="BJ223" s="270"/>
      <c r="BK223" s="274">
        <v>6</v>
      </c>
      <c r="BL223" s="239">
        <v>4</v>
      </c>
      <c r="BM223" s="239">
        <v>5</v>
      </c>
      <c r="BN223" s="269"/>
      <c r="BO223" s="272">
        <v>5</v>
      </c>
      <c r="BP223" s="240">
        <v>1</v>
      </c>
      <c r="BQ223" s="240">
        <v>2</v>
      </c>
      <c r="BR223" s="270"/>
      <c r="BS223" s="274">
        <v>9</v>
      </c>
      <c r="BT223" s="239">
        <v>1</v>
      </c>
      <c r="BU223" s="239">
        <v>6</v>
      </c>
      <c r="BV223" s="269"/>
    </row>
    <row r="224" spans="1:74">
      <c r="A224" s="589">
        <v>4</v>
      </c>
      <c r="B224" s="588" t="s">
        <v>254</v>
      </c>
      <c r="C224" s="1485" t="str">
        <f t="shared" si="83"/>
        <v>Brad Cline</v>
      </c>
      <c r="D224" s="587">
        <f t="shared" si="92"/>
        <v>73</v>
      </c>
      <c r="E224" s="586">
        <f t="shared" si="93"/>
        <v>33</v>
      </c>
      <c r="F224" s="586">
        <f t="shared" si="94"/>
        <v>44</v>
      </c>
      <c r="G224" s="586">
        <f t="shared" si="95"/>
        <v>1</v>
      </c>
      <c r="H224" s="585">
        <f t="shared" si="96"/>
        <v>0.60273972602739723</v>
      </c>
      <c r="I224" s="584">
        <v>4</v>
      </c>
      <c r="J224" s="584">
        <v>4</v>
      </c>
      <c r="K224" s="584">
        <v>4</v>
      </c>
      <c r="L224" s="583"/>
      <c r="M224" s="400">
        <v>5</v>
      </c>
      <c r="N224" s="400">
        <v>1</v>
      </c>
      <c r="O224" s="400">
        <v>2</v>
      </c>
      <c r="P224" s="403"/>
      <c r="Q224" s="282">
        <v>5</v>
      </c>
      <c r="R224" s="235">
        <v>4</v>
      </c>
      <c r="S224" s="235">
        <v>4</v>
      </c>
      <c r="T224" s="281">
        <v>1</v>
      </c>
      <c r="U224" s="401">
        <v>3</v>
      </c>
      <c r="V224" s="400">
        <v>3</v>
      </c>
      <c r="W224" s="400">
        <v>3</v>
      </c>
      <c r="X224" s="399"/>
      <c r="Y224" s="398">
        <v>6</v>
      </c>
      <c r="Z224" s="398">
        <v>2</v>
      </c>
      <c r="AA224" s="398">
        <v>4</v>
      </c>
      <c r="AB224" s="397"/>
      <c r="AC224" s="544"/>
      <c r="AD224" s="401">
        <v>5</v>
      </c>
      <c r="AE224" s="400">
        <v>0</v>
      </c>
      <c r="AF224" s="400">
        <v>3</v>
      </c>
      <c r="AG224" s="399"/>
      <c r="AH224" s="402">
        <v>4</v>
      </c>
      <c r="AI224" s="398">
        <v>0</v>
      </c>
      <c r="AJ224" s="398">
        <v>2</v>
      </c>
      <c r="AK224" s="397"/>
      <c r="AL224" s="394"/>
      <c r="AM224" s="394"/>
      <c r="AN224" s="394"/>
      <c r="AO224" s="393"/>
      <c r="AP224" s="402">
        <v>4</v>
      </c>
      <c r="AQ224" s="398">
        <v>3</v>
      </c>
      <c r="AR224" s="398">
        <v>2</v>
      </c>
      <c r="AS224" s="397"/>
      <c r="AT224" s="401">
        <v>4</v>
      </c>
      <c r="AU224" s="400">
        <v>1</v>
      </c>
      <c r="AV224" s="400">
        <v>1</v>
      </c>
      <c r="AW224" s="399"/>
      <c r="AX224" s="398">
        <v>5</v>
      </c>
      <c r="AY224" s="398">
        <v>3</v>
      </c>
      <c r="AZ224" s="398">
        <v>3</v>
      </c>
      <c r="BA224" s="397"/>
      <c r="BB224" s="544"/>
      <c r="BC224" s="401">
        <v>5</v>
      </c>
      <c r="BD224" s="400">
        <v>1</v>
      </c>
      <c r="BE224" s="400">
        <v>2</v>
      </c>
      <c r="BF224" s="399"/>
      <c r="BG224" s="402">
        <v>4</v>
      </c>
      <c r="BH224" s="398">
        <v>2</v>
      </c>
      <c r="BI224" s="398">
        <v>2</v>
      </c>
      <c r="BJ224" s="397"/>
      <c r="BK224" s="401">
        <v>5</v>
      </c>
      <c r="BL224" s="400">
        <v>3</v>
      </c>
      <c r="BM224" s="400">
        <v>1</v>
      </c>
      <c r="BN224" s="399"/>
      <c r="BO224" s="402">
        <v>5</v>
      </c>
      <c r="BP224" s="398">
        <v>1</v>
      </c>
      <c r="BQ224" s="398">
        <v>3</v>
      </c>
      <c r="BR224" s="397"/>
      <c r="BS224" s="401">
        <v>9</v>
      </c>
      <c r="BT224" s="400">
        <v>5</v>
      </c>
      <c r="BU224" s="400">
        <v>8</v>
      </c>
      <c r="BV224" s="399"/>
    </row>
    <row r="225" spans="1:74">
      <c r="A225" s="582">
        <v>5</v>
      </c>
      <c r="B225" s="593" t="s">
        <v>1219</v>
      </c>
      <c r="C225" s="1517" t="str">
        <f t="shared" si="83"/>
        <v>Dale Kirk</v>
      </c>
      <c r="D225" s="580">
        <f t="shared" si="92"/>
        <v>70</v>
      </c>
      <c r="E225" s="579">
        <f t="shared" si="93"/>
        <v>26</v>
      </c>
      <c r="F225" s="579">
        <f t="shared" si="94"/>
        <v>41</v>
      </c>
      <c r="G225" s="579">
        <f t="shared" si="95"/>
        <v>1</v>
      </c>
      <c r="H225" s="578">
        <f t="shared" si="96"/>
        <v>0.58571428571428574</v>
      </c>
      <c r="I225" s="577">
        <v>5</v>
      </c>
      <c r="J225" s="577">
        <v>4</v>
      </c>
      <c r="K225" s="577">
        <v>5</v>
      </c>
      <c r="L225" s="576">
        <v>1</v>
      </c>
      <c r="M225" s="239">
        <v>5</v>
      </c>
      <c r="N225" s="239">
        <v>2</v>
      </c>
      <c r="O225" s="239">
        <v>3</v>
      </c>
      <c r="P225" s="273"/>
      <c r="Q225" s="272">
        <v>6</v>
      </c>
      <c r="R225" s="240">
        <v>1</v>
      </c>
      <c r="S225" s="240">
        <v>3</v>
      </c>
      <c r="T225" s="270"/>
      <c r="U225" s="274">
        <v>3</v>
      </c>
      <c r="V225" s="239">
        <v>1</v>
      </c>
      <c r="W225" s="239">
        <v>2</v>
      </c>
      <c r="X225" s="269"/>
      <c r="Y225" s="240">
        <v>5</v>
      </c>
      <c r="Z225" s="240">
        <v>1</v>
      </c>
      <c r="AA225" s="240">
        <v>2</v>
      </c>
      <c r="AB225" s="270"/>
      <c r="AC225" s="544"/>
      <c r="AD225" s="274">
        <v>5</v>
      </c>
      <c r="AE225" s="239">
        <v>1</v>
      </c>
      <c r="AF225" s="239">
        <v>3</v>
      </c>
      <c r="AG225" s="269"/>
      <c r="AH225" s="272">
        <v>3</v>
      </c>
      <c r="AI225" s="240">
        <v>1</v>
      </c>
      <c r="AJ225" s="240">
        <v>2</v>
      </c>
      <c r="AK225" s="270"/>
      <c r="AL225" s="239">
        <v>1</v>
      </c>
      <c r="AM225" s="239">
        <v>1</v>
      </c>
      <c r="AN225" s="239">
        <v>1</v>
      </c>
      <c r="AO225" s="269"/>
      <c r="AP225" s="272">
        <v>5</v>
      </c>
      <c r="AQ225" s="240">
        <v>3</v>
      </c>
      <c r="AR225" s="240">
        <v>2</v>
      </c>
      <c r="AS225" s="270"/>
      <c r="AT225" s="274">
        <v>2</v>
      </c>
      <c r="AU225" s="239">
        <v>1</v>
      </c>
      <c r="AV225" s="239">
        <v>1</v>
      </c>
      <c r="AW225" s="269"/>
      <c r="AX225" s="240">
        <v>5</v>
      </c>
      <c r="AY225" s="240">
        <v>2</v>
      </c>
      <c r="AZ225" s="240">
        <v>2</v>
      </c>
      <c r="BA225" s="270"/>
      <c r="BB225" s="544"/>
      <c r="BC225" s="274">
        <v>5</v>
      </c>
      <c r="BD225" s="239">
        <v>0</v>
      </c>
      <c r="BE225" s="239">
        <v>2</v>
      </c>
      <c r="BF225" s="269"/>
      <c r="BG225" s="272">
        <v>3</v>
      </c>
      <c r="BH225" s="240">
        <v>1</v>
      </c>
      <c r="BI225" s="240">
        <v>1</v>
      </c>
      <c r="BJ225" s="270"/>
      <c r="BK225" s="274">
        <v>6</v>
      </c>
      <c r="BL225" s="239">
        <v>3</v>
      </c>
      <c r="BM225" s="239">
        <v>4</v>
      </c>
      <c r="BN225" s="269"/>
      <c r="BO225" s="272">
        <v>5</v>
      </c>
      <c r="BP225" s="240">
        <v>1</v>
      </c>
      <c r="BQ225" s="240">
        <v>3</v>
      </c>
      <c r="BR225" s="270"/>
      <c r="BS225" s="274">
        <v>6</v>
      </c>
      <c r="BT225" s="239">
        <v>3</v>
      </c>
      <c r="BU225" s="239">
        <v>5</v>
      </c>
      <c r="BV225" s="269"/>
    </row>
    <row r="226" spans="1:74">
      <c r="A226" s="589">
        <v>6</v>
      </c>
      <c r="B226" s="588" t="s">
        <v>1176</v>
      </c>
      <c r="C226" s="1485" t="str">
        <f t="shared" si="83"/>
        <v>Ryan Thomas</v>
      </c>
      <c r="D226" s="587">
        <f t="shared" si="92"/>
        <v>63</v>
      </c>
      <c r="E226" s="586">
        <f t="shared" si="93"/>
        <v>18</v>
      </c>
      <c r="F226" s="586">
        <f t="shared" si="94"/>
        <v>30</v>
      </c>
      <c r="G226" s="586">
        <f t="shared" si="95"/>
        <v>1</v>
      </c>
      <c r="H226" s="585">
        <f t="shared" si="96"/>
        <v>0.47619047619047616</v>
      </c>
      <c r="I226" s="592"/>
      <c r="J226" s="592"/>
      <c r="K226" s="592"/>
      <c r="L226" s="591"/>
      <c r="M226" s="400">
        <v>6</v>
      </c>
      <c r="N226" s="400">
        <v>2</v>
      </c>
      <c r="O226" s="400">
        <v>2</v>
      </c>
      <c r="P226" s="403"/>
      <c r="Q226" s="402">
        <v>5</v>
      </c>
      <c r="R226" s="398">
        <v>2</v>
      </c>
      <c r="S226" s="398">
        <v>3</v>
      </c>
      <c r="T226" s="397"/>
      <c r="U226" s="401">
        <v>4</v>
      </c>
      <c r="V226" s="400">
        <v>0</v>
      </c>
      <c r="W226" s="400">
        <v>3</v>
      </c>
      <c r="X226" s="399"/>
      <c r="Y226" s="398">
        <v>4</v>
      </c>
      <c r="Z226" s="398">
        <v>2</v>
      </c>
      <c r="AA226" s="398">
        <v>3</v>
      </c>
      <c r="AB226" s="397">
        <v>1</v>
      </c>
      <c r="AC226" s="544"/>
      <c r="AD226" s="401">
        <v>4</v>
      </c>
      <c r="AE226" s="400">
        <v>1</v>
      </c>
      <c r="AF226" s="400">
        <v>1</v>
      </c>
      <c r="AG226" s="399"/>
      <c r="AH226" s="402">
        <v>5</v>
      </c>
      <c r="AI226" s="398">
        <v>0</v>
      </c>
      <c r="AJ226" s="398">
        <v>0</v>
      </c>
      <c r="AK226" s="397"/>
      <c r="AL226" s="400">
        <v>4</v>
      </c>
      <c r="AM226" s="400">
        <v>2</v>
      </c>
      <c r="AN226" s="400">
        <v>2</v>
      </c>
      <c r="AO226" s="399"/>
      <c r="AP226" s="402">
        <v>5</v>
      </c>
      <c r="AQ226" s="398">
        <v>3</v>
      </c>
      <c r="AR226" s="398">
        <v>2</v>
      </c>
      <c r="AS226" s="397"/>
      <c r="AT226" s="401">
        <v>4</v>
      </c>
      <c r="AU226" s="400">
        <v>2</v>
      </c>
      <c r="AV226" s="400">
        <v>4</v>
      </c>
      <c r="AW226" s="399"/>
      <c r="AX226" s="398">
        <v>5</v>
      </c>
      <c r="AY226" s="398">
        <v>0</v>
      </c>
      <c r="AZ226" s="398">
        <v>2</v>
      </c>
      <c r="BA226" s="397"/>
      <c r="BB226" s="544"/>
      <c r="BC226" s="401">
        <v>4</v>
      </c>
      <c r="BD226" s="400">
        <v>0</v>
      </c>
      <c r="BE226" s="400">
        <v>1</v>
      </c>
      <c r="BF226" s="399"/>
      <c r="BG226" s="402">
        <v>3</v>
      </c>
      <c r="BH226" s="398">
        <v>2</v>
      </c>
      <c r="BI226" s="398">
        <v>2</v>
      </c>
      <c r="BJ226" s="397"/>
      <c r="BK226" s="401">
        <v>6</v>
      </c>
      <c r="BL226" s="400">
        <v>1</v>
      </c>
      <c r="BM226" s="400">
        <v>3</v>
      </c>
      <c r="BN226" s="399"/>
      <c r="BO226" s="402">
        <v>4</v>
      </c>
      <c r="BP226" s="398">
        <v>1</v>
      </c>
      <c r="BQ226" s="398">
        <v>2</v>
      </c>
      <c r="BR226" s="397"/>
      <c r="BS226" s="407"/>
      <c r="BT226" s="394"/>
      <c r="BU226" s="394"/>
      <c r="BV226" s="393"/>
    </row>
    <row r="227" spans="1:74">
      <c r="A227" s="582">
        <v>7</v>
      </c>
      <c r="B227" s="590" t="s">
        <v>89</v>
      </c>
      <c r="C227" s="1517" t="str">
        <f t="shared" si="83"/>
        <v>Scott Lawless</v>
      </c>
      <c r="D227" s="580">
        <f t="shared" si="92"/>
        <v>65</v>
      </c>
      <c r="E227" s="579">
        <f t="shared" si="93"/>
        <v>13</v>
      </c>
      <c r="F227" s="579">
        <f t="shared" si="94"/>
        <v>33</v>
      </c>
      <c r="G227" s="579">
        <f t="shared" si="95"/>
        <v>0</v>
      </c>
      <c r="H227" s="578">
        <f t="shared" si="96"/>
        <v>0.50769230769230766</v>
      </c>
      <c r="I227" s="577">
        <v>5</v>
      </c>
      <c r="J227" s="577">
        <v>2</v>
      </c>
      <c r="K227" s="577">
        <v>3</v>
      </c>
      <c r="L227" s="576"/>
      <c r="M227" s="239">
        <v>6</v>
      </c>
      <c r="N227" s="239">
        <v>0</v>
      </c>
      <c r="O227" s="239">
        <v>3</v>
      </c>
      <c r="P227" s="273"/>
      <c r="Q227" s="272">
        <v>5</v>
      </c>
      <c r="R227" s="240">
        <v>2</v>
      </c>
      <c r="S227" s="240">
        <v>2</v>
      </c>
      <c r="T227" s="270"/>
      <c r="U227" s="274">
        <v>4</v>
      </c>
      <c r="V227" s="239">
        <v>0</v>
      </c>
      <c r="W227" s="239">
        <v>1</v>
      </c>
      <c r="X227" s="269"/>
      <c r="Y227" s="379"/>
      <c r="Z227" s="379"/>
      <c r="AA227" s="379"/>
      <c r="AB227" s="378"/>
      <c r="AC227" s="544"/>
      <c r="AD227" s="274">
        <v>4</v>
      </c>
      <c r="AE227" s="239">
        <v>1</v>
      </c>
      <c r="AF227" s="239">
        <v>2</v>
      </c>
      <c r="AG227" s="269"/>
      <c r="AH227" s="272">
        <v>4</v>
      </c>
      <c r="AI227" s="240">
        <v>1</v>
      </c>
      <c r="AJ227" s="240">
        <v>1</v>
      </c>
      <c r="AK227" s="270"/>
      <c r="AL227" s="239">
        <v>4</v>
      </c>
      <c r="AM227" s="239">
        <v>0</v>
      </c>
      <c r="AN227" s="239">
        <v>2</v>
      </c>
      <c r="AO227" s="269"/>
      <c r="AP227" s="272">
        <v>5</v>
      </c>
      <c r="AQ227" s="240">
        <v>2</v>
      </c>
      <c r="AR227" s="240">
        <v>3</v>
      </c>
      <c r="AS227" s="270"/>
      <c r="AT227" s="274">
        <v>4</v>
      </c>
      <c r="AU227" s="239">
        <v>1</v>
      </c>
      <c r="AV227" s="239">
        <v>3</v>
      </c>
      <c r="AW227" s="269"/>
      <c r="AX227" s="240">
        <v>3</v>
      </c>
      <c r="AY227" s="240">
        <v>0</v>
      </c>
      <c r="AZ227" s="240">
        <v>2</v>
      </c>
      <c r="BA227" s="270"/>
      <c r="BB227" s="544"/>
      <c r="BC227" s="573">
        <v>4</v>
      </c>
      <c r="BD227" s="572">
        <v>0</v>
      </c>
      <c r="BE227" s="572">
        <v>2</v>
      </c>
      <c r="BF227" s="571"/>
      <c r="BG227" s="272">
        <v>4</v>
      </c>
      <c r="BH227" s="240">
        <v>0</v>
      </c>
      <c r="BI227" s="240">
        <v>4</v>
      </c>
      <c r="BJ227" s="270"/>
      <c r="BK227" s="274">
        <v>4</v>
      </c>
      <c r="BL227" s="239">
        <v>2</v>
      </c>
      <c r="BM227" s="239">
        <v>2</v>
      </c>
      <c r="BN227" s="269"/>
      <c r="BO227" s="272">
        <v>4</v>
      </c>
      <c r="BP227" s="240">
        <v>0</v>
      </c>
      <c r="BQ227" s="240">
        <v>1</v>
      </c>
      <c r="BR227" s="270"/>
      <c r="BS227" s="573">
        <v>5</v>
      </c>
      <c r="BT227" s="572">
        <v>2</v>
      </c>
      <c r="BU227" s="572">
        <v>2</v>
      </c>
      <c r="BV227" s="571"/>
    </row>
    <row r="228" spans="1:74">
      <c r="A228" s="589">
        <v>8</v>
      </c>
      <c r="B228" s="588" t="s">
        <v>1301</v>
      </c>
      <c r="C228" s="1485" t="str">
        <f t="shared" si="83"/>
        <v>Matt Stirett</v>
      </c>
      <c r="D228" s="587">
        <f t="shared" si="92"/>
        <v>37</v>
      </c>
      <c r="E228" s="586">
        <f t="shared" si="93"/>
        <v>7</v>
      </c>
      <c r="F228" s="586">
        <f t="shared" si="94"/>
        <v>14</v>
      </c>
      <c r="G228" s="586">
        <f t="shared" si="95"/>
        <v>1</v>
      </c>
      <c r="H228" s="585">
        <f t="shared" si="96"/>
        <v>0.3783783783783784</v>
      </c>
      <c r="I228" s="584">
        <v>2</v>
      </c>
      <c r="J228" s="584">
        <v>0</v>
      </c>
      <c r="K228" s="584">
        <v>1</v>
      </c>
      <c r="L228" s="583"/>
      <c r="M228" s="400">
        <v>1</v>
      </c>
      <c r="N228" s="400">
        <v>1</v>
      </c>
      <c r="O228" s="400">
        <v>1</v>
      </c>
      <c r="P228" s="403"/>
      <c r="Q228" s="402">
        <v>4</v>
      </c>
      <c r="R228" s="398">
        <v>1</v>
      </c>
      <c r="S228" s="398">
        <v>2</v>
      </c>
      <c r="T228" s="397"/>
      <c r="U228" s="401">
        <v>2</v>
      </c>
      <c r="V228" s="400">
        <v>0</v>
      </c>
      <c r="W228" s="400">
        <v>0</v>
      </c>
      <c r="X228" s="399"/>
      <c r="Y228" s="396"/>
      <c r="Z228" s="396"/>
      <c r="AA228" s="396"/>
      <c r="AB228" s="395"/>
      <c r="AC228" s="544"/>
      <c r="AD228" s="401">
        <v>2</v>
      </c>
      <c r="AE228" s="400">
        <v>0</v>
      </c>
      <c r="AF228" s="400">
        <v>0</v>
      </c>
      <c r="AG228" s="399"/>
      <c r="AH228" s="402">
        <v>2</v>
      </c>
      <c r="AI228" s="398">
        <v>0</v>
      </c>
      <c r="AJ228" s="398">
        <v>0</v>
      </c>
      <c r="AK228" s="397"/>
      <c r="AL228" s="400">
        <v>5</v>
      </c>
      <c r="AM228" s="400">
        <v>0</v>
      </c>
      <c r="AN228" s="400">
        <v>1</v>
      </c>
      <c r="AO228" s="399"/>
      <c r="AP228" s="408"/>
      <c r="AQ228" s="396"/>
      <c r="AR228" s="396"/>
      <c r="AS228" s="395"/>
      <c r="AT228" s="401">
        <v>3</v>
      </c>
      <c r="AU228" s="400">
        <v>0</v>
      </c>
      <c r="AV228" s="400">
        <v>1</v>
      </c>
      <c r="AW228" s="399"/>
      <c r="AX228" s="398">
        <v>4</v>
      </c>
      <c r="AY228" s="398">
        <v>1</v>
      </c>
      <c r="AZ228" s="398">
        <v>2</v>
      </c>
      <c r="BA228" s="397">
        <v>1</v>
      </c>
      <c r="BB228" s="544"/>
      <c r="BC228" s="401">
        <v>4</v>
      </c>
      <c r="BD228" s="400">
        <v>1</v>
      </c>
      <c r="BE228" s="400">
        <v>2</v>
      </c>
      <c r="BF228" s="399"/>
      <c r="BG228" s="402">
        <v>2</v>
      </c>
      <c r="BH228" s="398">
        <v>1</v>
      </c>
      <c r="BI228" s="398">
        <v>2</v>
      </c>
      <c r="BJ228" s="397"/>
      <c r="BK228" s="401">
        <v>4</v>
      </c>
      <c r="BL228" s="400">
        <v>2</v>
      </c>
      <c r="BM228" s="400">
        <v>2</v>
      </c>
      <c r="BN228" s="399"/>
      <c r="BO228" s="402">
        <v>2</v>
      </c>
      <c r="BP228" s="398">
        <v>0</v>
      </c>
      <c r="BQ228" s="398">
        <v>0</v>
      </c>
      <c r="BR228" s="397"/>
      <c r="BS228" s="407"/>
      <c r="BT228" s="394"/>
      <c r="BU228" s="394"/>
      <c r="BV228" s="393"/>
    </row>
    <row r="229" spans="1:74">
      <c r="A229" s="582">
        <v>9</v>
      </c>
      <c r="B229" s="590" t="s">
        <v>1086</v>
      </c>
      <c r="C229" s="1517" t="str">
        <f t="shared" si="83"/>
        <v>Bob Schrah</v>
      </c>
      <c r="D229" s="580">
        <f t="shared" si="92"/>
        <v>51</v>
      </c>
      <c r="E229" s="579">
        <f t="shared" si="93"/>
        <v>15</v>
      </c>
      <c r="F229" s="579">
        <f t="shared" si="94"/>
        <v>25</v>
      </c>
      <c r="G229" s="579">
        <f t="shared" si="95"/>
        <v>0</v>
      </c>
      <c r="H229" s="578">
        <f t="shared" si="96"/>
        <v>0.49019607843137253</v>
      </c>
      <c r="I229" s="577">
        <v>5</v>
      </c>
      <c r="J229" s="577">
        <v>1</v>
      </c>
      <c r="K229" s="577">
        <v>2</v>
      </c>
      <c r="L229" s="576"/>
      <c r="M229" s="572">
        <v>6</v>
      </c>
      <c r="N229" s="572">
        <v>2</v>
      </c>
      <c r="O229" s="572">
        <v>3</v>
      </c>
      <c r="P229" s="575"/>
      <c r="Q229" s="574">
        <v>4</v>
      </c>
      <c r="R229" s="570">
        <v>2</v>
      </c>
      <c r="S229" s="570">
        <v>1</v>
      </c>
      <c r="T229" s="569"/>
      <c r="U229" s="274">
        <v>3</v>
      </c>
      <c r="V229" s="239">
        <v>0</v>
      </c>
      <c r="W229" s="239">
        <v>1</v>
      </c>
      <c r="X229" s="269"/>
      <c r="Y229" s="240">
        <v>3</v>
      </c>
      <c r="Z229" s="240">
        <v>0</v>
      </c>
      <c r="AA229" s="240">
        <v>1</v>
      </c>
      <c r="AB229" s="270"/>
      <c r="AC229" s="544"/>
      <c r="AD229" s="573">
        <v>4</v>
      </c>
      <c r="AE229" s="572">
        <v>0</v>
      </c>
      <c r="AF229" s="572">
        <v>2</v>
      </c>
      <c r="AG229" s="571"/>
      <c r="AH229" s="574">
        <v>4</v>
      </c>
      <c r="AI229" s="570">
        <v>0</v>
      </c>
      <c r="AJ229" s="570">
        <v>3</v>
      </c>
      <c r="AK229" s="569"/>
      <c r="AL229" s="572">
        <v>4</v>
      </c>
      <c r="AM229" s="572">
        <v>2</v>
      </c>
      <c r="AN229" s="572">
        <v>2</v>
      </c>
      <c r="AO229" s="571"/>
      <c r="AP229" s="574">
        <v>4</v>
      </c>
      <c r="AQ229" s="570">
        <v>2</v>
      </c>
      <c r="AR229" s="570">
        <v>4</v>
      </c>
      <c r="AS229" s="569"/>
      <c r="AT229" s="274">
        <v>2</v>
      </c>
      <c r="AU229" s="239">
        <v>0</v>
      </c>
      <c r="AV229" s="239">
        <v>0</v>
      </c>
      <c r="AW229" s="269"/>
      <c r="AX229" s="379"/>
      <c r="AY229" s="379"/>
      <c r="AZ229" s="379"/>
      <c r="BA229" s="378"/>
      <c r="BB229" s="544"/>
      <c r="BC229" s="386"/>
      <c r="BD229" s="244"/>
      <c r="BE229" s="244"/>
      <c r="BF229" s="377"/>
      <c r="BG229" s="387"/>
      <c r="BH229" s="379"/>
      <c r="BI229" s="379"/>
      <c r="BJ229" s="378"/>
      <c r="BK229" s="274">
        <v>2</v>
      </c>
      <c r="BL229" s="239">
        <v>0</v>
      </c>
      <c r="BM229" s="239">
        <v>0</v>
      </c>
      <c r="BN229" s="269"/>
      <c r="BO229" s="574">
        <v>1</v>
      </c>
      <c r="BP229" s="570">
        <v>1</v>
      </c>
      <c r="BQ229" s="570">
        <v>1</v>
      </c>
      <c r="BR229" s="569"/>
      <c r="BS229" s="573">
        <v>9</v>
      </c>
      <c r="BT229" s="572">
        <v>5</v>
      </c>
      <c r="BU229" s="572">
        <v>5</v>
      </c>
      <c r="BV229" s="571"/>
    </row>
    <row r="230" spans="1:74">
      <c r="A230" s="589">
        <v>10</v>
      </c>
      <c r="B230" s="588" t="s">
        <v>1184</v>
      </c>
      <c r="C230" s="1485" t="str">
        <f t="shared" si="83"/>
        <v>Jason Heist</v>
      </c>
      <c r="D230" s="587">
        <f t="shared" si="92"/>
        <v>55</v>
      </c>
      <c r="E230" s="586">
        <f t="shared" si="93"/>
        <v>14</v>
      </c>
      <c r="F230" s="586">
        <f t="shared" si="94"/>
        <v>27</v>
      </c>
      <c r="G230" s="586">
        <f t="shared" si="95"/>
        <v>1</v>
      </c>
      <c r="H230" s="585">
        <f t="shared" si="96"/>
        <v>0.49090909090909091</v>
      </c>
      <c r="I230" s="584">
        <v>2</v>
      </c>
      <c r="J230" s="584">
        <v>1</v>
      </c>
      <c r="K230" s="584">
        <v>1</v>
      </c>
      <c r="L230" s="583"/>
      <c r="M230" s="400">
        <v>2</v>
      </c>
      <c r="N230" s="400">
        <v>1</v>
      </c>
      <c r="O230" s="400">
        <v>2</v>
      </c>
      <c r="P230" s="403"/>
      <c r="Q230" s="402">
        <v>4</v>
      </c>
      <c r="R230" s="398">
        <v>2</v>
      </c>
      <c r="S230" s="398">
        <v>3</v>
      </c>
      <c r="T230" s="397"/>
      <c r="U230" s="401">
        <v>3</v>
      </c>
      <c r="V230" s="400">
        <v>0</v>
      </c>
      <c r="W230" s="400">
        <v>1</v>
      </c>
      <c r="X230" s="399"/>
      <c r="Y230" s="398">
        <v>2</v>
      </c>
      <c r="Z230" s="398">
        <v>0</v>
      </c>
      <c r="AA230" s="398">
        <v>0</v>
      </c>
      <c r="AB230" s="397"/>
      <c r="AC230" s="544"/>
      <c r="AD230" s="401">
        <v>2</v>
      </c>
      <c r="AE230" s="400">
        <v>0</v>
      </c>
      <c r="AF230" s="400">
        <v>0</v>
      </c>
      <c r="AG230" s="399"/>
      <c r="AH230" s="402">
        <v>2</v>
      </c>
      <c r="AI230" s="398">
        <v>0</v>
      </c>
      <c r="AJ230" s="398">
        <v>1</v>
      </c>
      <c r="AK230" s="397"/>
      <c r="AL230" s="400">
        <v>5</v>
      </c>
      <c r="AM230" s="400">
        <v>1</v>
      </c>
      <c r="AN230" s="400">
        <v>2</v>
      </c>
      <c r="AO230" s="399"/>
      <c r="AP230" s="402">
        <v>5</v>
      </c>
      <c r="AQ230" s="398">
        <v>2</v>
      </c>
      <c r="AR230" s="398">
        <v>3</v>
      </c>
      <c r="AS230" s="397"/>
      <c r="AT230" s="401">
        <v>5</v>
      </c>
      <c r="AU230" s="400">
        <v>0</v>
      </c>
      <c r="AV230" s="400">
        <v>3</v>
      </c>
      <c r="AW230" s="399"/>
      <c r="AX230" s="398">
        <v>2</v>
      </c>
      <c r="AY230" s="398">
        <v>1</v>
      </c>
      <c r="AZ230" s="398">
        <v>1</v>
      </c>
      <c r="BA230" s="397"/>
      <c r="BB230" s="544"/>
      <c r="BC230" s="401">
        <v>4</v>
      </c>
      <c r="BD230" s="400">
        <v>0</v>
      </c>
      <c r="BE230" s="400">
        <v>1</v>
      </c>
      <c r="BF230" s="399"/>
      <c r="BG230" s="402">
        <v>4</v>
      </c>
      <c r="BH230" s="398">
        <v>1</v>
      </c>
      <c r="BI230" s="398">
        <v>1</v>
      </c>
      <c r="BJ230" s="397"/>
      <c r="BK230" s="401">
        <v>3</v>
      </c>
      <c r="BL230" s="400">
        <v>3</v>
      </c>
      <c r="BM230" s="400">
        <v>3</v>
      </c>
      <c r="BN230" s="399"/>
      <c r="BO230" s="402">
        <v>3</v>
      </c>
      <c r="BP230" s="398">
        <v>0</v>
      </c>
      <c r="BQ230" s="398">
        <v>2</v>
      </c>
      <c r="BR230" s="397"/>
      <c r="BS230" s="401">
        <v>7</v>
      </c>
      <c r="BT230" s="400">
        <v>2</v>
      </c>
      <c r="BU230" s="400">
        <v>3</v>
      </c>
      <c r="BV230" s="399">
        <v>1</v>
      </c>
    </row>
    <row r="231" spans="1:74">
      <c r="A231" s="582">
        <v>11</v>
      </c>
      <c r="B231" s="590" t="s">
        <v>149</v>
      </c>
      <c r="C231" s="1517" t="str">
        <f t="shared" si="83"/>
        <v>Matt Kirk</v>
      </c>
      <c r="D231" s="580">
        <f t="shared" si="92"/>
        <v>41</v>
      </c>
      <c r="E231" s="579">
        <f t="shared" si="93"/>
        <v>15</v>
      </c>
      <c r="F231" s="579">
        <f t="shared" si="94"/>
        <v>20</v>
      </c>
      <c r="G231" s="579">
        <f t="shared" si="95"/>
        <v>0</v>
      </c>
      <c r="H231" s="578">
        <f t="shared" si="96"/>
        <v>0.48780487804878048</v>
      </c>
      <c r="I231" s="577">
        <v>5</v>
      </c>
      <c r="J231" s="577">
        <v>0</v>
      </c>
      <c r="K231" s="577">
        <v>1</v>
      </c>
      <c r="L231" s="576"/>
      <c r="M231" s="239">
        <v>4</v>
      </c>
      <c r="N231" s="239">
        <v>3</v>
      </c>
      <c r="O231" s="239">
        <v>3</v>
      </c>
      <c r="P231" s="273"/>
      <c r="Q231" s="272">
        <v>1</v>
      </c>
      <c r="R231" s="240">
        <v>0</v>
      </c>
      <c r="S231" s="240">
        <v>0</v>
      </c>
      <c r="T231" s="270"/>
      <c r="U231" s="573">
        <v>1</v>
      </c>
      <c r="V231" s="572">
        <v>2</v>
      </c>
      <c r="W231" s="572">
        <v>1</v>
      </c>
      <c r="X231" s="571"/>
      <c r="Y231" s="240">
        <v>5</v>
      </c>
      <c r="Z231" s="240">
        <v>2</v>
      </c>
      <c r="AA231" s="240">
        <v>4</v>
      </c>
      <c r="AB231" s="270"/>
      <c r="AC231" s="544"/>
      <c r="AD231" s="274">
        <v>1</v>
      </c>
      <c r="AE231" s="239">
        <v>1</v>
      </c>
      <c r="AF231" s="239">
        <v>1</v>
      </c>
      <c r="AG231" s="269"/>
      <c r="AH231" s="272">
        <v>2</v>
      </c>
      <c r="AI231" s="240">
        <v>2</v>
      </c>
      <c r="AJ231" s="240">
        <v>1</v>
      </c>
      <c r="AK231" s="270"/>
      <c r="AL231" s="239">
        <v>4</v>
      </c>
      <c r="AM231" s="239">
        <v>2</v>
      </c>
      <c r="AN231" s="239">
        <v>2</v>
      </c>
      <c r="AO231" s="269"/>
      <c r="AP231" s="387"/>
      <c r="AQ231" s="379"/>
      <c r="AR231" s="379"/>
      <c r="AS231" s="378"/>
      <c r="AT231" s="274">
        <v>5</v>
      </c>
      <c r="AU231" s="239">
        <v>1</v>
      </c>
      <c r="AV231" s="239">
        <v>3</v>
      </c>
      <c r="AW231" s="269"/>
      <c r="AX231" s="240">
        <v>4</v>
      </c>
      <c r="AY231" s="240">
        <v>0</v>
      </c>
      <c r="AZ231" s="240">
        <v>1</v>
      </c>
      <c r="BA231" s="270"/>
      <c r="BB231" s="544"/>
      <c r="BC231" s="573">
        <v>4</v>
      </c>
      <c r="BD231" s="572">
        <v>1</v>
      </c>
      <c r="BE231" s="572">
        <v>2</v>
      </c>
      <c r="BF231" s="571"/>
      <c r="BG231" s="272">
        <v>2</v>
      </c>
      <c r="BH231" s="240">
        <v>0</v>
      </c>
      <c r="BI231" s="240">
        <v>0</v>
      </c>
      <c r="BJ231" s="270"/>
      <c r="BK231" s="274">
        <v>2</v>
      </c>
      <c r="BL231" s="239">
        <v>0</v>
      </c>
      <c r="BM231" s="239">
        <v>0</v>
      </c>
      <c r="BN231" s="269"/>
      <c r="BO231" s="574">
        <v>1</v>
      </c>
      <c r="BP231" s="570">
        <v>1</v>
      </c>
      <c r="BQ231" s="570">
        <v>1</v>
      </c>
      <c r="BR231" s="569"/>
      <c r="BS231" s="386"/>
      <c r="BT231" s="244"/>
      <c r="BU231" s="244"/>
      <c r="BV231" s="377"/>
    </row>
    <row r="232" spans="1:74">
      <c r="A232" s="589">
        <v>12</v>
      </c>
      <c r="B232" s="588" t="s">
        <v>1314</v>
      </c>
      <c r="C232" s="1485" t="str">
        <f t="shared" si="83"/>
        <v>Greg Sandler</v>
      </c>
      <c r="D232" s="587">
        <f t="shared" si="92"/>
        <v>14</v>
      </c>
      <c r="E232" s="586">
        <f t="shared" si="93"/>
        <v>5</v>
      </c>
      <c r="F232" s="586">
        <f t="shared" si="94"/>
        <v>6</v>
      </c>
      <c r="G232" s="586">
        <f t="shared" si="95"/>
        <v>0</v>
      </c>
      <c r="H232" s="585">
        <f t="shared" si="96"/>
        <v>0.42857142857142855</v>
      </c>
      <c r="I232" s="584">
        <v>3</v>
      </c>
      <c r="J232" s="584">
        <v>1</v>
      </c>
      <c r="K232" s="584">
        <v>1</v>
      </c>
      <c r="L232" s="583"/>
      <c r="M232" s="394"/>
      <c r="N232" s="394"/>
      <c r="O232" s="394"/>
      <c r="P232" s="409"/>
      <c r="Q232" s="408"/>
      <c r="R232" s="396"/>
      <c r="S232" s="396"/>
      <c r="T232" s="395"/>
      <c r="U232" s="401">
        <v>2</v>
      </c>
      <c r="V232" s="400">
        <v>0</v>
      </c>
      <c r="W232" s="400">
        <v>0</v>
      </c>
      <c r="X232" s="399"/>
      <c r="Y232" s="398">
        <v>3</v>
      </c>
      <c r="Z232" s="398">
        <v>1</v>
      </c>
      <c r="AA232" s="398">
        <v>1</v>
      </c>
      <c r="AB232" s="397"/>
      <c r="AC232" s="544"/>
      <c r="AD232" s="401">
        <v>2</v>
      </c>
      <c r="AE232" s="400">
        <v>2</v>
      </c>
      <c r="AF232" s="400">
        <v>2</v>
      </c>
      <c r="AG232" s="399"/>
      <c r="AH232" s="408"/>
      <c r="AI232" s="396"/>
      <c r="AJ232" s="396"/>
      <c r="AK232" s="395"/>
      <c r="AL232" s="394"/>
      <c r="AM232" s="394"/>
      <c r="AN232" s="394"/>
      <c r="AO232" s="393"/>
      <c r="AP232" s="402">
        <v>4</v>
      </c>
      <c r="AQ232" s="398">
        <v>1</v>
      </c>
      <c r="AR232" s="398">
        <v>2</v>
      </c>
      <c r="AS232" s="397"/>
      <c r="AT232" s="407"/>
      <c r="AU232" s="394"/>
      <c r="AV232" s="394"/>
      <c r="AW232" s="393"/>
      <c r="AX232" s="396"/>
      <c r="AY232" s="396"/>
      <c r="AZ232" s="396"/>
      <c r="BA232" s="395"/>
      <c r="BB232" s="544"/>
      <c r="BC232" s="407"/>
      <c r="BD232" s="394"/>
      <c r="BE232" s="394"/>
      <c r="BF232" s="393"/>
      <c r="BG232" s="408"/>
      <c r="BH232" s="396"/>
      <c r="BI232" s="396"/>
      <c r="BJ232" s="395"/>
      <c r="BK232" s="407"/>
      <c r="BL232" s="394"/>
      <c r="BM232" s="394"/>
      <c r="BN232" s="393"/>
      <c r="BO232" s="408"/>
      <c r="BP232" s="396"/>
      <c r="BQ232" s="396"/>
      <c r="BR232" s="395"/>
      <c r="BS232" s="407"/>
      <c r="BT232" s="394"/>
      <c r="BU232" s="394"/>
      <c r="BV232" s="393"/>
    </row>
    <row r="233" spans="1:74">
      <c r="A233" s="582">
        <v>13</v>
      </c>
      <c r="B233" s="581" t="s">
        <v>1321</v>
      </c>
      <c r="C233" s="1520" t="str">
        <f t="shared" si="83"/>
        <v>Andrew Dendel</v>
      </c>
      <c r="D233" s="580">
        <f t="shared" si="92"/>
        <v>20</v>
      </c>
      <c r="E233" s="579">
        <f t="shared" si="93"/>
        <v>0</v>
      </c>
      <c r="F233" s="579">
        <f t="shared" si="94"/>
        <v>4</v>
      </c>
      <c r="G233" s="579">
        <f t="shared" si="95"/>
        <v>0</v>
      </c>
      <c r="H233" s="578">
        <f t="shared" si="96"/>
        <v>0.2</v>
      </c>
      <c r="I233" s="577">
        <v>3</v>
      </c>
      <c r="J233" s="577">
        <v>0</v>
      </c>
      <c r="K233" s="577">
        <v>1</v>
      </c>
      <c r="L233" s="576"/>
      <c r="M233" s="572">
        <v>3</v>
      </c>
      <c r="N233" s="572">
        <v>0</v>
      </c>
      <c r="O233" s="572">
        <v>1</v>
      </c>
      <c r="P233" s="575"/>
      <c r="Q233" s="574">
        <v>1</v>
      </c>
      <c r="R233" s="570">
        <v>0</v>
      </c>
      <c r="S233" s="570">
        <v>0</v>
      </c>
      <c r="T233" s="569"/>
      <c r="U233" s="573">
        <v>2</v>
      </c>
      <c r="V233" s="572">
        <v>0</v>
      </c>
      <c r="W233" s="572">
        <v>0</v>
      </c>
      <c r="X233" s="571"/>
      <c r="Y233" s="570">
        <v>2</v>
      </c>
      <c r="Z233" s="570">
        <v>0</v>
      </c>
      <c r="AA233" s="570">
        <v>0</v>
      </c>
      <c r="AB233" s="569"/>
      <c r="AC233" s="544"/>
      <c r="AD233" s="386"/>
      <c r="AE233" s="244"/>
      <c r="AF233" s="244"/>
      <c r="AG233" s="377"/>
      <c r="AH233" s="574">
        <v>2</v>
      </c>
      <c r="AI233" s="570">
        <v>0</v>
      </c>
      <c r="AJ233" s="570">
        <v>1</v>
      </c>
      <c r="AK233" s="569"/>
      <c r="AL233" s="572">
        <v>3</v>
      </c>
      <c r="AM233" s="572">
        <v>0</v>
      </c>
      <c r="AN233" s="572">
        <v>1</v>
      </c>
      <c r="AO233" s="571"/>
      <c r="AP233" s="387"/>
      <c r="AQ233" s="379"/>
      <c r="AR233" s="379"/>
      <c r="AS233" s="378"/>
      <c r="AT233" s="573">
        <v>2</v>
      </c>
      <c r="AU233" s="572">
        <v>0</v>
      </c>
      <c r="AV233" s="572">
        <v>0</v>
      </c>
      <c r="AW233" s="571"/>
      <c r="AX233" s="570">
        <v>2</v>
      </c>
      <c r="AY233" s="570">
        <v>0</v>
      </c>
      <c r="AZ233" s="570">
        <v>0</v>
      </c>
      <c r="BA233" s="569"/>
      <c r="BB233" s="544"/>
      <c r="BC233" s="386"/>
      <c r="BD233" s="244"/>
      <c r="BE233" s="244"/>
      <c r="BF233" s="377"/>
      <c r="BG233" s="387"/>
      <c r="BH233" s="379"/>
      <c r="BI233" s="379"/>
      <c r="BJ233" s="378"/>
      <c r="BK233" s="386"/>
      <c r="BL233" s="244"/>
      <c r="BM233" s="244"/>
      <c r="BN233" s="377"/>
      <c r="BO233" s="387"/>
      <c r="BP233" s="379"/>
      <c r="BQ233" s="379"/>
      <c r="BR233" s="378"/>
      <c r="BS233" s="386"/>
      <c r="BT233" s="244"/>
      <c r="BU233" s="244"/>
      <c r="BV233" s="377"/>
    </row>
    <row r="234" spans="1:74" ht="13.8" thickBot="1">
      <c r="A234" s="568">
        <v>14</v>
      </c>
      <c r="B234" s="567" t="s">
        <v>117</v>
      </c>
      <c r="C234" s="1488" t="str">
        <f t="shared" si="83"/>
        <v>Matt Thomas</v>
      </c>
      <c r="D234" s="566">
        <f t="shared" si="92"/>
        <v>70</v>
      </c>
      <c r="E234" s="565">
        <f t="shared" si="93"/>
        <v>21</v>
      </c>
      <c r="F234" s="565">
        <f t="shared" si="94"/>
        <v>39</v>
      </c>
      <c r="G234" s="565">
        <f t="shared" si="95"/>
        <v>6</v>
      </c>
      <c r="H234" s="564">
        <f t="shared" si="96"/>
        <v>0.55714285714285716</v>
      </c>
      <c r="I234" s="563">
        <v>5</v>
      </c>
      <c r="J234" s="563">
        <v>1</v>
      </c>
      <c r="K234" s="563">
        <v>4</v>
      </c>
      <c r="L234" s="562"/>
      <c r="M234" s="558">
        <v>6</v>
      </c>
      <c r="N234" s="557">
        <v>0</v>
      </c>
      <c r="O234" s="557">
        <v>4</v>
      </c>
      <c r="P234" s="556"/>
      <c r="Q234" s="507">
        <v>5</v>
      </c>
      <c r="R234" s="493">
        <v>2</v>
      </c>
      <c r="S234" s="493">
        <v>3</v>
      </c>
      <c r="T234" s="492">
        <v>1</v>
      </c>
      <c r="U234" s="506">
        <v>3</v>
      </c>
      <c r="V234" s="491">
        <v>2</v>
      </c>
      <c r="W234" s="491">
        <v>3</v>
      </c>
      <c r="X234" s="490">
        <v>1</v>
      </c>
      <c r="Y234" s="561">
        <v>6</v>
      </c>
      <c r="Z234" s="560">
        <v>3</v>
      </c>
      <c r="AA234" s="560">
        <v>2</v>
      </c>
      <c r="AB234" s="559"/>
      <c r="AC234" s="544"/>
      <c r="AD234" s="558">
        <v>4</v>
      </c>
      <c r="AE234" s="557">
        <v>0</v>
      </c>
      <c r="AF234" s="557">
        <v>2</v>
      </c>
      <c r="AG234" s="556"/>
      <c r="AH234" s="507">
        <v>5</v>
      </c>
      <c r="AI234" s="493">
        <v>0</v>
      </c>
      <c r="AJ234" s="493">
        <v>2</v>
      </c>
      <c r="AK234" s="492"/>
      <c r="AL234" s="400">
        <v>5</v>
      </c>
      <c r="AM234" s="400">
        <v>2</v>
      </c>
      <c r="AN234" s="400">
        <v>3</v>
      </c>
      <c r="AO234" s="399"/>
      <c r="AP234" s="507">
        <v>4</v>
      </c>
      <c r="AQ234" s="493">
        <v>0</v>
      </c>
      <c r="AR234" s="493">
        <v>0</v>
      </c>
      <c r="AS234" s="492"/>
      <c r="AT234" s="506">
        <v>5</v>
      </c>
      <c r="AU234" s="491">
        <v>2</v>
      </c>
      <c r="AV234" s="491">
        <v>1</v>
      </c>
      <c r="AW234" s="490"/>
      <c r="AX234" s="398">
        <v>5</v>
      </c>
      <c r="AY234" s="398">
        <v>1</v>
      </c>
      <c r="AZ234" s="398">
        <v>4</v>
      </c>
      <c r="BA234" s="397">
        <v>1</v>
      </c>
      <c r="BB234" s="544"/>
      <c r="BC234" s="401">
        <v>4</v>
      </c>
      <c r="BD234" s="400">
        <v>1</v>
      </c>
      <c r="BE234" s="400">
        <v>2</v>
      </c>
      <c r="BF234" s="399"/>
      <c r="BG234" s="402">
        <v>4</v>
      </c>
      <c r="BH234" s="398">
        <v>1</v>
      </c>
      <c r="BI234" s="398">
        <v>2</v>
      </c>
      <c r="BJ234" s="397"/>
      <c r="BK234" s="401">
        <v>5</v>
      </c>
      <c r="BL234" s="400">
        <v>4</v>
      </c>
      <c r="BM234" s="400">
        <v>4</v>
      </c>
      <c r="BN234" s="399">
        <v>2</v>
      </c>
      <c r="BO234" s="507">
        <v>4</v>
      </c>
      <c r="BP234" s="493">
        <v>2</v>
      </c>
      <c r="BQ234" s="493">
        <v>3</v>
      </c>
      <c r="BR234" s="492">
        <v>1</v>
      </c>
      <c r="BS234" s="407"/>
      <c r="BT234" s="394"/>
      <c r="BU234" s="394"/>
      <c r="BV234" s="393"/>
    </row>
    <row r="235" spans="1:74" ht="13.8" thickBot="1">
      <c r="A235" s="540"/>
      <c r="B235" s="555" t="s">
        <v>150</v>
      </c>
      <c r="C235" s="555"/>
      <c r="D235" s="554">
        <f>SUM(D221:D234)</f>
        <v>816</v>
      </c>
      <c r="E235" s="553">
        <f>SUM(E221:E234)</f>
        <v>295</v>
      </c>
      <c r="F235" s="553">
        <f>SUM(F221:F234)</f>
        <v>456</v>
      </c>
      <c r="G235" s="553">
        <f>SUM(G221:G234)</f>
        <v>31</v>
      </c>
      <c r="H235" s="552">
        <f t="shared" si="96"/>
        <v>0.55882352941176472</v>
      </c>
      <c r="I235" s="548">
        <f t="shared" ref="I235:AB235" si="97">SUM(I221:I234)</f>
        <v>56</v>
      </c>
      <c r="J235" s="548">
        <f t="shared" si="97"/>
        <v>22</v>
      </c>
      <c r="K235" s="548">
        <f t="shared" si="97"/>
        <v>33</v>
      </c>
      <c r="L235" s="547">
        <f t="shared" si="97"/>
        <v>3</v>
      </c>
      <c r="M235" s="546">
        <f t="shared" si="97"/>
        <v>61</v>
      </c>
      <c r="N235" s="546">
        <f t="shared" si="97"/>
        <v>22</v>
      </c>
      <c r="O235" s="546">
        <f t="shared" si="97"/>
        <v>36</v>
      </c>
      <c r="P235" s="551">
        <f t="shared" si="97"/>
        <v>1</v>
      </c>
      <c r="Q235" s="550">
        <f t="shared" si="97"/>
        <v>58</v>
      </c>
      <c r="R235" s="548">
        <f t="shared" si="97"/>
        <v>28</v>
      </c>
      <c r="S235" s="548">
        <f t="shared" si="97"/>
        <v>35</v>
      </c>
      <c r="T235" s="547">
        <f t="shared" si="97"/>
        <v>5</v>
      </c>
      <c r="U235" s="546">
        <f t="shared" si="97"/>
        <v>44</v>
      </c>
      <c r="V235" s="546">
        <f t="shared" si="97"/>
        <v>14</v>
      </c>
      <c r="W235" s="546">
        <f t="shared" si="97"/>
        <v>22</v>
      </c>
      <c r="X235" s="545">
        <f t="shared" si="97"/>
        <v>2</v>
      </c>
      <c r="Y235" s="548">
        <f t="shared" si="97"/>
        <v>53</v>
      </c>
      <c r="Z235" s="548">
        <f t="shared" si="97"/>
        <v>20</v>
      </c>
      <c r="AA235" s="548">
        <f t="shared" si="97"/>
        <v>29</v>
      </c>
      <c r="AB235" s="547">
        <f t="shared" si="97"/>
        <v>3</v>
      </c>
      <c r="AC235" s="544"/>
      <c r="AD235" s="549">
        <f t="shared" ref="AD235:BA235" si="98">SUM(AD221:AD234)</f>
        <v>47</v>
      </c>
      <c r="AE235" s="546">
        <f t="shared" si="98"/>
        <v>14</v>
      </c>
      <c r="AF235" s="546">
        <f t="shared" si="98"/>
        <v>26</v>
      </c>
      <c r="AG235" s="545">
        <f t="shared" si="98"/>
        <v>2</v>
      </c>
      <c r="AH235" s="548">
        <f t="shared" si="98"/>
        <v>48</v>
      </c>
      <c r="AI235" s="548">
        <f t="shared" si="98"/>
        <v>10</v>
      </c>
      <c r="AJ235" s="548">
        <f t="shared" si="98"/>
        <v>24</v>
      </c>
      <c r="AK235" s="547">
        <f t="shared" si="98"/>
        <v>0</v>
      </c>
      <c r="AL235" s="546">
        <f t="shared" si="98"/>
        <v>50</v>
      </c>
      <c r="AM235" s="546">
        <f t="shared" si="98"/>
        <v>14</v>
      </c>
      <c r="AN235" s="546">
        <f t="shared" si="98"/>
        <v>25</v>
      </c>
      <c r="AO235" s="545">
        <f t="shared" si="98"/>
        <v>0</v>
      </c>
      <c r="AP235" s="548">
        <f t="shared" si="98"/>
        <v>51</v>
      </c>
      <c r="AQ235" s="548">
        <f t="shared" si="98"/>
        <v>26</v>
      </c>
      <c r="AR235" s="548">
        <f t="shared" si="98"/>
        <v>30</v>
      </c>
      <c r="AS235" s="547">
        <f t="shared" si="98"/>
        <v>6</v>
      </c>
      <c r="AT235" s="546">
        <f t="shared" si="98"/>
        <v>51</v>
      </c>
      <c r="AU235" s="546">
        <f t="shared" si="98"/>
        <v>18</v>
      </c>
      <c r="AV235" s="546">
        <f t="shared" si="98"/>
        <v>29</v>
      </c>
      <c r="AW235" s="545">
        <f t="shared" si="98"/>
        <v>0</v>
      </c>
      <c r="AX235" s="543">
        <f t="shared" si="98"/>
        <v>49</v>
      </c>
      <c r="AY235" s="542">
        <f t="shared" si="98"/>
        <v>14</v>
      </c>
      <c r="AZ235" s="542">
        <f t="shared" si="98"/>
        <v>26</v>
      </c>
      <c r="BA235" s="541">
        <f t="shared" si="98"/>
        <v>2</v>
      </c>
      <c r="BB235" s="544"/>
      <c r="BC235" s="543">
        <f t="shared" ref="BC235:BV235" si="99">SUM(BC221:BC234)</f>
        <v>49</v>
      </c>
      <c r="BD235" s="542">
        <f t="shared" si="99"/>
        <v>9</v>
      </c>
      <c r="BE235" s="542">
        <f t="shared" si="99"/>
        <v>23</v>
      </c>
      <c r="BF235" s="541">
        <f t="shared" si="99"/>
        <v>1</v>
      </c>
      <c r="BG235" s="543">
        <f t="shared" si="99"/>
        <v>37</v>
      </c>
      <c r="BH235" s="542">
        <f t="shared" si="99"/>
        <v>12</v>
      </c>
      <c r="BI235" s="542">
        <f t="shared" si="99"/>
        <v>19</v>
      </c>
      <c r="BJ235" s="541">
        <f t="shared" si="99"/>
        <v>0</v>
      </c>
      <c r="BK235" s="543">
        <f t="shared" si="99"/>
        <v>55</v>
      </c>
      <c r="BL235" s="542">
        <f t="shared" si="99"/>
        <v>28</v>
      </c>
      <c r="BM235" s="542">
        <f t="shared" si="99"/>
        <v>32</v>
      </c>
      <c r="BN235" s="541">
        <f t="shared" si="99"/>
        <v>3</v>
      </c>
      <c r="BO235" s="543">
        <f t="shared" si="99"/>
        <v>44</v>
      </c>
      <c r="BP235" s="542">
        <f t="shared" si="99"/>
        <v>13</v>
      </c>
      <c r="BQ235" s="542">
        <f t="shared" si="99"/>
        <v>24</v>
      </c>
      <c r="BR235" s="541">
        <f t="shared" si="99"/>
        <v>1</v>
      </c>
      <c r="BS235" s="543">
        <f t="shared" si="99"/>
        <v>63</v>
      </c>
      <c r="BT235" s="542">
        <f t="shared" si="99"/>
        <v>31</v>
      </c>
      <c r="BU235" s="542">
        <f t="shared" si="99"/>
        <v>43</v>
      </c>
      <c r="BV235" s="541">
        <f t="shared" si="99"/>
        <v>2</v>
      </c>
    </row>
    <row r="236" spans="1:74" ht="16.2" thickBot="1">
      <c r="A236" s="540"/>
      <c r="B236" s="540"/>
      <c r="C236" s="540"/>
      <c r="D236" s="1916" t="s">
        <v>1296</v>
      </c>
      <c r="E236" s="1917"/>
      <c r="F236" s="1917"/>
      <c r="G236" s="1917"/>
      <c r="H236" s="1918"/>
      <c r="I236" s="1909">
        <v>13</v>
      </c>
      <c r="J236" s="1910"/>
      <c r="K236" s="1910"/>
      <c r="L236" s="1911"/>
      <c r="M236" s="1909">
        <v>13</v>
      </c>
      <c r="N236" s="1910"/>
      <c r="O236" s="1910"/>
      <c r="P236" s="1911"/>
      <c r="Q236" s="1909">
        <v>13</v>
      </c>
      <c r="R236" s="1910"/>
      <c r="S236" s="1910"/>
      <c r="T236" s="1911"/>
      <c r="U236" s="1909">
        <v>13.5</v>
      </c>
      <c r="V236" s="1910"/>
      <c r="W236" s="1910"/>
      <c r="X236" s="1911"/>
      <c r="Y236" s="1909">
        <v>13</v>
      </c>
      <c r="Z236" s="1910"/>
      <c r="AA236" s="1910"/>
      <c r="AB236" s="1911"/>
      <c r="AC236" s="539"/>
      <c r="AD236" s="1926">
        <v>13</v>
      </c>
      <c r="AE236" s="1910"/>
      <c r="AF236" s="1910"/>
      <c r="AG236" s="1911"/>
      <c r="AH236" s="1909">
        <v>13</v>
      </c>
      <c r="AI236" s="1910"/>
      <c r="AJ236" s="1910"/>
      <c r="AK236" s="1911"/>
      <c r="AL236" s="1975">
        <v>13</v>
      </c>
      <c r="AM236" s="1976"/>
      <c r="AN236" s="1976"/>
      <c r="AO236" s="1977"/>
      <c r="AP236" s="1909">
        <v>12.75</v>
      </c>
      <c r="AQ236" s="1910"/>
      <c r="AR236" s="1910"/>
      <c r="AS236" s="1911"/>
      <c r="AT236" s="1909">
        <v>12.8</v>
      </c>
      <c r="AU236" s="1910"/>
      <c r="AV236" s="1910"/>
      <c r="AW236" s="1911"/>
      <c r="AX236" s="1909">
        <v>12.7</v>
      </c>
      <c r="AY236" s="1910"/>
      <c r="AZ236" s="1910"/>
      <c r="BA236" s="1911"/>
      <c r="BB236" s="539"/>
      <c r="BC236" s="1926">
        <v>12.5</v>
      </c>
      <c r="BD236" s="1910"/>
      <c r="BE236" s="1910"/>
      <c r="BF236" s="1911"/>
      <c r="BG236" s="1909">
        <v>12.4</v>
      </c>
      <c r="BH236" s="1910"/>
      <c r="BI236" s="1910"/>
      <c r="BJ236" s="1911"/>
      <c r="BK236" s="1909">
        <v>12.4</v>
      </c>
      <c r="BL236" s="1910"/>
      <c r="BM236" s="1910"/>
      <c r="BN236" s="1911"/>
      <c r="BO236" s="1909">
        <v>12.4</v>
      </c>
      <c r="BP236" s="1910"/>
      <c r="BQ236" s="1910"/>
      <c r="BR236" s="1911"/>
      <c r="BS236" s="1962">
        <v>12.4</v>
      </c>
      <c r="BT236" s="1963"/>
      <c r="BU236" s="1963"/>
      <c r="BV236" s="1964"/>
    </row>
  </sheetData>
  <mergeCells count="432">
    <mergeCell ref="D236:H236"/>
    <mergeCell ref="I236:L236"/>
    <mergeCell ref="M236:P236"/>
    <mergeCell ref="Q236:T236"/>
    <mergeCell ref="U236:X236"/>
    <mergeCell ref="Y236:AB236"/>
    <mergeCell ref="AD236:AG236"/>
    <mergeCell ref="AH236:AK236"/>
    <mergeCell ref="AL236:AO236"/>
    <mergeCell ref="BO236:BR236"/>
    <mergeCell ref="BS236:BV236"/>
    <mergeCell ref="AH219:AK219"/>
    <mergeCell ref="AL219:AO219"/>
    <mergeCell ref="AP219:AS219"/>
    <mergeCell ref="AT219:AW219"/>
    <mergeCell ref="AX219:BA219"/>
    <mergeCell ref="BC219:BF219"/>
    <mergeCell ref="BG219:BJ219"/>
    <mergeCell ref="BK219:BN219"/>
    <mergeCell ref="AP236:AS236"/>
    <mergeCell ref="AT236:AW236"/>
    <mergeCell ref="AX236:BA236"/>
    <mergeCell ref="BC236:BF236"/>
    <mergeCell ref="BG236:BJ236"/>
    <mergeCell ref="BK236:BN236"/>
    <mergeCell ref="BS219:BV219"/>
    <mergeCell ref="BO219:BR219"/>
    <mergeCell ref="A219:A220"/>
    <mergeCell ref="B219:B220"/>
    <mergeCell ref="D219:H219"/>
    <mergeCell ref="I219:L219"/>
    <mergeCell ref="M219:P219"/>
    <mergeCell ref="Q219:T219"/>
    <mergeCell ref="U219:X219"/>
    <mergeCell ref="Y219:AB219"/>
    <mergeCell ref="AD219:AG219"/>
    <mergeCell ref="D217:H217"/>
    <mergeCell ref="I217:L217"/>
    <mergeCell ref="M217:P217"/>
    <mergeCell ref="Q217:T217"/>
    <mergeCell ref="U217:X217"/>
    <mergeCell ref="Y217:AB217"/>
    <mergeCell ref="AD217:AG217"/>
    <mergeCell ref="AH217:AK217"/>
    <mergeCell ref="AL217:AO217"/>
    <mergeCell ref="BO217:BR217"/>
    <mergeCell ref="BS217:BV217"/>
    <mergeCell ref="AH198:AK198"/>
    <mergeCell ref="AL198:AO198"/>
    <mergeCell ref="AP198:AS198"/>
    <mergeCell ref="AT198:AW198"/>
    <mergeCell ref="AX198:BA198"/>
    <mergeCell ref="BC198:BF198"/>
    <mergeCell ref="BG198:BJ198"/>
    <mergeCell ref="BK198:BN198"/>
    <mergeCell ref="AP217:AS217"/>
    <mergeCell ref="AT217:AW217"/>
    <mergeCell ref="AX217:BA217"/>
    <mergeCell ref="BC217:BF217"/>
    <mergeCell ref="BG217:BJ217"/>
    <mergeCell ref="BK217:BN217"/>
    <mergeCell ref="BS198:BV198"/>
    <mergeCell ref="BO198:BR198"/>
    <mergeCell ref="A198:A199"/>
    <mergeCell ref="B198:B199"/>
    <mergeCell ref="D198:H198"/>
    <mergeCell ref="I198:L198"/>
    <mergeCell ref="M198:P198"/>
    <mergeCell ref="Q198:T198"/>
    <mergeCell ref="U198:X198"/>
    <mergeCell ref="Y198:AB198"/>
    <mergeCell ref="AD198:AG198"/>
    <mergeCell ref="D196:H196"/>
    <mergeCell ref="I196:L196"/>
    <mergeCell ref="M196:P196"/>
    <mergeCell ref="Q196:T196"/>
    <mergeCell ref="U196:X196"/>
    <mergeCell ref="Y196:AB196"/>
    <mergeCell ref="AD196:AG196"/>
    <mergeCell ref="AH196:AK196"/>
    <mergeCell ref="AL196:AO196"/>
    <mergeCell ref="BO196:BR196"/>
    <mergeCell ref="BS196:BV196"/>
    <mergeCell ref="AH178:AK178"/>
    <mergeCell ref="AL178:AO178"/>
    <mergeCell ref="AP178:AS178"/>
    <mergeCell ref="AT178:AW178"/>
    <mergeCell ref="AX178:BA178"/>
    <mergeCell ref="BC178:BF178"/>
    <mergeCell ref="BG178:BJ178"/>
    <mergeCell ref="BK178:BN178"/>
    <mergeCell ref="AP196:AS196"/>
    <mergeCell ref="AT196:AW196"/>
    <mergeCell ref="AX196:BA196"/>
    <mergeCell ref="BC196:BF196"/>
    <mergeCell ref="BG196:BJ196"/>
    <mergeCell ref="BK196:BN196"/>
    <mergeCell ref="BS178:BV178"/>
    <mergeCell ref="BO178:BR178"/>
    <mergeCell ref="A178:A179"/>
    <mergeCell ref="B178:B179"/>
    <mergeCell ref="D178:H178"/>
    <mergeCell ref="I178:L178"/>
    <mergeCell ref="M178:P178"/>
    <mergeCell ref="Q178:T178"/>
    <mergeCell ref="U178:X178"/>
    <mergeCell ref="Y178:AB178"/>
    <mergeCell ref="AD178:AG178"/>
    <mergeCell ref="D176:H176"/>
    <mergeCell ref="I176:L176"/>
    <mergeCell ref="M176:P176"/>
    <mergeCell ref="Q176:T176"/>
    <mergeCell ref="U176:X176"/>
    <mergeCell ref="Y176:AB176"/>
    <mergeCell ref="AD176:AG176"/>
    <mergeCell ref="AH176:AK176"/>
    <mergeCell ref="AL176:AO176"/>
    <mergeCell ref="BO176:BR176"/>
    <mergeCell ref="BS176:BV176"/>
    <mergeCell ref="AH159:AK159"/>
    <mergeCell ref="AL159:AO159"/>
    <mergeCell ref="AP159:AS159"/>
    <mergeCell ref="AT159:AW159"/>
    <mergeCell ref="AX159:BA159"/>
    <mergeCell ref="BC159:BF159"/>
    <mergeCell ref="BG159:BJ159"/>
    <mergeCell ref="BK159:BN159"/>
    <mergeCell ref="AP176:AS176"/>
    <mergeCell ref="AT176:AW176"/>
    <mergeCell ref="AX176:BA176"/>
    <mergeCell ref="BC176:BF176"/>
    <mergeCell ref="BG176:BJ176"/>
    <mergeCell ref="BK176:BN176"/>
    <mergeCell ref="BS159:BV159"/>
    <mergeCell ref="BO159:BR159"/>
    <mergeCell ref="A159:A160"/>
    <mergeCell ref="B159:B160"/>
    <mergeCell ref="D159:H159"/>
    <mergeCell ref="I159:L159"/>
    <mergeCell ref="M159:P159"/>
    <mergeCell ref="Q159:T159"/>
    <mergeCell ref="U159:X159"/>
    <mergeCell ref="Y159:AB159"/>
    <mergeCell ref="AD159:AG159"/>
    <mergeCell ref="D156:H156"/>
    <mergeCell ref="I156:L156"/>
    <mergeCell ref="M156:P156"/>
    <mergeCell ref="Q156:T156"/>
    <mergeCell ref="U156:X156"/>
    <mergeCell ref="Y156:AB156"/>
    <mergeCell ref="AD156:AG156"/>
    <mergeCell ref="AH156:AK156"/>
    <mergeCell ref="AL156:AO156"/>
    <mergeCell ref="BO156:BR156"/>
    <mergeCell ref="BS156:BV156"/>
    <mergeCell ref="AH138:AK138"/>
    <mergeCell ref="AL138:AO138"/>
    <mergeCell ref="AP138:AS138"/>
    <mergeCell ref="AT138:AW138"/>
    <mergeCell ref="AX138:BA138"/>
    <mergeCell ref="BC138:BF138"/>
    <mergeCell ref="BG138:BJ138"/>
    <mergeCell ref="BK138:BN138"/>
    <mergeCell ref="AP156:AS156"/>
    <mergeCell ref="AT156:AW156"/>
    <mergeCell ref="AX156:BA156"/>
    <mergeCell ref="BC156:BF156"/>
    <mergeCell ref="BG156:BJ156"/>
    <mergeCell ref="BK156:BN156"/>
    <mergeCell ref="BS138:BV138"/>
    <mergeCell ref="BO138:BR138"/>
    <mergeCell ref="A138:A139"/>
    <mergeCell ref="B138:B139"/>
    <mergeCell ref="D138:H138"/>
    <mergeCell ref="I138:L138"/>
    <mergeCell ref="M138:P138"/>
    <mergeCell ref="Q138:T138"/>
    <mergeCell ref="U138:X138"/>
    <mergeCell ref="Y138:AB138"/>
    <mergeCell ref="AD138:AG138"/>
    <mergeCell ref="D136:H136"/>
    <mergeCell ref="I136:L136"/>
    <mergeCell ref="M136:P136"/>
    <mergeCell ref="Q136:T136"/>
    <mergeCell ref="U136:X136"/>
    <mergeCell ref="Y136:AB136"/>
    <mergeCell ref="AD136:AG136"/>
    <mergeCell ref="AH136:AK136"/>
    <mergeCell ref="AL136:AO136"/>
    <mergeCell ref="BO136:BR136"/>
    <mergeCell ref="BS136:BV136"/>
    <mergeCell ref="AH118:AK118"/>
    <mergeCell ref="AL118:AO118"/>
    <mergeCell ref="AP118:AS118"/>
    <mergeCell ref="AT118:AW118"/>
    <mergeCell ref="AX118:BA118"/>
    <mergeCell ref="BC118:BF118"/>
    <mergeCell ref="BG118:BJ118"/>
    <mergeCell ref="BK118:BN118"/>
    <mergeCell ref="AP136:AS136"/>
    <mergeCell ref="AT136:AW136"/>
    <mergeCell ref="AX136:BA136"/>
    <mergeCell ref="BC136:BF136"/>
    <mergeCell ref="BG136:BJ136"/>
    <mergeCell ref="BK136:BN136"/>
    <mergeCell ref="BS118:BV118"/>
    <mergeCell ref="BO118:BR118"/>
    <mergeCell ref="A118:A119"/>
    <mergeCell ref="B118:B119"/>
    <mergeCell ref="D118:H118"/>
    <mergeCell ref="I118:L118"/>
    <mergeCell ref="M118:P118"/>
    <mergeCell ref="Q118:T118"/>
    <mergeCell ref="U118:X118"/>
    <mergeCell ref="Y118:AB118"/>
    <mergeCell ref="AD118:AG118"/>
    <mergeCell ref="D116:H116"/>
    <mergeCell ref="I116:L116"/>
    <mergeCell ref="M116:P116"/>
    <mergeCell ref="Q116:T116"/>
    <mergeCell ref="U116:X116"/>
    <mergeCell ref="Y116:AB116"/>
    <mergeCell ref="AD116:AG116"/>
    <mergeCell ref="AH116:AK116"/>
    <mergeCell ref="AL116:AO116"/>
    <mergeCell ref="BO116:BR116"/>
    <mergeCell ref="BS116:BV116"/>
    <mergeCell ref="AH99:AK99"/>
    <mergeCell ref="AL99:AO99"/>
    <mergeCell ref="AP99:AS99"/>
    <mergeCell ref="AT99:AW99"/>
    <mergeCell ref="AX99:BA99"/>
    <mergeCell ref="BC99:BF99"/>
    <mergeCell ref="BG99:BJ99"/>
    <mergeCell ref="BK99:BN99"/>
    <mergeCell ref="AP116:AS116"/>
    <mergeCell ref="AT116:AW116"/>
    <mergeCell ref="AX116:BA116"/>
    <mergeCell ref="BC116:BF116"/>
    <mergeCell ref="BG116:BJ116"/>
    <mergeCell ref="BK116:BN116"/>
    <mergeCell ref="BS99:BV99"/>
    <mergeCell ref="BO99:BR99"/>
    <mergeCell ref="A99:A100"/>
    <mergeCell ref="B99:B100"/>
    <mergeCell ref="D99:H99"/>
    <mergeCell ref="I99:L99"/>
    <mergeCell ref="M99:P99"/>
    <mergeCell ref="Q99:T99"/>
    <mergeCell ref="U99:X99"/>
    <mergeCell ref="Y99:AB99"/>
    <mergeCell ref="AD99:AG99"/>
    <mergeCell ref="D97:H97"/>
    <mergeCell ref="I97:L97"/>
    <mergeCell ref="M97:P97"/>
    <mergeCell ref="Q97:T97"/>
    <mergeCell ref="U97:X97"/>
    <mergeCell ref="Y97:AB97"/>
    <mergeCell ref="AD97:AG97"/>
    <mergeCell ref="AH97:AK97"/>
    <mergeCell ref="AL97:AO97"/>
    <mergeCell ref="BO97:BR97"/>
    <mergeCell ref="BS97:BV97"/>
    <mergeCell ref="AH80:AK80"/>
    <mergeCell ref="AL80:AO80"/>
    <mergeCell ref="AP80:AS80"/>
    <mergeCell ref="AT80:AW80"/>
    <mergeCell ref="AX80:BA80"/>
    <mergeCell ref="BC80:BF80"/>
    <mergeCell ref="BG80:BJ80"/>
    <mergeCell ref="BK80:BN80"/>
    <mergeCell ref="AP97:AS97"/>
    <mergeCell ref="AT97:AW97"/>
    <mergeCell ref="AX97:BA97"/>
    <mergeCell ref="BC97:BF97"/>
    <mergeCell ref="BG97:BJ97"/>
    <mergeCell ref="BK97:BN97"/>
    <mergeCell ref="BS80:BV80"/>
    <mergeCell ref="BO80:BR80"/>
    <mergeCell ref="A80:A81"/>
    <mergeCell ref="B80:B81"/>
    <mergeCell ref="D80:H80"/>
    <mergeCell ref="I80:L80"/>
    <mergeCell ref="M80:P80"/>
    <mergeCell ref="Q80:T80"/>
    <mergeCell ref="U80:X80"/>
    <mergeCell ref="Y80:AB80"/>
    <mergeCell ref="AD80:AG80"/>
    <mergeCell ref="D78:H78"/>
    <mergeCell ref="I78:L78"/>
    <mergeCell ref="M78:P78"/>
    <mergeCell ref="Q78:T78"/>
    <mergeCell ref="U78:X78"/>
    <mergeCell ref="Y78:AB78"/>
    <mergeCell ref="AD78:AG78"/>
    <mergeCell ref="AH78:AK78"/>
    <mergeCell ref="AL78:AO78"/>
    <mergeCell ref="BO78:BR78"/>
    <mergeCell ref="BS78:BV78"/>
    <mergeCell ref="AH60:AK60"/>
    <mergeCell ref="AL60:AO60"/>
    <mergeCell ref="AP60:AS60"/>
    <mergeCell ref="AT60:AW60"/>
    <mergeCell ref="AX60:BA60"/>
    <mergeCell ref="BC60:BF60"/>
    <mergeCell ref="BG60:BJ60"/>
    <mergeCell ref="BK60:BN60"/>
    <mergeCell ref="AP78:AS78"/>
    <mergeCell ref="AT78:AW78"/>
    <mergeCell ref="AX78:BA78"/>
    <mergeCell ref="BC78:BF78"/>
    <mergeCell ref="BG78:BJ78"/>
    <mergeCell ref="BK78:BN78"/>
    <mergeCell ref="BS60:BV60"/>
    <mergeCell ref="BO60:BR60"/>
    <mergeCell ref="A60:A61"/>
    <mergeCell ref="B60:B61"/>
    <mergeCell ref="D60:H60"/>
    <mergeCell ref="I60:L60"/>
    <mergeCell ref="M60:P60"/>
    <mergeCell ref="Q60:T60"/>
    <mergeCell ref="U60:X60"/>
    <mergeCell ref="Y60:AB60"/>
    <mergeCell ref="AD60:AG60"/>
    <mergeCell ref="D58:H58"/>
    <mergeCell ref="I58:L58"/>
    <mergeCell ref="M58:P58"/>
    <mergeCell ref="Q58:T58"/>
    <mergeCell ref="U58:X58"/>
    <mergeCell ref="Y58:AB58"/>
    <mergeCell ref="AD58:AG58"/>
    <mergeCell ref="AH58:AK58"/>
    <mergeCell ref="AL58:AO58"/>
    <mergeCell ref="BO58:BR58"/>
    <mergeCell ref="BS58:BV58"/>
    <mergeCell ref="AH41:AK41"/>
    <mergeCell ref="AL41:AO41"/>
    <mergeCell ref="AP41:AS41"/>
    <mergeCell ref="AT41:AW41"/>
    <mergeCell ref="AX41:BA41"/>
    <mergeCell ref="BC41:BF41"/>
    <mergeCell ref="BG41:BJ41"/>
    <mergeCell ref="BK41:BN41"/>
    <mergeCell ref="AP58:AS58"/>
    <mergeCell ref="AT58:AW58"/>
    <mergeCell ref="AX58:BA58"/>
    <mergeCell ref="BC58:BF58"/>
    <mergeCell ref="BG58:BJ58"/>
    <mergeCell ref="BK58:BN58"/>
    <mergeCell ref="BS41:BV41"/>
    <mergeCell ref="BO41:BR41"/>
    <mergeCell ref="A41:A42"/>
    <mergeCell ref="B41:B42"/>
    <mergeCell ref="D41:H41"/>
    <mergeCell ref="I41:L41"/>
    <mergeCell ref="M41:P41"/>
    <mergeCell ref="Q41:T41"/>
    <mergeCell ref="U41:X41"/>
    <mergeCell ref="Y41:AB41"/>
    <mergeCell ref="AD41:AG41"/>
    <mergeCell ref="D39:H39"/>
    <mergeCell ref="I39:L39"/>
    <mergeCell ref="M39:P39"/>
    <mergeCell ref="Q39:T39"/>
    <mergeCell ref="U39:X39"/>
    <mergeCell ref="Y39:AB39"/>
    <mergeCell ref="AD39:AG39"/>
    <mergeCell ref="AH39:AK39"/>
    <mergeCell ref="AL39:AO39"/>
    <mergeCell ref="BO39:BR39"/>
    <mergeCell ref="BS39:BV39"/>
    <mergeCell ref="AH22:AK22"/>
    <mergeCell ref="AL22:AO22"/>
    <mergeCell ref="AP22:AS22"/>
    <mergeCell ref="AT22:AW22"/>
    <mergeCell ref="AX22:BA22"/>
    <mergeCell ref="BC22:BF22"/>
    <mergeCell ref="BG22:BJ22"/>
    <mergeCell ref="BK22:BN22"/>
    <mergeCell ref="AP39:AS39"/>
    <mergeCell ref="AT39:AW39"/>
    <mergeCell ref="AX39:BA39"/>
    <mergeCell ref="BC39:BF39"/>
    <mergeCell ref="BG39:BJ39"/>
    <mergeCell ref="BK39:BN39"/>
    <mergeCell ref="BS22:BV22"/>
    <mergeCell ref="BO22:BR22"/>
    <mergeCell ref="A22:A23"/>
    <mergeCell ref="B22:B23"/>
    <mergeCell ref="D22:H22"/>
    <mergeCell ref="I22:L22"/>
    <mergeCell ref="M22:P22"/>
    <mergeCell ref="Q22:T22"/>
    <mergeCell ref="U22:X22"/>
    <mergeCell ref="Y22:AB22"/>
    <mergeCell ref="AD22:AG22"/>
    <mergeCell ref="D20:H20"/>
    <mergeCell ref="I20:L20"/>
    <mergeCell ref="M20:P20"/>
    <mergeCell ref="Q20:T20"/>
    <mergeCell ref="U20:X20"/>
    <mergeCell ref="Y20:AB20"/>
    <mergeCell ref="AD20:AG20"/>
    <mergeCell ref="AH20:AK20"/>
    <mergeCell ref="AL20:AO20"/>
    <mergeCell ref="BO20:BR20"/>
    <mergeCell ref="BS20:BV20"/>
    <mergeCell ref="AH1:AK1"/>
    <mergeCell ref="AL1:AO1"/>
    <mergeCell ref="AP1:AS1"/>
    <mergeCell ref="AT1:AW1"/>
    <mergeCell ref="AX1:BA1"/>
    <mergeCell ref="BC1:BF1"/>
    <mergeCell ref="BG1:BJ1"/>
    <mergeCell ref="BK1:BN1"/>
    <mergeCell ref="AP20:AS20"/>
    <mergeCell ref="AT20:AW20"/>
    <mergeCell ref="AX20:BA20"/>
    <mergeCell ref="BC20:BF20"/>
    <mergeCell ref="BG20:BJ20"/>
    <mergeCell ref="BK20:BN20"/>
    <mergeCell ref="BS1:BV1"/>
    <mergeCell ref="BO1:BR1"/>
    <mergeCell ref="A1:A2"/>
    <mergeCell ref="B1:B2"/>
    <mergeCell ref="D1:H1"/>
    <mergeCell ref="I1:L1"/>
    <mergeCell ref="M1:P1"/>
    <mergeCell ref="Q1:T1"/>
    <mergeCell ref="U1:X1"/>
    <mergeCell ref="Y1:AB1"/>
    <mergeCell ref="AD1:AG1"/>
  </mergeCells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5"/>
  <dimension ref="A1:BV244"/>
  <sheetViews>
    <sheetView zoomScaleNormal="100" workbookViewId="0">
      <selection activeCell="B24" sqref="B24"/>
    </sheetView>
  </sheetViews>
  <sheetFormatPr defaultColWidth="9.109375" defaultRowHeight="13.2"/>
  <cols>
    <col min="1" max="1" width="9.109375" style="5"/>
    <col min="2" max="2" width="16.88671875" style="5" bestFit="1" customWidth="1"/>
    <col min="3" max="3" width="16.88671875" style="5" hidden="1" customWidth="1"/>
    <col min="4" max="16384" width="9.109375" style="5"/>
  </cols>
  <sheetData>
    <row r="1" spans="1:74" ht="13.8" thickBot="1">
      <c r="A1" s="1985">
        <v>1</v>
      </c>
      <c r="B1" s="1987" t="s">
        <v>72</v>
      </c>
      <c r="C1" s="1528"/>
      <c r="D1" s="1989">
        <v>2009</v>
      </c>
      <c r="E1" s="1990"/>
      <c r="F1" s="1990"/>
      <c r="G1" s="1990"/>
      <c r="H1" s="1991"/>
      <c r="I1" s="1992" t="s">
        <v>1109</v>
      </c>
      <c r="J1" s="1993"/>
      <c r="K1" s="1993"/>
      <c r="L1" s="1994"/>
      <c r="M1" s="1995" t="s">
        <v>1108</v>
      </c>
      <c r="N1" s="1996"/>
      <c r="O1" s="1996"/>
      <c r="P1" s="1997"/>
      <c r="Q1" s="1992" t="s">
        <v>1107</v>
      </c>
      <c r="R1" s="1993"/>
      <c r="S1" s="1993"/>
      <c r="T1" s="1994"/>
      <c r="U1" s="1995" t="s">
        <v>1106</v>
      </c>
      <c r="V1" s="1996"/>
      <c r="W1" s="1996"/>
      <c r="X1" s="1997"/>
      <c r="Y1" s="1992" t="s">
        <v>1105</v>
      </c>
      <c r="Z1" s="1993"/>
      <c r="AA1" s="1993"/>
      <c r="AB1" s="1994"/>
      <c r="AC1" s="417"/>
      <c r="AD1" s="1998" t="s">
        <v>1104</v>
      </c>
      <c r="AE1" s="1996"/>
      <c r="AF1" s="1996"/>
      <c r="AG1" s="1997"/>
      <c r="AH1" s="1992" t="s">
        <v>1103</v>
      </c>
      <c r="AI1" s="1993"/>
      <c r="AJ1" s="1993"/>
      <c r="AK1" s="1994"/>
      <c r="AL1" s="1995" t="s">
        <v>1102</v>
      </c>
      <c r="AM1" s="1996"/>
      <c r="AN1" s="1996"/>
      <c r="AO1" s="1997"/>
      <c r="AP1" s="1992" t="s">
        <v>1101</v>
      </c>
      <c r="AQ1" s="1993"/>
      <c r="AR1" s="1993"/>
      <c r="AS1" s="1994"/>
      <c r="AT1" s="1995" t="s">
        <v>1100</v>
      </c>
      <c r="AU1" s="1996"/>
      <c r="AV1" s="1996"/>
      <c r="AW1" s="1997"/>
      <c r="AX1" s="1992" t="s">
        <v>1099</v>
      </c>
      <c r="AY1" s="1993"/>
      <c r="AZ1" s="1993"/>
      <c r="BA1" s="1994"/>
      <c r="BB1" s="417"/>
      <c r="BC1" s="1998" t="s">
        <v>1098</v>
      </c>
      <c r="BD1" s="1996"/>
      <c r="BE1" s="1996"/>
      <c r="BF1" s="1997"/>
      <c r="BG1" s="1992" t="s">
        <v>1097</v>
      </c>
      <c r="BH1" s="1993"/>
      <c r="BI1" s="1993"/>
      <c r="BJ1" s="1994"/>
      <c r="BK1" s="1995" t="s">
        <v>1096</v>
      </c>
      <c r="BL1" s="1996"/>
      <c r="BM1" s="1996"/>
      <c r="BN1" s="1997"/>
      <c r="BO1" s="1992" t="s">
        <v>1095</v>
      </c>
      <c r="BP1" s="1993"/>
      <c r="BQ1" s="1993"/>
      <c r="BR1" s="1994"/>
      <c r="BS1" s="1995" t="s">
        <v>1094</v>
      </c>
      <c r="BT1" s="1996"/>
      <c r="BU1" s="1996"/>
      <c r="BV1" s="1997"/>
    </row>
    <row r="2" spans="1:74">
      <c r="A2" s="1986"/>
      <c r="B2" s="1988"/>
      <c r="C2" s="1528"/>
      <c r="D2" s="413" t="s">
        <v>268</v>
      </c>
      <c r="E2" s="413" t="s">
        <v>1092</v>
      </c>
      <c r="F2" s="413" t="s">
        <v>267</v>
      </c>
      <c r="G2" s="413" t="s">
        <v>266</v>
      </c>
      <c r="H2" s="412" t="s">
        <v>265</v>
      </c>
      <c r="I2" s="413" t="s">
        <v>268</v>
      </c>
      <c r="J2" s="413" t="s">
        <v>1092</v>
      </c>
      <c r="K2" s="413" t="s">
        <v>267</v>
      </c>
      <c r="L2" s="412" t="s">
        <v>266</v>
      </c>
      <c r="M2" s="413" t="s">
        <v>268</v>
      </c>
      <c r="N2" s="413" t="s">
        <v>1092</v>
      </c>
      <c r="O2" s="413" t="s">
        <v>267</v>
      </c>
      <c r="P2" s="415" t="s">
        <v>266</v>
      </c>
      <c r="Q2" s="414" t="s">
        <v>268</v>
      </c>
      <c r="R2" s="413" t="s">
        <v>1092</v>
      </c>
      <c r="S2" s="413" t="s">
        <v>267</v>
      </c>
      <c r="T2" s="412" t="s">
        <v>266</v>
      </c>
      <c r="U2" s="413" t="s">
        <v>268</v>
      </c>
      <c r="V2" s="413" t="s">
        <v>1092</v>
      </c>
      <c r="W2" s="413" t="s">
        <v>267</v>
      </c>
      <c r="X2" s="415" t="s">
        <v>266</v>
      </c>
      <c r="Y2" s="414" t="s">
        <v>268</v>
      </c>
      <c r="Z2" s="413" t="s">
        <v>1092</v>
      </c>
      <c r="AA2" s="413" t="s">
        <v>267</v>
      </c>
      <c r="AB2" s="412" t="s">
        <v>266</v>
      </c>
      <c r="AC2" s="369"/>
      <c r="AD2" s="414" t="s">
        <v>268</v>
      </c>
      <c r="AE2" s="413" t="s">
        <v>1092</v>
      </c>
      <c r="AF2" s="413" t="s">
        <v>267</v>
      </c>
      <c r="AG2" s="412" t="s">
        <v>266</v>
      </c>
      <c r="AH2" s="413" t="s">
        <v>268</v>
      </c>
      <c r="AI2" s="413" t="s">
        <v>1092</v>
      </c>
      <c r="AJ2" s="413" t="s">
        <v>267</v>
      </c>
      <c r="AK2" s="412" t="s">
        <v>266</v>
      </c>
      <c r="AL2" s="413" t="s">
        <v>268</v>
      </c>
      <c r="AM2" s="413" t="s">
        <v>1092</v>
      </c>
      <c r="AN2" s="413" t="s">
        <v>267</v>
      </c>
      <c r="AO2" s="412" t="s">
        <v>266</v>
      </c>
      <c r="AP2" s="413" t="s">
        <v>268</v>
      </c>
      <c r="AQ2" s="413" t="s">
        <v>1092</v>
      </c>
      <c r="AR2" s="413" t="s">
        <v>267</v>
      </c>
      <c r="AS2" s="412" t="s">
        <v>266</v>
      </c>
      <c r="AT2" s="413" t="s">
        <v>268</v>
      </c>
      <c r="AU2" s="413" t="s">
        <v>1092</v>
      </c>
      <c r="AV2" s="413" t="s">
        <v>267</v>
      </c>
      <c r="AW2" s="412" t="s">
        <v>266</v>
      </c>
      <c r="AX2" s="413" t="s">
        <v>268</v>
      </c>
      <c r="AY2" s="413" t="s">
        <v>1092</v>
      </c>
      <c r="AZ2" s="413" t="s">
        <v>267</v>
      </c>
      <c r="BA2" s="412" t="s">
        <v>266</v>
      </c>
      <c r="BB2" s="369"/>
      <c r="BC2" s="414" t="s">
        <v>268</v>
      </c>
      <c r="BD2" s="413" t="s">
        <v>1092</v>
      </c>
      <c r="BE2" s="413" t="s">
        <v>267</v>
      </c>
      <c r="BF2" s="412" t="s">
        <v>266</v>
      </c>
      <c r="BG2" s="413" t="s">
        <v>268</v>
      </c>
      <c r="BH2" s="413" t="s">
        <v>1092</v>
      </c>
      <c r="BI2" s="413" t="s">
        <v>267</v>
      </c>
      <c r="BJ2" s="412" t="s">
        <v>266</v>
      </c>
      <c r="BK2" s="413" t="s">
        <v>268</v>
      </c>
      <c r="BL2" s="413" t="s">
        <v>1092</v>
      </c>
      <c r="BM2" s="413" t="s">
        <v>267</v>
      </c>
      <c r="BN2" s="412" t="s">
        <v>266</v>
      </c>
      <c r="BO2" s="413" t="s">
        <v>268</v>
      </c>
      <c r="BP2" s="413" t="s">
        <v>1092</v>
      </c>
      <c r="BQ2" s="413" t="s">
        <v>267</v>
      </c>
      <c r="BR2" s="412" t="s">
        <v>266</v>
      </c>
      <c r="BS2" s="413" t="s">
        <v>268</v>
      </c>
      <c r="BT2" s="413" t="s">
        <v>1092</v>
      </c>
      <c r="BU2" s="413" t="s">
        <v>267</v>
      </c>
      <c r="BV2" s="412" t="s">
        <v>266</v>
      </c>
    </row>
    <row r="3" spans="1:74">
      <c r="A3" s="392">
        <v>1</v>
      </c>
      <c r="B3" s="500" t="s">
        <v>143</v>
      </c>
      <c r="C3" s="500" t="str">
        <f>TRIM(B3)</f>
        <v>Matt Moulder</v>
      </c>
      <c r="D3" s="390">
        <f t="shared" ref="D3:D16" si="0">SUM(I3,M3,Q3,U3,Y3,AD3,AH3,AL3,AP3,AT3,AX3,BC3,BG3,BK3,BO3,BS3)</f>
        <v>70</v>
      </c>
      <c r="E3" s="389">
        <f t="shared" ref="E3:E16" si="1">SUM(J3,N3,R3,V3,Z3,AE3,AI3,AM3,AQ3,AU3,AY3,BD3,BH3,BL3,BT3,BP3)</f>
        <v>47</v>
      </c>
      <c r="F3" s="389">
        <f t="shared" ref="F3:F16" si="2">SUM(K3,O3,S3,W3,AA3,AF3,AJ3,AN3,AR3,AV3,AZ3,BE3,BI3,BM3,BU3,BQ3)</f>
        <v>44</v>
      </c>
      <c r="G3" s="389">
        <f t="shared" ref="G3:G16" si="3">SUM(L3,P3,T3,X3,AB3,AG3,AK3,AO3,AS3,AW3,BA3,BF3,BJ3,BN3,BV3,BR3)</f>
        <v>15</v>
      </c>
      <c r="H3" s="444">
        <f t="shared" ref="H3:H17" si="4">(F3/D3)</f>
        <v>0.62857142857142856</v>
      </c>
      <c r="I3" s="240">
        <v>5</v>
      </c>
      <c r="J3" s="240">
        <v>2</v>
      </c>
      <c r="K3" s="240">
        <v>2</v>
      </c>
      <c r="L3" s="270">
        <v>0</v>
      </c>
      <c r="M3" s="239">
        <v>5</v>
      </c>
      <c r="N3" s="239">
        <v>2</v>
      </c>
      <c r="O3" s="239">
        <v>3</v>
      </c>
      <c r="P3" s="273">
        <v>2</v>
      </c>
      <c r="Q3" s="272">
        <v>5</v>
      </c>
      <c r="R3" s="240">
        <v>3</v>
      </c>
      <c r="S3" s="240">
        <v>2</v>
      </c>
      <c r="T3" s="270">
        <v>1</v>
      </c>
      <c r="U3" s="239">
        <v>4</v>
      </c>
      <c r="V3" s="239">
        <v>4</v>
      </c>
      <c r="W3" s="239">
        <v>4</v>
      </c>
      <c r="X3" s="269">
        <v>1</v>
      </c>
      <c r="Y3" s="240">
        <v>2</v>
      </c>
      <c r="Z3" s="240">
        <v>4</v>
      </c>
      <c r="AA3" s="240">
        <v>2</v>
      </c>
      <c r="AB3" s="270">
        <v>1</v>
      </c>
      <c r="AC3" s="369"/>
      <c r="AD3" s="274">
        <v>7</v>
      </c>
      <c r="AE3" s="239">
        <v>4</v>
      </c>
      <c r="AF3" s="239">
        <v>4</v>
      </c>
      <c r="AG3" s="269">
        <v>0</v>
      </c>
      <c r="AH3" s="240">
        <v>7</v>
      </c>
      <c r="AI3" s="240">
        <v>6</v>
      </c>
      <c r="AJ3" s="240">
        <v>6</v>
      </c>
      <c r="AK3" s="270">
        <v>2</v>
      </c>
      <c r="AL3" s="239">
        <v>4</v>
      </c>
      <c r="AM3" s="239">
        <v>2</v>
      </c>
      <c r="AN3" s="239">
        <v>3</v>
      </c>
      <c r="AO3" s="269">
        <v>1</v>
      </c>
      <c r="AP3" s="240">
        <v>5</v>
      </c>
      <c r="AQ3" s="240">
        <v>2</v>
      </c>
      <c r="AR3" s="240">
        <v>3</v>
      </c>
      <c r="AS3" s="270">
        <v>0</v>
      </c>
      <c r="AT3" s="239">
        <v>5</v>
      </c>
      <c r="AU3" s="239">
        <v>1</v>
      </c>
      <c r="AV3" s="239">
        <v>2</v>
      </c>
      <c r="AW3" s="269">
        <v>0</v>
      </c>
      <c r="AX3" s="379"/>
      <c r="AY3" s="379"/>
      <c r="AZ3" s="379"/>
      <c r="BA3" s="378"/>
      <c r="BB3" s="369"/>
      <c r="BC3" s="274">
        <v>4</v>
      </c>
      <c r="BD3" s="239">
        <v>1</v>
      </c>
      <c r="BE3" s="239">
        <v>1</v>
      </c>
      <c r="BF3" s="269">
        <v>1</v>
      </c>
      <c r="BG3" s="240">
        <v>4</v>
      </c>
      <c r="BH3" s="240">
        <v>4</v>
      </c>
      <c r="BI3" s="240">
        <v>3</v>
      </c>
      <c r="BJ3" s="270">
        <v>3</v>
      </c>
      <c r="BK3" s="239">
        <v>3</v>
      </c>
      <c r="BL3" s="239">
        <v>1</v>
      </c>
      <c r="BM3" s="239">
        <v>1</v>
      </c>
      <c r="BN3" s="269">
        <v>0</v>
      </c>
      <c r="BO3" s="240">
        <v>4</v>
      </c>
      <c r="BP3" s="240">
        <v>4</v>
      </c>
      <c r="BQ3" s="240">
        <v>2</v>
      </c>
      <c r="BR3" s="270">
        <v>1</v>
      </c>
      <c r="BS3" s="239">
        <v>6</v>
      </c>
      <c r="BT3" s="239">
        <v>7</v>
      </c>
      <c r="BU3" s="239">
        <v>6</v>
      </c>
      <c r="BV3" s="269">
        <v>2</v>
      </c>
    </row>
    <row r="4" spans="1:74">
      <c r="A4" s="405">
        <v>2</v>
      </c>
      <c r="B4" s="503" t="s">
        <v>203</v>
      </c>
      <c r="C4" s="503" t="str">
        <f t="shared" ref="C4:C16" si="5">TRIM(B4)</f>
        <v>Jay Traylor</v>
      </c>
      <c r="D4" s="517">
        <f t="shared" si="0"/>
        <v>83</v>
      </c>
      <c r="E4" s="516">
        <f t="shared" si="1"/>
        <v>32</v>
      </c>
      <c r="F4" s="516">
        <f t="shared" si="2"/>
        <v>47</v>
      </c>
      <c r="G4" s="516">
        <f t="shared" si="3"/>
        <v>0</v>
      </c>
      <c r="H4" s="515">
        <f t="shared" si="4"/>
        <v>0.5662650602409639</v>
      </c>
      <c r="I4" s="398">
        <v>5</v>
      </c>
      <c r="J4" s="398">
        <v>2</v>
      </c>
      <c r="K4" s="398">
        <v>2</v>
      </c>
      <c r="L4" s="397">
        <v>0</v>
      </c>
      <c r="M4" s="400">
        <v>5</v>
      </c>
      <c r="N4" s="400">
        <v>2</v>
      </c>
      <c r="O4" s="400">
        <v>1</v>
      </c>
      <c r="P4" s="403">
        <v>0</v>
      </c>
      <c r="Q4" s="402">
        <v>5</v>
      </c>
      <c r="R4" s="398">
        <v>1</v>
      </c>
      <c r="S4" s="398">
        <v>3</v>
      </c>
      <c r="T4" s="397">
        <v>0</v>
      </c>
      <c r="U4" s="400">
        <v>3</v>
      </c>
      <c r="V4" s="400">
        <v>0</v>
      </c>
      <c r="W4" s="400">
        <v>1</v>
      </c>
      <c r="X4" s="399">
        <v>0</v>
      </c>
      <c r="Y4" s="398">
        <v>8</v>
      </c>
      <c r="Z4" s="398">
        <v>3</v>
      </c>
      <c r="AA4" s="398">
        <v>4</v>
      </c>
      <c r="AB4" s="397">
        <v>0</v>
      </c>
      <c r="AC4" s="369"/>
      <c r="AD4" s="401">
        <v>8</v>
      </c>
      <c r="AE4" s="400">
        <v>4</v>
      </c>
      <c r="AF4" s="400">
        <v>8</v>
      </c>
      <c r="AG4" s="399">
        <v>0</v>
      </c>
      <c r="AH4" s="398">
        <v>7</v>
      </c>
      <c r="AI4" s="398">
        <v>4</v>
      </c>
      <c r="AJ4" s="398">
        <v>5</v>
      </c>
      <c r="AK4" s="397">
        <v>0</v>
      </c>
      <c r="AL4" s="400">
        <v>4</v>
      </c>
      <c r="AM4" s="400">
        <v>1</v>
      </c>
      <c r="AN4" s="400">
        <v>1</v>
      </c>
      <c r="AO4" s="399">
        <v>0</v>
      </c>
      <c r="AP4" s="398">
        <v>5</v>
      </c>
      <c r="AQ4" s="398">
        <v>4</v>
      </c>
      <c r="AR4" s="398">
        <v>4</v>
      </c>
      <c r="AS4" s="397">
        <v>0</v>
      </c>
      <c r="AT4" s="400">
        <v>5</v>
      </c>
      <c r="AU4" s="400">
        <v>2</v>
      </c>
      <c r="AV4" s="400">
        <v>4</v>
      </c>
      <c r="AW4" s="399">
        <v>0</v>
      </c>
      <c r="AX4" s="398">
        <v>6</v>
      </c>
      <c r="AY4" s="398">
        <v>0</v>
      </c>
      <c r="AZ4" s="398">
        <v>2</v>
      </c>
      <c r="BA4" s="397">
        <v>0</v>
      </c>
      <c r="BB4" s="369"/>
      <c r="BC4" s="401">
        <v>6</v>
      </c>
      <c r="BD4" s="400">
        <v>1</v>
      </c>
      <c r="BE4" s="400">
        <v>3</v>
      </c>
      <c r="BF4" s="399">
        <v>0</v>
      </c>
      <c r="BG4" s="398">
        <v>5</v>
      </c>
      <c r="BH4" s="398">
        <v>2</v>
      </c>
      <c r="BI4" s="398">
        <v>2</v>
      </c>
      <c r="BJ4" s="397">
        <v>0</v>
      </c>
      <c r="BK4" s="400">
        <v>4</v>
      </c>
      <c r="BL4" s="400">
        <v>1</v>
      </c>
      <c r="BM4" s="400">
        <v>3</v>
      </c>
      <c r="BN4" s="399">
        <v>0</v>
      </c>
      <c r="BO4" s="396"/>
      <c r="BP4" s="396"/>
      <c r="BQ4" s="396"/>
      <c r="BR4" s="395"/>
      <c r="BS4" s="400">
        <v>7</v>
      </c>
      <c r="BT4" s="400">
        <v>5</v>
      </c>
      <c r="BU4" s="400">
        <v>4</v>
      </c>
      <c r="BV4" s="399">
        <v>0</v>
      </c>
    </row>
    <row r="5" spans="1:74">
      <c r="A5" s="392">
        <v>3</v>
      </c>
      <c r="B5" s="500" t="s">
        <v>73</v>
      </c>
      <c r="C5" s="500" t="str">
        <f t="shared" si="5"/>
        <v>Steve Bailey</v>
      </c>
      <c r="D5" s="390">
        <f t="shared" si="0"/>
        <v>77</v>
      </c>
      <c r="E5" s="389">
        <f t="shared" si="1"/>
        <v>34</v>
      </c>
      <c r="F5" s="389">
        <f t="shared" si="2"/>
        <v>43</v>
      </c>
      <c r="G5" s="389">
        <f t="shared" si="3"/>
        <v>4</v>
      </c>
      <c r="H5" s="444">
        <f t="shared" si="4"/>
        <v>0.55844155844155841</v>
      </c>
      <c r="I5" s="240">
        <v>5</v>
      </c>
      <c r="J5" s="240">
        <v>0</v>
      </c>
      <c r="K5" s="240">
        <v>2</v>
      </c>
      <c r="L5" s="270">
        <v>0</v>
      </c>
      <c r="M5" s="239">
        <v>4</v>
      </c>
      <c r="N5" s="239">
        <v>2</v>
      </c>
      <c r="O5" s="239">
        <v>3</v>
      </c>
      <c r="P5" s="273">
        <v>0</v>
      </c>
      <c r="Q5" s="387"/>
      <c r="R5" s="379"/>
      <c r="S5" s="379"/>
      <c r="T5" s="378"/>
      <c r="U5" s="239">
        <v>4</v>
      </c>
      <c r="V5" s="239">
        <v>2</v>
      </c>
      <c r="W5" s="239">
        <v>3</v>
      </c>
      <c r="X5" s="269">
        <v>0</v>
      </c>
      <c r="Y5" s="240">
        <v>6</v>
      </c>
      <c r="Z5" s="240">
        <v>3</v>
      </c>
      <c r="AA5" s="240">
        <v>4</v>
      </c>
      <c r="AB5" s="270">
        <v>0</v>
      </c>
      <c r="AC5" s="369"/>
      <c r="AD5" s="274">
        <v>6</v>
      </c>
      <c r="AE5" s="239">
        <v>5</v>
      </c>
      <c r="AF5" s="239">
        <v>3</v>
      </c>
      <c r="AG5" s="269">
        <v>1</v>
      </c>
      <c r="AH5" s="240">
        <v>7</v>
      </c>
      <c r="AI5" s="240">
        <v>6</v>
      </c>
      <c r="AJ5" s="240">
        <v>6</v>
      </c>
      <c r="AK5" s="270">
        <v>1</v>
      </c>
      <c r="AL5" s="239">
        <v>4</v>
      </c>
      <c r="AM5" s="239">
        <v>1</v>
      </c>
      <c r="AN5" s="239">
        <v>1</v>
      </c>
      <c r="AO5" s="269">
        <v>0</v>
      </c>
      <c r="AP5" s="240">
        <v>4</v>
      </c>
      <c r="AQ5" s="240">
        <v>2</v>
      </c>
      <c r="AR5" s="240">
        <v>2</v>
      </c>
      <c r="AS5" s="270">
        <v>0</v>
      </c>
      <c r="AT5" s="239">
        <v>4</v>
      </c>
      <c r="AU5" s="239">
        <v>0</v>
      </c>
      <c r="AV5" s="239">
        <v>1</v>
      </c>
      <c r="AW5" s="269">
        <v>0</v>
      </c>
      <c r="AX5" s="240">
        <v>6</v>
      </c>
      <c r="AY5" s="240">
        <v>2</v>
      </c>
      <c r="AZ5" s="240">
        <v>4</v>
      </c>
      <c r="BA5" s="270">
        <v>0</v>
      </c>
      <c r="BB5" s="369"/>
      <c r="BC5" s="274">
        <v>6</v>
      </c>
      <c r="BD5" s="239">
        <v>2</v>
      </c>
      <c r="BE5" s="239">
        <v>2</v>
      </c>
      <c r="BF5" s="269">
        <v>0</v>
      </c>
      <c r="BG5" s="240">
        <v>5</v>
      </c>
      <c r="BH5" s="240">
        <v>1</v>
      </c>
      <c r="BI5" s="240">
        <v>2</v>
      </c>
      <c r="BJ5" s="270">
        <v>0</v>
      </c>
      <c r="BK5" s="239">
        <v>4</v>
      </c>
      <c r="BL5" s="239">
        <v>0</v>
      </c>
      <c r="BM5" s="239">
        <v>2</v>
      </c>
      <c r="BN5" s="269">
        <v>0</v>
      </c>
      <c r="BO5" s="240">
        <v>6</v>
      </c>
      <c r="BP5" s="240">
        <v>2</v>
      </c>
      <c r="BQ5" s="240">
        <v>3</v>
      </c>
      <c r="BR5" s="270">
        <v>0</v>
      </c>
      <c r="BS5" s="239">
        <v>6</v>
      </c>
      <c r="BT5" s="239">
        <v>6</v>
      </c>
      <c r="BU5" s="239">
        <v>5</v>
      </c>
      <c r="BV5" s="269">
        <v>2</v>
      </c>
    </row>
    <row r="6" spans="1:74">
      <c r="A6" s="405">
        <v>4</v>
      </c>
      <c r="B6" s="503" t="s">
        <v>71</v>
      </c>
      <c r="C6" s="503" t="str">
        <f t="shared" si="5"/>
        <v>Brian McCall</v>
      </c>
      <c r="D6" s="517">
        <f t="shared" si="0"/>
        <v>82</v>
      </c>
      <c r="E6" s="516">
        <f t="shared" si="1"/>
        <v>32</v>
      </c>
      <c r="F6" s="516">
        <f t="shared" si="2"/>
        <v>46</v>
      </c>
      <c r="G6" s="516">
        <f t="shared" si="3"/>
        <v>5</v>
      </c>
      <c r="H6" s="515">
        <f t="shared" si="4"/>
        <v>0.56097560975609762</v>
      </c>
      <c r="I6" s="398">
        <v>4</v>
      </c>
      <c r="J6" s="398">
        <v>1</v>
      </c>
      <c r="K6" s="398">
        <v>3</v>
      </c>
      <c r="L6" s="397">
        <v>0</v>
      </c>
      <c r="M6" s="400">
        <v>5</v>
      </c>
      <c r="N6" s="400">
        <v>1</v>
      </c>
      <c r="O6" s="400">
        <v>1</v>
      </c>
      <c r="P6" s="403">
        <v>0</v>
      </c>
      <c r="Q6" s="402">
        <v>5</v>
      </c>
      <c r="R6" s="398">
        <v>2</v>
      </c>
      <c r="S6" s="398">
        <v>4</v>
      </c>
      <c r="T6" s="397">
        <v>0</v>
      </c>
      <c r="U6" s="400">
        <v>4</v>
      </c>
      <c r="V6" s="400">
        <v>0</v>
      </c>
      <c r="W6" s="400">
        <v>1</v>
      </c>
      <c r="X6" s="399">
        <v>0</v>
      </c>
      <c r="Y6" s="398">
        <v>6</v>
      </c>
      <c r="Z6" s="398">
        <v>3</v>
      </c>
      <c r="AA6" s="398">
        <v>3</v>
      </c>
      <c r="AB6" s="397">
        <v>2</v>
      </c>
      <c r="AC6" s="369"/>
      <c r="AD6" s="401">
        <v>7</v>
      </c>
      <c r="AE6" s="400">
        <v>3</v>
      </c>
      <c r="AF6" s="400">
        <v>3</v>
      </c>
      <c r="AG6" s="399">
        <v>0</v>
      </c>
      <c r="AH6" s="398">
        <v>7</v>
      </c>
      <c r="AI6" s="398">
        <v>2</v>
      </c>
      <c r="AJ6" s="398">
        <v>4</v>
      </c>
      <c r="AK6" s="397">
        <v>0</v>
      </c>
      <c r="AL6" s="400">
        <v>4</v>
      </c>
      <c r="AM6" s="400">
        <v>0</v>
      </c>
      <c r="AN6" s="400">
        <v>2</v>
      </c>
      <c r="AO6" s="399">
        <v>0</v>
      </c>
      <c r="AP6" s="398">
        <v>4</v>
      </c>
      <c r="AQ6" s="398">
        <v>1</v>
      </c>
      <c r="AR6" s="398">
        <v>2</v>
      </c>
      <c r="AS6" s="397">
        <v>0</v>
      </c>
      <c r="AT6" s="400">
        <v>5</v>
      </c>
      <c r="AU6" s="400">
        <v>1</v>
      </c>
      <c r="AV6" s="400">
        <v>1</v>
      </c>
      <c r="AW6" s="399">
        <v>0</v>
      </c>
      <c r="AX6" s="398">
        <v>5</v>
      </c>
      <c r="AY6" s="398">
        <v>3</v>
      </c>
      <c r="AZ6" s="398">
        <v>3</v>
      </c>
      <c r="BA6" s="397">
        <v>1</v>
      </c>
      <c r="BB6" s="369"/>
      <c r="BC6" s="401">
        <v>5</v>
      </c>
      <c r="BD6" s="400">
        <v>5</v>
      </c>
      <c r="BE6" s="400">
        <v>5</v>
      </c>
      <c r="BF6" s="399">
        <v>0</v>
      </c>
      <c r="BG6" s="398">
        <v>5</v>
      </c>
      <c r="BH6" s="398">
        <v>3</v>
      </c>
      <c r="BI6" s="398">
        <v>4</v>
      </c>
      <c r="BJ6" s="397">
        <v>0</v>
      </c>
      <c r="BK6" s="400">
        <v>3</v>
      </c>
      <c r="BL6" s="400">
        <v>0</v>
      </c>
      <c r="BM6" s="400">
        <v>0</v>
      </c>
      <c r="BN6" s="399">
        <v>0</v>
      </c>
      <c r="BO6" s="398">
        <v>6</v>
      </c>
      <c r="BP6" s="398">
        <v>2</v>
      </c>
      <c r="BQ6" s="398">
        <v>3</v>
      </c>
      <c r="BR6" s="397">
        <v>0</v>
      </c>
      <c r="BS6" s="400">
        <v>7</v>
      </c>
      <c r="BT6" s="400">
        <v>5</v>
      </c>
      <c r="BU6" s="400">
        <v>7</v>
      </c>
      <c r="BV6" s="399">
        <v>2</v>
      </c>
    </row>
    <row r="7" spans="1:74">
      <c r="A7" s="392">
        <v>5</v>
      </c>
      <c r="B7" s="500" t="s">
        <v>237</v>
      </c>
      <c r="C7" s="500" t="str">
        <f t="shared" si="5"/>
        <v>Bob Lawton</v>
      </c>
      <c r="D7" s="390">
        <f t="shared" si="0"/>
        <v>84</v>
      </c>
      <c r="E7" s="389">
        <f t="shared" si="1"/>
        <v>37</v>
      </c>
      <c r="F7" s="389">
        <f t="shared" si="2"/>
        <v>50</v>
      </c>
      <c r="G7" s="389">
        <f t="shared" si="3"/>
        <v>1</v>
      </c>
      <c r="H7" s="444">
        <f t="shared" si="4"/>
        <v>0.59523809523809523</v>
      </c>
      <c r="I7" s="240">
        <v>5</v>
      </c>
      <c r="J7" s="240">
        <v>4</v>
      </c>
      <c r="K7" s="240">
        <v>4</v>
      </c>
      <c r="L7" s="270">
        <v>0</v>
      </c>
      <c r="M7" s="239">
        <v>5</v>
      </c>
      <c r="N7" s="239">
        <v>1</v>
      </c>
      <c r="O7" s="239">
        <v>4</v>
      </c>
      <c r="P7" s="273">
        <v>0</v>
      </c>
      <c r="Q7" s="272">
        <v>6</v>
      </c>
      <c r="R7" s="240">
        <v>1</v>
      </c>
      <c r="S7" s="240">
        <v>1</v>
      </c>
      <c r="T7" s="270">
        <v>0</v>
      </c>
      <c r="U7" s="239">
        <v>4</v>
      </c>
      <c r="V7" s="239">
        <v>2</v>
      </c>
      <c r="W7" s="239">
        <v>2</v>
      </c>
      <c r="X7" s="269">
        <v>0</v>
      </c>
      <c r="Y7" s="240">
        <v>7</v>
      </c>
      <c r="Z7" s="240">
        <v>4</v>
      </c>
      <c r="AA7" s="240">
        <v>5</v>
      </c>
      <c r="AB7" s="270">
        <v>0</v>
      </c>
      <c r="AC7" s="369"/>
      <c r="AD7" s="274">
        <v>7</v>
      </c>
      <c r="AE7" s="239">
        <v>3</v>
      </c>
      <c r="AF7" s="239">
        <v>4</v>
      </c>
      <c r="AG7" s="269">
        <v>0</v>
      </c>
      <c r="AH7" s="240">
        <v>7</v>
      </c>
      <c r="AI7" s="240">
        <v>3</v>
      </c>
      <c r="AJ7" s="240">
        <v>4</v>
      </c>
      <c r="AK7" s="270">
        <v>0</v>
      </c>
      <c r="AL7" s="239">
        <v>2</v>
      </c>
      <c r="AM7" s="239">
        <v>2</v>
      </c>
      <c r="AN7" s="239">
        <v>1</v>
      </c>
      <c r="AO7" s="269">
        <v>0</v>
      </c>
      <c r="AP7" s="240">
        <v>5</v>
      </c>
      <c r="AQ7" s="240">
        <v>2</v>
      </c>
      <c r="AR7" s="240">
        <v>3</v>
      </c>
      <c r="AS7" s="270">
        <v>0</v>
      </c>
      <c r="AT7" s="239">
        <v>4</v>
      </c>
      <c r="AU7" s="239">
        <v>1</v>
      </c>
      <c r="AV7" s="239">
        <v>1</v>
      </c>
      <c r="AW7" s="269">
        <v>0</v>
      </c>
      <c r="AX7" s="240">
        <v>5</v>
      </c>
      <c r="AY7" s="240">
        <v>2</v>
      </c>
      <c r="AZ7" s="240">
        <v>3</v>
      </c>
      <c r="BA7" s="270">
        <v>0</v>
      </c>
      <c r="BB7" s="369"/>
      <c r="BC7" s="274">
        <v>5</v>
      </c>
      <c r="BD7" s="239">
        <v>2</v>
      </c>
      <c r="BE7" s="239">
        <v>2</v>
      </c>
      <c r="BF7" s="269">
        <v>0</v>
      </c>
      <c r="BG7" s="240">
        <v>5</v>
      </c>
      <c r="BH7" s="240">
        <v>2</v>
      </c>
      <c r="BI7" s="240">
        <v>3</v>
      </c>
      <c r="BJ7" s="270">
        <v>0</v>
      </c>
      <c r="BK7" s="239">
        <v>4</v>
      </c>
      <c r="BL7" s="239">
        <v>2</v>
      </c>
      <c r="BM7" s="239">
        <v>4</v>
      </c>
      <c r="BN7" s="269">
        <v>0</v>
      </c>
      <c r="BO7" s="240">
        <v>6</v>
      </c>
      <c r="BP7" s="240">
        <v>2</v>
      </c>
      <c r="BQ7" s="240">
        <v>4</v>
      </c>
      <c r="BR7" s="270">
        <v>0</v>
      </c>
      <c r="BS7" s="239">
        <v>7</v>
      </c>
      <c r="BT7" s="239">
        <v>4</v>
      </c>
      <c r="BU7" s="239">
        <v>5</v>
      </c>
      <c r="BV7" s="269">
        <v>1</v>
      </c>
    </row>
    <row r="8" spans="1:74">
      <c r="A8" s="405">
        <v>6</v>
      </c>
      <c r="B8" s="503" t="s">
        <v>1248</v>
      </c>
      <c r="C8" s="503" t="str">
        <f t="shared" si="5"/>
        <v>Ed Buxton</v>
      </c>
      <c r="D8" s="517">
        <f t="shared" si="0"/>
        <v>51</v>
      </c>
      <c r="E8" s="516">
        <f t="shared" si="1"/>
        <v>12</v>
      </c>
      <c r="F8" s="516">
        <f t="shared" si="2"/>
        <v>28</v>
      </c>
      <c r="G8" s="516">
        <f t="shared" si="3"/>
        <v>1</v>
      </c>
      <c r="H8" s="515">
        <f t="shared" si="4"/>
        <v>0.5490196078431373</v>
      </c>
      <c r="I8" s="398">
        <v>3</v>
      </c>
      <c r="J8" s="398">
        <v>0</v>
      </c>
      <c r="K8" s="398">
        <v>1</v>
      </c>
      <c r="L8" s="397">
        <v>0</v>
      </c>
      <c r="M8" s="400">
        <v>6</v>
      </c>
      <c r="N8" s="400">
        <v>1</v>
      </c>
      <c r="O8" s="400">
        <v>4</v>
      </c>
      <c r="P8" s="403">
        <v>0</v>
      </c>
      <c r="Q8" s="408"/>
      <c r="R8" s="396"/>
      <c r="S8" s="396"/>
      <c r="T8" s="395"/>
      <c r="U8" s="400">
        <v>4</v>
      </c>
      <c r="V8" s="400">
        <v>2</v>
      </c>
      <c r="W8" s="400">
        <v>2</v>
      </c>
      <c r="X8" s="399">
        <v>0</v>
      </c>
      <c r="Y8" s="396"/>
      <c r="Z8" s="396"/>
      <c r="AA8" s="396"/>
      <c r="AB8" s="395"/>
      <c r="AC8" s="369"/>
      <c r="AD8" s="401">
        <v>3</v>
      </c>
      <c r="AE8" s="400">
        <v>2</v>
      </c>
      <c r="AF8" s="400">
        <v>2</v>
      </c>
      <c r="AG8" s="399">
        <v>0</v>
      </c>
      <c r="AH8" s="396"/>
      <c r="AI8" s="396"/>
      <c r="AJ8" s="396"/>
      <c r="AK8" s="395"/>
      <c r="AL8" s="400">
        <v>2</v>
      </c>
      <c r="AM8" s="400">
        <v>1</v>
      </c>
      <c r="AN8" s="400">
        <v>1</v>
      </c>
      <c r="AO8" s="399">
        <v>0</v>
      </c>
      <c r="AP8" s="396"/>
      <c r="AQ8" s="396"/>
      <c r="AR8" s="396"/>
      <c r="AS8" s="395"/>
      <c r="AT8" s="400">
        <v>5</v>
      </c>
      <c r="AU8" s="400">
        <v>1</v>
      </c>
      <c r="AV8" s="400">
        <v>3</v>
      </c>
      <c r="AW8" s="399">
        <v>0</v>
      </c>
      <c r="AX8" s="398">
        <v>5</v>
      </c>
      <c r="AY8" s="398">
        <v>1</v>
      </c>
      <c r="AZ8" s="398">
        <v>3</v>
      </c>
      <c r="BA8" s="397">
        <v>0</v>
      </c>
      <c r="BB8" s="369"/>
      <c r="BC8" s="401">
        <v>5</v>
      </c>
      <c r="BD8" s="400">
        <v>1</v>
      </c>
      <c r="BE8" s="400">
        <v>5</v>
      </c>
      <c r="BF8" s="399">
        <v>0</v>
      </c>
      <c r="BG8" s="398">
        <v>4</v>
      </c>
      <c r="BH8" s="398">
        <v>1</v>
      </c>
      <c r="BI8" s="398">
        <v>3</v>
      </c>
      <c r="BJ8" s="397">
        <v>1</v>
      </c>
      <c r="BK8" s="400">
        <v>2</v>
      </c>
      <c r="BL8" s="400">
        <v>0</v>
      </c>
      <c r="BM8" s="400">
        <v>0</v>
      </c>
      <c r="BN8" s="399">
        <v>0</v>
      </c>
      <c r="BO8" s="398">
        <v>6</v>
      </c>
      <c r="BP8" s="398">
        <v>1</v>
      </c>
      <c r="BQ8" s="398">
        <v>1</v>
      </c>
      <c r="BR8" s="397">
        <v>0</v>
      </c>
      <c r="BS8" s="400">
        <v>6</v>
      </c>
      <c r="BT8" s="400">
        <v>1</v>
      </c>
      <c r="BU8" s="400">
        <v>3</v>
      </c>
      <c r="BV8" s="399">
        <v>0</v>
      </c>
    </row>
    <row r="9" spans="1:74">
      <c r="A9" s="392">
        <v>7</v>
      </c>
      <c r="B9" s="500" t="s">
        <v>1320</v>
      </c>
      <c r="C9" s="500" t="str">
        <f t="shared" si="5"/>
        <v>Jake Regits</v>
      </c>
      <c r="D9" s="390">
        <f t="shared" si="0"/>
        <v>52</v>
      </c>
      <c r="E9" s="389">
        <f t="shared" si="1"/>
        <v>21</v>
      </c>
      <c r="F9" s="389">
        <f t="shared" si="2"/>
        <v>32</v>
      </c>
      <c r="G9" s="389">
        <f t="shared" si="3"/>
        <v>2</v>
      </c>
      <c r="H9" s="444">
        <f t="shared" si="4"/>
        <v>0.61538461538461542</v>
      </c>
      <c r="I9" s="240">
        <v>5</v>
      </c>
      <c r="J9" s="240">
        <v>1</v>
      </c>
      <c r="K9" s="240">
        <v>2</v>
      </c>
      <c r="L9" s="270">
        <v>0</v>
      </c>
      <c r="M9" s="239">
        <v>4</v>
      </c>
      <c r="N9" s="239">
        <v>2</v>
      </c>
      <c r="O9" s="239">
        <v>4</v>
      </c>
      <c r="P9" s="273">
        <v>0</v>
      </c>
      <c r="Q9" s="272">
        <v>6</v>
      </c>
      <c r="R9" s="240">
        <v>3</v>
      </c>
      <c r="S9" s="240">
        <v>4</v>
      </c>
      <c r="T9" s="270">
        <v>0</v>
      </c>
      <c r="U9" s="244"/>
      <c r="V9" s="244"/>
      <c r="W9" s="244"/>
      <c r="X9" s="377"/>
      <c r="Y9" s="379"/>
      <c r="Z9" s="379"/>
      <c r="AA9" s="379"/>
      <c r="AB9" s="378"/>
      <c r="AC9" s="369"/>
      <c r="AD9" s="274">
        <v>8</v>
      </c>
      <c r="AE9" s="239">
        <v>4</v>
      </c>
      <c r="AF9" s="239">
        <v>7</v>
      </c>
      <c r="AG9" s="269">
        <v>0</v>
      </c>
      <c r="AH9" s="240">
        <v>6</v>
      </c>
      <c r="AI9" s="240">
        <v>4</v>
      </c>
      <c r="AJ9" s="240">
        <v>4</v>
      </c>
      <c r="AK9" s="270">
        <v>0</v>
      </c>
      <c r="AL9" s="239">
        <v>4</v>
      </c>
      <c r="AM9" s="239">
        <v>1</v>
      </c>
      <c r="AN9" s="239">
        <v>3</v>
      </c>
      <c r="AO9" s="269">
        <v>0</v>
      </c>
      <c r="AP9" s="379"/>
      <c r="AQ9" s="379"/>
      <c r="AR9" s="379"/>
      <c r="AS9" s="378"/>
      <c r="AT9" s="244"/>
      <c r="AU9" s="244"/>
      <c r="AV9" s="244"/>
      <c r="AW9" s="377"/>
      <c r="AX9" s="240">
        <v>5</v>
      </c>
      <c r="AY9" s="240">
        <v>3</v>
      </c>
      <c r="AZ9" s="240">
        <v>3</v>
      </c>
      <c r="BA9" s="270">
        <v>2</v>
      </c>
      <c r="BB9" s="369"/>
      <c r="BC9" s="274">
        <v>5</v>
      </c>
      <c r="BD9" s="239">
        <v>0</v>
      </c>
      <c r="BE9" s="239">
        <v>1</v>
      </c>
      <c r="BF9" s="269">
        <v>0</v>
      </c>
      <c r="BG9" s="240">
        <v>5</v>
      </c>
      <c r="BH9" s="240">
        <v>3</v>
      </c>
      <c r="BI9" s="240">
        <v>4</v>
      </c>
      <c r="BJ9" s="270">
        <v>0</v>
      </c>
      <c r="BK9" s="239">
        <v>4</v>
      </c>
      <c r="BL9" s="239">
        <v>0</v>
      </c>
      <c r="BM9" s="239">
        <v>0</v>
      </c>
      <c r="BN9" s="269">
        <v>0</v>
      </c>
      <c r="BO9" s="379"/>
      <c r="BP9" s="379"/>
      <c r="BQ9" s="379"/>
      <c r="BR9" s="378"/>
      <c r="BS9" s="244"/>
      <c r="BT9" s="244"/>
      <c r="BU9" s="244"/>
      <c r="BV9" s="377"/>
    </row>
    <row r="10" spans="1:74">
      <c r="A10" s="405">
        <v>8</v>
      </c>
      <c r="B10" s="503" t="s">
        <v>155</v>
      </c>
      <c r="C10" s="503" t="str">
        <f t="shared" si="5"/>
        <v>Ron Biggs</v>
      </c>
      <c r="D10" s="517">
        <f t="shared" si="0"/>
        <v>59</v>
      </c>
      <c r="E10" s="516">
        <f t="shared" si="1"/>
        <v>18</v>
      </c>
      <c r="F10" s="516">
        <f t="shared" si="2"/>
        <v>33</v>
      </c>
      <c r="G10" s="516">
        <f t="shared" si="3"/>
        <v>0</v>
      </c>
      <c r="H10" s="515">
        <f t="shared" si="4"/>
        <v>0.55932203389830504</v>
      </c>
      <c r="I10" s="398">
        <v>4</v>
      </c>
      <c r="J10" s="398">
        <v>0</v>
      </c>
      <c r="K10" s="398">
        <v>1</v>
      </c>
      <c r="L10" s="397">
        <v>0</v>
      </c>
      <c r="M10" s="400">
        <v>4</v>
      </c>
      <c r="N10" s="400">
        <v>2</v>
      </c>
      <c r="O10" s="400">
        <v>3</v>
      </c>
      <c r="P10" s="403">
        <v>0</v>
      </c>
      <c r="Q10" s="402">
        <v>6</v>
      </c>
      <c r="R10" s="398">
        <v>1</v>
      </c>
      <c r="S10" s="398">
        <v>4</v>
      </c>
      <c r="T10" s="397">
        <v>0</v>
      </c>
      <c r="U10" s="400">
        <v>4</v>
      </c>
      <c r="V10" s="400">
        <v>1</v>
      </c>
      <c r="W10" s="400">
        <v>1</v>
      </c>
      <c r="X10" s="399">
        <v>0</v>
      </c>
      <c r="Y10" s="398">
        <v>7</v>
      </c>
      <c r="Z10" s="398">
        <v>1</v>
      </c>
      <c r="AA10" s="398">
        <v>3</v>
      </c>
      <c r="AB10" s="397">
        <v>0</v>
      </c>
      <c r="AC10" s="369"/>
      <c r="AD10" s="401">
        <v>4</v>
      </c>
      <c r="AE10" s="400">
        <v>3</v>
      </c>
      <c r="AF10" s="400">
        <v>3</v>
      </c>
      <c r="AG10" s="399">
        <v>0</v>
      </c>
      <c r="AH10" s="398">
        <v>7</v>
      </c>
      <c r="AI10" s="398">
        <v>0</v>
      </c>
      <c r="AJ10" s="398">
        <v>5</v>
      </c>
      <c r="AK10" s="397">
        <v>0</v>
      </c>
      <c r="AL10" s="400">
        <v>1</v>
      </c>
      <c r="AM10" s="400">
        <v>0</v>
      </c>
      <c r="AN10" s="400">
        <v>0</v>
      </c>
      <c r="AO10" s="399">
        <v>0</v>
      </c>
      <c r="AP10" s="398">
        <v>4</v>
      </c>
      <c r="AQ10" s="398">
        <v>1</v>
      </c>
      <c r="AR10" s="398">
        <v>4</v>
      </c>
      <c r="AS10" s="397">
        <v>0</v>
      </c>
      <c r="AT10" s="400">
        <v>4</v>
      </c>
      <c r="AU10" s="400">
        <v>1</v>
      </c>
      <c r="AV10" s="400">
        <v>2</v>
      </c>
      <c r="AW10" s="399">
        <v>0</v>
      </c>
      <c r="AX10" s="396"/>
      <c r="AY10" s="396"/>
      <c r="AZ10" s="396"/>
      <c r="BA10" s="395"/>
      <c r="BB10" s="369"/>
      <c r="BC10" s="407"/>
      <c r="BD10" s="394"/>
      <c r="BE10" s="394"/>
      <c r="BF10" s="393"/>
      <c r="BG10" s="398">
        <v>3</v>
      </c>
      <c r="BH10" s="398">
        <v>0</v>
      </c>
      <c r="BI10" s="398">
        <v>0</v>
      </c>
      <c r="BJ10" s="397">
        <v>0</v>
      </c>
      <c r="BK10" s="400">
        <v>3</v>
      </c>
      <c r="BL10" s="400">
        <v>0</v>
      </c>
      <c r="BM10" s="400">
        <v>0</v>
      </c>
      <c r="BN10" s="399">
        <v>0</v>
      </c>
      <c r="BO10" s="398">
        <v>4</v>
      </c>
      <c r="BP10" s="398">
        <v>4</v>
      </c>
      <c r="BQ10" s="398">
        <v>4</v>
      </c>
      <c r="BR10" s="397">
        <v>0</v>
      </c>
      <c r="BS10" s="400">
        <v>4</v>
      </c>
      <c r="BT10" s="400">
        <v>4</v>
      </c>
      <c r="BU10" s="400">
        <v>3</v>
      </c>
      <c r="BV10" s="399">
        <v>0</v>
      </c>
    </row>
    <row r="11" spans="1:74">
      <c r="A11" s="392">
        <v>9</v>
      </c>
      <c r="B11" s="500" t="s">
        <v>169</v>
      </c>
      <c r="C11" s="500" t="str">
        <f t="shared" si="5"/>
        <v>Dave Bullock</v>
      </c>
      <c r="D11" s="390">
        <f t="shared" si="0"/>
        <v>81</v>
      </c>
      <c r="E11" s="389">
        <f t="shared" si="1"/>
        <v>22</v>
      </c>
      <c r="F11" s="389">
        <f t="shared" si="2"/>
        <v>45</v>
      </c>
      <c r="G11" s="389">
        <f t="shared" si="3"/>
        <v>0</v>
      </c>
      <c r="H11" s="444">
        <f t="shared" si="4"/>
        <v>0.55555555555555558</v>
      </c>
      <c r="I11" s="240">
        <v>5</v>
      </c>
      <c r="J11" s="240">
        <v>1</v>
      </c>
      <c r="K11" s="240">
        <v>4</v>
      </c>
      <c r="L11" s="270">
        <v>0</v>
      </c>
      <c r="M11" s="239">
        <v>5</v>
      </c>
      <c r="N11" s="239">
        <v>1</v>
      </c>
      <c r="O11" s="239">
        <v>2</v>
      </c>
      <c r="P11" s="273">
        <v>0</v>
      </c>
      <c r="Q11" s="272">
        <v>6</v>
      </c>
      <c r="R11" s="240">
        <v>4</v>
      </c>
      <c r="S11" s="240">
        <v>5</v>
      </c>
      <c r="T11" s="270">
        <v>0</v>
      </c>
      <c r="U11" s="239">
        <v>4</v>
      </c>
      <c r="V11" s="239">
        <v>0</v>
      </c>
      <c r="W11" s="239">
        <v>2</v>
      </c>
      <c r="X11" s="269">
        <v>0</v>
      </c>
      <c r="Y11" s="240">
        <v>7</v>
      </c>
      <c r="Z11" s="240">
        <v>1</v>
      </c>
      <c r="AA11" s="240">
        <v>3</v>
      </c>
      <c r="AB11" s="270">
        <v>0</v>
      </c>
      <c r="AC11" s="369"/>
      <c r="AD11" s="274">
        <v>8</v>
      </c>
      <c r="AE11" s="239">
        <v>5</v>
      </c>
      <c r="AF11" s="239">
        <v>6</v>
      </c>
      <c r="AG11" s="269">
        <v>0</v>
      </c>
      <c r="AH11" s="240">
        <v>7</v>
      </c>
      <c r="AI11" s="240">
        <v>2</v>
      </c>
      <c r="AJ11" s="240">
        <v>4</v>
      </c>
      <c r="AK11" s="270">
        <v>0</v>
      </c>
      <c r="AL11" s="239">
        <v>4</v>
      </c>
      <c r="AM11" s="239">
        <v>1</v>
      </c>
      <c r="AN11" s="239">
        <v>1</v>
      </c>
      <c r="AO11" s="269">
        <v>0</v>
      </c>
      <c r="AP11" s="240">
        <v>5</v>
      </c>
      <c r="AQ11" s="240">
        <v>0</v>
      </c>
      <c r="AR11" s="240">
        <v>1</v>
      </c>
      <c r="AS11" s="270">
        <v>0</v>
      </c>
      <c r="AT11" s="244"/>
      <c r="AU11" s="244"/>
      <c r="AV11" s="244"/>
      <c r="AW11" s="377"/>
      <c r="AX11" s="240">
        <v>4</v>
      </c>
      <c r="AY11" s="240">
        <v>0</v>
      </c>
      <c r="AZ11" s="240">
        <v>0</v>
      </c>
      <c r="BA11" s="270">
        <v>0</v>
      </c>
      <c r="BB11" s="369"/>
      <c r="BC11" s="274">
        <v>5</v>
      </c>
      <c r="BD11" s="239">
        <v>4</v>
      </c>
      <c r="BE11" s="239">
        <v>4</v>
      </c>
      <c r="BF11" s="269">
        <v>0</v>
      </c>
      <c r="BG11" s="240">
        <v>5</v>
      </c>
      <c r="BH11" s="240">
        <v>0</v>
      </c>
      <c r="BI11" s="240">
        <v>2</v>
      </c>
      <c r="BJ11" s="270">
        <v>0</v>
      </c>
      <c r="BK11" s="239">
        <v>4</v>
      </c>
      <c r="BL11" s="239">
        <v>0</v>
      </c>
      <c r="BM11" s="239">
        <v>4</v>
      </c>
      <c r="BN11" s="269">
        <v>0</v>
      </c>
      <c r="BO11" s="240">
        <v>6</v>
      </c>
      <c r="BP11" s="240">
        <v>2</v>
      </c>
      <c r="BQ11" s="240">
        <v>4</v>
      </c>
      <c r="BR11" s="270">
        <v>0</v>
      </c>
      <c r="BS11" s="239">
        <v>6</v>
      </c>
      <c r="BT11" s="239">
        <v>1</v>
      </c>
      <c r="BU11" s="239">
        <v>3</v>
      </c>
      <c r="BV11" s="269">
        <v>0</v>
      </c>
    </row>
    <row r="12" spans="1:74">
      <c r="A12" s="405">
        <v>10</v>
      </c>
      <c r="B12" s="503" t="s">
        <v>2108</v>
      </c>
      <c r="C12" s="503" t="str">
        <f t="shared" si="5"/>
        <v>Nick Voigt</v>
      </c>
      <c r="D12" s="517">
        <f t="shared" si="0"/>
        <v>81</v>
      </c>
      <c r="E12" s="516">
        <f t="shared" si="1"/>
        <v>28</v>
      </c>
      <c r="F12" s="516">
        <f t="shared" si="2"/>
        <v>45</v>
      </c>
      <c r="G12" s="516">
        <f t="shared" si="3"/>
        <v>1</v>
      </c>
      <c r="H12" s="515">
        <f t="shared" si="4"/>
        <v>0.55555555555555558</v>
      </c>
      <c r="I12" s="398">
        <v>4</v>
      </c>
      <c r="J12" s="398">
        <v>1</v>
      </c>
      <c r="K12" s="398">
        <v>2</v>
      </c>
      <c r="L12" s="397">
        <v>0</v>
      </c>
      <c r="M12" s="400">
        <v>1</v>
      </c>
      <c r="N12" s="400">
        <v>0</v>
      </c>
      <c r="O12" s="400">
        <v>0</v>
      </c>
      <c r="P12" s="403">
        <v>0</v>
      </c>
      <c r="Q12" s="402">
        <v>6</v>
      </c>
      <c r="R12" s="398">
        <v>2</v>
      </c>
      <c r="S12" s="398">
        <v>4</v>
      </c>
      <c r="T12" s="397">
        <v>0</v>
      </c>
      <c r="U12" s="400">
        <v>4</v>
      </c>
      <c r="V12" s="400">
        <v>0</v>
      </c>
      <c r="W12" s="400">
        <v>1</v>
      </c>
      <c r="X12" s="399">
        <v>0</v>
      </c>
      <c r="Y12" s="398">
        <v>7</v>
      </c>
      <c r="Z12" s="398">
        <v>3</v>
      </c>
      <c r="AA12" s="398">
        <v>5</v>
      </c>
      <c r="AB12" s="397">
        <v>0</v>
      </c>
      <c r="AC12" s="369"/>
      <c r="AD12" s="401">
        <v>7</v>
      </c>
      <c r="AE12" s="400">
        <v>4</v>
      </c>
      <c r="AF12" s="400">
        <v>5</v>
      </c>
      <c r="AG12" s="399">
        <v>1</v>
      </c>
      <c r="AH12" s="398">
        <v>7</v>
      </c>
      <c r="AI12" s="398">
        <v>5</v>
      </c>
      <c r="AJ12" s="398">
        <v>4</v>
      </c>
      <c r="AK12" s="397">
        <v>0</v>
      </c>
      <c r="AL12" s="400">
        <v>4</v>
      </c>
      <c r="AM12" s="400">
        <v>0</v>
      </c>
      <c r="AN12" s="400">
        <v>1</v>
      </c>
      <c r="AO12" s="399">
        <v>0</v>
      </c>
      <c r="AP12" s="398">
        <v>5</v>
      </c>
      <c r="AQ12" s="398">
        <v>1</v>
      </c>
      <c r="AR12" s="398">
        <v>2</v>
      </c>
      <c r="AS12" s="397">
        <v>0</v>
      </c>
      <c r="AT12" s="400">
        <v>5</v>
      </c>
      <c r="AU12" s="400">
        <v>3</v>
      </c>
      <c r="AV12" s="400">
        <v>5</v>
      </c>
      <c r="AW12" s="399">
        <v>0</v>
      </c>
      <c r="AX12" s="398">
        <v>4</v>
      </c>
      <c r="AY12" s="398">
        <v>0</v>
      </c>
      <c r="AZ12" s="398">
        <v>1</v>
      </c>
      <c r="BA12" s="397">
        <v>0</v>
      </c>
      <c r="BB12" s="369"/>
      <c r="BC12" s="401">
        <v>5</v>
      </c>
      <c r="BD12" s="400">
        <v>3</v>
      </c>
      <c r="BE12" s="400">
        <v>4</v>
      </c>
      <c r="BF12" s="399">
        <v>0</v>
      </c>
      <c r="BG12" s="398">
        <v>5</v>
      </c>
      <c r="BH12" s="398">
        <v>1</v>
      </c>
      <c r="BI12" s="398">
        <v>2</v>
      </c>
      <c r="BJ12" s="397">
        <v>0</v>
      </c>
      <c r="BK12" s="400">
        <v>4</v>
      </c>
      <c r="BL12" s="400">
        <v>0</v>
      </c>
      <c r="BM12" s="400">
        <v>1</v>
      </c>
      <c r="BN12" s="399">
        <v>0</v>
      </c>
      <c r="BO12" s="398">
        <v>6</v>
      </c>
      <c r="BP12" s="398">
        <v>4</v>
      </c>
      <c r="BQ12" s="398">
        <v>5</v>
      </c>
      <c r="BR12" s="397">
        <v>0</v>
      </c>
      <c r="BS12" s="400">
        <v>7</v>
      </c>
      <c r="BT12" s="400">
        <v>1</v>
      </c>
      <c r="BU12" s="400">
        <v>3</v>
      </c>
      <c r="BV12" s="399">
        <v>0</v>
      </c>
    </row>
    <row r="13" spans="1:74">
      <c r="A13" s="392">
        <v>11</v>
      </c>
      <c r="B13" s="500" t="s">
        <v>1205</v>
      </c>
      <c r="C13" s="500" t="str">
        <f t="shared" si="5"/>
        <v>Pat Bevilacqua</v>
      </c>
      <c r="D13" s="390">
        <f t="shared" si="0"/>
        <v>57</v>
      </c>
      <c r="E13" s="389">
        <f t="shared" si="1"/>
        <v>23</v>
      </c>
      <c r="F13" s="389">
        <f t="shared" si="2"/>
        <v>31</v>
      </c>
      <c r="G13" s="389">
        <f t="shared" si="3"/>
        <v>0</v>
      </c>
      <c r="H13" s="444">
        <f t="shared" si="4"/>
        <v>0.54385964912280704</v>
      </c>
      <c r="I13" s="240">
        <v>2</v>
      </c>
      <c r="J13" s="240">
        <v>0</v>
      </c>
      <c r="K13" s="240">
        <v>0</v>
      </c>
      <c r="L13" s="270">
        <v>0</v>
      </c>
      <c r="M13" s="239">
        <v>3</v>
      </c>
      <c r="N13" s="239">
        <v>2</v>
      </c>
      <c r="O13" s="239">
        <v>2</v>
      </c>
      <c r="P13" s="273">
        <v>0</v>
      </c>
      <c r="Q13" s="272">
        <v>3</v>
      </c>
      <c r="R13" s="240">
        <v>1</v>
      </c>
      <c r="S13" s="240">
        <v>1</v>
      </c>
      <c r="T13" s="270">
        <v>0</v>
      </c>
      <c r="U13" s="239">
        <v>3</v>
      </c>
      <c r="V13" s="239">
        <v>0</v>
      </c>
      <c r="W13" s="239">
        <v>0</v>
      </c>
      <c r="X13" s="269">
        <v>0</v>
      </c>
      <c r="Y13" s="240">
        <v>7</v>
      </c>
      <c r="Z13" s="240">
        <v>5</v>
      </c>
      <c r="AA13" s="240">
        <v>5</v>
      </c>
      <c r="AB13" s="270">
        <v>0</v>
      </c>
      <c r="AC13" s="369"/>
      <c r="AD13" s="274">
        <v>5</v>
      </c>
      <c r="AE13" s="239">
        <v>4</v>
      </c>
      <c r="AF13" s="239">
        <v>4</v>
      </c>
      <c r="AG13" s="269">
        <v>0</v>
      </c>
      <c r="AH13" s="240">
        <v>4</v>
      </c>
      <c r="AI13" s="240">
        <v>3</v>
      </c>
      <c r="AJ13" s="240">
        <v>3</v>
      </c>
      <c r="AK13" s="270">
        <v>0</v>
      </c>
      <c r="AL13" s="239">
        <v>4</v>
      </c>
      <c r="AM13" s="239">
        <v>0</v>
      </c>
      <c r="AN13" s="239">
        <v>1</v>
      </c>
      <c r="AO13" s="269">
        <v>0</v>
      </c>
      <c r="AP13" s="240">
        <v>5</v>
      </c>
      <c r="AQ13" s="240">
        <v>1</v>
      </c>
      <c r="AR13" s="240">
        <v>2</v>
      </c>
      <c r="AS13" s="270">
        <v>0</v>
      </c>
      <c r="AT13" s="239">
        <v>2</v>
      </c>
      <c r="AU13" s="239">
        <v>0</v>
      </c>
      <c r="AV13" s="239">
        <v>0</v>
      </c>
      <c r="AW13" s="269">
        <v>0</v>
      </c>
      <c r="AX13" s="240">
        <v>4</v>
      </c>
      <c r="AY13" s="240">
        <v>2</v>
      </c>
      <c r="AZ13" s="240">
        <v>2</v>
      </c>
      <c r="BA13" s="270">
        <v>0</v>
      </c>
      <c r="BB13" s="369"/>
      <c r="BC13" s="274">
        <v>5</v>
      </c>
      <c r="BD13" s="239">
        <v>0</v>
      </c>
      <c r="BE13" s="239">
        <v>4</v>
      </c>
      <c r="BF13" s="269">
        <v>0</v>
      </c>
      <c r="BG13" s="379"/>
      <c r="BH13" s="379"/>
      <c r="BI13" s="379"/>
      <c r="BJ13" s="378"/>
      <c r="BK13" s="239">
        <v>1</v>
      </c>
      <c r="BL13" s="239">
        <v>1</v>
      </c>
      <c r="BM13" s="239">
        <v>1</v>
      </c>
      <c r="BN13" s="269">
        <v>0</v>
      </c>
      <c r="BO13" s="240">
        <v>5</v>
      </c>
      <c r="BP13" s="240">
        <v>3</v>
      </c>
      <c r="BQ13" s="240">
        <v>4</v>
      </c>
      <c r="BR13" s="270">
        <v>0</v>
      </c>
      <c r="BS13" s="239">
        <v>4</v>
      </c>
      <c r="BT13" s="239">
        <v>1</v>
      </c>
      <c r="BU13" s="239">
        <v>2</v>
      </c>
      <c r="BV13" s="269">
        <v>0</v>
      </c>
    </row>
    <row r="14" spans="1:74">
      <c r="A14" s="405">
        <v>12</v>
      </c>
      <c r="B14" s="503" t="s">
        <v>1233</v>
      </c>
      <c r="C14" s="503" t="str">
        <f t="shared" si="5"/>
        <v>Jim Wolski</v>
      </c>
      <c r="D14" s="517">
        <f t="shared" si="0"/>
        <v>34</v>
      </c>
      <c r="E14" s="516">
        <f t="shared" si="1"/>
        <v>6</v>
      </c>
      <c r="F14" s="516">
        <f t="shared" si="2"/>
        <v>16</v>
      </c>
      <c r="G14" s="516">
        <f t="shared" si="3"/>
        <v>0</v>
      </c>
      <c r="H14" s="515">
        <f t="shared" si="4"/>
        <v>0.47058823529411764</v>
      </c>
      <c r="I14" s="398">
        <v>2</v>
      </c>
      <c r="J14" s="398">
        <v>0</v>
      </c>
      <c r="K14" s="398">
        <v>1</v>
      </c>
      <c r="L14" s="397">
        <v>0</v>
      </c>
      <c r="M14" s="400">
        <v>3</v>
      </c>
      <c r="N14" s="400">
        <v>1</v>
      </c>
      <c r="O14" s="400">
        <v>1</v>
      </c>
      <c r="P14" s="403">
        <v>0</v>
      </c>
      <c r="Q14" s="402">
        <v>3</v>
      </c>
      <c r="R14" s="398">
        <v>3</v>
      </c>
      <c r="S14" s="398">
        <v>3</v>
      </c>
      <c r="T14" s="397">
        <v>0</v>
      </c>
      <c r="U14" s="400">
        <v>2</v>
      </c>
      <c r="V14" s="400">
        <v>1</v>
      </c>
      <c r="W14" s="400">
        <v>1</v>
      </c>
      <c r="X14" s="399">
        <v>0</v>
      </c>
      <c r="Y14" s="398">
        <v>3</v>
      </c>
      <c r="Z14" s="398">
        <v>0</v>
      </c>
      <c r="AA14" s="398">
        <v>1</v>
      </c>
      <c r="AB14" s="397">
        <v>0</v>
      </c>
      <c r="AC14" s="369"/>
      <c r="AD14" s="401">
        <v>2</v>
      </c>
      <c r="AE14" s="400">
        <v>0</v>
      </c>
      <c r="AF14" s="400">
        <v>1</v>
      </c>
      <c r="AG14" s="399">
        <v>0</v>
      </c>
      <c r="AH14" s="398">
        <v>4</v>
      </c>
      <c r="AI14" s="398">
        <v>0</v>
      </c>
      <c r="AJ14" s="398">
        <v>1</v>
      </c>
      <c r="AK14" s="397">
        <v>0</v>
      </c>
      <c r="AL14" s="400">
        <v>1</v>
      </c>
      <c r="AM14" s="400">
        <v>0</v>
      </c>
      <c r="AN14" s="400">
        <v>0</v>
      </c>
      <c r="AO14" s="399">
        <v>0</v>
      </c>
      <c r="AP14" s="396"/>
      <c r="AQ14" s="396"/>
      <c r="AR14" s="396"/>
      <c r="AS14" s="395"/>
      <c r="AT14" s="400">
        <v>3</v>
      </c>
      <c r="AU14" s="400">
        <v>1</v>
      </c>
      <c r="AV14" s="400">
        <v>2</v>
      </c>
      <c r="AW14" s="399">
        <v>0</v>
      </c>
      <c r="AX14" s="396"/>
      <c r="AY14" s="396"/>
      <c r="AZ14" s="396"/>
      <c r="BA14" s="395"/>
      <c r="BB14" s="369"/>
      <c r="BC14" s="407"/>
      <c r="BD14" s="394"/>
      <c r="BE14" s="394"/>
      <c r="BF14" s="393"/>
      <c r="BG14" s="398">
        <v>1</v>
      </c>
      <c r="BH14" s="398">
        <v>0</v>
      </c>
      <c r="BI14" s="398">
        <v>0</v>
      </c>
      <c r="BJ14" s="397">
        <v>0</v>
      </c>
      <c r="BK14" s="400">
        <v>2</v>
      </c>
      <c r="BL14" s="400">
        <v>0</v>
      </c>
      <c r="BM14" s="400">
        <v>1</v>
      </c>
      <c r="BN14" s="399">
        <v>0</v>
      </c>
      <c r="BO14" s="398">
        <v>5</v>
      </c>
      <c r="BP14" s="398">
        <v>0</v>
      </c>
      <c r="BQ14" s="398">
        <v>3</v>
      </c>
      <c r="BR14" s="397">
        <v>0</v>
      </c>
      <c r="BS14" s="400">
        <v>3</v>
      </c>
      <c r="BT14" s="400">
        <v>0</v>
      </c>
      <c r="BU14" s="400">
        <v>1</v>
      </c>
      <c r="BV14" s="399">
        <v>0</v>
      </c>
    </row>
    <row r="15" spans="1:74">
      <c r="A15" s="392">
        <v>13</v>
      </c>
      <c r="B15" s="500" t="s">
        <v>147</v>
      </c>
      <c r="C15" s="500" t="str">
        <f t="shared" si="5"/>
        <v>Steve Floyd</v>
      </c>
      <c r="D15" s="390">
        <f t="shared" si="0"/>
        <v>26</v>
      </c>
      <c r="E15" s="389">
        <f t="shared" si="1"/>
        <v>10</v>
      </c>
      <c r="F15" s="389">
        <f t="shared" si="2"/>
        <v>14</v>
      </c>
      <c r="G15" s="389">
        <f t="shared" si="3"/>
        <v>0</v>
      </c>
      <c r="H15" s="444">
        <f t="shared" si="4"/>
        <v>0.53846153846153844</v>
      </c>
      <c r="I15" s="240">
        <v>2</v>
      </c>
      <c r="J15" s="240">
        <v>1</v>
      </c>
      <c r="K15" s="240">
        <v>2</v>
      </c>
      <c r="L15" s="270">
        <v>0</v>
      </c>
      <c r="M15" s="394"/>
      <c r="N15" s="394"/>
      <c r="O15" s="394"/>
      <c r="P15" s="409"/>
      <c r="Q15" s="272">
        <v>3</v>
      </c>
      <c r="R15" s="240">
        <v>1</v>
      </c>
      <c r="S15" s="240">
        <v>2</v>
      </c>
      <c r="T15" s="270">
        <v>0</v>
      </c>
      <c r="U15" s="244"/>
      <c r="V15" s="244"/>
      <c r="W15" s="244"/>
      <c r="X15" s="377"/>
      <c r="Y15" s="379"/>
      <c r="Z15" s="379"/>
      <c r="AA15" s="379"/>
      <c r="AB15" s="378"/>
      <c r="AC15" s="369"/>
      <c r="AD15" s="386"/>
      <c r="AE15" s="244"/>
      <c r="AF15" s="244"/>
      <c r="AG15" s="377"/>
      <c r="AH15" s="379"/>
      <c r="AI15" s="379"/>
      <c r="AJ15" s="379"/>
      <c r="AK15" s="378"/>
      <c r="AL15" s="244"/>
      <c r="AM15" s="244"/>
      <c r="AN15" s="244"/>
      <c r="AO15" s="377"/>
      <c r="AP15" s="240">
        <v>4</v>
      </c>
      <c r="AQ15" s="240">
        <v>2</v>
      </c>
      <c r="AR15" s="240">
        <v>2</v>
      </c>
      <c r="AS15" s="270">
        <v>0</v>
      </c>
      <c r="AT15" s="239">
        <v>2</v>
      </c>
      <c r="AU15" s="239">
        <v>1</v>
      </c>
      <c r="AV15" s="239">
        <v>1</v>
      </c>
      <c r="AW15" s="269">
        <v>0</v>
      </c>
      <c r="AX15" s="240">
        <v>3</v>
      </c>
      <c r="AY15" s="240">
        <v>1</v>
      </c>
      <c r="AZ15" s="240">
        <v>1</v>
      </c>
      <c r="BA15" s="270">
        <v>0</v>
      </c>
      <c r="BB15" s="369"/>
      <c r="BC15" s="274">
        <v>2</v>
      </c>
      <c r="BD15" s="239">
        <v>0</v>
      </c>
      <c r="BE15" s="239">
        <v>0</v>
      </c>
      <c r="BF15" s="269">
        <v>0</v>
      </c>
      <c r="BG15" s="240">
        <v>2</v>
      </c>
      <c r="BH15" s="240">
        <v>0</v>
      </c>
      <c r="BI15" s="240">
        <v>0</v>
      </c>
      <c r="BJ15" s="270">
        <v>0</v>
      </c>
      <c r="BK15" s="239">
        <v>1</v>
      </c>
      <c r="BL15" s="239">
        <v>1</v>
      </c>
      <c r="BM15" s="239">
        <v>1</v>
      </c>
      <c r="BN15" s="269">
        <v>0</v>
      </c>
      <c r="BO15" s="240">
        <v>3</v>
      </c>
      <c r="BP15" s="240">
        <v>2</v>
      </c>
      <c r="BQ15" s="240">
        <v>3</v>
      </c>
      <c r="BR15" s="270">
        <v>0</v>
      </c>
      <c r="BS15" s="239">
        <v>4</v>
      </c>
      <c r="BT15" s="239">
        <v>1</v>
      </c>
      <c r="BU15" s="239">
        <v>2</v>
      </c>
      <c r="BV15" s="269">
        <v>0</v>
      </c>
    </row>
    <row r="16" spans="1:74">
      <c r="A16" s="405">
        <v>14</v>
      </c>
      <c r="B16" s="503" t="s">
        <v>2106</v>
      </c>
      <c r="C16" s="503" t="str">
        <f t="shared" si="5"/>
        <v>Joe Palermo</v>
      </c>
      <c r="D16" s="517">
        <f t="shared" si="0"/>
        <v>31</v>
      </c>
      <c r="E16" s="516">
        <f t="shared" si="1"/>
        <v>7</v>
      </c>
      <c r="F16" s="516">
        <f t="shared" si="2"/>
        <v>9</v>
      </c>
      <c r="G16" s="516">
        <f t="shared" si="3"/>
        <v>0</v>
      </c>
      <c r="H16" s="515">
        <f t="shared" si="4"/>
        <v>0.29032258064516131</v>
      </c>
      <c r="I16" s="396"/>
      <c r="J16" s="396"/>
      <c r="K16" s="396"/>
      <c r="L16" s="395"/>
      <c r="M16" s="400">
        <v>1</v>
      </c>
      <c r="N16" s="400">
        <v>0</v>
      </c>
      <c r="O16" s="400">
        <v>0</v>
      </c>
      <c r="P16" s="403">
        <v>0</v>
      </c>
      <c r="Q16" s="402">
        <v>3</v>
      </c>
      <c r="R16" s="398">
        <v>1</v>
      </c>
      <c r="S16" s="398">
        <v>1</v>
      </c>
      <c r="T16" s="397">
        <v>0</v>
      </c>
      <c r="U16" s="400">
        <v>2</v>
      </c>
      <c r="V16" s="400">
        <v>0</v>
      </c>
      <c r="W16" s="400">
        <v>0</v>
      </c>
      <c r="X16" s="399">
        <v>0</v>
      </c>
      <c r="Y16" s="398">
        <v>4</v>
      </c>
      <c r="Z16" s="398">
        <v>1</v>
      </c>
      <c r="AA16" s="398">
        <v>3</v>
      </c>
      <c r="AB16" s="397">
        <v>0</v>
      </c>
      <c r="AC16" s="369"/>
      <c r="AD16" s="407"/>
      <c r="AE16" s="394"/>
      <c r="AF16" s="394"/>
      <c r="AG16" s="393"/>
      <c r="AH16" s="398">
        <v>2</v>
      </c>
      <c r="AI16" s="398">
        <v>1</v>
      </c>
      <c r="AJ16" s="398">
        <v>0</v>
      </c>
      <c r="AK16" s="397">
        <v>0</v>
      </c>
      <c r="AL16" s="400">
        <v>2</v>
      </c>
      <c r="AM16" s="400">
        <v>0</v>
      </c>
      <c r="AN16" s="400">
        <v>0</v>
      </c>
      <c r="AO16" s="399">
        <v>0</v>
      </c>
      <c r="AP16" s="398">
        <v>0</v>
      </c>
      <c r="AQ16" s="398">
        <v>0</v>
      </c>
      <c r="AR16" s="398">
        <v>0</v>
      </c>
      <c r="AS16" s="397">
        <v>0</v>
      </c>
      <c r="AT16" s="400">
        <v>2</v>
      </c>
      <c r="AU16" s="400">
        <v>0</v>
      </c>
      <c r="AV16" s="400">
        <v>0</v>
      </c>
      <c r="AW16" s="399">
        <v>0</v>
      </c>
      <c r="AX16" s="396"/>
      <c r="AY16" s="396"/>
      <c r="AZ16" s="396"/>
      <c r="BA16" s="395"/>
      <c r="BB16" s="369"/>
      <c r="BC16" s="401">
        <v>3</v>
      </c>
      <c r="BD16" s="400">
        <v>0</v>
      </c>
      <c r="BE16" s="400">
        <v>1</v>
      </c>
      <c r="BF16" s="399">
        <v>0</v>
      </c>
      <c r="BG16" s="398">
        <v>3</v>
      </c>
      <c r="BH16" s="398">
        <v>0</v>
      </c>
      <c r="BI16" s="398">
        <v>1</v>
      </c>
      <c r="BJ16" s="397">
        <v>0</v>
      </c>
      <c r="BK16" s="400">
        <v>3</v>
      </c>
      <c r="BL16" s="400">
        <v>1</v>
      </c>
      <c r="BM16" s="400">
        <v>1</v>
      </c>
      <c r="BN16" s="399">
        <v>0</v>
      </c>
      <c r="BO16" s="398">
        <v>3</v>
      </c>
      <c r="BP16" s="398">
        <v>2</v>
      </c>
      <c r="BQ16" s="398">
        <v>1</v>
      </c>
      <c r="BR16" s="397">
        <v>0</v>
      </c>
      <c r="BS16" s="400">
        <v>3</v>
      </c>
      <c r="BT16" s="400">
        <v>1</v>
      </c>
      <c r="BU16" s="400">
        <v>1</v>
      </c>
      <c r="BV16" s="399">
        <v>0</v>
      </c>
    </row>
    <row r="17" spans="1:74" ht="13.8" thickBot="1">
      <c r="A17" s="376"/>
      <c r="B17" s="519" t="s">
        <v>72</v>
      </c>
      <c r="C17" s="519"/>
      <c r="D17" s="375">
        <f>SUM(D3:D16)</f>
        <v>868</v>
      </c>
      <c r="E17" s="374">
        <f>SUM(E3:E16)</f>
        <v>329</v>
      </c>
      <c r="F17" s="374">
        <f>SUM(F3:F16)</f>
        <v>483</v>
      </c>
      <c r="G17" s="374">
        <f>SUM(G3:G16)</f>
        <v>29</v>
      </c>
      <c r="H17" s="423">
        <f t="shared" si="4"/>
        <v>0.55645161290322576</v>
      </c>
      <c r="I17" s="368">
        <f t="shared" ref="I17:AB17" si="6">SUM(I3:I16)</f>
        <v>51</v>
      </c>
      <c r="J17" s="368">
        <f t="shared" si="6"/>
        <v>13</v>
      </c>
      <c r="K17" s="368">
        <f t="shared" si="6"/>
        <v>26</v>
      </c>
      <c r="L17" s="367">
        <f t="shared" si="6"/>
        <v>0</v>
      </c>
      <c r="M17" s="366">
        <f t="shared" si="6"/>
        <v>51</v>
      </c>
      <c r="N17" s="366">
        <f t="shared" si="6"/>
        <v>17</v>
      </c>
      <c r="O17" s="366">
        <f t="shared" si="6"/>
        <v>28</v>
      </c>
      <c r="P17" s="372">
        <f t="shared" si="6"/>
        <v>2</v>
      </c>
      <c r="Q17" s="371">
        <f t="shared" si="6"/>
        <v>57</v>
      </c>
      <c r="R17" s="368">
        <f t="shared" si="6"/>
        <v>23</v>
      </c>
      <c r="S17" s="368">
        <f t="shared" si="6"/>
        <v>34</v>
      </c>
      <c r="T17" s="367">
        <f t="shared" si="6"/>
        <v>1</v>
      </c>
      <c r="U17" s="366">
        <f t="shared" si="6"/>
        <v>42</v>
      </c>
      <c r="V17" s="366">
        <f t="shared" si="6"/>
        <v>12</v>
      </c>
      <c r="W17" s="366">
        <f t="shared" si="6"/>
        <v>18</v>
      </c>
      <c r="X17" s="365">
        <f t="shared" si="6"/>
        <v>1</v>
      </c>
      <c r="Y17" s="368">
        <f t="shared" si="6"/>
        <v>64</v>
      </c>
      <c r="Z17" s="368">
        <f t="shared" si="6"/>
        <v>28</v>
      </c>
      <c r="AA17" s="368">
        <f t="shared" si="6"/>
        <v>38</v>
      </c>
      <c r="AB17" s="367">
        <f t="shared" si="6"/>
        <v>3</v>
      </c>
      <c r="AC17" s="369"/>
      <c r="AD17" s="422">
        <f t="shared" ref="AD17:BA17" si="7">SUM(AD3:AD16)</f>
        <v>72</v>
      </c>
      <c r="AE17" s="366">
        <f t="shared" si="7"/>
        <v>41</v>
      </c>
      <c r="AF17" s="366">
        <f t="shared" si="7"/>
        <v>50</v>
      </c>
      <c r="AG17" s="365">
        <f t="shared" si="7"/>
        <v>2</v>
      </c>
      <c r="AH17" s="368">
        <f t="shared" si="7"/>
        <v>72</v>
      </c>
      <c r="AI17" s="368">
        <f t="shared" si="7"/>
        <v>36</v>
      </c>
      <c r="AJ17" s="368">
        <f t="shared" si="7"/>
        <v>46</v>
      </c>
      <c r="AK17" s="367">
        <f t="shared" si="7"/>
        <v>3</v>
      </c>
      <c r="AL17" s="366">
        <f t="shared" si="7"/>
        <v>40</v>
      </c>
      <c r="AM17" s="366">
        <f t="shared" si="7"/>
        <v>9</v>
      </c>
      <c r="AN17" s="366">
        <f t="shared" si="7"/>
        <v>15</v>
      </c>
      <c r="AO17" s="365">
        <f t="shared" si="7"/>
        <v>1</v>
      </c>
      <c r="AP17" s="368">
        <f t="shared" si="7"/>
        <v>46</v>
      </c>
      <c r="AQ17" s="368">
        <f t="shared" si="7"/>
        <v>16</v>
      </c>
      <c r="AR17" s="368">
        <f t="shared" si="7"/>
        <v>25</v>
      </c>
      <c r="AS17" s="367">
        <f t="shared" si="7"/>
        <v>0</v>
      </c>
      <c r="AT17" s="366">
        <f t="shared" si="7"/>
        <v>46</v>
      </c>
      <c r="AU17" s="366">
        <f t="shared" si="7"/>
        <v>12</v>
      </c>
      <c r="AV17" s="366">
        <f t="shared" si="7"/>
        <v>22</v>
      </c>
      <c r="AW17" s="365">
        <f t="shared" si="7"/>
        <v>0</v>
      </c>
      <c r="AX17" s="368">
        <f t="shared" si="7"/>
        <v>47</v>
      </c>
      <c r="AY17" s="368">
        <f t="shared" si="7"/>
        <v>14</v>
      </c>
      <c r="AZ17" s="368">
        <f t="shared" si="7"/>
        <v>22</v>
      </c>
      <c r="BA17" s="367">
        <f t="shared" si="7"/>
        <v>3</v>
      </c>
      <c r="BB17" s="369"/>
      <c r="BC17" s="366">
        <f t="shared" ref="BC17:BV17" si="8">SUM(BC3:BC16)</f>
        <v>56</v>
      </c>
      <c r="BD17" s="366">
        <f t="shared" si="8"/>
        <v>19</v>
      </c>
      <c r="BE17" s="366">
        <f t="shared" si="8"/>
        <v>32</v>
      </c>
      <c r="BF17" s="365">
        <f t="shared" si="8"/>
        <v>1</v>
      </c>
      <c r="BG17" s="368">
        <f t="shared" si="8"/>
        <v>52</v>
      </c>
      <c r="BH17" s="368">
        <f t="shared" si="8"/>
        <v>17</v>
      </c>
      <c r="BI17" s="368">
        <f t="shared" si="8"/>
        <v>26</v>
      </c>
      <c r="BJ17" s="367">
        <f t="shared" si="8"/>
        <v>4</v>
      </c>
      <c r="BK17" s="366">
        <f t="shared" si="8"/>
        <v>42</v>
      </c>
      <c r="BL17" s="366">
        <f t="shared" si="8"/>
        <v>7</v>
      </c>
      <c r="BM17" s="366">
        <f t="shared" si="8"/>
        <v>19</v>
      </c>
      <c r="BN17" s="365">
        <f t="shared" si="8"/>
        <v>0</v>
      </c>
      <c r="BO17" s="368">
        <f t="shared" si="8"/>
        <v>60</v>
      </c>
      <c r="BP17" s="368">
        <f t="shared" si="8"/>
        <v>28</v>
      </c>
      <c r="BQ17" s="368">
        <f t="shared" si="8"/>
        <v>37</v>
      </c>
      <c r="BR17" s="367">
        <f t="shared" si="8"/>
        <v>1</v>
      </c>
      <c r="BS17" s="366">
        <f t="shared" si="8"/>
        <v>70</v>
      </c>
      <c r="BT17" s="366">
        <f t="shared" si="8"/>
        <v>37</v>
      </c>
      <c r="BU17" s="366">
        <f t="shared" si="8"/>
        <v>45</v>
      </c>
      <c r="BV17" s="365">
        <f t="shared" si="8"/>
        <v>7</v>
      </c>
    </row>
    <row r="18" spans="1:74" ht="16.2" thickBot="1">
      <c r="A18" s="376"/>
      <c r="B18" s="376"/>
      <c r="C18" s="376"/>
      <c r="D18" s="2003" t="s">
        <v>1296</v>
      </c>
      <c r="E18" s="2004"/>
      <c r="F18" s="2004"/>
      <c r="G18" s="2004"/>
      <c r="H18" s="2005"/>
      <c r="I18" s="1999">
        <v>13</v>
      </c>
      <c r="J18" s="2000"/>
      <c r="K18" s="2000"/>
      <c r="L18" s="2001"/>
      <c r="M18" s="1999">
        <v>13</v>
      </c>
      <c r="N18" s="2000"/>
      <c r="O18" s="2000"/>
      <c r="P18" s="2001"/>
      <c r="Q18" s="1999">
        <v>12.3</v>
      </c>
      <c r="R18" s="2000"/>
      <c r="S18" s="2000"/>
      <c r="T18" s="2001"/>
      <c r="U18" s="1999">
        <v>12.7</v>
      </c>
      <c r="V18" s="2000"/>
      <c r="W18" s="2000"/>
      <c r="X18" s="2001"/>
      <c r="Y18" s="1999">
        <v>12.2</v>
      </c>
      <c r="Z18" s="2000"/>
      <c r="AA18" s="2000"/>
      <c r="AB18" s="2001"/>
      <c r="AC18" s="510"/>
      <c r="AD18" s="2002">
        <v>12.2</v>
      </c>
      <c r="AE18" s="2000"/>
      <c r="AF18" s="2000"/>
      <c r="AG18" s="2001"/>
      <c r="AH18" s="1999">
        <v>12.1</v>
      </c>
      <c r="AI18" s="2000"/>
      <c r="AJ18" s="2000"/>
      <c r="AK18" s="2001"/>
      <c r="AL18" s="1999">
        <v>12.3</v>
      </c>
      <c r="AM18" s="2000"/>
      <c r="AN18" s="2000"/>
      <c r="AO18" s="2001"/>
      <c r="AP18" s="1999">
        <v>12.1</v>
      </c>
      <c r="AQ18" s="2000"/>
      <c r="AR18" s="2000"/>
      <c r="AS18" s="2001"/>
      <c r="AT18" s="1999">
        <v>12.1</v>
      </c>
      <c r="AU18" s="2000"/>
      <c r="AV18" s="2000"/>
      <c r="AW18" s="2001"/>
      <c r="AX18" s="1999">
        <v>12</v>
      </c>
      <c r="AY18" s="2000"/>
      <c r="AZ18" s="2000"/>
      <c r="BA18" s="2001"/>
      <c r="BB18" s="510"/>
      <c r="BC18" s="2002">
        <v>12</v>
      </c>
      <c r="BD18" s="2000"/>
      <c r="BE18" s="2000"/>
      <c r="BF18" s="2001"/>
      <c r="BG18" s="1999">
        <v>12.1</v>
      </c>
      <c r="BH18" s="2000"/>
      <c r="BI18" s="2000"/>
      <c r="BJ18" s="2001"/>
      <c r="BK18" s="1999">
        <v>12.1</v>
      </c>
      <c r="BL18" s="2000"/>
      <c r="BM18" s="2000"/>
      <c r="BN18" s="2001"/>
      <c r="BO18" s="1999">
        <v>12.1</v>
      </c>
      <c r="BP18" s="2000"/>
      <c r="BQ18" s="2000"/>
      <c r="BR18" s="2001"/>
      <c r="BS18" s="1999"/>
      <c r="BT18" s="2000"/>
      <c r="BU18" s="2000"/>
      <c r="BV18" s="2001"/>
    </row>
    <row r="19" spans="1:74" ht="13.8" thickBot="1">
      <c r="A19" s="376"/>
      <c r="B19" s="376"/>
      <c r="C19" s="376"/>
      <c r="D19" s="376"/>
      <c r="E19" s="376"/>
      <c r="F19" s="376"/>
      <c r="G19" s="376"/>
      <c r="H19" s="376"/>
      <c r="I19" s="376"/>
      <c r="J19" s="376"/>
      <c r="K19" s="376"/>
      <c r="L19" s="376"/>
      <c r="M19" s="376"/>
      <c r="N19" s="376"/>
      <c r="O19" s="376"/>
      <c r="P19" s="376"/>
      <c r="Q19" s="376"/>
      <c r="R19" s="376"/>
      <c r="S19" s="376"/>
      <c r="T19" s="376"/>
      <c r="U19" s="376"/>
      <c r="V19" s="376"/>
      <c r="W19" s="376"/>
      <c r="X19" s="376"/>
      <c r="Y19" s="376"/>
      <c r="Z19" s="376"/>
      <c r="AA19" s="376"/>
      <c r="AB19" s="376"/>
      <c r="AC19" s="376"/>
      <c r="AD19" s="376"/>
      <c r="AE19" s="376"/>
      <c r="AF19" s="376"/>
      <c r="AG19" s="376"/>
      <c r="AH19" s="376"/>
      <c r="AI19" s="376"/>
      <c r="AJ19" s="376"/>
      <c r="AK19" s="376"/>
      <c r="AL19" s="376"/>
      <c r="AM19" s="376"/>
      <c r="AN19" s="376"/>
      <c r="AO19" s="376"/>
      <c r="AP19" s="376"/>
      <c r="AQ19" s="376"/>
      <c r="AR19" s="376"/>
      <c r="AS19" s="376"/>
      <c r="AT19" s="376"/>
      <c r="AU19" s="376"/>
      <c r="AV19" s="376"/>
      <c r="AW19" s="376"/>
      <c r="AX19" s="376"/>
      <c r="AY19" s="376"/>
      <c r="AZ19" s="376"/>
      <c r="BA19" s="376"/>
      <c r="BB19" s="376"/>
      <c r="BC19" s="376"/>
      <c r="BD19" s="376"/>
      <c r="BE19" s="376"/>
      <c r="BF19" s="376"/>
      <c r="BG19" s="376"/>
      <c r="BH19" s="376"/>
      <c r="BI19" s="376"/>
      <c r="BJ19" s="376"/>
      <c r="BK19" s="376"/>
      <c r="BL19" s="376"/>
      <c r="BM19" s="376"/>
      <c r="BN19" s="376"/>
      <c r="BO19" s="376"/>
      <c r="BP19" s="376"/>
      <c r="BQ19" s="376"/>
      <c r="BR19" s="376"/>
      <c r="BS19" s="376"/>
      <c r="BT19" s="376"/>
      <c r="BU19" s="376"/>
      <c r="BV19" s="376"/>
    </row>
    <row r="20" spans="1:74">
      <c r="A20" s="1985">
        <v>2</v>
      </c>
      <c r="B20" s="1987" t="s">
        <v>229</v>
      </c>
      <c r="C20" s="1528"/>
      <c r="D20" s="2013">
        <v>2009</v>
      </c>
      <c r="E20" s="2014"/>
      <c r="F20" s="2014"/>
      <c r="G20" s="2014"/>
      <c r="H20" s="2015"/>
      <c r="I20" s="1992" t="s">
        <v>1109</v>
      </c>
      <c r="J20" s="1993"/>
      <c r="K20" s="1993"/>
      <c r="L20" s="1994"/>
      <c r="M20" s="1995" t="s">
        <v>1108</v>
      </c>
      <c r="N20" s="1996"/>
      <c r="O20" s="1996"/>
      <c r="P20" s="1997"/>
      <c r="Q20" s="1992" t="s">
        <v>1107</v>
      </c>
      <c r="R20" s="1993"/>
      <c r="S20" s="1993"/>
      <c r="T20" s="1994"/>
      <c r="U20" s="1995" t="s">
        <v>1106</v>
      </c>
      <c r="V20" s="1996"/>
      <c r="W20" s="1996"/>
      <c r="X20" s="1997"/>
      <c r="Y20" s="1992" t="s">
        <v>1105</v>
      </c>
      <c r="Z20" s="1993"/>
      <c r="AA20" s="1993"/>
      <c r="AB20" s="1994"/>
      <c r="AC20" s="417"/>
      <c r="AD20" s="1998" t="s">
        <v>1104</v>
      </c>
      <c r="AE20" s="1996"/>
      <c r="AF20" s="1996"/>
      <c r="AG20" s="1997"/>
      <c r="AH20" s="1992" t="s">
        <v>1103</v>
      </c>
      <c r="AI20" s="1993"/>
      <c r="AJ20" s="1993"/>
      <c r="AK20" s="1994"/>
      <c r="AL20" s="1995" t="s">
        <v>1102</v>
      </c>
      <c r="AM20" s="1996"/>
      <c r="AN20" s="1996"/>
      <c r="AO20" s="1997"/>
      <c r="AP20" s="1992" t="s">
        <v>1101</v>
      </c>
      <c r="AQ20" s="1993"/>
      <c r="AR20" s="1993"/>
      <c r="AS20" s="1994"/>
      <c r="AT20" s="1995" t="s">
        <v>1100</v>
      </c>
      <c r="AU20" s="1996"/>
      <c r="AV20" s="1996"/>
      <c r="AW20" s="1997"/>
      <c r="AX20" s="1992" t="s">
        <v>1099</v>
      </c>
      <c r="AY20" s="1993"/>
      <c r="AZ20" s="1993"/>
      <c r="BA20" s="1994"/>
      <c r="BB20" s="417"/>
      <c r="BC20" s="1998" t="s">
        <v>1098</v>
      </c>
      <c r="BD20" s="1996"/>
      <c r="BE20" s="1996"/>
      <c r="BF20" s="1997"/>
      <c r="BG20" s="1992" t="s">
        <v>1097</v>
      </c>
      <c r="BH20" s="1993"/>
      <c r="BI20" s="1993"/>
      <c r="BJ20" s="1994"/>
      <c r="BK20" s="1995" t="s">
        <v>1096</v>
      </c>
      <c r="BL20" s="1996"/>
      <c r="BM20" s="1996"/>
      <c r="BN20" s="1997"/>
      <c r="BO20" s="1992" t="s">
        <v>1095</v>
      </c>
      <c r="BP20" s="1993"/>
      <c r="BQ20" s="1993"/>
      <c r="BR20" s="1994"/>
      <c r="BS20" s="1995" t="s">
        <v>1094</v>
      </c>
      <c r="BT20" s="1996"/>
      <c r="BU20" s="1996"/>
      <c r="BV20" s="1997"/>
    </row>
    <row r="21" spans="1:74">
      <c r="A21" s="1986"/>
      <c r="B21" s="2012"/>
      <c r="C21" s="406"/>
      <c r="D21" s="413" t="s">
        <v>268</v>
      </c>
      <c r="E21" s="413" t="s">
        <v>1092</v>
      </c>
      <c r="F21" s="413" t="s">
        <v>267</v>
      </c>
      <c r="G21" s="413" t="s">
        <v>266</v>
      </c>
      <c r="H21" s="412" t="s">
        <v>265</v>
      </c>
      <c r="I21" s="413" t="s">
        <v>268</v>
      </c>
      <c r="J21" s="413" t="s">
        <v>1092</v>
      </c>
      <c r="K21" s="413" t="s">
        <v>267</v>
      </c>
      <c r="L21" s="412" t="s">
        <v>266</v>
      </c>
      <c r="M21" s="413" t="s">
        <v>268</v>
      </c>
      <c r="N21" s="413" t="s">
        <v>1092</v>
      </c>
      <c r="O21" s="413" t="s">
        <v>267</v>
      </c>
      <c r="P21" s="412" t="s">
        <v>266</v>
      </c>
      <c r="Q21" s="413" t="s">
        <v>268</v>
      </c>
      <c r="R21" s="413" t="s">
        <v>1092</v>
      </c>
      <c r="S21" s="413" t="s">
        <v>267</v>
      </c>
      <c r="T21" s="412" t="s">
        <v>266</v>
      </c>
      <c r="U21" s="413" t="s">
        <v>268</v>
      </c>
      <c r="V21" s="413" t="s">
        <v>1092</v>
      </c>
      <c r="W21" s="413" t="s">
        <v>267</v>
      </c>
      <c r="X21" s="412" t="s">
        <v>266</v>
      </c>
      <c r="Y21" s="413" t="s">
        <v>268</v>
      </c>
      <c r="Z21" s="413" t="s">
        <v>1092</v>
      </c>
      <c r="AA21" s="413" t="s">
        <v>267</v>
      </c>
      <c r="AB21" s="412" t="s">
        <v>266</v>
      </c>
      <c r="AC21" s="369"/>
      <c r="AD21" s="414" t="s">
        <v>268</v>
      </c>
      <c r="AE21" s="413" t="s">
        <v>1092</v>
      </c>
      <c r="AF21" s="413" t="s">
        <v>267</v>
      </c>
      <c r="AG21" s="412" t="s">
        <v>266</v>
      </c>
      <c r="AH21" s="413" t="s">
        <v>268</v>
      </c>
      <c r="AI21" s="413" t="s">
        <v>1092</v>
      </c>
      <c r="AJ21" s="413" t="s">
        <v>267</v>
      </c>
      <c r="AK21" s="412" t="s">
        <v>266</v>
      </c>
      <c r="AL21" s="413" t="s">
        <v>268</v>
      </c>
      <c r="AM21" s="413" t="s">
        <v>1092</v>
      </c>
      <c r="AN21" s="413" t="s">
        <v>267</v>
      </c>
      <c r="AO21" s="415" t="s">
        <v>266</v>
      </c>
      <c r="AP21" s="414" t="s">
        <v>268</v>
      </c>
      <c r="AQ21" s="413" t="s">
        <v>1092</v>
      </c>
      <c r="AR21" s="413" t="s">
        <v>267</v>
      </c>
      <c r="AS21" s="412" t="s">
        <v>266</v>
      </c>
      <c r="AT21" s="413" t="s">
        <v>268</v>
      </c>
      <c r="AU21" s="413" t="s">
        <v>1092</v>
      </c>
      <c r="AV21" s="413" t="s">
        <v>267</v>
      </c>
      <c r="AW21" s="412" t="s">
        <v>266</v>
      </c>
      <c r="AX21" s="413" t="s">
        <v>268</v>
      </c>
      <c r="AY21" s="413" t="s">
        <v>1092</v>
      </c>
      <c r="AZ21" s="413" t="s">
        <v>267</v>
      </c>
      <c r="BA21" s="412" t="s">
        <v>266</v>
      </c>
      <c r="BB21" s="369"/>
      <c r="BC21" s="414" t="s">
        <v>268</v>
      </c>
      <c r="BD21" s="413" t="s">
        <v>1092</v>
      </c>
      <c r="BE21" s="413" t="s">
        <v>267</v>
      </c>
      <c r="BF21" s="412" t="s">
        <v>266</v>
      </c>
      <c r="BG21" s="413" t="s">
        <v>268</v>
      </c>
      <c r="BH21" s="413" t="s">
        <v>1092</v>
      </c>
      <c r="BI21" s="413" t="s">
        <v>267</v>
      </c>
      <c r="BJ21" s="412" t="s">
        <v>266</v>
      </c>
      <c r="BK21" s="413" t="s">
        <v>268</v>
      </c>
      <c r="BL21" s="413" t="s">
        <v>1092</v>
      </c>
      <c r="BM21" s="413" t="s">
        <v>267</v>
      </c>
      <c r="BN21" s="412" t="s">
        <v>266</v>
      </c>
      <c r="BO21" s="413" t="s">
        <v>268</v>
      </c>
      <c r="BP21" s="413" t="s">
        <v>1092</v>
      </c>
      <c r="BQ21" s="413" t="s">
        <v>267</v>
      </c>
      <c r="BR21" s="412" t="s">
        <v>266</v>
      </c>
      <c r="BS21" s="413" t="s">
        <v>268</v>
      </c>
      <c r="BT21" s="413" t="s">
        <v>1092</v>
      </c>
      <c r="BU21" s="413" t="s">
        <v>267</v>
      </c>
      <c r="BV21" s="412" t="s">
        <v>266</v>
      </c>
    </row>
    <row r="22" spans="1:74">
      <c r="A22" s="392">
        <v>1</v>
      </c>
      <c r="B22" s="518" t="s">
        <v>28</v>
      </c>
      <c r="C22" s="391" t="str">
        <f t="shared" ref="C22:C39" si="9">TRIM(B22)</f>
        <v>Derek Hoffman</v>
      </c>
      <c r="D22" s="390">
        <f t="shared" ref="D22:D33" si="10">SUM(I22,M22,Q22,U22,Y22,AD22,AH22,AL22,AP22,AT22,AX22,BC22,BG22,BK22,BO22,BS22)</f>
        <v>72</v>
      </c>
      <c r="E22" s="389">
        <f t="shared" ref="E22:E33" si="11">SUM(J22,N22,R22,V22,Z22,AE22,AI22,AM22,AQ22,AU22,AY22,BD22,BH22,BL22,BT22,BP22)</f>
        <v>45</v>
      </c>
      <c r="F22" s="389">
        <f t="shared" ref="F22:F33" si="12">SUM(K22,O22,S22,W22,AA22,AF22,AJ22,AN22,AR22,AV22,AZ22,BE22,BI22,BM22,BU22,BQ22)</f>
        <v>46</v>
      </c>
      <c r="G22" s="389">
        <f t="shared" ref="G22:G33" si="13">SUM(L22,P22,T22,X22,AB22,AG22,AK22,AO22,AS22,AW22,BA22,BF22,BJ22,BN22,BV22,BR22)</f>
        <v>4</v>
      </c>
      <c r="H22" s="444">
        <f t="shared" ref="H22:H33" si="14">(F22/D22)</f>
        <v>0.63888888888888884</v>
      </c>
      <c r="I22" s="240">
        <v>2</v>
      </c>
      <c r="J22" s="240">
        <v>1</v>
      </c>
      <c r="K22" s="240">
        <v>0</v>
      </c>
      <c r="L22" s="270">
        <v>0</v>
      </c>
      <c r="M22" s="239">
        <v>5</v>
      </c>
      <c r="N22" s="239">
        <v>4</v>
      </c>
      <c r="O22" s="239">
        <v>3</v>
      </c>
      <c r="P22" s="269">
        <v>0</v>
      </c>
      <c r="Q22" s="240">
        <v>4</v>
      </c>
      <c r="R22" s="240">
        <v>2</v>
      </c>
      <c r="S22" s="240">
        <v>2</v>
      </c>
      <c r="T22" s="270">
        <v>0</v>
      </c>
      <c r="U22" s="239">
        <v>3</v>
      </c>
      <c r="V22" s="239">
        <v>3</v>
      </c>
      <c r="W22" s="239">
        <v>3</v>
      </c>
      <c r="X22" s="269">
        <v>0</v>
      </c>
      <c r="Y22" s="240">
        <v>3</v>
      </c>
      <c r="Z22" s="240">
        <v>4</v>
      </c>
      <c r="AA22" s="240">
        <v>3</v>
      </c>
      <c r="AB22" s="270">
        <v>0</v>
      </c>
      <c r="AC22" s="369"/>
      <c r="AD22" s="274">
        <v>5</v>
      </c>
      <c r="AE22" s="239">
        <v>2</v>
      </c>
      <c r="AF22" s="239">
        <v>3</v>
      </c>
      <c r="AG22" s="269">
        <v>0</v>
      </c>
      <c r="AH22" s="240">
        <v>5</v>
      </c>
      <c r="AI22" s="240">
        <v>2</v>
      </c>
      <c r="AJ22" s="240">
        <v>4</v>
      </c>
      <c r="AK22" s="270">
        <v>0</v>
      </c>
      <c r="AL22" s="239">
        <v>6</v>
      </c>
      <c r="AM22" s="239">
        <v>4</v>
      </c>
      <c r="AN22" s="239">
        <v>4</v>
      </c>
      <c r="AO22" s="269">
        <v>0</v>
      </c>
      <c r="AP22" s="240">
        <v>3</v>
      </c>
      <c r="AQ22" s="240">
        <v>0</v>
      </c>
      <c r="AR22" s="240">
        <v>0</v>
      </c>
      <c r="AS22" s="270">
        <v>0</v>
      </c>
      <c r="AT22" s="239">
        <v>4</v>
      </c>
      <c r="AU22" s="239">
        <v>3</v>
      </c>
      <c r="AV22" s="239">
        <v>3</v>
      </c>
      <c r="AW22" s="269">
        <v>1</v>
      </c>
      <c r="AX22" s="240">
        <v>6</v>
      </c>
      <c r="AY22" s="240">
        <v>2</v>
      </c>
      <c r="AZ22" s="240">
        <v>4</v>
      </c>
      <c r="BA22" s="270">
        <v>1</v>
      </c>
      <c r="BB22" s="369"/>
      <c r="BC22" s="274">
        <v>5</v>
      </c>
      <c r="BD22" s="239">
        <v>5</v>
      </c>
      <c r="BE22" s="239">
        <v>5</v>
      </c>
      <c r="BF22" s="269">
        <v>1</v>
      </c>
      <c r="BG22" s="240">
        <v>6</v>
      </c>
      <c r="BH22" s="240">
        <v>3</v>
      </c>
      <c r="BI22" s="240">
        <v>4</v>
      </c>
      <c r="BJ22" s="303">
        <v>0</v>
      </c>
      <c r="BK22" s="274">
        <v>5</v>
      </c>
      <c r="BL22" s="239">
        <v>3</v>
      </c>
      <c r="BM22" s="239">
        <v>3</v>
      </c>
      <c r="BN22" s="269">
        <v>1</v>
      </c>
      <c r="BO22" s="240">
        <v>5</v>
      </c>
      <c r="BP22" s="240">
        <v>5</v>
      </c>
      <c r="BQ22" s="240">
        <v>3</v>
      </c>
      <c r="BR22" s="303">
        <v>0</v>
      </c>
      <c r="BS22" s="274">
        <v>5</v>
      </c>
      <c r="BT22" s="239">
        <v>2</v>
      </c>
      <c r="BU22" s="239">
        <v>2</v>
      </c>
      <c r="BV22" s="269">
        <v>0</v>
      </c>
    </row>
    <row r="23" spans="1:74">
      <c r="A23" s="405">
        <v>2</v>
      </c>
      <c r="B23" s="404" t="s">
        <v>2160</v>
      </c>
      <c r="C23" s="404" t="str">
        <f t="shared" si="9"/>
        <v>James Trimm</v>
      </c>
      <c r="D23" s="517">
        <f t="shared" si="10"/>
        <v>82</v>
      </c>
      <c r="E23" s="516">
        <f t="shared" si="11"/>
        <v>46</v>
      </c>
      <c r="F23" s="516">
        <f t="shared" si="12"/>
        <v>54</v>
      </c>
      <c r="G23" s="516">
        <f t="shared" si="13"/>
        <v>5</v>
      </c>
      <c r="H23" s="515">
        <f t="shared" si="14"/>
        <v>0.65853658536585369</v>
      </c>
      <c r="I23" s="398">
        <v>5</v>
      </c>
      <c r="J23" s="398">
        <v>3</v>
      </c>
      <c r="K23" s="398">
        <v>4</v>
      </c>
      <c r="L23" s="397">
        <v>0</v>
      </c>
      <c r="M23" s="400">
        <v>6</v>
      </c>
      <c r="N23" s="400">
        <v>3</v>
      </c>
      <c r="O23" s="400">
        <v>5</v>
      </c>
      <c r="P23" s="399">
        <v>0</v>
      </c>
      <c r="Q23" s="398">
        <v>5</v>
      </c>
      <c r="R23" s="398">
        <v>3</v>
      </c>
      <c r="S23" s="398">
        <v>4</v>
      </c>
      <c r="T23" s="397">
        <v>0</v>
      </c>
      <c r="U23" s="400">
        <v>4</v>
      </c>
      <c r="V23" s="400">
        <v>3</v>
      </c>
      <c r="W23" s="400">
        <v>2</v>
      </c>
      <c r="X23" s="399">
        <v>0</v>
      </c>
      <c r="Y23" s="398">
        <v>6</v>
      </c>
      <c r="Z23" s="398">
        <v>3</v>
      </c>
      <c r="AA23" s="398">
        <v>3</v>
      </c>
      <c r="AB23" s="397">
        <v>1</v>
      </c>
      <c r="AC23" s="369"/>
      <c r="AD23" s="401">
        <v>5</v>
      </c>
      <c r="AE23" s="400">
        <v>1</v>
      </c>
      <c r="AF23" s="400">
        <v>3</v>
      </c>
      <c r="AG23" s="399">
        <v>0</v>
      </c>
      <c r="AH23" s="398">
        <v>5</v>
      </c>
      <c r="AI23" s="398">
        <v>2</v>
      </c>
      <c r="AJ23" s="398">
        <v>3</v>
      </c>
      <c r="AK23" s="397">
        <v>0</v>
      </c>
      <c r="AL23" s="400">
        <v>5</v>
      </c>
      <c r="AM23" s="400">
        <v>4</v>
      </c>
      <c r="AN23" s="400">
        <v>5</v>
      </c>
      <c r="AO23" s="399">
        <v>0</v>
      </c>
      <c r="AP23" s="398">
        <v>4</v>
      </c>
      <c r="AQ23" s="398">
        <v>1</v>
      </c>
      <c r="AR23" s="398">
        <v>2</v>
      </c>
      <c r="AS23" s="397">
        <v>0</v>
      </c>
      <c r="AT23" s="400">
        <v>4</v>
      </c>
      <c r="AU23" s="400">
        <v>4</v>
      </c>
      <c r="AV23" s="400">
        <v>3</v>
      </c>
      <c r="AW23" s="399">
        <v>0</v>
      </c>
      <c r="AX23" s="398">
        <v>6</v>
      </c>
      <c r="AY23" s="398">
        <v>5</v>
      </c>
      <c r="AZ23" s="398">
        <v>5</v>
      </c>
      <c r="BA23" s="397">
        <v>2</v>
      </c>
      <c r="BB23" s="369"/>
      <c r="BC23" s="401">
        <v>6</v>
      </c>
      <c r="BD23" s="400">
        <v>3</v>
      </c>
      <c r="BE23" s="400">
        <v>3</v>
      </c>
      <c r="BF23" s="399">
        <v>1</v>
      </c>
      <c r="BG23" s="398">
        <v>6</v>
      </c>
      <c r="BH23" s="398">
        <v>2</v>
      </c>
      <c r="BI23" s="398">
        <v>3</v>
      </c>
      <c r="BJ23" s="450">
        <v>0</v>
      </c>
      <c r="BK23" s="401">
        <v>5</v>
      </c>
      <c r="BL23" s="400">
        <v>1</v>
      </c>
      <c r="BM23" s="400">
        <v>3</v>
      </c>
      <c r="BN23" s="399">
        <v>0</v>
      </c>
      <c r="BO23" s="398">
        <v>4</v>
      </c>
      <c r="BP23" s="398">
        <v>5</v>
      </c>
      <c r="BQ23" s="398">
        <v>3</v>
      </c>
      <c r="BR23" s="450">
        <v>0</v>
      </c>
      <c r="BS23" s="401">
        <v>6</v>
      </c>
      <c r="BT23" s="400">
        <v>3</v>
      </c>
      <c r="BU23" s="400">
        <v>3</v>
      </c>
      <c r="BV23" s="399">
        <v>1</v>
      </c>
    </row>
    <row r="24" spans="1:74">
      <c r="A24" s="392">
        <v>3</v>
      </c>
      <c r="B24" s="391" t="s">
        <v>1120</v>
      </c>
      <c r="C24" s="391" t="str">
        <f t="shared" si="9"/>
        <v>Tommy Holcomb</v>
      </c>
      <c r="D24" s="390">
        <f t="shared" si="10"/>
        <v>80</v>
      </c>
      <c r="E24" s="389">
        <f t="shared" si="11"/>
        <v>31</v>
      </c>
      <c r="F24" s="389">
        <f t="shared" si="12"/>
        <v>47</v>
      </c>
      <c r="G24" s="389">
        <f t="shared" si="13"/>
        <v>5</v>
      </c>
      <c r="H24" s="444">
        <f t="shared" si="14"/>
        <v>0.58750000000000002</v>
      </c>
      <c r="I24" s="240">
        <v>3</v>
      </c>
      <c r="J24" s="240">
        <v>2</v>
      </c>
      <c r="K24" s="240">
        <v>2</v>
      </c>
      <c r="L24" s="270">
        <v>0</v>
      </c>
      <c r="M24" s="239">
        <v>4</v>
      </c>
      <c r="N24" s="239">
        <v>3</v>
      </c>
      <c r="O24" s="239">
        <v>3</v>
      </c>
      <c r="P24" s="269">
        <v>0</v>
      </c>
      <c r="Q24" s="240">
        <v>6</v>
      </c>
      <c r="R24" s="240">
        <v>2</v>
      </c>
      <c r="S24" s="240">
        <v>2</v>
      </c>
      <c r="T24" s="270">
        <v>0</v>
      </c>
      <c r="U24" s="239">
        <v>4</v>
      </c>
      <c r="V24" s="239">
        <v>1</v>
      </c>
      <c r="W24" s="239">
        <v>1</v>
      </c>
      <c r="X24" s="269">
        <v>0</v>
      </c>
      <c r="Y24" s="240">
        <v>6</v>
      </c>
      <c r="Z24" s="240">
        <v>3</v>
      </c>
      <c r="AA24" s="240">
        <v>3</v>
      </c>
      <c r="AB24" s="270">
        <v>1</v>
      </c>
      <c r="AC24" s="369"/>
      <c r="AD24" s="274">
        <v>5</v>
      </c>
      <c r="AE24" s="239">
        <v>3</v>
      </c>
      <c r="AF24" s="239">
        <v>2</v>
      </c>
      <c r="AG24" s="269">
        <v>0</v>
      </c>
      <c r="AH24" s="240">
        <v>5</v>
      </c>
      <c r="AI24" s="240">
        <v>1</v>
      </c>
      <c r="AJ24" s="240">
        <v>2</v>
      </c>
      <c r="AK24" s="270">
        <v>0</v>
      </c>
      <c r="AL24" s="239">
        <v>5</v>
      </c>
      <c r="AM24" s="239">
        <v>1</v>
      </c>
      <c r="AN24" s="239">
        <v>3</v>
      </c>
      <c r="AO24" s="269">
        <v>0</v>
      </c>
      <c r="AP24" s="240">
        <v>4</v>
      </c>
      <c r="AQ24" s="240">
        <v>0</v>
      </c>
      <c r="AR24" s="240">
        <v>2</v>
      </c>
      <c r="AS24" s="270">
        <v>0</v>
      </c>
      <c r="AT24" s="239">
        <v>4</v>
      </c>
      <c r="AU24" s="239">
        <v>1</v>
      </c>
      <c r="AV24" s="239">
        <v>3</v>
      </c>
      <c r="AW24" s="269">
        <v>0</v>
      </c>
      <c r="AX24" s="240">
        <v>6</v>
      </c>
      <c r="AY24" s="240">
        <v>2</v>
      </c>
      <c r="AZ24" s="240">
        <v>4</v>
      </c>
      <c r="BA24" s="270">
        <v>1</v>
      </c>
      <c r="BB24" s="369"/>
      <c r="BC24" s="274">
        <v>6</v>
      </c>
      <c r="BD24" s="239">
        <v>2</v>
      </c>
      <c r="BE24" s="239">
        <v>5</v>
      </c>
      <c r="BF24" s="269">
        <v>2</v>
      </c>
      <c r="BG24" s="240">
        <v>6</v>
      </c>
      <c r="BH24" s="240">
        <v>3</v>
      </c>
      <c r="BI24" s="240">
        <v>3</v>
      </c>
      <c r="BJ24" s="303">
        <v>1</v>
      </c>
      <c r="BK24" s="274">
        <v>5</v>
      </c>
      <c r="BL24" s="239">
        <v>3</v>
      </c>
      <c r="BM24" s="239">
        <v>4</v>
      </c>
      <c r="BN24" s="269">
        <v>0</v>
      </c>
      <c r="BO24" s="240">
        <v>6</v>
      </c>
      <c r="BP24" s="240">
        <v>2</v>
      </c>
      <c r="BQ24" s="240">
        <v>5</v>
      </c>
      <c r="BR24" s="303">
        <v>0</v>
      </c>
      <c r="BS24" s="274">
        <v>5</v>
      </c>
      <c r="BT24" s="239">
        <v>2</v>
      </c>
      <c r="BU24" s="239">
        <v>3</v>
      </c>
      <c r="BV24" s="269">
        <v>0</v>
      </c>
    </row>
    <row r="25" spans="1:74">
      <c r="A25" s="405">
        <v>4</v>
      </c>
      <c r="B25" s="404" t="s">
        <v>1159</v>
      </c>
      <c r="C25" s="404" t="str">
        <f t="shared" si="9"/>
        <v>Scott Doughty</v>
      </c>
      <c r="D25" s="517">
        <f t="shared" si="10"/>
        <v>26</v>
      </c>
      <c r="E25" s="516">
        <f t="shared" si="11"/>
        <v>9</v>
      </c>
      <c r="F25" s="516">
        <f t="shared" si="12"/>
        <v>15</v>
      </c>
      <c r="G25" s="516">
        <f t="shared" si="13"/>
        <v>3</v>
      </c>
      <c r="H25" s="515">
        <f t="shared" si="14"/>
        <v>0.57692307692307687</v>
      </c>
      <c r="I25" s="398">
        <v>4</v>
      </c>
      <c r="J25" s="398">
        <v>3</v>
      </c>
      <c r="K25" s="398">
        <v>3</v>
      </c>
      <c r="L25" s="397">
        <v>3</v>
      </c>
      <c r="M25" s="400">
        <v>6</v>
      </c>
      <c r="N25" s="400">
        <v>2</v>
      </c>
      <c r="O25" s="400">
        <v>5</v>
      </c>
      <c r="P25" s="399">
        <v>0</v>
      </c>
      <c r="Q25" s="379"/>
      <c r="R25" s="379"/>
      <c r="S25" s="379"/>
      <c r="T25" s="378"/>
      <c r="U25" s="400">
        <v>4</v>
      </c>
      <c r="V25" s="400">
        <v>0</v>
      </c>
      <c r="W25" s="400">
        <v>2</v>
      </c>
      <c r="X25" s="399">
        <v>0</v>
      </c>
      <c r="Y25" s="398">
        <v>6</v>
      </c>
      <c r="Z25" s="398">
        <v>2</v>
      </c>
      <c r="AA25" s="398">
        <v>2</v>
      </c>
      <c r="AB25" s="397">
        <v>0</v>
      </c>
      <c r="AC25" s="369"/>
      <c r="AD25" s="401">
        <v>6</v>
      </c>
      <c r="AE25" s="400">
        <v>2</v>
      </c>
      <c r="AF25" s="400">
        <v>3</v>
      </c>
      <c r="AG25" s="399">
        <v>0</v>
      </c>
      <c r="AH25" s="396"/>
      <c r="AI25" s="396"/>
      <c r="AJ25" s="396"/>
      <c r="AK25" s="395"/>
      <c r="AL25" s="394"/>
      <c r="AM25" s="394"/>
      <c r="AN25" s="394"/>
      <c r="AO25" s="393"/>
      <c r="AP25" s="396"/>
      <c r="AQ25" s="396"/>
      <c r="AR25" s="396"/>
      <c r="AS25" s="395"/>
      <c r="AT25" s="394"/>
      <c r="AU25" s="394"/>
      <c r="AV25" s="394"/>
      <c r="AW25" s="393"/>
      <c r="AX25" s="396"/>
      <c r="AY25" s="396"/>
      <c r="AZ25" s="396"/>
      <c r="BA25" s="395"/>
      <c r="BB25" s="369"/>
      <c r="BC25" s="407"/>
      <c r="BD25" s="394"/>
      <c r="BE25" s="394"/>
      <c r="BF25" s="393"/>
      <c r="BG25" s="396"/>
      <c r="BH25" s="396"/>
      <c r="BI25" s="396"/>
      <c r="BJ25" s="449"/>
      <c r="BK25" s="407"/>
      <c r="BL25" s="394"/>
      <c r="BM25" s="394"/>
      <c r="BN25" s="393"/>
      <c r="BO25" s="396"/>
      <c r="BP25" s="396"/>
      <c r="BQ25" s="396"/>
      <c r="BR25" s="449"/>
      <c r="BS25" s="407"/>
      <c r="BT25" s="394"/>
      <c r="BU25" s="394"/>
      <c r="BV25" s="393"/>
    </row>
    <row r="26" spans="1:74">
      <c r="A26" s="392">
        <v>5</v>
      </c>
      <c r="B26" s="391" t="s">
        <v>7</v>
      </c>
      <c r="C26" s="391" t="str">
        <f t="shared" si="9"/>
        <v>Dusty Miller</v>
      </c>
      <c r="D26" s="390">
        <f t="shared" si="10"/>
        <v>84</v>
      </c>
      <c r="E26" s="389">
        <f t="shared" si="11"/>
        <v>29</v>
      </c>
      <c r="F26" s="389">
        <f t="shared" si="12"/>
        <v>41</v>
      </c>
      <c r="G26" s="389">
        <f t="shared" si="13"/>
        <v>1</v>
      </c>
      <c r="H26" s="444">
        <f t="shared" si="14"/>
        <v>0.48809523809523808</v>
      </c>
      <c r="I26" s="240">
        <v>5</v>
      </c>
      <c r="J26" s="240">
        <v>0</v>
      </c>
      <c r="K26" s="240">
        <v>0</v>
      </c>
      <c r="L26" s="270">
        <v>0</v>
      </c>
      <c r="M26" s="239">
        <v>5</v>
      </c>
      <c r="N26" s="239">
        <v>3</v>
      </c>
      <c r="O26" s="239">
        <v>4</v>
      </c>
      <c r="P26" s="269">
        <v>0</v>
      </c>
      <c r="Q26" s="240">
        <v>5</v>
      </c>
      <c r="R26" s="240">
        <v>2</v>
      </c>
      <c r="S26" s="240">
        <v>3</v>
      </c>
      <c r="T26" s="270">
        <v>0</v>
      </c>
      <c r="U26" s="239">
        <v>4</v>
      </c>
      <c r="V26" s="239">
        <v>0</v>
      </c>
      <c r="W26" s="239">
        <v>0</v>
      </c>
      <c r="X26" s="269">
        <v>0</v>
      </c>
      <c r="Y26" s="240">
        <v>6</v>
      </c>
      <c r="Z26" s="240">
        <v>4</v>
      </c>
      <c r="AA26" s="240">
        <v>4</v>
      </c>
      <c r="AB26" s="270">
        <v>0</v>
      </c>
      <c r="AC26" s="369"/>
      <c r="AD26" s="274">
        <v>6</v>
      </c>
      <c r="AE26" s="239">
        <v>4</v>
      </c>
      <c r="AF26" s="239">
        <v>5</v>
      </c>
      <c r="AG26" s="269">
        <v>0</v>
      </c>
      <c r="AH26" s="240">
        <v>5</v>
      </c>
      <c r="AI26" s="240">
        <v>1</v>
      </c>
      <c r="AJ26" s="240">
        <v>2</v>
      </c>
      <c r="AK26" s="270">
        <v>0</v>
      </c>
      <c r="AL26" s="239">
        <v>5</v>
      </c>
      <c r="AM26" s="239">
        <v>2</v>
      </c>
      <c r="AN26" s="239">
        <v>1</v>
      </c>
      <c r="AO26" s="269">
        <v>0</v>
      </c>
      <c r="AP26" s="240">
        <v>4</v>
      </c>
      <c r="AQ26" s="240">
        <v>1</v>
      </c>
      <c r="AR26" s="240">
        <v>2</v>
      </c>
      <c r="AS26" s="270">
        <v>0</v>
      </c>
      <c r="AT26" s="239">
        <v>5</v>
      </c>
      <c r="AU26" s="239">
        <v>1</v>
      </c>
      <c r="AV26" s="239">
        <v>1</v>
      </c>
      <c r="AW26" s="269">
        <v>0</v>
      </c>
      <c r="AX26" s="240">
        <v>5</v>
      </c>
      <c r="AY26" s="240">
        <v>1</v>
      </c>
      <c r="AZ26" s="240">
        <v>2</v>
      </c>
      <c r="BA26" s="270">
        <v>0</v>
      </c>
      <c r="BB26" s="369"/>
      <c r="BC26" s="274">
        <v>6</v>
      </c>
      <c r="BD26" s="239">
        <v>1</v>
      </c>
      <c r="BE26" s="239">
        <v>3</v>
      </c>
      <c r="BF26" s="269">
        <v>0</v>
      </c>
      <c r="BG26" s="240">
        <v>5</v>
      </c>
      <c r="BH26" s="240">
        <v>3</v>
      </c>
      <c r="BI26" s="240">
        <v>4</v>
      </c>
      <c r="BJ26" s="303">
        <v>0</v>
      </c>
      <c r="BK26" s="274">
        <v>5</v>
      </c>
      <c r="BL26" s="239">
        <v>3</v>
      </c>
      <c r="BM26" s="239">
        <v>5</v>
      </c>
      <c r="BN26" s="269">
        <v>0</v>
      </c>
      <c r="BO26" s="240">
        <v>7</v>
      </c>
      <c r="BP26" s="240">
        <v>1</v>
      </c>
      <c r="BQ26" s="240">
        <v>1</v>
      </c>
      <c r="BR26" s="303">
        <v>0</v>
      </c>
      <c r="BS26" s="274">
        <v>6</v>
      </c>
      <c r="BT26" s="239">
        <v>2</v>
      </c>
      <c r="BU26" s="239">
        <v>4</v>
      </c>
      <c r="BV26" s="269">
        <v>1</v>
      </c>
    </row>
    <row r="27" spans="1:74">
      <c r="A27" s="405">
        <v>6</v>
      </c>
      <c r="B27" s="404" t="s">
        <v>1689</v>
      </c>
      <c r="C27" s="404" t="str">
        <f t="shared" si="9"/>
        <v>Tim Cowdrey</v>
      </c>
      <c r="D27" s="517">
        <f t="shared" si="10"/>
        <v>78</v>
      </c>
      <c r="E27" s="516">
        <f t="shared" si="11"/>
        <v>15</v>
      </c>
      <c r="F27" s="516">
        <f t="shared" si="12"/>
        <v>43</v>
      </c>
      <c r="G27" s="516">
        <f t="shared" si="13"/>
        <v>0</v>
      </c>
      <c r="H27" s="515">
        <f t="shared" si="14"/>
        <v>0.55128205128205132</v>
      </c>
      <c r="I27" s="398">
        <v>4</v>
      </c>
      <c r="J27" s="398">
        <v>0</v>
      </c>
      <c r="K27" s="398">
        <v>2</v>
      </c>
      <c r="L27" s="397">
        <v>0</v>
      </c>
      <c r="M27" s="394"/>
      <c r="N27" s="394"/>
      <c r="O27" s="394"/>
      <c r="P27" s="393"/>
      <c r="Q27" s="398">
        <v>6</v>
      </c>
      <c r="R27" s="398">
        <v>1</v>
      </c>
      <c r="S27" s="398">
        <v>3</v>
      </c>
      <c r="T27" s="397">
        <v>0</v>
      </c>
      <c r="U27" s="400">
        <v>4</v>
      </c>
      <c r="V27" s="400">
        <v>0</v>
      </c>
      <c r="W27" s="400">
        <v>3</v>
      </c>
      <c r="X27" s="399">
        <v>0</v>
      </c>
      <c r="Y27" s="398">
        <v>5</v>
      </c>
      <c r="Z27" s="398">
        <v>2</v>
      </c>
      <c r="AA27" s="398">
        <v>4</v>
      </c>
      <c r="AB27" s="397">
        <v>0</v>
      </c>
      <c r="AC27" s="369"/>
      <c r="AD27" s="401">
        <v>6</v>
      </c>
      <c r="AE27" s="400">
        <v>2</v>
      </c>
      <c r="AF27" s="400">
        <v>3</v>
      </c>
      <c r="AG27" s="399">
        <v>0</v>
      </c>
      <c r="AH27" s="398">
        <v>5</v>
      </c>
      <c r="AI27" s="398">
        <v>1</v>
      </c>
      <c r="AJ27" s="398">
        <v>3</v>
      </c>
      <c r="AK27" s="397">
        <v>0</v>
      </c>
      <c r="AL27" s="400">
        <v>5</v>
      </c>
      <c r="AM27" s="400">
        <v>1</v>
      </c>
      <c r="AN27" s="400">
        <v>3</v>
      </c>
      <c r="AO27" s="399">
        <v>0</v>
      </c>
      <c r="AP27" s="398">
        <v>4</v>
      </c>
      <c r="AQ27" s="398">
        <v>1</v>
      </c>
      <c r="AR27" s="398">
        <v>3</v>
      </c>
      <c r="AS27" s="397">
        <v>0</v>
      </c>
      <c r="AT27" s="400">
        <v>4</v>
      </c>
      <c r="AU27" s="400">
        <v>1</v>
      </c>
      <c r="AV27" s="400">
        <v>2</v>
      </c>
      <c r="AW27" s="399">
        <v>0</v>
      </c>
      <c r="AX27" s="398">
        <v>6</v>
      </c>
      <c r="AY27" s="398">
        <v>1</v>
      </c>
      <c r="AZ27" s="398">
        <v>3</v>
      </c>
      <c r="BA27" s="397">
        <v>0</v>
      </c>
      <c r="BB27" s="369"/>
      <c r="BC27" s="401">
        <v>6</v>
      </c>
      <c r="BD27" s="400">
        <v>0</v>
      </c>
      <c r="BE27" s="400">
        <v>2</v>
      </c>
      <c r="BF27" s="399">
        <v>0</v>
      </c>
      <c r="BG27" s="398">
        <v>6</v>
      </c>
      <c r="BH27" s="398">
        <v>1</v>
      </c>
      <c r="BI27" s="398">
        <v>4</v>
      </c>
      <c r="BJ27" s="450">
        <v>0</v>
      </c>
      <c r="BK27" s="401">
        <v>5</v>
      </c>
      <c r="BL27" s="400">
        <v>1</v>
      </c>
      <c r="BM27" s="400">
        <v>2</v>
      </c>
      <c r="BN27" s="399">
        <v>0</v>
      </c>
      <c r="BO27" s="398">
        <v>7</v>
      </c>
      <c r="BP27" s="398">
        <v>1</v>
      </c>
      <c r="BQ27" s="398">
        <v>3</v>
      </c>
      <c r="BR27" s="450">
        <v>0</v>
      </c>
      <c r="BS27" s="401">
        <v>5</v>
      </c>
      <c r="BT27" s="400">
        <v>2</v>
      </c>
      <c r="BU27" s="400">
        <v>3</v>
      </c>
      <c r="BV27" s="399">
        <v>0</v>
      </c>
    </row>
    <row r="28" spans="1:74">
      <c r="A28" s="392">
        <v>7</v>
      </c>
      <c r="B28" s="391" t="s">
        <v>1247</v>
      </c>
      <c r="C28" s="391" t="str">
        <f t="shared" si="9"/>
        <v>Jeff Freebury</v>
      </c>
      <c r="D28" s="390">
        <f t="shared" si="10"/>
        <v>67</v>
      </c>
      <c r="E28" s="389">
        <f t="shared" si="11"/>
        <v>20</v>
      </c>
      <c r="F28" s="389">
        <f t="shared" si="12"/>
        <v>39</v>
      </c>
      <c r="G28" s="389">
        <f t="shared" si="13"/>
        <v>0</v>
      </c>
      <c r="H28" s="444">
        <f t="shared" si="14"/>
        <v>0.58208955223880599</v>
      </c>
      <c r="I28" s="240">
        <v>4</v>
      </c>
      <c r="J28" s="240">
        <v>1</v>
      </c>
      <c r="K28" s="240">
        <v>1</v>
      </c>
      <c r="L28" s="270">
        <v>0</v>
      </c>
      <c r="M28" s="239">
        <v>3</v>
      </c>
      <c r="N28" s="239">
        <v>0</v>
      </c>
      <c r="O28" s="239">
        <v>2</v>
      </c>
      <c r="P28" s="269">
        <v>0</v>
      </c>
      <c r="Q28" s="240">
        <v>6</v>
      </c>
      <c r="R28" s="240">
        <v>2</v>
      </c>
      <c r="S28" s="240">
        <v>3</v>
      </c>
      <c r="T28" s="270">
        <v>0</v>
      </c>
      <c r="U28" s="239">
        <v>4</v>
      </c>
      <c r="V28" s="239">
        <v>2</v>
      </c>
      <c r="W28" s="239">
        <v>2</v>
      </c>
      <c r="X28" s="269">
        <v>0</v>
      </c>
      <c r="Y28" s="240">
        <v>6</v>
      </c>
      <c r="Z28" s="240">
        <v>4</v>
      </c>
      <c r="AA28" s="240">
        <v>5</v>
      </c>
      <c r="AB28" s="270">
        <v>0</v>
      </c>
      <c r="AC28" s="369"/>
      <c r="AD28" s="274">
        <v>5</v>
      </c>
      <c r="AE28" s="239">
        <v>4</v>
      </c>
      <c r="AF28" s="239">
        <v>5</v>
      </c>
      <c r="AG28" s="269">
        <v>0</v>
      </c>
      <c r="AH28" s="240">
        <v>5</v>
      </c>
      <c r="AI28" s="240">
        <v>1</v>
      </c>
      <c r="AJ28" s="240">
        <v>2</v>
      </c>
      <c r="AK28" s="270">
        <v>0</v>
      </c>
      <c r="AL28" s="239">
        <v>6</v>
      </c>
      <c r="AM28" s="239">
        <v>2</v>
      </c>
      <c r="AN28" s="239">
        <v>5</v>
      </c>
      <c r="AO28" s="269">
        <v>0</v>
      </c>
      <c r="AP28" s="240">
        <v>4</v>
      </c>
      <c r="AQ28" s="240">
        <v>0</v>
      </c>
      <c r="AR28" s="240">
        <v>1</v>
      </c>
      <c r="AS28" s="270">
        <v>0</v>
      </c>
      <c r="AT28" s="239">
        <v>5</v>
      </c>
      <c r="AU28" s="239">
        <v>1</v>
      </c>
      <c r="AV28" s="239">
        <v>3</v>
      </c>
      <c r="AW28" s="269">
        <v>0</v>
      </c>
      <c r="AX28" s="240">
        <v>3</v>
      </c>
      <c r="AY28" s="240">
        <v>0</v>
      </c>
      <c r="AZ28" s="240">
        <v>2</v>
      </c>
      <c r="BA28" s="270">
        <v>0</v>
      </c>
      <c r="BB28" s="369"/>
      <c r="BC28" s="386"/>
      <c r="BD28" s="244"/>
      <c r="BE28" s="244"/>
      <c r="BF28" s="377"/>
      <c r="BG28" s="240">
        <v>6</v>
      </c>
      <c r="BH28" s="240">
        <v>2</v>
      </c>
      <c r="BI28" s="240">
        <v>3</v>
      </c>
      <c r="BJ28" s="303">
        <v>0</v>
      </c>
      <c r="BK28" s="274">
        <v>5</v>
      </c>
      <c r="BL28" s="239">
        <v>1</v>
      </c>
      <c r="BM28" s="239">
        <v>3</v>
      </c>
      <c r="BN28" s="269">
        <v>0</v>
      </c>
      <c r="BO28" s="240">
        <v>5</v>
      </c>
      <c r="BP28" s="240">
        <v>0</v>
      </c>
      <c r="BQ28" s="240">
        <v>2</v>
      </c>
      <c r="BR28" s="303">
        <v>0</v>
      </c>
      <c r="BS28" s="386"/>
      <c r="BT28" s="244"/>
      <c r="BU28" s="244"/>
      <c r="BV28" s="377"/>
    </row>
    <row r="29" spans="1:74">
      <c r="A29" s="405">
        <v>8</v>
      </c>
      <c r="B29" s="404" t="s">
        <v>1281</v>
      </c>
      <c r="C29" s="404" t="str">
        <f t="shared" si="9"/>
        <v>Chaz Chamberlain</v>
      </c>
      <c r="D29" s="517">
        <f t="shared" si="10"/>
        <v>53</v>
      </c>
      <c r="E29" s="516">
        <f t="shared" si="11"/>
        <v>26</v>
      </c>
      <c r="F29" s="516">
        <f t="shared" si="12"/>
        <v>34</v>
      </c>
      <c r="G29" s="516">
        <f t="shared" si="13"/>
        <v>1</v>
      </c>
      <c r="H29" s="515">
        <f t="shared" si="14"/>
        <v>0.64150943396226412</v>
      </c>
      <c r="I29" s="398">
        <v>1</v>
      </c>
      <c r="J29" s="398">
        <v>0</v>
      </c>
      <c r="K29" s="398">
        <v>0</v>
      </c>
      <c r="L29" s="397">
        <v>0</v>
      </c>
      <c r="M29" s="400">
        <v>4</v>
      </c>
      <c r="N29" s="400">
        <v>3</v>
      </c>
      <c r="O29" s="400">
        <v>3</v>
      </c>
      <c r="P29" s="399">
        <v>0</v>
      </c>
      <c r="Q29" s="398">
        <v>5</v>
      </c>
      <c r="R29" s="398">
        <v>1</v>
      </c>
      <c r="S29" s="398">
        <v>3</v>
      </c>
      <c r="T29" s="397">
        <v>0</v>
      </c>
      <c r="U29" s="400">
        <v>4</v>
      </c>
      <c r="V29" s="400">
        <v>2</v>
      </c>
      <c r="W29" s="400">
        <v>2</v>
      </c>
      <c r="X29" s="399">
        <v>0</v>
      </c>
      <c r="Y29" s="398">
        <v>5</v>
      </c>
      <c r="Z29" s="398">
        <v>4</v>
      </c>
      <c r="AA29" s="398">
        <v>5</v>
      </c>
      <c r="AB29" s="397">
        <v>0</v>
      </c>
      <c r="AC29" s="369"/>
      <c r="AD29" s="401">
        <v>5</v>
      </c>
      <c r="AE29" s="400">
        <v>1</v>
      </c>
      <c r="AF29" s="400">
        <v>2</v>
      </c>
      <c r="AG29" s="399">
        <v>0</v>
      </c>
      <c r="AH29" s="398">
        <v>4</v>
      </c>
      <c r="AI29" s="398">
        <v>1</v>
      </c>
      <c r="AJ29" s="398">
        <v>3</v>
      </c>
      <c r="AK29" s="397">
        <v>0</v>
      </c>
      <c r="AL29" s="400">
        <v>5</v>
      </c>
      <c r="AM29" s="400">
        <v>2</v>
      </c>
      <c r="AN29" s="400">
        <v>3</v>
      </c>
      <c r="AO29" s="399">
        <v>0</v>
      </c>
      <c r="AP29" s="398">
        <v>3</v>
      </c>
      <c r="AQ29" s="398">
        <v>1</v>
      </c>
      <c r="AR29" s="398">
        <v>1</v>
      </c>
      <c r="AS29" s="397">
        <v>0</v>
      </c>
      <c r="AT29" s="400">
        <v>1</v>
      </c>
      <c r="AU29" s="400">
        <v>0</v>
      </c>
      <c r="AV29" s="400">
        <v>1</v>
      </c>
      <c r="AW29" s="399">
        <v>0</v>
      </c>
      <c r="AX29" s="396"/>
      <c r="AY29" s="396"/>
      <c r="AZ29" s="396"/>
      <c r="BA29" s="395"/>
      <c r="BB29" s="369"/>
      <c r="BC29" s="401">
        <v>3</v>
      </c>
      <c r="BD29" s="400">
        <v>3</v>
      </c>
      <c r="BE29" s="400">
        <v>2</v>
      </c>
      <c r="BF29" s="399">
        <v>0</v>
      </c>
      <c r="BG29" s="398">
        <v>3</v>
      </c>
      <c r="BH29" s="398">
        <v>2</v>
      </c>
      <c r="BI29" s="398">
        <v>2</v>
      </c>
      <c r="BJ29" s="450">
        <v>0</v>
      </c>
      <c r="BK29" s="407"/>
      <c r="BL29" s="394"/>
      <c r="BM29" s="394"/>
      <c r="BN29" s="393"/>
      <c r="BO29" s="398">
        <v>4</v>
      </c>
      <c r="BP29" s="398">
        <v>3</v>
      </c>
      <c r="BQ29" s="398">
        <v>2</v>
      </c>
      <c r="BR29" s="450">
        <v>0</v>
      </c>
      <c r="BS29" s="401">
        <v>6</v>
      </c>
      <c r="BT29" s="400">
        <v>3</v>
      </c>
      <c r="BU29" s="400">
        <v>5</v>
      </c>
      <c r="BV29" s="399">
        <v>1</v>
      </c>
    </row>
    <row r="30" spans="1:74">
      <c r="A30" s="392">
        <v>9</v>
      </c>
      <c r="B30" s="391" t="s">
        <v>1319</v>
      </c>
      <c r="C30" s="391" t="str">
        <f t="shared" si="9"/>
        <v>Don Luby</v>
      </c>
      <c r="D30" s="390">
        <f t="shared" si="10"/>
        <v>41</v>
      </c>
      <c r="E30" s="389">
        <f t="shared" si="11"/>
        <v>10</v>
      </c>
      <c r="F30" s="389">
        <f t="shared" si="12"/>
        <v>17</v>
      </c>
      <c r="G30" s="389">
        <f t="shared" si="13"/>
        <v>0</v>
      </c>
      <c r="H30" s="444">
        <f t="shared" si="14"/>
        <v>0.41463414634146339</v>
      </c>
      <c r="I30" s="240">
        <v>3</v>
      </c>
      <c r="J30" s="240">
        <v>0</v>
      </c>
      <c r="K30" s="240">
        <v>1</v>
      </c>
      <c r="L30" s="270">
        <v>0</v>
      </c>
      <c r="M30" s="394"/>
      <c r="N30" s="394"/>
      <c r="O30" s="394"/>
      <c r="P30" s="393"/>
      <c r="Q30" s="379"/>
      <c r="R30" s="379"/>
      <c r="S30" s="379"/>
      <c r="T30" s="378"/>
      <c r="U30" s="239">
        <v>4</v>
      </c>
      <c r="V30" s="239">
        <v>1</v>
      </c>
      <c r="W30" s="239">
        <v>1</v>
      </c>
      <c r="X30" s="269">
        <v>0</v>
      </c>
      <c r="Y30" s="240">
        <v>2</v>
      </c>
      <c r="Z30" s="240">
        <v>1</v>
      </c>
      <c r="AA30" s="240">
        <v>0</v>
      </c>
      <c r="AB30" s="270">
        <v>0</v>
      </c>
      <c r="AC30" s="369"/>
      <c r="AD30" s="386"/>
      <c r="AE30" s="244"/>
      <c r="AF30" s="244"/>
      <c r="AG30" s="377"/>
      <c r="AH30" s="240">
        <v>4</v>
      </c>
      <c r="AI30" s="240">
        <v>1</v>
      </c>
      <c r="AJ30" s="240">
        <v>1</v>
      </c>
      <c r="AK30" s="270">
        <v>0</v>
      </c>
      <c r="AL30" s="239">
        <v>5</v>
      </c>
      <c r="AM30" s="239">
        <v>0</v>
      </c>
      <c r="AN30" s="239">
        <v>2</v>
      </c>
      <c r="AO30" s="269">
        <v>0</v>
      </c>
      <c r="AP30" s="379"/>
      <c r="AQ30" s="379"/>
      <c r="AR30" s="379"/>
      <c r="AS30" s="378"/>
      <c r="AT30" s="239">
        <v>4</v>
      </c>
      <c r="AU30" s="239">
        <v>1</v>
      </c>
      <c r="AV30" s="239">
        <v>2</v>
      </c>
      <c r="AW30" s="269">
        <v>0</v>
      </c>
      <c r="AX30" s="240">
        <v>4</v>
      </c>
      <c r="AY30" s="240">
        <v>2</v>
      </c>
      <c r="AZ30" s="240">
        <v>2</v>
      </c>
      <c r="BA30" s="270">
        <v>0</v>
      </c>
      <c r="BB30" s="369"/>
      <c r="BC30" s="274">
        <v>6</v>
      </c>
      <c r="BD30" s="239">
        <v>1</v>
      </c>
      <c r="BE30" s="239">
        <v>3</v>
      </c>
      <c r="BF30" s="269">
        <v>0</v>
      </c>
      <c r="BG30" s="240">
        <v>5</v>
      </c>
      <c r="BH30" s="240">
        <v>2</v>
      </c>
      <c r="BI30" s="240">
        <v>3</v>
      </c>
      <c r="BJ30" s="303">
        <v>0</v>
      </c>
      <c r="BK30" s="274">
        <v>4</v>
      </c>
      <c r="BL30" s="239">
        <v>1</v>
      </c>
      <c r="BM30" s="239">
        <v>2</v>
      </c>
      <c r="BN30" s="269">
        <v>0</v>
      </c>
      <c r="BO30" s="379"/>
      <c r="BP30" s="379"/>
      <c r="BQ30" s="379"/>
      <c r="BR30" s="453"/>
      <c r="BS30" s="386"/>
      <c r="BT30" s="244"/>
      <c r="BU30" s="244"/>
      <c r="BV30" s="377"/>
    </row>
    <row r="31" spans="1:74">
      <c r="A31" s="405">
        <v>10</v>
      </c>
      <c r="B31" s="404" t="s">
        <v>228</v>
      </c>
      <c r="C31" s="404" t="str">
        <f t="shared" si="9"/>
        <v>Bob Bragan</v>
      </c>
      <c r="D31" s="517">
        <f t="shared" si="10"/>
        <v>61</v>
      </c>
      <c r="E31" s="516">
        <f t="shared" si="11"/>
        <v>15</v>
      </c>
      <c r="F31" s="516">
        <f t="shared" si="12"/>
        <v>34</v>
      </c>
      <c r="G31" s="516">
        <f t="shared" si="13"/>
        <v>0</v>
      </c>
      <c r="H31" s="515">
        <f t="shared" si="14"/>
        <v>0.55737704918032782</v>
      </c>
      <c r="I31" s="398">
        <v>4</v>
      </c>
      <c r="J31" s="398">
        <v>0</v>
      </c>
      <c r="K31" s="398">
        <v>2</v>
      </c>
      <c r="L31" s="397">
        <v>0</v>
      </c>
      <c r="M31" s="400">
        <v>5</v>
      </c>
      <c r="N31" s="400">
        <v>1</v>
      </c>
      <c r="O31" s="400">
        <v>3</v>
      </c>
      <c r="P31" s="399">
        <v>0</v>
      </c>
      <c r="Q31" s="398">
        <v>5</v>
      </c>
      <c r="R31" s="398">
        <v>3</v>
      </c>
      <c r="S31" s="398">
        <v>3</v>
      </c>
      <c r="T31" s="397">
        <v>0</v>
      </c>
      <c r="U31" s="400">
        <v>4</v>
      </c>
      <c r="V31" s="400">
        <v>0</v>
      </c>
      <c r="W31" s="400">
        <v>1</v>
      </c>
      <c r="X31" s="399">
        <v>0</v>
      </c>
      <c r="Y31" s="398">
        <v>6</v>
      </c>
      <c r="Z31" s="398">
        <v>0</v>
      </c>
      <c r="AA31" s="398">
        <v>4</v>
      </c>
      <c r="AB31" s="397">
        <v>0</v>
      </c>
      <c r="AC31" s="369"/>
      <c r="AD31" s="401">
        <v>2</v>
      </c>
      <c r="AE31" s="400">
        <v>0</v>
      </c>
      <c r="AF31" s="400">
        <v>1</v>
      </c>
      <c r="AG31" s="399">
        <v>0</v>
      </c>
      <c r="AH31" s="398">
        <v>3</v>
      </c>
      <c r="AI31" s="398">
        <v>1</v>
      </c>
      <c r="AJ31" s="398">
        <v>1</v>
      </c>
      <c r="AK31" s="397">
        <v>0</v>
      </c>
      <c r="AL31" s="394"/>
      <c r="AM31" s="394"/>
      <c r="AN31" s="394"/>
      <c r="AO31" s="393"/>
      <c r="AP31" s="398">
        <v>4</v>
      </c>
      <c r="AQ31" s="398">
        <v>2</v>
      </c>
      <c r="AR31" s="398">
        <v>2</v>
      </c>
      <c r="AS31" s="397">
        <v>0</v>
      </c>
      <c r="AT31" s="400">
        <v>1</v>
      </c>
      <c r="AU31" s="400">
        <v>0</v>
      </c>
      <c r="AV31" s="400">
        <v>0</v>
      </c>
      <c r="AW31" s="399">
        <v>0</v>
      </c>
      <c r="AX31" s="398">
        <v>5</v>
      </c>
      <c r="AY31" s="398">
        <v>1</v>
      </c>
      <c r="AZ31" s="398">
        <v>3</v>
      </c>
      <c r="BA31" s="397">
        <v>0</v>
      </c>
      <c r="BB31" s="369"/>
      <c r="BC31" s="401">
        <v>3</v>
      </c>
      <c r="BD31" s="400">
        <v>2</v>
      </c>
      <c r="BE31" s="400">
        <v>2</v>
      </c>
      <c r="BF31" s="399">
        <v>0</v>
      </c>
      <c r="BG31" s="398">
        <v>3</v>
      </c>
      <c r="BH31" s="398">
        <v>0</v>
      </c>
      <c r="BI31" s="398">
        <v>1</v>
      </c>
      <c r="BJ31" s="450">
        <v>0</v>
      </c>
      <c r="BK31" s="401">
        <v>3</v>
      </c>
      <c r="BL31" s="400">
        <v>0</v>
      </c>
      <c r="BM31" s="400">
        <v>1</v>
      </c>
      <c r="BN31" s="399">
        <v>0</v>
      </c>
      <c r="BO31" s="398">
        <v>7</v>
      </c>
      <c r="BP31" s="398">
        <v>1</v>
      </c>
      <c r="BQ31" s="398">
        <v>5</v>
      </c>
      <c r="BR31" s="450">
        <v>0</v>
      </c>
      <c r="BS31" s="401">
        <v>6</v>
      </c>
      <c r="BT31" s="400">
        <v>4</v>
      </c>
      <c r="BU31" s="400">
        <v>5</v>
      </c>
      <c r="BV31" s="399">
        <v>0</v>
      </c>
    </row>
    <row r="32" spans="1:74">
      <c r="A32" s="392">
        <v>11</v>
      </c>
      <c r="B32" s="391" t="s">
        <v>1284</v>
      </c>
      <c r="C32" s="391" t="str">
        <f t="shared" si="9"/>
        <v>Frank Swearingen</v>
      </c>
      <c r="D32" s="390">
        <f t="shared" si="10"/>
        <v>49</v>
      </c>
      <c r="E32" s="389">
        <f t="shared" si="11"/>
        <v>9</v>
      </c>
      <c r="F32" s="389">
        <f t="shared" si="12"/>
        <v>26</v>
      </c>
      <c r="G32" s="389">
        <f t="shared" si="13"/>
        <v>0</v>
      </c>
      <c r="H32" s="444">
        <f t="shared" si="14"/>
        <v>0.53061224489795922</v>
      </c>
      <c r="I32" s="240">
        <v>3</v>
      </c>
      <c r="J32" s="240">
        <v>0</v>
      </c>
      <c r="K32" s="240">
        <v>2</v>
      </c>
      <c r="L32" s="270">
        <v>0</v>
      </c>
      <c r="M32" s="239">
        <v>4</v>
      </c>
      <c r="N32" s="239">
        <v>1</v>
      </c>
      <c r="O32" s="239">
        <v>2</v>
      </c>
      <c r="P32" s="269">
        <v>0</v>
      </c>
      <c r="Q32" s="240">
        <v>5</v>
      </c>
      <c r="R32" s="240">
        <v>3</v>
      </c>
      <c r="S32" s="240">
        <v>5</v>
      </c>
      <c r="T32" s="270">
        <v>0</v>
      </c>
      <c r="U32" s="244"/>
      <c r="V32" s="244"/>
      <c r="W32" s="244"/>
      <c r="X32" s="377"/>
      <c r="Y32" s="240">
        <v>3</v>
      </c>
      <c r="Z32" s="240">
        <v>0</v>
      </c>
      <c r="AA32" s="240">
        <v>0</v>
      </c>
      <c r="AB32" s="270">
        <v>0</v>
      </c>
      <c r="AC32" s="369"/>
      <c r="AD32" s="274">
        <v>4</v>
      </c>
      <c r="AE32" s="239">
        <v>2</v>
      </c>
      <c r="AF32" s="239">
        <v>3</v>
      </c>
      <c r="AG32" s="269">
        <v>0</v>
      </c>
      <c r="AH32" s="240">
        <v>5</v>
      </c>
      <c r="AI32" s="240">
        <v>0</v>
      </c>
      <c r="AJ32" s="240">
        <v>4</v>
      </c>
      <c r="AK32" s="270">
        <v>0</v>
      </c>
      <c r="AL32" s="239">
        <v>5</v>
      </c>
      <c r="AM32" s="239">
        <v>1</v>
      </c>
      <c r="AN32" s="239">
        <v>3</v>
      </c>
      <c r="AO32" s="269">
        <v>0</v>
      </c>
      <c r="AP32" s="240">
        <v>4</v>
      </c>
      <c r="AQ32" s="240">
        <v>0</v>
      </c>
      <c r="AR32" s="240">
        <v>1</v>
      </c>
      <c r="AS32" s="270">
        <v>0</v>
      </c>
      <c r="AT32" s="239">
        <v>3</v>
      </c>
      <c r="AU32" s="239">
        <v>0</v>
      </c>
      <c r="AV32" s="239">
        <v>1</v>
      </c>
      <c r="AW32" s="269">
        <v>0</v>
      </c>
      <c r="AX32" s="240">
        <v>6</v>
      </c>
      <c r="AY32" s="240">
        <v>0</v>
      </c>
      <c r="AZ32" s="240">
        <v>1</v>
      </c>
      <c r="BA32" s="270">
        <v>0</v>
      </c>
      <c r="BB32" s="369"/>
      <c r="BC32" s="386"/>
      <c r="BD32" s="244"/>
      <c r="BE32" s="244"/>
      <c r="BF32" s="377"/>
      <c r="BG32" s="240">
        <v>5</v>
      </c>
      <c r="BH32" s="240">
        <v>2</v>
      </c>
      <c r="BI32" s="240">
        <v>4</v>
      </c>
      <c r="BJ32" s="303">
        <v>0</v>
      </c>
      <c r="BK32" s="274">
        <v>2</v>
      </c>
      <c r="BL32" s="239">
        <v>0</v>
      </c>
      <c r="BM32" s="239">
        <v>0</v>
      </c>
      <c r="BN32" s="269">
        <v>0</v>
      </c>
      <c r="BO32" s="379"/>
      <c r="BP32" s="379"/>
      <c r="BQ32" s="379"/>
      <c r="BR32" s="453"/>
      <c r="BS32" s="386"/>
      <c r="BT32" s="244"/>
      <c r="BU32" s="244"/>
      <c r="BV32" s="377"/>
    </row>
    <row r="33" spans="1:74">
      <c r="A33" s="405">
        <v>12</v>
      </c>
      <c r="B33" s="404" t="s">
        <v>1155</v>
      </c>
      <c r="C33" s="404" t="str">
        <f t="shared" si="9"/>
        <v>Denny Powell</v>
      </c>
      <c r="D33" s="517">
        <f t="shared" si="10"/>
        <v>51</v>
      </c>
      <c r="E33" s="516">
        <f t="shared" si="11"/>
        <v>14</v>
      </c>
      <c r="F33" s="516">
        <f t="shared" si="12"/>
        <v>23</v>
      </c>
      <c r="G33" s="516">
        <f t="shared" si="13"/>
        <v>0</v>
      </c>
      <c r="H33" s="515">
        <f t="shared" si="14"/>
        <v>0.45098039215686275</v>
      </c>
      <c r="I33" s="398">
        <v>2</v>
      </c>
      <c r="J33" s="398">
        <v>1</v>
      </c>
      <c r="K33" s="398">
        <v>1</v>
      </c>
      <c r="L33" s="397">
        <v>0</v>
      </c>
      <c r="M33" s="400">
        <v>5</v>
      </c>
      <c r="N33" s="400">
        <v>0</v>
      </c>
      <c r="O33" s="400">
        <v>1</v>
      </c>
      <c r="P33" s="399">
        <v>0</v>
      </c>
      <c r="Q33" s="398">
        <v>5</v>
      </c>
      <c r="R33" s="398">
        <v>1</v>
      </c>
      <c r="S33" s="398">
        <v>2</v>
      </c>
      <c r="T33" s="397">
        <v>0</v>
      </c>
      <c r="U33" s="400">
        <v>2</v>
      </c>
      <c r="V33" s="400">
        <v>1</v>
      </c>
      <c r="W33" s="400">
        <v>1</v>
      </c>
      <c r="X33" s="399">
        <v>0</v>
      </c>
      <c r="Y33" s="398">
        <v>3</v>
      </c>
      <c r="Z33" s="398">
        <v>1</v>
      </c>
      <c r="AA33" s="398">
        <v>1</v>
      </c>
      <c r="AB33" s="397">
        <v>0</v>
      </c>
      <c r="AC33" s="369"/>
      <c r="AD33" s="401">
        <v>4</v>
      </c>
      <c r="AE33" s="400">
        <v>1</v>
      </c>
      <c r="AF33" s="400">
        <v>3</v>
      </c>
      <c r="AG33" s="399">
        <v>0</v>
      </c>
      <c r="AH33" s="398">
        <v>1</v>
      </c>
      <c r="AI33" s="398">
        <v>0</v>
      </c>
      <c r="AJ33" s="398">
        <v>0</v>
      </c>
      <c r="AK33" s="397">
        <v>0</v>
      </c>
      <c r="AL33" s="400">
        <v>5</v>
      </c>
      <c r="AM33" s="400">
        <v>1</v>
      </c>
      <c r="AN33" s="400">
        <v>1</v>
      </c>
      <c r="AO33" s="399">
        <v>0</v>
      </c>
      <c r="AP33" s="398">
        <v>3</v>
      </c>
      <c r="AQ33" s="398">
        <v>1</v>
      </c>
      <c r="AR33" s="398">
        <v>1</v>
      </c>
      <c r="AS33" s="397">
        <v>0</v>
      </c>
      <c r="AT33" s="400">
        <v>4</v>
      </c>
      <c r="AU33" s="400">
        <v>1</v>
      </c>
      <c r="AV33" s="400">
        <v>2</v>
      </c>
      <c r="AW33" s="399">
        <v>0</v>
      </c>
      <c r="AX33" s="396"/>
      <c r="AY33" s="396"/>
      <c r="AZ33" s="396"/>
      <c r="BA33" s="395"/>
      <c r="BB33" s="369"/>
      <c r="BC33" s="401">
        <v>5</v>
      </c>
      <c r="BD33" s="400">
        <v>3</v>
      </c>
      <c r="BE33" s="400">
        <v>3</v>
      </c>
      <c r="BF33" s="399">
        <v>0</v>
      </c>
      <c r="BG33" s="398">
        <v>4</v>
      </c>
      <c r="BH33" s="398">
        <v>1</v>
      </c>
      <c r="BI33" s="398">
        <v>2</v>
      </c>
      <c r="BJ33" s="450">
        <v>0</v>
      </c>
      <c r="BK33" s="401">
        <v>3</v>
      </c>
      <c r="BL33" s="400">
        <v>0</v>
      </c>
      <c r="BM33" s="400">
        <v>2</v>
      </c>
      <c r="BN33" s="399">
        <v>0</v>
      </c>
      <c r="BO33" s="398">
        <v>5</v>
      </c>
      <c r="BP33" s="398">
        <v>2</v>
      </c>
      <c r="BQ33" s="398">
        <v>3</v>
      </c>
      <c r="BR33" s="450">
        <v>0</v>
      </c>
      <c r="BS33" s="407"/>
      <c r="BT33" s="394"/>
      <c r="BU33" s="394"/>
      <c r="BV33" s="393"/>
    </row>
    <row r="34" spans="1:74">
      <c r="A34" s="392">
        <v>13</v>
      </c>
      <c r="B34" s="391" t="s">
        <v>1145</v>
      </c>
      <c r="C34" s="391" t="str">
        <f t="shared" si="9"/>
        <v>Jeff Gentry</v>
      </c>
      <c r="D34" s="1533"/>
      <c r="E34" s="1534"/>
      <c r="F34" s="1534"/>
      <c r="G34" s="1534"/>
      <c r="H34" s="1535"/>
      <c r="I34" s="240"/>
      <c r="J34" s="240"/>
      <c r="K34" s="240"/>
      <c r="L34" s="270"/>
      <c r="M34" s="239"/>
      <c r="N34" s="239"/>
      <c r="O34" s="239"/>
      <c r="P34" s="269"/>
      <c r="Q34" s="240"/>
      <c r="R34" s="240"/>
      <c r="S34" s="240"/>
      <c r="T34" s="270"/>
      <c r="U34" s="239"/>
      <c r="V34" s="239"/>
      <c r="W34" s="239"/>
      <c r="X34" s="269"/>
      <c r="Y34" s="240"/>
      <c r="Z34" s="240"/>
      <c r="AA34" s="240"/>
      <c r="AB34" s="270"/>
      <c r="AC34" s="369"/>
      <c r="AD34" s="274"/>
      <c r="AE34" s="239"/>
      <c r="AF34" s="239"/>
      <c r="AG34" s="269"/>
      <c r="AH34" s="240"/>
      <c r="AI34" s="240"/>
      <c r="AJ34" s="240"/>
      <c r="AK34" s="270"/>
      <c r="AL34" s="239"/>
      <c r="AM34" s="239"/>
      <c r="AN34" s="239"/>
      <c r="AO34" s="269"/>
      <c r="AP34" s="240"/>
      <c r="AQ34" s="240"/>
      <c r="AR34" s="240"/>
      <c r="AS34" s="270"/>
      <c r="AT34" s="239"/>
      <c r="AU34" s="239"/>
      <c r="AV34" s="239"/>
      <c r="AW34" s="269"/>
      <c r="AX34" s="240"/>
      <c r="AY34" s="240"/>
      <c r="AZ34" s="240"/>
      <c r="BA34" s="270"/>
      <c r="BB34" s="369"/>
      <c r="BC34" s="274"/>
      <c r="BD34" s="239"/>
      <c r="BE34" s="239"/>
      <c r="BF34" s="269"/>
      <c r="BG34" s="240"/>
      <c r="BH34" s="240"/>
      <c r="BI34" s="240"/>
      <c r="BJ34" s="303"/>
      <c r="BK34" s="274"/>
      <c r="BL34" s="239"/>
      <c r="BM34" s="239"/>
      <c r="BN34" s="269"/>
      <c r="BO34" s="240"/>
      <c r="BP34" s="240"/>
      <c r="BQ34" s="240"/>
      <c r="BR34" s="303"/>
      <c r="BS34" s="274"/>
      <c r="BT34" s="239"/>
      <c r="BU34" s="239"/>
      <c r="BV34" s="269"/>
    </row>
    <row r="35" spans="1:74">
      <c r="A35" s="405">
        <v>14</v>
      </c>
      <c r="B35" s="404" t="s">
        <v>145</v>
      </c>
      <c r="C35" s="404" t="str">
        <f t="shared" si="9"/>
        <v>Sam Iafrate</v>
      </c>
      <c r="D35" s="517">
        <f>SUM(I35,M35,Q35,U35,Y35,AD35,AH35,AL35,AP35,AT35,AX35,BC35,BG35,BK35,BO35,BS35)</f>
        <v>1</v>
      </c>
      <c r="E35" s="516">
        <f t="shared" ref="E35:G39" si="15">SUM(J35,N35,R35,V35,Z35,AE35,AI35,AM35,AQ35,AU35,AY35,BD35,BH35,BL35,BT35,BP35)</f>
        <v>0</v>
      </c>
      <c r="F35" s="516">
        <f t="shared" si="15"/>
        <v>1</v>
      </c>
      <c r="G35" s="516">
        <f t="shared" si="15"/>
        <v>0</v>
      </c>
      <c r="H35" s="515">
        <f t="shared" ref="H35:H40" si="16">(F35/D35)</f>
        <v>1</v>
      </c>
      <c r="I35" s="398">
        <v>1</v>
      </c>
      <c r="J35" s="398">
        <v>0</v>
      </c>
      <c r="K35" s="398">
        <v>1</v>
      </c>
      <c r="L35" s="397">
        <v>0</v>
      </c>
      <c r="M35" s="394"/>
      <c r="N35" s="394"/>
      <c r="O35" s="394"/>
      <c r="P35" s="393"/>
      <c r="Q35" s="396"/>
      <c r="R35" s="396"/>
      <c r="S35" s="396"/>
      <c r="T35" s="395"/>
      <c r="U35" s="394"/>
      <c r="V35" s="394"/>
      <c r="W35" s="394"/>
      <c r="X35" s="393"/>
      <c r="Y35" s="396"/>
      <c r="Z35" s="396"/>
      <c r="AA35" s="396"/>
      <c r="AB35" s="395"/>
      <c r="AC35" s="369"/>
      <c r="AD35" s="407"/>
      <c r="AE35" s="394"/>
      <c r="AF35" s="394"/>
      <c r="AG35" s="393"/>
      <c r="AH35" s="396"/>
      <c r="AI35" s="396"/>
      <c r="AJ35" s="396"/>
      <c r="AK35" s="395"/>
      <c r="AL35" s="394"/>
      <c r="AM35" s="394"/>
      <c r="AN35" s="394"/>
      <c r="AO35" s="393"/>
      <c r="AP35" s="396"/>
      <c r="AQ35" s="396"/>
      <c r="AR35" s="396"/>
      <c r="AS35" s="395"/>
      <c r="AT35" s="394"/>
      <c r="AU35" s="394"/>
      <c r="AV35" s="394"/>
      <c r="AW35" s="393"/>
      <c r="AX35" s="396"/>
      <c r="AY35" s="396"/>
      <c r="AZ35" s="396"/>
      <c r="BA35" s="395"/>
      <c r="BB35" s="369"/>
      <c r="BC35" s="407"/>
      <c r="BD35" s="394"/>
      <c r="BE35" s="394"/>
      <c r="BF35" s="393"/>
      <c r="BG35" s="396"/>
      <c r="BH35" s="396"/>
      <c r="BI35" s="396"/>
      <c r="BJ35" s="449"/>
      <c r="BK35" s="407"/>
      <c r="BL35" s="394"/>
      <c r="BM35" s="394"/>
      <c r="BN35" s="393"/>
      <c r="BO35" s="396"/>
      <c r="BP35" s="396"/>
      <c r="BQ35" s="396"/>
      <c r="BR35" s="449"/>
      <c r="BS35" s="407"/>
      <c r="BT35" s="394"/>
      <c r="BU35" s="394"/>
      <c r="BV35" s="393"/>
    </row>
    <row r="36" spans="1:74">
      <c r="A36" s="392">
        <v>15</v>
      </c>
      <c r="B36" s="391" t="s">
        <v>45</v>
      </c>
      <c r="C36" s="391" t="str">
        <f t="shared" si="9"/>
        <v>Kyle Kotowski</v>
      </c>
      <c r="D36" s="390">
        <f>SUM(I36,M36,Q36,U36,Y36,AD36,AH36,AL36,AP36,AT36,AX36,BC36,BG36,BK36,BO36,BS36)</f>
        <v>57</v>
      </c>
      <c r="E36" s="389">
        <f t="shared" si="15"/>
        <v>19</v>
      </c>
      <c r="F36" s="389">
        <f t="shared" si="15"/>
        <v>29</v>
      </c>
      <c r="G36" s="389">
        <f t="shared" si="15"/>
        <v>0</v>
      </c>
      <c r="H36" s="444">
        <f t="shared" si="16"/>
        <v>0.50877192982456143</v>
      </c>
      <c r="I36" s="240">
        <v>3</v>
      </c>
      <c r="J36" s="240">
        <v>0</v>
      </c>
      <c r="K36" s="240">
        <v>0</v>
      </c>
      <c r="L36" s="270">
        <v>0</v>
      </c>
      <c r="M36" s="239">
        <v>3</v>
      </c>
      <c r="N36" s="239">
        <v>0</v>
      </c>
      <c r="O36" s="239">
        <v>1</v>
      </c>
      <c r="P36" s="269">
        <v>0</v>
      </c>
      <c r="Q36" s="240">
        <v>3</v>
      </c>
      <c r="R36" s="240">
        <v>3</v>
      </c>
      <c r="S36" s="240">
        <v>2</v>
      </c>
      <c r="T36" s="270">
        <v>0</v>
      </c>
      <c r="U36" s="239">
        <v>2</v>
      </c>
      <c r="V36" s="239">
        <v>0</v>
      </c>
      <c r="W36" s="239">
        <v>1</v>
      </c>
      <c r="X36" s="269">
        <v>0</v>
      </c>
      <c r="Y36" s="240">
        <v>3</v>
      </c>
      <c r="Z36" s="240">
        <v>0</v>
      </c>
      <c r="AA36" s="240">
        <v>2</v>
      </c>
      <c r="AB36" s="270">
        <v>0</v>
      </c>
      <c r="AC36" s="369"/>
      <c r="AD36" s="274">
        <v>5</v>
      </c>
      <c r="AE36" s="239">
        <v>2</v>
      </c>
      <c r="AF36" s="239">
        <v>5</v>
      </c>
      <c r="AG36" s="269">
        <v>0</v>
      </c>
      <c r="AH36" s="240">
        <v>5</v>
      </c>
      <c r="AI36" s="240">
        <v>1</v>
      </c>
      <c r="AJ36" s="240">
        <v>2</v>
      </c>
      <c r="AK36" s="270">
        <v>0</v>
      </c>
      <c r="AL36" s="239">
        <v>5</v>
      </c>
      <c r="AM36" s="239">
        <v>3</v>
      </c>
      <c r="AN36" s="239">
        <v>3</v>
      </c>
      <c r="AO36" s="269">
        <v>0</v>
      </c>
      <c r="AP36" s="240">
        <v>4</v>
      </c>
      <c r="AQ36" s="240">
        <v>2</v>
      </c>
      <c r="AR36" s="240">
        <v>3</v>
      </c>
      <c r="AS36" s="270">
        <v>0</v>
      </c>
      <c r="AT36" s="239">
        <v>4</v>
      </c>
      <c r="AU36" s="239">
        <v>1</v>
      </c>
      <c r="AV36" s="239">
        <v>1</v>
      </c>
      <c r="AW36" s="269">
        <v>0</v>
      </c>
      <c r="AX36" s="240">
        <v>3</v>
      </c>
      <c r="AY36" s="240">
        <v>0</v>
      </c>
      <c r="AZ36" s="240">
        <v>1</v>
      </c>
      <c r="BA36" s="270">
        <v>0</v>
      </c>
      <c r="BB36" s="369"/>
      <c r="BC36" s="274">
        <v>2</v>
      </c>
      <c r="BD36" s="239">
        <v>0</v>
      </c>
      <c r="BE36" s="239">
        <v>0</v>
      </c>
      <c r="BF36" s="269">
        <v>0</v>
      </c>
      <c r="BG36" s="240">
        <v>2</v>
      </c>
      <c r="BH36" s="240">
        <v>1</v>
      </c>
      <c r="BI36" s="240">
        <v>2</v>
      </c>
      <c r="BJ36" s="303">
        <v>0</v>
      </c>
      <c r="BK36" s="274">
        <v>2</v>
      </c>
      <c r="BL36" s="239">
        <v>0</v>
      </c>
      <c r="BM36" s="239">
        <v>0</v>
      </c>
      <c r="BN36" s="269">
        <v>0</v>
      </c>
      <c r="BO36" s="240">
        <v>6</v>
      </c>
      <c r="BP36" s="240">
        <v>3</v>
      </c>
      <c r="BQ36" s="240">
        <v>3</v>
      </c>
      <c r="BR36" s="303">
        <v>0</v>
      </c>
      <c r="BS36" s="274">
        <v>5</v>
      </c>
      <c r="BT36" s="239">
        <v>3</v>
      </c>
      <c r="BU36" s="239">
        <v>3</v>
      </c>
      <c r="BV36" s="269">
        <v>0</v>
      </c>
    </row>
    <row r="37" spans="1:74">
      <c r="A37" s="385">
        <v>16</v>
      </c>
      <c r="B37" s="384" t="s">
        <v>1670</v>
      </c>
      <c r="C37" s="384" t="str">
        <f t="shared" si="9"/>
        <v>Kurt Nueske</v>
      </c>
      <c r="D37" s="517">
        <f>SUM(I37,M37,Q37,U37,Y37,AD37,AH37,AL37,AP37,AT37,AX37,BC37,BG37,BK37,BO37,BS37)</f>
        <v>28</v>
      </c>
      <c r="E37" s="516">
        <f t="shared" si="15"/>
        <v>6</v>
      </c>
      <c r="F37" s="516">
        <f t="shared" si="15"/>
        <v>10</v>
      </c>
      <c r="G37" s="516">
        <f t="shared" si="15"/>
        <v>2</v>
      </c>
      <c r="H37" s="515">
        <f t="shared" si="16"/>
        <v>0.35714285714285715</v>
      </c>
      <c r="I37" s="2006" t="s">
        <v>1264</v>
      </c>
      <c r="J37" s="2007"/>
      <c r="K37" s="2007"/>
      <c r="L37" s="2007"/>
      <c r="M37" s="2007"/>
      <c r="N37" s="2007"/>
      <c r="O37" s="2007"/>
      <c r="P37" s="2007"/>
      <c r="Q37" s="2007"/>
      <c r="R37" s="2007"/>
      <c r="S37" s="2007"/>
      <c r="T37" s="2007"/>
      <c r="U37" s="2007"/>
      <c r="V37" s="2007"/>
      <c r="W37" s="2007"/>
      <c r="X37" s="2007"/>
      <c r="Y37" s="2007"/>
      <c r="Z37" s="2007"/>
      <c r="AA37" s="2007"/>
      <c r="AB37" s="2007"/>
      <c r="AC37" s="2007"/>
      <c r="AD37" s="2007"/>
      <c r="AE37" s="2007"/>
      <c r="AF37" s="2007"/>
      <c r="AG37" s="2007"/>
      <c r="AH37" s="2007"/>
      <c r="AI37" s="2007"/>
      <c r="AJ37" s="2007"/>
      <c r="AK37" s="2007"/>
      <c r="AL37" s="2007"/>
      <c r="AM37" s="2007"/>
      <c r="AN37" s="2007"/>
      <c r="AO37" s="2007"/>
      <c r="AP37" s="2007"/>
      <c r="AQ37" s="2007"/>
      <c r="AR37" s="2007"/>
      <c r="AS37" s="2008"/>
      <c r="AT37" s="234">
        <v>5</v>
      </c>
      <c r="AU37" s="234">
        <v>1</v>
      </c>
      <c r="AV37" s="234">
        <v>3</v>
      </c>
      <c r="AW37" s="280">
        <v>0</v>
      </c>
      <c r="AX37" s="235">
        <v>5</v>
      </c>
      <c r="AY37" s="235">
        <v>1</v>
      </c>
      <c r="AZ37" s="235">
        <v>2</v>
      </c>
      <c r="BA37" s="281">
        <v>1</v>
      </c>
      <c r="BB37" s="369"/>
      <c r="BC37" s="284">
        <v>4</v>
      </c>
      <c r="BD37" s="234">
        <v>2</v>
      </c>
      <c r="BE37" s="234">
        <v>2</v>
      </c>
      <c r="BF37" s="280">
        <v>0</v>
      </c>
      <c r="BG37" s="235">
        <v>4</v>
      </c>
      <c r="BH37" s="235">
        <v>1</v>
      </c>
      <c r="BI37" s="235">
        <v>1</v>
      </c>
      <c r="BJ37" s="304">
        <v>0</v>
      </c>
      <c r="BK37" s="284">
        <v>4</v>
      </c>
      <c r="BL37" s="234">
        <v>0</v>
      </c>
      <c r="BM37" s="234">
        <v>0</v>
      </c>
      <c r="BN37" s="280">
        <v>0</v>
      </c>
      <c r="BO37" s="379"/>
      <c r="BP37" s="379"/>
      <c r="BQ37" s="379"/>
      <c r="BR37" s="453"/>
      <c r="BS37" s="284">
        <v>6</v>
      </c>
      <c r="BT37" s="234">
        <v>1</v>
      </c>
      <c r="BU37" s="234">
        <v>2</v>
      </c>
      <c r="BV37" s="280">
        <v>1</v>
      </c>
    </row>
    <row r="38" spans="1:74">
      <c r="A38" s="489">
        <v>17</v>
      </c>
      <c r="B38" s="419" t="s">
        <v>1318</v>
      </c>
      <c r="C38" s="419" t="str">
        <f t="shared" si="9"/>
        <v>Ian Witherspoon</v>
      </c>
      <c r="D38" s="390">
        <f>SUM(I38,M38,Q38,U38,Y38,AD38,AH38,AL38,AP38,AT38,AX38,BC38,BG38,BK38,BO38,BS38)</f>
        <v>2</v>
      </c>
      <c r="E38" s="389">
        <f t="shared" si="15"/>
        <v>1</v>
      </c>
      <c r="F38" s="389">
        <f t="shared" si="15"/>
        <v>1</v>
      </c>
      <c r="G38" s="389">
        <f t="shared" si="15"/>
        <v>0</v>
      </c>
      <c r="H38" s="444">
        <f t="shared" si="16"/>
        <v>0.5</v>
      </c>
      <c r="I38" s="2009" t="s">
        <v>1264</v>
      </c>
      <c r="J38" s="2010"/>
      <c r="K38" s="2010"/>
      <c r="L38" s="2010"/>
      <c r="M38" s="2010"/>
      <c r="N38" s="2010"/>
      <c r="O38" s="2010"/>
      <c r="P38" s="2010"/>
      <c r="Q38" s="2010"/>
      <c r="R38" s="2010"/>
      <c r="S38" s="2010"/>
      <c r="T38" s="2010"/>
      <c r="U38" s="2010"/>
      <c r="V38" s="2010"/>
      <c r="W38" s="2010"/>
      <c r="X38" s="2010"/>
      <c r="Y38" s="2010"/>
      <c r="Z38" s="2010"/>
      <c r="AA38" s="2010"/>
      <c r="AB38" s="2010"/>
      <c r="AC38" s="2010"/>
      <c r="AD38" s="2010"/>
      <c r="AE38" s="2010"/>
      <c r="AF38" s="2010"/>
      <c r="AG38" s="2010"/>
      <c r="AH38" s="2010"/>
      <c r="AI38" s="2010"/>
      <c r="AJ38" s="2010"/>
      <c r="AK38" s="2010"/>
      <c r="AL38" s="2010"/>
      <c r="AM38" s="2010"/>
      <c r="AN38" s="2010"/>
      <c r="AO38" s="2010"/>
      <c r="AP38" s="2010"/>
      <c r="AQ38" s="2010"/>
      <c r="AR38" s="2010"/>
      <c r="AS38" s="2010"/>
      <c r="AT38" s="2010"/>
      <c r="AU38" s="2010"/>
      <c r="AV38" s="2010"/>
      <c r="AW38" s="2010"/>
      <c r="AX38" s="2010"/>
      <c r="AY38" s="2010"/>
      <c r="AZ38" s="2010"/>
      <c r="BA38" s="2010"/>
      <c r="BB38" s="2010"/>
      <c r="BC38" s="2010"/>
      <c r="BD38" s="2010"/>
      <c r="BE38" s="2010"/>
      <c r="BF38" s="2010"/>
      <c r="BG38" s="2010"/>
      <c r="BH38" s="2010"/>
      <c r="BI38" s="2010"/>
      <c r="BJ38" s="2011"/>
      <c r="BK38" s="434">
        <v>2</v>
      </c>
      <c r="BL38" s="434">
        <v>1</v>
      </c>
      <c r="BM38" s="434">
        <v>1</v>
      </c>
      <c r="BN38" s="433">
        <v>0</v>
      </c>
      <c r="BO38" s="436"/>
      <c r="BP38" s="436"/>
      <c r="BQ38" s="436"/>
      <c r="BR38" s="538"/>
      <c r="BS38" s="537"/>
      <c r="BT38" s="441"/>
      <c r="BU38" s="441"/>
      <c r="BV38" s="440"/>
    </row>
    <row r="39" spans="1:74">
      <c r="A39" s="486">
        <v>18</v>
      </c>
      <c r="B39" s="536" t="s">
        <v>241</v>
      </c>
      <c r="C39" s="384" t="str">
        <f t="shared" si="9"/>
        <v>Brandon Lietke</v>
      </c>
      <c r="D39" s="517">
        <f>SUM(I39,M39,Q39,U39,Y39,AD39,AH39,AL39,AP39,AT39,AX39,BC39,BG39,BK39,BO39,BS39)</f>
        <v>6</v>
      </c>
      <c r="E39" s="516">
        <f t="shared" si="15"/>
        <v>2</v>
      </c>
      <c r="F39" s="516">
        <f t="shared" si="15"/>
        <v>3</v>
      </c>
      <c r="G39" s="516">
        <f t="shared" si="15"/>
        <v>1</v>
      </c>
      <c r="H39" s="515">
        <f t="shared" si="16"/>
        <v>0.5</v>
      </c>
      <c r="I39" s="2006" t="s">
        <v>1264</v>
      </c>
      <c r="J39" s="2007"/>
      <c r="K39" s="2007"/>
      <c r="L39" s="2007"/>
      <c r="M39" s="2007"/>
      <c r="N39" s="2007"/>
      <c r="O39" s="2007"/>
      <c r="P39" s="2007"/>
      <c r="Q39" s="2007"/>
      <c r="R39" s="2007"/>
      <c r="S39" s="2007"/>
      <c r="T39" s="2007"/>
      <c r="U39" s="2007"/>
      <c r="V39" s="2007"/>
      <c r="W39" s="2007"/>
      <c r="X39" s="2007"/>
      <c r="Y39" s="2007"/>
      <c r="Z39" s="2007"/>
      <c r="AA39" s="2007"/>
      <c r="AB39" s="2007"/>
      <c r="AC39" s="2007"/>
      <c r="AD39" s="2007"/>
      <c r="AE39" s="2007"/>
      <c r="AF39" s="2007"/>
      <c r="AG39" s="2007"/>
      <c r="AH39" s="2007"/>
      <c r="AI39" s="2007"/>
      <c r="AJ39" s="2007"/>
      <c r="AK39" s="2007"/>
      <c r="AL39" s="2007"/>
      <c r="AM39" s="2007"/>
      <c r="AN39" s="2007"/>
      <c r="AO39" s="2007"/>
      <c r="AP39" s="2007"/>
      <c r="AQ39" s="2007"/>
      <c r="AR39" s="2007"/>
      <c r="AS39" s="2007"/>
      <c r="AT39" s="2007"/>
      <c r="AU39" s="2007"/>
      <c r="AV39" s="2007"/>
      <c r="AW39" s="2007"/>
      <c r="AX39" s="2007"/>
      <c r="AY39" s="2007"/>
      <c r="AZ39" s="2007"/>
      <c r="BA39" s="2007"/>
      <c r="BB39" s="2007"/>
      <c r="BC39" s="2007"/>
      <c r="BD39" s="2007"/>
      <c r="BE39" s="2007"/>
      <c r="BF39" s="2007"/>
      <c r="BG39" s="2007"/>
      <c r="BH39" s="2007"/>
      <c r="BI39" s="2007"/>
      <c r="BJ39" s="2007"/>
      <c r="BK39" s="2007"/>
      <c r="BL39" s="2007"/>
      <c r="BM39" s="2007"/>
      <c r="BN39" s="2007"/>
      <c r="BO39" s="2007"/>
      <c r="BP39" s="2007"/>
      <c r="BQ39" s="2007"/>
      <c r="BR39" s="2016"/>
      <c r="BS39" s="428">
        <v>6</v>
      </c>
      <c r="BT39" s="425">
        <v>2</v>
      </c>
      <c r="BU39" s="425">
        <v>3</v>
      </c>
      <c r="BV39" s="424">
        <v>1</v>
      </c>
    </row>
    <row r="40" spans="1:74" ht="13.8" thickBot="1">
      <c r="A40" s="376"/>
      <c r="B40" s="376"/>
      <c r="C40" s="376"/>
      <c r="D40" s="375">
        <f>SUM(D22:D33,D35:D39)</f>
        <v>838</v>
      </c>
      <c r="E40" s="374">
        <f>SUM(E22:E33,E35:E39)</f>
        <v>297</v>
      </c>
      <c r="F40" s="374">
        <f>SUM(F22:F33,F35:F39)</f>
        <v>463</v>
      </c>
      <c r="G40" s="374">
        <f>SUM(G22:G33,G35:G39)</f>
        <v>22</v>
      </c>
      <c r="H40" s="423">
        <f t="shared" si="16"/>
        <v>0.55250596658711215</v>
      </c>
      <c r="I40" s="368">
        <f t="shared" ref="I40:AB40" si="17">SUM(I22:I33,I35:I36)</f>
        <v>44</v>
      </c>
      <c r="J40" s="368">
        <f t="shared" si="17"/>
        <v>11</v>
      </c>
      <c r="K40" s="368">
        <f t="shared" si="17"/>
        <v>19</v>
      </c>
      <c r="L40" s="368">
        <f t="shared" si="17"/>
        <v>3</v>
      </c>
      <c r="M40" s="366">
        <f t="shared" si="17"/>
        <v>50</v>
      </c>
      <c r="N40" s="366">
        <f t="shared" si="17"/>
        <v>20</v>
      </c>
      <c r="O40" s="366">
        <f t="shared" si="17"/>
        <v>32</v>
      </c>
      <c r="P40" s="366">
        <f t="shared" si="17"/>
        <v>0</v>
      </c>
      <c r="Q40" s="368">
        <f t="shared" si="17"/>
        <v>55</v>
      </c>
      <c r="R40" s="368">
        <f t="shared" si="17"/>
        <v>23</v>
      </c>
      <c r="S40" s="368">
        <f t="shared" si="17"/>
        <v>32</v>
      </c>
      <c r="T40" s="368">
        <f t="shared" si="17"/>
        <v>0</v>
      </c>
      <c r="U40" s="366">
        <f t="shared" si="17"/>
        <v>43</v>
      </c>
      <c r="V40" s="366">
        <f t="shared" si="17"/>
        <v>13</v>
      </c>
      <c r="W40" s="366">
        <f t="shared" si="17"/>
        <v>19</v>
      </c>
      <c r="X40" s="366">
        <f t="shared" si="17"/>
        <v>0</v>
      </c>
      <c r="Y40" s="368">
        <f t="shared" si="17"/>
        <v>60</v>
      </c>
      <c r="Z40" s="368">
        <f t="shared" si="17"/>
        <v>28</v>
      </c>
      <c r="AA40" s="368">
        <f t="shared" si="17"/>
        <v>36</v>
      </c>
      <c r="AB40" s="368">
        <f t="shared" si="17"/>
        <v>2</v>
      </c>
      <c r="AC40" s="421"/>
      <c r="AD40" s="366">
        <f t="shared" ref="AD40:AS40" si="18">SUM(AD22:AD33,AD35:AD36)</f>
        <v>58</v>
      </c>
      <c r="AE40" s="366">
        <f t="shared" si="18"/>
        <v>24</v>
      </c>
      <c r="AF40" s="366">
        <f t="shared" si="18"/>
        <v>38</v>
      </c>
      <c r="AG40" s="366">
        <f t="shared" si="18"/>
        <v>0</v>
      </c>
      <c r="AH40" s="368">
        <f t="shared" si="18"/>
        <v>52</v>
      </c>
      <c r="AI40" s="368">
        <f t="shared" si="18"/>
        <v>12</v>
      </c>
      <c r="AJ40" s="368">
        <f t="shared" si="18"/>
        <v>27</v>
      </c>
      <c r="AK40" s="368">
        <f t="shared" si="18"/>
        <v>0</v>
      </c>
      <c r="AL40" s="366">
        <f t="shared" si="18"/>
        <v>57</v>
      </c>
      <c r="AM40" s="366">
        <f t="shared" si="18"/>
        <v>21</v>
      </c>
      <c r="AN40" s="366">
        <f t="shared" si="18"/>
        <v>33</v>
      </c>
      <c r="AO40" s="366">
        <f t="shared" si="18"/>
        <v>0</v>
      </c>
      <c r="AP40" s="368">
        <f t="shared" si="18"/>
        <v>41</v>
      </c>
      <c r="AQ40" s="368">
        <f t="shared" si="18"/>
        <v>9</v>
      </c>
      <c r="AR40" s="368">
        <f t="shared" si="18"/>
        <v>18</v>
      </c>
      <c r="AS40" s="368">
        <f t="shared" si="18"/>
        <v>0</v>
      </c>
      <c r="AT40" s="366">
        <f t="shared" ref="AT40:BA40" si="19">SUM(AT22:AT37)</f>
        <v>48</v>
      </c>
      <c r="AU40" s="366">
        <f t="shared" si="19"/>
        <v>15</v>
      </c>
      <c r="AV40" s="366">
        <f t="shared" si="19"/>
        <v>25</v>
      </c>
      <c r="AW40" s="366">
        <f t="shared" si="19"/>
        <v>1</v>
      </c>
      <c r="AX40" s="368">
        <f t="shared" si="19"/>
        <v>55</v>
      </c>
      <c r="AY40" s="368">
        <f t="shared" si="19"/>
        <v>15</v>
      </c>
      <c r="AZ40" s="368">
        <f t="shared" si="19"/>
        <v>29</v>
      </c>
      <c r="BA40" s="368">
        <f t="shared" si="19"/>
        <v>5</v>
      </c>
      <c r="BB40" s="421"/>
      <c r="BC40" s="366">
        <f t="shared" ref="BC40:BJ40" si="20">SUM(BC22:BC37)</f>
        <v>52</v>
      </c>
      <c r="BD40" s="366">
        <f t="shared" si="20"/>
        <v>22</v>
      </c>
      <c r="BE40" s="366">
        <f t="shared" si="20"/>
        <v>30</v>
      </c>
      <c r="BF40" s="366">
        <f t="shared" si="20"/>
        <v>4</v>
      </c>
      <c r="BG40" s="368">
        <f t="shared" si="20"/>
        <v>61</v>
      </c>
      <c r="BH40" s="368">
        <f t="shared" si="20"/>
        <v>23</v>
      </c>
      <c r="BI40" s="368">
        <f t="shared" si="20"/>
        <v>36</v>
      </c>
      <c r="BJ40" s="448">
        <f t="shared" si="20"/>
        <v>1</v>
      </c>
      <c r="BK40" s="422">
        <f t="shared" ref="BK40:BR40" si="21">SUM(BK22:BK33,BK35:BK38)</f>
        <v>50</v>
      </c>
      <c r="BL40" s="366">
        <f t="shared" si="21"/>
        <v>14</v>
      </c>
      <c r="BM40" s="366">
        <f t="shared" si="21"/>
        <v>26</v>
      </c>
      <c r="BN40" s="365">
        <f t="shared" si="21"/>
        <v>1</v>
      </c>
      <c r="BO40" s="368">
        <f t="shared" si="21"/>
        <v>56</v>
      </c>
      <c r="BP40" s="368">
        <f t="shared" si="21"/>
        <v>23</v>
      </c>
      <c r="BQ40" s="368">
        <f t="shared" si="21"/>
        <v>30</v>
      </c>
      <c r="BR40" s="448">
        <f t="shared" si="21"/>
        <v>0</v>
      </c>
      <c r="BS40" s="422">
        <f>SUM(BS22:BS33,BS35:BS39)</f>
        <v>56</v>
      </c>
      <c r="BT40" s="366">
        <f>SUM(BT22:BT33,BT35:BT39)</f>
        <v>24</v>
      </c>
      <c r="BU40" s="366">
        <f>SUM(BU22:BU33,BU35:BU39)</f>
        <v>33</v>
      </c>
      <c r="BV40" s="365">
        <f>SUM(BV22:BV33,BV35:BV39)</f>
        <v>5</v>
      </c>
    </row>
    <row r="41" spans="1:74" ht="16.2" thickBot="1">
      <c r="A41" s="376"/>
      <c r="B41" s="376"/>
      <c r="C41" s="376"/>
      <c r="D41" s="2003" t="s">
        <v>1296</v>
      </c>
      <c r="E41" s="2004"/>
      <c r="F41" s="2004"/>
      <c r="G41" s="2004"/>
      <c r="H41" s="2005"/>
      <c r="I41" s="1999">
        <v>14</v>
      </c>
      <c r="J41" s="2000"/>
      <c r="K41" s="2000"/>
      <c r="L41" s="2001"/>
      <c r="M41" s="1999">
        <v>12.5</v>
      </c>
      <c r="N41" s="2000"/>
      <c r="O41" s="2000"/>
      <c r="P41" s="2001"/>
      <c r="Q41" s="1999">
        <v>12</v>
      </c>
      <c r="R41" s="2000"/>
      <c r="S41" s="2000"/>
      <c r="T41" s="2001"/>
      <c r="U41" s="1999">
        <v>12.3</v>
      </c>
      <c r="V41" s="2000"/>
      <c r="W41" s="2000"/>
      <c r="X41" s="2001"/>
      <c r="Y41" s="1999">
        <v>12.5</v>
      </c>
      <c r="Z41" s="2000"/>
      <c r="AA41" s="2000"/>
      <c r="AB41" s="2001"/>
      <c r="AC41" s="510"/>
      <c r="AD41" s="2002">
        <v>12.4</v>
      </c>
      <c r="AE41" s="2000"/>
      <c r="AF41" s="2000"/>
      <c r="AG41" s="2001"/>
      <c r="AH41" s="1999">
        <v>12.3</v>
      </c>
      <c r="AI41" s="2000"/>
      <c r="AJ41" s="2000"/>
      <c r="AK41" s="2001"/>
      <c r="AL41" s="1999">
        <v>12.1</v>
      </c>
      <c r="AM41" s="2000"/>
      <c r="AN41" s="2000"/>
      <c r="AO41" s="2001"/>
      <c r="AP41" s="2017">
        <v>11.9</v>
      </c>
      <c r="AQ41" s="2018"/>
      <c r="AR41" s="2018"/>
      <c r="AS41" s="2019"/>
      <c r="AT41" s="1999">
        <v>13</v>
      </c>
      <c r="AU41" s="2000"/>
      <c r="AV41" s="2000"/>
      <c r="AW41" s="2001"/>
      <c r="AX41" s="1999">
        <v>12</v>
      </c>
      <c r="AY41" s="2000"/>
      <c r="AZ41" s="2000"/>
      <c r="BA41" s="2001"/>
      <c r="BB41" s="510"/>
      <c r="BC41" s="2020">
        <v>11.7</v>
      </c>
      <c r="BD41" s="2018"/>
      <c r="BE41" s="2018"/>
      <c r="BF41" s="2019"/>
      <c r="BG41" s="1999">
        <v>12.3</v>
      </c>
      <c r="BH41" s="2000"/>
      <c r="BI41" s="2000"/>
      <c r="BJ41" s="2001"/>
      <c r="BK41" s="1999">
        <v>13</v>
      </c>
      <c r="BL41" s="2000"/>
      <c r="BM41" s="2000"/>
      <c r="BN41" s="2001"/>
      <c r="BO41" s="2017">
        <v>11.5</v>
      </c>
      <c r="BP41" s="2018"/>
      <c r="BQ41" s="2018"/>
      <c r="BR41" s="2019"/>
      <c r="BS41" s="1999"/>
      <c r="BT41" s="2000"/>
      <c r="BU41" s="2000"/>
      <c r="BV41" s="2001"/>
    </row>
    <row r="42" spans="1:74" ht="13.8" thickBot="1">
      <c r="A42" s="376"/>
      <c r="B42" s="376"/>
      <c r="C42" s="376"/>
      <c r="D42" s="376"/>
      <c r="E42" s="376"/>
      <c r="F42" s="376"/>
      <c r="G42" s="376"/>
      <c r="H42" s="376"/>
      <c r="I42" s="376"/>
      <c r="J42" s="376"/>
      <c r="K42" s="376"/>
      <c r="L42" s="376"/>
      <c r="M42" s="376"/>
      <c r="N42" s="376"/>
      <c r="O42" s="376"/>
      <c r="P42" s="376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</row>
    <row r="43" spans="1:74">
      <c r="A43" s="1985">
        <v>3</v>
      </c>
      <c r="B43" s="1987" t="s">
        <v>48</v>
      </c>
      <c r="C43" s="1528"/>
      <c r="D43" s="2013">
        <v>2009</v>
      </c>
      <c r="E43" s="2014"/>
      <c r="F43" s="2014"/>
      <c r="G43" s="2014"/>
      <c r="H43" s="2015"/>
      <c r="I43" s="1992" t="s">
        <v>1109</v>
      </c>
      <c r="J43" s="1993"/>
      <c r="K43" s="1993"/>
      <c r="L43" s="1994"/>
      <c r="M43" s="1995" t="s">
        <v>1108</v>
      </c>
      <c r="N43" s="1996"/>
      <c r="O43" s="1996"/>
      <c r="P43" s="1997"/>
      <c r="Q43" s="1992" t="s">
        <v>1107</v>
      </c>
      <c r="R43" s="1993"/>
      <c r="S43" s="1993"/>
      <c r="T43" s="1994"/>
      <c r="U43" s="1995" t="s">
        <v>1106</v>
      </c>
      <c r="V43" s="1996"/>
      <c r="W43" s="1996"/>
      <c r="X43" s="1997"/>
      <c r="Y43" s="1992" t="s">
        <v>1105</v>
      </c>
      <c r="Z43" s="1993"/>
      <c r="AA43" s="1993"/>
      <c r="AB43" s="1994"/>
      <c r="AC43" s="446"/>
      <c r="AD43" s="1998" t="s">
        <v>1104</v>
      </c>
      <c r="AE43" s="1996"/>
      <c r="AF43" s="1996"/>
      <c r="AG43" s="1997"/>
      <c r="AH43" s="1992" t="s">
        <v>1103</v>
      </c>
      <c r="AI43" s="1993"/>
      <c r="AJ43" s="1993"/>
      <c r="AK43" s="1994"/>
      <c r="AL43" s="1995" t="s">
        <v>1102</v>
      </c>
      <c r="AM43" s="1996"/>
      <c r="AN43" s="1996"/>
      <c r="AO43" s="1997"/>
      <c r="AP43" s="1992" t="s">
        <v>1101</v>
      </c>
      <c r="AQ43" s="1993"/>
      <c r="AR43" s="1993"/>
      <c r="AS43" s="1994"/>
      <c r="AT43" s="1995" t="s">
        <v>1100</v>
      </c>
      <c r="AU43" s="1996"/>
      <c r="AV43" s="1996"/>
      <c r="AW43" s="1997"/>
      <c r="AX43" s="1992" t="s">
        <v>1099</v>
      </c>
      <c r="AY43" s="1993"/>
      <c r="AZ43" s="1993"/>
      <c r="BA43" s="1994"/>
      <c r="BB43" s="446"/>
      <c r="BC43" s="1998" t="s">
        <v>1098</v>
      </c>
      <c r="BD43" s="1996"/>
      <c r="BE43" s="1996"/>
      <c r="BF43" s="1997"/>
      <c r="BG43" s="1992" t="s">
        <v>1097</v>
      </c>
      <c r="BH43" s="1993"/>
      <c r="BI43" s="1993"/>
      <c r="BJ43" s="1994"/>
      <c r="BK43" s="1995" t="s">
        <v>1096</v>
      </c>
      <c r="BL43" s="1996"/>
      <c r="BM43" s="1996"/>
      <c r="BN43" s="1997"/>
      <c r="BO43" s="1992" t="s">
        <v>1095</v>
      </c>
      <c r="BP43" s="1993"/>
      <c r="BQ43" s="1993"/>
      <c r="BR43" s="1994"/>
      <c r="BS43" s="1995" t="s">
        <v>1094</v>
      </c>
      <c r="BT43" s="1996"/>
      <c r="BU43" s="1996"/>
      <c r="BV43" s="1997"/>
    </row>
    <row r="44" spans="1:74">
      <c r="A44" s="1986"/>
      <c r="B44" s="1988"/>
      <c r="C44" s="1528"/>
      <c r="D44" s="413" t="s">
        <v>268</v>
      </c>
      <c r="E44" s="413" t="s">
        <v>1092</v>
      </c>
      <c r="F44" s="413" t="s">
        <v>267</v>
      </c>
      <c r="G44" s="413" t="s">
        <v>266</v>
      </c>
      <c r="H44" s="412" t="s">
        <v>265</v>
      </c>
      <c r="I44" s="413" t="s">
        <v>268</v>
      </c>
      <c r="J44" s="413" t="s">
        <v>1092</v>
      </c>
      <c r="K44" s="413" t="s">
        <v>267</v>
      </c>
      <c r="L44" s="415" t="s">
        <v>266</v>
      </c>
      <c r="M44" s="414" t="s">
        <v>268</v>
      </c>
      <c r="N44" s="413" t="s">
        <v>1092</v>
      </c>
      <c r="O44" s="413" t="s">
        <v>267</v>
      </c>
      <c r="P44" s="412" t="s">
        <v>266</v>
      </c>
      <c r="Q44" s="413" t="s">
        <v>268</v>
      </c>
      <c r="R44" s="413" t="s">
        <v>1092</v>
      </c>
      <c r="S44" s="413" t="s">
        <v>267</v>
      </c>
      <c r="T44" s="412" t="s">
        <v>266</v>
      </c>
      <c r="U44" s="413" t="s">
        <v>268</v>
      </c>
      <c r="V44" s="413" t="s">
        <v>1092</v>
      </c>
      <c r="W44" s="413" t="s">
        <v>267</v>
      </c>
      <c r="X44" s="412" t="s">
        <v>266</v>
      </c>
      <c r="Y44" s="413" t="s">
        <v>268</v>
      </c>
      <c r="Z44" s="413" t="s">
        <v>1092</v>
      </c>
      <c r="AA44" s="413" t="s">
        <v>267</v>
      </c>
      <c r="AB44" s="415" t="s">
        <v>266</v>
      </c>
      <c r="AC44" s="451"/>
      <c r="AD44" s="413" t="s">
        <v>268</v>
      </c>
      <c r="AE44" s="413" t="s">
        <v>1092</v>
      </c>
      <c r="AF44" s="413" t="s">
        <v>267</v>
      </c>
      <c r="AG44" s="412" t="s">
        <v>266</v>
      </c>
      <c r="AH44" s="413" t="s">
        <v>268</v>
      </c>
      <c r="AI44" s="413" t="s">
        <v>1092</v>
      </c>
      <c r="AJ44" s="413" t="s">
        <v>267</v>
      </c>
      <c r="AK44" s="412" t="s">
        <v>266</v>
      </c>
      <c r="AL44" s="413" t="s">
        <v>268</v>
      </c>
      <c r="AM44" s="413" t="s">
        <v>1092</v>
      </c>
      <c r="AN44" s="413" t="s">
        <v>267</v>
      </c>
      <c r="AO44" s="412" t="s">
        <v>266</v>
      </c>
      <c r="AP44" s="413" t="s">
        <v>268</v>
      </c>
      <c r="AQ44" s="413" t="s">
        <v>1092</v>
      </c>
      <c r="AR44" s="413" t="s">
        <v>267</v>
      </c>
      <c r="AS44" s="412" t="s">
        <v>266</v>
      </c>
      <c r="AT44" s="413" t="s">
        <v>268</v>
      </c>
      <c r="AU44" s="413" t="s">
        <v>1092</v>
      </c>
      <c r="AV44" s="413" t="s">
        <v>267</v>
      </c>
      <c r="AW44" s="412" t="s">
        <v>266</v>
      </c>
      <c r="AX44" s="413" t="s">
        <v>268</v>
      </c>
      <c r="AY44" s="413" t="s">
        <v>1092</v>
      </c>
      <c r="AZ44" s="413" t="s">
        <v>267</v>
      </c>
      <c r="BA44" s="415" t="s">
        <v>266</v>
      </c>
      <c r="BB44" s="451"/>
      <c r="BC44" s="413" t="s">
        <v>268</v>
      </c>
      <c r="BD44" s="413" t="s">
        <v>1092</v>
      </c>
      <c r="BE44" s="413" t="s">
        <v>267</v>
      </c>
      <c r="BF44" s="415" t="s">
        <v>266</v>
      </c>
      <c r="BG44" s="414" t="s">
        <v>268</v>
      </c>
      <c r="BH44" s="413" t="s">
        <v>1092</v>
      </c>
      <c r="BI44" s="413" t="s">
        <v>267</v>
      </c>
      <c r="BJ44" s="415" t="s">
        <v>266</v>
      </c>
      <c r="BK44" s="414" t="s">
        <v>268</v>
      </c>
      <c r="BL44" s="413" t="s">
        <v>1092</v>
      </c>
      <c r="BM44" s="413" t="s">
        <v>267</v>
      </c>
      <c r="BN44" s="415" t="s">
        <v>266</v>
      </c>
      <c r="BO44" s="414" t="s">
        <v>268</v>
      </c>
      <c r="BP44" s="413" t="s">
        <v>1092</v>
      </c>
      <c r="BQ44" s="413" t="s">
        <v>267</v>
      </c>
      <c r="BR44" s="415" t="s">
        <v>266</v>
      </c>
      <c r="BS44" s="414" t="s">
        <v>268</v>
      </c>
      <c r="BT44" s="413" t="s">
        <v>1092</v>
      </c>
      <c r="BU44" s="413" t="s">
        <v>267</v>
      </c>
      <c r="BV44" s="412" t="s">
        <v>266</v>
      </c>
    </row>
    <row r="45" spans="1:74">
      <c r="A45" s="392">
        <v>1</v>
      </c>
      <c r="B45" s="500" t="s">
        <v>1289</v>
      </c>
      <c r="C45" s="500" t="str">
        <f t="shared" ref="C45:C58" si="22">TRIM(B45)</f>
        <v>Bill Acton</v>
      </c>
      <c r="D45" s="390">
        <f t="shared" ref="D45:D58" si="23">SUM(I45,M45,Q45,U45,Y45,AD45,AH45,AL45,AP45,AT45,AX45,BC45,BG45,BK45,BO45,BS45)</f>
        <v>70</v>
      </c>
      <c r="E45" s="389">
        <f t="shared" ref="E45:E58" si="24">SUM(J45,N45,R45,V45,Z45,AE45,AI45,AM45,AQ45,AU45,AY45,BD45,BH45,BL45,BT45,BP45)</f>
        <v>33</v>
      </c>
      <c r="F45" s="389">
        <f t="shared" ref="F45:F58" si="25">SUM(K45,O45,S45,W45,AA45,AF45,AJ45,AN45,AR45,AV45,AZ45,BE45,BI45,BM45,BU45,BQ45)</f>
        <v>48</v>
      </c>
      <c r="G45" s="389">
        <f t="shared" ref="G45:G58" si="26">SUM(L45,P45,T45,X45,AB45,AG45,AK45,AO45,AS45,AW45,BA45,BF45,BJ45,BN45,BV45,BR45)</f>
        <v>14</v>
      </c>
      <c r="H45" s="388">
        <f t="shared" ref="H45:H59" si="27">(F45/D45)</f>
        <v>0.68571428571428572</v>
      </c>
      <c r="I45" s="272">
        <v>5</v>
      </c>
      <c r="J45" s="240">
        <v>1</v>
      </c>
      <c r="K45" s="240">
        <v>4</v>
      </c>
      <c r="L45" s="270">
        <v>0</v>
      </c>
      <c r="M45" s="239">
        <v>5</v>
      </c>
      <c r="N45" s="239">
        <v>4</v>
      </c>
      <c r="O45" s="239">
        <v>4</v>
      </c>
      <c r="P45" s="269">
        <v>1</v>
      </c>
      <c r="Q45" s="240">
        <v>4</v>
      </c>
      <c r="R45" s="240">
        <v>3</v>
      </c>
      <c r="S45" s="240">
        <v>3</v>
      </c>
      <c r="T45" s="270">
        <v>0</v>
      </c>
      <c r="U45" s="239">
        <v>5</v>
      </c>
      <c r="V45" s="239">
        <v>2</v>
      </c>
      <c r="W45" s="239">
        <v>2</v>
      </c>
      <c r="X45" s="269">
        <v>1</v>
      </c>
      <c r="Y45" s="240">
        <v>4</v>
      </c>
      <c r="Z45" s="240">
        <v>1</v>
      </c>
      <c r="AA45" s="240">
        <v>0</v>
      </c>
      <c r="AB45" s="270">
        <v>0</v>
      </c>
      <c r="AC45" s="369"/>
      <c r="AD45" s="274">
        <v>4</v>
      </c>
      <c r="AE45" s="239">
        <v>4</v>
      </c>
      <c r="AF45" s="239">
        <v>3</v>
      </c>
      <c r="AG45" s="269">
        <v>2</v>
      </c>
      <c r="AH45" s="240">
        <v>4</v>
      </c>
      <c r="AI45" s="240">
        <v>2</v>
      </c>
      <c r="AJ45" s="240">
        <v>3</v>
      </c>
      <c r="AK45" s="270">
        <v>2</v>
      </c>
      <c r="AL45" s="239">
        <v>4</v>
      </c>
      <c r="AM45" s="239">
        <v>2</v>
      </c>
      <c r="AN45" s="239">
        <v>2</v>
      </c>
      <c r="AO45" s="269">
        <v>2</v>
      </c>
      <c r="AP45" s="240">
        <v>5</v>
      </c>
      <c r="AQ45" s="240">
        <v>4</v>
      </c>
      <c r="AR45" s="240">
        <v>4</v>
      </c>
      <c r="AS45" s="270">
        <v>2</v>
      </c>
      <c r="AT45" s="239">
        <v>3</v>
      </c>
      <c r="AU45" s="239">
        <v>0</v>
      </c>
      <c r="AV45" s="239">
        <v>1</v>
      </c>
      <c r="AW45" s="269">
        <v>0</v>
      </c>
      <c r="AX45" s="240">
        <v>5</v>
      </c>
      <c r="AY45" s="240">
        <v>2</v>
      </c>
      <c r="AZ45" s="240">
        <v>4</v>
      </c>
      <c r="BA45" s="270">
        <v>1</v>
      </c>
      <c r="BB45" s="369"/>
      <c r="BC45" s="274">
        <v>3</v>
      </c>
      <c r="BD45" s="239">
        <v>1</v>
      </c>
      <c r="BE45" s="239">
        <v>3</v>
      </c>
      <c r="BF45" s="269">
        <v>0</v>
      </c>
      <c r="BG45" s="240">
        <v>6</v>
      </c>
      <c r="BH45" s="240">
        <v>2</v>
      </c>
      <c r="BI45" s="240">
        <v>6</v>
      </c>
      <c r="BJ45" s="270">
        <v>0</v>
      </c>
      <c r="BK45" s="239">
        <v>5</v>
      </c>
      <c r="BL45" s="239">
        <v>4</v>
      </c>
      <c r="BM45" s="239">
        <v>5</v>
      </c>
      <c r="BN45" s="269">
        <v>3</v>
      </c>
      <c r="BO45" s="240">
        <v>4</v>
      </c>
      <c r="BP45" s="240">
        <v>1</v>
      </c>
      <c r="BQ45" s="240">
        <v>2</v>
      </c>
      <c r="BR45" s="270">
        <v>0</v>
      </c>
      <c r="BS45" s="239">
        <v>4</v>
      </c>
      <c r="BT45" s="239">
        <v>0</v>
      </c>
      <c r="BU45" s="239">
        <v>2</v>
      </c>
      <c r="BV45" s="269">
        <v>0</v>
      </c>
    </row>
    <row r="46" spans="1:74">
      <c r="A46" s="405">
        <v>2</v>
      </c>
      <c r="B46" s="503" t="s">
        <v>47</v>
      </c>
      <c r="C46" s="503" t="str">
        <f t="shared" si="22"/>
        <v>Ron Brunson</v>
      </c>
      <c r="D46" s="517">
        <f t="shared" si="23"/>
        <v>75</v>
      </c>
      <c r="E46" s="516">
        <f t="shared" si="24"/>
        <v>35</v>
      </c>
      <c r="F46" s="516">
        <f t="shared" si="25"/>
        <v>48</v>
      </c>
      <c r="G46" s="516">
        <f t="shared" si="26"/>
        <v>2</v>
      </c>
      <c r="H46" s="534">
        <f t="shared" si="27"/>
        <v>0.64</v>
      </c>
      <c r="I46" s="402">
        <v>4</v>
      </c>
      <c r="J46" s="398">
        <v>2</v>
      </c>
      <c r="K46" s="398">
        <v>3</v>
      </c>
      <c r="L46" s="397">
        <v>0</v>
      </c>
      <c r="M46" s="400">
        <v>6</v>
      </c>
      <c r="N46" s="400">
        <v>4</v>
      </c>
      <c r="O46" s="400">
        <v>5</v>
      </c>
      <c r="P46" s="399">
        <v>1</v>
      </c>
      <c r="Q46" s="398">
        <v>4</v>
      </c>
      <c r="R46" s="398">
        <v>3</v>
      </c>
      <c r="S46" s="398">
        <v>2</v>
      </c>
      <c r="T46" s="397">
        <v>0</v>
      </c>
      <c r="U46" s="400">
        <v>5</v>
      </c>
      <c r="V46" s="400">
        <v>2</v>
      </c>
      <c r="W46" s="400">
        <v>5</v>
      </c>
      <c r="X46" s="399">
        <v>0</v>
      </c>
      <c r="Y46" s="398">
        <v>5</v>
      </c>
      <c r="Z46" s="398">
        <v>1</v>
      </c>
      <c r="AA46" s="398">
        <v>3</v>
      </c>
      <c r="AB46" s="397">
        <v>0</v>
      </c>
      <c r="AC46" s="369"/>
      <c r="AD46" s="401">
        <v>5</v>
      </c>
      <c r="AE46" s="400">
        <v>3</v>
      </c>
      <c r="AF46" s="400">
        <v>3</v>
      </c>
      <c r="AG46" s="399">
        <v>0</v>
      </c>
      <c r="AH46" s="398">
        <v>5</v>
      </c>
      <c r="AI46" s="398">
        <v>3</v>
      </c>
      <c r="AJ46" s="398">
        <v>4</v>
      </c>
      <c r="AK46" s="397">
        <v>0</v>
      </c>
      <c r="AL46" s="400">
        <v>4</v>
      </c>
      <c r="AM46" s="400">
        <v>2</v>
      </c>
      <c r="AN46" s="400">
        <v>2</v>
      </c>
      <c r="AO46" s="399">
        <v>1</v>
      </c>
      <c r="AP46" s="398">
        <v>6</v>
      </c>
      <c r="AQ46" s="398">
        <v>4</v>
      </c>
      <c r="AR46" s="398">
        <v>4</v>
      </c>
      <c r="AS46" s="397">
        <v>0</v>
      </c>
      <c r="AT46" s="400">
        <v>3</v>
      </c>
      <c r="AU46" s="400">
        <v>0</v>
      </c>
      <c r="AV46" s="400">
        <v>2</v>
      </c>
      <c r="AW46" s="399">
        <v>0</v>
      </c>
      <c r="AX46" s="398">
        <v>6</v>
      </c>
      <c r="AY46" s="398">
        <v>1</v>
      </c>
      <c r="AZ46" s="398">
        <v>1</v>
      </c>
      <c r="BA46" s="397">
        <v>0</v>
      </c>
      <c r="BB46" s="369"/>
      <c r="BC46" s="407"/>
      <c r="BD46" s="394"/>
      <c r="BE46" s="394"/>
      <c r="BF46" s="393"/>
      <c r="BG46" s="398">
        <v>6</v>
      </c>
      <c r="BH46" s="398">
        <v>2</v>
      </c>
      <c r="BI46" s="398">
        <v>5</v>
      </c>
      <c r="BJ46" s="397">
        <v>0</v>
      </c>
      <c r="BK46" s="400">
        <v>5</v>
      </c>
      <c r="BL46" s="400">
        <v>5</v>
      </c>
      <c r="BM46" s="400">
        <v>5</v>
      </c>
      <c r="BN46" s="399">
        <v>0</v>
      </c>
      <c r="BO46" s="398">
        <v>4</v>
      </c>
      <c r="BP46" s="398">
        <v>1</v>
      </c>
      <c r="BQ46" s="398">
        <v>0</v>
      </c>
      <c r="BR46" s="397">
        <v>0</v>
      </c>
      <c r="BS46" s="400">
        <v>7</v>
      </c>
      <c r="BT46" s="400">
        <v>2</v>
      </c>
      <c r="BU46" s="400">
        <v>4</v>
      </c>
      <c r="BV46" s="399">
        <v>0</v>
      </c>
    </row>
    <row r="47" spans="1:74">
      <c r="A47" s="392">
        <v>3</v>
      </c>
      <c r="B47" s="500" t="s">
        <v>257</v>
      </c>
      <c r="C47" s="500" t="str">
        <f t="shared" si="22"/>
        <v>Donnie Barnes</v>
      </c>
      <c r="D47" s="390">
        <f t="shared" si="23"/>
        <v>58</v>
      </c>
      <c r="E47" s="389">
        <f t="shared" si="24"/>
        <v>19</v>
      </c>
      <c r="F47" s="389">
        <f t="shared" si="25"/>
        <v>31</v>
      </c>
      <c r="G47" s="389">
        <f t="shared" si="26"/>
        <v>1</v>
      </c>
      <c r="H47" s="388">
        <f t="shared" si="27"/>
        <v>0.53448275862068961</v>
      </c>
      <c r="I47" s="272">
        <v>4</v>
      </c>
      <c r="J47" s="240">
        <v>2</v>
      </c>
      <c r="K47" s="240">
        <v>2</v>
      </c>
      <c r="L47" s="270">
        <v>0</v>
      </c>
      <c r="M47" s="239">
        <v>4</v>
      </c>
      <c r="N47" s="239">
        <v>0</v>
      </c>
      <c r="O47" s="239">
        <v>1</v>
      </c>
      <c r="P47" s="269">
        <v>0</v>
      </c>
      <c r="Q47" s="240">
        <v>4</v>
      </c>
      <c r="R47" s="240">
        <v>0</v>
      </c>
      <c r="S47" s="240">
        <v>1</v>
      </c>
      <c r="T47" s="270">
        <v>0</v>
      </c>
      <c r="U47" s="239">
        <v>5</v>
      </c>
      <c r="V47" s="239">
        <v>1</v>
      </c>
      <c r="W47" s="239">
        <v>2</v>
      </c>
      <c r="X47" s="269">
        <v>0</v>
      </c>
      <c r="Y47" s="240">
        <v>4</v>
      </c>
      <c r="Z47" s="240">
        <v>1</v>
      </c>
      <c r="AA47" s="240">
        <v>1</v>
      </c>
      <c r="AB47" s="270">
        <v>0</v>
      </c>
      <c r="AC47" s="369"/>
      <c r="AD47" s="274">
        <v>5</v>
      </c>
      <c r="AE47" s="239">
        <v>2</v>
      </c>
      <c r="AF47" s="239">
        <v>2</v>
      </c>
      <c r="AG47" s="269">
        <v>0</v>
      </c>
      <c r="AH47" s="240">
        <v>5</v>
      </c>
      <c r="AI47" s="240">
        <v>3</v>
      </c>
      <c r="AJ47" s="240">
        <v>4</v>
      </c>
      <c r="AK47" s="270">
        <v>1</v>
      </c>
      <c r="AL47" s="239">
        <v>4</v>
      </c>
      <c r="AM47" s="239">
        <v>2</v>
      </c>
      <c r="AN47" s="239">
        <v>3</v>
      </c>
      <c r="AO47" s="269">
        <v>0</v>
      </c>
      <c r="AP47" s="240">
        <v>6</v>
      </c>
      <c r="AQ47" s="240">
        <v>4</v>
      </c>
      <c r="AR47" s="240">
        <v>5</v>
      </c>
      <c r="AS47" s="270">
        <v>0</v>
      </c>
      <c r="AT47" s="239">
        <v>4</v>
      </c>
      <c r="AU47" s="239">
        <v>1</v>
      </c>
      <c r="AV47" s="239">
        <v>2</v>
      </c>
      <c r="AW47" s="269">
        <v>0</v>
      </c>
      <c r="AX47" s="379"/>
      <c r="AY47" s="379"/>
      <c r="AZ47" s="379"/>
      <c r="BA47" s="378"/>
      <c r="BB47" s="369"/>
      <c r="BC47" s="274">
        <v>4</v>
      </c>
      <c r="BD47" s="239">
        <v>0</v>
      </c>
      <c r="BE47" s="239">
        <v>2</v>
      </c>
      <c r="BF47" s="269">
        <v>0</v>
      </c>
      <c r="BG47" s="379"/>
      <c r="BH47" s="379"/>
      <c r="BI47" s="379"/>
      <c r="BJ47" s="378"/>
      <c r="BK47" s="239">
        <v>5</v>
      </c>
      <c r="BL47" s="239">
        <v>3</v>
      </c>
      <c r="BM47" s="239">
        <v>4</v>
      </c>
      <c r="BN47" s="269">
        <v>0</v>
      </c>
      <c r="BO47" s="240">
        <v>4</v>
      </c>
      <c r="BP47" s="240">
        <v>0</v>
      </c>
      <c r="BQ47" s="240">
        <v>2</v>
      </c>
      <c r="BR47" s="270">
        <v>0</v>
      </c>
      <c r="BS47" s="244"/>
      <c r="BT47" s="244"/>
      <c r="BU47" s="244"/>
      <c r="BV47" s="377"/>
    </row>
    <row r="48" spans="1:74">
      <c r="A48" s="405">
        <v>4</v>
      </c>
      <c r="B48" s="503" t="s">
        <v>69</v>
      </c>
      <c r="C48" s="503" t="str">
        <f t="shared" si="22"/>
        <v>Kyle Fritz</v>
      </c>
      <c r="D48" s="517">
        <f t="shared" si="23"/>
        <v>67</v>
      </c>
      <c r="E48" s="516">
        <f t="shared" si="24"/>
        <v>21</v>
      </c>
      <c r="F48" s="516">
        <f t="shared" si="25"/>
        <v>40</v>
      </c>
      <c r="G48" s="516">
        <f t="shared" si="26"/>
        <v>0</v>
      </c>
      <c r="H48" s="534">
        <f t="shared" si="27"/>
        <v>0.59701492537313428</v>
      </c>
      <c r="I48" s="402">
        <v>3</v>
      </c>
      <c r="J48" s="398">
        <v>2</v>
      </c>
      <c r="K48" s="398">
        <v>3</v>
      </c>
      <c r="L48" s="397">
        <v>0</v>
      </c>
      <c r="M48" s="400">
        <v>6</v>
      </c>
      <c r="N48" s="400">
        <v>1</v>
      </c>
      <c r="O48" s="400">
        <v>5</v>
      </c>
      <c r="P48" s="399">
        <v>0</v>
      </c>
      <c r="Q48" s="398">
        <v>3</v>
      </c>
      <c r="R48" s="398">
        <v>0</v>
      </c>
      <c r="S48" s="398">
        <v>2</v>
      </c>
      <c r="T48" s="397">
        <v>0</v>
      </c>
      <c r="U48" s="400">
        <v>5</v>
      </c>
      <c r="V48" s="400">
        <v>2</v>
      </c>
      <c r="W48" s="400">
        <v>3</v>
      </c>
      <c r="X48" s="399">
        <v>0</v>
      </c>
      <c r="Y48" s="398">
        <v>5</v>
      </c>
      <c r="Z48" s="398">
        <v>2</v>
      </c>
      <c r="AA48" s="398">
        <v>2</v>
      </c>
      <c r="AB48" s="397">
        <v>0</v>
      </c>
      <c r="AC48" s="369"/>
      <c r="AD48" s="401">
        <v>5</v>
      </c>
      <c r="AE48" s="400">
        <v>2</v>
      </c>
      <c r="AF48" s="400">
        <v>3</v>
      </c>
      <c r="AG48" s="399">
        <v>0</v>
      </c>
      <c r="AH48" s="398">
        <v>5</v>
      </c>
      <c r="AI48" s="398">
        <v>2</v>
      </c>
      <c r="AJ48" s="398">
        <v>3</v>
      </c>
      <c r="AK48" s="397">
        <v>0</v>
      </c>
      <c r="AL48" s="400">
        <v>3</v>
      </c>
      <c r="AM48" s="400">
        <v>2</v>
      </c>
      <c r="AN48" s="400">
        <v>2</v>
      </c>
      <c r="AO48" s="399">
        <v>0</v>
      </c>
      <c r="AP48" s="398">
        <v>6</v>
      </c>
      <c r="AQ48" s="398">
        <v>3</v>
      </c>
      <c r="AR48" s="398">
        <v>2</v>
      </c>
      <c r="AS48" s="397">
        <v>0</v>
      </c>
      <c r="AT48" s="400">
        <v>4</v>
      </c>
      <c r="AU48" s="400">
        <v>0</v>
      </c>
      <c r="AV48" s="400">
        <v>2</v>
      </c>
      <c r="AW48" s="399">
        <v>0</v>
      </c>
      <c r="AX48" s="396"/>
      <c r="AY48" s="396"/>
      <c r="AZ48" s="396"/>
      <c r="BA48" s="395"/>
      <c r="BB48" s="369"/>
      <c r="BC48" s="401">
        <v>4</v>
      </c>
      <c r="BD48" s="400">
        <v>1</v>
      </c>
      <c r="BE48" s="400">
        <v>2</v>
      </c>
      <c r="BF48" s="399">
        <v>0</v>
      </c>
      <c r="BG48" s="398">
        <v>6</v>
      </c>
      <c r="BH48" s="398">
        <v>1</v>
      </c>
      <c r="BI48" s="398">
        <v>4</v>
      </c>
      <c r="BJ48" s="397">
        <v>0</v>
      </c>
      <c r="BK48" s="400">
        <v>4</v>
      </c>
      <c r="BL48" s="400">
        <v>2</v>
      </c>
      <c r="BM48" s="400">
        <v>3</v>
      </c>
      <c r="BN48" s="399">
        <v>0</v>
      </c>
      <c r="BO48" s="398">
        <v>3</v>
      </c>
      <c r="BP48" s="398">
        <v>0</v>
      </c>
      <c r="BQ48" s="398">
        <v>1</v>
      </c>
      <c r="BR48" s="397">
        <v>0</v>
      </c>
      <c r="BS48" s="400">
        <v>5</v>
      </c>
      <c r="BT48" s="400">
        <v>1</v>
      </c>
      <c r="BU48" s="400">
        <v>3</v>
      </c>
      <c r="BV48" s="399">
        <v>0</v>
      </c>
    </row>
    <row r="49" spans="1:74">
      <c r="A49" s="392">
        <v>5</v>
      </c>
      <c r="B49" s="500" t="s">
        <v>114</v>
      </c>
      <c r="C49" s="500" t="str">
        <f t="shared" si="22"/>
        <v>Mike Lanfear</v>
      </c>
      <c r="D49" s="390">
        <f t="shared" si="23"/>
        <v>79</v>
      </c>
      <c r="E49" s="389">
        <f t="shared" si="24"/>
        <v>31</v>
      </c>
      <c r="F49" s="389">
        <f t="shared" si="25"/>
        <v>45</v>
      </c>
      <c r="G49" s="389">
        <f t="shared" si="26"/>
        <v>4</v>
      </c>
      <c r="H49" s="388">
        <f t="shared" si="27"/>
        <v>0.569620253164557</v>
      </c>
      <c r="I49" s="272">
        <v>5</v>
      </c>
      <c r="J49" s="240">
        <v>2</v>
      </c>
      <c r="K49" s="240">
        <v>2</v>
      </c>
      <c r="L49" s="270">
        <v>0</v>
      </c>
      <c r="M49" s="239">
        <v>6</v>
      </c>
      <c r="N49" s="239">
        <v>4</v>
      </c>
      <c r="O49" s="239">
        <v>5</v>
      </c>
      <c r="P49" s="269">
        <v>1</v>
      </c>
      <c r="Q49" s="240">
        <v>3</v>
      </c>
      <c r="R49" s="240">
        <v>1</v>
      </c>
      <c r="S49" s="240">
        <v>1</v>
      </c>
      <c r="T49" s="270">
        <v>0</v>
      </c>
      <c r="U49" s="239">
        <v>5</v>
      </c>
      <c r="V49" s="239">
        <v>1</v>
      </c>
      <c r="W49" s="239">
        <v>2</v>
      </c>
      <c r="X49" s="269">
        <v>0</v>
      </c>
      <c r="Y49" s="240">
        <v>3</v>
      </c>
      <c r="Z49" s="240">
        <v>0</v>
      </c>
      <c r="AA49" s="240">
        <v>1</v>
      </c>
      <c r="AB49" s="270">
        <v>0</v>
      </c>
      <c r="AC49" s="369"/>
      <c r="AD49" s="274">
        <v>5</v>
      </c>
      <c r="AE49" s="239">
        <v>1</v>
      </c>
      <c r="AF49" s="239">
        <v>2</v>
      </c>
      <c r="AG49" s="269">
        <v>0</v>
      </c>
      <c r="AH49" s="240">
        <v>5</v>
      </c>
      <c r="AI49" s="240">
        <v>3</v>
      </c>
      <c r="AJ49" s="240">
        <v>4</v>
      </c>
      <c r="AK49" s="270">
        <v>0</v>
      </c>
      <c r="AL49" s="239">
        <v>5</v>
      </c>
      <c r="AM49" s="239">
        <v>2</v>
      </c>
      <c r="AN49" s="239">
        <v>3</v>
      </c>
      <c r="AO49" s="269">
        <v>0</v>
      </c>
      <c r="AP49" s="240">
        <v>5</v>
      </c>
      <c r="AQ49" s="240">
        <v>3</v>
      </c>
      <c r="AR49" s="240">
        <v>3</v>
      </c>
      <c r="AS49" s="270">
        <v>1</v>
      </c>
      <c r="AT49" s="239">
        <v>3</v>
      </c>
      <c r="AU49" s="239">
        <v>3</v>
      </c>
      <c r="AV49" s="239">
        <v>3</v>
      </c>
      <c r="AW49" s="269">
        <v>0</v>
      </c>
      <c r="AX49" s="240">
        <v>6</v>
      </c>
      <c r="AY49" s="240">
        <v>1</v>
      </c>
      <c r="AZ49" s="240">
        <v>2</v>
      </c>
      <c r="BA49" s="270">
        <v>1</v>
      </c>
      <c r="BB49" s="369"/>
      <c r="BC49" s="274">
        <v>4</v>
      </c>
      <c r="BD49" s="239">
        <v>0</v>
      </c>
      <c r="BE49" s="239">
        <v>1</v>
      </c>
      <c r="BF49" s="269">
        <v>0</v>
      </c>
      <c r="BG49" s="240">
        <v>7</v>
      </c>
      <c r="BH49" s="240">
        <v>3</v>
      </c>
      <c r="BI49" s="240">
        <v>4</v>
      </c>
      <c r="BJ49" s="270">
        <v>1</v>
      </c>
      <c r="BK49" s="239">
        <v>6</v>
      </c>
      <c r="BL49" s="239">
        <v>3</v>
      </c>
      <c r="BM49" s="239">
        <v>3</v>
      </c>
      <c r="BN49" s="269">
        <v>0</v>
      </c>
      <c r="BO49" s="240">
        <v>4</v>
      </c>
      <c r="BP49" s="240">
        <v>0</v>
      </c>
      <c r="BQ49" s="240">
        <v>3</v>
      </c>
      <c r="BR49" s="270">
        <v>0</v>
      </c>
      <c r="BS49" s="239">
        <v>7</v>
      </c>
      <c r="BT49" s="239">
        <v>4</v>
      </c>
      <c r="BU49" s="239">
        <v>6</v>
      </c>
      <c r="BV49" s="269">
        <v>0</v>
      </c>
    </row>
    <row r="50" spans="1:74">
      <c r="A50" s="405">
        <v>6</v>
      </c>
      <c r="B50" s="503" t="s">
        <v>5</v>
      </c>
      <c r="C50" s="503" t="str">
        <f t="shared" si="22"/>
        <v>Keith Lester</v>
      </c>
      <c r="D50" s="517">
        <f t="shared" si="23"/>
        <v>65</v>
      </c>
      <c r="E50" s="516">
        <f t="shared" si="24"/>
        <v>21</v>
      </c>
      <c r="F50" s="516">
        <f t="shared" si="25"/>
        <v>34</v>
      </c>
      <c r="G50" s="516">
        <f t="shared" si="26"/>
        <v>0</v>
      </c>
      <c r="H50" s="534">
        <f t="shared" si="27"/>
        <v>0.52307692307692311</v>
      </c>
      <c r="I50" s="402">
        <v>3</v>
      </c>
      <c r="J50" s="398">
        <v>1</v>
      </c>
      <c r="K50" s="398">
        <v>1</v>
      </c>
      <c r="L50" s="397">
        <v>0</v>
      </c>
      <c r="M50" s="400">
        <v>5</v>
      </c>
      <c r="N50" s="400">
        <v>0</v>
      </c>
      <c r="O50" s="400">
        <v>3</v>
      </c>
      <c r="P50" s="399">
        <v>0</v>
      </c>
      <c r="Q50" s="398">
        <v>4</v>
      </c>
      <c r="R50" s="398">
        <v>1</v>
      </c>
      <c r="S50" s="398">
        <v>3</v>
      </c>
      <c r="T50" s="397">
        <v>0</v>
      </c>
      <c r="U50" s="400">
        <v>3</v>
      </c>
      <c r="V50" s="400">
        <v>3</v>
      </c>
      <c r="W50" s="400">
        <v>2</v>
      </c>
      <c r="X50" s="399">
        <v>0</v>
      </c>
      <c r="Y50" s="398">
        <v>4</v>
      </c>
      <c r="Z50" s="398">
        <v>2</v>
      </c>
      <c r="AA50" s="398">
        <v>2</v>
      </c>
      <c r="AB50" s="397">
        <v>0</v>
      </c>
      <c r="AC50" s="369"/>
      <c r="AD50" s="401">
        <v>5</v>
      </c>
      <c r="AE50" s="400">
        <v>2</v>
      </c>
      <c r="AF50" s="400">
        <v>4</v>
      </c>
      <c r="AG50" s="399">
        <v>0</v>
      </c>
      <c r="AH50" s="398">
        <v>4</v>
      </c>
      <c r="AI50" s="398">
        <v>1</v>
      </c>
      <c r="AJ50" s="398">
        <v>1</v>
      </c>
      <c r="AK50" s="397">
        <v>0</v>
      </c>
      <c r="AL50" s="400">
        <v>3</v>
      </c>
      <c r="AM50" s="400">
        <v>1</v>
      </c>
      <c r="AN50" s="400">
        <v>1</v>
      </c>
      <c r="AO50" s="399">
        <v>0</v>
      </c>
      <c r="AP50" s="398">
        <v>2</v>
      </c>
      <c r="AQ50" s="398">
        <v>2</v>
      </c>
      <c r="AR50" s="398">
        <v>2</v>
      </c>
      <c r="AS50" s="397">
        <v>0</v>
      </c>
      <c r="AT50" s="400">
        <v>4</v>
      </c>
      <c r="AU50" s="400">
        <v>0</v>
      </c>
      <c r="AV50" s="400">
        <v>0</v>
      </c>
      <c r="AW50" s="399">
        <v>0</v>
      </c>
      <c r="AX50" s="398">
        <v>5</v>
      </c>
      <c r="AY50" s="398">
        <v>0</v>
      </c>
      <c r="AZ50" s="398">
        <v>3</v>
      </c>
      <c r="BA50" s="397">
        <v>0</v>
      </c>
      <c r="BB50" s="369"/>
      <c r="BC50" s="401">
        <v>4</v>
      </c>
      <c r="BD50" s="400">
        <v>1</v>
      </c>
      <c r="BE50" s="400">
        <v>3</v>
      </c>
      <c r="BF50" s="399">
        <v>0</v>
      </c>
      <c r="BG50" s="398">
        <v>7</v>
      </c>
      <c r="BH50" s="398">
        <v>3</v>
      </c>
      <c r="BI50" s="398">
        <v>5</v>
      </c>
      <c r="BJ50" s="397">
        <v>0</v>
      </c>
      <c r="BK50" s="400">
        <v>4</v>
      </c>
      <c r="BL50" s="400">
        <v>1</v>
      </c>
      <c r="BM50" s="400">
        <v>1</v>
      </c>
      <c r="BN50" s="399">
        <v>0</v>
      </c>
      <c r="BO50" s="398">
        <v>3</v>
      </c>
      <c r="BP50" s="398">
        <v>1</v>
      </c>
      <c r="BQ50" s="398">
        <v>1</v>
      </c>
      <c r="BR50" s="397">
        <v>0</v>
      </c>
      <c r="BS50" s="400">
        <v>5</v>
      </c>
      <c r="BT50" s="400">
        <v>2</v>
      </c>
      <c r="BU50" s="400">
        <v>2</v>
      </c>
      <c r="BV50" s="399">
        <v>0</v>
      </c>
    </row>
    <row r="51" spans="1:74">
      <c r="A51" s="392">
        <v>7</v>
      </c>
      <c r="B51" s="500" t="s">
        <v>225</v>
      </c>
      <c r="C51" s="500" t="str">
        <f t="shared" si="22"/>
        <v>Andy Klaus</v>
      </c>
      <c r="D51" s="390">
        <f t="shared" si="23"/>
        <v>55</v>
      </c>
      <c r="E51" s="389">
        <f t="shared" si="24"/>
        <v>21</v>
      </c>
      <c r="F51" s="389">
        <f t="shared" si="25"/>
        <v>38</v>
      </c>
      <c r="G51" s="389">
        <f t="shared" si="26"/>
        <v>5</v>
      </c>
      <c r="H51" s="388">
        <f t="shared" si="27"/>
        <v>0.69090909090909092</v>
      </c>
      <c r="I51" s="408"/>
      <c r="J51" s="396"/>
      <c r="K51" s="396"/>
      <c r="L51" s="395"/>
      <c r="M51" s="394"/>
      <c r="N51" s="394"/>
      <c r="O51" s="394"/>
      <c r="P51" s="393"/>
      <c r="Q51" s="240">
        <v>3</v>
      </c>
      <c r="R51" s="240">
        <v>1</v>
      </c>
      <c r="S51" s="240">
        <v>3</v>
      </c>
      <c r="T51" s="270">
        <v>0</v>
      </c>
      <c r="U51" s="244"/>
      <c r="V51" s="244"/>
      <c r="W51" s="244"/>
      <c r="X51" s="377"/>
      <c r="Y51" s="379"/>
      <c r="Z51" s="379"/>
      <c r="AA51" s="379"/>
      <c r="AB51" s="378"/>
      <c r="AC51" s="369"/>
      <c r="AD51" s="274">
        <v>5</v>
      </c>
      <c r="AE51" s="239">
        <v>3</v>
      </c>
      <c r="AF51" s="239">
        <v>4</v>
      </c>
      <c r="AG51" s="269">
        <v>1</v>
      </c>
      <c r="AH51" s="240">
        <v>5</v>
      </c>
      <c r="AI51" s="240">
        <v>1</v>
      </c>
      <c r="AJ51" s="240">
        <v>4</v>
      </c>
      <c r="AK51" s="270">
        <v>0</v>
      </c>
      <c r="AL51" s="239">
        <v>4</v>
      </c>
      <c r="AM51" s="239">
        <v>3</v>
      </c>
      <c r="AN51" s="239">
        <v>3</v>
      </c>
      <c r="AO51" s="269">
        <v>0</v>
      </c>
      <c r="AP51" s="240">
        <v>6</v>
      </c>
      <c r="AQ51" s="240">
        <v>3</v>
      </c>
      <c r="AR51" s="240">
        <v>6</v>
      </c>
      <c r="AS51" s="270">
        <v>1</v>
      </c>
      <c r="AT51" s="239">
        <v>3</v>
      </c>
      <c r="AU51" s="239">
        <v>1</v>
      </c>
      <c r="AV51" s="239">
        <v>0</v>
      </c>
      <c r="AW51" s="269">
        <v>0</v>
      </c>
      <c r="AX51" s="240">
        <v>5</v>
      </c>
      <c r="AY51" s="240">
        <v>1</v>
      </c>
      <c r="AZ51" s="240">
        <v>2</v>
      </c>
      <c r="BA51" s="270">
        <v>0</v>
      </c>
      <c r="BB51" s="369"/>
      <c r="BC51" s="274">
        <v>3</v>
      </c>
      <c r="BD51" s="239">
        <v>1</v>
      </c>
      <c r="BE51" s="239">
        <v>2</v>
      </c>
      <c r="BF51" s="269">
        <v>0</v>
      </c>
      <c r="BG51" s="240">
        <v>6</v>
      </c>
      <c r="BH51" s="240">
        <v>2</v>
      </c>
      <c r="BI51" s="240">
        <v>3</v>
      </c>
      <c r="BJ51" s="270">
        <v>1</v>
      </c>
      <c r="BK51" s="239">
        <v>6</v>
      </c>
      <c r="BL51" s="239">
        <v>1</v>
      </c>
      <c r="BM51" s="239">
        <v>4</v>
      </c>
      <c r="BN51" s="269">
        <v>0</v>
      </c>
      <c r="BO51" s="240">
        <v>4</v>
      </c>
      <c r="BP51" s="240">
        <v>2</v>
      </c>
      <c r="BQ51" s="240">
        <v>2</v>
      </c>
      <c r="BR51" s="270">
        <v>2</v>
      </c>
      <c r="BS51" s="239">
        <v>5</v>
      </c>
      <c r="BT51" s="239">
        <v>2</v>
      </c>
      <c r="BU51" s="239">
        <v>5</v>
      </c>
      <c r="BV51" s="269">
        <v>0</v>
      </c>
    </row>
    <row r="52" spans="1:74">
      <c r="A52" s="405">
        <v>8</v>
      </c>
      <c r="B52" s="503" t="s">
        <v>1259</v>
      </c>
      <c r="C52" s="503" t="str">
        <f t="shared" si="22"/>
        <v>Steve Guy</v>
      </c>
      <c r="D52" s="517">
        <f t="shared" si="23"/>
        <v>52</v>
      </c>
      <c r="E52" s="516">
        <f t="shared" si="24"/>
        <v>15</v>
      </c>
      <c r="F52" s="516">
        <f t="shared" si="25"/>
        <v>25</v>
      </c>
      <c r="G52" s="516">
        <f t="shared" si="26"/>
        <v>1</v>
      </c>
      <c r="H52" s="534">
        <f t="shared" si="27"/>
        <v>0.48076923076923078</v>
      </c>
      <c r="I52" s="402">
        <v>4</v>
      </c>
      <c r="J52" s="398">
        <v>0</v>
      </c>
      <c r="K52" s="398">
        <v>2</v>
      </c>
      <c r="L52" s="397">
        <v>0</v>
      </c>
      <c r="M52" s="400">
        <v>6</v>
      </c>
      <c r="N52" s="400">
        <v>2</v>
      </c>
      <c r="O52" s="400">
        <v>4</v>
      </c>
      <c r="P52" s="399">
        <v>0</v>
      </c>
      <c r="Q52" s="398">
        <v>4</v>
      </c>
      <c r="R52" s="398">
        <v>1</v>
      </c>
      <c r="S52" s="398">
        <v>2</v>
      </c>
      <c r="T52" s="397">
        <v>0</v>
      </c>
      <c r="U52" s="400">
        <v>2</v>
      </c>
      <c r="V52" s="400">
        <v>1</v>
      </c>
      <c r="W52" s="400">
        <v>2</v>
      </c>
      <c r="X52" s="399">
        <v>0</v>
      </c>
      <c r="Y52" s="398">
        <v>5</v>
      </c>
      <c r="Z52" s="398">
        <v>4</v>
      </c>
      <c r="AA52" s="398">
        <v>4</v>
      </c>
      <c r="AB52" s="397">
        <v>1</v>
      </c>
      <c r="AC52" s="369"/>
      <c r="AD52" s="401">
        <v>5</v>
      </c>
      <c r="AE52" s="400">
        <v>1</v>
      </c>
      <c r="AF52" s="400">
        <v>2</v>
      </c>
      <c r="AG52" s="399">
        <v>0</v>
      </c>
      <c r="AH52" s="398">
        <v>5</v>
      </c>
      <c r="AI52" s="398">
        <v>0</v>
      </c>
      <c r="AJ52" s="398">
        <v>2</v>
      </c>
      <c r="AK52" s="397">
        <v>0</v>
      </c>
      <c r="AL52" s="400">
        <v>4</v>
      </c>
      <c r="AM52" s="400">
        <v>0</v>
      </c>
      <c r="AN52" s="400">
        <v>0</v>
      </c>
      <c r="AO52" s="399">
        <v>0</v>
      </c>
      <c r="AP52" s="398">
        <v>5</v>
      </c>
      <c r="AQ52" s="398">
        <v>1</v>
      </c>
      <c r="AR52" s="398">
        <v>1</v>
      </c>
      <c r="AS52" s="397">
        <v>0</v>
      </c>
      <c r="AT52" s="400">
        <v>2</v>
      </c>
      <c r="AU52" s="400">
        <v>1</v>
      </c>
      <c r="AV52" s="400">
        <v>1</v>
      </c>
      <c r="AW52" s="399">
        <v>0</v>
      </c>
      <c r="AX52" s="396"/>
      <c r="AY52" s="396"/>
      <c r="AZ52" s="396"/>
      <c r="BA52" s="395"/>
      <c r="BB52" s="369"/>
      <c r="BC52" s="401">
        <v>3</v>
      </c>
      <c r="BD52" s="400">
        <v>1</v>
      </c>
      <c r="BE52" s="400">
        <v>0</v>
      </c>
      <c r="BF52" s="399">
        <v>0</v>
      </c>
      <c r="BG52" s="396"/>
      <c r="BH52" s="396"/>
      <c r="BI52" s="396"/>
      <c r="BJ52" s="395"/>
      <c r="BK52" s="400">
        <v>2</v>
      </c>
      <c r="BL52" s="400">
        <v>1</v>
      </c>
      <c r="BM52" s="400">
        <v>2</v>
      </c>
      <c r="BN52" s="399">
        <v>0</v>
      </c>
      <c r="BO52" s="398">
        <v>2</v>
      </c>
      <c r="BP52" s="398">
        <v>1</v>
      </c>
      <c r="BQ52" s="398">
        <v>1</v>
      </c>
      <c r="BR52" s="397">
        <v>0</v>
      </c>
      <c r="BS52" s="400">
        <v>3</v>
      </c>
      <c r="BT52" s="400">
        <v>1</v>
      </c>
      <c r="BU52" s="400">
        <v>2</v>
      </c>
      <c r="BV52" s="399">
        <v>0</v>
      </c>
    </row>
    <row r="53" spans="1:74">
      <c r="A53" s="392">
        <v>9</v>
      </c>
      <c r="B53" s="500" t="s">
        <v>247</v>
      </c>
      <c r="C53" s="500" t="str">
        <f t="shared" si="22"/>
        <v>Bob Brunson</v>
      </c>
      <c r="D53" s="390">
        <f t="shared" si="23"/>
        <v>51</v>
      </c>
      <c r="E53" s="389">
        <f t="shared" si="24"/>
        <v>19</v>
      </c>
      <c r="F53" s="389">
        <f t="shared" si="25"/>
        <v>23</v>
      </c>
      <c r="G53" s="389">
        <f t="shared" si="26"/>
        <v>0</v>
      </c>
      <c r="H53" s="388">
        <f t="shared" si="27"/>
        <v>0.45098039215686275</v>
      </c>
      <c r="I53" s="272">
        <v>3</v>
      </c>
      <c r="J53" s="240">
        <v>1</v>
      </c>
      <c r="K53" s="240">
        <v>1</v>
      </c>
      <c r="L53" s="270">
        <v>0</v>
      </c>
      <c r="M53" s="394"/>
      <c r="N53" s="394"/>
      <c r="O53" s="394"/>
      <c r="P53" s="393"/>
      <c r="Q53" s="240">
        <v>1</v>
      </c>
      <c r="R53" s="240">
        <v>0</v>
      </c>
      <c r="S53" s="240">
        <v>0</v>
      </c>
      <c r="T53" s="270">
        <v>0</v>
      </c>
      <c r="U53" s="239">
        <v>4</v>
      </c>
      <c r="V53" s="239">
        <v>1</v>
      </c>
      <c r="W53" s="239">
        <v>1</v>
      </c>
      <c r="X53" s="269">
        <v>0</v>
      </c>
      <c r="Y53" s="240">
        <v>3</v>
      </c>
      <c r="Z53" s="240">
        <v>2</v>
      </c>
      <c r="AA53" s="240">
        <v>2</v>
      </c>
      <c r="AB53" s="270">
        <v>0</v>
      </c>
      <c r="AC53" s="369"/>
      <c r="AD53" s="274">
        <v>2</v>
      </c>
      <c r="AE53" s="239">
        <v>0</v>
      </c>
      <c r="AF53" s="239">
        <v>0</v>
      </c>
      <c r="AG53" s="269">
        <v>0</v>
      </c>
      <c r="AH53" s="240">
        <v>2</v>
      </c>
      <c r="AI53" s="240">
        <v>2</v>
      </c>
      <c r="AJ53" s="240">
        <v>2</v>
      </c>
      <c r="AK53" s="270">
        <v>0</v>
      </c>
      <c r="AL53" s="239">
        <v>2</v>
      </c>
      <c r="AM53" s="239">
        <v>0</v>
      </c>
      <c r="AN53" s="239">
        <v>1</v>
      </c>
      <c r="AO53" s="269">
        <v>0</v>
      </c>
      <c r="AP53" s="240">
        <v>3</v>
      </c>
      <c r="AQ53" s="240">
        <v>1</v>
      </c>
      <c r="AR53" s="240">
        <v>2</v>
      </c>
      <c r="AS53" s="270">
        <v>0</v>
      </c>
      <c r="AT53" s="239">
        <v>3</v>
      </c>
      <c r="AU53" s="239">
        <v>2</v>
      </c>
      <c r="AV53" s="239">
        <v>1</v>
      </c>
      <c r="AW53" s="269">
        <v>0</v>
      </c>
      <c r="AX53" s="240">
        <v>5</v>
      </c>
      <c r="AY53" s="240">
        <v>2</v>
      </c>
      <c r="AZ53" s="240">
        <v>4</v>
      </c>
      <c r="BA53" s="270">
        <v>0</v>
      </c>
      <c r="BB53" s="369"/>
      <c r="BC53" s="274">
        <v>3</v>
      </c>
      <c r="BD53" s="239">
        <v>1</v>
      </c>
      <c r="BE53" s="239">
        <v>1</v>
      </c>
      <c r="BF53" s="269">
        <v>0</v>
      </c>
      <c r="BG53" s="240">
        <v>6</v>
      </c>
      <c r="BH53" s="240">
        <v>3</v>
      </c>
      <c r="BI53" s="240">
        <v>2</v>
      </c>
      <c r="BJ53" s="270">
        <v>0</v>
      </c>
      <c r="BK53" s="239">
        <v>5</v>
      </c>
      <c r="BL53" s="239">
        <v>1</v>
      </c>
      <c r="BM53" s="239">
        <v>2</v>
      </c>
      <c r="BN53" s="269">
        <v>0</v>
      </c>
      <c r="BO53" s="240">
        <v>3</v>
      </c>
      <c r="BP53" s="240">
        <v>0</v>
      </c>
      <c r="BQ53" s="240">
        <v>1</v>
      </c>
      <c r="BR53" s="270">
        <v>0</v>
      </c>
      <c r="BS53" s="239">
        <v>6</v>
      </c>
      <c r="BT53" s="239">
        <v>3</v>
      </c>
      <c r="BU53" s="239">
        <v>3</v>
      </c>
      <c r="BV53" s="269">
        <v>0</v>
      </c>
    </row>
    <row r="54" spans="1:74">
      <c r="A54" s="405">
        <v>10</v>
      </c>
      <c r="B54" s="503" t="s">
        <v>2107</v>
      </c>
      <c r="C54" s="503" t="str">
        <f t="shared" si="22"/>
        <v>Ted Voigt</v>
      </c>
      <c r="D54" s="517">
        <f t="shared" si="23"/>
        <v>62</v>
      </c>
      <c r="E54" s="516">
        <f t="shared" si="24"/>
        <v>26</v>
      </c>
      <c r="F54" s="516">
        <f t="shared" si="25"/>
        <v>35</v>
      </c>
      <c r="G54" s="516">
        <f t="shared" si="26"/>
        <v>1</v>
      </c>
      <c r="H54" s="534">
        <f t="shared" si="27"/>
        <v>0.56451612903225812</v>
      </c>
      <c r="I54" s="402">
        <v>2</v>
      </c>
      <c r="J54" s="398">
        <v>0</v>
      </c>
      <c r="K54" s="398">
        <v>1</v>
      </c>
      <c r="L54" s="397">
        <v>0</v>
      </c>
      <c r="M54" s="400">
        <v>5</v>
      </c>
      <c r="N54" s="400">
        <v>3</v>
      </c>
      <c r="O54" s="400">
        <v>3</v>
      </c>
      <c r="P54" s="399">
        <v>0</v>
      </c>
      <c r="Q54" s="398">
        <v>4</v>
      </c>
      <c r="R54" s="398">
        <v>0</v>
      </c>
      <c r="S54" s="398">
        <v>2</v>
      </c>
      <c r="T54" s="397">
        <v>0</v>
      </c>
      <c r="U54" s="400">
        <v>2</v>
      </c>
      <c r="V54" s="400">
        <v>2</v>
      </c>
      <c r="W54" s="400">
        <v>1</v>
      </c>
      <c r="X54" s="399">
        <v>0</v>
      </c>
      <c r="Y54" s="398">
        <v>2</v>
      </c>
      <c r="Z54" s="398">
        <v>1</v>
      </c>
      <c r="AA54" s="398">
        <v>1</v>
      </c>
      <c r="AB54" s="397">
        <v>0</v>
      </c>
      <c r="AC54" s="369"/>
      <c r="AD54" s="401">
        <v>5</v>
      </c>
      <c r="AE54" s="400">
        <v>2</v>
      </c>
      <c r="AF54" s="400">
        <v>3</v>
      </c>
      <c r="AG54" s="399">
        <v>0</v>
      </c>
      <c r="AH54" s="398">
        <v>2</v>
      </c>
      <c r="AI54" s="398">
        <v>0</v>
      </c>
      <c r="AJ54" s="398">
        <v>0</v>
      </c>
      <c r="AK54" s="397">
        <v>0</v>
      </c>
      <c r="AL54" s="400">
        <v>4</v>
      </c>
      <c r="AM54" s="400">
        <v>1</v>
      </c>
      <c r="AN54" s="400">
        <v>2</v>
      </c>
      <c r="AO54" s="399">
        <v>0</v>
      </c>
      <c r="AP54" s="398">
        <v>5</v>
      </c>
      <c r="AQ54" s="398">
        <v>2</v>
      </c>
      <c r="AR54" s="398">
        <v>3</v>
      </c>
      <c r="AS54" s="397">
        <v>0</v>
      </c>
      <c r="AT54" s="400">
        <v>4</v>
      </c>
      <c r="AU54" s="400">
        <v>2</v>
      </c>
      <c r="AV54" s="400">
        <v>3</v>
      </c>
      <c r="AW54" s="399">
        <v>0</v>
      </c>
      <c r="AX54" s="398">
        <v>5</v>
      </c>
      <c r="AY54" s="398">
        <v>2</v>
      </c>
      <c r="AZ54" s="398">
        <v>3</v>
      </c>
      <c r="BA54" s="397">
        <v>0</v>
      </c>
      <c r="BB54" s="369"/>
      <c r="BC54" s="401">
        <v>3</v>
      </c>
      <c r="BD54" s="400">
        <v>1</v>
      </c>
      <c r="BE54" s="400">
        <v>3</v>
      </c>
      <c r="BF54" s="399">
        <v>0</v>
      </c>
      <c r="BG54" s="398">
        <v>5</v>
      </c>
      <c r="BH54" s="398">
        <v>1</v>
      </c>
      <c r="BI54" s="398">
        <v>0</v>
      </c>
      <c r="BJ54" s="397">
        <v>0</v>
      </c>
      <c r="BK54" s="400">
        <v>5</v>
      </c>
      <c r="BL54" s="400">
        <v>1</v>
      </c>
      <c r="BM54" s="400">
        <v>2</v>
      </c>
      <c r="BN54" s="399">
        <v>0</v>
      </c>
      <c r="BO54" s="398">
        <v>3</v>
      </c>
      <c r="BP54" s="398">
        <v>2</v>
      </c>
      <c r="BQ54" s="398">
        <v>2</v>
      </c>
      <c r="BR54" s="397">
        <v>0</v>
      </c>
      <c r="BS54" s="400">
        <v>6</v>
      </c>
      <c r="BT54" s="400">
        <v>6</v>
      </c>
      <c r="BU54" s="400">
        <v>6</v>
      </c>
      <c r="BV54" s="399">
        <v>1</v>
      </c>
    </row>
    <row r="55" spans="1:74">
      <c r="A55" s="392">
        <v>11</v>
      </c>
      <c r="B55" s="500" t="s">
        <v>217</v>
      </c>
      <c r="C55" s="500" t="str">
        <f t="shared" si="22"/>
        <v>Rick Krivak</v>
      </c>
      <c r="D55" s="390">
        <f t="shared" si="23"/>
        <v>59</v>
      </c>
      <c r="E55" s="389">
        <f t="shared" si="24"/>
        <v>26</v>
      </c>
      <c r="F55" s="389">
        <f t="shared" si="25"/>
        <v>33</v>
      </c>
      <c r="G55" s="389">
        <f t="shared" si="26"/>
        <v>2</v>
      </c>
      <c r="H55" s="388">
        <f t="shared" si="27"/>
        <v>0.55932203389830504</v>
      </c>
      <c r="I55" s="272">
        <v>4</v>
      </c>
      <c r="J55" s="240">
        <v>1</v>
      </c>
      <c r="K55" s="240">
        <v>2</v>
      </c>
      <c r="L55" s="270">
        <v>0</v>
      </c>
      <c r="M55" s="239">
        <v>6</v>
      </c>
      <c r="N55" s="239">
        <v>2</v>
      </c>
      <c r="O55" s="239">
        <v>4</v>
      </c>
      <c r="P55" s="269">
        <v>0</v>
      </c>
      <c r="Q55" s="240">
        <v>4</v>
      </c>
      <c r="R55" s="240">
        <v>0</v>
      </c>
      <c r="S55" s="240">
        <v>1</v>
      </c>
      <c r="T55" s="270">
        <v>0</v>
      </c>
      <c r="U55" s="239">
        <v>3</v>
      </c>
      <c r="V55" s="239">
        <v>1</v>
      </c>
      <c r="W55" s="239">
        <v>1</v>
      </c>
      <c r="X55" s="269">
        <v>0</v>
      </c>
      <c r="Y55" s="240">
        <v>2</v>
      </c>
      <c r="Z55" s="240">
        <v>3</v>
      </c>
      <c r="AA55" s="240">
        <v>1</v>
      </c>
      <c r="AB55" s="270">
        <v>0</v>
      </c>
      <c r="AC55" s="369"/>
      <c r="AD55" s="274">
        <v>3</v>
      </c>
      <c r="AE55" s="239">
        <v>0</v>
      </c>
      <c r="AF55" s="239">
        <v>0</v>
      </c>
      <c r="AG55" s="269">
        <v>0</v>
      </c>
      <c r="AH55" s="240">
        <v>4</v>
      </c>
      <c r="AI55" s="240">
        <v>4</v>
      </c>
      <c r="AJ55" s="240">
        <v>4</v>
      </c>
      <c r="AK55" s="270">
        <v>0</v>
      </c>
      <c r="AL55" s="239">
        <v>4</v>
      </c>
      <c r="AM55" s="239">
        <v>1</v>
      </c>
      <c r="AN55" s="239">
        <v>4</v>
      </c>
      <c r="AO55" s="269">
        <v>0</v>
      </c>
      <c r="AP55" s="240">
        <v>5</v>
      </c>
      <c r="AQ55" s="240">
        <v>2</v>
      </c>
      <c r="AR55" s="240">
        <v>3</v>
      </c>
      <c r="AS55" s="270">
        <v>1</v>
      </c>
      <c r="AT55" s="239">
        <v>2</v>
      </c>
      <c r="AU55" s="239">
        <v>0</v>
      </c>
      <c r="AV55" s="239">
        <v>0</v>
      </c>
      <c r="AW55" s="269">
        <v>0</v>
      </c>
      <c r="AX55" s="240">
        <v>6</v>
      </c>
      <c r="AY55" s="240">
        <v>3</v>
      </c>
      <c r="AZ55" s="240">
        <v>4</v>
      </c>
      <c r="BA55" s="270">
        <v>1</v>
      </c>
      <c r="BB55" s="369"/>
      <c r="BC55" s="274">
        <v>3</v>
      </c>
      <c r="BD55" s="239">
        <v>0</v>
      </c>
      <c r="BE55" s="239">
        <v>0</v>
      </c>
      <c r="BF55" s="269">
        <v>0</v>
      </c>
      <c r="BG55" s="240">
        <v>3</v>
      </c>
      <c r="BH55" s="240">
        <v>2</v>
      </c>
      <c r="BI55" s="240">
        <v>2</v>
      </c>
      <c r="BJ55" s="270">
        <v>0</v>
      </c>
      <c r="BK55" s="239">
        <v>3</v>
      </c>
      <c r="BL55" s="239">
        <v>2</v>
      </c>
      <c r="BM55" s="239">
        <v>2</v>
      </c>
      <c r="BN55" s="269">
        <v>0</v>
      </c>
      <c r="BO55" s="240">
        <v>2</v>
      </c>
      <c r="BP55" s="240">
        <v>2</v>
      </c>
      <c r="BQ55" s="240">
        <v>2</v>
      </c>
      <c r="BR55" s="270">
        <v>0</v>
      </c>
      <c r="BS55" s="239">
        <v>5</v>
      </c>
      <c r="BT55" s="239">
        <v>3</v>
      </c>
      <c r="BU55" s="239">
        <v>3</v>
      </c>
      <c r="BV55" s="269">
        <v>0</v>
      </c>
    </row>
    <row r="56" spans="1:74">
      <c r="A56" s="405">
        <v>12</v>
      </c>
      <c r="B56" s="503" t="s">
        <v>107</v>
      </c>
      <c r="C56" s="503" t="str">
        <f t="shared" si="22"/>
        <v>Dave Hinman</v>
      </c>
      <c r="D56" s="517">
        <f t="shared" si="23"/>
        <v>39</v>
      </c>
      <c r="E56" s="516">
        <f t="shared" si="24"/>
        <v>14</v>
      </c>
      <c r="F56" s="516">
        <f t="shared" si="25"/>
        <v>20</v>
      </c>
      <c r="G56" s="516">
        <f t="shared" si="26"/>
        <v>0</v>
      </c>
      <c r="H56" s="534">
        <f t="shared" si="27"/>
        <v>0.51282051282051277</v>
      </c>
      <c r="I56" s="402">
        <v>2</v>
      </c>
      <c r="J56" s="398">
        <v>0</v>
      </c>
      <c r="K56" s="398">
        <v>1</v>
      </c>
      <c r="L56" s="397">
        <v>0</v>
      </c>
      <c r="M56" s="400">
        <v>5</v>
      </c>
      <c r="N56" s="400">
        <v>3</v>
      </c>
      <c r="O56" s="400">
        <v>4</v>
      </c>
      <c r="P56" s="399">
        <v>0</v>
      </c>
      <c r="Q56" s="398">
        <v>2</v>
      </c>
      <c r="R56" s="398">
        <v>1</v>
      </c>
      <c r="S56" s="398">
        <v>1</v>
      </c>
      <c r="T56" s="397">
        <v>0</v>
      </c>
      <c r="U56" s="400">
        <v>4</v>
      </c>
      <c r="V56" s="400">
        <v>2</v>
      </c>
      <c r="W56" s="400">
        <v>2</v>
      </c>
      <c r="X56" s="399">
        <v>0</v>
      </c>
      <c r="Y56" s="398">
        <v>1</v>
      </c>
      <c r="Z56" s="398">
        <v>1</v>
      </c>
      <c r="AA56" s="398">
        <v>1</v>
      </c>
      <c r="AB56" s="397">
        <v>0</v>
      </c>
      <c r="AC56" s="369"/>
      <c r="AD56" s="401">
        <v>2</v>
      </c>
      <c r="AE56" s="400">
        <v>1</v>
      </c>
      <c r="AF56" s="400">
        <v>2</v>
      </c>
      <c r="AG56" s="399">
        <v>0</v>
      </c>
      <c r="AH56" s="398">
        <v>4</v>
      </c>
      <c r="AI56" s="398">
        <v>0</v>
      </c>
      <c r="AJ56" s="398">
        <v>1</v>
      </c>
      <c r="AK56" s="397">
        <v>0</v>
      </c>
      <c r="AL56" s="400">
        <v>2</v>
      </c>
      <c r="AM56" s="400">
        <v>0</v>
      </c>
      <c r="AN56" s="400">
        <v>0</v>
      </c>
      <c r="AO56" s="399">
        <v>0</v>
      </c>
      <c r="AP56" s="398">
        <v>2</v>
      </c>
      <c r="AQ56" s="398">
        <v>1</v>
      </c>
      <c r="AR56" s="398">
        <v>2</v>
      </c>
      <c r="AS56" s="397">
        <v>0</v>
      </c>
      <c r="AT56" s="400">
        <v>2</v>
      </c>
      <c r="AU56" s="400">
        <v>0</v>
      </c>
      <c r="AV56" s="400">
        <v>1</v>
      </c>
      <c r="AW56" s="399">
        <v>0</v>
      </c>
      <c r="AX56" s="398">
        <v>2</v>
      </c>
      <c r="AY56" s="398">
        <v>0</v>
      </c>
      <c r="AZ56" s="398">
        <v>0</v>
      </c>
      <c r="BA56" s="397">
        <v>0</v>
      </c>
      <c r="BB56" s="369"/>
      <c r="BC56" s="401">
        <v>3</v>
      </c>
      <c r="BD56" s="400">
        <v>0</v>
      </c>
      <c r="BE56" s="400">
        <v>0</v>
      </c>
      <c r="BF56" s="399">
        <v>0</v>
      </c>
      <c r="BG56" s="398">
        <v>4</v>
      </c>
      <c r="BH56" s="398">
        <v>3</v>
      </c>
      <c r="BI56" s="398">
        <v>3</v>
      </c>
      <c r="BJ56" s="397">
        <v>0</v>
      </c>
      <c r="BK56" s="400">
        <v>2</v>
      </c>
      <c r="BL56" s="400">
        <v>0</v>
      </c>
      <c r="BM56" s="400">
        <v>1</v>
      </c>
      <c r="BN56" s="399">
        <v>0</v>
      </c>
      <c r="BO56" s="398">
        <v>1</v>
      </c>
      <c r="BP56" s="398">
        <v>0</v>
      </c>
      <c r="BQ56" s="398">
        <v>1</v>
      </c>
      <c r="BR56" s="397">
        <v>0</v>
      </c>
      <c r="BS56" s="400">
        <v>1</v>
      </c>
      <c r="BT56" s="400">
        <v>2</v>
      </c>
      <c r="BU56" s="400">
        <v>0</v>
      </c>
      <c r="BV56" s="399">
        <v>0</v>
      </c>
    </row>
    <row r="57" spans="1:74">
      <c r="A57" s="392">
        <v>13</v>
      </c>
      <c r="B57" s="500" t="s">
        <v>1184</v>
      </c>
      <c r="C57" s="500" t="str">
        <f t="shared" si="22"/>
        <v>Jason Heist</v>
      </c>
      <c r="D57" s="390">
        <f t="shared" si="23"/>
        <v>33</v>
      </c>
      <c r="E57" s="389">
        <f t="shared" si="24"/>
        <v>13</v>
      </c>
      <c r="F57" s="389">
        <f t="shared" si="25"/>
        <v>18</v>
      </c>
      <c r="G57" s="389">
        <f t="shared" si="26"/>
        <v>0</v>
      </c>
      <c r="H57" s="388">
        <f t="shared" si="27"/>
        <v>0.54545454545454541</v>
      </c>
      <c r="I57" s="272">
        <v>1</v>
      </c>
      <c r="J57" s="240">
        <v>0</v>
      </c>
      <c r="K57" s="240">
        <v>0</v>
      </c>
      <c r="L57" s="270">
        <v>0</v>
      </c>
      <c r="M57" s="394"/>
      <c r="N57" s="394"/>
      <c r="O57" s="394"/>
      <c r="P57" s="393"/>
      <c r="Q57" s="240">
        <v>2</v>
      </c>
      <c r="R57" s="240">
        <v>0</v>
      </c>
      <c r="S57" s="240">
        <v>0</v>
      </c>
      <c r="T57" s="270">
        <v>0</v>
      </c>
      <c r="U57" s="239">
        <v>1</v>
      </c>
      <c r="V57" s="239">
        <v>0</v>
      </c>
      <c r="W57" s="239">
        <v>1</v>
      </c>
      <c r="X57" s="269">
        <v>0</v>
      </c>
      <c r="Y57" s="240">
        <v>2</v>
      </c>
      <c r="Z57" s="240">
        <v>0</v>
      </c>
      <c r="AA57" s="240">
        <v>1</v>
      </c>
      <c r="AB57" s="270">
        <v>0</v>
      </c>
      <c r="AC57" s="369"/>
      <c r="AD57" s="386"/>
      <c r="AE57" s="244"/>
      <c r="AF57" s="244"/>
      <c r="AG57" s="377"/>
      <c r="AH57" s="240">
        <v>1</v>
      </c>
      <c r="AI57" s="240">
        <v>0</v>
      </c>
      <c r="AJ57" s="240">
        <v>0</v>
      </c>
      <c r="AK57" s="270">
        <v>0</v>
      </c>
      <c r="AL57" s="239">
        <v>2</v>
      </c>
      <c r="AM57" s="239">
        <v>0</v>
      </c>
      <c r="AN57" s="239">
        <v>2</v>
      </c>
      <c r="AO57" s="269">
        <v>0</v>
      </c>
      <c r="AP57" s="240">
        <v>2</v>
      </c>
      <c r="AQ57" s="240">
        <v>1</v>
      </c>
      <c r="AR57" s="240">
        <v>1</v>
      </c>
      <c r="AS57" s="270">
        <v>0</v>
      </c>
      <c r="AT57" s="239">
        <v>2</v>
      </c>
      <c r="AU57" s="239">
        <v>2</v>
      </c>
      <c r="AV57" s="239">
        <v>2</v>
      </c>
      <c r="AW57" s="269">
        <v>0</v>
      </c>
      <c r="AX57" s="240">
        <v>5</v>
      </c>
      <c r="AY57" s="240">
        <v>2</v>
      </c>
      <c r="AZ57" s="240">
        <v>2</v>
      </c>
      <c r="BA57" s="270">
        <v>0</v>
      </c>
      <c r="BB57" s="369"/>
      <c r="BC57" s="274">
        <v>3</v>
      </c>
      <c r="BD57" s="239">
        <v>1</v>
      </c>
      <c r="BE57" s="239">
        <v>2</v>
      </c>
      <c r="BF57" s="269">
        <v>0</v>
      </c>
      <c r="BG57" s="379"/>
      <c r="BH57" s="379"/>
      <c r="BI57" s="379"/>
      <c r="BJ57" s="378"/>
      <c r="BK57" s="239">
        <v>3</v>
      </c>
      <c r="BL57" s="239">
        <v>3</v>
      </c>
      <c r="BM57" s="239">
        <v>1</v>
      </c>
      <c r="BN57" s="269">
        <v>0</v>
      </c>
      <c r="BO57" s="240">
        <v>3</v>
      </c>
      <c r="BP57" s="240">
        <v>0</v>
      </c>
      <c r="BQ57" s="240">
        <v>2</v>
      </c>
      <c r="BR57" s="270">
        <v>0</v>
      </c>
      <c r="BS57" s="239">
        <v>6</v>
      </c>
      <c r="BT57" s="239">
        <v>4</v>
      </c>
      <c r="BU57" s="239">
        <v>4</v>
      </c>
      <c r="BV57" s="269">
        <v>0</v>
      </c>
    </row>
    <row r="58" spans="1:74">
      <c r="A58" s="405">
        <v>14</v>
      </c>
      <c r="B58" s="503" t="s">
        <v>1146</v>
      </c>
      <c r="C58" s="503" t="str">
        <f t="shared" si="22"/>
        <v>Ray McCarrick</v>
      </c>
      <c r="D58" s="517">
        <f t="shared" si="23"/>
        <v>41</v>
      </c>
      <c r="E58" s="516">
        <f t="shared" si="24"/>
        <v>9</v>
      </c>
      <c r="F58" s="516">
        <f t="shared" si="25"/>
        <v>17</v>
      </c>
      <c r="G58" s="516">
        <f t="shared" si="26"/>
        <v>0</v>
      </c>
      <c r="H58" s="534">
        <f t="shared" si="27"/>
        <v>0.41463414634146339</v>
      </c>
      <c r="I58" s="402">
        <v>2</v>
      </c>
      <c r="J58" s="398">
        <v>0</v>
      </c>
      <c r="K58" s="398">
        <v>1</v>
      </c>
      <c r="L58" s="397">
        <v>0</v>
      </c>
      <c r="M58" s="400">
        <v>5</v>
      </c>
      <c r="N58" s="400">
        <v>0</v>
      </c>
      <c r="O58" s="400">
        <v>0</v>
      </c>
      <c r="P58" s="399">
        <v>0</v>
      </c>
      <c r="Q58" s="398">
        <v>2</v>
      </c>
      <c r="R58" s="398">
        <v>0</v>
      </c>
      <c r="S58" s="398">
        <v>1</v>
      </c>
      <c r="T58" s="397">
        <v>0</v>
      </c>
      <c r="U58" s="400">
        <v>1</v>
      </c>
      <c r="V58" s="400">
        <v>1</v>
      </c>
      <c r="W58" s="400">
        <v>1</v>
      </c>
      <c r="X58" s="399">
        <v>0</v>
      </c>
      <c r="Y58" s="398">
        <v>2</v>
      </c>
      <c r="Z58" s="398">
        <v>0</v>
      </c>
      <c r="AA58" s="398">
        <v>1</v>
      </c>
      <c r="AB58" s="397">
        <v>0</v>
      </c>
      <c r="AC58" s="369"/>
      <c r="AD58" s="401">
        <v>2</v>
      </c>
      <c r="AE58" s="400">
        <v>0</v>
      </c>
      <c r="AF58" s="400">
        <v>1</v>
      </c>
      <c r="AG58" s="399">
        <v>0</v>
      </c>
      <c r="AH58" s="398">
        <v>2</v>
      </c>
      <c r="AI58" s="398">
        <v>1</v>
      </c>
      <c r="AJ58" s="398">
        <v>0</v>
      </c>
      <c r="AK58" s="397">
        <v>0</v>
      </c>
      <c r="AL58" s="400">
        <v>2</v>
      </c>
      <c r="AM58" s="400">
        <v>0</v>
      </c>
      <c r="AN58" s="400">
        <v>0</v>
      </c>
      <c r="AO58" s="399">
        <v>0</v>
      </c>
      <c r="AP58" s="398">
        <v>3</v>
      </c>
      <c r="AQ58" s="398">
        <v>1</v>
      </c>
      <c r="AR58" s="398">
        <v>2</v>
      </c>
      <c r="AS58" s="397">
        <v>0</v>
      </c>
      <c r="AT58" s="400">
        <v>2</v>
      </c>
      <c r="AU58" s="400">
        <v>0</v>
      </c>
      <c r="AV58" s="400">
        <v>0</v>
      </c>
      <c r="AW58" s="399">
        <v>0</v>
      </c>
      <c r="AX58" s="398">
        <v>3</v>
      </c>
      <c r="AY58" s="398">
        <v>0</v>
      </c>
      <c r="AZ58" s="398">
        <v>2</v>
      </c>
      <c r="BA58" s="397">
        <v>0</v>
      </c>
      <c r="BB58" s="369"/>
      <c r="BC58" s="401">
        <v>1</v>
      </c>
      <c r="BD58" s="400">
        <v>0</v>
      </c>
      <c r="BE58" s="400">
        <v>0</v>
      </c>
      <c r="BF58" s="399">
        <v>0</v>
      </c>
      <c r="BG58" s="398">
        <v>6</v>
      </c>
      <c r="BH58" s="398">
        <v>2</v>
      </c>
      <c r="BI58" s="398">
        <v>4</v>
      </c>
      <c r="BJ58" s="397">
        <v>0</v>
      </c>
      <c r="BK58" s="400">
        <v>2</v>
      </c>
      <c r="BL58" s="400">
        <v>2</v>
      </c>
      <c r="BM58" s="400">
        <v>1</v>
      </c>
      <c r="BN58" s="399">
        <v>0</v>
      </c>
      <c r="BO58" s="398">
        <v>1</v>
      </c>
      <c r="BP58" s="398">
        <v>0</v>
      </c>
      <c r="BQ58" s="398">
        <v>0</v>
      </c>
      <c r="BR58" s="397">
        <v>0</v>
      </c>
      <c r="BS58" s="400">
        <v>5</v>
      </c>
      <c r="BT58" s="400">
        <v>2</v>
      </c>
      <c r="BU58" s="400">
        <v>3</v>
      </c>
      <c r="BV58" s="399">
        <v>0</v>
      </c>
    </row>
    <row r="59" spans="1:74" ht="13.8" thickBot="1">
      <c r="A59" s="376"/>
      <c r="B59" s="519" t="s">
        <v>48</v>
      </c>
      <c r="C59" s="519"/>
      <c r="D59" s="375">
        <f>SUM(D45:D58)</f>
        <v>806</v>
      </c>
      <c r="E59" s="374">
        <f>SUM(E45:E58)</f>
        <v>303</v>
      </c>
      <c r="F59" s="374">
        <f>SUM(F45:F58)</f>
        <v>455</v>
      </c>
      <c r="G59" s="374">
        <f>SUM(G45:G58)</f>
        <v>30</v>
      </c>
      <c r="H59" s="423">
        <f t="shared" si="27"/>
        <v>0.56451612903225812</v>
      </c>
      <c r="I59" s="368">
        <f t="shared" ref="I59:AB59" si="28">SUM(I45:I58)</f>
        <v>42</v>
      </c>
      <c r="J59" s="368">
        <f t="shared" si="28"/>
        <v>12</v>
      </c>
      <c r="K59" s="368">
        <f t="shared" si="28"/>
        <v>23</v>
      </c>
      <c r="L59" s="367">
        <f t="shared" si="28"/>
        <v>0</v>
      </c>
      <c r="M59" s="366">
        <f t="shared" si="28"/>
        <v>59</v>
      </c>
      <c r="N59" s="366">
        <f t="shared" si="28"/>
        <v>23</v>
      </c>
      <c r="O59" s="366">
        <f t="shared" si="28"/>
        <v>38</v>
      </c>
      <c r="P59" s="372">
        <f t="shared" si="28"/>
        <v>3</v>
      </c>
      <c r="Q59" s="371">
        <f t="shared" si="28"/>
        <v>44</v>
      </c>
      <c r="R59" s="368">
        <f t="shared" si="28"/>
        <v>11</v>
      </c>
      <c r="S59" s="368">
        <f t="shared" si="28"/>
        <v>22</v>
      </c>
      <c r="T59" s="367">
        <f t="shared" si="28"/>
        <v>0</v>
      </c>
      <c r="U59" s="366">
        <f t="shared" si="28"/>
        <v>45</v>
      </c>
      <c r="V59" s="366">
        <f t="shared" si="28"/>
        <v>19</v>
      </c>
      <c r="W59" s="366">
        <f t="shared" si="28"/>
        <v>25</v>
      </c>
      <c r="X59" s="365">
        <f t="shared" si="28"/>
        <v>1</v>
      </c>
      <c r="Y59" s="368">
        <f t="shared" si="28"/>
        <v>42</v>
      </c>
      <c r="Z59" s="368">
        <f t="shared" si="28"/>
        <v>18</v>
      </c>
      <c r="AA59" s="368">
        <f t="shared" si="28"/>
        <v>20</v>
      </c>
      <c r="AB59" s="367">
        <f t="shared" si="28"/>
        <v>1</v>
      </c>
      <c r="AC59" s="369"/>
      <c r="AD59" s="422">
        <f t="shared" ref="AD59:BA59" si="29">SUM(AD45:AD58)</f>
        <v>53</v>
      </c>
      <c r="AE59" s="366">
        <f t="shared" si="29"/>
        <v>21</v>
      </c>
      <c r="AF59" s="366">
        <f t="shared" si="29"/>
        <v>29</v>
      </c>
      <c r="AG59" s="365">
        <f t="shared" si="29"/>
        <v>3</v>
      </c>
      <c r="AH59" s="368">
        <f t="shared" si="29"/>
        <v>53</v>
      </c>
      <c r="AI59" s="368">
        <f t="shared" si="29"/>
        <v>22</v>
      </c>
      <c r="AJ59" s="368">
        <f t="shared" si="29"/>
        <v>32</v>
      </c>
      <c r="AK59" s="367">
        <f t="shared" si="29"/>
        <v>3</v>
      </c>
      <c r="AL59" s="366">
        <f t="shared" si="29"/>
        <v>47</v>
      </c>
      <c r="AM59" s="366">
        <f t="shared" si="29"/>
        <v>16</v>
      </c>
      <c r="AN59" s="366">
        <f t="shared" si="29"/>
        <v>25</v>
      </c>
      <c r="AO59" s="365">
        <f t="shared" si="29"/>
        <v>3</v>
      </c>
      <c r="AP59" s="368">
        <f t="shared" si="29"/>
        <v>61</v>
      </c>
      <c r="AQ59" s="368">
        <f t="shared" si="29"/>
        <v>32</v>
      </c>
      <c r="AR59" s="368">
        <f t="shared" si="29"/>
        <v>40</v>
      </c>
      <c r="AS59" s="367">
        <f t="shared" si="29"/>
        <v>5</v>
      </c>
      <c r="AT59" s="366">
        <f t="shared" si="29"/>
        <v>41</v>
      </c>
      <c r="AU59" s="366">
        <f t="shared" si="29"/>
        <v>12</v>
      </c>
      <c r="AV59" s="366">
        <f t="shared" si="29"/>
        <v>18</v>
      </c>
      <c r="AW59" s="365">
        <f t="shared" si="29"/>
        <v>0</v>
      </c>
      <c r="AX59" s="368">
        <f t="shared" si="29"/>
        <v>53</v>
      </c>
      <c r="AY59" s="368">
        <f t="shared" si="29"/>
        <v>14</v>
      </c>
      <c r="AZ59" s="368">
        <f t="shared" si="29"/>
        <v>27</v>
      </c>
      <c r="BA59" s="367">
        <f t="shared" si="29"/>
        <v>3</v>
      </c>
      <c r="BB59" s="369"/>
      <c r="BC59" s="366">
        <f t="shared" ref="BC59:BV59" si="30">SUM(BC45:BC58)</f>
        <v>41</v>
      </c>
      <c r="BD59" s="366">
        <f t="shared" si="30"/>
        <v>8</v>
      </c>
      <c r="BE59" s="366">
        <f t="shared" si="30"/>
        <v>19</v>
      </c>
      <c r="BF59" s="365">
        <f t="shared" si="30"/>
        <v>0</v>
      </c>
      <c r="BG59" s="368">
        <f t="shared" si="30"/>
        <v>62</v>
      </c>
      <c r="BH59" s="368">
        <f t="shared" si="30"/>
        <v>24</v>
      </c>
      <c r="BI59" s="368">
        <f t="shared" si="30"/>
        <v>38</v>
      </c>
      <c r="BJ59" s="367">
        <f t="shared" si="30"/>
        <v>2</v>
      </c>
      <c r="BK59" s="366">
        <f t="shared" si="30"/>
        <v>57</v>
      </c>
      <c r="BL59" s="366">
        <f t="shared" si="30"/>
        <v>29</v>
      </c>
      <c r="BM59" s="366">
        <f t="shared" si="30"/>
        <v>36</v>
      </c>
      <c r="BN59" s="365">
        <f t="shared" si="30"/>
        <v>3</v>
      </c>
      <c r="BO59" s="368">
        <f t="shared" si="30"/>
        <v>41</v>
      </c>
      <c r="BP59" s="368">
        <f t="shared" si="30"/>
        <v>10</v>
      </c>
      <c r="BQ59" s="368">
        <f t="shared" si="30"/>
        <v>20</v>
      </c>
      <c r="BR59" s="367">
        <f t="shared" si="30"/>
        <v>2</v>
      </c>
      <c r="BS59" s="366">
        <f t="shared" si="30"/>
        <v>65</v>
      </c>
      <c r="BT59" s="366">
        <f t="shared" si="30"/>
        <v>32</v>
      </c>
      <c r="BU59" s="366">
        <f t="shared" si="30"/>
        <v>43</v>
      </c>
      <c r="BV59" s="365">
        <f t="shared" si="30"/>
        <v>1</v>
      </c>
    </row>
    <row r="60" spans="1:74" ht="16.2" thickBot="1">
      <c r="A60" s="376"/>
      <c r="B60" s="376"/>
      <c r="C60" s="376"/>
      <c r="D60" s="2003" t="s">
        <v>1296</v>
      </c>
      <c r="E60" s="2004"/>
      <c r="F60" s="2004"/>
      <c r="G60" s="2004"/>
      <c r="H60" s="2005"/>
      <c r="I60" s="1999">
        <v>13</v>
      </c>
      <c r="J60" s="2000"/>
      <c r="K60" s="2000"/>
      <c r="L60" s="2001"/>
      <c r="M60" s="1999">
        <v>12</v>
      </c>
      <c r="N60" s="2000"/>
      <c r="O60" s="2000"/>
      <c r="P60" s="2001"/>
      <c r="Q60" s="1999">
        <v>13.1</v>
      </c>
      <c r="R60" s="2000"/>
      <c r="S60" s="2000"/>
      <c r="T60" s="2001"/>
      <c r="U60" s="1999">
        <v>12.3</v>
      </c>
      <c r="V60" s="2000"/>
      <c r="W60" s="2000"/>
      <c r="X60" s="2001"/>
      <c r="Y60" s="1999">
        <v>12.5</v>
      </c>
      <c r="Z60" s="2000"/>
      <c r="AA60" s="2000"/>
      <c r="AB60" s="2001"/>
      <c r="AC60" s="370"/>
      <c r="AD60" s="2002">
        <v>12.6</v>
      </c>
      <c r="AE60" s="2000"/>
      <c r="AF60" s="2000"/>
      <c r="AG60" s="2001"/>
      <c r="AH60" s="1999">
        <v>12.8</v>
      </c>
      <c r="AI60" s="2000"/>
      <c r="AJ60" s="2000"/>
      <c r="AK60" s="2001"/>
      <c r="AL60" s="1999">
        <v>13</v>
      </c>
      <c r="AM60" s="2000"/>
      <c r="AN60" s="2000"/>
      <c r="AO60" s="2001"/>
      <c r="AP60" s="1999">
        <v>13.2</v>
      </c>
      <c r="AQ60" s="2000"/>
      <c r="AR60" s="2000"/>
      <c r="AS60" s="2001"/>
      <c r="AT60" s="1999">
        <v>13.4</v>
      </c>
      <c r="AU60" s="2000"/>
      <c r="AV60" s="2000"/>
      <c r="AW60" s="2001"/>
      <c r="AX60" s="1999">
        <v>12.9</v>
      </c>
      <c r="AY60" s="2000"/>
      <c r="AZ60" s="2000"/>
      <c r="BA60" s="2001"/>
      <c r="BB60" s="370"/>
      <c r="BC60" s="2002">
        <v>13.3</v>
      </c>
      <c r="BD60" s="2000"/>
      <c r="BE60" s="2000"/>
      <c r="BF60" s="2001"/>
      <c r="BG60" s="1999">
        <v>13.1</v>
      </c>
      <c r="BH60" s="2000"/>
      <c r="BI60" s="2000"/>
      <c r="BJ60" s="2001"/>
      <c r="BK60" s="1999">
        <v>13.1</v>
      </c>
      <c r="BL60" s="2000"/>
      <c r="BM60" s="2000"/>
      <c r="BN60" s="2001"/>
      <c r="BO60" s="1999">
        <v>13.1</v>
      </c>
      <c r="BP60" s="2000"/>
      <c r="BQ60" s="2000"/>
      <c r="BR60" s="2001"/>
      <c r="BS60" s="1999"/>
      <c r="BT60" s="2000"/>
      <c r="BU60" s="2000"/>
      <c r="BV60" s="2001"/>
    </row>
    <row r="61" spans="1:74" ht="13.8" thickBot="1">
      <c r="A61" s="376"/>
      <c r="B61" s="376"/>
      <c r="C61" s="376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6"/>
      <c r="T61" s="376"/>
      <c r="U61" s="376"/>
      <c r="V61" s="376"/>
      <c r="W61" s="376"/>
      <c r="X61" s="376"/>
      <c r="Y61" s="376"/>
      <c r="Z61" s="376"/>
      <c r="AA61" s="376"/>
      <c r="AB61" s="376"/>
      <c r="AC61" s="376"/>
      <c r="AD61" s="376"/>
      <c r="AE61" s="376"/>
      <c r="AF61" s="376"/>
      <c r="AG61" s="376"/>
      <c r="AH61" s="376"/>
      <c r="AI61" s="376"/>
      <c r="AJ61" s="376"/>
      <c r="AK61" s="376"/>
      <c r="AL61" s="376"/>
      <c r="AM61" s="376"/>
      <c r="AN61" s="376"/>
      <c r="AO61" s="376"/>
      <c r="AP61" s="376"/>
      <c r="AQ61" s="376"/>
      <c r="AR61" s="376"/>
      <c r="AS61" s="376"/>
      <c r="AT61" s="376"/>
      <c r="AU61" s="376"/>
      <c r="AV61" s="376"/>
      <c r="AW61" s="376"/>
      <c r="AX61" s="376"/>
      <c r="AY61" s="376"/>
      <c r="AZ61" s="376"/>
      <c r="BA61" s="376"/>
      <c r="BB61" s="376"/>
      <c r="BC61" s="376"/>
      <c r="BD61" s="376"/>
      <c r="BE61" s="376"/>
      <c r="BF61" s="376"/>
      <c r="BG61" s="376"/>
      <c r="BH61" s="376"/>
      <c r="BI61" s="376"/>
      <c r="BJ61" s="376"/>
      <c r="BK61" s="376"/>
      <c r="BL61" s="376"/>
      <c r="BM61" s="376"/>
      <c r="BN61" s="376"/>
      <c r="BO61" s="376"/>
      <c r="BP61" s="376"/>
      <c r="BQ61" s="376"/>
      <c r="BR61" s="376"/>
      <c r="BS61" s="376"/>
      <c r="BT61" s="376"/>
      <c r="BU61" s="376"/>
      <c r="BV61" s="376"/>
    </row>
    <row r="62" spans="1:74" ht="13.8" thickBot="1">
      <c r="A62" s="1985">
        <v>4</v>
      </c>
      <c r="B62" s="1987" t="s">
        <v>224</v>
      </c>
      <c r="C62" s="1528"/>
      <c r="D62" s="1989">
        <v>2009</v>
      </c>
      <c r="E62" s="1990"/>
      <c r="F62" s="1990"/>
      <c r="G62" s="1990"/>
      <c r="H62" s="1991"/>
      <c r="I62" s="1992" t="s">
        <v>1109</v>
      </c>
      <c r="J62" s="1993"/>
      <c r="K62" s="1993"/>
      <c r="L62" s="1994"/>
      <c r="M62" s="1995" t="s">
        <v>1108</v>
      </c>
      <c r="N62" s="1996"/>
      <c r="O62" s="1996"/>
      <c r="P62" s="1997"/>
      <c r="Q62" s="1992" t="s">
        <v>1107</v>
      </c>
      <c r="R62" s="1993"/>
      <c r="S62" s="1993"/>
      <c r="T62" s="1994"/>
      <c r="U62" s="1995" t="s">
        <v>1106</v>
      </c>
      <c r="V62" s="1996"/>
      <c r="W62" s="1996"/>
      <c r="X62" s="1997"/>
      <c r="Y62" s="1992" t="s">
        <v>1105</v>
      </c>
      <c r="Z62" s="1993"/>
      <c r="AA62" s="1993"/>
      <c r="AB62" s="1994"/>
      <c r="AC62" s="417"/>
      <c r="AD62" s="1998" t="s">
        <v>1104</v>
      </c>
      <c r="AE62" s="1996"/>
      <c r="AF62" s="1996"/>
      <c r="AG62" s="1997"/>
      <c r="AH62" s="1992" t="s">
        <v>1103</v>
      </c>
      <c r="AI62" s="1993"/>
      <c r="AJ62" s="1993"/>
      <c r="AK62" s="1994"/>
      <c r="AL62" s="1995" t="s">
        <v>1102</v>
      </c>
      <c r="AM62" s="1996"/>
      <c r="AN62" s="1996"/>
      <c r="AO62" s="1997"/>
      <c r="AP62" s="1992" t="s">
        <v>1101</v>
      </c>
      <c r="AQ62" s="1993"/>
      <c r="AR62" s="1993"/>
      <c r="AS62" s="1994"/>
      <c r="AT62" s="1995" t="s">
        <v>1100</v>
      </c>
      <c r="AU62" s="1996"/>
      <c r="AV62" s="1996"/>
      <c r="AW62" s="1997"/>
      <c r="AX62" s="1992" t="s">
        <v>1099</v>
      </c>
      <c r="AY62" s="1993"/>
      <c r="AZ62" s="1993"/>
      <c r="BA62" s="1994"/>
      <c r="BB62" s="417"/>
      <c r="BC62" s="1998" t="s">
        <v>1098</v>
      </c>
      <c r="BD62" s="1996"/>
      <c r="BE62" s="1996"/>
      <c r="BF62" s="1997"/>
      <c r="BG62" s="1992" t="s">
        <v>1097</v>
      </c>
      <c r="BH62" s="1993"/>
      <c r="BI62" s="1993"/>
      <c r="BJ62" s="1994"/>
      <c r="BK62" s="1995" t="s">
        <v>1096</v>
      </c>
      <c r="BL62" s="1996"/>
      <c r="BM62" s="1996"/>
      <c r="BN62" s="1997"/>
      <c r="BO62" s="1992" t="s">
        <v>1095</v>
      </c>
      <c r="BP62" s="1993"/>
      <c r="BQ62" s="1993"/>
      <c r="BR62" s="1994"/>
      <c r="BS62" s="1995" t="s">
        <v>1094</v>
      </c>
      <c r="BT62" s="1996"/>
      <c r="BU62" s="1996"/>
      <c r="BV62" s="1997"/>
    </row>
    <row r="63" spans="1:74">
      <c r="A63" s="1986"/>
      <c r="B63" s="1988"/>
      <c r="C63" s="1528"/>
      <c r="D63" s="413" t="s">
        <v>268</v>
      </c>
      <c r="E63" s="413" t="s">
        <v>1092</v>
      </c>
      <c r="F63" s="413" t="s">
        <v>267</v>
      </c>
      <c r="G63" s="413" t="s">
        <v>266</v>
      </c>
      <c r="H63" s="412" t="s">
        <v>265</v>
      </c>
      <c r="I63" s="413" t="s">
        <v>268</v>
      </c>
      <c r="J63" s="413" t="s">
        <v>1092</v>
      </c>
      <c r="K63" s="413" t="s">
        <v>267</v>
      </c>
      <c r="L63" s="412" t="s">
        <v>266</v>
      </c>
      <c r="M63" s="413" t="s">
        <v>268</v>
      </c>
      <c r="N63" s="413" t="s">
        <v>1092</v>
      </c>
      <c r="O63" s="413" t="s">
        <v>267</v>
      </c>
      <c r="P63" s="415" t="s">
        <v>266</v>
      </c>
      <c r="Q63" s="414" t="s">
        <v>268</v>
      </c>
      <c r="R63" s="413" t="s">
        <v>1092</v>
      </c>
      <c r="S63" s="413" t="s">
        <v>267</v>
      </c>
      <c r="T63" s="412" t="s">
        <v>266</v>
      </c>
      <c r="U63" s="413" t="s">
        <v>268</v>
      </c>
      <c r="V63" s="413" t="s">
        <v>1092</v>
      </c>
      <c r="W63" s="413" t="s">
        <v>267</v>
      </c>
      <c r="X63" s="412" t="s">
        <v>266</v>
      </c>
      <c r="Y63" s="413" t="s">
        <v>268</v>
      </c>
      <c r="Z63" s="413" t="s">
        <v>1092</v>
      </c>
      <c r="AA63" s="413" t="s">
        <v>267</v>
      </c>
      <c r="AB63" s="412" t="s">
        <v>266</v>
      </c>
      <c r="AC63" s="369"/>
      <c r="AD63" s="414" t="s">
        <v>268</v>
      </c>
      <c r="AE63" s="413" t="s">
        <v>1092</v>
      </c>
      <c r="AF63" s="413" t="s">
        <v>267</v>
      </c>
      <c r="AG63" s="412" t="s">
        <v>266</v>
      </c>
      <c r="AH63" s="413" t="s">
        <v>268</v>
      </c>
      <c r="AI63" s="413" t="s">
        <v>1092</v>
      </c>
      <c r="AJ63" s="413" t="s">
        <v>267</v>
      </c>
      <c r="AK63" s="412" t="s">
        <v>266</v>
      </c>
      <c r="AL63" s="413" t="s">
        <v>268</v>
      </c>
      <c r="AM63" s="413" t="s">
        <v>1092</v>
      </c>
      <c r="AN63" s="413" t="s">
        <v>267</v>
      </c>
      <c r="AO63" s="412" t="s">
        <v>266</v>
      </c>
      <c r="AP63" s="413" t="s">
        <v>268</v>
      </c>
      <c r="AQ63" s="413" t="s">
        <v>1092</v>
      </c>
      <c r="AR63" s="413" t="s">
        <v>267</v>
      </c>
      <c r="AS63" s="412" t="s">
        <v>266</v>
      </c>
      <c r="AT63" s="413" t="s">
        <v>268</v>
      </c>
      <c r="AU63" s="413" t="s">
        <v>1092</v>
      </c>
      <c r="AV63" s="413" t="s">
        <v>267</v>
      </c>
      <c r="AW63" s="412" t="s">
        <v>266</v>
      </c>
      <c r="AX63" s="413" t="s">
        <v>268</v>
      </c>
      <c r="AY63" s="413" t="s">
        <v>1092</v>
      </c>
      <c r="AZ63" s="413" t="s">
        <v>267</v>
      </c>
      <c r="BA63" s="412" t="s">
        <v>266</v>
      </c>
      <c r="BB63" s="369"/>
      <c r="BC63" s="414" t="s">
        <v>268</v>
      </c>
      <c r="BD63" s="413" t="s">
        <v>1092</v>
      </c>
      <c r="BE63" s="413" t="s">
        <v>267</v>
      </c>
      <c r="BF63" s="412" t="s">
        <v>266</v>
      </c>
      <c r="BG63" s="413" t="s">
        <v>268</v>
      </c>
      <c r="BH63" s="413" t="s">
        <v>1092</v>
      </c>
      <c r="BI63" s="413" t="s">
        <v>267</v>
      </c>
      <c r="BJ63" s="412" t="s">
        <v>266</v>
      </c>
      <c r="BK63" s="413" t="s">
        <v>268</v>
      </c>
      <c r="BL63" s="413" t="s">
        <v>1092</v>
      </c>
      <c r="BM63" s="413" t="s">
        <v>267</v>
      </c>
      <c r="BN63" s="412" t="s">
        <v>266</v>
      </c>
      <c r="BO63" s="413" t="s">
        <v>268</v>
      </c>
      <c r="BP63" s="413" t="s">
        <v>1092</v>
      </c>
      <c r="BQ63" s="413" t="s">
        <v>267</v>
      </c>
      <c r="BR63" s="412" t="s">
        <v>266</v>
      </c>
      <c r="BS63" s="413" t="s">
        <v>268</v>
      </c>
      <c r="BT63" s="413" t="s">
        <v>1092</v>
      </c>
      <c r="BU63" s="413" t="s">
        <v>267</v>
      </c>
      <c r="BV63" s="412" t="s">
        <v>266</v>
      </c>
    </row>
    <row r="64" spans="1:74">
      <c r="A64" s="392">
        <v>1</v>
      </c>
      <c r="B64" s="500" t="s">
        <v>205</v>
      </c>
      <c r="C64" s="500" t="str">
        <f t="shared" ref="C64:C77" si="31">TRIM(B64)</f>
        <v>Eric Peplowski</v>
      </c>
      <c r="D64" s="390">
        <f t="shared" ref="D64:D77" si="32">SUM(I64,M64,Q64,U64,Y64,AD64,AH64,AL64,AP64,AT64,AX64,BC64,BG64,BK64,BO64,BS64)</f>
        <v>72</v>
      </c>
      <c r="E64" s="389">
        <f t="shared" ref="E64:E77" si="33">SUM(J64,N64,R64,V64,Z64,AE64,AI64,AM64,AQ64,AU64,AY64,BD64,BH64,BL64,BT64,BP64)</f>
        <v>40</v>
      </c>
      <c r="F64" s="389">
        <f t="shared" ref="F64:F77" si="34">SUM(K64,O64,S64,W64,AA64,AF64,AJ64,AN64,AR64,AV64,AZ64,BE64,BI64,BM64,BU64,BQ64)</f>
        <v>52</v>
      </c>
      <c r="G64" s="389">
        <f t="shared" ref="G64:G77" si="35">SUM(L64,P64,T64,X64,AB64,AG64,AK64,AO64,AS64,AW64,BA64,BF64,BJ64,BN64,BV64,BR64)</f>
        <v>7</v>
      </c>
      <c r="H64" s="444">
        <f t="shared" ref="H64:H78" si="36">(F64/D64)</f>
        <v>0.72222222222222221</v>
      </c>
      <c r="I64" s="396"/>
      <c r="J64" s="396"/>
      <c r="K64" s="396"/>
      <c r="L64" s="395"/>
      <c r="M64" s="394"/>
      <c r="N64" s="394"/>
      <c r="O64" s="394"/>
      <c r="P64" s="409"/>
      <c r="Q64" s="272">
        <v>5</v>
      </c>
      <c r="R64" s="240">
        <v>4</v>
      </c>
      <c r="S64" s="240">
        <v>4</v>
      </c>
      <c r="T64" s="270">
        <v>2</v>
      </c>
      <c r="U64" s="239">
        <v>5</v>
      </c>
      <c r="V64" s="239">
        <v>4</v>
      </c>
      <c r="W64" s="239">
        <v>4</v>
      </c>
      <c r="X64" s="269">
        <v>0</v>
      </c>
      <c r="Y64" s="240">
        <v>6</v>
      </c>
      <c r="Z64" s="240">
        <v>2</v>
      </c>
      <c r="AA64" s="240">
        <v>2</v>
      </c>
      <c r="AB64" s="270">
        <v>0</v>
      </c>
      <c r="AC64" s="369"/>
      <c r="AD64" s="274">
        <v>5</v>
      </c>
      <c r="AE64" s="239">
        <v>3</v>
      </c>
      <c r="AF64" s="239">
        <v>4</v>
      </c>
      <c r="AG64" s="269">
        <v>0</v>
      </c>
      <c r="AH64" s="240">
        <v>7</v>
      </c>
      <c r="AI64" s="240">
        <v>4</v>
      </c>
      <c r="AJ64" s="240">
        <v>4</v>
      </c>
      <c r="AK64" s="270">
        <v>0</v>
      </c>
      <c r="AL64" s="239">
        <v>6</v>
      </c>
      <c r="AM64" s="239">
        <v>3</v>
      </c>
      <c r="AN64" s="239">
        <v>4</v>
      </c>
      <c r="AO64" s="269">
        <v>0</v>
      </c>
      <c r="AP64" s="240">
        <v>6</v>
      </c>
      <c r="AQ64" s="240">
        <v>2</v>
      </c>
      <c r="AR64" s="240">
        <v>5</v>
      </c>
      <c r="AS64" s="270">
        <v>0</v>
      </c>
      <c r="AT64" s="239">
        <v>4</v>
      </c>
      <c r="AU64" s="239">
        <v>3</v>
      </c>
      <c r="AV64" s="239">
        <v>4</v>
      </c>
      <c r="AW64" s="269">
        <v>2</v>
      </c>
      <c r="AX64" s="240">
        <v>4</v>
      </c>
      <c r="AY64" s="240">
        <v>3</v>
      </c>
      <c r="AZ64" s="240">
        <v>3</v>
      </c>
      <c r="BA64" s="270">
        <v>0</v>
      </c>
      <c r="BB64" s="369"/>
      <c r="BC64" s="274">
        <v>5</v>
      </c>
      <c r="BD64" s="239">
        <v>2</v>
      </c>
      <c r="BE64" s="239">
        <v>5</v>
      </c>
      <c r="BF64" s="269">
        <v>2</v>
      </c>
      <c r="BG64" s="240">
        <v>7</v>
      </c>
      <c r="BH64" s="240">
        <v>4</v>
      </c>
      <c r="BI64" s="240">
        <v>5</v>
      </c>
      <c r="BJ64" s="270">
        <v>0</v>
      </c>
      <c r="BK64" s="239">
        <v>3</v>
      </c>
      <c r="BL64" s="239">
        <v>2</v>
      </c>
      <c r="BM64" s="239">
        <v>2</v>
      </c>
      <c r="BN64" s="269">
        <v>0</v>
      </c>
      <c r="BO64" s="240">
        <v>4</v>
      </c>
      <c r="BP64" s="240">
        <v>2</v>
      </c>
      <c r="BQ64" s="240">
        <v>2</v>
      </c>
      <c r="BR64" s="270">
        <v>0</v>
      </c>
      <c r="BS64" s="239">
        <v>5</v>
      </c>
      <c r="BT64" s="239">
        <v>2</v>
      </c>
      <c r="BU64" s="239">
        <v>4</v>
      </c>
      <c r="BV64" s="269">
        <v>1</v>
      </c>
    </row>
    <row r="65" spans="1:74">
      <c r="A65" s="405">
        <v>2</v>
      </c>
      <c r="B65" s="503" t="s">
        <v>1209</v>
      </c>
      <c r="C65" s="503" t="str">
        <f t="shared" si="31"/>
        <v>Mike Smith</v>
      </c>
      <c r="D65" s="517">
        <f t="shared" si="32"/>
        <v>92</v>
      </c>
      <c r="E65" s="516">
        <f t="shared" si="33"/>
        <v>49</v>
      </c>
      <c r="F65" s="516">
        <f t="shared" si="34"/>
        <v>59</v>
      </c>
      <c r="G65" s="516">
        <f t="shared" si="35"/>
        <v>4</v>
      </c>
      <c r="H65" s="515">
        <f t="shared" si="36"/>
        <v>0.64130434782608692</v>
      </c>
      <c r="I65" s="398">
        <v>4</v>
      </c>
      <c r="J65" s="398">
        <v>4</v>
      </c>
      <c r="K65" s="398">
        <v>3</v>
      </c>
      <c r="L65" s="397">
        <v>1</v>
      </c>
      <c r="M65" s="400">
        <v>6</v>
      </c>
      <c r="N65" s="400">
        <v>2</v>
      </c>
      <c r="O65" s="400">
        <v>5</v>
      </c>
      <c r="P65" s="403">
        <v>0</v>
      </c>
      <c r="Q65" s="402">
        <v>7</v>
      </c>
      <c r="R65" s="398">
        <v>5</v>
      </c>
      <c r="S65" s="398">
        <v>5</v>
      </c>
      <c r="T65" s="397">
        <v>2</v>
      </c>
      <c r="U65" s="400">
        <v>6</v>
      </c>
      <c r="V65" s="400">
        <v>3</v>
      </c>
      <c r="W65" s="400">
        <v>4</v>
      </c>
      <c r="X65" s="399">
        <v>0</v>
      </c>
      <c r="Y65" s="398">
        <v>6</v>
      </c>
      <c r="Z65" s="398">
        <v>1</v>
      </c>
      <c r="AA65" s="398">
        <v>3</v>
      </c>
      <c r="AB65" s="397">
        <v>0</v>
      </c>
      <c r="AC65" s="369"/>
      <c r="AD65" s="401">
        <v>3</v>
      </c>
      <c r="AE65" s="400">
        <v>3</v>
      </c>
      <c r="AF65" s="400">
        <v>1</v>
      </c>
      <c r="AG65" s="399">
        <v>0</v>
      </c>
      <c r="AH65" s="398">
        <v>7</v>
      </c>
      <c r="AI65" s="398">
        <v>2</v>
      </c>
      <c r="AJ65" s="398">
        <v>4</v>
      </c>
      <c r="AK65" s="397">
        <v>0</v>
      </c>
      <c r="AL65" s="400">
        <v>6</v>
      </c>
      <c r="AM65" s="400">
        <v>1</v>
      </c>
      <c r="AN65" s="400">
        <v>3</v>
      </c>
      <c r="AO65" s="399">
        <v>0</v>
      </c>
      <c r="AP65" s="398">
        <v>5</v>
      </c>
      <c r="AQ65" s="398">
        <v>3</v>
      </c>
      <c r="AR65" s="398">
        <v>3</v>
      </c>
      <c r="AS65" s="397">
        <v>0</v>
      </c>
      <c r="AT65" s="400">
        <v>6</v>
      </c>
      <c r="AU65" s="400">
        <v>5</v>
      </c>
      <c r="AV65" s="400">
        <v>5</v>
      </c>
      <c r="AW65" s="399">
        <v>0</v>
      </c>
      <c r="AX65" s="398">
        <v>6</v>
      </c>
      <c r="AY65" s="398">
        <v>1</v>
      </c>
      <c r="AZ65" s="398">
        <v>3</v>
      </c>
      <c r="BA65" s="397">
        <v>0</v>
      </c>
      <c r="BB65" s="369"/>
      <c r="BC65" s="401">
        <v>6</v>
      </c>
      <c r="BD65" s="400">
        <v>4</v>
      </c>
      <c r="BE65" s="400">
        <v>3</v>
      </c>
      <c r="BF65" s="399">
        <v>1</v>
      </c>
      <c r="BG65" s="398">
        <v>7</v>
      </c>
      <c r="BH65" s="398">
        <v>5</v>
      </c>
      <c r="BI65" s="398">
        <v>5</v>
      </c>
      <c r="BJ65" s="397">
        <v>0</v>
      </c>
      <c r="BK65" s="400">
        <v>6</v>
      </c>
      <c r="BL65" s="400">
        <v>3</v>
      </c>
      <c r="BM65" s="400">
        <v>4</v>
      </c>
      <c r="BN65" s="399">
        <v>0</v>
      </c>
      <c r="BO65" s="398">
        <v>5</v>
      </c>
      <c r="BP65" s="398">
        <v>2</v>
      </c>
      <c r="BQ65" s="398">
        <v>3</v>
      </c>
      <c r="BR65" s="397">
        <v>0</v>
      </c>
      <c r="BS65" s="400">
        <v>6</v>
      </c>
      <c r="BT65" s="400">
        <v>5</v>
      </c>
      <c r="BU65" s="400">
        <v>5</v>
      </c>
      <c r="BV65" s="399">
        <v>0</v>
      </c>
    </row>
    <row r="66" spans="1:74">
      <c r="A66" s="392">
        <v>3</v>
      </c>
      <c r="B66" s="500" t="s">
        <v>223</v>
      </c>
      <c r="C66" s="500" t="str">
        <f t="shared" si="31"/>
        <v>Derek Stark</v>
      </c>
      <c r="D66" s="390">
        <f t="shared" si="32"/>
        <v>78</v>
      </c>
      <c r="E66" s="389">
        <f t="shared" si="33"/>
        <v>29</v>
      </c>
      <c r="F66" s="389">
        <f t="shared" si="34"/>
        <v>46</v>
      </c>
      <c r="G66" s="389">
        <f t="shared" si="35"/>
        <v>4</v>
      </c>
      <c r="H66" s="444">
        <f t="shared" si="36"/>
        <v>0.58974358974358976</v>
      </c>
      <c r="I66" s="240">
        <v>5</v>
      </c>
      <c r="J66" s="240">
        <v>2</v>
      </c>
      <c r="K66" s="240">
        <v>2</v>
      </c>
      <c r="L66" s="270">
        <v>0</v>
      </c>
      <c r="M66" s="239">
        <v>4</v>
      </c>
      <c r="N66" s="239">
        <v>2</v>
      </c>
      <c r="O66" s="239">
        <v>3</v>
      </c>
      <c r="P66" s="273">
        <v>0</v>
      </c>
      <c r="Q66" s="272">
        <v>5</v>
      </c>
      <c r="R66" s="240">
        <v>3</v>
      </c>
      <c r="S66" s="240">
        <v>3</v>
      </c>
      <c r="T66" s="270">
        <v>0</v>
      </c>
      <c r="U66" s="239">
        <v>3</v>
      </c>
      <c r="V66" s="239">
        <v>3</v>
      </c>
      <c r="W66" s="239">
        <v>3</v>
      </c>
      <c r="X66" s="269">
        <v>0</v>
      </c>
      <c r="Y66" s="240">
        <v>5</v>
      </c>
      <c r="Z66" s="240">
        <v>1</v>
      </c>
      <c r="AA66" s="240">
        <v>4</v>
      </c>
      <c r="AB66" s="270">
        <v>0</v>
      </c>
      <c r="AC66" s="369"/>
      <c r="AD66" s="274">
        <v>4</v>
      </c>
      <c r="AE66" s="239">
        <v>0</v>
      </c>
      <c r="AF66" s="239">
        <v>1</v>
      </c>
      <c r="AG66" s="269">
        <v>0</v>
      </c>
      <c r="AH66" s="240">
        <v>8</v>
      </c>
      <c r="AI66" s="240">
        <v>5</v>
      </c>
      <c r="AJ66" s="240">
        <v>6</v>
      </c>
      <c r="AK66" s="270">
        <v>2</v>
      </c>
      <c r="AL66" s="239">
        <v>3</v>
      </c>
      <c r="AM66" s="239">
        <v>2</v>
      </c>
      <c r="AN66" s="239">
        <v>2</v>
      </c>
      <c r="AO66" s="269">
        <v>1</v>
      </c>
      <c r="AP66" s="240">
        <v>5</v>
      </c>
      <c r="AQ66" s="240">
        <v>1</v>
      </c>
      <c r="AR66" s="240">
        <v>2</v>
      </c>
      <c r="AS66" s="270">
        <v>0</v>
      </c>
      <c r="AT66" s="239">
        <v>4</v>
      </c>
      <c r="AU66" s="239">
        <v>3</v>
      </c>
      <c r="AV66" s="239">
        <v>3</v>
      </c>
      <c r="AW66" s="269">
        <v>0</v>
      </c>
      <c r="AX66" s="240">
        <v>6</v>
      </c>
      <c r="AY66" s="240">
        <v>1</v>
      </c>
      <c r="AZ66" s="240">
        <v>5</v>
      </c>
      <c r="BA66" s="270">
        <v>0</v>
      </c>
      <c r="BB66" s="369"/>
      <c r="BC66" s="274">
        <v>5</v>
      </c>
      <c r="BD66" s="239">
        <v>2</v>
      </c>
      <c r="BE66" s="239">
        <v>2</v>
      </c>
      <c r="BF66" s="269">
        <v>0</v>
      </c>
      <c r="BG66" s="240">
        <v>7</v>
      </c>
      <c r="BH66" s="240">
        <v>3</v>
      </c>
      <c r="BI66" s="240">
        <v>4</v>
      </c>
      <c r="BJ66" s="270">
        <v>1</v>
      </c>
      <c r="BK66" s="239">
        <v>4</v>
      </c>
      <c r="BL66" s="239">
        <v>0</v>
      </c>
      <c r="BM66" s="239">
        <v>1</v>
      </c>
      <c r="BN66" s="269">
        <v>0</v>
      </c>
      <c r="BO66" s="240">
        <v>4</v>
      </c>
      <c r="BP66" s="240">
        <v>0</v>
      </c>
      <c r="BQ66" s="240">
        <v>3</v>
      </c>
      <c r="BR66" s="270">
        <v>0</v>
      </c>
      <c r="BS66" s="239">
        <v>6</v>
      </c>
      <c r="BT66" s="239">
        <v>1</v>
      </c>
      <c r="BU66" s="239">
        <v>2</v>
      </c>
      <c r="BV66" s="269">
        <v>0</v>
      </c>
    </row>
    <row r="67" spans="1:74">
      <c r="A67" s="405">
        <v>4</v>
      </c>
      <c r="B67" s="503" t="s">
        <v>1166</v>
      </c>
      <c r="C67" s="503" t="str">
        <f t="shared" si="31"/>
        <v>Greg Poulin</v>
      </c>
      <c r="D67" s="517">
        <f t="shared" si="32"/>
        <v>79</v>
      </c>
      <c r="E67" s="516">
        <f t="shared" si="33"/>
        <v>47</v>
      </c>
      <c r="F67" s="516">
        <f t="shared" si="34"/>
        <v>50</v>
      </c>
      <c r="G67" s="516">
        <f t="shared" si="35"/>
        <v>2</v>
      </c>
      <c r="H67" s="515">
        <f t="shared" si="36"/>
        <v>0.63291139240506333</v>
      </c>
      <c r="I67" s="398">
        <v>6</v>
      </c>
      <c r="J67" s="398">
        <v>3</v>
      </c>
      <c r="K67" s="398">
        <v>3</v>
      </c>
      <c r="L67" s="397">
        <v>0</v>
      </c>
      <c r="M67" s="400">
        <v>4</v>
      </c>
      <c r="N67" s="400">
        <v>5</v>
      </c>
      <c r="O67" s="400">
        <v>3</v>
      </c>
      <c r="P67" s="403">
        <v>0</v>
      </c>
      <c r="Q67" s="402">
        <v>3</v>
      </c>
      <c r="R67" s="398">
        <v>2</v>
      </c>
      <c r="S67" s="398">
        <v>3</v>
      </c>
      <c r="T67" s="397">
        <v>0</v>
      </c>
      <c r="U67" s="400">
        <v>6</v>
      </c>
      <c r="V67" s="400">
        <v>2</v>
      </c>
      <c r="W67" s="400">
        <v>2</v>
      </c>
      <c r="X67" s="399">
        <v>0</v>
      </c>
      <c r="Y67" s="398">
        <v>6</v>
      </c>
      <c r="Z67" s="398">
        <v>1</v>
      </c>
      <c r="AA67" s="398">
        <v>4</v>
      </c>
      <c r="AB67" s="397">
        <v>0</v>
      </c>
      <c r="AC67" s="369"/>
      <c r="AD67" s="401">
        <v>5</v>
      </c>
      <c r="AE67" s="400">
        <v>1</v>
      </c>
      <c r="AF67" s="400">
        <v>3</v>
      </c>
      <c r="AG67" s="399">
        <v>0</v>
      </c>
      <c r="AH67" s="398">
        <v>7</v>
      </c>
      <c r="AI67" s="398">
        <v>5</v>
      </c>
      <c r="AJ67" s="398">
        <v>4</v>
      </c>
      <c r="AK67" s="397">
        <v>0</v>
      </c>
      <c r="AL67" s="400">
        <v>5</v>
      </c>
      <c r="AM67" s="400">
        <v>4</v>
      </c>
      <c r="AN67" s="400">
        <v>3</v>
      </c>
      <c r="AO67" s="399">
        <v>2</v>
      </c>
      <c r="AP67" s="398">
        <v>6</v>
      </c>
      <c r="AQ67" s="398">
        <v>4</v>
      </c>
      <c r="AR67" s="398">
        <v>5</v>
      </c>
      <c r="AS67" s="397">
        <v>0</v>
      </c>
      <c r="AT67" s="400">
        <v>7</v>
      </c>
      <c r="AU67" s="400">
        <v>3</v>
      </c>
      <c r="AV67" s="400">
        <v>3</v>
      </c>
      <c r="AW67" s="399">
        <v>0</v>
      </c>
      <c r="AX67" s="398">
        <v>4</v>
      </c>
      <c r="AY67" s="398">
        <v>2</v>
      </c>
      <c r="AZ67" s="398">
        <v>2</v>
      </c>
      <c r="BA67" s="397">
        <v>0</v>
      </c>
      <c r="BB67" s="369"/>
      <c r="BC67" s="401">
        <v>5</v>
      </c>
      <c r="BD67" s="400">
        <v>4</v>
      </c>
      <c r="BE67" s="400">
        <v>2</v>
      </c>
      <c r="BF67" s="399">
        <v>0</v>
      </c>
      <c r="BG67" s="398">
        <v>6</v>
      </c>
      <c r="BH67" s="398">
        <v>5</v>
      </c>
      <c r="BI67" s="398">
        <v>6</v>
      </c>
      <c r="BJ67" s="397">
        <v>0</v>
      </c>
      <c r="BK67" s="394"/>
      <c r="BL67" s="394"/>
      <c r="BM67" s="394"/>
      <c r="BN67" s="393"/>
      <c r="BO67" s="398">
        <v>3</v>
      </c>
      <c r="BP67" s="398">
        <v>2</v>
      </c>
      <c r="BQ67" s="398">
        <v>2</v>
      </c>
      <c r="BR67" s="397">
        <v>0</v>
      </c>
      <c r="BS67" s="400">
        <v>6</v>
      </c>
      <c r="BT67" s="400">
        <v>4</v>
      </c>
      <c r="BU67" s="400">
        <v>5</v>
      </c>
      <c r="BV67" s="399">
        <v>0</v>
      </c>
    </row>
    <row r="68" spans="1:74">
      <c r="A68" s="392">
        <v>5</v>
      </c>
      <c r="B68" s="500" t="s">
        <v>1175</v>
      </c>
      <c r="C68" s="500" t="str">
        <f t="shared" si="31"/>
        <v>Adam O'Langer</v>
      </c>
      <c r="D68" s="390">
        <f t="shared" si="32"/>
        <v>78</v>
      </c>
      <c r="E68" s="389">
        <f t="shared" si="33"/>
        <v>30</v>
      </c>
      <c r="F68" s="389">
        <f t="shared" si="34"/>
        <v>51</v>
      </c>
      <c r="G68" s="389">
        <f t="shared" si="35"/>
        <v>2</v>
      </c>
      <c r="H68" s="444">
        <f t="shared" si="36"/>
        <v>0.65384615384615385</v>
      </c>
      <c r="I68" s="240">
        <v>4</v>
      </c>
      <c r="J68" s="240">
        <v>2</v>
      </c>
      <c r="K68" s="240">
        <v>1</v>
      </c>
      <c r="L68" s="270">
        <v>0</v>
      </c>
      <c r="M68" s="239">
        <v>6</v>
      </c>
      <c r="N68" s="239">
        <v>1</v>
      </c>
      <c r="O68" s="239">
        <v>3</v>
      </c>
      <c r="P68" s="273">
        <v>0</v>
      </c>
      <c r="Q68" s="272">
        <v>6</v>
      </c>
      <c r="R68" s="240">
        <v>3</v>
      </c>
      <c r="S68" s="240">
        <v>5</v>
      </c>
      <c r="T68" s="270">
        <v>1</v>
      </c>
      <c r="U68" s="239">
        <v>2</v>
      </c>
      <c r="V68" s="239">
        <v>3</v>
      </c>
      <c r="W68" s="239">
        <v>1</v>
      </c>
      <c r="X68" s="269">
        <v>0</v>
      </c>
      <c r="Y68" s="240">
        <v>4</v>
      </c>
      <c r="Z68" s="240">
        <v>0</v>
      </c>
      <c r="AA68" s="240">
        <v>2</v>
      </c>
      <c r="AB68" s="270">
        <v>0</v>
      </c>
      <c r="AC68" s="369"/>
      <c r="AD68" s="274">
        <v>2</v>
      </c>
      <c r="AE68" s="239">
        <v>0</v>
      </c>
      <c r="AF68" s="239">
        <v>1</v>
      </c>
      <c r="AG68" s="269">
        <v>0</v>
      </c>
      <c r="AH68" s="240">
        <v>8</v>
      </c>
      <c r="AI68" s="240">
        <v>7</v>
      </c>
      <c r="AJ68" s="240">
        <v>7</v>
      </c>
      <c r="AK68" s="270">
        <v>0</v>
      </c>
      <c r="AL68" s="239">
        <v>5</v>
      </c>
      <c r="AM68" s="239">
        <v>3</v>
      </c>
      <c r="AN68" s="239">
        <v>4</v>
      </c>
      <c r="AO68" s="269">
        <v>1</v>
      </c>
      <c r="AP68" s="240">
        <v>5</v>
      </c>
      <c r="AQ68" s="240">
        <v>0</v>
      </c>
      <c r="AR68" s="240">
        <v>3</v>
      </c>
      <c r="AS68" s="270">
        <v>0</v>
      </c>
      <c r="AT68" s="239">
        <v>6</v>
      </c>
      <c r="AU68" s="239">
        <v>1</v>
      </c>
      <c r="AV68" s="239">
        <v>2</v>
      </c>
      <c r="AW68" s="269">
        <v>0</v>
      </c>
      <c r="AX68" s="240">
        <v>5</v>
      </c>
      <c r="AY68" s="240">
        <v>1</v>
      </c>
      <c r="AZ68" s="240">
        <v>3</v>
      </c>
      <c r="BA68" s="270">
        <v>0</v>
      </c>
      <c r="BB68" s="369"/>
      <c r="BC68" s="274">
        <v>5</v>
      </c>
      <c r="BD68" s="239">
        <v>1</v>
      </c>
      <c r="BE68" s="239">
        <v>3</v>
      </c>
      <c r="BF68" s="269">
        <v>0</v>
      </c>
      <c r="BG68" s="240">
        <v>5</v>
      </c>
      <c r="BH68" s="240">
        <v>3</v>
      </c>
      <c r="BI68" s="240">
        <v>5</v>
      </c>
      <c r="BJ68" s="270">
        <v>0</v>
      </c>
      <c r="BK68" s="239">
        <v>5</v>
      </c>
      <c r="BL68" s="239">
        <v>1</v>
      </c>
      <c r="BM68" s="239">
        <v>4</v>
      </c>
      <c r="BN68" s="269">
        <v>0</v>
      </c>
      <c r="BO68" s="240">
        <v>5</v>
      </c>
      <c r="BP68" s="240">
        <v>1</v>
      </c>
      <c r="BQ68" s="240">
        <v>2</v>
      </c>
      <c r="BR68" s="270">
        <v>0</v>
      </c>
      <c r="BS68" s="239">
        <v>5</v>
      </c>
      <c r="BT68" s="239">
        <v>3</v>
      </c>
      <c r="BU68" s="239">
        <v>5</v>
      </c>
      <c r="BV68" s="269">
        <v>0</v>
      </c>
    </row>
    <row r="69" spans="1:74">
      <c r="A69" s="405">
        <v>6</v>
      </c>
      <c r="B69" s="503" t="s">
        <v>1119</v>
      </c>
      <c r="C69" s="503" t="str">
        <f t="shared" si="31"/>
        <v>Kevin Boyt</v>
      </c>
      <c r="D69" s="517">
        <f t="shared" si="32"/>
        <v>52</v>
      </c>
      <c r="E69" s="516">
        <f t="shared" si="33"/>
        <v>10</v>
      </c>
      <c r="F69" s="516">
        <f t="shared" si="34"/>
        <v>21</v>
      </c>
      <c r="G69" s="516">
        <f t="shared" si="35"/>
        <v>0</v>
      </c>
      <c r="H69" s="515">
        <f t="shared" si="36"/>
        <v>0.40384615384615385</v>
      </c>
      <c r="I69" s="398">
        <v>4</v>
      </c>
      <c r="J69" s="398">
        <v>0</v>
      </c>
      <c r="K69" s="398">
        <v>2</v>
      </c>
      <c r="L69" s="397">
        <v>0</v>
      </c>
      <c r="M69" s="400">
        <v>6</v>
      </c>
      <c r="N69" s="400">
        <v>1</v>
      </c>
      <c r="O69" s="400">
        <v>1</v>
      </c>
      <c r="P69" s="403">
        <v>0</v>
      </c>
      <c r="Q69" s="408"/>
      <c r="R69" s="396"/>
      <c r="S69" s="396"/>
      <c r="T69" s="395"/>
      <c r="U69" s="400">
        <v>4</v>
      </c>
      <c r="V69" s="400">
        <v>0</v>
      </c>
      <c r="W69" s="400">
        <v>2</v>
      </c>
      <c r="X69" s="399">
        <v>0</v>
      </c>
      <c r="Y69" s="398">
        <v>5</v>
      </c>
      <c r="Z69" s="398">
        <v>1</v>
      </c>
      <c r="AA69" s="398">
        <v>2</v>
      </c>
      <c r="AB69" s="397">
        <v>0</v>
      </c>
      <c r="AC69" s="369"/>
      <c r="AD69" s="401">
        <v>3</v>
      </c>
      <c r="AE69" s="400">
        <v>0</v>
      </c>
      <c r="AF69" s="400">
        <v>1</v>
      </c>
      <c r="AG69" s="399">
        <v>0</v>
      </c>
      <c r="AH69" s="398">
        <v>2</v>
      </c>
      <c r="AI69" s="398">
        <v>2</v>
      </c>
      <c r="AJ69" s="398">
        <v>2</v>
      </c>
      <c r="AK69" s="397">
        <v>0</v>
      </c>
      <c r="AL69" s="394"/>
      <c r="AM69" s="394"/>
      <c r="AN69" s="394"/>
      <c r="AO69" s="393"/>
      <c r="AP69" s="398">
        <v>2</v>
      </c>
      <c r="AQ69" s="398">
        <v>0</v>
      </c>
      <c r="AR69" s="398">
        <v>1</v>
      </c>
      <c r="AS69" s="397">
        <v>0</v>
      </c>
      <c r="AT69" s="394"/>
      <c r="AU69" s="394"/>
      <c r="AV69" s="394"/>
      <c r="AW69" s="393"/>
      <c r="AX69" s="398">
        <v>5</v>
      </c>
      <c r="AY69" s="398">
        <v>1</v>
      </c>
      <c r="AZ69" s="398">
        <v>3</v>
      </c>
      <c r="BA69" s="397">
        <v>0</v>
      </c>
      <c r="BB69" s="369"/>
      <c r="BC69" s="401">
        <v>5</v>
      </c>
      <c r="BD69" s="400">
        <v>1</v>
      </c>
      <c r="BE69" s="400">
        <v>1</v>
      </c>
      <c r="BF69" s="399">
        <v>0</v>
      </c>
      <c r="BG69" s="398">
        <v>3</v>
      </c>
      <c r="BH69" s="398">
        <v>1</v>
      </c>
      <c r="BI69" s="398">
        <v>1</v>
      </c>
      <c r="BJ69" s="397">
        <v>0</v>
      </c>
      <c r="BK69" s="400">
        <v>5</v>
      </c>
      <c r="BL69" s="400">
        <v>2</v>
      </c>
      <c r="BM69" s="400">
        <v>3</v>
      </c>
      <c r="BN69" s="399">
        <v>0</v>
      </c>
      <c r="BO69" s="398">
        <v>4</v>
      </c>
      <c r="BP69" s="398">
        <v>1</v>
      </c>
      <c r="BQ69" s="398">
        <v>1</v>
      </c>
      <c r="BR69" s="397">
        <v>0</v>
      </c>
      <c r="BS69" s="400">
        <v>4</v>
      </c>
      <c r="BT69" s="400">
        <v>0</v>
      </c>
      <c r="BU69" s="400">
        <v>1</v>
      </c>
      <c r="BV69" s="399">
        <v>0</v>
      </c>
    </row>
    <row r="70" spans="1:74">
      <c r="A70" s="392">
        <v>7</v>
      </c>
      <c r="B70" s="500" t="s">
        <v>23</v>
      </c>
      <c r="C70" s="500" t="str">
        <f t="shared" si="31"/>
        <v>Sanjay Shah</v>
      </c>
      <c r="D70" s="390">
        <f t="shared" si="32"/>
        <v>52</v>
      </c>
      <c r="E70" s="389">
        <f t="shared" si="33"/>
        <v>24</v>
      </c>
      <c r="F70" s="389">
        <f t="shared" si="34"/>
        <v>33</v>
      </c>
      <c r="G70" s="389">
        <f t="shared" si="35"/>
        <v>0</v>
      </c>
      <c r="H70" s="444">
        <f t="shared" si="36"/>
        <v>0.63461538461538458</v>
      </c>
      <c r="I70" s="240">
        <v>4</v>
      </c>
      <c r="J70" s="240">
        <v>3</v>
      </c>
      <c r="K70" s="240">
        <v>3</v>
      </c>
      <c r="L70" s="270">
        <v>0</v>
      </c>
      <c r="M70" s="239">
        <v>5</v>
      </c>
      <c r="N70" s="239">
        <v>2</v>
      </c>
      <c r="O70" s="239">
        <v>3</v>
      </c>
      <c r="P70" s="273">
        <v>0</v>
      </c>
      <c r="Q70" s="387"/>
      <c r="R70" s="379"/>
      <c r="S70" s="379"/>
      <c r="T70" s="378"/>
      <c r="U70" s="239">
        <v>5</v>
      </c>
      <c r="V70" s="239">
        <v>2</v>
      </c>
      <c r="W70" s="239">
        <v>3</v>
      </c>
      <c r="X70" s="269">
        <v>0</v>
      </c>
      <c r="Y70" s="379"/>
      <c r="Z70" s="379"/>
      <c r="AA70" s="379"/>
      <c r="AB70" s="378"/>
      <c r="AC70" s="369"/>
      <c r="AD70" s="274">
        <v>5</v>
      </c>
      <c r="AE70" s="239">
        <v>2</v>
      </c>
      <c r="AF70" s="239">
        <v>2</v>
      </c>
      <c r="AG70" s="269">
        <v>0</v>
      </c>
      <c r="AH70" s="379"/>
      <c r="AI70" s="379"/>
      <c r="AJ70" s="379"/>
      <c r="AK70" s="378"/>
      <c r="AL70" s="239">
        <v>5</v>
      </c>
      <c r="AM70" s="239">
        <v>3</v>
      </c>
      <c r="AN70" s="239">
        <v>3</v>
      </c>
      <c r="AO70" s="269">
        <v>0</v>
      </c>
      <c r="AP70" s="379"/>
      <c r="AQ70" s="379"/>
      <c r="AR70" s="379"/>
      <c r="AS70" s="378"/>
      <c r="AT70" s="239">
        <v>5</v>
      </c>
      <c r="AU70" s="239">
        <v>3</v>
      </c>
      <c r="AV70" s="239">
        <v>5</v>
      </c>
      <c r="AW70" s="269">
        <v>0</v>
      </c>
      <c r="AX70" s="379"/>
      <c r="AY70" s="379"/>
      <c r="AZ70" s="379"/>
      <c r="BA70" s="378"/>
      <c r="BB70" s="369"/>
      <c r="BC70" s="274">
        <v>6</v>
      </c>
      <c r="BD70" s="239">
        <v>1</v>
      </c>
      <c r="BE70" s="239">
        <v>4</v>
      </c>
      <c r="BF70" s="269">
        <v>0</v>
      </c>
      <c r="BG70" s="240">
        <v>7</v>
      </c>
      <c r="BH70" s="240">
        <v>3</v>
      </c>
      <c r="BI70" s="240">
        <v>6</v>
      </c>
      <c r="BJ70" s="270">
        <v>0</v>
      </c>
      <c r="BK70" s="239">
        <v>5</v>
      </c>
      <c r="BL70" s="239">
        <v>2</v>
      </c>
      <c r="BM70" s="239">
        <v>2</v>
      </c>
      <c r="BN70" s="269">
        <v>0</v>
      </c>
      <c r="BO70" s="379"/>
      <c r="BP70" s="379"/>
      <c r="BQ70" s="379"/>
      <c r="BR70" s="378"/>
      <c r="BS70" s="239">
        <v>5</v>
      </c>
      <c r="BT70" s="239">
        <v>3</v>
      </c>
      <c r="BU70" s="239">
        <v>2</v>
      </c>
      <c r="BV70" s="269">
        <v>0</v>
      </c>
    </row>
    <row r="71" spans="1:74">
      <c r="A71" s="405">
        <v>8</v>
      </c>
      <c r="B71" s="503" t="s">
        <v>93</v>
      </c>
      <c r="C71" s="503" t="str">
        <f t="shared" si="31"/>
        <v>Matt Trimm</v>
      </c>
      <c r="D71" s="517">
        <f t="shared" si="32"/>
        <v>45</v>
      </c>
      <c r="E71" s="516">
        <f t="shared" si="33"/>
        <v>8</v>
      </c>
      <c r="F71" s="516">
        <f t="shared" si="34"/>
        <v>18</v>
      </c>
      <c r="G71" s="516">
        <f t="shared" si="35"/>
        <v>0</v>
      </c>
      <c r="H71" s="515">
        <f t="shared" si="36"/>
        <v>0.4</v>
      </c>
      <c r="I71" s="398">
        <v>5</v>
      </c>
      <c r="J71" s="398">
        <v>0</v>
      </c>
      <c r="K71" s="398">
        <v>2</v>
      </c>
      <c r="L71" s="397">
        <v>0</v>
      </c>
      <c r="M71" s="394"/>
      <c r="N71" s="394"/>
      <c r="O71" s="394"/>
      <c r="P71" s="409"/>
      <c r="Q71" s="402">
        <v>6</v>
      </c>
      <c r="R71" s="398">
        <v>0</v>
      </c>
      <c r="S71" s="398">
        <v>2</v>
      </c>
      <c r="T71" s="397">
        <v>0</v>
      </c>
      <c r="U71" s="400">
        <v>2</v>
      </c>
      <c r="V71" s="400">
        <v>0</v>
      </c>
      <c r="W71" s="400">
        <v>0</v>
      </c>
      <c r="X71" s="399">
        <v>0</v>
      </c>
      <c r="Y71" s="398">
        <v>5</v>
      </c>
      <c r="Z71" s="398">
        <v>1</v>
      </c>
      <c r="AA71" s="398">
        <v>2</v>
      </c>
      <c r="AB71" s="397">
        <v>0</v>
      </c>
      <c r="AC71" s="369"/>
      <c r="AD71" s="401">
        <v>5</v>
      </c>
      <c r="AE71" s="400">
        <v>1</v>
      </c>
      <c r="AF71" s="400">
        <v>3</v>
      </c>
      <c r="AG71" s="399">
        <v>0</v>
      </c>
      <c r="AH71" s="398">
        <v>6</v>
      </c>
      <c r="AI71" s="398">
        <v>2</v>
      </c>
      <c r="AJ71" s="398">
        <v>3</v>
      </c>
      <c r="AK71" s="397">
        <v>0</v>
      </c>
      <c r="AL71" s="400">
        <v>2</v>
      </c>
      <c r="AM71" s="400">
        <v>0</v>
      </c>
      <c r="AN71" s="400">
        <v>1</v>
      </c>
      <c r="AO71" s="399">
        <v>0</v>
      </c>
      <c r="AP71" s="398">
        <v>5</v>
      </c>
      <c r="AQ71" s="398">
        <v>2</v>
      </c>
      <c r="AR71" s="398">
        <v>1</v>
      </c>
      <c r="AS71" s="397">
        <v>0</v>
      </c>
      <c r="AT71" s="400">
        <v>2</v>
      </c>
      <c r="AU71" s="400">
        <v>0</v>
      </c>
      <c r="AV71" s="400">
        <v>0</v>
      </c>
      <c r="AW71" s="399">
        <v>0</v>
      </c>
      <c r="AX71" s="396"/>
      <c r="AY71" s="396"/>
      <c r="AZ71" s="396"/>
      <c r="BA71" s="395"/>
      <c r="BB71" s="369"/>
      <c r="BC71" s="401">
        <v>3</v>
      </c>
      <c r="BD71" s="400">
        <v>1</v>
      </c>
      <c r="BE71" s="400">
        <v>2</v>
      </c>
      <c r="BF71" s="399">
        <v>0</v>
      </c>
      <c r="BG71" s="398">
        <v>3</v>
      </c>
      <c r="BH71" s="398">
        <v>1</v>
      </c>
      <c r="BI71" s="398">
        <v>2</v>
      </c>
      <c r="BJ71" s="397">
        <v>0</v>
      </c>
      <c r="BK71" s="394"/>
      <c r="BL71" s="394"/>
      <c r="BM71" s="394"/>
      <c r="BN71" s="393"/>
      <c r="BO71" s="398">
        <v>1</v>
      </c>
      <c r="BP71" s="398">
        <v>0</v>
      </c>
      <c r="BQ71" s="398">
        <v>0</v>
      </c>
      <c r="BR71" s="397">
        <v>0</v>
      </c>
      <c r="BS71" s="394"/>
      <c r="BT71" s="394"/>
      <c r="BU71" s="394"/>
      <c r="BV71" s="393"/>
    </row>
    <row r="72" spans="1:74">
      <c r="A72" s="392">
        <v>9</v>
      </c>
      <c r="B72" s="500" t="s">
        <v>1163</v>
      </c>
      <c r="C72" s="500" t="str">
        <f t="shared" si="31"/>
        <v>Travis Simmons</v>
      </c>
      <c r="D72" s="390">
        <f t="shared" si="32"/>
        <v>59</v>
      </c>
      <c r="E72" s="389">
        <f t="shared" si="33"/>
        <v>19</v>
      </c>
      <c r="F72" s="389">
        <f t="shared" si="34"/>
        <v>31</v>
      </c>
      <c r="G72" s="389">
        <f t="shared" si="35"/>
        <v>1</v>
      </c>
      <c r="H72" s="444">
        <f t="shared" si="36"/>
        <v>0.52542372881355937</v>
      </c>
      <c r="I72" s="240">
        <v>3</v>
      </c>
      <c r="J72" s="240">
        <v>0</v>
      </c>
      <c r="K72" s="240">
        <v>1</v>
      </c>
      <c r="L72" s="270">
        <v>0</v>
      </c>
      <c r="M72" s="239">
        <v>2</v>
      </c>
      <c r="N72" s="239">
        <v>0</v>
      </c>
      <c r="O72" s="239">
        <v>0</v>
      </c>
      <c r="P72" s="273">
        <v>0</v>
      </c>
      <c r="Q72" s="272">
        <v>2</v>
      </c>
      <c r="R72" s="240">
        <v>1</v>
      </c>
      <c r="S72" s="240">
        <v>1</v>
      </c>
      <c r="T72" s="270">
        <v>0</v>
      </c>
      <c r="U72" s="239">
        <v>2</v>
      </c>
      <c r="V72" s="239">
        <v>0</v>
      </c>
      <c r="W72" s="239">
        <v>0</v>
      </c>
      <c r="X72" s="269">
        <v>0</v>
      </c>
      <c r="Y72" s="240">
        <v>3</v>
      </c>
      <c r="Z72" s="240">
        <v>3</v>
      </c>
      <c r="AA72" s="240">
        <v>2</v>
      </c>
      <c r="AB72" s="270">
        <v>0</v>
      </c>
      <c r="AC72" s="369"/>
      <c r="AD72" s="274">
        <v>2</v>
      </c>
      <c r="AE72" s="239">
        <v>0</v>
      </c>
      <c r="AF72" s="239">
        <v>0</v>
      </c>
      <c r="AG72" s="269">
        <v>0</v>
      </c>
      <c r="AH72" s="240">
        <v>8</v>
      </c>
      <c r="AI72" s="240">
        <v>5</v>
      </c>
      <c r="AJ72" s="240">
        <v>8</v>
      </c>
      <c r="AK72" s="270">
        <v>1</v>
      </c>
      <c r="AL72" s="239">
        <v>5</v>
      </c>
      <c r="AM72" s="239">
        <v>1</v>
      </c>
      <c r="AN72" s="239">
        <v>3</v>
      </c>
      <c r="AO72" s="269">
        <v>0</v>
      </c>
      <c r="AP72" s="240">
        <v>5</v>
      </c>
      <c r="AQ72" s="240">
        <v>0</v>
      </c>
      <c r="AR72" s="240">
        <v>2</v>
      </c>
      <c r="AS72" s="270">
        <v>0</v>
      </c>
      <c r="AT72" s="239">
        <v>4</v>
      </c>
      <c r="AU72" s="239">
        <v>0</v>
      </c>
      <c r="AV72" s="239">
        <v>2</v>
      </c>
      <c r="AW72" s="269">
        <v>0</v>
      </c>
      <c r="AX72" s="240">
        <v>5</v>
      </c>
      <c r="AY72" s="240">
        <v>2</v>
      </c>
      <c r="AZ72" s="240">
        <v>3</v>
      </c>
      <c r="BA72" s="270">
        <v>0</v>
      </c>
      <c r="BB72" s="369"/>
      <c r="BC72" s="274">
        <v>6</v>
      </c>
      <c r="BD72" s="239">
        <v>2</v>
      </c>
      <c r="BE72" s="239">
        <v>2</v>
      </c>
      <c r="BF72" s="269">
        <v>0</v>
      </c>
      <c r="BG72" s="240">
        <v>3</v>
      </c>
      <c r="BH72" s="240">
        <v>1</v>
      </c>
      <c r="BI72" s="240">
        <v>2</v>
      </c>
      <c r="BJ72" s="270">
        <v>0</v>
      </c>
      <c r="BK72" s="239">
        <v>4</v>
      </c>
      <c r="BL72" s="239">
        <v>3</v>
      </c>
      <c r="BM72" s="239">
        <v>2</v>
      </c>
      <c r="BN72" s="269">
        <v>0</v>
      </c>
      <c r="BO72" s="240">
        <v>5</v>
      </c>
      <c r="BP72" s="240">
        <v>1</v>
      </c>
      <c r="BQ72" s="240">
        <v>3</v>
      </c>
      <c r="BR72" s="270">
        <v>0</v>
      </c>
      <c r="BS72" s="244"/>
      <c r="BT72" s="244"/>
      <c r="BU72" s="244"/>
      <c r="BV72" s="377"/>
    </row>
    <row r="73" spans="1:74">
      <c r="A73" s="405">
        <v>10</v>
      </c>
      <c r="B73" s="503" t="s">
        <v>1165</v>
      </c>
      <c r="C73" s="503" t="str">
        <f t="shared" si="31"/>
        <v>Fred Johnson</v>
      </c>
      <c r="D73" s="517">
        <f t="shared" si="32"/>
        <v>53</v>
      </c>
      <c r="E73" s="516">
        <f t="shared" si="33"/>
        <v>10</v>
      </c>
      <c r="F73" s="516">
        <f t="shared" si="34"/>
        <v>25</v>
      </c>
      <c r="G73" s="516">
        <f t="shared" si="35"/>
        <v>0</v>
      </c>
      <c r="H73" s="515">
        <f t="shared" si="36"/>
        <v>0.47169811320754718</v>
      </c>
      <c r="I73" s="398">
        <v>3</v>
      </c>
      <c r="J73" s="398">
        <v>0</v>
      </c>
      <c r="K73" s="398">
        <v>2</v>
      </c>
      <c r="L73" s="397">
        <v>0</v>
      </c>
      <c r="M73" s="400">
        <v>6</v>
      </c>
      <c r="N73" s="400">
        <v>0</v>
      </c>
      <c r="O73" s="400">
        <v>4</v>
      </c>
      <c r="P73" s="403">
        <v>0</v>
      </c>
      <c r="Q73" s="402">
        <v>6</v>
      </c>
      <c r="R73" s="398">
        <v>2</v>
      </c>
      <c r="S73" s="398">
        <v>2</v>
      </c>
      <c r="T73" s="397">
        <v>0</v>
      </c>
      <c r="U73" s="400">
        <v>2</v>
      </c>
      <c r="V73" s="400">
        <v>0</v>
      </c>
      <c r="W73" s="400">
        <v>1</v>
      </c>
      <c r="X73" s="399">
        <v>0</v>
      </c>
      <c r="Y73" s="398">
        <v>2</v>
      </c>
      <c r="Z73" s="398">
        <v>0</v>
      </c>
      <c r="AA73" s="398">
        <v>1</v>
      </c>
      <c r="AB73" s="397">
        <v>0</v>
      </c>
      <c r="AC73" s="369"/>
      <c r="AD73" s="401">
        <v>3</v>
      </c>
      <c r="AE73" s="400">
        <v>0</v>
      </c>
      <c r="AF73" s="400">
        <v>0</v>
      </c>
      <c r="AG73" s="399">
        <v>0</v>
      </c>
      <c r="AH73" s="398">
        <v>3</v>
      </c>
      <c r="AI73" s="398">
        <v>2</v>
      </c>
      <c r="AJ73" s="398">
        <v>2</v>
      </c>
      <c r="AK73" s="397">
        <v>0</v>
      </c>
      <c r="AL73" s="400">
        <v>5</v>
      </c>
      <c r="AM73" s="400">
        <v>1</v>
      </c>
      <c r="AN73" s="400">
        <v>3</v>
      </c>
      <c r="AO73" s="399">
        <v>0</v>
      </c>
      <c r="AP73" s="398">
        <v>3</v>
      </c>
      <c r="AQ73" s="398">
        <v>0</v>
      </c>
      <c r="AR73" s="398">
        <v>2</v>
      </c>
      <c r="AS73" s="397">
        <v>0</v>
      </c>
      <c r="AT73" s="400">
        <v>2</v>
      </c>
      <c r="AU73" s="400">
        <v>1</v>
      </c>
      <c r="AV73" s="400">
        <v>1</v>
      </c>
      <c r="AW73" s="399">
        <v>0</v>
      </c>
      <c r="AX73" s="398">
        <v>5</v>
      </c>
      <c r="AY73" s="398">
        <v>2</v>
      </c>
      <c r="AZ73" s="398">
        <v>3</v>
      </c>
      <c r="BA73" s="397">
        <v>0</v>
      </c>
      <c r="BB73" s="369"/>
      <c r="BC73" s="407"/>
      <c r="BD73" s="394"/>
      <c r="BE73" s="394"/>
      <c r="BF73" s="393"/>
      <c r="BG73" s="398">
        <v>4</v>
      </c>
      <c r="BH73" s="398">
        <v>1</v>
      </c>
      <c r="BI73" s="398">
        <v>1</v>
      </c>
      <c r="BJ73" s="397">
        <v>0</v>
      </c>
      <c r="BK73" s="400">
        <v>5</v>
      </c>
      <c r="BL73" s="400">
        <v>0</v>
      </c>
      <c r="BM73" s="400">
        <v>1</v>
      </c>
      <c r="BN73" s="399">
        <v>0</v>
      </c>
      <c r="BO73" s="398">
        <v>2</v>
      </c>
      <c r="BP73" s="398">
        <v>1</v>
      </c>
      <c r="BQ73" s="398">
        <v>2</v>
      </c>
      <c r="BR73" s="397">
        <v>0</v>
      </c>
      <c r="BS73" s="400">
        <v>2</v>
      </c>
      <c r="BT73" s="400">
        <v>0</v>
      </c>
      <c r="BU73" s="400">
        <v>0</v>
      </c>
      <c r="BV73" s="399">
        <v>0</v>
      </c>
    </row>
    <row r="74" spans="1:74">
      <c r="A74" s="392">
        <v>11</v>
      </c>
      <c r="B74" s="500" t="s">
        <v>37</v>
      </c>
      <c r="C74" s="500" t="str">
        <f t="shared" si="31"/>
        <v>Jim Bonnici</v>
      </c>
      <c r="D74" s="390">
        <f t="shared" si="32"/>
        <v>35</v>
      </c>
      <c r="E74" s="389">
        <f t="shared" si="33"/>
        <v>9</v>
      </c>
      <c r="F74" s="389">
        <f t="shared" si="34"/>
        <v>20</v>
      </c>
      <c r="G74" s="389">
        <f t="shared" si="35"/>
        <v>0</v>
      </c>
      <c r="H74" s="444">
        <f t="shared" si="36"/>
        <v>0.5714285714285714</v>
      </c>
      <c r="I74" s="240">
        <v>0</v>
      </c>
      <c r="J74" s="240">
        <v>0</v>
      </c>
      <c r="K74" s="240">
        <v>0</v>
      </c>
      <c r="L74" s="270">
        <v>0</v>
      </c>
      <c r="M74" s="239">
        <v>2</v>
      </c>
      <c r="N74" s="239">
        <v>1</v>
      </c>
      <c r="O74" s="239">
        <v>1</v>
      </c>
      <c r="P74" s="273">
        <v>0</v>
      </c>
      <c r="Q74" s="387"/>
      <c r="R74" s="379"/>
      <c r="S74" s="379"/>
      <c r="T74" s="378"/>
      <c r="U74" s="239">
        <v>3</v>
      </c>
      <c r="V74" s="239">
        <v>2</v>
      </c>
      <c r="W74" s="239">
        <v>2</v>
      </c>
      <c r="X74" s="269">
        <v>0</v>
      </c>
      <c r="Y74" s="240">
        <v>1</v>
      </c>
      <c r="Z74" s="240">
        <v>0</v>
      </c>
      <c r="AA74" s="240">
        <v>0</v>
      </c>
      <c r="AB74" s="270">
        <v>0</v>
      </c>
      <c r="AC74" s="369"/>
      <c r="AD74" s="274">
        <v>2</v>
      </c>
      <c r="AE74" s="239">
        <v>0</v>
      </c>
      <c r="AF74" s="239">
        <v>0</v>
      </c>
      <c r="AG74" s="269">
        <v>0</v>
      </c>
      <c r="AH74" s="240">
        <v>3</v>
      </c>
      <c r="AI74" s="240">
        <v>2</v>
      </c>
      <c r="AJ74" s="240">
        <v>3</v>
      </c>
      <c r="AK74" s="270">
        <v>0</v>
      </c>
      <c r="AL74" s="239">
        <v>2</v>
      </c>
      <c r="AM74" s="239">
        <v>0</v>
      </c>
      <c r="AN74" s="239">
        <v>0</v>
      </c>
      <c r="AO74" s="269">
        <v>0</v>
      </c>
      <c r="AP74" s="240">
        <v>2</v>
      </c>
      <c r="AQ74" s="240">
        <v>1</v>
      </c>
      <c r="AR74" s="240">
        <v>1</v>
      </c>
      <c r="AS74" s="270">
        <v>0</v>
      </c>
      <c r="AT74" s="239">
        <v>2</v>
      </c>
      <c r="AU74" s="239">
        <v>0</v>
      </c>
      <c r="AV74" s="239">
        <v>2</v>
      </c>
      <c r="AW74" s="269">
        <v>0</v>
      </c>
      <c r="AX74" s="240">
        <v>3</v>
      </c>
      <c r="AY74" s="240">
        <v>0</v>
      </c>
      <c r="AZ74" s="240">
        <v>0</v>
      </c>
      <c r="BA74" s="270">
        <v>0</v>
      </c>
      <c r="BB74" s="369"/>
      <c r="BC74" s="274">
        <v>3</v>
      </c>
      <c r="BD74" s="239">
        <v>2</v>
      </c>
      <c r="BE74" s="239">
        <v>3</v>
      </c>
      <c r="BF74" s="269">
        <v>0</v>
      </c>
      <c r="BG74" s="240">
        <v>5</v>
      </c>
      <c r="BH74" s="240">
        <v>0</v>
      </c>
      <c r="BI74" s="240">
        <v>4</v>
      </c>
      <c r="BJ74" s="270">
        <v>0</v>
      </c>
      <c r="BK74" s="239">
        <v>1</v>
      </c>
      <c r="BL74" s="239">
        <v>0</v>
      </c>
      <c r="BM74" s="239">
        <v>1</v>
      </c>
      <c r="BN74" s="269">
        <v>0</v>
      </c>
      <c r="BO74" s="240">
        <v>4</v>
      </c>
      <c r="BP74" s="240">
        <v>1</v>
      </c>
      <c r="BQ74" s="240">
        <v>2</v>
      </c>
      <c r="BR74" s="270">
        <v>0</v>
      </c>
      <c r="BS74" s="239">
        <v>2</v>
      </c>
      <c r="BT74" s="239">
        <v>0</v>
      </c>
      <c r="BU74" s="239">
        <v>1</v>
      </c>
      <c r="BV74" s="269">
        <v>0</v>
      </c>
    </row>
    <row r="75" spans="1:74">
      <c r="A75" s="405">
        <v>12</v>
      </c>
      <c r="B75" s="503" t="s">
        <v>209</v>
      </c>
      <c r="C75" s="503" t="str">
        <f t="shared" si="31"/>
        <v>Eric Marshall</v>
      </c>
      <c r="D75" s="517">
        <f t="shared" si="32"/>
        <v>55</v>
      </c>
      <c r="E75" s="516">
        <f t="shared" si="33"/>
        <v>21</v>
      </c>
      <c r="F75" s="516">
        <f t="shared" si="34"/>
        <v>24</v>
      </c>
      <c r="G75" s="516">
        <f t="shared" si="35"/>
        <v>0</v>
      </c>
      <c r="H75" s="515">
        <f t="shared" si="36"/>
        <v>0.43636363636363634</v>
      </c>
      <c r="I75" s="398">
        <v>3</v>
      </c>
      <c r="J75" s="398">
        <v>1</v>
      </c>
      <c r="K75" s="398">
        <v>0</v>
      </c>
      <c r="L75" s="397">
        <v>0</v>
      </c>
      <c r="M75" s="400">
        <v>4</v>
      </c>
      <c r="N75" s="400">
        <v>2</v>
      </c>
      <c r="O75" s="400">
        <v>1</v>
      </c>
      <c r="P75" s="403">
        <v>0</v>
      </c>
      <c r="Q75" s="402">
        <v>6</v>
      </c>
      <c r="R75" s="398">
        <v>3</v>
      </c>
      <c r="S75" s="398">
        <v>4</v>
      </c>
      <c r="T75" s="397">
        <v>0</v>
      </c>
      <c r="U75" s="400">
        <v>3</v>
      </c>
      <c r="V75" s="400">
        <v>0</v>
      </c>
      <c r="W75" s="400">
        <v>1</v>
      </c>
      <c r="X75" s="399">
        <v>0</v>
      </c>
      <c r="Y75" s="398">
        <v>2</v>
      </c>
      <c r="Z75" s="398">
        <v>1</v>
      </c>
      <c r="AA75" s="398">
        <v>0</v>
      </c>
      <c r="AB75" s="397">
        <v>0</v>
      </c>
      <c r="AC75" s="369"/>
      <c r="AD75" s="401">
        <v>1</v>
      </c>
      <c r="AE75" s="400">
        <v>1</v>
      </c>
      <c r="AF75" s="400">
        <v>1</v>
      </c>
      <c r="AG75" s="399">
        <v>0</v>
      </c>
      <c r="AH75" s="398">
        <v>4</v>
      </c>
      <c r="AI75" s="398">
        <v>1</v>
      </c>
      <c r="AJ75" s="398">
        <v>2</v>
      </c>
      <c r="AK75" s="397">
        <v>0</v>
      </c>
      <c r="AL75" s="400">
        <v>2</v>
      </c>
      <c r="AM75" s="400">
        <v>0</v>
      </c>
      <c r="AN75" s="400">
        <v>0</v>
      </c>
      <c r="AO75" s="399">
        <v>0</v>
      </c>
      <c r="AP75" s="398">
        <v>5</v>
      </c>
      <c r="AQ75" s="398">
        <v>2</v>
      </c>
      <c r="AR75" s="398">
        <v>1</v>
      </c>
      <c r="AS75" s="397">
        <v>0</v>
      </c>
      <c r="AT75" s="400">
        <v>3</v>
      </c>
      <c r="AU75" s="400">
        <v>1</v>
      </c>
      <c r="AV75" s="400">
        <v>1</v>
      </c>
      <c r="AW75" s="399">
        <v>0</v>
      </c>
      <c r="AX75" s="398">
        <v>5</v>
      </c>
      <c r="AY75" s="398">
        <v>1</v>
      </c>
      <c r="AZ75" s="398">
        <v>3</v>
      </c>
      <c r="BA75" s="397">
        <v>0</v>
      </c>
      <c r="BB75" s="369"/>
      <c r="BC75" s="401">
        <v>2</v>
      </c>
      <c r="BD75" s="400">
        <v>1</v>
      </c>
      <c r="BE75" s="400">
        <v>1</v>
      </c>
      <c r="BF75" s="399">
        <v>0</v>
      </c>
      <c r="BG75" s="398">
        <v>3</v>
      </c>
      <c r="BH75" s="398">
        <v>1</v>
      </c>
      <c r="BI75" s="398">
        <v>1</v>
      </c>
      <c r="BJ75" s="397">
        <v>0</v>
      </c>
      <c r="BK75" s="400">
        <v>5</v>
      </c>
      <c r="BL75" s="400">
        <v>3</v>
      </c>
      <c r="BM75" s="400">
        <v>5</v>
      </c>
      <c r="BN75" s="399">
        <v>0</v>
      </c>
      <c r="BO75" s="398">
        <v>2</v>
      </c>
      <c r="BP75" s="398">
        <v>0</v>
      </c>
      <c r="BQ75" s="398">
        <v>1</v>
      </c>
      <c r="BR75" s="397">
        <v>0</v>
      </c>
      <c r="BS75" s="400">
        <v>5</v>
      </c>
      <c r="BT75" s="400">
        <v>3</v>
      </c>
      <c r="BU75" s="400">
        <v>2</v>
      </c>
      <c r="BV75" s="399">
        <v>0</v>
      </c>
    </row>
    <row r="76" spans="1:74">
      <c r="A76" s="392">
        <v>13</v>
      </c>
      <c r="B76" s="500" t="s">
        <v>1231</v>
      </c>
      <c r="C76" s="500" t="str">
        <f t="shared" si="31"/>
        <v>Jeff Faber</v>
      </c>
      <c r="D76" s="390">
        <f t="shared" si="32"/>
        <v>56</v>
      </c>
      <c r="E76" s="389">
        <f t="shared" si="33"/>
        <v>19</v>
      </c>
      <c r="F76" s="389">
        <f t="shared" si="34"/>
        <v>32</v>
      </c>
      <c r="G76" s="389">
        <f t="shared" si="35"/>
        <v>2</v>
      </c>
      <c r="H76" s="444">
        <f t="shared" si="36"/>
        <v>0.5714285714285714</v>
      </c>
      <c r="I76" s="240">
        <v>2</v>
      </c>
      <c r="J76" s="240">
        <v>0</v>
      </c>
      <c r="K76" s="240">
        <v>2</v>
      </c>
      <c r="L76" s="270">
        <v>0</v>
      </c>
      <c r="M76" s="239">
        <v>3</v>
      </c>
      <c r="N76" s="239">
        <v>1</v>
      </c>
      <c r="O76" s="239">
        <v>2</v>
      </c>
      <c r="P76" s="273">
        <v>0</v>
      </c>
      <c r="Q76" s="272">
        <v>5</v>
      </c>
      <c r="R76" s="240">
        <v>2</v>
      </c>
      <c r="S76" s="240">
        <v>3</v>
      </c>
      <c r="T76" s="270">
        <v>0</v>
      </c>
      <c r="U76" s="239">
        <v>2</v>
      </c>
      <c r="V76" s="239">
        <v>1</v>
      </c>
      <c r="W76" s="239">
        <v>1</v>
      </c>
      <c r="X76" s="269">
        <v>0</v>
      </c>
      <c r="Y76" s="240">
        <v>5</v>
      </c>
      <c r="Z76" s="240">
        <v>2</v>
      </c>
      <c r="AA76" s="240">
        <v>3</v>
      </c>
      <c r="AB76" s="270">
        <v>0</v>
      </c>
      <c r="AC76" s="369"/>
      <c r="AD76" s="274">
        <v>3</v>
      </c>
      <c r="AE76" s="239">
        <v>2</v>
      </c>
      <c r="AF76" s="239">
        <v>2</v>
      </c>
      <c r="AG76" s="269">
        <v>0</v>
      </c>
      <c r="AH76" s="240">
        <v>8</v>
      </c>
      <c r="AI76" s="240">
        <v>4</v>
      </c>
      <c r="AJ76" s="240">
        <v>5</v>
      </c>
      <c r="AK76" s="270">
        <v>0</v>
      </c>
      <c r="AL76" s="239">
        <v>4</v>
      </c>
      <c r="AM76" s="239">
        <v>2</v>
      </c>
      <c r="AN76" s="239">
        <v>3</v>
      </c>
      <c r="AO76" s="269">
        <v>1</v>
      </c>
      <c r="AP76" s="379"/>
      <c r="AQ76" s="379"/>
      <c r="AR76" s="379"/>
      <c r="AS76" s="378"/>
      <c r="AT76" s="239">
        <v>6</v>
      </c>
      <c r="AU76" s="239">
        <v>1</v>
      </c>
      <c r="AV76" s="239">
        <v>3</v>
      </c>
      <c r="AW76" s="269">
        <v>1</v>
      </c>
      <c r="AX76" s="379"/>
      <c r="AY76" s="379"/>
      <c r="AZ76" s="379"/>
      <c r="BA76" s="378"/>
      <c r="BB76" s="369"/>
      <c r="BC76" s="386"/>
      <c r="BD76" s="244"/>
      <c r="BE76" s="244"/>
      <c r="BF76" s="377"/>
      <c r="BG76" s="240">
        <v>7</v>
      </c>
      <c r="BH76" s="240">
        <v>3</v>
      </c>
      <c r="BI76" s="240">
        <v>4</v>
      </c>
      <c r="BJ76" s="270">
        <v>0</v>
      </c>
      <c r="BK76" s="244"/>
      <c r="BL76" s="244"/>
      <c r="BM76" s="244"/>
      <c r="BN76" s="377"/>
      <c r="BO76" s="240">
        <v>5</v>
      </c>
      <c r="BP76" s="240">
        <v>1</v>
      </c>
      <c r="BQ76" s="240">
        <v>2</v>
      </c>
      <c r="BR76" s="270">
        <v>0</v>
      </c>
      <c r="BS76" s="239">
        <v>6</v>
      </c>
      <c r="BT76" s="239">
        <v>0</v>
      </c>
      <c r="BU76" s="239">
        <v>2</v>
      </c>
      <c r="BV76" s="269">
        <v>0</v>
      </c>
    </row>
    <row r="77" spans="1:74">
      <c r="A77" s="405">
        <v>14</v>
      </c>
      <c r="B77" s="503" t="s">
        <v>1161</v>
      </c>
      <c r="C77" s="503" t="str">
        <f t="shared" si="31"/>
        <v>Mark Cynowa</v>
      </c>
      <c r="D77" s="517">
        <f t="shared" si="32"/>
        <v>31</v>
      </c>
      <c r="E77" s="516">
        <f t="shared" si="33"/>
        <v>9</v>
      </c>
      <c r="F77" s="516">
        <f t="shared" si="34"/>
        <v>13</v>
      </c>
      <c r="G77" s="516">
        <f t="shared" si="35"/>
        <v>0</v>
      </c>
      <c r="H77" s="515">
        <f t="shared" si="36"/>
        <v>0.41935483870967744</v>
      </c>
      <c r="I77" s="396"/>
      <c r="J77" s="396"/>
      <c r="K77" s="396"/>
      <c r="L77" s="395"/>
      <c r="M77" s="400">
        <v>2</v>
      </c>
      <c r="N77" s="400">
        <v>2</v>
      </c>
      <c r="O77" s="400">
        <v>1</v>
      </c>
      <c r="P77" s="403">
        <v>0</v>
      </c>
      <c r="Q77" s="402">
        <v>3</v>
      </c>
      <c r="R77" s="398">
        <v>0</v>
      </c>
      <c r="S77" s="398">
        <v>1</v>
      </c>
      <c r="T77" s="397">
        <v>0</v>
      </c>
      <c r="U77" s="400">
        <v>0</v>
      </c>
      <c r="V77" s="400">
        <v>1</v>
      </c>
      <c r="W77" s="400">
        <v>0</v>
      </c>
      <c r="X77" s="399">
        <v>0</v>
      </c>
      <c r="Y77" s="398">
        <v>2</v>
      </c>
      <c r="Z77" s="398">
        <v>0</v>
      </c>
      <c r="AA77" s="398">
        <v>1</v>
      </c>
      <c r="AB77" s="397">
        <v>0</v>
      </c>
      <c r="AC77" s="369"/>
      <c r="AD77" s="401">
        <v>3</v>
      </c>
      <c r="AE77" s="400">
        <v>0</v>
      </c>
      <c r="AF77" s="400">
        <v>2</v>
      </c>
      <c r="AG77" s="399">
        <v>0</v>
      </c>
      <c r="AH77" s="396"/>
      <c r="AI77" s="396"/>
      <c r="AJ77" s="396"/>
      <c r="AK77" s="395"/>
      <c r="AL77" s="400">
        <v>3</v>
      </c>
      <c r="AM77" s="400">
        <v>0</v>
      </c>
      <c r="AN77" s="400">
        <v>1</v>
      </c>
      <c r="AO77" s="399">
        <v>0</v>
      </c>
      <c r="AP77" s="398">
        <v>3</v>
      </c>
      <c r="AQ77" s="398">
        <v>0</v>
      </c>
      <c r="AR77" s="398">
        <v>1</v>
      </c>
      <c r="AS77" s="397">
        <v>0</v>
      </c>
      <c r="AT77" s="400">
        <v>3</v>
      </c>
      <c r="AU77" s="400">
        <v>1</v>
      </c>
      <c r="AV77" s="400">
        <v>1</v>
      </c>
      <c r="AW77" s="399">
        <v>0</v>
      </c>
      <c r="AX77" s="398">
        <v>2</v>
      </c>
      <c r="AY77" s="398">
        <v>1</v>
      </c>
      <c r="AZ77" s="398">
        <v>1</v>
      </c>
      <c r="BA77" s="397">
        <v>0</v>
      </c>
      <c r="BB77" s="369"/>
      <c r="BC77" s="401">
        <v>3</v>
      </c>
      <c r="BD77" s="400">
        <v>2</v>
      </c>
      <c r="BE77" s="400">
        <v>2</v>
      </c>
      <c r="BF77" s="399">
        <v>0</v>
      </c>
      <c r="BG77" s="398">
        <v>2</v>
      </c>
      <c r="BH77" s="398">
        <v>0</v>
      </c>
      <c r="BI77" s="398">
        <v>0</v>
      </c>
      <c r="BJ77" s="397">
        <v>0</v>
      </c>
      <c r="BK77" s="400">
        <v>3</v>
      </c>
      <c r="BL77" s="400">
        <v>2</v>
      </c>
      <c r="BM77" s="400">
        <v>2</v>
      </c>
      <c r="BN77" s="399">
        <v>0</v>
      </c>
      <c r="BO77" s="398">
        <v>2</v>
      </c>
      <c r="BP77" s="398">
        <v>0</v>
      </c>
      <c r="BQ77" s="398">
        <v>0</v>
      </c>
      <c r="BR77" s="397">
        <v>0</v>
      </c>
      <c r="BS77" s="394"/>
      <c r="BT77" s="394"/>
      <c r="BU77" s="394"/>
      <c r="BV77" s="393"/>
    </row>
    <row r="78" spans="1:74" ht="13.8" thickBot="1">
      <c r="A78" s="376"/>
      <c r="B78" s="519" t="s">
        <v>224</v>
      </c>
      <c r="C78" s="519"/>
      <c r="D78" s="375">
        <f>SUM(D64:D77)</f>
        <v>837</v>
      </c>
      <c r="E78" s="374">
        <f>SUM(E64:E77)</f>
        <v>324</v>
      </c>
      <c r="F78" s="374">
        <f>SUM(F64:F77)</f>
        <v>475</v>
      </c>
      <c r="G78" s="374">
        <f>SUM(G64:G77)</f>
        <v>22</v>
      </c>
      <c r="H78" s="423">
        <f t="shared" si="36"/>
        <v>0.56750298685782552</v>
      </c>
      <c r="I78" s="368">
        <f t="shared" ref="I78:AB78" si="37">SUM(I64:I77)</f>
        <v>43</v>
      </c>
      <c r="J78" s="368">
        <f t="shared" si="37"/>
        <v>15</v>
      </c>
      <c r="K78" s="368">
        <f t="shared" si="37"/>
        <v>21</v>
      </c>
      <c r="L78" s="367">
        <f t="shared" si="37"/>
        <v>1</v>
      </c>
      <c r="M78" s="366">
        <f t="shared" si="37"/>
        <v>50</v>
      </c>
      <c r="N78" s="366">
        <f t="shared" si="37"/>
        <v>19</v>
      </c>
      <c r="O78" s="366">
        <f t="shared" si="37"/>
        <v>27</v>
      </c>
      <c r="P78" s="372">
        <f t="shared" si="37"/>
        <v>0</v>
      </c>
      <c r="Q78" s="371">
        <f t="shared" si="37"/>
        <v>54</v>
      </c>
      <c r="R78" s="368">
        <f t="shared" si="37"/>
        <v>25</v>
      </c>
      <c r="S78" s="368">
        <f t="shared" si="37"/>
        <v>33</v>
      </c>
      <c r="T78" s="367">
        <f t="shared" si="37"/>
        <v>5</v>
      </c>
      <c r="U78" s="366">
        <f t="shared" si="37"/>
        <v>45</v>
      </c>
      <c r="V78" s="366">
        <f t="shared" si="37"/>
        <v>21</v>
      </c>
      <c r="W78" s="366">
        <f t="shared" si="37"/>
        <v>24</v>
      </c>
      <c r="X78" s="365">
        <f t="shared" si="37"/>
        <v>0</v>
      </c>
      <c r="Y78" s="368">
        <f t="shared" si="37"/>
        <v>52</v>
      </c>
      <c r="Z78" s="368">
        <f t="shared" si="37"/>
        <v>13</v>
      </c>
      <c r="AA78" s="368">
        <f t="shared" si="37"/>
        <v>26</v>
      </c>
      <c r="AB78" s="367">
        <f t="shared" si="37"/>
        <v>0</v>
      </c>
      <c r="AC78" s="369"/>
      <c r="AD78" s="422">
        <f t="shared" ref="AD78:BA78" si="38">SUM(AD64:AD77)</f>
        <v>46</v>
      </c>
      <c r="AE78" s="366">
        <f t="shared" si="38"/>
        <v>13</v>
      </c>
      <c r="AF78" s="366">
        <f t="shared" si="38"/>
        <v>21</v>
      </c>
      <c r="AG78" s="365">
        <f t="shared" si="38"/>
        <v>0</v>
      </c>
      <c r="AH78" s="368">
        <f t="shared" si="38"/>
        <v>71</v>
      </c>
      <c r="AI78" s="368">
        <f t="shared" si="38"/>
        <v>41</v>
      </c>
      <c r="AJ78" s="368">
        <f t="shared" si="38"/>
        <v>50</v>
      </c>
      <c r="AK78" s="367">
        <f t="shared" si="38"/>
        <v>3</v>
      </c>
      <c r="AL78" s="366">
        <f t="shared" si="38"/>
        <v>53</v>
      </c>
      <c r="AM78" s="366">
        <f t="shared" si="38"/>
        <v>20</v>
      </c>
      <c r="AN78" s="366">
        <f t="shared" si="38"/>
        <v>30</v>
      </c>
      <c r="AO78" s="365">
        <f t="shared" si="38"/>
        <v>5</v>
      </c>
      <c r="AP78" s="368">
        <f t="shared" si="38"/>
        <v>52</v>
      </c>
      <c r="AQ78" s="368">
        <f t="shared" si="38"/>
        <v>15</v>
      </c>
      <c r="AR78" s="368">
        <f t="shared" si="38"/>
        <v>27</v>
      </c>
      <c r="AS78" s="367">
        <f t="shared" si="38"/>
        <v>0</v>
      </c>
      <c r="AT78" s="366">
        <f t="shared" si="38"/>
        <v>54</v>
      </c>
      <c r="AU78" s="366">
        <f t="shared" si="38"/>
        <v>22</v>
      </c>
      <c r="AV78" s="366">
        <f t="shared" si="38"/>
        <v>32</v>
      </c>
      <c r="AW78" s="365">
        <f t="shared" si="38"/>
        <v>3</v>
      </c>
      <c r="AX78" s="368">
        <f t="shared" si="38"/>
        <v>50</v>
      </c>
      <c r="AY78" s="368">
        <f t="shared" si="38"/>
        <v>15</v>
      </c>
      <c r="AZ78" s="368">
        <f t="shared" si="38"/>
        <v>29</v>
      </c>
      <c r="BA78" s="367">
        <f t="shared" si="38"/>
        <v>0</v>
      </c>
      <c r="BB78" s="369"/>
      <c r="BC78" s="366">
        <f t="shared" ref="BC78:BV78" si="39">SUM(BC64:BC77)</f>
        <v>54</v>
      </c>
      <c r="BD78" s="366">
        <f t="shared" si="39"/>
        <v>23</v>
      </c>
      <c r="BE78" s="366">
        <f t="shared" si="39"/>
        <v>30</v>
      </c>
      <c r="BF78" s="365">
        <f t="shared" si="39"/>
        <v>3</v>
      </c>
      <c r="BG78" s="368">
        <f t="shared" si="39"/>
        <v>69</v>
      </c>
      <c r="BH78" s="368">
        <f t="shared" si="39"/>
        <v>31</v>
      </c>
      <c r="BI78" s="368">
        <f t="shared" si="39"/>
        <v>46</v>
      </c>
      <c r="BJ78" s="367">
        <f t="shared" si="39"/>
        <v>1</v>
      </c>
      <c r="BK78" s="366">
        <f t="shared" si="39"/>
        <v>46</v>
      </c>
      <c r="BL78" s="366">
        <f t="shared" si="39"/>
        <v>18</v>
      </c>
      <c r="BM78" s="366">
        <f t="shared" si="39"/>
        <v>27</v>
      </c>
      <c r="BN78" s="365">
        <f t="shared" si="39"/>
        <v>0</v>
      </c>
      <c r="BO78" s="368">
        <f t="shared" si="39"/>
        <v>46</v>
      </c>
      <c r="BP78" s="368">
        <f t="shared" si="39"/>
        <v>12</v>
      </c>
      <c r="BQ78" s="368">
        <f t="shared" si="39"/>
        <v>23</v>
      </c>
      <c r="BR78" s="367">
        <f t="shared" si="39"/>
        <v>0</v>
      </c>
      <c r="BS78" s="366">
        <f t="shared" si="39"/>
        <v>52</v>
      </c>
      <c r="BT78" s="366">
        <f t="shared" si="39"/>
        <v>21</v>
      </c>
      <c r="BU78" s="366">
        <f t="shared" si="39"/>
        <v>29</v>
      </c>
      <c r="BV78" s="365">
        <f t="shared" si="39"/>
        <v>1</v>
      </c>
    </row>
    <row r="79" spans="1:74" ht="16.2" thickBot="1">
      <c r="A79" s="376"/>
      <c r="B79" s="376"/>
      <c r="C79" s="376"/>
      <c r="D79" s="2003" t="s">
        <v>1296</v>
      </c>
      <c r="E79" s="2004"/>
      <c r="F79" s="2004"/>
      <c r="G79" s="2004"/>
      <c r="H79" s="2005"/>
      <c r="I79" s="1999">
        <v>12</v>
      </c>
      <c r="J79" s="2000"/>
      <c r="K79" s="2000"/>
      <c r="L79" s="2001"/>
      <c r="M79" s="1999">
        <v>12</v>
      </c>
      <c r="N79" s="2000"/>
      <c r="O79" s="2000"/>
      <c r="P79" s="2001"/>
      <c r="Q79" s="1999">
        <v>12.6</v>
      </c>
      <c r="R79" s="2000"/>
      <c r="S79" s="2000"/>
      <c r="T79" s="2001"/>
      <c r="U79" s="1999">
        <v>12.7</v>
      </c>
      <c r="V79" s="2000"/>
      <c r="W79" s="2000"/>
      <c r="X79" s="2001"/>
      <c r="Y79" s="1999">
        <v>12.8</v>
      </c>
      <c r="Z79" s="2000"/>
      <c r="AA79" s="2000"/>
      <c r="AB79" s="2001"/>
      <c r="AC79" s="535"/>
      <c r="AD79" s="2002">
        <v>13</v>
      </c>
      <c r="AE79" s="2000"/>
      <c r="AF79" s="2000"/>
      <c r="AG79" s="2001"/>
      <c r="AH79" s="1999">
        <v>12.8</v>
      </c>
      <c r="AI79" s="2000"/>
      <c r="AJ79" s="2000"/>
      <c r="AK79" s="2001"/>
      <c r="AL79" s="1999">
        <v>13</v>
      </c>
      <c r="AM79" s="2000"/>
      <c r="AN79" s="2000"/>
      <c r="AO79" s="2001"/>
      <c r="AP79" s="1999">
        <v>12.4</v>
      </c>
      <c r="AQ79" s="2000"/>
      <c r="AR79" s="2000"/>
      <c r="AS79" s="2001"/>
      <c r="AT79" s="1999">
        <v>12.6</v>
      </c>
      <c r="AU79" s="2000"/>
      <c r="AV79" s="2000"/>
      <c r="AW79" s="2001"/>
      <c r="AX79" s="1999">
        <v>12.5</v>
      </c>
      <c r="AY79" s="2000"/>
      <c r="AZ79" s="2000"/>
      <c r="BA79" s="2001"/>
      <c r="BB79" s="510"/>
      <c r="BC79" s="2002">
        <v>12.5</v>
      </c>
      <c r="BD79" s="2000"/>
      <c r="BE79" s="2000"/>
      <c r="BF79" s="2001"/>
      <c r="BG79" s="1999">
        <v>12.7</v>
      </c>
      <c r="BH79" s="2000"/>
      <c r="BI79" s="2000"/>
      <c r="BJ79" s="2001"/>
      <c r="BK79" s="1999">
        <v>12.4</v>
      </c>
      <c r="BL79" s="2000"/>
      <c r="BM79" s="2000"/>
      <c r="BN79" s="2001"/>
      <c r="BO79" s="1999">
        <v>12.5</v>
      </c>
      <c r="BP79" s="2000"/>
      <c r="BQ79" s="2000"/>
      <c r="BR79" s="2001"/>
      <c r="BS79" s="1999"/>
      <c r="BT79" s="2000"/>
      <c r="BU79" s="2000"/>
      <c r="BV79" s="2001"/>
    </row>
    <row r="80" spans="1:74" ht="13.8" thickBot="1">
      <c r="A80" s="376"/>
      <c r="B80" s="376"/>
      <c r="C80" s="376"/>
      <c r="D80" s="376"/>
      <c r="E80" s="376"/>
      <c r="F80" s="376"/>
      <c r="G80" s="376"/>
      <c r="H80" s="376"/>
      <c r="I80" s="376"/>
      <c r="J80" s="376"/>
      <c r="K80" s="376"/>
      <c r="L80" s="376"/>
      <c r="M80" s="376"/>
      <c r="N80" s="376"/>
      <c r="O80" s="376"/>
      <c r="P80" s="376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6"/>
      <c r="AD80" s="376"/>
      <c r="AE80" s="376"/>
      <c r="AF80" s="376"/>
      <c r="AG80" s="376"/>
      <c r="AH80" s="376"/>
      <c r="AI80" s="376"/>
      <c r="AJ80" s="376"/>
      <c r="AK80" s="376"/>
      <c r="AL80" s="376"/>
      <c r="AM80" s="376"/>
      <c r="AN80" s="376"/>
      <c r="AO80" s="376"/>
      <c r="AP80" s="376"/>
      <c r="AQ80" s="376"/>
      <c r="AR80" s="376"/>
      <c r="AS80" s="376"/>
      <c r="AT80" s="376"/>
      <c r="AU80" s="376"/>
      <c r="AV80" s="376"/>
      <c r="AW80" s="376"/>
      <c r="AX80" s="376"/>
      <c r="AY80" s="376"/>
      <c r="AZ80" s="376"/>
      <c r="BA80" s="376"/>
      <c r="BB80" s="376"/>
      <c r="BC80" s="376"/>
      <c r="BD80" s="376"/>
      <c r="BE80" s="376"/>
      <c r="BF80" s="376"/>
      <c r="BG80" s="376"/>
      <c r="BH80" s="376"/>
      <c r="BI80" s="376"/>
      <c r="BJ80" s="376"/>
      <c r="BK80" s="376"/>
      <c r="BL80" s="376"/>
      <c r="BM80" s="376"/>
      <c r="BN80" s="376"/>
      <c r="BO80" s="376"/>
      <c r="BP80" s="376"/>
      <c r="BQ80" s="376"/>
      <c r="BR80" s="376"/>
      <c r="BS80" s="376"/>
      <c r="BT80" s="376"/>
      <c r="BU80" s="376"/>
      <c r="BV80" s="376"/>
    </row>
    <row r="81" spans="1:74" ht="13.8" thickBot="1">
      <c r="A81" s="1985">
        <v>5</v>
      </c>
      <c r="B81" s="1987" t="s">
        <v>1316</v>
      </c>
      <c r="C81" s="1528"/>
      <c r="D81" s="1989">
        <v>2009</v>
      </c>
      <c r="E81" s="1990"/>
      <c r="F81" s="1990"/>
      <c r="G81" s="1990"/>
      <c r="H81" s="1991"/>
      <c r="I81" s="1992" t="s">
        <v>1109</v>
      </c>
      <c r="J81" s="1993"/>
      <c r="K81" s="1993"/>
      <c r="L81" s="1994"/>
      <c r="M81" s="1995" t="s">
        <v>1108</v>
      </c>
      <c r="N81" s="1996"/>
      <c r="O81" s="1996"/>
      <c r="P81" s="1997"/>
      <c r="Q81" s="1992" t="s">
        <v>1107</v>
      </c>
      <c r="R81" s="1993"/>
      <c r="S81" s="1993"/>
      <c r="T81" s="1994"/>
      <c r="U81" s="1995" t="s">
        <v>1106</v>
      </c>
      <c r="V81" s="1996"/>
      <c r="W81" s="1996"/>
      <c r="X81" s="1997"/>
      <c r="Y81" s="1992" t="s">
        <v>1105</v>
      </c>
      <c r="Z81" s="1993"/>
      <c r="AA81" s="1993"/>
      <c r="AB81" s="1994"/>
      <c r="AC81" s="417"/>
      <c r="AD81" s="1998" t="s">
        <v>1104</v>
      </c>
      <c r="AE81" s="1996"/>
      <c r="AF81" s="1996"/>
      <c r="AG81" s="1997"/>
      <c r="AH81" s="1992" t="s">
        <v>1103</v>
      </c>
      <c r="AI81" s="1993"/>
      <c r="AJ81" s="1993"/>
      <c r="AK81" s="1994"/>
      <c r="AL81" s="1995" t="s">
        <v>1102</v>
      </c>
      <c r="AM81" s="1996"/>
      <c r="AN81" s="1996"/>
      <c r="AO81" s="1997"/>
      <c r="AP81" s="1992" t="s">
        <v>1101</v>
      </c>
      <c r="AQ81" s="1993"/>
      <c r="AR81" s="1993"/>
      <c r="AS81" s="1994"/>
      <c r="AT81" s="1995" t="s">
        <v>1100</v>
      </c>
      <c r="AU81" s="1996"/>
      <c r="AV81" s="1996"/>
      <c r="AW81" s="1997"/>
      <c r="AX81" s="1992" t="s">
        <v>1099</v>
      </c>
      <c r="AY81" s="1993"/>
      <c r="AZ81" s="1993"/>
      <c r="BA81" s="1994"/>
      <c r="BB81" s="417"/>
      <c r="BC81" s="1998" t="s">
        <v>1098</v>
      </c>
      <c r="BD81" s="1996"/>
      <c r="BE81" s="1996"/>
      <c r="BF81" s="1997"/>
      <c r="BG81" s="1992" t="s">
        <v>1097</v>
      </c>
      <c r="BH81" s="1993"/>
      <c r="BI81" s="1993"/>
      <c r="BJ81" s="1994"/>
      <c r="BK81" s="1995" t="s">
        <v>1096</v>
      </c>
      <c r="BL81" s="1996"/>
      <c r="BM81" s="1996"/>
      <c r="BN81" s="1997"/>
      <c r="BO81" s="1992" t="s">
        <v>1095</v>
      </c>
      <c r="BP81" s="1993"/>
      <c r="BQ81" s="1993"/>
      <c r="BR81" s="1994"/>
      <c r="BS81" s="1995" t="s">
        <v>1094</v>
      </c>
      <c r="BT81" s="1996"/>
      <c r="BU81" s="1996"/>
      <c r="BV81" s="1997"/>
    </row>
    <row r="82" spans="1:74">
      <c r="A82" s="1986"/>
      <c r="B82" s="1988"/>
      <c r="C82" s="1528"/>
      <c r="D82" s="413" t="s">
        <v>268</v>
      </c>
      <c r="E82" s="413" t="s">
        <v>1092</v>
      </c>
      <c r="F82" s="413" t="s">
        <v>267</v>
      </c>
      <c r="G82" s="413" t="s">
        <v>266</v>
      </c>
      <c r="H82" s="415" t="s">
        <v>265</v>
      </c>
      <c r="I82" s="414" t="s">
        <v>268</v>
      </c>
      <c r="J82" s="413" t="s">
        <v>1092</v>
      </c>
      <c r="K82" s="413" t="s">
        <v>267</v>
      </c>
      <c r="L82" s="412" t="s">
        <v>266</v>
      </c>
      <c r="M82" s="413" t="s">
        <v>268</v>
      </c>
      <c r="N82" s="413" t="s">
        <v>1092</v>
      </c>
      <c r="O82" s="413" t="s">
        <v>267</v>
      </c>
      <c r="P82" s="412" t="s">
        <v>266</v>
      </c>
      <c r="Q82" s="413" t="s">
        <v>268</v>
      </c>
      <c r="R82" s="413" t="s">
        <v>1092</v>
      </c>
      <c r="S82" s="413" t="s">
        <v>267</v>
      </c>
      <c r="T82" s="412" t="s">
        <v>266</v>
      </c>
      <c r="U82" s="413" t="s">
        <v>268</v>
      </c>
      <c r="V82" s="413" t="s">
        <v>1092</v>
      </c>
      <c r="W82" s="413" t="s">
        <v>267</v>
      </c>
      <c r="X82" s="412" t="s">
        <v>266</v>
      </c>
      <c r="Y82" s="413" t="s">
        <v>268</v>
      </c>
      <c r="Z82" s="413" t="s">
        <v>1092</v>
      </c>
      <c r="AA82" s="413" t="s">
        <v>267</v>
      </c>
      <c r="AB82" s="412" t="s">
        <v>266</v>
      </c>
      <c r="AC82" s="369"/>
      <c r="AD82" s="414" t="s">
        <v>268</v>
      </c>
      <c r="AE82" s="413" t="s">
        <v>1092</v>
      </c>
      <c r="AF82" s="413" t="s">
        <v>267</v>
      </c>
      <c r="AG82" s="412" t="s">
        <v>266</v>
      </c>
      <c r="AH82" s="413" t="s">
        <v>268</v>
      </c>
      <c r="AI82" s="413" t="s">
        <v>1092</v>
      </c>
      <c r="AJ82" s="413" t="s">
        <v>267</v>
      </c>
      <c r="AK82" s="412" t="s">
        <v>266</v>
      </c>
      <c r="AL82" s="413" t="s">
        <v>268</v>
      </c>
      <c r="AM82" s="413" t="s">
        <v>1092</v>
      </c>
      <c r="AN82" s="413" t="s">
        <v>267</v>
      </c>
      <c r="AO82" s="412" t="s">
        <v>266</v>
      </c>
      <c r="AP82" s="413" t="s">
        <v>268</v>
      </c>
      <c r="AQ82" s="413" t="s">
        <v>1092</v>
      </c>
      <c r="AR82" s="413" t="s">
        <v>267</v>
      </c>
      <c r="AS82" s="412" t="s">
        <v>266</v>
      </c>
      <c r="AT82" s="413" t="s">
        <v>268</v>
      </c>
      <c r="AU82" s="413" t="s">
        <v>1092</v>
      </c>
      <c r="AV82" s="413" t="s">
        <v>267</v>
      </c>
      <c r="AW82" s="412" t="s">
        <v>266</v>
      </c>
      <c r="AX82" s="413" t="s">
        <v>268</v>
      </c>
      <c r="AY82" s="413" t="s">
        <v>1092</v>
      </c>
      <c r="AZ82" s="413" t="s">
        <v>267</v>
      </c>
      <c r="BA82" s="412" t="s">
        <v>266</v>
      </c>
      <c r="BB82" s="369"/>
      <c r="BC82" s="414" t="s">
        <v>268</v>
      </c>
      <c r="BD82" s="413" t="s">
        <v>1092</v>
      </c>
      <c r="BE82" s="413" t="s">
        <v>267</v>
      </c>
      <c r="BF82" s="412" t="s">
        <v>266</v>
      </c>
      <c r="BG82" s="413" t="s">
        <v>268</v>
      </c>
      <c r="BH82" s="413" t="s">
        <v>1092</v>
      </c>
      <c r="BI82" s="413" t="s">
        <v>267</v>
      </c>
      <c r="BJ82" s="412" t="s">
        <v>266</v>
      </c>
      <c r="BK82" s="413" t="s">
        <v>268</v>
      </c>
      <c r="BL82" s="413" t="s">
        <v>1092</v>
      </c>
      <c r="BM82" s="413" t="s">
        <v>267</v>
      </c>
      <c r="BN82" s="412" t="s">
        <v>266</v>
      </c>
      <c r="BO82" s="413" t="s">
        <v>268</v>
      </c>
      <c r="BP82" s="413" t="s">
        <v>1092</v>
      </c>
      <c r="BQ82" s="413" t="s">
        <v>267</v>
      </c>
      <c r="BR82" s="412" t="s">
        <v>266</v>
      </c>
      <c r="BS82" s="413" t="s">
        <v>268</v>
      </c>
      <c r="BT82" s="413" t="s">
        <v>1092</v>
      </c>
      <c r="BU82" s="413" t="s">
        <v>267</v>
      </c>
      <c r="BV82" s="412" t="s">
        <v>266</v>
      </c>
    </row>
    <row r="83" spans="1:74">
      <c r="A83" s="392">
        <v>1</v>
      </c>
      <c r="B83" s="391" t="s">
        <v>78</v>
      </c>
      <c r="C83" s="391" t="str">
        <f t="shared" ref="C83:C97" si="40">TRIM(B83)</f>
        <v>Ryan Thebert</v>
      </c>
      <c r="D83" s="390">
        <f t="shared" ref="D83:D93" si="41">SUM(I83,M83,Q83,U83,Y83,AD83,AH83,AL83,AP83,AT83,AX83,BC83,BG83,BK83,BO83,BS83)</f>
        <v>71</v>
      </c>
      <c r="E83" s="389">
        <f t="shared" ref="E83:E93" si="42">SUM(J83,N83,R83,V83,Z83,AE83,AI83,AM83,AQ83,AU83,AY83,BD83,BH83,BL83,BT83,BP83)</f>
        <v>39</v>
      </c>
      <c r="F83" s="389">
        <f t="shared" ref="F83:F93" si="43">SUM(K83,O83,S83,W83,AA83,AF83,AJ83,AN83,AR83,AV83,AZ83,BE83,BI83,BM83,BU83,BQ83)</f>
        <v>52</v>
      </c>
      <c r="G83" s="389">
        <f t="shared" ref="G83:G93" si="44">SUM(L83,P83,T83,X83,AB83,AG83,AK83,AO83,AS83,AW83,BA83,BF83,BJ83,BN83,BV83,BR83)</f>
        <v>6</v>
      </c>
      <c r="H83" s="388">
        <f t="shared" ref="H83:H93" si="45">(F83/D83)</f>
        <v>0.73239436619718312</v>
      </c>
      <c r="I83" s="272">
        <v>5</v>
      </c>
      <c r="J83" s="240">
        <v>2</v>
      </c>
      <c r="K83" s="240">
        <v>5</v>
      </c>
      <c r="L83" s="270">
        <v>2</v>
      </c>
      <c r="M83" s="239">
        <v>5</v>
      </c>
      <c r="N83" s="239">
        <v>3</v>
      </c>
      <c r="O83" s="239">
        <v>4</v>
      </c>
      <c r="P83" s="269">
        <v>0</v>
      </c>
      <c r="Q83" s="240">
        <v>5</v>
      </c>
      <c r="R83" s="240">
        <v>3</v>
      </c>
      <c r="S83" s="240">
        <v>4</v>
      </c>
      <c r="T83" s="270">
        <v>0</v>
      </c>
      <c r="U83" s="239">
        <v>4</v>
      </c>
      <c r="V83" s="239">
        <v>1</v>
      </c>
      <c r="W83" s="239">
        <v>3</v>
      </c>
      <c r="X83" s="269">
        <v>0</v>
      </c>
      <c r="Y83" s="240">
        <v>5</v>
      </c>
      <c r="Z83" s="240">
        <v>3</v>
      </c>
      <c r="AA83" s="240">
        <v>4</v>
      </c>
      <c r="AB83" s="270">
        <v>0</v>
      </c>
      <c r="AC83" s="369"/>
      <c r="AD83" s="274">
        <v>4</v>
      </c>
      <c r="AE83" s="239">
        <v>6</v>
      </c>
      <c r="AF83" s="239">
        <v>4</v>
      </c>
      <c r="AG83" s="269">
        <v>2</v>
      </c>
      <c r="AH83" s="240">
        <v>3</v>
      </c>
      <c r="AI83" s="240">
        <v>0</v>
      </c>
      <c r="AJ83" s="240">
        <v>1</v>
      </c>
      <c r="AK83" s="270">
        <v>0</v>
      </c>
      <c r="AL83" s="239">
        <v>3</v>
      </c>
      <c r="AM83" s="239">
        <v>3</v>
      </c>
      <c r="AN83" s="239">
        <v>3</v>
      </c>
      <c r="AO83" s="269">
        <v>0</v>
      </c>
      <c r="AP83" s="240">
        <v>5</v>
      </c>
      <c r="AQ83" s="240">
        <v>2</v>
      </c>
      <c r="AR83" s="240">
        <v>2</v>
      </c>
      <c r="AS83" s="270">
        <v>0</v>
      </c>
      <c r="AT83" s="239">
        <v>4</v>
      </c>
      <c r="AU83" s="239">
        <v>4</v>
      </c>
      <c r="AV83" s="239">
        <v>3</v>
      </c>
      <c r="AW83" s="269">
        <v>0</v>
      </c>
      <c r="AX83" s="240">
        <v>4</v>
      </c>
      <c r="AY83" s="240">
        <v>0</v>
      </c>
      <c r="AZ83" s="240">
        <v>1</v>
      </c>
      <c r="BA83" s="270">
        <v>0</v>
      </c>
      <c r="BB83" s="369"/>
      <c r="BC83" s="274">
        <v>5</v>
      </c>
      <c r="BD83" s="239">
        <v>2</v>
      </c>
      <c r="BE83" s="239">
        <v>4</v>
      </c>
      <c r="BF83" s="269">
        <v>0</v>
      </c>
      <c r="BG83" s="240">
        <v>7</v>
      </c>
      <c r="BH83" s="240">
        <v>6</v>
      </c>
      <c r="BI83" s="240">
        <v>6</v>
      </c>
      <c r="BJ83" s="270">
        <v>2</v>
      </c>
      <c r="BK83" s="239">
        <v>5</v>
      </c>
      <c r="BL83" s="239">
        <v>1</v>
      </c>
      <c r="BM83" s="239">
        <v>3</v>
      </c>
      <c r="BN83" s="269">
        <v>0</v>
      </c>
      <c r="BO83" s="240">
        <v>4</v>
      </c>
      <c r="BP83" s="240">
        <v>2</v>
      </c>
      <c r="BQ83" s="240">
        <v>3</v>
      </c>
      <c r="BR83" s="270">
        <v>0</v>
      </c>
      <c r="BS83" s="239">
        <v>3</v>
      </c>
      <c r="BT83" s="239">
        <v>1</v>
      </c>
      <c r="BU83" s="239">
        <v>2</v>
      </c>
      <c r="BV83" s="269">
        <v>0</v>
      </c>
    </row>
    <row r="84" spans="1:74">
      <c r="A84" s="405">
        <v>2</v>
      </c>
      <c r="B84" s="404" t="s">
        <v>1160</v>
      </c>
      <c r="C84" s="404" t="str">
        <f t="shared" si="40"/>
        <v>Matt Sliwa</v>
      </c>
      <c r="D84" s="517">
        <f t="shared" si="41"/>
        <v>77</v>
      </c>
      <c r="E84" s="516">
        <f t="shared" si="42"/>
        <v>45</v>
      </c>
      <c r="F84" s="516">
        <f t="shared" si="43"/>
        <v>57</v>
      </c>
      <c r="G84" s="516">
        <f t="shared" si="44"/>
        <v>4</v>
      </c>
      <c r="H84" s="534">
        <f t="shared" si="45"/>
        <v>0.74025974025974028</v>
      </c>
      <c r="I84" s="402">
        <v>5</v>
      </c>
      <c r="J84" s="398">
        <v>4</v>
      </c>
      <c r="K84" s="398">
        <v>4</v>
      </c>
      <c r="L84" s="397">
        <v>0</v>
      </c>
      <c r="M84" s="400">
        <v>6</v>
      </c>
      <c r="N84" s="400">
        <v>3</v>
      </c>
      <c r="O84" s="400">
        <v>5</v>
      </c>
      <c r="P84" s="399">
        <v>0</v>
      </c>
      <c r="Q84" s="398">
        <v>6</v>
      </c>
      <c r="R84" s="398">
        <v>3</v>
      </c>
      <c r="S84" s="398">
        <v>4</v>
      </c>
      <c r="T84" s="397">
        <v>1</v>
      </c>
      <c r="U84" s="400">
        <v>3</v>
      </c>
      <c r="V84" s="400">
        <v>1</v>
      </c>
      <c r="W84" s="400">
        <v>2</v>
      </c>
      <c r="X84" s="399">
        <v>0</v>
      </c>
      <c r="Y84" s="398">
        <v>4</v>
      </c>
      <c r="Z84" s="398">
        <v>4</v>
      </c>
      <c r="AA84" s="398">
        <v>4</v>
      </c>
      <c r="AB84" s="397">
        <v>0</v>
      </c>
      <c r="AC84" s="369"/>
      <c r="AD84" s="401">
        <v>6</v>
      </c>
      <c r="AE84" s="400">
        <v>4</v>
      </c>
      <c r="AF84" s="400">
        <v>4</v>
      </c>
      <c r="AG84" s="399">
        <v>1</v>
      </c>
      <c r="AH84" s="398">
        <v>4</v>
      </c>
      <c r="AI84" s="398">
        <v>2</v>
      </c>
      <c r="AJ84" s="398">
        <v>3</v>
      </c>
      <c r="AK84" s="397">
        <v>1</v>
      </c>
      <c r="AL84" s="400">
        <v>4</v>
      </c>
      <c r="AM84" s="400">
        <v>1</v>
      </c>
      <c r="AN84" s="400">
        <v>3</v>
      </c>
      <c r="AO84" s="399">
        <v>0</v>
      </c>
      <c r="AP84" s="398">
        <v>5</v>
      </c>
      <c r="AQ84" s="398">
        <v>3</v>
      </c>
      <c r="AR84" s="398">
        <v>4</v>
      </c>
      <c r="AS84" s="397">
        <v>0</v>
      </c>
      <c r="AT84" s="400">
        <v>4</v>
      </c>
      <c r="AU84" s="400">
        <v>3</v>
      </c>
      <c r="AV84" s="400">
        <v>2</v>
      </c>
      <c r="AW84" s="399">
        <v>1</v>
      </c>
      <c r="AX84" s="398">
        <v>5</v>
      </c>
      <c r="AY84" s="398">
        <v>1</v>
      </c>
      <c r="AZ84" s="398">
        <v>4</v>
      </c>
      <c r="BA84" s="397">
        <v>0</v>
      </c>
      <c r="BB84" s="369"/>
      <c r="BC84" s="401">
        <v>6</v>
      </c>
      <c r="BD84" s="400">
        <v>4</v>
      </c>
      <c r="BE84" s="400">
        <v>5</v>
      </c>
      <c r="BF84" s="399">
        <v>0</v>
      </c>
      <c r="BG84" s="398">
        <v>6</v>
      </c>
      <c r="BH84" s="398">
        <v>5</v>
      </c>
      <c r="BI84" s="398">
        <v>5</v>
      </c>
      <c r="BJ84" s="397">
        <v>0</v>
      </c>
      <c r="BK84" s="400">
        <v>5</v>
      </c>
      <c r="BL84" s="400">
        <v>2</v>
      </c>
      <c r="BM84" s="400">
        <v>3</v>
      </c>
      <c r="BN84" s="399">
        <v>0</v>
      </c>
      <c r="BO84" s="398">
        <v>4</v>
      </c>
      <c r="BP84" s="398">
        <v>2</v>
      </c>
      <c r="BQ84" s="398">
        <v>2</v>
      </c>
      <c r="BR84" s="397">
        <v>0</v>
      </c>
      <c r="BS84" s="400">
        <v>4</v>
      </c>
      <c r="BT84" s="400">
        <v>3</v>
      </c>
      <c r="BU84" s="400">
        <v>3</v>
      </c>
      <c r="BV84" s="399">
        <v>0</v>
      </c>
    </row>
    <row r="85" spans="1:74">
      <c r="A85" s="392">
        <v>3</v>
      </c>
      <c r="B85" s="391" t="s">
        <v>1181</v>
      </c>
      <c r="C85" s="391" t="str">
        <f t="shared" si="40"/>
        <v>Keith Bergum</v>
      </c>
      <c r="D85" s="390">
        <f t="shared" si="41"/>
        <v>64</v>
      </c>
      <c r="E85" s="389">
        <f t="shared" si="42"/>
        <v>29</v>
      </c>
      <c r="F85" s="389">
        <f t="shared" si="43"/>
        <v>38</v>
      </c>
      <c r="G85" s="389">
        <f t="shared" si="44"/>
        <v>0</v>
      </c>
      <c r="H85" s="388">
        <f t="shared" si="45"/>
        <v>0.59375</v>
      </c>
      <c r="I85" s="408"/>
      <c r="J85" s="396"/>
      <c r="K85" s="396"/>
      <c r="L85" s="395"/>
      <c r="M85" s="394"/>
      <c r="N85" s="394"/>
      <c r="O85" s="394"/>
      <c r="P85" s="393"/>
      <c r="Q85" s="240">
        <v>6</v>
      </c>
      <c r="R85" s="240">
        <v>3</v>
      </c>
      <c r="S85" s="240">
        <v>5</v>
      </c>
      <c r="T85" s="270">
        <v>0</v>
      </c>
      <c r="U85" s="239">
        <v>4</v>
      </c>
      <c r="V85" s="239">
        <v>2</v>
      </c>
      <c r="W85" s="239">
        <v>3</v>
      </c>
      <c r="X85" s="269">
        <v>0</v>
      </c>
      <c r="Y85" s="240">
        <v>5</v>
      </c>
      <c r="Z85" s="240">
        <v>3</v>
      </c>
      <c r="AA85" s="240">
        <v>3</v>
      </c>
      <c r="AB85" s="270">
        <v>0</v>
      </c>
      <c r="AC85" s="369"/>
      <c r="AD85" s="274">
        <v>6</v>
      </c>
      <c r="AE85" s="239">
        <v>3</v>
      </c>
      <c r="AF85" s="239">
        <v>3</v>
      </c>
      <c r="AG85" s="269">
        <v>0</v>
      </c>
      <c r="AH85" s="240">
        <v>4</v>
      </c>
      <c r="AI85" s="240">
        <v>0</v>
      </c>
      <c r="AJ85" s="240">
        <v>0</v>
      </c>
      <c r="AK85" s="270">
        <v>0</v>
      </c>
      <c r="AL85" s="239">
        <v>5</v>
      </c>
      <c r="AM85" s="239">
        <v>3</v>
      </c>
      <c r="AN85" s="239">
        <v>3</v>
      </c>
      <c r="AO85" s="269">
        <v>0</v>
      </c>
      <c r="AP85" s="240">
        <v>5</v>
      </c>
      <c r="AQ85" s="240">
        <v>2</v>
      </c>
      <c r="AR85" s="240">
        <v>4</v>
      </c>
      <c r="AS85" s="270">
        <v>0</v>
      </c>
      <c r="AT85" s="239">
        <v>5</v>
      </c>
      <c r="AU85" s="239">
        <v>1</v>
      </c>
      <c r="AV85" s="239">
        <v>3</v>
      </c>
      <c r="AW85" s="269">
        <v>0</v>
      </c>
      <c r="AX85" s="240">
        <v>5</v>
      </c>
      <c r="AY85" s="240">
        <v>0</v>
      </c>
      <c r="AZ85" s="240">
        <v>2</v>
      </c>
      <c r="BA85" s="270">
        <v>0</v>
      </c>
      <c r="BB85" s="369"/>
      <c r="BC85" s="386"/>
      <c r="BD85" s="244"/>
      <c r="BE85" s="244"/>
      <c r="BF85" s="377"/>
      <c r="BG85" s="240">
        <v>6</v>
      </c>
      <c r="BH85" s="240">
        <v>3</v>
      </c>
      <c r="BI85" s="240">
        <v>3</v>
      </c>
      <c r="BJ85" s="270">
        <v>0</v>
      </c>
      <c r="BK85" s="239">
        <v>5</v>
      </c>
      <c r="BL85" s="239">
        <v>4</v>
      </c>
      <c r="BM85" s="239">
        <v>4</v>
      </c>
      <c r="BN85" s="269">
        <v>0</v>
      </c>
      <c r="BO85" s="240">
        <v>4</v>
      </c>
      <c r="BP85" s="240">
        <v>2</v>
      </c>
      <c r="BQ85" s="240">
        <v>2</v>
      </c>
      <c r="BR85" s="270">
        <v>0</v>
      </c>
      <c r="BS85" s="239">
        <v>4</v>
      </c>
      <c r="BT85" s="239">
        <v>3</v>
      </c>
      <c r="BU85" s="239">
        <v>3</v>
      </c>
      <c r="BV85" s="269">
        <v>0</v>
      </c>
    </row>
    <row r="86" spans="1:74">
      <c r="A86" s="405">
        <v>4</v>
      </c>
      <c r="B86" s="404" t="s">
        <v>1121</v>
      </c>
      <c r="C86" s="404" t="str">
        <f t="shared" si="40"/>
        <v>Darrin Sliwa</v>
      </c>
      <c r="D86" s="517">
        <f t="shared" si="41"/>
        <v>68</v>
      </c>
      <c r="E86" s="516">
        <f t="shared" si="42"/>
        <v>35</v>
      </c>
      <c r="F86" s="516">
        <f t="shared" si="43"/>
        <v>41</v>
      </c>
      <c r="G86" s="516">
        <f t="shared" si="44"/>
        <v>8</v>
      </c>
      <c r="H86" s="534">
        <f t="shared" si="45"/>
        <v>0.6029411764705882</v>
      </c>
      <c r="I86" s="402">
        <v>3</v>
      </c>
      <c r="J86" s="398">
        <v>1</v>
      </c>
      <c r="K86" s="398">
        <v>2</v>
      </c>
      <c r="L86" s="397">
        <v>0</v>
      </c>
      <c r="M86" s="400">
        <v>6</v>
      </c>
      <c r="N86" s="400">
        <v>3</v>
      </c>
      <c r="O86" s="400">
        <v>3</v>
      </c>
      <c r="P86" s="399">
        <v>1</v>
      </c>
      <c r="Q86" s="398">
        <v>4</v>
      </c>
      <c r="R86" s="398">
        <v>3</v>
      </c>
      <c r="S86" s="398">
        <v>3</v>
      </c>
      <c r="T86" s="397">
        <v>1</v>
      </c>
      <c r="U86" s="400">
        <v>3</v>
      </c>
      <c r="V86" s="400">
        <v>2</v>
      </c>
      <c r="W86" s="400">
        <v>2</v>
      </c>
      <c r="X86" s="399">
        <v>0</v>
      </c>
      <c r="Y86" s="398">
        <v>3</v>
      </c>
      <c r="Z86" s="398">
        <v>3</v>
      </c>
      <c r="AA86" s="398">
        <v>2</v>
      </c>
      <c r="AB86" s="397">
        <v>0</v>
      </c>
      <c r="AC86" s="369"/>
      <c r="AD86" s="401">
        <v>4</v>
      </c>
      <c r="AE86" s="400">
        <v>5</v>
      </c>
      <c r="AF86" s="400">
        <v>3</v>
      </c>
      <c r="AG86" s="399">
        <v>0</v>
      </c>
      <c r="AH86" s="398">
        <v>4</v>
      </c>
      <c r="AI86" s="398">
        <v>1</v>
      </c>
      <c r="AJ86" s="398">
        <v>2</v>
      </c>
      <c r="AK86" s="397">
        <v>0</v>
      </c>
      <c r="AL86" s="400">
        <v>4</v>
      </c>
      <c r="AM86" s="400">
        <v>1</v>
      </c>
      <c r="AN86" s="400">
        <v>2</v>
      </c>
      <c r="AO86" s="399">
        <v>1</v>
      </c>
      <c r="AP86" s="398">
        <v>5</v>
      </c>
      <c r="AQ86" s="398">
        <v>3</v>
      </c>
      <c r="AR86" s="398">
        <v>4</v>
      </c>
      <c r="AS86" s="397">
        <v>0</v>
      </c>
      <c r="AT86" s="400">
        <v>5</v>
      </c>
      <c r="AU86" s="400">
        <v>2</v>
      </c>
      <c r="AV86" s="400">
        <v>2</v>
      </c>
      <c r="AW86" s="399">
        <v>1</v>
      </c>
      <c r="AX86" s="398">
        <v>3</v>
      </c>
      <c r="AY86" s="398">
        <v>1</v>
      </c>
      <c r="AZ86" s="398">
        <v>2</v>
      </c>
      <c r="BA86" s="397">
        <v>0</v>
      </c>
      <c r="BB86" s="369"/>
      <c r="BC86" s="401">
        <v>4</v>
      </c>
      <c r="BD86" s="400">
        <v>2</v>
      </c>
      <c r="BE86" s="400">
        <v>2</v>
      </c>
      <c r="BF86" s="399">
        <v>0</v>
      </c>
      <c r="BG86" s="398">
        <v>5</v>
      </c>
      <c r="BH86" s="398">
        <v>3</v>
      </c>
      <c r="BI86" s="398">
        <v>4</v>
      </c>
      <c r="BJ86" s="397">
        <v>2</v>
      </c>
      <c r="BK86" s="400">
        <v>6</v>
      </c>
      <c r="BL86" s="400">
        <v>2</v>
      </c>
      <c r="BM86" s="400">
        <v>3</v>
      </c>
      <c r="BN86" s="399">
        <v>0</v>
      </c>
      <c r="BO86" s="398">
        <v>3</v>
      </c>
      <c r="BP86" s="398">
        <v>1</v>
      </c>
      <c r="BQ86" s="398">
        <v>2</v>
      </c>
      <c r="BR86" s="397">
        <v>1</v>
      </c>
      <c r="BS86" s="400">
        <v>6</v>
      </c>
      <c r="BT86" s="400">
        <v>2</v>
      </c>
      <c r="BU86" s="400">
        <v>3</v>
      </c>
      <c r="BV86" s="399">
        <v>1</v>
      </c>
    </row>
    <row r="87" spans="1:74">
      <c r="A87" s="392">
        <v>5</v>
      </c>
      <c r="B87" s="391" t="s">
        <v>1220</v>
      </c>
      <c r="C87" s="391" t="str">
        <f t="shared" si="40"/>
        <v>Jason Bailey</v>
      </c>
      <c r="D87" s="390">
        <f t="shared" si="41"/>
        <v>75</v>
      </c>
      <c r="E87" s="389">
        <f t="shared" si="42"/>
        <v>21</v>
      </c>
      <c r="F87" s="389">
        <f t="shared" si="43"/>
        <v>35</v>
      </c>
      <c r="G87" s="389">
        <f t="shared" si="44"/>
        <v>1</v>
      </c>
      <c r="H87" s="388">
        <f t="shared" si="45"/>
        <v>0.46666666666666667</v>
      </c>
      <c r="I87" s="272">
        <v>5</v>
      </c>
      <c r="J87" s="240">
        <v>3</v>
      </c>
      <c r="K87" s="240">
        <v>4</v>
      </c>
      <c r="L87" s="270">
        <v>0</v>
      </c>
      <c r="M87" s="239">
        <v>6</v>
      </c>
      <c r="N87" s="239">
        <v>0</v>
      </c>
      <c r="O87" s="239">
        <v>1</v>
      </c>
      <c r="P87" s="269">
        <v>0</v>
      </c>
      <c r="Q87" s="240">
        <v>5</v>
      </c>
      <c r="R87" s="240">
        <v>2</v>
      </c>
      <c r="S87" s="240">
        <v>3</v>
      </c>
      <c r="T87" s="270">
        <v>0</v>
      </c>
      <c r="U87" s="239">
        <v>4</v>
      </c>
      <c r="V87" s="239">
        <v>1</v>
      </c>
      <c r="W87" s="239">
        <v>2</v>
      </c>
      <c r="X87" s="269">
        <v>0</v>
      </c>
      <c r="Y87" s="240">
        <v>4</v>
      </c>
      <c r="Z87" s="240">
        <v>1</v>
      </c>
      <c r="AA87" s="240">
        <v>1</v>
      </c>
      <c r="AB87" s="270">
        <v>0</v>
      </c>
      <c r="AC87" s="369"/>
      <c r="AD87" s="274">
        <v>6</v>
      </c>
      <c r="AE87" s="239">
        <v>1</v>
      </c>
      <c r="AF87" s="239">
        <v>6</v>
      </c>
      <c r="AG87" s="269">
        <v>0</v>
      </c>
      <c r="AH87" s="240">
        <v>3</v>
      </c>
      <c r="AI87" s="240">
        <v>1</v>
      </c>
      <c r="AJ87" s="240">
        <v>1</v>
      </c>
      <c r="AK87" s="270">
        <v>0</v>
      </c>
      <c r="AL87" s="239">
        <v>5</v>
      </c>
      <c r="AM87" s="239">
        <v>0</v>
      </c>
      <c r="AN87" s="239">
        <v>1</v>
      </c>
      <c r="AO87" s="269">
        <v>0</v>
      </c>
      <c r="AP87" s="240">
        <v>5</v>
      </c>
      <c r="AQ87" s="240">
        <v>1</v>
      </c>
      <c r="AR87" s="240">
        <v>2</v>
      </c>
      <c r="AS87" s="270">
        <v>0</v>
      </c>
      <c r="AT87" s="239">
        <v>4</v>
      </c>
      <c r="AU87" s="239">
        <v>0</v>
      </c>
      <c r="AV87" s="239">
        <v>1</v>
      </c>
      <c r="AW87" s="269">
        <v>0</v>
      </c>
      <c r="AX87" s="240">
        <v>3</v>
      </c>
      <c r="AY87" s="240">
        <v>0</v>
      </c>
      <c r="AZ87" s="240">
        <v>2</v>
      </c>
      <c r="BA87" s="270">
        <v>0</v>
      </c>
      <c r="BB87" s="369"/>
      <c r="BC87" s="274">
        <v>6</v>
      </c>
      <c r="BD87" s="239">
        <v>4</v>
      </c>
      <c r="BE87" s="239">
        <v>5</v>
      </c>
      <c r="BF87" s="269">
        <v>0</v>
      </c>
      <c r="BG87" s="240">
        <v>6</v>
      </c>
      <c r="BH87" s="240">
        <v>2</v>
      </c>
      <c r="BI87" s="240">
        <v>2</v>
      </c>
      <c r="BJ87" s="270">
        <v>1</v>
      </c>
      <c r="BK87" s="239">
        <v>5</v>
      </c>
      <c r="BL87" s="239">
        <v>3</v>
      </c>
      <c r="BM87" s="239">
        <v>2</v>
      </c>
      <c r="BN87" s="269">
        <v>0</v>
      </c>
      <c r="BO87" s="240">
        <v>4</v>
      </c>
      <c r="BP87" s="240">
        <v>0</v>
      </c>
      <c r="BQ87" s="240">
        <v>1</v>
      </c>
      <c r="BR87" s="270">
        <v>0</v>
      </c>
      <c r="BS87" s="239">
        <v>4</v>
      </c>
      <c r="BT87" s="239">
        <v>2</v>
      </c>
      <c r="BU87" s="239">
        <v>1</v>
      </c>
      <c r="BV87" s="269">
        <v>0</v>
      </c>
    </row>
    <row r="88" spans="1:74">
      <c r="A88" s="405">
        <v>6</v>
      </c>
      <c r="B88" s="404" t="s">
        <v>151</v>
      </c>
      <c r="C88" s="404" t="str">
        <f t="shared" si="40"/>
        <v>Rob Griffin</v>
      </c>
      <c r="D88" s="517">
        <f t="shared" si="41"/>
        <v>74</v>
      </c>
      <c r="E88" s="516">
        <f t="shared" si="42"/>
        <v>20</v>
      </c>
      <c r="F88" s="516">
        <f t="shared" si="43"/>
        <v>42</v>
      </c>
      <c r="G88" s="516">
        <f t="shared" si="44"/>
        <v>0</v>
      </c>
      <c r="H88" s="534">
        <f t="shared" si="45"/>
        <v>0.56756756756756754</v>
      </c>
      <c r="I88" s="402">
        <v>5</v>
      </c>
      <c r="J88" s="398">
        <v>0</v>
      </c>
      <c r="K88" s="398">
        <v>2</v>
      </c>
      <c r="L88" s="397">
        <v>0</v>
      </c>
      <c r="M88" s="400">
        <v>5</v>
      </c>
      <c r="N88" s="400">
        <v>2</v>
      </c>
      <c r="O88" s="400">
        <v>3</v>
      </c>
      <c r="P88" s="399">
        <v>0</v>
      </c>
      <c r="Q88" s="398">
        <v>5</v>
      </c>
      <c r="R88" s="398">
        <v>1</v>
      </c>
      <c r="S88" s="398">
        <v>3</v>
      </c>
      <c r="T88" s="397">
        <v>0</v>
      </c>
      <c r="U88" s="400">
        <v>4</v>
      </c>
      <c r="V88" s="400">
        <v>0</v>
      </c>
      <c r="W88" s="400">
        <v>2</v>
      </c>
      <c r="X88" s="399">
        <v>0</v>
      </c>
      <c r="Y88" s="398">
        <v>5</v>
      </c>
      <c r="Z88" s="398">
        <v>2</v>
      </c>
      <c r="AA88" s="398">
        <v>4</v>
      </c>
      <c r="AB88" s="397">
        <v>0</v>
      </c>
      <c r="AC88" s="369"/>
      <c r="AD88" s="401">
        <v>6</v>
      </c>
      <c r="AE88" s="400">
        <v>2</v>
      </c>
      <c r="AF88" s="400">
        <v>3</v>
      </c>
      <c r="AG88" s="399">
        <v>0</v>
      </c>
      <c r="AH88" s="396"/>
      <c r="AI88" s="396"/>
      <c r="AJ88" s="396"/>
      <c r="AK88" s="395"/>
      <c r="AL88" s="400">
        <v>3</v>
      </c>
      <c r="AM88" s="400">
        <v>0</v>
      </c>
      <c r="AN88" s="400">
        <v>2</v>
      </c>
      <c r="AO88" s="399">
        <v>0</v>
      </c>
      <c r="AP88" s="398">
        <v>5</v>
      </c>
      <c r="AQ88" s="398">
        <v>1</v>
      </c>
      <c r="AR88" s="398">
        <v>5</v>
      </c>
      <c r="AS88" s="397">
        <v>0</v>
      </c>
      <c r="AT88" s="400">
        <v>5</v>
      </c>
      <c r="AU88" s="400">
        <v>1</v>
      </c>
      <c r="AV88" s="400">
        <v>3</v>
      </c>
      <c r="AW88" s="399">
        <v>0</v>
      </c>
      <c r="AX88" s="398">
        <v>4</v>
      </c>
      <c r="AY88" s="398">
        <v>2</v>
      </c>
      <c r="AZ88" s="398">
        <v>2</v>
      </c>
      <c r="BA88" s="397">
        <v>0</v>
      </c>
      <c r="BB88" s="369"/>
      <c r="BC88" s="401">
        <v>5</v>
      </c>
      <c r="BD88" s="400">
        <v>2</v>
      </c>
      <c r="BE88" s="400">
        <v>3</v>
      </c>
      <c r="BF88" s="399">
        <v>0</v>
      </c>
      <c r="BG88" s="398">
        <v>6</v>
      </c>
      <c r="BH88" s="398">
        <v>3</v>
      </c>
      <c r="BI88" s="398">
        <v>3</v>
      </c>
      <c r="BJ88" s="397">
        <v>0</v>
      </c>
      <c r="BK88" s="400">
        <v>6</v>
      </c>
      <c r="BL88" s="400">
        <v>2</v>
      </c>
      <c r="BM88" s="400">
        <v>3</v>
      </c>
      <c r="BN88" s="399">
        <v>0</v>
      </c>
      <c r="BO88" s="398">
        <v>4</v>
      </c>
      <c r="BP88" s="398">
        <v>0</v>
      </c>
      <c r="BQ88" s="398">
        <v>1</v>
      </c>
      <c r="BR88" s="397">
        <v>0</v>
      </c>
      <c r="BS88" s="400">
        <v>6</v>
      </c>
      <c r="BT88" s="400">
        <v>2</v>
      </c>
      <c r="BU88" s="400">
        <v>3</v>
      </c>
      <c r="BV88" s="399">
        <v>0</v>
      </c>
    </row>
    <row r="89" spans="1:74">
      <c r="A89" s="392">
        <v>7</v>
      </c>
      <c r="B89" s="391" t="s">
        <v>1156</v>
      </c>
      <c r="C89" s="391" t="str">
        <f t="shared" si="40"/>
        <v>Brandon O'Langer</v>
      </c>
      <c r="D89" s="390">
        <f t="shared" si="41"/>
        <v>43</v>
      </c>
      <c r="E89" s="389">
        <f t="shared" si="42"/>
        <v>11</v>
      </c>
      <c r="F89" s="389">
        <f t="shared" si="43"/>
        <v>24</v>
      </c>
      <c r="G89" s="389">
        <f t="shared" si="44"/>
        <v>0</v>
      </c>
      <c r="H89" s="388">
        <f t="shared" si="45"/>
        <v>0.55813953488372092</v>
      </c>
      <c r="I89" s="272">
        <v>2</v>
      </c>
      <c r="J89" s="240">
        <v>1</v>
      </c>
      <c r="K89" s="240">
        <v>2</v>
      </c>
      <c r="L89" s="270">
        <v>0</v>
      </c>
      <c r="M89" s="239">
        <v>5</v>
      </c>
      <c r="N89" s="239">
        <v>1</v>
      </c>
      <c r="O89" s="239">
        <v>3</v>
      </c>
      <c r="P89" s="269">
        <v>0</v>
      </c>
      <c r="Q89" s="379"/>
      <c r="R89" s="379"/>
      <c r="S89" s="379"/>
      <c r="T89" s="378"/>
      <c r="U89" s="239">
        <v>2</v>
      </c>
      <c r="V89" s="239">
        <v>0</v>
      </c>
      <c r="W89" s="239">
        <v>1</v>
      </c>
      <c r="X89" s="269">
        <v>0</v>
      </c>
      <c r="Y89" s="240">
        <v>4</v>
      </c>
      <c r="Z89" s="240">
        <v>1</v>
      </c>
      <c r="AA89" s="240">
        <v>2</v>
      </c>
      <c r="AB89" s="270">
        <v>0</v>
      </c>
      <c r="AC89" s="369"/>
      <c r="AD89" s="274">
        <v>5</v>
      </c>
      <c r="AE89" s="239">
        <v>1</v>
      </c>
      <c r="AF89" s="239">
        <v>1</v>
      </c>
      <c r="AG89" s="269">
        <v>0</v>
      </c>
      <c r="AH89" s="240">
        <v>4</v>
      </c>
      <c r="AI89" s="240">
        <v>0</v>
      </c>
      <c r="AJ89" s="240">
        <v>0</v>
      </c>
      <c r="AK89" s="270">
        <v>0</v>
      </c>
      <c r="AL89" s="244"/>
      <c r="AM89" s="244"/>
      <c r="AN89" s="244"/>
      <c r="AO89" s="377"/>
      <c r="AP89" s="379"/>
      <c r="AQ89" s="379"/>
      <c r="AR89" s="379"/>
      <c r="AS89" s="378"/>
      <c r="AT89" s="239">
        <v>2</v>
      </c>
      <c r="AU89" s="239">
        <v>2</v>
      </c>
      <c r="AV89" s="239">
        <v>1</v>
      </c>
      <c r="AW89" s="269">
        <v>0</v>
      </c>
      <c r="AX89" s="379"/>
      <c r="AY89" s="379"/>
      <c r="AZ89" s="379"/>
      <c r="BA89" s="378"/>
      <c r="BB89" s="369"/>
      <c r="BC89" s="274">
        <v>5</v>
      </c>
      <c r="BD89" s="239">
        <v>2</v>
      </c>
      <c r="BE89" s="239">
        <v>4</v>
      </c>
      <c r="BF89" s="269">
        <v>0</v>
      </c>
      <c r="BG89" s="240">
        <v>4</v>
      </c>
      <c r="BH89" s="240">
        <v>1</v>
      </c>
      <c r="BI89" s="240">
        <v>3</v>
      </c>
      <c r="BJ89" s="270">
        <v>0</v>
      </c>
      <c r="BK89" s="239">
        <v>5</v>
      </c>
      <c r="BL89" s="239">
        <v>1</v>
      </c>
      <c r="BM89" s="239">
        <v>4</v>
      </c>
      <c r="BN89" s="269">
        <v>0</v>
      </c>
      <c r="BO89" s="240">
        <v>4</v>
      </c>
      <c r="BP89" s="240">
        <v>0</v>
      </c>
      <c r="BQ89" s="240">
        <v>2</v>
      </c>
      <c r="BR89" s="270">
        <v>0</v>
      </c>
      <c r="BS89" s="239">
        <v>1</v>
      </c>
      <c r="BT89" s="239">
        <v>1</v>
      </c>
      <c r="BU89" s="239">
        <v>1</v>
      </c>
      <c r="BV89" s="269">
        <v>0</v>
      </c>
    </row>
    <row r="90" spans="1:74">
      <c r="A90" s="405">
        <v>8</v>
      </c>
      <c r="B90" s="404" t="s">
        <v>1126</v>
      </c>
      <c r="C90" s="404" t="str">
        <f t="shared" si="40"/>
        <v>Jamie Kennedy</v>
      </c>
      <c r="D90" s="517">
        <f t="shared" si="41"/>
        <v>69</v>
      </c>
      <c r="E90" s="516">
        <f t="shared" si="42"/>
        <v>21</v>
      </c>
      <c r="F90" s="516">
        <f t="shared" si="43"/>
        <v>32</v>
      </c>
      <c r="G90" s="516">
        <f t="shared" si="44"/>
        <v>2</v>
      </c>
      <c r="H90" s="534">
        <f t="shared" si="45"/>
        <v>0.46376811594202899</v>
      </c>
      <c r="I90" s="402">
        <v>3</v>
      </c>
      <c r="J90" s="398">
        <v>0</v>
      </c>
      <c r="K90" s="398">
        <v>1</v>
      </c>
      <c r="L90" s="397">
        <v>0</v>
      </c>
      <c r="M90" s="400">
        <v>5</v>
      </c>
      <c r="N90" s="400">
        <v>2</v>
      </c>
      <c r="O90" s="400">
        <v>3</v>
      </c>
      <c r="P90" s="399">
        <v>0</v>
      </c>
      <c r="Q90" s="398">
        <v>4</v>
      </c>
      <c r="R90" s="398">
        <v>2</v>
      </c>
      <c r="S90" s="398">
        <v>2</v>
      </c>
      <c r="T90" s="397">
        <v>0</v>
      </c>
      <c r="U90" s="400">
        <v>2</v>
      </c>
      <c r="V90" s="400">
        <v>1</v>
      </c>
      <c r="W90" s="400">
        <v>0</v>
      </c>
      <c r="X90" s="399">
        <v>0</v>
      </c>
      <c r="Y90" s="398">
        <v>5</v>
      </c>
      <c r="Z90" s="398">
        <v>0</v>
      </c>
      <c r="AA90" s="398">
        <v>1</v>
      </c>
      <c r="AB90" s="397">
        <v>0</v>
      </c>
      <c r="AC90" s="369"/>
      <c r="AD90" s="401">
        <v>5</v>
      </c>
      <c r="AE90" s="400">
        <v>2</v>
      </c>
      <c r="AF90" s="400">
        <v>3</v>
      </c>
      <c r="AG90" s="399">
        <v>0</v>
      </c>
      <c r="AH90" s="398">
        <v>4</v>
      </c>
      <c r="AI90" s="398">
        <v>1</v>
      </c>
      <c r="AJ90" s="398">
        <v>2</v>
      </c>
      <c r="AK90" s="397">
        <v>0</v>
      </c>
      <c r="AL90" s="400">
        <v>4</v>
      </c>
      <c r="AM90" s="400">
        <v>2</v>
      </c>
      <c r="AN90" s="400">
        <v>3</v>
      </c>
      <c r="AO90" s="399">
        <v>0</v>
      </c>
      <c r="AP90" s="398">
        <v>5</v>
      </c>
      <c r="AQ90" s="398">
        <v>2</v>
      </c>
      <c r="AR90" s="398">
        <v>3</v>
      </c>
      <c r="AS90" s="397">
        <v>0</v>
      </c>
      <c r="AT90" s="400">
        <v>2</v>
      </c>
      <c r="AU90" s="400">
        <v>0</v>
      </c>
      <c r="AV90" s="400">
        <v>0</v>
      </c>
      <c r="AW90" s="399">
        <v>0</v>
      </c>
      <c r="AX90" s="398">
        <v>4</v>
      </c>
      <c r="AY90" s="398">
        <v>1</v>
      </c>
      <c r="AZ90" s="398">
        <v>1</v>
      </c>
      <c r="BA90" s="397">
        <v>0</v>
      </c>
      <c r="BB90" s="369"/>
      <c r="BC90" s="401">
        <v>5</v>
      </c>
      <c r="BD90" s="400">
        <v>2</v>
      </c>
      <c r="BE90" s="400">
        <v>3</v>
      </c>
      <c r="BF90" s="399">
        <v>1</v>
      </c>
      <c r="BG90" s="398">
        <v>7</v>
      </c>
      <c r="BH90" s="398">
        <v>3</v>
      </c>
      <c r="BI90" s="398">
        <v>4</v>
      </c>
      <c r="BJ90" s="397">
        <v>1</v>
      </c>
      <c r="BK90" s="400">
        <v>4</v>
      </c>
      <c r="BL90" s="400">
        <v>1</v>
      </c>
      <c r="BM90" s="400">
        <v>3</v>
      </c>
      <c r="BN90" s="399">
        <v>0</v>
      </c>
      <c r="BO90" s="398">
        <v>4</v>
      </c>
      <c r="BP90" s="398">
        <v>0</v>
      </c>
      <c r="BQ90" s="398">
        <v>0</v>
      </c>
      <c r="BR90" s="397">
        <v>0</v>
      </c>
      <c r="BS90" s="400">
        <v>6</v>
      </c>
      <c r="BT90" s="400">
        <v>2</v>
      </c>
      <c r="BU90" s="400">
        <v>3</v>
      </c>
      <c r="BV90" s="399">
        <v>0</v>
      </c>
    </row>
    <row r="91" spans="1:74">
      <c r="A91" s="392">
        <v>9</v>
      </c>
      <c r="B91" s="391" t="s">
        <v>1115</v>
      </c>
      <c r="C91" s="391" t="str">
        <f t="shared" si="40"/>
        <v>Guy Sanchez</v>
      </c>
      <c r="D91" s="390">
        <f t="shared" si="41"/>
        <v>34</v>
      </c>
      <c r="E91" s="389">
        <f t="shared" si="42"/>
        <v>3</v>
      </c>
      <c r="F91" s="389">
        <f t="shared" si="43"/>
        <v>15</v>
      </c>
      <c r="G91" s="389">
        <f t="shared" si="44"/>
        <v>0</v>
      </c>
      <c r="H91" s="388">
        <f t="shared" si="45"/>
        <v>0.44117647058823528</v>
      </c>
      <c r="I91" s="272">
        <v>5</v>
      </c>
      <c r="J91" s="240">
        <v>1</v>
      </c>
      <c r="K91" s="240">
        <v>3</v>
      </c>
      <c r="L91" s="270">
        <v>0</v>
      </c>
      <c r="M91" s="394"/>
      <c r="N91" s="394"/>
      <c r="O91" s="394"/>
      <c r="P91" s="393"/>
      <c r="Q91" s="240">
        <v>5</v>
      </c>
      <c r="R91" s="240">
        <v>0</v>
      </c>
      <c r="S91" s="240">
        <v>3</v>
      </c>
      <c r="T91" s="270">
        <v>0</v>
      </c>
      <c r="U91" s="239">
        <v>2</v>
      </c>
      <c r="V91" s="239">
        <v>0</v>
      </c>
      <c r="W91" s="239">
        <v>0</v>
      </c>
      <c r="X91" s="269">
        <v>0</v>
      </c>
      <c r="Y91" s="240">
        <v>2</v>
      </c>
      <c r="Z91" s="240">
        <v>1</v>
      </c>
      <c r="AA91" s="240">
        <v>1</v>
      </c>
      <c r="AB91" s="270">
        <v>0</v>
      </c>
      <c r="AC91" s="369"/>
      <c r="AD91" s="386"/>
      <c r="AE91" s="244"/>
      <c r="AF91" s="244"/>
      <c r="AG91" s="377"/>
      <c r="AH91" s="379"/>
      <c r="AI91" s="379"/>
      <c r="AJ91" s="379"/>
      <c r="AK91" s="378"/>
      <c r="AL91" s="239">
        <v>2</v>
      </c>
      <c r="AM91" s="239">
        <v>0</v>
      </c>
      <c r="AN91" s="239">
        <v>0</v>
      </c>
      <c r="AO91" s="269">
        <v>0</v>
      </c>
      <c r="AP91" s="240">
        <v>1</v>
      </c>
      <c r="AQ91" s="240">
        <v>0</v>
      </c>
      <c r="AR91" s="240">
        <v>0</v>
      </c>
      <c r="AS91" s="270">
        <v>0</v>
      </c>
      <c r="AT91" s="239">
        <v>4</v>
      </c>
      <c r="AU91" s="239">
        <v>1</v>
      </c>
      <c r="AV91" s="239">
        <v>3</v>
      </c>
      <c r="AW91" s="269">
        <v>0</v>
      </c>
      <c r="AX91" s="240">
        <v>4</v>
      </c>
      <c r="AY91" s="240">
        <v>0</v>
      </c>
      <c r="AZ91" s="240">
        <v>1</v>
      </c>
      <c r="BA91" s="270">
        <v>0</v>
      </c>
      <c r="BB91" s="369"/>
      <c r="BC91" s="274">
        <v>4</v>
      </c>
      <c r="BD91" s="239">
        <v>0</v>
      </c>
      <c r="BE91" s="239">
        <v>2</v>
      </c>
      <c r="BF91" s="269">
        <v>0</v>
      </c>
      <c r="BG91" s="240">
        <v>3</v>
      </c>
      <c r="BH91" s="240">
        <v>0</v>
      </c>
      <c r="BI91" s="240">
        <v>0</v>
      </c>
      <c r="BJ91" s="270">
        <v>0</v>
      </c>
      <c r="BK91" s="244"/>
      <c r="BL91" s="244"/>
      <c r="BM91" s="244"/>
      <c r="BN91" s="377"/>
      <c r="BO91" s="379"/>
      <c r="BP91" s="379"/>
      <c r="BQ91" s="379"/>
      <c r="BR91" s="378"/>
      <c r="BS91" s="239">
        <v>2</v>
      </c>
      <c r="BT91" s="239">
        <v>0</v>
      </c>
      <c r="BU91" s="239">
        <v>2</v>
      </c>
      <c r="BV91" s="269">
        <v>0</v>
      </c>
    </row>
    <row r="92" spans="1:74">
      <c r="A92" s="405">
        <v>10</v>
      </c>
      <c r="B92" s="404" t="s">
        <v>1266</v>
      </c>
      <c r="C92" s="404" t="str">
        <f t="shared" si="40"/>
        <v>Geoff Opalewski</v>
      </c>
      <c r="D92" s="517">
        <f t="shared" si="41"/>
        <v>22</v>
      </c>
      <c r="E92" s="516">
        <f t="shared" si="42"/>
        <v>4</v>
      </c>
      <c r="F92" s="516">
        <f t="shared" si="43"/>
        <v>10</v>
      </c>
      <c r="G92" s="516">
        <f t="shared" si="44"/>
        <v>1</v>
      </c>
      <c r="H92" s="534">
        <f t="shared" si="45"/>
        <v>0.45454545454545453</v>
      </c>
      <c r="I92" s="402">
        <v>2</v>
      </c>
      <c r="J92" s="398">
        <v>0</v>
      </c>
      <c r="K92" s="398">
        <v>1</v>
      </c>
      <c r="L92" s="397">
        <v>0</v>
      </c>
      <c r="M92" s="400">
        <v>5</v>
      </c>
      <c r="N92" s="400">
        <v>0</v>
      </c>
      <c r="O92" s="400">
        <v>1</v>
      </c>
      <c r="P92" s="399">
        <v>0</v>
      </c>
      <c r="Q92" s="396"/>
      <c r="R92" s="396"/>
      <c r="S92" s="396"/>
      <c r="T92" s="395"/>
      <c r="U92" s="400">
        <v>2</v>
      </c>
      <c r="V92" s="400">
        <v>1</v>
      </c>
      <c r="W92" s="400">
        <v>1</v>
      </c>
      <c r="X92" s="399">
        <v>0</v>
      </c>
      <c r="Y92" s="398">
        <v>2</v>
      </c>
      <c r="Z92" s="398">
        <v>0</v>
      </c>
      <c r="AA92" s="398">
        <v>1</v>
      </c>
      <c r="AB92" s="397">
        <v>0</v>
      </c>
      <c r="AC92" s="369"/>
      <c r="AD92" s="407"/>
      <c r="AE92" s="394"/>
      <c r="AF92" s="394"/>
      <c r="AG92" s="393"/>
      <c r="AH92" s="398">
        <v>4</v>
      </c>
      <c r="AI92" s="398">
        <v>2</v>
      </c>
      <c r="AJ92" s="398">
        <v>3</v>
      </c>
      <c r="AK92" s="397">
        <v>1</v>
      </c>
      <c r="AL92" s="400">
        <v>4</v>
      </c>
      <c r="AM92" s="400">
        <v>1</v>
      </c>
      <c r="AN92" s="400">
        <v>3</v>
      </c>
      <c r="AO92" s="399">
        <v>0</v>
      </c>
      <c r="AP92" s="398">
        <v>3</v>
      </c>
      <c r="AQ92" s="398">
        <v>0</v>
      </c>
      <c r="AR92" s="398">
        <v>0</v>
      </c>
      <c r="AS92" s="397">
        <v>0</v>
      </c>
      <c r="AT92" s="394"/>
      <c r="AU92" s="394"/>
      <c r="AV92" s="394"/>
      <c r="AW92" s="393"/>
      <c r="AX92" s="396"/>
      <c r="AY92" s="396"/>
      <c r="AZ92" s="396"/>
      <c r="BA92" s="395"/>
      <c r="BB92" s="369"/>
      <c r="BC92" s="407"/>
      <c r="BD92" s="394"/>
      <c r="BE92" s="394"/>
      <c r="BF92" s="393"/>
      <c r="BG92" s="396"/>
      <c r="BH92" s="396"/>
      <c r="BI92" s="396"/>
      <c r="BJ92" s="395"/>
      <c r="BK92" s="394"/>
      <c r="BL92" s="394"/>
      <c r="BM92" s="394"/>
      <c r="BN92" s="393"/>
      <c r="BO92" s="396"/>
      <c r="BP92" s="396"/>
      <c r="BQ92" s="396"/>
      <c r="BR92" s="395"/>
      <c r="BS92" s="394"/>
      <c r="BT92" s="394"/>
      <c r="BU92" s="394"/>
      <c r="BV92" s="393"/>
    </row>
    <row r="93" spans="1:74">
      <c r="A93" s="392">
        <v>11</v>
      </c>
      <c r="B93" s="391" t="s">
        <v>1222</v>
      </c>
      <c r="C93" s="391" t="str">
        <f t="shared" si="40"/>
        <v>Roger Bailey</v>
      </c>
      <c r="D93" s="390">
        <f t="shared" si="41"/>
        <v>45</v>
      </c>
      <c r="E93" s="389">
        <f t="shared" si="42"/>
        <v>12</v>
      </c>
      <c r="F93" s="389">
        <f t="shared" si="43"/>
        <v>16</v>
      </c>
      <c r="G93" s="389">
        <f t="shared" si="44"/>
        <v>0</v>
      </c>
      <c r="H93" s="388">
        <f t="shared" si="45"/>
        <v>0.35555555555555557</v>
      </c>
      <c r="I93" s="272">
        <v>3</v>
      </c>
      <c r="J93" s="240">
        <v>2</v>
      </c>
      <c r="K93" s="240">
        <v>1</v>
      </c>
      <c r="L93" s="270">
        <v>0</v>
      </c>
      <c r="M93" s="239">
        <v>3</v>
      </c>
      <c r="N93" s="239">
        <v>0</v>
      </c>
      <c r="O93" s="239">
        <v>1</v>
      </c>
      <c r="P93" s="269">
        <v>0</v>
      </c>
      <c r="Q93" s="240">
        <v>2</v>
      </c>
      <c r="R93" s="240">
        <v>0</v>
      </c>
      <c r="S93" s="240">
        <v>0</v>
      </c>
      <c r="T93" s="270">
        <v>0</v>
      </c>
      <c r="U93" s="239">
        <v>2</v>
      </c>
      <c r="V93" s="239">
        <v>0</v>
      </c>
      <c r="W93" s="239">
        <v>0</v>
      </c>
      <c r="X93" s="269">
        <v>0</v>
      </c>
      <c r="Y93" s="240">
        <v>2</v>
      </c>
      <c r="Z93" s="240">
        <v>0</v>
      </c>
      <c r="AA93" s="240">
        <v>1</v>
      </c>
      <c r="AB93" s="270">
        <v>0</v>
      </c>
      <c r="AC93" s="369"/>
      <c r="AD93" s="274">
        <v>4</v>
      </c>
      <c r="AE93" s="239">
        <v>2</v>
      </c>
      <c r="AF93" s="239">
        <v>2</v>
      </c>
      <c r="AG93" s="269">
        <v>0</v>
      </c>
      <c r="AH93" s="240">
        <v>3</v>
      </c>
      <c r="AI93" s="240">
        <v>0</v>
      </c>
      <c r="AJ93" s="240">
        <v>1</v>
      </c>
      <c r="AK93" s="270">
        <v>0</v>
      </c>
      <c r="AL93" s="239">
        <v>2</v>
      </c>
      <c r="AM93" s="239">
        <v>0</v>
      </c>
      <c r="AN93" s="239">
        <v>1</v>
      </c>
      <c r="AO93" s="269">
        <v>0</v>
      </c>
      <c r="AP93" s="240">
        <v>3</v>
      </c>
      <c r="AQ93" s="240">
        <v>1</v>
      </c>
      <c r="AR93" s="240">
        <v>2</v>
      </c>
      <c r="AS93" s="270">
        <v>0</v>
      </c>
      <c r="AT93" s="239">
        <v>3</v>
      </c>
      <c r="AU93" s="239">
        <v>0</v>
      </c>
      <c r="AV93" s="239">
        <v>0</v>
      </c>
      <c r="AW93" s="269">
        <v>0</v>
      </c>
      <c r="AX93" s="240">
        <v>1</v>
      </c>
      <c r="AY93" s="240">
        <v>0</v>
      </c>
      <c r="AZ93" s="240">
        <v>0</v>
      </c>
      <c r="BA93" s="270">
        <v>0</v>
      </c>
      <c r="BB93" s="369"/>
      <c r="BC93" s="274">
        <v>3</v>
      </c>
      <c r="BD93" s="239">
        <v>2</v>
      </c>
      <c r="BE93" s="239">
        <v>2</v>
      </c>
      <c r="BF93" s="269">
        <v>0</v>
      </c>
      <c r="BG93" s="240">
        <v>3</v>
      </c>
      <c r="BH93" s="240">
        <v>1</v>
      </c>
      <c r="BI93" s="240">
        <v>2</v>
      </c>
      <c r="BJ93" s="270">
        <v>0</v>
      </c>
      <c r="BK93" s="239">
        <v>4</v>
      </c>
      <c r="BL93" s="239">
        <v>0</v>
      </c>
      <c r="BM93" s="239">
        <v>0</v>
      </c>
      <c r="BN93" s="269">
        <v>0</v>
      </c>
      <c r="BO93" s="240">
        <v>1</v>
      </c>
      <c r="BP93" s="240">
        <v>0</v>
      </c>
      <c r="BQ93" s="240">
        <v>0</v>
      </c>
      <c r="BR93" s="270">
        <v>0</v>
      </c>
      <c r="BS93" s="239">
        <v>6</v>
      </c>
      <c r="BT93" s="239">
        <v>4</v>
      </c>
      <c r="BU93" s="239">
        <v>3</v>
      </c>
      <c r="BV93" s="269">
        <v>0</v>
      </c>
    </row>
    <row r="94" spans="1:74">
      <c r="A94" s="405">
        <v>12</v>
      </c>
      <c r="B94" s="404" t="s">
        <v>1191</v>
      </c>
      <c r="C94" s="404" t="str">
        <f t="shared" si="40"/>
        <v>Jamie Jamaleddine</v>
      </c>
      <c r="D94" s="1539"/>
      <c r="E94" s="1540"/>
      <c r="F94" s="1540"/>
      <c r="G94" s="1540"/>
      <c r="H94" s="1541"/>
      <c r="I94" s="398"/>
      <c r="J94" s="398"/>
      <c r="K94" s="398"/>
      <c r="L94" s="397"/>
      <c r="M94" s="400"/>
      <c r="N94" s="400"/>
      <c r="O94" s="400"/>
      <c r="P94" s="399"/>
      <c r="Q94" s="398"/>
      <c r="R94" s="398"/>
      <c r="S94" s="398"/>
      <c r="T94" s="397"/>
      <c r="U94" s="400"/>
      <c r="V94" s="400"/>
      <c r="W94" s="400"/>
      <c r="X94" s="399"/>
      <c r="Y94" s="398"/>
      <c r="Z94" s="398"/>
      <c r="AA94" s="398"/>
      <c r="AB94" s="397"/>
      <c r="AC94" s="369"/>
      <c r="AD94" s="401"/>
      <c r="AE94" s="400"/>
      <c r="AF94" s="400"/>
      <c r="AG94" s="399"/>
      <c r="AH94" s="398"/>
      <c r="AI94" s="398"/>
      <c r="AJ94" s="398"/>
      <c r="AK94" s="397"/>
      <c r="AL94" s="400"/>
      <c r="AM94" s="400"/>
      <c r="AN94" s="400"/>
      <c r="AO94" s="399"/>
      <c r="AP94" s="398"/>
      <c r="AQ94" s="398"/>
      <c r="AR94" s="398"/>
      <c r="AS94" s="397"/>
      <c r="AT94" s="400"/>
      <c r="AU94" s="400"/>
      <c r="AV94" s="400"/>
      <c r="AW94" s="399"/>
      <c r="AX94" s="398"/>
      <c r="AY94" s="398"/>
      <c r="AZ94" s="398"/>
      <c r="BA94" s="397"/>
      <c r="BB94" s="369"/>
      <c r="BC94" s="401"/>
      <c r="BD94" s="400"/>
      <c r="BE94" s="400"/>
      <c r="BF94" s="399"/>
      <c r="BG94" s="398"/>
      <c r="BH94" s="398"/>
      <c r="BI94" s="398"/>
      <c r="BJ94" s="397"/>
      <c r="BK94" s="400"/>
      <c r="BL94" s="400"/>
      <c r="BM94" s="400"/>
      <c r="BN94" s="399"/>
      <c r="BO94" s="398"/>
      <c r="BP94" s="398"/>
      <c r="BQ94" s="398"/>
      <c r="BR94" s="397"/>
      <c r="BS94" s="400"/>
      <c r="BT94" s="400"/>
      <c r="BU94" s="400"/>
      <c r="BV94" s="399"/>
    </row>
    <row r="95" spans="1:74">
      <c r="A95" s="392">
        <v>13</v>
      </c>
      <c r="B95" s="391" t="s">
        <v>167</v>
      </c>
      <c r="C95" s="391" t="str">
        <f t="shared" si="40"/>
        <v>Ryan Caddick</v>
      </c>
      <c r="D95" s="390">
        <f>SUM(I95,M95,Q95,U95,Y95,AD95,AH95,AL95,AP95,AT95,AX95,BC95,BG95,BK95,BO95,BS95)</f>
        <v>58</v>
      </c>
      <c r="E95" s="389">
        <f t="shared" ref="E95:G97" si="46">SUM(J95,N95,R95,V95,Z95,AE95,AI95,AM95,AQ95,AU95,AY95,BD95,BH95,BL95,BT95,BP95)</f>
        <v>17</v>
      </c>
      <c r="F95" s="389">
        <f t="shared" si="46"/>
        <v>33</v>
      </c>
      <c r="G95" s="389">
        <f t="shared" si="46"/>
        <v>1</v>
      </c>
      <c r="H95" s="388">
        <f>(F95/D95)</f>
        <v>0.56896551724137934</v>
      </c>
      <c r="I95" s="272">
        <v>2</v>
      </c>
      <c r="J95" s="240">
        <v>0</v>
      </c>
      <c r="K95" s="240">
        <v>0</v>
      </c>
      <c r="L95" s="270">
        <v>0</v>
      </c>
      <c r="M95" s="239">
        <v>4</v>
      </c>
      <c r="N95" s="239">
        <v>1</v>
      </c>
      <c r="O95" s="239">
        <v>3</v>
      </c>
      <c r="P95" s="269">
        <v>0</v>
      </c>
      <c r="Q95" s="240">
        <v>5</v>
      </c>
      <c r="R95" s="240">
        <v>0</v>
      </c>
      <c r="S95" s="240">
        <v>1</v>
      </c>
      <c r="T95" s="270">
        <v>0</v>
      </c>
      <c r="U95" s="239">
        <v>4</v>
      </c>
      <c r="V95" s="239">
        <v>1</v>
      </c>
      <c r="W95" s="239">
        <v>3</v>
      </c>
      <c r="X95" s="269">
        <v>0</v>
      </c>
      <c r="Y95" s="240">
        <v>4</v>
      </c>
      <c r="Z95" s="240">
        <v>1</v>
      </c>
      <c r="AA95" s="240">
        <v>2</v>
      </c>
      <c r="AB95" s="270">
        <v>1</v>
      </c>
      <c r="AC95" s="369"/>
      <c r="AD95" s="274">
        <v>5</v>
      </c>
      <c r="AE95" s="239">
        <v>2</v>
      </c>
      <c r="AF95" s="239">
        <v>2</v>
      </c>
      <c r="AG95" s="269">
        <v>0</v>
      </c>
      <c r="AH95" s="240">
        <v>3</v>
      </c>
      <c r="AI95" s="240">
        <v>0</v>
      </c>
      <c r="AJ95" s="240">
        <v>2</v>
      </c>
      <c r="AK95" s="270">
        <v>0</v>
      </c>
      <c r="AL95" s="239">
        <v>4</v>
      </c>
      <c r="AM95" s="239">
        <v>2</v>
      </c>
      <c r="AN95" s="239">
        <v>2</v>
      </c>
      <c r="AO95" s="269">
        <v>0</v>
      </c>
      <c r="AP95" s="379"/>
      <c r="AQ95" s="379"/>
      <c r="AR95" s="379"/>
      <c r="AS95" s="378"/>
      <c r="AT95" s="239">
        <v>4</v>
      </c>
      <c r="AU95" s="239">
        <v>1</v>
      </c>
      <c r="AV95" s="239">
        <v>3</v>
      </c>
      <c r="AW95" s="269">
        <v>0</v>
      </c>
      <c r="AX95" s="240">
        <v>3</v>
      </c>
      <c r="AY95" s="240">
        <v>1</v>
      </c>
      <c r="AZ95" s="240">
        <v>2</v>
      </c>
      <c r="BA95" s="270">
        <v>0</v>
      </c>
      <c r="BB95" s="369"/>
      <c r="BC95" s="274">
        <v>5</v>
      </c>
      <c r="BD95" s="239">
        <v>2</v>
      </c>
      <c r="BE95" s="239">
        <v>3</v>
      </c>
      <c r="BF95" s="269">
        <v>0</v>
      </c>
      <c r="BG95" s="240">
        <v>6</v>
      </c>
      <c r="BH95" s="240">
        <v>4</v>
      </c>
      <c r="BI95" s="240">
        <v>5</v>
      </c>
      <c r="BJ95" s="270">
        <v>0</v>
      </c>
      <c r="BK95" s="244"/>
      <c r="BL95" s="244"/>
      <c r="BM95" s="244"/>
      <c r="BN95" s="377"/>
      <c r="BO95" s="240">
        <v>4</v>
      </c>
      <c r="BP95" s="240">
        <v>0</v>
      </c>
      <c r="BQ95" s="240">
        <v>2</v>
      </c>
      <c r="BR95" s="270">
        <v>0</v>
      </c>
      <c r="BS95" s="239">
        <v>5</v>
      </c>
      <c r="BT95" s="239">
        <v>2</v>
      </c>
      <c r="BU95" s="239">
        <v>3</v>
      </c>
      <c r="BV95" s="269">
        <v>0</v>
      </c>
    </row>
    <row r="96" spans="1:74">
      <c r="A96" s="405">
        <v>14</v>
      </c>
      <c r="B96" s="404" t="s">
        <v>1234</v>
      </c>
      <c r="C96" s="404" t="str">
        <f t="shared" si="40"/>
        <v>Ryan Risak</v>
      </c>
      <c r="D96" s="517">
        <f>SUM(I96,M96,Q96,U96,Y96,AD96,AH96,AL96,AP96,AT96,AX96,BC96,BG96,BK96,BO96,BS96)</f>
        <v>26</v>
      </c>
      <c r="E96" s="516">
        <f t="shared" si="46"/>
        <v>5</v>
      </c>
      <c r="F96" s="516">
        <f t="shared" si="46"/>
        <v>6</v>
      </c>
      <c r="G96" s="516">
        <f t="shared" si="46"/>
        <v>0</v>
      </c>
      <c r="H96" s="534">
        <f>(F96/D96)</f>
        <v>0.23076923076923078</v>
      </c>
      <c r="I96" s="402">
        <v>2</v>
      </c>
      <c r="J96" s="398">
        <v>0</v>
      </c>
      <c r="K96" s="398">
        <v>0</v>
      </c>
      <c r="L96" s="397">
        <v>0</v>
      </c>
      <c r="M96" s="400">
        <v>2</v>
      </c>
      <c r="N96" s="400">
        <v>0</v>
      </c>
      <c r="O96" s="400">
        <v>0</v>
      </c>
      <c r="P96" s="399">
        <v>0</v>
      </c>
      <c r="Q96" s="398">
        <v>2</v>
      </c>
      <c r="R96" s="398">
        <v>1</v>
      </c>
      <c r="S96" s="398">
        <v>1</v>
      </c>
      <c r="T96" s="397">
        <v>0</v>
      </c>
      <c r="U96" s="400">
        <v>2</v>
      </c>
      <c r="V96" s="400">
        <v>1</v>
      </c>
      <c r="W96" s="400">
        <v>1</v>
      </c>
      <c r="X96" s="399">
        <v>0</v>
      </c>
      <c r="Y96" s="398">
        <v>2</v>
      </c>
      <c r="Z96" s="398">
        <v>0</v>
      </c>
      <c r="AA96" s="398">
        <v>0</v>
      </c>
      <c r="AB96" s="397">
        <v>0</v>
      </c>
      <c r="AC96" s="369"/>
      <c r="AD96" s="407"/>
      <c r="AE96" s="394"/>
      <c r="AF96" s="394"/>
      <c r="AG96" s="393"/>
      <c r="AH96" s="398">
        <v>1</v>
      </c>
      <c r="AI96" s="398">
        <v>0</v>
      </c>
      <c r="AJ96" s="398">
        <v>0</v>
      </c>
      <c r="AK96" s="397">
        <v>0</v>
      </c>
      <c r="AL96" s="400">
        <v>2</v>
      </c>
      <c r="AM96" s="400">
        <v>0</v>
      </c>
      <c r="AN96" s="400">
        <v>0</v>
      </c>
      <c r="AO96" s="399">
        <v>0</v>
      </c>
      <c r="AP96" s="398">
        <v>2</v>
      </c>
      <c r="AQ96" s="398">
        <v>0</v>
      </c>
      <c r="AR96" s="398">
        <v>0</v>
      </c>
      <c r="AS96" s="397">
        <v>0</v>
      </c>
      <c r="AT96" s="400">
        <v>2</v>
      </c>
      <c r="AU96" s="400">
        <v>0</v>
      </c>
      <c r="AV96" s="400">
        <v>1</v>
      </c>
      <c r="AW96" s="399">
        <v>0</v>
      </c>
      <c r="AX96" s="398">
        <v>2</v>
      </c>
      <c r="AY96" s="398">
        <v>1</v>
      </c>
      <c r="AZ96" s="398">
        <v>1</v>
      </c>
      <c r="BA96" s="397">
        <v>0</v>
      </c>
      <c r="BB96" s="369"/>
      <c r="BC96" s="401">
        <v>2</v>
      </c>
      <c r="BD96" s="400">
        <v>0</v>
      </c>
      <c r="BE96" s="400">
        <v>0</v>
      </c>
      <c r="BF96" s="399">
        <v>0</v>
      </c>
      <c r="BG96" s="398">
        <v>3</v>
      </c>
      <c r="BH96" s="398">
        <v>2</v>
      </c>
      <c r="BI96" s="398">
        <v>2</v>
      </c>
      <c r="BJ96" s="397">
        <v>0</v>
      </c>
      <c r="BK96" s="394"/>
      <c r="BL96" s="394"/>
      <c r="BM96" s="394"/>
      <c r="BN96" s="393"/>
      <c r="BO96" s="398">
        <v>2</v>
      </c>
      <c r="BP96" s="398">
        <v>0</v>
      </c>
      <c r="BQ96" s="398">
        <v>0</v>
      </c>
      <c r="BR96" s="397">
        <v>0</v>
      </c>
      <c r="BS96" s="394"/>
      <c r="BT96" s="394"/>
      <c r="BU96" s="394"/>
      <c r="BV96" s="393"/>
    </row>
    <row r="97" spans="1:74">
      <c r="A97" s="392">
        <v>15</v>
      </c>
      <c r="B97" s="391" t="s">
        <v>1317</v>
      </c>
      <c r="C97" s="391" t="str">
        <f t="shared" si="40"/>
        <v>Nick Giroux</v>
      </c>
      <c r="D97" s="390">
        <f>SUM(I97,M97,Q97,U97,Y97,AD97,AH97,AL97,AP97,AT97,AX97,BC97,BG97,BK97,BO97,BS97)</f>
        <v>75</v>
      </c>
      <c r="E97" s="389">
        <f t="shared" si="46"/>
        <v>23</v>
      </c>
      <c r="F97" s="389">
        <f t="shared" si="46"/>
        <v>40</v>
      </c>
      <c r="G97" s="389">
        <f t="shared" si="46"/>
        <v>1</v>
      </c>
      <c r="H97" s="388">
        <f>(F97/D97)</f>
        <v>0.53333333333333333</v>
      </c>
      <c r="I97" s="272">
        <v>5</v>
      </c>
      <c r="J97" s="240">
        <v>2</v>
      </c>
      <c r="K97" s="240">
        <v>2</v>
      </c>
      <c r="L97" s="270">
        <v>0</v>
      </c>
      <c r="M97" s="239">
        <v>5</v>
      </c>
      <c r="N97" s="239">
        <v>1</v>
      </c>
      <c r="O97" s="239">
        <v>3</v>
      </c>
      <c r="P97" s="269">
        <v>0</v>
      </c>
      <c r="Q97" s="240">
        <v>3</v>
      </c>
      <c r="R97" s="240">
        <v>1</v>
      </c>
      <c r="S97" s="240">
        <v>2</v>
      </c>
      <c r="T97" s="270">
        <v>0</v>
      </c>
      <c r="U97" s="239">
        <v>4</v>
      </c>
      <c r="V97" s="239">
        <v>1</v>
      </c>
      <c r="W97" s="239">
        <v>2</v>
      </c>
      <c r="X97" s="269">
        <v>0</v>
      </c>
      <c r="Y97" s="240">
        <v>4</v>
      </c>
      <c r="Z97" s="240">
        <v>1</v>
      </c>
      <c r="AA97" s="240">
        <v>2</v>
      </c>
      <c r="AB97" s="270">
        <v>0</v>
      </c>
      <c r="AC97" s="369"/>
      <c r="AD97" s="274">
        <v>5</v>
      </c>
      <c r="AE97" s="239">
        <v>1</v>
      </c>
      <c r="AF97" s="239">
        <v>2</v>
      </c>
      <c r="AG97" s="269">
        <v>0</v>
      </c>
      <c r="AH97" s="240">
        <v>4</v>
      </c>
      <c r="AI97" s="240">
        <v>2</v>
      </c>
      <c r="AJ97" s="240">
        <v>3</v>
      </c>
      <c r="AK97" s="270">
        <v>0</v>
      </c>
      <c r="AL97" s="239">
        <v>5</v>
      </c>
      <c r="AM97" s="239">
        <v>0</v>
      </c>
      <c r="AN97" s="239">
        <v>0</v>
      </c>
      <c r="AO97" s="269">
        <v>0</v>
      </c>
      <c r="AP97" s="240">
        <v>5</v>
      </c>
      <c r="AQ97" s="240">
        <v>1</v>
      </c>
      <c r="AR97" s="240">
        <v>3</v>
      </c>
      <c r="AS97" s="270">
        <v>0</v>
      </c>
      <c r="AT97" s="239">
        <v>4</v>
      </c>
      <c r="AU97" s="239">
        <v>2</v>
      </c>
      <c r="AV97" s="239">
        <v>2</v>
      </c>
      <c r="AW97" s="269">
        <v>0</v>
      </c>
      <c r="AX97" s="240">
        <v>4</v>
      </c>
      <c r="AY97" s="240">
        <v>1</v>
      </c>
      <c r="AZ97" s="240">
        <v>1</v>
      </c>
      <c r="BA97" s="270">
        <v>0</v>
      </c>
      <c r="BB97" s="369"/>
      <c r="BC97" s="274">
        <v>5</v>
      </c>
      <c r="BD97" s="239">
        <v>2</v>
      </c>
      <c r="BE97" s="239">
        <v>2</v>
      </c>
      <c r="BF97" s="269">
        <v>0</v>
      </c>
      <c r="BG97" s="240">
        <v>7</v>
      </c>
      <c r="BH97" s="240">
        <v>3</v>
      </c>
      <c r="BI97" s="240">
        <v>6</v>
      </c>
      <c r="BJ97" s="270">
        <v>1</v>
      </c>
      <c r="BK97" s="239">
        <v>5</v>
      </c>
      <c r="BL97" s="239">
        <v>1</v>
      </c>
      <c r="BM97" s="239">
        <v>3</v>
      </c>
      <c r="BN97" s="269">
        <v>0</v>
      </c>
      <c r="BO97" s="240">
        <v>4</v>
      </c>
      <c r="BP97" s="240">
        <v>1</v>
      </c>
      <c r="BQ97" s="240">
        <v>2</v>
      </c>
      <c r="BR97" s="270">
        <v>0</v>
      </c>
      <c r="BS97" s="239">
        <v>6</v>
      </c>
      <c r="BT97" s="239">
        <v>3</v>
      </c>
      <c r="BU97" s="239">
        <v>5</v>
      </c>
      <c r="BV97" s="269">
        <v>0</v>
      </c>
    </row>
    <row r="98" spans="1:74" ht="13.8" thickBot="1">
      <c r="A98" s="376"/>
      <c r="B98" s="519" t="s">
        <v>1316</v>
      </c>
      <c r="C98" s="519"/>
      <c r="D98" s="498">
        <f>SUM(D83:D93,D95:D97)</f>
        <v>801</v>
      </c>
      <c r="E98" s="497">
        <f>SUM(E83:E93,E95:E97)</f>
        <v>285</v>
      </c>
      <c r="F98" s="497">
        <f>SUM(F83:F93,F95:F97)</f>
        <v>441</v>
      </c>
      <c r="G98" s="497">
        <f>SUM(G83:G93,G95:G97)</f>
        <v>24</v>
      </c>
      <c r="H98" s="509">
        <f>(F98/D98)</f>
        <v>0.550561797752809</v>
      </c>
      <c r="I98" s="507">
        <f t="shared" ref="I98:AB98" si="47">SUM(I83:I93,I95:I97)</f>
        <v>47</v>
      </c>
      <c r="J98" s="493">
        <f t="shared" si="47"/>
        <v>16</v>
      </c>
      <c r="K98" s="493">
        <f t="shared" si="47"/>
        <v>27</v>
      </c>
      <c r="L98" s="492">
        <f t="shared" si="47"/>
        <v>2</v>
      </c>
      <c r="M98" s="491">
        <f t="shared" si="47"/>
        <v>57</v>
      </c>
      <c r="N98" s="491">
        <f t="shared" si="47"/>
        <v>16</v>
      </c>
      <c r="O98" s="491">
        <f t="shared" si="47"/>
        <v>30</v>
      </c>
      <c r="P98" s="490">
        <f t="shared" si="47"/>
        <v>1</v>
      </c>
      <c r="Q98" s="493">
        <f t="shared" si="47"/>
        <v>52</v>
      </c>
      <c r="R98" s="493">
        <f t="shared" si="47"/>
        <v>19</v>
      </c>
      <c r="S98" s="493">
        <f t="shared" si="47"/>
        <v>31</v>
      </c>
      <c r="T98" s="492">
        <f t="shared" si="47"/>
        <v>2</v>
      </c>
      <c r="U98" s="491">
        <f t="shared" si="47"/>
        <v>42</v>
      </c>
      <c r="V98" s="491">
        <f t="shared" si="47"/>
        <v>12</v>
      </c>
      <c r="W98" s="491">
        <f t="shared" si="47"/>
        <v>22</v>
      </c>
      <c r="X98" s="490">
        <f t="shared" si="47"/>
        <v>0</v>
      </c>
      <c r="Y98" s="493">
        <f t="shared" si="47"/>
        <v>51</v>
      </c>
      <c r="Z98" s="493">
        <f t="shared" si="47"/>
        <v>20</v>
      </c>
      <c r="AA98" s="493">
        <f t="shared" si="47"/>
        <v>28</v>
      </c>
      <c r="AB98" s="492">
        <f t="shared" si="47"/>
        <v>1</v>
      </c>
      <c r="AC98" s="369"/>
      <c r="AD98" s="506">
        <f t="shared" ref="AD98:BA98" si="48">SUM(AD83:AD93,AD95:AD97)</f>
        <v>56</v>
      </c>
      <c r="AE98" s="491">
        <f t="shared" si="48"/>
        <v>29</v>
      </c>
      <c r="AF98" s="491">
        <f t="shared" si="48"/>
        <v>33</v>
      </c>
      <c r="AG98" s="490">
        <f t="shared" si="48"/>
        <v>3</v>
      </c>
      <c r="AH98" s="493">
        <f t="shared" si="48"/>
        <v>41</v>
      </c>
      <c r="AI98" s="493">
        <f t="shared" si="48"/>
        <v>9</v>
      </c>
      <c r="AJ98" s="493">
        <f t="shared" si="48"/>
        <v>18</v>
      </c>
      <c r="AK98" s="492">
        <f t="shared" si="48"/>
        <v>2</v>
      </c>
      <c r="AL98" s="491">
        <f t="shared" si="48"/>
        <v>47</v>
      </c>
      <c r="AM98" s="491">
        <f t="shared" si="48"/>
        <v>13</v>
      </c>
      <c r="AN98" s="491">
        <f t="shared" si="48"/>
        <v>23</v>
      </c>
      <c r="AO98" s="490">
        <f t="shared" si="48"/>
        <v>1</v>
      </c>
      <c r="AP98" s="493">
        <f t="shared" si="48"/>
        <v>49</v>
      </c>
      <c r="AQ98" s="493">
        <f t="shared" si="48"/>
        <v>16</v>
      </c>
      <c r="AR98" s="493">
        <f t="shared" si="48"/>
        <v>29</v>
      </c>
      <c r="AS98" s="492">
        <f t="shared" si="48"/>
        <v>0</v>
      </c>
      <c r="AT98" s="491">
        <f t="shared" si="48"/>
        <v>48</v>
      </c>
      <c r="AU98" s="491">
        <f t="shared" si="48"/>
        <v>17</v>
      </c>
      <c r="AV98" s="491">
        <f t="shared" si="48"/>
        <v>24</v>
      </c>
      <c r="AW98" s="490">
        <f t="shared" si="48"/>
        <v>2</v>
      </c>
      <c r="AX98" s="493">
        <f t="shared" si="48"/>
        <v>42</v>
      </c>
      <c r="AY98" s="493">
        <f t="shared" si="48"/>
        <v>8</v>
      </c>
      <c r="AZ98" s="493">
        <f t="shared" si="48"/>
        <v>19</v>
      </c>
      <c r="BA98" s="492">
        <f t="shared" si="48"/>
        <v>0</v>
      </c>
      <c r="BB98" s="369"/>
      <c r="BC98" s="491">
        <f t="shared" ref="BC98:BV98" si="49">SUM(BC83:BC93,BC95:BC97)</f>
        <v>55</v>
      </c>
      <c r="BD98" s="491">
        <f t="shared" si="49"/>
        <v>24</v>
      </c>
      <c r="BE98" s="491">
        <f t="shared" si="49"/>
        <v>35</v>
      </c>
      <c r="BF98" s="490">
        <f t="shared" si="49"/>
        <v>1</v>
      </c>
      <c r="BG98" s="493">
        <f t="shared" si="49"/>
        <v>69</v>
      </c>
      <c r="BH98" s="493">
        <f t="shared" si="49"/>
        <v>36</v>
      </c>
      <c r="BI98" s="493">
        <f t="shared" si="49"/>
        <v>45</v>
      </c>
      <c r="BJ98" s="492">
        <f t="shared" si="49"/>
        <v>7</v>
      </c>
      <c r="BK98" s="491">
        <f t="shared" si="49"/>
        <v>50</v>
      </c>
      <c r="BL98" s="491">
        <f t="shared" si="49"/>
        <v>17</v>
      </c>
      <c r="BM98" s="491">
        <f t="shared" si="49"/>
        <v>28</v>
      </c>
      <c r="BN98" s="490">
        <f t="shared" si="49"/>
        <v>0</v>
      </c>
      <c r="BO98" s="493">
        <f t="shared" si="49"/>
        <v>42</v>
      </c>
      <c r="BP98" s="493">
        <f t="shared" si="49"/>
        <v>8</v>
      </c>
      <c r="BQ98" s="493">
        <f t="shared" si="49"/>
        <v>17</v>
      </c>
      <c r="BR98" s="492">
        <f t="shared" si="49"/>
        <v>1</v>
      </c>
      <c r="BS98" s="491">
        <f t="shared" si="49"/>
        <v>53</v>
      </c>
      <c r="BT98" s="491">
        <f t="shared" si="49"/>
        <v>25</v>
      </c>
      <c r="BU98" s="491">
        <f t="shared" si="49"/>
        <v>32</v>
      </c>
      <c r="BV98" s="490">
        <f t="shared" si="49"/>
        <v>1</v>
      </c>
    </row>
    <row r="99" spans="1:74" ht="16.2" thickBot="1">
      <c r="A99" s="376"/>
      <c r="B99" s="376"/>
      <c r="C99" s="376"/>
      <c r="D99" s="2003" t="s">
        <v>1296</v>
      </c>
      <c r="E99" s="2004"/>
      <c r="F99" s="2004"/>
      <c r="G99" s="2004"/>
      <c r="H99" s="2005"/>
      <c r="I99" s="1999">
        <v>13</v>
      </c>
      <c r="J99" s="2000"/>
      <c r="K99" s="2000"/>
      <c r="L99" s="2001"/>
      <c r="M99" s="1999">
        <v>12.5</v>
      </c>
      <c r="N99" s="2000"/>
      <c r="O99" s="2000"/>
      <c r="P99" s="2001"/>
      <c r="Q99" s="1999">
        <v>12.6</v>
      </c>
      <c r="R99" s="2000"/>
      <c r="S99" s="2000"/>
      <c r="T99" s="2001"/>
      <c r="U99" s="1999">
        <v>13</v>
      </c>
      <c r="V99" s="2000"/>
      <c r="W99" s="2000"/>
      <c r="X99" s="2001"/>
      <c r="Y99" s="1999">
        <v>13.3</v>
      </c>
      <c r="Z99" s="2000"/>
      <c r="AA99" s="2000"/>
      <c r="AB99" s="2001"/>
      <c r="AC99" s="510"/>
      <c r="AD99" s="2002">
        <v>12.8</v>
      </c>
      <c r="AE99" s="2000"/>
      <c r="AF99" s="2000"/>
      <c r="AG99" s="2001"/>
      <c r="AH99" s="1999">
        <v>12.7</v>
      </c>
      <c r="AI99" s="2000"/>
      <c r="AJ99" s="2000"/>
      <c r="AK99" s="2001"/>
      <c r="AL99" s="1999">
        <v>12.7</v>
      </c>
      <c r="AM99" s="2000"/>
      <c r="AN99" s="2000"/>
      <c r="AO99" s="2001"/>
      <c r="AP99" s="1999">
        <v>12.6</v>
      </c>
      <c r="AQ99" s="2000"/>
      <c r="AR99" s="2000"/>
      <c r="AS99" s="2001"/>
      <c r="AT99" s="1999">
        <v>12.6</v>
      </c>
      <c r="AU99" s="2000"/>
      <c r="AV99" s="2000"/>
      <c r="AW99" s="2001"/>
      <c r="AX99" s="1999">
        <v>12.5</v>
      </c>
      <c r="AY99" s="2000"/>
      <c r="AZ99" s="2000"/>
      <c r="BA99" s="2001"/>
      <c r="BB99" s="510"/>
      <c r="BC99" s="2002">
        <v>12.5</v>
      </c>
      <c r="BD99" s="2000"/>
      <c r="BE99" s="2000"/>
      <c r="BF99" s="2001"/>
      <c r="BG99" s="1999">
        <v>12.6</v>
      </c>
      <c r="BH99" s="2000"/>
      <c r="BI99" s="2000"/>
      <c r="BJ99" s="2001"/>
      <c r="BK99" s="1999">
        <v>12.4</v>
      </c>
      <c r="BL99" s="2000"/>
      <c r="BM99" s="2000"/>
      <c r="BN99" s="2001"/>
      <c r="BO99" s="1999">
        <v>12.4</v>
      </c>
      <c r="BP99" s="2000"/>
      <c r="BQ99" s="2000"/>
      <c r="BR99" s="2001"/>
      <c r="BS99" s="1999"/>
      <c r="BT99" s="2000"/>
      <c r="BU99" s="2000"/>
      <c r="BV99" s="2001"/>
    </row>
    <row r="100" spans="1:74" ht="13.8" thickBot="1">
      <c r="A100" s="376"/>
      <c r="B100" s="376"/>
      <c r="C100" s="376"/>
      <c r="D100" s="376"/>
      <c r="E100" s="376"/>
      <c r="F100" s="376"/>
      <c r="G100" s="376"/>
      <c r="H100" s="376"/>
      <c r="I100" s="376"/>
      <c r="J100" s="376"/>
      <c r="K100" s="376"/>
      <c r="L100" s="376"/>
      <c r="M100" s="376"/>
      <c r="N100" s="376"/>
      <c r="O100" s="376"/>
      <c r="P100" s="376"/>
      <c r="Q100" s="376"/>
      <c r="R100" s="376"/>
      <c r="S100" s="376"/>
      <c r="T100" s="376"/>
      <c r="U100" s="376"/>
      <c r="V100" s="376"/>
      <c r="W100" s="376"/>
      <c r="X100" s="376"/>
      <c r="Y100" s="376"/>
      <c r="Z100" s="376"/>
      <c r="AA100" s="376"/>
      <c r="AB100" s="376"/>
      <c r="AC100" s="376"/>
      <c r="AD100" s="376"/>
      <c r="AE100" s="376"/>
      <c r="AF100" s="376"/>
      <c r="AG100" s="376"/>
      <c r="AH100" s="376"/>
      <c r="AI100" s="376"/>
      <c r="AJ100" s="376"/>
      <c r="AK100" s="376"/>
      <c r="AL100" s="376"/>
      <c r="AM100" s="376"/>
      <c r="AN100" s="376"/>
      <c r="AO100" s="376"/>
      <c r="AP100" s="376"/>
      <c r="AQ100" s="376"/>
      <c r="AR100" s="376"/>
      <c r="AS100" s="376"/>
      <c r="AT100" s="376"/>
      <c r="AU100" s="376"/>
      <c r="AV100" s="376"/>
      <c r="AW100" s="376"/>
      <c r="AX100" s="376"/>
      <c r="AY100" s="376"/>
      <c r="AZ100" s="376"/>
      <c r="BA100" s="376"/>
      <c r="BB100" s="376"/>
      <c r="BC100" s="376"/>
      <c r="BD100" s="376"/>
      <c r="BE100" s="376"/>
      <c r="BF100" s="376"/>
      <c r="BG100" s="376"/>
      <c r="BH100" s="376"/>
      <c r="BI100" s="376"/>
      <c r="BJ100" s="376"/>
      <c r="BK100" s="376"/>
      <c r="BL100" s="376"/>
      <c r="BM100" s="376"/>
      <c r="BN100" s="376"/>
      <c r="BO100" s="376"/>
      <c r="BP100" s="376"/>
      <c r="BQ100" s="376"/>
      <c r="BR100" s="376"/>
      <c r="BS100" s="376"/>
      <c r="BT100" s="376"/>
      <c r="BU100" s="376"/>
      <c r="BV100" s="376"/>
    </row>
    <row r="101" spans="1:74">
      <c r="A101" s="1985">
        <v>6</v>
      </c>
      <c r="B101" s="1987" t="s">
        <v>10</v>
      </c>
      <c r="C101" s="1528"/>
      <c r="D101" s="2013">
        <v>2009</v>
      </c>
      <c r="E101" s="2014"/>
      <c r="F101" s="2014"/>
      <c r="G101" s="2014"/>
      <c r="H101" s="2015"/>
      <c r="I101" s="1992" t="s">
        <v>1109</v>
      </c>
      <c r="J101" s="1993"/>
      <c r="K101" s="1993"/>
      <c r="L101" s="1994"/>
      <c r="M101" s="1995" t="s">
        <v>1108</v>
      </c>
      <c r="N101" s="1996"/>
      <c r="O101" s="1996"/>
      <c r="P101" s="1997"/>
      <c r="Q101" s="1992" t="s">
        <v>1107</v>
      </c>
      <c r="R101" s="1993"/>
      <c r="S101" s="1993"/>
      <c r="T101" s="1994"/>
      <c r="U101" s="1995" t="s">
        <v>1106</v>
      </c>
      <c r="V101" s="1996"/>
      <c r="W101" s="1996"/>
      <c r="X101" s="1997"/>
      <c r="Y101" s="1992" t="s">
        <v>1105</v>
      </c>
      <c r="Z101" s="1993"/>
      <c r="AA101" s="1993"/>
      <c r="AB101" s="1994"/>
      <c r="AC101" s="417"/>
      <c r="AD101" s="1998" t="s">
        <v>1104</v>
      </c>
      <c r="AE101" s="1996"/>
      <c r="AF101" s="1996"/>
      <c r="AG101" s="1997"/>
      <c r="AH101" s="1992" t="s">
        <v>1103</v>
      </c>
      <c r="AI101" s="1993"/>
      <c r="AJ101" s="1993"/>
      <c r="AK101" s="1994"/>
      <c r="AL101" s="1995" t="s">
        <v>1102</v>
      </c>
      <c r="AM101" s="1996"/>
      <c r="AN101" s="1996"/>
      <c r="AO101" s="1997"/>
      <c r="AP101" s="1992" t="s">
        <v>1101</v>
      </c>
      <c r="AQ101" s="1993"/>
      <c r="AR101" s="1993"/>
      <c r="AS101" s="1994"/>
      <c r="AT101" s="1995" t="s">
        <v>1100</v>
      </c>
      <c r="AU101" s="1996"/>
      <c r="AV101" s="1996"/>
      <c r="AW101" s="1997"/>
      <c r="AX101" s="1992" t="s">
        <v>1099</v>
      </c>
      <c r="AY101" s="1993"/>
      <c r="AZ101" s="1993"/>
      <c r="BA101" s="1994"/>
      <c r="BB101" s="417"/>
      <c r="BC101" s="1998" t="s">
        <v>1098</v>
      </c>
      <c r="BD101" s="1996"/>
      <c r="BE101" s="1996"/>
      <c r="BF101" s="1997"/>
      <c r="BG101" s="1992" t="s">
        <v>1097</v>
      </c>
      <c r="BH101" s="1993"/>
      <c r="BI101" s="1993"/>
      <c r="BJ101" s="1994"/>
      <c r="BK101" s="1995" t="s">
        <v>1096</v>
      </c>
      <c r="BL101" s="1996"/>
      <c r="BM101" s="1996"/>
      <c r="BN101" s="1997"/>
      <c r="BO101" s="1992" t="s">
        <v>1095</v>
      </c>
      <c r="BP101" s="1993"/>
      <c r="BQ101" s="1993"/>
      <c r="BR101" s="1994"/>
      <c r="BS101" s="1995" t="s">
        <v>1094</v>
      </c>
      <c r="BT101" s="1996"/>
      <c r="BU101" s="1996"/>
      <c r="BV101" s="1997"/>
    </row>
    <row r="102" spans="1:74">
      <c r="A102" s="1986"/>
      <c r="B102" s="1988"/>
      <c r="C102" s="1528"/>
      <c r="D102" s="413" t="s">
        <v>268</v>
      </c>
      <c r="E102" s="413" t="s">
        <v>1092</v>
      </c>
      <c r="F102" s="413" t="s">
        <v>267</v>
      </c>
      <c r="G102" s="413" t="s">
        <v>266</v>
      </c>
      <c r="H102" s="412" t="s">
        <v>265</v>
      </c>
      <c r="I102" s="413" t="s">
        <v>268</v>
      </c>
      <c r="J102" s="413" t="s">
        <v>1092</v>
      </c>
      <c r="K102" s="413" t="s">
        <v>267</v>
      </c>
      <c r="L102" s="412" t="s">
        <v>266</v>
      </c>
      <c r="M102" s="413" t="s">
        <v>268</v>
      </c>
      <c r="N102" s="413" t="s">
        <v>1092</v>
      </c>
      <c r="O102" s="413" t="s">
        <v>267</v>
      </c>
      <c r="P102" s="412" t="s">
        <v>266</v>
      </c>
      <c r="Q102" s="413" t="s">
        <v>268</v>
      </c>
      <c r="R102" s="413" t="s">
        <v>1092</v>
      </c>
      <c r="S102" s="413" t="s">
        <v>267</v>
      </c>
      <c r="T102" s="412" t="s">
        <v>266</v>
      </c>
      <c r="U102" s="413" t="s">
        <v>268</v>
      </c>
      <c r="V102" s="413" t="s">
        <v>1092</v>
      </c>
      <c r="W102" s="413" t="s">
        <v>267</v>
      </c>
      <c r="X102" s="412" t="s">
        <v>266</v>
      </c>
      <c r="Y102" s="413" t="s">
        <v>268</v>
      </c>
      <c r="Z102" s="413" t="s">
        <v>1092</v>
      </c>
      <c r="AA102" s="413" t="s">
        <v>267</v>
      </c>
      <c r="AB102" s="412" t="s">
        <v>266</v>
      </c>
      <c r="AC102" s="369"/>
      <c r="AD102" s="414" t="s">
        <v>268</v>
      </c>
      <c r="AE102" s="413" t="s">
        <v>1092</v>
      </c>
      <c r="AF102" s="413" t="s">
        <v>267</v>
      </c>
      <c r="AG102" s="412" t="s">
        <v>266</v>
      </c>
      <c r="AH102" s="413" t="s">
        <v>268</v>
      </c>
      <c r="AI102" s="413" t="s">
        <v>1092</v>
      </c>
      <c r="AJ102" s="413" t="s">
        <v>267</v>
      </c>
      <c r="AK102" s="412" t="s">
        <v>266</v>
      </c>
      <c r="AL102" s="413" t="s">
        <v>268</v>
      </c>
      <c r="AM102" s="413" t="s">
        <v>1092</v>
      </c>
      <c r="AN102" s="413" t="s">
        <v>267</v>
      </c>
      <c r="AO102" s="415" t="s">
        <v>266</v>
      </c>
      <c r="AP102" s="414" t="s">
        <v>268</v>
      </c>
      <c r="AQ102" s="413" t="s">
        <v>1092</v>
      </c>
      <c r="AR102" s="413" t="s">
        <v>267</v>
      </c>
      <c r="AS102" s="412" t="s">
        <v>266</v>
      </c>
      <c r="AT102" s="413" t="s">
        <v>268</v>
      </c>
      <c r="AU102" s="413" t="s">
        <v>1092</v>
      </c>
      <c r="AV102" s="413" t="s">
        <v>267</v>
      </c>
      <c r="AW102" s="412" t="s">
        <v>266</v>
      </c>
      <c r="AX102" s="413" t="s">
        <v>268</v>
      </c>
      <c r="AY102" s="413" t="s">
        <v>1092</v>
      </c>
      <c r="AZ102" s="413" t="s">
        <v>267</v>
      </c>
      <c r="BA102" s="412" t="s">
        <v>266</v>
      </c>
      <c r="BB102" s="369"/>
      <c r="BC102" s="414" t="s">
        <v>268</v>
      </c>
      <c r="BD102" s="413" t="s">
        <v>1092</v>
      </c>
      <c r="BE102" s="413" t="s">
        <v>267</v>
      </c>
      <c r="BF102" s="412" t="s">
        <v>266</v>
      </c>
      <c r="BG102" s="413" t="s">
        <v>268</v>
      </c>
      <c r="BH102" s="413" t="s">
        <v>1092</v>
      </c>
      <c r="BI102" s="413" t="s">
        <v>267</v>
      </c>
      <c r="BJ102" s="412" t="s">
        <v>266</v>
      </c>
      <c r="BK102" s="413" t="s">
        <v>268</v>
      </c>
      <c r="BL102" s="413" t="s">
        <v>1092</v>
      </c>
      <c r="BM102" s="413" t="s">
        <v>267</v>
      </c>
      <c r="BN102" s="412" t="s">
        <v>266</v>
      </c>
      <c r="BO102" s="413" t="s">
        <v>268</v>
      </c>
      <c r="BP102" s="413" t="s">
        <v>1092</v>
      </c>
      <c r="BQ102" s="413" t="s">
        <v>267</v>
      </c>
      <c r="BR102" s="412" t="s">
        <v>266</v>
      </c>
      <c r="BS102" s="413" t="s">
        <v>268</v>
      </c>
      <c r="BT102" s="413" t="s">
        <v>1092</v>
      </c>
      <c r="BU102" s="413" t="s">
        <v>267</v>
      </c>
      <c r="BV102" s="412" t="s">
        <v>266</v>
      </c>
    </row>
    <row r="103" spans="1:74">
      <c r="A103" s="392">
        <v>1</v>
      </c>
      <c r="B103" s="391" t="s">
        <v>259</v>
      </c>
      <c r="C103" s="391" t="str">
        <f t="shared" ref="C103:C119" si="50">TRIM(B103)</f>
        <v>Dwayne Smith</v>
      </c>
      <c r="D103" s="390">
        <f t="shared" ref="D103:D112" si="51">SUM(I103,M103,Q103,U103,Y103,AD103,AH103,AL103,AP103,AT103,AX103,BC103,BG103,BK103,BO103,BS103)</f>
        <v>77</v>
      </c>
      <c r="E103" s="389">
        <f t="shared" ref="E103:E112" si="52">SUM(J103,N103,R103,V103,Z103,AE103,AI103,AM103,AQ103,AU103,AY103,BD103,BH103,BL103,BT103,BP103)</f>
        <v>48</v>
      </c>
      <c r="F103" s="389">
        <f t="shared" ref="F103:F112" si="53">SUM(K103,O103,S103,W103,AA103,AF103,AJ103,AN103,AR103,AV103,AZ103,BE103,BI103,BM103,BU103,BQ103)</f>
        <v>56</v>
      </c>
      <c r="G103" s="389">
        <f t="shared" ref="G103:G112" si="54">SUM(L103,P103,T103,X103,AB103,AG103,AK103,AO103,AS103,AW103,BA103,BF103,BJ103,BN103,BV103,BR103)</f>
        <v>9</v>
      </c>
      <c r="H103" s="444">
        <f t="shared" ref="H103:H112" si="55">(F103/D103)</f>
        <v>0.72727272727272729</v>
      </c>
      <c r="I103" s="240">
        <v>3</v>
      </c>
      <c r="J103" s="240">
        <v>0</v>
      </c>
      <c r="K103" s="240">
        <v>2</v>
      </c>
      <c r="L103" s="270">
        <v>0</v>
      </c>
      <c r="M103" s="239">
        <v>4</v>
      </c>
      <c r="N103" s="239">
        <v>3</v>
      </c>
      <c r="O103" s="239">
        <v>3</v>
      </c>
      <c r="P103" s="269">
        <v>1</v>
      </c>
      <c r="Q103" s="240">
        <v>4</v>
      </c>
      <c r="R103" s="240">
        <v>2</v>
      </c>
      <c r="S103" s="240">
        <v>2</v>
      </c>
      <c r="T103" s="270">
        <v>0</v>
      </c>
      <c r="U103" s="239">
        <v>6</v>
      </c>
      <c r="V103" s="239">
        <v>4</v>
      </c>
      <c r="W103" s="239">
        <v>5</v>
      </c>
      <c r="X103" s="269">
        <v>0</v>
      </c>
      <c r="Y103" s="240">
        <v>5</v>
      </c>
      <c r="Z103" s="240">
        <v>3</v>
      </c>
      <c r="AA103" s="240">
        <v>3</v>
      </c>
      <c r="AB103" s="270">
        <v>0</v>
      </c>
      <c r="AC103" s="369"/>
      <c r="AD103" s="274">
        <v>4</v>
      </c>
      <c r="AE103" s="239">
        <v>3</v>
      </c>
      <c r="AF103" s="239">
        <v>4</v>
      </c>
      <c r="AG103" s="269">
        <v>0</v>
      </c>
      <c r="AH103" s="240">
        <v>6</v>
      </c>
      <c r="AI103" s="240">
        <v>4</v>
      </c>
      <c r="AJ103" s="240">
        <v>4</v>
      </c>
      <c r="AK103" s="270">
        <v>1</v>
      </c>
      <c r="AL103" s="239">
        <v>6</v>
      </c>
      <c r="AM103" s="239">
        <v>4</v>
      </c>
      <c r="AN103" s="239">
        <v>4</v>
      </c>
      <c r="AO103" s="269">
        <v>0</v>
      </c>
      <c r="AP103" s="240">
        <v>6</v>
      </c>
      <c r="AQ103" s="240">
        <v>2</v>
      </c>
      <c r="AR103" s="240">
        <v>4</v>
      </c>
      <c r="AS103" s="270">
        <v>1</v>
      </c>
      <c r="AT103" s="239">
        <v>4</v>
      </c>
      <c r="AU103" s="239">
        <v>2</v>
      </c>
      <c r="AV103" s="239">
        <v>2</v>
      </c>
      <c r="AW103" s="269">
        <v>0</v>
      </c>
      <c r="AX103" s="240">
        <v>5</v>
      </c>
      <c r="AY103" s="240">
        <v>4</v>
      </c>
      <c r="AZ103" s="240">
        <v>4</v>
      </c>
      <c r="BA103" s="270">
        <v>1</v>
      </c>
      <c r="BB103" s="369"/>
      <c r="BC103" s="274">
        <v>5</v>
      </c>
      <c r="BD103" s="239">
        <v>3</v>
      </c>
      <c r="BE103" s="239">
        <v>4</v>
      </c>
      <c r="BF103" s="269">
        <v>2</v>
      </c>
      <c r="BG103" s="240">
        <v>4</v>
      </c>
      <c r="BH103" s="240">
        <v>3</v>
      </c>
      <c r="BI103" s="240">
        <v>4</v>
      </c>
      <c r="BJ103" s="270">
        <v>1</v>
      </c>
      <c r="BK103" s="239">
        <v>5</v>
      </c>
      <c r="BL103" s="239">
        <v>3</v>
      </c>
      <c r="BM103" s="239">
        <v>3</v>
      </c>
      <c r="BN103" s="269">
        <v>1</v>
      </c>
      <c r="BO103" s="240">
        <v>5</v>
      </c>
      <c r="BP103" s="240">
        <v>4</v>
      </c>
      <c r="BQ103" s="240">
        <v>4</v>
      </c>
      <c r="BR103" s="270">
        <v>0</v>
      </c>
      <c r="BS103" s="239">
        <v>5</v>
      </c>
      <c r="BT103" s="239">
        <v>4</v>
      </c>
      <c r="BU103" s="239">
        <v>4</v>
      </c>
      <c r="BV103" s="269">
        <v>1</v>
      </c>
    </row>
    <row r="104" spans="1:74">
      <c r="A104" s="405">
        <v>2</v>
      </c>
      <c r="B104" s="404" t="s">
        <v>161</v>
      </c>
      <c r="C104" s="404" t="str">
        <f t="shared" si="50"/>
        <v>Steve Griffin</v>
      </c>
      <c r="D104" s="517">
        <f t="shared" si="51"/>
        <v>65</v>
      </c>
      <c r="E104" s="516">
        <f t="shared" si="52"/>
        <v>25</v>
      </c>
      <c r="F104" s="516">
        <f t="shared" si="53"/>
        <v>35</v>
      </c>
      <c r="G104" s="516">
        <f t="shared" si="54"/>
        <v>1</v>
      </c>
      <c r="H104" s="515">
        <f t="shared" si="55"/>
        <v>0.53846153846153844</v>
      </c>
      <c r="I104" s="398">
        <v>4</v>
      </c>
      <c r="J104" s="398">
        <v>1</v>
      </c>
      <c r="K104" s="398">
        <v>2</v>
      </c>
      <c r="L104" s="397">
        <v>0</v>
      </c>
      <c r="M104" s="400">
        <v>6</v>
      </c>
      <c r="N104" s="400">
        <v>3</v>
      </c>
      <c r="O104" s="400">
        <v>4</v>
      </c>
      <c r="P104" s="399">
        <v>0</v>
      </c>
      <c r="Q104" s="396"/>
      <c r="R104" s="396"/>
      <c r="S104" s="396"/>
      <c r="T104" s="395"/>
      <c r="U104" s="400">
        <v>6</v>
      </c>
      <c r="V104" s="400">
        <v>2</v>
      </c>
      <c r="W104" s="400">
        <v>2</v>
      </c>
      <c r="X104" s="399">
        <v>0</v>
      </c>
      <c r="Y104" s="398">
        <v>5</v>
      </c>
      <c r="Z104" s="398">
        <v>1</v>
      </c>
      <c r="AA104" s="398">
        <v>2</v>
      </c>
      <c r="AB104" s="397">
        <v>0</v>
      </c>
      <c r="AC104" s="369"/>
      <c r="AD104" s="401">
        <v>4</v>
      </c>
      <c r="AE104" s="400">
        <v>2</v>
      </c>
      <c r="AF104" s="400">
        <v>2</v>
      </c>
      <c r="AG104" s="399">
        <v>0</v>
      </c>
      <c r="AH104" s="396"/>
      <c r="AI104" s="396"/>
      <c r="AJ104" s="396"/>
      <c r="AK104" s="395"/>
      <c r="AL104" s="400">
        <v>4</v>
      </c>
      <c r="AM104" s="400">
        <v>2</v>
      </c>
      <c r="AN104" s="400">
        <v>2</v>
      </c>
      <c r="AO104" s="399">
        <v>0</v>
      </c>
      <c r="AP104" s="398">
        <v>3</v>
      </c>
      <c r="AQ104" s="398">
        <v>2</v>
      </c>
      <c r="AR104" s="398">
        <v>2</v>
      </c>
      <c r="AS104" s="397">
        <v>0</v>
      </c>
      <c r="AT104" s="400">
        <v>4</v>
      </c>
      <c r="AU104" s="400">
        <v>1</v>
      </c>
      <c r="AV104" s="400">
        <v>1</v>
      </c>
      <c r="AW104" s="399">
        <v>0</v>
      </c>
      <c r="AX104" s="398">
        <v>5</v>
      </c>
      <c r="AY104" s="398">
        <v>3</v>
      </c>
      <c r="AZ104" s="398">
        <v>3</v>
      </c>
      <c r="BA104" s="397">
        <v>1</v>
      </c>
      <c r="BB104" s="369"/>
      <c r="BC104" s="401">
        <v>5</v>
      </c>
      <c r="BD104" s="400">
        <v>1</v>
      </c>
      <c r="BE104" s="400">
        <v>1</v>
      </c>
      <c r="BF104" s="399">
        <v>0</v>
      </c>
      <c r="BG104" s="398">
        <v>4</v>
      </c>
      <c r="BH104" s="398">
        <v>3</v>
      </c>
      <c r="BI104" s="398">
        <v>2</v>
      </c>
      <c r="BJ104" s="397">
        <v>0</v>
      </c>
      <c r="BK104" s="400">
        <v>6</v>
      </c>
      <c r="BL104" s="400">
        <v>2</v>
      </c>
      <c r="BM104" s="400">
        <v>6</v>
      </c>
      <c r="BN104" s="399">
        <v>0</v>
      </c>
      <c r="BO104" s="398">
        <v>5</v>
      </c>
      <c r="BP104" s="398">
        <v>1</v>
      </c>
      <c r="BQ104" s="398">
        <v>2</v>
      </c>
      <c r="BR104" s="397">
        <v>0</v>
      </c>
      <c r="BS104" s="400">
        <v>4</v>
      </c>
      <c r="BT104" s="400">
        <v>1</v>
      </c>
      <c r="BU104" s="400">
        <v>4</v>
      </c>
      <c r="BV104" s="399">
        <v>0</v>
      </c>
    </row>
    <row r="105" spans="1:74">
      <c r="A105" s="392">
        <v>3</v>
      </c>
      <c r="B105" s="391" t="s">
        <v>98</v>
      </c>
      <c r="C105" s="391" t="str">
        <f t="shared" si="50"/>
        <v>John Vackaro</v>
      </c>
      <c r="D105" s="390">
        <f t="shared" si="51"/>
        <v>73</v>
      </c>
      <c r="E105" s="389">
        <f t="shared" si="52"/>
        <v>27</v>
      </c>
      <c r="F105" s="389">
        <f t="shared" si="53"/>
        <v>41</v>
      </c>
      <c r="G105" s="389">
        <f t="shared" si="54"/>
        <v>4</v>
      </c>
      <c r="H105" s="444">
        <f t="shared" si="55"/>
        <v>0.56164383561643838</v>
      </c>
      <c r="I105" s="240">
        <v>4</v>
      </c>
      <c r="J105" s="240">
        <v>1</v>
      </c>
      <c r="K105" s="240">
        <v>3</v>
      </c>
      <c r="L105" s="270">
        <v>1</v>
      </c>
      <c r="M105" s="239">
        <v>4</v>
      </c>
      <c r="N105" s="239">
        <v>1</v>
      </c>
      <c r="O105" s="239">
        <v>2</v>
      </c>
      <c r="P105" s="269">
        <v>0</v>
      </c>
      <c r="Q105" s="240">
        <v>5</v>
      </c>
      <c r="R105" s="240">
        <v>1</v>
      </c>
      <c r="S105" s="240">
        <v>3</v>
      </c>
      <c r="T105" s="270">
        <v>0</v>
      </c>
      <c r="U105" s="239">
        <v>5</v>
      </c>
      <c r="V105" s="239">
        <v>3</v>
      </c>
      <c r="W105" s="239">
        <v>4</v>
      </c>
      <c r="X105" s="269">
        <v>0</v>
      </c>
      <c r="Y105" s="240">
        <v>5</v>
      </c>
      <c r="Z105" s="240">
        <v>1</v>
      </c>
      <c r="AA105" s="240">
        <v>1</v>
      </c>
      <c r="AB105" s="270">
        <v>0</v>
      </c>
      <c r="AC105" s="369"/>
      <c r="AD105" s="274">
        <v>3</v>
      </c>
      <c r="AE105" s="239">
        <v>0</v>
      </c>
      <c r="AF105" s="239">
        <v>2</v>
      </c>
      <c r="AG105" s="269">
        <v>0</v>
      </c>
      <c r="AH105" s="240">
        <v>4</v>
      </c>
      <c r="AI105" s="240">
        <v>5</v>
      </c>
      <c r="AJ105" s="240">
        <v>3</v>
      </c>
      <c r="AK105" s="270">
        <v>0</v>
      </c>
      <c r="AL105" s="239">
        <v>5</v>
      </c>
      <c r="AM105" s="239">
        <v>1</v>
      </c>
      <c r="AN105" s="239">
        <v>3</v>
      </c>
      <c r="AO105" s="269">
        <v>1</v>
      </c>
      <c r="AP105" s="240">
        <v>6</v>
      </c>
      <c r="AQ105" s="240">
        <v>3</v>
      </c>
      <c r="AR105" s="240">
        <v>3</v>
      </c>
      <c r="AS105" s="270">
        <v>1</v>
      </c>
      <c r="AT105" s="239">
        <v>4</v>
      </c>
      <c r="AU105" s="239">
        <v>0</v>
      </c>
      <c r="AV105" s="239">
        <v>1</v>
      </c>
      <c r="AW105" s="269">
        <v>0</v>
      </c>
      <c r="AX105" s="240">
        <v>4</v>
      </c>
      <c r="AY105" s="240">
        <v>2</v>
      </c>
      <c r="AZ105" s="240">
        <v>2</v>
      </c>
      <c r="BA105" s="270">
        <v>1</v>
      </c>
      <c r="BB105" s="369"/>
      <c r="BC105" s="274">
        <v>4</v>
      </c>
      <c r="BD105" s="239">
        <v>1</v>
      </c>
      <c r="BE105" s="239">
        <v>1</v>
      </c>
      <c r="BF105" s="269">
        <v>0</v>
      </c>
      <c r="BG105" s="240">
        <v>5</v>
      </c>
      <c r="BH105" s="240">
        <v>0</v>
      </c>
      <c r="BI105" s="240">
        <v>3</v>
      </c>
      <c r="BJ105" s="270">
        <v>0</v>
      </c>
      <c r="BK105" s="239">
        <v>5</v>
      </c>
      <c r="BL105" s="239">
        <v>4</v>
      </c>
      <c r="BM105" s="239">
        <v>4</v>
      </c>
      <c r="BN105" s="269">
        <v>0</v>
      </c>
      <c r="BO105" s="240">
        <v>5</v>
      </c>
      <c r="BP105" s="240">
        <v>3</v>
      </c>
      <c r="BQ105" s="240">
        <v>4</v>
      </c>
      <c r="BR105" s="270">
        <v>0</v>
      </c>
      <c r="BS105" s="239">
        <v>5</v>
      </c>
      <c r="BT105" s="239">
        <v>1</v>
      </c>
      <c r="BU105" s="239">
        <v>2</v>
      </c>
      <c r="BV105" s="269">
        <v>0</v>
      </c>
    </row>
    <row r="106" spans="1:74">
      <c r="A106" s="405">
        <v>4</v>
      </c>
      <c r="B106" s="404" t="s">
        <v>1150</v>
      </c>
      <c r="C106" s="404" t="str">
        <f t="shared" si="50"/>
        <v>Tony Burns</v>
      </c>
      <c r="D106" s="517">
        <f t="shared" si="51"/>
        <v>68</v>
      </c>
      <c r="E106" s="516">
        <f t="shared" si="52"/>
        <v>30</v>
      </c>
      <c r="F106" s="516">
        <f t="shared" si="53"/>
        <v>36</v>
      </c>
      <c r="G106" s="516">
        <f t="shared" si="54"/>
        <v>1</v>
      </c>
      <c r="H106" s="515">
        <f t="shared" si="55"/>
        <v>0.52941176470588236</v>
      </c>
      <c r="I106" s="398">
        <v>4</v>
      </c>
      <c r="J106" s="398">
        <v>2</v>
      </c>
      <c r="K106" s="398">
        <v>2</v>
      </c>
      <c r="L106" s="397">
        <v>0</v>
      </c>
      <c r="M106" s="400">
        <v>5</v>
      </c>
      <c r="N106" s="400">
        <v>1</v>
      </c>
      <c r="O106" s="400">
        <v>2</v>
      </c>
      <c r="P106" s="399">
        <v>0</v>
      </c>
      <c r="Q106" s="398">
        <v>2</v>
      </c>
      <c r="R106" s="398">
        <v>2</v>
      </c>
      <c r="S106" s="398">
        <v>0</v>
      </c>
      <c r="T106" s="397">
        <v>0</v>
      </c>
      <c r="U106" s="400">
        <v>6</v>
      </c>
      <c r="V106" s="400">
        <v>2</v>
      </c>
      <c r="W106" s="400">
        <v>3</v>
      </c>
      <c r="X106" s="399">
        <v>0</v>
      </c>
      <c r="Y106" s="396"/>
      <c r="Z106" s="396"/>
      <c r="AA106" s="396"/>
      <c r="AB106" s="395"/>
      <c r="AC106" s="369"/>
      <c r="AD106" s="401">
        <v>5</v>
      </c>
      <c r="AE106" s="400">
        <v>3</v>
      </c>
      <c r="AF106" s="400">
        <v>4</v>
      </c>
      <c r="AG106" s="399">
        <v>0</v>
      </c>
      <c r="AH106" s="398">
        <v>8</v>
      </c>
      <c r="AI106" s="398">
        <v>2</v>
      </c>
      <c r="AJ106" s="398">
        <v>4</v>
      </c>
      <c r="AK106" s="397">
        <v>0</v>
      </c>
      <c r="AL106" s="400">
        <v>5</v>
      </c>
      <c r="AM106" s="400">
        <v>1</v>
      </c>
      <c r="AN106" s="400">
        <v>3</v>
      </c>
      <c r="AO106" s="399">
        <v>0</v>
      </c>
      <c r="AP106" s="398">
        <v>6</v>
      </c>
      <c r="AQ106" s="398">
        <v>3</v>
      </c>
      <c r="AR106" s="398">
        <v>3</v>
      </c>
      <c r="AS106" s="397">
        <v>0</v>
      </c>
      <c r="AT106" s="400">
        <v>3</v>
      </c>
      <c r="AU106" s="400">
        <v>2</v>
      </c>
      <c r="AV106" s="400">
        <v>2</v>
      </c>
      <c r="AW106" s="399">
        <v>0</v>
      </c>
      <c r="AX106" s="398">
        <v>4</v>
      </c>
      <c r="AY106" s="398">
        <v>3</v>
      </c>
      <c r="AZ106" s="398">
        <v>1</v>
      </c>
      <c r="BA106" s="397">
        <v>0</v>
      </c>
      <c r="BB106" s="369"/>
      <c r="BC106" s="401">
        <v>6</v>
      </c>
      <c r="BD106" s="400">
        <v>3</v>
      </c>
      <c r="BE106" s="400">
        <v>4</v>
      </c>
      <c r="BF106" s="399">
        <v>0</v>
      </c>
      <c r="BG106" s="396"/>
      <c r="BH106" s="396"/>
      <c r="BI106" s="396"/>
      <c r="BJ106" s="395"/>
      <c r="BK106" s="400">
        <v>6</v>
      </c>
      <c r="BL106" s="400">
        <v>4</v>
      </c>
      <c r="BM106" s="400">
        <v>5</v>
      </c>
      <c r="BN106" s="399">
        <v>1</v>
      </c>
      <c r="BO106" s="398">
        <v>4</v>
      </c>
      <c r="BP106" s="398">
        <v>1</v>
      </c>
      <c r="BQ106" s="398">
        <v>2</v>
      </c>
      <c r="BR106" s="397">
        <v>0</v>
      </c>
      <c r="BS106" s="400">
        <v>4</v>
      </c>
      <c r="BT106" s="400">
        <v>1</v>
      </c>
      <c r="BU106" s="400">
        <v>1</v>
      </c>
      <c r="BV106" s="399">
        <v>0</v>
      </c>
    </row>
    <row r="107" spans="1:74">
      <c r="A107" s="392">
        <v>5</v>
      </c>
      <c r="B107" s="391" t="s">
        <v>1282</v>
      </c>
      <c r="C107" s="391" t="str">
        <f t="shared" si="50"/>
        <v>Ed Garcia</v>
      </c>
      <c r="D107" s="390">
        <f t="shared" si="51"/>
        <v>71</v>
      </c>
      <c r="E107" s="389">
        <f t="shared" si="52"/>
        <v>29</v>
      </c>
      <c r="F107" s="389">
        <f t="shared" si="53"/>
        <v>35</v>
      </c>
      <c r="G107" s="389">
        <f t="shared" si="54"/>
        <v>0</v>
      </c>
      <c r="H107" s="444">
        <f t="shared" si="55"/>
        <v>0.49295774647887325</v>
      </c>
      <c r="I107" s="240">
        <v>4</v>
      </c>
      <c r="J107" s="240">
        <v>1</v>
      </c>
      <c r="K107" s="240">
        <v>3</v>
      </c>
      <c r="L107" s="270">
        <v>0</v>
      </c>
      <c r="M107" s="239">
        <v>5</v>
      </c>
      <c r="N107" s="239">
        <v>2</v>
      </c>
      <c r="O107" s="239">
        <v>2</v>
      </c>
      <c r="P107" s="269">
        <v>0</v>
      </c>
      <c r="Q107" s="240">
        <v>5</v>
      </c>
      <c r="R107" s="240">
        <v>2</v>
      </c>
      <c r="S107" s="240">
        <v>3</v>
      </c>
      <c r="T107" s="270">
        <v>0</v>
      </c>
      <c r="U107" s="239">
        <v>5</v>
      </c>
      <c r="V107" s="239">
        <v>2</v>
      </c>
      <c r="W107" s="239">
        <v>1</v>
      </c>
      <c r="X107" s="269">
        <v>0</v>
      </c>
      <c r="Y107" s="240">
        <v>4</v>
      </c>
      <c r="Z107" s="240">
        <v>1</v>
      </c>
      <c r="AA107" s="240">
        <v>2</v>
      </c>
      <c r="AB107" s="270">
        <v>0</v>
      </c>
      <c r="AC107" s="369"/>
      <c r="AD107" s="274">
        <v>4</v>
      </c>
      <c r="AE107" s="239">
        <v>0</v>
      </c>
      <c r="AF107" s="239">
        <v>2</v>
      </c>
      <c r="AG107" s="269">
        <v>0</v>
      </c>
      <c r="AH107" s="240">
        <v>5</v>
      </c>
      <c r="AI107" s="240">
        <v>4</v>
      </c>
      <c r="AJ107" s="240">
        <v>4</v>
      </c>
      <c r="AK107" s="270">
        <v>0</v>
      </c>
      <c r="AL107" s="239">
        <v>6</v>
      </c>
      <c r="AM107" s="239">
        <v>1</v>
      </c>
      <c r="AN107" s="239">
        <v>2</v>
      </c>
      <c r="AO107" s="269">
        <v>0</v>
      </c>
      <c r="AP107" s="240">
        <v>6</v>
      </c>
      <c r="AQ107" s="240">
        <v>2</v>
      </c>
      <c r="AR107" s="240">
        <v>4</v>
      </c>
      <c r="AS107" s="270">
        <v>0</v>
      </c>
      <c r="AT107" s="244"/>
      <c r="AU107" s="244"/>
      <c r="AV107" s="244"/>
      <c r="AW107" s="377"/>
      <c r="AX107" s="240">
        <v>3</v>
      </c>
      <c r="AY107" s="240">
        <v>2</v>
      </c>
      <c r="AZ107" s="240">
        <v>1</v>
      </c>
      <c r="BA107" s="270">
        <v>0</v>
      </c>
      <c r="BB107" s="369"/>
      <c r="BC107" s="274">
        <v>6</v>
      </c>
      <c r="BD107" s="239">
        <v>3</v>
      </c>
      <c r="BE107" s="239">
        <v>3</v>
      </c>
      <c r="BF107" s="269">
        <v>0</v>
      </c>
      <c r="BG107" s="240">
        <v>4</v>
      </c>
      <c r="BH107" s="240">
        <v>3</v>
      </c>
      <c r="BI107" s="240">
        <v>3</v>
      </c>
      <c r="BJ107" s="270">
        <v>0</v>
      </c>
      <c r="BK107" s="239">
        <v>6</v>
      </c>
      <c r="BL107" s="239">
        <v>3</v>
      </c>
      <c r="BM107" s="239">
        <v>3</v>
      </c>
      <c r="BN107" s="269">
        <v>0</v>
      </c>
      <c r="BO107" s="240">
        <v>3</v>
      </c>
      <c r="BP107" s="240">
        <v>1</v>
      </c>
      <c r="BQ107" s="240">
        <v>1</v>
      </c>
      <c r="BR107" s="270">
        <v>0</v>
      </c>
      <c r="BS107" s="239">
        <v>5</v>
      </c>
      <c r="BT107" s="239">
        <v>2</v>
      </c>
      <c r="BU107" s="239">
        <v>1</v>
      </c>
      <c r="BV107" s="269">
        <v>0</v>
      </c>
    </row>
    <row r="108" spans="1:74">
      <c r="A108" s="405">
        <v>6</v>
      </c>
      <c r="B108" s="404" t="s">
        <v>9</v>
      </c>
      <c r="C108" s="404" t="str">
        <f t="shared" si="50"/>
        <v>Tim Scribner</v>
      </c>
      <c r="D108" s="517">
        <f t="shared" si="51"/>
        <v>50</v>
      </c>
      <c r="E108" s="516">
        <f t="shared" si="52"/>
        <v>13</v>
      </c>
      <c r="F108" s="516">
        <f t="shared" si="53"/>
        <v>32</v>
      </c>
      <c r="G108" s="516">
        <f t="shared" si="54"/>
        <v>1</v>
      </c>
      <c r="H108" s="515">
        <f t="shared" si="55"/>
        <v>0.64</v>
      </c>
      <c r="I108" s="398">
        <v>4</v>
      </c>
      <c r="J108" s="398">
        <v>0</v>
      </c>
      <c r="K108" s="398">
        <v>2</v>
      </c>
      <c r="L108" s="397">
        <v>0</v>
      </c>
      <c r="M108" s="400">
        <v>4</v>
      </c>
      <c r="N108" s="400">
        <v>1</v>
      </c>
      <c r="O108" s="400">
        <v>3</v>
      </c>
      <c r="P108" s="399">
        <v>0</v>
      </c>
      <c r="Q108" s="398">
        <v>2</v>
      </c>
      <c r="R108" s="398">
        <v>1</v>
      </c>
      <c r="S108" s="398">
        <v>1</v>
      </c>
      <c r="T108" s="397">
        <v>0</v>
      </c>
      <c r="U108" s="400">
        <v>5</v>
      </c>
      <c r="V108" s="400">
        <v>2</v>
      </c>
      <c r="W108" s="400">
        <v>4</v>
      </c>
      <c r="X108" s="399">
        <v>0</v>
      </c>
      <c r="Y108" s="398">
        <v>5</v>
      </c>
      <c r="Z108" s="398">
        <v>0</v>
      </c>
      <c r="AA108" s="398">
        <v>3</v>
      </c>
      <c r="AB108" s="397">
        <v>0</v>
      </c>
      <c r="AC108" s="369"/>
      <c r="AD108" s="401">
        <v>2</v>
      </c>
      <c r="AE108" s="400">
        <v>0</v>
      </c>
      <c r="AF108" s="400">
        <v>0</v>
      </c>
      <c r="AG108" s="399">
        <v>0</v>
      </c>
      <c r="AH108" s="396"/>
      <c r="AI108" s="396"/>
      <c r="AJ108" s="396"/>
      <c r="AK108" s="395"/>
      <c r="AL108" s="400">
        <v>5</v>
      </c>
      <c r="AM108" s="400">
        <v>2</v>
      </c>
      <c r="AN108" s="400">
        <v>4</v>
      </c>
      <c r="AO108" s="399">
        <v>0</v>
      </c>
      <c r="AP108" s="398">
        <v>5</v>
      </c>
      <c r="AQ108" s="398">
        <v>2</v>
      </c>
      <c r="AR108" s="398">
        <v>3</v>
      </c>
      <c r="AS108" s="397">
        <v>1</v>
      </c>
      <c r="AT108" s="394"/>
      <c r="AU108" s="394"/>
      <c r="AV108" s="394"/>
      <c r="AW108" s="393"/>
      <c r="AX108" s="398">
        <v>2</v>
      </c>
      <c r="AY108" s="398">
        <v>0</v>
      </c>
      <c r="AZ108" s="398">
        <v>1</v>
      </c>
      <c r="BA108" s="397">
        <v>0</v>
      </c>
      <c r="BB108" s="369"/>
      <c r="BC108" s="407"/>
      <c r="BD108" s="394"/>
      <c r="BE108" s="394"/>
      <c r="BF108" s="393"/>
      <c r="BG108" s="398">
        <v>4</v>
      </c>
      <c r="BH108" s="398">
        <v>2</v>
      </c>
      <c r="BI108" s="398">
        <v>3</v>
      </c>
      <c r="BJ108" s="397">
        <v>0</v>
      </c>
      <c r="BK108" s="400">
        <v>6</v>
      </c>
      <c r="BL108" s="400">
        <v>1</v>
      </c>
      <c r="BM108" s="400">
        <v>4</v>
      </c>
      <c r="BN108" s="399">
        <v>0</v>
      </c>
      <c r="BO108" s="398">
        <v>4</v>
      </c>
      <c r="BP108" s="398">
        <v>1</v>
      </c>
      <c r="BQ108" s="398">
        <v>2</v>
      </c>
      <c r="BR108" s="397">
        <v>0</v>
      </c>
      <c r="BS108" s="400">
        <v>2</v>
      </c>
      <c r="BT108" s="400">
        <v>1</v>
      </c>
      <c r="BU108" s="400">
        <v>2</v>
      </c>
      <c r="BV108" s="399">
        <v>0</v>
      </c>
    </row>
    <row r="109" spans="1:74">
      <c r="A109" s="392">
        <v>7</v>
      </c>
      <c r="B109" s="391" t="s">
        <v>131</v>
      </c>
      <c r="C109" s="391" t="str">
        <f t="shared" si="50"/>
        <v>Paul Sokol</v>
      </c>
      <c r="D109" s="390">
        <f t="shared" si="51"/>
        <v>75</v>
      </c>
      <c r="E109" s="389">
        <f t="shared" si="52"/>
        <v>29</v>
      </c>
      <c r="F109" s="389">
        <f t="shared" si="53"/>
        <v>41</v>
      </c>
      <c r="G109" s="389">
        <f t="shared" si="54"/>
        <v>2</v>
      </c>
      <c r="H109" s="444">
        <f t="shared" si="55"/>
        <v>0.54666666666666663</v>
      </c>
      <c r="I109" s="240">
        <v>4</v>
      </c>
      <c r="J109" s="240">
        <v>1</v>
      </c>
      <c r="K109" s="240">
        <v>0</v>
      </c>
      <c r="L109" s="270">
        <v>0</v>
      </c>
      <c r="M109" s="239">
        <v>5</v>
      </c>
      <c r="N109" s="239">
        <v>1</v>
      </c>
      <c r="O109" s="239">
        <v>3</v>
      </c>
      <c r="P109" s="269">
        <v>0</v>
      </c>
      <c r="Q109" s="240">
        <v>5</v>
      </c>
      <c r="R109" s="240">
        <v>3</v>
      </c>
      <c r="S109" s="240">
        <v>2</v>
      </c>
      <c r="T109" s="270">
        <v>0</v>
      </c>
      <c r="U109" s="239">
        <v>6</v>
      </c>
      <c r="V109" s="239">
        <v>4</v>
      </c>
      <c r="W109" s="239">
        <v>6</v>
      </c>
      <c r="X109" s="269">
        <v>0</v>
      </c>
      <c r="Y109" s="240">
        <v>5</v>
      </c>
      <c r="Z109" s="240">
        <v>2</v>
      </c>
      <c r="AA109" s="240">
        <v>3</v>
      </c>
      <c r="AB109" s="270">
        <v>0</v>
      </c>
      <c r="AC109" s="369"/>
      <c r="AD109" s="274">
        <v>5</v>
      </c>
      <c r="AE109" s="239">
        <v>0</v>
      </c>
      <c r="AF109" s="239">
        <v>1</v>
      </c>
      <c r="AG109" s="269">
        <v>0</v>
      </c>
      <c r="AH109" s="240">
        <v>6</v>
      </c>
      <c r="AI109" s="240">
        <v>2</v>
      </c>
      <c r="AJ109" s="240">
        <v>4</v>
      </c>
      <c r="AK109" s="270">
        <v>0</v>
      </c>
      <c r="AL109" s="239">
        <v>5</v>
      </c>
      <c r="AM109" s="239">
        <v>3</v>
      </c>
      <c r="AN109" s="239">
        <v>4</v>
      </c>
      <c r="AO109" s="269">
        <v>0</v>
      </c>
      <c r="AP109" s="240">
        <v>3</v>
      </c>
      <c r="AQ109" s="240">
        <v>2</v>
      </c>
      <c r="AR109" s="240">
        <v>2</v>
      </c>
      <c r="AS109" s="270">
        <v>0</v>
      </c>
      <c r="AT109" s="239">
        <v>4</v>
      </c>
      <c r="AU109" s="239">
        <v>1</v>
      </c>
      <c r="AV109" s="239">
        <v>1</v>
      </c>
      <c r="AW109" s="269">
        <v>0</v>
      </c>
      <c r="AX109" s="240">
        <v>4</v>
      </c>
      <c r="AY109" s="240">
        <v>2</v>
      </c>
      <c r="AZ109" s="240">
        <v>3</v>
      </c>
      <c r="BA109" s="270">
        <v>0</v>
      </c>
      <c r="BB109" s="369"/>
      <c r="BC109" s="274">
        <v>5</v>
      </c>
      <c r="BD109" s="239">
        <v>2</v>
      </c>
      <c r="BE109" s="239">
        <v>3</v>
      </c>
      <c r="BF109" s="269">
        <v>0</v>
      </c>
      <c r="BG109" s="240">
        <v>3</v>
      </c>
      <c r="BH109" s="240">
        <v>1</v>
      </c>
      <c r="BI109" s="240">
        <v>0</v>
      </c>
      <c r="BJ109" s="270">
        <v>0</v>
      </c>
      <c r="BK109" s="239">
        <v>6</v>
      </c>
      <c r="BL109" s="239">
        <v>1</v>
      </c>
      <c r="BM109" s="239">
        <v>3</v>
      </c>
      <c r="BN109" s="269">
        <v>1</v>
      </c>
      <c r="BO109" s="240">
        <v>5</v>
      </c>
      <c r="BP109" s="240">
        <v>3</v>
      </c>
      <c r="BQ109" s="240">
        <v>4</v>
      </c>
      <c r="BR109" s="270">
        <v>1</v>
      </c>
      <c r="BS109" s="239">
        <v>4</v>
      </c>
      <c r="BT109" s="239">
        <v>1</v>
      </c>
      <c r="BU109" s="239">
        <v>2</v>
      </c>
      <c r="BV109" s="269">
        <v>0</v>
      </c>
    </row>
    <row r="110" spans="1:74">
      <c r="A110" s="405">
        <v>8</v>
      </c>
      <c r="B110" s="404" t="s">
        <v>1116</v>
      </c>
      <c r="C110" s="404" t="str">
        <f t="shared" si="50"/>
        <v>Bruce Fox</v>
      </c>
      <c r="D110" s="517">
        <f t="shared" si="51"/>
        <v>55</v>
      </c>
      <c r="E110" s="516">
        <f t="shared" si="52"/>
        <v>19</v>
      </c>
      <c r="F110" s="516">
        <f t="shared" si="53"/>
        <v>28</v>
      </c>
      <c r="G110" s="516">
        <f t="shared" si="54"/>
        <v>5</v>
      </c>
      <c r="H110" s="515">
        <f t="shared" si="55"/>
        <v>0.50909090909090904</v>
      </c>
      <c r="I110" s="398">
        <v>4</v>
      </c>
      <c r="J110" s="398">
        <v>0</v>
      </c>
      <c r="K110" s="398">
        <v>1</v>
      </c>
      <c r="L110" s="397">
        <v>0</v>
      </c>
      <c r="M110" s="400">
        <v>5</v>
      </c>
      <c r="N110" s="400">
        <v>3</v>
      </c>
      <c r="O110" s="400">
        <v>2</v>
      </c>
      <c r="P110" s="399">
        <v>0</v>
      </c>
      <c r="Q110" s="396"/>
      <c r="R110" s="396"/>
      <c r="S110" s="396"/>
      <c r="T110" s="395"/>
      <c r="U110" s="400">
        <v>0</v>
      </c>
      <c r="V110" s="400">
        <v>0</v>
      </c>
      <c r="W110" s="400">
        <v>0</v>
      </c>
      <c r="X110" s="399">
        <v>0</v>
      </c>
      <c r="Y110" s="396"/>
      <c r="Z110" s="396"/>
      <c r="AA110" s="396"/>
      <c r="AB110" s="395"/>
      <c r="AC110" s="369"/>
      <c r="AD110" s="401">
        <v>4</v>
      </c>
      <c r="AE110" s="400">
        <v>2</v>
      </c>
      <c r="AF110" s="400">
        <v>3</v>
      </c>
      <c r="AG110" s="399">
        <v>0</v>
      </c>
      <c r="AH110" s="398">
        <v>6</v>
      </c>
      <c r="AI110" s="398">
        <v>3</v>
      </c>
      <c r="AJ110" s="398">
        <v>3</v>
      </c>
      <c r="AK110" s="397">
        <v>3</v>
      </c>
      <c r="AL110" s="400">
        <v>4</v>
      </c>
      <c r="AM110" s="400">
        <v>2</v>
      </c>
      <c r="AN110" s="400">
        <v>3</v>
      </c>
      <c r="AO110" s="399">
        <v>0</v>
      </c>
      <c r="AP110" s="398">
        <v>5</v>
      </c>
      <c r="AQ110" s="398">
        <v>3</v>
      </c>
      <c r="AR110" s="398">
        <v>4</v>
      </c>
      <c r="AS110" s="397">
        <v>2</v>
      </c>
      <c r="AT110" s="400">
        <v>4</v>
      </c>
      <c r="AU110" s="400">
        <v>1</v>
      </c>
      <c r="AV110" s="400">
        <v>2</v>
      </c>
      <c r="AW110" s="399">
        <v>0</v>
      </c>
      <c r="AX110" s="396"/>
      <c r="AY110" s="396"/>
      <c r="AZ110" s="396"/>
      <c r="BA110" s="395"/>
      <c r="BB110" s="369"/>
      <c r="BC110" s="401">
        <v>6</v>
      </c>
      <c r="BD110" s="400">
        <v>2</v>
      </c>
      <c r="BE110" s="400">
        <v>3</v>
      </c>
      <c r="BF110" s="399">
        <v>0</v>
      </c>
      <c r="BG110" s="398">
        <v>5</v>
      </c>
      <c r="BH110" s="398">
        <v>0</v>
      </c>
      <c r="BI110" s="398">
        <v>2</v>
      </c>
      <c r="BJ110" s="397">
        <v>0</v>
      </c>
      <c r="BK110" s="400">
        <v>5</v>
      </c>
      <c r="BL110" s="400">
        <v>2</v>
      </c>
      <c r="BM110" s="400">
        <v>2</v>
      </c>
      <c r="BN110" s="399">
        <v>0</v>
      </c>
      <c r="BO110" s="398">
        <v>2</v>
      </c>
      <c r="BP110" s="398">
        <v>1</v>
      </c>
      <c r="BQ110" s="398">
        <v>1</v>
      </c>
      <c r="BR110" s="397">
        <v>0</v>
      </c>
      <c r="BS110" s="400">
        <v>5</v>
      </c>
      <c r="BT110" s="400">
        <v>0</v>
      </c>
      <c r="BU110" s="400">
        <v>2</v>
      </c>
      <c r="BV110" s="399">
        <v>0</v>
      </c>
    </row>
    <row r="111" spans="1:74">
      <c r="A111" s="392">
        <v>9</v>
      </c>
      <c r="B111" s="391" t="s">
        <v>1148</v>
      </c>
      <c r="C111" s="391" t="str">
        <f t="shared" si="50"/>
        <v>Dean Shinavier</v>
      </c>
      <c r="D111" s="390">
        <f t="shared" si="51"/>
        <v>50</v>
      </c>
      <c r="E111" s="389">
        <f t="shared" si="52"/>
        <v>10</v>
      </c>
      <c r="F111" s="389">
        <f t="shared" si="53"/>
        <v>19</v>
      </c>
      <c r="G111" s="389">
        <f t="shared" si="54"/>
        <v>1</v>
      </c>
      <c r="H111" s="444">
        <f t="shared" si="55"/>
        <v>0.38</v>
      </c>
      <c r="I111" s="240">
        <v>4</v>
      </c>
      <c r="J111" s="240">
        <v>0</v>
      </c>
      <c r="K111" s="240">
        <v>0</v>
      </c>
      <c r="L111" s="270">
        <v>0</v>
      </c>
      <c r="M111" s="239">
        <v>5</v>
      </c>
      <c r="N111" s="239">
        <v>2</v>
      </c>
      <c r="O111" s="239">
        <v>3</v>
      </c>
      <c r="P111" s="269">
        <v>0</v>
      </c>
      <c r="Q111" s="379"/>
      <c r="R111" s="379"/>
      <c r="S111" s="379"/>
      <c r="T111" s="378"/>
      <c r="U111" s="239">
        <v>4</v>
      </c>
      <c r="V111" s="239">
        <v>0</v>
      </c>
      <c r="W111" s="239">
        <v>1</v>
      </c>
      <c r="X111" s="269">
        <v>0</v>
      </c>
      <c r="Y111" s="379"/>
      <c r="Z111" s="379"/>
      <c r="AA111" s="379"/>
      <c r="AB111" s="378"/>
      <c r="AC111" s="369"/>
      <c r="AD111" s="274">
        <v>4</v>
      </c>
      <c r="AE111" s="239">
        <v>1</v>
      </c>
      <c r="AF111" s="239">
        <v>2</v>
      </c>
      <c r="AG111" s="269">
        <v>0</v>
      </c>
      <c r="AH111" s="240">
        <v>7</v>
      </c>
      <c r="AI111" s="240">
        <v>1</v>
      </c>
      <c r="AJ111" s="240">
        <v>3</v>
      </c>
      <c r="AK111" s="270">
        <v>0</v>
      </c>
      <c r="AL111" s="239">
        <v>4</v>
      </c>
      <c r="AM111" s="239">
        <v>0</v>
      </c>
      <c r="AN111" s="239">
        <v>3</v>
      </c>
      <c r="AO111" s="269">
        <v>0</v>
      </c>
      <c r="AP111" s="240">
        <v>5</v>
      </c>
      <c r="AQ111" s="240">
        <v>3</v>
      </c>
      <c r="AR111" s="240">
        <v>3</v>
      </c>
      <c r="AS111" s="270">
        <v>1</v>
      </c>
      <c r="AT111" s="239">
        <v>4</v>
      </c>
      <c r="AU111" s="239">
        <v>0</v>
      </c>
      <c r="AV111" s="239">
        <v>0</v>
      </c>
      <c r="AW111" s="269">
        <v>0</v>
      </c>
      <c r="AX111" s="379"/>
      <c r="AY111" s="379"/>
      <c r="AZ111" s="379"/>
      <c r="BA111" s="378"/>
      <c r="BB111" s="369"/>
      <c r="BC111" s="274">
        <v>3</v>
      </c>
      <c r="BD111" s="239">
        <v>1</v>
      </c>
      <c r="BE111" s="239">
        <v>1</v>
      </c>
      <c r="BF111" s="269">
        <v>0</v>
      </c>
      <c r="BG111" s="240">
        <v>4</v>
      </c>
      <c r="BH111" s="240">
        <v>0</v>
      </c>
      <c r="BI111" s="240">
        <v>1</v>
      </c>
      <c r="BJ111" s="270">
        <v>0</v>
      </c>
      <c r="BK111" s="239">
        <v>4</v>
      </c>
      <c r="BL111" s="239">
        <v>1</v>
      </c>
      <c r="BM111" s="239">
        <v>1</v>
      </c>
      <c r="BN111" s="269">
        <v>0</v>
      </c>
      <c r="BO111" s="240">
        <v>2</v>
      </c>
      <c r="BP111" s="240">
        <v>1</v>
      </c>
      <c r="BQ111" s="240">
        <v>1</v>
      </c>
      <c r="BR111" s="270">
        <v>0</v>
      </c>
      <c r="BS111" s="244"/>
      <c r="BT111" s="244"/>
      <c r="BU111" s="244"/>
      <c r="BV111" s="377"/>
    </row>
    <row r="112" spans="1:74">
      <c r="A112" s="405">
        <v>10</v>
      </c>
      <c r="B112" s="404" t="s">
        <v>1197</v>
      </c>
      <c r="C112" s="404" t="str">
        <f t="shared" si="50"/>
        <v>Wayne Fallis</v>
      </c>
      <c r="D112" s="517">
        <f t="shared" si="51"/>
        <v>45</v>
      </c>
      <c r="E112" s="516">
        <f t="shared" si="52"/>
        <v>13</v>
      </c>
      <c r="F112" s="516">
        <f t="shared" si="53"/>
        <v>22</v>
      </c>
      <c r="G112" s="516">
        <f t="shared" si="54"/>
        <v>0</v>
      </c>
      <c r="H112" s="515">
        <f t="shared" si="55"/>
        <v>0.48888888888888887</v>
      </c>
      <c r="I112" s="398">
        <v>1</v>
      </c>
      <c r="J112" s="398">
        <v>0</v>
      </c>
      <c r="K112" s="398">
        <v>0</v>
      </c>
      <c r="L112" s="397">
        <v>0</v>
      </c>
      <c r="M112" s="400">
        <v>3</v>
      </c>
      <c r="N112" s="400">
        <v>1</v>
      </c>
      <c r="O112" s="400">
        <v>2</v>
      </c>
      <c r="P112" s="399">
        <v>0</v>
      </c>
      <c r="Q112" s="398">
        <v>5</v>
      </c>
      <c r="R112" s="398">
        <v>1</v>
      </c>
      <c r="S112" s="398">
        <v>2</v>
      </c>
      <c r="T112" s="397">
        <v>0</v>
      </c>
      <c r="U112" s="400">
        <v>3</v>
      </c>
      <c r="V112" s="400">
        <v>1</v>
      </c>
      <c r="W112" s="400">
        <v>1</v>
      </c>
      <c r="X112" s="399">
        <v>0</v>
      </c>
      <c r="Y112" s="398">
        <v>5</v>
      </c>
      <c r="Z112" s="398">
        <v>1</v>
      </c>
      <c r="AA112" s="398">
        <v>1</v>
      </c>
      <c r="AB112" s="397">
        <v>0</v>
      </c>
      <c r="AC112" s="369"/>
      <c r="AD112" s="401">
        <v>5</v>
      </c>
      <c r="AE112" s="400">
        <v>2</v>
      </c>
      <c r="AF112" s="400">
        <v>3</v>
      </c>
      <c r="AG112" s="399">
        <v>0</v>
      </c>
      <c r="AH112" s="398">
        <v>6</v>
      </c>
      <c r="AI112" s="398">
        <v>2</v>
      </c>
      <c r="AJ112" s="398">
        <v>4</v>
      </c>
      <c r="AK112" s="397">
        <v>0</v>
      </c>
      <c r="AL112" s="394"/>
      <c r="AM112" s="394"/>
      <c r="AN112" s="394"/>
      <c r="AO112" s="393"/>
      <c r="AP112" s="398">
        <v>2</v>
      </c>
      <c r="AQ112" s="398">
        <v>1</v>
      </c>
      <c r="AR112" s="398">
        <v>2</v>
      </c>
      <c r="AS112" s="397">
        <v>0</v>
      </c>
      <c r="AT112" s="400">
        <v>4</v>
      </c>
      <c r="AU112" s="400">
        <v>1</v>
      </c>
      <c r="AV112" s="400">
        <v>2</v>
      </c>
      <c r="AW112" s="399">
        <v>0</v>
      </c>
      <c r="AX112" s="398">
        <v>3</v>
      </c>
      <c r="AY112" s="398">
        <v>0</v>
      </c>
      <c r="AZ112" s="398">
        <v>2</v>
      </c>
      <c r="BA112" s="397">
        <v>0</v>
      </c>
      <c r="BB112" s="369"/>
      <c r="BC112" s="401">
        <v>2</v>
      </c>
      <c r="BD112" s="400">
        <v>0</v>
      </c>
      <c r="BE112" s="400">
        <v>0</v>
      </c>
      <c r="BF112" s="399">
        <v>0</v>
      </c>
      <c r="BG112" s="398">
        <v>2</v>
      </c>
      <c r="BH112" s="398">
        <v>2</v>
      </c>
      <c r="BI112" s="398">
        <v>2</v>
      </c>
      <c r="BJ112" s="397">
        <v>0</v>
      </c>
      <c r="BK112" s="400">
        <v>1</v>
      </c>
      <c r="BL112" s="400">
        <v>1</v>
      </c>
      <c r="BM112" s="400">
        <v>1</v>
      </c>
      <c r="BN112" s="399">
        <v>0</v>
      </c>
      <c r="BO112" s="396"/>
      <c r="BP112" s="396"/>
      <c r="BQ112" s="396"/>
      <c r="BR112" s="395"/>
      <c r="BS112" s="400">
        <v>3</v>
      </c>
      <c r="BT112" s="400">
        <v>0</v>
      </c>
      <c r="BU112" s="400">
        <v>0</v>
      </c>
      <c r="BV112" s="399">
        <v>0</v>
      </c>
    </row>
    <row r="113" spans="1:74">
      <c r="A113" s="392">
        <v>11</v>
      </c>
      <c r="B113" s="391" t="s">
        <v>1177</v>
      </c>
      <c r="C113" s="391" t="str">
        <f t="shared" si="50"/>
        <v>Jeff Foster</v>
      </c>
      <c r="D113" s="1533"/>
      <c r="E113" s="1534"/>
      <c r="F113" s="1534"/>
      <c r="G113" s="1534"/>
      <c r="H113" s="1535"/>
      <c r="I113" s="521"/>
      <c r="J113" s="521"/>
      <c r="K113" s="521"/>
      <c r="L113" s="520"/>
      <c r="M113" s="521"/>
      <c r="N113" s="521"/>
      <c r="O113" s="521"/>
      <c r="P113" s="520"/>
      <c r="Q113" s="521"/>
      <c r="R113" s="521"/>
      <c r="S113" s="521"/>
      <c r="T113" s="520"/>
      <c r="U113" s="521"/>
      <c r="V113" s="521"/>
      <c r="W113" s="521"/>
      <c r="X113" s="520"/>
      <c r="Y113" s="521"/>
      <c r="Z113" s="521"/>
      <c r="AA113" s="521"/>
      <c r="AB113" s="520"/>
      <c r="AC113" s="522"/>
      <c r="AD113" s="523"/>
      <c r="AE113" s="521"/>
      <c r="AF113" s="521"/>
      <c r="AG113" s="520"/>
      <c r="AH113" s="521"/>
      <c r="AI113" s="521"/>
      <c r="AJ113" s="521"/>
      <c r="AK113" s="520"/>
      <c r="AL113" s="521"/>
      <c r="AM113" s="521"/>
      <c r="AN113" s="521"/>
      <c r="AO113" s="520"/>
      <c r="AP113" s="521"/>
      <c r="AQ113" s="521"/>
      <c r="AR113" s="521"/>
      <c r="AS113" s="520"/>
      <c r="AT113" s="521"/>
      <c r="AU113" s="521"/>
      <c r="AV113" s="521"/>
      <c r="AW113" s="520"/>
      <c r="AX113" s="521"/>
      <c r="AY113" s="521"/>
      <c r="AZ113" s="521"/>
      <c r="BA113" s="520"/>
      <c r="BB113" s="522"/>
      <c r="BC113" s="523"/>
      <c r="BD113" s="521"/>
      <c r="BE113" s="521"/>
      <c r="BF113" s="520"/>
      <c r="BG113" s="521"/>
      <c r="BH113" s="521"/>
      <c r="BI113" s="521"/>
      <c r="BJ113" s="520"/>
      <c r="BK113" s="521"/>
      <c r="BL113" s="521"/>
      <c r="BM113" s="521"/>
      <c r="BN113" s="520"/>
      <c r="BO113" s="521"/>
      <c r="BP113" s="521"/>
      <c r="BQ113" s="521"/>
      <c r="BR113" s="520"/>
      <c r="BS113" s="521"/>
      <c r="BT113" s="521"/>
      <c r="BU113" s="521"/>
      <c r="BV113" s="520"/>
    </row>
    <row r="114" spans="1:74">
      <c r="A114" s="405">
        <v>12</v>
      </c>
      <c r="B114" s="404" t="s">
        <v>1188</v>
      </c>
      <c r="C114" s="404" t="str">
        <f t="shared" si="50"/>
        <v>Chris Messina</v>
      </c>
      <c r="D114" s="517">
        <f>SUM(I114,M114,Q114,U114,Y114,AD114,AH114,AL114,AP114,AT114,AX114,BC114,BG114,BK114,BO114,BS114)</f>
        <v>49</v>
      </c>
      <c r="E114" s="516">
        <f>SUM(J114,N114,R114,V114,Z114,AE114,AI114,AM114,AQ114,AU114,AY114,BD114,BH114,BL114,BT114,BP114)</f>
        <v>11</v>
      </c>
      <c r="F114" s="516">
        <f>SUM(K114,O114,S114,W114,AA114,AF114,AJ114,AN114,AR114,AV114,AZ114,BE114,BI114,BM114,BU114,BQ114)</f>
        <v>20</v>
      </c>
      <c r="G114" s="516">
        <f>SUM(L114,P114,T114,X114,AB114,AG114,AK114,AO114,AS114,AW114,BA114,BF114,BJ114,BN114,BV114,BR114)</f>
        <v>0</v>
      </c>
      <c r="H114" s="515">
        <f>(F114/D114)</f>
        <v>0.40816326530612246</v>
      </c>
      <c r="I114" s="398">
        <v>3</v>
      </c>
      <c r="J114" s="398">
        <v>0</v>
      </c>
      <c r="K114" s="398">
        <v>2</v>
      </c>
      <c r="L114" s="397">
        <v>0</v>
      </c>
      <c r="M114" s="400">
        <v>3</v>
      </c>
      <c r="N114" s="400">
        <v>2</v>
      </c>
      <c r="O114" s="400">
        <v>3</v>
      </c>
      <c r="P114" s="399">
        <v>0</v>
      </c>
      <c r="Q114" s="398">
        <v>4</v>
      </c>
      <c r="R114" s="398">
        <v>0</v>
      </c>
      <c r="S114" s="398">
        <v>2</v>
      </c>
      <c r="T114" s="397">
        <v>0</v>
      </c>
      <c r="U114" s="400">
        <v>2</v>
      </c>
      <c r="V114" s="400">
        <v>0</v>
      </c>
      <c r="W114" s="400">
        <v>0</v>
      </c>
      <c r="X114" s="399">
        <v>0</v>
      </c>
      <c r="Y114" s="398">
        <v>5</v>
      </c>
      <c r="Z114" s="398">
        <v>2</v>
      </c>
      <c r="AA114" s="398">
        <v>2</v>
      </c>
      <c r="AB114" s="397">
        <v>0</v>
      </c>
      <c r="AC114" s="369"/>
      <c r="AD114" s="401">
        <v>3</v>
      </c>
      <c r="AE114" s="400">
        <v>0</v>
      </c>
      <c r="AF114" s="400">
        <v>0</v>
      </c>
      <c r="AG114" s="399">
        <v>0</v>
      </c>
      <c r="AH114" s="398">
        <v>7</v>
      </c>
      <c r="AI114" s="398">
        <v>1</v>
      </c>
      <c r="AJ114" s="398">
        <v>3</v>
      </c>
      <c r="AK114" s="397">
        <v>0</v>
      </c>
      <c r="AL114" s="400">
        <v>2</v>
      </c>
      <c r="AM114" s="400">
        <v>0</v>
      </c>
      <c r="AN114" s="400">
        <v>0</v>
      </c>
      <c r="AO114" s="399">
        <v>0</v>
      </c>
      <c r="AP114" s="398">
        <v>2</v>
      </c>
      <c r="AQ114" s="398">
        <v>1</v>
      </c>
      <c r="AR114" s="398">
        <v>1</v>
      </c>
      <c r="AS114" s="397">
        <v>0</v>
      </c>
      <c r="AT114" s="400">
        <v>3</v>
      </c>
      <c r="AU114" s="400">
        <v>0</v>
      </c>
      <c r="AV114" s="400">
        <v>1</v>
      </c>
      <c r="AW114" s="399">
        <v>0</v>
      </c>
      <c r="AX114" s="398">
        <v>2</v>
      </c>
      <c r="AY114" s="398">
        <v>1</v>
      </c>
      <c r="AZ114" s="398">
        <v>0</v>
      </c>
      <c r="BA114" s="397">
        <v>0</v>
      </c>
      <c r="BB114" s="369"/>
      <c r="BC114" s="401">
        <v>2</v>
      </c>
      <c r="BD114" s="400">
        <v>1</v>
      </c>
      <c r="BE114" s="400">
        <v>1</v>
      </c>
      <c r="BF114" s="399">
        <v>0</v>
      </c>
      <c r="BG114" s="398">
        <v>4</v>
      </c>
      <c r="BH114" s="398">
        <v>1</v>
      </c>
      <c r="BI114" s="398">
        <v>2</v>
      </c>
      <c r="BJ114" s="397">
        <v>0</v>
      </c>
      <c r="BK114" s="394"/>
      <c r="BL114" s="394"/>
      <c r="BM114" s="394"/>
      <c r="BN114" s="393"/>
      <c r="BO114" s="398">
        <v>3</v>
      </c>
      <c r="BP114" s="398">
        <v>1</v>
      </c>
      <c r="BQ114" s="398">
        <v>2</v>
      </c>
      <c r="BR114" s="397">
        <v>0</v>
      </c>
      <c r="BS114" s="400">
        <v>4</v>
      </c>
      <c r="BT114" s="400">
        <v>1</v>
      </c>
      <c r="BU114" s="400">
        <v>1</v>
      </c>
      <c r="BV114" s="399">
        <v>0</v>
      </c>
    </row>
    <row r="115" spans="1:74">
      <c r="A115" s="392">
        <v>13</v>
      </c>
      <c r="B115" s="391" t="s">
        <v>1315</v>
      </c>
      <c r="C115" s="391" t="str">
        <f t="shared" si="50"/>
        <v>Kevin Forsyth</v>
      </c>
      <c r="D115" s="1533"/>
      <c r="E115" s="1534"/>
      <c r="F115" s="1534"/>
      <c r="G115" s="1534"/>
      <c r="H115" s="1535"/>
      <c r="I115" s="521"/>
      <c r="J115" s="521"/>
      <c r="K115" s="521"/>
      <c r="L115" s="520"/>
      <c r="M115" s="521"/>
      <c r="N115" s="521"/>
      <c r="O115" s="521"/>
      <c r="P115" s="520"/>
      <c r="Q115" s="521"/>
      <c r="R115" s="521"/>
      <c r="S115" s="521"/>
      <c r="T115" s="520"/>
      <c r="U115" s="521"/>
      <c r="V115" s="521"/>
      <c r="W115" s="521"/>
      <c r="X115" s="520"/>
      <c r="Y115" s="521"/>
      <c r="Z115" s="521"/>
      <c r="AA115" s="521"/>
      <c r="AB115" s="520"/>
      <c r="AC115" s="522"/>
      <c r="AD115" s="523"/>
      <c r="AE115" s="521"/>
      <c r="AF115" s="521"/>
      <c r="AG115" s="520"/>
      <c r="AH115" s="521"/>
      <c r="AI115" s="521"/>
      <c r="AJ115" s="521"/>
      <c r="AK115" s="520"/>
      <c r="AL115" s="521"/>
      <c r="AM115" s="521"/>
      <c r="AN115" s="521"/>
      <c r="AO115" s="520"/>
      <c r="AP115" s="521"/>
      <c r="AQ115" s="521"/>
      <c r="AR115" s="521"/>
      <c r="AS115" s="520"/>
      <c r="AT115" s="521"/>
      <c r="AU115" s="521"/>
      <c r="AV115" s="521"/>
      <c r="AW115" s="520"/>
      <c r="AX115" s="521"/>
      <c r="AY115" s="521"/>
      <c r="AZ115" s="521"/>
      <c r="BA115" s="520"/>
      <c r="BB115" s="522"/>
      <c r="BC115" s="523"/>
      <c r="BD115" s="521"/>
      <c r="BE115" s="521"/>
      <c r="BF115" s="520"/>
      <c r="BG115" s="521"/>
      <c r="BH115" s="521"/>
      <c r="BI115" s="521"/>
      <c r="BJ115" s="520"/>
      <c r="BK115" s="521"/>
      <c r="BL115" s="521"/>
      <c r="BM115" s="521"/>
      <c r="BN115" s="520"/>
      <c r="BO115" s="521"/>
      <c r="BP115" s="521"/>
      <c r="BQ115" s="521"/>
      <c r="BR115" s="520"/>
      <c r="BS115" s="521"/>
      <c r="BT115" s="521"/>
      <c r="BU115" s="521"/>
      <c r="BV115" s="520"/>
    </row>
    <row r="116" spans="1:74">
      <c r="A116" s="405">
        <v>14</v>
      </c>
      <c r="B116" s="404" t="s">
        <v>245</v>
      </c>
      <c r="C116" s="404" t="str">
        <f t="shared" si="50"/>
        <v>Chris Tantanella</v>
      </c>
      <c r="D116" s="517">
        <f>SUM(I116,M116,Q116,U116,Y116,AD116,AH116,AL116,AP116,AT116,AX116,BC116,BG116,BK116,BO116,BS116)</f>
        <v>37</v>
      </c>
      <c r="E116" s="516">
        <f t="shared" ref="E116:G119" si="56">SUM(J116,N116,R116,V116,Z116,AE116,AI116,AM116,AQ116,AU116,AY116,BD116,BH116,BL116,BT116,BP116)</f>
        <v>12</v>
      </c>
      <c r="F116" s="516">
        <f t="shared" si="56"/>
        <v>11</v>
      </c>
      <c r="G116" s="516">
        <f t="shared" si="56"/>
        <v>0</v>
      </c>
      <c r="H116" s="515">
        <f>(F116/D116)</f>
        <v>0.29729729729729731</v>
      </c>
      <c r="I116" s="398">
        <v>2</v>
      </c>
      <c r="J116" s="398">
        <v>0</v>
      </c>
      <c r="K116" s="398">
        <v>0</v>
      </c>
      <c r="L116" s="397">
        <v>0</v>
      </c>
      <c r="M116" s="400">
        <v>2</v>
      </c>
      <c r="N116" s="400">
        <v>0</v>
      </c>
      <c r="O116" s="400">
        <v>0</v>
      </c>
      <c r="P116" s="399">
        <v>0</v>
      </c>
      <c r="Q116" s="398">
        <v>5</v>
      </c>
      <c r="R116" s="398">
        <v>0</v>
      </c>
      <c r="S116" s="398">
        <v>2</v>
      </c>
      <c r="T116" s="397">
        <v>0</v>
      </c>
      <c r="U116" s="400">
        <v>2</v>
      </c>
      <c r="V116" s="400">
        <v>0</v>
      </c>
      <c r="W116" s="400">
        <v>0</v>
      </c>
      <c r="X116" s="399">
        <v>0</v>
      </c>
      <c r="Y116" s="398">
        <v>4</v>
      </c>
      <c r="Z116" s="398">
        <v>2</v>
      </c>
      <c r="AA116" s="398">
        <v>3</v>
      </c>
      <c r="AB116" s="397">
        <v>0</v>
      </c>
      <c r="AC116" s="369"/>
      <c r="AD116" s="401">
        <v>2</v>
      </c>
      <c r="AE116" s="400">
        <v>2</v>
      </c>
      <c r="AF116" s="400">
        <v>1</v>
      </c>
      <c r="AG116" s="399">
        <v>0</v>
      </c>
      <c r="AH116" s="396"/>
      <c r="AI116" s="396"/>
      <c r="AJ116" s="396"/>
      <c r="AK116" s="395"/>
      <c r="AL116" s="400">
        <v>3</v>
      </c>
      <c r="AM116" s="400">
        <v>1</v>
      </c>
      <c r="AN116" s="400">
        <v>1</v>
      </c>
      <c r="AO116" s="399">
        <v>0</v>
      </c>
      <c r="AP116" s="398">
        <v>4</v>
      </c>
      <c r="AQ116" s="398">
        <v>2</v>
      </c>
      <c r="AR116" s="398">
        <v>1</v>
      </c>
      <c r="AS116" s="397">
        <v>0</v>
      </c>
      <c r="AT116" s="400">
        <v>2</v>
      </c>
      <c r="AU116" s="400">
        <v>0</v>
      </c>
      <c r="AV116" s="400">
        <v>0</v>
      </c>
      <c r="AW116" s="399">
        <v>0</v>
      </c>
      <c r="AX116" s="398">
        <v>2</v>
      </c>
      <c r="AY116" s="398">
        <v>0</v>
      </c>
      <c r="AZ116" s="398">
        <v>0</v>
      </c>
      <c r="BA116" s="397">
        <v>0</v>
      </c>
      <c r="BB116" s="369"/>
      <c r="BC116" s="407"/>
      <c r="BD116" s="394"/>
      <c r="BE116" s="394"/>
      <c r="BF116" s="393"/>
      <c r="BG116" s="398">
        <v>2</v>
      </c>
      <c r="BH116" s="398">
        <v>2</v>
      </c>
      <c r="BI116" s="398">
        <v>1</v>
      </c>
      <c r="BJ116" s="397">
        <v>0</v>
      </c>
      <c r="BK116" s="400">
        <v>3</v>
      </c>
      <c r="BL116" s="400">
        <v>1</v>
      </c>
      <c r="BM116" s="400">
        <v>1</v>
      </c>
      <c r="BN116" s="399">
        <v>0</v>
      </c>
      <c r="BO116" s="398">
        <v>2</v>
      </c>
      <c r="BP116" s="398">
        <v>0</v>
      </c>
      <c r="BQ116" s="398">
        <v>0</v>
      </c>
      <c r="BR116" s="397">
        <v>0</v>
      </c>
      <c r="BS116" s="400">
        <v>2</v>
      </c>
      <c r="BT116" s="400">
        <v>2</v>
      </c>
      <c r="BU116" s="400">
        <v>1</v>
      </c>
      <c r="BV116" s="399">
        <v>0</v>
      </c>
    </row>
    <row r="117" spans="1:74">
      <c r="A117" s="392">
        <v>15</v>
      </c>
      <c r="B117" s="391" t="s">
        <v>1314</v>
      </c>
      <c r="C117" s="391" t="str">
        <f t="shared" si="50"/>
        <v>Greg Sandler</v>
      </c>
      <c r="D117" s="390">
        <f>SUM(I117,M117,Q117,U117,Y117,AD117,AH117,AL117,AP117,AT117,AX117,BC117,BG117,BK117,BO117,BS117)</f>
        <v>2</v>
      </c>
      <c r="E117" s="389">
        <f t="shared" si="56"/>
        <v>0</v>
      </c>
      <c r="F117" s="389">
        <f t="shared" si="56"/>
        <v>0</v>
      </c>
      <c r="G117" s="389">
        <f t="shared" si="56"/>
        <v>0</v>
      </c>
      <c r="H117" s="444">
        <f>(F117/D117)</f>
        <v>0</v>
      </c>
      <c r="I117" s="240">
        <v>2</v>
      </c>
      <c r="J117" s="240">
        <v>0</v>
      </c>
      <c r="K117" s="240">
        <v>0</v>
      </c>
      <c r="L117" s="270">
        <v>0</v>
      </c>
      <c r="M117" s="394"/>
      <c r="N117" s="394"/>
      <c r="O117" s="394"/>
      <c r="P117" s="393"/>
      <c r="Q117" s="379"/>
      <c r="R117" s="379"/>
      <c r="S117" s="379"/>
      <c r="T117" s="378"/>
      <c r="U117" s="244"/>
      <c r="V117" s="244"/>
      <c r="W117" s="244"/>
      <c r="X117" s="377"/>
      <c r="Y117" s="379"/>
      <c r="Z117" s="379"/>
      <c r="AA117" s="379"/>
      <c r="AB117" s="378"/>
      <c r="AC117" s="512"/>
      <c r="AD117" s="386"/>
      <c r="AE117" s="244"/>
      <c r="AF117" s="244"/>
      <c r="AG117" s="377"/>
      <c r="AH117" s="379"/>
      <c r="AI117" s="379"/>
      <c r="AJ117" s="379"/>
      <c r="AK117" s="378"/>
      <c r="AL117" s="244"/>
      <c r="AM117" s="244"/>
      <c r="AN117" s="244"/>
      <c r="AO117" s="377"/>
      <c r="AP117" s="379"/>
      <c r="AQ117" s="379"/>
      <c r="AR117" s="379"/>
      <c r="AS117" s="378"/>
      <c r="AT117" s="244"/>
      <c r="AU117" s="244"/>
      <c r="AV117" s="244"/>
      <c r="AW117" s="377"/>
      <c r="AX117" s="379"/>
      <c r="AY117" s="379"/>
      <c r="AZ117" s="379"/>
      <c r="BA117" s="378"/>
      <c r="BB117" s="512"/>
      <c r="BC117" s="386"/>
      <c r="BD117" s="244"/>
      <c r="BE117" s="244"/>
      <c r="BF117" s="377"/>
      <c r="BG117" s="379"/>
      <c r="BH117" s="379"/>
      <c r="BI117" s="379"/>
      <c r="BJ117" s="378"/>
      <c r="BK117" s="244"/>
      <c r="BL117" s="244"/>
      <c r="BM117" s="244"/>
      <c r="BN117" s="377"/>
      <c r="BO117" s="379"/>
      <c r="BP117" s="379"/>
      <c r="BQ117" s="379"/>
      <c r="BR117" s="378"/>
      <c r="BS117" s="244"/>
      <c r="BT117" s="244"/>
      <c r="BU117" s="244"/>
      <c r="BV117" s="377"/>
    </row>
    <row r="118" spans="1:74">
      <c r="A118" s="405">
        <v>16</v>
      </c>
      <c r="B118" s="404" t="s">
        <v>1313</v>
      </c>
      <c r="C118" s="404" t="str">
        <f t="shared" si="50"/>
        <v>Dan Cooper</v>
      </c>
      <c r="D118" s="517">
        <f>SUM(I118,M118,Q118,U118,Y118,AD118,AH118,AL118,AP118,AT118,AX118,BC118,BG118,BK118,BO118,BS118)</f>
        <v>58</v>
      </c>
      <c r="E118" s="516">
        <f t="shared" si="56"/>
        <v>10</v>
      </c>
      <c r="F118" s="516">
        <f t="shared" si="56"/>
        <v>29</v>
      </c>
      <c r="G118" s="516">
        <f t="shared" si="56"/>
        <v>0</v>
      </c>
      <c r="H118" s="515">
        <f>(F118/D118)</f>
        <v>0.5</v>
      </c>
      <c r="I118" s="398">
        <v>3</v>
      </c>
      <c r="J118" s="398">
        <v>0</v>
      </c>
      <c r="K118" s="398">
        <v>1</v>
      </c>
      <c r="L118" s="397">
        <v>0</v>
      </c>
      <c r="M118" s="400">
        <v>2</v>
      </c>
      <c r="N118" s="400">
        <v>1</v>
      </c>
      <c r="O118" s="400">
        <v>1</v>
      </c>
      <c r="P118" s="399">
        <v>0</v>
      </c>
      <c r="Q118" s="398">
        <v>5</v>
      </c>
      <c r="R118" s="398">
        <v>1</v>
      </c>
      <c r="S118" s="398">
        <v>2</v>
      </c>
      <c r="T118" s="397">
        <v>0</v>
      </c>
      <c r="U118" s="400">
        <v>3</v>
      </c>
      <c r="V118" s="400">
        <v>0</v>
      </c>
      <c r="W118" s="400">
        <v>2</v>
      </c>
      <c r="X118" s="399">
        <v>0</v>
      </c>
      <c r="Y118" s="398">
        <v>5</v>
      </c>
      <c r="Z118" s="398">
        <v>0</v>
      </c>
      <c r="AA118" s="398">
        <v>2</v>
      </c>
      <c r="AB118" s="397">
        <v>0</v>
      </c>
      <c r="AC118" s="512"/>
      <c r="AD118" s="401">
        <v>3</v>
      </c>
      <c r="AE118" s="400">
        <v>0</v>
      </c>
      <c r="AF118" s="400">
        <v>2</v>
      </c>
      <c r="AG118" s="399">
        <v>0</v>
      </c>
      <c r="AH118" s="396"/>
      <c r="AI118" s="396"/>
      <c r="AJ118" s="396"/>
      <c r="AK118" s="395"/>
      <c r="AL118" s="400">
        <v>5</v>
      </c>
      <c r="AM118" s="400">
        <v>2</v>
      </c>
      <c r="AN118" s="400">
        <v>2</v>
      </c>
      <c r="AO118" s="399">
        <v>0</v>
      </c>
      <c r="AP118" s="398">
        <v>3</v>
      </c>
      <c r="AQ118" s="398">
        <v>0</v>
      </c>
      <c r="AR118" s="398">
        <v>0</v>
      </c>
      <c r="AS118" s="397">
        <v>0</v>
      </c>
      <c r="AT118" s="400">
        <v>4</v>
      </c>
      <c r="AU118" s="400">
        <v>1</v>
      </c>
      <c r="AV118" s="400">
        <v>3</v>
      </c>
      <c r="AW118" s="399">
        <v>0</v>
      </c>
      <c r="AX118" s="398">
        <v>3</v>
      </c>
      <c r="AY118" s="398">
        <v>1</v>
      </c>
      <c r="AZ118" s="398">
        <v>2</v>
      </c>
      <c r="BA118" s="397">
        <v>0</v>
      </c>
      <c r="BB118" s="512"/>
      <c r="BC118" s="401">
        <v>5</v>
      </c>
      <c r="BD118" s="400">
        <v>1</v>
      </c>
      <c r="BE118" s="400">
        <v>4</v>
      </c>
      <c r="BF118" s="399">
        <v>0</v>
      </c>
      <c r="BG118" s="398">
        <v>5</v>
      </c>
      <c r="BH118" s="398">
        <v>1</v>
      </c>
      <c r="BI118" s="398">
        <v>3</v>
      </c>
      <c r="BJ118" s="397">
        <v>0</v>
      </c>
      <c r="BK118" s="400">
        <v>5</v>
      </c>
      <c r="BL118" s="400">
        <v>0</v>
      </c>
      <c r="BM118" s="400">
        <v>1</v>
      </c>
      <c r="BN118" s="399">
        <v>0</v>
      </c>
      <c r="BO118" s="398">
        <v>5</v>
      </c>
      <c r="BP118" s="398">
        <v>1</v>
      </c>
      <c r="BQ118" s="398">
        <v>3</v>
      </c>
      <c r="BR118" s="397">
        <v>0</v>
      </c>
      <c r="BS118" s="400">
        <v>2</v>
      </c>
      <c r="BT118" s="400">
        <v>1</v>
      </c>
      <c r="BU118" s="400">
        <v>1</v>
      </c>
      <c r="BV118" s="399">
        <v>0</v>
      </c>
    </row>
    <row r="119" spans="1:74">
      <c r="A119" s="392">
        <v>17</v>
      </c>
      <c r="B119" s="391" t="s">
        <v>1312</v>
      </c>
      <c r="C119" s="391" t="str">
        <f t="shared" si="50"/>
        <v>Dustin McCoy</v>
      </c>
      <c r="D119" s="390">
        <f>SUM(I119,M119,Q119,U119,Y119,AD119,AH119,AL119,AP119,AT119,AX119,BC119,BG119,BK119,BO119,BS119)</f>
        <v>16</v>
      </c>
      <c r="E119" s="389">
        <f t="shared" si="56"/>
        <v>7</v>
      </c>
      <c r="F119" s="389">
        <f t="shared" si="56"/>
        <v>8</v>
      </c>
      <c r="G119" s="389">
        <f t="shared" si="56"/>
        <v>1</v>
      </c>
      <c r="H119" s="444">
        <f>(F119/D119)</f>
        <v>0.5</v>
      </c>
      <c r="I119" s="2009" t="s">
        <v>1264</v>
      </c>
      <c r="J119" s="2010"/>
      <c r="K119" s="2010"/>
      <c r="L119" s="2010"/>
      <c r="M119" s="2010"/>
      <c r="N119" s="2010"/>
      <c r="O119" s="2010"/>
      <c r="P119" s="2010"/>
      <c r="Q119" s="2010"/>
      <c r="R119" s="2010"/>
      <c r="S119" s="2010"/>
      <c r="T119" s="2010"/>
      <c r="U119" s="2010"/>
      <c r="V119" s="2010"/>
      <c r="W119" s="2010"/>
      <c r="X119" s="2010"/>
      <c r="Y119" s="2010"/>
      <c r="Z119" s="2010"/>
      <c r="AA119" s="2010"/>
      <c r="AB119" s="2010"/>
      <c r="AC119" s="2010"/>
      <c r="AD119" s="2010"/>
      <c r="AE119" s="2010"/>
      <c r="AF119" s="2010"/>
      <c r="AG119" s="2010"/>
      <c r="AH119" s="2010"/>
      <c r="AI119" s="2010"/>
      <c r="AJ119" s="2010"/>
      <c r="AK119" s="2010"/>
      <c r="AL119" s="2010"/>
      <c r="AM119" s="2010"/>
      <c r="AN119" s="2010"/>
      <c r="AO119" s="2011"/>
      <c r="AP119" s="240">
        <v>3</v>
      </c>
      <c r="AQ119" s="240">
        <v>2</v>
      </c>
      <c r="AR119" s="240">
        <v>2</v>
      </c>
      <c r="AS119" s="270">
        <v>0</v>
      </c>
      <c r="AT119" s="239">
        <v>1</v>
      </c>
      <c r="AU119" s="239">
        <v>0</v>
      </c>
      <c r="AV119" s="239">
        <v>0</v>
      </c>
      <c r="AW119" s="269">
        <v>0</v>
      </c>
      <c r="AX119" s="240">
        <v>3</v>
      </c>
      <c r="AY119" s="240">
        <v>1</v>
      </c>
      <c r="AZ119" s="240">
        <v>1</v>
      </c>
      <c r="BA119" s="270">
        <v>0</v>
      </c>
      <c r="BB119" s="512"/>
      <c r="BC119" s="274">
        <v>3</v>
      </c>
      <c r="BD119" s="239">
        <v>2</v>
      </c>
      <c r="BE119" s="239">
        <v>2</v>
      </c>
      <c r="BF119" s="269">
        <v>0</v>
      </c>
      <c r="BG119" s="240">
        <v>2</v>
      </c>
      <c r="BH119" s="240">
        <v>0</v>
      </c>
      <c r="BI119" s="240">
        <v>1</v>
      </c>
      <c r="BJ119" s="270">
        <v>0</v>
      </c>
      <c r="BK119" s="244"/>
      <c r="BL119" s="244"/>
      <c r="BM119" s="244"/>
      <c r="BN119" s="377"/>
      <c r="BO119" s="240">
        <v>2</v>
      </c>
      <c r="BP119" s="240">
        <v>1</v>
      </c>
      <c r="BQ119" s="240">
        <v>1</v>
      </c>
      <c r="BR119" s="270">
        <v>1</v>
      </c>
      <c r="BS119" s="239">
        <v>2</v>
      </c>
      <c r="BT119" s="239">
        <v>1</v>
      </c>
      <c r="BU119" s="239">
        <v>1</v>
      </c>
      <c r="BV119" s="269">
        <v>0</v>
      </c>
    </row>
    <row r="120" spans="1:74" ht="13.8" thickBot="1">
      <c r="A120" s="376"/>
      <c r="B120" s="519" t="s">
        <v>10</v>
      </c>
      <c r="C120" s="519"/>
      <c r="D120" s="531">
        <f>SUM(D103:D112,D114,D116:D119)</f>
        <v>791</v>
      </c>
      <c r="E120" s="530">
        <f>SUM(E103:E112,E114,E116:E119)</f>
        <v>283</v>
      </c>
      <c r="F120" s="530">
        <f>SUM(F103:F112,F114,F116:F119)</f>
        <v>413</v>
      </c>
      <c r="G120" s="530">
        <f>SUM(G103:G112,G114,G116:G119)</f>
        <v>25</v>
      </c>
      <c r="H120" s="496">
        <f>(F120/D120)</f>
        <v>0.52212389380530977</v>
      </c>
      <c r="I120" s="527">
        <f t="shared" ref="I120:AB120" si="57">SUM(I103:I112,I114,I116:I118)</f>
        <v>46</v>
      </c>
      <c r="J120" s="527">
        <f t="shared" si="57"/>
        <v>6</v>
      </c>
      <c r="K120" s="527">
        <f t="shared" si="57"/>
        <v>18</v>
      </c>
      <c r="L120" s="526">
        <f t="shared" si="57"/>
        <v>1</v>
      </c>
      <c r="M120" s="525">
        <f t="shared" si="57"/>
        <v>53</v>
      </c>
      <c r="N120" s="525">
        <f t="shared" si="57"/>
        <v>21</v>
      </c>
      <c r="O120" s="525">
        <f t="shared" si="57"/>
        <v>30</v>
      </c>
      <c r="P120" s="524">
        <f t="shared" si="57"/>
        <v>1</v>
      </c>
      <c r="Q120" s="527">
        <f t="shared" si="57"/>
        <v>42</v>
      </c>
      <c r="R120" s="527">
        <f t="shared" si="57"/>
        <v>13</v>
      </c>
      <c r="S120" s="527">
        <f t="shared" si="57"/>
        <v>19</v>
      </c>
      <c r="T120" s="526">
        <f t="shared" si="57"/>
        <v>0</v>
      </c>
      <c r="U120" s="525">
        <f t="shared" si="57"/>
        <v>53</v>
      </c>
      <c r="V120" s="525">
        <f t="shared" si="57"/>
        <v>20</v>
      </c>
      <c r="W120" s="525">
        <f t="shared" si="57"/>
        <v>29</v>
      </c>
      <c r="X120" s="524">
        <f t="shared" si="57"/>
        <v>0</v>
      </c>
      <c r="Y120" s="527">
        <f t="shared" si="57"/>
        <v>48</v>
      </c>
      <c r="Z120" s="527">
        <f t="shared" si="57"/>
        <v>13</v>
      </c>
      <c r="AA120" s="527">
        <f t="shared" si="57"/>
        <v>22</v>
      </c>
      <c r="AB120" s="526">
        <f t="shared" si="57"/>
        <v>0</v>
      </c>
      <c r="AC120" s="512"/>
      <c r="AD120" s="528">
        <f t="shared" ref="AD120:AO120" si="58">SUM(AD103:AD112,AD114,AD116:AD118)</f>
        <v>48</v>
      </c>
      <c r="AE120" s="525">
        <f t="shared" si="58"/>
        <v>15</v>
      </c>
      <c r="AF120" s="525">
        <f t="shared" si="58"/>
        <v>26</v>
      </c>
      <c r="AG120" s="524">
        <f t="shared" si="58"/>
        <v>0</v>
      </c>
      <c r="AH120" s="527">
        <f t="shared" si="58"/>
        <v>55</v>
      </c>
      <c r="AI120" s="527">
        <f t="shared" si="58"/>
        <v>24</v>
      </c>
      <c r="AJ120" s="527">
        <f t="shared" si="58"/>
        <v>32</v>
      </c>
      <c r="AK120" s="526">
        <f t="shared" si="58"/>
        <v>4</v>
      </c>
      <c r="AL120" s="525">
        <f t="shared" si="58"/>
        <v>54</v>
      </c>
      <c r="AM120" s="525">
        <f t="shared" si="58"/>
        <v>19</v>
      </c>
      <c r="AN120" s="525">
        <f t="shared" si="58"/>
        <v>31</v>
      </c>
      <c r="AO120" s="524">
        <f t="shared" si="58"/>
        <v>1</v>
      </c>
      <c r="AP120" s="527">
        <f t="shared" ref="AP120:BA120" si="59">SUM(AP103:AP119)</f>
        <v>59</v>
      </c>
      <c r="AQ120" s="527">
        <f t="shared" si="59"/>
        <v>28</v>
      </c>
      <c r="AR120" s="527">
        <f t="shared" si="59"/>
        <v>34</v>
      </c>
      <c r="AS120" s="526">
        <f t="shared" si="59"/>
        <v>6</v>
      </c>
      <c r="AT120" s="525">
        <f t="shared" si="59"/>
        <v>41</v>
      </c>
      <c r="AU120" s="525">
        <f t="shared" si="59"/>
        <v>9</v>
      </c>
      <c r="AV120" s="525">
        <f t="shared" si="59"/>
        <v>15</v>
      </c>
      <c r="AW120" s="524">
        <f t="shared" si="59"/>
        <v>0</v>
      </c>
      <c r="AX120" s="527">
        <f t="shared" si="59"/>
        <v>40</v>
      </c>
      <c r="AY120" s="527">
        <f t="shared" si="59"/>
        <v>19</v>
      </c>
      <c r="AZ120" s="527">
        <f t="shared" si="59"/>
        <v>20</v>
      </c>
      <c r="BA120" s="526">
        <f t="shared" si="59"/>
        <v>3</v>
      </c>
      <c r="BB120" s="512"/>
      <c r="BC120" s="528">
        <f t="shared" ref="BC120:BV120" si="60">SUM(BC103:BC119)</f>
        <v>52</v>
      </c>
      <c r="BD120" s="525">
        <f t="shared" si="60"/>
        <v>20</v>
      </c>
      <c r="BE120" s="525">
        <f t="shared" si="60"/>
        <v>27</v>
      </c>
      <c r="BF120" s="524">
        <f t="shared" si="60"/>
        <v>2</v>
      </c>
      <c r="BG120" s="527">
        <f t="shared" si="60"/>
        <v>48</v>
      </c>
      <c r="BH120" s="527">
        <f t="shared" si="60"/>
        <v>18</v>
      </c>
      <c r="BI120" s="527">
        <f t="shared" si="60"/>
        <v>27</v>
      </c>
      <c r="BJ120" s="526">
        <f t="shared" si="60"/>
        <v>1</v>
      </c>
      <c r="BK120" s="525">
        <f t="shared" si="60"/>
        <v>58</v>
      </c>
      <c r="BL120" s="525">
        <f t="shared" si="60"/>
        <v>23</v>
      </c>
      <c r="BM120" s="525">
        <f t="shared" si="60"/>
        <v>34</v>
      </c>
      <c r="BN120" s="524">
        <f t="shared" si="60"/>
        <v>3</v>
      </c>
      <c r="BO120" s="527">
        <f t="shared" si="60"/>
        <v>47</v>
      </c>
      <c r="BP120" s="527">
        <f t="shared" si="60"/>
        <v>19</v>
      </c>
      <c r="BQ120" s="527">
        <f t="shared" si="60"/>
        <v>27</v>
      </c>
      <c r="BR120" s="526">
        <f t="shared" si="60"/>
        <v>2</v>
      </c>
      <c r="BS120" s="525">
        <f t="shared" si="60"/>
        <v>47</v>
      </c>
      <c r="BT120" s="525">
        <f t="shared" si="60"/>
        <v>16</v>
      </c>
      <c r="BU120" s="525">
        <f t="shared" si="60"/>
        <v>22</v>
      </c>
      <c r="BV120" s="524">
        <f t="shared" si="60"/>
        <v>1</v>
      </c>
    </row>
    <row r="121" spans="1:74" ht="16.2" thickBot="1">
      <c r="A121" s="376"/>
      <c r="B121" s="376"/>
      <c r="C121" s="376"/>
      <c r="D121" s="2003" t="s">
        <v>1296</v>
      </c>
      <c r="E121" s="2004"/>
      <c r="F121" s="2004"/>
      <c r="G121" s="2004"/>
      <c r="H121" s="2005"/>
      <c r="I121" s="1999">
        <v>14</v>
      </c>
      <c r="J121" s="2000"/>
      <c r="K121" s="2000"/>
      <c r="L121" s="2001"/>
      <c r="M121" s="1999">
        <v>13.5</v>
      </c>
      <c r="N121" s="2000"/>
      <c r="O121" s="2000"/>
      <c r="P121" s="2001"/>
      <c r="Q121" s="2017">
        <v>11.9</v>
      </c>
      <c r="R121" s="2018"/>
      <c r="S121" s="2018"/>
      <c r="T121" s="2019"/>
      <c r="U121" s="1999">
        <v>13.3</v>
      </c>
      <c r="V121" s="2000"/>
      <c r="W121" s="2000"/>
      <c r="X121" s="2001"/>
      <c r="Y121" s="1999">
        <v>12.5</v>
      </c>
      <c r="Z121" s="2000"/>
      <c r="AA121" s="2000"/>
      <c r="AB121" s="2001"/>
      <c r="AC121" s="510"/>
      <c r="AD121" s="2002">
        <v>12.6</v>
      </c>
      <c r="AE121" s="2000"/>
      <c r="AF121" s="2000"/>
      <c r="AG121" s="2001"/>
      <c r="AH121" s="1999">
        <v>12.2</v>
      </c>
      <c r="AI121" s="2000"/>
      <c r="AJ121" s="2000"/>
      <c r="AK121" s="2001"/>
      <c r="AL121" s="1999">
        <v>12.1</v>
      </c>
      <c r="AM121" s="2000"/>
      <c r="AN121" s="2000"/>
      <c r="AO121" s="2001"/>
      <c r="AP121" s="1999">
        <v>14</v>
      </c>
      <c r="AQ121" s="2000"/>
      <c r="AR121" s="2000"/>
      <c r="AS121" s="2001"/>
      <c r="AT121" s="1999">
        <v>13</v>
      </c>
      <c r="AU121" s="2000"/>
      <c r="AV121" s="2000"/>
      <c r="AW121" s="2001"/>
      <c r="AX121" s="1999">
        <v>12.6</v>
      </c>
      <c r="AY121" s="2000"/>
      <c r="AZ121" s="2000"/>
      <c r="BA121" s="2001"/>
      <c r="BB121" s="510"/>
      <c r="BC121" s="2002">
        <v>12.7</v>
      </c>
      <c r="BD121" s="2000"/>
      <c r="BE121" s="2000"/>
      <c r="BF121" s="2001"/>
      <c r="BG121" s="1999">
        <v>12.8</v>
      </c>
      <c r="BH121" s="2000"/>
      <c r="BI121" s="2000"/>
      <c r="BJ121" s="2001"/>
      <c r="BK121" s="1999">
        <v>12.7</v>
      </c>
      <c r="BL121" s="2000"/>
      <c r="BM121" s="2000"/>
      <c r="BN121" s="2001"/>
      <c r="BO121" s="1999">
        <v>12.8</v>
      </c>
      <c r="BP121" s="2000"/>
      <c r="BQ121" s="2000"/>
      <c r="BR121" s="2001"/>
      <c r="BS121" s="1999"/>
      <c r="BT121" s="2000"/>
      <c r="BU121" s="2000"/>
      <c r="BV121" s="2001"/>
    </row>
    <row r="122" spans="1:74" ht="13.8" thickBot="1">
      <c r="A122" s="376"/>
      <c r="B122" s="376"/>
      <c r="C122" s="376"/>
      <c r="D122" s="376"/>
      <c r="E122" s="376"/>
      <c r="F122" s="376"/>
      <c r="G122" s="376"/>
      <c r="H122" s="376"/>
      <c r="I122" s="376"/>
      <c r="J122" s="376"/>
      <c r="K122" s="376"/>
      <c r="L122" s="376"/>
      <c r="M122" s="376"/>
      <c r="N122" s="376"/>
      <c r="O122" s="376"/>
      <c r="P122" s="376"/>
      <c r="Q122" s="376"/>
      <c r="R122" s="376"/>
      <c r="S122" s="376"/>
      <c r="T122" s="376"/>
      <c r="U122" s="376"/>
      <c r="V122" s="376"/>
      <c r="W122" s="376"/>
      <c r="X122" s="376"/>
      <c r="Y122" s="376"/>
      <c r="Z122" s="376"/>
      <c r="AA122" s="376"/>
      <c r="AB122" s="376"/>
      <c r="AC122" s="376"/>
      <c r="AD122" s="376"/>
      <c r="AE122" s="376"/>
      <c r="AF122" s="376"/>
      <c r="AG122" s="376"/>
      <c r="AH122" s="376"/>
      <c r="AI122" s="376"/>
      <c r="AJ122" s="376"/>
      <c r="AK122" s="376"/>
      <c r="AL122" s="376"/>
      <c r="AM122" s="376"/>
      <c r="AN122" s="376"/>
      <c r="AO122" s="376"/>
      <c r="AP122" s="376"/>
      <c r="AQ122" s="376"/>
      <c r="AR122" s="376"/>
      <c r="AS122" s="376"/>
      <c r="AT122" s="376"/>
      <c r="AU122" s="376"/>
      <c r="AV122" s="376"/>
      <c r="AW122" s="376"/>
      <c r="AX122" s="376"/>
      <c r="AY122" s="376"/>
      <c r="AZ122" s="376"/>
      <c r="BA122" s="376"/>
      <c r="BB122" s="376"/>
      <c r="BC122" s="376"/>
      <c r="BD122" s="376"/>
      <c r="BE122" s="376"/>
      <c r="BF122" s="376"/>
      <c r="BG122" s="376"/>
      <c r="BH122" s="376"/>
      <c r="BI122" s="376"/>
      <c r="BJ122" s="376"/>
      <c r="BK122" s="376"/>
      <c r="BL122" s="376"/>
      <c r="BM122" s="376"/>
      <c r="BN122" s="376"/>
      <c r="BO122" s="376"/>
      <c r="BP122" s="376"/>
      <c r="BQ122" s="376"/>
      <c r="BR122" s="376"/>
      <c r="BS122" s="376"/>
      <c r="BT122" s="376"/>
      <c r="BU122" s="376"/>
      <c r="BV122" s="376"/>
    </row>
    <row r="123" spans="1:74">
      <c r="A123" s="1985">
        <v>7</v>
      </c>
      <c r="B123" s="1987" t="s">
        <v>43</v>
      </c>
      <c r="C123" s="1528"/>
      <c r="D123" s="2013">
        <v>2009</v>
      </c>
      <c r="E123" s="2014"/>
      <c r="F123" s="2014"/>
      <c r="G123" s="2014"/>
      <c r="H123" s="2015"/>
      <c r="I123" s="1992" t="s">
        <v>1109</v>
      </c>
      <c r="J123" s="1993"/>
      <c r="K123" s="1993"/>
      <c r="L123" s="1994"/>
      <c r="M123" s="1995" t="s">
        <v>1108</v>
      </c>
      <c r="N123" s="1996"/>
      <c r="O123" s="1996"/>
      <c r="P123" s="1997"/>
      <c r="Q123" s="1992" t="s">
        <v>1107</v>
      </c>
      <c r="R123" s="1993"/>
      <c r="S123" s="1993"/>
      <c r="T123" s="1994"/>
      <c r="U123" s="1995" t="s">
        <v>1106</v>
      </c>
      <c r="V123" s="1996"/>
      <c r="W123" s="1996"/>
      <c r="X123" s="1997"/>
      <c r="Y123" s="1992" t="s">
        <v>1105</v>
      </c>
      <c r="Z123" s="1993"/>
      <c r="AA123" s="1993"/>
      <c r="AB123" s="1994"/>
      <c r="AC123" s="417"/>
      <c r="AD123" s="1998" t="s">
        <v>1104</v>
      </c>
      <c r="AE123" s="1996"/>
      <c r="AF123" s="1996"/>
      <c r="AG123" s="1997"/>
      <c r="AH123" s="1992" t="s">
        <v>1103</v>
      </c>
      <c r="AI123" s="1993"/>
      <c r="AJ123" s="1993"/>
      <c r="AK123" s="1994"/>
      <c r="AL123" s="1995" t="s">
        <v>1102</v>
      </c>
      <c r="AM123" s="1996"/>
      <c r="AN123" s="1996"/>
      <c r="AO123" s="1997"/>
      <c r="AP123" s="1992" t="s">
        <v>1101</v>
      </c>
      <c r="AQ123" s="1993"/>
      <c r="AR123" s="1993"/>
      <c r="AS123" s="1994"/>
      <c r="AT123" s="1995" t="s">
        <v>1100</v>
      </c>
      <c r="AU123" s="1996"/>
      <c r="AV123" s="1996"/>
      <c r="AW123" s="1997"/>
      <c r="AX123" s="1992" t="s">
        <v>1099</v>
      </c>
      <c r="AY123" s="1993"/>
      <c r="AZ123" s="1993"/>
      <c r="BA123" s="1994"/>
      <c r="BB123" s="417"/>
      <c r="BC123" s="1998" t="s">
        <v>1098</v>
      </c>
      <c r="BD123" s="1996"/>
      <c r="BE123" s="1996"/>
      <c r="BF123" s="1997"/>
      <c r="BG123" s="1992" t="s">
        <v>1097</v>
      </c>
      <c r="BH123" s="1993"/>
      <c r="BI123" s="1993"/>
      <c r="BJ123" s="1994"/>
      <c r="BK123" s="1995" t="s">
        <v>1096</v>
      </c>
      <c r="BL123" s="1996"/>
      <c r="BM123" s="1996"/>
      <c r="BN123" s="1997"/>
      <c r="BO123" s="1992" t="s">
        <v>1095</v>
      </c>
      <c r="BP123" s="1993"/>
      <c r="BQ123" s="1993"/>
      <c r="BR123" s="1994"/>
      <c r="BS123" s="1995" t="s">
        <v>1094</v>
      </c>
      <c r="BT123" s="1996"/>
      <c r="BU123" s="1996"/>
      <c r="BV123" s="1997"/>
    </row>
    <row r="124" spans="1:74">
      <c r="A124" s="1986"/>
      <c r="B124" s="1988"/>
      <c r="C124" s="1528"/>
      <c r="D124" s="413" t="s">
        <v>268</v>
      </c>
      <c r="E124" s="413" t="s">
        <v>1092</v>
      </c>
      <c r="F124" s="413" t="s">
        <v>267</v>
      </c>
      <c r="G124" s="413" t="s">
        <v>266</v>
      </c>
      <c r="H124" s="412" t="s">
        <v>265</v>
      </c>
      <c r="I124" s="413" t="s">
        <v>268</v>
      </c>
      <c r="J124" s="413" t="s">
        <v>1092</v>
      </c>
      <c r="K124" s="413" t="s">
        <v>267</v>
      </c>
      <c r="L124" s="412" t="s">
        <v>266</v>
      </c>
      <c r="M124" s="413" t="s">
        <v>268</v>
      </c>
      <c r="N124" s="413" t="s">
        <v>1092</v>
      </c>
      <c r="O124" s="413" t="s">
        <v>267</v>
      </c>
      <c r="P124" s="412" t="s">
        <v>266</v>
      </c>
      <c r="Q124" s="413" t="s">
        <v>268</v>
      </c>
      <c r="R124" s="413" t="s">
        <v>1092</v>
      </c>
      <c r="S124" s="413" t="s">
        <v>267</v>
      </c>
      <c r="T124" s="412" t="s">
        <v>266</v>
      </c>
      <c r="U124" s="413" t="s">
        <v>268</v>
      </c>
      <c r="V124" s="413" t="s">
        <v>1092</v>
      </c>
      <c r="W124" s="413" t="s">
        <v>267</v>
      </c>
      <c r="X124" s="412" t="s">
        <v>266</v>
      </c>
      <c r="Y124" s="413" t="s">
        <v>268</v>
      </c>
      <c r="Z124" s="413" t="s">
        <v>1092</v>
      </c>
      <c r="AA124" s="413" t="s">
        <v>267</v>
      </c>
      <c r="AB124" s="412" t="s">
        <v>266</v>
      </c>
      <c r="AC124" s="369"/>
      <c r="AD124" s="414" t="s">
        <v>268</v>
      </c>
      <c r="AE124" s="413" t="s">
        <v>1092</v>
      </c>
      <c r="AF124" s="413" t="s">
        <v>267</v>
      </c>
      <c r="AG124" s="412" t="s">
        <v>266</v>
      </c>
      <c r="AH124" s="413" t="s">
        <v>268</v>
      </c>
      <c r="AI124" s="413" t="s">
        <v>1092</v>
      </c>
      <c r="AJ124" s="413" t="s">
        <v>267</v>
      </c>
      <c r="AK124" s="412" t="s">
        <v>266</v>
      </c>
      <c r="AL124" s="413" t="s">
        <v>268</v>
      </c>
      <c r="AM124" s="413" t="s">
        <v>1092</v>
      </c>
      <c r="AN124" s="413" t="s">
        <v>267</v>
      </c>
      <c r="AO124" s="412" t="s">
        <v>266</v>
      </c>
      <c r="AP124" s="413" t="s">
        <v>268</v>
      </c>
      <c r="AQ124" s="413" t="s">
        <v>1092</v>
      </c>
      <c r="AR124" s="413" t="s">
        <v>267</v>
      </c>
      <c r="AS124" s="412" t="s">
        <v>266</v>
      </c>
      <c r="AT124" s="413" t="s">
        <v>268</v>
      </c>
      <c r="AU124" s="413" t="s">
        <v>1092</v>
      </c>
      <c r="AV124" s="413" t="s">
        <v>267</v>
      </c>
      <c r="AW124" s="412" t="s">
        <v>266</v>
      </c>
      <c r="AX124" s="413" t="s">
        <v>268</v>
      </c>
      <c r="AY124" s="413" t="s">
        <v>1092</v>
      </c>
      <c r="AZ124" s="413" t="s">
        <v>267</v>
      </c>
      <c r="BA124" s="412" t="s">
        <v>266</v>
      </c>
      <c r="BB124" s="369"/>
      <c r="BC124" s="414" t="s">
        <v>268</v>
      </c>
      <c r="BD124" s="413" t="s">
        <v>1092</v>
      </c>
      <c r="BE124" s="413" t="s">
        <v>267</v>
      </c>
      <c r="BF124" s="412" t="s">
        <v>266</v>
      </c>
      <c r="BG124" s="413" t="s">
        <v>268</v>
      </c>
      <c r="BH124" s="413" t="s">
        <v>1092</v>
      </c>
      <c r="BI124" s="413" t="s">
        <v>267</v>
      </c>
      <c r="BJ124" s="412" t="s">
        <v>266</v>
      </c>
      <c r="BK124" s="413" t="s">
        <v>268</v>
      </c>
      <c r="BL124" s="413" t="s">
        <v>1092</v>
      </c>
      <c r="BM124" s="413" t="s">
        <v>267</v>
      </c>
      <c r="BN124" s="412" t="s">
        <v>266</v>
      </c>
      <c r="BO124" s="413" t="s">
        <v>268</v>
      </c>
      <c r="BP124" s="413" t="s">
        <v>1092</v>
      </c>
      <c r="BQ124" s="413" t="s">
        <v>267</v>
      </c>
      <c r="BR124" s="412" t="s">
        <v>266</v>
      </c>
      <c r="BS124" s="413" t="s">
        <v>268</v>
      </c>
      <c r="BT124" s="413" t="s">
        <v>1092</v>
      </c>
      <c r="BU124" s="413" t="s">
        <v>267</v>
      </c>
      <c r="BV124" s="412" t="s">
        <v>266</v>
      </c>
    </row>
    <row r="125" spans="1:74">
      <c r="A125" s="392">
        <v>1</v>
      </c>
      <c r="B125" s="500" t="s">
        <v>1311</v>
      </c>
      <c r="C125" s="500" t="str">
        <f t="shared" ref="C125:C139" si="61">TRIM(B125)</f>
        <v>Nate Johanson</v>
      </c>
      <c r="D125" s="390">
        <f t="shared" ref="D125:D134" si="62">SUM(I125,M125,Q125,U125,Y125,AD125,AH125,AL125,AP125,AT125,AX125,BC125,BG125,BK125,BO125,BS125)</f>
        <v>84</v>
      </c>
      <c r="E125" s="389">
        <f t="shared" ref="E125:E134" si="63">SUM(J125,N125,R125,V125,Z125,AE125,AI125,AM125,AQ125,AU125,AY125,BD125,BH125,BL125,BT125,BP125)</f>
        <v>36</v>
      </c>
      <c r="F125" s="389">
        <f t="shared" ref="F125:F134" si="64">SUM(K125,O125,S125,W125,AA125,AF125,AJ125,AN125,AR125,AV125,AZ125,BE125,BI125,BM125,BU125,BQ125)</f>
        <v>48</v>
      </c>
      <c r="G125" s="389">
        <f t="shared" ref="G125:G134" si="65">SUM(L125,P125,T125,X125,AB125,AG125,AK125,AO125,AS125,AW125,BA125,BF125,BJ125,BN125,BV125,BR125)</f>
        <v>1</v>
      </c>
      <c r="H125" s="444">
        <f t="shared" ref="H125:H134" si="66">(F125/D125)</f>
        <v>0.5714285714285714</v>
      </c>
      <c r="I125" s="240">
        <v>6</v>
      </c>
      <c r="J125" s="240">
        <v>1</v>
      </c>
      <c r="K125" s="240">
        <v>3</v>
      </c>
      <c r="L125" s="270">
        <v>0</v>
      </c>
      <c r="M125" s="239">
        <v>5</v>
      </c>
      <c r="N125" s="239">
        <v>2</v>
      </c>
      <c r="O125" s="239">
        <v>2</v>
      </c>
      <c r="P125" s="269">
        <v>0</v>
      </c>
      <c r="Q125" s="240">
        <v>5</v>
      </c>
      <c r="R125" s="240">
        <v>4</v>
      </c>
      <c r="S125" s="240">
        <v>3</v>
      </c>
      <c r="T125" s="270">
        <v>0</v>
      </c>
      <c r="U125" s="239">
        <v>5</v>
      </c>
      <c r="V125" s="239">
        <v>1</v>
      </c>
      <c r="W125" s="239">
        <v>2</v>
      </c>
      <c r="X125" s="269">
        <v>0</v>
      </c>
      <c r="Y125" s="240">
        <v>7</v>
      </c>
      <c r="Z125" s="240">
        <v>5</v>
      </c>
      <c r="AA125" s="240">
        <v>4</v>
      </c>
      <c r="AB125" s="270">
        <v>0</v>
      </c>
      <c r="AC125" s="369"/>
      <c r="AD125" s="274">
        <v>6</v>
      </c>
      <c r="AE125" s="239">
        <v>3</v>
      </c>
      <c r="AF125" s="239">
        <v>3</v>
      </c>
      <c r="AG125" s="269">
        <v>0</v>
      </c>
      <c r="AH125" s="240">
        <v>4</v>
      </c>
      <c r="AI125" s="240">
        <v>1</v>
      </c>
      <c r="AJ125" s="240">
        <v>2</v>
      </c>
      <c r="AK125" s="270">
        <v>0</v>
      </c>
      <c r="AL125" s="239">
        <v>5</v>
      </c>
      <c r="AM125" s="239">
        <v>3</v>
      </c>
      <c r="AN125" s="239">
        <v>4</v>
      </c>
      <c r="AO125" s="273">
        <v>0</v>
      </c>
      <c r="AP125" s="272">
        <v>5</v>
      </c>
      <c r="AQ125" s="240">
        <v>1</v>
      </c>
      <c r="AR125" s="240">
        <v>1</v>
      </c>
      <c r="AS125" s="270">
        <v>0</v>
      </c>
      <c r="AT125" s="239">
        <v>6</v>
      </c>
      <c r="AU125" s="239">
        <v>3</v>
      </c>
      <c r="AV125" s="239">
        <v>6</v>
      </c>
      <c r="AW125" s="269">
        <v>1</v>
      </c>
      <c r="AX125" s="240">
        <v>3</v>
      </c>
      <c r="AY125" s="240">
        <v>3</v>
      </c>
      <c r="AZ125" s="240">
        <v>2</v>
      </c>
      <c r="BA125" s="270">
        <v>0</v>
      </c>
      <c r="BB125" s="369"/>
      <c r="BC125" s="274">
        <v>4</v>
      </c>
      <c r="BD125" s="239">
        <v>0</v>
      </c>
      <c r="BE125" s="239">
        <v>1</v>
      </c>
      <c r="BF125" s="269">
        <v>0</v>
      </c>
      <c r="BG125" s="240">
        <v>6</v>
      </c>
      <c r="BH125" s="240">
        <v>1</v>
      </c>
      <c r="BI125" s="240">
        <v>4</v>
      </c>
      <c r="BJ125" s="270">
        <v>0</v>
      </c>
      <c r="BK125" s="239">
        <v>6</v>
      </c>
      <c r="BL125" s="239">
        <v>2</v>
      </c>
      <c r="BM125" s="239">
        <v>4</v>
      </c>
      <c r="BN125" s="269">
        <v>0</v>
      </c>
      <c r="BO125" s="240">
        <v>5</v>
      </c>
      <c r="BP125" s="240">
        <v>2</v>
      </c>
      <c r="BQ125" s="240">
        <v>2</v>
      </c>
      <c r="BR125" s="270">
        <v>0</v>
      </c>
      <c r="BS125" s="239">
        <v>6</v>
      </c>
      <c r="BT125" s="239">
        <v>4</v>
      </c>
      <c r="BU125" s="239">
        <v>5</v>
      </c>
      <c r="BV125" s="269">
        <v>0</v>
      </c>
    </row>
    <row r="126" spans="1:74">
      <c r="A126" s="405">
        <v>2</v>
      </c>
      <c r="B126" s="503" t="s">
        <v>243</v>
      </c>
      <c r="C126" s="503" t="str">
        <f t="shared" si="61"/>
        <v>Ricky Slater</v>
      </c>
      <c r="D126" s="517">
        <f t="shared" si="62"/>
        <v>86</v>
      </c>
      <c r="E126" s="516">
        <f t="shared" si="63"/>
        <v>41</v>
      </c>
      <c r="F126" s="516">
        <f t="shared" si="64"/>
        <v>52</v>
      </c>
      <c r="G126" s="516">
        <f t="shared" si="65"/>
        <v>5</v>
      </c>
      <c r="H126" s="515">
        <f t="shared" si="66"/>
        <v>0.60465116279069764</v>
      </c>
      <c r="I126" s="398">
        <v>6</v>
      </c>
      <c r="J126" s="398">
        <v>1</v>
      </c>
      <c r="K126" s="398">
        <v>4</v>
      </c>
      <c r="L126" s="397">
        <v>0</v>
      </c>
      <c r="M126" s="400">
        <v>5</v>
      </c>
      <c r="N126" s="400">
        <v>2</v>
      </c>
      <c r="O126" s="400">
        <v>2</v>
      </c>
      <c r="P126" s="399">
        <v>1</v>
      </c>
      <c r="Q126" s="398">
        <v>6</v>
      </c>
      <c r="R126" s="398">
        <v>3</v>
      </c>
      <c r="S126" s="398">
        <v>3</v>
      </c>
      <c r="T126" s="397">
        <v>0</v>
      </c>
      <c r="U126" s="400">
        <v>5</v>
      </c>
      <c r="V126" s="400">
        <v>1</v>
      </c>
      <c r="W126" s="400">
        <v>2</v>
      </c>
      <c r="X126" s="399">
        <v>1</v>
      </c>
      <c r="Y126" s="398">
        <v>7</v>
      </c>
      <c r="Z126" s="398">
        <v>6</v>
      </c>
      <c r="AA126" s="398">
        <v>5</v>
      </c>
      <c r="AB126" s="397">
        <v>0</v>
      </c>
      <c r="AC126" s="369"/>
      <c r="AD126" s="401">
        <v>6</v>
      </c>
      <c r="AE126" s="400">
        <v>4</v>
      </c>
      <c r="AF126" s="400">
        <v>6</v>
      </c>
      <c r="AG126" s="399">
        <v>1</v>
      </c>
      <c r="AH126" s="398">
        <v>5</v>
      </c>
      <c r="AI126" s="398">
        <v>2</v>
      </c>
      <c r="AJ126" s="398">
        <v>3</v>
      </c>
      <c r="AK126" s="397">
        <v>0</v>
      </c>
      <c r="AL126" s="400">
        <v>4</v>
      </c>
      <c r="AM126" s="400">
        <v>1</v>
      </c>
      <c r="AN126" s="400">
        <v>1</v>
      </c>
      <c r="AO126" s="403">
        <v>0</v>
      </c>
      <c r="AP126" s="402">
        <v>5</v>
      </c>
      <c r="AQ126" s="398">
        <v>1</v>
      </c>
      <c r="AR126" s="398">
        <v>2</v>
      </c>
      <c r="AS126" s="397">
        <v>0</v>
      </c>
      <c r="AT126" s="400">
        <v>5</v>
      </c>
      <c r="AU126" s="400">
        <v>4</v>
      </c>
      <c r="AV126" s="400">
        <v>3</v>
      </c>
      <c r="AW126" s="399">
        <v>0</v>
      </c>
      <c r="AX126" s="398">
        <v>5</v>
      </c>
      <c r="AY126" s="398">
        <v>4</v>
      </c>
      <c r="AZ126" s="398">
        <v>4</v>
      </c>
      <c r="BA126" s="397">
        <v>1</v>
      </c>
      <c r="BB126" s="369"/>
      <c r="BC126" s="401">
        <v>5</v>
      </c>
      <c r="BD126" s="400">
        <v>1</v>
      </c>
      <c r="BE126" s="400">
        <v>3</v>
      </c>
      <c r="BF126" s="399">
        <v>0</v>
      </c>
      <c r="BG126" s="398">
        <v>6</v>
      </c>
      <c r="BH126" s="398">
        <v>5</v>
      </c>
      <c r="BI126" s="398">
        <v>5</v>
      </c>
      <c r="BJ126" s="397">
        <v>0</v>
      </c>
      <c r="BK126" s="400">
        <v>6</v>
      </c>
      <c r="BL126" s="400">
        <v>4</v>
      </c>
      <c r="BM126" s="400">
        <v>4</v>
      </c>
      <c r="BN126" s="399">
        <v>1</v>
      </c>
      <c r="BO126" s="398">
        <v>4</v>
      </c>
      <c r="BP126" s="398">
        <v>1</v>
      </c>
      <c r="BQ126" s="398">
        <v>1</v>
      </c>
      <c r="BR126" s="397">
        <v>0</v>
      </c>
      <c r="BS126" s="400">
        <v>6</v>
      </c>
      <c r="BT126" s="400">
        <v>1</v>
      </c>
      <c r="BU126" s="400">
        <v>4</v>
      </c>
      <c r="BV126" s="399">
        <v>0</v>
      </c>
    </row>
    <row r="127" spans="1:74">
      <c r="A127" s="392">
        <v>3</v>
      </c>
      <c r="B127" s="500" t="s">
        <v>1310</v>
      </c>
      <c r="C127" s="500" t="str">
        <f t="shared" si="61"/>
        <v>Keith Tiernan</v>
      </c>
      <c r="D127" s="390">
        <f t="shared" si="62"/>
        <v>82</v>
      </c>
      <c r="E127" s="389">
        <f t="shared" si="63"/>
        <v>38</v>
      </c>
      <c r="F127" s="389">
        <f t="shared" si="64"/>
        <v>48</v>
      </c>
      <c r="G127" s="389">
        <f t="shared" si="65"/>
        <v>4</v>
      </c>
      <c r="H127" s="444">
        <f t="shared" si="66"/>
        <v>0.58536585365853655</v>
      </c>
      <c r="I127" s="240">
        <v>6</v>
      </c>
      <c r="J127" s="240">
        <v>3</v>
      </c>
      <c r="K127" s="240">
        <v>5</v>
      </c>
      <c r="L127" s="270">
        <v>0</v>
      </c>
      <c r="M127" s="239">
        <v>4</v>
      </c>
      <c r="N127" s="239">
        <v>2</v>
      </c>
      <c r="O127" s="239">
        <v>3</v>
      </c>
      <c r="P127" s="269">
        <v>0</v>
      </c>
      <c r="Q127" s="240">
        <v>6</v>
      </c>
      <c r="R127" s="240">
        <v>3</v>
      </c>
      <c r="S127" s="240">
        <v>3</v>
      </c>
      <c r="T127" s="270">
        <v>1</v>
      </c>
      <c r="U127" s="239">
        <v>5</v>
      </c>
      <c r="V127" s="239">
        <v>3</v>
      </c>
      <c r="W127" s="239">
        <v>4</v>
      </c>
      <c r="X127" s="269">
        <v>0</v>
      </c>
      <c r="Y127" s="240">
        <v>8</v>
      </c>
      <c r="Z127" s="240">
        <v>5</v>
      </c>
      <c r="AA127" s="240">
        <v>5</v>
      </c>
      <c r="AB127" s="270">
        <v>0</v>
      </c>
      <c r="AC127" s="369"/>
      <c r="AD127" s="274">
        <v>6</v>
      </c>
      <c r="AE127" s="239">
        <v>1</v>
      </c>
      <c r="AF127" s="239">
        <v>1</v>
      </c>
      <c r="AG127" s="269">
        <v>0</v>
      </c>
      <c r="AH127" s="240">
        <v>5</v>
      </c>
      <c r="AI127" s="240">
        <v>3</v>
      </c>
      <c r="AJ127" s="240">
        <v>3</v>
      </c>
      <c r="AK127" s="270">
        <v>2</v>
      </c>
      <c r="AL127" s="239">
        <v>3</v>
      </c>
      <c r="AM127" s="239">
        <v>1</v>
      </c>
      <c r="AN127" s="239">
        <v>1</v>
      </c>
      <c r="AO127" s="273">
        <v>0</v>
      </c>
      <c r="AP127" s="272">
        <v>4</v>
      </c>
      <c r="AQ127" s="240">
        <v>0</v>
      </c>
      <c r="AR127" s="240">
        <v>1</v>
      </c>
      <c r="AS127" s="270">
        <v>0</v>
      </c>
      <c r="AT127" s="239">
        <v>5</v>
      </c>
      <c r="AU127" s="239">
        <v>2</v>
      </c>
      <c r="AV127" s="239">
        <v>4</v>
      </c>
      <c r="AW127" s="269">
        <v>0</v>
      </c>
      <c r="AX127" s="240">
        <v>6</v>
      </c>
      <c r="AY127" s="240">
        <v>4</v>
      </c>
      <c r="AZ127" s="240">
        <v>5</v>
      </c>
      <c r="BA127" s="270">
        <v>0</v>
      </c>
      <c r="BB127" s="369"/>
      <c r="BC127" s="274">
        <v>4</v>
      </c>
      <c r="BD127" s="239">
        <v>1</v>
      </c>
      <c r="BE127" s="239">
        <v>1</v>
      </c>
      <c r="BF127" s="269">
        <v>0</v>
      </c>
      <c r="BG127" s="240">
        <v>4</v>
      </c>
      <c r="BH127" s="240">
        <v>4</v>
      </c>
      <c r="BI127" s="240">
        <v>3</v>
      </c>
      <c r="BJ127" s="270">
        <v>1</v>
      </c>
      <c r="BK127" s="239">
        <v>6</v>
      </c>
      <c r="BL127" s="239">
        <v>1</v>
      </c>
      <c r="BM127" s="239">
        <v>4</v>
      </c>
      <c r="BN127" s="269">
        <v>0</v>
      </c>
      <c r="BO127" s="240">
        <v>5</v>
      </c>
      <c r="BP127" s="240">
        <v>3</v>
      </c>
      <c r="BQ127" s="240">
        <v>3</v>
      </c>
      <c r="BR127" s="270">
        <v>0</v>
      </c>
      <c r="BS127" s="239">
        <v>5</v>
      </c>
      <c r="BT127" s="239">
        <v>2</v>
      </c>
      <c r="BU127" s="239">
        <v>2</v>
      </c>
      <c r="BV127" s="269">
        <v>0</v>
      </c>
    </row>
    <row r="128" spans="1:74">
      <c r="A128" s="405">
        <v>4</v>
      </c>
      <c r="B128" s="503" t="s">
        <v>1087</v>
      </c>
      <c r="C128" s="503" t="str">
        <f t="shared" si="61"/>
        <v>Mike Mahan</v>
      </c>
      <c r="D128" s="517">
        <f t="shared" si="62"/>
        <v>77</v>
      </c>
      <c r="E128" s="516">
        <f t="shared" si="63"/>
        <v>21</v>
      </c>
      <c r="F128" s="516">
        <f t="shared" si="64"/>
        <v>39</v>
      </c>
      <c r="G128" s="516">
        <f t="shared" si="65"/>
        <v>0</v>
      </c>
      <c r="H128" s="515">
        <f t="shared" si="66"/>
        <v>0.50649350649350644</v>
      </c>
      <c r="I128" s="398">
        <v>6</v>
      </c>
      <c r="J128" s="398">
        <v>2</v>
      </c>
      <c r="K128" s="398">
        <v>2</v>
      </c>
      <c r="L128" s="397">
        <v>0</v>
      </c>
      <c r="M128" s="400">
        <v>5</v>
      </c>
      <c r="N128" s="400">
        <v>1</v>
      </c>
      <c r="O128" s="400">
        <v>1</v>
      </c>
      <c r="P128" s="399">
        <v>0</v>
      </c>
      <c r="Q128" s="398">
        <v>6</v>
      </c>
      <c r="R128" s="398">
        <v>2</v>
      </c>
      <c r="S128" s="398">
        <v>4</v>
      </c>
      <c r="T128" s="397">
        <v>0</v>
      </c>
      <c r="U128" s="400">
        <v>5</v>
      </c>
      <c r="V128" s="400">
        <v>1</v>
      </c>
      <c r="W128" s="400">
        <v>2</v>
      </c>
      <c r="X128" s="399">
        <v>0</v>
      </c>
      <c r="Y128" s="398">
        <v>7</v>
      </c>
      <c r="Z128" s="398">
        <v>3</v>
      </c>
      <c r="AA128" s="398">
        <v>6</v>
      </c>
      <c r="AB128" s="397">
        <v>0</v>
      </c>
      <c r="AC128" s="369"/>
      <c r="AD128" s="401">
        <v>5</v>
      </c>
      <c r="AE128" s="400">
        <v>3</v>
      </c>
      <c r="AF128" s="400">
        <v>4</v>
      </c>
      <c r="AG128" s="399">
        <v>0</v>
      </c>
      <c r="AH128" s="398">
        <v>4</v>
      </c>
      <c r="AI128" s="398">
        <v>2</v>
      </c>
      <c r="AJ128" s="398">
        <v>2</v>
      </c>
      <c r="AK128" s="397">
        <v>0</v>
      </c>
      <c r="AL128" s="400">
        <v>4</v>
      </c>
      <c r="AM128" s="400">
        <v>1</v>
      </c>
      <c r="AN128" s="400">
        <v>1</v>
      </c>
      <c r="AO128" s="403">
        <v>0</v>
      </c>
      <c r="AP128" s="402">
        <v>4</v>
      </c>
      <c r="AQ128" s="398">
        <v>0</v>
      </c>
      <c r="AR128" s="398">
        <v>0</v>
      </c>
      <c r="AS128" s="397">
        <v>0</v>
      </c>
      <c r="AT128" s="400">
        <v>3</v>
      </c>
      <c r="AU128" s="400">
        <v>0</v>
      </c>
      <c r="AV128" s="400">
        <v>0</v>
      </c>
      <c r="AW128" s="399">
        <v>0</v>
      </c>
      <c r="AX128" s="398">
        <v>5</v>
      </c>
      <c r="AY128" s="398">
        <v>1</v>
      </c>
      <c r="AZ128" s="398">
        <v>2</v>
      </c>
      <c r="BA128" s="397">
        <v>0</v>
      </c>
      <c r="BB128" s="369"/>
      <c r="BC128" s="401">
        <v>4</v>
      </c>
      <c r="BD128" s="400">
        <v>1</v>
      </c>
      <c r="BE128" s="400">
        <v>1</v>
      </c>
      <c r="BF128" s="399">
        <v>0</v>
      </c>
      <c r="BG128" s="398">
        <v>5</v>
      </c>
      <c r="BH128" s="398">
        <v>0</v>
      </c>
      <c r="BI128" s="398">
        <v>2</v>
      </c>
      <c r="BJ128" s="397">
        <v>0</v>
      </c>
      <c r="BK128" s="400">
        <v>6</v>
      </c>
      <c r="BL128" s="400">
        <v>1</v>
      </c>
      <c r="BM128" s="400">
        <v>5</v>
      </c>
      <c r="BN128" s="399">
        <v>0</v>
      </c>
      <c r="BO128" s="398">
        <v>4</v>
      </c>
      <c r="BP128" s="398">
        <v>1</v>
      </c>
      <c r="BQ128" s="398">
        <v>3</v>
      </c>
      <c r="BR128" s="397">
        <v>0</v>
      </c>
      <c r="BS128" s="400">
        <v>4</v>
      </c>
      <c r="BT128" s="400">
        <v>2</v>
      </c>
      <c r="BU128" s="400">
        <v>4</v>
      </c>
      <c r="BV128" s="399">
        <v>0</v>
      </c>
    </row>
    <row r="129" spans="1:74">
      <c r="A129" s="392">
        <v>5</v>
      </c>
      <c r="B129" s="500" t="s">
        <v>234</v>
      </c>
      <c r="C129" s="500" t="str">
        <f t="shared" si="61"/>
        <v>Mike Bendle</v>
      </c>
      <c r="D129" s="390">
        <f t="shared" si="62"/>
        <v>76</v>
      </c>
      <c r="E129" s="389">
        <f t="shared" si="63"/>
        <v>33</v>
      </c>
      <c r="F129" s="389">
        <f t="shared" si="64"/>
        <v>53</v>
      </c>
      <c r="G129" s="389">
        <f t="shared" si="65"/>
        <v>2</v>
      </c>
      <c r="H129" s="444">
        <f t="shared" si="66"/>
        <v>0.69736842105263153</v>
      </c>
      <c r="I129" s="240">
        <v>6</v>
      </c>
      <c r="J129" s="240">
        <v>3</v>
      </c>
      <c r="K129" s="240">
        <v>3</v>
      </c>
      <c r="L129" s="270">
        <v>0</v>
      </c>
      <c r="M129" s="239">
        <v>4</v>
      </c>
      <c r="N129" s="239">
        <v>2</v>
      </c>
      <c r="O129" s="239">
        <v>2</v>
      </c>
      <c r="P129" s="269">
        <v>0</v>
      </c>
      <c r="Q129" s="240">
        <v>6</v>
      </c>
      <c r="R129" s="240">
        <v>4</v>
      </c>
      <c r="S129" s="240">
        <v>5</v>
      </c>
      <c r="T129" s="270">
        <v>1</v>
      </c>
      <c r="U129" s="239">
        <v>5</v>
      </c>
      <c r="V129" s="239">
        <v>1</v>
      </c>
      <c r="W129" s="239">
        <v>4</v>
      </c>
      <c r="X129" s="269">
        <v>0</v>
      </c>
      <c r="Y129" s="240">
        <v>7</v>
      </c>
      <c r="Z129" s="240">
        <v>6</v>
      </c>
      <c r="AA129" s="240">
        <v>7</v>
      </c>
      <c r="AB129" s="270">
        <v>0</v>
      </c>
      <c r="AC129" s="369"/>
      <c r="AD129" s="274">
        <v>5</v>
      </c>
      <c r="AE129" s="239">
        <v>2</v>
      </c>
      <c r="AF129" s="239">
        <v>4</v>
      </c>
      <c r="AG129" s="269">
        <v>0</v>
      </c>
      <c r="AH129" s="240">
        <v>5</v>
      </c>
      <c r="AI129" s="240">
        <v>1</v>
      </c>
      <c r="AJ129" s="240">
        <v>3</v>
      </c>
      <c r="AK129" s="270">
        <v>0</v>
      </c>
      <c r="AL129" s="239">
        <v>5</v>
      </c>
      <c r="AM129" s="239">
        <v>2</v>
      </c>
      <c r="AN129" s="239">
        <v>3</v>
      </c>
      <c r="AO129" s="273">
        <v>0</v>
      </c>
      <c r="AP129" s="272">
        <v>5</v>
      </c>
      <c r="AQ129" s="240">
        <v>2</v>
      </c>
      <c r="AR129" s="240">
        <v>3</v>
      </c>
      <c r="AS129" s="270">
        <v>0</v>
      </c>
      <c r="AT129" s="239">
        <v>6</v>
      </c>
      <c r="AU129" s="239">
        <v>4</v>
      </c>
      <c r="AV129" s="239">
        <v>5</v>
      </c>
      <c r="AW129" s="269">
        <v>0</v>
      </c>
      <c r="AX129" s="379"/>
      <c r="AY129" s="379"/>
      <c r="AZ129" s="379"/>
      <c r="BA129" s="378"/>
      <c r="BB129" s="369"/>
      <c r="BC129" s="274">
        <v>5</v>
      </c>
      <c r="BD129" s="239">
        <v>0</v>
      </c>
      <c r="BE129" s="239">
        <v>1</v>
      </c>
      <c r="BF129" s="269">
        <v>0</v>
      </c>
      <c r="BG129" s="240">
        <v>6</v>
      </c>
      <c r="BH129" s="240">
        <v>2</v>
      </c>
      <c r="BI129" s="240">
        <v>4</v>
      </c>
      <c r="BJ129" s="270">
        <v>0</v>
      </c>
      <c r="BK129" s="244"/>
      <c r="BL129" s="244"/>
      <c r="BM129" s="244"/>
      <c r="BN129" s="377"/>
      <c r="BO129" s="240">
        <v>5</v>
      </c>
      <c r="BP129" s="240">
        <v>2</v>
      </c>
      <c r="BQ129" s="240">
        <v>4</v>
      </c>
      <c r="BR129" s="270">
        <v>1</v>
      </c>
      <c r="BS129" s="239">
        <v>6</v>
      </c>
      <c r="BT129" s="239">
        <v>2</v>
      </c>
      <c r="BU129" s="239">
        <v>5</v>
      </c>
      <c r="BV129" s="269">
        <v>0</v>
      </c>
    </row>
    <row r="130" spans="1:74">
      <c r="A130" s="405">
        <v>6</v>
      </c>
      <c r="B130" s="503" t="s">
        <v>181</v>
      </c>
      <c r="C130" s="503" t="str">
        <f t="shared" si="61"/>
        <v>Tony Lankford</v>
      </c>
      <c r="D130" s="517">
        <f t="shared" si="62"/>
        <v>79</v>
      </c>
      <c r="E130" s="516">
        <f t="shared" si="63"/>
        <v>30</v>
      </c>
      <c r="F130" s="516">
        <f t="shared" si="64"/>
        <v>48</v>
      </c>
      <c r="G130" s="516">
        <f t="shared" si="65"/>
        <v>0</v>
      </c>
      <c r="H130" s="515">
        <f t="shared" si="66"/>
        <v>0.60759493670886078</v>
      </c>
      <c r="I130" s="398">
        <v>6</v>
      </c>
      <c r="J130" s="398">
        <v>3</v>
      </c>
      <c r="K130" s="398">
        <v>6</v>
      </c>
      <c r="L130" s="397">
        <v>0</v>
      </c>
      <c r="M130" s="400">
        <v>5</v>
      </c>
      <c r="N130" s="400">
        <v>4</v>
      </c>
      <c r="O130" s="400">
        <v>4</v>
      </c>
      <c r="P130" s="399">
        <v>0</v>
      </c>
      <c r="Q130" s="398">
        <v>6</v>
      </c>
      <c r="R130" s="398">
        <v>1</v>
      </c>
      <c r="S130" s="398">
        <v>2</v>
      </c>
      <c r="T130" s="397">
        <v>0</v>
      </c>
      <c r="U130" s="400">
        <v>4</v>
      </c>
      <c r="V130" s="400">
        <v>1</v>
      </c>
      <c r="W130" s="400">
        <v>3</v>
      </c>
      <c r="X130" s="399">
        <v>0</v>
      </c>
      <c r="Y130" s="398">
        <v>6</v>
      </c>
      <c r="Z130" s="398">
        <v>5</v>
      </c>
      <c r="AA130" s="398">
        <v>4</v>
      </c>
      <c r="AB130" s="397">
        <v>0</v>
      </c>
      <c r="AC130" s="369"/>
      <c r="AD130" s="401">
        <v>5</v>
      </c>
      <c r="AE130" s="400">
        <v>1</v>
      </c>
      <c r="AF130" s="400">
        <v>1</v>
      </c>
      <c r="AG130" s="399">
        <v>0</v>
      </c>
      <c r="AH130" s="398">
        <v>4</v>
      </c>
      <c r="AI130" s="398">
        <v>1</v>
      </c>
      <c r="AJ130" s="398">
        <v>1</v>
      </c>
      <c r="AK130" s="397">
        <v>0</v>
      </c>
      <c r="AL130" s="400">
        <v>4</v>
      </c>
      <c r="AM130" s="400">
        <v>1</v>
      </c>
      <c r="AN130" s="400">
        <v>2</v>
      </c>
      <c r="AO130" s="403">
        <v>0</v>
      </c>
      <c r="AP130" s="402">
        <v>4</v>
      </c>
      <c r="AQ130" s="398">
        <v>2</v>
      </c>
      <c r="AR130" s="398">
        <v>3</v>
      </c>
      <c r="AS130" s="397">
        <v>0</v>
      </c>
      <c r="AT130" s="400">
        <v>5</v>
      </c>
      <c r="AU130" s="400">
        <v>1</v>
      </c>
      <c r="AV130" s="400">
        <v>3</v>
      </c>
      <c r="AW130" s="399">
        <v>0</v>
      </c>
      <c r="AX130" s="398">
        <v>5</v>
      </c>
      <c r="AY130" s="398">
        <v>2</v>
      </c>
      <c r="AZ130" s="398">
        <v>2</v>
      </c>
      <c r="BA130" s="397">
        <v>0</v>
      </c>
      <c r="BB130" s="369"/>
      <c r="BC130" s="401">
        <v>4</v>
      </c>
      <c r="BD130" s="400">
        <v>2</v>
      </c>
      <c r="BE130" s="400">
        <v>3</v>
      </c>
      <c r="BF130" s="399">
        <v>0</v>
      </c>
      <c r="BG130" s="398">
        <v>5</v>
      </c>
      <c r="BH130" s="398">
        <v>2</v>
      </c>
      <c r="BI130" s="398">
        <v>5</v>
      </c>
      <c r="BJ130" s="397">
        <v>0</v>
      </c>
      <c r="BK130" s="400">
        <v>6</v>
      </c>
      <c r="BL130" s="400">
        <v>2</v>
      </c>
      <c r="BM130" s="400">
        <v>3</v>
      </c>
      <c r="BN130" s="399">
        <v>0</v>
      </c>
      <c r="BO130" s="398">
        <v>5</v>
      </c>
      <c r="BP130" s="398">
        <v>0</v>
      </c>
      <c r="BQ130" s="398">
        <v>3</v>
      </c>
      <c r="BR130" s="397">
        <v>0</v>
      </c>
      <c r="BS130" s="400">
        <v>5</v>
      </c>
      <c r="BT130" s="400">
        <v>2</v>
      </c>
      <c r="BU130" s="400">
        <v>3</v>
      </c>
      <c r="BV130" s="399">
        <v>0</v>
      </c>
    </row>
    <row r="131" spans="1:74">
      <c r="A131" s="392">
        <v>7</v>
      </c>
      <c r="B131" s="500" t="s">
        <v>89</v>
      </c>
      <c r="C131" s="500" t="str">
        <f t="shared" si="61"/>
        <v>Scott Lawless</v>
      </c>
      <c r="D131" s="390">
        <f t="shared" si="62"/>
        <v>59</v>
      </c>
      <c r="E131" s="389">
        <f t="shared" si="63"/>
        <v>20</v>
      </c>
      <c r="F131" s="389">
        <f t="shared" si="64"/>
        <v>33</v>
      </c>
      <c r="G131" s="389">
        <f t="shared" si="65"/>
        <v>1</v>
      </c>
      <c r="H131" s="444">
        <f t="shared" si="66"/>
        <v>0.55932203389830504</v>
      </c>
      <c r="I131" s="396"/>
      <c r="J131" s="396"/>
      <c r="K131" s="396"/>
      <c r="L131" s="395"/>
      <c r="M131" s="239">
        <v>2</v>
      </c>
      <c r="N131" s="239">
        <v>0</v>
      </c>
      <c r="O131" s="239">
        <v>0</v>
      </c>
      <c r="P131" s="269">
        <v>0</v>
      </c>
      <c r="Q131" s="240">
        <v>6</v>
      </c>
      <c r="R131" s="240">
        <v>2</v>
      </c>
      <c r="S131" s="240">
        <v>4</v>
      </c>
      <c r="T131" s="270">
        <v>1</v>
      </c>
      <c r="U131" s="239">
        <v>5</v>
      </c>
      <c r="V131" s="239">
        <v>1</v>
      </c>
      <c r="W131" s="239">
        <v>4</v>
      </c>
      <c r="X131" s="269">
        <v>0</v>
      </c>
      <c r="Y131" s="240">
        <v>7</v>
      </c>
      <c r="Z131" s="240">
        <v>3</v>
      </c>
      <c r="AA131" s="240">
        <v>3</v>
      </c>
      <c r="AB131" s="270">
        <v>0</v>
      </c>
      <c r="AC131" s="369"/>
      <c r="AD131" s="274">
        <v>5</v>
      </c>
      <c r="AE131" s="239">
        <v>4</v>
      </c>
      <c r="AF131" s="239">
        <v>4</v>
      </c>
      <c r="AG131" s="269">
        <v>0</v>
      </c>
      <c r="AH131" s="240">
        <v>5</v>
      </c>
      <c r="AI131" s="240">
        <v>0</v>
      </c>
      <c r="AJ131" s="240">
        <v>2</v>
      </c>
      <c r="AK131" s="270">
        <v>0</v>
      </c>
      <c r="AL131" s="244"/>
      <c r="AM131" s="244"/>
      <c r="AN131" s="244"/>
      <c r="AO131" s="290"/>
      <c r="AP131" s="272">
        <v>4</v>
      </c>
      <c r="AQ131" s="240">
        <v>2</v>
      </c>
      <c r="AR131" s="240">
        <v>3</v>
      </c>
      <c r="AS131" s="270">
        <v>0</v>
      </c>
      <c r="AT131" s="239">
        <v>5</v>
      </c>
      <c r="AU131" s="239">
        <v>1</v>
      </c>
      <c r="AV131" s="239">
        <v>3</v>
      </c>
      <c r="AW131" s="269">
        <v>0</v>
      </c>
      <c r="AX131" s="379"/>
      <c r="AY131" s="379"/>
      <c r="AZ131" s="379"/>
      <c r="BA131" s="378"/>
      <c r="BB131" s="369"/>
      <c r="BC131" s="274">
        <v>4</v>
      </c>
      <c r="BD131" s="239">
        <v>1</v>
      </c>
      <c r="BE131" s="239">
        <v>2</v>
      </c>
      <c r="BF131" s="269">
        <v>0</v>
      </c>
      <c r="BG131" s="240">
        <v>6</v>
      </c>
      <c r="BH131" s="240">
        <v>1</v>
      </c>
      <c r="BI131" s="240">
        <v>3</v>
      </c>
      <c r="BJ131" s="270">
        <v>0</v>
      </c>
      <c r="BK131" s="239">
        <v>6</v>
      </c>
      <c r="BL131" s="239">
        <v>3</v>
      </c>
      <c r="BM131" s="239">
        <v>2</v>
      </c>
      <c r="BN131" s="269">
        <v>0</v>
      </c>
      <c r="BO131" s="240">
        <v>4</v>
      </c>
      <c r="BP131" s="240">
        <v>2</v>
      </c>
      <c r="BQ131" s="240">
        <v>3</v>
      </c>
      <c r="BR131" s="270">
        <v>0</v>
      </c>
      <c r="BS131" s="244"/>
      <c r="BT131" s="244"/>
      <c r="BU131" s="244"/>
      <c r="BV131" s="377"/>
    </row>
    <row r="132" spans="1:74">
      <c r="A132" s="405">
        <v>8</v>
      </c>
      <c r="B132" s="503" t="s">
        <v>1254</v>
      </c>
      <c r="C132" s="503" t="str">
        <f t="shared" si="61"/>
        <v>Paul Hill</v>
      </c>
      <c r="D132" s="517">
        <f t="shared" si="62"/>
        <v>58</v>
      </c>
      <c r="E132" s="516">
        <f t="shared" si="63"/>
        <v>18</v>
      </c>
      <c r="F132" s="516">
        <f t="shared" si="64"/>
        <v>36</v>
      </c>
      <c r="G132" s="516">
        <f t="shared" si="65"/>
        <v>0</v>
      </c>
      <c r="H132" s="515">
        <f t="shared" si="66"/>
        <v>0.62068965517241381</v>
      </c>
      <c r="I132" s="396"/>
      <c r="J132" s="396"/>
      <c r="K132" s="396"/>
      <c r="L132" s="395"/>
      <c r="M132" s="400">
        <v>4</v>
      </c>
      <c r="N132" s="400">
        <v>2</v>
      </c>
      <c r="O132" s="400">
        <v>3</v>
      </c>
      <c r="P132" s="399">
        <v>0</v>
      </c>
      <c r="Q132" s="398">
        <v>6</v>
      </c>
      <c r="R132" s="398">
        <v>3</v>
      </c>
      <c r="S132" s="398">
        <v>6</v>
      </c>
      <c r="T132" s="397">
        <v>0</v>
      </c>
      <c r="U132" s="394"/>
      <c r="V132" s="394"/>
      <c r="W132" s="394"/>
      <c r="X132" s="393"/>
      <c r="Y132" s="398">
        <v>8</v>
      </c>
      <c r="Z132" s="398">
        <v>4</v>
      </c>
      <c r="AA132" s="398">
        <v>6</v>
      </c>
      <c r="AB132" s="397">
        <v>0</v>
      </c>
      <c r="AC132" s="369"/>
      <c r="AD132" s="401">
        <v>5</v>
      </c>
      <c r="AE132" s="400">
        <v>1</v>
      </c>
      <c r="AF132" s="400">
        <v>2</v>
      </c>
      <c r="AG132" s="399">
        <v>0</v>
      </c>
      <c r="AH132" s="398">
        <v>5</v>
      </c>
      <c r="AI132" s="398">
        <v>1</v>
      </c>
      <c r="AJ132" s="398">
        <v>3</v>
      </c>
      <c r="AK132" s="397">
        <v>0</v>
      </c>
      <c r="AL132" s="400">
        <v>5</v>
      </c>
      <c r="AM132" s="400">
        <v>0</v>
      </c>
      <c r="AN132" s="400">
        <v>2</v>
      </c>
      <c r="AO132" s="403">
        <v>0</v>
      </c>
      <c r="AP132" s="402">
        <v>4</v>
      </c>
      <c r="AQ132" s="398">
        <v>2</v>
      </c>
      <c r="AR132" s="398">
        <v>3</v>
      </c>
      <c r="AS132" s="397">
        <v>0</v>
      </c>
      <c r="AT132" s="400">
        <v>5</v>
      </c>
      <c r="AU132" s="400">
        <v>1</v>
      </c>
      <c r="AV132" s="400">
        <v>2</v>
      </c>
      <c r="AW132" s="399">
        <v>0</v>
      </c>
      <c r="AX132" s="396"/>
      <c r="AY132" s="396"/>
      <c r="AZ132" s="396"/>
      <c r="BA132" s="395"/>
      <c r="BB132" s="369"/>
      <c r="BC132" s="401">
        <v>3</v>
      </c>
      <c r="BD132" s="400">
        <v>1</v>
      </c>
      <c r="BE132" s="400">
        <v>1</v>
      </c>
      <c r="BF132" s="399">
        <v>0</v>
      </c>
      <c r="BG132" s="396"/>
      <c r="BH132" s="396"/>
      <c r="BI132" s="396"/>
      <c r="BJ132" s="395"/>
      <c r="BK132" s="400">
        <v>6</v>
      </c>
      <c r="BL132" s="400">
        <v>2</v>
      </c>
      <c r="BM132" s="400">
        <v>4</v>
      </c>
      <c r="BN132" s="399">
        <v>0</v>
      </c>
      <c r="BO132" s="398">
        <v>5</v>
      </c>
      <c r="BP132" s="398">
        <v>1</v>
      </c>
      <c r="BQ132" s="398">
        <v>2</v>
      </c>
      <c r="BR132" s="397">
        <v>0</v>
      </c>
      <c r="BS132" s="400">
        <v>2</v>
      </c>
      <c r="BT132" s="400">
        <v>0</v>
      </c>
      <c r="BU132" s="400">
        <v>2</v>
      </c>
      <c r="BV132" s="399">
        <v>0</v>
      </c>
    </row>
    <row r="133" spans="1:74">
      <c r="A133" s="392">
        <v>9</v>
      </c>
      <c r="B133" s="500" t="s">
        <v>192</v>
      </c>
      <c r="C133" s="500" t="str">
        <f t="shared" si="61"/>
        <v>Charlie Wellman</v>
      </c>
      <c r="D133" s="390">
        <f t="shared" si="62"/>
        <v>36</v>
      </c>
      <c r="E133" s="389">
        <f t="shared" si="63"/>
        <v>16</v>
      </c>
      <c r="F133" s="389">
        <f t="shared" si="64"/>
        <v>19</v>
      </c>
      <c r="G133" s="389">
        <f t="shared" si="65"/>
        <v>1</v>
      </c>
      <c r="H133" s="444">
        <f t="shared" si="66"/>
        <v>0.52777777777777779</v>
      </c>
      <c r="I133" s="240">
        <v>2</v>
      </c>
      <c r="J133" s="240">
        <v>1</v>
      </c>
      <c r="K133" s="240">
        <v>1</v>
      </c>
      <c r="L133" s="270">
        <v>0</v>
      </c>
      <c r="M133" s="239">
        <v>1</v>
      </c>
      <c r="N133" s="239">
        <v>2</v>
      </c>
      <c r="O133" s="239">
        <v>1</v>
      </c>
      <c r="P133" s="269">
        <v>0</v>
      </c>
      <c r="Q133" s="379"/>
      <c r="R133" s="379"/>
      <c r="S133" s="379"/>
      <c r="T133" s="378"/>
      <c r="U133" s="239">
        <v>3</v>
      </c>
      <c r="V133" s="239">
        <v>2</v>
      </c>
      <c r="W133" s="239">
        <v>3</v>
      </c>
      <c r="X133" s="269">
        <v>0</v>
      </c>
      <c r="Y133" s="240">
        <v>3</v>
      </c>
      <c r="Z133" s="240">
        <v>0</v>
      </c>
      <c r="AA133" s="240">
        <v>1</v>
      </c>
      <c r="AB133" s="270">
        <v>0</v>
      </c>
      <c r="AC133" s="369"/>
      <c r="AD133" s="274">
        <v>3</v>
      </c>
      <c r="AE133" s="239">
        <v>2</v>
      </c>
      <c r="AF133" s="239">
        <v>2</v>
      </c>
      <c r="AG133" s="269">
        <v>0</v>
      </c>
      <c r="AH133" s="240">
        <v>2</v>
      </c>
      <c r="AI133" s="240">
        <v>2</v>
      </c>
      <c r="AJ133" s="240">
        <v>1</v>
      </c>
      <c r="AK133" s="270">
        <v>0</v>
      </c>
      <c r="AL133" s="244"/>
      <c r="AM133" s="244"/>
      <c r="AN133" s="244"/>
      <c r="AO133" s="290"/>
      <c r="AP133" s="272">
        <v>2</v>
      </c>
      <c r="AQ133" s="240">
        <v>0</v>
      </c>
      <c r="AR133" s="240">
        <v>0</v>
      </c>
      <c r="AS133" s="270">
        <v>0</v>
      </c>
      <c r="AT133" s="239">
        <v>2</v>
      </c>
      <c r="AU133" s="239">
        <v>2</v>
      </c>
      <c r="AV133" s="239">
        <v>2</v>
      </c>
      <c r="AW133" s="269">
        <v>0</v>
      </c>
      <c r="AX133" s="240">
        <v>6</v>
      </c>
      <c r="AY133" s="240">
        <v>2</v>
      </c>
      <c r="AZ133" s="240">
        <v>4</v>
      </c>
      <c r="BA133" s="270">
        <v>0</v>
      </c>
      <c r="BB133" s="369"/>
      <c r="BC133" s="274">
        <v>2</v>
      </c>
      <c r="BD133" s="239">
        <v>1</v>
      </c>
      <c r="BE133" s="239">
        <v>1</v>
      </c>
      <c r="BF133" s="269">
        <v>1</v>
      </c>
      <c r="BG133" s="240">
        <v>3</v>
      </c>
      <c r="BH133" s="240">
        <v>2</v>
      </c>
      <c r="BI133" s="240">
        <v>2</v>
      </c>
      <c r="BJ133" s="270">
        <v>0</v>
      </c>
      <c r="BK133" s="239">
        <v>4</v>
      </c>
      <c r="BL133" s="239">
        <v>0</v>
      </c>
      <c r="BM133" s="239">
        <v>1</v>
      </c>
      <c r="BN133" s="269">
        <v>0</v>
      </c>
      <c r="BO133" s="379"/>
      <c r="BP133" s="379"/>
      <c r="BQ133" s="379"/>
      <c r="BR133" s="378"/>
      <c r="BS133" s="239">
        <v>3</v>
      </c>
      <c r="BT133" s="239">
        <v>0</v>
      </c>
      <c r="BU133" s="239">
        <v>0</v>
      </c>
      <c r="BV133" s="269">
        <v>0</v>
      </c>
    </row>
    <row r="134" spans="1:74">
      <c r="A134" s="405">
        <v>10</v>
      </c>
      <c r="B134" s="503" t="s">
        <v>1216</v>
      </c>
      <c r="C134" s="503" t="str">
        <f t="shared" si="61"/>
        <v>Jack Hutchison</v>
      </c>
      <c r="D134" s="517">
        <f t="shared" si="62"/>
        <v>34</v>
      </c>
      <c r="E134" s="516">
        <f t="shared" si="63"/>
        <v>8</v>
      </c>
      <c r="F134" s="516">
        <f t="shared" si="64"/>
        <v>11</v>
      </c>
      <c r="G134" s="516">
        <f t="shared" si="65"/>
        <v>0</v>
      </c>
      <c r="H134" s="515">
        <f t="shared" si="66"/>
        <v>0.3235294117647059</v>
      </c>
      <c r="I134" s="398">
        <v>6</v>
      </c>
      <c r="J134" s="398">
        <v>1</v>
      </c>
      <c r="K134" s="398">
        <v>1</v>
      </c>
      <c r="L134" s="397">
        <v>0</v>
      </c>
      <c r="M134" s="400">
        <v>4</v>
      </c>
      <c r="N134" s="400">
        <v>0</v>
      </c>
      <c r="O134" s="400">
        <v>1</v>
      </c>
      <c r="P134" s="399">
        <v>0</v>
      </c>
      <c r="Q134" s="396"/>
      <c r="R134" s="396"/>
      <c r="S134" s="396"/>
      <c r="T134" s="395"/>
      <c r="U134" s="394"/>
      <c r="V134" s="394"/>
      <c r="W134" s="394"/>
      <c r="X134" s="393"/>
      <c r="Y134" s="396"/>
      <c r="Z134" s="396"/>
      <c r="AA134" s="396"/>
      <c r="AB134" s="395"/>
      <c r="AC134" s="369"/>
      <c r="AD134" s="407"/>
      <c r="AE134" s="394"/>
      <c r="AF134" s="394"/>
      <c r="AG134" s="393"/>
      <c r="AH134" s="398">
        <v>2</v>
      </c>
      <c r="AI134" s="398">
        <v>2</v>
      </c>
      <c r="AJ134" s="398">
        <v>2</v>
      </c>
      <c r="AK134" s="397">
        <v>0</v>
      </c>
      <c r="AL134" s="400">
        <v>2</v>
      </c>
      <c r="AM134" s="400">
        <v>0</v>
      </c>
      <c r="AN134" s="400">
        <v>0</v>
      </c>
      <c r="AO134" s="403">
        <v>0</v>
      </c>
      <c r="AP134" s="408"/>
      <c r="AQ134" s="396"/>
      <c r="AR134" s="396"/>
      <c r="AS134" s="395"/>
      <c r="AT134" s="394"/>
      <c r="AU134" s="394"/>
      <c r="AV134" s="394"/>
      <c r="AW134" s="393"/>
      <c r="AX134" s="398">
        <v>6</v>
      </c>
      <c r="AY134" s="398">
        <v>3</v>
      </c>
      <c r="AZ134" s="398">
        <v>2</v>
      </c>
      <c r="BA134" s="397">
        <v>0</v>
      </c>
      <c r="BB134" s="369"/>
      <c r="BC134" s="407"/>
      <c r="BD134" s="394"/>
      <c r="BE134" s="394"/>
      <c r="BF134" s="393"/>
      <c r="BG134" s="398">
        <v>4</v>
      </c>
      <c r="BH134" s="398">
        <v>1</v>
      </c>
      <c r="BI134" s="398">
        <v>2</v>
      </c>
      <c r="BJ134" s="397">
        <v>0</v>
      </c>
      <c r="BK134" s="400">
        <v>6</v>
      </c>
      <c r="BL134" s="400">
        <v>1</v>
      </c>
      <c r="BM134" s="400">
        <v>2</v>
      </c>
      <c r="BN134" s="399">
        <v>0</v>
      </c>
      <c r="BO134" s="398">
        <v>4</v>
      </c>
      <c r="BP134" s="398">
        <v>0</v>
      </c>
      <c r="BQ134" s="398">
        <v>1</v>
      </c>
      <c r="BR134" s="397">
        <v>0</v>
      </c>
      <c r="BS134" s="400"/>
      <c r="BT134" s="400"/>
      <c r="BU134" s="400"/>
      <c r="BV134" s="399"/>
    </row>
    <row r="135" spans="1:74">
      <c r="A135" s="392">
        <v>11</v>
      </c>
      <c r="B135" s="500" t="s">
        <v>1293</v>
      </c>
      <c r="C135" s="391" t="str">
        <f t="shared" si="61"/>
        <v>Bill Bresset</v>
      </c>
      <c r="D135" s="1533"/>
      <c r="E135" s="1534"/>
      <c r="F135" s="1534"/>
      <c r="G135" s="1534"/>
      <c r="H135" s="1535"/>
      <c r="I135" s="521"/>
      <c r="J135" s="521"/>
      <c r="K135" s="521"/>
      <c r="L135" s="520"/>
      <c r="M135" s="521"/>
      <c r="N135" s="521"/>
      <c r="O135" s="521"/>
      <c r="P135" s="520"/>
      <c r="Q135" s="521"/>
      <c r="R135" s="521"/>
      <c r="S135" s="521"/>
      <c r="T135" s="520"/>
      <c r="U135" s="521"/>
      <c r="V135" s="521"/>
      <c r="W135" s="521"/>
      <c r="X135" s="520"/>
      <c r="Y135" s="521"/>
      <c r="Z135" s="521"/>
      <c r="AA135" s="521"/>
      <c r="AB135" s="520"/>
      <c r="AC135" s="522"/>
      <c r="AD135" s="523"/>
      <c r="AE135" s="521"/>
      <c r="AF135" s="521"/>
      <c r="AG135" s="520"/>
      <c r="AH135" s="521"/>
      <c r="AI135" s="521"/>
      <c r="AJ135" s="521"/>
      <c r="AK135" s="520"/>
      <c r="AL135" s="521"/>
      <c r="AM135" s="521"/>
      <c r="AN135" s="521"/>
      <c r="AO135" s="520"/>
      <c r="AP135" s="521"/>
      <c r="AQ135" s="521"/>
      <c r="AR135" s="521"/>
      <c r="AS135" s="520"/>
      <c r="AT135" s="521"/>
      <c r="AU135" s="521"/>
      <c r="AV135" s="521"/>
      <c r="AW135" s="520"/>
      <c r="AX135" s="521"/>
      <c r="AY135" s="521"/>
      <c r="AZ135" s="521"/>
      <c r="BA135" s="520"/>
      <c r="BB135" s="522"/>
      <c r="BC135" s="523"/>
      <c r="BD135" s="521"/>
      <c r="BE135" s="521"/>
      <c r="BF135" s="520"/>
      <c r="BG135" s="521"/>
      <c r="BH135" s="521"/>
      <c r="BI135" s="521"/>
      <c r="BJ135" s="520"/>
      <c r="BK135" s="521"/>
      <c r="BL135" s="521"/>
      <c r="BM135" s="521"/>
      <c r="BN135" s="520"/>
      <c r="BO135" s="521"/>
      <c r="BP135" s="521"/>
      <c r="BQ135" s="521"/>
      <c r="BR135" s="520"/>
      <c r="BS135" s="521"/>
      <c r="BT135" s="521"/>
      <c r="BU135" s="521"/>
      <c r="BV135" s="520"/>
    </row>
    <row r="136" spans="1:74">
      <c r="A136" s="405">
        <v>12</v>
      </c>
      <c r="B136" s="503" t="s">
        <v>1309</v>
      </c>
      <c r="C136" s="503" t="str">
        <f t="shared" si="61"/>
        <v>Landon Owens</v>
      </c>
      <c r="D136" s="517">
        <f>SUM(I136,M136,Q136,U136,Y136,AD136,AH136,AL136,AP136,AT136,AX136,BC136,BG136,BK136,BO136,BS136)</f>
        <v>46</v>
      </c>
      <c r="E136" s="516">
        <f t="shared" ref="E136:G139" si="67">SUM(J136,N136,R136,V136,Z136,AE136,AI136,AM136,AQ136,AU136,AY136,BD136,BH136,BL136,BT136,BP136)</f>
        <v>6</v>
      </c>
      <c r="F136" s="516">
        <f t="shared" si="67"/>
        <v>25</v>
      </c>
      <c r="G136" s="516">
        <f t="shared" si="67"/>
        <v>0</v>
      </c>
      <c r="H136" s="515">
        <f>(F136/D136)</f>
        <v>0.54347826086956519</v>
      </c>
      <c r="I136" s="398">
        <v>6</v>
      </c>
      <c r="J136" s="398">
        <v>1</v>
      </c>
      <c r="K136" s="398">
        <v>4</v>
      </c>
      <c r="L136" s="397">
        <v>0</v>
      </c>
      <c r="M136" s="400">
        <v>2</v>
      </c>
      <c r="N136" s="400">
        <v>0</v>
      </c>
      <c r="O136" s="400">
        <v>1</v>
      </c>
      <c r="P136" s="399">
        <v>0</v>
      </c>
      <c r="Q136" s="379"/>
      <c r="R136" s="379"/>
      <c r="S136" s="379"/>
      <c r="T136" s="378"/>
      <c r="U136" s="400">
        <v>2</v>
      </c>
      <c r="V136" s="400">
        <v>0</v>
      </c>
      <c r="W136" s="400">
        <v>0</v>
      </c>
      <c r="X136" s="399">
        <v>0</v>
      </c>
      <c r="Y136" s="398">
        <v>4</v>
      </c>
      <c r="Z136" s="398">
        <v>1</v>
      </c>
      <c r="AA136" s="398">
        <v>1</v>
      </c>
      <c r="AB136" s="397">
        <v>0</v>
      </c>
      <c r="AC136" s="369"/>
      <c r="AD136" s="401">
        <v>2</v>
      </c>
      <c r="AE136" s="400">
        <v>0</v>
      </c>
      <c r="AF136" s="400">
        <v>2</v>
      </c>
      <c r="AG136" s="399">
        <v>0</v>
      </c>
      <c r="AH136" s="396"/>
      <c r="AI136" s="396"/>
      <c r="AJ136" s="396"/>
      <c r="AK136" s="395"/>
      <c r="AL136" s="400">
        <v>3</v>
      </c>
      <c r="AM136" s="400">
        <v>0</v>
      </c>
      <c r="AN136" s="400">
        <v>3</v>
      </c>
      <c r="AO136" s="403">
        <v>0</v>
      </c>
      <c r="AP136" s="402">
        <v>1</v>
      </c>
      <c r="AQ136" s="398">
        <v>0</v>
      </c>
      <c r="AR136" s="398">
        <v>0</v>
      </c>
      <c r="AS136" s="397">
        <v>0</v>
      </c>
      <c r="AT136" s="400">
        <v>3</v>
      </c>
      <c r="AU136" s="400">
        <v>2</v>
      </c>
      <c r="AV136" s="400">
        <v>2</v>
      </c>
      <c r="AW136" s="399">
        <v>0</v>
      </c>
      <c r="AX136" s="398">
        <v>6</v>
      </c>
      <c r="AY136" s="398">
        <v>0</v>
      </c>
      <c r="AZ136" s="398">
        <v>3</v>
      </c>
      <c r="BA136" s="397">
        <v>0</v>
      </c>
      <c r="BB136" s="369"/>
      <c r="BC136" s="401">
        <v>2</v>
      </c>
      <c r="BD136" s="400">
        <v>0</v>
      </c>
      <c r="BE136" s="400">
        <v>2</v>
      </c>
      <c r="BF136" s="399">
        <v>0</v>
      </c>
      <c r="BG136" s="398">
        <v>5</v>
      </c>
      <c r="BH136" s="398">
        <v>0</v>
      </c>
      <c r="BI136" s="398">
        <v>3</v>
      </c>
      <c r="BJ136" s="397">
        <v>0</v>
      </c>
      <c r="BK136" s="400">
        <v>3</v>
      </c>
      <c r="BL136" s="400">
        <v>1</v>
      </c>
      <c r="BM136" s="400">
        <v>1</v>
      </c>
      <c r="BN136" s="399">
        <v>0</v>
      </c>
      <c r="BO136" s="398">
        <v>3</v>
      </c>
      <c r="BP136" s="398">
        <v>1</v>
      </c>
      <c r="BQ136" s="398">
        <v>2</v>
      </c>
      <c r="BR136" s="397">
        <v>0</v>
      </c>
      <c r="BS136" s="400">
        <v>4</v>
      </c>
      <c r="BT136" s="400">
        <v>0</v>
      </c>
      <c r="BU136" s="400">
        <v>1</v>
      </c>
      <c r="BV136" s="399">
        <v>0</v>
      </c>
    </row>
    <row r="137" spans="1:74">
      <c r="A137" s="392">
        <v>13</v>
      </c>
      <c r="B137" s="500" t="s">
        <v>1308</v>
      </c>
      <c r="C137" s="500" t="str">
        <f t="shared" si="61"/>
        <v>Garrett Hoffman</v>
      </c>
      <c r="D137" s="390">
        <f>SUM(I137,M137,Q137,U137,Y137,AD137,AH137,AL137,AP137,AT137,AX137,BC137,BG137,BK137,BO137,BS137)</f>
        <v>53</v>
      </c>
      <c r="E137" s="389">
        <f t="shared" si="67"/>
        <v>14</v>
      </c>
      <c r="F137" s="389">
        <f t="shared" si="67"/>
        <v>18</v>
      </c>
      <c r="G137" s="389">
        <f t="shared" si="67"/>
        <v>0</v>
      </c>
      <c r="H137" s="444">
        <f>(F137/D137)</f>
        <v>0.33962264150943394</v>
      </c>
      <c r="I137" s="240">
        <v>4</v>
      </c>
      <c r="J137" s="240">
        <v>2</v>
      </c>
      <c r="K137" s="240">
        <v>1</v>
      </c>
      <c r="L137" s="270">
        <v>0</v>
      </c>
      <c r="M137" s="239">
        <v>2</v>
      </c>
      <c r="N137" s="239">
        <v>0</v>
      </c>
      <c r="O137" s="239">
        <v>0</v>
      </c>
      <c r="P137" s="269">
        <v>0</v>
      </c>
      <c r="Q137" s="240">
        <v>6</v>
      </c>
      <c r="R137" s="240">
        <v>0</v>
      </c>
      <c r="S137" s="240">
        <v>2</v>
      </c>
      <c r="T137" s="270">
        <v>0</v>
      </c>
      <c r="U137" s="239">
        <v>5</v>
      </c>
      <c r="V137" s="239">
        <v>1</v>
      </c>
      <c r="W137" s="239">
        <v>1</v>
      </c>
      <c r="X137" s="269">
        <v>0</v>
      </c>
      <c r="Y137" s="240">
        <v>4</v>
      </c>
      <c r="Z137" s="240">
        <v>3</v>
      </c>
      <c r="AA137" s="240">
        <v>2</v>
      </c>
      <c r="AB137" s="270">
        <v>0</v>
      </c>
      <c r="AC137" s="369"/>
      <c r="AD137" s="386"/>
      <c r="AE137" s="244"/>
      <c r="AF137" s="244"/>
      <c r="AG137" s="377"/>
      <c r="AH137" s="240">
        <v>4</v>
      </c>
      <c r="AI137" s="240">
        <v>2</v>
      </c>
      <c r="AJ137" s="240">
        <v>2</v>
      </c>
      <c r="AK137" s="270">
        <v>0</v>
      </c>
      <c r="AL137" s="239">
        <v>5</v>
      </c>
      <c r="AM137" s="239">
        <v>1</v>
      </c>
      <c r="AN137" s="239">
        <v>3</v>
      </c>
      <c r="AO137" s="273">
        <v>0</v>
      </c>
      <c r="AP137" s="272">
        <v>4</v>
      </c>
      <c r="AQ137" s="240">
        <v>0</v>
      </c>
      <c r="AR137" s="240">
        <v>1</v>
      </c>
      <c r="AS137" s="270">
        <v>0</v>
      </c>
      <c r="AT137" s="239">
        <v>3</v>
      </c>
      <c r="AU137" s="239">
        <v>1</v>
      </c>
      <c r="AV137" s="239">
        <v>1</v>
      </c>
      <c r="AW137" s="269">
        <v>0</v>
      </c>
      <c r="AX137" s="240">
        <v>6</v>
      </c>
      <c r="AY137" s="240">
        <v>3</v>
      </c>
      <c r="AZ137" s="240">
        <v>3</v>
      </c>
      <c r="BA137" s="270">
        <v>0</v>
      </c>
      <c r="BB137" s="369"/>
      <c r="BC137" s="274">
        <v>4</v>
      </c>
      <c r="BD137" s="239">
        <v>1</v>
      </c>
      <c r="BE137" s="239">
        <v>2</v>
      </c>
      <c r="BF137" s="269">
        <v>0</v>
      </c>
      <c r="BG137" s="240">
        <v>4</v>
      </c>
      <c r="BH137" s="240">
        <v>0</v>
      </c>
      <c r="BI137" s="240">
        <v>0</v>
      </c>
      <c r="BJ137" s="270">
        <v>0</v>
      </c>
      <c r="BK137" s="239">
        <v>2</v>
      </c>
      <c r="BL137" s="239">
        <v>0</v>
      </c>
      <c r="BM137" s="239">
        <v>0</v>
      </c>
      <c r="BN137" s="269">
        <v>0</v>
      </c>
      <c r="BO137" s="379"/>
      <c r="BP137" s="379"/>
      <c r="BQ137" s="379"/>
      <c r="BR137" s="378"/>
      <c r="BS137" s="244"/>
      <c r="BT137" s="244"/>
      <c r="BU137" s="244"/>
      <c r="BV137" s="377"/>
    </row>
    <row r="138" spans="1:74">
      <c r="A138" s="405">
        <v>14</v>
      </c>
      <c r="B138" s="503" t="s">
        <v>33</v>
      </c>
      <c r="C138" s="503" t="str">
        <f t="shared" si="61"/>
        <v>Steve Pearsey</v>
      </c>
      <c r="D138" s="517">
        <f>SUM(I138,M138,Q138,U138,Y138,AD138,AH138,AL138,AP138,AT138,AX138,BC138,BG138,BK138,BO138,BS138)</f>
        <v>27</v>
      </c>
      <c r="E138" s="516">
        <f t="shared" si="67"/>
        <v>12</v>
      </c>
      <c r="F138" s="516">
        <f t="shared" si="67"/>
        <v>12</v>
      </c>
      <c r="G138" s="516">
        <f t="shared" si="67"/>
        <v>0</v>
      </c>
      <c r="H138" s="515">
        <f>(F138/D138)</f>
        <v>0.44444444444444442</v>
      </c>
      <c r="I138" s="398">
        <v>3</v>
      </c>
      <c r="J138" s="398">
        <v>2</v>
      </c>
      <c r="K138" s="398">
        <v>2</v>
      </c>
      <c r="L138" s="397">
        <v>0</v>
      </c>
      <c r="M138" s="400">
        <v>1</v>
      </c>
      <c r="N138" s="400">
        <v>0</v>
      </c>
      <c r="O138" s="400">
        <v>0</v>
      </c>
      <c r="P138" s="399">
        <v>0</v>
      </c>
      <c r="Q138" s="398">
        <v>1</v>
      </c>
      <c r="R138" s="398">
        <v>1</v>
      </c>
      <c r="S138" s="398">
        <v>0</v>
      </c>
      <c r="T138" s="397">
        <v>0</v>
      </c>
      <c r="U138" s="400">
        <v>2</v>
      </c>
      <c r="V138" s="400">
        <v>0</v>
      </c>
      <c r="W138" s="400">
        <v>1</v>
      </c>
      <c r="X138" s="399">
        <v>0</v>
      </c>
      <c r="Y138" s="396"/>
      <c r="Z138" s="396"/>
      <c r="AA138" s="396"/>
      <c r="AB138" s="395"/>
      <c r="AC138" s="369"/>
      <c r="AD138" s="401">
        <v>2</v>
      </c>
      <c r="AE138" s="400">
        <v>0</v>
      </c>
      <c r="AF138" s="400">
        <v>0</v>
      </c>
      <c r="AG138" s="399">
        <v>0</v>
      </c>
      <c r="AH138" s="398">
        <v>1</v>
      </c>
      <c r="AI138" s="398">
        <v>1</v>
      </c>
      <c r="AJ138" s="398">
        <v>0</v>
      </c>
      <c r="AK138" s="397">
        <v>0</v>
      </c>
      <c r="AL138" s="400">
        <v>1</v>
      </c>
      <c r="AM138" s="400">
        <v>1</v>
      </c>
      <c r="AN138" s="400">
        <v>0</v>
      </c>
      <c r="AO138" s="403">
        <v>0</v>
      </c>
      <c r="AP138" s="408"/>
      <c r="AQ138" s="396"/>
      <c r="AR138" s="396"/>
      <c r="AS138" s="395"/>
      <c r="AT138" s="400">
        <v>1</v>
      </c>
      <c r="AU138" s="400">
        <v>1</v>
      </c>
      <c r="AV138" s="400">
        <v>0</v>
      </c>
      <c r="AW138" s="399">
        <v>0</v>
      </c>
      <c r="AX138" s="398">
        <v>3</v>
      </c>
      <c r="AY138" s="398">
        <v>3</v>
      </c>
      <c r="AZ138" s="398">
        <v>3</v>
      </c>
      <c r="BA138" s="397">
        <v>0</v>
      </c>
      <c r="BB138" s="369"/>
      <c r="BC138" s="401">
        <v>3</v>
      </c>
      <c r="BD138" s="400">
        <v>1</v>
      </c>
      <c r="BE138" s="400">
        <v>2</v>
      </c>
      <c r="BF138" s="399">
        <v>0</v>
      </c>
      <c r="BG138" s="396"/>
      <c r="BH138" s="396"/>
      <c r="BI138" s="396"/>
      <c r="BJ138" s="395"/>
      <c r="BK138" s="400">
        <v>2</v>
      </c>
      <c r="BL138" s="400">
        <v>1</v>
      </c>
      <c r="BM138" s="400">
        <v>2</v>
      </c>
      <c r="BN138" s="399">
        <v>0</v>
      </c>
      <c r="BO138" s="398">
        <v>2</v>
      </c>
      <c r="BP138" s="398">
        <v>1</v>
      </c>
      <c r="BQ138" s="398">
        <v>1</v>
      </c>
      <c r="BR138" s="397">
        <v>0</v>
      </c>
      <c r="BS138" s="400">
        <v>5</v>
      </c>
      <c r="BT138" s="400">
        <v>0</v>
      </c>
      <c r="BU138" s="400">
        <v>1</v>
      </c>
      <c r="BV138" s="399">
        <v>0</v>
      </c>
    </row>
    <row r="139" spans="1:74">
      <c r="A139" s="392">
        <v>15</v>
      </c>
      <c r="B139" s="391" t="s">
        <v>1767</v>
      </c>
      <c r="C139" s="391" t="str">
        <f t="shared" si="61"/>
        <v>Travis Schusler</v>
      </c>
      <c r="D139" s="390">
        <f>SUM(I139,M139,Q139,U139,Y139,AD139,AH139,AL139,AP139,AT139,AX139,BC139,BG139,BK139,BO139,BS139)</f>
        <v>38</v>
      </c>
      <c r="E139" s="389">
        <f t="shared" si="67"/>
        <v>3</v>
      </c>
      <c r="F139" s="389">
        <f t="shared" si="67"/>
        <v>13</v>
      </c>
      <c r="G139" s="389">
        <f t="shared" si="67"/>
        <v>0</v>
      </c>
      <c r="H139" s="444">
        <f>(F139/D139)</f>
        <v>0.34210526315789475</v>
      </c>
      <c r="I139" s="240">
        <v>3</v>
      </c>
      <c r="J139" s="240">
        <v>0</v>
      </c>
      <c r="K139" s="240">
        <v>2</v>
      </c>
      <c r="L139" s="270">
        <v>0</v>
      </c>
      <c r="M139" s="239">
        <v>3</v>
      </c>
      <c r="N139" s="239">
        <v>0</v>
      </c>
      <c r="O139" s="239">
        <v>2</v>
      </c>
      <c r="P139" s="269">
        <v>0</v>
      </c>
      <c r="Q139" s="240">
        <v>4</v>
      </c>
      <c r="R139" s="240">
        <v>0</v>
      </c>
      <c r="S139" s="240">
        <v>0</v>
      </c>
      <c r="T139" s="270">
        <v>0</v>
      </c>
      <c r="U139" s="239">
        <v>2</v>
      </c>
      <c r="V139" s="239">
        <v>0</v>
      </c>
      <c r="W139" s="239">
        <v>0</v>
      </c>
      <c r="X139" s="269">
        <v>0</v>
      </c>
      <c r="Y139" s="240">
        <v>3</v>
      </c>
      <c r="Z139" s="240">
        <v>0</v>
      </c>
      <c r="AA139" s="240">
        <v>2</v>
      </c>
      <c r="AB139" s="270">
        <v>0</v>
      </c>
      <c r="AC139" s="369"/>
      <c r="AD139" s="274">
        <v>3</v>
      </c>
      <c r="AE139" s="239">
        <v>0</v>
      </c>
      <c r="AF139" s="239">
        <v>0</v>
      </c>
      <c r="AG139" s="269">
        <v>0</v>
      </c>
      <c r="AH139" s="240">
        <v>2</v>
      </c>
      <c r="AI139" s="240">
        <v>0</v>
      </c>
      <c r="AJ139" s="240">
        <v>0</v>
      </c>
      <c r="AK139" s="270">
        <v>0</v>
      </c>
      <c r="AL139" s="239">
        <v>3</v>
      </c>
      <c r="AM139" s="239">
        <v>0</v>
      </c>
      <c r="AN139" s="239">
        <v>0</v>
      </c>
      <c r="AO139" s="273">
        <v>0</v>
      </c>
      <c r="AP139" s="387"/>
      <c r="AQ139" s="379"/>
      <c r="AR139" s="379"/>
      <c r="AS139" s="378"/>
      <c r="AT139" s="239">
        <v>3</v>
      </c>
      <c r="AU139" s="239">
        <v>1</v>
      </c>
      <c r="AV139" s="239">
        <v>1</v>
      </c>
      <c r="AW139" s="269">
        <v>0</v>
      </c>
      <c r="AX139" s="240">
        <v>2</v>
      </c>
      <c r="AY139" s="240">
        <v>1</v>
      </c>
      <c r="AZ139" s="240">
        <v>1</v>
      </c>
      <c r="BA139" s="270">
        <v>0</v>
      </c>
      <c r="BB139" s="369"/>
      <c r="BC139" s="274">
        <v>1</v>
      </c>
      <c r="BD139" s="239">
        <v>0</v>
      </c>
      <c r="BE139" s="239">
        <v>0</v>
      </c>
      <c r="BF139" s="269">
        <v>0</v>
      </c>
      <c r="BG139" s="240">
        <v>2</v>
      </c>
      <c r="BH139" s="240">
        <v>1</v>
      </c>
      <c r="BI139" s="240">
        <v>2</v>
      </c>
      <c r="BJ139" s="270">
        <v>0</v>
      </c>
      <c r="BK139" s="244"/>
      <c r="BL139" s="244"/>
      <c r="BM139" s="244"/>
      <c r="BN139" s="377"/>
      <c r="BO139" s="240">
        <v>2</v>
      </c>
      <c r="BP139" s="240">
        <v>0</v>
      </c>
      <c r="BQ139" s="240">
        <v>0</v>
      </c>
      <c r="BR139" s="270">
        <v>0</v>
      </c>
      <c r="BS139" s="239">
        <v>5</v>
      </c>
      <c r="BT139" s="239">
        <v>0</v>
      </c>
      <c r="BU139" s="239">
        <v>3</v>
      </c>
      <c r="BV139" s="269">
        <v>0</v>
      </c>
    </row>
    <row r="140" spans="1:74" ht="13.8" thickBot="1">
      <c r="A140" s="376"/>
      <c r="B140" s="519" t="s">
        <v>43</v>
      </c>
      <c r="C140" s="519"/>
      <c r="D140" s="498">
        <f>SUM(D125:D134,D136:D139)</f>
        <v>835</v>
      </c>
      <c r="E140" s="497">
        <f>SUM(E125:E134,E136:E139)</f>
        <v>296</v>
      </c>
      <c r="F140" s="497">
        <f>SUM(F125:F134,F136:F139)</f>
        <v>455</v>
      </c>
      <c r="G140" s="497">
        <f>SUM(G125:G134,G136:G139)</f>
        <v>14</v>
      </c>
      <c r="H140" s="505">
        <f>(F140/D140)</f>
        <v>0.54491017964071853</v>
      </c>
      <c r="I140" s="493">
        <f t="shared" ref="I140:AB140" si="68">SUM(I125:I134,I136:I139)</f>
        <v>60</v>
      </c>
      <c r="J140" s="493">
        <f t="shared" si="68"/>
        <v>20</v>
      </c>
      <c r="K140" s="493">
        <f t="shared" si="68"/>
        <v>34</v>
      </c>
      <c r="L140" s="492">
        <f t="shared" si="68"/>
        <v>0</v>
      </c>
      <c r="M140" s="491">
        <f t="shared" si="68"/>
        <v>47</v>
      </c>
      <c r="N140" s="491">
        <f t="shared" si="68"/>
        <v>17</v>
      </c>
      <c r="O140" s="491">
        <f t="shared" si="68"/>
        <v>22</v>
      </c>
      <c r="P140" s="490">
        <f t="shared" si="68"/>
        <v>1</v>
      </c>
      <c r="Q140" s="493">
        <f t="shared" si="68"/>
        <v>58</v>
      </c>
      <c r="R140" s="493">
        <f t="shared" si="68"/>
        <v>23</v>
      </c>
      <c r="S140" s="493">
        <f t="shared" si="68"/>
        <v>32</v>
      </c>
      <c r="T140" s="492">
        <f t="shared" si="68"/>
        <v>3</v>
      </c>
      <c r="U140" s="491">
        <f t="shared" si="68"/>
        <v>48</v>
      </c>
      <c r="V140" s="491">
        <f t="shared" si="68"/>
        <v>12</v>
      </c>
      <c r="W140" s="491">
        <f t="shared" si="68"/>
        <v>26</v>
      </c>
      <c r="X140" s="490">
        <f t="shared" si="68"/>
        <v>1</v>
      </c>
      <c r="Y140" s="493">
        <f t="shared" si="68"/>
        <v>71</v>
      </c>
      <c r="Z140" s="493">
        <f t="shared" si="68"/>
        <v>41</v>
      </c>
      <c r="AA140" s="493">
        <f t="shared" si="68"/>
        <v>46</v>
      </c>
      <c r="AB140" s="492">
        <f t="shared" si="68"/>
        <v>0</v>
      </c>
      <c r="AC140" s="369"/>
      <c r="AD140" s="506">
        <f t="shared" ref="AD140:BA140" si="69">SUM(AD125:AD134,AD136:AD139)</f>
        <v>53</v>
      </c>
      <c r="AE140" s="491">
        <f t="shared" si="69"/>
        <v>21</v>
      </c>
      <c r="AF140" s="491">
        <f t="shared" si="69"/>
        <v>29</v>
      </c>
      <c r="AG140" s="490">
        <f t="shared" si="69"/>
        <v>1</v>
      </c>
      <c r="AH140" s="493">
        <f t="shared" si="69"/>
        <v>48</v>
      </c>
      <c r="AI140" s="493">
        <f t="shared" si="69"/>
        <v>18</v>
      </c>
      <c r="AJ140" s="493">
        <f t="shared" si="69"/>
        <v>24</v>
      </c>
      <c r="AK140" s="492">
        <f t="shared" si="69"/>
        <v>2</v>
      </c>
      <c r="AL140" s="491">
        <f t="shared" si="69"/>
        <v>44</v>
      </c>
      <c r="AM140" s="491">
        <f t="shared" si="69"/>
        <v>11</v>
      </c>
      <c r="AN140" s="491">
        <f t="shared" si="69"/>
        <v>20</v>
      </c>
      <c r="AO140" s="490">
        <f t="shared" si="69"/>
        <v>0</v>
      </c>
      <c r="AP140" s="493">
        <f t="shared" si="69"/>
        <v>42</v>
      </c>
      <c r="AQ140" s="493">
        <f t="shared" si="69"/>
        <v>10</v>
      </c>
      <c r="AR140" s="493">
        <f t="shared" si="69"/>
        <v>17</v>
      </c>
      <c r="AS140" s="492">
        <f t="shared" si="69"/>
        <v>0</v>
      </c>
      <c r="AT140" s="491">
        <f t="shared" si="69"/>
        <v>52</v>
      </c>
      <c r="AU140" s="491">
        <f t="shared" si="69"/>
        <v>23</v>
      </c>
      <c r="AV140" s="491">
        <f t="shared" si="69"/>
        <v>32</v>
      </c>
      <c r="AW140" s="490">
        <f t="shared" si="69"/>
        <v>1</v>
      </c>
      <c r="AX140" s="493">
        <f t="shared" si="69"/>
        <v>53</v>
      </c>
      <c r="AY140" s="493">
        <f t="shared" si="69"/>
        <v>26</v>
      </c>
      <c r="AZ140" s="493">
        <f t="shared" si="69"/>
        <v>31</v>
      </c>
      <c r="BA140" s="492">
        <f t="shared" si="69"/>
        <v>1</v>
      </c>
      <c r="BB140" s="533"/>
      <c r="BC140" s="506">
        <f t="shared" ref="BC140:BV140" si="70">SUM(BC125:BC134,BC136:BC139)</f>
        <v>45</v>
      </c>
      <c r="BD140" s="491">
        <f t="shared" si="70"/>
        <v>10</v>
      </c>
      <c r="BE140" s="491">
        <f t="shared" si="70"/>
        <v>20</v>
      </c>
      <c r="BF140" s="490">
        <f t="shared" si="70"/>
        <v>1</v>
      </c>
      <c r="BG140" s="493">
        <f t="shared" si="70"/>
        <v>56</v>
      </c>
      <c r="BH140" s="493">
        <f t="shared" si="70"/>
        <v>19</v>
      </c>
      <c r="BI140" s="493">
        <f t="shared" si="70"/>
        <v>35</v>
      </c>
      <c r="BJ140" s="492">
        <f t="shared" si="70"/>
        <v>1</v>
      </c>
      <c r="BK140" s="491">
        <f t="shared" si="70"/>
        <v>59</v>
      </c>
      <c r="BL140" s="491">
        <f t="shared" si="70"/>
        <v>18</v>
      </c>
      <c r="BM140" s="491">
        <f t="shared" si="70"/>
        <v>32</v>
      </c>
      <c r="BN140" s="490">
        <f t="shared" si="70"/>
        <v>1</v>
      </c>
      <c r="BO140" s="493">
        <f t="shared" si="70"/>
        <v>48</v>
      </c>
      <c r="BP140" s="493">
        <f t="shared" si="70"/>
        <v>14</v>
      </c>
      <c r="BQ140" s="493">
        <f t="shared" si="70"/>
        <v>25</v>
      </c>
      <c r="BR140" s="492">
        <f t="shared" si="70"/>
        <v>1</v>
      </c>
      <c r="BS140" s="491">
        <f t="shared" si="70"/>
        <v>51</v>
      </c>
      <c r="BT140" s="491">
        <f t="shared" si="70"/>
        <v>13</v>
      </c>
      <c r="BU140" s="491">
        <f t="shared" si="70"/>
        <v>30</v>
      </c>
      <c r="BV140" s="490">
        <f t="shared" si="70"/>
        <v>0</v>
      </c>
    </row>
    <row r="141" spans="1:74" ht="16.2" thickBot="1">
      <c r="A141" s="376"/>
      <c r="B141" s="376"/>
      <c r="C141" s="376"/>
      <c r="D141" s="2003" t="s">
        <v>1296</v>
      </c>
      <c r="E141" s="2004"/>
      <c r="F141" s="2004"/>
      <c r="G141" s="2004"/>
      <c r="H141" s="2005"/>
      <c r="I141" s="1999">
        <v>12</v>
      </c>
      <c r="J141" s="2000"/>
      <c r="K141" s="2000"/>
      <c r="L141" s="2001"/>
      <c r="M141" s="1999">
        <v>13</v>
      </c>
      <c r="N141" s="2000"/>
      <c r="O141" s="2000"/>
      <c r="P141" s="2001"/>
      <c r="Q141" s="1999">
        <v>12.3</v>
      </c>
      <c r="R141" s="2000"/>
      <c r="S141" s="2000"/>
      <c r="T141" s="2001"/>
      <c r="U141" s="1999">
        <v>12.7</v>
      </c>
      <c r="V141" s="2000"/>
      <c r="W141" s="2000"/>
      <c r="X141" s="2001"/>
      <c r="Y141" s="1999">
        <v>12.5</v>
      </c>
      <c r="Z141" s="2000"/>
      <c r="AA141" s="2000"/>
      <c r="AB141" s="2001"/>
      <c r="AC141" s="510"/>
      <c r="AD141" s="2002">
        <v>12.4</v>
      </c>
      <c r="AE141" s="2000"/>
      <c r="AF141" s="2000"/>
      <c r="AG141" s="2001"/>
      <c r="AH141" s="1999">
        <v>12.5</v>
      </c>
      <c r="AI141" s="2000"/>
      <c r="AJ141" s="2000"/>
      <c r="AK141" s="2001"/>
      <c r="AL141" s="1999">
        <v>12.4</v>
      </c>
      <c r="AM141" s="2000"/>
      <c r="AN141" s="2000"/>
      <c r="AO141" s="2001"/>
      <c r="AP141" s="1999">
        <v>12.1</v>
      </c>
      <c r="AQ141" s="2000"/>
      <c r="AR141" s="2000"/>
      <c r="AS141" s="2001"/>
      <c r="AT141" s="1999">
        <v>12.2</v>
      </c>
      <c r="AU141" s="2000"/>
      <c r="AV141" s="2000"/>
      <c r="AW141" s="2001"/>
      <c r="AX141" s="1999">
        <v>12.2</v>
      </c>
      <c r="AY141" s="2000"/>
      <c r="AZ141" s="2000"/>
      <c r="BA141" s="2001"/>
      <c r="BB141" s="510">
        <v>12.1</v>
      </c>
      <c r="BC141" s="2002">
        <v>12.3</v>
      </c>
      <c r="BD141" s="2000"/>
      <c r="BE141" s="2000"/>
      <c r="BF141" s="2001"/>
      <c r="BG141" s="1999">
        <v>12.2</v>
      </c>
      <c r="BH141" s="2000"/>
      <c r="BI141" s="2000"/>
      <c r="BJ141" s="2001"/>
      <c r="BK141" s="1999">
        <v>12.1</v>
      </c>
      <c r="BL141" s="2000"/>
      <c r="BM141" s="2000"/>
      <c r="BN141" s="2001"/>
      <c r="BO141" s="1999">
        <v>12.1</v>
      </c>
      <c r="BP141" s="2000"/>
      <c r="BQ141" s="2000"/>
      <c r="BR141" s="2001"/>
      <c r="BS141" s="1999"/>
      <c r="BT141" s="2000"/>
      <c r="BU141" s="2000"/>
      <c r="BV141" s="2001"/>
    </row>
    <row r="142" spans="1:74" ht="13.8" thickBot="1">
      <c r="A142" s="376"/>
      <c r="B142" s="376"/>
      <c r="C142" s="376"/>
      <c r="D142" s="376"/>
      <c r="E142" s="376"/>
      <c r="F142" s="376"/>
      <c r="G142" s="376"/>
      <c r="H142" s="376"/>
      <c r="I142" s="376"/>
      <c r="J142" s="376"/>
      <c r="K142" s="376"/>
      <c r="L142" s="376"/>
      <c r="M142" s="376"/>
      <c r="N142" s="376"/>
      <c r="O142" s="376"/>
      <c r="P142" s="376"/>
      <c r="Q142" s="376"/>
      <c r="R142" s="376"/>
      <c r="S142" s="376"/>
      <c r="T142" s="376"/>
      <c r="U142" s="376"/>
      <c r="V142" s="376"/>
      <c r="W142" s="376"/>
      <c r="X142" s="376"/>
      <c r="Y142" s="376"/>
      <c r="Z142" s="376"/>
      <c r="AA142" s="376"/>
      <c r="AB142" s="376"/>
      <c r="AC142" s="376"/>
      <c r="AD142" s="376"/>
      <c r="AE142" s="376"/>
      <c r="AF142" s="376"/>
      <c r="AG142" s="376"/>
      <c r="AH142" s="376"/>
      <c r="AI142" s="376"/>
      <c r="AJ142" s="376"/>
      <c r="AK142" s="376"/>
      <c r="AL142" s="376"/>
      <c r="AM142" s="376"/>
      <c r="AN142" s="376"/>
      <c r="AO142" s="376"/>
      <c r="AP142" s="376"/>
      <c r="AQ142" s="376"/>
      <c r="AR142" s="376"/>
      <c r="AS142" s="376"/>
      <c r="AT142" s="376"/>
      <c r="AU142" s="376"/>
      <c r="AV142" s="376"/>
      <c r="AW142" s="376"/>
      <c r="AX142" s="376"/>
      <c r="AY142" s="376"/>
      <c r="AZ142" s="376"/>
      <c r="BA142" s="376"/>
      <c r="BB142" s="376"/>
      <c r="BC142" s="376"/>
      <c r="BD142" s="376"/>
      <c r="BE142" s="376"/>
      <c r="BF142" s="376"/>
      <c r="BG142" s="376"/>
      <c r="BH142" s="376"/>
      <c r="BI142" s="376"/>
      <c r="BJ142" s="376"/>
      <c r="BK142" s="376"/>
      <c r="BL142" s="376"/>
      <c r="BM142" s="376"/>
      <c r="BN142" s="376"/>
      <c r="BO142" s="376"/>
      <c r="BP142" s="376"/>
      <c r="BQ142" s="376"/>
      <c r="BR142" s="376"/>
      <c r="BS142" s="376"/>
      <c r="BT142" s="376"/>
      <c r="BU142" s="376"/>
      <c r="BV142" s="376"/>
    </row>
    <row r="143" spans="1:74">
      <c r="A143" s="1985">
        <v>8</v>
      </c>
      <c r="B143" s="1987" t="s">
        <v>262</v>
      </c>
      <c r="C143" s="1528"/>
      <c r="D143" s="2013">
        <v>2009</v>
      </c>
      <c r="E143" s="2014"/>
      <c r="F143" s="2014"/>
      <c r="G143" s="2014"/>
      <c r="H143" s="2015"/>
      <c r="I143" s="1992" t="s">
        <v>1109</v>
      </c>
      <c r="J143" s="1993"/>
      <c r="K143" s="1993"/>
      <c r="L143" s="1994"/>
      <c r="M143" s="1995" t="s">
        <v>1108</v>
      </c>
      <c r="N143" s="1996"/>
      <c r="O143" s="1996"/>
      <c r="P143" s="1997"/>
      <c r="Q143" s="1992" t="s">
        <v>1107</v>
      </c>
      <c r="R143" s="1993"/>
      <c r="S143" s="1993"/>
      <c r="T143" s="1994"/>
      <c r="U143" s="1995" t="s">
        <v>1106</v>
      </c>
      <c r="V143" s="1996"/>
      <c r="W143" s="1996"/>
      <c r="X143" s="1997"/>
      <c r="Y143" s="1992" t="s">
        <v>1105</v>
      </c>
      <c r="Z143" s="1993"/>
      <c r="AA143" s="1993"/>
      <c r="AB143" s="1994"/>
      <c r="AC143" s="417"/>
      <c r="AD143" s="1998" t="s">
        <v>1104</v>
      </c>
      <c r="AE143" s="1996"/>
      <c r="AF143" s="1996"/>
      <c r="AG143" s="1997"/>
      <c r="AH143" s="1992" t="s">
        <v>1103</v>
      </c>
      <c r="AI143" s="1993"/>
      <c r="AJ143" s="1993"/>
      <c r="AK143" s="1994"/>
      <c r="AL143" s="1995" t="s">
        <v>1102</v>
      </c>
      <c r="AM143" s="1996"/>
      <c r="AN143" s="1996"/>
      <c r="AO143" s="1997"/>
      <c r="AP143" s="1992" t="s">
        <v>1101</v>
      </c>
      <c r="AQ143" s="1993"/>
      <c r="AR143" s="1993"/>
      <c r="AS143" s="1994"/>
      <c r="AT143" s="1995" t="s">
        <v>1100</v>
      </c>
      <c r="AU143" s="1996"/>
      <c r="AV143" s="1996"/>
      <c r="AW143" s="1997"/>
      <c r="AX143" s="1992" t="s">
        <v>1099</v>
      </c>
      <c r="AY143" s="1993"/>
      <c r="AZ143" s="1993"/>
      <c r="BA143" s="1994"/>
      <c r="BB143" s="417"/>
      <c r="BC143" s="1998" t="s">
        <v>1098</v>
      </c>
      <c r="BD143" s="1996"/>
      <c r="BE143" s="1996"/>
      <c r="BF143" s="1997"/>
      <c r="BG143" s="1992" t="s">
        <v>1097</v>
      </c>
      <c r="BH143" s="1993"/>
      <c r="BI143" s="1993"/>
      <c r="BJ143" s="1994"/>
      <c r="BK143" s="1995" t="s">
        <v>1096</v>
      </c>
      <c r="BL143" s="1996"/>
      <c r="BM143" s="1996"/>
      <c r="BN143" s="1997"/>
      <c r="BO143" s="1992" t="s">
        <v>1095</v>
      </c>
      <c r="BP143" s="1993"/>
      <c r="BQ143" s="1993"/>
      <c r="BR143" s="1994"/>
      <c r="BS143" s="1995" t="s">
        <v>1094</v>
      </c>
      <c r="BT143" s="1996"/>
      <c r="BU143" s="1996"/>
      <c r="BV143" s="1997"/>
    </row>
    <row r="144" spans="1:74">
      <c r="A144" s="1986"/>
      <c r="B144" s="1988"/>
      <c r="C144" s="1528"/>
      <c r="D144" s="413" t="s">
        <v>268</v>
      </c>
      <c r="E144" s="413" t="s">
        <v>1092</v>
      </c>
      <c r="F144" s="413" t="s">
        <v>267</v>
      </c>
      <c r="G144" s="413" t="s">
        <v>266</v>
      </c>
      <c r="H144" s="412" t="s">
        <v>265</v>
      </c>
      <c r="I144" s="413" t="s">
        <v>268</v>
      </c>
      <c r="J144" s="413" t="s">
        <v>1092</v>
      </c>
      <c r="K144" s="413" t="s">
        <v>267</v>
      </c>
      <c r="L144" s="412" t="s">
        <v>266</v>
      </c>
      <c r="M144" s="413" t="s">
        <v>268</v>
      </c>
      <c r="N144" s="413" t="s">
        <v>1092</v>
      </c>
      <c r="O144" s="413" t="s">
        <v>267</v>
      </c>
      <c r="P144" s="412" t="s">
        <v>266</v>
      </c>
      <c r="Q144" s="413" t="s">
        <v>268</v>
      </c>
      <c r="R144" s="413" t="s">
        <v>1092</v>
      </c>
      <c r="S144" s="413" t="s">
        <v>267</v>
      </c>
      <c r="T144" s="412" t="s">
        <v>266</v>
      </c>
      <c r="U144" s="413" t="s">
        <v>268</v>
      </c>
      <c r="V144" s="413" t="s">
        <v>1092</v>
      </c>
      <c r="W144" s="413" t="s">
        <v>267</v>
      </c>
      <c r="X144" s="412" t="s">
        <v>266</v>
      </c>
      <c r="Y144" s="413" t="s">
        <v>268</v>
      </c>
      <c r="Z144" s="413" t="s">
        <v>1092</v>
      </c>
      <c r="AA144" s="413" t="s">
        <v>267</v>
      </c>
      <c r="AB144" s="412" t="s">
        <v>266</v>
      </c>
      <c r="AC144" s="369"/>
      <c r="AD144" s="414" t="s">
        <v>268</v>
      </c>
      <c r="AE144" s="413" t="s">
        <v>1092</v>
      </c>
      <c r="AF144" s="413" t="s">
        <v>267</v>
      </c>
      <c r="AG144" s="412" t="s">
        <v>266</v>
      </c>
      <c r="AH144" s="413" t="s">
        <v>268</v>
      </c>
      <c r="AI144" s="413" t="s">
        <v>1092</v>
      </c>
      <c r="AJ144" s="413" t="s">
        <v>267</v>
      </c>
      <c r="AK144" s="412" t="s">
        <v>266</v>
      </c>
      <c r="AL144" s="413" t="s">
        <v>268</v>
      </c>
      <c r="AM144" s="413" t="s">
        <v>1092</v>
      </c>
      <c r="AN144" s="413" t="s">
        <v>267</v>
      </c>
      <c r="AO144" s="415" t="s">
        <v>266</v>
      </c>
      <c r="AP144" s="414" t="s">
        <v>268</v>
      </c>
      <c r="AQ144" s="413" t="s">
        <v>1092</v>
      </c>
      <c r="AR144" s="413" t="s">
        <v>267</v>
      </c>
      <c r="AS144" s="412" t="s">
        <v>266</v>
      </c>
      <c r="AT144" s="413" t="s">
        <v>268</v>
      </c>
      <c r="AU144" s="413" t="s">
        <v>1092</v>
      </c>
      <c r="AV144" s="413" t="s">
        <v>267</v>
      </c>
      <c r="AW144" s="412" t="s">
        <v>266</v>
      </c>
      <c r="AX144" s="413" t="s">
        <v>268</v>
      </c>
      <c r="AY144" s="413" t="s">
        <v>1092</v>
      </c>
      <c r="AZ144" s="413" t="s">
        <v>267</v>
      </c>
      <c r="BA144" s="412" t="s">
        <v>266</v>
      </c>
      <c r="BB144" s="369"/>
      <c r="BC144" s="414" t="s">
        <v>268</v>
      </c>
      <c r="BD144" s="413" t="s">
        <v>1092</v>
      </c>
      <c r="BE144" s="413" t="s">
        <v>267</v>
      </c>
      <c r="BF144" s="412" t="s">
        <v>266</v>
      </c>
      <c r="BG144" s="413" t="s">
        <v>268</v>
      </c>
      <c r="BH144" s="413" t="s">
        <v>1092</v>
      </c>
      <c r="BI144" s="413" t="s">
        <v>267</v>
      </c>
      <c r="BJ144" s="412" t="s">
        <v>266</v>
      </c>
      <c r="BK144" s="413" t="s">
        <v>268</v>
      </c>
      <c r="BL144" s="413" t="s">
        <v>1092</v>
      </c>
      <c r="BM144" s="413" t="s">
        <v>267</v>
      </c>
      <c r="BN144" s="412" t="s">
        <v>266</v>
      </c>
      <c r="BO144" s="413" t="s">
        <v>268</v>
      </c>
      <c r="BP144" s="413" t="s">
        <v>1092</v>
      </c>
      <c r="BQ144" s="413" t="s">
        <v>267</v>
      </c>
      <c r="BR144" s="412" t="s">
        <v>266</v>
      </c>
      <c r="BS144" s="413" t="s">
        <v>268</v>
      </c>
      <c r="BT144" s="413" t="s">
        <v>1092</v>
      </c>
      <c r="BU144" s="413" t="s">
        <v>267</v>
      </c>
      <c r="BV144" s="412" t="s">
        <v>266</v>
      </c>
    </row>
    <row r="145" spans="1:74">
      <c r="A145" s="392">
        <v>1</v>
      </c>
      <c r="B145" s="391" t="s">
        <v>261</v>
      </c>
      <c r="C145" s="391" t="str">
        <f t="shared" ref="C145:C161" si="71">TRIM(B145)</f>
        <v>Bobby Sanchez</v>
      </c>
      <c r="D145" s="390">
        <f t="shared" ref="D145:D156" si="72">SUM(I145,M145,Q145,U145,Y145,AD145,AH145,AL145,AP145,AT145,AX145,BC145,BG145,BK145,BO145,BS145)</f>
        <v>81</v>
      </c>
      <c r="E145" s="389">
        <f t="shared" ref="E145:E156" si="73">SUM(J145,N145,R145,V145,Z145,AE145,AI145,AM145,AQ145,AU145,AY145,BD145,BH145,BL145,BT145,BP145)</f>
        <v>39</v>
      </c>
      <c r="F145" s="389">
        <f t="shared" ref="F145:F156" si="74">SUM(K145,O145,S145,W145,AA145,AF145,AJ145,AN145,AR145,AV145,AZ145,BE145,BI145,BM145,BU145,BQ145)</f>
        <v>47</v>
      </c>
      <c r="G145" s="389">
        <f t="shared" ref="G145:G156" si="75">SUM(L145,P145,T145,X145,AB145,AG145,AK145,AO145,AS145,AW145,BA145,BF145,BJ145,BN145,BV145,BR145)</f>
        <v>12</v>
      </c>
      <c r="H145" s="444">
        <f t="shared" ref="H145:H156" si="76">(F145/D145)</f>
        <v>0.58024691358024694</v>
      </c>
      <c r="I145" s="240">
        <v>8</v>
      </c>
      <c r="J145" s="240">
        <v>3</v>
      </c>
      <c r="K145" s="240">
        <v>4</v>
      </c>
      <c r="L145" s="270">
        <v>1</v>
      </c>
      <c r="M145" s="239">
        <v>4</v>
      </c>
      <c r="N145" s="239">
        <v>2</v>
      </c>
      <c r="O145" s="239">
        <v>3</v>
      </c>
      <c r="P145" s="269">
        <v>1</v>
      </c>
      <c r="Q145" s="240">
        <v>5</v>
      </c>
      <c r="R145" s="240">
        <v>1</v>
      </c>
      <c r="S145" s="240">
        <v>3</v>
      </c>
      <c r="T145" s="270">
        <v>0</v>
      </c>
      <c r="U145" s="239">
        <v>5</v>
      </c>
      <c r="V145" s="239">
        <v>2</v>
      </c>
      <c r="W145" s="239">
        <v>3</v>
      </c>
      <c r="X145" s="269">
        <v>0</v>
      </c>
      <c r="Y145" s="240">
        <v>9</v>
      </c>
      <c r="Z145" s="240">
        <v>4</v>
      </c>
      <c r="AA145" s="240">
        <v>5</v>
      </c>
      <c r="AB145" s="270">
        <v>0</v>
      </c>
      <c r="AC145" s="369"/>
      <c r="AD145" s="274">
        <v>4</v>
      </c>
      <c r="AE145" s="239">
        <v>1</v>
      </c>
      <c r="AF145" s="239">
        <v>1</v>
      </c>
      <c r="AG145" s="269">
        <v>1</v>
      </c>
      <c r="AH145" s="240">
        <v>6</v>
      </c>
      <c r="AI145" s="240">
        <v>3</v>
      </c>
      <c r="AJ145" s="240">
        <v>3</v>
      </c>
      <c r="AK145" s="270">
        <v>1</v>
      </c>
      <c r="AL145" s="239">
        <v>4</v>
      </c>
      <c r="AM145" s="239">
        <v>2</v>
      </c>
      <c r="AN145" s="239">
        <v>3</v>
      </c>
      <c r="AO145" s="269">
        <v>1</v>
      </c>
      <c r="AP145" s="240">
        <v>4</v>
      </c>
      <c r="AQ145" s="240">
        <v>1</v>
      </c>
      <c r="AR145" s="240">
        <v>1</v>
      </c>
      <c r="AS145" s="270">
        <v>0</v>
      </c>
      <c r="AT145" s="239">
        <v>4</v>
      </c>
      <c r="AU145" s="239">
        <v>0</v>
      </c>
      <c r="AV145" s="239">
        <v>2</v>
      </c>
      <c r="AW145" s="269">
        <v>0</v>
      </c>
      <c r="AX145" s="240">
        <v>5</v>
      </c>
      <c r="AY145" s="240">
        <v>3</v>
      </c>
      <c r="AZ145" s="240">
        <v>3</v>
      </c>
      <c r="BA145" s="270">
        <v>0</v>
      </c>
      <c r="BB145" s="369"/>
      <c r="BC145" s="274">
        <v>4</v>
      </c>
      <c r="BD145" s="239">
        <v>4</v>
      </c>
      <c r="BE145" s="239">
        <v>3</v>
      </c>
      <c r="BF145" s="269">
        <v>2</v>
      </c>
      <c r="BG145" s="240">
        <v>4</v>
      </c>
      <c r="BH145" s="240">
        <v>4</v>
      </c>
      <c r="BI145" s="240">
        <v>3</v>
      </c>
      <c r="BJ145" s="270">
        <v>0</v>
      </c>
      <c r="BK145" s="239">
        <v>6</v>
      </c>
      <c r="BL145" s="239">
        <v>3</v>
      </c>
      <c r="BM145" s="239">
        <v>4</v>
      </c>
      <c r="BN145" s="269">
        <v>1</v>
      </c>
      <c r="BO145" s="240">
        <v>5</v>
      </c>
      <c r="BP145" s="240">
        <v>2</v>
      </c>
      <c r="BQ145" s="240">
        <v>3</v>
      </c>
      <c r="BR145" s="270">
        <v>2</v>
      </c>
      <c r="BS145" s="239">
        <v>4</v>
      </c>
      <c r="BT145" s="239">
        <v>4</v>
      </c>
      <c r="BU145" s="239">
        <v>3</v>
      </c>
      <c r="BV145" s="269">
        <v>2</v>
      </c>
    </row>
    <row r="146" spans="1:74">
      <c r="A146" s="405">
        <v>2</v>
      </c>
      <c r="B146" s="404" t="s">
        <v>51</v>
      </c>
      <c r="C146" s="404" t="str">
        <f t="shared" si="71"/>
        <v>Darrin Lamphier</v>
      </c>
      <c r="D146" s="517">
        <f t="shared" si="72"/>
        <v>78</v>
      </c>
      <c r="E146" s="516">
        <f t="shared" si="73"/>
        <v>46</v>
      </c>
      <c r="F146" s="516">
        <f t="shared" si="74"/>
        <v>55</v>
      </c>
      <c r="G146" s="516">
        <f t="shared" si="75"/>
        <v>6</v>
      </c>
      <c r="H146" s="515">
        <f t="shared" si="76"/>
        <v>0.70512820512820518</v>
      </c>
      <c r="I146" s="398">
        <v>8</v>
      </c>
      <c r="J146" s="398">
        <v>7</v>
      </c>
      <c r="K146" s="398">
        <v>8</v>
      </c>
      <c r="L146" s="397">
        <v>0</v>
      </c>
      <c r="M146" s="400">
        <v>5</v>
      </c>
      <c r="N146" s="400">
        <v>2</v>
      </c>
      <c r="O146" s="400">
        <v>3</v>
      </c>
      <c r="P146" s="399">
        <v>0</v>
      </c>
      <c r="Q146" s="398">
        <v>5</v>
      </c>
      <c r="R146" s="398">
        <v>4</v>
      </c>
      <c r="S146" s="398">
        <v>5</v>
      </c>
      <c r="T146" s="397">
        <v>1</v>
      </c>
      <c r="U146" s="400">
        <v>5</v>
      </c>
      <c r="V146" s="400">
        <v>3</v>
      </c>
      <c r="W146" s="400">
        <v>4</v>
      </c>
      <c r="X146" s="399">
        <v>1</v>
      </c>
      <c r="Y146" s="398">
        <v>8</v>
      </c>
      <c r="Z146" s="398">
        <v>6</v>
      </c>
      <c r="AA146" s="398">
        <v>7</v>
      </c>
      <c r="AB146" s="397">
        <v>1</v>
      </c>
      <c r="AC146" s="369"/>
      <c r="AD146" s="401">
        <v>4</v>
      </c>
      <c r="AE146" s="400">
        <v>0</v>
      </c>
      <c r="AF146" s="400">
        <v>2</v>
      </c>
      <c r="AG146" s="399">
        <v>0</v>
      </c>
      <c r="AH146" s="398">
        <v>3</v>
      </c>
      <c r="AI146" s="398">
        <v>4</v>
      </c>
      <c r="AJ146" s="398">
        <v>2</v>
      </c>
      <c r="AK146" s="397">
        <v>0</v>
      </c>
      <c r="AL146" s="400">
        <v>4</v>
      </c>
      <c r="AM146" s="400">
        <v>2</v>
      </c>
      <c r="AN146" s="400">
        <v>2</v>
      </c>
      <c r="AO146" s="399">
        <v>0</v>
      </c>
      <c r="AP146" s="398">
        <v>4</v>
      </c>
      <c r="AQ146" s="398">
        <v>0</v>
      </c>
      <c r="AR146" s="398">
        <v>0</v>
      </c>
      <c r="AS146" s="397">
        <v>0</v>
      </c>
      <c r="AT146" s="400">
        <v>4</v>
      </c>
      <c r="AU146" s="400">
        <v>3</v>
      </c>
      <c r="AV146" s="400">
        <v>3</v>
      </c>
      <c r="AW146" s="399">
        <v>0</v>
      </c>
      <c r="AX146" s="398">
        <v>3</v>
      </c>
      <c r="AY146" s="398">
        <v>1</v>
      </c>
      <c r="AZ146" s="398">
        <v>2</v>
      </c>
      <c r="BA146" s="397">
        <v>0</v>
      </c>
      <c r="BB146" s="369"/>
      <c r="BC146" s="401">
        <v>6</v>
      </c>
      <c r="BD146" s="400">
        <v>4</v>
      </c>
      <c r="BE146" s="400">
        <v>5</v>
      </c>
      <c r="BF146" s="399">
        <v>2</v>
      </c>
      <c r="BG146" s="398">
        <v>4</v>
      </c>
      <c r="BH146" s="398">
        <v>2</v>
      </c>
      <c r="BI146" s="398">
        <v>2</v>
      </c>
      <c r="BJ146" s="397">
        <v>0</v>
      </c>
      <c r="BK146" s="400">
        <v>4</v>
      </c>
      <c r="BL146" s="400">
        <v>3</v>
      </c>
      <c r="BM146" s="400">
        <v>2</v>
      </c>
      <c r="BN146" s="399">
        <v>0</v>
      </c>
      <c r="BO146" s="398">
        <v>5</v>
      </c>
      <c r="BP146" s="398">
        <v>1</v>
      </c>
      <c r="BQ146" s="398">
        <v>3</v>
      </c>
      <c r="BR146" s="397">
        <v>1</v>
      </c>
      <c r="BS146" s="400">
        <v>6</v>
      </c>
      <c r="BT146" s="400">
        <v>4</v>
      </c>
      <c r="BU146" s="400">
        <v>5</v>
      </c>
      <c r="BV146" s="399">
        <v>0</v>
      </c>
    </row>
    <row r="147" spans="1:74">
      <c r="A147" s="392">
        <v>3</v>
      </c>
      <c r="B147" s="391" t="s">
        <v>1221</v>
      </c>
      <c r="C147" s="391" t="str">
        <f t="shared" si="71"/>
        <v>Randy Bailey</v>
      </c>
      <c r="D147" s="390">
        <f t="shared" si="72"/>
        <v>73</v>
      </c>
      <c r="E147" s="389">
        <f t="shared" si="73"/>
        <v>31</v>
      </c>
      <c r="F147" s="389">
        <f t="shared" si="74"/>
        <v>43</v>
      </c>
      <c r="G147" s="389">
        <f t="shared" si="75"/>
        <v>4</v>
      </c>
      <c r="H147" s="444">
        <f t="shared" si="76"/>
        <v>0.58904109589041098</v>
      </c>
      <c r="I147" s="240">
        <v>6</v>
      </c>
      <c r="J147" s="240">
        <v>4</v>
      </c>
      <c r="K147" s="240">
        <v>6</v>
      </c>
      <c r="L147" s="270">
        <v>0</v>
      </c>
      <c r="M147" s="239">
        <v>2</v>
      </c>
      <c r="N147" s="239">
        <v>0</v>
      </c>
      <c r="O147" s="239">
        <v>1</v>
      </c>
      <c r="P147" s="269">
        <v>0</v>
      </c>
      <c r="Q147" s="379"/>
      <c r="R147" s="379"/>
      <c r="S147" s="379"/>
      <c r="T147" s="378"/>
      <c r="U147" s="239">
        <v>5</v>
      </c>
      <c r="V147" s="239">
        <v>2</v>
      </c>
      <c r="W147" s="239">
        <v>3</v>
      </c>
      <c r="X147" s="269">
        <v>0</v>
      </c>
      <c r="Y147" s="240">
        <v>9</v>
      </c>
      <c r="Z147" s="240">
        <v>6</v>
      </c>
      <c r="AA147" s="240">
        <v>6</v>
      </c>
      <c r="AB147" s="270">
        <v>0</v>
      </c>
      <c r="AC147" s="369"/>
      <c r="AD147" s="274">
        <v>4</v>
      </c>
      <c r="AE147" s="239">
        <v>0</v>
      </c>
      <c r="AF147" s="239">
        <v>0</v>
      </c>
      <c r="AG147" s="269">
        <v>0</v>
      </c>
      <c r="AH147" s="240">
        <v>6</v>
      </c>
      <c r="AI147" s="240">
        <v>4</v>
      </c>
      <c r="AJ147" s="240">
        <v>5</v>
      </c>
      <c r="AK147" s="270">
        <v>0</v>
      </c>
      <c r="AL147" s="239">
        <v>3</v>
      </c>
      <c r="AM147" s="239">
        <v>0</v>
      </c>
      <c r="AN147" s="239">
        <v>1</v>
      </c>
      <c r="AO147" s="269">
        <v>0</v>
      </c>
      <c r="AP147" s="240">
        <v>4</v>
      </c>
      <c r="AQ147" s="240">
        <v>1</v>
      </c>
      <c r="AR147" s="240">
        <v>2</v>
      </c>
      <c r="AS147" s="270">
        <v>0</v>
      </c>
      <c r="AT147" s="239">
        <v>5</v>
      </c>
      <c r="AU147" s="239">
        <v>0</v>
      </c>
      <c r="AV147" s="239">
        <v>2</v>
      </c>
      <c r="AW147" s="269">
        <v>0</v>
      </c>
      <c r="AX147" s="240">
        <v>5</v>
      </c>
      <c r="AY147" s="240">
        <v>1</v>
      </c>
      <c r="AZ147" s="240">
        <v>2</v>
      </c>
      <c r="BA147" s="270">
        <v>0</v>
      </c>
      <c r="BB147" s="369"/>
      <c r="BC147" s="274">
        <v>5</v>
      </c>
      <c r="BD147" s="239">
        <v>3</v>
      </c>
      <c r="BE147" s="239">
        <v>4</v>
      </c>
      <c r="BF147" s="269">
        <v>2</v>
      </c>
      <c r="BG147" s="240">
        <v>5</v>
      </c>
      <c r="BH147" s="240">
        <v>2</v>
      </c>
      <c r="BI147" s="240">
        <v>2</v>
      </c>
      <c r="BJ147" s="270">
        <v>0</v>
      </c>
      <c r="BK147" s="239">
        <v>5</v>
      </c>
      <c r="BL147" s="239">
        <v>3</v>
      </c>
      <c r="BM147" s="239">
        <v>4</v>
      </c>
      <c r="BN147" s="269">
        <v>2</v>
      </c>
      <c r="BO147" s="240">
        <v>5</v>
      </c>
      <c r="BP147" s="240">
        <v>1</v>
      </c>
      <c r="BQ147" s="240">
        <v>1</v>
      </c>
      <c r="BR147" s="270">
        <v>0</v>
      </c>
      <c r="BS147" s="239">
        <v>4</v>
      </c>
      <c r="BT147" s="239">
        <v>4</v>
      </c>
      <c r="BU147" s="239">
        <v>4</v>
      </c>
      <c r="BV147" s="269">
        <v>0</v>
      </c>
    </row>
    <row r="148" spans="1:74">
      <c r="A148" s="405">
        <v>4</v>
      </c>
      <c r="B148" s="404" t="s">
        <v>1201</v>
      </c>
      <c r="C148" s="404" t="str">
        <f t="shared" si="71"/>
        <v>Carl McEvers</v>
      </c>
      <c r="D148" s="517">
        <f t="shared" si="72"/>
        <v>72</v>
      </c>
      <c r="E148" s="516">
        <f t="shared" si="73"/>
        <v>34</v>
      </c>
      <c r="F148" s="516">
        <f t="shared" si="74"/>
        <v>45</v>
      </c>
      <c r="G148" s="516">
        <f t="shared" si="75"/>
        <v>4</v>
      </c>
      <c r="H148" s="515">
        <f t="shared" si="76"/>
        <v>0.625</v>
      </c>
      <c r="I148" s="398">
        <v>6</v>
      </c>
      <c r="J148" s="398">
        <v>3</v>
      </c>
      <c r="K148" s="398">
        <v>4</v>
      </c>
      <c r="L148" s="397">
        <v>0</v>
      </c>
      <c r="M148" s="400">
        <v>5</v>
      </c>
      <c r="N148" s="400">
        <v>2</v>
      </c>
      <c r="O148" s="400">
        <v>3</v>
      </c>
      <c r="P148" s="399">
        <v>0</v>
      </c>
      <c r="Q148" s="396"/>
      <c r="R148" s="396"/>
      <c r="S148" s="396"/>
      <c r="T148" s="395"/>
      <c r="U148" s="400">
        <v>5</v>
      </c>
      <c r="V148" s="400">
        <v>2</v>
      </c>
      <c r="W148" s="400">
        <v>3</v>
      </c>
      <c r="X148" s="399">
        <v>0</v>
      </c>
      <c r="Y148" s="398">
        <v>8</v>
      </c>
      <c r="Z148" s="398">
        <v>5</v>
      </c>
      <c r="AA148" s="398">
        <v>5</v>
      </c>
      <c r="AB148" s="397">
        <v>0</v>
      </c>
      <c r="AC148" s="369"/>
      <c r="AD148" s="401">
        <v>4</v>
      </c>
      <c r="AE148" s="400">
        <v>3</v>
      </c>
      <c r="AF148" s="400">
        <v>3</v>
      </c>
      <c r="AG148" s="399">
        <v>1</v>
      </c>
      <c r="AH148" s="396"/>
      <c r="AI148" s="396"/>
      <c r="AJ148" s="396"/>
      <c r="AK148" s="395"/>
      <c r="AL148" s="400">
        <v>5</v>
      </c>
      <c r="AM148" s="400">
        <v>2</v>
      </c>
      <c r="AN148" s="400">
        <v>2</v>
      </c>
      <c r="AO148" s="399">
        <v>0</v>
      </c>
      <c r="AP148" s="398">
        <v>4</v>
      </c>
      <c r="AQ148" s="398">
        <v>2</v>
      </c>
      <c r="AR148" s="398">
        <v>3</v>
      </c>
      <c r="AS148" s="397">
        <v>0</v>
      </c>
      <c r="AT148" s="400">
        <v>5</v>
      </c>
      <c r="AU148" s="400">
        <v>1</v>
      </c>
      <c r="AV148" s="400">
        <v>2</v>
      </c>
      <c r="AW148" s="399">
        <v>0</v>
      </c>
      <c r="AX148" s="398">
        <v>4</v>
      </c>
      <c r="AY148" s="398">
        <v>1</v>
      </c>
      <c r="AZ148" s="398">
        <v>4</v>
      </c>
      <c r="BA148" s="397">
        <v>0</v>
      </c>
      <c r="BB148" s="369"/>
      <c r="BC148" s="401">
        <v>6</v>
      </c>
      <c r="BD148" s="400">
        <v>4</v>
      </c>
      <c r="BE148" s="400">
        <v>4</v>
      </c>
      <c r="BF148" s="399">
        <v>2</v>
      </c>
      <c r="BG148" s="398">
        <v>6</v>
      </c>
      <c r="BH148" s="398">
        <v>4</v>
      </c>
      <c r="BI148" s="398">
        <v>5</v>
      </c>
      <c r="BJ148" s="397">
        <v>0</v>
      </c>
      <c r="BK148" s="400">
        <v>5</v>
      </c>
      <c r="BL148" s="400">
        <v>3</v>
      </c>
      <c r="BM148" s="400">
        <v>2</v>
      </c>
      <c r="BN148" s="399">
        <v>1</v>
      </c>
      <c r="BO148" s="398">
        <v>5</v>
      </c>
      <c r="BP148" s="398">
        <v>1</v>
      </c>
      <c r="BQ148" s="398">
        <v>3</v>
      </c>
      <c r="BR148" s="397">
        <v>0</v>
      </c>
      <c r="BS148" s="400">
        <v>4</v>
      </c>
      <c r="BT148" s="400">
        <v>1</v>
      </c>
      <c r="BU148" s="400">
        <v>2</v>
      </c>
      <c r="BV148" s="399">
        <v>0</v>
      </c>
    </row>
    <row r="149" spans="1:74">
      <c r="A149" s="392">
        <v>5</v>
      </c>
      <c r="B149" s="391" t="s">
        <v>60</v>
      </c>
      <c r="C149" s="391" t="str">
        <f t="shared" si="71"/>
        <v>Larry Atorthy</v>
      </c>
      <c r="D149" s="390">
        <f t="shared" si="72"/>
        <v>68</v>
      </c>
      <c r="E149" s="389">
        <f t="shared" si="73"/>
        <v>27</v>
      </c>
      <c r="F149" s="389">
        <f t="shared" si="74"/>
        <v>39</v>
      </c>
      <c r="G149" s="389">
        <f t="shared" si="75"/>
        <v>0</v>
      </c>
      <c r="H149" s="444">
        <f t="shared" si="76"/>
        <v>0.57352941176470584</v>
      </c>
      <c r="I149" s="240">
        <v>6</v>
      </c>
      <c r="J149" s="240">
        <v>3</v>
      </c>
      <c r="K149" s="240">
        <v>5</v>
      </c>
      <c r="L149" s="270">
        <v>0</v>
      </c>
      <c r="M149" s="239">
        <v>5</v>
      </c>
      <c r="N149" s="239">
        <v>2</v>
      </c>
      <c r="O149" s="239">
        <v>4</v>
      </c>
      <c r="P149" s="269">
        <v>0</v>
      </c>
      <c r="Q149" s="240">
        <v>5</v>
      </c>
      <c r="R149" s="240">
        <v>2</v>
      </c>
      <c r="S149" s="240">
        <v>3</v>
      </c>
      <c r="T149" s="270">
        <v>0</v>
      </c>
      <c r="U149" s="239">
        <v>5</v>
      </c>
      <c r="V149" s="239">
        <v>0</v>
      </c>
      <c r="W149" s="239">
        <v>1</v>
      </c>
      <c r="X149" s="269">
        <v>0</v>
      </c>
      <c r="Y149" s="240">
        <v>7</v>
      </c>
      <c r="Z149" s="240">
        <v>6</v>
      </c>
      <c r="AA149" s="240">
        <v>6</v>
      </c>
      <c r="AB149" s="270">
        <v>0</v>
      </c>
      <c r="AC149" s="369"/>
      <c r="AD149" s="274">
        <v>3</v>
      </c>
      <c r="AE149" s="239">
        <v>1</v>
      </c>
      <c r="AF149" s="239">
        <v>1</v>
      </c>
      <c r="AG149" s="269">
        <v>0</v>
      </c>
      <c r="AH149" s="379"/>
      <c r="AI149" s="379"/>
      <c r="AJ149" s="379"/>
      <c r="AK149" s="378"/>
      <c r="AL149" s="239">
        <v>5</v>
      </c>
      <c r="AM149" s="239">
        <v>1</v>
      </c>
      <c r="AN149" s="239">
        <v>3</v>
      </c>
      <c r="AO149" s="269">
        <v>0</v>
      </c>
      <c r="AP149" s="240">
        <v>3</v>
      </c>
      <c r="AQ149" s="240">
        <v>2</v>
      </c>
      <c r="AR149" s="240">
        <v>3</v>
      </c>
      <c r="AS149" s="270">
        <v>0</v>
      </c>
      <c r="AT149" s="239">
        <v>4</v>
      </c>
      <c r="AU149" s="239">
        <v>0</v>
      </c>
      <c r="AV149" s="239">
        <v>1</v>
      </c>
      <c r="AW149" s="269">
        <v>0</v>
      </c>
      <c r="AX149" s="240">
        <v>5</v>
      </c>
      <c r="AY149" s="240">
        <v>1</v>
      </c>
      <c r="AZ149" s="240">
        <v>1</v>
      </c>
      <c r="BA149" s="270">
        <v>0</v>
      </c>
      <c r="BB149" s="369"/>
      <c r="BC149" s="274">
        <v>6</v>
      </c>
      <c r="BD149" s="239">
        <v>5</v>
      </c>
      <c r="BE149" s="239">
        <v>5</v>
      </c>
      <c r="BF149" s="269">
        <v>0</v>
      </c>
      <c r="BG149" s="379"/>
      <c r="BH149" s="379"/>
      <c r="BI149" s="379"/>
      <c r="BJ149" s="378"/>
      <c r="BK149" s="239">
        <v>5</v>
      </c>
      <c r="BL149" s="239">
        <v>1</v>
      </c>
      <c r="BM149" s="239">
        <v>3</v>
      </c>
      <c r="BN149" s="269">
        <v>0</v>
      </c>
      <c r="BO149" s="240">
        <v>4</v>
      </c>
      <c r="BP149" s="240">
        <v>2</v>
      </c>
      <c r="BQ149" s="240">
        <v>1</v>
      </c>
      <c r="BR149" s="270">
        <v>0</v>
      </c>
      <c r="BS149" s="239">
        <v>5</v>
      </c>
      <c r="BT149" s="239">
        <v>1</v>
      </c>
      <c r="BU149" s="239">
        <v>2</v>
      </c>
      <c r="BV149" s="269">
        <v>0</v>
      </c>
    </row>
    <row r="150" spans="1:74">
      <c r="A150" s="405">
        <v>6</v>
      </c>
      <c r="B150" s="404" t="s">
        <v>109</v>
      </c>
      <c r="C150" s="404" t="str">
        <f t="shared" si="71"/>
        <v>Mel Kendziorski</v>
      </c>
      <c r="D150" s="517">
        <f t="shared" si="72"/>
        <v>66</v>
      </c>
      <c r="E150" s="516">
        <f t="shared" si="73"/>
        <v>17</v>
      </c>
      <c r="F150" s="516">
        <f t="shared" si="74"/>
        <v>34</v>
      </c>
      <c r="G150" s="516">
        <f t="shared" si="75"/>
        <v>0</v>
      </c>
      <c r="H150" s="515">
        <f t="shared" si="76"/>
        <v>0.51515151515151514</v>
      </c>
      <c r="I150" s="398">
        <v>7</v>
      </c>
      <c r="J150" s="398">
        <v>2</v>
      </c>
      <c r="K150" s="398">
        <v>4</v>
      </c>
      <c r="L150" s="397">
        <v>0</v>
      </c>
      <c r="M150" s="400">
        <v>5</v>
      </c>
      <c r="N150" s="400">
        <v>3</v>
      </c>
      <c r="O150" s="400">
        <v>3</v>
      </c>
      <c r="P150" s="399">
        <v>0</v>
      </c>
      <c r="Q150" s="398">
        <v>4</v>
      </c>
      <c r="R150" s="398">
        <v>0</v>
      </c>
      <c r="S150" s="398">
        <v>2</v>
      </c>
      <c r="T150" s="397">
        <v>0</v>
      </c>
      <c r="U150" s="400">
        <v>5</v>
      </c>
      <c r="V150" s="400">
        <v>1</v>
      </c>
      <c r="W150" s="400">
        <v>3</v>
      </c>
      <c r="X150" s="399">
        <v>0</v>
      </c>
      <c r="Y150" s="398">
        <v>8</v>
      </c>
      <c r="Z150" s="398">
        <v>6</v>
      </c>
      <c r="AA150" s="398">
        <v>7</v>
      </c>
      <c r="AB150" s="397">
        <v>0</v>
      </c>
      <c r="AC150" s="369"/>
      <c r="AD150" s="401">
        <v>4</v>
      </c>
      <c r="AE150" s="400">
        <v>0</v>
      </c>
      <c r="AF150" s="400">
        <v>1</v>
      </c>
      <c r="AG150" s="399">
        <v>0</v>
      </c>
      <c r="AH150" s="398">
        <v>6</v>
      </c>
      <c r="AI150" s="398">
        <v>0</v>
      </c>
      <c r="AJ150" s="398">
        <v>3</v>
      </c>
      <c r="AK150" s="397">
        <v>0</v>
      </c>
      <c r="AL150" s="400">
        <v>4</v>
      </c>
      <c r="AM150" s="400">
        <v>0</v>
      </c>
      <c r="AN150" s="400">
        <v>1</v>
      </c>
      <c r="AO150" s="399">
        <v>0</v>
      </c>
      <c r="AP150" s="396"/>
      <c r="AQ150" s="396"/>
      <c r="AR150" s="396"/>
      <c r="AS150" s="395"/>
      <c r="AT150" s="400">
        <v>3</v>
      </c>
      <c r="AU150" s="400">
        <v>0</v>
      </c>
      <c r="AV150" s="400">
        <v>1</v>
      </c>
      <c r="AW150" s="399">
        <v>0</v>
      </c>
      <c r="AX150" s="398">
        <v>3</v>
      </c>
      <c r="AY150" s="398">
        <v>1</v>
      </c>
      <c r="AZ150" s="398">
        <v>2</v>
      </c>
      <c r="BA150" s="397">
        <v>0</v>
      </c>
      <c r="BB150" s="369"/>
      <c r="BC150" s="407"/>
      <c r="BD150" s="394"/>
      <c r="BE150" s="394"/>
      <c r="BF150" s="393"/>
      <c r="BG150" s="398">
        <v>6</v>
      </c>
      <c r="BH150" s="398">
        <v>2</v>
      </c>
      <c r="BI150" s="398">
        <v>3</v>
      </c>
      <c r="BJ150" s="397">
        <v>0</v>
      </c>
      <c r="BK150" s="400">
        <v>3</v>
      </c>
      <c r="BL150" s="400">
        <v>1</v>
      </c>
      <c r="BM150" s="400">
        <v>1</v>
      </c>
      <c r="BN150" s="399">
        <v>0</v>
      </c>
      <c r="BO150" s="398">
        <v>3</v>
      </c>
      <c r="BP150" s="398">
        <v>0</v>
      </c>
      <c r="BQ150" s="398">
        <v>2</v>
      </c>
      <c r="BR150" s="397">
        <v>0</v>
      </c>
      <c r="BS150" s="400">
        <v>5</v>
      </c>
      <c r="BT150" s="400">
        <v>1</v>
      </c>
      <c r="BU150" s="400">
        <v>1</v>
      </c>
      <c r="BV150" s="399">
        <v>0</v>
      </c>
    </row>
    <row r="151" spans="1:74">
      <c r="A151" s="392">
        <v>7</v>
      </c>
      <c r="B151" s="391" t="s">
        <v>111</v>
      </c>
      <c r="C151" s="391" t="str">
        <f t="shared" si="71"/>
        <v>Dave Miller</v>
      </c>
      <c r="D151" s="390">
        <f t="shared" si="72"/>
        <v>52</v>
      </c>
      <c r="E151" s="389">
        <f t="shared" si="73"/>
        <v>20</v>
      </c>
      <c r="F151" s="389">
        <f t="shared" si="74"/>
        <v>28</v>
      </c>
      <c r="G151" s="389">
        <f t="shared" si="75"/>
        <v>0</v>
      </c>
      <c r="H151" s="444">
        <f t="shared" si="76"/>
        <v>0.53846153846153844</v>
      </c>
      <c r="I151" s="240">
        <v>6</v>
      </c>
      <c r="J151" s="240">
        <v>2</v>
      </c>
      <c r="K151" s="240">
        <v>3</v>
      </c>
      <c r="L151" s="270">
        <v>0</v>
      </c>
      <c r="M151" s="239">
        <v>5</v>
      </c>
      <c r="N151" s="239">
        <v>2</v>
      </c>
      <c r="O151" s="239">
        <v>3</v>
      </c>
      <c r="P151" s="269">
        <v>0</v>
      </c>
      <c r="Q151" s="240">
        <v>4</v>
      </c>
      <c r="R151" s="240">
        <v>1</v>
      </c>
      <c r="S151" s="240">
        <v>0</v>
      </c>
      <c r="T151" s="270">
        <v>0</v>
      </c>
      <c r="U151" s="239">
        <v>5</v>
      </c>
      <c r="V151" s="239">
        <v>0</v>
      </c>
      <c r="W151" s="239">
        <v>1</v>
      </c>
      <c r="X151" s="269">
        <v>0</v>
      </c>
      <c r="Y151" s="240">
        <v>9</v>
      </c>
      <c r="Z151" s="240">
        <v>6</v>
      </c>
      <c r="AA151" s="240">
        <v>7</v>
      </c>
      <c r="AB151" s="270">
        <v>0</v>
      </c>
      <c r="AC151" s="369"/>
      <c r="AD151" s="274">
        <v>4</v>
      </c>
      <c r="AE151" s="239">
        <v>1</v>
      </c>
      <c r="AF151" s="239">
        <v>2</v>
      </c>
      <c r="AG151" s="269">
        <v>0</v>
      </c>
      <c r="AH151" s="240">
        <v>4</v>
      </c>
      <c r="AI151" s="240">
        <v>2</v>
      </c>
      <c r="AJ151" s="240">
        <v>3</v>
      </c>
      <c r="AK151" s="270">
        <v>0</v>
      </c>
      <c r="AL151" s="239">
        <v>5</v>
      </c>
      <c r="AM151" s="239">
        <v>1</v>
      </c>
      <c r="AN151" s="239">
        <v>4</v>
      </c>
      <c r="AO151" s="269">
        <v>0</v>
      </c>
      <c r="AP151" s="240">
        <v>3</v>
      </c>
      <c r="AQ151" s="240">
        <v>1</v>
      </c>
      <c r="AR151" s="240">
        <v>1</v>
      </c>
      <c r="AS151" s="270">
        <v>0</v>
      </c>
      <c r="AT151" s="239">
        <v>5</v>
      </c>
      <c r="AU151" s="239">
        <v>3</v>
      </c>
      <c r="AV151" s="239">
        <v>3</v>
      </c>
      <c r="AW151" s="269">
        <v>0</v>
      </c>
      <c r="AX151" s="240">
        <v>2</v>
      </c>
      <c r="AY151" s="240">
        <v>1</v>
      </c>
      <c r="AZ151" s="240">
        <v>1</v>
      </c>
      <c r="BA151" s="270">
        <v>0</v>
      </c>
      <c r="BB151" s="369"/>
      <c r="BC151" s="386"/>
      <c r="BD151" s="244"/>
      <c r="BE151" s="244"/>
      <c r="BF151" s="377"/>
      <c r="BG151" s="379"/>
      <c r="BH151" s="379"/>
      <c r="BI151" s="379"/>
      <c r="BJ151" s="378"/>
      <c r="BK151" s="244"/>
      <c r="BL151" s="244"/>
      <c r="BM151" s="244"/>
      <c r="BN151" s="377"/>
      <c r="BO151" s="379"/>
      <c r="BP151" s="379"/>
      <c r="BQ151" s="379"/>
      <c r="BR151" s="378"/>
      <c r="BS151" s="244"/>
      <c r="BT151" s="244"/>
      <c r="BU151" s="244"/>
      <c r="BV151" s="377"/>
    </row>
    <row r="152" spans="1:74">
      <c r="A152" s="405">
        <v>8</v>
      </c>
      <c r="B152" s="404" t="s">
        <v>66</v>
      </c>
      <c r="C152" s="404" t="str">
        <f t="shared" si="71"/>
        <v>Dean Klovski</v>
      </c>
      <c r="D152" s="517">
        <f t="shared" si="72"/>
        <v>59</v>
      </c>
      <c r="E152" s="516">
        <f t="shared" si="73"/>
        <v>27</v>
      </c>
      <c r="F152" s="516">
        <f t="shared" si="74"/>
        <v>36</v>
      </c>
      <c r="G152" s="516">
        <f t="shared" si="75"/>
        <v>6</v>
      </c>
      <c r="H152" s="515">
        <f t="shared" si="76"/>
        <v>0.61016949152542377</v>
      </c>
      <c r="I152" s="398">
        <v>7</v>
      </c>
      <c r="J152" s="398">
        <v>4</v>
      </c>
      <c r="K152" s="398">
        <v>6</v>
      </c>
      <c r="L152" s="397">
        <v>0</v>
      </c>
      <c r="M152" s="400">
        <v>5</v>
      </c>
      <c r="N152" s="400">
        <v>3</v>
      </c>
      <c r="O152" s="400">
        <v>3</v>
      </c>
      <c r="P152" s="399">
        <v>0</v>
      </c>
      <c r="Q152" s="398">
        <v>4</v>
      </c>
      <c r="R152" s="398">
        <v>3</v>
      </c>
      <c r="S152" s="398">
        <v>3</v>
      </c>
      <c r="T152" s="397">
        <v>1</v>
      </c>
      <c r="U152" s="394"/>
      <c r="V152" s="394"/>
      <c r="W152" s="394"/>
      <c r="X152" s="393"/>
      <c r="Y152" s="396"/>
      <c r="Z152" s="396"/>
      <c r="AA152" s="396"/>
      <c r="AB152" s="395"/>
      <c r="AC152" s="369"/>
      <c r="AD152" s="407"/>
      <c r="AE152" s="394"/>
      <c r="AF152" s="394"/>
      <c r="AG152" s="393"/>
      <c r="AH152" s="396"/>
      <c r="AI152" s="396"/>
      <c r="AJ152" s="396"/>
      <c r="AK152" s="395"/>
      <c r="AL152" s="400">
        <v>3</v>
      </c>
      <c r="AM152" s="400">
        <v>3</v>
      </c>
      <c r="AN152" s="400">
        <v>2</v>
      </c>
      <c r="AO152" s="399">
        <v>0</v>
      </c>
      <c r="AP152" s="398">
        <v>4</v>
      </c>
      <c r="AQ152" s="398">
        <v>0</v>
      </c>
      <c r="AR152" s="398">
        <v>1</v>
      </c>
      <c r="AS152" s="397">
        <v>0</v>
      </c>
      <c r="AT152" s="400">
        <v>5</v>
      </c>
      <c r="AU152" s="400">
        <v>1</v>
      </c>
      <c r="AV152" s="400">
        <v>2</v>
      </c>
      <c r="AW152" s="399">
        <v>0</v>
      </c>
      <c r="AX152" s="398">
        <v>5</v>
      </c>
      <c r="AY152" s="398">
        <v>1</v>
      </c>
      <c r="AZ152" s="398">
        <v>4</v>
      </c>
      <c r="BA152" s="397">
        <v>0</v>
      </c>
      <c r="BB152" s="369"/>
      <c r="BC152" s="401">
        <v>6</v>
      </c>
      <c r="BD152" s="400">
        <v>4</v>
      </c>
      <c r="BE152" s="400">
        <v>4</v>
      </c>
      <c r="BF152" s="399">
        <v>2</v>
      </c>
      <c r="BG152" s="398">
        <v>6</v>
      </c>
      <c r="BH152" s="398">
        <v>4</v>
      </c>
      <c r="BI152" s="398">
        <v>5</v>
      </c>
      <c r="BJ152" s="397">
        <v>0</v>
      </c>
      <c r="BK152" s="400">
        <v>5</v>
      </c>
      <c r="BL152" s="400">
        <v>2</v>
      </c>
      <c r="BM152" s="400">
        <v>2</v>
      </c>
      <c r="BN152" s="399">
        <v>1</v>
      </c>
      <c r="BO152" s="398">
        <v>4</v>
      </c>
      <c r="BP152" s="398">
        <v>1</v>
      </c>
      <c r="BQ152" s="398">
        <v>2</v>
      </c>
      <c r="BR152" s="397">
        <v>1</v>
      </c>
      <c r="BS152" s="400">
        <v>5</v>
      </c>
      <c r="BT152" s="400">
        <v>1</v>
      </c>
      <c r="BU152" s="400">
        <v>2</v>
      </c>
      <c r="BV152" s="399">
        <v>1</v>
      </c>
    </row>
    <row r="153" spans="1:74">
      <c r="A153" s="392">
        <v>9</v>
      </c>
      <c r="B153" s="391" t="s">
        <v>35</v>
      </c>
      <c r="C153" s="391" t="str">
        <f t="shared" si="71"/>
        <v>Rodd Cunningham</v>
      </c>
      <c r="D153" s="390">
        <f t="shared" si="72"/>
        <v>76</v>
      </c>
      <c r="E153" s="389">
        <f t="shared" si="73"/>
        <v>24</v>
      </c>
      <c r="F153" s="389">
        <f t="shared" si="74"/>
        <v>40</v>
      </c>
      <c r="G153" s="389">
        <f t="shared" si="75"/>
        <v>0</v>
      </c>
      <c r="H153" s="444">
        <f t="shared" si="76"/>
        <v>0.52631578947368418</v>
      </c>
      <c r="I153" s="240">
        <v>6</v>
      </c>
      <c r="J153" s="240">
        <v>3</v>
      </c>
      <c r="K153" s="240">
        <v>3</v>
      </c>
      <c r="L153" s="270">
        <v>0</v>
      </c>
      <c r="M153" s="239">
        <v>5</v>
      </c>
      <c r="N153" s="239">
        <v>0</v>
      </c>
      <c r="O153" s="239">
        <v>3</v>
      </c>
      <c r="P153" s="269">
        <v>0</v>
      </c>
      <c r="Q153" s="240">
        <v>5</v>
      </c>
      <c r="R153" s="240">
        <v>0</v>
      </c>
      <c r="S153" s="240">
        <v>3</v>
      </c>
      <c r="T153" s="270">
        <v>0</v>
      </c>
      <c r="U153" s="239">
        <v>5</v>
      </c>
      <c r="V153" s="239">
        <v>1</v>
      </c>
      <c r="W153" s="239">
        <v>2</v>
      </c>
      <c r="X153" s="269">
        <v>0</v>
      </c>
      <c r="Y153" s="240">
        <v>8</v>
      </c>
      <c r="Z153" s="240">
        <v>6</v>
      </c>
      <c r="AA153" s="240">
        <v>7</v>
      </c>
      <c r="AB153" s="270">
        <v>0</v>
      </c>
      <c r="AC153" s="369"/>
      <c r="AD153" s="274">
        <v>4</v>
      </c>
      <c r="AE153" s="239">
        <v>0</v>
      </c>
      <c r="AF153" s="239">
        <v>3</v>
      </c>
      <c r="AG153" s="269">
        <v>0</v>
      </c>
      <c r="AH153" s="240">
        <v>5</v>
      </c>
      <c r="AI153" s="240">
        <v>0</v>
      </c>
      <c r="AJ153" s="240">
        <v>1</v>
      </c>
      <c r="AK153" s="270">
        <v>0</v>
      </c>
      <c r="AL153" s="239">
        <v>4</v>
      </c>
      <c r="AM153" s="239">
        <v>2</v>
      </c>
      <c r="AN153" s="239">
        <v>2</v>
      </c>
      <c r="AO153" s="269">
        <v>0</v>
      </c>
      <c r="AP153" s="240">
        <v>4</v>
      </c>
      <c r="AQ153" s="240">
        <v>0</v>
      </c>
      <c r="AR153" s="240">
        <v>2</v>
      </c>
      <c r="AS153" s="270">
        <v>0</v>
      </c>
      <c r="AT153" s="244"/>
      <c r="AU153" s="244"/>
      <c r="AV153" s="244"/>
      <c r="AW153" s="377"/>
      <c r="AX153" s="240">
        <v>5</v>
      </c>
      <c r="AY153" s="240">
        <v>3</v>
      </c>
      <c r="AZ153" s="240">
        <v>2</v>
      </c>
      <c r="BA153" s="270">
        <v>0</v>
      </c>
      <c r="BB153" s="369"/>
      <c r="BC153" s="274">
        <v>6</v>
      </c>
      <c r="BD153" s="239">
        <v>1</v>
      </c>
      <c r="BE153" s="239">
        <v>3</v>
      </c>
      <c r="BF153" s="269">
        <v>0</v>
      </c>
      <c r="BG153" s="240">
        <v>5</v>
      </c>
      <c r="BH153" s="240">
        <v>4</v>
      </c>
      <c r="BI153" s="240">
        <v>3</v>
      </c>
      <c r="BJ153" s="270">
        <v>0</v>
      </c>
      <c r="BK153" s="239">
        <v>5</v>
      </c>
      <c r="BL153" s="239">
        <v>2</v>
      </c>
      <c r="BM153" s="239">
        <v>2</v>
      </c>
      <c r="BN153" s="269">
        <v>0</v>
      </c>
      <c r="BO153" s="240">
        <v>4</v>
      </c>
      <c r="BP153" s="240">
        <v>1</v>
      </c>
      <c r="BQ153" s="240">
        <v>2</v>
      </c>
      <c r="BR153" s="270">
        <v>0</v>
      </c>
      <c r="BS153" s="239">
        <v>5</v>
      </c>
      <c r="BT153" s="239">
        <v>1</v>
      </c>
      <c r="BU153" s="239">
        <v>2</v>
      </c>
      <c r="BV153" s="269">
        <v>0</v>
      </c>
    </row>
    <row r="154" spans="1:74">
      <c r="A154" s="405">
        <v>10</v>
      </c>
      <c r="B154" s="404" t="s">
        <v>1114</v>
      </c>
      <c r="C154" s="404" t="str">
        <f t="shared" si="71"/>
        <v>Brian Guigar</v>
      </c>
      <c r="D154" s="517">
        <f t="shared" si="72"/>
        <v>59</v>
      </c>
      <c r="E154" s="516">
        <f t="shared" si="73"/>
        <v>17</v>
      </c>
      <c r="F154" s="516">
        <f t="shared" si="74"/>
        <v>29</v>
      </c>
      <c r="G154" s="516">
        <f t="shared" si="75"/>
        <v>1</v>
      </c>
      <c r="H154" s="515">
        <f t="shared" si="76"/>
        <v>0.49152542372881358</v>
      </c>
      <c r="I154" s="396"/>
      <c r="J154" s="396"/>
      <c r="K154" s="396"/>
      <c r="L154" s="395"/>
      <c r="M154" s="400">
        <v>5</v>
      </c>
      <c r="N154" s="400">
        <v>1</v>
      </c>
      <c r="O154" s="400">
        <v>2</v>
      </c>
      <c r="P154" s="399">
        <v>0</v>
      </c>
      <c r="Q154" s="396"/>
      <c r="R154" s="396"/>
      <c r="S154" s="396"/>
      <c r="T154" s="395"/>
      <c r="U154" s="400">
        <v>4</v>
      </c>
      <c r="V154" s="400">
        <v>2</v>
      </c>
      <c r="W154" s="400">
        <v>3</v>
      </c>
      <c r="X154" s="399">
        <v>0</v>
      </c>
      <c r="Y154" s="398">
        <v>8</v>
      </c>
      <c r="Z154" s="398">
        <v>6</v>
      </c>
      <c r="AA154" s="398">
        <v>5</v>
      </c>
      <c r="AB154" s="397">
        <v>0</v>
      </c>
      <c r="AC154" s="369"/>
      <c r="AD154" s="401">
        <v>4</v>
      </c>
      <c r="AE154" s="400">
        <v>1</v>
      </c>
      <c r="AF154" s="400">
        <v>2</v>
      </c>
      <c r="AG154" s="399">
        <v>0</v>
      </c>
      <c r="AH154" s="398">
        <v>5</v>
      </c>
      <c r="AI154" s="398">
        <v>0</v>
      </c>
      <c r="AJ154" s="398">
        <v>2</v>
      </c>
      <c r="AK154" s="397">
        <v>0</v>
      </c>
      <c r="AL154" s="394"/>
      <c r="AM154" s="394"/>
      <c r="AN154" s="394"/>
      <c r="AO154" s="393"/>
      <c r="AP154" s="396"/>
      <c r="AQ154" s="396"/>
      <c r="AR154" s="396"/>
      <c r="AS154" s="395"/>
      <c r="AT154" s="400">
        <v>4</v>
      </c>
      <c r="AU154" s="400">
        <v>0</v>
      </c>
      <c r="AV154" s="400">
        <v>2</v>
      </c>
      <c r="AW154" s="399">
        <v>0</v>
      </c>
      <c r="AX154" s="398">
        <v>4</v>
      </c>
      <c r="AY154" s="398">
        <v>1</v>
      </c>
      <c r="AZ154" s="398">
        <v>2</v>
      </c>
      <c r="BA154" s="397">
        <v>0</v>
      </c>
      <c r="BB154" s="369"/>
      <c r="BC154" s="401">
        <v>6</v>
      </c>
      <c r="BD154" s="400">
        <v>1</v>
      </c>
      <c r="BE154" s="400">
        <v>2</v>
      </c>
      <c r="BF154" s="399">
        <v>0</v>
      </c>
      <c r="BG154" s="398">
        <v>5</v>
      </c>
      <c r="BH154" s="398">
        <v>3</v>
      </c>
      <c r="BI154" s="398">
        <v>3</v>
      </c>
      <c r="BJ154" s="397">
        <v>0</v>
      </c>
      <c r="BK154" s="400">
        <v>5</v>
      </c>
      <c r="BL154" s="400">
        <v>0</v>
      </c>
      <c r="BM154" s="400">
        <v>2</v>
      </c>
      <c r="BN154" s="399">
        <v>0</v>
      </c>
      <c r="BO154" s="398">
        <v>4</v>
      </c>
      <c r="BP154" s="398">
        <v>0</v>
      </c>
      <c r="BQ154" s="398">
        <v>2</v>
      </c>
      <c r="BR154" s="397">
        <v>0</v>
      </c>
      <c r="BS154" s="400">
        <v>5</v>
      </c>
      <c r="BT154" s="400">
        <v>2</v>
      </c>
      <c r="BU154" s="400">
        <v>2</v>
      </c>
      <c r="BV154" s="399">
        <v>1</v>
      </c>
    </row>
    <row r="155" spans="1:74">
      <c r="A155" s="392">
        <v>11</v>
      </c>
      <c r="B155" s="391" t="s">
        <v>1307</v>
      </c>
      <c r="C155" s="391" t="str">
        <f t="shared" si="71"/>
        <v>Robbie Ranville</v>
      </c>
      <c r="D155" s="390">
        <f t="shared" si="72"/>
        <v>23</v>
      </c>
      <c r="E155" s="389">
        <f t="shared" si="73"/>
        <v>8</v>
      </c>
      <c r="F155" s="389">
        <f t="shared" si="74"/>
        <v>13</v>
      </c>
      <c r="G155" s="389">
        <f t="shared" si="75"/>
        <v>0</v>
      </c>
      <c r="H155" s="444">
        <f t="shared" si="76"/>
        <v>0.56521739130434778</v>
      </c>
      <c r="I155" s="240">
        <v>4</v>
      </c>
      <c r="J155" s="240">
        <v>0</v>
      </c>
      <c r="K155" s="240">
        <v>1</v>
      </c>
      <c r="L155" s="270">
        <v>0</v>
      </c>
      <c r="M155" s="239">
        <v>3</v>
      </c>
      <c r="N155" s="239">
        <v>0</v>
      </c>
      <c r="O155" s="239">
        <v>2</v>
      </c>
      <c r="P155" s="269">
        <v>0</v>
      </c>
      <c r="Q155" s="379"/>
      <c r="R155" s="379"/>
      <c r="S155" s="379"/>
      <c r="T155" s="378"/>
      <c r="U155" s="239">
        <v>2</v>
      </c>
      <c r="V155" s="239">
        <v>1</v>
      </c>
      <c r="W155" s="239">
        <v>1</v>
      </c>
      <c r="X155" s="269">
        <v>0</v>
      </c>
      <c r="Y155" s="240">
        <v>7</v>
      </c>
      <c r="Z155" s="240">
        <v>6</v>
      </c>
      <c r="AA155" s="240">
        <v>7</v>
      </c>
      <c r="AB155" s="270">
        <v>0</v>
      </c>
      <c r="AC155" s="369"/>
      <c r="AD155" s="274">
        <v>2</v>
      </c>
      <c r="AE155" s="239">
        <v>0</v>
      </c>
      <c r="AF155" s="239">
        <v>0</v>
      </c>
      <c r="AG155" s="269">
        <v>0</v>
      </c>
      <c r="AH155" s="240">
        <v>4</v>
      </c>
      <c r="AI155" s="240">
        <v>1</v>
      </c>
      <c r="AJ155" s="240">
        <v>1</v>
      </c>
      <c r="AK155" s="270">
        <v>0</v>
      </c>
      <c r="AL155" s="244"/>
      <c r="AM155" s="244"/>
      <c r="AN155" s="244"/>
      <c r="AO155" s="377"/>
      <c r="AP155" s="240">
        <v>1</v>
      </c>
      <c r="AQ155" s="240">
        <v>0</v>
      </c>
      <c r="AR155" s="240">
        <v>1</v>
      </c>
      <c r="AS155" s="270">
        <v>0</v>
      </c>
      <c r="AT155" s="244"/>
      <c r="AU155" s="244"/>
      <c r="AV155" s="244"/>
      <c r="AW155" s="377"/>
      <c r="AX155" s="379"/>
      <c r="AY155" s="379"/>
      <c r="AZ155" s="379"/>
      <c r="BA155" s="378"/>
      <c r="BB155" s="369"/>
      <c r="BC155" s="386"/>
      <c r="BD155" s="244"/>
      <c r="BE155" s="244"/>
      <c r="BF155" s="377"/>
      <c r="BG155" s="379"/>
      <c r="BH155" s="379"/>
      <c r="BI155" s="379"/>
      <c r="BJ155" s="378"/>
      <c r="BK155" s="244"/>
      <c r="BL155" s="244"/>
      <c r="BM155" s="244"/>
      <c r="BN155" s="377"/>
      <c r="BO155" s="379"/>
      <c r="BP155" s="379"/>
      <c r="BQ155" s="379"/>
      <c r="BR155" s="378"/>
      <c r="BS155" s="244"/>
      <c r="BT155" s="244"/>
      <c r="BU155" s="244"/>
      <c r="BV155" s="377"/>
    </row>
    <row r="156" spans="1:74">
      <c r="A156" s="405">
        <v>12</v>
      </c>
      <c r="B156" s="404" t="s">
        <v>1306</v>
      </c>
      <c r="C156" s="404" t="str">
        <f t="shared" si="71"/>
        <v>Troy Sanchez</v>
      </c>
      <c r="D156" s="517">
        <f t="shared" si="72"/>
        <v>0</v>
      </c>
      <c r="E156" s="516">
        <f t="shared" si="73"/>
        <v>0</v>
      </c>
      <c r="F156" s="516">
        <f t="shared" si="74"/>
        <v>0</v>
      </c>
      <c r="G156" s="516">
        <f t="shared" si="75"/>
        <v>0</v>
      </c>
      <c r="H156" s="515" t="e">
        <f t="shared" si="76"/>
        <v>#DIV/0!</v>
      </c>
      <c r="I156" s="396"/>
      <c r="J156" s="396"/>
      <c r="K156" s="396"/>
      <c r="L156" s="395"/>
      <c r="M156" s="394"/>
      <c r="N156" s="394"/>
      <c r="O156" s="394"/>
      <c r="P156" s="393"/>
      <c r="Q156" s="396"/>
      <c r="R156" s="396"/>
      <c r="S156" s="396"/>
      <c r="T156" s="395"/>
      <c r="U156" s="394"/>
      <c r="V156" s="394"/>
      <c r="W156" s="394"/>
      <c r="X156" s="393"/>
      <c r="Y156" s="396"/>
      <c r="Z156" s="396"/>
      <c r="AA156" s="396"/>
      <c r="AB156" s="395"/>
      <c r="AC156" s="369"/>
      <c r="AD156" s="407"/>
      <c r="AE156" s="394"/>
      <c r="AF156" s="394"/>
      <c r="AG156" s="393"/>
      <c r="AH156" s="396"/>
      <c r="AI156" s="396"/>
      <c r="AJ156" s="396"/>
      <c r="AK156" s="395"/>
      <c r="AL156" s="394"/>
      <c r="AM156" s="394"/>
      <c r="AN156" s="394"/>
      <c r="AO156" s="393"/>
      <c r="AP156" s="396"/>
      <c r="AQ156" s="396"/>
      <c r="AR156" s="396"/>
      <c r="AS156" s="395"/>
      <c r="AT156" s="394"/>
      <c r="AU156" s="394"/>
      <c r="AV156" s="394"/>
      <c r="AW156" s="393"/>
      <c r="AX156" s="396"/>
      <c r="AY156" s="396"/>
      <c r="AZ156" s="396"/>
      <c r="BA156" s="395"/>
      <c r="BB156" s="369"/>
      <c r="BC156" s="407"/>
      <c r="BD156" s="394"/>
      <c r="BE156" s="394"/>
      <c r="BF156" s="393"/>
      <c r="BG156" s="396"/>
      <c r="BH156" s="396"/>
      <c r="BI156" s="396"/>
      <c r="BJ156" s="395"/>
      <c r="BK156" s="394"/>
      <c r="BL156" s="394"/>
      <c r="BM156" s="394"/>
      <c r="BN156" s="393"/>
      <c r="BO156" s="396"/>
      <c r="BP156" s="396"/>
      <c r="BQ156" s="396"/>
      <c r="BR156" s="395"/>
      <c r="BS156" s="394"/>
      <c r="BT156" s="394"/>
      <c r="BU156" s="394"/>
      <c r="BV156" s="393"/>
    </row>
    <row r="157" spans="1:74">
      <c r="A157" s="392">
        <v>13</v>
      </c>
      <c r="B157" s="391" t="s">
        <v>1286</v>
      </c>
      <c r="C157" s="391" t="str">
        <f t="shared" si="71"/>
        <v>Brian Hart</v>
      </c>
      <c r="D157" s="1533"/>
      <c r="E157" s="1534"/>
      <c r="F157" s="1534"/>
      <c r="G157" s="1534"/>
      <c r="H157" s="1535"/>
      <c r="I157" s="521"/>
      <c r="J157" s="521"/>
      <c r="K157" s="521"/>
      <c r="L157" s="520"/>
      <c r="M157" s="521"/>
      <c r="N157" s="521"/>
      <c r="O157" s="521"/>
      <c r="P157" s="520"/>
      <c r="Q157" s="521"/>
      <c r="R157" s="521"/>
      <c r="S157" s="521"/>
      <c r="T157" s="520"/>
      <c r="U157" s="521"/>
      <c r="V157" s="521"/>
      <c r="W157" s="521"/>
      <c r="X157" s="520"/>
      <c r="Y157" s="521"/>
      <c r="Z157" s="521"/>
      <c r="AA157" s="521"/>
      <c r="AB157" s="520"/>
      <c r="AC157" s="522"/>
      <c r="AD157" s="523"/>
      <c r="AE157" s="521"/>
      <c r="AF157" s="521"/>
      <c r="AG157" s="520"/>
      <c r="AH157" s="521"/>
      <c r="AI157" s="521"/>
      <c r="AJ157" s="521"/>
      <c r="AK157" s="520"/>
      <c r="AL157" s="521"/>
      <c r="AM157" s="521"/>
      <c r="AN157" s="521"/>
      <c r="AO157" s="520"/>
      <c r="AP157" s="521"/>
      <c r="AQ157" s="521"/>
      <c r="AR157" s="521"/>
      <c r="AS157" s="520"/>
      <c r="AT157" s="521"/>
      <c r="AU157" s="521"/>
      <c r="AV157" s="521"/>
      <c r="AW157" s="520"/>
      <c r="AX157" s="521"/>
      <c r="AY157" s="521"/>
      <c r="AZ157" s="521"/>
      <c r="BA157" s="520"/>
      <c r="BB157" s="522"/>
      <c r="BC157" s="523"/>
      <c r="BD157" s="521"/>
      <c r="BE157" s="521"/>
      <c r="BF157" s="520"/>
      <c r="BG157" s="521"/>
      <c r="BH157" s="521"/>
      <c r="BI157" s="521"/>
      <c r="BJ157" s="520"/>
      <c r="BK157" s="521"/>
      <c r="BL157" s="521"/>
      <c r="BM157" s="521"/>
      <c r="BN157" s="520"/>
      <c r="BO157" s="521"/>
      <c r="BP157" s="521"/>
      <c r="BQ157" s="521"/>
      <c r="BR157" s="520"/>
      <c r="BS157" s="521"/>
      <c r="BT157" s="521"/>
      <c r="BU157" s="521"/>
      <c r="BV157" s="520"/>
    </row>
    <row r="158" spans="1:74">
      <c r="A158" s="405">
        <v>14</v>
      </c>
      <c r="B158" s="404" t="s">
        <v>1272</v>
      </c>
      <c r="C158" s="404" t="str">
        <f t="shared" si="71"/>
        <v>Pete DeCaussin</v>
      </c>
      <c r="D158" s="517">
        <f>SUM(I158,M158,Q158,U158,Y158,AD158,AH158,AL158,AP158,AT158,AX158,BC158,BG158,BK158,BO158,BS158)</f>
        <v>55</v>
      </c>
      <c r="E158" s="516">
        <f t="shared" ref="E158:G161" si="77">SUM(J158,N158,R158,V158,Z158,AE158,AI158,AM158,AQ158,AU158,AY158,BD158,BH158,BL158,BT158,BP158)</f>
        <v>20</v>
      </c>
      <c r="F158" s="516">
        <f t="shared" si="77"/>
        <v>27</v>
      </c>
      <c r="G158" s="516">
        <f t="shared" si="77"/>
        <v>0</v>
      </c>
      <c r="H158" s="515">
        <f>(F158/D158)</f>
        <v>0.49090909090909091</v>
      </c>
      <c r="I158" s="398">
        <v>7</v>
      </c>
      <c r="J158" s="398">
        <v>4</v>
      </c>
      <c r="K158" s="398">
        <v>5</v>
      </c>
      <c r="L158" s="397">
        <v>0</v>
      </c>
      <c r="M158" s="400">
        <v>2</v>
      </c>
      <c r="N158" s="400">
        <v>0</v>
      </c>
      <c r="O158" s="400">
        <v>0</v>
      </c>
      <c r="P158" s="399">
        <v>0</v>
      </c>
      <c r="Q158" s="398">
        <v>5</v>
      </c>
      <c r="R158" s="398">
        <v>1</v>
      </c>
      <c r="S158" s="398">
        <v>2</v>
      </c>
      <c r="T158" s="397">
        <v>0</v>
      </c>
      <c r="U158" s="400">
        <v>4</v>
      </c>
      <c r="V158" s="400">
        <v>2</v>
      </c>
      <c r="W158" s="400">
        <v>2</v>
      </c>
      <c r="X158" s="399">
        <v>0</v>
      </c>
      <c r="Y158" s="398">
        <v>5</v>
      </c>
      <c r="Z158" s="398">
        <v>4</v>
      </c>
      <c r="AA158" s="398">
        <v>4</v>
      </c>
      <c r="AB158" s="397">
        <v>0</v>
      </c>
      <c r="AC158" s="369"/>
      <c r="AD158" s="401">
        <v>3</v>
      </c>
      <c r="AE158" s="400">
        <v>0</v>
      </c>
      <c r="AF158" s="400">
        <v>1</v>
      </c>
      <c r="AG158" s="399">
        <v>0</v>
      </c>
      <c r="AH158" s="398">
        <v>5</v>
      </c>
      <c r="AI158" s="398">
        <v>0</v>
      </c>
      <c r="AJ158" s="398">
        <v>2</v>
      </c>
      <c r="AK158" s="397">
        <v>0</v>
      </c>
      <c r="AL158" s="400">
        <v>4</v>
      </c>
      <c r="AM158" s="400">
        <v>1</v>
      </c>
      <c r="AN158" s="400">
        <v>2</v>
      </c>
      <c r="AO158" s="399">
        <v>0</v>
      </c>
      <c r="AP158" s="398">
        <v>3</v>
      </c>
      <c r="AQ158" s="398">
        <v>1</v>
      </c>
      <c r="AR158" s="398">
        <v>1</v>
      </c>
      <c r="AS158" s="397">
        <v>0</v>
      </c>
      <c r="AT158" s="394"/>
      <c r="AU158" s="394"/>
      <c r="AV158" s="394"/>
      <c r="AW158" s="393"/>
      <c r="AX158" s="396"/>
      <c r="AY158" s="396"/>
      <c r="AZ158" s="396"/>
      <c r="BA158" s="395"/>
      <c r="BB158" s="369"/>
      <c r="BC158" s="401">
        <v>6</v>
      </c>
      <c r="BD158" s="400">
        <v>1</v>
      </c>
      <c r="BE158" s="400">
        <v>1</v>
      </c>
      <c r="BF158" s="399">
        <v>0</v>
      </c>
      <c r="BG158" s="398">
        <v>5</v>
      </c>
      <c r="BH158" s="398">
        <v>2</v>
      </c>
      <c r="BI158" s="398">
        <v>3</v>
      </c>
      <c r="BJ158" s="397">
        <v>0</v>
      </c>
      <c r="BK158" s="400">
        <v>2</v>
      </c>
      <c r="BL158" s="400">
        <v>2</v>
      </c>
      <c r="BM158" s="400">
        <v>1</v>
      </c>
      <c r="BN158" s="399">
        <v>0</v>
      </c>
      <c r="BO158" s="398">
        <v>2</v>
      </c>
      <c r="BP158" s="398">
        <v>0</v>
      </c>
      <c r="BQ158" s="398">
        <v>1</v>
      </c>
      <c r="BR158" s="397">
        <v>0</v>
      </c>
      <c r="BS158" s="400">
        <v>2</v>
      </c>
      <c r="BT158" s="400">
        <v>2</v>
      </c>
      <c r="BU158" s="400">
        <v>2</v>
      </c>
      <c r="BV158" s="399">
        <v>0</v>
      </c>
    </row>
    <row r="159" spans="1:74">
      <c r="A159" s="392">
        <v>15</v>
      </c>
      <c r="B159" s="391" t="s">
        <v>1305</v>
      </c>
      <c r="C159" s="391" t="str">
        <f t="shared" si="71"/>
        <v>Larry Millstead</v>
      </c>
      <c r="D159" s="390">
        <f>SUM(I159,M159,Q159,U159,Y159,AD159,AH159,AL159,AP159,AT159,AX159,BC159,BG159,BK159,BO159,BS159)</f>
        <v>38</v>
      </c>
      <c r="E159" s="389">
        <f t="shared" si="77"/>
        <v>14</v>
      </c>
      <c r="F159" s="389">
        <f t="shared" si="77"/>
        <v>13</v>
      </c>
      <c r="G159" s="389">
        <f t="shared" si="77"/>
        <v>0</v>
      </c>
      <c r="H159" s="444">
        <f>(F159/D159)</f>
        <v>0.34210526315789475</v>
      </c>
      <c r="I159" s="240">
        <v>3</v>
      </c>
      <c r="J159" s="240">
        <v>2</v>
      </c>
      <c r="K159" s="240">
        <v>2</v>
      </c>
      <c r="L159" s="270">
        <v>0</v>
      </c>
      <c r="M159" s="239">
        <v>2</v>
      </c>
      <c r="N159" s="239">
        <v>0</v>
      </c>
      <c r="O159" s="239">
        <v>0</v>
      </c>
      <c r="P159" s="269">
        <v>0</v>
      </c>
      <c r="Q159" s="240">
        <v>4</v>
      </c>
      <c r="R159" s="240">
        <v>1</v>
      </c>
      <c r="S159" s="240">
        <v>1</v>
      </c>
      <c r="T159" s="270">
        <v>0</v>
      </c>
      <c r="U159" s="239">
        <v>2</v>
      </c>
      <c r="V159" s="239">
        <v>1</v>
      </c>
      <c r="W159" s="239">
        <v>1</v>
      </c>
      <c r="X159" s="269">
        <v>0</v>
      </c>
      <c r="Y159" s="240">
        <v>4</v>
      </c>
      <c r="Z159" s="240">
        <v>0</v>
      </c>
      <c r="AA159" s="240">
        <v>0</v>
      </c>
      <c r="AB159" s="270">
        <v>0</v>
      </c>
      <c r="AC159" s="369"/>
      <c r="AD159" s="274">
        <v>2</v>
      </c>
      <c r="AE159" s="239">
        <v>0</v>
      </c>
      <c r="AF159" s="239">
        <v>0</v>
      </c>
      <c r="AG159" s="269">
        <v>0</v>
      </c>
      <c r="AH159" s="240">
        <v>5</v>
      </c>
      <c r="AI159" s="240">
        <v>1</v>
      </c>
      <c r="AJ159" s="240">
        <v>1</v>
      </c>
      <c r="AK159" s="270">
        <v>0</v>
      </c>
      <c r="AL159" s="239">
        <v>3</v>
      </c>
      <c r="AM159" s="239">
        <v>0</v>
      </c>
      <c r="AN159" s="239">
        <v>0</v>
      </c>
      <c r="AO159" s="269">
        <v>0</v>
      </c>
      <c r="AP159" s="379"/>
      <c r="AQ159" s="379"/>
      <c r="AR159" s="379"/>
      <c r="AS159" s="378"/>
      <c r="AT159" s="239">
        <v>2</v>
      </c>
      <c r="AU159" s="239">
        <v>1</v>
      </c>
      <c r="AV159" s="239">
        <v>2</v>
      </c>
      <c r="AW159" s="269">
        <v>0</v>
      </c>
      <c r="AX159" s="240">
        <v>2</v>
      </c>
      <c r="AY159" s="240">
        <v>1</v>
      </c>
      <c r="AZ159" s="240">
        <v>1</v>
      </c>
      <c r="BA159" s="270">
        <v>0</v>
      </c>
      <c r="BB159" s="369"/>
      <c r="BC159" s="274">
        <v>3</v>
      </c>
      <c r="BD159" s="239">
        <v>2</v>
      </c>
      <c r="BE159" s="239">
        <v>2</v>
      </c>
      <c r="BF159" s="269">
        <v>0</v>
      </c>
      <c r="BG159" s="240">
        <v>2</v>
      </c>
      <c r="BH159" s="240">
        <v>2</v>
      </c>
      <c r="BI159" s="240">
        <v>1</v>
      </c>
      <c r="BJ159" s="270">
        <v>0</v>
      </c>
      <c r="BK159" s="239">
        <v>1</v>
      </c>
      <c r="BL159" s="239">
        <v>1</v>
      </c>
      <c r="BM159" s="239">
        <v>0</v>
      </c>
      <c r="BN159" s="269">
        <v>0</v>
      </c>
      <c r="BO159" s="240">
        <v>1</v>
      </c>
      <c r="BP159" s="240">
        <v>1</v>
      </c>
      <c r="BQ159" s="240">
        <v>1</v>
      </c>
      <c r="BR159" s="270">
        <v>0</v>
      </c>
      <c r="BS159" s="239">
        <v>2</v>
      </c>
      <c r="BT159" s="239">
        <v>1</v>
      </c>
      <c r="BU159" s="239">
        <v>1</v>
      </c>
      <c r="BV159" s="269">
        <v>0</v>
      </c>
    </row>
    <row r="160" spans="1:74">
      <c r="A160" s="385">
        <v>16</v>
      </c>
      <c r="B160" s="384" t="s">
        <v>1304</v>
      </c>
      <c r="C160" s="384" t="str">
        <f t="shared" si="71"/>
        <v>Guy Caswell</v>
      </c>
      <c r="D160" s="517">
        <f>SUM(I160,M160,Q160,U160,Y160,AD160,AH160,AL160,AP160,AT160,AX160,BC160,BG160,BK160,BO160,BS160)</f>
        <v>47</v>
      </c>
      <c r="E160" s="516">
        <f t="shared" si="77"/>
        <v>16</v>
      </c>
      <c r="F160" s="516">
        <f t="shared" si="77"/>
        <v>29</v>
      </c>
      <c r="G160" s="516">
        <f t="shared" si="77"/>
        <v>1</v>
      </c>
      <c r="H160" s="515">
        <f>(F160/D160)</f>
        <v>0.61702127659574468</v>
      </c>
      <c r="I160" s="2006" t="s">
        <v>1264</v>
      </c>
      <c r="J160" s="2007"/>
      <c r="K160" s="2007"/>
      <c r="L160" s="2007"/>
      <c r="M160" s="2007"/>
      <c r="N160" s="2007"/>
      <c r="O160" s="2007"/>
      <c r="P160" s="2008"/>
      <c r="Q160" s="235">
        <v>5</v>
      </c>
      <c r="R160" s="235">
        <v>1</v>
      </c>
      <c r="S160" s="235">
        <v>4</v>
      </c>
      <c r="T160" s="281">
        <v>0</v>
      </c>
      <c r="U160" s="2006" t="s">
        <v>1264</v>
      </c>
      <c r="V160" s="2007"/>
      <c r="W160" s="2007"/>
      <c r="X160" s="2007"/>
      <c r="Y160" s="2007"/>
      <c r="Z160" s="2007"/>
      <c r="AA160" s="2007"/>
      <c r="AB160" s="2007"/>
      <c r="AC160" s="2007"/>
      <c r="AD160" s="2007"/>
      <c r="AE160" s="2007"/>
      <c r="AF160" s="2007"/>
      <c r="AG160" s="2007"/>
      <c r="AH160" s="2007"/>
      <c r="AI160" s="2007"/>
      <c r="AJ160" s="2007"/>
      <c r="AK160" s="2008"/>
      <c r="AL160" s="234">
        <v>5</v>
      </c>
      <c r="AM160" s="234">
        <v>0</v>
      </c>
      <c r="AN160" s="234">
        <v>4</v>
      </c>
      <c r="AO160" s="280">
        <v>0</v>
      </c>
      <c r="AP160" s="235">
        <v>4</v>
      </c>
      <c r="AQ160" s="235">
        <v>1</v>
      </c>
      <c r="AR160" s="235">
        <v>1</v>
      </c>
      <c r="AS160" s="281">
        <v>0</v>
      </c>
      <c r="AT160" s="234">
        <v>5</v>
      </c>
      <c r="AU160" s="234">
        <v>1</v>
      </c>
      <c r="AV160" s="234">
        <v>3</v>
      </c>
      <c r="AW160" s="280">
        <v>0</v>
      </c>
      <c r="AX160" s="235">
        <v>5</v>
      </c>
      <c r="AY160" s="235">
        <v>4</v>
      </c>
      <c r="AZ160" s="235">
        <v>4</v>
      </c>
      <c r="BA160" s="281">
        <v>0</v>
      </c>
      <c r="BB160" s="369"/>
      <c r="BC160" s="284">
        <v>6</v>
      </c>
      <c r="BD160" s="234">
        <v>1</v>
      </c>
      <c r="BE160" s="234">
        <v>2</v>
      </c>
      <c r="BF160" s="280">
        <v>0</v>
      </c>
      <c r="BG160" s="235">
        <v>4</v>
      </c>
      <c r="BH160" s="235">
        <v>4</v>
      </c>
      <c r="BI160" s="235">
        <v>3</v>
      </c>
      <c r="BJ160" s="281">
        <v>0</v>
      </c>
      <c r="BK160" s="234">
        <v>5</v>
      </c>
      <c r="BL160" s="234">
        <v>2</v>
      </c>
      <c r="BM160" s="234">
        <v>2</v>
      </c>
      <c r="BN160" s="280">
        <v>0</v>
      </c>
      <c r="BO160" s="235">
        <v>3</v>
      </c>
      <c r="BP160" s="235">
        <v>1</v>
      </c>
      <c r="BQ160" s="235">
        <v>2</v>
      </c>
      <c r="BR160" s="281">
        <v>0</v>
      </c>
      <c r="BS160" s="234">
        <v>5</v>
      </c>
      <c r="BT160" s="234">
        <v>1</v>
      </c>
      <c r="BU160" s="234">
        <v>4</v>
      </c>
      <c r="BV160" s="280">
        <v>1</v>
      </c>
    </row>
    <row r="161" spans="1:74">
      <c r="A161" s="392">
        <v>17</v>
      </c>
      <c r="B161" s="391" t="s">
        <v>1303</v>
      </c>
      <c r="C161" s="391" t="str">
        <f t="shared" si="71"/>
        <v>Larry Szaroleta</v>
      </c>
      <c r="D161" s="390">
        <f>SUM(I161,M161,Q161,U161,Y161,AD161,AH161,AL161,AP161,AT161,AX161,BC161,BG161,BK161,BO161,BS161)</f>
        <v>12</v>
      </c>
      <c r="E161" s="389">
        <f t="shared" si="77"/>
        <v>1</v>
      </c>
      <c r="F161" s="389">
        <f t="shared" si="77"/>
        <v>4</v>
      </c>
      <c r="G161" s="389">
        <f t="shared" si="77"/>
        <v>0</v>
      </c>
      <c r="H161" s="444">
        <f>(F161/D161)</f>
        <v>0.33333333333333331</v>
      </c>
      <c r="I161" s="2009" t="s">
        <v>1264</v>
      </c>
      <c r="J161" s="2010"/>
      <c r="K161" s="2010"/>
      <c r="L161" s="2010"/>
      <c r="M161" s="2010"/>
      <c r="N161" s="2010"/>
      <c r="O161" s="2010"/>
      <c r="P161" s="2010"/>
      <c r="Q161" s="2010"/>
      <c r="R161" s="2010"/>
      <c r="S161" s="2010"/>
      <c r="T161" s="2010"/>
      <c r="U161" s="2010"/>
      <c r="V161" s="2010"/>
      <c r="W161" s="2010"/>
      <c r="X161" s="2010"/>
      <c r="Y161" s="2010"/>
      <c r="Z161" s="2010"/>
      <c r="AA161" s="2010"/>
      <c r="AB161" s="2010"/>
      <c r="AC161" s="2010"/>
      <c r="AD161" s="2010"/>
      <c r="AE161" s="2010"/>
      <c r="AF161" s="2010"/>
      <c r="AG161" s="2010"/>
      <c r="AH161" s="2010"/>
      <c r="AI161" s="2010"/>
      <c r="AJ161" s="2010"/>
      <c r="AK161" s="2010"/>
      <c r="AL161" s="2010"/>
      <c r="AM161" s="2010"/>
      <c r="AN161" s="2010"/>
      <c r="AO161" s="2011"/>
      <c r="AP161" s="240">
        <v>4</v>
      </c>
      <c r="AQ161" s="240">
        <v>0</v>
      </c>
      <c r="AR161" s="240">
        <v>1</v>
      </c>
      <c r="AS161" s="270">
        <v>0</v>
      </c>
      <c r="AT161" s="239">
        <v>2</v>
      </c>
      <c r="AU161" s="239">
        <v>0</v>
      </c>
      <c r="AV161" s="239">
        <v>0</v>
      </c>
      <c r="AW161" s="269">
        <v>0</v>
      </c>
      <c r="AX161" s="379"/>
      <c r="AY161" s="379"/>
      <c r="AZ161" s="379"/>
      <c r="BA161" s="378"/>
      <c r="BB161" s="369"/>
      <c r="BC161" s="274">
        <v>3</v>
      </c>
      <c r="BD161" s="239">
        <v>1</v>
      </c>
      <c r="BE161" s="239">
        <v>1</v>
      </c>
      <c r="BF161" s="269">
        <v>0</v>
      </c>
      <c r="BG161" s="240">
        <v>3</v>
      </c>
      <c r="BH161" s="240">
        <v>0</v>
      </c>
      <c r="BI161" s="240">
        <v>2</v>
      </c>
      <c r="BJ161" s="270">
        <v>0</v>
      </c>
      <c r="BK161" s="244"/>
      <c r="BL161" s="244"/>
      <c r="BM161" s="244"/>
      <c r="BN161" s="377"/>
      <c r="BO161" s="379"/>
      <c r="BP161" s="379"/>
      <c r="BQ161" s="379"/>
      <c r="BR161" s="378"/>
      <c r="BS161" s="244"/>
      <c r="BT161" s="244"/>
      <c r="BU161" s="244"/>
      <c r="BV161" s="377"/>
    </row>
    <row r="162" spans="1:74" ht="13.8" thickBot="1">
      <c r="A162" s="376"/>
      <c r="B162" s="519" t="s">
        <v>262</v>
      </c>
      <c r="C162" s="519"/>
      <c r="D162" s="531">
        <f>SUM(D145:D156,D158:D161)</f>
        <v>859</v>
      </c>
      <c r="E162" s="530">
        <f>SUM(E145:E156,E158:E161)</f>
        <v>341</v>
      </c>
      <c r="F162" s="530">
        <f>SUM(F145:F156,F158:F161)</f>
        <v>482</v>
      </c>
      <c r="G162" s="530">
        <f>SUM(G145:G156,G158:G161)</f>
        <v>34</v>
      </c>
      <c r="H162" s="496">
        <f>(F162/D162)</f>
        <v>0.56111757857974387</v>
      </c>
      <c r="I162" s="527">
        <f t="shared" ref="I162:P162" si="78">SUM(I145:I156,I158:I159)</f>
        <v>74</v>
      </c>
      <c r="J162" s="527">
        <f t="shared" si="78"/>
        <v>37</v>
      </c>
      <c r="K162" s="527">
        <f t="shared" si="78"/>
        <v>51</v>
      </c>
      <c r="L162" s="526">
        <f t="shared" si="78"/>
        <v>1</v>
      </c>
      <c r="M162" s="525">
        <f t="shared" si="78"/>
        <v>53</v>
      </c>
      <c r="N162" s="525">
        <f t="shared" si="78"/>
        <v>17</v>
      </c>
      <c r="O162" s="525">
        <f t="shared" si="78"/>
        <v>30</v>
      </c>
      <c r="P162" s="524">
        <f t="shared" si="78"/>
        <v>1</v>
      </c>
      <c r="Q162" s="527">
        <f>SUM(Q145:Q160)</f>
        <v>46</v>
      </c>
      <c r="R162" s="527">
        <f>SUM(R145:R160)</f>
        <v>14</v>
      </c>
      <c r="S162" s="527">
        <f>SUM(S145:S160)</f>
        <v>26</v>
      </c>
      <c r="T162" s="526">
        <f>SUM(T145:T160)</f>
        <v>2</v>
      </c>
      <c r="U162" s="525">
        <f t="shared" ref="U162:AB162" si="79">SUM(U145:U156,U158:U159)</f>
        <v>52</v>
      </c>
      <c r="V162" s="525">
        <f t="shared" si="79"/>
        <v>17</v>
      </c>
      <c r="W162" s="525">
        <f t="shared" si="79"/>
        <v>27</v>
      </c>
      <c r="X162" s="524">
        <f t="shared" si="79"/>
        <v>1</v>
      </c>
      <c r="Y162" s="527">
        <f t="shared" si="79"/>
        <v>90</v>
      </c>
      <c r="Z162" s="527">
        <f t="shared" si="79"/>
        <v>61</v>
      </c>
      <c r="AA162" s="527">
        <f t="shared" si="79"/>
        <v>66</v>
      </c>
      <c r="AB162" s="526">
        <f t="shared" si="79"/>
        <v>1</v>
      </c>
      <c r="AC162" s="369"/>
      <c r="AD162" s="528">
        <f t="shared" ref="AD162:AK162" si="80">SUM(AD145:AD156,AD158:AD159)</f>
        <v>42</v>
      </c>
      <c r="AE162" s="525">
        <f t="shared" si="80"/>
        <v>7</v>
      </c>
      <c r="AF162" s="525">
        <f t="shared" si="80"/>
        <v>16</v>
      </c>
      <c r="AG162" s="524">
        <f t="shared" si="80"/>
        <v>2</v>
      </c>
      <c r="AH162" s="527">
        <f t="shared" si="80"/>
        <v>49</v>
      </c>
      <c r="AI162" s="527">
        <f t="shared" si="80"/>
        <v>15</v>
      </c>
      <c r="AJ162" s="527">
        <f t="shared" si="80"/>
        <v>23</v>
      </c>
      <c r="AK162" s="526">
        <f t="shared" si="80"/>
        <v>1</v>
      </c>
      <c r="AL162" s="525">
        <f>SUM(AL145:AL160)</f>
        <v>49</v>
      </c>
      <c r="AM162" s="525">
        <f>SUM(AM145:AM160)</f>
        <v>14</v>
      </c>
      <c r="AN162" s="525">
        <f>SUM(AN145:AN160)</f>
        <v>26</v>
      </c>
      <c r="AO162" s="524">
        <f>SUM(AO145:AO160)</f>
        <v>1</v>
      </c>
      <c r="AP162" s="527">
        <f t="shared" ref="AP162:BA162" si="81">SUM(AP145:AP161)</f>
        <v>42</v>
      </c>
      <c r="AQ162" s="527">
        <f t="shared" si="81"/>
        <v>9</v>
      </c>
      <c r="AR162" s="527">
        <f t="shared" si="81"/>
        <v>17</v>
      </c>
      <c r="AS162" s="526">
        <f t="shared" si="81"/>
        <v>0</v>
      </c>
      <c r="AT162" s="525">
        <f t="shared" si="81"/>
        <v>48</v>
      </c>
      <c r="AU162" s="525">
        <f t="shared" si="81"/>
        <v>10</v>
      </c>
      <c r="AV162" s="525">
        <f t="shared" si="81"/>
        <v>23</v>
      </c>
      <c r="AW162" s="524">
        <f t="shared" si="81"/>
        <v>0</v>
      </c>
      <c r="AX162" s="527">
        <f t="shared" si="81"/>
        <v>48</v>
      </c>
      <c r="AY162" s="527">
        <f t="shared" si="81"/>
        <v>19</v>
      </c>
      <c r="AZ162" s="527">
        <f t="shared" si="81"/>
        <v>28</v>
      </c>
      <c r="BA162" s="526">
        <f t="shared" si="81"/>
        <v>0</v>
      </c>
      <c r="BB162" s="369"/>
      <c r="BC162" s="528">
        <f t="shared" ref="BC162:BV162" si="82">SUM(BC145:BC161)</f>
        <v>63</v>
      </c>
      <c r="BD162" s="525">
        <f t="shared" si="82"/>
        <v>31</v>
      </c>
      <c r="BE162" s="525">
        <f t="shared" si="82"/>
        <v>36</v>
      </c>
      <c r="BF162" s="524">
        <f t="shared" si="82"/>
        <v>10</v>
      </c>
      <c r="BG162" s="527">
        <f t="shared" si="82"/>
        <v>55</v>
      </c>
      <c r="BH162" s="527">
        <f t="shared" si="82"/>
        <v>33</v>
      </c>
      <c r="BI162" s="527">
        <f t="shared" si="82"/>
        <v>35</v>
      </c>
      <c r="BJ162" s="526">
        <f t="shared" si="82"/>
        <v>0</v>
      </c>
      <c r="BK162" s="525">
        <f t="shared" si="82"/>
        <v>51</v>
      </c>
      <c r="BL162" s="525">
        <f t="shared" si="82"/>
        <v>23</v>
      </c>
      <c r="BM162" s="525">
        <f t="shared" si="82"/>
        <v>25</v>
      </c>
      <c r="BN162" s="524">
        <f t="shared" si="82"/>
        <v>5</v>
      </c>
      <c r="BO162" s="527">
        <f t="shared" si="82"/>
        <v>45</v>
      </c>
      <c r="BP162" s="527">
        <f t="shared" si="82"/>
        <v>11</v>
      </c>
      <c r="BQ162" s="527">
        <f t="shared" si="82"/>
        <v>23</v>
      </c>
      <c r="BR162" s="526">
        <f t="shared" si="82"/>
        <v>4</v>
      </c>
      <c r="BS162" s="525">
        <f t="shared" si="82"/>
        <v>52</v>
      </c>
      <c r="BT162" s="525">
        <f t="shared" si="82"/>
        <v>23</v>
      </c>
      <c r="BU162" s="525">
        <f t="shared" si="82"/>
        <v>30</v>
      </c>
      <c r="BV162" s="524">
        <f t="shared" si="82"/>
        <v>5</v>
      </c>
    </row>
    <row r="163" spans="1:74" ht="16.2" thickBot="1">
      <c r="A163" s="376"/>
      <c r="B163" s="376"/>
      <c r="C163" s="376"/>
      <c r="D163" s="2003" t="s">
        <v>1296</v>
      </c>
      <c r="E163" s="2004"/>
      <c r="F163" s="2004"/>
      <c r="G163" s="2004"/>
      <c r="H163" s="2005"/>
      <c r="I163" s="1999">
        <v>12</v>
      </c>
      <c r="J163" s="2000"/>
      <c r="K163" s="2000"/>
      <c r="L163" s="2001"/>
      <c r="M163" s="1999">
        <v>12.5</v>
      </c>
      <c r="N163" s="2000"/>
      <c r="O163" s="2000"/>
      <c r="P163" s="2001"/>
      <c r="Q163" s="2017">
        <v>11</v>
      </c>
      <c r="R163" s="2018"/>
      <c r="S163" s="2018"/>
      <c r="T163" s="2019"/>
      <c r="U163" s="1999">
        <v>12.3</v>
      </c>
      <c r="V163" s="2000"/>
      <c r="W163" s="2000"/>
      <c r="X163" s="2001"/>
      <c r="Y163" s="1999">
        <v>12.3</v>
      </c>
      <c r="Z163" s="2000"/>
      <c r="AA163" s="2000"/>
      <c r="AB163" s="2001"/>
      <c r="AC163" s="510"/>
      <c r="AD163" s="2002">
        <v>12.2</v>
      </c>
      <c r="AE163" s="2000"/>
      <c r="AF163" s="2000"/>
      <c r="AG163" s="2001"/>
      <c r="AH163" s="2017">
        <v>11.8</v>
      </c>
      <c r="AI163" s="2018"/>
      <c r="AJ163" s="2018"/>
      <c r="AK163" s="2019"/>
      <c r="AL163" s="1999">
        <v>12</v>
      </c>
      <c r="AM163" s="2000"/>
      <c r="AN163" s="2000"/>
      <c r="AO163" s="2001"/>
      <c r="AP163" s="1999">
        <v>12</v>
      </c>
      <c r="AQ163" s="2000"/>
      <c r="AR163" s="2000"/>
      <c r="AS163" s="2001"/>
      <c r="AT163" s="1999">
        <v>12</v>
      </c>
      <c r="AU163" s="2000"/>
      <c r="AV163" s="2000"/>
      <c r="AW163" s="2001"/>
      <c r="AX163" s="1999">
        <v>12</v>
      </c>
      <c r="AY163" s="2000"/>
      <c r="AZ163" s="2000"/>
      <c r="BA163" s="2001"/>
      <c r="BB163" s="510"/>
      <c r="BC163" s="2002">
        <v>12</v>
      </c>
      <c r="BD163" s="2000"/>
      <c r="BE163" s="2000"/>
      <c r="BF163" s="2001"/>
      <c r="BG163" s="1999">
        <v>12</v>
      </c>
      <c r="BH163" s="2000"/>
      <c r="BI163" s="2000"/>
      <c r="BJ163" s="2001"/>
      <c r="BK163" s="1999">
        <v>12</v>
      </c>
      <c r="BL163" s="2000"/>
      <c r="BM163" s="2000"/>
      <c r="BN163" s="2001"/>
      <c r="BO163" s="1999">
        <v>12</v>
      </c>
      <c r="BP163" s="2000"/>
      <c r="BQ163" s="2000"/>
      <c r="BR163" s="2001"/>
      <c r="BS163" s="1999"/>
      <c r="BT163" s="2000"/>
      <c r="BU163" s="2000"/>
      <c r="BV163" s="2001"/>
    </row>
    <row r="164" spans="1:74" ht="13.8" thickBot="1">
      <c r="A164" s="376"/>
      <c r="B164" s="376"/>
      <c r="C164" s="376"/>
      <c r="D164" s="376"/>
      <c r="E164" s="376"/>
      <c r="F164" s="376"/>
      <c r="G164" s="376"/>
      <c r="H164" s="376"/>
      <c r="I164" s="376"/>
      <c r="J164" s="376"/>
      <c r="K164" s="376"/>
      <c r="L164" s="376"/>
      <c r="M164" s="376"/>
      <c r="N164" s="376"/>
      <c r="O164" s="376"/>
      <c r="P164" s="376"/>
      <c r="Q164" s="376"/>
      <c r="R164" s="376"/>
      <c r="S164" s="376"/>
      <c r="T164" s="376"/>
      <c r="U164" s="376"/>
      <c r="V164" s="376"/>
      <c r="W164" s="376"/>
      <c r="X164" s="376"/>
      <c r="Y164" s="376"/>
      <c r="Z164" s="376"/>
      <c r="AA164" s="376"/>
      <c r="AB164" s="376"/>
      <c r="AC164" s="376"/>
      <c r="AD164" s="376"/>
      <c r="AE164" s="376"/>
      <c r="AF164" s="376"/>
      <c r="AG164" s="376"/>
      <c r="AH164" s="376"/>
      <c r="AI164" s="376"/>
      <c r="AJ164" s="376"/>
      <c r="AK164" s="376"/>
      <c r="AL164" s="376"/>
      <c r="AM164" s="376"/>
      <c r="AN164" s="376"/>
      <c r="AO164" s="376"/>
      <c r="AP164" s="376"/>
      <c r="AQ164" s="376"/>
      <c r="AR164" s="376"/>
      <c r="AS164" s="376"/>
      <c r="AT164" s="376"/>
      <c r="AU164" s="376"/>
      <c r="AV164" s="376"/>
      <c r="AW164" s="376"/>
      <c r="AX164" s="376"/>
      <c r="AY164" s="376"/>
      <c r="AZ164" s="376"/>
      <c r="BA164" s="376"/>
      <c r="BB164" s="376"/>
      <c r="BC164" s="376"/>
      <c r="BD164" s="376"/>
      <c r="BE164" s="376"/>
      <c r="BF164" s="376"/>
      <c r="BG164" s="376"/>
      <c r="BH164" s="376"/>
      <c r="BI164" s="376"/>
      <c r="BJ164" s="376"/>
      <c r="BK164" s="376"/>
      <c r="BL164" s="376"/>
      <c r="BM164" s="376"/>
      <c r="BN164" s="376"/>
      <c r="BO164" s="376"/>
      <c r="BP164" s="376"/>
      <c r="BQ164" s="376"/>
      <c r="BR164" s="376"/>
      <c r="BS164" s="376"/>
      <c r="BT164" s="376"/>
      <c r="BU164" s="376"/>
      <c r="BV164" s="376"/>
    </row>
    <row r="165" spans="1:74">
      <c r="A165" s="1985">
        <v>9</v>
      </c>
      <c r="B165" s="1987" t="s">
        <v>150</v>
      </c>
      <c r="C165" s="1528"/>
      <c r="D165" s="2013">
        <v>2009</v>
      </c>
      <c r="E165" s="2014"/>
      <c r="F165" s="2014"/>
      <c r="G165" s="2014"/>
      <c r="H165" s="2015"/>
      <c r="I165" s="1992" t="s">
        <v>1109</v>
      </c>
      <c r="J165" s="1993"/>
      <c r="K165" s="1993"/>
      <c r="L165" s="1994"/>
      <c r="M165" s="1995" t="s">
        <v>1108</v>
      </c>
      <c r="N165" s="1996"/>
      <c r="O165" s="1996"/>
      <c r="P165" s="1997"/>
      <c r="Q165" s="1992" t="s">
        <v>1107</v>
      </c>
      <c r="R165" s="1993"/>
      <c r="S165" s="1993"/>
      <c r="T165" s="1994"/>
      <c r="U165" s="1995" t="s">
        <v>1106</v>
      </c>
      <c r="V165" s="1996"/>
      <c r="W165" s="1996"/>
      <c r="X165" s="1997"/>
      <c r="Y165" s="1992" t="s">
        <v>1105</v>
      </c>
      <c r="Z165" s="1993"/>
      <c r="AA165" s="1993"/>
      <c r="AB165" s="1994"/>
      <c r="AC165" s="417"/>
      <c r="AD165" s="1998" t="s">
        <v>1104</v>
      </c>
      <c r="AE165" s="1996"/>
      <c r="AF165" s="1996"/>
      <c r="AG165" s="1997"/>
      <c r="AH165" s="1992" t="s">
        <v>1103</v>
      </c>
      <c r="AI165" s="1993"/>
      <c r="AJ165" s="1993"/>
      <c r="AK165" s="1994"/>
      <c r="AL165" s="1995" t="s">
        <v>1102</v>
      </c>
      <c r="AM165" s="1996"/>
      <c r="AN165" s="1996"/>
      <c r="AO165" s="1997"/>
      <c r="AP165" s="1992" t="s">
        <v>1101</v>
      </c>
      <c r="AQ165" s="1993"/>
      <c r="AR165" s="1993"/>
      <c r="AS165" s="1994"/>
      <c r="AT165" s="1995" t="s">
        <v>1100</v>
      </c>
      <c r="AU165" s="1996"/>
      <c r="AV165" s="1996"/>
      <c r="AW165" s="1997"/>
      <c r="AX165" s="1992" t="s">
        <v>1099</v>
      </c>
      <c r="AY165" s="1993"/>
      <c r="AZ165" s="1993"/>
      <c r="BA165" s="1994"/>
      <c r="BB165" s="417"/>
      <c r="BC165" s="1998" t="s">
        <v>1098</v>
      </c>
      <c r="BD165" s="1996"/>
      <c r="BE165" s="1996"/>
      <c r="BF165" s="1997"/>
      <c r="BG165" s="1992" t="s">
        <v>1097</v>
      </c>
      <c r="BH165" s="1993"/>
      <c r="BI165" s="1993"/>
      <c r="BJ165" s="1994"/>
      <c r="BK165" s="1995" t="s">
        <v>1096</v>
      </c>
      <c r="BL165" s="1996"/>
      <c r="BM165" s="1996"/>
      <c r="BN165" s="1997"/>
      <c r="BO165" s="1992" t="s">
        <v>1095</v>
      </c>
      <c r="BP165" s="1993"/>
      <c r="BQ165" s="1993"/>
      <c r="BR165" s="1994"/>
      <c r="BS165" s="1995" t="s">
        <v>1094</v>
      </c>
      <c r="BT165" s="1996"/>
      <c r="BU165" s="1996"/>
      <c r="BV165" s="1997"/>
    </row>
    <row r="166" spans="1:74">
      <c r="A166" s="1986"/>
      <c r="B166" s="1988"/>
      <c r="C166" s="1528"/>
      <c r="D166" s="413" t="s">
        <v>268</v>
      </c>
      <c r="E166" s="413" t="s">
        <v>1092</v>
      </c>
      <c r="F166" s="413" t="s">
        <v>267</v>
      </c>
      <c r="G166" s="413" t="s">
        <v>266</v>
      </c>
      <c r="H166" s="412" t="s">
        <v>265</v>
      </c>
      <c r="I166" s="413" t="s">
        <v>268</v>
      </c>
      <c r="J166" s="413" t="s">
        <v>1092</v>
      </c>
      <c r="K166" s="413" t="s">
        <v>267</v>
      </c>
      <c r="L166" s="412" t="s">
        <v>266</v>
      </c>
      <c r="M166" s="413" t="s">
        <v>268</v>
      </c>
      <c r="N166" s="413" t="s">
        <v>1092</v>
      </c>
      <c r="O166" s="413" t="s">
        <v>267</v>
      </c>
      <c r="P166" s="412" t="s">
        <v>266</v>
      </c>
      <c r="Q166" s="413" t="s">
        <v>268</v>
      </c>
      <c r="R166" s="413" t="s">
        <v>1092</v>
      </c>
      <c r="S166" s="413" t="s">
        <v>267</v>
      </c>
      <c r="T166" s="412" t="s">
        <v>266</v>
      </c>
      <c r="U166" s="413" t="s">
        <v>268</v>
      </c>
      <c r="V166" s="413" t="s">
        <v>1092</v>
      </c>
      <c r="W166" s="413" t="s">
        <v>267</v>
      </c>
      <c r="X166" s="412" t="s">
        <v>266</v>
      </c>
      <c r="Y166" s="413" t="s">
        <v>268</v>
      </c>
      <c r="Z166" s="413" t="s">
        <v>1092</v>
      </c>
      <c r="AA166" s="413" t="s">
        <v>267</v>
      </c>
      <c r="AB166" s="412" t="s">
        <v>266</v>
      </c>
      <c r="AC166" s="369"/>
      <c r="AD166" s="414" t="s">
        <v>268</v>
      </c>
      <c r="AE166" s="413" t="s">
        <v>1092</v>
      </c>
      <c r="AF166" s="413" t="s">
        <v>267</v>
      </c>
      <c r="AG166" s="412" t="s">
        <v>266</v>
      </c>
      <c r="AH166" s="413" t="s">
        <v>268</v>
      </c>
      <c r="AI166" s="413" t="s">
        <v>1092</v>
      </c>
      <c r="AJ166" s="413" t="s">
        <v>267</v>
      </c>
      <c r="AK166" s="412" t="s">
        <v>266</v>
      </c>
      <c r="AL166" s="413" t="s">
        <v>268</v>
      </c>
      <c r="AM166" s="413" t="s">
        <v>1092</v>
      </c>
      <c r="AN166" s="413" t="s">
        <v>267</v>
      </c>
      <c r="AO166" s="415" t="s">
        <v>266</v>
      </c>
      <c r="AP166" s="414" t="s">
        <v>268</v>
      </c>
      <c r="AQ166" s="413" t="s">
        <v>1092</v>
      </c>
      <c r="AR166" s="413" t="s">
        <v>267</v>
      </c>
      <c r="AS166" s="412" t="s">
        <v>266</v>
      </c>
      <c r="AT166" s="413" t="s">
        <v>268</v>
      </c>
      <c r="AU166" s="413" t="s">
        <v>1092</v>
      </c>
      <c r="AV166" s="413" t="s">
        <v>267</v>
      </c>
      <c r="AW166" s="412" t="s">
        <v>266</v>
      </c>
      <c r="AX166" s="413" t="s">
        <v>268</v>
      </c>
      <c r="AY166" s="413" t="s">
        <v>1092</v>
      </c>
      <c r="AZ166" s="413" t="s">
        <v>267</v>
      </c>
      <c r="BA166" s="412" t="s">
        <v>266</v>
      </c>
      <c r="BB166" s="369"/>
      <c r="BC166" s="414" t="s">
        <v>268</v>
      </c>
      <c r="BD166" s="413" t="s">
        <v>1092</v>
      </c>
      <c r="BE166" s="413" t="s">
        <v>267</v>
      </c>
      <c r="BF166" s="412" t="s">
        <v>266</v>
      </c>
      <c r="BG166" s="413" t="s">
        <v>268</v>
      </c>
      <c r="BH166" s="413" t="s">
        <v>1092</v>
      </c>
      <c r="BI166" s="413" t="s">
        <v>267</v>
      </c>
      <c r="BJ166" s="412" t="s">
        <v>266</v>
      </c>
      <c r="BK166" s="413" t="s">
        <v>268</v>
      </c>
      <c r="BL166" s="413" t="s">
        <v>1092</v>
      </c>
      <c r="BM166" s="413" t="s">
        <v>267</v>
      </c>
      <c r="BN166" s="412" t="s">
        <v>266</v>
      </c>
      <c r="BO166" s="413" t="s">
        <v>268</v>
      </c>
      <c r="BP166" s="413" t="s">
        <v>1092</v>
      </c>
      <c r="BQ166" s="413" t="s">
        <v>267</v>
      </c>
      <c r="BR166" s="412" t="s">
        <v>266</v>
      </c>
      <c r="BS166" s="413" t="s">
        <v>268</v>
      </c>
      <c r="BT166" s="413" t="s">
        <v>1092</v>
      </c>
      <c r="BU166" s="413" t="s">
        <v>267</v>
      </c>
      <c r="BV166" s="412" t="s">
        <v>266</v>
      </c>
    </row>
    <row r="167" spans="1:74">
      <c r="A167" s="392">
        <v>1</v>
      </c>
      <c r="B167" s="500" t="s">
        <v>26</v>
      </c>
      <c r="C167" s="500" t="str">
        <f t="shared" ref="C167:C181" si="83">TRIM(B167)</f>
        <v>Reed Nelson</v>
      </c>
      <c r="D167" s="390">
        <f t="shared" ref="D167:D175" si="84">SUM(I167,M167,Q167,U167,Y167,AD167,AH167,AL167,AP167,AT167,AX167,BC167,BG167,BK167,BO167,BS167)</f>
        <v>74</v>
      </c>
      <c r="E167" s="389">
        <f t="shared" ref="E167:E175" si="85">SUM(J167,N167,R167,V167,Z167,AE167,AI167,AM167,AQ167,AU167,AY167,BD167,BH167,BL167,BT167,BP167)</f>
        <v>40</v>
      </c>
      <c r="F167" s="389">
        <f t="shared" ref="F167:F175" si="86">SUM(K167,O167,S167,W167,AA167,AF167,AJ167,AN167,AR167,AV167,AZ167,BE167,BI167,BM167,BU167,BQ167)</f>
        <v>46</v>
      </c>
      <c r="G167" s="389">
        <f t="shared" ref="G167:G175" si="87">SUM(L167,P167,T167,X167,AB167,AG167,AK167,AO167,AS167,AW167,BA167,BF167,BJ167,BN167,BV167,BR167)</f>
        <v>1</v>
      </c>
      <c r="H167" s="444">
        <f t="shared" ref="H167:H175" si="88">(F167/D167)</f>
        <v>0.6216216216216216</v>
      </c>
      <c r="I167" s="240">
        <v>4</v>
      </c>
      <c r="J167" s="240">
        <v>2</v>
      </c>
      <c r="K167" s="240">
        <v>4</v>
      </c>
      <c r="L167" s="270">
        <v>0</v>
      </c>
      <c r="M167" s="239">
        <v>4</v>
      </c>
      <c r="N167" s="239">
        <v>5</v>
      </c>
      <c r="O167" s="239">
        <v>3</v>
      </c>
      <c r="P167" s="269">
        <v>0</v>
      </c>
      <c r="Q167" s="240">
        <v>5</v>
      </c>
      <c r="R167" s="240">
        <v>4</v>
      </c>
      <c r="S167" s="240">
        <v>3</v>
      </c>
      <c r="T167" s="303">
        <v>0</v>
      </c>
      <c r="U167" s="274">
        <v>5</v>
      </c>
      <c r="V167" s="239">
        <v>2</v>
      </c>
      <c r="W167" s="239">
        <v>3</v>
      </c>
      <c r="X167" s="269">
        <v>0</v>
      </c>
      <c r="Y167" s="240">
        <v>6</v>
      </c>
      <c r="Z167" s="240">
        <v>2</v>
      </c>
      <c r="AA167" s="240">
        <v>3</v>
      </c>
      <c r="AB167" s="270">
        <v>0</v>
      </c>
      <c r="AC167" s="369"/>
      <c r="AD167" s="274">
        <v>3</v>
      </c>
      <c r="AE167" s="239">
        <v>3</v>
      </c>
      <c r="AF167" s="239">
        <v>1</v>
      </c>
      <c r="AG167" s="269">
        <v>0</v>
      </c>
      <c r="AH167" s="240">
        <v>4</v>
      </c>
      <c r="AI167" s="240">
        <v>1</v>
      </c>
      <c r="AJ167" s="240">
        <v>1</v>
      </c>
      <c r="AK167" s="270">
        <v>0</v>
      </c>
      <c r="AL167" s="239">
        <v>6</v>
      </c>
      <c r="AM167" s="239">
        <v>3</v>
      </c>
      <c r="AN167" s="239">
        <v>5</v>
      </c>
      <c r="AO167" s="273">
        <v>0</v>
      </c>
      <c r="AP167" s="272">
        <v>5</v>
      </c>
      <c r="AQ167" s="240">
        <v>3</v>
      </c>
      <c r="AR167" s="240">
        <v>3</v>
      </c>
      <c r="AS167" s="270">
        <v>1</v>
      </c>
      <c r="AT167" s="239">
        <v>5</v>
      </c>
      <c r="AU167" s="239">
        <v>2</v>
      </c>
      <c r="AV167" s="239">
        <v>3</v>
      </c>
      <c r="AW167" s="269">
        <v>0</v>
      </c>
      <c r="AX167" s="240">
        <v>6</v>
      </c>
      <c r="AY167" s="240">
        <v>3</v>
      </c>
      <c r="AZ167" s="240">
        <v>3</v>
      </c>
      <c r="BA167" s="270">
        <v>0</v>
      </c>
      <c r="BB167" s="369"/>
      <c r="BC167" s="386"/>
      <c r="BD167" s="244"/>
      <c r="BE167" s="244"/>
      <c r="BF167" s="290"/>
      <c r="BG167" s="272">
        <v>6</v>
      </c>
      <c r="BH167" s="240">
        <v>2</v>
      </c>
      <c r="BI167" s="240">
        <v>4</v>
      </c>
      <c r="BJ167" s="303">
        <v>0</v>
      </c>
      <c r="BK167" s="274">
        <v>5</v>
      </c>
      <c r="BL167" s="239">
        <v>3</v>
      </c>
      <c r="BM167" s="239">
        <v>4</v>
      </c>
      <c r="BN167" s="273">
        <v>0</v>
      </c>
      <c r="BO167" s="272">
        <v>5</v>
      </c>
      <c r="BP167" s="240">
        <v>2</v>
      </c>
      <c r="BQ167" s="240">
        <v>3</v>
      </c>
      <c r="BR167" s="303">
        <v>0</v>
      </c>
      <c r="BS167" s="274">
        <v>5</v>
      </c>
      <c r="BT167" s="239">
        <v>3</v>
      </c>
      <c r="BU167" s="239">
        <v>3</v>
      </c>
      <c r="BV167" s="269">
        <v>0</v>
      </c>
    </row>
    <row r="168" spans="1:74">
      <c r="A168" s="405">
        <v>2</v>
      </c>
      <c r="B168" s="503" t="s">
        <v>1262</v>
      </c>
      <c r="C168" s="503" t="str">
        <f t="shared" si="83"/>
        <v>Dave Barkeley</v>
      </c>
      <c r="D168" s="517">
        <f t="shared" si="84"/>
        <v>66</v>
      </c>
      <c r="E168" s="516">
        <f t="shared" si="85"/>
        <v>39</v>
      </c>
      <c r="F168" s="516">
        <f t="shared" si="86"/>
        <v>47</v>
      </c>
      <c r="G168" s="516">
        <f t="shared" si="87"/>
        <v>7</v>
      </c>
      <c r="H168" s="515">
        <f t="shared" si="88"/>
        <v>0.71212121212121215</v>
      </c>
      <c r="I168" s="396"/>
      <c r="J168" s="396"/>
      <c r="K168" s="396"/>
      <c r="L168" s="395"/>
      <c r="M168" s="400">
        <v>8</v>
      </c>
      <c r="N168" s="400">
        <v>5</v>
      </c>
      <c r="O168" s="400">
        <v>8</v>
      </c>
      <c r="P168" s="399">
        <v>0</v>
      </c>
      <c r="Q168" s="398">
        <v>7</v>
      </c>
      <c r="R168" s="398">
        <v>5</v>
      </c>
      <c r="S168" s="398">
        <v>5</v>
      </c>
      <c r="T168" s="450">
        <v>1</v>
      </c>
      <c r="U168" s="401">
        <v>3</v>
      </c>
      <c r="V168" s="400">
        <v>1</v>
      </c>
      <c r="W168" s="400">
        <v>2</v>
      </c>
      <c r="X168" s="399">
        <v>0</v>
      </c>
      <c r="Y168" s="398">
        <v>0</v>
      </c>
      <c r="Z168" s="398">
        <v>5</v>
      </c>
      <c r="AA168" s="398">
        <v>0</v>
      </c>
      <c r="AB168" s="397">
        <v>0</v>
      </c>
      <c r="AC168" s="369"/>
      <c r="AD168" s="401">
        <v>4</v>
      </c>
      <c r="AE168" s="400">
        <v>3</v>
      </c>
      <c r="AF168" s="400">
        <v>2</v>
      </c>
      <c r="AG168" s="399">
        <v>1</v>
      </c>
      <c r="AH168" s="398">
        <v>4</v>
      </c>
      <c r="AI168" s="398">
        <v>2</v>
      </c>
      <c r="AJ168" s="398">
        <v>3</v>
      </c>
      <c r="AK168" s="397">
        <v>0</v>
      </c>
      <c r="AL168" s="400">
        <v>5</v>
      </c>
      <c r="AM168" s="400">
        <v>1</v>
      </c>
      <c r="AN168" s="400">
        <v>4</v>
      </c>
      <c r="AO168" s="403">
        <v>0</v>
      </c>
      <c r="AP168" s="402">
        <v>5</v>
      </c>
      <c r="AQ168" s="398">
        <v>2</v>
      </c>
      <c r="AR168" s="398">
        <v>2</v>
      </c>
      <c r="AS168" s="397">
        <v>1</v>
      </c>
      <c r="AT168" s="400">
        <v>5</v>
      </c>
      <c r="AU168" s="400">
        <v>0</v>
      </c>
      <c r="AV168" s="400">
        <v>3</v>
      </c>
      <c r="AW168" s="399">
        <v>0</v>
      </c>
      <c r="AX168" s="398">
        <v>5</v>
      </c>
      <c r="AY168" s="398">
        <v>4</v>
      </c>
      <c r="AZ168" s="398">
        <v>4</v>
      </c>
      <c r="BA168" s="397">
        <v>2</v>
      </c>
      <c r="BB168" s="369"/>
      <c r="BC168" s="401">
        <v>6</v>
      </c>
      <c r="BD168" s="400">
        <v>2</v>
      </c>
      <c r="BE168" s="400">
        <v>4</v>
      </c>
      <c r="BF168" s="403">
        <v>0</v>
      </c>
      <c r="BG168" s="408"/>
      <c r="BH168" s="396"/>
      <c r="BI168" s="396"/>
      <c r="BJ168" s="449"/>
      <c r="BK168" s="401">
        <v>4</v>
      </c>
      <c r="BL168" s="400">
        <v>5</v>
      </c>
      <c r="BM168" s="400">
        <v>3</v>
      </c>
      <c r="BN168" s="403">
        <v>2</v>
      </c>
      <c r="BO168" s="402">
        <v>5</v>
      </c>
      <c r="BP168" s="398">
        <v>3</v>
      </c>
      <c r="BQ168" s="398">
        <v>3</v>
      </c>
      <c r="BR168" s="450">
        <v>0</v>
      </c>
      <c r="BS168" s="401">
        <v>5</v>
      </c>
      <c r="BT168" s="400">
        <v>1</v>
      </c>
      <c r="BU168" s="400">
        <v>4</v>
      </c>
      <c r="BV168" s="399">
        <v>0</v>
      </c>
    </row>
    <row r="169" spans="1:74">
      <c r="A169" s="392">
        <v>3</v>
      </c>
      <c r="B169" s="500" t="s">
        <v>254</v>
      </c>
      <c r="C169" s="500" t="str">
        <f t="shared" si="83"/>
        <v>Brad Cline</v>
      </c>
      <c r="D169" s="390">
        <f t="shared" si="84"/>
        <v>77</v>
      </c>
      <c r="E169" s="389">
        <f t="shared" si="85"/>
        <v>34</v>
      </c>
      <c r="F169" s="389">
        <f t="shared" si="86"/>
        <v>54</v>
      </c>
      <c r="G169" s="389">
        <f t="shared" si="87"/>
        <v>1</v>
      </c>
      <c r="H169" s="444">
        <f t="shared" si="88"/>
        <v>0.70129870129870131</v>
      </c>
      <c r="I169" s="240">
        <v>5</v>
      </c>
      <c r="J169" s="240">
        <v>1</v>
      </c>
      <c r="K169" s="240">
        <v>3</v>
      </c>
      <c r="L169" s="270">
        <v>0</v>
      </c>
      <c r="M169" s="239">
        <v>8</v>
      </c>
      <c r="N169" s="239">
        <v>6</v>
      </c>
      <c r="O169" s="239">
        <v>6</v>
      </c>
      <c r="P169" s="269">
        <v>1</v>
      </c>
      <c r="Q169" s="240">
        <v>5</v>
      </c>
      <c r="R169" s="240">
        <v>2</v>
      </c>
      <c r="S169" s="240">
        <v>4</v>
      </c>
      <c r="T169" s="303">
        <v>0</v>
      </c>
      <c r="U169" s="274">
        <v>5</v>
      </c>
      <c r="V169" s="239">
        <v>1</v>
      </c>
      <c r="W169" s="239">
        <v>3</v>
      </c>
      <c r="X169" s="269">
        <v>0</v>
      </c>
      <c r="Y169" s="240">
        <v>3</v>
      </c>
      <c r="Z169" s="240">
        <v>4</v>
      </c>
      <c r="AA169" s="240">
        <v>3</v>
      </c>
      <c r="AB169" s="270">
        <v>0</v>
      </c>
      <c r="AC169" s="369"/>
      <c r="AD169" s="274">
        <v>5</v>
      </c>
      <c r="AE169" s="239">
        <v>2</v>
      </c>
      <c r="AF169" s="239">
        <v>2</v>
      </c>
      <c r="AG169" s="269">
        <v>0</v>
      </c>
      <c r="AH169" s="240">
        <v>4</v>
      </c>
      <c r="AI169" s="240">
        <v>0</v>
      </c>
      <c r="AJ169" s="240">
        <v>3</v>
      </c>
      <c r="AK169" s="270">
        <v>0</v>
      </c>
      <c r="AL169" s="239">
        <v>6</v>
      </c>
      <c r="AM169" s="239">
        <v>1</v>
      </c>
      <c r="AN169" s="239">
        <v>2</v>
      </c>
      <c r="AO169" s="273">
        <v>0</v>
      </c>
      <c r="AP169" s="387"/>
      <c r="AQ169" s="379"/>
      <c r="AR169" s="379"/>
      <c r="AS169" s="378"/>
      <c r="AT169" s="239">
        <v>5</v>
      </c>
      <c r="AU169" s="239">
        <v>2</v>
      </c>
      <c r="AV169" s="239">
        <v>3</v>
      </c>
      <c r="AW169" s="269">
        <v>0</v>
      </c>
      <c r="AX169" s="240">
        <v>5</v>
      </c>
      <c r="AY169" s="240">
        <v>2</v>
      </c>
      <c r="AZ169" s="240">
        <v>3</v>
      </c>
      <c r="BA169" s="270">
        <v>0</v>
      </c>
      <c r="BB169" s="369"/>
      <c r="BC169" s="274">
        <v>6</v>
      </c>
      <c r="BD169" s="239">
        <v>3</v>
      </c>
      <c r="BE169" s="239">
        <v>6</v>
      </c>
      <c r="BF169" s="273">
        <v>0</v>
      </c>
      <c r="BG169" s="272">
        <v>6</v>
      </c>
      <c r="BH169" s="240">
        <v>3</v>
      </c>
      <c r="BI169" s="240">
        <v>5</v>
      </c>
      <c r="BJ169" s="303">
        <v>0</v>
      </c>
      <c r="BK169" s="274">
        <v>5</v>
      </c>
      <c r="BL169" s="239">
        <v>3</v>
      </c>
      <c r="BM169" s="239">
        <v>3</v>
      </c>
      <c r="BN169" s="273">
        <v>0</v>
      </c>
      <c r="BO169" s="272">
        <v>5</v>
      </c>
      <c r="BP169" s="240">
        <v>2</v>
      </c>
      <c r="BQ169" s="240">
        <v>4</v>
      </c>
      <c r="BR169" s="303">
        <v>0</v>
      </c>
      <c r="BS169" s="274">
        <v>4</v>
      </c>
      <c r="BT169" s="239">
        <v>2</v>
      </c>
      <c r="BU169" s="239">
        <v>4</v>
      </c>
      <c r="BV169" s="269">
        <v>0</v>
      </c>
    </row>
    <row r="170" spans="1:74">
      <c r="A170" s="405">
        <v>4</v>
      </c>
      <c r="B170" s="503" t="s">
        <v>96</v>
      </c>
      <c r="C170" s="503" t="str">
        <f t="shared" si="83"/>
        <v>Eric Brittingham</v>
      </c>
      <c r="D170" s="517">
        <f t="shared" si="84"/>
        <v>81</v>
      </c>
      <c r="E170" s="516">
        <f t="shared" si="85"/>
        <v>31</v>
      </c>
      <c r="F170" s="516">
        <f t="shared" si="86"/>
        <v>45</v>
      </c>
      <c r="G170" s="516">
        <f t="shared" si="87"/>
        <v>1</v>
      </c>
      <c r="H170" s="515">
        <f t="shared" si="88"/>
        <v>0.55555555555555558</v>
      </c>
      <c r="I170" s="398">
        <v>5</v>
      </c>
      <c r="J170" s="398">
        <v>0</v>
      </c>
      <c r="K170" s="398">
        <v>2</v>
      </c>
      <c r="L170" s="397">
        <v>0</v>
      </c>
      <c r="M170" s="400">
        <v>8</v>
      </c>
      <c r="N170" s="400">
        <v>6</v>
      </c>
      <c r="O170" s="400">
        <v>6</v>
      </c>
      <c r="P170" s="399">
        <v>0</v>
      </c>
      <c r="Q170" s="398">
        <v>6</v>
      </c>
      <c r="R170" s="398">
        <v>4</v>
      </c>
      <c r="S170" s="398">
        <v>5</v>
      </c>
      <c r="T170" s="450">
        <v>0</v>
      </c>
      <c r="U170" s="401">
        <v>5</v>
      </c>
      <c r="V170" s="400">
        <v>2</v>
      </c>
      <c r="W170" s="400">
        <v>3</v>
      </c>
      <c r="X170" s="399">
        <v>0</v>
      </c>
      <c r="Y170" s="398">
        <v>7</v>
      </c>
      <c r="Z170" s="398">
        <v>3</v>
      </c>
      <c r="AA170" s="398">
        <v>3</v>
      </c>
      <c r="AB170" s="397">
        <v>0</v>
      </c>
      <c r="AC170" s="369"/>
      <c r="AD170" s="401">
        <v>5</v>
      </c>
      <c r="AE170" s="400">
        <v>0</v>
      </c>
      <c r="AF170" s="400">
        <v>2</v>
      </c>
      <c r="AG170" s="399">
        <v>0</v>
      </c>
      <c r="AH170" s="398">
        <v>4</v>
      </c>
      <c r="AI170" s="398">
        <v>4</v>
      </c>
      <c r="AJ170" s="398">
        <v>4</v>
      </c>
      <c r="AK170" s="397">
        <v>0</v>
      </c>
      <c r="AL170" s="400">
        <v>5</v>
      </c>
      <c r="AM170" s="400">
        <v>3</v>
      </c>
      <c r="AN170" s="400">
        <v>3</v>
      </c>
      <c r="AO170" s="403">
        <v>0</v>
      </c>
      <c r="AP170" s="402">
        <v>5</v>
      </c>
      <c r="AQ170" s="398">
        <v>0</v>
      </c>
      <c r="AR170" s="398">
        <v>1</v>
      </c>
      <c r="AS170" s="397">
        <v>0</v>
      </c>
      <c r="AT170" s="400">
        <v>5</v>
      </c>
      <c r="AU170" s="400">
        <v>0</v>
      </c>
      <c r="AV170" s="400">
        <v>0</v>
      </c>
      <c r="AW170" s="399">
        <v>0</v>
      </c>
      <c r="AX170" s="398">
        <v>5</v>
      </c>
      <c r="AY170" s="398">
        <v>1</v>
      </c>
      <c r="AZ170" s="398">
        <v>4</v>
      </c>
      <c r="BA170" s="397">
        <v>1</v>
      </c>
      <c r="BB170" s="369"/>
      <c r="BC170" s="401">
        <v>3</v>
      </c>
      <c r="BD170" s="400">
        <v>3</v>
      </c>
      <c r="BE170" s="400">
        <v>1</v>
      </c>
      <c r="BF170" s="403">
        <v>0</v>
      </c>
      <c r="BG170" s="402">
        <v>7</v>
      </c>
      <c r="BH170" s="398">
        <v>1</v>
      </c>
      <c r="BI170" s="398">
        <v>2</v>
      </c>
      <c r="BJ170" s="450">
        <v>0</v>
      </c>
      <c r="BK170" s="407"/>
      <c r="BL170" s="394"/>
      <c r="BM170" s="394"/>
      <c r="BN170" s="409"/>
      <c r="BO170" s="402">
        <v>6</v>
      </c>
      <c r="BP170" s="398">
        <v>3</v>
      </c>
      <c r="BQ170" s="398">
        <v>5</v>
      </c>
      <c r="BR170" s="450">
        <v>0</v>
      </c>
      <c r="BS170" s="401">
        <v>5</v>
      </c>
      <c r="BT170" s="400">
        <v>1</v>
      </c>
      <c r="BU170" s="400">
        <v>4</v>
      </c>
      <c r="BV170" s="399">
        <v>0</v>
      </c>
    </row>
    <row r="171" spans="1:74">
      <c r="A171" s="392">
        <v>5</v>
      </c>
      <c r="B171" s="500" t="s">
        <v>1219</v>
      </c>
      <c r="C171" s="500" t="str">
        <f t="shared" si="83"/>
        <v>Dale Kirk</v>
      </c>
      <c r="D171" s="390">
        <f t="shared" si="84"/>
        <v>74</v>
      </c>
      <c r="E171" s="389">
        <f t="shared" si="85"/>
        <v>30</v>
      </c>
      <c r="F171" s="389">
        <f t="shared" si="86"/>
        <v>43</v>
      </c>
      <c r="G171" s="389">
        <f t="shared" si="87"/>
        <v>1</v>
      </c>
      <c r="H171" s="444">
        <f t="shared" si="88"/>
        <v>0.58108108108108103</v>
      </c>
      <c r="I171" s="240">
        <v>4</v>
      </c>
      <c r="J171" s="240">
        <v>0</v>
      </c>
      <c r="K171" s="240">
        <v>3</v>
      </c>
      <c r="L171" s="270">
        <v>0</v>
      </c>
      <c r="M171" s="239">
        <v>7</v>
      </c>
      <c r="N171" s="239">
        <v>4</v>
      </c>
      <c r="O171" s="239">
        <v>4</v>
      </c>
      <c r="P171" s="269">
        <v>0</v>
      </c>
      <c r="Q171" s="240">
        <v>6</v>
      </c>
      <c r="R171" s="240">
        <v>2</v>
      </c>
      <c r="S171" s="240">
        <v>3</v>
      </c>
      <c r="T171" s="303">
        <v>0</v>
      </c>
      <c r="U171" s="274">
        <v>4</v>
      </c>
      <c r="V171" s="239">
        <v>1</v>
      </c>
      <c r="W171" s="239">
        <v>2</v>
      </c>
      <c r="X171" s="269">
        <v>0</v>
      </c>
      <c r="Y171" s="240">
        <v>6</v>
      </c>
      <c r="Z171" s="240">
        <v>4</v>
      </c>
      <c r="AA171" s="240">
        <v>5</v>
      </c>
      <c r="AB171" s="270">
        <v>0</v>
      </c>
      <c r="AC171" s="369"/>
      <c r="AD171" s="274">
        <v>5</v>
      </c>
      <c r="AE171" s="239">
        <v>1</v>
      </c>
      <c r="AF171" s="239">
        <v>1</v>
      </c>
      <c r="AG171" s="269">
        <v>0</v>
      </c>
      <c r="AH171" s="240">
        <v>4</v>
      </c>
      <c r="AI171" s="240">
        <v>1</v>
      </c>
      <c r="AJ171" s="240">
        <v>2</v>
      </c>
      <c r="AK171" s="270">
        <v>0</v>
      </c>
      <c r="AL171" s="239">
        <v>5</v>
      </c>
      <c r="AM171" s="239">
        <v>3</v>
      </c>
      <c r="AN171" s="239">
        <v>3</v>
      </c>
      <c r="AO171" s="273">
        <v>0</v>
      </c>
      <c r="AP171" s="272">
        <v>5</v>
      </c>
      <c r="AQ171" s="240">
        <v>1</v>
      </c>
      <c r="AR171" s="240">
        <v>0</v>
      </c>
      <c r="AS171" s="270">
        <v>0</v>
      </c>
      <c r="AT171" s="239">
        <v>4</v>
      </c>
      <c r="AU171" s="239">
        <v>1</v>
      </c>
      <c r="AV171" s="239">
        <v>3</v>
      </c>
      <c r="AW171" s="269">
        <v>0</v>
      </c>
      <c r="AX171" s="240">
        <v>5</v>
      </c>
      <c r="AY171" s="240">
        <v>1</v>
      </c>
      <c r="AZ171" s="240">
        <v>3</v>
      </c>
      <c r="BA171" s="270">
        <v>0</v>
      </c>
      <c r="BB171" s="369"/>
      <c r="BC171" s="386"/>
      <c r="BD171" s="244"/>
      <c r="BE171" s="244"/>
      <c r="BF171" s="290"/>
      <c r="BG171" s="272">
        <v>6</v>
      </c>
      <c r="BH171" s="240">
        <v>2</v>
      </c>
      <c r="BI171" s="240">
        <v>3</v>
      </c>
      <c r="BJ171" s="303">
        <v>0</v>
      </c>
      <c r="BK171" s="274">
        <v>3</v>
      </c>
      <c r="BL171" s="239">
        <v>1</v>
      </c>
      <c r="BM171" s="239">
        <v>2</v>
      </c>
      <c r="BN171" s="273">
        <v>0</v>
      </c>
      <c r="BO171" s="272">
        <v>5</v>
      </c>
      <c r="BP171" s="240">
        <v>5</v>
      </c>
      <c r="BQ171" s="240">
        <v>5</v>
      </c>
      <c r="BR171" s="303">
        <v>0</v>
      </c>
      <c r="BS171" s="274">
        <v>5</v>
      </c>
      <c r="BT171" s="239">
        <v>3</v>
      </c>
      <c r="BU171" s="239">
        <v>4</v>
      </c>
      <c r="BV171" s="269">
        <v>1</v>
      </c>
    </row>
    <row r="172" spans="1:74">
      <c r="A172" s="405">
        <v>6</v>
      </c>
      <c r="B172" s="503" t="s">
        <v>1238</v>
      </c>
      <c r="C172" s="503" t="str">
        <f t="shared" si="83"/>
        <v>Travis Fuchs</v>
      </c>
      <c r="D172" s="517">
        <f t="shared" si="84"/>
        <v>62</v>
      </c>
      <c r="E172" s="516">
        <f t="shared" si="85"/>
        <v>20</v>
      </c>
      <c r="F172" s="516">
        <f t="shared" si="86"/>
        <v>37</v>
      </c>
      <c r="G172" s="516">
        <f t="shared" si="87"/>
        <v>0</v>
      </c>
      <c r="H172" s="515">
        <f t="shared" si="88"/>
        <v>0.59677419354838712</v>
      </c>
      <c r="I172" s="398">
        <v>4</v>
      </c>
      <c r="J172" s="398">
        <v>3</v>
      </c>
      <c r="K172" s="398">
        <v>1</v>
      </c>
      <c r="L172" s="397">
        <v>0</v>
      </c>
      <c r="M172" s="400">
        <v>7</v>
      </c>
      <c r="N172" s="400">
        <v>3</v>
      </c>
      <c r="O172" s="400">
        <v>5</v>
      </c>
      <c r="P172" s="399">
        <v>0</v>
      </c>
      <c r="Q172" s="398">
        <v>6</v>
      </c>
      <c r="R172" s="398">
        <v>1</v>
      </c>
      <c r="S172" s="398">
        <v>4</v>
      </c>
      <c r="T172" s="450">
        <v>0</v>
      </c>
      <c r="U172" s="401">
        <v>4</v>
      </c>
      <c r="V172" s="400">
        <v>0</v>
      </c>
      <c r="W172" s="400">
        <v>1</v>
      </c>
      <c r="X172" s="399">
        <v>0</v>
      </c>
      <c r="Y172" s="398">
        <v>6</v>
      </c>
      <c r="Z172" s="398">
        <v>2</v>
      </c>
      <c r="AA172" s="398">
        <v>4</v>
      </c>
      <c r="AB172" s="397">
        <v>0</v>
      </c>
      <c r="AC172" s="369"/>
      <c r="AD172" s="401">
        <v>5</v>
      </c>
      <c r="AE172" s="400">
        <v>2</v>
      </c>
      <c r="AF172" s="400">
        <v>3</v>
      </c>
      <c r="AG172" s="399">
        <v>0</v>
      </c>
      <c r="AH172" s="396"/>
      <c r="AI172" s="396"/>
      <c r="AJ172" s="396"/>
      <c r="AK172" s="395"/>
      <c r="AL172" s="400">
        <v>6</v>
      </c>
      <c r="AM172" s="400">
        <v>1</v>
      </c>
      <c r="AN172" s="400">
        <v>3</v>
      </c>
      <c r="AO172" s="403">
        <v>0</v>
      </c>
      <c r="AP172" s="402">
        <v>5</v>
      </c>
      <c r="AQ172" s="398">
        <v>0</v>
      </c>
      <c r="AR172" s="398">
        <v>4</v>
      </c>
      <c r="AS172" s="397">
        <v>0</v>
      </c>
      <c r="AT172" s="400">
        <v>4</v>
      </c>
      <c r="AU172" s="400">
        <v>2</v>
      </c>
      <c r="AV172" s="400">
        <v>3</v>
      </c>
      <c r="AW172" s="399">
        <v>0</v>
      </c>
      <c r="AX172" s="396"/>
      <c r="AY172" s="396"/>
      <c r="AZ172" s="396"/>
      <c r="BA172" s="395"/>
      <c r="BB172" s="369"/>
      <c r="BC172" s="401">
        <v>6</v>
      </c>
      <c r="BD172" s="400">
        <v>3</v>
      </c>
      <c r="BE172" s="400">
        <v>4</v>
      </c>
      <c r="BF172" s="403">
        <v>0</v>
      </c>
      <c r="BG172" s="402">
        <v>3</v>
      </c>
      <c r="BH172" s="398">
        <v>1</v>
      </c>
      <c r="BI172" s="398">
        <v>1</v>
      </c>
      <c r="BJ172" s="450">
        <v>0</v>
      </c>
      <c r="BK172" s="407"/>
      <c r="BL172" s="394"/>
      <c r="BM172" s="394"/>
      <c r="BN172" s="409"/>
      <c r="BO172" s="402">
        <v>6</v>
      </c>
      <c r="BP172" s="398">
        <v>2</v>
      </c>
      <c r="BQ172" s="398">
        <v>4</v>
      </c>
      <c r="BR172" s="450">
        <v>0</v>
      </c>
      <c r="BS172" s="407"/>
      <c r="BT172" s="394"/>
      <c r="BU172" s="394"/>
      <c r="BV172" s="393"/>
    </row>
    <row r="173" spans="1:74">
      <c r="A173" s="392">
        <v>7</v>
      </c>
      <c r="B173" s="500" t="s">
        <v>1207</v>
      </c>
      <c r="C173" s="500" t="str">
        <f t="shared" si="83"/>
        <v>Steve Papin</v>
      </c>
      <c r="D173" s="390">
        <f t="shared" si="84"/>
        <v>66</v>
      </c>
      <c r="E173" s="389">
        <f t="shared" si="85"/>
        <v>17</v>
      </c>
      <c r="F173" s="389">
        <f t="shared" si="86"/>
        <v>28</v>
      </c>
      <c r="G173" s="389">
        <f t="shared" si="87"/>
        <v>0</v>
      </c>
      <c r="H173" s="444">
        <f t="shared" si="88"/>
        <v>0.42424242424242425</v>
      </c>
      <c r="I173" s="240">
        <v>3</v>
      </c>
      <c r="J173" s="240">
        <v>1</v>
      </c>
      <c r="K173" s="240">
        <v>1</v>
      </c>
      <c r="L173" s="270">
        <v>0</v>
      </c>
      <c r="M173" s="239">
        <v>3</v>
      </c>
      <c r="N173" s="239">
        <v>3</v>
      </c>
      <c r="O173" s="239">
        <v>3</v>
      </c>
      <c r="P173" s="269">
        <v>0</v>
      </c>
      <c r="Q173" s="240">
        <v>6</v>
      </c>
      <c r="R173" s="240">
        <v>0</v>
      </c>
      <c r="S173" s="240">
        <v>3</v>
      </c>
      <c r="T173" s="303">
        <v>0</v>
      </c>
      <c r="U173" s="274">
        <v>4</v>
      </c>
      <c r="V173" s="239">
        <v>2</v>
      </c>
      <c r="W173" s="239">
        <v>3</v>
      </c>
      <c r="X173" s="269">
        <v>0</v>
      </c>
      <c r="Y173" s="240">
        <v>6</v>
      </c>
      <c r="Z173" s="240">
        <v>2</v>
      </c>
      <c r="AA173" s="240">
        <v>2</v>
      </c>
      <c r="AB173" s="270">
        <v>0</v>
      </c>
      <c r="AC173" s="369"/>
      <c r="AD173" s="274">
        <v>4</v>
      </c>
      <c r="AE173" s="239">
        <v>1</v>
      </c>
      <c r="AF173" s="239">
        <v>2</v>
      </c>
      <c r="AG173" s="269">
        <v>0</v>
      </c>
      <c r="AH173" s="240">
        <v>4</v>
      </c>
      <c r="AI173" s="240">
        <v>0</v>
      </c>
      <c r="AJ173" s="240">
        <v>1</v>
      </c>
      <c r="AK173" s="270">
        <v>0</v>
      </c>
      <c r="AL173" s="239">
        <v>6</v>
      </c>
      <c r="AM173" s="239">
        <v>0</v>
      </c>
      <c r="AN173" s="239">
        <v>2</v>
      </c>
      <c r="AO173" s="273">
        <v>0</v>
      </c>
      <c r="AP173" s="272">
        <v>4</v>
      </c>
      <c r="AQ173" s="240">
        <v>1</v>
      </c>
      <c r="AR173" s="240">
        <v>1</v>
      </c>
      <c r="AS173" s="270">
        <v>0</v>
      </c>
      <c r="AT173" s="239">
        <v>4</v>
      </c>
      <c r="AU173" s="239">
        <v>3</v>
      </c>
      <c r="AV173" s="239">
        <v>4</v>
      </c>
      <c r="AW173" s="269">
        <v>0</v>
      </c>
      <c r="AX173" s="240">
        <v>3</v>
      </c>
      <c r="AY173" s="240">
        <v>1</v>
      </c>
      <c r="AZ173" s="240">
        <v>3</v>
      </c>
      <c r="BA173" s="270">
        <v>0</v>
      </c>
      <c r="BB173" s="369"/>
      <c r="BC173" s="274">
        <v>6</v>
      </c>
      <c r="BD173" s="239">
        <v>0</v>
      </c>
      <c r="BE173" s="239">
        <v>0</v>
      </c>
      <c r="BF173" s="273">
        <v>0</v>
      </c>
      <c r="BG173" s="272">
        <v>5</v>
      </c>
      <c r="BH173" s="240">
        <v>1</v>
      </c>
      <c r="BI173" s="240">
        <v>0</v>
      </c>
      <c r="BJ173" s="303">
        <v>0</v>
      </c>
      <c r="BK173" s="274">
        <v>5</v>
      </c>
      <c r="BL173" s="239">
        <v>2</v>
      </c>
      <c r="BM173" s="239">
        <v>3</v>
      </c>
      <c r="BN173" s="273">
        <v>0</v>
      </c>
      <c r="BO173" s="272">
        <v>3</v>
      </c>
      <c r="BP173" s="240">
        <v>0</v>
      </c>
      <c r="BQ173" s="240">
        <v>0</v>
      </c>
      <c r="BR173" s="303">
        <v>0</v>
      </c>
      <c r="BS173" s="386"/>
      <c r="BT173" s="244"/>
      <c r="BU173" s="244"/>
      <c r="BV173" s="377"/>
    </row>
    <row r="174" spans="1:74">
      <c r="A174" s="405">
        <v>8</v>
      </c>
      <c r="B174" s="503" t="s">
        <v>230</v>
      </c>
      <c r="C174" s="503" t="str">
        <f t="shared" si="83"/>
        <v>Shawn Clarke</v>
      </c>
      <c r="D174" s="517">
        <f t="shared" si="84"/>
        <v>48</v>
      </c>
      <c r="E174" s="516">
        <f t="shared" si="85"/>
        <v>19</v>
      </c>
      <c r="F174" s="516">
        <f t="shared" si="86"/>
        <v>26</v>
      </c>
      <c r="G174" s="516">
        <f t="shared" si="87"/>
        <v>1</v>
      </c>
      <c r="H174" s="515">
        <f t="shared" si="88"/>
        <v>0.54166666666666663</v>
      </c>
      <c r="I174" s="396"/>
      <c r="J174" s="396"/>
      <c r="K174" s="396"/>
      <c r="L174" s="395"/>
      <c r="M174" s="400">
        <v>5</v>
      </c>
      <c r="N174" s="400">
        <v>3</v>
      </c>
      <c r="O174" s="400">
        <v>4</v>
      </c>
      <c r="P174" s="399">
        <v>0</v>
      </c>
      <c r="Q174" s="398">
        <v>2</v>
      </c>
      <c r="R174" s="398">
        <v>0</v>
      </c>
      <c r="S174" s="398">
        <v>1</v>
      </c>
      <c r="T174" s="450">
        <v>0</v>
      </c>
      <c r="U174" s="401">
        <v>3</v>
      </c>
      <c r="V174" s="400">
        <v>0</v>
      </c>
      <c r="W174" s="400">
        <v>0</v>
      </c>
      <c r="X174" s="399">
        <v>0</v>
      </c>
      <c r="Y174" s="398">
        <v>3</v>
      </c>
      <c r="Z174" s="398">
        <v>2</v>
      </c>
      <c r="AA174" s="398">
        <v>2</v>
      </c>
      <c r="AB174" s="397">
        <v>0</v>
      </c>
      <c r="AC174" s="369"/>
      <c r="AD174" s="401">
        <v>2</v>
      </c>
      <c r="AE174" s="400">
        <v>1</v>
      </c>
      <c r="AF174" s="400">
        <v>1</v>
      </c>
      <c r="AG174" s="399">
        <v>0</v>
      </c>
      <c r="AH174" s="398">
        <v>1</v>
      </c>
      <c r="AI174" s="398">
        <v>0</v>
      </c>
      <c r="AJ174" s="398">
        <v>0</v>
      </c>
      <c r="AK174" s="397">
        <v>0</v>
      </c>
      <c r="AL174" s="400">
        <v>3</v>
      </c>
      <c r="AM174" s="400">
        <v>1</v>
      </c>
      <c r="AN174" s="400">
        <v>0</v>
      </c>
      <c r="AO174" s="403">
        <v>0</v>
      </c>
      <c r="AP174" s="402">
        <v>3</v>
      </c>
      <c r="AQ174" s="398">
        <v>0</v>
      </c>
      <c r="AR174" s="398">
        <v>3</v>
      </c>
      <c r="AS174" s="397">
        <v>0</v>
      </c>
      <c r="AT174" s="400">
        <v>2</v>
      </c>
      <c r="AU174" s="400">
        <v>0</v>
      </c>
      <c r="AV174" s="400">
        <v>2</v>
      </c>
      <c r="AW174" s="399">
        <v>0</v>
      </c>
      <c r="AX174" s="398">
        <v>3</v>
      </c>
      <c r="AY174" s="398">
        <v>1</v>
      </c>
      <c r="AZ174" s="398">
        <v>2</v>
      </c>
      <c r="BA174" s="397">
        <v>0</v>
      </c>
      <c r="BB174" s="369"/>
      <c r="BC174" s="401">
        <v>5</v>
      </c>
      <c r="BD174" s="400">
        <v>5</v>
      </c>
      <c r="BE174" s="400">
        <v>3</v>
      </c>
      <c r="BF174" s="403">
        <v>0</v>
      </c>
      <c r="BG174" s="402">
        <v>3</v>
      </c>
      <c r="BH174" s="398">
        <v>3</v>
      </c>
      <c r="BI174" s="398">
        <v>3</v>
      </c>
      <c r="BJ174" s="450">
        <v>0</v>
      </c>
      <c r="BK174" s="401">
        <v>6</v>
      </c>
      <c r="BL174" s="400">
        <v>2</v>
      </c>
      <c r="BM174" s="400">
        <v>3</v>
      </c>
      <c r="BN174" s="403">
        <v>0</v>
      </c>
      <c r="BO174" s="402">
        <v>2</v>
      </c>
      <c r="BP174" s="398">
        <v>0</v>
      </c>
      <c r="BQ174" s="398">
        <v>1</v>
      </c>
      <c r="BR174" s="450">
        <v>0</v>
      </c>
      <c r="BS174" s="401">
        <v>5</v>
      </c>
      <c r="BT174" s="400">
        <v>1</v>
      </c>
      <c r="BU174" s="400">
        <v>1</v>
      </c>
      <c r="BV174" s="399">
        <v>1</v>
      </c>
    </row>
    <row r="175" spans="1:74">
      <c r="A175" s="392">
        <v>9</v>
      </c>
      <c r="B175" s="500" t="s">
        <v>12</v>
      </c>
      <c r="C175" s="500" t="str">
        <f t="shared" si="83"/>
        <v>Mike Mattis</v>
      </c>
      <c r="D175" s="390">
        <f t="shared" si="84"/>
        <v>75</v>
      </c>
      <c r="E175" s="389">
        <f t="shared" si="85"/>
        <v>25</v>
      </c>
      <c r="F175" s="389">
        <f t="shared" si="86"/>
        <v>43</v>
      </c>
      <c r="G175" s="389">
        <f t="shared" si="87"/>
        <v>2</v>
      </c>
      <c r="H175" s="444">
        <f t="shared" si="88"/>
        <v>0.57333333333333336</v>
      </c>
      <c r="I175" s="240">
        <v>5</v>
      </c>
      <c r="J175" s="240">
        <v>0</v>
      </c>
      <c r="K175" s="240">
        <v>1</v>
      </c>
      <c r="L175" s="270">
        <v>0</v>
      </c>
      <c r="M175" s="239">
        <v>3</v>
      </c>
      <c r="N175" s="239">
        <v>1</v>
      </c>
      <c r="O175" s="239">
        <v>2</v>
      </c>
      <c r="P175" s="269">
        <v>0</v>
      </c>
      <c r="Q175" s="240">
        <v>6</v>
      </c>
      <c r="R175" s="240">
        <v>4</v>
      </c>
      <c r="S175" s="240">
        <v>3</v>
      </c>
      <c r="T175" s="303">
        <v>0</v>
      </c>
      <c r="U175" s="274">
        <v>4</v>
      </c>
      <c r="V175" s="239">
        <v>0</v>
      </c>
      <c r="W175" s="239">
        <v>1</v>
      </c>
      <c r="X175" s="269">
        <v>0</v>
      </c>
      <c r="Y175" s="240">
        <v>5</v>
      </c>
      <c r="Z175" s="240">
        <v>2</v>
      </c>
      <c r="AA175" s="240">
        <v>3</v>
      </c>
      <c r="AB175" s="270">
        <v>0</v>
      </c>
      <c r="AC175" s="369"/>
      <c r="AD175" s="274">
        <v>2</v>
      </c>
      <c r="AE175" s="239">
        <v>1</v>
      </c>
      <c r="AF175" s="239">
        <v>2</v>
      </c>
      <c r="AG175" s="269">
        <v>0</v>
      </c>
      <c r="AH175" s="240">
        <v>4</v>
      </c>
      <c r="AI175" s="240">
        <v>1</v>
      </c>
      <c r="AJ175" s="240">
        <v>2</v>
      </c>
      <c r="AK175" s="270">
        <v>0</v>
      </c>
      <c r="AL175" s="239">
        <v>6</v>
      </c>
      <c r="AM175" s="239">
        <v>1</v>
      </c>
      <c r="AN175" s="239">
        <v>4</v>
      </c>
      <c r="AO175" s="273">
        <v>0</v>
      </c>
      <c r="AP175" s="272">
        <v>5</v>
      </c>
      <c r="AQ175" s="240">
        <v>2</v>
      </c>
      <c r="AR175" s="240">
        <v>5</v>
      </c>
      <c r="AS175" s="270">
        <v>0</v>
      </c>
      <c r="AT175" s="239">
        <v>4</v>
      </c>
      <c r="AU175" s="239">
        <v>0</v>
      </c>
      <c r="AV175" s="239">
        <v>0</v>
      </c>
      <c r="AW175" s="269">
        <v>0</v>
      </c>
      <c r="AX175" s="240">
        <v>6</v>
      </c>
      <c r="AY175" s="240">
        <v>4</v>
      </c>
      <c r="AZ175" s="240">
        <v>5</v>
      </c>
      <c r="BA175" s="270">
        <v>0</v>
      </c>
      <c r="BB175" s="369"/>
      <c r="BC175" s="274">
        <v>4</v>
      </c>
      <c r="BD175" s="239">
        <v>2</v>
      </c>
      <c r="BE175" s="239">
        <v>2</v>
      </c>
      <c r="BF175" s="273">
        <v>2</v>
      </c>
      <c r="BG175" s="272">
        <v>6</v>
      </c>
      <c r="BH175" s="240">
        <v>2</v>
      </c>
      <c r="BI175" s="240">
        <v>5</v>
      </c>
      <c r="BJ175" s="303">
        <v>0</v>
      </c>
      <c r="BK175" s="274">
        <v>6</v>
      </c>
      <c r="BL175" s="239">
        <v>3</v>
      </c>
      <c r="BM175" s="239">
        <v>4</v>
      </c>
      <c r="BN175" s="273">
        <v>0</v>
      </c>
      <c r="BO175" s="272">
        <v>5</v>
      </c>
      <c r="BP175" s="240">
        <v>2</v>
      </c>
      <c r="BQ175" s="240">
        <v>3</v>
      </c>
      <c r="BR175" s="303">
        <v>0</v>
      </c>
      <c r="BS175" s="274">
        <v>4</v>
      </c>
      <c r="BT175" s="239">
        <v>0</v>
      </c>
      <c r="BU175" s="239">
        <v>1</v>
      </c>
      <c r="BV175" s="269">
        <v>0</v>
      </c>
    </row>
    <row r="176" spans="1:74">
      <c r="A176" s="405">
        <v>10</v>
      </c>
      <c r="B176" s="503" t="s">
        <v>1275</v>
      </c>
      <c r="C176" s="404" t="str">
        <f t="shared" si="83"/>
        <v>Dean Cantatano</v>
      </c>
      <c r="D176" s="1539"/>
      <c r="E176" s="1540"/>
      <c r="F176" s="1540"/>
      <c r="G176" s="1540"/>
      <c r="H176" s="1541"/>
      <c r="I176" s="398"/>
      <c r="J176" s="398"/>
      <c r="K176" s="398"/>
      <c r="L176" s="397"/>
      <c r="M176" s="398"/>
      <c r="N176" s="398"/>
      <c r="O176" s="398"/>
      <c r="P176" s="397"/>
      <c r="Q176" s="398"/>
      <c r="R176" s="398"/>
      <c r="S176" s="398"/>
      <c r="T176" s="450"/>
      <c r="U176" s="402"/>
      <c r="V176" s="398"/>
      <c r="W176" s="398"/>
      <c r="X176" s="397"/>
      <c r="Y176" s="398"/>
      <c r="Z176" s="398"/>
      <c r="AA176" s="398"/>
      <c r="AB176" s="397"/>
      <c r="AC176" s="522"/>
      <c r="AD176" s="402"/>
      <c r="AE176" s="398"/>
      <c r="AF176" s="398"/>
      <c r="AG176" s="397"/>
      <c r="AH176" s="398"/>
      <c r="AI176" s="398"/>
      <c r="AJ176" s="398"/>
      <c r="AK176" s="397"/>
      <c r="AL176" s="398"/>
      <c r="AM176" s="398"/>
      <c r="AN176" s="398"/>
      <c r="AO176" s="450"/>
      <c r="AP176" s="402"/>
      <c r="AQ176" s="398"/>
      <c r="AR176" s="398"/>
      <c r="AS176" s="397"/>
      <c r="AT176" s="398"/>
      <c r="AU176" s="398"/>
      <c r="AV176" s="398"/>
      <c r="AW176" s="397"/>
      <c r="AX176" s="398"/>
      <c r="AY176" s="398"/>
      <c r="AZ176" s="398"/>
      <c r="BA176" s="397"/>
      <c r="BB176" s="522"/>
      <c r="BC176" s="402"/>
      <c r="BD176" s="398"/>
      <c r="BE176" s="398"/>
      <c r="BF176" s="450"/>
      <c r="BG176" s="402"/>
      <c r="BH176" s="398"/>
      <c r="BI176" s="398"/>
      <c r="BJ176" s="450"/>
      <c r="BK176" s="402"/>
      <c r="BL176" s="398"/>
      <c r="BM176" s="398"/>
      <c r="BN176" s="450"/>
      <c r="BO176" s="402"/>
      <c r="BP176" s="398"/>
      <c r="BQ176" s="398"/>
      <c r="BR176" s="450"/>
      <c r="BS176" s="402"/>
      <c r="BT176" s="398"/>
      <c r="BU176" s="398"/>
      <c r="BV176" s="397"/>
    </row>
    <row r="177" spans="1:74">
      <c r="A177" s="392">
        <v>11</v>
      </c>
      <c r="B177" s="500" t="s">
        <v>1086</v>
      </c>
      <c r="C177" s="500" t="str">
        <f t="shared" si="83"/>
        <v>Bob Schrah</v>
      </c>
      <c r="D177" s="390">
        <f>SUM(I177,M177,Q177,U177,Y177,AD177,AH177,AL177,AP177,AT177,AX177,BC177,BG177,BK177,BO177,BS177)</f>
        <v>31</v>
      </c>
      <c r="E177" s="389">
        <f t="shared" ref="E177:G181" si="89">SUM(J177,N177,R177,V177,Z177,AE177,AI177,AM177,AQ177,AU177,AY177,BD177,BH177,BL177,BT177,BP177)</f>
        <v>5</v>
      </c>
      <c r="F177" s="389">
        <f t="shared" si="89"/>
        <v>18</v>
      </c>
      <c r="G177" s="389">
        <f t="shared" si="89"/>
        <v>0</v>
      </c>
      <c r="H177" s="444">
        <f t="shared" ref="H177:H182" si="90">(F177/D177)</f>
        <v>0.58064516129032262</v>
      </c>
      <c r="I177" s="240">
        <v>2</v>
      </c>
      <c r="J177" s="240">
        <v>1</v>
      </c>
      <c r="K177" s="240">
        <v>1</v>
      </c>
      <c r="L177" s="270">
        <v>0</v>
      </c>
      <c r="M177" s="239">
        <v>4</v>
      </c>
      <c r="N177" s="239">
        <v>1</v>
      </c>
      <c r="O177" s="239">
        <v>3</v>
      </c>
      <c r="P177" s="269">
        <v>0</v>
      </c>
      <c r="Q177" s="379"/>
      <c r="R177" s="379"/>
      <c r="S177" s="379"/>
      <c r="T177" s="453"/>
      <c r="U177" s="274">
        <v>4</v>
      </c>
      <c r="V177" s="239">
        <v>0</v>
      </c>
      <c r="W177" s="239">
        <v>2</v>
      </c>
      <c r="X177" s="269">
        <v>0</v>
      </c>
      <c r="Y177" s="240">
        <v>4</v>
      </c>
      <c r="Z177" s="240">
        <v>0</v>
      </c>
      <c r="AA177" s="240">
        <v>4</v>
      </c>
      <c r="AB177" s="270">
        <v>0</v>
      </c>
      <c r="AC177" s="369"/>
      <c r="AD177" s="274">
        <v>4</v>
      </c>
      <c r="AE177" s="239">
        <v>0</v>
      </c>
      <c r="AF177" s="239">
        <v>2</v>
      </c>
      <c r="AG177" s="269">
        <v>0</v>
      </c>
      <c r="AH177" s="240">
        <v>3</v>
      </c>
      <c r="AI177" s="240">
        <v>1</v>
      </c>
      <c r="AJ177" s="240">
        <v>1</v>
      </c>
      <c r="AK177" s="270">
        <v>0</v>
      </c>
      <c r="AL177" s="244"/>
      <c r="AM177" s="244"/>
      <c r="AN177" s="244"/>
      <c r="AO177" s="290"/>
      <c r="AP177" s="387"/>
      <c r="AQ177" s="379"/>
      <c r="AR177" s="379"/>
      <c r="AS177" s="378"/>
      <c r="AT177" s="239">
        <v>3</v>
      </c>
      <c r="AU177" s="239">
        <v>2</v>
      </c>
      <c r="AV177" s="239">
        <v>2</v>
      </c>
      <c r="AW177" s="269">
        <v>0</v>
      </c>
      <c r="AX177" s="379"/>
      <c r="AY177" s="379"/>
      <c r="AZ177" s="379"/>
      <c r="BA177" s="378"/>
      <c r="BB177" s="369"/>
      <c r="BC177" s="274">
        <v>3</v>
      </c>
      <c r="BD177" s="239">
        <v>0</v>
      </c>
      <c r="BE177" s="239">
        <v>1</v>
      </c>
      <c r="BF177" s="273">
        <v>0</v>
      </c>
      <c r="BG177" s="387"/>
      <c r="BH177" s="379"/>
      <c r="BI177" s="379"/>
      <c r="BJ177" s="453"/>
      <c r="BK177" s="386"/>
      <c r="BL177" s="244"/>
      <c r="BM177" s="244"/>
      <c r="BN177" s="290"/>
      <c r="BO177" s="387"/>
      <c r="BP177" s="379"/>
      <c r="BQ177" s="379"/>
      <c r="BR177" s="453"/>
      <c r="BS177" s="274">
        <v>4</v>
      </c>
      <c r="BT177" s="239">
        <v>0</v>
      </c>
      <c r="BU177" s="239">
        <v>2</v>
      </c>
      <c r="BV177" s="269">
        <v>0</v>
      </c>
    </row>
    <row r="178" spans="1:74">
      <c r="A178" s="405">
        <v>12</v>
      </c>
      <c r="B178" s="503" t="s">
        <v>1174</v>
      </c>
      <c r="C178" s="503" t="str">
        <f t="shared" si="83"/>
        <v>Charlie Laich</v>
      </c>
      <c r="D178" s="517">
        <f>SUM(I178,M178,Q178,U178,Y178,AD178,AH178,AL178,AP178,AT178,AX178,BC178,BG178,BK178,BO178,BS178)</f>
        <v>37</v>
      </c>
      <c r="E178" s="516">
        <f t="shared" si="89"/>
        <v>7</v>
      </c>
      <c r="F178" s="516">
        <f t="shared" si="89"/>
        <v>11</v>
      </c>
      <c r="G178" s="516">
        <f t="shared" si="89"/>
        <v>0</v>
      </c>
      <c r="H178" s="515">
        <f t="shared" si="90"/>
        <v>0.29729729729729731</v>
      </c>
      <c r="I178" s="398">
        <v>2</v>
      </c>
      <c r="J178" s="398">
        <v>0</v>
      </c>
      <c r="K178" s="398">
        <v>0</v>
      </c>
      <c r="L178" s="397">
        <v>0</v>
      </c>
      <c r="M178" s="400">
        <v>3</v>
      </c>
      <c r="N178" s="400">
        <v>1</v>
      </c>
      <c r="O178" s="400">
        <v>1</v>
      </c>
      <c r="P178" s="399">
        <v>0</v>
      </c>
      <c r="Q178" s="398">
        <v>2</v>
      </c>
      <c r="R178" s="398">
        <v>0</v>
      </c>
      <c r="S178" s="398">
        <v>0</v>
      </c>
      <c r="T178" s="450">
        <v>0</v>
      </c>
      <c r="U178" s="407"/>
      <c r="V178" s="394"/>
      <c r="W178" s="394"/>
      <c r="X178" s="393"/>
      <c r="Y178" s="396"/>
      <c r="Z178" s="396"/>
      <c r="AA178" s="396"/>
      <c r="AB178" s="395"/>
      <c r="AC178" s="369"/>
      <c r="AD178" s="401">
        <v>2</v>
      </c>
      <c r="AE178" s="400">
        <v>0</v>
      </c>
      <c r="AF178" s="400">
        <v>0</v>
      </c>
      <c r="AG178" s="399">
        <v>0</v>
      </c>
      <c r="AH178" s="398">
        <v>3</v>
      </c>
      <c r="AI178" s="398">
        <v>0</v>
      </c>
      <c r="AJ178" s="398">
        <v>0</v>
      </c>
      <c r="AK178" s="397">
        <v>0</v>
      </c>
      <c r="AL178" s="394"/>
      <c r="AM178" s="394"/>
      <c r="AN178" s="394"/>
      <c r="AO178" s="409"/>
      <c r="AP178" s="402">
        <v>3</v>
      </c>
      <c r="AQ178" s="398">
        <v>1</v>
      </c>
      <c r="AR178" s="398">
        <v>0</v>
      </c>
      <c r="AS178" s="397">
        <v>0</v>
      </c>
      <c r="AT178" s="400">
        <v>2</v>
      </c>
      <c r="AU178" s="400">
        <v>0</v>
      </c>
      <c r="AV178" s="400">
        <v>0</v>
      </c>
      <c r="AW178" s="399">
        <v>0</v>
      </c>
      <c r="AX178" s="398">
        <v>2</v>
      </c>
      <c r="AY178" s="398">
        <v>0</v>
      </c>
      <c r="AZ178" s="398">
        <v>1</v>
      </c>
      <c r="BA178" s="397">
        <v>0</v>
      </c>
      <c r="BB178" s="369"/>
      <c r="BC178" s="401">
        <v>3</v>
      </c>
      <c r="BD178" s="400">
        <v>0</v>
      </c>
      <c r="BE178" s="400">
        <v>2</v>
      </c>
      <c r="BF178" s="403">
        <v>0</v>
      </c>
      <c r="BG178" s="402">
        <v>2</v>
      </c>
      <c r="BH178" s="398">
        <v>1</v>
      </c>
      <c r="BI178" s="398">
        <v>1</v>
      </c>
      <c r="BJ178" s="450">
        <v>0</v>
      </c>
      <c r="BK178" s="401">
        <v>6</v>
      </c>
      <c r="BL178" s="400">
        <v>3</v>
      </c>
      <c r="BM178" s="400">
        <v>4</v>
      </c>
      <c r="BN178" s="403">
        <v>0</v>
      </c>
      <c r="BO178" s="402">
        <v>3</v>
      </c>
      <c r="BP178" s="398">
        <v>0</v>
      </c>
      <c r="BQ178" s="398">
        <v>1</v>
      </c>
      <c r="BR178" s="450">
        <v>0</v>
      </c>
      <c r="BS178" s="401">
        <v>4</v>
      </c>
      <c r="BT178" s="400">
        <v>1</v>
      </c>
      <c r="BU178" s="400">
        <v>1</v>
      </c>
      <c r="BV178" s="399">
        <v>0</v>
      </c>
    </row>
    <row r="179" spans="1:74">
      <c r="A179" s="392">
        <v>13</v>
      </c>
      <c r="B179" s="500" t="s">
        <v>149</v>
      </c>
      <c r="C179" s="500" t="str">
        <f t="shared" si="83"/>
        <v>Matt Kirk</v>
      </c>
      <c r="D179" s="390">
        <f>SUM(I179,M179,Q179,U179,Y179,AD179,AH179,AL179,AP179,AT179,AX179,BC179,BG179,BK179,BO179,BS179)</f>
        <v>61</v>
      </c>
      <c r="E179" s="389">
        <f t="shared" si="89"/>
        <v>11</v>
      </c>
      <c r="F179" s="389">
        <f t="shared" si="89"/>
        <v>26</v>
      </c>
      <c r="G179" s="389">
        <f t="shared" si="89"/>
        <v>0</v>
      </c>
      <c r="H179" s="444">
        <f t="shared" si="90"/>
        <v>0.42622950819672129</v>
      </c>
      <c r="I179" s="240">
        <v>5</v>
      </c>
      <c r="J179" s="240">
        <v>0</v>
      </c>
      <c r="K179" s="240">
        <v>2</v>
      </c>
      <c r="L179" s="270">
        <v>0</v>
      </c>
      <c r="M179" s="239">
        <v>4</v>
      </c>
      <c r="N179" s="239">
        <v>2</v>
      </c>
      <c r="O179" s="239">
        <v>2</v>
      </c>
      <c r="P179" s="269">
        <v>0</v>
      </c>
      <c r="Q179" s="240">
        <v>4</v>
      </c>
      <c r="R179" s="240">
        <v>1</v>
      </c>
      <c r="S179" s="240">
        <v>1</v>
      </c>
      <c r="T179" s="303">
        <v>0</v>
      </c>
      <c r="U179" s="274">
        <v>2</v>
      </c>
      <c r="V179" s="239">
        <v>0</v>
      </c>
      <c r="W179" s="239">
        <v>2</v>
      </c>
      <c r="X179" s="269">
        <v>0</v>
      </c>
      <c r="Y179" s="240">
        <v>6</v>
      </c>
      <c r="Z179" s="240">
        <v>0</v>
      </c>
      <c r="AA179" s="240">
        <v>3</v>
      </c>
      <c r="AB179" s="270">
        <v>0</v>
      </c>
      <c r="AC179" s="369"/>
      <c r="AD179" s="274">
        <v>2</v>
      </c>
      <c r="AE179" s="239">
        <v>0</v>
      </c>
      <c r="AF179" s="239">
        <v>0</v>
      </c>
      <c r="AG179" s="269">
        <v>0</v>
      </c>
      <c r="AH179" s="240">
        <v>3</v>
      </c>
      <c r="AI179" s="240">
        <v>0</v>
      </c>
      <c r="AJ179" s="240">
        <v>0</v>
      </c>
      <c r="AK179" s="270">
        <v>0</v>
      </c>
      <c r="AL179" s="244"/>
      <c r="AM179" s="244"/>
      <c r="AN179" s="244"/>
      <c r="AO179" s="290"/>
      <c r="AP179" s="272">
        <v>4</v>
      </c>
      <c r="AQ179" s="240">
        <v>0</v>
      </c>
      <c r="AR179" s="240">
        <v>0</v>
      </c>
      <c r="AS179" s="270">
        <v>0</v>
      </c>
      <c r="AT179" s="239">
        <v>1</v>
      </c>
      <c r="AU179" s="239">
        <v>0</v>
      </c>
      <c r="AV179" s="239">
        <v>0</v>
      </c>
      <c r="AW179" s="269">
        <v>0</v>
      </c>
      <c r="AX179" s="240">
        <v>5</v>
      </c>
      <c r="AY179" s="240">
        <v>1</v>
      </c>
      <c r="AZ179" s="240">
        <v>2</v>
      </c>
      <c r="BA179" s="270">
        <v>0</v>
      </c>
      <c r="BB179" s="369"/>
      <c r="BC179" s="274">
        <v>6</v>
      </c>
      <c r="BD179" s="239">
        <v>0</v>
      </c>
      <c r="BE179" s="239">
        <v>2</v>
      </c>
      <c r="BF179" s="273">
        <v>0</v>
      </c>
      <c r="BG179" s="272">
        <v>6</v>
      </c>
      <c r="BH179" s="240">
        <v>1</v>
      </c>
      <c r="BI179" s="240">
        <v>3</v>
      </c>
      <c r="BJ179" s="303">
        <v>0</v>
      </c>
      <c r="BK179" s="274">
        <v>6</v>
      </c>
      <c r="BL179" s="239">
        <v>3</v>
      </c>
      <c r="BM179" s="239">
        <v>5</v>
      </c>
      <c r="BN179" s="273">
        <v>0</v>
      </c>
      <c r="BO179" s="272">
        <v>3</v>
      </c>
      <c r="BP179" s="240">
        <v>1</v>
      </c>
      <c r="BQ179" s="240">
        <v>2</v>
      </c>
      <c r="BR179" s="303">
        <v>0</v>
      </c>
      <c r="BS179" s="274">
        <v>4</v>
      </c>
      <c r="BT179" s="239">
        <v>2</v>
      </c>
      <c r="BU179" s="239">
        <v>2</v>
      </c>
      <c r="BV179" s="269">
        <v>0</v>
      </c>
    </row>
    <row r="180" spans="1:74">
      <c r="A180" s="405">
        <v>14</v>
      </c>
      <c r="B180" s="503" t="s">
        <v>3</v>
      </c>
      <c r="C180" s="503" t="str">
        <f t="shared" si="83"/>
        <v>Dave Tucker</v>
      </c>
      <c r="D180" s="517">
        <f>SUM(I180,M180,Q180,U180,Y180,AD180,AH180,AL180,AP180,AT180,AX180,BC180,BG180,BK180,BO180,BS180)</f>
        <v>50</v>
      </c>
      <c r="E180" s="516">
        <f t="shared" si="89"/>
        <v>16</v>
      </c>
      <c r="F180" s="516">
        <f t="shared" si="89"/>
        <v>28</v>
      </c>
      <c r="G180" s="516">
        <f t="shared" si="89"/>
        <v>0</v>
      </c>
      <c r="H180" s="515">
        <f t="shared" si="90"/>
        <v>0.56000000000000005</v>
      </c>
      <c r="I180" s="398">
        <v>3</v>
      </c>
      <c r="J180" s="398">
        <v>0</v>
      </c>
      <c r="K180" s="398">
        <v>2</v>
      </c>
      <c r="L180" s="397">
        <v>0</v>
      </c>
      <c r="M180" s="400">
        <v>4</v>
      </c>
      <c r="N180" s="400">
        <v>2</v>
      </c>
      <c r="O180" s="400">
        <v>2</v>
      </c>
      <c r="P180" s="399">
        <v>0</v>
      </c>
      <c r="Q180" s="398">
        <v>4</v>
      </c>
      <c r="R180" s="398">
        <v>3</v>
      </c>
      <c r="S180" s="398">
        <v>3</v>
      </c>
      <c r="T180" s="450">
        <v>0</v>
      </c>
      <c r="U180" s="401">
        <v>1</v>
      </c>
      <c r="V180" s="400">
        <v>0</v>
      </c>
      <c r="W180" s="400">
        <v>0</v>
      </c>
      <c r="X180" s="399">
        <v>0</v>
      </c>
      <c r="Y180" s="398">
        <v>2</v>
      </c>
      <c r="Z180" s="398">
        <v>0</v>
      </c>
      <c r="AA180" s="398">
        <v>0</v>
      </c>
      <c r="AB180" s="397">
        <v>0</v>
      </c>
      <c r="AC180" s="369"/>
      <c r="AD180" s="401">
        <v>2</v>
      </c>
      <c r="AE180" s="400">
        <v>1</v>
      </c>
      <c r="AF180" s="400">
        <v>1</v>
      </c>
      <c r="AG180" s="399">
        <v>0</v>
      </c>
      <c r="AH180" s="398">
        <v>2</v>
      </c>
      <c r="AI180" s="398">
        <v>0</v>
      </c>
      <c r="AJ180" s="398">
        <v>0</v>
      </c>
      <c r="AK180" s="397">
        <v>0</v>
      </c>
      <c r="AL180" s="400">
        <v>2</v>
      </c>
      <c r="AM180" s="400">
        <v>0</v>
      </c>
      <c r="AN180" s="400">
        <v>1</v>
      </c>
      <c r="AO180" s="403">
        <v>0</v>
      </c>
      <c r="AP180" s="408"/>
      <c r="AQ180" s="396"/>
      <c r="AR180" s="396"/>
      <c r="AS180" s="395"/>
      <c r="AT180" s="400">
        <v>2</v>
      </c>
      <c r="AU180" s="400">
        <v>1</v>
      </c>
      <c r="AV180" s="400">
        <v>2</v>
      </c>
      <c r="AW180" s="399">
        <v>0</v>
      </c>
      <c r="AX180" s="398">
        <v>5</v>
      </c>
      <c r="AY180" s="398">
        <v>1</v>
      </c>
      <c r="AZ180" s="398">
        <v>1</v>
      </c>
      <c r="BA180" s="397">
        <v>0</v>
      </c>
      <c r="BB180" s="369"/>
      <c r="BC180" s="401">
        <v>5</v>
      </c>
      <c r="BD180" s="400">
        <v>1</v>
      </c>
      <c r="BE180" s="400">
        <v>2</v>
      </c>
      <c r="BF180" s="403">
        <v>0</v>
      </c>
      <c r="BG180" s="402">
        <v>6</v>
      </c>
      <c r="BH180" s="398">
        <v>3</v>
      </c>
      <c r="BI180" s="398">
        <v>6</v>
      </c>
      <c r="BJ180" s="450">
        <v>0</v>
      </c>
      <c r="BK180" s="401">
        <v>6</v>
      </c>
      <c r="BL180" s="400">
        <v>3</v>
      </c>
      <c r="BM180" s="400">
        <v>4</v>
      </c>
      <c r="BN180" s="403">
        <v>0</v>
      </c>
      <c r="BO180" s="402">
        <v>3</v>
      </c>
      <c r="BP180" s="398">
        <v>0</v>
      </c>
      <c r="BQ180" s="398">
        <v>1</v>
      </c>
      <c r="BR180" s="450">
        <v>0</v>
      </c>
      <c r="BS180" s="401">
        <v>3</v>
      </c>
      <c r="BT180" s="400">
        <v>1</v>
      </c>
      <c r="BU180" s="400">
        <v>3</v>
      </c>
      <c r="BV180" s="399">
        <v>0</v>
      </c>
    </row>
    <row r="181" spans="1:74">
      <c r="A181" s="392">
        <v>15</v>
      </c>
      <c r="B181" s="391" t="s">
        <v>1302</v>
      </c>
      <c r="C181" s="391" t="str">
        <f t="shared" si="83"/>
        <v>Nick Moses</v>
      </c>
      <c r="D181" s="390">
        <f>SUM(I181,M181,Q181,U181,Y181,AD181,AH181,AL181,AP181,AT181,AX181,BC181,BG181,BK181,BO181,BS181)</f>
        <v>29</v>
      </c>
      <c r="E181" s="389">
        <f t="shared" si="89"/>
        <v>5</v>
      </c>
      <c r="F181" s="389">
        <f t="shared" si="89"/>
        <v>12</v>
      </c>
      <c r="G181" s="389">
        <f t="shared" si="89"/>
        <v>0</v>
      </c>
      <c r="H181" s="444">
        <f t="shared" si="90"/>
        <v>0.41379310344827586</v>
      </c>
      <c r="I181" s="240">
        <v>2</v>
      </c>
      <c r="J181" s="240">
        <v>0</v>
      </c>
      <c r="K181" s="240">
        <v>0</v>
      </c>
      <c r="L181" s="270">
        <v>0</v>
      </c>
      <c r="M181" s="239">
        <v>3</v>
      </c>
      <c r="N181" s="239">
        <v>1</v>
      </c>
      <c r="O181" s="239">
        <v>3</v>
      </c>
      <c r="P181" s="269">
        <v>0</v>
      </c>
      <c r="Q181" s="379"/>
      <c r="R181" s="379"/>
      <c r="S181" s="379"/>
      <c r="T181" s="453"/>
      <c r="U181" s="274">
        <v>2</v>
      </c>
      <c r="V181" s="239">
        <v>0</v>
      </c>
      <c r="W181" s="239">
        <v>0</v>
      </c>
      <c r="X181" s="269">
        <v>0</v>
      </c>
      <c r="Y181" s="240">
        <v>3</v>
      </c>
      <c r="Z181" s="240">
        <v>0</v>
      </c>
      <c r="AA181" s="240">
        <v>1</v>
      </c>
      <c r="AB181" s="270">
        <v>0</v>
      </c>
      <c r="AC181" s="369"/>
      <c r="AD181" s="274">
        <v>2</v>
      </c>
      <c r="AE181" s="239">
        <v>0</v>
      </c>
      <c r="AF181" s="239">
        <v>1</v>
      </c>
      <c r="AG181" s="269">
        <v>0</v>
      </c>
      <c r="AH181" s="379"/>
      <c r="AI181" s="379"/>
      <c r="AJ181" s="379"/>
      <c r="AK181" s="378"/>
      <c r="AL181" s="239">
        <v>5</v>
      </c>
      <c r="AM181" s="239">
        <v>1</v>
      </c>
      <c r="AN181" s="239">
        <v>2</v>
      </c>
      <c r="AO181" s="273">
        <v>0</v>
      </c>
      <c r="AP181" s="272">
        <v>1</v>
      </c>
      <c r="AQ181" s="240">
        <v>0</v>
      </c>
      <c r="AR181" s="240">
        <v>1</v>
      </c>
      <c r="AS181" s="270">
        <v>0</v>
      </c>
      <c r="AT181" s="239">
        <v>2</v>
      </c>
      <c r="AU181" s="239">
        <v>1</v>
      </c>
      <c r="AV181" s="239">
        <v>1</v>
      </c>
      <c r="AW181" s="269">
        <v>0</v>
      </c>
      <c r="AX181" s="379"/>
      <c r="AY181" s="379"/>
      <c r="AZ181" s="379"/>
      <c r="BA181" s="378"/>
      <c r="BB181" s="369"/>
      <c r="BC181" s="386"/>
      <c r="BD181" s="244"/>
      <c r="BE181" s="244"/>
      <c r="BF181" s="290"/>
      <c r="BG181" s="387"/>
      <c r="BH181" s="379"/>
      <c r="BI181" s="379"/>
      <c r="BJ181" s="453"/>
      <c r="BK181" s="274">
        <v>3</v>
      </c>
      <c r="BL181" s="239">
        <v>1</v>
      </c>
      <c r="BM181" s="239">
        <v>2</v>
      </c>
      <c r="BN181" s="273">
        <v>0</v>
      </c>
      <c r="BO181" s="272">
        <v>2</v>
      </c>
      <c r="BP181" s="240">
        <v>0</v>
      </c>
      <c r="BQ181" s="240">
        <v>0</v>
      </c>
      <c r="BR181" s="303">
        <v>0</v>
      </c>
      <c r="BS181" s="274">
        <v>4</v>
      </c>
      <c r="BT181" s="239">
        <v>1</v>
      </c>
      <c r="BU181" s="239">
        <v>1</v>
      </c>
      <c r="BV181" s="269">
        <v>0</v>
      </c>
    </row>
    <row r="182" spans="1:74" ht="13.8" thickBot="1">
      <c r="A182" s="376"/>
      <c r="B182" s="519" t="s">
        <v>150</v>
      </c>
      <c r="C182" s="519"/>
      <c r="D182" s="498">
        <f>SUM(D167:D175,D177:D181)</f>
        <v>831</v>
      </c>
      <c r="E182" s="497">
        <f>SUM(E167:E175,E177:E181)</f>
        <v>299</v>
      </c>
      <c r="F182" s="497">
        <f>SUM(F167:F175,F177:F181)</f>
        <v>464</v>
      </c>
      <c r="G182" s="497">
        <f>SUM(G167:G175,G177:G181)</f>
        <v>14</v>
      </c>
      <c r="H182" s="505">
        <f t="shared" si="90"/>
        <v>0.55836341756919372</v>
      </c>
      <c r="I182" s="493">
        <f t="shared" ref="I182:AB182" si="91">SUM(I167:I175,I177:I181)</f>
        <v>44</v>
      </c>
      <c r="J182" s="493">
        <f t="shared" si="91"/>
        <v>8</v>
      </c>
      <c r="K182" s="493">
        <f t="shared" si="91"/>
        <v>20</v>
      </c>
      <c r="L182" s="492">
        <f t="shared" si="91"/>
        <v>0</v>
      </c>
      <c r="M182" s="491">
        <f t="shared" si="91"/>
        <v>71</v>
      </c>
      <c r="N182" s="491">
        <f t="shared" si="91"/>
        <v>43</v>
      </c>
      <c r="O182" s="491">
        <f t="shared" si="91"/>
        <v>52</v>
      </c>
      <c r="P182" s="490">
        <f t="shared" si="91"/>
        <v>1</v>
      </c>
      <c r="Q182" s="493">
        <f t="shared" si="91"/>
        <v>59</v>
      </c>
      <c r="R182" s="493">
        <f t="shared" si="91"/>
        <v>26</v>
      </c>
      <c r="S182" s="493">
        <f t="shared" si="91"/>
        <v>35</v>
      </c>
      <c r="T182" s="495">
        <f t="shared" si="91"/>
        <v>1</v>
      </c>
      <c r="U182" s="506">
        <f t="shared" si="91"/>
        <v>46</v>
      </c>
      <c r="V182" s="491">
        <f t="shared" si="91"/>
        <v>9</v>
      </c>
      <c r="W182" s="491">
        <f t="shared" si="91"/>
        <v>22</v>
      </c>
      <c r="X182" s="490">
        <f t="shared" si="91"/>
        <v>0</v>
      </c>
      <c r="Y182" s="493">
        <f t="shared" si="91"/>
        <v>57</v>
      </c>
      <c r="Z182" s="493">
        <f t="shared" si="91"/>
        <v>26</v>
      </c>
      <c r="AA182" s="493">
        <f t="shared" si="91"/>
        <v>33</v>
      </c>
      <c r="AB182" s="492">
        <f t="shared" si="91"/>
        <v>0</v>
      </c>
      <c r="AC182" s="369"/>
      <c r="AD182" s="506">
        <f t="shared" ref="AD182:BA182" si="92">SUM(AD167:AD175,AD177:AD181)</f>
        <v>47</v>
      </c>
      <c r="AE182" s="491">
        <f t="shared" si="92"/>
        <v>15</v>
      </c>
      <c r="AF182" s="491">
        <f t="shared" si="92"/>
        <v>20</v>
      </c>
      <c r="AG182" s="490">
        <f t="shared" si="92"/>
        <v>1</v>
      </c>
      <c r="AH182" s="493">
        <f t="shared" si="92"/>
        <v>40</v>
      </c>
      <c r="AI182" s="493">
        <f t="shared" si="92"/>
        <v>10</v>
      </c>
      <c r="AJ182" s="493">
        <f t="shared" si="92"/>
        <v>17</v>
      </c>
      <c r="AK182" s="492">
        <f t="shared" si="92"/>
        <v>0</v>
      </c>
      <c r="AL182" s="491">
        <f t="shared" si="92"/>
        <v>55</v>
      </c>
      <c r="AM182" s="491">
        <f t="shared" si="92"/>
        <v>15</v>
      </c>
      <c r="AN182" s="491">
        <f t="shared" si="92"/>
        <v>29</v>
      </c>
      <c r="AO182" s="532">
        <f t="shared" si="92"/>
        <v>0</v>
      </c>
      <c r="AP182" s="507">
        <f t="shared" si="92"/>
        <v>45</v>
      </c>
      <c r="AQ182" s="493">
        <f t="shared" si="92"/>
        <v>10</v>
      </c>
      <c r="AR182" s="493">
        <f t="shared" si="92"/>
        <v>20</v>
      </c>
      <c r="AS182" s="492">
        <f t="shared" si="92"/>
        <v>2</v>
      </c>
      <c r="AT182" s="491">
        <f t="shared" si="92"/>
        <v>48</v>
      </c>
      <c r="AU182" s="491">
        <f t="shared" si="92"/>
        <v>14</v>
      </c>
      <c r="AV182" s="491">
        <f t="shared" si="92"/>
        <v>26</v>
      </c>
      <c r="AW182" s="490">
        <f t="shared" si="92"/>
        <v>0</v>
      </c>
      <c r="AX182" s="493">
        <f t="shared" si="92"/>
        <v>50</v>
      </c>
      <c r="AY182" s="493">
        <f t="shared" si="92"/>
        <v>19</v>
      </c>
      <c r="AZ182" s="493">
        <f t="shared" si="92"/>
        <v>31</v>
      </c>
      <c r="BA182" s="492">
        <f t="shared" si="92"/>
        <v>3</v>
      </c>
      <c r="BB182" s="533"/>
      <c r="BC182" s="506">
        <f t="shared" ref="BC182:BV182" si="93">SUM(BC167:BC175,BC177:BC181)</f>
        <v>53</v>
      </c>
      <c r="BD182" s="491">
        <f t="shared" si="93"/>
        <v>19</v>
      </c>
      <c r="BE182" s="491">
        <f t="shared" si="93"/>
        <v>27</v>
      </c>
      <c r="BF182" s="532">
        <f t="shared" si="93"/>
        <v>2</v>
      </c>
      <c r="BG182" s="507">
        <f t="shared" si="93"/>
        <v>56</v>
      </c>
      <c r="BH182" s="493">
        <f t="shared" si="93"/>
        <v>20</v>
      </c>
      <c r="BI182" s="493">
        <f t="shared" si="93"/>
        <v>33</v>
      </c>
      <c r="BJ182" s="495">
        <f t="shared" si="93"/>
        <v>0</v>
      </c>
      <c r="BK182" s="506">
        <f t="shared" si="93"/>
        <v>55</v>
      </c>
      <c r="BL182" s="491">
        <f t="shared" si="93"/>
        <v>29</v>
      </c>
      <c r="BM182" s="491">
        <f t="shared" si="93"/>
        <v>37</v>
      </c>
      <c r="BN182" s="532">
        <f t="shared" si="93"/>
        <v>2</v>
      </c>
      <c r="BO182" s="507">
        <f t="shared" si="93"/>
        <v>53</v>
      </c>
      <c r="BP182" s="493">
        <f t="shared" si="93"/>
        <v>20</v>
      </c>
      <c r="BQ182" s="493">
        <f t="shared" si="93"/>
        <v>32</v>
      </c>
      <c r="BR182" s="495">
        <f t="shared" si="93"/>
        <v>0</v>
      </c>
      <c r="BS182" s="506">
        <f t="shared" si="93"/>
        <v>52</v>
      </c>
      <c r="BT182" s="491">
        <f t="shared" si="93"/>
        <v>16</v>
      </c>
      <c r="BU182" s="491">
        <f t="shared" si="93"/>
        <v>30</v>
      </c>
      <c r="BV182" s="490">
        <f t="shared" si="93"/>
        <v>2</v>
      </c>
    </row>
    <row r="183" spans="1:74" ht="16.2" thickBot="1">
      <c r="A183" s="376"/>
      <c r="B183" s="376"/>
      <c r="C183" s="376"/>
      <c r="D183" s="2003" t="s">
        <v>1296</v>
      </c>
      <c r="E183" s="2004"/>
      <c r="F183" s="2004"/>
      <c r="G183" s="2004"/>
      <c r="H183" s="2005"/>
      <c r="I183" s="1999">
        <v>12</v>
      </c>
      <c r="J183" s="2000"/>
      <c r="K183" s="2000"/>
      <c r="L183" s="2001"/>
      <c r="M183" s="1999">
        <v>13</v>
      </c>
      <c r="N183" s="2000"/>
      <c r="O183" s="2000"/>
      <c r="P183" s="2001"/>
      <c r="Q183" s="1999">
        <v>12.6</v>
      </c>
      <c r="R183" s="2000"/>
      <c r="S183" s="2000"/>
      <c r="T183" s="2001"/>
      <c r="U183" s="1999">
        <v>13</v>
      </c>
      <c r="V183" s="2000"/>
      <c r="W183" s="2000"/>
      <c r="X183" s="2001"/>
      <c r="Y183" s="1999">
        <v>13</v>
      </c>
      <c r="Z183" s="2000"/>
      <c r="AA183" s="2000"/>
      <c r="AB183" s="2001"/>
      <c r="AC183" s="510"/>
      <c r="AD183" s="2002">
        <v>13.2</v>
      </c>
      <c r="AE183" s="2000"/>
      <c r="AF183" s="2000"/>
      <c r="AG183" s="2001"/>
      <c r="AH183" s="1999">
        <v>13</v>
      </c>
      <c r="AI183" s="2000"/>
      <c r="AJ183" s="2000"/>
      <c r="AK183" s="2001"/>
      <c r="AL183" s="1999">
        <v>12.7</v>
      </c>
      <c r="AM183" s="2000"/>
      <c r="AN183" s="2000"/>
      <c r="AO183" s="2001"/>
      <c r="AP183" s="1999">
        <v>12.4</v>
      </c>
      <c r="AQ183" s="2000"/>
      <c r="AR183" s="2000"/>
      <c r="AS183" s="2001"/>
      <c r="AT183" s="1999">
        <v>12.6</v>
      </c>
      <c r="AU183" s="2000"/>
      <c r="AV183" s="2000"/>
      <c r="AW183" s="2001"/>
      <c r="AX183" s="1999">
        <v>12.2</v>
      </c>
      <c r="AY183" s="2000"/>
      <c r="AZ183" s="2000"/>
      <c r="BA183" s="2001"/>
      <c r="BB183" s="510"/>
      <c r="BC183" s="2002">
        <v>12.5</v>
      </c>
      <c r="BD183" s="2000"/>
      <c r="BE183" s="2000"/>
      <c r="BF183" s="2001"/>
      <c r="BG183" s="1999">
        <v>12.3</v>
      </c>
      <c r="BH183" s="2000"/>
      <c r="BI183" s="2000"/>
      <c r="BJ183" s="2001"/>
      <c r="BK183" s="1999">
        <v>12.2</v>
      </c>
      <c r="BL183" s="2000"/>
      <c r="BM183" s="2000"/>
      <c r="BN183" s="2001"/>
      <c r="BO183" s="1999">
        <v>12.2</v>
      </c>
      <c r="BP183" s="2000"/>
      <c r="BQ183" s="2000"/>
      <c r="BR183" s="2001"/>
      <c r="BS183" s="1999"/>
      <c r="BT183" s="2000"/>
      <c r="BU183" s="2000"/>
      <c r="BV183" s="2001"/>
    </row>
    <row r="184" spans="1:74" ht="13.8" thickBot="1">
      <c r="A184" s="376"/>
      <c r="B184" s="376"/>
      <c r="C184" s="376"/>
      <c r="D184" s="376"/>
      <c r="E184" s="376"/>
      <c r="F184" s="376"/>
      <c r="G184" s="376"/>
      <c r="H184" s="376"/>
      <c r="I184" s="376"/>
      <c r="J184" s="376"/>
      <c r="K184" s="376"/>
      <c r="L184" s="376"/>
      <c r="M184" s="376"/>
      <c r="N184" s="376"/>
      <c r="O184" s="376"/>
      <c r="P184" s="376"/>
      <c r="Q184" s="376"/>
      <c r="R184" s="376"/>
      <c r="S184" s="376"/>
      <c r="T184" s="376"/>
      <c r="U184" s="376"/>
      <c r="V184" s="376"/>
      <c r="W184" s="376"/>
      <c r="X184" s="376"/>
      <c r="Y184" s="376"/>
      <c r="Z184" s="376"/>
      <c r="AA184" s="376"/>
      <c r="AB184" s="376"/>
      <c r="AC184" s="376"/>
      <c r="AD184" s="376"/>
      <c r="AE184" s="376"/>
      <c r="AF184" s="376"/>
      <c r="AG184" s="376"/>
      <c r="AH184" s="376"/>
      <c r="AI184" s="376"/>
      <c r="AJ184" s="376"/>
      <c r="AK184" s="376"/>
      <c r="AL184" s="376"/>
      <c r="AM184" s="376"/>
      <c r="AN184" s="376"/>
      <c r="AO184" s="376"/>
      <c r="AP184" s="376"/>
      <c r="AQ184" s="376"/>
      <c r="AR184" s="376"/>
      <c r="AS184" s="376"/>
      <c r="AT184" s="376"/>
      <c r="AU184" s="376"/>
      <c r="AV184" s="376"/>
      <c r="AW184" s="376"/>
      <c r="AX184" s="376"/>
      <c r="AY184" s="376"/>
      <c r="AZ184" s="376"/>
      <c r="BA184" s="376"/>
      <c r="BB184" s="376"/>
      <c r="BC184" s="376"/>
      <c r="BD184" s="376"/>
      <c r="BE184" s="376"/>
      <c r="BF184" s="376"/>
      <c r="BG184" s="376"/>
      <c r="BH184" s="376"/>
      <c r="BI184" s="376"/>
      <c r="BJ184" s="376"/>
      <c r="BK184" s="376"/>
      <c r="BL184" s="376"/>
      <c r="BM184" s="376"/>
      <c r="BN184" s="376"/>
      <c r="BO184" s="376"/>
      <c r="BP184" s="376"/>
      <c r="BQ184" s="376"/>
      <c r="BR184" s="376"/>
      <c r="BS184" s="376"/>
      <c r="BT184" s="376"/>
      <c r="BU184" s="376"/>
      <c r="BV184" s="376"/>
    </row>
    <row r="185" spans="1:74" ht="13.8" thickBot="1">
      <c r="A185" s="1985">
        <v>10</v>
      </c>
      <c r="B185" s="1987" t="s">
        <v>16</v>
      </c>
      <c r="C185" s="1528"/>
      <c r="D185" s="1989">
        <v>2009</v>
      </c>
      <c r="E185" s="1990"/>
      <c r="F185" s="1990"/>
      <c r="G185" s="1990"/>
      <c r="H185" s="1991"/>
      <c r="I185" s="1992" t="s">
        <v>1109</v>
      </c>
      <c r="J185" s="1993"/>
      <c r="K185" s="1993"/>
      <c r="L185" s="1994"/>
      <c r="M185" s="1995" t="s">
        <v>1108</v>
      </c>
      <c r="N185" s="1996"/>
      <c r="O185" s="1996"/>
      <c r="P185" s="1997"/>
      <c r="Q185" s="1992" t="s">
        <v>1107</v>
      </c>
      <c r="R185" s="1993"/>
      <c r="S185" s="1993"/>
      <c r="T185" s="1994"/>
      <c r="U185" s="1995" t="s">
        <v>1106</v>
      </c>
      <c r="V185" s="1996"/>
      <c r="W185" s="1996"/>
      <c r="X185" s="1997"/>
      <c r="Y185" s="1992" t="s">
        <v>1105</v>
      </c>
      <c r="Z185" s="1993"/>
      <c r="AA185" s="1993"/>
      <c r="AB185" s="1994"/>
      <c r="AC185" s="417"/>
      <c r="AD185" s="1998" t="s">
        <v>1104</v>
      </c>
      <c r="AE185" s="1996"/>
      <c r="AF185" s="1996"/>
      <c r="AG185" s="1997"/>
      <c r="AH185" s="1992" t="s">
        <v>1103</v>
      </c>
      <c r="AI185" s="1993"/>
      <c r="AJ185" s="1993"/>
      <c r="AK185" s="1994"/>
      <c r="AL185" s="1995" t="s">
        <v>1102</v>
      </c>
      <c r="AM185" s="1996"/>
      <c r="AN185" s="1996"/>
      <c r="AO185" s="1997"/>
      <c r="AP185" s="1992" t="s">
        <v>1101</v>
      </c>
      <c r="AQ185" s="1993"/>
      <c r="AR185" s="1993"/>
      <c r="AS185" s="1994"/>
      <c r="AT185" s="1995" t="s">
        <v>1100</v>
      </c>
      <c r="AU185" s="1996"/>
      <c r="AV185" s="1996"/>
      <c r="AW185" s="1997"/>
      <c r="AX185" s="1992" t="s">
        <v>1099</v>
      </c>
      <c r="AY185" s="1993"/>
      <c r="AZ185" s="1993"/>
      <c r="BA185" s="1994"/>
      <c r="BB185" s="417"/>
      <c r="BC185" s="1998" t="s">
        <v>1098</v>
      </c>
      <c r="BD185" s="1996"/>
      <c r="BE185" s="1996"/>
      <c r="BF185" s="1997"/>
      <c r="BG185" s="1992" t="s">
        <v>1097</v>
      </c>
      <c r="BH185" s="1993"/>
      <c r="BI185" s="1993"/>
      <c r="BJ185" s="1994"/>
      <c r="BK185" s="1995" t="s">
        <v>1096</v>
      </c>
      <c r="BL185" s="1996"/>
      <c r="BM185" s="1996"/>
      <c r="BN185" s="1997"/>
      <c r="BO185" s="1992" t="s">
        <v>1095</v>
      </c>
      <c r="BP185" s="1993"/>
      <c r="BQ185" s="1993"/>
      <c r="BR185" s="1994"/>
      <c r="BS185" s="1995" t="s">
        <v>1094</v>
      </c>
      <c r="BT185" s="1996"/>
      <c r="BU185" s="1996"/>
      <c r="BV185" s="1997"/>
    </row>
    <row r="186" spans="1:74">
      <c r="A186" s="1986"/>
      <c r="B186" s="1988"/>
      <c r="C186" s="1528"/>
      <c r="D186" s="413" t="s">
        <v>268</v>
      </c>
      <c r="E186" s="413" t="s">
        <v>1092</v>
      </c>
      <c r="F186" s="413" t="s">
        <v>267</v>
      </c>
      <c r="G186" s="413" t="s">
        <v>266</v>
      </c>
      <c r="H186" s="412" t="s">
        <v>265</v>
      </c>
      <c r="I186" s="413" t="s">
        <v>268</v>
      </c>
      <c r="J186" s="413" t="s">
        <v>1092</v>
      </c>
      <c r="K186" s="413" t="s">
        <v>267</v>
      </c>
      <c r="L186" s="412" t="s">
        <v>266</v>
      </c>
      <c r="M186" s="413" t="s">
        <v>268</v>
      </c>
      <c r="N186" s="413" t="s">
        <v>1092</v>
      </c>
      <c r="O186" s="413" t="s">
        <v>267</v>
      </c>
      <c r="P186" s="415" t="s">
        <v>266</v>
      </c>
      <c r="Q186" s="414" t="s">
        <v>268</v>
      </c>
      <c r="R186" s="413" t="s">
        <v>1092</v>
      </c>
      <c r="S186" s="413" t="s">
        <v>267</v>
      </c>
      <c r="T186" s="412" t="s">
        <v>266</v>
      </c>
      <c r="U186" s="413" t="s">
        <v>268</v>
      </c>
      <c r="V186" s="413" t="s">
        <v>1092</v>
      </c>
      <c r="W186" s="413" t="s">
        <v>267</v>
      </c>
      <c r="X186" s="412" t="s">
        <v>266</v>
      </c>
      <c r="Y186" s="413" t="s">
        <v>268</v>
      </c>
      <c r="Z186" s="413" t="s">
        <v>1092</v>
      </c>
      <c r="AA186" s="413" t="s">
        <v>267</v>
      </c>
      <c r="AB186" s="412" t="s">
        <v>266</v>
      </c>
      <c r="AC186" s="369"/>
      <c r="AD186" s="414" t="s">
        <v>268</v>
      </c>
      <c r="AE186" s="413" t="s">
        <v>1092</v>
      </c>
      <c r="AF186" s="413" t="s">
        <v>267</v>
      </c>
      <c r="AG186" s="412" t="s">
        <v>266</v>
      </c>
      <c r="AH186" s="413" t="s">
        <v>268</v>
      </c>
      <c r="AI186" s="413" t="s">
        <v>1092</v>
      </c>
      <c r="AJ186" s="413" t="s">
        <v>267</v>
      </c>
      <c r="AK186" s="412" t="s">
        <v>266</v>
      </c>
      <c r="AL186" s="413" t="s">
        <v>268</v>
      </c>
      <c r="AM186" s="413" t="s">
        <v>1092</v>
      </c>
      <c r="AN186" s="413" t="s">
        <v>267</v>
      </c>
      <c r="AO186" s="412" t="s">
        <v>266</v>
      </c>
      <c r="AP186" s="413" t="s">
        <v>268</v>
      </c>
      <c r="AQ186" s="413" t="s">
        <v>1092</v>
      </c>
      <c r="AR186" s="413" t="s">
        <v>267</v>
      </c>
      <c r="AS186" s="412" t="s">
        <v>266</v>
      </c>
      <c r="AT186" s="413" t="s">
        <v>268</v>
      </c>
      <c r="AU186" s="413" t="s">
        <v>1092</v>
      </c>
      <c r="AV186" s="413" t="s">
        <v>267</v>
      </c>
      <c r="AW186" s="412" t="s">
        <v>266</v>
      </c>
      <c r="AX186" s="413" t="s">
        <v>268</v>
      </c>
      <c r="AY186" s="413" t="s">
        <v>1092</v>
      </c>
      <c r="AZ186" s="413" t="s">
        <v>267</v>
      </c>
      <c r="BA186" s="412" t="s">
        <v>266</v>
      </c>
      <c r="BB186" s="369"/>
      <c r="BC186" s="414" t="s">
        <v>268</v>
      </c>
      <c r="BD186" s="413" t="s">
        <v>1092</v>
      </c>
      <c r="BE186" s="413" t="s">
        <v>267</v>
      </c>
      <c r="BF186" s="412" t="s">
        <v>266</v>
      </c>
      <c r="BG186" s="413" t="s">
        <v>268</v>
      </c>
      <c r="BH186" s="413" t="s">
        <v>1092</v>
      </c>
      <c r="BI186" s="413" t="s">
        <v>267</v>
      </c>
      <c r="BJ186" s="412" t="s">
        <v>266</v>
      </c>
      <c r="BK186" s="413" t="s">
        <v>268</v>
      </c>
      <c r="BL186" s="413" t="s">
        <v>1092</v>
      </c>
      <c r="BM186" s="413" t="s">
        <v>267</v>
      </c>
      <c r="BN186" s="412" t="s">
        <v>266</v>
      </c>
      <c r="BO186" s="413" t="s">
        <v>268</v>
      </c>
      <c r="BP186" s="413" t="s">
        <v>1092</v>
      </c>
      <c r="BQ186" s="413" t="s">
        <v>267</v>
      </c>
      <c r="BR186" s="412" t="s">
        <v>266</v>
      </c>
      <c r="BS186" s="413" t="s">
        <v>268</v>
      </c>
      <c r="BT186" s="413" t="s">
        <v>1092</v>
      </c>
      <c r="BU186" s="413" t="s">
        <v>267</v>
      </c>
      <c r="BV186" s="412" t="s">
        <v>266</v>
      </c>
    </row>
    <row r="187" spans="1:74">
      <c r="A187" s="392">
        <v>1</v>
      </c>
      <c r="B187" s="391" t="s">
        <v>1276</v>
      </c>
      <c r="C187" s="391" t="str">
        <f t="shared" ref="C187:C201" si="94">TRIM(B187)</f>
        <v>Denny Mahan</v>
      </c>
      <c r="D187" s="390">
        <f t="shared" ref="D187:D201" si="95">SUM(I187,M187,Q187,U187,Y187,AD187,AH187,AL187,AP187,AT187,AX187,BC187,BG187,BK187,BO187,BS187)</f>
        <v>85</v>
      </c>
      <c r="E187" s="389">
        <f t="shared" ref="E187:E201" si="96">SUM(J187,N187,R187,V187,Z187,AE187,AI187,AM187,AQ187,AU187,AY187,BD187,BH187,BL187,BT187,BP187)</f>
        <v>42</v>
      </c>
      <c r="F187" s="389">
        <f t="shared" ref="F187:F201" si="97">SUM(K187,O187,S187,W187,AA187,AF187,AJ187,AN187,AR187,AV187,AZ187,BE187,BI187,BM187,BU187,BQ187)</f>
        <v>51</v>
      </c>
      <c r="G187" s="389">
        <f t="shared" ref="G187:G201" si="98">SUM(L187,P187,T187,X187,AB187,AG187,AK187,AO187,AS187,AW187,BA187,BF187,BJ187,BN187,BV187,BR187)</f>
        <v>15</v>
      </c>
      <c r="H187" s="444">
        <f t="shared" ref="H187:H202" si="99">(F187/D187)</f>
        <v>0.6</v>
      </c>
      <c r="I187" s="240">
        <v>3</v>
      </c>
      <c r="J187" s="240">
        <v>2</v>
      </c>
      <c r="K187" s="240">
        <v>1</v>
      </c>
      <c r="L187" s="270">
        <v>0</v>
      </c>
      <c r="M187" s="239">
        <v>4</v>
      </c>
      <c r="N187" s="239">
        <v>3</v>
      </c>
      <c r="O187" s="239">
        <v>4</v>
      </c>
      <c r="P187" s="269">
        <v>0</v>
      </c>
      <c r="Q187" s="240">
        <v>5</v>
      </c>
      <c r="R187" s="240">
        <v>2</v>
      </c>
      <c r="S187" s="240">
        <v>3</v>
      </c>
      <c r="T187" s="270">
        <v>2</v>
      </c>
      <c r="U187" s="239">
        <v>4</v>
      </c>
      <c r="V187" s="239">
        <v>0</v>
      </c>
      <c r="W187" s="239">
        <v>0</v>
      </c>
      <c r="X187" s="269">
        <v>0</v>
      </c>
      <c r="Y187" s="240">
        <v>7</v>
      </c>
      <c r="Z187" s="240">
        <v>6</v>
      </c>
      <c r="AA187" s="240">
        <v>6</v>
      </c>
      <c r="AB187" s="270">
        <v>2</v>
      </c>
      <c r="AC187" s="369"/>
      <c r="AD187" s="274">
        <v>6</v>
      </c>
      <c r="AE187" s="239">
        <v>4</v>
      </c>
      <c r="AF187" s="239">
        <v>4</v>
      </c>
      <c r="AG187" s="269">
        <v>0</v>
      </c>
      <c r="AH187" s="240">
        <v>6</v>
      </c>
      <c r="AI187" s="240">
        <v>2</v>
      </c>
      <c r="AJ187" s="240">
        <v>4</v>
      </c>
      <c r="AK187" s="270">
        <v>1</v>
      </c>
      <c r="AL187" s="239">
        <v>8</v>
      </c>
      <c r="AM187" s="239">
        <v>6</v>
      </c>
      <c r="AN187" s="239">
        <v>7</v>
      </c>
      <c r="AO187" s="269">
        <v>4</v>
      </c>
      <c r="AP187" s="240">
        <v>7</v>
      </c>
      <c r="AQ187" s="240">
        <v>4</v>
      </c>
      <c r="AR187" s="240">
        <v>5</v>
      </c>
      <c r="AS187" s="303">
        <v>2</v>
      </c>
      <c r="AT187" s="274">
        <v>4</v>
      </c>
      <c r="AU187" s="239">
        <v>1</v>
      </c>
      <c r="AV187" s="239">
        <v>2</v>
      </c>
      <c r="AW187" s="269">
        <v>0</v>
      </c>
      <c r="AX187" s="240">
        <v>5</v>
      </c>
      <c r="AY187" s="240">
        <v>1</v>
      </c>
      <c r="AZ187" s="240">
        <v>3</v>
      </c>
      <c r="BA187" s="270">
        <v>0</v>
      </c>
      <c r="BB187" s="369"/>
      <c r="BC187" s="274">
        <v>5</v>
      </c>
      <c r="BD187" s="239">
        <v>2</v>
      </c>
      <c r="BE187" s="239">
        <v>3</v>
      </c>
      <c r="BF187" s="269">
        <v>0</v>
      </c>
      <c r="BG187" s="240">
        <v>4</v>
      </c>
      <c r="BH187" s="240">
        <v>1</v>
      </c>
      <c r="BI187" s="240">
        <v>2</v>
      </c>
      <c r="BJ187" s="270">
        <v>1</v>
      </c>
      <c r="BK187" s="239">
        <v>6</v>
      </c>
      <c r="BL187" s="239">
        <v>3</v>
      </c>
      <c r="BM187" s="239">
        <v>3</v>
      </c>
      <c r="BN187" s="269">
        <v>1</v>
      </c>
      <c r="BO187" s="240">
        <v>5</v>
      </c>
      <c r="BP187" s="240">
        <v>2</v>
      </c>
      <c r="BQ187" s="240">
        <v>1</v>
      </c>
      <c r="BR187" s="270">
        <v>0</v>
      </c>
      <c r="BS187" s="239">
        <v>6</v>
      </c>
      <c r="BT187" s="239">
        <v>3</v>
      </c>
      <c r="BU187" s="239">
        <v>3</v>
      </c>
      <c r="BV187" s="269">
        <v>2</v>
      </c>
    </row>
    <row r="188" spans="1:74">
      <c r="A188" s="405">
        <v>2</v>
      </c>
      <c r="B188" s="404" t="s">
        <v>1122</v>
      </c>
      <c r="C188" s="404" t="str">
        <f t="shared" si="94"/>
        <v>Buster Krueger</v>
      </c>
      <c r="D188" s="517">
        <f t="shared" si="95"/>
        <v>61</v>
      </c>
      <c r="E188" s="516">
        <f t="shared" si="96"/>
        <v>31</v>
      </c>
      <c r="F188" s="516">
        <f t="shared" si="97"/>
        <v>39</v>
      </c>
      <c r="G188" s="516">
        <f t="shared" si="98"/>
        <v>6</v>
      </c>
      <c r="H188" s="515">
        <f t="shared" si="99"/>
        <v>0.63934426229508201</v>
      </c>
      <c r="I188" s="398">
        <v>4</v>
      </c>
      <c r="J188" s="398">
        <v>1</v>
      </c>
      <c r="K188" s="398">
        <v>2</v>
      </c>
      <c r="L188" s="397">
        <v>1</v>
      </c>
      <c r="M188" s="400">
        <v>3</v>
      </c>
      <c r="N188" s="400">
        <v>2</v>
      </c>
      <c r="O188" s="400">
        <v>2</v>
      </c>
      <c r="P188" s="399">
        <v>2</v>
      </c>
      <c r="Q188" s="398">
        <v>5</v>
      </c>
      <c r="R188" s="398">
        <v>2</v>
      </c>
      <c r="S188" s="398">
        <v>3</v>
      </c>
      <c r="T188" s="397">
        <v>1</v>
      </c>
      <c r="U188" s="2021" t="s">
        <v>1242</v>
      </c>
      <c r="V188" s="2022"/>
      <c r="W188" s="2022"/>
      <c r="X188" s="2023"/>
      <c r="Y188" s="2024" t="s">
        <v>1242</v>
      </c>
      <c r="Z188" s="2022"/>
      <c r="AA188" s="2022"/>
      <c r="AB188" s="2023"/>
      <c r="AC188" s="369"/>
      <c r="AD188" s="2021" t="s">
        <v>1242</v>
      </c>
      <c r="AE188" s="2022"/>
      <c r="AF188" s="2022"/>
      <c r="AG188" s="2023"/>
      <c r="AH188" s="398">
        <v>3</v>
      </c>
      <c r="AI188" s="398">
        <v>2</v>
      </c>
      <c r="AJ188" s="398">
        <v>1</v>
      </c>
      <c r="AK188" s="397">
        <v>0</v>
      </c>
      <c r="AL188" s="400">
        <v>6</v>
      </c>
      <c r="AM188" s="400">
        <v>5</v>
      </c>
      <c r="AN188" s="400">
        <v>6</v>
      </c>
      <c r="AO188" s="399">
        <v>1</v>
      </c>
      <c r="AP188" s="398">
        <v>5</v>
      </c>
      <c r="AQ188" s="398">
        <v>3</v>
      </c>
      <c r="AR188" s="398">
        <v>3</v>
      </c>
      <c r="AS188" s="450">
        <v>0</v>
      </c>
      <c r="AT188" s="401">
        <v>4</v>
      </c>
      <c r="AU188" s="400">
        <v>0</v>
      </c>
      <c r="AV188" s="400">
        <v>3</v>
      </c>
      <c r="AW188" s="399">
        <v>0</v>
      </c>
      <c r="AX188" s="398">
        <v>5</v>
      </c>
      <c r="AY188" s="398">
        <v>3</v>
      </c>
      <c r="AZ188" s="398">
        <v>2</v>
      </c>
      <c r="BA188" s="397">
        <v>0</v>
      </c>
      <c r="BB188" s="369"/>
      <c r="BC188" s="401">
        <v>5</v>
      </c>
      <c r="BD188" s="400">
        <v>2</v>
      </c>
      <c r="BE188" s="400">
        <v>4</v>
      </c>
      <c r="BF188" s="399">
        <v>1</v>
      </c>
      <c r="BG188" s="398">
        <v>4</v>
      </c>
      <c r="BH188" s="398">
        <v>1</v>
      </c>
      <c r="BI188" s="398">
        <v>3</v>
      </c>
      <c r="BJ188" s="397">
        <v>0</v>
      </c>
      <c r="BK188" s="400">
        <v>6</v>
      </c>
      <c r="BL188" s="400">
        <v>2</v>
      </c>
      <c r="BM188" s="400">
        <v>2</v>
      </c>
      <c r="BN188" s="399">
        <v>0</v>
      </c>
      <c r="BO188" s="398">
        <v>5</v>
      </c>
      <c r="BP188" s="398">
        <v>3</v>
      </c>
      <c r="BQ188" s="398">
        <v>3</v>
      </c>
      <c r="BR188" s="397">
        <v>0</v>
      </c>
      <c r="BS188" s="400">
        <v>6</v>
      </c>
      <c r="BT188" s="400">
        <v>5</v>
      </c>
      <c r="BU188" s="400">
        <v>5</v>
      </c>
      <c r="BV188" s="399">
        <v>0</v>
      </c>
    </row>
    <row r="189" spans="1:74">
      <c r="A189" s="392">
        <v>3</v>
      </c>
      <c r="B189" s="391" t="s">
        <v>1176</v>
      </c>
      <c r="C189" s="391" t="str">
        <f t="shared" si="94"/>
        <v>Ryan Thomas</v>
      </c>
      <c r="D189" s="390">
        <f t="shared" si="95"/>
        <v>77</v>
      </c>
      <c r="E189" s="389">
        <f t="shared" si="96"/>
        <v>23</v>
      </c>
      <c r="F189" s="389">
        <f t="shared" si="97"/>
        <v>41</v>
      </c>
      <c r="G189" s="389">
        <f t="shared" si="98"/>
        <v>0</v>
      </c>
      <c r="H189" s="444">
        <f t="shared" si="99"/>
        <v>0.53246753246753242</v>
      </c>
      <c r="I189" s="240">
        <v>3</v>
      </c>
      <c r="J189" s="240">
        <v>0</v>
      </c>
      <c r="K189" s="240">
        <v>0</v>
      </c>
      <c r="L189" s="270">
        <v>0</v>
      </c>
      <c r="M189" s="239">
        <v>5</v>
      </c>
      <c r="N189" s="239">
        <v>0</v>
      </c>
      <c r="O189" s="239">
        <v>1</v>
      </c>
      <c r="P189" s="269">
        <v>0</v>
      </c>
      <c r="Q189" s="240">
        <v>4</v>
      </c>
      <c r="R189" s="240">
        <v>1</v>
      </c>
      <c r="S189" s="240">
        <v>2</v>
      </c>
      <c r="T189" s="270">
        <v>0</v>
      </c>
      <c r="U189" s="239">
        <v>3</v>
      </c>
      <c r="V189" s="239">
        <v>1</v>
      </c>
      <c r="W189" s="239">
        <v>2</v>
      </c>
      <c r="X189" s="269">
        <v>0</v>
      </c>
      <c r="Y189" s="240">
        <v>7</v>
      </c>
      <c r="Z189" s="240">
        <v>3</v>
      </c>
      <c r="AA189" s="240">
        <v>4</v>
      </c>
      <c r="AB189" s="270">
        <v>0</v>
      </c>
      <c r="AC189" s="369"/>
      <c r="AD189" s="274">
        <v>6</v>
      </c>
      <c r="AE189" s="239">
        <v>2</v>
      </c>
      <c r="AF189" s="239">
        <v>4</v>
      </c>
      <c r="AG189" s="269">
        <v>0</v>
      </c>
      <c r="AH189" s="240">
        <v>5</v>
      </c>
      <c r="AI189" s="240">
        <v>2</v>
      </c>
      <c r="AJ189" s="240">
        <v>3</v>
      </c>
      <c r="AK189" s="270">
        <v>0</v>
      </c>
      <c r="AL189" s="239">
        <v>7</v>
      </c>
      <c r="AM189" s="239">
        <v>2</v>
      </c>
      <c r="AN189" s="239">
        <v>4</v>
      </c>
      <c r="AO189" s="269">
        <v>0</v>
      </c>
      <c r="AP189" s="240">
        <v>6</v>
      </c>
      <c r="AQ189" s="240">
        <v>2</v>
      </c>
      <c r="AR189" s="240">
        <v>4</v>
      </c>
      <c r="AS189" s="303">
        <v>0</v>
      </c>
      <c r="AT189" s="274">
        <v>3</v>
      </c>
      <c r="AU189" s="239">
        <v>0</v>
      </c>
      <c r="AV189" s="239">
        <v>1</v>
      </c>
      <c r="AW189" s="269">
        <v>0</v>
      </c>
      <c r="AX189" s="240">
        <v>5</v>
      </c>
      <c r="AY189" s="240">
        <v>3</v>
      </c>
      <c r="AZ189" s="240">
        <v>3</v>
      </c>
      <c r="BA189" s="270">
        <v>0</v>
      </c>
      <c r="BB189" s="369"/>
      <c r="BC189" s="274">
        <v>5</v>
      </c>
      <c r="BD189" s="239">
        <v>2</v>
      </c>
      <c r="BE189" s="239">
        <v>3</v>
      </c>
      <c r="BF189" s="269">
        <v>0</v>
      </c>
      <c r="BG189" s="240">
        <v>4</v>
      </c>
      <c r="BH189" s="240">
        <v>1</v>
      </c>
      <c r="BI189" s="240">
        <v>2</v>
      </c>
      <c r="BJ189" s="270">
        <v>0</v>
      </c>
      <c r="BK189" s="239">
        <v>4</v>
      </c>
      <c r="BL189" s="239">
        <v>0</v>
      </c>
      <c r="BM189" s="239">
        <v>2</v>
      </c>
      <c r="BN189" s="269">
        <v>0</v>
      </c>
      <c r="BO189" s="240">
        <v>5</v>
      </c>
      <c r="BP189" s="240">
        <v>2</v>
      </c>
      <c r="BQ189" s="240">
        <v>3</v>
      </c>
      <c r="BR189" s="270">
        <v>0</v>
      </c>
      <c r="BS189" s="239">
        <v>5</v>
      </c>
      <c r="BT189" s="239">
        <v>2</v>
      </c>
      <c r="BU189" s="239">
        <v>3</v>
      </c>
      <c r="BV189" s="269">
        <v>0</v>
      </c>
    </row>
    <row r="190" spans="1:74">
      <c r="A190" s="405">
        <v>4</v>
      </c>
      <c r="B190" s="404" t="s">
        <v>87</v>
      </c>
      <c r="C190" s="404" t="str">
        <f t="shared" si="94"/>
        <v>Dave Beltz</v>
      </c>
      <c r="D190" s="517">
        <f t="shared" si="95"/>
        <v>85</v>
      </c>
      <c r="E190" s="516">
        <f t="shared" si="96"/>
        <v>33</v>
      </c>
      <c r="F190" s="516">
        <f t="shared" si="97"/>
        <v>42</v>
      </c>
      <c r="G190" s="516">
        <f t="shared" si="98"/>
        <v>5</v>
      </c>
      <c r="H190" s="515">
        <f t="shared" si="99"/>
        <v>0.49411764705882355</v>
      </c>
      <c r="I190" s="398">
        <v>4</v>
      </c>
      <c r="J190" s="398">
        <v>1</v>
      </c>
      <c r="K190" s="398">
        <v>1</v>
      </c>
      <c r="L190" s="397">
        <v>0</v>
      </c>
      <c r="M190" s="400">
        <v>6</v>
      </c>
      <c r="N190" s="400">
        <v>5</v>
      </c>
      <c r="O190" s="400">
        <v>5</v>
      </c>
      <c r="P190" s="399">
        <v>0</v>
      </c>
      <c r="Q190" s="398">
        <v>5</v>
      </c>
      <c r="R190" s="398">
        <v>2</v>
      </c>
      <c r="S190" s="398">
        <v>2</v>
      </c>
      <c r="T190" s="397">
        <v>1</v>
      </c>
      <c r="U190" s="400">
        <v>4</v>
      </c>
      <c r="V190" s="400">
        <v>1</v>
      </c>
      <c r="W190" s="400">
        <v>1</v>
      </c>
      <c r="X190" s="399">
        <v>1</v>
      </c>
      <c r="Y190" s="398">
        <v>7</v>
      </c>
      <c r="Z190" s="398">
        <v>5</v>
      </c>
      <c r="AA190" s="398">
        <v>5</v>
      </c>
      <c r="AB190" s="397">
        <v>2</v>
      </c>
      <c r="AC190" s="369"/>
      <c r="AD190" s="401">
        <v>6</v>
      </c>
      <c r="AE190" s="400">
        <v>5</v>
      </c>
      <c r="AF190" s="400">
        <v>5</v>
      </c>
      <c r="AG190" s="399">
        <v>0</v>
      </c>
      <c r="AH190" s="398">
        <v>5</v>
      </c>
      <c r="AI190" s="398">
        <v>1</v>
      </c>
      <c r="AJ190" s="398">
        <v>2</v>
      </c>
      <c r="AK190" s="397">
        <v>0</v>
      </c>
      <c r="AL190" s="400">
        <v>8</v>
      </c>
      <c r="AM190" s="400">
        <v>4</v>
      </c>
      <c r="AN190" s="400">
        <v>4</v>
      </c>
      <c r="AO190" s="399">
        <v>0</v>
      </c>
      <c r="AP190" s="398">
        <v>7</v>
      </c>
      <c r="AQ190" s="398">
        <v>2</v>
      </c>
      <c r="AR190" s="398">
        <v>4</v>
      </c>
      <c r="AS190" s="450">
        <v>1</v>
      </c>
      <c r="AT190" s="401">
        <v>4</v>
      </c>
      <c r="AU190" s="400">
        <v>0</v>
      </c>
      <c r="AV190" s="400">
        <v>0</v>
      </c>
      <c r="AW190" s="399">
        <v>0</v>
      </c>
      <c r="AX190" s="398">
        <v>6</v>
      </c>
      <c r="AY190" s="398">
        <v>0</v>
      </c>
      <c r="AZ190" s="398">
        <v>3</v>
      </c>
      <c r="BA190" s="397">
        <v>0</v>
      </c>
      <c r="BB190" s="369"/>
      <c r="BC190" s="401">
        <v>5</v>
      </c>
      <c r="BD190" s="400">
        <v>0</v>
      </c>
      <c r="BE190" s="400">
        <v>0</v>
      </c>
      <c r="BF190" s="399">
        <v>0</v>
      </c>
      <c r="BG190" s="398">
        <v>4</v>
      </c>
      <c r="BH190" s="398">
        <v>0</v>
      </c>
      <c r="BI190" s="398">
        <v>1</v>
      </c>
      <c r="BJ190" s="397">
        <v>0</v>
      </c>
      <c r="BK190" s="400">
        <v>6</v>
      </c>
      <c r="BL190" s="400">
        <v>1</v>
      </c>
      <c r="BM190" s="400">
        <v>3</v>
      </c>
      <c r="BN190" s="399">
        <v>0</v>
      </c>
      <c r="BO190" s="398">
        <v>3</v>
      </c>
      <c r="BP190" s="398">
        <v>3</v>
      </c>
      <c r="BQ190" s="398">
        <v>2</v>
      </c>
      <c r="BR190" s="397">
        <v>0</v>
      </c>
      <c r="BS190" s="400">
        <v>5</v>
      </c>
      <c r="BT190" s="400">
        <v>3</v>
      </c>
      <c r="BU190" s="400">
        <v>4</v>
      </c>
      <c r="BV190" s="399">
        <v>0</v>
      </c>
    </row>
    <row r="191" spans="1:74">
      <c r="A191" s="392">
        <v>5</v>
      </c>
      <c r="B191" s="391" t="s">
        <v>240</v>
      </c>
      <c r="C191" s="391" t="str">
        <f t="shared" si="94"/>
        <v>Erik Davenport</v>
      </c>
      <c r="D191" s="390">
        <f t="shared" si="95"/>
        <v>79</v>
      </c>
      <c r="E191" s="389">
        <f t="shared" si="96"/>
        <v>31</v>
      </c>
      <c r="F191" s="389">
        <f t="shared" si="97"/>
        <v>47</v>
      </c>
      <c r="G191" s="389">
        <f t="shared" si="98"/>
        <v>0</v>
      </c>
      <c r="H191" s="444">
        <f t="shared" si="99"/>
        <v>0.59493670886075944</v>
      </c>
      <c r="I191" s="240">
        <v>4</v>
      </c>
      <c r="J191" s="240">
        <v>1</v>
      </c>
      <c r="K191" s="240">
        <v>3</v>
      </c>
      <c r="L191" s="270">
        <v>0</v>
      </c>
      <c r="M191" s="239">
        <v>6</v>
      </c>
      <c r="N191" s="239">
        <v>1</v>
      </c>
      <c r="O191" s="239">
        <v>5</v>
      </c>
      <c r="P191" s="269">
        <v>0</v>
      </c>
      <c r="Q191" s="240">
        <v>5</v>
      </c>
      <c r="R191" s="240">
        <v>0</v>
      </c>
      <c r="S191" s="240">
        <v>1</v>
      </c>
      <c r="T191" s="270">
        <v>0</v>
      </c>
      <c r="U191" s="239">
        <v>4</v>
      </c>
      <c r="V191" s="239">
        <v>1</v>
      </c>
      <c r="W191" s="239">
        <v>1</v>
      </c>
      <c r="X191" s="269">
        <v>0</v>
      </c>
      <c r="Y191" s="240">
        <v>7</v>
      </c>
      <c r="Z191" s="240">
        <v>2</v>
      </c>
      <c r="AA191" s="240">
        <v>5</v>
      </c>
      <c r="AB191" s="270">
        <v>0</v>
      </c>
      <c r="AC191" s="369"/>
      <c r="AD191" s="274">
        <v>6</v>
      </c>
      <c r="AE191" s="239">
        <v>2</v>
      </c>
      <c r="AF191" s="239">
        <v>4</v>
      </c>
      <c r="AG191" s="269">
        <v>0</v>
      </c>
      <c r="AH191" s="240">
        <v>4</v>
      </c>
      <c r="AI191" s="240">
        <v>2</v>
      </c>
      <c r="AJ191" s="240">
        <v>1</v>
      </c>
      <c r="AK191" s="270">
        <v>0</v>
      </c>
      <c r="AL191" s="239">
        <v>6</v>
      </c>
      <c r="AM191" s="239">
        <v>3</v>
      </c>
      <c r="AN191" s="239">
        <v>4</v>
      </c>
      <c r="AO191" s="269">
        <v>0</v>
      </c>
      <c r="AP191" s="240">
        <v>5</v>
      </c>
      <c r="AQ191" s="240">
        <v>3</v>
      </c>
      <c r="AR191" s="240">
        <v>3</v>
      </c>
      <c r="AS191" s="303">
        <v>0</v>
      </c>
      <c r="AT191" s="274">
        <v>4</v>
      </c>
      <c r="AU191" s="239">
        <v>0</v>
      </c>
      <c r="AV191" s="239">
        <v>2</v>
      </c>
      <c r="AW191" s="269">
        <v>0</v>
      </c>
      <c r="AX191" s="240">
        <v>5</v>
      </c>
      <c r="AY191" s="240">
        <v>5</v>
      </c>
      <c r="AZ191" s="240">
        <v>4</v>
      </c>
      <c r="BA191" s="270">
        <v>0</v>
      </c>
      <c r="BB191" s="369"/>
      <c r="BC191" s="274">
        <v>5</v>
      </c>
      <c r="BD191" s="239">
        <v>2</v>
      </c>
      <c r="BE191" s="239">
        <v>3</v>
      </c>
      <c r="BF191" s="269">
        <v>0</v>
      </c>
      <c r="BG191" s="240">
        <v>3</v>
      </c>
      <c r="BH191" s="240">
        <v>0</v>
      </c>
      <c r="BI191" s="240">
        <v>0</v>
      </c>
      <c r="BJ191" s="270">
        <v>0</v>
      </c>
      <c r="BK191" s="239">
        <v>6</v>
      </c>
      <c r="BL191" s="239">
        <v>3</v>
      </c>
      <c r="BM191" s="239">
        <v>4</v>
      </c>
      <c r="BN191" s="269">
        <v>0</v>
      </c>
      <c r="BO191" s="240">
        <v>4</v>
      </c>
      <c r="BP191" s="240">
        <v>3</v>
      </c>
      <c r="BQ191" s="240">
        <v>3</v>
      </c>
      <c r="BR191" s="270">
        <v>0</v>
      </c>
      <c r="BS191" s="239">
        <v>5</v>
      </c>
      <c r="BT191" s="239">
        <v>3</v>
      </c>
      <c r="BU191" s="239">
        <v>4</v>
      </c>
      <c r="BV191" s="269">
        <v>0</v>
      </c>
    </row>
    <row r="192" spans="1:74">
      <c r="A192" s="405">
        <v>6</v>
      </c>
      <c r="B192" s="404" t="s">
        <v>1131</v>
      </c>
      <c r="C192" s="404" t="str">
        <f t="shared" si="94"/>
        <v>Mike McKinney</v>
      </c>
      <c r="D192" s="517">
        <f t="shared" si="95"/>
        <v>48</v>
      </c>
      <c r="E192" s="516">
        <f t="shared" si="96"/>
        <v>15</v>
      </c>
      <c r="F192" s="516">
        <f t="shared" si="97"/>
        <v>30</v>
      </c>
      <c r="G192" s="516">
        <f t="shared" si="98"/>
        <v>1</v>
      </c>
      <c r="H192" s="515">
        <f t="shared" si="99"/>
        <v>0.625</v>
      </c>
      <c r="I192" s="398">
        <v>3</v>
      </c>
      <c r="J192" s="398">
        <v>1</v>
      </c>
      <c r="K192" s="398">
        <v>2</v>
      </c>
      <c r="L192" s="397">
        <v>0</v>
      </c>
      <c r="M192" s="400">
        <v>6</v>
      </c>
      <c r="N192" s="400">
        <v>1</v>
      </c>
      <c r="O192" s="400">
        <v>3</v>
      </c>
      <c r="P192" s="399">
        <v>0</v>
      </c>
      <c r="Q192" s="396"/>
      <c r="R192" s="396"/>
      <c r="S192" s="396"/>
      <c r="T192" s="395"/>
      <c r="U192" s="400">
        <v>3</v>
      </c>
      <c r="V192" s="400">
        <v>0</v>
      </c>
      <c r="W192" s="400">
        <v>1</v>
      </c>
      <c r="X192" s="399">
        <v>0</v>
      </c>
      <c r="Y192" s="398">
        <v>7</v>
      </c>
      <c r="Z192" s="398">
        <v>2</v>
      </c>
      <c r="AA192" s="398">
        <v>5</v>
      </c>
      <c r="AB192" s="397">
        <v>0</v>
      </c>
      <c r="AC192" s="369"/>
      <c r="AD192" s="407"/>
      <c r="AE192" s="394"/>
      <c r="AF192" s="394"/>
      <c r="AG192" s="393"/>
      <c r="AH192" s="398">
        <v>4</v>
      </c>
      <c r="AI192" s="398">
        <v>2</v>
      </c>
      <c r="AJ192" s="398">
        <v>2</v>
      </c>
      <c r="AK192" s="397">
        <v>0</v>
      </c>
      <c r="AL192" s="394"/>
      <c r="AM192" s="394"/>
      <c r="AN192" s="394"/>
      <c r="AO192" s="393"/>
      <c r="AP192" s="396"/>
      <c r="AQ192" s="396"/>
      <c r="AR192" s="396"/>
      <c r="AS192" s="449"/>
      <c r="AT192" s="401">
        <v>2</v>
      </c>
      <c r="AU192" s="400">
        <v>0</v>
      </c>
      <c r="AV192" s="400">
        <v>1</v>
      </c>
      <c r="AW192" s="399">
        <v>0</v>
      </c>
      <c r="AX192" s="398">
        <v>4</v>
      </c>
      <c r="AY192" s="398">
        <v>3</v>
      </c>
      <c r="AZ192" s="398">
        <v>3</v>
      </c>
      <c r="BA192" s="397">
        <v>1</v>
      </c>
      <c r="BB192" s="369"/>
      <c r="BC192" s="401">
        <v>4</v>
      </c>
      <c r="BD192" s="400">
        <v>1</v>
      </c>
      <c r="BE192" s="400">
        <v>2</v>
      </c>
      <c r="BF192" s="399">
        <v>0</v>
      </c>
      <c r="BG192" s="398">
        <v>4</v>
      </c>
      <c r="BH192" s="398">
        <v>0</v>
      </c>
      <c r="BI192" s="398">
        <v>3</v>
      </c>
      <c r="BJ192" s="397">
        <v>0</v>
      </c>
      <c r="BK192" s="400">
        <v>6</v>
      </c>
      <c r="BL192" s="400">
        <v>3</v>
      </c>
      <c r="BM192" s="400">
        <v>6</v>
      </c>
      <c r="BN192" s="399">
        <v>0</v>
      </c>
      <c r="BO192" s="398">
        <v>5</v>
      </c>
      <c r="BP192" s="398">
        <v>2</v>
      </c>
      <c r="BQ192" s="398">
        <v>2</v>
      </c>
      <c r="BR192" s="397">
        <v>0</v>
      </c>
      <c r="BS192" s="394"/>
      <c r="BT192" s="394"/>
      <c r="BU192" s="394"/>
      <c r="BV192" s="393"/>
    </row>
    <row r="193" spans="1:74">
      <c r="A193" s="392">
        <v>7</v>
      </c>
      <c r="B193" s="391" t="s">
        <v>15</v>
      </c>
      <c r="C193" s="391" t="str">
        <f t="shared" si="94"/>
        <v>Brian Davenport</v>
      </c>
      <c r="D193" s="390">
        <f t="shared" si="95"/>
        <v>84</v>
      </c>
      <c r="E193" s="389">
        <f t="shared" si="96"/>
        <v>30</v>
      </c>
      <c r="F193" s="389">
        <f t="shared" si="97"/>
        <v>50</v>
      </c>
      <c r="G193" s="389">
        <f t="shared" si="98"/>
        <v>0</v>
      </c>
      <c r="H193" s="444">
        <f t="shared" si="99"/>
        <v>0.59523809523809523</v>
      </c>
      <c r="I193" s="240">
        <v>4</v>
      </c>
      <c r="J193" s="240">
        <v>0</v>
      </c>
      <c r="K193" s="240">
        <v>1</v>
      </c>
      <c r="L193" s="270">
        <v>0</v>
      </c>
      <c r="M193" s="239">
        <v>6</v>
      </c>
      <c r="N193" s="239">
        <v>4</v>
      </c>
      <c r="O193" s="239">
        <v>5</v>
      </c>
      <c r="P193" s="269">
        <v>0</v>
      </c>
      <c r="Q193" s="240">
        <v>5</v>
      </c>
      <c r="R193" s="240">
        <v>1</v>
      </c>
      <c r="S193" s="240">
        <v>4</v>
      </c>
      <c r="T193" s="270">
        <v>0</v>
      </c>
      <c r="U193" s="239">
        <v>4</v>
      </c>
      <c r="V193" s="239">
        <v>0</v>
      </c>
      <c r="W193" s="239">
        <v>1</v>
      </c>
      <c r="X193" s="269">
        <v>0</v>
      </c>
      <c r="Y193" s="240">
        <v>8</v>
      </c>
      <c r="Z193" s="240">
        <v>3</v>
      </c>
      <c r="AA193" s="240">
        <v>6</v>
      </c>
      <c r="AB193" s="270">
        <v>0</v>
      </c>
      <c r="AC193" s="369"/>
      <c r="AD193" s="274">
        <v>6</v>
      </c>
      <c r="AE193" s="239">
        <v>4</v>
      </c>
      <c r="AF193" s="239">
        <v>3</v>
      </c>
      <c r="AG193" s="269">
        <v>0</v>
      </c>
      <c r="AH193" s="240">
        <v>4</v>
      </c>
      <c r="AI193" s="240">
        <v>0</v>
      </c>
      <c r="AJ193" s="240">
        <v>1</v>
      </c>
      <c r="AK193" s="270">
        <v>0</v>
      </c>
      <c r="AL193" s="239">
        <v>7</v>
      </c>
      <c r="AM193" s="239">
        <v>5</v>
      </c>
      <c r="AN193" s="239">
        <v>5</v>
      </c>
      <c r="AO193" s="269">
        <v>0</v>
      </c>
      <c r="AP193" s="240">
        <v>5</v>
      </c>
      <c r="AQ193" s="240">
        <v>3</v>
      </c>
      <c r="AR193" s="240">
        <v>4</v>
      </c>
      <c r="AS193" s="303">
        <v>0</v>
      </c>
      <c r="AT193" s="274">
        <v>4</v>
      </c>
      <c r="AU193" s="239">
        <v>0</v>
      </c>
      <c r="AV193" s="239">
        <v>1</v>
      </c>
      <c r="AW193" s="269">
        <v>0</v>
      </c>
      <c r="AX193" s="240">
        <v>5</v>
      </c>
      <c r="AY193" s="240">
        <v>2</v>
      </c>
      <c r="AZ193" s="240">
        <v>3</v>
      </c>
      <c r="BA193" s="270">
        <v>0</v>
      </c>
      <c r="BB193" s="369"/>
      <c r="BC193" s="274">
        <v>5</v>
      </c>
      <c r="BD193" s="239">
        <v>1</v>
      </c>
      <c r="BE193" s="239">
        <v>3</v>
      </c>
      <c r="BF193" s="269">
        <v>0</v>
      </c>
      <c r="BG193" s="240">
        <v>4</v>
      </c>
      <c r="BH193" s="240">
        <v>1</v>
      </c>
      <c r="BI193" s="240">
        <v>2</v>
      </c>
      <c r="BJ193" s="270">
        <v>0</v>
      </c>
      <c r="BK193" s="239">
        <v>6</v>
      </c>
      <c r="BL193" s="239">
        <v>2</v>
      </c>
      <c r="BM193" s="239">
        <v>4</v>
      </c>
      <c r="BN193" s="269">
        <v>0</v>
      </c>
      <c r="BO193" s="240">
        <v>5</v>
      </c>
      <c r="BP193" s="240">
        <v>2</v>
      </c>
      <c r="BQ193" s="240">
        <v>4</v>
      </c>
      <c r="BR193" s="270">
        <v>0</v>
      </c>
      <c r="BS193" s="239">
        <v>6</v>
      </c>
      <c r="BT193" s="239">
        <v>2</v>
      </c>
      <c r="BU193" s="239">
        <v>3</v>
      </c>
      <c r="BV193" s="269">
        <v>0</v>
      </c>
    </row>
    <row r="194" spans="1:74">
      <c r="A194" s="405">
        <v>8</v>
      </c>
      <c r="B194" s="404" t="s">
        <v>1128</v>
      </c>
      <c r="C194" s="404" t="str">
        <f t="shared" si="94"/>
        <v>Ryan Reynolds</v>
      </c>
      <c r="D194" s="517">
        <f t="shared" si="95"/>
        <v>12</v>
      </c>
      <c r="E194" s="516">
        <f t="shared" si="96"/>
        <v>0</v>
      </c>
      <c r="F194" s="516">
        <f t="shared" si="97"/>
        <v>4</v>
      </c>
      <c r="G194" s="516">
        <f t="shared" si="98"/>
        <v>0</v>
      </c>
      <c r="H194" s="515">
        <f t="shared" si="99"/>
        <v>0.33333333333333331</v>
      </c>
      <c r="I194" s="398">
        <v>4</v>
      </c>
      <c r="J194" s="398">
        <v>0</v>
      </c>
      <c r="K194" s="398">
        <v>1</v>
      </c>
      <c r="L194" s="397">
        <v>0</v>
      </c>
      <c r="M194" s="400">
        <v>5</v>
      </c>
      <c r="N194" s="400">
        <v>0</v>
      </c>
      <c r="O194" s="400">
        <v>3</v>
      </c>
      <c r="P194" s="399">
        <v>0</v>
      </c>
      <c r="Q194" s="396"/>
      <c r="R194" s="396"/>
      <c r="S194" s="396"/>
      <c r="T194" s="395"/>
      <c r="U194" s="400">
        <v>3</v>
      </c>
      <c r="V194" s="400">
        <v>0</v>
      </c>
      <c r="W194" s="400">
        <v>0</v>
      </c>
      <c r="X194" s="399">
        <v>0</v>
      </c>
      <c r="Y194" s="396"/>
      <c r="Z194" s="396"/>
      <c r="AA194" s="396"/>
      <c r="AB194" s="395"/>
      <c r="AC194" s="369"/>
      <c r="AD194" s="407"/>
      <c r="AE194" s="394"/>
      <c r="AF194" s="394"/>
      <c r="AG194" s="393"/>
      <c r="AH194" s="396"/>
      <c r="AI194" s="396"/>
      <c r="AJ194" s="396"/>
      <c r="AK194" s="395"/>
      <c r="AL194" s="394"/>
      <c r="AM194" s="394"/>
      <c r="AN194" s="394"/>
      <c r="AO194" s="393"/>
      <c r="AP194" s="396"/>
      <c r="AQ194" s="396"/>
      <c r="AR194" s="396"/>
      <c r="AS194" s="449"/>
      <c r="AT194" s="407"/>
      <c r="AU194" s="394"/>
      <c r="AV194" s="394"/>
      <c r="AW194" s="393"/>
      <c r="AX194" s="396"/>
      <c r="AY194" s="396"/>
      <c r="AZ194" s="396"/>
      <c r="BA194" s="395"/>
      <c r="BB194" s="369"/>
      <c r="BC194" s="407"/>
      <c r="BD194" s="394"/>
      <c r="BE194" s="394"/>
      <c r="BF194" s="393"/>
      <c r="BG194" s="396"/>
      <c r="BH194" s="396"/>
      <c r="BI194" s="396"/>
      <c r="BJ194" s="395"/>
      <c r="BK194" s="394"/>
      <c r="BL194" s="394"/>
      <c r="BM194" s="394"/>
      <c r="BN194" s="393"/>
      <c r="BO194" s="396"/>
      <c r="BP194" s="396"/>
      <c r="BQ194" s="396"/>
      <c r="BR194" s="395"/>
      <c r="BS194" s="394"/>
      <c r="BT194" s="394"/>
      <c r="BU194" s="394"/>
      <c r="BV194" s="393"/>
    </row>
    <row r="195" spans="1:74">
      <c r="A195" s="392">
        <v>9</v>
      </c>
      <c r="B195" s="391" t="s">
        <v>1271</v>
      </c>
      <c r="C195" s="391" t="str">
        <f t="shared" si="94"/>
        <v>Luke Kendziorski</v>
      </c>
      <c r="D195" s="390">
        <f t="shared" si="95"/>
        <v>61</v>
      </c>
      <c r="E195" s="389">
        <f t="shared" si="96"/>
        <v>19</v>
      </c>
      <c r="F195" s="389">
        <f t="shared" si="97"/>
        <v>36</v>
      </c>
      <c r="G195" s="389">
        <f t="shared" si="98"/>
        <v>0</v>
      </c>
      <c r="H195" s="444">
        <f t="shared" si="99"/>
        <v>0.5901639344262295</v>
      </c>
      <c r="I195" s="240">
        <v>2</v>
      </c>
      <c r="J195" s="240">
        <v>0</v>
      </c>
      <c r="K195" s="240">
        <v>0</v>
      </c>
      <c r="L195" s="270">
        <v>0</v>
      </c>
      <c r="M195" s="239">
        <v>3</v>
      </c>
      <c r="N195" s="239">
        <v>1</v>
      </c>
      <c r="O195" s="239">
        <v>1</v>
      </c>
      <c r="P195" s="269">
        <v>0</v>
      </c>
      <c r="Q195" s="240">
        <v>5</v>
      </c>
      <c r="R195" s="240">
        <v>1</v>
      </c>
      <c r="S195" s="240">
        <v>4</v>
      </c>
      <c r="T195" s="270">
        <v>0</v>
      </c>
      <c r="U195" s="239">
        <v>3</v>
      </c>
      <c r="V195" s="239">
        <v>0</v>
      </c>
      <c r="W195" s="239">
        <v>1</v>
      </c>
      <c r="X195" s="269">
        <v>0</v>
      </c>
      <c r="Y195" s="240">
        <v>5</v>
      </c>
      <c r="Z195" s="240">
        <v>2</v>
      </c>
      <c r="AA195" s="240">
        <v>4</v>
      </c>
      <c r="AB195" s="270">
        <v>0</v>
      </c>
      <c r="AC195" s="369"/>
      <c r="AD195" s="274">
        <v>4</v>
      </c>
      <c r="AE195" s="239">
        <v>1</v>
      </c>
      <c r="AF195" s="239">
        <v>3</v>
      </c>
      <c r="AG195" s="269">
        <v>0</v>
      </c>
      <c r="AH195" s="240">
        <v>2</v>
      </c>
      <c r="AI195" s="240">
        <v>2</v>
      </c>
      <c r="AJ195" s="240">
        <v>1</v>
      </c>
      <c r="AK195" s="270">
        <v>0</v>
      </c>
      <c r="AL195" s="239">
        <v>7</v>
      </c>
      <c r="AM195" s="239">
        <v>2</v>
      </c>
      <c r="AN195" s="239">
        <v>5</v>
      </c>
      <c r="AO195" s="269">
        <v>0</v>
      </c>
      <c r="AP195" s="240">
        <v>5</v>
      </c>
      <c r="AQ195" s="240">
        <v>3</v>
      </c>
      <c r="AR195" s="240">
        <v>4</v>
      </c>
      <c r="AS195" s="303">
        <v>0</v>
      </c>
      <c r="AT195" s="274">
        <v>4</v>
      </c>
      <c r="AU195" s="239">
        <v>0</v>
      </c>
      <c r="AV195" s="239">
        <v>1</v>
      </c>
      <c r="AW195" s="269">
        <v>0</v>
      </c>
      <c r="AX195" s="240">
        <v>5</v>
      </c>
      <c r="AY195" s="240">
        <v>3</v>
      </c>
      <c r="AZ195" s="240">
        <v>3</v>
      </c>
      <c r="BA195" s="270">
        <v>0</v>
      </c>
      <c r="BB195" s="369"/>
      <c r="BC195" s="274">
        <v>4</v>
      </c>
      <c r="BD195" s="239">
        <v>1</v>
      </c>
      <c r="BE195" s="239">
        <v>3</v>
      </c>
      <c r="BF195" s="269">
        <v>0</v>
      </c>
      <c r="BG195" s="240">
        <v>4</v>
      </c>
      <c r="BH195" s="240">
        <v>0</v>
      </c>
      <c r="BI195" s="240">
        <v>1</v>
      </c>
      <c r="BJ195" s="270">
        <v>0</v>
      </c>
      <c r="BK195" s="239">
        <v>3</v>
      </c>
      <c r="BL195" s="239">
        <v>1</v>
      </c>
      <c r="BM195" s="239">
        <v>1</v>
      </c>
      <c r="BN195" s="269">
        <v>0</v>
      </c>
      <c r="BO195" s="240">
        <v>2</v>
      </c>
      <c r="BP195" s="240">
        <v>1</v>
      </c>
      <c r="BQ195" s="240">
        <v>2</v>
      </c>
      <c r="BR195" s="270">
        <v>0</v>
      </c>
      <c r="BS195" s="239">
        <v>3</v>
      </c>
      <c r="BT195" s="239">
        <v>1</v>
      </c>
      <c r="BU195" s="239">
        <v>2</v>
      </c>
      <c r="BV195" s="269">
        <v>0</v>
      </c>
    </row>
    <row r="196" spans="1:74">
      <c r="A196" s="405">
        <v>10</v>
      </c>
      <c r="B196" s="404" t="s">
        <v>1135</v>
      </c>
      <c r="C196" s="404" t="str">
        <f t="shared" si="94"/>
        <v>Brett Powell</v>
      </c>
      <c r="D196" s="517">
        <f t="shared" si="95"/>
        <v>39</v>
      </c>
      <c r="E196" s="516">
        <f t="shared" si="96"/>
        <v>9</v>
      </c>
      <c r="F196" s="516">
        <f t="shared" si="97"/>
        <v>14</v>
      </c>
      <c r="G196" s="516">
        <f t="shared" si="98"/>
        <v>0</v>
      </c>
      <c r="H196" s="515">
        <f t="shared" si="99"/>
        <v>0.35897435897435898</v>
      </c>
      <c r="I196" s="398">
        <v>2</v>
      </c>
      <c r="J196" s="398">
        <v>0</v>
      </c>
      <c r="K196" s="398">
        <v>2</v>
      </c>
      <c r="L196" s="397">
        <v>0</v>
      </c>
      <c r="M196" s="400">
        <v>3</v>
      </c>
      <c r="N196" s="400">
        <v>0</v>
      </c>
      <c r="O196" s="400">
        <v>0</v>
      </c>
      <c r="P196" s="399">
        <v>0</v>
      </c>
      <c r="Q196" s="398">
        <v>2</v>
      </c>
      <c r="R196" s="398">
        <v>0</v>
      </c>
      <c r="S196" s="398">
        <v>0</v>
      </c>
      <c r="T196" s="397">
        <v>0</v>
      </c>
      <c r="U196" s="394"/>
      <c r="V196" s="394"/>
      <c r="W196" s="394"/>
      <c r="X196" s="393"/>
      <c r="Y196" s="398">
        <v>3</v>
      </c>
      <c r="Z196" s="398">
        <v>1</v>
      </c>
      <c r="AA196" s="398">
        <v>1</v>
      </c>
      <c r="AB196" s="397">
        <v>0</v>
      </c>
      <c r="AC196" s="369"/>
      <c r="AD196" s="401">
        <v>5</v>
      </c>
      <c r="AE196" s="400">
        <v>1</v>
      </c>
      <c r="AF196" s="400">
        <v>2</v>
      </c>
      <c r="AG196" s="399">
        <v>0</v>
      </c>
      <c r="AH196" s="396"/>
      <c r="AI196" s="396"/>
      <c r="AJ196" s="396"/>
      <c r="AK196" s="395"/>
      <c r="AL196" s="400">
        <v>4</v>
      </c>
      <c r="AM196" s="400">
        <v>1</v>
      </c>
      <c r="AN196" s="400">
        <v>1</v>
      </c>
      <c r="AO196" s="399">
        <v>0</v>
      </c>
      <c r="AP196" s="398">
        <v>6</v>
      </c>
      <c r="AQ196" s="398">
        <v>1</v>
      </c>
      <c r="AR196" s="398">
        <v>2</v>
      </c>
      <c r="AS196" s="450">
        <v>0</v>
      </c>
      <c r="AT196" s="401">
        <v>2</v>
      </c>
      <c r="AU196" s="400">
        <v>0</v>
      </c>
      <c r="AV196" s="400">
        <v>0</v>
      </c>
      <c r="AW196" s="399">
        <v>0</v>
      </c>
      <c r="AX196" s="396"/>
      <c r="AY196" s="396"/>
      <c r="AZ196" s="396"/>
      <c r="BA196" s="395"/>
      <c r="BB196" s="369"/>
      <c r="BC196" s="401">
        <v>2</v>
      </c>
      <c r="BD196" s="400">
        <v>1</v>
      </c>
      <c r="BE196" s="400">
        <v>1</v>
      </c>
      <c r="BF196" s="399">
        <v>0</v>
      </c>
      <c r="BG196" s="398">
        <v>1</v>
      </c>
      <c r="BH196" s="398">
        <v>0</v>
      </c>
      <c r="BI196" s="398">
        <v>0</v>
      </c>
      <c r="BJ196" s="397">
        <v>0</v>
      </c>
      <c r="BK196" s="400">
        <v>2</v>
      </c>
      <c r="BL196" s="400">
        <v>1</v>
      </c>
      <c r="BM196" s="400">
        <v>1</v>
      </c>
      <c r="BN196" s="399">
        <v>0</v>
      </c>
      <c r="BO196" s="398">
        <v>3</v>
      </c>
      <c r="BP196" s="398">
        <v>1</v>
      </c>
      <c r="BQ196" s="398">
        <v>2</v>
      </c>
      <c r="BR196" s="397">
        <v>0</v>
      </c>
      <c r="BS196" s="400">
        <v>4</v>
      </c>
      <c r="BT196" s="400">
        <v>2</v>
      </c>
      <c r="BU196" s="400">
        <v>2</v>
      </c>
      <c r="BV196" s="399">
        <v>0</v>
      </c>
    </row>
    <row r="197" spans="1:74">
      <c r="A197" s="392">
        <v>11</v>
      </c>
      <c r="B197" s="391" t="s">
        <v>133</v>
      </c>
      <c r="C197" s="391" t="str">
        <f t="shared" si="94"/>
        <v>Jim Haataja</v>
      </c>
      <c r="D197" s="390">
        <f t="shared" si="95"/>
        <v>42</v>
      </c>
      <c r="E197" s="389">
        <f t="shared" si="96"/>
        <v>14</v>
      </c>
      <c r="F197" s="389">
        <f t="shared" si="97"/>
        <v>22</v>
      </c>
      <c r="G197" s="389">
        <f t="shared" si="98"/>
        <v>0</v>
      </c>
      <c r="H197" s="444">
        <f t="shared" si="99"/>
        <v>0.52380952380952384</v>
      </c>
      <c r="I197" s="240">
        <v>2</v>
      </c>
      <c r="J197" s="240">
        <v>0</v>
      </c>
      <c r="K197" s="240">
        <v>1</v>
      </c>
      <c r="L197" s="270">
        <v>0</v>
      </c>
      <c r="M197" s="394"/>
      <c r="N197" s="394"/>
      <c r="O197" s="394"/>
      <c r="P197" s="393"/>
      <c r="Q197" s="240">
        <v>4</v>
      </c>
      <c r="R197" s="240">
        <v>0</v>
      </c>
      <c r="S197" s="240">
        <v>1</v>
      </c>
      <c r="T197" s="270">
        <v>0</v>
      </c>
      <c r="U197" s="239">
        <v>3</v>
      </c>
      <c r="V197" s="239">
        <v>1</v>
      </c>
      <c r="W197" s="239">
        <v>1</v>
      </c>
      <c r="X197" s="269">
        <v>0</v>
      </c>
      <c r="Y197" s="240">
        <v>4</v>
      </c>
      <c r="Z197" s="240">
        <v>2</v>
      </c>
      <c r="AA197" s="240">
        <v>2</v>
      </c>
      <c r="AB197" s="270">
        <v>0</v>
      </c>
      <c r="AC197" s="369"/>
      <c r="AD197" s="274">
        <v>3</v>
      </c>
      <c r="AE197" s="239">
        <v>1</v>
      </c>
      <c r="AF197" s="239">
        <v>2</v>
      </c>
      <c r="AG197" s="269">
        <v>0</v>
      </c>
      <c r="AH197" s="240">
        <v>5</v>
      </c>
      <c r="AI197" s="240">
        <v>2</v>
      </c>
      <c r="AJ197" s="240">
        <v>2</v>
      </c>
      <c r="AK197" s="270">
        <v>0</v>
      </c>
      <c r="AL197" s="239">
        <v>8</v>
      </c>
      <c r="AM197" s="239">
        <v>3</v>
      </c>
      <c r="AN197" s="239">
        <v>6</v>
      </c>
      <c r="AO197" s="269">
        <v>0</v>
      </c>
      <c r="AP197" s="240">
        <v>4</v>
      </c>
      <c r="AQ197" s="240">
        <v>3</v>
      </c>
      <c r="AR197" s="240">
        <v>3</v>
      </c>
      <c r="AS197" s="303">
        <v>0</v>
      </c>
      <c r="AT197" s="274">
        <v>3</v>
      </c>
      <c r="AU197" s="239">
        <v>0</v>
      </c>
      <c r="AV197" s="239">
        <v>0</v>
      </c>
      <c r="AW197" s="269">
        <v>0</v>
      </c>
      <c r="AX197" s="379"/>
      <c r="AY197" s="379"/>
      <c r="AZ197" s="379"/>
      <c r="BA197" s="378"/>
      <c r="BB197" s="369"/>
      <c r="BC197" s="274">
        <v>2</v>
      </c>
      <c r="BD197" s="239">
        <v>0</v>
      </c>
      <c r="BE197" s="239">
        <v>1</v>
      </c>
      <c r="BF197" s="269">
        <v>0</v>
      </c>
      <c r="BG197" s="240">
        <v>2</v>
      </c>
      <c r="BH197" s="240">
        <v>1</v>
      </c>
      <c r="BI197" s="240">
        <v>1</v>
      </c>
      <c r="BJ197" s="270">
        <v>0</v>
      </c>
      <c r="BK197" s="244"/>
      <c r="BL197" s="244"/>
      <c r="BM197" s="244"/>
      <c r="BN197" s="377"/>
      <c r="BO197" s="240">
        <v>2</v>
      </c>
      <c r="BP197" s="240">
        <v>1</v>
      </c>
      <c r="BQ197" s="240">
        <v>2</v>
      </c>
      <c r="BR197" s="270">
        <v>0</v>
      </c>
      <c r="BS197" s="244"/>
      <c r="BT197" s="244"/>
      <c r="BU197" s="244"/>
      <c r="BV197" s="377"/>
    </row>
    <row r="198" spans="1:74">
      <c r="A198" s="405">
        <v>12</v>
      </c>
      <c r="B198" s="404" t="s">
        <v>1152</v>
      </c>
      <c r="C198" s="404" t="str">
        <f t="shared" si="94"/>
        <v>Jon Middleton</v>
      </c>
      <c r="D198" s="517">
        <f t="shared" si="95"/>
        <v>40</v>
      </c>
      <c r="E198" s="516">
        <f t="shared" si="96"/>
        <v>10</v>
      </c>
      <c r="F198" s="516">
        <f t="shared" si="97"/>
        <v>20</v>
      </c>
      <c r="G198" s="516">
        <f t="shared" si="98"/>
        <v>0</v>
      </c>
      <c r="H198" s="515">
        <f t="shared" si="99"/>
        <v>0.5</v>
      </c>
      <c r="I198" s="398">
        <v>2</v>
      </c>
      <c r="J198" s="398">
        <v>0</v>
      </c>
      <c r="K198" s="398">
        <v>1</v>
      </c>
      <c r="L198" s="397">
        <v>0</v>
      </c>
      <c r="M198" s="400">
        <v>2</v>
      </c>
      <c r="N198" s="400">
        <v>0</v>
      </c>
      <c r="O198" s="400">
        <v>1</v>
      </c>
      <c r="P198" s="399">
        <v>0</v>
      </c>
      <c r="Q198" s="398">
        <v>2</v>
      </c>
      <c r="R198" s="398">
        <v>0</v>
      </c>
      <c r="S198" s="398">
        <v>0</v>
      </c>
      <c r="T198" s="397">
        <v>0</v>
      </c>
      <c r="U198" s="400">
        <v>1</v>
      </c>
      <c r="V198" s="400">
        <v>0</v>
      </c>
      <c r="W198" s="400">
        <v>0</v>
      </c>
      <c r="X198" s="399">
        <v>0</v>
      </c>
      <c r="Y198" s="398">
        <v>7</v>
      </c>
      <c r="Z198" s="398">
        <v>5</v>
      </c>
      <c r="AA198" s="398">
        <v>6</v>
      </c>
      <c r="AB198" s="397">
        <v>0</v>
      </c>
      <c r="AC198" s="369"/>
      <c r="AD198" s="401">
        <v>6</v>
      </c>
      <c r="AE198" s="400">
        <v>1</v>
      </c>
      <c r="AF198" s="400">
        <v>3</v>
      </c>
      <c r="AG198" s="399">
        <v>0</v>
      </c>
      <c r="AH198" s="398">
        <v>2</v>
      </c>
      <c r="AI198" s="398">
        <v>0</v>
      </c>
      <c r="AJ198" s="398">
        <v>1</v>
      </c>
      <c r="AK198" s="397">
        <v>0</v>
      </c>
      <c r="AL198" s="400">
        <v>4</v>
      </c>
      <c r="AM198" s="400">
        <v>2</v>
      </c>
      <c r="AN198" s="400">
        <v>2</v>
      </c>
      <c r="AO198" s="399">
        <v>0</v>
      </c>
      <c r="AP198" s="396"/>
      <c r="AQ198" s="396"/>
      <c r="AR198" s="396"/>
      <c r="AS198" s="449"/>
      <c r="AT198" s="401">
        <v>1</v>
      </c>
      <c r="AU198" s="400">
        <v>0</v>
      </c>
      <c r="AV198" s="400">
        <v>1</v>
      </c>
      <c r="AW198" s="399">
        <v>0</v>
      </c>
      <c r="AX198" s="396"/>
      <c r="AY198" s="396"/>
      <c r="AZ198" s="396"/>
      <c r="BA198" s="395"/>
      <c r="BB198" s="369"/>
      <c r="BC198" s="401">
        <v>2</v>
      </c>
      <c r="BD198" s="400">
        <v>0</v>
      </c>
      <c r="BE198" s="400">
        <v>1</v>
      </c>
      <c r="BF198" s="399">
        <v>0</v>
      </c>
      <c r="BG198" s="398">
        <v>1</v>
      </c>
      <c r="BH198" s="398">
        <v>0</v>
      </c>
      <c r="BI198" s="398">
        <v>0</v>
      </c>
      <c r="BJ198" s="397">
        <v>0</v>
      </c>
      <c r="BK198" s="400">
        <v>2</v>
      </c>
      <c r="BL198" s="400">
        <v>0</v>
      </c>
      <c r="BM198" s="400">
        <v>1</v>
      </c>
      <c r="BN198" s="399">
        <v>0</v>
      </c>
      <c r="BO198" s="398">
        <v>3</v>
      </c>
      <c r="BP198" s="398">
        <v>2</v>
      </c>
      <c r="BQ198" s="398">
        <v>2</v>
      </c>
      <c r="BR198" s="397">
        <v>0</v>
      </c>
      <c r="BS198" s="400">
        <v>5</v>
      </c>
      <c r="BT198" s="400">
        <v>0</v>
      </c>
      <c r="BU198" s="400">
        <v>1</v>
      </c>
      <c r="BV198" s="399">
        <v>0</v>
      </c>
    </row>
    <row r="199" spans="1:74">
      <c r="A199" s="392">
        <v>13</v>
      </c>
      <c r="B199" s="391" t="s">
        <v>186</v>
      </c>
      <c r="C199" s="391" t="str">
        <f t="shared" si="94"/>
        <v>Tony Davenport</v>
      </c>
      <c r="D199" s="390">
        <f t="shared" si="95"/>
        <v>38</v>
      </c>
      <c r="E199" s="389">
        <f t="shared" si="96"/>
        <v>6</v>
      </c>
      <c r="F199" s="389">
        <f t="shared" si="97"/>
        <v>14</v>
      </c>
      <c r="G199" s="389">
        <f t="shared" si="98"/>
        <v>0</v>
      </c>
      <c r="H199" s="444">
        <f t="shared" si="99"/>
        <v>0.36842105263157893</v>
      </c>
      <c r="I199" s="240">
        <v>2</v>
      </c>
      <c r="J199" s="240">
        <v>0</v>
      </c>
      <c r="K199" s="240">
        <v>0</v>
      </c>
      <c r="L199" s="270">
        <v>0</v>
      </c>
      <c r="M199" s="239">
        <v>2</v>
      </c>
      <c r="N199" s="239">
        <v>0</v>
      </c>
      <c r="O199" s="239">
        <v>0</v>
      </c>
      <c r="P199" s="269">
        <v>0</v>
      </c>
      <c r="Q199" s="240">
        <v>2</v>
      </c>
      <c r="R199" s="240">
        <v>0</v>
      </c>
      <c r="S199" s="240">
        <v>1</v>
      </c>
      <c r="T199" s="270">
        <v>0</v>
      </c>
      <c r="U199" s="239">
        <v>2</v>
      </c>
      <c r="V199" s="239">
        <v>0</v>
      </c>
      <c r="W199" s="239">
        <v>1</v>
      </c>
      <c r="X199" s="269">
        <v>0</v>
      </c>
      <c r="Y199" s="240">
        <v>3</v>
      </c>
      <c r="Z199" s="240">
        <v>1</v>
      </c>
      <c r="AA199" s="240">
        <v>2</v>
      </c>
      <c r="AB199" s="270">
        <v>0</v>
      </c>
      <c r="AC199" s="369"/>
      <c r="AD199" s="274">
        <v>4</v>
      </c>
      <c r="AE199" s="239">
        <v>1</v>
      </c>
      <c r="AF199" s="239">
        <v>2</v>
      </c>
      <c r="AG199" s="269">
        <v>0</v>
      </c>
      <c r="AH199" s="240">
        <v>2</v>
      </c>
      <c r="AI199" s="240">
        <v>0</v>
      </c>
      <c r="AJ199" s="240">
        <v>0</v>
      </c>
      <c r="AK199" s="270">
        <v>0</v>
      </c>
      <c r="AL199" s="239">
        <v>5</v>
      </c>
      <c r="AM199" s="239">
        <v>2</v>
      </c>
      <c r="AN199" s="239">
        <v>2</v>
      </c>
      <c r="AO199" s="269">
        <v>0</v>
      </c>
      <c r="AP199" s="240">
        <v>2</v>
      </c>
      <c r="AQ199" s="240">
        <v>0</v>
      </c>
      <c r="AR199" s="240">
        <v>1</v>
      </c>
      <c r="AS199" s="303">
        <v>0</v>
      </c>
      <c r="AT199" s="274">
        <v>1</v>
      </c>
      <c r="AU199" s="239">
        <v>0</v>
      </c>
      <c r="AV199" s="239">
        <v>0</v>
      </c>
      <c r="AW199" s="269">
        <v>0</v>
      </c>
      <c r="AX199" s="240">
        <v>2</v>
      </c>
      <c r="AY199" s="240">
        <v>1</v>
      </c>
      <c r="AZ199" s="240">
        <v>1</v>
      </c>
      <c r="BA199" s="270">
        <v>0</v>
      </c>
      <c r="BB199" s="369"/>
      <c r="BC199" s="274">
        <v>2</v>
      </c>
      <c r="BD199" s="239">
        <v>0</v>
      </c>
      <c r="BE199" s="239">
        <v>1</v>
      </c>
      <c r="BF199" s="269">
        <v>0</v>
      </c>
      <c r="BG199" s="240">
        <v>1</v>
      </c>
      <c r="BH199" s="240">
        <v>0</v>
      </c>
      <c r="BI199" s="240">
        <v>0</v>
      </c>
      <c r="BJ199" s="270">
        <v>0</v>
      </c>
      <c r="BK199" s="239">
        <v>2</v>
      </c>
      <c r="BL199" s="239">
        <v>0</v>
      </c>
      <c r="BM199" s="239">
        <v>1</v>
      </c>
      <c r="BN199" s="269">
        <v>0</v>
      </c>
      <c r="BO199" s="240">
        <v>3</v>
      </c>
      <c r="BP199" s="240">
        <v>1</v>
      </c>
      <c r="BQ199" s="240">
        <v>1</v>
      </c>
      <c r="BR199" s="270">
        <v>0</v>
      </c>
      <c r="BS199" s="239">
        <v>3</v>
      </c>
      <c r="BT199" s="239">
        <v>0</v>
      </c>
      <c r="BU199" s="239">
        <v>1</v>
      </c>
      <c r="BV199" s="269">
        <v>0</v>
      </c>
    </row>
    <row r="200" spans="1:74">
      <c r="A200" s="405">
        <v>14</v>
      </c>
      <c r="B200" s="404" t="s">
        <v>1084</v>
      </c>
      <c r="C200" s="404" t="str">
        <f t="shared" si="94"/>
        <v>Lloyd Seron</v>
      </c>
      <c r="D200" s="517">
        <f t="shared" si="95"/>
        <v>41</v>
      </c>
      <c r="E200" s="516">
        <f t="shared" si="96"/>
        <v>12</v>
      </c>
      <c r="F200" s="516">
        <f t="shared" si="97"/>
        <v>21</v>
      </c>
      <c r="G200" s="516">
        <f t="shared" si="98"/>
        <v>0</v>
      </c>
      <c r="H200" s="515">
        <f t="shared" si="99"/>
        <v>0.51219512195121952</v>
      </c>
      <c r="I200" s="398">
        <v>2</v>
      </c>
      <c r="J200" s="398">
        <v>0</v>
      </c>
      <c r="K200" s="398">
        <v>1</v>
      </c>
      <c r="L200" s="397">
        <v>0</v>
      </c>
      <c r="M200" s="394"/>
      <c r="N200" s="394"/>
      <c r="O200" s="394"/>
      <c r="P200" s="393"/>
      <c r="Q200" s="398">
        <v>3</v>
      </c>
      <c r="R200" s="398">
        <v>1</v>
      </c>
      <c r="S200" s="398">
        <v>1</v>
      </c>
      <c r="T200" s="397">
        <v>0</v>
      </c>
      <c r="U200" s="394"/>
      <c r="V200" s="394"/>
      <c r="W200" s="394"/>
      <c r="X200" s="393"/>
      <c r="Y200" s="398">
        <v>4</v>
      </c>
      <c r="Z200" s="398">
        <v>2</v>
      </c>
      <c r="AA200" s="398">
        <v>2</v>
      </c>
      <c r="AB200" s="397">
        <v>0</v>
      </c>
      <c r="AC200" s="369"/>
      <c r="AD200" s="401">
        <v>6</v>
      </c>
      <c r="AE200" s="400">
        <v>0</v>
      </c>
      <c r="AF200" s="400">
        <v>2</v>
      </c>
      <c r="AG200" s="399">
        <v>0</v>
      </c>
      <c r="AH200" s="398">
        <v>1</v>
      </c>
      <c r="AI200" s="398">
        <v>2</v>
      </c>
      <c r="AJ200" s="398">
        <v>1</v>
      </c>
      <c r="AK200" s="397">
        <v>0</v>
      </c>
      <c r="AL200" s="400">
        <v>3</v>
      </c>
      <c r="AM200" s="400">
        <v>1</v>
      </c>
      <c r="AN200" s="400">
        <v>3</v>
      </c>
      <c r="AO200" s="399">
        <v>0</v>
      </c>
      <c r="AP200" s="398">
        <v>3</v>
      </c>
      <c r="AQ200" s="398">
        <v>1</v>
      </c>
      <c r="AR200" s="398">
        <v>1</v>
      </c>
      <c r="AS200" s="450">
        <v>0</v>
      </c>
      <c r="AT200" s="401">
        <v>2</v>
      </c>
      <c r="AU200" s="400">
        <v>0</v>
      </c>
      <c r="AV200" s="400">
        <v>1</v>
      </c>
      <c r="AW200" s="399">
        <v>0</v>
      </c>
      <c r="AX200" s="398">
        <v>3</v>
      </c>
      <c r="AY200" s="398">
        <v>1</v>
      </c>
      <c r="AZ200" s="398">
        <v>1</v>
      </c>
      <c r="BA200" s="397">
        <v>0</v>
      </c>
      <c r="BB200" s="369"/>
      <c r="BC200" s="401">
        <v>2</v>
      </c>
      <c r="BD200" s="400">
        <v>0</v>
      </c>
      <c r="BE200" s="400">
        <v>0</v>
      </c>
      <c r="BF200" s="399">
        <v>0</v>
      </c>
      <c r="BG200" s="398">
        <v>2</v>
      </c>
      <c r="BH200" s="398">
        <v>1</v>
      </c>
      <c r="BI200" s="398">
        <v>1</v>
      </c>
      <c r="BJ200" s="397">
        <v>0</v>
      </c>
      <c r="BK200" s="400">
        <v>3</v>
      </c>
      <c r="BL200" s="400">
        <v>1</v>
      </c>
      <c r="BM200" s="400">
        <v>2</v>
      </c>
      <c r="BN200" s="399">
        <v>0</v>
      </c>
      <c r="BO200" s="398">
        <v>2</v>
      </c>
      <c r="BP200" s="398">
        <v>0</v>
      </c>
      <c r="BQ200" s="398">
        <v>1</v>
      </c>
      <c r="BR200" s="397">
        <v>0</v>
      </c>
      <c r="BS200" s="400">
        <v>5</v>
      </c>
      <c r="BT200" s="400">
        <v>2</v>
      </c>
      <c r="BU200" s="400">
        <v>4</v>
      </c>
      <c r="BV200" s="399">
        <v>0</v>
      </c>
    </row>
    <row r="201" spans="1:74">
      <c r="A201" s="392">
        <v>15</v>
      </c>
      <c r="B201" s="391" t="s">
        <v>1301</v>
      </c>
      <c r="C201" s="391" t="str">
        <f t="shared" si="94"/>
        <v>Matt Stirett</v>
      </c>
      <c r="D201" s="390">
        <f t="shared" si="95"/>
        <v>20</v>
      </c>
      <c r="E201" s="389">
        <f t="shared" si="96"/>
        <v>3</v>
      </c>
      <c r="F201" s="389">
        <f t="shared" si="97"/>
        <v>12</v>
      </c>
      <c r="G201" s="389">
        <f t="shared" si="98"/>
        <v>1</v>
      </c>
      <c r="H201" s="444">
        <f t="shared" si="99"/>
        <v>0.6</v>
      </c>
      <c r="I201" s="2009" t="s">
        <v>1264</v>
      </c>
      <c r="J201" s="2010"/>
      <c r="K201" s="2010"/>
      <c r="L201" s="2010"/>
      <c r="M201" s="2010"/>
      <c r="N201" s="2010"/>
      <c r="O201" s="2010"/>
      <c r="P201" s="2010"/>
      <c r="Q201" s="2010"/>
      <c r="R201" s="2010"/>
      <c r="S201" s="2010"/>
      <c r="T201" s="2010"/>
      <c r="U201" s="2010"/>
      <c r="V201" s="2010"/>
      <c r="W201" s="2010"/>
      <c r="X201" s="2010"/>
      <c r="Y201" s="2010"/>
      <c r="Z201" s="2010"/>
      <c r="AA201" s="2010"/>
      <c r="AB201" s="2010"/>
      <c r="AC201" s="2010"/>
      <c r="AD201" s="2010"/>
      <c r="AE201" s="2010"/>
      <c r="AF201" s="2010"/>
      <c r="AG201" s="2010"/>
      <c r="AH201" s="2010"/>
      <c r="AI201" s="2010"/>
      <c r="AJ201" s="2010"/>
      <c r="AK201" s="2010"/>
      <c r="AL201" s="2010"/>
      <c r="AM201" s="2010"/>
      <c r="AN201" s="2010"/>
      <c r="AO201" s="2010"/>
      <c r="AP201" s="2010"/>
      <c r="AQ201" s="2010"/>
      <c r="AR201" s="2010"/>
      <c r="AS201" s="2011"/>
      <c r="AT201" s="239">
        <v>1</v>
      </c>
      <c r="AU201" s="239">
        <v>0</v>
      </c>
      <c r="AV201" s="239">
        <v>1</v>
      </c>
      <c r="AW201" s="269">
        <v>0</v>
      </c>
      <c r="AX201" s="240">
        <v>6</v>
      </c>
      <c r="AY201" s="240">
        <v>0</v>
      </c>
      <c r="AZ201" s="240">
        <v>2</v>
      </c>
      <c r="BA201" s="270">
        <v>0</v>
      </c>
      <c r="BB201" s="369"/>
      <c r="BC201" s="274">
        <v>1</v>
      </c>
      <c r="BD201" s="239">
        <v>0</v>
      </c>
      <c r="BE201" s="239">
        <v>0</v>
      </c>
      <c r="BF201" s="269">
        <v>0</v>
      </c>
      <c r="BG201" s="240">
        <v>2</v>
      </c>
      <c r="BH201" s="240">
        <v>1</v>
      </c>
      <c r="BI201" s="240">
        <v>2</v>
      </c>
      <c r="BJ201" s="270">
        <v>0</v>
      </c>
      <c r="BK201" s="239">
        <v>3</v>
      </c>
      <c r="BL201" s="239">
        <v>1</v>
      </c>
      <c r="BM201" s="239">
        <v>3</v>
      </c>
      <c r="BN201" s="269">
        <v>0</v>
      </c>
      <c r="BO201" s="240">
        <v>2</v>
      </c>
      <c r="BP201" s="240">
        <v>1</v>
      </c>
      <c r="BQ201" s="240">
        <v>2</v>
      </c>
      <c r="BR201" s="270">
        <v>1</v>
      </c>
      <c r="BS201" s="239">
        <v>5</v>
      </c>
      <c r="BT201" s="239">
        <v>0</v>
      </c>
      <c r="BU201" s="239">
        <v>2</v>
      </c>
      <c r="BV201" s="269">
        <v>0</v>
      </c>
    </row>
    <row r="202" spans="1:74" ht="13.8" thickBot="1">
      <c r="A202" s="376"/>
      <c r="B202" s="519" t="s">
        <v>1300</v>
      </c>
      <c r="C202" s="519"/>
      <c r="D202" s="531">
        <f>SUM(D187:D201)</f>
        <v>812</v>
      </c>
      <c r="E202" s="530">
        <f>SUM(E187:E201)</f>
        <v>278</v>
      </c>
      <c r="F202" s="530">
        <f>SUM(F187:F201)</f>
        <v>443</v>
      </c>
      <c r="G202" s="530">
        <f>SUM(G187:G201)</f>
        <v>28</v>
      </c>
      <c r="H202" s="496">
        <f t="shared" si="99"/>
        <v>0.54556650246305416</v>
      </c>
      <c r="I202" s="527">
        <f t="shared" ref="I202:AB202" si="100">SUM(I187:I200)</f>
        <v>41</v>
      </c>
      <c r="J202" s="527">
        <f t="shared" si="100"/>
        <v>6</v>
      </c>
      <c r="K202" s="527">
        <f t="shared" si="100"/>
        <v>16</v>
      </c>
      <c r="L202" s="526">
        <f t="shared" si="100"/>
        <v>1</v>
      </c>
      <c r="M202" s="525">
        <f t="shared" si="100"/>
        <v>51</v>
      </c>
      <c r="N202" s="525">
        <f t="shared" si="100"/>
        <v>17</v>
      </c>
      <c r="O202" s="525">
        <f t="shared" si="100"/>
        <v>30</v>
      </c>
      <c r="P202" s="524">
        <f t="shared" si="100"/>
        <v>2</v>
      </c>
      <c r="Q202" s="527">
        <f t="shared" si="100"/>
        <v>47</v>
      </c>
      <c r="R202" s="527">
        <f t="shared" si="100"/>
        <v>10</v>
      </c>
      <c r="S202" s="527">
        <f t="shared" si="100"/>
        <v>22</v>
      </c>
      <c r="T202" s="526">
        <f t="shared" si="100"/>
        <v>4</v>
      </c>
      <c r="U202" s="525">
        <f t="shared" si="100"/>
        <v>34</v>
      </c>
      <c r="V202" s="525">
        <f t="shared" si="100"/>
        <v>4</v>
      </c>
      <c r="W202" s="525">
        <f t="shared" si="100"/>
        <v>9</v>
      </c>
      <c r="X202" s="524">
        <f t="shared" si="100"/>
        <v>1</v>
      </c>
      <c r="Y202" s="527">
        <f t="shared" si="100"/>
        <v>69</v>
      </c>
      <c r="Z202" s="527">
        <f t="shared" si="100"/>
        <v>34</v>
      </c>
      <c r="AA202" s="527">
        <f t="shared" si="100"/>
        <v>48</v>
      </c>
      <c r="AB202" s="526">
        <f t="shared" si="100"/>
        <v>4</v>
      </c>
      <c r="AC202" s="369"/>
      <c r="AD202" s="528">
        <f t="shared" ref="AD202:AS202" si="101">SUM(AD187:AD200)</f>
        <v>58</v>
      </c>
      <c r="AE202" s="525">
        <f t="shared" si="101"/>
        <v>22</v>
      </c>
      <c r="AF202" s="525">
        <f t="shared" si="101"/>
        <v>34</v>
      </c>
      <c r="AG202" s="524">
        <f t="shared" si="101"/>
        <v>0</v>
      </c>
      <c r="AH202" s="527">
        <f t="shared" si="101"/>
        <v>43</v>
      </c>
      <c r="AI202" s="527">
        <f t="shared" si="101"/>
        <v>17</v>
      </c>
      <c r="AJ202" s="527">
        <f t="shared" si="101"/>
        <v>19</v>
      </c>
      <c r="AK202" s="526">
        <f t="shared" si="101"/>
        <v>1</v>
      </c>
      <c r="AL202" s="525">
        <f t="shared" si="101"/>
        <v>73</v>
      </c>
      <c r="AM202" s="525">
        <f t="shared" si="101"/>
        <v>36</v>
      </c>
      <c r="AN202" s="525">
        <f t="shared" si="101"/>
        <v>49</v>
      </c>
      <c r="AO202" s="524">
        <f t="shared" si="101"/>
        <v>5</v>
      </c>
      <c r="AP202" s="527">
        <f t="shared" si="101"/>
        <v>55</v>
      </c>
      <c r="AQ202" s="527">
        <f t="shared" si="101"/>
        <v>25</v>
      </c>
      <c r="AR202" s="527">
        <f t="shared" si="101"/>
        <v>34</v>
      </c>
      <c r="AS202" s="529">
        <f t="shared" si="101"/>
        <v>3</v>
      </c>
      <c r="AT202" s="528">
        <f t="shared" ref="AT202:BA202" si="102">SUM(AT187:AT201)</f>
        <v>39</v>
      </c>
      <c r="AU202" s="525">
        <f t="shared" si="102"/>
        <v>1</v>
      </c>
      <c r="AV202" s="525">
        <f t="shared" si="102"/>
        <v>14</v>
      </c>
      <c r="AW202" s="524">
        <f t="shared" si="102"/>
        <v>0</v>
      </c>
      <c r="AX202" s="527">
        <f t="shared" si="102"/>
        <v>51</v>
      </c>
      <c r="AY202" s="527">
        <f t="shared" si="102"/>
        <v>22</v>
      </c>
      <c r="AZ202" s="527">
        <f t="shared" si="102"/>
        <v>28</v>
      </c>
      <c r="BA202" s="526">
        <f t="shared" si="102"/>
        <v>1</v>
      </c>
      <c r="BB202" s="369"/>
      <c r="BC202" s="528">
        <f t="shared" ref="BC202:BV202" si="103">SUM(BC187:BC201)</f>
        <v>49</v>
      </c>
      <c r="BD202" s="525">
        <f t="shared" si="103"/>
        <v>12</v>
      </c>
      <c r="BE202" s="525">
        <f t="shared" si="103"/>
        <v>25</v>
      </c>
      <c r="BF202" s="524">
        <f t="shared" si="103"/>
        <v>1</v>
      </c>
      <c r="BG202" s="527">
        <f t="shared" si="103"/>
        <v>40</v>
      </c>
      <c r="BH202" s="527">
        <f t="shared" si="103"/>
        <v>7</v>
      </c>
      <c r="BI202" s="527">
        <f t="shared" si="103"/>
        <v>18</v>
      </c>
      <c r="BJ202" s="526">
        <f t="shared" si="103"/>
        <v>1</v>
      </c>
      <c r="BK202" s="525">
        <f t="shared" si="103"/>
        <v>55</v>
      </c>
      <c r="BL202" s="525">
        <f t="shared" si="103"/>
        <v>18</v>
      </c>
      <c r="BM202" s="525">
        <f t="shared" si="103"/>
        <v>33</v>
      </c>
      <c r="BN202" s="524">
        <f t="shared" si="103"/>
        <v>1</v>
      </c>
      <c r="BO202" s="527">
        <f t="shared" si="103"/>
        <v>49</v>
      </c>
      <c r="BP202" s="527">
        <f t="shared" si="103"/>
        <v>24</v>
      </c>
      <c r="BQ202" s="527">
        <f t="shared" si="103"/>
        <v>30</v>
      </c>
      <c r="BR202" s="526">
        <f t="shared" si="103"/>
        <v>1</v>
      </c>
      <c r="BS202" s="525">
        <f t="shared" si="103"/>
        <v>58</v>
      </c>
      <c r="BT202" s="525">
        <f t="shared" si="103"/>
        <v>23</v>
      </c>
      <c r="BU202" s="525">
        <f t="shared" si="103"/>
        <v>34</v>
      </c>
      <c r="BV202" s="524">
        <f t="shared" si="103"/>
        <v>2</v>
      </c>
    </row>
    <row r="203" spans="1:74" ht="16.2" thickBot="1">
      <c r="A203" s="376"/>
      <c r="B203" s="376"/>
      <c r="C203" s="376"/>
      <c r="D203" s="2003" t="s">
        <v>1296</v>
      </c>
      <c r="E203" s="2004"/>
      <c r="F203" s="2004"/>
      <c r="G203" s="2004"/>
      <c r="H203" s="2005"/>
      <c r="I203" s="1999">
        <v>14</v>
      </c>
      <c r="J203" s="2000"/>
      <c r="K203" s="2000"/>
      <c r="L203" s="2001"/>
      <c r="M203" s="1999">
        <v>13</v>
      </c>
      <c r="N203" s="2000"/>
      <c r="O203" s="2000"/>
      <c r="P203" s="2001"/>
      <c r="Q203" s="1999">
        <v>12</v>
      </c>
      <c r="R203" s="2000"/>
      <c r="S203" s="2000"/>
      <c r="T203" s="2001"/>
      <c r="U203" s="1999">
        <v>12.3</v>
      </c>
      <c r="V203" s="2000"/>
      <c r="W203" s="2000"/>
      <c r="X203" s="2001"/>
      <c r="Y203" s="1999">
        <v>12.3</v>
      </c>
      <c r="Z203" s="2000"/>
      <c r="AA203" s="2000"/>
      <c r="AB203" s="2001"/>
      <c r="AC203" s="510"/>
      <c r="AD203" s="2002">
        <v>12</v>
      </c>
      <c r="AE203" s="2000"/>
      <c r="AF203" s="2000"/>
      <c r="AG203" s="2001"/>
      <c r="AH203" s="1999">
        <v>12</v>
      </c>
      <c r="AI203" s="2000"/>
      <c r="AJ203" s="2000"/>
      <c r="AK203" s="2001"/>
      <c r="AL203" s="1999">
        <v>12</v>
      </c>
      <c r="AM203" s="2000"/>
      <c r="AN203" s="2000"/>
      <c r="AO203" s="2001"/>
      <c r="AP203" s="2017">
        <v>11.9</v>
      </c>
      <c r="AQ203" s="2018"/>
      <c r="AR203" s="2018"/>
      <c r="AS203" s="2019"/>
      <c r="AT203" s="1999">
        <v>14</v>
      </c>
      <c r="AU203" s="2000"/>
      <c r="AV203" s="2000"/>
      <c r="AW203" s="2001"/>
      <c r="AX203" s="1999">
        <v>13.3</v>
      </c>
      <c r="AY203" s="2000"/>
      <c r="AZ203" s="2000"/>
      <c r="BA203" s="2001"/>
      <c r="BB203" s="510"/>
      <c r="BC203" s="2002">
        <v>14</v>
      </c>
      <c r="BD203" s="2000"/>
      <c r="BE203" s="2000"/>
      <c r="BF203" s="2001"/>
      <c r="BG203" s="1999">
        <v>14</v>
      </c>
      <c r="BH203" s="2000"/>
      <c r="BI203" s="2000"/>
      <c r="BJ203" s="2001"/>
      <c r="BK203" s="1999">
        <v>13.2</v>
      </c>
      <c r="BL203" s="2000"/>
      <c r="BM203" s="2000"/>
      <c r="BN203" s="2001"/>
      <c r="BO203" s="1999">
        <v>13.3</v>
      </c>
      <c r="BP203" s="2000"/>
      <c r="BQ203" s="2000"/>
      <c r="BR203" s="2001"/>
      <c r="BS203" s="1999"/>
      <c r="BT203" s="2000"/>
      <c r="BU203" s="2000"/>
      <c r="BV203" s="2001"/>
    </row>
    <row r="204" spans="1:74" ht="13.8" thickBot="1">
      <c r="A204" s="376"/>
      <c r="B204" s="376"/>
      <c r="C204" s="376"/>
      <c r="D204" s="376"/>
      <c r="E204" s="376"/>
      <c r="F204" s="376"/>
      <c r="G204" s="376"/>
      <c r="H204" s="376"/>
      <c r="I204" s="376"/>
      <c r="J204" s="376"/>
      <c r="K204" s="376"/>
      <c r="L204" s="376"/>
      <c r="M204" s="376"/>
      <c r="N204" s="376"/>
      <c r="O204" s="376"/>
      <c r="P204" s="376"/>
      <c r="Q204" s="376"/>
      <c r="R204" s="376"/>
      <c r="S204" s="376"/>
      <c r="T204" s="376"/>
      <c r="U204" s="376"/>
      <c r="V204" s="376"/>
      <c r="W204" s="376"/>
      <c r="X204" s="376"/>
      <c r="Y204" s="376"/>
      <c r="Z204" s="376"/>
      <c r="AA204" s="376"/>
      <c r="AB204" s="376"/>
      <c r="AC204" s="376"/>
      <c r="AD204" s="376"/>
      <c r="AE204" s="376"/>
      <c r="AF204" s="376"/>
      <c r="AG204" s="376"/>
      <c r="AH204" s="376"/>
      <c r="AI204" s="376"/>
      <c r="AJ204" s="376"/>
      <c r="AK204" s="376"/>
      <c r="AL204" s="376"/>
      <c r="AM204" s="376"/>
      <c r="AN204" s="376"/>
      <c r="AO204" s="376"/>
      <c r="AP204" s="376"/>
      <c r="AQ204" s="376"/>
      <c r="AR204" s="376"/>
      <c r="AS204" s="376"/>
      <c r="AT204" s="376"/>
      <c r="AU204" s="376"/>
      <c r="AV204" s="376"/>
      <c r="AW204" s="376"/>
      <c r="AX204" s="376"/>
      <c r="AY204" s="376"/>
      <c r="AZ204" s="376"/>
      <c r="BA204" s="376"/>
      <c r="BB204" s="376"/>
      <c r="BC204" s="376"/>
      <c r="BD204" s="376"/>
      <c r="BE204" s="376"/>
      <c r="BF204" s="376"/>
      <c r="BG204" s="376"/>
      <c r="BH204" s="376"/>
      <c r="BI204" s="376"/>
      <c r="BJ204" s="376"/>
      <c r="BK204" s="376"/>
      <c r="BL204" s="376"/>
      <c r="BM204" s="376"/>
      <c r="BN204" s="376"/>
      <c r="BO204" s="376"/>
      <c r="BP204" s="376"/>
      <c r="BQ204" s="376"/>
      <c r="BR204" s="376"/>
      <c r="BS204" s="376"/>
      <c r="BT204" s="376"/>
      <c r="BU204" s="376"/>
      <c r="BV204" s="376"/>
    </row>
    <row r="205" spans="1:74" ht="13.8" thickBot="1">
      <c r="A205" s="1985">
        <v>11</v>
      </c>
      <c r="B205" s="1987" t="s">
        <v>1299</v>
      </c>
      <c r="C205" s="1528"/>
      <c r="D205" s="1989">
        <v>2009</v>
      </c>
      <c r="E205" s="1990"/>
      <c r="F205" s="1990"/>
      <c r="G205" s="1990"/>
      <c r="H205" s="1991"/>
      <c r="I205" s="1992" t="s">
        <v>1109</v>
      </c>
      <c r="J205" s="1993"/>
      <c r="K205" s="1993"/>
      <c r="L205" s="1994"/>
      <c r="M205" s="1995" t="s">
        <v>1108</v>
      </c>
      <c r="N205" s="1996"/>
      <c r="O205" s="1996"/>
      <c r="P205" s="1997"/>
      <c r="Q205" s="1992" t="s">
        <v>1107</v>
      </c>
      <c r="R205" s="1993"/>
      <c r="S205" s="1993"/>
      <c r="T205" s="1994"/>
      <c r="U205" s="1995" t="s">
        <v>1106</v>
      </c>
      <c r="V205" s="1996"/>
      <c r="W205" s="1996"/>
      <c r="X205" s="1997"/>
      <c r="Y205" s="1992" t="s">
        <v>1105</v>
      </c>
      <c r="Z205" s="1993"/>
      <c r="AA205" s="1993"/>
      <c r="AB205" s="1994"/>
      <c r="AC205" s="417"/>
      <c r="AD205" s="1998" t="s">
        <v>1104</v>
      </c>
      <c r="AE205" s="1996"/>
      <c r="AF205" s="1996"/>
      <c r="AG205" s="1997"/>
      <c r="AH205" s="1992" t="s">
        <v>1103</v>
      </c>
      <c r="AI205" s="1993"/>
      <c r="AJ205" s="1993"/>
      <c r="AK205" s="1994"/>
      <c r="AL205" s="1995" t="s">
        <v>1102</v>
      </c>
      <c r="AM205" s="1996"/>
      <c r="AN205" s="1996"/>
      <c r="AO205" s="1997"/>
      <c r="AP205" s="1992" t="s">
        <v>1101</v>
      </c>
      <c r="AQ205" s="1993"/>
      <c r="AR205" s="1993"/>
      <c r="AS205" s="1994"/>
      <c r="AT205" s="1995" t="s">
        <v>1100</v>
      </c>
      <c r="AU205" s="1996"/>
      <c r="AV205" s="1996"/>
      <c r="AW205" s="1997"/>
      <c r="AX205" s="1992" t="s">
        <v>1099</v>
      </c>
      <c r="AY205" s="1993"/>
      <c r="AZ205" s="1993"/>
      <c r="BA205" s="1994"/>
      <c r="BB205" s="417"/>
      <c r="BC205" s="1998" t="s">
        <v>1098</v>
      </c>
      <c r="BD205" s="1996"/>
      <c r="BE205" s="1996"/>
      <c r="BF205" s="1997"/>
      <c r="BG205" s="1992" t="s">
        <v>1097</v>
      </c>
      <c r="BH205" s="1993"/>
      <c r="BI205" s="1993"/>
      <c r="BJ205" s="1994"/>
      <c r="BK205" s="1995" t="s">
        <v>1096</v>
      </c>
      <c r="BL205" s="1996"/>
      <c r="BM205" s="1996"/>
      <c r="BN205" s="1997"/>
      <c r="BO205" s="1992" t="s">
        <v>1095</v>
      </c>
      <c r="BP205" s="1993"/>
      <c r="BQ205" s="1993"/>
      <c r="BR205" s="1994"/>
      <c r="BS205" s="1995" t="s">
        <v>1094</v>
      </c>
      <c r="BT205" s="1996"/>
      <c r="BU205" s="1996"/>
      <c r="BV205" s="1997"/>
    </row>
    <row r="206" spans="1:74">
      <c r="A206" s="1986"/>
      <c r="B206" s="1988"/>
      <c r="C206" s="1528"/>
      <c r="D206" s="413" t="s">
        <v>268</v>
      </c>
      <c r="E206" s="413" t="s">
        <v>1092</v>
      </c>
      <c r="F206" s="413" t="s">
        <v>267</v>
      </c>
      <c r="G206" s="413" t="s">
        <v>266</v>
      </c>
      <c r="H206" s="412" t="s">
        <v>265</v>
      </c>
      <c r="I206" s="413" t="s">
        <v>268</v>
      </c>
      <c r="J206" s="413" t="s">
        <v>1092</v>
      </c>
      <c r="K206" s="413" t="s">
        <v>267</v>
      </c>
      <c r="L206" s="412" t="s">
        <v>266</v>
      </c>
      <c r="M206" s="413" t="s">
        <v>268</v>
      </c>
      <c r="N206" s="413" t="s">
        <v>1092</v>
      </c>
      <c r="O206" s="413" t="s">
        <v>267</v>
      </c>
      <c r="P206" s="412" t="s">
        <v>266</v>
      </c>
      <c r="Q206" s="413" t="s">
        <v>268</v>
      </c>
      <c r="R206" s="413" t="s">
        <v>1092</v>
      </c>
      <c r="S206" s="413" t="s">
        <v>267</v>
      </c>
      <c r="T206" s="412" t="s">
        <v>266</v>
      </c>
      <c r="U206" s="413" t="s">
        <v>268</v>
      </c>
      <c r="V206" s="413" t="s">
        <v>1092</v>
      </c>
      <c r="W206" s="413" t="s">
        <v>267</v>
      </c>
      <c r="X206" s="412" t="s">
        <v>266</v>
      </c>
      <c r="Y206" s="413" t="s">
        <v>268</v>
      </c>
      <c r="Z206" s="413" t="s">
        <v>1092</v>
      </c>
      <c r="AA206" s="413" t="s">
        <v>267</v>
      </c>
      <c r="AB206" s="412" t="s">
        <v>266</v>
      </c>
      <c r="AC206" s="369"/>
      <c r="AD206" s="414" t="s">
        <v>268</v>
      </c>
      <c r="AE206" s="413" t="s">
        <v>1092</v>
      </c>
      <c r="AF206" s="413" t="s">
        <v>267</v>
      </c>
      <c r="AG206" s="412" t="s">
        <v>266</v>
      </c>
      <c r="AH206" s="413" t="s">
        <v>268</v>
      </c>
      <c r="AI206" s="413" t="s">
        <v>1092</v>
      </c>
      <c r="AJ206" s="413" t="s">
        <v>267</v>
      </c>
      <c r="AK206" s="412" t="s">
        <v>266</v>
      </c>
      <c r="AL206" s="413" t="s">
        <v>268</v>
      </c>
      <c r="AM206" s="413" t="s">
        <v>1092</v>
      </c>
      <c r="AN206" s="413" t="s">
        <v>267</v>
      </c>
      <c r="AO206" s="412" t="s">
        <v>266</v>
      </c>
      <c r="AP206" s="413" t="s">
        <v>268</v>
      </c>
      <c r="AQ206" s="413" t="s">
        <v>1092</v>
      </c>
      <c r="AR206" s="413" t="s">
        <v>267</v>
      </c>
      <c r="AS206" s="412" t="s">
        <v>266</v>
      </c>
      <c r="AT206" s="413" t="s">
        <v>268</v>
      </c>
      <c r="AU206" s="413" t="s">
        <v>1092</v>
      </c>
      <c r="AV206" s="413" t="s">
        <v>267</v>
      </c>
      <c r="AW206" s="412" t="s">
        <v>266</v>
      </c>
      <c r="AX206" s="413" t="s">
        <v>268</v>
      </c>
      <c r="AY206" s="413" t="s">
        <v>1092</v>
      </c>
      <c r="AZ206" s="413" t="s">
        <v>267</v>
      </c>
      <c r="BA206" s="412" t="s">
        <v>266</v>
      </c>
      <c r="BB206" s="369"/>
      <c r="BC206" s="414" t="s">
        <v>268</v>
      </c>
      <c r="BD206" s="413" t="s">
        <v>1092</v>
      </c>
      <c r="BE206" s="413" t="s">
        <v>267</v>
      </c>
      <c r="BF206" s="412" t="s">
        <v>266</v>
      </c>
      <c r="BG206" s="413" t="s">
        <v>268</v>
      </c>
      <c r="BH206" s="413" t="s">
        <v>1092</v>
      </c>
      <c r="BI206" s="413" t="s">
        <v>267</v>
      </c>
      <c r="BJ206" s="412" t="s">
        <v>266</v>
      </c>
      <c r="BK206" s="413" t="s">
        <v>268</v>
      </c>
      <c r="BL206" s="413" t="s">
        <v>1092</v>
      </c>
      <c r="BM206" s="413" t="s">
        <v>267</v>
      </c>
      <c r="BN206" s="412" t="s">
        <v>266</v>
      </c>
      <c r="BO206" s="413" t="s">
        <v>268</v>
      </c>
      <c r="BP206" s="413" t="s">
        <v>1092</v>
      </c>
      <c r="BQ206" s="413" t="s">
        <v>267</v>
      </c>
      <c r="BR206" s="412" t="s">
        <v>266</v>
      </c>
      <c r="BS206" s="413" t="s">
        <v>268</v>
      </c>
      <c r="BT206" s="413" t="s">
        <v>1092</v>
      </c>
      <c r="BU206" s="413" t="s">
        <v>267</v>
      </c>
      <c r="BV206" s="412" t="s">
        <v>266</v>
      </c>
    </row>
    <row r="207" spans="1:74">
      <c r="A207" s="392">
        <v>1</v>
      </c>
      <c r="B207" s="391" t="s">
        <v>1202</v>
      </c>
      <c r="C207" s="391" t="str">
        <f t="shared" ref="C207:C221" si="104">TRIM(B207)</f>
        <v>Jim Hoffman</v>
      </c>
      <c r="D207" s="390">
        <f t="shared" ref="D207:D218" si="105">SUM(I207,M207,Q207,U207,Y207,AD207,AH207,AL207,AP207,AT207,AX207,BC207,BG207,BK207,BO207,BS207)</f>
        <v>59</v>
      </c>
      <c r="E207" s="389">
        <f t="shared" ref="E207:E218" si="106">SUM(J207,N207,R207,V207,Z207,AE207,AI207,AM207,AQ207,AU207,AY207,BD207,BH207,BL207,BT207,BP207)</f>
        <v>22</v>
      </c>
      <c r="F207" s="389">
        <f t="shared" ref="F207:F218" si="107">SUM(K207,O207,S207,W207,AA207,AF207,AJ207,AN207,AR207,AV207,AZ207,BE207,BI207,BM207,BU207,BQ207)</f>
        <v>40</v>
      </c>
      <c r="G207" s="389">
        <f t="shared" ref="G207:G218" si="108">SUM(L207,P207,T207,X207,AB207,AG207,AK207,AO207,AS207,AW207,BA207,BF207,BJ207,BN207,BV207,BR207)</f>
        <v>1</v>
      </c>
      <c r="H207" s="444">
        <f t="shared" ref="H207:H218" si="109">(F207/D207)</f>
        <v>0.67796610169491522</v>
      </c>
      <c r="I207" s="240">
        <v>1</v>
      </c>
      <c r="J207" s="240">
        <v>2</v>
      </c>
      <c r="K207" s="240">
        <v>1</v>
      </c>
      <c r="L207" s="270">
        <v>0</v>
      </c>
      <c r="M207" s="239">
        <v>5</v>
      </c>
      <c r="N207" s="239">
        <v>3</v>
      </c>
      <c r="O207" s="239">
        <v>5</v>
      </c>
      <c r="P207" s="269">
        <v>0</v>
      </c>
      <c r="Q207" s="240">
        <v>4</v>
      </c>
      <c r="R207" s="240">
        <v>2</v>
      </c>
      <c r="S207" s="240">
        <v>2</v>
      </c>
      <c r="T207" s="270">
        <v>0</v>
      </c>
      <c r="U207" s="239">
        <v>5</v>
      </c>
      <c r="V207" s="239">
        <v>1</v>
      </c>
      <c r="W207" s="239">
        <v>3</v>
      </c>
      <c r="X207" s="269">
        <v>0</v>
      </c>
      <c r="Y207" s="240">
        <v>5</v>
      </c>
      <c r="Z207" s="240">
        <v>1</v>
      </c>
      <c r="AA207" s="240">
        <v>4</v>
      </c>
      <c r="AB207" s="270">
        <v>0</v>
      </c>
      <c r="AC207" s="369"/>
      <c r="AD207" s="274">
        <v>5</v>
      </c>
      <c r="AE207" s="239">
        <v>1</v>
      </c>
      <c r="AF207" s="239">
        <v>3</v>
      </c>
      <c r="AG207" s="269">
        <v>0</v>
      </c>
      <c r="AH207" s="240">
        <v>6</v>
      </c>
      <c r="AI207" s="240">
        <v>5</v>
      </c>
      <c r="AJ207" s="240">
        <v>5</v>
      </c>
      <c r="AK207" s="270">
        <v>1</v>
      </c>
      <c r="AL207" s="239">
        <v>4</v>
      </c>
      <c r="AM207" s="239">
        <v>1</v>
      </c>
      <c r="AN207" s="239">
        <v>3</v>
      </c>
      <c r="AO207" s="269">
        <v>0</v>
      </c>
      <c r="AP207" s="240">
        <v>6</v>
      </c>
      <c r="AQ207" s="240">
        <v>2</v>
      </c>
      <c r="AR207" s="240">
        <v>5</v>
      </c>
      <c r="AS207" s="270">
        <v>0</v>
      </c>
      <c r="AT207" s="239">
        <v>5</v>
      </c>
      <c r="AU207" s="239">
        <v>1</v>
      </c>
      <c r="AV207" s="239">
        <v>2</v>
      </c>
      <c r="AW207" s="269">
        <v>0</v>
      </c>
      <c r="AX207" s="379"/>
      <c r="AY207" s="379"/>
      <c r="AZ207" s="379"/>
      <c r="BA207" s="378"/>
      <c r="BB207" s="369"/>
      <c r="BC207" s="386"/>
      <c r="BD207" s="244"/>
      <c r="BE207" s="244"/>
      <c r="BF207" s="377"/>
      <c r="BG207" s="379"/>
      <c r="BH207" s="379"/>
      <c r="BI207" s="379"/>
      <c r="BJ207" s="378"/>
      <c r="BK207" s="239">
        <v>4</v>
      </c>
      <c r="BL207" s="239">
        <v>1</v>
      </c>
      <c r="BM207" s="239">
        <v>2</v>
      </c>
      <c r="BN207" s="269">
        <v>0</v>
      </c>
      <c r="BO207" s="240">
        <v>3</v>
      </c>
      <c r="BP207" s="240">
        <v>1</v>
      </c>
      <c r="BQ207" s="240">
        <v>2</v>
      </c>
      <c r="BR207" s="270">
        <v>0</v>
      </c>
      <c r="BS207" s="239">
        <v>6</v>
      </c>
      <c r="BT207" s="239">
        <v>1</v>
      </c>
      <c r="BU207" s="239">
        <v>3</v>
      </c>
      <c r="BV207" s="269">
        <v>0</v>
      </c>
    </row>
    <row r="208" spans="1:74">
      <c r="A208" s="405">
        <v>2</v>
      </c>
      <c r="B208" s="404" t="s">
        <v>20</v>
      </c>
      <c r="C208" s="404" t="str">
        <f t="shared" si="104"/>
        <v>Mike Burke</v>
      </c>
      <c r="D208" s="517">
        <f t="shared" si="105"/>
        <v>72</v>
      </c>
      <c r="E208" s="516">
        <f t="shared" si="106"/>
        <v>22</v>
      </c>
      <c r="F208" s="516">
        <f t="shared" si="107"/>
        <v>33</v>
      </c>
      <c r="G208" s="516">
        <f t="shared" si="108"/>
        <v>8</v>
      </c>
      <c r="H208" s="515">
        <f t="shared" si="109"/>
        <v>0.45833333333333331</v>
      </c>
      <c r="I208" s="398">
        <v>3</v>
      </c>
      <c r="J208" s="398">
        <v>1</v>
      </c>
      <c r="K208" s="398">
        <v>2</v>
      </c>
      <c r="L208" s="397">
        <v>1</v>
      </c>
      <c r="M208" s="400">
        <v>4</v>
      </c>
      <c r="N208" s="400">
        <v>0</v>
      </c>
      <c r="O208" s="400">
        <v>3</v>
      </c>
      <c r="P208" s="399">
        <v>0</v>
      </c>
      <c r="Q208" s="398">
        <v>4</v>
      </c>
      <c r="R208" s="398">
        <v>0</v>
      </c>
      <c r="S208" s="398">
        <v>1</v>
      </c>
      <c r="T208" s="397">
        <v>0</v>
      </c>
      <c r="U208" s="400">
        <v>5</v>
      </c>
      <c r="V208" s="400">
        <v>0</v>
      </c>
      <c r="W208" s="400">
        <v>1</v>
      </c>
      <c r="X208" s="399">
        <v>0</v>
      </c>
      <c r="Y208" s="398">
        <v>5</v>
      </c>
      <c r="Z208" s="398">
        <v>1</v>
      </c>
      <c r="AA208" s="398">
        <v>1</v>
      </c>
      <c r="AB208" s="397">
        <v>0</v>
      </c>
      <c r="AC208" s="369"/>
      <c r="AD208" s="401">
        <v>4</v>
      </c>
      <c r="AE208" s="400">
        <v>1</v>
      </c>
      <c r="AF208" s="400">
        <v>1</v>
      </c>
      <c r="AG208" s="399">
        <v>0</v>
      </c>
      <c r="AH208" s="398">
        <v>5</v>
      </c>
      <c r="AI208" s="398">
        <v>5</v>
      </c>
      <c r="AJ208" s="398">
        <v>5</v>
      </c>
      <c r="AK208" s="397">
        <v>3</v>
      </c>
      <c r="AL208" s="400">
        <v>4</v>
      </c>
      <c r="AM208" s="400">
        <v>1</v>
      </c>
      <c r="AN208" s="400">
        <v>1</v>
      </c>
      <c r="AO208" s="399">
        <v>0</v>
      </c>
      <c r="AP208" s="398">
        <v>4</v>
      </c>
      <c r="AQ208" s="398">
        <v>3</v>
      </c>
      <c r="AR208" s="398">
        <v>2</v>
      </c>
      <c r="AS208" s="397">
        <v>1</v>
      </c>
      <c r="AT208" s="400">
        <v>4</v>
      </c>
      <c r="AU208" s="400">
        <v>2</v>
      </c>
      <c r="AV208" s="400">
        <v>3</v>
      </c>
      <c r="AW208" s="399">
        <v>0</v>
      </c>
      <c r="AX208" s="398">
        <v>4</v>
      </c>
      <c r="AY208" s="398">
        <v>0</v>
      </c>
      <c r="AZ208" s="398">
        <v>1</v>
      </c>
      <c r="BA208" s="397">
        <v>0</v>
      </c>
      <c r="BB208" s="369"/>
      <c r="BC208" s="401">
        <v>6</v>
      </c>
      <c r="BD208" s="400">
        <v>3</v>
      </c>
      <c r="BE208" s="400">
        <v>3</v>
      </c>
      <c r="BF208" s="399">
        <v>1</v>
      </c>
      <c r="BG208" s="398">
        <v>5</v>
      </c>
      <c r="BH208" s="398">
        <v>2</v>
      </c>
      <c r="BI208" s="398">
        <v>3</v>
      </c>
      <c r="BJ208" s="397">
        <v>0</v>
      </c>
      <c r="BK208" s="400">
        <v>4</v>
      </c>
      <c r="BL208" s="400">
        <v>1</v>
      </c>
      <c r="BM208" s="400">
        <v>2</v>
      </c>
      <c r="BN208" s="399">
        <v>1</v>
      </c>
      <c r="BO208" s="398">
        <v>5</v>
      </c>
      <c r="BP208" s="398">
        <v>1</v>
      </c>
      <c r="BQ208" s="398">
        <v>2</v>
      </c>
      <c r="BR208" s="397">
        <v>1</v>
      </c>
      <c r="BS208" s="400">
        <v>6</v>
      </c>
      <c r="BT208" s="400">
        <v>1</v>
      </c>
      <c r="BU208" s="400">
        <v>2</v>
      </c>
      <c r="BV208" s="399">
        <v>0</v>
      </c>
    </row>
    <row r="209" spans="1:74">
      <c r="A209" s="392">
        <v>3</v>
      </c>
      <c r="B209" s="391" t="s">
        <v>1180</v>
      </c>
      <c r="C209" s="391" t="str">
        <f t="shared" si="104"/>
        <v>Mark Sims</v>
      </c>
      <c r="D209" s="390">
        <f t="shared" si="105"/>
        <v>67</v>
      </c>
      <c r="E209" s="389">
        <f t="shared" si="106"/>
        <v>21</v>
      </c>
      <c r="F209" s="389">
        <f t="shared" si="107"/>
        <v>33</v>
      </c>
      <c r="G209" s="389">
        <f t="shared" si="108"/>
        <v>2</v>
      </c>
      <c r="H209" s="444">
        <f t="shared" si="109"/>
        <v>0.4925373134328358</v>
      </c>
      <c r="I209" s="240">
        <v>4</v>
      </c>
      <c r="J209" s="240">
        <v>2</v>
      </c>
      <c r="K209" s="240">
        <v>2</v>
      </c>
      <c r="L209" s="270">
        <v>0</v>
      </c>
      <c r="M209" s="239">
        <v>2</v>
      </c>
      <c r="N209" s="239">
        <v>0</v>
      </c>
      <c r="O209" s="239">
        <v>0</v>
      </c>
      <c r="P209" s="269">
        <v>0</v>
      </c>
      <c r="Q209" s="240">
        <v>4</v>
      </c>
      <c r="R209" s="240">
        <v>0</v>
      </c>
      <c r="S209" s="240">
        <v>0</v>
      </c>
      <c r="T209" s="270">
        <v>0</v>
      </c>
      <c r="U209" s="239">
        <v>5</v>
      </c>
      <c r="V209" s="239">
        <v>1</v>
      </c>
      <c r="W209" s="239">
        <v>2</v>
      </c>
      <c r="X209" s="269">
        <v>0</v>
      </c>
      <c r="Y209" s="240">
        <v>4</v>
      </c>
      <c r="Z209" s="240">
        <v>0</v>
      </c>
      <c r="AA209" s="240">
        <v>0</v>
      </c>
      <c r="AB209" s="270">
        <v>0</v>
      </c>
      <c r="AC209" s="369"/>
      <c r="AD209" s="274">
        <v>5</v>
      </c>
      <c r="AE209" s="239">
        <v>3</v>
      </c>
      <c r="AF209" s="239">
        <v>5</v>
      </c>
      <c r="AG209" s="269">
        <v>0</v>
      </c>
      <c r="AH209" s="240">
        <v>6</v>
      </c>
      <c r="AI209" s="240">
        <v>3</v>
      </c>
      <c r="AJ209" s="240">
        <v>4</v>
      </c>
      <c r="AK209" s="270">
        <v>0</v>
      </c>
      <c r="AL209" s="239">
        <v>4</v>
      </c>
      <c r="AM209" s="239">
        <v>1</v>
      </c>
      <c r="AN209" s="239">
        <v>2</v>
      </c>
      <c r="AO209" s="269">
        <v>0</v>
      </c>
      <c r="AP209" s="240">
        <v>5</v>
      </c>
      <c r="AQ209" s="240">
        <v>2</v>
      </c>
      <c r="AR209" s="240">
        <v>3</v>
      </c>
      <c r="AS209" s="270">
        <v>1</v>
      </c>
      <c r="AT209" s="239">
        <v>3</v>
      </c>
      <c r="AU209" s="239">
        <v>2</v>
      </c>
      <c r="AV209" s="239">
        <v>1</v>
      </c>
      <c r="AW209" s="269">
        <v>0</v>
      </c>
      <c r="AX209" s="240">
        <v>4</v>
      </c>
      <c r="AY209" s="240">
        <v>1</v>
      </c>
      <c r="AZ209" s="240">
        <v>2</v>
      </c>
      <c r="BA209" s="270">
        <v>0</v>
      </c>
      <c r="BB209" s="369"/>
      <c r="BC209" s="274">
        <v>5</v>
      </c>
      <c r="BD209" s="239">
        <v>2</v>
      </c>
      <c r="BE209" s="239">
        <v>2</v>
      </c>
      <c r="BF209" s="269">
        <v>0</v>
      </c>
      <c r="BG209" s="240">
        <v>4</v>
      </c>
      <c r="BH209" s="240">
        <v>1</v>
      </c>
      <c r="BI209" s="240">
        <v>3</v>
      </c>
      <c r="BJ209" s="270">
        <v>1</v>
      </c>
      <c r="BK209" s="239">
        <v>2</v>
      </c>
      <c r="BL209" s="239">
        <v>0</v>
      </c>
      <c r="BM209" s="239">
        <v>1</v>
      </c>
      <c r="BN209" s="269">
        <v>0</v>
      </c>
      <c r="BO209" s="240">
        <v>5</v>
      </c>
      <c r="BP209" s="240">
        <v>1</v>
      </c>
      <c r="BQ209" s="240">
        <v>2</v>
      </c>
      <c r="BR209" s="270">
        <v>0</v>
      </c>
      <c r="BS209" s="239">
        <v>5</v>
      </c>
      <c r="BT209" s="239">
        <v>2</v>
      </c>
      <c r="BU209" s="239">
        <v>4</v>
      </c>
      <c r="BV209" s="269">
        <v>0</v>
      </c>
    </row>
    <row r="210" spans="1:74">
      <c r="A210" s="405">
        <v>4</v>
      </c>
      <c r="B210" s="404" t="s">
        <v>1269</v>
      </c>
      <c r="C210" s="404" t="str">
        <f t="shared" si="104"/>
        <v>Don Miller</v>
      </c>
      <c r="D210" s="517">
        <f t="shared" si="105"/>
        <v>72</v>
      </c>
      <c r="E210" s="516">
        <f t="shared" si="106"/>
        <v>26</v>
      </c>
      <c r="F210" s="516">
        <f t="shared" si="107"/>
        <v>44</v>
      </c>
      <c r="G210" s="516">
        <f t="shared" si="108"/>
        <v>0</v>
      </c>
      <c r="H210" s="515">
        <f t="shared" si="109"/>
        <v>0.61111111111111116</v>
      </c>
      <c r="I210" s="398">
        <v>4</v>
      </c>
      <c r="J210" s="398">
        <v>1</v>
      </c>
      <c r="K210" s="398">
        <v>3</v>
      </c>
      <c r="L210" s="397">
        <v>0</v>
      </c>
      <c r="M210" s="400">
        <v>4</v>
      </c>
      <c r="N210" s="400">
        <v>2</v>
      </c>
      <c r="O210" s="400">
        <v>2</v>
      </c>
      <c r="P210" s="399">
        <v>0</v>
      </c>
      <c r="Q210" s="398">
        <v>5</v>
      </c>
      <c r="R210" s="398">
        <v>2</v>
      </c>
      <c r="S210" s="398">
        <v>3</v>
      </c>
      <c r="T210" s="397">
        <v>0</v>
      </c>
      <c r="U210" s="400">
        <v>5</v>
      </c>
      <c r="V210" s="400">
        <v>0</v>
      </c>
      <c r="W210" s="400">
        <v>3</v>
      </c>
      <c r="X210" s="399">
        <v>0</v>
      </c>
      <c r="Y210" s="398">
        <v>3</v>
      </c>
      <c r="Z210" s="398">
        <v>0</v>
      </c>
      <c r="AA210" s="398">
        <v>2</v>
      </c>
      <c r="AB210" s="397">
        <v>0</v>
      </c>
      <c r="AC210" s="369"/>
      <c r="AD210" s="401">
        <v>4</v>
      </c>
      <c r="AE210" s="400">
        <v>2</v>
      </c>
      <c r="AF210" s="400">
        <v>2</v>
      </c>
      <c r="AG210" s="399">
        <v>0</v>
      </c>
      <c r="AH210" s="398">
        <v>7</v>
      </c>
      <c r="AI210" s="398">
        <v>3</v>
      </c>
      <c r="AJ210" s="398">
        <v>5</v>
      </c>
      <c r="AK210" s="397">
        <v>0</v>
      </c>
      <c r="AL210" s="400">
        <v>4</v>
      </c>
      <c r="AM210" s="400">
        <v>0</v>
      </c>
      <c r="AN210" s="400">
        <v>2</v>
      </c>
      <c r="AO210" s="399">
        <v>0</v>
      </c>
      <c r="AP210" s="398">
        <v>6</v>
      </c>
      <c r="AQ210" s="398">
        <v>4</v>
      </c>
      <c r="AR210" s="398">
        <v>5</v>
      </c>
      <c r="AS210" s="397">
        <v>0</v>
      </c>
      <c r="AT210" s="400">
        <v>4</v>
      </c>
      <c r="AU210" s="400">
        <v>2</v>
      </c>
      <c r="AV210" s="400">
        <v>2</v>
      </c>
      <c r="AW210" s="399">
        <v>0</v>
      </c>
      <c r="AX210" s="398">
        <v>4</v>
      </c>
      <c r="AY210" s="398">
        <v>1</v>
      </c>
      <c r="AZ210" s="398">
        <v>2</v>
      </c>
      <c r="BA210" s="397">
        <v>0</v>
      </c>
      <c r="BB210" s="369"/>
      <c r="BC210" s="401">
        <v>6</v>
      </c>
      <c r="BD210" s="400">
        <v>4</v>
      </c>
      <c r="BE210" s="400">
        <v>5</v>
      </c>
      <c r="BF210" s="399">
        <v>0</v>
      </c>
      <c r="BG210" s="398">
        <v>4</v>
      </c>
      <c r="BH210" s="398">
        <v>2</v>
      </c>
      <c r="BI210" s="398">
        <v>2</v>
      </c>
      <c r="BJ210" s="397">
        <v>0</v>
      </c>
      <c r="BK210" s="400">
        <v>3</v>
      </c>
      <c r="BL210" s="400">
        <v>0</v>
      </c>
      <c r="BM210" s="400">
        <v>1</v>
      </c>
      <c r="BN210" s="399">
        <v>0</v>
      </c>
      <c r="BO210" s="398">
        <v>4</v>
      </c>
      <c r="BP210" s="398">
        <v>1</v>
      </c>
      <c r="BQ210" s="398">
        <v>2</v>
      </c>
      <c r="BR210" s="397">
        <v>0</v>
      </c>
      <c r="BS210" s="400">
        <v>5</v>
      </c>
      <c r="BT210" s="400">
        <v>2</v>
      </c>
      <c r="BU210" s="400">
        <v>3</v>
      </c>
      <c r="BV210" s="399">
        <v>0</v>
      </c>
    </row>
    <row r="211" spans="1:74">
      <c r="A211" s="392">
        <v>5</v>
      </c>
      <c r="B211" s="391" t="s">
        <v>49</v>
      </c>
      <c r="C211" s="391" t="str">
        <f t="shared" si="104"/>
        <v>Lou Columbus</v>
      </c>
      <c r="D211" s="390">
        <f t="shared" si="105"/>
        <v>73</v>
      </c>
      <c r="E211" s="389">
        <f t="shared" si="106"/>
        <v>25</v>
      </c>
      <c r="F211" s="389">
        <f t="shared" si="107"/>
        <v>41</v>
      </c>
      <c r="G211" s="389">
        <f t="shared" si="108"/>
        <v>1</v>
      </c>
      <c r="H211" s="444">
        <f t="shared" si="109"/>
        <v>0.56164383561643838</v>
      </c>
      <c r="I211" s="240">
        <v>3</v>
      </c>
      <c r="J211" s="240">
        <v>1</v>
      </c>
      <c r="K211" s="240">
        <v>2</v>
      </c>
      <c r="L211" s="270">
        <v>0</v>
      </c>
      <c r="M211" s="239">
        <v>5</v>
      </c>
      <c r="N211" s="239">
        <v>1</v>
      </c>
      <c r="O211" s="239">
        <v>1</v>
      </c>
      <c r="P211" s="269">
        <v>0</v>
      </c>
      <c r="Q211" s="240">
        <v>5</v>
      </c>
      <c r="R211" s="240">
        <v>1</v>
      </c>
      <c r="S211" s="240">
        <v>4</v>
      </c>
      <c r="T211" s="270">
        <v>0</v>
      </c>
      <c r="U211" s="239">
        <v>5</v>
      </c>
      <c r="V211" s="239">
        <v>0</v>
      </c>
      <c r="W211" s="239">
        <v>2</v>
      </c>
      <c r="X211" s="269">
        <v>0</v>
      </c>
      <c r="Y211" s="240">
        <v>5</v>
      </c>
      <c r="Z211" s="240">
        <v>2</v>
      </c>
      <c r="AA211" s="240">
        <v>4</v>
      </c>
      <c r="AB211" s="270">
        <v>0</v>
      </c>
      <c r="AC211" s="369"/>
      <c r="AD211" s="274">
        <v>5</v>
      </c>
      <c r="AE211" s="239">
        <v>2</v>
      </c>
      <c r="AF211" s="239">
        <v>4</v>
      </c>
      <c r="AG211" s="269">
        <v>0</v>
      </c>
      <c r="AH211" s="240">
        <v>6</v>
      </c>
      <c r="AI211" s="240">
        <v>6</v>
      </c>
      <c r="AJ211" s="240">
        <v>6</v>
      </c>
      <c r="AK211" s="270">
        <v>1</v>
      </c>
      <c r="AL211" s="239">
        <v>5</v>
      </c>
      <c r="AM211" s="239">
        <v>2</v>
      </c>
      <c r="AN211" s="239">
        <v>3</v>
      </c>
      <c r="AO211" s="269">
        <v>0</v>
      </c>
      <c r="AP211" s="240">
        <v>6</v>
      </c>
      <c r="AQ211" s="240">
        <v>3</v>
      </c>
      <c r="AR211" s="240">
        <v>4</v>
      </c>
      <c r="AS211" s="270">
        <v>0</v>
      </c>
      <c r="AT211" s="239">
        <v>5</v>
      </c>
      <c r="AU211" s="239">
        <v>2</v>
      </c>
      <c r="AV211" s="239">
        <v>3</v>
      </c>
      <c r="AW211" s="269">
        <v>0</v>
      </c>
      <c r="AX211" s="240">
        <v>5</v>
      </c>
      <c r="AY211" s="240">
        <v>0</v>
      </c>
      <c r="AZ211" s="240">
        <v>0</v>
      </c>
      <c r="BA211" s="270">
        <v>0</v>
      </c>
      <c r="BB211" s="369"/>
      <c r="BC211" s="386"/>
      <c r="BD211" s="244"/>
      <c r="BE211" s="244"/>
      <c r="BF211" s="377"/>
      <c r="BG211" s="240">
        <v>5</v>
      </c>
      <c r="BH211" s="240">
        <v>2</v>
      </c>
      <c r="BI211" s="240">
        <v>4</v>
      </c>
      <c r="BJ211" s="270">
        <v>0</v>
      </c>
      <c r="BK211" s="239">
        <v>4</v>
      </c>
      <c r="BL211" s="239">
        <v>0</v>
      </c>
      <c r="BM211" s="239">
        <v>0</v>
      </c>
      <c r="BN211" s="269">
        <v>0</v>
      </c>
      <c r="BO211" s="240">
        <v>4</v>
      </c>
      <c r="BP211" s="240">
        <v>2</v>
      </c>
      <c r="BQ211" s="240">
        <v>2</v>
      </c>
      <c r="BR211" s="270">
        <v>0</v>
      </c>
      <c r="BS211" s="239">
        <v>5</v>
      </c>
      <c r="BT211" s="239">
        <v>1</v>
      </c>
      <c r="BU211" s="239">
        <v>2</v>
      </c>
      <c r="BV211" s="269">
        <v>0</v>
      </c>
    </row>
    <row r="212" spans="1:74">
      <c r="A212" s="405">
        <v>6</v>
      </c>
      <c r="B212" s="404" t="s">
        <v>1179</v>
      </c>
      <c r="C212" s="404" t="str">
        <f t="shared" si="104"/>
        <v>Mike Miscovich</v>
      </c>
      <c r="D212" s="517">
        <f t="shared" si="105"/>
        <v>65</v>
      </c>
      <c r="E212" s="516">
        <f t="shared" si="106"/>
        <v>19</v>
      </c>
      <c r="F212" s="516">
        <f t="shared" si="107"/>
        <v>34</v>
      </c>
      <c r="G212" s="516">
        <f t="shared" si="108"/>
        <v>0</v>
      </c>
      <c r="H212" s="515">
        <f t="shared" si="109"/>
        <v>0.52307692307692311</v>
      </c>
      <c r="I212" s="398">
        <v>4</v>
      </c>
      <c r="J212" s="398">
        <v>1</v>
      </c>
      <c r="K212" s="398">
        <v>2</v>
      </c>
      <c r="L212" s="397">
        <v>0</v>
      </c>
      <c r="M212" s="400">
        <v>4</v>
      </c>
      <c r="N212" s="400">
        <v>2</v>
      </c>
      <c r="O212" s="400">
        <v>2</v>
      </c>
      <c r="P212" s="399">
        <v>0</v>
      </c>
      <c r="Q212" s="398">
        <v>4</v>
      </c>
      <c r="R212" s="398">
        <v>0</v>
      </c>
      <c r="S212" s="398">
        <v>1</v>
      </c>
      <c r="T212" s="397">
        <v>0</v>
      </c>
      <c r="U212" s="400">
        <v>5</v>
      </c>
      <c r="V212" s="400">
        <v>4</v>
      </c>
      <c r="W212" s="400">
        <v>4</v>
      </c>
      <c r="X212" s="399">
        <v>0</v>
      </c>
      <c r="Y212" s="398">
        <v>4</v>
      </c>
      <c r="Z212" s="398">
        <v>2</v>
      </c>
      <c r="AA212" s="398">
        <v>2</v>
      </c>
      <c r="AB212" s="397">
        <v>0</v>
      </c>
      <c r="AC212" s="369"/>
      <c r="AD212" s="401">
        <v>5</v>
      </c>
      <c r="AE212" s="400">
        <v>2</v>
      </c>
      <c r="AF212" s="400">
        <v>3</v>
      </c>
      <c r="AG212" s="399">
        <v>0</v>
      </c>
      <c r="AH212" s="398">
        <v>7</v>
      </c>
      <c r="AI212" s="398">
        <v>0</v>
      </c>
      <c r="AJ212" s="398">
        <v>2</v>
      </c>
      <c r="AK212" s="397">
        <v>0</v>
      </c>
      <c r="AL212" s="400">
        <v>4</v>
      </c>
      <c r="AM212" s="400">
        <v>1</v>
      </c>
      <c r="AN212" s="400">
        <v>2</v>
      </c>
      <c r="AO212" s="399">
        <v>0</v>
      </c>
      <c r="AP212" s="398">
        <v>2</v>
      </c>
      <c r="AQ212" s="398">
        <v>1</v>
      </c>
      <c r="AR212" s="398">
        <v>2</v>
      </c>
      <c r="AS212" s="397">
        <v>0</v>
      </c>
      <c r="AT212" s="394"/>
      <c r="AU212" s="394"/>
      <c r="AV212" s="394"/>
      <c r="AW212" s="393"/>
      <c r="AX212" s="398">
        <v>4</v>
      </c>
      <c r="AY212" s="398">
        <v>1</v>
      </c>
      <c r="AZ212" s="398">
        <v>2</v>
      </c>
      <c r="BA212" s="397">
        <v>0</v>
      </c>
      <c r="BB212" s="369"/>
      <c r="BC212" s="401">
        <v>5</v>
      </c>
      <c r="BD212" s="400">
        <v>3</v>
      </c>
      <c r="BE212" s="400">
        <v>5</v>
      </c>
      <c r="BF212" s="399">
        <v>0</v>
      </c>
      <c r="BG212" s="398">
        <v>4</v>
      </c>
      <c r="BH212" s="398">
        <v>1</v>
      </c>
      <c r="BI212" s="398">
        <v>2</v>
      </c>
      <c r="BJ212" s="397">
        <v>0</v>
      </c>
      <c r="BK212" s="400">
        <v>4</v>
      </c>
      <c r="BL212" s="400">
        <v>0</v>
      </c>
      <c r="BM212" s="400">
        <v>1</v>
      </c>
      <c r="BN212" s="399">
        <v>0</v>
      </c>
      <c r="BO212" s="398">
        <v>4</v>
      </c>
      <c r="BP212" s="398">
        <v>1</v>
      </c>
      <c r="BQ212" s="398">
        <v>2</v>
      </c>
      <c r="BR212" s="397">
        <v>0</v>
      </c>
      <c r="BS212" s="400">
        <v>5</v>
      </c>
      <c r="BT212" s="400">
        <v>0</v>
      </c>
      <c r="BU212" s="400">
        <v>2</v>
      </c>
      <c r="BV212" s="399">
        <v>0</v>
      </c>
    </row>
    <row r="213" spans="1:74">
      <c r="A213" s="392">
        <v>7</v>
      </c>
      <c r="B213" s="391" t="s">
        <v>40</v>
      </c>
      <c r="C213" s="391" t="str">
        <f t="shared" si="104"/>
        <v>Mike Harriman</v>
      </c>
      <c r="D213" s="390">
        <f t="shared" si="105"/>
        <v>71</v>
      </c>
      <c r="E213" s="389">
        <f t="shared" si="106"/>
        <v>26</v>
      </c>
      <c r="F213" s="389">
        <f t="shared" si="107"/>
        <v>44</v>
      </c>
      <c r="G213" s="389">
        <f t="shared" si="108"/>
        <v>0</v>
      </c>
      <c r="H213" s="444">
        <f t="shared" si="109"/>
        <v>0.61971830985915488</v>
      </c>
      <c r="I213" s="240">
        <v>4</v>
      </c>
      <c r="J213" s="240">
        <v>2</v>
      </c>
      <c r="K213" s="240">
        <v>2</v>
      </c>
      <c r="L213" s="270">
        <v>0</v>
      </c>
      <c r="M213" s="239">
        <v>5</v>
      </c>
      <c r="N213" s="239">
        <v>0</v>
      </c>
      <c r="O213" s="239">
        <v>1</v>
      </c>
      <c r="P213" s="269">
        <v>0</v>
      </c>
      <c r="Q213" s="240">
        <v>3</v>
      </c>
      <c r="R213" s="240">
        <v>2</v>
      </c>
      <c r="S213" s="240">
        <v>2</v>
      </c>
      <c r="T213" s="270">
        <v>0</v>
      </c>
      <c r="U213" s="239">
        <v>5</v>
      </c>
      <c r="V213" s="239">
        <v>3</v>
      </c>
      <c r="W213" s="239">
        <v>5</v>
      </c>
      <c r="X213" s="269">
        <v>0</v>
      </c>
      <c r="Y213" s="240">
        <v>5</v>
      </c>
      <c r="Z213" s="240">
        <v>2</v>
      </c>
      <c r="AA213" s="240">
        <v>3</v>
      </c>
      <c r="AB213" s="270">
        <v>0</v>
      </c>
      <c r="AC213" s="369"/>
      <c r="AD213" s="274">
        <v>5</v>
      </c>
      <c r="AE213" s="239">
        <v>2</v>
      </c>
      <c r="AF213" s="239">
        <v>3</v>
      </c>
      <c r="AG213" s="269">
        <v>0</v>
      </c>
      <c r="AH213" s="240">
        <v>6</v>
      </c>
      <c r="AI213" s="240">
        <v>1</v>
      </c>
      <c r="AJ213" s="240">
        <v>4</v>
      </c>
      <c r="AK213" s="270">
        <v>0</v>
      </c>
      <c r="AL213" s="239">
        <v>4</v>
      </c>
      <c r="AM213" s="239">
        <v>1</v>
      </c>
      <c r="AN213" s="239">
        <v>2</v>
      </c>
      <c r="AO213" s="269">
        <v>0</v>
      </c>
      <c r="AP213" s="240">
        <v>6</v>
      </c>
      <c r="AQ213" s="240">
        <v>1</v>
      </c>
      <c r="AR213" s="240">
        <v>1</v>
      </c>
      <c r="AS213" s="270">
        <v>0</v>
      </c>
      <c r="AT213" s="239">
        <v>4</v>
      </c>
      <c r="AU213" s="239">
        <v>2</v>
      </c>
      <c r="AV213" s="239">
        <v>4</v>
      </c>
      <c r="AW213" s="269">
        <v>0</v>
      </c>
      <c r="AX213" s="240">
        <v>2</v>
      </c>
      <c r="AY213" s="240">
        <v>0</v>
      </c>
      <c r="AZ213" s="240">
        <v>1</v>
      </c>
      <c r="BA213" s="270">
        <v>0</v>
      </c>
      <c r="BB213" s="369"/>
      <c r="BC213" s="274">
        <v>6</v>
      </c>
      <c r="BD213" s="239">
        <v>3</v>
      </c>
      <c r="BE213" s="239">
        <v>5</v>
      </c>
      <c r="BF213" s="269">
        <v>0</v>
      </c>
      <c r="BG213" s="240">
        <v>5</v>
      </c>
      <c r="BH213" s="240">
        <v>2</v>
      </c>
      <c r="BI213" s="240">
        <v>2</v>
      </c>
      <c r="BJ213" s="270">
        <v>0</v>
      </c>
      <c r="BK213" s="244"/>
      <c r="BL213" s="244"/>
      <c r="BM213" s="244"/>
      <c r="BN213" s="377"/>
      <c r="BO213" s="240">
        <v>5</v>
      </c>
      <c r="BP213" s="240">
        <v>3</v>
      </c>
      <c r="BQ213" s="240">
        <v>5</v>
      </c>
      <c r="BR213" s="270">
        <v>0</v>
      </c>
      <c r="BS213" s="239">
        <v>6</v>
      </c>
      <c r="BT213" s="239">
        <v>2</v>
      </c>
      <c r="BU213" s="239">
        <v>4</v>
      </c>
      <c r="BV213" s="269">
        <v>0</v>
      </c>
    </row>
    <row r="214" spans="1:74">
      <c r="A214" s="405">
        <v>8</v>
      </c>
      <c r="B214" s="404" t="s">
        <v>129</v>
      </c>
      <c r="C214" s="404" t="str">
        <f t="shared" si="104"/>
        <v>Mike Isola</v>
      </c>
      <c r="D214" s="517">
        <f t="shared" si="105"/>
        <v>71</v>
      </c>
      <c r="E214" s="516">
        <f t="shared" si="106"/>
        <v>25</v>
      </c>
      <c r="F214" s="516">
        <f t="shared" si="107"/>
        <v>45</v>
      </c>
      <c r="G214" s="516">
        <f t="shared" si="108"/>
        <v>0</v>
      </c>
      <c r="H214" s="515">
        <f t="shared" si="109"/>
        <v>0.63380281690140849</v>
      </c>
      <c r="I214" s="398">
        <v>2</v>
      </c>
      <c r="J214" s="398">
        <v>0</v>
      </c>
      <c r="K214" s="398">
        <v>0</v>
      </c>
      <c r="L214" s="397">
        <v>0</v>
      </c>
      <c r="M214" s="400">
        <v>5</v>
      </c>
      <c r="N214" s="400">
        <v>1</v>
      </c>
      <c r="O214" s="400">
        <v>3</v>
      </c>
      <c r="P214" s="399">
        <v>0</v>
      </c>
      <c r="Q214" s="398">
        <v>4</v>
      </c>
      <c r="R214" s="398">
        <v>1</v>
      </c>
      <c r="S214" s="398">
        <v>3</v>
      </c>
      <c r="T214" s="397">
        <v>0</v>
      </c>
      <c r="U214" s="400">
        <v>5</v>
      </c>
      <c r="V214" s="400">
        <v>3</v>
      </c>
      <c r="W214" s="400">
        <v>5</v>
      </c>
      <c r="X214" s="399">
        <v>0</v>
      </c>
      <c r="Y214" s="398">
        <v>3</v>
      </c>
      <c r="Z214" s="398">
        <v>3</v>
      </c>
      <c r="AA214" s="398">
        <v>1</v>
      </c>
      <c r="AB214" s="397">
        <v>0</v>
      </c>
      <c r="AC214" s="369"/>
      <c r="AD214" s="401">
        <v>5</v>
      </c>
      <c r="AE214" s="400">
        <v>2</v>
      </c>
      <c r="AF214" s="400">
        <v>3</v>
      </c>
      <c r="AG214" s="399">
        <v>0</v>
      </c>
      <c r="AH214" s="398">
        <v>7</v>
      </c>
      <c r="AI214" s="398">
        <v>3</v>
      </c>
      <c r="AJ214" s="398">
        <v>6</v>
      </c>
      <c r="AK214" s="397">
        <v>0</v>
      </c>
      <c r="AL214" s="400">
        <v>4</v>
      </c>
      <c r="AM214" s="400">
        <v>1</v>
      </c>
      <c r="AN214" s="400">
        <v>1</v>
      </c>
      <c r="AO214" s="399">
        <v>0</v>
      </c>
      <c r="AP214" s="398">
        <v>6</v>
      </c>
      <c r="AQ214" s="398">
        <v>1</v>
      </c>
      <c r="AR214" s="398">
        <v>6</v>
      </c>
      <c r="AS214" s="397">
        <v>0</v>
      </c>
      <c r="AT214" s="400">
        <v>4</v>
      </c>
      <c r="AU214" s="400">
        <v>3</v>
      </c>
      <c r="AV214" s="400">
        <v>3</v>
      </c>
      <c r="AW214" s="399">
        <v>0</v>
      </c>
      <c r="AX214" s="398">
        <v>5</v>
      </c>
      <c r="AY214" s="398">
        <v>0</v>
      </c>
      <c r="AZ214" s="398">
        <v>1</v>
      </c>
      <c r="BA214" s="397">
        <v>0</v>
      </c>
      <c r="BB214" s="369"/>
      <c r="BC214" s="401">
        <v>5</v>
      </c>
      <c r="BD214" s="400">
        <v>1</v>
      </c>
      <c r="BE214" s="400">
        <v>3</v>
      </c>
      <c r="BF214" s="399">
        <v>0</v>
      </c>
      <c r="BG214" s="398">
        <v>4</v>
      </c>
      <c r="BH214" s="398">
        <v>3</v>
      </c>
      <c r="BI214" s="398">
        <v>3</v>
      </c>
      <c r="BJ214" s="397">
        <v>0</v>
      </c>
      <c r="BK214" s="400">
        <v>3</v>
      </c>
      <c r="BL214" s="400">
        <v>2</v>
      </c>
      <c r="BM214" s="400">
        <v>2</v>
      </c>
      <c r="BN214" s="399">
        <v>0</v>
      </c>
      <c r="BO214" s="398">
        <v>5</v>
      </c>
      <c r="BP214" s="398">
        <v>1</v>
      </c>
      <c r="BQ214" s="398">
        <v>2</v>
      </c>
      <c r="BR214" s="397">
        <v>0</v>
      </c>
      <c r="BS214" s="400">
        <v>4</v>
      </c>
      <c r="BT214" s="400">
        <v>0</v>
      </c>
      <c r="BU214" s="400">
        <v>3</v>
      </c>
      <c r="BV214" s="399">
        <v>0</v>
      </c>
    </row>
    <row r="215" spans="1:74">
      <c r="A215" s="392">
        <v>9</v>
      </c>
      <c r="B215" s="391" t="s">
        <v>1144</v>
      </c>
      <c r="C215" s="391" t="str">
        <f t="shared" si="104"/>
        <v>Bill Basigkow</v>
      </c>
      <c r="D215" s="390">
        <f t="shared" si="105"/>
        <v>63</v>
      </c>
      <c r="E215" s="389">
        <f t="shared" si="106"/>
        <v>16</v>
      </c>
      <c r="F215" s="389">
        <f t="shared" si="107"/>
        <v>27</v>
      </c>
      <c r="G215" s="389">
        <f t="shared" si="108"/>
        <v>0</v>
      </c>
      <c r="H215" s="444">
        <f t="shared" si="109"/>
        <v>0.42857142857142855</v>
      </c>
      <c r="I215" s="240">
        <v>2</v>
      </c>
      <c r="J215" s="240">
        <v>0</v>
      </c>
      <c r="K215" s="240">
        <v>1</v>
      </c>
      <c r="L215" s="270">
        <v>0</v>
      </c>
      <c r="M215" s="239">
        <v>4</v>
      </c>
      <c r="N215" s="239">
        <v>1</v>
      </c>
      <c r="O215" s="239">
        <v>3</v>
      </c>
      <c r="P215" s="269">
        <v>0</v>
      </c>
      <c r="Q215" s="240">
        <v>4</v>
      </c>
      <c r="R215" s="240">
        <v>1</v>
      </c>
      <c r="S215" s="240">
        <v>2</v>
      </c>
      <c r="T215" s="270">
        <v>0</v>
      </c>
      <c r="U215" s="239">
        <v>4</v>
      </c>
      <c r="V215" s="239">
        <v>1</v>
      </c>
      <c r="W215" s="239">
        <v>3</v>
      </c>
      <c r="X215" s="269">
        <v>0</v>
      </c>
      <c r="Y215" s="240">
        <v>4</v>
      </c>
      <c r="Z215" s="240">
        <v>0</v>
      </c>
      <c r="AA215" s="240">
        <v>1</v>
      </c>
      <c r="AB215" s="270">
        <v>0</v>
      </c>
      <c r="AC215" s="369"/>
      <c r="AD215" s="274">
        <v>5</v>
      </c>
      <c r="AE215" s="239">
        <v>1</v>
      </c>
      <c r="AF215" s="239">
        <v>1</v>
      </c>
      <c r="AG215" s="269">
        <v>0</v>
      </c>
      <c r="AH215" s="240">
        <v>6</v>
      </c>
      <c r="AI215" s="240">
        <v>2</v>
      </c>
      <c r="AJ215" s="240">
        <v>1</v>
      </c>
      <c r="AK215" s="270">
        <v>0</v>
      </c>
      <c r="AL215" s="239">
        <v>3</v>
      </c>
      <c r="AM215" s="239">
        <v>1</v>
      </c>
      <c r="AN215" s="239">
        <v>1</v>
      </c>
      <c r="AO215" s="269">
        <v>0</v>
      </c>
      <c r="AP215" s="240">
        <v>5</v>
      </c>
      <c r="AQ215" s="240">
        <v>2</v>
      </c>
      <c r="AR215" s="240">
        <v>2</v>
      </c>
      <c r="AS215" s="270">
        <v>0</v>
      </c>
      <c r="AT215" s="239">
        <v>4</v>
      </c>
      <c r="AU215" s="239">
        <v>0</v>
      </c>
      <c r="AV215" s="239">
        <v>4</v>
      </c>
      <c r="AW215" s="269">
        <v>0</v>
      </c>
      <c r="AX215" s="240">
        <v>4</v>
      </c>
      <c r="AY215" s="240">
        <v>2</v>
      </c>
      <c r="AZ215" s="240">
        <v>2</v>
      </c>
      <c r="BA215" s="270">
        <v>0</v>
      </c>
      <c r="BB215" s="369"/>
      <c r="BC215" s="274">
        <v>5</v>
      </c>
      <c r="BD215" s="239">
        <v>1</v>
      </c>
      <c r="BE215" s="239">
        <v>3</v>
      </c>
      <c r="BF215" s="269">
        <v>0</v>
      </c>
      <c r="BG215" s="240">
        <v>4</v>
      </c>
      <c r="BH215" s="240">
        <v>2</v>
      </c>
      <c r="BI215" s="240">
        <v>1</v>
      </c>
      <c r="BJ215" s="270">
        <v>0</v>
      </c>
      <c r="BK215" s="239">
        <v>2</v>
      </c>
      <c r="BL215" s="239">
        <v>0</v>
      </c>
      <c r="BM215" s="239">
        <v>0</v>
      </c>
      <c r="BN215" s="269">
        <v>0</v>
      </c>
      <c r="BO215" s="240">
        <v>2</v>
      </c>
      <c r="BP215" s="240">
        <v>1</v>
      </c>
      <c r="BQ215" s="240">
        <v>0</v>
      </c>
      <c r="BR215" s="270">
        <v>0</v>
      </c>
      <c r="BS215" s="239">
        <v>5</v>
      </c>
      <c r="BT215" s="239">
        <v>1</v>
      </c>
      <c r="BU215" s="239">
        <v>2</v>
      </c>
      <c r="BV215" s="269">
        <v>0</v>
      </c>
    </row>
    <row r="216" spans="1:74">
      <c r="A216" s="405">
        <v>10</v>
      </c>
      <c r="B216" s="404" t="s">
        <v>194</v>
      </c>
      <c r="C216" s="404" t="str">
        <f t="shared" si="104"/>
        <v>Ron Brink</v>
      </c>
      <c r="D216" s="517">
        <f t="shared" si="105"/>
        <v>58</v>
      </c>
      <c r="E216" s="516">
        <f t="shared" si="106"/>
        <v>12</v>
      </c>
      <c r="F216" s="516">
        <f t="shared" si="107"/>
        <v>29</v>
      </c>
      <c r="G216" s="516">
        <f t="shared" si="108"/>
        <v>2</v>
      </c>
      <c r="H216" s="515">
        <f t="shared" si="109"/>
        <v>0.5</v>
      </c>
      <c r="I216" s="398">
        <v>1</v>
      </c>
      <c r="J216" s="398">
        <v>0</v>
      </c>
      <c r="K216" s="398">
        <v>0</v>
      </c>
      <c r="L216" s="397">
        <v>0</v>
      </c>
      <c r="M216" s="400">
        <v>4</v>
      </c>
      <c r="N216" s="400">
        <v>2</v>
      </c>
      <c r="O216" s="400">
        <v>2</v>
      </c>
      <c r="P216" s="399">
        <v>0</v>
      </c>
      <c r="Q216" s="398">
        <v>4</v>
      </c>
      <c r="R216" s="398">
        <v>1</v>
      </c>
      <c r="S216" s="398">
        <v>2</v>
      </c>
      <c r="T216" s="397">
        <v>0</v>
      </c>
      <c r="U216" s="400">
        <v>5</v>
      </c>
      <c r="V216" s="400">
        <v>0</v>
      </c>
      <c r="W216" s="400">
        <v>2</v>
      </c>
      <c r="X216" s="399">
        <v>0</v>
      </c>
      <c r="Y216" s="398">
        <v>4</v>
      </c>
      <c r="Z216" s="398">
        <v>1</v>
      </c>
      <c r="AA216" s="398">
        <v>2</v>
      </c>
      <c r="AB216" s="397">
        <v>0</v>
      </c>
      <c r="AC216" s="369"/>
      <c r="AD216" s="401">
        <v>5</v>
      </c>
      <c r="AE216" s="400">
        <v>0</v>
      </c>
      <c r="AF216" s="400">
        <v>2</v>
      </c>
      <c r="AG216" s="399">
        <v>0</v>
      </c>
      <c r="AH216" s="398">
        <v>5</v>
      </c>
      <c r="AI216" s="398">
        <v>1</v>
      </c>
      <c r="AJ216" s="398">
        <v>4</v>
      </c>
      <c r="AK216" s="397">
        <v>0</v>
      </c>
      <c r="AL216" s="394"/>
      <c r="AM216" s="394"/>
      <c r="AN216" s="394"/>
      <c r="AO216" s="393"/>
      <c r="AP216" s="398">
        <v>5</v>
      </c>
      <c r="AQ216" s="398">
        <v>1</v>
      </c>
      <c r="AR216" s="398">
        <v>1</v>
      </c>
      <c r="AS216" s="397">
        <v>1</v>
      </c>
      <c r="AT216" s="400">
        <v>3</v>
      </c>
      <c r="AU216" s="400">
        <v>1</v>
      </c>
      <c r="AV216" s="400">
        <v>1</v>
      </c>
      <c r="AW216" s="399">
        <v>0</v>
      </c>
      <c r="AX216" s="398">
        <v>4</v>
      </c>
      <c r="AY216" s="398">
        <v>2</v>
      </c>
      <c r="AZ216" s="398">
        <v>2</v>
      </c>
      <c r="BA216" s="397">
        <v>0</v>
      </c>
      <c r="BB216" s="369"/>
      <c r="BC216" s="401">
        <v>4</v>
      </c>
      <c r="BD216" s="400">
        <v>0</v>
      </c>
      <c r="BE216" s="400">
        <v>3</v>
      </c>
      <c r="BF216" s="399">
        <v>0</v>
      </c>
      <c r="BG216" s="398">
        <v>2</v>
      </c>
      <c r="BH216" s="398">
        <v>1</v>
      </c>
      <c r="BI216" s="398">
        <v>1</v>
      </c>
      <c r="BJ216" s="397">
        <v>1</v>
      </c>
      <c r="BK216" s="400">
        <v>3</v>
      </c>
      <c r="BL216" s="400">
        <v>0</v>
      </c>
      <c r="BM216" s="400">
        <v>2</v>
      </c>
      <c r="BN216" s="399">
        <v>0</v>
      </c>
      <c r="BO216" s="398">
        <v>4</v>
      </c>
      <c r="BP216" s="398">
        <v>0</v>
      </c>
      <c r="BQ216" s="398">
        <v>2</v>
      </c>
      <c r="BR216" s="397">
        <v>0</v>
      </c>
      <c r="BS216" s="400">
        <v>5</v>
      </c>
      <c r="BT216" s="400">
        <v>2</v>
      </c>
      <c r="BU216" s="400">
        <v>3</v>
      </c>
      <c r="BV216" s="399">
        <v>0</v>
      </c>
    </row>
    <row r="217" spans="1:74">
      <c r="A217" s="392">
        <v>11</v>
      </c>
      <c r="B217" s="391" t="s">
        <v>1130</v>
      </c>
      <c r="C217" s="391" t="str">
        <f t="shared" si="104"/>
        <v>Roy Robbins</v>
      </c>
      <c r="D217" s="390">
        <f t="shared" si="105"/>
        <v>32</v>
      </c>
      <c r="E217" s="389">
        <f t="shared" si="106"/>
        <v>9</v>
      </c>
      <c r="F217" s="389">
        <f t="shared" si="107"/>
        <v>18</v>
      </c>
      <c r="G217" s="389">
        <f t="shared" si="108"/>
        <v>0</v>
      </c>
      <c r="H217" s="444">
        <f t="shared" si="109"/>
        <v>0.5625</v>
      </c>
      <c r="I217" s="240">
        <v>4</v>
      </c>
      <c r="J217" s="240">
        <v>1</v>
      </c>
      <c r="K217" s="240">
        <v>2</v>
      </c>
      <c r="L217" s="270">
        <v>0</v>
      </c>
      <c r="M217" s="239">
        <v>4</v>
      </c>
      <c r="N217" s="239">
        <v>1</v>
      </c>
      <c r="O217" s="239">
        <v>2</v>
      </c>
      <c r="P217" s="269">
        <v>0</v>
      </c>
      <c r="Q217" s="240">
        <v>4</v>
      </c>
      <c r="R217" s="240">
        <v>1</v>
      </c>
      <c r="S217" s="240">
        <v>1</v>
      </c>
      <c r="T217" s="270">
        <v>0</v>
      </c>
      <c r="U217" s="244"/>
      <c r="V217" s="244"/>
      <c r="W217" s="244"/>
      <c r="X217" s="377"/>
      <c r="Y217" s="240">
        <v>4</v>
      </c>
      <c r="Z217" s="240">
        <v>0</v>
      </c>
      <c r="AA217" s="240">
        <v>3</v>
      </c>
      <c r="AB217" s="270">
        <v>0</v>
      </c>
      <c r="AC217" s="369"/>
      <c r="AD217" s="386"/>
      <c r="AE217" s="244"/>
      <c r="AF217" s="244"/>
      <c r="AG217" s="377"/>
      <c r="AH217" s="379"/>
      <c r="AI217" s="379"/>
      <c r="AJ217" s="379"/>
      <c r="AK217" s="378"/>
      <c r="AL217" s="239">
        <v>4</v>
      </c>
      <c r="AM217" s="239">
        <v>2</v>
      </c>
      <c r="AN217" s="239">
        <v>2</v>
      </c>
      <c r="AO217" s="269">
        <v>0</v>
      </c>
      <c r="AP217" s="379"/>
      <c r="AQ217" s="379"/>
      <c r="AR217" s="379"/>
      <c r="AS217" s="378"/>
      <c r="AT217" s="239">
        <v>4</v>
      </c>
      <c r="AU217" s="239">
        <v>1</v>
      </c>
      <c r="AV217" s="239">
        <v>2</v>
      </c>
      <c r="AW217" s="269">
        <v>0</v>
      </c>
      <c r="AX217" s="379"/>
      <c r="AY217" s="379"/>
      <c r="AZ217" s="379"/>
      <c r="BA217" s="378"/>
      <c r="BB217" s="369"/>
      <c r="BC217" s="274">
        <v>5</v>
      </c>
      <c r="BD217" s="239">
        <v>2</v>
      </c>
      <c r="BE217" s="239">
        <v>4</v>
      </c>
      <c r="BF217" s="269">
        <v>0</v>
      </c>
      <c r="BG217" s="379"/>
      <c r="BH217" s="379"/>
      <c r="BI217" s="379"/>
      <c r="BJ217" s="378"/>
      <c r="BK217" s="239">
        <v>3</v>
      </c>
      <c r="BL217" s="239">
        <v>1</v>
      </c>
      <c r="BM217" s="239">
        <v>2</v>
      </c>
      <c r="BN217" s="269">
        <v>0</v>
      </c>
      <c r="BO217" s="379"/>
      <c r="BP217" s="379"/>
      <c r="BQ217" s="379"/>
      <c r="BR217" s="378"/>
      <c r="BS217" s="244"/>
      <c r="BT217" s="244"/>
      <c r="BU217" s="244"/>
      <c r="BV217" s="377"/>
    </row>
    <row r="218" spans="1:74">
      <c r="A218" s="405">
        <v>12</v>
      </c>
      <c r="B218" s="404" t="s">
        <v>82</v>
      </c>
      <c r="C218" s="404" t="str">
        <f t="shared" si="104"/>
        <v>Bob Fisher</v>
      </c>
      <c r="D218" s="517">
        <f t="shared" si="105"/>
        <v>33</v>
      </c>
      <c r="E218" s="516">
        <f t="shared" si="106"/>
        <v>9</v>
      </c>
      <c r="F218" s="516">
        <f t="shared" si="107"/>
        <v>15</v>
      </c>
      <c r="G218" s="516">
        <f t="shared" si="108"/>
        <v>1</v>
      </c>
      <c r="H218" s="515">
        <f t="shared" si="109"/>
        <v>0.45454545454545453</v>
      </c>
      <c r="I218" s="398">
        <v>4</v>
      </c>
      <c r="J218" s="398">
        <v>1</v>
      </c>
      <c r="K218" s="398">
        <v>1</v>
      </c>
      <c r="L218" s="397">
        <v>0</v>
      </c>
      <c r="M218" s="394"/>
      <c r="N218" s="394"/>
      <c r="O218" s="394"/>
      <c r="P218" s="393"/>
      <c r="Q218" s="398">
        <v>1</v>
      </c>
      <c r="R218" s="398">
        <v>1</v>
      </c>
      <c r="S218" s="398">
        <v>1</v>
      </c>
      <c r="T218" s="397">
        <v>0</v>
      </c>
      <c r="U218" s="400">
        <v>2</v>
      </c>
      <c r="V218" s="400">
        <v>0</v>
      </c>
      <c r="W218" s="400">
        <v>0</v>
      </c>
      <c r="X218" s="399">
        <v>0</v>
      </c>
      <c r="Y218" s="398">
        <v>2</v>
      </c>
      <c r="Z218" s="398">
        <v>0</v>
      </c>
      <c r="AA218" s="398">
        <v>1</v>
      </c>
      <c r="AB218" s="397">
        <v>0</v>
      </c>
      <c r="AC218" s="369"/>
      <c r="AD218" s="401">
        <v>2</v>
      </c>
      <c r="AE218" s="400">
        <v>2</v>
      </c>
      <c r="AF218" s="400">
        <v>2</v>
      </c>
      <c r="AG218" s="399">
        <v>0</v>
      </c>
      <c r="AH218" s="398">
        <v>3</v>
      </c>
      <c r="AI218" s="398">
        <v>1</v>
      </c>
      <c r="AJ218" s="398">
        <v>1</v>
      </c>
      <c r="AK218" s="397">
        <v>0</v>
      </c>
      <c r="AL218" s="400">
        <v>3</v>
      </c>
      <c r="AM218" s="400">
        <v>0</v>
      </c>
      <c r="AN218" s="400">
        <v>0</v>
      </c>
      <c r="AO218" s="399">
        <v>0</v>
      </c>
      <c r="AP218" s="398">
        <v>3</v>
      </c>
      <c r="AQ218" s="398">
        <v>0</v>
      </c>
      <c r="AR218" s="398">
        <v>3</v>
      </c>
      <c r="AS218" s="397">
        <v>0</v>
      </c>
      <c r="AT218" s="400">
        <v>1</v>
      </c>
      <c r="AU218" s="400">
        <v>0</v>
      </c>
      <c r="AV218" s="400">
        <v>0</v>
      </c>
      <c r="AW218" s="399">
        <v>0</v>
      </c>
      <c r="AX218" s="398">
        <v>2</v>
      </c>
      <c r="AY218" s="398">
        <v>0</v>
      </c>
      <c r="AZ218" s="398">
        <v>1</v>
      </c>
      <c r="BA218" s="397">
        <v>0</v>
      </c>
      <c r="BB218" s="369"/>
      <c r="BC218" s="407"/>
      <c r="BD218" s="394"/>
      <c r="BE218" s="394"/>
      <c r="BF218" s="393"/>
      <c r="BG218" s="398">
        <v>3</v>
      </c>
      <c r="BH218" s="398">
        <v>1</v>
      </c>
      <c r="BI218" s="398">
        <v>1</v>
      </c>
      <c r="BJ218" s="397">
        <v>1</v>
      </c>
      <c r="BK218" s="400">
        <v>2</v>
      </c>
      <c r="BL218" s="400">
        <v>0</v>
      </c>
      <c r="BM218" s="400">
        <v>0</v>
      </c>
      <c r="BN218" s="399">
        <v>0</v>
      </c>
      <c r="BO218" s="398">
        <v>1</v>
      </c>
      <c r="BP218" s="398">
        <v>0</v>
      </c>
      <c r="BQ218" s="398">
        <v>0</v>
      </c>
      <c r="BR218" s="397">
        <v>0</v>
      </c>
      <c r="BS218" s="400">
        <v>4</v>
      </c>
      <c r="BT218" s="400">
        <v>3</v>
      </c>
      <c r="BU218" s="400">
        <v>4</v>
      </c>
      <c r="BV218" s="399">
        <v>0</v>
      </c>
    </row>
    <row r="219" spans="1:74">
      <c r="A219" s="392">
        <v>13</v>
      </c>
      <c r="B219" s="391" t="s">
        <v>1091</v>
      </c>
      <c r="C219" s="391" t="str">
        <f t="shared" si="104"/>
        <v>Dean Caddick</v>
      </c>
      <c r="D219" s="1533"/>
      <c r="E219" s="1534"/>
      <c r="F219" s="1534"/>
      <c r="G219" s="1534"/>
      <c r="H219" s="1535"/>
      <c r="I219" s="521"/>
      <c r="J219" s="521"/>
      <c r="K219" s="521"/>
      <c r="L219" s="520"/>
      <c r="M219" s="521"/>
      <c r="N219" s="521"/>
      <c r="O219" s="521"/>
      <c r="P219" s="520"/>
      <c r="Q219" s="521"/>
      <c r="R219" s="521"/>
      <c r="S219" s="521"/>
      <c r="T219" s="520"/>
      <c r="U219" s="521"/>
      <c r="V219" s="521"/>
      <c r="W219" s="521"/>
      <c r="X219" s="520"/>
      <c r="Y219" s="521"/>
      <c r="Z219" s="521"/>
      <c r="AA219" s="521"/>
      <c r="AB219" s="520"/>
      <c r="AC219" s="522"/>
      <c r="AD219" s="523"/>
      <c r="AE219" s="521"/>
      <c r="AF219" s="521"/>
      <c r="AG219" s="520"/>
      <c r="AH219" s="521"/>
      <c r="AI219" s="521"/>
      <c r="AJ219" s="521"/>
      <c r="AK219" s="520"/>
      <c r="AL219" s="521"/>
      <c r="AM219" s="521"/>
      <c r="AN219" s="521"/>
      <c r="AO219" s="520"/>
      <c r="AP219" s="521"/>
      <c r="AQ219" s="521"/>
      <c r="AR219" s="521"/>
      <c r="AS219" s="520"/>
      <c r="AT219" s="521"/>
      <c r="AU219" s="521"/>
      <c r="AV219" s="521"/>
      <c r="AW219" s="520"/>
      <c r="AX219" s="521"/>
      <c r="AY219" s="521"/>
      <c r="AZ219" s="521"/>
      <c r="BA219" s="520"/>
      <c r="BB219" s="522"/>
      <c r="BC219" s="272"/>
      <c r="BD219" s="240"/>
      <c r="BE219" s="240"/>
      <c r="BF219" s="270"/>
      <c r="BG219" s="240"/>
      <c r="BH219" s="240"/>
      <c r="BI219" s="240"/>
      <c r="BJ219" s="270"/>
      <c r="BK219" s="521"/>
      <c r="BL219" s="521"/>
      <c r="BM219" s="521"/>
      <c r="BN219" s="520"/>
      <c r="BO219" s="521"/>
      <c r="BP219" s="521"/>
      <c r="BQ219" s="521"/>
      <c r="BR219" s="520"/>
      <c r="BS219" s="521"/>
      <c r="BT219" s="521"/>
      <c r="BU219" s="521"/>
      <c r="BV219" s="520"/>
    </row>
    <row r="220" spans="1:74">
      <c r="A220" s="405">
        <v>14</v>
      </c>
      <c r="B220" s="404" t="s">
        <v>1172</v>
      </c>
      <c r="C220" s="404" t="str">
        <f t="shared" si="104"/>
        <v>Carl Creech</v>
      </c>
      <c r="D220" s="517">
        <f>SUM(I220,M220,Q220,U220,Y220,AD220,AH220,AL220,AP220,AT220,AX220,BC220,BG220,BK220,BO220,BS220)</f>
        <v>20</v>
      </c>
      <c r="E220" s="516">
        <f t="shared" ref="E220:G221" si="110">SUM(J220,N220,R220,V220,Z220,AE220,AI220,AM220,AQ220,AU220,AY220,BD220,BH220,BL220,BT220,BP220)</f>
        <v>2</v>
      </c>
      <c r="F220" s="516">
        <f t="shared" si="110"/>
        <v>2</v>
      </c>
      <c r="G220" s="516">
        <f t="shared" si="110"/>
        <v>0</v>
      </c>
      <c r="H220" s="515">
        <f>(F220/D220)</f>
        <v>0.1</v>
      </c>
      <c r="I220" s="398">
        <v>2</v>
      </c>
      <c r="J220" s="398">
        <v>0</v>
      </c>
      <c r="K220" s="398">
        <v>0</v>
      </c>
      <c r="L220" s="397">
        <v>0</v>
      </c>
      <c r="M220" s="400">
        <v>2</v>
      </c>
      <c r="N220" s="400">
        <v>0</v>
      </c>
      <c r="O220" s="400">
        <v>0</v>
      </c>
      <c r="P220" s="399">
        <v>0</v>
      </c>
      <c r="Q220" s="396"/>
      <c r="R220" s="396"/>
      <c r="S220" s="396"/>
      <c r="T220" s="395"/>
      <c r="U220" s="394"/>
      <c r="V220" s="394"/>
      <c r="W220" s="394"/>
      <c r="X220" s="393"/>
      <c r="Y220" s="396"/>
      <c r="Z220" s="396"/>
      <c r="AA220" s="396"/>
      <c r="AB220" s="395"/>
      <c r="AC220" s="369"/>
      <c r="AD220" s="401">
        <v>2</v>
      </c>
      <c r="AE220" s="400">
        <v>1</v>
      </c>
      <c r="AF220" s="400">
        <v>1</v>
      </c>
      <c r="AG220" s="399">
        <v>0</v>
      </c>
      <c r="AH220" s="398">
        <v>3</v>
      </c>
      <c r="AI220" s="398">
        <v>1</v>
      </c>
      <c r="AJ220" s="398">
        <v>1</v>
      </c>
      <c r="AK220" s="397">
        <v>0</v>
      </c>
      <c r="AL220" s="394"/>
      <c r="AM220" s="394"/>
      <c r="AN220" s="394"/>
      <c r="AO220" s="393"/>
      <c r="AP220" s="396"/>
      <c r="AQ220" s="396"/>
      <c r="AR220" s="396"/>
      <c r="AS220" s="395"/>
      <c r="AT220" s="400">
        <v>3</v>
      </c>
      <c r="AU220" s="400">
        <v>0</v>
      </c>
      <c r="AV220" s="400">
        <v>0</v>
      </c>
      <c r="AW220" s="399">
        <v>0</v>
      </c>
      <c r="AX220" s="398">
        <v>2</v>
      </c>
      <c r="AY220" s="398">
        <v>0</v>
      </c>
      <c r="AZ220" s="398">
        <v>0</v>
      </c>
      <c r="BA220" s="397">
        <v>0</v>
      </c>
      <c r="BB220" s="369"/>
      <c r="BC220" s="407"/>
      <c r="BD220" s="394"/>
      <c r="BE220" s="394"/>
      <c r="BF220" s="393"/>
      <c r="BG220" s="398">
        <v>2</v>
      </c>
      <c r="BH220" s="398">
        <v>0</v>
      </c>
      <c r="BI220" s="398">
        <v>0</v>
      </c>
      <c r="BJ220" s="397">
        <v>0</v>
      </c>
      <c r="BK220" s="400">
        <v>1</v>
      </c>
      <c r="BL220" s="400">
        <v>0</v>
      </c>
      <c r="BM220" s="400">
        <v>0</v>
      </c>
      <c r="BN220" s="399">
        <v>0</v>
      </c>
      <c r="BO220" s="398">
        <v>2</v>
      </c>
      <c r="BP220" s="398">
        <v>0</v>
      </c>
      <c r="BQ220" s="398">
        <v>0</v>
      </c>
      <c r="BR220" s="397">
        <v>0</v>
      </c>
      <c r="BS220" s="400">
        <v>1</v>
      </c>
      <c r="BT220" s="400">
        <v>0</v>
      </c>
      <c r="BU220" s="400">
        <v>0</v>
      </c>
      <c r="BV220" s="399">
        <v>0</v>
      </c>
    </row>
    <row r="221" spans="1:74">
      <c r="A221" s="392">
        <v>15</v>
      </c>
      <c r="B221" s="391" t="s">
        <v>1688</v>
      </c>
      <c r="C221" s="391" t="str">
        <f t="shared" si="104"/>
        <v>Donovan Cowdrey</v>
      </c>
      <c r="D221" s="390">
        <f>SUM(I221,M221,Q221,U221,Y221,AD221,AH221,AL221,AP221,AT221,AX221,BC221,BG221,BK221,BO221,BS221)</f>
        <v>42</v>
      </c>
      <c r="E221" s="389">
        <f t="shared" si="110"/>
        <v>13</v>
      </c>
      <c r="F221" s="389">
        <f t="shared" si="110"/>
        <v>17</v>
      </c>
      <c r="G221" s="389">
        <f t="shared" si="110"/>
        <v>1</v>
      </c>
      <c r="H221" s="444">
        <f>(F221/D221)</f>
        <v>0.40476190476190477</v>
      </c>
      <c r="I221" s="240">
        <v>2</v>
      </c>
      <c r="J221" s="240">
        <v>0</v>
      </c>
      <c r="K221" s="240">
        <v>1</v>
      </c>
      <c r="L221" s="270">
        <v>0</v>
      </c>
      <c r="M221" s="394"/>
      <c r="N221" s="394"/>
      <c r="O221" s="394"/>
      <c r="P221" s="393"/>
      <c r="Q221" s="379"/>
      <c r="R221" s="379"/>
      <c r="S221" s="379"/>
      <c r="T221" s="378"/>
      <c r="U221" s="239">
        <v>2</v>
      </c>
      <c r="V221" s="239">
        <v>0</v>
      </c>
      <c r="W221" s="239">
        <v>1</v>
      </c>
      <c r="X221" s="269">
        <v>0</v>
      </c>
      <c r="Y221" s="240">
        <v>1</v>
      </c>
      <c r="Z221" s="240">
        <v>2</v>
      </c>
      <c r="AA221" s="240">
        <v>1</v>
      </c>
      <c r="AB221" s="270">
        <v>0</v>
      </c>
      <c r="AC221" s="369"/>
      <c r="AD221" s="274">
        <v>4</v>
      </c>
      <c r="AE221" s="239">
        <v>2</v>
      </c>
      <c r="AF221" s="239">
        <v>2</v>
      </c>
      <c r="AG221" s="269">
        <v>0</v>
      </c>
      <c r="AH221" s="240">
        <v>6</v>
      </c>
      <c r="AI221" s="240">
        <v>2</v>
      </c>
      <c r="AJ221" s="240">
        <v>3</v>
      </c>
      <c r="AK221" s="270">
        <v>0</v>
      </c>
      <c r="AL221" s="239">
        <v>1</v>
      </c>
      <c r="AM221" s="239">
        <v>1</v>
      </c>
      <c r="AN221" s="239">
        <v>1</v>
      </c>
      <c r="AO221" s="269">
        <v>1</v>
      </c>
      <c r="AP221" s="240">
        <v>5</v>
      </c>
      <c r="AQ221" s="240">
        <v>1</v>
      </c>
      <c r="AR221" s="240">
        <v>2</v>
      </c>
      <c r="AS221" s="270">
        <v>0</v>
      </c>
      <c r="AT221" s="239">
        <v>4</v>
      </c>
      <c r="AU221" s="239">
        <v>1</v>
      </c>
      <c r="AV221" s="239">
        <v>1</v>
      </c>
      <c r="AW221" s="269">
        <v>0</v>
      </c>
      <c r="AX221" s="240">
        <v>2</v>
      </c>
      <c r="AY221" s="240">
        <v>0</v>
      </c>
      <c r="AZ221" s="240">
        <v>1</v>
      </c>
      <c r="BA221" s="270">
        <v>0</v>
      </c>
      <c r="BB221" s="369"/>
      <c r="BC221" s="274">
        <v>5</v>
      </c>
      <c r="BD221" s="239">
        <v>1</v>
      </c>
      <c r="BE221" s="239">
        <v>1</v>
      </c>
      <c r="BF221" s="269">
        <v>0</v>
      </c>
      <c r="BG221" s="240">
        <v>5</v>
      </c>
      <c r="BH221" s="240">
        <v>2</v>
      </c>
      <c r="BI221" s="240">
        <v>2</v>
      </c>
      <c r="BJ221" s="270">
        <v>0</v>
      </c>
      <c r="BK221" s="239">
        <v>3</v>
      </c>
      <c r="BL221" s="239">
        <v>0</v>
      </c>
      <c r="BM221" s="239">
        <v>0</v>
      </c>
      <c r="BN221" s="269">
        <v>0</v>
      </c>
      <c r="BO221" s="240">
        <v>2</v>
      </c>
      <c r="BP221" s="240">
        <v>1</v>
      </c>
      <c r="BQ221" s="240">
        <v>1</v>
      </c>
      <c r="BR221" s="270">
        <v>0</v>
      </c>
      <c r="BS221" s="244"/>
      <c r="BT221" s="244"/>
      <c r="BU221" s="244"/>
      <c r="BV221" s="377"/>
    </row>
    <row r="222" spans="1:74" ht="13.8" thickBot="1">
      <c r="A222" s="376"/>
      <c r="B222" s="519" t="s">
        <v>1299</v>
      </c>
      <c r="C222" s="519"/>
      <c r="D222" s="498">
        <f>SUM(D207:D218,D220:D221)</f>
        <v>798</v>
      </c>
      <c r="E222" s="497">
        <f>SUM(E207:E218,E220:E221)</f>
        <v>247</v>
      </c>
      <c r="F222" s="497">
        <f>SUM(F207:F218,F220:F221)</f>
        <v>422</v>
      </c>
      <c r="G222" s="497">
        <f>SUM(G207:G218,G220:G221)</f>
        <v>16</v>
      </c>
      <c r="H222" s="505">
        <f>(F222/D222)</f>
        <v>0.52882205513784464</v>
      </c>
      <c r="I222" s="493">
        <f t="shared" ref="I222:AB222" si="111">SUM(I207:I218,I220:I221)</f>
        <v>40</v>
      </c>
      <c r="J222" s="493">
        <f t="shared" si="111"/>
        <v>12</v>
      </c>
      <c r="K222" s="493">
        <f t="shared" si="111"/>
        <v>19</v>
      </c>
      <c r="L222" s="492">
        <f t="shared" si="111"/>
        <v>1</v>
      </c>
      <c r="M222" s="491">
        <f t="shared" si="111"/>
        <v>48</v>
      </c>
      <c r="N222" s="491">
        <f t="shared" si="111"/>
        <v>13</v>
      </c>
      <c r="O222" s="491">
        <f t="shared" si="111"/>
        <v>24</v>
      </c>
      <c r="P222" s="490">
        <f t="shared" si="111"/>
        <v>0</v>
      </c>
      <c r="Q222" s="493">
        <f t="shared" si="111"/>
        <v>46</v>
      </c>
      <c r="R222" s="493">
        <f t="shared" si="111"/>
        <v>12</v>
      </c>
      <c r="S222" s="493">
        <f t="shared" si="111"/>
        <v>22</v>
      </c>
      <c r="T222" s="492">
        <f t="shared" si="111"/>
        <v>0</v>
      </c>
      <c r="U222" s="491">
        <f t="shared" si="111"/>
        <v>53</v>
      </c>
      <c r="V222" s="491">
        <f t="shared" si="111"/>
        <v>13</v>
      </c>
      <c r="W222" s="491">
        <f t="shared" si="111"/>
        <v>31</v>
      </c>
      <c r="X222" s="490">
        <f t="shared" si="111"/>
        <v>0</v>
      </c>
      <c r="Y222" s="493">
        <f t="shared" si="111"/>
        <v>49</v>
      </c>
      <c r="Z222" s="493">
        <f t="shared" si="111"/>
        <v>14</v>
      </c>
      <c r="AA222" s="493">
        <f t="shared" si="111"/>
        <v>25</v>
      </c>
      <c r="AB222" s="492">
        <f t="shared" si="111"/>
        <v>0</v>
      </c>
      <c r="AC222" s="369"/>
      <c r="AD222" s="506">
        <f t="shared" ref="AD222:BA222" si="112">SUM(AD207:AD218,AD220:AD221)</f>
        <v>56</v>
      </c>
      <c r="AE222" s="491">
        <f t="shared" si="112"/>
        <v>21</v>
      </c>
      <c r="AF222" s="491">
        <f t="shared" si="112"/>
        <v>32</v>
      </c>
      <c r="AG222" s="490">
        <f t="shared" si="112"/>
        <v>0</v>
      </c>
      <c r="AH222" s="493">
        <f t="shared" si="112"/>
        <v>73</v>
      </c>
      <c r="AI222" s="493">
        <f t="shared" si="112"/>
        <v>33</v>
      </c>
      <c r="AJ222" s="493">
        <f t="shared" si="112"/>
        <v>47</v>
      </c>
      <c r="AK222" s="492">
        <f t="shared" si="112"/>
        <v>5</v>
      </c>
      <c r="AL222" s="491">
        <f t="shared" si="112"/>
        <v>44</v>
      </c>
      <c r="AM222" s="491">
        <f t="shared" si="112"/>
        <v>12</v>
      </c>
      <c r="AN222" s="491">
        <f t="shared" si="112"/>
        <v>20</v>
      </c>
      <c r="AO222" s="490">
        <f t="shared" si="112"/>
        <v>1</v>
      </c>
      <c r="AP222" s="493">
        <f t="shared" si="112"/>
        <v>59</v>
      </c>
      <c r="AQ222" s="493">
        <f t="shared" si="112"/>
        <v>21</v>
      </c>
      <c r="AR222" s="493">
        <f t="shared" si="112"/>
        <v>36</v>
      </c>
      <c r="AS222" s="492">
        <f t="shared" si="112"/>
        <v>3</v>
      </c>
      <c r="AT222" s="491">
        <f t="shared" si="112"/>
        <v>48</v>
      </c>
      <c r="AU222" s="491">
        <f t="shared" si="112"/>
        <v>17</v>
      </c>
      <c r="AV222" s="491">
        <f t="shared" si="112"/>
        <v>26</v>
      </c>
      <c r="AW222" s="490">
        <f t="shared" si="112"/>
        <v>0</v>
      </c>
      <c r="AX222" s="493">
        <f t="shared" si="112"/>
        <v>42</v>
      </c>
      <c r="AY222" s="493">
        <f t="shared" si="112"/>
        <v>7</v>
      </c>
      <c r="AZ222" s="493">
        <f t="shared" si="112"/>
        <v>15</v>
      </c>
      <c r="BA222" s="492">
        <f t="shared" si="112"/>
        <v>0</v>
      </c>
      <c r="BB222" s="369"/>
      <c r="BC222" s="506">
        <f t="shared" ref="BC222:BV222" si="113">SUM(BC207:BC218,BC220:BC221)</f>
        <v>52</v>
      </c>
      <c r="BD222" s="491">
        <f t="shared" si="113"/>
        <v>20</v>
      </c>
      <c r="BE222" s="491">
        <f t="shared" si="113"/>
        <v>34</v>
      </c>
      <c r="BF222" s="490">
        <f t="shared" si="113"/>
        <v>1</v>
      </c>
      <c r="BG222" s="493">
        <f t="shared" si="113"/>
        <v>47</v>
      </c>
      <c r="BH222" s="493">
        <f t="shared" si="113"/>
        <v>19</v>
      </c>
      <c r="BI222" s="493">
        <f t="shared" si="113"/>
        <v>24</v>
      </c>
      <c r="BJ222" s="492">
        <f t="shared" si="113"/>
        <v>3</v>
      </c>
      <c r="BK222" s="491">
        <f t="shared" si="113"/>
        <v>38</v>
      </c>
      <c r="BL222" s="491">
        <f t="shared" si="113"/>
        <v>5</v>
      </c>
      <c r="BM222" s="491">
        <f t="shared" si="113"/>
        <v>13</v>
      </c>
      <c r="BN222" s="490">
        <f t="shared" si="113"/>
        <v>1</v>
      </c>
      <c r="BO222" s="493">
        <f t="shared" si="113"/>
        <v>46</v>
      </c>
      <c r="BP222" s="493">
        <f t="shared" si="113"/>
        <v>13</v>
      </c>
      <c r="BQ222" s="493">
        <f t="shared" si="113"/>
        <v>22</v>
      </c>
      <c r="BR222" s="492">
        <f t="shared" si="113"/>
        <v>1</v>
      </c>
      <c r="BS222" s="491">
        <f t="shared" si="113"/>
        <v>57</v>
      </c>
      <c r="BT222" s="491">
        <f t="shared" si="113"/>
        <v>15</v>
      </c>
      <c r="BU222" s="491">
        <f t="shared" si="113"/>
        <v>32</v>
      </c>
      <c r="BV222" s="490">
        <f t="shared" si="113"/>
        <v>0</v>
      </c>
    </row>
    <row r="223" spans="1:74" ht="16.2" thickBot="1">
      <c r="A223" s="376"/>
      <c r="B223" s="376"/>
      <c r="C223" s="376"/>
      <c r="D223" s="2003" t="s">
        <v>1296</v>
      </c>
      <c r="E223" s="2004"/>
      <c r="F223" s="2004"/>
      <c r="G223" s="2004"/>
      <c r="H223" s="2005"/>
      <c r="I223" s="1999">
        <v>14</v>
      </c>
      <c r="J223" s="2000"/>
      <c r="K223" s="2000"/>
      <c r="L223" s="2001"/>
      <c r="M223" s="1999">
        <v>13</v>
      </c>
      <c r="N223" s="2000"/>
      <c r="O223" s="2000"/>
      <c r="P223" s="2001"/>
      <c r="Q223" s="1999">
        <v>12.6</v>
      </c>
      <c r="R223" s="2000"/>
      <c r="S223" s="2000"/>
      <c r="T223" s="2001"/>
      <c r="U223" s="1999">
        <v>12.7</v>
      </c>
      <c r="V223" s="2000"/>
      <c r="W223" s="2000"/>
      <c r="X223" s="2001"/>
      <c r="Y223" s="1999">
        <v>12.8</v>
      </c>
      <c r="Z223" s="2000"/>
      <c r="AA223" s="2000"/>
      <c r="AB223" s="2001"/>
      <c r="AC223" s="510"/>
      <c r="AD223" s="2002">
        <v>12.8</v>
      </c>
      <c r="AE223" s="2000"/>
      <c r="AF223" s="2000"/>
      <c r="AG223" s="2001"/>
      <c r="AH223" s="1999">
        <v>12.8</v>
      </c>
      <c r="AI223" s="2000"/>
      <c r="AJ223" s="2000"/>
      <c r="AK223" s="2001"/>
      <c r="AL223" s="1999">
        <v>12.7</v>
      </c>
      <c r="AM223" s="2000"/>
      <c r="AN223" s="2000"/>
      <c r="AO223" s="2001"/>
      <c r="AP223" s="1999">
        <v>12.6</v>
      </c>
      <c r="AQ223" s="2000"/>
      <c r="AR223" s="2000"/>
      <c r="AS223" s="2001"/>
      <c r="AT223" s="1999">
        <v>12.6</v>
      </c>
      <c r="AU223" s="2000"/>
      <c r="AV223" s="2000"/>
      <c r="AW223" s="2001"/>
      <c r="AX223" s="1999">
        <v>12.2</v>
      </c>
      <c r="AY223" s="2000"/>
      <c r="AZ223" s="2000"/>
      <c r="BA223" s="2001"/>
      <c r="BB223" s="510"/>
      <c r="BC223" s="2002">
        <v>12.4</v>
      </c>
      <c r="BD223" s="2000"/>
      <c r="BE223" s="2000"/>
      <c r="BF223" s="2001"/>
      <c r="BG223" s="1999">
        <v>12.3</v>
      </c>
      <c r="BH223" s="2000"/>
      <c r="BI223" s="2000"/>
      <c r="BJ223" s="2001"/>
      <c r="BK223" s="1999">
        <v>12.4</v>
      </c>
      <c r="BL223" s="2000"/>
      <c r="BM223" s="2000"/>
      <c r="BN223" s="2001"/>
      <c r="BO223" s="1999">
        <v>12.5</v>
      </c>
      <c r="BP223" s="2000"/>
      <c r="BQ223" s="2000"/>
      <c r="BR223" s="2001"/>
      <c r="BS223" s="1999"/>
      <c r="BT223" s="2000"/>
      <c r="BU223" s="2000"/>
      <c r="BV223" s="2001"/>
    </row>
    <row r="224" spans="1:74" ht="13.8" thickBot="1">
      <c r="A224" s="376"/>
      <c r="B224" s="376"/>
      <c r="C224" s="376"/>
      <c r="D224" s="376"/>
      <c r="E224" s="376"/>
      <c r="F224" s="376"/>
      <c r="G224" s="376"/>
      <c r="H224" s="376"/>
      <c r="I224" s="376"/>
      <c r="J224" s="376"/>
      <c r="K224" s="376"/>
      <c r="L224" s="376"/>
      <c r="M224" s="376"/>
      <c r="N224" s="376"/>
      <c r="O224" s="376"/>
      <c r="P224" s="376"/>
      <c r="Q224" s="376"/>
      <c r="R224" s="376"/>
      <c r="S224" s="376"/>
      <c r="T224" s="376"/>
      <c r="U224" s="376"/>
      <c r="V224" s="376"/>
      <c r="W224" s="376"/>
      <c r="X224" s="376"/>
      <c r="Y224" s="376"/>
      <c r="Z224" s="376"/>
      <c r="AA224" s="376"/>
      <c r="AB224" s="376"/>
      <c r="AC224" s="376"/>
      <c r="AD224" s="376"/>
      <c r="AE224" s="376"/>
      <c r="AF224" s="376"/>
      <c r="AG224" s="376"/>
      <c r="AH224" s="376"/>
      <c r="AI224" s="376"/>
      <c r="AJ224" s="376"/>
      <c r="AK224" s="376"/>
      <c r="AL224" s="376"/>
      <c r="AM224" s="376"/>
      <c r="AN224" s="376"/>
      <c r="AO224" s="376"/>
      <c r="AP224" s="376"/>
      <c r="AQ224" s="376"/>
      <c r="AR224" s="376"/>
      <c r="AS224" s="376"/>
      <c r="AT224" s="376"/>
      <c r="AU224" s="376"/>
      <c r="AV224" s="376"/>
      <c r="AW224" s="376"/>
      <c r="AX224" s="376"/>
      <c r="AY224" s="376"/>
      <c r="AZ224" s="376"/>
      <c r="BA224" s="376"/>
      <c r="BB224" s="376"/>
      <c r="BC224" s="376"/>
      <c r="BD224" s="376"/>
      <c r="BE224" s="376"/>
      <c r="BF224" s="376"/>
      <c r="BG224" s="376"/>
      <c r="BH224" s="376"/>
      <c r="BI224" s="376"/>
      <c r="BJ224" s="376"/>
      <c r="BK224" s="376"/>
      <c r="BL224" s="376"/>
      <c r="BM224" s="376"/>
      <c r="BN224" s="376"/>
      <c r="BO224" s="376"/>
      <c r="BP224" s="376"/>
      <c r="BQ224" s="376"/>
      <c r="BR224" s="376"/>
      <c r="BS224" s="376"/>
      <c r="BT224" s="376"/>
      <c r="BU224" s="376"/>
      <c r="BV224" s="376"/>
    </row>
    <row r="225" spans="1:74">
      <c r="A225" s="1985">
        <v>12</v>
      </c>
      <c r="B225" s="1987" t="s">
        <v>139</v>
      </c>
      <c r="C225" s="1528"/>
      <c r="D225" s="2013">
        <v>2009</v>
      </c>
      <c r="E225" s="2014"/>
      <c r="F225" s="2014"/>
      <c r="G225" s="2014"/>
      <c r="H225" s="2015"/>
      <c r="I225" s="1992" t="s">
        <v>1109</v>
      </c>
      <c r="J225" s="1993"/>
      <c r="K225" s="1993"/>
      <c r="L225" s="1994"/>
      <c r="M225" s="1995" t="s">
        <v>1108</v>
      </c>
      <c r="N225" s="1996"/>
      <c r="O225" s="1996"/>
      <c r="P225" s="1997"/>
      <c r="Q225" s="1992" t="s">
        <v>1107</v>
      </c>
      <c r="R225" s="1993"/>
      <c r="S225" s="1993"/>
      <c r="T225" s="1994"/>
      <c r="U225" s="1995" t="s">
        <v>1106</v>
      </c>
      <c r="V225" s="1996"/>
      <c r="W225" s="1996"/>
      <c r="X225" s="1997"/>
      <c r="Y225" s="1992" t="s">
        <v>1105</v>
      </c>
      <c r="Z225" s="1993"/>
      <c r="AA225" s="1993"/>
      <c r="AB225" s="1994"/>
      <c r="AC225" s="417"/>
      <c r="AD225" s="1998" t="s">
        <v>1104</v>
      </c>
      <c r="AE225" s="1996"/>
      <c r="AF225" s="1996"/>
      <c r="AG225" s="1997"/>
      <c r="AH225" s="1992" t="s">
        <v>1103</v>
      </c>
      <c r="AI225" s="1993"/>
      <c r="AJ225" s="1993"/>
      <c r="AK225" s="1994"/>
      <c r="AL225" s="1995" t="s">
        <v>1102</v>
      </c>
      <c r="AM225" s="1996"/>
      <c r="AN225" s="1996"/>
      <c r="AO225" s="1997"/>
      <c r="AP225" s="1992" t="s">
        <v>1101</v>
      </c>
      <c r="AQ225" s="1993"/>
      <c r="AR225" s="1993"/>
      <c r="AS225" s="1994"/>
      <c r="AT225" s="1995" t="s">
        <v>1100</v>
      </c>
      <c r="AU225" s="1996"/>
      <c r="AV225" s="1996"/>
      <c r="AW225" s="1997"/>
      <c r="AX225" s="1992" t="s">
        <v>1099</v>
      </c>
      <c r="AY225" s="1993"/>
      <c r="AZ225" s="1993"/>
      <c r="BA225" s="1994"/>
      <c r="BB225" s="417"/>
      <c r="BC225" s="1998" t="s">
        <v>1098</v>
      </c>
      <c r="BD225" s="1996"/>
      <c r="BE225" s="1996"/>
      <c r="BF225" s="1997"/>
      <c r="BG225" s="1992" t="s">
        <v>1097</v>
      </c>
      <c r="BH225" s="1993"/>
      <c r="BI225" s="1993"/>
      <c r="BJ225" s="1994"/>
      <c r="BK225" s="1995" t="s">
        <v>1096</v>
      </c>
      <c r="BL225" s="1996"/>
      <c r="BM225" s="1996"/>
      <c r="BN225" s="1997"/>
      <c r="BO225" s="1992" t="s">
        <v>1095</v>
      </c>
      <c r="BP225" s="1993"/>
      <c r="BQ225" s="1993"/>
      <c r="BR225" s="1994"/>
      <c r="BS225" s="1995" t="s">
        <v>1094</v>
      </c>
      <c r="BT225" s="1996"/>
      <c r="BU225" s="1996"/>
      <c r="BV225" s="1997"/>
    </row>
    <row r="226" spans="1:74">
      <c r="A226" s="1986"/>
      <c r="B226" s="2012"/>
      <c r="C226" s="406"/>
      <c r="D226" s="413" t="s">
        <v>268</v>
      </c>
      <c r="E226" s="413" t="s">
        <v>1092</v>
      </c>
      <c r="F226" s="413" t="s">
        <v>267</v>
      </c>
      <c r="G226" s="413" t="s">
        <v>266</v>
      </c>
      <c r="H226" s="412" t="s">
        <v>265</v>
      </c>
      <c r="I226" s="413" t="s">
        <v>268</v>
      </c>
      <c r="J226" s="413" t="s">
        <v>1092</v>
      </c>
      <c r="K226" s="413" t="s">
        <v>267</v>
      </c>
      <c r="L226" s="412" t="s">
        <v>266</v>
      </c>
      <c r="M226" s="413" t="s">
        <v>268</v>
      </c>
      <c r="N226" s="413" t="s">
        <v>1092</v>
      </c>
      <c r="O226" s="413" t="s">
        <v>267</v>
      </c>
      <c r="P226" s="412" t="s">
        <v>266</v>
      </c>
      <c r="Q226" s="413" t="s">
        <v>268</v>
      </c>
      <c r="R226" s="413" t="s">
        <v>1092</v>
      </c>
      <c r="S226" s="413" t="s">
        <v>267</v>
      </c>
      <c r="T226" s="412" t="s">
        <v>266</v>
      </c>
      <c r="U226" s="413" t="s">
        <v>268</v>
      </c>
      <c r="V226" s="413" t="s">
        <v>1092</v>
      </c>
      <c r="W226" s="413" t="s">
        <v>267</v>
      </c>
      <c r="X226" s="412" t="s">
        <v>266</v>
      </c>
      <c r="Y226" s="413" t="s">
        <v>268</v>
      </c>
      <c r="Z226" s="413" t="s">
        <v>1092</v>
      </c>
      <c r="AA226" s="413" t="s">
        <v>267</v>
      </c>
      <c r="AB226" s="412" t="s">
        <v>266</v>
      </c>
      <c r="AC226" s="369"/>
      <c r="AD226" s="414" t="s">
        <v>268</v>
      </c>
      <c r="AE226" s="413" t="s">
        <v>1092</v>
      </c>
      <c r="AF226" s="413" t="s">
        <v>267</v>
      </c>
      <c r="AG226" s="412" t="s">
        <v>266</v>
      </c>
      <c r="AH226" s="413" t="s">
        <v>268</v>
      </c>
      <c r="AI226" s="413" t="s">
        <v>1092</v>
      </c>
      <c r="AJ226" s="413" t="s">
        <v>267</v>
      </c>
      <c r="AK226" s="412" t="s">
        <v>266</v>
      </c>
      <c r="AL226" s="413" t="s">
        <v>268</v>
      </c>
      <c r="AM226" s="413" t="s">
        <v>1092</v>
      </c>
      <c r="AN226" s="413" t="s">
        <v>267</v>
      </c>
      <c r="AO226" s="412" t="s">
        <v>266</v>
      </c>
      <c r="AP226" s="413" t="s">
        <v>268</v>
      </c>
      <c r="AQ226" s="413" t="s">
        <v>1092</v>
      </c>
      <c r="AR226" s="413" t="s">
        <v>267</v>
      </c>
      <c r="AS226" s="412" t="s">
        <v>266</v>
      </c>
      <c r="AT226" s="413" t="s">
        <v>268</v>
      </c>
      <c r="AU226" s="413" t="s">
        <v>1092</v>
      </c>
      <c r="AV226" s="413" t="s">
        <v>267</v>
      </c>
      <c r="AW226" s="412" t="s">
        <v>266</v>
      </c>
      <c r="AX226" s="413" t="s">
        <v>268</v>
      </c>
      <c r="AY226" s="413" t="s">
        <v>1092</v>
      </c>
      <c r="AZ226" s="413" t="s">
        <v>267</v>
      </c>
      <c r="BA226" s="412" t="s">
        <v>266</v>
      </c>
      <c r="BB226" s="369"/>
      <c r="BC226" s="414" t="s">
        <v>268</v>
      </c>
      <c r="BD226" s="413" t="s">
        <v>1092</v>
      </c>
      <c r="BE226" s="413" t="s">
        <v>267</v>
      </c>
      <c r="BF226" s="412" t="s">
        <v>266</v>
      </c>
      <c r="BG226" s="413" t="s">
        <v>268</v>
      </c>
      <c r="BH226" s="413" t="s">
        <v>1092</v>
      </c>
      <c r="BI226" s="413" t="s">
        <v>267</v>
      </c>
      <c r="BJ226" s="412" t="s">
        <v>266</v>
      </c>
      <c r="BK226" s="413" t="s">
        <v>268</v>
      </c>
      <c r="BL226" s="413" t="s">
        <v>1092</v>
      </c>
      <c r="BM226" s="413" t="s">
        <v>267</v>
      </c>
      <c r="BN226" s="412" t="s">
        <v>266</v>
      </c>
      <c r="BO226" s="413" t="s">
        <v>268</v>
      </c>
      <c r="BP226" s="413" t="s">
        <v>1092</v>
      </c>
      <c r="BQ226" s="413" t="s">
        <v>267</v>
      </c>
      <c r="BR226" s="412" t="s">
        <v>266</v>
      </c>
      <c r="BS226" s="413" t="s">
        <v>268</v>
      </c>
      <c r="BT226" s="413" t="s">
        <v>1092</v>
      </c>
      <c r="BU226" s="413" t="s">
        <v>267</v>
      </c>
      <c r="BV226" s="412" t="s">
        <v>266</v>
      </c>
    </row>
    <row r="227" spans="1:74">
      <c r="A227" s="392">
        <v>1</v>
      </c>
      <c r="B227" s="518" t="s">
        <v>1283</v>
      </c>
      <c r="C227" s="391" t="str">
        <f t="shared" ref="C227:C242" si="114">TRIM(B227)</f>
        <v>Garrett Poulin</v>
      </c>
      <c r="D227" s="390">
        <f t="shared" ref="D227:D242" si="115">SUM(I227,M227,Q227,U227,Y227,AD227,AH227,AL227,AP227,AT227,AX227,BC227,BG227,BK227,BO227,BS227)</f>
        <v>71</v>
      </c>
      <c r="E227" s="389">
        <f t="shared" ref="E227:E242" si="116">SUM(J227,N227,R227,V227,Z227,AE227,AI227,AM227,AQ227,AU227,AY227,BD227,BH227,BL227,BT227,BP227)</f>
        <v>39</v>
      </c>
      <c r="F227" s="389">
        <f t="shared" ref="F227:F242" si="117">SUM(K227,O227,S227,W227,AA227,AF227,AJ227,AN227,AR227,AV227,AZ227,BE227,BI227,BM227,BU227,BQ227)</f>
        <v>48</v>
      </c>
      <c r="G227" s="389">
        <f t="shared" ref="G227:G242" si="118">SUM(L227,P227,T227,X227,AB227,AG227,AK227,AO227,AS227,AW227,BA227,BF227,BJ227,BN227,BV227,BR227)</f>
        <v>3</v>
      </c>
      <c r="H227" s="444">
        <f t="shared" ref="H227:H243" si="119">(F227/D227)</f>
        <v>0.676056338028169</v>
      </c>
      <c r="I227" s="240">
        <v>3</v>
      </c>
      <c r="J227" s="240">
        <v>1</v>
      </c>
      <c r="K227" s="240">
        <v>2</v>
      </c>
      <c r="L227" s="270">
        <v>0</v>
      </c>
      <c r="M227" s="239">
        <v>6</v>
      </c>
      <c r="N227" s="239">
        <v>2</v>
      </c>
      <c r="O227" s="239">
        <v>4</v>
      </c>
      <c r="P227" s="273">
        <v>0</v>
      </c>
      <c r="Q227" s="272">
        <v>3</v>
      </c>
      <c r="R227" s="240">
        <v>3</v>
      </c>
      <c r="S227" s="240">
        <v>3</v>
      </c>
      <c r="T227" s="270">
        <v>1</v>
      </c>
      <c r="U227" s="239">
        <v>4</v>
      </c>
      <c r="V227" s="239">
        <v>1</v>
      </c>
      <c r="W227" s="239">
        <v>3</v>
      </c>
      <c r="X227" s="269">
        <v>1</v>
      </c>
      <c r="Y227" s="240">
        <v>7</v>
      </c>
      <c r="Z227" s="240">
        <v>7</v>
      </c>
      <c r="AA227" s="240">
        <v>7</v>
      </c>
      <c r="AB227" s="270">
        <v>0</v>
      </c>
      <c r="AC227" s="369"/>
      <c r="AD227" s="274">
        <v>4</v>
      </c>
      <c r="AE227" s="239">
        <v>4</v>
      </c>
      <c r="AF227" s="239">
        <v>3</v>
      </c>
      <c r="AG227" s="269">
        <v>0</v>
      </c>
      <c r="AH227" s="240">
        <v>4</v>
      </c>
      <c r="AI227" s="240">
        <v>0</v>
      </c>
      <c r="AJ227" s="240">
        <v>0</v>
      </c>
      <c r="AK227" s="270">
        <v>0</v>
      </c>
      <c r="AL227" s="239">
        <v>6</v>
      </c>
      <c r="AM227" s="239">
        <v>2</v>
      </c>
      <c r="AN227" s="239">
        <v>3</v>
      </c>
      <c r="AO227" s="269">
        <v>0</v>
      </c>
      <c r="AP227" s="240">
        <v>5</v>
      </c>
      <c r="AQ227" s="240">
        <v>2</v>
      </c>
      <c r="AR227" s="240">
        <v>3</v>
      </c>
      <c r="AS227" s="270">
        <v>1</v>
      </c>
      <c r="AT227" s="239">
        <v>4</v>
      </c>
      <c r="AU227" s="239">
        <v>3</v>
      </c>
      <c r="AV227" s="239">
        <v>3</v>
      </c>
      <c r="AW227" s="269">
        <v>0</v>
      </c>
      <c r="AX227" s="240">
        <v>5</v>
      </c>
      <c r="AY227" s="240">
        <v>3</v>
      </c>
      <c r="AZ227" s="240">
        <v>4</v>
      </c>
      <c r="BA227" s="270">
        <v>0</v>
      </c>
      <c r="BB227" s="369"/>
      <c r="BC227" s="274">
        <v>3</v>
      </c>
      <c r="BD227" s="239">
        <v>0</v>
      </c>
      <c r="BE227" s="239">
        <v>0</v>
      </c>
      <c r="BF227" s="269">
        <v>0</v>
      </c>
      <c r="BG227" s="240">
        <v>4</v>
      </c>
      <c r="BH227" s="240">
        <v>1</v>
      </c>
      <c r="BI227" s="240">
        <v>2</v>
      </c>
      <c r="BJ227" s="270">
        <v>0</v>
      </c>
      <c r="BK227" s="239">
        <v>4</v>
      </c>
      <c r="BL227" s="239">
        <v>2</v>
      </c>
      <c r="BM227" s="239">
        <v>3</v>
      </c>
      <c r="BN227" s="269">
        <v>0</v>
      </c>
      <c r="BO227" s="240">
        <v>4</v>
      </c>
      <c r="BP227" s="240">
        <v>3</v>
      </c>
      <c r="BQ227" s="240">
        <v>4</v>
      </c>
      <c r="BR227" s="270">
        <v>0</v>
      </c>
      <c r="BS227" s="239">
        <v>5</v>
      </c>
      <c r="BT227" s="239">
        <v>5</v>
      </c>
      <c r="BU227" s="239">
        <v>4</v>
      </c>
      <c r="BV227" s="269">
        <v>0</v>
      </c>
    </row>
    <row r="228" spans="1:74">
      <c r="A228" s="405">
        <v>2</v>
      </c>
      <c r="B228" s="404" t="s">
        <v>1298</v>
      </c>
      <c r="C228" s="404" t="str">
        <f t="shared" si="114"/>
        <v>Steve Seargeant</v>
      </c>
      <c r="D228" s="517">
        <f t="shared" si="115"/>
        <v>62</v>
      </c>
      <c r="E228" s="516">
        <f t="shared" si="116"/>
        <v>26</v>
      </c>
      <c r="F228" s="516">
        <f t="shared" si="117"/>
        <v>36</v>
      </c>
      <c r="G228" s="516">
        <f t="shared" si="118"/>
        <v>4</v>
      </c>
      <c r="H228" s="515">
        <f t="shared" si="119"/>
        <v>0.58064516129032262</v>
      </c>
      <c r="I228" s="398">
        <v>4</v>
      </c>
      <c r="J228" s="398">
        <v>2</v>
      </c>
      <c r="K228" s="398">
        <v>2</v>
      </c>
      <c r="L228" s="397">
        <v>0</v>
      </c>
      <c r="M228" s="400">
        <v>6</v>
      </c>
      <c r="N228" s="400">
        <v>1</v>
      </c>
      <c r="O228" s="400">
        <v>2</v>
      </c>
      <c r="P228" s="403">
        <v>0</v>
      </c>
      <c r="Q228" s="408"/>
      <c r="R228" s="396"/>
      <c r="S228" s="396"/>
      <c r="T228" s="395"/>
      <c r="U228" s="400">
        <v>4</v>
      </c>
      <c r="V228" s="400">
        <v>1</v>
      </c>
      <c r="W228" s="400">
        <v>3</v>
      </c>
      <c r="X228" s="399">
        <v>1</v>
      </c>
      <c r="Y228" s="398">
        <v>7</v>
      </c>
      <c r="Z228" s="398">
        <v>5</v>
      </c>
      <c r="AA228" s="398">
        <v>5</v>
      </c>
      <c r="AB228" s="397">
        <v>1</v>
      </c>
      <c r="AC228" s="369"/>
      <c r="AD228" s="401">
        <v>6</v>
      </c>
      <c r="AE228" s="400">
        <v>3</v>
      </c>
      <c r="AF228" s="400">
        <v>3</v>
      </c>
      <c r="AG228" s="399">
        <v>0</v>
      </c>
      <c r="AH228" s="396"/>
      <c r="AI228" s="396"/>
      <c r="AJ228" s="396"/>
      <c r="AK228" s="395"/>
      <c r="AL228" s="394"/>
      <c r="AM228" s="394"/>
      <c r="AN228" s="394"/>
      <c r="AO228" s="393"/>
      <c r="AP228" s="398">
        <v>6</v>
      </c>
      <c r="AQ228" s="398">
        <v>3</v>
      </c>
      <c r="AR228" s="398">
        <v>3</v>
      </c>
      <c r="AS228" s="397">
        <v>1</v>
      </c>
      <c r="AT228" s="400">
        <v>6</v>
      </c>
      <c r="AU228" s="400">
        <v>1</v>
      </c>
      <c r="AV228" s="400">
        <v>4</v>
      </c>
      <c r="AW228" s="399">
        <v>0</v>
      </c>
      <c r="AX228" s="398">
        <v>4</v>
      </c>
      <c r="AY228" s="398">
        <v>2</v>
      </c>
      <c r="AZ228" s="398">
        <v>2</v>
      </c>
      <c r="BA228" s="397">
        <v>0</v>
      </c>
      <c r="BB228" s="369"/>
      <c r="BC228" s="401">
        <v>4</v>
      </c>
      <c r="BD228" s="400">
        <v>1</v>
      </c>
      <c r="BE228" s="400">
        <v>2</v>
      </c>
      <c r="BF228" s="399">
        <v>0</v>
      </c>
      <c r="BG228" s="398">
        <v>6</v>
      </c>
      <c r="BH228" s="398">
        <v>4</v>
      </c>
      <c r="BI228" s="398">
        <v>5</v>
      </c>
      <c r="BJ228" s="397">
        <v>1</v>
      </c>
      <c r="BK228" s="400">
        <v>4</v>
      </c>
      <c r="BL228" s="400">
        <v>2</v>
      </c>
      <c r="BM228" s="400">
        <v>3</v>
      </c>
      <c r="BN228" s="399">
        <v>0</v>
      </c>
      <c r="BO228" s="398">
        <v>5</v>
      </c>
      <c r="BP228" s="398">
        <v>1</v>
      </c>
      <c r="BQ228" s="398">
        <v>2</v>
      </c>
      <c r="BR228" s="397">
        <v>0</v>
      </c>
      <c r="BS228" s="394"/>
      <c r="BT228" s="394"/>
      <c r="BU228" s="394"/>
      <c r="BV228" s="393"/>
    </row>
    <row r="229" spans="1:74">
      <c r="A229" s="392">
        <v>3</v>
      </c>
      <c r="B229" s="391" t="s">
        <v>256</v>
      </c>
      <c r="C229" s="391" t="str">
        <f t="shared" si="114"/>
        <v>Todd Brittingham</v>
      </c>
      <c r="D229" s="390">
        <f t="shared" si="115"/>
        <v>68</v>
      </c>
      <c r="E229" s="389">
        <f t="shared" si="116"/>
        <v>33</v>
      </c>
      <c r="F229" s="389">
        <f t="shared" si="117"/>
        <v>42</v>
      </c>
      <c r="G229" s="389">
        <f t="shared" si="118"/>
        <v>3</v>
      </c>
      <c r="H229" s="444">
        <f t="shared" si="119"/>
        <v>0.61764705882352944</v>
      </c>
      <c r="I229" s="240">
        <v>5</v>
      </c>
      <c r="J229" s="240">
        <v>4</v>
      </c>
      <c r="K229" s="240">
        <v>3</v>
      </c>
      <c r="L229" s="270">
        <v>0</v>
      </c>
      <c r="M229" s="239">
        <v>6</v>
      </c>
      <c r="N229" s="239">
        <v>4</v>
      </c>
      <c r="O229" s="239">
        <v>5</v>
      </c>
      <c r="P229" s="273">
        <v>0</v>
      </c>
      <c r="Q229" s="272">
        <v>5</v>
      </c>
      <c r="R229" s="240">
        <v>3</v>
      </c>
      <c r="S229" s="240">
        <v>4</v>
      </c>
      <c r="T229" s="270">
        <v>1</v>
      </c>
      <c r="U229" s="239">
        <v>5</v>
      </c>
      <c r="V229" s="239">
        <v>2</v>
      </c>
      <c r="W229" s="239">
        <v>3</v>
      </c>
      <c r="X229" s="269">
        <v>0</v>
      </c>
      <c r="Y229" s="379"/>
      <c r="Z229" s="379"/>
      <c r="AA229" s="379"/>
      <c r="AB229" s="378"/>
      <c r="AC229" s="369"/>
      <c r="AD229" s="274">
        <v>6</v>
      </c>
      <c r="AE229" s="239">
        <v>4</v>
      </c>
      <c r="AF229" s="239">
        <v>6</v>
      </c>
      <c r="AG229" s="269">
        <v>0</v>
      </c>
      <c r="AH229" s="240">
        <v>2</v>
      </c>
      <c r="AI229" s="240">
        <v>0</v>
      </c>
      <c r="AJ229" s="240">
        <v>0</v>
      </c>
      <c r="AK229" s="270">
        <v>0</v>
      </c>
      <c r="AL229" s="2025" t="s">
        <v>1242</v>
      </c>
      <c r="AM229" s="2026"/>
      <c r="AN229" s="2026"/>
      <c r="AO229" s="2027"/>
      <c r="AP229" s="240">
        <v>6</v>
      </c>
      <c r="AQ229" s="240">
        <v>1</v>
      </c>
      <c r="AR229" s="240">
        <v>3</v>
      </c>
      <c r="AS229" s="270">
        <v>0</v>
      </c>
      <c r="AT229" s="239">
        <v>6</v>
      </c>
      <c r="AU229" s="239">
        <v>2</v>
      </c>
      <c r="AV229" s="239">
        <v>4</v>
      </c>
      <c r="AW229" s="269">
        <v>0</v>
      </c>
      <c r="AX229" s="240">
        <v>5</v>
      </c>
      <c r="AY229" s="240">
        <v>3</v>
      </c>
      <c r="AZ229" s="240">
        <v>3</v>
      </c>
      <c r="BA229" s="270">
        <v>1</v>
      </c>
      <c r="BB229" s="369"/>
      <c r="BC229" s="274">
        <v>5</v>
      </c>
      <c r="BD229" s="239">
        <v>2</v>
      </c>
      <c r="BE229" s="239">
        <v>3</v>
      </c>
      <c r="BF229" s="269">
        <v>0</v>
      </c>
      <c r="BG229" s="240">
        <v>6</v>
      </c>
      <c r="BH229" s="240">
        <v>4</v>
      </c>
      <c r="BI229" s="240">
        <v>4</v>
      </c>
      <c r="BJ229" s="270">
        <v>1</v>
      </c>
      <c r="BK229" s="244"/>
      <c r="BL229" s="244"/>
      <c r="BM229" s="244"/>
      <c r="BN229" s="377"/>
      <c r="BO229" s="240">
        <v>5</v>
      </c>
      <c r="BP229" s="240">
        <v>0</v>
      </c>
      <c r="BQ229" s="240">
        <v>0</v>
      </c>
      <c r="BR229" s="270">
        <v>0</v>
      </c>
      <c r="BS229" s="239">
        <v>6</v>
      </c>
      <c r="BT229" s="239">
        <v>4</v>
      </c>
      <c r="BU229" s="239">
        <v>4</v>
      </c>
      <c r="BV229" s="269">
        <v>0</v>
      </c>
    </row>
    <row r="230" spans="1:74">
      <c r="A230" s="405">
        <v>4</v>
      </c>
      <c r="B230" s="404" t="s">
        <v>1291</v>
      </c>
      <c r="C230" s="404" t="str">
        <f t="shared" si="114"/>
        <v>Joe Larson</v>
      </c>
      <c r="D230" s="517">
        <f t="shared" si="115"/>
        <v>71</v>
      </c>
      <c r="E230" s="516">
        <f t="shared" si="116"/>
        <v>20</v>
      </c>
      <c r="F230" s="516">
        <f t="shared" si="117"/>
        <v>31</v>
      </c>
      <c r="G230" s="516">
        <f t="shared" si="118"/>
        <v>2</v>
      </c>
      <c r="H230" s="515">
        <f t="shared" si="119"/>
        <v>0.43661971830985913</v>
      </c>
      <c r="I230" s="398">
        <v>5</v>
      </c>
      <c r="J230" s="398">
        <v>1</v>
      </c>
      <c r="K230" s="398">
        <v>2</v>
      </c>
      <c r="L230" s="397">
        <v>0</v>
      </c>
      <c r="M230" s="400">
        <v>6</v>
      </c>
      <c r="N230" s="400">
        <v>3</v>
      </c>
      <c r="O230" s="400">
        <v>5</v>
      </c>
      <c r="P230" s="403">
        <v>2</v>
      </c>
      <c r="Q230" s="402">
        <v>5</v>
      </c>
      <c r="R230" s="398">
        <v>0</v>
      </c>
      <c r="S230" s="398">
        <v>2</v>
      </c>
      <c r="T230" s="397">
        <v>0</v>
      </c>
      <c r="U230" s="400">
        <v>4</v>
      </c>
      <c r="V230" s="400">
        <v>0</v>
      </c>
      <c r="W230" s="400">
        <v>0</v>
      </c>
      <c r="X230" s="399">
        <v>0</v>
      </c>
      <c r="Y230" s="398">
        <v>7</v>
      </c>
      <c r="Z230" s="398">
        <v>2</v>
      </c>
      <c r="AA230" s="398">
        <v>4</v>
      </c>
      <c r="AB230" s="397">
        <v>0</v>
      </c>
      <c r="AC230" s="369"/>
      <c r="AD230" s="401">
        <v>5</v>
      </c>
      <c r="AE230" s="400">
        <v>4</v>
      </c>
      <c r="AF230" s="400">
        <v>4</v>
      </c>
      <c r="AG230" s="399">
        <v>0</v>
      </c>
      <c r="AH230" s="398">
        <v>4</v>
      </c>
      <c r="AI230" s="398">
        <v>1</v>
      </c>
      <c r="AJ230" s="398">
        <v>1</v>
      </c>
      <c r="AK230" s="397">
        <v>0</v>
      </c>
      <c r="AL230" s="400">
        <v>5</v>
      </c>
      <c r="AM230" s="400">
        <v>2</v>
      </c>
      <c r="AN230" s="400">
        <v>3</v>
      </c>
      <c r="AO230" s="399">
        <v>0</v>
      </c>
      <c r="AP230" s="398">
        <v>5</v>
      </c>
      <c r="AQ230" s="398">
        <v>1</v>
      </c>
      <c r="AR230" s="398">
        <v>1</v>
      </c>
      <c r="AS230" s="397">
        <v>0</v>
      </c>
      <c r="AT230" s="400">
        <v>6</v>
      </c>
      <c r="AU230" s="400">
        <v>2</v>
      </c>
      <c r="AV230" s="400">
        <v>2</v>
      </c>
      <c r="AW230" s="399">
        <v>0</v>
      </c>
      <c r="AX230" s="398">
        <v>5</v>
      </c>
      <c r="AY230" s="398">
        <v>0</v>
      </c>
      <c r="AZ230" s="398">
        <v>2</v>
      </c>
      <c r="BA230" s="397">
        <v>0</v>
      </c>
      <c r="BB230" s="369"/>
      <c r="BC230" s="401">
        <v>4</v>
      </c>
      <c r="BD230" s="400">
        <v>1</v>
      </c>
      <c r="BE230" s="400">
        <v>1</v>
      </c>
      <c r="BF230" s="399">
        <v>0</v>
      </c>
      <c r="BG230" s="396"/>
      <c r="BH230" s="396"/>
      <c r="BI230" s="396"/>
      <c r="BJ230" s="395"/>
      <c r="BK230" s="394"/>
      <c r="BL230" s="394"/>
      <c r="BM230" s="394"/>
      <c r="BN230" s="393"/>
      <c r="BO230" s="398">
        <v>4</v>
      </c>
      <c r="BP230" s="398">
        <v>1</v>
      </c>
      <c r="BQ230" s="398">
        <v>1</v>
      </c>
      <c r="BR230" s="397">
        <v>0</v>
      </c>
      <c r="BS230" s="400">
        <v>6</v>
      </c>
      <c r="BT230" s="400">
        <v>2</v>
      </c>
      <c r="BU230" s="400">
        <v>3</v>
      </c>
      <c r="BV230" s="399">
        <v>0</v>
      </c>
    </row>
    <row r="231" spans="1:74">
      <c r="A231" s="392">
        <v>5</v>
      </c>
      <c r="B231" s="391" t="s">
        <v>1224</v>
      </c>
      <c r="C231" s="391" t="str">
        <f t="shared" si="114"/>
        <v>Kyle King</v>
      </c>
      <c r="D231" s="390">
        <f t="shared" si="115"/>
        <v>40</v>
      </c>
      <c r="E231" s="389">
        <f t="shared" si="116"/>
        <v>13</v>
      </c>
      <c r="F231" s="389">
        <f t="shared" si="117"/>
        <v>18</v>
      </c>
      <c r="G231" s="389">
        <f t="shared" si="118"/>
        <v>4</v>
      </c>
      <c r="H231" s="444">
        <f t="shared" si="119"/>
        <v>0.45</v>
      </c>
      <c r="I231" s="240">
        <v>5</v>
      </c>
      <c r="J231" s="240">
        <v>0</v>
      </c>
      <c r="K231" s="240">
        <v>1</v>
      </c>
      <c r="L231" s="270">
        <v>0</v>
      </c>
      <c r="M231" s="394"/>
      <c r="N231" s="394"/>
      <c r="O231" s="394"/>
      <c r="P231" s="409"/>
      <c r="Q231" s="272">
        <v>6</v>
      </c>
      <c r="R231" s="240">
        <v>1</v>
      </c>
      <c r="S231" s="240">
        <v>3</v>
      </c>
      <c r="T231" s="270">
        <v>1</v>
      </c>
      <c r="U231" s="239">
        <v>4</v>
      </c>
      <c r="V231" s="239">
        <v>1</v>
      </c>
      <c r="W231" s="239">
        <v>1</v>
      </c>
      <c r="X231" s="269">
        <v>0</v>
      </c>
      <c r="Y231" s="379"/>
      <c r="Z231" s="379"/>
      <c r="AA231" s="379"/>
      <c r="AB231" s="378"/>
      <c r="AC231" s="369"/>
      <c r="AD231" s="386"/>
      <c r="AE231" s="244"/>
      <c r="AF231" s="244"/>
      <c r="AG231" s="377"/>
      <c r="AH231" s="240">
        <v>4</v>
      </c>
      <c r="AI231" s="240">
        <v>2</v>
      </c>
      <c r="AJ231" s="240">
        <v>2</v>
      </c>
      <c r="AK231" s="270">
        <v>1</v>
      </c>
      <c r="AL231" s="239">
        <v>6</v>
      </c>
      <c r="AM231" s="239">
        <v>2</v>
      </c>
      <c r="AN231" s="239">
        <v>3</v>
      </c>
      <c r="AO231" s="269">
        <v>0</v>
      </c>
      <c r="AP231" s="240">
        <v>4</v>
      </c>
      <c r="AQ231" s="240">
        <v>2</v>
      </c>
      <c r="AR231" s="240">
        <v>2</v>
      </c>
      <c r="AS231" s="270">
        <v>1</v>
      </c>
      <c r="AT231" s="244"/>
      <c r="AU231" s="244"/>
      <c r="AV231" s="244"/>
      <c r="AW231" s="377"/>
      <c r="AX231" s="379"/>
      <c r="AY231" s="379"/>
      <c r="AZ231" s="379"/>
      <c r="BA231" s="378"/>
      <c r="BB231" s="369"/>
      <c r="BC231" s="274">
        <v>3</v>
      </c>
      <c r="BD231" s="239">
        <v>2</v>
      </c>
      <c r="BE231" s="239">
        <v>2</v>
      </c>
      <c r="BF231" s="269">
        <v>0</v>
      </c>
      <c r="BG231" s="379"/>
      <c r="BH231" s="379"/>
      <c r="BI231" s="379"/>
      <c r="BJ231" s="378"/>
      <c r="BK231" s="244"/>
      <c r="BL231" s="244"/>
      <c r="BM231" s="244"/>
      <c r="BN231" s="377"/>
      <c r="BO231" s="240">
        <v>2</v>
      </c>
      <c r="BP231" s="240">
        <v>0</v>
      </c>
      <c r="BQ231" s="240">
        <v>0</v>
      </c>
      <c r="BR231" s="270">
        <v>0</v>
      </c>
      <c r="BS231" s="239">
        <v>6</v>
      </c>
      <c r="BT231" s="239">
        <v>3</v>
      </c>
      <c r="BU231" s="239">
        <v>4</v>
      </c>
      <c r="BV231" s="269">
        <v>1</v>
      </c>
    </row>
    <row r="232" spans="1:74">
      <c r="A232" s="405">
        <v>6</v>
      </c>
      <c r="B232" s="404" t="s">
        <v>138</v>
      </c>
      <c r="C232" s="404" t="str">
        <f t="shared" si="114"/>
        <v>Nick Walls</v>
      </c>
      <c r="D232" s="517">
        <f t="shared" si="115"/>
        <v>78</v>
      </c>
      <c r="E232" s="516">
        <f t="shared" si="116"/>
        <v>29</v>
      </c>
      <c r="F232" s="516">
        <f t="shared" si="117"/>
        <v>42</v>
      </c>
      <c r="G232" s="516">
        <f t="shared" si="118"/>
        <v>4</v>
      </c>
      <c r="H232" s="515">
        <f t="shared" si="119"/>
        <v>0.53846153846153844</v>
      </c>
      <c r="I232" s="398">
        <v>5</v>
      </c>
      <c r="J232" s="398">
        <v>0</v>
      </c>
      <c r="K232" s="398">
        <v>2</v>
      </c>
      <c r="L232" s="397">
        <v>0</v>
      </c>
      <c r="M232" s="400">
        <v>6</v>
      </c>
      <c r="N232" s="400">
        <v>3</v>
      </c>
      <c r="O232" s="400">
        <v>4</v>
      </c>
      <c r="P232" s="403">
        <v>0</v>
      </c>
      <c r="Q232" s="402">
        <v>4</v>
      </c>
      <c r="R232" s="398">
        <v>1</v>
      </c>
      <c r="S232" s="398">
        <v>2</v>
      </c>
      <c r="T232" s="397">
        <v>1</v>
      </c>
      <c r="U232" s="400">
        <v>5</v>
      </c>
      <c r="V232" s="400">
        <v>1</v>
      </c>
      <c r="W232" s="400">
        <v>1</v>
      </c>
      <c r="X232" s="399">
        <v>0</v>
      </c>
      <c r="Y232" s="398">
        <v>7</v>
      </c>
      <c r="Z232" s="398">
        <v>3</v>
      </c>
      <c r="AA232" s="398">
        <v>4</v>
      </c>
      <c r="AB232" s="397">
        <v>0</v>
      </c>
      <c r="AC232" s="369"/>
      <c r="AD232" s="401">
        <v>4</v>
      </c>
      <c r="AE232" s="400">
        <v>1</v>
      </c>
      <c r="AF232" s="400">
        <v>2</v>
      </c>
      <c r="AG232" s="399">
        <v>0</v>
      </c>
      <c r="AH232" s="398">
        <v>4</v>
      </c>
      <c r="AI232" s="398">
        <v>1</v>
      </c>
      <c r="AJ232" s="398">
        <v>1</v>
      </c>
      <c r="AK232" s="397">
        <v>0</v>
      </c>
      <c r="AL232" s="400">
        <v>6</v>
      </c>
      <c r="AM232" s="400">
        <v>4</v>
      </c>
      <c r="AN232" s="400">
        <v>5</v>
      </c>
      <c r="AO232" s="399">
        <v>1</v>
      </c>
      <c r="AP232" s="398">
        <v>5</v>
      </c>
      <c r="AQ232" s="398">
        <v>2</v>
      </c>
      <c r="AR232" s="398">
        <v>4</v>
      </c>
      <c r="AS232" s="397">
        <v>0</v>
      </c>
      <c r="AT232" s="400">
        <v>4</v>
      </c>
      <c r="AU232" s="400">
        <v>3</v>
      </c>
      <c r="AV232" s="400">
        <v>2</v>
      </c>
      <c r="AW232" s="399">
        <v>0</v>
      </c>
      <c r="AX232" s="398">
        <v>5</v>
      </c>
      <c r="AY232" s="398">
        <v>3</v>
      </c>
      <c r="AZ232" s="398">
        <v>4</v>
      </c>
      <c r="BA232" s="397">
        <v>1</v>
      </c>
      <c r="BB232" s="369"/>
      <c r="BC232" s="401">
        <v>4</v>
      </c>
      <c r="BD232" s="400">
        <v>0</v>
      </c>
      <c r="BE232" s="400">
        <v>0</v>
      </c>
      <c r="BF232" s="399">
        <v>0</v>
      </c>
      <c r="BG232" s="398">
        <v>6</v>
      </c>
      <c r="BH232" s="398">
        <v>1</v>
      </c>
      <c r="BI232" s="398">
        <v>4</v>
      </c>
      <c r="BJ232" s="397">
        <v>0</v>
      </c>
      <c r="BK232" s="400">
        <v>3</v>
      </c>
      <c r="BL232" s="400">
        <v>0</v>
      </c>
      <c r="BM232" s="400">
        <v>0</v>
      </c>
      <c r="BN232" s="399">
        <v>0</v>
      </c>
      <c r="BO232" s="398">
        <v>4</v>
      </c>
      <c r="BP232" s="398">
        <v>2</v>
      </c>
      <c r="BQ232" s="398">
        <v>3</v>
      </c>
      <c r="BR232" s="397">
        <v>0</v>
      </c>
      <c r="BS232" s="400">
        <v>6</v>
      </c>
      <c r="BT232" s="400">
        <v>4</v>
      </c>
      <c r="BU232" s="400">
        <v>4</v>
      </c>
      <c r="BV232" s="399">
        <v>1</v>
      </c>
    </row>
    <row r="233" spans="1:74">
      <c r="A233" s="392">
        <v>7</v>
      </c>
      <c r="B233" s="391" t="s">
        <v>1154</v>
      </c>
      <c r="C233" s="391" t="str">
        <f t="shared" si="114"/>
        <v>Rob Going</v>
      </c>
      <c r="D233" s="390">
        <f t="shared" si="115"/>
        <v>50</v>
      </c>
      <c r="E233" s="389">
        <f t="shared" si="116"/>
        <v>11</v>
      </c>
      <c r="F233" s="389">
        <f t="shared" si="117"/>
        <v>24</v>
      </c>
      <c r="G233" s="389">
        <f t="shared" si="118"/>
        <v>2</v>
      </c>
      <c r="H233" s="444">
        <f t="shared" si="119"/>
        <v>0.48</v>
      </c>
      <c r="I233" s="396"/>
      <c r="J233" s="396"/>
      <c r="K233" s="396"/>
      <c r="L233" s="395"/>
      <c r="M233" s="239">
        <v>5</v>
      </c>
      <c r="N233" s="239">
        <v>0</v>
      </c>
      <c r="O233" s="239">
        <v>3</v>
      </c>
      <c r="P233" s="273">
        <v>0</v>
      </c>
      <c r="Q233" s="272">
        <v>5</v>
      </c>
      <c r="R233" s="240">
        <v>2</v>
      </c>
      <c r="S233" s="240">
        <v>3</v>
      </c>
      <c r="T233" s="270">
        <v>0</v>
      </c>
      <c r="U233" s="239">
        <v>4</v>
      </c>
      <c r="V233" s="239">
        <v>0</v>
      </c>
      <c r="W233" s="239">
        <v>2</v>
      </c>
      <c r="X233" s="269">
        <v>0</v>
      </c>
      <c r="Y233" s="240">
        <v>7</v>
      </c>
      <c r="Z233" s="240">
        <v>2</v>
      </c>
      <c r="AA233" s="240">
        <v>3</v>
      </c>
      <c r="AB233" s="270">
        <v>0</v>
      </c>
      <c r="AC233" s="369"/>
      <c r="AD233" s="274">
        <v>2</v>
      </c>
      <c r="AE233" s="239">
        <v>0</v>
      </c>
      <c r="AF233" s="239">
        <v>1</v>
      </c>
      <c r="AG233" s="269">
        <v>0</v>
      </c>
      <c r="AH233" s="240">
        <v>2</v>
      </c>
      <c r="AI233" s="240">
        <v>0</v>
      </c>
      <c r="AJ233" s="240">
        <v>0</v>
      </c>
      <c r="AK233" s="270">
        <v>0</v>
      </c>
      <c r="AL233" s="239">
        <v>6</v>
      </c>
      <c r="AM233" s="239">
        <v>2</v>
      </c>
      <c r="AN233" s="239">
        <v>3</v>
      </c>
      <c r="AO233" s="269">
        <v>0</v>
      </c>
      <c r="AP233" s="240">
        <v>5</v>
      </c>
      <c r="AQ233" s="240">
        <v>1</v>
      </c>
      <c r="AR233" s="240">
        <v>1</v>
      </c>
      <c r="AS233" s="270">
        <v>1</v>
      </c>
      <c r="AT233" s="244"/>
      <c r="AU233" s="244"/>
      <c r="AV233" s="244"/>
      <c r="AW233" s="377"/>
      <c r="AX233" s="379"/>
      <c r="AY233" s="379"/>
      <c r="AZ233" s="379"/>
      <c r="BA233" s="378"/>
      <c r="BB233" s="369"/>
      <c r="BC233" s="386"/>
      <c r="BD233" s="244"/>
      <c r="BE233" s="244"/>
      <c r="BF233" s="377"/>
      <c r="BG233" s="379"/>
      <c r="BH233" s="379"/>
      <c r="BI233" s="379"/>
      <c r="BJ233" s="378"/>
      <c r="BK233" s="239">
        <v>5</v>
      </c>
      <c r="BL233" s="239">
        <v>0</v>
      </c>
      <c r="BM233" s="239">
        <v>2</v>
      </c>
      <c r="BN233" s="269">
        <v>0</v>
      </c>
      <c r="BO233" s="240">
        <v>4</v>
      </c>
      <c r="BP233" s="240">
        <v>1</v>
      </c>
      <c r="BQ233" s="240">
        <v>2</v>
      </c>
      <c r="BR233" s="270">
        <v>0</v>
      </c>
      <c r="BS233" s="239">
        <v>5</v>
      </c>
      <c r="BT233" s="239">
        <v>3</v>
      </c>
      <c r="BU233" s="239">
        <v>4</v>
      </c>
      <c r="BV233" s="269">
        <v>1</v>
      </c>
    </row>
    <row r="234" spans="1:74">
      <c r="A234" s="405">
        <v>8</v>
      </c>
      <c r="B234" s="404" t="s">
        <v>1200</v>
      </c>
      <c r="C234" s="404" t="str">
        <f t="shared" si="114"/>
        <v>Mike Gabriau</v>
      </c>
      <c r="D234" s="517">
        <f t="shared" si="115"/>
        <v>43</v>
      </c>
      <c r="E234" s="516">
        <f t="shared" si="116"/>
        <v>13</v>
      </c>
      <c r="F234" s="516">
        <f t="shared" si="117"/>
        <v>21</v>
      </c>
      <c r="G234" s="516">
        <f t="shared" si="118"/>
        <v>0</v>
      </c>
      <c r="H234" s="515">
        <f t="shared" si="119"/>
        <v>0.48837209302325579</v>
      </c>
      <c r="I234" s="398">
        <v>4</v>
      </c>
      <c r="J234" s="398">
        <v>1</v>
      </c>
      <c r="K234" s="398">
        <v>1</v>
      </c>
      <c r="L234" s="397">
        <v>0</v>
      </c>
      <c r="M234" s="394"/>
      <c r="N234" s="394"/>
      <c r="O234" s="394"/>
      <c r="P234" s="409"/>
      <c r="Q234" s="402">
        <v>5</v>
      </c>
      <c r="R234" s="398">
        <v>2</v>
      </c>
      <c r="S234" s="398">
        <v>2</v>
      </c>
      <c r="T234" s="397">
        <v>0</v>
      </c>
      <c r="U234" s="400">
        <v>3</v>
      </c>
      <c r="V234" s="400">
        <v>1</v>
      </c>
      <c r="W234" s="400">
        <v>2</v>
      </c>
      <c r="X234" s="399">
        <v>0</v>
      </c>
      <c r="Y234" s="398">
        <v>7</v>
      </c>
      <c r="Z234" s="398">
        <v>3</v>
      </c>
      <c r="AA234" s="398">
        <v>4</v>
      </c>
      <c r="AB234" s="397">
        <v>0</v>
      </c>
      <c r="AC234" s="369"/>
      <c r="AD234" s="401">
        <v>5</v>
      </c>
      <c r="AE234" s="400">
        <v>0</v>
      </c>
      <c r="AF234" s="400">
        <v>1</v>
      </c>
      <c r="AG234" s="399">
        <v>0</v>
      </c>
      <c r="AH234" s="398">
        <v>2</v>
      </c>
      <c r="AI234" s="398">
        <v>1</v>
      </c>
      <c r="AJ234" s="398">
        <v>1</v>
      </c>
      <c r="AK234" s="397">
        <v>0</v>
      </c>
      <c r="AL234" s="394"/>
      <c r="AM234" s="394"/>
      <c r="AN234" s="394"/>
      <c r="AO234" s="393"/>
      <c r="AP234" s="396"/>
      <c r="AQ234" s="396"/>
      <c r="AR234" s="396"/>
      <c r="AS234" s="395"/>
      <c r="AT234" s="400">
        <v>6</v>
      </c>
      <c r="AU234" s="400">
        <v>1</v>
      </c>
      <c r="AV234" s="400">
        <v>4</v>
      </c>
      <c r="AW234" s="399">
        <v>0</v>
      </c>
      <c r="AX234" s="398">
        <v>3</v>
      </c>
      <c r="AY234" s="398">
        <v>2</v>
      </c>
      <c r="AZ234" s="398">
        <v>3</v>
      </c>
      <c r="BA234" s="397">
        <v>0</v>
      </c>
      <c r="BB234" s="369"/>
      <c r="BC234" s="401">
        <v>3</v>
      </c>
      <c r="BD234" s="400">
        <v>1</v>
      </c>
      <c r="BE234" s="400">
        <v>0</v>
      </c>
      <c r="BF234" s="399">
        <v>0</v>
      </c>
      <c r="BG234" s="398">
        <v>5</v>
      </c>
      <c r="BH234" s="398">
        <v>1</v>
      </c>
      <c r="BI234" s="398">
        <v>3</v>
      </c>
      <c r="BJ234" s="397">
        <v>0</v>
      </c>
      <c r="BK234" s="394"/>
      <c r="BL234" s="394"/>
      <c r="BM234" s="394"/>
      <c r="BN234" s="393"/>
      <c r="BO234" s="396"/>
      <c r="BP234" s="396"/>
      <c r="BQ234" s="396"/>
      <c r="BR234" s="395"/>
      <c r="BS234" s="394"/>
      <c r="BT234" s="394"/>
      <c r="BU234" s="394"/>
      <c r="BV234" s="393"/>
    </row>
    <row r="235" spans="1:74">
      <c r="A235" s="392">
        <v>9</v>
      </c>
      <c r="B235" s="391" t="s">
        <v>85</v>
      </c>
      <c r="C235" s="391" t="str">
        <f t="shared" si="114"/>
        <v>Todd Hartzell</v>
      </c>
      <c r="D235" s="390">
        <f t="shared" si="115"/>
        <v>37</v>
      </c>
      <c r="E235" s="389">
        <f t="shared" si="116"/>
        <v>11</v>
      </c>
      <c r="F235" s="389">
        <f t="shared" si="117"/>
        <v>18</v>
      </c>
      <c r="G235" s="389">
        <f t="shared" si="118"/>
        <v>0</v>
      </c>
      <c r="H235" s="444">
        <f t="shared" si="119"/>
        <v>0.48648648648648651</v>
      </c>
      <c r="I235" s="240">
        <v>2</v>
      </c>
      <c r="J235" s="240">
        <v>0</v>
      </c>
      <c r="K235" s="240">
        <v>0</v>
      </c>
      <c r="L235" s="270">
        <v>0</v>
      </c>
      <c r="M235" s="394"/>
      <c r="N235" s="394"/>
      <c r="O235" s="394"/>
      <c r="P235" s="409"/>
      <c r="Q235" s="387"/>
      <c r="R235" s="379"/>
      <c r="S235" s="379"/>
      <c r="T235" s="378"/>
      <c r="U235" s="239">
        <v>4</v>
      </c>
      <c r="V235" s="239">
        <v>0</v>
      </c>
      <c r="W235" s="239">
        <v>3</v>
      </c>
      <c r="X235" s="269">
        <v>0</v>
      </c>
      <c r="Y235" s="379"/>
      <c r="Z235" s="379"/>
      <c r="AA235" s="379"/>
      <c r="AB235" s="378"/>
      <c r="AC235" s="369"/>
      <c r="AD235" s="274">
        <v>2</v>
      </c>
      <c r="AE235" s="239">
        <v>0</v>
      </c>
      <c r="AF235" s="239">
        <v>0</v>
      </c>
      <c r="AG235" s="269">
        <v>0</v>
      </c>
      <c r="AH235" s="240">
        <v>1</v>
      </c>
      <c r="AI235" s="240">
        <v>0</v>
      </c>
      <c r="AJ235" s="240">
        <v>0</v>
      </c>
      <c r="AK235" s="270">
        <v>0</v>
      </c>
      <c r="AL235" s="239">
        <v>3</v>
      </c>
      <c r="AM235" s="239">
        <v>2</v>
      </c>
      <c r="AN235" s="239">
        <v>2</v>
      </c>
      <c r="AO235" s="269">
        <v>0</v>
      </c>
      <c r="AP235" s="379"/>
      <c r="AQ235" s="379"/>
      <c r="AR235" s="379"/>
      <c r="AS235" s="378"/>
      <c r="AT235" s="239">
        <v>4</v>
      </c>
      <c r="AU235" s="239">
        <v>1</v>
      </c>
      <c r="AV235" s="239">
        <v>2</v>
      </c>
      <c r="AW235" s="269">
        <v>0</v>
      </c>
      <c r="AX235" s="240">
        <v>2</v>
      </c>
      <c r="AY235" s="240">
        <v>0</v>
      </c>
      <c r="AZ235" s="240">
        <v>0</v>
      </c>
      <c r="BA235" s="270">
        <v>0</v>
      </c>
      <c r="BB235" s="369"/>
      <c r="BC235" s="274">
        <v>3</v>
      </c>
      <c r="BD235" s="239">
        <v>2</v>
      </c>
      <c r="BE235" s="239">
        <v>2</v>
      </c>
      <c r="BF235" s="269">
        <v>0</v>
      </c>
      <c r="BG235" s="240">
        <v>3</v>
      </c>
      <c r="BH235" s="240">
        <v>2</v>
      </c>
      <c r="BI235" s="240">
        <v>2</v>
      </c>
      <c r="BJ235" s="270">
        <v>0</v>
      </c>
      <c r="BK235" s="239">
        <v>4</v>
      </c>
      <c r="BL235" s="239">
        <v>1</v>
      </c>
      <c r="BM235" s="239">
        <v>2</v>
      </c>
      <c r="BN235" s="269">
        <v>0</v>
      </c>
      <c r="BO235" s="240">
        <v>3</v>
      </c>
      <c r="BP235" s="240">
        <v>1</v>
      </c>
      <c r="BQ235" s="240">
        <v>1</v>
      </c>
      <c r="BR235" s="270">
        <v>0</v>
      </c>
      <c r="BS235" s="239">
        <v>6</v>
      </c>
      <c r="BT235" s="239">
        <v>2</v>
      </c>
      <c r="BU235" s="239">
        <v>4</v>
      </c>
      <c r="BV235" s="269">
        <v>0</v>
      </c>
    </row>
    <row r="236" spans="1:74">
      <c r="A236" s="405">
        <v>10</v>
      </c>
      <c r="B236" s="404" t="s">
        <v>1112</v>
      </c>
      <c r="C236" s="404" t="str">
        <f t="shared" si="114"/>
        <v>Matt Morris</v>
      </c>
      <c r="D236" s="517">
        <f t="shared" si="115"/>
        <v>59</v>
      </c>
      <c r="E236" s="516">
        <f t="shared" si="116"/>
        <v>15</v>
      </c>
      <c r="F236" s="516">
        <f t="shared" si="117"/>
        <v>34</v>
      </c>
      <c r="G236" s="516">
        <f t="shared" si="118"/>
        <v>0</v>
      </c>
      <c r="H236" s="515">
        <f t="shared" si="119"/>
        <v>0.57627118644067798</v>
      </c>
      <c r="I236" s="398">
        <v>5</v>
      </c>
      <c r="J236" s="398">
        <v>1</v>
      </c>
      <c r="K236" s="398">
        <v>2</v>
      </c>
      <c r="L236" s="397">
        <v>0</v>
      </c>
      <c r="M236" s="400">
        <v>6</v>
      </c>
      <c r="N236" s="400">
        <v>1</v>
      </c>
      <c r="O236" s="400">
        <v>4</v>
      </c>
      <c r="P236" s="403">
        <v>0</v>
      </c>
      <c r="Q236" s="402">
        <v>6</v>
      </c>
      <c r="R236" s="398">
        <v>2</v>
      </c>
      <c r="S236" s="398">
        <v>3</v>
      </c>
      <c r="T236" s="397">
        <v>0</v>
      </c>
      <c r="U236" s="244"/>
      <c r="V236" s="244"/>
      <c r="W236" s="244"/>
      <c r="X236" s="377"/>
      <c r="Y236" s="398">
        <v>2</v>
      </c>
      <c r="Z236" s="398">
        <v>1</v>
      </c>
      <c r="AA236" s="398">
        <v>1</v>
      </c>
      <c r="AB236" s="397">
        <v>0</v>
      </c>
      <c r="AC236" s="369"/>
      <c r="AD236" s="401">
        <v>5</v>
      </c>
      <c r="AE236" s="400">
        <v>1</v>
      </c>
      <c r="AF236" s="400">
        <v>4</v>
      </c>
      <c r="AG236" s="399">
        <v>0</v>
      </c>
      <c r="AH236" s="398">
        <v>3</v>
      </c>
      <c r="AI236" s="398">
        <v>0</v>
      </c>
      <c r="AJ236" s="398">
        <v>2</v>
      </c>
      <c r="AK236" s="397">
        <v>0</v>
      </c>
      <c r="AL236" s="394"/>
      <c r="AM236" s="394"/>
      <c r="AN236" s="394"/>
      <c r="AO236" s="393"/>
      <c r="AP236" s="398">
        <v>5</v>
      </c>
      <c r="AQ236" s="398">
        <v>2</v>
      </c>
      <c r="AR236" s="398">
        <v>5</v>
      </c>
      <c r="AS236" s="397">
        <v>0</v>
      </c>
      <c r="AT236" s="400">
        <v>6</v>
      </c>
      <c r="AU236" s="400">
        <v>3</v>
      </c>
      <c r="AV236" s="400">
        <v>5</v>
      </c>
      <c r="AW236" s="399">
        <v>0</v>
      </c>
      <c r="AX236" s="398">
        <v>5</v>
      </c>
      <c r="AY236" s="398">
        <v>0</v>
      </c>
      <c r="AZ236" s="398">
        <v>1</v>
      </c>
      <c r="BA236" s="397">
        <v>0</v>
      </c>
      <c r="BB236" s="369"/>
      <c r="BC236" s="407"/>
      <c r="BD236" s="394"/>
      <c r="BE236" s="394"/>
      <c r="BF236" s="393"/>
      <c r="BG236" s="398">
        <v>5</v>
      </c>
      <c r="BH236" s="398">
        <v>1</v>
      </c>
      <c r="BI236" s="398">
        <v>1</v>
      </c>
      <c r="BJ236" s="397">
        <v>0</v>
      </c>
      <c r="BK236" s="400">
        <v>5</v>
      </c>
      <c r="BL236" s="400">
        <v>0</v>
      </c>
      <c r="BM236" s="400">
        <v>2</v>
      </c>
      <c r="BN236" s="399">
        <v>0</v>
      </c>
      <c r="BO236" s="398">
        <v>1</v>
      </c>
      <c r="BP236" s="398">
        <v>1</v>
      </c>
      <c r="BQ236" s="398">
        <v>1</v>
      </c>
      <c r="BR236" s="397">
        <v>0</v>
      </c>
      <c r="BS236" s="400">
        <v>5</v>
      </c>
      <c r="BT236" s="400">
        <v>2</v>
      </c>
      <c r="BU236" s="400">
        <v>3</v>
      </c>
      <c r="BV236" s="399">
        <v>0</v>
      </c>
    </row>
    <row r="237" spans="1:74">
      <c r="A237" s="392">
        <v>11</v>
      </c>
      <c r="B237" s="391" t="s">
        <v>1162</v>
      </c>
      <c r="C237" s="391" t="str">
        <f t="shared" si="114"/>
        <v>Lonnie Lett</v>
      </c>
      <c r="D237" s="390">
        <f t="shared" si="115"/>
        <v>17</v>
      </c>
      <c r="E237" s="389">
        <f t="shared" si="116"/>
        <v>4</v>
      </c>
      <c r="F237" s="389">
        <f t="shared" si="117"/>
        <v>7</v>
      </c>
      <c r="G237" s="389">
        <f t="shared" si="118"/>
        <v>0</v>
      </c>
      <c r="H237" s="444">
        <f t="shared" si="119"/>
        <v>0.41176470588235292</v>
      </c>
      <c r="I237" s="396"/>
      <c r="J237" s="396"/>
      <c r="K237" s="396"/>
      <c r="L237" s="395"/>
      <c r="M237" s="394"/>
      <c r="N237" s="394"/>
      <c r="O237" s="394"/>
      <c r="P237" s="409"/>
      <c r="Q237" s="272">
        <v>1</v>
      </c>
      <c r="R237" s="240">
        <v>0</v>
      </c>
      <c r="S237" s="240">
        <v>0</v>
      </c>
      <c r="T237" s="270">
        <v>0</v>
      </c>
      <c r="U237" s="244"/>
      <c r="V237" s="244"/>
      <c r="W237" s="244"/>
      <c r="X237" s="377"/>
      <c r="Y237" s="379"/>
      <c r="Z237" s="379"/>
      <c r="AA237" s="379"/>
      <c r="AB237" s="378"/>
      <c r="AC237" s="369"/>
      <c r="AD237" s="274">
        <v>3</v>
      </c>
      <c r="AE237" s="239">
        <v>0</v>
      </c>
      <c r="AF237" s="239">
        <v>1</v>
      </c>
      <c r="AG237" s="269">
        <v>0</v>
      </c>
      <c r="AH237" s="379"/>
      <c r="AI237" s="379"/>
      <c r="AJ237" s="379"/>
      <c r="AK237" s="378"/>
      <c r="AL237" s="239">
        <v>6</v>
      </c>
      <c r="AM237" s="239">
        <v>1</v>
      </c>
      <c r="AN237" s="239">
        <v>3</v>
      </c>
      <c r="AO237" s="269">
        <v>0</v>
      </c>
      <c r="AP237" s="379"/>
      <c r="AQ237" s="379"/>
      <c r="AR237" s="379"/>
      <c r="AS237" s="378"/>
      <c r="AT237" s="244"/>
      <c r="AU237" s="244"/>
      <c r="AV237" s="244"/>
      <c r="AW237" s="377"/>
      <c r="AX237" s="240">
        <v>2</v>
      </c>
      <c r="AY237" s="240">
        <v>1</v>
      </c>
      <c r="AZ237" s="240">
        <v>0</v>
      </c>
      <c r="BA237" s="270">
        <v>0</v>
      </c>
      <c r="BB237" s="369"/>
      <c r="BC237" s="274">
        <v>0</v>
      </c>
      <c r="BD237" s="239">
        <v>0</v>
      </c>
      <c r="BE237" s="239">
        <v>0</v>
      </c>
      <c r="BF237" s="269">
        <v>0</v>
      </c>
      <c r="BG237" s="240">
        <v>5</v>
      </c>
      <c r="BH237" s="240">
        <v>2</v>
      </c>
      <c r="BI237" s="240">
        <v>3</v>
      </c>
      <c r="BJ237" s="270">
        <v>0</v>
      </c>
      <c r="BK237" s="244"/>
      <c r="BL237" s="244"/>
      <c r="BM237" s="244"/>
      <c r="BN237" s="377"/>
      <c r="BO237" s="379"/>
      <c r="BP237" s="379"/>
      <c r="BQ237" s="379"/>
      <c r="BR237" s="378"/>
      <c r="BS237" s="244"/>
      <c r="BT237" s="244"/>
      <c r="BU237" s="244"/>
      <c r="BV237" s="377"/>
    </row>
    <row r="238" spans="1:74">
      <c r="A238" s="405">
        <v>12</v>
      </c>
      <c r="B238" s="404" t="s">
        <v>165</v>
      </c>
      <c r="C238" s="404" t="str">
        <f t="shared" si="114"/>
        <v>Matt Jadczak</v>
      </c>
      <c r="D238" s="517">
        <f t="shared" si="115"/>
        <v>55</v>
      </c>
      <c r="E238" s="516">
        <f t="shared" si="116"/>
        <v>20</v>
      </c>
      <c r="F238" s="516">
        <f t="shared" si="117"/>
        <v>27</v>
      </c>
      <c r="G238" s="516">
        <f t="shared" si="118"/>
        <v>0</v>
      </c>
      <c r="H238" s="515">
        <f t="shared" si="119"/>
        <v>0.49090909090909091</v>
      </c>
      <c r="I238" s="398">
        <v>3</v>
      </c>
      <c r="J238" s="398">
        <v>2</v>
      </c>
      <c r="K238" s="398">
        <v>2</v>
      </c>
      <c r="L238" s="397">
        <v>0</v>
      </c>
      <c r="M238" s="400">
        <v>6</v>
      </c>
      <c r="N238" s="400">
        <v>2</v>
      </c>
      <c r="O238" s="400">
        <v>3</v>
      </c>
      <c r="P238" s="403">
        <v>0</v>
      </c>
      <c r="Q238" s="402">
        <v>3</v>
      </c>
      <c r="R238" s="398">
        <v>1</v>
      </c>
      <c r="S238" s="398">
        <v>1</v>
      </c>
      <c r="T238" s="397">
        <v>0</v>
      </c>
      <c r="U238" s="400">
        <v>4</v>
      </c>
      <c r="V238" s="400">
        <v>0</v>
      </c>
      <c r="W238" s="400">
        <v>0</v>
      </c>
      <c r="X238" s="399">
        <v>0</v>
      </c>
      <c r="Y238" s="398">
        <v>7</v>
      </c>
      <c r="Z238" s="398">
        <v>5</v>
      </c>
      <c r="AA238" s="398">
        <v>6</v>
      </c>
      <c r="AB238" s="397">
        <v>0</v>
      </c>
      <c r="AC238" s="369"/>
      <c r="AD238" s="401">
        <v>3</v>
      </c>
      <c r="AE238" s="400">
        <v>0</v>
      </c>
      <c r="AF238" s="400">
        <v>0</v>
      </c>
      <c r="AG238" s="399">
        <v>0</v>
      </c>
      <c r="AH238" s="398">
        <v>2</v>
      </c>
      <c r="AI238" s="398">
        <v>1</v>
      </c>
      <c r="AJ238" s="398">
        <v>1</v>
      </c>
      <c r="AK238" s="397">
        <v>0</v>
      </c>
      <c r="AL238" s="400">
        <v>6</v>
      </c>
      <c r="AM238" s="400">
        <v>1</v>
      </c>
      <c r="AN238" s="400">
        <v>3</v>
      </c>
      <c r="AO238" s="399">
        <v>0</v>
      </c>
      <c r="AP238" s="398">
        <v>1</v>
      </c>
      <c r="AQ238" s="398">
        <v>0</v>
      </c>
      <c r="AR238" s="398">
        <v>1</v>
      </c>
      <c r="AS238" s="397">
        <v>0</v>
      </c>
      <c r="AT238" s="400">
        <v>3</v>
      </c>
      <c r="AU238" s="400">
        <v>0</v>
      </c>
      <c r="AV238" s="400">
        <v>1</v>
      </c>
      <c r="AW238" s="399">
        <v>0</v>
      </c>
      <c r="AX238" s="398">
        <v>3</v>
      </c>
      <c r="AY238" s="398">
        <v>2</v>
      </c>
      <c r="AZ238" s="398">
        <v>2</v>
      </c>
      <c r="BA238" s="397">
        <v>0</v>
      </c>
      <c r="BB238" s="369"/>
      <c r="BC238" s="401">
        <v>1</v>
      </c>
      <c r="BD238" s="400">
        <v>0</v>
      </c>
      <c r="BE238" s="400">
        <v>0</v>
      </c>
      <c r="BF238" s="399">
        <v>0</v>
      </c>
      <c r="BG238" s="398">
        <v>2</v>
      </c>
      <c r="BH238" s="398">
        <v>1</v>
      </c>
      <c r="BI238" s="398">
        <v>1</v>
      </c>
      <c r="BJ238" s="397">
        <v>0</v>
      </c>
      <c r="BK238" s="400">
        <v>4</v>
      </c>
      <c r="BL238" s="400">
        <v>1</v>
      </c>
      <c r="BM238" s="400">
        <v>2</v>
      </c>
      <c r="BN238" s="399">
        <v>0</v>
      </c>
      <c r="BO238" s="398">
        <v>2</v>
      </c>
      <c r="BP238" s="398">
        <v>1</v>
      </c>
      <c r="BQ238" s="398">
        <v>1</v>
      </c>
      <c r="BR238" s="397">
        <v>0</v>
      </c>
      <c r="BS238" s="400">
        <v>5</v>
      </c>
      <c r="BT238" s="400">
        <v>3</v>
      </c>
      <c r="BU238" s="400">
        <v>3</v>
      </c>
      <c r="BV238" s="399">
        <v>0</v>
      </c>
    </row>
    <row r="239" spans="1:74">
      <c r="A239" s="392">
        <v>13</v>
      </c>
      <c r="B239" s="391" t="s">
        <v>127</v>
      </c>
      <c r="C239" s="391" t="str">
        <f t="shared" si="114"/>
        <v>Andrew Capogna</v>
      </c>
      <c r="D239" s="390">
        <f t="shared" si="115"/>
        <v>52</v>
      </c>
      <c r="E239" s="389">
        <f t="shared" si="116"/>
        <v>12</v>
      </c>
      <c r="F239" s="389">
        <f t="shared" si="117"/>
        <v>26</v>
      </c>
      <c r="G239" s="389">
        <f t="shared" si="118"/>
        <v>0</v>
      </c>
      <c r="H239" s="444">
        <f t="shared" si="119"/>
        <v>0.5</v>
      </c>
      <c r="I239" s="240">
        <v>2</v>
      </c>
      <c r="J239" s="240">
        <v>1</v>
      </c>
      <c r="K239" s="240">
        <v>2</v>
      </c>
      <c r="L239" s="270">
        <v>0</v>
      </c>
      <c r="M239" s="239">
        <v>6</v>
      </c>
      <c r="N239" s="239">
        <v>2</v>
      </c>
      <c r="O239" s="239">
        <v>3</v>
      </c>
      <c r="P239" s="273">
        <v>0</v>
      </c>
      <c r="Q239" s="272">
        <v>5</v>
      </c>
      <c r="R239" s="240">
        <v>0</v>
      </c>
      <c r="S239" s="240">
        <v>1</v>
      </c>
      <c r="T239" s="270">
        <v>0</v>
      </c>
      <c r="U239" s="239">
        <v>3</v>
      </c>
      <c r="V239" s="239">
        <v>1</v>
      </c>
      <c r="W239" s="239">
        <v>1</v>
      </c>
      <c r="X239" s="269">
        <v>0</v>
      </c>
      <c r="Y239" s="240">
        <v>7</v>
      </c>
      <c r="Z239" s="240">
        <v>1</v>
      </c>
      <c r="AA239" s="240">
        <v>5</v>
      </c>
      <c r="AB239" s="270">
        <v>0</v>
      </c>
      <c r="AC239" s="369"/>
      <c r="AD239" s="274">
        <v>2</v>
      </c>
      <c r="AE239" s="239">
        <v>1</v>
      </c>
      <c r="AF239" s="239">
        <v>0</v>
      </c>
      <c r="AG239" s="269">
        <v>0</v>
      </c>
      <c r="AH239" s="240">
        <v>2</v>
      </c>
      <c r="AI239" s="240">
        <v>0</v>
      </c>
      <c r="AJ239" s="240">
        <v>1</v>
      </c>
      <c r="AK239" s="270">
        <v>0</v>
      </c>
      <c r="AL239" s="239">
        <v>6</v>
      </c>
      <c r="AM239" s="239">
        <v>0</v>
      </c>
      <c r="AN239" s="239">
        <v>3</v>
      </c>
      <c r="AO239" s="269">
        <v>0</v>
      </c>
      <c r="AP239" s="240">
        <v>5</v>
      </c>
      <c r="AQ239" s="240">
        <v>1</v>
      </c>
      <c r="AR239" s="240">
        <v>2</v>
      </c>
      <c r="AS239" s="270">
        <v>0</v>
      </c>
      <c r="AT239" s="239">
        <v>5</v>
      </c>
      <c r="AU239" s="239">
        <v>2</v>
      </c>
      <c r="AV239" s="239">
        <v>3</v>
      </c>
      <c r="AW239" s="269">
        <v>0</v>
      </c>
      <c r="AX239" s="240">
        <v>1</v>
      </c>
      <c r="AY239" s="240">
        <v>1</v>
      </c>
      <c r="AZ239" s="240">
        <v>1</v>
      </c>
      <c r="BA239" s="270">
        <v>0</v>
      </c>
      <c r="BB239" s="369"/>
      <c r="BC239" s="274">
        <v>3</v>
      </c>
      <c r="BD239" s="239">
        <v>2</v>
      </c>
      <c r="BE239" s="239">
        <v>3</v>
      </c>
      <c r="BF239" s="269">
        <v>0</v>
      </c>
      <c r="BG239" s="240">
        <v>4</v>
      </c>
      <c r="BH239" s="240">
        <v>0</v>
      </c>
      <c r="BI239" s="240">
        <v>1</v>
      </c>
      <c r="BJ239" s="270">
        <v>0</v>
      </c>
      <c r="BK239" s="244"/>
      <c r="BL239" s="244"/>
      <c r="BM239" s="244"/>
      <c r="BN239" s="377"/>
      <c r="BO239" s="240">
        <v>1</v>
      </c>
      <c r="BP239" s="240">
        <v>0</v>
      </c>
      <c r="BQ239" s="240">
        <v>0</v>
      </c>
      <c r="BR239" s="270">
        <v>0</v>
      </c>
      <c r="BS239" s="244"/>
      <c r="BT239" s="244"/>
      <c r="BU239" s="244"/>
      <c r="BV239" s="377"/>
    </row>
    <row r="240" spans="1:74">
      <c r="A240" s="405">
        <v>14</v>
      </c>
      <c r="B240" s="404" t="s">
        <v>0</v>
      </c>
      <c r="C240" s="404" t="str">
        <f t="shared" si="114"/>
        <v>Bill Parker</v>
      </c>
      <c r="D240" s="517">
        <f t="shared" si="115"/>
        <v>33</v>
      </c>
      <c r="E240" s="516">
        <f t="shared" si="116"/>
        <v>8</v>
      </c>
      <c r="F240" s="516">
        <f t="shared" si="117"/>
        <v>12</v>
      </c>
      <c r="G240" s="516">
        <f t="shared" si="118"/>
        <v>0</v>
      </c>
      <c r="H240" s="515">
        <f t="shared" si="119"/>
        <v>0.36363636363636365</v>
      </c>
      <c r="I240" s="398">
        <v>2</v>
      </c>
      <c r="J240" s="398">
        <v>1</v>
      </c>
      <c r="K240" s="398">
        <v>0</v>
      </c>
      <c r="L240" s="397">
        <v>0</v>
      </c>
      <c r="M240" s="394"/>
      <c r="N240" s="394"/>
      <c r="O240" s="394"/>
      <c r="P240" s="409"/>
      <c r="Q240" s="408"/>
      <c r="R240" s="396"/>
      <c r="S240" s="396"/>
      <c r="T240" s="395"/>
      <c r="U240" s="400">
        <v>1</v>
      </c>
      <c r="V240" s="400">
        <v>0</v>
      </c>
      <c r="W240" s="400">
        <v>1</v>
      </c>
      <c r="X240" s="399">
        <v>0</v>
      </c>
      <c r="Y240" s="398">
        <v>7</v>
      </c>
      <c r="Z240" s="398">
        <v>3</v>
      </c>
      <c r="AA240" s="398">
        <v>5</v>
      </c>
      <c r="AB240" s="397">
        <v>0</v>
      </c>
      <c r="AC240" s="369"/>
      <c r="AD240" s="401">
        <v>3</v>
      </c>
      <c r="AE240" s="400">
        <v>1</v>
      </c>
      <c r="AF240" s="400">
        <v>1</v>
      </c>
      <c r="AG240" s="399">
        <v>0</v>
      </c>
      <c r="AH240" s="398">
        <v>1</v>
      </c>
      <c r="AI240" s="398">
        <v>0</v>
      </c>
      <c r="AJ240" s="398">
        <v>0</v>
      </c>
      <c r="AK240" s="397">
        <v>0</v>
      </c>
      <c r="AL240" s="394"/>
      <c r="AM240" s="394"/>
      <c r="AN240" s="394"/>
      <c r="AO240" s="393"/>
      <c r="AP240" s="398">
        <v>2</v>
      </c>
      <c r="AQ240" s="398">
        <v>0</v>
      </c>
      <c r="AR240" s="398">
        <v>0</v>
      </c>
      <c r="AS240" s="397">
        <v>0</v>
      </c>
      <c r="AT240" s="400">
        <v>2</v>
      </c>
      <c r="AU240" s="400">
        <v>0</v>
      </c>
      <c r="AV240" s="400">
        <v>0</v>
      </c>
      <c r="AW240" s="399">
        <v>0</v>
      </c>
      <c r="AX240" s="398">
        <v>2</v>
      </c>
      <c r="AY240" s="398">
        <v>0</v>
      </c>
      <c r="AZ240" s="398">
        <v>0</v>
      </c>
      <c r="BA240" s="397">
        <v>0</v>
      </c>
      <c r="BB240" s="369"/>
      <c r="BC240" s="407"/>
      <c r="BD240" s="394"/>
      <c r="BE240" s="394"/>
      <c r="BF240" s="393"/>
      <c r="BG240" s="396"/>
      <c r="BH240" s="396"/>
      <c r="BI240" s="396"/>
      <c r="BJ240" s="395"/>
      <c r="BK240" s="400">
        <v>5</v>
      </c>
      <c r="BL240" s="400">
        <v>1</v>
      </c>
      <c r="BM240" s="400">
        <v>2</v>
      </c>
      <c r="BN240" s="399">
        <v>0</v>
      </c>
      <c r="BO240" s="398">
        <v>2</v>
      </c>
      <c r="BP240" s="398">
        <v>0</v>
      </c>
      <c r="BQ240" s="398">
        <v>1</v>
      </c>
      <c r="BR240" s="397">
        <v>0</v>
      </c>
      <c r="BS240" s="400">
        <v>6</v>
      </c>
      <c r="BT240" s="400">
        <v>2</v>
      </c>
      <c r="BU240" s="400">
        <v>2</v>
      </c>
      <c r="BV240" s="399">
        <v>0</v>
      </c>
    </row>
    <row r="241" spans="1:74">
      <c r="A241" s="392">
        <v>15</v>
      </c>
      <c r="B241" s="391" t="s">
        <v>196</v>
      </c>
      <c r="C241" s="391" t="str">
        <f t="shared" si="114"/>
        <v>Russ Houston</v>
      </c>
      <c r="D241" s="390">
        <f t="shared" si="115"/>
        <v>35</v>
      </c>
      <c r="E241" s="389">
        <f t="shared" si="116"/>
        <v>17</v>
      </c>
      <c r="F241" s="389">
        <f t="shared" si="117"/>
        <v>21</v>
      </c>
      <c r="G241" s="389">
        <f t="shared" si="118"/>
        <v>1</v>
      </c>
      <c r="H241" s="444">
        <f t="shared" si="119"/>
        <v>0.6</v>
      </c>
      <c r="I241" s="2009" t="s">
        <v>1264</v>
      </c>
      <c r="J241" s="2010"/>
      <c r="K241" s="2010"/>
      <c r="L241" s="2010"/>
      <c r="M241" s="2010"/>
      <c r="N241" s="2010"/>
      <c r="O241" s="2010"/>
      <c r="P241" s="2011"/>
      <c r="Q241" s="514"/>
      <c r="R241" s="514"/>
      <c r="S241" s="514"/>
      <c r="T241" s="513"/>
      <c r="U241" s="2009" t="s">
        <v>1264</v>
      </c>
      <c r="V241" s="2010"/>
      <c r="W241" s="2010"/>
      <c r="X241" s="2011"/>
      <c r="Y241" s="240">
        <v>4</v>
      </c>
      <c r="Z241" s="240">
        <v>2</v>
      </c>
      <c r="AA241" s="240">
        <v>2</v>
      </c>
      <c r="AB241" s="270">
        <v>0</v>
      </c>
      <c r="AC241" s="512"/>
      <c r="AD241" s="386"/>
      <c r="AE241" s="244"/>
      <c r="AF241" s="244"/>
      <c r="AG241" s="377"/>
      <c r="AH241" s="240">
        <v>1</v>
      </c>
      <c r="AI241" s="240">
        <v>0</v>
      </c>
      <c r="AJ241" s="240">
        <v>0</v>
      </c>
      <c r="AK241" s="270">
        <v>0</v>
      </c>
      <c r="AL241" s="239">
        <v>2</v>
      </c>
      <c r="AM241" s="239">
        <v>0</v>
      </c>
      <c r="AN241" s="239">
        <v>1</v>
      </c>
      <c r="AO241" s="269">
        <v>0</v>
      </c>
      <c r="AP241" s="240">
        <v>4</v>
      </c>
      <c r="AQ241" s="240">
        <v>1</v>
      </c>
      <c r="AR241" s="240">
        <v>3</v>
      </c>
      <c r="AS241" s="270">
        <v>0</v>
      </c>
      <c r="AT241" s="239">
        <v>3</v>
      </c>
      <c r="AU241" s="239">
        <v>2</v>
      </c>
      <c r="AV241" s="239">
        <v>2</v>
      </c>
      <c r="AW241" s="269">
        <v>0</v>
      </c>
      <c r="AX241" s="240">
        <v>4</v>
      </c>
      <c r="AY241" s="240">
        <v>4</v>
      </c>
      <c r="AZ241" s="240">
        <v>3</v>
      </c>
      <c r="BA241" s="270">
        <v>0</v>
      </c>
      <c r="BB241" s="512"/>
      <c r="BC241" s="274">
        <v>5</v>
      </c>
      <c r="BD241" s="239">
        <v>1</v>
      </c>
      <c r="BE241" s="239">
        <v>3</v>
      </c>
      <c r="BF241" s="269">
        <v>1</v>
      </c>
      <c r="BG241" s="379"/>
      <c r="BH241" s="379"/>
      <c r="BI241" s="379"/>
      <c r="BJ241" s="378"/>
      <c r="BK241" s="239">
        <v>5</v>
      </c>
      <c r="BL241" s="239">
        <v>2</v>
      </c>
      <c r="BM241" s="239">
        <v>2</v>
      </c>
      <c r="BN241" s="269">
        <v>0</v>
      </c>
      <c r="BO241" s="240">
        <v>4</v>
      </c>
      <c r="BP241" s="240">
        <v>1</v>
      </c>
      <c r="BQ241" s="240">
        <v>2</v>
      </c>
      <c r="BR241" s="270">
        <v>0</v>
      </c>
      <c r="BS241" s="239">
        <v>3</v>
      </c>
      <c r="BT241" s="239">
        <v>4</v>
      </c>
      <c r="BU241" s="239">
        <v>3</v>
      </c>
      <c r="BV241" s="269">
        <v>0</v>
      </c>
    </row>
    <row r="242" spans="1:74">
      <c r="A242" s="385">
        <v>16</v>
      </c>
      <c r="B242" s="384" t="s">
        <v>1297</v>
      </c>
      <c r="C242" s="384" t="str">
        <f t="shared" si="114"/>
        <v>Kevin Mattack</v>
      </c>
      <c r="D242" s="517">
        <f t="shared" si="115"/>
        <v>30</v>
      </c>
      <c r="E242" s="516">
        <f t="shared" si="116"/>
        <v>9</v>
      </c>
      <c r="F242" s="516">
        <f t="shared" si="117"/>
        <v>17</v>
      </c>
      <c r="G242" s="516">
        <f t="shared" si="118"/>
        <v>0</v>
      </c>
      <c r="H242" s="515">
        <f t="shared" si="119"/>
        <v>0.56666666666666665</v>
      </c>
      <c r="I242" s="2006" t="s">
        <v>1264</v>
      </c>
      <c r="J242" s="2007"/>
      <c r="K242" s="2007"/>
      <c r="L242" s="2007"/>
      <c r="M242" s="2007"/>
      <c r="N242" s="2007"/>
      <c r="O242" s="2007"/>
      <c r="P242" s="2008"/>
      <c r="Q242" s="514"/>
      <c r="R242" s="514"/>
      <c r="S242" s="514"/>
      <c r="T242" s="513"/>
      <c r="U242" s="2006" t="s">
        <v>1264</v>
      </c>
      <c r="V242" s="2007"/>
      <c r="W242" s="2007"/>
      <c r="X242" s="2007"/>
      <c r="Y242" s="2007"/>
      <c r="Z242" s="2007"/>
      <c r="AA242" s="2007"/>
      <c r="AB242" s="2008"/>
      <c r="AC242" s="512"/>
      <c r="AD242" s="386"/>
      <c r="AE242" s="244"/>
      <c r="AF242" s="244"/>
      <c r="AG242" s="377"/>
      <c r="AH242" s="235">
        <v>3</v>
      </c>
      <c r="AI242" s="235">
        <v>1</v>
      </c>
      <c r="AJ242" s="235">
        <v>1</v>
      </c>
      <c r="AK242" s="281">
        <v>0</v>
      </c>
      <c r="AL242" s="234">
        <v>6</v>
      </c>
      <c r="AM242" s="234">
        <v>2</v>
      </c>
      <c r="AN242" s="234">
        <v>3</v>
      </c>
      <c r="AO242" s="280">
        <v>0</v>
      </c>
      <c r="AP242" s="379"/>
      <c r="AQ242" s="379"/>
      <c r="AR242" s="379"/>
      <c r="AS242" s="378"/>
      <c r="AT242" s="244"/>
      <c r="AU242" s="244"/>
      <c r="AV242" s="244"/>
      <c r="AW242" s="377"/>
      <c r="AX242" s="235">
        <v>4</v>
      </c>
      <c r="AY242" s="235">
        <v>0</v>
      </c>
      <c r="AZ242" s="235">
        <v>1</v>
      </c>
      <c r="BA242" s="281">
        <v>0</v>
      </c>
      <c r="BB242" s="511"/>
      <c r="BC242" s="284">
        <v>4</v>
      </c>
      <c r="BD242" s="234">
        <v>1</v>
      </c>
      <c r="BE242" s="234">
        <v>3</v>
      </c>
      <c r="BF242" s="280">
        <v>0</v>
      </c>
      <c r="BG242" s="235">
        <v>5</v>
      </c>
      <c r="BH242" s="235">
        <v>2</v>
      </c>
      <c r="BI242" s="235">
        <v>4</v>
      </c>
      <c r="BJ242" s="281">
        <v>0</v>
      </c>
      <c r="BK242" s="234">
        <v>5</v>
      </c>
      <c r="BL242" s="234">
        <v>1</v>
      </c>
      <c r="BM242" s="234">
        <v>3</v>
      </c>
      <c r="BN242" s="280">
        <v>0</v>
      </c>
      <c r="BO242" s="235">
        <v>3</v>
      </c>
      <c r="BP242" s="235">
        <v>2</v>
      </c>
      <c r="BQ242" s="235">
        <v>2</v>
      </c>
      <c r="BR242" s="281">
        <v>0</v>
      </c>
      <c r="BS242" s="244"/>
      <c r="BT242" s="244"/>
      <c r="BU242" s="244"/>
      <c r="BV242" s="377"/>
    </row>
    <row r="243" spans="1:74" ht="13.8" thickBot="1">
      <c r="A243" s="376"/>
      <c r="B243" s="376"/>
      <c r="C243" s="376"/>
      <c r="D243" s="375">
        <f>SUM(D227:D242)</f>
        <v>801</v>
      </c>
      <c r="E243" s="374">
        <f>SUM(E227:E242)</f>
        <v>280</v>
      </c>
      <c r="F243" s="374">
        <f>SUM(F227:F242)</f>
        <v>424</v>
      </c>
      <c r="G243" s="374">
        <f>SUM(G227:G242)</f>
        <v>23</v>
      </c>
      <c r="H243" s="423">
        <f t="shared" si="119"/>
        <v>0.52933832709113604</v>
      </c>
      <c r="I243" s="368">
        <f t="shared" ref="I243:AB243" si="120">SUM(I227:I241)</f>
        <v>45</v>
      </c>
      <c r="J243" s="368">
        <f t="shared" si="120"/>
        <v>14</v>
      </c>
      <c r="K243" s="368">
        <f t="shared" si="120"/>
        <v>19</v>
      </c>
      <c r="L243" s="367">
        <f t="shared" si="120"/>
        <v>0</v>
      </c>
      <c r="M243" s="366">
        <f t="shared" si="120"/>
        <v>53</v>
      </c>
      <c r="N243" s="366">
        <f t="shared" si="120"/>
        <v>18</v>
      </c>
      <c r="O243" s="366">
        <f t="shared" si="120"/>
        <v>33</v>
      </c>
      <c r="P243" s="372">
        <f t="shared" si="120"/>
        <v>2</v>
      </c>
      <c r="Q243" s="371">
        <f t="shared" si="120"/>
        <v>48</v>
      </c>
      <c r="R243" s="368">
        <f t="shared" si="120"/>
        <v>15</v>
      </c>
      <c r="S243" s="368">
        <f t="shared" si="120"/>
        <v>24</v>
      </c>
      <c r="T243" s="367">
        <f t="shared" si="120"/>
        <v>4</v>
      </c>
      <c r="U243" s="366">
        <f t="shared" si="120"/>
        <v>45</v>
      </c>
      <c r="V243" s="366">
        <f t="shared" si="120"/>
        <v>8</v>
      </c>
      <c r="W243" s="366">
        <f t="shared" si="120"/>
        <v>20</v>
      </c>
      <c r="X243" s="365">
        <f t="shared" si="120"/>
        <v>2</v>
      </c>
      <c r="Y243" s="368">
        <f t="shared" si="120"/>
        <v>69</v>
      </c>
      <c r="Z243" s="368">
        <f t="shared" si="120"/>
        <v>34</v>
      </c>
      <c r="AA243" s="368">
        <f t="shared" si="120"/>
        <v>46</v>
      </c>
      <c r="AB243" s="367">
        <f t="shared" si="120"/>
        <v>1</v>
      </c>
      <c r="AC243" s="512"/>
      <c r="AD243" s="422">
        <f>SUM(AD227:AD241)</f>
        <v>50</v>
      </c>
      <c r="AE243" s="366">
        <f>SUM(AE227:AE241)</f>
        <v>19</v>
      </c>
      <c r="AF243" s="366">
        <f>SUM(AF227:AF241)</f>
        <v>26</v>
      </c>
      <c r="AG243" s="365">
        <f>SUM(AG227:AG241)</f>
        <v>0</v>
      </c>
      <c r="AH243" s="368">
        <f t="shared" ref="AH243:BA243" si="121">SUM(AH227:AH242)</f>
        <v>35</v>
      </c>
      <c r="AI243" s="368">
        <f t="shared" si="121"/>
        <v>7</v>
      </c>
      <c r="AJ243" s="368">
        <f t="shared" si="121"/>
        <v>10</v>
      </c>
      <c r="AK243" s="367">
        <f t="shared" si="121"/>
        <v>1</v>
      </c>
      <c r="AL243" s="366">
        <f t="shared" si="121"/>
        <v>58</v>
      </c>
      <c r="AM243" s="366">
        <f t="shared" si="121"/>
        <v>18</v>
      </c>
      <c r="AN243" s="366">
        <f t="shared" si="121"/>
        <v>32</v>
      </c>
      <c r="AO243" s="365">
        <f t="shared" si="121"/>
        <v>1</v>
      </c>
      <c r="AP243" s="368">
        <f t="shared" si="121"/>
        <v>53</v>
      </c>
      <c r="AQ243" s="368">
        <f t="shared" si="121"/>
        <v>16</v>
      </c>
      <c r="AR243" s="368">
        <f t="shared" si="121"/>
        <v>28</v>
      </c>
      <c r="AS243" s="367">
        <f t="shared" si="121"/>
        <v>4</v>
      </c>
      <c r="AT243" s="366">
        <f t="shared" si="121"/>
        <v>55</v>
      </c>
      <c r="AU243" s="366">
        <f t="shared" si="121"/>
        <v>20</v>
      </c>
      <c r="AV243" s="366">
        <f t="shared" si="121"/>
        <v>32</v>
      </c>
      <c r="AW243" s="365">
        <f t="shared" si="121"/>
        <v>0</v>
      </c>
      <c r="AX243" s="368">
        <f t="shared" si="121"/>
        <v>50</v>
      </c>
      <c r="AY243" s="368">
        <f t="shared" si="121"/>
        <v>21</v>
      </c>
      <c r="AZ243" s="368">
        <f t="shared" si="121"/>
        <v>26</v>
      </c>
      <c r="BA243" s="367">
        <f t="shared" si="121"/>
        <v>2</v>
      </c>
      <c r="BB243" s="511"/>
      <c r="BC243" s="366">
        <f t="shared" ref="BC243:BV243" si="122">SUM(BC227:BC242)</f>
        <v>42</v>
      </c>
      <c r="BD243" s="366">
        <f t="shared" si="122"/>
        <v>13</v>
      </c>
      <c r="BE243" s="366">
        <f t="shared" si="122"/>
        <v>19</v>
      </c>
      <c r="BF243" s="365">
        <f t="shared" si="122"/>
        <v>1</v>
      </c>
      <c r="BG243" s="368">
        <f t="shared" si="122"/>
        <v>51</v>
      </c>
      <c r="BH243" s="368">
        <f t="shared" si="122"/>
        <v>19</v>
      </c>
      <c r="BI243" s="368">
        <f t="shared" si="122"/>
        <v>30</v>
      </c>
      <c r="BJ243" s="367">
        <f t="shared" si="122"/>
        <v>2</v>
      </c>
      <c r="BK243" s="366">
        <f t="shared" si="122"/>
        <v>44</v>
      </c>
      <c r="BL243" s="366">
        <f t="shared" si="122"/>
        <v>10</v>
      </c>
      <c r="BM243" s="366">
        <f t="shared" si="122"/>
        <v>21</v>
      </c>
      <c r="BN243" s="365">
        <f t="shared" si="122"/>
        <v>0</v>
      </c>
      <c r="BO243" s="368">
        <f t="shared" si="122"/>
        <v>44</v>
      </c>
      <c r="BP243" s="368">
        <f t="shared" si="122"/>
        <v>14</v>
      </c>
      <c r="BQ243" s="368">
        <f t="shared" si="122"/>
        <v>20</v>
      </c>
      <c r="BR243" s="367">
        <f t="shared" si="122"/>
        <v>0</v>
      </c>
      <c r="BS243" s="366">
        <f t="shared" si="122"/>
        <v>59</v>
      </c>
      <c r="BT243" s="366">
        <f t="shared" si="122"/>
        <v>34</v>
      </c>
      <c r="BU243" s="366">
        <f t="shared" si="122"/>
        <v>38</v>
      </c>
      <c r="BV243" s="365">
        <f t="shared" si="122"/>
        <v>3</v>
      </c>
    </row>
    <row r="244" spans="1:74" ht="16.2" thickBot="1">
      <c r="A244" s="420"/>
      <c r="B244" s="420"/>
      <c r="C244" s="420"/>
      <c r="D244" s="2003" t="s">
        <v>1296</v>
      </c>
      <c r="E244" s="2004"/>
      <c r="F244" s="2004"/>
      <c r="G244" s="2004"/>
      <c r="H244" s="2005"/>
      <c r="I244" s="1999">
        <v>12</v>
      </c>
      <c r="J244" s="2000"/>
      <c r="K244" s="2000"/>
      <c r="L244" s="2001"/>
      <c r="M244" s="1999">
        <v>11</v>
      </c>
      <c r="N244" s="2000"/>
      <c r="O244" s="2000"/>
      <c r="P244" s="2001"/>
      <c r="Q244" s="1999">
        <v>12.3</v>
      </c>
      <c r="R244" s="2000"/>
      <c r="S244" s="2000"/>
      <c r="T244" s="2001"/>
      <c r="U244" s="1999">
        <v>12</v>
      </c>
      <c r="V244" s="2000"/>
      <c r="W244" s="2000"/>
      <c r="X244" s="2001"/>
      <c r="Y244" s="2017">
        <v>11</v>
      </c>
      <c r="Z244" s="2018"/>
      <c r="AA244" s="2018"/>
      <c r="AB244" s="2019"/>
      <c r="AC244" s="370"/>
      <c r="AD244" s="2002">
        <v>13</v>
      </c>
      <c r="AE244" s="2000"/>
      <c r="AF244" s="2000"/>
      <c r="AG244" s="2001"/>
      <c r="AH244" s="1999">
        <v>13.5</v>
      </c>
      <c r="AI244" s="2000"/>
      <c r="AJ244" s="2000"/>
      <c r="AK244" s="2001"/>
      <c r="AL244" s="1999">
        <v>12.7</v>
      </c>
      <c r="AM244" s="2000"/>
      <c r="AN244" s="2000"/>
      <c r="AO244" s="2001"/>
      <c r="AP244" s="1999">
        <v>12.5</v>
      </c>
      <c r="AQ244" s="2000"/>
      <c r="AR244" s="2000"/>
      <c r="AS244" s="2001"/>
      <c r="AT244" s="1999">
        <v>12.4</v>
      </c>
      <c r="AU244" s="2000"/>
      <c r="AV244" s="2000"/>
      <c r="AW244" s="2001"/>
      <c r="AX244" s="1999">
        <v>12.5</v>
      </c>
      <c r="AY244" s="2000"/>
      <c r="AZ244" s="2000"/>
      <c r="BA244" s="2001"/>
      <c r="BB244" s="510"/>
      <c r="BC244" s="2002">
        <v>12.5</v>
      </c>
      <c r="BD244" s="2000"/>
      <c r="BE244" s="2000"/>
      <c r="BF244" s="2001"/>
      <c r="BG244" s="1999">
        <v>12.3</v>
      </c>
      <c r="BH244" s="2000"/>
      <c r="BI244" s="2000"/>
      <c r="BJ244" s="2001"/>
      <c r="BK244" s="1999">
        <v>12.2</v>
      </c>
      <c r="BL244" s="2000"/>
      <c r="BM244" s="2000"/>
      <c r="BN244" s="2001"/>
      <c r="BO244" s="1999">
        <v>12.4</v>
      </c>
      <c r="BP244" s="2000"/>
      <c r="BQ244" s="2000"/>
      <c r="BR244" s="2001"/>
      <c r="BS244" s="1999"/>
      <c r="BT244" s="2000"/>
      <c r="BU244" s="2000"/>
      <c r="BV244" s="2001"/>
    </row>
  </sheetData>
  <mergeCells count="448">
    <mergeCell ref="BO244:BR244"/>
    <mergeCell ref="BS244:BV244"/>
    <mergeCell ref="AH225:AK225"/>
    <mergeCell ref="AL225:AO225"/>
    <mergeCell ref="AP225:AS225"/>
    <mergeCell ref="AT225:AW225"/>
    <mergeCell ref="AX225:BA225"/>
    <mergeCell ref="AD244:AG244"/>
    <mergeCell ref="AH244:AK244"/>
    <mergeCell ref="AL244:AO244"/>
    <mergeCell ref="AP244:AS244"/>
    <mergeCell ref="AT244:AW244"/>
    <mergeCell ref="AX244:BA244"/>
    <mergeCell ref="BS225:BV225"/>
    <mergeCell ref="AL229:AO229"/>
    <mergeCell ref="BC225:BF225"/>
    <mergeCell ref="BG225:BJ225"/>
    <mergeCell ref="BK225:BN225"/>
    <mergeCell ref="BO225:BR225"/>
    <mergeCell ref="A225:A226"/>
    <mergeCell ref="B225:B226"/>
    <mergeCell ref="D225:H225"/>
    <mergeCell ref="I225:L225"/>
    <mergeCell ref="M225:P225"/>
    <mergeCell ref="Q225:T225"/>
    <mergeCell ref="BC244:BF244"/>
    <mergeCell ref="BG244:BJ244"/>
    <mergeCell ref="BK244:BN244"/>
    <mergeCell ref="D244:H244"/>
    <mergeCell ref="I244:L244"/>
    <mergeCell ref="M244:P244"/>
    <mergeCell ref="Q244:T244"/>
    <mergeCell ref="U244:X244"/>
    <mergeCell ref="Y244:AB244"/>
    <mergeCell ref="I241:P241"/>
    <mergeCell ref="U241:X241"/>
    <mergeCell ref="I242:P242"/>
    <mergeCell ref="U242:AB242"/>
    <mergeCell ref="U225:X225"/>
    <mergeCell ref="Y225:AB225"/>
    <mergeCell ref="AD225:AG225"/>
    <mergeCell ref="BS205:BV205"/>
    <mergeCell ref="D223:H223"/>
    <mergeCell ref="I223:L223"/>
    <mergeCell ref="M223:P223"/>
    <mergeCell ref="Q223:T223"/>
    <mergeCell ref="U223:X223"/>
    <mergeCell ref="AX223:BA223"/>
    <mergeCell ref="BC223:BF223"/>
    <mergeCell ref="BG223:BJ223"/>
    <mergeCell ref="BK223:BN223"/>
    <mergeCell ref="BO223:BR223"/>
    <mergeCell ref="BS223:BV223"/>
    <mergeCell ref="Y223:AB223"/>
    <mergeCell ref="AD223:AG223"/>
    <mergeCell ref="AH223:AK223"/>
    <mergeCell ref="AL223:AO223"/>
    <mergeCell ref="AP223:AS223"/>
    <mergeCell ref="AT223:AW223"/>
    <mergeCell ref="A205:A206"/>
    <mergeCell ref="B205:B206"/>
    <mergeCell ref="D205:H205"/>
    <mergeCell ref="I205:L205"/>
    <mergeCell ref="M205:P205"/>
    <mergeCell ref="Q205:T205"/>
    <mergeCell ref="U205:X205"/>
    <mergeCell ref="AH205:AK205"/>
    <mergeCell ref="AL205:AO205"/>
    <mergeCell ref="D203:H203"/>
    <mergeCell ref="I203:L203"/>
    <mergeCell ref="M203:P203"/>
    <mergeCell ref="Q203:T203"/>
    <mergeCell ref="U203:X203"/>
    <mergeCell ref="Y203:AB203"/>
    <mergeCell ref="Y205:AB205"/>
    <mergeCell ref="AD205:AG205"/>
    <mergeCell ref="BS185:BV185"/>
    <mergeCell ref="U188:X188"/>
    <mergeCell ref="Y188:AB188"/>
    <mergeCell ref="AD188:AG188"/>
    <mergeCell ref="I201:AS201"/>
    <mergeCell ref="AD203:AG203"/>
    <mergeCell ref="AH203:AK203"/>
    <mergeCell ref="AL203:AO203"/>
    <mergeCell ref="BG205:BJ205"/>
    <mergeCell ref="BK205:BN205"/>
    <mergeCell ref="BO205:BR205"/>
    <mergeCell ref="AP205:AS205"/>
    <mergeCell ref="AT205:AW205"/>
    <mergeCell ref="AX205:BA205"/>
    <mergeCell ref="BC205:BF205"/>
    <mergeCell ref="BO203:BR203"/>
    <mergeCell ref="BS203:BV203"/>
    <mergeCell ref="AH185:AK185"/>
    <mergeCell ref="AL185:AO185"/>
    <mergeCell ref="AP185:AS185"/>
    <mergeCell ref="AT185:AW185"/>
    <mergeCell ref="AX185:BA185"/>
    <mergeCell ref="BC185:BF185"/>
    <mergeCell ref="BG185:BJ185"/>
    <mergeCell ref="BK185:BN185"/>
    <mergeCell ref="AP203:AS203"/>
    <mergeCell ref="AT203:AW203"/>
    <mergeCell ref="AX203:BA203"/>
    <mergeCell ref="BC203:BF203"/>
    <mergeCell ref="BG203:BJ203"/>
    <mergeCell ref="BK203:BN203"/>
    <mergeCell ref="BO185:BR185"/>
    <mergeCell ref="A185:A186"/>
    <mergeCell ref="B185:B186"/>
    <mergeCell ref="D185:H185"/>
    <mergeCell ref="I185:L185"/>
    <mergeCell ref="M185:P185"/>
    <mergeCell ref="Q185:T185"/>
    <mergeCell ref="U185:X185"/>
    <mergeCell ref="Y185:AB185"/>
    <mergeCell ref="AD185:AG185"/>
    <mergeCell ref="BO183:BR183"/>
    <mergeCell ref="BS183:BV183"/>
    <mergeCell ref="AH165:AK165"/>
    <mergeCell ref="AL165:AO165"/>
    <mergeCell ref="AP165:AS165"/>
    <mergeCell ref="AT165:AW165"/>
    <mergeCell ref="AX165:BA165"/>
    <mergeCell ref="BC165:BF165"/>
    <mergeCell ref="BG165:BJ165"/>
    <mergeCell ref="AL183:AO183"/>
    <mergeCell ref="AP183:AS183"/>
    <mergeCell ref="AT183:AW183"/>
    <mergeCell ref="AX183:BA183"/>
    <mergeCell ref="BC183:BF183"/>
    <mergeCell ref="BG183:BJ183"/>
    <mergeCell ref="BS165:BV165"/>
    <mergeCell ref="AH183:AK183"/>
    <mergeCell ref="A165:A166"/>
    <mergeCell ref="B165:B166"/>
    <mergeCell ref="D165:H165"/>
    <mergeCell ref="I165:L165"/>
    <mergeCell ref="M165:P165"/>
    <mergeCell ref="Q165:T165"/>
    <mergeCell ref="U165:X165"/>
    <mergeCell ref="Y165:AB165"/>
    <mergeCell ref="BK183:BN183"/>
    <mergeCell ref="D183:H183"/>
    <mergeCell ref="I183:L183"/>
    <mergeCell ref="M183:P183"/>
    <mergeCell ref="Q183:T183"/>
    <mergeCell ref="U183:X183"/>
    <mergeCell ref="Y183:AB183"/>
    <mergeCell ref="AD183:AG183"/>
    <mergeCell ref="D163:H163"/>
    <mergeCell ref="I163:L163"/>
    <mergeCell ref="M163:P163"/>
    <mergeCell ref="Q163:T163"/>
    <mergeCell ref="BK165:BN165"/>
    <mergeCell ref="BO165:BR165"/>
    <mergeCell ref="U143:X143"/>
    <mergeCell ref="Y143:AB143"/>
    <mergeCell ref="AD143:AG143"/>
    <mergeCell ref="U163:X163"/>
    <mergeCell ref="Y163:AB163"/>
    <mergeCell ref="AD163:AG163"/>
    <mergeCell ref="AH163:AK163"/>
    <mergeCell ref="AL163:AO163"/>
    <mergeCell ref="AP163:AS163"/>
    <mergeCell ref="AD165:AG165"/>
    <mergeCell ref="I160:P160"/>
    <mergeCell ref="U160:AK160"/>
    <mergeCell ref="I161:AO161"/>
    <mergeCell ref="BS163:BV163"/>
    <mergeCell ref="AH143:AK143"/>
    <mergeCell ref="AL143:AO143"/>
    <mergeCell ref="AP143:AS143"/>
    <mergeCell ref="AT143:AW143"/>
    <mergeCell ref="AX143:BA143"/>
    <mergeCell ref="BC143:BF143"/>
    <mergeCell ref="BG143:BJ143"/>
    <mergeCell ref="BK143:BN143"/>
    <mergeCell ref="BO143:BR143"/>
    <mergeCell ref="AT163:AW163"/>
    <mergeCell ref="AX163:BA163"/>
    <mergeCell ref="BC163:BF163"/>
    <mergeCell ref="BG163:BJ163"/>
    <mergeCell ref="BK163:BN163"/>
    <mergeCell ref="BO163:BR163"/>
    <mergeCell ref="BO141:BR141"/>
    <mergeCell ref="BS141:BV141"/>
    <mergeCell ref="Y141:AB141"/>
    <mergeCell ref="AD141:AG141"/>
    <mergeCell ref="AH141:AK141"/>
    <mergeCell ref="AL141:AO141"/>
    <mergeCell ref="AP141:AS141"/>
    <mergeCell ref="AT141:AW141"/>
    <mergeCell ref="A143:A144"/>
    <mergeCell ref="B143:B144"/>
    <mergeCell ref="D143:H143"/>
    <mergeCell ref="I143:L143"/>
    <mergeCell ref="M143:P143"/>
    <mergeCell ref="Q143:T143"/>
    <mergeCell ref="D141:H141"/>
    <mergeCell ref="I141:L141"/>
    <mergeCell ref="M141:P141"/>
    <mergeCell ref="Q141:T141"/>
    <mergeCell ref="U141:X141"/>
    <mergeCell ref="AX141:BA141"/>
    <mergeCell ref="BC141:BF141"/>
    <mergeCell ref="BG141:BJ141"/>
    <mergeCell ref="BK141:BN141"/>
    <mergeCell ref="BS143:BV143"/>
    <mergeCell ref="A123:A124"/>
    <mergeCell ref="B123:B124"/>
    <mergeCell ref="D123:H123"/>
    <mergeCell ref="I123:L123"/>
    <mergeCell ref="M123:P123"/>
    <mergeCell ref="Q123:T123"/>
    <mergeCell ref="U123:X123"/>
    <mergeCell ref="AH123:AK123"/>
    <mergeCell ref="AL123:AO123"/>
    <mergeCell ref="AD121:AG121"/>
    <mergeCell ref="AH121:AK121"/>
    <mergeCell ref="AL121:AO121"/>
    <mergeCell ref="AP121:AS121"/>
    <mergeCell ref="Y123:AB123"/>
    <mergeCell ref="AD123:AG123"/>
    <mergeCell ref="BS101:BV101"/>
    <mergeCell ref="I119:AO119"/>
    <mergeCell ref="D121:H121"/>
    <mergeCell ref="I121:L121"/>
    <mergeCell ref="M121:P121"/>
    <mergeCell ref="Q121:T121"/>
    <mergeCell ref="BG123:BJ123"/>
    <mergeCell ref="BK123:BN123"/>
    <mergeCell ref="BO123:BR123"/>
    <mergeCell ref="AP123:AS123"/>
    <mergeCell ref="AT123:AW123"/>
    <mergeCell ref="AX123:BA123"/>
    <mergeCell ref="BC123:BF123"/>
    <mergeCell ref="U101:X101"/>
    <mergeCell ref="Y101:AB101"/>
    <mergeCell ref="AD101:AG101"/>
    <mergeCell ref="BS123:BV123"/>
    <mergeCell ref="A101:A102"/>
    <mergeCell ref="B101:B102"/>
    <mergeCell ref="D101:H101"/>
    <mergeCell ref="I101:L101"/>
    <mergeCell ref="M101:P101"/>
    <mergeCell ref="Q101:T101"/>
    <mergeCell ref="BS121:BV121"/>
    <mergeCell ref="AH101:AK101"/>
    <mergeCell ref="AL101:AO101"/>
    <mergeCell ref="AP101:AS101"/>
    <mergeCell ref="AT101:AW101"/>
    <mergeCell ref="AX101:BA101"/>
    <mergeCell ref="BC101:BF101"/>
    <mergeCell ref="BG101:BJ101"/>
    <mergeCell ref="BK101:BN101"/>
    <mergeCell ref="BO101:BR101"/>
    <mergeCell ref="AT121:AW121"/>
    <mergeCell ref="AX121:BA121"/>
    <mergeCell ref="BC121:BF121"/>
    <mergeCell ref="BG121:BJ121"/>
    <mergeCell ref="BK121:BN121"/>
    <mergeCell ref="BO121:BR121"/>
    <mergeCell ref="U121:X121"/>
    <mergeCell ref="Y121:AB121"/>
    <mergeCell ref="BS81:BV81"/>
    <mergeCell ref="D99:H99"/>
    <mergeCell ref="I99:L99"/>
    <mergeCell ref="M99:P99"/>
    <mergeCell ref="Q99:T99"/>
    <mergeCell ref="U99:X99"/>
    <mergeCell ref="AX99:BA99"/>
    <mergeCell ref="BC99:BF99"/>
    <mergeCell ref="BG99:BJ99"/>
    <mergeCell ref="BK99:BN99"/>
    <mergeCell ref="BO99:BR99"/>
    <mergeCell ref="BS99:BV99"/>
    <mergeCell ref="Y99:AB99"/>
    <mergeCell ref="AD99:AG99"/>
    <mergeCell ref="AH99:AK99"/>
    <mergeCell ref="AL99:AO99"/>
    <mergeCell ref="AP99:AS99"/>
    <mergeCell ref="AT99:AW99"/>
    <mergeCell ref="A81:A82"/>
    <mergeCell ref="B81:B82"/>
    <mergeCell ref="D81:H81"/>
    <mergeCell ref="I81:L81"/>
    <mergeCell ref="M81:P81"/>
    <mergeCell ref="Q81:T81"/>
    <mergeCell ref="U81:X81"/>
    <mergeCell ref="AH81:AK81"/>
    <mergeCell ref="AL81:AO81"/>
    <mergeCell ref="Y81:AB81"/>
    <mergeCell ref="AD81:AG81"/>
    <mergeCell ref="BK62:BN62"/>
    <mergeCell ref="BO62:BR62"/>
    <mergeCell ref="BS62:BV62"/>
    <mergeCell ref="D79:H79"/>
    <mergeCell ref="I79:L79"/>
    <mergeCell ref="M79:P79"/>
    <mergeCell ref="Q79:T79"/>
    <mergeCell ref="U79:X79"/>
    <mergeCell ref="BG81:BJ81"/>
    <mergeCell ref="BK81:BN81"/>
    <mergeCell ref="BO81:BR81"/>
    <mergeCell ref="AP81:AS81"/>
    <mergeCell ref="AT81:AW81"/>
    <mergeCell ref="AX81:BA81"/>
    <mergeCell ref="BC81:BF81"/>
    <mergeCell ref="AX79:BA79"/>
    <mergeCell ref="BC79:BF79"/>
    <mergeCell ref="BG79:BJ79"/>
    <mergeCell ref="BK79:BN79"/>
    <mergeCell ref="BO79:BR79"/>
    <mergeCell ref="BS79:BV79"/>
    <mergeCell ref="Y79:AB79"/>
    <mergeCell ref="AD79:AG79"/>
    <mergeCell ref="AH79:AK79"/>
    <mergeCell ref="AL79:AO79"/>
    <mergeCell ref="AP79:AS79"/>
    <mergeCell ref="AT79:AW79"/>
    <mergeCell ref="A62:A63"/>
    <mergeCell ref="B62:B63"/>
    <mergeCell ref="D62:H62"/>
    <mergeCell ref="I62:L62"/>
    <mergeCell ref="M62:P62"/>
    <mergeCell ref="Q62:T62"/>
    <mergeCell ref="U62:X62"/>
    <mergeCell ref="Y62:AB62"/>
    <mergeCell ref="AP60:AS60"/>
    <mergeCell ref="BC62:BF62"/>
    <mergeCell ref="BG62:BJ62"/>
    <mergeCell ref="D60:H60"/>
    <mergeCell ref="I60:L60"/>
    <mergeCell ref="M60:P60"/>
    <mergeCell ref="Q60:T60"/>
    <mergeCell ref="U60:X60"/>
    <mergeCell ref="Y60:AB60"/>
    <mergeCell ref="AD60:AG60"/>
    <mergeCell ref="AH60:AK60"/>
    <mergeCell ref="AD62:AG62"/>
    <mergeCell ref="AH62:AK62"/>
    <mergeCell ref="AL62:AO62"/>
    <mergeCell ref="AP62:AS62"/>
    <mergeCell ref="AT62:AW62"/>
    <mergeCell ref="AX62:BA62"/>
    <mergeCell ref="AT60:AW60"/>
    <mergeCell ref="AX60:BA60"/>
    <mergeCell ref="BC60:BF60"/>
    <mergeCell ref="BG60:BJ60"/>
    <mergeCell ref="AL60:AO60"/>
    <mergeCell ref="BS41:BV41"/>
    <mergeCell ref="A43:A44"/>
    <mergeCell ref="B43:B44"/>
    <mergeCell ref="D43:H43"/>
    <mergeCell ref="I43:L43"/>
    <mergeCell ref="M43:P43"/>
    <mergeCell ref="Q43:T43"/>
    <mergeCell ref="U43:X43"/>
    <mergeCell ref="Y43:AB43"/>
    <mergeCell ref="BO41:BR41"/>
    <mergeCell ref="D41:H41"/>
    <mergeCell ref="I41:L41"/>
    <mergeCell ref="M41:P41"/>
    <mergeCell ref="Q41:T41"/>
    <mergeCell ref="U41:X41"/>
    <mergeCell ref="Y41:AB41"/>
    <mergeCell ref="BO60:BR60"/>
    <mergeCell ref="BS60:BV60"/>
    <mergeCell ref="BK60:BN60"/>
    <mergeCell ref="BC43:BF43"/>
    <mergeCell ref="BG43:BJ43"/>
    <mergeCell ref="BK43:BN43"/>
    <mergeCell ref="BO43:BR43"/>
    <mergeCell ref="BS43:BV43"/>
    <mergeCell ref="I39:BR39"/>
    <mergeCell ref="AD41:AG41"/>
    <mergeCell ref="AH41:AK41"/>
    <mergeCell ref="AL41:AO41"/>
    <mergeCell ref="AP41:AS41"/>
    <mergeCell ref="AD43:AG43"/>
    <mergeCell ref="AH43:AK43"/>
    <mergeCell ref="AL43:AO43"/>
    <mergeCell ref="AP43:AS43"/>
    <mergeCell ref="AT43:AW43"/>
    <mergeCell ref="AX43:BA43"/>
    <mergeCell ref="AT41:AW41"/>
    <mergeCell ref="AX41:BA41"/>
    <mergeCell ref="BC41:BF41"/>
    <mergeCell ref="BG41:BJ41"/>
    <mergeCell ref="BK41:BN41"/>
    <mergeCell ref="I37:AS37"/>
    <mergeCell ref="I38:BJ38"/>
    <mergeCell ref="A20:A21"/>
    <mergeCell ref="B20:B21"/>
    <mergeCell ref="D20:H20"/>
    <mergeCell ref="I20:L20"/>
    <mergeCell ref="M20:P20"/>
    <mergeCell ref="Q20:T20"/>
    <mergeCell ref="BC20:BF20"/>
    <mergeCell ref="BG20:BJ20"/>
    <mergeCell ref="AD20:AG20"/>
    <mergeCell ref="AH20:AK20"/>
    <mergeCell ref="AL20:AO20"/>
    <mergeCell ref="AP20:AS20"/>
    <mergeCell ref="U20:X20"/>
    <mergeCell ref="Y20:AB20"/>
    <mergeCell ref="D18:H18"/>
    <mergeCell ref="I18:L18"/>
    <mergeCell ref="M18:P18"/>
    <mergeCell ref="Q18:T18"/>
    <mergeCell ref="U18:X18"/>
    <mergeCell ref="AH18:AK18"/>
    <mergeCell ref="AL18:AO18"/>
    <mergeCell ref="AP18:AS18"/>
    <mergeCell ref="AT18:AW18"/>
    <mergeCell ref="BO18:BR18"/>
    <mergeCell ref="BS18:BV18"/>
    <mergeCell ref="BO20:BR20"/>
    <mergeCell ref="BS20:BV20"/>
    <mergeCell ref="Y1:AB1"/>
    <mergeCell ref="AD1:AG1"/>
    <mergeCell ref="AH1:AK1"/>
    <mergeCell ref="AL1:AO1"/>
    <mergeCell ref="AP1:AS1"/>
    <mergeCell ref="BS1:BV1"/>
    <mergeCell ref="Y18:AB18"/>
    <mergeCell ref="AD18:AG18"/>
    <mergeCell ref="BK18:BN18"/>
    <mergeCell ref="BK20:BN20"/>
    <mergeCell ref="AT20:AW20"/>
    <mergeCell ref="AX20:BA20"/>
    <mergeCell ref="AX18:BA18"/>
    <mergeCell ref="BC18:BF18"/>
    <mergeCell ref="BG18:BJ18"/>
    <mergeCell ref="A1:A2"/>
    <mergeCell ref="B1:B2"/>
    <mergeCell ref="D1:H1"/>
    <mergeCell ref="I1:L1"/>
    <mergeCell ref="M1:P1"/>
    <mergeCell ref="Q1:T1"/>
    <mergeCell ref="BK1:BN1"/>
    <mergeCell ref="BO1:BR1"/>
    <mergeCell ref="U1:X1"/>
    <mergeCell ref="AT1:AW1"/>
    <mergeCell ref="AX1:BA1"/>
    <mergeCell ref="BC1:BF1"/>
    <mergeCell ref="BG1:BJ1"/>
  </mergeCells>
  <hyperlinks>
    <hyperlink ref="B1" r:id="rId1" display="http://lomsls.com/Teams/2009/2009mccall.htm" xr:uid="{00000000-0004-0000-0D00-000000000000}"/>
    <hyperlink ref="B20" r:id="rId2" display="http://lomsls.com/Teams/2009/2009bragan.htm" xr:uid="{00000000-0004-0000-0D00-000001000000}"/>
    <hyperlink ref="B43" r:id="rId3" display="http://lomsls.com/Teams/2009/2009brunson.htm" xr:uid="{00000000-0004-0000-0D00-000002000000}"/>
    <hyperlink ref="B62" r:id="rId4" display="http://lomsls.com/Teams/2009/2009stark.htm" xr:uid="{00000000-0004-0000-0D00-000003000000}"/>
    <hyperlink ref="B81" r:id="rId5" display="http://lomsls.com/Teams/2009/2009sliwa.htm" xr:uid="{00000000-0004-0000-0D00-000004000000}"/>
    <hyperlink ref="B101" r:id="rId6" display="http://lomsls.com/Teams/2009/2009scribner.htm" xr:uid="{00000000-0004-0000-0D00-000005000000}"/>
    <hyperlink ref="B123" r:id="rId7" display="http://lomsls.com/Teams/2009/2009slater.htm" xr:uid="{00000000-0004-0000-0D00-000006000000}"/>
    <hyperlink ref="B143" r:id="rId8" display="http://lomsls.com/Teams/2009/2009sanchez.htm" xr:uid="{00000000-0004-0000-0D00-000007000000}"/>
    <hyperlink ref="B165" r:id="rId9" display="http://lomsls.com/Teams/2009/2009kirk.htm" xr:uid="{00000000-0004-0000-0D00-000008000000}"/>
    <hyperlink ref="B185" r:id="rId10" display="http://lomsls.com/Teams/2009/2009davenport.htm" xr:uid="{00000000-0004-0000-0D00-000009000000}"/>
    <hyperlink ref="B205" r:id="rId11" display="http://lomsls.com/Teams/2009/2009sims.htm" xr:uid="{00000000-0004-0000-0D00-00000A000000}"/>
    <hyperlink ref="B225" r:id="rId12" display="http://lomsls.com/Teams/2009/2009walls.htm" xr:uid="{00000000-0004-0000-0D00-00000B000000}"/>
  </hyperlink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4"/>
  <dimension ref="A1:BV230"/>
  <sheetViews>
    <sheetView topLeftCell="A58" workbookViewId="0">
      <selection activeCell="B84" sqref="B84"/>
    </sheetView>
  </sheetViews>
  <sheetFormatPr defaultColWidth="9.109375" defaultRowHeight="13.2"/>
  <cols>
    <col min="1" max="1" width="9.109375" style="5"/>
    <col min="2" max="2" width="21" style="5" bestFit="1" customWidth="1"/>
    <col min="3" max="3" width="21" style="5" hidden="1" customWidth="1"/>
    <col min="4" max="16384" width="9.109375" style="5"/>
  </cols>
  <sheetData>
    <row r="1" spans="1:74">
      <c r="A1" s="1985">
        <v>1</v>
      </c>
      <c r="B1" s="419"/>
      <c r="C1" s="419"/>
      <c r="D1" s="2013" t="s">
        <v>1268</v>
      </c>
      <c r="E1" s="2014"/>
      <c r="F1" s="2014"/>
      <c r="G1" s="2014"/>
      <c r="H1" s="2015"/>
      <c r="I1" s="1992" t="s">
        <v>1109</v>
      </c>
      <c r="J1" s="1993"/>
      <c r="K1" s="1993"/>
      <c r="L1" s="1994"/>
      <c r="M1" s="1995" t="s">
        <v>1108</v>
      </c>
      <c r="N1" s="1996"/>
      <c r="O1" s="1996"/>
      <c r="P1" s="1997"/>
      <c r="Q1" s="1992" t="s">
        <v>1107</v>
      </c>
      <c r="R1" s="1993"/>
      <c r="S1" s="1993"/>
      <c r="T1" s="1994"/>
      <c r="U1" s="1995" t="s">
        <v>1106</v>
      </c>
      <c r="V1" s="1996"/>
      <c r="W1" s="1996"/>
      <c r="X1" s="1997"/>
      <c r="Y1" s="1992" t="s">
        <v>1105</v>
      </c>
      <c r="Z1" s="1993"/>
      <c r="AA1" s="1993"/>
      <c r="AB1" s="1994"/>
      <c r="AC1" s="446"/>
      <c r="AD1" s="1998" t="s">
        <v>1104</v>
      </c>
      <c r="AE1" s="1996"/>
      <c r="AF1" s="1996"/>
      <c r="AG1" s="1997"/>
      <c r="AH1" s="1992" t="s">
        <v>1103</v>
      </c>
      <c r="AI1" s="1993"/>
      <c r="AJ1" s="1993"/>
      <c r="AK1" s="1994"/>
      <c r="AL1" s="1995" t="s">
        <v>1102</v>
      </c>
      <c r="AM1" s="1996"/>
      <c r="AN1" s="1996"/>
      <c r="AO1" s="1997"/>
      <c r="AP1" s="1992" t="s">
        <v>1101</v>
      </c>
      <c r="AQ1" s="1993"/>
      <c r="AR1" s="1993"/>
      <c r="AS1" s="1994"/>
      <c r="AT1" s="1995" t="s">
        <v>1100</v>
      </c>
      <c r="AU1" s="1996"/>
      <c r="AV1" s="1996"/>
      <c r="AW1" s="1997"/>
      <c r="AX1" s="1992" t="s">
        <v>1099</v>
      </c>
      <c r="AY1" s="1993"/>
      <c r="AZ1" s="1993"/>
      <c r="BA1" s="1994"/>
      <c r="BB1" s="446"/>
      <c r="BC1" s="1998" t="s">
        <v>1098</v>
      </c>
      <c r="BD1" s="1996"/>
      <c r="BE1" s="1996"/>
      <c r="BF1" s="1997"/>
      <c r="BG1" s="1992" t="s">
        <v>1097</v>
      </c>
      <c r="BH1" s="1993"/>
      <c r="BI1" s="1993"/>
      <c r="BJ1" s="1994"/>
      <c r="BK1" s="1995" t="s">
        <v>1096</v>
      </c>
      <c r="BL1" s="1996"/>
      <c r="BM1" s="1996"/>
      <c r="BN1" s="1997"/>
      <c r="BO1" s="1992" t="s">
        <v>1095</v>
      </c>
      <c r="BP1" s="1993"/>
      <c r="BQ1" s="1993"/>
      <c r="BR1" s="1994"/>
      <c r="BS1" s="1995" t="s">
        <v>1094</v>
      </c>
      <c r="BT1" s="1996"/>
      <c r="BU1" s="1996"/>
      <c r="BV1" s="1997"/>
    </row>
    <row r="2" spans="1:74">
      <c r="A2" s="1986"/>
      <c r="B2" s="504" t="s">
        <v>1295</v>
      </c>
      <c r="C2" s="1529"/>
      <c r="D2" s="414" t="s">
        <v>268</v>
      </c>
      <c r="E2" s="413" t="s">
        <v>1092</v>
      </c>
      <c r="F2" s="413" t="s">
        <v>267</v>
      </c>
      <c r="G2" s="413" t="s">
        <v>266</v>
      </c>
      <c r="H2" s="415" t="s">
        <v>265</v>
      </c>
      <c r="I2" s="414" t="s">
        <v>268</v>
      </c>
      <c r="J2" s="413" t="s">
        <v>1092</v>
      </c>
      <c r="K2" s="413" t="s">
        <v>267</v>
      </c>
      <c r="L2" s="412" t="s">
        <v>266</v>
      </c>
      <c r="M2" s="413" t="s">
        <v>268</v>
      </c>
      <c r="N2" s="413" t="s">
        <v>1092</v>
      </c>
      <c r="O2" s="413" t="s">
        <v>267</v>
      </c>
      <c r="P2" s="412" t="s">
        <v>266</v>
      </c>
      <c r="Q2" s="413" t="s">
        <v>268</v>
      </c>
      <c r="R2" s="413" t="s">
        <v>1092</v>
      </c>
      <c r="S2" s="413" t="s">
        <v>267</v>
      </c>
      <c r="T2" s="412" t="s">
        <v>266</v>
      </c>
      <c r="U2" s="413" t="s">
        <v>268</v>
      </c>
      <c r="V2" s="413" t="s">
        <v>1092</v>
      </c>
      <c r="W2" s="413" t="s">
        <v>267</v>
      </c>
      <c r="X2" s="412" t="s">
        <v>266</v>
      </c>
      <c r="Y2" s="413" t="s">
        <v>268</v>
      </c>
      <c r="Z2" s="413" t="s">
        <v>1092</v>
      </c>
      <c r="AA2" s="413" t="s">
        <v>267</v>
      </c>
      <c r="AB2" s="415" t="s">
        <v>266</v>
      </c>
      <c r="AC2" s="451"/>
      <c r="AD2" s="413" t="s">
        <v>268</v>
      </c>
      <c r="AE2" s="413" t="s">
        <v>1092</v>
      </c>
      <c r="AF2" s="413" t="s">
        <v>267</v>
      </c>
      <c r="AG2" s="412" t="s">
        <v>266</v>
      </c>
      <c r="AH2" s="413" t="s">
        <v>268</v>
      </c>
      <c r="AI2" s="413" t="s">
        <v>1092</v>
      </c>
      <c r="AJ2" s="413" t="s">
        <v>267</v>
      </c>
      <c r="AK2" s="412" t="s">
        <v>266</v>
      </c>
      <c r="AL2" s="413" t="s">
        <v>268</v>
      </c>
      <c r="AM2" s="413" t="s">
        <v>1092</v>
      </c>
      <c r="AN2" s="413" t="s">
        <v>267</v>
      </c>
      <c r="AO2" s="412" t="s">
        <v>266</v>
      </c>
      <c r="AP2" s="413" t="s">
        <v>268</v>
      </c>
      <c r="AQ2" s="413" t="s">
        <v>1092</v>
      </c>
      <c r="AR2" s="413" t="s">
        <v>267</v>
      </c>
      <c r="AS2" s="412" t="s">
        <v>266</v>
      </c>
      <c r="AT2" s="413" t="s">
        <v>268</v>
      </c>
      <c r="AU2" s="413" t="s">
        <v>1092</v>
      </c>
      <c r="AV2" s="413" t="s">
        <v>267</v>
      </c>
      <c r="AW2" s="412" t="s">
        <v>266</v>
      </c>
      <c r="AX2" s="413" t="s">
        <v>268</v>
      </c>
      <c r="AY2" s="413" t="s">
        <v>1092</v>
      </c>
      <c r="AZ2" s="413" t="s">
        <v>267</v>
      </c>
      <c r="BA2" s="415" t="s">
        <v>266</v>
      </c>
      <c r="BB2" s="451"/>
      <c r="BC2" s="413" t="s">
        <v>268</v>
      </c>
      <c r="BD2" s="413" t="s">
        <v>1092</v>
      </c>
      <c r="BE2" s="413" t="s">
        <v>267</v>
      </c>
      <c r="BF2" s="415" t="s">
        <v>266</v>
      </c>
      <c r="BG2" s="414" t="s">
        <v>268</v>
      </c>
      <c r="BH2" s="413" t="s">
        <v>1092</v>
      </c>
      <c r="BI2" s="413" t="s">
        <v>267</v>
      </c>
      <c r="BJ2" s="415" t="s">
        <v>266</v>
      </c>
      <c r="BK2" s="414" t="s">
        <v>268</v>
      </c>
      <c r="BL2" s="413" t="s">
        <v>1092</v>
      </c>
      <c r="BM2" s="413" t="s">
        <v>267</v>
      </c>
      <c r="BN2" s="415" t="s">
        <v>266</v>
      </c>
      <c r="BO2" s="414" t="s">
        <v>268</v>
      </c>
      <c r="BP2" s="413" t="s">
        <v>1092</v>
      </c>
      <c r="BQ2" s="413" t="s">
        <v>267</v>
      </c>
      <c r="BR2" s="415" t="s">
        <v>266</v>
      </c>
      <c r="BS2" s="414" t="s">
        <v>268</v>
      </c>
      <c r="BT2" s="413" t="s">
        <v>1092</v>
      </c>
      <c r="BU2" s="413" t="s">
        <v>267</v>
      </c>
      <c r="BV2" s="412" t="s">
        <v>266</v>
      </c>
    </row>
    <row r="3" spans="1:74">
      <c r="A3" s="392">
        <v>1</v>
      </c>
      <c r="B3" s="406" t="s">
        <v>28</v>
      </c>
      <c r="C3" s="406" t="str">
        <f>TRIM(B3)</f>
        <v>Derek Hoffman</v>
      </c>
      <c r="D3" s="390">
        <f t="shared" ref="D3:D17" si="0">SUM(I3,M3,Q3,U3,Y3,AD3,AH3,AL3,AP3,AT3,AX3,BC3,BG3,BK3,BO3,BS3)</f>
        <v>82</v>
      </c>
      <c r="E3" s="389">
        <f t="shared" ref="E3:E17" si="1">SUM(J3,N3,R3,V3,Z3,AE3,AI3,AM3,AQ3,AU3,AY3,BD3,BH3,BL3,BP3,BT3)</f>
        <v>51</v>
      </c>
      <c r="F3" s="389">
        <f t="shared" ref="F3:F17" si="2">SUM(K3,O3,S3,W3,AA3,AF3,AJ3,AN3,AR3,AV3,AZ3,BE3,BI3,BM3,BQ3,BU3)</f>
        <v>53</v>
      </c>
      <c r="G3" s="389">
        <f t="shared" ref="G3:G17" si="3">SUM(L3,P3,T3,X3,AB3,AG3,AK3,AO3,AS3,AW3,BA3,BF3,BJ3,BN3,BR3,BV3)</f>
        <v>10</v>
      </c>
      <c r="H3" s="388">
        <f t="shared" ref="H3:H18" si="4">F3/D3</f>
        <v>0.64634146341463417</v>
      </c>
      <c r="I3" s="272">
        <v>5</v>
      </c>
      <c r="J3" s="240">
        <v>2</v>
      </c>
      <c r="K3" s="240">
        <v>3</v>
      </c>
      <c r="L3" s="270">
        <v>0</v>
      </c>
      <c r="M3" s="239">
        <v>6</v>
      </c>
      <c r="N3" s="239">
        <v>4</v>
      </c>
      <c r="O3" s="239">
        <v>4</v>
      </c>
      <c r="P3" s="269">
        <v>0</v>
      </c>
      <c r="Q3" s="240">
        <v>5</v>
      </c>
      <c r="R3" s="240">
        <v>6</v>
      </c>
      <c r="S3" s="240">
        <v>4</v>
      </c>
      <c r="T3" s="270">
        <v>2</v>
      </c>
      <c r="U3" s="239">
        <v>6</v>
      </c>
      <c r="V3" s="239">
        <v>3</v>
      </c>
      <c r="W3" s="239">
        <v>4</v>
      </c>
      <c r="X3" s="269">
        <v>0</v>
      </c>
      <c r="Y3" s="240">
        <v>7</v>
      </c>
      <c r="Z3" s="240">
        <v>4</v>
      </c>
      <c r="AA3" s="240">
        <v>5</v>
      </c>
      <c r="AB3" s="303">
        <v>1</v>
      </c>
      <c r="AC3" s="451"/>
      <c r="AD3" s="239">
        <v>4</v>
      </c>
      <c r="AE3" s="239">
        <v>5</v>
      </c>
      <c r="AF3" s="239">
        <v>2</v>
      </c>
      <c r="AG3" s="269">
        <v>1</v>
      </c>
      <c r="AH3" s="240">
        <v>6</v>
      </c>
      <c r="AI3" s="240">
        <v>4</v>
      </c>
      <c r="AJ3" s="240">
        <v>5</v>
      </c>
      <c r="AK3" s="270">
        <v>0</v>
      </c>
      <c r="AL3" s="239">
        <v>5</v>
      </c>
      <c r="AM3" s="239">
        <v>4</v>
      </c>
      <c r="AN3" s="239">
        <v>3</v>
      </c>
      <c r="AO3" s="269">
        <v>0</v>
      </c>
      <c r="AP3" s="240">
        <v>4</v>
      </c>
      <c r="AQ3" s="240">
        <v>1</v>
      </c>
      <c r="AR3" s="240">
        <v>3</v>
      </c>
      <c r="AS3" s="270">
        <v>0</v>
      </c>
      <c r="AT3" s="239">
        <v>5</v>
      </c>
      <c r="AU3" s="239">
        <v>3</v>
      </c>
      <c r="AV3" s="239">
        <v>4</v>
      </c>
      <c r="AW3" s="269">
        <v>1</v>
      </c>
      <c r="AX3" s="240">
        <v>6</v>
      </c>
      <c r="AY3" s="240">
        <v>2</v>
      </c>
      <c r="AZ3" s="240">
        <v>3</v>
      </c>
      <c r="BA3" s="303">
        <v>1</v>
      </c>
      <c r="BB3" s="451"/>
      <c r="BC3" s="239">
        <v>6</v>
      </c>
      <c r="BD3" s="239">
        <v>4</v>
      </c>
      <c r="BE3" s="239">
        <v>3</v>
      </c>
      <c r="BF3" s="273">
        <v>0</v>
      </c>
      <c r="BG3" s="272">
        <v>3</v>
      </c>
      <c r="BH3" s="240">
        <v>2</v>
      </c>
      <c r="BI3" s="240">
        <v>3</v>
      </c>
      <c r="BJ3" s="303">
        <v>0</v>
      </c>
      <c r="BK3" s="274">
        <v>5</v>
      </c>
      <c r="BL3" s="239">
        <v>1</v>
      </c>
      <c r="BM3" s="239">
        <v>2</v>
      </c>
      <c r="BN3" s="273">
        <v>1</v>
      </c>
      <c r="BO3" s="272">
        <v>5</v>
      </c>
      <c r="BP3" s="240">
        <v>2</v>
      </c>
      <c r="BQ3" s="240">
        <v>2</v>
      </c>
      <c r="BR3" s="303">
        <v>1</v>
      </c>
      <c r="BS3" s="274">
        <v>4</v>
      </c>
      <c r="BT3" s="239">
        <v>4</v>
      </c>
      <c r="BU3" s="239">
        <v>3</v>
      </c>
      <c r="BV3" s="269">
        <v>2</v>
      </c>
    </row>
    <row r="4" spans="1:74">
      <c r="A4" s="405">
        <v>2</v>
      </c>
      <c r="B4" s="410" t="s">
        <v>1202</v>
      </c>
      <c r="C4" s="410" t="str">
        <f t="shared" ref="C4:C17" si="5">TRIM(B4)</f>
        <v>Jim Hoffman</v>
      </c>
      <c r="D4" s="383">
        <f t="shared" si="0"/>
        <v>73</v>
      </c>
      <c r="E4" s="382">
        <f t="shared" si="1"/>
        <v>48</v>
      </c>
      <c r="F4" s="382">
        <f t="shared" si="2"/>
        <v>59</v>
      </c>
      <c r="G4" s="382">
        <f t="shared" si="3"/>
        <v>12</v>
      </c>
      <c r="H4" s="381">
        <f t="shared" si="4"/>
        <v>0.80821917808219179</v>
      </c>
      <c r="I4" s="402">
        <v>2</v>
      </c>
      <c r="J4" s="398">
        <v>2</v>
      </c>
      <c r="K4" s="398">
        <v>1</v>
      </c>
      <c r="L4" s="397">
        <v>0</v>
      </c>
      <c r="M4" s="400">
        <v>4</v>
      </c>
      <c r="N4" s="400">
        <v>5</v>
      </c>
      <c r="O4" s="400">
        <v>4</v>
      </c>
      <c r="P4" s="399">
        <v>1</v>
      </c>
      <c r="Q4" s="398">
        <v>6</v>
      </c>
      <c r="R4" s="398">
        <v>2</v>
      </c>
      <c r="S4" s="398">
        <v>5</v>
      </c>
      <c r="T4" s="397">
        <v>0</v>
      </c>
      <c r="U4" s="400">
        <v>6</v>
      </c>
      <c r="V4" s="400">
        <v>2</v>
      </c>
      <c r="W4" s="400">
        <v>5</v>
      </c>
      <c r="X4" s="399">
        <v>1</v>
      </c>
      <c r="Y4" s="398">
        <v>7</v>
      </c>
      <c r="Z4" s="398">
        <v>4</v>
      </c>
      <c r="AA4" s="398">
        <v>5</v>
      </c>
      <c r="AB4" s="450">
        <v>3</v>
      </c>
      <c r="AC4" s="451"/>
      <c r="AD4" s="400">
        <v>5</v>
      </c>
      <c r="AE4" s="400">
        <v>4</v>
      </c>
      <c r="AF4" s="400">
        <v>4</v>
      </c>
      <c r="AG4" s="399">
        <v>0</v>
      </c>
      <c r="AH4" s="398">
        <v>5</v>
      </c>
      <c r="AI4" s="398">
        <v>3</v>
      </c>
      <c r="AJ4" s="398">
        <v>3</v>
      </c>
      <c r="AK4" s="397">
        <v>1</v>
      </c>
      <c r="AL4" s="400">
        <v>5</v>
      </c>
      <c r="AM4" s="400">
        <v>2</v>
      </c>
      <c r="AN4" s="400">
        <v>5</v>
      </c>
      <c r="AO4" s="399">
        <v>1</v>
      </c>
      <c r="AP4" s="398">
        <v>5</v>
      </c>
      <c r="AQ4" s="398">
        <v>2</v>
      </c>
      <c r="AR4" s="398">
        <v>3</v>
      </c>
      <c r="AS4" s="397">
        <v>1</v>
      </c>
      <c r="AT4" s="400">
        <v>6</v>
      </c>
      <c r="AU4" s="400">
        <v>4</v>
      </c>
      <c r="AV4" s="400">
        <v>3</v>
      </c>
      <c r="AW4" s="399">
        <v>0</v>
      </c>
      <c r="AX4" s="398">
        <v>4</v>
      </c>
      <c r="AY4" s="398">
        <v>5</v>
      </c>
      <c r="AZ4" s="398">
        <v>4</v>
      </c>
      <c r="BA4" s="450">
        <v>3</v>
      </c>
      <c r="BB4" s="451"/>
      <c r="BC4" s="400">
        <v>5</v>
      </c>
      <c r="BD4" s="400">
        <v>3</v>
      </c>
      <c r="BE4" s="400">
        <v>5</v>
      </c>
      <c r="BF4" s="403">
        <v>0</v>
      </c>
      <c r="BG4" s="402">
        <v>1</v>
      </c>
      <c r="BH4" s="398">
        <v>3</v>
      </c>
      <c r="BI4" s="398">
        <v>1</v>
      </c>
      <c r="BJ4" s="450">
        <v>1</v>
      </c>
      <c r="BK4" s="401">
        <v>5</v>
      </c>
      <c r="BL4" s="400">
        <v>1</v>
      </c>
      <c r="BM4" s="400">
        <v>5</v>
      </c>
      <c r="BN4" s="403">
        <v>0</v>
      </c>
      <c r="BO4" s="402">
        <v>4</v>
      </c>
      <c r="BP4" s="398">
        <v>1</v>
      </c>
      <c r="BQ4" s="398">
        <v>3</v>
      </c>
      <c r="BR4" s="450">
        <v>0</v>
      </c>
      <c r="BS4" s="401">
        <v>3</v>
      </c>
      <c r="BT4" s="400">
        <v>5</v>
      </c>
      <c r="BU4" s="400">
        <v>3</v>
      </c>
      <c r="BV4" s="399">
        <v>0</v>
      </c>
    </row>
    <row r="5" spans="1:74">
      <c r="A5" s="392">
        <v>3</v>
      </c>
      <c r="B5" s="406" t="s">
        <v>1180</v>
      </c>
      <c r="C5" s="406" t="str">
        <f t="shared" si="5"/>
        <v>Mark Sims</v>
      </c>
      <c r="D5" s="390">
        <f t="shared" si="0"/>
        <v>52</v>
      </c>
      <c r="E5" s="389">
        <f t="shared" si="1"/>
        <v>18</v>
      </c>
      <c r="F5" s="389">
        <f t="shared" si="2"/>
        <v>24</v>
      </c>
      <c r="G5" s="389">
        <f t="shared" si="3"/>
        <v>1</v>
      </c>
      <c r="H5" s="388">
        <f t="shared" si="4"/>
        <v>0.46153846153846156</v>
      </c>
      <c r="I5" s="272">
        <v>4</v>
      </c>
      <c r="J5" s="240">
        <v>2</v>
      </c>
      <c r="K5" s="240">
        <v>2</v>
      </c>
      <c r="L5" s="270">
        <v>0</v>
      </c>
      <c r="M5" s="239">
        <v>5</v>
      </c>
      <c r="N5" s="239">
        <v>2</v>
      </c>
      <c r="O5" s="239">
        <v>3</v>
      </c>
      <c r="P5" s="269">
        <v>0</v>
      </c>
      <c r="Q5" s="240">
        <v>3</v>
      </c>
      <c r="R5" s="240">
        <v>0</v>
      </c>
      <c r="S5" s="240">
        <v>2</v>
      </c>
      <c r="T5" s="270">
        <v>0</v>
      </c>
      <c r="U5" s="239">
        <v>5</v>
      </c>
      <c r="V5" s="239">
        <v>1</v>
      </c>
      <c r="W5" s="239">
        <v>2</v>
      </c>
      <c r="X5" s="269">
        <v>0</v>
      </c>
      <c r="Y5" s="240">
        <v>6</v>
      </c>
      <c r="Z5" s="240">
        <v>3</v>
      </c>
      <c r="AA5" s="240">
        <v>4</v>
      </c>
      <c r="AB5" s="303">
        <v>1</v>
      </c>
      <c r="AC5" s="451"/>
      <c r="AD5" s="244"/>
      <c r="AE5" s="244"/>
      <c r="AF5" s="244"/>
      <c r="AG5" s="377"/>
      <c r="AH5" s="240">
        <v>3</v>
      </c>
      <c r="AI5" s="240">
        <v>1</v>
      </c>
      <c r="AJ5" s="240">
        <v>1</v>
      </c>
      <c r="AK5" s="270">
        <v>0</v>
      </c>
      <c r="AL5" s="244"/>
      <c r="AM5" s="244"/>
      <c r="AN5" s="244"/>
      <c r="AO5" s="377"/>
      <c r="AP5" s="240">
        <v>4</v>
      </c>
      <c r="AQ5" s="240">
        <v>2</v>
      </c>
      <c r="AR5" s="240">
        <v>1</v>
      </c>
      <c r="AS5" s="270">
        <v>0</v>
      </c>
      <c r="AT5" s="244"/>
      <c r="AU5" s="244"/>
      <c r="AV5" s="244"/>
      <c r="AW5" s="377"/>
      <c r="AX5" s="240">
        <v>4</v>
      </c>
      <c r="AY5" s="240">
        <v>1</v>
      </c>
      <c r="AZ5" s="240">
        <v>2</v>
      </c>
      <c r="BA5" s="303">
        <v>0</v>
      </c>
      <c r="BB5" s="451"/>
      <c r="BC5" s="239">
        <v>5</v>
      </c>
      <c r="BD5" s="239">
        <v>1</v>
      </c>
      <c r="BE5" s="239">
        <v>1</v>
      </c>
      <c r="BF5" s="273">
        <v>0</v>
      </c>
      <c r="BG5" s="272">
        <v>4</v>
      </c>
      <c r="BH5" s="240">
        <v>1</v>
      </c>
      <c r="BI5" s="240">
        <v>1</v>
      </c>
      <c r="BJ5" s="303">
        <v>0</v>
      </c>
      <c r="BK5" s="386"/>
      <c r="BL5" s="244"/>
      <c r="BM5" s="244"/>
      <c r="BN5" s="290"/>
      <c r="BO5" s="272">
        <v>4</v>
      </c>
      <c r="BP5" s="240">
        <v>1</v>
      </c>
      <c r="BQ5" s="240">
        <v>1</v>
      </c>
      <c r="BR5" s="303">
        <v>0</v>
      </c>
      <c r="BS5" s="274">
        <v>5</v>
      </c>
      <c r="BT5" s="239">
        <v>3</v>
      </c>
      <c r="BU5" s="239">
        <v>4</v>
      </c>
      <c r="BV5" s="269">
        <v>0</v>
      </c>
    </row>
    <row r="6" spans="1:74">
      <c r="A6" s="405">
        <v>4</v>
      </c>
      <c r="B6" s="410" t="s">
        <v>1140</v>
      </c>
      <c r="C6" s="410" t="str">
        <f t="shared" si="5"/>
        <v>Heath Kinney</v>
      </c>
      <c r="D6" s="383">
        <f t="shared" si="0"/>
        <v>85</v>
      </c>
      <c r="E6" s="382">
        <f t="shared" si="1"/>
        <v>37</v>
      </c>
      <c r="F6" s="382">
        <f t="shared" si="2"/>
        <v>50</v>
      </c>
      <c r="G6" s="382">
        <f t="shared" si="3"/>
        <v>1</v>
      </c>
      <c r="H6" s="381">
        <f t="shared" si="4"/>
        <v>0.58823529411764708</v>
      </c>
      <c r="I6" s="402">
        <v>5</v>
      </c>
      <c r="J6" s="398">
        <v>2</v>
      </c>
      <c r="K6" s="398">
        <v>3</v>
      </c>
      <c r="L6" s="397">
        <v>0</v>
      </c>
      <c r="M6" s="400">
        <v>6</v>
      </c>
      <c r="N6" s="400">
        <v>0</v>
      </c>
      <c r="O6" s="400">
        <v>1</v>
      </c>
      <c r="P6" s="399">
        <v>0</v>
      </c>
      <c r="Q6" s="398">
        <v>6</v>
      </c>
      <c r="R6" s="398">
        <v>2</v>
      </c>
      <c r="S6" s="398">
        <v>5</v>
      </c>
      <c r="T6" s="397">
        <v>0</v>
      </c>
      <c r="U6" s="400">
        <v>5</v>
      </c>
      <c r="V6" s="400">
        <v>3</v>
      </c>
      <c r="W6" s="400">
        <v>3</v>
      </c>
      <c r="X6" s="399">
        <v>0</v>
      </c>
      <c r="Y6" s="398">
        <v>7</v>
      </c>
      <c r="Z6" s="398">
        <v>4</v>
      </c>
      <c r="AA6" s="398">
        <v>4</v>
      </c>
      <c r="AB6" s="450">
        <v>0</v>
      </c>
      <c r="AC6" s="451"/>
      <c r="AD6" s="400">
        <v>6</v>
      </c>
      <c r="AE6" s="400">
        <v>3</v>
      </c>
      <c r="AF6" s="400">
        <v>3</v>
      </c>
      <c r="AG6" s="399">
        <v>1</v>
      </c>
      <c r="AH6" s="398">
        <v>6</v>
      </c>
      <c r="AI6" s="398">
        <v>4</v>
      </c>
      <c r="AJ6" s="398">
        <v>6</v>
      </c>
      <c r="AK6" s="397">
        <v>0</v>
      </c>
      <c r="AL6" s="400">
        <v>6</v>
      </c>
      <c r="AM6" s="400">
        <v>4</v>
      </c>
      <c r="AN6" s="400">
        <v>6</v>
      </c>
      <c r="AO6" s="399">
        <v>0</v>
      </c>
      <c r="AP6" s="398">
        <v>5</v>
      </c>
      <c r="AQ6" s="398">
        <v>2</v>
      </c>
      <c r="AR6" s="398">
        <v>3</v>
      </c>
      <c r="AS6" s="397">
        <v>0</v>
      </c>
      <c r="AT6" s="400">
        <v>6</v>
      </c>
      <c r="AU6" s="400">
        <v>1</v>
      </c>
      <c r="AV6" s="400">
        <v>3</v>
      </c>
      <c r="AW6" s="399">
        <v>0</v>
      </c>
      <c r="AX6" s="398">
        <v>7</v>
      </c>
      <c r="AY6" s="398">
        <v>2</v>
      </c>
      <c r="AZ6" s="398">
        <v>3</v>
      </c>
      <c r="BA6" s="450">
        <v>0</v>
      </c>
      <c r="BB6" s="451"/>
      <c r="BC6" s="400">
        <v>5</v>
      </c>
      <c r="BD6" s="400">
        <v>4</v>
      </c>
      <c r="BE6" s="400">
        <v>4</v>
      </c>
      <c r="BF6" s="403">
        <v>0</v>
      </c>
      <c r="BG6" s="402">
        <v>5</v>
      </c>
      <c r="BH6" s="398">
        <v>1</v>
      </c>
      <c r="BI6" s="398">
        <v>1</v>
      </c>
      <c r="BJ6" s="450">
        <v>0</v>
      </c>
      <c r="BK6" s="401">
        <v>4</v>
      </c>
      <c r="BL6" s="400">
        <v>3</v>
      </c>
      <c r="BM6" s="400">
        <v>3</v>
      </c>
      <c r="BN6" s="403">
        <v>0</v>
      </c>
      <c r="BO6" s="408"/>
      <c r="BP6" s="396"/>
      <c r="BQ6" s="396"/>
      <c r="BR6" s="449"/>
      <c r="BS6" s="401">
        <v>6</v>
      </c>
      <c r="BT6" s="400">
        <v>2</v>
      </c>
      <c r="BU6" s="400">
        <v>2</v>
      </c>
      <c r="BV6" s="399">
        <v>0</v>
      </c>
    </row>
    <row r="7" spans="1:74">
      <c r="A7" s="392">
        <v>5</v>
      </c>
      <c r="B7" s="406" t="s">
        <v>1206</v>
      </c>
      <c r="C7" s="406" t="str">
        <f t="shared" si="5"/>
        <v>Bob Heist</v>
      </c>
      <c r="D7" s="390">
        <f t="shared" si="0"/>
        <v>25</v>
      </c>
      <c r="E7" s="389">
        <f t="shared" si="1"/>
        <v>10</v>
      </c>
      <c r="F7" s="389">
        <f t="shared" si="2"/>
        <v>22</v>
      </c>
      <c r="G7" s="389">
        <f t="shared" si="3"/>
        <v>0</v>
      </c>
      <c r="H7" s="388">
        <f t="shared" si="4"/>
        <v>0.88</v>
      </c>
      <c r="I7" s="387"/>
      <c r="J7" s="379"/>
      <c r="K7" s="379"/>
      <c r="L7" s="378"/>
      <c r="M7" s="244"/>
      <c r="N7" s="244"/>
      <c r="O7" s="244"/>
      <c r="P7" s="377"/>
      <c r="Q7" s="240">
        <v>3</v>
      </c>
      <c r="R7" s="240">
        <v>2</v>
      </c>
      <c r="S7" s="240">
        <v>3</v>
      </c>
      <c r="T7" s="270">
        <v>0</v>
      </c>
      <c r="U7" s="244"/>
      <c r="V7" s="244"/>
      <c r="W7" s="244"/>
      <c r="X7" s="377"/>
      <c r="Y7" s="379"/>
      <c r="Z7" s="379"/>
      <c r="AA7" s="379"/>
      <c r="AB7" s="453"/>
      <c r="AC7" s="451"/>
      <c r="AD7" s="239">
        <v>6</v>
      </c>
      <c r="AE7" s="239">
        <v>3</v>
      </c>
      <c r="AF7" s="239">
        <v>4</v>
      </c>
      <c r="AG7" s="269">
        <v>0</v>
      </c>
      <c r="AH7" s="379"/>
      <c r="AI7" s="379"/>
      <c r="AJ7" s="379"/>
      <c r="AK7" s="378"/>
      <c r="AL7" s="244"/>
      <c r="AM7" s="244"/>
      <c r="AN7" s="244"/>
      <c r="AO7" s="377"/>
      <c r="AP7" s="379"/>
      <c r="AQ7" s="379"/>
      <c r="AR7" s="379"/>
      <c r="AS7" s="378"/>
      <c r="AT7" s="244"/>
      <c r="AU7" s="244"/>
      <c r="AV7" s="244"/>
      <c r="AW7" s="377"/>
      <c r="AX7" s="240">
        <v>6</v>
      </c>
      <c r="AY7" s="240">
        <v>3</v>
      </c>
      <c r="AZ7" s="240">
        <v>6</v>
      </c>
      <c r="BA7" s="303">
        <v>0</v>
      </c>
      <c r="BB7" s="451"/>
      <c r="BC7" s="244"/>
      <c r="BD7" s="244"/>
      <c r="BE7" s="244"/>
      <c r="BF7" s="290"/>
      <c r="BG7" s="387"/>
      <c r="BH7" s="379"/>
      <c r="BI7" s="379"/>
      <c r="BJ7" s="453"/>
      <c r="BK7" s="386"/>
      <c r="BL7" s="244"/>
      <c r="BM7" s="244"/>
      <c r="BN7" s="290"/>
      <c r="BO7" s="272">
        <v>5</v>
      </c>
      <c r="BP7" s="240">
        <v>0</v>
      </c>
      <c r="BQ7" s="240">
        <v>4</v>
      </c>
      <c r="BR7" s="303">
        <v>0</v>
      </c>
      <c r="BS7" s="274">
        <v>5</v>
      </c>
      <c r="BT7" s="239">
        <v>2</v>
      </c>
      <c r="BU7" s="239">
        <v>5</v>
      </c>
      <c r="BV7" s="269">
        <v>0</v>
      </c>
    </row>
    <row r="8" spans="1:74">
      <c r="A8" s="405">
        <v>6</v>
      </c>
      <c r="B8" s="410" t="s">
        <v>1294</v>
      </c>
      <c r="C8" s="410" t="str">
        <f t="shared" si="5"/>
        <v>Tim Keenan</v>
      </c>
      <c r="D8" s="383">
        <f t="shared" si="0"/>
        <v>58</v>
      </c>
      <c r="E8" s="382">
        <f t="shared" si="1"/>
        <v>28</v>
      </c>
      <c r="F8" s="382">
        <f t="shared" si="2"/>
        <v>35</v>
      </c>
      <c r="G8" s="382">
        <f t="shared" si="3"/>
        <v>1</v>
      </c>
      <c r="H8" s="381">
        <f t="shared" si="4"/>
        <v>0.60344827586206895</v>
      </c>
      <c r="I8" s="408"/>
      <c r="J8" s="396"/>
      <c r="K8" s="396"/>
      <c r="L8" s="395"/>
      <c r="M8" s="400">
        <v>6</v>
      </c>
      <c r="N8" s="400">
        <v>4</v>
      </c>
      <c r="O8" s="400">
        <v>5</v>
      </c>
      <c r="P8" s="399">
        <v>0</v>
      </c>
      <c r="Q8" s="398">
        <v>6</v>
      </c>
      <c r="R8" s="398">
        <v>3</v>
      </c>
      <c r="S8" s="398">
        <v>3</v>
      </c>
      <c r="T8" s="397">
        <v>0</v>
      </c>
      <c r="U8" s="400">
        <v>6</v>
      </c>
      <c r="V8" s="400">
        <v>2</v>
      </c>
      <c r="W8" s="400">
        <v>3</v>
      </c>
      <c r="X8" s="399">
        <v>0</v>
      </c>
      <c r="Y8" s="398">
        <v>6</v>
      </c>
      <c r="Z8" s="398">
        <v>5</v>
      </c>
      <c r="AA8" s="398">
        <v>5</v>
      </c>
      <c r="AB8" s="450">
        <v>0</v>
      </c>
      <c r="AC8" s="451"/>
      <c r="AD8" s="400">
        <v>7</v>
      </c>
      <c r="AE8" s="400">
        <v>4</v>
      </c>
      <c r="AF8" s="400">
        <v>4</v>
      </c>
      <c r="AG8" s="399">
        <v>0</v>
      </c>
      <c r="AH8" s="398">
        <v>3</v>
      </c>
      <c r="AI8" s="398">
        <v>2</v>
      </c>
      <c r="AJ8" s="398">
        <v>1</v>
      </c>
      <c r="AK8" s="397">
        <v>0</v>
      </c>
      <c r="AL8" s="400">
        <v>6</v>
      </c>
      <c r="AM8" s="400">
        <v>2</v>
      </c>
      <c r="AN8" s="400">
        <v>2</v>
      </c>
      <c r="AO8" s="399">
        <v>0</v>
      </c>
      <c r="AP8" s="396"/>
      <c r="AQ8" s="396"/>
      <c r="AR8" s="396"/>
      <c r="AS8" s="395"/>
      <c r="AT8" s="400">
        <v>5</v>
      </c>
      <c r="AU8" s="400">
        <v>2</v>
      </c>
      <c r="AV8" s="400">
        <v>3</v>
      </c>
      <c r="AW8" s="399">
        <v>0</v>
      </c>
      <c r="AX8" s="398">
        <v>7</v>
      </c>
      <c r="AY8" s="398">
        <v>2</v>
      </c>
      <c r="AZ8" s="398">
        <v>6</v>
      </c>
      <c r="BA8" s="450">
        <v>0</v>
      </c>
      <c r="BB8" s="451"/>
      <c r="BC8" s="400">
        <v>6</v>
      </c>
      <c r="BD8" s="400">
        <v>2</v>
      </c>
      <c r="BE8" s="400">
        <v>3</v>
      </c>
      <c r="BF8" s="403">
        <v>1</v>
      </c>
      <c r="BG8" s="408"/>
      <c r="BH8" s="396"/>
      <c r="BI8" s="396"/>
      <c r="BJ8" s="449"/>
      <c r="BK8" s="407"/>
      <c r="BL8" s="394"/>
      <c r="BM8" s="394"/>
      <c r="BN8" s="409"/>
      <c r="BO8" s="408"/>
      <c r="BP8" s="396"/>
      <c r="BQ8" s="396"/>
      <c r="BR8" s="449"/>
      <c r="BS8" s="407"/>
      <c r="BT8" s="394"/>
      <c r="BU8" s="394"/>
      <c r="BV8" s="393"/>
    </row>
    <row r="9" spans="1:74">
      <c r="A9" s="392">
        <v>7</v>
      </c>
      <c r="B9" s="406" t="s">
        <v>1148</v>
      </c>
      <c r="C9" s="406" t="str">
        <f t="shared" si="5"/>
        <v>Dean Shinavier</v>
      </c>
      <c r="D9" s="390">
        <f t="shared" si="0"/>
        <v>57</v>
      </c>
      <c r="E9" s="389">
        <f t="shared" si="1"/>
        <v>18</v>
      </c>
      <c r="F9" s="389">
        <f t="shared" si="2"/>
        <v>26</v>
      </c>
      <c r="G9" s="389">
        <f t="shared" si="3"/>
        <v>0</v>
      </c>
      <c r="H9" s="388">
        <f t="shared" si="4"/>
        <v>0.45614035087719296</v>
      </c>
      <c r="I9" s="272">
        <v>4</v>
      </c>
      <c r="J9" s="240">
        <v>3</v>
      </c>
      <c r="K9" s="240">
        <v>2</v>
      </c>
      <c r="L9" s="270">
        <v>0</v>
      </c>
      <c r="M9" s="239">
        <v>6</v>
      </c>
      <c r="N9" s="239">
        <v>1</v>
      </c>
      <c r="O9" s="239">
        <v>5</v>
      </c>
      <c r="P9" s="269">
        <v>0</v>
      </c>
      <c r="Q9" s="240">
        <v>5</v>
      </c>
      <c r="R9" s="240">
        <v>2</v>
      </c>
      <c r="S9" s="240">
        <v>0</v>
      </c>
      <c r="T9" s="270">
        <v>0</v>
      </c>
      <c r="U9" s="239">
        <v>5</v>
      </c>
      <c r="V9" s="239">
        <v>1</v>
      </c>
      <c r="W9" s="239">
        <v>1</v>
      </c>
      <c r="X9" s="269">
        <v>0</v>
      </c>
      <c r="Y9" s="240">
        <v>7</v>
      </c>
      <c r="Z9" s="240">
        <v>1</v>
      </c>
      <c r="AA9" s="240">
        <v>4</v>
      </c>
      <c r="AB9" s="303">
        <v>0</v>
      </c>
      <c r="AC9" s="451"/>
      <c r="AD9" s="239">
        <v>5</v>
      </c>
      <c r="AE9" s="239">
        <v>2</v>
      </c>
      <c r="AF9" s="239">
        <v>2</v>
      </c>
      <c r="AG9" s="269">
        <v>0</v>
      </c>
      <c r="AH9" s="379"/>
      <c r="AI9" s="379"/>
      <c r="AJ9" s="379"/>
      <c r="AK9" s="378"/>
      <c r="AL9" s="239">
        <v>5</v>
      </c>
      <c r="AM9" s="239">
        <v>1</v>
      </c>
      <c r="AN9" s="239">
        <v>2</v>
      </c>
      <c r="AO9" s="269">
        <v>0</v>
      </c>
      <c r="AP9" s="240">
        <v>5</v>
      </c>
      <c r="AQ9" s="240">
        <v>1</v>
      </c>
      <c r="AR9" s="240">
        <v>2</v>
      </c>
      <c r="AS9" s="270">
        <v>0</v>
      </c>
      <c r="AT9" s="239">
        <v>5</v>
      </c>
      <c r="AU9" s="239">
        <v>2</v>
      </c>
      <c r="AV9" s="239">
        <v>3</v>
      </c>
      <c r="AW9" s="269">
        <v>0</v>
      </c>
      <c r="AX9" s="379"/>
      <c r="AY9" s="379"/>
      <c r="AZ9" s="379"/>
      <c r="BA9" s="453"/>
      <c r="BB9" s="451"/>
      <c r="BC9" s="239">
        <v>5</v>
      </c>
      <c r="BD9" s="239">
        <v>1</v>
      </c>
      <c r="BE9" s="239">
        <v>2</v>
      </c>
      <c r="BF9" s="273">
        <v>0</v>
      </c>
      <c r="BG9" s="387"/>
      <c r="BH9" s="379"/>
      <c r="BI9" s="379"/>
      <c r="BJ9" s="453"/>
      <c r="BK9" s="386"/>
      <c r="BL9" s="244"/>
      <c r="BM9" s="244"/>
      <c r="BN9" s="290"/>
      <c r="BO9" s="272">
        <v>5</v>
      </c>
      <c r="BP9" s="240">
        <v>3</v>
      </c>
      <c r="BQ9" s="240">
        <v>3</v>
      </c>
      <c r="BR9" s="303">
        <v>0</v>
      </c>
      <c r="BS9" s="386"/>
      <c r="BT9" s="244"/>
      <c r="BU9" s="244"/>
      <c r="BV9" s="377"/>
    </row>
    <row r="10" spans="1:74">
      <c r="A10" s="405">
        <v>8</v>
      </c>
      <c r="B10" s="410" t="s">
        <v>129</v>
      </c>
      <c r="C10" s="410" t="str">
        <f t="shared" si="5"/>
        <v>Mike Isola</v>
      </c>
      <c r="D10" s="383">
        <f t="shared" si="0"/>
        <v>84</v>
      </c>
      <c r="E10" s="382">
        <f t="shared" si="1"/>
        <v>36</v>
      </c>
      <c r="F10" s="382">
        <f t="shared" si="2"/>
        <v>55</v>
      </c>
      <c r="G10" s="382">
        <f t="shared" si="3"/>
        <v>1</v>
      </c>
      <c r="H10" s="381">
        <f t="shared" si="4"/>
        <v>0.65476190476190477</v>
      </c>
      <c r="I10" s="402">
        <v>3</v>
      </c>
      <c r="J10" s="398">
        <v>1</v>
      </c>
      <c r="K10" s="398">
        <v>3</v>
      </c>
      <c r="L10" s="397">
        <v>0</v>
      </c>
      <c r="M10" s="400">
        <v>4</v>
      </c>
      <c r="N10" s="400">
        <v>3</v>
      </c>
      <c r="O10" s="400">
        <v>3</v>
      </c>
      <c r="P10" s="399">
        <v>0</v>
      </c>
      <c r="Q10" s="398">
        <v>6</v>
      </c>
      <c r="R10" s="398">
        <v>3</v>
      </c>
      <c r="S10" s="398">
        <v>3</v>
      </c>
      <c r="T10" s="397">
        <v>0</v>
      </c>
      <c r="U10" s="400">
        <v>5</v>
      </c>
      <c r="V10" s="400">
        <v>2</v>
      </c>
      <c r="W10" s="400">
        <v>3</v>
      </c>
      <c r="X10" s="399">
        <v>0</v>
      </c>
      <c r="Y10" s="398">
        <v>7</v>
      </c>
      <c r="Z10" s="398">
        <v>2</v>
      </c>
      <c r="AA10" s="398">
        <v>6</v>
      </c>
      <c r="AB10" s="450">
        <v>0</v>
      </c>
      <c r="AC10" s="451"/>
      <c r="AD10" s="400">
        <v>7</v>
      </c>
      <c r="AE10" s="400">
        <v>3</v>
      </c>
      <c r="AF10" s="400">
        <v>6</v>
      </c>
      <c r="AG10" s="399">
        <v>0</v>
      </c>
      <c r="AH10" s="398">
        <v>6</v>
      </c>
      <c r="AI10" s="398">
        <v>2</v>
      </c>
      <c r="AJ10" s="398">
        <v>3</v>
      </c>
      <c r="AK10" s="397">
        <v>0</v>
      </c>
      <c r="AL10" s="400">
        <v>4</v>
      </c>
      <c r="AM10" s="400">
        <v>2</v>
      </c>
      <c r="AN10" s="400">
        <v>4</v>
      </c>
      <c r="AO10" s="399">
        <v>1</v>
      </c>
      <c r="AP10" s="398">
        <v>5</v>
      </c>
      <c r="AQ10" s="398">
        <v>3</v>
      </c>
      <c r="AR10" s="398">
        <v>3</v>
      </c>
      <c r="AS10" s="397">
        <v>0</v>
      </c>
      <c r="AT10" s="400">
        <v>5</v>
      </c>
      <c r="AU10" s="400">
        <v>1</v>
      </c>
      <c r="AV10" s="400">
        <v>3</v>
      </c>
      <c r="AW10" s="399">
        <v>0</v>
      </c>
      <c r="AX10" s="398">
        <v>6</v>
      </c>
      <c r="AY10" s="398">
        <v>4</v>
      </c>
      <c r="AZ10" s="398">
        <v>4</v>
      </c>
      <c r="BA10" s="450">
        <v>0</v>
      </c>
      <c r="BB10" s="451"/>
      <c r="BC10" s="400">
        <v>6</v>
      </c>
      <c r="BD10" s="400">
        <v>4</v>
      </c>
      <c r="BE10" s="400">
        <v>5</v>
      </c>
      <c r="BF10" s="403">
        <v>0</v>
      </c>
      <c r="BG10" s="402">
        <v>4</v>
      </c>
      <c r="BH10" s="398">
        <v>2</v>
      </c>
      <c r="BI10" s="398">
        <v>1</v>
      </c>
      <c r="BJ10" s="450">
        <v>0</v>
      </c>
      <c r="BK10" s="401">
        <v>5</v>
      </c>
      <c r="BL10" s="400">
        <v>1</v>
      </c>
      <c r="BM10" s="400">
        <v>2</v>
      </c>
      <c r="BN10" s="403">
        <v>0</v>
      </c>
      <c r="BO10" s="402">
        <v>5</v>
      </c>
      <c r="BP10" s="398">
        <v>1</v>
      </c>
      <c r="BQ10" s="398">
        <v>3</v>
      </c>
      <c r="BR10" s="450">
        <v>0</v>
      </c>
      <c r="BS10" s="401">
        <v>6</v>
      </c>
      <c r="BT10" s="400">
        <v>2</v>
      </c>
      <c r="BU10" s="400">
        <v>3</v>
      </c>
      <c r="BV10" s="399">
        <v>0</v>
      </c>
    </row>
    <row r="11" spans="1:74">
      <c r="A11" s="392">
        <v>9</v>
      </c>
      <c r="B11" s="406" t="s">
        <v>1135</v>
      </c>
      <c r="C11" s="406" t="str">
        <f t="shared" si="5"/>
        <v>Brett Powell</v>
      </c>
      <c r="D11" s="390">
        <f t="shared" si="0"/>
        <v>42</v>
      </c>
      <c r="E11" s="389">
        <f t="shared" si="1"/>
        <v>18</v>
      </c>
      <c r="F11" s="389">
        <f t="shared" si="2"/>
        <v>18</v>
      </c>
      <c r="G11" s="389">
        <f t="shared" si="3"/>
        <v>1</v>
      </c>
      <c r="H11" s="388">
        <f t="shared" si="4"/>
        <v>0.42857142857142855</v>
      </c>
      <c r="I11" s="387"/>
      <c r="J11" s="379"/>
      <c r="K11" s="379"/>
      <c r="L11" s="378"/>
      <c r="M11" s="239">
        <v>3</v>
      </c>
      <c r="N11" s="239">
        <v>1</v>
      </c>
      <c r="O11" s="239">
        <v>1</v>
      </c>
      <c r="P11" s="269">
        <v>0</v>
      </c>
      <c r="Q11" s="240">
        <v>4</v>
      </c>
      <c r="R11" s="240">
        <v>2</v>
      </c>
      <c r="S11" s="240">
        <v>2</v>
      </c>
      <c r="T11" s="270">
        <v>0</v>
      </c>
      <c r="U11" s="239">
        <v>5</v>
      </c>
      <c r="V11" s="239">
        <v>4</v>
      </c>
      <c r="W11" s="239">
        <v>4</v>
      </c>
      <c r="X11" s="269">
        <v>0</v>
      </c>
      <c r="Y11" s="240">
        <v>4</v>
      </c>
      <c r="Z11" s="240">
        <v>3</v>
      </c>
      <c r="AA11" s="240">
        <v>2</v>
      </c>
      <c r="AB11" s="303">
        <v>0</v>
      </c>
      <c r="AC11" s="451"/>
      <c r="AD11" s="239">
        <v>3</v>
      </c>
      <c r="AE11" s="239">
        <v>2</v>
      </c>
      <c r="AF11" s="239">
        <v>2</v>
      </c>
      <c r="AG11" s="269">
        <v>1</v>
      </c>
      <c r="AH11" s="240">
        <v>3</v>
      </c>
      <c r="AI11" s="240">
        <v>1</v>
      </c>
      <c r="AJ11" s="240">
        <v>0</v>
      </c>
      <c r="AK11" s="270">
        <v>0</v>
      </c>
      <c r="AL11" s="244"/>
      <c r="AM11" s="244"/>
      <c r="AN11" s="244"/>
      <c r="AO11" s="377"/>
      <c r="AP11" s="240">
        <v>2</v>
      </c>
      <c r="AQ11" s="240">
        <v>0</v>
      </c>
      <c r="AR11" s="240">
        <v>0</v>
      </c>
      <c r="AS11" s="270">
        <v>0</v>
      </c>
      <c r="AT11" s="244"/>
      <c r="AU11" s="244"/>
      <c r="AV11" s="244"/>
      <c r="AW11" s="377"/>
      <c r="AX11" s="240">
        <v>3</v>
      </c>
      <c r="AY11" s="240">
        <v>1</v>
      </c>
      <c r="AZ11" s="240">
        <v>1</v>
      </c>
      <c r="BA11" s="303">
        <v>0</v>
      </c>
      <c r="BB11" s="451"/>
      <c r="BC11" s="244"/>
      <c r="BD11" s="244"/>
      <c r="BE11" s="244"/>
      <c r="BF11" s="290"/>
      <c r="BG11" s="272">
        <v>5</v>
      </c>
      <c r="BH11" s="240">
        <v>2</v>
      </c>
      <c r="BI11" s="240">
        <v>3</v>
      </c>
      <c r="BJ11" s="303">
        <v>0</v>
      </c>
      <c r="BK11" s="274">
        <v>4</v>
      </c>
      <c r="BL11" s="239">
        <v>1</v>
      </c>
      <c r="BM11" s="239">
        <v>2</v>
      </c>
      <c r="BN11" s="273">
        <v>0</v>
      </c>
      <c r="BO11" s="272">
        <v>2</v>
      </c>
      <c r="BP11" s="240">
        <v>1</v>
      </c>
      <c r="BQ11" s="240">
        <v>1</v>
      </c>
      <c r="BR11" s="303">
        <v>0</v>
      </c>
      <c r="BS11" s="274">
        <v>4</v>
      </c>
      <c r="BT11" s="239">
        <v>0</v>
      </c>
      <c r="BU11" s="239">
        <v>0</v>
      </c>
      <c r="BV11" s="269">
        <v>0</v>
      </c>
    </row>
    <row r="12" spans="1:74">
      <c r="A12" s="405">
        <v>10</v>
      </c>
      <c r="B12" s="404" t="s">
        <v>89</v>
      </c>
      <c r="C12" s="404" t="str">
        <f t="shared" si="5"/>
        <v>Scott Lawless</v>
      </c>
      <c r="D12" s="383">
        <f t="shared" si="0"/>
        <v>55</v>
      </c>
      <c r="E12" s="382">
        <f t="shared" si="1"/>
        <v>11</v>
      </c>
      <c r="F12" s="382">
        <f t="shared" si="2"/>
        <v>34</v>
      </c>
      <c r="G12" s="382">
        <f t="shared" si="3"/>
        <v>0</v>
      </c>
      <c r="H12" s="381">
        <f t="shared" si="4"/>
        <v>0.61818181818181817</v>
      </c>
      <c r="I12" s="402">
        <v>4</v>
      </c>
      <c r="J12" s="398">
        <v>0</v>
      </c>
      <c r="K12" s="398">
        <v>2</v>
      </c>
      <c r="L12" s="397">
        <v>0</v>
      </c>
      <c r="M12" s="394"/>
      <c r="N12" s="394"/>
      <c r="O12" s="394"/>
      <c r="P12" s="393"/>
      <c r="Q12" s="398">
        <v>2</v>
      </c>
      <c r="R12" s="398">
        <v>1</v>
      </c>
      <c r="S12" s="398">
        <v>2</v>
      </c>
      <c r="T12" s="397">
        <v>0</v>
      </c>
      <c r="U12" s="400">
        <v>5</v>
      </c>
      <c r="V12" s="400">
        <v>2</v>
      </c>
      <c r="W12" s="400">
        <v>5</v>
      </c>
      <c r="X12" s="399">
        <v>0</v>
      </c>
      <c r="Y12" s="396"/>
      <c r="Z12" s="396"/>
      <c r="AA12" s="396"/>
      <c r="AB12" s="449"/>
      <c r="AC12" s="451"/>
      <c r="AD12" s="400">
        <v>2</v>
      </c>
      <c r="AE12" s="400">
        <v>0</v>
      </c>
      <c r="AF12" s="400">
        <v>1</v>
      </c>
      <c r="AG12" s="399">
        <v>0</v>
      </c>
      <c r="AH12" s="398">
        <v>6</v>
      </c>
      <c r="AI12" s="398">
        <v>1</v>
      </c>
      <c r="AJ12" s="398">
        <v>4</v>
      </c>
      <c r="AK12" s="397">
        <v>0</v>
      </c>
      <c r="AL12" s="400">
        <v>5</v>
      </c>
      <c r="AM12" s="400">
        <v>0</v>
      </c>
      <c r="AN12" s="400">
        <v>2</v>
      </c>
      <c r="AO12" s="399">
        <v>0</v>
      </c>
      <c r="AP12" s="398">
        <v>3</v>
      </c>
      <c r="AQ12" s="398">
        <v>2</v>
      </c>
      <c r="AR12" s="398">
        <v>3</v>
      </c>
      <c r="AS12" s="397">
        <v>0</v>
      </c>
      <c r="AT12" s="394"/>
      <c r="AU12" s="394"/>
      <c r="AV12" s="394"/>
      <c r="AW12" s="393"/>
      <c r="AX12" s="398">
        <v>2</v>
      </c>
      <c r="AY12" s="398">
        <v>0</v>
      </c>
      <c r="AZ12" s="398">
        <v>1</v>
      </c>
      <c r="BA12" s="450">
        <v>0</v>
      </c>
      <c r="BB12" s="451"/>
      <c r="BC12" s="400">
        <v>6</v>
      </c>
      <c r="BD12" s="400">
        <v>1</v>
      </c>
      <c r="BE12" s="400">
        <v>4</v>
      </c>
      <c r="BF12" s="403">
        <v>0</v>
      </c>
      <c r="BG12" s="402">
        <v>5</v>
      </c>
      <c r="BH12" s="398">
        <v>1</v>
      </c>
      <c r="BI12" s="398">
        <v>3</v>
      </c>
      <c r="BJ12" s="450">
        <v>0</v>
      </c>
      <c r="BK12" s="401">
        <v>5</v>
      </c>
      <c r="BL12" s="400">
        <v>0</v>
      </c>
      <c r="BM12" s="400">
        <v>2</v>
      </c>
      <c r="BN12" s="403">
        <v>0</v>
      </c>
      <c r="BO12" s="402">
        <v>4</v>
      </c>
      <c r="BP12" s="398">
        <v>3</v>
      </c>
      <c r="BQ12" s="398">
        <v>2</v>
      </c>
      <c r="BR12" s="450">
        <v>0</v>
      </c>
      <c r="BS12" s="401">
        <v>6</v>
      </c>
      <c r="BT12" s="400">
        <v>0</v>
      </c>
      <c r="BU12" s="400">
        <v>3</v>
      </c>
      <c r="BV12" s="399">
        <v>0</v>
      </c>
    </row>
    <row r="13" spans="1:74">
      <c r="A13" s="392">
        <v>11</v>
      </c>
      <c r="B13" s="406" t="s">
        <v>194</v>
      </c>
      <c r="C13" s="406" t="str">
        <f t="shared" si="5"/>
        <v>Ron Brink</v>
      </c>
      <c r="D13" s="390">
        <f t="shared" si="0"/>
        <v>67</v>
      </c>
      <c r="E13" s="389">
        <f t="shared" si="1"/>
        <v>24</v>
      </c>
      <c r="F13" s="389">
        <f t="shared" si="2"/>
        <v>32</v>
      </c>
      <c r="G13" s="389">
        <f t="shared" si="3"/>
        <v>3</v>
      </c>
      <c r="H13" s="388">
        <f t="shared" si="4"/>
        <v>0.47761194029850745</v>
      </c>
      <c r="I13" s="272">
        <v>4</v>
      </c>
      <c r="J13" s="240">
        <v>2</v>
      </c>
      <c r="K13" s="240">
        <v>3</v>
      </c>
      <c r="L13" s="270">
        <v>0</v>
      </c>
      <c r="M13" s="239">
        <v>6</v>
      </c>
      <c r="N13" s="239">
        <v>3</v>
      </c>
      <c r="O13" s="239">
        <v>4</v>
      </c>
      <c r="P13" s="269">
        <v>1</v>
      </c>
      <c r="Q13" s="240">
        <v>2</v>
      </c>
      <c r="R13" s="240">
        <v>0</v>
      </c>
      <c r="S13" s="240">
        <v>1</v>
      </c>
      <c r="T13" s="270">
        <v>0</v>
      </c>
      <c r="U13" s="244"/>
      <c r="V13" s="244"/>
      <c r="W13" s="244"/>
      <c r="X13" s="377"/>
      <c r="Y13" s="240">
        <v>6</v>
      </c>
      <c r="Z13" s="240">
        <v>2</v>
      </c>
      <c r="AA13" s="240">
        <v>2</v>
      </c>
      <c r="AB13" s="303">
        <v>0</v>
      </c>
      <c r="AC13" s="451"/>
      <c r="AD13" s="239">
        <v>5</v>
      </c>
      <c r="AE13" s="239">
        <v>4</v>
      </c>
      <c r="AF13" s="239">
        <v>4</v>
      </c>
      <c r="AG13" s="269">
        <v>1</v>
      </c>
      <c r="AH13" s="240">
        <v>5</v>
      </c>
      <c r="AI13" s="240">
        <v>1</v>
      </c>
      <c r="AJ13" s="240">
        <v>1</v>
      </c>
      <c r="AK13" s="270">
        <v>0</v>
      </c>
      <c r="AL13" s="244"/>
      <c r="AM13" s="244"/>
      <c r="AN13" s="244"/>
      <c r="AO13" s="377"/>
      <c r="AP13" s="240">
        <v>5</v>
      </c>
      <c r="AQ13" s="240">
        <v>1</v>
      </c>
      <c r="AR13" s="240">
        <v>2</v>
      </c>
      <c r="AS13" s="270">
        <v>0</v>
      </c>
      <c r="AT13" s="239">
        <v>5</v>
      </c>
      <c r="AU13" s="239">
        <v>1</v>
      </c>
      <c r="AV13" s="239">
        <v>3</v>
      </c>
      <c r="AW13" s="269">
        <v>0</v>
      </c>
      <c r="AX13" s="240">
        <v>6</v>
      </c>
      <c r="AY13" s="240">
        <v>3</v>
      </c>
      <c r="AZ13" s="240">
        <v>2</v>
      </c>
      <c r="BA13" s="303">
        <v>1</v>
      </c>
      <c r="BB13" s="451"/>
      <c r="BC13" s="239">
        <v>5</v>
      </c>
      <c r="BD13" s="239">
        <v>3</v>
      </c>
      <c r="BE13" s="239">
        <v>4</v>
      </c>
      <c r="BF13" s="273">
        <v>0</v>
      </c>
      <c r="BG13" s="272">
        <v>4</v>
      </c>
      <c r="BH13" s="240">
        <v>2</v>
      </c>
      <c r="BI13" s="240">
        <v>2</v>
      </c>
      <c r="BJ13" s="303">
        <v>0</v>
      </c>
      <c r="BK13" s="274">
        <v>4</v>
      </c>
      <c r="BL13" s="239">
        <v>0</v>
      </c>
      <c r="BM13" s="239">
        <v>1</v>
      </c>
      <c r="BN13" s="273">
        <v>0</v>
      </c>
      <c r="BO13" s="272">
        <v>4</v>
      </c>
      <c r="BP13" s="240">
        <v>0</v>
      </c>
      <c r="BQ13" s="240">
        <v>1</v>
      </c>
      <c r="BR13" s="303">
        <v>0</v>
      </c>
      <c r="BS13" s="274">
        <v>6</v>
      </c>
      <c r="BT13" s="239">
        <v>2</v>
      </c>
      <c r="BU13" s="239">
        <v>2</v>
      </c>
      <c r="BV13" s="269">
        <v>0</v>
      </c>
    </row>
    <row r="14" spans="1:74">
      <c r="A14" s="405">
        <v>12</v>
      </c>
      <c r="B14" s="404" t="s">
        <v>2107</v>
      </c>
      <c r="C14" s="404" t="str">
        <f t="shared" si="5"/>
        <v>Ted Voigt</v>
      </c>
      <c r="D14" s="383">
        <f t="shared" si="0"/>
        <v>69</v>
      </c>
      <c r="E14" s="382">
        <f t="shared" si="1"/>
        <v>21</v>
      </c>
      <c r="F14" s="382">
        <f t="shared" si="2"/>
        <v>39</v>
      </c>
      <c r="G14" s="382">
        <f t="shared" si="3"/>
        <v>0</v>
      </c>
      <c r="H14" s="381">
        <f t="shared" si="4"/>
        <v>0.56521739130434778</v>
      </c>
      <c r="I14" s="402">
        <v>5</v>
      </c>
      <c r="J14" s="398">
        <v>1</v>
      </c>
      <c r="K14" s="398">
        <v>2</v>
      </c>
      <c r="L14" s="397">
        <v>0</v>
      </c>
      <c r="M14" s="394"/>
      <c r="N14" s="394"/>
      <c r="O14" s="394"/>
      <c r="P14" s="393"/>
      <c r="Q14" s="398">
        <v>3</v>
      </c>
      <c r="R14" s="398">
        <v>1</v>
      </c>
      <c r="S14" s="398">
        <v>2</v>
      </c>
      <c r="T14" s="397">
        <v>0</v>
      </c>
      <c r="U14" s="400">
        <v>3</v>
      </c>
      <c r="V14" s="400">
        <v>0</v>
      </c>
      <c r="W14" s="400">
        <v>1</v>
      </c>
      <c r="X14" s="399">
        <v>0</v>
      </c>
      <c r="Y14" s="398">
        <v>7</v>
      </c>
      <c r="Z14" s="398">
        <v>3</v>
      </c>
      <c r="AA14" s="398">
        <v>4</v>
      </c>
      <c r="AB14" s="450">
        <v>0</v>
      </c>
      <c r="AC14" s="451"/>
      <c r="AD14" s="400">
        <v>6</v>
      </c>
      <c r="AE14" s="400">
        <v>2</v>
      </c>
      <c r="AF14" s="400">
        <v>3</v>
      </c>
      <c r="AG14" s="399">
        <v>0</v>
      </c>
      <c r="AH14" s="398">
        <v>6</v>
      </c>
      <c r="AI14" s="398">
        <v>1</v>
      </c>
      <c r="AJ14" s="398">
        <v>5</v>
      </c>
      <c r="AK14" s="397">
        <v>0</v>
      </c>
      <c r="AL14" s="400">
        <v>5</v>
      </c>
      <c r="AM14" s="400">
        <v>1</v>
      </c>
      <c r="AN14" s="400">
        <v>1</v>
      </c>
      <c r="AO14" s="399">
        <v>0</v>
      </c>
      <c r="AP14" s="398">
        <v>5</v>
      </c>
      <c r="AQ14" s="398">
        <v>0</v>
      </c>
      <c r="AR14" s="398">
        <v>3</v>
      </c>
      <c r="AS14" s="397">
        <v>0</v>
      </c>
      <c r="AT14" s="400">
        <v>4</v>
      </c>
      <c r="AU14" s="400">
        <v>2</v>
      </c>
      <c r="AV14" s="400">
        <v>4</v>
      </c>
      <c r="AW14" s="399">
        <v>0</v>
      </c>
      <c r="AX14" s="398">
        <v>2</v>
      </c>
      <c r="AY14" s="398">
        <v>2</v>
      </c>
      <c r="AZ14" s="398">
        <v>1</v>
      </c>
      <c r="BA14" s="450">
        <v>0</v>
      </c>
      <c r="BB14" s="451"/>
      <c r="BC14" s="400">
        <v>6</v>
      </c>
      <c r="BD14" s="400">
        <v>3</v>
      </c>
      <c r="BE14" s="400">
        <v>4</v>
      </c>
      <c r="BF14" s="403">
        <v>0</v>
      </c>
      <c r="BG14" s="402">
        <v>5</v>
      </c>
      <c r="BH14" s="398">
        <v>3</v>
      </c>
      <c r="BI14" s="398">
        <v>4</v>
      </c>
      <c r="BJ14" s="450">
        <v>0</v>
      </c>
      <c r="BK14" s="401">
        <v>5</v>
      </c>
      <c r="BL14" s="400">
        <v>0</v>
      </c>
      <c r="BM14" s="400">
        <v>1</v>
      </c>
      <c r="BN14" s="403">
        <v>0</v>
      </c>
      <c r="BO14" s="402">
        <v>2</v>
      </c>
      <c r="BP14" s="398">
        <v>1</v>
      </c>
      <c r="BQ14" s="398">
        <v>1</v>
      </c>
      <c r="BR14" s="450">
        <v>0</v>
      </c>
      <c r="BS14" s="401">
        <v>5</v>
      </c>
      <c r="BT14" s="400">
        <v>1</v>
      </c>
      <c r="BU14" s="400">
        <v>3</v>
      </c>
      <c r="BV14" s="399">
        <v>0</v>
      </c>
    </row>
    <row r="15" spans="1:74">
      <c r="A15" s="392">
        <v>13</v>
      </c>
      <c r="B15" s="406" t="s">
        <v>1161</v>
      </c>
      <c r="C15" s="406" t="str">
        <f t="shared" si="5"/>
        <v>Mark Cynowa</v>
      </c>
      <c r="D15" s="390">
        <f t="shared" si="0"/>
        <v>32</v>
      </c>
      <c r="E15" s="389">
        <f t="shared" si="1"/>
        <v>9</v>
      </c>
      <c r="F15" s="389">
        <f t="shared" si="2"/>
        <v>17</v>
      </c>
      <c r="G15" s="389">
        <f t="shared" si="3"/>
        <v>0</v>
      </c>
      <c r="H15" s="388">
        <f t="shared" si="4"/>
        <v>0.53125</v>
      </c>
      <c r="I15" s="387"/>
      <c r="J15" s="379"/>
      <c r="K15" s="379"/>
      <c r="L15" s="378"/>
      <c r="M15" s="239">
        <v>3</v>
      </c>
      <c r="N15" s="239">
        <v>0</v>
      </c>
      <c r="O15" s="239">
        <v>2</v>
      </c>
      <c r="P15" s="269">
        <v>0</v>
      </c>
      <c r="Q15" s="240">
        <v>2</v>
      </c>
      <c r="R15" s="240">
        <v>1</v>
      </c>
      <c r="S15" s="240">
        <v>1</v>
      </c>
      <c r="T15" s="270">
        <v>0</v>
      </c>
      <c r="U15" s="239">
        <v>3</v>
      </c>
      <c r="V15" s="239">
        <v>0</v>
      </c>
      <c r="W15" s="239">
        <v>1</v>
      </c>
      <c r="X15" s="269">
        <v>0</v>
      </c>
      <c r="Y15" s="379"/>
      <c r="Z15" s="379"/>
      <c r="AA15" s="379"/>
      <c r="AB15" s="453"/>
      <c r="AC15" s="451"/>
      <c r="AD15" s="239">
        <v>4</v>
      </c>
      <c r="AE15" s="239">
        <v>1</v>
      </c>
      <c r="AF15" s="239">
        <v>3</v>
      </c>
      <c r="AG15" s="269">
        <v>0</v>
      </c>
      <c r="AH15" s="240">
        <v>2</v>
      </c>
      <c r="AI15" s="240">
        <v>1</v>
      </c>
      <c r="AJ15" s="240">
        <v>1</v>
      </c>
      <c r="AK15" s="270">
        <v>0</v>
      </c>
      <c r="AL15" s="239">
        <v>3</v>
      </c>
      <c r="AM15" s="239">
        <v>1</v>
      </c>
      <c r="AN15" s="239">
        <v>1</v>
      </c>
      <c r="AO15" s="269">
        <v>0</v>
      </c>
      <c r="AP15" s="240">
        <v>2</v>
      </c>
      <c r="AQ15" s="240">
        <v>1</v>
      </c>
      <c r="AR15" s="240">
        <v>2</v>
      </c>
      <c r="AS15" s="270">
        <v>0</v>
      </c>
      <c r="AT15" s="239">
        <v>2</v>
      </c>
      <c r="AU15" s="239">
        <v>0</v>
      </c>
      <c r="AV15" s="239">
        <v>0</v>
      </c>
      <c r="AW15" s="269">
        <v>0</v>
      </c>
      <c r="AX15" s="240">
        <v>3</v>
      </c>
      <c r="AY15" s="240">
        <v>2</v>
      </c>
      <c r="AZ15" s="240">
        <v>3</v>
      </c>
      <c r="BA15" s="303">
        <v>0</v>
      </c>
      <c r="BB15" s="451"/>
      <c r="BC15" s="244"/>
      <c r="BD15" s="244"/>
      <c r="BE15" s="244"/>
      <c r="BF15" s="290"/>
      <c r="BG15" s="272">
        <v>3</v>
      </c>
      <c r="BH15" s="240">
        <v>0</v>
      </c>
      <c r="BI15" s="240">
        <v>2</v>
      </c>
      <c r="BJ15" s="303">
        <v>0</v>
      </c>
      <c r="BK15" s="274">
        <v>1</v>
      </c>
      <c r="BL15" s="239">
        <v>0</v>
      </c>
      <c r="BM15" s="239">
        <v>0</v>
      </c>
      <c r="BN15" s="273">
        <v>0</v>
      </c>
      <c r="BO15" s="272">
        <v>2</v>
      </c>
      <c r="BP15" s="240">
        <v>0</v>
      </c>
      <c r="BQ15" s="240">
        <v>0</v>
      </c>
      <c r="BR15" s="303">
        <v>0</v>
      </c>
      <c r="BS15" s="274">
        <v>2</v>
      </c>
      <c r="BT15" s="239">
        <v>2</v>
      </c>
      <c r="BU15" s="239">
        <v>1</v>
      </c>
      <c r="BV15" s="269">
        <v>0</v>
      </c>
    </row>
    <row r="16" spans="1:74">
      <c r="A16" s="405">
        <v>14</v>
      </c>
      <c r="B16" s="410" t="s">
        <v>3</v>
      </c>
      <c r="C16" s="410" t="str">
        <f t="shared" si="5"/>
        <v>Dave Tucker</v>
      </c>
      <c r="D16" s="383">
        <f t="shared" si="0"/>
        <v>33</v>
      </c>
      <c r="E16" s="382">
        <f t="shared" si="1"/>
        <v>10</v>
      </c>
      <c r="F16" s="382">
        <f t="shared" si="2"/>
        <v>14</v>
      </c>
      <c r="G16" s="382">
        <f t="shared" si="3"/>
        <v>0</v>
      </c>
      <c r="H16" s="381">
        <f t="shared" si="4"/>
        <v>0.42424242424242425</v>
      </c>
      <c r="I16" s="408"/>
      <c r="J16" s="396"/>
      <c r="K16" s="396"/>
      <c r="L16" s="395"/>
      <c r="M16" s="400">
        <v>2</v>
      </c>
      <c r="N16" s="400">
        <v>0</v>
      </c>
      <c r="O16" s="400">
        <v>0</v>
      </c>
      <c r="P16" s="399">
        <v>0</v>
      </c>
      <c r="Q16" s="398">
        <v>1</v>
      </c>
      <c r="R16" s="398">
        <v>0</v>
      </c>
      <c r="S16" s="398">
        <v>0</v>
      </c>
      <c r="T16" s="397">
        <v>0</v>
      </c>
      <c r="U16" s="400">
        <v>3</v>
      </c>
      <c r="V16" s="400">
        <v>1</v>
      </c>
      <c r="W16" s="400">
        <v>1</v>
      </c>
      <c r="X16" s="399">
        <v>0</v>
      </c>
      <c r="Y16" s="398">
        <v>2</v>
      </c>
      <c r="Z16" s="398">
        <v>0</v>
      </c>
      <c r="AA16" s="398">
        <v>1</v>
      </c>
      <c r="AB16" s="450">
        <v>0</v>
      </c>
      <c r="AC16" s="451"/>
      <c r="AD16" s="394"/>
      <c r="AE16" s="394"/>
      <c r="AF16" s="394"/>
      <c r="AG16" s="393"/>
      <c r="AH16" s="398">
        <v>3</v>
      </c>
      <c r="AI16" s="398">
        <v>2</v>
      </c>
      <c r="AJ16" s="398">
        <v>3</v>
      </c>
      <c r="AK16" s="397">
        <v>0</v>
      </c>
      <c r="AL16" s="400">
        <v>2</v>
      </c>
      <c r="AM16" s="400">
        <v>0</v>
      </c>
      <c r="AN16" s="400">
        <v>0</v>
      </c>
      <c r="AO16" s="399">
        <v>0</v>
      </c>
      <c r="AP16" s="398">
        <v>2</v>
      </c>
      <c r="AQ16" s="398">
        <v>1</v>
      </c>
      <c r="AR16" s="398">
        <v>1</v>
      </c>
      <c r="AS16" s="397">
        <v>0</v>
      </c>
      <c r="AT16" s="400">
        <v>2</v>
      </c>
      <c r="AU16" s="400">
        <v>1</v>
      </c>
      <c r="AV16" s="400">
        <v>1</v>
      </c>
      <c r="AW16" s="399">
        <v>0</v>
      </c>
      <c r="AX16" s="398">
        <v>3</v>
      </c>
      <c r="AY16" s="398">
        <v>1</v>
      </c>
      <c r="AZ16" s="398">
        <v>2</v>
      </c>
      <c r="BA16" s="450">
        <v>0</v>
      </c>
      <c r="BB16" s="451"/>
      <c r="BC16" s="400">
        <v>5</v>
      </c>
      <c r="BD16" s="400">
        <v>1</v>
      </c>
      <c r="BE16" s="400">
        <v>2</v>
      </c>
      <c r="BF16" s="403">
        <v>0</v>
      </c>
      <c r="BG16" s="402">
        <v>2</v>
      </c>
      <c r="BH16" s="398">
        <v>1</v>
      </c>
      <c r="BI16" s="398">
        <v>1</v>
      </c>
      <c r="BJ16" s="450">
        <v>0</v>
      </c>
      <c r="BK16" s="401">
        <v>2</v>
      </c>
      <c r="BL16" s="400">
        <v>0</v>
      </c>
      <c r="BM16" s="400">
        <v>0</v>
      </c>
      <c r="BN16" s="403">
        <v>0</v>
      </c>
      <c r="BO16" s="402">
        <v>2</v>
      </c>
      <c r="BP16" s="398">
        <v>1</v>
      </c>
      <c r="BQ16" s="398">
        <v>1</v>
      </c>
      <c r="BR16" s="450">
        <v>0</v>
      </c>
      <c r="BS16" s="401">
        <v>2</v>
      </c>
      <c r="BT16" s="400">
        <v>1</v>
      </c>
      <c r="BU16" s="400">
        <v>1</v>
      </c>
      <c r="BV16" s="399">
        <v>0</v>
      </c>
    </row>
    <row r="17" spans="1:74">
      <c r="A17" s="392">
        <v>15</v>
      </c>
      <c r="B17" s="391" t="s">
        <v>1293</v>
      </c>
      <c r="C17" s="391" t="str">
        <f t="shared" si="5"/>
        <v>Bill Bresset</v>
      </c>
      <c r="D17" s="390">
        <f t="shared" si="0"/>
        <v>46</v>
      </c>
      <c r="E17" s="389">
        <f t="shared" si="1"/>
        <v>13</v>
      </c>
      <c r="F17" s="389">
        <f t="shared" si="2"/>
        <v>25</v>
      </c>
      <c r="G17" s="389">
        <f t="shared" si="3"/>
        <v>0</v>
      </c>
      <c r="H17" s="388">
        <f t="shared" si="4"/>
        <v>0.54347826086956519</v>
      </c>
      <c r="I17" s="272">
        <v>4</v>
      </c>
      <c r="J17" s="240">
        <v>1</v>
      </c>
      <c r="K17" s="240">
        <v>2</v>
      </c>
      <c r="L17" s="270">
        <v>0</v>
      </c>
      <c r="M17" s="239">
        <v>3</v>
      </c>
      <c r="N17" s="239">
        <v>1</v>
      </c>
      <c r="O17" s="239">
        <v>1</v>
      </c>
      <c r="P17" s="269">
        <v>0</v>
      </c>
      <c r="Q17" s="240">
        <v>2</v>
      </c>
      <c r="R17" s="240">
        <v>0</v>
      </c>
      <c r="S17" s="240">
        <v>0</v>
      </c>
      <c r="T17" s="270">
        <v>0</v>
      </c>
      <c r="U17" s="239">
        <v>3</v>
      </c>
      <c r="V17" s="239">
        <v>0</v>
      </c>
      <c r="W17" s="239">
        <v>1</v>
      </c>
      <c r="X17" s="269">
        <v>0</v>
      </c>
      <c r="Y17" s="240">
        <v>4</v>
      </c>
      <c r="Z17" s="240">
        <v>4</v>
      </c>
      <c r="AA17" s="240">
        <v>4</v>
      </c>
      <c r="AB17" s="303">
        <v>0</v>
      </c>
      <c r="AC17" s="451"/>
      <c r="AD17" s="239">
        <v>2</v>
      </c>
      <c r="AE17" s="239">
        <v>0</v>
      </c>
      <c r="AF17" s="239">
        <v>0</v>
      </c>
      <c r="AG17" s="269">
        <v>0</v>
      </c>
      <c r="AH17" s="379"/>
      <c r="AI17" s="379"/>
      <c r="AJ17" s="379"/>
      <c r="AK17" s="378"/>
      <c r="AL17" s="239">
        <v>5</v>
      </c>
      <c r="AM17" s="239">
        <v>3</v>
      </c>
      <c r="AN17" s="239">
        <v>4</v>
      </c>
      <c r="AO17" s="269">
        <v>0</v>
      </c>
      <c r="AP17" s="240">
        <v>3</v>
      </c>
      <c r="AQ17" s="240">
        <v>0</v>
      </c>
      <c r="AR17" s="240">
        <v>1</v>
      </c>
      <c r="AS17" s="270">
        <v>0</v>
      </c>
      <c r="AT17" s="239">
        <v>4</v>
      </c>
      <c r="AU17" s="239">
        <v>1</v>
      </c>
      <c r="AV17" s="239">
        <v>3</v>
      </c>
      <c r="AW17" s="269">
        <v>0</v>
      </c>
      <c r="AX17" s="240">
        <v>2</v>
      </c>
      <c r="AY17" s="240">
        <v>0</v>
      </c>
      <c r="AZ17" s="240">
        <v>1</v>
      </c>
      <c r="BA17" s="303">
        <v>0</v>
      </c>
      <c r="BB17" s="451"/>
      <c r="BC17" s="244"/>
      <c r="BD17" s="244"/>
      <c r="BE17" s="244"/>
      <c r="BF17" s="290"/>
      <c r="BG17" s="272">
        <v>5</v>
      </c>
      <c r="BH17" s="240">
        <v>1</v>
      </c>
      <c r="BI17" s="240">
        <v>2</v>
      </c>
      <c r="BJ17" s="303">
        <v>0</v>
      </c>
      <c r="BK17" s="274">
        <v>4</v>
      </c>
      <c r="BL17" s="239">
        <v>1</v>
      </c>
      <c r="BM17" s="239">
        <v>2</v>
      </c>
      <c r="BN17" s="273">
        <v>0</v>
      </c>
      <c r="BO17" s="272">
        <v>5</v>
      </c>
      <c r="BP17" s="240">
        <v>1</v>
      </c>
      <c r="BQ17" s="240">
        <v>4</v>
      </c>
      <c r="BR17" s="303">
        <v>0</v>
      </c>
      <c r="BS17" s="386"/>
      <c r="BT17" s="244"/>
      <c r="BU17" s="244"/>
      <c r="BV17" s="377"/>
    </row>
    <row r="18" spans="1:74" ht="13.8" thickBot="1">
      <c r="A18" s="376"/>
      <c r="B18" s="376"/>
      <c r="C18" s="376"/>
      <c r="D18" s="498">
        <f>SUM(D3:D17)</f>
        <v>860</v>
      </c>
      <c r="E18" s="497">
        <f>SUM(E3:E17)</f>
        <v>352</v>
      </c>
      <c r="F18" s="497">
        <f>SUM(F3:F17)</f>
        <v>503</v>
      </c>
      <c r="G18" s="497">
        <f>SUM(G3:G17)</f>
        <v>30</v>
      </c>
      <c r="H18" s="509">
        <f t="shared" si="4"/>
        <v>0.58488372093023255</v>
      </c>
      <c r="I18" s="507">
        <f t="shared" ref="I18:AB18" si="6">SUM(I3:I17)</f>
        <v>40</v>
      </c>
      <c r="J18" s="493">
        <f t="shared" si="6"/>
        <v>16</v>
      </c>
      <c r="K18" s="493">
        <f t="shared" si="6"/>
        <v>23</v>
      </c>
      <c r="L18" s="492">
        <f t="shared" si="6"/>
        <v>0</v>
      </c>
      <c r="M18" s="491">
        <f t="shared" si="6"/>
        <v>54</v>
      </c>
      <c r="N18" s="491">
        <f t="shared" si="6"/>
        <v>24</v>
      </c>
      <c r="O18" s="491">
        <f t="shared" si="6"/>
        <v>33</v>
      </c>
      <c r="P18" s="490">
        <f t="shared" si="6"/>
        <v>2</v>
      </c>
      <c r="Q18" s="493">
        <f t="shared" si="6"/>
        <v>56</v>
      </c>
      <c r="R18" s="493">
        <f t="shared" si="6"/>
        <v>25</v>
      </c>
      <c r="S18" s="493">
        <f t="shared" si="6"/>
        <v>33</v>
      </c>
      <c r="T18" s="492">
        <f t="shared" si="6"/>
        <v>2</v>
      </c>
      <c r="U18" s="491">
        <f t="shared" si="6"/>
        <v>60</v>
      </c>
      <c r="V18" s="491">
        <f t="shared" si="6"/>
        <v>21</v>
      </c>
      <c r="W18" s="491">
        <f t="shared" si="6"/>
        <v>34</v>
      </c>
      <c r="X18" s="490">
        <f t="shared" si="6"/>
        <v>1</v>
      </c>
      <c r="Y18" s="493">
        <f t="shared" si="6"/>
        <v>70</v>
      </c>
      <c r="Z18" s="493">
        <f t="shared" si="6"/>
        <v>35</v>
      </c>
      <c r="AA18" s="493">
        <f t="shared" si="6"/>
        <v>46</v>
      </c>
      <c r="AB18" s="495">
        <f t="shared" si="6"/>
        <v>5</v>
      </c>
      <c r="AC18" s="447"/>
      <c r="AD18" s="491">
        <f t="shared" ref="AD18:BA18" si="7">SUM(AD3:AD17)</f>
        <v>62</v>
      </c>
      <c r="AE18" s="491">
        <f t="shared" si="7"/>
        <v>33</v>
      </c>
      <c r="AF18" s="491">
        <f t="shared" si="7"/>
        <v>38</v>
      </c>
      <c r="AG18" s="490">
        <f t="shared" si="7"/>
        <v>4</v>
      </c>
      <c r="AH18" s="493">
        <f t="shared" si="7"/>
        <v>54</v>
      </c>
      <c r="AI18" s="493">
        <f t="shared" si="7"/>
        <v>23</v>
      </c>
      <c r="AJ18" s="493">
        <f t="shared" si="7"/>
        <v>33</v>
      </c>
      <c r="AK18" s="492">
        <f t="shared" si="7"/>
        <v>1</v>
      </c>
      <c r="AL18" s="491">
        <f t="shared" si="7"/>
        <v>51</v>
      </c>
      <c r="AM18" s="491">
        <f t="shared" si="7"/>
        <v>20</v>
      </c>
      <c r="AN18" s="491">
        <f t="shared" si="7"/>
        <v>30</v>
      </c>
      <c r="AO18" s="490">
        <f t="shared" si="7"/>
        <v>2</v>
      </c>
      <c r="AP18" s="493">
        <f t="shared" si="7"/>
        <v>50</v>
      </c>
      <c r="AQ18" s="493">
        <f t="shared" si="7"/>
        <v>16</v>
      </c>
      <c r="AR18" s="493">
        <f t="shared" si="7"/>
        <v>27</v>
      </c>
      <c r="AS18" s="492">
        <f t="shared" si="7"/>
        <v>1</v>
      </c>
      <c r="AT18" s="491">
        <f t="shared" si="7"/>
        <v>49</v>
      </c>
      <c r="AU18" s="491">
        <f t="shared" si="7"/>
        <v>18</v>
      </c>
      <c r="AV18" s="491">
        <f t="shared" si="7"/>
        <v>30</v>
      </c>
      <c r="AW18" s="490">
        <f t="shared" si="7"/>
        <v>1</v>
      </c>
      <c r="AX18" s="493">
        <f t="shared" si="7"/>
        <v>61</v>
      </c>
      <c r="AY18" s="493">
        <f t="shared" si="7"/>
        <v>28</v>
      </c>
      <c r="AZ18" s="493">
        <f t="shared" si="7"/>
        <v>39</v>
      </c>
      <c r="BA18" s="492">
        <f t="shared" si="7"/>
        <v>5</v>
      </c>
      <c r="BB18" s="370"/>
      <c r="BC18" s="491">
        <f t="shared" ref="BC18:BV18" si="8">SUM(BC3:BC17)</f>
        <v>60</v>
      </c>
      <c r="BD18" s="491">
        <f t="shared" si="8"/>
        <v>27</v>
      </c>
      <c r="BE18" s="491">
        <f t="shared" si="8"/>
        <v>37</v>
      </c>
      <c r="BF18" s="490">
        <f t="shared" si="8"/>
        <v>1</v>
      </c>
      <c r="BG18" s="493">
        <f t="shared" si="8"/>
        <v>46</v>
      </c>
      <c r="BH18" s="493">
        <f t="shared" si="8"/>
        <v>19</v>
      </c>
      <c r="BI18" s="493">
        <f t="shared" si="8"/>
        <v>24</v>
      </c>
      <c r="BJ18" s="492">
        <f t="shared" si="8"/>
        <v>1</v>
      </c>
      <c r="BK18" s="491">
        <f t="shared" si="8"/>
        <v>44</v>
      </c>
      <c r="BL18" s="491">
        <f t="shared" si="8"/>
        <v>8</v>
      </c>
      <c r="BM18" s="491">
        <f t="shared" si="8"/>
        <v>20</v>
      </c>
      <c r="BN18" s="490">
        <f t="shared" si="8"/>
        <v>1</v>
      </c>
      <c r="BO18" s="493">
        <f t="shared" si="8"/>
        <v>49</v>
      </c>
      <c r="BP18" s="493">
        <f t="shared" si="8"/>
        <v>15</v>
      </c>
      <c r="BQ18" s="493">
        <f t="shared" si="8"/>
        <v>26</v>
      </c>
      <c r="BR18" s="492">
        <f t="shared" si="8"/>
        <v>1</v>
      </c>
      <c r="BS18" s="491">
        <f t="shared" si="8"/>
        <v>54</v>
      </c>
      <c r="BT18" s="491">
        <f t="shared" si="8"/>
        <v>24</v>
      </c>
      <c r="BU18" s="491">
        <f t="shared" si="8"/>
        <v>30</v>
      </c>
      <c r="BV18" s="490">
        <f t="shared" si="8"/>
        <v>2</v>
      </c>
    </row>
    <row r="19" spans="1:74" ht="13.8" thickBot="1">
      <c r="A19" s="420"/>
      <c r="B19" s="420"/>
      <c r="C19" s="420"/>
      <c r="D19" s="420"/>
      <c r="E19" s="420"/>
      <c r="F19" s="420"/>
      <c r="G19" s="420"/>
      <c r="H19" s="420"/>
      <c r="I19" s="420"/>
      <c r="J19" s="420"/>
      <c r="K19" s="420"/>
      <c r="L19" s="420"/>
      <c r="M19" s="420"/>
      <c r="N19" s="420"/>
      <c r="O19" s="420"/>
      <c r="P19" s="420"/>
      <c r="Q19" s="420"/>
      <c r="R19" s="420"/>
      <c r="S19" s="420"/>
      <c r="T19" s="420"/>
      <c r="U19" s="420"/>
      <c r="V19" s="420"/>
      <c r="W19" s="420"/>
      <c r="X19" s="420"/>
      <c r="Y19" s="420"/>
      <c r="Z19" s="420"/>
      <c r="AA19" s="420"/>
      <c r="AB19" s="420"/>
      <c r="AC19" s="420"/>
      <c r="AD19" s="420"/>
      <c r="AE19" s="420"/>
      <c r="AF19" s="420"/>
      <c r="AG19" s="420"/>
      <c r="AH19" s="420"/>
      <c r="AI19" s="420"/>
      <c r="AJ19" s="420"/>
      <c r="AK19" s="420"/>
      <c r="AL19" s="420"/>
      <c r="AM19" s="420"/>
      <c r="AN19" s="420"/>
      <c r="AO19" s="420"/>
      <c r="AP19" s="420"/>
      <c r="AQ19" s="420"/>
      <c r="AR19" s="420"/>
      <c r="AS19" s="420"/>
      <c r="AT19" s="420"/>
      <c r="AU19" s="420"/>
      <c r="AV19" s="420"/>
      <c r="AW19" s="420"/>
      <c r="AX19" s="420"/>
      <c r="AY19" s="420"/>
      <c r="AZ19" s="420"/>
      <c r="BA19" s="420"/>
      <c r="BB19" s="420"/>
      <c r="BC19" s="420"/>
      <c r="BD19" s="420"/>
      <c r="BE19" s="420"/>
      <c r="BF19" s="420"/>
      <c r="BG19" s="420"/>
      <c r="BH19" s="420"/>
      <c r="BI19" s="420"/>
      <c r="BJ19" s="420"/>
      <c r="BK19" s="420"/>
      <c r="BL19" s="420"/>
      <c r="BM19" s="420"/>
      <c r="BN19" s="420"/>
      <c r="BO19" s="420"/>
      <c r="BP19" s="420"/>
      <c r="BQ19" s="420"/>
      <c r="BR19" s="420"/>
      <c r="BS19" s="420"/>
      <c r="BT19" s="420"/>
      <c r="BU19" s="420"/>
      <c r="BV19" s="420"/>
    </row>
    <row r="20" spans="1:74">
      <c r="A20" s="1985">
        <v>2</v>
      </c>
      <c r="B20" s="419"/>
      <c r="C20" s="419"/>
      <c r="D20" s="2013" t="s">
        <v>1268</v>
      </c>
      <c r="E20" s="2014"/>
      <c r="F20" s="2014"/>
      <c r="G20" s="2014"/>
      <c r="H20" s="2015"/>
      <c r="I20" s="1992" t="s">
        <v>1109</v>
      </c>
      <c r="J20" s="1993"/>
      <c r="K20" s="1993"/>
      <c r="L20" s="1994"/>
      <c r="M20" s="1995" t="s">
        <v>1108</v>
      </c>
      <c r="N20" s="1996"/>
      <c r="O20" s="1996"/>
      <c r="P20" s="1997"/>
      <c r="Q20" s="1992" t="s">
        <v>1107</v>
      </c>
      <c r="R20" s="1993"/>
      <c r="S20" s="1993"/>
      <c r="T20" s="1994"/>
      <c r="U20" s="1995" t="s">
        <v>1106</v>
      </c>
      <c r="V20" s="1996"/>
      <c r="W20" s="1996"/>
      <c r="X20" s="1997"/>
      <c r="Y20" s="1992" t="s">
        <v>1105</v>
      </c>
      <c r="Z20" s="1993"/>
      <c r="AA20" s="1993"/>
      <c r="AB20" s="1994"/>
      <c r="AC20" s="446"/>
      <c r="AD20" s="1998" t="s">
        <v>1104</v>
      </c>
      <c r="AE20" s="1996"/>
      <c r="AF20" s="1996"/>
      <c r="AG20" s="1997"/>
      <c r="AH20" s="1992" t="s">
        <v>1103</v>
      </c>
      <c r="AI20" s="1993"/>
      <c r="AJ20" s="1993"/>
      <c r="AK20" s="1994"/>
      <c r="AL20" s="1995" t="s">
        <v>1102</v>
      </c>
      <c r="AM20" s="1996"/>
      <c r="AN20" s="1996"/>
      <c r="AO20" s="1997"/>
      <c r="AP20" s="1992" t="s">
        <v>1101</v>
      </c>
      <c r="AQ20" s="1993"/>
      <c r="AR20" s="1993"/>
      <c r="AS20" s="1994"/>
      <c r="AT20" s="1995" t="s">
        <v>1100</v>
      </c>
      <c r="AU20" s="1996"/>
      <c r="AV20" s="1996"/>
      <c r="AW20" s="1997"/>
      <c r="AX20" s="1992" t="s">
        <v>1099</v>
      </c>
      <c r="AY20" s="1993"/>
      <c r="AZ20" s="1993"/>
      <c r="BA20" s="1994"/>
      <c r="BB20" s="446"/>
      <c r="BC20" s="1998" t="s">
        <v>1098</v>
      </c>
      <c r="BD20" s="1996"/>
      <c r="BE20" s="1996"/>
      <c r="BF20" s="1997"/>
      <c r="BG20" s="1992" t="s">
        <v>1097</v>
      </c>
      <c r="BH20" s="1993"/>
      <c r="BI20" s="1993"/>
      <c r="BJ20" s="1994"/>
      <c r="BK20" s="1995" t="s">
        <v>1096</v>
      </c>
      <c r="BL20" s="1996"/>
      <c r="BM20" s="1996"/>
      <c r="BN20" s="1997"/>
      <c r="BO20" s="1992" t="s">
        <v>1095</v>
      </c>
      <c r="BP20" s="1993"/>
      <c r="BQ20" s="1993"/>
      <c r="BR20" s="1994"/>
      <c r="BS20" s="1995" t="s">
        <v>1094</v>
      </c>
      <c r="BT20" s="1996"/>
      <c r="BU20" s="1996"/>
      <c r="BV20" s="1997"/>
    </row>
    <row r="21" spans="1:74">
      <c r="A21" s="1986"/>
      <c r="B21" s="445" t="s">
        <v>1292</v>
      </c>
      <c r="C21" s="1530"/>
      <c r="D21" s="414" t="s">
        <v>268</v>
      </c>
      <c r="E21" s="413" t="s">
        <v>1092</v>
      </c>
      <c r="F21" s="413" t="s">
        <v>267</v>
      </c>
      <c r="G21" s="413" t="s">
        <v>266</v>
      </c>
      <c r="H21" s="415" t="s">
        <v>265</v>
      </c>
      <c r="I21" s="414" t="s">
        <v>268</v>
      </c>
      <c r="J21" s="413" t="s">
        <v>1092</v>
      </c>
      <c r="K21" s="413" t="s">
        <v>267</v>
      </c>
      <c r="L21" s="412" t="s">
        <v>266</v>
      </c>
      <c r="M21" s="413" t="s">
        <v>268</v>
      </c>
      <c r="N21" s="413" t="s">
        <v>1092</v>
      </c>
      <c r="O21" s="413" t="s">
        <v>267</v>
      </c>
      <c r="P21" s="412" t="s">
        <v>266</v>
      </c>
      <c r="Q21" s="413" t="s">
        <v>268</v>
      </c>
      <c r="R21" s="413" t="s">
        <v>1092</v>
      </c>
      <c r="S21" s="413" t="s">
        <v>267</v>
      </c>
      <c r="T21" s="412" t="s">
        <v>266</v>
      </c>
      <c r="U21" s="413" t="s">
        <v>268</v>
      </c>
      <c r="V21" s="413" t="s">
        <v>1092</v>
      </c>
      <c r="W21" s="413" t="s">
        <v>267</v>
      </c>
      <c r="X21" s="412" t="s">
        <v>266</v>
      </c>
      <c r="Y21" s="413" t="s">
        <v>268</v>
      </c>
      <c r="Z21" s="413" t="s">
        <v>1092</v>
      </c>
      <c r="AA21" s="413" t="s">
        <v>267</v>
      </c>
      <c r="AB21" s="415" t="s">
        <v>266</v>
      </c>
      <c r="AC21" s="451"/>
      <c r="AD21" s="413" t="s">
        <v>268</v>
      </c>
      <c r="AE21" s="413" t="s">
        <v>1092</v>
      </c>
      <c r="AF21" s="413" t="s">
        <v>267</v>
      </c>
      <c r="AG21" s="412" t="s">
        <v>266</v>
      </c>
      <c r="AH21" s="413" t="s">
        <v>268</v>
      </c>
      <c r="AI21" s="413" t="s">
        <v>1092</v>
      </c>
      <c r="AJ21" s="413" t="s">
        <v>267</v>
      </c>
      <c r="AK21" s="412" t="s">
        <v>266</v>
      </c>
      <c r="AL21" s="413" t="s">
        <v>268</v>
      </c>
      <c r="AM21" s="413" t="s">
        <v>1092</v>
      </c>
      <c r="AN21" s="413" t="s">
        <v>267</v>
      </c>
      <c r="AO21" s="412" t="s">
        <v>266</v>
      </c>
      <c r="AP21" s="413" t="s">
        <v>268</v>
      </c>
      <c r="AQ21" s="413" t="s">
        <v>1092</v>
      </c>
      <c r="AR21" s="413" t="s">
        <v>267</v>
      </c>
      <c r="AS21" s="412" t="s">
        <v>266</v>
      </c>
      <c r="AT21" s="413" t="s">
        <v>268</v>
      </c>
      <c r="AU21" s="413" t="s">
        <v>1092</v>
      </c>
      <c r="AV21" s="413" t="s">
        <v>267</v>
      </c>
      <c r="AW21" s="412" t="s">
        <v>266</v>
      </c>
      <c r="AX21" s="413" t="s">
        <v>268</v>
      </c>
      <c r="AY21" s="413" t="s">
        <v>1092</v>
      </c>
      <c r="AZ21" s="413" t="s">
        <v>267</v>
      </c>
      <c r="BA21" s="415" t="s">
        <v>266</v>
      </c>
      <c r="BB21" s="451"/>
      <c r="BC21" s="413" t="s">
        <v>268</v>
      </c>
      <c r="BD21" s="413" t="s">
        <v>1092</v>
      </c>
      <c r="BE21" s="413" t="s">
        <v>267</v>
      </c>
      <c r="BF21" s="415" t="s">
        <v>266</v>
      </c>
      <c r="BG21" s="414" t="s">
        <v>268</v>
      </c>
      <c r="BH21" s="413" t="s">
        <v>1092</v>
      </c>
      <c r="BI21" s="413" t="s">
        <v>267</v>
      </c>
      <c r="BJ21" s="415" t="s">
        <v>266</v>
      </c>
      <c r="BK21" s="414" t="s">
        <v>268</v>
      </c>
      <c r="BL21" s="413" t="s">
        <v>1092</v>
      </c>
      <c r="BM21" s="413" t="s">
        <v>267</v>
      </c>
      <c r="BN21" s="415" t="s">
        <v>266</v>
      </c>
      <c r="BO21" s="414" t="s">
        <v>268</v>
      </c>
      <c r="BP21" s="413" t="s">
        <v>1092</v>
      </c>
      <c r="BQ21" s="413" t="s">
        <v>267</v>
      </c>
      <c r="BR21" s="415" t="s">
        <v>266</v>
      </c>
      <c r="BS21" s="414" t="s">
        <v>268</v>
      </c>
      <c r="BT21" s="413" t="s">
        <v>1092</v>
      </c>
      <c r="BU21" s="413" t="s">
        <v>267</v>
      </c>
      <c r="BV21" s="412" t="s">
        <v>266</v>
      </c>
    </row>
    <row r="22" spans="1:74">
      <c r="A22" s="392">
        <v>1</v>
      </c>
      <c r="B22" s="406" t="s">
        <v>243</v>
      </c>
      <c r="C22" s="406" t="str">
        <f t="shared" ref="C22:C36" si="9">TRIM(B22)</f>
        <v>Ricky Slater</v>
      </c>
      <c r="D22" s="390">
        <f t="shared" ref="D22:G29" si="10">SUM(I22,M22,Q22,U22,Y22,AD22,AH22,AL22,AP22,AT22,AX22,BC22,BG22,BK22,BO22,BS22)</f>
        <v>82</v>
      </c>
      <c r="E22" s="389">
        <f t="shared" si="10"/>
        <v>54</v>
      </c>
      <c r="F22" s="389">
        <f t="shared" si="10"/>
        <v>59</v>
      </c>
      <c r="G22" s="389">
        <f t="shared" si="10"/>
        <v>6</v>
      </c>
      <c r="H22" s="388">
        <f t="shared" ref="H22:H29" si="11">F22/D22</f>
        <v>0.71951219512195119</v>
      </c>
      <c r="I22" s="272">
        <v>5</v>
      </c>
      <c r="J22" s="240">
        <v>5</v>
      </c>
      <c r="K22" s="240">
        <v>4</v>
      </c>
      <c r="L22" s="270">
        <v>2</v>
      </c>
      <c r="M22" s="239">
        <v>5</v>
      </c>
      <c r="N22" s="239">
        <v>4</v>
      </c>
      <c r="O22" s="239">
        <v>5</v>
      </c>
      <c r="P22" s="269">
        <v>0</v>
      </c>
      <c r="Q22" s="240">
        <v>4</v>
      </c>
      <c r="R22" s="240">
        <v>3</v>
      </c>
      <c r="S22" s="240">
        <v>4</v>
      </c>
      <c r="T22" s="270">
        <v>0</v>
      </c>
      <c r="U22" s="239">
        <v>4</v>
      </c>
      <c r="V22" s="239">
        <v>5</v>
      </c>
      <c r="W22" s="239">
        <v>4</v>
      </c>
      <c r="X22" s="269">
        <v>3</v>
      </c>
      <c r="Y22" s="240">
        <v>5</v>
      </c>
      <c r="Z22" s="240">
        <v>2</v>
      </c>
      <c r="AA22" s="240">
        <v>2</v>
      </c>
      <c r="AB22" s="303">
        <v>0</v>
      </c>
      <c r="AC22" s="451"/>
      <c r="AD22" s="239">
        <v>5</v>
      </c>
      <c r="AE22" s="239">
        <v>1</v>
      </c>
      <c r="AF22" s="239">
        <v>2</v>
      </c>
      <c r="AG22" s="269">
        <v>0</v>
      </c>
      <c r="AH22" s="240">
        <v>7</v>
      </c>
      <c r="AI22" s="240">
        <v>6</v>
      </c>
      <c r="AJ22" s="240">
        <v>6</v>
      </c>
      <c r="AK22" s="270">
        <v>1</v>
      </c>
      <c r="AL22" s="239">
        <v>5</v>
      </c>
      <c r="AM22" s="239">
        <v>3</v>
      </c>
      <c r="AN22" s="239">
        <v>3</v>
      </c>
      <c r="AO22" s="269">
        <v>0</v>
      </c>
      <c r="AP22" s="240">
        <v>5</v>
      </c>
      <c r="AQ22" s="240">
        <v>4</v>
      </c>
      <c r="AR22" s="240">
        <v>3</v>
      </c>
      <c r="AS22" s="270">
        <v>0</v>
      </c>
      <c r="AT22" s="239">
        <v>5</v>
      </c>
      <c r="AU22" s="239">
        <v>2</v>
      </c>
      <c r="AV22" s="239">
        <v>2</v>
      </c>
      <c r="AW22" s="269">
        <v>0</v>
      </c>
      <c r="AX22" s="240">
        <v>6</v>
      </c>
      <c r="AY22" s="240">
        <v>2</v>
      </c>
      <c r="AZ22" s="240">
        <v>5</v>
      </c>
      <c r="BA22" s="303">
        <v>0</v>
      </c>
      <c r="BB22" s="451"/>
      <c r="BC22" s="239">
        <v>6</v>
      </c>
      <c r="BD22" s="239">
        <v>3</v>
      </c>
      <c r="BE22" s="239">
        <v>3</v>
      </c>
      <c r="BF22" s="273">
        <v>0</v>
      </c>
      <c r="BG22" s="272">
        <v>7</v>
      </c>
      <c r="BH22" s="240">
        <v>3</v>
      </c>
      <c r="BI22" s="240">
        <v>6</v>
      </c>
      <c r="BJ22" s="303">
        <v>0</v>
      </c>
      <c r="BK22" s="274">
        <v>5</v>
      </c>
      <c r="BL22" s="239">
        <v>5</v>
      </c>
      <c r="BM22" s="239">
        <v>4</v>
      </c>
      <c r="BN22" s="273">
        <v>0</v>
      </c>
      <c r="BO22" s="272">
        <v>4</v>
      </c>
      <c r="BP22" s="240">
        <v>3</v>
      </c>
      <c r="BQ22" s="240">
        <v>4</v>
      </c>
      <c r="BR22" s="303">
        <v>0</v>
      </c>
      <c r="BS22" s="274">
        <v>4</v>
      </c>
      <c r="BT22" s="239">
        <v>3</v>
      </c>
      <c r="BU22" s="239">
        <v>2</v>
      </c>
      <c r="BV22" s="269">
        <v>0</v>
      </c>
    </row>
    <row r="23" spans="1:74">
      <c r="A23" s="405">
        <v>2</v>
      </c>
      <c r="B23" s="410" t="s">
        <v>1123</v>
      </c>
      <c r="C23" s="410" t="str">
        <f t="shared" si="9"/>
        <v>Ralph Adragna</v>
      </c>
      <c r="D23" s="383">
        <f t="shared" si="10"/>
        <v>86</v>
      </c>
      <c r="E23" s="382">
        <f t="shared" si="10"/>
        <v>47</v>
      </c>
      <c r="F23" s="382">
        <f t="shared" si="10"/>
        <v>57</v>
      </c>
      <c r="G23" s="382">
        <f t="shared" si="10"/>
        <v>3</v>
      </c>
      <c r="H23" s="381">
        <f t="shared" si="11"/>
        <v>0.66279069767441856</v>
      </c>
      <c r="I23" s="402">
        <v>6</v>
      </c>
      <c r="J23" s="398">
        <v>5</v>
      </c>
      <c r="K23" s="398">
        <v>5</v>
      </c>
      <c r="L23" s="397">
        <v>1</v>
      </c>
      <c r="M23" s="400">
        <v>6</v>
      </c>
      <c r="N23" s="400">
        <v>3</v>
      </c>
      <c r="O23" s="400">
        <v>3</v>
      </c>
      <c r="P23" s="399">
        <v>0</v>
      </c>
      <c r="Q23" s="398">
        <v>5</v>
      </c>
      <c r="R23" s="398">
        <v>4</v>
      </c>
      <c r="S23" s="398">
        <v>3</v>
      </c>
      <c r="T23" s="397">
        <v>0</v>
      </c>
      <c r="U23" s="400">
        <v>5</v>
      </c>
      <c r="V23" s="400">
        <v>4</v>
      </c>
      <c r="W23" s="400">
        <v>4</v>
      </c>
      <c r="X23" s="399">
        <v>0</v>
      </c>
      <c r="Y23" s="398">
        <v>5</v>
      </c>
      <c r="Z23" s="398">
        <v>3</v>
      </c>
      <c r="AA23" s="398">
        <v>3</v>
      </c>
      <c r="AB23" s="450">
        <v>0</v>
      </c>
      <c r="AC23" s="451"/>
      <c r="AD23" s="400">
        <v>4</v>
      </c>
      <c r="AE23" s="400">
        <v>4</v>
      </c>
      <c r="AF23" s="400">
        <v>3</v>
      </c>
      <c r="AG23" s="399">
        <v>1</v>
      </c>
      <c r="AH23" s="398">
        <v>7</v>
      </c>
      <c r="AI23" s="398">
        <v>3</v>
      </c>
      <c r="AJ23" s="398">
        <v>5</v>
      </c>
      <c r="AK23" s="397">
        <v>1</v>
      </c>
      <c r="AL23" s="400">
        <v>4</v>
      </c>
      <c r="AM23" s="400">
        <v>1</v>
      </c>
      <c r="AN23" s="400">
        <v>2</v>
      </c>
      <c r="AO23" s="399">
        <v>0</v>
      </c>
      <c r="AP23" s="398">
        <v>7</v>
      </c>
      <c r="AQ23" s="398">
        <v>4</v>
      </c>
      <c r="AR23" s="398">
        <v>6</v>
      </c>
      <c r="AS23" s="397">
        <v>0</v>
      </c>
      <c r="AT23" s="400">
        <v>4</v>
      </c>
      <c r="AU23" s="400">
        <v>1</v>
      </c>
      <c r="AV23" s="400">
        <v>2</v>
      </c>
      <c r="AW23" s="399">
        <v>0</v>
      </c>
      <c r="AX23" s="398">
        <v>6</v>
      </c>
      <c r="AY23" s="398">
        <v>2</v>
      </c>
      <c r="AZ23" s="398">
        <v>2</v>
      </c>
      <c r="BA23" s="450">
        <v>0</v>
      </c>
      <c r="BB23" s="451"/>
      <c r="BC23" s="400">
        <v>6</v>
      </c>
      <c r="BD23" s="400">
        <v>3</v>
      </c>
      <c r="BE23" s="400">
        <v>5</v>
      </c>
      <c r="BF23" s="403">
        <v>0</v>
      </c>
      <c r="BG23" s="402">
        <v>6</v>
      </c>
      <c r="BH23" s="398">
        <v>2</v>
      </c>
      <c r="BI23" s="398">
        <v>3</v>
      </c>
      <c r="BJ23" s="450">
        <v>0</v>
      </c>
      <c r="BK23" s="401">
        <v>5</v>
      </c>
      <c r="BL23" s="400">
        <v>4</v>
      </c>
      <c r="BM23" s="400">
        <v>5</v>
      </c>
      <c r="BN23" s="403">
        <v>0</v>
      </c>
      <c r="BO23" s="402">
        <v>4</v>
      </c>
      <c r="BP23" s="398">
        <v>1</v>
      </c>
      <c r="BQ23" s="398">
        <v>1</v>
      </c>
      <c r="BR23" s="450">
        <v>0</v>
      </c>
      <c r="BS23" s="401">
        <v>6</v>
      </c>
      <c r="BT23" s="400">
        <v>3</v>
      </c>
      <c r="BU23" s="400">
        <v>5</v>
      </c>
      <c r="BV23" s="399">
        <v>0</v>
      </c>
    </row>
    <row r="24" spans="1:74">
      <c r="A24" s="392">
        <v>3</v>
      </c>
      <c r="B24" s="406" t="s">
        <v>49</v>
      </c>
      <c r="C24" s="406" t="str">
        <f t="shared" si="9"/>
        <v>Lou Columbus</v>
      </c>
      <c r="D24" s="390">
        <f t="shared" si="10"/>
        <v>82</v>
      </c>
      <c r="E24" s="389">
        <f t="shared" si="10"/>
        <v>24</v>
      </c>
      <c r="F24" s="389">
        <f t="shared" si="10"/>
        <v>47</v>
      </c>
      <c r="G24" s="389">
        <f t="shared" si="10"/>
        <v>2</v>
      </c>
      <c r="H24" s="388">
        <f t="shared" si="11"/>
        <v>0.57317073170731703</v>
      </c>
      <c r="I24" s="272">
        <v>6</v>
      </c>
      <c r="J24" s="240">
        <v>2</v>
      </c>
      <c r="K24" s="240">
        <v>3</v>
      </c>
      <c r="L24" s="270">
        <v>0</v>
      </c>
      <c r="M24" s="239">
        <v>4</v>
      </c>
      <c r="N24" s="239">
        <v>1</v>
      </c>
      <c r="O24" s="239">
        <v>2</v>
      </c>
      <c r="P24" s="269">
        <v>0</v>
      </c>
      <c r="Q24" s="240">
        <v>5</v>
      </c>
      <c r="R24" s="240">
        <v>0</v>
      </c>
      <c r="S24" s="240">
        <v>3</v>
      </c>
      <c r="T24" s="270">
        <v>0</v>
      </c>
      <c r="U24" s="239">
        <v>6</v>
      </c>
      <c r="V24" s="239">
        <v>1</v>
      </c>
      <c r="W24" s="239">
        <v>2</v>
      </c>
      <c r="X24" s="269">
        <v>1</v>
      </c>
      <c r="Y24" s="240">
        <v>4</v>
      </c>
      <c r="Z24" s="240">
        <v>1</v>
      </c>
      <c r="AA24" s="240">
        <v>1</v>
      </c>
      <c r="AB24" s="303">
        <v>1</v>
      </c>
      <c r="AC24" s="451"/>
      <c r="AD24" s="239">
        <v>5</v>
      </c>
      <c r="AE24" s="239">
        <v>1</v>
      </c>
      <c r="AF24" s="239">
        <v>4</v>
      </c>
      <c r="AG24" s="269">
        <v>0</v>
      </c>
      <c r="AH24" s="240">
        <v>6</v>
      </c>
      <c r="AI24" s="240">
        <v>2</v>
      </c>
      <c r="AJ24" s="240">
        <v>5</v>
      </c>
      <c r="AK24" s="270">
        <v>0</v>
      </c>
      <c r="AL24" s="244"/>
      <c r="AM24" s="244"/>
      <c r="AN24" s="244"/>
      <c r="AO24" s="377"/>
      <c r="AP24" s="240">
        <v>6</v>
      </c>
      <c r="AQ24" s="240">
        <v>5</v>
      </c>
      <c r="AR24" s="240">
        <v>5</v>
      </c>
      <c r="AS24" s="270">
        <v>0</v>
      </c>
      <c r="AT24" s="239">
        <v>5</v>
      </c>
      <c r="AU24" s="239">
        <v>1</v>
      </c>
      <c r="AV24" s="239">
        <v>1</v>
      </c>
      <c r="AW24" s="269">
        <v>0</v>
      </c>
      <c r="AX24" s="240">
        <v>5</v>
      </c>
      <c r="AY24" s="240">
        <v>2</v>
      </c>
      <c r="AZ24" s="240">
        <v>2</v>
      </c>
      <c r="BA24" s="303">
        <v>0</v>
      </c>
      <c r="BB24" s="451"/>
      <c r="BC24" s="239">
        <v>7</v>
      </c>
      <c r="BD24" s="239">
        <v>0</v>
      </c>
      <c r="BE24" s="239">
        <v>4</v>
      </c>
      <c r="BF24" s="273">
        <v>0</v>
      </c>
      <c r="BG24" s="272">
        <v>7</v>
      </c>
      <c r="BH24" s="240">
        <v>3</v>
      </c>
      <c r="BI24" s="240">
        <v>5</v>
      </c>
      <c r="BJ24" s="303">
        <v>0</v>
      </c>
      <c r="BK24" s="274">
        <v>5</v>
      </c>
      <c r="BL24" s="239">
        <v>0</v>
      </c>
      <c r="BM24" s="239">
        <v>2</v>
      </c>
      <c r="BN24" s="273">
        <v>0</v>
      </c>
      <c r="BO24" s="272">
        <v>5</v>
      </c>
      <c r="BP24" s="240">
        <v>2</v>
      </c>
      <c r="BQ24" s="240">
        <v>2</v>
      </c>
      <c r="BR24" s="303">
        <v>0</v>
      </c>
      <c r="BS24" s="274">
        <v>6</v>
      </c>
      <c r="BT24" s="239">
        <v>3</v>
      </c>
      <c r="BU24" s="239">
        <v>6</v>
      </c>
      <c r="BV24" s="269">
        <v>0</v>
      </c>
    </row>
    <row r="25" spans="1:74">
      <c r="A25" s="405">
        <v>4</v>
      </c>
      <c r="B25" s="410" t="s">
        <v>1201</v>
      </c>
      <c r="C25" s="410" t="str">
        <f t="shared" si="9"/>
        <v>Carl McEvers</v>
      </c>
      <c r="D25" s="383">
        <f t="shared" si="10"/>
        <v>83</v>
      </c>
      <c r="E25" s="382">
        <f t="shared" si="10"/>
        <v>34</v>
      </c>
      <c r="F25" s="382">
        <f t="shared" si="10"/>
        <v>48</v>
      </c>
      <c r="G25" s="382">
        <f t="shared" si="10"/>
        <v>2</v>
      </c>
      <c r="H25" s="381">
        <f t="shared" si="11"/>
        <v>0.57831325301204817</v>
      </c>
      <c r="I25" s="402">
        <v>5</v>
      </c>
      <c r="J25" s="398">
        <v>2</v>
      </c>
      <c r="K25" s="398">
        <v>3</v>
      </c>
      <c r="L25" s="397">
        <v>0</v>
      </c>
      <c r="M25" s="400">
        <v>6</v>
      </c>
      <c r="N25" s="400">
        <v>1</v>
      </c>
      <c r="O25" s="400">
        <v>4</v>
      </c>
      <c r="P25" s="399">
        <v>0</v>
      </c>
      <c r="Q25" s="398">
        <v>5</v>
      </c>
      <c r="R25" s="398">
        <v>4</v>
      </c>
      <c r="S25" s="398">
        <v>4</v>
      </c>
      <c r="T25" s="397">
        <v>0</v>
      </c>
      <c r="U25" s="400">
        <v>6</v>
      </c>
      <c r="V25" s="400">
        <v>2</v>
      </c>
      <c r="W25" s="400">
        <v>3</v>
      </c>
      <c r="X25" s="399">
        <v>0</v>
      </c>
      <c r="Y25" s="398">
        <v>4</v>
      </c>
      <c r="Z25" s="398">
        <v>1</v>
      </c>
      <c r="AA25" s="398">
        <v>1</v>
      </c>
      <c r="AB25" s="450">
        <v>1</v>
      </c>
      <c r="AC25" s="451"/>
      <c r="AD25" s="400">
        <v>5</v>
      </c>
      <c r="AE25" s="400">
        <v>3</v>
      </c>
      <c r="AF25" s="400">
        <v>4</v>
      </c>
      <c r="AG25" s="399">
        <v>0</v>
      </c>
      <c r="AH25" s="398">
        <v>5</v>
      </c>
      <c r="AI25" s="398">
        <v>2</v>
      </c>
      <c r="AJ25" s="398">
        <v>5</v>
      </c>
      <c r="AK25" s="397">
        <v>0</v>
      </c>
      <c r="AL25" s="400">
        <v>5</v>
      </c>
      <c r="AM25" s="400">
        <v>1</v>
      </c>
      <c r="AN25" s="400">
        <v>4</v>
      </c>
      <c r="AO25" s="399">
        <v>0</v>
      </c>
      <c r="AP25" s="398">
        <v>7</v>
      </c>
      <c r="AQ25" s="398">
        <v>3</v>
      </c>
      <c r="AR25" s="398">
        <v>3</v>
      </c>
      <c r="AS25" s="397">
        <v>0</v>
      </c>
      <c r="AT25" s="400">
        <v>5</v>
      </c>
      <c r="AU25" s="400">
        <v>3</v>
      </c>
      <c r="AV25" s="400">
        <v>2</v>
      </c>
      <c r="AW25" s="399">
        <v>0</v>
      </c>
      <c r="AX25" s="398">
        <v>5</v>
      </c>
      <c r="AY25" s="398">
        <v>3</v>
      </c>
      <c r="AZ25" s="398">
        <v>4</v>
      </c>
      <c r="BA25" s="450">
        <v>1</v>
      </c>
      <c r="BB25" s="451"/>
      <c r="BC25" s="400">
        <v>6</v>
      </c>
      <c r="BD25" s="400">
        <v>2</v>
      </c>
      <c r="BE25" s="400">
        <v>4</v>
      </c>
      <c r="BF25" s="403">
        <v>0</v>
      </c>
      <c r="BG25" s="402">
        <v>7</v>
      </c>
      <c r="BH25" s="398">
        <v>3</v>
      </c>
      <c r="BI25" s="398">
        <v>1</v>
      </c>
      <c r="BJ25" s="450">
        <v>0</v>
      </c>
      <c r="BK25" s="401">
        <v>4</v>
      </c>
      <c r="BL25" s="400">
        <v>2</v>
      </c>
      <c r="BM25" s="400">
        <v>3</v>
      </c>
      <c r="BN25" s="403">
        <v>0</v>
      </c>
      <c r="BO25" s="402">
        <v>4</v>
      </c>
      <c r="BP25" s="398">
        <v>2</v>
      </c>
      <c r="BQ25" s="398">
        <v>2</v>
      </c>
      <c r="BR25" s="450">
        <v>0</v>
      </c>
      <c r="BS25" s="401">
        <v>4</v>
      </c>
      <c r="BT25" s="400">
        <v>0</v>
      </c>
      <c r="BU25" s="400">
        <v>1</v>
      </c>
      <c r="BV25" s="399">
        <v>0</v>
      </c>
    </row>
    <row r="26" spans="1:74">
      <c r="A26" s="392">
        <v>5</v>
      </c>
      <c r="B26" s="406" t="s">
        <v>1087</v>
      </c>
      <c r="C26" s="406" t="str">
        <f t="shared" si="9"/>
        <v>Mike Mahan</v>
      </c>
      <c r="D26" s="390">
        <f t="shared" si="10"/>
        <v>78</v>
      </c>
      <c r="E26" s="389">
        <f t="shared" si="10"/>
        <v>33</v>
      </c>
      <c r="F26" s="389">
        <f t="shared" si="10"/>
        <v>54</v>
      </c>
      <c r="G26" s="389">
        <f t="shared" si="10"/>
        <v>5</v>
      </c>
      <c r="H26" s="388">
        <f t="shared" si="11"/>
        <v>0.69230769230769229</v>
      </c>
      <c r="I26" s="272">
        <v>5</v>
      </c>
      <c r="J26" s="240">
        <v>3</v>
      </c>
      <c r="K26" s="240">
        <v>3</v>
      </c>
      <c r="L26" s="270">
        <v>0</v>
      </c>
      <c r="M26" s="239">
        <v>4</v>
      </c>
      <c r="N26" s="239">
        <v>4</v>
      </c>
      <c r="O26" s="239">
        <v>3</v>
      </c>
      <c r="P26" s="269">
        <v>1</v>
      </c>
      <c r="Q26" s="240">
        <v>3</v>
      </c>
      <c r="R26" s="240">
        <v>0</v>
      </c>
      <c r="S26" s="240">
        <v>3</v>
      </c>
      <c r="T26" s="270">
        <v>0</v>
      </c>
      <c r="U26" s="239">
        <v>5</v>
      </c>
      <c r="V26" s="239">
        <v>2</v>
      </c>
      <c r="W26" s="239">
        <v>3</v>
      </c>
      <c r="X26" s="269">
        <v>1</v>
      </c>
      <c r="Y26" s="240">
        <v>4</v>
      </c>
      <c r="Z26" s="240">
        <v>1</v>
      </c>
      <c r="AA26" s="240">
        <v>3</v>
      </c>
      <c r="AB26" s="303">
        <v>0</v>
      </c>
      <c r="AC26" s="451"/>
      <c r="AD26" s="239">
        <v>4</v>
      </c>
      <c r="AE26" s="239">
        <v>0</v>
      </c>
      <c r="AF26" s="239">
        <v>1</v>
      </c>
      <c r="AG26" s="269">
        <v>0</v>
      </c>
      <c r="AH26" s="240">
        <v>6</v>
      </c>
      <c r="AI26" s="240">
        <v>2</v>
      </c>
      <c r="AJ26" s="240">
        <v>2</v>
      </c>
      <c r="AK26" s="270">
        <v>0</v>
      </c>
      <c r="AL26" s="239">
        <v>5</v>
      </c>
      <c r="AM26" s="239">
        <v>3</v>
      </c>
      <c r="AN26" s="239">
        <v>4</v>
      </c>
      <c r="AO26" s="269">
        <v>0</v>
      </c>
      <c r="AP26" s="240">
        <v>6</v>
      </c>
      <c r="AQ26" s="240">
        <v>3</v>
      </c>
      <c r="AR26" s="240">
        <v>5</v>
      </c>
      <c r="AS26" s="270">
        <v>1</v>
      </c>
      <c r="AT26" s="239">
        <v>5</v>
      </c>
      <c r="AU26" s="239">
        <v>4</v>
      </c>
      <c r="AV26" s="239">
        <v>4</v>
      </c>
      <c r="AW26" s="269">
        <v>0</v>
      </c>
      <c r="AX26" s="240">
        <v>4</v>
      </c>
      <c r="AY26" s="240">
        <v>1</v>
      </c>
      <c r="AZ26" s="240">
        <v>4</v>
      </c>
      <c r="BA26" s="303">
        <v>0</v>
      </c>
      <c r="BB26" s="451"/>
      <c r="BC26" s="239">
        <v>6</v>
      </c>
      <c r="BD26" s="239">
        <v>1</v>
      </c>
      <c r="BE26" s="239">
        <v>3</v>
      </c>
      <c r="BF26" s="273">
        <v>0</v>
      </c>
      <c r="BG26" s="272">
        <v>5</v>
      </c>
      <c r="BH26" s="240">
        <v>3</v>
      </c>
      <c r="BI26" s="240">
        <v>5</v>
      </c>
      <c r="BJ26" s="303">
        <v>0</v>
      </c>
      <c r="BK26" s="274">
        <v>5</v>
      </c>
      <c r="BL26" s="239">
        <v>1</v>
      </c>
      <c r="BM26" s="239">
        <v>4</v>
      </c>
      <c r="BN26" s="273">
        <v>1</v>
      </c>
      <c r="BO26" s="272">
        <v>5</v>
      </c>
      <c r="BP26" s="240">
        <v>3</v>
      </c>
      <c r="BQ26" s="240">
        <v>4</v>
      </c>
      <c r="BR26" s="303">
        <v>0</v>
      </c>
      <c r="BS26" s="274">
        <v>6</v>
      </c>
      <c r="BT26" s="239">
        <v>2</v>
      </c>
      <c r="BU26" s="239">
        <v>3</v>
      </c>
      <c r="BV26" s="269">
        <v>1</v>
      </c>
    </row>
    <row r="27" spans="1:74">
      <c r="A27" s="405">
        <v>6</v>
      </c>
      <c r="B27" s="410" t="s">
        <v>138</v>
      </c>
      <c r="C27" s="410" t="str">
        <f t="shared" si="9"/>
        <v>Nick Walls</v>
      </c>
      <c r="D27" s="383">
        <f t="shared" si="10"/>
        <v>84</v>
      </c>
      <c r="E27" s="382">
        <f t="shared" si="10"/>
        <v>35</v>
      </c>
      <c r="F27" s="382">
        <f t="shared" si="10"/>
        <v>41</v>
      </c>
      <c r="G27" s="382">
        <f t="shared" si="10"/>
        <v>6</v>
      </c>
      <c r="H27" s="381">
        <f t="shared" si="11"/>
        <v>0.48809523809523808</v>
      </c>
      <c r="I27" s="402">
        <v>5</v>
      </c>
      <c r="J27" s="398">
        <v>3</v>
      </c>
      <c r="K27" s="398">
        <v>3</v>
      </c>
      <c r="L27" s="397">
        <v>1</v>
      </c>
      <c r="M27" s="400">
        <v>6</v>
      </c>
      <c r="N27" s="400">
        <v>1</v>
      </c>
      <c r="O27" s="400">
        <v>1</v>
      </c>
      <c r="P27" s="399">
        <v>0</v>
      </c>
      <c r="Q27" s="398">
        <v>5</v>
      </c>
      <c r="R27" s="398">
        <v>2</v>
      </c>
      <c r="S27" s="398">
        <v>4</v>
      </c>
      <c r="T27" s="397">
        <v>0</v>
      </c>
      <c r="U27" s="400">
        <v>4</v>
      </c>
      <c r="V27" s="400">
        <v>3</v>
      </c>
      <c r="W27" s="400">
        <v>2</v>
      </c>
      <c r="X27" s="399">
        <v>1</v>
      </c>
      <c r="Y27" s="398">
        <v>5</v>
      </c>
      <c r="Z27" s="398">
        <v>3</v>
      </c>
      <c r="AA27" s="398">
        <v>4</v>
      </c>
      <c r="AB27" s="450">
        <v>1</v>
      </c>
      <c r="AC27" s="451"/>
      <c r="AD27" s="400">
        <v>5</v>
      </c>
      <c r="AE27" s="400">
        <v>2</v>
      </c>
      <c r="AF27" s="400">
        <v>2</v>
      </c>
      <c r="AG27" s="399">
        <v>0</v>
      </c>
      <c r="AH27" s="398">
        <v>6</v>
      </c>
      <c r="AI27" s="398">
        <v>3</v>
      </c>
      <c r="AJ27" s="398">
        <v>3</v>
      </c>
      <c r="AK27" s="397">
        <v>2</v>
      </c>
      <c r="AL27" s="400">
        <v>4</v>
      </c>
      <c r="AM27" s="400">
        <v>1</v>
      </c>
      <c r="AN27" s="400">
        <v>1</v>
      </c>
      <c r="AO27" s="399">
        <v>0</v>
      </c>
      <c r="AP27" s="398">
        <v>6</v>
      </c>
      <c r="AQ27" s="398">
        <v>3</v>
      </c>
      <c r="AR27" s="398">
        <v>3</v>
      </c>
      <c r="AS27" s="397">
        <v>0</v>
      </c>
      <c r="AT27" s="400">
        <v>6</v>
      </c>
      <c r="AU27" s="400">
        <v>3</v>
      </c>
      <c r="AV27" s="400">
        <v>3</v>
      </c>
      <c r="AW27" s="399">
        <v>0</v>
      </c>
      <c r="AX27" s="398">
        <v>5</v>
      </c>
      <c r="AY27" s="398">
        <v>3</v>
      </c>
      <c r="AZ27" s="398">
        <v>3</v>
      </c>
      <c r="BA27" s="450">
        <v>1</v>
      </c>
      <c r="BB27" s="451"/>
      <c r="BC27" s="400">
        <v>7</v>
      </c>
      <c r="BD27" s="400">
        <v>1</v>
      </c>
      <c r="BE27" s="400">
        <v>1</v>
      </c>
      <c r="BF27" s="403">
        <v>0</v>
      </c>
      <c r="BG27" s="402">
        <v>7</v>
      </c>
      <c r="BH27" s="398">
        <v>5</v>
      </c>
      <c r="BI27" s="398">
        <v>5</v>
      </c>
      <c r="BJ27" s="450">
        <v>0</v>
      </c>
      <c r="BK27" s="401">
        <v>4</v>
      </c>
      <c r="BL27" s="400">
        <v>0</v>
      </c>
      <c r="BM27" s="400">
        <v>2</v>
      </c>
      <c r="BN27" s="403">
        <v>0</v>
      </c>
      <c r="BO27" s="402">
        <v>4</v>
      </c>
      <c r="BP27" s="398">
        <v>2</v>
      </c>
      <c r="BQ27" s="398">
        <v>2</v>
      </c>
      <c r="BR27" s="450">
        <v>0</v>
      </c>
      <c r="BS27" s="401">
        <v>5</v>
      </c>
      <c r="BT27" s="400">
        <v>0</v>
      </c>
      <c r="BU27" s="400">
        <v>2</v>
      </c>
      <c r="BV27" s="399">
        <v>0</v>
      </c>
    </row>
    <row r="28" spans="1:74">
      <c r="A28" s="392">
        <v>7</v>
      </c>
      <c r="B28" s="391" t="s">
        <v>1291</v>
      </c>
      <c r="C28" s="391" t="str">
        <f t="shared" si="9"/>
        <v>Joe Larson</v>
      </c>
      <c r="D28" s="390">
        <f t="shared" si="10"/>
        <v>85</v>
      </c>
      <c r="E28" s="389">
        <f t="shared" si="10"/>
        <v>36</v>
      </c>
      <c r="F28" s="389">
        <f t="shared" si="10"/>
        <v>39</v>
      </c>
      <c r="G28" s="389">
        <f t="shared" si="10"/>
        <v>8</v>
      </c>
      <c r="H28" s="388">
        <f t="shared" si="11"/>
        <v>0.45882352941176469</v>
      </c>
      <c r="I28" s="272">
        <v>5</v>
      </c>
      <c r="J28" s="240">
        <v>3</v>
      </c>
      <c r="K28" s="240">
        <v>3</v>
      </c>
      <c r="L28" s="270">
        <v>2</v>
      </c>
      <c r="M28" s="239">
        <v>5</v>
      </c>
      <c r="N28" s="239">
        <v>2</v>
      </c>
      <c r="O28" s="239">
        <v>1</v>
      </c>
      <c r="P28" s="269">
        <v>0</v>
      </c>
      <c r="Q28" s="240">
        <v>4</v>
      </c>
      <c r="R28" s="240">
        <v>2</v>
      </c>
      <c r="S28" s="240">
        <v>2</v>
      </c>
      <c r="T28" s="270">
        <v>0</v>
      </c>
      <c r="U28" s="239">
        <v>5</v>
      </c>
      <c r="V28" s="239">
        <v>4</v>
      </c>
      <c r="W28" s="239">
        <v>4</v>
      </c>
      <c r="X28" s="269">
        <v>1</v>
      </c>
      <c r="Y28" s="240">
        <v>5</v>
      </c>
      <c r="Z28" s="240">
        <v>0</v>
      </c>
      <c r="AA28" s="240">
        <v>0</v>
      </c>
      <c r="AB28" s="303">
        <v>0</v>
      </c>
      <c r="AC28" s="451"/>
      <c r="AD28" s="239">
        <v>5</v>
      </c>
      <c r="AE28" s="239">
        <v>2</v>
      </c>
      <c r="AF28" s="239">
        <v>3</v>
      </c>
      <c r="AG28" s="269">
        <v>0</v>
      </c>
      <c r="AH28" s="240">
        <v>6</v>
      </c>
      <c r="AI28" s="240">
        <v>4</v>
      </c>
      <c r="AJ28" s="240">
        <v>4</v>
      </c>
      <c r="AK28" s="270">
        <v>3</v>
      </c>
      <c r="AL28" s="239">
        <v>5</v>
      </c>
      <c r="AM28" s="239">
        <v>1</v>
      </c>
      <c r="AN28" s="239">
        <v>1</v>
      </c>
      <c r="AO28" s="269">
        <v>0</v>
      </c>
      <c r="AP28" s="240">
        <v>6</v>
      </c>
      <c r="AQ28" s="240">
        <v>2</v>
      </c>
      <c r="AR28" s="240">
        <v>3</v>
      </c>
      <c r="AS28" s="270">
        <v>0</v>
      </c>
      <c r="AT28" s="239">
        <v>6</v>
      </c>
      <c r="AU28" s="239">
        <v>2</v>
      </c>
      <c r="AV28" s="239">
        <v>3</v>
      </c>
      <c r="AW28" s="269">
        <v>1</v>
      </c>
      <c r="AX28" s="240">
        <v>4</v>
      </c>
      <c r="AY28" s="240">
        <v>1</v>
      </c>
      <c r="AZ28" s="240">
        <v>0</v>
      </c>
      <c r="BA28" s="303">
        <v>0</v>
      </c>
      <c r="BB28" s="451"/>
      <c r="BC28" s="239">
        <v>7</v>
      </c>
      <c r="BD28" s="239">
        <v>2</v>
      </c>
      <c r="BE28" s="239">
        <v>1</v>
      </c>
      <c r="BF28" s="273">
        <v>0</v>
      </c>
      <c r="BG28" s="272">
        <v>7</v>
      </c>
      <c r="BH28" s="240">
        <v>5</v>
      </c>
      <c r="BI28" s="240">
        <v>6</v>
      </c>
      <c r="BJ28" s="303">
        <v>0</v>
      </c>
      <c r="BK28" s="274">
        <v>4</v>
      </c>
      <c r="BL28" s="239">
        <v>2</v>
      </c>
      <c r="BM28" s="239">
        <v>2</v>
      </c>
      <c r="BN28" s="273">
        <v>0</v>
      </c>
      <c r="BO28" s="272">
        <v>5</v>
      </c>
      <c r="BP28" s="240">
        <v>1</v>
      </c>
      <c r="BQ28" s="240">
        <v>3</v>
      </c>
      <c r="BR28" s="303">
        <v>0</v>
      </c>
      <c r="BS28" s="274">
        <v>6</v>
      </c>
      <c r="BT28" s="239">
        <v>3</v>
      </c>
      <c r="BU28" s="239">
        <v>3</v>
      </c>
      <c r="BV28" s="269">
        <v>1</v>
      </c>
    </row>
    <row r="29" spans="1:74">
      <c r="A29" s="405">
        <v>8</v>
      </c>
      <c r="B29" s="410" t="s">
        <v>1154</v>
      </c>
      <c r="C29" s="410" t="str">
        <f t="shared" si="9"/>
        <v>Rob Going</v>
      </c>
      <c r="D29" s="383">
        <f t="shared" si="10"/>
        <v>67</v>
      </c>
      <c r="E29" s="382">
        <f t="shared" si="10"/>
        <v>21</v>
      </c>
      <c r="F29" s="382">
        <f t="shared" si="10"/>
        <v>39</v>
      </c>
      <c r="G29" s="382">
        <f t="shared" si="10"/>
        <v>5</v>
      </c>
      <c r="H29" s="381">
        <f t="shared" si="11"/>
        <v>0.58208955223880599</v>
      </c>
      <c r="I29" s="402">
        <v>5</v>
      </c>
      <c r="J29" s="398">
        <v>4</v>
      </c>
      <c r="K29" s="398">
        <v>4</v>
      </c>
      <c r="L29" s="397">
        <v>3</v>
      </c>
      <c r="M29" s="394"/>
      <c r="N29" s="394"/>
      <c r="O29" s="394"/>
      <c r="P29" s="393"/>
      <c r="Q29" s="398">
        <v>3</v>
      </c>
      <c r="R29" s="398">
        <v>0</v>
      </c>
      <c r="S29" s="398">
        <v>1</v>
      </c>
      <c r="T29" s="397">
        <v>0</v>
      </c>
      <c r="U29" s="400">
        <v>5</v>
      </c>
      <c r="V29" s="400">
        <v>2</v>
      </c>
      <c r="W29" s="400">
        <v>4</v>
      </c>
      <c r="X29" s="399">
        <v>0</v>
      </c>
      <c r="Y29" s="398">
        <v>4</v>
      </c>
      <c r="Z29" s="398">
        <v>3</v>
      </c>
      <c r="AA29" s="398">
        <v>4</v>
      </c>
      <c r="AB29" s="450">
        <v>1</v>
      </c>
      <c r="AC29" s="451"/>
      <c r="AD29" s="400">
        <v>4</v>
      </c>
      <c r="AE29" s="400">
        <v>1</v>
      </c>
      <c r="AF29" s="400">
        <v>3</v>
      </c>
      <c r="AG29" s="399">
        <v>0</v>
      </c>
      <c r="AH29" s="398">
        <v>7</v>
      </c>
      <c r="AI29" s="398">
        <v>2</v>
      </c>
      <c r="AJ29" s="398">
        <v>4</v>
      </c>
      <c r="AK29" s="397">
        <v>0</v>
      </c>
      <c r="AL29" s="400">
        <v>4</v>
      </c>
      <c r="AM29" s="400">
        <v>0</v>
      </c>
      <c r="AN29" s="400">
        <v>0</v>
      </c>
      <c r="AO29" s="399">
        <v>0</v>
      </c>
      <c r="AP29" s="398">
        <v>3</v>
      </c>
      <c r="AQ29" s="398">
        <v>1</v>
      </c>
      <c r="AR29" s="398">
        <v>1</v>
      </c>
      <c r="AS29" s="397">
        <v>0</v>
      </c>
      <c r="AT29" s="400">
        <v>3</v>
      </c>
      <c r="AU29" s="400">
        <v>2</v>
      </c>
      <c r="AV29" s="400">
        <v>3</v>
      </c>
      <c r="AW29" s="399">
        <v>0</v>
      </c>
      <c r="AX29" s="398">
        <v>5</v>
      </c>
      <c r="AY29" s="398">
        <v>1</v>
      </c>
      <c r="AZ29" s="398">
        <v>1</v>
      </c>
      <c r="BA29" s="450">
        <v>1</v>
      </c>
      <c r="BB29" s="451"/>
      <c r="BC29" s="400">
        <v>7</v>
      </c>
      <c r="BD29" s="400">
        <v>0</v>
      </c>
      <c r="BE29" s="400">
        <v>5</v>
      </c>
      <c r="BF29" s="403">
        <v>0</v>
      </c>
      <c r="BG29" s="402">
        <v>5</v>
      </c>
      <c r="BH29" s="398">
        <v>2</v>
      </c>
      <c r="BI29" s="398">
        <v>5</v>
      </c>
      <c r="BJ29" s="450">
        <v>0</v>
      </c>
      <c r="BK29" s="401">
        <v>5</v>
      </c>
      <c r="BL29" s="400">
        <v>0</v>
      </c>
      <c r="BM29" s="400">
        <v>1</v>
      </c>
      <c r="BN29" s="403">
        <v>0</v>
      </c>
      <c r="BO29" s="402">
        <v>4</v>
      </c>
      <c r="BP29" s="398">
        <v>1</v>
      </c>
      <c r="BQ29" s="398">
        <v>1</v>
      </c>
      <c r="BR29" s="450">
        <v>0</v>
      </c>
      <c r="BS29" s="401">
        <v>3</v>
      </c>
      <c r="BT29" s="400">
        <v>2</v>
      </c>
      <c r="BU29" s="400">
        <v>2</v>
      </c>
      <c r="BV29" s="399">
        <v>0</v>
      </c>
    </row>
    <row r="30" spans="1:74">
      <c r="A30" s="392">
        <v>9</v>
      </c>
      <c r="B30" s="406" t="s">
        <v>1217</v>
      </c>
      <c r="C30" s="406" t="str">
        <f t="shared" si="9"/>
        <v>Bruce Walter</v>
      </c>
      <c r="D30" s="1533"/>
      <c r="E30" s="1534"/>
      <c r="F30" s="1534"/>
      <c r="G30" s="1534"/>
      <c r="H30" s="1535"/>
      <c r="I30" s="240"/>
      <c r="J30" s="240"/>
      <c r="K30" s="240"/>
      <c r="L30" s="270"/>
      <c r="M30" s="239"/>
      <c r="N30" s="239"/>
      <c r="O30" s="239"/>
      <c r="P30" s="269"/>
      <c r="Q30" s="240"/>
      <c r="R30" s="240"/>
      <c r="S30" s="240"/>
      <c r="T30" s="270"/>
      <c r="U30" s="239"/>
      <c r="V30" s="239"/>
      <c r="W30" s="239"/>
      <c r="X30" s="269"/>
      <c r="Y30" s="240"/>
      <c r="Z30" s="240"/>
      <c r="AA30" s="240"/>
      <c r="AB30" s="303"/>
      <c r="AC30" s="451"/>
      <c r="AD30" s="239"/>
      <c r="AE30" s="239"/>
      <c r="AF30" s="239"/>
      <c r="AG30" s="269"/>
      <c r="AH30" s="240"/>
      <c r="AI30" s="240"/>
      <c r="AJ30" s="240"/>
      <c r="AK30" s="270"/>
      <c r="AL30" s="239"/>
      <c r="AM30" s="239"/>
      <c r="AN30" s="239"/>
      <c r="AO30" s="269"/>
      <c r="AP30" s="240"/>
      <c r="AQ30" s="240"/>
      <c r="AR30" s="240"/>
      <c r="AS30" s="270"/>
      <c r="AT30" s="239"/>
      <c r="AU30" s="239"/>
      <c r="AV30" s="239"/>
      <c r="AW30" s="269"/>
      <c r="AX30" s="240"/>
      <c r="AY30" s="240"/>
      <c r="AZ30" s="240"/>
      <c r="BA30" s="303"/>
      <c r="BB30" s="451"/>
      <c r="BC30" s="239"/>
      <c r="BD30" s="239"/>
      <c r="BE30" s="239"/>
      <c r="BF30" s="273"/>
      <c r="BG30" s="272"/>
      <c r="BH30" s="240"/>
      <c r="BI30" s="240"/>
      <c r="BJ30" s="303"/>
      <c r="BK30" s="274"/>
      <c r="BL30" s="239"/>
      <c r="BM30" s="239"/>
      <c r="BN30" s="273"/>
      <c r="BO30" s="272"/>
      <c r="BP30" s="240"/>
      <c r="BQ30" s="240"/>
      <c r="BR30" s="303"/>
      <c r="BS30" s="274"/>
      <c r="BT30" s="239"/>
      <c r="BU30" s="239"/>
      <c r="BV30" s="269"/>
    </row>
    <row r="31" spans="1:74">
      <c r="A31" s="405">
        <v>10</v>
      </c>
      <c r="B31" s="410" t="s">
        <v>1214</v>
      </c>
      <c r="C31" s="410" t="str">
        <f t="shared" si="9"/>
        <v>Jason Griffin</v>
      </c>
      <c r="D31" s="383">
        <f t="shared" ref="D31:G36" si="12">SUM(I31,M31,Q31,U31,Y31,AD31,AH31,AL31,AP31,AT31,AX31,BC31,BG31,BK31,BO31,BS31)</f>
        <v>27</v>
      </c>
      <c r="E31" s="382">
        <f t="shared" si="12"/>
        <v>12</v>
      </c>
      <c r="F31" s="382">
        <f t="shared" si="12"/>
        <v>15</v>
      </c>
      <c r="G31" s="382">
        <f t="shared" si="12"/>
        <v>1</v>
      </c>
      <c r="H31" s="381">
        <f t="shared" ref="H31:H37" si="13">F31/D31</f>
        <v>0.55555555555555558</v>
      </c>
      <c r="I31" s="402">
        <v>3</v>
      </c>
      <c r="J31" s="398">
        <v>2</v>
      </c>
      <c r="K31" s="398">
        <v>3</v>
      </c>
      <c r="L31" s="397">
        <v>0</v>
      </c>
      <c r="M31" s="400">
        <v>4</v>
      </c>
      <c r="N31" s="400">
        <v>3</v>
      </c>
      <c r="O31" s="400">
        <v>3</v>
      </c>
      <c r="P31" s="399">
        <v>1</v>
      </c>
      <c r="Q31" s="398">
        <v>5</v>
      </c>
      <c r="R31" s="398">
        <v>0</v>
      </c>
      <c r="S31" s="398">
        <v>1</v>
      </c>
      <c r="T31" s="397">
        <v>0</v>
      </c>
      <c r="U31" s="394"/>
      <c r="V31" s="394"/>
      <c r="W31" s="394"/>
      <c r="X31" s="393"/>
      <c r="Y31" s="398">
        <v>2</v>
      </c>
      <c r="Z31" s="398">
        <v>2</v>
      </c>
      <c r="AA31" s="398">
        <v>1</v>
      </c>
      <c r="AB31" s="450">
        <v>0</v>
      </c>
      <c r="AC31" s="451"/>
      <c r="AD31" s="394"/>
      <c r="AE31" s="394"/>
      <c r="AF31" s="394"/>
      <c r="AG31" s="393"/>
      <c r="AH31" s="398">
        <v>3</v>
      </c>
      <c r="AI31" s="398">
        <v>0</v>
      </c>
      <c r="AJ31" s="398">
        <v>1</v>
      </c>
      <c r="AK31" s="397">
        <v>0</v>
      </c>
      <c r="AL31" s="400">
        <v>4</v>
      </c>
      <c r="AM31" s="400">
        <v>3</v>
      </c>
      <c r="AN31" s="400">
        <v>3</v>
      </c>
      <c r="AO31" s="399">
        <v>0</v>
      </c>
      <c r="AP31" s="398">
        <v>6</v>
      </c>
      <c r="AQ31" s="398">
        <v>2</v>
      </c>
      <c r="AR31" s="398">
        <v>3</v>
      </c>
      <c r="AS31" s="397">
        <v>0</v>
      </c>
      <c r="AT31" s="394"/>
      <c r="AU31" s="394"/>
      <c r="AV31" s="394"/>
      <c r="AW31" s="393"/>
      <c r="AX31" s="396"/>
      <c r="AY31" s="396"/>
      <c r="AZ31" s="396"/>
      <c r="BA31" s="449"/>
      <c r="BB31" s="451"/>
      <c r="BC31" s="394"/>
      <c r="BD31" s="394"/>
      <c r="BE31" s="394"/>
      <c r="BF31" s="409"/>
      <c r="BG31" s="408"/>
      <c r="BH31" s="396"/>
      <c r="BI31" s="396"/>
      <c r="BJ31" s="449"/>
      <c r="BK31" s="407"/>
      <c r="BL31" s="394"/>
      <c r="BM31" s="394"/>
      <c r="BN31" s="409"/>
      <c r="BO31" s="408"/>
      <c r="BP31" s="396"/>
      <c r="BQ31" s="396"/>
      <c r="BR31" s="449"/>
      <c r="BS31" s="407"/>
      <c r="BT31" s="394"/>
      <c r="BU31" s="394"/>
      <c r="BV31" s="393"/>
    </row>
    <row r="32" spans="1:74">
      <c r="A32" s="392">
        <v>11</v>
      </c>
      <c r="B32" s="406" t="s">
        <v>1112</v>
      </c>
      <c r="C32" s="406" t="str">
        <f t="shared" si="9"/>
        <v>Matt Morris</v>
      </c>
      <c r="D32" s="390">
        <f t="shared" si="12"/>
        <v>57</v>
      </c>
      <c r="E32" s="389">
        <f t="shared" si="12"/>
        <v>19</v>
      </c>
      <c r="F32" s="389">
        <f t="shared" si="12"/>
        <v>29</v>
      </c>
      <c r="G32" s="389">
        <f t="shared" si="12"/>
        <v>0</v>
      </c>
      <c r="H32" s="388">
        <f t="shared" si="13"/>
        <v>0.50877192982456143</v>
      </c>
      <c r="I32" s="272">
        <v>2</v>
      </c>
      <c r="J32" s="240">
        <v>0</v>
      </c>
      <c r="K32" s="240">
        <v>2</v>
      </c>
      <c r="L32" s="270">
        <v>0</v>
      </c>
      <c r="M32" s="239">
        <v>5</v>
      </c>
      <c r="N32" s="239">
        <v>2</v>
      </c>
      <c r="O32" s="239">
        <v>2</v>
      </c>
      <c r="P32" s="269">
        <v>0</v>
      </c>
      <c r="Q32" s="240">
        <v>3</v>
      </c>
      <c r="R32" s="240">
        <v>2</v>
      </c>
      <c r="S32" s="240">
        <v>1</v>
      </c>
      <c r="T32" s="270">
        <v>0</v>
      </c>
      <c r="U32" s="239">
        <v>4</v>
      </c>
      <c r="V32" s="239">
        <v>0</v>
      </c>
      <c r="W32" s="239">
        <v>3</v>
      </c>
      <c r="X32" s="269">
        <v>0</v>
      </c>
      <c r="Y32" s="240">
        <v>1</v>
      </c>
      <c r="Z32" s="240">
        <v>0</v>
      </c>
      <c r="AA32" s="240">
        <v>0</v>
      </c>
      <c r="AB32" s="303">
        <v>0</v>
      </c>
      <c r="AC32" s="451"/>
      <c r="AD32" s="239">
        <v>4</v>
      </c>
      <c r="AE32" s="239">
        <v>0</v>
      </c>
      <c r="AF32" s="239">
        <v>1</v>
      </c>
      <c r="AG32" s="269">
        <v>0</v>
      </c>
      <c r="AH32" s="240">
        <v>3</v>
      </c>
      <c r="AI32" s="240">
        <v>3</v>
      </c>
      <c r="AJ32" s="240">
        <v>2</v>
      </c>
      <c r="AK32" s="270">
        <v>0</v>
      </c>
      <c r="AL32" s="239">
        <v>4</v>
      </c>
      <c r="AM32" s="239">
        <v>1</v>
      </c>
      <c r="AN32" s="239">
        <v>1</v>
      </c>
      <c r="AO32" s="269">
        <v>0</v>
      </c>
      <c r="AP32" s="379"/>
      <c r="AQ32" s="379"/>
      <c r="AR32" s="379"/>
      <c r="AS32" s="378"/>
      <c r="AT32" s="239">
        <v>2</v>
      </c>
      <c r="AU32" s="239">
        <v>0</v>
      </c>
      <c r="AV32" s="239">
        <v>2</v>
      </c>
      <c r="AW32" s="269">
        <v>0</v>
      </c>
      <c r="AX32" s="240">
        <v>4</v>
      </c>
      <c r="AY32" s="240">
        <v>1</v>
      </c>
      <c r="AZ32" s="240">
        <v>1</v>
      </c>
      <c r="BA32" s="303">
        <v>0</v>
      </c>
      <c r="BB32" s="451"/>
      <c r="BC32" s="239">
        <v>6</v>
      </c>
      <c r="BD32" s="239">
        <v>2</v>
      </c>
      <c r="BE32" s="239">
        <v>2</v>
      </c>
      <c r="BF32" s="273">
        <v>0</v>
      </c>
      <c r="BG32" s="272">
        <v>4</v>
      </c>
      <c r="BH32" s="240">
        <v>1</v>
      </c>
      <c r="BI32" s="240">
        <v>2</v>
      </c>
      <c r="BJ32" s="303">
        <v>0</v>
      </c>
      <c r="BK32" s="274">
        <v>5</v>
      </c>
      <c r="BL32" s="239">
        <v>3</v>
      </c>
      <c r="BM32" s="239">
        <v>3</v>
      </c>
      <c r="BN32" s="273">
        <v>0</v>
      </c>
      <c r="BO32" s="272">
        <v>5</v>
      </c>
      <c r="BP32" s="240">
        <v>2</v>
      </c>
      <c r="BQ32" s="240">
        <v>3</v>
      </c>
      <c r="BR32" s="303">
        <v>0</v>
      </c>
      <c r="BS32" s="274">
        <v>5</v>
      </c>
      <c r="BT32" s="239">
        <v>2</v>
      </c>
      <c r="BU32" s="239">
        <v>4</v>
      </c>
      <c r="BV32" s="269">
        <v>0</v>
      </c>
    </row>
    <row r="33" spans="1:74">
      <c r="A33" s="405">
        <v>12</v>
      </c>
      <c r="B33" s="410" t="s">
        <v>149</v>
      </c>
      <c r="C33" s="410" t="str">
        <f t="shared" si="9"/>
        <v>Matt Kirk</v>
      </c>
      <c r="D33" s="383">
        <f t="shared" si="12"/>
        <v>33</v>
      </c>
      <c r="E33" s="382">
        <f t="shared" si="12"/>
        <v>12</v>
      </c>
      <c r="F33" s="382">
        <f t="shared" si="12"/>
        <v>18</v>
      </c>
      <c r="G33" s="382">
        <f t="shared" si="12"/>
        <v>0</v>
      </c>
      <c r="H33" s="381">
        <f t="shared" si="13"/>
        <v>0.54545454545454541</v>
      </c>
      <c r="I33" s="402">
        <v>1</v>
      </c>
      <c r="J33" s="398">
        <v>0</v>
      </c>
      <c r="K33" s="398">
        <v>0</v>
      </c>
      <c r="L33" s="397">
        <v>0</v>
      </c>
      <c r="M33" s="400">
        <v>3</v>
      </c>
      <c r="N33" s="400">
        <v>0</v>
      </c>
      <c r="O33" s="400">
        <v>1</v>
      </c>
      <c r="P33" s="399">
        <v>0</v>
      </c>
      <c r="Q33" s="398">
        <v>1</v>
      </c>
      <c r="R33" s="398">
        <v>0</v>
      </c>
      <c r="S33" s="398">
        <v>1</v>
      </c>
      <c r="T33" s="397">
        <v>0</v>
      </c>
      <c r="U33" s="400">
        <v>4</v>
      </c>
      <c r="V33" s="400">
        <v>4</v>
      </c>
      <c r="W33" s="400">
        <v>3</v>
      </c>
      <c r="X33" s="399">
        <v>0</v>
      </c>
      <c r="Y33" s="398">
        <v>1</v>
      </c>
      <c r="Z33" s="398">
        <v>0</v>
      </c>
      <c r="AA33" s="398">
        <v>0</v>
      </c>
      <c r="AB33" s="450">
        <v>0</v>
      </c>
      <c r="AC33" s="451"/>
      <c r="AD33" s="400">
        <v>2</v>
      </c>
      <c r="AE33" s="400">
        <v>1</v>
      </c>
      <c r="AF33" s="400">
        <v>1</v>
      </c>
      <c r="AG33" s="399">
        <v>0</v>
      </c>
      <c r="AH33" s="398">
        <v>2</v>
      </c>
      <c r="AI33" s="398">
        <v>2</v>
      </c>
      <c r="AJ33" s="398">
        <v>1</v>
      </c>
      <c r="AK33" s="397">
        <v>0</v>
      </c>
      <c r="AL33" s="400">
        <v>2</v>
      </c>
      <c r="AM33" s="400">
        <v>0</v>
      </c>
      <c r="AN33" s="400">
        <v>1</v>
      </c>
      <c r="AO33" s="399">
        <v>0</v>
      </c>
      <c r="AP33" s="398">
        <v>3</v>
      </c>
      <c r="AQ33" s="398">
        <v>2</v>
      </c>
      <c r="AR33" s="398">
        <v>3</v>
      </c>
      <c r="AS33" s="397">
        <v>0</v>
      </c>
      <c r="AT33" s="400">
        <v>2</v>
      </c>
      <c r="AU33" s="400">
        <v>0</v>
      </c>
      <c r="AV33" s="400">
        <v>0</v>
      </c>
      <c r="AW33" s="399">
        <v>0</v>
      </c>
      <c r="AX33" s="396"/>
      <c r="AY33" s="396"/>
      <c r="AZ33" s="396"/>
      <c r="BA33" s="449"/>
      <c r="BB33" s="451"/>
      <c r="BC33" s="400">
        <v>3</v>
      </c>
      <c r="BD33" s="400">
        <v>1</v>
      </c>
      <c r="BE33" s="400">
        <v>2</v>
      </c>
      <c r="BF33" s="403">
        <v>0</v>
      </c>
      <c r="BG33" s="402">
        <v>3</v>
      </c>
      <c r="BH33" s="398">
        <v>1</v>
      </c>
      <c r="BI33" s="398">
        <v>3</v>
      </c>
      <c r="BJ33" s="450">
        <v>0</v>
      </c>
      <c r="BK33" s="401">
        <v>2</v>
      </c>
      <c r="BL33" s="400">
        <v>1</v>
      </c>
      <c r="BM33" s="400">
        <v>2</v>
      </c>
      <c r="BN33" s="403">
        <v>0</v>
      </c>
      <c r="BO33" s="402">
        <v>1</v>
      </c>
      <c r="BP33" s="398">
        <v>0</v>
      </c>
      <c r="BQ33" s="398">
        <v>0</v>
      </c>
      <c r="BR33" s="450">
        <v>0</v>
      </c>
      <c r="BS33" s="401">
        <v>3</v>
      </c>
      <c r="BT33" s="400">
        <v>0</v>
      </c>
      <c r="BU33" s="400">
        <v>0</v>
      </c>
      <c r="BV33" s="399">
        <v>0</v>
      </c>
    </row>
    <row r="34" spans="1:74">
      <c r="A34" s="392">
        <v>13</v>
      </c>
      <c r="B34" s="406" t="s">
        <v>1084</v>
      </c>
      <c r="C34" s="406" t="str">
        <f t="shared" si="9"/>
        <v>Lloyd Seron</v>
      </c>
      <c r="D34" s="390">
        <f t="shared" si="12"/>
        <v>33</v>
      </c>
      <c r="E34" s="389">
        <f t="shared" si="12"/>
        <v>6</v>
      </c>
      <c r="F34" s="389">
        <f t="shared" si="12"/>
        <v>15</v>
      </c>
      <c r="G34" s="389">
        <f t="shared" si="12"/>
        <v>0</v>
      </c>
      <c r="H34" s="388">
        <f t="shared" si="13"/>
        <v>0.45454545454545453</v>
      </c>
      <c r="I34" s="272">
        <v>2</v>
      </c>
      <c r="J34" s="240">
        <v>0</v>
      </c>
      <c r="K34" s="240">
        <v>1</v>
      </c>
      <c r="L34" s="270">
        <v>0</v>
      </c>
      <c r="M34" s="239">
        <v>3</v>
      </c>
      <c r="N34" s="239">
        <v>2</v>
      </c>
      <c r="O34" s="239">
        <v>3</v>
      </c>
      <c r="P34" s="269">
        <v>0</v>
      </c>
      <c r="Q34" s="240">
        <v>3</v>
      </c>
      <c r="R34" s="240">
        <v>0</v>
      </c>
      <c r="S34" s="240">
        <v>0</v>
      </c>
      <c r="T34" s="270">
        <v>0</v>
      </c>
      <c r="U34" s="244"/>
      <c r="V34" s="244"/>
      <c r="W34" s="244"/>
      <c r="X34" s="377"/>
      <c r="Y34" s="240">
        <v>4</v>
      </c>
      <c r="Z34" s="240">
        <v>0</v>
      </c>
      <c r="AA34" s="240">
        <v>3</v>
      </c>
      <c r="AB34" s="303">
        <v>0</v>
      </c>
      <c r="AC34" s="451"/>
      <c r="AD34" s="239">
        <v>4</v>
      </c>
      <c r="AE34" s="239">
        <v>1</v>
      </c>
      <c r="AF34" s="239">
        <v>1</v>
      </c>
      <c r="AG34" s="269">
        <v>0</v>
      </c>
      <c r="AH34" s="240">
        <v>2</v>
      </c>
      <c r="AI34" s="240">
        <v>1</v>
      </c>
      <c r="AJ34" s="240">
        <v>1</v>
      </c>
      <c r="AK34" s="270">
        <v>0</v>
      </c>
      <c r="AL34" s="239">
        <v>1</v>
      </c>
      <c r="AM34" s="239">
        <v>0</v>
      </c>
      <c r="AN34" s="239">
        <v>0</v>
      </c>
      <c r="AO34" s="269">
        <v>0</v>
      </c>
      <c r="AP34" s="240">
        <v>3</v>
      </c>
      <c r="AQ34" s="240">
        <v>1</v>
      </c>
      <c r="AR34" s="240">
        <v>1</v>
      </c>
      <c r="AS34" s="270">
        <v>0</v>
      </c>
      <c r="AT34" s="239">
        <v>3</v>
      </c>
      <c r="AU34" s="239">
        <v>0</v>
      </c>
      <c r="AV34" s="239">
        <v>2</v>
      </c>
      <c r="AW34" s="269">
        <v>0</v>
      </c>
      <c r="AX34" s="240">
        <v>2</v>
      </c>
      <c r="AY34" s="240">
        <v>0</v>
      </c>
      <c r="AZ34" s="240">
        <v>0</v>
      </c>
      <c r="BA34" s="303">
        <v>0</v>
      </c>
      <c r="BB34" s="451"/>
      <c r="BC34" s="244"/>
      <c r="BD34" s="244"/>
      <c r="BE34" s="244"/>
      <c r="BF34" s="290"/>
      <c r="BG34" s="272">
        <v>3</v>
      </c>
      <c r="BH34" s="240">
        <v>0</v>
      </c>
      <c r="BI34" s="240">
        <v>1</v>
      </c>
      <c r="BJ34" s="303">
        <v>0</v>
      </c>
      <c r="BK34" s="386"/>
      <c r="BL34" s="244"/>
      <c r="BM34" s="244"/>
      <c r="BN34" s="290"/>
      <c r="BO34" s="272">
        <v>3</v>
      </c>
      <c r="BP34" s="240">
        <v>1</v>
      </c>
      <c r="BQ34" s="240">
        <v>2</v>
      </c>
      <c r="BR34" s="303">
        <v>0</v>
      </c>
      <c r="BS34" s="386"/>
      <c r="BT34" s="244"/>
      <c r="BU34" s="244"/>
      <c r="BV34" s="377"/>
    </row>
    <row r="35" spans="1:74">
      <c r="A35" s="405">
        <v>14</v>
      </c>
      <c r="B35" s="410" t="s">
        <v>1308</v>
      </c>
      <c r="C35" s="410" t="str">
        <f t="shared" si="9"/>
        <v>Garrett Hoffman</v>
      </c>
      <c r="D35" s="383">
        <f t="shared" si="12"/>
        <v>33</v>
      </c>
      <c r="E35" s="382">
        <f t="shared" si="12"/>
        <v>10</v>
      </c>
      <c r="F35" s="382">
        <f t="shared" si="12"/>
        <v>15</v>
      </c>
      <c r="G35" s="382">
        <f t="shared" si="12"/>
        <v>0</v>
      </c>
      <c r="H35" s="381">
        <f t="shared" si="13"/>
        <v>0.45454545454545453</v>
      </c>
      <c r="I35" s="402">
        <v>3</v>
      </c>
      <c r="J35" s="398">
        <v>0</v>
      </c>
      <c r="K35" s="398">
        <v>1</v>
      </c>
      <c r="L35" s="397">
        <v>0</v>
      </c>
      <c r="M35" s="400">
        <v>2</v>
      </c>
      <c r="N35" s="400">
        <v>1</v>
      </c>
      <c r="O35" s="400">
        <v>2</v>
      </c>
      <c r="P35" s="399">
        <v>0</v>
      </c>
      <c r="Q35" s="398">
        <v>1</v>
      </c>
      <c r="R35" s="398">
        <v>0</v>
      </c>
      <c r="S35" s="398">
        <v>0</v>
      </c>
      <c r="T35" s="397">
        <v>0</v>
      </c>
      <c r="U35" s="400">
        <v>3</v>
      </c>
      <c r="V35" s="400">
        <v>1</v>
      </c>
      <c r="W35" s="400">
        <v>0</v>
      </c>
      <c r="X35" s="399">
        <v>0</v>
      </c>
      <c r="Y35" s="398">
        <v>3</v>
      </c>
      <c r="Z35" s="398">
        <v>0</v>
      </c>
      <c r="AA35" s="398">
        <v>1</v>
      </c>
      <c r="AB35" s="450">
        <v>0</v>
      </c>
      <c r="AC35" s="451"/>
      <c r="AD35" s="394"/>
      <c r="AE35" s="394"/>
      <c r="AF35" s="394"/>
      <c r="AG35" s="393"/>
      <c r="AH35" s="398">
        <v>3</v>
      </c>
      <c r="AI35" s="398">
        <v>2</v>
      </c>
      <c r="AJ35" s="398">
        <v>3</v>
      </c>
      <c r="AK35" s="397">
        <v>0</v>
      </c>
      <c r="AL35" s="400">
        <v>4</v>
      </c>
      <c r="AM35" s="400">
        <v>1</v>
      </c>
      <c r="AN35" s="400">
        <v>2</v>
      </c>
      <c r="AO35" s="399">
        <v>0</v>
      </c>
      <c r="AP35" s="396"/>
      <c r="AQ35" s="396"/>
      <c r="AR35" s="396"/>
      <c r="AS35" s="395"/>
      <c r="AT35" s="400">
        <v>3</v>
      </c>
      <c r="AU35" s="400">
        <v>0</v>
      </c>
      <c r="AV35" s="400">
        <v>1</v>
      </c>
      <c r="AW35" s="399">
        <v>0</v>
      </c>
      <c r="AX35" s="396"/>
      <c r="AY35" s="396"/>
      <c r="AZ35" s="396"/>
      <c r="BA35" s="449"/>
      <c r="BB35" s="451"/>
      <c r="BC35" s="400">
        <v>6</v>
      </c>
      <c r="BD35" s="400">
        <v>2</v>
      </c>
      <c r="BE35" s="400">
        <v>3</v>
      </c>
      <c r="BF35" s="403">
        <v>0</v>
      </c>
      <c r="BG35" s="402">
        <v>2</v>
      </c>
      <c r="BH35" s="398">
        <v>2</v>
      </c>
      <c r="BI35" s="398">
        <v>1</v>
      </c>
      <c r="BJ35" s="450">
        <v>0</v>
      </c>
      <c r="BK35" s="401">
        <v>2</v>
      </c>
      <c r="BL35" s="400">
        <v>1</v>
      </c>
      <c r="BM35" s="400">
        <v>1</v>
      </c>
      <c r="BN35" s="403">
        <v>0</v>
      </c>
      <c r="BO35" s="402">
        <v>1</v>
      </c>
      <c r="BP35" s="398">
        <v>0</v>
      </c>
      <c r="BQ35" s="398">
        <v>0</v>
      </c>
      <c r="BR35" s="450">
        <v>0</v>
      </c>
      <c r="BS35" s="407"/>
      <c r="BT35" s="394"/>
      <c r="BU35" s="394"/>
      <c r="BV35" s="393"/>
    </row>
    <row r="36" spans="1:74">
      <c r="A36" s="392">
        <v>15</v>
      </c>
      <c r="B36" s="391" t="s">
        <v>249</v>
      </c>
      <c r="C36" s="391" t="str">
        <f t="shared" si="9"/>
        <v>Adam Laskowski</v>
      </c>
      <c r="D36" s="390">
        <f t="shared" si="12"/>
        <v>39</v>
      </c>
      <c r="E36" s="389">
        <f t="shared" si="12"/>
        <v>9</v>
      </c>
      <c r="F36" s="389">
        <f t="shared" si="12"/>
        <v>17</v>
      </c>
      <c r="G36" s="389">
        <f t="shared" si="12"/>
        <v>1</v>
      </c>
      <c r="H36" s="388">
        <f t="shared" si="13"/>
        <v>0.4358974358974359</v>
      </c>
      <c r="I36" s="272">
        <v>3</v>
      </c>
      <c r="J36" s="240">
        <v>0</v>
      </c>
      <c r="K36" s="240">
        <v>2</v>
      </c>
      <c r="L36" s="270">
        <v>0</v>
      </c>
      <c r="M36" s="239">
        <v>2</v>
      </c>
      <c r="N36" s="239">
        <v>0</v>
      </c>
      <c r="O36" s="239">
        <v>0</v>
      </c>
      <c r="P36" s="269">
        <v>0</v>
      </c>
      <c r="Q36" s="240">
        <v>2</v>
      </c>
      <c r="R36" s="240">
        <v>0</v>
      </c>
      <c r="S36" s="240">
        <v>0</v>
      </c>
      <c r="T36" s="270">
        <v>0</v>
      </c>
      <c r="U36" s="239">
        <v>2</v>
      </c>
      <c r="V36" s="239">
        <v>0</v>
      </c>
      <c r="W36" s="239">
        <v>0</v>
      </c>
      <c r="X36" s="269">
        <v>0</v>
      </c>
      <c r="Y36" s="240">
        <v>1</v>
      </c>
      <c r="Z36" s="240">
        <v>0</v>
      </c>
      <c r="AA36" s="240">
        <v>0</v>
      </c>
      <c r="AB36" s="303">
        <v>0</v>
      </c>
      <c r="AC36" s="451"/>
      <c r="AD36" s="244"/>
      <c r="AE36" s="244"/>
      <c r="AF36" s="244"/>
      <c r="AG36" s="377"/>
      <c r="AH36" s="240">
        <v>2</v>
      </c>
      <c r="AI36" s="240">
        <v>0</v>
      </c>
      <c r="AJ36" s="240">
        <v>1</v>
      </c>
      <c r="AK36" s="270">
        <v>0</v>
      </c>
      <c r="AL36" s="244"/>
      <c r="AM36" s="244"/>
      <c r="AN36" s="244"/>
      <c r="AO36" s="377"/>
      <c r="AP36" s="240">
        <v>3</v>
      </c>
      <c r="AQ36" s="240">
        <v>1</v>
      </c>
      <c r="AR36" s="240">
        <v>3</v>
      </c>
      <c r="AS36" s="270">
        <v>0</v>
      </c>
      <c r="AT36" s="239">
        <v>2</v>
      </c>
      <c r="AU36" s="239">
        <v>1</v>
      </c>
      <c r="AV36" s="239">
        <v>0</v>
      </c>
      <c r="AW36" s="269">
        <v>0</v>
      </c>
      <c r="AX36" s="240">
        <v>3</v>
      </c>
      <c r="AY36" s="240">
        <v>0</v>
      </c>
      <c r="AZ36" s="240">
        <v>1</v>
      </c>
      <c r="BA36" s="303">
        <v>0</v>
      </c>
      <c r="BB36" s="451"/>
      <c r="BC36" s="239">
        <v>2</v>
      </c>
      <c r="BD36" s="239">
        <v>2</v>
      </c>
      <c r="BE36" s="239">
        <v>2</v>
      </c>
      <c r="BF36" s="273">
        <v>0</v>
      </c>
      <c r="BG36" s="272">
        <v>7</v>
      </c>
      <c r="BH36" s="240">
        <v>2</v>
      </c>
      <c r="BI36" s="240">
        <v>3</v>
      </c>
      <c r="BJ36" s="303">
        <v>0</v>
      </c>
      <c r="BK36" s="274">
        <v>5</v>
      </c>
      <c r="BL36" s="239">
        <v>1</v>
      </c>
      <c r="BM36" s="239">
        <v>2</v>
      </c>
      <c r="BN36" s="273">
        <v>0</v>
      </c>
      <c r="BO36" s="272">
        <v>2</v>
      </c>
      <c r="BP36" s="240">
        <v>0</v>
      </c>
      <c r="BQ36" s="240">
        <v>0</v>
      </c>
      <c r="BR36" s="303">
        <v>0</v>
      </c>
      <c r="BS36" s="274">
        <v>3</v>
      </c>
      <c r="BT36" s="239">
        <v>2</v>
      </c>
      <c r="BU36" s="239">
        <v>3</v>
      </c>
      <c r="BV36" s="269">
        <v>1</v>
      </c>
    </row>
    <row r="37" spans="1:74" ht="13.8" thickBot="1">
      <c r="A37" s="376"/>
      <c r="B37" s="376"/>
      <c r="C37" s="376"/>
      <c r="D37" s="498">
        <f>SUM(D31:D36,D22:D29)</f>
        <v>869</v>
      </c>
      <c r="E37" s="497">
        <f>SUM(E22:E29,E31:E36)</f>
        <v>352</v>
      </c>
      <c r="F37" s="497">
        <f>SUM(F22:F29,F31:F36)</f>
        <v>493</v>
      </c>
      <c r="G37" s="497">
        <f>SUM(G22:G29,G31:G36)</f>
        <v>39</v>
      </c>
      <c r="H37" s="508">
        <f t="shared" si="13"/>
        <v>0.56731875719217495</v>
      </c>
      <c r="I37" s="507">
        <f t="shared" ref="I37:AB37" si="14">SUM(I22:I36)</f>
        <v>56</v>
      </c>
      <c r="J37" s="493">
        <f t="shared" si="14"/>
        <v>29</v>
      </c>
      <c r="K37" s="493">
        <f t="shared" si="14"/>
        <v>37</v>
      </c>
      <c r="L37" s="492">
        <f t="shared" si="14"/>
        <v>9</v>
      </c>
      <c r="M37" s="491">
        <f t="shared" si="14"/>
        <v>55</v>
      </c>
      <c r="N37" s="491">
        <f t="shared" si="14"/>
        <v>24</v>
      </c>
      <c r="O37" s="491">
        <f t="shared" si="14"/>
        <v>30</v>
      </c>
      <c r="P37" s="490">
        <f t="shared" si="14"/>
        <v>2</v>
      </c>
      <c r="Q37" s="493">
        <f t="shared" si="14"/>
        <v>49</v>
      </c>
      <c r="R37" s="493">
        <f t="shared" si="14"/>
        <v>17</v>
      </c>
      <c r="S37" s="493">
        <f t="shared" si="14"/>
        <v>27</v>
      </c>
      <c r="T37" s="492">
        <f t="shared" si="14"/>
        <v>0</v>
      </c>
      <c r="U37" s="491">
        <f t="shared" si="14"/>
        <v>53</v>
      </c>
      <c r="V37" s="491">
        <f t="shared" si="14"/>
        <v>28</v>
      </c>
      <c r="W37" s="491">
        <f t="shared" si="14"/>
        <v>32</v>
      </c>
      <c r="X37" s="490">
        <f t="shared" si="14"/>
        <v>7</v>
      </c>
      <c r="Y37" s="493">
        <f t="shared" si="14"/>
        <v>48</v>
      </c>
      <c r="Z37" s="493">
        <f t="shared" si="14"/>
        <v>16</v>
      </c>
      <c r="AA37" s="493">
        <f t="shared" si="14"/>
        <v>23</v>
      </c>
      <c r="AB37" s="495">
        <f t="shared" si="14"/>
        <v>4</v>
      </c>
      <c r="AC37" s="447"/>
      <c r="AD37" s="491">
        <f t="shared" ref="AD37:BA37" si="15">SUM(AD22:AD36)</f>
        <v>47</v>
      </c>
      <c r="AE37" s="491">
        <f t="shared" si="15"/>
        <v>16</v>
      </c>
      <c r="AF37" s="491">
        <f t="shared" si="15"/>
        <v>25</v>
      </c>
      <c r="AG37" s="490">
        <f t="shared" si="15"/>
        <v>1</v>
      </c>
      <c r="AH37" s="493">
        <f t="shared" si="15"/>
        <v>65</v>
      </c>
      <c r="AI37" s="493">
        <f t="shared" si="15"/>
        <v>32</v>
      </c>
      <c r="AJ37" s="493">
        <f t="shared" si="15"/>
        <v>43</v>
      </c>
      <c r="AK37" s="492">
        <f t="shared" si="15"/>
        <v>7</v>
      </c>
      <c r="AL37" s="491">
        <f t="shared" si="15"/>
        <v>47</v>
      </c>
      <c r="AM37" s="491">
        <f t="shared" si="15"/>
        <v>15</v>
      </c>
      <c r="AN37" s="491">
        <f t="shared" si="15"/>
        <v>22</v>
      </c>
      <c r="AO37" s="490">
        <f t="shared" si="15"/>
        <v>0</v>
      </c>
      <c r="AP37" s="493">
        <f t="shared" si="15"/>
        <v>61</v>
      </c>
      <c r="AQ37" s="493">
        <f t="shared" si="15"/>
        <v>31</v>
      </c>
      <c r="AR37" s="493">
        <f t="shared" si="15"/>
        <v>39</v>
      </c>
      <c r="AS37" s="492">
        <f t="shared" si="15"/>
        <v>1</v>
      </c>
      <c r="AT37" s="491">
        <f t="shared" si="15"/>
        <v>51</v>
      </c>
      <c r="AU37" s="491">
        <f t="shared" si="15"/>
        <v>19</v>
      </c>
      <c r="AV37" s="491">
        <f t="shared" si="15"/>
        <v>25</v>
      </c>
      <c r="AW37" s="490">
        <f t="shared" si="15"/>
        <v>1</v>
      </c>
      <c r="AX37" s="493">
        <f t="shared" si="15"/>
        <v>49</v>
      </c>
      <c r="AY37" s="493">
        <f t="shared" si="15"/>
        <v>16</v>
      </c>
      <c r="AZ37" s="493">
        <f t="shared" si="15"/>
        <v>23</v>
      </c>
      <c r="BA37" s="492">
        <f t="shared" si="15"/>
        <v>3</v>
      </c>
      <c r="BB37" s="370"/>
      <c r="BC37" s="491">
        <f t="shared" ref="BC37:BV37" si="16">SUM(BC22:BC36)</f>
        <v>69</v>
      </c>
      <c r="BD37" s="491">
        <f t="shared" si="16"/>
        <v>19</v>
      </c>
      <c r="BE37" s="491">
        <f t="shared" si="16"/>
        <v>35</v>
      </c>
      <c r="BF37" s="490">
        <f t="shared" si="16"/>
        <v>0</v>
      </c>
      <c r="BG37" s="493">
        <f t="shared" si="16"/>
        <v>70</v>
      </c>
      <c r="BH37" s="493">
        <f t="shared" si="16"/>
        <v>32</v>
      </c>
      <c r="BI37" s="493">
        <f t="shared" si="16"/>
        <v>46</v>
      </c>
      <c r="BJ37" s="492">
        <f t="shared" si="16"/>
        <v>0</v>
      </c>
      <c r="BK37" s="491">
        <f t="shared" si="16"/>
        <v>51</v>
      </c>
      <c r="BL37" s="491">
        <f t="shared" si="16"/>
        <v>20</v>
      </c>
      <c r="BM37" s="491">
        <f t="shared" si="16"/>
        <v>31</v>
      </c>
      <c r="BN37" s="490">
        <f t="shared" si="16"/>
        <v>1</v>
      </c>
      <c r="BO37" s="493">
        <f t="shared" si="16"/>
        <v>47</v>
      </c>
      <c r="BP37" s="493">
        <f t="shared" si="16"/>
        <v>18</v>
      </c>
      <c r="BQ37" s="493">
        <f t="shared" si="16"/>
        <v>24</v>
      </c>
      <c r="BR37" s="492">
        <f t="shared" si="16"/>
        <v>0</v>
      </c>
      <c r="BS37" s="491">
        <f t="shared" si="16"/>
        <v>51</v>
      </c>
      <c r="BT37" s="491">
        <f t="shared" si="16"/>
        <v>20</v>
      </c>
      <c r="BU37" s="491">
        <f t="shared" si="16"/>
        <v>31</v>
      </c>
      <c r="BV37" s="490">
        <f t="shared" si="16"/>
        <v>3</v>
      </c>
    </row>
    <row r="38" spans="1:74" ht="13.8" thickBot="1">
      <c r="A38" s="420"/>
      <c r="B38" s="420"/>
      <c r="C38" s="420"/>
      <c r="D38" s="420"/>
      <c r="E38" s="420"/>
      <c r="F38" s="420"/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420"/>
      <c r="U38" s="420"/>
      <c r="V38" s="420"/>
      <c r="W38" s="420"/>
      <c r="X38" s="420"/>
      <c r="Y38" s="420"/>
      <c r="Z38" s="420"/>
      <c r="AA38" s="420"/>
      <c r="AB38" s="420"/>
      <c r="AC38" s="420"/>
      <c r="AD38" s="420"/>
      <c r="AE38" s="420"/>
      <c r="AF38" s="420"/>
      <c r="AG38" s="420"/>
      <c r="AH38" s="420"/>
      <c r="AI38" s="420"/>
      <c r="AJ38" s="420"/>
      <c r="AK38" s="420"/>
      <c r="AL38" s="420"/>
      <c r="AM38" s="420"/>
      <c r="AN38" s="420"/>
      <c r="AO38" s="420"/>
      <c r="AP38" s="420"/>
      <c r="AQ38" s="420"/>
      <c r="AR38" s="420"/>
      <c r="AS38" s="420"/>
      <c r="AT38" s="420"/>
      <c r="AU38" s="420"/>
      <c r="AV38" s="420"/>
      <c r="AW38" s="420"/>
      <c r="AX38" s="420"/>
      <c r="AY38" s="420"/>
      <c r="AZ38" s="420"/>
      <c r="BA38" s="420"/>
      <c r="BB38" s="420"/>
      <c r="BC38" s="420"/>
      <c r="BD38" s="420"/>
      <c r="BE38" s="420"/>
      <c r="BF38" s="420"/>
      <c r="BG38" s="420"/>
      <c r="BH38" s="420"/>
      <c r="BI38" s="420"/>
      <c r="BJ38" s="420"/>
      <c r="BK38" s="420"/>
      <c r="BL38" s="420"/>
      <c r="BM38" s="420"/>
      <c r="BN38" s="420"/>
      <c r="BO38" s="420"/>
      <c r="BP38" s="420"/>
      <c r="BQ38" s="420"/>
      <c r="BR38" s="420"/>
      <c r="BS38" s="420"/>
      <c r="BT38" s="420"/>
      <c r="BU38" s="420"/>
      <c r="BV38" s="420"/>
    </row>
    <row r="39" spans="1:74">
      <c r="A39" s="1985">
        <v>3</v>
      </c>
      <c r="B39" s="419"/>
      <c r="C39" s="419"/>
      <c r="D39" s="2013" t="s">
        <v>1268</v>
      </c>
      <c r="E39" s="2014"/>
      <c r="F39" s="2014"/>
      <c r="G39" s="2014"/>
      <c r="H39" s="2015"/>
      <c r="I39" s="1992" t="s">
        <v>1109</v>
      </c>
      <c r="J39" s="1993"/>
      <c r="K39" s="1993"/>
      <c r="L39" s="1994"/>
      <c r="M39" s="1995" t="s">
        <v>1108</v>
      </c>
      <c r="N39" s="1996"/>
      <c r="O39" s="1996"/>
      <c r="P39" s="1997"/>
      <c r="Q39" s="1992" t="s">
        <v>1107</v>
      </c>
      <c r="R39" s="1993"/>
      <c r="S39" s="1993"/>
      <c r="T39" s="1994"/>
      <c r="U39" s="1995" t="s">
        <v>1106</v>
      </c>
      <c r="V39" s="1996"/>
      <c r="W39" s="1996"/>
      <c r="X39" s="1997"/>
      <c r="Y39" s="1992" t="s">
        <v>1105</v>
      </c>
      <c r="Z39" s="1993"/>
      <c r="AA39" s="1993"/>
      <c r="AB39" s="1994"/>
      <c r="AC39" s="446"/>
      <c r="AD39" s="1998" t="s">
        <v>1104</v>
      </c>
      <c r="AE39" s="1996"/>
      <c r="AF39" s="1996"/>
      <c r="AG39" s="1997"/>
      <c r="AH39" s="1992" t="s">
        <v>1103</v>
      </c>
      <c r="AI39" s="1993"/>
      <c r="AJ39" s="1993"/>
      <c r="AK39" s="1994"/>
      <c r="AL39" s="1995" t="s">
        <v>1102</v>
      </c>
      <c r="AM39" s="1996"/>
      <c r="AN39" s="1996"/>
      <c r="AO39" s="1997"/>
      <c r="AP39" s="1992" t="s">
        <v>1101</v>
      </c>
      <c r="AQ39" s="1993"/>
      <c r="AR39" s="1993"/>
      <c r="AS39" s="1994"/>
      <c r="AT39" s="1995" t="s">
        <v>1100</v>
      </c>
      <c r="AU39" s="1996"/>
      <c r="AV39" s="1996"/>
      <c r="AW39" s="1997"/>
      <c r="AX39" s="1992" t="s">
        <v>1099</v>
      </c>
      <c r="AY39" s="1993"/>
      <c r="AZ39" s="1993"/>
      <c r="BA39" s="1994"/>
      <c r="BB39" s="446"/>
      <c r="BC39" s="1998" t="s">
        <v>1098</v>
      </c>
      <c r="BD39" s="1996"/>
      <c r="BE39" s="1996"/>
      <c r="BF39" s="1997"/>
      <c r="BG39" s="1992" t="s">
        <v>1097</v>
      </c>
      <c r="BH39" s="1993"/>
      <c r="BI39" s="1993"/>
      <c r="BJ39" s="1994"/>
      <c r="BK39" s="1995" t="s">
        <v>1096</v>
      </c>
      <c r="BL39" s="1996"/>
      <c r="BM39" s="1996"/>
      <c r="BN39" s="1997"/>
      <c r="BO39" s="1992" t="s">
        <v>1095</v>
      </c>
      <c r="BP39" s="1993"/>
      <c r="BQ39" s="1993"/>
      <c r="BR39" s="1994"/>
      <c r="BS39" s="1995" t="s">
        <v>1094</v>
      </c>
      <c r="BT39" s="1996"/>
      <c r="BU39" s="1996"/>
      <c r="BV39" s="1997"/>
    </row>
    <row r="40" spans="1:74">
      <c r="A40" s="1986"/>
      <c r="B40" s="445" t="s">
        <v>1290</v>
      </c>
      <c r="C40" s="1530"/>
      <c r="D40" s="414" t="s">
        <v>268</v>
      </c>
      <c r="E40" s="413" t="s">
        <v>1092</v>
      </c>
      <c r="F40" s="413" t="s">
        <v>267</v>
      </c>
      <c r="G40" s="413" t="s">
        <v>266</v>
      </c>
      <c r="H40" s="412" t="s">
        <v>265</v>
      </c>
      <c r="I40" s="413" t="s">
        <v>268</v>
      </c>
      <c r="J40" s="413" t="s">
        <v>1092</v>
      </c>
      <c r="K40" s="413" t="s">
        <v>267</v>
      </c>
      <c r="L40" s="412" t="s">
        <v>266</v>
      </c>
      <c r="M40" s="413" t="s">
        <v>268</v>
      </c>
      <c r="N40" s="413" t="s">
        <v>1092</v>
      </c>
      <c r="O40" s="413" t="s">
        <v>267</v>
      </c>
      <c r="P40" s="412" t="s">
        <v>266</v>
      </c>
      <c r="Q40" s="413" t="s">
        <v>268</v>
      </c>
      <c r="R40" s="413" t="s">
        <v>1092</v>
      </c>
      <c r="S40" s="413" t="s">
        <v>267</v>
      </c>
      <c r="T40" s="412" t="s">
        <v>266</v>
      </c>
      <c r="U40" s="413" t="s">
        <v>268</v>
      </c>
      <c r="V40" s="413" t="s">
        <v>1092</v>
      </c>
      <c r="W40" s="413" t="s">
        <v>267</v>
      </c>
      <c r="X40" s="412" t="s">
        <v>266</v>
      </c>
      <c r="Y40" s="413" t="s">
        <v>268</v>
      </c>
      <c r="Z40" s="413" t="s">
        <v>1092</v>
      </c>
      <c r="AA40" s="413" t="s">
        <v>267</v>
      </c>
      <c r="AB40" s="415" t="s">
        <v>266</v>
      </c>
      <c r="AC40" s="451"/>
      <c r="AD40" s="413" t="s">
        <v>268</v>
      </c>
      <c r="AE40" s="413" t="s">
        <v>1092</v>
      </c>
      <c r="AF40" s="413" t="s">
        <v>267</v>
      </c>
      <c r="AG40" s="412" t="s">
        <v>266</v>
      </c>
      <c r="AH40" s="413" t="s">
        <v>268</v>
      </c>
      <c r="AI40" s="413" t="s">
        <v>1092</v>
      </c>
      <c r="AJ40" s="413" t="s">
        <v>267</v>
      </c>
      <c r="AK40" s="412" t="s">
        <v>266</v>
      </c>
      <c r="AL40" s="413" t="s">
        <v>268</v>
      </c>
      <c r="AM40" s="413" t="s">
        <v>1092</v>
      </c>
      <c r="AN40" s="413" t="s">
        <v>267</v>
      </c>
      <c r="AO40" s="412" t="s">
        <v>266</v>
      </c>
      <c r="AP40" s="413" t="s">
        <v>268</v>
      </c>
      <c r="AQ40" s="413" t="s">
        <v>1092</v>
      </c>
      <c r="AR40" s="413" t="s">
        <v>267</v>
      </c>
      <c r="AS40" s="412" t="s">
        <v>266</v>
      </c>
      <c r="AT40" s="413" t="s">
        <v>268</v>
      </c>
      <c r="AU40" s="413" t="s">
        <v>1092</v>
      </c>
      <c r="AV40" s="413" t="s">
        <v>267</v>
      </c>
      <c r="AW40" s="412" t="s">
        <v>266</v>
      </c>
      <c r="AX40" s="413" t="s">
        <v>268</v>
      </c>
      <c r="AY40" s="413" t="s">
        <v>1092</v>
      </c>
      <c r="AZ40" s="413" t="s">
        <v>267</v>
      </c>
      <c r="BA40" s="415" t="s">
        <v>266</v>
      </c>
      <c r="BB40" s="451"/>
      <c r="BC40" s="413" t="s">
        <v>268</v>
      </c>
      <c r="BD40" s="413" t="s">
        <v>1092</v>
      </c>
      <c r="BE40" s="413" t="s">
        <v>267</v>
      </c>
      <c r="BF40" s="415" t="s">
        <v>266</v>
      </c>
      <c r="BG40" s="414" t="s">
        <v>268</v>
      </c>
      <c r="BH40" s="413" t="s">
        <v>1092</v>
      </c>
      <c r="BI40" s="413" t="s">
        <v>267</v>
      </c>
      <c r="BJ40" s="415" t="s">
        <v>266</v>
      </c>
      <c r="BK40" s="414" t="s">
        <v>268</v>
      </c>
      <c r="BL40" s="413" t="s">
        <v>1092</v>
      </c>
      <c r="BM40" s="413" t="s">
        <v>267</v>
      </c>
      <c r="BN40" s="415" t="s">
        <v>266</v>
      </c>
      <c r="BO40" s="414" t="s">
        <v>268</v>
      </c>
      <c r="BP40" s="413" t="s">
        <v>1092</v>
      </c>
      <c r="BQ40" s="413" t="s">
        <v>267</v>
      </c>
      <c r="BR40" s="415" t="s">
        <v>266</v>
      </c>
      <c r="BS40" s="414" t="s">
        <v>268</v>
      </c>
      <c r="BT40" s="413" t="s">
        <v>1092</v>
      </c>
      <c r="BU40" s="413" t="s">
        <v>267</v>
      </c>
      <c r="BV40" s="412" t="s">
        <v>266</v>
      </c>
    </row>
    <row r="41" spans="1:74">
      <c r="A41" s="392">
        <v>1</v>
      </c>
      <c r="B41" s="502" t="s">
        <v>261</v>
      </c>
      <c r="C41" s="502" t="str">
        <f t="shared" ref="C41:C55" si="17">TRIM(B41)</f>
        <v>Bobby Sanchez</v>
      </c>
      <c r="D41" s="390">
        <f t="shared" ref="D41:D52" si="18">SUM(I41,M41,Q41,U41,Y41,AD41,AH41,AL41,AP41,AT41,AX41,BC41,BG41,BK41,BO41,BS41)</f>
        <v>85</v>
      </c>
      <c r="E41" s="389">
        <f t="shared" ref="E41:E52" si="19">SUM(J41,N41,R41,V41,Z41,AE41,AI41,AM41,AQ41,AU41,AY41,BD41,BH41,BL41,BP41,BT41)</f>
        <v>53</v>
      </c>
      <c r="F41" s="389">
        <f t="shared" ref="F41:F52" si="20">SUM(K41,O41,S41,W41,AA41,AF41,AJ41,AN41,AR41,AV41,AZ41,BE41,BI41,BM41,BQ41,BU41)</f>
        <v>63</v>
      </c>
      <c r="G41" s="389">
        <f t="shared" ref="G41:G52" si="21">SUM(L41,P41,T41,X41,AB41,AG41,AK41,AO41,AS41,AW41,BA41,BF41,BJ41,BN41,BR41,BV41)</f>
        <v>12</v>
      </c>
      <c r="H41" s="444">
        <f t="shared" ref="H41:H52" si="22">F41/D41</f>
        <v>0.74117647058823533</v>
      </c>
      <c r="I41" s="240">
        <v>4</v>
      </c>
      <c r="J41" s="240">
        <v>2</v>
      </c>
      <c r="K41" s="240">
        <v>4</v>
      </c>
      <c r="L41" s="270">
        <v>0</v>
      </c>
      <c r="M41" s="239">
        <v>6</v>
      </c>
      <c r="N41" s="239">
        <v>6</v>
      </c>
      <c r="O41" s="239">
        <v>6</v>
      </c>
      <c r="P41" s="269">
        <v>4</v>
      </c>
      <c r="Q41" s="240">
        <v>4</v>
      </c>
      <c r="R41" s="240">
        <v>3</v>
      </c>
      <c r="S41" s="240">
        <v>3</v>
      </c>
      <c r="T41" s="270">
        <v>0</v>
      </c>
      <c r="U41" s="239">
        <v>7</v>
      </c>
      <c r="V41" s="239">
        <v>4</v>
      </c>
      <c r="W41" s="239">
        <v>5</v>
      </c>
      <c r="X41" s="269">
        <v>1</v>
      </c>
      <c r="Y41" s="240">
        <v>5</v>
      </c>
      <c r="Z41" s="240">
        <v>2</v>
      </c>
      <c r="AA41" s="240">
        <v>4</v>
      </c>
      <c r="AB41" s="303">
        <v>0</v>
      </c>
      <c r="AC41" s="451"/>
      <c r="AD41" s="239">
        <v>6</v>
      </c>
      <c r="AE41" s="239">
        <v>3</v>
      </c>
      <c r="AF41" s="239">
        <v>6</v>
      </c>
      <c r="AG41" s="269">
        <v>1</v>
      </c>
      <c r="AH41" s="240">
        <v>4</v>
      </c>
      <c r="AI41" s="240">
        <v>2</v>
      </c>
      <c r="AJ41" s="240">
        <v>2</v>
      </c>
      <c r="AK41" s="270">
        <v>1</v>
      </c>
      <c r="AL41" s="239">
        <v>8</v>
      </c>
      <c r="AM41" s="239">
        <v>7</v>
      </c>
      <c r="AN41" s="239">
        <v>7</v>
      </c>
      <c r="AO41" s="269">
        <v>1</v>
      </c>
      <c r="AP41" s="240">
        <v>4</v>
      </c>
      <c r="AQ41" s="240">
        <v>2</v>
      </c>
      <c r="AR41" s="240">
        <v>2</v>
      </c>
      <c r="AS41" s="270">
        <v>0</v>
      </c>
      <c r="AT41" s="239">
        <v>4</v>
      </c>
      <c r="AU41" s="239">
        <v>2</v>
      </c>
      <c r="AV41" s="239">
        <v>2</v>
      </c>
      <c r="AW41" s="269">
        <v>0</v>
      </c>
      <c r="AX41" s="240">
        <v>7</v>
      </c>
      <c r="AY41" s="240">
        <v>5</v>
      </c>
      <c r="AZ41" s="240">
        <v>5</v>
      </c>
      <c r="BA41" s="303">
        <v>0</v>
      </c>
      <c r="BB41" s="451"/>
      <c r="BC41" s="239">
        <v>8</v>
      </c>
      <c r="BD41" s="239">
        <v>4</v>
      </c>
      <c r="BE41" s="239">
        <v>5</v>
      </c>
      <c r="BF41" s="273">
        <v>1</v>
      </c>
      <c r="BG41" s="272">
        <v>5</v>
      </c>
      <c r="BH41" s="240">
        <v>2</v>
      </c>
      <c r="BI41" s="240">
        <v>2</v>
      </c>
      <c r="BJ41" s="303">
        <v>0</v>
      </c>
      <c r="BK41" s="274">
        <v>5</v>
      </c>
      <c r="BL41" s="239">
        <v>3</v>
      </c>
      <c r="BM41" s="239">
        <v>4</v>
      </c>
      <c r="BN41" s="273">
        <v>2</v>
      </c>
      <c r="BO41" s="272">
        <v>3</v>
      </c>
      <c r="BP41" s="240">
        <v>4</v>
      </c>
      <c r="BQ41" s="240">
        <v>3</v>
      </c>
      <c r="BR41" s="303">
        <v>1</v>
      </c>
      <c r="BS41" s="274">
        <v>5</v>
      </c>
      <c r="BT41" s="239">
        <v>2</v>
      </c>
      <c r="BU41" s="239">
        <v>3</v>
      </c>
      <c r="BV41" s="269">
        <v>0</v>
      </c>
    </row>
    <row r="42" spans="1:74">
      <c r="A42" s="405">
        <v>2</v>
      </c>
      <c r="B42" s="501" t="s">
        <v>1289</v>
      </c>
      <c r="C42" s="501" t="str">
        <f t="shared" si="17"/>
        <v>Bill Acton</v>
      </c>
      <c r="D42" s="383">
        <f t="shared" si="18"/>
        <v>82</v>
      </c>
      <c r="E42" s="382">
        <f t="shared" si="19"/>
        <v>57</v>
      </c>
      <c r="F42" s="382">
        <f t="shared" si="20"/>
        <v>65</v>
      </c>
      <c r="G42" s="382">
        <f t="shared" si="21"/>
        <v>8</v>
      </c>
      <c r="H42" s="432">
        <f t="shared" si="22"/>
        <v>0.79268292682926833</v>
      </c>
      <c r="I42" s="398">
        <v>2</v>
      </c>
      <c r="J42" s="398">
        <v>3</v>
      </c>
      <c r="K42" s="398">
        <v>1</v>
      </c>
      <c r="L42" s="397">
        <v>0</v>
      </c>
      <c r="M42" s="400">
        <v>6</v>
      </c>
      <c r="N42" s="400">
        <v>4</v>
      </c>
      <c r="O42" s="400">
        <v>4</v>
      </c>
      <c r="P42" s="399">
        <v>1</v>
      </c>
      <c r="Q42" s="398">
        <v>4</v>
      </c>
      <c r="R42" s="398">
        <v>3</v>
      </c>
      <c r="S42" s="398">
        <v>4</v>
      </c>
      <c r="T42" s="397">
        <v>0</v>
      </c>
      <c r="U42" s="400">
        <v>7</v>
      </c>
      <c r="V42" s="400">
        <v>6</v>
      </c>
      <c r="W42" s="400">
        <v>7</v>
      </c>
      <c r="X42" s="399">
        <v>1</v>
      </c>
      <c r="Y42" s="398">
        <v>5</v>
      </c>
      <c r="Z42" s="398">
        <v>3</v>
      </c>
      <c r="AA42" s="398">
        <v>4</v>
      </c>
      <c r="AB42" s="450">
        <v>0</v>
      </c>
      <c r="AC42" s="451"/>
      <c r="AD42" s="400">
        <v>7</v>
      </c>
      <c r="AE42" s="400">
        <v>6</v>
      </c>
      <c r="AF42" s="400">
        <v>6</v>
      </c>
      <c r="AG42" s="399">
        <v>1</v>
      </c>
      <c r="AH42" s="398">
        <v>5</v>
      </c>
      <c r="AI42" s="398">
        <v>4</v>
      </c>
      <c r="AJ42" s="398">
        <v>5</v>
      </c>
      <c r="AK42" s="397">
        <v>1</v>
      </c>
      <c r="AL42" s="400">
        <v>8</v>
      </c>
      <c r="AM42" s="400">
        <v>7</v>
      </c>
      <c r="AN42" s="400">
        <v>8</v>
      </c>
      <c r="AO42" s="399">
        <v>2</v>
      </c>
      <c r="AP42" s="398">
        <v>5</v>
      </c>
      <c r="AQ42" s="398">
        <v>2</v>
      </c>
      <c r="AR42" s="398">
        <v>2</v>
      </c>
      <c r="AS42" s="397">
        <v>0</v>
      </c>
      <c r="AT42" s="400">
        <v>4</v>
      </c>
      <c r="AU42" s="400">
        <v>1</v>
      </c>
      <c r="AV42" s="400">
        <v>2</v>
      </c>
      <c r="AW42" s="399">
        <v>0</v>
      </c>
      <c r="AX42" s="398">
        <v>6</v>
      </c>
      <c r="AY42" s="398">
        <v>4</v>
      </c>
      <c r="AZ42" s="398">
        <v>4</v>
      </c>
      <c r="BA42" s="450">
        <v>1</v>
      </c>
      <c r="BB42" s="451"/>
      <c r="BC42" s="400">
        <v>8</v>
      </c>
      <c r="BD42" s="400">
        <v>6</v>
      </c>
      <c r="BE42" s="400">
        <v>7</v>
      </c>
      <c r="BF42" s="403">
        <v>0</v>
      </c>
      <c r="BG42" s="402">
        <v>5</v>
      </c>
      <c r="BH42" s="398">
        <v>1</v>
      </c>
      <c r="BI42" s="398">
        <v>3</v>
      </c>
      <c r="BJ42" s="450">
        <v>0</v>
      </c>
      <c r="BK42" s="407"/>
      <c r="BL42" s="394"/>
      <c r="BM42" s="394"/>
      <c r="BN42" s="409"/>
      <c r="BO42" s="402">
        <v>5</v>
      </c>
      <c r="BP42" s="398">
        <v>5</v>
      </c>
      <c r="BQ42" s="398">
        <v>5</v>
      </c>
      <c r="BR42" s="450">
        <v>1</v>
      </c>
      <c r="BS42" s="401">
        <v>5</v>
      </c>
      <c r="BT42" s="400">
        <v>2</v>
      </c>
      <c r="BU42" s="400">
        <v>3</v>
      </c>
      <c r="BV42" s="399">
        <v>0</v>
      </c>
    </row>
    <row r="43" spans="1:74">
      <c r="A43" s="392">
        <v>3</v>
      </c>
      <c r="B43" s="502" t="s">
        <v>51</v>
      </c>
      <c r="C43" s="502" t="str">
        <f t="shared" si="17"/>
        <v>Darrin Lamphier</v>
      </c>
      <c r="D43" s="390">
        <f t="shared" si="18"/>
        <v>82</v>
      </c>
      <c r="E43" s="389">
        <f t="shared" si="19"/>
        <v>50</v>
      </c>
      <c r="F43" s="389">
        <f t="shared" si="20"/>
        <v>56</v>
      </c>
      <c r="G43" s="389">
        <f t="shared" si="21"/>
        <v>3</v>
      </c>
      <c r="H43" s="444">
        <f t="shared" si="22"/>
        <v>0.68292682926829273</v>
      </c>
      <c r="I43" s="240">
        <v>4</v>
      </c>
      <c r="J43" s="240">
        <v>2</v>
      </c>
      <c r="K43" s="240">
        <v>2</v>
      </c>
      <c r="L43" s="270">
        <v>0</v>
      </c>
      <c r="M43" s="239">
        <v>6</v>
      </c>
      <c r="N43" s="239">
        <v>3</v>
      </c>
      <c r="O43" s="239">
        <v>4</v>
      </c>
      <c r="P43" s="269">
        <v>0</v>
      </c>
      <c r="Q43" s="240">
        <v>4</v>
      </c>
      <c r="R43" s="240">
        <v>3</v>
      </c>
      <c r="S43" s="240">
        <v>4</v>
      </c>
      <c r="T43" s="270">
        <v>0</v>
      </c>
      <c r="U43" s="239">
        <v>7</v>
      </c>
      <c r="V43" s="239">
        <v>6</v>
      </c>
      <c r="W43" s="239">
        <v>6</v>
      </c>
      <c r="X43" s="269">
        <v>0</v>
      </c>
      <c r="Y43" s="379"/>
      <c r="Z43" s="379"/>
      <c r="AA43" s="379"/>
      <c r="AB43" s="453"/>
      <c r="AC43" s="451"/>
      <c r="AD43" s="239">
        <v>7</v>
      </c>
      <c r="AE43" s="239">
        <v>5</v>
      </c>
      <c r="AF43" s="239">
        <v>5</v>
      </c>
      <c r="AG43" s="269">
        <v>2</v>
      </c>
      <c r="AH43" s="240">
        <v>6</v>
      </c>
      <c r="AI43" s="240">
        <v>2</v>
      </c>
      <c r="AJ43" s="240">
        <v>2</v>
      </c>
      <c r="AK43" s="270">
        <v>0</v>
      </c>
      <c r="AL43" s="239">
        <v>8</v>
      </c>
      <c r="AM43" s="239">
        <v>6</v>
      </c>
      <c r="AN43" s="239">
        <v>6</v>
      </c>
      <c r="AO43" s="269">
        <v>0</v>
      </c>
      <c r="AP43" s="240">
        <v>5</v>
      </c>
      <c r="AQ43" s="240">
        <v>2</v>
      </c>
      <c r="AR43" s="240">
        <v>4</v>
      </c>
      <c r="AS43" s="270">
        <v>1</v>
      </c>
      <c r="AT43" s="239">
        <v>4</v>
      </c>
      <c r="AU43" s="239">
        <v>2</v>
      </c>
      <c r="AV43" s="239">
        <v>3</v>
      </c>
      <c r="AW43" s="269">
        <v>0</v>
      </c>
      <c r="AX43" s="240">
        <v>3</v>
      </c>
      <c r="AY43" s="240">
        <v>4</v>
      </c>
      <c r="AZ43" s="240">
        <v>3</v>
      </c>
      <c r="BA43" s="303">
        <v>0</v>
      </c>
      <c r="BB43" s="451"/>
      <c r="BC43" s="239">
        <v>7</v>
      </c>
      <c r="BD43" s="239">
        <v>5</v>
      </c>
      <c r="BE43" s="239">
        <v>4</v>
      </c>
      <c r="BF43" s="273">
        <v>0</v>
      </c>
      <c r="BG43" s="272">
        <v>6</v>
      </c>
      <c r="BH43" s="240">
        <v>4</v>
      </c>
      <c r="BI43" s="240">
        <v>4</v>
      </c>
      <c r="BJ43" s="303">
        <v>0</v>
      </c>
      <c r="BK43" s="274">
        <v>5</v>
      </c>
      <c r="BL43" s="239">
        <v>2</v>
      </c>
      <c r="BM43" s="239">
        <v>3</v>
      </c>
      <c r="BN43" s="273">
        <v>0</v>
      </c>
      <c r="BO43" s="272">
        <v>5</v>
      </c>
      <c r="BP43" s="240">
        <v>2</v>
      </c>
      <c r="BQ43" s="240">
        <v>2</v>
      </c>
      <c r="BR43" s="303">
        <v>0</v>
      </c>
      <c r="BS43" s="274">
        <v>5</v>
      </c>
      <c r="BT43" s="239">
        <v>2</v>
      </c>
      <c r="BU43" s="239">
        <v>4</v>
      </c>
      <c r="BV43" s="269">
        <v>0</v>
      </c>
    </row>
    <row r="44" spans="1:74">
      <c r="A44" s="405">
        <v>4</v>
      </c>
      <c r="B44" s="501" t="s">
        <v>257</v>
      </c>
      <c r="C44" s="501" t="str">
        <f t="shared" si="17"/>
        <v>Donnie Barnes</v>
      </c>
      <c r="D44" s="383">
        <f t="shared" si="18"/>
        <v>83</v>
      </c>
      <c r="E44" s="382">
        <f t="shared" si="19"/>
        <v>49</v>
      </c>
      <c r="F44" s="382">
        <f t="shared" si="20"/>
        <v>60</v>
      </c>
      <c r="G44" s="382">
        <f t="shared" si="21"/>
        <v>6</v>
      </c>
      <c r="H44" s="432">
        <f t="shared" si="22"/>
        <v>0.72289156626506024</v>
      </c>
      <c r="I44" s="398">
        <v>3</v>
      </c>
      <c r="J44" s="398">
        <v>1</v>
      </c>
      <c r="K44" s="398">
        <v>2</v>
      </c>
      <c r="L44" s="397">
        <v>0</v>
      </c>
      <c r="M44" s="400">
        <v>6</v>
      </c>
      <c r="N44" s="400">
        <v>3</v>
      </c>
      <c r="O44" s="400">
        <v>4</v>
      </c>
      <c r="P44" s="399">
        <v>2</v>
      </c>
      <c r="Q44" s="398">
        <v>3</v>
      </c>
      <c r="R44" s="398">
        <v>1</v>
      </c>
      <c r="S44" s="398">
        <v>2</v>
      </c>
      <c r="T44" s="397">
        <v>0</v>
      </c>
      <c r="U44" s="400">
        <v>7</v>
      </c>
      <c r="V44" s="400">
        <v>6</v>
      </c>
      <c r="W44" s="400">
        <v>7</v>
      </c>
      <c r="X44" s="399">
        <v>0</v>
      </c>
      <c r="Y44" s="398">
        <v>6</v>
      </c>
      <c r="Z44" s="398">
        <v>4</v>
      </c>
      <c r="AA44" s="398">
        <v>3</v>
      </c>
      <c r="AB44" s="450">
        <v>1</v>
      </c>
      <c r="AC44" s="451"/>
      <c r="AD44" s="400">
        <v>7</v>
      </c>
      <c r="AE44" s="400">
        <v>4</v>
      </c>
      <c r="AF44" s="400">
        <v>5</v>
      </c>
      <c r="AG44" s="399">
        <v>1</v>
      </c>
      <c r="AH44" s="398">
        <v>5</v>
      </c>
      <c r="AI44" s="398">
        <v>3</v>
      </c>
      <c r="AJ44" s="398">
        <v>3</v>
      </c>
      <c r="AK44" s="397">
        <v>0</v>
      </c>
      <c r="AL44" s="400">
        <v>8</v>
      </c>
      <c r="AM44" s="400">
        <v>6</v>
      </c>
      <c r="AN44" s="400">
        <v>7</v>
      </c>
      <c r="AO44" s="399">
        <v>0</v>
      </c>
      <c r="AP44" s="398">
        <v>3</v>
      </c>
      <c r="AQ44" s="398">
        <v>1</v>
      </c>
      <c r="AR44" s="398">
        <v>1</v>
      </c>
      <c r="AS44" s="397">
        <v>0</v>
      </c>
      <c r="AT44" s="400">
        <v>4</v>
      </c>
      <c r="AU44" s="400">
        <v>1</v>
      </c>
      <c r="AV44" s="400">
        <v>2</v>
      </c>
      <c r="AW44" s="399">
        <v>0</v>
      </c>
      <c r="AX44" s="398">
        <v>5</v>
      </c>
      <c r="AY44" s="398">
        <v>4</v>
      </c>
      <c r="AZ44" s="398">
        <v>4</v>
      </c>
      <c r="BA44" s="450">
        <v>0</v>
      </c>
      <c r="BB44" s="451"/>
      <c r="BC44" s="400">
        <v>8</v>
      </c>
      <c r="BD44" s="400">
        <v>5</v>
      </c>
      <c r="BE44" s="400">
        <v>6</v>
      </c>
      <c r="BF44" s="403">
        <v>1</v>
      </c>
      <c r="BG44" s="402">
        <v>5</v>
      </c>
      <c r="BH44" s="398">
        <v>4</v>
      </c>
      <c r="BI44" s="398">
        <v>5</v>
      </c>
      <c r="BJ44" s="450">
        <v>0</v>
      </c>
      <c r="BK44" s="401">
        <v>5</v>
      </c>
      <c r="BL44" s="400">
        <v>4</v>
      </c>
      <c r="BM44" s="400">
        <v>4</v>
      </c>
      <c r="BN44" s="403">
        <v>0</v>
      </c>
      <c r="BO44" s="402">
        <v>4</v>
      </c>
      <c r="BP44" s="398">
        <v>1</v>
      </c>
      <c r="BQ44" s="398">
        <v>2</v>
      </c>
      <c r="BR44" s="450">
        <v>1</v>
      </c>
      <c r="BS44" s="401">
        <v>4</v>
      </c>
      <c r="BT44" s="400">
        <v>1</v>
      </c>
      <c r="BU44" s="400">
        <v>3</v>
      </c>
      <c r="BV44" s="399">
        <v>0</v>
      </c>
    </row>
    <row r="45" spans="1:74">
      <c r="A45" s="392">
        <v>5</v>
      </c>
      <c r="B45" s="502" t="s">
        <v>234</v>
      </c>
      <c r="C45" s="502" t="str">
        <f t="shared" si="17"/>
        <v>Mike Bendle</v>
      </c>
      <c r="D45" s="390">
        <f t="shared" si="18"/>
        <v>81</v>
      </c>
      <c r="E45" s="389">
        <f t="shared" si="19"/>
        <v>27</v>
      </c>
      <c r="F45" s="389">
        <f t="shared" si="20"/>
        <v>46</v>
      </c>
      <c r="G45" s="389">
        <f t="shared" si="21"/>
        <v>0</v>
      </c>
      <c r="H45" s="444">
        <f t="shared" si="22"/>
        <v>0.5679012345679012</v>
      </c>
      <c r="I45" s="240">
        <v>3</v>
      </c>
      <c r="J45" s="240">
        <v>2</v>
      </c>
      <c r="K45" s="240">
        <v>2</v>
      </c>
      <c r="L45" s="270">
        <v>0</v>
      </c>
      <c r="M45" s="239">
        <v>6</v>
      </c>
      <c r="N45" s="239">
        <v>1</v>
      </c>
      <c r="O45" s="239">
        <v>3</v>
      </c>
      <c r="P45" s="269">
        <v>0</v>
      </c>
      <c r="Q45" s="240">
        <v>4</v>
      </c>
      <c r="R45" s="240">
        <v>1</v>
      </c>
      <c r="S45" s="240">
        <v>3</v>
      </c>
      <c r="T45" s="270">
        <v>0</v>
      </c>
      <c r="U45" s="239">
        <v>6</v>
      </c>
      <c r="V45" s="239">
        <v>2</v>
      </c>
      <c r="W45" s="239">
        <v>3</v>
      </c>
      <c r="X45" s="269">
        <v>0</v>
      </c>
      <c r="Y45" s="240">
        <v>6</v>
      </c>
      <c r="Z45" s="240">
        <v>1</v>
      </c>
      <c r="AA45" s="240">
        <v>2</v>
      </c>
      <c r="AB45" s="303">
        <v>0</v>
      </c>
      <c r="AC45" s="451"/>
      <c r="AD45" s="239">
        <v>7</v>
      </c>
      <c r="AE45" s="239">
        <v>4</v>
      </c>
      <c r="AF45" s="239">
        <v>5</v>
      </c>
      <c r="AG45" s="269">
        <v>0</v>
      </c>
      <c r="AH45" s="240">
        <v>5</v>
      </c>
      <c r="AI45" s="240">
        <v>2</v>
      </c>
      <c r="AJ45" s="240">
        <v>4</v>
      </c>
      <c r="AK45" s="270">
        <v>0</v>
      </c>
      <c r="AL45" s="239">
        <v>8</v>
      </c>
      <c r="AM45" s="239">
        <v>4</v>
      </c>
      <c r="AN45" s="239">
        <v>5</v>
      </c>
      <c r="AO45" s="269">
        <v>0</v>
      </c>
      <c r="AP45" s="240">
        <v>4</v>
      </c>
      <c r="AQ45" s="240">
        <v>0</v>
      </c>
      <c r="AR45" s="240">
        <v>1</v>
      </c>
      <c r="AS45" s="270">
        <v>0</v>
      </c>
      <c r="AT45" s="239">
        <v>2</v>
      </c>
      <c r="AU45" s="239">
        <v>0</v>
      </c>
      <c r="AV45" s="239">
        <v>1</v>
      </c>
      <c r="AW45" s="269">
        <v>0</v>
      </c>
      <c r="AX45" s="240">
        <v>6</v>
      </c>
      <c r="AY45" s="240">
        <v>2</v>
      </c>
      <c r="AZ45" s="240">
        <v>3</v>
      </c>
      <c r="BA45" s="303">
        <v>0</v>
      </c>
      <c r="BB45" s="451"/>
      <c r="BC45" s="239">
        <v>7</v>
      </c>
      <c r="BD45" s="239">
        <v>3</v>
      </c>
      <c r="BE45" s="239">
        <v>5</v>
      </c>
      <c r="BF45" s="273">
        <v>0</v>
      </c>
      <c r="BG45" s="272">
        <v>4</v>
      </c>
      <c r="BH45" s="240">
        <v>0</v>
      </c>
      <c r="BI45" s="240">
        <v>2</v>
      </c>
      <c r="BJ45" s="303">
        <v>0</v>
      </c>
      <c r="BK45" s="274">
        <v>4</v>
      </c>
      <c r="BL45" s="239">
        <v>2</v>
      </c>
      <c r="BM45" s="239">
        <v>2</v>
      </c>
      <c r="BN45" s="273">
        <v>0</v>
      </c>
      <c r="BO45" s="272">
        <v>5</v>
      </c>
      <c r="BP45" s="240">
        <v>2</v>
      </c>
      <c r="BQ45" s="240">
        <v>2</v>
      </c>
      <c r="BR45" s="303">
        <v>0</v>
      </c>
      <c r="BS45" s="274">
        <v>4</v>
      </c>
      <c r="BT45" s="239">
        <v>1</v>
      </c>
      <c r="BU45" s="239">
        <v>3</v>
      </c>
      <c r="BV45" s="269">
        <v>0</v>
      </c>
    </row>
    <row r="46" spans="1:74">
      <c r="A46" s="405">
        <v>6</v>
      </c>
      <c r="B46" s="501" t="s">
        <v>1116</v>
      </c>
      <c r="C46" s="501" t="str">
        <f t="shared" si="17"/>
        <v>Bruce Fox</v>
      </c>
      <c r="D46" s="383">
        <f t="shared" si="18"/>
        <v>81</v>
      </c>
      <c r="E46" s="382">
        <f t="shared" si="19"/>
        <v>24</v>
      </c>
      <c r="F46" s="382">
        <f t="shared" si="20"/>
        <v>43</v>
      </c>
      <c r="G46" s="382">
        <f t="shared" si="21"/>
        <v>6</v>
      </c>
      <c r="H46" s="432">
        <f t="shared" si="22"/>
        <v>0.53086419753086422</v>
      </c>
      <c r="I46" s="398">
        <v>3</v>
      </c>
      <c r="J46" s="398">
        <v>0</v>
      </c>
      <c r="K46" s="398">
        <v>0</v>
      </c>
      <c r="L46" s="397">
        <v>0</v>
      </c>
      <c r="M46" s="400">
        <v>5</v>
      </c>
      <c r="N46" s="400">
        <v>2</v>
      </c>
      <c r="O46" s="400">
        <v>3</v>
      </c>
      <c r="P46" s="399">
        <v>0</v>
      </c>
      <c r="Q46" s="398">
        <v>4</v>
      </c>
      <c r="R46" s="398">
        <v>0</v>
      </c>
      <c r="S46" s="398">
        <v>0</v>
      </c>
      <c r="T46" s="397">
        <v>0</v>
      </c>
      <c r="U46" s="400">
        <v>6</v>
      </c>
      <c r="V46" s="400">
        <v>1</v>
      </c>
      <c r="W46" s="400">
        <v>3</v>
      </c>
      <c r="X46" s="399">
        <v>0</v>
      </c>
      <c r="Y46" s="398">
        <v>5</v>
      </c>
      <c r="Z46" s="398">
        <v>4</v>
      </c>
      <c r="AA46" s="398">
        <v>4</v>
      </c>
      <c r="AB46" s="450">
        <v>1</v>
      </c>
      <c r="AC46" s="451"/>
      <c r="AD46" s="400">
        <v>7</v>
      </c>
      <c r="AE46" s="400">
        <v>2</v>
      </c>
      <c r="AF46" s="400">
        <v>5</v>
      </c>
      <c r="AG46" s="399">
        <v>1</v>
      </c>
      <c r="AH46" s="398">
        <v>5</v>
      </c>
      <c r="AI46" s="398">
        <v>3</v>
      </c>
      <c r="AJ46" s="398">
        <v>3</v>
      </c>
      <c r="AK46" s="397">
        <v>2</v>
      </c>
      <c r="AL46" s="400">
        <v>8</v>
      </c>
      <c r="AM46" s="400">
        <v>1</v>
      </c>
      <c r="AN46" s="400">
        <v>2</v>
      </c>
      <c r="AO46" s="399">
        <v>0</v>
      </c>
      <c r="AP46" s="398">
        <v>4</v>
      </c>
      <c r="AQ46" s="398">
        <v>2</v>
      </c>
      <c r="AR46" s="398">
        <v>2</v>
      </c>
      <c r="AS46" s="397">
        <v>0</v>
      </c>
      <c r="AT46" s="400">
        <v>4</v>
      </c>
      <c r="AU46" s="400">
        <v>1</v>
      </c>
      <c r="AV46" s="400">
        <v>2</v>
      </c>
      <c r="AW46" s="399">
        <v>0</v>
      </c>
      <c r="AX46" s="398">
        <v>6</v>
      </c>
      <c r="AY46" s="398">
        <v>1</v>
      </c>
      <c r="AZ46" s="398">
        <v>4</v>
      </c>
      <c r="BA46" s="450">
        <v>0</v>
      </c>
      <c r="BB46" s="451"/>
      <c r="BC46" s="400">
        <v>7</v>
      </c>
      <c r="BD46" s="400">
        <v>3</v>
      </c>
      <c r="BE46" s="400">
        <v>5</v>
      </c>
      <c r="BF46" s="403">
        <v>2</v>
      </c>
      <c r="BG46" s="402">
        <v>4</v>
      </c>
      <c r="BH46" s="398">
        <v>0</v>
      </c>
      <c r="BI46" s="398">
        <v>2</v>
      </c>
      <c r="BJ46" s="450">
        <v>0</v>
      </c>
      <c r="BK46" s="401">
        <v>4</v>
      </c>
      <c r="BL46" s="400">
        <v>1</v>
      </c>
      <c r="BM46" s="400">
        <v>1</v>
      </c>
      <c r="BN46" s="403">
        <v>0</v>
      </c>
      <c r="BO46" s="402">
        <v>4</v>
      </c>
      <c r="BP46" s="398">
        <v>2</v>
      </c>
      <c r="BQ46" s="398">
        <v>3</v>
      </c>
      <c r="BR46" s="450">
        <v>0</v>
      </c>
      <c r="BS46" s="401">
        <v>5</v>
      </c>
      <c r="BT46" s="400">
        <v>1</v>
      </c>
      <c r="BU46" s="400">
        <v>4</v>
      </c>
      <c r="BV46" s="399">
        <v>0</v>
      </c>
    </row>
    <row r="47" spans="1:74">
      <c r="A47" s="392">
        <v>7</v>
      </c>
      <c r="B47" s="502" t="s">
        <v>225</v>
      </c>
      <c r="C47" s="502" t="str">
        <f t="shared" si="17"/>
        <v>Andy Klaus</v>
      </c>
      <c r="D47" s="390">
        <f t="shared" si="18"/>
        <v>83</v>
      </c>
      <c r="E47" s="389">
        <f t="shared" si="19"/>
        <v>41</v>
      </c>
      <c r="F47" s="389">
        <f t="shared" si="20"/>
        <v>58</v>
      </c>
      <c r="G47" s="389">
        <f t="shared" si="21"/>
        <v>12</v>
      </c>
      <c r="H47" s="444">
        <f t="shared" si="22"/>
        <v>0.6987951807228916</v>
      </c>
      <c r="I47" s="240">
        <v>3</v>
      </c>
      <c r="J47" s="240">
        <v>2</v>
      </c>
      <c r="K47" s="240">
        <v>3</v>
      </c>
      <c r="L47" s="270">
        <v>0</v>
      </c>
      <c r="M47" s="239">
        <v>6</v>
      </c>
      <c r="N47" s="239">
        <v>3</v>
      </c>
      <c r="O47" s="239">
        <v>3</v>
      </c>
      <c r="P47" s="269">
        <v>1</v>
      </c>
      <c r="Q47" s="240">
        <v>4</v>
      </c>
      <c r="R47" s="240">
        <v>0</v>
      </c>
      <c r="S47" s="240">
        <v>1</v>
      </c>
      <c r="T47" s="270">
        <v>0</v>
      </c>
      <c r="U47" s="239">
        <v>6</v>
      </c>
      <c r="V47" s="239">
        <v>3</v>
      </c>
      <c r="W47" s="239">
        <v>6</v>
      </c>
      <c r="X47" s="269">
        <v>1</v>
      </c>
      <c r="Y47" s="240">
        <v>5</v>
      </c>
      <c r="Z47" s="240">
        <v>3</v>
      </c>
      <c r="AA47" s="240">
        <v>3</v>
      </c>
      <c r="AB47" s="303">
        <v>1</v>
      </c>
      <c r="AC47" s="451"/>
      <c r="AD47" s="239">
        <v>7</v>
      </c>
      <c r="AE47" s="239">
        <v>5</v>
      </c>
      <c r="AF47" s="239">
        <v>5</v>
      </c>
      <c r="AG47" s="269">
        <v>1</v>
      </c>
      <c r="AH47" s="240">
        <v>4</v>
      </c>
      <c r="AI47" s="240">
        <v>3</v>
      </c>
      <c r="AJ47" s="240">
        <v>3</v>
      </c>
      <c r="AK47" s="270">
        <v>0</v>
      </c>
      <c r="AL47" s="239">
        <v>7</v>
      </c>
      <c r="AM47" s="239">
        <v>4</v>
      </c>
      <c r="AN47" s="239">
        <v>6</v>
      </c>
      <c r="AO47" s="269">
        <v>1</v>
      </c>
      <c r="AP47" s="240">
        <v>4</v>
      </c>
      <c r="AQ47" s="240">
        <v>0</v>
      </c>
      <c r="AR47" s="240">
        <v>2</v>
      </c>
      <c r="AS47" s="270">
        <v>0</v>
      </c>
      <c r="AT47" s="239">
        <v>4</v>
      </c>
      <c r="AU47" s="239">
        <v>0</v>
      </c>
      <c r="AV47" s="239">
        <v>2</v>
      </c>
      <c r="AW47" s="269">
        <v>0</v>
      </c>
      <c r="AX47" s="240">
        <v>6</v>
      </c>
      <c r="AY47" s="240">
        <v>4</v>
      </c>
      <c r="AZ47" s="240">
        <v>6</v>
      </c>
      <c r="BA47" s="303">
        <v>0</v>
      </c>
      <c r="BB47" s="451"/>
      <c r="BC47" s="239">
        <v>7</v>
      </c>
      <c r="BD47" s="239">
        <v>5</v>
      </c>
      <c r="BE47" s="239">
        <v>6</v>
      </c>
      <c r="BF47" s="273">
        <v>3</v>
      </c>
      <c r="BG47" s="272">
        <v>5</v>
      </c>
      <c r="BH47" s="240">
        <v>3</v>
      </c>
      <c r="BI47" s="240">
        <v>3</v>
      </c>
      <c r="BJ47" s="303">
        <v>2</v>
      </c>
      <c r="BK47" s="274">
        <v>5</v>
      </c>
      <c r="BL47" s="239">
        <v>1</v>
      </c>
      <c r="BM47" s="239">
        <v>2</v>
      </c>
      <c r="BN47" s="273">
        <v>1</v>
      </c>
      <c r="BO47" s="272">
        <v>5</v>
      </c>
      <c r="BP47" s="240">
        <v>3</v>
      </c>
      <c r="BQ47" s="240">
        <v>4</v>
      </c>
      <c r="BR47" s="303">
        <v>1</v>
      </c>
      <c r="BS47" s="274">
        <v>5</v>
      </c>
      <c r="BT47" s="239">
        <v>2</v>
      </c>
      <c r="BU47" s="239">
        <v>3</v>
      </c>
      <c r="BV47" s="269">
        <v>0</v>
      </c>
    </row>
    <row r="48" spans="1:74">
      <c r="A48" s="405">
        <v>8</v>
      </c>
      <c r="B48" s="501" t="s">
        <v>1288</v>
      </c>
      <c r="C48" s="501" t="str">
        <f t="shared" si="17"/>
        <v>Derek Henley</v>
      </c>
      <c r="D48" s="383">
        <f t="shared" si="18"/>
        <v>26</v>
      </c>
      <c r="E48" s="382">
        <f t="shared" si="19"/>
        <v>5</v>
      </c>
      <c r="F48" s="382">
        <f t="shared" si="20"/>
        <v>9</v>
      </c>
      <c r="G48" s="382">
        <f t="shared" si="21"/>
        <v>0</v>
      </c>
      <c r="H48" s="432">
        <f t="shared" si="22"/>
        <v>0.34615384615384615</v>
      </c>
      <c r="I48" s="398">
        <v>3</v>
      </c>
      <c r="J48" s="398">
        <v>1</v>
      </c>
      <c r="K48" s="398">
        <v>1</v>
      </c>
      <c r="L48" s="397">
        <v>0</v>
      </c>
      <c r="M48" s="394"/>
      <c r="N48" s="394"/>
      <c r="O48" s="394"/>
      <c r="P48" s="393"/>
      <c r="Q48" s="396"/>
      <c r="R48" s="396"/>
      <c r="S48" s="396"/>
      <c r="T48" s="395"/>
      <c r="U48" s="394"/>
      <c r="V48" s="394"/>
      <c r="W48" s="394"/>
      <c r="X48" s="393"/>
      <c r="Y48" s="398">
        <v>5</v>
      </c>
      <c r="Z48" s="398">
        <v>3</v>
      </c>
      <c r="AA48" s="398">
        <v>2</v>
      </c>
      <c r="AB48" s="450">
        <v>0</v>
      </c>
      <c r="AC48" s="451"/>
      <c r="AD48" s="400">
        <v>3</v>
      </c>
      <c r="AE48" s="400">
        <v>0</v>
      </c>
      <c r="AF48" s="400">
        <v>2</v>
      </c>
      <c r="AG48" s="399">
        <v>0</v>
      </c>
      <c r="AH48" s="396"/>
      <c r="AI48" s="396"/>
      <c r="AJ48" s="396"/>
      <c r="AK48" s="395"/>
      <c r="AL48" s="394"/>
      <c r="AM48" s="394"/>
      <c r="AN48" s="394"/>
      <c r="AO48" s="393"/>
      <c r="AP48" s="398">
        <v>3</v>
      </c>
      <c r="AQ48" s="398">
        <v>1</v>
      </c>
      <c r="AR48" s="398">
        <v>1</v>
      </c>
      <c r="AS48" s="397">
        <v>0</v>
      </c>
      <c r="AT48" s="400">
        <v>4</v>
      </c>
      <c r="AU48" s="400">
        <v>0</v>
      </c>
      <c r="AV48" s="400">
        <v>1</v>
      </c>
      <c r="AW48" s="399">
        <v>0</v>
      </c>
      <c r="AX48" s="396"/>
      <c r="AY48" s="396"/>
      <c r="AZ48" s="396"/>
      <c r="BA48" s="449"/>
      <c r="BB48" s="451"/>
      <c r="BC48" s="394"/>
      <c r="BD48" s="394"/>
      <c r="BE48" s="394"/>
      <c r="BF48" s="409"/>
      <c r="BG48" s="408"/>
      <c r="BH48" s="396"/>
      <c r="BI48" s="396"/>
      <c r="BJ48" s="449"/>
      <c r="BK48" s="401">
        <v>4</v>
      </c>
      <c r="BL48" s="400">
        <v>0</v>
      </c>
      <c r="BM48" s="400">
        <v>1</v>
      </c>
      <c r="BN48" s="403">
        <v>0</v>
      </c>
      <c r="BO48" s="402">
        <v>4</v>
      </c>
      <c r="BP48" s="398">
        <v>0</v>
      </c>
      <c r="BQ48" s="398">
        <v>1</v>
      </c>
      <c r="BR48" s="450">
        <v>0</v>
      </c>
      <c r="BS48" s="407"/>
      <c r="BT48" s="394"/>
      <c r="BU48" s="394"/>
      <c r="BV48" s="393"/>
    </row>
    <row r="49" spans="1:74">
      <c r="A49" s="392">
        <v>9</v>
      </c>
      <c r="B49" s="502" t="s">
        <v>1115</v>
      </c>
      <c r="C49" s="502" t="str">
        <f t="shared" si="17"/>
        <v>Guy Sanchez</v>
      </c>
      <c r="D49" s="390">
        <f t="shared" si="18"/>
        <v>44</v>
      </c>
      <c r="E49" s="389">
        <f t="shared" si="19"/>
        <v>11</v>
      </c>
      <c r="F49" s="389">
        <f t="shared" si="20"/>
        <v>20</v>
      </c>
      <c r="G49" s="389">
        <f t="shared" si="21"/>
        <v>1</v>
      </c>
      <c r="H49" s="444">
        <f t="shared" si="22"/>
        <v>0.45454545454545453</v>
      </c>
      <c r="I49" s="240">
        <v>1</v>
      </c>
      <c r="J49" s="240">
        <v>0</v>
      </c>
      <c r="K49" s="240">
        <v>0</v>
      </c>
      <c r="L49" s="270">
        <v>0</v>
      </c>
      <c r="M49" s="239">
        <v>4</v>
      </c>
      <c r="N49" s="239">
        <v>1</v>
      </c>
      <c r="O49" s="239">
        <v>1</v>
      </c>
      <c r="P49" s="269">
        <v>0</v>
      </c>
      <c r="Q49" s="240">
        <v>2</v>
      </c>
      <c r="R49" s="240">
        <v>0</v>
      </c>
      <c r="S49" s="240">
        <v>0</v>
      </c>
      <c r="T49" s="270">
        <v>0</v>
      </c>
      <c r="U49" s="239">
        <v>6</v>
      </c>
      <c r="V49" s="239">
        <v>2</v>
      </c>
      <c r="W49" s="239">
        <v>3</v>
      </c>
      <c r="X49" s="269">
        <v>0</v>
      </c>
      <c r="Y49" s="240">
        <v>5</v>
      </c>
      <c r="Z49" s="240">
        <v>2</v>
      </c>
      <c r="AA49" s="240">
        <v>4</v>
      </c>
      <c r="AB49" s="303">
        <v>0</v>
      </c>
      <c r="AC49" s="451"/>
      <c r="AD49" s="239">
        <v>3</v>
      </c>
      <c r="AE49" s="239">
        <v>1</v>
      </c>
      <c r="AF49" s="239">
        <v>2</v>
      </c>
      <c r="AG49" s="269">
        <v>1</v>
      </c>
      <c r="AH49" s="240">
        <v>4</v>
      </c>
      <c r="AI49" s="240">
        <v>1</v>
      </c>
      <c r="AJ49" s="240">
        <v>2</v>
      </c>
      <c r="AK49" s="270">
        <v>0</v>
      </c>
      <c r="AL49" s="239">
        <v>5</v>
      </c>
      <c r="AM49" s="239">
        <v>1</v>
      </c>
      <c r="AN49" s="239">
        <v>3</v>
      </c>
      <c r="AO49" s="269">
        <v>0</v>
      </c>
      <c r="AP49" s="240">
        <v>3</v>
      </c>
      <c r="AQ49" s="240">
        <v>1</v>
      </c>
      <c r="AR49" s="240">
        <v>1</v>
      </c>
      <c r="AS49" s="270">
        <v>0</v>
      </c>
      <c r="AT49" s="244"/>
      <c r="AU49" s="244"/>
      <c r="AV49" s="244"/>
      <c r="AW49" s="377"/>
      <c r="AX49" s="240">
        <v>6</v>
      </c>
      <c r="AY49" s="240">
        <v>1</v>
      </c>
      <c r="AZ49" s="240">
        <v>2</v>
      </c>
      <c r="BA49" s="303">
        <v>0</v>
      </c>
      <c r="BB49" s="451"/>
      <c r="BC49" s="244"/>
      <c r="BD49" s="244"/>
      <c r="BE49" s="244"/>
      <c r="BF49" s="290"/>
      <c r="BG49" s="272">
        <v>5</v>
      </c>
      <c r="BH49" s="240">
        <v>1</v>
      </c>
      <c r="BI49" s="240">
        <v>2</v>
      </c>
      <c r="BJ49" s="303">
        <v>0</v>
      </c>
      <c r="BK49" s="386"/>
      <c r="BL49" s="244"/>
      <c r="BM49" s="244"/>
      <c r="BN49" s="290"/>
      <c r="BO49" s="387"/>
      <c r="BP49" s="379"/>
      <c r="BQ49" s="379"/>
      <c r="BR49" s="453"/>
      <c r="BS49" s="386"/>
      <c r="BT49" s="244"/>
      <c r="BU49" s="244"/>
      <c r="BV49" s="377"/>
    </row>
    <row r="50" spans="1:74">
      <c r="A50" s="405">
        <v>10</v>
      </c>
      <c r="B50" s="501" t="s">
        <v>192</v>
      </c>
      <c r="C50" s="501" t="str">
        <f t="shared" si="17"/>
        <v>Charlie Wellman</v>
      </c>
      <c r="D50" s="383">
        <f t="shared" si="18"/>
        <v>45</v>
      </c>
      <c r="E50" s="382">
        <f t="shared" si="19"/>
        <v>19</v>
      </c>
      <c r="F50" s="382">
        <f t="shared" si="20"/>
        <v>31</v>
      </c>
      <c r="G50" s="382">
        <f t="shared" si="21"/>
        <v>1</v>
      </c>
      <c r="H50" s="432">
        <f t="shared" si="22"/>
        <v>0.68888888888888888</v>
      </c>
      <c r="I50" s="398">
        <v>3</v>
      </c>
      <c r="J50" s="398">
        <v>2</v>
      </c>
      <c r="K50" s="398">
        <v>3</v>
      </c>
      <c r="L50" s="397">
        <v>0</v>
      </c>
      <c r="M50" s="400">
        <v>3</v>
      </c>
      <c r="N50" s="400">
        <v>2</v>
      </c>
      <c r="O50" s="400">
        <v>3</v>
      </c>
      <c r="P50" s="399">
        <v>0</v>
      </c>
      <c r="Q50" s="398">
        <v>2</v>
      </c>
      <c r="R50" s="398">
        <v>1</v>
      </c>
      <c r="S50" s="398">
        <v>1</v>
      </c>
      <c r="T50" s="397">
        <v>0</v>
      </c>
      <c r="U50" s="400">
        <v>3</v>
      </c>
      <c r="V50" s="400">
        <v>3</v>
      </c>
      <c r="W50" s="400">
        <v>2</v>
      </c>
      <c r="X50" s="399">
        <v>0</v>
      </c>
      <c r="Y50" s="396"/>
      <c r="Z50" s="396"/>
      <c r="AA50" s="396"/>
      <c r="AB50" s="449"/>
      <c r="AC50" s="451"/>
      <c r="AD50" s="400">
        <v>4</v>
      </c>
      <c r="AE50" s="400">
        <v>1</v>
      </c>
      <c r="AF50" s="400">
        <v>3</v>
      </c>
      <c r="AG50" s="399">
        <v>0</v>
      </c>
      <c r="AH50" s="396"/>
      <c r="AI50" s="396"/>
      <c r="AJ50" s="396"/>
      <c r="AK50" s="395"/>
      <c r="AL50" s="400">
        <v>4</v>
      </c>
      <c r="AM50" s="400">
        <v>3</v>
      </c>
      <c r="AN50" s="400">
        <v>3</v>
      </c>
      <c r="AO50" s="399">
        <v>0</v>
      </c>
      <c r="AP50" s="398">
        <v>4</v>
      </c>
      <c r="AQ50" s="398">
        <v>2</v>
      </c>
      <c r="AR50" s="398">
        <v>4</v>
      </c>
      <c r="AS50" s="397">
        <v>1</v>
      </c>
      <c r="AT50" s="400">
        <v>4</v>
      </c>
      <c r="AU50" s="400">
        <v>1</v>
      </c>
      <c r="AV50" s="400">
        <v>1</v>
      </c>
      <c r="AW50" s="399">
        <v>0</v>
      </c>
      <c r="AX50" s="398">
        <v>3</v>
      </c>
      <c r="AY50" s="398">
        <v>2</v>
      </c>
      <c r="AZ50" s="398">
        <v>3</v>
      </c>
      <c r="BA50" s="450">
        <v>0</v>
      </c>
      <c r="BB50" s="451"/>
      <c r="BC50" s="400">
        <v>6</v>
      </c>
      <c r="BD50" s="400">
        <v>0</v>
      </c>
      <c r="BE50" s="400">
        <v>2</v>
      </c>
      <c r="BF50" s="403">
        <v>0</v>
      </c>
      <c r="BG50" s="402">
        <v>2</v>
      </c>
      <c r="BH50" s="398">
        <v>2</v>
      </c>
      <c r="BI50" s="398">
        <v>2</v>
      </c>
      <c r="BJ50" s="450">
        <v>0</v>
      </c>
      <c r="BK50" s="401">
        <v>2</v>
      </c>
      <c r="BL50" s="400">
        <v>0</v>
      </c>
      <c r="BM50" s="400">
        <v>1</v>
      </c>
      <c r="BN50" s="403">
        <v>0</v>
      </c>
      <c r="BO50" s="408"/>
      <c r="BP50" s="396"/>
      <c r="BQ50" s="396"/>
      <c r="BR50" s="449"/>
      <c r="BS50" s="401">
        <v>5</v>
      </c>
      <c r="BT50" s="400">
        <v>0</v>
      </c>
      <c r="BU50" s="400">
        <v>3</v>
      </c>
      <c r="BV50" s="399">
        <v>0</v>
      </c>
    </row>
    <row r="51" spans="1:74">
      <c r="A51" s="392">
        <v>11</v>
      </c>
      <c r="B51" s="502" t="s">
        <v>1114</v>
      </c>
      <c r="C51" s="502" t="str">
        <f t="shared" si="17"/>
        <v>Brian Guigar</v>
      </c>
      <c r="D51" s="390">
        <f t="shared" si="18"/>
        <v>28</v>
      </c>
      <c r="E51" s="389">
        <f t="shared" si="19"/>
        <v>5</v>
      </c>
      <c r="F51" s="389">
        <f t="shared" si="20"/>
        <v>11</v>
      </c>
      <c r="G51" s="389">
        <f t="shared" si="21"/>
        <v>0</v>
      </c>
      <c r="H51" s="444">
        <f t="shared" si="22"/>
        <v>0.39285714285714285</v>
      </c>
      <c r="I51" s="379"/>
      <c r="J51" s="379"/>
      <c r="K51" s="379"/>
      <c r="L51" s="378"/>
      <c r="M51" s="239">
        <v>2</v>
      </c>
      <c r="N51" s="239">
        <v>0</v>
      </c>
      <c r="O51" s="239">
        <v>1</v>
      </c>
      <c r="P51" s="269">
        <v>0</v>
      </c>
      <c r="Q51" s="240">
        <v>2</v>
      </c>
      <c r="R51" s="240">
        <v>0</v>
      </c>
      <c r="S51" s="240">
        <v>0</v>
      </c>
      <c r="T51" s="270">
        <v>0</v>
      </c>
      <c r="U51" s="239">
        <v>3</v>
      </c>
      <c r="V51" s="239">
        <v>1</v>
      </c>
      <c r="W51" s="239">
        <v>1</v>
      </c>
      <c r="X51" s="269">
        <v>0</v>
      </c>
      <c r="Y51" s="240">
        <v>3</v>
      </c>
      <c r="Z51" s="240">
        <v>0</v>
      </c>
      <c r="AA51" s="240">
        <v>0</v>
      </c>
      <c r="AB51" s="303">
        <v>0</v>
      </c>
      <c r="AC51" s="451"/>
      <c r="AD51" s="239">
        <v>3</v>
      </c>
      <c r="AE51" s="239">
        <v>0</v>
      </c>
      <c r="AF51" s="239">
        <v>1</v>
      </c>
      <c r="AG51" s="269">
        <v>0</v>
      </c>
      <c r="AH51" s="240">
        <v>5</v>
      </c>
      <c r="AI51" s="240">
        <v>1</v>
      </c>
      <c r="AJ51" s="240">
        <v>4</v>
      </c>
      <c r="AK51" s="270">
        <v>0</v>
      </c>
      <c r="AL51" s="239">
        <v>3</v>
      </c>
      <c r="AM51" s="239">
        <v>1</v>
      </c>
      <c r="AN51" s="239">
        <v>2</v>
      </c>
      <c r="AO51" s="269">
        <v>0</v>
      </c>
      <c r="AP51" s="379"/>
      <c r="AQ51" s="379"/>
      <c r="AR51" s="379"/>
      <c r="AS51" s="378"/>
      <c r="AT51" s="244"/>
      <c r="AU51" s="244"/>
      <c r="AV51" s="244"/>
      <c r="AW51" s="377"/>
      <c r="AX51" s="379"/>
      <c r="AY51" s="379"/>
      <c r="AZ51" s="379"/>
      <c r="BA51" s="453"/>
      <c r="BB51" s="451"/>
      <c r="BC51" s="244"/>
      <c r="BD51" s="244"/>
      <c r="BE51" s="244"/>
      <c r="BF51" s="290"/>
      <c r="BG51" s="272">
        <v>3</v>
      </c>
      <c r="BH51" s="240">
        <v>1</v>
      </c>
      <c r="BI51" s="240">
        <v>1</v>
      </c>
      <c r="BJ51" s="303">
        <v>0</v>
      </c>
      <c r="BK51" s="274">
        <v>2</v>
      </c>
      <c r="BL51" s="239">
        <v>1</v>
      </c>
      <c r="BM51" s="239">
        <v>1</v>
      </c>
      <c r="BN51" s="273">
        <v>0</v>
      </c>
      <c r="BO51" s="272">
        <v>2</v>
      </c>
      <c r="BP51" s="240">
        <v>0</v>
      </c>
      <c r="BQ51" s="240">
        <v>0</v>
      </c>
      <c r="BR51" s="303">
        <v>0</v>
      </c>
      <c r="BS51" s="386"/>
      <c r="BT51" s="244"/>
      <c r="BU51" s="244"/>
      <c r="BV51" s="377"/>
    </row>
    <row r="52" spans="1:74">
      <c r="A52" s="405">
        <v>12</v>
      </c>
      <c r="B52" s="501" t="s">
        <v>35</v>
      </c>
      <c r="C52" s="501" t="str">
        <f t="shared" si="17"/>
        <v>Rodd Cunningham</v>
      </c>
      <c r="D52" s="383">
        <f t="shared" si="18"/>
        <v>49</v>
      </c>
      <c r="E52" s="382">
        <f t="shared" si="19"/>
        <v>10</v>
      </c>
      <c r="F52" s="382">
        <f t="shared" si="20"/>
        <v>21</v>
      </c>
      <c r="G52" s="382">
        <f t="shared" si="21"/>
        <v>0</v>
      </c>
      <c r="H52" s="432">
        <f t="shared" si="22"/>
        <v>0.42857142857142855</v>
      </c>
      <c r="I52" s="398">
        <v>1</v>
      </c>
      <c r="J52" s="398">
        <v>1</v>
      </c>
      <c r="K52" s="398">
        <v>1</v>
      </c>
      <c r="L52" s="397">
        <v>0</v>
      </c>
      <c r="M52" s="400">
        <v>2</v>
      </c>
      <c r="N52" s="400">
        <v>1</v>
      </c>
      <c r="O52" s="400">
        <v>1</v>
      </c>
      <c r="P52" s="399">
        <v>0</v>
      </c>
      <c r="Q52" s="398">
        <v>3</v>
      </c>
      <c r="R52" s="398">
        <v>0</v>
      </c>
      <c r="S52" s="398">
        <v>1</v>
      </c>
      <c r="T52" s="397">
        <v>0</v>
      </c>
      <c r="U52" s="400">
        <v>3</v>
      </c>
      <c r="V52" s="400">
        <v>1</v>
      </c>
      <c r="W52" s="400">
        <v>2</v>
      </c>
      <c r="X52" s="399">
        <v>0</v>
      </c>
      <c r="Y52" s="398">
        <v>6</v>
      </c>
      <c r="Z52" s="398">
        <v>2</v>
      </c>
      <c r="AA52" s="398">
        <v>1</v>
      </c>
      <c r="AB52" s="450">
        <v>0</v>
      </c>
      <c r="AC52" s="451"/>
      <c r="AD52" s="400">
        <v>3</v>
      </c>
      <c r="AE52" s="400">
        <v>0</v>
      </c>
      <c r="AF52" s="400">
        <v>2</v>
      </c>
      <c r="AG52" s="399">
        <v>0</v>
      </c>
      <c r="AH52" s="398">
        <v>3</v>
      </c>
      <c r="AI52" s="398">
        <v>0</v>
      </c>
      <c r="AJ52" s="398">
        <v>1</v>
      </c>
      <c r="AK52" s="397">
        <v>0</v>
      </c>
      <c r="AL52" s="400">
        <v>7</v>
      </c>
      <c r="AM52" s="400">
        <v>4</v>
      </c>
      <c r="AN52" s="400">
        <v>4</v>
      </c>
      <c r="AO52" s="399">
        <v>0</v>
      </c>
      <c r="AP52" s="398">
        <v>2</v>
      </c>
      <c r="AQ52" s="398">
        <v>0</v>
      </c>
      <c r="AR52" s="398">
        <v>1</v>
      </c>
      <c r="AS52" s="397">
        <v>0</v>
      </c>
      <c r="AT52" s="400">
        <v>4</v>
      </c>
      <c r="AU52" s="400">
        <v>0</v>
      </c>
      <c r="AV52" s="400">
        <v>0</v>
      </c>
      <c r="AW52" s="399">
        <v>0</v>
      </c>
      <c r="AX52" s="396"/>
      <c r="AY52" s="396"/>
      <c r="AZ52" s="396"/>
      <c r="BA52" s="449"/>
      <c r="BB52" s="451"/>
      <c r="BC52" s="400">
        <v>2</v>
      </c>
      <c r="BD52" s="400">
        <v>0</v>
      </c>
      <c r="BE52" s="400">
        <v>2</v>
      </c>
      <c r="BF52" s="403">
        <v>0</v>
      </c>
      <c r="BG52" s="402">
        <v>2</v>
      </c>
      <c r="BH52" s="398">
        <v>1</v>
      </c>
      <c r="BI52" s="398">
        <v>1</v>
      </c>
      <c r="BJ52" s="450">
        <v>0</v>
      </c>
      <c r="BK52" s="401">
        <v>2</v>
      </c>
      <c r="BL52" s="400">
        <v>0</v>
      </c>
      <c r="BM52" s="400">
        <v>0</v>
      </c>
      <c r="BN52" s="403">
        <v>0</v>
      </c>
      <c r="BO52" s="402">
        <v>4</v>
      </c>
      <c r="BP52" s="398">
        <v>0</v>
      </c>
      <c r="BQ52" s="398">
        <v>2</v>
      </c>
      <c r="BR52" s="450">
        <v>0</v>
      </c>
      <c r="BS52" s="401">
        <v>5</v>
      </c>
      <c r="BT52" s="400">
        <v>0</v>
      </c>
      <c r="BU52" s="400">
        <v>2</v>
      </c>
      <c r="BV52" s="399">
        <v>0</v>
      </c>
    </row>
    <row r="53" spans="1:74">
      <c r="A53" s="392">
        <v>13</v>
      </c>
      <c r="B53" s="500" t="s">
        <v>1232</v>
      </c>
      <c r="C53" s="391" t="str">
        <f t="shared" si="17"/>
        <v>John Cox</v>
      </c>
      <c r="D53" s="1533"/>
      <c r="E53" s="1534"/>
      <c r="F53" s="1534"/>
      <c r="G53" s="1534"/>
      <c r="H53" s="1535"/>
      <c r="I53" s="240"/>
      <c r="J53" s="240"/>
      <c r="K53" s="240"/>
      <c r="L53" s="270"/>
      <c r="M53" s="239"/>
      <c r="N53" s="239"/>
      <c r="O53" s="239"/>
      <c r="P53" s="269"/>
      <c r="Q53" s="240"/>
      <c r="R53" s="240"/>
      <c r="S53" s="240"/>
      <c r="T53" s="270"/>
      <c r="U53" s="239"/>
      <c r="V53" s="239"/>
      <c r="W53" s="239"/>
      <c r="X53" s="269"/>
      <c r="Y53" s="240"/>
      <c r="Z53" s="240"/>
      <c r="AA53" s="240"/>
      <c r="AB53" s="303"/>
      <c r="AC53" s="451"/>
      <c r="AD53" s="239"/>
      <c r="AE53" s="239"/>
      <c r="AF53" s="239"/>
      <c r="AG53" s="269"/>
      <c r="AH53" s="240"/>
      <c r="AI53" s="240"/>
      <c r="AJ53" s="240"/>
      <c r="AK53" s="270"/>
      <c r="AL53" s="239"/>
      <c r="AM53" s="239"/>
      <c r="AN53" s="239"/>
      <c r="AO53" s="269"/>
      <c r="AP53" s="240"/>
      <c r="AQ53" s="240"/>
      <c r="AR53" s="240"/>
      <c r="AS53" s="270"/>
      <c r="AT53" s="239"/>
      <c r="AU53" s="239"/>
      <c r="AV53" s="239"/>
      <c r="AW53" s="269"/>
      <c r="AX53" s="240"/>
      <c r="AY53" s="240"/>
      <c r="AZ53" s="240"/>
      <c r="BA53" s="303"/>
      <c r="BB53" s="451"/>
      <c r="BC53" s="239"/>
      <c r="BD53" s="239"/>
      <c r="BE53" s="239"/>
      <c r="BF53" s="273"/>
      <c r="BG53" s="272"/>
      <c r="BH53" s="240"/>
      <c r="BI53" s="240"/>
      <c r="BJ53" s="303"/>
      <c r="BK53" s="274"/>
      <c r="BL53" s="239"/>
      <c r="BM53" s="239"/>
      <c r="BN53" s="273"/>
      <c r="BO53" s="272"/>
      <c r="BP53" s="240"/>
      <c r="BQ53" s="240"/>
      <c r="BR53" s="303"/>
      <c r="BS53" s="274"/>
      <c r="BT53" s="239"/>
      <c r="BU53" s="239"/>
      <c r="BV53" s="269"/>
    </row>
    <row r="54" spans="1:74">
      <c r="A54" s="405">
        <v>14</v>
      </c>
      <c r="B54" s="503" t="s">
        <v>1234</v>
      </c>
      <c r="C54" s="503" t="str">
        <f t="shared" si="17"/>
        <v>Ryan Risak</v>
      </c>
      <c r="D54" s="383">
        <f t="shared" ref="D54:G55" si="23">SUM(I54,M54,Q54,U54,Y54,AD54,AH54,AL54,AP54,AT54,AX54,BC54,BG54,BK54,BO54,BS54)</f>
        <v>37</v>
      </c>
      <c r="E54" s="382">
        <f t="shared" si="23"/>
        <v>13</v>
      </c>
      <c r="F54" s="382">
        <f t="shared" si="23"/>
        <v>18</v>
      </c>
      <c r="G54" s="382">
        <f t="shared" si="23"/>
        <v>0</v>
      </c>
      <c r="H54" s="432">
        <f>F54/D54</f>
        <v>0.48648648648648651</v>
      </c>
      <c r="I54" s="398">
        <v>0</v>
      </c>
      <c r="J54" s="398">
        <v>0</v>
      </c>
      <c r="K54" s="398">
        <v>0</v>
      </c>
      <c r="L54" s="397">
        <v>0</v>
      </c>
      <c r="M54" s="400">
        <v>2</v>
      </c>
      <c r="N54" s="400">
        <v>0</v>
      </c>
      <c r="O54" s="400">
        <v>0</v>
      </c>
      <c r="P54" s="399">
        <v>0</v>
      </c>
      <c r="Q54" s="398">
        <v>2</v>
      </c>
      <c r="R54" s="398">
        <v>0</v>
      </c>
      <c r="S54" s="398">
        <v>0</v>
      </c>
      <c r="T54" s="397">
        <v>0</v>
      </c>
      <c r="U54" s="400">
        <v>2</v>
      </c>
      <c r="V54" s="400">
        <v>1</v>
      </c>
      <c r="W54" s="400">
        <v>1</v>
      </c>
      <c r="X54" s="399">
        <v>0</v>
      </c>
      <c r="Y54" s="398">
        <v>2</v>
      </c>
      <c r="Z54" s="398">
        <v>1</v>
      </c>
      <c r="AA54" s="398">
        <v>2</v>
      </c>
      <c r="AB54" s="450">
        <v>0</v>
      </c>
      <c r="AC54" s="451"/>
      <c r="AD54" s="400">
        <v>3</v>
      </c>
      <c r="AE54" s="400">
        <v>0</v>
      </c>
      <c r="AF54" s="400">
        <v>0</v>
      </c>
      <c r="AG54" s="399">
        <v>0</v>
      </c>
      <c r="AH54" s="398">
        <v>2</v>
      </c>
      <c r="AI54" s="398">
        <v>1</v>
      </c>
      <c r="AJ54" s="398">
        <v>2</v>
      </c>
      <c r="AK54" s="397">
        <v>0</v>
      </c>
      <c r="AL54" s="400">
        <v>3</v>
      </c>
      <c r="AM54" s="400">
        <v>1</v>
      </c>
      <c r="AN54" s="400">
        <v>2</v>
      </c>
      <c r="AO54" s="399">
        <v>0</v>
      </c>
      <c r="AP54" s="398">
        <v>2</v>
      </c>
      <c r="AQ54" s="398">
        <v>2</v>
      </c>
      <c r="AR54" s="398">
        <v>1</v>
      </c>
      <c r="AS54" s="397">
        <v>0</v>
      </c>
      <c r="AT54" s="400">
        <v>2</v>
      </c>
      <c r="AU54" s="400">
        <v>0</v>
      </c>
      <c r="AV54" s="400">
        <v>1</v>
      </c>
      <c r="AW54" s="399">
        <v>0</v>
      </c>
      <c r="AX54" s="398">
        <v>3</v>
      </c>
      <c r="AY54" s="398">
        <v>1</v>
      </c>
      <c r="AZ54" s="398">
        <v>3</v>
      </c>
      <c r="BA54" s="450">
        <v>0</v>
      </c>
      <c r="BB54" s="451"/>
      <c r="BC54" s="400">
        <v>5</v>
      </c>
      <c r="BD54" s="400">
        <v>4</v>
      </c>
      <c r="BE54" s="400">
        <v>3</v>
      </c>
      <c r="BF54" s="403">
        <v>0</v>
      </c>
      <c r="BG54" s="402">
        <v>3</v>
      </c>
      <c r="BH54" s="398">
        <v>1</v>
      </c>
      <c r="BI54" s="398">
        <v>2</v>
      </c>
      <c r="BJ54" s="450">
        <v>0</v>
      </c>
      <c r="BK54" s="401">
        <v>2</v>
      </c>
      <c r="BL54" s="400">
        <v>0</v>
      </c>
      <c r="BM54" s="400">
        <v>1</v>
      </c>
      <c r="BN54" s="403">
        <v>0</v>
      </c>
      <c r="BO54" s="402">
        <v>1</v>
      </c>
      <c r="BP54" s="398">
        <v>0</v>
      </c>
      <c r="BQ54" s="398">
        <v>0</v>
      </c>
      <c r="BR54" s="450">
        <v>0</v>
      </c>
      <c r="BS54" s="401">
        <v>3</v>
      </c>
      <c r="BT54" s="400">
        <v>1</v>
      </c>
      <c r="BU54" s="400">
        <v>0</v>
      </c>
      <c r="BV54" s="399">
        <v>0</v>
      </c>
    </row>
    <row r="55" spans="1:74">
      <c r="A55" s="392">
        <v>15</v>
      </c>
      <c r="B55" s="500" t="s">
        <v>1310</v>
      </c>
      <c r="C55" s="500" t="str">
        <f t="shared" si="17"/>
        <v>Keith Tiernan</v>
      </c>
      <c r="D55" s="390">
        <f t="shared" si="23"/>
        <v>77</v>
      </c>
      <c r="E55" s="389">
        <f t="shared" si="23"/>
        <v>42</v>
      </c>
      <c r="F55" s="389">
        <f t="shared" si="23"/>
        <v>50</v>
      </c>
      <c r="G55" s="389">
        <f t="shared" si="23"/>
        <v>4</v>
      </c>
      <c r="H55" s="444">
        <f>F55/D55</f>
        <v>0.64935064935064934</v>
      </c>
      <c r="I55" s="240">
        <v>3</v>
      </c>
      <c r="J55" s="240">
        <v>2</v>
      </c>
      <c r="K55" s="240">
        <v>2</v>
      </c>
      <c r="L55" s="270">
        <v>0</v>
      </c>
      <c r="M55" s="239">
        <v>6</v>
      </c>
      <c r="N55" s="239">
        <v>3</v>
      </c>
      <c r="O55" s="239">
        <v>4</v>
      </c>
      <c r="P55" s="269">
        <v>0</v>
      </c>
      <c r="Q55" s="240">
        <v>3</v>
      </c>
      <c r="R55" s="240">
        <v>1</v>
      </c>
      <c r="S55" s="240">
        <v>3</v>
      </c>
      <c r="T55" s="270">
        <v>0</v>
      </c>
      <c r="U55" s="239">
        <v>6</v>
      </c>
      <c r="V55" s="239">
        <v>4</v>
      </c>
      <c r="W55" s="239">
        <v>4</v>
      </c>
      <c r="X55" s="269">
        <v>1</v>
      </c>
      <c r="Y55" s="240">
        <v>5</v>
      </c>
      <c r="Z55" s="240">
        <v>2</v>
      </c>
      <c r="AA55" s="240">
        <v>2</v>
      </c>
      <c r="AB55" s="303">
        <v>0</v>
      </c>
      <c r="AC55" s="451"/>
      <c r="AD55" s="239">
        <v>7</v>
      </c>
      <c r="AE55" s="239">
        <v>5</v>
      </c>
      <c r="AF55" s="239">
        <v>6</v>
      </c>
      <c r="AG55" s="269">
        <v>1</v>
      </c>
      <c r="AH55" s="240">
        <v>5</v>
      </c>
      <c r="AI55" s="240">
        <v>3</v>
      </c>
      <c r="AJ55" s="240">
        <v>3</v>
      </c>
      <c r="AK55" s="270">
        <v>0</v>
      </c>
      <c r="AL55" s="239">
        <v>6</v>
      </c>
      <c r="AM55" s="239">
        <v>6</v>
      </c>
      <c r="AN55" s="239">
        <v>6</v>
      </c>
      <c r="AO55" s="269">
        <v>1</v>
      </c>
      <c r="AP55" s="240">
        <v>4</v>
      </c>
      <c r="AQ55" s="240">
        <v>2</v>
      </c>
      <c r="AR55" s="240">
        <v>2</v>
      </c>
      <c r="AS55" s="270">
        <v>0</v>
      </c>
      <c r="AT55" s="239">
        <v>4</v>
      </c>
      <c r="AU55" s="239">
        <v>1</v>
      </c>
      <c r="AV55" s="239">
        <v>2</v>
      </c>
      <c r="AW55" s="269">
        <v>0</v>
      </c>
      <c r="AX55" s="240">
        <v>6</v>
      </c>
      <c r="AY55" s="240">
        <v>5</v>
      </c>
      <c r="AZ55" s="240">
        <v>5</v>
      </c>
      <c r="BA55" s="303">
        <v>0</v>
      </c>
      <c r="BB55" s="451"/>
      <c r="BC55" s="239">
        <v>8</v>
      </c>
      <c r="BD55" s="239">
        <v>5</v>
      </c>
      <c r="BE55" s="239">
        <v>6</v>
      </c>
      <c r="BF55" s="273">
        <v>1</v>
      </c>
      <c r="BG55" s="387"/>
      <c r="BH55" s="379"/>
      <c r="BI55" s="379"/>
      <c r="BJ55" s="453"/>
      <c r="BK55" s="274">
        <v>5</v>
      </c>
      <c r="BL55" s="239">
        <v>1</v>
      </c>
      <c r="BM55" s="239">
        <v>2</v>
      </c>
      <c r="BN55" s="273">
        <v>0</v>
      </c>
      <c r="BO55" s="272">
        <v>5</v>
      </c>
      <c r="BP55" s="240">
        <v>1</v>
      </c>
      <c r="BQ55" s="240">
        <v>2</v>
      </c>
      <c r="BR55" s="303">
        <v>0</v>
      </c>
      <c r="BS55" s="274">
        <v>4</v>
      </c>
      <c r="BT55" s="239">
        <v>1</v>
      </c>
      <c r="BU55" s="239">
        <v>1</v>
      </c>
      <c r="BV55" s="269">
        <v>0</v>
      </c>
    </row>
    <row r="56" spans="1:74" ht="13.8" thickBot="1">
      <c r="A56" s="376"/>
      <c r="B56" s="376"/>
      <c r="C56" s="376"/>
      <c r="D56" s="498">
        <f>SUM(D41:D55)</f>
        <v>883</v>
      </c>
      <c r="E56" s="497">
        <f>SUM(E41:E55)</f>
        <v>406</v>
      </c>
      <c r="F56" s="497">
        <f>SUM(F41:F55)</f>
        <v>551</v>
      </c>
      <c r="G56" s="497">
        <f>SUM(G41:G55)</f>
        <v>53</v>
      </c>
      <c r="H56" s="505">
        <f>F56/D56</f>
        <v>0.62400906002265011</v>
      </c>
      <c r="I56" s="493">
        <f t="shared" ref="I56:AB56" si="24">SUM(I41:I55)</f>
        <v>33</v>
      </c>
      <c r="J56" s="493">
        <f t="shared" si="24"/>
        <v>18</v>
      </c>
      <c r="K56" s="493">
        <f t="shared" si="24"/>
        <v>21</v>
      </c>
      <c r="L56" s="492">
        <f t="shared" si="24"/>
        <v>0</v>
      </c>
      <c r="M56" s="491">
        <f t="shared" si="24"/>
        <v>60</v>
      </c>
      <c r="N56" s="491">
        <f t="shared" si="24"/>
        <v>29</v>
      </c>
      <c r="O56" s="491">
        <f t="shared" si="24"/>
        <v>37</v>
      </c>
      <c r="P56" s="490">
        <f t="shared" si="24"/>
        <v>8</v>
      </c>
      <c r="Q56" s="493">
        <f t="shared" si="24"/>
        <v>41</v>
      </c>
      <c r="R56" s="493">
        <f t="shared" si="24"/>
        <v>13</v>
      </c>
      <c r="S56" s="493">
        <f t="shared" si="24"/>
        <v>22</v>
      </c>
      <c r="T56" s="492">
        <f t="shared" si="24"/>
        <v>0</v>
      </c>
      <c r="U56" s="491">
        <f t="shared" si="24"/>
        <v>69</v>
      </c>
      <c r="V56" s="491">
        <f t="shared" si="24"/>
        <v>40</v>
      </c>
      <c r="W56" s="491">
        <f t="shared" si="24"/>
        <v>50</v>
      </c>
      <c r="X56" s="490">
        <f t="shared" si="24"/>
        <v>4</v>
      </c>
      <c r="Y56" s="493">
        <f t="shared" si="24"/>
        <v>58</v>
      </c>
      <c r="Z56" s="493">
        <f t="shared" si="24"/>
        <v>27</v>
      </c>
      <c r="AA56" s="493">
        <f t="shared" si="24"/>
        <v>31</v>
      </c>
      <c r="AB56" s="495">
        <f t="shared" si="24"/>
        <v>3</v>
      </c>
      <c r="AC56" s="447"/>
      <c r="AD56" s="491">
        <f t="shared" ref="AD56:BA56" si="25">SUM(AD41:AD55)</f>
        <v>74</v>
      </c>
      <c r="AE56" s="491">
        <f t="shared" si="25"/>
        <v>36</v>
      </c>
      <c r="AF56" s="491">
        <f t="shared" si="25"/>
        <v>53</v>
      </c>
      <c r="AG56" s="490">
        <f t="shared" si="25"/>
        <v>9</v>
      </c>
      <c r="AH56" s="493">
        <f t="shared" si="25"/>
        <v>53</v>
      </c>
      <c r="AI56" s="493">
        <f t="shared" si="25"/>
        <v>25</v>
      </c>
      <c r="AJ56" s="493">
        <f t="shared" si="25"/>
        <v>34</v>
      </c>
      <c r="AK56" s="492">
        <f t="shared" si="25"/>
        <v>4</v>
      </c>
      <c r="AL56" s="491">
        <f t="shared" si="25"/>
        <v>83</v>
      </c>
      <c r="AM56" s="491">
        <f t="shared" si="25"/>
        <v>51</v>
      </c>
      <c r="AN56" s="491">
        <f t="shared" si="25"/>
        <v>61</v>
      </c>
      <c r="AO56" s="490">
        <f t="shared" si="25"/>
        <v>5</v>
      </c>
      <c r="AP56" s="493">
        <f t="shared" si="25"/>
        <v>47</v>
      </c>
      <c r="AQ56" s="493">
        <f t="shared" si="25"/>
        <v>17</v>
      </c>
      <c r="AR56" s="493">
        <f t="shared" si="25"/>
        <v>24</v>
      </c>
      <c r="AS56" s="492">
        <f t="shared" si="25"/>
        <v>2</v>
      </c>
      <c r="AT56" s="491">
        <f t="shared" si="25"/>
        <v>44</v>
      </c>
      <c r="AU56" s="491">
        <f t="shared" si="25"/>
        <v>9</v>
      </c>
      <c r="AV56" s="491">
        <f t="shared" si="25"/>
        <v>19</v>
      </c>
      <c r="AW56" s="490">
        <f t="shared" si="25"/>
        <v>0</v>
      </c>
      <c r="AX56" s="493">
        <f t="shared" si="25"/>
        <v>57</v>
      </c>
      <c r="AY56" s="493">
        <f t="shared" si="25"/>
        <v>33</v>
      </c>
      <c r="AZ56" s="493">
        <f t="shared" si="25"/>
        <v>42</v>
      </c>
      <c r="BA56" s="492">
        <f t="shared" si="25"/>
        <v>1</v>
      </c>
      <c r="BB56" s="370"/>
      <c r="BC56" s="491">
        <f t="shared" ref="BC56:BV56" si="26">SUM(BC41:BC55)</f>
        <v>73</v>
      </c>
      <c r="BD56" s="491">
        <f t="shared" si="26"/>
        <v>40</v>
      </c>
      <c r="BE56" s="491">
        <f t="shared" si="26"/>
        <v>51</v>
      </c>
      <c r="BF56" s="490">
        <f t="shared" si="26"/>
        <v>8</v>
      </c>
      <c r="BG56" s="493">
        <f t="shared" si="26"/>
        <v>49</v>
      </c>
      <c r="BH56" s="493">
        <f t="shared" si="26"/>
        <v>20</v>
      </c>
      <c r="BI56" s="493">
        <f t="shared" si="26"/>
        <v>29</v>
      </c>
      <c r="BJ56" s="492">
        <f t="shared" si="26"/>
        <v>2</v>
      </c>
      <c r="BK56" s="491">
        <f t="shared" si="26"/>
        <v>45</v>
      </c>
      <c r="BL56" s="491">
        <f t="shared" si="26"/>
        <v>15</v>
      </c>
      <c r="BM56" s="491">
        <f t="shared" si="26"/>
        <v>22</v>
      </c>
      <c r="BN56" s="490">
        <f t="shared" si="26"/>
        <v>3</v>
      </c>
      <c r="BO56" s="493">
        <f t="shared" si="26"/>
        <v>47</v>
      </c>
      <c r="BP56" s="493">
        <f t="shared" si="26"/>
        <v>20</v>
      </c>
      <c r="BQ56" s="493">
        <f t="shared" si="26"/>
        <v>26</v>
      </c>
      <c r="BR56" s="492">
        <f t="shared" si="26"/>
        <v>4</v>
      </c>
      <c r="BS56" s="491">
        <f t="shared" si="26"/>
        <v>50</v>
      </c>
      <c r="BT56" s="491">
        <f t="shared" si="26"/>
        <v>13</v>
      </c>
      <c r="BU56" s="491">
        <f t="shared" si="26"/>
        <v>29</v>
      </c>
      <c r="BV56" s="490">
        <f t="shared" si="26"/>
        <v>0</v>
      </c>
    </row>
    <row r="57" spans="1:74" ht="13.8" thickBot="1">
      <c r="A57" s="420"/>
      <c r="B57" s="420"/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420"/>
      <c r="U57" s="420"/>
      <c r="V57" s="420"/>
      <c r="W57" s="420"/>
      <c r="X57" s="420"/>
      <c r="Y57" s="420"/>
      <c r="Z57" s="420"/>
      <c r="AA57" s="420"/>
      <c r="AB57" s="420"/>
      <c r="AC57" s="420"/>
      <c r="AD57" s="420"/>
      <c r="AE57" s="420"/>
      <c r="AF57" s="420"/>
      <c r="AG57" s="420"/>
      <c r="AH57" s="420"/>
      <c r="AI57" s="420"/>
      <c r="AJ57" s="420"/>
      <c r="AK57" s="420"/>
      <c r="AL57" s="420"/>
      <c r="AM57" s="420"/>
      <c r="AN57" s="420"/>
      <c r="AO57" s="420"/>
      <c r="AP57" s="420"/>
      <c r="AQ57" s="420"/>
      <c r="AR57" s="420"/>
      <c r="AS57" s="420"/>
      <c r="AT57" s="420"/>
      <c r="AU57" s="420"/>
      <c r="AV57" s="420"/>
      <c r="AW57" s="420"/>
      <c r="AX57" s="420"/>
      <c r="AY57" s="420"/>
      <c r="AZ57" s="420"/>
      <c r="BA57" s="420"/>
      <c r="BB57" s="420"/>
      <c r="BC57" s="420"/>
      <c r="BD57" s="420"/>
      <c r="BE57" s="420"/>
      <c r="BF57" s="420"/>
      <c r="BG57" s="420"/>
      <c r="BH57" s="420"/>
      <c r="BI57" s="420"/>
      <c r="BJ57" s="420"/>
      <c r="BK57" s="420"/>
      <c r="BL57" s="420"/>
      <c r="BM57" s="420"/>
      <c r="BN57" s="420"/>
      <c r="BO57" s="420"/>
      <c r="BP57" s="420"/>
      <c r="BQ57" s="420"/>
      <c r="BR57" s="420"/>
      <c r="BS57" s="420"/>
      <c r="BT57" s="420"/>
      <c r="BU57" s="420"/>
      <c r="BV57" s="420"/>
    </row>
    <row r="58" spans="1:74">
      <c r="A58" s="1985">
        <v>4</v>
      </c>
      <c r="B58" s="419"/>
      <c r="C58" s="419"/>
      <c r="D58" s="2028" t="s">
        <v>1268</v>
      </c>
      <c r="E58" s="2029"/>
      <c r="F58" s="2029"/>
      <c r="G58" s="2029"/>
      <c r="H58" s="2030"/>
      <c r="I58" s="1992" t="s">
        <v>1109</v>
      </c>
      <c r="J58" s="1993"/>
      <c r="K58" s="1993"/>
      <c r="L58" s="1994"/>
      <c r="M58" s="1995" t="s">
        <v>1108</v>
      </c>
      <c r="N58" s="1996"/>
      <c r="O58" s="1996"/>
      <c r="P58" s="1997"/>
      <c r="Q58" s="1992" t="s">
        <v>1107</v>
      </c>
      <c r="R58" s="1993"/>
      <c r="S58" s="1993"/>
      <c r="T58" s="1994"/>
      <c r="U58" s="1995" t="s">
        <v>1106</v>
      </c>
      <c r="V58" s="1996"/>
      <c r="W58" s="1996"/>
      <c r="X58" s="1997"/>
      <c r="Y58" s="1992" t="s">
        <v>1105</v>
      </c>
      <c r="Z58" s="1993"/>
      <c r="AA58" s="1993"/>
      <c r="AB58" s="1994"/>
      <c r="AC58" s="443"/>
      <c r="AD58" s="1998" t="s">
        <v>1104</v>
      </c>
      <c r="AE58" s="1996"/>
      <c r="AF58" s="1996"/>
      <c r="AG58" s="1997"/>
      <c r="AH58" s="1992" t="s">
        <v>1103</v>
      </c>
      <c r="AI58" s="1993"/>
      <c r="AJ58" s="1993"/>
      <c r="AK58" s="1994"/>
      <c r="AL58" s="1995" t="s">
        <v>1102</v>
      </c>
      <c r="AM58" s="1996"/>
      <c r="AN58" s="1996"/>
      <c r="AO58" s="1997"/>
      <c r="AP58" s="1992" t="s">
        <v>1101</v>
      </c>
      <c r="AQ58" s="1993"/>
      <c r="AR58" s="1993"/>
      <c r="AS58" s="1994"/>
      <c r="AT58" s="1995" t="s">
        <v>1100</v>
      </c>
      <c r="AU58" s="1996"/>
      <c r="AV58" s="1996"/>
      <c r="AW58" s="1997"/>
      <c r="AX58" s="1992" t="s">
        <v>1099</v>
      </c>
      <c r="AY58" s="1993"/>
      <c r="AZ58" s="1993"/>
      <c r="BA58" s="1994"/>
      <c r="BB58" s="446"/>
      <c r="BC58" s="1998" t="s">
        <v>1098</v>
      </c>
      <c r="BD58" s="1996"/>
      <c r="BE58" s="1996"/>
      <c r="BF58" s="1997"/>
      <c r="BG58" s="1992" t="s">
        <v>1097</v>
      </c>
      <c r="BH58" s="1993"/>
      <c r="BI58" s="1993"/>
      <c r="BJ58" s="1994"/>
      <c r="BK58" s="1995" t="s">
        <v>1096</v>
      </c>
      <c r="BL58" s="1996"/>
      <c r="BM58" s="1996"/>
      <c r="BN58" s="1997"/>
      <c r="BO58" s="1992" t="s">
        <v>1095</v>
      </c>
      <c r="BP58" s="1993"/>
      <c r="BQ58" s="1993"/>
      <c r="BR58" s="1994"/>
      <c r="BS58" s="1995" t="s">
        <v>1094</v>
      </c>
      <c r="BT58" s="1996"/>
      <c r="BU58" s="1996"/>
      <c r="BV58" s="1997"/>
    </row>
    <row r="59" spans="1:74">
      <c r="A59" s="1986"/>
      <c r="B59" s="445" t="s">
        <v>1287</v>
      </c>
      <c r="C59" s="1530"/>
      <c r="D59" s="414" t="s">
        <v>268</v>
      </c>
      <c r="E59" s="413" t="s">
        <v>1092</v>
      </c>
      <c r="F59" s="413" t="s">
        <v>267</v>
      </c>
      <c r="G59" s="413" t="s">
        <v>266</v>
      </c>
      <c r="H59" s="412" t="s">
        <v>265</v>
      </c>
      <c r="I59" s="413" t="s">
        <v>268</v>
      </c>
      <c r="J59" s="413" t="s">
        <v>1092</v>
      </c>
      <c r="K59" s="413" t="s">
        <v>267</v>
      </c>
      <c r="L59" s="412" t="s">
        <v>266</v>
      </c>
      <c r="M59" s="413" t="s">
        <v>268</v>
      </c>
      <c r="N59" s="413" t="s">
        <v>1092</v>
      </c>
      <c r="O59" s="413" t="s">
        <v>267</v>
      </c>
      <c r="P59" s="412" t="s">
        <v>266</v>
      </c>
      <c r="Q59" s="413" t="s">
        <v>268</v>
      </c>
      <c r="R59" s="413" t="s">
        <v>1092</v>
      </c>
      <c r="S59" s="413" t="s">
        <v>267</v>
      </c>
      <c r="T59" s="415" t="s">
        <v>266</v>
      </c>
      <c r="U59" s="414" t="s">
        <v>268</v>
      </c>
      <c r="V59" s="413" t="s">
        <v>1092</v>
      </c>
      <c r="W59" s="413" t="s">
        <v>267</v>
      </c>
      <c r="X59" s="412" t="s">
        <v>266</v>
      </c>
      <c r="Y59" s="413" t="s">
        <v>268</v>
      </c>
      <c r="Z59" s="413" t="s">
        <v>1092</v>
      </c>
      <c r="AA59" s="413" t="s">
        <v>267</v>
      </c>
      <c r="AB59" s="412" t="s">
        <v>266</v>
      </c>
      <c r="AC59" s="443"/>
      <c r="AD59" s="414" t="s">
        <v>268</v>
      </c>
      <c r="AE59" s="413" t="s">
        <v>1092</v>
      </c>
      <c r="AF59" s="413" t="s">
        <v>267</v>
      </c>
      <c r="AG59" s="412" t="s">
        <v>266</v>
      </c>
      <c r="AH59" s="413" t="s">
        <v>268</v>
      </c>
      <c r="AI59" s="413" t="s">
        <v>1092</v>
      </c>
      <c r="AJ59" s="413" t="s">
        <v>267</v>
      </c>
      <c r="AK59" s="412" t="s">
        <v>266</v>
      </c>
      <c r="AL59" s="413" t="s">
        <v>268</v>
      </c>
      <c r="AM59" s="413" t="s">
        <v>1092</v>
      </c>
      <c r="AN59" s="413" t="s">
        <v>267</v>
      </c>
      <c r="AO59" s="412" t="s">
        <v>266</v>
      </c>
      <c r="AP59" s="413" t="s">
        <v>268</v>
      </c>
      <c r="AQ59" s="413" t="s">
        <v>1092</v>
      </c>
      <c r="AR59" s="413" t="s">
        <v>267</v>
      </c>
      <c r="AS59" s="412" t="s">
        <v>266</v>
      </c>
      <c r="AT59" s="413" t="s">
        <v>268</v>
      </c>
      <c r="AU59" s="413" t="s">
        <v>1092</v>
      </c>
      <c r="AV59" s="413" t="s">
        <v>267</v>
      </c>
      <c r="AW59" s="412" t="s">
        <v>266</v>
      </c>
      <c r="AX59" s="413" t="s">
        <v>268</v>
      </c>
      <c r="AY59" s="413" t="s">
        <v>1092</v>
      </c>
      <c r="AZ59" s="413" t="s">
        <v>267</v>
      </c>
      <c r="BA59" s="415" t="s">
        <v>266</v>
      </c>
      <c r="BB59" s="451"/>
      <c r="BC59" s="413" t="s">
        <v>268</v>
      </c>
      <c r="BD59" s="413" t="s">
        <v>1092</v>
      </c>
      <c r="BE59" s="413" t="s">
        <v>267</v>
      </c>
      <c r="BF59" s="415" t="s">
        <v>266</v>
      </c>
      <c r="BG59" s="414" t="s">
        <v>268</v>
      </c>
      <c r="BH59" s="413" t="s">
        <v>1092</v>
      </c>
      <c r="BI59" s="413" t="s">
        <v>267</v>
      </c>
      <c r="BJ59" s="415" t="s">
        <v>266</v>
      </c>
      <c r="BK59" s="414" t="s">
        <v>268</v>
      </c>
      <c r="BL59" s="413" t="s">
        <v>1092</v>
      </c>
      <c r="BM59" s="413" t="s">
        <v>267</v>
      </c>
      <c r="BN59" s="415" t="s">
        <v>266</v>
      </c>
      <c r="BO59" s="414" t="s">
        <v>268</v>
      </c>
      <c r="BP59" s="413" t="s">
        <v>1092</v>
      </c>
      <c r="BQ59" s="413" t="s">
        <v>267</v>
      </c>
      <c r="BR59" s="415" t="s">
        <v>266</v>
      </c>
      <c r="BS59" s="414" t="s">
        <v>268</v>
      </c>
      <c r="BT59" s="413" t="s">
        <v>1092</v>
      </c>
      <c r="BU59" s="413" t="s">
        <v>267</v>
      </c>
      <c r="BV59" s="412" t="s">
        <v>266</v>
      </c>
    </row>
    <row r="60" spans="1:74">
      <c r="A60" s="392">
        <v>1</v>
      </c>
      <c r="B60" s="406" t="s">
        <v>240</v>
      </c>
      <c r="C60" s="406" t="str">
        <f t="shared" ref="C60:C74" si="27">TRIM(B60)</f>
        <v>Erik Davenport</v>
      </c>
      <c r="D60" s="390">
        <f t="shared" ref="D60:D72" si="28">SUM(I60,M60,Q60,U60,Y60,AD60,AH60,AL60,AP60,AT60,AX60,BC60,BG60,BK60,BO60,BS60)</f>
        <v>75</v>
      </c>
      <c r="E60" s="389">
        <f t="shared" ref="E60:E72" si="29">SUM(J60,N60,R60,V60,Z60,AE60,AI60,AM60,AQ60,AU60,AY60,BD60,BH60,BL60,BP60,BT60)</f>
        <v>25</v>
      </c>
      <c r="F60" s="389">
        <f t="shared" ref="F60:F72" si="30">SUM(K60,O60,S60,W60,AA60,AF60,AJ60,AN60,AR60,AV60,AZ60,BE60,BI60,BM60,BQ60,BU60)</f>
        <v>38</v>
      </c>
      <c r="G60" s="389">
        <f t="shared" ref="G60:G72" si="31">SUM(L60,P60,T60,X60,AB60,AG60,AK60,AO60,AS60,AW60,BA60,BF60,BJ60,BN60,BR60,BV60)</f>
        <v>3</v>
      </c>
      <c r="H60" s="444">
        <f t="shared" ref="H60:H72" si="32">F60/D60</f>
        <v>0.50666666666666671</v>
      </c>
      <c r="I60" s="240">
        <v>5</v>
      </c>
      <c r="J60" s="240">
        <v>3</v>
      </c>
      <c r="K60" s="240">
        <v>3</v>
      </c>
      <c r="L60" s="270">
        <v>1</v>
      </c>
      <c r="M60" s="239">
        <v>4</v>
      </c>
      <c r="N60" s="239">
        <v>0</v>
      </c>
      <c r="O60" s="239">
        <v>1</v>
      </c>
      <c r="P60" s="269">
        <v>0</v>
      </c>
      <c r="Q60" s="240">
        <v>5</v>
      </c>
      <c r="R60" s="240">
        <v>2</v>
      </c>
      <c r="S60" s="240">
        <v>4</v>
      </c>
      <c r="T60" s="303">
        <v>1</v>
      </c>
      <c r="U60" s="274">
        <v>5</v>
      </c>
      <c r="V60" s="239">
        <v>3</v>
      </c>
      <c r="W60" s="239">
        <v>3</v>
      </c>
      <c r="X60" s="269">
        <v>1</v>
      </c>
      <c r="Y60" s="240">
        <v>4</v>
      </c>
      <c r="Z60" s="240">
        <v>2</v>
      </c>
      <c r="AA60" s="240">
        <v>3</v>
      </c>
      <c r="AB60" s="270">
        <v>0</v>
      </c>
      <c r="AC60" s="443"/>
      <c r="AD60" s="274">
        <v>4</v>
      </c>
      <c r="AE60" s="239">
        <v>0</v>
      </c>
      <c r="AF60" s="239">
        <v>1</v>
      </c>
      <c r="AG60" s="269">
        <v>0</v>
      </c>
      <c r="AH60" s="240">
        <v>5</v>
      </c>
      <c r="AI60" s="240">
        <v>1</v>
      </c>
      <c r="AJ60" s="240">
        <v>0</v>
      </c>
      <c r="AK60" s="270">
        <v>0</v>
      </c>
      <c r="AL60" s="239">
        <v>5</v>
      </c>
      <c r="AM60" s="239">
        <v>1</v>
      </c>
      <c r="AN60" s="239">
        <v>2</v>
      </c>
      <c r="AO60" s="269">
        <v>0</v>
      </c>
      <c r="AP60" s="240">
        <v>4</v>
      </c>
      <c r="AQ60" s="240">
        <v>2</v>
      </c>
      <c r="AR60" s="240">
        <v>2</v>
      </c>
      <c r="AS60" s="270">
        <v>0</v>
      </c>
      <c r="AT60" s="239">
        <v>3</v>
      </c>
      <c r="AU60" s="239">
        <v>2</v>
      </c>
      <c r="AV60" s="239">
        <v>2</v>
      </c>
      <c r="AW60" s="269">
        <v>0</v>
      </c>
      <c r="AX60" s="240">
        <v>5</v>
      </c>
      <c r="AY60" s="240">
        <v>1</v>
      </c>
      <c r="AZ60" s="240">
        <v>3</v>
      </c>
      <c r="BA60" s="303">
        <v>0</v>
      </c>
      <c r="BB60" s="451"/>
      <c r="BC60" s="239">
        <v>6</v>
      </c>
      <c r="BD60" s="239">
        <v>2</v>
      </c>
      <c r="BE60" s="239">
        <v>3</v>
      </c>
      <c r="BF60" s="273">
        <v>0</v>
      </c>
      <c r="BG60" s="272">
        <v>6</v>
      </c>
      <c r="BH60" s="240">
        <v>2</v>
      </c>
      <c r="BI60" s="240">
        <v>4</v>
      </c>
      <c r="BJ60" s="303">
        <v>0</v>
      </c>
      <c r="BK60" s="274">
        <v>5</v>
      </c>
      <c r="BL60" s="239">
        <v>2</v>
      </c>
      <c r="BM60" s="239">
        <v>4</v>
      </c>
      <c r="BN60" s="273">
        <v>0</v>
      </c>
      <c r="BO60" s="272">
        <v>5</v>
      </c>
      <c r="BP60" s="240">
        <v>1</v>
      </c>
      <c r="BQ60" s="240">
        <v>2</v>
      </c>
      <c r="BR60" s="303">
        <v>0</v>
      </c>
      <c r="BS60" s="274">
        <v>4</v>
      </c>
      <c r="BT60" s="239">
        <v>1</v>
      </c>
      <c r="BU60" s="239">
        <v>1</v>
      </c>
      <c r="BV60" s="269">
        <v>0</v>
      </c>
    </row>
    <row r="61" spans="1:74">
      <c r="A61" s="405">
        <v>2</v>
      </c>
      <c r="B61" s="410" t="s">
        <v>47</v>
      </c>
      <c r="C61" s="410" t="str">
        <f t="shared" si="27"/>
        <v>Ron Brunson</v>
      </c>
      <c r="D61" s="383">
        <f t="shared" si="28"/>
        <v>73</v>
      </c>
      <c r="E61" s="382">
        <f t="shared" si="29"/>
        <v>31</v>
      </c>
      <c r="F61" s="382">
        <f t="shared" si="30"/>
        <v>42</v>
      </c>
      <c r="G61" s="382">
        <f t="shared" si="31"/>
        <v>0</v>
      </c>
      <c r="H61" s="432">
        <f t="shared" si="32"/>
        <v>0.57534246575342463</v>
      </c>
      <c r="I61" s="398">
        <v>5</v>
      </c>
      <c r="J61" s="398">
        <v>2</v>
      </c>
      <c r="K61" s="398">
        <v>3</v>
      </c>
      <c r="L61" s="397">
        <v>0</v>
      </c>
      <c r="M61" s="400">
        <v>5</v>
      </c>
      <c r="N61" s="400">
        <v>3</v>
      </c>
      <c r="O61" s="400">
        <v>3</v>
      </c>
      <c r="P61" s="399">
        <v>0</v>
      </c>
      <c r="Q61" s="398">
        <v>4</v>
      </c>
      <c r="R61" s="398">
        <v>3</v>
      </c>
      <c r="S61" s="398">
        <v>4</v>
      </c>
      <c r="T61" s="450">
        <v>0</v>
      </c>
      <c r="U61" s="401">
        <v>6</v>
      </c>
      <c r="V61" s="400">
        <v>4</v>
      </c>
      <c r="W61" s="400">
        <v>5</v>
      </c>
      <c r="X61" s="399">
        <v>0</v>
      </c>
      <c r="Y61" s="398">
        <v>5</v>
      </c>
      <c r="Z61" s="398">
        <v>1</v>
      </c>
      <c r="AA61" s="398">
        <v>1</v>
      </c>
      <c r="AB61" s="397">
        <v>0</v>
      </c>
      <c r="AC61" s="443"/>
      <c r="AD61" s="401">
        <v>3</v>
      </c>
      <c r="AE61" s="400">
        <v>0</v>
      </c>
      <c r="AF61" s="400">
        <v>2</v>
      </c>
      <c r="AG61" s="399">
        <v>0</v>
      </c>
      <c r="AH61" s="398">
        <v>4</v>
      </c>
      <c r="AI61" s="398">
        <v>2</v>
      </c>
      <c r="AJ61" s="398">
        <v>1</v>
      </c>
      <c r="AK61" s="397">
        <v>0</v>
      </c>
      <c r="AL61" s="400">
        <v>5</v>
      </c>
      <c r="AM61" s="400">
        <v>2</v>
      </c>
      <c r="AN61" s="400">
        <v>3</v>
      </c>
      <c r="AO61" s="399">
        <v>0</v>
      </c>
      <c r="AP61" s="398">
        <v>4</v>
      </c>
      <c r="AQ61" s="398">
        <v>2</v>
      </c>
      <c r="AR61" s="398">
        <v>1</v>
      </c>
      <c r="AS61" s="397">
        <v>0</v>
      </c>
      <c r="AT61" s="400">
        <v>5</v>
      </c>
      <c r="AU61" s="400">
        <v>2</v>
      </c>
      <c r="AV61" s="400">
        <v>4</v>
      </c>
      <c r="AW61" s="399">
        <v>0</v>
      </c>
      <c r="AX61" s="398">
        <v>5</v>
      </c>
      <c r="AY61" s="398">
        <v>1</v>
      </c>
      <c r="AZ61" s="398">
        <v>3</v>
      </c>
      <c r="BA61" s="450">
        <v>0</v>
      </c>
      <c r="BB61" s="451"/>
      <c r="BC61" s="400">
        <v>6</v>
      </c>
      <c r="BD61" s="400">
        <v>3</v>
      </c>
      <c r="BE61" s="400">
        <v>4</v>
      </c>
      <c r="BF61" s="403">
        <v>0</v>
      </c>
      <c r="BG61" s="402">
        <v>5</v>
      </c>
      <c r="BH61" s="398">
        <v>3</v>
      </c>
      <c r="BI61" s="398">
        <v>4</v>
      </c>
      <c r="BJ61" s="450">
        <v>0</v>
      </c>
      <c r="BK61" s="401">
        <v>6</v>
      </c>
      <c r="BL61" s="400">
        <v>2</v>
      </c>
      <c r="BM61" s="400">
        <v>2</v>
      </c>
      <c r="BN61" s="403">
        <v>0</v>
      </c>
      <c r="BO61" s="402">
        <v>5</v>
      </c>
      <c r="BP61" s="398">
        <v>1</v>
      </c>
      <c r="BQ61" s="398">
        <v>2</v>
      </c>
      <c r="BR61" s="450">
        <v>0</v>
      </c>
      <c r="BS61" s="407"/>
      <c r="BT61" s="394"/>
      <c r="BU61" s="394"/>
      <c r="BV61" s="393"/>
    </row>
    <row r="62" spans="1:74">
      <c r="A62" s="392">
        <v>3</v>
      </c>
      <c r="B62" s="406" t="s">
        <v>69</v>
      </c>
      <c r="C62" s="406" t="str">
        <f t="shared" si="27"/>
        <v>Kyle Fritz</v>
      </c>
      <c r="D62" s="390">
        <f t="shared" si="28"/>
        <v>82</v>
      </c>
      <c r="E62" s="389">
        <f t="shared" si="29"/>
        <v>28</v>
      </c>
      <c r="F62" s="389">
        <f t="shared" si="30"/>
        <v>54</v>
      </c>
      <c r="G62" s="389">
        <f t="shared" si="31"/>
        <v>0</v>
      </c>
      <c r="H62" s="444">
        <f t="shared" si="32"/>
        <v>0.65853658536585369</v>
      </c>
      <c r="I62" s="240">
        <v>5</v>
      </c>
      <c r="J62" s="240">
        <v>0</v>
      </c>
      <c r="K62" s="240">
        <v>1</v>
      </c>
      <c r="L62" s="270">
        <v>0</v>
      </c>
      <c r="M62" s="239">
        <v>5</v>
      </c>
      <c r="N62" s="239">
        <v>2</v>
      </c>
      <c r="O62" s="239">
        <v>2</v>
      </c>
      <c r="P62" s="269">
        <v>0</v>
      </c>
      <c r="Q62" s="240">
        <v>5</v>
      </c>
      <c r="R62" s="240">
        <v>3</v>
      </c>
      <c r="S62" s="240">
        <v>5</v>
      </c>
      <c r="T62" s="303">
        <v>0</v>
      </c>
      <c r="U62" s="274">
        <v>6</v>
      </c>
      <c r="V62" s="239">
        <v>3</v>
      </c>
      <c r="W62" s="239">
        <v>4</v>
      </c>
      <c r="X62" s="269">
        <v>0</v>
      </c>
      <c r="Y62" s="240">
        <v>5</v>
      </c>
      <c r="Z62" s="240">
        <v>1</v>
      </c>
      <c r="AA62" s="240">
        <v>5</v>
      </c>
      <c r="AB62" s="270">
        <v>0</v>
      </c>
      <c r="AC62" s="443"/>
      <c r="AD62" s="274">
        <v>3</v>
      </c>
      <c r="AE62" s="239">
        <v>1</v>
      </c>
      <c r="AF62" s="239">
        <v>3</v>
      </c>
      <c r="AG62" s="269">
        <v>0</v>
      </c>
      <c r="AH62" s="240">
        <v>6</v>
      </c>
      <c r="AI62" s="240">
        <v>2</v>
      </c>
      <c r="AJ62" s="240">
        <v>5</v>
      </c>
      <c r="AK62" s="270">
        <v>0</v>
      </c>
      <c r="AL62" s="239">
        <v>4</v>
      </c>
      <c r="AM62" s="239">
        <v>1</v>
      </c>
      <c r="AN62" s="239">
        <v>1</v>
      </c>
      <c r="AO62" s="269">
        <v>0</v>
      </c>
      <c r="AP62" s="240">
        <v>3</v>
      </c>
      <c r="AQ62" s="240">
        <v>0</v>
      </c>
      <c r="AR62" s="240">
        <v>2</v>
      </c>
      <c r="AS62" s="270">
        <v>0</v>
      </c>
      <c r="AT62" s="239">
        <v>4</v>
      </c>
      <c r="AU62" s="239">
        <v>1</v>
      </c>
      <c r="AV62" s="239">
        <v>3</v>
      </c>
      <c r="AW62" s="269">
        <v>0</v>
      </c>
      <c r="AX62" s="240">
        <v>5</v>
      </c>
      <c r="AY62" s="240">
        <v>0</v>
      </c>
      <c r="AZ62" s="240">
        <v>3</v>
      </c>
      <c r="BA62" s="303">
        <v>0</v>
      </c>
      <c r="BB62" s="451"/>
      <c r="BC62" s="239">
        <v>7</v>
      </c>
      <c r="BD62" s="239">
        <v>2</v>
      </c>
      <c r="BE62" s="239">
        <v>3</v>
      </c>
      <c r="BF62" s="273">
        <v>0</v>
      </c>
      <c r="BG62" s="272">
        <v>6</v>
      </c>
      <c r="BH62" s="240">
        <v>4</v>
      </c>
      <c r="BI62" s="240">
        <v>5</v>
      </c>
      <c r="BJ62" s="303">
        <v>0</v>
      </c>
      <c r="BK62" s="274">
        <v>5</v>
      </c>
      <c r="BL62" s="239">
        <v>2</v>
      </c>
      <c r="BM62" s="239">
        <v>4</v>
      </c>
      <c r="BN62" s="273">
        <v>0</v>
      </c>
      <c r="BO62" s="272">
        <v>5</v>
      </c>
      <c r="BP62" s="240">
        <v>1</v>
      </c>
      <c r="BQ62" s="240">
        <v>2</v>
      </c>
      <c r="BR62" s="303">
        <v>0</v>
      </c>
      <c r="BS62" s="274">
        <v>8</v>
      </c>
      <c r="BT62" s="239">
        <v>5</v>
      </c>
      <c r="BU62" s="239">
        <v>6</v>
      </c>
      <c r="BV62" s="269">
        <v>0</v>
      </c>
    </row>
    <row r="63" spans="1:74">
      <c r="A63" s="405">
        <v>4</v>
      </c>
      <c r="B63" s="410" t="s">
        <v>87</v>
      </c>
      <c r="C63" s="410" t="str">
        <f t="shared" si="27"/>
        <v>Dave Beltz</v>
      </c>
      <c r="D63" s="383">
        <f t="shared" si="28"/>
        <v>70</v>
      </c>
      <c r="E63" s="382">
        <f t="shared" si="29"/>
        <v>32</v>
      </c>
      <c r="F63" s="382">
        <f t="shared" si="30"/>
        <v>43</v>
      </c>
      <c r="G63" s="382">
        <f t="shared" si="31"/>
        <v>2</v>
      </c>
      <c r="H63" s="432">
        <f t="shared" si="32"/>
        <v>0.61428571428571432</v>
      </c>
      <c r="I63" s="398">
        <v>4</v>
      </c>
      <c r="J63" s="398">
        <v>2</v>
      </c>
      <c r="K63" s="398">
        <v>2</v>
      </c>
      <c r="L63" s="397">
        <v>0</v>
      </c>
      <c r="M63" s="400">
        <v>4</v>
      </c>
      <c r="N63" s="400">
        <v>1</v>
      </c>
      <c r="O63" s="400">
        <v>2</v>
      </c>
      <c r="P63" s="399">
        <v>0</v>
      </c>
      <c r="Q63" s="398">
        <v>3</v>
      </c>
      <c r="R63" s="398">
        <v>3</v>
      </c>
      <c r="S63" s="398">
        <v>3</v>
      </c>
      <c r="T63" s="450">
        <v>0</v>
      </c>
      <c r="U63" s="401">
        <v>6</v>
      </c>
      <c r="V63" s="400">
        <v>4</v>
      </c>
      <c r="W63" s="400">
        <v>5</v>
      </c>
      <c r="X63" s="399">
        <v>0</v>
      </c>
      <c r="Y63" s="398">
        <v>4</v>
      </c>
      <c r="Z63" s="398">
        <v>3</v>
      </c>
      <c r="AA63" s="398">
        <v>3</v>
      </c>
      <c r="AB63" s="397">
        <v>1</v>
      </c>
      <c r="AC63" s="443"/>
      <c r="AD63" s="401">
        <v>3</v>
      </c>
      <c r="AE63" s="400">
        <v>0</v>
      </c>
      <c r="AF63" s="400">
        <v>1</v>
      </c>
      <c r="AG63" s="399">
        <v>0</v>
      </c>
      <c r="AH63" s="398">
        <v>4</v>
      </c>
      <c r="AI63" s="398">
        <v>1</v>
      </c>
      <c r="AJ63" s="398">
        <v>2</v>
      </c>
      <c r="AK63" s="397">
        <v>0</v>
      </c>
      <c r="AL63" s="400">
        <v>4</v>
      </c>
      <c r="AM63" s="400">
        <v>2</v>
      </c>
      <c r="AN63" s="400">
        <v>4</v>
      </c>
      <c r="AO63" s="399">
        <v>0</v>
      </c>
      <c r="AP63" s="398">
        <v>4</v>
      </c>
      <c r="AQ63" s="398">
        <v>2</v>
      </c>
      <c r="AR63" s="398">
        <v>3</v>
      </c>
      <c r="AS63" s="397">
        <v>0</v>
      </c>
      <c r="AT63" s="400">
        <v>5</v>
      </c>
      <c r="AU63" s="400">
        <v>2</v>
      </c>
      <c r="AV63" s="400">
        <v>2</v>
      </c>
      <c r="AW63" s="399">
        <v>1</v>
      </c>
      <c r="AX63" s="398">
        <v>4</v>
      </c>
      <c r="AY63" s="398">
        <v>1</v>
      </c>
      <c r="AZ63" s="398">
        <v>1</v>
      </c>
      <c r="BA63" s="450">
        <v>0</v>
      </c>
      <c r="BB63" s="451"/>
      <c r="BC63" s="400">
        <v>7</v>
      </c>
      <c r="BD63" s="400">
        <v>2</v>
      </c>
      <c r="BE63" s="400">
        <v>4</v>
      </c>
      <c r="BF63" s="403">
        <v>0</v>
      </c>
      <c r="BG63" s="402">
        <v>6</v>
      </c>
      <c r="BH63" s="398">
        <v>1</v>
      </c>
      <c r="BI63" s="398">
        <v>2</v>
      </c>
      <c r="BJ63" s="450">
        <v>0</v>
      </c>
      <c r="BK63" s="407"/>
      <c r="BL63" s="394"/>
      <c r="BM63" s="394"/>
      <c r="BN63" s="409"/>
      <c r="BO63" s="402">
        <v>5</v>
      </c>
      <c r="BP63" s="398">
        <v>3</v>
      </c>
      <c r="BQ63" s="398">
        <v>4</v>
      </c>
      <c r="BR63" s="450">
        <v>0</v>
      </c>
      <c r="BS63" s="401">
        <v>7</v>
      </c>
      <c r="BT63" s="400">
        <v>5</v>
      </c>
      <c r="BU63" s="400">
        <v>5</v>
      </c>
      <c r="BV63" s="399">
        <v>0</v>
      </c>
    </row>
    <row r="64" spans="1:74">
      <c r="A64" s="392">
        <v>5</v>
      </c>
      <c r="B64" s="406" t="s">
        <v>237</v>
      </c>
      <c r="C64" s="406" t="str">
        <f t="shared" si="27"/>
        <v>Bob Lawton</v>
      </c>
      <c r="D64" s="390">
        <f t="shared" si="28"/>
        <v>78</v>
      </c>
      <c r="E64" s="389">
        <f t="shared" si="29"/>
        <v>30</v>
      </c>
      <c r="F64" s="389">
        <f t="shared" si="30"/>
        <v>45</v>
      </c>
      <c r="G64" s="389">
        <f t="shared" si="31"/>
        <v>8</v>
      </c>
      <c r="H64" s="444">
        <f t="shared" si="32"/>
        <v>0.57692307692307687</v>
      </c>
      <c r="I64" s="240">
        <v>6</v>
      </c>
      <c r="J64" s="240">
        <v>2</v>
      </c>
      <c r="K64" s="240">
        <v>2</v>
      </c>
      <c r="L64" s="270">
        <v>0</v>
      </c>
      <c r="M64" s="239">
        <v>3</v>
      </c>
      <c r="N64" s="239">
        <v>2</v>
      </c>
      <c r="O64" s="239">
        <v>2</v>
      </c>
      <c r="P64" s="269">
        <v>0</v>
      </c>
      <c r="Q64" s="240">
        <v>5</v>
      </c>
      <c r="R64" s="240">
        <v>2</v>
      </c>
      <c r="S64" s="240">
        <v>2</v>
      </c>
      <c r="T64" s="303">
        <v>1</v>
      </c>
      <c r="U64" s="274">
        <v>6</v>
      </c>
      <c r="V64" s="239">
        <v>2</v>
      </c>
      <c r="W64" s="239">
        <v>3</v>
      </c>
      <c r="X64" s="269">
        <v>0</v>
      </c>
      <c r="Y64" s="240">
        <v>5</v>
      </c>
      <c r="Z64" s="240">
        <v>2</v>
      </c>
      <c r="AA64" s="240">
        <v>3</v>
      </c>
      <c r="AB64" s="270">
        <v>1</v>
      </c>
      <c r="AC64" s="443"/>
      <c r="AD64" s="274">
        <v>4</v>
      </c>
      <c r="AE64" s="239">
        <v>1</v>
      </c>
      <c r="AF64" s="239">
        <v>1</v>
      </c>
      <c r="AG64" s="269">
        <v>0</v>
      </c>
      <c r="AH64" s="240">
        <v>6</v>
      </c>
      <c r="AI64" s="240">
        <v>2</v>
      </c>
      <c r="AJ64" s="240">
        <v>4</v>
      </c>
      <c r="AK64" s="270">
        <v>1</v>
      </c>
      <c r="AL64" s="239">
        <v>5</v>
      </c>
      <c r="AM64" s="239">
        <v>2</v>
      </c>
      <c r="AN64" s="239">
        <v>3</v>
      </c>
      <c r="AO64" s="269">
        <v>2</v>
      </c>
      <c r="AP64" s="240">
        <v>4</v>
      </c>
      <c r="AQ64" s="240">
        <v>0</v>
      </c>
      <c r="AR64" s="240">
        <v>2</v>
      </c>
      <c r="AS64" s="270">
        <v>0</v>
      </c>
      <c r="AT64" s="239">
        <v>3</v>
      </c>
      <c r="AU64" s="239">
        <v>1</v>
      </c>
      <c r="AV64" s="239">
        <v>2</v>
      </c>
      <c r="AW64" s="269">
        <v>1</v>
      </c>
      <c r="AX64" s="240">
        <v>2</v>
      </c>
      <c r="AY64" s="240">
        <v>0</v>
      </c>
      <c r="AZ64" s="240">
        <v>1</v>
      </c>
      <c r="BA64" s="303">
        <v>0</v>
      </c>
      <c r="BB64" s="451"/>
      <c r="BC64" s="239">
        <v>7</v>
      </c>
      <c r="BD64" s="239">
        <v>2</v>
      </c>
      <c r="BE64" s="239">
        <v>4</v>
      </c>
      <c r="BF64" s="273">
        <v>0</v>
      </c>
      <c r="BG64" s="272">
        <v>6</v>
      </c>
      <c r="BH64" s="240">
        <v>4</v>
      </c>
      <c r="BI64" s="240">
        <v>4</v>
      </c>
      <c r="BJ64" s="303">
        <v>0</v>
      </c>
      <c r="BK64" s="274">
        <v>4</v>
      </c>
      <c r="BL64" s="239">
        <v>2</v>
      </c>
      <c r="BM64" s="239">
        <v>3</v>
      </c>
      <c r="BN64" s="273">
        <v>0</v>
      </c>
      <c r="BO64" s="272">
        <v>5</v>
      </c>
      <c r="BP64" s="240">
        <v>2</v>
      </c>
      <c r="BQ64" s="240">
        <v>4</v>
      </c>
      <c r="BR64" s="303">
        <v>0</v>
      </c>
      <c r="BS64" s="274">
        <v>7</v>
      </c>
      <c r="BT64" s="239">
        <v>4</v>
      </c>
      <c r="BU64" s="239">
        <v>5</v>
      </c>
      <c r="BV64" s="269">
        <v>2</v>
      </c>
    </row>
    <row r="65" spans="1:74">
      <c r="A65" s="405">
        <v>6</v>
      </c>
      <c r="B65" s="410" t="s">
        <v>15</v>
      </c>
      <c r="C65" s="410" t="str">
        <f t="shared" si="27"/>
        <v>Brian Davenport</v>
      </c>
      <c r="D65" s="383">
        <f t="shared" si="28"/>
        <v>80</v>
      </c>
      <c r="E65" s="382">
        <f t="shared" si="29"/>
        <v>32</v>
      </c>
      <c r="F65" s="382">
        <f t="shared" si="30"/>
        <v>48</v>
      </c>
      <c r="G65" s="382">
        <f t="shared" si="31"/>
        <v>2</v>
      </c>
      <c r="H65" s="432">
        <f t="shared" si="32"/>
        <v>0.6</v>
      </c>
      <c r="I65" s="398">
        <v>5</v>
      </c>
      <c r="J65" s="398">
        <v>3</v>
      </c>
      <c r="K65" s="398">
        <v>4</v>
      </c>
      <c r="L65" s="397">
        <v>0</v>
      </c>
      <c r="M65" s="400">
        <v>5</v>
      </c>
      <c r="N65" s="400">
        <v>2</v>
      </c>
      <c r="O65" s="400">
        <v>4</v>
      </c>
      <c r="P65" s="399">
        <v>0</v>
      </c>
      <c r="Q65" s="398">
        <v>5</v>
      </c>
      <c r="R65" s="398">
        <v>2</v>
      </c>
      <c r="S65" s="398">
        <v>3</v>
      </c>
      <c r="T65" s="450">
        <v>0</v>
      </c>
      <c r="U65" s="401">
        <v>6</v>
      </c>
      <c r="V65" s="400">
        <v>4</v>
      </c>
      <c r="W65" s="400">
        <v>5</v>
      </c>
      <c r="X65" s="399">
        <v>0</v>
      </c>
      <c r="Y65" s="398">
        <v>5</v>
      </c>
      <c r="Z65" s="398">
        <v>1</v>
      </c>
      <c r="AA65" s="398">
        <v>3</v>
      </c>
      <c r="AB65" s="397">
        <v>0</v>
      </c>
      <c r="AC65" s="443"/>
      <c r="AD65" s="401">
        <v>4</v>
      </c>
      <c r="AE65" s="400">
        <v>3</v>
      </c>
      <c r="AF65" s="400">
        <v>2</v>
      </c>
      <c r="AG65" s="399">
        <v>0</v>
      </c>
      <c r="AH65" s="398">
        <v>4</v>
      </c>
      <c r="AI65" s="398">
        <v>4</v>
      </c>
      <c r="AJ65" s="398">
        <v>3</v>
      </c>
      <c r="AK65" s="397">
        <v>1</v>
      </c>
      <c r="AL65" s="400">
        <v>5</v>
      </c>
      <c r="AM65" s="400">
        <v>0</v>
      </c>
      <c r="AN65" s="400">
        <v>2</v>
      </c>
      <c r="AO65" s="399">
        <v>0</v>
      </c>
      <c r="AP65" s="398">
        <v>4</v>
      </c>
      <c r="AQ65" s="398">
        <v>0</v>
      </c>
      <c r="AR65" s="398">
        <v>3</v>
      </c>
      <c r="AS65" s="397">
        <v>0</v>
      </c>
      <c r="AT65" s="400">
        <v>5</v>
      </c>
      <c r="AU65" s="400">
        <v>1</v>
      </c>
      <c r="AV65" s="400">
        <v>4</v>
      </c>
      <c r="AW65" s="399">
        <v>0</v>
      </c>
      <c r="AX65" s="398">
        <v>4</v>
      </c>
      <c r="AY65" s="398">
        <v>0</v>
      </c>
      <c r="AZ65" s="398">
        <v>1</v>
      </c>
      <c r="BA65" s="450">
        <v>0</v>
      </c>
      <c r="BB65" s="451"/>
      <c r="BC65" s="400">
        <v>6</v>
      </c>
      <c r="BD65" s="400">
        <v>1</v>
      </c>
      <c r="BE65" s="400">
        <v>2</v>
      </c>
      <c r="BF65" s="403">
        <v>0</v>
      </c>
      <c r="BG65" s="402">
        <v>5</v>
      </c>
      <c r="BH65" s="398">
        <v>4</v>
      </c>
      <c r="BI65" s="398">
        <v>4</v>
      </c>
      <c r="BJ65" s="450">
        <v>0</v>
      </c>
      <c r="BK65" s="401">
        <v>5</v>
      </c>
      <c r="BL65" s="400">
        <v>2</v>
      </c>
      <c r="BM65" s="400">
        <v>0</v>
      </c>
      <c r="BN65" s="403">
        <v>0</v>
      </c>
      <c r="BO65" s="402">
        <v>5</v>
      </c>
      <c r="BP65" s="398">
        <v>1</v>
      </c>
      <c r="BQ65" s="398">
        <v>3</v>
      </c>
      <c r="BR65" s="450">
        <v>0</v>
      </c>
      <c r="BS65" s="401">
        <v>7</v>
      </c>
      <c r="BT65" s="400">
        <v>4</v>
      </c>
      <c r="BU65" s="400">
        <v>5</v>
      </c>
      <c r="BV65" s="399">
        <v>1</v>
      </c>
    </row>
    <row r="66" spans="1:74">
      <c r="A66" s="392">
        <v>7</v>
      </c>
      <c r="B66" s="406" t="s">
        <v>1118</v>
      </c>
      <c r="C66" s="406" t="str">
        <f t="shared" si="27"/>
        <v>Gary Nelson</v>
      </c>
      <c r="D66" s="390">
        <f t="shared" si="28"/>
        <v>44</v>
      </c>
      <c r="E66" s="389">
        <f t="shared" si="29"/>
        <v>7</v>
      </c>
      <c r="F66" s="389">
        <f t="shared" si="30"/>
        <v>20</v>
      </c>
      <c r="G66" s="389">
        <f t="shared" si="31"/>
        <v>0</v>
      </c>
      <c r="H66" s="444">
        <f t="shared" si="32"/>
        <v>0.45454545454545453</v>
      </c>
      <c r="I66" s="240">
        <v>3</v>
      </c>
      <c r="J66" s="240">
        <v>0</v>
      </c>
      <c r="K66" s="240">
        <v>0</v>
      </c>
      <c r="L66" s="270">
        <v>0</v>
      </c>
      <c r="M66" s="239">
        <v>3</v>
      </c>
      <c r="N66" s="239">
        <v>0</v>
      </c>
      <c r="O66" s="239">
        <v>1</v>
      </c>
      <c r="P66" s="269">
        <v>0</v>
      </c>
      <c r="Q66" s="240">
        <v>5</v>
      </c>
      <c r="R66" s="240">
        <v>0</v>
      </c>
      <c r="S66" s="240">
        <v>3</v>
      </c>
      <c r="T66" s="303">
        <v>0</v>
      </c>
      <c r="U66" s="274">
        <v>2</v>
      </c>
      <c r="V66" s="239">
        <v>1</v>
      </c>
      <c r="W66" s="239">
        <v>2</v>
      </c>
      <c r="X66" s="269">
        <v>0</v>
      </c>
      <c r="Y66" s="240">
        <v>2</v>
      </c>
      <c r="Z66" s="240">
        <v>0</v>
      </c>
      <c r="AA66" s="240">
        <v>1</v>
      </c>
      <c r="AB66" s="270">
        <v>0</v>
      </c>
      <c r="AC66" s="443"/>
      <c r="AD66" s="274">
        <v>2</v>
      </c>
      <c r="AE66" s="239">
        <v>0</v>
      </c>
      <c r="AF66" s="239">
        <v>1</v>
      </c>
      <c r="AG66" s="269">
        <v>0</v>
      </c>
      <c r="AH66" s="379"/>
      <c r="AI66" s="379"/>
      <c r="AJ66" s="379"/>
      <c r="AK66" s="378"/>
      <c r="AL66" s="244"/>
      <c r="AM66" s="244"/>
      <c r="AN66" s="244"/>
      <c r="AO66" s="377"/>
      <c r="AP66" s="240">
        <v>2</v>
      </c>
      <c r="AQ66" s="240">
        <v>0</v>
      </c>
      <c r="AR66" s="240">
        <v>0</v>
      </c>
      <c r="AS66" s="270">
        <v>0</v>
      </c>
      <c r="AT66" s="239">
        <v>4</v>
      </c>
      <c r="AU66" s="239">
        <v>0</v>
      </c>
      <c r="AV66" s="239">
        <v>1</v>
      </c>
      <c r="AW66" s="269">
        <v>0</v>
      </c>
      <c r="AX66" s="240">
        <v>5</v>
      </c>
      <c r="AY66" s="240">
        <v>0</v>
      </c>
      <c r="AZ66" s="240">
        <v>1</v>
      </c>
      <c r="BA66" s="303">
        <v>0</v>
      </c>
      <c r="BB66" s="451"/>
      <c r="BC66" s="239">
        <v>5</v>
      </c>
      <c r="BD66" s="239">
        <v>2</v>
      </c>
      <c r="BE66" s="239">
        <v>3</v>
      </c>
      <c r="BF66" s="273">
        <v>0</v>
      </c>
      <c r="BG66" s="272">
        <v>3</v>
      </c>
      <c r="BH66" s="240">
        <v>1</v>
      </c>
      <c r="BI66" s="240">
        <v>1</v>
      </c>
      <c r="BJ66" s="303">
        <v>0</v>
      </c>
      <c r="BK66" s="386"/>
      <c r="BL66" s="244"/>
      <c r="BM66" s="244"/>
      <c r="BN66" s="290"/>
      <c r="BO66" s="387"/>
      <c r="BP66" s="379"/>
      <c r="BQ66" s="379"/>
      <c r="BR66" s="453"/>
      <c r="BS66" s="274">
        <v>8</v>
      </c>
      <c r="BT66" s="239">
        <v>3</v>
      </c>
      <c r="BU66" s="239">
        <v>6</v>
      </c>
      <c r="BV66" s="269">
        <v>0</v>
      </c>
    </row>
    <row r="67" spans="1:74">
      <c r="A67" s="405">
        <v>8</v>
      </c>
      <c r="B67" s="410" t="s">
        <v>151</v>
      </c>
      <c r="C67" s="410" t="str">
        <f t="shared" si="27"/>
        <v>Rob Griffin</v>
      </c>
      <c r="D67" s="383">
        <f t="shared" si="28"/>
        <v>60</v>
      </c>
      <c r="E67" s="382">
        <f t="shared" si="29"/>
        <v>26</v>
      </c>
      <c r="F67" s="382">
        <f t="shared" si="30"/>
        <v>35</v>
      </c>
      <c r="G67" s="382">
        <f t="shared" si="31"/>
        <v>0</v>
      </c>
      <c r="H67" s="432">
        <f t="shared" si="32"/>
        <v>0.58333333333333337</v>
      </c>
      <c r="I67" s="398">
        <v>6</v>
      </c>
      <c r="J67" s="398">
        <v>2</v>
      </c>
      <c r="K67" s="398">
        <v>6</v>
      </c>
      <c r="L67" s="397">
        <v>0</v>
      </c>
      <c r="M67" s="400">
        <v>5</v>
      </c>
      <c r="N67" s="400">
        <v>2</v>
      </c>
      <c r="O67" s="400">
        <v>2</v>
      </c>
      <c r="P67" s="399">
        <v>0</v>
      </c>
      <c r="Q67" s="398">
        <v>5</v>
      </c>
      <c r="R67" s="398">
        <v>3</v>
      </c>
      <c r="S67" s="398">
        <v>3</v>
      </c>
      <c r="T67" s="450">
        <v>0</v>
      </c>
      <c r="U67" s="401">
        <v>2</v>
      </c>
      <c r="V67" s="400">
        <v>1</v>
      </c>
      <c r="W67" s="400">
        <v>1</v>
      </c>
      <c r="X67" s="399">
        <v>0</v>
      </c>
      <c r="Y67" s="398">
        <v>5</v>
      </c>
      <c r="Z67" s="398">
        <v>2</v>
      </c>
      <c r="AA67" s="398">
        <v>3</v>
      </c>
      <c r="AB67" s="397">
        <v>0</v>
      </c>
      <c r="AC67" s="443"/>
      <c r="AD67" s="401">
        <v>4</v>
      </c>
      <c r="AE67" s="400">
        <v>0</v>
      </c>
      <c r="AF67" s="400">
        <v>2</v>
      </c>
      <c r="AG67" s="399">
        <v>0</v>
      </c>
      <c r="AH67" s="398">
        <v>4</v>
      </c>
      <c r="AI67" s="398">
        <v>3</v>
      </c>
      <c r="AJ67" s="398">
        <v>2</v>
      </c>
      <c r="AK67" s="397">
        <v>0</v>
      </c>
      <c r="AL67" s="400">
        <v>4</v>
      </c>
      <c r="AM67" s="400">
        <v>1</v>
      </c>
      <c r="AN67" s="400">
        <v>2</v>
      </c>
      <c r="AO67" s="399">
        <v>0</v>
      </c>
      <c r="AP67" s="396"/>
      <c r="AQ67" s="396"/>
      <c r="AR67" s="396"/>
      <c r="AS67" s="395"/>
      <c r="AT67" s="400">
        <v>5</v>
      </c>
      <c r="AU67" s="400">
        <v>2</v>
      </c>
      <c r="AV67" s="400">
        <v>1</v>
      </c>
      <c r="AW67" s="399">
        <v>0</v>
      </c>
      <c r="AX67" s="398">
        <v>4</v>
      </c>
      <c r="AY67" s="398">
        <v>2</v>
      </c>
      <c r="AZ67" s="398">
        <v>4</v>
      </c>
      <c r="BA67" s="450">
        <v>0</v>
      </c>
      <c r="BB67" s="451"/>
      <c r="BC67" s="400">
        <v>6</v>
      </c>
      <c r="BD67" s="400">
        <v>3</v>
      </c>
      <c r="BE67" s="400">
        <v>3</v>
      </c>
      <c r="BF67" s="403">
        <v>0</v>
      </c>
      <c r="BG67" s="402">
        <v>5</v>
      </c>
      <c r="BH67" s="398">
        <v>2</v>
      </c>
      <c r="BI67" s="398">
        <v>3</v>
      </c>
      <c r="BJ67" s="450">
        <v>0</v>
      </c>
      <c r="BK67" s="401">
        <v>5</v>
      </c>
      <c r="BL67" s="400">
        <v>3</v>
      </c>
      <c r="BM67" s="400">
        <v>3</v>
      </c>
      <c r="BN67" s="403">
        <v>0</v>
      </c>
      <c r="BO67" s="408"/>
      <c r="BP67" s="396"/>
      <c r="BQ67" s="396"/>
      <c r="BR67" s="449"/>
      <c r="BS67" s="407"/>
      <c r="BT67" s="394"/>
      <c r="BU67" s="394"/>
      <c r="BV67" s="393"/>
    </row>
    <row r="68" spans="1:74">
      <c r="A68" s="392">
        <v>9</v>
      </c>
      <c r="B68" s="406" t="s">
        <v>2108</v>
      </c>
      <c r="C68" s="406" t="str">
        <f t="shared" si="27"/>
        <v>Nick Voigt</v>
      </c>
      <c r="D68" s="390">
        <f t="shared" si="28"/>
        <v>65</v>
      </c>
      <c r="E68" s="389">
        <f t="shared" si="29"/>
        <v>18</v>
      </c>
      <c r="F68" s="389">
        <f t="shared" si="30"/>
        <v>33</v>
      </c>
      <c r="G68" s="389">
        <f t="shared" si="31"/>
        <v>1</v>
      </c>
      <c r="H68" s="444">
        <f t="shared" si="32"/>
        <v>0.50769230769230766</v>
      </c>
      <c r="I68" s="240">
        <v>5</v>
      </c>
      <c r="J68" s="240">
        <v>0</v>
      </c>
      <c r="K68" s="240">
        <v>2</v>
      </c>
      <c r="L68" s="270">
        <v>0</v>
      </c>
      <c r="M68" s="239">
        <v>2</v>
      </c>
      <c r="N68" s="239">
        <v>1</v>
      </c>
      <c r="O68" s="239">
        <v>1</v>
      </c>
      <c r="P68" s="269">
        <v>0</v>
      </c>
      <c r="Q68" s="240">
        <v>2</v>
      </c>
      <c r="R68" s="240">
        <v>0</v>
      </c>
      <c r="S68" s="240">
        <v>2</v>
      </c>
      <c r="T68" s="303">
        <v>0</v>
      </c>
      <c r="U68" s="274">
        <v>6</v>
      </c>
      <c r="V68" s="239">
        <v>3</v>
      </c>
      <c r="W68" s="239">
        <v>5</v>
      </c>
      <c r="X68" s="269">
        <v>0</v>
      </c>
      <c r="Y68" s="240">
        <v>5</v>
      </c>
      <c r="Z68" s="240">
        <v>1</v>
      </c>
      <c r="AA68" s="240">
        <v>2</v>
      </c>
      <c r="AB68" s="270">
        <v>0</v>
      </c>
      <c r="AC68" s="443"/>
      <c r="AD68" s="274">
        <v>4</v>
      </c>
      <c r="AE68" s="239">
        <v>1</v>
      </c>
      <c r="AF68" s="239">
        <v>1</v>
      </c>
      <c r="AG68" s="269">
        <v>0</v>
      </c>
      <c r="AH68" s="240">
        <v>2</v>
      </c>
      <c r="AI68" s="240">
        <v>2</v>
      </c>
      <c r="AJ68" s="240">
        <v>2</v>
      </c>
      <c r="AK68" s="270">
        <v>1</v>
      </c>
      <c r="AL68" s="239">
        <v>3</v>
      </c>
      <c r="AM68" s="239">
        <v>0</v>
      </c>
      <c r="AN68" s="239">
        <v>1</v>
      </c>
      <c r="AO68" s="269">
        <v>0</v>
      </c>
      <c r="AP68" s="240">
        <v>4</v>
      </c>
      <c r="AQ68" s="240">
        <v>0</v>
      </c>
      <c r="AR68" s="240">
        <v>0</v>
      </c>
      <c r="AS68" s="270">
        <v>0</v>
      </c>
      <c r="AT68" s="239">
        <v>2</v>
      </c>
      <c r="AU68" s="239">
        <v>0</v>
      </c>
      <c r="AV68" s="239">
        <v>1</v>
      </c>
      <c r="AW68" s="269">
        <v>0</v>
      </c>
      <c r="AX68" s="379"/>
      <c r="AY68" s="379"/>
      <c r="AZ68" s="379"/>
      <c r="BA68" s="453"/>
      <c r="BB68" s="451"/>
      <c r="BC68" s="239">
        <v>6</v>
      </c>
      <c r="BD68" s="239">
        <v>2</v>
      </c>
      <c r="BE68" s="239">
        <v>2</v>
      </c>
      <c r="BF68" s="273">
        <v>0</v>
      </c>
      <c r="BG68" s="272">
        <v>6</v>
      </c>
      <c r="BH68" s="240">
        <v>2</v>
      </c>
      <c r="BI68" s="240">
        <v>4</v>
      </c>
      <c r="BJ68" s="303">
        <v>0</v>
      </c>
      <c r="BK68" s="274">
        <v>5</v>
      </c>
      <c r="BL68" s="239">
        <v>1</v>
      </c>
      <c r="BM68" s="239">
        <v>3</v>
      </c>
      <c r="BN68" s="273">
        <v>0</v>
      </c>
      <c r="BO68" s="272">
        <v>5</v>
      </c>
      <c r="BP68" s="240">
        <v>1</v>
      </c>
      <c r="BQ68" s="240">
        <v>2</v>
      </c>
      <c r="BR68" s="303">
        <v>0</v>
      </c>
      <c r="BS68" s="274">
        <v>8</v>
      </c>
      <c r="BT68" s="239">
        <v>4</v>
      </c>
      <c r="BU68" s="239">
        <v>5</v>
      </c>
      <c r="BV68" s="269">
        <v>0</v>
      </c>
    </row>
    <row r="69" spans="1:74">
      <c r="A69" s="405">
        <v>10</v>
      </c>
      <c r="B69" s="404" t="s">
        <v>1233</v>
      </c>
      <c r="C69" s="404" t="str">
        <f t="shared" si="27"/>
        <v>Jim Wolski</v>
      </c>
      <c r="D69" s="383">
        <f t="shared" si="28"/>
        <v>52</v>
      </c>
      <c r="E69" s="382">
        <f t="shared" si="29"/>
        <v>11</v>
      </c>
      <c r="F69" s="382">
        <f t="shared" si="30"/>
        <v>23</v>
      </c>
      <c r="G69" s="382">
        <f t="shared" si="31"/>
        <v>0</v>
      </c>
      <c r="H69" s="432">
        <f t="shared" si="32"/>
        <v>0.44230769230769229</v>
      </c>
      <c r="I69" s="398">
        <v>2</v>
      </c>
      <c r="J69" s="398">
        <v>0</v>
      </c>
      <c r="K69" s="398">
        <v>1</v>
      </c>
      <c r="L69" s="397">
        <v>0</v>
      </c>
      <c r="M69" s="400">
        <v>4</v>
      </c>
      <c r="N69" s="400">
        <v>1</v>
      </c>
      <c r="O69" s="400">
        <v>4</v>
      </c>
      <c r="P69" s="399">
        <v>0</v>
      </c>
      <c r="Q69" s="398">
        <v>4</v>
      </c>
      <c r="R69" s="398">
        <v>1</v>
      </c>
      <c r="S69" s="398">
        <v>1</v>
      </c>
      <c r="T69" s="450">
        <v>0</v>
      </c>
      <c r="U69" s="401">
        <v>3</v>
      </c>
      <c r="V69" s="400">
        <v>1</v>
      </c>
      <c r="W69" s="400">
        <v>0</v>
      </c>
      <c r="X69" s="399">
        <v>0</v>
      </c>
      <c r="Y69" s="398">
        <v>3</v>
      </c>
      <c r="Z69" s="398">
        <v>0</v>
      </c>
      <c r="AA69" s="398">
        <v>1</v>
      </c>
      <c r="AB69" s="397">
        <v>0</v>
      </c>
      <c r="AC69" s="443"/>
      <c r="AD69" s="401">
        <v>2</v>
      </c>
      <c r="AE69" s="400">
        <v>0</v>
      </c>
      <c r="AF69" s="400">
        <v>1</v>
      </c>
      <c r="AG69" s="399">
        <v>0</v>
      </c>
      <c r="AH69" s="398">
        <v>1</v>
      </c>
      <c r="AI69" s="398">
        <v>1</v>
      </c>
      <c r="AJ69" s="398">
        <v>0</v>
      </c>
      <c r="AK69" s="397">
        <v>0</v>
      </c>
      <c r="AL69" s="400">
        <v>2</v>
      </c>
      <c r="AM69" s="400">
        <v>1</v>
      </c>
      <c r="AN69" s="400">
        <v>2</v>
      </c>
      <c r="AO69" s="399">
        <v>0</v>
      </c>
      <c r="AP69" s="398">
        <v>4</v>
      </c>
      <c r="AQ69" s="398">
        <v>0</v>
      </c>
      <c r="AR69" s="398">
        <v>0</v>
      </c>
      <c r="AS69" s="397">
        <v>0</v>
      </c>
      <c r="AT69" s="400">
        <v>2</v>
      </c>
      <c r="AU69" s="400">
        <v>0</v>
      </c>
      <c r="AV69" s="400">
        <v>0</v>
      </c>
      <c r="AW69" s="399">
        <v>0</v>
      </c>
      <c r="AX69" s="398">
        <v>5</v>
      </c>
      <c r="AY69" s="398">
        <v>2</v>
      </c>
      <c r="AZ69" s="398">
        <v>3</v>
      </c>
      <c r="BA69" s="450">
        <v>0</v>
      </c>
      <c r="BB69" s="451"/>
      <c r="BC69" s="400">
        <v>7</v>
      </c>
      <c r="BD69" s="400">
        <v>0</v>
      </c>
      <c r="BE69" s="400">
        <v>3</v>
      </c>
      <c r="BF69" s="403">
        <v>0</v>
      </c>
      <c r="BG69" s="402">
        <v>3</v>
      </c>
      <c r="BH69" s="398">
        <v>2</v>
      </c>
      <c r="BI69" s="398">
        <v>3</v>
      </c>
      <c r="BJ69" s="450">
        <v>0</v>
      </c>
      <c r="BK69" s="401">
        <v>3</v>
      </c>
      <c r="BL69" s="400">
        <v>0</v>
      </c>
      <c r="BM69" s="400">
        <v>1</v>
      </c>
      <c r="BN69" s="403">
        <v>0</v>
      </c>
      <c r="BO69" s="402">
        <v>2</v>
      </c>
      <c r="BP69" s="398">
        <v>0</v>
      </c>
      <c r="BQ69" s="398">
        <v>0</v>
      </c>
      <c r="BR69" s="450">
        <v>0</v>
      </c>
      <c r="BS69" s="401">
        <v>5</v>
      </c>
      <c r="BT69" s="400">
        <v>2</v>
      </c>
      <c r="BU69" s="400">
        <v>3</v>
      </c>
      <c r="BV69" s="399">
        <v>0</v>
      </c>
    </row>
    <row r="70" spans="1:74">
      <c r="A70" s="392">
        <v>11</v>
      </c>
      <c r="B70" s="406" t="s">
        <v>1286</v>
      </c>
      <c r="C70" s="406" t="str">
        <f t="shared" si="27"/>
        <v>Brian Hart</v>
      </c>
      <c r="D70" s="390">
        <f t="shared" si="28"/>
        <v>39</v>
      </c>
      <c r="E70" s="389">
        <f t="shared" si="29"/>
        <v>9</v>
      </c>
      <c r="F70" s="389">
        <f t="shared" si="30"/>
        <v>18</v>
      </c>
      <c r="G70" s="389">
        <f t="shared" si="31"/>
        <v>1</v>
      </c>
      <c r="H70" s="444">
        <f t="shared" si="32"/>
        <v>0.46153846153846156</v>
      </c>
      <c r="I70" s="240">
        <v>3</v>
      </c>
      <c r="J70" s="240">
        <v>1</v>
      </c>
      <c r="K70" s="240">
        <v>1</v>
      </c>
      <c r="L70" s="270">
        <v>0</v>
      </c>
      <c r="M70" s="239">
        <v>2</v>
      </c>
      <c r="N70" s="239">
        <v>1</v>
      </c>
      <c r="O70" s="239">
        <v>1</v>
      </c>
      <c r="P70" s="269">
        <v>0</v>
      </c>
      <c r="Q70" s="240">
        <v>5</v>
      </c>
      <c r="R70" s="240">
        <v>0</v>
      </c>
      <c r="S70" s="240">
        <v>0</v>
      </c>
      <c r="T70" s="303">
        <v>0</v>
      </c>
      <c r="U70" s="274">
        <v>3</v>
      </c>
      <c r="V70" s="239">
        <v>0</v>
      </c>
      <c r="W70" s="239">
        <v>0</v>
      </c>
      <c r="X70" s="269">
        <v>0</v>
      </c>
      <c r="Y70" s="240">
        <v>3</v>
      </c>
      <c r="Z70" s="240">
        <v>1</v>
      </c>
      <c r="AA70" s="240">
        <v>1</v>
      </c>
      <c r="AB70" s="270">
        <v>0</v>
      </c>
      <c r="AC70" s="443"/>
      <c r="AD70" s="274">
        <v>2</v>
      </c>
      <c r="AE70" s="239">
        <v>1</v>
      </c>
      <c r="AF70" s="239">
        <v>2</v>
      </c>
      <c r="AG70" s="269">
        <v>0</v>
      </c>
      <c r="AH70" s="240">
        <v>3</v>
      </c>
      <c r="AI70" s="240">
        <v>0</v>
      </c>
      <c r="AJ70" s="240">
        <v>1</v>
      </c>
      <c r="AK70" s="270">
        <v>0</v>
      </c>
      <c r="AL70" s="239">
        <v>2</v>
      </c>
      <c r="AM70" s="239">
        <v>1</v>
      </c>
      <c r="AN70" s="239">
        <v>2</v>
      </c>
      <c r="AO70" s="269">
        <v>0</v>
      </c>
      <c r="AP70" s="240">
        <v>2</v>
      </c>
      <c r="AQ70" s="240">
        <v>0</v>
      </c>
      <c r="AR70" s="240">
        <v>1</v>
      </c>
      <c r="AS70" s="270">
        <v>0</v>
      </c>
      <c r="AT70" s="239">
        <v>2</v>
      </c>
      <c r="AU70" s="239">
        <v>0</v>
      </c>
      <c r="AV70" s="239">
        <v>1</v>
      </c>
      <c r="AW70" s="269">
        <v>0</v>
      </c>
      <c r="AX70" s="240">
        <v>3</v>
      </c>
      <c r="AY70" s="240">
        <v>0</v>
      </c>
      <c r="AZ70" s="240">
        <v>1</v>
      </c>
      <c r="BA70" s="303">
        <v>0</v>
      </c>
      <c r="BB70" s="451"/>
      <c r="BC70" s="244"/>
      <c r="BD70" s="244"/>
      <c r="BE70" s="244"/>
      <c r="BF70" s="290"/>
      <c r="BG70" s="387"/>
      <c r="BH70" s="379"/>
      <c r="BI70" s="379"/>
      <c r="BJ70" s="453"/>
      <c r="BK70" s="274">
        <v>2</v>
      </c>
      <c r="BL70" s="239">
        <v>1</v>
      </c>
      <c r="BM70" s="239">
        <v>1</v>
      </c>
      <c r="BN70" s="273">
        <v>0</v>
      </c>
      <c r="BO70" s="272">
        <v>3</v>
      </c>
      <c r="BP70" s="240">
        <v>1</v>
      </c>
      <c r="BQ70" s="240">
        <v>3</v>
      </c>
      <c r="BR70" s="303">
        <v>1</v>
      </c>
      <c r="BS70" s="274">
        <v>4</v>
      </c>
      <c r="BT70" s="239">
        <v>2</v>
      </c>
      <c r="BU70" s="239">
        <v>3</v>
      </c>
      <c r="BV70" s="269">
        <v>0</v>
      </c>
    </row>
    <row r="71" spans="1:74">
      <c r="A71" s="405">
        <v>12</v>
      </c>
      <c r="B71" s="410" t="s">
        <v>1188</v>
      </c>
      <c r="C71" s="410" t="str">
        <f t="shared" si="27"/>
        <v>Chris Messina</v>
      </c>
      <c r="D71" s="383">
        <f t="shared" si="28"/>
        <v>38</v>
      </c>
      <c r="E71" s="382">
        <f t="shared" si="29"/>
        <v>9</v>
      </c>
      <c r="F71" s="382">
        <f t="shared" si="30"/>
        <v>15</v>
      </c>
      <c r="G71" s="382">
        <f t="shared" si="31"/>
        <v>0</v>
      </c>
      <c r="H71" s="432">
        <f t="shared" si="32"/>
        <v>0.39473684210526316</v>
      </c>
      <c r="I71" s="396"/>
      <c r="J71" s="396"/>
      <c r="K71" s="396"/>
      <c r="L71" s="395"/>
      <c r="M71" s="400">
        <v>2</v>
      </c>
      <c r="N71" s="400">
        <v>1</v>
      </c>
      <c r="O71" s="400">
        <v>1</v>
      </c>
      <c r="P71" s="399">
        <v>0</v>
      </c>
      <c r="Q71" s="398">
        <v>2</v>
      </c>
      <c r="R71" s="398">
        <v>0</v>
      </c>
      <c r="S71" s="398">
        <v>0</v>
      </c>
      <c r="T71" s="450">
        <v>0</v>
      </c>
      <c r="U71" s="401">
        <v>3</v>
      </c>
      <c r="V71" s="400">
        <v>2</v>
      </c>
      <c r="W71" s="400">
        <v>3</v>
      </c>
      <c r="X71" s="399">
        <v>0</v>
      </c>
      <c r="Y71" s="398">
        <v>3</v>
      </c>
      <c r="Z71" s="398">
        <v>2</v>
      </c>
      <c r="AA71" s="398">
        <v>3</v>
      </c>
      <c r="AB71" s="397">
        <v>0</v>
      </c>
      <c r="AC71" s="443"/>
      <c r="AD71" s="401">
        <v>3</v>
      </c>
      <c r="AE71" s="400">
        <v>1</v>
      </c>
      <c r="AF71" s="400">
        <v>1</v>
      </c>
      <c r="AG71" s="399">
        <v>0</v>
      </c>
      <c r="AH71" s="398">
        <v>2</v>
      </c>
      <c r="AI71" s="398">
        <v>0</v>
      </c>
      <c r="AJ71" s="398">
        <v>1</v>
      </c>
      <c r="AK71" s="397">
        <v>0</v>
      </c>
      <c r="AL71" s="400">
        <v>2</v>
      </c>
      <c r="AM71" s="400">
        <v>1</v>
      </c>
      <c r="AN71" s="400">
        <v>1</v>
      </c>
      <c r="AO71" s="399">
        <v>0</v>
      </c>
      <c r="AP71" s="398">
        <v>2</v>
      </c>
      <c r="AQ71" s="398">
        <v>0</v>
      </c>
      <c r="AR71" s="398">
        <v>0</v>
      </c>
      <c r="AS71" s="397">
        <v>0</v>
      </c>
      <c r="AT71" s="400">
        <v>2</v>
      </c>
      <c r="AU71" s="400">
        <v>0</v>
      </c>
      <c r="AV71" s="400">
        <v>0</v>
      </c>
      <c r="AW71" s="399">
        <v>0</v>
      </c>
      <c r="AX71" s="396"/>
      <c r="AY71" s="396"/>
      <c r="AZ71" s="396"/>
      <c r="BA71" s="449"/>
      <c r="BB71" s="451"/>
      <c r="BC71" s="400">
        <v>3</v>
      </c>
      <c r="BD71" s="400">
        <v>0</v>
      </c>
      <c r="BE71" s="400">
        <v>1</v>
      </c>
      <c r="BF71" s="403">
        <v>0</v>
      </c>
      <c r="BG71" s="402">
        <v>5</v>
      </c>
      <c r="BH71" s="398">
        <v>1</v>
      </c>
      <c r="BI71" s="398">
        <v>1</v>
      </c>
      <c r="BJ71" s="450">
        <v>0</v>
      </c>
      <c r="BK71" s="401">
        <v>2</v>
      </c>
      <c r="BL71" s="400">
        <v>0</v>
      </c>
      <c r="BM71" s="400">
        <v>1</v>
      </c>
      <c r="BN71" s="403">
        <v>0</v>
      </c>
      <c r="BO71" s="402">
        <v>3</v>
      </c>
      <c r="BP71" s="398">
        <v>1</v>
      </c>
      <c r="BQ71" s="398">
        <v>1</v>
      </c>
      <c r="BR71" s="450">
        <v>0</v>
      </c>
      <c r="BS71" s="401">
        <v>4</v>
      </c>
      <c r="BT71" s="400">
        <v>0</v>
      </c>
      <c r="BU71" s="400">
        <v>1</v>
      </c>
      <c r="BV71" s="399">
        <v>0</v>
      </c>
    </row>
    <row r="72" spans="1:74">
      <c r="A72" s="392">
        <v>13</v>
      </c>
      <c r="B72" s="406" t="s">
        <v>167</v>
      </c>
      <c r="C72" s="406" t="str">
        <f t="shared" si="27"/>
        <v>Ryan Caddick</v>
      </c>
      <c r="D72" s="390">
        <f t="shared" si="28"/>
        <v>32</v>
      </c>
      <c r="E72" s="389">
        <f t="shared" si="29"/>
        <v>13</v>
      </c>
      <c r="F72" s="389">
        <f t="shared" si="30"/>
        <v>19</v>
      </c>
      <c r="G72" s="389">
        <f t="shared" si="31"/>
        <v>0</v>
      </c>
      <c r="H72" s="444">
        <f t="shared" si="32"/>
        <v>0.59375</v>
      </c>
      <c r="I72" s="240">
        <v>2</v>
      </c>
      <c r="J72" s="240">
        <v>0</v>
      </c>
      <c r="K72" s="240">
        <v>1</v>
      </c>
      <c r="L72" s="270">
        <v>0</v>
      </c>
      <c r="M72" s="239">
        <v>3</v>
      </c>
      <c r="N72" s="239">
        <v>0</v>
      </c>
      <c r="O72" s="239">
        <v>0</v>
      </c>
      <c r="P72" s="269">
        <v>0</v>
      </c>
      <c r="Q72" s="240">
        <v>3</v>
      </c>
      <c r="R72" s="240">
        <v>0</v>
      </c>
      <c r="S72" s="240">
        <v>2</v>
      </c>
      <c r="T72" s="303">
        <v>0</v>
      </c>
      <c r="U72" s="274">
        <v>2</v>
      </c>
      <c r="V72" s="239">
        <v>1</v>
      </c>
      <c r="W72" s="239">
        <v>1</v>
      </c>
      <c r="X72" s="269">
        <v>0</v>
      </c>
      <c r="Y72" s="240">
        <v>1</v>
      </c>
      <c r="Z72" s="240">
        <v>0</v>
      </c>
      <c r="AA72" s="240">
        <v>1</v>
      </c>
      <c r="AB72" s="270">
        <v>0</v>
      </c>
      <c r="AC72" s="443"/>
      <c r="AD72" s="274">
        <v>1</v>
      </c>
      <c r="AE72" s="239">
        <v>0</v>
      </c>
      <c r="AF72" s="239">
        <v>0</v>
      </c>
      <c r="AG72" s="269">
        <v>0</v>
      </c>
      <c r="AH72" s="240">
        <v>1</v>
      </c>
      <c r="AI72" s="240">
        <v>1</v>
      </c>
      <c r="AJ72" s="240">
        <v>0</v>
      </c>
      <c r="AK72" s="270">
        <v>0</v>
      </c>
      <c r="AL72" s="239">
        <v>2</v>
      </c>
      <c r="AM72" s="239">
        <v>1</v>
      </c>
      <c r="AN72" s="239">
        <v>1</v>
      </c>
      <c r="AO72" s="269">
        <v>0</v>
      </c>
      <c r="AP72" s="240">
        <v>1</v>
      </c>
      <c r="AQ72" s="240">
        <v>0</v>
      </c>
      <c r="AR72" s="240">
        <v>0</v>
      </c>
      <c r="AS72" s="270">
        <v>0</v>
      </c>
      <c r="AT72" s="244"/>
      <c r="AU72" s="244"/>
      <c r="AV72" s="244"/>
      <c r="AW72" s="377"/>
      <c r="AX72" s="379"/>
      <c r="AY72" s="379"/>
      <c r="AZ72" s="379"/>
      <c r="BA72" s="453"/>
      <c r="BB72" s="451"/>
      <c r="BC72" s="239">
        <v>2</v>
      </c>
      <c r="BD72" s="239">
        <v>2</v>
      </c>
      <c r="BE72" s="239">
        <v>2</v>
      </c>
      <c r="BF72" s="273">
        <v>0</v>
      </c>
      <c r="BG72" s="387"/>
      <c r="BH72" s="379"/>
      <c r="BI72" s="379"/>
      <c r="BJ72" s="453"/>
      <c r="BK72" s="274">
        <v>5</v>
      </c>
      <c r="BL72" s="239">
        <v>1</v>
      </c>
      <c r="BM72" s="239">
        <v>3</v>
      </c>
      <c r="BN72" s="273">
        <v>0</v>
      </c>
      <c r="BO72" s="272">
        <v>2</v>
      </c>
      <c r="BP72" s="240">
        <v>0</v>
      </c>
      <c r="BQ72" s="240">
        <v>1</v>
      </c>
      <c r="BR72" s="303">
        <v>0</v>
      </c>
      <c r="BS72" s="274">
        <v>7</v>
      </c>
      <c r="BT72" s="239">
        <v>7</v>
      </c>
      <c r="BU72" s="239">
        <v>7</v>
      </c>
      <c r="BV72" s="269">
        <v>0</v>
      </c>
    </row>
    <row r="73" spans="1:74">
      <c r="A73" s="405">
        <v>14</v>
      </c>
      <c r="B73" s="410" t="s">
        <v>1229</v>
      </c>
      <c r="C73" s="410" t="str">
        <f t="shared" si="27"/>
        <v>Bill Bliss</v>
      </c>
      <c r="D73" s="1536"/>
      <c r="E73" s="1537"/>
      <c r="F73" s="1537"/>
      <c r="G73" s="1537"/>
      <c r="H73" s="1538"/>
      <c r="I73" s="398"/>
      <c r="J73" s="398"/>
      <c r="K73" s="398"/>
      <c r="L73" s="397"/>
      <c r="M73" s="400"/>
      <c r="N73" s="400"/>
      <c r="O73" s="400"/>
      <c r="P73" s="399"/>
      <c r="Q73" s="398"/>
      <c r="R73" s="398"/>
      <c r="S73" s="398"/>
      <c r="T73" s="450"/>
      <c r="U73" s="401"/>
      <c r="V73" s="400"/>
      <c r="W73" s="400"/>
      <c r="X73" s="399"/>
      <c r="Y73" s="398"/>
      <c r="Z73" s="398"/>
      <c r="AA73" s="398"/>
      <c r="AB73" s="397"/>
      <c r="AC73" s="443"/>
      <c r="AD73" s="401"/>
      <c r="AE73" s="400"/>
      <c r="AF73" s="400"/>
      <c r="AG73" s="399"/>
      <c r="AH73" s="398"/>
      <c r="AI73" s="398"/>
      <c r="AJ73" s="398"/>
      <c r="AK73" s="397"/>
      <c r="AL73" s="400"/>
      <c r="AM73" s="400"/>
      <c r="AN73" s="400"/>
      <c r="AO73" s="399"/>
      <c r="AP73" s="398"/>
      <c r="AQ73" s="398"/>
      <c r="AR73" s="398"/>
      <c r="AS73" s="397"/>
      <c r="AT73" s="400"/>
      <c r="AU73" s="400"/>
      <c r="AV73" s="400"/>
      <c r="AW73" s="399"/>
      <c r="AX73" s="398"/>
      <c r="AY73" s="398"/>
      <c r="AZ73" s="398"/>
      <c r="BA73" s="450"/>
      <c r="BB73" s="451"/>
      <c r="BC73" s="400"/>
      <c r="BD73" s="400"/>
      <c r="BE73" s="400"/>
      <c r="BF73" s="403"/>
      <c r="BG73" s="402"/>
      <c r="BH73" s="398"/>
      <c r="BI73" s="398"/>
      <c r="BJ73" s="450"/>
      <c r="BK73" s="401"/>
      <c r="BL73" s="400"/>
      <c r="BM73" s="400"/>
      <c r="BN73" s="403"/>
      <c r="BO73" s="402"/>
      <c r="BP73" s="398"/>
      <c r="BQ73" s="398"/>
      <c r="BR73" s="450"/>
      <c r="BS73" s="401"/>
      <c r="BT73" s="400"/>
      <c r="BU73" s="400"/>
      <c r="BV73" s="399"/>
    </row>
    <row r="74" spans="1:74">
      <c r="A74" s="392">
        <v>15</v>
      </c>
      <c r="B74" s="391" t="s">
        <v>217</v>
      </c>
      <c r="C74" s="391" t="str">
        <f t="shared" si="27"/>
        <v>Rick Krivak</v>
      </c>
      <c r="D74" s="390">
        <f>SUM(I74,M74,Q74,U74,Y74,AD74,AH74,AL74,AP74,AT74,AX74,BC74,BG74,BK74,BO74,BS74)</f>
        <v>41</v>
      </c>
      <c r="E74" s="389">
        <f>SUM(J74,N74,R74,V74,Z74,AE74,AI74,AM74,AQ74,AU74,AY74,BD74,BH74,BL74,BP74,BT74)</f>
        <v>12</v>
      </c>
      <c r="F74" s="389">
        <f>SUM(K74,O74,S74,W74,AA74,AF74,AJ74,AN74,AR74,AV74,AZ74,BE74,BI74,BM74,BQ74,BU74)</f>
        <v>19</v>
      </c>
      <c r="G74" s="389">
        <f>SUM(L74,P74,T74,X74,AB74,AG74,AK74,AO74,AS74,AW74,BA74,BF74,BJ74,BN74,BR74,BV74)</f>
        <v>1</v>
      </c>
      <c r="H74" s="444">
        <f>F74/D74</f>
        <v>0.46341463414634149</v>
      </c>
      <c r="I74" s="379"/>
      <c r="J74" s="379"/>
      <c r="K74" s="379"/>
      <c r="L74" s="378"/>
      <c r="M74" s="239">
        <v>3</v>
      </c>
      <c r="N74" s="239">
        <v>0</v>
      </c>
      <c r="O74" s="239">
        <v>1</v>
      </c>
      <c r="P74" s="269">
        <v>0</v>
      </c>
      <c r="Q74" s="240">
        <v>2</v>
      </c>
      <c r="R74" s="240">
        <v>0</v>
      </c>
      <c r="S74" s="240">
        <v>0</v>
      </c>
      <c r="T74" s="303">
        <v>0</v>
      </c>
      <c r="U74" s="274">
        <v>5</v>
      </c>
      <c r="V74" s="239">
        <v>2</v>
      </c>
      <c r="W74" s="239">
        <v>3</v>
      </c>
      <c r="X74" s="269">
        <v>0</v>
      </c>
      <c r="Y74" s="240">
        <v>1</v>
      </c>
      <c r="Z74" s="240">
        <v>0</v>
      </c>
      <c r="AA74" s="240">
        <v>0</v>
      </c>
      <c r="AB74" s="270">
        <v>0</v>
      </c>
      <c r="AC74" s="443"/>
      <c r="AD74" s="274">
        <v>3</v>
      </c>
      <c r="AE74" s="239">
        <v>0</v>
      </c>
      <c r="AF74" s="239">
        <v>1</v>
      </c>
      <c r="AG74" s="269">
        <v>0</v>
      </c>
      <c r="AH74" s="240">
        <v>3</v>
      </c>
      <c r="AI74" s="240">
        <v>1</v>
      </c>
      <c r="AJ74" s="240">
        <v>2</v>
      </c>
      <c r="AK74" s="270">
        <v>1</v>
      </c>
      <c r="AL74" s="239">
        <v>3</v>
      </c>
      <c r="AM74" s="239">
        <v>1</v>
      </c>
      <c r="AN74" s="239">
        <v>1</v>
      </c>
      <c r="AO74" s="269">
        <v>0</v>
      </c>
      <c r="AP74" s="240">
        <v>1</v>
      </c>
      <c r="AQ74" s="240">
        <v>0</v>
      </c>
      <c r="AR74" s="240">
        <v>0</v>
      </c>
      <c r="AS74" s="270">
        <v>0</v>
      </c>
      <c r="AT74" s="244"/>
      <c r="AU74" s="244"/>
      <c r="AV74" s="244"/>
      <c r="AW74" s="377"/>
      <c r="AX74" s="240">
        <v>5</v>
      </c>
      <c r="AY74" s="240">
        <v>2</v>
      </c>
      <c r="AZ74" s="240">
        <v>2</v>
      </c>
      <c r="BA74" s="303">
        <v>0</v>
      </c>
      <c r="BB74" s="451"/>
      <c r="BC74" s="239">
        <v>4</v>
      </c>
      <c r="BD74" s="239">
        <v>3</v>
      </c>
      <c r="BE74" s="239">
        <v>4</v>
      </c>
      <c r="BF74" s="273">
        <v>0</v>
      </c>
      <c r="BG74" s="387"/>
      <c r="BH74" s="379"/>
      <c r="BI74" s="379"/>
      <c r="BJ74" s="453"/>
      <c r="BK74" s="274">
        <v>3</v>
      </c>
      <c r="BL74" s="239">
        <v>0</v>
      </c>
      <c r="BM74" s="239">
        <v>2</v>
      </c>
      <c r="BN74" s="273">
        <v>0</v>
      </c>
      <c r="BO74" s="272">
        <v>4</v>
      </c>
      <c r="BP74" s="240">
        <v>1</v>
      </c>
      <c r="BQ74" s="240">
        <v>1</v>
      </c>
      <c r="BR74" s="303">
        <v>0</v>
      </c>
      <c r="BS74" s="274">
        <v>4</v>
      </c>
      <c r="BT74" s="239">
        <v>2</v>
      </c>
      <c r="BU74" s="239">
        <v>2</v>
      </c>
      <c r="BV74" s="269">
        <v>0</v>
      </c>
    </row>
    <row r="75" spans="1:74" ht="13.8" thickBot="1">
      <c r="A75" s="376"/>
      <c r="B75" s="376"/>
      <c r="C75" s="376"/>
      <c r="D75" s="498">
        <f>SUM(D60:D74)</f>
        <v>829</v>
      </c>
      <c r="E75" s="497">
        <f>SUM(E60:E74)</f>
        <v>283</v>
      </c>
      <c r="F75" s="497">
        <f>SUM(F60:F74)</f>
        <v>452</v>
      </c>
      <c r="G75" s="497">
        <f>SUM(G60:G74)</f>
        <v>18</v>
      </c>
      <c r="H75" s="496">
        <f>F75/D75</f>
        <v>0.54523522316043427</v>
      </c>
      <c r="I75" s="493">
        <f t="shared" ref="I75:AB75" si="33">SUM(I60:I74)</f>
        <v>51</v>
      </c>
      <c r="J75" s="493">
        <f t="shared" si="33"/>
        <v>15</v>
      </c>
      <c r="K75" s="493">
        <f t="shared" si="33"/>
        <v>26</v>
      </c>
      <c r="L75" s="492">
        <f t="shared" si="33"/>
        <v>1</v>
      </c>
      <c r="M75" s="491">
        <f t="shared" si="33"/>
        <v>50</v>
      </c>
      <c r="N75" s="491">
        <f t="shared" si="33"/>
        <v>16</v>
      </c>
      <c r="O75" s="491">
        <f t="shared" si="33"/>
        <v>25</v>
      </c>
      <c r="P75" s="490">
        <f t="shared" si="33"/>
        <v>0</v>
      </c>
      <c r="Q75" s="493">
        <f t="shared" si="33"/>
        <v>55</v>
      </c>
      <c r="R75" s="493">
        <f t="shared" si="33"/>
        <v>19</v>
      </c>
      <c r="S75" s="493">
        <f t="shared" si="33"/>
        <v>32</v>
      </c>
      <c r="T75" s="495">
        <f t="shared" si="33"/>
        <v>2</v>
      </c>
      <c r="U75" s="506">
        <f t="shared" si="33"/>
        <v>61</v>
      </c>
      <c r="V75" s="491">
        <f t="shared" si="33"/>
        <v>31</v>
      </c>
      <c r="W75" s="491">
        <f t="shared" si="33"/>
        <v>40</v>
      </c>
      <c r="X75" s="490">
        <f t="shared" si="33"/>
        <v>1</v>
      </c>
      <c r="Y75" s="493">
        <f t="shared" si="33"/>
        <v>51</v>
      </c>
      <c r="Z75" s="493">
        <f t="shared" si="33"/>
        <v>16</v>
      </c>
      <c r="AA75" s="493">
        <f t="shared" si="33"/>
        <v>30</v>
      </c>
      <c r="AB75" s="492">
        <f t="shared" si="33"/>
        <v>2</v>
      </c>
      <c r="AC75" s="443"/>
      <c r="AD75" s="506">
        <f t="shared" ref="AD75:BA75" si="34">SUM(AD60:AD74)</f>
        <v>42</v>
      </c>
      <c r="AE75" s="491">
        <f t="shared" si="34"/>
        <v>8</v>
      </c>
      <c r="AF75" s="491">
        <f t="shared" si="34"/>
        <v>19</v>
      </c>
      <c r="AG75" s="490">
        <f t="shared" si="34"/>
        <v>0</v>
      </c>
      <c r="AH75" s="493">
        <f t="shared" si="34"/>
        <v>45</v>
      </c>
      <c r="AI75" s="493">
        <f t="shared" si="34"/>
        <v>20</v>
      </c>
      <c r="AJ75" s="493">
        <f t="shared" si="34"/>
        <v>23</v>
      </c>
      <c r="AK75" s="492">
        <f t="shared" si="34"/>
        <v>4</v>
      </c>
      <c r="AL75" s="491">
        <f t="shared" si="34"/>
        <v>46</v>
      </c>
      <c r="AM75" s="491">
        <f t="shared" si="34"/>
        <v>14</v>
      </c>
      <c r="AN75" s="491">
        <f t="shared" si="34"/>
        <v>25</v>
      </c>
      <c r="AO75" s="490">
        <f t="shared" si="34"/>
        <v>2</v>
      </c>
      <c r="AP75" s="493">
        <f t="shared" si="34"/>
        <v>39</v>
      </c>
      <c r="AQ75" s="493">
        <f t="shared" si="34"/>
        <v>6</v>
      </c>
      <c r="AR75" s="493">
        <f t="shared" si="34"/>
        <v>14</v>
      </c>
      <c r="AS75" s="492">
        <f t="shared" si="34"/>
        <v>0</v>
      </c>
      <c r="AT75" s="491">
        <f t="shared" si="34"/>
        <v>42</v>
      </c>
      <c r="AU75" s="491">
        <f t="shared" si="34"/>
        <v>11</v>
      </c>
      <c r="AV75" s="491">
        <f t="shared" si="34"/>
        <v>21</v>
      </c>
      <c r="AW75" s="490">
        <f t="shared" si="34"/>
        <v>2</v>
      </c>
      <c r="AX75" s="493">
        <f t="shared" si="34"/>
        <v>47</v>
      </c>
      <c r="AY75" s="493">
        <f t="shared" si="34"/>
        <v>9</v>
      </c>
      <c r="AZ75" s="493">
        <f t="shared" si="34"/>
        <v>23</v>
      </c>
      <c r="BA75" s="492">
        <f t="shared" si="34"/>
        <v>0</v>
      </c>
      <c r="BB75" s="370"/>
      <c r="BC75" s="491">
        <f t="shared" ref="BC75:BV75" si="35">SUM(BC60:BC74)</f>
        <v>72</v>
      </c>
      <c r="BD75" s="491">
        <f t="shared" si="35"/>
        <v>24</v>
      </c>
      <c r="BE75" s="491">
        <f t="shared" si="35"/>
        <v>38</v>
      </c>
      <c r="BF75" s="490">
        <f t="shared" si="35"/>
        <v>0</v>
      </c>
      <c r="BG75" s="493">
        <f t="shared" si="35"/>
        <v>56</v>
      </c>
      <c r="BH75" s="493">
        <f t="shared" si="35"/>
        <v>26</v>
      </c>
      <c r="BI75" s="493">
        <f t="shared" si="35"/>
        <v>35</v>
      </c>
      <c r="BJ75" s="492">
        <f t="shared" si="35"/>
        <v>0</v>
      </c>
      <c r="BK75" s="491">
        <f t="shared" si="35"/>
        <v>50</v>
      </c>
      <c r="BL75" s="491">
        <f t="shared" si="35"/>
        <v>16</v>
      </c>
      <c r="BM75" s="491">
        <f t="shared" si="35"/>
        <v>27</v>
      </c>
      <c r="BN75" s="490">
        <f t="shared" si="35"/>
        <v>0</v>
      </c>
      <c r="BO75" s="493">
        <f t="shared" si="35"/>
        <v>49</v>
      </c>
      <c r="BP75" s="493">
        <f t="shared" si="35"/>
        <v>13</v>
      </c>
      <c r="BQ75" s="493">
        <f t="shared" si="35"/>
        <v>25</v>
      </c>
      <c r="BR75" s="492">
        <f t="shared" si="35"/>
        <v>1</v>
      </c>
      <c r="BS75" s="491">
        <f t="shared" si="35"/>
        <v>73</v>
      </c>
      <c r="BT75" s="491">
        <f t="shared" si="35"/>
        <v>39</v>
      </c>
      <c r="BU75" s="491">
        <f t="shared" si="35"/>
        <v>49</v>
      </c>
      <c r="BV75" s="490">
        <f t="shared" si="35"/>
        <v>3</v>
      </c>
    </row>
    <row r="76" spans="1:74" ht="13.8" thickBot="1">
      <c r="A76" s="420"/>
      <c r="B76" s="420"/>
      <c r="C76" s="420"/>
      <c r="D76" s="420"/>
      <c r="E76" s="420"/>
      <c r="F76" s="420"/>
      <c r="G76" s="420"/>
      <c r="H76" s="420"/>
      <c r="I76" s="420"/>
      <c r="J76" s="420"/>
      <c r="K76" s="420"/>
      <c r="L76" s="420"/>
      <c r="M76" s="420"/>
      <c r="N76" s="420"/>
      <c r="O76" s="420"/>
      <c r="P76" s="420"/>
      <c r="Q76" s="420"/>
      <c r="R76" s="420"/>
      <c r="S76" s="420"/>
      <c r="T76" s="420"/>
      <c r="U76" s="420"/>
      <c r="V76" s="420"/>
      <c r="W76" s="420"/>
      <c r="X76" s="420"/>
      <c r="Y76" s="420"/>
      <c r="Z76" s="420"/>
      <c r="AA76" s="420"/>
      <c r="AB76" s="420"/>
      <c r="AC76" s="420"/>
      <c r="AD76" s="420"/>
      <c r="AE76" s="420"/>
      <c r="AF76" s="420"/>
      <c r="AG76" s="420"/>
      <c r="AH76" s="420"/>
      <c r="AI76" s="420"/>
      <c r="AJ76" s="420"/>
      <c r="AK76" s="420"/>
      <c r="AL76" s="420"/>
      <c r="AM76" s="420"/>
      <c r="AN76" s="420"/>
      <c r="AO76" s="420"/>
      <c r="AP76" s="420"/>
      <c r="AQ76" s="420"/>
      <c r="AR76" s="420"/>
      <c r="AS76" s="420"/>
      <c r="AT76" s="420"/>
      <c r="AU76" s="420"/>
      <c r="AV76" s="420"/>
      <c r="AW76" s="420"/>
      <c r="AX76" s="420"/>
      <c r="AY76" s="420"/>
      <c r="AZ76" s="420"/>
      <c r="BA76" s="420"/>
      <c r="BB76" s="420"/>
      <c r="BC76" s="420"/>
      <c r="BD76" s="420"/>
      <c r="BE76" s="420"/>
      <c r="BF76" s="420"/>
      <c r="BG76" s="420"/>
      <c r="BH76" s="420"/>
      <c r="BI76" s="420"/>
      <c r="BJ76" s="420"/>
      <c r="BK76" s="420"/>
      <c r="BL76" s="420"/>
      <c r="BM76" s="420"/>
      <c r="BN76" s="420"/>
      <c r="BO76" s="420"/>
      <c r="BP76" s="420"/>
      <c r="BQ76" s="420"/>
      <c r="BR76" s="420"/>
      <c r="BS76" s="420"/>
      <c r="BT76" s="420"/>
      <c r="BU76" s="420"/>
      <c r="BV76" s="420"/>
    </row>
    <row r="77" spans="1:74">
      <c r="A77" s="1985">
        <v>5</v>
      </c>
      <c r="B77" s="419"/>
      <c r="C77" s="419"/>
      <c r="D77" s="2013" t="s">
        <v>1268</v>
      </c>
      <c r="E77" s="2014"/>
      <c r="F77" s="2014"/>
      <c r="G77" s="2014"/>
      <c r="H77" s="2015"/>
      <c r="I77" s="1992" t="s">
        <v>1109</v>
      </c>
      <c r="J77" s="1993"/>
      <c r="K77" s="1993"/>
      <c r="L77" s="1994"/>
      <c r="M77" s="1995" t="s">
        <v>1108</v>
      </c>
      <c r="N77" s="1996"/>
      <c r="O77" s="1996"/>
      <c r="P77" s="1997"/>
      <c r="Q77" s="1992" t="s">
        <v>1107</v>
      </c>
      <c r="R77" s="1993"/>
      <c r="S77" s="1993"/>
      <c r="T77" s="1994"/>
      <c r="U77" s="1995" t="s">
        <v>1106</v>
      </c>
      <c r="V77" s="1996"/>
      <c r="W77" s="1996"/>
      <c r="X77" s="1997"/>
      <c r="Y77" s="1992" t="s">
        <v>1105</v>
      </c>
      <c r="Z77" s="1993"/>
      <c r="AA77" s="1993"/>
      <c r="AB77" s="1994"/>
      <c r="AC77" s="446"/>
      <c r="AD77" s="1998" t="s">
        <v>1104</v>
      </c>
      <c r="AE77" s="1996"/>
      <c r="AF77" s="1996"/>
      <c r="AG77" s="1997"/>
      <c r="AH77" s="1992" t="s">
        <v>1103</v>
      </c>
      <c r="AI77" s="1993"/>
      <c r="AJ77" s="1993"/>
      <c r="AK77" s="1994"/>
      <c r="AL77" s="1995" t="s">
        <v>1102</v>
      </c>
      <c r="AM77" s="1996"/>
      <c r="AN77" s="1996"/>
      <c r="AO77" s="1997"/>
      <c r="AP77" s="1992" t="s">
        <v>1101</v>
      </c>
      <c r="AQ77" s="1993"/>
      <c r="AR77" s="1993"/>
      <c r="AS77" s="1994"/>
      <c r="AT77" s="1995" t="s">
        <v>1100</v>
      </c>
      <c r="AU77" s="1996"/>
      <c r="AV77" s="1996"/>
      <c r="AW77" s="1997"/>
      <c r="AX77" s="1992" t="s">
        <v>1099</v>
      </c>
      <c r="AY77" s="1993"/>
      <c r="AZ77" s="1993"/>
      <c r="BA77" s="1994"/>
      <c r="BB77" s="446"/>
      <c r="BC77" s="1998" t="s">
        <v>1098</v>
      </c>
      <c r="BD77" s="1996"/>
      <c r="BE77" s="1996"/>
      <c r="BF77" s="1997"/>
      <c r="BG77" s="1992" t="s">
        <v>1097</v>
      </c>
      <c r="BH77" s="1993"/>
      <c r="BI77" s="1993"/>
      <c r="BJ77" s="1994"/>
      <c r="BK77" s="1995" t="s">
        <v>1096</v>
      </c>
      <c r="BL77" s="1996"/>
      <c r="BM77" s="1996"/>
      <c r="BN77" s="1997"/>
      <c r="BO77" s="1992" t="s">
        <v>1095</v>
      </c>
      <c r="BP77" s="1993"/>
      <c r="BQ77" s="1993"/>
      <c r="BR77" s="1994"/>
      <c r="BS77" s="1995" t="s">
        <v>1094</v>
      </c>
      <c r="BT77" s="1996"/>
      <c r="BU77" s="1996"/>
      <c r="BV77" s="1997"/>
    </row>
    <row r="78" spans="1:74">
      <c r="A78" s="1986"/>
      <c r="B78" s="445" t="s">
        <v>1285</v>
      </c>
      <c r="C78" s="1530"/>
      <c r="D78" s="414" t="s">
        <v>268</v>
      </c>
      <c r="E78" s="413" t="s">
        <v>1092</v>
      </c>
      <c r="F78" s="413" t="s">
        <v>267</v>
      </c>
      <c r="G78" s="413" t="s">
        <v>266</v>
      </c>
      <c r="H78" s="412" t="s">
        <v>265</v>
      </c>
      <c r="I78" s="413" t="s">
        <v>268</v>
      </c>
      <c r="J78" s="413" t="s">
        <v>1092</v>
      </c>
      <c r="K78" s="413" t="s">
        <v>267</v>
      </c>
      <c r="L78" s="412" t="s">
        <v>266</v>
      </c>
      <c r="M78" s="413" t="s">
        <v>268</v>
      </c>
      <c r="N78" s="413" t="s">
        <v>1092</v>
      </c>
      <c r="O78" s="413" t="s">
        <v>267</v>
      </c>
      <c r="P78" s="412" t="s">
        <v>266</v>
      </c>
      <c r="Q78" s="413" t="s">
        <v>268</v>
      </c>
      <c r="R78" s="413" t="s">
        <v>1092</v>
      </c>
      <c r="S78" s="413" t="s">
        <v>267</v>
      </c>
      <c r="T78" s="412" t="s">
        <v>266</v>
      </c>
      <c r="U78" s="413" t="s">
        <v>268</v>
      </c>
      <c r="V78" s="413" t="s">
        <v>1092</v>
      </c>
      <c r="W78" s="413" t="s">
        <v>267</v>
      </c>
      <c r="X78" s="412" t="s">
        <v>266</v>
      </c>
      <c r="Y78" s="413" t="s">
        <v>268</v>
      </c>
      <c r="Z78" s="413" t="s">
        <v>1092</v>
      </c>
      <c r="AA78" s="413" t="s">
        <v>267</v>
      </c>
      <c r="AB78" s="415" t="s">
        <v>266</v>
      </c>
      <c r="AC78" s="451"/>
      <c r="AD78" s="413" t="s">
        <v>268</v>
      </c>
      <c r="AE78" s="413" t="s">
        <v>1092</v>
      </c>
      <c r="AF78" s="413" t="s">
        <v>267</v>
      </c>
      <c r="AG78" s="412" t="s">
        <v>266</v>
      </c>
      <c r="AH78" s="413" t="s">
        <v>268</v>
      </c>
      <c r="AI78" s="413" t="s">
        <v>1092</v>
      </c>
      <c r="AJ78" s="413" t="s">
        <v>267</v>
      </c>
      <c r="AK78" s="412" t="s">
        <v>266</v>
      </c>
      <c r="AL78" s="413" t="s">
        <v>268</v>
      </c>
      <c r="AM78" s="413" t="s">
        <v>1092</v>
      </c>
      <c r="AN78" s="413" t="s">
        <v>267</v>
      </c>
      <c r="AO78" s="412" t="s">
        <v>266</v>
      </c>
      <c r="AP78" s="413" t="s">
        <v>268</v>
      </c>
      <c r="AQ78" s="413" t="s">
        <v>1092</v>
      </c>
      <c r="AR78" s="413" t="s">
        <v>267</v>
      </c>
      <c r="AS78" s="412" t="s">
        <v>266</v>
      </c>
      <c r="AT78" s="413" t="s">
        <v>268</v>
      </c>
      <c r="AU78" s="413" t="s">
        <v>1092</v>
      </c>
      <c r="AV78" s="413" t="s">
        <v>267</v>
      </c>
      <c r="AW78" s="412" t="s">
        <v>266</v>
      </c>
      <c r="AX78" s="413" t="s">
        <v>268</v>
      </c>
      <c r="AY78" s="413" t="s">
        <v>1092</v>
      </c>
      <c r="AZ78" s="413" t="s">
        <v>267</v>
      </c>
      <c r="BA78" s="415" t="s">
        <v>266</v>
      </c>
      <c r="BB78" s="451"/>
      <c r="BC78" s="413" t="s">
        <v>268</v>
      </c>
      <c r="BD78" s="413" t="s">
        <v>1092</v>
      </c>
      <c r="BE78" s="413" t="s">
        <v>267</v>
      </c>
      <c r="BF78" s="415" t="s">
        <v>266</v>
      </c>
      <c r="BG78" s="414" t="s">
        <v>268</v>
      </c>
      <c r="BH78" s="413" t="s">
        <v>1092</v>
      </c>
      <c r="BI78" s="413" t="s">
        <v>267</v>
      </c>
      <c r="BJ78" s="415" t="s">
        <v>266</v>
      </c>
      <c r="BK78" s="414" t="s">
        <v>268</v>
      </c>
      <c r="BL78" s="413" t="s">
        <v>1092</v>
      </c>
      <c r="BM78" s="413" t="s">
        <v>267</v>
      </c>
      <c r="BN78" s="415" t="s">
        <v>266</v>
      </c>
      <c r="BO78" s="414" t="s">
        <v>268</v>
      </c>
      <c r="BP78" s="413" t="s">
        <v>1092</v>
      </c>
      <c r="BQ78" s="413" t="s">
        <v>267</v>
      </c>
      <c r="BR78" s="415" t="s">
        <v>266</v>
      </c>
      <c r="BS78" s="414" t="s">
        <v>268</v>
      </c>
      <c r="BT78" s="413" t="s">
        <v>1092</v>
      </c>
      <c r="BU78" s="413" t="s">
        <v>267</v>
      </c>
      <c r="BV78" s="412" t="s">
        <v>266</v>
      </c>
    </row>
    <row r="79" spans="1:74">
      <c r="A79" s="392">
        <v>1</v>
      </c>
      <c r="B79" s="406" t="s">
        <v>247</v>
      </c>
      <c r="C79" s="406" t="str">
        <f t="shared" ref="C79:C93" si="36">TRIM(B79)</f>
        <v>Bob Brunson</v>
      </c>
      <c r="D79" s="390">
        <f t="shared" ref="D79:G80" si="37">SUM(I79,M79,Q79,U79,Y79,AD79,AH79,AL79,AP79,AT79,AX79,BC79,BG79,BK79,BO79,BS79)</f>
        <v>61</v>
      </c>
      <c r="E79" s="389">
        <f t="shared" si="37"/>
        <v>16</v>
      </c>
      <c r="F79" s="389">
        <f t="shared" si="37"/>
        <v>33</v>
      </c>
      <c r="G79" s="389">
        <f t="shared" si="37"/>
        <v>1</v>
      </c>
      <c r="H79" s="444">
        <f>F79/D79</f>
        <v>0.54098360655737709</v>
      </c>
      <c r="I79" s="240">
        <v>5</v>
      </c>
      <c r="J79" s="240">
        <v>3</v>
      </c>
      <c r="K79" s="240">
        <v>4</v>
      </c>
      <c r="L79" s="270">
        <v>0</v>
      </c>
      <c r="M79" s="239">
        <v>2</v>
      </c>
      <c r="N79" s="239">
        <v>0</v>
      </c>
      <c r="O79" s="239">
        <v>1</v>
      </c>
      <c r="P79" s="269">
        <v>0</v>
      </c>
      <c r="Q79" s="240">
        <v>4</v>
      </c>
      <c r="R79" s="240">
        <v>0</v>
      </c>
      <c r="S79" s="240">
        <v>2</v>
      </c>
      <c r="T79" s="270">
        <v>0</v>
      </c>
      <c r="U79" s="239">
        <v>2</v>
      </c>
      <c r="V79" s="239">
        <v>1</v>
      </c>
      <c r="W79" s="239">
        <v>1</v>
      </c>
      <c r="X79" s="269">
        <v>0</v>
      </c>
      <c r="Y79" s="240">
        <v>4</v>
      </c>
      <c r="Z79" s="240">
        <v>0</v>
      </c>
      <c r="AA79" s="240">
        <v>0</v>
      </c>
      <c r="AB79" s="303">
        <v>0</v>
      </c>
      <c r="AC79" s="451"/>
      <c r="AD79" s="239">
        <v>3</v>
      </c>
      <c r="AE79" s="239">
        <v>1</v>
      </c>
      <c r="AF79" s="239">
        <v>1</v>
      </c>
      <c r="AG79" s="269">
        <v>0</v>
      </c>
      <c r="AH79" s="240">
        <v>4</v>
      </c>
      <c r="AI79" s="240">
        <v>2</v>
      </c>
      <c r="AJ79" s="240">
        <v>3</v>
      </c>
      <c r="AK79" s="270">
        <v>0</v>
      </c>
      <c r="AL79" s="239">
        <v>4</v>
      </c>
      <c r="AM79" s="239">
        <v>0</v>
      </c>
      <c r="AN79" s="239">
        <v>4</v>
      </c>
      <c r="AO79" s="269">
        <v>0</v>
      </c>
      <c r="AP79" s="240">
        <v>5</v>
      </c>
      <c r="AQ79" s="240">
        <v>3</v>
      </c>
      <c r="AR79" s="240">
        <v>4</v>
      </c>
      <c r="AS79" s="270">
        <v>0</v>
      </c>
      <c r="AT79" s="239">
        <v>3</v>
      </c>
      <c r="AU79" s="239">
        <v>0</v>
      </c>
      <c r="AV79" s="239">
        <v>1</v>
      </c>
      <c r="AW79" s="269">
        <v>0</v>
      </c>
      <c r="AX79" s="240">
        <v>4</v>
      </c>
      <c r="AY79" s="240">
        <v>1</v>
      </c>
      <c r="AZ79" s="240">
        <v>2</v>
      </c>
      <c r="BA79" s="303">
        <v>0</v>
      </c>
      <c r="BB79" s="451"/>
      <c r="BC79" s="239">
        <v>4</v>
      </c>
      <c r="BD79" s="239">
        <v>0</v>
      </c>
      <c r="BE79" s="239">
        <v>3</v>
      </c>
      <c r="BF79" s="273">
        <v>0</v>
      </c>
      <c r="BG79" s="272">
        <v>6</v>
      </c>
      <c r="BH79" s="240">
        <v>1</v>
      </c>
      <c r="BI79" s="240">
        <v>1</v>
      </c>
      <c r="BJ79" s="303">
        <v>0</v>
      </c>
      <c r="BK79" s="274">
        <v>3</v>
      </c>
      <c r="BL79" s="239">
        <v>1</v>
      </c>
      <c r="BM79" s="239">
        <v>1</v>
      </c>
      <c r="BN79" s="273">
        <v>0</v>
      </c>
      <c r="BO79" s="272">
        <v>4</v>
      </c>
      <c r="BP79" s="240">
        <v>2</v>
      </c>
      <c r="BQ79" s="240">
        <v>2</v>
      </c>
      <c r="BR79" s="303">
        <v>1</v>
      </c>
      <c r="BS79" s="274">
        <v>4</v>
      </c>
      <c r="BT79" s="239">
        <v>1</v>
      </c>
      <c r="BU79" s="239">
        <v>3</v>
      </c>
      <c r="BV79" s="269">
        <v>0</v>
      </c>
    </row>
    <row r="80" spans="1:74">
      <c r="A80" s="405">
        <v>2</v>
      </c>
      <c r="B80" s="410" t="s">
        <v>259</v>
      </c>
      <c r="C80" s="410" t="str">
        <f t="shared" si="36"/>
        <v>Dwayne Smith</v>
      </c>
      <c r="D80" s="383">
        <f t="shared" si="37"/>
        <v>58</v>
      </c>
      <c r="E80" s="382">
        <f t="shared" si="37"/>
        <v>43</v>
      </c>
      <c r="F80" s="382">
        <f t="shared" si="37"/>
        <v>42</v>
      </c>
      <c r="G80" s="382">
        <f t="shared" si="37"/>
        <v>13</v>
      </c>
      <c r="H80" s="432">
        <f>F80/D80</f>
        <v>0.72413793103448276</v>
      </c>
      <c r="I80" s="398">
        <v>5</v>
      </c>
      <c r="J80" s="398">
        <v>3</v>
      </c>
      <c r="K80" s="398">
        <v>5</v>
      </c>
      <c r="L80" s="397">
        <v>1</v>
      </c>
      <c r="M80" s="400">
        <v>3</v>
      </c>
      <c r="N80" s="400">
        <v>2</v>
      </c>
      <c r="O80" s="400">
        <v>1</v>
      </c>
      <c r="P80" s="399">
        <v>0</v>
      </c>
      <c r="Q80" s="398">
        <v>4</v>
      </c>
      <c r="R80" s="398">
        <v>3</v>
      </c>
      <c r="S80" s="398">
        <v>3</v>
      </c>
      <c r="T80" s="397">
        <v>0</v>
      </c>
      <c r="U80" s="400">
        <v>4</v>
      </c>
      <c r="V80" s="400">
        <v>1</v>
      </c>
      <c r="W80" s="400">
        <v>2</v>
      </c>
      <c r="X80" s="399">
        <v>0</v>
      </c>
      <c r="Y80" s="398">
        <v>5</v>
      </c>
      <c r="Z80" s="398">
        <v>2</v>
      </c>
      <c r="AA80" s="398">
        <v>3</v>
      </c>
      <c r="AB80" s="450">
        <v>0</v>
      </c>
      <c r="AC80" s="451"/>
      <c r="AD80" s="394"/>
      <c r="AE80" s="394"/>
      <c r="AF80" s="394"/>
      <c r="AG80" s="393"/>
      <c r="AH80" s="398">
        <v>4</v>
      </c>
      <c r="AI80" s="398">
        <v>4</v>
      </c>
      <c r="AJ80" s="398">
        <v>3</v>
      </c>
      <c r="AK80" s="397">
        <v>2</v>
      </c>
      <c r="AL80" s="400">
        <v>4</v>
      </c>
      <c r="AM80" s="400">
        <v>4</v>
      </c>
      <c r="AN80" s="400">
        <v>4</v>
      </c>
      <c r="AO80" s="399">
        <v>3</v>
      </c>
      <c r="AP80" s="398">
        <v>6</v>
      </c>
      <c r="AQ80" s="398">
        <v>3</v>
      </c>
      <c r="AR80" s="398">
        <v>4</v>
      </c>
      <c r="AS80" s="397">
        <v>0</v>
      </c>
      <c r="AT80" s="400">
        <v>2</v>
      </c>
      <c r="AU80" s="400">
        <v>4</v>
      </c>
      <c r="AV80" s="400">
        <v>1</v>
      </c>
      <c r="AW80" s="399">
        <v>1</v>
      </c>
      <c r="AX80" s="398">
        <v>3</v>
      </c>
      <c r="AY80" s="398">
        <v>3</v>
      </c>
      <c r="AZ80" s="398">
        <v>2</v>
      </c>
      <c r="BA80" s="450">
        <v>1</v>
      </c>
      <c r="BB80" s="451"/>
      <c r="BC80" s="400">
        <v>2</v>
      </c>
      <c r="BD80" s="400">
        <v>2</v>
      </c>
      <c r="BE80" s="400">
        <v>0</v>
      </c>
      <c r="BF80" s="403">
        <v>0</v>
      </c>
      <c r="BG80" s="402">
        <v>5</v>
      </c>
      <c r="BH80" s="398">
        <v>4</v>
      </c>
      <c r="BI80" s="398">
        <v>3</v>
      </c>
      <c r="BJ80" s="450">
        <v>2</v>
      </c>
      <c r="BK80" s="401">
        <v>6</v>
      </c>
      <c r="BL80" s="400">
        <v>5</v>
      </c>
      <c r="BM80" s="400">
        <v>6</v>
      </c>
      <c r="BN80" s="403">
        <v>1</v>
      </c>
      <c r="BO80" s="402">
        <v>5</v>
      </c>
      <c r="BP80" s="398">
        <v>3</v>
      </c>
      <c r="BQ80" s="398">
        <v>5</v>
      </c>
      <c r="BR80" s="450">
        <v>2</v>
      </c>
      <c r="BS80" s="407"/>
      <c r="BT80" s="394"/>
      <c r="BU80" s="394"/>
      <c r="BV80" s="393"/>
    </row>
    <row r="81" spans="1:74">
      <c r="A81" s="392">
        <v>3</v>
      </c>
      <c r="B81" s="406" t="s">
        <v>1241</v>
      </c>
      <c r="C81" s="406" t="str">
        <f t="shared" si="36"/>
        <v>Scott Spencer</v>
      </c>
      <c r="D81" s="1533"/>
      <c r="E81" s="1534"/>
      <c r="F81" s="1534"/>
      <c r="G81" s="1534"/>
      <c r="H81" s="1535"/>
      <c r="I81" s="240"/>
      <c r="J81" s="240"/>
      <c r="K81" s="240"/>
      <c r="L81" s="270"/>
      <c r="M81" s="239"/>
      <c r="N81" s="239"/>
      <c r="O81" s="239"/>
      <c r="P81" s="269"/>
      <c r="Q81" s="240"/>
      <c r="R81" s="240"/>
      <c r="S81" s="240"/>
      <c r="T81" s="270"/>
      <c r="U81" s="239"/>
      <c r="V81" s="239"/>
      <c r="W81" s="239"/>
      <c r="X81" s="269"/>
      <c r="Y81" s="240"/>
      <c r="Z81" s="240"/>
      <c r="AA81" s="240"/>
      <c r="AB81" s="303"/>
      <c r="AC81" s="451"/>
      <c r="AD81" s="239"/>
      <c r="AE81" s="239"/>
      <c r="AF81" s="239"/>
      <c r="AG81" s="269"/>
      <c r="AH81" s="240"/>
      <c r="AI81" s="240"/>
      <c r="AJ81" s="240"/>
      <c r="AK81" s="270"/>
      <c r="AL81" s="239"/>
      <c r="AM81" s="239"/>
      <c r="AN81" s="239"/>
      <c r="AO81" s="269"/>
      <c r="AP81" s="240"/>
      <c r="AQ81" s="240"/>
      <c r="AR81" s="240"/>
      <c r="AS81" s="270"/>
      <c r="AT81" s="239"/>
      <c r="AU81" s="239"/>
      <c r="AV81" s="239"/>
      <c r="AW81" s="269"/>
      <c r="AX81" s="240"/>
      <c r="AY81" s="240"/>
      <c r="AZ81" s="240"/>
      <c r="BA81" s="303"/>
      <c r="BB81" s="451"/>
      <c r="BC81" s="239"/>
      <c r="BD81" s="239"/>
      <c r="BE81" s="239"/>
      <c r="BF81" s="273"/>
      <c r="BG81" s="272"/>
      <c r="BH81" s="240"/>
      <c r="BI81" s="240"/>
      <c r="BJ81" s="303"/>
      <c r="BK81" s="274"/>
      <c r="BL81" s="239"/>
      <c r="BM81" s="239"/>
      <c r="BN81" s="273"/>
      <c r="BO81" s="272"/>
      <c r="BP81" s="240"/>
      <c r="BQ81" s="240"/>
      <c r="BR81" s="303"/>
      <c r="BS81" s="274"/>
      <c r="BT81" s="239"/>
      <c r="BU81" s="239"/>
      <c r="BV81" s="269"/>
    </row>
    <row r="82" spans="1:74">
      <c r="A82" s="405">
        <v>4</v>
      </c>
      <c r="B82" s="410" t="s">
        <v>131</v>
      </c>
      <c r="C82" s="410" t="str">
        <f t="shared" si="36"/>
        <v>Paul Sokol</v>
      </c>
      <c r="D82" s="383">
        <f t="shared" ref="D82:D93" si="38">SUM(I82,M82,Q82,U82,Y82,AD82,AH82,AL82,AP82,AT82,AX82,BC82,BG82,BK82,BO82,BS82)</f>
        <v>77</v>
      </c>
      <c r="E82" s="382">
        <f t="shared" ref="E82:E93" si="39">SUM(J82,N82,R82,V82,Z82,AE82,AI82,AM82,AQ82,AU82,AY82,BD82,BH82,BL82,BP82,BT82)</f>
        <v>31</v>
      </c>
      <c r="F82" s="382">
        <f t="shared" ref="F82:F93" si="40">SUM(K82,O82,S82,W82,AA82,AF82,AJ82,AN82,AR82,AV82,AZ82,BE82,BI82,BM82,BQ82,BU82)</f>
        <v>43</v>
      </c>
      <c r="G82" s="382">
        <f t="shared" ref="G82:G93" si="41">SUM(L82,P82,T82,X82,AB82,AG82,AK82,AO82,AS82,AW82,BA82,BF82,BJ82,BN82,BR82,BV82)</f>
        <v>3</v>
      </c>
      <c r="H82" s="432">
        <f t="shared" ref="H82:H94" si="42">F82/D82</f>
        <v>0.55844155844155841</v>
      </c>
      <c r="I82" s="398">
        <v>6</v>
      </c>
      <c r="J82" s="398">
        <v>4</v>
      </c>
      <c r="K82" s="398">
        <v>6</v>
      </c>
      <c r="L82" s="397">
        <v>2</v>
      </c>
      <c r="M82" s="400">
        <v>5</v>
      </c>
      <c r="N82" s="400">
        <v>0</v>
      </c>
      <c r="O82" s="400">
        <v>0</v>
      </c>
      <c r="P82" s="399">
        <v>0</v>
      </c>
      <c r="Q82" s="398">
        <v>5</v>
      </c>
      <c r="R82" s="398">
        <v>2</v>
      </c>
      <c r="S82" s="398">
        <v>3</v>
      </c>
      <c r="T82" s="397">
        <v>0</v>
      </c>
      <c r="U82" s="400">
        <v>3</v>
      </c>
      <c r="V82" s="400">
        <v>0</v>
      </c>
      <c r="W82" s="400">
        <v>1</v>
      </c>
      <c r="X82" s="399">
        <v>0</v>
      </c>
      <c r="Y82" s="398">
        <v>4</v>
      </c>
      <c r="Z82" s="398">
        <v>2</v>
      </c>
      <c r="AA82" s="398">
        <v>3</v>
      </c>
      <c r="AB82" s="450">
        <v>0</v>
      </c>
      <c r="AC82" s="451"/>
      <c r="AD82" s="400">
        <v>4</v>
      </c>
      <c r="AE82" s="400">
        <v>2</v>
      </c>
      <c r="AF82" s="400">
        <v>2</v>
      </c>
      <c r="AG82" s="399">
        <v>0</v>
      </c>
      <c r="AH82" s="398">
        <v>6</v>
      </c>
      <c r="AI82" s="398">
        <v>4</v>
      </c>
      <c r="AJ82" s="398">
        <v>5</v>
      </c>
      <c r="AK82" s="397">
        <v>0</v>
      </c>
      <c r="AL82" s="400">
        <v>5</v>
      </c>
      <c r="AM82" s="400">
        <v>1</v>
      </c>
      <c r="AN82" s="400">
        <v>2</v>
      </c>
      <c r="AO82" s="399">
        <v>0</v>
      </c>
      <c r="AP82" s="398">
        <v>6</v>
      </c>
      <c r="AQ82" s="398">
        <v>4</v>
      </c>
      <c r="AR82" s="398">
        <v>5</v>
      </c>
      <c r="AS82" s="397">
        <v>0</v>
      </c>
      <c r="AT82" s="400">
        <v>5</v>
      </c>
      <c r="AU82" s="400">
        <v>4</v>
      </c>
      <c r="AV82" s="400">
        <v>4</v>
      </c>
      <c r="AW82" s="399">
        <v>0</v>
      </c>
      <c r="AX82" s="398">
        <v>5</v>
      </c>
      <c r="AY82" s="398">
        <v>2</v>
      </c>
      <c r="AZ82" s="398">
        <v>2</v>
      </c>
      <c r="BA82" s="450">
        <v>0</v>
      </c>
      <c r="BB82" s="451"/>
      <c r="BC82" s="400">
        <v>4</v>
      </c>
      <c r="BD82" s="400">
        <v>0</v>
      </c>
      <c r="BE82" s="400">
        <v>0</v>
      </c>
      <c r="BF82" s="403">
        <v>0</v>
      </c>
      <c r="BG82" s="402">
        <v>6</v>
      </c>
      <c r="BH82" s="398">
        <v>3</v>
      </c>
      <c r="BI82" s="398">
        <v>4</v>
      </c>
      <c r="BJ82" s="450">
        <v>0</v>
      </c>
      <c r="BK82" s="401">
        <v>5</v>
      </c>
      <c r="BL82" s="400">
        <v>2</v>
      </c>
      <c r="BM82" s="400">
        <v>3</v>
      </c>
      <c r="BN82" s="403">
        <v>0</v>
      </c>
      <c r="BO82" s="402">
        <v>4</v>
      </c>
      <c r="BP82" s="398">
        <v>0</v>
      </c>
      <c r="BQ82" s="398">
        <v>0</v>
      </c>
      <c r="BR82" s="450">
        <v>0</v>
      </c>
      <c r="BS82" s="401">
        <v>4</v>
      </c>
      <c r="BT82" s="400">
        <v>1</v>
      </c>
      <c r="BU82" s="400">
        <v>3</v>
      </c>
      <c r="BV82" s="399">
        <v>1</v>
      </c>
    </row>
    <row r="83" spans="1:74">
      <c r="A83" s="392">
        <v>5</v>
      </c>
      <c r="B83" s="406" t="s">
        <v>2160</v>
      </c>
      <c r="C83" s="406" t="str">
        <f t="shared" si="36"/>
        <v>James Trimm</v>
      </c>
      <c r="D83" s="390">
        <f t="shared" si="38"/>
        <v>69</v>
      </c>
      <c r="E83" s="389">
        <f t="shared" si="39"/>
        <v>30</v>
      </c>
      <c r="F83" s="389">
        <f t="shared" si="40"/>
        <v>48</v>
      </c>
      <c r="G83" s="389">
        <f t="shared" si="41"/>
        <v>4</v>
      </c>
      <c r="H83" s="444">
        <f t="shared" si="42"/>
        <v>0.69565217391304346</v>
      </c>
      <c r="I83" s="240">
        <v>6</v>
      </c>
      <c r="J83" s="240">
        <v>2</v>
      </c>
      <c r="K83" s="240">
        <v>5</v>
      </c>
      <c r="L83" s="270">
        <v>1</v>
      </c>
      <c r="M83" s="239">
        <v>3</v>
      </c>
      <c r="N83" s="239">
        <v>1</v>
      </c>
      <c r="O83" s="239">
        <v>3</v>
      </c>
      <c r="P83" s="269">
        <v>0</v>
      </c>
      <c r="Q83" s="240">
        <v>4</v>
      </c>
      <c r="R83" s="240">
        <v>1</v>
      </c>
      <c r="S83" s="240">
        <v>3</v>
      </c>
      <c r="T83" s="270">
        <v>0</v>
      </c>
      <c r="U83" s="239">
        <v>3</v>
      </c>
      <c r="V83" s="239">
        <v>1</v>
      </c>
      <c r="W83" s="239">
        <v>3</v>
      </c>
      <c r="X83" s="269">
        <v>0</v>
      </c>
      <c r="Y83" s="240">
        <v>5</v>
      </c>
      <c r="Z83" s="240">
        <v>2</v>
      </c>
      <c r="AA83" s="240">
        <v>3</v>
      </c>
      <c r="AB83" s="303">
        <v>0</v>
      </c>
      <c r="AC83" s="451"/>
      <c r="AD83" s="239">
        <v>4</v>
      </c>
      <c r="AE83" s="239">
        <v>3</v>
      </c>
      <c r="AF83" s="239">
        <v>3</v>
      </c>
      <c r="AG83" s="269">
        <v>0</v>
      </c>
      <c r="AH83" s="240">
        <v>5</v>
      </c>
      <c r="AI83" s="240">
        <v>2</v>
      </c>
      <c r="AJ83" s="240">
        <v>2</v>
      </c>
      <c r="AK83" s="270">
        <v>0</v>
      </c>
      <c r="AL83" s="239">
        <v>4</v>
      </c>
      <c r="AM83" s="239">
        <v>1</v>
      </c>
      <c r="AN83" s="239">
        <v>2</v>
      </c>
      <c r="AO83" s="269">
        <v>1</v>
      </c>
      <c r="AP83" s="240">
        <v>5</v>
      </c>
      <c r="AQ83" s="240">
        <v>3</v>
      </c>
      <c r="AR83" s="240">
        <v>4</v>
      </c>
      <c r="AS83" s="270">
        <v>1</v>
      </c>
      <c r="AT83" s="239">
        <v>3</v>
      </c>
      <c r="AU83" s="239">
        <v>2</v>
      </c>
      <c r="AV83" s="239">
        <v>2</v>
      </c>
      <c r="AW83" s="269">
        <v>0</v>
      </c>
      <c r="AX83" s="240">
        <v>5</v>
      </c>
      <c r="AY83" s="240">
        <v>2</v>
      </c>
      <c r="AZ83" s="240">
        <v>5</v>
      </c>
      <c r="BA83" s="303">
        <v>0</v>
      </c>
      <c r="BB83" s="451"/>
      <c r="BC83" s="239">
        <v>4</v>
      </c>
      <c r="BD83" s="239">
        <v>2</v>
      </c>
      <c r="BE83" s="239">
        <v>3</v>
      </c>
      <c r="BF83" s="273">
        <v>0</v>
      </c>
      <c r="BG83" s="272">
        <v>5</v>
      </c>
      <c r="BH83" s="240">
        <v>3</v>
      </c>
      <c r="BI83" s="240">
        <v>5</v>
      </c>
      <c r="BJ83" s="303">
        <v>1</v>
      </c>
      <c r="BK83" s="274">
        <v>5</v>
      </c>
      <c r="BL83" s="239">
        <v>2</v>
      </c>
      <c r="BM83" s="239">
        <v>4</v>
      </c>
      <c r="BN83" s="273">
        <v>0</v>
      </c>
      <c r="BO83" s="272">
        <v>4</v>
      </c>
      <c r="BP83" s="240">
        <v>2</v>
      </c>
      <c r="BQ83" s="240">
        <v>1</v>
      </c>
      <c r="BR83" s="303">
        <v>0</v>
      </c>
      <c r="BS83" s="274">
        <v>4</v>
      </c>
      <c r="BT83" s="239">
        <v>1</v>
      </c>
      <c r="BU83" s="239">
        <v>0</v>
      </c>
      <c r="BV83" s="269">
        <v>0</v>
      </c>
    </row>
    <row r="84" spans="1:74">
      <c r="A84" s="405">
        <v>6</v>
      </c>
      <c r="B84" s="410" t="s">
        <v>109</v>
      </c>
      <c r="C84" s="410" t="str">
        <f t="shared" si="36"/>
        <v>Mel Kendziorski</v>
      </c>
      <c r="D84" s="383">
        <f t="shared" si="38"/>
        <v>57</v>
      </c>
      <c r="E84" s="382">
        <f t="shared" si="39"/>
        <v>17</v>
      </c>
      <c r="F84" s="382">
        <f t="shared" si="40"/>
        <v>32</v>
      </c>
      <c r="G84" s="382">
        <f t="shared" si="41"/>
        <v>1</v>
      </c>
      <c r="H84" s="432">
        <f t="shared" si="42"/>
        <v>0.56140350877192979</v>
      </c>
      <c r="I84" s="398">
        <v>5</v>
      </c>
      <c r="J84" s="398">
        <v>3</v>
      </c>
      <c r="K84" s="398">
        <v>4</v>
      </c>
      <c r="L84" s="397">
        <v>0</v>
      </c>
      <c r="M84" s="400">
        <v>4</v>
      </c>
      <c r="N84" s="400">
        <v>0</v>
      </c>
      <c r="O84" s="400">
        <v>1</v>
      </c>
      <c r="P84" s="399">
        <v>0</v>
      </c>
      <c r="Q84" s="398">
        <v>4</v>
      </c>
      <c r="R84" s="398">
        <v>1</v>
      </c>
      <c r="S84" s="398">
        <v>2</v>
      </c>
      <c r="T84" s="397">
        <v>0</v>
      </c>
      <c r="U84" s="400">
        <v>3</v>
      </c>
      <c r="V84" s="400">
        <v>0</v>
      </c>
      <c r="W84" s="400">
        <v>1</v>
      </c>
      <c r="X84" s="399">
        <v>0</v>
      </c>
      <c r="Y84" s="396"/>
      <c r="Z84" s="396"/>
      <c r="AA84" s="396"/>
      <c r="AB84" s="449"/>
      <c r="AC84" s="451"/>
      <c r="AD84" s="400">
        <v>4</v>
      </c>
      <c r="AE84" s="400">
        <v>0</v>
      </c>
      <c r="AF84" s="400">
        <v>1</v>
      </c>
      <c r="AG84" s="399">
        <v>0</v>
      </c>
      <c r="AH84" s="398">
        <v>5</v>
      </c>
      <c r="AI84" s="398">
        <v>3</v>
      </c>
      <c r="AJ84" s="398">
        <v>3</v>
      </c>
      <c r="AK84" s="397">
        <v>1</v>
      </c>
      <c r="AL84" s="400">
        <v>4</v>
      </c>
      <c r="AM84" s="400">
        <v>1</v>
      </c>
      <c r="AN84" s="400">
        <v>2</v>
      </c>
      <c r="AO84" s="399">
        <v>0</v>
      </c>
      <c r="AP84" s="398">
        <v>6</v>
      </c>
      <c r="AQ84" s="398">
        <v>2</v>
      </c>
      <c r="AR84" s="398">
        <v>4</v>
      </c>
      <c r="AS84" s="397">
        <v>0</v>
      </c>
      <c r="AT84" s="400">
        <v>3</v>
      </c>
      <c r="AU84" s="400">
        <v>1</v>
      </c>
      <c r="AV84" s="400">
        <v>2</v>
      </c>
      <c r="AW84" s="399">
        <v>0</v>
      </c>
      <c r="AX84" s="398">
        <v>5</v>
      </c>
      <c r="AY84" s="398">
        <v>1</v>
      </c>
      <c r="AZ84" s="398">
        <v>2</v>
      </c>
      <c r="BA84" s="450">
        <v>0</v>
      </c>
      <c r="BB84" s="451"/>
      <c r="BC84" s="400">
        <v>4</v>
      </c>
      <c r="BD84" s="400">
        <v>0</v>
      </c>
      <c r="BE84" s="400">
        <v>2</v>
      </c>
      <c r="BF84" s="403">
        <v>0</v>
      </c>
      <c r="BG84" s="408"/>
      <c r="BH84" s="396"/>
      <c r="BI84" s="396"/>
      <c r="BJ84" s="449"/>
      <c r="BK84" s="401">
        <v>5</v>
      </c>
      <c r="BL84" s="400">
        <v>3</v>
      </c>
      <c r="BM84" s="400">
        <v>4</v>
      </c>
      <c r="BN84" s="403">
        <v>0</v>
      </c>
      <c r="BO84" s="402">
        <v>5</v>
      </c>
      <c r="BP84" s="398">
        <v>2</v>
      </c>
      <c r="BQ84" s="398">
        <v>4</v>
      </c>
      <c r="BR84" s="450">
        <v>0</v>
      </c>
      <c r="BS84" s="407"/>
      <c r="BT84" s="394"/>
      <c r="BU84" s="394"/>
      <c r="BV84" s="393"/>
    </row>
    <row r="85" spans="1:74">
      <c r="A85" s="392">
        <v>7</v>
      </c>
      <c r="B85" s="406" t="s">
        <v>1128</v>
      </c>
      <c r="C85" s="406" t="str">
        <f t="shared" si="36"/>
        <v>Ryan Reynolds</v>
      </c>
      <c r="D85" s="390">
        <f t="shared" si="38"/>
        <v>60</v>
      </c>
      <c r="E85" s="389">
        <f t="shared" si="39"/>
        <v>20</v>
      </c>
      <c r="F85" s="389">
        <f t="shared" si="40"/>
        <v>34</v>
      </c>
      <c r="G85" s="389">
        <f t="shared" si="41"/>
        <v>4</v>
      </c>
      <c r="H85" s="444">
        <f t="shared" si="42"/>
        <v>0.56666666666666665</v>
      </c>
      <c r="I85" s="240">
        <v>6</v>
      </c>
      <c r="J85" s="240">
        <v>2</v>
      </c>
      <c r="K85" s="240">
        <v>4</v>
      </c>
      <c r="L85" s="270">
        <v>0</v>
      </c>
      <c r="M85" s="239">
        <v>4</v>
      </c>
      <c r="N85" s="239">
        <v>1</v>
      </c>
      <c r="O85" s="239">
        <v>2</v>
      </c>
      <c r="P85" s="269">
        <v>0</v>
      </c>
      <c r="Q85" s="240">
        <v>3</v>
      </c>
      <c r="R85" s="240">
        <v>1</v>
      </c>
      <c r="S85" s="240">
        <v>1</v>
      </c>
      <c r="T85" s="270">
        <v>1</v>
      </c>
      <c r="U85" s="239">
        <v>3</v>
      </c>
      <c r="V85" s="239">
        <v>1</v>
      </c>
      <c r="W85" s="239">
        <v>1</v>
      </c>
      <c r="X85" s="269">
        <v>0</v>
      </c>
      <c r="Y85" s="240">
        <v>5</v>
      </c>
      <c r="Z85" s="240">
        <v>1</v>
      </c>
      <c r="AA85" s="240">
        <v>4</v>
      </c>
      <c r="AB85" s="303">
        <v>0</v>
      </c>
      <c r="AC85" s="451"/>
      <c r="AD85" s="239">
        <v>4</v>
      </c>
      <c r="AE85" s="239">
        <v>0</v>
      </c>
      <c r="AF85" s="239">
        <v>2</v>
      </c>
      <c r="AG85" s="269">
        <v>0</v>
      </c>
      <c r="AH85" s="240">
        <v>6</v>
      </c>
      <c r="AI85" s="240">
        <v>3</v>
      </c>
      <c r="AJ85" s="240">
        <v>4</v>
      </c>
      <c r="AK85" s="270">
        <v>1</v>
      </c>
      <c r="AL85" s="239">
        <v>2</v>
      </c>
      <c r="AM85" s="239">
        <v>1</v>
      </c>
      <c r="AN85" s="239">
        <v>1</v>
      </c>
      <c r="AO85" s="269">
        <v>0</v>
      </c>
      <c r="AP85" s="240">
        <v>4</v>
      </c>
      <c r="AQ85" s="240">
        <v>2</v>
      </c>
      <c r="AR85" s="240">
        <v>2</v>
      </c>
      <c r="AS85" s="270">
        <v>0</v>
      </c>
      <c r="AT85" s="239">
        <v>5</v>
      </c>
      <c r="AU85" s="239">
        <v>2</v>
      </c>
      <c r="AV85" s="239">
        <v>3</v>
      </c>
      <c r="AW85" s="269">
        <v>1</v>
      </c>
      <c r="AX85" s="240">
        <v>5</v>
      </c>
      <c r="AY85" s="240">
        <v>2</v>
      </c>
      <c r="AZ85" s="240">
        <v>3</v>
      </c>
      <c r="BA85" s="303">
        <v>0</v>
      </c>
      <c r="BB85" s="451"/>
      <c r="BC85" s="239">
        <v>3</v>
      </c>
      <c r="BD85" s="239">
        <v>0</v>
      </c>
      <c r="BE85" s="239">
        <v>2</v>
      </c>
      <c r="BF85" s="273">
        <v>0</v>
      </c>
      <c r="BG85" s="272">
        <v>6</v>
      </c>
      <c r="BH85" s="240">
        <v>3</v>
      </c>
      <c r="BI85" s="240">
        <v>4</v>
      </c>
      <c r="BJ85" s="303">
        <v>1</v>
      </c>
      <c r="BK85" s="386"/>
      <c r="BL85" s="244"/>
      <c r="BM85" s="244"/>
      <c r="BN85" s="290"/>
      <c r="BO85" s="272">
        <v>4</v>
      </c>
      <c r="BP85" s="240">
        <v>1</v>
      </c>
      <c r="BQ85" s="240">
        <v>1</v>
      </c>
      <c r="BR85" s="303">
        <v>0</v>
      </c>
      <c r="BS85" s="386"/>
      <c r="BT85" s="244"/>
      <c r="BU85" s="244"/>
      <c r="BV85" s="377"/>
    </row>
    <row r="86" spans="1:74">
      <c r="A86" s="405">
        <v>8</v>
      </c>
      <c r="B86" s="410" t="s">
        <v>1205</v>
      </c>
      <c r="C86" s="410" t="str">
        <f t="shared" si="36"/>
        <v>Pat Bevilacqua</v>
      </c>
      <c r="D86" s="383">
        <f t="shared" si="38"/>
        <v>49</v>
      </c>
      <c r="E86" s="382">
        <f t="shared" si="39"/>
        <v>14</v>
      </c>
      <c r="F86" s="382">
        <f t="shared" si="40"/>
        <v>23</v>
      </c>
      <c r="G86" s="382">
        <f t="shared" si="41"/>
        <v>6</v>
      </c>
      <c r="H86" s="432">
        <f t="shared" si="42"/>
        <v>0.46938775510204084</v>
      </c>
      <c r="I86" s="396"/>
      <c r="J86" s="396"/>
      <c r="K86" s="396"/>
      <c r="L86" s="395"/>
      <c r="M86" s="400">
        <v>4</v>
      </c>
      <c r="N86" s="400">
        <v>1</v>
      </c>
      <c r="O86" s="400">
        <v>1</v>
      </c>
      <c r="P86" s="399">
        <v>1</v>
      </c>
      <c r="Q86" s="398">
        <v>4</v>
      </c>
      <c r="R86" s="398">
        <v>2</v>
      </c>
      <c r="S86" s="398">
        <v>2</v>
      </c>
      <c r="T86" s="397">
        <v>1</v>
      </c>
      <c r="U86" s="394"/>
      <c r="V86" s="394"/>
      <c r="W86" s="394"/>
      <c r="X86" s="393"/>
      <c r="Y86" s="398">
        <v>5</v>
      </c>
      <c r="Z86" s="398">
        <v>1</v>
      </c>
      <c r="AA86" s="398">
        <v>3</v>
      </c>
      <c r="AB86" s="450">
        <v>0</v>
      </c>
      <c r="AC86" s="451"/>
      <c r="AD86" s="400">
        <v>4</v>
      </c>
      <c r="AE86" s="400">
        <v>0</v>
      </c>
      <c r="AF86" s="400">
        <v>0</v>
      </c>
      <c r="AG86" s="399">
        <v>0</v>
      </c>
      <c r="AH86" s="398">
        <v>3</v>
      </c>
      <c r="AI86" s="398">
        <v>2</v>
      </c>
      <c r="AJ86" s="398">
        <v>2</v>
      </c>
      <c r="AK86" s="397">
        <v>1</v>
      </c>
      <c r="AL86" s="400">
        <v>4</v>
      </c>
      <c r="AM86" s="400">
        <v>2</v>
      </c>
      <c r="AN86" s="400">
        <v>3</v>
      </c>
      <c r="AO86" s="399">
        <v>1</v>
      </c>
      <c r="AP86" s="398">
        <v>6</v>
      </c>
      <c r="AQ86" s="398">
        <v>2</v>
      </c>
      <c r="AR86" s="398">
        <v>3</v>
      </c>
      <c r="AS86" s="397">
        <v>0</v>
      </c>
      <c r="AT86" s="400">
        <v>2</v>
      </c>
      <c r="AU86" s="400">
        <v>2</v>
      </c>
      <c r="AV86" s="400">
        <v>1</v>
      </c>
      <c r="AW86" s="399">
        <v>1</v>
      </c>
      <c r="AX86" s="398">
        <v>3</v>
      </c>
      <c r="AY86" s="398">
        <v>0</v>
      </c>
      <c r="AZ86" s="398">
        <v>3</v>
      </c>
      <c r="BA86" s="450">
        <v>0</v>
      </c>
      <c r="BB86" s="451"/>
      <c r="BC86" s="400">
        <v>4</v>
      </c>
      <c r="BD86" s="400">
        <v>0</v>
      </c>
      <c r="BE86" s="400">
        <v>2</v>
      </c>
      <c r="BF86" s="403">
        <v>0</v>
      </c>
      <c r="BG86" s="402">
        <v>5</v>
      </c>
      <c r="BH86" s="398">
        <v>2</v>
      </c>
      <c r="BI86" s="398">
        <v>2</v>
      </c>
      <c r="BJ86" s="450">
        <v>1</v>
      </c>
      <c r="BK86" s="407"/>
      <c r="BL86" s="394"/>
      <c r="BM86" s="394"/>
      <c r="BN86" s="409"/>
      <c r="BO86" s="408"/>
      <c r="BP86" s="396"/>
      <c r="BQ86" s="396"/>
      <c r="BR86" s="449"/>
      <c r="BS86" s="401">
        <v>5</v>
      </c>
      <c r="BT86" s="400">
        <v>0</v>
      </c>
      <c r="BU86" s="400">
        <v>1</v>
      </c>
      <c r="BV86" s="399">
        <v>0</v>
      </c>
    </row>
    <row r="87" spans="1:74">
      <c r="A87" s="392">
        <v>9</v>
      </c>
      <c r="B87" s="406" t="s">
        <v>1177</v>
      </c>
      <c r="C87" s="406" t="str">
        <f t="shared" si="36"/>
        <v>Jeff Foster</v>
      </c>
      <c r="D87" s="390">
        <f t="shared" si="38"/>
        <v>47</v>
      </c>
      <c r="E87" s="389">
        <f t="shared" si="39"/>
        <v>13</v>
      </c>
      <c r="F87" s="389">
        <f t="shared" si="40"/>
        <v>18</v>
      </c>
      <c r="G87" s="389">
        <f t="shared" si="41"/>
        <v>1</v>
      </c>
      <c r="H87" s="444">
        <f t="shared" si="42"/>
        <v>0.38297872340425532</v>
      </c>
      <c r="I87" s="240">
        <v>6</v>
      </c>
      <c r="J87" s="240">
        <v>1</v>
      </c>
      <c r="K87" s="240">
        <v>2</v>
      </c>
      <c r="L87" s="270">
        <v>0</v>
      </c>
      <c r="M87" s="244"/>
      <c r="N87" s="244"/>
      <c r="O87" s="244"/>
      <c r="P87" s="377"/>
      <c r="Q87" s="240">
        <v>1</v>
      </c>
      <c r="R87" s="240">
        <v>0</v>
      </c>
      <c r="S87" s="240">
        <v>0</v>
      </c>
      <c r="T87" s="270">
        <v>0</v>
      </c>
      <c r="U87" s="239">
        <v>3</v>
      </c>
      <c r="V87" s="239">
        <v>1</v>
      </c>
      <c r="W87" s="239">
        <v>1</v>
      </c>
      <c r="X87" s="269">
        <v>0</v>
      </c>
      <c r="Y87" s="240">
        <v>4</v>
      </c>
      <c r="Z87" s="240">
        <v>0</v>
      </c>
      <c r="AA87" s="240">
        <v>1</v>
      </c>
      <c r="AB87" s="303">
        <v>0</v>
      </c>
      <c r="AC87" s="451"/>
      <c r="AD87" s="244"/>
      <c r="AE87" s="244"/>
      <c r="AF87" s="244"/>
      <c r="AG87" s="377"/>
      <c r="AH87" s="240">
        <v>1</v>
      </c>
      <c r="AI87" s="240">
        <v>2</v>
      </c>
      <c r="AJ87" s="240">
        <v>1</v>
      </c>
      <c r="AK87" s="270">
        <v>0</v>
      </c>
      <c r="AL87" s="239">
        <v>2</v>
      </c>
      <c r="AM87" s="239">
        <v>0</v>
      </c>
      <c r="AN87" s="239">
        <v>2</v>
      </c>
      <c r="AO87" s="269">
        <v>0</v>
      </c>
      <c r="AP87" s="240">
        <v>4</v>
      </c>
      <c r="AQ87" s="240">
        <v>4</v>
      </c>
      <c r="AR87" s="240">
        <v>2</v>
      </c>
      <c r="AS87" s="270">
        <v>0</v>
      </c>
      <c r="AT87" s="239">
        <v>4</v>
      </c>
      <c r="AU87" s="239">
        <v>1</v>
      </c>
      <c r="AV87" s="239">
        <v>0</v>
      </c>
      <c r="AW87" s="269">
        <v>0</v>
      </c>
      <c r="AX87" s="240">
        <v>4</v>
      </c>
      <c r="AY87" s="240">
        <v>1</v>
      </c>
      <c r="AZ87" s="240">
        <v>2</v>
      </c>
      <c r="BA87" s="303">
        <v>0</v>
      </c>
      <c r="BB87" s="451"/>
      <c r="BC87" s="244"/>
      <c r="BD87" s="244"/>
      <c r="BE87" s="244"/>
      <c r="BF87" s="290"/>
      <c r="BG87" s="272">
        <v>4</v>
      </c>
      <c r="BH87" s="240">
        <v>2</v>
      </c>
      <c r="BI87" s="240">
        <v>1</v>
      </c>
      <c r="BJ87" s="303">
        <v>1</v>
      </c>
      <c r="BK87" s="274">
        <v>6</v>
      </c>
      <c r="BL87" s="239">
        <v>1</v>
      </c>
      <c r="BM87" s="239">
        <v>3</v>
      </c>
      <c r="BN87" s="273">
        <v>0</v>
      </c>
      <c r="BO87" s="272">
        <v>5</v>
      </c>
      <c r="BP87" s="240">
        <v>0</v>
      </c>
      <c r="BQ87" s="240">
        <v>2</v>
      </c>
      <c r="BR87" s="303">
        <v>0</v>
      </c>
      <c r="BS87" s="274">
        <v>3</v>
      </c>
      <c r="BT87" s="239">
        <v>0</v>
      </c>
      <c r="BU87" s="239">
        <v>1</v>
      </c>
      <c r="BV87" s="269">
        <v>0</v>
      </c>
    </row>
    <row r="88" spans="1:74">
      <c r="A88" s="405">
        <v>10</v>
      </c>
      <c r="B88" s="410" t="s">
        <v>1183</v>
      </c>
      <c r="C88" s="410" t="str">
        <f t="shared" si="36"/>
        <v>Kevin Cynowa</v>
      </c>
      <c r="D88" s="383">
        <f t="shared" si="38"/>
        <v>53</v>
      </c>
      <c r="E88" s="382">
        <f t="shared" si="39"/>
        <v>16</v>
      </c>
      <c r="F88" s="382">
        <f t="shared" si="40"/>
        <v>24</v>
      </c>
      <c r="G88" s="382">
        <f t="shared" si="41"/>
        <v>2</v>
      </c>
      <c r="H88" s="432">
        <f t="shared" si="42"/>
        <v>0.45283018867924529</v>
      </c>
      <c r="I88" s="398">
        <v>5</v>
      </c>
      <c r="J88" s="398">
        <v>1</v>
      </c>
      <c r="K88" s="398">
        <v>4</v>
      </c>
      <c r="L88" s="397">
        <v>1</v>
      </c>
      <c r="M88" s="400">
        <v>3</v>
      </c>
      <c r="N88" s="400">
        <v>0</v>
      </c>
      <c r="O88" s="400">
        <v>2</v>
      </c>
      <c r="P88" s="399">
        <v>0</v>
      </c>
      <c r="Q88" s="398">
        <v>4</v>
      </c>
      <c r="R88" s="398">
        <v>1</v>
      </c>
      <c r="S88" s="398">
        <v>1</v>
      </c>
      <c r="T88" s="397">
        <v>1</v>
      </c>
      <c r="U88" s="400">
        <v>4</v>
      </c>
      <c r="V88" s="400">
        <v>0</v>
      </c>
      <c r="W88" s="400">
        <v>1</v>
      </c>
      <c r="X88" s="399">
        <v>0</v>
      </c>
      <c r="Y88" s="398">
        <v>4</v>
      </c>
      <c r="Z88" s="398">
        <v>1</v>
      </c>
      <c r="AA88" s="398">
        <v>2</v>
      </c>
      <c r="AB88" s="450">
        <v>0</v>
      </c>
      <c r="AC88" s="451"/>
      <c r="AD88" s="400">
        <v>4</v>
      </c>
      <c r="AE88" s="400">
        <v>0</v>
      </c>
      <c r="AF88" s="400">
        <v>2</v>
      </c>
      <c r="AG88" s="399">
        <v>0</v>
      </c>
      <c r="AH88" s="398">
        <v>6</v>
      </c>
      <c r="AI88" s="398">
        <v>3</v>
      </c>
      <c r="AJ88" s="398">
        <v>3</v>
      </c>
      <c r="AK88" s="397">
        <v>0</v>
      </c>
      <c r="AL88" s="400">
        <v>2</v>
      </c>
      <c r="AM88" s="400">
        <v>0</v>
      </c>
      <c r="AN88" s="400">
        <v>0</v>
      </c>
      <c r="AO88" s="399">
        <v>0</v>
      </c>
      <c r="AP88" s="396"/>
      <c r="AQ88" s="396"/>
      <c r="AR88" s="396"/>
      <c r="AS88" s="395"/>
      <c r="AT88" s="394"/>
      <c r="AU88" s="394"/>
      <c r="AV88" s="394"/>
      <c r="AW88" s="393"/>
      <c r="AX88" s="398">
        <v>5</v>
      </c>
      <c r="AY88" s="398">
        <v>1</v>
      </c>
      <c r="AZ88" s="398">
        <v>1</v>
      </c>
      <c r="BA88" s="450">
        <v>0</v>
      </c>
      <c r="BB88" s="451"/>
      <c r="BC88" s="400">
        <v>2</v>
      </c>
      <c r="BD88" s="400">
        <v>2</v>
      </c>
      <c r="BE88" s="400">
        <v>1</v>
      </c>
      <c r="BF88" s="403">
        <v>0</v>
      </c>
      <c r="BG88" s="402">
        <v>5</v>
      </c>
      <c r="BH88" s="398">
        <v>3</v>
      </c>
      <c r="BI88" s="398">
        <v>4</v>
      </c>
      <c r="BJ88" s="450">
        <v>0</v>
      </c>
      <c r="BK88" s="401">
        <v>4</v>
      </c>
      <c r="BL88" s="400">
        <v>2</v>
      </c>
      <c r="BM88" s="400">
        <v>2</v>
      </c>
      <c r="BN88" s="403">
        <v>0</v>
      </c>
      <c r="BO88" s="402">
        <v>5</v>
      </c>
      <c r="BP88" s="398">
        <v>2</v>
      </c>
      <c r="BQ88" s="398">
        <v>1</v>
      </c>
      <c r="BR88" s="450">
        <v>0</v>
      </c>
      <c r="BS88" s="407"/>
      <c r="BT88" s="394"/>
      <c r="BU88" s="394"/>
      <c r="BV88" s="393"/>
    </row>
    <row r="89" spans="1:74">
      <c r="A89" s="392">
        <v>11</v>
      </c>
      <c r="B89" s="406" t="s">
        <v>1197</v>
      </c>
      <c r="C89" s="406" t="str">
        <f t="shared" si="36"/>
        <v>Wayne Fallis</v>
      </c>
      <c r="D89" s="390">
        <f t="shared" si="38"/>
        <v>38</v>
      </c>
      <c r="E89" s="389">
        <f t="shared" si="39"/>
        <v>5</v>
      </c>
      <c r="F89" s="389">
        <f t="shared" si="40"/>
        <v>14</v>
      </c>
      <c r="G89" s="389">
        <f t="shared" si="41"/>
        <v>1</v>
      </c>
      <c r="H89" s="444">
        <f t="shared" si="42"/>
        <v>0.36842105263157893</v>
      </c>
      <c r="I89" s="240">
        <v>3</v>
      </c>
      <c r="J89" s="240">
        <v>1</v>
      </c>
      <c r="K89" s="240">
        <v>2</v>
      </c>
      <c r="L89" s="270">
        <v>0</v>
      </c>
      <c r="M89" s="239">
        <v>4</v>
      </c>
      <c r="N89" s="239">
        <v>0</v>
      </c>
      <c r="O89" s="239">
        <v>2</v>
      </c>
      <c r="P89" s="269">
        <v>0</v>
      </c>
      <c r="Q89" s="379"/>
      <c r="R89" s="379"/>
      <c r="S89" s="379"/>
      <c r="T89" s="378"/>
      <c r="U89" s="244"/>
      <c r="V89" s="244"/>
      <c r="W89" s="244"/>
      <c r="X89" s="377"/>
      <c r="Y89" s="379"/>
      <c r="Z89" s="379"/>
      <c r="AA89" s="379"/>
      <c r="AB89" s="453"/>
      <c r="AC89" s="451"/>
      <c r="AD89" s="239">
        <v>3</v>
      </c>
      <c r="AE89" s="239">
        <v>0</v>
      </c>
      <c r="AF89" s="239">
        <v>0</v>
      </c>
      <c r="AG89" s="269">
        <v>0</v>
      </c>
      <c r="AH89" s="240">
        <v>4</v>
      </c>
      <c r="AI89" s="240">
        <v>1</v>
      </c>
      <c r="AJ89" s="240">
        <v>2</v>
      </c>
      <c r="AK89" s="270">
        <v>0</v>
      </c>
      <c r="AL89" s="239">
        <v>4</v>
      </c>
      <c r="AM89" s="239">
        <v>0</v>
      </c>
      <c r="AN89" s="239">
        <v>1</v>
      </c>
      <c r="AO89" s="269">
        <v>0</v>
      </c>
      <c r="AP89" s="379"/>
      <c r="AQ89" s="379"/>
      <c r="AR89" s="379"/>
      <c r="AS89" s="378"/>
      <c r="AT89" s="239">
        <v>1</v>
      </c>
      <c r="AU89" s="239">
        <v>0</v>
      </c>
      <c r="AV89" s="239">
        <v>0</v>
      </c>
      <c r="AW89" s="269">
        <v>0</v>
      </c>
      <c r="AX89" s="379"/>
      <c r="AY89" s="379"/>
      <c r="AZ89" s="379"/>
      <c r="BA89" s="453"/>
      <c r="BB89" s="451"/>
      <c r="BC89" s="239">
        <v>4</v>
      </c>
      <c r="BD89" s="239">
        <v>0</v>
      </c>
      <c r="BE89" s="239">
        <v>1</v>
      </c>
      <c r="BF89" s="273">
        <v>0</v>
      </c>
      <c r="BG89" s="272">
        <v>6</v>
      </c>
      <c r="BH89" s="240">
        <v>2</v>
      </c>
      <c r="BI89" s="240">
        <v>3</v>
      </c>
      <c r="BJ89" s="303">
        <v>1</v>
      </c>
      <c r="BK89" s="274">
        <v>5</v>
      </c>
      <c r="BL89" s="239">
        <v>1</v>
      </c>
      <c r="BM89" s="239">
        <v>1</v>
      </c>
      <c r="BN89" s="273">
        <v>0</v>
      </c>
      <c r="BO89" s="387"/>
      <c r="BP89" s="379"/>
      <c r="BQ89" s="379"/>
      <c r="BR89" s="453"/>
      <c r="BS89" s="274">
        <v>4</v>
      </c>
      <c r="BT89" s="239">
        <v>0</v>
      </c>
      <c r="BU89" s="239">
        <v>2</v>
      </c>
      <c r="BV89" s="269">
        <v>0</v>
      </c>
    </row>
    <row r="90" spans="1:74">
      <c r="A90" s="405">
        <v>12</v>
      </c>
      <c r="B90" s="410" t="s">
        <v>1259</v>
      </c>
      <c r="C90" s="410" t="str">
        <f t="shared" si="36"/>
        <v>Steve Guy</v>
      </c>
      <c r="D90" s="383">
        <f t="shared" si="38"/>
        <v>64</v>
      </c>
      <c r="E90" s="382">
        <f t="shared" si="39"/>
        <v>19</v>
      </c>
      <c r="F90" s="382">
        <f t="shared" si="40"/>
        <v>34</v>
      </c>
      <c r="G90" s="382">
        <f t="shared" si="41"/>
        <v>6</v>
      </c>
      <c r="H90" s="432">
        <f t="shared" si="42"/>
        <v>0.53125</v>
      </c>
      <c r="I90" s="398">
        <v>6</v>
      </c>
      <c r="J90" s="398">
        <v>3</v>
      </c>
      <c r="K90" s="398">
        <v>3</v>
      </c>
      <c r="L90" s="397">
        <v>0</v>
      </c>
      <c r="M90" s="400">
        <v>4</v>
      </c>
      <c r="N90" s="400">
        <v>0</v>
      </c>
      <c r="O90" s="400">
        <v>1</v>
      </c>
      <c r="P90" s="399">
        <v>0</v>
      </c>
      <c r="Q90" s="398">
        <v>4</v>
      </c>
      <c r="R90" s="398">
        <v>2</v>
      </c>
      <c r="S90" s="398">
        <v>2</v>
      </c>
      <c r="T90" s="397">
        <v>1</v>
      </c>
      <c r="U90" s="400">
        <v>2</v>
      </c>
      <c r="V90" s="400">
        <v>0</v>
      </c>
      <c r="W90" s="400">
        <v>0</v>
      </c>
      <c r="X90" s="399">
        <v>0</v>
      </c>
      <c r="Y90" s="396"/>
      <c r="Z90" s="396"/>
      <c r="AA90" s="396"/>
      <c r="AB90" s="449"/>
      <c r="AC90" s="451"/>
      <c r="AD90" s="400">
        <v>3</v>
      </c>
      <c r="AE90" s="400">
        <v>1</v>
      </c>
      <c r="AF90" s="400">
        <v>2</v>
      </c>
      <c r="AG90" s="399">
        <v>0</v>
      </c>
      <c r="AH90" s="398">
        <v>3</v>
      </c>
      <c r="AI90" s="398">
        <v>2</v>
      </c>
      <c r="AJ90" s="398">
        <v>3</v>
      </c>
      <c r="AK90" s="397">
        <v>1</v>
      </c>
      <c r="AL90" s="400">
        <v>4</v>
      </c>
      <c r="AM90" s="400">
        <v>1</v>
      </c>
      <c r="AN90" s="400">
        <v>2</v>
      </c>
      <c r="AO90" s="399">
        <v>0</v>
      </c>
      <c r="AP90" s="398">
        <v>6</v>
      </c>
      <c r="AQ90" s="398">
        <v>1</v>
      </c>
      <c r="AR90" s="398">
        <v>3</v>
      </c>
      <c r="AS90" s="397">
        <v>0</v>
      </c>
      <c r="AT90" s="400">
        <v>4</v>
      </c>
      <c r="AU90" s="400">
        <v>2</v>
      </c>
      <c r="AV90" s="400">
        <v>3</v>
      </c>
      <c r="AW90" s="399">
        <v>0</v>
      </c>
      <c r="AX90" s="398">
        <v>4</v>
      </c>
      <c r="AY90" s="398">
        <v>1</v>
      </c>
      <c r="AZ90" s="398">
        <v>2</v>
      </c>
      <c r="BA90" s="450">
        <v>1</v>
      </c>
      <c r="BB90" s="451"/>
      <c r="BC90" s="400">
        <v>4</v>
      </c>
      <c r="BD90" s="400">
        <v>0</v>
      </c>
      <c r="BE90" s="400">
        <v>1</v>
      </c>
      <c r="BF90" s="403">
        <v>0</v>
      </c>
      <c r="BG90" s="402">
        <v>4</v>
      </c>
      <c r="BH90" s="398">
        <v>1</v>
      </c>
      <c r="BI90" s="398">
        <v>3</v>
      </c>
      <c r="BJ90" s="450">
        <v>1</v>
      </c>
      <c r="BK90" s="401">
        <v>6</v>
      </c>
      <c r="BL90" s="400">
        <v>3</v>
      </c>
      <c r="BM90" s="400">
        <v>4</v>
      </c>
      <c r="BN90" s="403">
        <v>1</v>
      </c>
      <c r="BO90" s="402">
        <v>5</v>
      </c>
      <c r="BP90" s="398">
        <v>2</v>
      </c>
      <c r="BQ90" s="398">
        <v>2</v>
      </c>
      <c r="BR90" s="450">
        <v>1</v>
      </c>
      <c r="BS90" s="401">
        <v>5</v>
      </c>
      <c r="BT90" s="400">
        <v>0</v>
      </c>
      <c r="BU90" s="400">
        <v>3</v>
      </c>
      <c r="BV90" s="399">
        <v>0</v>
      </c>
    </row>
    <row r="91" spans="1:74">
      <c r="A91" s="392">
        <v>13</v>
      </c>
      <c r="B91" s="406" t="s">
        <v>82</v>
      </c>
      <c r="C91" s="406" t="str">
        <f t="shared" si="36"/>
        <v>Bob Fisher</v>
      </c>
      <c r="D91" s="390">
        <f t="shared" si="38"/>
        <v>55</v>
      </c>
      <c r="E91" s="389">
        <f t="shared" si="39"/>
        <v>21</v>
      </c>
      <c r="F91" s="389">
        <f t="shared" si="40"/>
        <v>29</v>
      </c>
      <c r="G91" s="389">
        <f t="shared" si="41"/>
        <v>1</v>
      </c>
      <c r="H91" s="444">
        <f t="shared" si="42"/>
        <v>0.52727272727272723</v>
      </c>
      <c r="I91" s="240">
        <v>5</v>
      </c>
      <c r="J91" s="240">
        <v>4</v>
      </c>
      <c r="K91" s="240">
        <v>3</v>
      </c>
      <c r="L91" s="270">
        <v>0</v>
      </c>
      <c r="M91" s="239">
        <v>1</v>
      </c>
      <c r="N91" s="239">
        <v>1</v>
      </c>
      <c r="O91" s="239">
        <v>1</v>
      </c>
      <c r="P91" s="269">
        <v>0</v>
      </c>
      <c r="Q91" s="240">
        <v>1</v>
      </c>
      <c r="R91" s="240">
        <v>1</v>
      </c>
      <c r="S91" s="240">
        <v>0</v>
      </c>
      <c r="T91" s="270">
        <v>0</v>
      </c>
      <c r="U91" s="244"/>
      <c r="V91" s="244"/>
      <c r="W91" s="244"/>
      <c r="X91" s="377"/>
      <c r="Y91" s="240">
        <v>4</v>
      </c>
      <c r="Z91" s="240">
        <v>2</v>
      </c>
      <c r="AA91" s="240">
        <v>4</v>
      </c>
      <c r="AB91" s="303">
        <v>0</v>
      </c>
      <c r="AC91" s="451"/>
      <c r="AD91" s="239">
        <v>4</v>
      </c>
      <c r="AE91" s="239">
        <v>0</v>
      </c>
      <c r="AF91" s="239">
        <v>2</v>
      </c>
      <c r="AG91" s="269">
        <v>0</v>
      </c>
      <c r="AH91" s="240">
        <v>5</v>
      </c>
      <c r="AI91" s="240">
        <v>3</v>
      </c>
      <c r="AJ91" s="240">
        <v>4</v>
      </c>
      <c r="AK91" s="270">
        <v>1</v>
      </c>
      <c r="AL91" s="239">
        <v>4</v>
      </c>
      <c r="AM91" s="239">
        <v>0</v>
      </c>
      <c r="AN91" s="239">
        <v>2</v>
      </c>
      <c r="AO91" s="269">
        <v>0</v>
      </c>
      <c r="AP91" s="240">
        <v>6</v>
      </c>
      <c r="AQ91" s="240">
        <v>2</v>
      </c>
      <c r="AR91" s="240">
        <v>3</v>
      </c>
      <c r="AS91" s="270">
        <v>0</v>
      </c>
      <c r="AT91" s="239">
        <v>3</v>
      </c>
      <c r="AU91" s="239">
        <v>1</v>
      </c>
      <c r="AV91" s="239">
        <v>0</v>
      </c>
      <c r="AW91" s="269">
        <v>0</v>
      </c>
      <c r="AX91" s="379"/>
      <c r="AY91" s="379"/>
      <c r="AZ91" s="379"/>
      <c r="BA91" s="453"/>
      <c r="BB91" s="451"/>
      <c r="BC91" s="239">
        <v>3</v>
      </c>
      <c r="BD91" s="239">
        <v>1</v>
      </c>
      <c r="BE91" s="239">
        <v>1</v>
      </c>
      <c r="BF91" s="273">
        <v>0</v>
      </c>
      <c r="BG91" s="272">
        <v>6</v>
      </c>
      <c r="BH91" s="240">
        <v>2</v>
      </c>
      <c r="BI91" s="240">
        <v>3</v>
      </c>
      <c r="BJ91" s="303">
        <v>0</v>
      </c>
      <c r="BK91" s="274">
        <v>6</v>
      </c>
      <c r="BL91" s="239">
        <v>2</v>
      </c>
      <c r="BM91" s="239">
        <v>2</v>
      </c>
      <c r="BN91" s="273">
        <v>0</v>
      </c>
      <c r="BO91" s="272">
        <v>3</v>
      </c>
      <c r="BP91" s="240">
        <v>1</v>
      </c>
      <c r="BQ91" s="240">
        <v>2</v>
      </c>
      <c r="BR91" s="303">
        <v>0</v>
      </c>
      <c r="BS91" s="274">
        <v>4</v>
      </c>
      <c r="BT91" s="239">
        <v>1</v>
      </c>
      <c r="BU91" s="239">
        <v>2</v>
      </c>
      <c r="BV91" s="269">
        <v>0</v>
      </c>
    </row>
    <row r="92" spans="1:74">
      <c r="A92" s="405">
        <v>14</v>
      </c>
      <c r="B92" s="410" t="s">
        <v>1134</v>
      </c>
      <c r="C92" s="410" t="str">
        <f t="shared" si="36"/>
        <v>Jeff Smith</v>
      </c>
      <c r="D92" s="383">
        <f t="shared" si="38"/>
        <v>33</v>
      </c>
      <c r="E92" s="382">
        <f t="shared" si="39"/>
        <v>15</v>
      </c>
      <c r="F92" s="382">
        <f t="shared" si="40"/>
        <v>17</v>
      </c>
      <c r="G92" s="382">
        <f t="shared" si="41"/>
        <v>0</v>
      </c>
      <c r="H92" s="432">
        <f t="shared" si="42"/>
        <v>0.51515151515151514</v>
      </c>
      <c r="I92" s="396"/>
      <c r="J92" s="396"/>
      <c r="K92" s="396"/>
      <c r="L92" s="395"/>
      <c r="M92" s="400">
        <v>2</v>
      </c>
      <c r="N92" s="400">
        <v>0</v>
      </c>
      <c r="O92" s="400">
        <v>0</v>
      </c>
      <c r="P92" s="399">
        <v>0</v>
      </c>
      <c r="Q92" s="398">
        <v>3</v>
      </c>
      <c r="R92" s="398">
        <v>1</v>
      </c>
      <c r="S92" s="398">
        <v>1</v>
      </c>
      <c r="T92" s="397">
        <v>0</v>
      </c>
      <c r="U92" s="400">
        <v>1</v>
      </c>
      <c r="V92" s="400">
        <v>0</v>
      </c>
      <c r="W92" s="400">
        <v>0</v>
      </c>
      <c r="X92" s="399">
        <v>0</v>
      </c>
      <c r="Y92" s="398">
        <v>4</v>
      </c>
      <c r="Z92" s="398">
        <v>2</v>
      </c>
      <c r="AA92" s="398">
        <v>2</v>
      </c>
      <c r="AB92" s="450">
        <v>0</v>
      </c>
      <c r="AC92" s="451"/>
      <c r="AD92" s="400">
        <v>3</v>
      </c>
      <c r="AE92" s="400">
        <v>1</v>
      </c>
      <c r="AF92" s="400">
        <v>1</v>
      </c>
      <c r="AG92" s="399">
        <v>0</v>
      </c>
      <c r="AH92" s="398">
        <v>2</v>
      </c>
      <c r="AI92" s="398">
        <v>2</v>
      </c>
      <c r="AJ92" s="398">
        <v>2</v>
      </c>
      <c r="AK92" s="397">
        <v>0</v>
      </c>
      <c r="AL92" s="400">
        <v>2</v>
      </c>
      <c r="AM92" s="400">
        <v>0</v>
      </c>
      <c r="AN92" s="400">
        <v>1</v>
      </c>
      <c r="AO92" s="399">
        <v>0</v>
      </c>
      <c r="AP92" s="398">
        <v>5</v>
      </c>
      <c r="AQ92" s="398">
        <v>4</v>
      </c>
      <c r="AR92" s="398">
        <v>5</v>
      </c>
      <c r="AS92" s="397">
        <v>0</v>
      </c>
      <c r="AT92" s="394"/>
      <c r="AU92" s="394"/>
      <c r="AV92" s="394"/>
      <c r="AW92" s="393"/>
      <c r="AX92" s="398">
        <v>2</v>
      </c>
      <c r="AY92" s="398">
        <v>1</v>
      </c>
      <c r="AZ92" s="398">
        <v>1</v>
      </c>
      <c r="BA92" s="450">
        <v>0</v>
      </c>
      <c r="BB92" s="451"/>
      <c r="BC92" s="394"/>
      <c r="BD92" s="394"/>
      <c r="BE92" s="394"/>
      <c r="BF92" s="409"/>
      <c r="BG92" s="408"/>
      <c r="BH92" s="396"/>
      <c r="BI92" s="396"/>
      <c r="BJ92" s="449"/>
      <c r="BK92" s="401">
        <v>5</v>
      </c>
      <c r="BL92" s="400">
        <v>3</v>
      </c>
      <c r="BM92" s="400">
        <v>3</v>
      </c>
      <c r="BN92" s="403">
        <v>0</v>
      </c>
      <c r="BO92" s="408"/>
      <c r="BP92" s="396"/>
      <c r="BQ92" s="396"/>
      <c r="BR92" s="449"/>
      <c r="BS92" s="401">
        <v>4</v>
      </c>
      <c r="BT92" s="400">
        <v>1</v>
      </c>
      <c r="BU92" s="400">
        <v>1</v>
      </c>
      <c r="BV92" s="399">
        <v>0</v>
      </c>
    </row>
    <row r="93" spans="1:74">
      <c r="A93" s="392">
        <v>15</v>
      </c>
      <c r="B93" s="391" t="s">
        <v>1284</v>
      </c>
      <c r="C93" s="391" t="str">
        <f t="shared" si="36"/>
        <v>Frank Swearingen</v>
      </c>
      <c r="D93" s="390">
        <f t="shared" si="38"/>
        <v>44</v>
      </c>
      <c r="E93" s="389">
        <f t="shared" si="39"/>
        <v>12</v>
      </c>
      <c r="F93" s="389">
        <f t="shared" si="40"/>
        <v>20</v>
      </c>
      <c r="G93" s="389">
        <f t="shared" si="41"/>
        <v>1</v>
      </c>
      <c r="H93" s="444">
        <f t="shared" si="42"/>
        <v>0.45454545454545453</v>
      </c>
      <c r="I93" s="240">
        <v>2</v>
      </c>
      <c r="J93" s="240">
        <v>1</v>
      </c>
      <c r="K93" s="240">
        <v>2</v>
      </c>
      <c r="L93" s="270">
        <v>0</v>
      </c>
      <c r="M93" s="239">
        <v>3</v>
      </c>
      <c r="N93" s="239">
        <v>0</v>
      </c>
      <c r="O93" s="239">
        <v>1</v>
      </c>
      <c r="P93" s="269">
        <v>0</v>
      </c>
      <c r="Q93" s="240">
        <v>2</v>
      </c>
      <c r="R93" s="240">
        <v>0</v>
      </c>
      <c r="S93" s="240">
        <v>0</v>
      </c>
      <c r="T93" s="270">
        <v>0</v>
      </c>
      <c r="U93" s="239">
        <v>3</v>
      </c>
      <c r="V93" s="239">
        <v>1</v>
      </c>
      <c r="W93" s="239">
        <v>2</v>
      </c>
      <c r="X93" s="269">
        <v>0</v>
      </c>
      <c r="Y93" s="240">
        <v>5</v>
      </c>
      <c r="Z93" s="240">
        <v>1</v>
      </c>
      <c r="AA93" s="240">
        <v>1</v>
      </c>
      <c r="AB93" s="303">
        <v>0</v>
      </c>
      <c r="AC93" s="451"/>
      <c r="AD93" s="239">
        <v>3</v>
      </c>
      <c r="AE93" s="239">
        <v>1</v>
      </c>
      <c r="AF93" s="239">
        <v>3</v>
      </c>
      <c r="AG93" s="269">
        <v>0</v>
      </c>
      <c r="AH93" s="240">
        <v>6</v>
      </c>
      <c r="AI93" s="240">
        <v>2</v>
      </c>
      <c r="AJ93" s="240">
        <v>5</v>
      </c>
      <c r="AK93" s="270">
        <v>1</v>
      </c>
      <c r="AL93" s="239">
        <v>4</v>
      </c>
      <c r="AM93" s="239">
        <v>1</v>
      </c>
      <c r="AN93" s="239">
        <v>1</v>
      </c>
      <c r="AO93" s="269">
        <v>0</v>
      </c>
      <c r="AP93" s="240">
        <v>6</v>
      </c>
      <c r="AQ93" s="240">
        <v>3</v>
      </c>
      <c r="AR93" s="240">
        <v>3</v>
      </c>
      <c r="AS93" s="270">
        <v>0</v>
      </c>
      <c r="AT93" s="239">
        <v>4</v>
      </c>
      <c r="AU93" s="239">
        <v>1</v>
      </c>
      <c r="AV93" s="239">
        <v>1</v>
      </c>
      <c r="AW93" s="269">
        <v>0</v>
      </c>
      <c r="AX93" s="240">
        <v>2</v>
      </c>
      <c r="AY93" s="240">
        <v>0</v>
      </c>
      <c r="AZ93" s="240">
        <v>0</v>
      </c>
      <c r="BA93" s="303">
        <v>0</v>
      </c>
      <c r="BB93" s="451"/>
      <c r="BC93" s="244"/>
      <c r="BD93" s="244"/>
      <c r="BE93" s="244"/>
      <c r="BF93" s="290"/>
      <c r="BG93" s="387"/>
      <c r="BH93" s="379"/>
      <c r="BI93" s="379"/>
      <c r="BJ93" s="453"/>
      <c r="BK93" s="386"/>
      <c r="BL93" s="244"/>
      <c r="BM93" s="244"/>
      <c r="BN93" s="290"/>
      <c r="BO93" s="387"/>
      <c r="BP93" s="379"/>
      <c r="BQ93" s="379"/>
      <c r="BR93" s="453"/>
      <c r="BS93" s="274">
        <v>4</v>
      </c>
      <c r="BT93" s="239">
        <v>1</v>
      </c>
      <c r="BU93" s="239">
        <v>1</v>
      </c>
      <c r="BV93" s="269">
        <v>0</v>
      </c>
    </row>
    <row r="94" spans="1:74" ht="13.8" thickBot="1">
      <c r="A94" s="376"/>
      <c r="B94" s="376"/>
      <c r="C94" s="376"/>
      <c r="D94" s="498">
        <f>SUM(D79:D93)</f>
        <v>765</v>
      </c>
      <c r="E94" s="497">
        <f>SUM(E79:E93)</f>
        <v>272</v>
      </c>
      <c r="F94" s="497">
        <f>SUM(F79:F93)</f>
        <v>411</v>
      </c>
      <c r="G94" s="497">
        <f>SUM(G79:G93)</f>
        <v>44</v>
      </c>
      <c r="H94" s="505">
        <f t="shared" si="42"/>
        <v>0.53725490196078429</v>
      </c>
      <c r="I94" s="493">
        <f t="shared" ref="I94:AB94" si="43">SUM(I79:I93)</f>
        <v>60</v>
      </c>
      <c r="J94" s="493">
        <f t="shared" si="43"/>
        <v>28</v>
      </c>
      <c r="K94" s="493">
        <f t="shared" si="43"/>
        <v>44</v>
      </c>
      <c r="L94" s="492">
        <f t="shared" si="43"/>
        <v>5</v>
      </c>
      <c r="M94" s="491">
        <f t="shared" si="43"/>
        <v>42</v>
      </c>
      <c r="N94" s="491">
        <f t="shared" si="43"/>
        <v>6</v>
      </c>
      <c r="O94" s="491">
        <f t="shared" si="43"/>
        <v>16</v>
      </c>
      <c r="P94" s="490">
        <f t="shared" si="43"/>
        <v>1</v>
      </c>
      <c r="Q94" s="493">
        <f t="shared" si="43"/>
        <v>43</v>
      </c>
      <c r="R94" s="493">
        <f t="shared" si="43"/>
        <v>15</v>
      </c>
      <c r="S94" s="493">
        <f t="shared" si="43"/>
        <v>20</v>
      </c>
      <c r="T94" s="492">
        <f t="shared" si="43"/>
        <v>4</v>
      </c>
      <c r="U94" s="491">
        <f t="shared" si="43"/>
        <v>31</v>
      </c>
      <c r="V94" s="491">
        <f t="shared" si="43"/>
        <v>6</v>
      </c>
      <c r="W94" s="491">
        <f t="shared" si="43"/>
        <v>13</v>
      </c>
      <c r="X94" s="490">
        <f t="shared" si="43"/>
        <v>0</v>
      </c>
      <c r="Y94" s="493">
        <f t="shared" si="43"/>
        <v>49</v>
      </c>
      <c r="Z94" s="493">
        <f t="shared" si="43"/>
        <v>14</v>
      </c>
      <c r="AA94" s="493">
        <f t="shared" si="43"/>
        <v>26</v>
      </c>
      <c r="AB94" s="495">
        <f t="shared" si="43"/>
        <v>0</v>
      </c>
      <c r="AC94" s="447"/>
      <c r="AD94" s="491">
        <f t="shared" ref="AD94:BA94" si="44">SUM(AD79:AD93)</f>
        <v>43</v>
      </c>
      <c r="AE94" s="491">
        <f t="shared" si="44"/>
        <v>9</v>
      </c>
      <c r="AF94" s="491">
        <f t="shared" si="44"/>
        <v>19</v>
      </c>
      <c r="AG94" s="490">
        <f t="shared" si="44"/>
        <v>0</v>
      </c>
      <c r="AH94" s="493">
        <f t="shared" si="44"/>
        <v>60</v>
      </c>
      <c r="AI94" s="493">
        <f t="shared" si="44"/>
        <v>35</v>
      </c>
      <c r="AJ94" s="493">
        <f t="shared" si="44"/>
        <v>42</v>
      </c>
      <c r="AK94" s="492">
        <f t="shared" si="44"/>
        <v>8</v>
      </c>
      <c r="AL94" s="491">
        <f t="shared" si="44"/>
        <v>49</v>
      </c>
      <c r="AM94" s="491">
        <f t="shared" si="44"/>
        <v>12</v>
      </c>
      <c r="AN94" s="491">
        <f t="shared" si="44"/>
        <v>27</v>
      </c>
      <c r="AO94" s="490">
        <f t="shared" si="44"/>
        <v>5</v>
      </c>
      <c r="AP94" s="493">
        <f t="shared" si="44"/>
        <v>65</v>
      </c>
      <c r="AQ94" s="493">
        <f t="shared" si="44"/>
        <v>33</v>
      </c>
      <c r="AR94" s="493">
        <f t="shared" si="44"/>
        <v>42</v>
      </c>
      <c r="AS94" s="492">
        <f t="shared" si="44"/>
        <v>1</v>
      </c>
      <c r="AT94" s="491">
        <f t="shared" si="44"/>
        <v>39</v>
      </c>
      <c r="AU94" s="491">
        <f t="shared" si="44"/>
        <v>20</v>
      </c>
      <c r="AV94" s="491">
        <f t="shared" si="44"/>
        <v>18</v>
      </c>
      <c r="AW94" s="490">
        <f t="shared" si="44"/>
        <v>3</v>
      </c>
      <c r="AX94" s="493">
        <f t="shared" si="44"/>
        <v>47</v>
      </c>
      <c r="AY94" s="493">
        <f t="shared" si="44"/>
        <v>15</v>
      </c>
      <c r="AZ94" s="493">
        <f t="shared" si="44"/>
        <v>25</v>
      </c>
      <c r="BA94" s="492">
        <f t="shared" si="44"/>
        <v>2</v>
      </c>
      <c r="BB94" s="370"/>
      <c r="BC94" s="491">
        <f t="shared" ref="BC94:BV94" si="45">SUM(BC79:BC93)</f>
        <v>38</v>
      </c>
      <c r="BD94" s="491">
        <f t="shared" si="45"/>
        <v>7</v>
      </c>
      <c r="BE94" s="491">
        <f t="shared" si="45"/>
        <v>16</v>
      </c>
      <c r="BF94" s="490">
        <f t="shared" si="45"/>
        <v>0</v>
      </c>
      <c r="BG94" s="493">
        <f t="shared" si="45"/>
        <v>58</v>
      </c>
      <c r="BH94" s="493">
        <f t="shared" si="45"/>
        <v>26</v>
      </c>
      <c r="BI94" s="493">
        <f t="shared" si="45"/>
        <v>33</v>
      </c>
      <c r="BJ94" s="492">
        <f t="shared" si="45"/>
        <v>8</v>
      </c>
      <c r="BK94" s="491">
        <f t="shared" si="45"/>
        <v>56</v>
      </c>
      <c r="BL94" s="491">
        <f t="shared" si="45"/>
        <v>25</v>
      </c>
      <c r="BM94" s="491">
        <f t="shared" si="45"/>
        <v>33</v>
      </c>
      <c r="BN94" s="490">
        <f t="shared" si="45"/>
        <v>2</v>
      </c>
      <c r="BO94" s="493">
        <f t="shared" si="45"/>
        <v>44</v>
      </c>
      <c r="BP94" s="493">
        <f t="shared" si="45"/>
        <v>15</v>
      </c>
      <c r="BQ94" s="493">
        <f t="shared" si="45"/>
        <v>20</v>
      </c>
      <c r="BR94" s="492">
        <f t="shared" si="45"/>
        <v>4</v>
      </c>
      <c r="BS94" s="491">
        <f t="shared" si="45"/>
        <v>41</v>
      </c>
      <c r="BT94" s="491">
        <f t="shared" si="45"/>
        <v>6</v>
      </c>
      <c r="BU94" s="491">
        <f t="shared" si="45"/>
        <v>17</v>
      </c>
      <c r="BV94" s="490">
        <f t="shared" si="45"/>
        <v>1</v>
      </c>
    </row>
    <row r="95" spans="1:74" ht="13.8" thickBot="1">
      <c r="A95" s="420"/>
      <c r="B95" s="420"/>
      <c r="C95" s="420"/>
      <c r="D95" s="420"/>
      <c r="E95" s="420"/>
      <c r="F95" s="420"/>
      <c r="G95" s="420"/>
      <c r="H95" s="420"/>
      <c r="I95" s="420"/>
      <c r="J95" s="420"/>
      <c r="K95" s="420"/>
      <c r="L95" s="420"/>
      <c r="M95" s="420"/>
      <c r="N95" s="420"/>
      <c r="O95" s="420"/>
      <c r="P95" s="420"/>
      <c r="Q95" s="420"/>
      <c r="R95" s="420"/>
      <c r="S95" s="420"/>
      <c r="T95" s="420"/>
      <c r="U95" s="420"/>
      <c r="V95" s="420"/>
      <c r="W95" s="420"/>
      <c r="X95" s="420"/>
      <c r="Y95" s="420"/>
      <c r="Z95" s="420"/>
      <c r="AA95" s="420"/>
      <c r="AB95" s="420"/>
      <c r="AC95" s="420"/>
      <c r="AD95" s="420"/>
      <c r="AE95" s="420"/>
      <c r="AF95" s="420"/>
      <c r="AG95" s="420"/>
      <c r="AH95" s="420"/>
      <c r="AI95" s="420"/>
      <c r="AJ95" s="420"/>
      <c r="AK95" s="420"/>
      <c r="AL95" s="420"/>
      <c r="AM95" s="420"/>
      <c r="AN95" s="420"/>
      <c r="AO95" s="420"/>
      <c r="AP95" s="420"/>
      <c r="AQ95" s="420"/>
      <c r="AR95" s="420"/>
      <c r="AS95" s="420"/>
      <c r="AT95" s="420"/>
      <c r="AU95" s="420"/>
      <c r="AV95" s="420"/>
      <c r="AW95" s="420"/>
      <c r="AX95" s="420"/>
      <c r="AY95" s="420"/>
      <c r="AZ95" s="420"/>
      <c r="BA95" s="420"/>
      <c r="BB95" s="420"/>
      <c r="BC95" s="420"/>
      <c r="BD95" s="420"/>
      <c r="BE95" s="420"/>
      <c r="BF95" s="420"/>
      <c r="BG95" s="420"/>
      <c r="BH95" s="420"/>
      <c r="BI95" s="420"/>
      <c r="BJ95" s="420"/>
      <c r="BK95" s="420"/>
      <c r="BL95" s="420"/>
      <c r="BM95" s="420"/>
      <c r="BN95" s="420"/>
      <c r="BO95" s="420"/>
      <c r="BP95" s="420"/>
      <c r="BQ95" s="420"/>
      <c r="BR95" s="420"/>
      <c r="BS95" s="420"/>
      <c r="BT95" s="420"/>
      <c r="BU95" s="420"/>
      <c r="BV95" s="420"/>
    </row>
    <row r="96" spans="1:74">
      <c r="A96" s="1985">
        <v>6</v>
      </c>
      <c r="B96" s="419"/>
      <c r="C96" s="419"/>
      <c r="D96" s="2013" t="s">
        <v>1268</v>
      </c>
      <c r="E96" s="2014"/>
      <c r="F96" s="2014"/>
      <c r="G96" s="2014"/>
      <c r="H96" s="2015"/>
      <c r="I96" s="1992" t="s">
        <v>1109</v>
      </c>
      <c r="J96" s="1993"/>
      <c r="K96" s="1993"/>
      <c r="L96" s="1994"/>
      <c r="M96" s="1995" t="s">
        <v>1108</v>
      </c>
      <c r="N96" s="1996"/>
      <c r="O96" s="1996"/>
      <c r="P96" s="1997"/>
      <c r="Q96" s="1992" t="s">
        <v>1107</v>
      </c>
      <c r="R96" s="1993"/>
      <c r="S96" s="1993"/>
      <c r="T96" s="1994"/>
      <c r="U96" s="1995" t="s">
        <v>1106</v>
      </c>
      <c r="V96" s="1996"/>
      <c r="W96" s="1996"/>
      <c r="X96" s="1997"/>
      <c r="Y96" s="1992" t="s">
        <v>1105</v>
      </c>
      <c r="Z96" s="1993"/>
      <c r="AA96" s="1993"/>
      <c r="AB96" s="1994"/>
      <c r="AC96" s="446"/>
      <c r="AD96" s="1998" t="s">
        <v>1104</v>
      </c>
      <c r="AE96" s="1996"/>
      <c r="AF96" s="1996"/>
      <c r="AG96" s="1997"/>
      <c r="AH96" s="1992" t="s">
        <v>1103</v>
      </c>
      <c r="AI96" s="1993"/>
      <c r="AJ96" s="1993"/>
      <c r="AK96" s="1994"/>
      <c r="AL96" s="1995" t="s">
        <v>1102</v>
      </c>
      <c r="AM96" s="1996"/>
      <c r="AN96" s="1996"/>
      <c r="AO96" s="1997"/>
      <c r="AP96" s="1992" t="s">
        <v>1101</v>
      </c>
      <c r="AQ96" s="1993"/>
      <c r="AR96" s="1993"/>
      <c r="AS96" s="1994"/>
      <c r="AT96" s="1995" t="s">
        <v>1100</v>
      </c>
      <c r="AU96" s="1996"/>
      <c r="AV96" s="1996"/>
      <c r="AW96" s="1997"/>
      <c r="AX96" s="1992" t="s">
        <v>1099</v>
      </c>
      <c r="AY96" s="1993"/>
      <c r="AZ96" s="1993"/>
      <c r="BA96" s="1994"/>
      <c r="BB96" s="446"/>
      <c r="BC96" s="1998" t="s">
        <v>1098</v>
      </c>
      <c r="BD96" s="1996"/>
      <c r="BE96" s="1996"/>
      <c r="BF96" s="1997"/>
      <c r="BG96" s="1992" t="s">
        <v>1097</v>
      </c>
      <c r="BH96" s="1993"/>
      <c r="BI96" s="1993"/>
      <c r="BJ96" s="1994"/>
      <c r="BK96" s="1995" t="s">
        <v>1096</v>
      </c>
      <c r="BL96" s="1996"/>
      <c r="BM96" s="1996"/>
      <c r="BN96" s="1997"/>
      <c r="BO96" s="1992" t="s">
        <v>1095</v>
      </c>
      <c r="BP96" s="1993"/>
      <c r="BQ96" s="1993"/>
      <c r="BR96" s="1994"/>
      <c r="BS96" s="1995" t="s">
        <v>1094</v>
      </c>
      <c r="BT96" s="1996"/>
      <c r="BU96" s="1996"/>
      <c r="BV96" s="1997"/>
    </row>
    <row r="97" spans="1:74">
      <c r="A97" s="1986"/>
      <c r="B97" s="504" t="s">
        <v>1257</v>
      </c>
      <c r="C97" s="1529"/>
      <c r="D97" s="414" t="s">
        <v>268</v>
      </c>
      <c r="E97" s="413" t="s">
        <v>1092</v>
      </c>
      <c r="F97" s="413" t="s">
        <v>267</v>
      </c>
      <c r="G97" s="413" t="s">
        <v>266</v>
      </c>
      <c r="H97" s="412" t="s">
        <v>265</v>
      </c>
      <c r="I97" s="413" t="s">
        <v>268</v>
      </c>
      <c r="J97" s="413" t="s">
        <v>1092</v>
      </c>
      <c r="K97" s="413" t="s">
        <v>267</v>
      </c>
      <c r="L97" s="412" t="s">
        <v>266</v>
      </c>
      <c r="M97" s="413" t="s">
        <v>268</v>
      </c>
      <c r="N97" s="413" t="s">
        <v>1092</v>
      </c>
      <c r="O97" s="413" t="s">
        <v>267</v>
      </c>
      <c r="P97" s="412" t="s">
        <v>266</v>
      </c>
      <c r="Q97" s="413" t="s">
        <v>268</v>
      </c>
      <c r="R97" s="413" t="s">
        <v>1092</v>
      </c>
      <c r="S97" s="413" t="s">
        <v>267</v>
      </c>
      <c r="T97" s="412" t="s">
        <v>266</v>
      </c>
      <c r="U97" s="413" t="s">
        <v>268</v>
      </c>
      <c r="V97" s="413" t="s">
        <v>1092</v>
      </c>
      <c r="W97" s="413" t="s">
        <v>267</v>
      </c>
      <c r="X97" s="412" t="s">
        <v>266</v>
      </c>
      <c r="Y97" s="413" t="s">
        <v>268</v>
      </c>
      <c r="Z97" s="413" t="s">
        <v>1092</v>
      </c>
      <c r="AA97" s="413" t="s">
        <v>267</v>
      </c>
      <c r="AB97" s="415" t="s">
        <v>266</v>
      </c>
      <c r="AC97" s="451"/>
      <c r="AD97" s="413" t="s">
        <v>268</v>
      </c>
      <c r="AE97" s="413" t="s">
        <v>1092</v>
      </c>
      <c r="AF97" s="413" t="s">
        <v>267</v>
      </c>
      <c r="AG97" s="412" t="s">
        <v>266</v>
      </c>
      <c r="AH97" s="413" t="s">
        <v>268</v>
      </c>
      <c r="AI97" s="413" t="s">
        <v>1092</v>
      </c>
      <c r="AJ97" s="413" t="s">
        <v>267</v>
      </c>
      <c r="AK97" s="412" t="s">
        <v>266</v>
      </c>
      <c r="AL97" s="413" t="s">
        <v>268</v>
      </c>
      <c r="AM97" s="413" t="s">
        <v>1092</v>
      </c>
      <c r="AN97" s="413" t="s">
        <v>267</v>
      </c>
      <c r="AO97" s="412" t="s">
        <v>266</v>
      </c>
      <c r="AP97" s="413" t="s">
        <v>268</v>
      </c>
      <c r="AQ97" s="413" t="s">
        <v>1092</v>
      </c>
      <c r="AR97" s="413" t="s">
        <v>267</v>
      </c>
      <c r="AS97" s="412" t="s">
        <v>266</v>
      </c>
      <c r="AT97" s="413" t="s">
        <v>268</v>
      </c>
      <c r="AU97" s="413" t="s">
        <v>1092</v>
      </c>
      <c r="AV97" s="413" t="s">
        <v>267</v>
      </c>
      <c r="AW97" s="412" t="s">
        <v>266</v>
      </c>
      <c r="AX97" s="413" t="s">
        <v>268</v>
      </c>
      <c r="AY97" s="413" t="s">
        <v>1092</v>
      </c>
      <c r="AZ97" s="413" t="s">
        <v>267</v>
      </c>
      <c r="BA97" s="415" t="s">
        <v>266</v>
      </c>
      <c r="BB97" s="451"/>
      <c r="BC97" s="413" t="s">
        <v>268</v>
      </c>
      <c r="BD97" s="413" t="s">
        <v>1092</v>
      </c>
      <c r="BE97" s="413" t="s">
        <v>267</v>
      </c>
      <c r="BF97" s="415" t="s">
        <v>266</v>
      </c>
      <c r="BG97" s="414" t="s">
        <v>268</v>
      </c>
      <c r="BH97" s="413" t="s">
        <v>1092</v>
      </c>
      <c r="BI97" s="413" t="s">
        <v>267</v>
      </c>
      <c r="BJ97" s="415" t="s">
        <v>266</v>
      </c>
      <c r="BK97" s="414" t="s">
        <v>268</v>
      </c>
      <c r="BL97" s="413" t="s">
        <v>1092</v>
      </c>
      <c r="BM97" s="413" t="s">
        <v>267</v>
      </c>
      <c r="BN97" s="415" t="s">
        <v>266</v>
      </c>
      <c r="BO97" s="414" t="s">
        <v>268</v>
      </c>
      <c r="BP97" s="413" t="s">
        <v>1092</v>
      </c>
      <c r="BQ97" s="413" t="s">
        <v>267</v>
      </c>
      <c r="BR97" s="415" t="s">
        <v>266</v>
      </c>
      <c r="BS97" s="414" t="s">
        <v>268</v>
      </c>
      <c r="BT97" s="413" t="s">
        <v>1092</v>
      </c>
      <c r="BU97" s="413" t="s">
        <v>267</v>
      </c>
      <c r="BV97" s="412" t="s">
        <v>266</v>
      </c>
    </row>
    <row r="98" spans="1:74">
      <c r="A98" s="392">
        <v>1</v>
      </c>
      <c r="B98" s="502" t="s">
        <v>143</v>
      </c>
      <c r="C98" s="502" t="str">
        <f t="shared" ref="C98:C112" si="46">TRIM(B98)</f>
        <v>Matt Moulder</v>
      </c>
      <c r="D98" s="390">
        <f t="shared" ref="D98:D112" si="47">SUM(I98,M98,Q98,U98,Y98,AD98,AH98,AL98,AP98,AT98,AX98,BC98,BG98,BK98,BO98,BS98)</f>
        <v>64</v>
      </c>
      <c r="E98" s="389">
        <f t="shared" ref="E98:E112" si="48">SUM(J98,N98,R98,V98,Z98,AE98,AI98,AM98,AQ98,AU98,AY98,BD98,BH98,BL98,BP98,BT98)</f>
        <v>52</v>
      </c>
      <c r="F98" s="389">
        <f t="shared" ref="F98:F112" si="49">SUM(K98,O98,S98,W98,AA98,AF98,AJ98,AN98,AR98,AV98,AZ98,BE98,BI98,BM98,BQ98,BU98)</f>
        <v>46</v>
      </c>
      <c r="G98" s="389">
        <f t="shared" ref="G98:G112" si="50">SUM(L98,P98,T98,X98,AB98,AG98,AK98,AO98,AS98,AW98,BA98,BF98,BJ98,BN98,BR98,BV98)</f>
        <v>12</v>
      </c>
      <c r="H98" s="444">
        <f t="shared" ref="H98:H113" si="51">F98/D98</f>
        <v>0.71875</v>
      </c>
      <c r="I98" s="240">
        <v>6</v>
      </c>
      <c r="J98" s="240">
        <v>2</v>
      </c>
      <c r="K98" s="240">
        <v>3</v>
      </c>
      <c r="L98" s="270">
        <v>1</v>
      </c>
      <c r="M98" s="239">
        <v>5</v>
      </c>
      <c r="N98" s="239">
        <v>3</v>
      </c>
      <c r="O98" s="239">
        <v>2</v>
      </c>
      <c r="P98" s="269">
        <v>0</v>
      </c>
      <c r="Q98" s="240">
        <v>4</v>
      </c>
      <c r="R98" s="240">
        <v>4</v>
      </c>
      <c r="S98" s="240">
        <v>2</v>
      </c>
      <c r="T98" s="270">
        <v>0</v>
      </c>
      <c r="U98" s="239">
        <v>4</v>
      </c>
      <c r="V98" s="239">
        <v>4</v>
      </c>
      <c r="W98" s="239">
        <v>4</v>
      </c>
      <c r="X98" s="269">
        <v>3</v>
      </c>
      <c r="Y98" s="240">
        <v>0</v>
      </c>
      <c r="Z98" s="240">
        <v>4</v>
      </c>
      <c r="AA98" s="240">
        <v>0</v>
      </c>
      <c r="AB98" s="303">
        <v>0</v>
      </c>
      <c r="AC98" s="451"/>
      <c r="AD98" s="239">
        <v>3</v>
      </c>
      <c r="AE98" s="239">
        <v>2</v>
      </c>
      <c r="AF98" s="239">
        <v>2</v>
      </c>
      <c r="AG98" s="269">
        <v>0</v>
      </c>
      <c r="AH98" s="240">
        <v>5</v>
      </c>
      <c r="AI98" s="240">
        <v>3</v>
      </c>
      <c r="AJ98" s="240">
        <v>4</v>
      </c>
      <c r="AK98" s="270">
        <v>0</v>
      </c>
      <c r="AL98" s="239">
        <v>7</v>
      </c>
      <c r="AM98" s="239">
        <v>5</v>
      </c>
      <c r="AN98" s="239">
        <v>6</v>
      </c>
      <c r="AO98" s="269">
        <v>2</v>
      </c>
      <c r="AP98" s="240">
        <v>5</v>
      </c>
      <c r="AQ98" s="240">
        <v>2</v>
      </c>
      <c r="AR98" s="240">
        <v>3</v>
      </c>
      <c r="AS98" s="270">
        <v>2</v>
      </c>
      <c r="AT98" s="239">
        <v>6</v>
      </c>
      <c r="AU98" s="239">
        <v>1</v>
      </c>
      <c r="AV98" s="239">
        <v>2</v>
      </c>
      <c r="AW98" s="269">
        <v>0</v>
      </c>
      <c r="AX98" s="240">
        <v>5</v>
      </c>
      <c r="AY98" s="240">
        <v>6</v>
      </c>
      <c r="AZ98" s="240">
        <v>5</v>
      </c>
      <c r="BA98" s="303">
        <v>0</v>
      </c>
      <c r="BB98" s="451"/>
      <c r="BC98" s="239">
        <v>4</v>
      </c>
      <c r="BD98" s="239">
        <v>2</v>
      </c>
      <c r="BE98" s="239">
        <v>3</v>
      </c>
      <c r="BF98" s="273">
        <v>1</v>
      </c>
      <c r="BG98" s="272">
        <v>4</v>
      </c>
      <c r="BH98" s="240">
        <v>3</v>
      </c>
      <c r="BI98" s="240">
        <v>4</v>
      </c>
      <c r="BJ98" s="303">
        <v>1</v>
      </c>
      <c r="BK98" s="386"/>
      <c r="BL98" s="244"/>
      <c r="BM98" s="244"/>
      <c r="BN98" s="290"/>
      <c r="BO98" s="272">
        <v>0</v>
      </c>
      <c r="BP98" s="240">
        <v>5</v>
      </c>
      <c r="BQ98" s="240">
        <v>0</v>
      </c>
      <c r="BR98" s="303">
        <v>0</v>
      </c>
      <c r="BS98" s="274">
        <v>6</v>
      </c>
      <c r="BT98" s="239">
        <v>6</v>
      </c>
      <c r="BU98" s="239">
        <v>6</v>
      </c>
      <c r="BV98" s="269">
        <v>2</v>
      </c>
    </row>
    <row r="99" spans="1:74">
      <c r="A99" s="405">
        <v>2</v>
      </c>
      <c r="B99" s="501" t="s">
        <v>205</v>
      </c>
      <c r="C99" s="501" t="str">
        <f t="shared" si="46"/>
        <v>Eric Peplowski</v>
      </c>
      <c r="D99" s="383">
        <f t="shared" si="47"/>
        <v>71</v>
      </c>
      <c r="E99" s="382">
        <f t="shared" si="48"/>
        <v>34</v>
      </c>
      <c r="F99" s="382">
        <f t="shared" si="49"/>
        <v>50</v>
      </c>
      <c r="G99" s="382">
        <f t="shared" si="50"/>
        <v>5</v>
      </c>
      <c r="H99" s="432">
        <f t="shared" si="51"/>
        <v>0.70422535211267601</v>
      </c>
      <c r="I99" s="398">
        <v>5</v>
      </c>
      <c r="J99" s="398">
        <v>0</v>
      </c>
      <c r="K99" s="398">
        <v>3</v>
      </c>
      <c r="L99" s="397">
        <v>0</v>
      </c>
      <c r="M99" s="400">
        <v>5</v>
      </c>
      <c r="N99" s="400">
        <v>2</v>
      </c>
      <c r="O99" s="400">
        <v>3</v>
      </c>
      <c r="P99" s="399">
        <v>0</v>
      </c>
      <c r="Q99" s="398">
        <v>4</v>
      </c>
      <c r="R99" s="398">
        <v>2</v>
      </c>
      <c r="S99" s="398">
        <v>4</v>
      </c>
      <c r="T99" s="397">
        <v>0</v>
      </c>
      <c r="U99" s="400">
        <v>5</v>
      </c>
      <c r="V99" s="400">
        <v>1</v>
      </c>
      <c r="W99" s="400">
        <v>1</v>
      </c>
      <c r="X99" s="399">
        <v>1</v>
      </c>
      <c r="Y99" s="398">
        <v>3</v>
      </c>
      <c r="Z99" s="398">
        <v>3</v>
      </c>
      <c r="AA99" s="398">
        <v>3</v>
      </c>
      <c r="AB99" s="450">
        <v>1</v>
      </c>
      <c r="AC99" s="451"/>
      <c r="AD99" s="394"/>
      <c r="AE99" s="394"/>
      <c r="AF99" s="394"/>
      <c r="AG99" s="393"/>
      <c r="AH99" s="398">
        <v>4</v>
      </c>
      <c r="AI99" s="398">
        <v>3</v>
      </c>
      <c r="AJ99" s="398">
        <v>3</v>
      </c>
      <c r="AK99" s="397">
        <v>0</v>
      </c>
      <c r="AL99" s="400">
        <v>6</v>
      </c>
      <c r="AM99" s="400">
        <v>3</v>
      </c>
      <c r="AN99" s="400">
        <v>3</v>
      </c>
      <c r="AO99" s="399">
        <v>0</v>
      </c>
      <c r="AP99" s="398">
        <v>3</v>
      </c>
      <c r="AQ99" s="398">
        <v>2</v>
      </c>
      <c r="AR99" s="398">
        <v>1</v>
      </c>
      <c r="AS99" s="397">
        <v>0</v>
      </c>
      <c r="AT99" s="400">
        <v>4</v>
      </c>
      <c r="AU99" s="400">
        <v>3</v>
      </c>
      <c r="AV99" s="400">
        <v>3</v>
      </c>
      <c r="AW99" s="399">
        <v>0</v>
      </c>
      <c r="AX99" s="398">
        <v>5</v>
      </c>
      <c r="AY99" s="398">
        <v>3</v>
      </c>
      <c r="AZ99" s="398">
        <v>5</v>
      </c>
      <c r="BA99" s="450">
        <v>1</v>
      </c>
      <c r="BB99" s="451"/>
      <c r="BC99" s="400">
        <v>5</v>
      </c>
      <c r="BD99" s="400">
        <v>1</v>
      </c>
      <c r="BE99" s="400">
        <v>3</v>
      </c>
      <c r="BF99" s="403">
        <v>0</v>
      </c>
      <c r="BG99" s="402">
        <v>5</v>
      </c>
      <c r="BH99" s="398">
        <v>1</v>
      </c>
      <c r="BI99" s="398">
        <v>2</v>
      </c>
      <c r="BJ99" s="450">
        <v>0</v>
      </c>
      <c r="BK99" s="401">
        <v>4</v>
      </c>
      <c r="BL99" s="400">
        <v>2</v>
      </c>
      <c r="BM99" s="400">
        <v>4</v>
      </c>
      <c r="BN99" s="403">
        <v>1</v>
      </c>
      <c r="BO99" s="402">
        <v>7</v>
      </c>
      <c r="BP99" s="398">
        <v>6</v>
      </c>
      <c r="BQ99" s="398">
        <v>7</v>
      </c>
      <c r="BR99" s="450">
        <v>1</v>
      </c>
      <c r="BS99" s="401">
        <v>6</v>
      </c>
      <c r="BT99" s="400">
        <v>2</v>
      </c>
      <c r="BU99" s="400">
        <v>5</v>
      </c>
      <c r="BV99" s="399">
        <v>0</v>
      </c>
    </row>
    <row r="100" spans="1:74">
      <c r="A100" s="392">
        <v>3</v>
      </c>
      <c r="B100" s="502" t="s">
        <v>1283</v>
      </c>
      <c r="C100" s="502" t="str">
        <f t="shared" si="46"/>
        <v>Garrett Poulin</v>
      </c>
      <c r="D100" s="390">
        <f t="shared" si="47"/>
        <v>89</v>
      </c>
      <c r="E100" s="389">
        <f t="shared" si="48"/>
        <v>46</v>
      </c>
      <c r="F100" s="389">
        <f t="shared" si="49"/>
        <v>63</v>
      </c>
      <c r="G100" s="389">
        <f t="shared" si="50"/>
        <v>5</v>
      </c>
      <c r="H100" s="444">
        <f t="shared" si="51"/>
        <v>0.7078651685393258</v>
      </c>
      <c r="I100" s="240">
        <v>6</v>
      </c>
      <c r="J100" s="240">
        <v>2</v>
      </c>
      <c r="K100" s="240">
        <v>5</v>
      </c>
      <c r="L100" s="270">
        <v>0</v>
      </c>
      <c r="M100" s="239">
        <v>5</v>
      </c>
      <c r="N100" s="239">
        <v>3</v>
      </c>
      <c r="O100" s="239">
        <v>4</v>
      </c>
      <c r="P100" s="269">
        <v>0</v>
      </c>
      <c r="Q100" s="240">
        <v>5</v>
      </c>
      <c r="R100" s="240">
        <v>2</v>
      </c>
      <c r="S100" s="240">
        <v>4</v>
      </c>
      <c r="T100" s="270">
        <v>0</v>
      </c>
      <c r="U100" s="239">
        <v>5</v>
      </c>
      <c r="V100" s="239">
        <v>4</v>
      </c>
      <c r="W100" s="239">
        <v>4</v>
      </c>
      <c r="X100" s="269">
        <v>1</v>
      </c>
      <c r="Y100" s="240">
        <v>7</v>
      </c>
      <c r="Z100" s="240">
        <v>4</v>
      </c>
      <c r="AA100" s="240">
        <v>5</v>
      </c>
      <c r="AB100" s="303">
        <v>1</v>
      </c>
      <c r="AC100" s="451"/>
      <c r="AD100" s="239">
        <v>5</v>
      </c>
      <c r="AE100" s="239">
        <v>2</v>
      </c>
      <c r="AF100" s="239">
        <v>2</v>
      </c>
      <c r="AG100" s="269">
        <v>0</v>
      </c>
      <c r="AH100" s="240">
        <v>6</v>
      </c>
      <c r="AI100" s="240">
        <v>4</v>
      </c>
      <c r="AJ100" s="240">
        <v>5</v>
      </c>
      <c r="AK100" s="270">
        <v>2</v>
      </c>
      <c r="AL100" s="239">
        <v>7</v>
      </c>
      <c r="AM100" s="239">
        <v>3</v>
      </c>
      <c r="AN100" s="239">
        <v>5</v>
      </c>
      <c r="AO100" s="269">
        <v>0</v>
      </c>
      <c r="AP100" s="240">
        <v>5</v>
      </c>
      <c r="AQ100" s="240">
        <v>3</v>
      </c>
      <c r="AR100" s="240">
        <v>3</v>
      </c>
      <c r="AS100" s="270">
        <v>0</v>
      </c>
      <c r="AT100" s="239">
        <v>5</v>
      </c>
      <c r="AU100" s="239">
        <v>2</v>
      </c>
      <c r="AV100" s="239">
        <v>5</v>
      </c>
      <c r="AW100" s="269">
        <v>0</v>
      </c>
      <c r="AX100" s="240">
        <v>6</v>
      </c>
      <c r="AY100" s="240">
        <v>3</v>
      </c>
      <c r="AZ100" s="240">
        <v>3</v>
      </c>
      <c r="BA100" s="303">
        <v>0</v>
      </c>
      <c r="BB100" s="451"/>
      <c r="BC100" s="239">
        <v>5</v>
      </c>
      <c r="BD100" s="239">
        <v>2</v>
      </c>
      <c r="BE100" s="239">
        <v>3</v>
      </c>
      <c r="BF100" s="273">
        <v>0</v>
      </c>
      <c r="BG100" s="272">
        <v>5</v>
      </c>
      <c r="BH100" s="240">
        <v>1</v>
      </c>
      <c r="BI100" s="240">
        <v>2</v>
      </c>
      <c r="BJ100" s="303">
        <v>0</v>
      </c>
      <c r="BK100" s="274">
        <v>6</v>
      </c>
      <c r="BL100" s="239">
        <v>3</v>
      </c>
      <c r="BM100" s="239">
        <v>4</v>
      </c>
      <c r="BN100" s="273">
        <v>0</v>
      </c>
      <c r="BO100" s="272">
        <v>7</v>
      </c>
      <c r="BP100" s="240">
        <v>5</v>
      </c>
      <c r="BQ100" s="240">
        <v>6</v>
      </c>
      <c r="BR100" s="303">
        <v>1</v>
      </c>
      <c r="BS100" s="274">
        <v>4</v>
      </c>
      <c r="BT100" s="239">
        <v>3</v>
      </c>
      <c r="BU100" s="239">
        <v>3</v>
      </c>
      <c r="BV100" s="269">
        <v>0</v>
      </c>
    </row>
    <row r="101" spans="1:74">
      <c r="A101" s="405">
        <v>4</v>
      </c>
      <c r="B101" s="501" t="s">
        <v>114</v>
      </c>
      <c r="C101" s="501" t="str">
        <f t="shared" si="46"/>
        <v>Mike Lanfear</v>
      </c>
      <c r="D101" s="383">
        <f t="shared" si="47"/>
        <v>88</v>
      </c>
      <c r="E101" s="382">
        <f t="shared" si="48"/>
        <v>43</v>
      </c>
      <c r="F101" s="382">
        <f t="shared" si="49"/>
        <v>44</v>
      </c>
      <c r="G101" s="382">
        <f t="shared" si="50"/>
        <v>2</v>
      </c>
      <c r="H101" s="432">
        <f t="shared" si="51"/>
        <v>0.5</v>
      </c>
      <c r="I101" s="398">
        <v>6</v>
      </c>
      <c r="J101" s="398">
        <v>3</v>
      </c>
      <c r="K101" s="398">
        <v>2</v>
      </c>
      <c r="L101" s="397">
        <v>0</v>
      </c>
      <c r="M101" s="400">
        <v>6</v>
      </c>
      <c r="N101" s="400">
        <v>0</v>
      </c>
      <c r="O101" s="400">
        <v>1</v>
      </c>
      <c r="P101" s="399">
        <v>0</v>
      </c>
      <c r="Q101" s="398">
        <v>6</v>
      </c>
      <c r="R101" s="398">
        <v>4</v>
      </c>
      <c r="S101" s="398">
        <v>4</v>
      </c>
      <c r="T101" s="397">
        <v>0</v>
      </c>
      <c r="U101" s="400">
        <v>5</v>
      </c>
      <c r="V101" s="400">
        <v>0</v>
      </c>
      <c r="W101" s="400">
        <v>1</v>
      </c>
      <c r="X101" s="399">
        <v>0</v>
      </c>
      <c r="Y101" s="398">
        <v>7</v>
      </c>
      <c r="Z101" s="398">
        <v>5</v>
      </c>
      <c r="AA101" s="398">
        <v>5</v>
      </c>
      <c r="AB101" s="450">
        <v>1</v>
      </c>
      <c r="AC101" s="451"/>
      <c r="AD101" s="400">
        <v>5</v>
      </c>
      <c r="AE101" s="400">
        <v>3</v>
      </c>
      <c r="AF101" s="400">
        <v>3</v>
      </c>
      <c r="AG101" s="399">
        <v>0</v>
      </c>
      <c r="AH101" s="398">
        <v>5</v>
      </c>
      <c r="AI101" s="398">
        <v>1</v>
      </c>
      <c r="AJ101" s="398">
        <v>2</v>
      </c>
      <c r="AK101" s="397">
        <v>0</v>
      </c>
      <c r="AL101" s="400">
        <v>3</v>
      </c>
      <c r="AM101" s="400">
        <v>3</v>
      </c>
      <c r="AN101" s="400">
        <v>2</v>
      </c>
      <c r="AO101" s="399">
        <v>0</v>
      </c>
      <c r="AP101" s="398">
        <v>4</v>
      </c>
      <c r="AQ101" s="398">
        <v>2</v>
      </c>
      <c r="AR101" s="398">
        <v>2</v>
      </c>
      <c r="AS101" s="397">
        <v>0</v>
      </c>
      <c r="AT101" s="400">
        <v>5</v>
      </c>
      <c r="AU101" s="400">
        <v>4</v>
      </c>
      <c r="AV101" s="400">
        <v>3</v>
      </c>
      <c r="AW101" s="399">
        <v>0</v>
      </c>
      <c r="AX101" s="398">
        <v>5</v>
      </c>
      <c r="AY101" s="398">
        <v>3</v>
      </c>
      <c r="AZ101" s="398">
        <v>4</v>
      </c>
      <c r="BA101" s="450">
        <v>0</v>
      </c>
      <c r="BB101" s="451"/>
      <c r="BC101" s="400">
        <v>5</v>
      </c>
      <c r="BD101" s="400">
        <v>2</v>
      </c>
      <c r="BE101" s="400">
        <v>2</v>
      </c>
      <c r="BF101" s="403">
        <v>0</v>
      </c>
      <c r="BG101" s="402">
        <v>6</v>
      </c>
      <c r="BH101" s="398">
        <v>2</v>
      </c>
      <c r="BI101" s="398">
        <v>2</v>
      </c>
      <c r="BJ101" s="450">
        <v>1</v>
      </c>
      <c r="BK101" s="401">
        <v>6</v>
      </c>
      <c r="BL101" s="400">
        <v>3</v>
      </c>
      <c r="BM101" s="400">
        <v>3</v>
      </c>
      <c r="BN101" s="403">
        <v>0</v>
      </c>
      <c r="BO101" s="402">
        <v>8</v>
      </c>
      <c r="BP101" s="398">
        <v>5</v>
      </c>
      <c r="BQ101" s="398">
        <v>5</v>
      </c>
      <c r="BR101" s="450">
        <v>0</v>
      </c>
      <c r="BS101" s="401">
        <v>6</v>
      </c>
      <c r="BT101" s="400">
        <v>3</v>
      </c>
      <c r="BU101" s="400">
        <v>3</v>
      </c>
      <c r="BV101" s="399">
        <v>0</v>
      </c>
    </row>
    <row r="102" spans="1:74">
      <c r="A102" s="392">
        <v>5</v>
      </c>
      <c r="B102" s="500" t="s">
        <v>1282</v>
      </c>
      <c r="C102" s="500" t="str">
        <f t="shared" si="46"/>
        <v>Ed Garcia</v>
      </c>
      <c r="D102" s="390">
        <f t="shared" si="47"/>
        <v>69</v>
      </c>
      <c r="E102" s="389">
        <f t="shared" si="48"/>
        <v>24</v>
      </c>
      <c r="F102" s="389">
        <f t="shared" si="49"/>
        <v>34</v>
      </c>
      <c r="G102" s="389">
        <f t="shared" si="50"/>
        <v>0</v>
      </c>
      <c r="H102" s="444">
        <f t="shared" si="51"/>
        <v>0.49275362318840582</v>
      </c>
      <c r="I102" s="240">
        <v>6</v>
      </c>
      <c r="J102" s="240">
        <v>0</v>
      </c>
      <c r="K102" s="240">
        <v>0</v>
      </c>
      <c r="L102" s="270">
        <v>0</v>
      </c>
      <c r="M102" s="239">
        <v>5</v>
      </c>
      <c r="N102" s="239">
        <v>2</v>
      </c>
      <c r="O102" s="239">
        <v>5</v>
      </c>
      <c r="P102" s="269">
        <v>0</v>
      </c>
      <c r="Q102" s="240">
        <v>5</v>
      </c>
      <c r="R102" s="240">
        <v>3</v>
      </c>
      <c r="S102" s="240">
        <v>4</v>
      </c>
      <c r="T102" s="270">
        <v>0</v>
      </c>
      <c r="U102" s="239">
        <v>3</v>
      </c>
      <c r="V102" s="239">
        <v>0</v>
      </c>
      <c r="W102" s="239">
        <v>2</v>
      </c>
      <c r="X102" s="269">
        <v>0</v>
      </c>
      <c r="Y102" s="240">
        <v>2</v>
      </c>
      <c r="Z102" s="240">
        <v>0</v>
      </c>
      <c r="AA102" s="240">
        <v>0</v>
      </c>
      <c r="AB102" s="303">
        <v>0</v>
      </c>
      <c r="AC102" s="451"/>
      <c r="AD102" s="239">
        <v>4</v>
      </c>
      <c r="AE102" s="239">
        <v>1</v>
      </c>
      <c r="AF102" s="239">
        <v>2</v>
      </c>
      <c r="AG102" s="269">
        <v>0</v>
      </c>
      <c r="AH102" s="240">
        <v>5</v>
      </c>
      <c r="AI102" s="240">
        <v>0</v>
      </c>
      <c r="AJ102" s="240">
        <v>1</v>
      </c>
      <c r="AK102" s="270">
        <v>0</v>
      </c>
      <c r="AL102" s="239">
        <v>7</v>
      </c>
      <c r="AM102" s="239">
        <v>6</v>
      </c>
      <c r="AN102" s="239">
        <v>6</v>
      </c>
      <c r="AO102" s="269">
        <v>0</v>
      </c>
      <c r="AP102" s="240">
        <v>4</v>
      </c>
      <c r="AQ102" s="240">
        <v>2</v>
      </c>
      <c r="AR102" s="240">
        <v>2</v>
      </c>
      <c r="AS102" s="270">
        <v>0</v>
      </c>
      <c r="AT102" s="239">
        <v>6</v>
      </c>
      <c r="AU102" s="239">
        <v>1</v>
      </c>
      <c r="AV102" s="239">
        <v>3</v>
      </c>
      <c r="AW102" s="269">
        <v>0</v>
      </c>
      <c r="AX102" s="240">
        <v>5</v>
      </c>
      <c r="AY102" s="240">
        <v>3</v>
      </c>
      <c r="AZ102" s="240">
        <v>3</v>
      </c>
      <c r="BA102" s="303">
        <v>0</v>
      </c>
      <c r="BB102" s="451"/>
      <c r="BC102" s="239">
        <v>2</v>
      </c>
      <c r="BD102" s="239">
        <v>0</v>
      </c>
      <c r="BE102" s="239">
        <v>1</v>
      </c>
      <c r="BF102" s="273">
        <v>0</v>
      </c>
      <c r="BG102" s="272">
        <v>5</v>
      </c>
      <c r="BH102" s="240">
        <v>2</v>
      </c>
      <c r="BI102" s="240">
        <v>2</v>
      </c>
      <c r="BJ102" s="303">
        <v>0</v>
      </c>
      <c r="BK102" s="274">
        <v>4</v>
      </c>
      <c r="BL102" s="239">
        <v>2</v>
      </c>
      <c r="BM102" s="239">
        <v>1</v>
      </c>
      <c r="BN102" s="273">
        <v>0</v>
      </c>
      <c r="BO102" s="272">
        <v>2</v>
      </c>
      <c r="BP102" s="240">
        <v>0</v>
      </c>
      <c r="BQ102" s="240">
        <v>0</v>
      </c>
      <c r="BR102" s="303">
        <v>0</v>
      </c>
      <c r="BS102" s="274">
        <v>4</v>
      </c>
      <c r="BT102" s="239">
        <v>2</v>
      </c>
      <c r="BU102" s="239">
        <v>2</v>
      </c>
      <c r="BV102" s="269">
        <v>0</v>
      </c>
    </row>
    <row r="103" spans="1:74">
      <c r="A103" s="405">
        <v>6</v>
      </c>
      <c r="B103" s="503" t="s">
        <v>1254</v>
      </c>
      <c r="C103" s="503" t="str">
        <f t="shared" si="46"/>
        <v>Paul Hill</v>
      </c>
      <c r="D103" s="383">
        <f t="shared" si="47"/>
        <v>70</v>
      </c>
      <c r="E103" s="382">
        <f t="shared" si="48"/>
        <v>20</v>
      </c>
      <c r="F103" s="382">
        <f t="shared" si="49"/>
        <v>40</v>
      </c>
      <c r="G103" s="382">
        <f t="shared" si="50"/>
        <v>2</v>
      </c>
      <c r="H103" s="432">
        <f t="shared" si="51"/>
        <v>0.5714285714285714</v>
      </c>
      <c r="I103" s="398">
        <v>6</v>
      </c>
      <c r="J103" s="398">
        <v>0</v>
      </c>
      <c r="K103" s="398">
        <v>3</v>
      </c>
      <c r="L103" s="397">
        <v>0</v>
      </c>
      <c r="M103" s="400">
        <v>5</v>
      </c>
      <c r="N103" s="400">
        <v>1</v>
      </c>
      <c r="O103" s="400">
        <v>3</v>
      </c>
      <c r="P103" s="399">
        <v>0</v>
      </c>
      <c r="Q103" s="398">
        <v>5</v>
      </c>
      <c r="R103" s="398">
        <v>1</v>
      </c>
      <c r="S103" s="398">
        <v>4</v>
      </c>
      <c r="T103" s="397">
        <v>0</v>
      </c>
      <c r="U103" s="400">
        <v>5</v>
      </c>
      <c r="V103" s="400">
        <v>2</v>
      </c>
      <c r="W103" s="400">
        <v>3</v>
      </c>
      <c r="X103" s="399">
        <v>0</v>
      </c>
      <c r="Y103" s="398">
        <v>6</v>
      </c>
      <c r="Z103" s="398">
        <v>3</v>
      </c>
      <c r="AA103" s="398">
        <v>3</v>
      </c>
      <c r="AB103" s="450">
        <v>0</v>
      </c>
      <c r="AC103" s="451"/>
      <c r="AD103" s="400">
        <v>2</v>
      </c>
      <c r="AE103" s="400">
        <v>0</v>
      </c>
      <c r="AF103" s="400">
        <v>1</v>
      </c>
      <c r="AG103" s="399">
        <v>0</v>
      </c>
      <c r="AH103" s="396"/>
      <c r="AI103" s="396"/>
      <c r="AJ103" s="396"/>
      <c r="AK103" s="395"/>
      <c r="AL103" s="400">
        <v>7</v>
      </c>
      <c r="AM103" s="400">
        <v>4</v>
      </c>
      <c r="AN103" s="400">
        <v>4</v>
      </c>
      <c r="AO103" s="399">
        <v>1</v>
      </c>
      <c r="AP103" s="398">
        <v>5</v>
      </c>
      <c r="AQ103" s="398">
        <v>1</v>
      </c>
      <c r="AR103" s="398">
        <v>3</v>
      </c>
      <c r="AS103" s="397">
        <v>0</v>
      </c>
      <c r="AT103" s="400">
        <v>6</v>
      </c>
      <c r="AU103" s="400">
        <v>3</v>
      </c>
      <c r="AV103" s="400">
        <v>3</v>
      </c>
      <c r="AW103" s="399">
        <v>0</v>
      </c>
      <c r="AX103" s="398">
        <v>3</v>
      </c>
      <c r="AY103" s="398">
        <v>0</v>
      </c>
      <c r="AZ103" s="398">
        <v>0</v>
      </c>
      <c r="BA103" s="450">
        <v>0</v>
      </c>
      <c r="BB103" s="451"/>
      <c r="BC103" s="400">
        <v>3</v>
      </c>
      <c r="BD103" s="400">
        <v>1</v>
      </c>
      <c r="BE103" s="400">
        <v>2</v>
      </c>
      <c r="BF103" s="403">
        <v>0</v>
      </c>
      <c r="BG103" s="402">
        <v>5</v>
      </c>
      <c r="BH103" s="398">
        <v>1</v>
      </c>
      <c r="BI103" s="398">
        <v>3</v>
      </c>
      <c r="BJ103" s="450">
        <v>0</v>
      </c>
      <c r="BK103" s="407"/>
      <c r="BL103" s="394"/>
      <c r="BM103" s="394"/>
      <c r="BN103" s="409"/>
      <c r="BO103" s="402">
        <v>7</v>
      </c>
      <c r="BP103" s="398">
        <v>2</v>
      </c>
      <c r="BQ103" s="398">
        <v>6</v>
      </c>
      <c r="BR103" s="450">
        <v>1</v>
      </c>
      <c r="BS103" s="401">
        <v>5</v>
      </c>
      <c r="BT103" s="400">
        <v>1</v>
      </c>
      <c r="BU103" s="400">
        <v>2</v>
      </c>
      <c r="BV103" s="399">
        <v>0</v>
      </c>
    </row>
    <row r="104" spans="1:74">
      <c r="A104" s="392">
        <v>7</v>
      </c>
      <c r="B104" s="502" t="s">
        <v>1689</v>
      </c>
      <c r="C104" s="502" t="str">
        <f t="shared" si="46"/>
        <v>Tim Cowdrey</v>
      </c>
      <c r="D104" s="390">
        <f t="shared" si="47"/>
        <v>75</v>
      </c>
      <c r="E104" s="389">
        <f t="shared" si="48"/>
        <v>25</v>
      </c>
      <c r="F104" s="389">
        <f t="shared" si="49"/>
        <v>45</v>
      </c>
      <c r="G104" s="389">
        <f t="shared" si="50"/>
        <v>4</v>
      </c>
      <c r="H104" s="444">
        <f t="shared" si="51"/>
        <v>0.6</v>
      </c>
      <c r="I104" s="240">
        <v>5</v>
      </c>
      <c r="J104" s="240">
        <v>2</v>
      </c>
      <c r="K104" s="240">
        <v>4</v>
      </c>
      <c r="L104" s="270">
        <v>1</v>
      </c>
      <c r="M104" s="239">
        <v>5</v>
      </c>
      <c r="N104" s="239">
        <v>1</v>
      </c>
      <c r="O104" s="239">
        <v>2</v>
      </c>
      <c r="P104" s="269">
        <v>0</v>
      </c>
      <c r="Q104" s="379"/>
      <c r="R104" s="379"/>
      <c r="S104" s="379"/>
      <c r="T104" s="378"/>
      <c r="U104" s="239">
        <v>3</v>
      </c>
      <c r="V104" s="239">
        <v>1</v>
      </c>
      <c r="W104" s="239">
        <v>1</v>
      </c>
      <c r="X104" s="269">
        <v>0</v>
      </c>
      <c r="Y104" s="240">
        <v>6</v>
      </c>
      <c r="Z104" s="240">
        <v>4</v>
      </c>
      <c r="AA104" s="240">
        <v>4</v>
      </c>
      <c r="AB104" s="303">
        <v>1</v>
      </c>
      <c r="AC104" s="451"/>
      <c r="AD104" s="239">
        <v>3</v>
      </c>
      <c r="AE104" s="239">
        <v>0</v>
      </c>
      <c r="AF104" s="239">
        <v>0</v>
      </c>
      <c r="AG104" s="269">
        <v>0</v>
      </c>
      <c r="AH104" s="240">
        <v>6</v>
      </c>
      <c r="AI104" s="240">
        <v>2</v>
      </c>
      <c r="AJ104" s="240">
        <v>5</v>
      </c>
      <c r="AK104" s="270">
        <v>0</v>
      </c>
      <c r="AL104" s="239">
        <v>7</v>
      </c>
      <c r="AM104" s="239">
        <v>4</v>
      </c>
      <c r="AN104" s="239">
        <v>6</v>
      </c>
      <c r="AO104" s="269">
        <v>1</v>
      </c>
      <c r="AP104" s="240">
        <v>4</v>
      </c>
      <c r="AQ104" s="240">
        <v>1</v>
      </c>
      <c r="AR104" s="240">
        <v>1</v>
      </c>
      <c r="AS104" s="270">
        <v>0</v>
      </c>
      <c r="AT104" s="239">
        <v>6</v>
      </c>
      <c r="AU104" s="239">
        <v>2</v>
      </c>
      <c r="AV104" s="239">
        <v>4</v>
      </c>
      <c r="AW104" s="269">
        <v>0</v>
      </c>
      <c r="AX104" s="240">
        <v>4</v>
      </c>
      <c r="AY104" s="240">
        <v>0</v>
      </c>
      <c r="AZ104" s="240">
        <v>4</v>
      </c>
      <c r="BA104" s="303">
        <v>0</v>
      </c>
      <c r="BB104" s="451"/>
      <c r="BC104" s="239">
        <v>3</v>
      </c>
      <c r="BD104" s="239">
        <v>0</v>
      </c>
      <c r="BE104" s="239">
        <v>0</v>
      </c>
      <c r="BF104" s="273">
        <v>0</v>
      </c>
      <c r="BG104" s="272">
        <v>5</v>
      </c>
      <c r="BH104" s="240">
        <v>1</v>
      </c>
      <c r="BI104" s="240">
        <v>3</v>
      </c>
      <c r="BJ104" s="303">
        <v>0</v>
      </c>
      <c r="BK104" s="274">
        <v>4</v>
      </c>
      <c r="BL104" s="239">
        <v>2</v>
      </c>
      <c r="BM104" s="239">
        <v>2</v>
      </c>
      <c r="BN104" s="273">
        <v>0</v>
      </c>
      <c r="BO104" s="272">
        <v>8</v>
      </c>
      <c r="BP104" s="240">
        <v>3</v>
      </c>
      <c r="BQ104" s="240">
        <v>5</v>
      </c>
      <c r="BR104" s="303">
        <v>1</v>
      </c>
      <c r="BS104" s="274">
        <v>6</v>
      </c>
      <c r="BT104" s="239">
        <v>2</v>
      </c>
      <c r="BU104" s="239">
        <v>4</v>
      </c>
      <c r="BV104" s="269">
        <v>0</v>
      </c>
    </row>
    <row r="105" spans="1:74">
      <c r="A105" s="405">
        <v>8</v>
      </c>
      <c r="B105" s="501" t="s">
        <v>1281</v>
      </c>
      <c r="C105" s="501" t="str">
        <f t="shared" si="46"/>
        <v>Chaz Chamberlain</v>
      </c>
      <c r="D105" s="383">
        <f t="shared" si="47"/>
        <v>46</v>
      </c>
      <c r="E105" s="382">
        <f t="shared" si="48"/>
        <v>18</v>
      </c>
      <c r="F105" s="382">
        <f t="shared" si="49"/>
        <v>23</v>
      </c>
      <c r="G105" s="382">
        <f t="shared" si="50"/>
        <v>3</v>
      </c>
      <c r="H105" s="432">
        <f t="shared" si="51"/>
        <v>0.5</v>
      </c>
      <c r="I105" s="396"/>
      <c r="J105" s="396"/>
      <c r="K105" s="396"/>
      <c r="L105" s="395"/>
      <c r="M105" s="400">
        <v>4</v>
      </c>
      <c r="N105" s="400">
        <v>3</v>
      </c>
      <c r="O105" s="400">
        <v>2</v>
      </c>
      <c r="P105" s="399">
        <v>0</v>
      </c>
      <c r="Q105" s="398">
        <v>5</v>
      </c>
      <c r="R105" s="398">
        <v>2</v>
      </c>
      <c r="S105" s="398">
        <v>3</v>
      </c>
      <c r="T105" s="397">
        <v>0</v>
      </c>
      <c r="U105" s="400">
        <v>2</v>
      </c>
      <c r="V105" s="400">
        <v>0</v>
      </c>
      <c r="W105" s="400">
        <v>0</v>
      </c>
      <c r="X105" s="399">
        <v>0</v>
      </c>
      <c r="Y105" s="398">
        <v>3</v>
      </c>
      <c r="Z105" s="398">
        <v>1</v>
      </c>
      <c r="AA105" s="398">
        <v>1</v>
      </c>
      <c r="AB105" s="450">
        <v>0</v>
      </c>
      <c r="AC105" s="451"/>
      <c r="AD105" s="400">
        <v>2</v>
      </c>
      <c r="AE105" s="400">
        <v>1</v>
      </c>
      <c r="AF105" s="400">
        <v>0</v>
      </c>
      <c r="AG105" s="399">
        <v>0</v>
      </c>
      <c r="AH105" s="396"/>
      <c r="AI105" s="396"/>
      <c r="AJ105" s="396"/>
      <c r="AK105" s="395"/>
      <c r="AL105" s="400">
        <v>3</v>
      </c>
      <c r="AM105" s="400">
        <v>2</v>
      </c>
      <c r="AN105" s="400">
        <v>1</v>
      </c>
      <c r="AO105" s="399">
        <v>1</v>
      </c>
      <c r="AP105" s="398">
        <v>1</v>
      </c>
      <c r="AQ105" s="398">
        <v>0</v>
      </c>
      <c r="AR105" s="398">
        <v>0</v>
      </c>
      <c r="AS105" s="397">
        <v>0</v>
      </c>
      <c r="AT105" s="400">
        <v>3</v>
      </c>
      <c r="AU105" s="400">
        <v>1</v>
      </c>
      <c r="AV105" s="400">
        <v>2</v>
      </c>
      <c r="AW105" s="399">
        <v>0</v>
      </c>
      <c r="AX105" s="398">
        <v>4</v>
      </c>
      <c r="AY105" s="398">
        <v>2</v>
      </c>
      <c r="AZ105" s="398">
        <v>3</v>
      </c>
      <c r="BA105" s="450">
        <v>1</v>
      </c>
      <c r="BB105" s="451"/>
      <c r="BC105" s="400">
        <v>2</v>
      </c>
      <c r="BD105" s="400">
        <v>0</v>
      </c>
      <c r="BE105" s="400">
        <v>1</v>
      </c>
      <c r="BF105" s="403">
        <v>0</v>
      </c>
      <c r="BG105" s="402">
        <v>5</v>
      </c>
      <c r="BH105" s="398">
        <v>1</v>
      </c>
      <c r="BI105" s="398">
        <v>3</v>
      </c>
      <c r="BJ105" s="450">
        <v>0</v>
      </c>
      <c r="BK105" s="401">
        <v>5</v>
      </c>
      <c r="BL105" s="400">
        <v>1</v>
      </c>
      <c r="BM105" s="400">
        <v>2</v>
      </c>
      <c r="BN105" s="403">
        <v>1</v>
      </c>
      <c r="BO105" s="402">
        <v>7</v>
      </c>
      <c r="BP105" s="398">
        <v>4</v>
      </c>
      <c r="BQ105" s="398">
        <v>5</v>
      </c>
      <c r="BR105" s="450">
        <v>0</v>
      </c>
      <c r="BS105" s="407"/>
      <c r="BT105" s="394"/>
      <c r="BU105" s="394"/>
      <c r="BV105" s="393"/>
    </row>
    <row r="106" spans="1:74">
      <c r="A106" s="392">
        <v>9</v>
      </c>
      <c r="B106" s="502" t="s">
        <v>1280</v>
      </c>
      <c r="C106" s="502" t="str">
        <f t="shared" si="46"/>
        <v>Jamie Jameleddine</v>
      </c>
      <c r="D106" s="390">
        <f t="shared" si="47"/>
        <v>36</v>
      </c>
      <c r="E106" s="389">
        <f t="shared" si="48"/>
        <v>9</v>
      </c>
      <c r="F106" s="389">
        <f t="shared" si="49"/>
        <v>15</v>
      </c>
      <c r="G106" s="389">
        <f t="shared" si="50"/>
        <v>1</v>
      </c>
      <c r="H106" s="444">
        <f t="shared" si="51"/>
        <v>0.41666666666666669</v>
      </c>
      <c r="I106" s="240">
        <v>2</v>
      </c>
      <c r="J106" s="240">
        <v>0</v>
      </c>
      <c r="K106" s="240">
        <v>0</v>
      </c>
      <c r="L106" s="270">
        <v>0</v>
      </c>
      <c r="M106" s="239">
        <v>5</v>
      </c>
      <c r="N106" s="239">
        <v>2</v>
      </c>
      <c r="O106" s="239">
        <v>2</v>
      </c>
      <c r="P106" s="269">
        <v>1</v>
      </c>
      <c r="Q106" s="240">
        <v>5</v>
      </c>
      <c r="R106" s="240">
        <v>2</v>
      </c>
      <c r="S106" s="240">
        <v>2</v>
      </c>
      <c r="T106" s="270">
        <v>0</v>
      </c>
      <c r="U106" s="244"/>
      <c r="V106" s="244"/>
      <c r="W106" s="244"/>
      <c r="X106" s="377"/>
      <c r="Y106" s="379"/>
      <c r="Z106" s="379"/>
      <c r="AA106" s="379"/>
      <c r="AB106" s="453"/>
      <c r="AC106" s="451"/>
      <c r="AD106" s="239">
        <v>1</v>
      </c>
      <c r="AE106" s="239">
        <v>0</v>
      </c>
      <c r="AF106" s="239">
        <v>1</v>
      </c>
      <c r="AG106" s="269">
        <v>0</v>
      </c>
      <c r="AH106" s="379"/>
      <c r="AI106" s="379"/>
      <c r="AJ106" s="379"/>
      <c r="AK106" s="378"/>
      <c r="AL106" s="244"/>
      <c r="AM106" s="244"/>
      <c r="AN106" s="244"/>
      <c r="AO106" s="377"/>
      <c r="AP106" s="240">
        <v>2</v>
      </c>
      <c r="AQ106" s="240">
        <v>0</v>
      </c>
      <c r="AR106" s="240">
        <v>1</v>
      </c>
      <c r="AS106" s="270">
        <v>0</v>
      </c>
      <c r="AT106" s="239">
        <v>3</v>
      </c>
      <c r="AU106" s="239">
        <v>0</v>
      </c>
      <c r="AV106" s="239">
        <v>1</v>
      </c>
      <c r="AW106" s="269">
        <v>0</v>
      </c>
      <c r="AX106" s="240">
        <v>5</v>
      </c>
      <c r="AY106" s="240">
        <v>2</v>
      </c>
      <c r="AZ106" s="240">
        <v>4</v>
      </c>
      <c r="BA106" s="303">
        <v>0</v>
      </c>
      <c r="BB106" s="451"/>
      <c r="BC106" s="239">
        <v>3</v>
      </c>
      <c r="BD106" s="239">
        <v>0</v>
      </c>
      <c r="BE106" s="239">
        <v>0</v>
      </c>
      <c r="BF106" s="273">
        <v>0</v>
      </c>
      <c r="BG106" s="387"/>
      <c r="BH106" s="379"/>
      <c r="BI106" s="379"/>
      <c r="BJ106" s="453"/>
      <c r="BK106" s="274">
        <v>2</v>
      </c>
      <c r="BL106" s="239">
        <v>1</v>
      </c>
      <c r="BM106" s="239">
        <v>1</v>
      </c>
      <c r="BN106" s="273">
        <v>0</v>
      </c>
      <c r="BO106" s="272">
        <v>3</v>
      </c>
      <c r="BP106" s="240">
        <v>0</v>
      </c>
      <c r="BQ106" s="240">
        <v>1</v>
      </c>
      <c r="BR106" s="303">
        <v>0</v>
      </c>
      <c r="BS106" s="274">
        <v>5</v>
      </c>
      <c r="BT106" s="239">
        <v>2</v>
      </c>
      <c r="BU106" s="239">
        <v>2</v>
      </c>
      <c r="BV106" s="269">
        <v>0</v>
      </c>
    </row>
    <row r="107" spans="1:74">
      <c r="A107" s="405">
        <v>10</v>
      </c>
      <c r="B107" s="501" t="s">
        <v>12</v>
      </c>
      <c r="C107" s="501" t="str">
        <f t="shared" si="46"/>
        <v>Mike Mattis</v>
      </c>
      <c r="D107" s="383">
        <f t="shared" si="47"/>
        <v>58</v>
      </c>
      <c r="E107" s="382">
        <f t="shared" si="48"/>
        <v>19</v>
      </c>
      <c r="F107" s="382">
        <f t="shared" si="49"/>
        <v>32</v>
      </c>
      <c r="G107" s="382">
        <f t="shared" si="50"/>
        <v>1</v>
      </c>
      <c r="H107" s="432">
        <f t="shared" si="51"/>
        <v>0.55172413793103448</v>
      </c>
      <c r="I107" s="398">
        <v>5</v>
      </c>
      <c r="J107" s="398">
        <v>2</v>
      </c>
      <c r="K107" s="398">
        <v>3</v>
      </c>
      <c r="L107" s="397">
        <v>1</v>
      </c>
      <c r="M107" s="400">
        <v>2</v>
      </c>
      <c r="N107" s="400">
        <v>2</v>
      </c>
      <c r="O107" s="400">
        <v>1</v>
      </c>
      <c r="P107" s="399">
        <v>0</v>
      </c>
      <c r="Q107" s="398">
        <v>3</v>
      </c>
      <c r="R107" s="398">
        <v>2</v>
      </c>
      <c r="S107" s="398">
        <v>3</v>
      </c>
      <c r="T107" s="397">
        <v>0</v>
      </c>
      <c r="U107" s="400">
        <v>2</v>
      </c>
      <c r="V107" s="400">
        <v>2</v>
      </c>
      <c r="W107" s="400">
        <v>1</v>
      </c>
      <c r="X107" s="399">
        <v>0</v>
      </c>
      <c r="Y107" s="398">
        <v>4</v>
      </c>
      <c r="Z107" s="398">
        <v>2</v>
      </c>
      <c r="AA107" s="398">
        <v>3</v>
      </c>
      <c r="AB107" s="450">
        <v>0</v>
      </c>
      <c r="AC107" s="451"/>
      <c r="AD107" s="400">
        <v>1</v>
      </c>
      <c r="AE107" s="400">
        <v>0</v>
      </c>
      <c r="AF107" s="400">
        <v>0</v>
      </c>
      <c r="AG107" s="399">
        <v>0</v>
      </c>
      <c r="AH107" s="398">
        <v>5</v>
      </c>
      <c r="AI107" s="398">
        <v>1</v>
      </c>
      <c r="AJ107" s="398">
        <v>3</v>
      </c>
      <c r="AK107" s="397">
        <v>0</v>
      </c>
      <c r="AL107" s="400">
        <v>4</v>
      </c>
      <c r="AM107" s="400">
        <v>0</v>
      </c>
      <c r="AN107" s="400">
        <v>1</v>
      </c>
      <c r="AO107" s="399">
        <v>0</v>
      </c>
      <c r="AP107" s="398">
        <v>5</v>
      </c>
      <c r="AQ107" s="398">
        <v>1</v>
      </c>
      <c r="AR107" s="398">
        <v>2</v>
      </c>
      <c r="AS107" s="397">
        <v>0</v>
      </c>
      <c r="AT107" s="400">
        <v>2</v>
      </c>
      <c r="AU107" s="400">
        <v>0</v>
      </c>
      <c r="AV107" s="400">
        <v>0</v>
      </c>
      <c r="AW107" s="399">
        <v>0</v>
      </c>
      <c r="AX107" s="398">
        <v>2</v>
      </c>
      <c r="AY107" s="398">
        <v>0</v>
      </c>
      <c r="AZ107" s="398">
        <v>0</v>
      </c>
      <c r="BA107" s="450">
        <v>0</v>
      </c>
      <c r="BB107" s="451"/>
      <c r="BC107" s="400">
        <v>4</v>
      </c>
      <c r="BD107" s="400">
        <v>1</v>
      </c>
      <c r="BE107" s="400">
        <v>3</v>
      </c>
      <c r="BF107" s="403">
        <v>0</v>
      </c>
      <c r="BG107" s="402">
        <v>5</v>
      </c>
      <c r="BH107" s="398">
        <v>1</v>
      </c>
      <c r="BI107" s="398">
        <v>4</v>
      </c>
      <c r="BJ107" s="450">
        <v>0</v>
      </c>
      <c r="BK107" s="401">
        <v>5</v>
      </c>
      <c r="BL107" s="400">
        <v>1</v>
      </c>
      <c r="BM107" s="400">
        <v>2</v>
      </c>
      <c r="BN107" s="403">
        <v>0</v>
      </c>
      <c r="BO107" s="402">
        <v>7</v>
      </c>
      <c r="BP107" s="398">
        <v>4</v>
      </c>
      <c r="BQ107" s="398">
        <v>6</v>
      </c>
      <c r="BR107" s="450">
        <v>0</v>
      </c>
      <c r="BS107" s="401">
        <v>2</v>
      </c>
      <c r="BT107" s="400">
        <v>0</v>
      </c>
      <c r="BU107" s="400">
        <v>0</v>
      </c>
      <c r="BV107" s="399">
        <v>0</v>
      </c>
    </row>
    <row r="108" spans="1:74">
      <c r="A108" s="392">
        <v>11</v>
      </c>
      <c r="B108" s="502" t="s">
        <v>1137</v>
      </c>
      <c r="C108" s="502" t="str">
        <f t="shared" si="46"/>
        <v>Jim Morris</v>
      </c>
      <c r="D108" s="390">
        <f t="shared" si="47"/>
        <v>26</v>
      </c>
      <c r="E108" s="389">
        <f t="shared" si="48"/>
        <v>5</v>
      </c>
      <c r="F108" s="389">
        <f t="shared" si="49"/>
        <v>11</v>
      </c>
      <c r="G108" s="389">
        <f t="shared" si="50"/>
        <v>0</v>
      </c>
      <c r="H108" s="444">
        <f t="shared" si="51"/>
        <v>0.42307692307692307</v>
      </c>
      <c r="I108" s="240">
        <v>5</v>
      </c>
      <c r="J108" s="240">
        <v>1</v>
      </c>
      <c r="K108" s="240">
        <v>4</v>
      </c>
      <c r="L108" s="270">
        <v>0</v>
      </c>
      <c r="M108" s="239">
        <v>3</v>
      </c>
      <c r="N108" s="239">
        <v>0</v>
      </c>
      <c r="O108" s="239">
        <v>1</v>
      </c>
      <c r="P108" s="269">
        <v>0</v>
      </c>
      <c r="Q108" s="240">
        <v>2</v>
      </c>
      <c r="R108" s="240">
        <v>0</v>
      </c>
      <c r="S108" s="240">
        <v>0</v>
      </c>
      <c r="T108" s="270">
        <v>0</v>
      </c>
      <c r="U108" s="239">
        <v>3</v>
      </c>
      <c r="V108" s="239">
        <v>1</v>
      </c>
      <c r="W108" s="239">
        <v>1</v>
      </c>
      <c r="X108" s="269">
        <v>0</v>
      </c>
      <c r="Y108" s="240">
        <v>2</v>
      </c>
      <c r="Z108" s="240">
        <v>2</v>
      </c>
      <c r="AA108" s="240">
        <v>1</v>
      </c>
      <c r="AB108" s="303">
        <v>0</v>
      </c>
      <c r="AC108" s="451"/>
      <c r="AD108" s="239">
        <v>4</v>
      </c>
      <c r="AE108" s="239">
        <v>1</v>
      </c>
      <c r="AF108" s="239">
        <v>1</v>
      </c>
      <c r="AG108" s="269">
        <v>0</v>
      </c>
      <c r="AH108" s="379"/>
      <c r="AI108" s="379"/>
      <c r="AJ108" s="379"/>
      <c r="AK108" s="378"/>
      <c r="AL108" s="239">
        <v>3</v>
      </c>
      <c r="AM108" s="239">
        <v>0</v>
      </c>
      <c r="AN108" s="239">
        <v>2</v>
      </c>
      <c r="AO108" s="269">
        <v>0</v>
      </c>
      <c r="AP108" s="379"/>
      <c r="AQ108" s="379"/>
      <c r="AR108" s="379"/>
      <c r="AS108" s="378"/>
      <c r="AT108" s="244"/>
      <c r="AU108" s="244"/>
      <c r="AV108" s="244"/>
      <c r="AW108" s="377"/>
      <c r="AX108" s="240">
        <v>2</v>
      </c>
      <c r="AY108" s="240">
        <v>0</v>
      </c>
      <c r="AZ108" s="240">
        <v>0</v>
      </c>
      <c r="BA108" s="303">
        <v>0</v>
      </c>
      <c r="BB108" s="451"/>
      <c r="BC108" s="239">
        <v>2</v>
      </c>
      <c r="BD108" s="239">
        <v>0</v>
      </c>
      <c r="BE108" s="239">
        <v>1</v>
      </c>
      <c r="BF108" s="273">
        <v>0</v>
      </c>
      <c r="BG108" s="387"/>
      <c r="BH108" s="379"/>
      <c r="BI108" s="379"/>
      <c r="BJ108" s="453"/>
      <c r="BK108" s="386"/>
      <c r="BL108" s="244"/>
      <c r="BM108" s="244"/>
      <c r="BN108" s="290"/>
      <c r="BO108" s="387"/>
      <c r="BP108" s="379"/>
      <c r="BQ108" s="379"/>
      <c r="BR108" s="453"/>
      <c r="BS108" s="386"/>
      <c r="BT108" s="244"/>
      <c r="BU108" s="244"/>
      <c r="BV108" s="377"/>
    </row>
    <row r="109" spans="1:74">
      <c r="A109" s="405">
        <v>12</v>
      </c>
      <c r="B109" s="501" t="s">
        <v>1086</v>
      </c>
      <c r="C109" s="501" t="str">
        <f t="shared" si="46"/>
        <v>Bob Schrah</v>
      </c>
      <c r="D109" s="383">
        <f t="shared" si="47"/>
        <v>24</v>
      </c>
      <c r="E109" s="382">
        <f t="shared" si="48"/>
        <v>9</v>
      </c>
      <c r="F109" s="382">
        <f t="shared" si="49"/>
        <v>15</v>
      </c>
      <c r="G109" s="382">
        <f t="shared" si="50"/>
        <v>1</v>
      </c>
      <c r="H109" s="432">
        <f t="shared" si="51"/>
        <v>0.625</v>
      </c>
      <c r="I109" s="396"/>
      <c r="J109" s="396"/>
      <c r="K109" s="396"/>
      <c r="L109" s="395"/>
      <c r="M109" s="400">
        <v>2</v>
      </c>
      <c r="N109" s="400">
        <v>1</v>
      </c>
      <c r="O109" s="400">
        <v>2</v>
      </c>
      <c r="P109" s="399">
        <v>0</v>
      </c>
      <c r="Q109" s="398">
        <v>1</v>
      </c>
      <c r="R109" s="398">
        <v>0</v>
      </c>
      <c r="S109" s="398">
        <v>0</v>
      </c>
      <c r="T109" s="397">
        <v>0</v>
      </c>
      <c r="U109" s="400">
        <v>1</v>
      </c>
      <c r="V109" s="400">
        <v>0</v>
      </c>
      <c r="W109" s="400">
        <v>1</v>
      </c>
      <c r="X109" s="399">
        <v>0</v>
      </c>
      <c r="Y109" s="398">
        <v>6</v>
      </c>
      <c r="Z109" s="398">
        <v>2</v>
      </c>
      <c r="AA109" s="398">
        <v>4</v>
      </c>
      <c r="AB109" s="450">
        <v>0</v>
      </c>
      <c r="AC109" s="451"/>
      <c r="AD109" s="400">
        <v>3</v>
      </c>
      <c r="AE109" s="400">
        <v>0</v>
      </c>
      <c r="AF109" s="400">
        <v>1</v>
      </c>
      <c r="AG109" s="399">
        <v>0</v>
      </c>
      <c r="AH109" s="398">
        <v>6</v>
      </c>
      <c r="AI109" s="398">
        <v>2</v>
      </c>
      <c r="AJ109" s="398">
        <v>3</v>
      </c>
      <c r="AK109" s="397">
        <v>0</v>
      </c>
      <c r="AL109" s="400">
        <v>5</v>
      </c>
      <c r="AM109" s="400">
        <v>4</v>
      </c>
      <c r="AN109" s="400">
        <v>4</v>
      </c>
      <c r="AO109" s="399">
        <v>1</v>
      </c>
      <c r="AP109" s="396"/>
      <c r="AQ109" s="396"/>
      <c r="AR109" s="396"/>
      <c r="AS109" s="395"/>
      <c r="AT109" s="394"/>
      <c r="AU109" s="394"/>
      <c r="AV109" s="394"/>
      <c r="AW109" s="393"/>
      <c r="AX109" s="396"/>
      <c r="AY109" s="396"/>
      <c r="AZ109" s="396"/>
      <c r="BA109" s="449"/>
      <c r="BB109" s="451"/>
      <c r="BC109" s="394"/>
      <c r="BD109" s="394"/>
      <c r="BE109" s="394"/>
      <c r="BF109" s="409"/>
      <c r="BG109" s="408"/>
      <c r="BH109" s="396"/>
      <c r="BI109" s="396"/>
      <c r="BJ109" s="449"/>
      <c r="BK109" s="407"/>
      <c r="BL109" s="394"/>
      <c r="BM109" s="394"/>
      <c r="BN109" s="409"/>
      <c r="BO109" s="408"/>
      <c r="BP109" s="396"/>
      <c r="BQ109" s="396"/>
      <c r="BR109" s="449"/>
      <c r="BS109" s="407"/>
      <c r="BT109" s="394"/>
      <c r="BU109" s="394"/>
      <c r="BV109" s="393"/>
    </row>
    <row r="110" spans="1:74">
      <c r="A110" s="392">
        <v>13</v>
      </c>
      <c r="B110" s="500" t="s">
        <v>165</v>
      </c>
      <c r="C110" s="500" t="str">
        <f t="shared" si="46"/>
        <v>Matt Jadczak</v>
      </c>
      <c r="D110" s="390">
        <f t="shared" si="47"/>
        <v>44</v>
      </c>
      <c r="E110" s="389">
        <f t="shared" si="48"/>
        <v>10</v>
      </c>
      <c r="F110" s="389">
        <f t="shared" si="49"/>
        <v>23</v>
      </c>
      <c r="G110" s="389">
        <f t="shared" si="50"/>
        <v>0</v>
      </c>
      <c r="H110" s="444">
        <f t="shared" si="51"/>
        <v>0.52272727272727271</v>
      </c>
      <c r="I110" s="379"/>
      <c r="J110" s="379"/>
      <c r="K110" s="379"/>
      <c r="L110" s="378"/>
      <c r="M110" s="239">
        <v>3</v>
      </c>
      <c r="N110" s="239">
        <v>1</v>
      </c>
      <c r="O110" s="239">
        <v>2</v>
      </c>
      <c r="P110" s="269">
        <v>0</v>
      </c>
      <c r="Q110" s="240">
        <v>2</v>
      </c>
      <c r="R110" s="240">
        <v>0</v>
      </c>
      <c r="S110" s="240">
        <v>1</v>
      </c>
      <c r="T110" s="270">
        <v>0</v>
      </c>
      <c r="U110" s="239">
        <v>3</v>
      </c>
      <c r="V110" s="239">
        <v>0</v>
      </c>
      <c r="W110" s="239">
        <v>2</v>
      </c>
      <c r="X110" s="269">
        <v>0</v>
      </c>
      <c r="Y110" s="240">
        <v>2</v>
      </c>
      <c r="Z110" s="240">
        <v>1</v>
      </c>
      <c r="AA110" s="240">
        <v>1</v>
      </c>
      <c r="AB110" s="303">
        <v>0</v>
      </c>
      <c r="AC110" s="451"/>
      <c r="AD110" s="239">
        <v>4</v>
      </c>
      <c r="AE110" s="239">
        <v>1</v>
      </c>
      <c r="AF110" s="239">
        <v>2</v>
      </c>
      <c r="AG110" s="269">
        <v>0</v>
      </c>
      <c r="AH110" s="240">
        <v>5</v>
      </c>
      <c r="AI110" s="240">
        <v>0</v>
      </c>
      <c r="AJ110" s="240">
        <v>3</v>
      </c>
      <c r="AK110" s="270">
        <v>0</v>
      </c>
      <c r="AL110" s="239">
        <v>3</v>
      </c>
      <c r="AM110" s="239">
        <v>2</v>
      </c>
      <c r="AN110" s="239">
        <v>2</v>
      </c>
      <c r="AO110" s="269">
        <v>0</v>
      </c>
      <c r="AP110" s="240">
        <v>3</v>
      </c>
      <c r="AQ110" s="240">
        <v>0</v>
      </c>
      <c r="AR110" s="240">
        <v>0</v>
      </c>
      <c r="AS110" s="270">
        <v>0</v>
      </c>
      <c r="AT110" s="239">
        <v>2</v>
      </c>
      <c r="AU110" s="239">
        <v>0</v>
      </c>
      <c r="AV110" s="239">
        <v>1</v>
      </c>
      <c r="AW110" s="269">
        <v>0</v>
      </c>
      <c r="AX110" s="240">
        <v>3</v>
      </c>
      <c r="AY110" s="240">
        <v>1</v>
      </c>
      <c r="AZ110" s="240">
        <v>2</v>
      </c>
      <c r="BA110" s="303">
        <v>0</v>
      </c>
      <c r="BB110" s="451"/>
      <c r="BC110" s="239">
        <v>1</v>
      </c>
      <c r="BD110" s="239">
        <v>0</v>
      </c>
      <c r="BE110" s="239">
        <v>0</v>
      </c>
      <c r="BF110" s="273">
        <v>0</v>
      </c>
      <c r="BG110" s="272">
        <v>2</v>
      </c>
      <c r="BH110" s="240">
        <v>0</v>
      </c>
      <c r="BI110" s="240">
        <v>0</v>
      </c>
      <c r="BJ110" s="303">
        <v>0</v>
      </c>
      <c r="BK110" s="274">
        <v>3</v>
      </c>
      <c r="BL110" s="239">
        <v>0</v>
      </c>
      <c r="BM110" s="239">
        <v>1</v>
      </c>
      <c r="BN110" s="273">
        <v>0</v>
      </c>
      <c r="BO110" s="272">
        <v>5</v>
      </c>
      <c r="BP110" s="240">
        <v>2</v>
      </c>
      <c r="BQ110" s="240">
        <v>4</v>
      </c>
      <c r="BR110" s="303">
        <v>0</v>
      </c>
      <c r="BS110" s="274">
        <v>3</v>
      </c>
      <c r="BT110" s="239">
        <v>2</v>
      </c>
      <c r="BU110" s="239">
        <v>2</v>
      </c>
      <c r="BV110" s="269">
        <v>0</v>
      </c>
    </row>
    <row r="111" spans="1:74">
      <c r="A111" s="405">
        <v>14</v>
      </c>
      <c r="B111" s="501" t="s">
        <v>145</v>
      </c>
      <c r="C111" s="501" t="str">
        <f t="shared" si="46"/>
        <v>Sam Iafrate</v>
      </c>
      <c r="D111" s="383">
        <f t="shared" si="47"/>
        <v>37</v>
      </c>
      <c r="E111" s="382">
        <f t="shared" si="48"/>
        <v>14</v>
      </c>
      <c r="F111" s="382">
        <f t="shared" si="49"/>
        <v>19</v>
      </c>
      <c r="G111" s="382">
        <f t="shared" si="50"/>
        <v>0</v>
      </c>
      <c r="H111" s="432">
        <f t="shared" si="51"/>
        <v>0.51351351351351349</v>
      </c>
      <c r="I111" s="396"/>
      <c r="J111" s="396"/>
      <c r="K111" s="396"/>
      <c r="L111" s="395"/>
      <c r="M111" s="400">
        <v>3</v>
      </c>
      <c r="N111" s="400">
        <v>0</v>
      </c>
      <c r="O111" s="400">
        <v>1</v>
      </c>
      <c r="P111" s="399">
        <v>0</v>
      </c>
      <c r="Q111" s="398">
        <v>4</v>
      </c>
      <c r="R111" s="398">
        <v>2</v>
      </c>
      <c r="S111" s="398">
        <v>2</v>
      </c>
      <c r="T111" s="397">
        <v>0</v>
      </c>
      <c r="U111" s="400">
        <v>3</v>
      </c>
      <c r="V111" s="400">
        <v>1</v>
      </c>
      <c r="W111" s="400">
        <v>1</v>
      </c>
      <c r="X111" s="399">
        <v>0</v>
      </c>
      <c r="Y111" s="398">
        <v>2</v>
      </c>
      <c r="Z111" s="398">
        <v>2</v>
      </c>
      <c r="AA111" s="398">
        <v>1</v>
      </c>
      <c r="AB111" s="450">
        <v>0</v>
      </c>
      <c r="AC111" s="451"/>
      <c r="AD111" s="400">
        <v>2</v>
      </c>
      <c r="AE111" s="400">
        <v>0</v>
      </c>
      <c r="AF111" s="400">
        <v>1</v>
      </c>
      <c r="AG111" s="399">
        <v>0</v>
      </c>
      <c r="AH111" s="396"/>
      <c r="AI111" s="396"/>
      <c r="AJ111" s="396"/>
      <c r="AK111" s="395"/>
      <c r="AL111" s="394"/>
      <c r="AM111" s="394"/>
      <c r="AN111" s="394"/>
      <c r="AO111" s="393"/>
      <c r="AP111" s="398">
        <v>1</v>
      </c>
      <c r="AQ111" s="398">
        <v>1</v>
      </c>
      <c r="AR111" s="398">
        <v>1</v>
      </c>
      <c r="AS111" s="397">
        <v>0</v>
      </c>
      <c r="AT111" s="400">
        <v>2</v>
      </c>
      <c r="AU111" s="400">
        <v>1</v>
      </c>
      <c r="AV111" s="400">
        <v>0</v>
      </c>
      <c r="AW111" s="399">
        <v>0</v>
      </c>
      <c r="AX111" s="398">
        <v>3</v>
      </c>
      <c r="AY111" s="398">
        <v>2</v>
      </c>
      <c r="AZ111" s="398">
        <v>2</v>
      </c>
      <c r="BA111" s="450">
        <v>0</v>
      </c>
      <c r="BB111" s="451"/>
      <c r="BC111" s="400">
        <v>3</v>
      </c>
      <c r="BD111" s="400">
        <v>1</v>
      </c>
      <c r="BE111" s="400">
        <v>2</v>
      </c>
      <c r="BF111" s="403">
        <v>0</v>
      </c>
      <c r="BG111" s="402">
        <v>2</v>
      </c>
      <c r="BH111" s="398">
        <v>0</v>
      </c>
      <c r="BI111" s="398">
        <v>2</v>
      </c>
      <c r="BJ111" s="450">
        <v>0</v>
      </c>
      <c r="BK111" s="401">
        <v>5</v>
      </c>
      <c r="BL111" s="400">
        <v>1</v>
      </c>
      <c r="BM111" s="400">
        <v>3</v>
      </c>
      <c r="BN111" s="403">
        <v>0</v>
      </c>
      <c r="BO111" s="402">
        <v>5</v>
      </c>
      <c r="BP111" s="398">
        <v>3</v>
      </c>
      <c r="BQ111" s="398">
        <v>3</v>
      </c>
      <c r="BR111" s="450">
        <v>0</v>
      </c>
      <c r="BS111" s="401">
        <v>2</v>
      </c>
      <c r="BT111" s="400">
        <v>0</v>
      </c>
      <c r="BU111" s="400">
        <v>0</v>
      </c>
      <c r="BV111" s="399">
        <v>0</v>
      </c>
    </row>
    <row r="112" spans="1:74">
      <c r="A112" s="392">
        <v>15</v>
      </c>
      <c r="B112" s="500" t="s">
        <v>230</v>
      </c>
      <c r="C112" s="500" t="str">
        <f t="shared" si="46"/>
        <v>Shawn Clarke</v>
      </c>
      <c r="D112" s="390">
        <f t="shared" si="47"/>
        <v>69</v>
      </c>
      <c r="E112" s="389">
        <f t="shared" si="48"/>
        <v>26</v>
      </c>
      <c r="F112" s="389">
        <f t="shared" si="49"/>
        <v>39</v>
      </c>
      <c r="G112" s="389">
        <f t="shared" si="50"/>
        <v>3</v>
      </c>
      <c r="H112" s="444">
        <f t="shared" si="51"/>
        <v>0.56521739130434778</v>
      </c>
      <c r="I112" s="240">
        <v>3</v>
      </c>
      <c r="J112" s="240">
        <v>0</v>
      </c>
      <c r="K112" s="240">
        <v>1</v>
      </c>
      <c r="L112" s="270">
        <v>0</v>
      </c>
      <c r="M112" s="239">
        <v>2</v>
      </c>
      <c r="N112" s="239">
        <v>0</v>
      </c>
      <c r="O112" s="239">
        <v>2</v>
      </c>
      <c r="P112" s="269">
        <v>0</v>
      </c>
      <c r="Q112" s="240">
        <v>3</v>
      </c>
      <c r="R112" s="240">
        <v>1</v>
      </c>
      <c r="S112" s="240">
        <v>3</v>
      </c>
      <c r="T112" s="270">
        <v>0</v>
      </c>
      <c r="U112" s="239">
        <v>5</v>
      </c>
      <c r="V112" s="239">
        <v>3</v>
      </c>
      <c r="W112" s="239">
        <v>3</v>
      </c>
      <c r="X112" s="269">
        <v>0</v>
      </c>
      <c r="Y112" s="240">
        <v>6</v>
      </c>
      <c r="Z112" s="240">
        <v>3</v>
      </c>
      <c r="AA112" s="240">
        <v>4</v>
      </c>
      <c r="AB112" s="303">
        <v>1</v>
      </c>
      <c r="AC112" s="451"/>
      <c r="AD112" s="239">
        <v>4</v>
      </c>
      <c r="AE112" s="239">
        <v>1</v>
      </c>
      <c r="AF112" s="239">
        <v>4</v>
      </c>
      <c r="AG112" s="269">
        <v>0</v>
      </c>
      <c r="AH112" s="240">
        <v>4</v>
      </c>
      <c r="AI112" s="240">
        <v>1</v>
      </c>
      <c r="AJ112" s="240">
        <v>1</v>
      </c>
      <c r="AK112" s="270">
        <v>0</v>
      </c>
      <c r="AL112" s="239">
        <v>7</v>
      </c>
      <c r="AM112" s="239">
        <v>3</v>
      </c>
      <c r="AN112" s="239">
        <v>3</v>
      </c>
      <c r="AO112" s="269">
        <v>1</v>
      </c>
      <c r="AP112" s="240">
        <v>5</v>
      </c>
      <c r="AQ112" s="240">
        <v>0</v>
      </c>
      <c r="AR112" s="240">
        <v>1</v>
      </c>
      <c r="AS112" s="270">
        <v>0</v>
      </c>
      <c r="AT112" s="239">
        <v>2</v>
      </c>
      <c r="AU112" s="239">
        <v>0</v>
      </c>
      <c r="AV112" s="239">
        <v>0</v>
      </c>
      <c r="AW112" s="269">
        <v>0</v>
      </c>
      <c r="AX112" s="240">
        <v>6</v>
      </c>
      <c r="AY112" s="240">
        <v>2</v>
      </c>
      <c r="AZ112" s="240">
        <v>4</v>
      </c>
      <c r="BA112" s="303">
        <v>0</v>
      </c>
      <c r="BB112" s="451"/>
      <c r="BC112" s="239">
        <v>2</v>
      </c>
      <c r="BD112" s="239">
        <v>1</v>
      </c>
      <c r="BE112" s="239">
        <v>1</v>
      </c>
      <c r="BF112" s="273">
        <v>0</v>
      </c>
      <c r="BG112" s="272">
        <v>5</v>
      </c>
      <c r="BH112" s="240">
        <v>1</v>
      </c>
      <c r="BI112" s="240">
        <v>2</v>
      </c>
      <c r="BJ112" s="303">
        <v>0</v>
      </c>
      <c r="BK112" s="274">
        <v>5</v>
      </c>
      <c r="BL112" s="239">
        <v>3</v>
      </c>
      <c r="BM112" s="239">
        <v>3</v>
      </c>
      <c r="BN112" s="273">
        <v>1</v>
      </c>
      <c r="BO112" s="272">
        <v>6</v>
      </c>
      <c r="BP112" s="240">
        <v>5</v>
      </c>
      <c r="BQ112" s="240">
        <v>4</v>
      </c>
      <c r="BR112" s="303">
        <v>0</v>
      </c>
      <c r="BS112" s="274">
        <v>4</v>
      </c>
      <c r="BT112" s="239">
        <v>2</v>
      </c>
      <c r="BU112" s="239">
        <v>3</v>
      </c>
      <c r="BV112" s="269">
        <v>0</v>
      </c>
    </row>
    <row r="113" spans="1:74" ht="13.8" thickBot="1">
      <c r="A113" s="376"/>
      <c r="B113" s="376"/>
      <c r="C113" s="376"/>
      <c r="D113" s="498">
        <f>SUM(D98:D112)</f>
        <v>866</v>
      </c>
      <c r="E113" s="497">
        <f>SUM(E98:E112)</f>
        <v>354</v>
      </c>
      <c r="F113" s="497">
        <f>SUM(F98:F112)</f>
        <v>499</v>
      </c>
      <c r="G113" s="497">
        <f>SUM(G98:G112)</f>
        <v>39</v>
      </c>
      <c r="H113" s="496">
        <f t="shared" si="51"/>
        <v>0.57621247113163976</v>
      </c>
      <c r="I113" s="493">
        <f t="shared" ref="I113:AB113" si="52">SUM(I98:I112)</f>
        <v>55</v>
      </c>
      <c r="J113" s="493">
        <f t="shared" si="52"/>
        <v>12</v>
      </c>
      <c r="K113" s="493">
        <f t="shared" si="52"/>
        <v>28</v>
      </c>
      <c r="L113" s="492">
        <f t="shared" si="52"/>
        <v>3</v>
      </c>
      <c r="M113" s="491">
        <f t="shared" si="52"/>
        <v>60</v>
      </c>
      <c r="N113" s="491">
        <f t="shared" si="52"/>
        <v>21</v>
      </c>
      <c r="O113" s="491">
        <f t="shared" si="52"/>
        <v>33</v>
      </c>
      <c r="P113" s="490">
        <f t="shared" si="52"/>
        <v>1</v>
      </c>
      <c r="Q113" s="493">
        <f t="shared" si="52"/>
        <v>54</v>
      </c>
      <c r="R113" s="493">
        <f t="shared" si="52"/>
        <v>25</v>
      </c>
      <c r="S113" s="493">
        <f t="shared" si="52"/>
        <v>36</v>
      </c>
      <c r="T113" s="492">
        <f t="shared" si="52"/>
        <v>0</v>
      </c>
      <c r="U113" s="491">
        <f t="shared" si="52"/>
        <v>49</v>
      </c>
      <c r="V113" s="491">
        <f t="shared" si="52"/>
        <v>19</v>
      </c>
      <c r="W113" s="491">
        <f t="shared" si="52"/>
        <v>25</v>
      </c>
      <c r="X113" s="490">
        <f t="shared" si="52"/>
        <v>5</v>
      </c>
      <c r="Y113" s="493">
        <f t="shared" si="52"/>
        <v>56</v>
      </c>
      <c r="Z113" s="493">
        <f t="shared" si="52"/>
        <v>36</v>
      </c>
      <c r="AA113" s="493">
        <f t="shared" si="52"/>
        <v>35</v>
      </c>
      <c r="AB113" s="495">
        <f t="shared" si="52"/>
        <v>5</v>
      </c>
      <c r="AC113" s="447"/>
      <c r="AD113" s="491">
        <f t="shared" ref="AD113:BA113" si="53">SUM(AD98:AD112)</f>
        <v>43</v>
      </c>
      <c r="AE113" s="491">
        <f t="shared" si="53"/>
        <v>12</v>
      </c>
      <c r="AF113" s="491">
        <f t="shared" si="53"/>
        <v>20</v>
      </c>
      <c r="AG113" s="490">
        <f t="shared" si="53"/>
        <v>0</v>
      </c>
      <c r="AH113" s="493">
        <f t="shared" si="53"/>
        <v>51</v>
      </c>
      <c r="AI113" s="493">
        <f t="shared" si="53"/>
        <v>17</v>
      </c>
      <c r="AJ113" s="493">
        <f t="shared" si="53"/>
        <v>30</v>
      </c>
      <c r="AK113" s="492">
        <f t="shared" si="53"/>
        <v>2</v>
      </c>
      <c r="AL113" s="491">
        <f t="shared" si="53"/>
        <v>69</v>
      </c>
      <c r="AM113" s="491">
        <f t="shared" si="53"/>
        <v>39</v>
      </c>
      <c r="AN113" s="491">
        <f t="shared" si="53"/>
        <v>45</v>
      </c>
      <c r="AO113" s="490">
        <f t="shared" si="53"/>
        <v>7</v>
      </c>
      <c r="AP113" s="493">
        <f t="shared" si="53"/>
        <v>47</v>
      </c>
      <c r="AQ113" s="493">
        <f t="shared" si="53"/>
        <v>15</v>
      </c>
      <c r="AR113" s="493">
        <f t="shared" si="53"/>
        <v>20</v>
      </c>
      <c r="AS113" s="492">
        <f t="shared" si="53"/>
        <v>2</v>
      </c>
      <c r="AT113" s="491">
        <f t="shared" si="53"/>
        <v>52</v>
      </c>
      <c r="AU113" s="491">
        <f t="shared" si="53"/>
        <v>18</v>
      </c>
      <c r="AV113" s="491">
        <f t="shared" si="53"/>
        <v>27</v>
      </c>
      <c r="AW113" s="490">
        <f t="shared" si="53"/>
        <v>0</v>
      </c>
      <c r="AX113" s="493">
        <f t="shared" si="53"/>
        <v>58</v>
      </c>
      <c r="AY113" s="493">
        <f t="shared" si="53"/>
        <v>27</v>
      </c>
      <c r="AZ113" s="493">
        <f t="shared" si="53"/>
        <v>39</v>
      </c>
      <c r="BA113" s="492">
        <f t="shared" si="53"/>
        <v>2</v>
      </c>
      <c r="BB113" s="370"/>
      <c r="BC113" s="491">
        <f t="shared" ref="BC113:BV113" si="54">SUM(BC98:BC112)</f>
        <v>44</v>
      </c>
      <c r="BD113" s="491">
        <f t="shared" si="54"/>
        <v>11</v>
      </c>
      <c r="BE113" s="491">
        <f t="shared" si="54"/>
        <v>22</v>
      </c>
      <c r="BF113" s="490">
        <f t="shared" si="54"/>
        <v>1</v>
      </c>
      <c r="BG113" s="493">
        <f t="shared" si="54"/>
        <v>54</v>
      </c>
      <c r="BH113" s="493">
        <f t="shared" si="54"/>
        <v>14</v>
      </c>
      <c r="BI113" s="493">
        <f t="shared" si="54"/>
        <v>29</v>
      </c>
      <c r="BJ113" s="492">
        <f t="shared" si="54"/>
        <v>2</v>
      </c>
      <c r="BK113" s="491">
        <f t="shared" si="54"/>
        <v>49</v>
      </c>
      <c r="BL113" s="491">
        <f t="shared" si="54"/>
        <v>19</v>
      </c>
      <c r="BM113" s="491">
        <f t="shared" si="54"/>
        <v>26</v>
      </c>
      <c r="BN113" s="490">
        <f t="shared" si="54"/>
        <v>3</v>
      </c>
      <c r="BO113" s="493">
        <f t="shared" si="54"/>
        <v>72</v>
      </c>
      <c r="BP113" s="493">
        <f t="shared" si="54"/>
        <v>44</v>
      </c>
      <c r="BQ113" s="493">
        <f t="shared" si="54"/>
        <v>52</v>
      </c>
      <c r="BR113" s="492">
        <f t="shared" si="54"/>
        <v>4</v>
      </c>
      <c r="BS113" s="491">
        <f t="shared" si="54"/>
        <v>53</v>
      </c>
      <c r="BT113" s="491">
        <f t="shared" si="54"/>
        <v>25</v>
      </c>
      <c r="BU113" s="491">
        <f t="shared" si="54"/>
        <v>32</v>
      </c>
      <c r="BV113" s="490">
        <f t="shared" si="54"/>
        <v>2</v>
      </c>
    </row>
    <row r="114" spans="1:74" ht="13.8" thickBot="1">
      <c r="A114" s="420"/>
      <c r="B114" s="420"/>
      <c r="C114" s="420"/>
      <c r="D114" s="420"/>
      <c r="E114" s="420"/>
      <c r="F114" s="420"/>
      <c r="G114" s="420"/>
      <c r="H114" s="420"/>
      <c r="I114" s="420"/>
      <c r="J114" s="420"/>
      <c r="K114" s="420"/>
      <c r="L114" s="420"/>
      <c r="M114" s="420"/>
      <c r="N114" s="420"/>
      <c r="O114" s="420"/>
      <c r="P114" s="420"/>
      <c r="Q114" s="420"/>
      <c r="R114" s="420"/>
      <c r="S114" s="420"/>
      <c r="T114" s="420"/>
      <c r="U114" s="420"/>
      <c r="V114" s="420"/>
      <c r="W114" s="420"/>
      <c r="X114" s="420"/>
      <c r="Y114" s="420"/>
      <c r="Z114" s="420"/>
      <c r="AA114" s="420"/>
      <c r="AB114" s="420"/>
      <c r="AC114" s="420"/>
      <c r="AD114" s="420"/>
      <c r="AE114" s="420"/>
      <c r="AF114" s="420"/>
      <c r="AG114" s="420"/>
      <c r="AH114" s="420"/>
      <c r="AI114" s="420"/>
      <c r="AJ114" s="420"/>
      <c r="AK114" s="420"/>
      <c r="AL114" s="420"/>
      <c r="AM114" s="420"/>
      <c r="AN114" s="420"/>
      <c r="AO114" s="420"/>
      <c r="AP114" s="420"/>
      <c r="AQ114" s="420"/>
      <c r="AR114" s="420"/>
      <c r="AS114" s="420"/>
      <c r="AT114" s="420"/>
      <c r="AU114" s="420"/>
      <c r="AV114" s="420"/>
      <c r="AW114" s="420"/>
      <c r="AX114" s="420"/>
      <c r="AY114" s="420"/>
      <c r="AZ114" s="420"/>
      <c r="BA114" s="420"/>
      <c r="BB114" s="420"/>
      <c r="BC114" s="420"/>
      <c r="BD114" s="420"/>
      <c r="BE114" s="420"/>
      <c r="BF114" s="420"/>
      <c r="BG114" s="420"/>
      <c r="BH114" s="420"/>
      <c r="BI114" s="420"/>
      <c r="BJ114" s="420"/>
      <c r="BK114" s="420"/>
      <c r="BL114" s="420"/>
      <c r="BM114" s="420"/>
      <c r="BN114" s="420"/>
      <c r="BO114" s="420"/>
      <c r="BP114" s="420"/>
      <c r="BQ114" s="420"/>
      <c r="BR114" s="420"/>
      <c r="BS114" s="420"/>
      <c r="BT114" s="420"/>
      <c r="BU114" s="420"/>
      <c r="BV114" s="420"/>
    </row>
    <row r="115" spans="1:74">
      <c r="A115" s="1985">
        <v>7</v>
      </c>
      <c r="B115" s="419"/>
      <c r="C115" s="419"/>
      <c r="D115" s="2013" t="s">
        <v>1268</v>
      </c>
      <c r="E115" s="2014"/>
      <c r="F115" s="2014"/>
      <c r="G115" s="2014"/>
      <c r="H115" s="2015"/>
      <c r="I115" s="1992" t="s">
        <v>1109</v>
      </c>
      <c r="J115" s="1993"/>
      <c r="K115" s="1993"/>
      <c r="L115" s="1994"/>
      <c r="M115" s="1995" t="s">
        <v>1108</v>
      </c>
      <c r="N115" s="1996"/>
      <c r="O115" s="1996"/>
      <c r="P115" s="1997"/>
      <c r="Q115" s="1992" t="s">
        <v>1107</v>
      </c>
      <c r="R115" s="1993"/>
      <c r="S115" s="1993"/>
      <c r="T115" s="1994"/>
      <c r="U115" s="1995" t="s">
        <v>1106</v>
      </c>
      <c r="V115" s="1996"/>
      <c r="W115" s="1996"/>
      <c r="X115" s="1997"/>
      <c r="Y115" s="1992" t="s">
        <v>1105</v>
      </c>
      <c r="Z115" s="1993"/>
      <c r="AA115" s="1993"/>
      <c r="AB115" s="1994"/>
      <c r="AC115" s="446"/>
      <c r="AD115" s="1998" t="s">
        <v>1104</v>
      </c>
      <c r="AE115" s="1996"/>
      <c r="AF115" s="1996"/>
      <c r="AG115" s="1997"/>
      <c r="AH115" s="1992" t="s">
        <v>1103</v>
      </c>
      <c r="AI115" s="1993"/>
      <c r="AJ115" s="1993"/>
      <c r="AK115" s="1994"/>
      <c r="AL115" s="1995" t="s">
        <v>1102</v>
      </c>
      <c r="AM115" s="1996"/>
      <c r="AN115" s="1996"/>
      <c r="AO115" s="1997"/>
      <c r="AP115" s="1992" t="s">
        <v>1101</v>
      </c>
      <c r="AQ115" s="1993"/>
      <c r="AR115" s="1993"/>
      <c r="AS115" s="1994"/>
      <c r="AT115" s="1995" t="s">
        <v>1100</v>
      </c>
      <c r="AU115" s="1996"/>
      <c r="AV115" s="1996"/>
      <c r="AW115" s="1997"/>
      <c r="AX115" s="1992" t="s">
        <v>1099</v>
      </c>
      <c r="AY115" s="1993"/>
      <c r="AZ115" s="1993"/>
      <c r="BA115" s="1994"/>
      <c r="BB115" s="446"/>
      <c r="BC115" s="1998" t="s">
        <v>1098</v>
      </c>
      <c r="BD115" s="1996"/>
      <c r="BE115" s="1996"/>
      <c r="BF115" s="1997"/>
      <c r="BG115" s="1992" t="s">
        <v>1097</v>
      </c>
      <c r="BH115" s="1993"/>
      <c r="BI115" s="1993"/>
      <c r="BJ115" s="1994"/>
      <c r="BK115" s="1995" t="s">
        <v>1096</v>
      </c>
      <c r="BL115" s="1996"/>
      <c r="BM115" s="1996"/>
      <c r="BN115" s="1997"/>
      <c r="BO115" s="1992" t="s">
        <v>1095</v>
      </c>
      <c r="BP115" s="1993"/>
      <c r="BQ115" s="1993"/>
      <c r="BR115" s="1994"/>
      <c r="BS115" s="1995" t="s">
        <v>1094</v>
      </c>
      <c r="BT115" s="1996"/>
      <c r="BU115" s="1996"/>
      <c r="BV115" s="1997"/>
    </row>
    <row r="116" spans="1:74">
      <c r="A116" s="1986"/>
      <c r="B116" s="445" t="s">
        <v>1279</v>
      </c>
      <c r="C116" s="1530"/>
      <c r="D116" s="414" t="s">
        <v>268</v>
      </c>
      <c r="E116" s="413" t="s">
        <v>1092</v>
      </c>
      <c r="F116" s="413" t="s">
        <v>267</v>
      </c>
      <c r="G116" s="413" t="s">
        <v>266</v>
      </c>
      <c r="H116" s="412" t="s">
        <v>265</v>
      </c>
      <c r="I116" s="413" t="s">
        <v>268</v>
      </c>
      <c r="J116" s="413" t="s">
        <v>1092</v>
      </c>
      <c r="K116" s="413" t="s">
        <v>267</v>
      </c>
      <c r="L116" s="412" t="s">
        <v>266</v>
      </c>
      <c r="M116" s="413" t="s">
        <v>268</v>
      </c>
      <c r="N116" s="413" t="s">
        <v>1092</v>
      </c>
      <c r="O116" s="413" t="s">
        <v>267</v>
      </c>
      <c r="P116" s="412" t="s">
        <v>266</v>
      </c>
      <c r="Q116" s="413" t="s">
        <v>268</v>
      </c>
      <c r="R116" s="413" t="s">
        <v>1092</v>
      </c>
      <c r="S116" s="413" t="s">
        <v>267</v>
      </c>
      <c r="T116" s="412" t="s">
        <v>266</v>
      </c>
      <c r="U116" s="413" t="s">
        <v>268</v>
      </c>
      <c r="V116" s="413" t="s">
        <v>1092</v>
      </c>
      <c r="W116" s="413" t="s">
        <v>267</v>
      </c>
      <c r="X116" s="412" t="s">
        <v>266</v>
      </c>
      <c r="Y116" s="413" t="s">
        <v>268</v>
      </c>
      <c r="Z116" s="413" t="s">
        <v>1092</v>
      </c>
      <c r="AA116" s="413" t="s">
        <v>267</v>
      </c>
      <c r="AB116" s="415" t="s">
        <v>266</v>
      </c>
      <c r="AC116" s="451"/>
      <c r="AD116" s="413" t="s">
        <v>268</v>
      </c>
      <c r="AE116" s="413" t="s">
        <v>1092</v>
      </c>
      <c r="AF116" s="413" t="s">
        <v>267</v>
      </c>
      <c r="AG116" s="412" t="s">
        <v>266</v>
      </c>
      <c r="AH116" s="413" t="s">
        <v>268</v>
      </c>
      <c r="AI116" s="413" t="s">
        <v>1092</v>
      </c>
      <c r="AJ116" s="413" t="s">
        <v>267</v>
      </c>
      <c r="AK116" s="412" t="s">
        <v>266</v>
      </c>
      <c r="AL116" s="413" t="s">
        <v>268</v>
      </c>
      <c r="AM116" s="413" t="s">
        <v>1092</v>
      </c>
      <c r="AN116" s="413" t="s">
        <v>267</v>
      </c>
      <c r="AO116" s="412" t="s">
        <v>266</v>
      </c>
      <c r="AP116" s="413" t="s">
        <v>268</v>
      </c>
      <c r="AQ116" s="413" t="s">
        <v>1092</v>
      </c>
      <c r="AR116" s="413" t="s">
        <v>267</v>
      </c>
      <c r="AS116" s="412" t="s">
        <v>266</v>
      </c>
      <c r="AT116" s="413" t="s">
        <v>268</v>
      </c>
      <c r="AU116" s="413" t="s">
        <v>1092</v>
      </c>
      <c r="AV116" s="413" t="s">
        <v>267</v>
      </c>
      <c r="AW116" s="412" t="s">
        <v>266</v>
      </c>
      <c r="AX116" s="413" t="s">
        <v>268</v>
      </c>
      <c r="AY116" s="413" t="s">
        <v>1092</v>
      </c>
      <c r="AZ116" s="413" t="s">
        <v>267</v>
      </c>
      <c r="BA116" s="415" t="s">
        <v>266</v>
      </c>
      <c r="BB116" s="451"/>
      <c r="BC116" s="413" t="s">
        <v>268</v>
      </c>
      <c r="BD116" s="413" t="s">
        <v>1092</v>
      </c>
      <c r="BE116" s="413" t="s">
        <v>267</v>
      </c>
      <c r="BF116" s="415" t="s">
        <v>266</v>
      </c>
      <c r="BG116" s="414" t="s">
        <v>268</v>
      </c>
      <c r="BH116" s="413" t="s">
        <v>1092</v>
      </c>
      <c r="BI116" s="413" t="s">
        <v>267</v>
      </c>
      <c r="BJ116" s="415" t="s">
        <v>266</v>
      </c>
      <c r="BK116" s="414" t="s">
        <v>268</v>
      </c>
      <c r="BL116" s="413" t="s">
        <v>1092</v>
      </c>
      <c r="BM116" s="413" t="s">
        <v>267</v>
      </c>
      <c r="BN116" s="415" t="s">
        <v>266</v>
      </c>
      <c r="BO116" s="414" t="s">
        <v>268</v>
      </c>
      <c r="BP116" s="413" t="s">
        <v>1092</v>
      </c>
      <c r="BQ116" s="413" t="s">
        <v>267</v>
      </c>
      <c r="BR116" s="415" t="s">
        <v>266</v>
      </c>
      <c r="BS116" s="414" t="s">
        <v>268</v>
      </c>
      <c r="BT116" s="413" t="s">
        <v>1092</v>
      </c>
      <c r="BU116" s="413" t="s">
        <v>267</v>
      </c>
      <c r="BV116" s="412" t="s">
        <v>266</v>
      </c>
    </row>
    <row r="117" spans="1:74">
      <c r="A117" s="392">
        <v>1</v>
      </c>
      <c r="B117" s="406" t="s">
        <v>223</v>
      </c>
      <c r="C117" s="406" t="str">
        <f t="shared" ref="C117:C131" si="55">TRIM(B117)</f>
        <v>Derek Stark</v>
      </c>
      <c r="D117" s="390">
        <f t="shared" ref="D117:D131" si="56">SUM(I117,M117,Q117,U117,Y117,AD117,AH117,AL117,AP117,AT117,AX117,BC117,BG117,BK117,BO117,BS117)</f>
        <v>80</v>
      </c>
      <c r="E117" s="389">
        <f t="shared" ref="E117:E131" si="57">SUM(J117,N117,R117,V117,Z117,AE117,AI117,AM117,AQ117,AU117,AY117,BD117,BH117,BL117,BP117,BT117)</f>
        <v>26</v>
      </c>
      <c r="F117" s="389">
        <f t="shared" ref="F117:F131" si="58">SUM(K117,O117,S117,W117,AA117,AF117,AJ117,AN117,AR117,AV117,AZ117,BE117,BI117,BM117,BQ117,BU117)</f>
        <v>49</v>
      </c>
      <c r="G117" s="389">
        <f t="shared" ref="G117:G131" si="59">SUM(L117,P117,T117,X117,AB117,AG117,AK117,AO117,AS117,AW117,BA117,BF117,BJ117,BN117,BR117,BV117)</f>
        <v>2</v>
      </c>
      <c r="H117" s="444">
        <f t="shared" ref="H117:H132" si="60">F117/D117</f>
        <v>0.61250000000000004</v>
      </c>
      <c r="I117" s="240">
        <v>4</v>
      </c>
      <c r="J117" s="240">
        <v>1</v>
      </c>
      <c r="K117" s="240">
        <v>4</v>
      </c>
      <c r="L117" s="270">
        <v>0</v>
      </c>
      <c r="M117" s="239">
        <v>6</v>
      </c>
      <c r="N117" s="239">
        <v>4</v>
      </c>
      <c r="O117" s="239">
        <v>5</v>
      </c>
      <c r="P117" s="269">
        <v>1</v>
      </c>
      <c r="Q117" s="240">
        <v>4</v>
      </c>
      <c r="R117" s="240">
        <v>0</v>
      </c>
      <c r="S117" s="240">
        <v>1</v>
      </c>
      <c r="T117" s="270">
        <v>0</v>
      </c>
      <c r="U117" s="239">
        <v>7</v>
      </c>
      <c r="V117" s="239">
        <v>3</v>
      </c>
      <c r="W117" s="239">
        <v>4</v>
      </c>
      <c r="X117" s="269">
        <v>0</v>
      </c>
      <c r="Y117" s="240">
        <v>5</v>
      </c>
      <c r="Z117" s="240">
        <v>3</v>
      </c>
      <c r="AA117" s="240">
        <v>2</v>
      </c>
      <c r="AB117" s="303">
        <v>0</v>
      </c>
      <c r="AC117" s="451"/>
      <c r="AD117" s="239">
        <v>7</v>
      </c>
      <c r="AE117" s="239">
        <v>4</v>
      </c>
      <c r="AF117" s="239">
        <v>5</v>
      </c>
      <c r="AG117" s="269">
        <v>0</v>
      </c>
      <c r="AH117" s="240">
        <v>4</v>
      </c>
      <c r="AI117" s="240">
        <v>0</v>
      </c>
      <c r="AJ117" s="240">
        <v>2</v>
      </c>
      <c r="AK117" s="270">
        <v>0</v>
      </c>
      <c r="AL117" s="239">
        <v>4</v>
      </c>
      <c r="AM117" s="239">
        <v>1</v>
      </c>
      <c r="AN117" s="239">
        <v>3</v>
      </c>
      <c r="AO117" s="269">
        <v>0</v>
      </c>
      <c r="AP117" s="240">
        <v>6</v>
      </c>
      <c r="AQ117" s="240">
        <v>3</v>
      </c>
      <c r="AR117" s="240">
        <v>6</v>
      </c>
      <c r="AS117" s="270">
        <v>0</v>
      </c>
      <c r="AT117" s="239">
        <v>4</v>
      </c>
      <c r="AU117" s="239">
        <v>3</v>
      </c>
      <c r="AV117" s="239">
        <v>3</v>
      </c>
      <c r="AW117" s="269">
        <v>1</v>
      </c>
      <c r="AX117" s="240">
        <v>5</v>
      </c>
      <c r="AY117" s="240">
        <v>0</v>
      </c>
      <c r="AZ117" s="240">
        <v>3</v>
      </c>
      <c r="BA117" s="303">
        <v>0</v>
      </c>
      <c r="BB117" s="451"/>
      <c r="BC117" s="239">
        <v>5</v>
      </c>
      <c r="BD117" s="239">
        <v>1</v>
      </c>
      <c r="BE117" s="239">
        <v>2</v>
      </c>
      <c r="BF117" s="273">
        <v>0</v>
      </c>
      <c r="BG117" s="272">
        <v>5</v>
      </c>
      <c r="BH117" s="240">
        <v>0</v>
      </c>
      <c r="BI117" s="240">
        <v>2</v>
      </c>
      <c r="BJ117" s="303">
        <v>0</v>
      </c>
      <c r="BK117" s="274">
        <v>5</v>
      </c>
      <c r="BL117" s="239">
        <v>0</v>
      </c>
      <c r="BM117" s="239">
        <v>3</v>
      </c>
      <c r="BN117" s="273">
        <v>0</v>
      </c>
      <c r="BO117" s="272">
        <v>5</v>
      </c>
      <c r="BP117" s="240">
        <v>1</v>
      </c>
      <c r="BQ117" s="240">
        <v>3</v>
      </c>
      <c r="BR117" s="303">
        <v>0</v>
      </c>
      <c r="BS117" s="274">
        <v>4</v>
      </c>
      <c r="BT117" s="239">
        <v>2</v>
      </c>
      <c r="BU117" s="239">
        <v>1</v>
      </c>
      <c r="BV117" s="269">
        <v>0</v>
      </c>
    </row>
    <row r="118" spans="1:74">
      <c r="A118" s="405">
        <v>2</v>
      </c>
      <c r="B118" s="410" t="s">
        <v>26</v>
      </c>
      <c r="C118" s="410" t="str">
        <f t="shared" si="55"/>
        <v>Reed Nelson</v>
      </c>
      <c r="D118" s="383">
        <f t="shared" si="56"/>
        <v>85</v>
      </c>
      <c r="E118" s="382">
        <f t="shared" si="57"/>
        <v>47</v>
      </c>
      <c r="F118" s="382">
        <f t="shared" si="58"/>
        <v>53</v>
      </c>
      <c r="G118" s="382">
        <f t="shared" si="59"/>
        <v>6</v>
      </c>
      <c r="H118" s="432">
        <f t="shared" si="60"/>
        <v>0.62352941176470589</v>
      </c>
      <c r="I118" s="398">
        <v>5</v>
      </c>
      <c r="J118" s="398">
        <v>1</v>
      </c>
      <c r="K118" s="398">
        <v>1</v>
      </c>
      <c r="L118" s="397">
        <v>0</v>
      </c>
      <c r="M118" s="400">
        <v>6</v>
      </c>
      <c r="N118" s="400">
        <v>5</v>
      </c>
      <c r="O118" s="400">
        <v>5</v>
      </c>
      <c r="P118" s="399">
        <v>0</v>
      </c>
      <c r="Q118" s="398">
        <v>4</v>
      </c>
      <c r="R118" s="398">
        <v>4</v>
      </c>
      <c r="S118" s="398">
        <v>3</v>
      </c>
      <c r="T118" s="397">
        <v>0</v>
      </c>
      <c r="U118" s="400">
        <v>6</v>
      </c>
      <c r="V118" s="400">
        <v>4</v>
      </c>
      <c r="W118" s="400">
        <v>4</v>
      </c>
      <c r="X118" s="399">
        <v>0</v>
      </c>
      <c r="Y118" s="398">
        <v>6</v>
      </c>
      <c r="Z118" s="398">
        <v>1</v>
      </c>
      <c r="AA118" s="398">
        <v>4</v>
      </c>
      <c r="AB118" s="450">
        <v>0</v>
      </c>
      <c r="AC118" s="451"/>
      <c r="AD118" s="400">
        <v>8</v>
      </c>
      <c r="AE118" s="400">
        <v>6</v>
      </c>
      <c r="AF118" s="400">
        <v>4</v>
      </c>
      <c r="AG118" s="399">
        <v>0</v>
      </c>
      <c r="AH118" s="398">
        <v>5</v>
      </c>
      <c r="AI118" s="398">
        <v>2</v>
      </c>
      <c r="AJ118" s="398">
        <v>2</v>
      </c>
      <c r="AK118" s="397">
        <v>0</v>
      </c>
      <c r="AL118" s="400">
        <v>6</v>
      </c>
      <c r="AM118" s="400">
        <v>1</v>
      </c>
      <c r="AN118" s="400">
        <v>2</v>
      </c>
      <c r="AO118" s="399">
        <v>0</v>
      </c>
      <c r="AP118" s="398">
        <v>6</v>
      </c>
      <c r="AQ118" s="398">
        <v>2</v>
      </c>
      <c r="AR118" s="398">
        <v>3</v>
      </c>
      <c r="AS118" s="397">
        <v>0</v>
      </c>
      <c r="AT118" s="400">
        <v>4</v>
      </c>
      <c r="AU118" s="400">
        <v>4</v>
      </c>
      <c r="AV118" s="400">
        <v>3</v>
      </c>
      <c r="AW118" s="399">
        <v>2</v>
      </c>
      <c r="AX118" s="398">
        <v>5</v>
      </c>
      <c r="AY118" s="398">
        <v>2</v>
      </c>
      <c r="AZ118" s="398">
        <v>4</v>
      </c>
      <c r="BA118" s="450">
        <v>1</v>
      </c>
      <c r="BB118" s="451"/>
      <c r="BC118" s="400">
        <v>5</v>
      </c>
      <c r="BD118" s="400">
        <v>4</v>
      </c>
      <c r="BE118" s="400">
        <v>4</v>
      </c>
      <c r="BF118" s="403">
        <v>0</v>
      </c>
      <c r="BG118" s="402">
        <v>4</v>
      </c>
      <c r="BH118" s="398">
        <v>3</v>
      </c>
      <c r="BI118" s="398">
        <v>3</v>
      </c>
      <c r="BJ118" s="450">
        <v>1</v>
      </c>
      <c r="BK118" s="401">
        <v>4</v>
      </c>
      <c r="BL118" s="400">
        <v>2</v>
      </c>
      <c r="BM118" s="400">
        <v>2</v>
      </c>
      <c r="BN118" s="403">
        <v>0</v>
      </c>
      <c r="BO118" s="402">
        <v>6</v>
      </c>
      <c r="BP118" s="398">
        <v>3</v>
      </c>
      <c r="BQ118" s="398">
        <v>4</v>
      </c>
      <c r="BR118" s="450">
        <v>1</v>
      </c>
      <c r="BS118" s="401">
        <v>5</v>
      </c>
      <c r="BT118" s="400">
        <v>3</v>
      </c>
      <c r="BU118" s="400">
        <v>5</v>
      </c>
      <c r="BV118" s="399">
        <v>1</v>
      </c>
    </row>
    <row r="119" spans="1:74">
      <c r="A119" s="392">
        <v>3</v>
      </c>
      <c r="B119" s="406" t="s">
        <v>23</v>
      </c>
      <c r="C119" s="406" t="str">
        <f t="shared" si="55"/>
        <v>Sanjay Shah</v>
      </c>
      <c r="D119" s="390">
        <f t="shared" si="56"/>
        <v>73</v>
      </c>
      <c r="E119" s="389">
        <f t="shared" si="57"/>
        <v>36</v>
      </c>
      <c r="F119" s="389">
        <f t="shared" si="58"/>
        <v>49</v>
      </c>
      <c r="G119" s="389">
        <f t="shared" si="59"/>
        <v>2</v>
      </c>
      <c r="H119" s="444">
        <f t="shared" si="60"/>
        <v>0.67123287671232879</v>
      </c>
      <c r="I119" s="240">
        <v>3</v>
      </c>
      <c r="J119" s="240">
        <v>3</v>
      </c>
      <c r="K119" s="240">
        <v>3</v>
      </c>
      <c r="L119" s="270">
        <v>0</v>
      </c>
      <c r="M119" s="239">
        <v>6</v>
      </c>
      <c r="N119" s="239">
        <v>4</v>
      </c>
      <c r="O119" s="239">
        <v>6</v>
      </c>
      <c r="P119" s="269">
        <v>0</v>
      </c>
      <c r="Q119" s="240">
        <v>5</v>
      </c>
      <c r="R119" s="240">
        <v>2</v>
      </c>
      <c r="S119" s="240">
        <v>4</v>
      </c>
      <c r="T119" s="270">
        <v>0</v>
      </c>
      <c r="U119" s="239">
        <v>5</v>
      </c>
      <c r="V119" s="239">
        <v>3</v>
      </c>
      <c r="W119" s="239">
        <v>3</v>
      </c>
      <c r="X119" s="269">
        <v>0</v>
      </c>
      <c r="Y119" s="240">
        <v>6</v>
      </c>
      <c r="Z119" s="240">
        <v>1</v>
      </c>
      <c r="AA119" s="240">
        <v>3</v>
      </c>
      <c r="AB119" s="303">
        <v>0</v>
      </c>
      <c r="AC119" s="451"/>
      <c r="AD119" s="239">
        <v>7</v>
      </c>
      <c r="AE119" s="239">
        <v>7</v>
      </c>
      <c r="AF119" s="239">
        <v>7</v>
      </c>
      <c r="AG119" s="269">
        <v>1</v>
      </c>
      <c r="AH119" s="240">
        <v>4</v>
      </c>
      <c r="AI119" s="240">
        <v>1</v>
      </c>
      <c r="AJ119" s="240">
        <v>2</v>
      </c>
      <c r="AK119" s="270">
        <v>0</v>
      </c>
      <c r="AL119" s="239">
        <v>6</v>
      </c>
      <c r="AM119" s="239">
        <v>2</v>
      </c>
      <c r="AN119" s="239">
        <v>3</v>
      </c>
      <c r="AO119" s="269">
        <v>0</v>
      </c>
      <c r="AP119" s="240">
        <v>6</v>
      </c>
      <c r="AQ119" s="240">
        <v>3</v>
      </c>
      <c r="AR119" s="240">
        <v>4</v>
      </c>
      <c r="AS119" s="270">
        <v>0</v>
      </c>
      <c r="AT119" s="239">
        <v>4</v>
      </c>
      <c r="AU119" s="239">
        <v>2</v>
      </c>
      <c r="AV119" s="239">
        <v>3</v>
      </c>
      <c r="AW119" s="269">
        <v>1</v>
      </c>
      <c r="AX119" s="379"/>
      <c r="AY119" s="379"/>
      <c r="AZ119" s="379"/>
      <c r="BA119" s="453"/>
      <c r="BB119" s="451"/>
      <c r="BC119" s="239">
        <v>4</v>
      </c>
      <c r="BD119" s="239">
        <v>1</v>
      </c>
      <c r="BE119" s="239">
        <v>1</v>
      </c>
      <c r="BF119" s="273">
        <v>0</v>
      </c>
      <c r="BG119" s="272">
        <v>3</v>
      </c>
      <c r="BH119" s="240">
        <v>2</v>
      </c>
      <c r="BI119" s="240">
        <v>2</v>
      </c>
      <c r="BJ119" s="303">
        <v>0</v>
      </c>
      <c r="BK119" s="274">
        <v>4</v>
      </c>
      <c r="BL119" s="239">
        <v>1</v>
      </c>
      <c r="BM119" s="239">
        <v>1</v>
      </c>
      <c r="BN119" s="273">
        <v>0</v>
      </c>
      <c r="BO119" s="272">
        <v>5</v>
      </c>
      <c r="BP119" s="240">
        <v>3</v>
      </c>
      <c r="BQ119" s="240">
        <v>5</v>
      </c>
      <c r="BR119" s="303">
        <v>0</v>
      </c>
      <c r="BS119" s="274">
        <v>5</v>
      </c>
      <c r="BT119" s="239">
        <v>1</v>
      </c>
      <c r="BU119" s="239">
        <v>2</v>
      </c>
      <c r="BV119" s="269">
        <v>0</v>
      </c>
    </row>
    <row r="120" spans="1:74">
      <c r="A120" s="405">
        <v>4</v>
      </c>
      <c r="B120" s="410" t="s">
        <v>96</v>
      </c>
      <c r="C120" s="410" t="str">
        <f t="shared" si="55"/>
        <v>Eric Brittingham</v>
      </c>
      <c r="D120" s="383">
        <f t="shared" si="56"/>
        <v>90</v>
      </c>
      <c r="E120" s="382">
        <f t="shared" si="57"/>
        <v>43</v>
      </c>
      <c r="F120" s="382">
        <f t="shared" si="58"/>
        <v>59</v>
      </c>
      <c r="G120" s="382">
        <f t="shared" si="59"/>
        <v>4</v>
      </c>
      <c r="H120" s="432">
        <f t="shared" si="60"/>
        <v>0.65555555555555556</v>
      </c>
      <c r="I120" s="398">
        <v>5</v>
      </c>
      <c r="J120" s="398">
        <v>3</v>
      </c>
      <c r="K120" s="398">
        <v>3</v>
      </c>
      <c r="L120" s="397">
        <v>0</v>
      </c>
      <c r="M120" s="400">
        <v>6</v>
      </c>
      <c r="N120" s="400">
        <v>5</v>
      </c>
      <c r="O120" s="400">
        <v>4</v>
      </c>
      <c r="P120" s="399">
        <v>2</v>
      </c>
      <c r="Q120" s="398">
        <v>4</v>
      </c>
      <c r="R120" s="398">
        <v>1</v>
      </c>
      <c r="S120" s="398">
        <v>3</v>
      </c>
      <c r="T120" s="397">
        <v>0</v>
      </c>
      <c r="U120" s="400">
        <v>7</v>
      </c>
      <c r="V120" s="400">
        <v>3</v>
      </c>
      <c r="W120" s="400">
        <v>6</v>
      </c>
      <c r="X120" s="399">
        <v>0</v>
      </c>
      <c r="Y120" s="398">
        <v>6</v>
      </c>
      <c r="Z120" s="398">
        <v>3</v>
      </c>
      <c r="AA120" s="398">
        <v>4</v>
      </c>
      <c r="AB120" s="450">
        <v>0</v>
      </c>
      <c r="AC120" s="451"/>
      <c r="AD120" s="400">
        <v>8</v>
      </c>
      <c r="AE120" s="400">
        <v>7</v>
      </c>
      <c r="AF120" s="400">
        <v>6</v>
      </c>
      <c r="AG120" s="399">
        <v>1</v>
      </c>
      <c r="AH120" s="398">
        <v>5</v>
      </c>
      <c r="AI120" s="398">
        <v>1</v>
      </c>
      <c r="AJ120" s="398">
        <v>3</v>
      </c>
      <c r="AK120" s="397">
        <v>1</v>
      </c>
      <c r="AL120" s="400">
        <v>6</v>
      </c>
      <c r="AM120" s="400">
        <v>3</v>
      </c>
      <c r="AN120" s="400">
        <v>5</v>
      </c>
      <c r="AO120" s="399">
        <v>0</v>
      </c>
      <c r="AP120" s="398">
        <v>7</v>
      </c>
      <c r="AQ120" s="398">
        <v>2</v>
      </c>
      <c r="AR120" s="398">
        <v>4</v>
      </c>
      <c r="AS120" s="397">
        <v>0</v>
      </c>
      <c r="AT120" s="400">
        <v>4</v>
      </c>
      <c r="AU120" s="400">
        <v>2</v>
      </c>
      <c r="AV120" s="400">
        <v>3</v>
      </c>
      <c r="AW120" s="399">
        <v>0</v>
      </c>
      <c r="AX120" s="398">
        <v>5</v>
      </c>
      <c r="AY120" s="398">
        <v>1</v>
      </c>
      <c r="AZ120" s="398">
        <v>2</v>
      </c>
      <c r="BA120" s="450">
        <v>0</v>
      </c>
      <c r="BB120" s="451"/>
      <c r="BC120" s="400">
        <v>6</v>
      </c>
      <c r="BD120" s="400">
        <v>3</v>
      </c>
      <c r="BE120" s="400">
        <v>4</v>
      </c>
      <c r="BF120" s="403">
        <v>0</v>
      </c>
      <c r="BG120" s="402">
        <v>5</v>
      </c>
      <c r="BH120" s="398">
        <v>4</v>
      </c>
      <c r="BI120" s="398">
        <v>4</v>
      </c>
      <c r="BJ120" s="450">
        <v>0</v>
      </c>
      <c r="BK120" s="401">
        <v>5</v>
      </c>
      <c r="BL120" s="400">
        <v>1</v>
      </c>
      <c r="BM120" s="400">
        <v>2</v>
      </c>
      <c r="BN120" s="403">
        <v>0</v>
      </c>
      <c r="BO120" s="402">
        <v>6</v>
      </c>
      <c r="BP120" s="398">
        <v>4</v>
      </c>
      <c r="BQ120" s="398">
        <v>5</v>
      </c>
      <c r="BR120" s="450">
        <v>0</v>
      </c>
      <c r="BS120" s="401">
        <v>5</v>
      </c>
      <c r="BT120" s="400">
        <v>0</v>
      </c>
      <c r="BU120" s="400">
        <v>1</v>
      </c>
      <c r="BV120" s="399">
        <v>0</v>
      </c>
    </row>
    <row r="121" spans="1:74">
      <c r="A121" s="392">
        <v>5</v>
      </c>
      <c r="B121" s="406" t="s">
        <v>60</v>
      </c>
      <c r="C121" s="406" t="str">
        <f t="shared" si="55"/>
        <v>Larry Atorthy</v>
      </c>
      <c r="D121" s="390">
        <f t="shared" si="56"/>
        <v>55</v>
      </c>
      <c r="E121" s="389">
        <f t="shared" si="57"/>
        <v>16</v>
      </c>
      <c r="F121" s="389">
        <f t="shared" si="58"/>
        <v>30</v>
      </c>
      <c r="G121" s="389">
        <f t="shared" si="59"/>
        <v>1</v>
      </c>
      <c r="H121" s="444">
        <f t="shared" si="60"/>
        <v>0.54545454545454541</v>
      </c>
      <c r="I121" s="379"/>
      <c r="J121" s="379"/>
      <c r="K121" s="379"/>
      <c r="L121" s="378"/>
      <c r="M121" s="239">
        <v>6</v>
      </c>
      <c r="N121" s="239">
        <v>3</v>
      </c>
      <c r="O121" s="239">
        <v>4</v>
      </c>
      <c r="P121" s="269">
        <v>0</v>
      </c>
      <c r="Q121" s="379"/>
      <c r="R121" s="379"/>
      <c r="S121" s="379"/>
      <c r="T121" s="378"/>
      <c r="U121" s="244"/>
      <c r="V121" s="244"/>
      <c r="W121" s="244"/>
      <c r="X121" s="377"/>
      <c r="Y121" s="240">
        <v>2</v>
      </c>
      <c r="Z121" s="240">
        <v>1</v>
      </c>
      <c r="AA121" s="240">
        <v>1</v>
      </c>
      <c r="AB121" s="303">
        <v>0</v>
      </c>
      <c r="AC121" s="451"/>
      <c r="AD121" s="239">
        <v>7</v>
      </c>
      <c r="AE121" s="239">
        <v>6</v>
      </c>
      <c r="AF121" s="239">
        <v>7</v>
      </c>
      <c r="AG121" s="269">
        <v>1</v>
      </c>
      <c r="AH121" s="240">
        <v>4</v>
      </c>
      <c r="AI121" s="240">
        <v>1</v>
      </c>
      <c r="AJ121" s="240">
        <v>1</v>
      </c>
      <c r="AK121" s="270">
        <v>0</v>
      </c>
      <c r="AL121" s="239">
        <v>2</v>
      </c>
      <c r="AM121" s="239">
        <v>0</v>
      </c>
      <c r="AN121" s="239">
        <v>2</v>
      </c>
      <c r="AO121" s="269">
        <v>0</v>
      </c>
      <c r="AP121" s="240">
        <v>5</v>
      </c>
      <c r="AQ121" s="240">
        <v>2</v>
      </c>
      <c r="AR121" s="240">
        <v>2</v>
      </c>
      <c r="AS121" s="270">
        <v>0</v>
      </c>
      <c r="AT121" s="239">
        <v>4</v>
      </c>
      <c r="AU121" s="239">
        <v>0</v>
      </c>
      <c r="AV121" s="239">
        <v>2</v>
      </c>
      <c r="AW121" s="269">
        <v>0</v>
      </c>
      <c r="AX121" s="240">
        <v>4</v>
      </c>
      <c r="AY121" s="240">
        <v>0</v>
      </c>
      <c r="AZ121" s="240">
        <v>2</v>
      </c>
      <c r="BA121" s="303">
        <v>0</v>
      </c>
      <c r="BB121" s="451"/>
      <c r="BC121" s="244"/>
      <c r="BD121" s="244"/>
      <c r="BE121" s="244"/>
      <c r="BF121" s="290"/>
      <c r="BG121" s="272">
        <v>5</v>
      </c>
      <c r="BH121" s="240">
        <v>0</v>
      </c>
      <c r="BI121" s="240">
        <v>0</v>
      </c>
      <c r="BJ121" s="303">
        <v>0</v>
      </c>
      <c r="BK121" s="274">
        <v>5</v>
      </c>
      <c r="BL121" s="239">
        <v>0</v>
      </c>
      <c r="BM121" s="239">
        <v>1</v>
      </c>
      <c r="BN121" s="273">
        <v>0</v>
      </c>
      <c r="BO121" s="272">
        <v>6</v>
      </c>
      <c r="BP121" s="240">
        <v>2</v>
      </c>
      <c r="BQ121" s="240">
        <v>3</v>
      </c>
      <c r="BR121" s="303">
        <v>0</v>
      </c>
      <c r="BS121" s="274">
        <v>5</v>
      </c>
      <c r="BT121" s="239">
        <v>1</v>
      </c>
      <c r="BU121" s="239">
        <v>5</v>
      </c>
      <c r="BV121" s="269">
        <v>0</v>
      </c>
    </row>
    <row r="122" spans="1:74">
      <c r="A122" s="405">
        <v>6</v>
      </c>
      <c r="B122" s="410" t="s">
        <v>1175</v>
      </c>
      <c r="C122" s="410" t="str">
        <f t="shared" si="55"/>
        <v>Adam O'Langer</v>
      </c>
      <c r="D122" s="383">
        <f t="shared" si="56"/>
        <v>81</v>
      </c>
      <c r="E122" s="382">
        <f t="shared" si="57"/>
        <v>30</v>
      </c>
      <c r="F122" s="382">
        <f t="shared" si="58"/>
        <v>48</v>
      </c>
      <c r="G122" s="382">
        <f t="shared" si="59"/>
        <v>5</v>
      </c>
      <c r="H122" s="432">
        <f t="shared" si="60"/>
        <v>0.59259259259259256</v>
      </c>
      <c r="I122" s="398">
        <v>4</v>
      </c>
      <c r="J122" s="398">
        <v>0</v>
      </c>
      <c r="K122" s="398">
        <v>3</v>
      </c>
      <c r="L122" s="397">
        <v>0</v>
      </c>
      <c r="M122" s="400">
        <v>6</v>
      </c>
      <c r="N122" s="400">
        <v>2</v>
      </c>
      <c r="O122" s="400">
        <v>2</v>
      </c>
      <c r="P122" s="399">
        <v>0</v>
      </c>
      <c r="Q122" s="398">
        <v>5</v>
      </c>
      <c r="R122" s="398">
        <v>1</v>
      </c>
      <c r="S122" s="398">
        <v>2</v>
      </c>
      <c r="T122" s="397">
        <v>0</v>
      </c>
      <c r="U122" s="400">
        <v>5</v>
      </c>
      <c r="V122" s="400">
        <v>4</v>
      </c>
      <c r="W122" s="400">
        <v>4</v>
      </c>
      <c r="X122" s="399">
        <v>1</v>
      </c>
      <c r="Y122" s="398">
        <v>6</v>
      </c>
      <c r="Z122" s="398">
        <v>2</v>
      </c>
      <c r="AA122" s="398">
        <v>4</v>
      </c>
      <c r="AB122" s="450">
        <v>0</v>
      </c>
      <c r="AC122" s="451"/>
      <c r="AD122" s="400">
        <v>7</v>
      </c>
      <c r="AE122" s="400">
        <v>4</v>
      </c>
      <c r="AF122" s="400">
        <v>5</v>
      </c>
      <c r="AG122" s="399">
        <v>0</v>
      </c>
      <c r="AH122" s="398">
        <v>4</v>
      </c>
      <c r="AI122" s="398">
        <v>1</v>
      </c>
      <c r="AJ122" s="398">
        <v>2</v>
      </c>
      <c r="AK122" s="397">
        <v>0</v>
      </c>
      <c r="AL122" s="400">
        <v>5</v>
      </c>
      <c r="AM122" s="400">
        <v>2</v>
      </c>
      <c r="AN122" s="400">
        <v>4</v>
      </c>
      <c r="AO122" s="399">
        <v>0</v>
      </c>
      <c r="AP122" s="398">
        <v>6</v>
      </c>
      <c r="AQ122" s="398">
        <v>4</v>
      </c>
      <c r="AR122" s="398">
        <v>4</v>
      </c>
      <c r="AS122" s="397">
        <v>3</v>
      </c>
      <c r="AT122" s="400">
        <v>5</v>
      </c>
      <c r="AU122" s="400">
        <v>2</v>
      </c>
      <c r="AV122" s="400">
        <v>2</v>
      </c>
      <c r="AW122" s="399">
        <v>1</v>
      </c>
      <c r="AX122" s="398">
        <v>4</v>
      </c>
      <c r="AY122" s="398">
        <v>1</v>
      </c>
      <c r="AZ122" s="398">
        <v>1</v>
      </c>
      <c r="BA122" s="450">
        <v>0</v>
      </c>
      <c r="BB122" s="451"/>
      <c r="BC122" s="400">
        <v>4</v>
      </c>
      <c r="BD122" s="400">
        <v>1</v>
      </c>
      <c r="BE122" s="400">
        <v>4</v>
      </c>
      <c r="BF122" s="403">
        <v>0</v>
      </c>
      <c r="BG122" s="402">
        <v>5</v>
      </c>
      <c r="BH122" s="398">
        <v>1</v>
      </c>
      <c r="BI122" s="398">
        <v>3</v>
      </c>
      <c r="BJ122" s="450">
        <v>0</v>
      </c>
      <c r="BK122" s="401">
        <v>5</v>
      </c>
      <c r="BL122" s="400">
        <v>2</v>
      </c>
      <c r="BM122" s="400">
        <v>3</v>
      </c>
      <c r="BN122" s="403">
        <v>0</v>
      </c>
      <c r="BO122" s="402">
        <v>5</v>
      </c>
      <c r="BP122" s="398">
        <v>2</v>
      </c>
      <c r="BQ122" s="398">
        <v>2</v>
      </c>
      <c r="BR122" s="450">
        <v>0</v>
      </c>
      <c r="BS122" s="401">
        <v>5</v>
      </c>
      <c r="BT122" s="400">
        <v>1</v>
      </c>
      <c r="BU122" s="400">
        <v>3</v>
      </c>
      <c r="BV122" s="399">
        <v>0</v>
      </c>
    </row>
    <row r="123" spans="1:74">
      <c r="A123" s="392">
        <v>7</v>
      </c>
      <c r="B123" s="406" t="s">
        <v>1224</v>
      </c>
      <c r="C123" s="406" t="str">
        <f t="shared" si="55"/>
        <v>Kyle King</v>
      </c>
      <c r="D123" s="390">
        <f t="shared" si="56"/>
        <v>83</v>
      </c>
      <c r="E123" s="389">
        <f t="shared" si="57"/>
        <v>28</v>
      </c>
      <c r="F123" s="389">
        <f t="shared" si="58"/>
        <v>45</v>
      </c>
      <c r="G123" s="389">
        <f t="shared" si="59"/>
        <v>4</v>
      </c>
      <c r="H123" s="444">
        <f t="shared" si="60"/>
        <v>0.54216867469879515</v>
      </c>
      <c r="I123" s="240">
        <v>4</v>
      </c>
      <c r="J123" s="240">
        <v>0</v>
      </c>
      <c r="K123" s="240">
        <v>2</v>
      </c>
      <c r="L123" s="270">
        <v>0</v>
      </c>
      <c r="M123" s="239">
        <v>6</v>
      </c>
      <c r="N123" s="239">
        <v>3</v>
      </c>
      <c r="O123" s="239">
        <v>4</v>
      </c>
      <c r="P123" s="269">
        <v>0</v>
      </c>
      <c r="Q123" s="240">
        <v>5</v>
      </c>
      <c r="R123" s="240">
        <v>2</v>
      </c>
      <c r="S123" s="240">
        <v>3</v>
      </c>
      <c r="T123" s="270">
        <v>0</v>
      </c>
      <c r="U123" s="239">
        <v>7</v>
      </c>
      <c r="V123" s="239">
        <v>3</v>
      </c>
      <c r="W123" s="239">
        <v>4</v>
      </c>
      <c r="X123" s="269">
        <v>0</v>
      </c>
      <c r="Y123" s="240">
        <v>6</v>
      </c>
      <c r="Z123" s="240">
        <v>1</v>
      </c>
      <c r="AA123" s="240">
        <v>2</v>
      </c>
      <c r="AB123" s="303">
        <v>0</v>
      </c>
      <c r="AC123" s="451"/>
      <c r="AD123" s="239">
        <v>7</v>
      </c>
      <c r="AE123" s="239">
        <v>5</v>
      </c>
      <c r="AF123" s="239">
        <v>6</v>
      </c>
      <c r="AG123" s="269">
        <v>0</v>
      </c>
      <c r="AH123" s="240">
        <v>4</v>
      </c>
      <c r="AI123" s="240">
        <v>2</v>
      </c>
      <c r="AJ123" s="240">
        <v>3</v>
      </c>
      <c r="AK123" s="270">
        <v>2</v>
      </c>
      <c r="AL123" s="239">
        <v>5</v>
      </c>
      <c r="AM123" s="239">
        <v>2</v>
      </c>
      <c r="AN123" s="239">
        <v>2</v>
      </c>
      <c r="AO123" s="269">
        <v>0</v>
      </c>
      <c r="AP123" s="240">
        <v>6</v>
      </c>
      <c r="AQ123" s="240">
        <v>4</v>
      </c>
      <c r="AR123" s="240">
        <v>5</v>
      </c>
      <c r="AS123" s="270">
        <v>2</v>
      </c>
      <c r="AT123" s="239">
        <v>5</v>
      </c>
      <c r="AU123" s="239">
        <v>1</v>
      </c>
      <c r="AV123" s="239">
        <v>2</v>
      </c>
      <c r="AW123" s="269">
        <v>0</v>
      </c>
      <c r="AX123" s="240">
        <v>4</v>
      </c>
      <c r="AY123" s="240">
        <v>0</v>
      </c>
      <c r="AZ123" s="240">
        <v>2</v>
      </c>
      <c r="BA123" s="303">
        <v>0</v>
      </c>
      <c r="BB123" s="451"/>
      <c r="BC123" s="239">
        <v>5</v>
      </c>
      <c r="BD123" s="239">
        <v>0</v>
      </c>
      <c r="BE123" s="239">
        <v>0</v>
      </c>
      <c r="BF123" s="273">
        <v>0</v>
      </c>
      <c r="BG123" s="272">
        <v>5</v>
      </c>
      <c r="BH123" s="240">
        <v>0</v>
      </c>
      <c r="BI123" s="240">
        <v>1</v>
      </c>
      <c r="BJ123" s="303">
        <v>0</v>
      </c>
      <c r="BK123" s="274">
        <v>4</v>
      </c>
      <c r="BL123" s="239">
        <v>1</v>
      </c>
      <c r="BM123" s="239">
        <v>3</v>
      </c>
      <c r="BN123" s="273">
        <v>0</v>
      </c>
      <c r="BO123" s="272">
        <v>5</v>
      </c>
      <c r="BP123" s="240">
        <v>3</v>
      </c>
      <c r="BQ123" s="240">
        <v>3</v>
      </c>
      <c r="BR123" s="303">
        <v>0</v>
      </c>
      <c r="BS123" s="274">
        <v>5</v>
      </c>
      <c r="BT123" s="239">
        <v>1</v>
      </c>
      <c r="BU123" s="239">
        <v>3</v>
      </c>
      <c r="BV123" s="269">
        <v>0</v>
      </c>
    </row>
    <row r="124" spans="1:74">
      <c r="A124" s="405">
        <v>8</v>
      </c>
      <c r="B124" s="404" t="s">
        <v>1236</v>
      </c>
      <c r="C124" s="404" t="str">
        <f t="shared" si="55"/>
        <v>Steve Bevel</v>
      </c>
      <c r="D124" s="383">
        <f t="shared" si="56"/>
        <v>50</v>
      </c>
      <c r="E124" s="382">
        <f t="shared" si="57"/>
        <v>16</v>
      </c>
      <c r="F124" s="382">
        <f t="shared" si="58"/>
        <v>22</v>
      </c>
      <c r="G124" s="382">
        <f t="shared" si="59"/>
        <v>0</v>
      </c>
      <c r="H124" s="432">
        <f t="shared" si="60"/>
        <v>0.44</v>
      </c>
      <c r="I124" s="396"/>
      <c r="J124" s="396"/>
      <c r="K124" s="396"/>
      <c r="L124" s="395"/>
      <c r="M124" s="400">
        <v>5</v>
      </c>
      <c r="N124" s="400">
        <v>1</v>
      </c>
      <c r="O124" s="400">
        <v>0</v>
      </c>
      <c r="P124" s="399">
        <v>0</v>
      </c>
      <c r="Q124" s="398">
        <v>4</v>
      </c>
      <c r="R124" s="398">
        <v>2</v>
      </c>
      <c r="S124" s="398">
        <v>2</v>
      </c>
      <c r="T124" s="397">
        <v>0</v>
      </c>
      <c r="U124" s="400">
        <v>6</v>
      </c>
      <c r="V124" s="400">
        <v>1</v>
      </c>
      <c r="W124" s="400">
        <v>1</v>
      </c>
      <c r="X124" s="399">
        <v>0</v>
      </c>
      <c r="Y124" s="398">
        <v>5</v>
      </c>
      <c r="Z124" s="398">
        <v>2</v>
      </c>
      <c r="AA124" s="398">
        <v>5</v>
      </c>
      <c r="AB124" s="450">
        <v>0</v>
      </c>
      <c r="AC124" s="451"/>
      <c r="AD124" s="400">
        <v>8</v>
      </c>
      <c r="AE124" s="400">
        <v>4</v>
      </c>
      <c r="AF124" s="400">
        <v>5</v>
      </c>
      <c r="AG124" s="399">
        <v>0</v>
      </c>
      <c r="AH124" s="398">
        <v>4</v>
      </c>
      <c r="AI124" s="398">
        <v>1</v>
      </c>
      <c r="AJ124" s="398">
        <v>1</v>
      </c>
      <c r="AK124" s="397">
        <v>0</v>
      </c>
      <c r="AL124" s="400">
        <v>5</v>
      </c>
      <c r="AM124" s="400">
        <v>1</v>
      </c>
      <c r="AN124" s="400">
        <v>3</v>
      </c>
      <c r="AO124" s="399">
        <v>0</v>
      </c>
      <c r="AP124" s="398">
        <v>4</v>
      </c>
      <c r="AQ124" s="398">
        <v>1</v>
      </c>
      <c r="AR124" s="398">
        <v>1</v>
      </c>
      <c r="AS124" s="397">
        <v>0</v>
      </c>
      <c r="AT124" s="400">
        <v>4</v>
      </c>
      <c r="AU124" s="400">
        <v>1</v>
      </c>
      <c r="AV124" s="400">
        <v>1</v>
      </c>
      <c r="AW124" s="399">
        <v>0</v>
      </c>
      <c r="AX124" s="396"/>
      <c r="AY124" s="396"/>
      <c r="AZ124" s="396"/>
      <c r="BA124" s="449"/>
      <c r="BB124" s="451"/>
      <c r="BC124" s="400">
        <v>5</v>
      </c>
      <c r="BD124" s="400">
        <v>2</v>
      </c>
      <c r="BE124" s="400">
        <v>3</v>
      </c>
      <c r="BF124" s="403">
        <v>0</v>
      </c>
      <c r="BG124" s="408"/>
      <c r="BH124" s="396"/>
      <c r="BI124" s="396"/>
      <c r="BJ124" s="449"/>
      <c r="BK124" s="407"/>
      <c r="BL124" s="394"/>
      <c r="BM124" s="394"/>
      <c r="BN124" s="409"/>
      <c r="BO124" s="408"/>
      <c r="BP124" s="396"/>
      <c r="BQ124" s="396"/>
      <c r="BR124" s="449"/>
      <c r="BS124" s="407"/>
      <c r="BT124" s="394"/>
      <c r="BU124" s="394"/>
      <c r="BV124" s="393"/>
    </row>
    <row r="125" spans="1:74">
      <c r="A125" s="392">
        <v>9</v>
      </c>
      <c r="B125" s="406" t="s">
        <v>1163</v>
      </c>
      <c r="C125" s="406" t="str">
        <f t="shared" si="55"/>
        <v>Travis Simmons</v>
      </c>
      <c r="D125" s="390">
        <f t="shared" si="56"/>
        <v>77</v>
      </c>
      <c r="E125" s="389">
        <f t="shared" si="57"/>
        <v>20</v>
      </c>
      <c r="F125" s="389">
        <f t="shared" si="58"/>
        <v>39</v>
      </c>
      <c r="G125" s="389">
        <f t="shared" si="59"/>
        <v>2</v>
      </c>
      <c r="H125" s="444">
        <f t="shared" si="60"/>
        <v>0.50649350649350644</v>
      </c>
      <c r="I125" s="240">
        <v>4</v>
      </c>
      <c r="J125" s="240">
        <v>0</v>
      </c>
      <c r="K125" s="240">
        <v>1</v>
      </c>
      <c r="L125" s="270">
        <v>0</v>
      </c>
      <c r="M125" s="239">
        <v>6</v>
      </c>
      <c r="N125" s="239">
        <v>3</v>
      </c>
      <c r="O125" s="239">
        <v>4</v>
      </c>
      <c r="P125" s="269">
        <v>0</v>
      </c>
      <c r="Q125" s="240">
        <v>5</v>
      </c>
      <c r="R125" s="240">
        <v>0</v>
      </c>
      <c r="S125" s="240">
        <v>3</v>
      </c>
      <c r="T125" s="270">
        <v>0</v>
      </c>
      <c r="U125" s="239">
        <v>6</v>
      </c>
      <c r="V125" s="239">
        <v>3</v>
      </c>
      <c r="W125" s="239">
        <v>3</v>
      </c>
      <c r="X125" s="269">
        <v>0</v>
      </c>
      <c r="Y125" s="240">
        <v>5</v>
      </c>
      <c r="Z125" s="240">
        <v>0</v>
      </c>
      <c r="AA125" s="240">
        <v>1</v>
      </c>
      <c r="AB125" s="303">
        <v>0</v>
      </c>
      <c r="AC125" s="451"/>
      <c r="AD125" s="239">
        <v>9</v>
      </c>
      <c r="AE125" s="239">
        <v>4</v>
      </c>
      <c r="AF125" s="239">
        <v>6</v>
      </c>
      <c r="AG125" s="269">
        <v>1</v>
      </c>
      <c r="AH125" s="240">
        <v>4</v>
      </c>
      <c r="AI125" s="240">
        <v>0</v>
      </c>
      <c r="AJ125" s="240">
        <v>0</v>
      </c>
      <c r="AK125" s="270">
        <v>0</v>
      </c>
      <c r="AL125" s="239">
        <v>5</v>
      </c>
      <c r="AM125" s="239">
        <v>4</v>
      </c>
      <c r="AN125" s="239">
        <v>4</v>
      </c>
      <c r="AO125" s="269">
        <v>0</v>
      </c>
      <c r="AP125" s="240">
        <v>6</v>
      </c>
      <c r="AQ125" s="240">
        <v>2</v>
      </c>
      <c r="AR125" s="240">
        <v>5</v>
      </c>
      <c r="AS125" s="270">
        <v>0</v>
      </c>
      <c r="AT125" s="239">
        <v>5</v>
      </c>
      <c r="AU125" s="239">
        <v>0</v>
      </c>
      <c r="AV125" s="239">
        <v>1</v>
      </c>
      <c r="AW125" s="269">
        <v>0</v>
      </c>
      <c r="AX125" s="240">
        <v>4</v>
      </c>
      <c r="AY125" s="240">
        <v>0</v>
      </c>
      <c r="AZ125" s="240">
        <v>0</v>
      </c>
      <c r="BA125" s="303">
        <v>0</v>
      </c>
      <c r="BB125" s="451"/>
      <c r="BC125" s="239">
        <v>5</v>
      </c>
      <c r="BD125" s="239">
        <v>1</v>
      </c>
      <c r="BE125" s="239">
        <v>3</v>
      </c>
      <c r="BF125" s="273">
        <v>0</v>
      </c>
      <c r="BG125" s="272">
        <v>5</v>
      </c>
      <c r="BH125" s="240">
        <v>1</v>
      </c>
      <c r="BI125" s="240">
        <v>2</v>
      </c>
      <c r="BJ125" s="303">
        <v>0</v>
      </c>
      <c r="BK125" s="274">
        <v>4</v>
      </c>
      <c r="BL125" s="239">
        <v>1</v>
      </c>
      <c r="BM125" s="239">
        <v>2</v>
      </c>
      <c r="BN125" s="273">
        <v>0</v>
      </c>
      <c r="BO125" s="272">
        <v>4</v>
      </c>
      <c r="BP125" s="240">
        <v>1</v>
      </c>
      <c r="BQ125" s="240">
        <v>4</v>
      </c>
      <c r="BR125" s="303">
        <v>1</v>
      </c>
      <c r="BS125" s="386"/>
      <c r="BT125" s="244"/>
      <c r="BU125" s="244"/>
      <c r="BV125" s="377"/>
    </row>
    <row r="126" spans="1:74">
      <c r="A126" s="405">
        <v>10</v>
      </c>
      <c r="B126" s="410" t="s">
        <v>1165</v>
      </c>
      <c r="C126" s="410" t="str">
        <f t="shared" si="55"/>
        <v>Fred Johnson</v>
      </c>
      <c r="D126" s="383">
        <f t="shared" si="56"/>
        <v>31</v>
      </c>
      <c r="E126" s="382">
        <f t="shared" si="57"/>
        <v>7</v>
      </c>
      <c r="F126" s="382">
        <f t="shared" si="58"/>
        <v>14</v>
      </c>
      <c r="G126" s="382">
        <f t="shared" si="59"/>
        <v>0</v>
      </c>
      <c r="H126" s="432">
        <f t="shared" si="60"/>
        <v>0.45161290322580644</v>
      </c>
      <c r="I126" s="398">
        <v>4</v>
      </c>
      <c r="J126" s="398">
        <v>1</v>
      </c>
      <c r="K126" s="398">
        <v>2</v>
      </c>
      <c r="L126" s="397">
        <v>0</v>
      </c>
      <c r="M126" s="400">
        <v>3</v>
      </c>
      <c r="N126" s="400">
        <v>2</v>
      </c>
      <c r="O126" s="400">
        <v>2</v>
      </c>
      <c r="P126" s="399">
        <v>0</v>
      </c>
      <c r="Q126" s="396"/>
      <c r="R126" s="396"/>
      <c r="S126" s="396"/>
      <c r="T126" s="395"/>
      <c r="U126" s="400">
        <v>6</v>
      </c>
      <c r="V126" s="400">
        <v>0</v>
      </c>
      <c r="W126" s="400">
        <v>2</v>
      </c>
      <c r="X126" s="399">
        <v>0</v>
      </c>
      <c r="Y126" s="396"/>
      <c r="Z126" s="396"/>
      <c r="AA126" s="396"/>
      <c r="AB126" s="449"/>
      <c r="AC126" s="451"/>
      <c r="AD126" s="394"/>
      <c r="AE126" s="394"/>
      <c r="AF126" s="394"/>
      <c r="AG126" s="393"/>
      <c r="AH126" s="396"/>
      <c r="AI126" s="396"/>
      <c r="AJ126" s="396"/>
      <c r="AK126" s="395"/>
      <c r="AL126" s="394"/>
      <c r="AM126" s="394"/>
      <c r="AN126" s="394"/>
      <c r="AO126" s="393"/>
      <c r="AP126" s="398">
        <v>4</v>
      </c>
      <c r="AQ126" s="398">
        <v>0</v>
      </c>
      <c r="AR126" s="398">
        <v>1</v>
      </c>
      <c r="AS126" s="397">
        <v>0</v>
      </c>
      <c r="AT126" s="400">
        <v>3</v>
      </c>
      <c r="AU126" s="400">
        <v>1</v>
      </c>
      <c r="AV126" s="400">
        <v>2</v>
      </c>
      <c r="AW126" s="399">
        <v>0</v>
      </c>
      <c r="AX126" s="396"/>
      <c r="AY126" s="396"/>
      <c r="AZ126" s="396"/>
      <c r="BA126" s="449"/>
      <c r="BB126" s="451"/>
      <c r="BC126" s="400">
        <v>2</v>
      </c>
      <c r="BD126" s="400">
        <v>0</v>
      </c>
      <c r="BE126" s="400">
        <v>1</v>
      </c>
      <c r="BF126" s="403">
        <v>0</v>
      </c>
      <c r="BG126" s="402">
        <v>2</v>
      </c>
      <c r="BH126" s="398">
        <v>1</v>
      </c>
      <c r="BI126" s="398">
        <v>1</v>
      </c>
      <c r="BJ126" s="450">
        <v>0</v>
      </c>
      <c r="BK126" s="401">
        <v>2</v>
      </c>
      <c r="BL126" s="400">
        <v>0</v>
      </c>
      <c r="BM126" s="400">
        <v>1</v>
      </c>
      <c r="BN126" s="403">
        <v>0</v>
      </c>
      <c r="BO126" s="402">
        <v>2</v>
      </c>
      <c r="BP126" s="398">
        <v>1</v>
      </c>
      <c r="BQ126" s="398">
        <v>1</v>
      </c>
      <c r="BR126" s="450">
        <v>0</v>
      </c>
      <c r="BS126" s="401">
        <v>3</v>
      </c>
      <c r="BT126" s="400">
        <v>1</v>
      </c>
      <c r="BU126" s="400">
        <v>1</v>
      </c>
      <c r="BV126" s="399">
        <v>0</v>
      </c>
    </row>
    <row r="127" spans="1:74">
      <c r="A127" s="392">
        <v>11</v>
      </c>
      <c r="B127" s="406" t="s">
        <v>0</v>
      </c>
      <c r="C127" s="406" t="str">
        <f t="shared" si="55"/>
        <v>Bill Parker</v>
      </c>
      <c r="D127" s="390">
        <f t="shared" si="56"/>
        <v>23</v>
      </c>
      <c r="E127" s="389">
        <f t="shared" si="57"/>
        <v>8</v>
      </c>
      <c r="F127" s="389">
        <f t="shared" si="58"/>
        <v>6</v>
      </c>
      <c r="G127" s="389">
        <f t="shared" si="59"/>
        <v>0</v>
      </c>
      <c r="H127" s="444">
        <f t="shared" si="60"/>
        <v>0.2608695652173913</v>
      </c>
      <c r="I127" s="379"/>
      <c r="J127" s="379"/>
      <c r="K127" s="379"/>
      <c r="L127" s="378"/>
      <c r="M127" s="239">
        <v>3</v>
      </c>
      <c r="N127" s="239">
        <v>0</v>
      </c>
      <c r="O127" s="239">
        <v>2</v>
      </c>
      <c r="P127" s="269">
        <v>0</v>
      </c>
      <c r="Q127" s="379"/>
      <c r="R127" s="379"/>
      <c r="S127" s="379"/>
      <c r="T127" s="378"/>
      <c r="U127" s="239">
        <v>2</v>
      </c>
      <c r="V127" s="239">
        <v>0</v>
      </c>
      <c r="W127" s="239">
        <v>1</v>
      </c>
      <c r="X127" s="269">
        <v>0</v>
      </c>
      <c r="Y127" s="240">
        <v>3</v>
      </c>
      <c r="Z127" s="240">
        <v>1</v>
      </c>
      <c r="AA127" s="240">
        <v>1</v>
      </c>
      <c r="AB127" s="303">
        <v>0</v>
      </c>
      <c r="AC127" s="451"/>
      <c r="AD127" s="239">
        <v>1</v>
      </c>
      <c r="AE127" s="239">
        <v>4</v>
      </c>
      <c r="AF127" s="239">
        <v>1</v>
      </c>
      <c r="AG127" s="269">
        <v>0</v>
      </c>
      <c r="AH127" s="240">
        <v>2</v>
      </c>
      <c r="AI127" s="240">
        <v>0</v>
      </c>
      <c r="AJ127" s="240">
        <v>0</v>
      </c>
      <c r="AK127" s="270">
        <v>0</v>
      </c>
      <c r="AL127" s="239">
        <v>1</v>
      </c>
      <c r="AM127" s="239">
        <v>0</v>
      </c>
      <c r="AN127" s="239">
        <v>0</v>
      </c>
      <c r="AO127" s="269">
        <v>0</v>
      </c>
      <c r="AP127" s="379"/>
      <c r="AQ127" s="379"/>
      <c r="AR127" s="379"/>
      <c r="AS127" s="378"/>
      <c r="AT127" s="239">
        <v>2</v>
      </c>
      <c r="AU127" s="239">
        <v>2</v>
      </c>
      <c r="AV127" s="239">
        <v>0</v>
      </c>
      <c r="AW127" s="269">
        <v>0</v>
      </c>
      <c r="AX127" s="240"/>
      <c r="AY127" s="240"/>
      <c r="AZ127" s="240"/>
      <c r="BA127" s="303"/>
      <c r="BB127" s="451"/>
      <c r="BC127" s="239">
        <v>3</v>
      </c>
      <c r="BD127" s="239">
        <v>1</v>
      </c>
      <c r="BE127" s="239">
        <v>1</v>
      </c>
      <c r="BF127" s="273">
        <v>0</v>
      </c>
      <c r="BG127" s="272">
        <v>2</v>
      </c>
      <c r="BH127" s="240">
        <v>0</v>
      </c>
      <c r="BI127" s="240">
        <v>0</v>
      </c>
      <c r="BJ127" s="303">
        <v>0</v>
      </c>
      <c r="BK127" s="274">
        <v>2</v>
      </c>
      <c r="BL127" s="239">
        <v>0</v>
      </c>
      <c r="BM127" s="239">
        <v>0</v>
      </c>
      <c r="BN127" s="273">
        <v>0</v>
      </c>
      <c r="BO127" s="272">
        <v>2</v>
      </c>
      <c r="BP127" s="240">
        <v>0</v>
      </c>
      <c r="BQ127" s="240">
        <v>0</v>
      </c>
      <c r="BR127" s="303">
        <v>0</v>
      </c>
      <c r="BS127" s="274"/>
      <c r="BT127" s="239"/>
      <c r="BU127" s="239"/>
      <c r="BV127" s="269"/>
    </row>
    <row r="128" spans="1:74">
      <c r="A128" s="405">
        <v>12</v>
      </c>
      <c r="B128" s="410" t="s">
        <v>1184</v>
      </c>
      <c r="C128" s="410" t="str">
        <f t="shared" si="55"/>
        <v>Jason Heist</v>
      </c>
      <c r="D128" s="383">
        <f t="shared" si="56"/>
        <v>43</v>
      </c>
      <c r="E128" s="382">
        <f t="shared" si="57"/>
        <v>11</v>
      </c>
      <c r="F128" s="382">
        <f t="shared" si="58"/>
        <v>21</v>
      </c>
      <c r="G128" s="382">
        <f t="shared" si="59"/>
        <v>0</v>
      </c>
      <c r="H128" s="432">
        <f t="shared" si="60"/>
        <v>0.48837209302325579</v>
      </c>
      <c r="I128" s="398">
        <v>4</v>
      </c>
      <c r="J128" s="398">
        <v>1</v>
      </c>
      <c r="K128" s="398">
        <v>2</v>
      </c>
      <c r="L128" s="397">
        <v>0</v>
      </c>
      <c r="M128" s="400">
        <v>3</v>
      </c>
      <c r="N128" s="400">
        <v>1</v>
      </c>
      <c r="O128" s="400">
        <v>2</v>
      </c>
      <c r="P128" s="399">
        <v>0</v>
      </c>
      <c r="Q128" s="398">
        <v>4</v>
      </c>
      <c r="R128" s="398">
        <v>1</v>
      </c>
      <c r="S128" s="398">
        <v>2</v>
      </c>
      <c r="T128" s="397">
        <v>0</v>
      </c>
      <c r="U128" s="400">
        <v>3</v>
      </c>
      <c r="V128" s="400">
        <v>1</v>
      </c>
      <c r="W128" s="400">
        <v>3</v>
      </c>
      <c r="X128" s="399">
        <v>0</v>
      </c>
      <c r="Y128" s="398">
        <v>5</v>
      </c>
      <c r="Z128" s="398">
        <v>2</v>
      </c>
      <c r="AA128" s="398">
        <v>2</v>
      </c>
      <c r="AB128" s="450">
        <v>0</v>
      </c>
      <c r="AC128" s="451"/>
      <c r="AD128" s="400">
        <v>3</v>
      </c>
      <c r="AE128" s="400">
        <v>1</v>
      </c>
      <c r="AF128" s="400">
        <v>1</v>
      </c>
      <c r="AG128" s="399">
        <v>0</v>
      </c>
      <c r="AH128" s="398">
        <v>2</v>
      </c>
      <c r="AI128" s="398">
        <v>1</v>
      </c>
      <c r="AJ128" s="398">
        <v>2</v>
      </c>
      <c r="AK128" s="397">
        <v>0</v>
      </c>
      <c r="AL128" s="400">
        <v>3</v>
      </c>
      <c r="AM128" s="400">
        <v>1</v>
      </c>
      <c r="AN128" s="400">
        <v>1</v>
      </c>
      <c r="AO128" s="399">
        <v>0</v>
      </c>
      <c r="AP128" s="398">
        <v>2</v>
      </c>
      <c r="AQ128" s="398">
        <v>0</v>
      </c>
      <c r="AR128" s="398">
        <v>0</v>
      </c>
      <c r="AS128" s="397">
        <v>0</v>
      </c>
      <c r="AT128" s="400">
        <v>1</v>
      </c>
      <c r="AU128" s="400">
        <v>0</v>
      </c>
      <c r="AV128" s="400">
        <v>0</v>
      </c>
      <c r="AW128" s="399">
        <v>0</v>
      </c>
      <c r="AX128" s="398">
        <v>4</v>
      </c>
      <c r="AY128" s="398">
        <v>1</v>
      </c>
      <c r="AZ128" s="398">
        <v>2</v>
      </c>
      <c r="BA128" s="450">
        <v>0</v>
      </c>
      <c r="BB128" s="451"/>
      <c r="BC128" s="394"/>
      <c r="BD128" s="394"/>
      <c r="BE128" s="394"/>
      <c r="BF128" s="409"/>
      <c r="BG128" s="402">
        <v>3</v>
      </c>
      <c r="BH128" s="398">
        <v>0</v>
      </c>
      <c r="BI128" s="398">
        <v>2</v>
      </c>
      <c r="BJ128" s="450">
        <v>0</v>
      </c>
      <c r="BK128" s="407"/>
      <c r="BL128" s="394"/>
      <c r="BM128" s="394"/>
      <c r="BN128" s="409"/>
      <c r="BO128" s="402">
        <v>3</v>
      </c>
      <c r="BP128" s="398">
        <v>1</v>
      </c>
      <c r="BQ128" s="398">
        <v>0</v>
      </c>
      <c r="BR128" s="450">
        <v>0</v>
      </c>
      <c r="BS128" s="401">
        <v>3</v>
      </c>
      <c r="BT128" s="400">
        <v>0</v>
      </c>
      <c r="BU128" s="400">
        <v>2</v>
      </c>
      <c r="BV128" s="399">
        <v>0</v>
      </c>
    </row>
    <row r="129" spans="1:74">
      <c r="A129" s="392">
        <v>13</v>
      </c>
      <c r="B129" s="406" t="s">
        <v>1212</v>
      </c>
      <c r="C129" s="406" t="str">
        <f t="shared" si="55"/>
        <v>Lloyd Coe</v>
      </c>
      <c r="D129" s="390">
        <f t="shared" si="56"/>
        <v>2</v>
      </c>
      <c r="E129" s="389">
        <f t="shared" si="57"/>
        <v>0</v>
      </c>
      <c r="F129" s="389">
        <f t="shared" si="58"/>
        <v>0</v>
      </c>
      <c r="G129" s="389">
        <f t="shared" si="59"/>
        <v>0</v>
      </c>
      <c r="H129" s="444">
        <f t="shared" si="60"/>
        <v>0</v>
      </c>
      <c r="I129" s="379"/>
      <c r="J129" s="379"/>
      <c r="K129" s="379"/>
      <c r="L129" s="378"/>
      <c r="M129" s="244"/>
      <c r="N129" s="244"/>
      <c r="O129" s="244"/>
      <c r="P129" s="377"/>
      <c r="Q129" s="240">
        <v>2</v>
      </c>
      <c r="R129" s="240">
        <v>0</v>
      </c>
      <c r="S129" s="240">
        <v>0</v>
      </c>
      <c r="T129" s="270">
        <v>0</v>
      </c>
      <c r="U129" s="244"/>
      <c r="V129" s="244"/>
      <c r="W129" s="244"/>
      <c r="X129" s="377"/>
      <c r="Y129" s="379"/>
      <c r="Z129" s="379"/>
      <c r="AA129" s="379"/>
      <c r="AB129" s="453"/>
      <c r="AC129" s="451"/>
      <c r="AD129" s="244"/>
      <c r="AE129" s="244"/>
      <c r="AF129" s="244"/>
      <c r="AG129" s="377"/>
      <c r="AH129" s="379"/>
      <c r="AI129" s="379"/>
      <c r="AJ129" s="379"/>
      <c r="AK129" s="378"/>
      <c r="AL129" s="244"/>
      <c r="AM129" s="244"/>
      <c r="AN129" s="244"/>
      <c r="AO129" s="377"/>
      <c r="AP129" s="379"/>
      <c r="AQ129" s="379"/>
      <c r="AR129" s="379"/>
      <c r="AS129" s="378"/>
      <c r="AT129" s="244"/>
      <c r="AU129" s="244"/>
      <c r="AV129" s="244"/>
      <c r="AW129" s="377"/>
      <c r="AX129" s="379"/>
      <c r="AY129" s="379"/>
      <c r="AZ129" s="379"/>
      <c r="BA129" s="453"/>
      <c r="BB129" s="451"/>
      <c r="BC129" s="244"/>
      <c r="BD129" s="244"/>
      <c r="BE129" s="244"/>
      <c r="BF129" s="290"/>
      <c r="BG129" s="387"/>
      <c r="BH129" s="379"/>
      <c r="BI129" s="379"/>
      <c r="BJ129" s="453"/>
      <c r="BK129" s="386"/>
      <c r="BL129" s="244"/>
      <c r="BM129" s="244"/>
      <c r="BN129" s="290"/>
      <c r="BO129" s="387"/>
      <c r="BP129" s="379"/>
      <c r="BQ129" s="379"/>
      <c r="BR129" s="453"/>
      <c r="BS129" s="386"/>
      <c r="BT129" s="244"/>
      <c r="BU129" s="244"/>
      <c r="BV129" s="377"/>
    </row>
    <row r="130" spans="1:74">
      <c r="A130" s="405">
        <v>14</v>
      </c>
      <c r="B130" s="404" t="s">
        <v>1278</v>
      </c>
      <c r="C130" s="404" t="str">
        <f t="shared" si="55"/>
        <v>Milo Domalik</v>
      </c>
      <c r="D130" s="383">
        <f t="shared" si="56"/>
        <v>8</v>
      </c>
      <c r="E130" s="382">
        <f t="shared" si="57"/>
        <v>1</v>
      </c>
      <c r="F130" s="382">
        <f t="shared" si="58"/>
        <v>1</v>
      </c>
      <c r="G130" s="382">
        <f t="shared" si="59"/>
        <v>0</v>
      </c>
      <c r="H130" s="432">
        <f t="shared" si="60"/>
        <v>0.125</v>
      </c>
      <c r="I130" s="398">
        <v>4</v>
      </c>
      <c r="J130" s="398">
        <v>0</v>
      </c>
      <c r="K130" s="398">
        <v>0</v>
      </c>
      <c r="L130" s="397">
        <v>0</v>
      </c>
      <c r="M130" s="400">
        <v>2</v>
      </c>
      <c r="N130" s="400">
        <v>1</v>
      </c>
      <c r="O130" s="400">
        <v>1</v>
      </c>
      <c r="P130" s="399">
        <v>0</v>
      </c>
      <c r="Q130" s="398">
        <v>2</v>
      </c>
      <c r="R130" s="398">
        <v>0</v>
      </c>
      <c r="S130" s="398">
        <v>0</v>
      </c>
      <c r="T130" s="468">
        <v>0</v>
      </c>
      <c r="U130" s="471"/>
      <c r="V130" s="471"/>
      <c r="W130" s="471"/>
      <c r="X130" s="470"/>
      <c r="Y130" s="467"/>
      <c r="Z130" s="467"/>
      <c r="AA130" s="467"/>
      <c r="AB130" s="499"/>
      <c r="AC130" s="451"/>
      <c r="AD130" s="471"/>
      <c r="AE130" s="471"/>
      <c r="AF130" s="471"/>
      <c r="AG130" s="470"/>
      <c r="AH130" s="467"/>
      <c r="AI130" s="467"/>
      <c r="AJ130" s="467"/>
      <c r="AK130" s="466"/>
      <c r="AL130" s="394"/>
      <c r="AM130" s="394"/>
      <c r="AN130" s="394"/>
      <c r="AO130" s="393"/>
      <c r="AP130" s="396"/>
      <c r="AQ130" s="396"/>
      <c r="AR130" s="396"/>
      <c r="AS130" s="395"/>
      <c r="AT130" s="394"/>
      <c r="AU130" s="394"/>
      <c r="AV130" s="394"/>
      <c r="AW130" s="393"/>
      <c r="AX130" s="396"/>
      <c r="AY130" s="396"/>
      <c r="AZ130" s="396"/>
      <c r="BA130" s="449"/>
      <c r="BB130" s="451"/>
      <c r="BC130" s="394"/>
      <c r="BD130" s="394"/>
      <c r="BE130" s="394"/>
      <c r="BF130" s="409"/>
      <c r="BG130" s="408"/>
      <c r="BH130" s="396"/>
      <c r="BI130" s="396"/>
      <c r="BJ130" s="449"/>
      <c r="BK130" s="407"/>
      <c r="BL130" s="394"/>
      <c r="BM130" s="394"/>
      <c r="BN130" s="409"/>
      <c r="BO130" s="408"/>
      <c r="BP130" s="396"/>
      <c r="BQ130" s="396"/>
      <c r="BR130" s="449"/>
      <c r="BS130" s="407"/>
      <c r="BT130" s="394"/>
      <c r="BU130" s="394"/>
      <c r="BV130" s="393"/>
    </row>
    <row r="131" spans="1:74" ht="13.8" thickBot="1">
      <c r="A131" s="392">
        <v>15</v>
      </c>
      <c r="B131" s="391" t="s">
        <v>209</v>
      </c>
      <c r="C131" s="391" t="str">
        <f t="shared" si="55"/>
        <v>Eric Marshall</v>
      </c>
      <c r="D131" s="390">
        <f t="shared" si="56"/>
        <v>25</v>
      </c>
      <c r="E131" s="389">
        <f t="shared" si="57"/>
        <v>8</v>
      </c>
      <c r="F131" s="389">
        <f t="shared" si="58"/>
        <v>11</v>
      </c>
      <c r="G131" s="389">
        <f t="shared" si="59"/>
        <v>0</v>
      </c>
      <c r="H131" s="444">
        <f t="shared" si="60"/>
        <v>0.44</v>
      </c>
      <c r="I131" s="2031" t="s">
        <v>1264</v>
      </c>
      <c r="J131" s="2032"/>
      <c r="K131" s="2032"/>
      <c r="L131" s="2032"/>
      <c r="M131" s="2032"/>
      <c r="N131" s="2032"/>
      <c r="O131" s="2032"/>
      <c r="P131" s="2032"/>
      <c r="Q131" s="2032"/>
      <c r="R131" s="2032"/>
      <c r="S131" s="2032"/>
      <c r="T131" s="2032"/>
      <c r="U131" s="2032"/>
      <c r="V131" s="2032"/>
      <c r="W131" s="2032"/>
      <c r="X131" s="2032"/>
      <c r="Y131" s="2032"/>
      <c r="Z131" s="2032"/>
      <c r="AA131" s="2032"/>
      <c r="AB131" s="2032"/>
      <c r="AC131" s="2032"/>
      <c r="AD131" s="2032"/>
      <c r="AE131" s="2032"/>
      <c r="AF131" s="2032"/>
      <c r="AG131" s="2032"/>
      <c r="AH131" s="2032"/>
      <c r="AI131" s="2032"/>
      <c r="AJ131" s="2032"/>
      <c r="AK131" s="2033"/>
      <c r="AL131" s="239">
        <v>2</v>
      </c>
      <c r="AM131" s="239">
        <v>1</v>
      </c>
      <c r="AN131" s="239">
        <v>2</v>
      </c>
      <c r="AO131" s="269">
        <v>0</v>
      </c>
      <c r="AP131" s="240">
        <v>2</v>
      </c>
      <c r="AQ131" s="240">
        <v>0</v>
      </c>
      <c r="AR131" s="240">
        <v>0</v>
      </c>
      <c r="AS131" s="270">
        <v>0</v>
      </c>
      <c r="AT131" s="239">
        <v>2</v>
      </c>
      <c r="AU131" s="239">
        <v>0</v>
      </c>
      <c r="AV131" s="239">
        <v>0</v>
      </c>
      <c r="AW131" s="269">
        <v>0</v>
      </c>
      <c r="AX131" s="240">
        <v>3</v>
      </c>
      <c r="AY131" s="240">
        <v>0</v>
      </c>
      <c r="AZ131" s="240">
        <v>2</v>
      </c>
      <c r="BA131" s="303">
        <v>0</v>
      </c>
      <c r="BB131" s="451"/>
      <c r="BC131" s="239">
        <v>5</v>
      </c>
      <c r="BD131" s="239">
        <v>2</v>
      </c>
      <c r="BE131" s="239">
        <v>1</v>
      </c>
      <c r="BF131" s="273">
        <v>0</v>
      </c>
      <c r="BG131" s="272">
        <v>2</v>
      </c>
      <c r="BH131" s="240">
        <v>2</v>
      </c>
      <c r="BI131" s="240">
        <v>2</v>
      </c>
      <c r="BJ131" s="303">
        <v>0</v>
      </c>
      <c r="BK131" s="274">
        <v>2</v>
      </c>
      <c r="BL131" s="239">
        <v>1</v>
      </c>
      <c r="BM131" s="239">
        <v>2</v>
      </c>
      <c r="BN131" s="273">
        <v>0</v>
      </c>
      <c r="BO131" s="272">
        <v>2</v>
      </c>
      <c r="BP131" s="240">
        <v>1</v>
      </c>
      <c r="BQ131" s="240">
        <v>1</v>
      </c>
      <c r="BR131" s="303">
        <v>0</v>
      </c>
      <c r="BS131" s="274">
        <v>5</v>
      </c>
      <c r="BT131" s="239">
        <v>1</v>
      </c>
      <c r="BU131" s="239">
        <v>1</v>
      </c>
      <c r="BV131" s="269">
        <v>0</v>
      </c>
    </row>
    <row r="132" spans="1:74" ht="13.8" thickBot="1">
      <c r="A132" s="376"/>
      <c r="B132" s="376"/>
      <c r="C132" s="376"/>
      <c r="D132" s="498">
        <f>SUM(D117:D131)</f>
        <v>806</v>
      </c>
      <c r="E132" s="497">
        <f>SUM(E117:E131)</f>
        <v>297</v>
      </c>
      <c r="F132" s="497">
        <f>SUM(F117:F131)</f>
        <v>447</v>
      </c>
      <c r="G132" s="497">
        <f>SUM(G117:G131)</f>
        <v>26</v>
      </c>
      <c r="H132" s="496">
        <f t="shared" si="60"/>
        <v>0.55459057071960294</v>
      </c>
      <c r="I132" s="493">
        <f t="shared" ref="I132:AB132" si="61">SUM(I117:I131)</f>
        <v>41</v>
      </c>
      <c r="J132" s="493">
        <f t="shared" si="61"/>
        <v>10</v>
      </c>
      <c r="K132" s="493">
        <f t="shared" si="61"/>
        <v>21</v>
      </c>
      <c r="L132" s="492">
        <f t="shared" si="61"/>
        <v>0</v>
      </c>
      <c r="M132" s="491">
        <f t="shared" si="61"/>
        <v>64</v>
      </c>
      <c r="N132" s="491">
        <f t="shared" si="61"/>
        <v>34</v>
      </c>
      <c r="O132" s="491">
        <f t="shared" si="61"/>
        <v>41</v>
      </c>
      <c r="P132" s="490">
        <f t="shared" si="61"/>
        <v>3</v>
      </c>
      <c r="Q132" s="493">
        <f t="shared" si="61"/>
        <v>44</v>
      </c>
      <c r="R132" s="493">
        <f t="shared" si="61"/>
        <v>13</v>
      </c>
      <c r="S132" s="493">
        <f t="shared" si="61"/>
        <v>23</v>
      </c>
      <c r="T132" s="492">
        <f t="shared" si="61"/>
        <v>0</v>
      </c>
      <c r="U132" s="491">
        <f t="shared" si="61"/>
        <v>60</v>
      </c>
      <c r="V132" s="491">
        <f t="shared" si="61"/>
        <v>25</v>
      </c>
      <c r="W132" s="491">
        <f t="shared" si="61"/>
        <v>35</v>
      </c>
      <c r="X132" s="490">
        <f t="shared" si="61"/>
        <v>1</v>
      </c>
      <c r="Y132" s="493">
        <f t="shared" si="61"/>
        <v>55</v>
      </c>
      <c r="Z132" s="493">
        <f t="shared" si="61"/>
        <v>17</v>
      </c>
      <c r="AA132" s="493">
        <f t="shared" si="61"/>
        <v>29</v>
      </c>
      <c r="AB132" s="495">
        <f t="shared" si="61"/>
        <v>0</v>
      </c>
      <c r="AC132" s="494"/>
      <c r="AD132" s="491">
        <f t="shared" ref="AD132:BA132" si="62">SUM(AD117:AD131)</f>
        <v>72</v>
      </c>
      <c r="AE132" s="491">
        <f t="shared" si="62"/>
        <v>52</v>
      </c>
      <c r="AF132" s="491">
        <f t="shared" si="62"/>
        <v>53</v>
      </c>
      <c r="AG132" s="490">
        <f t="shared" si="62"/>
        <v>4</v>
      </c>
      <c r="AH132" s="493">
        <f t="shared" si="62"/>
        <v>42</v>
      </c>
      <c r="AI132" s="493">
        <f t="shared" si="62"/>
        <v>10</v>
      </c>
      <c r="AJ132" s="493">
        <f t="shared" si="62"/>
        <v>18</v>
      </c>
      <c r="AK132" s="492">
        <f t="shared" si="62"/>
        <v>3</v>
      </c>
      <c r="AL132" s="491">
        <f t="shared" si="62"/>
        <v>50</v>
      </c>
      <c r="AM132" s="491">
        <f t="shared" si="62"/>
        <v>18</v>
      </c>
      <c r="AN132" s="491">
        <f t="shared" si="62"/>
        <v>31</v>
      </c>
      <c r="AO132" s="490">
        <f t="shared" si="62"/>
        <v>0</v>
      </c>
      <c r="AP132" s="493">
        <f t="shared" si="62"/>
        <v>60</v>
      </c>
      <c r="AQ132" s="493">
        <f t="shared" si="62"/>
        <v>23</v>
      </c>
      <c r="AR132" s="493">
        <f t="shared" si="62"/>
        <v>35</v>
      </c>
      <c r="AS132" s="492">
        <f t="shared" si="62"/>
        <v>5</v>
      </c>
      <c r="AT132" s="491">
        <f t="shared" si="62"/>
        <v>47</v>
      </c>
      <c r="AU132" s="491">
        <f t="shared" si="62"/>
        <v>18</v>
      </c>
      <c r="AV132" s="491">
        <f t="shared" si="62"/>
        <v>22</v>
      </c>
      <c r="AW132" s="490">
        <f t="shared" si="62"/>
        <v>5</v>
      </c>
      <c r="AX132" s="493">
        <f t="shared" si="62"/>
        <v>38</v>
      </c>
      <c r="AY132" s="493">
        <f t="shared" si="62"/>
        <v>5</v>
      </c>
      <c r="AZ132" s="493">
        <f t="shared" si="62"/>
        <v>18</v>
      </c>
      <c r="BA132" s="492">
        <f t="shared" si="62"/>
        <v>1</v>
      </c>
      <c r="BB132" s="370"/>
      <c r="BC132" s="491">
        <f t="shared" ref="BC132:BV132" si="63">SUM(BC117:BC131)</f>
        <v>49</v>
      </c>
      <c r="BD132" s="491">
        <f t="shared" si="63"/>
        <v>16</v>
      </c>
      <c r="BE132" s="491">
        <f t="shared" si="63"/>
        <v>24</v>
      </c>
      <c r="BF132" s="490">
        <f t="shared" si="63"/>
        <v>0</v>
      </c>
      <c r="BG132" s="493">
        <f t="shared" si="63"/>
        <v>46</v>
      </c>
      <c r="BH132" s="493">
        <f t="shared" si="63"/>
        <v>14</v>
      </c>
      <c r="BI132" s="493">
        <f t="shared" si="63"/>
        <v>22</v>
      </c>
      <c r="BJ132" s="492">
        <f t="shared" si="63"/>
        <v>1</v>
      </c>
      <c r="BK132" s="491">
        <f t="shared" si="63"/>
        <v>42</v>
      </c>
      <c r="BL132" s="491">
        <f t="shared" si="63"/>
        <v>9</v>
      </c>
      <c r="BM132" s="491">
        <f t="shared" si="63"/>
        <v>20</v>
      </c>
      <c r="BN132" s="490">
        <f t="shared" si="63"/>
        <v>0</v>
      </c>
      <c r="BO132" s="493">
        <f t="shared" si="63"/>
        <v>51</v>
      </c>
      <c r="BP132" s="493">
        <f t="shared" si="63"/>
        <v>22</v>
      </c>
      <c r="BQ132" s="493">
        <f t="shared" si="63"/>
        <v>31</v>
      </c>
      <c r="BR132" s="492">
        <f t="shared" si="63"/>
        <v>2</v>
      </c>
      <c r="BS132" s="491">
        <f t="shared" si="63"/>
        <v>45</v>
      </c>
      <c r="BT132" s="491">
        <f t="shared" si="63"/>
        <v>11</v>
      </c>
      <c r="BU132" s="491">
        <f t="shared" si="63"/>
        <v>24</v>
      </c>
      <c r="BV132" s="490">
        <f t="shared" si="63"/>
        <v>1</v>
      </c>
    </row>
    <row r="133" spans="1:74" ht="13.8" thickBot="1">
      <c r="A133" s="420"/>
      <c r="B133" s="420"/>
      <c r="C133" s="420"/>
      <c r="D133" s="420"/>
      <c r="E133" s="420"/>
      <c r="F133" s="420"/>
      <c r="G133" s="420"/>
      <c r="H133" s="420"/>
      <c r="I133" s="420"/>
      <c r="J133" s="420"/>
      <c r="K133" s="420"/>
      <c r="L133" s="420"/>
      <c r="M133" s="420"/>
      <c r="N133" s="420"/>
      <c r="O133" s="420"/>
      <c r="P133" s="420"/>
      <c r="Q133" s="420"/>
      <c r="R133" s="420"/>
      <c r="S133" s="420"/>
      <c r="T133" s="420"/>
      <c r="U133" s="420"/>
      <c r="V133" s="420"/>
      <c r="W133" s="420"/>
      <c r="X133" s="420"/>
      <c r="Y133" s="420"/>
      <c r="Z133" s="420"/>
      <c r="AA133" s="420"/>
      <c r="AB133" s="420"/>
      <c r="AC133" s="420"/>
      <c r="AD133" s="420"/>
      <c r="AE133" s="420"/>
      <c r="AF133" s="420"/>
      <c r="AG133" s="420"/>
      <c r="AH133" s="420"/>
      <c r="AI133" s="420"/>
      <c r="AJ133" s="420"/>
      <c r="AK133" s="420"/>
      <c r="AL133" s="420"/>
      <c r="AM133" s="420"/>
      <c r="AN133" s="420"/>
      <c r="AO133" s="420"/>
      <c r="AP133" s="420"/>
      <c r="AQ133" s="420"/>
      <c r="AR133" s="420"/>
      <c r="AS133" s="420"/>
      <c r="AT133" s="420"/>
      <c r="AU133" s="420"/>
      <c r="AV133" s="420"/>
      <c r="AW133" s="420"/>
      <c r="AX133" s="420"/>
      <c r="AY133" s="420"/>
      <c r="AZ133" s="420"/>
      <c r="BA133" s="420"/>
      <c r="BB133" s="420"/>
      <c r="BC133" s="420"/>
      <c r="BD133" s="420"/>
      <c r="BE133" s="420"/>
      <c r="BF133" s="420"/>
      <c r="BG133" s="420"/>
      <c r="BH133" s="420"/>
      <c r="BI133" s="420"/>
      <c r="BJ133" s="420"/>
      <c r="BK133" s="420"/>
      <c r="BL133" s="420"/>
      <c r="BM133" s="420"/>
      <c r="BN133" s="420"/>
      <c r="BO133" s="420"/>
      <c r="BP133" s="420"/>
      <c r="BQ133" s="420"/>
      <c r="BR133" s="420"/>
      <c r="BS133" s="420"/>
      <c r="BT133" s="420"/>
      <c r="BU133" s="420"/>
      <c r="BV133" s="420"/>
    </row>
    <row r="134" spans="1:74">
      <c r="A134" s="1985">
        <v>8</v>
      </c>
      <c r="B134" s="419"/>
      <c r="C134" s="419"/>
      <c r="D134" s="2013" t="s">
        <v>1268</v>
      </c>
      <c r="E134" s="2014"/>
      <c r="F134" s="2014"/>
      <c r="G134" s="2014"/>
      <c r="H134" s="2015"/>
      <c r="I134" s="1992" t="s">
        <v>1109</v>
      </c>
      <c r="J134" s="1993"/>
      <c r="K134" s="1993"/>
      <c r="L134" s="1994"/>
      <c r="M134" s="1995" t="s">
        <v>1108</v>
      </c>
      <c r="N134" s="1996"/>
      <c r="O134" s="1996"/>
      <c r="P134" s="1997"/>
      <c r="Q134" s="1992" t="s">
        <v>1107</v>
      </c>
      <c r="R134" s="1993"/>
      <c r="S134" s="1993"/>
      <c r="T134" s="1994"/>
      <c r="U134" s="1995" t="s">
        <v>1106</v>
      </c>
      <c r="V134" s="1996"/>
      <c r="W134" s="1996"/>
      <c r="X134" s="1997"/>
      <c r="Y134" s="1992" t="s">
        <v>1105</v>
      </c>
      <c r="Z134" s="1993"/>
      <c r="AA134" s="1993"/>
      <c r="AB134" s="1994"/>
      <c r="AC134" s="439"/>
      <c r="AD134" s="1998" t="s">
        <v>1104</v>
      </c>
      <c r="AE134" s="1996"/>
      <c r="AF134" s="1996"/>
      <c r="AG134" s="1997"/>
      <c r="AH134" s="1992" t="s">
        <v>1103</v>
      </c>
      <c r="AI134" s="1993"/>
      <c r="AJ134" s="1993"/>
      <c r="AK134" s="1994"/>
      <c r="AL134" s="1995" t="s">
        <v>1102</v>
      </c>
      <c r="AM134" s="1996"/>
      <c r="AN134" s="1996"/>
      <c r="AO134" s="1997"/>
      <c r="AP134" s="1992" t="s">
        <v>1101</v>
      </c>
      <c r="AQ134" s="1993"/>
      <c r="AR134" s="1993"/>
      <c r="AS134" s="1994"/>
      <c r="AT134" s="1995" t="s">
        <v>1100</v>
      </c>
      <c r="AU134" s="1996"/>
      <c r="AV134" s="1996"/>
      <c r="AW134" s="1997"/>
      <c r="AX134" s="1992" t="s">
        <v>1099</v>
      </c>
      <c r="AY134" s="1993"/>
      <c r="AZ134" s="1993"/>
      <c r="BA134" s="1994"/>
      <c r="BB134" s="477"/>
      <c r="BC134" s="1998" t="s">
        <v>1098</v>
      </c>
      <c r="BD134" s="1996"/>
      <c r="BE134" s="1996"/>
      <c r="BF134" s="1997"/>
      <c r="BG134" s="1992" t="s">
        <v>1097</v>
      </c>
      <c r="BH134" s="1993"/>
      <c r="BI134" s="1993"/>
      <c r="BJ134" s="1994"/>
      <c r="BK134" s="1995" t="s">
        <v>1096</v>
      </c>
      <c r="BL134" s="1996"/>
      <c r="BM134" s="1996"/>
      <c r="BN134" s="1997"/>
      <c r="BO134" s="1992" t="s">
        <v>1095</v>
      </c>
      <c r="BP134" s="1993"/>
      <c r="BQ134" s="1993"/>
      <c r="BR134" s="1994"/>
      <c r="BS134" s="1995" t="s">
        <v>1094</v>
      </c>
      <c r="BT134" s="1996"/>
      <c r="BU134" s="1996"/>
      <c r="BV134" s="1997"/>
    </row>
    <row r="135" spans="1:74">
      <c r="A135" s="1986"/>
      <c r="B135" s="445" t="s">
        <v>1277</v>
      </c>
      <c r="C135" s="1530"/>
      <c r="D135" s="414" t="s">
        <v>268</v>
      </c>
      <c r="E135" s="413" t="s">
        <v>1092</v>
      </c>
      <c r="F135" s="413" t="s">
        <v>267</v>
      </c>
      <c r="G135" s="413" t="s">
        <v>266</v>
      </c>
      <c r="H135" s="412" t="s">
        <v>265</v>
      </c>
      <c r="I135" s="413" t="s">
        <v>268</v>
      </c>
      <c r="J135" s="413" t="s">
        <v>1092</v>
      </c>
      <c r="K135" s="413" t="s">
        <v>267</v>
      </c>
      <c r="L135" s="412" t="s">
        <v>266</v>
      </c>
      <c r="M135" s="413" t="s">
        <v>268</v>
      </c>
      <c r="N135" s="413" t="s">
        <v>1092</v>
      </c>
      <c r="O135" s="413" t="s">
        <v>267</v>
      </c>
      <c r="P135" s="415" t="s">
        <v>266</v>
      </c>
      <c r="Q135" s="414" t="s">
        <v>268</v>
      </c>
      <c r="R135" s="413" t="s">
        <v>1092</v>
      </c>
      <c r="S135" s="413" t="s">
        <v>267</v>
      </c>
      <c r="T135" s="415" t="s">
        <v>266</v>
      </c>
      <c r="U135" s="414" t="s">
        <v>268</v>
      </c>
      <c r="V135" s="413" t="s">
        <v>1092</v>
      </c>
      <c r="W135" s="413" t="s">
        <v>267</v>
      </c>
      <c r="X135" s="412" t="s">
        <v>266</v>
      </c>
      <c r="Y135" s="413" t="s">
        <v>268</v>
      </c>
      <c r="Z135" s="413" t="s">
        <v>1092</v>
      </c>
      <c r="AA135" s="413" t="s">
        <v>267</v>
      </c>
      <c r="AB135" s="415" t="s">
        <v>266</v>
      </c>
      <c r="AC135" s="451"/>
      <c r="AD135" s="413" t="s">
        <v>268</v>
      </c>
      <c r="AE135" s="413" t="s">
        <v>1092</v>
      </c>
      <c r="AF135" s="413" t="s">
        <v>267</v>
      </c>
      <c r="AG135" s="412" t="s">
        <v>266</v>
      </c>
      <c r="AH135" s="413" t="s">
        <v>268</v>
      </c>
      <c r="AI135" s="413" t="s">
        <v>1092</v>
      </c>
      <c r="AJ135" s="413" t="s">
        <v>267</v>
      </c>
      <c r="AK135" s="412" t="s">
        <v>266</v>
      </c>
      <c r="AL135" s="413" t="s">
        <v>268</v>
      </c>
      <c r="AM135" s="413" t="s">
        <v>1092</v>
      </c>
      <c r="AN135" s="413" t="s">
        <v>267</v>
      </c>
      <c r="AO135" s="412" t="s">
        <v>266</v>
      </c>
      <c r="AP135" s="413" t="s">
        <v>268</v>
      </c>
      <c r="AQ135" s="413" t="s">
        <v>1092</v>
      </c>
      <c r="AR135" s="413" t="s">
        <v>267</v>
      </c>
      <c r="AS135" s="415" t="s">
        <v>266</v>
      </c>
      <c r="AT135" s="414" t="s">
        <v>268</v>
      </c>
      <c r="AU135" s="413" t="s">
        <v>1092</v>
      </c>
      <c r="AV135" s="413" t="s">
        <v>267</v>
      </c>
      <c r="AW135" s="415" t="s">
        <v>266</v>
      </c>
      <c r="AX135" s="414" t="s">
        <v>268</v>
      </c>
      <c r="AY135" s="413" t="s">
        <v>1092</v>
      </c>
      <c r="AZ135" s="413" t="s">
        <v>267</v>
      </c>
      <c r="BA135" s="412" t="s">
        <v>266</v>
      </c>
      <c r="BB135" s="443"/>
      <c r="BC135" s="414" t="s">
        <v>268</v>
      </c>
      <c r="BD135" s="413" t="s">
        <v>1092</v>
      </c>
      <c r="BE135" s="413" t="s">
        <v>267</v>
      </c>
      <c r="BF135" s="412" t="s">
        <v>266</v>
      </c>
      <c r="BG135" s="413" t="s">
        <v>268</v>
      </c>
      <c r="BH135" s="413" t="s">
        <v>1092</v>
      </c>
      <c r="BI135" s="413" t="s">
        <v>267</v>
      </c>
      <c r="BJ135" s="412" t="s">
        <v>266</v>
      </c>
      <c r="BK135" s="413" t="s">
        <v>268</v>
      </c>
      <c r="BL135" s="413" t="s">
        <v>1092</v>
      </c>
      <c r="BM135" s="413" t="s">
        <v>267</v>
      </c>
      <c r="BN135" s="412" t="s">
        <v>266</v>
      </c>
      <c r="BO135" s="413" t="s">
        <v>268</v>
      </c>
      <c r="BP135" s="413" t="s">
        <v>1092</v>
      </c>
      <c r="BQ135" s="413" t="s">
        <v>267</v>
      </c>
      <c r="BR135" s="412" t="s">
        <v>266</v>
      </c>
      <c r="BS135" s="413" t="s">
        <v>268</v>
      </c>
      <c r="BT135" s="413" t="s">
        <v>1092</v>
      </c>
      <c r="BU135" s="413" t="s">
        <v>267</v>
      </c>
      <c r="BV135" s="412" t="s">
        <v>266</v>
      </c>
    </row>
    <row r="136" spans="1:74">
      <c r="A136" s="392">
        <v>1</v>
      </c>
      <c r="B136" s="406" t="s">
        <v>71</v>
      </c>
      <c r="C136" s="406" t="str">
        <f t="shared" ref="C136:C151" si="64">TRIM(B136)</f>
        <v>Brian McCall</v>
      </c>
      <c r="D136" s="390">
        <f t="shared" ref="D136:G143" si="65">SUM(I136,M136,Q136,U136,Y136,AD136,AH136,AL136,AP136,AT136,AX136,BC136,BG136,BK136,BO136,BS136)</f>
        <v>71</v>
      </c>
      <c r="E136" s="389">
        <f t="shared" si="65"/>
        <v>29</v>
      </c>
      <c r="F136" s="389">
        <f t="shared" si="65"/>
        <v>40</v>
      </c>
      <c r="G136" s="389">
        <f t="shared" si="65"/>
        <v>10</v>
      </c>
      <c r="H136" s="444">
        <f t="shared" ref="H136:H143" si="66">F136/D136</f>
        <v>0.56338028169014087</v>
      </c>
      <c r="I136" s="240">
        <v>7</v>
      </c>
      <c r="J136" s="240">
        <v>5</v>
      </c>
      <c r="K136" s="240">
        <v>6</v>
      </c>
      <c r="L136" s="270">
        <v>2</v>
      </c>
      <c r="M136" s="239">
        <v>3</v>
      </c>
      <c r="N136" s="239">
        <v>1</v>
      </c>
      <c r="O136" s="239">
        <v>0</v>
      </c>
      <c r="P136" s="273">
        <v>0</v>
      </c>
      <c r="Q136" s="272">
        <v>6</v>
      </c>
      <c r="R136" s="240">
        <v>3</v>
      </c>
      <c r="S136" s="240">
        <v>3</v>
      </c>
      <c r="T136" s="303">
        <v>2</v>
      </c>
      <c r="U136" s="274">
        <v>3</v>
      </c>
      <c r="V136" s="239">
        <v>1</v>
      </c>
      <c r="W136" s="239">
        <v>3</v>
      </c>
      <c r="X136" s="269">
        <v>0</v>
      </c>
      <c r="Y136" s="240">
        <v>5</v>
      </c>
      <c r="Z136" s="240">
        <v>3</v>
      </c>
      <c r="AA136" s="240">
        <v>3</v>
      </c>
      <c r="AB136" s="303">
        <v>0</v>
      </c>
      <c r="AC136" s="451"/>
      <c r="AD136" s="239">
        <v>4</v>
      </c>
      <c r="AE136" s="239">
        <v>2</v>
      </c>
      <c r="AF136" s="239">
        <v>3</v>
      </c>
      <c r="AG136" s="269">
        <v>0</v>
      </c>
      <c r="AH136" s="240">
        <v>4</v>
      </c>
      <c r="AI136" s="240">
        <v>2</v>
      </c>
      <c r="AJ136" s="240">
        <v>1</v>
      </c>
      <c r="AK136" s="270">
        <v>0</v>
      </c>
      <c r="AL136" s="239">
        <v>5</v>
      </c>
      <c r="AM136" s="239">
        <v>2</v>
      </c>
      <c r="AN136" s="239">
        <v>3</v>
      </c>
      <c r="AO136" s="269">
        <v>1</v>
      </c>
      <c r="AP136" s="240">
        <v>4</v>
      </c>
      <c r="AQ136" s="240">
        <v>1</v>
      </c>
      <c r="AR136" s="240">
        <v>2</v>
      </c>
      <c r="AS136" s="303">
        <v>0</v>
      </c>
      <c r="AT136" s="2009" t="s">
        <v>1242</v>
      </c>
      <c r="AU136" s="2010"/>
      <c r="AV136" s="2010"/>
      <c r="AW136" s="2011"/>
      <c r="AX136" s="240">
        <v>5</v>
      </c>
      <c r="AY136" s="240">
        <v>1</v>
      </c>
      <c r="AZ136" s="240">
        <v>2</v>
      </c>
      <c r="BA136" s="270">
        <v>0</v>
      </c>
      <c r="BB136" s="443"/>
      <c r="BC136" s="274">
        <v>5</v>
      </c>
      <c r="BD136" s="239">
        <v>0</v>
      </c>
      <c r="BE136" s="239">
        <v>1</v>
      </c>
      <c r="BF136" s="269">
        <v>0</v>
      </c>
      <c r="BG136" s="240">
        <v>5</v>
      </c>
      <c r="BH136" s="240">
        <v>1</v>
      </c>
      <c r="BI136" s="240">
        <v>3</v>
      </c>
      <c r="BJ136" s="270">
        <v>0</v>
      </c>
      <c r="BK136" s="239">
        <v>4</v>
      </c>
      <c r="BL136" s="239">
        <v>1</v>
      </c>
      <c r="BM136" s="239">
        <v>3</v>
      </c>
      <c r="BN136" s="269">
        <v>1</v>
      </c>
      <c r="BO136" s="240">
        <v>6</v>
      </c>
      <c r="BP136" s="240">
        <v>4</v>
      </c>
      <c r="BQ136" s="240">
        <v>4</v>
      </c>
      <c r="BR136" s="270">
        <v>3</v>
      </c>
      <c r="BS136" s="239">
        <v>5</v>
      </c>
      <c r="BT136" s="239">
        <v>2</v>
      </c>
      <c r="BU136" s="239">
        <v>3</v>
      </c>
      <c r="BV136" s="269">
        <v>1</v>
      </c>
    </row>
    <row r="137" spans="1:74">
      <c r="A137" s="405">
        <v>2</v>
      </c>
      <c r="B137" s="410" t="s">
        <v>1276</v>
      </c>
      <c r="C137" s="410" t="str">
        <f t="shared" si="64"/>
        <v>Denny Mahan</v>
      </c>
      <c r="D137" s="383">
        <f t="shared" si="65"/>
        <v>56</v>
      </c>
      <c r="E137" s="382">
        <f t="shared" si="65"/>
        <v>31</v>
      </c>
      <c r="F137" s="382">
        <f t="shared" si="65"/>
        <v>33</v>
      </c>
      <c r="G137" s="382">
        <f t="shared" si="65"/>
        <v>4</v>
      </c>
      <c r="H137" s="432">
        <f t="shared" si="66"/>
        <v>0.5892857142857143</v>
      </c>
      <c r="I137" s="398">
        <v>7</v>
      </c>
      <c r="J137" s="398">
        <v>5</v>
      </c>
      <c r="K137" s="398">
        <v>5</v>
      </c>
      <c r="L137" s="397">
        <v>0</v>
      </c>
      <c r="M137" s="400">
        <v>4</v>
      </c>
      <c r="N137" s="400">
        <v>1</v>
      </c>
      <c r="O137" s="400">
        <v>2</v>
      </c>
      <c r="P137" s="403">
        <v>0</v>
      </c>
      <c r="Q137" s="402">
        <v>6</v>
      </c>
      <c r="R137" s="398">
        <v>5</v>
      </c>
      <c r="S137" s="398">
        <v>5</v>
      </c>
      <c r="T137" s="450">
        <v>1</v>
      </c>
      <c r="U137" s="401">
        <v>4</v>
      </c>
      <c r="V137" s="400">
        <v>4</v>
      </c>
      <c r="W137" s="400">
        <v>3</v>
      </c>
      <c r="X137" s="399">
        <v>0</v>
      </c>
      <c r="Y137" s="398">
        <v>5</v>
      </c>
      <c r="Z137" s="398">
        <v>2</v>
      </c>
      <c r="AA137" s="398">
        <v>2</v>
      </c>
      <c r="AB137" s="450">
        <v>0</v>
      </c>
      <c r="AC137" s="451"/>
      <c r="AD137" s="400">
        <v>5</v>
      </c>
      <c r="AE137" s="400">
        <v>4</v>
      </c>
      <c r="AF137" s="400">
        <v>4</v>
      </c>
      <c r="AG137" s="399">
        <v>0</v>
      </c>
      <c r="AH137" s="398">
        <v>5</v>
      </c>
      <c r="AI137" s="398">
        <v>3</v>
      </c>
      <c r="AJ137" s="398">
        <v>5</v>
      </c>
      <c r="AK137" s="397">
        <v>1</v>
      </c>
      <c r="AL137" s="400">
        <v>2</v>
      </c>
      <c r="AM137" s="400">
        <v>0</v>
      </c>
      <c r="AN137" s="400">
        <v>0</v>
      </c>
      <c r="AO137" s="399">
        <v>0</v>
      </c>
      <c r="AP137" s="396"/>
      <c r="AQ137" s="396"/>
      <c r="AR137" s="396"/>
      <c r="AS137" s="449"/>
      <c r="AT137" s="401">
        <v>4</v>
      </c>
      <c r="AU137" s="400">
        <v>3</v>
      </c>
      <c r="AV137" s="400">
        <v>3</v>
      </c>
      <c r="AW137" s="403">
        <v>0</v>
      </c>
      <c r="AX137" s="402">
        <v>5</v>
      </c>
      <c r="AY137" s="398">
        <v>2</v>
      </c>
      <c r="AZ137" s="398">
        <v>2</v>
      </c>
      <c r="BA137" s="397">
        <v>1</v>
      </c>
      <c r="BB137" s="443"/>
      <c r="BC137" s="401">
        <v>4</v>
      </c>
      <c r="BD137" s="400">
        <v>0</v>
      </c>
      <c r="BE137" s="400">
        <v>1</v>
      </c>
      <c r="BF137" s="399">
        <v>0</v>
      </c>
      <c r="BG137" s="398">
        <v>5</v>
      </c>
      <c r="BH137" s="398">
        <v>2</v>
      </c>
      <c r="BI137" s="398">
        <v>1</v>
      </c>
      <c r="BJ137" s="397">
        <v>1</v>
      </c>
      <c r="BK137" s="394"/>
      <c r="BL137" s="394"/>
      <c r="BM137" s="394"/>
      <c r="BN137" s="393"/>
      <c r="BO137" s="396"/>
      <c r="BP137" s="396"/>
      <c r="BQ137" s="396"/>
      <c r="BR137" s="395"/>
      <c r="BS137" s="394"/>
      <c r="BT137" s="394"/>
      <c r="BU137" s="394"/>
      <c r="BV137" s="393"/>
    </row>
    <row r="138" spans="1:74">
      <c r="A138" s="392">
        <v>3</v>
      </c>
      <c r="B138" s="406" t="s">
        <v>203</v>
      </c>
      <c r="C138" s="406" t="str">
        <f t="shared" si="64"/>
        <v>Jay Traylor</v>
      </c>
      <c r="D138" s="390">
        <f t="shared" si="65"/>
        <v>73</v>
      </c>
      <c r="E138" s="389">
        <f t="shared" si="65"/>
        <v>34</v>
      </c>
      <c r="F138" s="389">
        <f t="shared" si="65"/>
        <v>44</v>
      </c>
      <c r="G138" s="389">
        <f t="shared" si="65"/>
        <v>0</v>
      </c>
      <c r="H138" s="444">
        <f t="shared" si="66"/>
        <v>0.60273972602739723</v>
      </c>
      <c r="I138" s="240">
        <v>7</v>
      </c>
      <c r="J138" s="240">
        <v>6</v>
      </c>
      <c r="K138" s="240">
        <v>5</v>
      </c>
      <c r="L138" s="270">
        <v>0</v>
      </c>
      <c r="M138" s="239">
        <v>4</v>
      </c>
      <c r="N138" s="239">
        <v>1</v>
      </c>
      <c r="O138" s="239">
        <v>2</v>
      </c>
      <c r="P138" s="273">
        <v>0</v>
      </c>
      <c r="Q138" s="272">
        <v>6</v>
      </c>
      <c r="R138" s="240">
        <v>4</v>
      </c>
      <c r="S138" s="240">
        <v>5</v>
      </c>
      <c r="T138" s="303">
        <v>0</v>
      </c>
      <c r="U138" s="386"/>
      <c r="V138" s="244"/>
      <c r="W138" s="244"/>
      <c r="X138" s="377"/>
      <c r="Y138" s="240">
        <v>4</v>
      </c>
      <c r="Z138" s="240">
        <v>0</v>
      </c>
      <c r="AA138" s="240">
        <v>1</v>
      </c>
      <c r="AB138" s="303">
        <v>0</v>
      </c>
      <c r="AC138" s="451"/>
      <c r="AD138" s="239">
        <v>5</v>
      </c>
      <c r="AE138" s="239">
        <v>3</v>
      </c>
      <c r="AF138" s="239">
        <v>3</v>
      </c>
      <c r="AG138" s="269">
        <v>0</v>
      </c>
      <c r="AH138" s="379"/>
      <c r="AI138" s="379"/>
      <c r="AJ138" s="379"/>
      <c r="AK138" s="378"/>
      <c r="AL138" s="239">
        <v>5</v>
      </c>
      <c r="AM138" s="239">
        <v>2</v>
      </c>
      <c r="AN138" s="239">
        <v>3</v>
      </c>
      <c r="AO138" s="269">
        <v>0</v>
      </c>
      <c r="AP138" s="240">
        <v>6</v>
      </c>
      <c r="AQ138" s="240">
        <v>2</v>
      </c>
      <c r="AR138" s="240">
        <v>3</v>
      </c>
      <c r="AS138" s="303">
        <v>0</v>
      </c>
      <c r="AT138" s="274">
        <v>5</v>
      </c>
      <c r="AU138" s="239">
        <v>4</v>
      </c>
      <c r="AV138" s="239">
        <v>4</v>
      </c>
      <c r="AW138" s="273">
        <v>0</v>
      </c>
      <c r="AX138" s="272">
        <v>5</v>
      </c>
      <c r="AY138" s="240">
        <v>1</v>
      </c>
      <c r="AZ138" s="240">
        <v>2</v>
      </c>
      <c r="BA138" s="270">
        <v>0</v>
      </c>
      <c r="BB138" s="443"/>
      <c r="BC138" s="274">
        <v>5</v>
      </c>
      <c r="BD138" s="239">
        <v>0</v>
      </c>
      <c r="BE138" s="239">
        <v>3</v>
      </c>
      <c r="BF138" s="269">
        <v>0</v>
      </c>
      <c r="BG138" s="240">
        <v>5</v>
      </c>
      <c r="BH138" s="240">
        <v>3</v>
      </c>
      <c r="BI138" s="240">
        <v>4</v>
      </c>
      <c r="BJ138" s="270">
        <v>0</v>
      </c>
      <c r="BK138" s="239">
        <v>5</v>
      </c>
      <c r="BL138" s="239">
        <v>1</v>
      </c>
      <c r="BM138" s="239">
        <v>4</v>
      </c>
      <c r="BN138" s="269">
        <v>0</v>
      </c>
      <c r="BO138" s="240">
        <v>5</v>
      </c>
      <c r="BP138" s="240">
        <v>3</v>
      </c>
      <c r="BQ138" s="240">
        <v>2</v>
      </c>
      <c r="BR138" s="270">
        <v>0</v>
      </c>
      <c r="BS138" s="239">
        <v>6</v>
      </c>
      <c r="BT138" s="239">
        <v>4</v>
      </c>
      <c r="BU138" s="239">
        <v>3</v>
      </c>
      <c r="BV138" s="269">
        <v>0</v>
      </c>
    </row>
    <row r="139" spans="1:74">
      <c r="A139" s="405">
        <v>4</v>
      </c>
      <c r="B139" s="410" t="s">
        <v>1200</v>
      </c>
      <c r="C139" s="410" t="str">
        <f t="shared" si="64"/>
        <v>Mike Gabriau</v>
      </c>
      <c r="D139" s="383">
        <f t="shared" si="65"/>
        <v>79</v>
      </c>
      <c r="E139" s="382">
        <f t="shared" si="65"/>
        <v>32</v>
      </c>
      <c r="F139" s="382">
        <f t="shared" si="65"/>
        <v>52</v>
      </c>
      <c r="G139" s="382">
        <f t="shared" si="65"/>
        <v>0</v>
      </c>
      <c r="H139" s="432">
        <f t="shared" si="66"/>
        <v>0.65822784810126578</v>
      </c>
      <c r="I139" s="398">
        <v>7</v>
      </c>
      <c r="J139" s="398">
        <v>2</v>
      </c>
      <c r="K139" s="398">
        <v>4</v>
      </c>
      <c r="L139" s="397">
        <v>0</v>
      </c>
      <c r="M139" s="400">
        <v>4</v>
      </c>
      <c r="N139" s="400">
        <v>1</v>
      </c>
      <c r="O139" s="400">
        <v>3</v>
      </c>
      <c r="P139" s="403">
        <v>0</v>
      </c>
      <c r="Q139" s="402">
        <v>6</v>
      </c>
      <c r="R139" s="398">
        <v>0</v>
      </c>
      <c r="S139" s="398">
        <v>2</v>
      </c>
      <c r="T139" s="450">
        <v>0</v>
      </c>
      <c r="U139" s="401">
        <v>4</v>
      </c>
      <c r="V139" s="400">
        <v>2</v>
      </c>
      <c r="W139" s="400">
        <v>1</v>
      </c>
      <c r="X139" s="399">
        <v>0</v>
      </c>
      <c r="Y139" s="398">
        <v>4</v>
      </c>
      <c r="Z139" s="398">
        <v>1</v>
      </c>
      <c r="AA139" s="398">
        <v>1</v>
      </c>
      <c r="AB139" s="450">
        <v>0</v>
      </c>
      <c r="AC139" s="451"/>
      <c r="AD139" s="400">
        <v>4</v>
      </c>
      <c r="AE139" s="400">
        <v>1</v>
      </c>
      <c r="AF139" s="400">
        <v>2</v>
      </c>
      <c r="AG139" s="399">
        <v>0</v>
      </c>
      <c r="AH139" s="398">
        <v>5</v>
      </c>
      <c r="AI139" s="398">
        <v>1</v>
      </c>
      <c r="AJ139" s="398">
        <v>4</v>
      </c>
      <c r="AK139" s="397">
        <v>0</v>
      </c>
      <c r="AL139" s="400">
        <v>5</v>
      </c>
      <c r="AM139" s="400">
        <v>2</v>
      </c>
      <c r="AN139" s="400">
        <v>3</v>
      </c>
      <c r="AO139" s="399">
        <v>0</v>
      </c>
      <c r="AP139" s="398">
        <v>5</v>
      </c>
      <c r="AQ139" s="398">
        <v>3</v>
      </c>
      <c r="AR139" s="398">
        <v>5</v>
      </c>
      <c r="AS139" s="450">
        <v>0</v>
      </c>
      <c r="AT139" s="401">
        <v>5</v>
      </c>
      <c r="AU139" s="400">
        <v>3</v>
      </c>
      <c r="AV139" s="400">
        <v>4</v>
      </c>
      <c r="AW139" s="403">
        <v>0</v>
      </c>
      <c r="AX139" s="402">
        <v>5</v>
      </c>
      <c r="AY139" s="398">
        <v>2</v>
      </c>
      <c r="AZ139" s="398">
        <v>3</v>
      </c>
      <c r="BA139" s="397">
        <v>0</v>
      </c>
      <c r="BB139" s="443"/>
      <c r="BC139" s="401">
        <v>5</v>
      </c>
      <c r="BD139" s="400">
        <v>2</v>
      </c>
      <c r="BE139" s="400">
        <v>5</v>
      </c>
      <c r="BF139" s="399">
        <v>0</v>
      </c>
      <c r="BG139" s="398">
        <v>4</v>
      </c>
      <c r="BH139" s="398">
        <v>1</v>
      </c>
      <c r="BI139" s="398">
        <v>1</v>
      </c>
      <c r="BJ139" s="397">
        <v>0</v>
      </c>
      <c r="BK139" s="400">
        <v>5</v>
      </c>
      <c r="BL139" s="400">
        <v>2</v>
      </c>
      <c r="BM139" s="400">
        <v>3</v>
      </c>
      <c r="BN139" s="399">
        <v>0</v>
      </c>
      <c r="BO139" s="398">
        <v>6</v>
      </c>
      <c r="BP139" s="398">
        <v>5</v>
      </c>
      <c r="BQ139" s="398">
        <v>6</v>
      </c>
      <c r="BR139" s="397">
        <v>0</v>
      </c>
      <c r="BS139" s="400">
        <v>5</v>
      </c>
      <c r="BT139" s="400">
        <v>4</v>
      </c>
      <c r="BU139" s="400">
        <v>5</v>
      </c>
      <c r="BV139" s="399">
        <v>0</v>
      </c>
    </row>
    <row r="140" spans="1:74">
      <c r="A140" s="392">
        <v>5</v>
      </c>
      <c r="B140" s="406" t="s">
        <v>1159</v>
      </c>
      <c r="C140" s="406" t="str">
        <f t="shared" si="64"/>
        <v>Scott Doughty</v>
      </c>
      <c r="D140" s="390">
        <f t="shared" si="65"/>
        <v>72</v>
      </c>
      <c r="E140" s="389">
        <f t="shared" si="65"/>
        <v>27</v>
      </c>
      <c r="F140" s="389">
        <f t="shared" si="65"/>
        <v>43</v>
      </c>
      <c r="G140" s="389">
        <f t="shared" si="65"/>
        <v>11</v>
      </c>
      <c r="H140" s="444">
        <f t="shared" si="66"/>
        <v>0.59722222222222221</v>
      </c>
      <c r="I140" s="240">
        <v>6</v>
      </c>
      <c r="J140" s="240">
        <v>6</v>
      </c>
      <c r="K140" s="240">
        <v>5</v>
      </c>
      <c r="L140" s="270">
        <v>3</v>
      </c>
      <c r="M140" s="239">
        <v>4</v>
      </c>
      <c r="N140" s="239">
        <v>0</v>
      </c>
      <c r="O140" s="239">
        <v>1</v>
      </c>
      <c r="P140" s="273">
        <v>0</v>
      </c>
      <c r="Q140" s="272">
        <v>6</v>
      </c>
      <c r="R140" s="240">
        <v>4</v>
      </c>
      <c r="S140" s="240">
        <v>6</v>
      </c>
      <c r="T140" s="303">
        <v>2</v>
      </c>
      <c r="U140" s="274">
        <v>4</v>
      </c>
      <c r="V140" s="239">
        <v>0</v>
      </c>
      <c r="W140" s="239">
        <v>3</v>
      </c>
      <c r="X140" s="269">
        <v>0</v>
      </c>
      <c r="Y140" s="240">
        <v>5</v>
      </c>
      <c r="Z140" s="240">
        <v>3</v>
      </c>
      <c r="AA140" s="240">
        <v>3</v>
      </c>
      <c r="AB140" s="303">
        <v>2</v>
      </c>
      <c r="AC140" s="451"/>
      <c r="AD140" s="239">
        <v>5</v>
      </c>
      <c r="AE140" s="239">
        <v>1</v>
      </c>
      <c r="AF140" s="239">
        <v>2</v>
      </c>
      <c r="AG140" s="269">
        <v>0</v>
      </c>
      <c r="AH140" s="240">
        <v>5</v>
      </c>
      <c r="AI140" s="240">
        <v>2</v>
      </c>
      <c r="AJ140" s="240">
        <v>3</v>
      </c>
      <c r="AK140" s="270">
        <v>0</v>
      </c>
      <c r="AL140" s="239">
        <v>4</v>
      </c>
      <c r="AM140" s="239">
        <v>1</v>
      </c>
      <c r="AN140" s="239">
        <v>2</v>
      </c>
      <c r="AO140" s="269">
        <v>0</v>
      </c>
      <c r="AP140" s="240">
        <v>5</v>
      </c>
      <c r="AQ140" s="240">
        <v>2</v>
      </c>
      <c r="AR140" s="240">
        <v>2</v>
      </c>
      <c r="AS140" s="303">
        <v>0</v>
      </c>
      <c r="AT140" s="274">
        <v>5</v>
      </c>
      <c r="AU140" s="239">
        <v>1</v>
      </c>
      <c r="AV140" s="239">
        <v>3</v>
      </c>
      <c r="AW140" s="273">
        <v>0</v>
      </c>
      <c r="AX140" s="272">
        <v>5</v>
      </c>
      <c r="AY140" s="240">
        <v>1</v>
      </c>
      <c r="AZ140" s="240">
        <v>5</v>
      </c>
      <c r="BA140" s="270">
        <v>0</v>
      </c>
      <c r="BB140" s="443"/>
      <c r="BC140" s="386"/>
      <c r="BD140" s="244"/>
      <c r="BE140" s="244"/>
      <c r="BF140" s="377"/>
      <c r="BG140" s="240">
        <v>3</v>
      </c>
      <c r="BH140" s="240">
        <v>1</v>
      </c>
      <c r="BI140" s="240">
        <v>2</v>
      </c>
      <c r="BJ140" s="270">
        <v>0</v>
      </c>
      <c r="BK140" s="239">
        <v>5</v>
      </c>
      <c r="BL140" s="239">
        <v>1</v>
      </c>
      <c r="BM140" s="239">
        <v>1</v>
      </c>
      <c r="BN140" s="269">
        <v>0</v>
      </c>
      <c r="BO140" s="240">
        <v>5</v>
      </c>
      <c r="BP140" s="240">
        <v>2</v>
      </c>
      <c r="BQ140" s="240">
        <v>2</v>
      </c>
      <c r="BR140" s="270">
        <v>2</v>
      </c>
      <c r="BS140" s="239">
        <v>5</v>
      </c>
      <c r="BT140" s="239">
        <v>2</v>
      </c>
      <c r="BU140" s="239">
        <v>3</v>
      </c>
      <c r="BV140" s="269">
        <v>2</v>
      </c>
    </row>
    <row r="141" spans="1:74">
      <c r="A141" s="405">
        <v>6</v>
      </c>
      <c r="B141" s="410" t="s">
        <v>155</v>
      </c>
      <c r="C141" s="410" t="str">
        <f t="shared" si="64"/>
        <v>Ron Biggs</v>
      </c>
      <c r="D141" s="383">
        <f t="shared" si="65"/>
        <v>63</v>
      </c>
      <c r="E141" s="382">
        <f t="shared" si="65"/>
        <v>15</v>
      </c>
      <c r="F141" s="382">
        <f t="shared" si="65"/>
        <v>29</v>
      </c>
      <c r="G141" s="382">
        <f t="shared" si="65"/>
        <v>1</v>
      </c>
      <c r="H141" s="432">
        <f t="shared" si="66"/>
        <v>0.46031746031746029</v>
      </c>
      <c r="I141" s="398">
        <v>7</v>
      </c>
      <c r="J141" s="398">
        <v>2</v>
      </c>
      <c r="K141" s="398">
        <v>3</v>
      </c>
      <c r="L141" s="397">
        <v>0</v>
      </c>
      <c r="M141" s="400">
        <v>4</v>
      </c>
      <c r="N141" s="400">
        <v>0</v>
      </c>
      <c r="O141" s="400">
        <v>1</v>
      </c>
      <c r="P141" s="403">
        <v>0</v>
      </c>
      <c r="Q141" s="402">
        <v>5</v>
      </c>
      <c r="R141" s="398">
        <v>2</v>
      </c>
      <c r="S141" s="398">
        <v>2</v>
      </c>
      <c r="T141" s="450">
        <v>0</v>
      </c>
      <c r="U141" s="401">
        <v>2</v>
      </c>
      <c r="V141" s="400">
        <v>0</v>
      </c>
      <c r="W141" s="400">
        <v>0</v>
      </c>
      <c r="X141" s="399">
        <v>0</v>
      </c>
      <c r="Y141" s="398">
        <v>3</v>
      </c>
      <c r="Z141" s="398">
        <v>1</v>
      </c>
      <c r="AA141" s="398">
        <v>2</v>
      </c>
      <c r="AB141" s="450">
        <v>0</v>
      </c>
      <c r="AC141" s="451"/>
      <c r="AD141" s="400">
        <v>4</v>
      </c>
      <c r="AE141" s="400">
        <v>2</v>
      </c>
      <c r="AF141" s="400">
        <v>3</v>
      </c>
      <c r="AG141" s="399">
        <v>1</v>
      </c>
      <c r="AH141" s="398">
        <v>3</v>
      </c>
      <c r="AI141" s="398">
        <v>0</v>
      </c>
      <c r="AJ141" s="398">
        <v>0</v>
      </c>
      <c r="AK141" s="397">
        <v>0</v>
      </c>
      <c r="AL141" s="400">
        <v>4</v>
      </c>
      <c r="AM141" s="400">
        <v>2</v>
      </c>
      <c r="AN141" s="400">
        <v>2</v>
      </c>
      <c r="AO141" s="399">
        <v>0</v>
      </c>
      <c r="AP141" s="398">
        <v>5</v>
      </c>
      <c r="AQ141" s="398">
        <v>0</v>
      </c>
      <c r="AR141" s="398">
        <v>1</v>
      </c>
      <c r="AS141" s="450">
        <v>0</v>
      </c>
      <c r="AT141" s="401">
        <v>5</v>
      </c>
      <c r="AU141" s="400">
        <v>0</v>
      </c>
      <c r="AV141" s="400">
        <v>2</v>
      </c>
      <c r="AW141" s="403">
        <v>0</v>
      </c>
      <c r="AX141" s="408"/>
      <c r="AY141" s="396"/>
      <c r="AZ141" s="396"/>
      <c r="BA141" s="395"/>
      <c r="BB141" s="443"/>
      <c r="BC141" s="401">
        <v>4</v>
      </c>
      <c r="BD141" s="400">
        <v>1</v>
      </c>
      <c r="BE141" s="400">
        <v>4</v>
      </c>
      <c r="BF141" s="399">
        <v>0</v>
      </c>
      <c r="BG141" s="398">
        <v>4</v>
      </c>
      <c r="BH141" s="398">
        <v>2</v>
      </c>
      <c r="BI141" s="398">
        <v>2</v>
      </c>
      <c r="BJ141" s="397">
        <v>0</v>
      </c>
      <c r="BK141" s="400">
        <v>4</v>
      </c>
      <c r="BL141" s="400">
        <v>1</v>
      </c>
      <c r="BM141" s="400">
        <v>2</v>
      </c>
      <c r="BN141" s="399">
        <v>0</v>
      </c>
      <c r="BO141" s="398">
        <v>5</v>
      </c>
      <c r="BP141" s="398">
        <v>1</v>
      </c>
      <c r="BQ141" s="398">
        <v>2</v>
      </c>
      <c r="BR141" s="397">
        <v>0</v>
      </c>
      <c r="BS141" s="400">
        <v>4</v>
      </c>
      <c r="BT141" s="400">
        <v>1</v>
      </c>
      <c r="BU141" s="400">
        <v>3</v>
      </c>
      <c r="BV141" s="399">
        <v>0</v>
      </c>
    </row>
    <row r="142" spans="1:74">
      <c r="A142" s="392">
        <v>7</v>
      </c>
      <c r="B142" s="406" t="s">
        <v>9</v>
      </c>
      <c r="C142" s="406" t="str">
        <f t="shared" si="64"/>
        <v>Tim Scribner</v>
      </c>
      <c r="D142" s="390">
        <f t="shared" si="65"/>
        <v>60</v>
      </c>
      <c r="E142" s="389">
        <f t="shared" si="65"/>
        <v>17</v>
      </c>
      <c r="F142" s="389">
        <f t="shared" si="65"/>
        <v>31</v>
      </c>
      <c r="G142" s="389">
        <f t="shared" si="65"/>
        <v>4</v>
      </c>
      <c r="H142" s="444">
        <f t="shared" si="66"/>
        <v>0.51666666666666672</v>
      </c>
      <c r="I142" s="240">
        <v>7</v>
      </c>
      <c r="J142" s="240">
        <v>3</v>
      </c>
      <c r="K142" s="240">
        <v>6</v>
      </c>
      <c r="L142" s="270">
        <v>2</v>
      </c>
      <c r="M142" s="239">
        <v>3</v>
      </c>
      <c r="N142" s="239">
        <v>2</v>
      </c>
      <c r="O142" s="239">
        <v>2</v>
      </c>
      <c r="P142" s="273">
        <v>0</v>
      </c>
      <c r="Q142" s="272">
        <v>6</v>
      </c>
      <c r="R142" s="240">
        <v>3</v>
      </c>
      <c r="S142" s="240">
        <v>4</v>
      </c>
      <c r="T142" s="303">
        <v>2</v>
      </c>
      <c r="U142" s="274">
        <v>5</v>
      </c>
      <c r="V142" s="239">
        <v>0</v>
      </c>
      <c r="W142" s="239">
        <v>3</v>
      </c>
      <c r="X142" s="269">
        <v>0</v>
      </c>
      <c r="Y142" s="379"/>
      <c r="Z142" s="379"/>
      <c r="AA142" s="379"/>
      <c r="AB142" s="453"/>
      <c r="AC142" s="451"/>
      <c r="AD142" s="239">
        <v>2</v>
      </c>
      <c r="AE142" s="239">
        <v>0</v>
      </c>
      <c r="AF142" s="239">
        <v>1</v>
      </c>
      <c r="AG142" s="269">
        <v>0</v>
      </c>
      <c r="AH142" s="379"/>
      <c r="AI142" s="379"/>
      <c r="AJ142" s="379"/>
      <c r="AK142" s="378"/>
      <c r="AL142" s="239">
        <v>5</v>
      </c>
      <c r="AM142" s="239">
        <v>3</v>
      </c>
      <c r="AN142" s="239">
        <v>3</v>
      </c>
      <c r="AO142" s="269">
        <v>0</v>
      </c>
      <c r="AP142" s="240">
        <v>5</v>
      </c>
      <c r="AQ142" s="240">
        <v>1</v>
      </c>
      <c r="AR142" s="240">
        <v>2</v>
      </c>
      <c r="AS142" s="303">
        <v>0</v>
      </c>
      <c r="AT142" s="274">
        <v>4</v>
      </c>
      <c r="AU142" s="239">
        <v>2</v>
      </c>
      <c r="AV142" s="239">
        <v>2</v>
      </c>
      <c r="AW142" s="273">
        <v>0</v>
      </c>
      <c r="AX142" s="387"/>
      <c r="AY142" s="379"/>
      <c r="AZ142" s="379"/>
      <c r="BA142" s="378"/>
      <c r="BB142" s="443"/>
      <c r="BC142" s="274">
        <v>5</v>
      </c>
      <c r="BD142" s="239">
        <v>0</v>
      </c>
      <c r="BE142" s="239">
        <v>1</v>
      </c>
      <c r="BF142" s="269">
        <v>0</v>
      </c>
      <c r="BG142" s="240">
        <v>4</v>
      </c>
      <c r="BH142" s="240">
        <v>0</v>
      </c>
      <c r="BI142" s="240">
        <v>2</v>
      </c>
      <c r="BJ142" s="270">
        <v>0</v>
      </c>
      <c r="BK142" s="239">
        <v>4</v>
      </c>
      <c r="BL142" s="239">
        <v>0</v>
      </c>
      <c r="BM142" s="239">
        <v>2</v>
      </c>
      <c r="BN142" s="269">
        <v>0</v>
      </c>
      <c r="BO142" s="240">
        <v>4</v>
      </c>
      <c r="BP142" s="240">
        <v>0</v>
      </c>
      <c r="BQ142" s="240">
        <v>0</v>
      </c>
      <c r="BR142" s="270">
        <v>0</v>
      </c>
      <c r="BS142" s="239">
        <v>6</v>
      </c>
      <c r="BT142" s="239">
        <v>3</v>
      </c>
      <c r="BU142" s="239">
        <v>3</v>
      </c>
      <c r="BV142" s="269">
        <v>0</v>
      </c>
    </row>
    <row r="143" spans="1:74">
      <c r="A143" s="405">
        <v>8</v>
      </c>
      <c r="B143" s="410" t="s">
        <v>169</v>
      </c>
      <c r="C143" s="410" t="str">
        <f t="shared" si="64"/>
        <v>Dave Bullock</v>
      </c>
      <c r="D143" s="383">
        <f t="shared" si="65"/>
        <v>69</v>
      </c>
      <c r="E143" s="382">
        <f t="shared" si="65"/>
        <v>16</v>
      </c>
      <c r="F143" s="382">
        <f t="shared" si="65"/>
        <v>33</v>
      </c>
      <c r="G143" s="382">
        <f t="shared" si="65"/>
        <v>3</v>
      </c>
      <c r="H143" s="432">
        <f t="shared" si="66"/>
        <v>0.47826086956521741</v>
      </c>
      <c r="I143" s="396"/>
      <c r="J143" s="396"/>
      <c r="K143" s="396"/>
      <c r="L143" s="395"/>
      <c r="M143" s="400">
        <v>4</v>
      </c>
      <c r="N143" s="400">
        <v>1</v>
      </c>
      <c r="O143" s="400">
        <v>2</v>
      </c>
      <c r="P143" s="403">
        <v>0</v>
      </c>
      <c r="Q143" s="402">
        <v>6</v>
      </c>
      <c r="R143" s="398">
        <v>2</v>
      </c>
      <c r="S143" s="398">
        <v>4</v>
      </c>
      <c r="T143" s="450">
        <v>1</v>
      </c>
      <c r="U143" s="401">
        <v>5</v>
      </c>
      <c r="V143" s="400">
        <v>0</v>
      </c>
      <c r="W143" s="400">
        <v>2</v>
      </c>
      <c r="X143" s="399">
        <v>0</v>
      </c>
      <c r="Y143" s="398">
        <v>4</v>
      </c>
      <c r="Z143" s="398">
        <v>0</v>
      </c>
      <c r="AA143" s="398">
        <v>1</v>
      </c>
      <c r="AB143" s="450">
        <v>0</v>
      </c>
      <c r="AC143" s="451"/>
      <c r="AD143" s="400">
        <v>5</v>
      </c>
      <c r="AE143" s="400">
        <v>2</v>
      </c>
      <c r="AF143" s="400">
        <v>3</v>
      </c>
      <c r="AG143" s="399">
        <v>0</v>
      </c>
      <c r="AH143" s="398">
        <v>5</v>
      </c>
      <c r="AI143" s="398">
        <v>1</v>
      </c>
      <c r="AJ143" s="398">
        <v>2</v>
      </c>
      <c r="AK143" s="397">
        <v>1</v>
      </c>
      <c r="AL143" s="400">
        <v>5</v>
      </c>
      <c r="AM143" s="400">
        <v>0</v>
      </c>
      <c r="AN143" s="400">
        <v>3</v>
      </c>
      <c r="AO143" s="399">
        <v>0</v>
      </c>
      <c r="AP143" s="398">
        <v>5</v>
      </c>
      <c r="AQ143" s="398">
        <v>3</v>
      </c>
      <c r="AR143" s="398">
        <v>4</v>
      </c>
      <c r="AS143" s="450">
        <v>1</v>
      </c>
      <c r="AT143" s="401">
        <v>4</v>
      </c>
      <c r="AU143" s="400">
        <v>0</v>
      </c>
      <c r="AV143" s="400">
        <v>2</v>
      </c>
      <c r="AW143" s="403">
        <v>0</v>
      </c>
      <c r="AX143" s="402">
        <v>5</v>
      </c>
      <c r="AY143" s="398">
        <v>1</v>
      </c>
      <c r="AZ143" s="398">
        <v>1</v>
      </c>
      <c r="BA143" s="397">
        <v>0</v>
      </c>
      <c r="BB143" s="443"/>
      <c r="BC143" s="401">
        <v>5</v>
      </c>
      <c r="BD143" s="400">
        <v>2</v>
      </c>
      <c r="BE143" s="400">
        <v>2</v>
      </c>
      <c r="BF143" s="399">
        <v>0</v>
      </c>
      <c r="BG143" s="398">
        <v>4</v>
      </c>
      <c r="BH143" s="398">
        <v>0</v>
      </c>
      <c r="BI143" s="398">
        <v>0</v>
      </c>
      <c r="BJ143" s="397">
        <v>0</v>
      </c>
      <c r="BK143" s="394"/>
      <c r="BL143" s="394"/>
      <c r="BM143" s="394"/>
      <c r="BN143" s="393"/>
      <c r="BO143" s="398">
        <v>6</v>
      </c>
      <c r="BP143" s="398">
        <v>2</v>
      </c>
      <c r="BQ143" s="398">
        <v>4</v>
      </c>
      <c r="BR143" s="397">
        <v>0</v>
      </c>
      <c r="BS143" s="400">
        <v>6</v>
      </c>
      <c r="BT143" s="400">
        <v>2</v>
      </c>
      <c r="BU143" s="400">
        <v>3</v>
      </c>
      <c r="BV143" s="399">
        <v>0</v>
      </c>
    </row>
    <row r="144" spans="1:74">
      <c r="A144" s="392">
        <v>9</v>
      </c>
      <c r="B144" s="406" t="s">
        <v>1256</v>
      </c>
      <c r="C144" s="406" t="str">
        <f t="shared" si="64"/>
        <v>Steve Long</v>
      </c>
      <c r="D144" s="1533"/>
      <c r="E144" s="1534"/>
      <c r="F144" s="1534"/>
      <c r="G144" s="1534"/>
      <c r="H144" s="1535"/>
      <c r="I144" s="240"/>
      <c r="J144" s="240"/>
      <c r="K144" s="240"/>
      <c r="L144" s="270"/>
      <c r="M144" s="239"/>
      <c r="N144" s="239"/>
      <c r="O144" s="239"/>
      <c r="P144" s="273"/>
      <c r="Q144" s="272"/>
      <c r="R144" s="240"/>
      <c r="S144" s="240"/>
      <c r="T144" s="303"/>
      <c r="U144" s="274"/>
      <c r="V144" s="239"/>
      <c r="W144" s="239"/>
      <c r="X144" s="269"/>
      <c r="Y144" s="240"/>
      <c r="Z144" s="240"/>
      <c r="AA144" s="240"/>
      <c r="AB144" s="303"/>
      <c r="AC144" s="451"/>
      <c r="AD144" s="239"/>
      <c r="AE144" s="239"/>
      <c r="AF144" s="239"/>
      <c r="AG144" s="269"/>
      <c r="AH144" s="240"/>
      <c r="AI144" s="240"/>
      <c r="AJ144" s="240"/>
      <c r="AK144" s="270"/>
      <c r="AL144" s="239"/>
      <c r="AM144" s="239"/>
      <c r="AN144" s="239"/>
      <c r="AO144" s="269"/>
      <c r="AP144" s="240"/>
      <c r="AQ144" s="240"/>
      <c r="AR144" s="240"/>
      <c r="AS144" s="303"/>
      <c r="AT144" s="274"/>
      <c r="AU144" s="239"/>
      <c r="AV144" s="239"/>
      <c r="AW144" s="273"/>
      <c r="AX144" s="272"/>
      <c r="AY144" s="240"/>
      <c r="AZ144" s="240"/>
      <c r="BA144" s="270"/>
      <c r="BB144" s="443"/>
      <c r="BC144" s="274"/>
      <c r="BD144" s="239"/>
      <c r="BE144" s="239"/>
      <c r="BF144" s="269"/>
      <c r="BG144" s="240"/>
      <c r="BH144" s="240"/>
      <c r="BI144" s="240"/>
      <c r="BJ144" s="270"/>
      <c r="BK144" s="239"/>
      <c r="BL144" s="239"/>
      <c r="BM144" s="239"/>
      <c r="BN144" s="269"/>
      <c r="BO144" s="240"/>
      <c r="BP144" s="240"/>
      <c r="BQ144" s="240"/>
      <c r="BR144" s="270"/>
      <c r="BS144" s="239"/>
      <c r="BT144" s="239"/>
      <c r="BU144" s="239"/>
      <c r="BV144" s="269"/>
    </row>
    <row r="145" spans="1:74">
      <c r="A145" s="405">
        <v>10</v>
      </c>
      <c r="B145" s="410" t="s">
        <v>1155</v>
      </c>
      <c r="C145" s="410" t="str">
        <f t="shared" si="64"/>
        <v>Denny Powell</v>
      </c>
      <c r="D145" s="383">
        <f t="shared" ref="D145:G146" si="67">SUM(I145,M145,Q145,U145,Y145,AD145,AH145,AL145,AP145,AT145,AX145,BC145,BG145,BK145,BO145,BS145)</f>
        <v>45</v>
      </c>
      <c r="E145" s="382">
        <f t="shared" si="67"/>
        <v>12</v>
      </c>
      <c r="F145" s="382">
        <f t="shared" si="67"/>
        <v>22</v>
      </c>
      <c r="G145" s="382">
        <f t="shared" si="67"/>
        <v>0</v>
      </c>
      <c r="H145" s="432">
        <f>F145/D145</f>
        <v>0.48888888888888887</v>
      </c>
      <c r="I145" s="396"/>
      <c r="J145" s="396"/>
      <c r="K145" s="396"/>
      <c r="L145" s="395"/>
      <c r="M145" s="400">
        <v>3</v>
      </c>
      <c r="N145" s="400">
        <v>0</v>
      </c>
      <c r="O145" s="400">
        <v>1</v>
      </c>
      <c r="P145" s="403">
        <v>0</v>
      </c>
      <c r="Q145" s="402">
        <v>1</v>
      </c>
      <c r="R145" s="398">
        <v>1</v>
      </c>
      <c r="S145" s="398">
        <v>1</v>
      </c>
      <c r="T145" s="450">
        <v>0</v>
      </c>
      <c r="U145" s="407"/>
      <c r="V145" s="394"/>
      <c r="W145" s="394"/>
      <c r="X145" s="393"/>
      <c r="Y145" s="398">
        <v>3</v>
      </c>
      <c r="Z145" s="398">
        <v>2</v>
      </c>
      <c r="AA145" s="398">
        <v>1</v>
      </c>
      <c r="AB145" s="450">
        <v>0</v>
      </c>
      <c r="AC145" s="451"/>
      <c r="AD145" s="400">
        <v>3</v>
      </c>
      <c r="AE145" s="400">
        <v>1</v>
      </c>
      <c r="AF145" s="400">
        <v>1</v>
      </c>
      <c r="AG145" s="399">
        <v>0</v>
      </c>
      <c r="AH145" s="398">
        <v>4</v>
      </c>
      <c r="AI145" s="398">
        <v>0</v>
      </c>
      <c r="AJ145" s="398">
        <v>2</v>
      </c>
      <c r="AK145" s="397">
        <v>0</v>
      </c>
      <c r="AL145" s="400">
        <v>3</v>
      </c>
      <c r="AM145" s="400">
        <v>2</v>
      </c>
      <c r="AN145" s="400">
        <v>3</v>
      </c>
      <c r="AO145" s="399">
        <v>0</v>
      </c>
      <c r="AP145" s="398">
        <v>4</v>
      </c>
      <c r="AQ145" s="398">
        <v>2</v>
      </c>
      <c r="AR145" s="398">
        <v>3</v>
      </c>
      <c r="AS145" s="450">
        <v>0</v>
      </c>
      <c r="AT145" s="401">
        <v>2</v>
      </c>
      <c r="AU145" s="400">
        <v>0</v>
      </c>
      <c r="AV145" s="400">
        <v>1</v>
      </c>
      <c r="AW145" s="403">
        <v>0</v>
      </c>
      <c r="AX145" s="402">
        <v>4</v>
      </c>
      <c r="AY145" s="398">
        <v>0</v>
      </c>
      <c r="AZ145" s="398">
        <v>1</v>
      </c>
      <c r="BA145" s="397">
        <v>0</v>
      </c>
      <c r="BB145" s="443"/>
      <c r="BC145" s="401">
        <v>2</v>
      </c>
      <c r="BD145" s="400">
        <v>1</v>
      </c>
      <c r="BE145" s="400">
        <v>2</v>
      </c>
      <c r="BF145" s="399">
        <v>0</v>
      </c>
      <c r="BG145" s="398">
        <v>3</v>
      </c>
      <c r="BH145" s="398">
        <v>0</v>
      </c>
      <c r="BI145" s="398">
        <v>0</v>
      </c>
      <c r="BJ145" s="397">
        <v>0</v>
      </c>
      <c r="BK145" s="400">
        <v>5</v>
      </c>
      <c r="BL145" s="400">
        <v>1</v>
      </c>
      <c r="BM145" s="400">
        <v>1</v>
      </c>
      <c r="BN145" s="399">
        <v>0</v>
      </c>
      <c r="BO145" s="398">
        <v>6</v>
      </c>
      <c r="BP145" s="398">
        <v>1</v>
      </c>
      <c r="BQ145" s="398">
        <v>4</v>
      </c>
      <c r="BR145" s="397">
        <v>0</v>
      </c>
      <c r="BS145" s="400">
        <v>2</v>
      </c>
      <c r="BT145" s="400">
        <v>1</v>
      </c>
      <c r="BU145" s="400">
        <v>1</v>
      </c>
      <c r="BV145" s="399">
        <v>0</v>
      </c>
    </row>
    <row r="146" spans="1:74">
      <c r="A146" s="392">
        <v>11</v>
      </c>
      <c r="B146" s="406" t="s">
        <v>1216</v>
      </c>
      <c r="C146" s="406" t="str">
        <f t="shared" si="64"/>
        <v>Jack Hutchison</v>
      </c>
      <c r="D146" s="390">
        <f t="shared" si="67"/>
        <v>46</v>
      </c>
      <c r="E146" s="389">
        <f t="shared" si="67"/>
        <v>9</v>
      </c>
      <c r="F146" s="389">
        <f t="shared" si="67"/>
        <v>22</v>
      </c>
      <c r="G146" s="389">
        <f t="shared" si="67"/>
        <v>0</v>
      </c>
      <c r="H146" s="444">
        <f>F146/D146</f>
        <v>0.47826086956521741</v>
      </c>
      <c r="I146" s="240">
        <v>5</v>
      </c>
      <c r="J146" s="240">
        <v>2</v>
      </c>
      <c r="K146" s="240">
        <v>5</v>
      </c>
      <c r="L146" s="270">
        <v>0</v>
      </c>
      <c r="M146" s="239">
        <v>3</v>
      </c>
      <c r="N146" s="239">
        <v>1</v>
      </c>
      <c r="O146" s="239">
        <v>1</v>
      </c>
      <c r="P146" s="273">
        <v>0</v>
      </c>
      <c r="Q146" s="272">
        <v>3</v>
      </c>
      <c r="R146" s="240">
        <v>0</v>
      </c>
      <c r="S146" s="240">
        <v>1</v>
      </c>
      <c r="T146" s="303">
        <v>0</v>
      </c>
      <c r="U146" s="274">
        <v>4</v>
      </c>
      <c r="V146" s="239">
        <v>0</v>
      </c>
      <c r="W146" s="239">
        <v>2</v>
      </c>
      <c r="X146" s="269">
        <v>0</v>
      </c>
      <c r="Y146" s="240">
        <v>3</v>
      </c>
      <c r="Z146" s="240">
        <v>0</v>
      </c>
      <c r="AA146" s="240">
        <v>1</v>
      </c>
      <c r="AB146" s="303">
        <v>0</v>
      </c>
      <c r="AC146" s="451"/>
      <c r="AD146" s="244"/>
      <c r="AE146" s="244"/>
      <c r="AF146" s="244"/>
      <c r="AG146" s="377"/>
      <c r="AH146" s="240">
        <v>5</v>
      </c>
      <c r="AI146" s="240">
        <v>1</v>
      </c>
      <c r="AJ146" s="240">
        <v>2</v>
      </c>
      <c r="AK146" s="270">
        <v>0</v>
      </c>
      <c r="AL146" s="239">
        <v>2</v>
      </c>
      <c r="AM146" s="239">
        <v>0</v>
      </c>
      <c r="AN146" s="239">
        <v>1</v>
      </c>
      <c r="AO146" s="269">
        <v>0</v>
      </c>
      <c r="AP146" s="240">
        <v>5</v>
      </c>
      <c r="AQ146" s="240">
        <v>2</v>
      </c>
      <c r="AR146" s="240">
        <v>3</v>
      </c>
      <c r="AS146" s="303">
        <v>0</v>
      </c>
      <c r="AT146" s="274">
        <v>4</v>
      </c>
      <c r="AU146" s="239">
        <v>0</v>
      </c>
      <c r="AV146" s="239">
        <v>2</v>
      </c>
      <c r="AW146" s="273">
        <v>0</v>
      </c>
      <c r="AX146" s="387"/>
      <c r="AY146" s="379"/>
      <c r="AZ146" s="379"/>
      <c r="BA146" s="378"/>
      <c r="BB146" s="443"/>
      <c r="BC146" s="274">
        <v>4</v>
      </c>
      <c r="BD146" s="239">
        <v>1</v>
      </c>
      <c r="BE146" s="239">
        <v>1</v>
      </c>
      <c r="BF146" s="269">
        <v>0</v>
      </c>
      <c r="BG146" s="240">
        <v>2</v>
      </c>
      <c r="BH146" s="240">
        <v>0</v>
      </c>
      <c r="BI146" s="240">
        <v>0</v>
      </c>
      <c r="BJ146" s="270">
        <v>0</v>
      </c>
      <c r="BK146" s="244"/>
      <c r="BL146" s="244"/>
      <c r="BM146" s="244"/>
      <c r="BN146" s="377"/>
      <c r="BO146" s="240">
        <v>4</v>
      </c>
      <c r="BP146" s="240">
        <v>1</v>
      </c>
      <c r="BQ146" s="240">
        <v>2</v>
      </c>
      <c r="BR146" s="270">
        <v>0</v>
      </c>
      <c r="BS146" s="239">
        <v>2</v>
      </c>
      <c r="BT146" s="239">
        <v>1</v>
      </c>
      <c r="BU146" s="239">
        <v>1</v>
      </c>
      <c r="BV146" s="269">
        <v>0</v>
      </c>
    </row>
    <row r="147" spans="1:74">
      <c r="A147" s="405">
        <v>12</v>
      </c>
      <c r="B147" s="410" t="s">
        <v>1142</v>
      </c>
      <c r="C147" s="410" t="str">
        <f t="shared" si="64"/>
        <v>Marcus Long</v>
      </c>
      <c r="D147" s="1536"/>
      <c r="E147" s="1537"/>
      <c r="F147" s="1537"/>
      <c r="G147" s="1537"/>
      <c r="H147" s="1538"/>
      <c r="I147" s="398"/>
      <c r="J147" s="398"/>
      <c r="K147" s="398"/>
      <c r="L147" s="397"/>
      <c r="M147" s="400"/>
      <c r="N147" s="400"/>
      <c r="O147" s="400"/>
      <c r="P147" s="403"/>
      <c r="Q147" s="402"/>
      <c r="R147" s="398"/>
      <c r="S147" s="398"/>
      <c r="T147" s="450"/>
      <c r="U147" s="401"/>
      <c r="V147" s="400"/>
      <c r="W147" s="400"/>
      <c r="X147" s="399"/>
      <c r="Y147" s="398"/>
      <c r="Z147" s="398"/>
      <c r="AA147" s="398"/>
      <c r="AB147" s="450"/>
      <c r="AC147" s="451"/>
      <c r="AD147" s="400"/>
      <c r="AE147" s="400"/>
      <c r="AF147" s="400"/>
      <c r="AG147" s="399"/>
      <c r="AH147" s="398"/>
      <c r="AI147" s="398"/>
      <c r="AJ147" s="398"/>
      <c r="AK147" s="397"/>
      <c r="AL147" s="400"/>
      <c r="AM147" s="400"/>
      <c r="AN147" s="400"/>
      <c r="AO147" s="399"/>
      <c r="AP147" s="398"/>
      <c r="AQ147" s="398"/>
      <c r="AR147" s="398"/>
      <c r="AS147" s="450"/>
      <c r="AT147" s="401"/>
      <c r="AU147" s="400"/>
      <c r="AV147" s="400"/>
      <c r="AW147" s="403"/>
      <c r="AX147" s="402"/>
      <c r="AY147" s="398"/>
      <c r="AZ147" s="398"/>
      <c r="BA147" s="397"/>
      <c r="BB147" s="443"/>
      <c r="BC147" s="401"/>
      <c r="BD147" s="400"/>
      <c r="BE147" s="400"/>
      <c r="BF147" s="399"/>
      <c r="BG147" s="398"/>
      <c r="BH147" s="398"/>
      <c r="BI147" s="398"/>
      <c r="BJ147" s="397"/>
      <c r="BK147" s="400"/>
      <c r="BL147" s="400"/>
      <c r="BM147" s="400"/>
      <c r="BN147" s="399"/>
      <c r="BO147" s="398"/>
      <c r="BP147" s="398"/>
      <c r="BQ147" s="398"/>
      <c r="BR147" s="397"/>
      <c r="BS147" s="400"/>
      <c r="BT147" s="400"/>
      <c r="BU147" s="400"/>
      <c r="BV147" s="399"/>
    </row>
    <row r="148" spans="1:74">
      <c r="A148" s="392">
        <v>13</v>
      </c>
      <c r="B148" s="406" t="s">
        <v>245</v>
      </c>
      <c r="C148" s="406" t="str">
        <f t="shared" si="64"/>
        <v>Chris Tantanella</v>
      </c>
      <c r="D148" s="390">
        <f t="shared" ref="D148:G151" si="68">SUM(I148,M148,Q148,U148,Y148,AD148,AH148,AL148,AP148,AT148,AX148,BC148,BG148,BK148,BO148,BS148)</f>
        <v>13</v>
      </c>
      <c r="E148" s="389">
        <f t="shared" si="68"/>
        <v>1</v>
      </c>
      <c r="F148" s="389">
        <f t="shared" si="68"/>
        <v>2</v>
      </c>
      <c r="G148" s="389">
        <f t="shared" si="68"/>
        <v>0</v>
      </c>
      <c r="H148" s="444">
        <f>F148/D148</f>
        <v>0.15384615384615385</v>
      </c>
      <c r="I148" s="240">
        <v>2</v>
      </c>
      <c r="J148" s="240">
        <v>0</v>
      </c>
      <c r="K148" s="240">
        <v>0</v>
      </c>
      <c r="L148" s="270">
        <v>0</v>
      </c>
      <c r="M148" s="239">
        <v>1</v>
      </c>
      <c r="N148" s="239">
        <v>0</v>
      </c>
      <c r="O148" s="239">
        <v>0</v>
      </c>
      <c r="P148" s="273">
        <v>0</v>
      </c>
      <c r="Q148" s="387"/>
      <c r="R148" s="379"/>
      <c r="S148" s="379"/>
      <c r="T148" s="453"/>
      <c r="U148" s="386"/>
      <c r="V148" s="244"/>
      <c r="W148" s="244"/>
      <c r="X148" s="377"/>
      <c r="Y148" s="240">
        <v>2</v>
      </c>
      <c r="Z148" s="240">
        <v>0</v>
      </c>
      <c r="AA148" s="240">
        <v>0</v>
      </c>
      <c r="AB148" s="303">
        <v>0</v>
      </c>
      <c r="AC148" s="451"/>
      <c r="AD148" s="239">
        <v>3</v>
      </c>
      <c r="AE148" s="239">
        <v>0</v>
      </c>
      <c r="AF148" s="239">
        <v>0</v>
      </c>
      <c r="AG148" s="269">
        <v>0</v>
      </c>
      <c r="AH148" s="379"/>
      <c r="AI148" s="379"/>
      <c r="AJ148" s="379"/>
      <c r="AK148" s="378"/>
      <c r="AL148" s="244"/>
      <c r="AM148" s="244"/>
      <c r="AN148" s="244"/>
      <c r="AO148" s="377"/>
      <c r="AP148" s="379"/>
      <c r="AQ148" s="379"/>
      <c r="AR148" s="379"/>
      <c r="AS148" s="453"/>
      <c r="AT148" s="274">
        <v>2</v>
      </c>
      <c r="AU148" s="239">
        <v>0</v>
      </c>
      <c r="AV148" s="239">
        <v>1</v>
      </c>
      <c r="AW148" s="273">
        <v>0</v>
      </c>
      <c r="AX148" s="387"/>
      <c r="AY148" s="379"/>
      <c r="AZ148" s="379"/>
      <c r="BA148" s="378"/>
      <c r="BB148" s="443"/>
      <c r="BC148" s="274">
        <v>1</v>
      </c>
      <c r="BD148" s="239">
        <v>0</v>
      </c>
      <c r="BE148" s="239">
        <v>0</v>
      </c>
      <c r="BF148" s="269">
        <v>0</v>
      </c>
      <c r="BG148" s="379"/>
      <c r="BH148" s="379"/>
      <c r="BI148" s="379"/>
      <c r="BJ148" s="378"/>
      <c r="BK148" s="239">
        <v>2</v>
      </c>
      <c r="BL148" s="239">
        <v>1</v>
      </c>
      <c r="BM148" s="239">
        <v>1</v>
      </c>
      <c r="BN148" s="269">
        <v>0</v>
      </c>
      <c r="BO148" s="379"/>
      <c r="BP148" s="379"/>
      <c r="BQ148" s="379"/>
      <c r="BR148" s="378"/>
      <c r="BS148" s="244"/>
      <c r="BT148" s="244"/>
      <c r="BU148" s="244"/>
      <c r="BV148" s="377"/>
    </row>
    <row r="149" spans="1:74">
      <c r="A149" s="405">
        <v>14</v>
      </c>
      <c r="B149" s="410" t="s">
        <v>1146</v>
      </c>
      <c r="C149" s="410" t="str">
        <f t="shared" si="64"/>
        <v>Ray McCarrick</v>
      </c>
      <c r="D149" s="383">
        <f t="shared" si="68"/>
        <v>42</v>
      </c>
      <c r="E149" s="382">
        <f t="shared" si="68"/>
        <v>8</v>
      </c>
      <c r="F149" s="382">
        <f t="shared" si="68"/>
        <v>15</v>
      </c>
      <c r="G149" s="382">
        <f t="shared" si="68"/>
        <v>0</v>
      </c>
      <c r="H149" s="432">
        <f>F149/D149</f>
        <v>0.35714285714285715</v>
      </c>
      <c r="I149" s="398">
        <v>3</v>
      </c>
      <c r="J149" s="398">
        <v>1</v>
      </c>
      <c r="K149" s="398">
        <v>1</v>
      </c>
      <c r="L149" s="397">
        <v>0</v>
      </c>
      <c r="M149" s="400">
        <v>2</v>
      </c>
      <c r="N149" s="400">
        <v>0</v>
      </c>
      <c r="O149" s="400">
        <v>1</v>
      </c>
      <c r="P149" s="403">
        <v>0</v>
      </c>
      <c r="Q149" s="402">
        <v>2</v>
      </c>
      <c r="R149" s="398">
        <v>0</v>
      </c>
      <c r="S149" s="398">
        <v>1</v>
      </c>
      <c r="T149" s="450">
        <v>0</v>
      </c>
      <c r="U149" s="401">
        <v>4</v>
      </c>
      <c r="V149" s="400">
        <v>1</v>
      </c>
      <c r="W149" s="400">
        <v>1</v>
      </c>
      <c r="X149" s="399">
        <v>0</v>
      </c>
      <c r="Y149" s="398">
        <v>2</v>
      </c>
      <c r="Z149" s="398">
        <v>0</v>
      </c>
      <c r="AA149" s="398">
        <v>1</v>
      </c>
      <c r="AB149" s="450">
        <v>0</v>
      </c>
      <c r="AC149" s="451"/>
      <c r="AD149" s="400">
        <v>2</v>
      </c>
      <c r="AE149" s="400">
        <v>0</v>
      </c>
      <c r="AF149" s="400">
        <v>1</v>
      </c>
      <c r="AG149" s="399">
        <v>0</v>
      </c>
      <c r="AH149" s="398">
        <v>2</v>
      </c>
      <c r="AI149" s="398">
        <v>1</v>
      </c>
      <c r="AJ149" s="398">
        <v>1</v>
      </c>
      <c r="AK149" s="397">
        <v>0</v>
      </c>
      <c r="AL149" s="400">
        <v>5</v>
      </c>
      <c r="AM149" s="400">
        <v>0</v>
      </c>
      <c r="AN149" s="400">
        <v>0</v>
      </c>
      <c r="AO149" s="399">
        <v>0</v>
      </c>
      <c r="AP149" s="396"/>
      <c r="AQ149" s="396"/>
      <c r="AR149" s="396"/>
      <c r="AS149" s="449"/>
      <c r="AT149" s="407"/>
      <c r="AU149" s="394"/>
      <c r="AV149" s="394"/>
      <c r="AW149" s="409"/>
      <c r="AX149" s="402">
        <v>5</v>
      </c>
      <c r="AY149" s="398">
        <v>2</v>
      </c>
      <c r="AZ149" s="398">
        <v>2</v>
      </c>
      <c r="BA149" s="397">
        <v>0</v>
      </c>
      <c r="BB149" s="443"/>
      <c r="BC149" s="401">
        <v>2</v>
      </c>
      <c r="BD149" s="400">
        <v>1</v>
      </c>
      <c r="BE149" s="400">
        <v>1</v>
      </c>
      <c r="BF149" s="399">
        <v>0</v>
      </c>
      <c r="BG149" s="398">
        <v>2</v>
      </c>
      <c r="BH149" s="398">
        <v>0</v>
      </c>
      <c r="BI149" s="398">
        <v>1</v>
      </c>
      <c r="BJ149" s="397">
        <v>0</v>
      </c>
      <c r="BK149" s="400">
        <v>2</v>
      </c>
      <c r="BL149" s="400">
        <v>1</v>
      </c>
      <c r="BM149" s="400">
        <v>2</v>
      </c>
      <c r="BN149" s="399">
        <v>0</v>
      </c>
      <c r="BO149" s="398">
        <v>5</v>
      </c>
      <c r="BP149" s="398">
        <v>0</v>
      </c>
      <c r="BQ149" s="398">
        <v>0</v>
      </c>
      <c r="BR149" s="397">
        <v>0</v>
      </c>
      <c r="BS149" s="400">
        <v>4</v>
      </c>
      <c r="BT149" s="400">
        <v>1</v>
      </c>
      <c r="BU149" s="400">
        <v>2</v>
      </c>
      <c r="BV149" s="399">
        <v>0</v>
      </c>
    </row>
    <row r="150" spans="1:74">
      <c r="A150" s="489">
        <v>15</v>
      </c>
      <c r="B150" s="391" t="s">
        <v>1275</v>
      </c>
      <c r="C150" s="391" t="str">
        <f t="shared" si="64"/>
        <v>Dean Cantatano</v>
      </c>
      <c r="D150" s="390">
        <f t="shared" si="68"/>
        <v>42</v>
      </c>
      <c r="E150" s="389">
        <f t="shared" si="68"/>
        <v>19</v>
      </c>
      <c r="F150" s="389">
        <f t="shared" si="68"/>
        <v>25</v>
      </c>
      <c r="G150" s="389">
        <f t="shared" si="68"/>
        <v>0</v>
      </c>
      <c r="H150" s="444">
        <f>F150/D150</f>
        <v>0.59523809523809523</v>
      </c>
      <c r="I150" s="438">
        <v>4</v>
      </c>
      <c r="J150" s="438">
        <v>2</v>
      </c>
      <c r="K150" s="438">
        <v>2</v>
      </c>
      <c r="L150" s="437">
        <v>0</v>
      </c>
      <c r="M150" s="434">
        <v>1</v>
      </c>
      <c r="N150" s="434">
        <v>0</v>
      </c>
      <c r="O150" s="434">
        <v>0</v>
      </c>
      <c r="P150" s="487">
        <v>0</v>
      </c>
      <c r="Q150" s="272">
        <v>3</v>
      </c>
      <c r="R150" s="240">
        <v>1</v>
      </c>
      <c r="S150" s="240">
        <v>1</v>
      </c>
      <c r="T150" s="303">
        <v>0</v>
      </c>
      <c r="U150" s="442">
        <v>2</v>
      </c>
      <c r="V150" s="434">
        <v>1</v>
      </c>
      <c r="W150" s="434">
        <v>2</v>
      </c>
      <c r="X150" s="433">
        <v>0</v>
      </c>
      <c r="Y150" s="438">
        <v>1</v>
      </c>
      <c r="Z150" s="438">
        <v>0</v>
      </c>
      <c r="AA150" s="438">
        <v>1</v>
      </c>
      <c r="AB150" s="488">
        <v>0</v>
      </c>
      <c r="AC150" s="451"/>
      <c r="AD150" s="434">
        <v>3</v>
      </c>
      <c r="AE150" s="434">
        <v>1</v>
      </c>
      <c r="AF150" s="434">
        <v>2</v>
      </c>
      <c r="AG150" s="433">
        <v>0</v>
      </c>
      <c r="AH150" s="438">
        <v>2</v>
      </c>
      <c r="AI150" s="438">
        <v>1</v>
      </c>
      <c r="AJ150" s="438">
        <v>1</v>
      </c>
      <c r="AK150" s="437">
        <v>0</v>
      </c>
      <c r="AL150" s="434">
        <v>2</v>
      </c>
      <c r="AM150" s="434">
        <v>3</v>
      </c>
      <c r="AN150" s="434">
        <v>2</v>
      </c>
      <c r="AO150" s="433">
        <v>0</v>
      </c>
      <c r="AP150" s="240">
        <v>5</v>
      </c>
      <c r="AQ150" s="240">
        <v>2</v>
      </c>
      <c r="AR150" s="240">
        <v>4</v>
      </c>
      <c r="AS150" s="303">
        <v>0</v>
      </c>
      <c r="AT150" s="442">
        <v>2</v>
      </c>
      <c r="AU150" s="434">
        <v>0</v>
      </c>
      <c r="AV150" s="434">
        <v>0</v>
      </c>
      <c r="AW150" s="487">
        <v>0</v>
      </c>
      <c r="AX150" s="272">
        <v>5</v>
      </c>
      <c r="AY150" s="240">
        <v>2</v>
      </c>
      <c r="AZ150" s="240">
        <v>3</v>
      </c>
      <c r="BA150" s="270">
        <v>0</v>
      </c>
      <c r="BB150" s="443"/>
      <c r="BC150" s="442">
        <v>2</v>
      </c>
      <c r="BD150" s="434">
        <v>1</v>
      </c>
      <c r="BE150" s="434">
        <v>1</v>
      </c>
      <c r="BF150" s="433">
        <v>0</v>
      </c>
      <c r="BG150" s="438">
        <v>1</v>
      </c>
      <c r="BH150" s="438">
        <v>1</v>
      </c>
      <c r="BI150" s="438">
        <v>1</v>
      </c>
      <c r="BJ150" s="437">
        <v>0</v>
      </c>
      <c r="BK150" s="434">
        <v>4</v>
      </c>
      <c r="BL150" s="434">
        <v>1</v>
      </c>
      <c r="BM150" s="434">
        <v>1</v>
      </c>
      <c r="BN150" s="433">
        <v>0</v>
      </c>
      <c r="BO150" s="436"/>
      <c r="BP150" s="436"/>
      <c r="BQ150" s="436"/>
      <c r="BR150" s="435"/>
      <c r="BS150" s="434">
        <v>5</v>
      </c>
      <c r="BT150" s="434">
        <v>3</v>
      </c>
      <c r="BU150" s="434">
        <v>4</v>
      </c>
      <c r="BV150" s="433">
        <v>0</v>
      </c>
    </row>
    <row r="151" spans="1:74">
      <c r="A151" s="486">
        <v>16</v>
      </c>
      <c r="B151" s="404" t="s">
        <v>1320</v>
      </c>
      <c r="C151" s="404" t="str">
        <f t="shared" si="64"/>
        <v>Jake Regits</v>
      </c>
      <c r="D151" s="383">
        <f t="shared" si="68"/>
        <v>59</v>
      </c>
      <c r="E151" s="382">
        <f t="shared" si="68"/>
        <v>18</v>
      </c>
      <c r="F151" s="382">
        <f t="shared" si="68"/>
        <v>32</v>
      </c>
      <c r="G151" s="382">
        <f t="shared" si="68"/>
        <v>3</v>
      </c>
      <c r="H151" s="432">
        <f>F151/D151</f>
        <v>0.5423728813559322</v>
      </c>
      <c r="I151" s="2025" t="s">
        <v>1264</v>
      </c>
      <c r="J151" s="2026"/>
      <c r="K151" s="2026"/>
      <c r="L151" s="2026"/>
      <c r="M151" s="2026"/>
      <c r="N151" s="2026"/>
      <c r="O151" s="2026"/>
      <c r="P151" s="2027"/>
      <c r="Q151" s="398">
        <v>6</v>
      </c>
      <c r="R151" s="398">
        <v>2</v>
      </c>
      <c r="S151" s="398">
        <v>3</v>
      </c>
      <c r="T151" s="450">
        <v>1</v>
      </c>
      <c r="U151" s="428">
        <v>5</v>
      </c>
      <c r="V151" s="425">
        <v>2</v>
      </c>
      <c r="W151" s="425">
        <v>2</v>
      </c>
      <c r="X151" s="424">
        <v>0</v>
      </c>
      <c r="Y151" s="481"/>
      <c r="Z151" s="481"/>
      <c r="AA151" s="481"/>
      <c r="AB151" s="485"/>
      <c r="AC151" s="484"/>
      <c r="AD151" s="425">
        <v>5</v>
      </c>
      <c r="AE151" s="425">
        <v>0</v>
      </c>
      <c r="AF151" s="425">
        <v>1</v>
      </c>
      <c r="AG151" s="424">
        <v>0</v>
      </c>
      <c r="AH151" s="427">
        <v>5</v>
      </c>
      <c r="AI151" s="427">
        <v>1</v>
      </c>
      <c r="AJ151" s="427">
        <v>2</v>
      </c>
      <c r="AK151" s="426">
        <v>0</v>
      </c>
      <c r="AL151" s="425">
        <v>5</v>
      </c>
      <c r="AM151" s="425">
        <v>2</v>
      </c>
      <c r="AN151" s="425">
        <v>4</v>
      </c>
      <c r="AO151" s="424">
        <v>1</v>
      </c>
      <c r="AP151" s="398">
        <v>5</v>
      </c>
      <c r="AQ151" s="398">
        <v>4</v>
      </c>
      <c r="AR151" s="398">
        <v>4</v>
      </c>
      <c r="AS151" s="450">
        <v>0</v>
      </c>
      <c r="AT151" s="428">
        <v>5</v>
      </c>
      <c r="AU151" s="425">
        <v>2</v>
      </c>
      <c r="AV151" s="425">
        <v>2</v>
      </c>
      <c r="AW151" s="483">
        <v>0</v>
      </c>
      <c r="AX151" s="402">
        <v>5</v>
      </c>
      <c r="AY151" s="398">
        <v>1</v>
      </c>
      <c r="AZ151" s="398">
        <v>3</v>
      </c>
      <c r="BA151" s="397">
        <v>0</v>
      </c>
      <c r="BB151" s="482"/>
      <c r="BC151" s="428">
        <v>5</v>
      </c>
      <c r="BD151" s="425">
        <v>1</v>
      </c>
      <c r="BE151" s="425">
        <v>2</v>
      </c>
      <c r="BF151" s="424">
        <v>0</v>
      </c>
      <c r="BG151" s="427">
        <v>4</v>
      </c>
      <c r="BH151" s="427">
        <v>0</v>
      </c>
      <c r="BI151" s="427">
        <v>3</v>
      </c>
      <c r="BJ151" s="426">
        <v>0</v>
      </c>
      <c r="BK151" s="425">
        <v>4</v>
      </c>
      <c r="BL151" s="425">
        <v>1</v>
      </c>
      <c r="BM151" s="425">
        <v>2</v>
      </c>
      <c r="BN151" s="424">
        <v>1</v>
      </c>
      <c r="BO151" s="481"/>
      <c r="BP151" s="481"/>
      <c r="BQ151" s="481"/>
      <c r="BR151" s="480"/>
      <c r="BS151" s="425">
        <v>5</v>
      </c>
      <c r="BT151" s="425">
        <v>2</v>
      </c>
      <c r="BU151" s="425">
        <v>4</v>
      </c>
      <c r="BV151" s="424">
        <v>0</v>
      </c>
    </row>
    <row r="152" spans="1:74" ht="13.8" thickBot="1">
      <c r="A152" s="420"/>
      <c r="B152" s="420"/>
      <c r="C152" s="420"/>
      <c r="D152" s="375">
        <f>SUM(D136:D151)</f>
        <v>790</v>
      </c>
      <c r="E152" s="374">
        <f>SUM(E136:E151)</f>
        <v>268</v>
      </c>
      <c r="F152" s="374">
        <f>SUM(F136:F151)</f>
        <v>423</v>
      </c>
      <c r="G152" s="374">
        <f>SUM(G136:G151)</f>
        <v>36</v>
      </c>
      <c r="H152" s="423">
        <f>F152/D152</f>
        <v>0.53544303797468351</v>
      </c>
      <c r="I152" s="368">
        <f t="shared" ref="I152:AB152" si="69">SUM(I136:I151)</f>
        <v>62</v>
      </c>
      <c r="J152" s="368">
        <f t="shared" si="69"/>
        <v>34</v>
      </c>
      <c r="K152" s="368">
        <f t="shared" si="69"/>
        <v>42</v>
      </c>
      <c r="L152" s="367">
        <f t="shared" si="69"/>
        <v>7</v>
      </c>
      <c r="M152" s="366">
        <f t="shared" si="69"/>
        <v>40</v>
      </c>
      <c r="N152" s="366">
        <f t="shared" si="69"/>
        <v>8</v>
      </c>
      <c r="O152" s="366">
        <f t="shared" si="69"/>
        <v>16</v>
      </c>
      <c r="P152" s="372">
        <f t="shared" si="69"/>
        <v>0</v>
      </c>
      <c r="Q152" s="371">
        <f t="shared" si="69"/>
        <v>62</v>
      </c>
      <c r="R152" s="368">
        <f t="shared" si="69"/>
        <v>27</v>
      </c>
      <c r="S152" s="368">
        <f t="shared" si="69"/>
        <v>38</v>
      </c>
      <c r="T152" s="448">
        <f t="shared" si="69"/>
        <v>9</v>
      </c>
      <c r="U152" s="422">
        <f t="shared" si="69"/>
        <v>42</v>
      </c>
      <c r="V152" s="366">
        <f t="shared" si="69"/>
        <v>11</v>
      </c>
      <c r="W152" s="366">
        <f t="shared" si="69"/>
        <v>22</v>
      </c>
      <c r="X152" s="365">
        <f t="shared" si="69"/>
        <v>0</v>
      </c>
      <c r="Y152" s="368">
        <f t="shared" si="69"/>
        <v>41</v>
      </c>
      <c r="Z152" s="368">
        <f t="shared" si="69"/>
        <v>12</v>
      </c>
      <c r="AA152" s="368">
        <f t="shared" si="69"/>
        <v>17</v>
      </c>
      <c r="AB152" s="448">
        <f t="shared" si="69"/>
        <v>2</v>
      </c>
      <c r="AC152" s="479"/>
      <c r="AD152" s="366">
        <f t="shared" ref="AD152:BA152" si="70">SUM(AD136:AD151)</f>
        <v>50</v>
      </c>
      <c r="AE152" s="366">
        <f t="shared" si="70"/>
        <v>17</v>
      </c>
      <c r="AF152" s="366">
        <f t="shared" si="70"/>
        <v>26</v>
      </c>
      <c r="AG152" s="365">
        <f t="shared" si="70"/>
        <v>1</v>
      </c>
      <c r="AH152" s="368">
        <f t="shared" si="70"/>
        <v>45</v>
      </c>
      <c r="AI152" s="368">
        <f t="shared" si="70"/>
        <v>13</v>
      </c>
      <c r="AJ152" s="368">
        <f t="shared" si="70"/>
        <v>23</v>
      </c>
      <c r="AK152" s="367">
        <f t="shared" si="70"/>
        <v>2</v>
      </c>
      <c r="AL152" s="366">
        <f t="shared" si="70"/>
        <v>52</v>
      </c>
      <c r="AM152" s="366">
        <f t="shared" si="70"/>
        <v>19</v>
      </c>
      <c r="AN152" s="366">
        <f t="shared" si="70"/>
        <v>29</v>
      </c>
      <c r="AO152" s="365">
        <f t="shared" si="70"/>
        <v>2</v>
      </c>
      <c r="AP152" s="368">
        <f t="shared" si="70"/>
        <v>54</v>
      </c>
      <c r="AQ152" s="368">
        <f t="shared" si="70"/>
        <v>22</v>
      </c>
      <c r="AR152" s="368">
        <f t="shared" si="70"/>
        <v>33</v>
      </c>
      <c r="AS152" s="448">
        <f t="shared" si="70"/>
        <v>1</v>
      </c>
      <c r="AT152" s="422">
        <f t="shared" si="70"/>
        <v>47</v>
      </c>
      <c r="AU152" s="366">
        <f t="shared" si="70"/>
        <v>15</v>
      </c>
      <c r="AV152" s="366">
        <f t="shared" si="70"/>
        <v>26</v>
      </c>
      <c r="AW152" s="372">
        <f t="shared" si="70"/>
        <v>0</v>
      </c>
      <c r="AX152" s="371">
        <f t="shared" si="70"/>
        <v>49</v>
      </c>
      <c r="AY152" s="368">
        <f t="shared" si="70"/>
        <v>13</v>
      </c>
      <c r="AZ152" s="368">
        <f t="shared" si="70"/>
        <v>24</v>
      </c>
      <c r="BA152" s="367">
        <f t="shared" si="70"/>
        <v>1</v>
      </c>
      <c r="BB152" s="478"/>
      <c r="BC152" s="422">
        <f t="shared" ref="BC152:BV152" si="71">SUM(BC136:BC151)</f>
        <v>49</v>
      </c>
      <c r="BD152" s="366">
        <f t="shared" si="71"/>
        <v>10</v>
      </c>
      <c r="BE152" s="366">
        <f t="shared" si="71"/>
        <v>24</v>
      </c>
      <c r="BF152" s="365">
        <f t="shared" si="71"/>
        <v>0</v>
      </c>
      <c r="BG152" s="368">
        <f t="shared" si="71"/>
        <v>46</v>
      </c>
      <c r="BH152" s="368">
        <f t="shared" si="71"/>
        <v>11</v>
      </c>
      <c r="BI152" s="368">
        <f t="shared" si="71"/>
        <v>20</v>
      </c>
      <c r="BJ152" s="367">
        <f t="shared" si="71"/>
        <v>1</v>
      </c>
      <c r="BK152" s="366">
        <f t="shared" si="71"/>
        <v>44</v>
      </c>
      <c r="BL152" s="366">
        <f t="shared" si="71"/>
        <v>11</v>
      </c>
      <c r="BM152" s="366">
        <f t="shared" si="71"/>
        <v>22</v>
      </c>
      <c r="BN152" s="365">
        <f t="shared" si="71"/>
        <v>2</v>
      </c>
      <c r="BO152" s="368">
        <f t="shared" si="71"/>
        <v>52</v>
      </c>
      <c r="BP152" s="368">
        <f t="shared" si="71"/>
        <v>19</v>
      </c>
      <c r="BQ152" s="368">
        <f t="shared" si="71"/>
        <v>26</v>
      </c>
      <c r="BR152" s="367">
        <f t="shared" si="71"/>
        <v>5</v>
      </c>
      <c r="BS152" s="366">
        <f t="shared" si="71"/>
        <v>55</v>
      </c>
      <c r="BT152" s="366">
        <f t="shared" si="71"/>
        <v>26</v>
      </c>
      <c r="BU152" s="366">
        <f t="shared" si="71"/>
        <v>35</v>
      </c>
      <c r="BV152" s="365">
        <f t="shared" si="71"/>
        <v>3</v>
      </c>
    </row>
    <row r="153" spans="1:74" ht="13.8" thickBot="1">
      <c r="A153" s="420"/>
      <c r="B153" s="420"/>
      <c r="C153" s="420"/>
      <c r="D153" s="420"/>
      <c r="E153" s="420"/>
      <c r="F153" s="420"/>
      <c r="G153" s="420"/>
      <c r="H153" s="420"/>
      <c r="I153" s="420"/>
      <c r="J153" s="420"/>
      <c r="K153" s="420"/>
      <c r="L153" s="420"/>
      <c r="M153" s="420"/>
      <c r="N153" s="420"/>
      <c r="O153" s="420"/>
      <c r="P153" s="420"/>
      <c r="Q153" s="420"/>
      <c r="R153" s="420"/>
      <c r="S153" s="420"/>
      <c r="T153" s="420"/>
      <c r="U153" s="420"/>
      <c r="V153" s="420"/>
      <c r="W153" s="420"/>
      <c r="X153" s="420"/>
      <c r="Y153" s="420"/>
      <c r="Z153" s="420"/>
      <c r="AA153" s="420"/>
      <c r="AB153" s="420"/>
      <c r="AC153" s="420"/>
      <c r="AD153" s="420"/>
      <c r="AE153" s="420"/>
      <c r="AF153" s="420"/>
      <c r="AG153" s="420"/>
      <c r="AH153" s="420"/>
      <c r="AI153" s="420"/>
      <c r="AJ153" s="420"/>
      <c r="AK153" s="420"/>
      <c r="AL153" s="420"/>
      <c r="AM153" s="420"/>
      <c r="AN153" s="420"/>
      <c r="AO153" s="420"/>
      <c r="AP153" s="420"/>
      <c r="AQ153" s="420"/>
      <c r="AR153" s="420"/>
      <c r="AS153" s="420"/>
      <c r="AT153" s="420"/>
      <c r="AU153" s="420"/>
      <c r="AV153" s="420"/>
      <c r="AW153" s="420"/>
      <c r="AX153" s="420"/>
      <c r="AY153" s="420"/>
      <c r="AZ153" s="420"/>
      <c r="BA153" s="420"/>
      <c r="BB153" s="420"/>
      <c r="BC153" s="420"/>
      <c r="BD153" s="420"/>
      <c r="BE153" s="420"/>
      <c r="BF153" s="420"/>
      <c r="BG153" s="420"/>
      <c r="BH153" s="420"/>
      <c r="BI153" s="420"/>
      <c r="BJ153" s="420"/>
      <c r="BK153" s="420"/>
      <c r="BL153" s="420"/>
      <c r="BM153" s="420"/>
      <c r="BN153" s="420"/>
      <c r="BO153" s="420"/>
      <c r="BP153" s="420"/>
      <c r="BQ153" s="420"/>
      <c r="BR153" s="420"/>
      <c r="BS153" s="420"/>
      <c r="BT153" s="420"/>
      <c r="BU153" s="420"/>
      <c r="BV153" s="420"/>
    </row>
    <row r="154" spans="1:74">
      <c r="A154" s="1985">
        <v>9</v>
      </c>
      <c r="B154" s="419"/>
      <c r="C154" s="419"/>
      <c r="D154" s="2013" t="s">
        <v>1268</v>
      </c>
      <c r="E154" s="2014"/>
      <c r="F154" s="2014"/>
      <c r="G154" s="2014"/>
      <c r="H154" s="2015"/>
      <c r="I154" s="1992" t="s">
        <v>1109</v>
      </c>
      <c r="J154" s="1993"/>
      <c r="K154" s="1993"/>
      <c r="L154" s="1994"/>
      <c r="M154" s="1995" t="s">
        <v>1108</v>
      </c>
      <c r="N154" s="1996"/>
      <c r="O154" s="1996"/>
      <c r="P154" s="1997"/>
      <c r="Q154" s="1992" t="s">
        <v>1107</v>
      </c>
      <c r="R154" s="1993"/>
      <c r="S154" s="1993"/>
      <c r="T154" s="1994"/>
      <c r="U154" s="1995" t="s">
        <v>1106</v>
      </c>
      <c r="V154" s="1996"/>
      <c r="W154" s="1996"/>
      <c r="X154" s="1997"/>
      <c r="Y154" s="1992" t="s">
        <v>1105</v>
      </c>
      <c r="Z154" s="1993"/>
      <c r="AA154" s="1993"/>
      <c r="AB154" s="1994"/>
      <c r="AC154" s="443"/>
      <c r="AD154" s="1998" t="s">
        <v>1104</v>
      </c>
      <c r="AE154" s="1996"/>
      <c r="AF154" s="1996"/>
      <c r="AG154" s="1997"/>
      <c r="AH154" s="1992" t="s">
        <v>1103</v>
      </c>
      <c r="AI154" s="1993"/>
      <c r="AJ154" s="1993"/>
      <c r="AK154" s="1994"/>
      <c r="AL154" s="1995" t="s">
        <v>1102</v>
      </c>
      <c r="AM154" s="1996"/>
      <c r="AN154" s="1996"/>
      <c r="AO154" s="1997"/>
      <c r="AP154" s="1992" t="s">
        <v>1101</v>
      </c>
      <c r="AQ154" s="1993"/>
      <c r="AR154" s="1993"/>
      <c r="AS154" s="1994"/>
      <c r="AT154" s="1995" t="s">
        <v>1100</v>
      </c>
      <c r="AU154" s="1996"/>
      <c r="AV154" s="1996"/>
      <c r="AW154" s="1997"/>
      <c r="AX154" s="1992" t="s">
        <v>1099</v>
      </c>
      <c r="AY154" s="1993"/>
      <c r="AZ154" s="1993"/>
      <c r="BA154" s="1994"/>
      <c r="BB154" s="477"/>
      <c r="BC154" s="1998" t="s">
        <v>1098</v>
      </c>
      <c r="BD154" s="1996"/>
      <c r="BE154" s="1996"/>
      <c r="BF154" s="1997"/>
      <c r="BG154" s="1992" t="s">
        <v>1097</v>
      </c>
      <c r="BH154" s="1993"/>
      <c r="BI154" s="1993"/>
      <c r="BJ154" s="1994"/>
      <c r="BK154" s="1995" t="s">
        <v>1096</v>
      </c>
      <c r="BL154" s="1996"/>
      <c r="BM154" s="1996"/>
      <c r="BN154" s="1997"/>
      <c r="BO154" s="1992" t="s">
        <v>1095</v>
      </c>
      <c r="BP154" s="1993"/>
      <c r="BQ154" s="1993"/>
      <c r="BR154" s="1994"/>
      <c r="BS154" s="1995" t="s">
        <v>1094</v>
      </c>
      <c r="BT154" s="1996"/>
      <c r="BU154" s="1996"/>
      <c r="BV154" s="1997"/>
    </row>
    <row r="155" spans="1:74">
      <c r="A155" s="1986"/>
      <c r="B155" s="445" t="s">
        <v>1274</v>
      </c>
      <c r="C155" s="1530"/>
      <c r="D155" s="414" t="s">
        <v>268</v>
      </c>
      <c r="E155" s="413" t="s">
        <v>1092</v>
      </c>
      <c r="F155" s="413" t="s">
        <v>267</v>
      </c>
      <c r="G155" s="413" t="s">
        <v>266</v>
      </c>
      <c r="H155" s="412" t="s">
        <v>265</v>
      </c>
      <c r="I155" s="413" t="s">
        <v>268</v>
      </c>
      <c r="J155" s="413" t="s">
        <v>1092</v>
      </c>
      <c r="K155" s="413" t="s">
        <v>267</v>
      </c>
      <c r="L155" s="412" t="s">
        <v>266</v>
      </c>
      <c r="M155" s="413" t="s">
        <v>268</v>
      </c>
      <c r="N155" s="413" t="s">
        <v>1092</v>
      </c>
      <c r="O155" s="413" t="s">
        <v>267</v>
      </c>
      <c r="P155" s="412" t="s">
        <v>266</v>
      </c>
      <c r="Q155" s="413" t="s">
        <v>268</v>
      </c>
      <c r="R155" s="413" t="s">
        <v>1092</v>
      </c>
      <c r="S155" s="413" t="s">
        <v>267</v>
      </c>
      <c r="T155" s="412" t="s">
        <v>266</v>
      </c>
      <c r="U155" s="413" t="s">
        <v>268</v>
      </c>
      <c r="V155" s="413" t="s">
        <v>1092</v>
      </c>
      <c r="W155" s="413" t="s">
        <v>267</v>
      </c>
      <c r="X155" s="412" t="s">
        <v>266</v>
      </c>
      <c r="Y155" s="413" t="s">
        <v>268</v>
      </c>
      <c r="Z155" s="413" t="s">
        <v>1092</v>
      </c>
      <c r="AA155" s="413" t="s">
        <v>267</v>
      </c>
      <c r="AB155" s="412" t="s">
        <v>266</v>
      </c>
      <c r="AC155" s="443"/>
      <c r="AD155" s="414" t="s">
        <v>268</v>
      </c>
      <c r="AE155" s="413" t="s">
        <v>1092</v>
      </c>
      <c r="AF155" s="413" t="s">
        <v>267</v>
      </c>
      <c r="AG155" s="412" t="s">
        <v>266</v>
      </c>
      <c r="AH155" s="413" t="s">
        <v>268</v>
      </c>
      <c r="AI155" s="413" t="s">
        <v>1092</v>
      </c>
      <c r="AJ155" s="413" t="s">
        <v>267</v>
      </c>
      <c r="AK155" s="412" t="s">
        <v>266</v>
      </c>
      <c r="AL155" s="413" t="s">
        <v>268</v>
      </c>
      <c r="AM155" s="413" t="s">
        <v>1092</v>
      </c>
      <c r="AN155" s="413" t="s">
        <v>267</v>
      </c>
      <c r="AO155" s="412" t="s">
        <v>266</v>
      </c>
      <c r="AP155" s="413" t="s">
        <v>268</v>
      </c>
      <c r="AQ155" s="413" t="s">
        <v>1092</v>
      </c>
      <c r="AR155" s="413" t="s">
        <v>267</v>
      </c>
      <c r="AS155" s="412" t="s">
        <v>266</v>
      </c>
      <c r="AT155" s="413" t="s">
        <v>268</v>
      </c>
      <c r="AU155" s="413" t="s">
        <v>1092</v>
      </c>
      <c r="AV155" s="413" t="s">
        <v>267</v>
      </c>
      <c r="AW155" s="412" t="s">
        <v>266</v>
      </c>
      <c r="AX155" s="413" t="s">
        <v>268</v>
      </c>
      <c r="AY155" s="413" t="s">
        <v>1092</v>
      </c>
      <c r="AZ155" s="413" t="s">
        <v>267</v>
      </c>
      <c r="BA155" s="412" t="s">
        <v>266</v>
      </c>
      <c r="BB155" s="443"/>
      <c r="BC155" s="414" t="s">
        <v>268</v>
      </c>
      <c r="BD155" s="413" t="s">
        <v>1092</v>
      </c>
      <c r="BE155" s="413" t="s">
        <v>267</v>
      </c>
      <c r="BF155" s="412" t="s">
        <v>266</v>
      </c>
      <c r="BG155" s="413" t="s">
        <v>268</v>
      </c>
      <c r="BH155" s="413" t="s">
        <v>1092</v>
      </c>
      <c r="BI155" s="413" t="s">
        <v>267</v>
      </c>
      <c r="BJ155" s="412" t="s">
        <v>266</v>
      </c>
      <c r="BK155" s="413" t="s">
        <v>268</v>
      </c>
      <c r="BL155" s="413" t="s">
        <v>1092</v>
      </c>
      <c r="BM155" s="413" t="s">
        <v>267</v>
      </c>
      <c r="BN155" s="412" t="s">
        <v>266</v>
      </c>
      <c r="BO155" s="413" t="s">
        <v>268</v>
      </c>
      <c r="BP155" s="413" t="s">
        <v>1092</v>
      </c>
      <c r="BQ155" s="413" t="s">
        <v>267</v>
      </c>
      <c r="BR155" s="412" t="s">
        <v>266</v>
      </c>
      <c r="BS155" s="413" t="s">
        <v>268</v>
      </c>
      <c r="BT155" s="413" t="s">
        <v>1092</v>
      </c>
      <c r="BU155" s="413" t="s">
        <v>267</v>
      </c>
      <c r="BV155" s="412" t="s">
        <v>266</v>
      </c>
    </row>
    <row r="156" spans="1:74">
      <c r="A156" s="392">
        <v>1</v>
      </c>
      <c r="B156" s="406" t="s">
        <v>1122</v>
      </c>
      <c r="C156" s="406" t="str">
        <f t="shared" ref="C156:C171" si="72">TRIM(B156)</f>
        <v>Buster Krueger</v>
      </c>
      <c r="D156" s="390">
        <f t="shared" ref="D156:D166" si="73">SUM(I156,M156,Q156,U156,Y156,AD156,AH156,AL156,AP156,AT156,AX156,BC156,BG156,BK156,BO156,BS156)</f>
        <v>75</v>
      </c>
      <c r="E156" s="389">
        <f t="shared" ref="E156:E166" si="74">SUM(J156,N156,R156,V156,Z156,AE156,AI156,AM156,AQ156,AU156,AY156,BD156,BH156,BL156,BP156,BT156)</f>
        <v>42</v>
      </c>
      <c r="F156" s="389">
        <f t="shared" ref="F156:F166" si="75">SUM(K156,O156,S156,W156,AA156,AF156,AJ156,AN156,AR156,AV156,AZ156,BE156,BI156,BM156,BQ156,BU156)</f>
        <v>55</v>
      </c>
      <c r="G156" s="389">
        <f t="shared" ref="G156:G166" si="76">SUM(L156,P156,T156,X156,AB156,AG156,AK156,AO156,AS156,AW156,BA156,BF156,BJ156,BN156,BR156,BV156)</f>
        <v>10</v>
      </c>
      <c r="H156" s="444">
        <f t="shared" ref="H156:H166" si="77">F156/D156</f>
        <v>0.73333333333333328</v>
      </c>
      <c r="I156" s="240">
        <v>3</v>
      </c>
      <c r="J156" s="240">
        <v>3</v>
      </c>
      <c r="K156" s="240">
        <v>2</v>
      </c>
      <c r="L156" s="270">
        <v>1</v>
      </c>
      <c r="M156" s="239">
        <v>3</v>
      </c>
      <c r="N156" s="239">
        <v>0</v>
      </c>
      <c r="O156" s="239">
        <v>2</v>
      </c>
      <c r="P156" s="269">
        <v>0</v>
      </c>
      <c r="Q156" s="240">
        <v>4</v>
      </c>
      <c r="R156" s="240">
        <v>2</v>
      </c>
      <c r="S156" s="240">
        <v>2</v>
      </c>
      <c r="T156" s="270">
        <v>1</v>
      </c>
      <c r="U156" s="239">
        <v>5</v>
      </c>
      <c r="V156" s="239">
        <v>1</v>
      </c>
      <c r="W156" s="239">
        <v>3</v>
      </c>
      <c r="X156" s="269">
        <v>0</v>
      </c>
      <c r="Y156" s="240">
        <v>4</v>
      </c>
      <c r="Z156" s="240">
        <v>0</v>
      </c>
      <c r="AA156" s="240">
        <v>3</v>
      </c>
      <c r="AB156" s="270">
        <v>0</v>
      </c>
      <c r="AC156" s="443"/>
      <c r="AD156" s="274">
        <v>5</v>
      </c>
      <c r="AE156" s="239">
        <v>4</v>
      </c>
      <c r="AF156" s="239">
        <v>3</v>
      </c>
      <c r="AG156" s="269">
        <v>1</v>
      </c>
      <c r="AH156" s="240">
        <v>3</v>
      </c>
      <c r="AI156" s="240">
        <v>5</v>
      </c>
      <c r="AJ156" s="240">
        <v>3</v>
      </c>
      <c r="AK156" s="270">
        <v>1</v>
      </c>
      <c r="AL156" s="239">
        <v>5</v>
      </c>
      <c r="AM156" s="239">
        <v>4</v>
      </c>
      <c r="AN156" s="239">
        <v>4</v>
      </c>
      <c r="AO156" s="269">
        <v>1</v>
      </c>
      <c r="AP156" s="240">
        <v>6</v>
      </c>
      <c r="AQ156" s="240">
        <v>3</v>
      </c>
      <c r="AR156" s="240">
        <v>5</v>
      </c>
      <c r="AS156" s="270">
        <v>0</v>
      </c>
      <c r="AT156" s="239">
        <v>4</v>
      </c>
      <c r="AU156" s="239">
        <v>1</v>
      </c>
      <c r="AV156" s="239">
        <v>2</v>
      </c>
      <c r="AW156" s="269">
        <v>0</v>
      </c>
      <c r="AX156" s="240">
        <v>6</v>
      </c>
      <c r="AY156" s="240">
        <v>3</v>
      </c>
      <c r="AZ156" s="240">
        <v>6</v>
      </c>
      <c r="BA156" s="270">
        <v>1</v>
      </c>
      <c r="BB156" s="443"/>
      <c r="BC156" s="274">
        <v>5</v>
      </c>
      <c r="BD156" s="239">
        <v>3</v>
      </c>
      <c r="BE156" s="239">
        <v>5</v>
      </c>
      <c r="BF156" s="269">
        <v>2</v>
      </c>
      <c r="BG156" s="240">
        <v>6</v>
      </c>
      <c r="BH156" s="240">
        <v>3</v>
      </c>
      <c r="BI156" s="240">
        <v>4</v>
      </c>
      <c r="BJ156" s="270">
        <v>1</v>
      </c>
      <c r="BK156" s="239">
        <v>4</v>
      </c>
      <c r="BL156" s="239">
        <v>4</v>
      </c>
      <c r="BM156" s="239">
        <v>3</v>
      </c>
      <c r="BN156" s="269">
        <v>1</v>
      </c>
      <c r="BO156" s="240">
        <v>5</v>
      </c>
      <c r="BP156" s="240">
        <v>1</v>
      </c>
      <c r="BQ156" s="240">
        <v>2</v>
      </c>
      <c r="BR156" s="270">
        <v>0</v>
      </c>
      <c r="BS156" s="239">
        <v>7</v>
      </c>
      <c r="BT156" s="239">
        <v>5</v>
      </c>
      <c r="BU156" s="239">
        <v>6</v>
      </c>
      <c r="BV156" s="269">
        <v>0</v>
      </c>
    </row>
    <row r="157" spans="1:74">
      <c r="A157" s="405">
        <v>2</v>
      </c>
      <c r="B157" s="410" t="s">
        <v>1262</v>
      </c>
      <c r="C157" s="410" t="str">
        <f t="shared" si="72"/>
        <v>Dave Barkeley</v>
      </c>
      <c r="D157" s="383">
        <f t="shared" si="73"/>
        <v>56</v>
      </c>
      <c r="E157" s="382">
        <f t="shared" si="74"/>
        <v>36</v>
      </c>
      <c r="F157" s="382">
        <f t="shared" si="75"/>
        <v>40</v>
      </c>
      <c r="G157" s="382">
        <f t="shared" si="76"/>
        <v>8</v>
      </c>
      <c r="H157" s="432">
        <f t="shared" si="77"/>
        <v>0.7142857142857143</v>
      </c>
      <c r="I157" s="398">
        <v>5</v>
      </c>
      <c r="J157" s="398">
        <v>3</v>
      </c>
      <c r="K157" s="398">
        <v>3</v>
      </c>
      <c r="L157" s="397">
        <v>0</v>
      </c>
      <c r="M157" s="394"/>
      <c r="N157" s="394"/>
      <c r="O157" s="394"/>
      <c r="P157" s="393"/>
      <c r="Q157" s="398">
        <v>4</v>
      </c>
      <c r="R157" s="398">
        <v>2</v>
      </c>
      <c r="S157" s="398">
        <v>4</v>
      </c>
      <c r="T157" s="397">
        <v>0</v>
      </c>
      <c r="U157" s="400">
        <v>5</v>
      </c>
      <c r="V157" s="400">
        <v>1</v>
      </c>
      <c r="W157" s="400">
        <v>4</v>
      </c>
      <c r="X157" s="399">
        <v>0</v>
      </c>
      <c r="Y157" s="398">
        <v>5</v>
      </c>
      <c r="Z157" s="398">
        <v>3</v>
      </c>
      <c r="AA157" s="398">
        <v>4</v>
      </c>
      <c r="AB157" s="397">
        <v>2</v>
      </c>
      <c r="AC157" s="443"/>
      <c r="AD157" s="401">
        <v>3</v>
      </c>
      <c r="AE157" s="400">
        <v>5</v>
      </c>
      <c r="AF157" s="400">
        <v>3</v>
      </c>
      <c r="AG157" s="399">
        <v>3</v>
      </c>
      <c r="AH157" s="398">
        <v>6</v>
      </c>
      <c r="AI157" s="398">
        <v>4</v>
      </c>
      <c r="AJ157" s="398">
        <v>4</v>
      </c>
      <c r="AK157" s="397">
        <v>0</v>
      </c>
      <c r="AL157" s="394"/>
      <c r="AM157" s="394"/>
      <c r="AN157" s="394"/>
      <c r="AO157" s="393"/>
      <c r="AP157" s="398">
        <v>6</v>
      </c>
      <c r="AQ157" s="398">
        <v>3</v>
      </c>
      <c r="AR157" s="398">
        <v>4</v>
      </c>
      <c r="AS157" s="397">
        <v>0</v>
      </c>
      <c r="AT157" s="394"/>
      <c r="AU157" s="394"/>
      <c r="AV157" s="394"/>
      <c r="AW157" s="393"/>
      <c r="AX157" s="396"/>
      <c r="AY157" s="396"/>
      <c r="AZ157" s="396"/>
      <c r="BA157" s="395"/>
      <c r="BB157" s="443"/>
      <c r="BC157" s="407"/>
      <c r="BD157" s="394"/>
      <c r="BE157" s="394"/>
      <c r="BF157" s="393"/>
      <c r="BG157" s="398">
        <v>6</v>
      </c>
      <c r="BH157" s="398">
        <v>4</v>
      </c>
      <c r="BI157" s="398">
        <v>3</v>
      </c>
      <c r="BJ157" s="397">
        <v>0</v>
      </c>
      <c r="BK157" s="400">
        <v>5</v>
      </c>
      <c r="BL157" s="400">
        <v>4</v>
      </c>
      <c r="BM157" s="400">
        <v>4</v>
      </c>
      <c r="BN157" s="399">
        <v>0</v>
      </c>
      <c r="BO157" s="398">
        <v>4</v>
      </c>
      <c r="BP157" s="398">
        <v>2</v>
      </c>
      <c r="BQ157" s="398">
        <v>2</v>
      </c>
      <c r="BR157" s="397">
        <v>1</v>
      </c>
      <c r="BS157" s="400">
        <v>7</v>
      </c>
      <c r="BT157" s="400">
        <v>5</v>
      </c>
      <c r="BU157" s="400">
        <v>5</v>
      </c>
      <c r="BV157" s="399">
        <v>2</v>
      </c>
    </row>
    <row r="158" spans="1:74">
      <c r="A158" s="392">
        <v>3</v>
      </c>
      <c r="B158" s="406" t="s">
        <v>1209</v>
      </c>
      <c r="C158" s="406" t="str">
        <f t="shared" si="72"/>
        <v>Mike Smith</v>
      </c>
      <c r="D158" s="390">
        <f t="shared" si="73"/>
        <v>76</v>
      </c>
      <c r="E158" s="389">
        <f t="shared" si="74"/>
        <v>43</v>
      </c>
      <c r="F158" s="389">
        <f t="shared" si="75"/>
        <v>51</v>
      </c>
      <c r="G158" s="389">
        <f t="shared" si="76"/>
        <v>5</v>
      </c>
      <c r="H158" s="444">
        <f t="shared" si="77"/>
        <v>0.67105263157894735</v>
      </c>
      <c r="I158" s="240">
        <v>4</v>
      </c>
      <c r="J158" s="240">
        <v>2</v>
      </c>
      <c r="K158" s="240">
        <v>2</v>
      </c>
      <c r="L158" s="270">
        <v>0</v>
      </c>
      <c r="M158" s="239">
        <v>5</v>
      </c>
      <c r="N158" s="239">
        <v>3</v>
      </c>
      <c r="O158" s="239">
        <v>4</v>
      </c>
      <c r="P158" s="269">
        <v>1</v>
      </c>
      <c r="Q158" s="240">
        <v>4</v>
      </c>
      <c r="R158" s="240">
        <v>1</v>
      </c>
      <c r="S158" s="240">
        <v>2</v>
      </c>
      <c r="T158" s="270">
        <v>0</v>
      </c>
      <c r="U158" s="239">
        <v>5</v>
      </c>
      <c r="V158" s="239">
        <v>3</v>
      </c>
      <c r="W158" s="239">
        <v>5</v>
      </c>
      <c r="X158" s="269">
        <v>0</v>
      </c>
      <c r="Y158" s="240">
        <v>6</v>
      </c>
      <c r="Z158" s="240">
        <v>2</v>
      </c>
      <c r="AA158" s="240">
        <v>4</v>
      </c>
      <c r="AB158" s="270">
        <v>0</v>
      </c>
      <c r="AC158" s="443"/>
      <c r="AD158" s="274">
        <v>7</v>
      </c>
      <c r="AE158" s="239">
        <v>4</v>
      </c>
      <c r="AF158" s="239">
        <v>5</v>
      </c>
      <c r="AG158" s="269">
        <v>1</v>
      </c>
      <c r="AH158" s="240">
        <v>4</v>
      </c>
      <c r="AI158" s="240">
        <v>3</v>
      </c>
      <c r="AJ158" s="240">
        <v>3</v>
      </c>
      <c r="AK158" s="270">
        <v>2</v>
      </c>
      <c r="AL158" s="239">
        <v>5</v>
      </c>
      <c r="AM158" s="239">
        <v>2</v>
      </c>
      <c r="AN158" s="239">
        <v>3</v>
      </c>
      <c r="AO158" s="269">
        <v>0</v>
      </c>
      <c r="AP158" s="240">
        <v>5</v>
      </c>
      <c r="AQ158" s="240">
        <v>4</v>
      </c>
      <c r="AR158" s="240">
        <v>4</v>
      </c>
      <c r="AS158" s="270">
        <v>0</v>
      </c>
      <c r="AT158" s="239">
        <v>5</v>
      </c>
      <c r="AU158" s="239">
        <v>4</v>
      </c>
      <c r="AV158" s="239">
        <v>5</v>
      </c>
      <c r="AW158" s="269">
        <v>0</v>
      </c>
      <c r="AX158" s="240">
        <v>6</v>
      </c>
      <c r="AY158" s="240">
        <v>4</v>
      </c>
      <c r="AZ158" s="240">
        <v>4</v>
      </c>
      <c r="BA158" s="270">
        <v>0</v>
      </c>
      <c r="BB158" s="443"/>
      <c r="BC158" s="386"/>
      <c r="BD158" s="244"/>
      <c r="BE158" s="244"/>
      <c r="BF158" s="377"/>
      <c r="BG158" s="240">
        <v>5</v>
      </c>
      <c r="BH158" s="240">
        <v>1</v>
      </c>
      <c r="BI158" s="240">
        <v>2</v>
      </c>
      <c r="BJ158" s="270">
        <v>0</v>
      </c>
      <c r="BK158" s="239">
        <v>6</v>
      </c>
      <c r="BL158" s="239">
        <v>4</v>
      </c>
      <c r="BM158" s="239">
        <v>4</v>
      </c>
      <c r="BN158" s="269">
        <v>0</v>
      </c>
      <c r="BO158" s="240">
        <v>4</v>
      </c>
      <c r="BP158" s="240">
        <v>2</v>
      </c>
      <c r="BQ158" s="240">
        <v>2</v>
      </c>
      <c r="BR158" s="270">
        <v>0</v>
      </c>
      <c r="BS158" s="239">
        <v>5</v>
      </c>
      <c r="BT158" s="239">
        <v>4</v>
      </c>
      <c r="BU158" s="239">
        <v>2</v>
      </c>
      <c r="BV158" s="269">
        <v>1</v>
      </c>
    </row>
    <row r="159" spans="1:74">
      <c r="A159" s="405">
        <v>4</v>
      </c>
      <c r="B159" s="410" t="s">
        <v>1176</v>
      </c>
      <c r="C159" s="410" t="str">
        <f t="shared" si="72"/>
        <v>Ryan Thomas</v>
      </c>
      <c r="D159" s="383">
        <f t="shared" si="73"/>
        <v>76</v>
      </c>
      <c r="E159" s="382">
        <f t="shared" si="74"/>
        <v>25</v>
      </c>
      <c r="F159" s="382">
        <f t="shared" si="75"/>
        <v>39</v>
      </c>
      <c r="G159" s="382">
        <f t="shared" si="76"/>
        <v>1</v>
      </c>
      <c r="H159" s="432">
        <f t="shared" si="77"/>
        <v>0.51315789473684215</v>
      </c>
      <c r="I159" s="396"/>
      <c r="J159" s="396"/>
      <c r="K159" s="396"/>
      <c r="L159" s="395"/>
      <c r="M159" s="400">
        <v>5</v>
      </c>
      <c r="N159" s="400">
        <v>2</v>
      </c>
      <c r="O159" s="400">
        <v>2</v>
      </c>
      <c r="P159" s="399">
        <v>0</v>
      </c>
      <c r="Q159" s="398">
        <v>4</v>
      </c>
      <c r="R159" s="398">
        <v>0</v>
      </c>
      <c r="S159" s="398">
        <v>0</v>
      </c>
      <c r="T159" s="397">
        <v>0</v>
      </c>
      <c r="U159" s="400">
        <v>5</v>
      </c>
      <c r="V159" s="400">
        <v>1</v>
      </c>
      <c r="W159" s="400">
        <v>2</v>
      </c>
      <c r="X159" s="399">
        <v>0</v>
      </c>
      <c r="Y159" s="398">
        <v>4</v>
      </c>
      <c r="Z159" s="398">
        <v>2</v>
      </c>
      <c r="AA159" s="398">
        <v>4</v>
      </c>
      <c r="AB159" s="397">
        <v>0</v>
      </c>
      <c r="AC159" s="443"/>
      <c r="AD159" s="401">
        <v>5</v>
      </c>
      <c r="AE159" s="400">
        <v>1</v>
      </c>
      <c r="AF159" s="400">
        <v>2</v>
      </c>
      <c r="AG159" s="399">
        <v>0</v>
      </c>
      <c r="AH159" s="398">
        <v>5</v>
      </c>
      <c r="AI159" s="398">
        <v>1</v>
      </c>
      <c r="AJ159" s="398">
        <v>2</v>
      </c>
      <c r="AK159" s="397">
        <v>0</v>
      </c>
      <c r="AL159" s="400">
        <v>4</v>
      </c>
      <c r="AM159" s="400">
        <v>1</v>
      </c>
      <c r="AN159" s="400">
        <v>3</v>
      </c>
      <c r="AO159" s="399">
        <v>0</v>
      </c>
      <c r="AP159" s="398">
        <v>5</v>
      </c>
      <c r="AQ159" s="398">
        <v>2</v>
      </c>
      <c r="AR159" s="398">
        <v>2</v>
      </c>
      <c r="AS159" s="397">
        <v>0</v>
      </c>
      <c r="AT159" s="400">
        <v>4</v>
      </c>
      <c r="AU159" s="400">
        <v>0</v>
      </c>
      <c r="AV159" s="400">
        <v>3</v>
      </c>
      <c r="AW159" s="399">
        <v>0</v>
      </c>
      <c r="AX159" s="398">
        <v>6</v>
      </c>
      <c r="AY159" s="398">
        <v>2</v>
      </c>
      <c r="AZ159" s="398">
        <v>2</v>
      </c>
      <c r="BA159" s="397">
        <v>0</v>
      </c>
      <c r="BB159" s="443"/>
      <c r="BC159" s="401">
        <v>6</v>
      </c>
      <c r="BD159" s="400">
        <v>1</v>
      </c>
      <c r="BE159" s="400">
        <v>2</v>
      </c>
      <c r="BF159" s="399">
        <v>0</v>
      </c>
      <c r="BG159" s="398">
        <v>6</v>
      </c>
      <c r="BH159" s="398">
        <v>2</v>
      </c>
      <c r="BI159" s="398">
        <v>4</v>
      </c>
      <c r="BJ159" s="397">
        <v>1</v>
      </c>
      <c r="BK159" s="400">
        <v>5</v>
      </c>
      <c r="BL159" s="400">
        <v>2</v>
      </c>
      <c r="BM159" s="400">
        <v>3</v>
      </c>
      <c r="BN159" s="399">
        <v>0</v>
      </c>
      <c r="BO159" s="398">
        <v>5</v>
      </c>
      <c r="BP159" s="398">
        <v>3</v>
      </c>
      <c r="BQ159" s="398">
        <v>3</v>
      </c>
      <c r="BR159" s="397">
        <v>0</v>
      </c>
      <c r="BS159" s="400">
        <v>7</v>
      </c>
      <c r="BT159" s="400">
        <v>5</v>
      </c>
      <c r="BU159" s="400">
        <v>5</v>
      </c>
      <c r="BV159" s="399">
        <v>0</v>
      </c>
    </row>
    <row r="160" spans="1:74">
      <c r="A160" s="392">
        <v>5</v>
      </c>
      <c r="B160" s="406" t="s">
        <v>1179</v>
      </c>
      <c r="C160" s="406" t="str">
        <f t="shared" si="72"/>
        <v>Mike Miscovich</v>
      </c>
      <c r="D160" s="390">
        <f t="shared" si="73"/>
        <v>82</v>
      </c>
      <c r="E160" s="389">
        <f t="shared" si="74"/>
        <v>23</v>
      </c>
      <c r="F160" s="389">
        <f t="shared" si="75"/>
        <v>44</v>
      </c>
      <c r="G160" s="389">
        <f t="shared" si="76"/>
        <v>1</v>
      </c>
      <c r="H160" s="444">
        <f t="shared" si="77"/>
        <v>0.53658536585365857</v>
      </c>
      <c r="I160" s="240">
        <v>5</v>
      </c>
      <c r="J160" s="240">
        <v>1</v>
      </c>
      <c r="K160" s="240">
        <v>3</v>
      </c>
      <c r="L160" s="270">
        <v>0</v>
      </c>
      <c r="M160" s="239">
        <v>5</v>
      </c>
      <c r="N160" s="239">
        <v>1</v>
      </c>
      <c r="O160" s="239">
        <v>1</v>
      </c>
      <c r="P160" s="269">
        <v>0</v>
      </c>
      <c r="Q160" s="240">
        <v>4</v>
      </c>
      <c r="R160" s="240">
        <v>0</v>
      </c>
      <c r="S160" s="240">
        <v>1</v>
      </c>
      <c r="T160" s="270">
        <v>0</v>
      </c>
      <c r="U160" s="239">
        <v>5</v>
      </c>
      <c r="V160" s="239">
        <v>2</v>
      </c>
      <c r="W160" s="239">
        <v>3</v>
      </c>
      <c r="X160" s="269">
        <v>0</v>
      </c>
      <c r="Y160" s="240">
        <v>5</v>
      </c>
      <c r="Z160" s="240">
        <v>1</v>
      </c>
      <c r="AA160" s="240">
        <v>1</v>
      </c>
      <c r="AB160" s="270">
        <v>0</v>
      </c>
      <c r="AC160" s="443"/>
      <c r="AD160" s="274">
        <v>5</v>
      </c>
      <c r="AE160" s="239">
        <v>2</v>
      </c>
      <c r="AF160" s="239">
        <v>3</v>
      </c>
      <c r="AG160" s="269">
        <v>0</v>
      </c>
      <c r="AH160" s="240">
        <v>5</v>
      </c>
      <c r="AI160" s="240">
        <v>3</v>
      </c>
      <c r="AJ160" s="240">
        <v>4</v>
      </c>
      <c r="AK160" s="270">
        <v>1</v>
      </c>
      <c r="AL160" s="239">
        <v>5</v>
      </c>
      <c r="AM160" s="239">
        <v>1</v>
      </c>
      <c r="AN160" s="239">
        <v>1</v>
      </c>
      <c r="AO160" s="269">
        <v>0</v>
      </c>
      <c r="AP160" s="240">
        <v>5</v>
      </c>
      <c r="AQ160" s="240">
        <v>1</v>
      </c>
      <c r="AR160" s="240">
        <v>3</v>
      </c>
      <c r="AS160" s="270">
        <v>0</v>
      </c>
      <c r="AT160" s="239">
        <v>5</v>
      </c>
      <c r="AU160" s="239">
        <v>0</v>
      </c>
      <c r="AV160" s="239">
        <v>3</v>
      </c>
      <c r="AW160" s="269">
        <v>0</v>
      </c>
      <c r="AX160" s="240">
        <v>6</v>
      </c>
      <c r="AY160" s="240">
        <v>2</v>
      </c>
      <c r="AZ160" s="240">
        <v>3</v>
      </c>
      <c r="BA160" s="270">
        <v>0</v>
      </c>
      <c r="BB160" s="443"/>
      <c r="BC160" s="274">
        <v>5</v>
      </c>
      <c r="BD160" s="239">
        <v>1</v>
      </c>
      <c r="BE160" s="239">
        <v>3</v>
      </c>
      <c r="BF160" s="269">
        <v>0</v>
      </c>
      <c r="BG160" s="240">
        <v>5</v>
      </c>
      <c r="BH160" s="240">
        <v>2</v>
      </c>
      <c r="BI160" s="240">
        <v>5</v>
      </c>
      <c r="BJ160" s="270">
        <v>0</v>
      </c>
      <c r="BK160" s="239">
        <v>6</v>
      </c>
      <c r="BL160" s="239">
        <v>1</v>
      </c>
      <c r="BM160" s="239">
        <v>3</v>
      </c>
      <c r="BN160" s="269">
        <v>0</v>
      </c>
      <c r="BO160" s="240">
        <v>5</v>
      </c>
      <c r="BP160" s="240">
        <v>2</v>
      </c>
      <c r="BQ160" s="240">
        <v>3</v>
      </c>
      <c r="BR160" s="270">
        <v>0</v>
      </c>
      <c r="BS160" s="239">
        <v>6</v>
      </c>
      <c r="BT160" s="239">
        <v>3</v>
      </c>
      <c r="BU160" s="239">
        <v>4</v>
      </c>
      <c r="BV160" s="269">
        <v>0</v>
      </c>
    </row>
    <row r="161" spans="1:74">
      <c r="A161" s="405">
        <v>6</v>
      </c>
      <c r="B161" s="410" t="s">
        <v>5</v>
      </c>
      <c r="C161" s="410" t="str">
        <f t="shared" si="72"/>
        <v>Keith Lester</v>
      </c>
      <c r="D161" s="383">
        <f t="shared" si="73"/>
        <v>67</v>
      </c>
      <c r="E161" s="382">
        <f t="shared" si="74"/>
        <v>21</v>
      </c>
      <c r="F161" s="382">
        <f t="shared" si="75"/>
        <v>39</v>
      </c>
      <c r="G161" s="382">
        <f t="shared" si="76"/>
        <v>0</v>
      </c>
      <c r="H161" s="432">
        <f t="shared" si="77"/>
        <v>0.58208955223880599</v>
      </c>
      <c r="I161" s="396"/>
      <c r="J161" s="396"/>
      <c r="K161" s="396"/>
      <c r="L161" s="395"/>
      <c r="M161" s="394"/>
      <c r="N161" s="394"/>
      <c r="O161" s="394"/>
      <c r="P161" s="393"/>
      <c r="Q161" s="398">
        <v>4</v>
      </c>
      <c r="R161" s="398">
        <v>0</v>
      </c>
      <c r="S161" s="398">
        <v>3</v>
      </c>
      <c r="T161" s="397">
        <v>0</v>
      </c>
      <c r="U161" s="400">
        <v>5</v>
      </c>
      <c r="V161" s="400">
        <v>3</v>
      </c>
      <c r="W161" s="400">
        <v>2</v>
      </c>
      <c r="X161" s="399">
        <v>0</v>
      </c>
      <c r="Y161" s="398">
        <v>4</v>
      </c>
      <c r="Z161" s="398">
        <v>2</v>
      </c>
      <c r="AA161" s="398">
        <v>2</v>
      </c>
      <c r="AB161" s="397">
        <v>0</v>
      </c>
      <c r="AC161" s="443"/>
      <c r="AD161" s="401">
        <v>6</v>
      </c>
      <c r="AE161" s="400">
        <v>2</v>
      </c>
      <c r="AF161" s="400">
        <v>5</v>
      </c>
      <c r="AG161" s="399">
        <v>0</v>
      </c>
      <c r="AH161" s="398">
        <v>6</v>
      </c>
      <c r="AI161" s="398">
        <v>1</v>
      </c>
      <c r="AJ161" s="398">
        <v>4</v>
      </c>
      <c r="AK161" s="397">
        <v>0</v>
      </c>
      <c r="AL161" s="400">
        <v>4</v>
      </c>
      <c r="AM161" s="400">
        <v>1</v>
      </c>
      <c r="AN161" s="400">
        <v>1</v>
      </c>
      <c r="AO161" s="399">
        <v>0</v>
      </c>
      <c r="AP161" s="398">
        <v>3</v>
      </c>
      <c r="AQ161" s="398">
        <v>1</v>
      </c>
      <c r="AR161" s="398">
        <v>2</v>
      </c>
      <c r="AS161" s="397">
        <v>0</v>
      </c>
      <c r="AT161" s="394"/>
      <c r="AU161" s="394"/>
      <c r="AV161" s="394"/>
      <c r="AW161" s="393"/>
      <c r="AX161" s="398">
        <v>6</v>
      </c>
      <c r="AY161" s="398">
        <v>1</v>
      </c>
      <c r="AZ161" s="398">
        <v>2</v>
      </c>
      <c r="BA161" s="397">
        <v>0</v>
      </c>
      <c r="BB161" s="443"/>
      <c r="BC161" s="401">
        <v>6</v>
      </c>
      <c r="BD161" s="400">
        <v>4</v>
      </c>
      <c r="BE161" s="400">
        <v>5</v>
      </c>
      <c r="BF161" s="399">
        <v>0</v>
      </c>
      <c r="BG161" s="398">
        <v>5</v>
      </c>
      <c r="BH161" s="398">
        <v>2</v>
      </c>
      <c r="BI161" s="398">
        <v>4</v>
      </c>
      <c r="BJ161" s="397">
        <v>0</v>
      </c>
      <c r="BK161" s="400">
        <v>6</v>
      </c>
      <c r="BL161" s="400">
        <v>1</v>
      </c>
      <c r="BM161" s="400">
        <v>4</v>
      </c>
      <c r="BN161" s="399">
        <v>0</v>
      </c>
      <c r="BO161" s="398">
        <v>5</v>
      </c>
      <c r="BP161" s="398">
        <v>1</v>
      </c>
      <c r="BQ161" s="398">
        <v>2</v>
      </c>
      <c r="BR161" s="397">
        <v>0</v>
      </c>
      <c r="BS161" s="400">
        <v>7</v>
      </c>
      <c r="BT161" s="400">
        <v>2</v>
      </c>
      <c r="BU161" s="400">
        <v>3</v>
      </c>
      <c r="BV161" s="399">
        <v>0</v>
      </c>
    </row>
    <row r="162" spans="1:74">
      <c r="A162" s="392">
        <v>7</v>
      </c>
      <c r="B162" s="406" t="s">
        <v>256</v>
      </c>
      <c r="C162" s="406" t="str">
        <f t="shared" si="72"/>
        <v>Todd Brittingham</v>
      </c>
      <c r="D162" s="390">
        <f t="shared" si="73"/>
        <v>82</v>
      </c>
      <c r="E162" s="389">
        <f t="shared" si="74"/>
        <v>38</v>
      </c>
      <c r="F162" s="389">
        <f t="shared" si="75"/>
        <v>47</v>
      </c>
      <c r="G162" s="389">
        <f t="shared" si="76"/>
        <v>5</v>
      </c>
      <c r="H162" s="444">
        <f t="shared" si="77"/>
        <v>0.57317073170731703</v>
      </c>
      <c r="I162" s="240">
        <v>5</v>
      </c>
      <c r="J162" s="240">
        <v>3</v>
      </c>
      <c r="K162" s="240">
        <v>3</v>
      </c>
      <c r="L162" s="270">
        <v>0</v>
      </c>
      <c r="M162" s="239">
        <v>5</v>
      </c>
      <c r="N162" s="239">
        <v>2</v>
      </c>
      <c r="O162" s="239">
        <v>4</v>
      </c>
      <c r="P162" s="269">
        <v>1</v>
      </c>
      <c r="Q162" s="240">
        <v>4</v>
      </c>
      <c r="R162" s="240">
        <v>2</v>
      </c>
      <c r="S162" s="240">
        <v>2</v>
      </c>
      <c r="T162" s="270">
        <v>0</v>
      </c>
      <c r="U162" s="239">
        <v>5</v>
      </c>
      <c r="V162" s="239">
        <v>2</v>
      </c>
      <c r="W162" s="239">
        <v>2</v>
      </c>
      <c r="X162" s="269">
        <v>0</v>
      </c>
      <c r="Y162" s="240">
        <v>3</v>
      </c>
      <c r="Z162" s="240">
        <v>2</v>
      </c>
      <c r="AA162" s="240">
        <v>1</v>
      </c>
      <c r="AB162" s="270">
        <v>0</v>
      </c>
      <c r="AC162" s="443"/>
      <c r="AD162" s="274">
        <v>6</v>
      </c>
      <c r="AE162" s="239">
        <v>3</v>
      </c>
      <c r="AF162" s="239">
        <v>5</v>
      </c>
      <c r="AG162" s="269">
        <v>1</v>
      </c>
      <c r="AH162" s="240">
        <v>6</v>
      </c>
      <c r="AI162" s="240">
        <v>3</v>
      </c>
      <c r="AJ162" s="240">
        <v>4</v>
      </c>
      <c r="AK162" s="270">
        <v>1</v>
      </c>
      <c r="AL162" s="239">
        <v>5</v>
      </c>
      <c r="AM162" s="239">
        <v>2</v>
      </c>
      <c r="AN162" s="239">
        <v>4</v>
      </c>
      <c r="AO162" s="269">
        <v>1</v>
      </c>
      <c r="AP162" s="240">
        <v>5</v>
      </c>
      <c r="AQ162" s="240">
        <v>2</v>
      </c>
      <c r="AR162" s="240">
        <v>2</v>
      </c>
      <c r="AS162" s="270">
        <v>0</v>
      </c>
      <c r="AT162" s="239">
        <v>5</v>
      </c>
      <c r="AU162" s="239">
        <v>3</v>
      </c>
      <c r="AV162" s="239">
        <v>4</v>
      </c>
      <c r="AW162" s="269">
        <v>0</v>
      </c>
      <c r="AX162" s="240">
        <v>6</v>
      </c>
      <c r="AY162" s="240">
        <v>3</v>
      </c>
      <c r="AZ162" s="240">
        <v>3</v>
      </c>
      <c r="BA162" s="270">
        <v>0</v>
      </c>
      <c r="BB162" s="443"/>
      <c r="BC162" s="274">
        <v>6</v>
      </c>
      <c r="BD162" s="239">
        <v>2</v>
      </c>
      <c r="BE162" s="239">
        <v>2</v>
      </c>
      <c r="BF162" s="269">
        <v>0</v>
      </c>
      <c r="BG162" s="240">
        <v>4</v>
      </c>
      <c r="BH162" s="240">
        <v>0</v>
      </c>
      <c r="BI162" s="240">
        <v>1</v>
      </c>
      <c r="BJ162" s="270">
        <v>0</v>
      </c>
      <c r="BK162" s="239">
        <v>6</v>
      </c>
      <c r="BL162" s="239">
        <v>4</v>
      </c>
      <c r="BM162" s="239">
        <v>3</v>
      </c>
      <c r="BN162" s="269">
        <v>1</v>
      </c>
      <c r="BO162" s="240">
        <v>5</v>
      </c>
      <c r="BP162" s="240">
        <v>2</v>
      </c>
      <c r="BQ162" s="240">
        <v>3</v>
      </c>
      <c r="BR162" s="270">
        <v>0</v>
      </c>
      <c r="BS162" s="239">
        <v>6</v>
      </c>
      <c r="BT162" s="239">
        <v>3</v>
      </c>
      <c r="BU162" s="239">
        <v>4</v>
      </c>
      <c r="BV162" s="269">
        <v>0</v>
      </c>
    </row>
    <row r="163" spans="1:74">
      <c r="A163" s="405">
        <v>8</v>
      </c>
      <c r="B163" s="410" t="s">
        <v>37</v>
      </c>
      <c r="C163" s="410" t="str">
        <f t="shared" si="72"/>
        <v>Jim Bonnici</v>
      </c>
      <c r="D163" s="383">
        <f t="shared" si="73"/>
        <v>43</v>
      </c>
      <c r="E163" s="382">
        <f t="shared" si="74"/>
        <v>15</v>
      </c>
      <c r="F163" s="382">
        <f t="shared" si="75"/>
        <v>19</v>
      </c>
      <c r="G163" s="382">
        <f t="shared" si="76"/>
        <v>0</v>
      </c>
      <c r="H163" s="432">
        <f t="shared" si="77"/>
        <v>0.44186046511627908</v>
      </c>
      <c r="I163" s="396"/>
      <c r="J163" s="396"/>
      <c r="K163" s="396"/>
      <c r="L163" s="395"/>
      <c r="M163" s="400">
        <v>5</v>
      </c>
      <c r="N163" s="400">
        <v>3</v>
      </c>
      <c r="O163" s="400">
        <v>3</v>
      </c>
      <c r="P163" s="399">
        <v>0</v>
      </c>
      <c r="Q163" s="398">
        <v>2</v>
      </c>
      <c r="R163" s="398">
        <v>0</v>
      </c>
      <c r="S163" s="398">
        <v>1</v>
      </c>
      <c r="T163" s="397">
        <v>0</v>
      </c>
      <c r="U163" s="400">
        <v>4</v>
      </c>
      <c r="V163" s="400">
        <v>2</v>
      </c>
      <c r="W163" s="400">
        <v>3</v>
      </c>
      <c r="X163" s="399">
        <v>0</v>
      </c>
      <c r="Y163" s="398">
        <v>2</v>
      </c>
      <c r="Z163" s="398">
        <v>0</v>
      </c>
      <c r="AA163" s="398">
        <v>0</v>
      </c>
      <c r="AB163" s="397">
        <v>0</v>
      </c>
      <c r="AC163" s="443"/>
      <c r="AD163" s="401">
        <v>3</v>
      </c>
      <c r="AE163" s="400">
        <v>2</v>
      </c>
      <c r="AF163" s="400">
        <v>2</v>
      </c>
      <c r="AG163" s="399">
        <v>0</v>
      </c>
      <c r="AH163" s="398">
        <v>2</v>
      </c>
      <c r="AI163" s="398">
        <v>0</v>
      </c>
      <c r="AJ163" s="398">
        <v>0</v>
      </c>
      <c r="AK163" s="397">
        <v>0</v>
      </c>
      <c r="AL163" s="400">
        <v>3</v>
      </c>
      <c r="AM163" s="400">
        <v>0</v>
      </c>
      <c r="AN163" s="400">
        <v>1</v>
      </c>
      <c r="AO163" s="399">
        <v>0</v>
      </c>
      <c r="AP163" s="398">
        <v>3</v>
      </c>
      <c r="AQ163" s="398">
        <v>0</v>
      </c>
      <c r="AR163" s="398">
        <v>2</v>
      </c>
      <c r="AS163" s="397">
        <v>0</v>
      </c>
      <c r="AT163" s="400">
        <v>5</v>
      </c>
      <c r="AU163" s="400">
        <v>1</v>
      </c>
      <c r="AV163" s="400">
        <v>1</v>
      </c>
      <c r="AW163" s="399">
        <v>0</v>
      </c>
      <c r="AX163" s="398">
        <v>2</v>
      </c>
      <c r="AY163" s="398">
        <v>1</v>
      </c>
      <c r="AZ163" s="398">
        <v>0</v>
      </c>
      <c r="BA163" s="397">
        <v>0</v>
      </c>
      <c r="BB163" s="443"/>
      <c r="BC163" s="401">
        <v>5</v>
      </c>
      <c r="BD163" s="400">
        <v>1</v>
      </c>
      <c r="BE163" s="400">
        <v>2</v>
      </c>
      <c r="BF163" s="399">
        <v>0</v>
      </c>
      <c r="BG163" s="398">
        <v>2</v>
      </c>
      <c r="BH163" s="398">
        <v>1</v>
      </c>
      <c r="BI163" s="398">
        <v>1</v>
      </c>
      <c r="BJ163" s="397">
        <v>0</v>
      </c>
      <c r="BK163" s="400">
        <v>2</v>
      </c>
      <c r="BL163" s="400">
        <v>0</v>
      </c>
      <c r="BM163" s="400">
        <v>1</v>
      </c>
      <c r="BN163" s="399">
        <v>0</v>
      </c>
      <c r="BO163" s="398">
        <v>1</v>
      </c>
      <c r="BP163" s="398">
        <v>2</v>
      </c>
      <c r="BQ163" s="398">
        <v>0</v>
      </c>
      <c r="BR163" s="397">
        <v>0</v>
      </c>
      <c r="BS163" s="400">
        <v>2</v>
      </c>
      <c r="BT163" s="400">
        <v>2</v>
      </c>
      <c r="BU163" s="400">
        <v>2</v>
      </c>
      <c r="BV163" s="399">
        <v>0</v>
      </c>
    </row>
    <row r="164" spans="1:74">
      <c r="A164" s="392">
        <v>9</v>
      </c>
      <c r="B164" s="391" t="s">
        <v>1247</v>
      </c>
      <c r="C164" s="391" t="str">
        <f t="shared" si="72"/>
        <v>Jeff Freebury</v>
      </c>
      <c r="D164" s="390">
        <f t="shared" si="73"/>
        <v>58</v>
      </c>
      <c r="E164" s="389">
        <f t="shared" si="74"/>
        <v>17</v>
      </c>
      <c r="F164" s="389">
        <f t="shared" si="75"/>
        <v>35</v>
      </c>
      <c r="G164" s="389">
        <f t="shared" si="76"/>
        <v>0</v>
      </c>
      <c r="H164" s="444">
        <f t="shared" si="77"/>
        <v>0.60344827586206895</v>
      </c>
      <c r="I164" s="379"/>
      <c r="J164" s="379"/>
      <c r="K164" s="379"/>
      <c r="L164" s="378"/>
      <c r="M164" s="239">
        <v>5</v>
      </c>
      <c r="N164" s="239">
        <v>1</v>
      </c>
      <c r="O164" s="239">
        <v>2</v>
      </c>
      <c r="P164" s="269">
        <v>0</v>
      </c>
      <c r="Q164" s="240">
        <v>4</v>
      </c>
      <c r="R164" s="240">
        <v>0</v>
      </c>
      <c r="S164" s="240">
        <v>1</v>
      </c>
      <c r="T164" s="270">
        <v>0</v>
      </c>
      <c r="U164" s="239">
        <v>3</v>
      </c>
      <c r="V164" s="239">
        <v>1</v>
      </c>
      <c r="W164" s="239">
        <v>2</v>
      </c>
      <c r="X164" s="269">
        <v>0</v>
      </c>
      <c r="Y164" s="379"/>
      <c r="Z164" s="379"/>
      <c r="AA164" s="379"/>
      <c r="AB164" s="378"/>
      <c r="AC164" s="443"/>
      <c r="AD164" s="274">
        <v>2</v>
      </c>
      <c r="AE164" s="239">
        <v>1</v>
      </c>
      <c r="AF164" s="239">
        <v>2</v>
      </c>
      <c r="AG164" s="269">
        <v>0</v>
      </c>
      <c r="AH164" s="379"/>
      <c r="AI164" s="379"/>
      <c r="AJ164" s="379"/>
      <c r="AK164" s="378"/>
      <c r="AL164" s="239">
        <v>2</v>
      </c>
      <c r="AM164" s="239">
        <v>1</v>
      </c>
      <c r="AN164" s="239">
        <v>1</v>
      </c>
      <c r="AO164" s="269">
        <v>0</v>
      </c>
      <c r="AP164" s="240">
        <v>6</v>
      </c>
      <c r="AQ164" s="240">
        <v>2</v>
      </c>
      <c r="AR164" s="240">
        <v>5</v>
      </c>
      <c r="AS164" s="270">
        <v>0</v>
      </c>
      <c r="AT164" s="239">
        <v>5</v>
      </c>
      <c r="AU164" s="239">
        <v>1</v>
      </c>
      <c r="AV164" s="239">
        <v>1</v>
      </c>
      <c r="AW164" s="269">
        <v>0</v>
      </c>
      <c r="AX164" s="240">
        <v>6</v>
      </c>
      <c r="AY164" s="240">
        <v>4</v>
      </c>
      <c r="AZ164" s="240">
        <v>6</v>
      </c>
      <c r="BA164" s="270">
        <v>0</v>
      </c>
      <c r="BB164" s="443"/>
      <c r="BC164" s="274">
        <v>6</v>
      </c>
      <c r="BD164" s="239">
        <v>2</v>
      </c>
      <c r="BE164" s="239">
        <v>4</v>
      </c>
      <c r="BF164" s="269">
        <v>0</v>
      </c>
      <c r="BG164" s="240">
        <v>2</v>
      </c>
      <c r="BH164" s="240">
        <v>0</v>
      </c>
      <c r="BI164" s="240">
        <v>1</v>
      </c>
      <c r="BJ164" s="270">
        <v>0</v>
      </c>
      <c r="BK164" s="239">
        <v>6</v>
      </c>
      <c r="BL164" s="239">
        <v>1</v>
      </c>
      <c r="BM164" s="239">
        <v>4</v>
      </c>
      <c r="BN164" s="269">
        <v>0</v>
      </c>
      <c r="BO164" s="240">
        <v>5</v>
      </c>
      <c r="BP164" s="240">
        <v>1</v>
      </c>
      <c r="BQ164" s="240">
        <v>2</v>
      </c>
      <c r="BR164" s="270">
        <v>0</v>
      </c>
      <c r="BS164" s="239">
        <v>6</v>
      </c>
      <c r="BT164" s="239">
        <v>2</v>
      </c>
      <c r="BU164" s="239">
        <v>4</v>
      </c>
      <c r="BV164" s="269">
        <v>0</v>
      </c>
    </row>
    <row r="165" spans="1:74">
      <c r="A165" s="405">
        <v>10</v>
      </c>
      <c r="B165" s="410" t="s">
        <v>228</v>
      </c>
      <c r="C165" s="410" t="str">
        <f t="shared" si="72"/>
        <v>Bob Bragan</v>
      </c>
      <c r="D165" s="383">
        <f t="shared" si="73"/>
        <v>58</v>
      </c>
      <c r="E165" s="382">
        <f t="shared" si="74"/>
        <v>18</v>
      </c>
      <c r="F165" s="382">
        <f t="shared" si="75"/>
        <v>25</v>
      </c>
      <c r="G165" s="382">
        <f t="shared" si="76"/>
        <v>0</v>
      </c>
      <c r="H165" s="432">
        <f t="shared" si="77"/>
        <v>0.43103448275862066</v>
      </c>
      <c r="I165" s="398">
        <v>4</v>
      </c>
      <c r="J165" s="398">
        <v>2</v>
      </c>
      <c r="K165" s="398">
        <v>2</v>
      </c>
      <c r="L165" s="397">
        <v>0</v>
      </c>
      <c r="M165" s="400">
        <v>5</v>
      </c>
      <c r="N165" s="400">
        <v>2</v>
      </c>
      <c r="O165" s="400">
        <v>3</v>
      </c>
      <c r="P165" s="399">
        <v>0</v>
      </c>
      <c r="Q165" s="398">
        <v>2</v>
      </c>
      <c r="R165" s="398">
        <v>0</v>
      </c>
      <c r="S165" s="398">
        <v>0</v>
      </c>
      <c r="T165" s="397">
        <v>0</v>
      </c>
      <c r="U165" s="400">
        <v>1</v>
      </c>
      <c r="V165" s="400">
        <v>0</v>
      </c>
      <c r="W165" s="400">
        <v>1</v>
      </c>
      <c r="X165" s="399">
        <v>0</v>
      </c>
      <c r="Y165" s="398">
        <v>3</v>
      </c>
      <c r="Z165" s="398">
        <v>0</v>
      </c>
      <c r="AA165" s="398">
        <v>0</v>
      </c>
      <c r="AB165" s="397">
        <v>0</v>
      </c>
      <c r="AC165" s="443"/>
      <c r="AD165" s="401">
        <v>3</v>
      </c>
      <c r="AE165" s="400">
        <v>0</v>
      </c>
      <c r="AF165" s="400">
        <v>1</v>
      </c>
      <c r="AG165" s="399">
        <v>0</v>
      </c>
      <c r="AH165" s="398">
        <v>3</v>
      </c>
      <c r="AI165" s="398">
        <v>0</v>
      </c>
      <c r="AJ165" s="398">
        <v>0</v>
      </c>
      <c r="AK165" s="397">
        <v>0</v>
      </c>
      <c r="AL165" s="400">
        <v>2</v>
      </c>
      <c r="AM165" s="400">
        <v>1</v>
      </c>
      <c r="AN165" s="400">
        <v>2</v>
      </c>
      <c r="AO165" s="399">
        <v>0</v>
      </c>
      <c r="AP165" s="398">
        <v>3</v>
      </c>
      <c r="AQ165" s="398">
        <v>2</v>
      </c>
      <c r="AR165" s="398">
        <v>2</v>
      </c>
      <c r="AS165" s="397">
        <v>0</v>
      </c>
      <c r="AT165" s="400">
        <v>5</v>
      </c>
      <c r="AU165" s="400">
        <v>2</v>
      </c>
      <c r="AV165" s="400">
        <v>2</v>
      </c>
      <c r="AW165" s="399">
        <v>0</v>
      </c>
      <c r="AX165" s="398">
        <v>3</v>
      </c>
      <c r="AY165" s="398">
        <v>0</v>
      </c>
      <c r="AZ165" s="398">
        <v>2</v>
      </c>
      <c r="BA165" s="397">
        <v>0</v>
      </c>
      <c r="BB165" s="443"/>
      <c r="BC165" s="401">
        <v>5</v>
      </c>
      <c r="BD165" s="400">
        <v>1</v>
      </c>
      <c r="BE165" s="400">
        <v>1</v>
      </c>
      <c r="BF165" s="399">
        <v>0</v>
      </c>
      <c r="BG165" s="398">
        <v>4</v>
      </c>
      <c r="BH165" s="398">
        <v>0</v>
      </c>
      <c r="BI165" s="398">
        <v>0</v>
      </c>
      <c r="BJ165" s="397">
        <v>0</v>
      </c>
      <c r="BK165" s="400">
        <v>4</v>
      </c>
      <c r="BL165" s="400">
        <v>1</v>
      </c>
      <c r="BM165" s="400">
        <v>2</v>
      </c>
      <c r="BN165" s="399">
        <v>0</v>
      </c>
      <c r="BO165" s="398">
        <v>4</v>
      </c>
      <c r="BP165" s="398">
        <v>3</v>
      </c>
      <c r="BQ165" s="398">
        <v>2</v>
      </c>
      <c r="BR165" s="397">
        <v>0</v>
      </c>
      <c r="BS165" s="400">
        <v>7</v>
      </c>
      <c r="BT165" s="400">
        <v>4</v>
      </c>
      <c r="BU165" s="400">
        <v>5</v>
      </c>
      <c r="BV165" s="399">
        <v>0</v>
      </c>
    </row>
    <row r="166" spans="1:74">
      <c r="A166" s="392">
        <v>11</v>
      </c>
      <c r="B166" s="391" t="s">
        <v>186</v>
      </c>
      <c r="C166" s="391" t="str">
        <f t="shared" si="72"/>
        <v>Tony Davenport</v>
      </c>
      <c r="D166" s="390">
        <f t="shared" si="73"/>
        <v>40</v>
      </c>
      <c r="E166" s="389">
        <f t="shared" si="74"/>
        <v>9</v>
      </c>
      <c r="F166" s="389">
        <f t="shared" si="75"/>
        <v>17</v>
      </c>
      <c r="G166" s="389">
        <f t="shared" si="76"/>
        <v>0</v>
      </c>
      <c r="H166" s="444">
        <f t="shared" si="77"/>
        <v>0.42499999999999999</v>
      </c>
      <c r="I166" s="240">
        <v>4</v>
      </c>
      <c r="J166" s="240">
        <v>1</v>
      </c>
      <c r="K166" s="240">
        <v>3</v>
      </c>
      <c r="L166" s="270">
        <v>0</v>
      </c>
      <c r="M166" s="239">
        <v>1</v>
      </c>
      <c r="N166" s="239">
        <v>1</v>
      </c>
      <c r="O166" s="239">
        <v>1</v>
      </c>
      <c r="P166" s="269">
        <v>0</v>
      </c>
      <c r="Q166" s="240">
        <v>2</v>
      </c>
      <c r="R166" s="240">
        <v>0</v>
      </c>
      <c r="S166" s="240">
        <v>0</v>
      </c>
      <c r="T166" s="270">
        <v>0</v>
      </c>
      <c r="U166" s="239">
        <v>3</v>
      </c>
      <c r="V166" s="239">
        <v>1</v>
      </c>
      <c r="W166" s="239">
        <v>2</v>
      </c>
      <c r="X166" s="269">
        <v>0</v>
      </c>
      <c r="Y166" s="240">
        <v>1</v>
      </c>
      <c r="Z166" s="240">
        <v>1</v>
      </c>
      <c r="AA166" s="240">
        <v>0</v>
      </c>
      <c r="AB166" s="270">
        <v>0</v>
      </c>
      <c r="AC166" s="443"/>
      <c r="AD166" s="274">
        <v>3</v>
      </c>
      <c r="AE166" s="239">
        <v>1</v>
      </c>
      <c r="AF166" s="239">
        <v>1</v>
      </c>
      <c r="AG166" s="269">
        <v>0</v>
      </c>
      <c r="AH166" s="240">
        <v>2</v>
      </c>
      <c r="AI166" s="240">
        <v>1</v>
      </c>
      <c r="AJ166" s="240">
        <v>1</v>
      </c>
      <c r="AK166" s="270">
        <v>0</v>
      </c>
      <c r="AL166" s="239">
        <v>2</v>
      </c>
      <c r="AM166" s="239">
        <v>0</v>
      </c>
      <c r="AN166" s="239">
        <v>0</v>
      </c>
      <c r="AO166" s="269">
        <v>0</v>
      </c>
      <c r="AP166" s="240">
        <v>3</v>
      </c>
      <c r="AQ166" s="240">
        <v>0</v>
      </c>
      <c r="AR166" s="240">
        <v>1</v>
      </c>
      <c r="AS166" s="270">
        <v>0</v>
      </c>
      <c r="AT166" s="239">
        <v>4</v>
      </c>
      <c r="AU166" s="239">
        <v>0</v>
      </c>
      <c r="AV166" s="239">
        <v>0</v>
      </c>
      <c r="AW166" s="269">
        <v>0</v>
      </c>
      <c r="AX166" s="240">
        <v>3</v>
      </c>
      <c r="AY166" s="240">
        <v>0</v>
      </c>
      <c r="AZ166" s="240">
        <v>1</v>
      </c>
      <c r="BA166" s="270">
        <v>0</v>
      </c>
      <c r="BB166" s="443"/>
      <c r="BC166" s="274">
        <v>3</v>
      </c>
      <c r="BD166" s="239">
        <v>0</v>
      </c>
      <c r="BE166" s="239">
        <v>3</v>
      </c>
      <c r="BF166" s="269">
        <v>0</v>
      </c>
      <c r="BG166" s="240">
        <v>2</v>
      </c>
      <c r="BH166" s="240">
        <v>0</v>
      </c>
      <c r="BI166" s="240">
        <v>0</v>
      </c>
      <c r="BJ166" s="270">
        <v>0</v>
      </c>
      <c r="BK166" s="239">
        <v>2</v>
      </c>
      <c r="BL166" s="239">
        <v>0</v>
      </c>
      <c r="BM166" s="239">
        <v>0</v>
      </c>
      <c r="BN166" s="269">
        <v>0</v>
      </c>
      <c r="BO166" s="240">
        <v>1</v>
      </c>
      <c r="BP166" s="240">
        <v>1</v>
      </c>
      <c r="BQ166" s="240">
        <v>1</v>
      </c>
      <c r="BR166" s="270">
        <v>0</v>
      </c>
      <c r="BS166" s="239">
        <v>4</v>
      </c>
      <c r="BT166" s="239">
        <v>2</v>
      </c>
      <c r="BU166" s="239">
        <v>3</v>
      </c>
      <c r="BV166" s="269">
        <v>0</v>
      </c>
    </row>
    <row r="167" spans="1:74">
      <c r="A167" s="405">
        <v>12</v>
      </c>
      <c r="B167" s="410" t="s">
        <v>1273</v>
      </c>
      <c r="C167" s="410" t="str">
        <f t="shared" si="72"/>
        <v>Jeff Williams</v>
      </c>
      <c r="D167" s="1536"/>
      <c r="E167" s="1537"/>
      <c r="F167" s="1537"/>
      <c r="G167" s="1537"/>
      <c r="H167" s="1538"/>
      <c r="I167" s="398"/>
      <c r="J167" s="398"/>
      <c r="K167" s="398"/>
      <c r="L167" s="397"/>
      <c r="M167" s="400"/>
      <c r="N167" s="400"/>
      <c r="O167" s="400"/>
      <c r="P167" s="399"/>
      <c r="Q167" s="398"/>
      <c r="R167" s="398"/>
      <c r="S167" s="398"/>
      <c r="T167" s="397"/>
      <c r="U167" s="400"/>
      <c r="V167" s="400"/>
      <c r="W167" s="400"/>
      <c r="X167" s="399"/>
      <c r="Y167" s="398"/>
      <c r="Z167" s="398"/>
      <c r="AA167" s="398"/>
      <c r="AB167" s="397"/>
      <c r="AC167" s="443"/>
      <c r="AD167" s="401"/>
      <c r="AE167" s="400"/>
      <c r="AF167" s="400"/>
      <c r="AG167" s="399"/>
      <c r="AH167" s="398"/>
      <c r="AI167" s="398"/>
      <c r="AJ167" s="398"/>
      <c r="AK167" s="397"/>
      <c r="AL167" s="400"/>
      <c r="AM167" s="400"/>
      <c r="AN167" s="400"/>
      <c r="AO167" s="399"/>
      <c r="AP167" s="398"/>
      <c r="AQ167" s="398"/>
      <c r="AR167" s="398"/>
      <c r="AS167" s="397"/>
      <c r="AT167" s="400"/>
      <c r="AU167" s="400"/>
      <c r="AV167" s="400"/>
      <c r="AW167" s="399"/>
      <c r="AX167" s="398"/>
      <c r="AY167" s="398"/>
      <c r="AZ167" s="398"/>
      <c r="BA167" s="397"/>
      <c r="BB167" s="443"/>
      <c r="BC167" s="401"/>
      <c r="BD167" s="400"/>
      <c r="BE167" s="400"/>
      <c r="BF167" s="399"/>
      <c r="BG167" s="398"/>
      <c r="BH167" s="398"/>
      <c r="BI167" s="398"/>
      <c r="BJ167" s="397"/>
      <c r="BK167" s="400"/>
      <c r="BL167" s="400"/>
      <c r="BM167" s="400"/>
      <c r="BN167" s="399"/>
      <c r="BO167" s="398"/>
      <c r="BP167" s="398"/>
      <c r="BQ167" s="398"/>
      <c r="BR167" s="397"/>
      <c r="BS167" s="400"/>
      <c r="BT167" s="400"/>
      <c r="BU167" s="400"/>
      <c r="BV167" s="399"/>
    </row>
    <row r="168" spans="1:74">
      <c r="A168" s="392">
        <v>13</v>
      </c>
      <c r="B168" s="391" t="s">
        <v>1231</v>
      </c>
      <c r="C168" s="391" t="str">
        <f t="shared" si="72"/>
        <v>Jeff Faber</v>
      </c>
      <c r="D168" s="390">
        <f>SUM(I168,M168,Q168,U168,Y168,AD168,AH168,AL168,AP168,AT168,AX168,BC168,BG168,BK168,BO168,BS168)</f>
        <v>37</v>
      </c>
      <c r="E168" s="389">
        <f>SUM(J168,N168,R168,V168,Z168,AE168,AI168,AM168,AQ168,AU168,AY168,BD168,BH168,BL168,BP168,BT168)</f>
        <v>12</v>
      </c>
      <c r="F168" s="389">
        <f>SUM(K168,O168,S168,W168,AA168,AF168,AJ168,AN168,AR168,AV168,AZ168,BE168,BI168,BM168,BQ168,BU168)</f>
        <v>15</v>
      </c>
      <c r="G168" s="389">
        <f>SUM(L168,P168,T168,X168,AB168,AG168,AK168,AO168,AS168,AW168,BA168,BF168,BJ168,BN168,BR168,BV168)</f>
        <v>0</v>
      </c>
      <c r="H168" s="444">
        <f>F168/D168</f>
        <v>0.40540540540540543</v>
      </c>
      <c r="I168" s="379"/>
      <c r="J168" s="379"/>
      <c r="K168" s="379"/>
      <c r="L168" s="378"/>
      <c r="M168" s="239">
        <v>4</v>
      </c>
      <c r="N168" s="239">
        <v>1</v>
      </c>
      <c r="O168" s="239">
        <v>1</v>
      </c>
      <c r="P168" s="269">
        <v>0</v>
      </c>
      <c r="Q168" s="240">
        <v>2</v>
      </c>
      <c r="R168" s="240">
        <v>1</v>
      </c>
      <c r="S168" s="240">
        <v>1</v>
      </c>
      <c r="T168" s="270">
        <v>0</v>
      </c>
      <c r="U168" s="239">
        <v>1</v>
      </c>
      <c r="V168" s="239">
        <v>0</v>
      </c>
      <c r="W168" s="239">
        <v>0</v>
      </c>
      <c r="X168" s="269">
        <v>0</v>
      </c>
      <c r="Y168" s="240">
        <v>3</v>
      </c>
      <c r="Z168" s="240">
        <v>0</v>
      </c>
      <c r="AA168" s="240">
        <v>0</v>
      </c>
      <c r="AB168" s="270">
        <v>0</v>
      </c>
      <c r="AC168" s="443"/>
      <c r="AD168" s="274">
        <v>3</v>
      </c>
      <c r="AE168" s="239">
        <v>2</v>
      </c>
      <c r="AF168" s="239">
        <v>2</v>
      </c>
      <c r="AG168" s="269">
        <v>0</v>
      </c>
      <c r="AH168" s="240">
        <v>5</v>
      </c>
      <c r="AI168" s="240">
        <v>3</v>
      </c>
      <c r="AJ168" s="240">
        <v>4</v>
      </c>
      <c r="AK168" s="270">
        <v>0</v>
      </c>
      <c r="AL168" s="239">
        <v>4</v>
      </c>
      <c r="AM168" s="239">
        <v>0</v>
      </c>
      <c r="AN168" s="239">
        <v>0</v>
      </c>
      <c r="AO168" s="269">
        <v>0</v>
      </c>
      <c r="AP168" s="240">
        <v>3</v>
      </c>
      <c r="AQ168" s="240">
        <v>1</v>
      </c>
      <c r="AR168" s="240">
        <v>1</v>
      </c>
      <c r="AS168" s="270">
        <v>0</v>
      </c>
      <c r="AT168" s="239"/>
      <c r="AU168" s="239"/>
      <c r="AV168" s="239"/>
      <c r="AW168" s="269"/>
      <c r="AX168" s="240">
        <v>6</v>
      </c>
      <c r="AY168" s="240">
        <v>1</v>
      </c>
      <c r="AZ168" s="240">
        <v>1</v>
      </c>
      <c r="BA168" s="270">
        <v>0</v>
      </c>
      <c r="BB168" s="443"/>
      <c r="BC168" s="274">
        <v>2</v>
      </c>
      <c r="BD168" s="239">
        <v>1</v>
      </c>
      <c r="BE168" s="239">
        <v>1</v>
      </c>
      <c r="BF168" s="269">
        <v>0</v>
      </c>
      <c r="BG168" s="379"/>
      <c r="BH168" s="379"/>
      <c r="BI168" s="379"/>
      <c r="BJ168" s="378"/>
      <c r="BK168" s="244"/>
      <c r="BL168" s="244"/>
      <c r="BM168" s="244"/>
      <c r="BN168" s="377"/>
      <c r="BO168" s="240">
        <v>1</v>
      </c>
      <c r="BP168" s="240">
        <v>0</v>
      </c>
      <c r="BQ168" s="240">
        <v>1</v>
      </c>
      <c r="BR168" s="270">
        <v>0</v>
      </c>
      <c r="BS168" s="239">
        <v>3</v>
      </c>
      <c r="BT168" s="239">
        <v>2</v>
      </c>
      <c r="BU168" s="239">
        <v>3</v>
      </c>
      <c r="BV168" s="269">
        <v>0</v>
      </c>
    </row>
    <row r="169" spans="1:74">
      <c r="A169" s="405">
        <v>14</v>
      </c>
      <c r="B169" s="410" t="s">
        <v>1124</v>
      </c>
      <c r="C169" s="410" t="str">
        <f t="shared" si="72"/>
        <v>Chris Head</v>
      </c>
      <c r="D169" s="1536"/>
      <c r="E169" s="1537"/>
      <c r="F169" s="1537"/>
      <c r="G169" s="1537"/>
      <c r="H169" s="1538"/>
      <c r="I169" s="398"/>
      <c r="J169" s="398"/>
      <c r="K169" s="398"/>
      <c r="L169" s="397"/>
      <c r="M169" s="400"/>
      <c r="N169" s="400"/>
      <c r="O169" s="400"/>
      <c r="P169" s="399"/>
      <c r="Q169" s="398"/>
      <c r="R169" s="398"/>
      <c r="S169" s="398"/>
      <c r="T169" s="397"/>
      <c r="U169" s="400"/>
      <c r="V169" s="400"/>
      <c r="W169" s="400"/>
      <c r="X169" s="399"/>
      <c r="Y169" s="398"/>
      <c r="Z169" s="398"/>
      <c r="AA169" s="398"/>
      <c r="AB169" s="397"/>
      <c r="AC169" s="443"/>
      <c r="AD169" s="401"/>
      <c r="AE169" s="400"/>
      <c r="AF169" s="400"/>
      <c r="AG169" s="399"/>
      <c r="AH169" s="398"/>
      <c r="AI169" s="398"/>
      <c r="AJ169" s="398"/>
      <c r="AK169" s="397"/>
      <c r="AL169" s="400"/>
      <c r="AM169" s="400"/>
      <c r="AN169" s="400"/>
      <c r="AO169" s="399"/>
      <c r="AP169" s="398"/>
      <c r="AQ169" s="398"/>
      <c r="AR169" s="398"/>
      <c r="AS169" s="397"/>
      <c r="AT169" s="400"/>
      <c r="AU169" s="400"/>
      <c r="AV169" s="400"/>
      <c r="AW169" s="399"/>
      <c r="AX169" s="398"/>
      <c r="AY169" s="398"/>
      <c r="AZ169" s="398"/>
      <c r="BA169" s="397"/>
      <c r="BB169" s="443"/>
      <c r="BC169" s="401"/>
      <c r="BD169" s="400"/>
      <c r="BE169" s="400"/>
      <c r="BF169" s="399"/>
      <c r="BG169" s="398"/>
      <c r="BH169" s="398"/>
      <c r="BI169" s="398"/>
      <c r="BJ169" s="397"/>
      <c r="BK169" s="400"/>
      <c r="BL169" s="400"/>
      <c r="BM169" s="400"/>
      <c r="BN169" s="399"/>
      <c r="BO169" s="398"/>
      <c r="BP169" s="398"/>
      <c r="BQ169" s="398"/>
      <c r="BR169" s="397"/>
      <c r="BS169" s="400"/>
      <c r="BT169" s="400"/>
      <c r="BU169" s="400"/>
      <c r="BV169" s="399"/>
    </row>
    <row r="170" spans="1:74">
      <c r="A170" s="392">
        <v>15</v>
      </c>
      <c r="B170" s="391" t="s">
        <v>1272</v>
      </c>
      <c r="C170" s="391" t="str">
        <f t="shared" si="72"/>
        <v>Pete DeCaussin</v>
      </c>
      <c r="D170" s="390">
        <f t="shared" ref="D170:G171" si="78">SUM(I170,M170,Q170,U170,Y170,AD170,AH170,AL170,AP170,AT170,AX170,BC170,BG170,BK170,BO170,BS170)</f>
        <v>41</v>
      </c>
      <c r="E170" s="389">
        <f t="shared" si="78"/>
        <v>11</v>
      </c>
      <c r="F170" s="389">
        <f t="shared" si="78"/>
        <v>18</v>
      </c>
      <c r="G170" s="389">
        <f t="shared" si="78"/>
        <v>2</v>
      </c>
      <c r="H170" s="444">
        <f>F170/D170</f>
        <v>0.43902439024390244</v>
      </c>
      <c r="I170" s="240">
        <v>4</v>
      </c>
      <c r="J170" s="240">
        <v>2</v>
      </c>
      <c r="K170" s="240">
        <v>4</v>
      </c>
      <c r="L170" s="270">
        <v>0</v>
      </c>
      <c r="M170" s="239">
        <v>2</v>
      </c>
      <c r="N170" s="239">
        <v>0</v>
      </c>
      <c r="O170" s="239">
        <v>1</v>
      </c>
      <c r="P170" s="269">
        <v>0</v>
      </c>
      <c r="Q170" s="240">
        <v>1</v>
      </c>
      <c r="R170" s="240">
        <v>0</v>
      </c>
      <c r="S170" s="240">
        <v>0</v>
      </c>
      <c r="T170" s="270">
        <v>0</v>
      </c>
      <c r="U170" s="239">
        <v>3</v>
      </c>
      <c r="V170" s="239">
        <v>2</v>
      </c>
      <c r="W170" s="239">
        <v>2</v>
      </c>
      <c r="X170" s="269">
        <v>0</v>
      </c>
      <c r="Y170" s="240">
        <v>2</v>
      </c>
      <c r="Z170" s="240">
        <v>0</v>
      </c>
      <c r="AA170" s="240">
        <v>0</v>
      </c>
      <c r="AB170" s="270">
        <v>0</v>
      </c>
      <c r="AC170" s="443"/>
      <c r="AD170" s="274">
        <v>3</v>
      </c>
      <c r="AE170" s="239">
        <v>0</v>
      </c>
      <c r="AF170" s="239">
        <v>1</v>
      </c>
      <c r="AG170" s="269">
        <v>0</v>
      </c>
      <c r="AH170" s="240">
        <v>3</v>
      </c>
      <c r="AI170" s="240">
        <v>3</v>
      </c>
      <c r="AJ170" s="240">
        <v>3</v>
      </c>
      <c r="AK170" s="270">
        <v>2</v>
      </c>
      <c r="AL170" s="239">
        <v>3</v>
      </c>
      <c r="AM170" s="239">
        <v>0</v>
      </c>
      <c r="AN170" s="239">
        <v>0</v>
      </c>
      <c r="AO170" s="269">
        <v>0</v>
      </c>
      <c r="AP170" s="240">
        <v>2</v>
      </c>
      <c r="AQ170" s="240">
        <v>1</v>
      </c>
      <c r="AR170" s="240">
        <v>2</v>
      </c>
      <c r="AS170" s="270">
        <v>0</v>
      </c>
      <c r="AT170" s="239">
        <v>5</v>
      </c>
      <c r="AU170" s="239">
        <v>0</v>
      </c>
      <c r="AV170" s="239">
        <v>0</v>
      </c>
      <c r="AW170" s="269">
        <v>0</v>
      </c>
      <c r="AX170" s="240">
        <v>2</v>
      </c>
      <c r="AY170" s="240">
        <v>1</v>
      </c>
      <c r="AZ170" s="240">
        <v>0</v>
      </c>
      <c r="BA170" s="270">
        <v>0</v>
      </c>
      <c r="BB170" s="443"/>
      <c r="BC170" s="274">
        <v>5</v>
      </c>
      <c r="BD170" s="239">
        <v>0</v>
      </c>
      <c r="BE170" s="239">
        <v>2</v>
      </c>
      <c r="BF170" s="269">
        <v>0</v>
      </c>
      <c r="BG170" s="379"/>
      <c r="BH170" s="379"/>
      <c r="BI170" s="379"/>
      <c r="BJ170" s="378"/>
      <c r="BK170" s="239">
        <v>3</v>
      </c>
      <c r="BL170" s="239">
        <v>1</v>
      </c>
      <c r="BM170" s="239">
        <v>2</v>
      </c>
      <c r="BN170" s="269">
        <v>0</v>
      </c>
      <c r="BO170" s="379"/>
      <c r="BP170" s="379"/>
      <c r="BQ170" s="379"/>
      <c r="BR170" s="378"/>
      <c r="BS170" s="239">
        <v>3</v>
      </c>
      <c r="BT170" s="239">
        <v>1</v>
      </c>
      <c r="BU170" s="239">
        <v>1</v>
      </c>
      <c r="BV170" s="269">
        <v>0</v>
      </c>
    </row>
    <row r="171" spans="1:74">
      <c r="A171" s="405">
        <v>16</v>
      </c>
      <c r="B171" s="410" t="s">
        <v>1271</v>
      </c>
      <c r="C171" s="1531" t="str">
        <f t="shared" si="72"/>
        <v>Luke Kendziorski</v>
      </c>
      <c r="D171" s="476">
        <f t="shared" si="78"/>
        <v>23</v>
      </c>
      <c r="E171" s="475">
        <f t="shared" si="78"/>
        <v>10</v>
      </c>
      <c r="F171" s="475">
        <f t="shared" si="78"/>
        <v>11</v>
      </c>
      <c r="G171" s="475">
        <f t="shared" si="78"/>
        <v>1</v>
      </c>
      <c r="H171" s="474">
        <f>F171/D171</f>
        <v>0.47826086956521741</v>
      </c>
      <c r="I171" s="2021" t="s">
        <v>1264</v>
      </c>
      <c r="J171" s="2022"/>
      <c r="K171" s="2022"/>
      <c r="L171" s="2023"/>
      <c r="M171" s="465">
        <v>3</v>
      </c>
      <c r="N171" s="465">
        <v>1</v>
      </c>
      <c r="O171" s="465">
        <v>1</v>
      </c>
      <c r="P171" s="464">
        <v>0</v>
      </c>
      <c r="Q171" s="469">
        <v>2</v>
      </c>
      <c r="R171" s="469">
        <v>1</v>
      </c>
      <c r="S171" s="469">
        <v>0</v>
      </c>
      <c r="T171" s="468">
        <v>0</v>
      </c>
      <c r="U171" s="465">
        <v>1</v>
      </c>
      <c r="V171" s="465">
        <v>0</v>
      </c>
      <c r="W171" s="465">
        <v>0</v>
      </c>
      <c r="X171" s="464">
        <v>0</v>
      </c>
      <c r="Y171" s="469">
        <v>3</v>
      </c>
      <c r="Z171" s="469">
        <v>0</v>
      </c>
      <c r="AA171" s="469">
        <v>3</v>
      </c>
      <c r="AB171" s="468">
        <v>0</v>
      </c>
      <c r="AC171" s="443"/>
      <c r="AD171" s="473">
        <v>6</v>
      </c>
      <c r="AE171" s="465">
        <v>3</v>
      </c>
      <c r="AF171" s="465">
        <v>3</v>
      </c>
      <c r="AG171" s="464">
        <v>1</v>
      </c>
      <c r="AH171" s="467"/>
      <c r="AI171" s="467"/>
      <c r="AJ171" s="467"/>
      <c r="AK171" s="466"/>
      <c r="AL171" s="471"/>
      <c r="AM171" s="471"/>
      <c r="AN171" s="471"/>
      <c r="AO171" s="470"/>
      <c r="AP171" s="467"/>
      <c r="AQ171" s="467"/>
      <c r="AR171" s="467"/>
      <c r="AS171" s="466"/>
      <c r="AT171" s="471"/>
      <c r="AU171" s="471"/>
      <c r="AV171" s="471"/>
      <c r="AW171" s="470"/>
      <c r="AX171" s="467"/>
      <c r="AY171" s="467"/>
      <c r="AZ171" s="467"/>
      <c r="BA171" s="466"/>
      <c r="BB171" s="443"/>
      <c r="BC171" s="472"/>
      <c r="BD171" s="471"/>
      <c r="BE171" s="471"/>
      <c r="BF171" s="470"/>
      <c r="BG171" s="469">
        <v>3</v>
      </c>
      <c r="BH171" s="469">
        <v>1</v>
      </c>
      <c r="BI171" s="469">
        <v>1</v>
      </c>
      <c r="BJ171" s="468">
        <v>0</v>
      </c>
      <c r="BK171" s="465">
        <v>3</v>
      </c>
      <c r="BL171" s="465">
        <v>2</v>
      </c>
      <c r="BM171" s="465">
        <v>2</v>
      </c>
      <c r="BN171" s="464">
        <v>0</v>
      </c>
      <c r="BO171" s="467"/>
      <c r="BP171" s="467"/>
      <c r="BQ171" s="467"/>
      <c r="BR171" s="466"/>
      <c r="BS171" s="465">
        <v>2</v>
      </c>
      <c r="BT171" s="465">
        <v>2</v>
      </c>
      <c r="BU171" s="465">
        <v>1</v>
      </c>
      <c r="BV171" s="464">
        <v>0</v>
      </c>
    </row>
    <row r="172" spans="1:74" ht="13.8" thickBot="1">
      <c r="A172" s="376"/>
      <c r="B172" s="376"/>
      <c r="C172" s="376"/>
      <c r="D172" s="463">
        <f>SUM(D156:D171)</f>
        <v>814</v>
      </c>
      <c r="E172" s="462">
        <f>SUM(E156:E171)</f>
        <v>320</v>
      </c>
      <c r="F172" s="462">
        <f>SUM(F156:F171)</f>
        <v>455</v>
      </c>
      <c r="G172" s="462">
        <f>SUM(G156:G171)</f>
        <v>33</v>
      </c>
      <c r="H172" s="461">
        <f>F172/D172</f>
        <v>0.55896805896805901</v>
      </c>
      <c r="I172" s="368">
        <f t="shared" ref="I172:AB172" si="79">SUM(I156:I171)</f>
        <v>34</v>
      </c>
      <c r="J172" s="368">
        <f t="shared" si="79"/>
        <v>17</v>
      </c>
      <c r="K172" s="368">
        <f t="shared" si="79"/>
        <v>22</v>
      </c>
      <c r="L172" s="367">
        <f t="shared" si="79"/>
        <v>1</v>
      </c>
      <c r="M172" s="455">
        <f t="shared" si="79"/>
        <v>48</v>
      </c>
      <c r="N172" s="455">
        <f t="shared" si="79"/>
        <v>17</v>
      </c>
      <c r="O172" s="455">
        <f t="shared" si="79"/>
        <v>25</v>
      </c>
      <c r="P172" s="454">
        <f t="shared" si="79"/>
        <v>2</v>
      </c>
      <c r="Q172" s="457">
        <f t="shared" si="79"/>
        <v>43</v>
      </c>
      <c r="R172" s="457">
        <f t="shared" si="79"/>
        <v>9</v>
      </c>
      <c r="S172" s="457">
        <f t="shared" si="79"/>
        <v>17</v>
      </c>
      <c r="T172" s="456">
        <f t="shared" si="79"/>
        <v>1</v>
      </c>
      <c r="U172" s="455">
        <f t="shared" si="79"/>
        <v>51</v>
      </c>
      <c r="V172" s="455">
        <f t="shared" si="79"/>
        <v>19</v>
      </c>
      <c r="W172" s="455">
        <f t="shared" si="79"/>
        <v>31</v>
      </c>
      <c r="X172" s="454">
        <f t="shared" si="79"/>
        <v>0</v>
      </c>
      <c r="Y172" s="457">
        <f t="shared" si="79"/>
        <v>45</v>
      </c>
      <c r="Z172" s="457">
        <f t="shared" si="79"/>
        <v>13</v>
      </c>
      <c r="AA172" s="457">
        <f t="shared" si="79"/>
        <v>22</v>
      </c>
      <c r="AB172" s="456">
        <f t="shared" si="79"/>
        <v>2</v>
      </c>
      <c r="AC172" s="460"/>
      <c r="AD172" s="459">
        <f t="shared" ref="AD172:BA172" si="80">SUM(AD156:AD171)</f>
        <v>60</v>
      </c>
      <c r="AE172" s="455">
        <f t="shared" si="80"/>
        <v>30</v>
      </c>
      <c r="AF172" s="455">
        <f t="shared" si="80"/>
        <v>38</v>
      </c>
      <c r="AG172" s="454">
        <f t="shared" si="80"/>
        <v>7</v>
      </c>
      <c r="AH172" s="457">
        <f t="shared" si="80"/>
        <v>50</v>
      </c>
      <c r="AI172" s="457">
        <f t="shared" si="80"/>
        <v>27</v>
      </c>
      <c r="AJ172" s="457">
        <f t="shared" si="80"/>
        <v>32</v>
      </c>
      <c r="AK172" s="456">
        <f t="shared" si="80"/>
        <v>7</v>
      </c>
      <c r="AL172" s="455">
        <f t="shared" si="80"/>
        <v>44</v>
      </c>
      <c r="AM172" s="455">
        <f t="shared" si="80"/>
        <v>13</v>
      </c>
      <c r="AN172" s="455">
        <f t="shared" si="80"/>
        <v>20</v>
      </c>
      <c r="AO172" s="454">
        <f t="shared" si="80"/>
        <v>2</v>
      </c>
      <c r="AP172" s="457">
        <f t="shared" si="80"/>
        <v>55</v>
      </c>
      <c r="AQ172" s="457">
        <f t="shared" si="80"/>
        <v>22</v>
      </c>
      <c r="AR172" s="457">
        <f t="shared" si="80"/>
        <v>35</v>
      </c>
      <c r="AS172" s="456">
        <f t="shared" si="80"/>
        <v>0</v>
      </c>
      <c r="AT172" s="455">
        <f t="shared" si="80"/>
        <v>47</v>
      </c>
      <c r="AU172" s="455">
        <f t="shared" si="80"/>
        <v>12</v>
      </c>
      <c r="AV172" s="455">
        <f t="shared" si="80"/>
        <v>21</v>
      </c>
      <c r="AW172" s="454">
        <f t="shared" si="80"/>
        <v>0</v>
      </c>
      <c r="AX172" s="457">
        <f t="shared" si="80"/>
        <v>58</v>
      </c>
      <c r="AY172" s="457">
        <f t="shared" si="80"/>
        <v>22</v>
      </c>
      <c r="AZ172" s="457">
        <f t="shared" si="80"/>
        <v>30</v>
      </c>
      <c r="BA172" s="456">
        <f t="shared" si="80"/>
        <v>1</v>
      </c>
      <c r="BB172" s="458"/>
      <c r="BC172" s="455">
        <f t="shared" ref="BC172:BV172" si="81">SUM(BC156:BC171)</f>
        <v>54</v>
      </c>
      <c r="BD172" s="455">
        <f t="shared" si="81"/>
        <v>16</v>
      </c>
      <c r="BE172" s="455">
        <f t="shared" si="81"/>
        <v>30</v>
      </c>
      <c r="BF172" s="454">
        <f t="shared" si="81"/>
        <v>2</v>
      </c>
      <c r="BG172" s="457">
        <f t="shared" si="81"/>
        <v>50</v>
      </c>
      <c r="BH172" s="457">
        <f t="shared" si="81"/>
        <v>16</v>
      </c>
      <c r="BI172" s="457">
        <f t="shared" si="81"/>
        <v>26</v>
      </c>
      <c r="BJ172" s="456">
        <f t="shared" si="81"/>
        <v>2</v>
      </c>
      <c r="BK172" s="455">
        <f t="shared" si="81"/>
        <v>58</v>
      </c>
      <c r="BL172" s="455">
        <f t="shared" si="81"/>
        <v>25</v>
      </c>
      <c r="BM172" s="455">
        <f t="shared" si="81"/>
        <v>35</v>
      </c>
      <c r="BN172" s="454">
        <f t="shared" si="81"/>
        <v>2</v>
      </c>
      <c r="BO172" s="457">
        <f t="shared" si="81"/>
        <v>45</v>
      </c>
      <c r="BP172" s="457">
        <f t="shared" si="81"/>
        <v>20</v>
      </c>
      <c r="BQ172" s="457">
        <f t="shared" si="81"/>
        <v>23</v>
      </c>
      <c r="BR172" s="456">
        <f t="shared" si="81"/>
        <v>1</v>
      </c>
      <c r="BS172" s="455">
        <f t="shared" si="81"/>
        <v>72</v>
      </c>
      <c r="BT172" s="455">
        <f t="shared" si="81"/>
        <v>42</v>
      </c>
      <c r="BU172" s="455">
        <f t="shared" si="81"/>
        <v>48</v>
      </c>
      <c r="BV172" s="454">
        <f t="shared" si="81"/>
        <v>3</v>
      </c>
    </row>
    <row r="173" spans="1:74" ht="13.8" thickBot="1">
      <c r="A173" s="420"/>
      <c r="B173" s="420"/>
      <c r="C173" s="420"/>
      <c r="D173" s="420"/>
      <c r="E173" s="420"/>
      <c r="F173" s="420"/>
      <c r="G173" s="420"/>
      <c r="H173" s="420"/>
      <c r="I173" s="420"/>
      <c r="J173" s="420"/>
      <c r="K173" s="420"/>
      <c r="L173" s="420"/>
      <c r="M173" s="420"/>
      <c r="N173" s="420"/>
      <c r="O173" s="420"/>
      <c r="P173" s="420"/>
      <c r="Q173" s="420"/>
      <c r="R173" s="420"/>
      <c r="S173" s="420"/>
      <c r="T173" s="420"/>
      <c r="U173" s="420"/>
      <c r="V173" s="420"/>
      <c r="W173" s="420"/>
      <c r="X173" s="420"/>
      <c r="Y173" s="420"/>
      <c r="Z173" s="420"/>
      <c r="AA173" s="420"/>
      <c r="AB173" s="420"/>
      <c r="AC173" s="420"/>
      <c r="AD173" s="420"/>
      <c r="AE173" s="420"/>
      <c r="AF173" s="420"/>
      <c r="AG173" s="420"/>
      <c r="AH173" s="420"/>
      <c r="AI173" s="420"/>
      <c r="AJ173" s="420"/>
      <c r="AK173" s="420"/>
      <c r="AL173" s="420"/>
      <c r="AM173" s="420"/>
      <c r="AN173" s="420"/>
      <c r="AO173" s="420"/>
      <c r="AP173" s="420"/>
      <c r="AQ173" s="420"/>
      <c r="AR173" s="420"/>
      <c r="AS173" s="420"/>
      <c r="AT173" s="420"/>
      <c r="AU173" s="420"/>
      <c r="AV173" s="420"/>
      <c r="AW173" s="420"/>
      <c r="AX173" s="420"/>
      <c r="AY173" s="420"/>
      <c r="AZ173" s="420"/>
      <c r="BA173" s="420"/>
      <c r="BB173" s="420"/>
      <c r="BC173" s="420"/>
      <c r="BD173" s="420"/>
      <c r="BE173" s="420"/>
      <c r="BF173" s="420"/>
      <c r="BG173" s="420"/>
      <c r="BH173" s="420"/>
      <c r="BI173" s="420"/>
      <c r="BJ173" s="420"/>
      <c r="BK173" s="420"/>
      <c r="BL173" s="420"/>
      <c r="BM173" s="420"/>
      <c r="BN173" s="420"/>
      <c r="BO173" s="420"/>
      <c r="BP173" s="420"/>
      <c r="BQ173" s="420"/>
      <c r="BR173" s="420"/>
      <c r="BS173" s="420"/>
      <c r="BT173" s="420"/>
      <c r="BU173" s="420"/>
      <c r="BV173" s="420"/>
    </row>
    <row r="174" spans="1:74">
      <c r="A174" s="1985">
        <v>10</v>
      </c>
      <c r="B174" s="419"/>
      <c r="C174" s="419"/>
      <c r="D174" s="2013" t="s">
        <v>1268</v>
      </c>
      <c r="E174" s="2014"/>
      <c r="F174" s="2014"/>
      <c r="G174" s="2014"/>
      <c r="H174" s="2015"/>
      <c r="I174" s="1992" t="s">
        <v>1109</v>
      </c>
      <c r="J174" s="1993"/>
      <c r="K174" s="1993"/>
      <c r="L174" s="1994"/>
      <c r="M174" s="1995" t="s">
        <v>1108</v>
      </c>
      <c r="N174" s="1996"/>
      <c r="O174" s="1996"/>
      <c r="P174" s="1997"/>
      <c r="Q174" s="1992" t="s">
        <v>1107</v>
      </c>
      <c r="R174" s="1993"/>
      <c r="S174" s="1993"/>
      <c r="T174" s="1994"/>
      <c r="U174" s="1995" t="s">
        <v>1106</v>
      </c>
      <c r="V174" s="1996"/>
      <c r="W174" s="1996"/>
      <c r="X174" s="1997"/>
      <c r="Y174" s="1992" t="s">
        <v>1105</v>
      </c>
      <c r="Z174" s="1993"/>
      <c r="AA174" s="1993"/>
      <c r="AB174" s="1994"/>
      <c r="AC174" s="446"/>
      <c r="AD174" s="1998" t="s">
        <v>1104</v>
      </c>
      <c r="AE174" s="1996"/>
      <c r="AF174" s="1996"/>
      <c r="AG174" s="1997"/>
      <c r="AH174" s="1992" t="s">
        <v>1103</v>
      </c>
      <c r="AI174" s="1993"/>
      <c r="AJ174" s="1993"/>
      <c r="AK174" s="1994"/>
      <c r="AL174" s="1995" t="s">
        <v>1102</v>
      </c>
      <c r="AM174" s="1996"/>
      <c r="AN174" s="1996"/>
      <c r="AO174" s="1997"/>
      <c r="AP174" s="1992" t="s">
        <v>1101</v>
      </c>
      <c r="AQ174" s="1993"/>
      <c r="AR174" s="1993"/>
      <c r="AS174" s="1994"/>
      <c r="AT174" s="1995" t="s">
        <v>1100</v>
      </c>
      <c r="AU174" s="1996"/>
      <c r="AV174" s="1996"/>
      <c r="AW174" s="1997"/>
      <c r="AX174" s="1992" t="s">
        <v>1099</v>
      </c>
      <c r="AY174" s="1993"/>
      <c r="AZ174" s="1993"/>
      <c r="BA174" s="1994"/>
      <c r="BB174" s="446"/>
      <c r="BC174" s="1998" t="s">
        <v>1098</v>
      </c>
      <c r="BD174" s="1996"/>
      <c r="BE174" s="1996"/>
      <c r="BF174" s="1997"/>
      <c r="BG174" s="1992" t="s">
        <v>1097</v>
      </c>
      <c r="BH174" s="1993"/>
      <c r="BI174" s="1993"/>
      <c r="BJ174" s="1994"/>
      <c r="BK174" s="1995" t="s">
        <v>1096</v>
      </c>
      <c r="BL174" s="1996"/>
      <c r="BM174" s="1996"/>
      <c r="BN174" s="1997"/>
      <c r="BO174" s="1992" t="s">
        <v>1095</v>
      </c>
      <c r="BP174" s="1993"/>
      <c r="BQ174" s="1993"/>
      <c r="BR174" s="1994"/>
      <c r="BS174" s="1995" t="s">
        <v>1094</v>
      </c>
      <c r="BT174" s="1996"/>
      <c r="BU174" s="1996"/>
      <c r="BV174" s="1997"/>
    </row>
    <row r="175" spans="1:74">
      <c r="A175" s="1986"/>
      <c r="B175" s="445" t="s">
        <v>1270</v>
      </c>
      <c r="C175" s="1530"/>
      <c r="D175" s="414" t="s">
        <v>268</v>
      </c>
      <c r="E175" s="413" t="s">
        <v>1092</v>
      </c>
      <c r="F175" s="413" t="s">
        <v>267</v>
      </c>
      <c r="G175" s="413" t="s">
        <v>266</v>
      </c>
      <c r="H175" s="412" t="s">
        <v>265</v>
      </c>
      <c r="I175" s="413" t="s">
        <v>268</v>
      </c>
      <c r="J175" s="413" t="s">
        <v>1092</v>
      </c>
      <c r="K175" s="413" t="s">
        <v>267</v>
      </c>
      <c r="L175" s="412" t="s">
        <v>266</v>
      </c>
      <c r="M175" s="413" t="s">
        <v>268</v>
      </c>
      <c r="N175" s="413" t="s">
        <v>1092</v>
      </c>
      <c r="O175" s="413" t="s">
        <v>267</v>
      </c>
      <c r="P175" s="412" t="s">
        <v>266</v>
      </c>
      <c r="Q175" s="413" t="s">
        <v>268</v>
      </c>
      <c r="R175" s="413" t="s">
        <v>1092</v>
      </c>
      <c r="S175" s="413" t="s">
        <v>267</v>
      </c>
      <c r="T175" s="412" t="s">
        <v>266</v>
      </c>
      <c r="U175" s="413" t="s">
        <v>268</v>
      </c>
      <c r="V175" s="413" t="s">
        <v>1092</v>
      </c>
      <c r="W175" s="413" t="s">
        <v>267</v>
      </c>
      <c r="X175" s="412" t="s">
        <v>266</v>
      </c>
      <c r="Y175" s="413" t="s">
        <v>268</v>
      </c>
      <c r="Z175" s="413" t="s">
        <v>1092</v>
      </c>
      <c r="AA175" s="413" t="s">
        <v>267</v>
      </c>
      <c r="AB175" s="415" t="s">
        <v>266</v>
      </c>
      <c r="AC175" s="451"/>
      <c r="AD175" s="413" t="s">
        <v>268</v>
      </c>
      <c r="AE175" s="413" t="s">
        <v>1092</v>
      </c>
      <c r="AF175" s="413" t="s">
        <v>267</v>
      </c>
      <c r="AG175" s="412" t="s">
        <v>266</v>
      </c>
      <c r="AH175" s="413" t="s">
        <v>268</v>
      </c>
      <c r="AI175" s="413" t="s">
        <v>1092</v>
      </c>
      <c r="AJ175" s="413" t="s">
        <v>267</v>
      </c>
      <c r="AK175" s="412" t="s">
        <v>266</v>
      </c>
      <c r="AL175" s="413" t="s">
        <v>268</v>
      </c>
      <c r="AM175" s="413" t="s">
        <v>1092</v>
      </c>
      <c r="AN175" s="413" t="s">
        <v>267</v>
      </c>
      <c r="AO175" s="412" t="s">
        <v>266</v>
      </c>
      <c r="AP175" s="413" t="s">
        <v>268</v>
      </c>
      <c r="AQ175" s="413" t="s">
        <v>1092</v>
      </c>
      <c r="AR175" s="413" t="s">
        <v>267</v>
      </c>
      <c r="AS175" s="412" t="s">
        <v>266</v>
      </c>
      <c r="AT175" s="413" t="s">
        <v>268</v>
      </c>
      <c r="AU175" s="413" t="s">
        <v>1092</v>
      </c>
      <c r="AV175" s="413" t="s">
        <v>267</v>
      </c>
      <c r="AW175" s="412" t="s">
        <v>266</v>
      </c>
      <c r="AX175" s="413" t="s">
        <v>268</v>
      </c>
      <c r="AY175" s="413" t="s">
        <v>1092</v>
      </c>
      <c r="AZ175" s="413" t="s">
        <v>267</v>
      </c>
      <c r="BA175" s="415" t="s">
        <v>266</v>
      </c>
      <c r="BB175" s="451"/>
      <c r="BC175" s="413" t="s">
        <v>268</v>
      </c>
      <c r="BD175" s="413" t="s">
        <v>1092</v>
      </c>
      <c r="BE175" s="413" t="s">
        <v>267</v>
      </c>
      <c r="BF175" s="415" t="s">
        <v>266</v>
      </c>
      <c r="BG175" s="414" t="s">
        <v>268</v>
      </c>
      <c r="BH175" s="413" t="s">
        <v>1092</v>
      </c>
      <c r="BI175" s="413" t="s">
        <v>267</v>
      </c>
      <c r="BJ175" s="415" t="s">
        <v>266</v>
      </c>
      <c r="BK175" s="414" t="s">
        <v>268</v>
      </c>
      <c r="BL175" s="413" t="s">
        <v>1092</v>
      </c>
      <c r="BM175" s="413" t="s">
        <v>267</v>
      </c>
      <c r="BN175" s="415" t="s">
        <v>266</v>
      </c>
      <c r="BO175" s="414" t="s">
        <v>268</v>
      </c>
      <c r="BP175" s="413" t="s">
        <v>1092</v>
      </c>
      <c r="BQ175" s="413" t="s">
        <v>267</v>
      </c>
      <c r="BR175" s="415" t="s">
        <v>266</v>
      </c>
      <c r="BS175" s="414" t="s">
        <v>268</v>
      </c>
      <c r="BT175" s="413" t="s">
        <v>1092</v>
      </c>
      <c r="BU175" s="413" t="s">
        <v>267</v>
      </c>
      <c r="BV175" s="412" t="s">
        <v>266</v>
      </c>
    </row>
    <row r="176" spans="1:74">
      <c r="A176" s="392">
        <v>1</v>
      </c>
      <c r="B176" s="406" t="s">
        <v>66</v>
      </c>
      <c r="C176" s="406" t="str">
        <f t="shared" ref="C176:C189" si="82">TRIM(B176)</f>
        <v>Dean Klovski</v>
      </c>
      <c r="D176" s="390">
        <f t="shared" ref="D176:D189" si="83">SUM(I176,M176,Q176,U176,Y176,AD176,AH176,AL176,AP176,AT176,AX176,BC176,BG176,BK176,BO176,BS176)</f>
        <v>65</v>
      </c>
      <c r="E176" s="389">
        <f t="shared" ref="E176:E189" si="84">SUM(J176,N176,R176,V176,Z176,AE176,AI176,AM176,AQ176,AU176,AY176,BD176,BH176,BL176,BP176,BT176)</f>
        <v>24</v>
      </c>
      <c r="F176" s="389">
        <f t="shared" ref="F176:F189" si="85">SUM(K176,O176,S176,W176,AA176,AF176,AJ176,AN176,AR176,AV176,AZ176,BE176,BI176,BM176,BQ176,BU176)</f>
        <v>30</v>
      </c>
      <c r="G176" s="389">
        <f t="shared" ref="G176:G189" si="86">SUM(L176,P176,T176,X176,AB176,AG176,AK176,AO176,AS176,AW176,BA176,BF176,BJ176,BN176,BR176,BV176)</f>
        <v>5</v>
      </c>
      <c r="H176" s="444">
        <f t="shared" ref="H176:H190" si="87">F176/D176</f>
        <v>0.46153846153846156</v>
      </c>
      <c r="I176" s="240">
        <v>5</v>
      </c>
      <c r="J176" s="240">
        <v>3</v>
      </c>
      <c r="K176" s="240">
        <v>4</v>
      </c>
      <c r="L176" s="270">
        <v>1</v>
      </c>
      <c r="M176" s="239">
        <v>5</v>
      </c>
      <c r="N176" s="239">
        <v>3</v>
      </c>
      <c r="O176" s="239">
        <v>3</v>
      </c>
      <c r="P176" s="269">
        <v>1</v>
      </c>
      <c r="Q176" s="379"/>
      <c r="R176" s="379"/>
      <c r="S176" s="379"/>
      <c r="T176" s="378"/>
      <c r="U176" s="239">
        <v>5</v>
      </c>
      <c r="V176" s="239">
        <v>2</v>
      </c>
      <c r="W176" s="239">
        <v>2</v>
      </c>
      <c r="X176" s="269">
        <v>2</v>
      </c>
      <c r="Y176" s="240">
        <v>4</v>
      </c>
      <c r="Z176" s="240">
        <v>1</v>
      </c>
      <c r="AA176" s="240">
        <v>1</v>
      </c>
      <c r="AB176" s="303">
        <v>0</v>
      </c>
      <c r="AC176" s="451"/>
      <c r="AD176" s="239">
        <v>6</v>
      </c>
      <c r="AE176" s="239">
        <v>4</v>
      </c>
      <c r="AF176" s="239">
        <v>3</v>
      </c>
      <c r="AG176" s="269">
        <v>1</v>
      </c>
      <c r="AH176" s="240">
        <v>4</v>
      </c>
      <c r="AI176" s="240">
        <v>2</v>
      </c>
      <c r="AJ176" s="240">
        <v>2</v>
      </c>
      <c r="AK176" s="270">
        <v>0</v>
      </c>
      <c r="AL176" s="239">
        <v>4</v>
      </c>
      <c r="AM176" s="239">
        <v>1</v>
      </c>
      <c r="AN176" s="239">
        <v>2</v>
      </c>
      <c r="AO176" s="269">
        <v>0</v>
      </c>
      <c r="AP176" s="240">
        <v>3</v>
      </c>
      <c r="AQ176" s="240">
        <v>0</v>
      </c>
      <c r="AR176" s="240">
        <v>0</v>
      </c>
      <c r="AS176" s="270">
        <v>0</v>
      </c>
      <c r="AT176" s="239">
        <v>4</v>
      </c>
      <c r="AU176" s="239">
        <v>2</v>
      </c>
      <c r="AV176" s="239">
        <v>2</v>
      </c>
      <c r="AW176" s="269">
        <v>0</v>
      </c>
      <c r="AX176" s="240">
        <v>5</v>
      </c>
      <c r="AY176" s="240">
        <v>2</v>
      </c>
      <c r="AZ176" s="240">
        <v>4</v>
      </c>
      <c r="BA176" s="303">
        <v>0</v>
      </c>
      <c r="BB176" s="451"/>
      <c r="BC176" s="239">
        <v>4</v>
      </c>
      <c r="BD176" s="239">
        <v>1</v>
      </c>
      <c r="BE176" s="239">
        <v>1</v>
      </c>
      <c r="BF176" s="273">
        <v>0</v>
      </c>
      <c r="BG176" s="272">
        <v>5</v>
      </c>
      <c r="BH176" s="240">
        <v>1</v>
      </c>
      <c r="BI176" s="240">
        <v>2</v>
      </c>
      <c r="BJ176" s="303">
        <v>0</v>
      </c>
      <c r="BK176" s="274">
        <v>3</v>
      </c>
      <c r="BL176" s="239">
        <v>0</v>
      </c>
      <c r="BM176" s="239">
        <v>1</v>
      </c>
      <c r="BN176" s="273">
        <v>0</v>
      </c>
      <c r="BO176" s="272">
        <v>4</v>
      </c>
      <c r="BP176" s="240">
        <v>1</v>
      </c>
      <c r="BQ176" s="240">
        <v>2</v>
      </c>
      <c r="BR176" s="303">
        <v>0</v>
      </c>
      <c r="BS176" s="274">
        <v>4</v>
      </c>
      <c r="BT176" s="239">
        <v>1</v>
      </c>
      <c r="BU176" s="239">
        <v>1</v>
      </c>
      <c r="BV176" s="269">
        <v>0</v>
      </c>
    </row>
    <row r="177" spans="1:74">
      <c r="A177" s="405">
        <v>2</v>
      </c>
      <c r="B177" s="410" t="s">
        <v>161</v>
      </c>
      <c r="C177" s="410" t="str">
        <f t="shared" si="82"/>
        <v>Steve Griffin</v>
      </c>
      <c r="D177" s="383">
        <f t="shared" si="83"/>
        <v>63</v>
      </c>
      <c r="E177" s="382">
        <f t="shared" si="84"/>
        <v>25</v>
      </c>
      <c r="F177" s="382">
        <f t="shared" si="85"/>
        <v>32</v>
      </c>
      <c r="G177" s="382">
        <f t="shared" si="86"/>
        <v>4</v>
      </c>
      <c r="H177" s="432">
        <f t="shared" si="87"/>
        <v>0.50793650793650791</v>
      </c>
      <c r="I177" s="396"/>
      <c r="J177" s="396"/>
      <c r="K177" s="396"/>
      <c r="L177" s="395"/>
      <c r="M177" s="400">
        <v>5</v>
      </c>
      <c r="N177" s="400">
        <v>3</v>
      </c>
      <c r="O177" s="400">
        <v>4</v>
      </c>
      <c r="P177" s="399">
        <v>0</v>
      </c>
      <c r="Q177" s="398">
        <v>5</v>
      </c>
      <c r="R177" s="398">
        <v>1</v>
      </c>
      <c r="S177" s="398">
        <v>1</v>
      </c>
      <c r="T177" s="397">
        <v>1</v>
      </c>
      <c r="U177" s="400">
        <v>4</v>
      </c>
      <c r="V177" s="400">
        <v>1</v>
      </c>
      <c r="W177" s="400">
        <v>2</v>
      </c>
      <c r="X177" s="399">
        <v>0</v>
      </c>
      <c r="Y177" s="398">
        <v>6</v>
      </c>
      <c r="Z177" s="398">
        <v>3</v>
      </c>
      <c r="AA177" s="398">
        <v>3</v>
      </c>
      <c r="AB177" s="450">
        <v>1</v>
      </c>
      <c r="AC177" s="451"/>
      <c r="AD177" s="400">
        <v>6</v>
      </c>
      <c r="AE177" s="400">
        <v>4</v>
      </c>
      <c r="AF177" s="400">
        <v>4</v>
      </c>
      <c r="AG177" s="399">
        <v>2</v>
      </c>
      <c r="AH177" s="398">
        <v>3</v>
      </c>
      <c r="AI177" s="398">
        <v>3</v>
      </c>
      <c r="AJ177" s="398">
        <v>3</v>
      </c>
      <c r="AK177" s="397">
        <v>0</v>
      </c>
      <c r="AL177" s="400">
        <v>5</v>
      </c>
      <c r="AM177" s="400">
        <v>1</v>
      </c>
      <c r="AN177" s="400">
        <v>1</v>
      </c>
      <c r="AO177" s="399">
        <v>0</v>
      </c>
      <c r="AP177" s="398">
        <v>4</v>
      </c>
      <c r="AQ177" s="398">
        <v>1</v>
      </c>
      <c r="AR177" s="398">
        <v>2</v>
      </c>
      <c r="AS177" s="397">
        <v>0</v>
      </c>
      <c r="AT177" s="400">
        <v>4</v>
      </c>
      <c r="AU177" s="400">
        <v>1</v>
      </c>
      <c r="AV177" s="400">
        <v>3</v>
      </c>
      <c r="AW177" s="399">
        <v>0</v>
      </c>
      <c r="AX177" s="398">
        <v>5</v>
      </c>
      <c r="AY177" s="398">
        <v>2</v>
      </c>
      <c r="AZ177" s="398">
        <v>3</v>
      </c>
      <c r="BA177" s="450">
        <v>0</v>
      </c>
      <c r="BB177" s="451"/>
      <c r="BC177" s="394"/>
      <c r="BD177" s="394"/>
      <c r="BE177" s="394"/>
      <c r="BF177" s="409"/>
      <c r="BG177" s="402">
        <v>3</v>
      </c>
      <c r="BH177" s="398">
        <v>0</v>
      </c>
      <c r="BI177" s="398">
        <v>0</v>
      </c>
      <c r="BJ177" s="450">
        <v>0</v>
      </c>
      <c r="BK177" s="401">
        <v>3</v>
      </c>
      <c r="BL177" s="400">
        <v>1</v>
      </c>
      <c r="BM177" s="400">
        <v>2</v>
      </c>
      <c r="BN177" s="403">
        <v>0</v>
      </c>
      <c r="BO177" s="402">
        <v>5</v>
      </c>
      <c r="BP177" s="398">
        <v>1</v>
      </c>
      <c r="BQ177" s="398">
        <v>2</v>
      </c>
      <c r="BR177" s="450">
        <v>0</v>
      </c>
      <c r="BS177" s="401">
        <v>5</v>
      </c>
      <c r="BT177" s="400">
        <v>3</v>
      </c>
      <c r="BU177" s="400">
        <v>2</v>
      </c>
      <c r="BV177" s="399">
        <v>0</v>
      </c>
    </row>
    <row r="178" spans="1:74">
      <c r="A178" s="392">
        <v>3</v>
      </c>
      <c r="B178" s="406" t="s">
        <v>73</v>
      </c>
      <c r="C178" s="406" t="str">
        <f t="shared" si="82"/>
        <v>Steve Bailey</v>
      </c>
      <c r="D178" s="390">
        <f t="shared" si="83"/>
        <v>75</v>
      </c>
      <c r="E178" s="389">
        <f t="shared" si="84"/>
        <v>34</v>
      </c>
      <c r="F178" s="389">
        <f t="shared" si="85"/>
        <v>42</v>
      </c>
      <c r="G178" s="389">
        <f t="shared" si="86"/>
        <v>5</v>
      </c>
      <c r="H178" s="444">
        <f t="shared" si="87"/>
        <v>0.56000000000000005</v>
      </c>
      <c r="I178" s="240">
        <v>6</v>
      </c>
      <c r="J178" s="240">
        <v>4</v>
      </c>
      <c r="K178" s="240">
        <v>5</v>
      </c>
      <c r="L178" s="270">
        <v>1</v>
      </c>
      <c r="M178" s="239">
        <v>4</v>
      </c>
      <c r="N178" s="239">
        <v>3</v>
      </c>
      <c r="O178" s="239">
        <v>4</v>
      </c>
      <c r="P178" s="269">
        <v>0</v>
      </c>
      <c r="Q178" s="240">
        <v>4</v>
      </c>
      <c r="R178" s="240">
        <v>2</v>
      </c>
      <c r="S178" s="240">
        <v>3</v>
      </c>
      <c r="T178" s="270">
        <v>1</v>
      </c>
      <c r="U178" s="239">
        <v>5</v>
      </c>
      <c r="V178" s="239">
        <v>2</v>
      </c>
      <c r="W178" s="239">
        <v>2</v>
      </c>
      <c r="X178" s="269">
        <v>1</v>
      </c>
      <c r="Y178" s="240">
        <v>5</v>
      </c>
      <c r="Z178" s="240">
        <v>2</v>
      </c>
      <c r="AA178" s="240">
        <v>2</v>
      </c>
      <c r="AB178" s="303">
        <v>0</v>
      </c>
      <c r="AC178" s="451"/>
      <c r="AD178" s="239">
        <v>5</v>
      </c>
      <c r="AE178" s="239">
        <v>3</v>
      </c>
      <c r="AF178" s="239">
        <v>4</v>
      </c>
      <c r="AG178" s="269">
        <v>0</v>
      </c>
      <c r="AH178" s="240">
        <v>4</v>
      </c>
      <c r="AI178" s="240">
        <v>3</v>
      </c>
      <c r="AJ178" s="240">
        <v>2</v>
      </c>
      <c r="AK178" s="270">
        <v>1</v>
      </c>
      <c r="AL178" s="239">
        <v>5</v>
      </c>
      <c r="AM178" s="239">
        <v>1</v>
      </c>
      <c r="AN178" s="239">
        <v>2</v>
      </c>
      <c r="AO178" s="269">
        <v>0</v>
      </c>
      <c r="AP178" s="240">
        <v>4</v>
      </c>
      <c r="AQ178" s="240">
        <v>0</v>
      </c>
      <c r="AR178" s="240">
        <v>3</v>
      </c>
      <c r="AS178" s="270">
        <v>0</v>
      </c>
      <c r="AT178" s="239">
        <v>4</v>
      </c>
      <c r="AU178" s="239">
        <v>0</v>
      </c>
      <c r="AV178" s="239">
        <v>1</v>
      </c>
      <c r="AW178" s="269">
        <v>0</v>
      </c>
      <c r="AX178" s="240">
        <v>5</v>
      </c>
      <c r="AY178" s="240">
        <v>3</v>
      </c>
      <c r="AZ178" s="240">
        <v>2</v>
      </c>
      <c r="BA178" s="303">
        <v>1</v>
      </c>
      <c r="BB178" s="451"/>
      <c r="BC178" s="239">
        <v>6</v>
      </c>
      <c r="BD178" s="239">
        <v>2</v>
      </c>
      <c r="BE178" s="239">
        <v>1</v>
      </c>
      <c r="BF178" s="273">
        <v>0</v>
      </c>
      <c r="BG178" s="272">
        <v>5</v>
      </c>
      <c r="BH178" s="240">
        <v>2</v>
      </c>
      <c r="BI178" s="240">
        <v>2</v>
      </c>
      <c r="BJ178" s="303">
        <v>0</v>
      </c>
      <c r="BK178" s="274">
        <v>3</v>
      </c>
      <c r="BL178" s="239">
        <v>4</v>
      </c>
      <c r="BM178" s="239">
        <v>2</v>
      </c>
      <c r="BN178" s="273">
        <v>0</v>
      </c>
      <c r="BO178" s="272">
        <v>5</v>
      </c>
      <c r="BP178" s="240">
        <v>1</v>
      </c>
      <c r="BQ178" s="240">
        <v>3</v>
      </c>
      <c r="BR178" s="303">
        <v>0</v>
      </c>
      <c r="BS178" s="274">
        <v>5</v>
      </c>
      <c r="BT178" s="239">
        <v>2</v>
      </c>
      <c r="BU178" s="239">
        <v>4</v>
      </c>
      <c r="BV178" s="269">
        <v>0</v>
      </c>
    </row>
    <row r="179" spans="1:74">
      <c r="A179" s="405">
        <v>4</v>
      </c>
      <c r="B179" s="410" t="s">
        <v>1220</v>
      </c>
      <c r="C179" s="410" t="str">
        <f t="shared" si="82"/>
        <v>Jason Bailey</v>
      </c>
      <c r="D179" s="383">
        <f t="shared" si="83"/>
        <v>75</v>
      </c>
      <c r="E179" s="382">
        <f t="shared" si="84"/>
        <v>28</v>
      </c>
      <c r="F179" s="382">
        <f t="shared" si="85"/>
        <v>40</v>
      </c>
      <c r="G179" s="382">
        <f t="shared" si="86"/>
        <v>1</v>
      </c>
      <c r="H179" s="432">
        <f t="shared" si="87"/>
        <v>0.53333333333333333</v>
      </c>
      <c r="I179" s="398">
        <v>6</v>
      </c>
      <c r="J179" s="398">
        <v>3</v>
      </c>
      <c r="K179" s="398">
        <v>4</v>
      </c>
      <c r="L179" s="397">
        <v>0</v>
      </c>
      <c r="M179" s="400">
        <v>6</v>
      </c>
      <c r="N179" s="400">
        <v>2</v>
      </c>
      <c r="O179" s="400">
        <v>0</v>
      </c>
      <c r="P179" s="399">
        <v>0</v>
      </c>
      <c r="Q179" s="398">
        <v>5</v>
      </c>
      <c r="R179" s="398">
        <v>2</v>
      </c>
      <c r="S179" s="398">
        <v>4</v>
      </c>
      <c r="T179" s="397">
        <v>0</v>
      </c>
      <c r="U179" s="400">
        <v>5</v>
      </c>
      <c r="V179" s="400">
        <v>2</v>
      </c>
      <c r="W179" s="400">
        <v>3</v>
      </c>
      <c r="X179" s="399">
        <v>0</v>
      </c>
      <c r="Y179" s="398">
        <v>5</v>
      </c>
      <c r="Z179" s="398">
        <v>3</v>
      </c>
      <c r="AA179" s="398">
        <v>4</v>
      </c>
      <c r="AB179" s="450">
        <v>0</v>
      </c>
      <c r="AC179" s="451"/>
      <c r="AD179" s="400">
        <v>4</v>
      </c>
      <c r="AE179" s="400">
        <v>3</v>
      </c>
      <c r="AF179" s="400">
        <v>1</v>
      </c>
      <c r="AG179" s="399">
        <v>0</v>
      </c>
      <c r="AH179" s="398">
        <v>4</v>
      </c>
      <c r="AI179" s="398">
        <v>1</v>
      </c>
      <c r="AJ179" s="398">
        <v>2</v>
      </c>
      <c r="AK179" s="397">
        <v>0</v>
      </c>
      <c r="AL179" s="400">
        <v>5</v>
      </c>
      <c r="AM179" s="400">
        <v>0</v>
      </c>
      <c r="AN179" s="400">
        <v>4</v>
      </c>
      <c r="AO179" s="399">
        <v>0</v>
      </c>
      <c r="AP179" s="398">
        <v>4</v>
      </c>
      <c r="AQ179" s="398">
        <v>1</v>
      </c>
      <c r="AR179" s="398">
        <v>2</v>
      </c>
      <c r="AS179" s="397">
        <v>1</v>
      </c>
      <c r="AT179" s="400">
        <v>5</v>
      </c>
      <c r="AU179" s="400">
        <v>1</v>
      </c>
      <c r="AV179" s="400">
        <v>2</v>
      </c>
      <c r="AW179" s="399">
        <v>0</v>
      </c>
      <c r="AX179" s="398">
        <v>5</v>
      </c>
      <c r="AY179" s="398">
        <v>1</v>
      </c>
      <c r="AZ179" s="398">
        <v>2</v>
      </c>
      <c r="BA179" s="450">
        <v>0</v>
      </c>
      <c r="BB179" s="451"/>
      <c r="BC179" s="400">
        <v>6</v>
      </c>
      <c r="BD179" s="400">
        <v>1</v>
      </c>
      <c r="BE179" s="400">
        <v>2</v>
      </c>
      <c r="BF179" s="403">
        <v>0</v>
      </c>
      <c r="BG179" s="402">
        <v>5</v>
      </c>
      <c r="BH179" s="398">
        <v>4</v>
      </c>
      <c r="BI179" s="398">
        <v>4</v>
      </c>
      <c r="BJ179" s="450">
        <v>0</v>
      </c>
      <c r="BK179" s="401">
        <v>5</v>
      </c>
      <c r="BL179" s="400">
        <v>1</v>
      </c>
      <c r="BM179" s="400">
        <v>2</v>
      </c>
      <c r="BN179" s="403">
        <v>0</v>
      </c>
      <c r="BO179" s="402">
        <v>5</v>
      </c>
      <c r="BP179" s="398">
        <v>3</v>
      </c>
      <c r="BQ179" s="398">
        <v>4</v>
      </c>
      <c r="BR179" s="450">
        <v>0</v>
      </c>
      <c r="BS179" s="407"/>
      <c r="BT179" s="394"/>
      <c r="BU179" s="394"/>
      <c r="BV179" s="393"/>
    </row>
    <row r="180" spans="1:74">
      <c r="A180" s="392">
        <v>5</v>
      </c>
      <c r="B180" s="406" t="s">
        <v>254</v>
      </c>
      <c r="C180" s="406" t="str">
        <f t="shared" si="82"/>
        <v>Brad Cline</v>
      </c>
      <c r="D180" s="390">
        <f t="shared" si="83"/>
        <v>74</v>
      </c>
      <c r="E180" s="389">
        <f t="shared" si="84"/>
        <v>30</v>
      </c>
      <c r="F180" s="389">
        <f t="shared" si="85"/>
        <v>52</v>
      </c>
      <c r="G180" s="389">
        <f t="shared" si="86"/>
        <v>6</v>
      </c>
      <c r="H180" s="444">
        <f t="shared" si="87"/>
        <v>0.70270270270270274</v>
      </c>
      <c r="I180" s="240">
        <v>5</v>
      </c>
      <c r="J180" s="240">
        <v>2</v>
      </c>
      <c r="K180" s="240">
        <v>3</v>
      </c>
      <c r="L180" s="270">
        <v>0</v>
      </c>
      <c r="M180" s="239">
        <v>5</v>
      </c>
      <c r="N180" s="239">
        <v>1</v>
      </c>
      <c r="O180" s="239">
        <v>4</v>
      </c>
      <c r="P180" s="269">
        <v>0</v>
      </c>
      <c r="Q180" s="240">
        <v>4</v>
      </c>
      <c r="R180" s="240">
        <v>2</v>
      </c>
      <c r="S180" s="240">
        <v>2</v>
      </c>
      <c r="T180" s="270">
        <v>1</v>
      </c>
      <c r="U180" s="239">
        <v>4</v>
      </c>
      <c r="V180" s="239">
        <v>2</v>
      </c>
      <c r="W180" s="239">
        <v>2</v>
      </c>
      <c r="X180" s="269">
        <v>1</v>
      </c>
      <c r="Y180" s="240">
        <v>5</v>
      </c>
      <c r="Z180" s="240">
        <v>3</v>
      </c>
      <c r="AA180" s="240">
        <v>4</v>
      </c>
      <c r="AB180" s="303">
        <v>0</v>
      </c>
      <c r="AC180" s="451"/>
      <c r="AD180" s="239">
        <v>7</v>
      </c>
      <c r="AE180" s="239">
        <v>2</v>
      </c>
      <c r="AF180" s="239">
        <v>4</v>
      </c>
      <c r="AG180" s="269">
        <v>1</v>
      </c>
      <c r="AH180" s="240">
        <v>5</v>
      </c>
      <c r="AI180" s="240">
        <v>2</v>
      </c>
      <c r="AJ180" s="240">
        <v>3</v>
      </c>
      <c r="AK180" s="270">
        <v>0</v>
      </c>
      <c r="AL180" s="239">
        <v>5</v>
      </c>
      <c r="AM180" s="239">
        <v>1</v>
      </c>
      <c r="AN180" s="239">
        <v>3</v>
      </c>
      <c r="AO180" s="269">
        <v>1</v>
      </c>
      <c r="AP180" s="240">
        <v>4</v>
      </c>
      <c r="AQ180" s="240">
        <v>0</v>
      </c>
      <c r="AR180" s="240">
        <v>1</v>
      </c>
      <c r="AS180" s="270">
        <v>0</v>
      </c>
      <c r="AT180" s="244"/>
      <c r="AU180" s="244"/>
      <c r="AV180" s="244"/>
      <c r="AW180" s="377"/>
      <c r="AX180" s="240">
        <v>5</v>
      </c>
      <c r="AY180" s="240">
        <v>2</v>
      </c>
      <c r="AZ180" s="240">
        <v>4</v>
      </c>
      <c r="BA180" s="303">
        <v>0</v>
      </c>
      <c r="BB180" s="451"/>
      <c r="BC180" s="239">
        <v>6</v>
      </c>
      <c r="BD180" s="239">
        <v>3</v>
      </c>
      <c r="BE180" s="239">
        <v>5</v>
      </c>
      <c r="BF180" s="273">
        <v>1</v>
      </c>
      <c r="BG180" s="272">
        <v>5</v>
      </c>
      <c r="BH180" s="240">
        <v>3</v>
      </c>
      <c r="BI180" s="240">
        <v>5</v>
      </c>
      <c r="BJ180" s="303">
        <v>1</v>
      </c>
      <c r="BK180" s="274">
        <v>4</v>
      </c>
      <c r="BL180" s="239">
        <v>1</v>
      </c>
      <c r="BM180" s="239">
        <v>2</v>
      </c>
      <c r="BN180" s="273">
        <v>0</v>
      </c>
      <c r="BO180" s="272">
        <v>5</v>
      </c>
      <c r="BP180" s="240">
        <v>2</v>
      </c>
      <c r="BQ180" s="240">
        <v>5</v>
      </c>
      <c r="BR180" s="303">
        <v>0</v>
      </c>
      <c r="BS180" s="274">
        <v>5</v>
      </c>
      <c r="BT180" s="239">
        <v>4</v>
      </c>
      <c r="BU180" s="239">
        <v>5</v>
      </c>
      <c r="BV180" s="269">
        <v>0</v>
      </c>
    </row>
    <row r="181" spans="1:74">
      <c r="A181" s="405">
        <v>6</v>
      </c>
      <c r="B181" s="410" t="s">
        <v>1119</v>
      </c>
      <c r="C181" s="410" t="str">
        <f t="shared" si="82"/>
        <v>Kevin Boyt</v>
      </c>
      <c r="D181" s="383">
        <f t="shared" si="83"/>
        <v>62</v>
      </c>
      <c r="E181" s="382">
        <f t="shared" si="84"/>
        <v>18</v>
      </c>
      <c r="F181" s="382">
        <f t="shared" si="85"/>
        <v>30</v>
      </c>
      <c r="G181" s="382">
        <f t="shared" si="86"/>
        <v>1</v>
      </c>
      <c r="H181" s="432">
        <f t="shared" si="87"/>
        <v>0.4838709677419355</v>
      </c>
      <c r="I181" s="398">
        <v>6</v>
      </c>
      <c r="J181" s="398">
        <v>3</v>
      </c>
      <c r="K181" s="398">
        <v>4</v>
      </c>
      <c r="L181" s="397">
        <v>0</v>
      </c>
      <c r="M181" s="400">
        <v>5</v>
      </c>
      <c r="N181" s="400">
        <v>2</v>
      </c>
      <c r="O181" s="400">
        <v>2</v>
      </c>
      <c r="P181" s="399">
        <v>0</v>
      </c>
      <c r="Q181" s="398">
        <v>5</v>
      </c>
      <c r="R181" s="398">
        <v>0</v>
      </c>
      <c r="S181" s="398">
        <v>1</v>
      </c>
      <c r="T181" s="397">
        <v>0</v>
      </c>
      <c r="U181" s="400">
        <v>5</v>
      </c>
      <c r="V181" s="400">
        <v>3</v>
      </c>
      <c r="W181" s="400">
        <v>4</v>
      </c>
      <c r="X181" s="399">
        <v>0</v>
      </c>
      <c r="Y181" s="398">
        <v>5</v>
      </c>
      <c r="Z181" s="398">
        <v>2</v>
      </c>
      <c r="AA181" s="398">
        <v>3</v>
      </c>
      <c r="AB181" s="450">
        <v>0</v>
      </c>
      <c r="AC181" s="451"/>
      <c r="AD181" s="400">
        <v>4</v>
      </c>
      <c r="AE181" s="400">
        <v>2</v>
      </c>
      <c r="AF181" s="400">
        <v>1</v>
      </c>
      <c r="AG181" s="399">
        <v>0</v>
      </c>
      <c r="AH181" s="398">
        <v>4</v>
      </c>
      <c r="AI181" s="398">
        <v>0</v>
      </c>
      <c r="AJ181" s="398">
        <v>1</v>
      </c>
      <c r="AK181" s="397">
        <v>0</v>
      </c>
      <c r="AL181" s="400">
        <v>4</v>
      </c>
      <c r="AM181" s="400">
        <v>1</v>
      </c>
      <c r="AN181" s="400">
        <v>1</v>
      </c>
      <c r="AO181" s="399">
        <v>0</v>
      </c>
      <c r="AP181" s="398">
        <v>4</v>
      </c>
      <c r="AQ181" s="398">
        <v>2</v>
      </c>
      <c r="AR181" s="398">
        <v>3</v>
      </c>
      <c r="AS181" s="397">
        <v>0</v>
      </c>
      <c r="AT181" s="394"/>
      <c r="AU181" s="394"/>
      <c r="AV181" s="394"/>
      <c r="AW181" s="393"/>
      <c r="AX181" s="398">
        <v>4</v>
      </c>
      <c r="AY181" s="398">
        <v>1</v>
      </c>
      <c r="AZ181" s="398">
        <v>2</v>
      </c>
      <c r="BA181" s="450">
        <v>0</v>
      </c>
      <c r="BB181" s="451"/>
      <c r="BC181" s="394"/>
      <c r="BD181" s="394"/>
      <c r="BE181" s="394"/>
      <c r="BF181" s="409"/>
      <c r="BG181" s="402">
        <v>4</v>
      </c>
      <c r="BH181" s="398">
        <v>1</v>
      </c>
      <c r="BI181" s="398">
        <v>2</v>
      </c>
      <c r="BJ181" s="450">
        <v>1</v>
      </c>
      <c r="BK181" s="401">
        <v>4</v>
      </c>
      <c r="BL181" s="400">
        <v>0</v>
      </c>
      <c r="BM181" s="400">
        <v>2</v>
      </c>
      <c r="BN181" s="403">
        <v>0</v>
      </c>
      <c r="BO181" s="402">
        <v>3</v>
      </c>
      <c r="BP181" s="398">
        <v>1</v>
      </c>
      <c r="BQ181" s="398">
        <v>2</v>
      </c>
      <c r="BR181" s="450">
        <v>0</v>
      </c>
      <c r="BS181" s="401">
        <v>5</v>
      </c>
      <c r="BT181" s="400">
        <v>0</v>
      </c>
      <c r="BU181" s="400">
        <v>2</v>
      </c>
      <c r="BV181" s="399">
        <v>0</v>
      </c>
    </row>
    <row r="182" spans="1:74">
      <c r="A182" s="392">
        <v>7</v>
      </c>
      <c r="B182" s="406" t="s">
        <v>1120</v>
      </c>
      <c r="C182" s="406" t="str">
        <f t="shared" si="82"/>
        <v>Tommy Holcomb</v>
      </c>
      <c r="D182" s="390">
        <f t="shared" si="83"/>
        <v>72</v>
      </c>
      <c r="E182" s="389">
        <f t="shared" si="84"/>
        <v>38</v>
      </c>
      <c r="F182" s="389">
        <f t="shared" si="85"/>
        <v>42</v>
      </c>
      <c r="G182" s="389">
        <f t="shared" si="86"/>
        <v>9</v>
      </c>
      <c r="H182" s="444">
        <f t="shared" si="87"/>
        <v>0.58333333333333337</v>
      </c>
      <c r="I182" s="240">
        <v>5</v>
      </c>
      <c r="J182" s="240">
        <v>4</v>
      </c>
      <c r="K182" s="240">
        <v>3</v>
      </c>
      <c r="L182" s="270">
        <v>0</v>
      </c>
      <c r="M182" s="239">
        <v>5</v>
      </c>
      <c r="N182" s="239">
        <v>2</v>
      </c>
      <c r="O182" s="239">
        <v>1</v>
      </c>
      <c r="P182" s="269">
        <v>0</v>
      </c>
      <c r="Q182" s="240">
        <v>5</v>
      </c>
      <c r="R182" s="240">
        <v>1</v>
      </c>
      <c r="S182" s="240">
        <v>2</v>
      </c>
      <c r="T182" s="270">
        <v>0</v>
      </c>
      <c r="U182" s="239">
        <v>5</v>
      </c>
      <c r="V182" s="239">
        <v>3</v>
      </c>
      <c r="W182" s="239">
        <v>4</v>
      </c>
      <c r="X182" s="269">
        <v>1</v>
      </c>
      <c r="Y182" s="240">
        <v>5</v>
      </c>
      <c r="Z182" s="240">
        <v>1</v>
      </c>
      <c r="AA182" s="240">
        <v>2</v>
      </c>
      <c r="AB182" s="303">
        <v>0</v>
      </c>
      <c r="AC182" s="451"/>
      <c r="AD182" s="239">
        <v>4</v>
      </c>
      <c r="AE182" s="239">
        <v>5</v>
      </c>
      <c r="AF182" s="239">
        <v>4</v>
      </c>
      <c r="AG182" s="269">
        <v>3</v>
      </c>
      <c r="AH182" s="240">
        <v>4</v>
      </c>
      <c r="AI182" s="240">
        <v>2</v>
      </c>
      <c r="AJ182" s="240">
        <v>2</v>
      </c>
      <c r="AK182" s="270">
        <v>1</v>
      </c>
      <c r="AL182" s="239">
        <v>3</v>
      </c>
      <c r="AM182" s="239">
        <v>4</v>
      </c>
      <c r="AN182" s="239">
        <v>3</v>
      </c>
      <c r="AO182" s="269">
        <v>1</v>
      </c>
      <c r="AP182" s="240">
        <v>4</v>
      </c>
      <c r="AQ182" s="240">
        <v>1</v>
      </c>
      <c r="AR182" s="240">
        <v>1</v>
      </c>
      <c r="AS182" s="270">
        <v>0</v>
      </c>
      <c r="AT182" s="239">
        <v>3</v>
      </c>
      <c r="AU182" s="239">
        <v>1</v>
      </c>
      <c r="AV182" s="239">
        <v>1</v>
      </c>
      <c r="AW182" s="269">
        <v>0</v>
      </c>
      <c r="AX182" s="240">
        <v>5</v>
      </c>
      <c r="AY182" s="240">
        <v>2</v>
      </c>
      <c r="AZ182" s="240">
        <v>4</v>
      </c>
      <c r="BA182" s="303">
        <v>0</v>
      </c>
      <c r="BB182" s="451"/>
      <c r="BC182" s="239">
        <v>6</v>
      </c>
      <c r="BD182" s="239">
        <v>2</v>
      </c>
      <c r="BE182" s="239">
        <v>3</v>
      </c>
      <c r="BF182" s="273">
        <v>2</v>
      </c>
      <c r="BG182" s="272">
        <v>4</v>
      </c>
      <c r="BH182" s="240">
        <v>1</v>
      </c>
      <c r="BI182" s="240">
        <v>2</v>
      </c>
      <c r="BJ182" s="303">
        <v>0</v>
      </c>
      <c r="BK182" s="274">
        <v>5</v>
      </c>
      <c r="BL182" s="239">
        <v>3</v>
      </c>
      <c r="BM182" s="239">
        <v>4</v>
      </c>
      <c r="BN182" s="273">
        <v>1</v>
      </c>
      <c r="BO182" s="272">
        <v>4</v>
      </c>
      <c r="BP182" s="240">
        <v>2</v>
      </c>
      <c r="BQ182" s="240">
        <v>2</v>
      </c>
      <c r="BR182" s="303">
        <v>0</v>
      </c>
      <c r="BS182" s="274">
        <v>5</v>
      </c>
      <c r="BT182" s="239">
        <v>4</v>
      </c>
      <c r="BU182" s="239">
        <v>4</v>
      </c>
      <c r="BV182" s="269">
        <v>0</v>
      </c>
    </row>
    <row r="183" spans="1:74">
      <c r="A183" s="405">
        <v>8</v>
      </c>
      <c r="B183" s="410" t="s">
        <v>1219</v>
      </c>
      <c r="C183" s="410" t="str">
        <f t="shared" si="82"/>
        <v>Dale Kirk</v>
      </c>
      <c r="D183" s="383">
        <f t="shared" si="83"/>
        <v>58</v>
      </c>
      <c r="E183" s="382">
        <f t="shared" si="84"/>
        <v>24</v>
      </c>
      <c r="F183" s="382">
        <f t="shared" si="85"/>
        <v>34</v>
      </c>
      <c r="G183" s="382">
        <f t="shared" si="86"/>
        <v>4</v>
      </c>
      <c r="H183" s="432">
        <f t="shared" si="87"/>
        <v>0.58620689655172409</v>
      </c>
      <c r="I183" s="398">
        <v>6</v>
      </c>
      <c r="J183" s="398">
        <v>1</v>
      </c>
      <c r="K183" s="398">
        <v>3</v>
      </c>
      <c r="L183" s="397">
        <v>0</v>
      </c>
      <c r="M183" s="400">
        <v>4</v>
      </c>
      <c r="N183" s="400">
        <v>3</v>
      </c>
      <c r="O183" s="400">
        <v>2</v>
      </c>
      <c r="P183" s="399">
        <v>0</v>
      </c>
      <c r="Q183" s="398">
        <v>3</v>
      </c>
      <c r="R183" s="398">
        <v>2</v>
      </c>
      <c r="S183" s="398">
        <v>2</v>
      </c>
      <c r="T183" s="397">
        <v>0</v>
      </c>
      <c r="U183" s="400">
        <v>2</v>
      </c>
      <c r="V183" s="400">
        <v>1</v>
      </c>
      <c r="W183" s="400">
        <v>1</v>
      </c>
      <c r="X183" s="399">
        <v>0</v>
      </c>
      <c r="Y183" s="398">
        <v>5</v>
      </c>
      <c r="Z183" s="398">
        <v>1</v>
      </c>
      <c r="AA183" s="398">
        <v>4</v>
      </c>
      <c r="AB183" s="450">
        <v>1</v>
      </c>
      <c r="AC183" s="451"/>
      <c r="AD183" s="400">
        <v>5</v>
      </c>
      <c r="AE183" s="400">
        <v>3</v>
      </c>
      <c r="AF183" s="400">
        <v>1</v>
      </c>
      <c r="AG183" s="399">
        <v>0</v>
      </c>
      <c r="AH183" s="398">
        <v>5</v>
      </c>
      <c r="AI183" s="398">
        <v>1</v>
      </c>
      <c r="AJ183" s="398">
        <v>1</v>
      </c>
      <c r="AK183" s="397">
        <v>0</v>
      </c>
      <c r="AL183" s="400">
        <v>4</v>
      </c>
      <c r="AM183" s="400">
        <v>1</v>
      </c>
      <c r="AN183" s="400">
        <v>2</v>
      </c>
      <c r="AO183" s="399">
        <v>0</v>
      </c>
      <c r="AP183" s="398">
        <v>1</v>
      </c>
      <c r="AQ183" s="398">
        <v>0</v>
      </c>
      <c r="AR183" s="398">
        <v>0</v>
      </c>
      <c r="AS183" s="397">
        <v>0</v>
      </c>
      <c r="AT183" s="400">
        <v>4</v>
      </c>
      <c r="AU183" s="400">
        <v>0</v>
      </c>
      <c r="AV183" s="400">
        <v>2</v>
      </c>
      <c r="AW183" s="399">
        <v>0</v>
      </c>
      <c r="AX183" s="398">
        <v>5</v>
      </c>
      <c r="AY183" s="398">
        <v>0</v>
      </c>
      <c r="AZ183" s="398">
        <v>3</v>
      </c>
      <c r="BA183" s="450">
        <v>0</v>
      </c>
      <c r="BB183" s="451"/>
      <c r="BC183" s="400">
        <v>5</v>
      </c>
      <c r="BD183" s="400">
        <v>4</v>
      </c>
      <c r="BE183" s="400">
        <v>5</v>
      </c>
      <c r="BF183" s="403">
        <v>2</v>
      </c>
      <c r="BG183" s="408"/>
      <c r="BH183" s="396"/>
      <c r="BI183" s="396"/>
      <c r="BJ183" s="449"/>
      <c r="BK183" s="407"/>
      <c r="BL183" s="394"/>
      <c r="BM183" s="394"/>
      <c r="BN183" s="409"/>
      <c r="BO183" s="402">
        <v>4</v>
      </c>
      <c r="BP183" s="398">
        <v>2</v>
      </c>
      <c r="BQ183" s="398">
        <v>3</v>
      </c>
      <c r="BR183" s="450">
        <v>0</v>
      </c>
      <c r="BS183" s="401">
        <v>5</v>
      </c>
      <c r="BT183" s="400">
        <v>5</v>
      </c>
      <c r="BU183" s="400">
        <v>5</v>
      </c>
      <c r="BV183" s="399">
        <v>1</v>
      </c>
    </row>
    <row r="184" spans="1:74">
      <c r="A184" s="392">
        <v>9</v>
      </c>
      <c r="B184" s="406" t="s">
        <v>173</v>
      </c>
      <c r="C184" s="406" t="str">
        <f t="shared" si="82"/>
        <v>Bret Slocum</v>
      </c>
      <c r="D184" s="390">
        <f t="shared" si="83"/>
        <v>64</v>
      </c>
      <c r="E184" s="389">
        <f t="shared" si="84"/>
        <v>21</v>
      </c>
      <c r="F184" s="389">
        <f t="shared" si="85"/>
        <v>34</v>
      </c>
      <c r="G184" s="389">
        <f t="shared" si="86"/>
        <v>7</v>
      </c>
      <c r="H184" s="444">
        <f t="shared" si="87"/>
        <v>0.53125</v>
      </c>
      <c r="I184" s="240">
        <v>5</v>
      </c>
      <c r="J184" s="240">
        <v>2</v>
      </c>
      <c r="K184" s="240">
        <v>2</v>
      </c>
      <c r="L184" s="270">
        <v>2</v>
      </c>
      <c r="M184" s="239">
        <v>2</v>
      </c>
      <c r="N184" s="239">
        <v>3</v>
      </c>
      <c r="O184" s="239">
        <v>2</v>
      </c>
      <c r="P184" s="269">
        <v>2</v>
      </c>
      <c r="Q184" s="240">
        <v>5</v>
      </c>
      <c r="R184" s="240">
        <v>2</v>
      </c>
      <c r="S184" s="240">
        <v>3</v>
      </c>
      <c r="T184" s="270">
        <v>1</v>
      </c>
      <c r="U184" s="239">
        <v>4</v>
      </c>
      <c r="V184" s="239">
        <v>1</v>
      </c>
      <c r="W184" s="239">
        <v>2</v>
      </c>
      <c r="X184" s="269">
        <v>1</v>
      </c>
      <c r="Y184" s="240">
        <v>5</v>
      </c>
      <c r="Z184" s="240">
        <v>2</v>
      </c>
      <c r="AA184" s="240">
        <v>3</v>
      </c>
      <c r="AB184" s="303">
        <v>0</v>
      </c>
      <c r="AC184" s="451"/>
      <c r="AD184" s="244"/>
      <c r="AE184" s="244"/>
      <c r="AF184" s="244"/>
      <c r="AG184" s="377"/>
      <c r="AH184" s="240">
        <v>3</v>
      </c>
      <c r="AI184" s="240">
        <v>0</v>
      </c>
      <c r="AJ184" s="240">
        <v>1</v>
      </c>
      <c r="AK184" s="270">
        <v>0</v>
      </c>
      <c r="AL184" s="239">
        <v>4</v>
      </c>
      <c r="AM184" s="239">
        <v>2</v>
      </c>
      <c r="AN184" s="239">
        <v>3</v>
      </c>
      <c r="AO184" s="269">
        <v>0</v>
      </c>
      <c r="AP184" s="240">
        <v>3</v>
      </c>
      <c r="AQ184" s="240">
        <v>0</v>
      </c>
      <c r="AR184" s="240">
        <v>1</v>
      </c>
      <c r="AS184" s="270">
        <v>0</v>
      </c>
      <c r="AT184" s="239">
        <v>4</v>
      </c>
      <c r="AU184" s="239">
        <v>0</v>
      </c>
      <c r="AV184" s="239">
        <v>2</v>
      </c>
      <c r="AW184" s="269">
        <v>0</v>
      </c>
      <c r="AX184" s="240">
        <v>4</v>
      </c>
      <c r="AY184" s="240">
        <v>3</v>
      </c>
      <c r="AZ184" s="240">
        <v>2</v>
      </c>
      <c r="BA184" s="303">
        <v>0</v>
      </c>
      <c r="BB184" s="451"/>
      <c r="BC184" s="239">
        <v>5</v>
      </c>
      <c r="BD184" s="239">
        <v>2</v>
      </c>
      <c r="BE184" s="239">
        <v>3</v>
      </c>
      <c r="BF184" s="273">
        <v>0</v>
      </c>
      <c r="BG184" s="272">
        <v>5</v>
      </c>
      <c r="BH184" s="240">
        <v>2</v>
      </c>
      <c r="BI184" s="240">
        <v>3</v>
      </c>
      <c r="BJ184" s="303">
        <v>1</v>
      </c>
      <c r="BK184" s="274">
        <v>4</v>
      </c>
      <c r="BL184" s="239">
        <v>0</v>
      </c>
      <c r="BM184" s="239">
        <v>1</v>
      </c>
      <c r="BN184" s="273">
        <v>0</v>
      </c>
      <c r="BO184" s="272">
        <v>5</v>
      </c>
      <c r="BP184" s="240">
        <v>0</v>
      </c>
      <c r="BQ184" s="240">
        <v>1</v>
      </c>
      <c r="BR184" s="303">
        <v>0</v>
      </c>
      <c r="BS184" s="274">
        <v>6</v>
      </c>
      <c r="BT184" s="239">
        <v>2</v>
      </c>
      <c r="BU184" s="239">
        <v>5</v>
      </c>
      <c r="BV184" s="269">
        <v>0</v>
      </c>
    </row>
    <row r="185" spans="1:74">
      <c r="A185" s="405">
        <v>10</v>
      </c>
      <c r="B185" s="410" t="s">
        <v>1222</v>
      </c>
      <c r="C185" s="410" t="str">
        <f t="shared" si="82"/>
        <v>Roger Bailey</v>
      </c>
      <c r="D185" s="383">
        <f t="shared" si="83"/>
        <v>52</v>
      </c>
      <c r="E185" s="382">
        <f t="shared" si="84"/>
        <v>14</v>
      </c>
      <c r="F185" s="382">
        <f t="shared" si="85"/>
        <v>19</v>
      </c>
      <c r="G185" s="382">
        <f t="shared" si="86"/>
        <v>0</v>
      </c>
      <c r="H185" s="432">
        <f t="shared" si="87"/>
        <v>0.36538461538461536</v>
      </c>
      <c r="I185" s="398">
        <v>4</v>
      </c>
      <c r="J185" s="398">
        <v>2</v>
      </c>
      <c r="K185" s="398">
        <v>1</v>
      </c>
      <c r="L185" s="397">
        <v>0</v>
      </c>
      <c r="M185" s="400">
        <v>2</v>
      </c>
      <c r="N185" s="400">
        <v>0</v>
      </c>
      <c r="O185" s="400">
        <v>1</v>
      </c>
      <c r="P185" s="399">
        <v>0</v>
      </c>
      <c r="Q185" s="398">
        <v>4</v>
      </c>
      <c r="R185" s="398">
        <v>0</v>
      </c>
      <c r="S185" s="398">
        <v>1</v>
      </c>
      <c r="T185" s="397">
        <v>0</v>
      </c>
      <c r="U185" s="400">
        <v>1</v>
      </c>
      <c r="V185" s="400">
        <v>1</v>
      </c>
      <c r="W185" s="400">
        <v>1</v>
      </c>
      <c r="X185" s="399">
        <v>0</v>
      </c>
      <c r="Y185" s="398">
        <v>2</v>
      </c>
      <c r="Z185" s="398">
        <v>1</v>
      </c>
      <c r="AA185" s="398">
        <v>1</v>
      </c>
      <c r="AB185" s="450">
        <v>0</v>
      </c>
      <c r="AC185" s="451"/>
      <c r="AD185" s="400">
        <v>5</v>
      </c>
      <c r="AE185" s="400">
        <v>1</v>
      </c>
      <c r="AF185" s="400">
        <v>3</v>
      </c>
      <c r="AG185" s="399">
        <v>0</v>
      </c>
      <c r="AH185" s="398">
        <v>1</v>
      </c>
      <c r="AI185" s="398">
        <v>0</v>
      </c>
      <c r="AJ185" s="398">
        <v>0</v>
      </c>
      <c r="AK185" s="397">
        <v>0</v>
      </c>
      <c r="AL185" s="400">
        <v>4</v>
      </c>
      <c r="AM185" s="400">
        <v>2</v>
      </c>
      <c r="AN185" s="400">
        <v>4</v>
      </c>
      <c r="AO185" s="399">
        <v>0</v>
      </c>
      <c r="AP185" s="398">
        <v>3</v>
      </c>
      <c r="AQ185" s="398">
        <v>2</v>
      </c>
      <c r="AR185" s="398">
        <v>2</v>
      </c>
      <c r="AS185" s="397">
        <v>0</v>
      </c>
      <c r="AT185" s="400">
        <v>3</v>
      </c>
      <c r="AU185" s="400">
        <v>0</v>
      </c>
      <c r="AV185" s="400">
        <v>0</v>
      </c>
      <c r="AW185" s="399">
        <v>0</v>
      </c>
      <c r="AX185" s="398">
        <v>4</v>
      </c>
      <c r="AY185" s="398">
        <v>0</v>
      </c>
      <c r="AZ185" s="398">
        <v>0</v>
      </c>
      <c r="BA185" s="450">
        <v>0</v>
      </c>
      <c r="BB185" s="451"/>
      <c r="BC185" s="400">
        <v>5</v>
      </c>
      <c r="BD185" s="400">
        <v>0</v>
      </c>
      <c r="BE185" s="400">
        <v>1</v>
      </c>
      <c r="BF185" s="403">
        <v>0</v>
      </c>
      <c r="BG185" s="402">
        <v>4</v>
      </c>
      <c r="BH185" s="398">
        <v>1</v>
      </c>
      <c r="BI185" s="398">
        <v>1</v>
      </c>
      <c r="BJ185" s="450">
        <v>0</v>
      </c>
      <c r="BK185" s="401">
        <v>2</v>
      </c>
      <c r="BL185" s="400">
        <v>0</v>
      </c>
      <c r="BM185" s="400">
        <v>0</v>
      </c>
      <c r="BN185" s="403">
        <v>0</v>
      </c>
      <c r="BO185" s="402">
        <v>2</v>
      </c>
      <c r="BP185" s="398">
        <v>2</v>
      </c>
      <c r="BQ185" s="398">
        <v>2</v>
      </c>
      <c r="BR185" s="450">
        <v>0</v>
      </c>
      <c r="BS185" s="401">
        <v>6</v>
      </c>
      <c r="BT185" s="400">
        <v>2</v>
      </c>
      <c r="BU185" s="400">
        <v>1</v>
      </c>
      <c r="BV185" s="399">
        <v>0</v>
      </c>
    </row>
    <row r="186" spans="1:74">
      <c r="A186" s="392">
        <v>11</v>
      </c>
      <c r="B186" s="391" t="s">
        <v>85</v>
      </c>
      <c r="C186" s="391" t="str">
        <f t="shared" si="82"/>
        <v>Todd Hartzell</v>
      </c>
      <c r="D186" s="390">
        <f t="shared" si="83"/>
        <v>57</v>
      </c>
      <c r="E186" s="389">
        <f t="shared" si="84"/>
        <v>16</v>
      </c>
      <c r="F186" s="389">
        <f t="shared" si="85"/>
        <v>33</v>
      </c>
      <c r="G186" s="389">
        <f t="shared" si="86"/>
        <v>0</v>
      </c>
      <c r="H186" s="444">
        <f t="shared" si="87"/>
        <v>0.57894736842105265</v>
      </c>
      <c r="I186" s="240">
        <v>5</v>
      </c>
      <c r="J186" s="240">
        <v>3</v>
      </c>
      <c r="K186" s="240">
        <v>3</v>
      </c>
      <c r="L186" s="270">
        <v>0</v>
      </c>
      <c r="M186" s="239">
        <v>5</v>
      </c>
      <c r="N186" s="239">
        <v>2</v>
      </c>
      <c r="O186" s="239">
        <v>5</v>
      </c>
      <c r="P186" s="269">
        <v>0</v>
      </c>
      <c r="Q186" s="240">
        <v>4</v>
      </c>
      <c r="R186" s="240">
        <v>1</v>
      </c>
      <c r="S186" s="240">
        <v>2</v>
      </c>
      <c r="T186" s="270">
        <v>0</v>
      </c>
      <c r="U186" s="239">
        <v>4</v>
      </c>
      <c r="V186" s="239">
        <v>0</v>
      </c>
      <c r="W186" s="239">
        <v>1</v>
      </c>
      <c r="X186" s="269">
        <v>0</v>
      </c>
      <c r="Y186" s="240">
        <v>4</v>
      </c>
      <c r="Z186" s="240">
        <v>1</v>
      </c>
      <c r="AA186" s="240">
        <v>2</v>
      </c>
      <c r="AB186" s="303">
        <v>0</v>
      </c>
      <c r="AC186" s="451"/>
      <c r="AD186" s="244"/>
      <c r="AE186" s="244"/>
      <c r="AF186" s="244"/>
      <c r="AG186" s="377"/>
      <c r="AH186" s="240">
        <v>4</v>
      </c>
      <c r="AI186" s="240">
        <v>0</v>
      </c>
      <c r="AJ186" s="240">
        <v>3</v>
      </c>
      <c r="AK186" s="270">
        <v>0</v>
      </c>
      <c r="AL186" s="239">
        <v>4</v>
      </c>
      <c r="AM186" s="239">
        <v>2</v>
      </c>
      <c r="AN186" s="239">
        <v>1</v>
      </c>
      <c r="AO186" s="269">
        <v>0</v>
      </c>
      <c r="AP186" s="240">
        <v>3</v>
      </c>
      <c r="AQ186" s="240">
        <v>0</v>
      </c>
      <c r="AR186" s="240">
        <v>0</v>
      </c>
      <c r="AS186" s="270">
        <v>0</v>
      </c>
      <c r="AT186" s="244"/>
      <c r="AU186" s="244"/>
      <c r="AV186" s="244"/>
      <c r="AW186" s="377"/>
      <c r="AX186" s="240">
        <v>5</v>
      </c>
      <c r="AY186" s="240">
        <v>0</v>
      </c>
      <c r="AZ186" s="240">
        <v>4</v>
      </c>
      <c r="BA186" s="303">
        <v>0</v>
      </c>
      <c r="BB186" s="451"/>
      <c r="BC186" s="239">
        <v>4</v>
      </c>
      <c r="BD186" s="239">
        <v>1</v>
      </c>
      <c r="BE186" s="239">
        <v>3</v>
      </c>
      <c r="BF186" s="273">
        <v>0</v>
      </c>
      <c r="BG186" s="272">
        <v>2</v>
      </c>
      <c r="BH186" s="240">
        <v>0</v>
      </c>
      <c r="BI186" s="240">
        <v>0</v>
      </c>
      <c r="BJ186" s="303">
        <v>0</v>
      </c>
      <c r="BK186" s="274">
        <v>3</v>
      </c>
      <c r="BL186" s="239">
        <v>1</v>
      </c>
      <c r="BM186" s="239">
        <v>1</v>
      </c>
      <c r="BN186" s="273">
        <v>0</v>
      </c>
      <c r="BO186" s="272">
        <v>4</v>
      </c>
      <c r="BP186" s="240">
        <v>4</v>
      </c>
      <c r="BQ186" s="240">
        <v>3</v>
      </c>
      <c r="BR186" s="303">
        <v>0</v>
      </c>
      <c r="BS186" s="274">
        <v>6</v>
      </c>
      <c r="BT186" s="239">
        <v>1</v>
      </c>
      <c r="BU186" s="239">
        <v>5</v>
      </c>
      <c r="BV186" s="269">
        <v>0</v>
      </c>
    </row>
    <row r="187" spans="1:74">
      <c r="A187" s="405">
        <v>12</v>
      </c>
      <c r="B187" s="410" t="s">
        <v>1174</v>
      </c>
      <c r="C187" s="410" t="str">
        <f t="shared" si="82"/>
        <v>Charlie Laich</v>
      </c>
      <c r="D187" s="383">
        <f t="shared" si="83"/>
        <v>40</v>
      </c>
      <c r="E187" s="382">
        <f t="shared" si="84"/>
        <v>6</v>
      </c>
      <c r="F187" s="382">
        <f t="shared" si="85"/>
        <v>15</v>
      </c>
      <c r="G187" s="382">
        <f t="shared" si="86"/>
        <v>0</v>
      </c>
      <c r="H187" s="432">
        <f t="shared" si="87"/>
        <v>0.375</v>
      </c>
      <c r="I187" s="398">
        <v>2</v>
      </c>
      <c r="J187" s="398">
        <v>0</v>
      </c>
      <c r="K187" s="398">
        <v>1</v>
      </c>
      <c r="L187" s="397">
        <v>0</v>
      </c>
      <c r="M187" s="400">
        <v>3</v>
      </c>
      <c r="N187" s="400">
        <v>0</v>
      </c>
      <c r="O187" s="400">
        <v>3</v>
      </c>
      <c r="P187" s="399">
        <v>0</v>
      </c>
      <c r="Q187" s="398">
        <v>2</v>
      </c>
      <c r="R187" s="398">
        <v>0</v>
      </c>
      <c r="S187" s="398">
        <v>0</v>
      </c>
      <c r="T187" s="397">
        <v>0</v>
      </c>
      <c r="U187" s="400">
        <v>3</v>
      </c>
      <c r="V187" s="400">
        <v>0</v>
      </c>
      <c r="W187" s="400">
        <v>0</v>
      </c>
      <c r="X187" s="399">
        <v>0</v>
      </c>
      <c r="Y187" s="398">
        <v>4</v>
      </c>
      <c r="Z187" s="398">
        <v>2</v>
      </c>
      <c r="AA187" s="398">
        <v>2</v>
      </c>
      <c r="AB187" s="450">
        <v>0</v>
      </c>
      <c r="AC187" s="451"/>
      <c r="AD187" s="394"/>
      <c r="AE187" s="394"/>
      <c r="AF187" s="394"/>
      <c r="AG187" s="393"/>
      <c r="AH187" s="398">
        <v>3</v>
      </c>
      <c r="AI187" s="398">
        <v>0</v>
      </c>
      <c r="AJ187" s="398">
        <v>1</v>
      </c>
      <c r="AK187" s="397">
        <v>0</v>
      </c>
      <c r="AL187" s="400">
        <v>2</v>
      </c>
      <c r="AM187" s="400">
        <v>1</v>
      </c>
      <c r="AN187" s="400">
        <v>1</v>
      </c>
      <c r="AO187" s="399">
        <v>0</v>
      </c>
      <c r="AP187" s="396"/>
      <c r="AQ187" s="396"/>
      <c r="AR187" s="396"/>
      <c r="AS187" s="395"/>
      <c r="AT187" s="400">
        <v>4</v>
      </c>
      <c r="AU187" s="400">
        <v>0</v>
      </c>
      <c r="AV187" s="400">
        <v>0</v>
      </c>
      <c r="AW187" s="399">
        <v>0</v>
      </c>
      <c r="AX187" s="398">
        <v>2</v>
      </c>
      <c r="AY187" s="398">
        <v>0</v>
      </c>
      <c r="AZ187" s="398">
        <v>0</v>
      </c>
      <c r="BA187" s="450">
        <v>0</v>
      </c>
      <c r="BB187" s="451"/>
      <c r="BC187" s="400">
        <v>5</v>
      </c>
      <c r="BD187" s="400">
        <v>0</v>
      </c>
      <c r="BE187" s="400">
        <v>2</v>
      </c>
      <c r="BF187" s="403">
        <v>0</v>
      </c>
      <c r="BG187" s="402">
        <v>4</v>
      </c>
      <c r="BH187" s="398">
        <v>1</v>
      </c>
      <c r="BI187" s="398">
        <v>3</v>
      </c>
      <c r="BJ187" s="450">
        <v>0</v>
      </c>
      <c r="BK187" s="401">
        <v>3</v>
      </c>
      <c r="BL187" s="400">
        <v>1</v>
      </c>
      <c r="BM187" s="400">
        <v>0</v>
      </c>
      <c r="BN187" s="403">
        <v>0</v>
      </c>
      <c r="BO187" s="402">
        <v>3</v>
      </c>
      <c r="BP187" s="398">
        <v>1</v>
      </c>
      <c r="BQ187" s="398">
        <v>2</v>
      </c>
      <c r="BR187" s="450">
        <v>0</v>
      </c>
      <c r="BS187" s="407"/>
      <c r="BT187" s="394"/>
      <c r="BU187" s="394"/>
      <c r="BV187" s="393"/>
    </row>
    <row r="188" spans="1:74">
      <c r="A188" s="392">
        <v>13</v>
      </c>
      <c r="B188" s="406" t="s">
        <v>147</v>
      </c>
      <c r="C188" s="406" t="str">
        <f t="shared" si="82"/>
        <v>Steve Floyd</v>
      </c>
      <c r="D188" s="390">
        <f t="shared" si="83"/>
        <v>12</v>
      </c>
      <c r="E188" s="389">
        <f t="shared" si="84"/>
        <v>1</v>
      </c>
      <c r="F188" s="389">
        <f t="shared" si="85"/>
        <v>4</v>
      </c>
      <c r="G188" s="389">
        <f t="shared" si="86"/>
        <v>0</v>
      </c>
      <c r="H188" s="444">
        <f t="shared" si="87"/>
        <v>0.33333333333333331</v>
      </c>
      <c r="I188" s="240">
        <v>3</v>
      </c>
      <c r="J188" s="240">
        <v>0</v>
      </c>
      <c r="K188" s="240">
        <v>1</v>
      </c>
      <c r="L188" s="270">
        <v>0</v>
      </c>
      <c r="M188" s="244"/>
      <c r="N188" s="244"/>
      <c r="O188" s="244"/>
      <c r="P188" s="377"/>
      <c r="Q188" s="240">
        <v>2</v>
      </c>
      <c r="R188" s="240">
        <v>0</v>
      </c>
      <c r="S188" s="240">
        <v>1</v>
      </c>
      <c r="T188" s="270">
        <v>0</v>
      </c>
      <c r="U188" s="239">
        <v>3</v>
      </c>
      <c r="V188" s="239">
        <v>0</v>
      </c>
      <c r="W188" s="239">
        <v>0</v>
      </c>
      <c r="X188" s="269">
        <v>0</v>
      </c>
      <c r="Y188" s="240">
        <v>3</v>
      </c>
      <c r="Z188" s="240">
        <v>1</v>
      </c>
      <c r="AA188" s="240">
        <v>1</v>
      </c>
      <c r="AB188" s="303">
        <v>0</v>
      </c>
      <c r="AC188" s="451"/>
      <c r="AD188" s="244"/>
      <c r="AE188" s="244"/>
      <c r="AF188" s="244"/>
      <c r="AG188" s="377"/>
      <c r="AH188" s="379"/>
      <c r="AI188" s="379"/>
      <c r="AJ188" s="379"/>
      <c r="AK188" s="378"/>
      <c r="AL188" s="239">
        <v>1</v>
      </c>
      <c r="AM188" s="239">
        <v>0</v>
      </c>
      <c r="AN188" s="239">
        <v>1</v>
      </c>
      <c r="AO188" s="269">
        <v>0</v>
      </c>
      <c r="AP188" s="379"/>
      <c r="AQ188" s="379"/>
      <c r="AR188" s="379"/>
      <c r="AS188" s="378"/>
      <c r="AT188" s="244"/>
      <c r="AU188" s="244"/>
      <c r="AV188" s="244"/>
      <c r="AW188" s="377"/>
      <c r="AX188" s="379"/>
      <c r="AY188" s="379"/>
      <c r="AZ188" s="379"/>
      <c r="BA188" s="453"/>
      <c r="BB188" s="451"/>
      <c r="BC188" s="244"/>
      <c r="BD188" s="244"/>
      <c r="BE188" s="244"/>
      <c r="BF188" s="290"/>
      <c r="BG188" s="387"/>
      <c r="BH188" s="379"/>
      <c r="BI188" s="379"/>
      <c r="BJ188" s="453"/>
      <c r="BK188" s="386"/>
      <c r="BL188" s="244"/>
      <c r="BM188" s="244"/>
      <c r="BN188" s="290"/>
      <c r="BO188" s="387"/>
      <c r="BP188" s="379"/>
      <c r="BQ188" s="379"/>
      <c r="BR188" s="453"/>
      <c r="BS188" s="386"/>
      <c r="BT188" s="244"/>
      <c r="BU188" s="244"/>
      <c r="BV188" s="377"/>
    </row>
    <row r="189" spans="1:74">
      <c r="A189" s="405">
        <v>14</v>
      </c>
      <c r="B189" s="452" t="s">
        <v>33</v>
      </c>
      <c r="C189" s="452" t="str">
        <f t="shared" si="82"/>
        <v>Steve Pearsey</v>
      </c>
      <c r="D189" s="383">
        <f t="shared" si="83"/>
        <v>18</v>
      </c>
      <c r="E189" s="382">
        <f t="shared" si="84"/>
        <v>5</v>
      </c>
      <c r="F189" s="382">
        <f t="shared" si="85"/>
        <v>6</v>
      </c>
      <c r="G189" s="382">
        <f t="shared" si="86"/>
        <v>0</v>
      </c>
      <c r="H189" s="432">
        <f t="shared" si="87"/>
        <v>0.33333333333333331</v>
      </c>
      <c r="I189" s="2034" t="s">
        <v>1264</v>
      </c>
      <c r="J189" s="2035"/>
      <c r="K189" s="2035"/>
      <c r="L189" s="2035"/>
      <c r="M189" s="2035"/>
      <c r="N189" s="2035"/>
      <c r="O189" s="2035"/>
      <c r="P189" s="2035"/>
      <c r="Q189" s="2035"/>
      <c r="R189" s="2035"/>
      <c r="S189" s="2035"/>
      <c r="T189" s="2035"/>
      <c r="U189" s="2035"/>
      <c r="V189" s="2035"/>
      <c r="W189" s="2035"/>
      <c r="X189" s="2035"/>
      <c r="Y189" s="2035"/>
      <c r="Z189" s="2035"/>
      <c r="AA189" s="2035"/>
      <c r="AB189" s="2035"/>
      <c r="AC189" s="2035"/>
      <c r="AD189" s="2035"/>
      <c r="AE189" s="2035"/>
      <c r="AF189" s="2035"/>
      <c r="AG189" s="2035"/>
      <c r="AH189" s="2035"/>
      <c r="AI189" s="2035"/>
      <c r="AJ189" s="2035"/>
      <c r="AK189" s="2035"/>
      <c r="AL189" s="2035"/>
      <c r="AM189" s="2035"/>
      <c r="AN189" s="2035"/>
      <c r="AO189" s="2036"/>
      <c r="AP189" s="398">
        <v>2</v>
      </c>
      <c r="AQ189" s="398">
        <v>0</v>
      </c>
      <c r="AR189" s="398">
        <v>1</v>
      </c>
      <c r="AS189" s="397">
        <v>0</v>
      </c>
      <c r="AT189" s="400">
        <v>4</v>
      </c>
      <c r="AU189" s="400">
        <v>0</v>
      </c>
      <c r="AV189" s="400">
        <v>0</v>
      </c>
      <c r="AW189" s="399">
        <v>0</v>
      </c>
      <c r="AX189" s="398">
        <v>3</v>
      </c>
      <c r="AY189" s="398">
        <v>2</v>
      </c>
      <c r="AZ189" s="398">
        <v>2</v>
      </c>
      <c r="BA189" s="450">
        <v>0</v>
      </c>
      <c r="BB189" s="451"/>
      <c r="BC189" s="394"/>
      <c r="BD189" s="394"/>
      <c r="BE189" s="394"/>
      <c r="BF189" s="409"/>
      <c r="BG189" s="402">
        <v>2</v>
      </c>
      <c r="BH189" s="398">
        <v>0</v>
      </c>
      <c r="BI189" s="398">
        <v>0</v>
      </c>
      <c r="BJ189" s="450">
        <v>0</v>
      </c>
      <c r="BK189" s="401">
        <v>2</v>
      </c>
      <c r="BL189" s="400">
        <v>0</v>
      </c>
      <c r="BM189" s="400">
        <v>0</v>
      </c>
      <c r="BN189" s="403">
        <v>0</v>
      </c>
      <c r="BO189" s="408"/>
      <c r="BP189" s="396"/>
      <c r="BQ189" s="396"/>
      <c r="BR189" s="449"/>
      <c r="BS189" s="401">
        <v>5</v>
      </c>
      <c r="BT189" s="400">
        <v>3</v>
      </c>
      <c r="BU189" s="400">
        <v>3</v>
      </c>
      <c r="BV189" s="399">
        <v>0</v>
      </c>
    </row>
    <row r="190" spans="1:74" ht="13.8" thickBot="1">
      <c r="A190" s="376"/>
      <c r="B190" s="376"/>
      <c r="C190" s="376"/>
      <c r="D190" s="375">
        <f>SUM(D176:D189)</f>
        <v>787</v>
      </c>
      <c r="E190" s="374">
        <f>SUM(E176:E189)</f>
        <v>284</v>
      </c>
      <c r="F190" s="374">
        <f>SUM(F176:F189)</f>
        <v>413</v>
      </c>
      <c r="G190" s="374">
        <f>SUM(G176:G189)</f>
        <v>42</v>
      </c>
      <c r="H190" s="423">
        <f t="shared" si="87"/>
        <v>0.52477763659466325</v>
      </c>
      <c r="I190" s="368">
        <f t="shared" ref="I190:AB190" si="88">SUM(I176:I189)</f>
        <v>58</v>
      </c>
      <c r="J190" s="368">
        <f t="shared" si="88"/>
        <v>27</v>
      </c>
      <c r="K190" s="368">
        <f t="shared" si="88"/>
        <v>34</v>
      </c>
      <c r="L190" s="367">
        <f t="shared" si="88"/>
        <v>4</v>
      </c>
      <c r="M190" s="366">
        <f t="shared" si="88"/>
        <v>51</v>
      </c>
      <c r="N190" s="366">
        <f t="shared" si="88"/>
        <v>24</v>
      </c>
      <c r="O190" s="366">
        <f t="shared" si="88"/>
        <v>31</v>
      </c>
      <c r="P190" s="365">
        <f t="shared" si="88"/>
        <v>3</v>
      </c>
      <c r="Q190" s="368">
        <f t="shared" si="88"/>
        <v>48</v>
      </c>
      <c r="R190" s="368">
        <f t="shared" si="88"/>
        <v>13</v>
      </c>
      <c r="S190" s="368">
        <f t="shared" si="88"/>
        <v>22</v>
      </c>
      <c r="T190" s="367">
        <f t="shared" si="88"/>
        <v>4</v>
      </c>
      <c r="U190" s="366">
        <f t="shared" si="88"/>
        <v>50</v>
      </c>
      <c r="V190" s="366">
        <f t="shared" si="88"/>
        <v>18</v>
      </c>
      <c r="W190" s="366">
        <f t="shared" si="88"/>
        <v>24</v>
      </c>
      <c r="X190" s="365">
        <f t="shared" si="88"/>
        <v>6</v>
      </c>
      <c r="Y190" s="368">
        <f t="shared" si="88"/>
        <v>58</v>
      </c>
      <c r="Z190" s="368">
        <f t="shared" si="88"/>
        <v>23</v>
      </c>
      <c r="AA190" s="368">
        <f t="shared" si="88"/>
        <v>32</v>
      </c>
      <c r="AB190" s="448">
        <f t="shared" si="88"/>
        <v>2</v>
      </c>
      <c r="AC190" s="447"/>
      <c r="AD190" s="366">
        <f t="shared" ref="AD190:BA190" si="89">SUM(AD176:AD189)</f>
        <v>46</v>
      </c>
      <c r="AE190" s="366">
        <f t="shared" si="89"/>
        <v>27</v>
      </c>
      <c r="AF190" s="366">
        <f t="shared" si="89"/>
        <v>25</v>
      </c>
      <c r="AG190" s="365">
        <f t="shared" si="89"/>
        <v>7</v>
      </c>
      <c r="AH190" s="368">
        <f t="shared" si="89"/>
        <v>44</v>
      </c>
      <c r="AI190" s="368">
        <f t="shared" si="89"/>
        <v>14</v>
      </c>
      <c r="AJ190" s="368">
        <f t="shared" si="89"/>
        <v>21</v>
      </c>
      <c r="AK190" s="367">
        <f t="shared" si="89"/>
        <v>2</v>
      </c>
      <c r="AL190" s="366">
        <f t="shared" si="89"/>
        <v>50</v>
      </c>
      <c r="AM190" s="366">
        <f t="shared" si="89"/>
        <v>17</v>
      </c>
      <c r="AN190" s="366">
        <f t="shared" si="89"/>
        <v>28</v>
      </c>
      <c r="AO190" s="365">
        <f t="shared" si="89"/>
        <v>2</v>
      </c>
      <c r="AP190" s="368">
        <f t="shared" si="89"/>
        <v>39</v>
      </c>
      <c r="AQ190" s="368">
        <f t="shared" si="89"/>
        <v>7</v>
      </c>
      <c r="AR190" s="368">
        <f t="shared" si="89"/>
        <v>16</v>
      </c>
      <c r="AS190" s="367">
        <f t="shared" si="89"/>
        <v>1</v>
      </c>
      <c r="AT190" s="366">
        <f t="shared" si="89"/>
        <v>39</v>
      </c>
      <c r="AU190" s="366">
        <f t="shared" si="89"/>
        <v>5</v>
      </c>
      <c r="AV190" s="366">
        <f t="shared" si="89"/>
        <v>13</v>
      </c>
      <c r="AW190" s="365">
        <f t="shared" si="89"/>
        <v>0</v>
      </c>
      <c r="AX190" s="368">
        <f t="shared" si="89"/>
        <v>57</v>
      </c>
      <c r="AY190" s="368">
        <f t="shared" si="89"/>
        <v>18</v>
      </c>
      <c r="AZ190" s="368">
        <f t="shared" si="89"/>
        <v>32</v>
      </c>
      <c r="BA190" s="367">
        <f t="shared" si="89"/>
        <v>1</v>
      </c>
      <c r="BB190" s="370"/>
      <c r="BC190" s="366">
        <f t="shared" ref="BC190:BV190" si="90">SUM(BC176:BC189)</f>
        <v>52</v>
      </c>
      <c r="BD190" s="366">
        <f t="shared" si="90"/>
        <v>16</v>
      </c>
      <c r="BE190" s="366">
        <f t="shared" si="90"/>
        <v>26</v>
      </c>
      <c r="BF190" s="365">
        <f t="shared" si="90"/>
        <v>5</v>
      </c>
      <c r="BG190" s="368">
        <f t="shared" si="90"/>
        <v>48</v>
      </c>
      <c r="BH190" s="368">
        <f t="shared" si="90"/>
        <v>16</v>
      </c>
      <c r="BI190" s="368">
        <f t="shared" si="90"/>
        <v>24</v>
      </c>
      <c r="BJ190" s="367">
        <f t="shared" si="90"/>
        <v>3</v>
      </c>
      <c r="BK190" s="366">
        <f t="shared" si="90"/>
        <v>41</v>
      </c>
      <c r="BL190" s="366">
        <f t="shared" si="90"/>
        <v>12</v>
      </c>
      <c r="BM190" s="366">
        <f t="shared" si="90"/>
        <v>17</v>
      </c>
      <c r="BN190" s="365">
        <f t="shared" si="90"/>
        <v>1</v>
      </c>
      <c r="BO190" s="368">
        <f t="shared" si="90"/>
        <v>49</v>
      </c>
      <c r="BP190" s="368">
        <f t="shared" si="90"/>
        <v>20</v>
      </c>
      <c r="BQ190" s="368">
        <f t="shared" si="90"/>
        <v>31</v>
      </c>
      <c r="BR190" s="367">
        <f t="shared" si="90"/>
        <v>0</v>
      </c>
      <c r="BS190" s="366">
        <f t="shared" si="90"/>
        <v>57</v>
      </c>
      <c r="BT190" s="366">
        <f t="shared" si="90"/>
        <v>27</v>
      </c>
      <c r="BU190" s="366">
        <f t="shared" si="90"/>
        <v>37</v>
      </c>
      <c r="BV190" s="365">
        <f t="shared" si="90"/>
        <v>1</v>
      </c>
    </row>
    <row r="191" spans="1:74" ht="13.8" thickBot="1">
      <c r="A191" s="420"/>
      <c r="B191" s="420"/>
      <c r="C191" s="420"/>
      <c r="D191" s="420"/>
      <c r="E191" s="420"/>
      <c r="F191" s="420"/>
      <c r="G191" s="420"/>
      <c r="H191" s="420"/>
      <c r="I191" s="420"/>
      <c r="J191" s="420"/>
      <c r="K191" s="420"/>
      <c r="L191" s="420"/>
      <c r="M191" s="420"/>
      <c r="N191" s="420"/>
      <c r="O191" s="420"/>
      <c r="P191" s="420"/>
      <c r="Q191" s="420"/>
      <c r="R191" s="420"/>
      <c r="S191" s="420"/>
      <c r="T191" s="420"/>
      <c r="U191" s="420"/>
      <c r="V191" s="420"/>
      <c r="W191" s="420"/>
      <c r="X191" s="420"/>
      <c r="Y191" s="420"/>
      <c r="Z191" s="420"/>
      <c r="AA191" s="420"/>
      <c r="AB191" s="420"/>
      <c r="AC191" s="420"/>
      <c r="AD191" s="420"/>
      <c r="AE191" s="420"/>
      <c r="AF191" s="420"/>
      <c r="AG191" s="420"/>
      <c r="AH191" s="420"/>
      <c r="AI191" s="420"/>
      <c r="AJ191" s="420"/>
      <c r="AK191" s="420"/>
      <c r="AL191" s="420"/>
      <c r="AM191" s="420"/>
      <c r="AN191" s="420"/>
      <c r="AO191" s="420"/>
      <c r="AP191" s="420"/>
      <c r="AQ191" s="420"/>
      <c r="AR191" s="420"/>
      <c r="AS191" s="420"/>
      <c r="AT191" s="420"/>
      <c r="AU191" s="420"/>
      <c r="AV191" s="420"/>
      <c r="AW191" s="420"/>
      <c r="AX191" s="420"/>
      <c r="AY191" s="420"/>
      <c r="AZ191" s="420"/>
      <c r="BA191" s="420"/>
      <c r="BB191" s="420"/>
      <c r="BC191" s="420"/>
      <c r="BD191" s="420"/>
      <c r="BE191" s="420"/>
      <c r="BF191" s="420"/>
      <c r="BG191" s="420"/>
      <c r="BH191" s="420"/>
      <c r="BI191" s="420"/>
      <c r="BJ191" s="420"/>
      <c r="BK191" s="420"/>
      <c r="BL191" s="420"/>
      <c r="BM191" s="420"/>
      <c r="BN191" s="420"/>
      <c r="BO191" s="420"/>
      <c r="BP191" s="420"/>
      <c r="BQ191" s="420"/>
      <c r="BR191" s="420"/>
      <c r="BS191" s="420"/>
      <c r="BT191" s="420"/>
      <c r="BU191" s="420"/>
      <c r="BV191" s="420"/>
    </row>
    <row r="192" spans="1:74">
      <c r="A192" s="1985">
        <v>11</v>
      </c>
      <c r="B192" s="419"/>
      <c r="C192" s="419"/>
      <c r="D192" s="2013" t="s">
        <v>1268</v>
      </c>
      <c r="E192" s="2014"/>
      <c r="F192" s="2014"/>
      <c r="G192" s="2014"/>
      <c r="H192" s="2015"/>
      <c r="I192" s="1992" t="s">
        <v>1109</v>
      </c>
      <c r="J192" s="1993"/>
      <c r="K192" s="1993"/>
      <c r="L192" s="1994"/>
      <c r="M192" s="1995" t="s">
        <v>1108</v>
      </c>
      <c r="N192" s="1996"/>
      <c r="O192" s="1996"/>
      <c r="P192" s="1997"/>
      <c r="Q192" s="1992" t="s">
        <v>1107</v>
      </c>
      <c r="R192" s="1993"/>
      <c r="S192" s="1993"/>
      <c r="T192" s="1994"/>
      <c r="U192" s="1995" t="s">
        <v>1106</v>
      </c>
      <c r="V192" s="1996"/>
      <c r="W192" s="1996"/>
      <c r="X192" s="1997"/>
      <c r="Y192" s="1992" t="s">
        <v>1105</v>
      </c>
      <c r="Z192" s="1993"/>
      <c r="AA192" s="1993"/>
      <c r="AB192" s="1994"/>
      <c r="AC192" s="443"/>
      <c r="AD192" s="1998" t="s">
        <v>1104</v>
      </c>
      <c r="AE192" s="1996"/>
      <c r="AF192" s="1996"/>
      <c r="AG192" s="1997"/>
      <c r="AH192" s="1992" t="s">
        <v>1103</v>
      </c>
      <c r="AI192" s="1993"/>
      <c r="AJ192" s="1993"/>
      <c r="AK192" s="1994"/>
      <c r="AL192" s="1995" t="s">
        <v>1102</v>
      </c>
      <c r="AM192" s="1996"/>
      <c r="AN192" s="1996"/>
      <c r="AO192" s="1997"/>
      <c r="AP192" s="1992" t="s">
        <v>1101</v>
      </c>
      <c r="AQ192" s="1993"/>
      <c r="AR192" s="1993"/>
      <c r="AS192" s="1994"/>
      <c r="AT192" s="1995" t="s">
        <v>1100</v>
      </c>
      <c r="AU192" s="1996"/>
      <c r="AV192" s="1996"/>
      <c r="AW192" s="1997"/>
      <c r="AX192" s="1992" t="s">
        <v>1099</v>
      </c>
      <c r="AY192" s="1993"/>
      <c r="AZ192" s="1993"/>
      <c r="BA192" s="1994"/>
      <c r="BB192" s="446"/>
      <c r="BC192" s="1998" t="s">
        <v>1098</v>
      </c>
      <c r="BD192" s="1996"/>
      <c r="BE192" s="1996"/>
      <c r="BF192" s="1997"/>
      <c r="BG192" s="1992" t="s">
        <v>1097</v>
      </c>
      <c r="BH192" s="1993"/>
      <c r="BI192" s="1993"/>
      <c r="BJ192" s="1994"/>
      <c r="BK192" s="1995" t="s">
        <v>1096</v>
      </c>
      <c r="BL192" s="1996"/>
      <c r="BM192" s="1996"/>
      <c r="BN192" s="1997"/>
      <c r="BO192" s="1992" t="s">
        <v>1095</v>
      </c>
      <c r="BP192" s="1993"/>
      <c r="BQ192" s="1993"/>
      <c r="BR192" s="1994"/>
      <c r="BS192" s="1995" t="s">
        <v>1094</v>
      </c>
      <c r="BT192" s="1996"/>
      <c r="BU192" s="1996"/>
      <c r="BV192" s="1997"/>
    </row>
    <row r="193" spans="1:74">
      <c r="A193" s="1986"/>
      <c r="B193" s="445" t="s">
        <v>1169</v>
      </c>
      <c r="C193" s="1530"/>
      <c r="D193" s="414" t="s">
        <v>268</v>
      </c>
      <c r="E193" s="413" t="s">
        <v>1092</v>
      </c>
      <c r="F193" s="413" t="s">
        <v>267</v>
      </c>
      <c r="G193" s="413" t="s">
        <v>266</v>
      </c>
      <c r="H193" s="412" t="s">
        <v>265</v>
      </c>
      <c r="I193" s="413" t="s">
        <v>268</v>
      </c>
      <c r="J193" s="413" t="s">
        <v>1092</v>
      </c>
      <c r="K193" s="413" t="s">
        <v>267</v>
      </c>
      <c r="L193" s="412" t="s">
        <v>266</v>
      </c>
      <c r="M193" s="413" t="s">
        <v>268</v>
      </c>
      <c r="N193" s="413" t="s">
        <v>1092</v>
      </c>
      <c r="O193" s="413" t="s">
        <v>267</v>
      </c>
      <c r="P193" s="412" t="s">
        <v>266</v>
      </c>
      <c r="Q193" s="413" t="s">
        <v>268</v>
      </c>
      <c r="R193" s="413" t="s">
        <v>1092</v>
      </c>
      <c r="S193" s="413" t="s">
        <v>267</v>
      </c>
      <c r="T193" s="412" t="s">
        <v>266</v>
      </c>
      <c r="U193" s="413" t="s">
        <v>268</v>
      </c>
      <c r="V193" s="413" t="s">
        <v>1092</v>
      </c>
      <c r="W193" s="413" t="s">
        <v>267</v>
      </c>
      <c r="X193" s="412" t="s">
        <v>266</v>
      </c>
      <c r="Y193" s="413" t="s">
        <v>268</v>
      </c>
      <c r="Z193" s="413" t="s">
        <v>1092</v>
      </c>
      <c r="AA193" s="413" t="s">
        <v>267</v>
      </c>
      <c r="AB193" s="412" t="s">
        <v>266</v>
      </c>
      <c r="AC193" s="443"/>
      <c r="AD193" s="414" t="s">
        <v>268</v>
      </c>
      <c r="AE193" s="413" t="s">
        <v>1092</v>
      </c>
      <c r="AF193" s="413" t="s">
        <v>267</v>
      </c>
      <c r="AG193" s="412" t="s">
        <v>266</v>
      </c>
      <c r="AH193" s="413" t="s">
        <v>268</v>
      </c>
      <c r="AI193" s="413" t="s">
        <v>1092</v>
      </c>
      <c r="AJ193" s="413" t="s">
        <v>267</v>
      </c>
      <c r="AK193" s="412" t="s">
        <v>266</v>
      </c>
      <c r="AL193" s="413" t="s">
        <v>268</v>
      </c>
      <c r="AM193" s="413" t="s">
        <v>1092</v>
      </c>
      <c r="AN193" s="413" t="s">
        <v>267</v>
      </c>
      <c r="AO193" s="412" t="s">
        <v>266</v>
      </c>
      <c r="AP193" s="413" t="s">
        <v>268</v>
      </c>
      <c r="AQ193" s="413" t="s">
        <v>1092</v>
      </c>
      <c r="AR193" s="413" t="s">
        <v>267</v>
      </c>
      <c r="AS193" s="412" t="s">
        <v>266</v>
      </c>
      <c r="AT193" s="413" t="s">
        <v>268</v>
      </c>
      <c r="AU193" s="413" t="s">
        <v>1092</v>
      </c>
      <c r="AV193" s="413" t="s">
        <v>267</v>
      </c>
      <c r="AW193" s="412" t="s">
        <v>266</v>
      </c>
      <c r="AX193" s="413" t="s">
        <v>268</v>
      </c>
      <c r="AY193" s="413" t="s">
        <v>1092</v>
      </c>
      <c r="AZ193" s="413" t="s">
        <v>267</v>
      </c>
      <c r="BA193" s="412" t="s">
        <v>266</v>
      </c>
      <c r="BB193" s="439"/>
      <c r="BC193" s="413" t="s">
        <v>268</v>
      </c>
      <c r="BD193" s="413" t="s">
        <v>1092</v>
      </c>
      <c r="BE193" s="413" t="s">
        <v>267</v>
      </c>
      <c r="BF193" s="412" t="s">
        <v>266</v>
      </c>
      <c r="BG193" s="413" t="s">
        <v>268</v>
      </c>
      <c r="BH193" s="413" t="s">
        <v>1092</v>
      </c>
      <c r="BI193" s="413" t="s">
        <v>267</v>
      </c>
      <c r="BJ193" s="412" t="s">
        <v>266</v>
      </c>
      <c r="BK193" s="413" t="s">
        <v>268</v>
      </c>
      <c r="BL193" s="413" t="s">
        <v>1092</v>
      </c>
      <c r="BM193" s="413" t="s">
        <v>267</v>
      </c>
      <c r="BN193" s="412" t="s">
        <v>266</v>
      </c>
      <c r="BO193" s="413" t="s">
        <v>268</v>
      </c>
      <c r="BP193" s="413" t="s">
        <v>1092</v>
      </c>
      <c r="BQ193" s="413" t="s">
        <v>267</v>
      </c>
      <c r="BR193" s="412" t="s">
        <v>266</v>
      </c>
      <c r="BS193" s="413" t="s">
        <v>268</v>
      </c>
      <c r="BT193" s="413" t="s">
        <v>1092</v>
      </c>
      <c r="BU193" s="413" t="s">
        <v>267</v>
      </c>
      <c r="BV193" s="412" t="s">
        <v>266</v>
      </c>
    </row>
    <row r="194" spans="1:74">
      <c r="A194" s="392">
        <v>1</v>
      </c>
      <c r="B194" s="406" t="s">
        <v>1269</v>
      </c>
      <c r="C194" s="406" t="str">
        <f t="shared" ref="C194:C209" si="91">TRIM(B194)</f>
        <v>Don Miller</v>
      </c>
      <c r="D194" s="390">
        <f t="shared" ref="D194:D203" si="92">SUM(I194,M194,Q194,U194,Y194,AD194,AH194,AL194,AP194,AT194,AX194,BC194,BG194,BK194,BO194,BS194)</f>
        <v>71</v>
      </c>
      <c r="E194" s="389">
        <f t="shared" ref="E194:E203" si="93">SUM(J194,N194,R194,V194,Z194,AE194,AI194,AM194,AQ194,AU194,AY194,BD194,BH194,BL194,BP194,BT194)</f>
        <v>27</v>
      </c>
      <c r="F194" s="389">
        <f t="shared" ref="F194:F203" si="94">SUM(K194,O194,S194,W194,AA194,AF194,AJ194,AN194,AR194,AV194,AZ194,BE194,BI194,BM194,BQ194,BU194)</f>
        <v>51</v>
      </c>
      <c r="G194" s="389">
        <f t="shared" ref="G194:G203" si="95">SUM(L194,P194,T194,X194,AB194,AG194,AK194,AO194,AS194,AW194,BA194,BF194,BJ194,BN194,BR194,BV194)</f>
        <v>3</v>
      </c>
      <c r="H194" s="444">
        <f t="shared" ref="H194:H203" si="96">F194/D194</f>
        <v>0.71830985915492962</v>
      </c>
      <c r="I194" s="240">
        <v>7</v>
      </c>
      <c r="J194" s="240">
        <v>0</v>
      </c>
      <c r="K194" s="240">
        <v>6</v>
      </c>
      <c r="L194" s="270">
        <v>0</v>
      </c>
      <c r="M194" s="239">
        <v>4</v>
      </c>
      <c r="N194" s="239">
        <v>1</v>
      </c>
      <c r="O194" s="239">
        <v>2</v>
      </c>
      <c r="P194" s="269">
        <v>0</v>
      </c>
      <c r="Q194" s="379"/>
      <c r="R194" s="379"/>
      <c r="S194" s="379"/>
      <c r="T194" s="378"/>
      <c r="U194" s="239">
        <v>4</v>
      </c>
      <c r="V194" s="239">
        <v>1</v>
      </c>
      <c r="W194" s="239">
        <v>2</v>
      </c>
      <c r="X194" s="269">
        <v>0</v>
      </c>
      <c r="Y194" s="240">
        <v>5</v>
      </c>
      <c r="Z194" s="240">
        <v>3</v>
      </c>
      <c r="AA194" s="240">
        <v>5</v>
      </c>
      <c r="AB194" s="270">
        <v>0</v>
      </c>
      <c r="AC194" s="443"/>
      <c r="AD194" s="274">
        <v>5</v>
      </c>
      <c r="AE194" s="239">
        <v>1</v>
      </c>
      <c r="AF194" s="239">
        <v>4</v>
      </c>
      <c r="AG194" s="269">
        <v>1</v>
      </c>
      <c r="AH194" s="379"/>
      <c r="AI194" s="379"/>
      <c r="AJ194" s="379"/>
      <c r="AK194" s="378"/>
      <c r="AL194" s="239">
        <v>5</v>
      </c>
      <c r="AM194" s="239">
        <v>2</v>
      </c>
      <c r="AN194" s="239">
        <v>5</v>
      </c>
      <c r="AO194" s="269">
        <v>0</v>
      </c>
      <c r="AP194" s="240">
        <v>5</v>
      </c>
      <c r="AQ194" s="240">
        <v>0</v>
      </c>
      <c r="AR194" s="240">
        <v>5</v>
      </c>
      <c r="AS194" s="270">
        <v>0</v>
      </c>
      <c r="AT194" s="239">
        <v>4</v>
      </c>
      <c r="AU194" s="239">
        <v>2</v>
      </c>
      <c r="AV194" s="239">
        <v>2</v>
      </c>
      <c r="AW194" s="269">
        <v>0</v>
      </c>
      <c r="AX194" s="240">
        <v>6</v>
      </c>
      <c r="AY194" s="240">
        <v>4</v>
      </c>
      <c r="AZ194" s="240">
        <v>4</v>
      </c>
      <c r="BA194" s="270">
        <v>0</v>
      </c>
      <c r="BB194" s="439"/>
      <c r="BC194" s="239">
        <v>5</v>
      </c>
      <c r="BD194" s="239">
        <v>2</v>
      </c>
      <c r="BE194" s="239">
        <v>2</v>
      </c>
      <c r="BF194" s="269">
        <v>0</v>
      </c>
      <c r="BG194" s="240">
        <v>7</v>
      </c>
      <c r="BH194" s="240">
        <v>5</v>
      </c>
      <c r="BI194" s="240">
        <v>7</v>
      </c>
      <c r="BJ194" s="270">
        <v>0</v>
      </c>
      <c r="BK194" s="239">
        <v>4</v>
      </c>
      <c r="BL194" s="239">
        <v>1</v>
      </c>
      <c r="BM194" s="239">
        <v>1</v>
      </c>
      <c r="BN194" s="269">
        <v>0</v>
      </c>
      <c r="BO194" s="240">
        <v>5</v>
      </c>
      <c r="BP194" s="240">
        <v>0</v>
      </c>
      <c r="BQ194" s="240">
        <v>2</v>
      </c>
      <c r="BR194" s="270">
        <v>0</v>
      </c>
      <c r="BS194" s="239">
        <v>5</v>
      </c>
      <c r="BT194" s="239">
        <v>5</v>
      </c>
      <c r="BU194" s="239">
        <v>4</v>
      </c>
      <c r="BV194" s="269">
        <v>2</v>
      </c>
    </row>
    <row r="195" spans="1:74">
      <c r="A195" s="405">
        <v>2</v>
      </c>
      <c r="B195" s="410" t="s">
        <v>78</v>
      </c>
      <c r="C195" s="410" t="str">
        <f t="shared" si="91"/>
        <v>Ryan Thebert</v>
      </c>
      <c r="D195" s="383">
        <f t="shared" si="92"/>
        <v>80</v>
      </c>
      <c r="E195" s="382">
        <f t="shared" si="93"/>
        <v>45</v>
      </c>
      <c r="F195" s="382">
        <f t="shared" si="94"/>
        <v>54</v>
      </c>
      <c r="G195" s="382">
        <f t="shared" si="95"/>
        <v>7</v>
      </c>
      <c r="H195" s="432">
        <f t="shared" si="96"/>
        <v>0.67500000000000004</v>
      </c>
      <c r="I195" s="398">
        <v>6</v>
      </c>
      <c r="J195" s="398">
        <v>4</v>
      </c>
      <c r="K195" s="398">
        <v>4</v>
      </c>
      <c r="L195" s="397">
        <v>1</v>
      </c>
      <c r="M195" s="400">
        <v>5</v>
      </c>
      <c r="N195" s="400">
        <v>1</v>
      </c>
      <c r="O195" s="400">
        <v>2</v>
      </c>
      <c r="P195" s="399">
        <v>0</v>
      </c>
      <c r="Q195" s="398">
        <v>4</v>
      </c>
      <c r="R195" s="398">
        <v>1</v>
      </c>
      <c r="S195" s="398">
        <v>3</v>
      </c>
      <c r="T195" s="397">
        <v>0</v>
      </c>
      <c r="U195" s="400">
        <v>4</v>
      </c>
      <c r="V195" s="400">
        <v>1</v>
      </c>
      <c r="W195" s="400">
        <v>1</v>
      </c>
      <c r="X195" s="399">
        <v>0</v>
      </c>
      <c r="Y195" s="398">
        <v>5</v>
      </c>
      <c r="Z195" s="398">
        <v>4</v>
      </c>
      <c r="AA195" s="398">
        <v>4</v>
      </c>
      <c r="AB195" s="397">
        <v>0</v>
      </c>
      <c r="AC195" s="443"/>
      <c r="AD195" s="401">
        <v>6</v>
      </c>
      <c r="AE195" s="400">
        <v>3</v>
      </c>
      <c r="AF195" s="400">
        <v>4</v>
      </c>
      <c r="AG195" s="399">
        <v>0</v>
      </c>
      <c r="AH195" s="398">
        <v>7</v>
      </c>
      <c r="AI195" s="398">
        <v>7</v>
      </c>
      <c r="AJ195" s="398">
        <v>7</v>
      </c>
      <c r="AK195" s="397">
        <v>2</v>
      </c>
      <c r="AL195" s="400">
        <v>6</v>
      </c>
      <c r="AM195" s="400">
        <v>3</v>
      </c>
      <c r="AN195" s="400">
        <v>3</v>
      </c>
      <c r="AO195" s="399">
        <v>1</v>
      </c>
      <c r="AP195" s="398">
        <v>5</v>
      </c>
      <c r="AQ195" s="398">
        <v>1</v>
      </c>
      <c r="AR195" s="398">
        <v>4</v>
      </c>
      <c r="AS195" s="397">
        <v>0</v>
      </c>
      <c r="AT195" s="394"/>
      <c r="AU195" s="394"/>
      <c r="AV195" s="394"/>
      <c r="AW195" s="393"/>
      <c r="AX195" s="398">
        <v>7</v>
      </c>
      <c r="AY195" s="398">
        <v>5</v>
      </c>
      <c r="AZ195" s="398">
        <v>6</v>
      </c>
      <c r="BA195" s="397">
        <v>1</v>
      </c>
      <c r="BB195" s="439"/>
      <c r="BC195" s="400">
        <v>5</v>
      </c>
      <c r="BD195" s="400">
        <v>3</v>
      </c>
      <c r="BE195" s="400">
        <v>3</v>
      </c>
      <c r="BF195" s="399">
        <v>2</v>
      </c>
      <c r="BG195" s="398">
        <v>7</v>
      </c>
      <c r="BH195" s="398">
        <v>5</v>
      </c>
      <c r="BI195" s="398">
        <v>6</v>
      </c>
      <c r="BJ195" s="397">
        <v>0</v>
      </c>
      <c r="BK195" s="400">
        <v>4</v>
      </c>
      <c r="BL195" s="400">
        <v>1</v>
      </c>
      <c r="BM195" s="400">
        <v>1</v>
      </c>
      <c r="BN195" s="399">
        <v>0</v>
      </c>
      <c r="BO195" s="398">
        <v>3</v>
      </c>
      <c r="BP195" s="398">
        <v>2</v>
      </c>
      <c r="BQ195" s="398">
        <v>2</v>
      </c>
      <c r="BR195" s="397">
        <v>0</v>
      </c>
      <c r="BS195" s="400">
        <v>6</v>
      </c>
      <c r="BT195" s="400">
        <v>4</v>
      </c>
      <c r="BU195" s="400">
        <v>4</v>
      </c>
      <c r="BV195" s="399">
        <v>0</v>
      </c>
    </row>
    <row r="196" spans="1:74">
      <c r="A196" s="392">
        <v>3</v>
      </c>
      <c r="B196" s="406" t="s">
        <v>1221</v>
      </c>
      <c r="C196" s="406" t="str">
        <f t="shared" si="91"/>
        <v>Randy Bailey</v>
      </c>
      <c r="D196" s="390">
        <f t="shared" si="92"/>
        <v>86</v>
      </c>
      <c r="E196" s="389">
        <f t="shared" si="93"/>
        <v>42</v>
      </c>
      <c r="F196" s="389">
        <f t="shared" si="94"/>
        <v>51</v>
      </c>
      <c r="G196" s="389">
        <f t="shared" si="95"/>
        <v>2</v>
      </c>
      <c r="H196" s="444">
        <f t="shared" si="96"/>
        <v>0.59302325581395354</v>
      </c>
      <c r="I196" s="240">
        <v>7</v>
      </c>
      <c r="J196" s="240">
        <v>5</v>
      </c>
      <c r="K196" s="240">
        <v>5</v>
      </c>
      <c r="L196" s="270">
        <v>1</v>
      </c>
      <c r="M196" s="239">
        <v>5</v>
      </c>
      <c r="N196" s="239">
        <v>1</v>
      </c>
      <c r="O196" s="239">
        <v>4</v>
      </c>
      <c r="P196" s="269">
        <v>0</v>
      </c>
      <c r="Q196" s="240">
        <v>3</v>
      </c>
      <c r="R196" s="240">
        <v>2</v>
      </c>
      <c r="S196" s="240">
        <v>3</v>
      </c>
      <c r="T196" s="270">
        <v>0</v>
      </c>
      <c r="U196" s="239">
        <v>6</v>
      </c>
      <c r="V196" s="239">
        <v>3</v>
      </c>
      <c r="W196" s="239">
        <v>4</v>
      </c>
      <c r="X196" s="269">
        <v>0</v>
      </c>
      <c r="Y196" s="240">
        <v>5</v>
      </c>
      <c r="Z196" s="240">
        <v>1</v>
      </c>
      <c r="AA196" s="240">
        <v>0</v>
      </c>
      <c r="AB196" s="270">
        <v>0</v>
      </c>
      <c r="AC196" s="443"/>
      <c r="AD196" s="274">
        <v>6</v>
      </c>
      <c r="AE196" s="239">
        <v>3</v>
      </c>
      <c r="AF196" s="239">
        <v>4</v>
      </c>
      <c r="AG196" s="269">
        <v>0</v>
      </c>
      <c r="AH196" s="240">
        <v>6</v>
      </c>
      <c r="AI196" s="240">
        <v>4</v>
      </c>
      <c r="AJ196" s="240">
        <v>2</v>
      </c>
      <c r="AK196" s="270">
        <v>0</v>
      </c>
      <c r="AL196" s="239">
        <v>6</v>
      </c>
      <c r="AM196" s="239">
        <v>4</v>
      </c>
      <c r="AN196" s="239">
        <v>5</v>
      </c>
      <c r="AO196" s="269">
        <v>0</v>
      </c>
      <c r="AP196" s="240">
        <v>5</v>
      </c>
      <c r="AQ196" s="240">
        <v>2</v>
      </c>
      <c r="AR196" s="240">
        <v>3</v>
      </c>
      <c r="AS196" s="270">
        <v>0</v>
      </c>
      <c r="AT196" s="239">
        <v>5</v>
      </c>
      <c r="AU196" s="239">
        <v>1</v>
      </c>
      <c r="AV196" s="239">
        <v>2</v>
      </c>
      <c r="AW196" s="269">
        <v>0</v>
      </c>
      <c r="AX196" s="240">
        <v>6</v>
      </c>
      <c r="AY196" s="240">
        <v>4</v>
      </c>
      <c r="AZ196" s="240">
        <v>3</v>
      </c>
      <c r="BA196" s="270">
        <v>0</v>
      </c>
      <c r="BB196" s="439"/>
      <c r="BC196" s="239">
        <v>4</v>
      </c>
      <c r="BD196" s="239">
        <v>2</v>
      </c>
      <c r="BE196" s="239">
        <v>2</v>
      </c>
      <c r="BF196" s="269">
        <v>0</v>
      </c>
      <c r="BG196" s="240">
        <v>7</v>
      </c>
      <c r="BH196" s="240">
        <v>3</v>
      </c>
      <c r="BI196" s="240">
        <v>5</v>
      </c>
      <c r="BJ196" s="270">
        <v>0</v>
      </c>
      <c r="BK196" s="239">
        <v>4</v>
      </c>
      <c r="BL196" s="239">
        <v>2</v>
      </c>
      <c r="BM196" s="239">
        <v>3</v>
      </c>
      <c r="BN196" s="269">
        <v>0</v>
      </c>
      <c r="BO196" s="240">
        <v>5</v>
      </c>
      <c r="BP196" s="240">
        <v>2</v>
      </c>
      <c r="BQ196" s="240">
        <v>4</v>
      </c>
      <c r="BR196" s="270">
        <v>0</v>
      </c>
      <c r="BS196" s="239">
        <v>6</v>
      </c>
      <c r="BT196" s="239">
        <v>3</v>
      </c>
      <c r="BU196" s="239">
        <v>2</v>
      </c>
      <c r="BV196" s="269">
        <v>1</v>
      </c>
    </row>
    <row r="197" spans="1:74">
      <c r="A197" s="405">
        <v>4</v>
      </c>
      <c r="B197" s="410" t="s">
        <v>98</v>
      </c>
      <c r="C197" s="410" t="str">
        <f t="shared" si="91"/>
        <v>John Vackaro</v>
      </c>
      <c r="D197" s="383">
        <f t="shared" si="92"/>
        <v>85</v>
      </c>
      <c r="E197" s="382">
        <f t="shared" si="93"/>
        <v>39</v>
      </c>
      <c r="F197" s="382">
        <f t="shared" si="94"/>
        <v>54</v>
      </c>
      <c r="G197" s="382">
        <f t="shared" si="95"/>
        <v>7</v>
      </c>
      <c r="H197" s="432">
        <f t="shared" si="96"/>
        <v>0.63529411764705879</v>
      </c>
      <c r="I197" s="398">
        <v>6</v>
      </c>
      <c r="J197" s="398">
        <v>3</v>
      </c>
      <c r="K197" s="398">
        <v>3</v>
      </c>
      <c r="L197" s="397">
        <v>0</v>
      </c>
      <c r="M197" s="400">
        <v>5</v>
      </c>
      <c r="N197" s="400">
        <v>2</v>
      </c>
      <c r="O197" s="400">
        <v>2</v>
      </c>
      <c r="P197" s="399">
        <v>0</v>
      </c>
      <c r="Q197" s="398">
        <v>4</v>
      </c>
      <c r="R197" s="398">
        <v>1</v>
      </c>
      <c r="S197" s="398">
        <v>3</v>
      </c>
      <c r="T197" s="397">
        <v>0</v>
      </c>
      <c r="U197" s="400">
        <v>4</v>
      </c>
      <c r="V197" s="400">
        <v>2</v>
      </c>
      <c r="W197" s="400">
        <v>2</v>
      </c>
      <c r="X197" s="399">
        <v>0</v>
      </c>
      <c r="Y197" s="398">
        <v>5</v>
      </c>
      <c r="Z197" s="398">
        <v>2</v>
      </c>
      <c r="AA197" s="398">
        <v>4</v>
      </c>
      <c r="AB197" s="397">
        <v>0</v>
      </c>
      <c r="AC197" s="443"/>
      <c r="AD197" s="401">
        <v>6</v>
      </c>
      <c r="AE197" s="400">
        <v>3</v>
      </c>
      <c r="AF197" s="400">
        <v>4</v>
      </c>
      <c r="AG197" s="399">
        <v>0</v>
      </c>
      <c r="AH197" s="398">
        <v>7</v>
      </c>
      <c r="AI197" s="398">
        <v>5</v>
      </c>
      <c r="AJ197" s="398">
        <v>7</v>
      </c>
      <c r="AK197" s="397">
        <v>2</v>
      </c>
      <c r="AL197" s="400">
        <v>7</v>
      </c>
      <c r="AM197" s="400">
        <v>2</v>
      </c>
      <c r="AN197" s="400">
        <v>3</v>
      </c>
      <c r="AO197" s="399">
        <v>0</v>
      </c>
      <c r="AP197" s="398">
        <v>4</v>
      </c>
      <c r="AQ197" s="398">
        <v>1</v>
      </c>
      <c r="AR197" s="398">
        <v>1</v>
      </c>
      <c r="AS197" s="397">
        <v>0</v>
      </c>
      <c r="AT197" s="400">
        <v>5</v>
      </c>
      <c r="AU197" s="400">
        <v>1</v>
      </c>
      <c r="AV197" s="400">
        <v>2</v>
      </c>
      <c r="AW197" s="399">
        <v>0</v>
      </c>
      <c r="AX197" s="398">
        <v>6</v>
      </c>
      <c r="AY197" s="398">
        <v>4</v>
      </c>
      <c r="AZ197" s="398">
        <v>4</v>
      </c>
      <c r="BA197" s="397">
        <v>0</v>
      </c>
      <c r="BB197" s="439"/>
      <c r="BC197" s="400">
        <v>5</v>
      </c>
      <c r="BD197" s="400">
        <v>3</v>
      </c>
      <c r="BE197" s="400">
        <v>4</v>
      </c>
      <c r="BF197" s="399">
        <v>2</v>
      </c>
      <c r="BG197" s="398">
        <v>7</v>
      </c>
      <c r="BH197" s="398">
        <v>4</v>
      </c>
      <c r="BI197" s="398">
        <v>5</v>
      </c>
      <c r="BJ197" s="397">
        <v>0</v>
      </c>
      <c r="BK197" s="400">
        <v>5</v>
      </c>
      <c r="BL197" s="400">
        <v>1</v>
      </c>
      <c r="BM197" s="400">
        <v>4</v>
      </c>
      <c r="BN197" s="399">
        <v>0</v>
      </c>
      <c r="BO197" s="398">
        <v>4</v>
      </c>
      <c r="BP197" s="398">
        <v>0</v>
      </c>
      <c r="BQ197" s="398">
        <v>2</v>
      </c>
      <c r="BR197" s="397">
        <v>0</v>
      </c>
      <c r="BS197" s="400">
        <v>5</v>
      </c>
      <c r="BT197" s="400">
        <v>5</v>
      </c>
      <c r="BU197" s="400">
        <v>4</v>
      </c>
      <c r="BV197" s="399">
        <v>3</v>
      </c>
    </row>
    <row r="198" spans="1:74">
      <c r="A198" s="392">
        <v>5</v>
      </c>
      <c r="B198" s="406" t="s">
        <v>181</v>
      </c>
      <c r="C198" s="406" t="str">
        <f t="shared" si="91"/>
        <v>Tony Lankford</v>
      </c>
      <c r="D198" s="390">
        <f t="shared" si="92"/>
        <v>68</v>
      </c>
      <c r="E198" s="389">
        <f t="shared" si="93"/>
        <v>18</v>
      </c>
      <c r="F198" s="389">
        <f t="shared" si="94"/>
        <v>29</v>
      </c>
      <c r="G198" s="389">
        <f t="shared" si="95"/>
        <v>0</v>
      </c>
      <c r="H198" s="444">
        <f t="shared" si="96"/>
        <v>0.4264705882352941</v>
      </c>
      <c r="I198" s="240">
        <v>6</v>
      </c>
      <c r="J198" s="240">
        <v>3</v>
      </c>
      <c r="K198" s="240">
        <v>6</v>
      </c>
      <c r="L198" s="270">
        <v>0</v>
      </c>
      <c r="M198" s="239">
        <v>4</v>
      </c>
      <c r="N198" s="239">
        <v>0</v>
      </c>
      <c r="O198" s="239">
        <v>1</v>
      </c>
      <c r="P198" s="269">
        <v>0</v>
      </c>
      <c r="Q198" s="240">
        <v>3</v>
      </c>
      <c r="R198" s="240">
        <v>1</v>
      </c>
      <c r="S198" s="240">
        <v>0</v>
      </c>
      <c r="T198" s="270">
        <v>0</v>
      </c>
      <c r="U198" s="239">
        <v>5</v>
      </c>
      <c r="V198" s="239">
        <v>2</v>
      </c>
      <c r="W198" s="239">
        <v>2</v>
      </c>
      <c r="X198" s="269">
        <v>0</v>
      </c>
      <c r="Y198" s="240">
        <v>5</v>
      </c>
      <c r="Z198" s="240">
        <v>1</v>
      </c>
      <c r="AA198" s="240">
        <v>1</v>
      </c>
      <c r="AB198" s="270">
        <v>0</v>
      </c>
      <c r="AC198" s="443"/>
      <c r="AD198" s="386"/>
      <c r="AE198" s="244"/>
      <c r="AF198" s="244"/>
      <c r="AG198" s="377"/>
      <c r="AH198" s="240">
        <v>7</v>
      </c>
      <c r="AI198" s="240">
        <v>2</v>
      </c>
      <c r="AJ198" s="240">
        <v>2</v>
      </c>
      <c r="AK198" s="270">
        <v>0</v>
      </c>
      <c r="AL198" s="239">
        <v>6</v>
      </c>
      <c r="AM198" s="239">
        <v>2</v>
      </c>
      <c r="AN198" s="239">
        <v>2</v>
      </c>
      <c r="AO198" s="269">
        <v>0</v>
      </c>
      <c r="AP198" s="240">
        <v>3</v>
      </c>
      <c r="AQ198" s="240">
        <v>0</v>
      </c>
      <c r="AR198" s="240">
        <v>2</v>
      </c>
      <c r="AS198" s="270">
        <v>0</v>
      </c>
      <c r="AT198" s="239"/>
      <c r="AU198" s="239"/>
      <c r="AV198" s="239"/>
      <c r="AW198" s="269"/>
      <c r="AX198" s="240">
        <v>6</v>
      </c>
      <c r="AY198" s="240">
        <v>1</v>
      </c>
      <c r="AZ198" s="240">
        <v>2</v>
      </c>
      <c r="BA198" s="270">
        <v>0</v>
      </c>
      <c r="BB198" s="439"/>
      <c r="BC198" s="239">
        <v>3</v>
      </c>
      <c r="BD198" s="239">
        <v>2</v>
      </c>
      <c r="BE198" s="239">
        <v>0</v>
      </c>
      <c r="BF198" s="269">
        <v>0</v>
      </c>
      <c r="BG198" s="240">
        <v>7</v>
      </c>
      <c r="BH198" s="240">
        <v>1</v>
      </c>
      <c r="BI198" s="240">
        <v>4</v>
      </c>
      <c r="BJ198" s="270">
        <v>0</v>
      </c>
      <c r="BK198" s="239">
        <v>4</v>
      </c>
      <c r="BL198" s="239">
        <v>0</v>
      </c>
      <c r="BM198" s="239">
        <v>1</v>
      </c>
      <c r="BN198" s="269">
        <v>0</v>
      </c>
      <c r="BO198" s="240">
        <v>4</v>
      </c>
      <c r="BP198" s="240">
        <v>1</v>
      </c>
      <c r="BQ198" s="240">
        <v>2</v>
      </c>
      <c r="BR198" s="270">
        <v>0</v>
      </c>
      <c r="BS198" s="239">
        <v>5</v>
      </c>
      <c r="BT198" s="239">
        <v>2</v>
      </c>
      <c r="BU198" s="239">
        <v>4</v>
      </c>
      <c r="BV198" s="269">
        <v>0</v>
      </c>
    </row>
    <row r="199" spans="1:74">
      <c r="A199" s="405">
        <v>6</v>
      </c>
      <c r="B199" s="410" t="s">
        <v>111</v>
      </c>
      <c r="C199" s="410" t="str">
        <f t="shared" si="91"/>
        <v>Dave Miller</v>
      </c>
      <c r="D199" s="383">
        <f t="shared" si="92"/>
        <v>69</v>
      </c>
      <c r="E199" s="382">
        <f t="shared" si="93"/>
        <v>30</v>
      </c>
      <c r="F199" s="382">
        <f t="shared" si="94"/>
        <v>39</v>
      </c>
      <c r="G199" s="382">
        <f t="shared" si="95"/>
        <v>1</v>
      </c>
      <c r="H199" s="432">
        <f t="shared" si="96"/>
        <v>0.56521739130434778</v>
      </c>
      <c r="I199" s="398">
        <v>3</v>
      </c>
      <c r="J199" s="398">
        <v>2</v>
      </c>
      <c r="K199" s="398">
        <v>3</v>
      </c>
      <c r="L199" s="397">
        <v>0</v>
      </c>
      <c r="M199" s="400">
        <v>5</v>
      </c>
      <c r="N199" s="400">
        <v>2</v>
      </c>
      <c r="O199" s="400">
        <v>4</v>
      </c>
      <c r="P199" s="399">
        <v>0</v>
      </c>
      <c r="Q199" s="398">
        <v>3</v>
      </c>
      <c r="R199" s="398">
        <v>1</v>
      </c>
      <c r="S199" s="398">
        <v>1</v>
      </c>
      <c r="T199" s="397">
        <v>0</v>
      </c>
      <c r="U199" s="400">
        <v>5</v>
      </c>
      <c r="V199" s="400">
        <v>3</v>
      </c>
      <c r="W199" s="400">
        <v>3</v>
      </c>
      <c r="X199" s="399">
        <v>0</v>
      </c>
      <c r="Y199" s="398">
        <v>2</v>
      </c>
      <c r="Z199" s="398">
        <v>1</v>
      </c>
      <c r="AA199" s="398">
        <v>1</v>
      </c>
      <c r="AB199" s="397">
        <v>0</v>
      </c>
      <c r="AC199" s="443"/>
      <c r="AD199" s="401">
        <v>6</v>
      </c>
      <c r="AE199" s="400">
        <v>1</v>
      </c>
      <c r="AF199" s="400">
        <v>4</v>
      </c>
      <c r="AG199" s="399">
        <v>0</v>
      </c>
      <c r="AH199" s="398">
        <v>6</v>
      </c>
      <c r="AI199" s="398">
        <v>2</v>
      </c>
      <c r="AJ199" s="398">
        <v>3</v>
      </c>
      <c r="AK199" s="397">
        <v>1</v>
      </c>
      <c r="AL199" s="400">
        <v>4</v>
      </c>
      <c r="AM199" s="400">
        <v>3</v>
      </c>
      <c r="AN199" s="400">
        <v>2</v>
      </c>
      <c r="AO199" s="399">
        <v>0</v>
      </c>
      <c r="AP199" s="398">
        <v>5</v>
      </c>
      <c r="AQ199" s="398">
        <v>1</v>
      </c>
      <c r="AR199" s="398">
        <v>1</v>
      </c>
      <c r="AS199" s="397">
        <v>0</v>
      </c>
      <c r="AT199" s="400">
        <v>5</v>
      </c>
      <c r="AU199" s="400">
        <v>0</v>
      </c>
      <c r="AV199" s="400">
        <v>2</v>
      </c>
      <c r="AW199" s="399">
        <v>0</v>
      </c>
      <c r="AX199" s="398">
        <v>6</v>
      </c>
      <c r="AY199" s="398">
        <v>4</v>
      </c>
      <c r="AZ199" s="398">
        <v>5</v>
      </c>
      <c r="BA199" s="397">
        <v>0</v>
      </c>
      <c r="BB199" s="439"/>
      <c r="BC199" s="400">
        <v>2</v>
      </c>
      <c r="BD199" s="400">
        <v>1</v>
      </c>
      <c r="BE199" s="400">
        <v>1</v>
      </c>
      <c r="BF199" s="399">
        <v>0</v>
      </c>
      <c r="BG199" s="398">
        <v>6</v>
      </c>
      <c r="BH199" s="398">
        <v>4</v>
      </c>
      <c r="BI199" s="398">
        <v>3</v>
      </c>
      <c r="BJ199" s="397">
        <v>0</v>
      </c>
      <c r="BK199" s="400">
        <v>2</v>
      </c>
      <c r="BL199" s="400">
        <v>1</v>
      </c>
      <c r="BM199" s="400">
        <v>1</v>
      </c>
      <c r="BN199" s="399">
        <v>0</v>
      </c>
      <c r="BO199" s="398">
        <v>3</v>
      </c>
      <c r="BP199" s="398">
        <v>0</v>
      </c>
      <c r="BQ199" s="398">
        <v>0</v>
      </c>
      <c r="BR199" s="397">
        <v>0</v>
      </c>
      <c r="BS199" s="400">
        <v>6</v>
      </c>
      <c r="BT199" s="400">
        <v>4</v>
      </c>
      <c r="BU199" s="400">
        <v>5</v>
      </c>
      <c r="BV199" s="399">
        <v>0</v>
      </c>
    </row>
    <row r="200" spans="1:74">
      <c r="A200" s="392">
        <v>7</v>
      </c>
      <c r="B200" s="406" t="s">
        <v>7</v>
      </c>
      <c r="C200" s="406" t="str">
        <f t="shared" si="91"/>
        <v>Dusty Miller</v>
      </c>
      <c r="D200" s="390">
        <f t="shared" si="92"/>
        <v>74</v>
      </c>
      <c r="E200" s="389">
        <f t="shared" si="93"/>
        <v>30</v>
      </c>
      <c r="F200" s="389">
        <f t="shared" si="94"/>
        <v>48</v>
      </c>
      <c r="G200" s="389">
        <f t="shared" si="95"/>
        <v>8</v>
      </c>
      <c r="H200" s="444">
        <f t="shared" si="96"/>
        <v>0.64864864864864868</v>
      </c>
      <c r="I200" s="240">
        <v>6</v>
      </c>
      <c r="J200" s="240">
        <v>1</v>
      </c>
      <c r="K200" s="240">
        <v>3</v>
      </c>
      <c r="L200" s="270">
        <v>0</v>
      </c>
      <c r="M200" s="239">
        <v>5</v>
      </c>
      <c r="N200" s="239">
        <v>3</v>
      </c>
      <c r="O200" s="239">
        <v>4</v>
      </c>
      <c r="P200" s="269">
        <v>0</v>
      </c>
      <c r="Q200" s="240">
        <v>4</v>
      </c>
      <c r="R200" s="240">
        <v>1</v>
      </c>
      <c r="S200" s="240">
        <v>2</v>
      </c>
      <c r="T200" s="270">
        <v>0</v>
      </c>
      <c r="U200" s="239">
        <v>5</v>
      </c>
      <c r="V200" s="239">
        <v>3</v>
      </c>
      <c r="W200" s="239">
        <v>5</v>
      </c>
      <c r="X200" s="269">
        <v>2</v>
      </c>
      <c r="Y200" s="240">
        <v>5</v>
      </c>
      <c r="Z200" s="240">
        <v>2</v>
      </c>
      <c r="AA200" s="240">
        <v>3</v>
      </c>
      <c r="AB200" s="270">
        <v>0</v>
      </c>
      <c r="AC200" s="443"/>
      <c r="AD200" s="386"/>
      <c r="AE200" s="244"/>
      <c r="AF200" s="244"/>
      <c r="AG200" s="377"/>
      <c r="AH200" s="240">
        <v>6</v>
      </c>
      <c r="AI200" s="240">
        <v>5</v>
      </c>
      <c r="AJ200" s="240">
        <v>5</v>
      </c>
      <c r="AK200" s="270">
        <v>2</v>
      </c>
      <c r="AL200" s="239">
        <v>6</v>
      </c>
      <c r="AM200" s="239">
        <v>2</v>
      </c>
      <c r="AN200" s="239">
        <v>4</v>
      </c>
      <c r="AO200" s="269">
        <v>1</v>
      </c>
      <c r="AP200" s="240">
        <v>3</v>
      </c>
      <c r="AQ200" s="240">
        <v>0</v>
      </c>
      <c r="AR200" s="240">
        <v>0</v>
      </c>
      <c r="AS200" s="270">
        <v>0</v>
      </c>
      <c r="AT200" s="239">
        <v>3</v>
      </c>
      <c r="AU200" s="239">
        <v>1</v>
      </c>
      <c r="AV200" s="239">
        <v>3</v>
      </c>
      <c r="AW200" s="269">
        <v>0</v>
      </c>
      <c r="AX200" s="240">
        <v>5</v>
      </c>
      <c r="AY200" s="240">
        <v>3</v>
      </c>
      <c r="AZ200" s="240">
        <v>4</v>
      </c>
      <c r="BA200" s="270">
        <v>1</v>
      </c>
      <c r="BB200" s="439"/>
      <c r="BC200" s="239">
        <v>5</v>
      </c>
      <c r="BD200" s="239">
        <v>1</v>
      </c>
      <c r="BE200" s="239">
        <v>2</v>
      </c>
      <c r="BF200" s="269">
        <v>0</v>
      </c>
      <c r="BG200" s="240">
        <v>6</v>
      </c>
      <c r="BH200" s="240">
        <v>4</v>
      </c>
      <c r="BI200" s="240">
        <v>5</v>
      </c>
      <c r="BJ200" s="270">
        <v>0</v>
      </c>
      <c r="BK200" s="239">
        <v>5</v>
      </c>
      <c r="BL200" s="239">
        <v>0</v>
      </c>
      <c r="BM200" s="239">
        <v>1</v>
      </c>
      <c r="BN200" s="269">
        <v>0</v>
      </c>
      <c r="BO200" s="240">
        <v>5</v>
      </c>
      <c r="BP200" s="240">
        <v>1</v>
      </c>
      <c r="BQ200" s="240">
        <v>3</v>
      </c>
      <c r="BR200" s="270">
        <v>0</v>
      </c>
      <c r="BS200" s="239">
        <v>5</v>
      </c>
      <c r="BT200" s="239">
        <v>3</v>
      </c>
      <c r="BU200" s="239">
        <v>4</v>
      </c>
      <c r="BV200" s="269">
        <v>2</v>
      </c>
    </row>
    <row r="201" spans="1:74">
      <c r="A201" s="405">
        <v>8</v>
      </c>
      <c r="B201" s="410" t="s">
        <v>1126</v>
      </c>
      <c r="C201" s="410" t="str">
        <f t="shared" si="91"/>
        <v>Jamie Kennedy</v>
      </c>
      <c r="D201" s="383">
        <f t="shared" si="92"/>
        <v>47</v>
      </c>
      <c r="E201" s="382">
        <f t="shared" si="93"/>
        <v>15</v>
      </c>
      <c r="F201" s="382">
        <f t="shared" si="94"/>
        <v>22</v>
      </c>
      <c r="G201" s="382">
        <f t="shared" si="95"/>
        <v>0</v>
      </c>
      <c r="H201" s="432">
        <f t="shared" si="96"/>
        <v>0.46808510638297873</v>
      </c>
      <c r="I201" s="396"/>
      <c r="J201" s="396"/>
      <c r="K201" s="396"/>
      <c r="L201" s="395"/>
      <c r="M201" s="400">
        <v>4</v>
      </c>
      <c r="N201" s="400">
        <v>0</v>
      </c>
      <c r="O201" s="400">
        <v>1</v>
      </c>
      <c r="P201" s="399">
        <v>0</v>
      </c>
      <c r="Q201" s="398">
        <v>4</v>
      </c>
      <c r="R201" s="398">
        <v>1</v>
      </c>
      <c r="S201" s="398">
        <v>2</v>
      </c>
      <c r="T201" s="397">
        <v>0</v>
      </c>
      <c r="U201" s="400">
        <v>5</v>
      </c>
      <c r="V201" s="400">
        <v>4</v>
      </c>
      <c r="W201" s="400">
        <v>3</v>
      </c>
      <c r="X201" s="399">
        <v>0</v>
      </c>
      <c r="Y201" s="396"/>
      <c r="Z201" s="396"/>
      <c r="AA201" s="396"/>
      <c r="AB201" s="395"/>
      <c r="AC201" s="443"/>
      <c r="AD201" s="407"/>
      <c r="AE201" s="394"/>
      <c r="AF201" s="394"/>
      <c r="AG201" s="393"/>
      <c r="AH201" s="398">
        <v>6</v>
      </c>
      <c r="AI201" s="398">
        <v>1</v>
      </c>
      <c r="AJ201" s="398">
        <v>2</v>
      </c>
      <c r="AK201" s="397">
        <v>0</v>
      </c>
      <c r="AL201" s="400">
        <v>6</v>
      </c>
      <c r="AM201" s="400">
        <v>3</v>
      </c>
      <c r="AN201" s="400">
        <v>4</v>
      </c>
      <c r="AO201" s="399">
        <v>0</v>
      </c>
      <c r="AP201" s="398">
        <v>1</v>
      </c>
      <c r="AQ201" s="398">
        <v>0</v>
      </c>
      <c r="AR201" s="398">
        <v>0</v>
      </c>
      <c r="AS201" s="397">
        <v>0</v>
      </c>
      <c r="AT201" s="400">
        <v>4</v>
      </c>
      <c r="AU201" s="400">
        <v>0</v>
      </c>
      <c r="AV201" s="400">
        <v>3</v>
      </c>
      <c r="AW201" s="399">
        <v>0</v>
      </c>
      <c r="AX201" s="398">
        <v>4</v>
      </c>
      <c r="AY201" s="398">
        <v>1</v>
      </c>
      <c r="AZ201" s="398">
        <v>0</v>
      </c>
      <c r="BA201" s="397">
        <v>0</v>
      </c>
      <c r="BB201" s="439"/>
      <c r="BC201" s="400">
        <v>2</v>
      </c>
      <c r="BD201" s="400">
        <v>1</v>
      </c>
      <c r="BE201" s="400">
        <v>2</v>
      </c>
      <c r="BF201" s="399">
        <v>0</v>
      </c>
      <c r="BG201" s="398">
        <v>2</v>
      </c>
      <c r="BH201" s="398">
        <v>1</v>
      </c>
      <c r="BI201" s="398">
        <v>2</v>
      </c>
      <c r="BJ201" s="397">
        <v>0</v>
      </c>
      <c r="BK201" s="400">
        <v>1</v>
      </c>
      <c r="BL201" s="400">
        <v>0</v>
      </c>
      <c r="BM201" s="400">
        <v>0</v>
      </c>
      <c r="BN201" s="399">
        <v>0</v>
      </c>
      <c r="BO201" s="398">
        <v>4</v>
      </c>
      <c r="BP201" s="398">
        <v>1</v>
      </c>
      <c r="BQ201" s="398">
        <v>1</v>
      </c>
      <c r="BR201" s="397">
        <v>0</v>
      </c>
      <c r="BS201" s="400">
        <v>4</v>
      </c>
      <c r="BT201" s="400">
        <v>2</v>
      </c>
      <c r="BU201" s="400">
        <v>2</v>
      </c>
      <c r="BV201" s="399">
        <v>0</v>
      </c>
    </row>
    <row r="202" spans="1:74">
      <c r="A202" s="392">
        <v>9</v>
      </c>
      <c r="B202" s="406" t="s">
        <v>1144</v>
      </c>
      <c r="C202" s="406" t="str">
        <f t="shared" si="91"/>
        <v>Bill Basigkow</v>
      </c>
      <c r="D202" s="390">
        <f t="shared" si="92"/>
        <v>50</v>
      </c>
      <c r="E202" s="389">
        <f t="shared" si="93"/>
        <v>16</v>
      </c>
      <c r="F202" s="389">
        <f t="shared" si="94"/>
        <v>28</v>
      </c>
      <c r="G202" s="389">
        <f t="shared" si="95"/>
        <v>1</v>
      </c>
      <c r="H202" s="444">
        <f t="shared" si="96"/>
        <v>0.56000000000000005</v>
      </c>
      <c r="I202" s="240">
        <v>3</v>
      </c>
      <c r="J202" s="240">
        <v>1</v>
      </c>
      <c r="K202" s="240">
        <v>0</v>
      </c>
      <c r="L202" s="270">
        <v>0</v>
      </c>
      <c r="M202" s="239">
        <v>4</v>
      </c>
      <c r="N202" s="239">
        <v>1</v>
      </c>
      <c r="O202" s="239">
        <v>2</v>
      </c>
      <c r="P202" s="269">
        <v>0</v>
      </c>
      <c r="Q202" s="379"/>
      <c r="R202" s="379"/>
      <c r="S202" s="379"/>
      <c r="T202" s="378"/>
      <c r="U202" s="239">
        <v>2</v>
      </c>
      <c r="V202" s="239">
        <v>1</v>
      </c>
      <c r="W202" s="239">
        <v>1</v>
      </c>
      <c r="X202" s="269">
        <v>1</v>
      </c>
      <c r="Y202" s="240">
        <v>5</v>
      </c>
      <c r="Z202" s="240">
        <v>0</v>
      </c>
      <c r="AA202" s="240">
        <v>2</v>
      </c>
      <c r="AB202" s="270">
        <v>0</v>
      </c>
      <c r="AC202" s="443"/>
      <c r="AD202" s="274">
        <v>3</v>
      </c>
      <c r="AE202" s="239">
        <v>1</v>
      </c>
      <c r="AF202" s="239">
        <v>2</v>
      </c>
      <c r="AG202" s="269">
        <v>0</v>
      </c>
      <c r="AH202" s="240">
        <v>4</v>
      </c>
      <c r="AI202" s="240">
        <v>3</v>
      </c>
      <c r="AJ202" s="240">
        <v>3</v>
      </c>
      <c r="AK202" s="270">
        <v>0</v>
      </c>
      <c r="AL202" s="239">
        <v>2</v>
      </c>
      <c r="AM202" s="239">
        <v>2</v>
      </c>
      <c r="AN202" s="239">
        <v>2</v>
      </c>
      <c r="AO202" s="269">
        <v>0</v>
      </c>
      <c r="AP202" s="240">
        <v>1</v>
      </c>
      <c r="AQ202" s="240">
        <v>1</v>
      </c>
      <c r="AR202" s="240">
        <v>1</v>
      </c>
      <c r="AS202" s="270">
        <v>0</v>
      </c>
      <c r="AT202" s="239">
        <v>5</v>
      </c>
      <c r="AU202" s="239">
        <v>1</v>
      </c>
      <c r="AV202" s="239">
        <v>2</v>
      </c>
      <c r="AW202" s="269">
        <v>0</v>
      </c>
      <c r="AX202" s="240">
        <v>5</v>
      </c>
      <c r="AY202" s="240">
        <v>2</v>
      </c>
      <c r="AZ202" s="240">
        <v>3</v>
      </c>
      <c r="BA202" s="270">
        <v>0</v>
      </c>
      <c r="BB202" s="439"/>
      <c r="BC202" s="239">
        <v>4</v>
      </c>
      <c r="BD202" s="239">
        <v>2</v>
      </c>
      <c r="BE202" s="239">
        <v>3</v>
      </c>
      <c r="BF202" s="269">
        <v>0</v>
      </c>
      <c r="BG202" s="240">
        <v>3</v>
      </c>
      <c r="BH202" s="240">
        <v>1</v>
      </c>
      <c r="BI202" s="240">
        <v>3</v>
      </c>
      <c r="BJ202" s="270">
        <v>0</v>
      </c>
      <c r="BK202" s="239">
        <v>3</v>
      </c>
      <c r="BL202" s="239">
        <v>0</v>
      </c>
      <c r="BM202" s="239">
        <v>2</v>
      </c>
      <c r="BN202" s="269">
        <v>0</v>
      </c>
      <c r="BO202" s="240">
        <v>4</v>
      </c>
      <c r="BP202" s="240">
        <v>0</v>
      </c>
      <c r="BQ202" s="240">
        <v>1</v>
      </c>
      <c r="BR202" s="270">
        <v>0</v>
      </c>
      <c r="BS202" s="239">
        <v>2</v>
      </c>
      <c r="BT202" s="239">
        <v>0</v>
      </c>
      <c r="BU202" s="239">
        <v>1</v>
      </c>
      <c r="BV202" s="269">
        <v>0</v>
      </c>
    </row>
    <row r="203" spans="1:74">
      <c r="A203" s="405">
        <v>10</v>
      </c>
      <c r="B203" s="410" t="s">
        <v>1147</v>
      </c>
      <c r="C203" s="410" t="str">
        <f t="shared" si="91"/>
        <v>Kurt Kruecher</v>
      </c>
      <c r="D203" s="383">
        <f t="shared" si="92"/>
        <v>26</v>
      </c>
      <c r="E203" s="382">
        <f t="shared" si="93"/>
        <v>6</v>
      </c>
      <c r="F203" s="382">
        <f t="shared" si="94"/>
        <v>13</v>
      </c>
      <c r="G203" s="382">
        <f t="shared" si="95"/>
        <v>1</v>
      </c>
      <c r="H203" s="432">
        <f t="shared" si="96"/>
        <v>0.5</v>
      </c>
      <c r="I203" s="398">
        <v>7</v>
      </c>
      <c r="J203" s="398">
        <v>0</v>
      </c>
      <c r="K203" s="398">
        <v>1</v>
      </c>
      <c r="L203" s="397">
        <v>0</v>
      </c>
      <c r="M203" s="394"/>
      <c r="N203" s="394"/>
      <c r="O203" s="394"/>
      <c r="P203" s="393"/>
      <c r="Q203" s="398">
        <v>4</v>
      </c>
      <c r="R203" s="398">
        <v>1</v>
      </c>
      <c r="S203" s="398">
        <v>3</v>
      </c>
      <c r="T203" s="397">
        <v>0</v>
      </c>
      <c r="U203" s="400">
        <v>5</v>
      </c>
      <c r="V203" s="400">
        <v>3</v>
      </c>
      <c r="W203" s="400">
        <v>4</v>
      </c>
      <c r="X203" s="399">
        <v>1</v>
      </c>
      <c r="Y203" s="398">
        <v>5</v>
      </c>
      <c r="Z203" s="398">
        <v>0</v>
      </c>
      <c r="AA203" s="398">
        <v>3</v>
      </c>
      <c r="AB203" s="397">
        <v>0</v>
      </c>
      <c r="AC203" s="443"/>
      <c r="AD203" s="401">
        <v>3</v>
      </c>
      <c r="AE203" s="400">
        <v>1</v>
      </c>
      <c r="AF203" s="400">
        <v>1</v>
      </c>
      <c r="AG203" s="399">
        <v>0</v>
      </c>
      <c r="AH203" s="396"/>
      <c r="AI203" s="396"/>
      <c r="AJ203" s="396"/>
      <c r="AK203" s="395"/>
      <c r="AL203" s="394"/>
      <c r="AM203" s="394"/>
      <c r="AN203" s="394"/>
      <c r="AO203" s="393"/>
      <c r="AP203" s="398">
        <v>2</v>
      </c>
      <c r="AQ203" s="398">
        <v>1</v>
      </c>
      <c r="AR203" s="398">
        <v>1</v>
      </c>
      <c r="AS203" s="397">
        <v>0</v>
      </c>
      <c r="AT203" s="394"/>
      <c r="AU203" s="394"/>
      <c r="AV203" s="394"/>
      <c r="AW203" s="393"/>
      <c r="AX203" s="396"/>
      <c r="AY203" s="396"/>
      <c r="AZ203" s="396"/>
      <c r="BA203" s="395"/>
      <c r="BB203" s="439"/>
      <c r="BC203" s="394"/>
      <c r="BD203" s="394"/>
      <c r="BE203" s="394"/>
      <c r="BF203" s="393"/>
      <c r="BG203" s="396"/>
      <c r="BH203" s="396"/>
      <c r="BI203" s="396"/>
      <c r="BJ203" s="395"/>
      <c r="BK203" s="394"/>
      <c r="BL203" s="394"/>
      <c r="BM203" s="394"/>
      <c r="BN203" s="393"/>
      <c r="BO203" s="396"/>
      <c r="BP203" s="396"/>
      <c r="BQ203" s="396"/>
      <c r="BR203" s="395"/>
      <c r="BS203" s="394"/>
      <c r="BT203" s="394"/>
      <c r="BU203" s="394"/>
      <c r="BV203" s="393"/>
    </row>
    <row r="204" spans="1:74">
      <c r="A204" s="392">
        <v>11</v>
      </c>
      <c r="B204" s="406" t="s">
        <v>1215</v>
      </c>
      <c r="C204" s="406" t="str">
        <f t="shared" si="91"/>
        <v>Dave Simmons</v>
      </c>
      <c r="D204" s="1533"/>
      <c r="E204" s="1534"/>
      <c r="F204" s="1534"/>
      <c r="G204" s="1534"/>
      <c r="H204" s="1535"/>
      <c r="I204" s="240"/>
      <c r="J204" s="240"/>
      <c r="K204" s="240"/>
      <c r="L204" s="270"/>
      <c r="M204" s="239"/>
      <c r="N204" s="239"/>
      <c r="O204" s="239"/>
      <c r="P204" s="269"/>
      <c r="Q204" s="240"/>
      <c r="R204" s="240"/>
      <c r="S204" s="240"/>
      <c r="T204" s="270"/>
      <c r="U204" s="239"/>
      <c r="V204" s="239"/>
      <c r="W204" s="239"/>
      <c r="X204" s="269"/>
      <c r="Y204" s="240"/>
      <c r="Z204" s="240"/>
      <c r="AA204" s="240"/>
      <c r="AB204" s="270"/>
      <c r="AC204" s="443"/>
      <c r="AD204" s="274"/>
      <c r="AE204" s="239"/>
      <c r="AF204" s="239"/>
      <c r="AG204" s="269"/>
      <c r="AH204" s="240"/>
      <c r="AI204" s="240"/>
      <c r="AJ204" s="240"/>
      <c r="AK204" s="270"/>
      <c r="AL204" s="239"/>
      <c r="AM204" s="239"/>
      <c r="AN204" s="239"/>
      <c r="AO204" s="269"/>
      <c r="AP204" s="240"/>
      <c r="AQ204" s="240"/>
      <c r="AR204" s="240"/>
      <c r="AS204" s="270"/>
      <c r="AT204" s="239"/>
      <c r="AU204" s="239"/>
      <c r="AV204" s="239"/>
      <c r="AW204" s="269"/>
      <c r="AX204" s="240"/>
      <c r="AY204" s="240"/>
      <c r="AZ204" s="240"/>
      <c r="BA204" s="270"/>
      <c r="BB204" s="439"/>
      <c r="BC204" s="239"/>
      <c r="BD204" s="239"/>
      <c r="BE204" s="239"/>
      <c r="BF204" s="269"/>
      <c r="BG204" s="240"/>
      <c r="BH204" s="240"/>
      <c r="BI204" s="240"/>
      <c r="BJ204" s="270"/>
      <c r="BK204" s="239"/>
      <c r="BL204" s="239"/>
      <c r="BM204" s="239"/>
      <c r="BN204" s="269"/>
      <c r="BO204" s="240"/>
      <c r="BP204" s="240"/>
      <c r="BQ204" s="240"/>
      <c r="BR204" s="270"/>
      <c r="BS204" s="239"/>
      <c r="BT204" s="239"/>
      <c r="BU204" s="239"/>
      <c r="BV204" s="269"/>
    </row>
    <row r="205" spans="1:74">
      <c r="A205" s="405">
        <v>12</v>
      </c>
      <c r="B205" s="410" t="s">
        <v>1152</v>
      </c>
      <c r="C205" s="410" t="str">
        <f t="shared" si="91"/>
        <v>Jon Middleton</v>
      </c>
      <c r="D205" s="383">
        <f t="shared" ref="D205:G209" si="97">SUM(I205,M205,Q205,U205,Y205,AD205,AH205,AL205,AP205,AT205,AX205,BC205,BG205,BK205,BO205,BS205)</f>
        <v>58</v>
      </c>
      <c r="E205" s="382">
        <f t="shared" si="97"/>
        <v>22</v>
      </c>
      <c r="F205" s="382">
        <f t="shared" si="97"/>
        <v>26</v>
      </c>
      <c r="G205" s="382">
        <f t="shared" si="97"/>
        <v>0</v>
      </c>
      <c r="H205" s="432">
        <f t="shared" ref="H205:H210" si="98">F205/D205</f>
        <v>0.44827586206896552</v>
      </c>
      <c r="I205" s="398">
        <v>6</v>
      </c>
      <c r="J205" s="398">
        <v>3</v>
      </c>
      <c r="K205" s="398">
        <v>5</v>
      </c>
      <c r="L205" s="397">
        <v>0</v>
      </c>
      <c r="M205" s="400">
        <v>5</v>
      </c>
      <c r="N205" s="400">
        <v>2</v>
      </c>
      <c r="O205" s="400">
        <v>2</v>
      </c>
      <c r="P205" s="399">
        <v>0</v>
      </c>
      <c r="Q205" s="398">
        <v>4</v>
      </c>
      <c r="R205" s="398">
        <v>2</v>
      </c>
      <c r="S205" s="398">
        <v>3</v>
      </c>
      <c r="T205" s="397">
        <v>0</v>
      </c>
      <c r="U205" s="400">
        <v>5</v>
      </c>
      <c r="V205" s="400">
        <v>2</v>
      </c>
      <c r="W205" s="400">
        <v>2</v>
      </c>
      <c r="X205" s="399">
        <v>0</v>
      </c>
      <c r="Y205" s="398">
        <v>4</v>
      </c>
      <c r="Z205" s="398">
        <v>0</v>
      </c>
      <c r="AA205" s="398">
        <v>1</v>
      </c>
      <c r="AB205" s="397">
        <v>0</v>
      </c>
      <c r="AC205" s="443"/>
      <c r="AD205" s="401">
        <v>6</v>
      </c>
      <c r="AE205" s="400">
        <v>3</v>
      </c>
      <c r="AF205" s="400">
        <v>3</v>
      </c>
      <c r="AG205" s="399">
        <v>0</v>
      </c>
      <c r="AH205" s="398">
        <v>6</v>
      </c>
      <c r="AI205" s="398">
        <v>2</v>
      </c>
      <c r="AJ205" s="398">
        <v>2</v>
      </c>
      <c r="AK205" s="397">
        <v>0</v>
      </c>
      <c r="AL205" s="400">
        <v>2</v>
      </c>
      <c r="AM205" s="400">
        <v>1</v>
      </c>
      <c r="AN205" s="400">
        <v>1</v>
      </c>
      <c r="AO205" s="399">
        <v>0</v>
      </c>
      <c r="AP205" s="398">
        <v>4</v>
      </c>
      <c r="AQ205" s="398">
        <v>1</v>
      </c>
      <c r="AR205" s="398">
        <v>0</v>
      </c>
      <c r="AS205" s="397">
        <v>0</v>
      </c>
      <c r="AT205" s="394"/>
      <c r="AU205" s="394"/>
      <c r="AV205" s="394"/>
      <c r="AW205" s="393"/>
      <c r="AX205" s="398">
        <v>4</v>
      </c>
      <c r="AY205" s="398">
        <v>2</v>
      </c>
      <c r="AZ205" s="398">
        <v>1</v>
      </c>
      <c r="BA205" s="397">
        <v>0</v>
      </c>
      <c r="BB205" s="439"/>
      <c r="BC205" s="400">
        <v>2</v>
      </c>
      <c r="BD205" s="400">
        <v>0</v>
      </c>
      <c r="BE205" s="400">
        <v>0</v>
      </c>
      <c r="BF205" s="399">
        <v>0</v>
      </c>
      <c r="BG205" s="398">
        <v>4</v>
      </c>
      <c r="BH205" s="398">
        <v>1</v>
      </c>
      <c r="BI205" s="398">
        <v>2</v>
      </c>
      <c r="BJ205" s="397">
        <v>0</v>
      </c>
      <c r="BK205" s="400">
        <v>1</v>
      </c>
      <c r="BL205" s="400">
        <v>0</v>
      </c>
      <c r="BM205" s="400">
        <v>0</v>
      </c>
      <c r="BN205" s="399">
        <v>0</v>
      </c>
      <c r="BO205" s="398">
        <v>1</v>
      </c>
      <c r="BP205" s="398">
        <v>1</v>
      </c>
      <c r="BQ205" s="398">
        <v>1</v>
      </c>
      <c r="BR205" s="397">
        <v>0</v>
      </c>
      <c r="BS205" s="400">
        <v>4</v>
      </c>
      <c r="BT205" s="400">
        <v>2</v>
      </c>
      <c r="BU205" s="400">
        <v>3</v>
      </c>
      <c r="BV205" s="399">
        <v>0</v>
      </c>
    </row>
    <row r="206" spans="1:74">
      <c r="A206" s="392">
        <v>13</v>
      </c>
      <c r="B206" s="406" t="s">
        <v>107</v>
      </c>
      <c r="C206" s="406" t="str">
        <f t="shared" si="91"/>
        <v>Dave Hinman</v>
      </c>
      <c r="D206" s="390">
        <f t="shared" si="97"/>
        <v>37</v>
      </c>
      <c r="E206" s="389">
        <f t="shared" si="97"/>
        <v>9</v>
      </c>
      <c r="F206" s="389">
        <f t="shared" si="97"/>
        <v>18</v>
      </c>
      <c r="G206" s="389">
        <f t="shared" si="97"/>
        <v>1</v>
      </c>
      <c r="H206" s="444">
        <f t="shared" si="98"/>
        <v>0.48648648648648651</v>
      </c>
      <c r="I206" s="240">
        <v>3</v>
      </c>
      <c r="J206" s="240">
        <v>0</v>
      </c>
      <c r="K206" s="240">
        <v>1</v>
      </c>
      <c r="L206" s="270">
        <v>0</v>
      </c>
      <c r="M206" s="239">
        <v>2</v>
      </c>
      <c r="N206" s="239">
        <v>1</v>
      </c>
      <c r="O206" s="239">
        <v>1</v>
      </c>
      <c r="P206" s="269">
        <v>0</v>
      </c>
      <c r="Q206" s="240">
        <v>3</v>
      </c>
      <c r="R206" s="240">
        <v>2</v>
      </c>
      <c r="S206" s="240">
        <v>1</v>
      </c>
      <c r="T206" s="270">
        <v>0</v>
      </c>
      <c r="U206" s="239">
        <v>3</v>
      </c>
      <c r="V206" s="239">
        <v>0</v>
      </c>
      <c r="W206" s="239">
        <v>2</v>
      </c>
      <c r="X206" s="269">
        <v>0</v>
      </c>
      <c r="Y206" s="240">
        <v>1</v>
      </c>
      <c r="Z206" s="240">
        <v>0</v>
      </c>
      <c r="AA206" s="240">
        <v>0</v>
      </c>
      <c r="AB206" s="270">
        <v>0</v>
      </c>
      <c r="AC206" s="443"/>
      <c r="AD206" s="274">
        <v>4</v>
      </c>
      <c r="AE206" s="239">
        <v>2</v>
      </c>
      <c r="AF206" s="239">
        <v>2</v>
      </c>
      <c r="AG206" s="269">
        <v>0</v>
      </c>
      <c r="AH206" s="379"/>
      <c r="AI206" s="379"/>
      <c r="AJ206" s="379"/>
      <c r="AK206" s="378"/>
      <c r="AL206" s="239">
        <v>4</v>
      </c>
      <c r="AM206" s="239">
        <v>2</v>
      </c>
      <c r="AN206" s="239">
        <v>3</v>
      </c>
      <c r="AO206" s="269">
        <v>1</v>
      </c>
      <c r="AP206" s="240">
        <v>2</v>
      </c>
      <c r="AQ206" s="240">
        <v>0</v>
      </c>
      <c r="AR206" s="240">
        <v>1</v>
      </c>
      <c r="AS206" s="270">
        <v>0</v>
      </c>
      <c r="AT206" s="239">
        <v>4</v>
      </c>
      <c r="AU206" s="239">
        <v>0</v>
      </c>
      <c r="AV206" s="239">
        <v>2</v>
      </c>
      <c r="AW206" s="269">
        <v>0</v>
      </c>
      <c r="AX206" s="240">
        <v>1</v>
      </c>
      <c r="AY206" s="240">
        <v>1</v>
      </c>
      <c r="AZ206" s="240">
        <v>0</v>
      </c>
      <c r="BA206" s="270">
        <v>0</v>
      </c>
      <c r="BB206" s="439"/>
      <c r="BC206" s="239">
        <v>3</v>
      </c>
      <c r="BD206" s="239">
        <v>0</v>
      </c>
      <c r="BE206" s="239">
        <v>1</v>
      </c>
      <c r="BF206" s="269">
        <v>0</v>
      </c>
      <c r="BG206" s="240">
        <v>3</v>
      </c>
      <c r="BH206" s="240">
        <v>0</v>
      </c>
      <c r="BI206" s="240">
        <v>2</v>
      </c>
      <c r="BJ206" s="270">
        <v>0</v>
      </c>
      <c r="BK206" s="239">
        <v>2</v>
      </c>
      <c r="BL206" s="239">
        <v>1</v>
      </c>
      <c r="BM206" s="239">
        <v>2</v>
      </c>
      <c r="BN206" s="269">
        <v>0</v>
      </c>
      <c r="BO206" s="379"/>
      <c r="BP206" s="379"/>
      <c r="BQ206" s="379"/>
      <c r="BR206" s="378"/>
      <c r="BS206" s="239">
        <v>2</v>
      </c>
      <c r="BT206" s="239">
        <v>0</v>
      </c>
      <c r="BU206" s="239">
        <v>0</v>
      </c>
      <c r="BV206" s="269">
        <v>0</v>
      </c>
    </row>
    <row r="207" spans="1:74">
      <c r="A207" s="405">
        <v>14</v>
      </c>
      <c r="B207" s="410" t="s">
        <v>1172</v>
      </c>
      <c r="C207" s="410" t="str">
        <f t="shared" si="91"/>
        <v>Carl Creech</v>
      </c>
      <c r="D207" s="383">
        <f t="shared" si="97"/>
        <v>19</v>
      </c>
      <c r="E207" s="382">
        <f t="shared" si="97"/>
        <v>7</v>
      </c>
      <c r="F207" s="382">
        <f t="shared" si="97"/>
        <v>6</v>
      </c>
      <c r="G207" s="382">
        <f t="shared" si="97"/>
        <v>0</v>
      </c>
      <c r="H207" s="432">
        <f t="shared" si="98"/>
        <v>0.31578947368421051</v>
      </c>
      <c r="I207" s="396"/>
      <c r="J207" s="396"/>
      <c r="K207" s="396"/>
      <c r="L207" s="395"/>
      <c r="M207" s="400">
        <v>3</v>
      </c>
      <c r="N207" s="400">
        <v>1</v>
      </c>
      <c r="O207" s="400">
        <v>2</v>
      </c>
      <c r="P207" s="399">
        <v>0</v>
      </c>
      <c r="Q207" s="396"/>
      <c r="R207" s="396"/>
      <c r="S207" s="396"/>
      <c r="T207" s="395"/>
      <c r="U207" s="394"/>
      <c r="V207" s="394"/>
      <c r="W207" s="394"/>
      <c r="X207" s="393"/>
      <c r="Y207" s="396"/>
      <c r="Z207" s="396"/>
      <c r="AA207" s="396"/>
      <c r="AB207" s="395"/>
      <c r="AC207" s="443"/>
      <c r="AD207" s="407"/>
      <c r="AE207" s="394"/>
      <c r="AF207" s="394"/>
      <c r="AG207" s="393"/>
      <c r="AH207" s="398">
        <v>2</v>
      </c>
      <c r="AI207" s="398">
        <v>1</v>
      </c>
      <c r="AJ207" s="398">
        <v>1</v>
      </c>
      <c r="AK207" s="397">
        <v>0</v>
      </c>
      <c r="AL207" s="400">
        <v>1</v>
      </c>
      <c r="AM207" s="400">
        <v>2</v>
      </c>
      <c r="AN207" s="400">
        <v>1</v>
      </c>
      <c r="AO207" s="399">
        <v>0</v>
      </c>
      <c r="AP207" s="398">
        <v>2</v>
      </c>
      <c r="AQ207" s="398">
        <v>0</v>
      </c>
      <c r="AR207" s="398">
        <v>1</v>
      </c>
      <c r="AS207" s="397">
        <v>0</v>
      </c>
      <c r="AT207" s="400">
        <v>3</v>
      </c>
      <c r="AU207" s="400">
        <v>1</v>
      </c>
      <c r="AV207" s="400">
        <v>0</v>
      </c>
      <c r="AW207" s="399">
        <v>0</v>
      </c>
      <c r="AX207" s="396"/>
      <c r="AY207" s="396"/>
      <c r="AZ207" s="396"/>
      <c r="BA207" s="395"/>
      <c r="BB207" s="439"/>
      <c r="BC207" s="400">
        <v>1</v>
      </c>
      <c r="BD207" s="400">
        <v>1</v>
      </c>
      <c r="BE207" s="400">
        <v>0</v>
      </c>
      <c r="BF207" s="399">
        <v>0</v>
      </c>
      <c r="BG207" s="398">
        <v>3</v>
      </c>
      <c r="BH207" s="398">
        <v>1</v>
      </c>
      <c r="BI207" s="398">
        <v>1</v>
      </c>
      <c r="BJ207" s="397">
        <v>0</v>
      </c>
      <c r="BK207" s="394"/>
      <c r="BL207" s="394"/>
      <c r="BM207" s="394"/>
      <c r="BN207" s="393"/>
      <c r="BO207" s="396"/>
      <c r="BP207" s="396"/>
      <c r="BQ207" s="396"/>
      <c r="BR207" s="395"/>
      <c r="BS207" s="400">
        <v>4</v>
      </c>
      <c r="BT207" s="400">
        <v>0</v>
      </c>
      <c r="BU207" s="400">
        <v>0</v>
      </c>
      <c r="BV207" s="399">
        <v>0</v>
      </c>
    </row>
    <row r="208" spans="1:74">
      <c r="A208" s="392">
        <v>15</v>
      </c>
      <c r="B208" s="391" t="s">
        <v>1309</v>
      </c>
      <c r="C208" s="391" t="str">
        <f t="shared" si="91"/>
        <v>Landon Owens</v>
      </c>
      <c r="D208" s="390">
        <f t="shared" si="97"/>
        <v>29</v>
      </c>
      <c r="E208" s="389">
        <f t="shared" si="97"/>
        <v>11</v>
      </c>
      <c r="F208" s="389">
        <f t="shared" si="97"/>
        <v>14</v>
      </c>
      <c r="G208" s="389">
        <f t="shared" si="97"/>
        <v>0</v>
      </c>
      <c r="H208" s="444">
        <f t="shared" si="98"/>
        <v>0.48275862068965519</v>
      </c>
      <c r="I208" s="438">
        <v>3</v>
      </c>
      <c r="J208" s="438">
        <v>1</v>
      </c>
      <c r="K208" s="438">
        <v>2</v>
      </c>
      <c r="L208" s="437">
        <v>0</v>
      </c>
      <c r="M208" s="434">
        <v>1</v>
      </c>
      <c r="N208" s="434">
        <v>1</v>
      </c>
      <c r="O208" s="434">
        <v>1</v>
      </c>
      <c r="P208" s="433">
        <v>0</v>
      </c>
      <c r="Q208" s="438">
        <v>4</v>
      </c>
      <c r="R208" s="438">
        <v>1</v>
      </c>
      <c r="S208" s="438">
        <v>1</v>
      </c>
      <c r="T208" s="437">
        <v>0</v>
      </c>
      <c r="U208" s="441"/>
      <c r="V208" s="441"/>
      <c r="W208" s="441"/>
      <c r="X208" s="440"/>
      <c r="Y208" s="438">
        <v>2</v>
      </c>
      <c r="Z208" s="438">
        <v>0</v>
      </c>
      <c r="AA208" s="438">
        <v>1</v>
      </c>
      <c r="AB208" s="437">
        <v>0</v>
      </c>
      <c r="AC208" s="443"/>
      <c r="AD208" s="442">
        <v>5</v>
      </c>
      <c r="AE208" s="434">
        <v>1</v>
      </c>
      <c r="AF208" s="434">
        <v>1</v>
      </c>
      <c r="AG208" s="433">
        <v>0</v>
      </c>
      <c r="AH208" s="438">
        <v>2</v>
      </c>
      <c r="AI208" s="438">
        <v>2</v>
      </c>
      <c r="AJ208" s="438">
        <v>1</v>
      </c>
      <c r="AK208" s="437">
        <v>0</v>
      </c>
      <c r="AL208" s="441"/>
      <c r="AM208" s="441"/>
      <c r="AN208" s="441"/>
      <c r="AO208" s="440"/>
      <c r="AP208" s="438">
        <v>3</v>
      </c>
      <c r="AQ208" s="438">
        <v>0</v>
      </c>
      <c r="AR208" s="438">
        <v>1</v>
      </c>
      <c r="AS208" s="437">
        <v>0</v>
      </c>
      <c r="AT208" s="441"/>
      <c r="AU208" s="441"/>
      <c r="AV208" s="441"/>
      <c r="AW208" s="440"/>
      <c r="AX208" s="436"/>
      <c r="AY208" s="436"/>
      <c r="AZ208" s="436"/>
      <c r="BA208" s="435"/>
      <c r="BB208" s="439"/>
      <c r="BC208" s="434">
        <v>1</v>
      </c>
      <c r="BD208" s="434">
        <v>0</v>
      </c>
      <c r="BE208" s="434">
        <v>1</v>
      </c>
      <c r="BF208" s="433">
        <v>0</v>
      </c>
      <c r="BG208" s="438">
        <v>3</v>
      </c>
      <c r="BH208" s="438">
        <v>3</v>
      </c>
      <c r="BI208" s="438">
        <v>2</v>
      </c>
      <c r="BJ208" s="437">
        <v>0</v>
      </c>
      <c r="BK208" s="434">
        <v>3</v>
      </c>
      <c r="BL208" s="434">
        <v>0</v>
      </c>
      <c r="BM208" s="434">
        <v>1</v>
      </c>
      <c r="BN208" s="433">
        <v>0</v>
      </c>
      <c r="BO208" s="436"/>
      <c r="BP208" s="436"/>
      <c r="BQ208" s="436"/>
      <c r="BR208" s="435"/>
      <c r="BS208" s="434">
        <v>2</v>
      </c>
      <c r="BT208" s="434">
        <v>2</v>
      </c>
      <c r="BU208" s="434">
        <v>2</v>
      </c>
      <c r="BV208" s="433">
        <v>0</v>
      </c>
    </row>
    <row r="209" spans="1:74">
      <c r="A209" s="385">
        <v>16</v>
      </c>
      <c r="B209" s="384" t="s">
        <v>1311</v>
      </c>
      <c r="C209" s="384" t="str">
        <f t="shared" si="91"/>
        <v>Nate Johanson</v>
      </c>
      <c r="D209" s="383">
        <f t="shared" si="97"/>
        <v>60</v>
      </c>
      <c r="E209" s="382">
        <f t="shared" si="97"/>
        <v>35</v>
      </c>
      <c r="F209" s="382">
        <f t="shared" si="97"/>
        <v>36</v>
      </c>
      <c r="G209" s="382">
        <f t="shared" si="97"/>
        <v>6</v>
      </c>
      <c r="H209" s="432">
        <f t="shared" si="98"/>
        <v>0.6</v>
      </c>
      <c r="I209" s="2025" t="s">
        <v>1264</v>
      </c>
      <c r="J209" s="2026"/>
      <c r="K209" s="2026"/>
      <c r="L209" s="2026"/>
      <c r="M209" s="2026"/>
      <c r="N209" s="2026"/>
      <c r="O209" s="2026"/>
      <c r="P209" s="2026"/>
      <c r="Q209" s="2026"/>
      <c r="R209" s="2026"/>
      <c r="S209" s="2026"/>
      <c r="T209" s="2026"/>
      <c r="U209" s="2026"/>
      <c r="V209" s="2026"/>
      <c r="W209" s="2026"/>
      <c r="X209" s="2026"/>
      <c r="Y209" s="2026"/>
      <c r="Z209" s="2026"/>
      <c r="AA209" s="2026"/>
      <c r="AB209" s="2027"/>
      <c r="AC209" s="429"/>
      <c r="AD209" s="428">
        <v>6</v>
      </c>
      <c r="AE209" s="425">
        <v>4</v>
      </c>
      <c r="AF209" s="425">
        <v>5</v>
      </c>
      <c r="AG209" s="424">
        <v>0</v>
      </c>
      <c r="AH209" s="427">
        <v>7</v>
      </c>
      <c r="AI209" s="427">
        <v>6</v>
      </c>
      <c r="AJ209" s="427">
        <v>6</v>
      </c>
      <c r="AK209" s="426">
        <v>1</v>
      </c>
      <c r="AL209" s="425">
        <v>7</v>
      </c>
      <c r="AM209" s="425">
        <v>5</v>
      </c>
      <c r="AN209" s="425">
        <v>6</v>
      </c>
      <c r="AO209" s="424">
        <v>1</v>
      </c>
      <c r="AP209" s="431"/>
      <c r="AQ209" s="431"/>
      <c r="AR209" s="431"/>
      <c r="AS209" s="430"/>
      <c r="AT209" s="425">
        <v>5</v>
      </c>
      <c r="AU209" s="425">
        <v>1</v>
      </c>
      <c r="AV209" s="425">
        <v>0</v>
      </c>
      <c r="AW209" s="424">
        <v>0</v>
      </c>
      <c r="AX209" s="427">
        <v>7</v>
      </c>
      <c r="AY209" s="427">
        <v>5</v>
      </c>
      <c r="AZ209" s="427">
        <v>5</v>
      </c>
      <c r="BA209" s="426">
        <v>0</v>
      </c>
      <c r="BB209" s="429"/>
      <c r="BC209" s="428">
        <v>5</v>
      </c>
      <c r="BD209" s="425">
        <v>3</v>
      </c>
      <c r="BE209" s="425">
        <v>3</v>
      </c>
      <c r="BF209" s="424">
        <v>1</v>
      </c>
      <c r="BG209" s="427">
        <v>7</v>
      </c>
      <c r="BH209" s="427">
        <v>5</v>
      </c>
      <c r="BI209" s="427">
        <v>5</v>
      </c>
      <c r="BJ209" s="426">
        <v>2</v>
      </c>
      <c r="BK209" s="425">
        <v>4</v>
      </c>
      <c r="BL209" s="425">
        <v>2</v>
      </c>
      <c r="BM209" s="425">
        <v>0</v>
      </c>
      <c r="BN209" s="424">
        <v>0</v>
      </c>
      <c r="BO209" s="427">
        <v>5</v>
      </c>
      <c r="BP209" s="427">
        <v>1</v>
      </c>
      <c r="BQ209" s="427">
        <v>3</v>
      </c>
      <c r="BR209" s="426">
        <v>0</v>
      </c>
      <c r="BS209" s="425">
        <v>7</v>
      </c>
      <c r="BT209" s="425">
        <v>3</v>
      </c>
      <c r="BU209" s="425">
        <v>3</v>
      </c>
      <c r="BV209" s="424">
        <v>1</v>
      </c>
    </row>
    <row r="210" spans="1:74" ht="13.8" thickBot="1">
      <c r="A210" s="376"/>
      <c r="B210" s="376"/>
      <c r="C210" s="376"/>
      <c r="D210" s="375">
        <f>SUM(D194:D208)</f>
        <v>799</v>
      </c>
      <c r="E210" s="374">
        <f>SUM(E194:E208)</f>
        <v>317</v>
      </c>
      <c r="F210" s="374">
        <f>SUM(F194:F208)</f>
        <v>453</v>
      </c>
      <c r="G210" s="374">
        <f>SUM(G194:G208)</f>
        <v>31</v>
      </c>
      <c r="H210" s="423">
        <f t="shared" si="98"/>
        <v>0.5669586983729662</v>
      </c>
      <c r="I210" s="368">
        <f t="shared" ref="I210:AB210" si="99">SUM(I194:I208)</f>
        <v>63</v>
      </c>
      <c r="J210" s="368">
        <f t="shared" si="99"/>
        <v>23</v>
      </c>
      <c r="K210" s="368">
        <f t="shared" si="99"/>
        <v>39</v>
      </c>
      <c r="L210" s="367">
        <f t="shared" si="99"/>
        <v>2</v>
      </c>
      <c r="M210" s="366">
        <f t="shared" si="99"/>
        <v>52</v>
      </c>
      <c r="N210" s="366">
        <f t="shared" si="99"/>
        <v>16</v>
      </c>
      <c r="O210" s="366">
        <f t="shared" si="99"/>
        <v>28</v>
      </c>
      <c r="P210" s="365">
        <f t="shared" si="99"/>
        <v>0</v>
      </c>
      <c r="Q210" s="368">
        <f t="shared" si="99"/>
        <v>40</v>
      </c>
      <c r="R210" s="368">
        <f t="shared" si="99"/>
        <v>14</v>
      </c>
      <c r="S210" s="368">
        <f t="shared" si="99"/>
        <v>22</v>
      </c>
      <c r="T210" s="367">
        <f t="shared" si="99"/>
        <v>0</v>
      </c>
      <c r="U210" s="366">
        <f t="shared" si="99"/>
        <v>53</v>
      </c>
      <c r="V210" s="366">
        <f t="shared" si="99"/>
        <v>25</v>
      </c>
      <c r="W210" s="366">
        <f t="shared" si="99"/>
        <v>31</v>
      </c>
      <c r="X210" s="365">
        <f t="shared" si="99"/>
        <v>4</v>
      </c>
      <c r="Y210" s="368">
        <f t="shared" si="99"/>
        <v>49</v>
      </c>
      <c r="Z210" s="368">
        <f t="shared" si="99"/>
        <v>14</v>
      </c>
      <c r="AA210" s="368">
        <f t="shared" si="99"/>
        <v>25</v>
      </c>
      <c r="AB210" s="367">
        <f t="shared" si="99"/>
        <v>0</v>
      </c>
      <c r="AC210" s="421"/>
      <c r="AD210" s="422">
        <f t="shared" ref="AD210:BA210" si="100">SUM(AD194:AD209)</f>
        <v>56</v>
      </c>
      <c r="AE210" s="366">
        <f t="shared" si="100"/>
        <v>23</v>
      </c>
      <c r="AF210" s="366">
        <f t="shared" si="100"/>
        <v>34</v>
      </c>
      <c r="AG210" s="365">
        <f t="shared" si="100"/>
        <v>1</v>
      </c>
      <c r="AH210" s="368">
        <f t="shared" si="100"/>
        <v>66</v>
      </c>
      <c r="AI210" s="368">
        <f t="shared" si="100"/>
        <v>40</v>
      </c>
      <c r="AJ210" s="368">
        <f t="shared" si="100"/>
        <v>41</v>
      </c>
      <c r="AK210" s="367">
        <f t="shared" si="100"/>
        <v>8</v>
      </c>
      <c r="AL210" s="366">
        <f t="shared" si="100"/>
        <v>62</v>
      </c>
      <c r="AM210" s="366">
        <f t="shared" si="100"/>
        <v>33</v>
      </c>
      <c r="AN210" s="366">
        <f t="shared" si="100"/>
        <v>41</v>
      </c>
      <c r="AO210" s="365">
        <f t="shared" si="100"/>
        <v>4</v>
      </c>
      <c r="AP210" s="368">
        <f t="shared" si="100"/>
        <v>45</v>
      </c>
      <c r="AQ210" s="368">
        <f t="shared" si="100"/>
        <v>8</v>
      </c>
      <c r="AR210" s="368">
        <f t="shared" si="100"/>
        <v>21</v>
      </c>
      <c r="AS210" s="367">
        <f t="shared" si="100"/>
        <v>0</v>
      </c>
      <c r="AT210" s="366">
        <f t="shared" si="100"/>
        <v>43</v>
      </c>
      <c r="AU210" s="366">
        <f t="shared" si="100"/>
        <v>8</v>
      </c>
      <c r="AV210" s="366">
        <f t="shared" si="100"/>
        <v>18</v>
      </c>
      <c r="AW210" s="365">
        <f t="shared" si="100"/>
        <v>0</v>
      </c>
      <c r="AX210" s="368">
        <f t="shared" si="100"/>
        <v>63</v>
      </c>
      <c r="AY210" s="368">
        <f t="shared" si="100"/>
        <v>36</v>
      </c>
      <c r="AZ210" s="368">
        <f t="shared" si="100"/>
        <v>37</v>
      </c>
      <c r="BA210" s="367">
        <f t="shared" si="100"/>
        <v>2</v>
      </c>
      <c r="BB210" s="421"/>
      <c r="BC210" s="366">
        <f t="shared" ref="BC210:BV210" si="101">SUM(BC194:BC209)</f>
        <v>47</v>
      </c>
      <c r="BD210" s="366">
        <f t="shared" si="101"/>
        <v>21</v>
      </c>
      <c r="BE210" s="366">
        <f t="shared" si="101"/>
        <v>24</v>
      </c>
      <c r="BF210" s="365">
        <f t="shared" si="101"/>
        <v>5</v>
      </c>
      <c r="BG210" s="368">
        <f t="shared" si="101"/>
        <v>72</v>
      </c>
      <c r="BH210" s="368">
        <f t="shared" si="101"/>
        <v>38</v>
      </c>
      <c r="BI210" s="368">
        <f t="shared" si="101"/>
        <v>52</v>
      </c>
      <c r="BJ210" s="367">
        <f t="shared" si="101"/>
        <v>2</v>
      </c>
      <c r="BK210" s="366">
        <f t="shared" si="101"/>
        <v>42</v>
      </c>
      <c r="BL210" s="366">
        <f t="shared" si="101"/>
        <v>9</v>
      </c>
      <c r="BM210" s="366">
        <f t="shared" si="101"/>
        <v>17</v>
      </c>
      <c r="BN210" s="365">
        <f t="shared" si="101"/>
        <v>0</v>
      </c>
      <c r="BO210" s="368">
        <f t="shared" si="101"/>
        <v>43</v>
      </c>
      <c r="BP210" s="368">
        <f t="shared" si="101"/>
        <v>9</v>
      </c>
      <c r="BQ210" s="368">
        <f t="shared" si="101"/>
        <v>21</v>
      </c>
      <c r="BR210" s="367">
        <f t="shared" si="101"/>
        <v>0</v>
      </c>
      <c r="BS210" s="366">
        <f t="shared" si="101"/>
        <v>63</v>
      </c>
      <c r="BT210" s="366">
        <f t="shared" si="101"/>
        <v>35</v>
      </c>
      <c r="BU210" s="366">
        <f t="shared" si="101"/>
        <v>38</v>
      </c>
      <c r="BV210" s="365">
        <f t="shared" si="101"/>
        <v>9</v>
      </c>
    </row>
    <row r="211" spans="1:74" ht="13.8" thickBot="1">
      <c r="A211" s="420"/>
      <c r="B211" s="420"/>
      <c r="C211" s="420"/>
      <c r="D211" s="420"/>
      <c r="E211" s="420"/>
      <c r="F211" s="420"/>
      <c r="G211" s="420"/>
      <c r="H211" s="420"/>
      <c r="I211" s="420"/>
      <c r="J211" s="420"/>
      <c r="K211" s="420"/>
      <c r="L211" s="420"/>
      <c r="M211" s="420"/>
      <c r="N211" s="420"/>
      <c r="O211" s="420"/>
      <c r="P211" s="420"/>
      <c r="Q211" s="420"/>
      <c r="R211" s="420"/>
      <c r="S211" s="420"/>
      <c r="T211" s="420"/>
      <c r="U211" s="420"/>
      <c r="V211" s="420"/>
      <c r="W211" s="420"/>
      <c r="X211" s="420"/>
      <c r="Y211" s="420"/>
      <c r="Z211" s="420"/>
      <c r="AA211" s="420"/>
      <c r="AB211" s="420"/>
      <c r="AC211" s="420"/>
      <c r="AD211" s="420"/>
      <c r="AE211" s="420"/>
      <c r="AF211" s="420"/>
      <c r="AG211" s="420"/>
      <c r="AH211" s="420"/>
      <c r="AI211" s="420"/>
      <c r="AJ211" s="420"/>
      <c r="AK211" s="420"/>
      <c r="AL211" s="420"/>
      <c r="AM211" s="420"/>
      <c r="AN211" s="420"/>
      <c r="AO211" s="420"/>
      <c r="AP211" s="420"/>
      <c r="AQ211" s="420"/>
      <c r="AR211" s="420"/>
      <c r="AS211" s="420"/>
      <c r="AT211" s="420"/>
      <c r="AU211" s="420"/>
      <c r="AV211" s="420"/>
      <c r="AW211" s="420"/>
      <c r="AX211" s="420"/>
      <c r="AY211" s="420"/>
      <c r="AZ211" s="420"/>
      <c r="BA211" s="420"/>
      <c r="BB211" s="420"/>
      <c r="BC211" s="420"/>
      <c r="BD211" s="420"/>
      <c r="BE211" s="420"/>
      <c r="BF211" s="420"/>
      <c r="BG211" s="420"/>
      <c r="BH211" s="420"/>
      <c r="BI211" s="420"/>
      <c r="BJ211" s="420"/>
      <c r="BK211" s="420"/>
      <c r="BL211" s="420"/>
      <c r="BM211" s="420"/>
      <c r="BN211" s="420"/>
      <c r="BO211" s="420"/>
      <c r="BP211" s="420"/>
      <c r="BQ211" s="420"/>
      <c r="BR211" s="420"/>
      <c r="BS211" s="420"/>
      <c r="BT211" s="420"/>
      <c r="BU211" s="420"/>
      <c r="BV211" s="420"/>
    </row>
    <row r="212" spans="1:74" ht="13.8" thickBot="1">
      <c r="A212" s="1985">
        <v>12</v>
      </c>
      <c r="B212" s="419"/>
      <c r="C212" s="419"/>
      <c r="D212" s="1989" t="s">
        <v>1268</v>
      </c>
      <c r="E212" s="1990"/>
      <c r="F212" s="1990"/>
      <c r="G212" s="1990"/>
      <c r="H212" s="1991"/>
      <c r="I212" s="1992" t="s">
        <v>1109</v>
      </c>
      <c r="J212" s="1993"/>
      <c r="K212" s="1993"/>
      <c r="L212" s="1994"/>
      <c r="M212" s="1995" t="s">
        <v>1108</v>
      </c>
      <c r="N212" s="1996"/>
      <c r="O212" s="1996"/>
      <c r="P212" s="1997"/>
      <c r="Q212" s="1992" t="s">
        <v>1107</v>
      </c>
      <c r="R212" s="1993"/>
      <c r="S212" s="1993"/>
      <c r="T212" s="1994"/>
      <c r="U212" s="1995" t="s">
        <v>1106</v>
      </c>
      <c r="V212" s="1996"/>
      <c r="W212" s="1996"/>
      <c r="X212" s="1997"/>
      <c r="Y212" s="1992" t="s">
        <v>1105</v>
      </c>
      <c r="Z212" s="1993"/>
      <c r="AA212" s="1993"/>
      <c r="AB212" s="1994"/>
      <c r="AC212" s="418"/>
      <c r="AD212" s="1998" t="s">
        <v>1104</v>
      </c>
      <c r="AE212" s="1996"/>
      <c r="AF212" s="1996"/>
      <c r="AG212" s="1997"/>
      <c r="AH212" s="1992" t="s">
        <v>1103</v>
      </c>
      <c r="AI212" s="1993"/>
      <c r="AJ212" s="1993"/>
      <c r="AK212" s="1994"/>
      <c r="AL212" s="1995" t="s">
        <v>1102</v>
      </c>
      <c r="AM212" s="1996"/>
      <c r="AN212" s="1996"/>
      <c r="AO212" s="1997"/>
      <c r="AP212" s="1992" t="s">
        <v>1101</v>
      </c>
      <c r="AQ212" s="1993"/>
      <c r="AR212" s="1993"/>
      <c r="AS212" s="1994"/>
      <c r="AT212" s="1995" t="s">
        <v>1100</v>
      </c>
      <c r="AU212" s="1996"/>
      <c r="AV212" s="1996"/>
      <c r="AW212" s="1997"/>
      <c r="AX212" s="1992" t="s">
        <v>1099</v>
      </c>
      <c r="AY212" s="1993"/>
      <c r="AZ212" s="1993"/>
      <c r="BA212" s="1994"/>
      <c r="BB212" s="417"/>
      <c r="BC212" s="1998" t="s">
        <v>1098</v>
      </c>
      <c r="BD212" s="1996"/>
      <c r="BE212" s="1996"/>
      <c r="BF212" s="1997"/>
      <c r="BG212" s="1992" t="s">
        <v>1097</v>
      </c>
      <c r="BH212" s="1993"/>
      <c r="BI212" s="1993"/>
      <c r="BJ212" s="1994"/>
      <c r="BK212" s="1995" t="s">
        <v>1096</v>
      </c>
      <c r="BL212" s="1996"/>
      <c r="BM212" s="1996"/>
      <c r="BN212" s="1997"/>
      <c r="BO212" s="1992" t="s">
        <v>1095</v>
      </c>
      <c r="BP212" s="1993"/>
      <c r="BQ212" s="1993"/>
      <c r="BR212" s="1994"/>
      <c r="BS212" s="1995" t="s">
        <v>1094</v>
      </c>
      <c r="BT212" s="1996"/>
      <c r="BU212" s="1996"/>
      <c r="BV212" s="1997"/>
    </row>
    <row r="213" spans="1:74">
      <c r="A213" s="1986"/>
      <c r="B213" s="416" t="s">
        <v>1267</v>
      </c>
      <c r="C213" s="1532"/>
      <c r="D213" s="414" t="s">
        <v>268</v>
      </c>
      <c r="E213" s="413" t="s">
        <v>1092</v>
      </c>
      <c r="F213" s="413" t="s">
        <v>267</v>
      </c>
      <c r="G213" s="413" t="s">
        <v>266</v>
      </c>
      <c r="H213" s="415" t="s">
        <v>265</v>
      </c>
      <c r="I213" s="414" t="s">
        <v>268</v>
      </c>
      <c r="J213" s="413" t="s">
        <v>1092</v>
      </c>
      <c r="K213" s="413" t="s">
        <v>267</v>
      </c>
      <c r="L213" s="412" t="s">
        <v>266</v>
      </c>
      <c r="M213" s="413" t="s">
        <v>268</v>
      </c>
      <c r="N213" s="413" t="s">
        <v>1092</v>
      </c>
      <c r="O213" s="413" t="s">
        <v>267</v>
      </c>
      <c r="P213" s="415" t="s">
        <v>266</v>
      </c>
      <c r="Q213" s="414" t="s">
        <v>268</v>
      </c>
      <c r="R213" s="413" t="s">
        <v>1092</v>
      </c>
      <c r="S213" s="413" t="s">
        <v>267</v>
      </c>
      <c r="T213" s="412" t="s">
        <v>266</v>
      </c>
      <c r="U213" s="413" t="s">
        <v>268</v>
      </c>
      <c r="V213" s="413" t="s">
        <v>1092</v>
      </c>
      <c r="W213" s="413" t="s">
        <v>267</v>
      </c>
      <c r="X213" s="415" t="s">
        <v>266</v>
      </c>
      <c r="Y213" s="414" t="s">
        <v>268</v>
      </c>
      <c r="Z213" s="413" t="s">
        <v>1092</v>
      </c>
      <c r="AA213" s="413" t="s">
        <v>267</v>
      </c>
      <c r="AB213" s="412" t="s">
        <v>266</v>
      </c>
      <c r="AC213" s="380"/>
      <c r="AD213" s="413" t="s">
        <v>268</v>
      </c>
      <c r="AE213" s="413" t="s">
        <v>1092</v>
      </c>
      <c r="AF213" s="413" t="s">
        <v>267</v>
      </c>
      <c r="AG213" s="412" t="s">
        <v>266</v>
      </c>
      <c r="AH213" s="413" t="s">
        <v>268</v>
      </c>
      <c r="AI213" s="413" t="s">
        <v>1092</v>
      </c>
      <c r="AJ213" s="413" t="s">
        <v>267</v>
      </c>
      <c r="AK213" s="412" t="s">
        <v>266</v>
      </c>
      <c r="AL213" s="413" t="s">
        <v>268</v>
      </c>
      <c r="AM213" s="413" t="s">
        <v>1092</v>
      </c>
      <c r="AN213" s="413" t="s">
        <v>267</v>
      </c>
      <c r="AO213" s="412" t="s">
        <v>266</v>
      </c>
      <c r="AP213" s="413" t="s">
        <v>268</v>
      </c>
      <c r="AQ213" s="413" t="s">
        <v>1092</v>
      </c>
      <c r="AR213" s="413" t="s">
        <v>267</v>
      </c>
      <c r="AS213" s="412" t="s">
        <v>266</v>
      </c>
      <c r="AT213" s="413" t="s">
        <v>268</v>
      </c>
      <c r="AU213" s="413" t="s">
        <v>1092</v>
      </c>
      <c r="AV213" s="413" t="s">
        <v>267</v>
      </c>
      <c r="AW213" s="412" t="s">
        <v>266</v>
      </c>
      <c r="AX213" s="413" t="s">
        <v>268</v>
      </c>
      <c r="AY213" s="413" t="s">
        <v>1092</v>
      </c>
      <c r="AZ213" s="413" t="s">
        <v>267</v>
      </c>
      <c r="BA213" s="412" t="s">
        <v>266</v>
      </c>
      <c r="BB213" s="369"/>
      <c r="BC213" s="414" t="s">
        <v>268</v>
      </c>
      <c r="BD213" s="413" t="s">
        <v>1092</v>
      </c>
      <c r="BE213" s="413" t="s">
        <v>267</v>
      </c>
      <c r="BF213" s="412" t="s">
        <v>266</v>
      </c>
      <c r="BG213" s="413" t="s">
        <v>268</v>
      </c>
      <c r="BH213" s="413" t="s">
        <v>1092</v>
      </c>
      <c r="BI213" s="413" t="s">
        <v>267</v>
      </c>
      <c r="BJ213" s="412" t="s">
        <v>266</v>
      </c>
      <c r="BK213" s="413" t="s">
        <v>268</v>
      </c>
      <c r="BL213" s="413" t="s">
        <v>1092</v>
      </c>
      <c r="BM213" s="413" t="s">
        <v>267</v>
      </c>
      <c r="BN213" s="412" t="s">
        <v>266</v>
      </c>
      <c r="BO213" s="413" t="s">
        <v>268</v>
      </c>
      <c r="BP213" s="413" t="s">
        <v>1092</v>
      </c>
      <c r="BQ213" s="413" t="s">
        <v>267</v>
      </c>
      <c r="BR213" s="412" t="s">
        <v>266</v>
      </c>
      <c r="BS213" s="413" t="s">
        <v>268</v>
      </c>
      <c r="BT213" s="413" t="s">
        <v>1092</v>
      </c>
      <c r="BU213" s="413" t="s">
        <v>267</v>
      </c>
      <c r="BV213" s="412" t="s">
        <v>266</v>
      </c>
    </row>
    <row r="214" spans="1:74">
      <c r="A214" s="392">
        <v>1</v>
      </c>
      <c r="B214" s="411" t="s">
        <v>1121</v>
      </c>
      <c r="C214" s="406" t="str">
        <f t="shared" ref="C214:C229" si="102">TRIM(B214)</f>
        <v>Darrin Sliwa</v>
      </c>
      <c r="D214" s="390">
        <f t="shared" ref="D214:D223" si="103">SUM(I214,M214,Q214,U214,Y214,AD214,AH214,AL214,AP214,AT214,AX214,BC214,BG214,BK214,BO214,BS214)</f>
        <v>80</v>
      </c>
      <c r="E214" s="389">
        <f t="shared" ref="E214:E223" si="104">SUM(J214,N214,R214,V214,Z214,AE214,AI214,AM214,AQ214,AU214,AY214,BD214,BH214,BL214,BP214,BT214)</f>
        <v>41</v>
      </c>
      <c r="F214" s="389">
        <f t="shared" ref="F214:F223" si="105">SUM(K214,O214,S214,W214,AA214,AF214,AJ214,AN214,AR214,AV214,AZ214,BE214,BI214,BM214,BQ214,BU214)</f>
        <v>48</v>
      </c>
      <c r="G214" s="389">
        <f t="shared" ref="G214:G223" si="106">SUM(L214,P214,T214,X214,AB214,AG214,AK214,AO214,AS214,AW214,BA214,BF214,BJ214,BN214,BR214,BV214)</f>
        <v>7</v>
      </c>
      <c r="H214" s="388">
        <f t="shared" ref="H214:H223" si="107">F214/D214</f>
        <v>0.6</v>
      </c>
      <c r="I214" s="272">
        <v>6</v>
      </c>
      <c r="J214" s="240">
        <v>4</v>
      </c>
      <c r="K214" s="240">
        <v>3</v>
      </c>
      <c r="L214" s="270">
        <v>1</v>
      </c>
      <c r="M214" s="239">
        <v>4</v>
      </c>
      <c r="N214" s="239">
        <v>2</v>
      </c>
      <c r="O214" s="239">
        <v>3</v>
      </c>
      <c r="P214" s="273">
        <v>1</v>
      </c>
      <c r="Q214" s="272">
        <v>5</v>
      </c>
      <c r="R214" s="240">
        <v>2</v>
      </c>
      <c r="S214" s="240">
        <v>2</v>
      </c>
      <c r="T214" s="270">
        <v>0</v>
      </c>
      <c r="U214" s="239">
        <v>4</v>
      </c>
      <c r="V214" s="239">
        <v>2</v>
      </c>
      <c r="W214" s="239">
        <v>1</v>
      </c>
      <c r="X214" s="273">
        <v>0</v>
      </c>
      <c r="Y214" s="272">
        <v>7</v>
      </c>
      <c r="Z214" s="240">
        <v>5</v>
      </c>
      <c r="AA214" s="240">
        <v>6</v>
      </c>
      <c r="AB214" s="270">
        <v>0</v>
      </c>
      <c r="AC214" s="380"/>
      <c r="AD214" s="239">
        <v>5</v>
      </c>
      <c r="AE214" s="239">
        <v>5</v>
      </c>
      <c r="AF214" s="239">
        <v>4</v>
      </c>
      <c r="AG214" s="269">
        <v>1</v>
      </c>
      <c r="AH214" s="240">
        <v>2</v>
      </c>
      <c r="AI214" s="240">
        <v>1</v>
      </c>
      <c r="AJ214" s="240">
        <v>1</v>
      </c>
      <c r="AK214" s="270">
        <v>0</v>
      </c>
      <c r="AL214" s="239">
        <v>5</v>
      </c>
      <c r="AM214" s="239">
        <v>3</v>
      </c>
      <c r="AN214" s="239">
        <v>4</v>
      </c>
      <c r="AO214" s="269">
        <v>1</v>
      </c>
      <c r="AP214" s="240">
        <v>5</v>
      </c>
      <c r="AQ214" s="240">
        <v>3</v>
      </c>
      <c r="AR214" s="240">
        <v>3</v>
      </c>
      <c r="AS214" s="270">
        <v>1</v>
      </c>
      <c r="AT214" s="239">
        <v>5</v>
      </c>
      <c r="AU214" s="239">
        <v>1</v>
      </c>
      <c r="AV214" s="239">
        <v>2</v>
      </c>
      <c r="AW214" s="269">
        <v>0</v>
      </c>
      <c r="AX214" s="240">
        <v>3</v>
      </c>
      <c r="AY214" s="240">
        <v>2</v>
      </c>
      <c r="AZ214" s="240">
        <v>1</v>
      </c>
      <c r="BA214" s="270">
        <v>1</v>
      </c>
      <c r="BB214" s="369"/>
      <c r="BC214" s="274">
        <v>6</v>
      </c>
      <c r="BD214" s="239">
        <v>1</v>
      </c>
      <c r="BE214" s="239">
        <v>3</v>
      </c>
      <c r="BF214" s="269">
        <v>0</v>
      </c>
      <c r="BG214" s="240">
        <v>4</v>
      </c>
      <c r="BH214" s="240">
        <v>1</v>
      </c>
      <c r="BI214" s="240">
        <v>2</v>
      </c>
      <c r="BJ214" s="270">
        <v>0</v>
      </c>
      <c r="BK214" s="239">
        <v>5</v>
      </c>
      <c r="BL214" s="239">
        <v>2</v>
      </c>
      <c r="BM214" s="239">
        <v>4</v>
      </c>
      <c r="BN214" s="269">
        <v>0</v>
      </c>
      <c r="BO214" s="240">
        <v>8</v>
      </c>
      <c r="BP214" s="240">
        <v>5</v>
      </c>
      <c r="BQ214" s="240">
        <v>7</v>
      </c>
      <c r="BR214" s="270">
        <v>0</v>
      </c>
      <c r="BS214" s="239">
        <v>6</v>
      </c>
      <c r="BT214" s="239">
        <v>2</v>
      </c>
      <c r="BU214" s="239">
        <v>2</v>
      </c>
      <c r="BV214" s="269">
        <v>1</v>
      </c>
    </row>
    <row r="215" spans="1:74">
      <c r="A215" s="405">
        <v>2</v>
      </c>
      <c r="B215" s="410" t="s">
        <v>1160</v>
      </c>
      <c r="C215" s="410" t="str">
        <f t="shared" si="102"/>
        <v>Matt Sliwa</v>
      </c>
      <c r="D215" s="383">
        <f t="shared" si="103"/>
        <v>84</v>
      </c>
      <c r="E215" s="382">
        <f t="shared" si="104"/>
        <v>38</v>
      </c>
      <c r="F215" s="382">
        <f t="shared" si="105"/>
        <v>51</v>
      </c>
      <c r="G215" s="382">
        <f t="shared" si="106"/>
        <v>6</v>
      </c>
      <c r="H215" s="381">
        <f t="shared" si="107"/>
        <v>0.6071428571428571</v>
      </c>
      <c r="I215" s="402">
        <v>6</v>
      </c>
      <c r="J215" s="398">
        <v>2</v>
      </c>
      <c r="K215" s="398">
        <v>4</v>
      </c>
      <c r="L215" s="397">
        <v>0</v>
      </c>
      <c r="M215" s="400">
        <v>5</v>
      </c>
      <c r="N215" s="400">
        <v>4</v>
      </c>
      <c r="O215" s="400">
        <v>3</v>
      </c>
      <c r="P215" s="403">
        <v>0</v>
      </c>
      <c r="Q215" s="402">
        <v>5</v>
      </c>
      <c r="R215" s="398">
        <v>0</v>
      </c>
      <c r="S215" s="398">
        <v>1</v>
      </c>
      <c r="T215" s="397">
        <v>0</v>
      </c>
      <c r="U215" s="400">
        <v>5</v>
      </c>
      <c r="V215" s="400">
        <v>4</v>
      </c>
      <c r="W215" s="400">
        <v>5</v>
      </c>
      <c r="X215" s="403">
        <v>2</v>
      </c>
      <c r="Y215" s="402">
        <v>7</v>
      </c>
      <c r="Z215" s="398">
        <v>3</v>
      </c>
      <c r="AA215" s="398">
        <v>4</v>
      </c>
      <c r="AB215" s="397">
        <v>0</v>
      </c>
      <c r="AC215" s="380"/>
      <c r="AD215" s="400">
        <v>5</v>
      </c>
      <c r="AE215" s="400">
        <v>4</v>
      </c>
      <c r="AF215" s="400">
        <v>3</v>
      </c>
      <c r="AG215" s="399">
        <v>1</v>
      </c>
      <c r="AH215" s="398">
        <v>5</v>
      </c>
      <c r="AI215" s="398">
        <v>0</v>
      </c>
      <c r="AJ215" s="398">
        <v>3</v>
      </c>
      <c r="AK215" s="397">
        <v>0</v>
      </c>
      <c r="AL215" s="394"/>
      <c r="AM215" s="394"/>
      <c r="AN215" s="394"/>
      <c r="AO215" s="393"/>
      <c r="AP215" s="398">
        <v>6</v>
      </c>
      <c r="AQ215" s="398">
        <v>4</v>
      </c>
      <c r="AR215" s="398">
        <v>5</v>
      </c>
      <c r="AS215" s="397">
        <v>2</v>
      </c>
      <c r="AT215" s="400">
        <v>6</v>
      </c>
      <c r="AU215" s="400">
        <v>0</v>
      </c>
      <c r="AV215" s="400">
        <v>1</v>
      </c>
      <c r="AW215" s="399">
        <v>0</v>
      </c>
      <c r="AX215" s="398">
        <v>5</v>
      </c>
      <c r="AY215" s="398">
        <v>2</v>
      </c>
      <c r="AZ215" s="398">
        <v>3</v>
      </c>
      <c r="BA215" s="397">
        <v>0</v>
      </c>
      <c r="BB215" s="369"/>
      <c r="BC215" s="401">
        <v>6</v>
      </c>
      <c r="BD215" s="400">
        <v>2</v>
      </c>
      <c r="BE215" s="400">
        <v>2</v>
      </c>
      <c r="BF215" s="399">
        <v>0</v>
      </c>
      <c r="BG215" s="398">
        <v>6</v>
      </c>
      <c r="BH215" s="398">
        <v>3</v>
      </c>
      <c r="BI215" s="398">
        <v>4</v>
      </c>
      <c r="BJ215" s="397">
        <v>0</v>
      </c>
      <c r="BK215" s="400">
        <v>6</v>
      </c>
      <c r="BL215" s="400">
        <v>3</v>
      </c>
      <c r="BM215" s="400">
        <v>4</v>
      </c>
      <c r="BN215" s="399">
        <v>1</v>
      </c>
      <c r="BO215" s="398">
        <v>5</v>
      </c>
      <c r="BP215" s="398">
        <v>5</v>
      </c>
      <c r="BQ215" s="398">
        <v>5</v>
      </c>
      <c r="BR215" s="397">
        <v>0</v>
      </c>
      <c r="BS215" s="400">
        <v>6</v>
      </c>
      <c r="BT215" s="400">
        <v>2</v>
      </c>
      <c r="BU215" s="400">
        <v>4</v>
      </c>
      <c r="BV215" s="399">
        <v>0</v>
      </c>
    </row>
    <row r="216" spans="1:74">
      <c r="A216" s="392">
        <v>3</v>
      </c>
      <c r="B216" s="406" t="s">
        <v>20</v>
      </c>
      <c r="C216" s="406" t="str">
        <f t="shared" si="102"/>
        <v>Mike Burke</v>
      </c>
      <c r="D216" s="390">
        <f t="shared" si="103"/>
        <v>81</v>
      </c>
      <c r="E216" s="389">
        <f t="shared" si="104"/>
        <v>41</v>
      </c>
      <c r="F216" s="389">
        <f t="shared" si="105"/>
        <v>54</v>
      </c>
      <c r="G216" s="389">
        <f t="shared" si="106"/>
        <v>4</v>
      </c>
      <c r="H216" s="388">
        <f t="shared" si="107"/>
        <v>0.66666666666666663</v>
      </c>
      <c r="I216" s="272">
        <v>5</v>
      </c>
      <c r="J216" s="240">
        <v>2</v>
      </c>
      <c r="K216" s="240">
        <v>2</v>
      </c>
      <c r="L216" s="270">
        <v>0</v>
      </c>
      <c r="M216" s="239">
        <v>5</v>
      </c>
      <c r="N216" s="239">
        <v>2</v>
      </c>
      <c r="O216" s="239">
        <v>5</v>
      </c>
      <c r="P216" s="273">
        <v>0</v>
      </c>
      <c r="Q216" s="272">
        <v>4</v>
      </c>
      <c r="R216" s="240">
        <v>2</v>
      </c>
      <c r="S216" s="240">
        <v>2</v>
      </c>
      <c r="T216" s="270">
        <v>0</v>
      </c>
      <c r="U216" s="239">
        <v>5</v>
      </c>
      <c r="V216" s="239">
        <v>2</v>
      </c>
      <c r="W216" s="239">
        <v>5</v>
      </c>
      <c r="X216" s="273">
        <v>0</v>
      </c>
      <c r="Y216" s="272">
        <v>5</v>
      </c>
      <c r="Z216" s="240">
        <v>4</v>
      </c>
      <c r="AA216" s="240">
        <v>5</v>
      </c>
      <c r="AB216" s="270">
        <v>0</v>
      </c>
      <c r="AC216" s="380"/>
      <c r="AD216" s="239">
        <v>6</v>
      </c>
      <c r="AE216" s="239">
        <v>5</v>
      </c>
      <c r="AF216" s="239">
        <v>5</v>
      </c>
      <c r="AG216" s="269">
        <v>2</v>
      </c>
      <c r="AH216" s="240">
        <v>4</v>
      </c>
      <c r="AI216" s="240">
        <v>2</v>
      </c>
      <c r="AJ216" s="240">
        <v>3</v>
      </c>
      <c r="AK216" s="270">
        <v>0</v>
      </c>
      <c r="AL216" s="239">
        <v>3</v>
      </c>
      <c r="AM216" s="239">
        <v>2</v>
      </c>
      <c r="AN216" s="239">
        <v>1</v>
      </c>
      <c r="AO216" s="269">
        <v>0</v>
      </c>
      <c r="AP216" s="240">
        <v>6</v>
      </c>
      <c r="AQ216" s="240">
        <v>2</v>
      </c>
      <c r="AR216" s="240">
        <v>4</v>
      </c>
      <c r="AS216" s="270">
        <v>1</v>
      </c>
      <c r="AT216" s="239">
        <v>5</v>
      </c>
      <c r="AU216" s="239">
        <v>2</v>
      </c>
      <c r="AV216" s="239">
        <v>2</v>
      </c>
      <c r="AW216" s="269">
        <v>0</v>
      </c>
      <c r="AX216" s="240">
        <v>5</v>
      </c>
      <c r="AY216" s="240">
        <v>0</v>
      </c>
      <c r="AZ216" s="240">
        <v>2</v>
      </c>
      <c r="BA216" s="270">
        <v>0</v>
      </c>
      <c r="BB216" s="369"/>
      <c r="BC216" s="274">
        <v>5</v>
      </c>
      <c r="BD216" s="239">
        <v>2</v>
      </c>
      <c r="BE216" s="239">
        <v>2</v>
      </c>
      <c r="BF216" s="269">
        <v>0</v>
      </c>
      <c r="BG216" s="240">
        <v>6</v>
      </c>
      <c r="BH216" s="240">
        <v>4</v>
      </c>
      <c r="BI216" s="240">
        <v>4</v>
      </c>
      <c r="BJ216" s="270">
        <v>1</v>
      </c>
      <c r="BK216" s="239">
        <v>5</v>
      </c>
      <c r="BL216" s="239">
        <v>3</v>
      </c>
      <c r="BM216" s="239">
        <v>4</v>
      </c>
      <c r="BN216" s="269">
        <v>0</v>
      </c>
      <c r="BO216" s="240">
        <v>8</v>
      </c>
      <c r="BP216" s="240">
        <v>5</v>
      </c>
      <c r="BQ216" s="240">
        <v>6</v>
      </c>
      <c r="BR216" s="270">
        <v>0</v>
      </c>
      <c r="BS216" s="239">
        <v>4</v>
      </c>
      <c r="BT216" s="239">
        <v>2</v>
      </c>
      <c r="BU216" s="239">
        <v>2</v>
      </c>
      <c r="BV216" s="269">
        <v>0</v>
      </c>
    </row>
    <row r="217" spans="1:74">
      <c r="A217" s="405">
        <v>4</v>
      </c>
      <c r="B217" s="410" t="s">
        <v>1181</v>
      </c>
      <c r="C217" s="410" t="str">
        <f t="shared" si="102"/>
        <v>Keith Bergum</v>
      </c>
      <c r="D217" s="383">
        <f t="shared" si="103"/>
        <v>87</v>
      </c>
      <c r="E217" s="382">
        <f t="shared" si="104"/>
        <v>46</v>
      </c>
      <c r="F217" s="382">
        <f t="shared" si="105"/>
        <v>57</v>
      </c>
      <c r="G217" s="382">
        <f t="shared" si="106"/>
        <v>3</v>
      </c>
      <c r="H217" s="381">
        <f t="shared" si="107"/>
        <v>0.65517241379310343</v>
      </c>
      <c r="I217" s="402">
        <v>6</v>
      </c>
      <c r="J217" s="398">
        <v>2</v>
      </c>
      <c r="K217" s="398">
        <v>4</v>
      </c>
      <c r="L217" s="397">
        <v>0</v>
      </c>
      <c r="M217" s="400">
        <v>5</v>
      </c>
      <c r="N217" s="400">
        <v>2</v>
      </c>
      <c r="O217" s="400">
        <v>2</v>
      </c>
      <c r="P217" s="403">
        <v>0</v>
      </c>
      <c r="Q217" s="402">
        <v>3</v>
      </c>
      <c r="R217" s="398">
        <v>2</v>
      </c>
      <c r="S217" s="398">
        <v>1</v>
      </c>
      <c r="T217" s="397">
        <v>0</v>
      </c>
      <c r="U217" s="400">
        <v>6</v>
      </c>
      <c r="V217" s="400">
        <v>3</v>
      </c>
      <c r="W217" s="400">
        <v>4</v>
      </c>
      <c r="X217" s="403">
        <v>0</v>
      </c>
      <c r="Y217" s="402">
        <v>7</v>
      </c>
      <c r="Z217" s="398">
        <v>5</v>
      </c>
      <c r="AA217" s="398">
        <v>6</v>
      </c>
      <c r="AB217" s="397">
        <v>2</v>
      </c>
      <c r="AC217" s="380"/>
      <c r="AD217" s="400">
        <v>6</v>
      </c>
      <c r="AE217" s="400">
        <v>4</v>
      </c>
      <c r="AF217" s="400">
        <v>4</v>
      </c>
      <c r="AG217" s="399">
        <v>0</v>
      </c>
      <c r="AH217" s="398">
        <v>4</v>
      </c>
      <c r="AI217" s="398">
        <v>2</v>
      </c>
      <c r="AJ217" s="398">
        <v>3</v>
      </c>
      <c r="AK217" s="397">
        <v>1</v>
      </c>
      <c r="AL217" s="400">
        <v>5</v>
      </c>
      <c r="AM217" s="400">
        <v>2</v>
      </c>
      <c r="AN217" s="400">
        <v>2</v>
      </c>
      <c r="AO217" s="399">
        <v>0</v>
      </c>
      <c r="AP217" s="398">
        <v>7</v>
      </c>
      <c r="AQ217" s="398">
        <v>5</v>
      </c>
      <c r="AR217" s="398">
        <v>5</v>
      </c>
      <c r="AS217" s="397">
        <v>0</v>
      </c>
      <c r="AT217" s="400">
        <v>5</v>
      </c>
      <c r="AU217" s="400">
        <v>1</v>
      </c>
      <c r="AV217" s="400">
        <v>4</v>
      </c>
      <c r="AW217" s="399">
        <v>0</v>
      </c>
      <c r="AX217" s="398">
        <v>4</v>
      </c>
      <c r="AY217" s="398">
        <v>2</v>
      </c>
      <c r="AZ217" s="398">
        <v>2</v>
      </c>
      <c r="BA217" s="397">
        <v>0</v>
      </c>
      <c r="BB217" s="369"/>
      <c r="BC217" s="401">
        <v>5</v>
      </c>
      <c r="BD217" s="400">
        <v>1</v>
      </c>
      <c r="BE217" s="400">
        <v>3</v>
      </c>
      <c r="BF217" s="399">
        <v>0</v>
      </c>
      <c r="BG217" s="398">
        <v>6</v>
      </c>
      <c r="BH217" s="398">
        <v>4</v>
      </c>
      <c r="BI217" s="398">
        <v>5</v>
      </c>
      <c r="BJ217" s="397">
        <v>0</v>
      </c>
      <c r="BK217" s="400">
        <v>5</v>
      </c>
      <c r="BL217" s="400">
        <v>2</v>
      </c>
      <c r="BM217" s="400">
        <v>3</v>
      </c>
      <c r="BN217" s="399">
        <v>0</v>
      </c>
      <c r="BO217" s="398">
        <v>7</v>
      </c>
      <c r="BP217" s="398">
        <v>5</v>
      </c>
      <c r="BQ217" s="398">
        <v>4</v>
      </c>
      <c r="BR217" s="397">
        <v>0</v>
      </c>
      <c r="BS217" s="400">
        <v>6</v>
      </c>
      <c r="BT217" s="400">
        <v>4</v>
      </c>
      <c r="BU217" s="400">
        <v>5</v>
      </c>
      <c r="BV217" s="399">
        <v>0</v>
      </c>
    </row>
    <row r="218" spans="1:74">
      <c r="A218" s="392">
        <v>5</v>
      </c>
      <c r="B218" s="406" t="s">
        <v>1166</v>
      </c>
      <c r="C218" s="406" t="str">
        <f t="shared" si="102"/>
        <v>Greg Poulin</v>
      </c>
      <c r="D218" s="390">
        <f t="shared" si="103"/>
        <v>86</v>
      </c>
      <c r="E218" s="389">
        <f t="shared" si="104"/>
        <v>37</v>
      </c>
      <c r="F218" s="389">
        <f t="shared" si="105"/>
        <v>54</v>
      </c>
      <c r="G218" s="389">
        <f t="shared" si="106"/>
        <v>0</v>
      </c>
      <c r="H218" s="388">
        <f t="shared" si="107"/>
        <v>0.62790697674418605</v>
      </c>
      <c r="I218" s="272">
        <v>6</v>
      </c>
      <c r="J218" s="240">
        <v>1</v>
      </c>
      <c r="K218" s="240">
        <v>3</v>
      </c>
      <c r="L218" s="270">
        <v>0</v>
      </c>
      <c r="M218" s="239">
        <v>5</v>
      </c>
      <c r="N218" s="239">
        <v>2</v>
      </c>
      <c r="O218" s="239">
        <v>3</v>
      </c>
      <c r="P218" s="273">
        <v>0</v>
      </c>
      <c r="Q218" s="272">
        <v>5</v>
      </c>
      <c r="R218" s="240">
        <v>1</v>
      </c>
      <c r="S218" s="240">
        <v>1</v>
      </c>
      <c r="T218" s="270">
        <v>0</v>
      </c>
      <c r="U218" s="239">
        <v>4</v>
      </c>
      <c r="V218" s="239">
        <v>5</v>
      </c>
      <c r="W218" s="239">
        <v>2</v>
      </c>
      <c r="X218" s="273">
        <v>0</v>
      </c>
      <c r="Y218" s="272">
        <v>5</v>
      </c>
      <c r="Z218" s="240">
        <v>1</v>
      </c>
      <c r="AA218" s="240">
        <v>4</v>
      </c>
      <c r="AB218" s="270">
        <v>0</v>
      </c>
      <c r="AC218" s="380"/>
      <c r="AD218" s="239">
        <v>6</v>
      </c>
      <c r="AE218" s="239">
        <v>2</v>
      </c>
      <c r="AF218" s="239">
        <v>3</v>
      </c>
      <c r="AG218" s="269">
        <v>0</v>
      </c>
      <c r="AH218" s="240">
        <v>5</v>
      </c>
      <c r="AI218" s="240">
        <v>2</v>
      </c>
      <c r="AJ218" s="240">
        <v>2</v>
      </c>
      <c r="AK218" s="270">
        <v>0</v>
      </c>
      <c r="AL218" s="239">
        <v>5</v>
      </c>
      <c r="AM218" s="239">
        <v>1</v>
      </c>
      <c r="AN218" s="239">
        <v>5</v>
      </c>
      <c r="AO218" s="269">
        <v>0</v>
      </c>
      <c r="AP218" s="240">
        <v>6</v>
      </c>
      <c r="AQ218" s="240">
        <v>3</v>
      </c>
      <c r="AR218" s="240">
        <v>5</v>
      </c>
      <c r="AS218" s="270">
        <v>0</v>
      </c>
      <c r="AT218" s="239">
        <v>4</v>
      </c>
      <c r="AU218" s="239">
        <v>1</v>
      </c>
      <c r="AV218" s="239">
        <v>2</v>
      </c>
      <c r="AW218" s="269">
        <v>0</v>
      </c>
      <c r="AX218" s="240">
        <v>4</v>
      </c>
      <c r="AY218" s="240">
        <v>0</v>
      </c>
      <c r="AZ218" s="240">
        <v>2</v>
      </c>
      <c r="BA218" s="270">
        <v>0</v>
      </c>
      <c r="BB218" s="369"/>
      <c r="BC218" s="274">
        <v>6</v>
      </c>
      <c r="BD218" s="239">
        <v>3</v>
      </c>
      <c r="BE218" s="239">
        <v>4</v>
      </c>
      <c r="BF218" s="269">
        <v>0</v>
      </c>
      <c r="BG218" s="240">
        <v>5</v>
      </c>
      <c r="BH218" s="240">
        <v>1</v>
      </c>
      <c r="BI218" s="240">
        <v>4</v>
      </c>
      <c r="BJ218" s="270">
        <v>0</v>
      </c>
      <c r="BK218" s="239">
        <v>6</v>
      </c>
      <c r="BL218" s="239">
        <v>3</v>
      </c>
      <c r="BM218" s="239">
        <v>3</v>
      </c>
      <c r="BN218" s="269">
        <v>0</v>
      </c>
      <c r="BO218" s="240">
        <v>8</v>
      </c>
      <c r="BP218" s="240">
        <v>7</v>
      </c>
      <c r="BQ218" s="240">
        <v>8</v>
      </c>
      <c r="BR218" s="270">
        <v>0</v>
      </c>
      <c r="BS218" s="239">
        <v>6</v>
      </c>
      <c r="BT218" s="239">
        <v>4</v>
      </c>
      <c r="BU218" s="239">
        <v>3</v>
      </c>
      <c r="BV218" s="269">
        <v>0</v>
      </c>
    </row>
    <row r="219" spans="1:74">
      <c r="A219" s="405">
        <v>6</v>
      </c>
      <c r="B219" s="410" t="s">
        <v>40</v>
      </c>
      <c r="C219" s="410" t="str">
        <f t="shared" si="102"/>
        <v>Mike Harriman</v>
      </c>
      <c r="D219" s="383">
        <f t="shared" si="103"/>
        <v>76</v>
      </c>
      <c r="E219" s="382">
        <f t="shared" si="104"/>
        <v>24</v>
      </c>
      <c r="F219" s="382">
        <f t="shared" si="105"/>
        <v>43</v>
      </c>
      <c r="G219" s="382">
        <f t="shared" si="106"/>
        <v>1</v>
      </c>
      <c r="H219" s="381">
        <f t="shared" si="107"/>
        <v>0.56578947368421051</v>
      </c>
      <c r="I219" s="402">
        <v>4</v>
      </c>
      <c r="J219" s="398">
        <v>2</v>
      </c>
      <c r="K219" s="398">
        <v>4</v>
      </c>
      <c r="L219" s="397">
        <v>1</v>
      </c>
      <c r="M219" s="400">
        <v>4</v>
      </c>
      <c r="N219" s="400">
        <v>1</v>
      </c>
      <c r="O219" s="400">
        <v>1</v>
      </c>
      <c r="P219" s="403">
        <v>0</v>
      </c>
      <c r="Q219" s="402">
        <v>3</v>
      </c>
      <c r="R219" s="398">
        <v>1</v>
      </c>
      <c r="S219" s="398">
        <v>1</v>
      </c>
      <c r="T219" s="397">
        <v>0</v>
      </c>
      <c r="U219" s="400">
        <v>6</v>
      </c>
      <c r="V219" s="400">
        <v>2</v>
      </c>
      <c r="W219" s="400">
        <v>3</v>
      </c>
      <c r="X219" s="403">
        <v>0</v>
      </c>
      <c r="Y219" s="402">
        <v>3</v>
      </c>
      <c r="Z219" s="398">
        <v>0</v>
      </c>
      <c r="AA219" s="398">
        <v>0</v>
      </c>
      <c r="AB219" s="397">
        <v>0</v>
      </c>
      <c r="AC219" s="380"/>
      <c r="AD219" s="400">
        <v>7</v>
      </c>
      <c r="AE219" s="400">
        <v>2</v>
      </c>
      <c r="AF219" s="400">
        <v>4</v>
      </c>
      <c r="AG219" s="399">
        <v>0</v>
      </c>
      <c r="AH219" s="398">
        <v>4</v>
      </c>
      <c r="AI219" s="398">
        <v>2</v>
      </c>
      <c r="AJ219" s="398">
        <v>4</v>
      </c>
      <c r="AK219" s="397">
        <v>0</v>
      </c>
      <c r="AL219" s="400">
        <v>5</v>
      </c>
      <c r="AM219" s="400">
        <v>0</v>
      </c>
      <c r="AN219" s="400">
        <v>0</v>
      </c>
      <c r="AO219" s="399">
        <v>0</v>
      </c>
      <c r="AP219" s="398">
        <v>6</v>
      </c>
      <c r="AQ219" s="398">
        <v>3</v>
      </c>
      <c r="AR219" s="398">
        <v>4</v>
      </c>
      <c r="AS219" s="397">
        <v>0</v>
      </c>
      <c r="AT219" s="400">
        <v>5</v>
      </c>
      <c r="AU219" s="400">
        <v>2</v>
      </c>
      <c r="AV219" s="400">
        <v>4</v>
      </c>
      <c r="AW219" s="399">
        <v>0</v>
      </c>
      <c r="AX219" s="398">
        <v>4</v>
      </c>
      <c r="AY219" s="398">
        <v>2</v>
      </c>
      <c r="AZ219" s="398">
        <v>2</v>
      </c>
      <c r="BA219" s="397">
        <v>0</v>
      </c>
      <c r="BB219" s="369"/>
      <c r="BC219" s="401">
        <v>5</v>
      </c>
      <c r="BD219" s="400">
        <v>2</v>
      </c>
      <c r="BE219" s="400">
        <v>4</v>
      </c>
      <c r="BF219" s="399">
        <v>0</v>
      </c>
      <c r="BG219" s="398">
        <v>5</v>
      </c>
      <c r="BH219" s="398">
        <v>2</v>
      </c>
      <c r="BI219" s="398">
        <v>3</v>
      </c>
      <c r="BJ219" s="397">
        <v>0</v>
      </c>
      <c r="BK219" s="400">
        <v>6</v>
      </c>
      <c r="BL219" s="400">
        <v>1</v>
      </c>
      <c r="BM219" s="400">
        <v>4</v>
      </c>
      <c r="BN219" s="399">
        <v>0</v>
      </c>
      <c r="BO219" s="398">
        <v>3</v>
      </c>
      <c r="BP219" s="398">
        <v>1</v>
      </c>
      <c r="BQ219" s="398">
        <v>1</v>
      </c>
      <c r="BR219" s="397">
        <v>0</v>
      </c>
      <c r="BS219" s="400">
        <v>6</v>
      </c>
      <c r="BT219" s="400">
        <v>1</v>
      </c>
      <c r="BU219" s="400">
        <v>4</v>
      </c>
      <c r="BV219" s="399">
        <v>0</v>
      </c>
    </row>
    <row r="220" spans="1:74">
      <c r="A220" s="392">
        <v>7</v>
      </c>
      <c r="B220" s="406" t="s">
        <v>1248</v>
      </c>
      <c r="C220" s="406" t="str">
        <f t="shared" si="102"/>
        <v>Ed Buxton</v>
      </c>
      <c r="D220" s="390">
        <f t="shared" si="103"/>
        <v>86</v>
      </c>
      <c r="E220" s="389">
        <f t="shared" si="104"/>
        <v>43</v>
      </c>
      <c r="F220" s="389">
        <f t="shared" si="105"/>
        <v>57</v>
      </c>
      <c r="G220" s="389">
        <f t="shared" si="106"/>
        <v>6</v>
      </c>
      <c r="H220" s="388">
        <f t="shared" si="107"/>
        <v>0.66279069767441856</v>
      </c>
      <c r="I220" s="272">
        <v>6</v>
      </c>
      <c r="J220" s="240">
        <v>3</v>
      </c>
      <c r="K220" s="240">
        <v>3</v>
      </c>
      <c r="L220" s="270">
        <v>1</v>
      </c>
      <c r="M220" s="239">
        <v>4</v>
      </c>
      <c r="N220" s="239">
        <v>0</v>
      </c>
      <c r="O220" s="239">
        <v>3</v>
      </c>
      <c r="P220" s="273">
        <v>0</v>
      </c>
      <c r="Q220" s="272">
        <v>4</v>
      </c>
      <c r="R220" s="240">
        <v>2</v>
      </c>
      <c r="S220" s="240">
        <v>3</v>
      </c>
      <c r="T220" s="270">
        <v>0</v>
      </c>
      <c r="U220" s="239">
        <v>4</v>
      </c>
      <c r="V220" s="239">
        <v>2</v>
      </c>
      <c r="W220" s="239">
        <v>2</v>
      </c>
      <c r="X220" s="273">
        <v>1</v>
      </c>
      <c r="Y220" s="272">
        <v>7</v>
      </c>
      <c r="Z220" s="240">
        <v>6</v>
      </c>
      <c r="AA220" s="240">
        <v>6</v>
      </c>
      <c r="AB220" s="270">
        <v>0</v>
      </c>
      <c r="AC220" s="380"/>
      <c r="AD220" s="239">
        <v>5</v>
      </c>
      <c r="AE220" s="239">
        <v>5</v>
      </c>
      <c r="AF220" s="239">
        <v>5</v>
      </c>
      <c r="AG220" s="269">
        <v>2</v>
      </c>
      <c r="AH220" s="240">
        <v>5</v>
      </c>
      <c r="AI220" s="240">
        <v>0</v>
      </c>
      <c r="AJ220" s="240">
        <v>2</v>
      </c>
      <c r="AK220" s="270">
        <v>0</v>
      </c>
      <c r="AL220" s="239">
        <v>5</v>
      </c>
      <c r="AM220" s="239">
        <v>2</v>
      </c>
      <c r="AN220" s="239">
        <v>3</v>
      </c>
      <c r="AO220" s="269">
        <v>0</v>
      </c>
      <c r="AP220" s="240">
        <v>6</v>
      </c>
      <c r="AQ220" s="240">
        <v>4</v>
      </c>
      <c r="AR220" s="240">
        <v>5</v>
      </c>
      <c r="AS220" s="270">
        <v>1</v>
      </c>
      <c r="AT220" s="239">
        <v>6</v>
      </c>
      <c r="AU220" s="239">
        <v>1</v>
      </c>
      <c r="AV220" s="239">
        <v>1</v>
      </c>
      <c r="AW220" s="269">
        <v>0</v>
      </c>
      <c r="AX220" s="240">
        <v>3</v>
      </c>
      <c r="AY220" s="240">
        <v>2</v>
      </c>
      <c r="AZ220" s="240">
        <v>1</v>
      </c>
      <c r="BA220" s="270">
        <v>0</v>
      </c>
      <c r="BB220" s="369"/>
      <c r="BC220" s="274">
        <v>6</v>
      </c>
      <c r="BD220" s="239">
        <v>2</v>
      </c>
      <c r="BE220" s="239">
        <v>3</v>
      </c>
      <c r="BF220" s="269">
        <v>0</v>
      </c>
      <c r="BG220" s="240">
        <v>6</v>
      </c>
      <c r="BH220" s="240">
        <v>3</v>
      </c>
      <c r="BI220" s="240">
        <v>4</v>
      </c>
      <c r="BJ220" s="270">
        <v>0</v>
      </c>
      <c r="BK220" s="239">
        <v>6</v>
      </c>
      <c r="BL220" s="239">
        <v>2</v>
      </c>
      <c r="BM220" s="239">
        <v>3</v>
      </c>
      <c r="BN220" s="269">
        <v>0</v>
      </c>
      <c r="BO220" s="240">
        <v>8</v>
      </c>
      <c r="BP220" s="240">
        <v>6</v>
      </c>
      <c r="BQ220" s="240">
        <v>8</v>
      </c>
      <c r="BR220" s="270">
        <v>1</v>
      </c>
      <c r="BS220" s="239">
        <v>5</v>
      </c>
      <c r="BT220" s="239">
        <v>3</v>
      </c>
      <c r="BU220" s="239">
        <v>5</v>
      </c>
      <c r="BV220" s="269">
        <v>0</v>
      </c>
    </row>
    <row r="221" spans="1:74">
      <c r="A221" s="405">
        <v>8</v>
      </c>
      <c r="B221" s="410" t="s">
        <v>1207</v>
      </c>
      <c r="C221" s="410" t="str">
        <f t="shared" si="102"/>
        <v>Steve Papin</v>
      </c>
      <c r="D221" s="383">
        <f t="shared" si="103"/>
        <v>71</v>
      </c>
      <c r="E221" s="382">
        <f t="shared" si="104"/>
        <v>21</v>
      </c>
      <c r="F221" s="382">
        <f t="shared" si="105"/>
        <v>36</v>
      </c>
      <c r="G221" s="382">
        <f t="shared" si="106"/>
        <v>1</v>
      </c>
      <c r="H221" s="381">
        <f t="shared" si="107"/>
        <v>0.50704225352112675</v>
      </c>
      <c r="I221" s="402">
        <v>5</v>
      </c>
      <c r="J221" s="398">
        <v>3</v>
      </c>
      <c r="K221" s="398">
        <v>4</v>
      </c>
      <c r="L221" s="397">
        <v>0</v>
      </c>
      <c r="M221" s="400">
        <v>2</v>
      </c>
      <c r="N221" s="400">
        <v>0</v>
      </c>
      <c r="O221" s="400">
        <v>0</v>
      </c>
      <c r="P221" s="403">
        <v>0</v>
      </c>
      <c r="Q221" s="402">
        <v>3</v>
      </c>
      <c r="R221" s="398">
        <v>1</v>
      </c>
      <c r="S221" s="398">
        <v>2</v>
      </c>
      <c r="T221" s="397">
        <v>1</v>
      </c>
      <c r="U221" s="400">
        <v>5</v>
      </c>
      <c r="V221" s="400">
        <v>0</v>
      </c>
      <c r="W221" s="400">
        <v>3</v>
      </c>
      <c r="X221" s="403">
        <v>0</v>
      </c>
      <c r="Y221" s="402">
        <v>7</v>
      </c>
      <c r="Z221" s="398">
        <v>2</v>
      </c>
      <c r="AA221" s="398">
        <v>4</v>
      </c>
      <c r="AB221" s="397">
        <v>0</v>
      </c>
      <c r="AC221" s="380"/>
      <c r="AD221" s="400">
        <v>7</v>
      </c>
      <c r="AE221" s="400">
        <v>1</v>
      </c>
      <c r="AF221" s="400">
        <v>2</v>
      </c>
      <c r="AG221" s="399">
        <v>0</v>
      </c>
      <c r="AH221" s="398">
        <v>4</v>
      </c>
      <c r="AI221" s="398">
        <v>0</v>
      </c>
      <c r="AJ221" s="398">
        <v>1</v>
      </c>
      <c r="AK221" s="397">
        <v>0</v>
      </c>
      <c r="AL221" s="400">
        <v>3</v>
      </c>
      <c r="AM221" s="400">
        <v>1</v>
      </c>
      <c r="AN221" s="400">
        <v>0</v>
      </c>
      <c r="AO221" s="399">
        <v>0</v>
      </c>
      <c r="AP221" s="398">
        <v>4</v>
      </c>
      <c r="AQ221" s="398">
        <v>1</v>
      </c>
      <c r="AR221" s="398">
        <v>2</v>
      </c>
      <c r="AS221" s="397">
        <v>0</v>
      </c>
      <c r="AT221" s="394"/>
      <c r="AU221" s="394"/>
      <c r="AV221" s="394"/>
      <c r="AW221" s="393"/>
      <c r="AX221" s="398">
        <v>4</v>
      </c>
      <c r="AY221" s="398">
        <v>1</v>
      </c>
      <c r="AZ221" s="398">
        <v>1</v>
      </c>
      <c r="BA221" s="397">
        <v>0</v>
      </c>
      <c r="BB221" s="369"/>
      <c r="BC221" s="401">
        <v>5</v>
      </c>
      <c r="BD221" s="400">
        <v>1</v>
      </c>
      <c r="BE221" s="400">
        <v>3</v>
      </c>
      <c r="BF221" s="399">
        <v>0</v>
      </c>
      <c r="BG221" s="398">
        <v>5</v>
      </c>
      <c r="BH221" s="398">
        <v>2</v>
      </c>
      <c r="BI221" s="398">
        <v>3</v>
      </c>
      <c r="BJ221" s="397">
        <v>0</v>
      </c>
      <c r="BK221" s="400">
        <v>4</v>
      </c>
      <c r="BL221" s="400">
        <v>3</v>
      </c>
      <c r="BM221" s="400">
        <v>2</v>
      </c>
      <c r="BN221" s="399">
        <v>0</v>
      </c>
      <c r="BO221" s="398">
        <v>8</v>
      </c>
      <c r="BP221" s="398">
        <v>3</v>
      </c>
      <c r="BQ221" s="398">
        <v>6</v>
      </c>
      <c r="BR221" s="397">
        <v>0</v>
      </c>
      <c r="BS221" s="400">
        <v>5</v>
      </c>
      <c r="BT221" s="400">
        <v>2</v>
      </c>
      <c r="BU221" s="400">
        <v>3</v>
      </c>
      <c r="BV221" s="399">
        <v>0</v>
      </c>
    </row>
    <row r="222" spans="1:74">
      <c r="A222" s="392">
        <v>9</v>
      </c>
      <c r="B222" s="406" t="s">
        <v>1130</v>
      </c>
      <c r="C222" s="406" t="str">
        <f t="shared" si="102"/>
        <v>Roy Robbins</v>
      </c>
      <c r="D222" s="390">
        <f t="shared" si="103"/>
        <v>2</v>
      </c>
      <c r="E222" s="389">
        <f t="shared" si="104"/>
        <v>0</v>
      </c>
      <c r="F222" s="389">
        <f t="shared" si="105"/>
        <v>0</v>
      </c>
      <c r="G222" s="389">
        <f t="shared" si="106"/>
        <v>0</v>
      </c>
      <c r="H222" s="388">
        <f t="shared" si="107"/>
        <v>0</v>
      </c>
      <c r="I222" s="387"/>
      <c r="J222" s="379"/>
      <c r="K222" s="379"/>
      <c r="L222" s="378"/>
      <c r="M222" s="239">
        <v>2</v>
      </c>
      <c r="N222" s="239">
        <v>0</v>
      </c>
      <c r="O222" s="239">
        <v>0</v>
      </c>
      <c r="P222" s="273">
        <v>0</v>
      </c>
      <c r="Q222" s="387"/>
      <c r="R222" s="379"/>
      <c r="S222" s="379"/>
      <c r="T222" s="378"/>
      <c r="U222" s="244"/>
      <c r="V222" s="244"/>
      <c r="W222" s="244"/>
      <c r="X222" s="290"/>
      <c r="Y222" s="387"/>
      <c r="Z222" s="379"/>
      <c r="AA222" s="379"/>
      <c r="AB222" s="378"/>
      <c r="AC222" s="380"/>
      <c r="AD222" s="244"/>
      <c r="AE222" s="244"/>
      <c r="AF222" s="244"/>
      <c r="AG222" s="377"/>
      <c r="AH222" s="379"/>
      <c r="AI222" s="379"/>
      <c r="AJ222" s="379"/>
      <c r="AK222" s="378"/>
      <c r="AL222" s="244"/>
      <c r="AM222" s="244"/>
      <c r="AN222" s="244"/>
      <c r="AO222" s="377"/>
      <c r="AP222" s="379"/>
      <c r="AQ222" s="379"/>
      <c r="AR222" s="379"/>
      <c r="AS222" s="378"/>
      <c r="AT222" s="244"/>
      <c r="AU222" s="244"/>
      <c r="AV222" s="244"/>
      <c r="AW222" s="377"/>
      <c r="AX222" s="379"/>
      <c r="AY222" s="379"/>
      <c r="AZ222" s="379"/>
      <c r="BA222" s="378"/>
      <c r="BB222" s="369"/>
      <c r="BC222" s="386"/>
      <c r="BD222" s="244"/>
      <c r="BE222" s="244"/>
      <c r="BF222" s="377"/>
      <c r="BG222" s="379"/>
      <c r="BH222" s="379"/>
      <c r="BI222" s="379"/>
      <c r="BJ222" s="378"/>
      <c r="BK222" s="244"/>
      <c r="BL222" s="244"/>
      <c r="BM222" s="244"/>
      <c r="BN222" s="377"/>
      <c r="BO222" s="379"/>
      <c r="BP222" s="379"/>
      <c r="BQ222" s="379"/>
      <c r="BR222" s="378"/>
      <c r="BS222" s="244"/>
      <c r="BT222" s="244"/>
      <c r="BU222" s="244"/>
      <c r="BV222" s="377"/>
    </row>
    <row r="223" spans="1:74">
      <c r="A223" s="405">
        <v>10</v>
      </c>
      <c r="B223" s="410" t="s">
        <v>1156</v>
      </c>
      <c r="C223" s="410" t="str">
        <f t="shared" si="102"/>
        <v>Brandon O'Langer</v>
      </c>
      <c r="D223" s="383">
        <f t="shared" si="103"/>
        <v>49</v>
      </c>
      <c r="E223" s="382">
        <f t="shared" si="104"/>
        <v>17</v>
      </c>
      <c r="F223" s="382">
        <f t="shared" si="105"/>
        <v>28</v>
      </c>
      <c r="G223" s="382">
        <f t="shared" si="106"/>
        <v>1</v>
      </c>
      <c r="H223" s="381">
        <f t="shared" si="107"/>
        <v>0.5714285714285714</v>
      </c>
      <c r="I223" s="408"/>
      <c r="J223" s="396"/>
      <c r="K223" s="396"/>
      <c r="L223" s="395"/>
      <c r="M223" s="400">
        <v>2</v>
      </c>
      <c r="N223" s="400">
        <v>0</v>
      </c>
      <c r="O223" s="400">
        <v>1</v>
      </c>
      <c r="P223" s="403">
        <v>0</v>
      </c>
      <c r="Q223" s="402">
        <v>2</v>
      </c>
      <c r="R223" s="398">
        <v>0</v>
      </c>
      <c r="S223" s="398">
        <v>0</v>
      </c>
      <c r="T223" s="397">
        <v>0</v>
      </c>
      <c r="U223" s="400">
        <v>5</v>
      </c>
      <c r="V223" s="400">
        <v>1</v>
      </c>
      <c r="W223" s="400">
        <v>3</v>
      </c>
      <c r="X223" s="403">
        <v>0</v>
      </c>
      <c r="Y223" s="402">
        <v>6</v>
      </c>
      <c r="Z223" s="398">
        <v>1</v>
      </c>
      <c r="AA223" s="398">
        <v>2</v>
      </c>
      <c r="AB223" s="397">
        <v>0</v>
      </c>
      <c r="AC223" s="380"/>
      <c r="AD223" s="400">
        <v>3</v>
      </c>
      <c r="AE223" s="400">
        <v>0</v>
      </c>
      <c r="AF223" s="400">
        <v>1</v>
      </c>
      <c r="AG223" s="399">
        <v>0</v>
      </c>
      <c r="AH223" s="398">
        <v>3</v>
      </c>
      <c r="AI223" s="398">
        <v>1</v>
      </c>
      <c r="AJ223" s="398">
        <v>1</v>
      </c>
      <c r="AK223" s="397">
        <v>0</v>
      </c>
      <c r="AL223" s="394"/>
      <c r="AM223" s="394"/>
      <c r="AN223" s="394"/>
      <c r="AO223" s="393"/>
      <c r="AP223" s="396"/>
      <c r="AQ223" s="396"/>
      <c r="AR223" s="396"/>
      <c r="AS223" s="395"/>
      <c r="AT223" s="400">
        <v>2</v>
      </c>
      <c r="AU223" s="400">
        <v>3</v>
      </c>
      <c r="AV223" s="400">
        <v>2</v>
      </c>
      <c r="AW223" s="399">
        <v>0</v>
      </c>
      <c r="AX223" s="398">
        <v>1</v>
      </c>
      <c r="AY223" s="398">
        <v>0</v>
      </c>
      <c r="AZ223" s="398">
        <v>1</v>
      </c>
      <c r="BA223" s="397">
        <v>0</v>
      </c>
      <c r="BB223" s="369"/>
      <c r="BC223" s="401">
        <v>6</v>
      </c>
      <c r="BD223" s="400">
        <v>3</v>
      </c>
      <c r="BE223" s="400">
        <v>6</v>
      </c>
      <c r="BF223" s="399">
        <v>0</v>
      </c>
      <c r="BG223" s="396"/>
      <c r="BH223" s="396"/>
      <c r="BI223" s="396"/>
      <c r="BJ223" s="395"/>
      <c r="BK223" s="400">
        <v>6</v>
      </c>
      <c r="BL223" s="400">
        <v>1</v>
      </c>
      <c r="BM223" s="400">
        <v>2</v>
      </c>
      <c r="BN223" s="399">
        <v>0</v>
      </c>
      <c r="BO223" s="398">
        <v>7</v>
      </c>
      <c r="BP223" s="398">
        <v>2</v>
      </c>
      <c r="BQ223" s="398">
        <v>4</v>
      </c>
      <c r="BR223" s="397">
        <v>1</v>
      </c>
      <c r="BS223" s="400">
        <v>6</v>
      </c>
      <c r="BT223" s="400">
        <v>5</v>
      </c>
      <c r="BU223" s="400">
        <v>5</v>
      </c>
      <c r="BV223" s="399">
        <v>0</v>
      </c>
    </row>
    <row r="224" spans="1:74">
      <c r="A224" s="392">
        <v>11</v>
      </c>
      <c r="B224" s="391" t="s">
        <v>1266</v>
      </c>
      <c r="C224" s="391" t="str">
        <f t="shared" si="102"/>
        <v>Geoff Opalewski</v>
      </c>
      <c r="D224" s="1533"/>
      <c r="E224" s="1534"/>
      <c r="F224" s="1534"/>
      <c r="G224" s="1534"/>
      <c r="H224" s="1535"/>
      <c r="I224" s="240"/>
      <c r="J224" s="240"/>
      <c r="K224" s="240"/>
      <c r="L224" s="270"/>
      <c r="M224" s="239"/>
      <c r="N224" s="239"/>
      <c r="O224" s="239"/>
      <c r="P224" s="273"/>
      <c r="Q224" s="272"/>
      <c r="R224" s="240"/>
      <c r="S224" s="240"/>
      <c r="T224" s="270"/>
      <c r="U224" s="239"/>
      <c r="V224" s="239"/>
      <c r="W224" s="239"/>
      <c r="X224" s="273"/>
      <c r="Y224" s="272"/>
      <c r="Z224" s="240"/>
      <c r="AA224" s="240"/>
      <c r="AB224" s="270"/>
      <c r="AC224" s="380"/>
      <c r="AD224" s="239"/>
      <c r="AE224" s="239"/>
      <c r="AF224" s="239"/>
      <c r="AG224" s="269"/>
      <c r="AH224" s="240"/>
      <c r="AI224" s="240"/>
      <c r="AJ224" s="240"/>
      <c r="AK224" s="270"/>
      <c r="AL224" s="239"/>
      <c r="AM224" s="239"/>
      <c r="AN224" s="239"/>
      <c r="AO224" s="269"/>
      <c r="AP224" s="240"/>
      <c r="AQ224" s="240"/>
      <c r="AR224" s="240"/>
      <c r="AS224" s="270"/>
      <c r="AT224" s="239"/>
      <c r="AU224" s="239"/>
      <c r="AV224" s="239"/>
      <c r="AW224" s="269"/>
      <c r="AX224" s="240"/>
      <c r="AY224" s="240"/>
      <c r="AZ224" s="240"/>
      <c r="BA224" s="270"/>
      <c r="BB224" s="369"/>
      <c r="BC224" s="274"/>
      <c r="BD224" s="239"/>
      <c r="BE224" s="239"/>
      <c r="BF224" s="269"/>
      <c r="BG224" s="240"/>
      <c r="BH224" s="240"/>
      <c r="BI224" s="240"/>
      <c r="BJ224" s="270"/>
      <c r="BK224" s="239"/>
      <c r="BL224" s="239"/>
      <c r="BM224" s="239"/>
      <c r="BN224" s="269"/>
      <c r="BO224" s="240"/>
      <c r="BP224" s="240"/>
      <c r="BQ224" s="240"/>
      <c r="BR224" s="270"/>
      <c r="BS224" s="239"/>
      <c r="BT224" s="239"/>
      <c r="BU224" s="239"/>
      <c r="BV224" s="269"/>
    </row>
    <row r="225" spans="1:74">
      <c r="A225" s="405">
        <v>12</v>
      </c>
      <c r="B225" s="410" t="s">
        <v>1091</v>
      </c>
      <c r="C225" s="410" t="str">
        <f t="shared" si="102"/>
        <v>Dean Caddick</v>
      </c>
      <c r="D225" s="383">
        <f>SUM(I225,M225,Q225,U225,Y225,AD225,AH225,AL225,AP225,AT225,AX225,BC225,BG225,BK225,BO225,BS225)</f>
        <v>4</v>
      </c>
      <c r="E225" s="382">
        <f>SUM(J225,N225,R225,V225,Z225,AE225,AI225,AM225,AQ225,AU225,AY225,BD225,BH225,BL225,BP225,BT225)</f>
        <v>0</v>
      </c>
      <c r="F225" s="382">
        <f>SUM(K225,O225,S225,W225,AA225,AF225,AJ225,AN225,AR225,AV225,AZ225,BE225,BI225,BM225,BQ225,BU225)</f>
        <v>2</v>
      </c>
      <c r="G225" s="382">
        <f>SUM(L225,P225,T225,X225,AB225,AG225,AK225,AO225,AS225,AW225,BA225,BF225,BJ225,BN225,BR225,BV225)</f>
        <v>0</v>
      </c>
      <c r="H225" s="381">
        <f>F225/D225</f>
        <v>0.5</v>
      </c>
      <c r="I225" s="408"/>
      <c r="J225" s="396"/>
      <c r="K225" s="396"/>
      <c r="L225" s="395"/>
      <c r="M225" s="400">
        <v>2</v>
      </c>
      <c r="N225" s="400">
        <v>0</v>
      </c>
      <c r="O225" s="400">
        <v>0</v>
      </c>
      <c r="P225" s="403">
        <v>0</v>
      </c>
      <c r="Q225" s="402">
        <v>2</v>
      </c>
      <c r="R225" s="398">
        <v>0</v>
      </c>
      <c r="S225" s="398">
        <v>2</v>
      </c>
      <c r="T225" s="397">
        <v>0</v>
      </c>
      <c r="U225" s="394"/>
      <c r="V225" s="394"/>
      <c r="W225" s="394"/>
      <c r="X225" s="409"/>
      <c r="Y225" s="408"/>
      <c r="Z225" s="396"/>
      <c r="AA225" s="396"/>
      <c r="AB225" s="395"/>
      <c r="AC225" s="380"/>
      <c r="AD225" s="394"/>
      <c r="AE225" s="394"/>
      <c r="AF225" s="394"/>
      <c r="AG225" s="393"/>
      <c r="AH225" s="396"/>
      <c r="AI225" s="396"/>
      <c r="AJ225" s="396"/>
      <c r="AK225" s="395"/>
      <c r="AL225" s="394"/>
      <c r="AM225" s="394"/>
      <c r="AN225" s="394"/>
      <c r="AO225" s="393"/>
      <c r="AP225" s="396"/>
      <c r="AQ225" s="396"/>
      <c r="AR225" s="396"/>
      <c r="AS225" s="395"/>
      <c r="AT225" s="394"/>
      <c r="AU225" s="394"/>
      <c r="AV225" s="394"/>
      <c r="AW225" s="393"/>
      <c r="AX225" s="396"/>
      <c r="AY225" s="396"/>
      <c r="AZ225" s="396"/>
      <c r="BA225" s="395"/>
      <c r="BB225" s="369"/>
      <c r="BC225" s="407"/>
      <c r="BD225" s="394"/>
      <c r="BE225" s="394"/>
      <c r="BF225" s="393"/>
      <c r="BG225" s="396"/>
      <c r="BH225" s="396"/>
      <c r="BI225" s="396"/>
      <c r="BJ225" s="395"/>
      <c r="BK225" s="394"/>
      <c r="BL225" s="394"/>
      <c r="BM225" s="394"/>
      <c r="BN225" s="393"/>
      <c r="BO225" s="396"/>
      <c r="BP225" s="396"/>
      <c r="BQ225" s="396"/>
      <c r="BR225" s="395"/>
      <c r="BS225" s="394"/>
      <c r="BT225" s="394"/>
      <c r="BU225" s="394"/>
      <c r="BV225" s="393"/>
    </row>
    <row r="226" spans="1:74">
      <c r="A226" s="392">
        <v>13</v>
      </c>
      <c r="B226" s="406" t="s">
        <v>1195</v>
      </c>
      <c r="C226" s="406" t="str">
        <f t="shared" si="102"/>
        <v>Jerry Hoffman</v>
      </c>
      <c r="D226" s="1533"/>
      <c r="E226" s="1534"/>
      <c r="F226" s="1534"/>
      <c r="G226" s="1534"/>
      <c r="H226" s="1535"/>
      <c r="I226" s="240"/>
      <c r="J226" s="240"/>
      <c r="K226" s="240"/>
      <c r="L226" s="270"/>
      <c r="M226" s="239"/>
      <c r="N226" s="239"/>
      <c r="O226" s="239"/>
      <c r="P226" s="273"/>
      <c r="Q226" s="272"/>
      <c r="R226" s="240"/>
      <c r="S226" s="240"/>
      <c r="T226" s="270"/>
      <c r="U226" s="239"/>
      <c r="V226" s="239"/>
      <c r="W226" s="239"/>
      <c r="X226" s="273"/>
      <c r="Y226" s="272"/>
      <c r="Z226" s="240"/>
      <c r="AA226" s="240"/>
      <c r="AB226" s="270"/>
      <c r="AC226" s="380"/>
      <c r="AD226" s="239"/>
      <c r="AE226" s="239"/>
      <c r="AF226" s="239"/>
      <c r="AG226" s="269"/>
      <c r="AH226" s="240"/>
      <c r="AI226" s="240"/>
      <c r="AJ226" s="240"/>
      <c r="AK226" s="270"/>
      <c r="AL226" s="239"/>
      <c r="AM226" s="239"/>
      <c r="AN226" s="239"/>
      <c r="AO226" s="269"/>
      <c r="AP226" s="240"/>
      <c r="AQ226" s="240"/>
      <c r="AR226" s="240"/>
      <c r="AS226" s="270"/>
      <c r="AT226" s="239"/>
      <c r="AU226" s="239"/>
      <c r="AV226" s="239"/>
      <c r="AW226" s="269"/>
      <c r="AX226" s="240"/>
      <c r="AY226" s="240"/>
      <c r="AZ226" s="240"/>
      <c r="BA226" s="270"/>
      <c r="BB226" s="369"/>
      <c r="BC226" s="274"/>
      <c r="BD226" s="239"/>
      <c r="BE226" s="239"/>
      <c r="BF226" s="269"/>
      <c r="BG226" s="240"/>
      <c r="BH226" s="240"/>
      <c r="BI226" s="240"/>
      <c r="BJ226" s="270"/>
      <c r="BK226" s="239"/>
      <c r="BL226" s="239"/>
      <c r="BM226" s="239"/>
      <c r="BN226" s="269"/>
      <c r="BO226" s="240"/>
      <c r="BP226" s="240"/>
      <c r="BQ226" s="240"/>
      <c r="BR226" s="270"/>
      <c r="BS226" s="239"/>
      <c r="BT226" s="239"/>
      <c r="BU226" s="239"/>
      <c r="BV226" s="269"/>
    </row>
    <row r="227" spans="1:74">
      <c r="A227" s="405">
        <v>14</v>
      </c>
      <c r="B227" s="404" t="s">
        <v>1265</v>
      </c>
      <c r="C227" s="404" t="str">
        <f t="shared" si="102"/>
        <v>Travis Skrine</v>
      </c>
      <c r="D227" s="383">
        <f t="shared" ref="D227:G229" si="108">SUM(I227,M227,Q227,U227,Y227,AD227,AH227,AL227,AP227,AT227,AX227,BC227,BG227,BK227,BO227,BS227)</f>
        <v>48</v>
      </c>
      <c r="E227" s="382">
        <f t="shared" si="108"/>
        <v>13</v>
      </c>
      <c r="F227" s="382">
        <f t="shared" si="108"/>
        <v>22</v>
      </c>
      <c r="G227" s="382">
        <f t="shared" si="108"/>
        <v>0</v>
      </c>
      <c r="H227" s="381">
        <f>F227/D227</f>
        <v>0.45833333333333331</v>
      </c>
      <c r="I227" s="402">
        <v>6</v>
      </c>
      <c r="J227" s="398">
        <v>2</v>
      </c>
      <c r="K227" s="398">
        <v>2</v>
      </c>
      <c r="L227" s="397">
        <v>0</v>
      </c>
      <c r="M227" s="400">
        <v>3</v>
      </c>
      <c r="N227" s="400">
        <v>0</v>
      </c>
      <c r="O227" s="400">
        <v>2</v>
      </c>
      <c r="P227" s="403">
        <v>0</v>
      </c>
      <c r="Q227" s="402">
        <v>4</v>
      </c>
      <c r="R227" s="398">
        <v>0</v>
      </c>
      <c r="S227" s="398">
        <v>2</v>
      </c>
      <c r="T227" s="397">
        <v>0</v>
      </c>
      <c r="U227" s="400">
        <v>6</v>
      </c>
      <c r="V227" s="400">
        <v>1</v>
      </c>
      <c r="W227" s="400">
        <v>1</v>
      </c>
      <c r="X227" s="403">
        <v>0</v>
      </c>
      <c r="Y227" s="402">
        <v>5</v>
      </c>
      <c r="Z227" s="398">
        <v>1</v>
      </c>
      <c r="AA227" s="398">
        <v>2</v>
      </c>
      <c r="AB227" s="397">
        <v>0</v>
      </c>
      <c r="AC227" s="380"/>
      <c r="AD227" s="394"/>
      <c r="AE227" s="394"/>
      <c r="AF227" s="394"/>
      <c r="AG227" s="393"/>
      <c r="AH227" s="398">
        <v>4</v>
      </c>
      <c r="AI227" s="398">
        <v>1</v>
      </c>
      <c r="AJ227" s="398">
        <v>1</v>
      </c>
      <c r="AK227" s="397">
        <v>0</v>
      </c>
      <c r="AL227" s="400">
        <v>5</v>
      </c>
      <c r="AM227" s="400">
        <v>1</v>
      </c>
      <c r="AN227" s="400">
        <v>2</v>
      </c>
      <c r="AO227" s="399">
        <v>0</v>
      </c>
      <c r="AP227" s="398">
        <v>5</v>
      </c>
      <c r="AQ227" s="398">
        <v>2</v>
      </c>
      <c r="AR227" s="398">
        <v>3</v>
      </c>
      <c r="AS227" s="397">
        <v>0</v>
      </c>
      <c r="AT227" s="394"/>
      <c r="AU227" s="394"/>
      <c r="AV227" s="394"/>
      <c r="AW227" s="393"/>
      <c r="AX227" s="398">
        <v>4</v>
      </c>
      <c r="AY227" s="398">
        <v>2</v>
      </c>
      <c r="AZ227" s="398">
        <v>3</v>
      </c>
      <c r="BA227" s="397">
        <v>0</v>
      </c>
      <c r="BB227" s="369"/>
      <c r="BC227" s="401">
        <v>3</v>
      </c>
      <c r="BD227" s="400">
        <v>1</v>
      </c>
      <c r="BE227" s="400">
        <v>2</v>
      </c>
      <c r="BF227" s="399">
        <v>0</v>
      </c>
      <c r="BG227" s="398">
        <v>3</v>
      </c>
      <c r="BH227" s="398">
        <v>2</v>
      </c>
      <c r="BI227" s="398">
        <v>2</v>
      </c>
      <c r="BJ227" s="397">
        <v>0</v>
      </c>
      <c r="BK227" s="394"/>
      <c r="BL227" s="394"/>
      <c r="BM227" s="394"/>
      <c r="BN227" s="393"/>
      <c r="BO227" s="396"/>
      <c r="BP227" s="396"/>
      <c r="BQ227" s="396"/>
      <c r="BR227" s="395"/>
      <c r="BS227" s="394"/>
      <c r="BT227" s="394"/>
      <c r="BU227" s="394"/>
      <c r="BV227" s="393"/>
    </row>
    <row r="228" spans="1:74">
      <c r="A228" s="392">
        <v>15</v>
      </c>
      <c r="B228" s="391" t="s">
        <v>1298</v>
      </c>
      <c r="C228" s="391" t="str">
        <f t="shared" si="102"/>
        <v>Steve Seargeant</v>
      </c>
      <c r="D228" s="390">
        <f t="shared" si="108"/>
        <v>61</v>
      </c>
      <c r="E228" s="389">
        <f t="shared" si="108"/>
        <v>24</v>
      </c>
      <c r="F228" s="389">
        <f t="shared" si="108"/>
        <v>33</v>
      </c>
      <c r="G228" s="389">
        <f t="shared" si="108"/>
        <v>9</v>
      </c>
      <c r="H228" s="388">
        <f>F228/D228</f>
        <v>0.54098360655737709</v>
      </c>
      <c r="I228" s="272">
        <v>6</v>
      </c>
      <c r="J228" s="240">
        <v>1</v>
      </c>
      <c r="K228" s="240">
        <v>3</v>
      </c>
      <c r="L228" s="270">
        <v>1</v>
      </c>
      <c r="M228" s="239">
        <v>4</v>
      </c>
      <c r="N228" s="239">
        <v>1</v>
      </c>
      <c r="O228" s="239">
        <v>2</v>
      </c>
      <c r="P228" s="273">
        <v>0</v>
      </c>
      <c r="Q228" s="272">
        <v>3</v>
      </c>
      <c r="R228" s="240">
        <v>2</v>
      </c>
      <c r="S228" s="240">
        <v>1</v>
      </c>
      <c r="T228" s="270">
        <v>1</v>
      </c>
      <c r="U228" s="239">
        <v>4</v>
      </c>
      <c r="V228" s="239">
        <v>2</v>
      </c>
      <c r="W228" s="239">
        <v>2</v>
      </c>
      <c r="X228" s="273">
        <v>1</v>
      </c>
      <c r="Y228" s="387"/>
      <c r="Z228" s="379"/>
      <c r="AA228" s="379"/>
      <c r="AB228" s="378"/>
      <c r="AC228" s="380"/>
      <c r="AD228" s="239">
        <v>6</v>
      </c>
      <c r="AE228" s="239">
        <v>1</v>
      </c>
      <c r="AF228" s="239">
        <v>3</v>
      </c>
      <c r="AG228" s="269">
        <v>1</v>
      </c>
      <c r="AH228" s="240">
        <v>5</v>
      </c>
      <c r="AI228" s="240">
        <v>1</v>
      </c>
      <c r="AJ228" s="240">
        <v>2</v>
      </c>
      <c r="AK228" s="270">
        <v>1</v>
      </c>
      <c r="AL228" s="239">
        <v>5</v>
      </c>
      <c r="AM228" s="239">
        <v>2</v>
      </c>
      <c r="AN228" s="239">
        <v>3</v>
      </c>
      <c r="AO228" s="269">
        <v>0</v>
      </c>
      <c r="AP228" s="240">
        <v>6</v>
      </c>
      <c r="AQ228" s="240">
        <v>2</v>
      </c>
      <c r="AR228" s="240">
        <v>4</v>
      </c>
      <c r="AS228" s="270">
        <v>0</v>
      </c>
      <c r="AT228" s="239">
        <v>4</v>
      </c>
      <c r="AU228" s="239">
        <v>3</v>
      </c>
      <c r="AV228" s="239">
        <v>2</v>
      </c>
      <c r="AW228" s="269">
        <v>0</v>
      </c>
      <c r="AX228" s="379"/>
      <c r="AY228" s="379"/>
      <c r="AZ228" s="379"/>
      <c r="BA228" s="378"/>
      <c r="BB228" s="369"/>
      <c r="BC228" s="386"/>
      <c r="BD228" s="244"/>
      <c r="BE228" s="244"/>
      <c r="BF228" s="377"/>
      <c r="BG228" s="240">
        <v>4</v>
      </c>
      <c r="BH228" s="240">
        <v>2</v>
      </c>
      <c r="BI228" s="240">
        <v>2</v>
      </c>
      <c r="BJ228" s="270">
        <v>1</v>
      </c>
      <c r="BK228" s="239">
        <v>6</v>
      </c>
      <c r="BL228" s="239">
        <v>4</v>
      </c>
      <c r="BM228" s="239">
        <v>5</v>
      </c>
      <c r="BN228" s="269">
        <v>0</v>
      </c>
      <c r="BO228" s="240">
        <v>8</v>
      </c>
      <c r="BP228" s="240">
        <v>3</v>
      </c>
      <c r="BQ228" s="240">
        <v>4</v>
      </c>
      <c r="BR228" s="270">
        <v>3</v>
      </c>
      <c r="BS228" s="244"/>
      <c r="BT228" s="244"/>
      <c r="BU228" s="244"/>
      <c r="BV228" s="377"/>
    </row>
    <row r="229" spans="1:74">
      <c r="A229" s="385">
        <v>16</v>
      </c>
      <c r="B229" s="384" t="s">
        <v>127</v>
      </c>
      <c r="C229" s="384" t="str">
        <f t="shared" si="102"/>
        <v>Andrew Capogna</v>
      </c>
      <c r="D229" s="383">
        <f t="shared" si="108"/>
        <v>44</v>
      </c>
      <c r="E229" s="382">
        <f t="shared" si="108"/>
        <v>15</v>
      </c>
      <c r="F229" s="382">
        <f t="shared" si="108"/>
        <v>21</v>
      </c>
      <c r="G229" s="382">
        <f t="shared" si="108"/>
        <v>0</v>
      </c>
      <c r="H229" s="381">
        <f>F229/D229</f>
        <v>0.47727272727272729</v>
      </c>
      <c r="I229" s="2025" t="s">
        <v>1264</v>
      </c>
      <c r="J229" s="2026"/>
      <c r="K229" s="2026"/>
      <c r="L229" s="2026"/>
      <c r="M229" s="2026"/>
      <c r="N229" s="2026"/>
      <c r="O229" s="2026"/>
      <c r="P229" s="2026"/>
      <c r="Q229" s="2026"/>
      <c r="R229" s="2026"/>
      <c r="S229" s="2026"/>
      <c r="T229" s="2026"/>
      <c r="U229" s="2026"/>
      <c r="V229" s="2026"/>
      <c r="W229" s="2026"/>
      <c r="X229" s="2027"/>
      <c r="Y229" s="235">
        <v>3</v>
      </c>
      <c r="Z229" s="235">
        <v>2</v>
      </c>
      <c r="AA229" s="235">
        <v>2</v>
      </c>
      <c r="AB229" s="281">
        <v>0</v>
      </c>
      <c r="AC229" s="380"/>
      <c r="AD229" s="234">
        <v>4</v>
      </c>
      <c r="AE229" s="234">
        <v>2</v>
      </c>
      <c r="AF229" s="234">
        <v>3</v>
      </c>
      <c r="AG229" s="280">
        <v>0</v>
      </c>
      <c r="AH229" s="235">
        <v>5</v>
      </c>
      <c r="AI229" s="235">
        <v>2</v>
      </c>
      <c r="AJ229" s="235">
        <v>2</v>
      </c>
      <c r="AK229" s="281">
        <v>0</v>
      </c>
      <c r="AL229" s="234">
        <v>5</v>
      </c>
      <c r="AM229" s="234">
        <v>0</v>
      </c>
      <c r="AN229" s="234">
        <v>3</v>
      </c>
      <c r="AO229" s="280">
        <v>0</v>
      </c>
      <c r="AP229" s="379"/>
      <c r="AQ229" s="379"/>
      <c r="AR229" s="379"/>
      <c r="AS229" s="378"/>
      <c r="AT229" s="234">
        <v>5</v>
      </c>
      <c r="AU229" s="234">
        <v>1</v>
      </c>
      <c r="AV229" s="234">
        <v>3</v>
      </c>
      <c r="AW229" s="280">
        <v>0</v>
      </c>
      <c r="AX229" s="235">
        <v>3</v>
      </c>
      <c r="AY229" s="235">
        <v>1</v>
      </c>
      <c r="AZ229" s="235">
        <v>1</v>
      </c>
      <c r="BA229" s="281">
        <v>0</v>
      </c>
      <c r="BB229" s="369"/>
      <c r="BC229" s="284">
        <v>2</v>
      </c>
      <c r="BD229" s="234">
        <v>0</v>
      </c>
      <c r="BE229" s="234">
        <v>1</v>
      </c>
      <c r="BF229" s="280">
        <v>0</v>
      </c>
      <c r="BG229" s="235">
        <v>3</v>
      </c>
      <c r="BH229" s="235">
        <v>1</v>
      </c>
      <c r="BI229" s="235">
        <v>0</v>
      </c>
      <c r="BJ229" s="281">
        <v>0</v>
      </c>
      <c r="BK229" s="244"/>
      <c r="BL229" s="244"/>
      <c r="BM229" s="244"/>
      <c r="BN229" s="377"/>
      <c r="BO229" s="235">
        <v>8</v>
      </c>
      <c r="BP229" s="235">
        <v>1</v>
      </c>
      <c r="BQ229" s="235">
        <v>2</v>
      </c>
      <c r="BR229" s="281">
        <v>0</v>
      </c>
      <c r="BS229" s="234">
        <v>6</v>
      </c>
      <c r="BT229" s="234">
        <v>5</v>
      </c>
      <c r="BU229" s="234">
        <v>4</v>
      </c>
      <c r="BV229" s="280">
        <v>0</v>
      </c>
    </row>
    <row r="230" spans="1:74" ht="13.8" thickBot="1">
      <c r="A230" s="376"/>
      <c r="B230" s="376"/>
      <c r="C230" s="376"/>
      <c r="D230" s="375">
        <f>SUM(D214:D229)</f>
        <v>859</v>
      </c>
      <c r="E230" s="374">
        <f>SUM(E214:E229)</f>
        <v>360</v>
      </c>
      <c r="F230" s="374">
        <f>SUM(F214:F229)</f>
        <v>506</v>
      </c>
      <c r="G230" s="374">
        <f>SUM(G214:G229)</f>
        <v>38</v>
      </c>
      <c r="H230" s="373">
        <f>F230/D230</f>
        <v>0.58905704307334106</v>
      </c>
      <c r="I230" s="371">
        <f t="shared" ref="I230:AB230" si="109">SUM(I214:I229)</f>
        <v>56</v>
      </c>
      <c r="J230" s="368">
        <f t="shared" si="109"/>
        <v>22</v>
      </c>
      <c r="K230" s="368">
        <f t="shared" si="109"/>
        <v>32</v>
      </c>
      <c r="L230" s="367">
        <f t="shared" si="109"/>
        <v>4</v>
      </c>
      <c r="M230" s="366">
        <f t="shared" si="109"/>
        <v>47</v>
      </c>
      <c r="N230" s="366">
        <f t="shared" si="109"/>
        <v>14</v>
      </c>
      <c r="O230" s="366">
        <f t="shared" si="109"/>
        <v>25</v>
      </c>
      <c r="P230" s="372">
        <f t="shared" si="109"/>
        <v>1</v>
      </c>
      <c r="Q230" s="371">
        <f t="shared" si="109"/>
        <v>43</v>
      </c>
      <c r="R230" s="368">
        <f t="shared" si="109"/>
        <v>13</v>
      </c>
      <c r="S230" s="368">
        <f t="shared" si="109"/>
        <v>18</v>
      </c>
      <c r="T230" s="367">
        <f t="shared" si="109"/>
        <v>2</v>
      </c>
      <c r="U230" s="366">
        <f t="shared" si="109"/>
        <v>54</v>
      </c>
      <c r="V230" s="366">
        <f t="shared" si="109"/>
        <v>24</v>
      </c>
      <c r="W230" s="366">
        <f t="shared" si="109"/>
        <v>31</v>
      </c>
      <c r="X230" s="372">
        <f t="shared" si="109"/>
        <v>4</v>
      </c>
      <c r="Y230" s="371">
        <f t="shared" si="109"/>
        <v>62</v>
      </c>
      <c r="Z230" s="368">
        <f t="shared" si="109"/>
        <v>30</v>
      </c>
      <c r="AA230" s="368">
        <f t="shared" si="109"/>
        <v>41</v>
      </c>
      <c r="AB230" s="367">
        <f t="shared" si="109"/>
        <v>2</v>
      </c>
      <c r="AC230" s="370"/>
      <c r="AD230" s="366">
        <f t="shared" ref="AD230:BA230" si="110">SUM(AD214:AD229)</f>
        <v>60</v>
      </c>
      <c r="AE230" s="366">
        <f t="shared" si="110"/>
        <v>31</v>
      </c>
      <c r="AF230" s="366">
        <f t="shared" si="110"/>
        <v>37</v>
      </c>
      <c r="AG230" s="365">
        <f t="shared" si="110"/>
        <v>7</v>
      </c>
      <c r="AH230" s="368">
        <f t="shared" si="110"/>
        <v>50</v>
      </c>
      <c r="AI230" s="368">
        <f t="shared" si="110"/>
        <v>14</v>
      </c>
      <c r="AJ230" s="368">
        <f t="shared" si="110"/>
        <v>25</v>
      </c>
      <c r="AK230" s="367">
        <f t="shared" si="110"/>
        <v>2</v>
      </c>
      <c r="AL230" s="366">
        <f t="shared" si="110"/>
        <v>46</v>
      </c>
      <c r="AM230" s="366">
        <f t="shared" si="110"/>
        <v>14</v>
      </c>
      <c r="AN230" s="366">
        <f t="shared" si="110"/>
        <v>23</v>
      </c>
      <c r="AO230" s="365">
        <f t="shared" si="110"/>
        <v>1</v>
      </c>
      <c r="AP230" s="368">
        <f t="shared" si="110"/>
        <v>57</v>
      </c>
      <c r="AQ230" s="368">
        <f t="shared" si="110"/>
        <v>29</v>
      </c>
      <c r="AR230" s="368">
        <f t="shared" si="110"/>
        <v>40</v>
      </c>
      <c r="AS230" s="367">
        <f t="shared" si="110"/>
        <v>5</v>
      </c>
      <c r="AT230" s="366">
        <f t="shared" si="110"/>
        <v>47</v>
      </c>
      <c r="AU230" s="366">
        <f t="shared" si="110"/>
        <v>15</v>
      </c>
      <c r="AV230" s="366">
        <f t="shared" si="110"/>
        <v>23</v>
      </c>
      <c r="AW230" s="365">
        <f t="shared" si="110"/>
        <v>0</v>
      </c>
      <c r="AX230" s="368">
        <f t="shared" si="110"/>
        <v>40</v>
      </c>
      <c r="AY230" s="368">
        <f t="shared" si="110"/>
        <v>14</v>
      </c>
      <c r="AZ230" s="368">
        <f t="shared" si="110"/>
        <v>19</v>
      </c>
      <c r="BA230" s="367">
        <f t="shared" si="110"/>
        <v>1</v>
      </c>
      <c r="BB230" s="369"/>
      <c r="BC230" s="366">
        <f t="shared" ref="BC230:BV230" si="111">SUM(BC214:BC229)</f>
        <v>55</v>
      </c>
      <c r="BD230" s="366">
        <f t="shared" si="111"/>
        <v>18</v>
      </c>
      <c r="BE230" s="366">
        <f t="shared" si="111"/>
        <v>33</v>
      </c>
      <c r="BF230" s="365">
        <f t="shared" si="111"/>
        <v>0</v>
      </c>
      <c r="BG230" s="368">
        <f t="shared" si="111"/>
        <v>53</v>
      </c>
      <c r="BH230" s="368">
        <f t="shared" si="111"/>
        <v>25</v>
      </c>
      <c r="BI230" s="368">
        <f t="shared" si="111"/>
        <v>33</v>
      </c>
      <c r="BJ230" s="367">
        <f t="shared" si="111"/>
        <v>2</v>
      </c>
      <c r="BK230" s="366">
        <f t="shared" si="111"/>
        <v>55</v>
      </c>
      <c r="BL230" s="366">
        <f t="shared" si="111"/>
        <v>24</v>
      </c>
      <c r="BM230" s="366">
        <f t="shared" si="111"/>
        <v>34</v>
      </c>
      <c r="BN230" s="365">
        <f t="shared" si="111"/>
        <v>1</v>
      </c>
      <c r="BO230" s="368">
        <f t="shared" si="111"/>
        <v>78</v>
      </c>
      <c r="BP230" s="368">
        <f t="shared" si="111"/>
        <v>43</v>
      </c>
      <c r="BQ230" s="368">
        <f t="shared" si="111"/>
        <v>55</v>
      </c>
      <c r="BR230" s="367">
        <f t="shared" si="111"/>
        <v>5</v>
      </c>
      <c r="BS230" s="366">
        <f t="shared" si="111"/>
        <v>56</v>
      </c>
      <c r="BT230" s="366">
        <f t="shared" si="111"/>
        <v>30</v>
      </c>
      <c r="BU230" s="366">
        <f t="shared" si="111"/>
        <v>37</v>
      </c>
      <c r="BV230" s="365">
        <f t="shared" si="111"/>
        <v>1</v>
      </c>
    </row>
  </sheetData>
  <mergeCells count="223">
    <mergeCell ref="I229:X229"/>
    <mergeCell ref="AT212:AW212"/>
    <mergeCell ref="AX212:BA212"/>
    <mergeCell ref="BC212:BF212"/>
    <mergeCell ref="BG212:BJ212"/>
    <mergeCell ref="AD212:AG212"/>
    <mergeCell ref="AH212:AK212"/>
    <mergeCell ref="AL212:AO212"/>
    <mergeCell ref="AP212:AS212"/>
    <mergeCell ref="I209:AB209"/>
    <mergeCell ref="A212:A213"/>
    <mergeCell ref="D212:H212"/>
    <mergeCell ref="I212:L212"/>
    <mergeCell ref="M212:P212"/>
    <mergeCell ref="Q212:T212"/>
    <mergeCell ref="U212:X212"/>
    <mergeCell ref="Y212:AB212"/>
    <mergeCell ref="BS212:BV212"/>
    <mergeCell ref="BK212:BN212"/>
    <mergeCell ref="BO212:BR212"/>
    <mergeCell ref="BC154:BF154"/>
    <mergeCell ref="BG154:BJ154"/>
    <mergeCell ref="BK154:BN154"/>
    <mergeCell ref="BO154:BR154"/>
    <mergeCell ref="BS154:BV154"/>
    <mergeCell ref="AD192:AG192"/>
    <mergeCell ref="AH192:AK192"/>
    <mergeCell ref="AL192:AO192"/>
    <mergeCell ref="AP192:AS192"/>
    <mergeCell ref="AT192:AW192"/>
    <mergeCell ref="AX192:BA192"/>
    <mergeCell ref="BO174:BR174"/>
    <mergeCell ref="BS174:BV174"/>
    <mergeCell ref="I189:AO189"/>
    <mergeCell ref="I192:L192"/>
    <mergeCell ref="M192:P192"/>
    <mergeCell ref="Q192:T192"/>
    <mergeCell ref="U192:X192"/>
    <mergeCell ref="Y192:AB192"/>
    <mergeCell ref="I171:L171"/>
    <mergeCell ref="BC192:BF192"/>
    <mergeCell ref="BG192:BJ192"/>
    <mergeCell ref="BK192:BN192"/>
    <mergeCell ref="BO192:BR192"/>
    <mergeCell ref="BS192:BV192"/>
    <mergeCell ref="A192:A193"/>
    <mergeCell ref="D192:H192"/>
    <mergeCell ref="BK174:BN174"/>
    <mergeCell ref="AL174:AO174"/>
    <mergeCell ref="AP174:AS174"/>
    <mergeCell ref="AT174:AW174"/>
    <mergeCell ref="AX174:BA174"/>
    <mergeCell ref="BC174:BF174"/>
    <mergeCell ref="BG174:BJ174"/>
    <mergeCell ref="M174:P174"/>
    <mergeCell ref="Q174:T174"/>
    <mergeCell ref="U174:X174"/>
    <mergeCell ref="Y174:AB174"/>
    <mergeCell ref="AD174:AG174"/>
    <mergeCell ref="AH174:AK174"/>
    <mergeCell ref="AT136:AW136"/>
    <mergeCell ref="AL134:AO134"/>
    <mergeCell ref="AP134:AS134"/>
    <mergeCell ref="AT134:AW134"/>
    <mergeCell ref="AX134:BA134"/>
    <mergeCell ref="I151:P151"/>
    <mergeCell ref="Y154:AB154"/>
    <mergeCell ref="A174:A175"/>
    <mergeCell ref="D174:H174"/>
    <mergeCell ref="I174:L174"/>
    <mergeCell ref="AD154:AG154"/>
    <mergeCell ref="AH154:AK154"/>
    <mergeCell ref="AL154:AO154"/>
    <mergeCell ref="AP154:AS154"/>
    <mergeCell ref="AT154:AW154"/>
    <mergeCell ref="AX154:BA154"/>
    <mergeCell ref="A154:A155"/>
    <mergeCell ref="D154:H154"/>
    <mergeCell ref="I154:L154"/>
    <mergeCell ref="M154:P154"/>
    <mergeCell ref="Q154:T154"/>
    <mergeCell ref="U154:X154"/>
    <mergeCell ref="A134:A135"/>
    <mergeCell ref="D134:H134"/>
    <mergeCell ref="AX115:BA115"/>
    <mergeCell ref="BC115:BF115"/>
    <mergeCell ref="BG115:BJ115"/>
    <mergeCell ref="BK115:BN115"/>
    <mergeCell ref="BC134:BF134"/>
    <mergeCell ref="BO115:BR115"/>
    <mergeCell ref="BS115:BV115"/>
    <mergeCell ref="AH115:AK115"/>
    <mergeCell ref="AL115:AO115"/>
    <mergeCell ref="AP115:AS115"/>
    <mergeCell ref="AT115:AW115"/>
    <mergeCell ref="BG134:BJ134"/>
    <mergeCell ref="I131:AK131"/>
    <mergeCell ref="Y134:AB134"/>
    <mergeCell ref="I134:L134"/>
    <mergeCell ref="M134:P134"/>
    <mergeCell ref="Q134:T134"/>
    <mergeCell ref="U134:X134"/>
    <mergeCell ref="BK134:BN134"/>
    <mergeCell ref="BO134:BR134"/>
    <mergeCell ref="BS134:BV134"/>
    <mergeCell ref="AD134:AG134"/>
    <mergeCell ref="AH134:AK134"/>
    <mergeCell ref="A96:A97"/>
    <mergeCell ref="D96:H96"/>
    <mergeCell ref="I96:L96"/>
    <mergeCell ref="M96:P96"/>
    <mergeCell ref="Q96:T96"/>
    <mergeCell ref="U96:X96"/>
    <mergeCell ref="Y96:AB96"/>
    <mergeCell ref="AD96:AG96"/>
    <mergeCell ref="Y115:AB115"/>
    <mergeCell ref="AD115:AG115"/>
    <mergeCell ref="A115:A116"/>
    <mergeCell ref="D115:H115"/>
    <mergeCell ref="I115:L115"/>
    <mergeCell ref="M115:P115"/>
    <mergeCell ref="Q115:T115"/>
    <mergeCell ref="U115:X115"/>
    <mergeCell ref="BG96:BJ96"/>
    <mergeCell ref="BK96:BN96"/>
    <mergeCell ref="BO96:BR96"/>
    <mergeCell ref="BS96:BV96"/>
    <mergeCell ref="AH77:AK77"/>
    <mergeCell ref="AL77:AO77"/>
    <mergeCell ref="AP77:AS77"/>
    <mergeCell ref="AT77:AW77"/>
    <mergeCell ref="AX77:BA77"/>
    <mergeCell ref="BC77:BF77"/>
    <mergeCell ref="AH96:AK96"/>
    <mergeCell ref="AL96:AO96"/>
    <mergeCell ref="AP96:AS96"/>
    <mergeCell ref="AT96:AW96"/>
    <mergeCell ref="AX96:BA96"/>
    <mergeCell ref="BC96:BF96"/>
    <mergeCell ref="BS77:BV77"/>
    <mergeCell ref="BS39:BV39"/>
    <mergeCell ref="A58:A59"/>
    <mergeCell ref="D58:H58"/>
    <mergeCell ref="I58:L58"/>
    <mergeCell ref="M58:P58"/>
    <mergeCell ref="Q58:T58"/>
    <mergeCell ref="U58:X58"/>
    <mergeCell ref="BG77:BJ77"/>
    <mergeCell ref="BK77:BN77"/>
    <mergeCell ref="BO77:BR77"/>
    <mergeCell ref="A77:A78"/>
    <mergeCell ref="D77:H77"/>
    <mergeCell ref="I77:L77"/>
    <mergeCell ref="M77:P77"/>
    <mergeCell ref="Q77:T77"/>
    <mergeCell ref="U77:X77"/>
    <mergeCell ref="BO58:BR58"/>
    <mergeCell ref="BS58:BV58"/>
    <mergeCell ref="Y58:AB58"/>
    <mergeCell ref="AD58:AG58"/>
    <mergeCell ref="AH58:AK58"/>
    <mergeCell ref="AL58:AO58"/>
    <mergeCell ref="AT58:AW58"/>
    <mergeCell ref="Y77:AB77"/>
    <mergeCell ref="AD77:AG77"/>
    <mergeCell ref="AL39:AO39"/>
    <mergeCell ref="AP39:AS39"/>
    <mergeCell ref="AT39:AW39"/>
    <mergeCell ref="AX39:BA39"/>
    <mergeCell ref="BC39:BF39"/>
    <mergeCell ref="AX58:BA58"/>
    <mergeCell ref="BC58:BF58"/>
    <mergeCell ref="BG58:BJ58"/>
    <mergeCell ref="AH39:AK39"/>
    <mergeCell ref="BK58:BN58"/>
    <mergeCell ref="BO20:BR20"/>
    <mergeCell ref="BS20:BV20"/>
    <mergeCell ref="A20:A21"/>
    <mergeCell ref="D20:H20"/>
    <mergeCell ref="I20:L20"/>
    <mergeCell ref="M20:P20"/>
    <mergeCell ref="Q20:T20"/>
    <mergeCell ref="Y39:AB39"/>
    <mergeCell ref="AD39:AG39"/>
    <mergeCell ref="AL20:AO20"/>
    <mergeCell ref="AP20:AS20"/>
    <mergeCell ref="AT20:AW20"/>
    <mergeCell ref="AX20:BA20"/>
    <mergeCell ref="BG39:BJ39"/>
    <mergeCell ref="BK39:BN39"/>
    <mergeCell ref="BO39:BR39"/>
    <mergeCell ref="A39:A40"/>
    <mergeCell ref="D39:H39"/>
    <mergeCell ref="I39:L39"/>
    <mergeCell ref="M39:P39"/>
    <mergeCell ref="Q39:T39"/>
    <mergeCell ref="AP58:AS58"/>
    <mergeCell ref="U39:X39"/>
    <mergeCell ref="U20:X20"/>
    <mergeCell ref="Y20:AB20"/>
    <mergeCell ref="AD20:AG20"/>
    <mergeCell ref="AH20:AK20"/>
    <mergeCell ref="AL1:AO1"/>
    <mergeCell ref="AP1:AS1"/>
    <mergeCell ref="BC20:BF20"/>
    <mergeCell ref="BG20:BJ20"/>
    <mergeCell ref="BK20:BN20"/>
    <mergeCell ref="BS1:BV1"/>
    <mergeCell ref="A1:A2"/>
    <mergeCell ref="D1:H1"/>
    <mergeCell ref="I1:L1"/>
    <mergeCell ref="M1:P1"/>
    <mergeCell ref="Q1:T1"/>
    <mergeCell ref="U1:X1"/>
    <mergeCell ref="Y1:AB1"/>
    <mergeCell ref="AD1:AG1"/>
    <mergeCell ref="AH1:AK1"/>
    <mergeCell ref="AT1:AW1"/>
    <mergeCell ref="AX1:BA1"/>
    <mergeCell ref="BC1:BF1"/>
    <mergeCell ref="BG1:BJ1"/>
    <mergeCell ref="BK1:BN1"/>
    <mergeCell ref="BO1:BR1"/>
  </mergeCells>
  <hyperlinks>
    <hyperlink ref="B2" r:id="rId1" display="http://lomsls.com/08teams/2008hoffman.htm" xr:uid="{00000000-0004-0000-0E00-000000000000}"/>
    <hyperlink ref="B3" r:id="rId2" display="http://lomsls.com/Players/derekhoffman.htm" xr:uid="{00000000-0004-0000-0E00-000001000000}"/>
    <hyperlink ref="B4" r:id="rId3" display="http://lomsls.com/Players/jimhoffman.htm" xr:uid="{00000000-0004-0000-0E00-000002000000}"/>
    <hyperlink ref="B5" r:id="rId4" display="http://lomsls.com/Players/marksims.htm" xr:uid="{00000000-0004-0000-0E00-000003000000}"/>
    <hyperlink ref="B6" r:id="rId5" display="http://lomsls.com/Players/heathkinney.htm" xr:uid="{00000000-0004-0000-0E00-000004000000}"/>
    <hyperlink ref="B7" r:id="rId6" display="http://lomsls.com/Players/bobheist.htm" xr:uid="{00000000-0004-0000-0E00-000005000000}"/>
    <hyperlink ref="B8" r:id="rId7" display="http://lomsls.com/Players/timkeenan.htm" xr:uid="{00000000-0004-0000-0E00-000006000000}"/>
    <hyperlink ref="B9" r:id="rId8" display="http://lomsls.com/Players/deanshinavier.htm" xr:uid="{00000000-0004-0000-0E00-000007000000}"/>
    <hyperlink ref="B10" r:id="rId9" display="http://lomsls.com/Players/mikeisola.htm" xr:uid="{00000000-0004-0000-0E00-000008000000}"/>
    <hyperlink ref="B11" r:id="rId10" display="http://lomsls.com/Players/brettpowell.htm" xr:uid="{00000000-0004-0000-0E00-000009000000}"/>
    <hyperlink ref="B13" r:id="rId11" display="http://lomsls.com/Players/ronbrink.htm" xr:uid="{00000000-0004-0000-0E00-00000A000000}"/>
    <hyperlink ref="B15" r:id="rId12" display="http://lomsls.com/Players/markcynowa.htm" xr:uid="{00000000-0004-0000-0E00-00000B000000}"/>
    <hyperlink ref="B16" r:id="rId13" display="http://lomsls.com/Players/davetucker.htm" xr:uid="{00000000-0004-0000-0E00-00000C000000}"/>
    <hyperlink ref="B21" r:id="rId14" display="http://lomsls.com/08teams/2008klovski.htm" xr:uid="{00000000-0004-0000-0E00-00000D000000}"/>
    <hyperlink ref="B22" r:id="rId15" display="http://lomsls.com/Players/rickslater.htm" xr:uid="{00000000-0004-0000-0E00-00000E000000}"/>
    <hyperlink ref="B23" r:id="rId16" display="http://lomsls.com/Players/ralphadragna.htm" xr:uid="{00000000-0004-0000-0E00-00000F000000}"/>
    <hyperlink ref="B24" r:id="rId17" display="http://lomsls.com/Players/loucolumbus.htm" xr:uid="{00000000-0004-0000-0E00-000010000000}"/>
    <hyperlink ref="B25" r:id="rId18" display="http://lomsls.com/Players/carlmcevers.htm" xr:uid="{00000000-0004-0000-0E00-000011000000}"/>
    <hyperlink ref="B26" r:id="rId19" display="http://lomsls.com/Players/mikemahan.htm" xr:uid="{00000000-0004-0000-0E00-000012000000}"/>
    <hyperlink ref="B27" r:id="rId20" display="http://lomsls.com/Players/nickwalls.htm" xr:uid="{00000000-0004-0000-0E00-000013000000}"/>
    <hyperlink ref="B29" r:id="rId21" display="http://lomsls.com/Players/robgoing.htm" xr:uid="{00000000-0004-0000-0E00-000014000000}"/>
    <hyperlink ref="B30" r:id="rId22" display="http://lomsls.com/Players/brucewalter.htm" xr:uid="{00000000-0004-0000-0E00-000015000000}"/>
    <hyperlink ref="B31" r:id="rId23" display="http://lomsls.com/Players/jasongriffin.htm" xr:uid="{00000000-0004-0000-0E00-000016000000}"/>
    <hyperlink ref="B32" r:id="rId24" display="http://lomsls.com/Players/mattmorris.htm" xr:uid="{00000000-0004-0000-0E00-000017000000}"/>
    <hyperlink ref="B33" r:id="rId25" display="http://lomsls.com/Players/mattkirk.htm" xr:uid="{00000000-0004-0000-0E00-000018000000}"/>
    <hyperlink ref="B34" r:id="rId26" display="http://lomsls.com/Players/lloydseron.htm" xr:uid="{00000000-0004-0000-0E00-000019000000}"/>
    <hyperlink ref="B35" r:id="rId27" display="http://lomsls.com/Players/garrethoffman.htm" xr:uid="{00000000-0004-0000-0E00-00001A000000}"/>
    <hyperlink ref="B40" r:id="rId28" display="http://lomsls.com/08teams/2008sanchez.htm" xr:uid="{00000000-0004-0000-0E00-00001B000000}"/>
    <hyperlink ref="B41" r:id="rId29" display="http://lomsls.com/Players/bobsanchez.htm" xr:uid="{00000000-0004-0000-0E00-00001C000000}"/>
    <hyperlink ref="B42" r:id="rId30" display="http://lomsls.com/Players/billacton.htm" xr:uid="{00000000-0004-0000-0E00-00001D000000}"/>
    <hyperlink ref="B43" r:id="rId31" display="http://lomsls.com/Players/darrinlamphier.htm" xr:uid="{00000000-0004-0000-0E00-00001E000000}"/>
    <hyperlink ref="B44" r:id="rId32" display="http://lomsls.com/Players/donnybarnes.htm" xr:uid="{00000000-0004-0000-0E00-00001F000000}"/>
    <hyperlink ref="B45" r:id="rId33" display="http://lomsls.com/Players/mikebendle.htm" xr:uid="{00000000-0004-0000-0E00-000020000000}"/>
    <hyperlink ref="B46" r:id="rId34" display="http://lomsls.com/Players/brucefox.htm" xr:uid="{00000000-0004-0000-0E00-000021000000}"/>
    <hyperlink ref="B47" r:id="rId35" display="http://lomsls.com/Players/andyclous.htm" xr:uid="{00000000-0004-0000-0E00-000022000000}"/>
    <hyperlink ref="B48" r:id="rId36" display="http://lomsls.com/Players/derekhenley.htm" xr:uid="{00000000-0004-0000-0E00-000023000000}"/>
    <hyperlink ref="B49" r:id="rId37" display="http://lomsls.com/Players/guysanchez.htm" xr:uid="{00000000-0004-0000-0E00-000024000000}"/>
    <hyperlink ref="B50" r:id="rId38" display="http://lomsls.com/Players/charliewellman.htm" xr:uid="{00000000-0004-0000-0E00-000025000000}"/>
    <hyperlink ref="B51" r:id="rId39" display="http://lomsls.com/Players/brianguigar.htm" xr:uid="{00000000-0004-0000-0E00-000026000000}"/>
    <hyperlink ref="B52" r:id="rId40" display="http://lomsls.com/Players/roddcunningham.htm" xr:uid="{00000000-0004-0000-0E00-000027000000}"/>
    <hyperlink ref="B59" r:id="rId41" display="http://lomsls.com/08teams/2008davenport.htm" xr:uid="{00000000-0004-0000-0E00-000028000000}"/>
    <hyperlink ref="B60" r:id="rId42" display="http://lomsls.com/Players/erikdavenport.htm" xr:uid="{00000000-0004-0000-0E00-000029000000}"/>
    <hyperlink ref="B61" r:id="rId43" display="http://lomsls.com/Players/ronbrunson.htm" xr:uid="{00000000-0004-0000-0E00-00002A000000}"/>
    <hyperlink ref="B62" r:id="rId44" display="http://lomsls.com/Players/kylefritz.htm" xr:uid="{00000000-0004-0000-0E00-00002B000000}"/>
    <hyperlink ref="B63" r:id="rId45" display="http://lomsls.com/Players/davebeltz.htm" xr:uid="{00000000-0004-0000-0E00-00002C000000}"/>
    <hyperlink ref="B64" r:id="rId46" display="http://lomsls.com/Players/boblawton.htm" xr:uid="{00000000-0004-0000-0E00-00002D000000}"/>
    <hyperlink ref="B65" r:id="rId47" display="http://lomsls.com/Players/briandavenport.htm" xr:uid="{00000000-0004-0000-0E00-00002E000000}"/>
    <hyperlink ref="B66" r:id="rId48" display="http://lomsls.com/Players/garynelson.htm" xr:uid="{00000000-0004-0000-0E00-00002F000000}"/>
    <hyperlink ref="B67" r:id="rId49" display="http://lomsls.com/Players/robgriffin.htm" xr:uid="{00000000-0004-0000-0E00-000030000000}"/>
    <hyperlink ref="B68" r:id="rId50" display="http://lomsls.com/Players/nickvoyt.htm" xr:uid="{00000000-0004-0000-0E00-000031000000}"/>
    <hyperlink ref="B70" r:id="rId51" display="http://lomsls.com/Players/brianhart.htm" xr:uid="{00000000-0004-0000-0E00-000032000000}"/>
    <hyperlink ref="B71" r:id="rId52" display="http://lomsls.com/Players/chrismessina.htm" xr:uid="{00000000-0004-0000-0E00-000033000000}"/>
    <hyperlink ref="B72" r:id="rId53" display="http://lomsls.com/Players/ryancaddick.htm" xr:uid="{00000000-0004-0000-0E00-000034000000}"/>
    <hyperlink ref="B73" r:id="rId54" display="http://lomsls.com/Players/billbliss.htm" xr:uid="{00000000-0004-0000-0E00-000035000000}"/>
    <hyperlink ref="B78" r:id="rId55" display="http://lomsls.com/08teams/2008brunson.htm" xr:uid="{00000000-0004-0000-0E00-000036000000}"/>
    <hyperlink ref="B79" r:id="rId56" display="http://lomsls.com/Players/bobbrunson.htm" xr:uid="{00000000-0004-0000-0E00-000037000000}"/>
    <hyperlink ref="B80" r:id="rId57" display="http://lomsls.com/Players/dwaynesmith.htm" xr:uid="{00000000-0004-0000-0E00-000038000000}"/>
    <hyperlink ref="B81" r:id="rId58" display="http://lomsls.com/Players/scottspencer.htm" xr:uid="{00000000-0004-0000-0E00-000039000000}"/>
    <hyperlink ref="B82" r:id="rId59" display="http://lomsls.com/Players/paulsokol.htm" xr:uid="{00000000-0004-0000-0E00-00003A000000}"/>
    <hyperlink ref="B83" r:id="rId60" display="http://lomsls.com/Players/jamietrimm.htm" xr:uid="{00000000-0004-0000-0E00-00003B000000}"/>
    <hyperlink ref="B84" r:id="rId61" display="http://lomsls.com/Players/melkendiorski.htm" xr:uid="{00000000-0004-0000-0E00-00003C000000}"/>
    <hyperlink ref="B85" r:id="rId62" display="http://lomsls.com/Players/ryanreynolds.htm" xr:uid="{00000000-0004-0000-0E00-00003D000000}"/>
    <hyperlink ref="B86" r:id="rId63" display="http://lomsls.com/Players/patbevilacqua.htm" xr:uid="{00000000-0004-0000-0E00-00003E000000}"/>
    <hyperlink ref="B87" r:id="rId64" display="http://lomsls.com/Players/jefffoster.htm" xr:uid="{00000000-0004-0000-0E00-00003F000000}"/>
    <hyperlink ref="B88" r:id="rId65" display="http://lomsls.com/Players/kevincynowa.htm" xr:uid="{00000000-0004-0000-0E00-000040000000}"/>
    <hyperlink ref="B89" r:id="rId66" display="http://lomsls.com/Players/waynefallis.htm" xr:uid="{00000000-0004-0000-0E00-000041000000}"/>
    <hyperlink ref="B90" r:id="rId67" display="http://lomsls.com/Players/steveguy.htm" xr:uid="{00000000-0004-0000-0E00-000042000000}"/>
    <hyperlink ref="B91" r:id="rId68" display="http://lomsls.com/Players/bobfisher.htm" xr:uid="{00000000-0004-0000-0E00-000043000000}"/>
    <hyperlink ref="B92" r:id="rId69" display="http://lomsls.com/Players/jeffsmith.htm" xr:uid="{00000000-0004-0000-0E00-000044000000}"/>
    <hyperlink ref="B97" r:id="rId70" display="http://lomsls.com/08teams/2008moulder.htm" xr:uid="{00000000-0004-0000-0E00-000045000000}"/>
    <hyperlink ref="B98" r:id="rId71" display="http://lomsls.com/Players/mattmoulder.htm" xr:uid="{00000000-0004-0000-0E00-000046000000}"/>
    <hyperlink ref="B99" r:id="rId72" display="http://lomsls.com/Players/ericpeplowski.htm" xr:uid="{00000000-0004-0000-0E00-000047000000}"/>
    <hyperlink ref="B100" r:id="rId73" display="http://lomsls.com/Players/garretpoulin.htm" xr:uid="{00000000-0004-0000-0E00-000048000000}"/>
    <hyperlink ref="B101" r:id="rId74" display="http://lomsls.com/Players/mikelanfeer.htm" xr:uid="{00000000-0004-0000-0E00-000049000000}"/>
    <hyperlink ref="B104" r:id="rId75" display="http://lomsls.com/Players/timcowdry.htm" xr:uid="{00000000-0004-0000-0E00-00004A000000}"/>
    <hyperlink ref="B105" r:id="rId76" display="http://lomsls.com/Players/chaschamberlain.htm" xr:uid="{00000000-0004-0000-0E00-00004B000000}"/>
    <hyperlink ref="B106" r:id="rId77" display="http://lomsls.com/Players/jamiejamaleddine.htm" xr:uid="{00000000-0004-0000-0E00-00004C000000}"/>
    <hyperlink ref="B107" r:id="rId78" display="http://lomsls.com/Players/mikemathis.htm" xr:uid="{00000000-0004-0000-0E00-00004D000000}"/>
    <hyperlink ref="B108" r:id="rId79" display="http://lomsls.com/Players/jimmorris.htm" xr:uid="{00000000-0004-0000-0E00-00004E000000}"/>
    <hyperlink ref="B109" r:id="rId80" display="http://lomsls.com/Players/bobschrah.htm" xr:uid="{00000000-0004-0000-0E00-00004F000000}"/>
    <hyperlink ref="B111" r:id="rId81" display="http://lomsls.com/Players/samiafrate.htm" xr:uid="{00000000-0004-0000-0E00-000050000000}"/>
    <hyperlink ref="B116" r:id="rId82" display="http://lomsls.com/08teams/2008stark.htm" xr:uid="{00000000-0004-0000-0E00-000051000000}"/>
    <hyperlink ref="B117" r:id="rId83" display="http://lomsls.com/Players/derekstark.htm" xr:uid="{00000000-0004-0000-0E00-000052000000}"/>
    <hyperlink ref="B118" r:id="rId84" display="http://lomsls.com/Players/reednelson.htm" xr:uid="{00000000-0004-0000-0E00-000053000000}"/>
    <hyperlink ref="B119" r:id="rId85" display="http://lomsls.com/Players/sanjayshah.htm" xr:uid="{00000000-0004-0000-0E00-000054000000}"/>
    <hyperlink ref="B120" r:id="rId86" display="http://lomsls.com/Players/ericbrittingham.htm" xr:uid="{00000000-0004-0000-0E00-000055000000}"/>
    <hyperlink ref="B121" r:id="rId87" display="http://lomsls.com/Players/larryatorthy.htm" xr:uid="{00000000-0004-0000-0E00-000056000000}"/>
    <hyperlink ref="B122" r:id="rId88" display="http://lomsls.com/Players/adamolanger.htm" xr:uid="{00000000-0004-0000-0E00-000057000000}"/>
    <hyperlink ref="B123" r:id="rId89" display="http://lomsls.com/Players/kyleking.htm" xr:uid="{00000000-0004-0000-0E00-000058000000}"/>
    <hyperlink ref="B125" r:id="rId90" display="http://lomsls.com/Players/travissimmons.htm" xr:uid="{00000000-0004-0000-0E00-000059000000}"/>
    <hyperlink ref="B126" r:id="rId91" display="http://lomsls.com/Players/fredjohnson.htm" xr:uid="{00000000-0004-0000-0E00-00005A000000}"/>
    <hyperlink ref="B127" r:id="rId92" display="http://lomsls.com/Players/billyparker.htm" xr:uid="{00000000-0004-0000-0E00-00005B000000}"/>
    <hyperlink ref="B128" r:id="rId93" display="http://lomsls.com/Players/jasonheist.htm" xr:uid="{00000000-0004-0000-0E00-00005C000000}"/>
    <hyperlink ref="B129" r:id="rId94" display="http://lomsls.com/Players/lloydcoe.htm" xr:uid="{00000000-0004-0000-0E00-00005D000000}"/>
    <hyperlink ref="B135" r:id="rId95" display="http://lomsls.com/08teams/2008mccall.htm" xr:uid="{00000000-0004-0000-0E00-00005E000000}"/>
    <hyperlink ref="B136" r:id="rId96" display="http://lomsls.com/Players/brianmccall.htm" xr:uid="{00000000-0004-0000-0E00-00005F000000}"/>
    <hyperlink ref="B137" r:id="rId97" display="http://lomsls.com/Players/dennymahan.htm" xr:uid="{00000000-0004-0000-0E00-000060000000}"/>
    <hyperlink ref="B138" r:id="rId98" display="http://lomsls.com/Players/jaytraylor.htm" xr:uid="{00000000-0004-0000-0E00-000061000000}"/>
    <hyperlink ref="B139" r:id="rId99" display="http://lomsls.com/Players/mikegaberiau.htm" xr:uid="{00000000-0004-0000-0E00-000062000000}"/>
    <hyperlink ref="B140" r:id="rId100" display="http://lomsls.com/Players/scottdoughty.htm" xr:uid="{00000000-0004-0000-0E00-000063000000}"/>
    <hyperlink ref="B141" r:id="rId101" display="http://lomsls.com/Players/ronbiggs.htm" xr:uid="{00000000-0004-0000-0E00-000064000000}"/>
    <hyperlink ref="B142" r:id="rId102" display="http://lomsls.com/Players/timscribner.htm" xr:uid="{00000000-0004-0000-0E00-000065000000}"/>
    <hyperlink ref="B143" r:id="rId103" display="http://lomsls.com/Players/davebullock.htm" xr:uid="{00000000-0004-0000-0E00-000066000000}"/>
    <hyperlink ref="B144" r:id="rId104" display="http://lomsls.com/Players/scottspencer.htm" xr:uid="{00000000-0004-0000-0E00-000067000000}"/>
    <hyperlink ref="B145" r:id="rId105" display="http://lomsls.com/Players/dennypowell.htm" xr:uid="{00000000-0004-0000-0E00-000068000000}"/>
    <hyperlink ref="B146" r:id="rId106" display="http://lomsls.com/Players/jackhutchison.htm" xr:uid="{00000000-0004-0000-0E00-000069000000}"/>
    <hyperlink ref="B147" r:id="rId107" display="http://lomsls.com/Players/marcuslong.htm" xr:uid="{00000000-0004-0000-0E00-00006A000000}"/>
    <hyperlink ref="B148" r:id="rId108" display="http://lomsls.com/Players/christantanella.htm" xr:uid="{00000000-0004-0000-0E00-00006B000000}"/>
    <hyperlink ref="B149" r:id="rId109" display="http://lomsls.com/Players/raymccarick.htm" xr:uid="{00000000-0004-0000-0E00-00006C000000}"/>
    <hyperlink ref="B155" r:id="rId110" display="http://lomsls.com/08teams/2008krueger.htm" xr:uid="{00000000-0004-0000-0E00-00006D000000}"/>
    <hyperlink ref="B156" r:id="rId111" display="http://lomsls.com/Players/busterkrueger.htm" xr:uid="{00000000-0004-0000-0E00-00006E000000}"/>
    <hyperlink ref="B157" r:id="rId112" display="http://lomsls.com/Players/davebarkeley.htm" xr:uid="{00000000-0004-0000-0E00-00006F000000}"/>
    <hyperlink ref="B158" r:id="rId113" display="http://lomsls.com/Players/mikesmith.htm" xr:uid="{00000000-0004-0000-0E00-000070000000}"/>
    <hyperlink ref="B159" r:id="rId114" display="http://lomsls.com/Players/ryanthomas.htm" xr:uid="{00000000-0004-0000-0E00-000071000000}"/>
    <hyperlink ref="B160" r:id="rId115" display="http://lomsls.com/Players/mikemiscovich.htm" xr:uid="{00000000-0004-0000-0E00-000072000000}"/>
    <hyperlink ref="B161" r:id="rId116" display="http://lomsls.com/Players/keithlester.htm" xr:uid="{00000000-0004-0000-0E00-000073000000}"/>
    <hyperlink ref="B162" r:id="rId117" display="http://lomsls.com/Players/toddbrittingham.htm" xr:uid="{00000000-0004-0000-0E00-000074000000}"/>
    <hyperlink ref="B163" r:id="rId118" display="http://lomsls.com/Players/jimbonnici.htm" xr:uid="{00000000-0004-0000-0E00-000075000000}"/>
    <hyperlink ref="B165" r:id="rId119" display="http://lomsls.com/Players/bobbybragan.htm" xr:uid="{00000000-0004-0000-0E00-000076000000}"/>
    <hyperlink ref="B167" r:id="rId120" display="http://lomsls.com/Players/jeffwilliams.htm" xr:uid="{00000000-0004-0000-0E00-000077000000}"/>
    <hyperlink ref="B169" r:id="rId121" display="http://lomsls.com/Players/chrishead.htm" xr:uid="{00000000-0004-0000-0E00-000078000000}"/>
    <hyperlink ref="B171" r:id="rId122" display="http://lomsls.com/Players/chrishead.htm" xr:uid="{00000000-0004-0000-0E00-000079000000}"/>
    <hyperlink ref="B175" r:id="rId123" display="http://lomsls.com/08teams/2008klovski.htm" xr:uid="{00000000-0004-0000-0E00-00007A000000}"/>
    <hyperlink ref="B176" r:id="rId124" display="http://lomsls.com/Players/deanklovski.htm" xr:uid="{00000000-0004-0000-0E00-00007B000000}"/>
    <hyperlink ref="B177" r:id="rId125" display="http://lomsls.com/Players/stevegriffin.htm" xr:uid="{00000000-0004-0000-0E00-00007C000000}"/>
    <hyperlink ref="B178" r:id="rId126" display="http://lomsls.com/Players/stevebailey.htm" xr:uid="{00000000-0004-0000-0E00-00007D000000}"/>
    <hyperlink ref="B179" r:id="rId127" display="http://lomsls.com/Players/jasonbailey.htm" xr:uid="{00000000-0004-0000-0E00-00007E000000}"/>
    <hyperlink ref="B180" r:id="rId128" display="http://lomsls.com/Players/bradcline.htm" xr:uid="{00000000-0004-0000-0E00-00007F000000}"/>
    <hyperlink ref="B181" r:id="rId129" display="http://lomsls.com/Players/kevinboyt.htm" xr:uid="{00000000-0004-0000-0E00-000080000000}"/>
    <hyperlink ref="B182" r:id="rId130" display="http://lomsls.com/Players/tommyholcomb.htm" xr:uid="{00000000-0004-0000-0E00-000081000000}"/>
    <hyperlink ref="B183" r:id="rId131" display="http://lomsls.com/Players/dalekirk.htm" xr:uid="{00000000-0004-0000-0E00-000082000000}"/>
    <hyperlink ref="B184" r:id="rId132" display="http://lomsls.com/Players/brettslocum.htm" xr:uid="{00000000-0004-0000-0E00-000083000000}"/>
    <hyperlink ref="B185" r:id="rId133" display="http://lomsls.com/Players/rogerbailey.htm" xr:uid="{00000000-0004-0000-0E00-000084000000}"/>
    <hyperlink ref="B187" r:id="rId134" display="http://lomsls.com/Players/charlielaich.htm" xr:uid="{00000000-0004-0000-0E00-000085000000}"/>
    <hyperlink ref="B188" r:id="rId135" display="http://lomsls.com/Players/stevefloyd.htm" xr:uid="{00000000-0004-0000-0E00-000086000000}"/>
    <hyperlink ref="B193" r:id="rId136" display="http://lomsls.com/08teams/2008miller.htm" xr:uid="{00000000-0004-0000-0E00-000087000000}"/>
    <hyperlink ref="B194" r:id="rId137" display="http://lomsls.com/Players/donniemiller.htm" xr:uid="{00000000-0004-0000-0E00-000088000000}"/>
    <hyperlink ref="B195" r:id="rId138" display="http://lomsls.com/Players/ryanthebert.htm" xr:uid="{00000000-0004-0000-0E00-000089000000}"/>
    <hyperlink ref="B196" r:id="rId139" display="http://lomsls.com/Players/randybailey.htm" xr:uid="{00000000-0004-0000-0E00-00008A000000}"/>
    <hyperlink ref="B197" r:id="rId140" display="http://lomsls.com/Players/johnvackaro.htm" xr:uid="{00000000-0004-0000-0E00-00008B000000}"/>
    <hyperlink ref="B198" r:id="rId141" display="http://lomsls.com/Players/tonylankford.htm" xr:uid="{00000000-0004-0000-0E00-00008C000000}"/>
    <hyperlink ref="B199" r:id="rId142" display="http://lomsls.com/Players/davemiller.htm" xr:uid="{00000000-0004-0000-0E00-00008D000000}"/>
    <hyperlink ref="B200" r:id="rId143" display="http://lomsls.com/Players/dustymiller.htm" xr:uid="{00000000-0004-0000-0E00-00008E000000}"/>
    <hyperlink ref="B201" r:id="rId144" display="http://lomsls.com/Players/jamiekennedy.htm" xr:uid="{00000000-0004-0000-0E00-00008F000000}"/>
    <hyperlink ref="B202" r:id="rId145" display="http://lomsls.com/Players/billbasigkow.htm" xr:uid="{00000000-0004-0000-0E00-000090000000}"/>
    <hyperlink ref="B203" r:id="rId146" display="http://lomsls.com/Players/kurtkruecher.htm" xr:uid="{00000000-0004-0000-0E00-000091000000}"/>
    <hyperlink ref="B204" r:id="rId147" display="http://lomsls.com/Players/davesimmons.htm" xr:uid="{00000000-0004-0000-0E00-000092000000}"/>
    <hyperlink ref="B205" r:id="rId148" display="http://lomsls.com/Players/jonmiddleton.htm" xr:uid="{00000000-0004-0000-0E00-000093000000}"/>
    <hyperlink ref="B206" r:id="rId149" display="http://lomsls.com/Players/davehinman.htm" xr:uid="{00000000-0004-0000-0E00-000094000000}"/>
    <hyperlink ref="B207" r:id="rId150" display="http://lomsls.com/Players/carlcreech.htm" xr:uid="{00000000-0004-0000-0E00-000095000000}"/>
    <hyperlink ref="B213" r:id="rId151" display="http://lomsls.com/08teams/2008sliwa.htm" xr:uid="{00000000-0004-0000-0E00-000096000000}"/>
    <hyperlink ref="B214" r:id="rId152" display="http://lomsls.com/Players/darrinsliwa.htm" xr:uid="{00000000-0004-0000-0E00-000097000000}"/>
    <hyperlink ref="B215" r:id="rId153" display="http://lomsls.com/Players/mattsliwa.htm" xr:uid="{00000000-0004-0000-0E00-000098000000}"/>
    <hyperlink ref="B216" r:id="rId154" display="http://lomsls.com/Players/mikeburke.htm" xr:uid="{00000000-0004-0000-0E00-000099000000}"/>
    <hyperlink ref="B217" r:id="rId155" display="http://lomsls.com/Players/keithbergum.htm" xr:uid="{00000000-0004-0000-0E00-00009A000000}"/>
    <hyperlink ref="B218" r:id="rId156" display="http://lomsls.com/Players/gregpoulin.htm" xr:uid="{00000000-0004-0000-0E00-00009B000000}"/>
    <hyperlink ref="B219" r:id="rId157" display="http://lomsls.com/Players/mikeharriman.htm" xr:uid="{00000000-0004-0000-0E00-00009C000000}"/>
    <hyperlink ref="B220" r:id="rId158" display="http://lomsls.com/Players/edbuxton.htm" xr:uid="{00000000-0004-0000-0E00-00009D000000}"/>
    <hyperlink ref="B221" r:id="rId159" display="http://lomsls.com/Players/stevepapin.htm" xr:uid="{00000000-0004-0000-0E00-00009E000000}"/>
    <hyperlink ref="B222" r:id="rId160" display="http://lomsls.com/Players/royrobbins.htm" xr:uid="{00000000-0004-0000-0E00-00009F000000}"/>
    <hyperlink ref="B223" r:id="rId161" display="http://lomsls.com/Players/brandonolanger.htm" xr:uid="{00000000-0004-0000-0E00-0000A0000000}"/>
    <hyperlink ref="B225" r:id="rId162" display="http://lomsls.com/Players/deancaddick.htm" xr:uid="{00000000-0004-0000-0E00-0000A1000000}"/>
    <hyperlink ref="B226" r:id="rId163" display="http://lomsls.com/Players/jerryhoffman.htm" xr:uid="{00000000-0004-0000-0E00-0000A2000000}"/>
  </hyperlink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3"/>
  <dimension ref="A1:BZ242"/>
  <sheetViews>
    <sheetView workbookViewId="0">
      <selection activeCell="B25" sqref="B25"/>
    </sheetView>
  </sheetViews>
  <sheetFormatPr defaultColWidth="9.109375" defaultRowHeight="13.2"/>
  <cols>
    <col min="1" max="1" width="9.109375" style="5"/>
    <col min="2" max="2" width="24.6640625" style="5" customWidth="1"/>
    <col min="3" max="3" width="24.6640625" style="5" hidden="1" customWidth="1"/>
    <col min="4" max="4" width="5.88671875" style="5" bestFit="1" customWidth="1"/>
    <col min="5" max="5" width="6" style="5" bestFit="1" customWidth="1"/>
    <col min="6" max="6" width="5" style="5" bestFit="1" customWidth="1"/>
    <col min="7" max="7" width="4" style="5" bestFit="1" customWidth="1"/>
    <col min="8" max="8" width="7" style="5" bestFit="1" customWidth="1"/>
    <col min="9" max="11" width="4" style="5" bestFit="1" customWidth="1"/>
    <col min="12" max="12" width="3.5546875" style="5" bestFit="1" customWidth="1"/>
    <col min="13" max="13" width="7" style="5" bestFit="1" customWidth="1"/>
    <col min="14" max="14" width="3.5546875" style="5" bestFit="1" customWidth="1"/>
    <col min="15" max="16" width="3" style="5" bestFit="1" customWidth="1"/>
    <col min="17" max="18" width="3.5546875" style="5" bestFit="1" customWidth="1"/>
    <col min="19" max="20" width="3" style="5" bestFit="1" customWidth="1"/>
    <col min="21" max="22" width="3.5546875" style="5" bestFit="1" customWidth="1"/>
    <col min="23" max="24" width="3" style="5" bestFit="1" customWidth="1"/>
    <col min="25" max="26" width="3.5546875" style="5" bestFit="1" customWidth="1"/>
    <col min="27" max="28" width="3" style="5" bestFit="1" customWidth="1"/>
    <col min="29" max="30" width="3.5546875" style="5" bestFit="1" customWidth="1"/>
    <col min="31" max="32" width="3" style="5" bestFit="1" customWidth="1"/>
    <col min="33" max="34" width="3.5546875" style="5" bestFit="1" customWidth="1"/>
    <col min="35" max="36" width="3" style="5" bestFit="1" customWidth="1"/>
    <col min="37" max="38" width="3.5546875" style="5" bestFit="1" customWidth="1"/>
    <col min="39" max="40" width="3" style="5" bestFit="1" customWidth="1"/>
    <col min="41" max="42" width="3.5546875" style="5" bestFit="1" customWidth="1"/>
    <col min="43" max="44" width="3" style="5" bestFit="1" customWidth="1"/>
    <col min="45" max="46" width="3.5546875" style="5" bestFit="1" customWidth="1"/>
    <col min="47" max="48" width="3" style="5" bestFit="1" customWidth="1"/>
    <col min="49" max="50" width="3.5546875" style="5" bestFit="1" customWidth="1"/>
    <col min="51" max="52" width="3" style="5" bestFit="1" customWidth="1"/>
    <col min="53" max="54" width="3.5546875" style="5" bestFit="1" customWidth="1"/>
    <col min="55" max="56" width="3" style="5" bestFit="1" customWidth="1"/>
    <col min="57" max="57" width="3.5546875" style="5" bestFit="1" customWidth="1"/>
    <col min="58" max="58" width="9.109375" style="5"/>
    <col min="59" max="59" width="3.5546875" style="5" bestFit="1" customWidth="1"/>
    <col min="60" max="61" width="3" style="5" bestFit="1" customWidth="1"/>
    <col min="62" max="63" width="3.5546875" style="5" bestFit="1" customWidth="1"/>
    <col min="64" max="65" width="3" style="5" bestFit="1" customWidth="1"/>
    <col min="66" max="67" width="3.5546875" style="5" bestFit="1" customWidth="1"/>
    <col min="68" max="69" width="3" style="5" bestFit="1" customWidth="1"/>
    <col min="70" max="71" width="3.5546875" style="5" bestFit="1" customWidth="1"/>
    <col min="72" max="73" width="3" style="5" bestFit="1" customWidth="1"/>
    <col min="74" max="75" width="3.5546875" style="5" bestFit="1" customWidth="1"/>
    <col min="76" max="77" width="3" style="5" bestFit="1" customWidth="1"/>
    <col min="78" max="78" width="3.5546875" style="5" bestFit="1" customWidth="1"/>
    <col min="79" max="16384" width="9.109375" style="5"/>
  </cols>
  <sheetData>
    <row r="1" spans="1:78">
      <c r="A1" s="2044">
        <v>1</v>
      </c>
      <c r="B1" s="233"/>
      <c r="C1" s="233"/>
      <c r="D1" s="2046" t="s">
        <v>1110</v>
      </c>
      <c r="E1" s="2047"/>
      <c r="F1" s="2047"/>
      <c r="G1" s="2047"/>
      <c r="H1" s="2048"/>
      <c r="I1" s="2046" t="s">
        <v>1226</v>
      </c>
      <c r="J1" s="2047"/>
      <c r="K1" s="2047"/>
      <c r="L1" s="2047"/>
      <c r="M1" s="2048"/>
      <c r="N1" s="2037" t="s">
        <v>1109</v>
      </c>
      <c r="O1" s="2038"/>
      <c r="P1" s="2038"/>
      <c r="Q1" s="2039"/>
      <c r="R1" s="2043" t="s">
        <v>1108</v>
      </c>
      <c r="S1" s="2041"/>
      <c r="T1" s="2041"/>
      <c r="U1" s="2042"/>
      <c r="V1" s="2037" t="s">
        <v>1107</v>
      </c>
      <c r="W1" s="2038"/>
      <c r="X1" s="2038"/>
      <c r="Y1" s="2039"/>
      <c r="Z1" s="2043" t="s">
        <v>1106</v>
      </c>
      <c r="AA1" s="2041"/>
      <c r="AB1" s="2041"/>
      <c r="AC1" s="2042"/>
      <c r="AD1" s="2037" t="s">
        <v>1105</v>
      </c>
      <c r="AE1" s="2038"/>
      <c r="AF1" s="2038"/>
      <c r="AG1" s="2039"/>
      <c r="AH1" s="2040" t="s">
        <v>1104</v>
      </c>
      <c r="AI1" s="2041"/>
      <c r="AJ1" s="2041"/>
      <c r="AK1" s="2042"/>
      <c r="AL1" s="2037" t="s">
        <v>1103</v>
      </c>
      <c r="AM1" s="2038"/>
      <c r="AN1" s="2038"/>
      <c r="AO1" s="2039"/>
      <c r="AP1" s="2043" t="s">
        <v>1102</v>
      </c>
      <c r="AQ1" s="2041"/>
      <c r="AR1" s="2041"/>
      <c r="AS1" s="2042"/>
      <c r="AT1" s="2037" t="s">
        <v>1101</v>
      </c>
      <c r="AU1" s="2038"/>
      <c r="AV1" s="2038"/>
      <c r="AW1" s="2039"/>
      <c r="AX1" s="2043" t="s">
        <v>1100</v>
      </c>
      <c r="AY1" s="2041"/>
      <c r="AZ1" s="2041"/>
      <c r="BA1" s="2042"/>
      <c r="BB1" s="2037" t="s">
        <v>1099</v>
      </c>
      <c r="BC1" s="2038"/>
      <c r="BD1" s="2038"/>
      <c r="BE1" s="2039"/>
      <c r="BF1" s="245"/>
      <c r="BG1" s="2040" t="s">
        <v>1098</v>
      </c>
      <c r="BH1" s="2041"/>
      <c r="BI1" s="2041"/>
      <c r="BJ1" s="2042"/>
      <c r="BK1" s="2037" t="s">
        <v>1097</v>
      </c>
      <c r="BL1" s="2038"/>
      <c r="BM1" s="2038"/>
      <c r="BN1" s="2039"/>
      <c r="BO1" s="2043" t="s">
        <v>1096</v>
      </c>
      <c r="BP1" s="2041"/>
      <c r="BQ1" s="2041"/>
      <c r="BR1" s="2042"/>
      <c r="BS1" s="2037" t="s">
        <v>1095</v>
      </c>
      <c r="BT1" s="2038"/>
      <c r="BU1" s="2038"/>
      <c r="BV1" s="2039"/>
      <c r="BW1" s="2043" t="s">
        <v>1094</v>
      </c>
      <c r="BX1" s="2041"/>
      <c r="BY1" s="2041"/>
      <c r="BZ1" s="2042"/>
    </row>
    <row r="2" spans="1:78">
      <c r="A2" s="2045"/>
      <c r="B2" s="301" t="s">
        <v>1263</v>
      </c>
      <c r="C2" s="1542"/>
      <c r="D2" s="363" t="s">
        <v>1093</v>
      </c>
      <c r="E2" s="296" t="s">
        <v>268</v>
      </c>
      <c r="F2" s="296" t="s">
        <v>267</v>
      </c>
      <c r="G2" s="296" t="s">
        <v>266</v>
      </c>
      <c r="H2" s="300" t="s">
        <v>265</v>
      </c>
      <c r="I2" s="297" t="s">
        <v>268</v>
      </c>
      <c r="J2" s="296" t="s">
        <v>1092</v>
      </c>
      <c r="K2" s="296" t="s">
        <v>267</v>
      </c>
      <c r="L2" s="296" t="s">
        <v>266</v>
      </c>
      <c r="M2" s="295" t="s">
        <v>265</v>
      </c>
      <c r="N2" s="296" t="s">
        <v>268</v>
      </c>
      <c r="O2" s="296" t="s">
        <v>1092</v>
      </c>
      <c r="P2" s="296" t="s">
        <v>267</v>
      </c>
      <c r="Q2" s="295" t="s">
        <v>266</v>
      </c>
      <c r="R2" s="296" t="s">
        <v>268</v>
      </c>
      <c r="S2" s="296" t="s">
        <v>1092</v>
      </c>
      <c r="T2" s="296" t="s">
        <v>267</v>
      </c>
      <c r="U2" s="295" t="s">
        <v>266</v>
      </c>
      <c r="V2" s="296" t="s">
        <v>268</v>
      </c>
      <c r="W2" s="296" t="s">
        <v>1092</v>
      </c>
      <c r="X2" s="296" t="s">
        <v>267</v>
      </c>
      <c r="Y2" s="295" t="s">
        <v>266</v>
      </c>
      <c r="Z2" s="296" t="s">
        <v>268</v>
      </c>
      <c r="AA2" s="296" t="s">
        <v>1092</v>
      </c>
      <c r="AB2" s="296" t="s">
        <v>267</v>
      </c>
      <c r="AC2" s="295" t="s">
        <v>266</v>
      </c>
      <c r="AD2" s="296" t="s">
        <v>268</v>
      </c>
      <c r="AE2" s="296" t="s">
        <v>1092</v>
      </c>
      <c r="AF2" s="296" t="s">
        <v>267</v>
      </c>
      <c r="AG2" s="295" t="s">
        <v>266</v>
      </c>
      <c r="AH2" s="297" t="s">
        <v>268</v>
      </c>
      <c r="AI2" s="296" t="s">
        <v>1092</v>
      </c>
      <c r="AJ2" s="296" t="s">
        <v>267</v>
      </c>
      <c r="AK2" s="295" t="s">
        <v>266</v>
      </c>
      <c r="AL2" s="296" t="s">
        <v>268</v>
      </c>
      <c r="AM2" s="296" t="s">
        <v>1092</v>
      </c>
      <c r="AN2" s="296" t="s">
        <v>267</v>
      </c>
      <c r="AO2" s="295" t="s">
        <v>266</v>
      </c>
      <c r="AP2" s="296" t="s">
        <v>268</v>
      </c>
      <c r="AQ2" s="296" t="s">
        <v>1092</v>
      </c>
      <c r="AR2" s="296" t="s">
        <v>267</v>
      </c>
      <c r="AS2" s="299" t="s">
        <v>266</v>
      </c>
      <c r="AT2" s="297" t="s">
        <v>268</v>
      </c>
      <c r="AU2" s="296" t="s">
        <v>1092</v>
      </c>
      <c r="AV2" s="296" t="s">
        <v>267</v>
      </c>
      <c r="AW2" s="295" t="s">
        <v>266</v>
      </c>
      <c r="AX2" s="296" t="s">
        <v>268</v>
      </c>
      <c r="AY2" s="296" t="s">
        <v>1092</v>
      </c>
      <c r="AZ2" s="296" t="s">
        <v>267</v>
      </c>
      <c r="BA2" s="295" t="s">
        <v>266</v>
      </c>
      <c r="BB2" s="296" t="s">
        <v>268</v>
      </c>
      <c r="BC2" s="296" t="s">
        <v>1092</v>
      </c>
      <c r="BD2" s="296" t="s">
        <v>267</v>
      </c>
      <c r="BE2" s="295" t="s">
        <v>266</v>
      </c>
      <c r="BF2" s="329"/>
      <c r="BG2" s="297" t="s">
        <v>268</v>
      </c>
      <c r="BH2" s="296" t="s">
        <v>1092</v>
      </c>
      <c r="BI2" s="296" t="s">
        <v>267</v>
      </c>
      <c r="BJ2" s="295" t="s">
        <v>266</v>
      </c>
      <c r="BK2" s="296" t="s">
        <v>268</v>
      </c>
      <c r="BL2" s="296" t="s">
        <v>1092</v>
      </c>
      <c r="BM2" s="296" t="s">
        <v>267</v>
      </c>
      <c r="BN2" s="295" t="s">
        <v>266</v>
      </c>
      <c r="BO2" s="296" t="s">
        <v>268</v>
      </c>
      <c r="BP2" s="296" t="s">
        <v>1092</v>
      </c>
      <c r="BQ2" s="296" t="s">
        <v>267</v>
      </c>
      <c r="BR2" s="295" t="s">
        <v>266</v>
      </c>
      <c r="BS2" s="296" t="s">
        <v>268</v>
      </c>
      <c r="BT2" s="296" t="s">
        <v>1092</v>
      </c>
      <c r="BU2" s="296" t="s">
        <v>267</v>
      </c>
      <c r="BV2" s="295" t="s">
        <v>266</v>
      </c>
      <c r="BW2" s="296" t="s">
        <v>268</v>
      </c>
      <c r="BX2" s="296" t="s">
        <v>1092</v>
      </c>
      <c r="BY2" s="296" t="s">
        <v>267</v>
      </c>
      <c r="BZ2" s="315" t="s">
        <v>266</v>
      </c>
    </row>
    <row r="3" spans="1:78">
      <c r="A3" s="243">
        <v>1</v>
      </c>
      <c r="B3" s="289" t="s">
        <v>143</v>
      </c>
      <c r="C3" s="289" t="str">
        <f>TRIM(B3)</f>
        <v>Matt Moulder</v>
      </c>
      <c r="D3" s="278">
        <v>7</v>
      </c>
      <c r="E3" s="241">
        <v>431</v>
      </c>
      <c r="F3" s="241">
        <v>319</v>
      </c>
      <c r="G3" s="241">
        <v>84</v>
      </c>
      <c r="H3" s="275">
        <f t="shared" ref="H3:H18" si="0">F3/E3</f>
        <v>0.74013921113689096</v>
      </c>
      <c r="I3" s="276">
        <f t="shared" ref="I3:I18" si="1">SUM(BW3,BS3,BO3,BK3,BG3,BB3,AX3,AT3,AP3,AL3,AH3,AD3,Z3,V3,R3,N3)</f>
        <v>74</v>
      </c>
      <c r="J3" s="241">
        <f t="shared" ref="J3:J18" si="2">SUM(BX3,BT3,BP3,BL3,BH3,BC3,AY3,AU3,AQ3,AM3,AI3,AE3,AA3,W3,S3,O3)</f>
        <v>51</v>
      </c>
      <c r="K3" s="241">
        <f t="shared" ref="K3:K18" si="3">SUM(BY3,BU3,BQ3,BM3,BI3,BD3,AZ3,AV3,AR3,AN3,AJ3,AF3,AB3,X3,T3,P3)</f>
        <v>49</v>
      </c>
      <c r="L3" s="241">
        <f t="shared" ref="L3:L18" si="4">SUM(BZ3,BV3,BR3,BN3,BJ3,BE3,BA3,AW3,AS3,AO3,AK3,AG3,AC3,Y3,U3,Q3)</f>
        <v>7</v>
      </c>
      <c r="M3" s="275">
        <f t="shared" ref="M3:M18" si="5">K3/I3</f>
        <v>0.66216216216216217</v>
      </c>
      <c r="N3" s="240">
        <v>5</v>
      </c>
      <c r="O3" s="240">
        <v>5</v>
      </c>
      <c r="P3" s="240">
        <v>5</v>
      </c>
      <c r="Q3" s="270">
        <v>0</v>
      </c>
      <c r="R3" s="239">
        <v>5</v>
      </c>
      <c r="S3" s="239">
        <v>4</v>
      </c>
      <c r="T3" s="239">
        <v>5</v>
      </c>
      <c r="U3" s="269">
        <v>0</v>
      </c>
      <c r="V3" s="240">
        <v>3</v>
      </c>
      <c r="W3" s="240">
        <v>4</v>
      </c>
      <c r="X3" s="240">
        <v>2</v>
      </c>
      <c r="Y3" s="270">
        <v>0</v>
      </c>
      <c r="Z3" s="239">
        <v>6</v>
      </c>
      <c r="AA3" s="239">
        <v>4</v>
      </c>
      <c r="AB3" s="239">
        <v>5</v>
      </c>
      <c r="AC3" s="269">
        <v>0</v>
      </c>
      <c r="AD3" s="240">
        <v>4</v>
      </c>
      <c r="AE3" s="240">
        <v>4</v>
      </c>
      <c r="AF3" s="240">
        <v>3</v>
      </c>
      <c r="AG3" s="270">
        <v>2</v>
      </c>
      <c r="AH3" s="274">
        <v>4</v>
      </c>
      <c r="AI3" s="239">
        <v>1</v>
      </c>
      <c r="AJ3" s="239">
        <v>1</v>
      </c>
      <c r="AK3" s="269">
        <v>0</v>
      </c>
      <c r="AL3" s="240">
        <v>4</v>
      </c>
      <c r="AM3" s="240">
        <v>2</v>
      </c>
      <c r="AN3" s="240">
        <v>1</v>
      </c>
      <c r="AO3" s="270">
        <v>1</v>
      </c>
      <c r="AP3" s="239">
        <v>5</v>
      </c>
      <c r="AQ3" s="239">
        <v>3</v>
      </c>
      <c r="AR3" s="239">
        <v>3</v>
      </c>
      <c r="AS3" s="273">
        <v>1</v>
      </c>
      <c r="AT3" s="272">
        <v>6</v>
      </c>
      <c r="AU3" s="240">
        <v>3</v>
      </c>
      <c r="AV3" s="240">
        <v>3</v>
      </c>
      <c r="AW3" s="270">
        <v>0</v>
      </c>
      <c r="AX3" s="239">
        <v>5</v>
      </c>
      <c r="AY3" s="239">
        <v>4</v>
      </c>
      <c r="AZ3" s="239">
        <v>3</v>
      </c>
      <c r="BA3" s="269">
        <v>1</v>
      </c>
      <c r="BB3" s="240">
        <v>2</v>
      </c>
      <c r="BC3" s="240">
        <v>4</v>
      </c>
      <c r="BD3" s="240">
        <v>2</v>
      </c>
      <c r="BE3" s="270">
        <v>1</v>
      </c>
      <c r="BF3" s="290"/>
      <c r="BG3" s="274">
        <v>6</v>
      </c>
      <c r="BH3" s="239">
        <v>3</v>
      </c>
      <c r="BI3" s="239">
        <v>4</v>
      </c>
      <c r="BJ3" s="269">
        <v>0</v>
      </c>
      <c r="BK3" s="240">
        <v>6</v>
      </c>
      <c r="BL3" s="240">
        <v>3</v>
      </c>
      <c r="BM3" s="240">
        <v>5</v>
      </c>
      <c r="BN3" s="270">
        <v>1</v>
      </c>
      <c r="BO3" s="239">
        <v>3</v>
      </c>
      <c r="BP3" s="239">
        <v>1</v>
      </c>
      <c r="BQ3" s="239">
        <v>2</v>
      </c>
      <c r="BR3" s="269">
        <v>0</v>
      </c>
      <c r="BS3" s="240">
        <v>6</v>
      </c>
      <c r="BT3" s="240">
        <v>3</v>
      </c>
      <c r="BU3" s="240">
        <v>3</v>
      </c>
      <c r="BV3" s="270">
        <v>0</v>
      </c>
      <c r="BW3" s="239">
        <v>4</v>
      </c>
      <c r="BX3" s="239">
        <v>3</v>
      </c>
      <c r="BY3" s="239">
        <v>2</v>
      </c>
      <c r="BZ3" s="269">
        <v>0</v>
      </c>
    </row>
    <row r="4" spans="1:78">
      <c r="A4" s="238">
        <v>2</v>
      </c>
      <c r="B4" s="291" t="s">
        <v>1262</v>
      </c>
      <c r="C4" s="291" t="str">
        <f t="shared" ref="C4:C17" si="6">TRIM(B4)</f>
        <v>Dave Barkeley</v>
      </c>
      <c r="D4" s="286">
        <v>8</v>
      </c>
      <c r="E4" s="236">
        <v>467</v>
      </c>
      <c r="F4" s="236">
        <v>347</v>
      </c>
      <c r="G4" s="236">
        <v>100</v>
      </c>
      <c r="H4" s="285">
        <f t="shared" si="0"/>
        <v>0.74304068522483935</v>
      </c>
      <c r="I4" s="286">
        <f t="shared" si="1"/>
        <v>30</v>
      </c>
      <c r="J4" s="236">
        <f t="shared" si="2"/>
        <v>13</v>
      </c>
      <c r="K4" s="236">
        <f t="shared" si="3"/>
        <v>19</v>
      </c>
      <c r="L4" s="236">
        <f t="shared" si="4"/>
        <v>3</v>
      </c>
      <c r="M4" s="285">
        <f t="shared" si="5"/>
        <v>0.6333333333333333</v>
      </c>
      <c r="N4" s="235">
        <v>4</v>
      </c>
      <c r="O4" s="235">
        <v>1</v>
      </c>
      <c r="P4" s="235">
        <v>3</v>
      </c>
      <c r="Q4" s="281">
        <v>0</v>
      </c>
      <c r="R4" s="234">
        <v>6</v>
      </c>
      <c r="S4" s="234">
        <v>5</v>
      </c>
      <c r="T4" s="234">
        <v>5</v>
      </c>
      <c r="U4" s="280">
        <v>3</v>
      </c>
      <c r="V4" s="235"/>
      <c r="W4" s="235"/>
      <c r="X4" s="235"/>
      <c r="Y4" s="281"/>
      <c r="Z4" s="234">
        <v>6</v>
      </c>
      <c r="AA4" s="234">
        <v>3</v>
      </c>
      <c r="AB4" s="234">
        <v>4</v>
      </c>
      <c r="AC4" s="280">
        <v>0</v>
      </c>
      <c r="AD4" s="235">
        <v>5</v>
      </c>
      <c r="AE4" s="235">
        <v>0</v>
      </c>
      <c r="AF4" s="235">
        <v>3</v>
      </c>
      <c r="AG4" s="281">
        <v>0</v>
      </c>
      <c r="AH4" s="284"/>
      <c r="AI4" s="234"/>
      <c r="AJ4" s="234"/>
      <c r="AK4" s="280"/>
      <c r="AL4" s="235">
        <v>2</v>
      </c>
      <c r="AM4" s="235">
        <v>0</v>
      </c>
      <c r="AN4" s="235">
        <v>0</v>
      </c>
      <c r="AO4" s="281">
        <v>0</v>
      </c>
      <c r="AP4" s="234">
        <v>5</v>
      </c>
      <c r="AQ4" s="234">
        <v>3</v>
      </c>
      <c r="AR4" s="234">
        <v>4</v>
      </c>
      <c r="AS4" s="283">
        <v>0</v>
      </c>
      <c r="AT4" s="282"/>
      <c r="AU4" s="235"/>
      <c r="AV4" s="235"/>
      <c r="AW4" s="281"/>
      <c r="AX4" s="234">
        <v>2</v>
      </c>
      <c r="AY4" s="234">
        <v>1</v>
      </c>
      <c r="AZ4" s="234">
        <v>0</v>
      </c>
      <c r="BA4" s="280">
        <v>0</v>
      </c>
      <c r="BB4" s="235"/>
      <c r="BC4" s="235"/>
      <c r="BD4" s="235"/>
      <c r="BE4" s="281"/>
      <c r="BF4" s="290"/>
      <c r="BG4" s="284"/>
      <c r="BH4" s="234"/>
      <c r="BI4" s="234"/>
      <c r="BJ4" s="280"/>
      <c r="BK4" s="235"/>
      <c r="BL4" s="235"/>
      <c r="BM4" s="235"/>
      <c r="BN4" s="281"/>
      <c r="BO4" s="234"/>
      <c r="BP4" s="234"/>
      <c r="BQ4" s="234"/>
      <c r="BR4" s="280"/>
      <c r="BS4" s="235"/>
      <c r="BT4" s="235"/>
      <c r="BU4" s="235"/>
      <c r="BV4" s="281"/>
      <c r="BW4" s="234"/>
      <c r="BX4" s="234"/>
      <c r="BY4" s="234"/>
      <c r="BZ4" s="280"/>
    </row>
    <row r="5" spans="1:78">
      <c r="A5" s="243">
        <v>3</v>
      </c>
      <c r="B5" s="289" t="s">
        <v>78</v>
      </c>
      <c r="C5" s="289" t="str">
        <f t="shared" si="6"/>
        <v>Ryan Thebert</v>
      </c>
      <c r="D5" s="278">
        <v>5</v>
      </c>
      <c r="E5" s="241">
        <v>294</v>
      </c>
      <c r="F5" s="241">
        <v>162</v>
      </c>
      <c r="G5" s="241">
        <v>4</v>
      </c>
      <c r="H5" s="275">
        <f t="shared" si="0"/>
        <v>0.55102040816326525</v>
      </c>
      <c r="I5" s="276">
        <f t="shared" si="1"/>
        <v>75</v>
      </c>
      <c r="J5" s="241">
        <f t="shared" si="2"/>
        <v>26</v>
      </c>
      <c r="K5" s="241">
        <f t="shared" si="3"/>
        <v>40</v>
      </c>
      <c r="L5" s="241">
        <f t="shared" si="4"/>
        <v>2</v>
      </c>
      <c r="M5" s="275">
        <f t="shared" si="5"/>
        <v>0.53333333333333333</v>
      </c>
      <c r="N5" s="240">
        <v>5</v>
      </c>
      <c r="O5" s="240">
        <v>1</v>
      </c>
      <c r="P5" s="240">
        <v>1</v>
      </c>
      <c r="Q5" s="270">
        <v>0</v>
      </c>
      <c r="R5" s="239">
        <v>6</v>
      </c>
      <c r="S5" s="239">
        <v>2</v>
      </c>
      <c r="T5" s="239">
        <v>4</v>
      </c>
      <c r="U5" s="269">
        <v>0</v>
      </c>
      <c r="V5" s="240"/>
      <c r="W5" s="240"/>
      <c r="X5" s="240"/>
      <c r="Y5" s="270"/>
      <c r="Z5" s="239">
        <v>6</v>
      </c>
      <c r="AA5" s="239">
        <v>3</v>
      </c>
      <c r="AB5" s="239">
        <v>5</v>
      </c>
      <c r="AC5" s="269">
        <v>0</v>
      </c>
      <c r="AD5" s="240">
        <v>5</v>
      </c>
      <c r="AE5" s="240">
        <v>3</v>
      </c>
      <c r="AF5" s="240">
        <v>4</v>
      </c>
      <c r="AG5" s="270">
        <v>0</v>
      </c>
      <c r="AH5" s="274">
        <v>5</v>
      </c>
      <c r="AI5" s="239">
        <v>3</v>
      </c>
      <c r="AJ5" s="239">
        <v>3</v>
      </c>
      <c r="AK5" s="269">
        <v>0</v>
      </c>
      <c r="AL5" s="240">
        <v>4</v>
      </c>
      <c r="AM5" s="240">
        <v>2</v>
      </c>
      <c r="AN5" s="240">
        <v>3</v>
      </c>
      <c r="AO5" s="270">
        <v>0</v>
      </c>
      <c r="AP5" s="239">
        <v>7</v>
      </c>
      <c r="AQ5" s="239">
        <v>3</v>
      </c>
      <c r="AR5" s="239">
        <v>4</v>
      </c>
      <c r="AS5" s="273">
        <v>1</v>
      </c>
      <c r="AT5" s="272"/>
      <c r="AU5" s="240"/>
      <c r="AV5" s="240"/>
      <c r="AW5" s="270"/>
      <c r="AX5" s="239">
        <v>5</v>
      </c>
      <c r="AY5" s="239">
        <v>1</v>
      </c>
      <c r="AZ5" s="239">
        <v>4</v>
      </c>
      <c r="BA5" s="269">
        <v>0</v>
      </c>
      <c r="BB5" s="240">
        <v>6</v>
      </c>
      <c r="BC5" s="240">
        <v>2</v>
      </c>
      <c r="BD5" s="240">
        <v>1</v>
      </c>
      <c r="BE5" s="270">
        <v>0</v>
      </c>
      <c r="BF5" s="290"/>
      <c r="BG5" s="274">
        <v>6</v>
      </c>
      <c r="BH5" s="239">
        <v>3</v>
      </c>
      <c r="BI5" s="239">
        <v>3</v>
      </c>
      <c r="BJ5" s="269">
        <v>1</v>
      </c>
      <c r="BK5" s="240">
        <v>6</v>
      </c>
      <c r="BL5" s="240">
        <v>0</v>
      </c>
      <c r="BM5" s="240">
        <v>2</v>
      </c>
      <c r="BN5" s="270">
        <v>0</v>
      </c>
      <c r="BO5" s="239">
        <v>4</v>
      </c>
      <c r="BP5" s="239">
        <v>1</v>
      </c>
      <c r="BQ5" s="239">
        <v>0</v>
      </c>
      <c r="BR5" s="269">
        <v>0</v>
      </c>
      <c r="BS5" s="240">
        <v>6</v>
      </c>
      <c r="BT5" s="240">
        <v>0</v>
      </c>
      <c r="BU5" s="240">
        <v>3</v>
      </c>
      <c r="BV5" s="270">
        <v>0</v>
      </c>
      <c r="BW5" s="239">
        <v>4</v>
      </c>
      <c r="BX5" s="239">
        <v>2</v>
      </c>
      <c r="BY5" s="239">
        <v>3</v>
      </c>
      <c r="BZ5" s="269">
        <v>0</v>
      </c>
    </row>
    <row r="6" spans="1:78">
      <c r="A6" s="238">
        <v>4</v>
      </c>
      <c r="B6" s="291" t="s">
        <v>23</v>
      </c>
      <c r="C6" s="291" t="str">
        <f t="shared" si="6"/>
        <v>Sanjay Shah</v>
      </c>
      <c r="D6" s="286">
        <v>6</v>
      </c>
      <c r="E6" s="237">
        <v>427</v>
      </c>
      <c r="F6" s="237">
        <v>237</v>
      </c>
      <c r="G6" s="237">
        <v>4</v>
      </c>
      <c r="H6" s="285">
        <f t="shared" si="0"/>
        <v>0.55503512880562056</v>
      </c>
      <c r="I6" s="286">
        <f t="shared" si="1"/>
        <v>66</v>
      </c>
      <c r="J6" s="236">
        <f t="shared" si="2"/>
        <v>22</v>
      </c>
      <c r="K6" s="236">
        <f t="shared" si="3"/>
        <v>35</v>
      </c>
      <c r="L6" s="236">
        <f t="shared" si="4"/>
        <v>2</v>
      </c>
      <c r="M6" s="285">
        <f t="shared" si="5"/>
        <v>0.53030303030303028</v>
      </c>
      <c r="N6" s="235">
        <v>4</v>
      </c>
      <c r="O6" s="235">
        <v>0</v>
      </c>
      <c r="P6" s="235">
        <v>1</v>
      </c>
      <c r="Q6" s="281">
        <v>0</v>
      </c>
      <c r="R6" s="234">
        <v>6</v>
      </c>
      <c r="S6" s="234">
        <v>0</v>
      </c>
      <c r="T6" s="234">
        <v>1</v>
      </c>
      <c r="U6" s="280">
        <v>0</v>
      </c>
      <c r="V6" s="235">
        <v>4</v>
      </c>
      <c r="W6" s="235">
        <v>3</v>
      </c>
      <c r="X6" s="235">
        <v>3</v>
      </c>
      <c r="Y6" s="281">
        <v>0</v>
      </c>
      <c r="Z6" s="234">
        <v>4</v>
      </c>
      <c r="AA6" s="234">
        <v>4</v>
      </c>
      <c r="AB6" s="234">
        <v>3</v>
      </c>
      <c r="AC6" s="280">
        <v>0</v>
      </c>
      <c r="AD6" s="235">
        <v>3</v>
      </c>
      <c r="AE6" s="235">
        <v>0</v>
      </c>
      <c r="AF6" s="235">
        <v>3</v>
      </c>
      <c r="AG6" s="281">
        <v>0</v>
      </c>
      <c r="AH6" s="284">
        <v>5</v>
      </c>
      <c r="AI6" s="234">
        <v>2</v>
      </c>
      <c r="AJ6" s="234">
        <v>3</v>
      </c>
      <c r="AK6" s="280">
        <v>1</v>
      </c>
      <c r="AL6" s="235">
        <v>2</v>
      </c>
      <c r="AM6" s="235">
        <v>1</v>
      </c>
      <c r="AN6" s="235">
        <v>1</v>
      </c>
      <c r="AO6" s="281">
        <v>0</v>
      </c>
      <c r="AP6" s="234">
        <v>4</v>
      </c>
      <c r="AQ6" s="234">
        <v>3</v>
      </c>
      <c r="AR6" s="234">
        <v>3</v>
      </c>
      <c r="AS6" s="283">
        <v>1</v>
      </c>
      <c r="AT6" s="282">
        <v>4</v>
      </c>
      <c r="AU6" s="235">
        <v>2</v>
      </c>
      <c r="AV6" s="235">
        <v>3</v>
      </c>
      <c r="AW6" s="281">
        <v>0</v>
      </c>
      <c r="AX6" s="234">
        <v>5</v>
      </c>
      <c r="AY6" s="234">
        <v>1</v>
      </c>
      <c r="AZ6" s="234">
        <v>1</v>
      </c>
      <c r="BA6" s="280">
        <v>0</v>
      </c>
      <c r="BB6" s="235">
        <v>5</v>
      </c>
      <c r="BC6" s="235">
        <v>1</v>
      </c>
      <c r="BD6" s="235">
        <v>3</v>
      </c>
      <c r="BE6" s="281">
        <v>0</v>
      </c>
      <c r="BF6" s="290"/>
      <c r="BG6" s="284">
        <v>6</v>
      </c>
      <c r="BH6" s="234">
        <v>1</v>
      </c>
      <c r="BI6" s="234">
        <v>4</v>
      </c>
      <c r="BJ6" s="280">
        <v>0</v>
      </c>
      <c r="BK6" s="235">
        <v>5</v>
      </c>
      <c r="BL6" s="235">
        <v>0</v>
      </c>
      <c r="BM6" s="235">
        <v>1</v>
      </c>
      <c r="BN6" s="281">
        <v>0</v>
      </c>
      <c r="BO6" s="234">
        <v>4</v>
      </c>
      <c r="BP6" s="234">
        <v>2</v>
      </c>
      <c r="BQ6" s="234">
        <v>3</v>
      </c>
      <c r="BR6" s="280">
        <v>0</v>
      </c>
      <c r="BS6" s="235">
        <v>5</v>
      </c>
      <c r="BT6" s="235">
        <v>2</v>
      </c>
      <c r="BU6" s="235">
        <v>2</v>
      </c>
      <c r="BV6" s="281">
        <v>0</v>
      </c>
      <c r="BW6" s="234"/>
      <c r="BX6" s="234"/>
      <c r="BY6" s="234"/>
      <c r="BZ6" s="280"/>
    </row>
    <row r="7" spans="1:78">
      <c r="A7" s="243">
        <v>5</v>
      </c>
      <c r="B7" s="289" t="s">
        <v>114</v>
      </c>
      <c r="C7" s="289" t="str">
        <f t="shared" si="6"/>
        <v>Mike Lanfear</v>
      </c>
      <c r="D7" s="278">
        <v>5</v>
      </c>
      <c r="E7" s="241">
        <v>296</v>
      </c>
      <c r="F7" s="241">
        <v>175</v>
      </c>
      <c r="G7" s="241">
        <v>7</v>
      </c>
      <c r="H7" s="275">
        <f t="shared" si="0"/>
        <v>0.59121621621621623</v>
      </c>
      <c r="I7" s="276">
        <f t="shared" si="1"/>
        <v>75</v>
      </c>
      <c r="J7" s="241">
        <f t="shared" si="2"/>
        <v>39</v>
      </c>
      <c r="K7" s="241">
        <f t="shared" si="3"/>
        <v>45</v>
      </c>
      <c r="L7" s="241">
        <f t="shared" si="4"/>
        <v>2</v>
      </c>
      <c r="M7" s="275">
        <f t="shared" si="5"/>
        <v>0.6</v>
      </c>
      <c r="N7" s="240">
        <v>5</v>
      </c>
      <c r="O7" s="240">
        <v>1</v>
      </c>
      <c r="P7" s="240">
        <v>1</v>
      </c>
      <c r="Q7" s="270">
        <v>0</v>
      </c>
      <c r="R7" s="239">
        <v>6</v>
      </c>
      <c r="S7" s="239">
        <v>3</v>
      </c>
      <c r="T7" s="239">
        <v>4</v>
      </c>
      <c r="U7" s="269">
        <v>0</v>
      </c>
      <c r="V7" s="240">
        <v>4</v>
      </c>
      <c r="W7" s="240">
        <v>3</v>
      </c>
      <c r="X7" s="240">
        <v>2</v>
      </c>
      <c r="Y7" s="270">
        <v>0</v>
      </c>
      <c r="Z7" s="239">
        <v>6</v>
      </c>
      <c r="AA7" s="239">
        <v>5</v>
      </c>
      <c r="AB7" s="239">
        <v>4</v>
      </c>
      <c r="AC7" s="269">
        <v>0</v>
      </c>
      <c r="AD7" s="240">
        <v>4</v>
      </c>
      <c r="AE7" s="240">
        <v>3</v>
      </c>
      <c r="AF7" s="240">
        <v>3</v>
      </c>
      <c r="AG7" s="270">
        <v>0</v>
      </c>
      <c r="AH7" s="274">
        <v>4</v>
      </c>
      <c r="AI7" s="239">
        <v>1</v>
      </c>
      <c r="AJ7" s="239">
        <v>2</v>
      </c>
      <c r="AK7" s="269">
        <v>0</v>
      </c>
      <c r="AL7" s="240">
        <v>3</v>
      </c>
      <c r="AM7" s="240">
        <v>2</v>
      </c>
      <c r="AN7" s="240">
        <v>1</v>
      </c>
      <c r="AO7" s="270">
        <v>0</v>
      </c>
      <c r="AP7" s="239">
        <v>5</v>
      </c>
      <c r="AQ7" s="239">
        <v>2</v>
      </c>
      <c r="AR7" s="239">
        <v>4</v>
      </c>
      <c r="AS7" s="273">
        <v>1</v>
      </c>
      <c r="AT7" s="272">
        <v>5</v>
      </c>
      <c r="AU7" s="240">
        <v>4</v>
      </c>
      <c r="AV7" s="240">
        <v>2</v>
      </c>
      <c r="AW7" s="270">
        <v>0</v>
      </c>
      <c r="AX7" s="239">
        <v>5</v>
      </c>
      <c r="AY7" s="239">
        <v>2</v>
      </c>
      <c r="AZ7" s="239">
        <v>3</v>
      </c>
      <c r="BA7" s="269">
        <v>0</v>
      </c>
      <c r="BB7" s="240">
        <v>6</v>
      </c>
      <c r="BC7" s="240">
        <v>4</v>
      </c>
      <c r="BD7" s="240">
        <v>6</v>
      </c>
      <c r="BE7" s="270">
        <v>0</v>
      </c>
      <c r="BF7" s="290"/>
      <c r="BG7" s="274">
        <v>7</v>
      </c>
      <c r="BH7" s="239">
        <v>3</v>
      </c>
      <c r="BI7" s="239">
        <v>4</v>
      </c>
      <c r="BJ7" s="269">
        <v>1</v>
      </c>
      <c r="BK7" s="240"/>
      <c r="BL7" s="240"/>
      <c r="BM7" s="240"/>
      <c r="BN7" s="270"/>
      <c r="BO7" s="239">
        <v>5</v>
      </c>
      <c r="BP7" s="239">
        <v>0</v>
      </c>
      <c r="BQ7" s="239">
        <v>2</v>
      </c>
      <c r="BR7" s="269">
        <v>0</v>
      </c>
      <c r="BS7" s="240">
        <v>5</v>
      </c>
      <c r="BT7" s="240">
        <v>4</v>
      </c>
      <c r="BU7" s="240">
        <v>4</v>
      </c>
      <c r="BV7" s="270">
        <v>0</v>
      </c>
      <c r="BW7" s="239">
        <v>5</v>
      </c>
      <c r="BX7" s="239">
        <v>2</v>
      </c>
      <c r="BY7" s="239">
        <v>3</v>
      </c>
      <c r="BZ7" s="269">
        <v>0</v>
      </c>
    </row>
    <row r="8" spans="1:78">
      <c r="A8" s="238">
        <v>6</v>
      </c>
      <c r="B8" s="291" t="s">
        <v>237</v>
      </c>
      <c r="C8" s="291" t="str">
        <f t="shared" si="6"/>
        <v>Bob Lawton</v>
      </c>
      <c r="D8" s="287">
        <v>30</v>
      </c>
      <c r="E8" s="236">
        <v>2099</v>
      </c>
      <c r="F8" s="236">
        <v>1199</v>
      </c>
      <c r="G8" s="236">
        <v>85</v>
      </c>
      <c r="H8" s="285">
        <f t="shared" si="0"/>
        <v>0.57122439256788948</v>
      </c>
      <c r="I8" s="286">
        <f t="shared" si="1"/>
        <v>79</v>
      </c>
      <c r="J8" s="236">
        <f t="shared" si="2"/>
        <v>34</v>
      </c>
      <c r="K8" s="236">
        <f t="shared" si="3"/>
        <v>56</v>
      </c>
      <c r="L8" s="236">
        <f t="shared" si="4"/>
        <v>0</v>
      </c>
      <c r="M8" s="285">
        <f t="shared" si="5"/>
        <v>0.70886075949367089</v>
      </c>
      <c r="N8" s="235">
        <v>5</v>
      </c>
      <c r="O8" s="235">
        <v>1</v>
      </c>
      <c r="P8" s="235">
        <v>4</v>
      </c>
      <c r="Q8" s="281">
        <v>0</v>
      </c>
      <c r="R8" s="234">
        <v>6</v>
      </c>
      <c r="S8" s="234">
        <v>2</v>
      </c>
      <c r="T8" s="234">
        <v>4</v>
      </c>
      <c r="U8" s="280">
        <v>0</v>
      </c>
      <c r="V8" s="235">
        <v>4</v>
      </c>
      <c r="W8" s="235">
        <v>3</v>
      </c>
      <c r="X8" s="235">
        <v>3</v>
      </c>
      <c r="Y8" s="281">
        <v>0</v>
      </c>
      <c r="Z8" s="234">
        <v>5</v>
      </c>
      <c r="AA8" s="234">
        <v>3</v>
      </c>
      <c r="AB8" s="234">
        <v>4</v>
      </c>
      <c r="AC8" s="280">
        <v>0</v>
      </c>
      <c r="AD8" s="235">
        <v>5</v>
      </c>
      <c r="AE8" s="235">
        <v>2</v>
      </c>
      <c r="AF8" s="235">
        <v>4</v>
      </c>
      <c r="AG8" s="281">
        <v>0</v>
      </c>
      <c r="AH8" s="284">
        <v>5</v>
      </c>
      <c r="AI8" s="234">
        <v>2</v>
      </c>
      <c r="AJ8" s="234">
        <v>3</v>
      </c>
      <c r="AK8" s="280">
        <v>0</v>
      </c>
      <c r="AL8" s="235">
        <v>2</v>
      </c>
      <c r="AM8" s="235">
        <v>0</v>
      </c>
      <c r="AN8" s="235">
        <v>1</v>
      </c>
      <c r="AO8" s="281">
        <v>0</v>
      </c>
      <c r="AP8" s="234">
        <v>7</v>
      </c>
      <c r="AQ8" s="234">
        <v>3</v>
      </c>
      <c r="AR8" s="234">
        <v>4</v>
      </c>
      <c r="AS8" s="283">
        <v>0</v>
      </c>
      <c r="AT8" s="282">
        <v>6</v>
      </c>
      <c r="AU8" s="235">
        <v>5</v>
      </c>
      <c r="AV8" s="235">
        <v>6</v>
      </c>
      <c r="AW8" s="281">
        <v>0</v>
      </c>
      <c r="AX8" s="234">
        <v>6</v>
      </c>
      <c r="AY8" s="234">
        <v>3</v>
      </c>
      <c r="AZ8" s="234">
        <v>3</v>
      </c>
      <c r="BA8" s="280">
        <v>0</v>
      </c>
      <c r="BB8" s="235">
        <v>6</v>
      </c>
      <c r="BC8" s="235">
        <v>2</v>
      </c>
      <c r="BD8" s="235">
        <v>6</v>
      </c>
      <c r="BE8" s="281">
        <v>0</v>
      </c>
      <c r="BF8" s="290"/>
      <c r="BG8" s="284">
        <v>6</v>
      </c>
      <c r="BH8" s="234">
        <v>2</v>
      </c>
      <c r="BI8" s="234">
        <v>4</v>
      </c>
      <c r="BJ8" s="280">
        <v>0</v>
      </c>
      <c r="BK8" s="235">
        <v>4</v>
      </c>
      <c r="BL8" s="235">
        <v>3</v>
      </c>
      <c r="BM8" s="235">
        <v>2</v>
      </c>
      <c r="BN8" s="281">
        <v>0</v>
      </c>
      <c r="BO8" s="234">
        <v>4</v>
      </c>
      <c r="BP8" s="234">
        <v>2</v>
      </c>
      <c r="BQ8" s="234">
        <v>2</v>
      </c>
      <c r="BR8" s="280">
        <v>0</v>
      </c>
      <c r="BS8" s="235">
        <v>5</v>
      </c>
      <c r="BT8" s="235">
        <v>1</v>
      </c>
      <c r="BU8" s="235">
        <v>4</v>
      </c>
      <c r="BV8" s="281">
        <v>0</v>
      </c>
      <c r="BW8" s="234">
        <v>3</v>
      </c>
      <c r="BX8" s="234">
        <v>0</v>
      </c>
      <c r="BY8" s="234">
        <v>2</v>
      </c>
      <c r="BZ8" s="280">
        <v>0</v>
      </c>
    </row>
    <row r="9" spans="1:78">
      <c r="A9" s="243">
        <v>7</v>
      </c>
      <c r="B9" s="289" t="s">
        <v>60</v>
      </c>
      <c r="C9" s="289" t="str">
        <f t="shared" si="6"/>
        <v>Larry Atorthy</v>
      </c>
      <c r="D9" s="278">
        <v>9</v>
      </c>
      <c r="E9" s="241">
        <v>552</v>
      </c>
      <c r="F9" s="241">
        <v>328</v>
      </c>
      <c r="G9" s="241">
        <v>9</v>
      </c>
      <c r="H9" s="275">
        <f t="shared" si="0"/>
        <v>0.59420289855072461</v>
      </c>
      <c r="I9" s="276">
        <f t="shared" si="1"/>
        <v>68</v>
      </c>
      <c r="J9" s="241">
        <f t="shared" si="2"/>
        <v>36</v>
      </c>
      <c r="K9" s="241">
        <f t="shared" si="3"/>
        <v>44</v>
      </c>
      <c r="L9" s="241">
        <f t="shared" si="4"/>
        <v>0</v>
      </c>
      <c r="M9" s="275">
        <f t="shared" si="5"/>
        <v>0.6470588235294118</v>
      </c>
      <c r="N9" s="240">
        <v>5</v>
      </c>
      <c r="O9" s="240">
        <v>1</v>
      </c>
      <c r="P9" s="240">
        <v>5</v>
      </c>
      <c r="Q9" s="270">
        <v>0</v>
      </c>
      <c r="R9" s="239">
        <v>5</v>
      </c>
      <c r="S9" s="239">
        <v>1</v>
      </c>
      <c r="T9" s="239">
        <v>3</v>
      </c>
      <c r="U9" s="269">
        <v>0</v>
      </c>
      <c r="V9" s="240">
        <v>5</v>
      </c>
      <c r="W9" s="240">
        <v>3</v>
      </c>
      <c r="X9" s="240">
        <v>3</v>
      </c>
      <c r="Y9" s="270">
        <v>0</v>
      </c>
      <c r="Z9" s="239">
        <v>4</v>
      </c>
      <c r="AA9" s="239">
        <v>1</v>
      </c>
      <c r="AB9" s="239">
        <v>1</v>
      </c>
      <c r="AC9" s="269">
        <v>0</v>
      </c>
      <c r="AD9" s="240">
        <v>5</v>
      </c>
      <c r="AE9" s="240">
        <v>3</v>
      </c>
      <c r="AF9" s="240">
        <v>2</v>
      </c>
      <c r="AG9" s="270">
        <v>0</v>
      </c>
      <c r="AH9" s="274">
        <v>3</v>
      </c>
      <c r="AI9" s="239">
        <v>3</v>
      </c>
      <c r="AJ9" s="239">
        <v>2</v>
      </c>
      <c r="AK9" s="269">
        <v>0</v>
      </c>
      <c r="AL9" s="240">
        <v>4</v>
      </c>
      <c r="AM9" s="240">
        <v>2</v>
      </c>
      <c r="AN9" s="240">
        <v>3</v>
      </c>
      <c r="AO9" s="270">
        <v>0</v>
      </c>
      <c r="AP9" s="239">
        <v>7</v>
      </c>
      <c r="AQ9" s="239">
        <v>4</v>
      </c>
      <c r="AR9" s="239">
        <v>4</v>
      </c>
      <c r="AS9" s="273">
        <v>0</v>
      </c>
      <c r="AT9" s="272">
        <v>5</v>
      </c>
      <c r="AU9" s="240">
        <v>4</v>
      </c>
      <c r="AV9" s="240">
        <v>4</v>
      </c>
      <c r="AW9" s="270">
        <v>0</v>
      </c>
      <c r="AX9" s="239">
        <v>6</v>
      </c>
      <c r="AY9" s="239">
        <v>2</v>
      </c>
      <c r="AZ9" s="239">
        <v>4</v>
      </c>
      <c r="BA9" s="269">
        <v>0</v>
      </c>
      <c r="BB9" s="240"/>
      <c r="BC9" s="240"/>
      <c r="BD9" s="240"/>
      <c r="BE9" s="270"/>
      <c r="BF9" s="290"/>
      <c r="BG9" s="274">
        <v>6</v>
      </c>
      <c r="BH9" s="239">
        <v>4</v>
      </c>
      <c r="BI9" s="239">
        <v>4</v>
      </c>
      <c r="BJ9" s="269">
        <v>0</v>
      </c>
      <c r="BK9" s="240">
        <v>5</v>
      </c>
      <c r="BL9" s="240">
        <v>4</v>
      </c>
      <c r="BM9" s="240">
        <v>5</v>
      </c>
      <c r="BN9" s="270">
        <v>0</v>
      </c>
      <c r="BO9" s="239">
        <v>4</v>
      </c>
      <c r="BP9" s="239">
        <v>2</v>
      </c>
      <c r="BQ9" s="239">
        <v>2</v>
      </c>
      <c r="BR9" s="269">
        <v>0</v>
      </c>
      <c r="BS9" s="240">
        <v>4</v>
      </c>
      <c r="BT9" s="240">
        <v>2</v>
      </c>
      <c r="BU9" s="240">
        <v>2</v>
      </c>
      <c r="BV9" s="270">
        <v>0</v>
      </c>
      <c r="BW9" s="239"/>
      <c r="BX9" s="239"/>
      <c r="BY9" s="239"/>
      <c r="BZ9" s="269"/>
    </row>
    <row r="10" spans="1:78">
      <c r="A10" s="238">
        <v>8</v>
      </c>
      <c r="B10" s="291" t="s">
        <v>1116</v>
      </c>
      <c r="C10" s="291" t="str">
        <f t="shared" si="6"/>
        <v>Bruce Fox</v>
      </c>
      <c r="D10" s="287">
        <v>3</v>
      </c>
      <c r="E10" s="236">
        <v>210</v>
      </c>
      <c r="F10" s="236">
        <v>119</v>
      </c>
      <c r="G10" s="236">
        <v>13</v>
      </c>
      <c r="H10" s="285">
        <f t="shared" si="0"/>
        <v>0.56666666666666665</v>
      </c>
      <c r="I10" s="286">
        <f t="shared" si="1"/>
        <v>77</v>
      </c>
      <c r="J10" s="236">
        <f t="shared" si="2"/>
        <v>33</v>
      </c>
      <c r="K10" s="236">
        <f t="shared" si="3"/>
        <v>43</v>
      </c>
      <c r="L10" s="236">
        <f t="shared" si="4"/>
        <v>5</v>
      </c>
      <c r="M10" s="285">
        <f t="shared" si="5"/>
        <v>0.55844155844155841</v>
      </c>
      <c r="N10" s="235">
        <v>2</v>
      </c>
      <c r="O10" s="235">
        <v>1</v>
      </c>
      <c r="P10" s="235">
        <v>1</v>
      </c>
      <c r="Q10" s="281">
        <v>0</v>
      </c>
      <c r="R10" s="234">
        <v>6</v>
      </c>
      <c r="S10" s="234">
        <v>3</v>
      </c>
      <c r="T10" s="234">
        <v>4</v>
      </c>
      <c r="U10" s="280">
        <v>0</v>
      </c>
      <c r="V10" s="235">
        <v>4</v>
      </c>
      <c r="W10" s="235">
        <v>2</v>
      </c>
      <c r="X10" s="235">
        <v>2</v>
      </c>
      <c r="Y10" s="281">
        <v>0</v>
      </c>
      <c r="Z10" s="234">
        <v>5</v>
      </c>
      <c r="AA10" s="234">
        <v>3</v>
      </c>
      <c r="AB10" s="234">
        <v>4</v>
      </c>
      <c r="AC10" s="280">
        <v>1</v>
      </c>
      <c r="AD10" s="235">
        <v>5</v>
      </c>
      <c r="AE10" s="235">
        <v>0</v>
      </c>
      <c r="AF10" s="235">
        <v>0</v>
      </c>
      <c r="AG10" s="281">
        <v>0</v>
      </c>
      <c r="AH10" s="284">
        <v>4</v>
      </c>
      <c r="AI10" s="234">
        <v>2</v>
      </c>
      <c r="AJ10" s="234">
        <v>2</v>
      </c>
      <c r="AK10" s="280">
        <v>1</v>
      </c>
      <c r="AL10" s="235">
        <v>5</v>
      </c>
      <c r="AM10" s="235">
        <v>2</v>
      </c>
      <c r="AN10" s="235">
        <v>4</v>
      </c>
      <c r="AO10" s="281">
        <v>0</v>
      </c>
      <c r="AP10" s="234">
        <v>7</v>
      </c>
      <c r="AQ10" s="234">
        <v>4</v>
      </c>
      <c r="AR10" s="234">
        <v>5</v>
      </c>
      <c r="AS10" s="283">
        <v>1</v>
      </c>
      <c r="AT10" s="282">
        <v>7</v>
      </c>
      <c r="AU10" s="235">
        <v>4</v>
      </c>
      <c r="AV10" s="235">
        <v>4</v>
      </c>
      <c r="AW10" s="281">
        <v>0</v>
      </c>
      <c r="AX10" s="234">
        <v>3</v>
      </c>
      <c r="AY10" s="234">
        <v>1</v>
      </c>
      <c r="AZ10" s="234">
        <v>2</v>
      </c>
      <c r="BA10" s="280">
        <v>0</v>
      </c>
      <c r="BB10" s="235">
        <v>5</v>
      </c>
      <c r="BC10" s="235">
        <v>2</v>
      </c>
      <c r="BD10" s="235">
        <v>2</v>
      </c>
      <c r="BE10" s="281">
        <v>0</v>
      </c>
      <c r="BF10" s="290"/>
      <c r="BG10" s="284">
        <v>6</v>
      </c>
      <c r="BH10" s="234">
        <v>3</v>
      </c>
      <c r="BI10" s="234">
        <v>5</v>
      </c>
      <c r="BJ10" s="280">
        <v>1</v>
      </c>
      <c r="BK10" s="235">
        <v>4</v>
      </c>
      <c r="BL10" s="235">
        <v>1</v>
      </c>
      <c r="BM10" s="235">
        <v>0</v>
      </c>
      <c r="BN10" s="281">
        <v>0</v>
      </c>
      <c r="BO10" s="234">
        <v>4</v>
      </c>
      <c r="BP10" s="234">
        <v>2</v>
      </c>
      <c r="BQ10" s="234">
        <v>2</v>
      </c>
      <c r="BR10" s="280">
        <v>1</v>
      </c>
      <c r="BS10" s="235">
        <v>5</v>
      </c>
      <c r="BT10" s="235">
        <v>2</v>
      </c>
      <c r="BU10" s="235">
        <v>3</v>
      </c>
      <c r="BV10" s="281">
        <v>0</v>
      </c>
      <c r="BW10" s="234">
        <v>5</v>
      </c>
      <c r="BX10" s="234">
        <v>1</v>
      </c>
      <c r="BY10" s="234">
        <v>3</v>
      </c>
      <c r="BZ10" s="280">
        <v>0</v>
      </c>
    </row>
    <row r="11" spans="1:78">
      <c r="A11" s="243">
        <v>9</v>
      </c>
      <c r="B11" s="289" t="s">
        <v>129</v>
      </c>
      <c r="C11" s="289" t="str">
        <f t="shared" si="6"/>
        <v>Mike Isola</v>
      </c>
      <c r="D11" s="276">
        <v>5</v>
      </c>
      <c r="E11" s="242">
        <v>188</v>
      </c>
      <c r="F11" s="242">
        <v>105</v>
      </c>
      <c r="G11" s="242">
        <v>1</v>
      </c>
      <c r="H11" s="275">
        <f t="shared" si="0"/>
        <v>0.55851063829787229</v>
      </c>
      <c r="I11" s="276">
        <f t="shared" si="1"/>
        <v>44</v>
      </c>
      <c r="J11" s="241">
        <f t="shared" si="2"/>
        <v>21</v>
      </c>
      <c r="K11" s="241">
        <f t="shared" si="3"/>
        <v>26</v>
      </c>
      <c r="L11" s="241">
        <f t="shared" si="4"/>
        <v>0</v>
      </c>
      <c r="M11" s="275">
        <f t="shared" si="5"/>
        <v>0.59090909090909094</v>
      </c>
      <c r="N11" s="240">
        <v>2</v>
      </c>
      <c r="O11" s="240">
        <v>2</v>
      </c>
      <c r="P11" s="240">
        <v>1</v>
      </c>
      <c r="Q11" s="270">
        <v>0</v>
      </c>
      <c r="R11" s="239">
        <v>5</v>
      </c>
      <c r="S11" s="239">
        <v>4</v>
      </c>
      <c r="T11" s="239">
        <v>4</v>
      </c>
      <c r="U11" s="269">
        <v>0</v>
      </c>
      <c r="V11" s="240">
        <v>4</v>
      </c>
      <c r="W11" s="240">
        <v>3</v>
      </c>
      <c r="X11" s="240">
        <v>3</v>
      </c>
      <c r="Y11" s="270">
        <v>0</v>
      </c>
      <c r="Z11" s="239">
        <v>2</v>
      </c>
      <c r="AA11" s="239">
        <v>1</v>
      </c>
      <c r="AB11" s="239">
        <v>1</v>
      </c>
      <c r="AC11" s="269">
        <v>0</v>
      </c>
      <c r="AD11" s="240">
        <v>4</v>
      </c>
      <c r="AE11" s="240">
        <v>0</v>
      </c>
      <c r="AF11" s="240">
        <v>0</v>
      </c>
      <c r="AG11" s="270">
        <v>0</v>
      </c>
      <c r="AH11" s="274">
        <v>5</v>
      </c>
      <c r="AI11" s="239">
        <v>0</v>
      </c>
      <c r="AJ11" s="239">
        <v>1</v>
      </c>
      <c r="AK11" s="269">
        <v>0</v>
      </c>
      <c r="AL11" s="240"/>
      <c r="AM11" s="240"/>
      <c r="AN11" s="240"/>
      <c r="AO11" s="270"/>
      <c r="AP11" s="239">
        <v>2</v>
      </c>
      <c r="AQ11" s="239">
        <v>2</v>
      </c>
      <c r="AR11" s="239">
        <v>2</v>
      </c>
      <c r="AS11" s="273">
        <v>0</v>
      </c>
      <c r="AT11" s="272">
        <v>7</v>
      </c>
      <c r="AU11" s="240">
        <v>3</v>
      </c>
      <c r="AV11" s="240">
        <v>6</v>
      </c>
      <c r="AW11" s="270">
        <v>0</v>
      </c>
      <c r="AX11" s="239">
        <v>2</v>
      </c>
      <c r="AY11" s="239">
        <v>0</v>
      </c>
      <c r="AZ11" s="239">
        <v>2</v>
      </c>
      <c r="BA11" s="269">
        <v>0</v>
      </c>
      <c r="BB11" s="240">
        <v>2</v>
      </c>
      <c r="BC11" s="240">
        <v>0</v>
      </c>
      <c r="BD11" s="240">
        <v>0</v>
      </c>
      <c r="BE11" s="270">
        <v>0</v>
      </c>
      <c r="BF11" s="290"/>
      <c r="BG11" s="274"/>
      <c r="BH11" s="239"/>
      <c r="BI11" s="239"/>
      <c r="BJ11" s="269"/>
      <c r="BK11" s="240">
        <v>6</v>
      </c>
      <c r="BL11" s="240">
        <v>2</v>
      </c>
      <c r="BM11" s="240">
        <v>4</v>
      </c>
      <c r="BN11" s="270">
        <v>0</v>
      </c>
      <c r="BO11" s="239">
        <v>1</v>
      </c>
      <c r="BP11" s="239">
        <v>1</v>
      </c>
      <c r="BQ11" s="239">
        <v>1</v>
      </c>
      <c r="BR11" s="269">
        <v>0</v>
      </c>
      <c r="BS11" s="240">
        <v>2</v>
      </c>
      <c r="BT11" s="240">
        <v>3</v>
      </c>
      <c r="BU11" s="240">
        <v>1</v>
      </c>
      <c r="BV11" s="270">
        <v>0</v>
      </c>
      <c r="BW11" s="239"/>
      <c r="BX11" s="239"/>
      <c r="BY11" s="239"/>
      <c r="BZ11" s="269"/>
    </row>
    <row r="12" spans="1:78">
      <c r="A12" s="238">
        <v>10</v>
      </c>
      <c r="B12" s="291" t="s">
        <v>138</v>
      </c>
      <c r="C12" s="291" t="str">
        <f t="shared" si="6"/>
        <v>Nick Walls</v>
      </c>
      <c r="D12" s="287">
        <v>6</v>
      </c>
      <c r="E12" s="236">
        <v>269</v>
      </c>
      <c r="F12" s="236">
        <v>149</v>
      </c>
      <c r="G12" s="236">
        <v>12</v>
      </c>
      <c r="H12" s="285">
        <f t="shared" si="0"/>
        <v>0.55390334572490707</v>
      </c>
      <c r="I12" s="286">
        <f t="shared" si="1"/>
        <v>54</v>
      </c>
      <c r="J12" s="236">
        <f t="shared" si="2"/>
        <v>25</v>
      </c>
      <c r="K12" s="236">
        <f t="shared" si="3"/>
        <v>36</v>
      </c>
      <c r="L12" s="236">
        <f t="shared" si="4"/>
        <v>4</v>
      </c>
      <c r="M12" s="285">
        <f t="shared" si="5"/>
        <v>0.66666666666666663</v>
      </c>
      <c r="N12" s="235">
        <v>4</v>
      </c>
      <c r="O12" s="235">
        <v>1</v>
      </c>
      <c r="P12" s="235">
        <v>2</v>
      </c>
      <c r="Q12" s="281">
        <v>0</v>
      </c>
      <c r="R12" s="234">
        <v>5</v>
      </c>
      <c r="S12" s="234">
        <v>3</v>
      </c>
      <c r="T12" s="234">
        <v>4</v>
      </c>
      <c r="U12" s="280">
        <v>0</v>
      </c>
      <c r="V12" s="235">
        <v>5</v>
      </c>
      <c r="W12" s="235">
        <v>4</v>
      </c>
      <c r="X12" s="235">
        <v>4</v>
      </c>
      <c r="Y12" s="281">
        <v>0</v>
      </c>
      <c r="Z12" s="234"/>
      <c r="AA12" s="234"/>
      <c r="AB12" s="234"/>
      <c r="AC12" s="280"/>
      <c r="AD12" s="235">
        <v>4</v>
      </c>
      <c r="AE12" s="235">
        <v>2</v>
      </c>
      <c r="AF12" s="235">
        <v>2</v>
      </c>
      <c r="AG12" s="281">
        <v>0</v>
      </c>
      <c r="AH12" s="284">
        <v>5</v>
      </c>
      <c r="AI12" s="234">
        <v>4</v>
      </c>
      <c r="AJ12" s="234">
        <v>5</v>
      </c>
      <c r="AK12" s="280">
        <v>1</v>
      </c>
      <c r="AL12" s="235">
        <v>1</v>
      </c>
      <c r="AM12" s="235">
        <v>1</v>
      </c>
      <c r="AN12" s="235">
        <v>0</v>
      </c>
      <c r="AO12" s="281">
        <v>0</v>
      </c>
      <c r="AP12" s="234">
        <v>4</v>
      </c>
      <c r="AQ12" s="234">
        <v>3</v>
      </c>
      <c r="AR12" s="234">
        <v>3</v>
      </c>
      <c r="AS12" s="283">
        <v>2</v>
      </c>
      <c r="AT12" s="282"/>
      <c r="AU12" s="235"/>
      <c r="AV12" s="235"/>
      <c r="AW12" s="281"/>
      <c r="AX12" s="234">
        <v>3</v>
      </c>
      <c r="AY12" s="234">
        <v>0</v>
      </c>
      <c r="AZ12" s="234">
        <v>1</v>
      </c>
      <c r="BA12" s="280">
        <v>0</v>
      </c>
      <c r="BB12" s="235">
        <v>5</v>
      </c>
      <c r="BC12" s="235">
        <v>1</v>
      </c>
      <c r="BD12" s="235">
        <v>3</v>
      </c>
      <c r="BE12" s="281">
        <v>0</v>
      </c>
      <c r="BF12" s="290"/>
      <c r="BG12" s="284">
        <v>4</v>
      </c>
      <c r="BH12" s="234">
        <v>1</v>
      </c>
      <c r="BI12" s="234">
        <v>3</v>
      </c>
      <c r="BJ12" s="280">
        <v>0</v>
      </c>
      <c r="BK12" s="235">
        <v>6</v>
      </c>
      <c r="BL12" s="235">
        <v>3</v>
      </c>
      <c r="BM12" s="235">
        <v>5</v>
      </c>
      <c r="BN12" s="281">
        <v>0</v>
      </c>
      <c r="BO12" s="234">
        <v>3</v>
      </c>
      <c r="BP12" s="234">
        <v>2</v>
      </c>
      <c r="BQ12" s="234">
        <v>2</v>
      </c>
      <c r="BR12" s="280">
        <v>1</v>
      </c>
      <c r="BS12" s="235"/>
      <c r="BT12" s="235"/>
      <c r="BU12" s="235"/>
      <c r="BV12" s="281"/>
      <c r="BW12" s="234">
        <v>5</v>
      </c>
      <c r="BX12" s="234">
        <v>0</v>
      </c>
      <c r="BY12" s="234">
        <v>2</v>
      </c>
      <c r="BZ12" s="280">
        <v>0</v>
      </c>
    </row>
    <row r="13" spans="1:78">
      <c r="A13" s="243">
        <v>11</v>
      </c>
      <c r="B13" s="289" t="s">
        <v>12</v>
      </c>
      <c r="C13" s="289" t="str">
        <f t="shared" si="6"/>
        <v>Mike Mattis</v>
      </c>
      <c r="D13" s="278">
        <v>3</v>
      </c>
      <c r="E13" s="241">
        <v>164</v>
      </c>
      <c r="F13" s="241">
        <v>71</v>
      </c>
      <c r="G13" s="241">
        <v>0</v>
      </c>
      <c r="H13" s="275">
        <f t="shared" si="0"/>
        <v>0.43292682926829268</v>
      </c>
      <c r="I13" s="276">
        <f t="shared" si="1"/>
        <v>55</v>
      </c>
      <c r="J13" s="241">
        <f t="shared" si="2"/>
        <v>11</v>
      </c>
      <c r="K13" s="241">
        <f t="shared" si="3"/>
        <v>29</v>
      </c>
      <c r="L13" s="241">
        <f t="shared" si="4"/>
        <v>0</v>
      </c>
      <c r="M13" s="275">
        <f t="shared" si="5"/>
        <v>0.52727272727272723</v>
      </c>
      <c r="N13" s="240">
        <v>2</v>
      </c>
      <c r="O13" s="240">
        <v>0</v>
      </c>
      <c r="P13" s="240">
        <v>1</v>
      </c>
      <c r="Q13" s="270">
        <v>0</v>
      </c>
      <c r="R13" s="239">
        <v>3</v>
      </c>
      <c r="S13" s="239">
        <v>1</v>
      </c>
      <c r="T13" s="239">
        <v>2</v>
      </c>
      <c r="U13" s="269">
        <v>0</v>
      </c>
      <c r="V13" s="240">
        <v>3</v>
      </c>
      <c r="W13" s="240">
        <v>1</v>
      </c>
      <c r="X13" s="240">
        <v>2</v>
      </c>
      <c r="Y13" s="270">
        <v>0</v>
      </c>
      <c r="Z13" s="239">
        <v>4</v>
      </c>
      <c r="AA13" s="239">
        <v>2</v>
      </c>
      <c r="AB13" s="239">
        <v>3</v>
      </c>
      <c r="AC13" s="269">
        <v>0</v>
      </c>
      <c r="AD13" s="240">
        <v>4</v>
      </c>
      <c r="AE13" s="240">
        <v>1</v>
      </c>
      <c r="AF13" s="240">
        <v>2</v>
      </c>
      <c r="AG13" s="270">
        <v>0</v>
      </c>
      <c r="AH13" s="274">
        <v>5</v>
      </c>
      <c r="AI13" s="239">
        <v>0</v>
      </c>
      <c r="AJ13" s="239">
        <v>2</v>
      </c>
      <c r="AK13" s="269">
        <v>0</v>
      </c>
      <c r="AL13" s="240">
        <v>2</v>
      </c>
      <c r="AM13" s="240">
        <v>0</v>
      </c>
      <c r="AN13" s="240">
        <v>0</v>
      </c>
      <c r="AO13" s="270">
        <v>0</v>
      </c>
      <c r="AP13" s="239">
        <v>4</v>
      </c>
      <c r="AQ13" s="239">
        <v>2</v>
      </c>
      <c r="AR13" s="239">
        <v>4</v>
      </c>
      <c r="AS13" s="273">
        <v>0</v>
      </c>
      <c r="AT13" s="272">
        <v>4</v>
      </c>
      <c r="AU13" s="240">
        <v>0</v>
      </c>
      <c r="AV13" s="240">
        <v>2</v>
      </c>
      <c r="AW13" s="270">
        <v>0</v>
      </c>
      <c r="AX13" s="239">
        <v>3</v>
      </c>
      <c r="AY13" s="239">
        <v>0</v>
      </c>
      <c r="AZ13" s="239">
        <v>1</v>
      </c>
      <c r="BA13" s="269">
        <v>0</v>
      </c>
      <c r="BB13" s="240">
        <v>5</v>
      </c>
      <c r="BC13" s="240">
        <v>1</v>
      </c>
      <c r="BD13" s="240">
        <v>2</v>
      </c>
      <c r="BE13" s="270">
        <v>0</v>
      </c>
      <c r="BF13" s="290"/>
      <c r="BG13" s="274"/>
      <c r="BH13" s="239"/>
      <c r="BI13" s="239"/>
      <c r="BJ13" s="269"/>
      <c r="BK13" s="240">
        <v>4</v>
      </c>
      <c r="BL13" s="240">
        <v>1</v>
      </c>
      <c r="BM13" s="240">
        <v>2</v>
      </c>
      <c r="BN13" s="270">
        <v>0</v>
      </c>
      <c r="BO13" s="239">
        <v>2</v>
      </c>
      <c r="BP13" s="239">
        <v>0</v>
      </c>
      <c r="BQ13" s="239">
        <v>1</v>
      </c>
      <c r="BR13" s="269">
        <v>0</v>
      </c>
      <c r="BS13" s="240">
        <v>5</v>
      </c>
      <c r="BT13" s="240">
        <v>0</v>
      </c>
      <c r="BU13" s="240">
        <v>2</v>
      </c>
      <c r="BV13" s="270">
        <v>0</v>
      </c>
      <c r="BW13" s="239">
        <v>5</v>
      </c>
      <c r="BX13" s="239">
        <v>2</v>
      </c>
      <c r="BY13" s="239">
        <v>3</v>
      </c>
      <c r="BZ13" s="269">
        <v>0</v>
      </c>
    </row>
    <row r="14" spans="1:78">
      <c r="A14" s="238">
        <v>12</v>
      </c>
      <c r="B14" s="364" t="s">
        <v>2107</v>
      </c>
      <c r="C14" s="364" t="str">
        <f t="shared" si="6"/>
        <v>Ted Voigt</v>
      </c>
      <c r="D14" s="287">
        <v>2</v>
      </c>
      <c r="E14" s="236">
        <v>78</v>
      </c>
      <c r="F14" s="236">
        <v>39</v>
      </c>
      <c r="G14" s="236">
        <v>0</v>
      </c>
      <c r="H14" s="285">
        <f t="shared" si="0"/>
        <v>0.5</v>
      </c>
      <c r="I14" s="286">
        <f t="shared" si="1"/>
        <v>55</v>
      </c>
      <c r="J14" s="236">
        <f t="shared" si="2"/>
        <v>14</v>
      </c>
      <c r="K14" s="236">
        <f t="shared" si="3"/>
        <v>26</v>
      </c>
      <c r="L14" s="236">
        <f t="shared" si="4"/>
        <v>0</v>
      </c>
      <c r="M14" s="285">
        <f t="shared" si="5"/>
        <v>0.47272727272727272</v>
      </c>
      <c r="N14" s="235">
        <v>2</v>
      </c>
      <c r="O14" s="235">
        <v>0</v>
      </c>
      <c r="P14" s="235">
        <v>1</v>
      </c>
      <c r="Q14" s="281">
        <v>0</v>
      </c>
      <c r="R14" s="234">
        <v>2</v>
      </c>
      <c r="S14" s="234">
        <v>1</v>
      </c>
      <c r="T14" s="234">
        <v>1</v>
      </c>
      <c r="U14" s="280">
        <v>0</v>
      </c>
      <c r="V14" s="235">
        <v>4</v>
      </c>
      <c r="W14" s="235">
        <v>1</v>
      </c>
      <c r="X14" s="235">
        <v>3</v>
      </c>
      <c r="Y14" s="281">
        <v>0</v>
      </c>
      <c r="Z14" s="234">
        <v>3</v>
      </c>
      <c r="AA14" s="234">
        <v>2</v>
      </c>
      <c r="AB14" s="234">
        <v>3</v>
      </c>
      <c r="AC14" s="280">
        <v>0</v>
      </c>
      <c r="AD14" s="235">
        <v>5</v>
      </c>
      <c r="AE14" s="235">
        <v>0</v>
      </c>
      <c r="AF14" s="235">
        <v>1</v>
      </c>
      <c r="AG14" s="281">
        <v>0</v>
      </c>
      <c r="AH14" s="284">
        <v>5</v>
      </c>
      <c r="AI14" s="234">
        <v>3</v>
      </c>
      <c r="AJ14" s="234">
        <v>4</v>
      </c>
      <c r="AK14" s="280">
        <v>0</v>
      </c>
      <c r="AL14" s="235">
        <v>5</v>
      </c>
      <c r="AM14" s="235">
        <v>1</v>
      </c>
      <c r="AN14" s="235">
        <v>3</v>
      </c>
      <c r="AO14" s="281">
        <v>0</v>
      </c>
      <c r="AP14" s="234">
        <v>2</v>
      </c>
      <c r="AQ14" s="234">
        <v>1</v>
      </c>
      <c r="AR14" s="234">
        <v>1</v>
      </c>
      <c r="AS14" s="283">
        <v>0</v>
      </c>
      <c r="AT14" s="282">
        <v>4</v>
      </c>
      <c r="AU14" s="235">
        <v>1</v>
      </c>
      <c r="AV14" s="235">
        <v>1</v>
      </c>
      <c r="AW14" s="281">
        <v>0</v>
      </c>
      <c r="AX14" s="234">
        <v>3</v>
      </c>
      <c r="AY14" s="234">
        <v>1</v>
      </c>
      <c r="AZ14" s="234">
        <v>1</v>
      </c>
      <c r="BA14" s="280">
        <v>0</v>
      </c>
      <c r="BB14" s="235">
        <v>2</v>
      </c>
      <c r="BC14" s="235">
        <v>0</v>
      </c>
      <c r="BD14" s="235">
        <v>0</v>
      </c>
      <c r="BE14" s="281">
        <v>0</v>
      </c>
      <c r="BF14" s="290"/>
      <c r="BG14" s="284">
        <v>6</v>
      </c>
      <c r="BH14" s="234">
        <v>1</v>
      </c>
      <c r="BI14" s="234">
        <v>2</v>
      </c>
      <c r="BJ14" s="280">
        <v>0</v>
      </c>
      <c r="BK14" s="235">
        <v>5</v>
      </c>
      <c r="BL14" s="235">
        <v>1</v>
      </c>
      <c r="BM14" s="235">
        <v>2</v>
      </c>
      <c r="BN14" s="281">
        <v>0</v>
      </c>
      <c r="BO14" s="234"/>
      <c r="BP14" s="234"/>
      <c r="BQ14" s="234"/>
      <c r="BR14" s="280"/>
      <c r="BS14" s="235">
        <v>2</v>
      </c>
      <c r="BT14" s="235">
        <v>0</v>
      </c>
      <c r="BU14" s="235">
        <v>1</v>
      </c>
      <c r="BV14" s="281">
        <v>0</v>
      </c>
      <c r="BW14" s="234">
        <v>5</v>
      </c>
      <c r="BX14" s="234">
        <v>1</v>
      </c>
      <c r="BY14" s="234">
        <v>2</v>
      </c>
      <c r="BZ14" s="280">
        <v>0</v>
      </c>
    </row>
    <row r="15" spans="1:78">
      <c r="A15" s="243">
        <v>13</v>
      </c>
      <c r="B15" s="289" t="s">
        <v>1146</v>
      </c>
      <c r="C15" s="289" t="str">
        <f t="shared" si="6"/>
        <v>Ray McCarrick</v>
      </c>
      <c r="D15" s="276">
        <v>15</v>
      </c>
      <c r="E15" s="242">
        <v>673</v>
      </c>
      <c r="F15" s="242">
        <v>286</v>
      </c>
      <c r="G15" s="242">
        <v>2</v>
      </c>
      <c r="H15" s="275">
        <f t="shared" si="0"/>
        <v>0.42496285289747399</v>
      </c>
      <c r="I15" s="276">
        <f t="shared" si="1"/>
        <v>30</v>
      </c>
      <c r="J15" s="241">
        <f t="shared" si="2"/>
        <v>5</v>
      </c>
      <c r="K15" s="241">
        <f t="shared" si="3"/>
        <v>10</v>
      </c>
      <c r="L15" s="241">
        <f t="shared" si="4"/>
        <v>0</v>
      </c>
      <c r="M15" s="275">
        <f t="shared" si="5"/>
        <v>0.33333333333333331</v>
      </c>
      <c r="N15" s="240">
        <v>2</v>
      </c>
      <c r="O15" s="240">
        <v>0</v>
      </c>
      <c r="P15" s="240">
        <v>0</v>
      </c>
      <c r="Q15" s="270">
        <v>0</v>
      </c>
      <c r="R15" s="239">
        <v>3</v>
      </c>
      <c r="S15" s="239">
        <v>1</v>
      </c>
      <c r="T15" s="239">
        <v>2</v>
      </c>
      <c r="U15" s="269">
        <v>0</v>
      </c>
      <c r="V15" s="240">
        <v>3</v>
      </c>
      <c r="W15" s="240">
        <v>0</v>
      </c>
      <c r="X15" s="240">
        <v>0</v>
      </c>
      <c r="Y15" s="270">
        <v>0</v>
      </c>
      <c r="Z15" s="239">
        <v>3</v>
      </c>
      <c r="AA15" s="239">
        <v>0</v>
      </c>
      <c r="AB15" s="239">
        <v>0</v>
      </c>
      <c r="AC15" s="269">
        <v>0</v>
      </c>
      <c r="AD15" s="240"/>
      <c r="AE15" s="240"/>
      <c r="AF15" s="240"/>
      <c r="AG15" s="270"/>
      <c r="AH15" s="274"/>
      <c r="AI15" s="239"/>
      <c r="AJ15" s="239"/>
      <c r="AK15" s="269"/>
      <c r="AL15" s="240">
        <v>2</v>
      </c>
      <c r="AM15" s="240">
        <v>0</v>
      </c>
      <c r="AN15" s="240">
        <v>1</v>
      </c>
      <c r="AO15" s="270">
        <v>0</v>
      </c>
      <c r="AP15" s="239">
        <v>2</v>
      </c>
      <c r="AQ15" s="239">
        <v>0</v>
      </c>
      <c r="AR15" s="239">
        <v>0</v>
      </c>
      <c r="AS15" s="273">
        <v>0</v>
      </c>
      <c r="AT15" s="272"/>
      <c r="AU15" s="240"/>
      <c r="AV15" s="240"/>
      <c r="AW15" s="270"/>
      <c r="AX15" s="239">
        <v>2</v>
      </c>
      <c r="AY15" s="239">
        <v>0</v>
      </c>
      <c r="AZ15" s="239">
        <v>1</v>
      </c>
      <c r="BA15" s="269">
        <v>0</v>
      </c>
      <c r="BB15" s="240">
        <v>3</v>
      </c>
      <c r="BC15" s="240" t="s">
        <v>1261</v>
      </c>
      <c r="BD15" s="240">
        <v>0</v>
      </c>
      <c r="BE15" s="270">
        <v>0</v>
      </c>
      <c r="BF15" s="271"/>
      <c r="BG15" s="274"/>
      <c r="BH15" s="239"/>
      <c r="BI15" s="239"/>
      <c r="BJ15" s="269"/>
      <c r="BK15" s="240">
        <v>2</v>
      </c>
      <c r="BL15" s="240">
        <v>1</v>
      </c>
      <c r="BM15" s="240">
        <v>1</v>
      </c>
      <c r="BN15" s="270">
        <v>0</v>
      </c>
      <c r="BO15" s="239">
        <v>2</v>
      </c>
      <c r="BP15" s="239">
        <v>0</v>
      </c>
      <c r="BQ15" s="239">
        <v>1</v>
      </c>
      <c r="BR15" s="269">
        <v>0</v>
      </c>
      <c r="BS15" s="240">
        <v>2</v>
      </c>
      <c r="BT15" s="240">
        <v>1</v>
      </c>
      <c r="BU15" s="240">
        <v>2</v>
      </c>
      <c r="BV15" s="270">
        <v>0</v>
      </c>
      <c r="BW15" s="239">
        <v>4</v>
      </c>
      <c r="BX15" s="239">
        <v>2</v>
      </c>
      <c r="BY15" s="239">
        <v>2</v>
      </c>
      <c r="BZ15" s="269">
        <v>0</v>
      </c>
    </row>
    <row r="16" spans="1:78">
      <c r="A16" s="238">
        <v>14</v>
      </c>
      <c r="B16" s="291" t="s">
        <v>1143</v>
      </c>
      <c r="C16" s="291" t="str">
        <f t="shared" si="6"/>
        <v>Andy Clay</v>
      </c>
      <c r="D16" s="287">
        <v>4</v>
      </c>
      <c r="E16" s="237">
        <v>161</v>
      </c>
      <c r="F16" s="237">
        <v>65</v>
      </c>
      <c r="G16" s="237">
        <v>0</v>
      </c>
      <c r="H16" s="285">
        <f t="shared" si="0"/>
        <v>0.40372670807453415</v>
      </c>
      <c r="I16" s="286">
        <f t="shared" si="1"/>
        <v>0</v>
      </c>
      <c r="J16" s="236">
        <f t="shared" si="2"/>
        <v>0</v>
      </c>
      <c r="K16" s="236">
        <f t="shared" si="3"/>
        <v>0</v>
      </c>
      <c r="L16" s="236">
        <f t="shared" si="4"/>
        <v>0</v>
      </c>
      <c r="M16" s="285" t="e">
        <f t="shared" si="5"/>
        <v>#DIV/0!</v>
      </c>
      <c r="N16" s="235"/>
      <c r="O16" s="235"/>
      <c r="P16" s="235"/>
      <c r="Q16" s="281"/>
      <c r="R16" s="234"/>
      <c r="S16" s="234"/>
      <c r="T16" s="234"/>
      <c r="U16" s="280"/>
      <c r="V16" s="235"/>
      <c r="W16" s="235"/>
      <c r="X16" s="235"/>
      <c r="Y16" s="281"/>
      <c r="Z16" s="234"/>
      <c r="AA16" s="234"/>
      <c r="AB16" s="234"/>
      <c r="AC16" s="280"/>
      <c r="AD16" s="235"/>
      <c r="AE16" s="235"/>
      <c r="AF16" s="235"/>
      <c r="AG16" s="281"/>
      <c r="AH16" s="284"/>
      <c r="AI16" s="234"/>
      <c r="AJ16" s="234"/>
      <c r="AK16" s="280"/>
      <c r="AL16" s="235"/>
      <c r="AM16" s="235"/>
      <c r="AN16" s="235"/>
      <c r="AO16" s="281"/>
      <c r="AP16" s="234"/>
      <c r="AQ16" s="234"/>
      <c r="AR16" s="234"/>
      <c r="AS16" s="283"/>
      <c r="AT16" s="282"/>
      <c r="AU16" s="235"/>
      <c r="AV16" s="235"/>
      <c r="AW16" s="281"/>
      <c r="AX16" s="234"/>
      <c r="AY16" s="234"/>
      <c r="AZ16" s="234"/>
      <c r="BA16" s="280"/>
      <c r="BB16" s="235"/>
      <c r="BC16" s="235"/>
      <c r="BD16" s="235"/>
      <c r="BE16" s="281"/>
      <c r="BF16" s="271"/>
      <c r="BG16" s="284"/>
      <c r="BH16" s="234"/>
      <c r="BI16" s="234"/>
      <c r="BJ16" s="280"/>
      <c r="BK16" s="235"/>
      <c r="BL16" s="235"/>
      <c r="BM16" s="235"/>
      <c r="BN16" s="281"/>
      <c r="BO16" s="234"/>
      <c r="BP16" s="234"/>
      <c r="BQ16" s="234"/>
      <c r="BR16" s="280"/>
      <c r="BS16" s="235"/>
      <c r="BT16" s="235"/>
      <c r="BU16" s="235"/>
      <c r="BV16" s="281"/>
      <c r="BW16" s="234"/>
      <c r="BX16" s="234"/>
      <c r="BY16" s="234"/>
      <c r="BZ16" s="280"/>
    </row>
    <row r="17" spans="1:78">
      <c r="A17" s="243">
        <v>15</v>
      </c>
      <c r="B17" s="279" t="s">
        <v>165</v>
      </c>
      <c r="C17" s="279" t="str">
        <f t="shared" si="6"/>
        <v>Matt Jadczak</v>
      </c>
      <c r="D17" s="278">
        <v>1</v>
      </c>
      <c r="E17" s="241">
        <v>35</v>
      </c>
      <c r="F17" s="241">
        <v>16</v>
      </c>
      <c r="G17" s="241">
        <v>0</v>
      </c>
      <c r="H17" s="275">
        <f t="shared" si="0"/>
        <v>0.45714285714285713</v>
      </c>
      <c r="I17" s="276">
        <f t="shared" si="1"/>
        <v>39</v>
      </c>
      <c r="J17" s="241">
        <f t="shared" si="2"/>
        <v>9</v>
      </c>
      <c r="K17" s="241">
        <f t="shared" si="3"/>
        <v>17</v>
      </c>
      <c r="L17" s="241">
        <f t="shared" si="4"/>
        <v>0</v>
      </c>
      <c r="M17" s="275">
        <f t="shared" si="5"/>
        <v>0.4358974358974359</v>
      </c>
      <c r="N17" s="240">
        <v>2</v>
      </c>
      <c r="O17" s="240">
        <v>0</v>
      </c>
      <c r="P17" s="240">
        <v>1</v>
      </c>
      <c r="Q17" s="270">
        <v>0</v>
      </c>
      <c r="R17" s="239">
        <v>2</v>
      </c>
      <c r="S17" s="239">
        <v>2</v>
      </c>
      <c r="T17" s="239">
        <v>2</v>
      </c>
      <c r="U17" s="269">
        <v>0</v>
      </c>
      <c r="V17" s="240">
        <v>4</v>
      </c>
      <c r="W17" s="240">
        <v>0</v>
      </c>
      <c r="X17" s="240">
        <v>1</v>
      </c>
      <c r="Y17" s="270">
        <v>0</v>
      </c>
      <c r="Z17" s="239">
        <v>2</v>
      </c>
      <c r="AA17" s="239">
        <v>0</v>
      </c>
      <c r="AB17" s="239">
        <v>0</v>
      </c>
      <c r="AC17" s="269">
        <v>0</v>
      </c>
      <c r="AD17" s="240"/>
      <c r="AE17" s="240"/>
      <c r="AF17" s="240"/>
      <c r="AG17" s="270"/>
      <c r="AH17" s="274"/>
      <c r="AI17" s="239"/>
      <c r="AJ17" s="239"/>
      <c r="AK17" s="269"/>
      <c r="AL17" s="240">
        <v>2</v>
      </c>
      <c r="AM17" s="240">
        <v>0</v>
      </c>
      <c r="AN17" s="240">
        <v>2</v>
      </c>
      <c r="AO17" s="270">
        <v>0</v>
      </c>
      <c r="AP17" s="239">
        <v>3</v>
      </c>
      <c r="AQ17" s="239">
        <v>1</v>
      </c>
      <c r="AR17" s="239">
        <v>2</v>
      </c>
      <c r="AS17" s="273">
        <v>0</v>
      </c>
      <c r="AT17" s="272">
        <v>5</v>
      </c>
      <c r="AU17" s="240">
        <v>1</v>
      </c>
      <c r="AV17" s="240">
        <v>2</v>
      </c>
      <c r="AW17" s="270">
        <v>0</v>
      </c>
      <c r="AX17" s="239">
        <v>3</v>
      </c>
      <c r="AY17" s="239">
        <v>1</v>
      </c>
      <c r="AZ17" s="239">
        <v>1</v>
      </c>
      <c r="BA17" s="269">
        <v>0</v>
      </c>
      <c r="BB17" s="240">
        <v>3</v>
      </c>
      <c r="BC17" s="240">
        <v>0</v>
      </c>
      <c r="BD17" s="240">
        <v>0</v>
      </c>
      <c r="BE17" s="270">
        <v>0</v>
      </c>
      <c r="BF17" s="271"/>
      <c r="BG17" s="274">
        <v>6</v>
      </c>
      <c r="BH17" s="239">
        <v>3</v>
      </c>
      <c r="BI17" s="239">
        <v>3</v>
      </c>
      <c r="BJ17" s="269">
        <v>0</v>
      </c>
      <c r="BK17" s="240"/>
      <c r="BL17" s="240"/>
      <c r="BM17" s="240"/>
      <c r="BN17" s="270"/>
      <c r="BO17" s="239">
        <v>1</v>
      </c>
      <c r="BP17" s="239">
        <v>0</v>
      </c>
      <c r="BQ17" s="239">
        <v>1</v>
      </c>
      <c r="BR17" s="269">
        <v>0</v>
      </c>
      <c r="BS17" s="240">
        <v>2</v>
      </c>
      <c r="BT17" s="240">
        <v>1</v>
      </c>
      <c r="BU17" s="240">
        <v>1</v>
      </c>
      <c r="BV17" s="270">
        <v>0</v>
      </c>
      <c r="BW17" s="239">
        <v>4</v>
      </c>
      <c r="BX17" s="239">
        <v>0</v>
      </c>
      <c r="BY17" s="239">
        <v>1</v>
      </c>
      <c r="BZ17" s="269">
        <v>0</v>
      </c>
    </row>
    <row r="18" spans="1:78" ht="13.8" thickBot="1">
      <c r="A18" s="63"/>
      <c r="B18" s="233"/>
      <c r="C18" s="233"/>
      <c r="D18" s="268">
        <f>AVERAGE(D3:D17)</f>
        <v>7.2666666666666666</v>
      </c>
      <c r="E18" s="266">
        <f>SUM(E3:E17)</f>
        <v>6344</v>
      </c>
      <c r="F18" s="266">
        <f>SUM(F3:F17)</f>
        <v>3617</v>
      </c>
      <c r="G18" s="266">
        <f>SUM(G3:G17)</f>
        <v>321</v>
      </c>
      <c r="H18" s="265">
        <f t="shared" si="0"/>
        <v>0.57014501891551073</v>
      </c>
      <c r="I18" s="267">
        <f t="shared" si="1"/>
        <v>821</v>
      </c>
      <c r="J18" s="266">
        <f t="shared" si="2"/>
        <v>339</v>
      </c>
      <c r="K18" s="266">
        <f t="shared" si="3"/>
        <v>475</v>
      </c>
      <c r="L18" s="266">
        <f t="shared" si="4"/>
        <v>25</v>
      </c>
      <c r="M18" s="265">
        <f t="shared" si="5"/>
        <v>0.57856272838002432</v>
      </c>
      <c r="N18" s="260">
        <f t="shared" ref="N18:BE18" si="7">SUM(N3:N17)</f>
        <v>49</v>
      </c>
      <c r="O18" s="260">
        <f t="shared" si="7"/>
        <v>14</v>
      </c>
      <c r="P18" s="260">
        <f t="shared" si="7"/>
        <v>27</v>
      </c>
      <c r="Q18" s="259">
        <f t="shared" si="7"/>
        <v>0</v>
      </c>
      <c r="R18" s="258">
        <f t="shared" si="7"/>
        <v>66</v>
      </c>
      <c r="S18" s="258">
        <f t="shared" si="7"/>
        <v>32</v>
      </c>
      <c r="T18" s="258">
        <f t="shared" si="7"/>
        <v>45</v>
      </c>
      <c r="U18" s="257">
        <f t="shared" si="7"/>
        <v>3</v>
      </c>
      <c r="V18" s="260">
        <f t="shared" si="7"/>
        <v>47</v>
      </c>
      <c r="W18" s="260">
        <f t="shared" si="7"/>
        <v>27</v>
      </c>
      <c r="X18" s="260">
        <f t="shared" si="7"/>
        <v>28</v>
      </c>
      <c r="Y18" s="259">
        <f t="shared" si="7"/>
        <v>0</v>
      </c>
      <c r="Z18" s="258">
        <f t="shared" si="7"/>
        <v>56</v>
      </c>
      <c r="AA18" s="258">
        <f t="shared" si="7"/>
        <v>31</v>
      </c>
      <c r="AB18" s="258">
        <f t="shared" si="7"/>
        <v>37</v>
      </c>
      <c r="AC18" s="257">
        <f t="shared" si="7"/>
        <v>1</v>
      </c>
      <c r="AD18" s="260">
        <f t="shared" si="7"/>
        <v>53</v>
      </c>
      <c r="AE18" s="260">
        <f t="shared" si="7"/>
        <v>18</v>
      </c>
      <c r="AF18" s="260">
        <f t="shared" si="7"/>
        <v>27</v>
      </c>
      <c r="AG18" s="259">
        <f t="shared" si="7"/>
        <v>2</v>
      </c>
      <c r="AH18" s="261">
        <f t="shared" si="7"/>
        <v>50</v>
      </c>
      <c r="AI18" s="258">
        <f t="shared" si="7"/>
        <v>21</v>
      </c>
      <c r="AJ18" s="258">
        <f t="shared" si="7"/>
        <v>28</v>
      </c>
      <c r="AK18" s="257">
        <f t="shared" si="7"/>
        <v>3</v>
      </c>
      <c r="AL18" s="260">
        <f t="shared" si="7"/>
        <v>38</v>
      </c>
      <c r="AM18" s="260">
        <f t="shared" si="7"/>
        <v>13</v>
      </c>
      <c r="AN18" s="260">
        <f t="shared" si="7"/>
        <v>20</v>
      </c>
      <c r="AO18" s="259">
        <f t="shared" si="7"/>
        <v>1</v>
      </c>
      <c r="AP18" s="258">
        <f t="shared" si="7"/>
        <v>64</v>
      </c>
      <c r="AQ18" s="258">
        <f t="shared" si="7"/>
        <v>34</v>
      </c>
      <c r="AR18" s="258">
        <f t="shared" si="7"/>
        <v>43</v>
      </c>
      <c r="AS18" s="264">
        <f t="shared" si="7"/>
        <v>7</v>
      </c>
      <c r="AT18" s="263">
        <f t="shared" si="7"/>
        <v>53</v>
      </c>
      <c r="AU18" s="260">
        <f t="shared" si="7"/>
        <v>27</v>
      </c>
      <c r="AV18" s="260">
        <f t="shared" si="7"/>
        <v>33</v>
      </c>
      <c r="AW18" s="259">
        <f t="shared" si="7"/>
        <v>0</v>
      </c>
      <c r="AX18" s="258">
        <f t="shared" si="7"/>
        <v>53</v>
      </c>
      <c r="AY18" s="258">
        <f t="shared" si="7"/>
        <v>17</v>
      </c>
      <c r="AZ18" s="258">
        <f t="shared" si="7"/>
        <v>27</v>
      </c>
      <c r="BA18" s="257">
        <f t="shared" si="7"/>
        <v>1</v>
      </c>
      <c r="BB18" s="260">
        <f t="shared" si="7"/>
        <v>50</v>
      </c>
      <c r="BC18" s="260">
        <f t="shared" si="7"/>
        <v>17</v>
      </c>
      <c r="BD18" s="260">
        <f t="shared" si="7"/>
        <v>25</v>
      </c>
      <c r="BE18" s="259">
        <f t="shared" si="7"/>
        <v>1</v>
      </c>
      <c r="BF18" s="262"/>
      <c r="BG18" s="261">
        <f t="shared" ref="BG18:BZ18" si="8">SUM(BG3:BG17)</f>
        <v>59</v>
      </c>
      <c r="BH18" s="258">
        <f t="shared" si="8"/>
        <v>24</v>
      </c>
      <c r="BI18" s="258">
        <f t="shared" si="8"/>
        <v>36</v>
      </c>
      <c r="BJ18" s="257">
        <f t="shared" si="8"/>
        <v>3</v>
      </c>
      <c r="BK18" s="260">
        <f t="shared" si="8"/>
        <v>53</v>
      </c>
      <c r="BL18" s="260">
        <f t="shared" si="8"/>
        <v>19</v>
      </c>
      <c r="BM18" s="260">
        <f t="shared" si="8"/>
        <v>29</v>
      </c>
      <c r="BN18" s="259">
        <f t="shared" si="8"/>
        <v>1</v>
      </c>
      <c r="BO18" s="258">
        <f t="shared" si="8"/>
        <v>37</v>
      </c>
      <c r="BP18" s="258">
        <f t="shared" si="8"/>
        <v>13</v>
      </c>
      <c r="BQ18" s="258">
        <f t="shared" si="8"/>
        <v>19</v>
      </c>
      <c r="BR18" s="257">
        <f t="shared" si="8"/>
        <v>2</v>
      </c>
      <c r="BS18" s="260">
        <f t="shared" si="8"/>
        <v>49</v>
      </c>
      <c r="BT18" s="260">
        <f t="shared" si="8"/>
        <v>19</v>
      </c>
      <c r="BU18" s="260">
        <f t="shared" si="8"/>
        <v>28</v>
      </c>
      <c r="BV18" s="259">
        <f t="shared" si="8"/>
        <v>0</v>
      </c>
      <c r="BW18" s="258">
        <f t="shared" si="8"/>
        <v>44</v>
      </c>
      <c r="BX18" s="258">
        <f t="shared" si="8"/>
        <v>13</v>
      </c>
      <c r="BY18" s="258">
        <f t="shared" si="8"/>
        <v>23</v>
      </c>
      <c r="BZ18" s="257">
        <f t="shared" si="8"/>
        <v>0</v>
      </c>
    </row>
    <row r="19" spans="1:78" ht="13.8" thickBot="1"/>
    <row r="20" spans="1:78">
      <c r="A20" s="2049">
        <v>2</v>
      </c>
      <c r="B20" s="233"/>
      <c r="C20" s="233"/>
      <c r="D20" s="2046" t="s">
        <v>1110</v>
      </c>
      <c r="E20" s="2047"/>
      <c r="F20" s="2047"/>
      <c r="G20" s="2047"/>
      <c r="H20" s="2048"/>
      <c r="I20" s="2046" t="s">
        <v>1226</v>
      </c>
      <c r="J20" s="2047"/>
      <c r="K20" s="2047"/>
      <c r="L20" s="2047"/>
      <c r="M20" s="2048"/>
      <c r="N20" s="2037" t="s">
        <v>1109</v>
      </c>
      <c r="O20" s="2038"/>
      <c r="P20" s="2038"/>
      <c r="Q20" s="2039"/>
      <c r="R20" s="2043" t="s">
        <v>1108</v>
      </c>
      <c r="S20" s="2041"/>
      <c r="T20" s="2041"/>
      <c r="U20" s="2042"/>
      <c r="V20" s="2037" t="s">
        <v>1107</v>
      </c>
      <c r="W20" s="2038"/>
      <c r="X20" s="2038"/>
      <c r="Y20" s="2039"/>
      <c r="Z20" s="2043" t="s">
        <v>1106</v>
      </c>
      <c r="AA20" s="2041"/>
      <c r="AB20" s="2041"/>
      <c r="AC20" s="2042"/>
      <c r="AD20" s="2037" t="s">
        <v>1105</v>
      </c>
      <c r="AE20" s="2038"/>
      <c r="AF20" s="2038"/>
      <c r="AG20" s="2039"/>
      <c r="AH20" s="2040" t="s">
        <v>1104</v>
      </c>
      <c r="AI20" s="2041"/>
      <c r="AJ20" s="2041"/>
      <c r="AK20" s="2042"/>
      <c r="AL20" s="2037" t="s">
        <v>1103</v>
      </c>
      <c r="AM20" s="2038"/>
      <c r="AN20" s="2038"/>
      <c r="AO20" s="2039"/>
      <c r="AP20" s="2043" t="s">
        <v>1102</v>
      </c>
      <c r="AQ20" s="2041"/>
      <c r="AR20" s="2041"/>
      <c r="AS20" s="2042"/>
      <c r="AT20" s="2037" t="s">
        <v>1101</v>
      </c>
      <c r="AU20" s="2038"/>
      <c r="AV20" s="2038"/>
      <c r="AW20" s="2039"/>
      <c r="AX20" s="2043" t="s">
        <v>1100</v>
      </c>
      <c r="AY20" s="2041"/>
      <c r="AZ20" s="2041"/>
      <c r="BA20" s="2042"/>
      <c r="BB20" s="2037" t="s">
        <v>1099</v>
      </c>
      <c r="BC20" s="2038"/>
      <c r="BD20" s="2038"/>
      <c r="BE20" s="2039"/>
      <c r="BF20" s="245"/>
      <c r="BG20" s="2040" t="s">
        <v>1098</v>
      </c>
      <c r="BH20" s="2041"/>
      <c r="BI20" s="2041"/>
      <c r="BJ20" s="2042"/>
      <c r="BK20" s="2037" t="s">
        <v>1097</v>
      </c>
      <c r="BL20" s="2038"/>
      <c r="BM20" s="2038"/>
      <c r="BN20" s="2039"/>
      <c r="BO20" s="2043" t="s">
        <v>1096</v>
      </c>
      <c r="BP20" s="2041"/>
      <c r="BQ20" s="2041"/>
      <c r="BR20" s="2042"/>
      <c r="BS20" s="2037" t="s">
        <v>1095</v>
      </c>
      <c r="BT20" s="2038"/>
      <c r="BU20" s="2038"/>
      <c r="BV20" s="2039"/>
      <c r="BW20" s="2043" t="s">
        <v>1094</v>
      </c>
      <c r="BX20" s="2041"/>
      <c r="BY20" s="2041"/>
      <c r="BZ20" s="2042"/>
    </row>
    <row r="21" spans="1:78">
      <c r="A21" s="2050"/>
      <c r="B21" s="301" t="s">
        <v>1260</v>
      </c>
      <c r="C21" s="1542"/>
      <c r="D21" s="363" t="s">
        <v>1093</v>
      </c>
      <c r="E21" s="296" t="s">
        <v>268</v>
      </c>
      <c r="F21" s="296" t="s">
        <v>267</v>
      </c>
      <c r="G21" s="296" t="s">
        <v>266</v>
      </c>
      <c r="H21" s="300" t="s">
        <v>265</v>
      </c>
      <c r="I21" s="297" t="s">
        <v>268</v>
      </c>
      <c r="J21" s="296" t="s">
        <v>1092</v>
      </c>
      <c r="K21" s="296" t="s">
        <v>267</v>
      </c>
      <c r="L21" s="296" t="s">
        <v>266</v>
      </c>
      <c r="M21" s="295" t="s">
        <v>265</v>
      </c>
      <c r="N21" s="296" t="s">
        <v>268</v>
      </c>
      <c r="O21" s="296" t="s">
        <v>1092</v>
      </c>
      <c r="P21" s="296" t="s">
        <v>267</v>
      </c>
      <c r="Q21" s="295" t="s">
        <v>266</v>
      </c>
      <c r="R21" s="296" t="s">
        <v>268</v>
      </c>
      <c r="S21" s="296" t="s">
        <v>1092</v>
      </c>
      <c r="T21" s="296" t="s">
        <v>267</v>
      </c>
      <c r="U21" s="295" t="s">
        <v>266</v>
      </c>
      <c r="V21" s="296" t="s">
        <v>268</v>
      </c>
      <c r="W21" s="296" t="s">
        <v>1092</v>
      </c>
      <c r="X21" s="296" t="s">
        <v>267</v>
      </c>
      <c r="Y21" s="295" t="s">
        <v>266</v>
      </c>
      <c r="Z21" s="296" t="s">
        <v>268</v>
      </c>
      <c r="AA21" s="296" t="s">
        <v>1092</v>
      </c>
      <c r="AB21" s="296" t="s">
        <v>267</v>
      </c>
      <c r="AC21" s="295" t="s">
        <v>266</v>
      </c>
      <c r="AD21" s="296" t="s">
        <v>268</v>
      </c>
      <c r="AE21" s="296" t="s">
        <v>1092</v>
      </c>
      <c r="AF21" s="296" t="s">
        <v>267</v>
      </c>
      <c r="AG21" s="295" t="s">
        <v>266</v>
      </c>
      <c r="AH21" s="297" t="s">
        <v>268</v>
      </c>
      <c r="AI21" s="296" t="s">
        <v>1092</v>
      </c>
      <c r="AJ21" s="296" t="s">
        <v>267</v>
      </c>
      <c r="AK21" s="299" t="s">
        <v>266</v>
      </c>
      <c r="AL21" s="297" t="s">
        <v>268</v>
      </c>
      <c r="AM21" s="296" t="s">
        <v>1092</v>
      </c>
      <c r="AN21" s="296" t="s">
        <v>267</v>
      </c>
      <c r="AO21" s="295" t="s">
        <v>266</v>
      </c>
      <c r="AP21" s="296" t="s">
        <v>268</v>
      </c>
      <c r="AQ21" s="296" t="s">
        <v>1092</v>
      </c>
      <c r="AR21" s="296" t="s">
        <v>267</v>
      </c>
      <c r="AS21" s="295" t="s">
        <v>266</v>
      </c>
      <c r="AT21" s="296" t="s">
        <v>268</v>
      </c>
      <c r="AU21" s="296" t="s">
        <v>1092</v>
      </c>
      <c r="AV21" s="296" t="s">
        <v>267</v>
      </c>
      <c r="AW21" s="295" t="s">
        <v>266</v>
      </c>
      <c r="AX21" s="296" t="s">
        <v>268</v>
      </c>
      <c r="AY21" s="296" t="s">
        <v>1092</v>
      </c>
      <c r="AZ21" s="296" t="s">
        <v>267</v>
      </c>
      <c r="BA21" s="295" t="s">
        <v>266</v>
      </c>
      <c r="BB21" s="296" t="s">
        <v>268</v>
      </c>
      <c r="BC21" s="296" t="s">
        <v>1092</v>
      </c>
      <c r="BD21" s="296" t="s">
        <v>267</v>
      </c>
      <c r="BE21" s="295" t="s">
        <v>266</v>
      </c>
      <c r="BF21" s="329"/>
      <c r="BG21" s="297" t="s">
        <v>268</v>
      </c>
      <c r="BH21" s="296" t="s">
        <v>1092</v>
      </c>
      <c r="BI21" s="296" t="s">
        <v>267</v>
      </c>
      <c r="BJ21" s="295" t="s">
        <v>266</v>
      </c>
      <c r="BK21" s="296" t="s">
        <v>268</v>
      </c>
      <c r="BL21" s="296" t="s">
        <v>1092</v>
      </c>
      <c r="BM21" s="296" t="s">
        <v>267</v>
      </c>
      <c r="BN21" s="295" t="s">
        <v>266</v>
      </c>
      <c r="BO21" s="296" t="s">
        <v>268</v>
      </c>
      <c r="BP21" s="296" t="s">
        <v>1092</v>
      </c>
      <c r="BQ21" s="296" t="s">
        <v>267</v>
      </c>
      <c r="BR21" s="295" t="s">
        <v>266</v>
      </c>
      <c r="BS21" s="296" t="s">
        <v>268</v>
      </c>
      <c r="BT21" s="296" t="s">
        <v>1092</v>
      </c>
      <c r="BU21" s="296" t="s">
        <v>267</v>
      </c>
      <c r="BV21" s="295" t="s">
        <v>266</v>
      </c>
      <c r="BW21" s="296" t="s">
        <v>268</v>
      </c>
      <c r="BX21" s="296" t="s">
        <v>1092</v>
      </c>
      <c r="BY21" s="296" t="s">
        <v>267</v>
      </c>
      <c r="BZ21" s="295" t="s">
        <v>266</v>
      </c>
    </row>
    <row r="22" spans="1:78">
      <c r="A22" s="243">
        <v>1</v>
      </c>
      <c r="B22" s="289" t="s">
        <v>247</v>
      </c>
      <c r="C22" s="289" t="str">
        <f t="shared" ref="C22:C37" si="9">TRIM(B22)</f>
        <v>Bob Brunson</v>
      </c>
      <c r="D22" s="278">
        <v>5</v>
      </c>
      <c r="E22" s="241">
        <v>259</v>
      </c>
      <c r="F22" s="241">
        <v>120</v>
      </c>
      <c r="G22" s="241">
        <v>0</v>
      </c>
      <c r="H22" s="275">
        <f t="shared" ref="H22:H38" si="10">F22/E22</f>
        <v>0.46332046332046334</v>
      </c>
      <c r="I22" s="276">
        <f t="shared" ref="I22:L27" si="11">SUM(BW22,BS22,BO22,BK22,BG22,BB22,AX22,AT22,AP22,AL22,AH22,AD22,Z22,V22,R22,N22)</f>
        <v>66</v>
      </c>
      <c r="J22" s="241">
        <f t="shared" si="11"/>
        <v>8</v>
      </c>
      <c r="K22" s="241">
        <f t="shared" si="11"/>
        <v>23</v>
      </c>
      <c r="L22" s="241">
        <f t="shared" si="11"/>
        <v>0</v>
      </c>
      <c r="M22" s="275">
        <f t="shared" ref="M22:M27" si="12">K22/I22</f>
        <v>0.34848484848484851</v>
      </c>
      <c r="N22" s="240">
        <v>4</v>
      </c>
      <c r="O22" s="240">
        <v>1</v>
      </c>
      <c r="P22" s="240">
        <v>4</v>
      </c>
      <c r="Q22" s="270">
        <v>0</v>
      </c>
      <c r="R22" s="239">
        <v>4</v>
      </c>
      <c r="S22" s="239">
        <v>0</v>
      </c>
      <c r="T22" s="239">
        <v>1</v>
      </c>
      <c r="U22" s="269">
        <v>0</v>
      </c>
      <c r="V22" s="240">
        <v>3</v>
      </c>
      <c r="W22" s="240">
        <v>0</v>
      </c>
      <c r="X22" s="240">
        <v>1</v>
      </c>
      <c r="Y22" s="270">
        <v>0</v>
      </c>
      <c r="Z22" s="239">
        <v>4</v>
      </c>
      <c r="AA22" s="239">
        <v>0</v>
      </c>
      <c r="AB22" s="239">
        <v>1</v>
      </c>
      <c r="AC22" s="269">
        <v>0</v>
      </c>
      <c r="AD22" s="240">
        <v>4</v>
      </c>
      <c r="AE22" s="240">
        <v>0</v>
      </c>
      <c r="AF22" s="240">
        <v>0</v>
      </c>
      <c r="AG22" s="270">
        <v>0</v>
      </c>
      <c r="AH22" s="274">
        <v>5</v>
      </c>
      <c r="AI22" s="239">
        <v>0</v>
      </c>
      <c r="AJ22" s="239">
        <v>0</v>
      </c>
      <c r="AK22" s="273">
        <v>0</v>
      </c>
      <c r="AL22" s="272">
        <v>5</v>
      </c>
      <c r="AM22" s="240">
        <v>0</v>
      </c>
      <c r="AN22" s="240">
        <v>2</v>
      </c>
      <c r="AO22" s="270">
        <v>0</v>
      </c>
      <c r="AP22" s="239">
        <v>5</v>
      </c>
      <c r="AQ22" s="239">
        <v>0</v>
      </c>
      <c r="AR22" s="239">
        <v>1</v>
      </c>
      <c r="AS22" s="269">
        <v>0</v>
      </c>
      <c r="AT22" s="240">
        <v>3</v>
      </c>
      <c r="AU22" s="240">
        <v>0</v>
      </c>
      <c r="AV22" s="240">
        <v>0</v>
      </c>
      <c r="AW22" s="270">
        <v>0</v>
      </c>
      <c r="AX22" s="239">
        <v>3</v>
      </c>
      <c r="AY22" s="239">
        <v>1</v>
      </c>
      <c r="AZ22" s="239">
        <v>2</v>
      </c>
      <c r="BA22" s="269">
        <v>0</v>
      </c>
      <c r="BB22" s="240">
        <v>5</v>
      </c>
      <c r="BC22" s="240">
        <v>1</v>
      </c>
      <c r="BD22" s="240">
        <v>2</v>
      </c>
      <c r="BE22" s="270">
        <v>0</v>
      </c>
      <c r="BF22" s="290"/>
      <c r="BG22" s="274">
        <v>4</v>
      </c>
      <c r="BH22" s="239">
        <v>1</v>
      </c>
      <c r="BI22" s="239">
        <v>0</v>
      </c>
      <c r="BJ22" s="269">
        <v>0</v>
      </c>
      <c r="BK22" s="240">
        <v>5</v>
      </c>
      <c r="BL22" s="240">
        <v>2</v>
      </c>
      <c r="BM22" s="240">
        <v>4</v>
      </c>
      <c r="BN22" s="270">
        <v>0</v>
      </c>
      <c r="BO22" s="239">
        <v>5</v>
      </c>
      <c r="BP22" s="239">
        <v>0</v>
      </c>
      <c r="BQ22" s="239">
        <v>2</v>
      </c>
      <c r="BR22" s="269">
        <v>0</v>
      </c>
      <c r="BS22" s="240">
        <v>3</v>
      </c>
      <c r="BT22" s="240">
        <v>0</v>
      </c>
      <c r="BU22" s="240">
        <v>0</v>
      </c>
      <c r="BV22" s="270">
        <v>0</v>
      </c>
      <c r="BW22" s="239">
        <v>4</v>
      </c>
      <c r="BX22" s="239">
        <v>2</v>
      </c>
      <c r="BY22" s="239">
        <v>3</v>
      </c>
      <c r="BZ22" s="269">
        <v>0</v>
      </c>
    </row>
    <row r="23" spans="1:78">
      <c r="A23" s="238">
        <v>2</v>
      </c>
      <c r="B23" s="291" t="s">
        <v>47</v>
      </c>
      <c r="C23" s="291" t="str">
        <f t="shared" si="9"/>
        <v>Ron Brunson</v>
      </c>
      <c r="D23" s="286">
        <v>4</v>
      </c>
      <c r="E23" s="236">
        <v>285</v>
      </c>
      <c r="F23" s="236">
        <v>190</v>
      </c>
      <c r="G23" s="236">
        <v>1</v>
      </c>
      <c r="H23" s="285">
        <f t="shared" si="10"/>
        <v>0.66666666666666663</v>
      </c>
      <c r="I23" s="286">
        <f t="shared" si="11"/>
        <v>62</v>
      </c>
      <c r="J23" s="236">
        <f t="shared" si="11"/>
        <v>22</v>
      </c>
      <c r="K23" s="236">
        <f t="shared" si="11"/>
        <v>46</v>
      </c>
      <c r="L23" s="236">
        <f t="shared" si="11"/>
        <v>0</v>
      </c>
      <c r="M23" s="285">
        <f t="shared" si="12"/>
        <v>0.74193548387096775</v>
      </c>
      <c r="N23" s="235">
        <v>5</v>
      </c>
      <c r="O23" s="235">
        <v>1</v>
      </c>
      <c r="P23" s="235">
        <v>4</v>
      </c>
      <c r="Q23" s="281">
        <v>0</v>
      </c>
      <c r="R23" s="234">
        <v>3</v>
      </c>
      <c r="S23" s="234">
        <v>1</v>
      </c>
      <c r="T23" s="234">
        <v>1</v>
      </c>
      <c r="U23" s="280">
        <v>0</v>
      </c>
      <c r="V23" s="235">
        <v>5</v>
      </c>
      <c r="W23" s="235">
        <v>1</v>
      </c>
      <c r="X23" s="235">
        <v>5</v>
      </c>
      <c r="Y23" s="281">
        <v>0</v>
      </c>
      <c r="Z23" s="234">
        <v>5</v>
      </c>
      <c r="AA23" s="234">
        <v>4</v>
      </c>
      <c r="AB23" s="234">
        <v>5</v>
      </c>
      <c r="AC23" s="280">
        <v>0</v>
      </c>
      <c r="AD23" s="235">
        <v>4</v>
      </c>
      <c r="AE23" s="235">
        <v>2</v>
      </c>
      <c r="AF23" s="235">
        <v>3</v>
      </c>
      <c r="AG23" s="281">
        <v>0</v>
      </c>
      <c r="AH23" s="284">
        <v>4</v>
      </c>
      <c r="AI23" s="234">
        <v>2</v>
      </c>
      <c r="AJ23" s="234">
        <v>4</v>
      </c>
      <c r="AK23" s="283">
        <v>0</v>
      </c>
      <c r="AL23" s="282">
        <v>5</v>
      </c>
      <c r="AM23" s="235">
        <v>1</v>
      </c>
      <c r="AN23" s="235">
        <v>4</v>
      </c>
      <c r="AO23" s="281">
        <v>0</v>
      </c>
      <c r="AP23" s="234">
        <v>2</v>
      </c>
      <c r="AQ23" s="234">
        <v>1</v>
      </c>
      <c r="AR23" s="234">
        <v>2</v>
      </c>
      <c r="AS23" s="280">
        <v>0</v>
      </c>
      <c r="AT23" s="235">
        <v>4</v>
      </c>
      <c r="AU23" s="235">
        <v>4</v>
      </c>
      <c r="AV23" s="235">
        <v>3</v>
      </c>
      <c r="AW23" s="281">
        <v>0</v>
      </c>
      <c r="AX23" s="234">
        <v>3</v>
      </c>
      <c r="AY23" s="234">
        <v>0</v>
      </c>
      <c r="AZ23" s="234">
        <v>2</v>
      </c>
      <c r="BA23" s="280">
        <v>0</v>
      </c>
      <c r="BB23" s="235">
        <v>5</v>
      </c>
      <c r="BC23" s="235">
        <v>2</v>
      </c>
      <c r="BD23" s="235">
        <v>3</v>
      </c>
      <c r="BE23" s="281">
        <v>0</v>
      </c>
      <c r="BF23" s="290"/>
      <c r="BG23" s="284">
        <v>4</v>
      </c>
      <c r="BH23" s="234">
        <v>1</v>
      </c>
      <c r="BI23" s="234">
        <v>4</v>
      </c>
      <c r="BJ23" s="280">
        <v>0</v>
      </c>
      <c r="BK23" s="235">
        <v>5</v>
      </c>
      <c r="BL23" s="235">
        <v>1</v>
      </c>
      <c r="BM23" s="235">
        <v>3</v>
      </c>
      <c r="BN23" s="281">
        <v>0</v>
      </c>
      <c r="BO23" s="234"/>
      <c r="BP23" s="234"/>
      <c r="BQ23" s="234"/>
      <c r="BR23" s="280"/>
      <c r="BS23" s="235">
        <v>4</v>
      </c>
      <c r="BT23" s="235">
        <v>1</v>
      </c>
      <c r="BU23" s="235">
        <v>1</v>
      </c>
      <c r="BV23" s="281">
        <v>0</v>
      </c>
      <c r="BW23" s="234">
        <v>4</v>
      </c>
      <c r="BX23" s="234">
        <v>0</v>
      </c>
      <c r="BY23" s="234">
        <v>2</v>
      </c>
      <c r="BZ23" s="280">
        <v>0</v>
      </c>
    </row>
    <row r="24" spans="1:78">
      <c r="A24" s="243">
        <v>3</v>
      </c>
      <c r="B24" s="289" t="s">
        <v>2160</v>
      </c>
      <c r="C24" s="289" t="str">
        <f t="shared" si="9"/>
        <v>James Trimm</v>
      </c>
      <c r="D24" s="276">
        <v>2</v>
      </c>
      <c r="E24" s="241">
        <v>146</v>
      </c>
      <c r="F24" s="241">
        <v>87</v>
      </c>
      <c r="G24" s="241">
        <v>3</v>
      </c>
      <c r="H24" s="275">
        <f t="shared" si="10"/>
        <v>0.59589041095890416</v>
      </c>
      <c r="I24" s="276">
        <f t="shared" si="11"/>
        <v>70</v>
      </c>
      <c r="J24" s="241">
        <f t="shared" si="11"/>
        <v>21</v>
      </c>
      <c r="K24" s="241">
        <f t="shared" si="11"/>
        <v>41</v>
      </c>
      <c r="L24" s="241">
        <f t="shared" si="11"/>
        <v>0</v>
      </c>
      <c r="M24" s="275">
        <f t="shared" si="12"/>
        <v>0.58571428571428574</v>
      </c>
      <c r="N24" s="240">
        <v>5</v>
      </c>
      <c r="O24" s="240">
        <v>1</v>
      </c>
      <c r="P24" s="240">
        <v>3</v>
      </c>
      <c r="Q24" s="270">
        <v>0</v>
      </c>
      <c r="R24" s="239">
        <v>3</v>
      </c>
      <c r="S24" s="239">
        <v>0</v>
      </c>
      <c r="T24" s="239">
        <v>2</v>
      </c>
      <c r="U24" s="269">
        <v>0</v>
      </c>
      <c r="V24" s="240">
        <v>5</v>
      </c>
      <c r="W24" s="240">
        <v>0</v>
      </c>
      <c r="X24" s="240">
        <v>1</v>
      </c>
      <c r="Y24" s="270">
        <v>0</v>
      </c>
      <c r="Z24" s="239">
        <v>5</v>
      </c>
      <c r="AA24" s="239">
        <v>3</v>
      </c>
      <c r="AB24" s="239">
        <v>5</v>
      </c>
      <c r="AC24" s="269">
        <v>0</v>
      </c>
      <c r="AD24" s="240">
        <v>4</v>
      </c>
      <c r="AE24" s="240">
        <v>0</v>
      </c>
      <c r="AF24" s="240">
        <v>2</v>
      </c>
      <c r="AG24" s="270">
        <v>0</v>
      </c>
      <c r="AH24" s="274">
        <v>5</v>
      </c>
      <c r="AI24" s="239">
        <v>1</v>
      </c>
      <c r="AJ24" s="239">
        <v>2</v>
      </c>
      <c r="AK24" s="273">
        <v>0</v>
      </c>
      <c r="AL24" s="272">
        <v>5</v>
      </c>
      <c r="AM24" s="240">
        <v>3</v>
      </c>
      <c r="AN24" s="240">
        <v>3</v>
      </c>
      <c r="AO24" s="270">
        <v>0</v>
      </c>
      <c r="AP24" s="239">
        <v>5</v>
      </c>
      <c r="AQ24" s="239">
        <v>1</v>
      </c>
      <c r="AR24" s="239">
        <v>3</v>
      </c>
      <c r="AS24" s="269">
        <v>0</v>
      </c>
      <c r="AT24" s="240">
        <v>4</v>
      </c>
      <c r="AU24" s="240">
        <v>0</v>
      </c>
      <c r="AV24" s="240">
        <v>3</v>
      </c>
      <c r="AW24" s="270">
        <v>0</v>
      </c>
      <c r="AX24" s="239">
        <v>3</v>
      </c>
      <c r="AY24" s="239">
        <v>1</v>
      </c>
      <c r="AZ24" s="239">
        <v>1</v>
      </c>
      <c r="BA24" s="269">
        <v>0</v>
      </c>
      <c r="BB24" s="240">
        <v>6</v>
      </c>
      <c r="BC24" s="240">
        <v>3</v>
      </c>
      <c r="BD24" s="240">
        <v>5</v>
      </c>
      <c r="BE24" s="270">
        <v>0</v>
      </c>
      <c r="BF24" s="290"/>
      <c r="BG24" s="274">
        <v>2</v>
      </c>
      <c r="BH24" s="239">
        <v>0</v>
      </c>
      <c r="BI24" s="239">
        <v>0</v>
      </c>
      <c r="BJ24" s="269">
        <v>0</v>
      </c>
      <c r="BK24" s="240">
        <v>4</v>
      </c>
      <c r="BL24" s="240">
        <v>2</v>
      </c>
      <c r="BM24" s="240">
        <v>2</v>
      </c>
      <c r="BN24" s="270">
        <v>0</v>
      </c>
      <c r="BO24" s="239">
        <v>5</v>
      </c>
      <c r="BP24" s="239">
        <v>3</v>
      </c>
      <c r="BQ24" s="239">
        <v>3</v>
      </c>
      <c r="BR24" s="269">
        <v>0</v>
      </c>
      <c r="BS24" s="240">
        <v>4</v>
      </c>
      <c r="BT24" s="240">
        <v>1</v>
      </c>
      <c r="BU24" s="240">
        <v>3</v>
      </c>
      <c r="BV24" s="270">
        <v>0</v>
      </c>
      <c r="BW24" s="239">
        <v>5</v>
      </c>
      <c r="BX24" s="239">
        <v>2</v>
      </c>
      <c r="BY24" s="239">
        <v>3</v>
      </c>
      <c r="BZ24" s="269">
        <v>0</v>
      </c>
    </row>
    <row r="25" spans="1:78">
      <c r="A25" s="238">
        <v>4</v>
      </c>
      <c r="B25" s="291" t="s">
        <v>93</v>
      </c>
      <c r="C25" s="291" t="str">
        <f t="shared" si="9"/>
        <v>Matt Trimm</v>
      </c>
      <c r="D25" s="286">
        <v>2</v>
      </c>
      <c r="E25" s="236">
        <v>134</v>
      </c>
      <c r="F25" s="236">
        <v>57</v>
      </c>
      <c r="G25" s="236">
        <v>0</v>
      </c>
      <c r="H25" s="285">
        <f t="shared" si="10"/>
        <v>0.42537313432835822</v>
      </c>
      <c r="I25" s="286">
        <f t="shared" si="11"/>
        <v>70</v>
      </c>
      <c r="J25" s="236">
        <f t="shared" si="11"/>
        <v>18</v>
      </c>
      <c r="K25" s="236">
        <f t="shared" si="11"/>
        <v>31</v>
      </c>
      <c r="L25" s="236">
        <f t="shared" si="11"/>
        <v>0</v>
      </c>
      <c r="M25" s="285">
        <f t="shared" si="12"/>
        <v>0.44285714285714284</v>
      </c>
      <c r="N25" s="235">
        <v>4</v>
      </c>
      <c r="O25" s="235">
        <v>1</v>
      </c>
      <c r="P25" s="235">
        <v>1</v>
      </c>
      <c r="Q25" s="281">
        <v>0</v>
      </c>
      <c r="R25" s="234">
        <v>3</v>
      </c>
      <c r="S25" s="234">
        <v>1</v>
      </c>
      <c r="T25" s="234">
        <v>1</v>
      </c>
      <c r="U25" s="280">
        <v>0</v>
      </c>
      <c r="V25" s="235">
        <v>5</v>
      </c>
      <c r="W25" s="235">
        <v>1</v>
      </c>
      <c r="X25" s="235">
        <v>3</v>
      </c>
      <c r="Y25" s="281">
        <v>0</v>
      </c>
      <c r="Z25" s="234">
        <v>5</v>
      </c>
      <c r="AA25" s="234">
        <v>3</v>
      </c>
      <c r="AB25" s="234">
        <v>3</v>
      </c>
      <c r="AC25" s="280">
        <v>0</v>
      </c>
      <c r="AD25" s="235">
        <v>4</v>
      </c>
      <c r="AE25" s="235">
        <v>1</v>
      </c>
      <c r="AF25" s="235">
        <v>0</v>
      </c>
      <c r="AG25" s="281">
        <v>0</v>
      </c>
      <c r="AH25" s="284">
        <v>4</v>
      </c>
      <c r="AI25" s="234">
        <v>2</v>
      </c>
      <c r="AJ25" s="234">
        <v>2</v>
      </c>
      <c r="AK25" s="283">
        <v>0</v>
      </c>
      <c r="AL25" s="282">
        <v>5</v>
      </c>
      <c r="AM25" s="235">
        <v>0</v>
      </c>
      <c r="AN25" s="235">
        <v>2</v>
      </c>
      <c r="AO25" s="281">
        <v>0</v>
      </c>
      <c r="AP25" s="234">
        <v>5</v>
      </c>
      <c r="AQ25" s="234">
        <v>0</v>
      </c>
      <c r="AR25" s="234">
        <v>1</v>
      </c>
      <c r="AS25" s="280">
        <v>0</v>
      </c>
      <c r="AT25" s="235">
        <v>4</v>
      </c>
      <c r="AU25" s="235">
        <v>1</v>
      </c>
      <c r="AV25" s="235">
        <v>2</v>
      </c>
      <c r="AW25" s="281">
        <v>0</v>
      </c>
      <c r="AX25" s="234">
        <v>4</v>
      </c>
      <c r="AY25" s="234">
        <v>0</v>
      </c>
      <c r="AZ25" s="234">
        <v>0</v>
      </c>
      <c r="BA25" s="280">
        <v>0</v>
      </c>
      <c r="BB25" s="235">
        <v>6</v>
      </c>
      <c r="BC25" s="235">
        <v>3</v>
      </c>
      <c r="BD25" s="235">
        <v>3</v>
      </c>
      <c r="BE25" s="281">
        <v>0</v>
      </c>
      <c r="BF25" s="290"/>
      <c r="BG25" s="284">
        <v>4</v>
      </c>
      <c r="BH25" s="234">
        <v>0</v>
      </c>
      <c r="BI25" s="234">
        <v>2</v>
      </c>
      <c r="BJ25" s="280">
        <v>0</v>
      </c>
      <c r="BK25" s="235">
        <v>5</v>
      </c>
      <c r="BL25" s="235">
        <v>1</v>
      </c>
      <c r="BM25" s="235">
        <v>3</v>
      </c>
      <c r="BN25" s="281">
        <v>0</v>
      </c>
      <c r="BO25" s="234">
        <v>4</v>
      </c>
      <c r="BP25" s="234">
        <v>2</v>
      </c>
      <c r="BQ25" s="234">
        <v>2</v>
      </c>
      <c r="BR25" s="280">
        <v>0</v>
      </c>
      <c r="BS25" s="235">
        <v>4</v>
      </c>
      <c r="BT25" s="235">
        <v>0</v>
      </c>
      <c r="BU25" s="235">
        <v>3</v>
      </c>
      <c r="BV25" s="281">
        <v>0</v>
      </c>
      <c r="BW25" s="234">
        <v>4</v>
      </c>
      <c r="BX25" s="234">
        <v>2</v>
      </c>
      <c r="BY25" s="234">
        <v>3</v>
      </c>
      <c r="BZ25" s="280">
        <v>0</v>
      </c>
    </row>
    <row r="26" spans="1:78">
      <c r="A26" s="243">
        <v>5</v>
      </c>
      <c r="B26" s="289" t="s">
        <v>256</v>
      </c>
      <c r="C26" s="289" t="str">
        <f t="shared" si="9"/>
        <v>Todd Brittingham</v>
      </c>
      <c r="D26" s="278">
        <v>6</v>
      </c>
      <c r="E26" s="241">
        <v>393</v>
      </c>
      <c r="F26" s="241">
        <v>207</v>
      </c>
      <c r="G26" s="241">
        <v>8</v>
      </c>
      <c r="H26" s="275">
        <f t="shared" si="10"/>
        <v>0.52671755725190839</v>
      </c>
      <c r="I26" s="276">
        <f t="shared" si="11"/>
        <v>61</v>
      </c>
      <c r="J26" s="241">
        <f t="shared" si="11"/>
        <v>20</v>
      </c>
      <c r="K26" s="241">
        <f t="shared" si="11"/>
        <v>32</v>
      </c>
      <c r="L26" s="241">
        <f t="shared" si="11"/>
        <v>0</v>
      </c>
      <c r="M26" s="275">
        <f t="shared" si="12"/>
        <v>0.52459016393442626</v>
      </c>
      <c r="N26" s="240">
        <v>5</v>
      </c>
      <c r="O26" s="240">
        <v>1</v>
      </c>
      <c r="P26" s="240">
        <v>2</v>
      </c>
      <c r="Q26" s="270">
        <v>0</v>
      </c>
      <c r="R26" s="239">
        <v>4</v>
      </c>
      <c r="S26" s="239">
        <v>2</v>
      </c>
      <c r="T26" s="239">
        <v>2</v>
      </c>
      <c r="U26" s="269">
        <v>0</v>
      </c>
      <c r="V26" s="240">
        <v>5</v>
      </c>
      <c r="W26" s="240">
        <v>1</v>
      </c>
      <c r="X26" s="240">
        <v>2</v>
      </c>
      <c r="Y26" s="270">
        <v>0</v>
      </c>
      <c r="Z26" s="239">
        <v>5</v>
      </c>
      <c r="AA26" s="239">
        <v>2</v>
      </c>
      <c r="AB26" s="239">
        <v>2</v>
      </c>
      <c r="AC26" s="269">
        <v>0</v>
      </c>
      <c r="AD26" s="240">
        <v>5</v>
      </c>
      <c r="AE26" s="240">
        <v>1</v>
      </c>
      <c r="AF26" s="240">
        <v>4</v>
      </c>
      <c r="AG26" s="270">
        <v>0</v>
      </c>
      <c r="AH26" s="274"/>
      <c r="AI26" s="239"/>
      <c r="AJ26" s="239"/>
      <c r="AK26" s="273"/>
      <c r="AL26" s="272">
        <v>5</v>
      </c>
      <c r="AM26" s="240">
        <v>1</v>
      </c>
      <c r="AN26" s="240">
        <v>1</v>
      </c>
      <c r="AO26" s="270">
        <v>0</v>
      </c>
      <c r="AP26" s="239">
        <v>5</v>
      </c>
      <c r="AQ26" s="239">
        <v>1</v>
      </c>
      <c r="AR26" s="239">
        <v>3</v>
      </c>
      <c r="AS26" s="269">
        <v>0</v>
      </c>
      <c r="AT26" s="240"/>
      <c r="AU26" s="240"/>
      <c r="AV26" s="240"/>
      <c r="AW26" s="270"/>
      <c r="AX26" s="239">
        <v>4</v>
      </c>
      <c r="AY26" s="239">
        <v>2</v>
      </c>
      <c r="AZ26" s="239">
        <v>3</v>
      </c>
      <c r="BA26" s="269">
        <v>0</v>
      </c>
      <c r="BB26" s="240">
        <v>3</v>
      </c>
      <c r="BC26" s="240">
        <v>4</v>
      </c>
      <c r="BD26" s="240">
        <v>1</v>
      </c>
      <c r="BE26" s="270">
        <v>0</v>
      </c>
      <c r="BF26" s="290"/>
      <c r="BG26" s="274">
        <v>5</v>
      </c>
      <c r="BH26" s="239">
        <v>2</v>
      </c>
      <c r="BI26" s="239">
        <v>2</v>
      </c>
      <c r="BJ26" s="269">
        <v>0</v>
      </c>
      <c r="BK26" s="240">
        <v>5</v>
      </c>
      <c r="BL26" s="240">
        <v>1</v>
      </c>
      <c r="BM26" s="240">
        <v>3</v>
      </c>
      <c r="BN26" s="270">
        <v>0</v>
      </c>
      <c r="BO26" s="239">
        <v>6</v>
      </c>
      <c r="BP26" s="239">
        <v>2</v>
      </c>
      <c r="BQ26" s="239">
        <v>4</v>
      </c>
      <c r="BR26" s="269">
        <v>0</v>
      </c>
      <c r="BS26" s="240">
        <v>4</v>
      </c>
      <c r="BT26" s="240">
        <v>0</v>
      </c>
      <c r="BU26" s="240">
        <v>3</v>
      </c>
      <c r="BV26" s="270">
        <v>0</v>
      </c>
      <c r="BW26" s="239"/>
      <c r="BX26" s="239"/>
      <c r="BY26" s="239"/>
      <c r="BZ26" s="269"/>
    </row>
    <row r="27" spans="1:78">
      <c r="A27" s="238">
        <v>6</v>
      </c>
      <c r="B27" s="291" t="s">
        <v>98</v>
      </c>
      <c r="C27" s="291" t="str">
        <f t="shared" si="9"/>
        <v>John Vackaro</v>
      </c>
      <c r="D27" s="287">
        <v>18</v>
      </c>
      <c r="E27" s="237">
        <v>1162</v>
      </c>
      <c r="F27" s="237">
        <v>644</v>
      </c>
      <c r="G27" s="237">
        <v>45</v>
      </c>
      <c r="H27" s="285">
        <f t="shared" si="10"/>
        <v>0.55421686746987953</v>
      </c>
      <c r="I27" s="286">
        <f t="shared" si="11"/>
        <v>46</v>
      </c>
      <c r="J27" s="236">
        <f t="shared" si="11"/>
        <v>14</v>
      </c>
      <c r="K27" s="236">
        <f t="shared" si="11"/>
        <v>32</v>
      </c>
      <c r="L27" s="236">
        <f t="shared" si="11"/>
        <v>3</v>
      </c>
      <c r="M27" s="285">
        <f t="shared" si="12"/>
        <v>0.69565217391304346</v>
      </c>
      <c r="N27" s="235">
        <v>4</v>
      </c>
      <c r="O27" s="235">
        <v>0</v>
      </c>
      <c r="P27" s="235">
        <v>3</v>
      </c>
      <c r="Q27" s="281">
        <v>0</v>
      </c>
      <c r="R27" s="234">
        <v>4</v>
      </c>
      <c r="S27" s="234">
        <v>0</v>
      </c>
      <c r="T27" s="234">
        <v>4</v>
      </c>
      <c r="U27" s="280">
        <v>0</v>
      </c>
      <c r="V27" s="235">
        <v>5</v>
      </c>
      <c r="W27" s="235">
        <v>2</v>
      </c>
      <c r="X27" s="235">
        <v>3</v>
      </c>
      <c r="Y27" s="281">
        <v>0</v>
      </c>
      <c r="Z27" s="234">
        <v>1</v>
      </c>
      <c r="AA27" s="234">
        <v>0</v>
      </c>
      <c r="AB27" s="234">
        <v>1</v>
      </c>
      <c r="AC27" s="280">
        <v>0</v>
      </c>
      <c r="AD27" s="235"/>
      <c r="AE27" s="235"/>
      <c r="AF27" s="235"/>
      <c r="AG27" s="281"/>
      <c r="AH27" s="284"/>
      <c r="AI27" s="234"/>
      <c r="AJ27" s="234"/>
      <c r="AK27" s="283"/>
      <c r="AL27" s="282">
        <v>4</v>
      </c>
      <c r="AM27" s="235">
        <v>1</v>
      </c>
      <c r="AN27" s="235">
        <v>1</v>
      </c>
      <c r="AO27" s="281">
        <v>0</v>
      </c>
      <c r="AP27" s="234"/>
      <c r="AQ27" s="234"/>
      <c r="AR27" s="234"/>
      <c r="AS27" s="280"/>
      <c r="AT27" s="235">
        <v>4</v>
      </c>
      <c r="AU27" s="235">
        <v>0</v>
      </c>
      <c r="AV27" s="235">
        <v>4</v>
      </c>
      <c r="AW27" s="281">
        <v>0</v>
      </c>
      <c r="AX27" s="234">
        <v>4</v>
      </c>
      <c r="AY27" s="234">
        <v>1</v>
      </c>
      <c r="AZ27" s="234">
        <v>2</v>
      </c>
      <c r="BA27" s="280">
        <v>1</v>
      </c>
      <c r="BB27" s="235">
        <v>4</v>
      </c>
      <c r="BC27" s="235">
        <v>3</v>
      </c>
      <c r="BD27" s="235">
        <v>4</v>
      </c>
      <c r="BE27" s="281">
        <v>0</v>
      </c>
      <c r="BF27" s="290"/>
      <c r="BG27" s="284">
        <v>5</v>
      </c>
      <c r="BH27" s="234">
        <v>3</v>
      </c>
      <c r="BI27" s="234">
        <v>3</v>
      </c>
      <c r="BJ27" s="280">
        <v>0</v>
      </c>
      <c r="BK27" s="235">
        <v>5</v>
      </c>
      <c r="BL27" s="235">
        <v>2</v>
      </c>
      <c r="BM27" s="235">
        <v>4</v>
      </c>
      <c r="BN27" s="281">
        <v>0</v>
      </c>
      <c r="BO27" s="234">
        <v>6</v>
      </c>
      <c r="BP27" s="234">
        <v>2</v>
      </c>
      <c r="BQ27" s="234">
        <v>3</v>
      </c>
      <c r="BR27" s="280">
        <v>2</v>
      </c>
      <c r="BS27" s="235"/>
      <c r="BT27" s="235"/>
      <c r="BU27" s="235"/>
      <c r="BV27" s="281"/>
      <c r="BW27" s="234"/>
      <c r="BX27" s="234"/>
      <c r="BY27" s="234"/>
      <c r="BZ27" s="280"/>
    </row>
    <row r="28" spans="1:78">
      <c r="A28" s="243">
        <v>7</v>
      </c>
      <c r="B28" s="289" t="s">
        <v>1118</v>
      </c>
      <c r="C28" s="289" t="str">
        <f t="shared" si="9"/>
        <v>Gary Nelson</v>
      </c>
      <c r="D28" s="278">
        <v>13</v>
      </c>
      <c r="E28" s="241">
        <v>746</v>
      </c>
      <c r="F28" s="241">
        <v>480</v>
      </c>
      <c r="G28" s="241">
        <v>2</v>
      </c>
      <c r="H28" s="275">
        <f t="shared" si="10"/>
        <v>0.64343163538873993</v>
      </c>
      <c r="I28" s="1545"/>
      <c r="J28" s="1546"/>
      <c r="K28" s="1546"/>
      <c r="L28" s="1546"/>
      <c r="M28" s="1547"/>
      <c r="N28" s="240"/>
      <c r="O28" s="240"/>
      <c r="P28" s="240"/>
      <c r="Q28" s="270"/>
      <c r="R28" s="239"/>
      <c r="S28" s="239"/>
      <c r="T28" s="239"/>
      <c r="U28" s="269"/>
      <c r="V28" s="240"/>
      <c r="W28" s="240"/>
      <c r="X28" s="240"/>
      <c r="Y28" s="270"/>
      <c r="Z28" s="239"/>
      <c r="AA28" s="239"/>
      <c r="AB28" s="239"/>
      <c r="AC28" s="269"/>
      <c r="AD28" s="240"/>
      <c r="AE28" s="240"/>
      <c r="AF28" s="240"/>
      <c r="AG28" s="270"/>
      <c r="AH28" s="274"/>
      <c r="AI28" s="239"/>
      <c r="AJ28" s="239"/>
      <c r="AK28" s="273"/>
      <c r="AL28" s="272"/>
      <c r="AM28" s="240"/>
      <c r="AN28" s="240"/>
      <c r="AO28" s="270"/>
      <c r="AP28" s="239"/>
      <c r="AQ28" s="239"/>
      <c r="AR28" s="239"/>
      <c r="AS28" s="269"/>
      <c r="AT28" s="240"/>
      <c r="AU28" s="240"/>
      <c r="AV28" s="240"/>
      <c r="AW28" s="270"/>
      <c r="AX28" s="239"/>
      <c r="AY28" s="239"/>
      <c r="AZ28" s="239"/>
      <c r="BA28" s="269"/>
      <c r="BB28" s="240"/>
      <c r="BC28" s="240"/>
      <c r="BD28" s="240"/>
      <c r="BE28" s="270"/>
      <c r="BF28" s="290"/>
      <c r="BG28" s="274"/>
      <c r="BH28" s="239"/>
      <c r="BI28" s="239"/>
      <c r="BJ28" s="269"/>
      <c r="BK28" s="240"/>
      <c r="BL28" s="240"/>
      <c r="BM28" s="240"/>
      <c r="BN28" s="270"/>
      <c r="BO28" s="239"/>
      <c r="BP28" s="239"/>
      <c r="BQ28" s="239"/>
      <c r="BR28" s="269"/>
      <c r="BS28" s="240"/>
      <c r="BT28" s="240"/>
      <c r="BU28" s="240"/>
      <c r="BV28" s="270"/>
      <c r="BW28" s="239"/>
      <c r="BX28" s="239"/>
      <c r="BY28" s="239"/>
      <c r="BZ28" s="269"/>
    </row>
    <row r="29" spans="1:78">
      <c r="A29" s="238">
        <v>8</v>
      </c>
      <c r="B29" s="291" t="s">
        <v>40</v>
      </c>
      <c r="C29" s="291" t="str">
        <f t="shared" si="9"/>
        <v>Mike Harriman</v>
      </c>
      <c r="D29" s="286">
        <v>7</v>
      </c>
      <c r="E29" s="236">
        <v>402</v>
      </c>
      <c r="F29" s="236">
        <v>236</v>
      </c>
      <c r="G29" s="236">
        <v>5</v>
      </c>
      <c r="H29" s="285">
        <f t="shared" si="10"/>
        <v>0.58706467661691542</v>
      </c>
      <c r="I29" s="286">
        <f t="shared" ref="I29:I38" si="13">SUM(BW29,BS29,BO29,BK29,BG29,BB29,AX29,AT29,AP29,AL29,AH29,AD29,Z29,V29,R29,N29)</f>
        <v>36</v>
      </c>
      <c r="J29" s="236">
        <f t="shared" ref="J29:J38" si="14">SUM(BX29,BT29,BP29,BL29,BH29,BC29,AY29,AU29,AQ29,AM29,AI29,AE29,AA29,W29,S29,O29)</f>
        <v>10</v>
      </c>
      <c r="K29" s="236">
        <f t="shared" ref="K29:K38" si="15">SUM(BY29,BU29,BQ29,BM29,BI29,BD29,AZ29,AV29,AR29,AN29,AJ29,AF29,AB29,X29,T29,P29)</f>
        <v>18</v>
      </c>
      <c r="L29" s="236">
        <f t="shared" ref="L29:L38" si="16">SUM(BZ29,BV29,BR29,BN29,BJ29,BE29,BA29,AW29,AS29,AO29,AK29,AG29,AC29,Y29,U29,Q29)</f>
        <v>0</v>
      </c>
      <c r="M29" s="285">
        <f t="shared" ref="M29:M38" si="17">K29/I29</f>
        <v>0.5</v>
      </c>
      <c r="N29" s="235">
        <v>4</v>
      </c>
      <c r="O29" s="235">
        <v>0</v>
      </c>
      <c r="P29" s="235">
        <v>2</v>
      </c>
      <c r="Q29" s="281">
        <v>0</v>
      </c>
      <c r="R29" s="234">
        <v>4</v>
      </c>
      <c r="S29" s="234">
        <v>0</v>
      </c>
      <c r="T29" s="234">
        <v>1</v>
      </c>
      <c r="U29" s="280">
        <v>0</v>
      </c>
      <c r="V29" s="235">
        <v>5</v>
      </c>
      <c r="W29" s="235">
        <v>3</v>
      </c>
      <c r="X29" s="235">
        <v>5</v>
      </c>
      <c r="Y29" s="281">
        <v>0</v>
      </c>
      <c r="Z29" s="234">
        <v>5</v>
      </c>
      <c r="AA29" s="234">
        <v>1</v>
      </c>
      <c r="AB29" s="234">
        <v>1</v>
      </c>
      <c r="AC29" s="280">
        <v>0</v>
      </c>
      <c r="AD29" s="235">
        <v>4</v>
      </c>
      <c r="AE29" s="235">
        <v>0</v>
      </c>
      <c r="AF29" s="235">
        <v>0</v>
      </c>
      <c r="AG29" s="281">
        <v>0</v>
      </c>
      <c r="AH29" s="284">
        <v>5</v>
      </c>
      <c r="AI29" s="234">
        <v>3</v>
      </c>
      <c r="AJ29" s="234">
        <v>3</v>
      </c>
      <c r="AK29" s="283">
        <v>0</v>
      </c>
      <c r="AL29" s="282"/>
      <c r="AM29" s="235"/>
      <c r="AN29" s="235"/>
      <c r="AO29" s="281"/>
      <c r="AP29" s="234"/>
      <c r="AQ29" s="234"/>
      <c r="AR29" s="234"/>
      <c r="AS29" s="280"/>
      <c r="AT29" s="235"/>
      <c r="AU29" s="235"/>
      <c r="AV29" s="235"/>
      <c r="AW29" s="281"/>
      <c r="AX29" s="234"/>
      <c r="AY29" s="234"/>
      <c r="AZ29" s="234"/>
      <c r="BA29" s="280"/>
      <c r="BB29" s="235"/>
      <c r="BC29" s="235"/>
      <c r="BD29" s="235"/>
      <c r="BE29" s="281"/>
      <c r="BF29" s="290"/>
      <c r="BG29" s="284"/>
      <c r="BH29" s="234"/>
      <c r="BI29" s="234"/>
      <c r="BJ29" s="280"/>
      <c r="BK29" s="235"/>
      <c r="BL29" s="235"/>
      <c r="BM29" s="235"/>
      <c r="BN29" s="281"/>
      <c r="BO29" s="234">
        <v>3</v>
      </c>
      <c r="BP29" s="234">
        <v>2</v>
      </c>
      <c r="BQ29" s="234">
        <v>3</v>
      </c>
      <c r="BR29" s="280">
        <v>0</v>
      </c>
      <c r="BS29" s="235">
        <v>2</v>
      </c>
      <c r="BT29" s="235">
        <v>0</v>
      </c>
      <c r="BU29" s="235">
        <v>1</v>
      </c>
      <c r="BV29" s="281">
        <v>0</v>
      </c>
      <c r="BW29" s="234">
        <v>4</v>
      </c>
      <c r="BX29" s="234">
        <v>1</v>
      </c>
      <c r="BY29" s="234">
        <v>2</v>
      </c>
      <c r="BZ29" s="280">
        <v>0</v>
      </c>
    </row>
    <row r="30" spans="1:78">
      <c r="A30" s="243">
        <v>9</v>
      </c>
      <c r="B30" s="289" t="s">
        <v>1137</v>
      </c>
      <c r="C30" s="289" t="str">
        <f t="shared" si="9"/>
        <v>Jim Morris</v>
      </c>
      <c r="D30" s="278">
        <v>9</v>
      </c>
      <c r="E30" s="242">
        <v>482</v>
      </c>
      <c r="F30" s="242">
        <v>245</v>
      </c>
      <c r="G30" s="242">
        <v>9</v>
      </c>
      <c r="H30" s="275">
        <f t="shared" si="10"/>
        <v>0.50829875518672196</v>
      </c>
      <c r="I30" s="276">
        <f t="shared" si="13"/>
        <v>70</v>
      </c>
      <c r="J30" s="241">
        <f t="shared" si="14"/>
        <v>18</v>
      </c>
      <c r="K30" s="241">
        <f t="shared" si="15"/>
        <v>36</v>
      </c>
      <c r="L30" s="241">
        <f t="shared" si="16"/>
        <v>0</v>
      </c>
      <c r="M30" s="275">
        <f t="shared" si="17"/>
        <v>0.51428571428571423</v>
      </c>
      <c r="N30" s="240">
        <v>4</v>
      </c>
      <c r="O30" s="240">
        <v>1</v>
      </c>
      <c r="P30" s="240">
        <v>3</v>
      </c>
      <c r="Q30" s="270">
        <v>0</v>
      </c>
      <c r="R30" s="239">
        <v>4</v>
      </c>
      <c r="S30" s="239">
        <v>0</v>
      </c>
      <c r="T30" s="239">
        <v>1</v>
      </c>
      <c r="U30" s="269">
        <v>0</v>
      </c>
      <c r="V30" s="240">
        <v>5</v>
      </c>
      <c r="W30" s="240">
        <v>2</v>
      </c>
      <c r="X30" s="240">
        <v>4</v>
      </c>
      <c r="Y30" s="270">
        <v>0</v>
      </c>
      <c r="Z30" s="239">
        <v>5</v>
      </c>
      <c r="AA30" s="239">
        <v>0</v>
      </c>
      <c r="AB30" s="239">
        <v>2</v>
      </c>
      <c r="AC30" s="269">
        <v>0</v>
      </c>
      <c r="AD30" s="240">
        <v>4</v>
      </c>
      <c r="AE30" s="240">
        <v>0</v>
      </c>
      <c r="AF30" s="240">
        <v>1</v>
      </c>
      <c r="AG30" s="270">
        <v>0</v>
      </c>
      <c r="AH30" s="274">
        <v>3</v>
      </c>
      <c r="AI30" s="239">
        <v>1</v>
      </c>
      <c r="AJ30" s="239">
        <v>2</v>
      </c>
      <c r="AK30" s="273">
        <v>0</v>
      </c>
      <c r="AL30" s="272">
        <v>5</v>
      </c>
      <c r="AM30" s="240">
        <v>2</v>
      </c>
      <c r="AN30" s="240">
        <v>3</v>
      </c>
      <c r="AO30" s="270">
        <v>0</v>
      </c>
      <c r="AP30" s="239">
        <v>5</v>
      </c>
      <c r="AQ30" s="239">
        <v>2</v>
      </c>
      <c r="AR30" s="239">
        <v>2</v>
      </c>
      <c r="AS30" s="269">
        <v>0</v>
      </c>
      <c r="AT30" s="240">
        <v>4</v>
      </c>
      <c r="AU30" s="240">
        <v>0</v>
      </c>
      <c r="AV30" s="240">
        <v>2</v>
      </c>
      <c r="AW30" s="270">
        <v>0</v>
      </c>
      <c r="AX30" s="239">
        <v>3</v>
      </c>
      <c r="AY30" s="239">
        <v>1</v>
      </c>
      <c r="AZ30" s="239">
        <v>1</v>
      </c>
      <c r="BA30" s="269">
        <v>0</v>
      </c>
      <c r="BB30" s="240">
        <v>5</v>
      </c>
      <c r="BC30" s="240">
        <v>3</v>
      </c>
      <c r="BD30" s="240">
        <v>2</v>
      </c>
      <c r="BE30" s="270">
        <v>0</v>
      </c>
      <c r="BF30" s="290"/>
      <c r="BG30" s="274">
        <v>4</v>
      </c>
      <c r="BH30" s="239">
        <v>0</v>
      </c>
      <c r="BI30" s="239">
        <v>1</v>
      </c>
      <c r="BJ30" s="269">
        <v>0</v>
      </c>
      <c r="BK30" s="240">
        <v>5</v>
      </c>
      <c r="BL30" s="240">
        <v>1</v>
      </c>
      <c r="BM30" s="240">
        <v>3</v>
      </c>
      <c r="BN30" s="270">
        <v>0</v>
      </c>
      <c r="BO30" s="239">
        <v>5</v>
      </c>
      <c r="BP30" s="239">
        <v>3</v>
      </c>
      <c r="BQ30" s="239">
        <v>4</v>
      </c>
      <c r="BR30" s="269">
        <v>0</v>
      </c>
      <c r="BS30" s="240">
        <v>4</v>
      </c>
      <c r="BT30" s="240">
        <v>1</v>
      </c>
      <c r="BU30" s="240">
        <v>4</v>
      </c>
      <c r="BV30" s="270">
        <v>0</v>
      </c>
      <c r="BW30" s="239">
        <v>5</v>
      </c>
      <c r="BX30" s="239">
        <v>1</v>
      </c>
      <c r="BY30" s="239">
        <v>1</v>
      </c>
      <c r="BZ30" s="269">
        <v>0</v>
      </c>
    </row>
    <row r="31" spans="1:78">
      <c r="A31" s="238">
        <v>10</v>
      </c>
      <c r="B31" s="291" t="s">
        <v>1138</v>
      </c>
      <c r="C31" s="291" t="str">
        <f t="shared" si="9"/>
        <v>Kevin Pesta</v>
      </c>
      <c r="D31" s="287">
        <v>13</v>
      </c>
      <c r="E31" s="237">
        <v>715</v>
      </c>
      <c r="F31" s="237">
        <v>371</v>
      </c>
      <c r="G31" s="237">
        <v>3</v>
      </c>
      <c r="H31" s="285">
        <f t="shared" si="10"/>
        <v>0.51888111888111887</v>
      </c>
      <c r="I31" s="286">
        <f t="shared" si="13"/>
        <v>35</v>
      </c>
      <c r="J31" s="236">
        <f t="shared" si="14"/>
        <v>6</v>
      </c>
      <c r="K31" s="236">
        <f t="shared" si="15"/>
        <v>16</v>
      </c>
      <c r="L31" s="236">
        <f t="shared" si="16"/>
        <v>0</v>
      </c>
      <c r="M31" s="285">
        <f t="shared" si="17"/>
        <v>0.45714285714285713</v>
      </c>
      <c r="N31" s="235"/>
      <c r="O31" s="235"/>
      <c r="P31" s="235"/>
      <c r="Q31" s="281"/>
      <c r="R31" s="234"/>
      <c r="S31" s="234"/>
      <c r="T31" s="234"/>
      <c r="U31" s="280"/>
      <c r="V31" s="235">
        <v>4</v>
      </c>
      <c r="W31" s="235">
        <v>0</v>
      </c>
      <c r="X31" s="235">
        <v>1</v>
      </c>
      <c r="Y31" s="281">
        <v>0</v>
      </c>
      <c r="Z31" s="234">
        <v>5</v>
      </c>
      <c r="AA31" s="234">
        <v>0</v>
      </c>
      <c r="AB31" s="234">
        <v>2</v>
      </c>
      <c r="AC31" s="280">
        <v>0</v>
      </c>
      <c r="AD31" s="235"/>
      <c r="AE31" s="235"/>
      <c r="AF31" s="235"/>
      <c r="AG31" s="281"/>
      <c r="AH31" s="284">
        <v>5</v>
      </c>
      <c r="AI31" s="234">
        <v>1</v>
      </c>
      <c r="AJ31" s="234">
        <v>2</v>
      </c>
      <c r="AK31" s="283">
        <v>0</v>
      </c>
      <c r="AL31" s="282"/>
      <c r="AM31" s="235"/>
      <c r="AN31" s="235"/>
      <c r="AO31" s="281"/>
      <c r="AP31" s="234">
        <v>5</v>
      </c>
      <c r="AQ31" s="234">
        <v>0</v>
      </c>
      <c r="AR31" s="234">
        <v>3</v>
      </c>
      <c r="AS31" s="280">
        <v>0</v>
      </c>
      <c r="AT31" s="235"/>
      <c r="AU31" s="235"/>
      <c r="AV31" s="235"/>
      <c r="AW31" s="281"/>
      <c r="AX31" s="234"/>
      <c r="AY31" s="234"/>
      <c r="AZ31" s="234"/>
      <c r="BA31" s="280"/>
      <c r="BB31" s="235">
        <v>4</v>
      </c>
      <c r="BC31" s="235">
        <v>3</v>
      </c>
      <c r="BD31" s="235">
        <v>3</v>
      </c>
      <c r="BE31" s="281">
        <v>0</v>
      </c>
      <c r="BF31" s="290"/>
      <c r="BG31" s="284"/>
      <c r="BH31" s="234"/>
      <c r="BI31" s="234"/>
      <c r="BJ31" s="280"/>
      <c r="BK31" s="235">
        <v>4</v>
      </c>
      <c r="BL31" s="235">
        <v>2</v>
      </c>
      <c r="BM31" s="235">
        <v>2</v>
      </c>
      <c r="BN31" s="281">
        <v>0</v>
      </c>
      <c r="BO31" s="234"/>
      <c r="BP31" s="234"/>
      <c r="BQ31" s="234"/>
      <c r="BR31" s="280"/>
      <c r="BS31" s="235">
        <v>3</v>
      </c>
      <c r="BT31" s="235">
        <v>0</v>
      </c>
      <c r="BU31" s="235">
        <v>1</v>
      </c>
      <c r="BV31" s="281">
        <v>0</v>
      </c>
      <c r="BW31" s="234">
        <v>5</v>
      </c>
      <c r="BX31" s="234">
        <v>0</v>
      </c>
      <c r="BY31" s="234">
        <v>2</v>
      </c>
      <c r="BZ31" s="280">
        <v>0</v>
      </c>
    </row>
    <row r="32" spans="1:78">
      <c r="A32" s="243">
        <v>11</v>
      </c>
      <c r="B32" s="289" t="s">
        <v>1195</v>
      </c>
      <c r="C32" s="289" t="str">
        <f t="shared" si="9"/>
        <v>Jerry Hoffman</v>
      </c>
      <c r="D32" s="278">
        <v>11</v>
      </c>
      <c r="E32" s="241">
        <v>553</v>
      </c>
      <c r="F32" s="241">
        <v>292</v>
      </c>
      <c r="G32" s="241">
        <v>1</v>
      </c>
      <c r="H32" s="275">
        <f t="shared" si="10"/>
        <v>0.52802893309222421</v>
      </c>
      <c r="I32" s="276">
        <f t="shared" si="13"/>
        <v>60</v>
      </c>
      <c r="J32" s="241">
        <f t="shared" si="14"/>
        <v>9</v>
      </c>
      <c r="K32" s="241">
        <f t="shared" si="15"/>
        <v>32</v>
      </c>
      <c r="L32" s="241">
        <f t="shared" si="16"/>
        <v>0</v>
      </c>
      <c r="M32" s="275">
        <f t="shared" si="17"/>
        <v>0.53333333333333333</v>
      </c>
      <c r="N32" s="240">
        <v>4</v>
      </c>
      <c r="O32" s="240">
        <v>0</v>
      </c>
      <c r="P32" s="240">
        <v>2</v>
      </c>
      <c r="Q32" s="270">
        <v>0</v>
      </c>
      <c r="R32" s="239">
        <v>3</v>
      </c>
      <c r="S32" s="239">
        <v>0</v>
      </c>
      <c r="T32" s="239">
        <v>2</v>
      </c>
      <c r="U32" s="269">
        <v>0</v>
      </c>
      <c r="V32" s="240">
        <v>2</v>
      </c>
      <c r="W32" s="240">
        <v>0</v>
      </c>
      <c r="X32" s="240">
        <v>0</v>
      </c>
      <c r="Y32" s="270">
        <v>0</v>
      </c>
      <c r="Z32" s="239"/>
      <c r="AA32" s="239"/>
      <c r="AB32" s="239"/>
      <c r="AC32" s="269"/>
      <c r="AD32" s="240">
        <v>4</v>
      </c>
      <c r="AE32" s="240">
        <v>0</v>
      </c>
      <c r="AF32" s="240">
        <v>1</v>
      </c>
      <c r="AG32" s="270">
        <v>0</v>
      </c>
      <c r="AH32" s="274">
        <v>4</v>
      </c>
      <c r="AI32" s="239">
        <v>0</v>
      </c>
      <c r="AJ32" s="239">
        <v>3</v>
      </c>
      <c r="AK32" s="273">
        <v>0</v>
      </c>
      <c r="AL32" s="272">
        <v>4</v>
      </c>
      <c r="AM32" s="240">
        <v>0</v>
      </c>
      <c r="AN32" s="240">
        <v>3</v>
      </c>
      <c r="AO32" s="270">
        <v>0</v>
      </c>
      <c r="AP32" s="239">
        <v>5</v>
      </c>
      <c r="AQ32" s="239">
        <v>0</v>
      </c>
      <c r="AR32" s="239">
        <v>3</v>
      </c>
      <c r="AS32" s="269">
        <v>0</v>
      </c>
      <c r="AT32" s="240">
        <v>4</v>
      </c>
      <c r="AU32" s="240">
        <v>1</v>
      </c>
      <c r="AV32" s="240">
        <v>1</v>
      </c>
      <c r="AW32" s="270">
        <v>0</v>
      </c>
      <c r="AX32" s="239">
        <v>3</v>
      </c>
      <c r="AY32" s="239">
        <v>0</v>
      </c>
      <c r="AZ32" s="239">
        <v>1</v>
      </c>
      <c r="BA32" s="269">
        <v>0</v>
      </c>
      <c r="BB32" s="240">
        <v>5</v>
      </c>
      <c r="BC32" s="240">
        <v>2</v>
      </c>
      <c r="BD32" s="240">
        <v>4</v>
      </c>
      <c r="BE32" s="270">
        <v>0</v>
      </c>
      <c r="BF32" s="290"/>
      <c r="BG32" s="274">
        <v>4</v>
      </c>
      <c r="BH32" s="239">
        <v>1</v>
      </c>
      <c r="BI32" s="239">
        <v>1</v>
      </c>
      <c r="BJ32" s="269">
        <v>0</v>
      </c>
      <c r="BK32" s="240">
        <v>5</v>
      </c>
      <c r="BL32" s="240">
        <v>2</v>
      </c>
      <c r="BM32" s="240">
        <v>3</v>
      </c>
      <c r="BN32" s="270">
        <v>0</v>
      </c>
      <c r="BO32" s="239">
        <v>6</v>
      </c>
      <c r="BP32" s="239">
        <v>1</v>
      </c>
      <c r="BQ32" s="239">
        <v>4</v>
      </c>
      <c r="BR32" s="269">
        <v>0</v>
      </c>
      <c r="BS32" s="240">
        <v>3</v>
      </c>
      <c r="BT32" s="240">
        <v>0</v>
      </c>
      <c r="BU32" s="240">
        <v>1</v>
      </c>
      <c r="BV32" s="270">
        <v>0</v>
      </c>
      <c r="BW32" s="239">
        <v>4</v>
      </c>
      <c r="BX32" s="239">
        <v>2</v>
      </c>
      <c r="BY32" s="239">
        <v>3</v>
      </c>
      <c r="BZ32" s="269">
        <v>0</v>
      </c>
    </row>
    <row r="33" spans="1:78">
      <c r="A33" s="238">
        <v>12</v>
      </c>
      <c r="B33" s="291" t="s">
        <v>1204</v>
      </c>
      <c r="C33" s="291" t="str">
        <f t="shared" si="9"/>
        <v>Bob Erickson</v>
      </c>
      <c r="D33" s="287">
        <v>9</v>
      </c>
      <c r="E33" s="236">
        <v>394</v>
      </c>
      <c r="F33" s="236">
        <v>205</v>
      </c>
      <c r="G33" s="236">
        <v>3</v>
      </c>
      <c r="H33" s="285">
        <f t="shared" si="10"/>
        <v>0.52030456852791873</v>
      </c>
      <c r="I33" s="286">
        <f t="shared" si="13"/>
        <v>0</v>
      </c>
      <c r="J33" s="236">
        <f t="shared" si="14"/>
        <v>0</v>
      </c>
      <c r="K33" s="236">
        <f t="shared" si="15"/>
        <v>0</v>
      </c>
      <c r="L33" s="236">
        <f t="shared" si="16"/>
        <v>0</v>
      </c>
      <c r="M33" s="285" t="e">
        <f t="shared" si="17"/>
        <v>#DIV/0!</v>
      </c>
      <c r="N33" s="235"/>
      <c r="O33" s="235"/>
      <c r="P33" s="235"/>
      <c r="Q33" s="281"/>
      <c r="R33" s="234"/>
      <c r="S33" s="234"/>
      <c r="T33" s="234"/>
      <c r="U33" s="280"/>
      <c r="V33" s="235"/>
      <c r="W33" s="235"/>
      <c r="X33" s="235"/>
      <c r="Y33" s="281"/>
      <c r="Z33" s="234"/>
      <c r="AA33" s="234"/>
      <c r="AB33" s="234"/>
      <c r="AC33" s="280"/>
      <c r="AD33" s="235"/>
      <c r="AE33" s="235"/>
      <c r="AF33" s="235"/>
      <c r="AG33" s="281"/>
      <c r="AH33" s="284"/>
      <c r="AI33" s="234"/>
      <c r="AJ33" s="234"/>
      <c r="AK33" s="283"/>
      <c r="AL33" s="282"/>
      <c r="AM33" s="235"/>
      <c r="AN33" s="235"/>
      <c r="AO33" s="281"/>
      <c r="AP33" s="234"/>
      <c r="AQ33" s="234"/>
      <c r="AR33" s="234"/>
      <c r="AS33" s="280"/>
      <c r="AT33" s="235"/>
      <c r="AU33" s="235"/>
      <c r="AV33" s="235"/>
      <c r="AW33" s="281"/>
      <c r="AX33" s="234"/>
      <c r="AY33" s="234"/>
      <c r="AZ33" s="234"/>
      <c r="BA33" s="280"/>
      <c r="BB33" s="235"/>
      <c r="BC33" s="235"/>
      <c r="BD33" s="235"/>
      <c r="BE33" s="281"/>
      <c r="BF33" s="290"/>
      <c r="BG33" s="284"/>
      <c r="BH33" s="234"/>
      <c r="BI33" s="234"/>
      <c r="BJ33" s="280"/>
      <c r="BK33" s="235"/>
      <c r="BL33" s="235"/>
      <c r="BM33" s="235"/>
      <c r="BN33" s="281"/>
      <c r="BO33" s="234"/>
      <c r="BP33" s="234"/>
      <c r="BQ33" s="234"/>
      <c r="BR33" s="280"/>
      <c r="BS33" s="235"/>
      <c r="BT33" s="235"/>
      <c r="BU33" s="235"/>
      <c r="BV33" s="281"/>
      <c r="BW33" s="234"/>
      <c r="BX33" s="234"/>
      <c r="BY33" s="234"/>
      <c r="BZ33" s="280"/>
    </row>
    <row r="34" spans="1:78">
      <c r="A34" s="243">
        <v>13</v>
      </c>
      <c r="B34" s="289" t="s">
        <v>1259</v>
      </c>
      <c r="C34" s="289" t="str">
        <f t="shared" si="9"/>
        <v>Steve Guy</v>
      </c>
      <c r="D34" s="278">
        <v>2</v>
      </c>
      <c r="E34" s="241">
        <v>91</v>
      </c>
      <c r="F34" s="241">
        <v>40</v>
      </c>
      <c r="G34" s="241">
        <v>0</v>
      </c>
      <c r="H34" s="275">
        <f t="shared" si="10"/>
        <v>0.43956043956043955</v>
      </c>
      <c r="I34" s="276">
        <f t="shared" si="13"/>
        <v>66</v>
      </c>
      <c r="J34" s="241">
        <f t="shared" si="14"/>
        <v>9</v>
      </c>
      <c r="K34" s="241">
        <f t="shared" si="15"/>
        <v>32</v>
      </c>
      <c r="L34" s="241">
        <f t="shared" si="16"/>
        <v>0</v>
      </c>
      <c r="M34" s="275">
        <f t="shared" si="17"/>
        <v>0.48484848484848486</v>
      </c>
      <c r="N34" s="240">
        <v>4</v>
      </c>
      <c r="O34" s="240">
        <v>1</v>
      </c>
      <c r="P34" s="240">
        <v>1</v>
      </c>
      <c r="Q34" s="270">
        <v>0</v>
      </c>
      <c r="R34" s="239">
        <v>2</v>
      </c>
      <c r="S34" s="239">
        <v>0</v>
      </c>
      <c r="T34" s="239">
        <v>0</v>
      </c>
      <c r="U34" s="269">
        <v>0</v>
      </c>
      <c r="V34" s="240">
        <v>5</v>
      </c>
      <c r="W34" s="240">
        <v>0</v>
      </c>
      <c r="X34" s="240">
        <v>3</v>
      </c>
      <c r="Y34" s="270">
        <v>0</v>
      </c>
      <c r="Z34" s="239">
        <v>3</v>
      </c>
      <c r="AA34" s="239">
        <v>0</v>
      </c>
      <c r="AB34" s="239">
        <v>3</v>
      </c>
      <c r="AC34" s="269">
        <v>0</v>
      </c>
      <c r="AD34" s="240">
        <v>4</v>
      </c>
      <c r="AE34" s="240">
        <v>0</v>
      </c>
      <c r="AF34" s="240">
        <v>1</v>
      </c>
      <c r="AG34" s="270">
        <v>0</v>
      </c>
      <c r="AH34" s="274">
        <v>4</v>
      </c>
      <c r="AI34" s="239">
        <v>0</v>
      </c>
      <c r="AJ34" s="239">
        <v>3</v>
      </c>
      <c r="AK34" s="273">
        <v>0</v>
      </c>
      <c r="AL34" s="272">
        <v>5</v>
      </c>
      <c r="AM34" s="240">
        <v>1</v>
      </c>
      <c r="AN34" s="240">
        <v>1</v>
      </c>
      <c r="AO34" s="270">
        <v>0</v>
      </c>
      <c r="AP34" s="239">
        <v>5</v>
      </c>
      <c r="AQ34" s="239">
        <v>0</v>
      </c>
      <c r="AR34" s="239">
        <v>4</v>
      </c>
      <c r="AS34" s="269">
        <v>0</v>
      </c>
      <c r="AT34" s="240">
        <v>4</v>
      </c>
      <c r="AU34" s="240">
        <v>2</v>
      </c>
      <c r="AV34" s="240">
        <v>2</v>
      </c>
      <c r="AW34" s="270">
        <v>0</v>
      </c>
      <c r="AX34" s="239">
        <v>4</v>
      </c>
      <c r="AY34" s="239">
        <v>0</v>
      </c>
      <c r="AZ34" s="239">
        <v>1</v>
      </c>
      <c r="BA34" s="269">
        <v>0</v>
      </c>
      <c r="BB34" s="240">
        <v>5</v>
      </c>
      <c r="BC34" s="240">
        <v>3</v>
      </c>
      <c r="BD34" s="240">
        <v>2</v>
      </c>
      <c r="BE34" s="270">
        <v>0</v>
      </c>
      <c r="BF34" s="271"/>
      <c r="BG34" s="274">
        <v>4</v>
      </c>
      <c r="BH34" s="239">
        <v>0</v>
      </c>
      <c r="BI34" s="239">
        <v>2</v>
      </c>
      <c r="BJ34" s="269">
        <v>0</v>
      </c>
      <c r="BK34" s="240">
        <v>4</v>
      </c>
      <c r="BL34" s="240">
        <v>0</v>
      </c>
      <c r="BM34" s="240">
        <v>2</v>
      </c>
      <c r="BN34" s="270">
        <v>0</v>
      </c>
      <c r="BO34" s="239">
        <v>4</v>
      </c>
      <c r="BP34" s="239">
        <v>2</v>
      </c>
      <c r="BQ34" s="239">
        <v>3</v>
      </c>
      <c r="BR34" s="269">
        <v>0</v>
      </c>
      <c r="BS34" s="240">
        <v>4</v>
      </c>
      <c r="BT34" s="240">
        <v>0</v>
      </c>
      <c r="BU34" s="240">
        <v>2</v>
      </c>
      <c r="BV34" s="270">
        <v>0</v>
      </c>
      <c r="BW34" s="239">
        <v>5</v>
      </c>
      <c r="BX34" s="239">
        <v>0</v>
      </c>
      <c r="BY34" s="239">
        <v>2</v>
      </c>
      <c r="BZ34" s="269">
        <v>0</v>
      </c>
    </row>
    <row r="35" spans="1:78">
      <c r="A35" s="238">
        <v>14</v>
      </c>
      <c r="B35" s="291" t="s">
        <v>1161</v>
      </c>
      <c r="C35" s="291" t="str">
        <f t="shared" si="9"/>
        <v>Mark Cynowa</v>
      </c>
      <c r="D35" s="286">
        <v>11</v>
      </c>
      <c r="E35" s="237">
        <v>399</v>
      </c>
      <c r="F35" s="237">
        <v>180</v>
      </c>
      <c r="G35" s="237">
        <v>0</v>
      </c>
      <c r="H35" s="285">
        <f t="shared" si="10"/>
        <v>0.45112781954887216</v>
      </c>
      <c r="I35" s="286">
        <f t="shared" si="13"/>
        <v>35</v>
      </c>
      <c r="J35" s="236">
        <f t="shared" si="14"/>
        <v>9</v>
      </c>
      <c r="K35" s="236">
        <f t="shared" si="15"/>
        <v>18</v>
      </c>
      <c r="L35" s="236">
        <f t="shared" si="16"/>
        <v>0</v>
      </c>
      <c r="M35" s="285">
        <f t="shared" si="17"/>
        <v>0.51428571428571423</v>
      </c>
      <c r="N35" s="235"/>
      <c r="O35" s="235"/>
      <c r="P35" s="235"/>
      <c r="Q35" s="281"/>
      <c r="R35" s="234">
        <v>0</v>
      </c>
      <c r="S35" s="234">
        <v>0</v>
      </c>
      <c r="T35" s="234">
        <v>0</v>
      </c>
      <c r="U35" s="280">
        <v>0</v>
      </c>
      <c r="V35" s="235"/>
      <c r="W35" s="235"/>
      <c r="X35" s="235"/>
      <c r="Y35" s="281"/>
      <c r="Z35" s="234">
        <v>4</v>
      </c>
      <c r="AA35" s="234">
        <v>0</v>
      </c>
      <c r="AB35" s="234">
        <v>2</v>
      </c>
      <c r="AC35" s="280">
        <v>0</v>
      </c>
      <c r="AD35" s="235"/>
      <c r="AE35" s="235"/>
      <c r="AF35" s="235"/>
      <c r="AG35" s="281"/>
      <c r="AH35" s="284">
        <v>2</v>
      </c>
      <c r="AI35" s="234">
        <v>0</v>
      </c>
      <c r="AJ35" s="234">
        <v>1</v>
      </c>
      <c r="AK35" s="283">
        <v>0</v>
      </c>
      <c r="AL35" s="282"/>
      <c r="AM35" s="235"/>
      <c r="AN35" s="235"/>
      <c r="AO35" s="281"/>
      <c r="AP35" s="234">
        <v>4</v>
      </c>
      <c r="AQ35" s="234">
        <v>2</v>
      </c>
      <c r="AR35" s="234">
        <v>3</v>
      </c>
      <c r="AS35" s="280">
        <v>0</v>
      </c>
      <c r="AT35" s="235">
        <v>4</v>
      </c>
      <c r="AU35" s="235">
        <v>0</v>
      </c>
      <c r="AV35" s="235">
        <v>0</v>
      </c>
      <c r="AW35" s="281">
        <v>0</v>
      </c>
      <c r="AX35" s="234">
        <v>3</v>
      </c>
      <c r="AY35" s="234">
        <v>1</v>
      </c>
      <c r="AZ35" s="234">
        <v>1</v>
      </c>
      <c r="BA35" s="280">
        <v>0</v>
      </c>
      <c r="BB35" s="235">
        <v>3</v>
      </c>
      <c r="BC35" s="235">
        <v>2</v>
      </c>
      <c r="BD35" s="235">
        <v>2</v>
      </c>
      <c r="BE35" s="281">
        <v>0</v>
      </c>
      <c r="BF35" s="271"/>
      <c r="BG35" s="284">
        <v>4</v>
      </c>
      <c r="BH35" s="234">
        <v>1</v>
      </c>
      <c r="BI35" s="234">
        <v>2</v>
      </c>
      <c r="BJ35" s="280">
        <v>0</v>
      </c>
      <c r="BK35" s="235">
        <v>2</v>
      </c>
      <c r="BL35" s="235">
        <v>0</v>
      </c>
      <c r="BM35" s="235">
        <v>2</v>
      </c>
      <c r="BN35" s="281">
        <v>0</v>
      </c>
      <c r="BO35" s="234">
        <v>4</v>
      </c>
      <c r="BP35" s="234">
        <v>2</v>
      </c>
      <c r="BQ35" s="234">
        <v>2</v>
      </c>
      <c r="BR35" s="280">
        <v>0</v>
      </c>
      <c r="BS35" s="235">
        <v>1</v>
      </c>
      <c r="BT35" s="235">
        <v>0</v>
      </c>
      <c r="BU35" s="235">
        <v>1</v>
      </c>
      <c r="BV35" s="281">
        <v>0</v>
      </c>
      <c r="BW35" s="234">
        <v>4</v>
      </c>
      <c r="BX35" s="234">
        <v>1</v>
      </c>
      <c r="BY35" s="234">
        <v>2</v>
      </c>
      <c r="BZ35" s="280">
        <v>0</v>
      </c>
    </row>
    <row r="36" spans="1:78">
      <c r="A36" s="243">
        <v>15</v>
      </c>
      <c r="B36" s="279" t="s">
        <v>1258</v>
      </c>
      <c r="C36" s="279" t="str">
        <f t="shared" si="9"/>
        <v>Aaron Mann</v>
      </c>
      <c r="D36" s="278">
        <v>1</v>
      </c>
      <c r="E36" s="241">
        <v>13</v>
      </c>
      <c r="F36" s="241">
        <v>3</v>
      </c>
      <c r="G36" s="241">
        <v>0</v>
      </c>
      <c r="H36" s="275">
        <f t="shared" si="10"/>
        <v>0.23076923076923078</v>
      </c>
      <c r="I36" s="276">
        <f t="shared" si="13"/>
        <v>29</v>
      </c>
      <c r="J36" s="241">
        <f t="shared" si="14"/>
        <v>6</v>
      </c>
      <c r="K36" s="241">
        <f t="shared" si="15"/>
        <v>6</v>
      </c>
      <c r="L36" s="241">
        <f t="shared" si="16"/>
        <v>0</v>
      </c>
      <c r="M36" s="275">
        <f t="shared" si="17"/>
        <v>0.20689655172413793</v>
      </c>
      <c r="N36" s="240">
        <v>2</v>
      </c>
      <c r="O36" s="240">
        <v>0</v>
      </c>
      <c r="P36" s="240">
        <v>1</v>
      </c>
      <c r="Q36" s="270">
        <v>0</v>
      </c>
      <c r="R36" s="239">
        <v>1</v>
      </c>
      <c r="S36" s="239">
        <v>0</v>
      </c>
      <c r="T36" s="239">
        <v>0</v>
      </c>
      <c r="U36" s="269">
        <v>0</v>
      </c>
      <c r="V36" s="240">
        <v>2</v>
      </c>
      <c r="W36" s="240">
        <v>0</v>
      </c>
      <c r="X36" s="240">
        <v>0</v>
      </c>
      <c r="Y36" s="270">
        <v>0</v>
      </c>
      <c r="Z36" s="239">
        <v>2</v>
      </c>
      <c r="AA36" s="239">
        <v>0</v>
      </c>
      <c r="AB36" s="239">
        <v>0</v>
      </c>
      <c r="AC36" s="269">
        <v>0</v>
      </c>
      <c r="AD36" s="240">
        <v>2</v>
      </c>
      <c r="AE36" s="240">
        <v>2</v>
      </c>
      <c r="AF36" s="240">
        <v>0</v>
      </c>
      <c r="AG36" s="270">
        <v>0</v>
      </c>
      <c r="AH36" s="274">
        <v>3</v>
      </c>
      <c r="AI36" s="239">
        <v>1</v>
      </c>
      <c r="AJ36" s="239">
        <v>0</v>
      </c>
      <c r="AK36" s="273">
        <v>0</v>
      </c>
      <c r="AL36" s="272"/>
      <c r="AM36" s="240"/>
      <c r="AN36" s="240"/>
      <c r="AO36" s="270"/>
      <c r="AP36" s="239">
        <v>1</v>
      </c>
      <c r="AQ36" s="239">
        <v>0</v>
      </c>
      <c r="AR36" s="239">
        <v>0</v>
      </c>
      <c r="AS36" s="269">
        <v>0</v>
      </c>
      <c r="AT36" s="240">
        <v>4</v>
      </c>
      <c r="AU36" s="240">
        <v>1</v>
      </c>
      <c r="AV36" s="240">
        <v>2</v>
      </c>
      <c r="AW36" s="270">
        <v>0</v>
      </c>
      <c r="AX36" s="239">
        <v>1</v>
      </c>
      <c r="AY36" s="239">
        <v>0</v>
      </c>
      <c r="AZ36" s="239">
        <v>0</v>
      </c>
      <c r="BA36" s="269">
        <v>0</v>
      </c>
      <c r="BB36" s="240"/>
      <c r="BC36" s="240"/>
      <c r="BD36" s="240"/>
      <c r="BE36" s="270"/>
      <c r="BF36" s="271"/>
      <c r="BG36" s="274">
        <v>1</v>
      </c>
      <c r="BH36" s="239">
        <v>0</v>
      </c>
      <c r="BI36" s="239">
        <v>0</v>
      </c>
      <c r="BJ36" s="269">
        <v>0</v>
      </c>
      <c r="BK36" s="240">
        <v>3</v>
      </c>
      <c r="BL36" s="240">
        <v>1</v>
      </c>
      <c r="BM36" s="240">
        <v>0</v>
      </c>
      <c r="BN36" s="270">
        <v>0</v>
      </c>
      <c r="BO36" s="239">
        <v>3</v>
      </c>
      <c r="BP36" s="239">
        <v>1</v>
      </c>
      <c r="BQ36" s="239">
        <v>3</v>
      </c>
      <c r="BR36" s="269">
        <v>0</v>
      </c>
      <c r="BS36" s="240">
        <v>2</v>
      </c>
      <c r="BT36" s="240">
        <v>0</v>
      </c>
      <c r="BU36" s="240">
        <v>0</v>
      </c>
      <c r="BV36" s="270">
        <v>0</v>
      </c>
      <c r="BW36" s="239">
        <v>2</v>
      </c>
      <c r="BX36" s="239">
        <v>0</v>
      </c>
      <c r="BY36" s="239">
        <v>0</v>
      </c>
      <c r="BZ36" s="269">
        <v>0</v>
      </c>
    </row>
    <row r="37" spans="1:78">
      <c r="A37" s="238">
        <v>16</v>
      </c>
      <c r="B37" s="288" t="s">
        <v>2106</v>
      </c>
      <c r="C37" s="288" t="str">
        <f t="shared" si="9"/>
        <v>Joe Palermo</v>
      </c>
      <c r="D37" s="287">
        <v>1</v>
      </c>
      <c r="E37" s="236">
        <v>14</v>
      </c>
      <c r="F37" s="236">
        <v>6</v>
      </c>
      <c r="G37" s="236">
        <v>0</v>
      </c>
      <c r="H37" s="285">
        <f t="shared" si="10"/>
        <v>0.42857142857142855</v>
      </c>
      <c r="I37" s="286">
        <f t="shared" si="13"/>
        <v>32</v>
      </c>
      <c r="J37" s="236">
        <f t="shared" si="14"/>
        <v>4</v>
      </c>
      <c r="K37" s="236">
        <f t="shared" si="15"/>
        <v>10</v>
      </c>
      <c r="L37" s="236">
        <f t="shared" si="16"/>
        <v>0</v>
      </c>
      <c r="M37" s="285">
        <f t="shared" si="17"/>
        <v>0.3125</v>
      </c>
      <c r="N37" s="235">
        <v>1</v>
      </c>
      <c r="O37" s="235">
        <v>1</v>
      </c>
      <c r="P37" s="235">
        <v>1</v>
      </c>
      <c r="Q37" s="281">
        <v>0</v>
      </c>
      <c r="R37" s="234">
        <v>2</v>
      </c>
      <c r="S37" s="234">
        <v>0</v>
      </c>
      <c r="T37" s="234">
        <v>0</v>
      </c>
      <c r="U37" s="280">
        <v>0</v>
      </c>
      <c r="V37" s="235"/>
      <c r="W37" s="235"/>
      <c r="X37" s="235"/>
      <c r="Y37" s="281"/>
      <c r="Z37" s="234">
        <v>2</v>
      </c>
      <c r="AA37" s="234">
        <v>0</v>
      </c>
      <c r="AB37" s="234">
        <v>0</v>
      </c>
      <c r="AC37" s="280">
        <v>0</v>
      </c>
      <c r="AD37" s="235"/>
      <c r="AE37" s="235"/>
      <c r="AF37" s="235"/>
      <c r="AG37" s="281"/>
      <c r="AH37" s="284">
        <v>2</v>
      </c>
      <c r="AI37" s="234">
        <v>0</v>
      </c>
      <c r="AJ37" s="234">
        <v>0</v>
      </c>
      <c r="AK37" s="283">
        <v>0</v>
      </c>
      <c r="AL37" s="282">
        <v>4</v>
      </c>
      <c r="AM37" s="235">
        <v>1</v>
      </c>
      <c r="AN37" s="235">
        <v>2</v>
      </c>
      <c r="AO37" s="281">
        <v>0</v>
      </c>
      <c r="AP37" s="234">
        <v>4</v>
      </c>
      <c r="AQ37" s="234">
        <v>2</v>
      </c>
      <c r="AR37" s="234">
        <v>3</v>
      </c>
      <c r="AS37" s="280">
        <v>0</v>
      </c>
      <c r="AT37" s="235">
        <v>4</v>
      </c>
      <c r="AU37" s="235">
        <v>0</v>
      </c>
      <c r="AV37" s="235">
        <v>0</v>
      </c>
      <c r="AW37" s="281">
        <v>0</v>
      </c>
      <c r="AX37" s="234">
        <v>4</v>
      </c>
      <c r="AY37" s="234">
        <v>0</v>
      </c>
      <c r="AZ37" s="234">
        <v>2</v>
      </c>
      <c r="BA37" s="280">
        <v>0</v>
      </c>
      <c r="BB37" s="235">
        <v>2</v>
      </c>
      <c r="BC37" s="235">
        <v>0</v>
      </c>
      <c r="BD37" s="235">
        <v>0</v>
      </c>
      <c r="BE37" s="281">
        <v>0</v>
      </c>
      <c r="BF37" s="271"/>
      <c r="BG37" s="284">
        <v>3</v>
      </c>
      <c r="BH37" s="234">
        <v>0</v>
      </c>
      <c r="BI37" s="234">
        <v>1</v>
      </c>
      <c r="BJ37" s="280">
        <v>0</v>
      </c>
      <c r="BK37" s="235"/>
      <c r="BL37" s="235"/>
      <c r="BM37" s="235"/>
      <c r="BN37" s="281"/>
      <c r="BO37" s="234"/>
      <c r="BP37" s="234"/>
      <c r="BQ37" s="234"/>
      <c r="BR37" s="280"/>
      <c r="BS37" s="235">
        <v>2</v>
      </c>
      <c r="BT37" s="235">
        <v>0</v>
      </c>
      <c r="BU37" s="235">
        <v>0</v>
      </c>
      <c r="BV37" s="281">
        <v>0</v>
      </c>
      <c r="BW37" s="234">
        <v>2</v>
      </c>
      <c r="BX37" s="234">
        <v>0</v>
      </c>
      <c r="BY37" s="234">
        <v>1</v>
      </c>
      <c r="BZ37" s="280">
        <v>0</v>
      </c>
    </row>
    <row r="38" spans="1:78" ht="13.8" thickBot="1">
      <c r="A38" s="63"/>
      <c r="B38" s="233"/>
      <c r="C38" s="233"/>
      <c r="D38" s="314">
        <f>AVERAGE(D22:D37)</f>
        <v>7.125</v>
      </c>
      <c r="E38" s="312">
        <f>SUM(E22:E37)</f>
        <v>6188</v>
      </c>
      <c r="F38" s="312">
        <f>SUM(F22:F37)</f>
        <v>3363</v>
      </c>
      <c r="G38" s="312">
        <f>SUM(G22:G37)</f>
        <v>80</v>
      </c>
      <c r="H38" s="311">
        <f t="shared" si="10"/>
        <v>0.54347123464770519</v>
      </c>
      <c r="I38" s="313">
        <f t="shared" si="13"/>
        <v>738</v>
      </c>
      <c r="J38" s="312">
        <f t="shared" si="14"/>
        <v>174</v>
      </c>
      <c r="K38" s="312">
        <f t="shared" si="15"/>
        <v>373</v>
      </c>
      <c r="L38" s="312">
        <f t="shared" si="16"/>
        <v>3</v>
      </c>
      <c r="M38" s="311">
        <f t="shared" si="17"/>
        <v>0.50542005420054203</v>
      </c>
      <c r="N38" s="308">
        <f t="shared" ref="N38:BE38" si="18">SUM(N22:N37)</f>
        <v>46</v>
      </c>
      <c r="O38" s="308">
        <f t="shared" si="18"/>
        <v>8</v>
      </c>
      <c r="P38" s="308">
        <f t="shared" si="18"/>
        <v>27</v>
      </c>
      <c r="Q38" s="307">
        <f t="shared" si="18"/>
        <v>0</v>
      </c>
      <c r="R38" s="306">
        <f t="shared" si="18"/>
        <v>37</v>
      </c>
      <c r="S38" s="306">
        <f t="shared" si="18"/>
        <v>4</v>
      </c>
      <c r="T38" s="306">
        <f t="shared" si="18"/>
        <v>15</v>
      </c>
      <c r="U38" s="305">
        <f t="shared" si="18"/>
        <v>0</v>
      </c>
      <c r="V38" s="308">
        <f t="shared" si="18"/>
        <v>51</v>
      </c>
      <c r="W38" s="308">
        <f t="shared" si="18"/>
        <v>10</v>
      </c>
      <c r="X38" s="308">
        <f t="shared" si="18"/>
        <v>28</v>
      </c>
      <c r="Y38" s="307">
        <f t="shared" si="18"/>
        <v>0</v>
      </c>
      <c r="Z38" s="306">
        <f t="shared" si="18"/>
        <v>51</v>
      </c>
      <c r="AA38" s="306">
        <f t="shared" si="18"/>
        <v>13</v>
      </c>
      <c r="AB38" s="306">
        <f t="shared" si="18"/>
        <v>27</v>
      </c>
      <c r="AC38" s="305">
        <f t="shared" si="18"/>
        <v>0</v>
      </c>
      <c r="AD38" s="308">
        <f t="shared" si="18"/>
        <v>39</v>
      </c>
      <c r="AE38" s="308">
        <f t="shared" si="18"/>
        <v>6</v>
      </c>
      <c r="AF38" s="308">
        <f t="shared" si="18"/>
        <v>12</v>
      </c>
      <c r="AG38" s="307">
        <f t="shared" si="18"/>
        <v>0</v>
      </c>
      <c r="AH38" s="309">
        <f t="shared" si="18"/>
        <v>46</v>
      </c>
      <c r="AI38" s="306">
        <f t="shared" si="18"/>
        <v>11</v>
      </c>
      <c r="AJ38" s="306">
        <f t="shared" si="18"/>
        <v>22</v>
      </c>
      <c r="AK38" s="335">
        <f t="shared" si="18"/>
        <v>0</v>
      </c>
      <c r="AL38" s="362">
        <f t="shared" si="18"/>
        <v>47</v>
      </c>
      <c r="AM38" s="308">
        <f t="shared" si="18"/>
        <v>10</v>
      </c>
      <c r="AN38" s="308">
        <f t="shared" si="18"/>
        <v>22</v>
      </c>
      <c r="AO38" s="307">
        <f t="shared" si="18"/>
        <v>0</v>
      </c>
      <c r="AP38" s="306">
        <f t="shared" si="18"/>
        <v>51</v>
      </c>
      <c r="AQ38" s="306">
        <f t="shared" si="18"/>
        <v>9</v>
      </c>
      <c r="AR38" s="306">
        <f t="shared" si="18"/>
        <v>28</v>
      </c>
      <c r="AS38" s="305">
        <f t="shared" si="18"/>
        <v>0</v>
      </c>
      <c r="AT38" s="308">
        <f t="shared" si="18"/>
        <v>43</v>
      </c>
      <c r="AU38" s="308">
        <f t="shared" si="18"/>
        <v>9</v>
      </c>
      <c r="AV38" s="308">
        <f t="shared" si="18"/>
        <v>19</v>
      </c>
      <c r="AW38" s="307">
        <f t="shared" si="18"/>
        <v>0</v>
      </c>
      <c r="AX38" s="306">
        <f t="shared" si="18"/>
        <v>39</v>
      </c>
      <c r="AY38" s="306">
        <f t="shared" si="18"/>
        <v>7</v>
      </c>
      <c r="AZ38" s="306">
        <f t="shared" si="18"/>
        <v>16</v>
      </c>
      <c r="BA38" s="305">
        <f t="shared" si="18"/>
        <v>1</v>
      </c>
      <c r="BB38" s="308">
        <f t="shared" si="18"/>
        <v>53</v>
      </c>
      <c r="BC38" s="308">
        <f t="shared" si="18"/>
        <v>29</v>
      </c>
      <c r="BD38" s="308">
        <f t="shared" si="18"/>
        <v>31</v>
      </c>
      <c r="BE38" s="307">
        <f t="shared" si="18"/>
        <v>0</v>
      </c>
      <c r="BF38" s="262"/>
      <c r="BG38" s="309">
        <f t="shared" ref="BG38:BZ38" si="19">SUM(BG22:BG37)</f>
        <v>44</v>
      </c>
      <c r="BH38" s="306">
        <f t="shared" si="19"/>
        <v>9</v>
      </c>
      <c r="BI38" s="306">
        <f t="shared" si="19"/>
        <v>18</v>
      </c>
      <c r="BJ38" s="305">
        <f t="shared" si="19"/>
        <v>0</v>
      </c>
      <c r="BK38" s="308">
        <f t="shared" si="19"/>
        <v>52</v>
      </c>
      <c r="BL38" s="308">
        <f t="shared" si="19"/>
        <v>15</v>
      </c>
      <c r="BM38" s="308">
        <f t="shared" si="19"/>
        <v>31</v>
      </c>
      <c r="BN38" s="307">
        <f t="shared" si="19"/>
        <v>0</v>
      </c>
      <c r="BO38" s="306">
        <f t="shared" si="19"/>
        <v>51</v>
      </c>
      <c r="BP38" s="306">
        <f t="shared" si="19"/>
        <v>20</v>
      </c>
      <c r="BQ38" s="306">
        <f t="shared" si="19"/>
        <v>33</v>
      </c>
      <c r="BR38" s="305">
        <f t="shared" si="19"/>
        <v>2</v>
      </c>
      <c r="BS38" s="308">
        <f t="shared" si="19"/>
        <v>40</v>
      </c>
      <c r="BT38" s="308">
        <f t="shared" si="19"/>
        <v>3</v>
      </c>
      <c r="BU38" s="308">
        <f t="shared" si="19"/>
        <v>20</v>
      </c>
      <c r="BV38" s="307">
        <f t="shared" si="19"/>
        <v>0</v>
      </c>
      <c r="BW38" s="306">
        <f t="shared" si="19"/>
        <v>48</v>
      </c>
      <c r="BX38" s="306">
        <f t="shared" si="19"/>
        <v>11</v>
      </c>
      <c r="BY38" s="306">
        <f t="shared" si="19"/>
        <v>24</v>
      </c>
      <c r="BZ38" s="305">
        <f t="shared" si="19"/>
        <v>0</v>
      </c>
    </row>
    <row r="39" spans="1:78" ht="13.8" thickBot="1"/>
    <row r="40" spans="1:78">
      <c r="A40" s="2049">
        <v>3</v>
      </c>
      <c r="B40" s="233"/>
      <c r="C40" s="233"/>
      <c r="D40" s="2046" t="s">
        <v>1110</v>
      </c>
      <c r="E40" s="2047"/>
      <c r="F40" s="2047"/>
      <c r="G40" s="2047"/>
      <c r="H40" s="2048"/>
      <c r="I40" s="2046" t="s">
        <v>1226</v>
      </c>
      <c r="J40" s="2047"/>
      <c r="K40" s="2047"/>
      <c r="L40" s="2047"/>
      <c r="M40" s="2048"/>
      <c r="N40" s="2037" t="s">
        <v>1109</v>
      </c>
      <c r="O40" s="2038"/>
      <c r="P40" s="2038"/>
      <c r="Q40" s="2039"/>
      <c r="R40" s="2043" t="s">
        <v>1108</v>
      </c>
      <c r="S40" s="2041"/>
      <c r="T40" s="2041"/>
      <c r="U40" s="2042"/>
      <c r="V40" s="2037" t="s">
        <v>1107</v>
      </c>
      <c r="W40" s="2038"/>
      <c r="X40" s="2038"/>
      <c r="Y40" s="2039"/>
      <c r="Z40" s="2043" t="s">
        <v>1106</v>
      </c>
      <c r="AA40" s="2041"/>
      <c r="AB40" s="2041"/>
      <c r="AC40" s="2042"/>
      <c r="AD40" s="2037" t="s">
        <v>1105</v>
      </c>
      <c r="AE40" s="2038"/>
      <c r="AF40" s="2038"/>
      <c r="AG40" s="2039"/>
      <c r="AH40" s="2040" t="s">
        <v>1104</v>
      </c>
      <c r="AI40" s="2041"/>
      <c r="AJ40" s="2041"/>
      <c r="AK40" s="2042"/>
      <c r="AL40" s="2037" t="s">
        <v>1103</v>
      </c>
      <c r="AM40" s="2038"/>
      <c r="AN40" s="2038"/>
      <c r="AO40" s="2039"/>
      <c r="AP40" s="2043" t="s">
        <v>1102</v>
      </c>
      <c r="AQ40" s="2041"/>
      <c r="AR40" s="2041"/>
      <c r="AS40" s="2042"/>
      <c r="AT40" s="2037" t="s">
        <v>1101</v>
      </c>
      <c r="AU40" s="2038"/>
      <c r="AV40" s="2038"/>
      <c r="AW40" s="2039"/>
      <c r="AX40" s="2043" t="s">
        <v>1100</v>
      </c>
      <c r="AY40" s="2041"/>
      <c r="AZ40" s="2041"/>
      <c r="BA40" s="2042"/>
      <c r="BB40" s="2037" t="s">
        <v>1099</v>
      </c>
      <c r="BC40" s="2038"/>
      <c r="BD40" s="2038"/>
      <c r="BE40" s="2039"/>
      <c r="BF40" s="245"/>
      <c r="BG40" s="2040" t="s">
        <v>1098</v>
      </c>
      <c r="BH40" s="2041"/>
      <c r="BI40" s="2041"/>
      <c r="BJ40" s="2042"/>
      <c r="BK40" s="2037" t="s">
        <v>1097</v>
      </c>
      <c r="BL40" s="2038"/>
      <c r="BM40" s="2038"/>
      <c r="BN40" s="2039"/>
      <c r="BO40" s="2043" t="s">
        <v>1096</v>
      </c>
      <c r="BP40" s="2041"/>
      <c r="BQ40" s="2041"/>
      <c r="BR40" s="2042"/>
      <c r="BS40" s="2037" t="s">
        <v>1095</v>
      </c>
      <c r="BT40" s="2038"/>
      <c r="BU40" s="2038"/>
      <c r="BV40" s="2039"/>
      <c r="BW40" s="2043" t="s">
        <v>1094</v>
      </c>
      <c r="BX40" s="2041"/>
      <c r="BY40" s="2041"/>
      <c r="BZ40" s="2042"/>
    </row>
    <row r="41" spans="1:78">
      <c r="A41" s="2050"/>
      <c r="B41" s="301" t="s">
        <v>1257</v>
      </c>
      <c r="C41" s="1542"/>
      <c r="D41" s="297" t="s">
        <v>1093</v>
      </c>
      <c r="E41" s="296" t="s">
        <v>268</v>
      </c>
      <c r="F41" s="296" t="s">
        <v>267</v>
      </c>
      <c r="G41" s="296" t="s">
        <v>266</v>
      </c>
      <c r="H41" s="300" t="s">
        <v>265</v>
      </c>
      <c r="I41" s="297" t="s">
        <v>268</v>
      </c>
      <c r="J41" s="296" t="s">
        <v>1092</v>
      </c>
      <c r="K41" s="296" t="s">
        <v>267</v>
      </c>
      <c r="L41" s="296" t="s">
        <v>266</v>
      </c>
      <c r="M41" s="295" t="s">
        <v>265</v>
      </c>
      <c r="N41" s="296" t="s">
        <v>268</v>
      </c>
      <c r="O41" s="296" t="s">
        <v>1092</v>
      </c>
      <c r="P41" s="296" t="s">
        <v>267</v>
      </c>
      <c r="Q41" s="295" t="s">
        <v>266</v>
      </c>
      <c r="R41" s="296" t="s">
        <v>268</v>
      </c>
      <c r="S41" s="296" t="s">
        <v>1092</v>
      </c>
      <c r="T41" s="296" t="s">
        <v>267</v>
      </c>
      <c r="U41" s="295" t="s">
        <v>266</v>
      </c>
      <c r="V41" s="296" t="s">
        <v>268</v>
      </c>
      <c r="W41" s="296" t="s">
        <v>1092</v>
      </c>
      <c r="X41" s="296" t="s">
        <v>267</v>
      </c>
      <c r="Y41" s="295" t="s">
        <v>266</v>
      </c>
      <c r="Z41" s="296" t="s">
        <v>268</v>
      </c>
      <c r="AA41" s="296" t="s">
        <v>1092</v>
      </c>
      <c r="AB41" s="296" t="s">
        <v>267</v>
      </c>
      <c r="AC41" s="295" t="s">
        <v>266</v>
      </c>
      <c r="AD41" s="296" t="s">
        <v>268</v>
      </c>
      <c r="AE41" s="296" t="s">
        <v>1092</v>
      </c>
      <c r="AF41" s="296" t="s">
        <v>267</v>
      </c>
      <c r="AG41" s="295" t="s">
        <v>266</v>
      </c>
      <c r="AH41" s="297" t="s">
        <v>268</v>
      </c>
      <c r="AI41" s="296" t="s">
        <v>1092</v>
      </c>
      <c r="AJ41" s="296" t="s">
        <v>267</v>
      </c>
      <c r="AK41" s="295" t="s">
        <v>266</v>
      </c>
      <c r="AL41" s="296" t="s">
        <v>268</v>
      </c>
      <c r="AM41" s="296" t="s">
        <v>1092</v>
      </c>
      <c r="AN41" s="296" t="s">
        <v>267</v>
      </c>
      <c r="AO41" s="295" t="s">
        <v>266</v>
      </c>
      <c r="AP41" s="296" t="s">
        <v>268</v>
      </c>
      <c r="AQ41" s="296" t="s">
        <v>1092</v>
      </c>
      <c r="AR41" s="296" t="s">
        <v>267</v>
      </c>
      <c r="AS41" s="295" t="s">
        <v>266</v>
      </c>
      <c r="AT41" s="296" t="s">
        <v>268</v>
      </c>
      <c r="AU41" s="296" t="s">
        <v>1092</v>
      </c>
      <c r="AV41" s="296" t="s">
        <v>267</v>
      </c>
      <c r="AW41" s="295" t="s">
        <v>266</v>
      </c>
      <c r="AX41" s="296" t="s">
        <v>268</v>
      </c>
      <c r="AY41" s="296" t="s">
        <v>1092</v>
      </c>
      <c r="AZ41" s="296" t="s">
        <v>267</v>
      </c>
      <c r="BA41" s="295" t="s">
        <v>266</v>
      </c>
      <c r="BB41" s="296" t="s">
        <v>268</v>
      </c>
      <c r="BC41" s="296" t="s">
        <v>1092</v>
      </c>
      <c r="BD41" s="296" t="s">
        <v>267</v>
      </c>
      <c r="BE41" s="295" t="s">
        <v>266</v>
      </c>
      <c r="BF41" s="271"/>
      <c r="BG41" s="297" t="s">
        <v>268</v>
      </c>
      <c r="BH41" s="296" t="s">
        <v>1092</v>
      </c>
      <c r="BI41" s="296" t="s">
        <v>267</v>
      </c>
      <c r="BJ41" s="295" t="s">
        <v>266</v>
      </c>
      <c r="BK41" s="296" t="s">
        <v>268</v>
      </c>
      <c r="BL41" s="296" t="s">
        <v>1092</v>
      </c>
      <c r="BM41" s="296" t="s">
        <v>267</v>
      </c>
      <c r="BN41" s="295" t="s">
        <v>266</v>
      </c>
      <c r="BO41" s="296" t="s">
        <v>268</v>
      </c>
      <c r="BP41" s="296" t="s">
        <v>1092</v>
      </c>
      <c r="BQ41" s="296" t="s">
        <v>267</v>
      </c>
      <c r="BR41" s="295" t="s">
        <v>266</v>
      </c>
      <c r="BS41" s="296" t="s">
        <v>268</v>
      </c>
      <c r="BT41" s="296" t="s">
        <v>1092</v>
      </c>
      <c r="BU41" s="296" t="s">
        <v>267</v>
      </c>
      <c r="BV41" s="295" t="s">
        <v>266</v>
      </c>
      <c r="BW41" s="296" t="s">
        <v>268</v>
      </c>
      <c r="BX41" s="296" t="s">
        <v>1092</v>
      </c>
      <c r="BY41" s="296" t="s">
        <v>267</v>
      </c>
      <c r="BZ41" s="295" t="s">
        <v>266</v>
      </c>
    </row>
    <row r="42" spans="1:78">
      <c r="A42" s="243">
        <v>1</v>
      </c>
      <c r="B42" s="289" t="s">
        <v>71</v>
      </c>
      <c r="C42" s="289" t="str">
        <f t="shared" ref="C42:C57" si="20">TRIM(B42)</f>
        <v>Brian McCall</v>
      </c>
      <c r="D42" s="278">
        <v>15</v>
      </c>
      <c r="E42" s="242">
        <v>955</v>
      </c>
      <c r="F42" s="242">
        <v>520</v>
      </c>
      <c r="G42" s="242">
        <v>35</v>
      </c>
      <c r="H42" s="275">
        <f t="shared" ref="H42:H58" si="21">F42/E42</f>
        <v>0.54450261780104714</v>
      </c>
      <c r="I42" s="276">
        <f t="shared" ref="I42:I52" si="22">SUM(BW42,BS42,BO42,BK42,BG42,BB42,AX42,AT42,AP42,AL42,AH42,AD42,Z42,V42,R42,N42)</f>
        <v>83</v>
      </c>
      <c r="J42" s="241">
        <f t="shared" ref="J42:J52" si="23">SUM(BX42,BT42,BP42,BL42,BH42,BC42,AY42,AU42,AQ42,AM42,AI42,AE42,AA42,W42,S42,O42)</f>
        <v>28</v>
      </c>
      <c r="K42" s="241">
        <f t="shared" ref="K42:K52" si="24">SUM(BY42,BU42,BQ42,BM42,BI42,BD42,AZ42,AV42,AR42,AN42,AJ42,AF42,AB42,X42,T42,P42)</f>
        <v>48</v>
      </c>
      <c r="L42" s="241">
        <f t="shared" ref="L42:L52" si="25">SUM(BZ42,BV42,BR42,BN42,BJ42,BE42,BA42,AW42,AS42,AO42,AK42,AG42,AC42,Y42,U42,Q42)</f>
        <v>2</v>
      </c>
      <c r="M42" s="275">
        <f t="shared" ref="M42:M52" si="26">K42/I42</f>
        <v>0.57831325301204817</v>
      </c>
      <c r="N42" s="240">
        <v>5</v>
      </c>
      <c r="O42" s="240">
        <v>2</v>
      </c>
      <c r="P42" s="240">
        <v>4</v>
      </c>
      <c r="Q42" s="270">
        <v>0</v>
      </c>
      <c r="R42" s="239">
        <v>5</v>
      </c>
      <c r="S42" s="239">
        <v>3</v>
      </c>
      <c r="T42" s="239">
        <v>4</v>
      </c>
      <c r="U42" s="269">
        <v>1</v>
      </c>
      <c r="V42" s="240">
        <v>4</v>
      </c>
      <c r="W42" s="240">
        <v>1</v>
      </c>
      <c r="X42" s="240">
        <v>2</v>
      </c>
      <c r="Y42" s="270">
        <v>0</v>
      </c>
      <c r="Z42" s="239">
        <v>5</v>
      </c>
      <c r="AA42" s="239">
        <v>2</v>
      </c>
      <c r="AB42" s="239">
        <v>2</v>
      </c>
      <c r="AC42" s="269">
        <v>0</v>
      </c>
      <c r="AD42" s="240">
        <v>8</v>
      </c>
      <c r="AE42" s="240">
        <v>1</v>
      </c>
      <c r="AF42" s="240">
        <v>4</v>
      </c>
      <c r="AG42" s="270">
        <v>0</v>
      </c>
      <c r="AH42" s="274">
        <v>6</v>
      </c>
      <c r="AI42" s="239">
        <v>2</v>
      </c>
      <c r="AJ42" s="239">
        <v>3</v>
      </c>
      <c r="AK42" s="269">
        <v>0</v>
      </c>
      <c r="AL42" s="240">
        <v>5</v>
      </c>
      <c r="AM42" s="240">
        <v>2</v>
      </c>
      <c r="AN42" s="240">
        <v>2</v>
      </c>
      <c r="AO42" s="270">
        <v>0</v>
      </c>
      <c r="AP42" s="239">
        <v>3</v>
      </c>
      <c r="AQ42" s="239">
        <v>0</v>
      </c>
      <c r="AR42" s="239">
        <v>0</v>
      </c>
      <c r="AS42" s="269">
        <v>0</v>
      </c>
      <c r="AT42" s="240">
        <v>5</v>
      </c>
      <c r="AU42" s="240">
        <v>0</v>
      </c>
      <c r="AV42" s="240">
        <v>2</v>
      </c>
      <c r="AW42" s="270">
        <v>0</v>
      </c>
      <c r="AX42" s="239">
        <v>4</v>
      </c>
      <c r="AY42" s="239">
        <v>2</v>
      </c>
      <c r="AZ42" s="239">
        <v>2</v>
      </c>
      <c r="BA42" s="269">
        <v>0</v>
      </c>
      <c r="BB42" s="240">
        <v>6</v>
      </c>
      <c r="BC42" s="240">
        <v>3</v>
      </c>
      <c r="BD42" s="240">
        <v>5</v>
      </c>
      <c r="BE42" s="270">
        <v>0</v>
      </c>
      <c r="BF42" s="290"/>
      <c r="BG42" s="274">
        <v>6</v>
      </c>
      <c r="BH42" s="239">
        <v>3</v>
      </c>
      <c r="BI42" s="239">
        <v>5</v>
      </c>
      <c r="BJ42" s="269">
        <v>0</v>
      </c>
      <c r="BK42" s="240">
        <v>7</v>
      </c>
      <c r="BL42" s="240">
        <v>4</v>
      </c>
      <c r="BM42" s="240">
        <v>3</v>
      </c>
      <c r="BN42" s="270">
        <v>1</v>
      </c>
      <c r="BO42" s="239">
        <v>3</v>
      </c>
      <c r="BP42" s="239">
        <v>0</v>
      </c>
      <c r="BQ42" s="239">
        <v>1</v>
      </c>
      <c r="BR42" s="269">
        <v>0</v>
      </c>
      <c r="BS42" s="240">
        <v>6</v>
      </c>
      <c r="BT42" s="240">
        <v>3</v>
      </c>
      <c r="BU42" s="240">
        <v>6</v>
      </c>
      <c r="BV42" s="270">
        <v>0</v>
      </c>
      <c r="BW42" s="239">
        <v>5</v>
      </c>
      <c r="BX42" s="239">
        <v>0</v>
      </c>
      <c r="BY42" s="239">
        <v>3</v>
      </c>
      <c r="BZ42" s="269">
        <v>0</v>
      </c>
    </row>
    <row r="43" spans="1:78">
      <c r="A43" s="238">
        <v>2</v>
      </c>
      <c r="B43" s="291" t="s">
        <v>205</v>
      </c>
      <c r="C43" s="291" t="str">
        <f t="shared" si="20"/>
        <v>Eric Peplowski</v>
      </c>
      <c r="D43" s="286">
        <v>4</v>
      </c>
      <c r="E43" s="236">
        <v>270</v>
      </c>
      <c r="F43" s="236">
        <v>177</v>
      </c>
      <c r="G43" s="236">
        <v>16</v>
      </c>
      <c r="H43" s="285">
        <f t="shared" si="21"/>
        <v>0.65555555555555556</v>
      </c>
      <c r="I43" s="286">
        <f t="shared" si="22"/>
        <v>72</v>
      </c>
      <c r="J43" s="236">
        <f t="shared" si="23"/>
        <v>32</v>
      </c>
      <c r="K43" s="236">
        <f t="shared" si="24"/>
        <v>41</v>
      </c>
      <c r="L43" s="236">
        <f t="shared" si="25"/>
        <v>6</v>
      </c>
      <c r="M43" s="285">
        <f t="shared" si="26"/>
        <v>0.56944444444444442</v>
      </c>
      <c r="N43" s="235">
        <v>2</v>
      </c>
      <c r="O43" s="235">
        <v>0</v>
      </c>
      <c r="P43" s="235">
        <v>1</v>
      </c>
      <c r="Q43" s="281">
        <v>0</v>
      </c>
      <c r="R43" s="234">
        <v>5</v>
      </c>
      <c r="S43" s="234">
        <v>2</v>
      </c>
      <c r="T43" s="234">
        <v>4</v>
      </c>
      <c r="U43" s="280">
        <v>1</v>
      </c>
      <c r="V43" s="235">
        <v>4</v>
      </c>
      <c r="W43" s="235">
        <v>1</v>
      </c>
      <c r="X43" s="235">
        <v>0</v>
      </c>
      <c r="Y43" s="281">
        <v>0</v>
      </c>
      <c r="Z43" s="234">
        <v>5</v>
      </c>
      <c r="AA43" s="234">
        <v>2</v>
      </c>
      <c r="AB43" s="234">
        <v>4</v>
      </c>
      <c r="AC43" s="280">
        <v>0</v>
      </c>
      <c r="AD43" s="235"/>
      <c r="AE43" s="235"/>
      <c r="AF43" s="235"/>
      <c r="AG43" s="281"/>
      <c r="AH43" s="284">
        <v>6</v>
      </c>
      <c r="AI43" s="234">
        <v>4</v>
      </c>
      <c r="AJ43" s="234">
        <v>4</v>
      </c>
      <c r="AK43" s="280">
        <v>2</v>
      </c>
      <c r="AL43" s="235">
        <v>5</v>
      </c>
      <c r="AM43" s="235">
        <v>1</v>
      </c>
      <c r="AN43" s="235">
        <v>4</v>
      </c>
      <c r="AO43" s="281">
        <v>0</v>
      </c>
      <c r="AP43" s="234">
        <v>4</v>
      </c>
      <c r="AQ43" s="234">
        <v>2</v>
      </c>
      <c r="AR43" s="234">
        <v>1</v>
      </c>
      <c r="AS43" s="280">
        <v>0</v>
      </c>
      <c r="AT43" s="235">
        <v>4</v>
      </c>
      <c r="AU43" s="235">
        <v>2</v>
      </c>
      <c r="AV43" s="235">
        <v>1</v>
      </c>
      <c r="AW43" s="281">
        <v>0</v>
      </c>
      <c r="AX43" s="234">
        <v>4</v>
      </c>
      <c r="AY43" s="234">
        <v>1</v>
      </c>
      <c r="AZ43" s="234">
        <v>1</v>
      </c>
      <c r="BA43" s="280">
        <v>1</v>
      </c>
      <c r="BB43" s="235">
        <v>6</v>
      </c>
      <c r="BC43" s="235">
        <v>2</v>
      </c>
      <c r="BD43" s="235">
        <v>3</v>
      </c>
      <c r="BE43" s="281">
        <v>0</v>
      </c>
      <c r="BF43" s="290"/>
      <c r="BG43" s="284">
        <v>5</v>
      </c>
      <c r="BH43" s="234">
        <v>2</v>
      </c>
      <c r="BI43" s="234">
        <v>2</v>
      </c>
      <c r="BJ43" s="280">
        <v>0</v>
      </c>
      <c r="BK43" s="235">
        <v>8</v>
      </c>
      <c r="BL43" s="235">
        <v>7</v>
      </c>
      <c r="BM43" s="235">
        <v>7</v>
      </c>
      <c r="BN43" s="281">
        <v>1</v>
      </c>
      <c r="BO43" s="234">
        <v>4</v>
      </c>
      <c r="BP43" s="234">
        <v>2</v>
      </c>
      <c r="BQ43" s="234">
        <v>2</v>
      </c>
      <c r="BR43" s="280">
        <v>1</v>
      </c>
      <c r="BS43" s="235">
        <v>6</v>
      </c>
      <c r="BT43" s="235">
        <v>4</v>
      </c>
      <c r="BU43" s="235">
        <v>5</v>
      </c>
      <c r="BV43" s="281">
        <v>0</v>
      </c>
      <c r="BW43" s="234">
        <v>4</v>
      </c>
      <c r="BX43" s="234">
        <v>0</v>
      </c>
      <c r="BY43" s="234">
        <v>2</v>
      </c>
      <c r="BZ43" s="280">
        <v>0</v>
      </c>
    </row>
    <row r="44" spans="1:78">
      <c r="A44" s="243">
        <v>3</v>
      </c>
      <c r="B44" s="289" t="s">
        <v>1181</v>
      </c>
      <c r="C44" s="289" t="str">
        <f t="shared" si="20"/>
        <v>Keith Bergum</v>
      </c>
      <c r="D44" s="276">
        <v>15</v>
      </c>
      <c r="E44" s="242">
        <v>946</v>
      </c>
      <c r="F44" s="242">
        <v>551</v>
      </c>
      <c r="G44" s="242">
        <v>25</v>
      </c>
      <c r="H44" s="275">
        <f t="shared" si="21"/>
        <v>0.58245243128964064</v>
      </c>
      <c r="I44" s="276">
        <f t="shared" si="22"/>
        <v>76</v>
      </c>
      <c r="J44" s="241">
        <f t="shared" si="23"/>
        <v>36</v>
      </c>
      <c r="K44" s="241">
        <f t="shared" si="24"/>
        <v>43</v>
      </c>
      <c r="L44" s="241">
        <f t="shared" si="25"/>
        <v>1</v>
      </c>
      <c r="M44" s="275">
        <f t="shared" si="26"/>
        <v>0.56578947368421051</v>
      </c>
      <c r="N44" s="240">
        <v>4</v>
      </c>
      <c r="O44" s="240">
        <v>4</v>
      </c>
      <c r="P44" s="240">
        <v>1</v>
      </c>
      <c r="Q44" s="270">
        <v>0</v>
      </c>
      <c r="R44" s="239">
        <v>6</v>
      </c>
      <c r="S44" s="239">
        <v>1</v>
      </c>
      <c r="T44" s="239">
        <v>3</v>
      </c>
      <c r="U44" s="269">
        <v>0</v>
      </c>
      <c r="V44" s="240">
        <v>4</v>
      </c>
      <c r="W44" s="240">
        <v>1</v>
      </c>
      <c r="X44" s="240">
        <v>2</v>
      </c>
      <c r="Y44" s="270">
        <v>0</v>
      </c>
      <c r="Z44" s="239">
        <v>3</v>
      </c>
      <c r="AA44" s="239">
        <v>3</v>
      </c>
      <c r="AB44" s="239">
        <v>1</v>
      </c>
      <c r="AC44" s="269">
        <v>0</v>
      </c>
      <c r="AD44" s="240">
        <v>8</v>
      </c>
      <c r="AE44" s="240">
        <v>2</v>
      </c>
      <c r="AF44" s="240">
        <v>4</v>
      </c>
      <c r="AG44" s="270">
        <v>0</v>
      </c>
      <c r="AH44" s="274">
        <v>6</v>
      </c>
      <c r="AI44" s="239">
        <v>3</v>
      </c>
      <c r="AJ44" s="239">
        <v>2</v>
      </c>
      <c r="AK44" s="269">
        <v>0</v>
      </c>
      <c r="AL44" s="240">
        <v>5</v>
      </c>
      <c r="AM44" s="240">
        <v>1</v>
      </c>
      <c r="AN44" s="240">
        <v>1</v>
      </c>
      <c r="AO44" s="270">
        <v>0</v>
      </c>
      <c r="AP44" s="239">
        <v>3</v>
      </c>
      <c r="AQ44" s="239">
        <v>1</v>
      </c>
      <c r="AR44" s="239">
        <v>3</v>
      </c>
      <c r="AS44" s="269">
        <v>0</v>
      </c>
      <c r="AT44" s="240">
        <v>5</v>
      </c>
      <c r="AU44" s="240">
        <v>2</v>
      </c>
      <c r="AV44" s="240">
        <v>2</v>
      </c>
      <c r="AW44" s="270">
        <v>0</v>
      </c>
      <c r="AX44" s="239">
        <v>3</v>
      </c>
      <c r="AY44" s="239">
        <v>2</v>
      </c>
      <c r="AZ44" s="239">
        <v>2</v>
      </c>
      <c r="BA44" s="269">
        <v>0</v>
      </c>
      <c r="BB44" s="240">
        <v>4</v>
      </c>
      <c r="BC44" s="240">
        <v>2</v>
      </c>
      <c r="BD44" s="240">
        <v>2</v>
      </c>
      <c r="BE44" s="270">
        <v>0</v>
      </c>
      <c r="BF44" s="290"/>
      <c r="BG44" s="274">
        <v>6</v>
      </c>
      <c r="BH44" s="239">
        <v>3</v>
      </c>
      <c r="BI44" s="239">
        <v>5</v>
      </c>
      <c r="BJ44" s="269">
        <v>0</v>
      </c>
      <c r="BK44" s="240">
        <v>9</v>
      </c>
      <c r="BL44" s="240">
        <v>5</v>
      </c>
      <c r="BM44" s="240">
        <v>7</v>
      </c>
      <c r="BN44" s="270">
        <v>1</v>
      </c>
      <c r="BO44" s="239"/>
      <c r="BP44" s="239"/>
      <c r="BQ44" s="239"/>
      <c r="BR44" s="269"/>
      <c r="BS44" s="240">
        <v>5</v>
      </c>
      <c r="BT44" s="240">
        <v>4</v>
      </c>
      <c r="BU44" s="240">
        <v>5</v>
      </c>
      <c r="BV44" s="270">
        <v>0</v>
      </c>
      <c r="BW44" s="239">
        <v>5</v>
      </c>
      <c r="BX44" s="239">
        <v>2</v>
      </c>
      <c r="BY44" s="239">
        <v>3</v>
      </c>
      <c r="BZ44" s="269">
        <v>0</v>
      </c>
    </row>
    <row r="45" spans="1:78">
      <c r="A45" s="238">
        <v>4</v>
      </c>
      <c r="B45" s="291" t="s">
        <v>1208</v>
      </c>
      <c r="C45" s="291" t="str">
        <f t="shared" si="20"/>
        <v>Chris Teague</v>
      </c>
      <c r="D45" s="287">
        <v>11</v>
      </c>
      <c r="E45" s="236">
        <v>661</v>
      </c>
      <c r="F45" s="236">
        <v>432</v>
      </c>
      <c r="G45" s="236">
        <v>22</v>
      </c>
      <c r="H45" s="285">
        <f t="shared" si="21"/>
        <v>0.65355521936459904</v>
      </c>
      <c r="I45" s="286">
        <f t="shared" si="22"/>
        <v>87</v>
      </c>
      <c r="J45" s="236">
        <f t="shared" si="23"/>
        <v>26</v>
      </c>
      <c r="K45" s="236">
        <f t="shared" si="24"/>
        <v>52</v>
      </c>
      <c r="L45" s="236">
        <f t="shared" si="25"/>
        <v>1</v>
      </c>
      <c r="M45" s="285">
        <f t="shared" si="26"/>
        <v>0.5977011494252874</v>
      </c>
      <c r="N45" s="235">
        <v>5</v>
      </c>
      <c r="O45" s="235">
        <v>3</v>
      </c>
      <c r="P45" s="235">
        <v>5</v>
      </c>
      <c r="Q45" s="281">
        <v>0</v>
      </c>
      <c r="R45" s="234">
        <v>4</v>
      </c>
      <c r="S45" s="234">
        <v>1</v>
      </c>
      <c r="T45" s="234">
        <v>1</v>
      </c>
      <c r="U45" s="280">
        <v>1</v>
      </c>
      <c r="V45" s="235">
        <v>5</v>
      </c>
      <c r="W45" s="235">
        <v>1</v>
      </c>
      <c r="X45" s="235">
        <v>4</v>
      </c>
      <c r="Y45" s="281">
        <v>0</v>
      </c>
      <c r="Z45" s="234">
        <v>6</v>
      </c>
      <c r="AA45" s="234">
        <v>3</v>
      </c>
      <c r="AB45" s="234">
        <v>4</v>
      </c>
      <c r="AC45" s="280">
        <v>0</v>
      </c>
      <c r="AD45" s="235">
        <v>8</v>
      </c>
      <c r="AE45" s="235">
        <v>1</v>
      </c>
      <c r="AF45" s="235">
        <v>4</v>
      </c>
      <c r="AG45" s="281">
        <v>0</v>
      </c>
      <c r="AH45" s="284">
        <v>6</v>
      </c>
      <c r="AI45" s="234">
        <v>2</v>
      </c>
      <c r="AJ45" s="234">
        <v>4</v>
      </c>
      <c r="AK45" s="280">
        <v>0</v>
      </c>
      <c r="AL45" s="235">
        <v>5</v>
      </c>
      <c r="AM45" s="235">
        <v>0</v>
      </c>
      <c r="AN45" s="235">
        <v>2</v>
      </c>
      <c r="AO45" s="281">
        <v>0</v>
      </c>
      <c r="AP45" s="234">
        <v>4</v>
      </c>
      <c r="AQ45" s="234">
        <v>1</v>
      </c>
      <c r="AR45" s="234">
        <v>3</v>
      </c>
      <c r="AS45" s="280">
        <v>0</v>
      </c>
      <c r="AT45" s="235">
        <v>4</v>
      </c>
      <c r="AU45" s="235">
        <v>2</v>
      </c>
      <c r="AV45" s="235">
        <v>2</v>
      </c>
      <c r="AW45" s="281">
        <v>0</v>
      </c>
      <c r="AX45" s="234">
        <v>4</v>
      </c>
      <c r="AY45" s="234">
        <v>1</v>
      </c>
      <c r="AZ45" s="234">
        <v>3</v>
      </c>
      <c r="BA45" s="280">
        <v>0</v>
      </c>
      <c r="BB45" s="235">
        <v>5</v>
      </c>
      <c r="BC45" s="235">
        <v>1</v>
      </c>
      <c r="BD45" s="235">
        <v>2</v>
      </c>
      <c r="BE45" s="281">
        <v>0</v>
      </c>
      <c r="BF45" s="290"/>
      <c r="BG45" s="284">
        <v>6</v>
      </c>
      <c r="BH45" s="234">
        <v>3</v>
      </c>
      <c r="BI45" s="234">
        <v>5</v>
      </c>
      <c r="BJ45" s="280">
        <v>0</v>
      </c>
      <c r="BK45" s="235">
        <v>9</v>
      </c>
      <c r="BL45" s="235">
        <v>5</v>
      </c>
      <c r="BM45" s="235">
        <v>7</v>
      </c>
      <c r="BN45" s="281">
        <v>0</v>
      </c>
      <c r="BO45" s="234">
        <v>5</v>
      </c>
      <c r="BP45" s="234">
        <v>1</v>
      </c>
      <c r="BQ45" s="234">
        <v>2</v>
      </c>
      <c r="BR45" s="280">
        <v>0</v>
      </c>
      <c r="BS45" s="235">
        <v>7</v>
      </c>
      <c r="BT45" s="235">
        <v>1</v>
      </c>
      <c r="BU45" s="235">
        <v>2</v>
      </c>
      <c r="BV45" s="281">
        <v>0</v>
      </c>
      <c r="BW45" s="234">
        <v>4</v>
      </c>
      <c r="BX45" s="234">
        <v>0</v>
      </c>
      <c r="BY45" s="234">
        <v>2</v>
      </c>
      <c r="BZ45" s="280">
        <v>0</v>
      </c>
    </row>
    <row r="46" spans="1:78">
      <c r="A46" s="243">
        <v>5</v>
      </c>
      <c r="B46" s="289" t="s">
        <v>1141</v>
      </c>
      <c r="C46" s="289" t="str">
        <f t="shared" si="20"/>
        <v>Mark Brancheau</v>
      </c>
      <c r="D46" s="278">
        <v>7</v>
      </c>
      <c r="E46" s="242">
        <v>533</v>
      </c>
      <c r="F46" s="242">
        <v>382</v>
      </c>
      <c r="G46" s="242">
        <v>10</v>
      </c>
      <c r="H46" s="275">
        <f t="shared" si="21"/>
        <v>0.71669793621013134</v>
      </c>
      <c r="I46" s="276">
        <f t="shared" si="22"/>
        <v>0</v>
      </c>
      <c r="J46" s="241">
        <f t="shared" si="23"/>
        <v>0</v>
      </c>
      <c r="K46" s="241">
        <f t="shared" si="24"/>
        <v>0</v>
      </c>
      <c r="L46" s="241">
        <f t="shared" si="25"/>
        <v>0</v>
      </c>
      <c r="M46" s="275" t="e">
        <f t="shared" si="26"/>
        <v>#DIV/0!</v>
      </c>
      <c r="N46" s="240"/>
      <c r="O46" s="240"/>
      <c r="P46" s="240"/>
      <c r="Q46" s="270"/>
      <c r="R46" s="239"/>
      <c r="S46" s="239"/>
      <c r="T46" s="239"/>
      <c r="U46" s="269"/>
      <c r="V46" s="240"/>
      <c r="W46" s="240"/>
      <c r="X46" s="240"/>
      <c r="Y46" s="270"/>
      <c r="Z46" s="239"/>
      <c r="AA46" s="239"/>
      <c r="AB46" s="239"/>
      <c r="AC46" s="269"/>
      <c r="AD46" s="240"/>
      <c r="AE46" s="240"/>
      <c r="AF46" s="240"/>
      <c r="AG46" s="270"/>
      <c r="AH46" s="274"/>
      <c r="AI46" s="239"/>
      <c r="AJ46" s="239"/>
      <c r="AK46" s="269"/>
      <c r="AL46" s="240"/>
      <c r="AM46" s="240"/>
      <c r="AN46" s="240"/>
      <c r="AO46" s="270"/>
      <c r="AP46" s="239"/>
      <c r="AQ46" s="239"/>
      <c r="AR46" s="239"/>
      <c r="AS46" s="269"/>
      <c r="AT46" s="240"/>
      <c r="AU46" s="240"/>
      <c r="AV46" s="240"/>
      <c r="AW46" s="270"/>
      <c r="AX46" s="239"/>
      <c r="AY46" s="239"/>
      <c r="AZ46" s="239"/>
      <c r="BA46" s="269"/>
      <c r="BB46" s="240"/>
      <c r="BC46" s="240"/>
      <c r="BD46" s="240"/>
      <c r="BE46" s="270"/>
      <c r="BF46" s="290"/>
      <c r="BG46" s="274"/>
      <c r="BH46" s="239"/>
      <c r="BI46" s="239"/>
      <c r="BJ46" s="269"/>
      <c r="BK46" s="240"/>
      <c r="BL46" s="240"/>
      <c r="BM46" s="240"/>
      <c r="BN46" s="270"/>
      <c r="BO46" s="239"/>
      <c r="BP46" s="239"/>
      <c r="BQ46" s="239"/>
      <c r="BR46" s="269"/>
      <c r="BS46" s="240"/>
      <c r="BT46" s="240"/>
      <c r="BU46" s="240"/>
      <c r="BV46" s="270"/>
      <c r="BW46" s="239"/>
      <c r="BX46" s="239"/>
      <c r="BY46" s="239"/>
      <c r="BZ46" s="269"/>
    </row>
    <row r="47" spans="1:78">
      <c r="A47" s="238">
        <v>6</v>
      </c>
      <c r="B47" s="291" t="s">
        <v>1149</v>
      </c>
      <c r="C47" s="291" t="str">
        <f t="shared" si="20"/>
        <v>Tim Keenan</v>
      </c>
      <c r="D47" s="286">
        <v>16</v>
      </c>
      <c r="E47" s="237">
        <v>916</v>
      </c>
      <c r="F47" s="237">
        <v>506</v>
      </c>
      <c r="G47" s="237">
        <v>12</v>
      </c>
      <c r="H47" s="285">
        <f t="shared" si="21"/>
        <v>0.55240174672489084</v>
      </c>
      <c r="I47" s="286">
        <f t="shared" si="22"/>
        <v>59</v>
      </c>
      <c r="J47" s="236">
        <f t="shared" si="23"/>
        <v>17</v>
      </c>
      <c r="K47" s="236">
        <f t="shared" si="24"/>
        <v>31</v>
      </c>
      <c r="L47" s="236">
        <f t="shared" si="25"/>
        <v>0</v>
      </c>
      <c r="M47" s="285">
        <f t="shared" si="26"/>
        <v>0.52542372881355937</v>
      </c>
      <c r="N47" s="235"/>
      <c r="O47" s="235"/>
      <c r="P47" s="235"/>
      <c r="Q47" s="281"/>
      <c r="R47" s="234">
        <v>5</v>
      </c>
      <c r="S47" s="234">
        <v>1</v>
      </c>
      <c r="T47" s="234">
        <v>2</v>
      </c>
      <c r="U47" s="280">
        <v>0</v>
      </c>
      <c r="V47" s="235">
        <v>5</v>
      </c>
      <c r="W47" s="235">
        <v>0</v>
      </c>
      <c r="X47" s="235">
        <v>2</v>
      </c>
      <c r="Y47" s="281">
        <v>0</v>
      </c>
      <c r="Z47" s="234">
        <v>4</v>
      </c>
      <c r="AA47" s="234">
        <v>2</v>
      </c>
      <c r="AB47" s="234">
        <v>2</v>
      </c>
      <c r="AC47" s="280">
        <v>0</v>
      </c>
      <c r="AD47" s="2006" t="s">
        <v>1199</v>
      </c>
      <c r="AE47" s="2007"/>
      <c r="AF47" s="2007"/>
      <c r="AG47" s="2008"/>
      <c r="AH47" s="284">
        <v>5</v>
      </c>
      <c r="AI47" s="234">
        <v>1</v>
      </c>
      <c r="AJ47" s="234">
        <v>3</v>
      </c>
      <c r="AK47" s="280">
        <v>0</v>
      </c>
      <c r="AL47" s="235">
        <v>3</v>
      </c>
      <c r="AM47" s="235">
        <v>2</v>
      </c>
      <c r="AN47" s="235">
        <v>2</v>
      </c>
      <c r="AO47" s="281">
        <v>0</v>
      </c>
      <c r="AP47" s="234">
        <v>4</v>
      </c>
      <c r="AQ47" s="234">
        <v>0</v>
      </c>
      <c r="AR47" s="234">
        <v>2</v>
      </c>
      <c r="AS47" s="280">
        <v>0</v>
      </c>
      <c r="AT47" s="235">
        <v>4</v>
      </c>
      <c r="AU47" s="235">
        <v>0</v>
      </c>
      <c r="AV47" s="235">
        <v>0</v>
      </c>
      <c r="AW47" s="281">
        <v>0</v>
      </c>
      <c r="AX47" s="234">
        <v>4</v>
      </c>
      <c r="AY47" s="234">
        <v>0</v>
      </c>
      <c r="AZ47" s="234">
        <v>1</v>
      </c>
      <c r="BA47" s="280">
        <v>0</v>
      </c>
      <c r="BB47" s="235"/>
      <c r="BC47" s="235"/>
      <c r="BD47" s="235"/>
      <c r="BE47" s="281"/>
      <c r="BF47" s="290"/>
      <c r="BG47" s="284">
        <v>6</v>
      </c>
      <c r="BH47" s="234">
        <v>2</v>
      </c>
      <c r="BI47" s="234">
        <v>4</v>
      </c>
      <c r="BJ47" s="280">
        <v>0</v>
      </c>
      <c r="BK47" s="235">
        <v>9</v>
      </c>
      <c r="BL47" s="235">
        <v>4</v>
      </c>
      <c r="BM47" s="235">
        <v>7</v>
      </c>
      <c r="BN47" s="281">
        <v>0</v>
      </c>
      <c r="BO47" s="234">
        <v>5</v>
      </c>
      <c r="BP47" s="234">
        <v>1</v>
      </c>
      <c r="BQ47" s="234">
        <v>2</v>
      </c>
      <c r="BR47" s="280">
        <v>0</v>
      </c>
      <c r="BS47" s="235">
        <v>5</v>
      </c>
      <c r="BT47" s="235">
        <v>4</v>
      </c>
      <c r="BU47" s="235">
        <v>4</v>
      </c>
      <c r="BV47" s="281">
        <v>0</v>
      </c>
      <c r="BW47" s="234"/>
      <c r="BX47" s="234"/>
      <c r="BY47" s="234"/>
      <c r="BZ47" s="280"/>
    </row>
    <row r="48" spans="1:78">
      <c r="A48" s="243">
        <v>7</v>
      </c>
      <c r="B48" s="289" t="s">
        <v>1159</v>
      </c>
      <c r="C48" s="289" t="str">
        <f t="shared" si="20"/>
        <v>Scott Doughty</v>
      </c>
      <c r="D48" s="276">
        <v>8</v>
      </c>
      <c r="E48" s="242">
        <v>528</v>
      </c>
      <c r="F48" s="242">
        <v>292</v>
      </c>
      <c r="G48" s="242">
        <v>34</v>
      </c>
      <c r="H48" s="275">
        <f t="shared" si="21"/>
        <v>0.55303030303030298</v>
      </c>
      <c r="I48" s="276">
        <f t="shared" si="22"/>
        <v>81</v>
      </c>
      <c r="J48" s="241">
        <f t="shared" si="23"/>
        <v>32</v>
      </c>
      <c r="K48" s="241">
        <f t="shared" si="24"/>
        <v>46</v>
      </c>
      <c r="L48" s="241">
        <f t="shared" si="25"/>
        <v>7</v>
      </c>
      <c r="M48" s="275">
        <f t="shared" si="26"/>
        <v>0.5679012345679012</v>
      </c>
      <c r="N48" s="240">
        <v>4</v>
      </c>
      <c r="O48" s="240">
        <v>1</v>
      </c>
      <c r="P48" s="240">
        <v>3</v>
      </c>
      <c r="Q48" s="270">
        <v>0</v>
      </c>
      <c r="R48" s="239">
        <v>5</v>
      </c>
      <c r="S48" s="239">
        <v>2</v>
      </c>
      <c r="T48" s="239">
        <v>3</v>
      </c>
      <c r="U48" s="269">
        <v>1</v>
      </c>
      <c r="V48" s="240">
        <v>4</v>
      </c>
      <c r="W48" s="240">
        <v>0</v>
      </c>
      <c r="X48" s="240">
        <v>2</v>
      </c>
      <c r="Y48" s="270">
        <v>0</v>
      </c>
      <c r="Z48" s="239">
        <v>6</v>
      </c>
      <c r="AA48" s="239">
        <v>2</v>
      </c>
      <c r="AB48" s="239">
        <v>4</v>
      </c>
      <c r="AC48" s="269">
        <v>0</v>
      </c>
      <c r="AD48" s="240">
        <v>8</v>
      </c>
      <c r="AE48" s="240">
        <v>3</v>
      </c>
      <c r="AF48" s="240">
        <v>4</v>
      </c>
      <c r="AG48" s="270">
        <v>2</v>
      </c>
      <c r="AH48" s="274">
        <v>6</v>
      </c>
      <c r="AI48" s="239">
        <v>2</v>
      </c>
      <c r="AJ48" s="239">
        <v>4</v>
      </c>
      <c r="AK48" s="269">
        <v>1</v>
      </c>
      <c r="AL48" s="240">
        <v>5</v>
      </c>
      <c r="AM48" s="240">
        <v>1</v>
      </c>
      <c r="AN48" s="240">
        <v>2</v>
      </c>
      <c r="AO48" s="270">
        <v>0</v>
      </c>
      <c r="AP48" s="239">
        <v>3</v>
      </c>
      <c r="AQ48" s="239">
        <v>1</v>
      </c>
      <c r="AR48" s="239">
        <v>1</v>
      </c>
      <c r="AS48" s="269">
        <v>0</v>
      </c>
      <c r="AT48" s="240">
        <v>4</v>
      </c>
      <c r="AU48" s="240">
        <v>2</v>
      </c>
      <c r="AV48" s="240">
        <v>4</v>
      </c>
      <c r="AW48" s="270">
        <v>1</v>
      </c>
      <c r="AX48" s="239">
        <v>3</v>
      </c>
      <c r="AY48" s="239">
        <v>0</v>
      </c>
      <c r="AZ48" s="239">
        <v>0</v>
      </c>
      <c r="BA48" s="269">
        <v>0</v>
      </c>
      <c r="BB48" s="240">
        <v>5</v>
      </c>
      <c r="BC48" s="240">
        <v>3</v>
      </c>
      <c r="BD48" s="240">
        <v>3</v>
      </c>
      <c r="BE48" s="270">
        <v>0</v>
      </c>
      <c r="BF48" s="290"/>
      <c r="BG48" s="274">
        <v>5</v>
      </c>
      <c r="BH48" s="239">
        <v>3</v>
      </c>
      <c r="BI48" s="239">
        <v>3</v>
      </c>
      <c r="BJ48" s="269">
        <v>0</v>
      </c>
      <c r="BK48" s="240">
        <v>8</v>
      </c>
      <c r="BL48" s="240">
        <v>4</v>
      </c>
      <c r="BM48" s="240">
        <v>5</v>
      </c>
      <c r="BN48" s="270">
        <v>1</v>
      </c>
      <c r="BO48" s="239">
        <v>5</v>
      </c>
      <c r="BP48" s="239">
        <v>1</v>
      </c>
      <c r="BQ48" s="239">
        <v>2</v>
      </c>
      <c r="BR48" s="269">
        <v>0</v>
      </c>
      <c r="BS48" s="240">
        <v>5</v>
      </c>
      <c r="BT48" s="240">
        <v>5</v>
      </c>
      <c r="BU48" s="240">
        <v>4</v>
      </c>
      <c r="BV48" s="270">
        <v>0</v>
      </c>
      <c r="BW48" s="239">
        <v>5</v>
      </c>
      <c r="BX48" s="239">
        <v>2</v>
      </c>
      <c r="BY48" s="239">
        <v>2</v>
      </c>
      <c r="BZ48" s="269">
        <v>1</v>
      </c>
    </row>
    <row r="49" spans="1:78">
      <c r="A49" s="238">
        <v>8</v>
      </c>
      <c r="B49" s="291" t="s">
        <v>1256</v>
      </c>
      <c r="C49" s="291" t="str">
        <f t="shared" si="20"/>
        <v>Steve Long</v>
      </c>
      <c r="D49" s="287"/>
      <c r="E49" s="236"/>
      <c r="F49" s="236"/>
      <c r="G49" s="236"/>
      <c r="H49" s="285" t="e">
        <f t="shared" si="21"/>
        <v>#DIV/0!</v>
      </c>
      <c r="I49" s="286">
        <f t="shared" si="22"/>
        <v>66</v>
      </c>
      <c r="J49" s="236">
        <f t="shared" si="23"/>
        <v>22</v>
      </c>
      <c r="K49" s="236">
        <f t="shared" si="24"/>
        <v>34</v>
      </c>
      <c r="L49" s="236">
        <f t="shared" si="25"/>
        <v>3</v>
      </c>
      <c r="M49" s="285">
        <f t="shared" si="26"/>
        <v>0.51515151515151514</v>
      </c>
      <c r="N49" s="235">
        <v>5</v>
      </c>
      <c r="O49" s="235">
        <v>2</v>
      </c>
      <c r="P49" s="235">
        <v>3</v>
      </c>
      <c r="Q49" s="281">
        <v>0</v>
      </c>
      <c r="R49" s="234">
        <v>2</v>
      </c>
      <c r="S49" s="234">
        <v>1</v>
      </c>
      <c r="T49" s="234">
        <v>2</v>
      </c>
      <c r="U49" s="280">
        <v>0</v>
      </c>
      <c r="V49" s="235">
        <v>4</v>
      </c>
      <c r="W49" s="235">
        <v>0</v>
      </c>
      <c r="X49" s="235">
        <v>1</v>
      </c>
      <c r="Y49" s="281">
        <v>0</v>
      </c>
      <c r="Z49" s="234"/>
      <c r="AA49" s="234"/>
      <c r="AB49" s="234"/>
      <c r="AC49" s="280"/>
      <c r="AD49" s="235">
        <v>5</v>
      </c>
      <c r="AE49" s="235">
        <v>3</v>
      </c>
      <c r="AF49" s="235">
        <v>2</v>
      </c>
      <c r="AG49" s="281">
        <v>0</v>
      </c>
      <c r="AH49" s="284"/>
      <c r="AI49" s="234"/>
      <c r="AJ49" s="234"/>
      <c r="AK49" s="280"/>
      <c r="AL49" s="235">
        <v>4</v>
      </c>
      <c r="AM49" s="235">
        <v>3</v>
      </c>
      <c r="AN49" s="235">
        <v>3</v>
      </c>
      <c r="AO49" s="281">
        <v>0</v>
      </c>
      <c r="AP49" s="234">
        <v>4</v>
      </c>
      <c r="AQ49" s="234">
        <v>0</v>
      </c>
      <c r="AR49" s="234">
        <v>0</v>
      </c>
      <c r="AS49" s="280">
        <v>0</v>
      </c>
      <c r="AT49" s="235">
        <v>4</v>
      </c>
      <c r="AU49" s="235">
        <v>1</v>
      </c>
      <c r="AV49" s="235">
        <v>1</v>
      </c>
      <c r="AW49" s="281">
        <v>0</v>
      </c>
      <c r="AX49" s="234">
        <v>2</v>
      </c>
      <c r="AY49" s="234">
        <v>0</v>
      </c>
      <c r="AZ49" s="234">
        <v>1</v>
      </c>
      <c r="BA49" s="280">
        <v>0</v>
      </c>
      <c r="BB49" s="235">
        <v>6</v>
      </c>
      <c r="BC49" s="235">
        <v>1</v>
      </c>
      <c r="BD49" s="235">
        <v>3</v>
      </c>
      <c r="BE49" s="281">
        <v>0</v>
      </c>
      <c r="BF49" s="290"/>
      <c r="BG49" s="284">
        <v>7</v>
      </c>
      <c r="BH49" s="234">
        <v>1</v>
      </c>
      <c r="BI49" s="234">
        <v>3</v>
      </c>
      <c r="BJ49" s="280">
        <v>0</v>
      </c>
      <c r="BK49" s="235">
        <v>9</v>
      </c>
      <c r="BL49" s="235">
        <v>7</v>
      </c>
      <c r="BM49" s="235">
        <v>7</v>
      </c>
      <c r="BN49" s="281">
        <v>2</v>
      </c>
      <c r="BO49" s="234">
        <v>4</v>
      </c>
      <c r="BP49" s="234">
        <v>0</v>
      </c>
      <c r="BQ49" s="234">
        <v>1</v>
      </c>
      <c r="BR49" s="280">
        <v>0</v>
      </c>
      <c r="BS49" s="235">
        <v>6</v>
      </c>
      <c r="BT49" s="235">
        <v>2</v>
      </c>
      <c r="BU49" s="235">
        <v>5</v>
      </c>
      <c r="BV49" s="281">
        <v>1</v>
      </c>
      <c r="BW49" s="234">
        <v>4</v>
      </c>
      <c r="BX49" s="234">
        <v>1</v>
      </c>
      <c r="BY49" s="234">
        <v>2</v>
      </c>
      <c r="BZ49" s="280">
        <v>0</v>
      </c>
    </row>
    <row r="50" spans="1:78">
      <c r="A50" s="243">
        <v>9</v>
      </c>
      <c r="B50" s="289" t="s">
        <v>1191</v>
      </c>
      <c r="C50" s="289" t="str">
        <f t="shared" si="20"/>
        <v>Jamie Jamaleddine</v>
      </c>
      <c r="D50" s="278">
        <v>11</v>
      </c>
      <c r="E50" s="241">
        <v>476</v>
      </c>
      <c r="F50" s="241">
        <v>246</v>
      </c>
      <c r="G50" s="241">
        <v>17</v>
      </c>
      <c r="H50" s="275">
        <f t="shared" si="21"/>
        <v>0.51680672268907568</v>
      </c>
      <c r="I50" s="276">
        <f t="shared" si="22"/>
        <v>59</v>
      </c>
      <c r="J50" s="241">
        <f t="shared" si="23"/>
        <v>18</v>
      </c>
      <c r="K50" s="241">
        <f t="shared" si="24"/>
        <v>26</v>
      </c>
      <c r="L50" s="241">
        <f t="shared" si="25"/>
        <v>1</v>
      </c>
      <c r="M50" s="275">
        <f t="shared" si="26"/>
        <v>0.44067796610169491</v>
      </c>
      <c r="N50" s="240">
        <v>4</v>
      </c>
      <c r="O50" s="240">
        <v>1</v>
      </c>
      <c r="P50" s="240">
        <v>2</v>
      </c>
      <c r="Q50" s="270">
        <v>0</v>
      </c>
      <c r="R50" s="239">
        <v>4</v>
      </c>
      <c r="S50" s="239">
        <v>1</v>
      </c>
      <c r="T50" s="239">
        <v>1</v>
      </c>
      <c r="U50" s="269">
        <v>0</v>
      </c>
      <c r="V50" s="240"/>
      <c r="W50" s="240"/>
      <c r="X50" s="240"/>
      <c r="Y50" s="270"/>
      <c r="Z50" s="239">
        <v>5</v>
      </c>
      <c r="AA50" s="239">
        <v>2</v>
      </c>
      <c r="AB50" s="239">
        <v>3</v>
      </c>
      <c r="AC50" s="269">
        <v>0</v>
      </c>
      <c r="AD50" s="240"/>
      <c r="AE50" s="240"/>
      <c r="AF50" s="240"/>
      <c r="AG50" s="270"/>
      <c r="AH50" s="274">
        <v>6</v>
      </c>
      <c r="AI50" s="239">
        <v>2</v>
      </c>
      <c r="AJ50" s="239">
        <v>3</v>
      </c>
      <c r="AK50" s="269">
        <v>0</v>
      </c>
      <c r="AL50" s="240">
        <v>5</v>
      </c>
      <c r="AM50" s="240">
        <v>1</v>
      </c>
      <c r="AN50" s="240">
        <v>2</v>
      </c>
      <c r="AO50" s="270">
        <v>0</v>
      </c>
      <c r="AP50" s="239">
        <v>4</v>
      </c>
      <c r="AQ50" s="239">
        <v>0</v>
      </c>
      <c r="AR50" s="239">
        <v>1</v>
      </c>
      <c r="AS50" s="269">
        <v>0</v>
      </c>
      <c r="AT50" s="240">
        <v>3</v>
      </c>
      <c r="AU50" s="240">
        <v>1</v>
      </c>
      <c r="AV50" s="240">
        <v>1</v>
      </c>
      <c r="AW50" s="270">
        <v>0</v>
      </c>
      <c r="AX50" s="239">
        <v>3</v>
      </c>
      <c r="AY50" s="239">
        <v>2</v>
      </c>
      <c r="AZ50" s="239">
        <v>2</v>
      </c>
      <c r="BA50" s="269">
        <v>0</v>
      </c>
      <c r="BB50" s="240">
        <v>6</v>
      </c>
      <c r="BC50" s="240">
        <v>1</v>
      </c>
      <c r="BD50" s="240">
        <v>3</v>
      </c>
      <c r="BE50" s="270">
        <v>0</v>
      </c>
      <c r="BF50" s="290"/>
      <c r="BG50" s="274"/>
      <c r="BH50" s="239"/>
      <c r="BI50" s="239"/>
      <c r="BJ50" s="269"/>
      <c r="BK50" s="240">
        <v>8</v>
      </c>
      <c r="BL50" s="240">
        <v>4</v>
      </c>
      <c r="BM50" s="240">
        <v>5</v>
      </c>
      <c r="BN50" s="270">
        <v>0</v>
      </c>
      <c r="BO50" s="239">
        <v>2</v>
      </c>
      <c r="BP50" s="239">
        <v>1</v>
      </c>
      <c r="BQ50" s="239">
        <v>2</v>
      </c>
      <c r="BR50" s="269">
        <v>0</v>
      </c>
      <c r="BS50" s="240">
        <v>6</v>
      </c>
      <c r="BT50" s="240">
        <v>1</v>
      </c>
      <c r="BU50" s="240">
        <v>1</v>
      </c>
      <c r="BV50" s="270">
        <v>1</v>
      </c>
      <c r="BW50" s="239">
        <v>3</v>
      </c>
      <c r="BX50" s="239">
        <v>1</v>
      </c>
      <c r="BY50" s="239">
        <v>0</v>
      </c>
      <c r="BZ50" s="269">
        <v>0</v>
      </c>
    </row>
    <row r="51" spans="1:78">
      <c r="A51" s="238">
        <v>10</v>
      </c>
      <c r="B51" s="291" t="s">
        <v>1155</v>
      </c>
      <c r="C51" s="291" t="str">
        <f t="shared" si="20"/>
        <v>Denny Powell</v>
      </c>
      <c r="D51" s="286">
        <v>27</v>
      </c>
      <c r="E51" s="237">
        <v>1190</v>
      </c>
      <c r="F51" s="237">
        <v>601</v>
      </c>
      <c r="G51" s="237">
        <v>16</v>
      </c>
      <c r="H51" s="285">
        <f t="shared" si="21"/>
        <v>0.50504201680672267</v>
      </c>
      <c r="I51" s="286">
        <f t="shared" si="22"/>
        <v>26</v>
      </c>
      <c r="J51" s="236">
        <f t="shared" si="23"/>
        <v>8</v>
      </c>
      <c r="K51" s="236">
        <f t="shared" si="24"/>
        <v>14</v>
      </c>
      <c r="L51" s="236">
        <f t="shared" si="25"/>
        <v>0</v>
      </c>
      <c r="M51" s="285">
        <f t="shared" si="26"/>
        <v>0.53846153846153844</v>
      </c>
      <c r="N51" s="235">
        <v>4</v>
      </c>
      <c r="O51" s="235">
        <v>1</v>
      </c>
      <c r="P51" s="235">
        <v>1</v>
      </c>
      <c r="Q51" s="281">
        <v>0</v>
      </c>
      <c r="R51" s="234">
        <v>3</v>
      </c>
      <c r="S51" s="234">
        <v>1</v>
      </c>
      <c r="T51" s="234">
        <v>1</v>
      </c>
      <c r="U51" s="280">
        <v>0</v>
      </c>
      <c r="V51" s="235">
        <v>2</v>
      </c>
      <c r="W51" s="235">
        <v>0</v>
      </c>
      <c r="X51" s="235">
        <v>1</v>
      </c>
      <c r="Y51" s="281">
        <v>0</v>
      </c>
      <c r="Z51" s="234"/>
      <c r="AA51" s="234"/>
      <c r="AB51" s="234"/>
      <c r="AC51" s="280"/>
      <c r="AD51" s="235"/>
      <c r="AE51" s="235"/>
      <c r="AF51" s="235"/>
      <c r="AG51" s="281"/>
      <c r="AH51" s="284">
        <v>2</v>
      </c>
      <c r="AI51" s="234">
        <v>1</v>
      </c>
      <c r="AJ51" s="234">
        <v>1</v>
      </c>
      <c r="AK51" s="280">
        <v>0</v>
      </c>
      <c r="AL51" s="235">
        <v>2</v>
      </c>
      <c r="AM51" s="235">
        <v>1</v>
      </c>
      <c r="AN51" s="235">
        <v>2</v>
      </c>
      <c r="AO51" s="281">
        <v>0</v>
      </c>
      <c r="AP51" s="234">
        <v>2</v>
      </c>
      <c r="AQ51" s="234">
        <v>1</v>
      </c>
      <c r="AR51" s="234">
        <v>1</v>
      </c>
      <c r="AS51" s="280">
        <v>0</v>
      </c>
      <c r="AT51" s="235">
        <v>4</v>
      </c>
      <c r="AU51" s="235">
        <v>1</v>
      </c>
      <c r="AV51" s="235">
        <v>2</v>
      </c>
      <c r="AW51" s="281">
        <v>0</v>
      </c>
      <c r="AX51" s="234">
        <v>1</v>
      </c>
      <c r="AY51" s="234">
        <v>0</v>
      </c>
      <c r="AZ51" s="234">
        <v>1</v>
      </c>
      <c r="BA51" s="280">
        <v>0</v>
      </c>
      <c r="BB51" s="235">
        <v>4</v>
      </c>
      <c r="BC51" s="235">
        <v>1</v>
      </c>
      <c r="BD51" s="235">
        <v>2</v>
      </c>
      <c r="BE51" s="281">
        <v>0</v>
      </c>
      <c r="BF51" s="290"/>
      <c r="BG51" s="284"/>
      <c r="BH51" s="234"/>
      <c r="BI51" s="234"/>
      <c r="BJ51" s="280"/>
      <c r="BK51" s="235"/>
      <c r="BL51" s="235"/>
      <c r="BM51" s="235"/>
      <c r="BN51" s="281"/>
      <c r="BO51" s="234"/>
      <c r="BP51" s="234"/>
      <c r="BQ51" s="234"/>
      <c r="BR51" s="280"/>
      <c r="BS51" s="235"/>
      <c r="BT51" s="235"/>
      <c r="BU51" s="235"/>
      <c r="BV51" s="281"/>
      <c r="BW51" s="234">
        <v>2</v>
      </c>
      <c r="BX51" s="234">
        <v>1</v>
      </c>
      <c r="BY51" s="234">
        <v>2</v>
      </c>
      <c r="BZ51" s="280">
        <v>0</v>
      </c>
    </row>
    <row r="52" spans="1:78">
      <c r="A52" s="243">
        <v>11</v>
      </c>
      <c r="B52" s="289" t="s">
        <v>1144</v>
      </c>
      <c r="C52" s="289" t="str">
        <f t="shared" si="20"/>
        <v>Bill Basigkow</v>
      </c>
      <c r="D52" s="278">
        <v>11</v>
      </c>
      <c r="E52" s="242">
        <v>553</v>
      </c>
      <c r="F52" s="242">
        <v>277</v>
      </c>
      <c r="G52" s="242">
        <v>11</v>
      </c>
      <c r="H52" s="275">
        <f t="shared" si="21"/>
        <v>0.50090415913200725</v>
      </c>
      <c r="I52" s="276">
        <f t="shared" si="22"/>
        <v>71</v>
      </c>
      <c r="J52" s="241">
        <f t="shared" si="23"/>
        <v>25</v>
      </c>
      <c r="K52" s="241">
        <f t="shared" si="24"/>
        <v>33</v>
      </c>
      <c r="L52" s="241">
        <f t="shared" si="25"/>
        <v>2</v>
      </c>
      <c r="M52" s="275">
        <f t="shared" si="26"/>
        <v>0.46478873239436619</v>
      </c>
      <c r="N52" s="240">
        <v>4</v>
      </c>
      <c r="O52" s="240">
        <v>1</v>
      </c>
      <c r="P52" s="240">
        <v>2</v>
      </c>
      <c r="Q52" s="270">
        <v>0</v>
      </c>
      <c r="R52" s="239">
        <v>5</v>
      </c>
      <c r="S52" s="239">
        <v>1</v>
      </c>
      <c r="T52" s="239">
        <v>3</v>
      </c>
      <c r="U52" s="269">
        <v>0</v>
      </c>
      <c r="V52" s="240">
        <v>4</v>
      </c>
      <c r="W52" s="240">
        <v>0</v>
      </c>
      <c r="X52" s="240">
        <v>0</v>
      </c>
      <c r="Y52" s="270">
        <v>0</v>
      </c>
      <c r="Z52" s="239">
        <v>5</v>
      </c>
      <c r="AA52" s="239">
        <v>2</v>
      </c>
      <c r="AB52" s="239">
        <v>2</v>
      </c>
      <c r="AC52" s="269">
        <v>0</v>
      </c>
      <c r="AD52" s="240">
        <v>6</v>
      </c>
      <c r="AE52" s="240">
        <v>4</v>
      </c>
      <c r="AF52" s="240">
        <v>5</v>
      </c>
      <c r="AG52" s="270">
        <v>1</v>
      </c>
      <c r="AH52" s="274">
        <v>5</v>
      </c>
      <c r="AI52" s="239">
        <v>3</v>
      </c>
      <c r="AJ52" s="239">
        <v>3</v>
      </c>
      <c r="AK52" s="269">
        <v>0</v>
      </c>
      <c r="AL52" s="240">
        <v>4</v>
      </c>
      <c r="AM52" s="240">
        <v>1</v>
      </c>
      <c r="AN52" s="240">
        <v>0</v>
      </c>
      <c r="AO52" s="270">
        <v>0</v>
      </c>
      <c r="AP52" s="239">
        <v>4</v>
      </c>
      <c r="AQ52" s="239">
        <v>2</v>
      </c>
      <c r="AR52" s="239">
        <v>3</v>
      </c>
      <c r="AS52" s="269">
        <v>0</v>
      </c>
      <c r="AT52" s="240">
        <v>4</v>
      </c>
      <c r="AU52" s="240">
        <v>1</v>
      </c>
      <c r="AV52" s="240">
        <v>1</v>
      </c>
      <c r="AW52" s="270">
        <v>0</v>
      </c>
      <c r="AX52" s="239">
        <v>3</v>
      </c>
      <c r="AY52" s="239">
        <v>1</v>
      </c>
      <c r="AZ52" s="239">
        <v>3</v>
      </c>
      <c r="BA52" s="269">
        <v>0</v>
      </c>
      <c r="BB52" s="240">
        <v>5</v>
      </c>
      <c r="BC52" s="240">
        <v>1</v>
      </c>
      <c r="BD52" s="240">
        <v>2</v>
      </c>
      <c r="BE52" s="270">
        <v>0</v>
      </c>
      <c r="BF52" s="290"/>
      <c r="BG52" s="274">
        <v>5</v>
      </c>
      <c r="BH52" s="239">
        <v>1</v>
      </c>
      <c r="BI52" s="239">
        <v>1</v>
      </c>
      <c r="BJ52" s="269">
        <v>0</v>
      </c>
      <c r="BK52" s="240">
        <v>7</v>
      </c>
      <c r="BL52" s="240">
        <v>6</v>
      </c>
      <c r="BM52" s="240">
        <v>6</v>
      </c>
      <c r="BN52" s="270">
        <v>1</v>
      </c>
      <c r="BO52" s="239">
        <v>4</v>
      </c>
      <c r="BP52" s="239">
        <v>0</v>
      </c>
      <c r="BQ52" s="239">
        <v>0</v>
      </c>
      <c r="BR52" s="269">
        <v>0</v>
      </c>
      <c r="BS52" s="240">
        <v>2</v>
      </c>
      <c r="BT52" s="240">
        <v>1</v>
      </c>
      <c r="BU52" s="240">
        <v>1</v>
      </c>
      <c r="BV52" s="270">
        <v>0</v>
      </c>
      <c r="BW52" s="239">
        <v>4</v>
      </c>
      <c r="BX52" s="239">
        <v>0</v>
      </c>
      <c r="BY52" s="239">
        <v>1</v>
      </c>
      <c r="BZ52" s="269">
        <v>0</v>
      </c>
    </row>
    <row r="53" spans="1:78">
      <c r="A53" s="238">
        <v>12</v>
      </c>
      <c r="B53" s="291" t="s">
        <v>1196</v>
      </c>
      <c r="C53" s="291" t="str">
        <f t="shared" si="20"/>
        <v>Dan Brown</v>
      </c>
      <c r="D53" s="287">
        <v>9</v>
      </c>
      <c r="E53" s="236">
        <v>377</v>
      </c>
      <c r="F53" s="236">
        <v>180</v>
      </c>
      <c r="G53" s="236">
        <v>3</v>
      </c>
      <c r="H53" s="285">
        <f t="shared" si="21"/>
        <v>0.47745358090185674</v>
      </c>
      <c r="I53" s="1548"/>
      <c r="J53" s="1549"/>
      <c r="K53" s="1549"/>
      <c r="L53" s="1549"/>
      <c r="M53" s="1550"/>
      <c r="N53" s="235"/>
      <c r="O53" s="235"/>
      <c r="P53" s="235"/>
      <c r="Q53" s="281"/>
      <c r="R53" s="234"/>
      <c r="S53" s="234"/>
      <c r="T53" s="234"/>
      <c r="U53" s="280"/>
      <c r="V53" s="235"/>
      <c r="W53" s="235"/>
      <c r="X53" s="235"/>
      <c r="Y53" s="281"/>
      <c r="Z53" s="234"/>
      <c r="AA53" s="234"/>
      <c r="AB53" s="234"/>
      <c r="AC53" s="280"/>
      <c r="AD53" s="235"/>
      <c r="AE53" s="235"/>
      <c r="AF53" s="235"/>
      <c r="AG53" s="281"/>
      <c r="AH53" s="284"/>
      <c r="AI53" s="234"/>
      <c r="AJ53" s="234"/>
      <c r="AK53" s="280"/>
      <c r="AL53" s="235"/>
      <c r="AM53" s="235"/>
      <c r="AN53" s="235"/>
      <c r="AO53" s="281"/>
      <c r="AP53" s="234"/>
      <c r="AQ53" s="234"/>
      <c r="AR53" s="234"/>
      <c r="AS53" s="280"/>
      <c r="AT53" s="235"/>
      <c r="AU53" s="235"/>
      <c r="AV53" s="235"/>
      <c r="AW53" s="281"/>
      <c r="AX53" s="234"/>
      <c r="AY53" s="234"/>
      <c r="AZ53" s="234"/>
      <c r="BA53" s="280"/>
      <c r="BB53" s="235"/>
      <c r="BC53" s="235"/>
      <c r="BD53" s="235"/>
      <c r="BE53" s="281"/>
      <c r="BF53" s="290"/>
      <c r="BG53" s="284"/>
      <c r="BH53" s="234"/>
      <c r="BI53" s="234"/>
      <c r="BJ53" s="280"/>
      <c r="BK53" s="235"/>
      <c r="BL53" s="235"/>
      <c r="BM53" s="235"/>
      <c r="BN53" s="281"/>
      <c r="BO53" s="234"/>
      <c r="BP53" s="234"/>
      <c r="BQ53" s="234"/>
      <c r="BR53" s="280"/>
      <c r="BS53" s="235"/>
      <c r="BT53" s="235"/>
      <c r="BU53" s="235"/>
      <c r="BV53" s="281"/>
      <c r="BW53" s="234"/>
      <c r="BX53" s="234"/>
      <c r="BY53" s="234"/>
      <c r="BZ53" s="280"/>
    </row>
    <row r="54" spans="1:78">
      <c r="A54" s="243">
        <v>13</v>
      </c>
      <c r="B54" s="289" t="s">
        <v>1152</v>
      </c>
      <c r="C54" s="289" t="str">
        <f t="shared" si="20"/>
        <v>Jon Middleton</v>
      </c>
      <c r="D54" s="276">
        <v>6</v>
      </c>
      <c r="E54" s="241">
        <v>252</v>
      </c>
      <c r="F54" s="241">
        <v>109</v>
      </c>
      <c r="G54" s="241">
        <v>1</v>
      </c>
      <c r="H54" s="275">
        <f t="shared" si="21"/>
        <v>0.43253968253968256</v>
      </c>
      <c r="I54" s="276">
        <f t="shared" ref="I54:L58" si="27">SUM(BW54,BS54,BO54,BK54,BG54,BB54,AX54,AT54,AP54,AL54,AH54,AD54,Z54,V54,R54,N54)</f>
        <v>27</v>
      </c>
      <c r="J54" s="241">
        <f t="shared" si="27"/>
        <v>8</v>
      </c>
      <c r="K54" s="241">
        <f t="shared" si="27"/>
        <v>14</v>
      </c>
      <c r="L54" s="241">
        <f t="shared" si="27"/>
        <v>0</v>
      </c>
      <c r="M54" s="275">
        <f>K54/I54</f>
        <v>0.51851851851851849</v>
      </c>
      <c r="N54" s="240">
        <v>2</v>
      </c>
      <c r="O54" s="240">
        <v>0</v>
      </c>
      <c r="P54" s="240">
        <v>2</v>
      </c>
      <c r="Q54" s="270">
        <v>0</v>
      </c>
      <c r="R54" s="239">
        <v>5</v>
      </c>
      <c r="S54" s="239">
        <v>1</v>
      </c>
      <c r="T54" s="239">
        <v>2</v>
      </c>
      <c r="U54" s="269">
        <v>0</v>
      </c>
      <c r="V54" s="240"/>
      <c r="W54" s="240"/>
      <c r="X54" s="240"/>
      <c r="Y54" s="270"/>
      <c r="Z54" s="239"/>
      <c r="AA54" s="239"/>
      <c r="AB54" s="239"/>
      <c r="AC54" s="269"/>
      <c r="AD54" s="240"/>
      <c r="AE54" s="240"/>
      <c r="AF54" s="240"/>
      <c r="AG54" s="270"/>
      <c r="AH54" s="274"/>
      <c r="AI54" s="239"/>
      <c r="AJ54" s="239"/>
      <c r="AK54" s="269"/>
      <c r="AL54" s="240"/>
      <c r="AM54" s="240"/>
      <c r="AN54" s="240"/>
      <c r="AO54" s="270"/>
      <c r="AP54" s="239"/>
      <c r="AQ54" s="239"/>
      <c r="AR54" s="239"/>
      <c r="AS54" s="269"/>
      <c r="AT54" s="240">
        <v>2</v>
      </c>
      <c r="AU54" s="240">
        <v>1</v>
      </c>
      <c r="AV54" s="240">
        <v>1</v>
      </c>
      <c r="AW54" s="270">
        <v>0</v>
      </c>
      <c r="AX54" s="239">
        <v>1</v>
      </c>
      <c r="AY54" s="239">
        <v>0</v>
      </c>
      <c r="AZ54" s="239">
        <v>0</v>
      </c>
      <c r="BA54" s="269">
        <v>0</v>
      </c>
      <c r="BB54" s="240"/>
      <c r="BC54" s="240"/>
      <c r="BD54" s="240"/>
      <c r="BE54" s="270"/>
      <c r="BF54" s="271"/>
      <c r="BG54" s="274">
        <v>3</v>
      </c>
      <c r="BH54" s="239">
        <v>1</v>
      </c>
      <c r="BI54" s="239">
        <v>2</v>
      </c>
      <c r="BJ54" s="269">
        <v>0</v>
      </c>
      <c r="BK54" s="240">
        <v>4</v>
      </c>
      <c r="BL54" s="240">
        <v>1</v>
      </c>
      <c r="BM54" s="240">
        <v>3</v>
      </c>
      <c r="BN54" s="270">
        <v>0</v>
      </c>
      <c r="BO54" s="239">
        <v>4</v>
      </c>
      <c r="BP54" s="239">
        <v>1</v>
      </c>
      <c r="BQ54" s="239">
        <v>1</v>
      </c>
      <c r="BR54" s="269">
        <v>0</v>
      </c>
      <c r="BS54" s="240">
        <v>4</v>
      </c>
      <c r="BT54" s="240">
        <v>2</v>
      </c>
      <c r="BU54" s="240">
        <v>2</v>
      </c>
      <c r="BV54" s="270">
        <v>0</v>
      </c>
      <c r="BW54" s="239">
        <v>2</v>
      </c>
      <c r="BX54" s="239">
        <v>1</v>
      </c>
      <c r="BY54" s="239">
        <v>1</v>
      </c>
      <c r="BZ54" s="269">
        <v>0</v>
      </c>
    </row>
    <row r="55" spans="1:78">
      <c r="A55" s="238">
        <v>14</v>
      </c>
      <c r="B55" s="291" t="s">
        <v>1142</v>
      </c>
      <c r="C55" s="291" t="str">
        <f t="shared" si="20"/>
        <v>Marcus Long</v>
      </c>
      <c r="D55" s="287">
        <v>2</v>
      </c>
      <c r="E55" s="236">
        <v>67</v>
      </c>
      <c r="F55" s="236">
        <v>25</v>
      </c>
      <c r="G55" s="236">
        <v>2</v>
      </c>
      <c r="H55" s="285">
        <f t="shared" si="21"/>
        <v>0.37313432835820898</v>
      </c>
      <c r="I55" s="286">
        <f t="shared" si="27"/>
        <v>44</v>
      </c>
      <c r="J55" s="236">
        <f t="shared" si="27"/>
        <v>15</v>
      </c>
      <c r="K55" s="236">
        <f t="shared" si="27"/>
        <v>21</v>
      </c>
      <c r="L55" s="236">
        <f t="shared" si="27"/>
        <v>2</v>
      </c>
      <c r="M55" s="285">
        <f>K55/I55</f>
        <v>0.47727272727272729</v>
      </c>
      <c r="N55" s="235">
        <v>1</v>
      </c>
      <c r="O55" s="235">
        <v>0</v>
      </c>
      <c r="P55" s="235">
        <v>1</v>
      </c>
      <c r="Q55" s="281">
        <v>0</v>
      </c>
      <c r="R55" s="234">
        <v>3</v>
      </c>
      <c r="S55" s="234">
        <v>2</v>
      </c>
      <c r="T55" s="234">
        <v>2</v>
      </c>
      <c r="U55" s="280">
        <v>1</v>
      </c>
      <c r="V55" s="235">
        <v>2</v>
      </c>
      <c r="W55" s="235">
        <v>0</v>
      </c>
      <c r="X55" s="235">
        <v>0</v>
      </c>
      <c r="Y55" s="281">
        <v>0</v>
      </c>
      <c r="Z55" s="234">
        <v>5</v>
      </c>
      <c r="AA55" s="234">
        <v>2</v>
      </c>
      <c r="AB55" s="234">
        <v>3</v>
      </c>
      <c r="AC55" s="280">
        <v>1</v>
      </c>
      <c r="AD55" s="235">
        <v>7</v>
      </c>
      <c r="AE55" s="235">
        <v>3</v>
      </c>
      <c r="AF55" s="235">
        <v>4</v>
      </c>
      <c r="AG55" s="281">
        <v>0</v>
      </c>
      <c r="AH55" s="284">
        <v>3</v>
      </c>
      <c r="AI55" s="234">
        <v>0</v>
      </c>
      <c r="AJ55" s="234">
        <v>0</v>
      </c>
      <c r="AK55" s="280">
        <v>0</v>
      </c>
      <c r="AL55" s="235">
        <v>2</v>
      </c>
      <c r="AM55" s="235">
        <v>0</v>
      </c>
      <c r="AN55" s="235">
        <v>0</v>
      </c>
      <c r="AO55" s="281">
        <v>0</v>
      </c>
      <c r="AP55" s="234">
        <v>2</v>
      </c>
      <c r="AQ55" s="234">
        <v>0</v>
      </c>
      <c r="AR55" s="234">
        <v>0</v>
      </c>
      <c r="AS55" s="280">
        <v>0</v>
      </c>
      <c r="AT55" s="235">
        <v>2</v>
      </c>
      <c r="AU55" s="235">
        <v>0</v>
      </c>
      <c r="AV55" s="235">
        <v>2</v>
      </c>
      <c r="AW55" s="281">
        <v>0</v>
      </c>
      <c r="AX55" s="234">
        <v>1</v>
      </c>
      <c r="AY55" s="234">
        <v>0</v>
      </c>
      <c r="AZ55" s="234">
        <v>1</v>
      </c>
      <c r="BA55" s="280">
        <v>0</v>
      </c>
      <c r="BB55" s="235">
        <v>1</v>
      </c>
      <c r="BC55" s="235">
        <v>0</v>
      </c>
      <c r="BD55" s="235">
        <v>0</v>
      </c>
      <c r="BE55" s="281">
        <v>0</v>
      </c>
      <c r="BF55" s="271"/>
      <c r="BG55" s="284">
        <v>2</v>
      </c>
      <c r="BH55" s="234">
        <v>0</v>
      </c>
      <c r="BI55" s="234">
        <v>0</v>
      </c>
      <c r="BJ55" s="280">
        <v>0</v>
      </c>
      <c r="BK55" s="235">
        <v>6</v>
      </c>
      <c r="BL55" s="235">
        <v>6</v>
      </c>
      <c r="BM55" s="235">
        <v>5</v>
      </c>
      <c r="BN55" s="281">
        <v>0</v>
      </c>
      <c r="BO55" s="234">
        <v>1</v>
      </c>
      <c r="BP55" s="234">
        <v>0</v>
      </c>
      <c r="BQ55" s="234">
        <v>0</v>
      </c>
      <c r="BR55" s="280">
        <v>0</v>
      </c>
      <c r="BS55" s="235">
        <v>2</v>
      </c>
      <c r="BT55" s="235">
        <v>0</v>
      </c>
      <c r="BU55" s="235">
        <v>0</v>
      </c>
      <c r="BV55" s="281">
        <v>0</v>
      </c>
      <c r="BW55" s="234">
        <v>4</v>
      </c>
      <c r="BX55" s="234">
        <v>2</v>
      </c>
      <c r="BY55" s="234">
        <v>3</v>
      </c>
      <c r="BZ55" s="280">
        <v>0</v>
      </c>
    </row>
    <row r="56" spans="1:78">
      <c r="A56" s="243">
        <v>15</v>
      </c>
      <c r="B56" s="345" t="s">
        <v>1255</v>
      </c>
      <c r="C56" s="345" t="str">
        <f t="shared" si="20"/>
        <v>Adam Schrah</v>
      </c>
      <c r="D56" s="276">
        <v>1</v>
      </c>
      <c r="E56" s="241">
        <v>51</v>
      </c>
      <c r="F56" s="241">
        <v>30</v>
      </c>
      <c r="G56" s="241">
        <v>0</v>
      </c>
      <c r="H56" s="275">
        <f t="shared" si="21"/>
        <v>0.58823529411764708</v>
      </c>
      <c r="I56" s="276">
        <f t="shared" si="27"/>
        <v>7</v>
      </c>
      <c r="J56" s="241">
        <f t="shared" si="27"/>
        <v>2</v>
      </c>
      <c r="K56" s="241">
        <f t="shared" si="27"/>
        <v>2</v>
      </c>
      <c r="L56" s="241">
        <f t="shared" si="27"/>
        <v>0</v>
      </c>
      <c r="M56" s="275">
        <f>K56/I56</f>
        <v>0.2857142857142857</v>
      </c>
      <c r="N56" s="240">
        <v>5</v>
      </c>
      <c r="O56" s="240">
        <v>1</v>
      </c>
      <c r="P56" s="240">
        <v>2</v>
      </c>
      <c r="Q56" s="270">
        <v>0</v>
      </c>
      <c r="R56" s="239">
        <v>2</v>
      </c>
      <c r="S56" s="239">
        <v>1</v>
      </c>
      <c r="T56" s="239">
        <v>0</v>
      </c>
      <c r="U56" s="269">
        <v>0</v>
      </c>
      <c r="V56" s="240"/>
      <c r="W56" s="240"/>
      <c r="X56" s="240"/>
      <c r="Y56" s="270"/>
      <c r="Z56" s="239"/>
      <c r="AA56" s="239"/>
      <c r="AB56" s="239"/>
      <c r="AC56" s="269"/>
      <c r="AD56" s="240"/>
      <c r="AE56" s="240"/>
      <c r="AF56" s="240"/>
      <c r="AG56" s="270"/>
      <c r="AH56" s="274"/>
      <c r="AI56" s="239"/>
      <c r="AJ56" s="239"/>
      <c r="AK56" s="269"/>
      <c r="AL56" s="240"/>
      <c r="AM56" s="240"/>
      <c r="AN56" s="240"/>
      <c r="AO56" s="270"/>
      <c r="AP56" s="239"/>
      <c r="AQ56" s="239"/>
      <c r="AR56" s="239"/>
      <c r="AS56" s="269"/>
      <c r="AT56" s="240"/>
      <c r="AU56" s="240"/>
      <c r="AV56" s="240"/>
      <c r="AW56" s="270"/>
      <c r="AX56" s="239"/>
      <c r="AY56" s="239"/>
      <c r="AZ56" s="239"/>
      <c r="BA56" s="269"/>
      <c r="BB56" s="240"/>
      <c r="BC56" s="240"/>
      <c r="BD56" s="240"/>
      <c r="BE56" s="270"/>
      <c r="BF56" s="271"/>
      <c r="BG56" s="274"/>
      <c r="BH56" s="239"/>
      <c r="BI56" s="239"/>
      <c r="BJ56" s="269"/>
      <c r="BK56" s="240"/>
      <c r="BL56" s="240"/>
      <c r="BM56" s="240"/>
      <c r="BN56" s="270"/>
      <c r="BO56" s="239"/>
      <c r="BP56" s="239"/>
      <c r="BQ56" s="239"/>
      <c r="BR56" s="269"/>
      <c r="BS56" s="240"/>
      <c r="BT56" s="240"/>
      <c r="BU56" s="240"/>
      <c r="BV56" s="270"/>
      <c r="BW56" s="239"/>
      <c r="BX56" s="239"/>
      <c r="BY56" s="239"/>
      <c r="BZ56" s="269"/>
    </row>
    <row r="57" spans="1:78">
      <c r="A57" s="361">
        <v>16</v>
      </c>
      <c r="B57" s="343" t="s">
        <v>1254</v>
      </c>
      <c r="C57" s="343" t="str">
        <f t="shared" si="20"/>
        <v>Paul Hill</v>
      </c>
      <c r="D57" s="287">
        <v>1</v>
      </c>
      <c r="E57" s="236">
        <v>54</v>
      </c>
      <c r="F57" s="236">
        <v>36</v>
      </c>
      <c r="G57" s="236">
        <v>1</v>
      </c>
      <c r="H57" s="285">
        <f t="shared" si="21"/>
        <v>0.66666666666666663</v>
      </c>
      <c r="I57" s="286">
        <f t="shared" si="27"/>
        <v>58</v>
      </c>
      <c r="J57" s="236">
        <f t="shared" si="27"/>
        <v>19</v>
      </c>
      <c r="K57" s="236">
        <f t="shared" si="27"/>
        <v>39</v>
      </c>
      <c r="L57" s="236">
        <f t="shared" si="27"/>
        <v>1</v>
      </c>
      <c r="M57" s="285">
        <f>K57/I57</f>
        <v>0.67241379310344829</v>
      </c>
      <c r="N57" s="342"/>
      <c r="O57" s="342"/>
      <c r="P57" s="342"/>
      <c r="Q57" s="341"/>
      <c r="R57" s="342"/>
      <c r="S57" s="342"/>
      <c r="T57" s="342"/>
      <c r="U57" s="341"/>
      <c r="V57" s="252">
        <v>4</v>
      </c>
      <c r="W57" s="252">
        <v>1</v>
      </c>
      <c r="X57" s="252">
        <v>3</v>
      </c>
      <c r="Y57" s="356">
        <v>0</v>
      </c>
      <c r="Z57" s="359">
        <v>6</v>
      </c>
      <c r="AA57" s="359">
        <v>3</v>
      </c>
      <c r="AB57" s="359">
        <v>5</v>
      </c>
      <c r="AC57" s="358">
        <v>1</v>
      </c>
      <c r="AD57" s="252">
        <v>7</v>
      </c>
      <c r="AE57" s="252">
        <v>3</v>
      </c>
      <c r="AF57" s="252">
        <v>4</v>
      </c>
      <c r="AG57" s="356">
        <v>0</v>
      </c>
      <c r="AH57" s="360">
        <v>5</v>
      </c>
      <c r="AI57" s="359">
        <v>2</v>
      </c>
      <c r="AJ57" s="359">
        <v>3</v>
      </c>
      <c r="AK57" s="358">
        <v>0</v>
      </c>
      <c r="AL57" s="252"/>
      <c r="AM57" s="252"/>
      <c r="AN57" s="252"/>
      <c r="AO57" s="356"/>
      <c r="AP57" s="359">
        <v>4</v>
      </c>
      <c r="AQ57" s="359">
        <v>2</v>
      </c>
      <c r="AR57" s="359">
        <v>4</v>
      </c>
      <c r="AS57" s="358">
        <v>0</v>
      </c>
      <c r="AT57" s="252"/>
      <c r="AU57" s="252"/>
      <c r="AV57" s="252"/>
      <c r="AW57" s="356"/>
      <c r="AX57" s="251">
        <v>4</v>
      </c>
      <c r="AY57" s="251">
        <v>1</v>
      </c>
      <c r="AZ57" s="251">
        <v>3</v>
      </c>
      <c r="BA57" s="337">
        <v>0</v>
      </c>
      <c r="BB57" s="252">
        <v>6</v>
      </c>
      <c r="BC57" s="252">
        <v>0</v>
      </c>
      <c r="BD57" s="252">
        <v>3</v>
      </c>
      <c r="BE57" s="356">
        <v>0</v>
      </c>
      <c r="BF57" s="357"/>
      <c r="BG57" s="340">
        <v>6</v>
      </c>
      <c r="BH57" s="251">
        <v>1</v>
      </c>
      <c r="BI57" s="251">
        <v>3</v>
      </c>
      <c r="BJ57" s="337">
        <v>0</v>
      </c>
      <c r="BK57" s="252">
        <v>5</v>
      </c>
      <c r="BL57" s="252">
        <v>3</v>
      </c>
      <c r="BM57" s="252">
        <v>4</v>
      </c>
      <c r="BN57" s="356">
        <v>0</v>
      </c>
      <c r="BO57" s="251">
        <v>4</v>
      </c>
      <c r="BP57" s="251">
        <v>0</v>
      </c>
      <c r="BQ57" s="251">
        <v>2</v>
      </c>
      <c r="BR57" s="337">
        <v>0</v>
      </c>
      <c r="BS57" s="252">
        <v>3</v>
      </c>
      <c r="BT57" s="252">
        <v>2</v>
      </c>
      <c r="BU57" s="252">
        <v>2</v>
      </c>
      <c r="BV57" s="356">
        <v>0</v>
      </c>
      <c r="BW57" s="251">
        <v>4</v>
      </c>
      <c r="BX57" s="251">
        <v>1</v>
      </c>
      <c r="BY57" s="251">
        <v>3</v>
      </c>
      <c r="BZ57" s="337">
        <v>0</v>
      </c>
    </row>
    <row r="58" spans="1:78" ht="13.8" thickBot="1">
      <c r="A58" s="63"/>
      <c r="B58" s="250"/>
      <c r="C58" s="250"/>
      <c r="D58" s="314">
        <f>AVERAGE(D42:D57)</f>
        <v>9.6</v>
      </c>
      <c r="E58" s="312">
        <f>SUM(E42:E57)</f>
        <v>7829</v>
      </c>
      <c r="F58" s="312">
        <f>SUM(F42:F57)</f>
        <v>4364</v>
      </c>
      <c r="G58" s="312">
        <f>SUM(G42:G57)</f>
        <v>205</v>
      </c>
      <c r="H58" s="311">
        <f t="shared" si="21"/>
        <v>0.55741474006897429</v>
      </c>
      <c r="I58" s="313">
        <f t="shared" si="27"/>
        <v>816</v>
      </c>
      <c r="J58" s="312">
        <f t="shared" si="27"/>
        <v>288</v>
      </c>
      <c r="K58" s="312">
        <f t="shared" si="27"/>
        <v>444</v>
      </c>
      <c r="L58" s="312">
        <f t="shared" si="27"/>
        <v>26</v>
      </c>
      <c r="M58" s="311">
        <f>K58/I58</f>
        <v>0.54411764705882348</v>
      </c>
      <c r="N58" s="308">
        <f t="shared" ref="N58:BE58" si="28">SUM(N42:N57)</f>
        <v>45</v>
      </c>
      <c r="O58" s="308">
        <f t="shared" si="28"/>
        <v>16</v>
      </c>
      <c r="P58" s="308">
        <f t="shared" si="28"/>
        <v>27</v>
      </c>
      <c r="Q58" s="307">
        <f t="shared" si="28"/>
        <v>0</v>
      </c>
      <c r="R58" s="306">
        <f t="shared" si="28"/>
        <v>54</v>
      </c>
      <c r="S58" s="306">
        <f t="shared" si="28"/>
        <v>18</v>
      </c>
      <c r="T58" s="306">
        <f t="shared" si="28"/>
        <v>28</v>
      </c>
      <c r="U58" s="305">
        <f t="shared" si="28"/>
        <v>5</v>
      </c>
      <c r="V58" s="308">
        <f t="shared" si="28"/>
        <v>42</v>
      </c>
      <c r="W58" s="308">
        <f t="shared" si="28"/>
        <v>5</v>
      </c>
      <c r="X58" s="308">
        <f t="shared" si="28"/>
        <v>17</v>
      </c>
      <c r="Y58" s="307">
        <f t="shared" si="28"/>
        <v>0</v>
      </c>
      <c r="Z58" s="306">
        <f t="shared" si="28"/>
        <v>50</v>
      </c>
      <c r="AA58" s="306">
        <f t="shared" si="28"/>
        <v>23</v>
      </c>
      <c r="AB58" s="306">
        <f t="shared" si="28"/>
        <v>30</v>
      </c>
      <c r="AC58" s="305">
        <f t="shared" si="28"/>
        <v>2</v>
      </c>
      <c r="AD58" s="308">
        <f t="shared" si="28"/>
        <v>57</v>
      </c>
      <c r="AE58" s="308">
        <f t="shared" si="28"/>
        <v>20</v>
      </c>
      <c r="AF58" s="308">
        <f t="shared" si="28"/>
        <v>31</v>
      </c>
      <c r="AG58" s="307">
        <f t="shared" si="28"/>
        <v>3</v>
      </c>
      <c r="AH58" s="309">
        <f t="shared" si="28"/>
        <v>56</v>
      </c>
      <c r="AI58" s="306">
        <f t="shared" si="28"/>
        <v>22</v>
      </c>
      <c r="AJ58" s="306">
        <f t="shared" si="28"/>
        <v>30</v>
      </c>
      <c r="AK58" s="305">
        <f t="shared" si="28"/>
        <v>3</v>
      </c>
      <c r="AL58" s="308">
        <f t="shared" si="28"/>
        <v>45</v>
      </c>
      <c r="AM58" s="308">
        <f t="shared" si="28"/>
        <v>13</v>
      </c>
      <c r="AN58" s="308">
        <f t="shared" si="28"/>
        <v>20</v>
      </c>
      <c r="AO58" s="307">
        <f t="shared" si="28"/>
        <v>0</v>
      </c>
      <c r="AP58" s="306">
        <f t="shared" si="28"/>
        <v>41</v>
      </c>
      <c r="AQ58" s="306">
        <f t="shared" si="28"/>
        <v>10</v>
      </c>
      <c r="AR58" s="306">
        <f t="shared" si="28"/>
        <v>19</v>
      </c>
      <c r="AS58" s="305">
        <f t="shared" si="28"/>
        <v>0</v>
      </c>
      <c r="AT58" s="308">
        <f t="shared" si="28"/>
        <v>45</v>
      </c>
      <c r="AU58" s="308">
        <f t="shared" si="28"/>
        <v>13</v>
      </c>
      <c r="AV58" s="308">
        <f t="shared" si="28"/>
        <v>19</v>
      </c>
      <c r="AW58" s="307">
        <f t="shared" si="28"/>
        <v>1</v>
      </c>
      <c r="AX58" s="306">
        <f t="shared" si="28"/>
        <v>37</v>
      </c>
      <c r="AY58" s="306">
        <f t="shared" si="28"/>
        <v>10</v>
      </c>
      <c r="AZ58" s="306">
        <f t="shared" si="28"/>
        <v>20</v>
      </c>
      <c r="BA58" s="305">
        <f t="shared" si="28"/>
        <v>1</v>
      </c>
      <c r="BB58" s="308">
        <f t="shared" si="28"/>
        <v>54</v>
      </c>
      <c r="BC58" s="308">
        <f t="shared" si="28"/>
        <v>15</v>
      </c>
      <c r="BD58" s="308">
        <f t="shared" si="28"/>
        <v>28</v>
      </c>
      <c r="BE58" s="307">
        <f t="shared" si="28"/>
        <v>0</v>
      </c>
      <c r="BF58" s="262"/>
      <c r="BG58" s="309">
        <f t="shared" ref="BG58:BZ58" si="29">SUM(BG42:BG57)</f>
        <v>57</v>
      </c>
      <c r="BH58" s="306">
        <f t="shared" si="29"/>
        <v>20</v>
      </c>
      <c r="BI58" s="306">
        <f t="shared" si="29"/>
        <v>33</v>
      </c>
      <c r="BJ58" s="305">
        <f t="shared" si="29"/>
        <v>0</v>
      </c>
      <c r="BK58" s="308">
        <f t="shared" si="29"/>
        <v>89</v>
      </c>
      <c r="BL58" s="308">
        <f t="shared" si="29"/>
        <v>56</v>
      </c>
      <c r="BM58" s="308">
        <f t="shared" si="29"/>
        <v>66</v>
      </c>
      <c r="BN58" s="307">
        <f t="shared" si="29"/>
        <v>7</v>
      </c>
      <c r="BO58" s="306">
        <f t="shared" si="29"/>
        <v>41</v>
      </c>
      <c r="BP58" s="306">
        <f t="shared" si="29"/>
        <v>7</v>
      </c>
      <c r="BQ58" s="306">
        <f t="shared" si="29"/>
        <v>15</v>
      </c>
      <c r="BR58" s="305">
        <f t="shared" si="29"/>
        <v>1</v>
      </c>
      <c r="BS58" s="308">
        <f t="shared" si="29"/>
        <v>57</v>
      </c>
      <c r="BT58" s="308">
        <f t="shared" si="29"/>
        <v>29</v>
      </c>
      <c r="BU58" s="308">
        <f t="shared" si="29"/>
        <v>37</v>
      </c>
      <c r="BV58" s="307">
        <f t="shared" si="29"/>
        <v>2</v>
      </c>
      <c r="BW58" s="306">
        <f t="shared" si="29"/>
        <v>46</v>
      </c>
      <c r="BX58" s="306">
        <f t="shared" si="29"/>
        <v>11</v>
      </c>
      <c r="BY58" s="306">
        <f t="shared" si="29"/>
        <v>24</v>
      </c>
      <c r="BZ58" s="305">
        <f t="shared" si="29"/>
        <v>1</v>
      </c>
    </row>
    <row r="59" spans="1:78" ht="13.8" thickBot="1"/>
    <row r="60" spans="1:78">
      <c r="A60" s="2049">
        <v>4</v>
      </c>
      <c r="B60" s="233"/>
      <c r="C60" s="233"/>
      <c r="D60" s="2046" t="s">
        <v>1110</v>
      </c>
      <c r="E60" s="2047"/>
      <c r="F60" s="2047"/>
      <c r="G60" s="2047"/>
      <c r="H60" s="2048"/>
      <c r="I60" s="2046" t="s">
        <v>1226</v>
      </c>
      <c r="J60" s="2047"/>
      <c r="K60" s="2047"/>
      <c r="L60" s="2047"/>
      <c r="M60" s="2048"/>
      <c r="N60" s="2037" t="s">
        <v>1109</v>
      </c>
      <c r="O60" s="2038"/>
      <c r="P60" s="2038"/>
      <c r="Q60" s="2039"/>
      <c r="R60" s="2043" t="s">
        <v>1108</v>
      </c>
      <c r="S60" s="2041"/>
      <c r="T60" s="2041"/>
      <c r="U60" s="2042"/>
      <c r="V60" s="2037" t="s">
        <v>1107</v>
      </c>
      <c r="W60" s="2038"/>
      <c r="X60" s="2038"/>
      <c r="Y60" s="2039"/>
      <c r="Z60" s="2043" t="s">
        <v>1106</v>
      </c>
      <c r="AA60" s="2041"/>
      <c r="AB60" s="2041"/>
      <c r="AC60" s="2042"/>
      <c r="AD60" s="2037" t="s">
        <v>1105</v>
      </c>
      <c r="AE60" s="2038"/>
      <c r="AF60" s="2038"/>
      <c r="AG60" s="2039"/>
      <c r="AH60" s="2040" t="s">
        <v>1104</v>
      </c>
      <c r="AI60" s="2041"/>
      <c r="AJ60" s="2041"/>
      <c r="AK60" s="2042"/>
      <c r="AL60" s="2037" t="s">
        <v>1103</v>
      </c>
      <c r="AM60" s="2038"/>
      <c r="AN60" s="2038"/>
      <c r="AO60" s="2039"/>
      <c r="AP60" s="2043" t="s">
        <v>1102</v>
      </c>
      <c r="AQ60" s="2041"/>
      <c r="AR60" s="2041"/>
      <c r="AS60" s="2042"/>
      <c r="AT60" s="2037" t="s">
        <v>1101</v>
      </c>
      <c r="AU60" s="2038"/>
      <c r="AV60" s="2038"/>
      <c r="AW60" s="2039"/>
      <c r="AX60" s="2043" t="s">
        <v>1100</v>
      </c>
      <c r="AY60" s="2041"/>
      <c r="AZ60" s="2041"/>
      <c r="BA60" s="2042"/>
      <c r="BB60" s="2037" t="s">
        <v>1099</v>
      </c>
      <c r="BC60" s="2038"/>
      <c r="BD60" s="2038"/>
      <c r="BE60" s="2039"/>
      <c r="BF60" s="245"/>
      <c r="BG60" s="2040" t="s">
        <v>1098</v>
      </c>
      <c r="BH60" s="2041"/>
      <c r="BI60" s="2041"/>
      <c r="BJ60" s="2042"/>
      <c r="BK60" s="2037" t="s">
        <v>1097</v>
      </c>
      <c r="BL60" s="2038"/>
      <c r="BM60" s="2038"/>
      <c r="BN60" s="2039"/>
      <c r="BO60" s="2043" t="s">
        <v>1096</v>
      </c>
      <c r="BP60" s="2041"/>
      <c r="BQ60" s="2041"/>
      <c r="BR60" s="2042"/>
      <c r="BS60" s="2037" t="s">
        <v>1095</v>
      </c>
      <c r="BT60" s="2038"/>
      <c r="BU60" s="2038"/>
      <c r="BV60" s="2039"/>
      <c r="BW60" s="2043" t="s">
        <v>1094</v>
      </c>
      <c r="BX60" s="2041"/>
      <c r="BY60" s="2041"/>
      <c r="BZ60" s="2042"/>
    </row>
    <row r="61" spans="1:78">
      <c r="A61" s="2050"/>
      <c r="B61" s="301" t="s">
        <v>1253</v>
      </c>
      <c r="C61" s="1542"/>
      <c r="D61" s="297" t="s">
        <v>1093</v>
      </c>
      <c r="E61" s="296" t="s">
        <v>268</v>
      </c>
      <c r="F61" s="296" t="s">
        <v>267</v>
      </c>
      <c r="G61" s="296" t="s">
        <v>266</v>
      </c>
      <c r="H61" s="300" t="s">
        <v>265</v>
      </c>
      <c r="I61" s="297" t="s">
        <v>268</v>
      </c>
      <c r="J61" s="296" t="s">
        <v>1092</v>
      </c>
      <c r="K61" s="296" t="s">
        <v>267</v>
      </c>
      <c r="L61" s="296" t="s">
        <v>266</v>
      </c>
      <c r="M61" s="295" t="s">
        <v>265</v>
      </c>
      <c r="N61" s="296" t="s">
        <v>268</v>
      </c>
      <c r="O61" s="296" t="s">
        <v>1092</v>
      </c>
      <c r="P61" s="296" t="s">
        <v>267</v>
      </c>
      <c r="Q61" s="295" t="s">
        <v>266</v>
      </c>
      <c r="R61" s="296" t="s">
        <v>268</v>
      </c>
      <c r="S61" s="296" t="s">
        <v>1092</v>
      </c>
      <c r="T61" s="296" t="s">
        <v>267</v>
      </c>
      <c r="U61" s="295" t="s">
        <v>266</v>
      </c>
      <c r="V61" s="296" t="s">
        <v>268</v>
      </c>
      <c r="W61" s="296" t="s">
        <v>1092</v>
      </c>
      <c r="X61" s="296" t="s">
        <v>267</v>
      </c>
      <c r="Y61" s="295" t="s">
        <v>266</v>
      </c>
      <c r="Z61" s="296" t="s">
        <v>268</v>
      </c>
      <c r="AA61" s="296" t="s">
        <v>1092</v>
      </c>
      <c r="AB61" s="296" t="s">
        <v>267</v>
      </c>
      <c r="AC61" s="295" t="s">
        <v>266</v>
      </c>
      <c r="AD61" s="296" t="s">
        <v>268</v>
      </c>
      <c r="AE61" s="296" t="s">
        <v>1092</v>
      </c>
      <c r="AF61" s="296" t="s">
        <v>267</v>
      </c>
      <c r="AG61" s="295" t="s">
        <v>266</v>
      </c>
      <c r="AH61" s="297" t="s">
        <v>268</v>
      </c>
      <c r="AI61" s="296" t="s">
        <v>1092</v>
      </c>
      <c r="AJ61" s="296" t="s">
        <v>267</v>
      </c>
      <c r="AK61" s="295" t="s">
        <v>266</v>
      </c>
      <c r="AL61" s="296" t="s">
        <v>268</v>
      </c>
      <c r="AM61" s="296" t="s">
        <v>1092</v>
      </c>
      <c r="AN61" s="296" t="s">
        <v>267</v>
      </c>
      <c r="AO61" s="299" t="s">
        <v>266</v>
      </c>
      <c r="AP61" s="297" t="s">
        <v>268</v>
      </c>
      <c r="AQ61" s="296" t="s">
        <v>1092</v>
      </c>
      <c r="AR61" s="296" t="s">
        <v>267</v>
      </c>
      <c r="AS61" s="295" t="s">
        <v>266</v>
      </c>
      <c r="AT61" s="296" t="s">
        <v>268</v>
      </c>
      <c r="AU61" s="296" t="s">
        <v>1092</v>
      </c>
      <c r="AV61" s="296" t="s">
        <v>267</v>
      </c>
      <c r="AW61" s="295" t="s">
        <v>266</v>
      </c>
      <c r="AX61" s="296" t="s">
        <v>268</v>
      </c>
      <c r="AY61" s="296" t="s">
        <v>1092</v>
      </c>
      <c r="AZ61" s="296" t="s">
        <v>267</v>
      </c>
      <c r="BA61" s="295" t="s">
        <v>266</v>
      </c>
      <c r="BB61" s="296" t="s">
        <v>268</v>
      </c>
      <c r="BC61" s="296" t="s">
        <v>1092</v>
      </c>
      <c r="BD61" s="296" t="s">
        <v>267</v>
      </c>
      <c r="BE61" s="295" t="s">
        <v>266</v>
      </c>
      <c r="BF61" s="329"/>
      <c r="BG61" s="297" t="s">
        <v>268</v>
      </c>
      <c r="BH61" s="296" t="s">
        <v>1092</v>
      </c>
      <c r="BI61" s="296" t="s">
        <v>267</v>
      </c>
      <c r="BJ61" s="295" t="s">
        <v>266</v>
      </c>
      <c r="BK61" s="296" t="s">
        <v>268</v>
      </c>
      <c r="BL61" s="296" t="s">
        <v>1092</v>
      </c>
      <c r="BM61" s="296" t="s">
        <v>267</v>
      </c>
      <c r="BN61" s="295" t="s">
        <v>266</v>
      </c>
      <c r="BO61" s="296" t="s">
        <v>268</v>
      </c>
      <c r="BP61" s="296" t="s">
        <v>1092</v>
      </c>
      <c r="BQ61" s="296" t="s">
        <v>267</v>
      </c>
      <c r="BR61" s="295" t="s">
        <v>266</v>
      </c>
      <c r="BS61" s="296" t="s">
        <v>268</v>
      </c>
      <c r="BT61" s="296" t="s">
        <v>1092</v>
      </c>
      <c r="BU61" s="296" t="s">
        <v>267</v>
      </c>
      <c r="BV61" s="295" t="s">
        <v>266</v>
      </c>
      <c r="BW61" s="296" t="s">
        <v>268</v>
      </c>
      <c r="BX61" s="296" t="s">
        <v>1092</v>
      </c>
      <c r="BY61" s="296" t="s">
        <v>267</v>
      </c>
      <c r="BZ61" s="295" t="s">
        <v>266</v>
      </c>
    </row>
    <row r="62" spans="1:78">
      <c r="A62" s="243">
        <v>1</v>
      </c>
      <c r="B62" s="289" t="s">
        <v>223</v>
      </c>
      <c r="C62" s="289" t="str">
        <f t="shared" ref="C62:C77" si="30">TRIM(B62)</f>
        <v>Derek Stark</v>
      </c>
      <c r="D62" s="276">
        <v>10</v>
      </c>
      <c r="E62" s="242">
        <v>626</v>
      </c>
      <c r="F62" s="242">
        <v>351</v>
      </c>
      <c r="G62" s="242">
        <v>16</v>
      </c>
      <c r="H62" s="275">
        <f t="shared" ref="H62:H78" si="31">F62/E62</f>
        <v>0.56070287539936103</v>
      </c>
      <c r="I62" s="276">
        <f t="shared" ref="I62:I72" si="32">SUM(BW62,BS62,BO62,BK62,BG62,BB62,AX62,AT62,AP62,AL62,AH62,AD62,Z62,V62,R62,N62)</f>
        <v>82</v>
      </c>
      <c r="J62" s="241">
        <f t="shared" ref="J62:J72" si="33">SUM(BX62,BT62,BP62,BL62,BH62,BC62,AY62,AU62,AQ62,AM62,AI62,AE62,AA62,W62,S62,O62)</f>
        <v>35</v>
      </c>
      <c r="K62" s="241">
        <f t="shared" ref="K62:K72" si="34">SUM(BY62,BU62,BQ62,BM62,BI62,BD62,AZ62,AV62,AR62,AN62,AJ62,AF62,AB62,X62,T62,P62)</f>
        <v>48</v>
      </c>
      <c r="L62" s="241">
        <f t="shared" ref="L62:L72" si="35">SUM(BZ62,BV62,BR62,BN62,BJ62,BE62,BA62,AW62,AS62,AO62,AK62,AG62,AC62,Y62,U62,Q62)</f>
        <v>2</v>
      </c>
      <c r="M62" s="275">
        <f t="shared" ref="M62:M72" si="36">K62/I62</f>
        <v>0.58536585365853655</v>
      </c>
      <c r="N62" s="240">
        <v>4</v>
      </c>
      <c r="O62" s="240">
        <v>0</v>
      </c>
      <c r="P62" s="240">
        <v>0</v>
      </c>
      <c r="Q62" s="270">
        <v>0</v>
      </c>
      <c r="R62" s="239">
        <v>6</v>
      </c>
      <c r="S62" s="239">
        <v>3</v>
      </c>
      <c r="T62" s="239">
        <v>4</v>
      </c>
      <c r="U62" s="269">
        <v>0</v>
      </c>
      <c r="V62" s="240">
        <v>5</v>
      </c>
      <c r="W62" s="240">
        <v>1</v>
      </c>
      <c r="X62" s="240">
        <v>2</v>
      </c>
      <c r="Y62" s="270">
        <v>0</v>
      </c>
      <c r="Z62" s="239">
        <v>5</v>
      </c>
      <c r="AA62" s="239">
        <v>0</v>
      </c>
      <c r="AB62" s="239">
        <v>1</v>
      </c>
      <c r="AC62" s="269">
        <v>0</v>
      </c>
      <c r="AD62" s="240">
        <v>4</v>
      </c>
      <c r="AE62" s="240">
        <v>2</v>
      </c>
      <c r="AF62" s="240">
        <v>3</v>
      </c>
      <c r="AG62" s="270">
        <v>0</v>
      </c>
      <c r="AH62" s="274">
        <v>5</v>
      </c>
      <c r="AI62" s="239">
        <v>3</v>
      </c>
      <c r="AJ62" s="239">
        <v>4</v>
      </c>
      <c r="AK62" s="269">
        <v>0</v>
      </c>
      <c r="AL62" s="240">
        <v>8</v>
      </c>
      <c r="AM62" s="240">
        <v>3</v>
      </c>
      <c r="AN62" s="240">
        <v>5</v>
      </c>
      <c r="AO62" s="303">
        <v>0</v>
      </c>
      <c r="AP62" s="274">
        <v>4</v>
      </c>
      <c r="AQ62" s="239">
        <v>2</v>
      </c>
      <c r="AR62" s="239">
        <v>3</v>
      </c>
      <c r="AS62" s="269">
        <v>0</v>
      </c>
      <c r="AT62" s="240">
        <v>6</v>
      </c>
      <c r="AU62" s="240">
        <v>3</v>
      </c>
      <c r="AV62" s="240">
        <v>4</v>
      </c>
      <c r="AW62" s="270">
        <v>0</v>
      </c>
      <c r="AX62" s="239">
        <v>6</v>
      </c>
      <c r="AY62" s="239">
        <v>3</v>
      </c>
      <c r="AZ62" s="239">
        <v>3</v>
      </c>
      <c r="BA62" s="269">
        <v>0</v>
      </c>
      <c r="BB62" s="240">
        <v>5</v>
      </c>
      <c r="BC62" s="240">
        <v>3</v>
      </c>
      <c r="BD62" s="240">
        <v>4</v>
      </c>
      <c r="BE62" s="270">
        <v>0</v>
      </c>
      <c r="BF62" s="290"/>
      <c r="BG62" s="274">
        <v>5</v>
      </c>
      <c r="BH62" s="239">
        <v>1</v>
      </c>
      <c r="BI62" s="239">
        <v>1</v>
      </c>
      <c r="BJ62" s="269">
        <v>1</v>
      </c>
      <c r="BK62" s="240">
        <v>6</v>
      </c>
      <c r="BL62" s="240">
        <v>3</v>
      </c>
      <c r="BM62" s="240">
        <v>4</v>
      </c>
      <c r="BN62" s="270">
        <v>1</v>
      </c>
      <c r="BO62" s="239">
        <v>4</v>
      </c>
      <c r="BP62" s="239">
        <v>3</v>
      </c>
      <c r="BQ62" s="239">
        <v>2</v>
      </c>
      <c r="BR62" s="269">
        <v>0</v>
      </c>
      <c r="BS62" s="240">
        <v>5</v>
      </c>
      <c r="BT62" s="240">
        <v>3</v>
      </c>
      <c r="BU62" s="240">
        <v>4</v>
      </c>
      <c r="BV62" s="270">
        <v>0</v>
      </c>
      <c r="BW62" s="239">
        <v>4</v>
      </c>
      <c r="BX62" s="239">
        <v>2</v>
      </c>
      <c r="BY62" s="239">
        <v>4</v>
      </c>
      <c r="BZ62" s="269">
        <v>0</v>
      </c>
    </row>
    <row r="63" spans="1:78">
      <c r="A63" s="238">
        <v>2</v>
      </c>
      <c r="B63" s="291" t="s">
        <v>20</v>
      </c>
      <c r="C63" s="291" t="str">
        <f t="shared" si="30"/>
        <v>Mike Burke</v>
      </c>
      <c r="D63" s="286">
        <v>8</v>
      </c>
      <c r="E63" s="237">
        <v>528</v>
      </c>
      <c r="F63" s="237">
        <v>312</v>
      </c>
      <c r="G63" s="237">
        <v>23</v>
      </c>
      <c r="H63" s="285">
        <f t="shared" si="31"/>
        <v>0.59090909090909094</v>
      </c>
      <c r="I63" s="286">
        <f t="shared" si="32"/>
        <v>79</v>
      </c>
      <c r="J63" s="236">
        <f t="shared" si="33"/>
        <v>33</v>
      </c>
      <c r="K63" s="236">
        <f t="shared" si="34"/>
        <v>42</v>
      </c>
      <c r="L63" s="236">
        <f t="shared" si="35"/>
        <v>0</v>
      </c>
      <c r="M63" s="285">
        <f t="shared" si="36"/>
        <v>0.53164556962025311</v>
      </c>
      <c r="N63" s="235">
        <v>3</v>
      </c>
      <c r="O63" s="235">
        <v>2</v>
      </c>
      <c r="P63" s="235">
        <v>1</v>
      </c>
      <c r="Q63" s="281">
        <v>0</v>
      </c>
      <c r="R63" s="234">
        <v>6</v>
      </c>
      <c r="S63" s="234">
        <v>2</v>
      </c>
      <c r="T63" s="234">
        <v>3</v>
      </c>
      <c r="U63" s="280">
        <v>0</v>
      </c>
      <c r="V63" s="235">
        <v>4</v>
      </c>
      <c r="W63" s="235">
        <v>1</v>
      </c>
      <c r="X63" s="235">
        <v>3</v>
      </c>
      <c r="Y63" s="281">
        <v>0</v>
      </c>
      <c r="Z63" s="234">
        <v>5</v>
      </c>
      <c r="AA63" s="234">
        <v>1</v>
      </c>
      <c r="AB63" s="234">
        <v>1</v>
      </c>
      <c r="AC63" s="280">
        <v>0</v>
      </c>
      <c r="AD63" s="235">
        <v>4</v>
      </c>
      <c r="AE63" s="235">
        <v>3</v>
      </c>
      <c r="AF63" s="235">
        <v>3</v>
      </c>
      <c r="AG63" s="281">
        <v>0</v>
      </c>
      <c r="AH63" s="284">
        <v>6</v>
      </c>
      <c r="AI63" s="234">
        <v>2</v>
      </c>
      <c r="AJ63" s="234">
        <v>4</v>
      </c>
      <c r="AK63" s="280">
        <v>0</v>
      </c>
      <c r="AL63" s="235">
        <v>7</v>
      </c>
      <c r="AM63" s="235">
        <v>4</v>
      </c>
      <c r="AN63" s="235">
        <v>4</v>
      </c>
      <c r="AO63" s="304">
        <v>0</v>
      </c>
      <c r="AP63" s="284">
        <v>4</v>
      </c>
      <c r="AQ63" s="234">
        <v>1</v>
      </c>
      <c r="AR63" s="234">
        <v>1</v>
      </c>
      <c r="AS63" s="280">
        <v>0</v>
      </c>
      <c r="AT63" s="235">
        <v>7</v>
      </c>
      <c r="AU63" s="235">
        <v>3</v>
      </c>
      <c r="AV63" s="235">
        <v>3</v>
      </c>
      <c r="AW63" s="281">
        <v>0</v>
      </c>
      <c r="AX63" s="234">
        <v>6</v>
      </c>
      <c r="AY63" s="234">
        <v>3</v>
      </c>
      <c r="AZ63" s="234">
        <v>3</v>
      </c>
      <c r="BA63" s="280">
        <v>0</v>
      </c>
      <c r="BB63" s="235">
        <v>6</v>
      </c>
      <c r="BC63" s="235">
        <v>2</v>
      </c>
      <c r="BD63" s="235">
        <v>3</v>
      </c>
      <c r="BE63" s="281">
        <v>0</v>
      </c>
      <c r="BF63" s="290"/>
      <c r="BG63" s="284">
        <v>6</v>
      </c>
      <c r="BH63" s="234">
        <v>2</v>
      </c>
      <c r="BI63" s="234">
        <v>2</v>
      </c>
      <c r="BJ63" s="280">
        <v>0</v>
      </c>
      <c r="BK63" s="235"/>
      <c r="BL63" s="235"/>
      <c r="BM63" s="235"/>
      <c r="BN63" s="281"/>
      <c r="BO63" s="234">
        <v>4</v>
      </c>
      <c r="BP63" s="234">
        <v>1</v>
      </c>
      <c r="BQ63" s="234">
        <v>3</v>
      </c>
      <c r="BR63" s="280">
        <v>0</v>
      </c>
      <c r="BS63" s="235">
        <v>5</v>
      </c>
      <c r="BT63" s="235">
        <v>2</v>
      </c>
      <c r="BU63" s="235">
        <v>4</v>
      </c>
      <c r="BV63" s="281">
        <v>0</v>
      </c>
      <c r="BW63" s="234">
        <v>6</v>
      </c>
      <c r="BX63" s="234">
        <v>4</v>
      </c>
      <c r="BY63" s="234">
        <v>4</v>
      </c>
      <c r="BZ63" s="280">
        <v>0</v>
      </c>
    </row>
    <row r="64" spans="1:78">
      <c r="A64" s="243">
        <v>3</v>
      </c>
      <c r="B64" s="289" t="s">
        <v>203</v>
      </c>
      <c r="C64" s="289" t="str">
        <f t="shared" si="30"/>
        <v>Jay Traylor</v>
      </c>
      <c r="D64" s="278">
        <v>21</v>
      </c>
      <c r="E64" s="242">
        <v>1532</v>
      </c>
      <c r="F64" s="242">
        <v>917</v>
      </c>
      <c r="G64" s="242">
        <v>56</v>
      </c>
      <c r="H64" s="277">
        <f t="shared" si="31"/>
        <v>0.59856396866840733</v>
      </c>
      <c r="I64" s="276">
        <f t="shared" si="32"/>
        <v>86</v>
      </c>
      <c r="J64" s="241">
        <f t="shared" si="33"/>
        <v>33</v>
      </c>
      <c r="K64" s="241">
        <f t="shared" si="34"/>
        <v>58</v>
      </c>
      <c r="L64" s="241">
        <f t="shared" si="35"/>
        <v>1</v>
      </c>
      <c r="M64" s="275">
        <f t="shared" si="36"/>
        <v>0.67441860465116277</v>
      </c>
      <c r="N64" s="240">
        <v>4</v>
      </c>
      <c r="O64" s="240">
        <v>2</v>
      </c>
      <c r="P64" s="240">
        <v>3</v>
      </c>
      <c r="Q64" s="270">
        <v>0</v>
      </c>
      <c r="R64" s="239">
        <v>6</v>
      </c>
      <c r="S64" s="239">
        <v>3</v>
      </c>
      <c r="T64" s="239">
        <v>6</v>
      </c>
      <c r="U64" s="269">
        <v>0</v>
      </c>
      <c r="V64" s="240">
        <v>5</v>
      </c>
      <c r="W64" s="240">
        <v>0</v>
      </c>
      <c r="X64" s="240">
        <v>1</v>
      </c>
      <c r="Y64" s="270">
        <v>0</v>
      </c>
      <c r="Z64" s="239">
        <v>5</v>
      </c>
      <c r="AA64" s="239">
        <v>0</v>
      </c>
      <c r="AB64" s="239">
        <v>2</v>
      </c>
      <c r="AC64" s="269">
        <v>0</v>
      </c>
      <c r="AD64" s="240">
        <v>5</v>
      </c>
      <c r="AE64" s="240">
        <v>1</v>
      </c>
      <c r="AF64" s="240">
        <v>2</v>
      </c>
      <c r="AG64" s="270">
        <v>0</v>
      </c>
      <c r="AH64" s="274">
        <v>6</v>
      </c>
      <c r="AI64" s="239">
        <v>3</v>
      </c>
      <c r="AJ64" s="239">
        <v>3</v>
      </c>
      <c r="AK64" s="269">
        <v>1</v>
      </c>
      <c r="AL64" s="240">
        <v>6</v>
      </c>
      <c r="AM64" s="240">
        <v>2</v>
      </c>
      <c r="AN64" s="240">
        <v>3</v>
      </c>
      <c r="AO64" s="303">
        <v>0</v>
      </c>
      <c r="AP64" s="274">
        <v>4</v>
      </c>
      <c r="AQ64" s="239">
        <v>0</v>
      </c>
      <c r="AR64" s="239">
        <v>3</v>
      </c>
      <c r="AS64" s="269">
        <v>0</v>
      </c>
      <c r="AT64" s="240">
        <v>6</v>
      </c>
      <c r="AU64" s="240">
        <v>2</v>
      </c>
      <c r="AV64" s="240">
        <v>3</v>
      </c>
      <c r="AW64" s="270">
        <v>0</v>
      </c>
      <c r="AX64" s="239">
        <v>6</v>
      </c>
      <c r="AY64" s="239">
        <v>3</v>
      </c>
      <c r="AZ64" s="239">
        <v>5</v>
      </c>
      <c r="BA64" s="269">
        <v>0</v>
      </c>
      <c r="BB64" s="240">
        <v>6</v>
      </c>
      <c r="BC64" s="240">
        <v>4</v>
      </c>
      <c r="BD64" s="240">
        <v>4</v>
      </c>
      <c r="BE64" s="270">
        <v>0</v>
      </c>
      <c r="BF64" s="290"/>
      <c r="BG64" s="274">
        <v>6</v>
      </c>
      <c r="BH64" s="239">
        <v>4</v>
      </c>
      <c r="BI64" s="239">
        <v>5</v>
      </c>
      <c r="BJ64" s="269">
        <v>0</v>
      </c>
      <c r="BK64" s="240">
        <v>5</v>
      </c>
      <c r="BL64" s="240">
        <v>1</v>
      </c>
      <c r="BM64" s="240">
        <v>4</v>
      </c>
      <c r="BN64" s="270">
        <v>0</v>
      </c>
      <c r="BO64" s="239">
        <v>6</v>
      </c>
      <c r="BP64" s="239">
        <v>3</v>
      </c>
      <c r="BQ64" s="239">
        <v>5</v>
      </c>
      <c r="BR64" s="269">
        <v>0</v>
      </c>
      <c r="BS64" s="240">
        <v>5</v>
      </c>
      <c r="BT64" s="240">
        <v>4</v>
      </c>
      <c r="BU64" s="240">
        <v>4</v>
      </c>
      <c r="BV64" s="270">
        <v>0</v>
      </c>
      <c r="BW64" s="239">
        <v>5</v>
      </c>
      <c r="BX64" s="239">
        <v>1</v>
      </c>
      <c r="BY64" s="239">
        <v>5</v>
      </c>
      <c r="BZ64" s="269">
        <v>0</v>
      </c>
    </row>
    <row r="65" spans="1:78">
      <c r="A65" s="238">
        <v>4</v>
      </c>
      <c r="B65" s="291" t="s">
        <v>181</v>
      </c>
      <c r="C65" s="291" t="str">
        <f t="shared" si="30"/>
        <v>Tony Lankford</v>
      </c>
      <c r="D65" s="286">
        <v>4</v>
      </c>
      <c r="E65" s="237">
        <v>265</v>
      </c>
      <c r="F65" s="237">
        <v>137</v>
      </c>
      <c r="G65" s="237">
        <v>1</v>
      </c>
      <c r="H65" s="292">
        <f t="shared" si="31"/>
        <v>0.51698113207547169</v>
      </c>
      <c r="I65" s="286">
        <f t="shared" si="32"/>
        <v>64</v>
      </c>
      <c r="J65" s="236">
        <f t="shared" si="33"/>
        <v>17</v>
      </c>
      <c r="K65" s="236">
        <f t="shared" si="34"/>
        <v>33</v>
      </c>
      <c r="L65" s="236">
        <f t="shared" si="35"/>
        <v>1</v>
      </c>
      <c r="M65" s="285">
        <f t="shared" si="36"/>
        <v>0.515625</v>
      </c>
      <c r="N65" s="235">
        <v>4</v>
      </c>
      <c r="O65" s="235">
        <v>0</v>
      </c>
      <c r="P65" s="235">
        <v>1</v>
      </c>
      <c r="Q65" s="281">
        <v>0</v>
      </c>
      <c r="R65" s="234">
        <v>5</v>
      </c>
      <c r="S65" s="234">
        <v>3</v>
      </c>
      <c r="T65" s="234">
        <v>3</v>
      </c>
      <c r="U65" s="280">
        <v>0</v>
      </c>
      <c r="V65" s="235">
        <v>4</v>
      </c>
      <c r="W65" s="235">
        <v>1</v>
      </c>
      <c r="X65" s="235">
        <v>3</v>
      </c>
      <c r="Y65" s="281">
        <v>0</v>
      </c>
      <c r="Z65" s="234">
        <v>3</v>
      </c>
      <c r="AA65" s="234">
        <v>1</v>
      </c>
      <c r="AB65" s="234">
        <v>2</v>
      </c>
      <c r="AC65" s="280">
        <v>0</v>
      </c>
      <c r="AD65" s="235">
        <v>3</v>
      </c>
      <c r="AE65" s="235">
        <v>1</v>
      </c>
      <c r="AF65" s="235">
        <v>1</v>
      </c>
      <c r="AG65" s="281">
        <v>0</v>
      </c>
      <c r="AH65" s="284">
        <v>4</v>
      </c>
      <c r="AI65" s="234">
        <v>0</v>
      </c>
      <c r="AJ65" s="234">
        <v>2</v>
      </c>
      <c r="AK65" s="280">
        <v>0</v>
      </c>
      <c r="AL65" s="235"/>
      <c r="AM65" s="235"/>
      <c r="AN65" s="235"/>
      <c r="AO65" s="304"/>
      <c r="AP65" s="284">
        <v>4</v>
      </c>
      <c r="AQ65" s="234">
        <v>0</v>
      </c>
      <c r="AR65" s="234">
        <v>2</v>
      </c>
      <c r="AS65" s="280">
        <v>0</v>
      </c>
      <c r="AT65" s="235">
        <v>5</v>
      </c>
      <c r="AU65" s="235">
        <v>2</v>
      </c>
      <c r="AV65" s="235">
        <v>3</v>
      </c>
      <c r="AW65" s="281">
        <v>0</v>
      </c>
      <c r="AX65" s="234">
        <v>5</v>
      </c>
      <c r="AY65" s="234">
        <v>1</v>
      </c>
      <c r="AZ65" s="234">
        <v>4</v>
      </c>
      <c r="BA65" s="280">
        <v>0</v>
      </c>
      <c r="BB65" s="235">
        <v>6</v>
      </c>
      <c r="BC65" s="235">
        <v>1</v>
      </c>
      <c r="BD65" s="235">
        <v>3</v>
      </c>
      <c r="BE65" s="281">
        <v>0</v>
      </c>
      <c r="BF65" s="290"/>
      <c r="BG65" s="284">
        <v>5</v>
      </c>
      <c r="BH65" s="234">
        <v>3</v>
      </c>
      <c r="BI65" s="234">
        <v>4</v>
      </c>
      <c r="BJ65" s="280">
        <v>0</v>
      </c>
      <c r="BK65" s="235">
        <v>4</v>
      </c>
      <c r="BL65" s="235">
        <v>1</v>
      </c>
      <c r="BM65" s="235">
        <v>1</v>
      </c>
      <c r="BN65" s="281">
        <v>1</v>
      </c>
      <c r="BO65" s="234">
        <v>3</v>
      </c>
      <c r="BP65" s="234">
        <v>2</v>
      </c>
      <c r="BQ65" s="234">
        <v>1</v>
      </c>
      <c r="BR65" s="280">
        <v>0</v>
      </c>
      <c r="BS65" s="235">
        <v>4</v>
      </c>
      <c r="BT65" s="235">
        <v>0</v>
      </c>
      <c r="BU65" s="235">
        <v>2</v>
      </c>
      <c r="BV65" s="281">
        <v>0</v>
      </c>
      <c r="BW65" s="234">
        <v>5</v>
      </c>
      <c r="BX65" s="234">
        <v>1</v>
      </c>
      <c r="BY65" s="234">
        <v>1</v>
      </c>
      <c r="BZ65" s="280">
        <v>0</v>
      </c>
    </row>
    <row r="66" spans="1:78">
      <c r="A66" s="243">
        <v>5</v>
      </c>
      <c r="B66" s="289" t="s">
        <v>234</v>
      </c>
      <c r="C66" s="289" t="str">
        <f t="shared" si="30"/>
        <v>Mike Bendle</v>
      </c>
      <c r="D66" s="276">
        <v>20</v>
      </c>
      <c r="E66" s="241">
        <v>1232</v>
      </c>
      <c r="F66" s="241">
        <v>689</v>
      </c>
      <c r="G66" s="241">
        <v>52</v>
      </c>
      <c r="H66" s="277">
        <f t="shared" si="31"/>
        <v>0.55925324675324672</v>
      </c>
      <c r="I66" s="276">
        <f t="shared" si="32"/>
        <v>77</v>
      </c>
      <c r="J66" s="241">
        <f t="shared" si="33"/>
        <v>26</v>
      </c>
      <c r="K66" s="241">
        <f t="shared" si="34"/>
        <v>49</v>
      </c>
      <c r="L66" s="241">
        <f t="shared" si="35"/>
        <v>1</v>
      </c>
      <c r="M66" s="275">
        <f t="shared" si="36"/>
        <v>0.63636363636363635</v>
      </c>
      <c r="N66" s="240">
        <v>3</v>
      </c>
      <c r="O66" s="240">
        <v>0</v>
      </c>
      <c r="P66" s="240">
        <v>1</v>
      </c>
      <c r="Q66" s="270">
        <v>0</v>
      </c>
      <c r="R66" s="239">
        <v>5</v>
      </c>
      <c r="S66" s="239">
        <v>1</v>
      </c>
      <c r="T66" s="239">
        <v>2</v>
      </c>
      <c r="U66" s="269">
        <v>0</v>
      </c>
      <c r="V66" s="240">
        <v>4</v>
      </c>
      <c r="W66" s="240">
        <v>0</v>
      </c>
      <c r="X66" s="240">
        <v>1</v>
      </c>
      <c r="Y66" s="270">
        <v>0</v>
      </c>
      <c r="Z66" s="239">
        <v>4</v>
      </c>
      <c r="AA66" s="239">
        <v>3</v>
      </c>
      <c r="AB66" s="239">
        <v>4</v>
      </c>
      <c r="AC66" s="269">
        <v>0</v>
      </c>
      <c r="AD66" s="240">
        <v>3</v>
      </c>
      <c r="AE66" s="240">
        <v>1</v>
      </c>
      <c r="AF66" s="240">
        <v>1</v>
      </c>
      <c r="AG66" s="270">
        <v>0</v>
      </c>
      <c r="AH66" s="274">
        <v>2</v>
      </c>
      <c r="AI66" s="239">
        <v>1</v>
      </c>
      <c r="AJ66" s="239">
        <v>2</v>
      </c>
      <c r="AK66" s="269">
        <v>0</v>
      </c>
      <c r="AL66" s="240">
        <v>7</v>
      </c>
      <c r="AM66" s="240">
        <v>3</v>
      </c>
      <c r="AN66" s="240">
        <v>7</v>
      </c>
      <c r="AO66" s="303">
        <v>0</v>
      </c>
      <c r="AP66" s="274">
        <v>4</v>
      </c>
      <c r="AQ66" s="239">
        <v>0</v>
      </c>
      <c r="AR66" s="239">
        <v>2</v>
      </c>
      <c r="AS66" s="269">
        <v>0</v>
      </c>
      <c r="AT66" s="240">
        <v>7</v>
      </c>
      <c r="AU66" s="240">
        <v>3</v>
      </c>
      <c r="AV66" s="240">
        <v>6</v>
      </c>
      <c r="AW66" s="270">
        <v>0</v>
      </c>
      <c r="AX66" s="239">
        <v>5</v>
      </c>
      <c r="AY66" s="239">
        <v>2</v>
      </c>
      <c r="AZ66" s="239">
        <v>3</v>
      </c>
      <c r="BA66" s="269">
        <v>0</v>
      </c>
      <c r="BB66" s="240">
        <v>6</v>
      </c>
      <c r="BC66" s="240">
        <v>3</v>
      </c>
      <c r="BD66" s="240">
        <v>5</v>
      </c>
      <c r="BE66" s="270">
        <v>0</v>
      </c>
      <c r="BF66" s="290"/>
      <c r="BG66" s="274">
        <v>6</v>
      </c>
      <c r="BH66" s="239">
        <v>1</v>
      </c>
      <c r="BI66" s="239">
        <v>4</v>
      </c>
      <c r="BJ66" s="269">
        <v>0</v>
      </c>
      <c r="BK66" s="240">
        <v>6</v>
      </c>
      <c r="BL66" s="240">
        <v>2</v>
      </c>
      <c r="BM66" s="240">
        <v>3</v>
      </c>
      <c r="BN66" s="270">
        <v>0</v>
      </c>
      <c r="BO66" s="239">
        <v>5</v>
      </c>
      <c r="BP66" s="239">
        <v>3</v>
      </c>
      <c r="BQ66" s="239">
        <v>4</v>
      </c>
      <c r="BR66" s="269">
        <v>1</v>
      </c>
      <c r="BS66" s="240">
        <v>4</v>
      </c>
      <c r="BT66" s="240">
        <v>2</v>
      </c>
      <c r="BU66" s="240">
        <v>3</v>
      </c>
      <c r="BV66" s="270">
        <v>0</v>
      </c>
      <c r="BW66" s="239">
        <v>6</v>
      </c>
      <c r="BX66" s="239">
        <v>1</v>
      </c>
      <c r="BY66" s="239">
        <v>1</v>
      </c>
      <c r="BZ66" s="269">
        <v>0</v>
      </c>
    </row>
    <row r="67" spans="1:78">
      <c r="A67" s="238">
        <v>6</v>
      </c>
      <c r="B67" s="291" t="s">
        <v>96</v>
      </c>
      <c r="C67" s="291" t="str">
        <f t="shared" si="30"/>
        <v>Eric Brittingham</v>
      </c>
      <c r="D67" s="286">
        <v>6</v>
      </c>
      <c r="E67" s="236">
        <v>375</v>
      </c>
      <c r="F67" s="236">
        <v>213</v>
      </c>
      <c r="G67" s="236">
        <v>7</v>
      </c>
      <c r="H67" s="292">
        <f t="shared" si="31"/>
        <v>0.56799999999999995</v>
      </c>
      <c r="I67" s="286">
        <f t="shared" si="32"/>
        <v>83</v>
      </c>
      <c r="J67" s="236">
        <f t="shared" si="33"/>
        <v>28</v>
      </c>
      <c r="K67" s="236">
        <f t="shared" si="34"/>
        <v>52</v>
      </c>
      <c r="L67" s="236">
        <f t="shared" si="35"/>
        <v>1</v>
      </c>
      <c r="M67" s="285">
        <f t="shared" si="36"/>
        <v>0.62650602409638556</v>
      </c>
      <c r="N67" s="235">
        <v>4</v>
      </c>
      <c r="O67" s="235">
        <v>0</v>
      </c>
      <c r="P67" s="235">
        <v>0</v>
      </c>
      <c r="Q67" s="281">
        <v>0</v>
      </c>
      <c r="R67" s="234">
        <v>5</v>
      </c>
      <c r="S67" s="234">
        <v>2</v>
      </c>
      <c r="T67" s="234">
        <v>4</v>
      </c>
      <c r="U67" s="280">
        <v>0</v>
      </c>
      <c r="V67" s="235">
        <v>4</v>
      </c>
      <c r="W67" s="235">
        <v>0</v>
      </c>
      <c r="X67" s="235">
        <v>1</v>
      </c>
      <c r="Y67" s="281">
        <v>0</v>
      </c>
      <c r="Z67" s="234">
        <v>4</v>
      </c>
      <c r="AA67" s="234">
        <v>2</v>
      </c>
      <c r="AB67" s="234">
        <v>3</v>
      </c>
      <c r="AC67" s="280">
        <v>0</v>
      </c>
      <c r="AD67" s="235">
        <v>5</v>
      </c>
      <c r="AE67" s="235">
        <v>1</v>
      </c>
      <c r="AF67" s="235">
        <v>3</v>
      </c>
      <c r="AG67" s="281">
        <v>0</v>
      </c>
      <c r="AH67" s="284">
        <v>6</v>
      </c>
      <c r="AI67" s="234">
        <v>1</v>
      </c>
      <c r="AJ67" s="234">
        <v>5</v>
      </c>
      <c r="AK67" s="280">
        <v>0</v>
      </c>
      <c r="AL67" s="235">
        <v>7</v>
      </c>
      <c r="AM67" s="235">
        <v>1</v>
      </c>
      <c r="AN67" s="235">
        <v>6</v>
      </c>
      <c r="AO67" s="304">
        <v>0</v>
      </c>
      <c r="AP67" s="284">
        <v>4</v>
      </c>
      <c r="AQ67" s="234">
        <v>2</v>
      </c>
      <c r="AR67" s="234">
        <v>2</v>
      </c>
      <c r="AS67" s="280">
        <v>0</v>
      </c>
      <c r="AT67" s="235">
        <v>6</v>
      </c>
      <c r="AU67" s="235">
        <v>3</v>
      </c>
      <c r="AV67" s="235">
        <v>6</v>
      </c>
      <c r="AW67" s="281">
        <v>0</v>
      </c>
      <c r="AX67" s="234">
        <v>5</v>
      </c>
      <c r="AY67" s="234">
        <v>4</v>
      </c>
      <c r="AZ67" s="234">
        <v>5</v>
      </c>
      <c r="BA67" s="280">
        <v>0</v>
      </c>
      <c r="BB67" s="235">
        <v>6</v>
      </c>
      <c r="BC67" s="235">
        <v>3</v>
      </c>
      <c r="BD67" s="235">
        <v>2</v>
      </c>
      <c r="BE67" s="281">
        <v>0</v>
      </c>
      <c r="BF67" s="290"/>
      <c r="BG67" s="284">
        <v>6</v>
      </c>
      <c r="BH67" s="234">
        <v>3</v>
      </c>
      <c r="BI67" s="234">
        <v>3</v>
      </c>
      <c r="BJ67" s="280">
        <v>1</v>
      </c>
      <c r="BK67" s="235">
        <v>5</v>
      </c>
      <c r="BL67" s="235">
        <v>1</v>
      </c>
      <c r="BM67" s="235">
        <v>3</v>
      </c>
      <c r="BN67" s="281">
        <v>0</v>
      </c>
      <c r="BO67" s="234">
        <v>6</v>
      </c>
      <c r="BP67" s="234">
        <v>2</v>
      </c>
      <c r="BQ67" s="234">
        <v>1</v>
      </c>
      <c r="BR67" s="280">
        <v>0</v>
      </c>
      <c r="BS67" s="235">
        <v>4</v>
      </c>
      <c r="BT67" s="235">
        <v>1</v>
      </c>
      <c r="BU67" s="235">
        <v>3</v>
      </c>
      <c r="BV67" s="281">
        <v>0</v>
      </c>
      <c r="BW67" s="234">
        <v>6</v>
      </c>
      <c r="BX67" s="234">
        <v>2</v>
      </c>
      <c r="BY67" s="234">
        <v>5</v>
      </c>
      <c r="BZ67" s="280">
        <v>0</v>
      </c>
    </row>
    <row r="68" spans="1:78">
      <c r="A68" s="243">
        <v>7</v>
      </c>
      <c r="B68" s="289" t="s">
        <v>1166</v>
      </c>
      <c r="C68" s="289" t="str">
        <f t="shared" si="30"/>
        <v>Greg Poulin</v>
      </c>
      <c r="D68" s="276">
        <v>3</v>
      </c>
      <c r="E68" s="242">
        <v>193</v>
      </c>
      <c r="F68" s="242">
        <v>104</v>
      </c>
      <c r="G68" s="242">
        <v>3</v>
      </c>
      <c r="H68" s="275">
        <f t="shared" si="31"/>
        <v>0.53886010362694303</v>
      </c>
      <c r="I68" s="276">
        <f t="shared" si="32"/>
        <v>70</v>
      </c>
      <c r="J68" s="241">
        <f t="shared" si="33"/>
        <v>17</v>
      </c>
      <c r="K68" s="241">
        <f t="shared" si="34"/>
        <v>41</v>
      </c>
      <c r="L68" s="241">
        <f t="shared" si="35"/>
        <v>0</v>
      </c>
      <c r="M68" s="275">
        <f t="shared" si="36"/>
        <v>0.58571428571428574</v>
      </c>
      <c r="N68" s="240">
        <v>3</v>
      </c>
      <c r="O68" s="240">
        <v>0</v>
      </c>
      <c r="P68" s="240">
        <v>2</v>
      </c>
      <c r="Q68" s="270">
        <v>0</v>
      </c>
      <c r="R68" s="239">
        <v>5</v>
      </c>
      <c r="S68" s="239">
        <v>4</v>
      </c>
      <c r="T68" s="239">
        <v>4</v>
      </c>
      <c r="U68" s="269">
        <v>0</v>
      </c>
      <c r="V68" s="240">
        <v>4</v>
      </c>
      <c r="W68" s="240">
        <v>0</v>
      </c>
      <c r="X68" s="240">
        <v>2</v>
      </c>
      <c r="Y68" s="270">
        <v>0</v>
      </c>
      <c r="Z68" s="239">
        <v>3</v>
      </c>
      <c r="AA68" s="239">
        <v>1</v>
      </c>
      <c r="AB68" s="239">
        <v>3</v>
      </c>
      <c r="AC68" s="269">
        <v>0</v>
      </c>
      <c r="AD68" s="240">
        <v>5</v>
      </c>
      <c r="AE68" s="240">
        <v>0</v>
      </c>
      <c r="AF68" s="240">
        <v>1</v>
      </c>
      <c r="AG68" s="270">
        <v>0</v>
      </c>
      <c r="AH68" s="274">
        <v>6</v>
      </c>
      <c r="AI68" s="239">
        <v>2</v>
      </c>
      <c r="AJ68" s="239">
        <v>3</v>
      </c>
      <c r="AK68" s="269">
        <v>0</v>
      </c>
      <c r="AL68" s="240">
        <v>6</v>
      </c>
      <c r="AM68" s="240">
        <v>0</v>
      </c>
      <c r="AN68" s="240">
        <v>3</v>
      </c>
      <c r="AO68" s="303">
        <v>0</v>
      </c>
      <c r="AP68" s="274">
        <v>3</v>
      </c>
      <c r="AQ68" s="239">
        <v>1</v>
      </c>
      <c r="AR68" s="239">
        <v>1</v>
      </c>
      <c r="AS68" s="269">
        <v>0</v>
      </c>
      <c r="AT68" s="240">
        <v>2</v>
      </c>
      <c r="AU68" s="240">
        <v>0</v>
      </c>
      <c r="AV68" s="240">
        <v>0</v>
      </c>
      <c r="AW68" s="270">
        <v>0</v>
      </c>
      <c r="AX68" s="239">
        <v>6</v>
      </c>
      <c r="AY68" s="239">
        <v>0</v>
      </c>
      <c r="AZ68" s="239">
        <v>3</v>
      </c>
      <c r="BA68" s="269">
        <v>0</v>
      </c>
      <c r="BB68" s="240">
        <v>6</v>
      </c>
      <c r="BC68" s="240">
        <v>4</v>
      </c>
      <c r="BD68" s="240">
        <v>5</v>
      </c>
      <c r="BE68" s="270">
        <v>0</v>
      </c>
      <c r="BF68" s="290"/>
      <c r="BG68" s="274">
        <v>5</v>
      </c>
      <c r="BH68" s="239">
        <v>1</v>
      </c>
      <c r="BI68" s="239">
        <v>5</v>
      </c>
      <c r="BJ68" s="269">
        <v>0</v>
      </c>
      <c r="BK68" s="240"/>
      <c r="BL68" s="240"/>
      <c r="BM68" s="240"/>
      <c r="BN68" s="270"/>
      <c r="BO68" s="239">
        <v>5</v>
      </c>
      <c r="BP68" s="239">
        <v>1</v>
      </c>
      <c r="BQ68" s="239">
        <v>3</v>
      </c>
      <c r="BR68" s="269">
        <v>0</v>
      </c>
      <c r="BS68" s="240">
        <v>5</v>
      </c>
      <c r="BT68" s="240">
        <v>0</v>
      </c>
      <c r="BU68" s="240">
        <v>2</v>
      </c>
      <c r="BV68" s="270">
        <v>0</v>
      </c>
      <c r="BW68" s="239">
        <v>6</v>
      </c>
      <c r="BX68" s="239">
        <v>3</v>
      </c>
      <c r="BY68" s="239">
        <v>4</v>
      </c>
      <c r="BZ68" s="269">
        <v>0</v>
      </c>
    </row>
    <row r="69" spans="1:78">
      <c r="A69" s="238">
        <v>8</v>
      </c>
      <c r="B69" s="291" t="s">
        <v>1156</v>
      </c>
      <c r="C69" s="291" t="str">
        <f t="shared" si="30"/>
        <v>Brandon O'Langer</v>
      </c>
      <c r="D69" s="286">
        <v>4</v>
      </c>
      <c r="E69" s="237">
        <v>192</v>
      </c>
      <c r="F69" s="237">
        <v>88</v>
      </c>
      <c r="G69" s="237">
        <v>5</v>
      </c>
      <c r="H69" s="285">
        <f t="shared" si="31"/>
        <v>0.45833333333333331</v>
      </c>
      <c r="I69" s="286">
        <f t="shared" si="32"/>
        <v>30</v>
      </c>
      <c r="J69" s="236">
        <f t="shared" si="33"/>
        <v>9</v>
      </c>
      <c r="K69" s="236">
        <f t="shared" si="34"/>
        <v>10</v>
      </c>
      <c r="L69" s="236">
        <f t="shared" si="35"/>
        <v>0</v>
      </c>
      <c r="M69" s="285">
        <f t="shared" si="36"/>
        <v>0.33333333333333331</v>
      </c>
      <c r="N69" s="235">
        <v>2</v>
      </c>
      <c r="O69" s="235">
        <v>0</v>
      </c>
      <c r="P69" s="235">
        <v>0</v>
      </c>
      <c r="Q69" s="281">
        <v>0</v>
      </c>
      <c r="R69" s="234">
        <v>2</v>
      </c>
      <c r="S69" s="234">
        <v>0</v>
      </c>
      <c r="T69" s="234">
        <v>1</v>
      </c>
      <c r="U69" s="280">
        <v>0</v>
      </c>
      <c r="V69" s="235"/>
      <c r="W69" s="235"/>
      <c r="X69" s="235"/>
      <c r="Y69" s="281"/>
      <c r="Z69" s="234">
        <v>2</v>
      </c>
      <c r="AA69" s="234">
        <v>0</v>
      </c>
      <c r="AB69" s="234">
        <v>1</v>
      </c>
      <c r="AC69" s="280">
        <v>0</v>
      </c>
      <c r="AD69" s="235">
        <v>2</v>
      </c>
      <c r="AE69" s="235">
        <v>0</v>
      </c>
      <c r="AF69" s="235">
        <v>0</v>
      </c>
      <c r="AG69" s="281">
        <v>0</v>
      </c>
      <c r="AH69" s="284">
        <v>5</v>
      </c>
      <c r="AI69" s="234">
        <v>3</v>
      </c>
      <c r="AJ69" s="234">
        <v>1</v>
      </c>
      <c r="AK69" s="280">
        <v>0</v>
      </c>
      <c r="AL69" s="235"/>
      <c r="AM69" s="235"/>
      <c r="AN69" s="235"/>
      <c r="AO69" s="304"/>
      <c r="AP69" s="284">
        <v>1</v>
      </c>
      <c r="AQ69" s="234">
        <v>0</v>
      </c>
      <c r="AR69" s="234">
        <v>0</v>
      </c>
      <c r="AS69" s="280">
        <v>0</v>
      </c>
      <c r="AT69" s="235">
        <v>6</v>
      </c>
      <c r="AU69" s="235">
        <v>3</v>
      </c>
      <c r="AV69" s="235">
        <v>4</v>
      </c>
      <c r="AW69" s="281">
        <v>0</v>
      </c>
      <c r="AX69" s="234"/>
      <c r="AY69" s="234"/>
      <c r="AZ69" s="234"/>
      <c r="BA69" s="280"/>
      <c r="BB69" s="235"/>
      <c r="BC69" s="235"/>
      <c r="BD69" s="235"/>
      <c r="BE69" s="281"/>
      <c r="BF69" s="290"/>
      <c r="BG69" s="284">
        <v>2</v>
      </c>
      <c r="BH69" s="234">
        <v>1</v>
      </c>
      <c r="BI69" s="234">
        <v>1</v>
      </c>
      <c r="BJ69" s="280">
        <v>0</v>
      </c>
      <c r="BK69" s="235">
        <v>4</v>
      </c>
      <c r="BL69" s="235">
        <v>1</v>
      </c>
      <c r="BM69" s="235">
        <v>1</v>
      </c>
      <c r="BN69" s="281">
        <v>0</v>
      </c>
      <c r="BO69" s="234"/>
      <c r="BP69" s="234"/>
      <c r="BQ69" s="234"/>
      <c r="BR69" s="280"/>
      <c r="BS69" s="235">
        <v>2</v>
      </c>
      <c r="BT69" s="235">
        <v>0</v>
      </c>
      <c r="BU69" s="235">
        <v>0</v>
      </c>
      <c r="BV69" s="281">
        <v>0</v>
      </c>
      <c r="BW69" s="234">
        <v>2</v>
      </c>
      <c r="BX69" s="234">
        <v>1</v>
      </c>
      <c r="BY69" s="234">
        <v>1</v>
      </c>
      <c r="BZ69" s="280">
        <v>0</v>
      </c>
    </row>
    <row r="70" spans="1:78">
      <c r="A70" s="243">
        <v>9</v>
      </c>
      <c r="B70" s="289" t="s">
        <v>1175</v>
      </c>
      <c r="C70" s="289" t="str">
        <f t="shared" si="30"/>
        <v>Adam O'Langer</v>
      </c>
      <c r="D70" s="276">
        <v>3</v>
      </c>
      <c r="E70" s="241">
        <v>147</v>
      </c>
      <c r="F70" s="241">
        <v>70</v>
      </c>
      <c r="G70" s="241">
        <v>2</v>
      </c>
      <c r="H70" s="275">
        <f t="shared" si="31"/>
        <v>0.47619047619047616</v>
      </c>
      <c r="I70" s="276">
        <f t="shared" si="32"/>
        <v>71</v>
      </c>
      <c r="J70" s="241">
        <f t="shared" si="33"/>
        <v>24</v>
      </c>
      <c r="K70" s="241">
        <f t="shared" si="34"/>
        <v>40</v>
      </c>
      <c r="L70" s="241">
        <f t="shared" si="35"/>
        <v>2</v>
      </c>
      <c r="M70" s="275">
        <f t="shared" si="36"/>
        <v>0.56338028169014087</v>
      </c>
      <c r="N70" s="240">
        <v>3</v>
      </c>
      <c r="O70" s="240">
        <v>0</v>
      </c>
      <c r="P70" s="240">
        <v>2</v>
      </c>
      <c r="Q70" s="270">
        <v>0</v>
      </c>
      <c r="R70" s="239">
        <v>5</v>
      </c>
      <c r="S70" s="239">
        <v>3</v>
      </c>
      <c r="T70" s="239">
        <v>3</v>
      </c>
      <c r="U70" s="269">
        <v>0</v>
      </c>
      <c r="V70" s="240">
        <v>4</v>
      </c>
      <c r="W70" s="240">
        <v>1</v>
      </c>
      <c r="X70" s="240">
        <v>2</v>
      </c>
      <c r="Y70" s="270">
        <v>0</v>
      </c>
      <c r="Z70" s="239">
        <v>4</v>
      </c>
      <c r="AA70" s="239">
        <v>1</v>
      </c>
      <c r="AB70" s="239">
        <v>2</v>
      </c>
      <c r="AC70" s="269">
        <v>0</v>
      </c>
      <c r="AD70" s="240">
        <v>4</v>
      </c>
      <c r="AE70" s="240">
        <v>1</v>
      </c>
      <c r="AF70" s="240">
        <v>0</v>
      </c>
      <c r="AG70" s="270">
        <v>0</v>
      </c>
      <c r="AH70" s="274">
        <v>4</v>
      </c>
      <c r="AI70" s="239">
        <v>1</v>
      </c>
      <c r="AJ70" s="239">
        <v>2</v>
      </c>
      <c r="AK70" s="269">
        <v>0</v>
      </c>
      <c r="AL70" s="240">
        <v>7</v>
      </c>
      <c r="AM70" s="240">
        <v>4</v>
      </c>
      <c r="AN70" s="240">
        <v>5</v>
      </c>
      <c r="AO70" s="303">
        <v>1</v>
      </c>
      <c r="AP70" s="274">
        <v>3</v>
      </c>
      <c r="AQ70" s="239">
        <v>1</v>
      </c>
      <c r="AR70" s="239">
        <v>2</v>
      </c>
      <c r="AS70" s="269">
        <v>0</v>
      </c>
      <c r="AT70" s="240">
        <v>6</v>
      </c>
      <c r="AU70" s="240">
        <v>3</v>
      </c>
      <c r="AV70" s="240">
        <v>5</v>
      </c>
      <c r="AW70" s="270">
        <v>0</v>
      </c>
      <c r="AX70" s="239">
        <v>6</v>
      </c>
      <c r="AY70" s="239">
        <v>1</v>
      </c>
      <c r="AZ70" s="239">
        <v>1</v>
      </c>
      <c r="BA70" s="269">
        <v>0</v>
      </c>
      <c r="BB70" s="240">
        <v>4</v>
      </c>
      <c r="BC70" s="240">
        <v>2</v>
      </c>
      <c r="BD70" s="240">
        <v>3</v>
      </c>
      <c r="BE70" s="270">
        <v>0</v>
      </c>
      <c r="BF70" s="290"/>
      <c r="BG70" s="274">
        <v>5</v>
      </c>
      <c r="BH70" s="239">
        <v>3</v>
      </c>
      <c r="BI70" s="239">
        <v>5</v>
      </c>
      <c r="BJ70" s="269">
        <v>1</v>
      </c>
      <c r="BK70" s="240">
        <v>5</v>
      </c>
      <c r="BL70" s="240">
        <v>2</v>
      </c>
      <c r="BM70" s="240">
        <v>4</v>
      </c>
      <c r="BN70" s="270">
        <v>0</v>
      </c>
      <c r="BO70" s="239">
        <v>3</v>
      </c>
      <c r="BP70" s="239">
        <v>0</v>
      </c>
      <c r="BQ70" s="239">
        <v>0</v>
      </c>
      <c r="BR70" s="269">
        <v>0</v>
      </c>
      <c r="BS70" s="240">
        <v>4</v>
      </c>
      <c r="BT70" s="240">
        <v>1</v>
      </c>
      <c r="BU70" s="240">
        <v>2</v>
      </c>
      <c r="BV70" s="270">
        <v>0</v>
      </c>
      <c r="BW70" s="239">
        <v>4</v>
      </c>
      <c r="BX70" s="239">
        <v>0</v>
      </c>
      <c r="BY70" s="239">
        <v>2</v>
      </c>
      <c r="BZ70" s="269">
        <v>0</v>
      </c>
    </row>
    <row r="71" spans="1:78">
      <c r="A71" s="238">
        <v>10</v>
      </c>
      <c r="B71" s="291" t="s">
        <v>257</v>
      </c>
      <c r="C71" s="291" t="str">
        <f t="shared" si="30"/>
        <v>Donnie Barnes</v>
      </c>
      <c r="D71" s="287">
        <v>2</v>
      </c>
      <c r="E71" s="236">
        <v>76</v>
      </c>
      <c r="F71" s="236">
        <v>42</v>
      </c>
      <c r="G71" s="236">
        <v>4</v>
      </c>
      <c r="H71" s="285">
        <f t="shared" si="31"/>
        <v>0.55263157894736847</v>
      </c>
      <c r="I71" s="286">
        <f t="shared" si="32"/>
        <v>78</v>
      </c>
      <c r="J71" s="236">
        <f t="shared" si="33"/>
        <v>30</v>
      </c>
      <c r="K71" s="236">
        <f t="shared" si="34"/>
        <v>44</v>
      </c>
      <c r="L71" s="236">
        <f t="shared" si="35"/>
        <v>4</v>
      </c>
      <c r="M71" s="285">
        <f t="shared" si="36"/>
        <v>0.5641025641025641</v>
      </c>
      <c r="N71" s="235">
        <v>4</v>
      </c>
      <c r="O71" s="235">
        <v>1</v>
      </c>
      <c r="P71" s="235">
        <v>3</v>
      </c>
      <c r="Q71" s="281">
        <v>0</v>
      </c>
      <c r="R71" s="234">
        <v>5</v>
      </c>
      <c r="S71" s="234">
        <v>3</v>
      </c>
      <c r="T71" s="234">
        <v>4</v>
      </c>
      <c r="U71" s="280">
        <v>0</v>
      </c>
      <c r="V71" s="235">
        <v>4</v>
      </c>
      <c r="W71" s="235">
        <v>1</v>
      </c>
      <c r="X71" s="235">
        <v>2</v>
      </c>
      <c r="Y71" s="281">
        <v>0</v>
      </c>
      <c r="Z71" s="234">
        <v>4</v>
      </c>
      <c r="AA71" s="234">
        <v>3</v>
      </c>
      <c r="AB71" s="234">
        <v>3</v>
      </c>
      <c r="AC71" s="280">
        <v>0</v>
      </c>
      <c r="AD71" s="235">
        <v>5</v>
      </c>
      <c r="AE71" s="235">
        <v>0</v>
      </c>
      <c r="AF71" s="235">
        <v>2</v>
      </c>
      <c r="AG71" s="281">
        <v>0</v>
      </c>
      <c r="AH71" s="284">
        <v>5</v>
      </c>
      <c r="AI71" s="234">
        <v>3</v>
      </c>
      <c r="AJ71" s="234">
        <v>3</v>
      </c>
      <c r="AK71" s="280">
        <v>0</v>
      </c>
      <c r="AL71" s="235">
        <v>6</v>
      </c>
      <c r="AM71" s="235">
        <v>4</v>
      </c>
      <c r="AN71" s="235">
        <v>4</v>
      </c>
      <c r="AO71" s="304">
        <v>1</v>
      </c>
      <c r="AP71" s="284">
        <v>3</v>
      </c>
      <c r="AQ71" s="234">
        <v>0</v>
      </c>
      <c r="AR71" s="234">
        <v>0</v>
      </c>
      <c r="AS71" s="280">
        <v>0</v>
      </c>
      <c r="AT71" s="235">
        <v>6</v>
      </c>
      <c r="AU71" s="235">
        <v>2</v>
      </c>
      <c r="AV71" s="235">
        <v>2</v>
      </c>
      <c r="AW71" s="281">
        <v>0</v>
      </c>
      <c r="AX71" s="234">
        <v>4</v>
      </c>
      <c r="AY71" s="234">
        <v>4</v>
      </c>
      <c r="AZ71" s="234">
        <v>4</v>
      </c>
      <c r="BA71" s="280">
        <v>2</v>
      </c>
      <c r="BB71" s="235">
        <v>6</v>
      </c>
      <c r="BC71" s="235">
        <v>1</v>
      </c>
      <c r="BD71" s="235">
        <v>4</v>
      </c>
      <c r="BE71" s="281">
        <v>0</v>
      </c>
      <c r="BF71" s="290"/>
      <c r="BG71" s="284">
        <v>5</v>
      </c>
      <c r="BH71" s="234">
        <v>3</v>
      </c>
      <c r="BI71" s="234">
        <v>3</v>
      </c>
      <c r="BJ71" s="280">
        <v>1</v>
      </c>
      <c r="BK71" s="235">
        <v>6</v>
      </c>
      <c r="BL71" s="235">
        <v>1</v>
      </c>
      <c r="BM71" s="235">
        <v>2</v>
      </c>
      <c r="BN71" s="281">
        <v>0</v>
      </c>
      <c r="BO71" s="234">
        <v>4</v>
      </c>
      <c r="BP71" s="234">
        <v>1</v>
      </c>
      <c r="BQ71" s="234">
        <v>3</v>
      </c>
      <c r="BR71" s="280">
        <v>0</v>
      </c>
      <c r="BS71" s="235">
        <v>5</v>
      </c>
      <c r="BT71" s="235">
        <v>1</v>
      </c>
      <c r="BU71" s="235">
        <v>2</v>
      </c>
      <c r="BV71" s="281">
        <v>0</v>
      </c>
      <c r="BW71" s="234">
        <v>6</v>
      </c>
      <c r="BX71" s="234">
        <v>2</v>
      </c>
      <c r="BY71" s="234">
        <v>3</v>
      </c>
      <c r="BZ71" s="280">
        <v>0</v>
      </c>
    </row>
    <row r="72" spans="1:78">
      <c r="A72" s="243">
        <v>11</v>
      </c>
      <c r="B72" s="289" t="s">
        <v>1165</v>
      </c>
      <c r="C72" s="289" t="str">
        <f t="shared" si="30"/>
        <v>Fred Johnson</v>
      </c>
      <c r="D72" s="276">
        <v>26</v>
      </c>
      <c r="E72" s="242">
        <v>1433</v>
      </c>
      <c r="F72" s="242">
        <v>778</v>
      </c>
      <c r="G72" s="242">
        <v>46</v>
      </c>
      <c r="H72" s="275">
        <f t="shared" si="31"/>
        <v>0.54291695743196089</v>
      </c>
      <c r="I72" s="276">
        <f t="shared" si="32"/>
        <v>29</v>
      </c>
      <c r="J72" s="241">
        <f t="shared" si="33"/>
        <v>7</v>
      </c>
      <c r="K72" s="241">
        <f t="shared" si="34"/>
        <v>10</v>
      </c>
      <c r="L72" s="241">
        <f t="shared" si="35"/>
        <v>0</v>
      </c>
      <c r="M72" s="275">
        <f t="shared" si="36"/>
        <v>0.34482758620689657</v>
      </c>
      <c r="N72" s="240">
        <v>2</v>
      </c>
      <c r="O72" s="240">
        <v>0</v>
      </c>
      <c r="P72" s="240">
        <v>0</v>
      </c>
      <c r="Q72" s="270">
        <v>0</v>
      </c>
      <c r="R72" s="239">
        <v>2</v>
      </c>
      <c r="S72" s="239">
        <v>0</v>
      </c>
      <c r="T72" s="239">
        <v>0</v>
      </c>
      <c r="U72" s="269">
        <v>0</v>
      </c>
      <c r="V72" s="240"/>
      <c r="W72" s="240"/>
      <c r="X72" s="240"/>
      <c r="Y72" s="270"/>
      <c r="Z72" s="239">
        <v>2</v>
      </c>
      <c r="AA72" s="239">
        <v>1</v>
      </c>
      <c r="AB72" s="239">
        <v>1</v>
      </c>
      <c r="AC72" s="269">
        <v>0</v>
      </c>
      <c r="AD72" s="240"/>
      <c r="AE72" s="240"/>
      <c r="AF72" s="240"/>
      <c r="AG72" s="270"/>
      <c r="AH72" s="274"/>
      <c r="AI72" s="239"/>
      <c r="AJ72" s="239"/>
      <c r="AK72" s="269"/>
      <c r="AL72" s="240">
        <v>6</v>
      </c>
      <c r="AM72" s="240">
        <v>2</v>
      </c>
      <c r="AN72" s="240">
        <v>3</v>
      </c>
      <c r="AO72" s="303">
        <v>0</v>
      </c>
      <c r="AP72" s="274">
        <v>2</v>
      </c>
      <c r="AQ72" s="239">
        <v>0</v>
      </c>
      <c r="AR72" s="239">
        <v>0</v>
      </c>
      <c r="AS72" s="269">
        <v>0</v>
      </c>
      <c r="AT72" s="240"/>
      <c r="AU72" s="240"/>
      <c r="AV72" s="240"/>
      <c r="AW72" s="270"/>
      <c r="AX72" s="239"/>
      <c r="AY72" s="239"/>
      <c r="AZ72" s="239"/>
      <c r="BA72" s="269"/>
      <c r="BB72" s="240"/>
      <c r="BC72" s="240"/>
      <c r="BD72" s="240"/>
      <c r="BE72" s="270"/>
      <c r="BF72" s="290"/>
      <c r="BG72" s="274">
        <v>3</v>
      </c>
      <c r="BH72" s="239">
        <v>0</v>
      </c>
      <c r="BI72" s="239">
        <v>0</v>
      </c>
      <c r="BJ72" s="269">
        <v>0</v>
      </c>
      <c r="BK72" s="240">
        <v>5</v>
      </c>
      <c r="BL72" s="240">
        <v>2</v>
      </c>
      <c r="BM72" s="240">
        <v>3</v>
      </c>
      <c r="BN72" s="270">
        <v>0</v>
      </c>
      <c r="BO72" s="239">
        <v>2</v>
      </c>
      <c r="BP72" s="239">
        <v>1</v>
      </c>
      <c r="BQ72" s="239">
        <v>2</v>
      </c>
      <c r="BR72" s="269">
        <v>0</v>
      </c>
      <c r="BS72" s="240">
        <v>2</v>
      </c>
      <c r="BT72" s="240">
        <v>0</v>
      </c>
      <c r="BU72" s="240">
        <v>0</v>
      </c>
      <c r="BV72" s="270">
        <v>0</v>
      </c>
      <c r="BW72" s="239">
        <v>3</v>
      </c>
      <c r="BX72" s="239">
        <v>1</v>
      </c>
      <c r="BY72" s="239">
        <v>1</v>
      </c>
      <c r="BZ72" s="269">
        <v>0</v>
      </c>
    </row>
    <row r="73" spans="1:78">
      <c r="A73" s="238">
        <v>12</v>
      </c>
      <c r="B73" s="355" t="s">
        <v>1252</v>
      </c>
      <c r="C73" s="355" t="str">
        <f t="shared" si="30"/>
        <v>Justin Cartwright</v>
      </c>
      <c r="D73" s="287"/>
      <c r="E73" s="237"/>
      <c r="F73" s="237"/>
      <c r="G73" s="237"/>
      <c r="H73" s="292" t="e">
        <f t="shared" si="31"/>
        <v>#DIV/0!</v>
      </c>
      <c r="I73" s="1548"/>
      <c r="J73" s="1549"/>
      <c r="K73" s="1549"/>
      <c r="L73" s="1549"/>
      <c r="M73" s="1550"/>
      <c r="N73" s="235"/>
      <c r="O73" s="235"/>
      <c r="P73" s="235"/>
      <c r="Q73" s="281"/>
      <c r="R73" s="234"/>
      <c r="S73" s="234"/>
      <c r="T73" s="234"/>
      <c r="U73" s="280"/>
      <c r="V73" s="235"/>
      <c r="W73" s="235"/>
      <c r="X73" s="235"/>
      <c r="Y73" s="281"/>
      <c r="Z73" s="234"/>
      <c r="AA73" s="234"/>
      <c r="AB73" s="234"/>
      <c r="AC73" s="280"/>
      <c r="AD73" s="235"/>
      <c r="AE73" s="235"/>
      <c r="AF73" s="235"/>
      <c r="AG73" s="281"/>
      <c r="AH73" s="284"/>
      <c r="AI73" s="234"/>
      <c r="AJ73" s="234"/>
      <c r="AK73" s="280"/>
      <c r="AL73" s="235"/>
      <c r="AM73" s="235"/>
      <c r="AN73" s="235"/>
      <c r="AO73" s="304"/>
      <c r="AP73" s="284"/>
      <c r="AQ73" s="234"/>
      <c r="AR73" s="234"/>
      <c r="AS73" s="280"/>
      <c r="AT73" s="235"/>
      <c r="AU73" s="235"/>
      <c r="AV73" s="235"/>
      <c r="AW73" s="281"/>
      <c r="AX73" s="234"/>
      <c r="AY73" s="234"/>
      <c r="AZ73" s="234"/>
      <c r="BA73" s="280"/>
      <c r="BB73" s="235"/>
      <c r="BC73" s="235"/>
      <c r="BD73" s="235"/>
      <c r="BE73" s="281"/>
      <c r="BF73" s="290"/>
      <c r="BG73" s="284"/>
      <c r="BH73" s="234"/>
      <c r="BI73" s="234"/>
      <c r="BJ73" s="280"/>
      <c r="BK73" s="235"/>
      <c r="BL73" s="235"/>
      <c r="BM73" s="235"/>
      <c r="BN73" s="281"/>
      <c r="BO73" s="234"/>
      <c r="BP73" s="234"/>
      <c r="BQ73" s="234"/>
      <c r="BR73" s="280"/>
      <c r="BS73" s="235"/>
      <c r="BT73" s="235"/>
      <c r="BU73" s="235"/>
      <c r="BV73" s="281"/>
      <c r="BW73" s="234"/>
      <c r="BX73" s="234"/>
      <c r="BY73" s="234"/>
      <c r="BZ73" s="280"/>
    </row>
    <row r="74" spans="1:78">
      <c r="A74" s="243">
        <v>13</v>
      </c>
      <c r="B74" s="347" t="s">
        <v>1212</v>
      </c>
      <c r="C74" s="347" t="str">
        <f t="shared" si="30"/>
        <v>Lloyd Coe</v>
      </c>
      <c r="D74" s="276">
        <v>27</v>
      </c>
      <c r="E74" s="241">
        <v>1205</v>
      </c>
      <c r="F74" s="241">
        <v>623</v>
      </c>
      <c r="G74" s="241">
        <v>14</v>
      </c>
      <c r="H74" s="275">
        <f t="shared" si="31"/>
        <v>0.51701244813278013</v>
      </c>
      <c r="I74" s="276">
        <f>SUM(BW74,BS74,BO74,BK74,BG74,BB74,AX74,AT74,AP74,AL74,AH74,AD74,Z74,V74,R74,N74)</f>
        <v>2</v>
      </c>
      <c r="J74" s="241">
        <f>SUM(BX74,BT74,BP74,BL74,BH74,BC74,AY74,AU74,AQ74,AM74,AI74,AE74,AA74,W74,S74,O74)</f>
        <v>0</v>
      </c>
      <c r="K74" s="241">
        <f>SUM(BY74,BU74,BQ74,BM74,BI74,BD74,AZ74,AV74,AR74,AN74,AJ74,AF74,AB74,X74,T74,P74)</f>
        <v>0</v>
      </c>
      <c r="L74" s="241">
        <f>SUM(BZ74,BV74,BR74,BN74,BJ74,BE74,BA74,AW74,AS74,AO74,AK74,AG74,AC74,Y74,U74,Q74)</f>
        <v>0</v>
      </c>
      <c r="M74" s="275">
        <f>K74/I74</f>
        <v>0</v>
      </c>
      <c r="N74" s="240"/>
      <c r="O74" s="240"/>
      <c r="P74" s="240"/>
      <c r="Q74" s="270"/>
      <c r="R74" s="239"/>
      <c r="S74" s="239"/>
      <c r="T74" s="239"/>
      <c r="U74" s="269"/>
      <c r="V74" s="240"/>
      <c r="W74" s="240"/>
      <c r="X74" s="240"/>
      <c r="Y74" s="270"/>
      <c r="Z74" s="239"/>
      <c r="AA74" s="239"/>
      <c r="AB74" s="239"/>
      <c r="AC74" s="269"/>
      <c r="AD74" s="240"/>
      <c r="AE74" s="240"/>
      <c r="AF74" s="240"/>
      <c r="AG74" s="270"/>
      <c r="AH74" s="274"/>
      <c r="AI74" s="239"/>
      <c r="AJ74" s="239"/>
      <c r="AK74" s="269"/>
      <c r="AL74" s="240"/>
      <c r="AM74" s="240"/>
      <c r="AN74" s="240"/>
      <c r="AO74" s="303"/>
      <c r="AP74" s="274"/>
      <c r="AQ74" s="239"/>
      <c r="AR74" s="239"/>
      <c r="AS74" s="269"/>
      <c r="AT74" s="240"/>
      <c r="AU74" s="240"/>
      <c r="AV74" s="240"/>
      <c r="AW74" s="270"/>
      <c r="AX74" s="239"/>
      <c r="AY74" s="239"/>
      <c r="AZ74" s="239"/>
      <c r="BA74" s="269"/>
      <c r="BB74" s="240">
        <v>2</v>
      </c>
      <c r="BC74" s="240">
        <v>0</v>
      </c>
      <c r="BD74" s="240">
        <v>0</v>
      </c>
      <c r="BE74" s="270">
        <v>0</v>
      </c>
      <c r="BF74" s="271"/>
      <c r="BG74" s="274"/>
      <c r="BH74" s="239"/>
      <c r="BI74" s="239"/>
      <c r="BJ74" s="269"/>
      <c r="BK74" s="240"/>
      <c r="BL74" s="240"/>
      <c r="BM74" s="240"/>
      <c r="BN74" s="270"/>
      <c r="BO74" s="239"/>
      <c r="BP74" s="239"/>
      <c r="BQ74" s="239"/>
      <c r="BR74" s="269"/>
      <c r="BS74" s="240"/>
      <c r="BT74" s="240"/>
      <c r="BU74" s="240"/>
      <c r="BV74" s="270"/>
      <c r="BW74" s="239"/>
      <c r="BX74" s="239"/>
      <c r="BY74" s="239"/>
      <c r="BZ74" s="269"/>
    </row>
    <row r="75" spans="1:78">
      <c r="A75" s="238">
        <v>14</v>
      </c>
      <c r="B75" s="291" t="s">
        <v>1251</v>
      </c>
      <c r="C75" s="291" t="str">
        <f t="shared" si="30"/>
        <v>Aaron Richards</v>
      </c>
      <c r="D75" s="287">
        <v>1</v>
      </c>
      <c r="E75" s="236">
        <v>23</v>
      </c>
      <c r="F75" s="236">
        <v>7</v>
      </c>
      <c r="G75" s="236">
        <v>0</v>
      </c>
      <c r="H75" s="285">
        <f t="shared" si="31"/>
        <v>0.30434782608695654</v>
      </c>
      <c r="I75" s="1548"/>
      <c r="J75" s="1549"/>
      <c r="K75" s="1549"/>
      <c r="L75" s="1549"/>
      <c r="M75" s="1550"/>
      <c r="N75" s="235"/>
      <c r="O75" s="235"/>
      <c r="P75" s="235"/>
      <c r="Q75" s="281"/>
      <c r="R75" s="234"/>
      <c r="S75" s="234"/>
      <c r="T75" s="234"/>
      <c r="U75" s="280"/>
      <c r="V75" s="235"/>
      <c r="W75" s="235"/>
      <c r="X75" s="235"/>
      <c r="Y75" s="281"/>
      <c r="Z75" s="234"/>
      <c r="AA75" s="234"/>
      <c r="AB75" s="234"/>
      <c r="AC75" s="280"/>
      <c r="AD75" s="235"/>
      <c r="AE75" s="235"/>
      <c r="AF75" s="235"/>
      <c r="AG75" s="281"/>
      <c r="AH75" s="284"/>
      <c r="AI75" s="234"/>
      <c r="AJ75" s="234"/>
      <c r="AK75" s="280"/>
      <c r="AL75" s="235"/>
      <c r="AM75" s="235"/>
      <c r="AN75" s="235"/>
      <c r="AO75" s="304"/>
      <c r="AP75" s="284"/>
      <c r="AQ75" s="234"/>
      <c r="AR75" s="234"/>
      <c r="AS75" s="280"/>
      <c r="AT75" s="235"/>
      <c r="AU75" s="235"/>
      <c r="AV75" s="235"/>
      <c r="AW75" s="281"/>
      <c r="AX75" s="234"/>
      <c r="AY75" s="234"/>
      <c r="AZ75" s="234"/>
      <c r="BA75" s="280"/>
      <c r="BB75" s="235"/>
      <c r="BC75" s="235"/>
      <c r="BD75" s="235"/>
      <c r="BE75" s="281"/>
      <c r="BF75" s="271"/>
      <c r="BG75" s="284"/>
      <c r="BH75" s="234"/>
      <c r="BI75" s="234"/>
      <c r="BJ75" s="280"/>
      <c r="BK75" s="235"/>
      <c r="BL75" s="235"/>
      <c r="BM75" s="235"/>
      <c r="BN75" s="281"/>
      <c r="BO75" s="234"/>
      <c r="BP75" s="234"/>
      <c r="BQ75" s="234"/>
      <c r="BR75" s="280"/>
      <c r="BS75" s="235"/>
      <c r="BT75" s="235"/>
      <c r="BU75" s="235"/>
      <c r="BV75" s="281"/>
      <c r="BW75" s="234"/>
      <c r="BX75" s="234"/>
      <c r="BY75" s="234"/>
      <c r="BZ75" s="280"/>
    </row>
    <row r="76" spans="1:78">
      <c r="A76" s="243">
        <v>15</v>
      </c>
      <c r="B76" s="279" t="s">
        <v>1250</v>
      </c>
      <c r="C76" s="279" t="str">
        <f t="shared" si="30"/>
        <v>Craig Santamour</v>
      </c>
      <c r="D76" s="278">
        <v>1</v>
      </c>
      <c r="E76" s="242">
        <v>32</v>
      </c>
      <c r="F76" s="242">
        <v>14</v>
      </c>
      <c r="G76" s="242">
        <v>0</v>
      </c>
      <c r="H76" s="277">
        <f t="shared" si="31"/>
        <v>0.4375</v>
      </c>
      <c r="I76" s="276">
        <f t="shared" ref="I76:L78" si="37">SUM(BW76,BS76,BO76,BK76,BG76,BB76,AX76,AT76,AP76,AL76,AH76,AD76,Z76,V76,R76,N76)</f>
        <v>35</v>
      </c>
      <c r="J76" s="241">
        <f t="shared" si="37"/>
        <v>8</v>
      </c>
      <c r="K76" s="241">
        <f t="shared" si="37"/>
        <v>16</v>
      </c>
      <c r="L76" s="241">
        <f t="shared" si="37"/>
        <v>0</v>
      </c>
      <c r="M76" s="275">
        <f>K76/I76</f>
        <v>0.45714285714285713</v>
      </c>
      <c r="N76" s="240">
        <v>1</v>
      </c>
      <c r="O76" s="240">
        <v>0</v>
      </c>
      <c r="P76" s="240">
        <v>0</v>
      </c>
      <c r="Q76" s="270">
        <v>0</v>
      </c>
      <c r="R76" s="239">
        <v>3</v>
      </c>
      <c r="S76" s="239">
        <v>1</v>
      </c>
      <c r="T76" s="239">
        <v>2</v>
      </c>
      <c r="U76" s="269">
        <v>0</v>
      </c>
      <c r="V76" s="240"/>
      <c r="W76" s="240"/>
      <c r="X76" s="240"/>
      <c r="Y76" s="270"/>
      <c r="Z76" s="239">
        <v>1</v>
      </c>
      <c r="AA76" s="239">
        <v>0</v>
      </c>
      <c r="AB76" s="239">
        <v>0</v>
      </c>
      <c r="AC76" s="269">
        <v>0</v>
      </c>
      <c r="AD76" s="240">
        <v>2</v>
      </c>
      <c r="AE76" s="240">
        <v>1</v>
      </c>
      <c r="AF76" s="240">
        <v>2</v>
      </c>
      <c r="AG76" s="270">
        <v>0</v>
      </c>
      <c r="AH76" s="274">
        <v>2</v>
      </c>
      <c r="AI76" s="239">
        <v>1</v>
      </c>
      <c r="AJ76" s="239">
        <v>2</v>
      </c>
      <c r="AK76" s="269">
        <v>0</v>
      </c>
      <c r="AL76" s="240"/>
      <c r="AM76" s="240"/>
      <c r="AN76" s="240"/>
      <c r="AO76" s="303"/>
      <c r="AP76" s="274">
        <v>2</v>
      </c>
      <c r="AQ76" s="239">
        <v>0</v>
      </c>
      <c r="AR76" s="239">
        <v>1</v>
      </c>
      <c r="AS76" s="269">
        <v>0</v>
      </c>
      <c r="AT76" s="240">
        <v>3</v>
      </c>
      <c r="AU76" s="240">
        <v>2</v>
      </c>
      <c r="AV76" s="240">
        <v>1</v>
      </c>
      <c r="AW76" s="270">
        <v>0</v>
      </c>
      <c r="AX76" s="239">
        <v>4</v>
      </c>
      <c r="AY76" s="239">
        <v>0</v>
      </c>
      <c r="AZ76" s="239">
        <v>2</v>
      </c>
      <c r="BA76" s="269">
        <v>0</v>
      </c>
      <c r="BB76" s="240">
        <v>4</v>
      </c>
      <c r="BC76" s="240">
        <v>1</v>
      </c>
      <c r="BD76" s="240">
        <v>3</v>
      </c>
      <c r="BE76" s="270">
        <v>0</v>
      </c>
      <c r="BF76" s="271"/>
      <c r="BG76" s="274">
        <v>3</v>
      </c>
      <c r="BH76" s="239">
        <v>0</v>
      </c>
      <c r="BI76" s="239">
        <v>0</v>
      </c>
      <c r="BJ76" s="269">
        <v>0</v>
      </c>
      <c r="BK76" s="240">
        <v>3</v>
      </c>
      <c r="BL76" s="240">
        <v>0</v>
      </c>
      <c r="BM76" s="240">
        <v>0</v>
      </c>
      <c r="BN76" s="270">
        <v>0</v>
      </c>
      <c r="BO76" s="239">
        <v>2</v>
      </c>
      <c r="BP76" s="239">
        <v>0</v>
      </c>
      <c r="BQ76" s="239">
        <v>0</v>
      </c>
      <c r="BR76" s="269">
        <v>0</v>
      </c>
      <c r="BS76" s="240">
        <v>2</v>
      </c>
      <c r="BT76" s="240">
        <v>0</v>
      </c>
      <c r="BU76" s="240">
        <v>1</v>
      </c>
      <c r="BV76" s="270">
        <v>0</v>
      </c>
      <c r="BW76" s="239">
        <v>3</v>
      </c>
      <c r="BX76" s="239">
        <v>2</v>
      </c>
      <c r="BY76" s="239">
        <v>2</v>
      </c>
      <c r="BZ76" s="269">
        <v>0</v>
      </c>
    </row>
    <row r="77" spans="1:78">
      <c r="A77" s="238">
        <v>16</v>
      </c>
      <c r="B77" s="288" t="s">
        <v>85</v>
      </c>
      <c r="C77" s="288" t="str">
        <f t="shared" si="30"/>
        <v>Todd Hartzell</v>
      </c>
      <c r="D77" s="287">
        <v>1</v>
      </c>
      <c r="E77" s="237">
        <v>34</v>
      </c>
      <c r="F77" s="237">
        <v>19</v>
      </c>
      <c r="G77" s="237">
        <v>0</v>
      </c>
      <c r="H77" s="292">
        <f t="shared" si="31"/>
        <v>0.55882352941176472</v>
      </c>
      <c r="I77" s="286">
        <f t="shared" si="37"/>
        <v>37</v>
      </c>
      <c r="J77" s="236">
        <f t="shared" si="37"/>
        <v>13</v>
      </c>
      <c r="K77" s="236">
        <f t="shared" si="37"/>
        <v>21</v>
      </c>
      <c r="L77" s="236">
        <f t="shared" si="37"/>
        <v>0</v>
      </c>
      <c r="M77" s="285">
        <f>K77/I77</f>
        <v>0.56756756756756754</v>
      </c>
      <c r="N77" s="235">
        <v>2</v>
      </c>
      <c r="O77" s="235">
        <v>0</v>
      </c>
      <c r="P77" s="235">
        <v>1</v>
      </c>
      <c r="Q77" s="281">
        <v>0</v>
      </c>
      <c r="R77" s="234">
        <v>3</v>
      </c>
      <c r="S77" s="234">
        <v>2</v>
      </c>
      <c r="T77" s="234">
        <v>2</v>
      </c>
      <c r="U77" s="280">
        <v>0</v>
      </c>
      <c r="V77" s="235">
        <v>4</v>
      </c>
      <c r="W77" s="235">
        <v>1</v>
      </c>
      <c r="X77" s="235">
        <v>2</v>
      </c>
      <c r="Y77" s="281">
        <v>0</v>
      </c>
      <c r="Z77" s="234">
        <v>3</v>
      </c>
      <c r="AA77" s="234">
        <v>0</v>
      </c>
      <c r="AB77" s="234">
        <v>0</v>
      </c>
      <c r="AC77" s="280">
        <v>0</v>
      </c>
      <c r="AD77" s="235">
        <v>1</v>
      </c>
      <c r="AE77" s="235">
        <v>0</v>
      </c>
      <c r="AF77" s="235">
        <v>1</v>
      </c>
      <c r="AG77" s="281">
        <v>0</v>
      </c>
      <c r="AH77" s="284"/>
      <c r="AI77" s="234"/>
      <c r="AJ77" s="234"/>
      <c r="AK77" s="280"/>
      <c r="AL77" s="235">
        <v>7</v>
      </c>
      <c r="AM77" s="235">
        <v>5</v>
      </c>
      <c r="AN77" s="235">
        <v>5</v>
      </c>
      <c r="AO77" s="304">
        <v>0</v>
      </c>
      <c r="AP77" s="284">
        <v>2</v>
      </c>
      <c r="AQ77" s="234">
        <v>0</v>
      </c>
      <c r="AR77" s="234">
        <v>0</v>
      </c>
      <c r="AS77" s="280">
        <v>0</v>
      </c>
      <c r="AT77" s="235"/>
      <c r="AU77" s="235"/>
      <c r="AV77" s="235"/>
      <c r="AW77" s="281"/>
      <c r="AX77" s="234">
        <v>2</v>
      </c>
      <c r="AY77" s="234">
        <v>0</v>
      </c>
      <c r="AZ77" s="234">
        <v>1</v>
      </c>
      <c r="BA77" s="280">
        <v>0</v>
      </c>
      <c r="BB77" s="235"/>
      <c r="BC77" s="235"/>
      <c r="BD77" s="235"/>
      <c r="BE77" s="281"/>
      <c r="BF77" s="271"/>
      <c r="BG77" s="284">
        <v>2</v>
      </c>
      <c r="BH77" s="234">
        <v>1</v>
      </c>
      <c r="BI77" s="234">
        <v>1</v>
      </c>
      <c r="BJ77" s="280">
        <v>0</v>
      </c>
      <c r="BK77" s="235">
        <v>2</v>
      </c>
      <c r="BL77" s="235">
        <v>1</v>
      </c>
      <c r="BM77" s="235">
        <v>2</v>
      </c>
      <c r="BN77" s="281">
        <v>0</v>
      </c>
      <c r="BO77" s="234">
        <v>3</v>
      </c>
      <c r="BP77" s="234">
        <v>0</v>
      </c>
      <c r="BQ77" s="234">
        <v>2</v>
      </c>
      <c r="BR77" s="280">
        <v>0</v>
      </c>
      <c r="BS77" s="235">
        <v>3</v>
      </c>
      <c r="BT77" s="235">
        <v>1</v>
      </c>
      <c r="BU77" s="235">
        <v>2</v>
      </c>
      <c r="BV77" s="281">
        <v>0</v>
      </c>
      <c r="BW77" s="234">
        <v>3</v>
      </c>
      <c r="BX77" s="234">
        <v>2</v>
      </c>
      <c r="BY77" s="234">
        <v>2</v>
      </c>
      <c r="BZ77" s="280">
        <v>0</v>
      </c>
    </row>
    <row r="78" spans="1:78" ht="13.8" thickBot="1">
      <c r="A78" s="63"/>
      <c r="B78" s="233"/>
      <c r="C78" s="233"/>
      <c r="D78" s="314">
        <f>AVERAGE(D62:D77)</f>
        <v>9.1333333333333329</v>
      </c>
      <c r="E78" s="312">
        <f>SUM(E62:E77)</f>
        <v>7893</v>
      </c>
      <c r="F78" s="312">
        <f>SUM(F62:F77)</f>
        <v>4364</v>
      </c>
      <c r="G78" s="312">
        <f>SUM(G62:G77)</f>
        <v>229</v>
      </c>
      <c r="H78" s="311">
        <f t="shared" si="31"/>
        <v>0.55289497022678324</v>
      </c>
      <c r="I78" s="313">
        <f t="shared" si="37"/>
        <v>823</v>
      </c>
      <c r="J78" s="312">
        <f t="shared" si="37"/>
        <v>280</v>
      </c>
      <c r="K78" s="312">
        <f t="shared" si="37"/>
        <v>464</v>
      </c>
      <c r="L78" s="312">
        <f t="shared" si="37"/>
        <v>12</v>
      </c>
      <c r="M78" s="311">
        <f>K78/I78</f>
        <v>0.56379100850546782</v>
      </c>
      <c r="N78" s="308">
        <f t="shared" ref="N78:BE78" si="38">SUM(N62:N77)</f>
        <v>39</v>
      </c>
      <c r="O78" s="308">
        <f t="shared" si="38"/>
        <v>5</v>
      </c>
      <c r="P78" s="308">
        <f t="shared" si="38"/>
        <v>14</v>
      </c>
      <c r="Q78" s="307">
        <f t="shared" si="38"/>
        <v>0</v>
      </c>
      <c r="R78" s="306">
        <f t="shared" si="38"/>
        <v>58</v>
      </c>
      <c r="S78" s="306">
        <f t="shared" si="38"/>
        <v>27</v>
      </c>
      <c r="T78" s="306">
        <f t="shared" si="38"/>
        <v>38</v>
      </c>
      <c r="U78" s="305">
        <f t="shared" si="38"/>
        <v>0</v>
      </c>
      <c r="V78" s="308">
        <f t="shared" si="38"/>
        <v>42</v>
      </c>
      <c r="W78" s="308">
        <f t="shared" si="38"/>
        <v>6</v>
      </c>
      <c r="X78" s="308">
        <f t="shared" si="38"/>
        <v>19</v>
      </c>
      <c r="Y78" s="307">
        <f t="shared" si="38"/>
        <v>0</v>
      </c>
      <c r="Z78" s="306">
        <f t="shared" si="38"/>
        <v>45</v>
      </c>
      <c r="AA78" s="306">
        <f t="shared" si="38"/>
        <v>13</v>
      </c>
      <c r="AB78" s="306">
        <f t="shared" si="38"/>
        <v>23</v>
      </c>
      <c r="AC78" s="305">
        <f t="shared" si="38"/>
        <v>0</v>
      </c>
      <c r="AD78" s="308">
        <f t="shared" si="38"/>
        <v>43</v>
      </c>
      <c r="AE78" s="308">
        <f t="shared" si="38"/>
        <v>11</v>
      </c>
      <c r="AF78" s="308">
        <f t="shared" si="38"/>
        <v>19</v>
      </c>
      <c r="AG78" s="307">
        <f t="shared" si="38"/>
        <v>0</v>
      </c>
      <c r="AH78" s="309">
        <f t="shared" si="38"/>
        <v>51</v>
      </c>
      <c r="AI78" s="306">
        <f t="shared" si="38"/>
        <v>20</v>
      </c>
      <c r="AJ78" s="306">
        <f t="shared" si="38"/>
        <v>31</v>
      </c>
      <c r="AK78" s="305">
        <f t="shared" si="38"/>
        <v>1</v>
      </c>
      <c r="AL78" s="308">
        <f t="shared" si="38"/>
        <v>67</v>
      </c>
      <c r="AM78" s="308">
        <f t="shared" si="38"/>
        <v>28</v>
      </c>
      <c r="AN78" s="308">
        <f t="shared" si="38"/>
        <v>45</v>
      </c>
      <c r="AO78" s="310">
        <f t="shared" si="38"/>
        <v>2</v>
      </c>
      <c r="AP78" s="309">
        <f t="shared" si="38"/>
        <v>40</v>
      </c>
      <c r="AQ78" s="306">
        <f t="shared" si="38"/>
        <v>7</v>
      </c>
      <c r="AR78" s="306">
        <f t="shared" si="38"/>
        <v>17</v>
      </c>
      <c r="AS78" s="305">
        <f t="shared" si="38"/>
        <v>0</v>
      </c>
      <c r="AT78" s="308">
        <f t="shared" si="38"/>
        <v>60</v>
      </c>
      <c r="AU78" s="308">
        <f t="shared" si="38"/>
        <v>26</v>
      </c>
      <c r="AV78" s="308">
        <f t="shared" si="38"/>
        <v>37</v>
      </c>
      <c r="AW78" s="307">
        <f t="shared" si="38"/>
        <v>0</v>
      </c>
      <c r="AX78" s="306">
        <f t="shared" si="38"/>
        <v>55</v>
      </c>
      <c r="AY78" s="306">
        <f t="shared" si="38"/>
        <v>21</v>
      </c>
      <c r="AZ78" s="306">
        <f t="shared" si="38"/>
        <v>34</v>
      </c>
      <c r="BA78" s="305">
        <f t="shared" si="38"/>
        <v>2</v>
      </c>
      <c r="BB78" s="308">
        <f t="shared" si="38"/>
        <v>57</v>
      </c>
      <c r="BC78" s="308">
        <f t="shared" si="38"/>
        <v>24</v>
      </c>
      <c r="BD78" s="308">
        <f t="shared" si="38"/>
        <v>36</v>
      </c>
      <c r="BE78" s="307">
        <f t="shared" si="38"/>
        <v>0</v>
      </c>
      <c r="BF78" s="262"/>
      <c r="BG78" s="309">
        <f t="shared" ref="BG78:BZ78" si="39">SUM(BG62:BG77)</f>
        <v>59</v>
      </c>
      <c r="BH78" s="306">
        <f t="shared" si="39"/>
        <v>23</v>
      </c>
      <c r="BI78" s="306">
        <f t="shared" si="39"/>
        <v>34</v>
      </c>
      <c r="BJ78" s="305">
        <f t="shared" si="39"/>
        <v>4</v>
      </c>
      <c r="BK78" s="308">
        <f t="shared" si="39"/>
        <v>51</v>
      </c>
      <c r="BL78" s="308">
        <f t="shared" si="39"/>
        <v>15</v>
      </c>
      <c r="BM78" s="308">
        <f t="shared" si="39"/>
        <v>27</v>
      </c>
      <c r="BN78" s="307">
        <f t="shared" si="39"/>
        <v>2</v>
      </c>
      <c r="BO78" s="306">
        <f t="shared" si="39"/>
        <v>47</v>
      </c>
      <c r="BP78" s="306">
        <f t="shared" si="39"/>
        <v>17</v>
      </c>
      <c r="BQ78" s="306">
        <f t="shared" si="39"/>
        <v>26</v>
      </c>
      <c r="BR78" s="305">
        <f t="shared" si="39"/>
        <v>1</v>
      </c>
      <c r="BS78" s="308">
        <f t="shared" si="39"/>
        <v>50</v>
      </c>
      <c r="BT78" s="308">
        <f t="shared" si="39"/>
        <v>15</v>
      </c>
      <c r="BU78" s="308">
        <f t="shared" si="39"/>
        <v>29</v>
      </c>
      <c r="BV78" s="307">
        <f t="shared" si="39"/>
        <v>0</v>
      </c>
      <c r="BW78" s="306">
        <f t="shared" si="39"/>
        <v>59</v>
      </c>
      <c r="BX78" s="306">
        <f t="shared" si="39"/>
        <v>22</v>
      </c>
      <c r="BY78" s="306">
        <f t="shared" si="39"/>
        <v>35</v>
      </c>
      <c r="BZ78" s="305">
        <f t="shared" si="39"/>
        <v>0</v>
      </c>
    </row>
    <row r="79" spans="1:78" ht="13.8" thickBot="1">
      <c r="A79" s="248"/>
      <c r="B79" s="233"/>
      <c r="C79" s="233"/>
      <c r="D79" s="59"/>
      <c r="E79" s="248"/>
      <c r="F79" s="248"/>
      <c r="G79" s="248"/>
      <c r="H79" s="249"/>
      <c r="I79" s="248"/>
      <c r="J79" s="248"/>
      <c r="K79" s="248"/>
      <c r="L79" s="248"/>
      <c r="M79" s="248"/>
      <c r="N79" s="247"/>
      <c r="O79" s="247"/>
      <c r="P79" s="247"/>
      <c r="Q79" s="247"/>
      <c r="R79" s="246"/>
      <c r="S79" s="246"/>
      <c r="T79" s="246"/>
      <c r="U79" s="246"/>
      <c r="V79" s="247"/>
      <c r="W79" s="247"/>
      <c r="X79" s="247"/>
      <c r="Y79" s="247"/>
      <c r="Z79" s="246"/>
      <c r="AA79" s="246"/>
      <c r="AB79" s="246"/>
      <c r="AC79" s="246"/>
      <c r="AD79" s="247"/>
      <c r="AE79" s="247"/>
      <c r="AF79" s="247"/>
      <c r="AG79" s="247"/>
      <c r="AH79" s="246"/>
      <c r="AI79" s="246"/>
      <c r="AJ79" s="246"/>
      <c r="AK79" s="246"/>
      <c r="AL79" s="247"/>
      <c r="AM79" s="247"/>
      <c r="AN79" s="247"/>
      <c r="AO79" s="247"/>
      <c r="AP79" s="246"/>
      <c r="AQ79" s="246"/>
      <c r="AR79" s="246"/>
      <c r="AS79" s="246"/>
      <c r="AT79" s="247"/>
      <c r="AU79" s="247"/>
      <c r="AV79" s="247"/>
      <c r="AW79" s="247"/>
      <c r="AX79" s="246"/>
      <c r="AY79" s="246"/>
      <c r="AZ79" s="246"/>
      <c r="BA79" s="246"/>
      <c r="BB79" s="247"/>
      <c r="BC79" s="247"/>
      <c r="BD79" s="247"/>
      <c r="BE79" s="247"/>
      <c r="BF79" s="247"/>
      <c r="BG79" s="246"/>
      <c r="BH79" s="246"/>
      <c r="BI79" s="246"/>
      <c r="BJ79" s="246"/>
      <c r="BK79" s="247"/>
      <c r="BL79" s="247"/>
      <c r="BM79" s="247"/>
      <c r="BN79" s="247"/>
      <c r="BO79" s="246"/>
      <c r="BP79" s="246"/>
      <c r="BQ79" s="246"/>
      <c r="BR79" s="246"/>
      <c r="BS79" s="247"/>
      <c r="BT79" s="247"/>
      <c r="BU79" s="247"/>
      <c r="BV79" s="247"/>
      <c r="BW79" s="246"/>
      <c r="BX79" s="246"/>
      <c r="BY79" s="246"/>
      <c r="BZ79" s="246"/>
    </row>
    <row r="80" spans="1:78">
      <c r="A80" s="2049">
        <v>5</v>
      </c>
      <c r="B80" s="233"/>
      <c r="C80" s="233"/>
      <c r="D80" s="2046" t="s">
        <v>1110</v>
      </c>
      <c r="E80" s="2047"/>
      <c r="F80" s="2047"/>
      <c r="G80" s="2047"/>
      <c r="H80" s="2048"/>
      <c r="I80" s="2046" t="s">
        <v>1226</v>
      </c>
      <c r="J80" s="2047"/>
      <c r="K80" s="2047"/>
      <c r="L80" s="2047"/>
      <c r="M80" s="2048"/>
      <c r="N80" s="2051" t="s">
        <v>1109</v>
      </c>
      <c r="O80" s="2052"/>
      <c r="P80" s="2052"/>
      <c r="Q80" s="2053"/>
      <c r="R80" s="2043" t="s">
        <v>1108</v>
      </c>
      <c r="S80" s="2041"/>
      <c r="T80" s="2041"/>
      <c r="U80" s="2042"/>
      <c r="V80" s="2037" t="s">
        <v>1107</v>
      </c>
      <c r="W80" s="2038"/>
      <c r="X80" s="2038"/>
      <c r="Y80" s="2039"/>
      <c r="Z80" s="2043" t="s">
        <v>1106</v>
      </c>
      <c r="AA80" s="2041"/>
      <c r="AB80" s="2041"/>
      <c r="AC80" s="2042"/>
      <c r="AD80" s="2037" t="s">
        <v>1105</v>
      </c>
      <c r="AE80" s="2038"/>
      <c r="AF80" s="2038"/>
      <c r="AG80" s="2039"/>
      <c r="AH80" s="2040" t="s">
        <v>1104</v>
      </c>
      <c r="AI80" s="2041"/>
      <c r="AJ80" s="2041"/>
      <c r="AK80" s="2042"/>
      <c r="AL80" s="2037" t="s">
        <v>1103</v>
      </c>
      <c r="AM80" s="2038"/>
      <c r="AN80" s="2038"/>
      <c r="AO80" s="2039"/>
      <c r="AP80" s="2043" t="s">
        <v>1102</v>
      </c>
      <c r="AQ80" s="2041"/>
      <c r="AR80" s="2041"/>
      <c r="AS80" s="2042"/>
      <c r="AT80" s="2037" t="s">
        <v>1101</v>
      </c>
      <c r="AU80" s="2038"/>
      <c r="AV80" s="2038"/>
      <c r="AW80" s="2039"/>
      <c r="AX80" s="2043" t="s">
        <v>1100</v>
      </c>
      <c r="AY80" s="2041"/>
      <c r="AZ80" s="2041"/>
      <c r="BA80" s="2042"/>
      <c r="BB80" s="2037" t="s">
        <v>1099</v>
      </c>
      <c r="BC80" s="2038"/>
      <c r="BD80" s="2038"/>
      <c r="BE80" s="2039"/>
      <c r="BF80" s="245"/>
      <c r="BG80" s="2040" t="s">
        <v>1098</v>
      </c>
      <c r="BH80" s="2041"/>
      <c r="BI80" s="2041"/>
      <c r="BJ80" s="2042"/>
      <c r="BK80" s="2037" t="s">
        <v>1097</v>
      </c>
      <c r="BL80" s="2038"/>
      <c r="BM80" s="2038"/>
      <c r="BN80" s="2039"/>
      <c r="BO80" s="2043" t="s">
        <v>1096</v>
      </c>
      <c r="BP80" s="2041"/>
      <c r="BQ80" s="2041"/>
      <c r="BR80" s="2042"/>
      <c r="BS80" s="2037" t="s">
        <v>1095</v>
      </c>
      <c r="BT80" s="2038"/>
      <c r="BU80" s="2038"/>
      <c r="BV80" s="2039"/>
      <c r="BW80" s="2043" t="s">
        <v>1094</v>
      </c>
      <c r="BX80" s="2041"/>
      <c r="BY80" s="2041"/>
      <c r="BZ80" s="2042"/>
    </row>
    <row r="81" spans="1:78">
      <c r="A81" s="2050"/>
      <c r="B81" s="301" t="s">
        <v>1249</v>
      </c>
      <c r="C81" s="1542"/>
      <c r="D81" s="297" t="s">
        <v>1093</v>
      </c>
      <c r="E81" s="296" t="s">
        <v>268</v>
      </c>
      <c r="F81" s="296" t="s">
        <v>267</v>
      </c>
      <c r="G81" s="296" t="s">
        <v>266</v>
      </c>
      <c r="H81" s="300" t="s">
        <v>265</v>
      </c>
      <c r="I81" s="297" t="s">
        <v>268</v>
      </c>
      <c r="J81" s="296" t="s">
        <v>1092</v>
      </c>
      <c r="K81" s="296" t="s">
        <v>267</v>
      </c>
      <c r="L81" s="296" t="s">
        <v>266</v>
      </c>
      <c r="M81" s="295" t="s">
        <v>265</v>
      </c>
      <c r="N81" s="296" t="s">
        <v>268</v>
      </c>
      <c r="O81" s="296" t="s">
        <v>1092</v>
      </c>
      <c r="P81" s="296" t="s">
        <v>267</v>
      </c>
      <c r="Q81" s="295" t="s">
        <v>266</v>
      </c>
      <c r="R81" s="354" t="s">
        <v>268</v>
      </c>
      <c r="S81" s="353" t="s">
        <v>1092</v>
      </c>
      <c r="T81" s="353" t="s">
        <v>267</v>
      </c>
      <c r="U81" s="352" t="s">
        <v>266</v>
      </c>
      <c r="V81" s="296" t="s">
        <v>268</v>
      </c>
      <c r="W81" s="296" t="s">
        <v>1092</v>
      </c>
      <c r="X81" s="296" t="s">
        <v>267</v>
      </c>
      <c r="Y81" s="295" t="s">
        <v>266</v>
      </c>
      <c r="Z81" s="296" t="s">
        <v>268</v>
      </c>
      <c r="AA81" s="296" t="s">
        <v>1092</v>
      </c>
      <c r="AB81" s="296" t="s">
        <v>267</v>
      </c>
      <c r="AC81" s="295" t="s">
        <v>266</v>
      </c>
      <c r="AD81" s="296" t="s">
        <v>268</v>
      </c>
      <c r="AE81" s="296" t="s">
        <v>1092</v>
      </c>
      <c r="AF81" s="296" t="s">
        <v>267</v>
      </c>
      <c r="AG81" s="295" t="s">
        <v>266</v>
      </c>
      <c r="AH81" s="297" t="s">
        <v>268</v>
      </c>
      <c r="AI81" s="296" t="s">
        <v>1092</v>
      </c>
      <c r="AJ81" s="296" t="s">
        <v>267</v>
      </c>
      <c r="AK81" s="295" t="s">
        <v>266</v>
      </c>
      <c r="AL81" s="296" t="s">
        <v>268</v>
      </c>
      <c r="AM81" s="296" t="s">
        <v>1092</v>
      </c>
      <c r="AN81" s="296" t="s">
        <v>267</v>
      </c>
      <c r="AO81" s="295" t="s">
        <v>266</v>
      </c>
      <c r="AP81" s="296" t="s">
        <v>268</v>
      </c>
      <c r="AQ81" s="296" t="s">
        <v>1092</v>
      </c>
      <c r="AR81" s="296" t="s">
        <v>267</v>
      </c>
      <c r="AS81" s="295" t="s">
        <v>266</v>
      </c>
      <c r="AT81" s="296" t="s">
        <v>268</v>
      </c>
      <c r="AU81" s="296" t="s">
        <v>1092</v>
      </c>
      <c r="AV81" s="296" t="s">
        <v>267</v>
      </c>
      <c r="AW81" s="295" t="s">
        <v>266</v>
      </c>
      <c r="AX81" s="296" t="s">
        <v>268</v>
      </c>
      <c r="AY81" s="296" t="s">
        <v>1092</v>
      </c>
      <c r="AZ81" s="296" t="s">
        <v>267</v>
      </c>
      <c r="BA81" s="295" t="s">
        <v>266</v>
      </c>
      <c r="BB81" s="296" t="s">
        <v>268</v>
      </c>
      <c r="BC81" s="296" t="s">
        <v>1092</v>
      </c>
      <c r="BD81" s="296" t="s">
        <v>267</v>
      </c>
      <c r="BE81" s="295" t="s">
        <v>266</v>
      </c>
      <c r="BF81" s="329"/>
      <c r="BG81" s="297" t="s">
        <v>268</v>
      </c>
      <c r="BH81" s="296" t="s">
        <v>1092</v>
      </c>
      <c r="BI81" s="296" t="s">
        <v>267</v>
      </c>
      <c r="BJ81" s="295" t="s">
        <v>266</v>
      </c>
      <c r="BK81" s="296" t="s">
        <v>268</v>
      </c>
      <c r="BL81" s="296" t="s">
        <v>1092</v>
      </c>
      <c r="BM81" s="296" t="s">
        <v>267</v>
      </c>
      <c r="BN81" s="295" t="s">
        <v>266</v>
      </c>
      <c r="BO81" s="296" t="s">
        <v>268</v>
      </c>
      <c r="BP81" s="296" t="s">
        <v>1092</v>
      </c>
      <c r="BQ81" s="296" t="s">
        <v>267</v>
      </c>
      <c r="BR81" s="295" t="s">
        <v>266</v>
      </c>
      <c r="BS81" s="296" t="s">
        <v>268</v>
      </c>
      <c r="BT81" s="296" t="s">
        <v>1092</v>
      </c>
      <c r="BU81" s="296" t="s">
        <v>267</v>
      </c>
      <c r="BV81" s="295" t="s">
        <v>266</v>
      </c>
      <c r="BW81" s="296" t="s">
        <v>268</v>
      </c>
      <c r="BX81" s="296" t="s">
        <v>1092</v>
      </c>
      <c r="BY81" s="296" t="s">
        <v>267</v>
      </c>
      <c r="BZ81" s="295" t="s">
        <v>266</v>
      </c>
    </row>
    <row r="82" spans="1:78">
      <c r="A82" s="243">
        <v>1</v>
      </c>
      <c r="B82" s="289" t="s">
        <v>1123</v>
      </c>
      <c r="C82" s="289" t="str">
        <f t="shared" ref="C82:C98" si="40">TRIM(B82)</f>
        <v>Ralph Adragna</v>
      </c>
      <c r="D82" s="278">
        <v>11</v>
      </c>
      <c r="E82" s="241">
        <v>670</v>
      </c>
      <c r="F82" s="241">
        <v>464</v>
      </c>
      <c r="G82" s="241">
        <v>65</v>
      </c>
      <c r="H82" s="277">
        <f t="shared" ref="H82:H99" si="41">F82/E82</f>
        <v>0.69253731343283587</v>
      </c>
      <c r="I82" s="276">
        <f t="shared" ref="I82:I99" si="42">SUM(BW82,BS82,BO82,BK82,BG82,BB82,AX82,AT82,AP82,AL82,AH82,AD82,Z82,V82,R82,N82)</f>
        <v>69</v>
      </c>
      <c r="J82" s="241">
        <f t="shared" ref="J82:J99" si="43">SUM(BX82,BT82,BP82,BL82,BH82,BC82,AY82,AU82,AQ82,AM82,AI82,AE82,AA82,W82,S82,O82)</f>
        <v>38</v>
      </c>
      <c r="K82" s="241">
        <f t="shared" ref="K82:K99" si="44">SUM(BY82,BU82,BQ82,BM82,BI82,BD82,AZ82,AV82,AR82,AN82,AJ82,AF82,AB82,X82,T82,P82)</f>
        <v>46</v>
      </c>
      <c r="L82" s="241">
        <f t="shared" ref="L82:L99" si="45">SUM(BZ82,BV82,BR82,BN82,BJ82,BE82,BA82,AW82,AS82,AO82,AK82,AG82,AC82,Y82,U82,Q82)</f>
        <v>3</v>
      </c>
      <c r="M82" s="275">
        <f t="shared" ref="M82:M99" si="46">K82/I82</f>
        <v>0.66666666666666663</v>
      </c>
      <c r="N82" s="240">
        <v>3</v>
      </c>
      <c r="O82" s="240">
        <v>1</v>
      </c>
      <c r="P82" s="240">
        <v>1</v>
      </c>
      <c r="Q82" s="270">
        <v>0</v>
      </c>
      <c r="R82" s="253">
        <v>6</v>
      </c>
      <c r="S82" s="253">
        <v>3</v>
      </c>
      <c r="T82" s="253">
        <v>4</v>
      </c>
      <c r="U82" s="323">
        <v>2</v>
      </c>
      <c r="V82" s="240">
        <v>2</v>
      </c>
      <c r="W82" s="240">
        <v>3</v>
      </c>
      <c r="X82" s="240">
        <v>0</v>
      </c>
      <c r="Y82" s="270">
        <v>0</v>
      </c>
      <c r="Z82" s="239">
        <v>7</v>
      </c>
      <c r="AA82" s="239">
        <v>3</v>
      </c>
      <c r="AB82" s="239">
        <v>6</v>
      </c>
      <c r="AC82" s="269">
        <v>0</v>
      </c>
      <c r="AD82" s="240">
        <v>5</v>
      </c>
      <c r="AE82" s="240">
        <v>5</v>
      </c>
      <c r="AF82" s="240">
        <v>4</v>
      </c>
      <c r="AG82" s="270">
        <v>0</v>
      </c>
      <c r="AH82" s="2009" t="s">
        <v>1199</v>
      </c>
      <c r="AI82" s="2010"/>
      <c r="AJ82" s="2010"/>
      <c r="AK82" s="2011"/>
      <c r="AL82" s="240">
        <v>6</v>
      </c>
      <c r="AM82" s="240">
        <v>3</v>
      </c>
      <c r="AN82" s="240">
        <v>5</v>
      </c>
      <c r="AO82" s="270">
        <v>0</v>
      </c>
      <c r="AP82" s="239">
        <v>5</v>
      </c>
      <c r="AQ82" s="239">
        <v>3</v>
      </c>
      <c r="AR82" s="239">
        <v>5</v>
      </c>
      <c r="AS82" s="269">
        <v>0</v>
      </c>
      <c r="AT82" s="240">
        <v>4</v>
      </c>
      <c r="AU82" s="240">
        <v>2</v>
      </c>
      <c r="AV82" s="240">
        <v>3</v>
      </c>
      <c r="AW82" s="270">
        <v>0</v>
      </c>
      <c r="AX82" s="239">
        <v>7</v>
      </c>
      <c r="AY82" s="239">
        <v>3</v>
      </c>
      <c r="AZ82" s="239">
        <v>4</v>
      </c>
      <c r="BA82" s="269">
        <v>0</v>
      </c>
      <c r="BB82" s="240">
        <v>5</v>
      </c>
      <c r="BC82" s="240">
        <v>3</v>
      </c>
      <c r="BD82" s="240">
        <v>3</v>
      </c>
      <c r="BE82" s="270">
        <v>0</v>
      </c>
      <c r="BF82" s="290"/>
      <c r="BG82" s="274">
        <v>4</v>
      </c>
      <c r="BH82" s="239">
        <v>2</v>
      </c>
      <c r="BI82" s="239">
        <v>2</v>
      </c>
      <c r="BJ82" s="269">
        <v>0</v>
      </c>
      <c r="BK82" s="240">
        <v>6</v>
      </c>
      <c r="BL82" s="240">
        <v>5</v>
      </c>
      <c r="BM82" s="240">
        <v>4</v>
      </c>
      <c r="BN82" s="270">
        <v>1</v>
      </c>
      <c r="BO82" s="239">
        <v>5</v>
      </c>
      <c r="BP82" s="239">
        <v>2</v>
      </c>
      <c r="BQ82" s="239">
        <v>3</v>
      </c>
      <c r="BR82" s="269">
        <v>0</v>
      </c>
      <c r="BS82" s="240">
        <v>4</v>
      </c>
      <c r="BT82" s="240">
        <v>0</v>
      </c>
      <c r="BU82" s="240">
        <v>2</v>
      </c>
      <c r="BV82" s="270">
        <v>0</v>
      </c>
      <c r="BW82" s="239"/>
      <c r="BX82" s="239"/>
      <c r="BY82" s="239"/>
      <c r="BZ82" s="269"/>
    </row>
    <row r="83" spans="1:78">
      <c r="A83" s="238">
        <v>2</v>
      </c>
      <c r="B83" s="291" t="s">
        <v>261</v>
      </c>
      <c r="C83" s="291" t="str">
        <f t="shared" si="40"/>
        <v>Bobby Sanchez</v>
      </c>
      <c r="D83" s="287">
        <v>9</v>
      </c>
      <c r="E83" s="236">
        <v>583</v>
      </c>
      <c r="F83" s="236">
        <v>373</v>
      </c>
      <c r="G83" s="236">
        <v>81</v>
      </c>
      <c r="H83" s="285">
        <f t="shared" si="41"/>
        <v>0.63979416809605494</v>
      </c>
      <c r="I83" s="286">
        <f t="shared" si="42"/>
        <v>69</v>
      </c>
      <c r="J83" s="236">
        <f t="shared" si="43"/>
        <v>22</v>
      </c>
      <c r="K83" s="236">
        <f t="shared" si="44"/>
        <v>41</v>
      </c>
      <c r="L83" s="236">
        <f t="shared" si="45"/>
        <v>3</v>
      </c>
      <c r="M83" s="285">
        <f t="shared" si="46"/>
        <v>0.59420289855072461</v>
      </c>
      <c r="N83" s="235">
        <v>4</v>
      </c>
      <c r="O83" s="235">
        <v>1</v>
      </c>
      <c r="P83" s="235">
        <v>3</v>
      </c>
      <c r="Q83" s="281">
        <v>0</v>
      </c>
      <c r="R83" s="251">
        <v>7</v>
      </c>
      <c r="S83" s="234">
        <v>2</v>
      </c>
      <c r="T83" s="234">
        <v>3</v>
      </c>
      <c r="U83" s="280">
        <v>0</v>
      </c>
      <c r="V83" s="235">
        <v>4</v>
      </c>
      <c r="W83" s="235">
        <v>2</v>
      </c>
      <c r="X83" s="235">
        <v>4</v>
      </c>
      <c r="Y83" s="281">
        <v>1</v>
      </c>
      <c r="Z83" s="234">
        <v>6</v>
      </c>
      <c r="AA83" s="234">
        <v>0</v>
      </c>
      <c r="AB83" s="234">
        <v>3</v>
      </c>
      <c r="AC83" s="280">
        <v>0</v>
      </c>
      <c r="AD83" s="235">
        <v>6</v>
      </c>
      <c r="AE83" s="235">
        <v>4</v>
      </c>
      <c r="AF83" s="235">
        <v>6</v>
      </c>
      <c r="AG83" s="281">
        <v>0</v>
      </c>
      <c r="AH83" s="284">
        <v>4</v>
      </c>
      <c r="AI83" s="234">
        <v>0</v>
      </c>
      <c r="AJ83" s="234">
        <v>2</v>
      </c>
      <c r="AK83" s="280">
        <v>0</v>
      </c>
      <c r="AL83" s="235">
        <v>5</v>
      </c>
      <c r="AM83" s="235">
        <v>2</v>
      </c>
      <c r="AN83" s="235">
        <v>4</v>
      </c>
      <c r="AO83" s="281">
        <v>0</v>
      </c>
      <c r="AP83" s="234">
        <v>4</v>
      </c>
      <c r="AQ83" s="234">
        <v>2</v>
      </c>
      <c r="AR83" s="234">
        <v>3</v>
      </c>
      <c r="AS83" s="280">
        <v>2</v>
      </c>
      <c r="AT83" s="235">
        <v>4</v>
      </c>
      <c r="AU83" s="235">
        <v>0</v>
      </c>
      <c r="AV83" s="235">
        <v>2</v>
      </c>
      <c r="AW83" s="281">
        <v>0</v>
      </c>
      <c r="AX83" s="234">
        <v>7</v>
      </c>
      <c r="AY83" s="234">
        <v>3</v>
      </c>
      <c r="AZ83" s="234">
        <v>3</v>
      </c>
      <c r="BA83" s="280">
        <v>0</v>
      </c>
      <c r="BB83" s="235">
        <v>3</v>
      </c>
      <c r="BC83" s="235">
        <v>2</v>
      </c>
      <c r="BD83" s="235">
        <v>2</v>
      </c>
      <c r="BE83" s="281">
        <v>0</v>
      </c>
      <c r="BF83" s="290"/>
      <c r="BG83" s="284">
        <v>4</v>
      </c>
      <c r="BH83" s="234">
        <v>1</v>
      </c>
      <c r="BI83" s="234">
        <v>2</v>
      </c>
      <c r="BJ83" s="280">
        <v>0</v>
      </c>
      <c r="BK83" s="235">
        <v>4</v>
      </c>
      <c r="BL83" s="235">
        <v>1</v>
      </c>
      <c r="BM83" s="235">
        <v>2</v>
      </c>
      <c r="BN83" s="281">
        <v>0</v>
      </c>
      <c r="BO83" s="234">
        <v>3</v>
      </c>
      <c r="BP83" s="234">
        <v>2</v>
      </c>
      <c r="BQ83" s="234">
        <v>2</v>
      </c>
      <c r="BR83" s="280">
        <v>0</v>
      </c>
      <c r="BS83" s="235">
        <v>4</v>
      </c>
      <c r="BT83" s="235">
        <v>0</v>
      </c>
      <c r="BU83" s="235">
        <v>0</v>
      </c>
      <c r="BV83" s="281">
        <v>0</v>
      </c>
      <c r="BW83" s="234"/>
      <c r="BX83" s="234"/>
      <c r="BY83" s="234"/>
      <c r="BZ83" s="280"/>
    </row>
    <row r="84" spans="1:78">
      <c r="A84" s="243">
        <v>3</v>
      </c>
      <c r="B84" s="289" t="s">
        <v>1200</v>
      </c>
      <c r="C84" s="289" t="str">
        <f t="shared" si="40"/>
        <v>Mike Gabriau</v>
      </c>
      <c r="D84" s="278">
        <v>18</v>
      </c>
      <c r="E84" s="241">
        <v>1097</v>
      </c>
      <c r="F84" s="241">
        <v>754</v>
      </c>
      <c r="G84" s="241">
        <v>75</v>
      </c>
      <c r="H84" s="277">
        <f t="shared" si="41"/>
        <v>0.68732907930720144</v>
      </c>
      <c r="I84" s="276">
        <f t="shared" si="42"/>
        <v>78</v>
      </c>
      <c r="J84" s="241">
        <f t="shared" si="43"/>
        <v>28</v>
      </c>
      <c r="K84" s="241">
        <f t="shared" si="44"/>
        <v>48</v>
      </c>
      <c r="L84" s="241">
        <f t="shared" si="45"/>
        <v>0</v>
      </c>
      <c r="M84" s="275">
        <f t="shared" si="46"/>
        <v>0.61538461538461542</v>
      </c>
      <c r="N84" s="240">
        <v>2</v>
      </c>
      <c r="O84" s="240">
        <v>0</v>
      </c>
      <c r="P84" s="240">
        <v>0</v>
      </c>
      <c r="Q84" s="270">
        <v>0</v>
      </c>
      <c r="R84" s="239">
        <v>7</v>
      </c>
      <c r="S84" s="239">
        <v>4</v>
      </c>
      <c r="T84" s="239">
        <v>5</v>
      </c>
      <c r="U84" s="269">
        <v>0</v>
      </c>
      <c r="V84" s="240">
        <v>5</v>
      </c>
      <c r="W84" s="240">
        <v>1</v>
      </c>
      <c r="X84" s="240">
        <v>1</v>
      </c>
      <c r="Y84" s="270">
        <v>0</v>
      </c>
      <c r="Z84" s="239">
        <v>6</v>
      </c>
      <c r="AA84" s="239">
        <v>4</v>
      </c>
      <c r="AB84" s="239">
        <v>3</v>
      </c>
      <c r="AC84" s="269">
        <v>0</v>
      </c>
      <c r="AD84" s="240">
        <v>6</v>
      </c>
      <c r="AE84" s="240">
        <v>3</v>
      </c>
      <c r="AF84" s="240">
        <v>6</v>
      </c>
      <c r="AG84" s="270">
        <v>0</v>
      </c>
      <c r="AH84" s="274">
        <v>3</v>
      </c>
      <c r="AI84" s="239">
        <v>0</v>
      </c>
      <c r="AJ84" s="239">
        <v>2</v>
      </c>
      <c r="AK84" s="269">
        <v>0</v>
      </c>
      <c r="AL84" s="240">
        <v>6</v>
      </c>
      <c r="AM84" s="240">
        <v>1</v>
      </c>
      <c r="AN84" s="240">
        <v>2</v>
      </c>
      <c r="AO84" s="270">
        <v>0</v>
      </c>
      <c r="AP84" s="239">
        <v>3</v>
      </c>
      <c r="AQ84" s="239">
        <v>0</v>
      </c>
      <c r="AR84" s="239">
        <v>1</v>
      </c>
      <c r="AS84" s="269">
        <v>0</v>
      </c>
      <c r="AT84" s="240">
        <v>3</v>
      </c>
      <c r="AU84" s="240">
        <v>0</v>
      </c>
      <c r="AV84" s="240">
        <v>1</v>
      </c>
      <c r="AW84" s="270">
        <v>0</v>
      </c>
      <c r="AX84" s="239">
        <v>7</v>
      </c>
      <c r="AY84" s="239">
        <v>4</v>
      </c>
      <c r="AZ84" s="239">
        <v>6</v>
      </c>
      <c r="BA84" s="269">
        <v>0</v>
      </c>
      <c r="BB84" s="240">
        <v>4</v>
      </c>
      <c r="BC84" s="240">
        <v>1</v>
      </c>
      <c r="BD84" s="240">
        <v>3</v>
      </c>
      <c r="BE84" s="270">
        <v>0</v>
      </c>
      <c r="BF84" s="290"/>
      <c r="BG84" s="274">
        <v>4</v>
      </c>
      <c r="BH84" s="239">
        <v>2</v>
      </c>
      <c r="BI84" s="239">
        <v>2</v>
      </c>
      <c r="BJ84" s="269">
        <v>0</v>
      </c>
      <c r="BK84" s="240">
        <v>6</v>
      </c>
      <c r="BL84" s="240">
        <v>3</v>
      </c>
      <c r="BM84" s="240">
        <v>6</v>
      </c>
      <c r="BN84" s="270">
        <v>0</v>
      </c>
      <c r="BO84" s="239">
        <v>5</v>
      </c>
      <c r="BP84" s="239">
        <v>1</v>
      </c>
      <c r="BQ84" s="239">
        <v>3</v>
      </c>
      <c r="BR84" s="269">
        <v>0</v>
      </c>
      <c r="BS84" s="240">
        <v>4</v>
      </c>
      <c r="BT84" s="240">
        <v>1</v>
      </c>
      <c r="BU84" s="240">
        <v>2</v>
      </c>
      <c r="BV84" s="270">
        <v>0</v>
      </c>
      <c r="BW84" s="239">
        <v>7</v>
      </c>
      <c r="BX84" s="239">
        <v>3</v>
      </c>
      <c r="BY84" s="239">
        <v>5</v>
      </c>
      <c r="BZ84" s="269">
        <v>0</v>
      </c>
    </row>
    <row r="85" spans="1:78">
      <c r="A85" s="238">
        <v>4</v>
      </c>
      <c r="B85" s="291" t="s">
        <v>1120</v>
      </c>
      <c r="C85" s="291" t="str">
        <f t="shared" si="40"/>
        <v>Tommy Holcomb</v>
      </c>
      <c r="D85" s="287">
        <v>10</v>
      </c>
      <c r="E85" s="236">
        <v>619</v>
      </c>
      <c r="F85" s="236">
        <v>336</v>
      </c>
      <c r="G85" s="236">
        <v>22</v>
      </c>
      <c r="H85" s="292">
        <f t="shared" si="41"/>
        <v>0.54281098546042006</v>
      </c>
      <c r="I85" s="286">
        <f t="shared" si="42"/>
        <v>70</v>
      </c>
      <c r="J85" s="236">
        <f t="shared" si="43"/>
        <v>25</v>
      </c>
      <c r="K85" s="236">
        <f t="shared" si="44"/>
        <v>36</v>
      </c>
      <c r="L85" s="236">
        <f t="shared" si="45"/>
        <v>1</v>
      </c>
      <c r="M85" s="285">
        <f t="shared" si="46"/>
        <v>0.51428571428571423</v>
      </c>
      <c r="N85" s="235">
        <v>4</v>
      </c>
      <c r="O85" s="235">
        <v>2</v>
      </c>
      <c r="P85" s="235">
        <v>2</v>
      </c>
      <c r="Q85" s="281">
        <v>0</v>
      </c>
      <c r="R85" s="251">
        <v>7</v>
      </c>
      <c r="S85" s="234">
        <v>4</v>
      </c>
      <c r="T85" s="234">
        <v>4</v>
      </c>
      <c r="U85" s="280">
        <v>0</v>
      </c>
      <c r="V85" s="235">
        <v>4</v>
      </c>
      <c r="W85" s="235">
        <v>2</v>
      </c>
      <c r="X85" s="235">
        <v>3</v>
      </c>
      <c r="Y85" s="281">
        <v>1</v>
      </c>
      <c r="Z85" s="234">
        <v>4</v>
      </c>
      <c r="AA85" s="234">
        <v>1</v>
      </c>
      <c r="AB85" s="234">
        <v>1</v>
      </c>
      <c r="AC85" s="280">
        <v>0</v>
      </c>
      <c r="AD85" s="235">
        <v>5</v>
      </c>
      <c r="AE85" s="235">
        <v>1</v>
      </c>
      <c r="AF85" s="235">
        <v>1</v>
      </c>
      <c r="AG85" s="281">
        <v>0</v>
      </c>
      <c r="AH85" s="284">
        <v>3</v>
      </c>
      <c r="AI85" s="234">
        <v>0</v>
      </c>
      <c r="AJ85" s="234">
        <v>1</v>
      </c>
      <c r="AK85" s="280">
        <v>0</v>
      </c>
      <c r="AL85" s="235">
        <v>4</v>
      </c>
      <c r="AM85" s="235">
        <v>2</v>
      </c>
      <c r="AN85" s="235">
        <v>3</v>
      </c>
      <c r="AO85" s="281">
        <v>0</v>
      </c>
      <c r="AP85" s="234">
        <v>5</v>
      </c>
      <c r="AQ85" s="234">
        <v>3</v>
      </c>
      <c r="AR85" s="234">
        <v>5</v>
      </c>
      <c r="AS85" s="280">
        <v>0</v>
      </c>
      <c r="AT85" s="235">
        <v>3</v>
      </c>
      <c r="AU85" s="235">
        <v>0</v>
      </c>
      <c r="AV85" s="235">
        <v>0</v>
      </c>
      <c r="AW85" s="281">
        <v>0</v>
      </c>
      <c r="AX85" s="234">
        <v>6</v>
      </c>
      <c r="AY85" s="234">
        <v>5</v>
      </c>
      <c r="AZ85" s="234">
        <v>6</v>
      </c>
      <c r="BA85" s="280">
        <v>0</v>
      </c>
      <c r="BB85" s="235">
        <v>4</v>
      </c>
      <c r="BC85" s="235">
        <v>1</v>
      </c>
      <c r="BD85" s="235">
        <v>3</v>
      </c>
      <c r="BE85" s="281">
        <v>0</v>
      </c>
      <c r="BF85" s="290"/>
      <c r="BG85" s="284">
        <v>3</v>
      </c>
      <c r="BH85" s="234">
        <v>2</v>
      </c>
      <c r="BI85" s="234">
        <v>2</v>
      </c>
      <c r="BJ85" s="280">
        <v>0</v>
      </c>
      <c r="BK85" s="235">
        <v>6</v>
      </c>
      <c r="BL85" s="235">
        <v>0</v>
      </c>
      <c r="BM85" s="235">
        <v>1</v>
      </c>
      <c r="BN85" s="281">
        <v>0</v>
      </c>
      <c r="BO85" s="234">
        <v>1</v>
      </c>
      <c r="BP85" s="234">
        <v>0</v>
      </c>
      <c r="BQ85" s="234">
        <v>0</v>
      </c>
      <c r="BR85" s="280">
        <v>0</v>
      </c>
      <c r="BS85" s="235">
        <v>4</v>
      </c>
      <c r="BT85" s="235">
        <v>1</v>
      </c>
      <c r="BU85" s="235">
        <v>1</v>
      </c>
      <c r="BV85" s="281">
        <v>0</v>
      </c>
      <c r="BW85" s="234">
        <v>7</v>
      </c>
      <c r="BX85" s="234">
        <v>1</v>
      </c>
      <c r="BY85" s="234">
        <v>3</v>
      </c>
      <c r="BZ85" s="280">
        <v>0</v>
      </c>
    </row>
    <row r="86" spans="1:78">
      <c r="A86" s="243">
        <v>5</v>
      </c>
      <c r="B86" s="289" t="s">
        <v>1248</v>
      </c>
      <c r="C86" s="289" t="str">
        <f t="shared" si="40"/>
        <v>Ed Buxton</v>
      </c>
      <c r="D86" s="278">
        <v>7</v>
      </c>
      <c r="E86" s="241">
        <v>394</v>
      </c>
      <c r="F86" s="241">
        <v>225</v>
      </c>
      <c r="G86" s="241">
        <v>6</v>
      </c>
      <c r="H86" s="277">
        <f t="shared" si="41"/>
        <v>0.57106598984771573</v>
      </c>
      <c r="I86" s="276">
        <f t="shared" si="42"/>
        <v>62</v>
      </c>
      <c r="J86" s="241">
        <f t="shared" si="43"/>
        <v>19</v>
      </c>
      <c r="K86" s="241">
        <f t="shared" si="44"/>
        <v>33</v>
      </c>
      <c r="L86" s="241">
        <f t="shared" si="45"/>
        <v>0</v>
      </c>
      <c r="M86" s="275">
        <f t="shared" si="46"/>
        <v>0.532258064516129</v>
      </c>
      <c r="N86" s="240">
        <v>4</v>
      </c>
      <c r="O86" s="240">
        <v>1</v>
      </c>
      <c r="P86" s="240">
        <v>3</v>
      </c>
      <c r="Q86" s="270">
        <v>0</v>
      </c>
      <c r="R86" s="231">
        <v>4</v>
      </c>
      <c r="S86" s="239">
        <v>1</v>
      </c>
      <c r="T86" s="239">
        <v>2</v>
      </c>
      <c r="U86" s="269">
        <v>0</v>
      </c>
      <c r="V86" s="240">
        <v>4</v>
      </c>
      <c r="W86" s="240">
        <v>1</v>
      </c>
      <c r="X86" s="240">
        <v>2</v>
      </c>
      <c r="Y86" s="270">
        <v>0</v>
      </c>
      <c r="Z86" s="239"/>
      <c r="AA86" s="239"/>
      <c r="AB86" s="239"/>
      <c r="AC86" s="269"/>
      <c r="AD86" s="240">
        <v>4</v>
      </c>
      <c r="AE86" s="240">
        <v>2</v>
      </c>
      <c r="AF86" s="240">
        <v>1</v>
      </c>
      <c r="AG86" s="270">
        <v>0</v>
      </c>
      <c r="AH86" s="274">
        <v>2</v>
      </c>
      <c r="AI86" s="239">
        <v>1</v>
      </c>
      <c r="AJ86" s="239">
        <v>2</v>
      </c>
      <c r="AK86" s="269">
        <v>0</v>
      </c>
      <c r="AL86" s="240">
        <v>5</v>
      </c>
      <c r="AM86" s="240">
        <v>3</v>
      </c>
      <c r="AN86" s="240">
        <v>3</v>
      </c>
      <c r="AO86" s="270">
        <v>0</v>
      </c>
      <c r="AP86" s="239">
        <v>5</v>
      </c>
      <c r="AQ86" s="239">
        <v>0</v>
      </c>
      <c r="AR86" s="239">
        <v>3</v>
      </c>
      <c r="AS86" s="269">
        <v>0</v>
      </c>
      <c r="AT86" s="240">
        <v>3</v>
      </c>
      <c r="AU86" s="240">
        <v>1</v>
      </c>
      <c r="AV86" s="240">
        <v>1</v>
      </c>
      <c r="AW86" s="270">
        <v>0</v>
      </c>
      <c r="AX86" s="239">
        <v>7</v>
      </c>
      <c r="AY86" s="239">
        <v>3</v>
      </c>
      <c r="AZ86" s="239">
        <v>5</v>
      </c>
      <c r="BA86" s="269">
        <v>0</v>
      </c>
      <c r="BB86" s="240">
        <v>4</v>
      </c>
      <c r="BC86" s="240">
        <v>2</v>
      </c>
      <c r="BD86" s="240">
        <v>1</v>
      </c>
      <c r="BE86" s="270">
        <v>0</v>
      </c>
      <c r="BF86" s="290"/>
      <c r="BG86" s="274">
        <v>3</v>
      </c>
      <c r="BH86" s="239">
        <v>0</v>
      </c>
      <c r="BI86" s="239">
        <v>2</v>
      </c>
      <c r="BJ86" s="269">
        <v>0</v>
      </c>
      <c r="BK86" s="240">
        <v>6</v>
      </c>
      <c r="BL86" s="240">
        <v>3</v>
      </c>
      <c r="BM86" s="240">
        <v>5</v>
      </c>
      <c r="BN86" s="270">
        <v>0</v>
      </c>
      <c r="BO86" s="239">
        <v>3</v>
      </c>
      <c r="BP86" s="239">
        <v>0</v>
      </c>
      <c r="BQ86" s="239">
        <v>0</v>
      </c>
      <c r="BR86" s="269">
        <v>0</v>
      </c>
      <c r="BS86" s="240">
        <v>2</v>
      </c>
      <c r="BT86" s="240">
        <v>0</v>
      </c>
      <c r="BU86" s="240">
        <v>0</v>
      </c>
      <c r="BV86" s="270">
        <v>0</v>
      </c>
      <c r="BW86" s="239">
        <v>6</v>
      </c>
      <c r="BX86" s="239">
        <v>1</v>
      </c>
      <c r="BY86" s="239">
        <v>3</v>
      </c>
      <c r="BZ86" s="269">
        <v>0</v>
      </c>
    </row>
    <row r="87" spans="1:78">
      <c r="A87" s="238">
        <v>6</v>
      </c>
      <c r="B87" s="291" t="s">
        <v>1190</v>
      </c>
      <c r="C87" s="291" t="str">
        <f t="shared" si="40"/>
        <v>Scott Rouse</v>
      </c>
      <c r="D87" s="287">
        <v>7</v>
      </c>
      <c r="E87" s="236">
        <v>315</v>
      </c>
      <c r="F87" s="236">
        <v>164</v>
      </c>
      <c r="G87" s="236">
        <v>13</v>
      </c>
      <c r="H87" s="292">
        <f t="shared" si="41"/>
        <v>0.52063492063492067</v>
      </c>
      <c r="I87" s="286">
        <f t="shared" si="42"/>
        <v>4</v>
      </c>
      <c r="J87" s="236">
        <f t="shared" si="43"/>
        <v>1</v>
      </c>
      <c r="K87" s="236">
        <f t="shared" si="44"/>
        <v>2</v>
      </c>
      <c r="L87" s="236">
        <f t="shared" si="45"/>
        <v>1</v>
      </c>
      <c r="M87" s="285">
        <f t="shared" si="46"/>
        <v>0.5</v>
      </c>
      <c r="N87" s="235"/>
      <c r="O87" s="235"/>
      <c r="P87" s="235"/>
      <c r="Q87" s="281"/>
      <c r="R87" s="234">
        <v>4</v>
      </c>
      <c r="S87" s="234">
        <v>1</v>
      </c>
      <c r="T87" s="234">
        <v>2</v>
      </c>
      <c r="U87" s="280">
        <v>1</v>
      </c>
      <c r="V87" s="235"/>
      <c r="W87" s="235"/>
      <c r="X87" s="235"/>
      <c r="Y87" s="281"/>
      <c r="Z87" s="234"/>
      <c r="AA87" s="234"/>
      <c r="AB87" s="234"/>
      <c r="AC87" s="280"/>
      <c r="AD87" s="235"/>
      <c r="AE87" s="235"/>
      <c r="AF87" s="235"/>
      <c r="AG87" s="281"/>
      <c r="AH87" s="284"/>
      <c r="AI87" s="234"/>
      <c r="AJ87" s="234"/>
      <c r="AK87" s="280"/>
      <c r="AL87" s="235"/>
      <c r="AM87" s="235"/>
      <c r="AN87" s="235"/>
      <c r="AO87" s="281"/>
      <c r="AP87" s="234"/>
      <c r="AQ87" s="234"/>
      <c r="AR87" s="234"/>
      <c r="AS87" s="280"/>
      <c r="AT87" s="235"/>
      <c r="AU87" s="235"/>
      <c r="AV87" s="235"/>
      <c r="AW87" s="281"/>
      <c r="AX87" s="234"/>
      <c r="AY87" s="234"/>
      <c r="AZ87" s="234"/>
      <c r="BA87" s="280"/>
      <c r="BB87" s="235"/>
      <c r="BC87" s="235"/>
      <c r="BD87" s="235"/>
      <c r="BE87" s="281"/>
      <c r="BF87" s="290"/>
      <c r="BG87" s="284"/>
      <c r="BH87" s="234"/>
      <c r="BI87" s="234"/>
      <c r="BJ87" s="280"/>
      <c r="BK87" s="235"/>
      <c r="BL87" s="235"/>
      <c r="BM87" s="235"/>
      <c r="BN87" s="281"/>
      <c r="BO87" s="234"/>
      <c r="BP87" s="234"/>
      <c r="BQ87" s="234"/>
      <c r="BR87" s="280"/>
      <c r="BS87" s="235"/>
      <c r="BT87" s="235"/>
      <c r="BU87" s="235"/>
      <c r="BV87" s="281"/>
      <c r="BW87" s="234"/>
      <c r="BX87" s="234"/>
      <c r="BY87" s="234"/>
      <c r="BZ87" s="280"/>
    </row>
    <row r="88" spans="1:78">
      <c r="A88" s="243">
        <v>7</v>
      </c>
      <c r="B88" s="289" t="s">
        <v>1689</v>
      </c>
      <c r="C88" s="289" t="str">
        <f t="shared" si="40"/>
        <v>Tim Cowdrey</v>
      </c>
      <c r="D88" s="278">
        <v>6</v>
      </c>
      <c r="E88" s="241">
        <v>380</v>
      </c>
      <c r="F88" s="241">
        <v>211</v>
      </c>
      <c r="G88" s="241">
        <v>11</v>
      </c>
      <c r="H88" s="275">
        <f t="shared" si="41"/>
        <v>0.55526315789473679</v>
      </c>
      <c r="I88" s="276">
        <f t="shared" si="42"/>
        <v>65</v>
      </c>
      <c r="J88" s="241">
        <f t="shared" si="43"/>
        <v>22</v>
      </c>
      <c r="K88" s="241">
        <f t="shared" si="44"/>
        <v>36</v>
      </c>
      <c r="L88" s="241">
        <f t="shared" si="45"/>
        <v>1</v>
      </c>
      <c r="M88" s="275">
        <f t="shared" si="46"/>
        <v>0.55384615384615388</v>
      </c>
      <c r="N88" s="240">
        <v>4</v>
      </c>
      <c r="O88" s="240">
        <v>1</v>
      </c>
      <c r="P88" s="240">
        <v>1</v>
      </c>
      <c r="Q88" s="270">
        <v>0</v>
      </c>
      <c r="R88" s="239">
        <v>7</v>
      </c>
      <c r="S88" s="239">
        <v>3</v>
      </c>
      <c r="T88" s="239">
        <v>4</v>
      </c>
      <c r="U88" s="269">
        <v>1</v>
      </c>
      <c r="V88" s="240">
        <v>5</v>
      </c>
      <c r="W88" s="240">
        <v>1</v>
      </c>
      <c r="X88" s="240">
        <v>4</v>
      </c>
      <c r="Y88" s="270">
        <v>0</v>
      </c>
      <c r="Z88" s="239">
        <v>5</v>
      </c>
      <c r="AA88" s="239">
        <v>3</v>
      </c>
      <c r="AB88" s="239">
        <v>4</v>
      </c>
      <c r="AC88" s="269">
        <v>0</v>
      </c>
      <c r="AD88" s="240">
        <v>6</v>
      </c>
      <c r="AE88" s="240">
        <v>3</v>
      </c>
      <c r="AF88" s="240">
        <v>4</v>
      </c>
      <c r="AG88" s="270">
        <v>0</v>
      </c>
      <c r="AH88" s="274">
        <v>3</v>
      </c>
      <c r="AI88" s="239">
        <v>0</v>
      </c>
      <c r="AJ88" s="239">
        <v>0</v>
      </c>
      <c r="AK88" s="269">
        <v>0</v>
      </c>
      <c r="AL88" s="240">
        <v>5</v>
      </c>
      <c r="AM88" s="240">
        <v>3</v>
      </c>
      <c r="AN88" s="240">
        <v>4</v>
      </c>
      <c r="AO88" s="270">
        <v>0</v>
      </c>
      <c r="AP88" s="239">
        <v>5</v>
      </c>
      <c r="AQ88" s="239">
        <v>3</v>
      </c>
      <c r="AR88" s="239">
        <v>3</v>
      </c>
      <c r="AS88" s="269">
        <v>0</v>
      </c>
      <c r="AT88" s="240">
        <v>4</v>
      </c>
      <c r="AU88" s="240">
        <v>0</v>
      </c>
      <c r="AV88" s="240">
        <v>2</v>
      </c>
      <c r="AW88" s="270">
        <v>0</v>
      </c>
      <c r="AX88" s="239">
        <v>7</v>
      </c>
      <c r="AY88" s="239">
        <v>3</v>
      </c>
      <c r="AZ88" s="239">
        <v>4</v>
      </c>
      <c r="BA88" s="269">
        <v>0</v>
      </c>
      <c r="BB88" s="240"/>
      <c r="BC88" s="240"/>
      <c r="BD88" s="240"/>
      <c r="BE88" s="270"/>
      <c r="BF88" s="290"/>
      <c r="BG88" s="274">
        <v>4</v>
      </c>
      <c r="BH88" s="239">
        <v>1</v>
      </c>
      <c r="BI88" s="239">
        <v>2</v>
      </c>
      <c r="BJ88" s="269">
        <v>0</v>
      </c>
      <c r="BK88" s="240">
        <v>6</v>
      </c>
      <c r="BL88" s="240">
        <v>1</v>
      </c>
      <c r="BM88" s="240">
        <v>4</v>
      </c>
      <c r="BN88" s="270">
        <v>0</v>
      </c>
      <c r="BO88" s="239">
        <v>4</v>
      </c>
      <c r="BP88" s="239">
        <v>0</v>
      </c>
      <c r="BQ88" s="239">
        <v>0</v>
      </c>
      <c r="BR88" s="269">
        <v>0</v>
      </c>
      <c r="BS88" s="240"/>
      <c r="BT88" s="240"/>
      <c r="BU88" s="240"/>
      <c r="BV88" s="270"/>
      <c r="BW88" s="239"/>
      <c r="BX88" s="239"/>
      <c r="BY88" s="239"/>
      <c r="BZ88" s="269"/>
    </row>
    <row r="89" spans="1:78">
      <c r="A89" s="238">
        <v>8</v>
      </c>
      <c r="B89" s="343" t="s">
        <v>1247</v>
      </c>
      <c r="C89" s="343" t="str">
        <f t="shared" si="40"/>
        <v>Jeff Freebury</v>
      </c>
      <c r="D89" s="286">
        <v>2</v>
      </c>
      <c r="E89" s="237">
        <v>121</v>
      </c>
      <c r="F89" s="237">
        <v>64</v>
      </c>
      <c r="G89" s="237">
        <v>8</v>
      </c>
      <c r="H89" s="292">
        <f t="shared" si="41"/>
        <v>0.52892561983471076</v>
      </c>
      <c r="I89" s="286">
        <f t="shared" si="42"/>
        <v>60</v>
      </c>
      <c r="J89" s="236">
        <f t="shared" si="43"/>
        <v>19</v>
      </c>
      <c r="K89" s="236">
        <f t="shared" si="44"/>
        <v>29</v>
      </c>
      <c r="L89" s="236">
        <f t="shared" si="45"/>
        <v>0</v>
      </c>
      <c r="M89" s="285">
        <f t="shared" si="46"/>
        <v>0.48333333333333334</v>
      </c>
      <c r="N89" s="235">
        <v>4</v>
      </c>
      <c r="O89" s="235">
        <v>0</v>
      </c>
      <c r="P89" s="235">
        <v>3</v>
      </c>
      <c r="Q89" s="281">
        <v>0</v>
      </c>
      <c r="R89" s="234">
        <v>6</v>
      </c>
      <c r="S89" s="234">
        <v>5</v>
      </c>
      <c r="T89" s="234">
        <v>5</v>
      </c>
      <c r="U89" s="280">
        <v>0</v>
      </c>
      <c r="V89" s="235">
        <v>5</v>
      </c>
      <c r="W89" s="235">
        <v>0</v>
      </c>
      <c r="X89" s="235">
        <v>2</v>
      </c>
      <c r="Y89" s="281">
        <v>0</v>
      </c>
      <c r="Z89" s="234">
        <v>6</v>
      </c>
      <c r="AA89" s="234">
        <v>3</v>
      </c>
      <c r="AB89" s="234">
        <v>3</v>
      </c>
      <c r="AC89" s="280">
        <v>0</v>
      </c>
      <c r="AD89" s="235">
        <v>5</v>
      </c>
      <c r="AE89" s="235">
        <v>1</v>
      </c>
      <c r="AF89" s="235">
        <v>3</v>
      </c>
      <c r="AG89" s="281">
        <v>0</v>
      </c>
      <c r="AH89" s="284">
        <v>4</v>
      </c>
      <c r="AI89" s="234">
        <v>0</v>
      </c>
      <c r="AJ89" s="234">
        <v>0</v>
      </c>
      <c r="AK89" s="280">
        <v>0</v>
      </c>
      <c r="AL89" s="235">
        <v>6</v>
      </c>
      <c r="AM89" s="235">
        <v>2</v>
      </c>
      <c r="AN89" s="235">
        <v>3</v>
      </c>
      <c r="AO89" s="281">
        <v>0</v>
      </c>
      <c r="AP89" s="234">
        <v>5</v>
      </c>
      <c r="AQ89" s="234">
        <v>2</v>
      </c>
      <c r="AR89" s="234">
        <v>1</v>
      </c>
      <c r="AS89" s="280">
        <v>0</v>
      </c>
      <c r="AT89" s="235">
        <v>4</v>
      </c>
      <c r="AU89" s="235">
        <v>0</v>
      </c>
      <c r="AV89" s="235">
        <v>0</v>
      </c>
      <c r="AW89" s="281">
        <v>0</v>
      </c>
      <c r="AX89" s="234">
        <v>2</v>
      </c>
      <c r="AY89" s="234">
        <v>1</v>
      </c>
      <c r="AZ89" s="234">
        <v>0</v>
      </c>
      <c r="BA89" s="280">
        <v>0</v>
      </c>
      <c r="BB89" s="235"/>
      <c r="BC89" s="235"/>
      <c r="BD89" s="235"/>
      <c r="BE89" s="281"/>
      <c r="BF89" s="290"/>
      <c r="BG89" s="284"/>
      <c r="BH89" s="234"/>
      <c r="BI89" s="234"/>
      <c r="BJ89" s="280"/>
      <c r="BK89" s="235"/>
      <c r="BL89" s="235"/>
      <c r="BM89" s="235"/>
      <c r="BN89" s="281"/>
      <c r="BO89" s="234">
        <v>3</v>
      </c>
      <c r="BP89" s="234">
        <v>0</v>
      </c>
      <c r="BQ89" s="234">
        <v>2</v>
      </c>
      <c r="BR89" s="280">
        <v>0</v>
      </c>
      <c r="BS89" s="235">
        <v>4</v>
      </c>
      <c r="BT89" s="235">
        <v>1</v>
      </c>
      <c r="BU89" s="235">
        <v>2</v>
      </c>
      <c r="BV89" s="281">
        <v>0</v>
      </c>
      <c r="BW89" s="234">
        <v>6</v>
      </c>
      <c r="BX89" s="234">
        <v>4</v>
      </c>
      <c r="BY89" s="234">
        <v>5</v>
      </c>
      <c r="BZ89" s="280">
        <v>0</v>
      </c>
    </row>
    <row r="90" spans="1:78">
      <c r="A90" s="243">
        <v>9</v>
      </c>
      <c r="B90" s="289" t="s">
        <v>1115</v>
      </c>
      <c r="C90" s="289" t="str">
        <f t="shared" si="40"/>
        <v>Guy Sanchez</v>
      </c>
      <c r="D90" s="278">
        <v>4</v>
      </c>
      <c r="E90" s="241">
        <v>122</v>
      </c>
      <c r="F90" s="241">
        <v>57</v>
      </c>
      <c r="G90" s="241">
        <v>2</v>
      </c>
      <c r="H90" s="275">
        <f t="shared" si="41"/>
        <v>0.46721311475409838</v>
      </c>
      <c r="I90" s="276">
        <f t="shared" si="42"/>
        <v>61</v>
      </c>
      <c r="J90" s="241">
        <f t="shared" si="43"/>
        <v>20</v>
      </c>
      <c r="K90" s="241">
        <f t="shared" si="44"/>
        <v>28</v>
      </c>
      <c r="L90" s="241">
        <f t="shared" si="45"/>
        <v>1</v>
      </c>
      <c r="M90" s="275">
        <f t="shared" si="46"/>
        <v>0.45901639344262296</v>
      </c>
      <c r="N90" s="240">
        <v>3</v>
      </c>
      <c r="O90" s="240">
        <v>1</v>
      </c>
      <c r="P90" s="240">
        <v>1</v>
      </c>
      <c r="Q90" s="270">
        <v>0</v>
      </c>
      <c r="R90" s="239">
        <v>6</v>
      </c>
      <c r="S90" s="239">
        <v>3</v>
      </c>
      <c r="T90" s="239">
        <v>4</v>
      </c>
      <c r="U90" s="269">
        <v>1</v>
      </c>
      <c r="V90" s="240">
        <v>3</v>
      </c>
      <c r="W90" s="240">
        <v>1</v>
      </c>
      <c r="X90" s="240">
        <v>1</v>
      </c>
      <c r="Y90" s="270">
        <v>0</v>
      </c>
      <c r="Z90" s="239">
        <v>6</v>
      </c>
      <c r="AA90" s="239">
        <v>3</v>
      </c>
      <c r="AB90" s="239">
        <v>2</v>
      </c>
      <c r="AC90" s="269">
        <v>0</v>
      </c>
      <c r="AD90" s="240">
        <v>3</v>
      </c>
      <c r="AE90" s="240">
        <v>2</v>
      </c>
      <c r="AF90" s="240">
        <v>2</v>
      </c>
      <c r="AG90" s="270">
        <v>0</v>
      </c>
      <c r="AH90" s="274">
        <v>4</v>
      </c>
      <c r="AI90" s="239">
        <v>0</v>
      </c>
      <c r="AJ90" s="239">
        <v>2</v>
      </c>
      <c r="AK90" s="269">
        <v>0</v>
      </c>
      <c r="AL90" s="240">
        <v>4</v>
      </c>
      <c r="AM90" s="240">
        <v>1</v>
      </c>
      <c r="AN90" s="240">
        <v>1</v>
      </c>
      <c r="AO90" s="270">
        <v>0</v>
      </c>
      <c r="AP90" s="239">
        <v>5</v>
      </c>
      <c r="AQ90" s="239">
        <v>0</v>
      </c>
      <c r="AR90" s="239">
        <v>2</v>
      </c>
      <c r="AS90" s="269">
        <v>0</v>
      </c>
      <c r="AT90" s="240"/>
      <c r="AU90" s="240"/>
      <c r="AV90" s="240"/>
      <c r="AW90" s="270"/>
      <c r="AX90" s="239">
        <v>6</v>
      </c>
      <c r="AY90" s="239">
        <v>3</v>
      </c>
      <c r="AZ90" s="239">
        <v>3</v>
      </c>
      <c r="BA90" s="269">
        <v>0</v>
      </c>
      <c r="BB90" s="240">
        <v>5</v>
      </c>
      <c r="BC90" s="240">
        <v>0</v>
      </c>
      <c r="BD90" s="240">
        <v>1</v>
      </c>
      <c r="BE90" s="270">
        <v>0</v>
      </c>
      <c r="BF90" s="290"/>
      <c r="BG90" s="274">
        <v>1</v>
      </c>
      <c r="BH90" s="239">
        <v>0</v>
      </c>
      <c r="BI90" s="239">
        <v>0</v>
      </c>
      <c r="BJ90" s="269">
        <v>0</v>
      </c>
      <c r="BK90" s="240">
        <v>6</v>
      </c>
      <c r="BL90" s="240">
        <v>2</v>
      </c>
      <c r="BM90" s="240">
        <v>3</v>
      </c>
      <c r="BN90" s="270">
        <v>0</v>
      </c>
      <c r="BO90" s="239">
        <v>2</v>
      </c>
      <c r="BP90" s="239">
        <v>1</v>
      </c>
      <c r="BQ90" s="239">
        <v>1</v>
      </c>
      <c r="BR90" s="269">
        <v>0</v>
      </c>
      <c r="BS90" s="240">
        <v>1</v>
      </c>
      <c r="BT90" s="240">
        <v>0</v>
      </c>
      <c r="BU90" s="240">
        <v>1</v>
      </c>
      <c r="BV90" s="270">
        <v>0</v>
      </c>
      <c r="BW90" s="239">
        <v>6</v>
      </c>
      <c r="BX90" s="239">
        <v>3</v>
      </c>
      <c r="BY90" s="239">
        <v>4</v>
      </c>
      <c r="BZ90" s="269">
        <v>0</v>
      </c>
    </row>
    <row r="91" spans="1:78">
      <c r="A91" s="238">
        <v>10</v>
      </c>
      <c r="B91" s="291" t="s">
        <v>1145</v>
      </c>
      <c r="C91" s="291" t="str">
        <f t="shared" si="40"/>
        <v>Jeff Gentry</v>
      </c>
      <c r="D91" s="286">
        <v>4</v>
      </c>
      <c r="E91" s="236">
        <v>138</v>
      </c>
      <c r="F91" s="236">
        <v>69</v>
      </c>
      <c r="G91" s="236">
        <v>2</v>
      </c>
      <c r="H91" s="285">
        <f t="shared" si="41"/>
        <v>0.5</v>
      </c>
      <c r="I91" s="286">
        <f t="shared" si="42"/>
        <v>51</v>
      </c>
      <c r="J91" s="236">
        <f t="shared" si="43"/>
        <v>11</v>
      </c>
      <c r="K91" s="236">
        <f t="shared" si="44"/>
        <v>26</v>
      </c>
      <c r="L91" s="236">
        <f t="shared" si="45"/>
        <v>0</v>
      </c>
      <c r="M91" s="285">
        <f t="shared" si="46"/>
        <v>0.50980392156862742</v>
      </c>
      <c r="N91" s="235">
        <v>4</v>
      </c>
      <c r="O91" s="235">
        <v>0</v>
      </c>
      <c r="P91" s="235">
        <v>2</v>
      </c>
      <c r="Q91" s="281">
        <v>0</v>
      </c>
      <c r="R91" s="234">
        <v>6</v>
      </c>
      <c r="S91" s="234">
        <v>4</v>
      </c>
      <c r="T91" s="234">
        <v>5</v>
      </c>
      <c r="U91" s="280">
        <v>0</v>
      </c>
      <c r="V91" s="235">
        <v>4</v>
      </c>
      <c r="W91" s="235">
        <v>0</v>
      </c>
      <c r="X91" s="235">
        <v>0</v>
      </c>
      <c r="Y91" s="281">
        <v>0</v>
      </c>
      <c r="Z91" s="234">
        <v>5</v>
      </c>
      <c r="AA91" s="234">
        <v>1</v>
      </c>
      <c r="AB91" s="234">
        <v>2</v>
      </c>
      <c r="AC91" s="280">
        <v>0</v>
      </c>
      <c r="AD91" s="235">
        <v>3</v>
      </c>
      <c r="AE91" s="235">
        <v>1</v>
      </c>
      <c r="AF91" s="235">
        <v>3</v>
      </c>
      <c r="AG91" s="281">
        <v>0</v>
      </c>
      <c r="AH91" s="284">
        <v>3</v>
      </c>
      <c r="AI91" s="234">
        <v>0</v>
      </c>
      <c r="AJ91" s="234">
        <v>1</v>
      </c>
      <c r="AK91" s="280">
        <v>0</v>
      </c>
      <c r="AL91" s="235">
        <v>5</v>
      </c>
      <c r="AM91" s="235">
        <v>2</v>
      </c>
      <c r="AN91" s="235">
        <v>4</v>
      </c>
      <c r="AO91" s="281">
        <v>0</v>
      </c>
      <c r="AP91" s="234">
        <v>2</v>
      </c>
      <c r="AQ91" s="234">
        <v>1</v>
      </c>
      <c r="AR91" s="234">
        <v>2</v>
      </c>
      <c r="AS91" s="280">
        <v>0</v>
      </c>
      <c r="AT91" s="235">
        <v>4</v>
      </c>
      <c r="AU91" s="235">
        <v>0</v>
      </c>
      <c r="AV91" s="235">
        <v>1</v>
      </c>
      <c r="AW91" s="281">
        <v>0</v>
      </c>
      <c r="AX91" s="234">
        <v>6</v>
      </c>
      <c r="AY91" s="234">
        <v>2</v>
      </c>
      <c r="AZ91" s="234">
        <v>5</v>
      </c>
      <c r="BA91" s="280">
        <v>0</v>
      </c>
      <c r="BB91" s="235">
        <v>5</v>
      </c>
      <c r="BC91" s="235">
        <v>0</v>
      </c>
      <c r="BD91" s="235">
        <v>1</v>
      </c>
      <c r="BE91" s="281">
        <v>0</v>
      </c>
      <c r="BF91" s="290"/>
      <c r="BG91" s="284">
        <v>2</v>
      </c>
      <c r="BH91" s="234">
        <v>0</v>
      </c>
      <c r="BI91" s="234">
        <v>0</v>
      </c>
      <c r="BJ91" s="280">
        <v>0</v>
      </c>
      <c r="BK91" s="235">
        <v>2</v>
      </c>
      <c r="BL91" s="235">
        <v>0</v>
      </c>
      <c r="BM91" s="235">
        <v>0</v>
      </c>
      <c r="BN91" s="281">
        <v>0</v>
      </c>
      <c r="BO91" s="234"/>
      <c r="BP91" s="234"/>
      <c r="BQ91" s="234"/>
      <c r="BR91" s="280"/>
      <c r="BS91" s="235"/>
      <c r="BT91" s="235"/>
      <c r="BU91" s="235"/>
      <c r="BV91" s="281"/>
      <c r="BW91" s="234"/>
      <c r="BX91" s="234"/>
      <c r="BY91" s="234"/>
      <c r="BZ91" s="280"/>
    </row>
    <row r="92" spans="1:78">
      <c r="A92" s="243">
        <v>11</v>
      </c>
      <c r="B92" s="289" t="s">
        <v>1084</v>
      </c>
      <c r="C92" s="289" t="str">
        <f t="shared" si="40"/>
        <v>Lloyd Seron</v>
      </c>
      <c r="D92" s="278">
        <v>8</v>
      </c>
      <c r="E92" s="242">
        <v>353</v>
      </c>
      <c r="F92" s="242">
        <v>164</v>
      </c>
      <c r="G92" s="242">
        <v>4</v>
      </c>
      <c r="H92" s="277">
        <f t="shared" si="41"/>
        <v>0.46458923512747874</v>
      </c>
      <c r="I92" s="276">
        <f t="shared" si="42"/>
        <v>53</v>
      </c>
      <c r="J92" s="241">
        <f t="shared" si="43"/>
        <v>14</v>
      </c>
      <c r="K92" s="241">
        <f t="shared" si="44"/>
        <v>20</v>
      </c>
      <c r="L92" s="241">
        <f t="shared" si="45"/>
        <v>0</v>
      </c>
      <c r="M92" s="275">
        <f t="shared" si="46"/>
        <v>0.37735849056603776</v>
      </c>
      <c r="N92" s="240"/>
      <c r="O92" s="240"/>
      <c r="P92" s="240"/>
      <c r="Q92" s="270"/>
      <c r="R92" s="239">
        <v>2</v>
      </c>
      <c r="S92" s="239">
        <v>1</v>
      </c>
      <c r="T92" s="239">
        <v>1</v>
      </c>
      <c r="U92" s="269">
        <v>0</v>
      </c>
      <c r="V92" s="240">
        <v>1</v>
      </c>
      <c r="W92" s="240">
        <v>0</v>
      </c>
      <c r="X92" s="240">
        <v>0</v>
      </c>
      <c r="Y92" s="270">
        <v>0</v>
      </c>
      <c r="Z92" s="239">
        <v>5</v>
      </c>
      <c r="AA92" s="239">
        <v>3</v>
      </c>
      <c r="AB92" s="239">
        <v>3</v>
      </c>
      <c r="AC92" s="269">
        <v>0</v>
      </c>
      <c r="AD92" s="240">
        <v>5</v>
      </c>
      <c r="AE92" s="240">
        <v>3</v>
      </c>
      <c r="AF92" s="240">
        <v>2</v>
      </c>
      <c r="AG92" s="270">
        <v>0</v>
      </c>
      <c r="AH92" s="274">
        <v>3</v>
      </c>
      <c r="AI92" s="239">
        <v>0</v>
      </c>
      <c r="AJ92" s="239">
        <v>0</v>
      </c>
      <c r="AK92" s="269">
        <v>0</v>
      </c>
      <c r="AL92" s="240">
        <v>4</v>
      </c>
      <c r="AM92" s="240">
        <v>1</v>
      </c>
      <c r="AN92" s="240">
        <v>2</v>
      </c>
      <c r="AO92" s="270">
        <v>0</v>
      </c>
      <c r="AP92" s="239">
        <v>2</v>
      </c>
      <c r="AQ92" s="239">
        <v>1</v>
      </c>
      <c r="AR92" s="239">
        <v>1</v>
      </c>
      <c r="AS92" s="269">
        <v>0</v>
      </c>
      <c r="AT92" s="240">
        <v>2</v>
      </c>
      <c r="AU92" s="240">
        <v>0</v>
      </c>
      <c r="AV92" s="240">
        <v>0</v>
      </c>
      <c r="AW92" s="270">
        <v>0</v>
      </c>
      <c r="AX92" s="239">
        <v>6</v>
      </c>
      <c r="AY92" s="239">
        <v>2</v>
      </c>
      <c r="AZ92" s="239">
        <v>3</v>
      </c>
      <c r="BA92" s="269">
        <v>0</v>
      </c>
      <c r="BB92" s="240">
        <v>4</v>
      </c>
      <c r="BC92" s="240">
        <v>0</v>
      </c>
      <c r="BD92" s="240">
        <v>2</v>
      </c>
      <c r="BE92" s="270">
        <v>0</v>
      </c>
      <c r="BF92" s="290"/>
      <c r="BG92" s="274">
        <v>2</v>
      </c>
      <c r="BH92" s="239">
        <v>0</v>
      </c>
      <c r="BI92" s="239">
        <v>1</v>
      </c>
      <c r="BJ92" s="269">
        <v>0</v>
      </c>
      <c r="BK92" s="240">
        <v>5</v>
      </c>
      <c r="BL92" s="240">
        <v>2</v>
      </c>
      <c r="BM92" s="240">
        <v>1</v>
      </c>
      <c r="BN92" s="270">
        <v>0</v>
      </c>
      <c r="BO92" s="239">
        <v>3</v>
      </c>
      <c r="BP92" s="239">
        <v>0</v>
      </c>
      <c r="BQ92" s="239">
        <v>1</v>
      </c>
      <c r="BR92" s="269">
        <v>0</v>
      </c>
      <c r="BS92" s="240">
        <v>3</v>
      </c>
      <c r="BT92" s="240">
        <v>0</v>
      </c>
      <c r="BU92" s="240">
        <v>0</v>
      </c>
      <c r="BV92" s="270">
        <v>0</v>
      </c>
      <c r="BW92" s="239">
        <v>6</v>
      </c>
      <c r="BX92" s="239">
        <v>1</v>
      </c>
      <c r="BY92" s="239">
        <v>3</v>
      </c>
      <c r="BZ92" s="269">
        <v>0</v>
      </c>
    </row>
    <row r="93" spans="1:78">
      <c r="A93" s="238">
        <v>12</v>
      </c>
      <c r="B93" s="291" t="s">
        <v>1214</v>
      </c>
      <c r="C93" s="291" t="str">
        <f t="shared" si="40"/>
        <v>Jason Griffin</v>
      </c>
      <c r="D93" s="287">
        <v>13</v>
      </c>
      <c r="E93" s="236">
        <v>659</v>
      </c>
      <c r="F93" s="236">
        <v>327</v>
      </c>
      <c r="G93" s="236">
        <v>14</v>
      </c>
      <c r="H93" s="292">
        <f t="shared" si="41"/>
        <v>0.49620637329286799</v>
      </c>
      <c r="I93" s="286">
        <f t="shared" si="42"/>
        <v>48</v>
      </c>
      <c r="J93" s="236">
        <f t="shared" si="43"/>
        <v>16</v>
      </c>
      <c r="K93" s="236">
        <f t="shared" si="44"/>
        <v>26</v>
      </c>
      <c r="L93" s="236">
        <f t="shared" si="45"/>
        <v>0</v>
      </c>
      <c r="M93" s="285">
        <f t="shared" si="46"/>
        <v>0.54166666666666663</v>
      </c>
      <c r="N93" s="235">
        <v>4</v>
      </c>
      <c r="O93" s="235">
        <v>0</v>
      </c>
      <c r="P93" s="235">
        <v>0</v>
      </c>
      <c r="Q93" s="281">
        <v>0</v>
      </c>
      <c r="R93" s="234">
        <v>2</v>
      </c>
      <c r="S93" s="234">
        <v>1</v>
      </c>
      <c r="T93" s="234">
        <v>2</v>
      </c>
      <c r="U93" s="280">
        <v>0</v>
      </c>
      <c r="V93" s="235">
        <v>3</v>
      </c>
      <c r="W93" s="235">
        <v>1</v>
      </c>
      <c r="X93" s="235">
        <v>2</v>
      </c>
      <c r="Y93" s="281">
        <v>0</v>
      </c>
      <c r="Z93" s="234"/>
      <c r="AA93" s="234"/>
      <c r="AB93" s="234"/>
      <c r="AC93" s="280"/>
      <c r="AD93" s="235">
        <v>3</v>
      </c>
      <c r="AE93" s="235">
        <v>1</v>
      </c>
      <c r="AF93" s="235">
        <v>3</v>
      </c>
      <c r="AG93" s="281">
        <v>0</v>
      </c>
      <c r="AH93" s="284">
        <v>3</v>
      </c>
      <c r="AI93" s="234">
        <v>0</v>
      </c>
      <c r="AJ93" s="234">
        <v>1</v>
      </c>
      <c r="AK93" s="280">
        <v>0</v>
      </c>
      <c r="AL93" s="235"/>
      <c r="AM93" s="235"/>
      <c r="AN93" s="235"/>
      <c r="AO93" s="281"/>
      <c r="AP93" s="234">
        <v>3</v>
      </c>
      <c r="AQ93" s="234">
        <v>0</v>
      </c>
      <c r="AR93" s="234">
        <v>0</v>
      </c>
      <c r="AS93" s="280">
        <v>0</v>
      </c>
      <c r="AT93" s="235">
        <v>2</v>
      </c>
      <c r="AU93" s="235">
        <v>0</v>
      </c>
      <c r="AV93" s="235">
        <v>1</v>
      </c>
      <c r="AW93" s="281">
        <v>0</v>
      </c>
      <c r="AX93" s="234">
        <v>5</v>
      </c>
      <c r="AY93" s="234">
        <v>3</v>
      </c>
      <c r="AZ93" s="234">
        <v>3</v>
      </c>
      <c r="BA93" s="280">
        <v>0</v>
      </c>
      <c r="BB93" s="235">
        <v>4</v>
      </c>
      <c r="BC93" s="235">
        <v>2</v>
      </c>
      <c r="BD93" s="235">
        <v>1</v>
      </c>
      <c r="BE93" s="281">
        <v>0</v>
      </c>
      <c r="BF93" s="290"/>
      <c r="BG93" s="284"/>
      <c r="BH93" s="234"/>
      <c r="BI93" s="234"/>
      <c r="BJ93" s="280"/>
      <c r="BK93" s="235">
        <v>6</v>
      </c>
      <c r="BL93" s="235">
        <v>3</v>
      </c>
      <c r="BM93" s="235">
        <v>5</v>
      </c>
      <c r="BN93" s="281">
        <v>0</v>
      </c>
      <c r="BO93" s="234">
        <v>4</v>
      </c>
      <c r="BP93" s="234">
        <v>2</v>
      </c>
      <c r="BQ93" s="234">
        <v>3</v>
      </c>
      <c r="BR93" s="280">
        <v>0</v>
      </c>
      <c r="BS93" s="235">
        <v>3</v>
      </c>
      <c r="BT93" s="235">
        <v>0</v>
      </c>
      <c r="BU93" s="235">
        <v>1</v>
      </c>
      <c r="BV93" s="281">
        <v>0</v>
      </c>
      <c r="BW93" s="234">
        <v>6</v>
      </c>
      <c r="BX93" s="234">
        <v>3</v>
      </c>
      <c r="BY93" s="234">
        <v>4</v>
      </c>
      <c r="BZ93" s="280">
        <v>0</v>
      </c>
    </row>
    <row r="94" spans="1:78">
      <c r="A94" s="243">
        <v>13</v>
      </c>
      <c r="B94" s="289" t="s">
        <v>147</v>
      </c>
      <c r="C94" s="289" t="str">
        <f t="shared" si="40"/>
        <v>Steve Floyd</v>
      </c>
      <c r="D94" s="278">
        <v>4</v>
      </c>
      <c r="E94" s="242">
        <v>109</v>
      </c>
      <c r="F94" s="242">
        <v>48</v>
      </c>
      <c r="G94" s="242">
        <v>0</v>
      </c>
      <c r="H94" s="277">
        <f t="shared" si="41"/>
        <v>0.44036697247706424</v>
      </c>
      <c r="I94" s="276">
        <f t="shared" si="42"/>
        <v>2</v>
      </c>
      <c r="J94" s="241">
        <f t="shared" si="43"/>
        <v>0</v>
      </c>
      <c r="K94" s="241">
        <f t="shared" si="44"/>
        <v>1</v>
      </c>
      <c r="L94" s="241">
        <f t="shared" si="45"/>
        <v>0</v>
      </c>
      <c r="M94" s="275">
        <f t="shared" si="46"/>
        <v>0.5</v>
      </c>
      <c r="N94" s="240"/>
      <c r="O94" s="240"/>
      <c r="P94" s="240"/>
      <c r="Q94" s="270"/>
      <c r="R94" s="239"/>
      <c r="S94" s="239"/>
      <c r="T94" s="239"/>
      <c r="U94" s="269"/>
      <c r="V94" s="240"/>
      <c r="W94" s="240"/>
      <c r="X94" s="240"/>
      <c r="Y94" s="270"/>
      <c r="Z94" s="239">
        <v>2</v>
      </c>
      <c r="AA94" s="239">
        <v>0</v>
      </c>
      <c r="AB94" s="239">
        <v>1</v>
      </c>
      <c r="AC94" s="269">
        <v>0</v>
      </c>
      <c r="AD94" s="240"/>
      <c r="AE94" s="240"/>
      <c r="AF94" s="240"/>
      <c r="AG94" s="270"/>
      <c r="AH94" s="274"/>
      <c r="AI94" s="239"/>
      <c r="AJ94" s="239"/>
      <c r="AK94" s="269"/>
      <c r="AL94" s="240"/>
      <c r="AM94" s="240"/>
      <c r="AN94" s="240"/>
      <c r="AO94" s="270"/>
      <c r="AP94" s="239"/>
      <c r="AQ94" s="239"/>
      <c r="AR94" s="239"/>
      <c r="AS94" s="269"/>
      <c r="AT94" s="240"/>
      <c r="AU94" s="240"/>
      <c r="AV94" s="240"/>
      <c r="AW94" s="270"/>
      <c r="AX94" s="239"/>
      <c r="AY94" s="239"/>
      <c r="AZ94" s="239"/>
      <c r="BA94" s="269"/>
      <c r="BB94" s="240"/>
      <c r="BC94" s="240"/>
      <c r="BD94" s="240"/>
      <c r="BE94" s="270"/>
      <c r="BF94" s="271"/>
      <c r="BG94" s="274"/>
      <c r="BH94" s="239"/>
      <c r="BI94" s="239"/>
      <c r="BJ94" s="269"/>
      <c r="BK94" s="240"/>
      <c r="BL94" s="240"/>
      <c r="BM94" s="240"/>
      <c r="BN94" s="270"/>
      <c r="BO94" s="239"/>
      <c r="BP94" s="239"/>
      <c r="BQ94" s="239"/>
      <c r="BR94" s="269"/>
      <c r="BS94" s="240"/>
      <c r="BT94" s="240"/>
      <c r="BU94" s="240"/>
      <c r="BV94" s="270"/>
      <c r="BW94" s="239"/>
      <c r="BX94" s="239"/>
      <c r="BY94" s="239"/>
      <c r="BZ94" s="269"/>
    </row>
    <row r="95" spans="1:78">
      <c r="A95" s="238">
        <v>14</v>
      </c>
      <c r="B95" s="291" t="s">
        <v>82</v>
      </c>
      <c r="C95" s="291" t="str">
        <f t="shared" si="40"/>
        <v>Bob Fisher</v>
      </c>
      <c r="D95" s="287">
        <v>3</v>
      </c>
      <c r="E95" s="236">
        <v>135</v>
      </c>
      <c r="F95" s="236">
        <v>51</v>
      </c>
      <c r="G95" s="236">
        <v>0</v>
      </c>
      <c r="H95" s="292">
        <f t="shared" si="41"/>
        <v>0.37777777777777777</v>
      </c>
      <c r="I95" s="286">
        <f t="shared" si="42"/>
        <v>50</v>
      </c>
      <c r="J95" s="236">
        <f t="shared" si="43"/>
        <v>15</v>
      </c>
      <c r="K95" s="236">
        <f t="shared" si="44"/>
        <v>22</v>
      </c>
      <c r="L95" s="236">
        <f t="shared" si="45"/>
        <v>0</v>
      </c>
      <c r="M95" s="285">
        <f t="shared" si="46"/>
        <v>0.44</v>
      </c>
      <c r="N95" s="235">
        <v>2</v>
      </c>
      <c r="O95" s="235">
        <v>0</v>
      </c>
      <c r="P95" s="235">
        <v>1</v>
      </c>
      <c r="Q95" s="281">
        <v>0</v>
      </c>
      <c r="R95" s="234">
        <v>4</v>
      </c>
      <c r="S95" s="234">
        <v>2</v>
      </c>
      <c r="T95" s="234">
        <v>3</v>
      </c>
      <c r="U95" s="280">
        <v>0</v>
      </c>
      <c r="V95" s="235">
        <v>1</v>
      </c>
      <c r="W95" s="235">
        <v>1</v>
      </c>
      <c r="X95" s="235">
        <v>1</v>
      </c>
      <c r="Y95" s="281">
        <v>0</v>
      </c>
      <c r="Z95" s="234">
        <v>4</v>
      </c>
      <c r="AA95" s="234">
        <v>3</v>
      </c>
      <c r="AB95" s="234">
        <v>3</v>
      </c>
      <c r="AC95" s="280">
        <v>0</v>
      </c>
      <c r="AD95" s="235">
        <v>5</v>
      </c>
      <c r="AE95" s="235">
        <v>3</v>
      </c>
      <c r="AF95" s="235">
        <v>4</v>
      </c>
      <c r="AG95" s="281">
        <v>0</v>
      </c>
      <c r="AH95" s="284">
        <v>4</v>
      </c>
      <c r="AI95" s="234">
        <v>1</v>
      </c>
      <c r="AJ95" s="234">
        <v>1</v>
      </c>
      <c r="AK95" s="280">
        <v>0</v>
      </c>
      <c r="AL95" s="235">
        <v>4</v>
      </c>
      <c r="AM95" s="235">
        <v>2</v>
      </c>
      <c r="AN95" s="235">
        <v>1</v>
      </c>
      <c r="AO95" s="281">
        <v>0</v>
      </c>
      <c r="AP95" s="234">
        <v>4</v>
      </c>
      <c r="AQ95" s="234">
        <v>0</v>
      </c>
      <c r="AR95" s="234">
        <v>0</v>
      </c>
      <c r="AS95" s="280">
        <v>0</v>
      </c>
      <c r="AT95" s="235">
        <v>3</v>
      </c>
      <c r="AU95" s="235">
        <v>1</v>
      </c>
      <c r="AV95" s="235">
        <v>1</v>
      </c>
      <c r="AW95" s="281">
        <v>0</v>
      </c>
      <c r="AX95" s="234">
        <v>3</v>
      </c>
      <c r="AY95" s="234">
        <v>1</v>
      </c>
      <c r="AZ95" s="234">
        <v>2</v>
      </c>
      <c r="BA95" s="280">
        <v>0</v>
      </c>
      <c r="BB95" s="235">
        <v>4</v>
      </c>
      <c r="BC95" s="235">
        <v>0</v>
      </c>
      <c r="BD95" s="235">
        <v>1</v>
      </c>
      <c r="BE95" s="281">
        <v>0</v>
      </c>
      <c r="BF95" s="271"/>
      <c r="BG95" s="284">
        <v>1</v>
      </c>
      <c r="BH95" s="234">
        <v>0</v>
      </c>
      <c r="BI95" s="234">
        <v>0</v>
      </c>
      <c r="BJ95" s="280">
        <v>0</v>
      </c>
      <c r="BK95" s="235"/>
      <c r="BL95" s="235"/>
      <c r="BM95" s="235"/>
      <c r="BN95" s="281"/>
      <c r="BO95" s="234">
        <v>2</v>
      </c>
      <c r="BP95" s="234">
        <v>0</v>
      </c>
      <c r="BQ95" s="234">
        <v>1</v>
      </c>
      <c r="BR95" s="280">
        <v>0</v>
      </c>
      <c r="BS95" s="235">
        <v>3</v>
      </c>
      <c r="BT95" s="235">
        <v>0</v>
      </c>
      <c r="BU95" s="235">
        <v>1</v>
      </c>
      <c r="BV95" s="281">
        <v>0</v>
      </c>
      <c r="BW95" s="234">
        <v>6</v>
      </c>
      <c r="BX95" s="234">
        <v>1</v>
      </c>
      <c r="BY95" s="234">
        <v>2</v>
      </c>
      <c r="BZ95" s="280">
        <v>0</v>
      </c>
    </row>
    <row r="96" spans="1:78">
      <c r="A96" s="243">
        <v>15</v>
      </c>
      <c r="B96" s="345" t="s">
        <v>1246</v>
      </c>
      <c r="C96" s="345" t="str">
        <f t="shared" si="40"/>
        <v>Gary Stevenson</v>
      </c>
      <c r="D96" s="276">
        <v>1</v>
      </c>
      <c r="E96" s="241">
        <v>12</v>
      </c>
      <c r="F96" s="241">
        <v>4</v>
      </c>
      <c r="G96" s="241">
        <v>0</v>
      </c>
      <c r="H96" s="275">
        <f t="shared" si="41"/>
        <v>0.33333333333333331</v>
      </c>
      <c r="I96" s="276">
        <f t="shared" si="42"/>
        <v>12</v>
      </c>
      <c r="J96" s="241">
        <f t="shared" si="43"/>
        <v>4</v>
      </c>
      <c r="K96" s="241">
        <f t="shared" si="44"/>
        <v>4</v>
      </c>
      <c r="L96" s="241">
        <f t="shared" si="45"/>
        <v>0</v>
      </c>
      <c r="M96" s="275">
        <f t="shared" si="46"/>
        <v>0.33333333333333331</v>
      </c>
      <c r="N96" s="240">
        <v>1</v>
      </c>
      <c r="O96" s="240">
        <v>0</v>
      </c>
      <c r="P96" s="240">
        <v>0</v>
      </c>
      <c r="Q96" s="270">
        <v>0</v>
      </c>
      <c r="R96" s="239">
        <v>2</v>
      </c>
      <c r="S96" s="239">
        <v>1</v>
      </c>
      <c r="T96" s="239">
        <v>1</v>
      </c>
      <c r="U96" s="269">
        <v>0</v>
      </c>
      <c r="V96" s="240">
        <v>3</v>
      </c>
      <c r="W96" s="240">
        <v>1</v>
      </c>
      <c r="X96" s="240">
        <v>1</v>
      </c>
      <c r="Y96" s="270">
        <v>0</v>
      </c>
      <c r="Z96" s="239"/>
      <c r="AA96" s="239"/>
      <c r="AB96" s="239"/>
      <c r="AC96" s="269"/>
      <c r="AD96" s="240">
        <v>3</v>
      </c>
      <c r="AE96" s="240">
        <v>2</v>
      </c>
      <c r="AF96" s="240">
        <v>2</v>
      </c>
      <c r="AG96" s="270">
        <v>0</v>
      </c>
      <c r="AH96" s="274">
        <v>1</v>
      </c>
      <c r="AI96" s="239">
        <v>0</v>
      </c>
      <c r="AJ96" s="239">
        <v>0</v>
      </c>
      <c r="AK96" s="269">
        <v>0</v>
      </c>
      <c r="AL96" s="240"/>
      <c r="AM96" s="240"/>
      <c r="AN96" s="240"/>
      <c r="AO96" s="270"/>
      <c r="AP96" s="239">
        <v>2</v>
      </c>
      <c r="AQ96" s="239">
        <v>0</v>
      </c>
      <c r="AR96" s="239">
        <v>0</v>
      </c>
      <c r="AS96" s="269">
        <v>0</v>
      </c>
      <c r="AT96" s="240"/>
      <c r="AU96" s="240"/>
      <c r="AV96" s="240"/>
      <c r="AW96" s="270"/>
      <c r="AX96" s="239"/>
      <c r="AY96" s="239"/>
      <c r="AZ96" s="239"/>
      <c r="BA96" s="269"/>
      <c r="BB96" s="240"/>
      <c r="BC96" s="240"/>
      <c r="BD96" s="240"/>
      <c r="BE96" s="270"/>
      <c r="BF96" s="271"/>
      <c r="BG96" s="274"/>
      <c r="BH96" s="239"/>
      <c r="BI96" s="239"/>
      <c r="BJ96" s="269"/>
      <c r="BK96" s="240"/>
      <c r="BL96" s="240"/>
      <c r="BM96" s="240"/>
      <c r="BN96" s="270"/>
      <c r="BO96" s="239"/>
      <c r="BP96" s="239"/>
      <c r="BQ96" s="239"/>
      <c r="BR96" s="269"/>
      <c r="BS96" s="240"/>
      <c r="BT96" s="240"/>
      <c r="BU96" s="240"/>
      <c r="BV96" s="270"/>
      <c r="BW96" s="239"/>
      <c r="BX96" s="239"/>
      <c r="BY96" s="239"/>
      <c r="BZ96" s="269"/>
    </row>
    <row r="97" spans="1:78">
      <c r="A97" s="238">
        <v>16</v>
      </c>
      <c r="B97" s="343" t="s">
        <v>77</v>
      </c>
      <c r="C97" s="343" t="str">
        <f t="shared" si="40"/>
        <v>Joe</v>
      </c>
      <c r="D97" s="286">
        <v>1</v>
      </c>
      <c r="E97" s="236">
        <v>11</v>
      </c>
      <c r="F97" s="236">
        <v>5</v>
      </c>
      <c r="G97" s="236">
        <v>0</v>
      </c>
      <c r="H97" s="292">
        <f t="shared" si="41"/>
        <v>0.45454545454545453</v>
      </c>
      <c r="I97" s="286">
        <f t="shared" si="42"/>
        <v>18</v>
      </c>
      <c r="J97" s="236">
        <f t="shared" si="43"/>
        <v>3</v>
      </c>
      <c r="K97" s="236">
        <f t="shared" si="44"/>
        <v>9</v>
      </c>
      <c r="L97" s="236">
        <f t="shared" si="45"/>
        <v>0</v>
      </c>
      <c r="M97" s="285">
        <f t="shared" si="46"/>
        <v>0.5</v>
      </c>
      <c r="N97" s="235"/>
      <c r="O97" s="235"/>
      <c r="P97" s="235"/>
      <c r="Q97" s="281"/>
      <c r="R97" s="234"/>
      <c r="S97" s="234"/>
      <c r="T97" s="234"/>
      <c r="U97" s="280"/>
      <c r="V97" s="235"/>
      <c r="W97" s="235"/>
      <c r="X97" s="235"/>
      <c r="Y97" s="281"/>
      <c r="Z97" s="234"/>
      <c r="AA97" s="234"/>
      <c r="AB97" s="234"/>
      <c r="AC97" s="280"/>
      <c r="AD97" s="235"/>
      <c r="AE97" s="235"/>
      <c r="AF97" s="235"/>
      <c r="AG97" s="281"/>
      <c r="AH97" s="284"/>
      <c r="AI97" s="234"/>
      <c r="AJ97" s="234"/>
      <c r="AK97" s="280"/>
      <c r="AL97" s="235"/>
      <c r="AM97" s="235"/>
      <c r="AN97" s="235"/>
      <c r="AO97" s="281"/>
      <c r="AP97" s="234"/>
      <c r="AQ97" s="234"/>
      <c r="AR97" s="234"/>
      <c r="AS97" s="280"/>
      <c r="AT97" s="235"/>
      <c r="AU97" s="235"/>
      <c r="AV97" s="235"/>
      <c r="AW97" s="281"/>
      <c r="AX97" s="234"/>
      <c r="AY97" s="234"/>
      <c r="AZ97" s="234"/>
      <c r="BA97" s="280"/>
      <c r="BB97" s="235"/>
      <c r="BC97" s="235"/>
      <c r="BD97" s="235"/>
      <c r="BE97" s="281"/>
      <c r="BF97" s="351"/>
      <c r="BG97" s="284">
        <v>4</v>
      </c>
      <c r="BH97" s="234">
        <v>1</v>
      </c>
      <c r="BI97" s="234">
        <v>2</v>
      </c>
      <c r="BJ97" s="280">
        <v>0</v>
      </c>
      <c r="BK97" s="235"/>
      <c r="BL97" s="235"/>
      <c r="BM97" s="235"/>
      <c r="BN97" s="281"/>
      <c r="BO97" s="234">
        <v>3</v>
      </c>
      <c r="BP97" s="234">
        <v>0</v>
      </c>
      <c r="BQ97" s="234">
        <v>0</v>
      </c>
      <c r="BR97" s="280">
        <v>0</v>
      </c>
      <c r="BS97" s="235">
        <v>4</v>
      </c>
      <c r="BT97" s="235">
        <v>1</v>
      </c>
      <c r="BU97" s="235">
        <v>3</v>
      </c>
      <c r="BV97" s="281">
        <v>0</v>
      </c>
      <c r="BW97" s="234">
        <v>7</v>
      </c>
      <c r="BX97" s="234">
        <v>1</v>
      </c>
      <c r="BY97" s="234">
        <v>4</v>
      </c>
      <c r="BZ97" s="280">
        <v>0</v>
      </c>
    </row>
    <row r="98" spans="1:78">
      <c r="A98" s="243">
        <v>17</v>
      </c>
      <c r="B98" s="345" t="s">
        <v>104</v>
      </c>
      <c r="C98" s="345" t="str">
        <f t="shared" si="40"/>
        <v>Josh</v>
      </c>
      <c r="D98" s="276">
        <v>1</v>
      </c>
      <c r="E98" s="241">
        <v>15</v>
      </c>
      <c r="F98" s="241">
        <v>5</v>
      </c>
      <c r="G98" s="241">
        <v>0</v>
      </c>
      <c r="H98" s="275">
        <f t="shared" si="41"/>
        <v>0.33333333333333331</v>
      </c>
      <c r="I98" s="276">
        <f t="shared" si="42"/>
        <v>21</v>
      </c>
      <c r="J98" s="241">
        <f t="shared" si="43"/>
        <v>5</v>
      </c>
      <c r="K98" s="241">
        <f t="shared" si="44"/>
        <v>9</v>
      </c>
      <c r="L98" s="241">
        <f t="shared" si="45"/>
        <v>0</v>
      </c>
      <c r="M98" s="275">
        <f t="shared" si="46"/>
        <v>0.42857142857142855</v>
      </c>
      <c r="N98" s="240"/>
      <c r="O98" s="240"/>
      <c r="P98" s="240"/>
      <c r="Q98" s="270"/>
      <c r="R98" s="239"/>
      <c r="S98" s="239"/>
      <c r="T98" s="239"/>
      <c r="U98" s="269"/>
      <c r="V98" s="240"/>
      <c r="W98" s="240"/>
      <c r="X98" s="240"/>
      <c r="Y98" s="270"/>
      <c r="Z98" s="239"/>
      <c r="AA98" s="239"/>
      <c r="AB98" s="239"/>
      <c r="AC98" s="269"/>
      <c r="AD98" s="240"/>
      <c r="AE98" s="240"/>
      <c r="AF98" s="240"/>
      <c r="AG98" s="270"/>
      <c r="AH98" s="274"/>
      <c r="AI98" s="239"/>
      <c r="AJ98" s="239"/>
      <c r="AK98" s="269"/>
      <c r="AL98" s="240"/>
      <c r="AM98" s="240"/>
      <c r="AN98" s="240"/>
      <c r="AO98" s="270"/>
      <c r="AP98" s="239"/>
      <c r="AQ98" s="239"/>
      <c r="AR98" s="239"/>
      <c r="AS98" s="269"/>
      <c r="AT98" s="240"/>
      <c r="AU98" s="240"/>
      <c r="AV98" s="240"/>
      <c r="AW98" s="270"/>
      <c r="AX98" s="239"/>
      <c r="AY98" s="239"/>
      <c r="AZ98" s="239"/>
      <c r="BA98" s="269"/>
      <c r="BB98" s="240"/>
      <c r="BC98" s="240"/>
      <c r="BD98" s="240"/>
      <c r="BE98" s="270"/>
      <c r="BF98" s="271"/>
      <c r="BG98" s="350">
        <v>4</v>
      </c>
      <c r="BH98" s="231">
        <v>0</v>
      </c>
      <c r="BI98" s="231">
        <v>1</v>
      </c>
      <c r="BJ98" s="348">
        <v>0</v>
      </c>
      <c r="BK98" s="232">
        <v>4</v>
      </c>
      <c r="BL98" s="232">
        <v>0</v>
      </c>
      <c r="BM98" s="232">
        <v>0</v>
      </c>
      <c r="BN98" s="349">
        <v>0</v>
      </c>
      <c r="BO98" s="231">
        <v>4</v>
      </c>
      <c r="BP98" s="231">
        <v>2</v>
      </c>
      <c r="BQ98" s="231">
        <v>3</v>
      </c>
      <c r="BR98" s="348">
        <v>0</v>
      </c>
      <c r="BS98" s="232">
        <v>3</v>
      </c>
      <c r="BT98" s="232">
        <v>0</v>
      </c>
      <c r="BU98" s="232">
        <v>1</v>
      </c>
      <c r="BV98" s="349">
        <v>0</v>
      </c>
      <c r="BW98" s="231">
        <v>6</v>
      </c>
      <c r="BX98" s="231">
        <v>3</v>
      </c>
      <c r="BY98" s="231">
        <v>4</v>
      </c>
      <c r="BZ98" s="348">
        <v>0</v>
      </c>
    </row>
    <row r="99" spans="1:78" ht="13.8" thickBot="1">
      <c r="A99" s="63"/>
      <c r="B99" s="250"/>
      <c r="C99" s="250"/>
      <c r="D99" s="268">
        <f>AVERAGE(D82:D98)</f>
        <v>6.4117647058823533</v>
      </c>
      <c r="E99" s="266">
        <f>SUM(E82:E98)</f>
        <v>5733</v>
      </c>
      <c r="F99" s="266">
        <f>SUM(F82:F98)</f>
        <v>3321</v>
      </c>
      <c r="G99" s="266">
        <f>SUM(G82:G98)</f>
        <v>303</v>
      </c>
      <c r="H99" s="265">
        <f t="shared" si="41"/>
        <v>0.57927786499215073</v>
      </c>
      <c r="I99" s="267">
        <f t="shared" si="42"/>
        <v>789</v>
      </c>
      <c r="J99" s="266">
        <f t="shared" si="43"/>
        <v>262</v>
      </c>
      <c r="K99" s="266">
        <f t="shared" si="44"/>
        <v>416</v>
      </c>
      <c r="L99" s="266">
        <f t="shared" si="45"/>
        <v>10</v>
      </c>
      <c r="M99" s="265">
        <f t="shared" si="46"/>
        <v>0.52724968314321929</v>
      </c>
      <c r="N99" s="260">
        <f t="shared" ref="N99:BE99" si="47">SUM(N82:N96)</f>
        <v>39</v>
      </c>
      <c r="O99" s="260">
        <f t="shared" si="47"/>
        <v>7</v>
      </c>
      <c r="P99" s="260">
        <f t="shared" si="47"/>
        <v>17</v>
      </c>
      <c r="Q99" s="259">
        <f t="shared" si="47"/>
        <v>0</v>
      </c>
      <c r="R99" s="258">
        <f t="shared" si="47"/>
        <v>70</v>
      </c>
      <c r="S99" s="258">
        <f t="shared" si="47"/>
        <v>35</v>
      </c>
      <c r="T99" s="258">
        <f t="shared" si="47"/>
        <v>45</v>
      </c>
      <c r="U99" s="257">
        <f t="shared" si="47"/>
        <v>5</v>
      </c>
      <c r="V99" s="260">
        <f t="shared" si="47"/>
        <v>44</v>
      </c>
      <c r="W99" s="260">
        <f t="shared" si="47"/>
        <v>14</v>
      </c>
      <c r="X99" s="260">
        <f t="shared" si="47"/>
        <v>21</v>
      </c>
      <c r="Y99" s="259">
        <f t="shared" si="47"/>
        <v>2</v>
      </c>
      <c r="Z99" s="258">
        <f t="shared" si="47"/>
        <v>56</v>
      </c>
      <c r="AA99" s="258">
        <f t="shared" si="47"/>
        <v>24</v>
      </c>
      <c r="AB99" s="258">
        <f t="shared" si="47"/>
        <v>31</v>
      </c>
      <c r="AC99" s="257">
        <f t="shared" si="47"/>
        <v>0</v>
      </c>
      <c r="AD99" s="260">
        <f t="shared" si="47"/>
        <v>59</v>
      </c>
      <c r="AE99" s="260">
        <f t="shared" si="47"/>
        <v>31</v>
      </c>
      <c r="AF99" s="260">
        <f t="shared" si="47"/>
        <v>41</v>
      </c>
      <c r="AG99" s="259">
        <f t="shared" si="47"/>
        <v>0</v>
      </c>
      <c r="AH99" s="261">
        <f t="shared" si="47"/>
        <v>37</v>
      </c>
      <c r="AI99" s="258">
        <f t="shared" si="47"/>
        <v>2</v>
      </c>
      <c r="AJ99" s="258">
        <f t="shared" si="47"/>
        <v>12</v>
      </c>
      <c r="AK99" s="257">
        <f t="shared" si="47"/>
        <v>0</v>
      </c>
      <c r="AL99" s="260">
        <f t="shared" si="47"/>
        <v>54</v>
      </c>
      <c r="AM99" s="260">
        <f t="shared" si="47"/>
        <v>22</v>
      </c>
      <c r="AN99" s="260">
        <f t="shared" si="47"/>
        <v>32</v>
      </c>
      <c r="AO99" s="259">
        <f t="shared" si="47"/>
        <v>0</v>
      </c>
      <c r="AP99" s="258">
        <f t="shared" si="47"/>
        <v>50</v>
      </c>
      <c r="AQ99" s="258">
        <f t="shared" si="47"/>
        <v>15</v>
      </c>
      <c r="AR99" s="258">
        <f t="shared" si="47"/>
        <v>26</v>
      </c>
      <c r="AS99" s="257">
        <f t="shared" si="47"/>
        <v>2</v>
      </c>
      <c r="AT99" s="260">
        <f t="shared" si="47"/>
        <v>36</v>
      </c>
      <c r="AU99" s="260">
        <f t="shared" si="47"/>
        <v>4</v>
      </c>
      <c r="AV99" s="260">
        <f t="shared" si="47"/>
        <v>12</v>
      </c>
      <c r="AW99" s="259">
        <f t="shared" si="47"/>
        <v>0</v>
      </c>
      <c r="AX99" s="258">
        <f t="shared" si="47"/>
        <v>69</v>
      </c>
      <c r="AY99" s="258">
        <f t="shared" si="47"/>
        <v>33</v>
      </c>
      <c r="AZ99" s="258">
        <f t="shared" si="47"/>
        <v>44</v>
      </c>
      <c r="BA99" s="257">
        <f t="shared" si="47"/>
        <v>0</v>
      </c>
      <c r="BB99" s="260">
        <f t="shared" si="47"/>
        <v>42</v>
      </c>
      <c r="BC99" s="260">
        <f t="shared" si="47"/>
        <v>11</v>
      </c>
      <c r="BD99" s="260">
        <f t="shared" si="47"/>
        <v>18</v>
      </c>
      <c r="BE99" s="259">
        <f t="shared" si="47"/>
        <v>0</v>
      </c>
      <c r="BF99" s="262"/>
      <c r="BG99" s="261">
        <f>SUM(BG82:BG98)</f>
        <v>36</v>
      </c>
      <c r="BH99" s="258">
        <f>SUM(BH82:BH98)</f>
        <v>9</v>
      </c>
      <c r="BI99" s="258">
        <f>SUM(BI82:BI98)</f>
        <v>16</v>
      </c>
      <c r="BJ99" s="257">
        <f>SUM(BJ82:BJ98)</f>
        <v>0</v>
      </c>
      <c r="BK99" s="260">
        <f>SUM(BK82:BK96)</f>
        <v>53</v>
      </c>
      <c r="BL99" s="260">
        <f>SUM(BL82:BL96)</f>
        <v>20</v>
      </c>
      <c r="BM99" s="260">
        <f>SUM(BM82:BM96)</f>
        <v>31</v>
      </c>
      <c r="BN99" s="259">
        <f>SUM(BN82:BN96)</f>
        <v>1</v>
      </c>
      <c r="BO99" s="258">
        <f t="shared" ref="BO99:BZ99" si="48">SUM(BO82:BO98)</f>
        <v>42</v>
      </c>
      <c r="BP99" s="258">
        <f t="shared" si="48"/>
        <v>10</v>
      </c>
      <c r="BQ99" s="258">
        <f t="shared" si="48"/>
        <v>19</v>
      </c>
      <c r="BR99" s="257">
        <f t="shared" si="48"/>
        <v>0</v>
      </c>
      <c r="BS99" s="260">
        <f t="shared" si="48"/>
        <v>39</v>
      </c>
      <c r="BT99" s="260">
        <f t="shared" si="48"/>
        <v>4</v>
      </c>
      <c r="BU99" s="260">
        <f t="shared" si="48"/>
        <v>14</v>
      </c>
      <c r="BV99" s="259">
        <f t="shared" si="48"/>
        <v>0</v>
      </c>
      <c r="BW99" s="258">
        <f t="shared" si="48"/>
        <v>63</v>
      </c>
      <c r="BX99" s="258">
        <f t="shared" si="48"/>
        <v>21</v>
      </c>
      <c r="BY99" s="258">
        <f t="shared" si="48"/>
        <v>37</v>
      </c>
      <c r="BZ99" s="257">
        <f t="shared" si="48"/>
        <v>0</v>
      </c>
    </row>
    <row r="100" spans="1:78" ht="13.8" thickBot="1">
      <c r="A100" s="248"/>
      <c r="B100" s="233"/>
      <c r="C100" s="233"/>
      <c r="D100" s="59"/>
      <c r="E100" s="248"/>
      <c r="F100" s="248"/>
      <c r="G100" s="248"/>
      <c r="H100" s="249"/>
      <c r="I100" s="248"/>
      <c r="J100" s="248"/>
      <c r="K100" s="248"/>
      <c r="L100" s="248"/>
      <c r="M100" s="248"/>
      <c r="N100" s="247"/>
      <c r="O100" s="247"/>
      <c r="P100" s="247"/>
      <c r="Q100" s="247"/>
      <c r="R100" s="246"/>
      <c r="S100" s="246"/>
      <c r="T100" s="246"/>
      <c r="U100" s="246"/>
      <c r="V100" s="247"/>
      <c r="W100" s="247"/>
      <c r="X100" s="247"/>
      <c r="Y100" s="247"/>
      <c r="Z100" s="246"/>
      <c r="AA100" s="246"/>
      <c r="AB100" s="246"/>
      <c r="AC100" s="246"/>
      <c r="AD100" s="247"/>
      <c r="AE100" s="247"/>
      <c r="AF100" s="247"/>
      <c r="AG100" s="247"/>
      <c r="AH100" s="246"/>
      <c r="AI100" s="246"/>
      <c r="AJ100" s="246"/>
      <c r="AK100" s="246"/>
      <c r="AL100" s="247"/>
      <c r="AM100" s="247"/>
      <c r="AN100" s="247"/>
      <c r="AO100" s="247"/>
      <c r="AP100" s="246"/>
      <c r="AQ100" s="246"/>
      <c r="AR100" s="246"/>
      <c r="AS100" s="246"/>
      <c r="AT100" s="247"/>
      <c r="AU100" s="247"/>
      <c r="AV100" s="247"/>
      <c r="AW100" s="247"/>
      <c r="AX100" s="246"/>
      <c r="AY100" s="246"/>
      <c r="AZ100" s="246"/>
      <c r="BA100" s="246"/>
      <c r="BB100" s="247"/>
      <c r="BC100" s="247"/>
      <c r="BD100" s="247"/>
      <c r="BE100" s="247"/>
      <c r="BF100" s="247"/>
      <c r="BG100" s="246"/>
      <c r="BH100" s="246"/>
      <c r="BI100" s="246"/>
      <c r="BJ100" s="246"/>
      <c r="BK100" s="247"/>
      <c r="BL100" s="247"/>
      <c r="BM100" s="247"/>
      <c r="BN100" s="247"/>
      <c r="BO100" s="246"/>
      <c r="BP100" s="246"/>
      <c r="BQ100" s="246"/>
      <c r="BR100" s="246"/>
      <c r="BS100" s="247"/>
      <c r="BT100" s="247"/>
      <c r="BU100" s="247"/>
      <c r="BV100" s="247"/>
      <c r="BW100" s="246"/>
      <c r="BX100" s="246"/>
      <c r="BY100" s="246"/>
      <c r="BZ100" s="246"/>
    </row>
    <row r="101" spans="1:78">
      <c r="A101" s="2049">
        <v>6</v>
      </c>
      <c r="B101" s="233"/>
      <c r="C101" s="233"/>
      <c r="D101" s="2046" t="s">
        <v>1110</v>
      </c>
      <c r="E101" s="2047"/>
      <c r="F101" s="2047"/>
      <c r="G101" s="2047"/>
      <c r="H101" s="2048"/>
      <c r="I101" s="2046" t="s">
        <v>1226</v>
      </c>
      <c r="J101" s="2047"/>
      <c r="K101" s="2047"/>
      <c r="L101" s="2047"/>
      <c r="M101" s="2048"/>
      <c r="N101" s="2037" t="s">
        <v>1109</v>
      </c>
      <c r="O101" s="2038"/>
      <c r="P101" s="2038"/>
      <c r="Q101" s="2039"/>
      <c r="R101" s="2043" t="s">
        <v>1108</v>
      </c>
      <c r="S101" s="2041"/>
      <c r="T101" s="2041"/>
      <c r="U101" s="2042"/>
      <c r="V101" s="2037" t="s">
        <v>1107</v>
      </c>
      <c r="W101" s="2038"/>
      <c r="X101" s="2038"/>
      <c r="Y101" s="2039"/>
      <c r="Z101" s="2043" t="s">
        <v>1106</v>
      </c>
      <c r="AA101" s="2041"/>
      <c r="AB101" s="2041"/>
      <c r="AC101" s="2042"/>
      <c r="AD101" s="2037" t="s">
        <v>1105</v>
      </c>
      <c r="AE101" s="2038"/>
      <c r="AF101" s="2038"/>
      <c r="AG101" s="2039"/>
      <c r="AH101" s="2040" t="s">
        <v>1104</v>
      </c>
      <c r="AI101" s="2041"/>
      <c r="AJ101" s="2041"/>
      <c r="AK101" s="2042"/>
      <c r="AL101" s="2037" t="s">
        <v>1103</v>
      </c>
      <c r="AM101" s="2038"/>
      <c r="AN101" s="2038"/>
      <c r="AO101" s="2039"/>
      <c r="AP101" s="2043" t="s">
        <v>1102</v>
      </c>
      <c r="AQ101" s="2041"/>
      <c r="AR101" s="2041"/>
      <c r="AS101" s="2042"/>
      <c r="AT101" s="2037" t="s">
        <v>1101</v>
      </c>
      <c r="AU101" s="2038"/>
      <c r="AV101" s="2038"/>
      <c r="AW101" s="2039"/>
      <c r="AX101" s="2043" t="s">
        <v>1100</v>
      </c>
      <c r="AY101" s="2041"/>
      <c r="AZ101" s="2041"/>
      <c r="BA101" s="2042"/>
      <c r="BB101" s="2037" t="s">
        <v>1099</v>
      </c>
      <c r="BC101" s="2038"/>
      <c r="BD101" s="2038"/>
      <c r="BE101" s="2039"/>
      <c r="BF101" s="245"/>
      <c r="BG101" s="2040" t="s">
        <v>1098</v>
      </c>
      <c r="BH101" s="2041"/>
      <c r="BI101" s="2041"/>
      <c r="BJ101" s="2042"/>
      <c r="BK101" s="2037" t="s">
        <v>1097</v>
      </c>
      <c r="BL101" s="2038"/>
      <c r="BM101" s="2038"/>
      <c r="BN101" s="2039"/>
      <c r="BO101" s="2043" t="s">
        <v>1096</v>
      </c>
      <c r="BP101" s="2041"/>
      <c r="BQ101" s="2041"/>
      <c r="BR101" s="2042"/>
      <c r="BS101" s="2037" t="s">
        <v>1095</v>
      </c>
      <c r="BT101" s="2038"/>
      <c r="BU101" s="2038"/>
      <c r="BV101" s="2039"/>
      <c r="BW101" s="2043" t="s">
        <v>1094</v>
      </c>
      <c r="BX101" s="2041"/>
      <c r="BY101" s="2041"/>
      <c r="BZ101" s="2042"/>
    </row>
    <row r="102" spans="1:78">
      <c r="A102" s="2050"/>
      <c r="B102" s="301" t="s">
        <v>1245</v>
      </c>
      <c r="C102" s="1542"/>
      <c r="D102" s="297" t="s">
        <v>1093</v>
      </c>
      <c r="E102" s="296" t="s">
        <v>268</v>
      </c>
      <c r="F102" s="296" t="s">
        <v>267</v>
      </c>
      <c r="G102" s="296" t="s">
        <v>266</v>
      </c>
      <c r="H102" s="300" t="s">
        <v>265</v>
      </c>
      <c r="I102" s="297" t="s">
        <v>268</v>
      </c>
      <c r="J102" s="296" t="s">
        <v>1092</v>
      </c>
      <c r="K102" s="296" t="s">
        <v>267</v>
      </c>
      <c r="L102" s="296" t="s">
        <v>266</v>
      </c>
      <c r="M102" s="295" t="s">
        <v>265</v>
      </c>
      <c r="N102" s="296" t="s">
        <v>268</v>
      </c>
      <c r="O102" s="296" t="s">
        <v>1092</v>
      </c>
      <c r="P102" s="296" t="s">
        <v>267</v>
      </c>
      <c r="Q102" s="295" t="s">
        <v>266</v>
      </c>
      <c r="R102" s="296" t="s">
        <v>268</v>
      </c>
      <c r="S102" s="296" t="s">
        <v>1092</v>
      </c>
      <c r="T102" s="296" t="s">
        <v>267</v>
      </c>
      <c r="U102" s="295" t="s">
        <v>266</v>
      </c>
      <c r="V102" s="296" t="s">
        <v>268</v>
      </c>
      <c r="W102" s="296" t="s">
        <v>1092</v>
      </c>
      <c r="X102" s="296" t="s">
        <v>267</v>
      </c>
      <c r="Y102" s="295" t="s">
        <v>266</v>
      </c>
      <c r="Z102" s="296" t="s">
        <v>268</v>
      </c>
      <c r="AA102" s="296" t="s">
        <v>1092</v>
      </c>
      <c r="AB102" s="296" t="s">
        <v>267</v>
      </c>
      <c r="AC102" s="295" t="s">
        <v>266</v>
      </c>
      <c r="AD102" s="296" t="s">
        <v>268</v>
      </c>
      <c r="AE102" s="296" t="s">
        <v>1092</v>
      </c>
      <c r="AF102" s="296" t="s">
        <v>267</v>
      </c>
      <c r="AG102" s="295" t="s">
        <v>266</v>
      </c>
      <c r="AH102" s="297" t="s">
        <v>268</v>
      </c>
      <c r="AI102" s="296" t="s">
        <v>1092</v>
      </c>
      <c r="AJ102" s="296" t="s">
        <v>267</v>
      </c>
      <c r="AK102" s="295" t="s">
        <v>266</v>
      </c>
      <c r="AL102" s="296" t="s">
        <v>268</v>
      </c>
      <c r="AM102" s="296" t="s">
        <v>1092</v>
      </c>
      <c r="AN102" s="296" t="s">
        <v>267</v>
      </c>
      <c r="AO102" s="299" t="s">
        <v>266</v>
      </c>
      <c r="AP102" s="297" t="s">
        <v>268</v>
      </c>
      <c r="AQ102" s="296" t="s">
        <v>1092</v>
      </c>
      <c r="AR102" s="296" t="s">
        <v>267</v>
      </c>
      <c r="AS102" s="295" t="s">
        <v>266</v>
      </c>
      <c r="AT102" s="296" t="s">
        <v>268</v>
      </c>
      <c r="AU102" s="296" t="s">
        <v>1092</v>
      </c>
      <c r="AV102" s="296" t="s">
        <v>267</v>
      </c>
      <c r="AW102" s="295" t="s">
        <v>266</v>
      </c>
      <c r="AX102" s="296" t="s">
        <v>268</v>
      </c>
      <c r="AY102" s="296" t="s">
        <v>1092</v>
      </c>
      <c r="AZ102" s="296" t="s">
        <v>267</v>
      </c>
      <c r="BA102" s="295" t="s">
        <v>266</v>
      </c>
      <c r="BB102" s="296" t="s">
        <v>268</v>
      </c>
      <c r="BC102" s="296" t="s">
        <v>1092</v>
      </c>
      <c r="BD102" s="296" t="s">
        <v>267</v>
      </c>
      <c r="BE102" s="295" t="s">
        <v>266</v>
      </c>
      <c r="BF102" s="329"/>
      <c r="BG102" s="297" t="s">
        <v>268</v>
      </c>
      <c r="BH102" s="296" t="s">
        <v>1092</v>
      </c>
      <c r="BI102" s="296" t="s">
        <v>267</v>
      </c>
      <c r="BJ102" s="295" t="s">
        <v>266</v>
      </c>
      <c r="BK102" s="296" t="s">
        <v>268</v>
      </c>
      <c r="BL102" s="296" t="s">
        <v>1092</v>
      </c>
      <c r="BM102" s="296" t="s">
        <v>267</v>
      </c>
      <c r="BN102" s="295" t="s">
        <v>266</v>
      </c>
      <c r="BO102" s="296" t="s">
        <v>268</v>
      </c>
      <c r="BP102" s="296" t="s">
        <v>1092</v>
      </c>
      <c r="BQ102" s="296" t="s">
        <v>267</v>
      </c>
      <c r="BR102" s="295" t="s">
        <v>266</v>
      </c>
      <c r="BS102" s="296" t="s">
        <v>268</v>
      </c>
      <c r="BT102" s="296" t="s">
        <v>1092</v>
      </c>
      <c r="BU102" s="296" t="s">
        <v>267</v>
      </c>
      <c r="BV102" s="295" t="s">
        <v>266</v>
      </c>
      <c r="BW102" s="296" t="s">
        <v>268</v>
      </c>
      <c r="BX102" s="296" t="s">
        <v>1092</v>
      </c>
      <c r="BY102" s="296" t="s">
        <v>267</v>
      </c>
      <c r="BZ102" s="295" t="s">
        <v>266</v>
      </c>
    </row>
    <row r="103" spans="1:78">
      <c r="A103" s="243">
        <v>1</v>
      </c>
      <c r="B103" s="347" t="s">
        <v>259</v>
      </c>
      <c r="C103" s="347" t="str">
        <f t="shared" ref="C103:C117" si="49">TRIM(B103)</f>
        <v>Dwayne Smith</v>
      </c>
      <c r="D103" s="278">
        <v>20</v>
      </c>
      <c r="E103" s="346">
        <v>1284</v>
      </c>
      <c r="F103" s="346">
        <v>811</v>
      </c>
      <c r="G103" s="346">
        <v>160</v>
      </c>
      <c r="H103" s="277">
        <f t="shared" ref="H103:H118" si="50">F103/E103</f>
        <v>0.63161993769470404</v>
      </c>
      <c r="I103" s="276">
        <f t="shared" ref="I103:I118" si="51">SUM(BW103,BS103,BO103,BK103,BG103,BB103,AX103,AT103,AP103,AL103,AH103,AD103,Z103,V103,R103,N103)</f>
        <v>72</v>
      </c>
      <c r="J103" s="241">
        <f t="shared" ref="J103:J118" si="52">SUM(BX103,BT103,BP103,BL103,BH103,BC103,AY103,AU103,AQ103,AM103,AI103,AE103,AA103,W103,S103,O103)</f>
        <v>45</v>
      </c>
      <c r="K103" s="241">
        <f t="shared" ref="K103:K118" si="53">SUM(BY103,BU103,BQ103,BM103,BI103,BD103,AZ103,AV103,AR103,AN103,AJ103,AF103,AB103,X103,T103,P103)</f>
        <v>47</v>
      </c>
      <c r="L103" s="241">
        <f t="shared" ref="L103:L118" si="54">SUM(BZ103,BV103,BR103,BN103,BJ103,BE103,BA103,AW103,AS103,AO103,AK103,AG103,AC103,Y103,U103,Q103)</f>
        <v>10</v>
      </c>
      <c r="M103" s="275">
        <f t="shared" ref="M103:M118" si="55">K103/I103</f>
        <v>0.65277777777777779</v>
      </c>
      <c r="N103" s="240">
        <v>7</v>
      </c>
      <c r="O103" s="240">
        <v>4</v>
      </c>
      <c r="P103" s="240">
        <v>5</v>
      </c>
      <c r="Q103" s="270">
        <v>1</v>
      </c>
      <c r="R103" s="239">
        <v>6</v>
      </c>
      <c r="S103" s="239">
        <v>5</v>
      </c>
      <c r="T103" s="239">
        <v>6</v>
      </c>
      <c r="U103" s="269">
        <v>1</v>
      </c>
      <c r="V103" s="240">
        <v>3</v>
      </c>
      <c r="W103" s="240">
        <v>3</v>
      </c>
      <c r="X103" s="240">
        <v>2</v>
      </c>
      <c r="Y103" s="270">
        <v>0</v>
      </c>
      <c r="Z103" s="239">
        <v>4</v>
      </c>
      <c r="AA103" s="239">
        <v>6</v>
      </c>
      <c r="AB103" s="239">
        <v>3</v>
      </c>
      <c r="AC103" s="269">
        <v>2</v>
      </c>
      <c r="AD103" s="240">
        <v>4</v>
      </c>
      <c r="AE103" s="240">
        <v>5</v>
      </c>
      <c r="AF103" s="240">
        <v>4</v>
      </c>
      <c r="AG103" s="270">
        <v>2</v>
      </c>
      <c r="AH103" s="274">
        <v>5</v>
      </c>
      <c r="AI103" s="239">
        <v>1</v>
      </c>
      <c r="AJ103" s="239">
        <v>2</v>
      </c>
      <c r="AK103" s="269">
        <v>0</v>
      </c>
      <c r="AL103" s="240">
        <v>5</v>
      </c>
      <c r="AM103" s="240">
        <v>1</v>
      </c>
      <c r="AN103" s="240">
        <v>2</v>
      </c>
      <c r="AO103" s="303">
        <v>0</v>
      </c>
      <c r="AP103" s="274">
        <v>4</v>
      </c>
      <c r="AQ103" s="239">
        <v>2</v>
      </c>
      <c r="AR103" s="239">
        <v>3</v>
      </c>
      <c r="AS103" s="269">
        <v>1</v>
      </c>
      <c r="AT103" s="240">
        <v>5</v>
      </c>
      <c r="AU103" s="240">
        <v>1</v>
      </c>
      <c r="AV103" s="240">
        <v>3</v>
      </c>
      <c r="AW103" s="270">
        <v>0</v>
      </c>
      <c r="AX103" s="239">
        <v>4</v>
      </c>
      <c r="AY103" s="239">
        <v>4</v>
      </c>
      <c r="AZ103" s="239">
        <v>2</v>
      </c>
      <c r="BA103" s="269">
        <v>0</v>
      </c>
      <c r="BB103" s="240">
        <v>3</v>
      </c>
      <c r="BC103" s="240">
        <v>3</v>
      </c>
      <c r="BD103" s="240">
        <v>2</v>
      </c>
      <c r="BE103" s="270">
        <v>1</v>
      </c>
      <c r="BF103" s="290"/>
      <c r="BG103" s="239">
        <v>5</v>
      </c>
      <c r="BH103" s="239">
        <v>1</v>
      </c>
      <c r="BI103" s="239">
        <v>2</v>
      </c>
      <c r="BJ103" s="269">
        <v>0</v>
      </c>
      <c r="BK103" s="240">
        <v>5</v>
      </c>
      <c r="BL103" s="240">
        <v>0</v>
      </c>
      <c r="BM103" s="240">
        <v>3</v>
      </c>
      <c r="BN103" s="270">
        <v>0</v>
      </c>
      <c r="BO103" s="239">
        <v>5</v>
      </c>
      <c r="BP103" s="239">
        <v>5</v>
      </c>
      <c r="BQ103" s="239">
        <v>4</v>
      </c>
      <c r="BR103" s="269">
        <v>1</v>
      </c>
      <c r="BS103" s="240">
        <v>4</v>
      </c>
      <c r="BT103" s="240">
        <v>3</v>
      </c>
      <c r="BU103" s="240">
        <v>3</v>
      </c>
      <c r="BV103" s="270">
        <v>1</v>
      </c>
      <c r="BW103" s="239">
        <v>3</v>
      </c>
      <c r="BX103" s="239">
        <v>1</v>
      </c>
      <c r="BY103" s="239">
        <v>1</v>
      </c>
      <c r="BZ103" s="269">
        <v>0</v>
      </c>
    </row>
    <row r="104" spans="1:78">
      <c r="A104" s="238">
        <v>2</v>
      </c>
      <c r="B104" s="291" t="s">
        <v>28</v>
      </c>
      <c r="C104" s="291" t="str">
        <f t="shared" si="49"/>
        <v>Derek Hoffman</v>
      </c>
      <c r="D104" s="287">
        <v>4</v>
      </c>
      <c r="E104" s="236">
        <v>257</v>
      </c>
      <c r="F104" s="236">
        <v>165</v>
      </c>
      <c r="G104" s="236">
        <v>21</v>
      </c>
      <c r="H104" s="285">
        <f t="shared" si="50"/>
        <v>0.642023346303502</v>
      </c>
      <c r="I104" s="286">
        <f t="shared" si="51"/>
        <v>68</v>
      </c>
      <c r="J104" s="236">
        <f t="shared" si="52"/>
        <v>37</v>
      </c>
      <c r="K104" s="236">
        <f t="shared" si="53"/>
        <v>50</v>
      </c>
      <c r="L104" s="236">
        <f t="shared" si="54"/>
        <v>8</v>
      </c>
      <c r="M104" s="285">
        <f t="shared" si="55"/>
        <v>0.73529411764705888</v>
      </c>
      <c r="N104" s="235">
        <v>8</v>
      </c>
      <c r="O104" s="235">
        <v>3</v>
      </c>
      <c r="P104" s="235">
        <v>4</v>
      </c>
      <c r="Q104" s="281">
        <v>1</v>
      </c>
      <c r="R104" s="234">
        <v>5</v>
      </c>
      <c r="S104" s="234">
        <v>6</v>
      </c>
      <c r="T104" s="234">
        <v>5</v>
      </c>
      <c r="U104" s="280">
        <v>0</v>
      </c>
      <c r="V104" s="235">
        <v>4</v>
      </c>
      <c r="W104" s="235">
        <v>2</v>
      </c>
      <c r="X104" s="235">
        <v>3</v>
      </c>
      <c r="Y104" s="281">
        <v>0</v>
      </c>
      <c r="Z104" s="234">
        <v>7</v>
      </c>
      <c r="AA104" s="234">
        <v>4</v>
      </c>
      <c r="AB104" s="234">
        <v>6</v>
      </c>
      <c r="AC104" s="280">
        <v>0</v>
      </c>
      <c r="AD104" s="235">
        <v>3</v>
      </c>
      <c r="AE104" s="235">
        <v>3</v>
      </c>
      <c r="AF104" s="235">
        <v>3</v>
      </c>
      <c r="AG104" s="281">
        <v>1</v>
      </c>
      <c r="AH104" s="284">
        <v>4</v>
      </c>
      <c r="AI104" s="234">
        <v>2</v>
      </c>
      <c r="AJ104" s="234">
        <v>3</v>
      </c>
      <c r="AK104" s="280">
        <v>2</v>
      </c>
      <c r="AL104" s="235">
        <v>4</v>
      </c>
      <c r="AM104" s="235">
        <v>0</v>
      </c>
      <c r="AN104" s="235">
        <v>3</v>
      </c>
      <c r="AO104" s="304">
        <v>0</v>
      </c>
      <c r="AP104" s="284">
        <v>6</v>
      </c>
      <c r="AQ104" s="234">
        <v>6</v>
      </c>
      <c r="AR104" s="234">
        <v>6</v>
      </c>
      <c r="AS104" s="280">
        <v>3</v>
      </c>
      <c r="AT104" s="235">
        <v>4</v>
      </c>
      <c r="AU104" s="235">
        <v>0</v>
      </c>
      <c r="AV104" s="235">
        <v>1</v>
      </c>
      <c r="AW104" s="281">
        <v>0</v>
      </c>
      <c r="AX104" s="234">
        <v>4</v>
      </c>
      <c r="AY104" s="234">
        <v>1</v>
      </c>
      <c r="AZ104" s="234">
        <v>3</v>
      </c>
      <c r="BA104" s="280">
        <v>0</v>
      </c>
      <c r="BB104" s="235">
        <v>4</v>
      </c>
      <c r="BC104" s="235">
        <v>2</v>
      </c>
      <c r="BD104" s="235">
        <v>2</v>
      </c>
      <c r="BE104" s="281">
        <v>0</v>
      </c>
      <c r="BF104" s="290"/>
      <c r="BG104" s="234">
        <v>1</v>
      </c>
      <c r="BH104" s="234">
        <v>1</v>
      </c>
      <c r="BI104" s="234">
        <v>1</v>
      </c>
      <c r="BJ104" s="280">
        <v>0</v>
      </c>
      <c r="BK104" s="235">
        <v>3</v>
      </c>
      <c r="BL104" s="235">
        <v>1</v>
      </c>
      <c r="BM104" s="235">
        <v>1</v>
      </c>
      <c r="BN104" s="281">
        <v>0</v>
      </c>
      <c r="BO104" s="234">
        <v>6</v>
      </c>
      <c r="BP104" s="234">
        <v>6</v>
      </c>
      <c r="BQ104" s="234">
        <v>6</v>
      </c>
      <c r="BR104" s="280">
        <v>1</v>
      </c>
      <c r="BS104" s="235">
        <v>5</v>
      </c>
      <c r="BT104" s="235">
        <v>0</v>
      </c>
      <c r="BU104" s="235">
        <v>3</v>
      </c>
      <c r="BV104" s="281">
        <v>0</v>
      </c>
      <c r="BW104" s="234"/>
      <c r="BX104" s="234"/>
      <c r="BY104" s="234"/>
      <c r="BZ104" s="280"/>
    </row>
    <row r="105" spans="1:78">
      <c r="A105" s="243">
        <v>3</v>
      </c>
      <c r="B105" s="289" t="s">
        <v>51</v>
      </c>
      <c r="C105" s="289" t="str">
        <f t="shared" si="49"/>
        <v>Darrin Lamphier</v>
      </c>
      <c r="D105" s="278">
        <v>20</v>
      </c>
      <c r="E105" s="242">
        <v>1336</v>
      </c>
      <c r="F105" s="242">
        <v>858</v>
      </c>
      <c r="G105" s="242">
        <v>46</v>
      </c>
      <c r="H105" s="277">
        <f t="shared" si="50"/>
        <v>0.64221556886227549</v>
      </c>
      <c r="I105" s="276">
        <f t="shared" si="51"/>
        <v>80</v>
      </c>
      <c r="J105" s="241">
        <f t="shared" si="52"/>
        <v>42</v>
      </c>
      <c r="K105" s="241">
        <f t="shared" si="53"/>
        <v>54</v>
      </c>
      <c r="L105" s="241">
        <f t="shared" si="54"/>
        <v>4</v>
      </c>
      <c r="M105" s="275">
        <f t="shared" si="55"/>
        <v>0.67500000000000004</v>
      </c>
      <c r="N105" s="240">
        <v>8</v>
      </c>
      <c r="O105" s="240">
        <v>2</v>
      </c>
      <c r="P105" s="240">
        <v>6</v>
      </c>
      <c r="Q105" s="270">
        <v>0</v>
      </c>
      <c r="R105" s="239">
        <v>6</v>
      </c>
      <c r="S105" s="239">
        <v>6</v>
      </c>
      <c r="T105" s="239">
        <v>5</v>
      </c>
      <c r="U105" s="269">
        <v>0</v>
      </c>
      <c r="V105" s="240">
        <v>5</v>
      </c>
      <c r="W105" s="240">
        <v>3</v>
      </c>
      <c r="X105" s="240">
        <v>3</v>
      </c>
      <c r="Y105" s="270">
        <v>0</v>
      </c>
      <c r="Z105" s="239">
        <v>8</v>
      </c>
      <c r="AA105" s="239">
        <v>3</v>
      </c>
      <c r="AB105" s="239">
        <v>4</v>
      </c>
      <c r="AC105" s="269">
        <v>0</v>
      </c>
      <c r="AD105" s="240">
        <v>5</v>
      </c>
      <c r="AE105" s="240">
        <v>3</v>
      </c>
      <c r="AF105" s="240">
        <v>3</v>
      </c>
      <c r="AG105" s="270">
        <v>1</v>
      </c>
      <c r="AH105" s="274">
        <v>5</v>
      </c>
      <c r="AI105" s="239">
        <v>1</v>
      </c>
      <c r="AJ105" s="239">
        <v>3</v>
      </c>
      <c r="AK105" s="269">
        <v>0</v>
      </c>
      <c r="AL105" s="240">
        <v>5</v>
      </c>
      <c r="AM105" s="240">
        <v>3</v>
      </c>
      <c r="AN105" s="240">
        <v>4</v>
      </c>
      <c r="AO105" s="303">
        <v>1</v>
      </c>
      <c r="AP105" s="274">
        <v>6</v>
      </c>
      <c r="AQ105" s="239">
        <v>3</v>
      </c>
      <c r="AR105" s="239">
        <v>5</v>
      </c>
      <c r="AS105" s="269">
        <v>0</v>
      </c>
      <c r="AT105" s="240">
        <v>4</v>
      </c>
      <c r="AU105" s="240">
        <v>1</v>
      </c>
      <c r="AV105" s="240">
        <v>3</v>
      </c>
      <c r="AW105" s="270">
        <v>0</v>
      </c>
      <c r="AX105" s="239">
        <v>5</v>
      </c>
      <c r="AY105" s="239">
        <v>1</v>
      </c>
      <c r="AZ105" s="239">
        <v>2</v>
      </c>
      <c r="BA105" s="269">
        <v>0</v>
      </c>
      <c r="BB105" s="240">
        <v>4</v>
      </c>
      <c r="BC105" s="240">
        <v>3</v>
      </c>
      <c r="BD105" s="240">
        <v>4</v>
      </c>
      <c r="BE105" s="270">
        <v>0</v>
      </c>
      <c r="BF105" s="290"/>
      <c r="BG105" s="239">
        <v>5</v>
      </c>
      <c r="BH105" s="239">
        <v>2</v>
      </c>
      <c r="BI105" s="239">
        <v>3</v>
      </c>
      <c r="BJ105" s="269">
        <v>0</v>
      </c>
      <c r="BK105" s="240">
        <v>3</v>
      </c>
      <c r="BL105" s="240">
        <v>1</v>
      </c>
      <c r="BM105" s="240">
        <v>1</v>
      </c>
      <c r="BN105" s="270">
        <v>0</v>
      </c>
      <c r="BO105" s="239">
        <v>4</v>
      </c>
      <c r="BP105" s="239">
        <v>5</v>
      </c>
      <c r="BQ105" s="239">
        <v>4</v>
      </c>
      <c r="BR105" s="269">
        <v>2</v>
      </c>
      <c r="BS105" s="240">
        <v>5</v>
      </c>
      <c r="BT105" s="240">
        <v>3</v>
      </c>
      <c r="BU105" s="240">
        <v>3</v>
      </c>
      <c r="BV105" s="270">
        <v>0</v>
      </c>
      <c r="BW105" s="239">
        <v>2</v>
      </c>
      <c r="BX105" s="239">
        <v>2</v>
      </c>
      <c r="BY105" s="239">
        <v>1</v>
      </c>
      <c r="BZ105" s="269">
        <v>0</v>
      </c>
    </row>
    <row r="106" spans="1:78">
      <c r="A106" s="238">
        <v>4</v>
      </c>
      <c r="B106" s="291" t="s">
        <v>131</v>
      </c>
      <c r="C106" s="291" t="str">
        <f t="shared" si="49"/>
        <v>Paul Sokol</v>
      </c>
      <c r="D106" s="287">
        <v>5</v>
      </c>
      <c r="E106" s="236">
        <v>354</v>
      </c>
      <c r="F106" s="236">
        <v>195</v>
      </c>
      <c r="G106" s="236">
        <v>12</v>
      </c>
      <c r="H106" s="285">
        <f t="shared" si="50"/>
        <v>0.55084745762711862</v>
      </c>
      <c r="I106" s="286">
        <f t="shared" si="51"/>
        <v>81</v>
      </c>
      <c r="J106" s="236">
        <f t="shared" si="52"/>
        <v>36</v>
      </c>
      <c r="K106" s="236">
        <f t="shared" si="53"/>
        <v>39</v>
      </c>
      <c r="L106" s="236">
        <f t="shared" si="54"/>
        <v>2</v>
      </c>
      <c r="M106" s="285">
        <f t="shared" si="55"/>
        <v>0.48148148148148145</v>
      </c>
      <c r="N106" s="235">
        <v>7</v>
      </c>
      <c r="O106" s="235">
        <v>3</v>
      </c>
      <c r="P106" s="235">
        <v>4</v>
      </c>
      <c r="Q106" s="281">
        <v>0</v>
      </c>
      <c r="R106" s="234">
        <v>6</v>
      </c>
      <c r="S106" s="234">
        <v>4</v>
      </c>
      <c r="T106" s="234">
        <v>4</v>
      </c>
      <c r="U106" s="280">
        <v>0</v>
      </c>
      <c r="V106" s="235">
        <v>3</v>
      </c>
      <c r="W106" s="235">
        <v>4</v>
      </c>
      <c r="X106" s="235">
        <v>2</v>
      </c>
      <c r="Y106" s="281">
        <v>0</v>
      </c>
      <c r="Z106" s="234">
        <v>7</v>
      </c>
      <c r="AA106" s="234">
        <v>4</v>
      </c>
      <c r="AB106" s="234">
        <v>4</v>
      </c>
      <c r="AC106" s="280">
        <v>0</v>
      </c>
      <c r="AD106" s="235">
        <v>4</v>
      </c>
      <c r="AE106" s="235">
        <v>3</v>
      </c>
      <c r="AF106" s="235">
        <v>2</v>
      </c>
      <c r="AG106" s="281">
        <v>1</v>
      </c>
      <c r="AH106" s="284">
        <v>4</v>
      </c>
      <c r="AI106" s="234">
        <v>2</v>
      </c>
      <c r="AJ106" s="234">
        <v>1</v>
      </c>
      <c r="AK106" s="280">
        <v>0</v>
      </c>
      <c r="AL106" s="235">
        <v>5</v>
      </c>
      <c r="AM106" s="235">
        <v>0</v>
      </c>
      <c r="AN106" s="235">
        <v>1</v>
      </c>
      <c r="AO106" s="304">
        <v>0</v>
      </c>
      <c r="AP106" s="284">
        <v>6</v>
      </c>
      <c r="AQ106" s="234">
        <v>2</v>
      </c>
      <c r="AR106" s="234">
        <v>2</v>
      </c>
      <c r="AS106" s="280">
        <v>0</v>
      </c>
      <c r="AT106" s="235">
        <v>5</v>
      </c>
      <c r="AU106" s="235">
        <v>0</v>
      </c>
      <c r="AV106" s="235">
        <v>2</v>
      </c>
      <c r="AW106" s="281">
        <v>0</v>
      </c>
      <c r="AX106" s="234">
        <v>4</v>
      </c>
      <c r="AY106" s="234">
        <v>1</v>
      </c>
      <c r="AZ106" s="234">
        <v>1</v>
      </c>
      <c r="BA106" s="280">
        <v>0</v>
      </c>
      <c r="BB106" s="235">
        <v>5</v>
      </c>
      <c r="BC106" s="235">
        <v>2</v>
      </c>
      <c r="BD106" s="235">
        <v>3</v>
      </c>
      <c r="BE106" s="281">
        <v>0</v>
      </c>
      <c r="BF106" s="290"/>
      <c r="BG106" s="234">
        <v>5</v>
      </c>
      <c r="BH106" s="234">
        <v>1</v>
      </c>
      <c r="BI106" s="234">
        <v>1</v>
      </c>
      <c r="BJ106" s="280">
        <v>0</v>
      </c>
      <c r="BK106" s="235">
        <v>5</v>
      </c>
      <c r="BL106" s="235">
        <v>2</v>
      </c>
      <c r="BM106" s="235">
        <v>3</v>
      </c>
      <c r="BN106" s="281">
        <v>0</v>
      </c>
      <c r="BO106" s="234">
        <v>6</v>
      </c>
      <c r="BP106" s="234">
        <v>4</v>
      </c>
      <c r="BQ106" s="234">
        <v>4</v>
      </c>
      <c r="BR106" s="280">
        <v>1</v>
      </c>
      <c r="BS106" s="235">
        <v>5</v>
      </c>
      <c r="BT106" s="235">
        <v>2</v>
      </c>
      <c r="BU106" s="235">
        <v>4</v>
      </c>
      <c r="BV106" s="281">
        <v>0</v>
      </c>
      <c r="BW106" s="234">
        <v>4</v>
      </c>
      <c r="BX106" s="234">
        <v>2</v>
      </c>
      <c r="BY106" s="234">
        <v>1</v>
      </c>
      <c r="BZ106" s="280">
        <v>0</v>
      </c>
    </row>
    <row r="107" spans="1:78">
      <c r="A107" s="243">
        <v>5</v>
      </c>
      <c r="B107" s="289" t="s">
        <v>73</v>
      </c>
      <c r="C107" s="289" t="str">
        <f t="shared" si="49"/>
        <v>Steve Bailey</v>
      </c>
      <c r="D107" s="276">
        <v>14</v>
      </c>
      <c r="E107" s="242">
        <v>885</v>
      </c>
      <c r="F107" s="242">
        <v>527</v>
      </c>
      <c r="G107" s="242">
        <v>45</v>
      </c>
      <c r="H107" s="277">
        <f t="shared" si="50"/>
        <v>0.59548022598870054</v>
      </c>
      <c r="I107" s="276">
        <f t="shared" si="51"/>
        <v>24</v>
      </c>
      <c r="J107" s="241">
        <f t="shared" si="52"/>
        <v>8</v>
      </c>
      <c r="K107" s="241">
        <f t="shared" si="53"/>
        <v>20</v>
      </c>
      <c r="L107" s="241">
        <f t="shared" si="54"/>
        <v>1</v>
      </c>
      <c r="M107" s="275">
        <f t="shared" si="55"/>
        <v>0.83333333333333337</v>
      </c>
      <c r="N107" s="240"/>
      <c r="O107" s="240"/>
      <c r="P107" s="240"/>
      <c r="Q107" s="270"/>
      <c r="R107" s="239"/>
      <c r="S107" s="239"/>
      <c r="T107" s="239"/>
      <c r="U107" s="269"/>
      <c r="V107" s="240"/>
      <c r="W107" s="240"/>
      <c r="X107" s="240"/>
      <c r="Y107" s="270"/>
      <c r="Z107" s="239"/>
      <c r="AA107" s="239"/>
      <c r="AB107" s="239"/>
      <c r="AC107" s="269"/>
      <c r="AD107" s="240"/>
      <c r="AE107" s="240"/>
      <c r="AF107" s="240"/>
      <c r="AG107" s="270"/>
      <c r="AH107" s="274"/>
      <c r="AI107" s="239"/>
      <c r="AJ107" s="239"/>
      <c r="AK107" s="269"/>
      <c r="AL107" s="240"/>
      <c r="AM107" s="240"/>
      <c r="AN107" s="240"/>
      <c r="AO107" s="303"/>
      <c r="AP107" s="274"/>
      <c r="AQ107" s="239"/>
      <c r="AR107" s="239"/>
      <c r="AS107" s="269"/>
      <c r="AT107" s="240"/>
      <c r="AU107" s="240"/>
      <c r="AV107" s="240"/>
      <c r="AW107" s="270"/>
      <c r="AX107" s="239"/>
      <c r="AY107" s="239"/>
      <c r="AZ107" s="239"/>
      <c r="BA107" s="269"/>
      <c r="BB107" s="240">
        <v>3</v>
      </c>
      <c r="BC107" s="240">
        <v>0</v>
      </c>
      <c r="BD107" s="240">
        <v>2</v>
      </c>
      <c r="BE107" s="270">
        <v>0</v>
      </c>
      <c r="BF107" s="290"/>
      <c r="BG107" s="239">
        <v>4</v>
      </c>
      <c r="BH107" s="239">
        <v>1</v>
      </c>
      <c r="BI107" s="239">
        <v>4</v>
      </c>
      <c r="BJ107" s="269">
        <v>0</v>
      </c>
      <c r="BK107" s="240">
        <v>3</v>
      </c>
      <c r="BL107" s="240">
        <v>1</v>
      </c>
      <c r="BM107" s="240">
        <v>2</v>
      </c>
      <c r="BN107" s="270">
        <v>0</v>
      </c>
      <c r="BO107" s="239">
        <v>6</v>
      </c>
      <c r="BP107" s="239">
        <v>3</v>
      </c>
      <c r="BQ107" s="239">
        <v>5</v>
      </c>
      <c r="BR107" s="269">
        <v>1</v>
      </c>
      <c r="BS107" s="240">
        <v>3</v>
      </c>
      <c r="BT107" s="240">
        <v>0</v>
      </c>
      <c r="BU107" s="240">
        <v>2</v>
      </c>
      <c r="BV107" s="270">
        <v>0</v>
      </c>
      <c r="BW107" s="239">
        <v>5</v>
      </c>
      <c r="BX107" s="239">
        <v>3</v>
      </c>
      <c r="BY107" s="239">
        <v>5</v>
      </c>
      <c r="BZ107" s="269">
        <v>0</v>
      </c>
    </row>
    <row r="108" spans="1:78">
      <c r="A108" s="238">
        <v>6</v>
      </c>
      <c r="B108" s="291" t="s">
        <v>1207</v>
      </c>
      <c r="C108" s="291" t="str">
        <f t="shared" si="49"/>
        <v>Steve Papin</v>
      </c>
      <c r="D108" s="287">
        <v>4</v>
      </c>
      <c r="E108" s="236">
        <v>229</v>
      </c>
      <c r="F108" s="236">
        <v>121</v>
      </c>
      <c r="G108" s="236">
        <v>5</v>
      </c>
      <c r="H108" s="285">
        <f t="shared" si="50"/>
        <v>0.52838427947598254</v>
      </c>
      <c r="I108" s="286">
        <f t="shared" si="51"/>
        <v>69</v>
      </c>
      <c r="J108" s="236">
        <f t="shared" si="52"/>
        <v>13</v>
      </c>
      <c r="K108" s="236">
        <f t="shared" si="53"/>
        <v>30</v>
      </c>
      <c r="L108" s="236">
        <f t="shared" si="54"/>
        <v>0</v>
      </c>
      <c r="M108" s="285">
        <f t="shared" si="55"/>
        <v>0.43478260869565216</v>
      </c>
      <c r="N108" s="235">
        <v>5</v>
      </c>
      <c r="O108" s="235">
        <v>1</v>
      </c>
      <c r="P108" s="235">
        <v>2</v>
      </c>
      <c r="Q108" s="281">
        <v>0</v>
      </c>
      <c r="R108" s="234">
        <v>5</v>
      </c>
      <c r="S108" s="234">
        <v>2</v>
      </c>
      <c r="T108" s="234">
        <v>3</v>
      </c>
      <c r="U108" s="280">
        <v>0</v>
      </c>
      <c r="V108" s="235">
        <v>5</v>
      </c>
      <c r="W108" s="235">
        <v>0</v>
      </c>
      <c r="X108" s="235">
        <v>4</v>
      </c>
      <c r="Y108" s="281">
        <v>0</v>
      </c>
      <c r="Z108" s="234">
        <v>7</v>
      </c>
      <c r="AA108" s="234">
        <v>3</v>
      </c>
      <c r="AB108" s="234">
        <v>4</v>
      </c>
      <c r="AC108" s="280">
        <v>0</v>
      </c>
      <c r="AD108" s="235">
        <v>4</v>
      </c>
      <c r="AE108" s="235">
        <v>0</v>
      </c>
      <c r="AF108" s="235">
        <v>2</v>
      </c>
      <c r="AG108" s="281">
        <v>0</v>
      </c>
      <c r="AH108" s="284">
        <v>3</v>
      </c>
      <c r="AI108" s="234">
        <v>1</v>
      </c>
      <c r="AJ108" s="234">
        <v>1</v>
      </c>
      <c r="AK108" s="280">
        <v>0</v>
      </c>
      <c r="AL108" s="235">
        <v>5</v>
      </c>
      <c r="AM108" s="235">
        <v>1</v>
      </c>
      <c r="AN108" s="235">
        <v>2</v>
      </c>
      <c r="AO108" s="304">
        <v>0</v>
      </c>
      <c r="AP108" s="284">
        <v>5</v>
      </c>
      <c r="AQ108" s="234">
        <v>1</v>
      </c>
      <c r="AR108" s="234">
        <v>1</v>
      </c>
      <c r="AS108" s="280">
        <v>0</v>
      </c>
      <c r="AT108" s="235">
        <v>5</v>
      </c>
      <c r="AU108" s="235">
        <v>0</v>
      </c>
      <c r="AV108" s="235">
        <v>0</v>
      </c>
      <c r="AW108" s="281">
        <v>0</v>
      </c>
      <c r="AX108" s="234">
        <v>5</v>
      </c>
      <c r="AY108" s="234">
        <v>0</v>
      </c>
      <c r="AZ108" s="234">
        <v>4</v>
      </c>
      <c r="BA108" s="280">
        <v>0</v>
      </c>
      <c r="BB108" s="235">
        <v>5</v>
      </c>
      <c r="BC108" s="235">
        <v>1</v>
      </c>
      <c r="BD108" s="235">
        <v>2</v>
      </c>
      <c r="BE108" s="281">
        <v>0</v>
      </c>
      <c r="BF108" s="290"/>
      <c r="BG108" s="234">
        <v>4</v>
      </c>
      <c r="BH108" s="234">
        <v>0</v>
      </c>
      <c r="BI108" s="234">
        <v>1</v>
      </c>
      <c r="BJ108" s="280">
        <v>0</v>
      </c>
      <c r="BK108" s="235">
        <v>4</v>
      </c>
      <c r="BL108" s="235">
        <v>0</v>
      </c>
      <c r="BM108" s="235">
        <v>2</v>
      </c>
      <c r="BN108" s="281">
        <v>0</v>
      </c>
      <c r="BO108" s="234">
        <v>2</v>
      </c>
      <c r="BP108" s="234">
        <v>2</v>
      </c>
      <c r="BQ108" s="234">
        <v>1</v>
      </c>
      <c r="BR108" s="280">
        <v>0</v>
      </c>
      <c r="BS108" s="235">
        <v>2</v>
      </c>
      <c r="BT108" s="235">
        <v>0</v>
      </c>
      <c r="BU108" s="235">
        <v>0</v>
      </c>
      <c r="BV108" s="281">
        <v>0</v>
      </c>
      <c r="BW108" s="234">
        <v>3</v>
      </c>
      <c r="BX108" s="234">
        <v>1</v>
      </c>
      <c r="BY108" s="234">
        <v>1</v>
      </c>
      <c r="BZ108" s="280">
        <v>0</v>
      </c>
    </row>
    <row r="109" spans="1:78">
      <c r="A109" s="243">
        <v>7</v>
      </c>
      <c r="B109" s="289" t="s">
        <v>9</v>
      </c>
      <c r="C109" s="289" t="str">
        <f t="shared" si="49"/>
        <v>Tim Scribner</v>
      </c>
      <c r="D109" s="278">
        <v>24</v>
      </c>
      <c r="E109" s="242">
        <v>1329</v>
      </c>
      <c r="F109" s="242">
        <v>787</v>
      </c>
      <c r="G109" s="242">
        <v>100</v>
      </c>
      <c r="H109" s="277">
        <f t="shared" si="50"/>
        <v>0.59217456734386753</v>
      </c>
      <c r="I109" s="276">
        <f t="shared" si="51"/>
        <v>36</v>
      </c>
      <c r="J109" s="241">
        <f t="shared" si="52"/>
        <v>12</v>
      </c>
      <c r="K109" s="241">
        <f t="shared" si="53"/>
        <v>20</v>
      </c>
      <c r="L109" s="241">
        <f t="shared" si="54"/>
        <v>0</v>
      </c>
      <c r="M109" s="275">
        <f t="shared" si="55"/>
        <v>0.55555555555555558</v>
      </c>
      <c r="N109" s="240">
        <v>5</v>
      </c>
      <c r="O109" s="240">
        <v>2</v>
      </c>
      <c r="P109" s="240">
        <v>2</v>
      </c>
      <c r="Q109" s="270">
        <v>0</v>
      </c>
      <c r="R109" s="239">
        <v>6</v>
      </c>
      <c r="S109" s="239">
        <v>3</v>
      </c>
      <c r="T109" s="239">
        <v>5</v>
      </c>
      <c r="U109" s="269">
        <v>0</v>
      </c>
      <c r="V109" s="240">
        <v>3</v>
      </c>
      <c r="W109" s="240">
        <v>1</v>
      </c>
      <c r="X109" s="240">
        <v>2</v>
      </c>
      <c r="Y109" s="270">
        <v>0</v>
      </c>
      <c r="Z109" s="239"/>
      <c r="AA109" s="239"/>
      <c r="AB109" s="239"/>
      <c r="AC109" s="269"/>
      <c r="AD109" s="240">
        <v>2</v>
      </c>
      <c r="AE109" s="240">
        <v>1</v>
      </c>
      <c r="AF109" s="240">
        <v>1</v>
      </c>
      <c r="AG109" s="270">
        <v>0</v>
      </c>
      <c r="AH109" s="274"/>
      <c r="AI109" s="239"/>
      <c r="AJ109" s="239"/>
      <c r="AK109" s="269"/>
      <c r="AL109" s="240">
        <v>1</v>
      </c>
      <c r="AM109" s="240">
        <v>0</v>
      </c>
      <c r="AN109" s="240">
        <v>0</v>
      </c>
      <c r="AO109" s="303">
        <v>0</v>
      </c>
      <c r="AP109" s="274"/>
      <c r="AQ109" s="239"/>
      <c r="AR109" s="239"/>
      <c r="AS109" s="269"/>
      <c r="AT109" s="240"/>
      <c r="AU109" s="240"/>
      <c r="AV109" s="240"/>
      <c r="AW109" s="270"/>
      <c r="AX109" s="239"/>
      <c r="AY109" s="239"/>
      <c r="AZ109" s="239"/>
      <c r="BA109" s="269"/>
      <c r="BB109" s="240">
        <v>5</v>
      </c>
      <c r="BC109" s="240">
        <v>2</v>
      </c>
      <c r="BD109" s="240">
        <v>3</v>
      </c>
      <c r="BE109" s="270">
        <v>0</v>
      </c>
      <c r="BF109" s="290"/>
      <c r="BG109" s="239">
        <v>4</v>
      </c>
      <c r="BH109" s="239">
        <v>2</v>
      </c>
      <c r="BI109" s="239">
        <v>3</v>
      </c>
      <c r="BJ109" s="269">
        <v>0</v>
      </c>
      <c r="BK109" s="240">
        <v>4</v>
      </c>
      <c r="BL109" s="240">
        <v>1</v>
      </c>
      <c r="BM109" s="240">
        <v>2</v>
      </c>
      <c r="BN109" s="270">
        <v>0</v>
      </c>
      <c r="BO109" s="239"/>
      <c r="BP109" s="239"/>
      <c r="BQ109" s="239"/>
      <c r="BR109" s="269"/>
      <c r="BS109" s="240">
        <v>2</v>
      </c>
      <c r="BT109" s="240">
        <v>0</v>
      </c>
      <c r="BU109" s="240">
        <v>0</v>
      </c>
      <c r="BV109" s="270">
        <v>0</v>
      </c>
      <c r="BW109" s="239">
        <v>4</v>
      </c>
      <c r="BX109" s="239">
        <v>0</v>
      </c>
      <c r="BY109" s="239">
        <v>2</v>
      </c>
      <c r="BZ109" s="269">
        <v>0</v>
      </c>
    </row>
    <row r="110" spans="1:78">
      <c r="A110" s="238">
        <v>8</v>
      </c>
      <c r="B110" s="291" t="s">
        <v>1197</v>
      </c>
      <c r="C110" s="291" t="str">
        <f t="shared" si="49"/>
        <v>Wayne Fallis</v>
      </c>
      <c r="D110" s="287">
        <v>13</v>
      </c>
      <c r="E110" s="236">
        <v>622</v>
      </c>
      <c r="F110" s="236">
        <v>325</v>
      </c>
      <c r="G110" s="236">
        <v>4</v>
      </c>
      <c r="H110" s="285">
        <f t="shared" si="50"/>
        <v>0.522508038585209</v>
      </c>
      <c r="I110" s="286">
        <f t="shared" si="51"/>
        <v>55</v>
      </c>
      <c r="J110" s="236">
        <f t="shared" si="52"/>
        <v>19</v>
      </c>
      <c r="K110" s="236">
        <f t="shared" si="53"/>
        <v>27</v>
      </c>
      <c r="L110" s="236">
        <f t="shared" si="54"/>
        <v>0</v>
      </c>
      <c r="M110" s="285">
        <f t="shared" si="55"/>
        <v>0.49090909090909091</v>
      </c>
      <c r="N110" s="235">
        <v>2</v>
      </c>
      <c r="O110" s="235">
        <v>2</v>
      </c>
      <c r="P110" s="235">
        <v>2</v>
      </c>
      <c r="Q110" s="281">
        <v>0</v>
      </c>
      <c r="R110" s="234">
        <v>2</v>
      </c>
      <c r="S110" s="234">
        <v>0</v>
      </c>
      <c r="T110" s="234">
        <v>0</v>
      </c>
      <c r="U110" s="280">
        <v>0</v>
      </c>
      <c r="V110" s="235">
        <v>3</v>
      </c>
      <c r="W110" s="235">
        <v>0</v>
      </c>
      <c r="X110" s="235">
        <v>0</v>
      </c>
      <c r="Y110" s="281">
        <v>0</v>
      </c>
      <c r="Z110" s="234">
        <v>7</v>
      </c>
      <c r="AA110" s="234">
        <v>4</v>
      </c>
      <c r="AB110" s="234">
        <v>6</v>
      </c>
      <c r="AC110" s="280">
        <v>0</v>
      </c>
      <c r="AD110" s="235">
        <v>5</v>
      </c>
      <c r="AE110" s="235">
        <v>1</v>
      </c>
      <c r="AF110" s="235">
        <v>1</v>
      </c>
      <c r="AG110" s="281">
        <v>0</v>
      </c>
      <c r="AH110" s="284">
        <v>5</v>
      </c>
      <c r="AI110" s="234">
        <v>0</v>
      </c>
      <c r="AJ110" s="234">
        <v>2</v>
      </c>
      <c r="AK110" s="280">
        <v>0</v>
      </c>
      <c r="AL110" s="235">
        <v>2</v>
      </c>
      <c r="AM110" s="235">
        <v>2</v>
      </c>
      <c r="AN110" s="235">
        <v>2</v>
      </c>
      <c r="AO110" s="304">
        <v>0</v>
      </c>
      <c r="AP110" s="284">
        <v>5</v>
      </c>
      <c r="AQ110" s="234">
        <v>2</v>
      </c>
      <c r="AR110" s="234">
        <v>2</v>
      </c>
      <c r="AS110" s="280">
        <v>0</v>
      </c>
      <c r="AT110" s="235"/>
      <c r="AU110" s="235"/>
      <c r="AV110" s="235"/>
      <c r="AW110" s="281"/>
      <c r="AX110" s="234">
        <v>4</v>
      </c>
      <c r="AY110" s="234">
        <v>0</v>
      </c>
      <c r="AZ110" s="234">
        <v>1</v>
      </c>
      <c r="BA110" s="280">
        <v>0</v>
      </c>
      <c r="BB110" s="235">
        <v>2</v>
      </c>
      <c r="BC110" s="235">
        <v>1</v>
      </c>
      <c r="BD110" s="235">
        <v>1</v>
      </c>
      <c r="BE110" s="281">
        <v>0</v>
      </c>
      <c r="BF110" s="290"/>
      <c r="BG110" s="234">
        <v>4</v>
      </c>
      <c r="BH110" s="234">
        <v>2</v>
      </c>
      <c r="BI110" s="234">
        <v>3</v>
      </c>
      <c r="BJ110" s="280">
        <v>0</v>
      </c>
      <c r="BK110" s="235">
        <v>4</v>
      </c>
      <c r="BL110" s="235">
        <v>1</v>
      </c>
      <c r="BM110" s="235">
        <v>2</v>
      </c>
      <c r="BN110" s="281">
        <v>0</v>
      </c>
      <c r="BO110" s="234">
        <v>6</v>
      </c>
      <c r="BP110" s="234">
        <v>2</v>
      </c>
      <c r="BQ110" s="234">
        <v>2</v>
      </c>
      <c r="BR110" s="280">
        <v>0</v>
      </c>
      <c r="BS110" s="235"/>
      <c r="BT110" s="235"/>
      <c r="BU110" s="235"/>
      <c r="BV110" s="281"/>
      <c r="BW110" s="234">
        <v>4</v>
      </c>
      <c r="BX110" s="234">
        <v>2</v>
      </c>
      <c r="BY110" s="234">
        <v>3</v>
      </c>
      <c r="BZ110" s="280">
        <v>0</v>
      </c>
    </row>
    <row r="111" spans="1:78">
      <c r="A111" s="243">
        <v>9</v>
      </c>
      <c r="B111" s="289" t="s">
        <v>1183</v>
      </c>
      <c r="C111" s="289" t="str">
        <f t="shared" si="49"/>
        <v>Kevin Cynowa</v>
      </c>
      <c r="D111" s="276">
        <v>7</v>
      </c>
      <c r="E111" s="241">
        <v>371</v>
      </c>
      <c r="F111" s="241">
        <v>179</v>
      </c>
      <c r="G111" s="241">
        <v>9</v>
      </c>
      <c r="H111" s="277">
        <f t="shared" si="50"/>
        <v>0.48247978436657685</v>
      </c>
      <c r="I111" s="276">
        <f t="shared" si="51"/>
        <v>59</v>
      </c>
      <c r="J111" s="241">
        <f t="shared" si="52"/>
        <v>17</v>
      </c>
      <c r="K111" s="241">
        <f t="shared" si="53"/>
        <v>28</v>
      </c>
      <c r="L111" s="241">
        <f t="shared" si="54"/>
        <v>1</v>
      </c>
      <c r="M111" s="275">
        <f t="shared" si="55"/>
        <v>0.47457627118644069</v>
      </c>
      <c r="N111" s="240">
        <v>6</v>
      </c>
      <c r="O111" s="240">
        <v>2</v>
      </c>
      <c r="P111" s="240">
        <v>4</v>
      </c>
      <c r="Q111" s="270">
        <v>0</v>
      </c>
      <c r="R111" s="239">
        <v>5</v>
      </c>
      <c r="S111" s="239">
        <v>3</v>
      </c>
      <c r="T111" s="239">
        <v>2</v>
      </c>
      <c r="U111" s="269">
        <v>0</v>
      </c>
      <c r="V111" s="240"/>
      <c r="W111" s="240"/>
      <c r="X111" s="240"/>
      <c r="Y111" s="270"/>
      <c r="Z111" s="239">
        <v>7</v>
      </c>
      <c r="AA111" s="239">
        <v>3</v>
      </c>
      <c r="AB111" s="239">
        <v>6</v>
      </c>
      <c r="AC111" s="269">
        <v>0</v>
      </c>
      <c r="AD111" s="240"/>
      <c r="AE111" s="240"/>
      <c r="AF111" s="240"/>
      <c r="AG111" s="270"/>
      <c r="AH111" s="274">
        <v>5</v>
      </c>
      <c r="AI111" s="239">
        <v>2</v>
      </c>
      <c r="AJ111" s="239">
        <v>2</v>
      </c>
      <c r="AK111" s="269">
        <v>0</v>
      </c>
      <c r="AL111" s="240">
        <v>5</v>
      </c>
      <c r="AM111" s="240">
        <v>0</v>
      </c>
      <c r="AN111" s="240">
        <v>1</v>
      </c>
      <c r="AO111" s="303">
        <v>0</v>
      </c>
      <c r="AP111" s="274">
        <v>6</v>
      </c>
      <c r="AQ111" s="239">
        <v>1</v>
      </c>
      <c r="AR111" s="239">
        <v>3</v>
      </c>
      <c r="AS111" s="269">
        <v>0</v>
      </c>
      <c r="AT111" s="240">
        <v>4</v>
      </c>
      <c r="AU111" s="240">
        <v>2</v>
      </c>
      <c r="AV111" s="240">
        <v>3</v>
      </c>
      <c r="AW111" s="270">
        <v>0</v>
      </c>
      <c r="AX111" s="239">
        <v>5</v>
      </c>
      <c r="AY111" s="239">
        <v>1</v>
      </c>
      <c r="AZ111" s="239">
        <v>2</v>
      </c>
      <c r="BA111" s="269">
        <v>0</v>
      </c>
      <c r="BB111" s="240"/>
      <c r="BC111" s="240"/>
      <c r="BD111" s="240"/>
      <c r="BE111" s="270"/>
      <c r="BF111" s="290"/>
      <c r="BG111" s="239">
        <v>3</v>
      </c>
      <c r="BH111" s="239">
        <v>1</v>
      </c>
      <c r="BI111" s="239">
        <v>1</v>
      </c>
      <c r="BJ111" s="269">
        <v>0</v>
      </c>
      <c r="BK111" s="240"/>
      <c r="BL111" s="240"/>
      <c r="BM111" s="240"/>
      <c r="BN111" s="270"/>
      <c r="BO111" s="239">
        <v>6</v>
      </c>
      <c r="BP111" s="239">
        <v>1</v>
      </c>
      <c r="BQ111" s="239">
        <v>0</v>
      </c>
      <c r="BR111" s="269">
        <v>0</v>
      </c>
      <c r="BS111" s="240">
        <v>3</v>
      </c>
      <c r="BT111" s="240">
        <v>1</v>
      </c>
      <c r="BU111" s="240">
        <v>2</v>
      </c>
      <c r="BV111" s="270">
        <v>1</v>
      </c>
      <c r="BW111" s="239">
        <v>4</v>
      </c>
      <c r="BX111" s="239">
        <v>0</v>
      </c>
      <c r="BY111" s="239">
        <v>2</v>
      </c>
      <c r="BZ111" s="269">
        <v>0</v>
      </c>
    </row>
    <row r="112" spans="1:78">
      <c r="A112" s="238">
        <v>10</v>
      </c>
      <c r="B112" s="291" t="s">
        <v>1215</v>
      </c>
      <c r="C112" s="291" t="str">
        <f t="shared" si="49"/>
        <v>Dave Simmons</v>
      </c>
      <c r="D112" s="287">
        <v>15</v>
      </c>
      <c r="E112" s="236">
        <v>785</v>
      </c>
      <c r="F112" s="236">
        <v>362</v>
      </c>
      <c r="G112" s="236">
        <v>6</v>
      </c>
      <c r="H112" s="292">
        <f t="shared" si="50"/>
        <v>0.46114649681528663</v>
      </c>
      <c r="I112" s="286">
        <f t="shared" si="51"/>
        <v>73</v>
      </c>
      <c r="J112" s="236">
        <f t="shared" si="52"/>
        <v>15</v>
      </c>
      <c r="K112" s="236">
        <f t="shared" si="53"/>
        <v>36</v>
      </c>
      <c r="L112" s="236">
        <f t="shared" si="54"/>
        <v>1</v>
      </c>
      <c r="M112" s="285">
        <f t="shared" si="55"/>
        <v>0.49315068493150682</v>
      </c>
      <c r="N112" s="235">
        <v>5</v>
      </c>
      <c r="O112" s="235">
        <v>1</v>
      </c>
      <c r="P112" s="235">
        <v>2</v>
      </c>
      <c r="Q112" s="281">
        <v>0</v>
      </c>
      <c r="R112" s="234">
        <v>4</v>
      </c>
      <c r="S112" s="234">
        <v>2</v>
      </c>
      <c r="T112" s="234">
        <v>3</v>
      </c>
      <c r="U112" s="280">
        <v>0</v>
      </c>
      <c r="V112" s="235">
        <v>4</v>
      </c>
      <c r="W112" s="235">
        <v>0</v>
      </c>
      <c r="X112" s="235">
        <v>1</v>
      </c>
      <c r="Y112" s="281">
        <v>0</v>
      </c>
      <c r="Z112" s="234">
        <v>7</v>
      </c>
      <c r="AA112" s="234">
        <v>2</v>
      </c>
      <c r="AB112" s="234">
        <v>4</v>
      </c>
      <c r="AC112" s="280">
        <v>0</v>
      </c>
      <c r="AD112" s="235">
        <v>4</v>
      </c>
      <c r="AE112" s="235">
        <v>0</v>
      </c>
      <c r="AF112" s="235">
        <v>4</v>
      </c>
      <c r="AG112" s="281">
        <v>0</v>
      </c>
      <c r="AH112" s="284">
        <v>5</v>
      </c>
      <c r="AI112" s="234">
        <v>2</v>
      </c>
      <c r="AJ112" s="234">
        <v>3</v>
      </c>
      <c r="AK112" s="280">
        <v>0</v>
      </c>
      <c r="AL112" s="235">
        <v>4</v>
      </c>
      <c r="AM112" s="235">
        <v>2</v>
      </c>
      <c r="AN112" s="235">
        <v>2</v>
      </c>
      <c r="AO112" s="304">
        <v>0</v>
      </c>
      <c r="AP112" s="284">
        <v>6</v>
      </c>
      <c r="AQ112" s="234">
        <v>1</v>
      </c>
      <c r="AR112" s="234">
        <v>4</v>
      </c>
      <c r="AS112" s="280">
        <v>1</v>
      </c>
      <c r="AT112" s="235">
        <v>5</v>
      </c>
      <c r="AU112" s="235">
        <v>1</v>
      </c>
      <c r="AV112" s="235">
        <v>1</v>
      </c>
      <c r="AW112" s="281">
        <v>0</v>
      </c>
      <c r="AX112" s="234">
        <v>4</v>
      </c>
      <c r="AY112" s="234">
        <v>0</v>
      </c>
      <c r="AZ112" s="234">
        <v>2</v>
      </c>
      <c r="BA112" s="280">
        <v>0</v>
      </c>
      <c r="BB112" s="235">
        <v>4</v>
      </c>
      <c r="BC112" s="235">
        <v>0</v>
      </c>
      <c r="BD112" s="235">
        <v>2</v>
      </c>
      <c r="BE112" s="281">
        <v>0</v>
      </c>
      <c r="BF112" s="290"/>
      <c r="BG112" s="234">
        <v>4</v>
      </c>
      <c r="BH112" s="234">
        <v>0</v>
      </c>
      <c r="BI112" s="234">
        <v>0</v>
      </c>
      <c r="BJ112" s="280">
        <v>0</v>
      </c>
      <c r="BK112" s="235">
        <v>4</v>
      </c>
      <c r="BL112" s="235">
        <v>2</v>
      </c>
      <c r="BM112" s="235">
        <v>3</v>
      </c>
      <c r="BN112" s="281">
        <v>0</v>
      </c>
      <c r="BO112" s="234">
        <v>5</v>
      </c>
      <c r="BP112" s="234">
        <v>2</v>
      </c>
      <c r="BQ112" s="234">
        <v>3</v>
      </c>
      <c r="BR112" s="280">
        <v>0</v>
      </c>
      <c r="BS112" s="235">
        <v>4</v>
      </c>
      <c r="BT112" s="235">
        <v>0</v>
      </c>
      <c r="BU112" s="235">
        <v>1</v>
      </c>
      <c r="BV112" s="281">
        <v>0</v>
      </c>
      <c r="BW112" s="234">
        <v>4</v>
      </c>
      <c r="BX112" s="234">
        <v>0</v>
      </c>
      <c r="BY112" s="234">
        <v>1</v>
      </c>
      <c r="BZ112" s="280">
        <v>0</v>
      </c>
    </row>
    <row r="113" spans="1:78">
      <c r="A113" s="243">
        <v>11</v>
      </c>
      <c r="B113" s="289" t="s">
        <v>1174</v>
      </c>
      <c r="C113" s="289" t="str">
        <f t="shared" si="49"/>
        <v>Charlie Laich</v>
      </c>
      <c r="D113" s="276">
        <v>19</v>
      </c>
      <c r="E113" s="242">
        <v>1086</v>
      </c>
      <c r="F113" s="242">
        <v>529</v>
      </c>
      <c r="G113" s="242">
        <v>3</v>
      </c>
      <c r="H113" s="277">
        <f t="shared" si="50"/>
        <v>0.48710865561694289</v>
      </c>
      <c r="I113" s="276">
        <f t="shared" si="51"/>
        <v>51</v>
      </c>
      <c r="J113" s="241">
        <f t="shared" si="52"/>
        <v>12</v>
      </c>
      <c r="K113" s="241">
        <f t="shared" si="53"/>
        <v>20</v>
      </c>
      <c r="L113" s="241">
        <f t="shared" si="54"/>
        <v>0</v>
      </c>
      <c r="M113" s="275">
        <f t="shared" si="55"/>
        <v>0.39215686274509803</v>
      </c>
      <c r="N113" s="240">
        <v>6</v>
      </c>
      <c r="O113" s="240">
        <v>1</v>
      </c>
      <c r="P113" s="240">
        <v>1</v>
      </c>
      <c r="Q113" s="270">
        <v>0</v>
      </c>
      <c r="R113" s="239">
        <v>6</v>
      </c>
      <c r="S113" s="239">
        <v>2</v>
      </c>
      <c r="T113" s="239">
        <v>2</v>
      </c>
      <c r="U113" s="269">
        <v>0</v>
      </c>
      <c r="V113" s="240"/>
      <c r="W113" s="240"/>
      <c r="X113" s="240"/>
      <c r="Y113" s="270"/>
      <c r="Z113" s="239">
        <v>5</v>
      </c>
      <c r="AA113" s="239">
        <v>2</v>
      </c>
      <c r="AB113" s="239">
        <v>3</v>
      </c>
      <c r="AC113" s="269">
        <v>0</v>
      </c>
      <c r="AD113" s="240">
        <v>4</v>
      </c>
      <c r="AE113" s="240">
        <v>0</v>
      </c>
      <c r="AF113" s="240">
        <v>0</v>
      </c>
      <c r="AG113" s="270">
        <v>0</v>
      </c>
      <c r="AH113" s="274"/>
      <c r="AI113" s="239"/>
      <c r="AJ113" s="239"/>
      <c r="AK113" s="269"/>
      <c r="AL113" s="240">
        <v>3</v>
      </c>
      <c r="AM113" s="240">
        <v>0</v>
      </c>
      <c r="AN113" s="240">
        <v>0</v>
      </c>
      <c r="AO113" s="303">
        <v>0</v>
      </c>
      <c r="AP113" s="274">
        <v>5</v>
      </c>
      <c r="AQ113" s="239">
        <v>2</v>
      </c>
      <c r="AR113" s="239">
        <v>2</v>
      </c>
      <c r="AS113" s="269">
        <v>0</v>
      </c>
      <c r="AT113" s="240">
        <v>3</v>
      </c>
      <c r="AU113" s="240">
        <v>1</v>
      </c>
      <c r="AV113" s="240">
        <v>2</v>
      </c>
      <c r="AW113" s="270">
        <v>0</v>
      </c>
      <c r="AX113" s="239">
        <v>5</v>
      </c>
      <c r="AY113" s="239">
        <v>0</v>
      </c>
      <c r="AZ113" s="239">
        <v>4</v>
      </c>
      <c r="BA113" s="269">
        <v>0</v>
      </c>
      <c r="BB113" s="240">
        <v>4</v>
      </c>
      <c r="BC113" s="240">
        <v>0</v>
      </c>
      <c r="BD113" s="240">
        <v>0</v>
      </c>
      <c r="BE113" s="270">
        <v>0</v>
      </c>
      <c r="BF113" s="290"/>
      <c r="BG113" s="239">
        <v>2</v>
      </c>
      <c r="BH113" s="239">
        <v>0</v>
      </c>
      <c r="BI113" s="239">
        <v>1</v>
      </c>
      <c r="BJ113" s="269">
        <v>0</v>
      </c>
      <c r="BK113" s="240">
        <v>1</v>
      </c>
      <c r="BL113" s="240">
        <v>1</v>
      </c>
      <c r="BM113" s="240">
        <v>1</v>
      </c>
      <c r="BN113" s="270">
        <v>0</v>
      </c>
      <c r="BO113" s="239">
        <v>5</v>
      </c>
      <c r="BP113" s="239">
        <v>3</v>
      </c>
      <c r="BQ113" s="239">
        <v>4</v>
      </c>
      <c r="BR113" s="269">
        <v>0</v>
      </c>
      <c r="BS113" s="240">
        <v>2</v>
      </c>
      <c r="BT113" s="240">
        <v>0</v>
      </c>
      <c r="BU113" s="240">
        <v>0</v>
      </c>
      <c r="BV113" s="270">
        <v>0</v>
      </c>
      <c r="BW113" s="239"/>
      <c r="BX113" s="239"/>
      <c r="BY113" s="239"/>
      <c r="BZ113" s="269"/>
    </row>
    <row r="114" spans="1:78">
      <c r="A114" s="238">
        <v>12</v>
      </c>
      <c r="B114" s="291" t="s">
        <v>1154</v>
      </c>
      <c r="C114" s="291" t="str">
        <f t="shared" si="49"/>
        <v>Rob Going</v>
      </c>
      <c r="D114" s="286">
        <v>3</v>
      </c>
      <c r="E114" s="236">
        <v>109</v>
      </c>
      <c r="F114" s="236">
        <v>58</v>
      </c>
      <c r="G114" s="236">
        <v>1</v>
      </c>
      <c r="H114" s="285">
        <f t="shared" si="50"/>
        <v>0.5321100917431193</v>
      </c>
      <c r="I114" s="286">
        <f t="shared" si="51"/>
        <v>43</v>
      </c>
      <c r="J114" s="236">
        <f t="shared" si="52"/>
        <v>15</v>
      </c>
      <c r="K114" s="236">
        <f t="shared" si="53"/>
        <v>26</v>
      </c>
      <c r="L114" s="236">
        <f t="shared" si="54"/>
        <v>0</v>
      </c>
      <c r="M114" s="285">
        <f t="shared" si="55"/>
        <v>0.60465116279069764</v>
      </c>
      <c r="N114" s="235">
        <v>6</v>
      </c>
      <c r="O114" s="235">
        <v>0</v>
      </c>
      <c r="P114" s="235">
        <v>2</v>
      </c>
      <c r="Q114" s="281">
        <v>0</v>
      </c>
      <c r="R114" s="234">
        <v>6</v>
      </c>
      <c r="S114" s="234">
        <v>3</v>
      </c>
      <c r="T114" s="234">
        <v>5</v>
      </c>
      <c r="U114" s="280">
        <v>0</v>
      </c>
      <c r="V114" s="235">
        <v>4</v>
      </c>
      <c r="W114" s="235">
        <v>1</v>
      </c>
      <c r="X114" s="235">
        <v>2</v>
      </c>
      <c r="Y114" s="281">
        <v>0</v>
      </c>
      <c r="Z114" s="234"/>
      <c r="AA114" s="234"/>
      <c r="AB114" s="234"/>
      <c r="AC114" s="280"/>
      <c r="AD114" s="235">
        <v>2</v>
      </c>
      <c r="AE114" s="235">
        <v>2</v>
      </c>
      <c r="AF114" s="235">
        <v>2</v>
      </c>
      <c r="AG114" s="281">
        <v>0</v>
      </c>
      <c r="AH114" s="284">
        <v>2</v>
      </c>
      <c r="AI114" s="234">
        <v>1</v>
      </c>
      <c r="AJ114" s="234">
        <v>1</v>
      </c>
      <c r="AK114" s="280">
        <v>0</v>
      </c>
      <c r="AL114" s="235">
        <v>2</v>
      </c>
      <c r="AM114" s="235">
        <v>1</v>
      </c>
      <c r="AN114" s="235">
        <v>1</v>
      </c>
      <c r="AO114" s="304">
        <v>0</v>
      </c>
      <c r="AP114" s="284"/>
      <c r="AQ114" s="234"/>
      <c r="AR114" s="234"/>
      <c r="AS114" s="280"/>
      <c r="AT114" s="235">
        <v>4</v>
      </c>
      <c r="AU114" s="235">
        <v>2</v>
      </c>
      <c r="AV114" s="235">
        <v>3</v>
      </c>
      <c r="AW114" s="281">
        <v>0</v>
      </c>
      <c r="AX114" s="234">
        <v>5</v>
      </c>
      <c r="AY114" s="234">
        <v>1</v>
      </c>
      <c r="AZ114" s="234">
        <v>3</v>
      </c>
      <c r="BA114" s="280">
        <v>0</v>
      </c>
      <c r="BB114" s="235">
        <v>5</v>
      </c>
      <c r="BC114" s="235">
        <v>1</v>
      </c>
      <c r="BD114" s="235">
        <v>3</v>
      </c>
      <c r="BE114" s="281">
        <v>0</v>
      </c>
      <c r="BF114" s="290"/>
      <c r="BG114" s="234">
        <v>2</v>
      </c>
      <c r="BH114" s="234">
        <v>0</v>
      </c>
      <c r="BI114" s="234">
        <v>1</v>
      </c>
      <c r="BJ114" s="280">
        <v>0</v>
      </c>
      <c r="BK114" s="235">
        <v>3</v>
      </c>
      <c r="BL114" s="235">
        <v>1</v>
      </c>
      <c r="BM114" s="235">
        <v>1</v>
      </c>
      <c r="BN114" s="281">
        <v>0</v>
      </c>
      <c r="BO114" s="234">
        <v>2</v>
      </c>
      <c r="BP114" s="234">
        <v>2</v>
      </c>
      <c r="BQ114" s="234">
        <v>2</v>
      </c>
      <c r="BR114" s="280">
        <v>0</v>
      </c>
      <c r="BS114" s="235"/>
      <c r="BT114" s="235"/>
      <c r="BU114" s="235"/>
      <c r="BV114" s="281"/>
      <c r="BW114" s="234"/>
      <c r="BX114" s="234"/>
      <c r="BY114" s="234"/>
      <c r="BZ114" s="280"/>
    </row>
    <row r="115" spans="1:78">
      <c r="A115" s="243">
        <v>13</v>
      </c>
      <c r="B115" s="289" t="s">
        <v>1216</v>
      </c>
      <c r="C115" s="289" t="str">
        <f t="shared" si="49"/>
        <v>Jack Hutchison</v>
      </c>
      <c r="D115" s="278">
        <v>30</v>
      </c>
      <c r="E115" s="241">
        <v>1630</v>
      </c>
      <c r="F115" s="241">
        <v>809</v>
      </c>
      <c r="G115" s="241">
        <v>17</v>
      </c>
      <c r="H115" s="277">
        <f t="shared" si="50"/>
        <v>0.496319018404908</v>
      </c>
      <c r="I115" s="276">
        <f t="shared" si="51"/>
        <v>31</v>
      </c>
      <c r="J115" s="241">
        <f t="shared" si="52"/>
        <v>8</v>
      </c>
      <c r="K115" s="241">
        <f t="shared" si="53"/>
        <v>13</v>
      </c>
      <c r="L115" s="241">
        <f t="shared" si="54"/>
        <v>0</v>
      </c>
      <c r="M115" s="275">
        <f t="shared" si="55"/>
        <v>0.41935483870967744</v>
      </c>
      <c r="N115" s="240"/>
      <c r="O115" s="240"/>
      <c r="P115" s="240"/>
      <c r="Q115" s="270"/>
      <c r="R115" s="239"/>
      <c r="S115" s="239"/>
      <c r="T115" s="239"/>
      <c r="U115" s="269"/>
      <c r="V115" s="240">
        <v>3</v>
      </c>
      <c r="W115" s="240">
        <v>0</v>
      </c>
      <c r="X115" s="240">
        <v>2</v>
      </c>
      <c r="Y115" s="270">
        <v>0</v>
      </c>
      <c r="Z115" s="239"/>
      <c r="AA115" s="239"/>
      <c r="AB115" s="239"/>
      <c r="AC115" s="269"/>
      <c r="AD115" s="240">
        <v>4</v>
      </c>
      <c r="AE115" s="240">
        <v>2</v>
      </c>
      <c r="AF115" s="240">
        <v>2</v>
      </c>
      <c r="AG115" s="270">
        <v>0</v>
      </c>
      <c r="AH115" s="274">
        <v>5</v>
      </c>
      <c r="AI115" s="239">
        <v>0</v>
      </c>
      <c r="AJ115" s="239">
        <v>1</v>
      </c>
      <c r="AK115" s="269">
        <v>0</v>
      </c>
      <c r="AL115" s="240"/>
      <c r="AM115" s="240"/>
      <c r="AN115" s="240"/>
      <c r="AO115" s="303"/>
      <c r="AP115" s="274">
        <v>5</v>
      </c>
      <c r="AQ115" s="239">
        <v>1</v>
      </c>
      <c r="AR115" s="239">
        <v>3</v>
      </c>
      <c r="AS115" s="269">
        <v>0</v>
      </c>
      <c r="AT115" s="240">
        <v>1</v>
      </c>
      <c r="AU115" s="240">
        <v>1</v>
      </c>
      <c r="AV115" s="240">
        <v>0</v>
      </c>
      <c r="AW115" s="270">
        <v>0</v>
      </c>
      <c r="AX115" s="239"/>
      <c r="AY115" s="239"/>
      <c r="AZ115" s="239"/>
      <c r="BA115" s="269"/>
      <c r="BB115" s="240">
        <v>2</v>
      </c>
      <c r="BC115" s="240">
        <v>0</v>
      </c>
      <c r="BD115" s="240">
        <v>0</v>
      </c>
      <c r="BE115" s="270">
        <v>0</v>
      </c>
      <c r="BF115" s="271"/>
      <c r="BG115" s="239">
        <v>2</v>
      </c>
      <c r="BH115" s="239">
        <v>0</v>
      </c>
      <c r="BI115" s="239">
        <v>0</v>
      </c>
      <c r="BJ115" s="269">
        <v>0</v>
      </c>
      <c r="BK115" s="240">
        <v>1</v>
      </c>
      <c r="BL115" s="240">
        <v>0</v>
      </c>
      <c r="BM115" s="240">
        <v>0</v>
      </c>
      <c r="BN115" s="270">
        <v>0</v>
      </c>
      <c r="BO115" s="239"/>
      <c r="BP115" s="239"/>
      <c r="BQ115" s="239"/>
      <c r="BR115" s="269"/>
      <c r="BS115" s="240">
        <v>4</v>
      </c>
      <c r="BT115" s="240">
        <v>1</v>
      </c>
      <c r="BU115" s="240">
        <v>1</v>
      </c>
      <c r="BV115" s="270">
        <v>0</v>
      </c>
      <c r="BW115" s="239">
        <v>4</v>
      </c>
      <c r="BX115" s="239">
        <v>3</v>
      </c>
      <c r="BY115" s="239">
        <v>4</v>
      </c>
      <c r="BZ115" s="269">
        <v>0</v>
      </c>
    </row>
    <row r="116" spans="1:78">
      <c r="A116" s="238">
        <v>14</v>
      </c>
      <c r="B116" s="291" t="s">
        <v>245</v>
      </c>
      <c r="C116" s="291" t="str">
        <f t="shared" si="49"/>
        <v>Chris Tantanella</v>
      </c>
      <c r="D116" s="287">
        <v>5</v>
      </c>
      <c r="E116" s="236">
        <v>147</v>
      </c>
      <c r="F116" s="236">
        <v>42</v>
      </c>
      <c r="G116" s="236">
        <v>1</v>
      </c>
      <c r="H116" s="285">
        <f t="shared" si="50"/>
        <v>0.2857142857142857</v>
      </c>
      <c r="I116" s="286">
        <f t="shared" si="51"/>
        <v>39</v>
      </c>
      <c r="J116" s="236">
        <f t="shared" si="52"/>
        <v>9</v>
      </c>
      <c r="K116" s="236">
        <f t="shared" si="53"/>
        <v>13</v>
      </c>
      <c r="L116" s="236">
        <f t="shared" si="54"/>
        <v>1</v>
      </c>
      <c r="M116" s="285">
        <f t="shared" si="55"/>
        <v>0.33333333333333331</v>
      </c>
      <c r="N116" s="235">
        <v>4</v>
      </c>
      <c r="O116" s="235">
        <v>2</v>
      </c>
      <c r="P116" s="235">
        <v>3</v>
      </c>
      <c r="Q116" s="281">
        <v>0</v>
      </c>
      <c r="R116" s="234">
        <v>5</v>
      </c>
      <c r="S116" s="234">
        <v>3</v>
      </c>
      <c r="T116" s="234">
        <v>2</v>
      </c>
      <c r="U116" s="280">
        <v>0</v>
      </c>
      <c r="V116" s="235">
        <v>4</v>
      </c>
      <c r="W116" s="235">
        <v>0</v>
      </c>
      <c r="X116" s="235">
        <v>0</v>
      </c>
      <c r="Y116" s="281">
        <v>0</v>
      </c>
      <c r="Z116" s="234">
        <v>7</v>
      </c>
      <c r="AA116" s="234">
        <v>1</v>
      </c>
      <c r="AB116" s="234">
        <v>2</v>
      </c>
      <c r="AC116" s="280">
        <v>0</v>
      </c>
      <c r="AD116" s="235">
        <v>2</v>
      </c>
      <c r="AE116" s="235">
        <v>0</v>
      </c>
      <c r="AF116" s="235">
        <v>0</v>
      </c>
      <c r="AG116" s="281">
        <v>0</v>
      </c>
      <c r="AH116" s="284">
        <v>2</v>
      </c>
      <c r="AI116" s="234">
        <v>0</v>
      </c>
      <c r="AJ116" s="234">
        <v>1</v>
      </c>
      <c r="AK116" s="280">
        <v>0</v>
      </c>
      <c r="AL116" s="235">
        <v>2</v>
      </c>
      <c r="AM116" s="235">
        <v>0</v>
      </c>
      <c r="AN116" s="235">
        <v>0</v>
      </c>
      <c r="AO116" s="304">
        <v>0</v>
      </c>
      <c r="AP116" s="284"/>
      <c r="AQ116" s="234"/>
      <c r="AR116" s="234"/>
      <c r="AS116" s="280"/>
      <c r="AT116" s="235">
        <v>2</v>
      </c>
      <c r="AU116" s="235">
        <v>1</v>
      </c>
      <c r="AV116" s="235">
        <v>1</v>
      </c>
      <c r="AW116" s="281">
        <v>0</v>
      </c>
      <c r="AX116" s="234"/>
      <c r="AY116" s="234"/>
      <c r="AZ116" s="234"/>
      <c r="BA116" s="280"/>
      <c r="BB116" s="235"/>
      <c r="BC116" s="235"/>
      <c r="BD116" s="235"/>
      <c r="BE116" s="281"/>
      <c r="BF116" s="271"/>
      <c r="BG116" s="234">
        <v>1</v>
      </c>
      <c r="BH116" s="234">
        <v>0</v>
      </c>
      <c r="BI116" s="234">
        <v>0</v>
      </c>
      <c r="BJ116" s="280">
        <v>0</v>
      </c>
      <c r="BK116" s="235">
        <v>2</v>
      </c>
      <c r="BL116" s="235">
        <v>0</v>
      </c>
      <c r="BM116" s="235">
        <v>0</v>
      </c>
      <c r="BN116" s="281">
        <v>0</v>
      </c>
      <c r="BO116" s="234">
        <v>4</v>
      </c>
      <c r="BP116" s="234">
        <v>2</v>
      </c>
      <c r="BQ116" s="234">
        <v>3</v>
      </c>
      <c r="BR116" s="280">
        <v>1</v>
      </c>
      <c r="BS116" s="235">
        <v>2</v>
      </c>
      <c r="BT116" s="235">
        <v>0</v>
      </c>
      <c r="BU116" s="235">
        <v>1</v>
      </c>
      <c r="BV116" s="281">
        <v>0</v>
      </c>
      <c r="BW116" s="234">
        <v>2</v>
      </c>
      <c r="BX116" s="234">
        <v>0</v>
      </c>
      <c r="BY116" s="234">
        <v>0</v>
      </c>
      <c r="BZ116" s="280">
        <v>0</v>
      </c>
    </row>
    <row r="117" spans="1:78">
      <c r="A117" s="243">
        <v>15</v>
      </c>
      <c r="B117" s="345" t="s">
        <v>1244</v>
      </c>
      <c r="C117" s="345" t="str">
        <f t="shared" si="49"/>
        <v>Mike Heaman</v>
      </c>
      <c r="D117" s="276"/>
      <c r="E117" s="242"/>
      <c r="F117" s="242"/>
      <c r="G117" s="242"/>
      <c r="H117" s="277" t="e">
        <f t="shared" si="50"/>
        <v>#DIV/0!</v>
      </c>
      <c r="I117" s="276">
        <f t="shared" si="51"/>
        <v>0</v>
      </c>
      <c r="J117" s="241">
        <f t="shared" si="52"/>
        <v>0</v>
      </c>
      <c r="K117" s="241">
        <f t="shared" si="53"/>
        <v>0</v>
      </c>
      <c r="L117" s="241">
        <f t="shared" si="54"/>
        <v>0</v>
      </c>
      <c r="M117" s="275" t="e">
        <f t="shared" si="55"/>
        <v>#DIV/0!</v>
      </c>
      <c r="N117" s="240"/>
      <c r="O117" s="240"/>
      <c r="P117" s="240"/>
      <c r="Q117" s="270"/>
      <c r="R117" s="239"/>
      <c r="S117" s="239"/>
      <c r="T117" s="239"/>
      <c r="U117" s="269"/>
      <c r="V117" s="240"/>
      <c r="W117" s="240"/>
      <c r="X117" s="240"/>
      <c r="Y117" s="270"/>
      <c r="Z117" s="239"/>
      <c r="AA117" s="239"/>
      <c r="AB117" s="239"/>
      <c r="AC117" s="269"/>
      <c r="AD117" s="240"/>
      <c r="AE117" s="240"/>
      <c r="AF117" s="240"/>
      <c r="AG117" s="270"/>
      <c r="AH117" s="274"/>
      <c r="AI117" s="239"/>
      <c r="AJ117" s="239"/>
      <c r="AK117" s="269"/>
      <c r="AL117" s="240"/>
      <c r="AM117" s="240"/>
      <c r="AN117" s="240"/>
      <c r="AO117" s="303"/>
      <c r="AP117" s="274"/>
      <c r="AQ117" s="239"/>
      <c r="AR117" s="239"/>
      <c r="AS117" s="269"/>
      <c r="AT117" s="240"/>
      <c r="AU117" s="240"/>
      <c r="AV117" s="240"/>
      <c r="AW117" s="270"/>
      <c r="AX117" s="239"/>
      <c r="AY117" s="239"/>
      <c r="AZ117" s="239"/>
      <c r="BA117" s="269"/>
      <c r="BB117" s="240"/>
      <c r="BC117" s="240"/>
      <c r="BD117" s="240"/>
      <c r="BE117" s="270"/>
      <c r="BF117" s="271"/>
      <c r="BG117" s="274"/>
      <c r="BH117" s="239"/>
      <c r="BI117" s="239"/>
      <c r="BJ117" s="269"/>
      <c r="BK117" s="240"/>
      <c r="BL117" s="240"/>
      <c r="BM117" s="240"/>
      <c r="BN117" s="270"/>
      <c r="BO117" s="239"/>
      <c r="BP117" s="239"/>
      <c r="BQ117" s="239"/>
      <c r="BR117" s="269"/>
      <c r="BS117" s="240"/>
      <c r="BT117" s="240"/>
      <c r="BU117" s="240"/>
      <c r="BV117" s="270"/>
      <c r="BW117" s="239"/>
      <c r="BX117" s="239"/>
      <c r="BY117" s="239"/>
      <c r="BZ117" s="269"/>
    </row>
    <row r="118" spans="1:78" ht="13.8" thickBot="1">
      <c r="A118" s="63"/>
      <c r="B118" s="250"/>
      <c r="C118" s="250"/>
      <c r="D118" s="268">
        <f>AVERAGE(D103:D117)</f>
        <v>13.071428571428571</v>
      </c>
      <c r="E118" s="266">
        <f>SUM(E103:E117)</f>
        <v>10424</v>
      </c>
      <c r="F118" s="266">
        <f>SUM(F103:F117)</f>
        <v>5768</v>
      </c>
      <c r="G118" s="266">
        <f>SUM(G103:G117)</f>
        <v>430</v>
      </c>
      <c r="H118" s="265">
        <f t="shared" si="50"/>
        <v>0.55333844973138913</v>
      </c>
      <c r="I118" s="267">
        <f t="shared" si="51"/>
        <v>781</v>
      </c>
      <c r="J118" s="266">
        <f t="shared" si="52"/>
        <v>288</v>
      </c>
      <c r="K118" s="266">
        <f t="shared" si="53"/>
        <v>423</v>
      </c>
      <c r="L118" s="266">
        <f t="shared" si="54"/>
        <v>28</v>
      </c>
      <c r="M118" s="265">
        <f t="shared" si="55"/>
        <v>0.54161331626120357</v>
      </c>
      <c r="N118" s="260">
        <f t="shared" ref="N118:BE118" si="56">SUM(N103:N117)</f>
        <v>69</v>
      </c>
      <c r="O118" s="260">
        <f t="shared" si="56"/>
        <v>23</v>
      </c>
      <c r="P118" s="260">
        <f t="shared" si="56"/>
        <v>37</v>
      </c>
      <c r="Q118" s="259">
        <f t="shared" si="56"/>
        <v>2</v>
      </c>
      <c r="R118" s="258">
        <f t="shared" si="56"/>
        <v>62</v>
      </c>
      <c r="S118" s="258">
        <f t="shared" si="56"/>
        <v>39</v>
      </c>
      <c r="T118" s="258">
        <f t="shared" si="56"/>
        <v>42</v>
      </c>
      <c r="U118" s="257">
        <f t="shared" si="56"/>
        <v>1</v>
      </c>
      <c r="V118" s="260">
        <f t="shared" si="56"/>
        <v>41</v>
      </c>
      <c r="W118" s="260">
        <f t="shared" si="56"/>
        <v>14</v>
      </c>
      <c r="X118" s="260">
        <f t="shared" si="56"/>
        <v>21</v>
      </c>
      <c r="Y118" s="259">
        <f t="shared" si="56"/>
        <v>0</v>
      </c>
      <c r="Z118" s="258">
        <f t="shared" si="56"/>
        <v>66</v>
      </c>
      <c r="AA118" s="258">
        <f t="shared" si="56"/>
        <v>32</v>
      </c>
      <c r="AB118" s="258">
        <f t="shared" si="56"/>
        <v>42</v>
      </c>
      <c r="AC118" s="257">
        <f t="shared" si="56"/>
        <v>2</v>
      </c>
      <c r="AD118" s="260">
        <f t="shared" si="56"/>
        <v>43</v>
      </c>
      <c r="AE118" s="260">
        <f t="shared" si="56"/>
        <v>20</v>
      </c>
      <c r="AF118" s="260">
        <f t="shared" si="56"/>
        <v>24</v>
      </c>
      <c r="AG118" s="259">
        <f t="shared" si="56"/>
        <v>5</v>
      </c>
      <c r="AH118" s="261">
        <f t="shared" si="56"/>
        <v>45</v>
      </c>
      <c r="AI118" s="258">
        <f t="shared" si="56"/>
        <v>12</v>
      </c>
      <c r="AJ118" s="258">
        <f t="shared" si="56"/>
        <v>20</v>
      </c>
      <c r="AK118" s="257">
        <f t="shared" si="56"/>
        <v>2</v>
      </c>
      <c r="AL118" s="260">
        <f t="shared" si="56"/>
        <v>43</v>
      </c>
      <c r="AM118" s="260">
        <f t="shared" si="56"/>
        <v>10</v>
      </c>
      <c r="AN118" s="260">
        <f t="shared" si="56"/>
        <v>18</v>
      </c>
      <c r="AO118" s="302">
        <f t="shared" si="56"/>
        <v>1</v>
      </c>
      <c r="AP118" s="261">
        <f t="shared" si="56"/>
        <v>54</v>
      </c>
      <c r="AQ118" s="258">
        <f t="shared" si="56"/>
        <v>21</v>
      </c>
      <c r="AR118" s="258">
        <f t="shared" si="56"/>
        <v>31</v>
      </c>
      <c r="AS118" s="257">
        <f t="shared" si="56"/>
        <v>5</v>
      </c>
      <c r="AT118" s="260">
        <f t="shared" si="56"/>
        <v>42</v>
      </c>
      <c r="AU118" s="260">
        <f t="shared" si="56"/>
        <v>10</v>
      </c>
      <c r="AV118" s="260">
        <f t="shared" si="56"/>
        <v>19</v>
      </c>
      <c r="AW118" s="259">
        <f t="shared" si="56"/>
        <v>0</v>
      </c>
      <c r="AX118" s="258">
        <f t="shared" si="56"/>
        <v>45</v>
      </c>
      <c r="AY118" s="258">
        <f t="shared" si="56"/>
        <v>9</v>
      </c>
      <c r="AZ118" s="258">
        <f t="shared" si="56"/>
        <v>24</v>
      </c>
      <c r="BA118" s="257">
        <f t="shared" si="56"/>
        <v>0</v>
      </c>
      <c r="BB118" s="260">
        <f t="shared" si="56"/>
        <v>46</v>
      </c>
      <c r="BC118" s="260">
        <f t="shared" si="56"/>
        <v>15</v>
      </c>
      <c r="BD118" s="260">
        <f t="shared" si="56"/>
        <v>24</v>
      </c>
      <c r="BE118" s="259">
        <f t="shared" si="56"/>
        <v>1</v>
      </c>
      <c r="BF118" s="262"/>
      <c r="BG118" s="261">
        <f t="shared" ref="BG118:BZ118" si="57">SUM(BG103:BG117)</f>
        <v>46</v>
      </c>
      <c r="BH118" s="258">
        <f t="shared" si="57"/>
        <v>11</v>
      </c>
      <c r="BI118" s="258">
        <f t="shared" si="57"/>
        <v>21</v>
      </c>
      <c r="BJ118" s="257">
        <f t="shared" si="57"/>
        <v>0</v>
      </c>
      <c r="BK118" s="260">
        <f t="shared" si="57"/>
        <v>42</v>
      </c>
      <c r="BL118" s="260">
        <f t="shared" si="57"/>
        <v>11</v>
      </c>
      <c r="BM118" s="260">
        <f t="shared" si="57"/>
        <v>21</v>
      </c>
      <c r="BN118" s="259">
        <f t="shared" si="57"/>
        <v>0</v>
      </c>
      <c r="BO118" s="258">
        <f t="shared" si="57"/>
        <v>57</v>
      </c>
      <c r="BP118" s="258">
        <f t="shared" si="57"/>
        <v>37</v>
      </c>
      <c r="BQ118" s="258">
        <f t="shared" si="57"/>
        <v>38</v>
      </c>
      <c r="BR118" s="257">
        <f t="shared" si="57"/>
        <v>7</v>
      </c>
      <c r="BS118" s="260">
        <f t="shared" si="57"/>
        <v>41</v>
      </c>
      <c r="BT118" s="260">
        <f t="shared" si="57"/>
        <v>10</v>
      </c>
      <c r="BU118" s="260">
        <f t="shared" si="57"/>
        <v>20</v>
      </c>
      <c r="BV118" s="259">
        <f t="shared" si="57"/>
        <v>2</v>
      </c>
      <c r="BW118" s="258">
        <f t="shared" si="57"/>
        <v>39</v>
      </c>
      <c r="BX118" s="258">
        <f t="shared" si="57"/>
        <v>14</v>
      </c>
      <c r="BY118" s="258">
        <f t="shared" si="57"/>
        <v>21</v>
      </c>
      <c r="BZ118" s="257">
        <f t="shared" si="57"/>
        <v>0</v>
      </c>
    </row>
    <row r="119" spans="1:78" ht="13.8" thickBot="1">
      <c r="A119" s="248"/>
      <c r="B119" s="250"/>
      <c r="C119" s="250"/>
      <c r="D119" s="248"/>
      <c r="E119" s="248"/>
      <c r="F119" s="248"/>
      <c r="G119" s="248"/>
      <c r="H119" s="249"/>
      <c r="I119" s="248"/>
      <c r="J119" s="248"/>
      <c r="K119" s="248"/>
      <c r="L119" s="248"/>
      <c r="M119" s="248"/>
      <c r="N119" s="247"/>
      <c r="O119" s="247"/>
      <c r="P119" s="247"/>
      <c r="Q119" s="247"/>
      <c r="R119" s="246"/>
      <c r="S119" s="246"/>
      <c r="T119" s="246"/>
      <c r="U119" s="246"/>
      <c r="V119" s="247"/>
      <c r="W119" s="247"/>
      <c r="X119" s="247"/>
      <c r="Y119" s="247"/>
      <c r="Z119" s="246"/>
      <c r="AA119" s="246"/>
      <c r="AB119" s="246"/>
      <c r="AC119" s="246"/>
      <c r="AD119" s="247"/>
      <c r="AE119" s="247"/>
      <c r="AF119" s="247"/>
      <c r="AG119" s="247"/>
      <c r="AH119" s="246"/>
      <c r="AI119" s="246"/>
      <c r="AJ119" s="246"/>
      <c r="AK119" s="246"/>
      <c r="AL119" s="247"/>
      <c r="AM119" s="247"/>
      <c r="AN119" s="247"/>
      <c r="AO119" s="247"/>
      <c r="AP119" s="246"/>
      <c r="AQ119" s="246"/>
      <c r="AR119" s="246"/>
      <c r="AS119" s="246"/>
      <c r="AT119" s="247"/>
      <c r="AU119" s="247"/>
      <c r="AV119" s="247"/>
      <c r="AW119" s="247"/>
      <c r="AX119" s="246"/>
      <c r="AY119" s="246"/>
      <c r="AZ119" s="246"/>
      <c r="BA119" s="246"/>
      <c r="BB119" s="247"/>
      <c r="BC119" s="247"/>
      <c r="BD119" s="247"/>
      <c r="BE119" s="247"/>
      <c r="BF119" s="247"/>
      <c r="BG119" s="246"/>
      <c r="BH119" s="246"/>
      <c r="BI119" s="246"/>
      <c r="BJ119" s="246"/>
      <c r="BK119" s="247"/>
      <c r="BL119" s="247"/>
      <c r="BM119" s="247"/>
      <c r="BN119" s="247"/>
      <c r="BO119" s="246"/>
      <c r="BP119" s="246"/>
      <c r="BQ119" s="246"/>
      <c r="BR119" s="246"/>
      <c r="BS119" s="247"/>
      <c r="BT119" s="247"/>
      <c r="BU119" s="247"/>
      <c r="BV119" s="247"/>
      <c r="BW119" s="246"/>
      <c r="BX119" s="246"/>
      <c r="BY119" s="246"/>
      <c r="BZ119" s="246"/>
    </row>
    <row r="120" spans="1:78">
      <c r="A120" s="2049">
        <v>7</v>
      </c>
      <c r="B120" s="250"/>
      <c r="C120" s="250"/>
      <c r="D120" s="2046" t="s">
        <v>1110</v>
      </c>
      <c r="E120" s="2047"/>
      <c r="F120" s="2047"/>
      <c r="G120" s="2047"/>
      <c r="H120" s="2048"/>
      <c r="I120" s="2046" t="s">
        <v>1226</v>
      </c>
      <c r="J120" s="2047"/>
      <c r="K120" s="2047"/>
      <c r="L120" s="2047"/>
      <c r="M120" s="2048"/>
      <c r="N120" s="2037" t="s">
        <v>1109</v>
      </c>
      <c r="O120" s="2038"/>
      <c r="P120" s="2038"/>
      <c r="Q120" s="2039"/>
      <c r="R120" s="2043" t="s">
        <v>1108</v>
      </c>
      <c r="S120" s="2041"/>
      <c r="T120" s="2041"/>
      <c r="U120" s="2042"/>
      <c r="V120" s="2037" t="s">
        <v>1107</v>
      </c>
      <c r="W120" s="2038"/>
      <c r="X120" s="2038"/>
      <c r="Y120" s="2039"/>
      <c r="Z120" s="2043" t="s">
        <v>1106</v>
      </c>
      <c r="AA120" s="2041"/>
      <c r="AB120" s="2041"/>
      <c r="AC120" s="2042"/>
      <c r="AD120" s="2037" t="s">
        <v>1105</v>
      </c>
      <c r="AE120" s="2038"/>
      <c r="AF120" s="2038"/>
      <c r="AG120" s="2039"/>
      <c r="AH120" s="2040" t="s">
        <v>1104</v>
      </c>
      <c r="AI120" s="2041"/>
      <c r="AJ120" s="2041"/>
      <c r="AK120" s="2042"/>
      <c r="AL120" s="2037" t="s">
        <v>1103</v>
      </c>
      <c r="AM120" s="2038"/>
      <c r="AN120" s="2038"/>
      <c r="AO120" s="2039"/>
      <c r="AP120" s="2043" t="s">
        <v>1102</v>
      </c>
      <c r="AQ120" s="2041"/>
      <c r="AR120" s="2041"/>
      <c r="AS120" s="2042"/>
      <c r="AT120" s="2037" t="s">
        <v>1101</v>
      </c>
      <c r="AU120" s="2038"/>
      <c r="AV120" s="2038"/>
      <c r="AW120" s="2039"/>
      <c r="AX120" s="2043" t="s">
        <v>1100</v>
      </c>
      <c r="AY120" s="2041"/>
      <c r="AZ120" s="2041"/>
      <c r="BA120" s="2042"/>
      <c r="BB120" s="2037" t="s">
        <v>1099</v>
      </c>
      <c r="BC120" s="2038"/>
      <c r="BD120" s="2038"/>
      <c r="BE120" s="2039"/>
      <c r="BF120" s="245"/>
      <c r="BG120" s="2040" t="s">
        <v>1098</v>
      </c>
      <c r="BH120" s="2041"/>
      <c r="BI120" s="2041"/>
      <c r="BJ120" s="2042"/>
      <c r="BK120" s="2037" t="s">
        <v>1097</v>
      </c>
      <c r="BL120" s="2038"/>
      <c r="BM120" s="2038"/>
      <c r="BN120" s="2039"/>
      <c r="BO120" s="2043" t="s">
        <v>1096</v>
      </c>
      <c r="BP120" s="2041"/>
      <c r="BQ120" s="2041"/>
      <c r="BR120" s="2042"/>
      <c r="BS120" s="2037" t="s">
        <v>1095</v>
      </c>
      <c r="BT120" s="2038"/>
      <c r="BU120" s="2038"/>
      <c r="BV120" s="2039"/>
      <c r="BW120" s="2043" t="s">
        <v>1094</v>
      </c>
      <c r="BX120" s="2041"/>
      <c r="BY120" s="2041"/>
      <c r="BZ120" s="2042"/>
    </row>
    <row r="121" spans="1:78">
      <c r="A121" s="2050"/>
      <c r="B121" s="301" t="s">
        <v>1243</v>
      </c>
      <c r="C121" s="1542"/>
      <c r="D121" s="297" t="s">
        <v>1093</v>
      </c>
      <c r="E121" s="296" t="s">
        <v>268</v>
      </c>
      <c r="F121" s="296" t="s">
        <v>267</v>
      </c>
      <c r="G121" s="296" t="s">
        <v>266</v>
      </c>
      <c r="H121" s="300" t="s">
        <v>265</v>
      </c>
      <c r="I121" s="297" t="s">
        <v>268</v>
      </c>
      <c r="J121" s="296" t="s">
        <v>1092</v>
      </c>
      <c r="K121" s="296" t="s">
        <v>267</v>
      </c>
      <c r="L121" s="296" t="s">
        <v>266</v>
      </c>
      <c r="M121" s="295" t="s">
        <v>265</v>
      </c>
      <c r="N121" s="296" t="s">
        <v>268</v>
      </c>
      <c r="O121" s="296" t="s">
        <v>1092</v>
      </c>
      <c r="P121" s="296" t="s">
        <v>267</v>
      </c>
      <c r="Q121" s="295" t="s">
        <v>266</v>
      </c>
      <c r="R121" s="296" t="s">
        <v>268</v>
      </c>
      <c r="S121" s="296" t="s">
        <v>1092</v>
      </c>
      <c r="T121" s="296" t="s">
        <v>267</v>
      </c>
      <c r="U121" s="295" t="s">
        <v>266</v>
      </c>
      <c r="V121" s="296" t="s">
        <v>268</v>
      </c>
      <c r="W121" s="296" t="s">
        <v>1092</v>
      </c>
      <c r="X121" s="296" t="s">
        <v>267</v>
      </c>
      <c r="Y121" s="295" t="s">
        <v>266</v>
      </c>
      <c r="Z121" s="296" t="s">
        <v>268</v>
      </c>
      <c r="AA121" s="296" t="s">
        <v>1092</v>
      </c>
      <c r="AB121" s="296" t="s">
        <v>267</v>
      </c>
      <c r="AC121" s="295" t="s">
        <v>266</v>
      </c>
      <c r="AD121" s="296" t="s">
        <v>268</v>
      </c>
      <c r="AE121" s="296" t="s">
        <v>1092</v>
      </c>
      <c r="AF121" s="296" t="s">
        <v>267</v>
      </c>
      <c r="AG121" s="295" t="s">
        <v>266</v>
      </c>
      <c r="AH121" s="297" t="s">
        <v>268</v>
      </c>
      <c r="AI121" s="296" t="s">
        <v>1092</v>
      </c>
      <c r="AJ121" s="296" t="s">
        <v>267</v>
      </c>
      <c r="AK121" s="295" t="s">
        <v>266</v>
      </c>
      <c r="AL121" s="296" t="s">
        <v>268</v>
      </c>
      <c r="AM121" s="296" t="s">
        <v>1092</v>
      </c>
      <c r="AN121" s="296" t="s">
        <v>267</v>
      </c>
      <c r="AO121" s="295" t="s">
        <v>266</v>
      </c>
      <c r="AP121" s="296" t="s">
        <v>268</v>
      </c>
      <c r="AQ121" s="296" t="s">
        <v>1092</v>
      </c>
      <c r="AR121" s="296" t="s">
        <v>267</v>
      </c>
      <c r="AS121" s="295" t="s">
        <v>266</v>
      </c>
      <c r="AT121" s="296" t="s">
        <v>268</v>
      </c>
      <c r="AU121" s="296" t="s">
        <v>1092</v>
      </c>
      <c r="AV121" s="296" t="s">
        <v>267</v>
      </c>
      <c r="AW121" s="295" t="s">
        <v>266</v>
      </c>
      <c r="AX121" s="296" t="s">
        <v>268</v>
      </c>
      <c r="AY121" s="296" t="s">
        <v>1092</v>
      </c>
      <c r="AZ121" s="296" t="s">
        <v>267</v>
      </c>
      <c r="BA121" s="295" t="s">
        <v>266</v>
      </c>
      <c r="BB121" s="296" t="s">
        <v>268</v>
      </c>
      <c r="BC121" s="296" t="s">
        <v>1092</v>
      </c>
      <c r="BD121" s="296" t="s">
        <v>267</v>
      </c>
      <c r="BE121" s="295" t="s">
        <v>266</v>
      </c>
      <c r="BF121" s="329"/>
      <c r="BG121" s="297" t="s">
        <v>268</v>
      </c>
      <c r="BH121" s="296" t="s">
        <v>1092</v>
      </c>
      <c r="BI121" s="296" t="s">
        <v>267</v>
      </c>
      <c r="BJ121" s="295" t="s">
        <v>266</v>
      </c>
      <c r="BK121" s="296" t="s">
        <v>268</v>
      </c>
      <c r="BL121" s="296" t="s">
        <v>1092</v>
      </c>
      <c r="BM121" s="296" t="s">
        <v>267</v>
      </c>
      <c r="BN121" s="295" t="s">
        <v>266</v>
      </c>
      <c r="BO121" s="296" t="s">
        <v>268</v>
      </c>
      <c r="BP121" s="296" t="s">
        <v>1092</v>
      </c>
      <c r="BQ121" s="296" t="s">
        <v>267</v>
      </c>
      <c r="BR121" s="295" t="s">
        <v>266</v>
      </c>
      <c r="BS121" s="296" t="s">
        <v>268</v>
      </c>
      <c r="BT121" s="296" t="s">
        <v>1092</v>
      </c>
      <c r="BU121" s="296" t="s">
        <v>267</v>
      </c>
      <c r="BV121" s="295" t="s">
        <v>266</v>
      </c>
      <c r="BW121" s="296" t="s">
        <v>268</v>
      </c>
      <c r="BX121" s="296" t="s">
        <v>1092</v>
      </c>
      <c r="BY121" s="296" t="s">
        <v>267</v>
      </c>
      <c r="BZ121" s="295" t="s">
        <v>266</v>
      </c>
    </row>
    <row r="122" spans="1:78">
      <c r="A122" s="243">
        <v>1</v>
      </c>
      <c r="B122" s="289" t="s">
        <v>1210</v>
      </c>
      <c r="C122" s="289" t="str">
        <f t="shared" ref="C122:C136" si="58">TRIM(B122)</f>
        <v>Chris Mize</v>
      </c>
      <c r="D122" s="278">
        <v>14</v>
      </c>
      <c r="E122" s="241">
        <v>812</v>
      </c>
      <c r="F122" s="241">
        <v>575</v>
      </c>
      <c r="G122" s="241">
        <v>120</v>
      </c>
      <c r="H122" s="277">
        <f t="shared" ref="H122:H137" si="59">F122/E122</f>
        <v>0.70812807881773399</v>
      </c>
      <c r="I122" s="276">
        <f t="shared" ref="I122:I137" si="60">SUM(BW122,BS122,BO122,BK122,BG122,BB122,AX122,AT122,AP122,AL122,AH122,AD122,Z122,V122,R122,N122)</f>
        <v>65</v>
      </c>
      <c r="J122" s="241">
        <f t="shared" ref="J122:J137" si="61">SUM(BX122,BT122,BP122,BL122,BH122,BC122,AY122,AU122,AQ122,AM122,AI122,AE122,AA122,W122,S122,O122)</f>
        <v>30</v>
      </c>
      <c r="K122" s="241">
        <f t="shared" ref="K122:K137" si="62">SUM(BY122,BU122,BQ122,BM122,BI122,BD122,AZ122,AV122,AR122,AN122,AJ122,AF122,AB122,X122,T122,P122)</f>
        <v>41</v>
      </c>
      <c r="L122" s="241">
        <f t="shared" ref="L122:L137" si="63">SUM(BZ122,BV122,BR122,BN122,BJ122,BE122,BA122,AW122,AS122,AO122,AK122,AG122,AC122,Y122,U122,Q122)</f>
        <v>4</v>
      </c>
      <c r="M122" s="275">
        <f t="shared" ref="M122:M137" si="64">K122/I122</f>
        <v>0.63076923076923075</v>
      </c>
      <c r="N122" s="240">
        <v>5</v>
      </c>
      <c r="O122" s="240">
        <v>2</v>
      </c>
      <c r="P122" s="240">
        <v>3</v>
      </c>
      <c r="Q122" s="270">
        <v>0</v>
      </c>
      <c r="R122" s="239">
        <v>6</v>
      </c>
      <c r="S122" s="239">
        <v>4</v>
      </c>
      <c r="T122" s="239">
        <v>6</v>
      </c>
      <c r="U122" s="269">
        <v>1</v>
      </c>
      <c r="V122" s="240">
        <v>3</v>
      </c>
      <c r="W122" s="240">
        <v>2</v>
      </c>
      <c r="X122" s="240">
        <v>2</v>
      </c>
      <c r="Y122" s="270">
        <v>0</v>
      </c>
      <c r="Z122" s="239">
        <v>4</v>
      </c>
      <c r="AA122" s="239">
        <v>4</v>
      </c>
      <c r="AB122" s="239">
        <v>3</v>
      </c>
      <c r="AC122" s="269">
        <v>0</v>
      </c>
      <c r="AD122" s="240">
        <v>4</v>
      </c>
      <c r="AE122" s="240">
        <v>0</v>
      </c>
      <c r="AF122" s="240">
        <v>0</v>
      </c>
      <c r="AG122" s="270">
        <v>0</v>
      </c>
      <c r="AH122" s="274">
        <v>3</v>
      </c>
      <c r="AI122" s="239">
        <v>2</v>
      </c>
      <c r="AJ122" s="239">
        <v>2</v>
      </c>
      <c r="AK122" s="269">
        <v>0</v>
      </c>
      <c r="AL122" s="240">
        <v>4</v>
      </c>
      <c r="AM122" s="240">
        <v>2</v>
      </c>
      <c r="AN122" s="240">
        <v>3</v>
      </c>
      <c r="AO122" s="270">
        <v>1</v>
      </c>
      <c r="AP122" s="239">
        <v>5</v>
      </c>
      <c r="AQ122" s="239">
        <v>1</v>
      </c>
      <c r="AR122" s="239">
        <v>1</v>
      </c>
      <c r="AS122" s="269">
        <v>0</v>
      </c>
      <c r="AT122" s="240">
        <v>4</v>
      </c>
      <c r="AU122" s="240">
        <v>1</v>
      </c>
      <c r="AV122" s="240">
        <v>2</v>
      </c>
      <c r="AW122" s="270">
        <v>0</v>
      </c>
      <c r="AX122" s="239">
        <v>3</v>
      </c>
      <c r="AY122" s="239">
        <v>4</v>
      </c>
      <c r="AZ122" s="239">
        <v>3</v>
      </c>
      <c r="BA122" s="269">
        <v>1</v>
      </c>
      <c r="BB122" s="240">
        <v>5</v>
      </c>
      <c r="BC122" s="240">
        <v>2</v>
      </c>
      <c r="BD122" s="240">
        <v>5</v>
      </c>
      <c r="BE122" s="303">
        <v>0</v>
      </c>
      <c r="BF122" s="290"/>
      <c r="BG122" s="239">
        <v>4</v>
      </c>
      <c r="BH122" s="239">
        <v>0</v>
      </c>
      <c r="BI122" s="239">
        <v>2</v>
      </c>
      <c r="BJ122" s="269">
        <v>0</v>
      </c>
      <c r="BK122" s="2009" t="s">
        <v>1242</v>
      </c>
      <c r="BL122" s="2010"/>
      <c r="BM122" s="2010"/>
      <c r="BN122" s="2011"/>
      <c r="BO122" s="239">
        <v>7</v>
      </c>
      <c r="BP122" s="239">
        <v>3</v>
      </c>
      <c r="BQ122" s="239">
        <v>5</v>
      </c>
      <c r="BR122" s="269">
        <v>1</v>
      </c>
      <c r="BS122" s="240">
        <v>6</v>
      </c>
      <c r="BT122" s="240">
        <v>2</v>
      </c>
      <c r="BU122" s="240">
        <v>3</v>
      </c>
      <c r="BV122" s="270">
        <v>0</v>
      </c>
      <c r="BW122" s="239">
        <v>2</v>
      </c>
      <c r="BX122" s="239">
        <v>1</v>
      </c>
      <c r="BY122" s="239">
        <v>1</v>
      </c>
      <c r="BZ122" s="269">
        <v>0</v>
      </c>
    </row>
    <row r="123" spans="1:78">
      <c r="A123" s="238">
        <v>2</v>
      </c>
      <c r="B123" s="291" t="s">
        <v>254</v>
      </c>
      <c r="C123" s="291" t="str">
        <f t="shared" si="58"/>
        <v>Brad Cline</v>
      </c>
      <c r="D123" s="287">
        <v>34</v>
      </c>
      <c r="E123" s="237">
        <v>2323</v>
      </c>
      <c r="F123" s="237">
        <v>1532</v>
      </c>
      <c r="G123" s="237">
        <v>152</v>
      </c>
      <c r="H123" s="285">
        <f t="shared" si="59"/>
        <v>0.65949203616013774</v>
      </c>
      <c r="I123" s="286">
        <f t="shared" si="60"/>
        <v>63</v>
      </c>
      <c r="J123" s="236">
        <f t="shared" si="61"/>
        <v>30</v>
      </c>
      <c r="K123" s="236">
        <f t="shared" si="62"/>
        <v>40</v>
      </c>
      <c r="L123" s="236">
        <f t="shared" si="63"/>
        <v>0</v>
      </c>
      <c r="M123" s="285">
        <f t="shared" si="64"/>
        <v>0.63492063492063489</v>
      </c>
      <c r="N123" s="235">
        <v>6</v>
      </c>
      <c r="O123" s="235">
        <v>6</v>
      </c>
      <c r="P123" s="235">
        <v>6</v>
      </c>
      <c r="Q123" s="281">
        <v>0</v>
      </c>
      <c r="R123" s="234">
        <v>7</v>
      </c>
      <c r="S123" s="234">
        <v>3</v>
      </c>
      <c r="T123" s="234">
        <v>4</v>
      </c>
      <c r="U123" s="280">
        <v>0</v>
      </c>
      <c r="V123" s="235">
        <v>4</v>
      </c>
      <c r="W123" s="235">
        <v>3</v>
      </c>
      <c r="X123" s="235">
        <v>4</v>
      </c>
      <c r="Y123" s="281">
        <v>0</v>
      </c>
      <c r="Z123" s="234">
        <v>5</v>
      </c>
      <c r="AA123" s="234">
        <v>3</v>
      </c>
      <c r="AB123" s="234">
        <v>3</v>
      </c>
      <c r="AC123" s="280">
        <v>0</v>
      </c>
      <c r="AD123" s="235">
        <v>5</v>
      </c>
      <c r="AE123" s="235">
        <v>2</v>
      </c>
      <c r="AF123" s="235">
        <v>2</v>
      </c>
      <c r="AG123" s="281">
        <v>0</v>
      </c>
      <c r="AH123" s="284">
        <v>4</v>
      </c>
      <c r="AI123" s="234">
        <v>0</v>
      </c>
      <c r="AJ123" s="234">
        <v>2</v>
      </c>
      <c r="AK123" s="280">
        <v>0</v>
      </c>
      <c r="AL123" s="235"/>
      <c r="AM123" s="235"/>
      <c r="AN123" s="235"/>
      <c r="AO123" s="281"/>
      <c r="AP123" s="234">
        <v>5</v>
      </c>
      <c r="AQ123" s="234">
        <v>1</v>
      </c>
      <c r="AR123" s="234">
        <v>2</v>
      </c>
      <c r="AS123" s="280">
        <v>0</v>
      </c>
      <c r="AT123" s="235">
        <v>4</v>
      </c>
      <c r="AU123" s="235">
        <v>1</v>
      </c>
      <c r="AV123" s="235">
        <v>2</v>
      </c>
      <c r="AW123" s="281">
        <v>0</v>
      </c>
      <c r="AX123" s="234">
        <v>5</v>
      </c>
      <c r="AY123" s="234">
        <v>4</v>
      </c>
      <c r="AZ123" s="234">
        <v>4</v>
      </c>
      <c r="BA123" s="280">
        <v>0</v>
      </c>
      <c r="BB123" s="235">
        <v>5</v>
      </c>
      <c r="BC123" s="235">
        <v>2</v>
      </c>
      <c r="BD123" s="235">
        <v>1</v>
      </c>
      <c r="BE123" s="304">
        <v>0</v>
      </c>
      <c r="BF123" s="290"/>
      <c r="BG123" s="234">
        <v>4</v>
      </c>
      <c r="BH123" s="234">
        <v>1</v>
      </c>
      <c r="BI123" s="234">
        <v>2</v>
      </c>
      <c r="BJ123" s="280">
        <v>0</v>
      </c>
      <c r="BK123" s="2006" t="s">
        <v>1242</v>
      </c>
      <c r="BL123" s="2007"/>
      <c r="BM123" s="2007"/>
      <c r="BN123" s="2008"/>
      <c r="BO123" s="234">
        <v>6</v>
      </c>
      <c r="BP123" s="234">
        <v>2</v>
      </c>
      <c r="BQ123" s="234">
        <v>6</v>
      </c>
      <c r="BR123" s="280">
        <v>0</v>
      </c>
      <c r="BS123" s="235"/>
      <c r="BT123" s="235"/>
      <c r="BU123" s="235"/>
      <c r="BV123" s="281"/>
      <c r="BW123" s="234">
        <v>3</v>
      </c>
      <c r="BX123" s="234">
        <v>2</v>
      </c>
      <c r="BY123" s="234">
        <v>2</v>
      </c>
      <c r="BZ123" s="280">
        <v>0</v>
      </c>
    </row>
    <row r="124" spans="1:78">
      <c r="A124" s="243">
        <v>3</v>
      </c>
      <c r="B124" s="289" t="s">
        <v>1180</v>
      </c>
      <c r="C124" s="289" t="str">
        <f t="shared" si="58"/>
        <v>Mark Sims</v>
      </c>
      <c r="D124" s="276">
        <v>23</v>
      </c>
      <c r="E124" s="242">
        <v>1495</v>
      </c>
      <c r="F124" s="242">
        <v>887</v>
      </c>
      <c r="G124" s="242">
        <v>112</v>
      </c>
      <c r="H124" s="277">
        <f t="shared" si="59"/>
        <v>0.59331103678929764</v>
      </c>
      <c r="I124" s="276">
        <f t="shared" si="60"/>
        <v>77</v>
      </c>
      <c r="J124" s="241">
        <f t="shared" si="61"/>
        <v>29</v>
      </c>
      <c r="K124" s="241">
        <f t="shared" si="62"/>
        <v>40</v>
      </c>
      <c r="L124" s="241">
        <f t="shared" si="63"/>
        <v>3</v>
      </c>
      <c r="M124" s="275">
        <f t="shared" si="64"/>
        <v>0.51948051948051943</v>
      </c>
      <c r="N124" s="240">
        <v>7</v>
      </c>
      <c r="O124" s="240">
        <v>2</v>
      </c>
      <c r="P124" s="240">
        <v>5</v>
      </c>
      <c r="Q124" s="270">
        <v>0</v>
      </c>
      <c r="R124" s="239">
        <v>4</v>
      </c>
      <c r="S124" s="239">
        <v>3</v>
      </c>
      <c r="T124" s="239">
        <v>2</v>
      </c>
      <c r="U124" s="269">
        <v>0</v>
      </c>
      <c r="V124" s="240">
        <v>4</v>
      </c>
      <c r="W124" s="240">
        <v>1</v>
      </c>
      <c r="X124" s="240">
        <v>2</v>
      </c>
      <c r="Y124" s="270">
        <v>0</v>
      </c>
      <c r="Z124" s="239">
        <v>6</v>
      </c>
      <c r="AA124" s="239">
        <v>1</v>
      </c>
      <c r="AB124" s="239">
        <v>4</v>
      </c>
      <c r="AC124" s="269">
        <v>0</v>
      </c>
      <c r="AD124" s="240">
        <v>4</v>
      </c>
      <c r="AE124" s="240">
        <v>0</v>
      </c>
      <c r="AF124" s="240">
        <v>1</v>
      </c>
      <c r="AG124" s="270">
        <v>0</v>
      </c>
      <c r="AH124" s="274">
        <v>4</v>
      </c>
      <c r="AI124" s="239">
        <v>1</v>
      </c>
      <c r="AJ124" s="239">
        <v>0</v>
      </c>
      <c r="AK124" s="269">
        <v>0</v>
      </c>
      <c r="AL124" s="240">
        <v>5</v>
      </c>
      <c r="AM124" s="240">
        <v>3</v>
      </c>
      <c r="AN124" s="240">
        <v>3</v>
      </c>
      <c r="AO124" s="270">
        <v>1</v>
      </c>
      <c r="AP124" s="239">
        <v>5</v>
      </c>
      <c r="AQ124" s="239">
        <v>3</v>
      </c>
      <c r="AR124" s="239">
        <v>3</v>
      </c>
      <c r="AS124" s="269">
        <v>0</v>
      </c>
      <c r="AT124" s="240">
        <v>4</v>
      </c>
      <c r="AU124" s="240">
        <v>1</v>
      </c>
      <c r="AV124" s="240">
        <v>2</v>
      </c>
      <c r="AW124" s="270">
        <v>0</v>
      </c>
      <c r="AX124" s="239">
        <v>5</v>
      </c>
      <c r="AY124" s="239">
        <v>2</v>
      </c>
      <c r="AZ124" s="239">
        <v>2</v>
      </c>
      <c r="BA124" s="269">
        <v>0</v>
      </c>
      <c r="BB124" s="240">
        <v>4</v>
      </c>
      <c r="BC124" s="240">
        <v>1</v>
      </c>
      <c r="BD124" s="240">
        <v>1</v>
      </c>
      <c r="BE124" s="303">
        <v>1</v>
      </c>
      <c r="BF124" s="290"/>
      <c r="BG124" s="239">
        <v>4</v>
      </c>
      <c r="BH124" s="239">
        <v>1</v>
      </c>
      <c r="BI124" s="239">
        <v>2</v>
      </c>
      <c r="BJ124" s="269">
        <v>0</v>
      </c>
      <c r="BK124" s="240">
        <v>5</v>
      </c>
      <c r="BL124" s="240">
        <v>2</v>
      </c>
      <c r="BM124" s="240">
        <v>2</v>
      </c>
      <c r="BN124" s="270">
        <v>0</v>
      </c>
      <c r="BO124" s="239">
        <v>7</v>
      </c>
      <c r="BP124" s="239">
        <v>4</v>
      </c>
      <c r="BQ124" s="239">
        <v>4</v>
      </c>
      <c r="BR124" s="269">
        <v>0</v>
      </c>
      <c r="BS124" s="240">
        <v>6</v>
      </c>
      <c r="BT124" s="240">
        <v>3</v>
      </c>
      <c r="BU124" s="240">
        <v>5</v>
      </c>
      <c r="BV124" s="270">
        <v>1</v>
      </c>
      <c r="BW124" s="239">
        <v>3</v>
      </c>
      <c r="BX124" s="239">
        <v>1</v>
      </c>
      <c r="BY124" s="239">
        <v>2</v>
      </c>
      <c r="BZ124" s="269">
        <v>0</v>
      </c>
    </row>
    <row r="125" spans="1:78">
      <c r="A125" s="238">
        <v>4</v>
      </c>
      <c r="B125" s="291" t="s">
        <v>1241</v>
      </c>
      <c r="C125" s="291" t="str">
        <f t="shared" si="58"/>
        <v>Scott Spencer</v>
      </c>
      <c r="D125" s="287">
        <v>15</v>
      </c>
      <c r="E125" s="237">
        <v>785</v>
      </c>
      <c r="F125" s="237">
        <v>468</v>
      </c>
      <c r="G125" s="237">
        <v>38</v>
      </c>
      <c r="H125" s="285">
        <f t="shared" si="59"/>
        <v>0.59617834394904456</v>
      </c>
      <c r="I125" s="286">
        <f t="shared" si="60"/>
        <v>73</v>
      </c>
      <c r="J125" s="236">
        <f t="shared" si="61"/>
        <v>26</v>
      </c>
      <c r="K125" s="236">
        <f t="shared" si="62"/>
        <v>37</v>
      </c>
      <c r="L125" s="236">
        <f t="shared" si="63"/>
        <v>7</v>
      </c>
      <c r="M125" s="285">
        <f t="shared" si="64"/>
        <v>0.50684931506849318</v>
      </c>
      <c r="N125" s="235">
        <v>5</v>
      </c>
      <c r="O125" s="235">
        <v>1</v>
      </c>
      <c r="P125" s="235">
        <v>2</v>
      </c>
      <c r="Q125" s="281">
        <v>0</v>
      </c>
      <c r="R125" s="234">
        <v>5</v>
      </c>
      <c r="S125" s="234">
        <v>3</v>
      </c>
      <c r="T125" s="234">
        <v>4</v>
      </c>
      <c r="U125" s="280">
        <v>0</v>
      </c>
      <c r="V125" s="235">
        <v>4</v>
      </c>
      <c r="W125" s="235">
        <v>1</v>
      </c>
      <c r="X125" s="235">
        <v>2</v>
      </c>
      <c r="Y125" s="281">
        <v>1</v>
      </c>
      <c r="Z125" s="234">
        <v>5</v>
      </c>
      <c r="AA125" s="234">
        <v>4</v>
      </c>
      <c r="AB125" s="234">
        <v>2</v>
      </c>
      <c r="AC125" s="280">
        <v>1</v>
      </c>
      <c r="AD125" s="235">
        <v>4</v>
      </c>
      <c r="AE125" s="235">
        <v>1</v>
      </c>
      <c r="AF125" s="235">
        <v>2</v>
      </c>
      <c r="AG125" s="281">
        <v>0</v>
      </c>
      <c r="AH125" s="284">
        <v>4</v>
      </c>
      <c r="AI125" s="234">
        <v>1</v>
      </c>
      <c r="AJ125" s="234">
        <v>1</v>
      </c>
      <c r="AK125" s="280">
        <v>1</v>
      </c>
      <c r="AL125" s="235">
        <v>2</v>
      </c>
      <c r="AM125" s="235">
        <v>1</v>
      </c>
      <c r="AN125" s="235">
        <v>1</v>
      </c>
      <c r="AO125" s="281">
        <v>0</v>
      </c>
      <c r="AP125" s="234">
        <v>5</v>
      </c>
      <c r="AQ125" s="234">
        <v>1</v>
      </c>
      <c r="AR125" s="234">
        <v>3</v>
      </c>
      <c r="AS125" s="280">
        <v>0</v>
      </c>
      <c r="AT125" s="235">
        <v>4</v>
      </c>
      <c r="AU125" s="235">
        <v>0</v>
      </c>
      <c r="AV125" s="235">
        <v>0</v>
      </c>
      <c r="AW125" s="281">
        <v>0</v>
      </c>
      <c r="AX125" s="234">
        <v>4</v>
      </c>
      <c r="AY125" s="234">
        <v>2</v>
      </c>
      <c r="AZ125" s="234">
        <v>3</v>
      </c>
      <c r="BA125" s="280">
        <v>1</v>
      </c>
      <c r="BB125" s="235">
        <v>5</v>
      </c>
      <c r="BC125" s="235">
        <v>1</v>
      </c>
      <c r="BD125" s="235">
        <v>2</v>
      </c>
      <c r="BE125" s="304">
        <v>1</v>
      </c>
      <c r="BF125" s="290"/>
      <c r="BG125" s="234">
        <v>4</v>
      </c>
      <c r="BH125" s="234">
        <v>1</v>
      </c>
      <c r="BI125" s="234">
        <v>2</v>
      </c>
      <c r="BJ125" s="280">
        <v>0</v>
      </c>
      <c r="BK125" s="235">
        <v>5</v>
      </c>
      <c r="BL125" s="235">
        <v>2</v>
      </c>
      <c r="BM125" s="235">
        <v>3</v>
      </c>
      <c r="BN125" s="281">
        <v>0</v>
      </c>
      <c r="BO125" s="234">
        <v>7</v>
      </c>
      <c r="BP125" s="234">
        <v>2</v>
      </c>
      <c r="BQ125" s="234">
        <v>3</v>
      </c>
      <c r="BR125" s="280">
        <v>1</v>
      </c>
      <c r="BS125" s="235">
        <v>6</v>
      </c>
      <c r="BT125" s="235">
        <v>4</v>
      </c>
      <c r="BU125" s="235">
        <v>6</v>
      </c>
      <c r="BV125" s="281">
        <v>1</v>
      </c>
      <c r="BW125" s="234">
        <v>4</v>
      </c>
      <c r="BX125" s="234">
        <v>1</v>
      </c>
      <c r="BY125" s="234">
        <v>1</v>
      </c>
      <c r="BZ125" s="280">
        <v>0</v>
      </c>
    </row>
    <row r="126" spans="1:78">
      <c r="A126" s="243">
        <v>5</v>
      </c>
      <c r="B126" s="289" t="s">
        <v>1150</v>
      </c>
      <c r="C126" s="289" t="str">
        <f t="shared" si="58"/>
        <v>Tony Burns</v>
      </c>
      <c r="D126" s="276">
        <v>17</v>
      </c>
      <c r="E126" s="242">
        <v>905</v>
      </c>
      <c r="F126" s="242">
        <v>537</v>
      </c>
      <c r="G126" s="242">
        <v>16</v>
      </c>
      <c r="H126" s="277">
        <f t="shared" si="59"/>
        <v>0.59337016574585633</v>
      </c>
      <c r="I126" s="276">
        <f t="shared" si="60"/>
        <v>65</v>
      </c>
      <c r="J126" s="241">
        <f t="shared" si="61"/>
        <v>30</v>
      </c>
      <c r="K126" s="241">
        <f t="shared" si="62"/>
        <v>37</v>
      </c>
      <c r="L126" s="241">
        <f t="shared" si="63"/>
        <v>1</v>
      </c>
      <c r="M126" s="275">
        <f t="shared" si="64"/>
        <v>0.56923076923076921</v>
      </c>
      <c r="N126" s="240">
        <v>5</v>
      </c>
      <c r="O126" s="240">
        <v>2</v>
      </c>
      <c r="P126" s="240">
        <v>3</v>
      </c>
      <c r="Q126" s="270">
        <v>0</v>
      </c>
      <c r="R126" s="239">
        <v>4</v>
      </c>
      <c r="S126" s="239">
        <v>6</v>
      </c>
      <c r="T126" s="239">
        <v>3</v>
      </c>
      <c r="U126" s="269">
        <v>0</v>
      </c>
      <c r="V126" s="240">
        <v>3</v>
      </c>
      <c r="W126" s="240">
        <v>0</v>
      </c>
      <c r="X126" s="240">
        <v>2</v>
      </c>
      <c r="Y126" s="270">
        <v>0</v>
      </c>
      <c r="Z126" s="239">
        <v>6</v>
      </c>
      <c r="AA126" s="239">
        <v>3</v>
      </c>
      <c r="AB126" s="239">
        <v>3</v>
      </c>
      <c r="AC126" s="269">
        <v>0</v>
      </c>
      <c r="AD126" s="240"/>
      <c r="AE126" s="240"/>
      <c r="AF126" s="240"/>
      <c r="AG126" s="270"/>
      <c r="AH126" s="274">
        <v>4</v>
      </c>
      <c r="AI126" s="239">
        <v>1</v>
      </c>
      <c r="AJ126" s="239">
        <v>3</v>
      </c>
      <c r="AK126" s="269">
        <v>0</v>
      </c>
      <c r="AL126" s="240">
        <v>5</v>
      </c>
      <c r="AM126" s="240">
        <v>1</v>
      </c>
      <c r="AN126" s="240">
        <v>1</v>
      </c>
      <c r="AO126" s="270">
        <v>0</v>
      </c>
      <c r="AP126" s="239">
        <v>2</v>
      </c>
      <c r="AQ126" s="239">
        <v>1</v>
      </c>
      <c r="AR126" s="239">
        <v>2</v>
      </c>
      <c r="AS126" s="269">
        <v>0</v>
      </c>
      <c r="AT126" s="240"/>
      <c r="AU126" s="240"/>
      <c r="AV126" s="240"/>
      <c r="AW126" s="270"/>
      <c r="AX126" s="239">
        <v>5</v>
      </c>
      <c r="AY126" s="239">
        <v>3</v>
      </c>
      <c r="AZ126" s="239">
        <v>3</v>
      </c>
      <c r="BA126" s="269">
        <v>0</v>
      </c>
      <c r="BB126" s="240">
        <v>4</v>
      </c>
      <c r="BC126" s="240">
        <v>1</v>
      </c>
      <c r="BD126" s="240">
        <v>1</v>
      </c>
      <c r="BE126" s="303">
        <v>0</v>
      </c>
      <c r="BF126" s="290"/>
      <c r="BG126" s="239">
        <v>4</v>
      </c>
      <c r="BH126" s="239">
        <v>1</v>
      </c>
      <c r="BI126" s="239">
        <v>2</v>
      </c>
      <c r="BJ126" s="269">
        <v>0</v>
      </c>
      <c r="BK126" s="240">
        <v>6</v>
      </c>
      <c r="BL126" s="240">
        <v>1</v>
      </c>
      <c r="BM126" s="240">
        <v>3</v>
      </c>
      <c r="BN126" s="270">
        <v>0</v>
      </c>
      <c r="BO126" s="239">
        <v>6</v>
      </c>
      <c r="BP126" s="239">
        <v>3</v>
      </c>
      <c r="BQ126" s="239">
        <v>2</v>
      </c>
      <c r="BR126" s="269">
        <v>1</v>
      </c>
      <c r="BS126" s="240">
        <v>6</v>
      </c>
      <c r="BT126" s="240">
        <v>5</v>
      </c>
      <c r="BU126" s="240">
        <v>5</v>
      </c>
      <c r="BV126" s="270">
        <v>0</v>
      </c>
      <c r="BW126" s="239">
        <v>5</v>
      </c>
      <c r="BX126" s="239">
        <v>2</v>
      </c>
      <c r="BY126" s="239">
        <v>4</v>
      </c>
      <c r="BZ126" s="269">
        <v>0</v>
      </c>
    </row>
    <row r="127" spans="1:78">
      <c r="A127" s="238">
        <v>6</v>
      </c>
      <c r="B127" s="291" t="s">
        <v>169</v>
      </c>
      <c r="C127" s="291" t="str">
        <f t="shared" si="58"/>
        <v>Dave Bullock</v>
      </c>
      <c r="D127" s="287">
        <v>3</v>
      </c>
      <c r="E127" s="236">
        <v>173</v>
      </c>
      <c r="F127" s="236">
        <v>94</v>
      </c>
      <c r="G127" s="236">
        <v>15</v>
      </c>
      <c r="H127" s="285">
        <f t="shared" si="59"/>
        <v>0.54335260115606931</v>
      </c>
      <c r="I127" s="286">
        <f t="shared" si="60"/>
        <v>68</v>
      </c>
      <c r="J127" s="236">
        <f t="shared" si="61"/>
        <v>19</v>
      </c>
      <c r="K127" s="236">
        <f t="shared" si="62"/>
        <v>40</v>
      </c>
      <c r="L127" s="236">
        <f t="shared" si="63"/>
        <v>6</v>
      </c>
      <c r="M127" s="285">
        <f t="shared" si="64"/>
        <v>0.58823529411764708</v>
      </c>
      <c r="N127" s="235">
        <v>5</v>
      </c>
      <c r="O127" s="235">
        <v>1</v>
      </c>
      <c r="P127" s="235">
        <v>4</v>
      </c>
      <c r="Q127" s="281">
        <v>0</v>
      </c>
      <c r="R127" s="234">
        <v>6</v>
      </c>
      <c r="S127" s="234">
        <v>3</v>
      </c>
      <c r="T127" s="234">
        <v>4</v>
      </c>
      <c r="U127" s="280">
        <v>2</v>
      </c>
      <c r="V127" s="235">
        <v>3</v>
      </c>
      <c r="W127" s="235">
        <v>2</v>
      </c>
      <c r="X127" s="235">
        <v>2</v>
      </c>
      <c r="Y127" s="281">
        <v>0</v>
      </c>
      <c r="Z127" s="234">
        <v>5</v>
      </c>
      <c r="AA127" s="234">
        <v>2</v>
      </c>
      <c r="AB127" s="234">
        <v>3</v>
      </c>
      <c r="AC127" s="280">
        <v>1</v>
      </c>
      <c r="AD127" s="235">
        <v>4</v>
      </c>
      <c r="AE127" s="235">
        <v>1</v>
      </c>
      <c r="AF127" s="235">
        <v>2</v>
      </c>
      <c r="AG127" s="281">
        <v>0</v>
      </c>
      <c r="AH127" s="284">
        <v>4</v>
      </c>
      <c r="AI127" s="234">
        <v>0</v>
      </c>
      <c r="AJ127" s="234">
        <v>2</v>
      </c>
      <c r="AK127" s="280">
        <v>0</v>
      </c>
      <c r="AL127" s="235">
        <v>5</v>
      </c>
      <c r="AM127" s="235">
        <v>2</v>
      </c>
      <c r="AN127" s="235">
        <v>2</v>
      </c>
      <c r="AO127" s="281">
        <v>1</v>
      </c>
      <c r="AP127" s="234">
        <v>0</v>
      </c>
      <c r="AQ127" s="234">
        <v>1</v>
      </c>
      <c r="AR127" s="234">
        <v>3</v>
      </c>
      <c r="AS127" s="280">
        <v>0</v>
      </c>
      <c r="AT127" s="235">
        <v>4</v>
      </c>
      <c r="AU127" s="235">
        <v>0</v>
      </c>
      <c r="AV127" s="235">
        <v>0</v>
      </c>
      <c r="AW127" s="281">
        <v>0</v>
      </c>
      <c r="AX127" s="234">
        <v>4</v>
      </c>
      <c r="AY127" s="234">
        <v>0</v>
      </c>
      <c r="AZ127" s="234">
        <v>1</v>
      </c>
      <c r="BA127" s="280">
        <v>0</v>
      </c>
      <c r="BB127" s="235">
        <v>4</v>
      </c>
      <c r="BC127" s="235">
        <v>2</v>
      </c>
      <c r="BD127" s="235">
        <v>3</v>
      </c>
      <c r="BE127" s="304">
        <v>0</v>
      </c>
      <c r="BF127" s="290"/>
      <c r="BG127" s="234">
        <v>4</v>
      </c>
      <c r="BH127" s="234">
        <v>0</v>
      </c>
      <c r="BI127" s="234">
        <v>2</v>
      </c>
      <c r="BJ127" s="280">
        <v>0</v>
      </c>
      <c r="BK127" s="235">
        <v>4</v>
      </c>
      <c r="BL127" s="235">
        <v>0</v>
      </c>
      <c r="BM127" s="235">
        <v>3</v>
      </c>
      <c r="BN127" s="281">
        <v>0</v>
      </c>
      <c r="BO127" s="234">
        <v>6</v>
      </c>
      <c r="BP127" s="234">
        <v>3</v>
      </c>
      <c r="BQ127" s="234">
        <v>3</v>
      </c>
      <c r="BR127" s="280">
        <v>2</v>
      </c>
      <c r="BS127" s="235">
        <v>6</v>
      </c>
      <c r="BT127" s="235">
        <v>1</v>
      </c>
      <c r="BU127" s="235">
        <v>3</v>
      </c>
      <c r="BV127" s="281">
        <v>0</v>
      </c>
      <c r="BW127" s="234">
        <v>4</v>
      </c>
      <c r="BX127" s="234">
        <v>1</v>
      </c>
      <c r="BY127" s="234">
        <v>3</v>
      </c>
      <c r="BZ127" s="280">
        <v>0</v>
      </c>
    </row>
    <row r="128" spans="1:78">
      <c r="A128" s="243">
        <v>7</v>
      </c>
      <c r="B128" s="289" t="s">
        <v>7</v>
      </c>
      <c r="C128" s="289" t="str">
        <f t="shared" si="58"/>
        <v>Dusty Miller</v>
      </c>
      <c r="D128" s="276">
        <v>17</v>
      </c>
      <c r="E128" s="242">
        <v>1088</v>
      </c>
      <c r="F128" s="242">
        <v>573</v>
      </c>
      <c r="G128" s="242">
        <v>29</v>
      </c>
      <c r="H128" s="277">
        <f t="shared" si="59"/>
        <v>0.52665441176470584</v>
      </c>
      <c r="I128" s="276">
        <f t="shared" si="60"/>
        <v>53</v>
      </c>
      <c r="J128" s="241">
        <f t="shared" si="61"/>
        <v>13</v>
      </c>
      <c r="K128" s="241">
        <f t="shared" si="62"/>
        <v>24</v>
      </c>
      <c r="L128" s="241">
        <f t="shared" si="63"/>
        <v>0</v>
      </c>
      <c r="M128" s="275">
        <f t="shared" si="64"/>
        <v>0.45283018867924529</v>
      </c>
      <c r="N128" s="240">
        <v>1</v>
      </c>
      <c r="O128" s="240">
        <v>0</v>
      </c>
      <c r="P128" s="240">
        <v>0</v>
      </c>
      <c r="Q128" s="270">
        <v>0</v>
      </c>
      <c r="R128" s="239">
        <v>1</v>
      </c>
      <c r="S128" s="239">
        <v>1</v>
      </c>
      <c r="T128" s="239">
        <v>1</v>
      </c>
      <c r="U128" s="269">
        <v>0</v>
      </c>
      <c r="V128" s="240"/>
      <c r="W128" s="240"/>
      <c r="X128" s="240"/>
      <c r="Y128" s="270"/>
      <c r="Z128" s="239">
        <v>5</v>
      </c>
      <c r="AA128" s="239">
        <v>0</v>
      </c>
      <c r="AB128" s="239">
        <v>2</v>
      </c>
      <c r="AC128" s="269">
        <v>0</v>
      </c>
      <c r="AD128" s="240">
        <v>4</v>
      </c>
      <c r="AE128" s="240">
        <v>0</v>
      </c>
      <c r="AF128" s="240">
        <v>0</v>
      </c>
      <c r="AG128" s="270">
        <v>0</v>
      </c>
      <c r="AH128" s="274">
        <v>2</v>
      </c>
      <c r="AI128" s="239">
        <v>0</v>
      </c>
      <c r="AJ128" s="239">
        <v>1</v>
      </c>
      <c r="AK128" s="269">
        <v>0</v>
      </c>
      <c r="AL128" s="240">
        <v>1</v>
      </c>
      <c r="AM128" s="240">
        <v>1</v>
      </c>
      <c r="AN128" s="240">
        <v>1</v>
      </c>
      <c r="AO128" s="270">
        <v>0</v>
      </c>
      <c r="AP128" s="239">
        <v>5</v>
      </c>
      <c r="AQ128" s="239">
        <v>1</v>
      </c>
      <c r="AR128" s="239">
        <v>4</v>
      </c>
      <c r="AS128" s="269">
        <v>0</v>
      </c>
      <c r="AT128" s="240">
        <v>4</v>
      </c>
      <c r="AU128" s="240">
        <v>0</v>
      </c>
      <c r="AV128" s="240">
        <v>2</v>
      </c>
      <c r="AW128" s="270">
        <v>0</v>
      </c>
      <c r="AX128" s="239">
        <v>4</v>
      </c>
      <c r="AY128" s="239">
        <v>2</v>
      </c>
      <c r="AZ128" s="239">
        <v>2</v>
      </c>
      <c r="BA128" s="269">
        <v>0</v>
      </c>
      <c r="BB128" s="240">
        <v>3</v>
      </c>
      <c r="BC128" s="240">
        <v>1</v>
      </c>
      <c r="BD128" s="240">
        <v>1</v>
      </c>
      <c r="BE128" s="303">
        <v>0</v>
      </c>
      <c r="BF128" s="290"/>
      <c r="BG128" s="239">
        <v>2</v>
      </c>
      <c r="BH128" s="239">
        <v>0</v>
      </c>
      <c r="BI128" s="239">
        <v>0</v>
      </c>
      <c r="BJ128" s="269">
        <v>0</v>
      </c>
      <c r="BK128" s="240">
        <v>6</v>
      </c>
      <c r="BL128" s="240">
        <v>2</v>
      </c>
      <c r="BM128" s="240">
        <v>3</v>
      </c>
      <c r="BN128" s="270">
        <v>0</v>
      </c>
      <c r="BO128" s="239">
        <v>6</v>
      </c>
      <c r="BP128" s="239">
        <v>4</v>
      </c>
      <c r="BQ128" s="239">
        <v>4</v>
      </c>
      <c r="BR128" s="269">
        <v>0</v>
      </c>
      <c r="BS128" s="240">
        <v>5</v>
      </c>
      <c r="BT128" s="240">
        <v>0</v>
      </c>
      <c r="BU128" s="240">
        <v>0</v>
      </c>
      <c r="BV128" s="270">
        <v>0</v>
      </c>
      <c r="BW128" s="239">
        <v>4</v>
      </c>
      <c r="BX128" s="239">
        <v>1</v>
      </c>
      <c r="BY128" s="239">
        <v>3</v>
      </c>
      <c r="BZ128" s="269">
        <v>0</v>
      </c>
    </row>
    <row r="129" spans="1:78">
      <c r="A129" s="238">
        <v>8</v>
      </c>
      <c r="B129" s="291" t="s">
        <v>1135</v>
      </c>
      <c r="C129" s="291" t="str">
        <f t="shared" si="58"/>
        <v>Brett Powell</v>
      </c>
      <c r="D129" s="287">
        <v>6</v>
      </c>
      <c r="E129" s="236">
        <v>208</v>
      </c>
      <c r="F129" s="236">
        <v>105</v>
      </c>
      <c r="G129" s="236">
        <v>5</v>
      </c>
      <c r="H129" s="285">
        <f t="shared" si="59"/>
        <v>0.50480769230769229</v>
      </c>
      <c r="I129" s="286">
        <f t="shared" si="60"/>
        <v>44</v>
      </c>
      <c r="J129" s="236">
        <f t="shared" si="61"/>
        <v>16</v>
      </c>
      <c r="K129" s="236">
        <f t="shared" si="62"/>
        <v>23</v>
      </c>
      <c r="L129" s="236">
        <f t="shared" si="63"/>
        <v>0</v>
      </c>
      <c r="M129" s="285">
        <f t="shared" si="64"/>
        <v>0.52272727272727271</v>
      </c>
      <c r="N129" s="235">
        <v>5</v>
      </c>
      <c r="O129" s="235">
        <v>4</v>
      </c>
      <c r="P129" s="235">
        <v>3</v>
      </c>
      <c r="Q129" s="281">
        <v>0</v>
      </c>
      <c r="R129" s="234">
        <v>5</v>
      </c>
      <c r="S129" s="234">
        <v>3</v>
      </c>
      <c r="T129" s="234">
        <v>3</v>
      </c>
      <c r="U129" s="280">
        <v>0</v>
      </c>
      <c r="V129" s="235"/>
      <c r="W129" s="235"/>
      <c r="X129" s="235"/>
      <c r="Y129" s="281"/>
      <c r="Z129" s="234">
        <v>5</v>
      </c>
      <c r="AA129" s="234">
        <v>1</v>
      </c>
      <c r="AB129" s="234">
        <v>2</v>
      </c>
      <c r="AC129" s="280">
        <v>0</v>
      </c>
      <c r="AD129" s="235">
        <v>4</v>
      </c>
      <c r="AE129" s="235">
        <v>1</v>
      </c>
      <c r="AF129" s="235">
        <v>1</v>
      </c>
      <c r="AG129" s="281">
        <v>0</v>
      </c>
      <c r="AH129" s="284">
        <v>2</v>
      </c>
      <c r="AI129" s="234">
        <v>0</v>
      </c>
      <c r="AJ129" s="234">
        <v>1</v>
      </c>
      <c r="AK129" s="280">
        <v>0</v>
      </c>
      <c r="AL129" s="235">
        <v>3</v>
      </c>
      <c r="AM129" s="235">
        <v>0</v>
      </c>
      <c r="AN129" s="235">
        <v>1</v>
      </c>
      <c r="AO129" s="281">
        <v>0</v>
      </c>
      <c r="AP129" s="234">
        <v>2</v>
      </c>
      <c r="AQ129" s="234">
        <v>0</v>
      </c>
      <c r="AR129" s="234">
        <v>0</v>
      </c>
      <c r="AS129" s="280">
        <v>0</v>
      </c>
      <c r="AT129" s="235">
        <v>3</v>
      </c>
      <c r="AU129" s="235">
        <v>0</v>
      </c>
      <c r="AV129" s="235">
        <v>2</v>
      </c>
      <c r="AW129" s="281">
        <v>0</v>
      </c>
      <c r="AX129" s="234">
        <v>3</v>
      </c>
      <c r="AY129" s="234">
        <v>2</v>
      </c>
      <c r="AZ129" s="234">
        <v>2</v>
      </c>
      <c r="BA129" s="280">
        <v>0</v>
      </c>
      <c r="BB129" s="235">
        <v>2</v>
      </c>
      <c r="BC129" s="235">
        <v>0</v>
      </c>
      <c r="BD129" s="235">
        <v>1</v>
      </c>
      <c r="BE129" s="304">
        <v>0</v>
      </c>
      <c r="BF129" s="290"/>
      <c r="BG129" s="234">
        <v>2</v>
      </c>
      <c r="BH129" s="234">
        <v>0</v>
      </c>
      <c r="BI129" s="234">
        <v>2</v>
      </c>
      <c r="BJ129" s="280">
        <v>0</v>
      </c>
      <c r="BK129" s="235"/>
      <c r="BL129" s="235"/>
      <c r="BM129" s="235"/>
      <c r="BN129" s="281"/>
      <c r="BO129" s="234">
        <v>6</v>
      </c>
      <c r="BP129" s="234">
        <v>4</v>
      </c>
      <c r="BQ129" s="234">
        <v>4</v>
      </c>
      <c r="BR129" s="280">
        <v>0</v>
      </c>
      <c r="BS129" s="235"/>
      <c r="BT129" s="235"/>
      <c r="BU129" s="235"/>
      <c r="BV129" s="281"/>
      <c r="BW129" s="234">
        <v>2</v>
      </c>
      <c r="BX129" s="234">
        <v>1</v>
      </c>
      <c r="BY129" s="234">
        <v>1</v>
      </c>
      <c r="BZ129" s="280">
        <v>0</v>
      </c>
    </row>
    <row r="130" spans="1:78">
      <c r="A130" s="243">
        <v>9</v>
      </c>
      <c r="B130" s="289" t="s">
        <v>1205</v>
      </c>
      <c r="C130" s="289" t="str">
        <f t="shared" si="58"/>
        <v>Pat Bevilacqua</v>
      </c>
      <c r="D130" s="278">
        <v>5</v>
      </c>
      <c r="E130" s="241">
        <v>271</v>
      </c>
      <c r="F130" s="241">
        <v>142</v>
      </c>
      <c r="G130" s="241">
        <v>5</v>
      </c>
      <c r="H130" s="277">
        <f t="shared" si="59"/>
        <v>0.52398523985239853</v>
      </c>
      <c r="I130" s="276">
        <f t="shared" si="60"/>
        <v>64</v>
      </c>
      <c r="J130" s="241">
        <f t="shared" si="61"/>
        <v>16</v>
      </c>
      <c r="K130" s="241">
        <f t="shared" si="62"/>
        <v>32</v>
      </c>
      <c r="L130" s="241">
        <f t="shared" si="63"/>
        <v>2</v>
      </c>
      <c r="M130" s="275">
        <f t="shared" si="64"/>
        <v>0.5</v>
      </c>
      <c r="N130" s="240">
        <v>5</v>
      </c>
      <c r="O130" s="240">
        <v>2</v>
      </c>
      <c r="P130" s="240">
        <v>2</v>
      </c>
      <c r="Q130" s="270">
        <v>0</v>
      </c>
      <c r="R130" s="239">
        <v>4</v>
      </c>
      <c r="S130" s="239">
        <v>3</v>
      </c>
      <c r="T130" s="239">
        <v>4</v>
      </c>
      <c r="U130" s="269">
        <v>0</v>
      </c>
      <c r="V130" s="240">
        <v>4</v>
      </c>
      <c r="W130" s="240">
        <v>2</v>
      </c>
      <c r="X130" s="240">
        <v>2</v>
      </c>
      <c r="Y130" s="270">
        <v>2</v>
      </c>
      <c r="Z130" s="239">
        <v>5</v>
      </c>
      <c r="AA130" s="239">
        <v>0</v>
      </c>
      <c r="AB130" s="239">
        <v>4</v>
      </c>
      <c r="AC130" s="269">
        <v>0</v>
      </c>
      <c r="AD130" s="240">
        <v>3</v>
      </c>
      <c r="AE130" s="240">
        <v>2</v>
      </c>
      <c r="AF130" s="240">
        <v>1</v>
      </c>
      <c r="AG130" s="270">
        <v>0</v>
      </c>
      <c r="AH130" s="274">
        <v>4</v>
      </c>
      <c r="AI130" s="239">
        <v>0</v>
      </c>
      <c r="AJ130" s="239">
        <v>0</v>
      </c>
      <c r="AK130" s="269">
        <v>0</v>
      </c>
      <c r="AL130" s="240">
        <v>5</v>
      </c>
      <c r="AM130" s="240">
        <v>1</v>
      </c>
      <c r="AN130" s="240">
        <v>3</v>
      </c>
      <c r="AO130" s="270">
        <v>0</v>
      </c>
      <c r="AP130" s="239">
        <v>4</v>
      </c>
      <c r="AQ130" s="239">
        <v>1</v>
      </c>
      <c r="AR130" s="239">
        <v>0</v>
      </c>
      <c r="AS130" s="269">
        <v>0</v>
      </c>
      <c r="AT130" s="240">
        <v>4</v>
      </c>
      <c r="AU130" s="240">
        <v>1</v>
      </c>
      <c r="AV130" s="240">
        <v>2</v>
      </c>
      <c r="AW130" s="270">
        <v>0</v>
      </c>
      <c r="AX130" s="239">
        <v>4</v>
      </c>
      <c r="AY130" s="239">
        <v>0</v>
      </c>
      <c r="AZ130" s="239">
        <v>2</v>
      </c>
      <c r="BA130" s="269">
        <v>0</v>
      </c>
      <c r="BB130" s="240">
        <v>4</v>
      </c>
      <c r="BC130" s="240">
        <v>1</v>
      </c>
      <c r="BD130" s="240">
        <v>3</v>
      </c>
      <c r="BE130" s="303">
        <v>0</v>
      </c>
      <c r="BF130" s="290"/>
      <c r="BG130" s="239">
        <v>4</v>
      </c>
      <c r="BH130" s="239">
        <v>0</v>
      </c>
      <c r="BI130" s="239">
        <v>1</v>
      </c>
      <c r="BJ130" s="269">
        <v>0</v>
      </c>
      <c r="BK130" s="240">
        <v>4</v>
      </c>
      <c r="BL130" s="240">
        <v>0</v>
      </c>
      <c r="BM130" s="240">
        <v>3</v>
      </c>
      <c r="BN130" s="270">
        <v>0</v>
      </c>
      <c r="BO130" s="239"/>
      <c r="BP130" s="239"/>
      <c r="BQ130" s="239"/>
      <c r="BR130" s="269"/>
      <c r="BS130" s="240">
        <v>6</v>
      </c>
      <c r="BT130" s="240">
        <v>3</v>
      </c>
      <c r="BU130" s="240">
        <v>4</v>
      </c>
      <c r="BV130" s="270">
        <v>0</v>
      </c>
      <c r="BW130" s="239">
        <v>4</v>
      </c>
      <c r="BX130" s="239">
        <v>0</v>
      </c>
      <c r="BY130" s="239">
        <v>1</v>
      </c>
      <c r="BZ130" s="269">
        <v>0</v>
      </c>
    </row>
    <row r="131" spans="1:78">
      <c r="A131" s="238">
        <v>10</v>
      </c>
      <c r="B131" s="291" t="s">
        <v>1281</v>
      </c>
      <c r="C131" s="291" t="str">
        <f t="shared" si="58"/>
        <v>Chaz Chamberlain</v>
      </c>
      <c r="D131" s="287">
        <v>2</v>
      </c>
      <c r="E131" s="236">
        <v>126</v>
      </c>
      <c r="F131" s="236">
        <v>56</v>
      </c>
      <c r="G131" s="236">
        <v>1</v>
      </c>
      <c r="H131" s="292">
        <f t="shared" si="59"/>
        <v>0.44444444444444442</v>
      </c>
      <c r="I131" s="286">
        <f t="shared" si="60"/>
        <v>67</v>
      </c>
      <c r="J131" s="236">
        <f t="shared" si="61"/>
        <v>21</v>
      </c>
      <c r="K131" s="236">
        <f t="shared" si="62"/>
        <v>36</v>
      </c>
      <c r="L131" s="236">
        <f t="shared" si="63"/>
        <v>1</v>
      </c>
      <c r="M131" s="285">
        <f t="shared" si="64"/>
        <v>0.53731343283582089</v>
      </c>
      <c r="N131" s="235">
        <v>6</v>
      </c>
      <c r="O131" s="235">
        <v>2</v>
      </c>
      <c r="P131" s="235">
        <v>2</v>
      </c>
      <c r="Q131" s="281">
        <v>0</v>
      </c>
      <c r="R131" s="234">
        <v>5</v>
      </c>
      <c r="S131" s="234">
        <v>1</v>
      </c>
      <c r="T131" s="234">
        <v>2</v>
      </c>
      <c r="U131" s="280">
        <v>0</v>
      </c>
      <c r="V131" s="235">
        <v>4</v>
      </c>
      <c r="W131" s="235">
        <v>0</v>
      </c>
      <c r="X131" s="235">
        <v>2</v>
      </c>
      <c r="Y131" s="281">
        <v>0</v>
      </c>
      <c r="Z131" s="234">
        <v>3</v>
      </c>
      <c r="AA131" s="234">
        <v>1</v>
      </c>
      <c r="AB131" s="234">
        <v>1</v>
      </c>
      <c r="AC131" s="280">
        <v>0</v>
      </c>
      <c r="AD131" s="235">
        <v>3</v>
      </c>
      <c r="AE131" s="235">
        <v>2</v>
      </c>
      <c r="AF131" s="235">
        <v>3</v>
      </c>
      <c r="AG131" s="281">
        <v>0</v>
      </c>
      <c r="AH131" s="284">
        <v>4</v>
      </c>
      <c r="AI131" s="234">
        <v>1</v>
      </c>
      <c r="AJ131" s="234">
        <v>4</v>
      </c>
      <c r="AK131" s="280">
        <v>0</v>
      </c>
      <c r="AL131" s="235">
        <v>4</v>
      </c>
      <c r="AM131" s="235">
        <v>1</v>
      </c>
      <c r="AN131" s="235">
        <v>3</v>
      </c>
      <c r="AO131" s="281">
        <v>0</v>
      </c>
      <c r="AP131" s="234">
        <v>5</v>
      </c>
      <c r="AQ131" s="234">
        <v>3</v>
      </c>
      <c r="AR131" s="234">
        <v>3</v>
      </c>
      <c r="AS131" s="280">
        <v>0</v>
      </c>
      <c r="AT131" s="235">
        <v>4</v>
      </c>
      <c r="AU131" s="235">
        <v>2</v>
      </c>
      <c r="AV131" s="235">
        <v>1</v>
      </c>
      <c r="AW131" s="281">
        <v>0</v>
      </c>
      <c r="AX131" s="234">
        <v>4</v>
      </c>
      <c r="AY131" s="234">
        <v>2</v>
      </c>
      <c r="AZ131" s="234">
        <v>2</v>
      </c>
      <c r="BA131" s="280">
        <v>0</v>
      </c>
      <c r="BB131" s="235">
        <v>4</v>
      </c>
      <c r="BC131" s="235">
        <v>0</v>
      </c>
      <c r="BD131" s="235">
        <v>2</v>
      </c>
      <c r="BE131" s="304">
        <v>0</v>
      </c>
      <c r="BF131" s="290"/>
      <c r="BG131" s="234">
        <v>4</v>
      </c>
      <c r="BH131" s="234">
        <v>0</v>
      </c>
      <c r="BI131" s="234">
        <v>2</v>
      </c>
      <c r="BJ131" s="280">
        <v>0</v>
      </c>
      <c r="BK131" s="235">
        <v>5</v>
      </c>
      <c r="BL131" s="235">
        <v>0</v>
      </c>
      <c r="BM131" s="235">
        <v>0</v>
      </c>
      <c r="BN131" s="281">
        <v>0</v>
      </c>
      <c r="BO131" s="234">
        <v>5</v>
      </c>
      <c r="BP131" s="234">
        <v>5</v>
      </c>
      <c r="BQ131" s="234">
        <v>4</v>
      </c>
      <c r="BR131" s="280">
        <v>1</v>
      </c>
      <c r="BS131" s="235">
        <v>3</v>
      </c>
      <c r="BT131" s="235">
        <v>0</v>
      </c>
      <c r="BU131" s="235">
        <v>3</v>
      </c>
      <c r="BV131" s="281">
        <v>0</v>
      </c>
      <c r="BW131" s="234">
        <v>4</v>
      </c>
      <c r="BX131" s="234">
        <v>1</v>
      </c>
      <c r="BY131" s="234">
        <v>2</v>
      </c>
      <c r="BZ131" s="280">
        <v>0</v>
      </c>
    </row>
    <row r="132" spans="1:78">
      <c r="A132" s="243">
        <v>11</v>
      </c>
      <c r="B132" s="289" t="s">
        <v>1222</v>
      </c>
      <c r="C132" s="289" t="str">
        <f t="shared" si="58"/>
        <v>Roger Bailey</v>
      </c>
      <c r="D132" s="278">
        <v>36</v>
      </c>
      <c r="E132" s="241">
        <v>2175</v>
      </c>
      <c r="F132" s="241">
        <v>1067</v>
      </c>
      <c r="G132" s="241">
        <v>9</v>
      </c>
      <c r="H132" s="277">
        <f t="shared" si="59"/>
        <v>0.49057471264367813</v>
      </c>
      <c r="I132" s="276">
        <f t="shared" si="60"/>
        <v>69</v>
      </c>
      <c r="J132" s="241">
        <f t="shared" si="61"/>
        <v>21</v>
      </c>
      <c r="K132" s="241">
        <f t="shared" si="62"/>
        <v>36</v>
      </c>
      <c r="L132" s="241">
        <f t="shared" si="63"/>
        <v>0</v>
      </c>
      <c r="M132" s="275">
        <f t="shared" si="64"/>
        <v>0.52173913043478259</v>
      </c>
      <c r="N132" s="240">
        <v>6</v>
      </c>
      <c r="O132" s="240">
        <v>4</v>
      </c>
      <c r="P132" s="240">
        <v>4</v>
      </c>
      <c r="Q132" s="270">
        <v>0</v>
      </c>
      <c r="R132" s="239">
        <v>6</v>
      </c>
      <c r="S132" s="239">
        <v>1</v>
      </c>
      <c r="T132" s="239">
        <v>1</v>
      </c>
      <c r="U132" s="269">
        <v>0</v>
      </c>
      <c r="V132" s="240">
        <v>3</v>
      </c>
      <c r="W132" s="240">
        <v>0</v>
      </c>
      <c r="X132" s="240">
        <v>1</v>
      </c>
      <c r="Y132" s="270">
        <v>0</v>
      </c>
      <c r="Z132" s="239">
        <v>5</v>
      </c>
      <c r="AA132" s="239">
        <v>1</v>
      </c>
      <c r="AB132" s="239">
        <v>3</v>
      </c>
      <c r="AC132" s="269">
        <v>0</v>
      </c>
      <c r="AD132" s="240">
        <v>4</v>
      </c>
      <c r="AE132" s="240">
        <v>1</v>
      </c>
      <c r="AF132" s="240">
        <v>4</v>
      </c>
      <c r="AG132" s="270">
        <v>0</v>
      </c>
      <c r="AH132" s="274">
        <v>4</v>
      </c>
      <c r="AI132" s="239">
        <v>1</v>
      </c>
      <c r="AJ132" s="239">
        <v>1</v>
      </c>
      <c r="AK132" s="269">
        <v>0</v>
      </c>
      <c r="AL132" s="240">
        <v>3</v>
      </c>
      <c r="AM132" s="240">
        <v>0</v>
      </c>
      <c r="AN132" s="240">
        <v>0</v>
      </c>
      <c r="AO132" s="270">
        <v>0</v>
      </c>
      <c r="AP132" s="239">
        <v>4</v>
      </c>
      <c r="AQ132" s="239">
        <v>1</v>
      </c>
      <c r="AR132" s="239">
        <v>3</v>
      </c>
      <c r="AS132" s="269">
        <v>0</v>
      </c>
      <c r="AT132" s="240">
        <v>4</v>
      </c>
      <c r="AU132" s="240">
        <v>0</v>
      </c>
      <c r="AV132" s="240">
        <v>2</v>
      </c>
      <c r="AW132" s="270">
        <v>0</v>
      </c>
      <c r="AX132" s="239">
        <v>4</v>
      </c>
      <c r="AY132" s="239">
        <v>1</v>
      </c>
      <c r="AZ132" s="239">
        <v>3</v>
      </c>
      <c r="BA132" s="269">
        <v>0</v>
      </c>
      <c r="BB132" s="240">
        <v>3</v>
      </c>
      <c r="BC132" s="240">
        <v>2</v>
      </c>
      <c r="BD132" s="240">
        <v>2</v>
      </c>
      <c r="BE132" s="303">
        <v>0</v>
      </c>
      <c r="BF132" s="290"/>
      <c r="BG132" s="239">
        <v>4</v>
      </c>
      <c r="BH132" s="239">
        <v>1</v>
      </c>
      <c r="BI132" s="239">
        <v>1</v>
      </c>
      <c r="BJ132" s="269">
        <v>0</v>
      </c>
      <c r="BK132" s="240">
        <v>4</v>
      </c>
      <c r="BL132" s="240">
        <v>2</v>
      </c>
      <c r="BM132" s="240">
        <v>2</v>
      </c>
      <c r="BN132" s="270">
        <v>0</v>
      </c>
      <c r="BO132" s="239">
        <v>6</v>
      </c>
      <c r="BP132" s="239">
        <v>5</v>
      </c>
      <c r="BQ132" s="239">
        <v>6</v>
      </c>
      <c r="BR132" s="269">
        <v>0</v>
      </c>
      <c r="BS132" s="240">
        <v>5</v>
      </c>
      <c r="BT132" s="240">
        <v>0</v>
      </c>
      <c r="BU132" s="240">
        <v>1</v>
      </c>
      <c r="BV132" s="270">
        <v>0</v>
      </c>
      <c r="BW132" s="239">
        <v>4</v>
      </c>
      <c r="BX132" s="239">
        <v>1</v>
      </c>
      <c r="BY132" s="239">
        <v>2</v>
      </c>
      <c r="BZ132" s="269">
        <v>0</v>
      </c>
    </row>
    <row r="133" spans="1:78">
      <c r="A133" s="238">
        <v>12</v>
      </c>
      <c r="B133" s="291" t="s">
        <v>167</v>
      </c>
      <c r="C133" s="291" t="str">
        <f t="shared" si="58"/>
        <v>Ryan Caddick</v>
      </c>
      <c r="D133" s="287">
        <v>5</v>
      </c>
      <c r="E133" s="237">
        <v>253</v>
      </c>
      <c r="F133" s="237">
        <v>90</v>
      </c>
      <c r="G133" s="237">
        <v>0</v>
      </c>
      <c r="H133" s="285">
        <f t="shared" si="59"/>
        <v>0.35573122529644269</v>
      </c>
      <c r="I133" s="286">
        <f t="shared" si="60"/>
        <v>29</v>
      </c>
      <c r="J133" s="236">
        <f t="shared" si="61"/>
        <v>3</v>
      </c>
      <c r="K133" s="236">
        <f t="shared" si="62"/>
        <v>11</v>
      </c>
      <c r="L133" s="236">
        <f t="shared" si="63"/>
        <v>0</v>
      </c>
      <c r="M133" s="285">
        <f t="shared" si="64"/>
        <v>0.37931034482758619</v>
      </c>
      <c r="N133" s="235"/>
      <c r="O133" s="235"/>
      <c r="P133" s="235"/>
      <c r="Q133" s="281"/>
      <c r="R133" s="234">
        <v>6</v>
      </c>
      <c r="S133" s="234">
        <v>1</v>
      </c>
      <c r="T133" s="234">
        <v>3</v>
      </c>
      <c r="U133" s="280">
        <v>0</v>
      </c>
      <c r="V133" s="235">
        <v>4</v>
      </c>
      <c r="W133" s="235">
        <v>0</v>
      </c>
      <c r="X133" s="235">
        <v>0</v>
      </c>
      <c r="Y133" s="281">
        <v>0</v>
      </c>
      <c r="Z133" s="234">
        <v>2</v>
      </c>
      <c r="AA133" s="234">
        <v>1</v>
      </c>
      <c r="AB133" s="234">
        <v>2</v>
      </c>
      <c r="AC133" s="280">
        <v>0</v>
      </c>
      <c r="AD133" s="235">
        <v>4</v>
      </c>
      <c r="AE133" s="235">
        <v>0</v>
      </c>
      <c r="AF133" s="235">
        <v>2</v>
      </c>
      <c r="AG133" s="281">
        <v>0</v>
      </c>
      <c r="AH133" s="284">
        <v>2</v>
      </c>
      <c r="AI133" s="234">
        <v>0</v>
      </c>
      <c r="AJ133" s="234">
        <v>0</v>
      </c>
      <c r="AK133" s="280">
        <v>0</v>
      </c>
      <c r="AL133" s="235">
        <v>2</v>
      </c>
      <c r="AM133" s="235">
        <v>0</v>
      </c>
      <c r="AN133" s="235">
        <v>1</v>
      </c>
      <c r="AO133" s="281">
        <v>0</v>
      </c>
      <c r="AP133" s="234"/>
      <c r="AQ133" s="234"/>
      <c r="AR133" s="234"/>
      <c r="AS133" s="280"/>
      <c r="AT133" s="235">
        <v>2</v>
      </c>
      <c r="AU133" s="235">
        <v>0</v>
      </c>
      <c r="AV133" s="235">
        <v>0</v>
      </c>
      <c r="AW133" s="281">
        <v>0</v>
      </c>
      <c r="AX133" s="234">
        <v>1</v>
      </c>
      <c r="AY133" s="234">
        <v>0</v>
      </c>
      <c r="AZ133" s="234">
        <v>0</v>
      </c>
      <c r="BA133" s="280">
        <v>0</v>
      </c>
      <c r="BB133" s="235">
        <v>2</v>
      </c>
      <c r="BC133" s="235">
        <v>0</v>
      </c>
      <c r="BD133" s="235">
        <v>1</v>
      </c>
      <c r="BE133" s="304">
        <v>0</v>
      </c>
      <c r="BF133" s="290"/>
      <c r="BG133" s="234">
        <v>2</v>
      </c>
      <c r="BH133" s="234">
        <v>1</v>
      </c>
      <c r="BI133" s="234">
        <v>1</v>
      </c>
      <c r="BJ133" s="280">
        <v>0</v>
      </c>
      <c r="BK133" s="235"/>
      <c r="BL133" s="235"/>
      <c r="BM133" s="235"/>
      <c r="BN133" s="281"/>
      <c r="BO133" s="234"/>
      <c r="BP133" s="234"/>
      <c r="BQ133" s="234"/>
      <c r="BR133" s="280"/>
      <c r="BS133" s="235"/>
      <c r="BT133" s="235"/>
      <c r="BU133" s="235"/>
      <c r="BV133" s="281"/>
      <c r="BW133" s="234">
        <v>2</v>
      </c>
      <c r="BX133" s="234">
        <v>0</v>
      </c>
      <c r="BY133" s="234">
        <v>1</v>
      </c>
      <c r="BZ133" s="280">
        <v>0</v>
      </c>
    </row>
    <row r="134" spans="1:78">
      <c r="A134" s="243">
        <v>13</v>
      </c>
      <c r="B134" s="289" t="s">
        <v>1211</v>
      </c>
      <c r="C134" s="289" t="str">
        <f t="shared" si="58"/>
        <v>Paul Hanley</v>
      </c>
      <c r="D134" s="278">
        <v>3</v>
      </c>
      <c r="E134" s="241">
        <v>86</v>
      </c>
      <c r="F134" s="241">
        <v>34</v>
      </c>
      <c r="G134" s="241">
        <v>1</v>
      </c>
      <c r="H134" s="277">
        <f t="shared" si="59"/>
        <v>0.39534883720930231</v>
      </c>
      <c r="I134" s="276">
        <f t="shared" si="60"/>
        <v>19</v>
      </c>
      <c r="J134" s="241">
        <f t="shared" si="61"/>
        <v>4</v>
      </c>
      <c r="K134" s="241">
        <f t="shared" si="62"/>
        <v>8</v>
      </c>
      <c r="L134" s="241">
        <f t="shared" si="63"/>
        <v>0</v>
      </c>
      <c r="M134" s="275">
        <f t="shared" si="64"/>
        <v>0.42105263157894735</v>
      </c>
      <c r="N134" s="240"/>
      <c r="O134" s="240"/>
      <c r="P134" s="240"/>
      <c r="Q134" s="270"/>
      <c r="R134" s="239">
        <v>2</v>
      </c>
      <c r="S134" s="239">
        <v>0</v>
      </c>
      <c r="T134" s="239">
        <v>1</v>
      </c>
      <c r="U134" s="269">
        <v>0</v>
      </c>
      <c r="V134" s="240">
        <v>3</v>
      </c>
      <c r="W134" s="240">
        <v>0</v>
      </c>
      <c r="X134" s="240">
        <v>1</v>
      </c>
      <c r="Y134" s="270">
        <v>0</v>
      </c>
      <c r="Z134" s="239">
        <v>3</v>
      </c>
      <c r="AA134" s="239">
        <v>2</v>
      </c>
      <c r="AB134" s="239">
        <v>3</v>
      </c>
      <c r="AC134" s="269">
        <v>0</v>
      </c>
      <c r="AD134" s="240">
        <v>2</v>
      </c>
      <c r="AE134" s="240">
        <v>0</v>
      </c>
      <c r="AF134" s="240">
        <v>0</v>
      </c>
      <c r="AG134" s="270">
        <v>0</v>
      </c>
      <c r="AH134" s="274">
        <v>1</v>
      </c>
      <c r="AI134" s="239">
        <v>0</v>
      </c>
      <c r="AJ134" s="239">
        <v>1</v>
      </c>
      <c r="AK134" s="269">
        <v>0</v>
      </c>
      <c r="AL134" s="240">
        <v>2</v>
      </c>
      <c r="AM134" s="240">
        <v>0</v>
      </c>
      <c r="AN134" s="240">
        <v>0</v>
      </c>
      <c r="AO134" s="270">
        <v>0</v>
      </c>
      <c r="AP134" s="239">
        <v>1</v>
      </c>
      <c r="AQ134" s="239">
        <v>1</v>
      </c>
      <c r="AR134" s="239">
        <v>1</v>
      </c>
      <c r="AS134" s="269">
        <v>0</v>
      </c>
      <c r="AT134" s="240">
        <v>2</v>
      </c>
      <c r="AU134" s="240">
        <v>0</v>
      </c>
      <c r="AV134" s="240">
        <v>1</v>
      </c>
      <c r="AW134" s="270">
        <v>0</v>
      </c>
      <c r="AX134" s="239">
        <v>1</v>
      </c>
      <c r="AY134" s="239">
        <v>0</v>
      </c>
      <c r="AZ134" s="239">
        <v>0</v>
      </c>
      <c r="BA134" s="269">
        <v>0</v>
      </c>
      <c r="BB134" s="240">
        <v>2</v>
      </c>
      <c r="BC134" s="240">
        <v>1</v>
      </c>
      <c r="BD134" s="240">
        <v>0</v>
      </c>
      <c r="BE134" s="303">
        <v>0</v>
      </c>
      <c r="BF134" s="271"/>
      <c r="BG134" s="239"/>
      <c r="BH134" s="239"/>
      <c r="BI134" s="239"/>
      <c r="BJ134" s="269"/>
      <c r="BK134" s="240"/>
      <c r="BL134" s="240"/>
      <c r="BM134" s="240"/>
      <c r="BN134" s="270"/>
      <c r="BO134" s="239"/>
      <c r="BP134" s="239"/>
      <c r="BQ134" s="239"/>
      <c r="BR134" s="269"/>
      <c r="BS134" s="240"/>
      <c r="BT134" s="240"/>
      <c r="BU134" s="240"/>
      <c r="BV134" s="270"/>
      <c r="BW134" s="239"/>
      <c r="BX134" s="239"/>
      <c r="BY134" s="239"/>
      <c r="BZ134" s="269"/>
    </row>
    <row r="135" spans="1:78">
      <c r="A135" s="238">
        <v>14</v>
      </c>
      <c r="B135" s="291" t="s">
        <v>1308</v>
      </c>
      <c r="C135" s="291" t="str">
        <f t="shared" si="58"/>
        <v>Garrett Hoffman</v>
      </c>
      <c r="D135" s="286">
        <v>4</v>
      </c>
      <c r="E135" s="237">
        <v>123</v>
      </c>
      <c r="F135" s="237">
        <v>50</v>
      </c>
      <c r="G135" s="237">
        <v>0</v>
      </c>
      <c r="H135" s="285">
        <f t="shared" si="59"/>
        <v>0.4065040650406504</v>
      </c>
      <c r="I135" s="286">
        <f t="shared" si="60"/>
        <v>46</v>
      </c>
      <c r="J135" s="236">
        <f t="shared" si="61"/>
        <v>11</v>
      </c>
      <c r="K135" s="236">
        <f t="shared" si="62"/>
        <v>21</v>
      </c>
      <c r="L135" s="236">
        <f t="shared" si="63"/>
        <v>0</v>
      </c>
      <c r="M135" s="285">
        <f t="shared" si="64"/>
        <v>0.45652173913043476</v>
      </c>
      <c r="N135" s="235"/>
      <c r="O135" s="235"/>
      <c r="P135" s="235"/>
      <c r="Q135" s="281"/>
      <c r="R135" s="234">
        <v>4</v>
      </c>
      <c r="S135" s="234">
        <v>1</v>
      </c>
      <c r="T135" s="234">
        <v>1</v>
      </c>
      <c r="U135" s="280">
        <v>0</v>
      </c>
      <c r="V135" s="235">
        <v>3</v>
      </c>
      <c r="W135" s="235">
        <v>0</v>
      </c>
      <c r="X135" s="235">
        <v>1</v>
      </c>
      <c r="Y135" s="281">
        <v>0</v>
      </c>
      <c r="Z135" s="234">
        <v>2</v>
      </c>
      <c r="AA135" s="234">
        <v>0</v>
      </c>
      <c r="AB135" s="234">
        <v>0</v>
      </c>
      <c r="AC135" s="280">
        <v>0</v>
      </c>
      <c r="AD135" s="235">
        <v>2</v>
      </c>
      <c r="AE135" s="235">
        <v>1</v>
      </c>
      <c r="AF135" s="235">
        <v>2</v>
      </c>
      <c r="AG135" s="281">
        <v>0</v>
      </c>
      <c r="AH135" s="284">
        <v>2</v>
      </c>
      <c r="AI135" s="234">
        <v>0</v>
      </c>
      <c r="AJ135" s="234">
        <v>1</v>
      </c>
      <c r="AK135" s="280">
        <v>0</v>
      </c>
      <c r="AL135" s="235">
        <v>3</v>
      </c>
      <c r="AM135" s="235">
        <v>0</v>
      </c>
      <c r="AN135" s="235">
        <v>2</v>
      </c>
      <c r="AO135" s="281">
        <v>0</v>
      </c>
      <c r="AP135" s="234">
        <v>3</v>
      </c>
      <c r="AQ135" s="234">
        <v>0</v>
      </c>
      <c r="AR135" s="234">
        <v>0</v>
      </c>
      <c r="AS135" s="280">
        <v>0</v>
      </c>
      <c r="AT135" s="235"/>
      <c r="AU135" s="235"/>
      <c r="AV135" s="235"/>
      <c r="AW135" s="281"/>
      <c r="AX135" s="234">
        <v>3</v>
      </c>
      <c r="AY135" s="234">
        <v>2</v>
      </c>
      <c r="AZ135" s="234">
        <v>2</v>
      </c>
      <c r="BA135" s="280">
        <v>0</v>
      </c>
      <c r="BB135" s="235">
        <v>2</v>
      </c>
      <c r="BC135" s="235">
        <v>0</v>
      </c>
      <c r="BD135" s="235">
        <v>1</v>
      </c>
      <c r="BE135" s="304">
        <v>0</v>
      </c>
      <c r="BF135" s="271"/>
      <c r="BG135" s="234">
        <v>2</v>
      </c>
      <c r="BH135" s="234">
        <v>0</v>
      </c>
      <c r="BI135" s="234">
        <v>0</v>
      </c>
      <c r="BJ135" s="280">
        <v>0</v>
      </c>
      <c r="BK135" s="235">
        <v>5</v>
      </c>
      <c r="BL135" s="235">
        <v>1</v>
      </c>
      <c r="BM135" s="235">
        <v>2</v>
      </c>
      <c r="BN135" s="281">
        <v>0</v>
      </c>
      <c r="BO135" s="234">
        <v>6</v>
      </c>
      <c r="BP135" s="234">
        <v>4</v>
      </c>
      <c r="BQ135" s="234">
        <v>5</v>
      </c>
      <c r="BR135" s="280">
        <v>0</v>
      </c>
      <c r="BS135" s="235">
        <v>5</v>
      </c>
      <c r="BT135" s="235">
        <v>1</v>
      </c>
      <c r="BU135" s="235">
        <v>1</v>
      </c>
      <c r="BV135" s="281">
        <v>0</v>
      </c>
      <c r="BW135" s="234">
        <v>4</v>
      </c>
      <c r="BX135" s="234">
        <v>1</v>
      </c>
      <c r="BY135" s="234">
        <v>3</v>
      </c>
      <c r="BZ135" s="280">
        <v>0</v>
      </c>
    </row>
    <row r="136" spans="1:78">
      <c r="A136" s="243">
        <v>15</v>
      </c>
      <c r="B136" s="345" t="s">
        <v>1240</v>
      </c>
      <c r="C136" s="345" t="str">
        <f t="shared" si="58"/>
        <v>Bill Tabor</v>
      </c>
      <c r="D136" s="276"/>
      <c r="E136" s="242"/>
      <c r="F136" s="242"/>
      <c r="G136" s="242"/>
      <c r="H136" s="277" t="e">
        <f t="shared" si="59"/>
        <v>#DIV/0!</v>
      </c>
      <c r="I136" s="276">
        <f t="shared" si="60"/>
        <v>0</v>
      </c>
      <c r="J136" s="241">
        <f t="shared" si="61"/>
        <v>0</v>
      </c>
      <c r="K136" s="241">
        <f t="shared" si="62"/>
        <v>0</v>
      </c>
      <c r="L136" s="241">
        <f t="shared" si="63"/>
        <v>0</v>
      </c>
      <c r="M136" s="275" t="e">
        <f t="shared" si="64"/>
        <v>#DIV/0!</v>
      </c>
      <c r="N136" s="240"/>
      <c r="O136" s="240"/>
      <c r="P136" s="240"/>
      <c r="Q136" s="270"/>
      <c r="R136" s="239"/>
      <c r="S136" s="239"/>
      <c r="T136" s="239"/>
      <c r="U136" s="269"/>
      <c r="V136" s="240"/>
      <c r="W136" s="240"/>
      <c r="X136" s="240"/>
      <c r="Y136" s="270"/>
      <c r="Z136" s="239"/>
      <c r="AA136" s="239"/>
      <c r="AB136" s="239"/>
      <c r="AC136" s="269"/>
      <c r="AD136" s="240"/>
      <c r="AE136" s="240"/>
      <c r="AF136" s="240"/>
      <c r="AG136" s="270"/>
      <c r="AH136" s="274"/>
      <c r="AI136" s="239"/>
      <c r="AJ136" s="239"/>
      <c r="AK136" s="269"/>
      <c r="AL136" s="240"/>
      <c r="AM136" s="240"/>
      <c r="AN136" s="240"/>
      <c r="AO136" s="270"/>
      <c r="AP136" s="239"/>
      <c r="AQ136" s="239"/>
      <c r="AR136" s="239"/>
      <c r="AS136" s="269"/>
      <c r="AT136" s="240"/>
      <c r="AU136" s="240"/>
      <c r="AV136" s="240"/>
      <c r="AW136" s="270"/>
      <c r="AX136" s="239"/>
      <c r="AY136" s="239"/>
      <c r="AZ136" s="239"/>
      <c r="BA136" s="269"/>
      <c r="BB136" s="240"/>
      <c r="BC136" s="240"/>
      <c r="BD136" s="240"/>
      <c r="BE136" s="303"/>
      <c r="BF136" s="271"/>
      <c r="BG136" s="239"/>
      <c r="BH136" s="239"/>
      <c r="BI136" s="239"/>
      <c r="BJ136" s="269"/>
      <c r="BK136" s="240"/>
      <c r="BL136" s="240"/>
      <c r="BM136" s="240"/>
      <c r="BN136" s="270"/>
      <c r="BO136" s="239"/>
      <c r="BP136" s="239"/>
      <c r="BQ136" s="239"/>
      <c r="BR136" s="269"/>
      <c r="BS136" s="240"/>
      <c r="BT136" s="240"/>
      <c r="BU136" s="240"/>
      <c r="BV136" s="270"/>
      <c r="BW136" s="239"/>
      <c r="BX136" s="239"/>
      <c r="BY136" s="239"/>
      <c r="BZ136" s="269"/>
    </row>
    <row r="137" spans="1:78" ht="13.8" thickBot="1">
      <c r="A137" s="63"/>
      <c r="B137" s="250"/>
      <c r="C137" s="250"/>
      <c r="D137" s="268">
        <f>AVERAGE(D122:D136)</f>
        <v>13.142857142857142</v>
      </c>
      <c r="E137" s="266">
        <f>SUM(E122:E136)</f>
        <v>10823</v>
      </c>
      <c r="F137" s="266">
        <f>SUM(F122:F136)</f>
        <v>6210</v>
      </c>
      <c r="G137" s="266">
        <f>SUM(G122:G136)</f>
        <v>503</v>
      </c>
      <c r="H137" s="265">
        <f t="shared" si="59"/>
        <v>0.57377806523145158</v>
      </c>
      <c r="I137" s="267">
        <f t="shared" si="60"/>
        <v>802</v>
      </c>
      <c r="J137" s="266">
        <f t="shared" si="61"/>
        <v>269</v>
      </c>
      <c r="K137" s="266">
        <f t="shared" si="62"/>
        <v>426</v>
      </c>
      <c r="L137" s="266">
        <f t="shared" si="63"/>
        <v>24</v>
      </c>
      <c r="M137" s="265">
        <f t="shared" si="64"/>
        <v>0.53117206982543641</v>
      </c>
      <c r="N137" s="260">
        <f t="shared" ref="N137:BE137" si="65">SUM(N122:N136)</f>
        <v>56</v>
      </c>
      <c r="O137" s="260">
        <f t="shared" si="65"/>
        <v>26</v>
      </c>
      <c r="P137" s="260">
        <f t="shared" si="65"/>
        <v>34</v>
      </c>
      <c r="Q137" s="259">
        <f t="shared" si="65"/>
        <v>0</v>
      </c>
      <c r="R137" s="258">
        <f t="shared" si="65"/>
        <v>65</v>
      </c>
      <c r="S137" s="258">
        <f t="shared" si="65"/>
        <v>33</v>
      </c>
      <c r="T137" s="258">
        <f t="shared" si="65"/>
        <v>39</v>
      </c>
      <c r="U137" s="257">
        <f t="shared" si="65"/>
        <v>3</v>
      </c>
      <c r="V137" s="260">
        <f t="shared" si="65"/>
        <v>42</v>
      </c>
      <c r="W137" s="260">
        <f t="shared" si="65"/>
        <v>11</v>
      </c>
      <c r="X137" s="260">
        <f t="shared" si="65"/>
        <v>21</v>
      </c>
      <c r="Y137" s="259">
        <f t="shared" si="65"/>
        <v>3</v>
      </c>
      <c r="Z137" s="258">
        <f t="shared" si="65"/>
        <v>61</v>
      </c>
      <c r="AA137" s="258">
        <f t="shared" si="65"/>
        <v>23</v>
      </c>
      <c r="AB137" s="258">
        <f t="shared" si="65"/>
        <v>35</v>
      </c>
      <c r="AC137" s="257">
        <f t="shared" si="65"/>
        <v>2</v>
      </c>
      <c r="AD137" s="260">
        <f t="shared" si="65"/>
        <v>47</v>
      </c>
      <c r="AE137" s="260">
        <f t="shared" si="65"/>
        <v>11</v>
      </c>
      <c r="AF137" s="260">
        <f t="shared" si="65"/>
        <v>20</v>
      </c>
      <c r="AG137" s="259">
        <f t="shared" si="65"/>
        <v>0</v>
      </c>
      <c r="AH137" s="261">
        <f t="shared" si="65"/>
        <v>44</v>
      </c>
      <c r="AI137" s="258">
        <f t="shared" si="65"/>
        <v>7</v>
      </c>
      <c r="AJ137" s="258">
        <f t="shared" si="65"/>
        <v>19</v>
      </c>
      <c r="AK137" s="257">
        <f t="shared" si="65"/>
        <v>1</v>
      </c>
      <c r="AL137" s="260">
        <f t="shared" si="65"/>
        <v>44</v>
      </c>
      <c r="AM137" s="260">
        <f t="shared" si="65"/>
        <v>12</v>
      </c>
      <c r="AN137" s="260">
        <f t="shared" si="65"/>
        <v>21</v>
      </c>
      <c r="AO137" s="259">
        <f t="shared" si="65"/>
        <v>3</v>
      </c>
      <c r="AP137" s="258">
        <f t="shared" si="65"/>
        <v>46</v>
      </c>
      <c r="AQ137" s="258">
        <f t="shared" si="65"/>
        <v>15</v>
      </c>
      <c r="AR137" s="258">
        <f t="shared" si="65"/>
        <v>25</v>
      </c>
      <c r="AS137" s="257">
        <f t="shared" si="65"/>
        <v>0</v>
      </c>
      <c r="AT137" s="260">
        <f t="shared" si="65"/>
        <v>43</v>
      </c>
      <c r="AU137" s="260">
        <f t="shared" si="65"/>
        <v>6</v>
      </c>
      <c r="AV137" s="260">
        <f t="shared" si="65"/>
        <v>16</v>
      </c>
      <c r="AW137" s="259">
        <f t="shared" si="65"/>
        <v>0</v>
      </c>
      <c r="AX137" s="258">
        <f t="shared" si="65"/>
        <v>50</v>
      </c>
      <c r="AY137" s="258">
        <f t="shared" si="65"/>
        <v>24</v>
      </c>
      <c r="AZ137" s="258">
        <f t="shared" si="65"/>
        <v>29</v>
      </c>
      <c r="BA137" s="257">
        <f t="shared" si="65"/>
        <v>2</v>
      </c>
      <c r="BB137" s="260">
        <f t="shared" si="65"/>
        <v>49</v>
      </c>
      <c r="BC137" s="260">
        <f t="shared" si="65"/>
        <v>14</v>
      </c>
      <c r="BD137" s="260">
        <f t="shared" si="65"/>
        <v>24</v>
      </c>
      <c r="BE137" s="259">
        <f t="shared" si="65"/>
        <v>2</v>
      </c>
      <c r="BF137" s="262"/>
      <c r="BG137" s="261">
        <f t="shared" ref="BG137:BZ137" si="66">SUM(BG122:BG136)</f>
        <v>44</v>
      </c>
      <c r="BH137" s="258">
        <f t="shared" si="66"/>
        <v>6</v>
      </c>
      <c r="BI137" s="258">
        <f t="shared" si="66"/>
        <v>19</v>
      </c>
      <c r="BJ137" s="257">
        <f t="shared" si="66"/>
        <v>0</v>
      </c>
      <c r="BK137" s="260">
        <f t="shared" si="66"/>
        <v>44</v>
      </c>
      <c r="BL137" s="260">
        <f t="shared" si="66"/>
        <v>10</v>
      </c>
      <c r="BM137" s="260">
        <f t="shared" si="66"/>
        <v>21</v>
      </c>
      <c r="BN137" s="259">
        <f t="shared" si="66"/>
        <v>0</v>
      </c>
      <c r="BO137" s="258">
        <f t="shared" si="66"/>
        <v>68</v>
      </c>
      <c r="BP137" s="258">
        <f t="shared" si="66"/>
        <v>39</v>
      </c>
      <c r="BQ137" s="258">
        <f t="shared" si="66"/>
        <v>46</v>
      </c>
      <c r="BR137" s="257">
        <f t="shared" si="66"/>
        <v>6</v>
      </c>
      <c r="BS137" s="260">
        <f t="shared" si="66"/>
        <v>54</v>
      </c>
      <c r="BT137" s="260">
        <f t="shared" si="66"/>
        <v>19</v>
      </c>
      <c r="BU137" s="260">
        <f t="shared" si="66"/>
        <v>31</v>
      </c>
      <c r="BV137" s="259">
        <f t="shared" si="66"/>
        <v>2</v>
      </c>
      <c r="BW137" s="258">
        <f t="shared" si="66"/>
        <v>45</v>
      </c>
      <c r="BX137" s="258">
        <f t="shared" si="66"/>
        <v>13</v>
      </c>
      <c r="BY137" s="258">
        <f t="shared" si="66"/>
        <v>26</v>
      </c>
      <c r="BZ137" s="257">
        <f t="shared" si="66"/>
        <v>0</v>
      </c>
    </row>
    <row r="138" spans="1:78" ht="13.8" thickBot="1">
      <c r="A138" s="248"/>
      <c r="B138" s="250"/>
      <c r="C138" s="250"/>
      <c r="D138" s="248"/>
      <c r="E138" s="248"/>
      <c r="F138" s="248"/>
      <c r="G138" s="248"/>
      <c r="H138" s="249"/>
      <c r="I138" s="248"/>
      <c r="J138" s="248"/>
      <c r="K138" s="248"/>
      <c r="L138" s="248"/>
      <c r="M138" s="248"/>
      <c r="N138" s="247"/>
      <c r="O138" s="247"/>
      <c r="P138" s="247"/>
      <c r="Q138" s="247"/>
      <c r="R138" s="246"/>
      <c r="S138" s="246"/>
      <c r="T138" s="246"/>
      <c r="U138" s="246"/>
      <c r="V138" s="247"/>
      <c r="W138" s="247"/>
      <c r="X138" s="247"/>
      <c r="Y138" s="247"/>
      <c r="Z138" s="246"/>
      <c r="AA138" s="246"/>
      <c r="AB138" s="246"/>
      <c r="AC138" s="246"/>
      <c r="AD138" s="247"/>
      <c r="AE138" s="247"/>
      <c r="AF138" s="247"/>
      <c r="AG138" s="247"/>
      <c r="AH138" s="246"/>
      <c r="AI138" s="246"/>
      <c r="AJ138" s="246"/>
      <c r="AK138" s="246"/>
      <c r="AL138" s="247"/>
      <c r="AM138" s="247"/>
      <c r="AN138" s="247"/>
      <c r="AO138" s="247"/>
      <c r="AP138" s="246"/>
      <c r="AQ138" s="246"/>
      <c r="AR138" s="246"/>
      <c r="AS138" s="246"/>
      <c r="AT138" s="247"/>
      <c r="AU138" s="247"/>
      <c r="AV138" s="247"/>
      <c r="AW138" s="247"/>
      <c r="AX138" s="246"/>
      <c r="AY138" s="246"/>
      <c r="AZ138" s="246"/>
      <c r="BA138" s="246"/>
      <c r="BB138" s="247"/>
      <c r="BC138" s="247"/>
      <c r="BD138" s="247"/>
      <c r="BE138" s="247"/>
      <c r="BF138" s="247"/>
      <c r="BG138" s="246"/>
      <c r="BH138" s="246"/>
      <c r="BI138" s="246"/>
      <c r="BJ138" s="246"/>
      <c r="BK138" s="247"/>
      <c r="BL138" s="247"/>
      <c r="BM138" s="247"/>
      <c r="BN138" s="247"/>
      <c r="BO138" s="246"/>
      <c r="BP138" s="246"/>
      <c r="BQ138" s="246"/>
      <c r="BR138" s="246"/>
      <c r="BS138" s="247"/>
      <c r="BT138" s="247"/>
      <c r="BU138" s="247"/>
      <c r="BV138" s="247"/>
      <c r="BW138" s="246"/>
      <c r="BX138" s="246"/>
      <c r="BY138" s="246"/>
      <c r="BZ138" s="246"/>
    </row>
    <row r="139" spans="1:78">
      <c r="A139" s="2049">
        <v>8</v>
      </c>
      <c r="B139" s="250"/>
      <c r="C139" s="250"/>
      <c r="D139" s="2046" t="s">
        <v>1110</v>
      </c>
      <c r="E139" s="2047"/>
      <c r="F139" s="2047"/>
      <c r="G139" s="2047"/>
      <c r="H139" s="2048"/>
      <c r="I139" s="2046" t="s">
        <v>1226</v>
      </c>
      <c r="J139" s="2047"/>
      <c r="K139" s="2047"/>
      <c r="L139" s="2047"/>
      <c r="M139" s="2048"/>
      <c r="N139" s="2037" t="s">
        <v>1109</v>
      </c>
      <c r="O139" s="2038"/>
      <c r="P139" s="2038"/>
      <c r="Q139" s="2039"/>
      <c r="R139" s="2043" t="s">
        <v>1108</v>
      </c>
      <c r="S139" s="2041"/>
      <c r="T139" s="2041"/>
      <c r="U139" s="2042"/>
      <c r="V139" s="2037" t="s">
        <v>1107</v>
      </c>
      <c r="W139" s="2038"/>
      <c r="X139" s="2038"/>
      <c r="Y139" s="2039"/>
      <c r="Z139" s="2043" t="s">
        <v>1106</v>
      </c>
      <c r="AA139" s="2041"/>
      <c r="AB139" s="2041"/>
      <c r="AC139" s="2042"/>
      <c r="AD139" s="2037" t="s">
        <v>1105</v>
      </c>
      <c r="AE139" s="2038"/>
      <c r="AF139" s="2038"/>
      <c r="AG139" s="2039"/>
      <c r="AH139" s="2040" t="s">
        <v>1104</v>
      </c>
      <c r="AI139" s="2041"/>
      <c r="AJ139" s="2041"/>
      <c r="AK139" s="2042"/>
      <c r="AL139" s="2037" t="s">
        <v>1103</v>
      </c>
      <c r="AM139" s="2038"/>
      <c r="AN139" s="2038"/>
      <c r="AO139" s="2039"/>
      <c r="AP139" s="2043" t="s">
        <v>1102</v>
      </c>
      <c r="AQ139" s="2041"/>
      <c r="AR139" s="2041"/>
      <c r="AS139" s="2042"/>
      <c r="AT139" s="2037" t="s">
        <v>1101</v>
      </c>
      <c r="AU139" s="2038"/>
      <c r="AV139" s="2038"/>
      <c r="AW139" s="2039"/>
      <c r="AX139" s="2043" t="s">
        <v>1100</v>
      </c>
      <c r="AY139" s="2041"/>
      <c r="AZ139" s="2041"/>
      <c r="BA139" s="2042"/>
      <c r="BB139" s="2037" t="s">
        <v>1099</v>
      </c>
      <c r="BC139" s="2038"/>
      <c r="BD139" s="2038"/>
      <c r="BE139" s="2039"/>
      <c r="BF139" s="245"/>
      <c r="BG139" s="2040" t="s">
        <v>1098</v>
      </c>
      <c r="BH139" s="2041"/>
      <c r="BI139" s="2041"/>
      <c r="BJ139" s="2042"/>
      <c r="BK139" s="2037" t="s">
        <v>1097</v>
      </c>
      <c r="BL139" s="2038"/>
      <c r="BM139" s="2038"/>
      <c r="BN139" s="2039"/>
      <c r="BO139" s="2043" t="s">
        <v>1096</v>
      </c>
      <c r="BP139" s="2041"/>
      <c r="BQ139" s="2041"/>
      <c r="BR139" s="2042"/>
      <c r="BS139" s="2037" t="s">
        <v>1095</v>
      </c>
      <c r="BT139" s="2038"/>
      <c r="BU139" s="2038"/>
      <c r="BV139" s="2039"/>
      <c r="BW139" s="2043" t="s">
        <v>1094</v>
      </c>
      <c r="BX139" s="2041"/>
      <c r="BY139" s="2041"/>
      <c r="BZ139" s="2042"/>
    </row>
    <row r="140" spans="1:78">
      <c r="A140" s="2050"/>
      <c r="B140" s="344" t="s">
        <v>1239</v>
      </c>
      <c r="C140" s="1543"/>
      <c r="D140" s="297" t="s">
        <v>1093</v>
      </c>
      <c r="E140" s="296" t="s">
        <v>268</v>
      </c>
      <c r="F140" s="296" t="s">
        <v>267</v>
      </c>
      <c r="G140" s="296" t="s">
        <v>266</v>
      </c>
      <c r="H140" s="300" t="s">
        <v>265</v>
      </c>
      <c r="I140" s="297" t="s">
        <v>268</v>
      </c>
      <c r="J140" s="296" t="s">
        <v>1092</v>
      </c>
      <c r="K140" s="296" t="s">
        <v>267</v>
      </c>
      <c r="L140" s="296" t="s">
        <v>266</v>
      </c>
      <c r="M140" s="295" t="s">
        <v>265</v>
      </c>
      <c r="N140" s="296" t="s">
        <v>268</v>
      </c>
      <c r="O140" s="296" t="s">
        <v>1092</v>
      </c>
      <c r="P140" s="296" t="s">
        <v>267</v>
      </c>
      <c r="Q140" s="295" t="s">
        <v>266</v>
      </c>
      <c r="R140" s="296" t="s">
        <v>268</v>
      </c>
      <c r="S140" s="296" t="s">
        <v>1092</v>
      </c>
      <c r="T140" s="296" t="s">
        <v>267</v>
      </c>
      <c r="U140" s="295" t="s">
        <v>266</v>
      </c>
      <c r="V140" s="296" t="s">
        <v>268</v>
      </c>
      <c r="W140" s="296" t="s">
        <v>1092</v>
      </c>
      <c r="X140" s="296" t="s">
        <v>267</v>
      </c>
      <c r="Y140" s="295" t="s">
        <v>266</v>
      </c>
      <c r="Z140" s="296" t="s">
        <v>268</v>
      </c>
      <c r="AA140" s="296" t="s">
        <v>1092</v>
      </c>
      <c r="AB140" s="296" t="s">
        <v>267</v>
      </c>
      <c r="AC140" s="295" t="s">
        <v>266</v>
      </c>
      <c r="AD140" s="296" t="s">
        <v>268</v>
      </c>
      <c r="AE140" s="296" t="s">
        <v>1092</v>
      </c>
      <c r="AF140" s="296" t="s">
        <v>267</v>
      </c>
      <c r="AG140" s="295" t="s">
        <v>266</v>
      </c>
      <c r="AH140" s="297" t="s">
        <v>268</v>
      </c>
      <c r="AI140" s="296" t="s">
        <v>1092</v>
      </c>
      <c r="AJ140" s="296" t="s">
        <v>267</v>
      </c>
      <c r="AK140" s="299" t="s">
        <v>266</v>
      </c>
      <c r="AL140" s="297" t="s">
        <v>268</v>
      </c>
      <c r="AM140" s="296" t="s">
        <v>1092</v>
      </c>
      <c r="AN140" s="296" t="s">
        <v>267</v>
      </c>
      <c r="AO140" s="295" t="s">
        <v>266</v>
      </c>
      <c r="AP140" s="296" t="s">
        <v>268</v>
      </c>
      <c r="AQ140" s="296" t="s">
        <v>1092</v>
      </c>
      <c r="AR140" s="296" t="s">
        <v>267</v>
      </c>
      <c r="AS140" s="295" t="s">
        <v>266</v>
      </c>
      <c r="AT140" s="296" t="s">
        <v>268</v>
      </c>
      <c r="AU140" s="296" t="s">
        <v>1092</v>
      </c>
      <c r="AV140" s="296" t="s">
        <v>267</v>
      </c>
      <c r="AW140" s="295" t="s">
        <v>266</v>
      </c>
      <c r="AX140" s="296" t="s">
        <v>268</v>
      </c>
      <c r="AY140" s="296" t="s">
        <v>1092</v>
      </c>
      <c r="AZ140" s="296" t="s">
        <v>267</v>
      </c>
      <c r="BA140" s="295" t="s">
        <v>266</v>
      </c>
      <c r="BB140" s="296" t="s">
        <v>268</v>
      </c>
      <c r="BC140" s="296" t="s">
        <v>1092</v>
      </c>
      <c r="BD140" s="296" t="s">
        <v>267</v>
      </c>
      <c r="BE140" s="295" t="s">
        <v>266</v>
      </c>
      <c r="BF140" s="329"/>
      <c r="BG140" s="297" t="s">
        <v>268</v>
      </c>
      <c r="BH140" s="296" t="s">
        <v>1092</v>
      </c>
      <c r="BI140" s="296" t="s">
        <v>267</v>
      </c>
      <c r="BJ140" s="295" t="s">
        <v>266</v>
      </c>
      <c r="BK140" s="296" t="s">
        <v>268</v>
      </c>
      <c r="BL140" s="296" t="s">
        <v>1092</v>
      </c>
      <c r="BM140" s="296" t="s">
        <v>267</v>
      </c>
      <c r="BN140" s="295" t="s">
        <v>266</v>
      </c>
      <c r="BO140" s="296" t="s">
        <v>268</v>
      </c>
      <c r="BP140" s="296" t="s">
        <v>1092</v>
      </c>
      <c r="BQ140" s="296" t="s">
        <v>267</v>
      </c>
      <c r="BR140" s="295" t="s">
        <v>266</v>
      </c>
      <c r="BS140" s="296" t="s">
        <v>268</v>
      </c>
      <c r="BT140" s="296" t="s">
        <v>1092</v>
      </c>
      <c r="BU140" s="296" t="s">
        <v>267</v>
      </c>
      <c r="BV140" s="295" t="s">
        <v>266</v>
      </c>
      <c r="BW140" s="296" t="s">
        <v>268</v>
      </c>
      <c r="BX140" s="296" t="s">
        <v>1092</v>
      </c>
      <c r="BY140" s="296" t="s">
        <v>267</v>
      </c>
      <c r="BZ140" s="295" t="s">
        <v>266</v>
      </c>
    </row>
    <row r="141" spans="1:78">
      <c r="A141" s="243">
        <v>1</v>
      </c>
      <c r="B141" s="289" t="s">
        <v>66</v>
      </c>
      <c r="C141" s="289" t="str">
        <f t="shared" ref="C141:C156" si="67">TRIM(B141)</f>
        <v>Dean Klovski</v>
      </c>
      <c r="D141" s="276">
        <v>10</v>
      </c>
      <c r="E141" s="241">
        <v>573</v>
      </c>
      <c r="F141" s="241">
        <v>275</v>
      </c>
      <c r="G141" s="241">
        <v>13</v>
      </c>
      <c r="H141" s="277">
        <f t="shared" ref="H141:H157" si="68">F141/E141</f>
        <v>0.47993019197207681</v>
      </c>
      <c r="I141" s="276">
        <f t="shared" ref="I141:I157" si="69">SUM(BW141,BS141,BO141,BK141,BG141,BB141,AX141,AT141,AP141,AL141,AH141,AD141,Z141,V141,R141,N141)</f>
        <v>73</v>
      </c>
      <c r="J141" s="241">
        <f t="shared" ref="J141:J157" si="70">SUM(BX141,BT141,BP141,BL141,BH141,BC141,AY141,AU141,AQ141,AM141,AI141,AE141,AA141,W141,S141,O141)</f>
        <v>19</v>
      </c>
      <c r="K141" s="241">
        <f t="shared" ref="K141:K157" si="71">SUM(BY141,BU141,BQ141,BM141,BI141,BD141,AZ141,AV141,AR141,AN141,AJ141,AF141,AB141,X141,T141,P141)</f>
        <v>35</v>
      </c>
      <c r="L141" s="241">
        <f t="shared" ref="L141:L157" si="72">SUM(BZ141,BV141,BR141,BN141,BJ141,BE141,BA141,AW141,AS141,AO141,AK141,AG141,AC141,Y141,U141,Q141)</f>
        <v>6</v>
      </c>
      <c r="M141" s="275">
        <f t="shared" ref="M141:M157" si="73">K141/I141</f>
        <v>0.47945205479452052</v>
      </c>
      <c r="N141" s="240">
        <v>5</v>
      </c>
      <c r="O141" s="240">
        <v>1</v>
      </c>
      <c r="P141" s="240">
        <v>2</v>
      </c>
      <c r="Q141" s="270">
        <v>0</v>
      </c>
      <c r="R141" s="239">
        <v>5</v>
      </c>
      <c r="S141" s="239">
        <v>1</v>
      </c>
      <c r="T141" s="239">
        <v>3</v>
      </c>
      <c r="U141" s="269">
        <v>0</v>
      </c>
      <c r="V141" s="240">
        <v>5</v>
      </c>
      <c r="W141" s="240">
        <v>1</v>
      </c>
      <c r="X141" s="240">
        <v>2</v>
      </c>
      <c r="Y141" s="270">
        <v>1</v>
      </c>
      <c r="Z141" s="239">
        <v>3</v>
      </c>
      <c r="AA141" s="239">
        <v>0</v>
      </c>
      <c r="AB141" s="239">
        <v>3</v>
      </c>
      <c r="AC141" s="269">
        <v>0</v>
      </c>
      <c r="AD141" s="240">
        <v>4</v>
      </c>
      <c r="AE141" s="240">
        <v>1</v>
      </c>
      <c r="AF141" s="240">
        <v>0</v>
      </c>
      <c r="AG141" s="270">
        <v>0</v>
      </c>
      <c r="AH141" s="274">
        <v>6</v>
      </c>
      <c r="AI141" s="239">
        <v>3</v>
      </c>
      <c r="AJ141" s="239">
        <v>3</v>
      </c>
      <c r="AK141" s="273">
        <v>0</v>
      </c>
      <c r="AL141" s="272">
        <v>2</v>
      </c>
      <c r="AM141" s="240">
        <v>0</v>
      </c>
      <c r="AN141" s="240">
        <v>0</v>
      </c>
      <c r="AO141" s="270">
        <v>0</v>
      </c>
      <c r="AP141" s="239">
        <v>4</v>
      </c>
      <c r="AQ141" s="239">
        <v>1</v>
      </c>
      <c r="AR141" s="239">
        <v>3</v>
      </c>
      <c r="AS141" s="269">
        <v>0</v>
      </c>
      <c r="AT141" s="240">
        <v>5</v>
      </c>
      <c r="AU141" s="240">
        <v>1</v>
      </c>
      <c r="AV141" s="240">
        <v>2</v>
      </c>
      <c r="AW141" s="270">
        <v>0</v>
      </c>
      <c r="AX141" s="239">
        <v>7</v>
      </c>
      <c r="AY141" s="239">
        <v>3</v>
      </c>
      <c r="AZ141" s="239">
        <v>6</v>
      </c>
      <c r="BA141" s="269">
        <v>0</v>
      </c>
      <c r="BB141" s="240">
        <v>4</v>
      </c>
      <c r="BC141" s="240">
        <v>1</v>
      </c>
      <c r="BD141" s="240">
        <v>3</v>
      </c>
      <c r="BE141" s="270">
        <v>0</v>
      </c>
      <c r="BF141" s="290"/>
      <c r="BG141" s="239">
        <v>3</v>
      </c>
      <c r="BH141" s="239">
        <v>0</v>
      </c>
      <c r="BI141" s="239">
        <v>1</v>
      </c>
      <c r="BJ141" s="269">
        <v>0</v>
      </c>
      <c r="BK141" s="240">
        <v>6</v>
      </c>
      <c r="BL141" s="240">
        <v>3</v>
      </c>
      <c r="BM141" s="240">
        <v>4</v>
      </c>
      <c r="BN141" s="270">
        <v>3</v>
      </c>
      <c r="BO141" s="239">
        <v>7</v>
      </c>
      <c r="BP141" s="239">
        <v>1</v>
      </c>
      <c r="BQ141" s="239">
        <v>1</v>
      </c>
      <c r="BR141" s="269">
        <v>0</v>
      </c>
      <c r="BS141" s="240">
        <v>3</v>
      </c>
      <c r="BT141" s="240">
        <v>0</v>
      </c>
      <c r="BU141" s="240">
        <v>0</v>
      </c>
      <c r="BV141" s="270">
        <v>0</v>
      </c>
      <c r="BW141" s="239">
        <v>4</v>
      </c>
      <c r="BX141" s="239">
        <v>2</v>
      </c>
      <c r="BY141" s="239">
        <v>2</v>
      </c>
      <c r="BZ141" s="269">
        <v>2</v>
      </c>
    </row>
    <row r="142" spans="1:78">
      <c r="A142" s="238">
        <v>2</v>
      </c>
      <c r="B142" s="291" t="s">
        <v>1202</v>
      </c>
      <c r="C142" s="291" t="str">
        <f t="shared" si="67"/>
        <v>Jim Hoffman</v>
      </c>
      <c r="D142" s="287">
        <v>3</v>
      </c>
      <c r="E142" s="236">
        <v>184</v>
      </c>
      <c r="F142" s="236">
        <v>120</v>
      </c>
      <c r="G142" s="236">
        <v>22</v>
      </c>
      <c r="H142" s="285">
        <f t="shared" si="68"/>
        <v>0.65217391304347827</v>
      </c>
      <c r="I142" s="286">
        <f t="shared" si="69"/>
        <v>67</v>
      </c>
      <c r="J142" s="236">
        <f t="shared" si="70"/>
        <v>28</v>
      </c>
      <c r="K142" s="236">
        <f t="shared" si="71"/>
        <v>44</v>
      </c>
      <c r="L142" s="236">
        <f t="shared" si="72"/>
        <v>4</v>
      </c>
      <c r="M142" s="285">
        <f t="shared" si="73"/>
        <v>0.65671641791044777</v>
      </c>
      <c r="N142" s="235">
        <v>5</v>
      </c>
      <c r="O142" s="235">
        <v>2</v>
      </c>
      <c r="P142" s="235">
        <v>4</v>
      </c>
      <c r="Q142" s="281">
        <v>0</v>
      </c>
      <c r="R142" s="234">
        <v>4</v>
      </c>
      <c r="S142" s="234">
        <v>1</v>
      </c>
      <c r="T142" s="234">
        <v>3</v>
      </c>
      <c r="U142" s="280">
        <v>0</v>
      </c>
      <c r="V142" s="235">
        <v>2</v>
      </c>
      <c r="W142" s="235">
        <v>1</v>
      </c>
      <c r="X142" s="235">
        <v>2</v>
      </c>
      <c r="Y142" s="281">
        <v>1</v>
      </c>
      <c r="Z142" s="234">
        <v>4</v>
      </c>
      <c r="AA142" s="234">
        <v>0</v>
      </c>
      <c r="AB142" s="234">
        <v>0</v>
      </c>
      <c r="AC142" s="280">
        <v>0</v>
      </c>
      <c r="AD142" s="235">
        <v>4</v>
      </c>
      <c r="AE142" s="235">
        <v>0</v>
      </c>
      <c r="AF142" s="235">
        <v>2</v>
      </c>
      <c r="AG142" s="281">
        <v>0</v>
      </c>
      <c r="AH142" s="284">
        <v>6</v>
      </c>
      <c r="AI142" s="234">
        <v>4</v>
      </c>
      <c r="AJ142" s="234">
        <v>5</v>
      </c>
      <c r="AK142" s="283">
        <v>0</v>
      </c>
      <c r="AL142" s="282">
        <v>4</v>
      </c>
      <c r="AM142" s="235">
        <v>0</v>
      </c>
      <c r="AN142" s="235">
        <v>2</v>
      </c>
      <c r="AO142" s="281">
        <v>0</v>
      </c>
      <c r="AP142" s="234">
        <v>2</v>
      </c>
      <c r="AQ142" s="234">
        <v>2</v>
      </c>
      <c r="AR142" s="234">
        <v>1</v>
      </c>
      <c r="AS142" s="280">
        <v>1</v>
      </c>
      <c r="AT142" s="235">
        <v>5</v>
      </c>
      <c r="AU142" s="235">
        <v>2</v>
      </c>
      <c r="AV142" s="235">
        <v>5</v>
      </c>
      <c r="AW142" s="281">
        <v>0</v>
      </c>
      <c r="AX142" s="234">
        <v>7</v>
      </c>
      <c r="AY142" s="234">
        <v>3</v>
      </c>
      <c r="AZ142" s="234">
        <v>4</v>
      </c>
      <c r="BA142" s="280">
        <v>0</v>
      </c>
      <c r="BB142" s="235">
        <v>5</v>
      </c>
      <c r="BC142" s="235">
        <v>1</v>
      </c>
      <c r="BD142" s="235">
        <v>2</v>
      </c>
      <c r="BE142" s="281">
        <v>0</v>
      </c>
      <c r="BF142" s="290"/>
      <c r="BG142" s="234">
        <v>4</v>
      </c>
      <c r="BH142" s="234">
        <v>1</v>
      </c>
      <c r="BI142" s="234">
        <v>3</v>
      </c>
      <c r="BJ142" s="280">
        <v>1</v>
      </c>
      <c r="BK142" s="235">
        <v>6</v>
      </c>
      <c r="BL142" s="235">
        <v>4</v>
      </c>
      <c r="BM142" s="235">
        <v>3</v>
      </c>
      <c r="BN142" s="281">
        <v>0</v>
      </c>
      <c r="BO142" s="234">
        <v>5</v>
      </c>
      <c r="BP142" s="234">
        <v>5</v>
      </c>
      <c r="BQ142" s="234">
        <v>5</v>
      </c>
      <c r="BR142" s="280">
        <v>1</v>
      </c>
      <c r="BS142" s="235"/>
      <c r="BT142" s="235"/>
      <c r="BU142" s="235"/>
      <c r="BV142" s="281"/>
      <c r="BW142" s="234">
        <v>4</v>
      </c>
      <c r="BX142" s="234">
        <v>2</v>
      </c>
      <c r="BY142" s="234">
        <v>3</v>
      </c>
      <c r="BZ142" s="280">
        <v>0</v>
      </c>
    </row>
    <row r="143" spans="1:78">
      <c r="A143" s="243">
        <v>3</v>
      </c>
      <c r="B143" s="289" t="s">
        <v>1201</v>
      </c>
      <c r="C143" s="289" t="str">
        <f t="shared" si="67"/>
        <v>Carl McEvers</v>
      </c>
      <c r="D143" s="278">
        <v>13</v>
      </c>
      <c r="E143" s="241">
        <v>882</v>
      </c>
      <c r="F143" s="241">
        <v>509</v>
      </c>
      <c r="G143" s="241">
        <v>27</v>
      </c>
      <c r="H143" s="277">
        <f t="shared" si="68"/>
        <v>0.57709750566893425</v>
      </c>
      <c r="I143" s="276">
        <f t="shared" si="69"/>
        <v>74</v>
      </c>
      <c r="J143" s="241">
        <f t="shared" si="70"/>
        <v>23</v>
      </c>
      <c r="K143" s="241">
        <f t="shared" si="71"/>
        <v>34</v>
      </c>
      <c r="L143" s="241">
        <f t="shared" si="72"/>
        <v>1</v>
      </c>
      <c r="M143" s="275">
        <f t="shared" si="73"/>
        <v>0.45945945945945948</v>
      </c>
      <c r="N143" s="240">
        <v>5</v>
      </c>
      <c r="O143" s="240">
        <v>2</v>
      </c>
      <c r="P143" s="240">
        <v>2</v>
      </c>
      <c r="Q143" s="270">
        <v>0</v>
      </c>
      <c r="R143" s="239">
        <v>4</v>
      </c>
      <c r="S143" s="239">
        <v>2</v>
      </c>
      <c r="T143" s="239">
        <v>1</v>
      </c>
      <c r="U143" s="269">
        <v>0</v>
      </c>
      <c r="V143" s="240">
        <v>5</v>
      </c>
      <c r="W143" s="240">
        <v>0</v>
      </c>
      <c r="X143" s="240">
        <v>1</v>
      </c>
      <c r="Y143" s="270">
        <v>0</v>
      </c>
      <c r="Z143" s="239">
        <v>4</v>
      </c>
      <c r="AA143" s="239">
        <v>0</v>
      </c>
      <c r="AB143" s="239">
        <v>0</v>
      </c>
      <c r="AC143" s="269">
        <v>0</v>
      </c>
      <c r="AD143" s="240">
        <v>4</v>
      </c>
      <c r="AE143" s="240">
        <v>0</v>
      </c>
      <c r="AF143" s="240">
        <v>2</v>
      </c>
      <c r="AG143" s="270">
        <v>0</v>
      </c>
      <c r="AH143" s="274">
        <v>6</v>
      </c>
      <c r="AI143" s="239">
        <v>2</v>
      </c>
      <c r="AJ143" s="239">
        <v>4</v>
      </c>
      <c r="AK143" s="273">
        <v>0</v>
      </c>
      <c r="AL143" s="272">
        <v>3</v>
      </c>
      <c r="AM143" s="240">
        <v>0</v>
      </c>
      <c r="AN143" s="240">
        <v>1</v>
      </c>
      <c r="AO143" s="270">
        <v>0</v>
      </c>
      <c r="AP143" s="239">
        <v>4</v>
      </c>
      <c r="AQ143" s="239">
        <v>1</v>
      </c>
      <c r="AR143" s="239">
        <v>1</v>
      </c>
      <c r="AS143" s="269">
        <v>0</v>
      </c>
      <c r="AT143" s="240">
        <v>5</v>
      </c>
      <c r="AU143" s="240">
        <v>0</v>
      </c>
      <c r="AV143" s="240">
        <v>2</v>
      </c>
      <c r="AW143" s="270">
        <v>0</v>
      </c>
      <c r="AX143" s="239">
        <v>6</v>
      </c>
      <c r="AY143" s="239">
        <v>5</v>
      </c>
      <c r="AZ143" s="239">
        <v>4</v>
      </c>
      <c r="BA143" s="269">
        <v>0</v>
      </c>
      <c r="BB143" s="240">
        <v>4</v>
      </c>
      <c r="BC143" s="240">
        <v>1</v>
      </c>
      <c r="BD143" s="240">
        <v>1</v>
      </c>
      <c r="BE143" s="270">
        <v>0</v>
      </c>
      <c r="BF143" s="290"/>
      <c r="BG143" s="239">
        <v>3</v>
      </c>
      <c r="BH143" s="239">
        <v>1</v>
      </c>
      <c r="BI143" s="239">
        <v>1</v>
      </c>
      <c r="BJ143" s="269">
        <v>0</v>
      </c>
      <c r="BK143" s="240">
        <v>4</v>
      </c>
      <c r="BL143" s="240">
        <v>2</v>
      </c>
      <c r="BM143" s="240">
        <v>3</v>
      </c>
      <c r="BN143" s="270">
        <v>0</v>
      </c>
      <c r="BO143" s="239">
        <v>7</v>
      </c>
      <c r="BP143" s="239">
        <v>3</v>
      </c>
      <c r="BQ143" s="239">
        <v>5</v>
      </c>
      <c r="BR143" s="269">
        <v>1</v>
      </c>
      <c r="BS143" s="240">
        <v>5</v>
      </c>
      <c r="BT143" s="240">
        <v>1</v>
      </c>
      <c r="BU143" s="240">
        <v>3</v>
      </c>
      <c r="BV143" s="270">
        <v>0</v>
      </c>
      <c r="BW143" s="239">
        <v>5</v>
      </c>
      <c r="BX143" s="239">
        <v>3</v>
      </c>
      <c r="BY143" s="239">
        <v>3</v>
      </c>
      <c r="BZ143" s="269">
        <v>0</v>
      </c>
    </row>
    <row r="144" spans="1:78">
      <c r="A144" s="238">
        <v>4</v>
      </c>
      <c r="B144" s="291" t="s">
        <v>49</v>
      </c>
      <c r="C144" s="291" t="str">
        <f t="shared" si="67"/>
        <v>Lou Columbus</v>
      </c>
      <c r="D144" s="287">
        <v>14</v>
      </c>
      <c r="E144" s="236">
        <v>855</v>
      </c>
      <c r="F144" s="236">
        <v>509</v>
      </c>
      <c r="G144" s="236">
        <v>16</v>
      </c>
      <c r="H144" s="285">
        <f t="shared" si="68"/>
        <v>0.59532163742690059</v>
      </c>
      <c r="I144" s="286">
        <f t="shared" si="69"/>
        <v>73</v>
      </c>
      <c r="J144" s="236">
        <f t="shared" si="70"/>
        <v>26</v>
      </c>
      <c r="K144" s="236">
        <f t="shared" si="71"/>
        <v>43</v>
      </c>
      <c r="L144" s="236">
        <f t="shared" si="72"/>
        <v>3</v>
      </c>
      <c r="M144" s="285">
        <f t="shared" si="73"/>
        <v>0.58904109589041098</v>
      </c>
      <c r="N144" s="235">
        <v>6</v>
      </c>
      <c r="O144" s="235">
        <v>2</v>
      </c>
      <c r="P144" s="235">
        <v>2</v>
      </c>
      <c r="Q144" s="281">
        <v>0</v>
      </c>
      <c r="R144" s="234">
        <v>5</v>
      </c>
      <c r="S144" s="234">
        <v>2</v>
      </c>
      <c r="T144" s="234">
        <v>2</v>
      </c>
      <c r="U144" s="280">
        <v>0</v>
      </c>
      <c r="V144" s="235">
        <v>4</v>
      </c>
      <c r="W144" s="235">
        <v>1</v>
      </c>
      <c r="X144" s="235">
        <v>4</v>
      </c>
      <c r="Y144" s="281">
        <v>0</v>
      </c>
      <c r="Z144" s="234">
        <v>4</v>
      </c>
      <c r="AA144" s="234">
        <v>0</v>
      </c>
      <c r="AB144" s="234">
        <v>2</v>
      </c>
      <c r="AC144" s="280">
        <v>0</v>
      </c>
      <c r="AD144" s="235">
        <v>4</v>
      </c>
      <c r="AE144" s="235">
        <v>1</v>
      </c>
      <c r="AF144" s="235">
        <v>3</v>
      </c>
      <c r="AG144" s="281">
        <v>0</v>
      </c>
      <c r="AH144" s="284">
        <v>6</v>
      </c>
      <c r="AI144" s="234">
        <v>3</v>
      </c>
      <c r="AJ144" s="234">
        <v>4</v>
      </c>
      <c r="AK144" s="283">
        <v>0</v>
      </c>
      <c r="AL144" s="282">
        <v>3</v>
      </c>
      <c r="AM144" s="235">
        <v>0</v>
      </c>
      <c r="AN144" s="235">
        <v>1</v>
      </c>
      <c r="AO144" s="281">
        <v>0</v>
      </c>
      <c r="AP144" s="234">
        <v>5</v>
      </c>
      <c r="AQ144" s="234">
        <v>1</v>
      </c>
      <c r="AR144" s="234">
        <v>2</v>
      </c>
      <c r="AS144" s="280">
        <v>0</v>
      </c>
      <c r="AT144" s="235">
        <v>3</v>
      </c>
      <c r="AU144" s="235">
        <v>1</v>
      </c>
      <c r="AV144" s="235">
        <v>2</v>
      </c>
      <c r="AW144" s="281">
        <v>0</v>
      </c>
      <c r="AX144" s="234">
        <v>6</v>
      </c>
      <c r="AY144" s="234">
        <v>5</v>
      </c>
      <c r="AZ144" s="234">
        <v>5</v>
      </c>
      <c r="BA144" s="280">
        <v>1</v>
      </c>
      <c r="BB144" s="235">
        <v>5</v>
      </c>
      <c r="BC144" s="235">
        <v>0</v>
      </c>
      <c r="BD144" s="235">
        <v>2</v>
      </c>
      <c r="BE144" s="281">
        <v>0</v>
      </c>
      <c r="BF144" s="290"/>
      <c r="BG144" s="234">
        <v>5</v>
      </c>
      <c r="BH144" s="234">
        <v>1</v>
      </c>
      <c r="BI144" s="234">
        <v>1</v>
      </c>
      <c r="BJ144" s="280">
        <v>0</v>
      </c>
      <c r="BK144" s="235"/>
      <c r="BL144" s="235"/>
      <c r="BM144" s="235"/>
      <c r="BN144" s="281"/>
      <c r="BO144" s="234">
        <v>7</v>
      </c>
      <c r="BP144" s="234">
        <v>6</v>
      </c>
      <c r="BQ144" s="234">
        <v>7</v>
      </c>
      <c r="BR144" s="280">
        <v>1</v>
      </c>
      <c r="BS144" s="235">
        <v>5</v>
      </c>
      <c r="BT144" s="235">
        <v>2</v>
      </c>
      <c r="BU144" s="235">
        <v>4</v>
      </c>
      <c r="BV144" s="281">
        <v>1</v>
      </c>
      <c r="BW144" s="234">
        <v>5</v>
      </c>
      <c r="BX144" s="234">
        <v>1</v>
      </c>
      <c r="BY144" s="234">
        <v>2</v>
      </c>
      <c r="BZ144" s="280">
        <v>0</v>
      </c>
    </row>
    <row r="145" spans="1:78">
      <c r="A145" s="243">
        <v>5</v>
      </c>
      <c r="B145" s="289" t="s">
        <v>1220</v>
      </c>
      <c r="C145" s="289" t="str">
        <f t="shared" si="67"/>
        <v>Jason Bailey</v>
      </c>
      <c r="D145" s="278">
        <v>7</v>
      </c>
      <c r="E145" s="241">
        <v>407</v>
      </c>
      <c r="F145" s="241">
        <v>222</v>
      </c>
      <c r="G145" s="241">
        <v>7</v>
      </c>
      <c r="H145" s="277">
        <f t="shared" si="68"/>
        <v>0.54545454545454541</v>
      </c>
      <c r="I145" s="276">
        <f t="shared" si="69"/>
        <v>83</v>
      </c>
      <c r="J145" s="241">
        <f t="shared" si="70"/>
        <v>33</v>
      </c>
      <c r="K145" s="241">
        <f t="shared" si="71"/>
        <v>50</v>
      </c>
      <c r="L145" s="241">
        <f t="shared" si="72"/>
        <v>1</v>
      </c>
      <c r="M145" s="275">
        <f t="shared" si="73"/>
        <v>0.60240963855421692</v>
      </c>
      <c r="N145" s="240">
        <v>5</v>
      </c>
      <c r="O145" s="240">
        <v>2</v>
      </c>
      <c r="P145" s="240">
        <v>3</v>
      </c>
      <c r="Q145" s="270">
        <v>0</v>
      </c>
      <c r="R145" s="239">
        <v>6</v>
      </c>
      <c r="S145" s="239">
        <v>3</v>
      </c>
      <c r="T145" s="239">
        <v>4</v>
      </c>
      <c r="U145" s="269">
        <v>0</v>
      </c>
      <c r="V145" s="240">
        <v>5</v>
      </c>
      <c r="W145" s="240">
        <v>2</v>
      </c>
      <c r="X145" s="240">
        <v>2</v>
      </c>
      <c r="Y145" s="270">
        <v>0</v>
      </c>
      <c r="Z145" s="239">
        <v>4</v>
      </c>
      <c r="AA145" s="239">
        <v>1</v>
      </c>
      <c r="AB145" s="239">
        <v>1</v>
      </c>
      <c r="AC145" s="269">
        <v>0</v>
      </c>
      <c r="AD145" s="240">
        <v>4</v>
      </c>
      <c r="AE145" s="240">
        <v>1</v>
      </c>
      <c r="AF145" s="240">
        <v>3</v>
      </c>
      <c r="AG145" s="270">
        <v>0</v>
      </c>
      <c r="AH145" s="274">
        <v>5</v>
      </c>
      <c r="AI145" s="239">
        <v>1</v>
      </c>
      <c r="AJ145" s="239">
        <v>4</v>
      </c>
      <c r="AK145" s="273">
        <v>0</v>
      </c>
      <c r="AL145" s="272">
        <v>4</v>
      </c>
      <c r="AM145" s="240">
        <v>1</v>
      </c>
      <c r="AN145" s="240">
        <v>2</v>
      </c>
      <c r="AO145" s="270">
        <v>0</v>
      </c>
      <c r="AP145" s="239">
        <v>5</v>
      </c>
      <c r="AQ145" s="239">
        <v>2</v>
      </c>
      <c r="AR145" s="239">
        <v>4</v>
      </c>
      <c r="AS145" s="269">
        <v>0</v>
      </c>
      <c r="AT145" s="240">
        <v>5</v>
      </c>
      <c r="AU145" s="240">
        <v>1</v>
      </c>
      <c r="AV145" s="240">
        <v>2</v>
      </c>
      <c r="AW145" s="270">
        <v>0</v>
      </c>
      <c r="AX145" s="239">
        <v>7</v>
      </c>
      <c r="AY145" s="239">
        <v>4</v>
      </c>
      <c r="AZ145" s="239">
        <v>4</v>
      </c>
      <c r="BA145" s="269">
        <v>0</v>
      </c>
      <c r="BB145" s="240">
        <v>5</v>
      </c>
      <c r="BC145" s="240">
        <v>1</v>
      </c>
      <c r="BD145" s="240">
        <v>2</v>
      </c>
      <c r="BE145" s="270">
        <v>0</v>
      </c>
      <c r="BF145" s="290"/>
      <c r="BG145" s="239">
        <v>5</v>
      </c>
      <c r="BH145" s="239">
        <v>0</v>
      </c>
      <c r="BI145" s="239">
        <v>3</v>
      </c>
      <c r="BJ145" s="269">
        <v>0</v>
      </c>
      <c r="BK145" s="240">
        <v>6</v>
      </c>
      <c r="BL145" s="240">
        <v>4</v>
      </c>
      <c r="BM145" s="240">
        <v>5</v>
      </c>
      <c r="BN145" s="270">
        <v>0</v>
      </c>
      <c r="BO145" s="239">
        <v>7</v>
      </c>
      <c r="BP145" s="239">
        <v>6</v>
      </c>
      <c r="BQ145" s="239">
        <v>6</v>
      </c>
      <c r="BR145" s="269">
        <v>1</v>
      </c>
      <c r="BS145" s="240">
        <v>5</v>
      </c>
      <c r="BT145" s="240">
        <v>3</v>
      </c>
      <c r="BU145" s="240">
        <v>3</v>
      </c>
      <c r="BV145" s="270">
        <v>0</v>
      </c>
      <c r="BW145" s="239">
        <v>5</v>
      </c>
      <c r="BX145" s="239">
        <v>1</v>
      </c>
      <c r="BY145" s="239">
        <v>2</v>
      </c>
      <c r="BZ145" s="269">
        <v>0</v>
      </c>
    </row>
    <row r="146" spans="1:78">
      <c r="A146" s="238">
        <v>6</v>
      </c>
      <c r="B146" s="343" t="s">
        <v>1238</v>
      </c>
      <c r="C146" s="343" t="str">
        <f t="shared" si="67"/>
        <v>Travis Fuchs</v>
      </c>
      <c r="D146" s="286"/>
      <c r="E146" s="236"/>
      <c r="F146" s="236"/>
      <c r="G146" s="236"/>
      <c r="H146" s="285" t="e">
        <f t="shared" si="68"/>
        <v>#DIV/0!</v>
      </c>
      <c r="I146" s="286">
        <f t="shared" si="69"/>
        <v>75</v>
      </c>
      <c r="J146" s="236">
        <f t="shared" si="70"/>
        <v>23</v>
      </c>
      <c r="K146" s="236">
        <f t="shared" si="71"/>
        <v>36</v>
      </c>
      <c r="L146" s="236">
        <f t="shared" si="72"/>
        <v>3</v>
      </c>
      <c r="M146" s="285">
        <f t="shared" si="73"/>
        <v>0.48</v>
      </c>
      <c r="N146" s="235">
        <v>5</v>
      </c>
      <c r="O146" s="235">
        <v>2</v>
      </c>
      <c r="P146" s="235">
        <v>4</v>
      </c>
      <c r="Q146" s="281">
        <v>0</v>
      </c>
      <c r="R146" s="234">
        <v>5</v>
      </c>
      <c r="S146" s="234">
        <v>2</v>
      </c>
      <c r="T146" s="234">
        <v>2</v>
      </c>
      <c r="U146" s="280">
        <v>0</v>
      </c>
      <c r="V146" s="235">
        <v>5</v>
      </c>
      <c r="W146" s="235">
        <v>2</v>
      </c>
      <c r="X146" s="235">
        <v>2</v>
      </c>
      <c r="Y146" s="281">
        <v>0</v>
      </c>
      <c r="Z146" s="234">
        <v>3</v>
      </c>
      <c r="AA146" s="234">
        <v>0</v>
      </c>
      <c r="AB146" s="234">
        <v>2</v>
      </c>
      <c r="AC146" s="280">
        <v>0</v>
      </c>
      <c r="AD146" s="235">
        <v>3</v>
      </c>
      <c r="AE146" s="235">
        <v>1</v>
      </c>
      <c r="AF146" s="235">
        <v>0</v>
      </c>
      <c r="AG146" s="281">
        <v>0</v>
      </c>
      <c r="AH146" s="284">
        <v>6</v>
      </c>
      <c r="AI146" s="234">
        <v>4</v>
      </c>
      <c r="AJ146" s="234">
        <v>5</v>
      </c>
      <c r="AK146" s="283">
        <v>1</v>
      </c>
      <c r="AL146" s="282">
        <v>4</v>
      </c>
      <c r="AM146" s="235">
        <v>0</v>
      </c>
      <c r="AN146" s="235">
        <v>1</v>
      </c>
      <c r="AO146" s="281">
        <v>0</v>
      </c>
      <c r="AP146" s="234">
        <v>3</v>
      </c>
      <c r="AQ146" s="234">
        <v>0</v>
      </c>
      <c r="AR146" s="234">
        <v>1</v>
      </c>
      <c r="AS146" s="280">
        <v>0</v>
      </c>
      <c r="AT146" s="235">
        <v>5</v>
      </c>
      <c r="AU146" s="235">
        <v>1</v>
      </c>
      <c r="AV146" s="235">
        <v>2</v>
      </c>
      <c r="AW146" s="281">
        <v>0</v>
      </c>
      <c r="AX146" s="234">
        <v>7</v>
      </c>
      <c r="AY146" s="234">
        <v>4</v>
      </c>
      <c r="AZ146" s="234">
        <v>6</v>
      </c>
      <c r="BA146" s="280">
        <v>0</v>
      </c>
      <c r="BB146" s="235">
        <v>4</v>
      </c>
      <c r="BC146" s="235">
        <v>1</v>
      </c>
      <c r="BD146" s="235">
        <v>1</v>
      </c>
      <c r="BE146" s="281">
        <v>0</v>
      </c>
      <c r="BF146" s="290"/>
      <c r="BG146" s="234">
        <v>4</v>
      </c>
      <c r="BH146" s="234">
        <v>0</v>
      </c>
      <c r="BI146" s="234">
        <v>1</v>
      </c>
      <c r="BJ146" s="280">
        <v>0</v>
      </c>
      <c r="BK146" s="235">
        <v>5</v>
      </c>
      <c r="BL146" s="235">
        <v>3</v>
      </c>
      <c r="BM146" s="235">
        <v>3</v>
      </c>
      <c r="BN146" s="281">
        <v>0</v>
      </c>
      <c r="BO146" s="234">
        <v>7</v>
      </c>
      <c r="BP146" s="234">
        <v>1</v>
      </c>
      <c r="BQ146" s="234">
        <v>1</v>
      </c>
      <c r="BR146" s="280">
        <v>1</v>
      </c>
      <c r="BS146" s="235">
        <v>4</v>
      </c>
      <c r="BT146" s="235">
        <v>1</v>
      </c>
      <c r="BU146" s="235">
        <v>1</v>
      </c>
      <c r="BV146" s="281">
        <v>1</v>
      </c>
      <c r="BW146" s="234">
        <v>5</v>
      </c>
      <c r="BX146" s="234">
        <v>1</v>
      </c>
      <c r="BY146" s="234">
        <v>4</v>
      </c>
      <c r="BZ146" s="280">
        <v>0</v>
      </c>
    </row>
    <row r="147" spans="1:78">
      <c r="A147" s="243">
        <v>7</v>
      </c>
      <c r="B147" s="289" t="s">
        <v>37</v>
      </c>
      <c r="C147" s="289" t="str">
        <f t="shared" si="67"/>
        <v>Jim Bonnici</v>
      </c>
      <c r="D147" s="278">
        <v>4</v>
      </c>
      <c r="E147" s="241">
        <v>253</v>
      </c>
      <c r="F147" s="241">
        <v>132</v>
      </c>
      <c r="G147" s="241">
        <v>1</v>
      </c>
      <c r="H147" s="277">
        <f t="shared" si="68"/>
        <v>0.52173913043478259</v>
      </c>
      <c r="I147" s="276">
        <f t="shared" si="69"/>
        <v>61</v>
      </c>
      <c r="J147" s="241">
        <f t="shared" si="70"/>
        <v>19</v>
      </c>
      <c r="K147" s="241">
        <f t="shared" si="71"/>
        <v>31</v>
      </c>
      <c r="L147" s="241">
        <f t="shared" si="72"/>
        <v>0</v>
      </c>
      <c r="M147" s="275">
        <f t="shared" si="73"/>
        <v>0.50819672131147542</v>
      </c>
      <c r="N147" s="240"/>
      <c r="O147" s="240"/>
      <c r="P147" s="240"/>
      <c r="Q147" s="270"/>
      <c r="R147" s="239">
        <v>1</v>
      </c>
      <c r="S147" s="239">
        <v>0</v>
      </c>
      <c r="T147" s="239">
        <v>0</v>
      </c>
      <c r="U147" s="269">
        <v>0</v>
      </c>
      <c r="V147" s="240">
        <v>5</v>
      </c>
      <c r="W147" s="240">
        <v>2</v>
      </c>
      <c r="X147" s="240">
        <v>1</v>
      </c>
      <c r="Y147" s="270">
        <v>0</v>
      </c>
      <c r="Z147" s="239">
        <v>3</v>
      </c>
      <c r="AA147" s="239">
        <v>1</v>
      </c>
      <c r="AB147" s="239">
        <v>2</v>
      </c>
      <c r="AC147" s="269">
        <v>0</v>
      </c>
      <c r="AD147" s="240">
        <v>4</v>
      </c>
      <c r="AE147" s="240">
        <v>1</v>
      </c>
      <c r="AF147" s="240">
        <v>2</v>
      </c>
      <c r="AG147" s="270">
        <v>0</v>
      </c>
      <c r="AH147" s="274">
        <v>5</v>
      </c>
      <c r="AI147" s="239">
        <v>2</v>
      </c>
      <c r="AJ147" s="239">
        <v>3</v>
      </c>
      <c r="AK147" s="273">
        <v>0</v>
      </c>
      <c r="AL147" s="272">
        <v>3</v>
      </c>
      <c r="AM147" s="240">
        <v>0</v>
      </c>
      <c r="AN147" s="240">
        <v>0</v>
      </c>
      <c r="AO147" s="270">
        <v>0</v>
      </c>
      <c r="AP147" s="239">
        <v>1</v>
      </c>
      <c r="AQ147" s="239">
        <v>0</v>
      </c>
      <c r="AR147" s="239">
        <v>0</v>
      </c>
      <c r="AS147" s="269">
        <v>0</v>
      </c>
      <c r="AT147" s="240">
        <v>4</v>
      </c>
      <c r="AU147" s="240">
        <v>1</v>
      </c>
      <c r="AV147" s="240">
        <v>2</v>
      </c>
      <c r="AW147" s="270">
        <v>0</v>
      </c>
      <c r="AX147" s="239">
        <v>7</v>
      </c>
      <c r="AY147" s="239">
        <v>0</v>
      </c>
      <c r="AZ147" s="239">
        <v>3</v>
      </c>
      <c r="BA147" s="269">
        <v>0</v>
      </c>
      <c r="BB147" s="240">
        <v>4</v>
      </c>
      <c r="BC147" s="240">
        <v>1</v>
      </c>
      <c r="BD147" s="240">
        <v>3</v>
      </c>
      <c r="BE147" s="270">
        <v>0</v>
      </c>
      <c r="BF147" s="290"/>
      <c r="BG147" s="239">
        <v>3</v>
      </c>
      <c r="BH147" s="239">
        <v>2</v>
      </c>
      <c r="BI147" s="239">
        <v>2</v>
      </c>
      <c r="BJ147" s="269">
        <v>0</v>
      </c>
      <c r="BK147" s="240">
        <v>6</v>
      </c>
      <c r="BL147" s="240">
        <v>4</v>
      </c>
      <c r="BM147" s="240">
        <v>5</v>
      </c>
      <c r="BN147" s="270">
        <v>0</v>
      </c>
      <c r="BO147" s="239">
        <v>6</v>
      </c>
      <c r="BP147" s="239">
        <v>4</v>
      </c>
      <c r="BQ147" s="239">
        <v>5</v>
      </c>
      <c r="BR147" s="269">
        <v>0</v>
      </c>
      <c r="BS147" s="240">
        <v>4</v>
      </c>
      <c r="BT147" s="240">
        <v>1</v>
      </c>
      <c r="BU147" s="240">
        <v>2</v>
      </c>
      <c r="BV147" s="270">
        <v>0</v>
      </c>
      <c r="BW147" s="239">
        <v>5</v>
      </c>
      <c r="BX147" s="239">
        <v>0</v>
      </c>
      <c r="BY147" s="239">
        <v>1</v>
      </c>
      <c r="BZ147" s="269">
        <v>0</v>
      </c>
    </row>
    <row r="148" spans="1:78">
      <c r="A148" s="238">
        <v>8</v>
      </c>
      <c r="B148" s="291" t="s">
        <v>173</v>
      </c>
      <c r="C148" s="291" t="str">
        <f t="shared" si="67"/>
        <v>Bret Slocum</v>
      </c>
      <c r="D148" s="287">
        <v>9</v>
      </c>
      <c r="E148" s="236">
        <v>610</v>
      </c>
      <c r="F148" s="236">
        <v>319</v>
      </c>
      <c r="G148" s="236">
        <v>38</v>
      </c>
      <c r="H148" s="285">
        <f t="shared" si="68"/>
        <v>0.5229508196721312</v>
      </c>
      <c r="I148" s="286">
        <f t="shared" si="69"/>
        <v>75</v>
      </c>
      <c r="J148" s="236">
        <f t="shared" si="70"/>
        <v>26</v>
      </c>
      <c r="K148" s="236">
        <f t="shared" si="71"/>
        <v>38</v>
      </c>
      <c r="L148" s="236">
        <f t="shared" si="72"/>
        <v>7</v>
      </c>
      <c r="M148" s="285">
        <f t="shared" si="73"/>
        <v>0.50666666666666671</v>
      </c>
      <c r="N148" s="235">
        <v>5</v>
      </c>
      <c r="O148" s="235">
        <v>2</v>
      </c>
      <c r="P148" s="235">
        <v>2</v>
      </c>
      <c r="Q148" s="281">
        <v>1</v>
      </c>
      <c r="R148" s="234">
        <v>5</v>
      </c>
      <c r="S148" s="234">
        <v>3</v>
      </c>
      <c r="T148" s="234">
        <v>4</v>
      </c>
      <c r="U148" s="280">
        <v>0</v>
      </c>
      <c r="V148" s="235">
        <v>4</v>
      </c>
      <c r="W148" s="235">
        <v>2</v>
      </c>
      <c r="X148" s="235">
        <v>3</v>
      </c>
      <c r="Y148" s="281">
        <v>1</v>
      </c>
      <c r="Z148" s="234">
        <v>3</v>
      </c>
      <c r="AA148" s="234">
        <v>0</v>
      </c>
      <c r="AB148" s="234">
        <v>0</v>
      </c>
      <c r="AC148" s="280">
        <v>0</v>
      </c>
      <c r="AD148" s="235">
        <v>3</v>
      </c>
      <c r="AE148" s="235">
        <v>0</v>
      </c>
      <c r="AF148" s="235">
        <v>0</v>
      </c>
      <c r="AG148" s="281">
        <v>0</v>
      </c>
      <c r="AH148" s="284">
        <v>6</v>
      </c>
      <c r="AI148" s="234">
        <v>4</v>
      </c>
      <c r="AJ148" s="234">
        <v>5</v>
      </c>
      <c r="AK148" s="283">
        <v>0</v>
      </c>
      <c r="AL148" s="282">
        <v>4</v>
      </c>
      <c r="AM148" s="235">
        <v>0</v>
      </c>
      <c r="AN148" s="235">
        <v>2</v>
      </c>
      <c r="AO148" s="281">
        <v>0</v>
      </c>
      <c r="AP148" s="234">
        <v>4</v>
      </c>
      <c r="AQ148" s="234">
        <v>1</v>
      </c>
      <c r="AR148" s="234">
        <v>2</v>
      </c>
      <c r="AS148" s="280">
        <v>0</v>
      </c>
      <c r="AT148" s="235">
        <v>5</v>
      </c>
      <c r="AU148" s="235">
        <v>1</v>
      </c>
      <c r="AV148" s="235">
        <v>2</v>
      </c>
      <c r="AW148" s="281">
        <v>0</v>
      </c>
      <c r="AX148" s="234">
        <v>5</v>
      </c>
      <c r="AY148" s="234">
        <v>3</v>
      </c>
      <c r="AZ148" s="234">
        <v>3</v>
      </c>
      <c r="BA148" s="280">
        <v>1</v>
      </c>
      <c r="BB148" s="235">
        <v>4</v>
      </c>
      <c r="BC148" s="235">
        <v>1</v>
      </c>
      <c r="BD148" s="235">
        <v>2</v>
      </c>
      <c r="BE148" s="281">
        <v>0</v>
      </c>
      <c r="BF148" s="290"/>
      <c r="BG148" s="234">
        <v>5</v>
      </c>
      <c r="BH148" s="234">
        <v>0</v>
      </c>
      <c r="BI148" s="234">
        <v>0</v>
      </c>
      <c r="BJ148" s="280">
        <v>0</v>
      </c>
      <c r="BK148" s="235">
        <v>7</v>
      </c>
      <c r="BL148" s="235">
        <v>4</v>
      </c>
      <c r="BM148" s="235">
        <v>5</v>
      </c>
      <c r="BN148" s="281">
        <v>0</v>
      </c>
      <c r="BO148" s="234">
        <v>6</v>
      </c>
      <c r="BP148" s="234">
        <v>2</v>
      </c>
      <c r="BQ148" s="234">
        <v>5</v>
      </c>
      <c r="BR148" s="280">
        <v>2</v>
      </c>
      <c r="BS148" s="235">
        <v>5</v>
      </c>
      <c r="BT148" s="235">
        <v>1</v>
      </c>
      <c r="BU148" s="235">
        <v>1</v>
      </c>
      <c r="BV148" s="281">
        <v>0</v>
      </c>
      <c r="BW148" s="234">
        <v>4</v>
      </c>
      <c r="BX148" s="234">
        <v>2</v>
      </c>
      <c r="BY148" s="234">
        <v>2</v>
      </c>
      <c r="BZ148" s="280">
        <v>2</v>
      </c>
    </row>
    <row r="149" spans="1:78">
      <c r="A149" s="243">
        <v>9</v>
      </c>
      <c r="B149" s="289" t="s">
        <v>1177</v>
      </c>
      <c r="C149" s="289" t="str">
        <f t="shared" si="67"/>
        <v>Jeff Foster</v>
      </c>
      <c r="D149" s="276">
        <v>7</v>
      </c>
      <c r="E149" s="242">
        <v>340</v>
      </c>
      <c r="F149" s="242">
        <v>182</v>
      </c>
      <c r="G149" s="242">
        <v>5</v>
      </c>
      <c r="H149" s="277">
        <f t="shared" si="68"/>
        <v>0.53529411764705881</v>
      </c>
      <c r="I149" s="276">
        <f t="shared" si="69"/>
        <v>0</v>
      </c>
      <c r="J149" s="241">
        <f t="shared" si="70"/>
        <v>0</v>
      </c>
      <c r="K149" s="241">
        <f t="shared" si="71"/>
        <v>0</v>
      </c>
      <c r="L149" s="241">
        <f t="shared" si="72"/>
        <v>0</v>
      </c>
      <c r="M149" s="275" t="e">
        <f t="shared" si="73"/>
        <v>#DIV/0!</v>
      </c>
      <c r="N149" s="240"/>
      <c r="O149" s="240"/>
      <c r="P149" s="240"/>
      <c r="Q149" s="270"/>
      <c r="R149" s="239"/>
      <c r="S149" s="239"/>
      <c r="T149" s="239"/>
      <c r="U149" s="269"/>
      <c r="V149" s="240"/>
      <c r="W149" s="240"/>
      <c r="X149" s="240"/>
      <c r="Y149" s="270"/>
      <c r="Z149" s="239"/>
      <c r="AA149" s="239"/>
      <c r="AB149" s="239"/>
      <c r="AC149" s="269"/>
      <c r="AD149" s="240"/>
      <c r="AE149" s="240"/>
      <c r="AF149" s="240"/>
      <c r="AG149" s="270"/>
      <c r="AH149" s="274"/>
      <c r="AI149" s="239"/>
      <c r="AJ149" s="239"/>
      <c r="AK149" s="273"/>
      <c r="AL149" s="272"/>
      <c r="AM149" s="240"/>
      <c r="AN149" s="240"/>
      <c r="AO149" s="270"/>
      <c r="AP149" s="239"/>
      <c r="AQ149" s="239"/>
      <c r="AR149" s="239"/>
      <c r="AS149" s="269"/>
      <c r="AT149" s="240"/>
      <c r="AU149" s="240"/>
      <c r="AV149" s="240"/>
      <c r="AW149" s="270"/>
      <c r="AX149" s="239"/>
      <c r="AY149" s="239"/>
      <c r="AZ149" s="239"/>
      <c r="BA149" s="269"/>
      <c r="BB149" s="240"/>
      <c r="BC149" s="240"/>
      <c r="BD149" s="240"/>
      <c r="BE149" s="270"/>
      <c r="BF149" s="290"/>
      <c r="BG149" s="239"/>
      <c r="BH149" s="239"/>
      <c r="BI149" s="239"/>
      <c r="BJ149" s="269"/>
      <c r="BK149" s="240"/>
      <c r="BL149" s="240"/>
      <c r="BM149" s="240"/>
      <c r="BN149" s="270"/>
      <c r="BO149" s="239"/>
      <c r="BP149" s="239"/>
      <c r="BQ149" s="239"/>
      <c r="BR149" s="269"/>
      <c r="BS149" s="240"/>
      <c r="BT149" s="240"/>
      <c r="BU149" s="240"/>
      <c r="BV149" s="270"/>
      <c r="BW149" s="239"/>
      <c r="BX149" s="239"/>
      <c r="BY149" s="239"/>
      <c r="BZ149" s="269"/>
    </row>
    <row r="150" spans="1:78">
      <c r="A150" s="238">
        <v>10</v>
      </c>
      <c r="B150" s="291" t="s">
        <v>35</v>
      </c>
      <c r="C150" s="291" t="str">
        <f t="shared" si="67"/>
        <v>Rodd Cunningham</v>
      </c>
      <c r="D150" s="287">
        <v>8</v>
      </c>
      <c r="E150" s="236">
        <v>403</v>
      </c>
      <c r="F150" s="236">
        <v>197</v>
      </c>
      <c r="G150" s="236">
        <v>4</v>
      </c>
      <c r="H150" s="292">
        <f t="shared" si="68"/>
        <v>0.48883374689826303</v>
      </c>
      <c r="I150" s="286">
        <f t="shared" si="69"/>
        <v>42</v>
      </c>
      <c r="J150" s="236">
        <f t="shared" si="70"/>
        <v>8</v>
      </c>
      <c r="K150" s="236">
        <f t="shared" si="71"/>
        <v>16</v>
      </c>
      <c r="L150" s="236">
        <f t="shared" si="72"/>
        <v>0</v>
      </c>
      <c r="M150" s="285">
        <f t="shared" si="73"/>
        <v>0.38095238095238093</v>
      </c>
      <c r="N150" s="235">
        <v>5</v>
      </c>
      <c r="O150" s="235">
        <v>2</v>
      </c>
      <c r="P150" s="235">
        <v>3</v>
      </c>
      <c r="Q150" s="281">
        <v>0</v>
      </c>
      <c r="R150" s="234">
        <v>4</v>
      </c>
      <c r="S150" s="234">
        <v>1</v>
      </c>
      <c r="T150" s="234">
        <v>2</v>
      </c>
      <c r="U150" s="280">
        <v>0</v>
      </c>
      <c r="V150" s="235">
        <v>5</v>
      </c>
      <c r="W150" s="235">
        <v>0</v>
      </c>
      <c r="X150" s="235">
        <v>2</v>
      </c>
      <c r="Y150" s="281">
        <v>0</v>
      </c>
      <c r="Z150" s="234">
        <v>3</v>
      </c>
      <c r="AA150" s="234">
        <v>0</v>
      </c>
      <c r="AB150" s="234">
        <v>0</v>
      </c>
      <c r="AC150" s="280">
        <v>0</v>
      </c>
      <c r="AD150" s="235">
        <v>1</v>
      </c>
      <c r="AE150" s="235">
        <v>0</v>
      </c>
      <c r="AF150" s="235">
        <v>0</v>
      </c>
      <c r="AG150" s="281">
        <v>0</v>
      </c>
      <c r="AH150" s="284">
        <v>3</v>
      </c>
      <c r="AI150" s="234">
        <v>1</v>
      </c>
      <c r="AJ150" s="234">
        <v>2</v>
      </c>
      <c r="AK150" s="283">
        <v>0</v>
      </c>
      <c r="AL150" s="282">
        <v>3</v>
      </c>
      <c r="AM150" s="235">
        <v>0</v>
      </c>
      <c r="AN150" s="235">
        <v>2</v>
      </c>
      <c r="AO150" s="281">
        <v>0</v>
      </c>
      <c r="AP150" s="234">
        <v>4</v>
      </c>
      <c r="AQ150" s="234">
        <v>0</v>
      </c>
      <c r="AR150" s="234">
        <v>2</v>
      </c>
      <c r="AS150" s="280">
        <v>0</v>
      </c>
      <c r="AT150" s="235">
        <v>4</v>
      </c>
      <c r="AU150" s="235">
        <v>0</v>
      </c>
      <c r="AV150" s="235">
        <v>1</v>
      </c>
      <c r="AW150" s="281">
        <v>0</v>
      </c>
      <c r="AX150" s="234"/>
      <c r="AY150" s="234"/>
      <c r="AZ150" s="234"/>
      <c r="BA150" s="280"/>
      <c r="BB150" s="235">
        <v>3</v>
      </c>
      <c r="BC150" s="235">
        <v>1</v>
      </c>
      <c r="BD150" s="235">
        <v>1</v>
      </c>
      <c r="BE150" s="281">
        <v>0</v>
      </c>
      <c r="BF150" s="290"/>
      <c r="BG150" s="234"/>
      <c r="BH150" s="234"/>
      <c r="BI150" s="234"/>
      <c r="BJ150" s="280"/>
      <c r="BK150" s="235">
        <v>4</v>
      </c>
      <c r="BL150" s="235">
        <v>2</v>
      </c>
      <c r="BM150" s="235">
        <v>0</v>
      </c>
      <c r="BN150" s="281">
        <v>0</v>
      </c>
      <c r="BO150" s="234"/>
      <c r="BP150" s="234"/>
      <c r="BQ150" s="234"/>
      <c r="BR150" s="280"/>
      <c r="BS150" s="235">
        <v>1</v>
      </c>
      <c r="BT150" s="235">
        <v>0</v>
      </c>
      <c r="BU150" s="235">
        <v>0</v>
      </c>
      <c r="BV150" s="281">
        <v>0</v>
      </c>
      <c r="BW150" s="234">
        <v>2</v>
      </c>
      <c r="BX150" s="234">
        <v>1</v>
      </c>
      <c r="BY150" s="234">
        <v>1</v>
      </c>
      <c r="BZ150" s="280">
        <v>0</v>
      </c>
    </row>
    <row r="151" spans="1:78">
      <c r="A151" s="243">
        <v>11</v>
      </c>
      <c r="B151" s="289" t="s">
        <v>192</v>
      </c>
      <c r="C151" s="289" t="str">
        <f t="shared" si="67"/>
        <v>Charlie Wellman</v>
      </c>
      <c r="D151" s="278">
        <v>8</v>
      </c>
      <c r="E151" s="242">
        <v>389</v>
      </c>
      <c r="F151" s="242">
        <v>185</v>
      </c>
      <c r="G151" s="242">
        <v>0</v>
      </c>
      <c r="H151" s="277">
        <f t="shared" si="68"/>
        <v>0.47557840616966579</v>
      </c>
      <c r="I151" s="276">
        <f t="shared" si="69"/>
        <v>53</v>
      </c>
      <c r="J151" s="241">
        <f t="shared" si="70"/>
        <v>16</v>
      </c>
      <c r="K151" s="241">
        <f t="shared" si="71"/>
        <v>24</v>
      </c>
      <c r="L151" s="241">
        <f t="shared" si="72"/>
        <v>0</v>
      </c>
      <c r="M151" s="275">
        <f t="shared" si="73"/>
        <v>0.45283018867924529</v>
      </c>
      <c r="N151" s="240">
        <v>5</v>
      </c>
      <c r="O151" s="240">
        <v>1</v>
      </c>
      <c r="P151" s="240">
        <v>3</v>
      </c>
      <c r="Q151" s="270">
        <v>0</v>
      </c>
      <c r="R151" s="239">
        <v>4</v>
      </c>
      <c r="S151" s="239">
        <v>2</v>
      </c>
      <c r="T151" s="239">
        <v>2</v>
      </c>
      <c r="U151" s="269">
        <v>0</v>
      </c>
      <c r="V151" s="240"/>
      <c r="W151" s="240"/>
      <c r="X151" s="240"/>
      <c r="Y151" s="270"/>
      <c r="Z151" s="239">
        <v>1</v>
      </c>
      <c r="AA151" s="239">
        <v>0</v>
      </c>
      <c r="AB151" s="239">
        <v>1</v>
      </c>
      <c r="AC151" s="269">
        <v>0</v>
      </c>
      <c r="AD151" s="240">
        <v>3</v>
      </c>
      <c r="AE151" s="240">
        <v>1</v>
      </c>
      <c r="AF151" s="240">
        <v>0</v>
      </c>
      <c r="AG151" s="270">
        <v>0</v>
      </c>
      <c r="AH151" s="274">
        <v>3</v>
      </c>
      <c r="AI151" s="239">
        <v>1</v>
      </c>
      <c r="AJ151" s="239">
        <v>1</v>
      </c>
      <c r="AK151" s="273">
        <v>0</v>
      </c>
      <c r="AL151" s="272">
        <v>1</v>
      </c>
      <c r="AM151" s="240">
        <v>0</v>
      </c>
      <c r="AN151" s="240">
        <v>1</v>
      </c>
      <c r="AO151" s="270">
        <v>0</v>
      </c>
      <c r="AP151" s="239">
        <v>4</v>
      </c>
      <c r="AQ151" s="239">
        <v>1</v>
      </c>
      <c r="AR151" s="239">
        <v>0</v>
      </c>
      <c r="AS151" s="269">
        <v>0</v>
      </c>
      <c r="AT151" s="240">
        <v>3</v>
      </c>
      <c r="AU151" s="240">
        <v>1</v>
      </c>
      <c r="AV151" s="240">
        <v>1</v>
      </c>
      <c r="AW151" s="270">
        <v>0</v>
      </c>
      <c r="AX151" s="239">
        <v>6</v>
      </c>
      <c r="AY151" s="239">
        <v>2</v>
      </c>
      <c r="AZ151" s="239">
        <v>3</v>
      </c>
      <c r="BA151" s="269">
        <v>0</v>
      </c>
      <c r="BB151" s="240">
        <v>3</v>
      </c>
      <c r="BC151" s="240">
        <v>1</v>
      </c>
      <c r="BD151" s="240">
        <v>2</v>
      </c>
      <c r="BE151" s="270">
        <v>0</v>
      </c>
      <c r="BF151" s="290"/>
      <c r="BG151" s="239">
        <v>4</v>
      </c>
      <c r="BH151" s="239">
        <v>0</v>
      </c>
      <c r="BI151" s="239">
        <v>1</v>
      </c>
      <c r="BJ151" s="269">
        <v>0</v>
      </c>
      <c r="BK151" s="240">
        <v>4</v>
      </c>
      <c r="BL151" s="240">
        <v>2</v>
      </c>
      <c r="BM151" s="240">
        <v>3</v>
      </c>
      <c r="BN151" s="270">
        <v>0</v>
      </c>
      <c r="BO151" s="239">
        <v>6</v>
      </c>
      <c r="BP151" s="239">
        <v>4</v>
      </c>
      <c r="BQ151" s="239">
        <v>4</v>
      </c>
      <c r="BR151" s="269">
        <v>0</v>
      </c>
      <c r="BS151" s="240">
        <v>3</v>
      </c>
      <c r="BT151" s="240">
        <v>0</v>
      </c>
      <c r="BU151" s="240">
        <v>1</v>
      </c>
      <c r="BV151" s="270">
        <v>0</v>
      </c>
      <c r="BW151" s="239">
        <v>3</v>
      </c>
      <c r="BX151" s="239">
        <v>0</v>
      </c>
      <c r="BY151" s="239">
        <v>1</v>
      </c>
      <c r="BZ151" s="269">
        <v>0</v>
      </c>
    </row>
    <row r="152" spans="1:78">
      <c r="A152" s="238">
        <v>12</v>
      </c>
      <c r="B152" s="291" t="s">
        <v>1217</v>
      </c>
      <c r="C152" s="291" t="str">
        <f t="shared" si="67"/>
        <v>Bruce Walter</v>
      </c>
      <c r="D152" s="287">
        <v>21</v>
      </c>
      <c r="E152" s="236">
        <v>1311</v>
      </c>
      <c r="F152" s="236">
        <v>685</v>
      </c>
      <c r="G152" s="236">
        <v>40</v>
      </c>
      <c r="H152" s="285">
        <f t="shared" si="68"/>
        <v>0.52250190694126619</v>
      </c>
      <c r="I152" s="286">
        <f t="shared" si="69"/>
        <v>36</v>
      </c>
      <c r="J152" s="236">
        <f t="shared" si="70"/>
        <v>10</v>
      </c>
      <c r="K152" s="236">
        <f t="shared" si="71"/>
        <v>21</v>
      </c>
      <c r="L152" s="236">
        <f t="shared" si="72"/>
        <v>0</v>
      </c>
      <c r="M152" s="285">
        <f t="shared" si="73"/>
        <v>0.58333333333333337</v>
      </c>
      <c r="N152" s="235"/>
      <c r="O152" s="235"/>
      <c r="P152" s="235"/>
      <c r="Q152" s="281"/>
      <c r="R152" s="234">
        <v>5</v>
      </c>
      <c r="S152" s="234">
        <v>1</v>
      </c>
      <c r="T152" s="234">
        <v>3</v>
      </c>
      <c r="U152" s="280">
        <v>0</v>
      </c>
      <c r="V152" s="235"/>
      <c r="W152" s="235"/>
      <c r="X152" s="235"/>
      <c r="Y152" s="281"/>
      <c r="Z152" s="234">
        <v>2</v>
      </c>
      <c r="AA152" s="234">
        <v>0</v>
      </c>
      <c r="AB152" s="234">
        <v>0</v>
      </c>
      <c r="AC152" s="280">
        <v>0</v>
      </c>
      <c r="AD152" s="235">
        <v>1</v>
      </c>
      <c r="AE152" s="235">
        <v>0</v>
      </c>
      <c r="AF152" s="235">
        <v>1</v>
      </c>
      <c r="AG152" s="281">
        <v>0</v>
      </c>
      <c r="AH152" s="284">
        <v>5</v>
      </c>
      <c r="AI152" s="234">
        <v>2</v>
      </c>
      <c r="AJ152" s="234">
        <v>3</v>
      </c>
      <c r="AK152" s="283">
        <v>0</v>
      </c>
      <c r="AL152" s="282"/>
      <c r="AM152" s="235"/>
      <c r="AN152" s="235"/>
      <c r="AO152" s="281"/>
      <c r="AP152" s="234">
        <v>4</v>
      </c>
      <c r="AQ152" s="234">
        <v>0</v>
      </c>
      <c r="AR152" s="234">
        <v>3</v>
      </c>
      <c r="AS152" s="280">
        <v>0</v>
      </c>
      <c r="AT152" s="235"/>
      <c r="AU152" s="235"/>
      <c r="AV152" s="235"/>
      <c r="AW152" s="281"/>
      <c r="AX152" s="234"/>
      <c r="AY152" s="234"/>
      <c r="AZ152" s="234"/>
      <c r="BA152" s="280"/>
      <c r="BB152" s="235"/>
      <c r="BC152" s="235"/>
      <c r="BD152" s="235"/>
      <c r="BE152" s="281"/>
      <c r="BF152" s="290"/>
      <c r="BG152" s="234"/>
      <c r="BH152" s="234"/>
      <c r="BI152" s="234"/>
      <c r="BJ152" s="280"/>
      <c r="BK152" s="235">
        <v>5</v>
      </c>
      <c r="BL152" s="235">
        <v>2</v>
      </c>
      <c r="BM152" s="235">
        <v>3</v>
      </c>
      <c r="BN152" s="281">
        <v>0</v>
      </c>
      <c r="BO152" s="234">
        <v>6</v>
      </c>
      <c r="BP152" s="234">
        <v>4</v>
      </c>
      <c r="BQ152" s="234">
        <v>4</v>
      </c>
      <c r="BR152" s="280">
        <v>0</v>
      </c>
      <c r="BS152" s="235">
        <v>4</v>
      </c>
      <c r="BT152" s="235">
        <v>0</v>
      </c>
      <c r="BU152" s="235">
        <v>1</v>
      </c>
      <c r="BV152" s="281">
        <v>0</v>
      </c>
      <c r="BW152" s="234">
        <v>4</v>
      </c>
      <c r="BX152" s="234">
        <v>1</v>
      </c>
      <c r="BY152" s="234">
        <v>3</v>
      </c>
      <c r="BZ152" s="280">
        <v>0</v>
      </c>
    </row>
    <row r="153" spans="1:78">
      <c r="A153" s="243">
        <v>13</v>
      </c>
      <c r="B153" s="289" t="s">
        <v>3</v>
      </c>
      <c r="C153" s="289" t="str">
        <f t="shared" si="67"/>
        <v>Dave Tucker</v>
      </c>
      <c r="D153" s="278">
        <v>9</v>
      </c>
      <c r="E153" s="241">
        <v>375</v>
      </c>
      <c r="F153" s="241">
        <v>173</v>
      </c>
      <c r="G153" s="241">
        <v>3</v>
      </c>
      <c r="H153" s="277">
        <f t="shared" si="68"/>
        <v>0.46133333333333332</v>
      </c>
      <c r="I153" s="276">
        <f t="shared" si="69"/>
        <v>59</v>
      </c>
      <c r="J153" s="241">
        <f t="shared" si="70"/>
        <v>18</v>
      </c>
      <c r="K153" s="241">
        <f t="shared" si="71"/>
        <v>34</v>
      </c>
      <c r="L153" s="241">
        <f t="shared" si="72"/>
        <v>0</v>
      </c>
      <c r="M153" s="275">
        <f t="shared" si="73"/>
        <v>0.57627118644067798</v>
      </c>
      <c r="N153" s="240">
        <v>3</v>
      </c>
      <c r="O153" s="240">
        <v>0</v>
      </c>
      <c r="P153" s="240">
        <v>2</v>
      </c>
      <c r="Q153" s="270">
        <v>0</v>
      </c>
      <c r="R153" s="239">
        <v>5</v>
      </c>
      <c r="S153" s="239">
        <v>0</v>
      </c>
      <c r="T153" s="239">
        <v>2</v>
      </c>
      <c r="U153" s="269">
        <v>0</v>
      </c>
      <c r="V153" s="240">
        <v>5</v>
      </c>
      <c r="W153" s="240">
        <v>0</v>
      </c>
      <c r="X153" s="240">
        <v>3</v>
      </c>
      <c r="Y153" s="270">
        <v>0</v>
      </c>
      <c r="Z153" s="239">
        <v>2</v>
      </c>
      <c r="AA153" s="239">
        <v>0</v>
      </c>
      <c r="AB153" s="239">
        <v>0</v>
      </c>
      <c r="AC153" s="269">
        <v>0</v>
      </c>
      <c r="AD153" s="240">
        <v>2</v>
      </c>
      <c r="AE153" s="240">
        <v>1</v>
      </c>
      <c r="AF153" s="240">
        <v>1</v>
      </c>
      <c r="AG153" s="270">
        <v>0</v>
      </c>
      <c r="AH153" s="274">
        <v>2</v>
      </c>
      <c r="AI153" s="239">
        <v>0</v>
      </c>
      <c r="AJ153" s="239">
        <v>1</v>
      </c>
      <c r="AK153" s="273">
        <v>0</v>
      </c>
      <c r="AL153" s="272">
        <v>2</v>
      </c>
      <c r="AM153" s="240">
        <v>0</v>
      </c>
      <c r="AN153" s="240">
        <v>2</v>
      </c>
      <c r="AO153" s="270">
        <v>0</v>
      </c>
      <c r="AP153" s="239">
        <v>3</v>
      </c>
      <c r="AQ153" s="239">
        <v>2</v>
      </c>
      <c r="AR153" s="239">
        <v>3</v>
      </c>
      <c r="AS153" s="269">
        <v>0</v>
      </c>
      <c r="AT153" s="240"/>
      <c r="AU153" s="240"/>
      <c r="AV153" s="240"/>
      <c r="AW153" s="270"/>
      <c r="AX153" s="239">
        <v>7</v>
      </c>
      <c r="AY153" s="239">
        <v>5</v>
      </c>
      <c r="AZ153" s="239">
        <v>5</v>
      </c>
      <c r="BA153" s="269">
        <v>0</v>
      </c>
      <c r="BB153" s="240">
        <v>3</v>
      </c>
      <c r="BC153" s="240">
        <v>0</v>
      </c>
      <c r="BD153" s="240">
        <v>2</v>
      </c>
      <c r="BE153" s="270">
        <v>0</v>
      </c>
      <c r="BF153" s="271"/>
      <c r="BG153" s="239">
        <v>4</v>
      </c>
      <c r="BH153" s="239">
        <v>1</v>
      </c>
      <c r="BI153" s="239">
        <v>1</v>
      </c>
      <c r="BJ153" s="269">
        <v>0</v>
      </c>
      <c r="BK153" s="240">
        <v>6</v>
      </c>
      <c r="BL153" s="240">
        <v>3</v>
      </c>
      <c r="BM153" s="240">
        <v>4</v>
      </c>
      <c r="BN153" s="270">
        <v>0</v>
      </c>
      <c r="BO153" s="239">
        <v>7</v>
      </c>
      <c r="BP153" s="239">
        <v>5</v>
      </c>
      <c r="BQ153" s="239">
        <v>5</v>
      </c>
      <c r="BR153" s="269">
        <v>0</v>
      </c>
      <c r="BS153" s="240">
        <v>4</v>
      </c>
      <c r="BT153" s="240">
        <v>0</v>
      </c>
      <c r="BU153" s="240">
        <v>1</v>
      </c>
      <c r="BV153" s="270">
        <v>0</v>
      </c>
      <c r="BW153" s="239">
        <v>4</v>
      </c>
      <c r="BX153" s="239">
        <v>1</v>
      </c>
      <c r="BY153" s="239">
        <v>2</v>
      </c>
      <c r="BZ153" s="269">
        <v>0</v>
      </c>
    </row>
    <row r="154" spans="1:78">
      <c r="A154" s="238">
        <v>14</v>
      </c>
      <c r="B154" s="291" t="s">
        <v>1153</v>
      </c>
      <c r="C154" s="291" t="str">
        <f t="shared" si="67"/>
        <v>Wayne Bullock</v>
      </c>
      <c r="D154" s="286">
        <v>5</v>
      </c>
      <c r="E154" s="237">
        <v>128</v>
      </c>
      <c r="F154" s="237">
        <v>53</v>
      </c>
      <c r="G154" s="237">
        <v>0</v>
      </c>
      <c r="H154" s="292">
        <f t="shared" si="68"/>
        <v>0.4140625</v>
      </c>
      <c r="I154" s="286">
        <f t="shared" si="69"/>
        <v>1</v>
      </c>
      <c r="J154" s="236">
        <f t="shared" si="70"/>
        <v>0</v>
      </c>
      <c r="K154" s="236">
        <f t="shared" si="71"/>
        <v>1</v>
      </c>
      <c r="L154" s="236">
        <f t="shared" si="72"/>
        <v>0</v>
      </c>
      <c r="M154" s="285">
        <f t="shared" si="73"/>
        <v>1</v>
      </c>
      <c r="N154" s="235"/>
      <c r="O154" s="235"/>
      <c r="P154" s="235"/>
      <c r="Q154" s="281"/>
      <c r="R154" s="234"/>
      <c r="S154" s="234"/>
      <c r="T154" s="234"/>
      <c r="U154" s="280"/>
      <c r="V154" s="235"/>
      <c r="W154" s="235"/>
      <c r="X154" s="235"/>
      <c r="Y154" s="281"/>
      <c r="Z154" s="234">
        <v>1</v>
      </c>
      <c r="AA154" s="234">
        <v>0</v>
      </c>
      <c r="AB154" s="234">
        <v>1</v>
      </c>
      <c r="AC154" s="280">
        <v>0</v>
      </c>
      <c r="AD154" s="235"/>
      <c r="AE154" s="235"/>
      <c r="AF154" s="235"/>
      <c r="AG154" s="281"/>
      <c r="AH154" s="284"/>
      <c r="AI154" s="234"/>
      <c r="AJ154" s="234"/>
      <c r="AK154" s="283"/>
      <c r="AL154" s="282"/>
      <c r="AM154" s="235"/>
      <c r="AN154" s="235"/>
      <c r="AO154" s="281"/>
      <c r="AP154" s="234"/>
      <c r="AQ154" s="234"/>
      <c r="AR154" s="234"/>
      <c r="AS154" s="280"/>
      <c r="AT154" s="235"/>
      <c r="AU154" s="235"/>
      <c r="AV154" s="235"/>
      <c r="AW154" s="281"/>
      <c r="AX154" s="234"/>
      <c r="AY154" s="234"/>
      <c r="AZ154" s="234"/>
      <c r="BA154" s="280"/>
      <c r="BB154" s="235"/>
      <c r="BC154" s="235"/>
      <c r="BD154" s="235"/>
      <c r="BE154" s="281"/>
      <c r="BF154" s="271"/>
      <c r="BG154" s="234"/>
      <c r="BH154" s="234"/>
      <c r="BI154" s="234"/>
      <c r="BJ154" s="280"/>
      <c r="BK154" s="235"/>
      <c r="BL154" s="235"/>
      <c r="BM154" s="235"/>
      <c r="BN154" s="281"/>
      <c r="BO154" s="234"/>
      <c r="BP154" s="234"/>
      <c r="BQ154" s="234"/>
      <c r="BR154" s="280"/>
      <c r="BS154" s="235"/>
      <c r="BT154" s="235"/>
      <c r="BU154" s="235"/>
      <c r="BV154" s="281"/>
      <c r="BW154" s="234"/>
      <c r="BX154" s="234"/>
      <c r="BY154" s="234"/>
      <c r="BZ154" s="280"/>
    </row>
    <row r="155" spans="1:78">
      <c r="A155" s="243">
        <v>15</v>
      </c>
      <c r="B155" s="279" t="s">
        <v>1237</v>
      </c>
      <c r="C155" s="279" t="str">
        <f t="shared" si="67"/>
        <v>Dale Guigar</v>
      </c>
      <c r="D155" s="278"/>
      <c r="E155" s="242"/>
      <c r="F155" s="242"/>
      <c r="G155" s="242"/>
      <c r="H155" s="277" t="e">
        <f t="shared" si="68"/>
        <v>#DIV/0!</v>
      </c>
      <c r="I155" s="276">
        <f t="shared" si="69"/>
        <v>0</v>
      </c>
      <c r="J155" s="241">
        <f t="shared" si="70"/>
        <v>0</v>
      </c>
      <c r="K155" s="241">
        <f t="shared" si="71"/>
        <v>0</v>
      </c>
      <c r="L155" s="241">
        <f t="shared" si="72"/>
        <v>0</v>
      </c>
      <c r="M155" s="275" t="e">
        <f t="shared" si="73"/>
        <v>#DIV/0!</v>
      </c>
      <c r="N155" s="240"/>
      <c r="O155" s="240"/>
      <c r="P155" s="240"/>
      <c r="Q155" s="270"/>
      <c r="R155" s="239"/>
      <c r="S155" s="239"/>
      <c r="T155" s="239"/>
      <c r="U155" s="269"/>
      <c r="V155" s="240"/>
      <c r="W155" s="240"/>
      <c r="X155" s="240"/>
      <c r="Y155" s="270"/>
      <c r="Z155" s="239"/>
      <c r="AA155" s="239"/>
      <c r="AB155" s="239"/>
      <c r="AC155" s="269"/>
      <c r="AD155" s="240"/>
      <c r="AE155" s="240"/>
      <c r="AF155" s="240"/>
      <c r="AG155" s="270"/>
      <c r="AH155" s="274"/>
      <c r="AI155" s="239"/>
      <c r="AJ155" s="239"/>
      <c r="AK155" s="273"/>
      <c r="AL155" s="272"/>
      <c r="AM155" s="240"/>
      <c r="AN155" s="240"/>
      <c r="AO155" s="270"/>
      <c r="AP155" s="239"/>
      <c r="AQ155" s="239"/>
      <c r="AR155" s="239"/>
      <c r="AS155" s="269"/>
      <c r="AT155" s="240"/>
      <c r="AU155" s="240"/>
      <c r="AV155" s="240"/>
      <c r="AW155" s="270"/>
      <c r="AX155" s="239"/>
      <c r="AY155" s="239"/>
      <c r="AZ155" s="239"/>
      <c r="BA155" s="269"/>
      <c r="BB155" s="240"/>
      <c r="BC155" s="240"/>
      <c r="BD155" s="240"/>
      <c r="BE155" s="270"/>
      <c r="BF155" s="271"/>
      <c r="BG155" s="239"/>
      <c r="BH155" s="239"/>
      <c r="BI155" s="239"/>
      <c r="BJ155" s="269"/>
      <c r="BK155" s="240"/>
      <c r="BL155" s="240"/>
      <c r="BM155" s="240"/>
      <c r="BN155" s="270"/>
      <c r="BO155" s="239"/>
      <c r="BP155" s="239"/>
      <c r="BQ155" s="239"/>
      <c r="BR155" s="269"/>
      <c r="BS155" s="240"/>
      <c r="BT155" s="240"/>
      <c r="BU155" s="240"/>
      <c r="BV155" s="270"/>
      <c r="BW155" s="239"/>
      <c r="BX155" s="239"/>
      <c r="BY155" s="239"/>
      <c r="BZ155" s="269"/>
    </row>
    <row r="156" spans="1:78">
      <c r="A156" s="238">
        <v>16</v>
      </c>
      <c r="B156" s="288" t="s">
        <v>1236</v>
      </c>
      <c r="C156" s="288" t="str">
        <f t="shared" si="67"/>
        <v>Steve Bevel</v>
      </c>
      <c r="D156" s="286">
        <v>1</v>
      </c>
      <c r="E156" s="237">
        <v>15</v>
      </c>
      <c r="F156" s="237">
        <v>7</v>
      </c>
      <c r="G156" s="237">
        <v>0</v>
      </c>
      <c r="H156" s="292">
        <f t="shared" si="68"/>
        <v>0.46666666666666667</v>
      </c>
      <c r="I156" s="286">
        <f t="shared" si="69"/>
        <v>18</v>
      </c>
      <c r="J156" s="236">
        <f t="shared" si="70"/>
        <v>2</v>
      </c>
      <c r="K156" s="236">
        <f t="shared" si="71"/>
        <v>7</v>
      </c>
      <c r="L156" s="236">
        <f t="shared" si="72"/>
        <v>0</v>
      </c>
      <c r="M156" s="285">
        <f t="shared" si="73"/>
        <v>0.3888888888888889</v>
      </c>
      <c r="N156" s="322">
        <v>2</v>
      </c>
      <c r="O156" s="322">
        <v>0</v>
      </c>
      <c r="P156" s="322">
        <v>2</v>
      </c>
      <c r="Q156" s="336">
        <v>0</v>
      </c>
      <c r="R156" s="342"/>
      <c r="S156" s="342"/>
      <c r="T156" s="342"/>
      <c r="U156" s="341"/>
      <c r="V156" s="322">
        <v>5</v>
      </c>
      <c r="W156" s="322">
        <v>0</v>
      </c>
      <c r="X156" s="322">
        <v>2</v>
      </c>
      <c r="Y156" s="336">
        <v>0</v>
      </c>
      <c r="Z156" s="251">
        <v>2</v>
      </c>
      <c r="AA156" s="251">
        <v>0</v>
      </c>
      <c r="AB156" s="251">
        <v>0</v>
      </c>
      <c r="AC156" s="337">
        <v>0</v>
      </c>
      <c r="AD156" s="322">
        <v>4</v>
      </c>
      <c r="AE156" s="322">
        <v>1</v>
      </c>
      <c r="AF156" s="322">
        <v>2</v>
      </c>
      <c r="AG156" s="336">
        <v>0</v>
      </c>
      <c r="AH156" s="340">
        <v>2</v>
      </c>
      <c r="AI156" s="251">
        <v>1</v>
      </c>
      <c r="AJ156" s="251">
        <v>1</v>
      </c>
      <c r="AK156" s="339">
        <v>0</v>
      </c>
      <c r="AL156" s="338">
        <v>3</v>
      </c>
      <c r="AM156" s="322">
        <v>0</v>
      </c>
      <c r="AN156" s="322">
        <v>0</v>
      </c>
      <c r="AO156" s="336">
        <v>0</v>
      </c>
      <c r="AP156" s="251"/>
      <c r="AQ156" s="251"/>
      <c r="AR156" s="251"/>
      <c r="AS156" s="337"/>
      <c r="AT156" s="235"/>
      <c r="AU156" s="235"/>
      <c r="AV156" s="235"/>
      <c r="AW156" s="281"/>
      <c r="AX156" s="251"/>
      <c r="AY156" s="251"/>
      <c r="AZ156" s="251"/>
      <c r="BA156" s="337"/>
      <c r="BB156" s="322"/>
      <c r="BC156" s="322"/>
      <c r="BD156" s="322"/>
      <c r="BE156" s="336"/>
      <c r="BF156" s="271"/>
      <c r="BG156" s="251"/>
      <c r="BH156" s="251"/>
      <c r="BI156" s="251"/>
      <c r="BJ156" s="337"/>
      <c r="BK156" s="235"/>
      <c r="BL156" s="235"/>
      <c r="BM156" s="235"/>
      <c r="BN156" s="281"/>
      <c r="BO156" s="234"/>
      <c r="BP156" s="234"/>
      <c r="BQ156" s="234"/>
      <c r="BR156" s="280"/>
      <c r="BS156" s="322"/>
      <c r="BT156" s="322"/>
      <c r="BU156" s="322"/>
      <c r="BV156" s="336"/>
      <c r="BW156" s="234"/>
      <c r="BX156" s="234"/>
      <c r="BY156" s="234"/>
      <c r="BZ156" s="280"/>
    </row>
    <row r="157" spans="1:78" ht="13.8" thickBot="1">
      <c r="A157" s="63"/>
      <c r="B157" s="233"/>
      <c r="C157" s="233"/>
      <c r="D157" s="314">
        <f>AVERAGE(D141:D156)</f>
        <v>8.5</v>
      </c>
      <c r="E157" s="312">
        <f>SUM(E141:E156)</f>
        <v>6725</v>
      </c>
      <c r="F157" s="312">
        <f>SUM(F141:F156)</f>
        <v>3568</v>
      </c>
      <c r="G157" s="312">
        <f>SUM(G141:G156)</f>
        <v>176</v>
      </c>
      <c r="H157" s="311">
        <f t="shared" si="68"/>
        <v>0.53055762081784386</v>
      </c>
      <c r="I157" s="313">
        <f t="shared" si="69"/>
        <v>670</v>
      </c>
      <c r="J157" s="312">
        <f t="shared" si="70"/>
        <v>231</v>
      </c>
      <c r="K157" s="312">
        <f t="shared" si="71"/>
        <v>362</v>
      </c>
      <c r="L157" s="312">
        <f t="shared" si="72"/>
        <v>24</v>
      </c>
      <c r="M157" s="311">
        <f t="shared" si="73"/>
        <v>0.54029850746268659</v>
      </c>
      <c r="N157" s="308">
        <f t="shared" ref="N157:AC157" si="74">SUM(N141:N156)</f>
        <v>51</v>
      </c>
      <c r="O157" s="308">
        <f t="shared" si="74"/>
        <v>16</v>
      </c>
      <c r="P157" s="308">
        <f t="shared" si="74"/>
        <v>29</v>
      </c>
      <c r="Q157" s="307">
        <f t="shared" si="74"/>
        <v>1</v>
      </c>
      <c r="R157" s="306">
        <f t="shared" si="74"/>
        <v>53</v>
      </c>
      <c r="S157" s="306">
        <f t="shared" si="74"/>
        <v>18</v>
      </c>
      <c r="T157" s="306">
        <f t="shared" si="74"/>
        <v>28</v>
      </c>
      <c r="U157" s="305">
        <f t="shared" si="74"/>
        <v>0</v>
      </c>
      <c r="V157" s="308">
        <f t="shared" si="74"/>
        <v>50</v>
      </c>
      <c r="W157" s="308">
        <f t="shared" si="74"/>
        <v>11</v>
      </c>
      <c r="X157" s="308">
        <f t="shared" si="74"/>
        <v>24</v>
      </c>
      <c r="Y157" s="307">
        <f t="shared" si="74"/>
        <v>3</v>
      </c>
      <c r="Z157" s="306">
        <f t="shared" si="74"/>
        <v>39</v>
      </c>
      <c r="AA157" s="306">
        <f t="shared" si="74"/>
        <v>2</v>
      </c>
      <c r="AB157" s="306">
        <f t="shared" si="74"/>
        <v>12</v>
      </c>
      <c r="AC157" s="305">
        <f t="shared" si="74"/>
        <v>0</v>
      </c>
      <c r="AD157" s="333"/>
      <c r="AE157" s="333"/>
      <c r="AF157" s="333"/>
      <c r="AG157" s="332"/>
      <c r="AH157" s="309">
        <f>SUM(AH141:AH156)</f>
        <v>61</v>
      </c>
      <c r="AI157" s="306">
        <f>SUM(AI141:AI156)</f>
        <v>28</v>
      </c>
      <c r="AJ157" s="306">
        <f>SUM(AJ141:AJ156)</f>
        <v>41</v>
      </c>
      <c r="AK157" s="335">
        <f>SUM(AK141:AK156)</f>
        <v>1</v>
      </c>
      <c r="AL157" s="334"/>
      <c r="AM157" s="333"/>
      <c r="AN157" s="333"/>
      <c r="AO157" s="332"/>
      <c r="AP157" s="331"/>
      <c r="AQ157" s="331"/>
      <c r="AR157" s="331"/>
      <c r="AS157" s="330"/>
      <c r="AT157" s="308">
        <f t="shared" ref="AT157:BE157" si="75">SUM(AT141:AT156)</f>
        <v>44</v>
      </c>
      <c r="AU157" s="308">
        <f t="shared" si="75"/>
        <v>9</v>
      </c>
      <c r="AV157" s="308">
        <f t="shared" si="75"/>
        <v>21</v>
      </c>
      <c r="AW157" s="307">
        <f t="shared" si="75"/>
        <v>0</v>
      </c>
      <c r="AX157" s="306">
        <f t="shared" si="75"/>
        <v>65</v>
      </c>
      <c r="AY157" s="306">
        <f t="shared" si="75"/>
        <v>34</v>
      </c>
      <c r="AZ157" s="306">
        <f t="shared" si="75"/>
        <v>43</v>
      </c>
      <c r="BA157" s="305">
        <f t="shared" si="75"/>
        <v>2</v>
      </c>
      <c r="BB157" s="308">
        <f t="shared" si="75"/>
        <v>44</v>
      </c>
      <c r="BC157" s="308">
        <f t="shared" si="75"/>
        <v>9</v>
      </c>
      <c r="BD157" s="308">
        <f t="shared" si="75"/>
        <v>21</v>
      </c>
      <c r="BE157" s="307">
        <f t="shared" si="75"/>
        <v>0</v>
      </c>
      <c r="BF157" s="262"/>
      <c r="BG157" s="309">
        <f t="shared" ref="BG157:BZ157" si="76">SUM(BG141:BG156)</f>
        <v>40</v>
      </c>
      <c r="BH157" s="306">
        <f t="shared" si="76"/>
        <v>6</v>
      </c>
      <c r="BI157" s="306">
        <f t="shared" si="76"/>
        <v>14</v>
      </c>
      <c r="BJ157" s="305">
        <f t="shared" si="76"/>
        <v>1</v>
      </c>
      <c r="BK157" s="308">
        <f t="shared" si="76"/>
        <v>59</v>
      </c>
      <c r="BL157" s="308">
        <f t="shared" si="76"/>
        <v>33</v>
      </c>
      <c r="BM157" s="308">
        <f t="shared" si="76"/>
        <v>38</v>
      </c>
      <c r="BN157" s="307">
        <f t="shared" si="76"/>
        <v>3</v>
      </c>
      <c r="BO157" s="306">
        <f t="shared" si="76"/>
        <v>71</v>
      </c>
      <c r="BP157" s="306">
        <f t="shared" si="76"/>
        <v>41</v>
      </c>
      <c r="BQ157" s="306">
        <f t="shared" si="76"/>
        <v>48</v>
      </c>
      <c r="BR157" s="305">
        <f t="shared" si="76"/>
        <v>7</v>
      </c>
      <c r="BS157" s="308">
        <f t="shared" si="76"/>
        <v>43</v>
      </c>
      <c r="BT157" s="308">
        <f t="shared" si="76"/>
        <v>9</v>
      </c>
      <c r="BU157" s="308">
        <f t="shared" si="76"/>
        <v>17</v>
      </c>
      <c r="BV157" s="307">
        <f t="shared" si="76"/>
        <v>2</v>
      </c>
      <c r="BW157" s="306">
        <f t="shared" si="76"/>
        <v>50</v>
      </c>
      <c r="BX157" s="306">
        <f t="shared" si="76"/>
        <v>15</v>
      </c>
      <c r="BY157" s="306">
        <f t="shared" si="76"/>
        <v>26</v>
      </c>
      <c r="BZ157" s="305">
        <f t="shared" si="76"/>
        <v>4</v>
      </c>
    </row>
    <row r="158" spans="1:78" ht="13.8" thickBot="1">
      <c r="A158" s="248"/>
      <c r="B158" s="233"/>
      <c r="C158" s="233"/>
      <c r="D158" s="59"/>
      <c r="E158" s="248"/>
      <c r="F158" s="248"/>
      <c r="G158" s="248"/>
      <c r="H158" s="249"/>
      <c r="I158" s="248"/>
      <c r="J158" s="248"/>
      <c r="K158" s="248"/>
      <c r="L158" s="248"/>
      <c r="M158" s="248"/>
      <c r="N158" s="247"/>
      <c r="O158" s="247"/>
      <c r="P158" s="247"/>
      <c r="Q158" s="247"/>
      <c r="R158" s="246"/>
      <c r="S158" s="246"/>
      <c r="T158" s="246"/>
      <c r="U158" s="246"/>
      <c r="V158" s="247"/>
      <c r="W158" s="247"/>
      <c r="X158" s="247"/>
      <c r="Y158" s="247"/>
      <c r="Z158" s="246"/>
      <c r="AA158" s="246"/>
      <c r="AB158" s="246"/>
      <c r="AC158" s="246"/>
      <c r="AD158" s="247"/>
      <c r="AE158" s="247"/>
      <c r="AF158" s="247"/>
      <c r="AG158" s="247"/>
      <c r="AH158" s="246"/>
      <c r="AI158" s="246"/>
      <c r="AJ158" s="246"/>
      <c r="AK158" s="246"/>
      <c r="AL158" s="247"/>
      <c r="AM158" s="247"/>
      <c r="AN158" s="247"/>
      <c r="AO158" s="247"/>
      <c r="AP158" s="246"/>
      <c r="AQ158" s="246"/>
      <c r="AR158" s="246"/>
      <c r="AS158" s="246"/>
      <c r="AT158" s="247"/>
      <c r="AU158" s="247"/>
      <c r="AV158" s="247"/>
      <c r="AW158" s="247"/>
      <c r="AX158" s="246"/>
      <c r="AY158" s="246"/>
      <c r="AZ158" s="246"/>
      <c r="BA158" s="246"/>
      <c r="BB158" s="247"/>
      <c r="BC158" s="247"/>
      <c r="BD158" s="247"/>
      <c r="BE158" s="247"/>
      <c r="BF158" s="247"/>
      <c r="BG158" s="246"/>
      <c r="BH158" s="246"/>
      <c r="BI158" s="246"/>
      <c r="BJ158" s="246"/>
      <c r="BK158" s="247"/>
      <c r="BL158" s="247"/>
      <c r="BM158" s="247"/>
      <c r="BN158" s="247"/>
      <c r="BO158" s="246"/>
      <c r="BP158" s="246"/>
      <c r="BQ158" s="246"/>
      <c r="BR158" s="246"/>
      <c r="BS158" s="247"/>
      <c r="BT158" s="247"/>
      <c r="BU158" s="247"/>
      <c r="BV158" s="247"/>
      <c r="BW158" s="246"/>
      <c r="BX158" s="246"/>
      <c r="BY158" s="246"/>
      <c r="BZ158" s="246"/>
    </row>
    <row r="159" spans="1:78">
      <c r="A159" s="2049">
        <v>9</v>
      </c>
      <c r="B159" s="233"/>
      <c r="C159" s="233"/>
      <c r="D159" s="2046" t="s">
        <v>1110</v>
      </c>
      <c r="E159" s="2047"/>
      <c r="F159" s="2047"/>
      <c r="G159" s="2047"/>
      <c r="H159" s="2048"/>
      <c r="I159" s="2046" t="s">
        <v>1226</v>
      </c>
      <c r="J159" s="2047"/>
      <c r="K159" s="2047"/>
      <c r="L159" s="2047"/>
      <c r="M159" s="2048"/>
      <c r="N159" s="2037" t="s">
        <v>1109</v>
      </c>
      <c r="O159" s="2038"/>
      <c r="P159" s="2038"/>
      <c r="Q159" s="2039"/>
      <c r="R159" s="2043" t="s">
        <v>1108</v>
      </c>
      <c r="S159" s="2041"/>
      <c r="T159" s="2041"/>
      <c r="U159" s="2042"/>
      <c r="V159" s="2037" t="s">
        <v>1107</v>
      </c>
      <c r="W159" s="2038"/>
      <c r="X159" s="2038"/>
      <c r="Y159" s="2039"/>
      <c r="Z159" s="2043" t="s">
        <v>1106</v>
      </c>
      <c r="AA159" s="2041"/>
      <c r="AB159" s="2041"/>
      <c r="AC159" s="2042"/>
      <c r="AD159" s="2037" t="s">
        <v>1105</v>
      </c>
      <c r="AE159" s="2038"/>
      <c r="AF159" s="2038"/>
      <c r="AG159" s="2039"/>
      <c r="AH159" s="2040" t="s">
        <v>1104</v>
      </c>
      <c r="AI159" s="2041"/>
      <c r="AJ159" s="2041"/>
      <c r="AK159" s="2042"/>
      <c r="AL159" s="2037" t="s">
        <v>1103</v>
      </c>
      <c r="AM159" s="2038"/>
      <c r="AN159" s="2038"/>
      <c r="AO159" s="2039"/>
      <c r="AP159" s="2043" t="s">
        <v>1102</v>
      </c>
      <c r="AQ159" s="2041"/>
      <c r="AR159" s="2041"/>
      <c r="AS159" s="2042"/>
      <c r="AT159" s="2037" t="s">
        <v>1101</v>
      </c>
      <c r="AU159" s="2038"/>
      <c r="AV159" s="2038"/>
      <c r="AW159" s="2039"/>
      <c r="AX159" s="2043" t="s">
        <v>1100</v>
      </c>
      <c r="AY159" s="2041"/>
      <c r="AZ159" s="2041"/>
      <c r="BA159" s="2042"/>
      <c r="BB159" s="2037" t="s">
        <v>1099</v>
      </c>
      <c r="BC159" s="2038"/>
      <c r="BD159" s="2038"/>
      <c r="BE159" s="2039"/>
      <c r="BF159" s="245"/>
      <c r="BG159" s="2040" t="s">
        <v>1098</v>
      </c>
      <c r="BH159" s="2041"/>
      <c r="BI159" s="2041"/>
      <c r="BJ159" s="2042"/>
      <c r="BK159" s="2037" t="s">
        <v>1097</v>
      </c>
      <c r="BL159" s="2038"/>
      <c r="BM159" s="2038"/>
      <c r="BN159" s="2039"/>
      <c r="BO159" s="2043" t="s">
        <v>1096</v>
      </c>
      <c r="BP159" s="2041"/>
      <c r="BQ159" s="2041"/>
      <c r="BR159" s="2042"/>
      <c r="BS159" s="2037" t="s">
        <v>1095</v>
      </c>
      <c r="BT159" s="2038"/>
      <c r="BU159" s="2038"/>
      <c r="BV159" s="2039"/>
      <c r="BW159" s="2043" t="s">
        <v>1094</v>
      </c>
      <c r="BX159" s="2041"/>
      <c r="BY159" s="2041"/>
      <c r="BZ159" s="2042"/>
    </row>
    <row r="160" spans="1:78">
      <c r="A160" s="2050"/>
      <c r="B160" s="301" t="s">
        <v>1182</v>
      </c>
      <c r="C160" s="1542"/>
      <c r="D160" s="297" t="s">
        <v>1093</v>
      </c>
      <c r="E160" s="296" t="s">
        <v>268</v>
      </c>
      <c r="F160" s="296" t="s">
        <v>267</v>
      </c>
      <c r="G160" s="296" t="s">
        <v>266</v>
      </c>
      <c r="H160" s="300" t="s">
        <v>265</v>
      </c>
      <c r="I160" s="317" t="s">
        <v>268</v>
      </c>
      <c r="J160" s="316" t="s">
        <v>1092</v>
      </c>
      <c r="K160" s="316" t="s">
        <v>267</v>
      </c>
      <c r="L160" s="316" t="s">
        <v>266</v>
      </c>
      <c r="M160" s="315" t="s">
        <v>265</v>
      </c>
      <c r="N160" s="316" t="s">
        <v>268</v>
      </c>
      <c r="O160" s="316" t="s">
        <v>1092</v>
      </c>
      <c r="P160" s="316" t="s">
        <v>267</v>
      </c>
      <c r="Q160" s="315" t="s">
        <v>266</v>
      </c>
      <c r="R160" s="316" t="s">
        <v>268</v>
      </c>
      <c r="S160" s="316" t="s">
        <v>1092</v>
      </c>
      <c r="T160" s="316" t="s">
        <v>267</v>
      </c>
      <c r="U160" s="315" t="s">
        <v>266</v>
      </c>
      <c r="V160" s="316" t="s">
        <v>268</v>
      </c>
      <c r="W160" s="316" t="s">
        <v>1092</v>
      </c>
      <c r="X160" s="316" t="s">
        <v>267</v>
      </c>
      <c r="Y160" s="315" t="s">
        <v>266</v>
      </c>
      <c r="Z160" s="316" t="s">
        <v>268</v>
      </c>
      <c r="AA160" s="316" t="s">
        <v>1092</v>
      </c>
      <c r="AB160" s="316" t="s">
        <v>267</v>
      </c>
      <c r="AC160" s="315" t="s">
        <v>266</v>
      </c>
      <c r="AD160" s="316" t="s">
        <v>268</v>
      </c>
      <c r="AE160" s="316" t="s">
        <v>1092</v>
      </c>
      <c r="AF160" s="316" t="s">
        <v>267</v>
      </c>
      <c r="AG160" s="315" t="s">
        <v>266</v>
      </c>
      <c r="AH160" s="317" t="s">
        <v>268</v>
      </c>
      <c r="AI160" s="316" t="s">
        <v>1092</v>
      </c>
      <c r="AJ160" s="316" t="s">
        <v>267</v>
      </c>
      <c r="AK160" s="315" t="s">
        <v>266</v>
      </c>
      <c r="AL160" s="316" t="s">
        <v>268</v>
      </c>
      <c r="AM160" s="316" t="s">
        <v>1092</v>
      </c>
      <c r="AN160" s="316" t="s">
        <v>267</v>
      </c>
      <c r="AO160" s="315" t="s">
        <v>266</v>
      </c>
      <c r="AP160" s="316" t="s">
        <v>268</v>
      </c>
      <c r="AQ160" s="316" t="s">
        <v>1092</v>
      </c>
      <c r="AR160" s="316" t="s">
        <v>267</v>
      </c>
      <c r="AS160" s="315" t="s">
        <v>266</v>
      </c>
      <c r="AT160" s="316" t="s">
        <v>268</v>
      </c>
      <c r="AU160" s="316" t="s">
        <v>1092</v>
      </c>
      <c r="AV160" s="316" t="s">
        <v>267</v>
      </c>
      <c r="AW160" s="315" t="s">
        <v>266</v>
      </c>
      <c r="AX160" s="316" t="s">
        <v>268</v>
      </c>
      <c r="AY160" s="316" t="s">
        <v>1092</v>
      </c>
      <c r="AZ160" s="316" t="s">
        <v>267</v>
      </c>
      <c r="BA160" s="318" t="s">
        <v>266</v>
      </c>
      <c r="BB160" s="317" t="s">
        <v>268</v>
      </c>
      <c r="BC160" s="316" t="s">
        <v>1092</v>
      </c>
      <c r="BD160" s="316" t="s">
        <v>267</v>
      </c>
      <c r="BE160" s="315" t="s">
        <v>266</v>
      </c>
      <c r="BF160" s="329"/>
      <c r="BG160" s="317" t="s">
        <v>268</v>
      </c>
      <c r="BH160" s="316" t="s">
        <v>1092</v>
      </c>
      <c r="BI160" s="316" t="s">
        <v>267</v>
      </c>
      <c r="BJ160" s="315" t="s">
        <v>266</v>
      </c>
      <c r="BK160" s="316" t="s">
        <v>268</v>
      </c>
      <c r="BL160" s="316" t="s">
        <v>1092</v>
      </c>
      <c r="BM160" s="316" t="s">
        <v>267</v>
      </c>
      <c r="BN160" s="318" t="s">
        <v>266</v>
      </c>
      <c r="BO160" s="317" t="s">
        <v>268</v>
      </c>
      <c r="BP160" s="316" t="s">
        <v>1092</v>
      </c>
      <c r="BQ160" s="316" t="s">
        <v>267</v>
      </c>
      <c r="BR160" s="315" t="s">
        <v>266</v>
      </c>
      <c r="BS160" s="316" t="s">
        <v>268</v>
      </c>
      <c r="BT160" s="316" t="s">
        <v>1092</v>
      </c>
      <c r="BU160" s="316" t="s">
        <v>267</v>
      </c>
      <c r="BV160" s="315" t="s">
        <v>266</v>
      </c>
      <c r="BW160" s="316" t="s">
        <v>268</v>
      </c>
      <c r="BX160" s="316" t="s">
        <v>1092</v>
      </c>
      <c r="BY160" s="316" t="s">
        <v>267</v>
      </c>
      <c r="BZ160" s="315" t="s">
        <v>266</v>
      </c>
    </row>
    <row r="161" spans="1:78">
      <c r="A161" s="243">
        <v>1</v>
      </c>
      <c r="B161" s="289" t="s">
        <v>1091</v>
      </c>
      <c r="C161" s="289" t="str">
        <f t="shared" ref="C161:C180" si="77">TRIM(B161)</f>
        <v>Dean Caddick</v>
      </c>
      <c r="D161" s="278">
        <v>20</v>
      </c>
      <c r="E161" s="242">
        <v>1149</v>
      </c>
      <c r="F161" s="242">
        <v>535</v>
      </c>
      <c r="G161" s="242">
        <v>4</v>
      </c>
      <c r="H161" s="277">
        <f t="shared" ref="H161:H177" si="78">F161/E161</f>
        <v>0.46562228024369018</v>
      </c>
      <c r="I161" s="276">
        <f t="shared" ref="I161:L165" si="79">SUM(BW161,BS161,BO161,BK161,BG161,BB161,AX161,AT161,AP161,AL161,AH161,AD161,Z161,V161,R161,N161)</f>
        <v>59</v>
      </c>
      <c r="J161" s="241">
        <f t="shared" si="79"/>
        <v>13</v>
      </c>
      <c r="K161" s="241">
        <f t="shared" si="79"/>
        <v>26</v>
      </c>
      <c r="L161" s="241">
        <f t="shared" si="79"/>
        <v>0</v>
      </c>
      <c r="M161" s="275">
        <f>K161/I161</f>
        <v>0.44067796610169491</v>
      </c>
      <c r="N161" s="240">
        <v>5</v>
      </c>
      <c r="O161" s="240">
        <v>4</v>
      </c>
      <c r="P161" s="240">
        <v>3</v>
      </c>
      <c r="Q161" s="270">
        <v>0</v>
      </c>
      <c r="R161" s="239">
        <v>2</v>
      </c>
      <c r="S161" s="239">
        <v>0</v>
      </c>
      <c r="T161" s="239">
        <v>0</v>
      </c>
      <c r="U161" s="269">
        <v>0</v>
      </c>
      <c r="V161" s="240">
        <v>4</v>
      </c>
      <c r="W161" s="240">
        <v>0</v>
      </c>
      <c r="X161" s="240">
        <v>1</v>
      </c>
      <c r="Y161" s="270">
        <v>0</v>
      </c>
      <c r="Z161" s="239">
        <v>5</v>
      </c>
      <c r="AA161" s="239">
        <v>0</v>
      </c>
      <c r="AB161" s="239">
        <v>4</v>
      </c>
      <c r="AC161" s="269">
        <v>0</v>
      </c>
      <c r="AD161" s="240">
        <v>5</v>
      </c>
      <c r="AE161" s="240">
        <v>0</v>
      </c>
      <c r="AF161" s="240">
        <v>2</v>
      </c>
      <c r="AG161" s="270">
        <v>0</v>
      </c>
      <c r="AH161" s="274">
        <v>4</v>
      </c>
      <c r="AI161" s="239">
        <v>2</v>
      </c>
      <c r="AJ161" s="239">
        <v>1</v>
      </c>
      <c r="AK161" s="269">
        <v>0</v>
      </c>
      <c r="AL161" s="240">
        <v>3</v>
      </c>
      <c r="AM161" s="240">
        <v>0</v>
      </c>
      <c r="AN161" s="240">
        <v>0</v>
      </c>
      <c r="AO161" s="270">
        <v>0</v>
      </c>
      <c r="AP161" s="239">
        <v>4</v>
      </c>
      <c r="AQ161" s="239">
        <v>1</v>
      </c>
      <c r="AR161" s="239">
        <v>3</v>
      </c>
      <c r="AS161" s="269">
        <v>0</v>
      </c>
      <c r="AT161" s="240">
        <v>4</v>
      </c>
      <c r="AU161" s="240">
        <v>1</v>
      </c>
      <c r="AV161" s="240">
        <v>2</v>
      </c>
      <c r="AW161" s="270">
        <v>0</v>
      </c>
      <c r="AX161" s="239">
        <v>4</v>
      </c>
      <c r="AY161" s="239">
        <v>0</v>
      </c>
      <c r="AZ161" s="239">
        <v>1</v>
      </c>
      <c r="BA161" s="273">
        <v>0</v>
      </c>
      <c r="BB161" s="272">
        <v>3</v>
      </c>
      <c r="BC161" s="240">
        <v>1</v>
      </c>
      <c r="BD161" s="240">
        <v>2</v>
      </c>
      <c r="BE161" s="270">
        <v>0</v>
      </c>
      <c r="BF161" s="290"/>
      <c r="BG161" s="274">
        <v>2</v>
      </c>
      <c r="BH161" s="239">
        <v>0</v>
      </c>
      <c r="BI161" s="239">
        <v>1</v>
      </c>
      <c r="BJ161" s="269">
        <v>0</v>
      </c>
      <c r="BK161" s="240">
        <v>3</v>
      </c>
      <c r="BL161" s="240">
        <v>1</v>
      </c>
      <c r="BM161" s="240">
        <v>0</v>
      </c>
      <c r="BN161" s="303">
        <v>0</v>
      </c>
      <c r="BO161" s="274">
        <v>4</v>
      </c>
      <c r="BP161" s="239">
        <v>0</v>
      </c>
      <c r="BQ161" s="239">
        <v>1</v>
      </c>
      <c r="BR161" s="269">
        <v>0</v>
      </c>
      <c r="BS161" s="240">
        <v>5</v>
      </c>
      <c r="BT161" s="240">
        <v>1</v>
      </c>
      <c r="BU161" s="240">
        <v>4</v>
      </c>
      <c r="BV161" s="270">
        <v>0</v>
      </c>
      <c r="BW161" s="239">
        <v>2</v>
      </c>
      <c r="BX161" s="239">
        <v>2</v>
      </c>
      <c r="BY161" s="239">
        <v>1</v>
      </c>
      <c r="BZ161" s="269">
        <v>0</v>
      </c>
    </row>
    <row r="162" spans="1:78">
      <c r="A162" s="238">
        <v>2</v>
      </c>
      <c r="B162" s="291" t="s">
        <v>1221</v>
      </c>
      <c r="C162" s="291" t="str">
        <f t="shared" si="77"/>
        <v>Randy Bailey</v>
      </c>
      <c r="D162" s="287">
        <v>19</v>
      </c>
      <c r="E162" s="236">
        <v>1145</v>
      </c>
      <c r="F162" s="236">
        <v>678</v>
      </c>
      <c r="G162" s="236">
        <v>85</v>
      </c>
      <c r="H162" s="285">
        <f t="shared" si="78"/>
        <v>0.5921397379912664</v>
      </c>
      <c r="I162" s="286">
        <f t="shared" si="79"/>
        <v>64</v>
      </c>
      <c r="J162" s="236">
        <f t="shared" si="79"/>
        <v>22</v>
      </c>
      <c r="K162" s="236">
        <f t="shared" si="79"/>
        <v>30</v>
      </c>
      <c r="L162" s="236">
        <f t="shared" si="79"/>
        <v>0</v>
      </c>
      <c r="M162" s="285">
        <f>K162/I162</f>
        <v>0.46875</v>
      </c>
      <c r="N162" s="235">
        <v>8</v>
      </c>
      <c r="O162" s="235">
        <v>6</v>
      </c>
      <c r="P162" s="235">
        <v>6</v>
      </c>
      <c r="Q162" s="281">
        <v>0</v>
      </c>
      <c r="R162" s="234">
        <v>3</v>
      </c>
      <c r="S162" s="234">
        <v>3</v>
      </c>
      <c r="T162" s="234">
        <v>3</v>
      </c>
      <c r="U162" s="280">
        <v>0</v>
      </c>
      <c r="V162" s="235">
        <v>4</v>
      </c>
      <c r="W162" s="235">
        <v>0</v>
      </c>
      <c r="X162" s="235">
        <v>0</v>
      </c>
      <c r="Y162" s="281">
        <v>0</v>
      </c>
      <c r="Z162" s="234">
        <v>4</v>
      </c>
      <c r="AA162" s="234">
        <v>2</v>
      </c>
      <c r="AB162" s="234">
        <v>1</v>
      </c>
      <c r="AC162" s="280">
        <v>0</v>
      </c>
      <c r="AD162" s="235">
        <v>6</v>
      </c>
      <c r="AE162" s="235">
        <v>1</v>
      </c>
      <c r="AF162" s="235">
        <v>2</v>
      </c>
      <c r="AG162" s="281">
        <v>0</v>
      </c>
      <c r="AH162" s="284">
        <v>5</v>
      </c>
      <c r="AI162" s="234">
        <v>1</v>
      </c>
      <c r="AJ162" s="234">
        <v>2</v>
      </c>
      <c r="AK162" s="280">
        <v>0</v>
      </c>
      <c r="AL162" s="235">
        <v>2</v>
      </c>
      <c r="AM162" s="235">
        <v>0</v>
      </c>
      <c r="AN162" s="235">
        <v>0</v>
      </c>
      <c r="AO162" s="281">
        <v>0</v>
      </c>
      <c r="AP162" s="234">
        <v>3</v>
      </c>
      <c r="AQ162" s="234">
        <v>0</v>
      </c>
      <c r="AR162" s="234">
        <v>1</v>
      </c>
      <c r="AS162" s="280">
        <v>0</v>
      </c>
      <c r="AT162" s="235">
        <v>5</v>
      </c>
      <c r="AU162" s="235">
        <v>0</v>
      </c>
      <c r="AV162" s="235">
        <v>3</v>
      </c>
      <c r="AW162" s="281">
        <v>0</v>
      </c>
      <c r="AX162" s="234">
        <v>4</v>
      </c>
      <c r="AY162" s="234">
        <v>2</v>
      </c>
      <c r="AZ162" s="234">
        <v>2</v>
      </c>
      <c r="BA162" s="283">
        <v>0</v>
      </c>
      <c r="BB162" s="282"/>
      <c r="BC162" s="235"/>
      <c r="BD162" s="235"/>
      <c r="BE162" s="281"/>
      <c r="BF162" s="290"/>
      <c r="BG162" s="284">
        <v>2</v>
      </c>
      <c r="BH162" s="234">
        <v>1</v>
      </c>
      <c r="BI162" s="234">
        <v>1</v>
      </c>
      <c r="BJ162" s="280">
        <v>0</v>
      </c>
      <c r="BK162" s="235">
        <v>5</v>
      </c>
      <c r="BL162" s="235">
        <v>0</v>
      </c>
      <c r="BM162" s="235">
        <v>1</v>
      </c>
      <c r="BN162" s="304">
        <v>0</v>
      </c>
      <c r="BO162" s="284">
        <v>5</v>
      </c>
      <c r="BP162" s="234">
        <v>1</v>
      </c>
      <c r="BQ162" s="234">
        <v>2</v>
      </c>
      <c r="BR162" s="280">
        <v>0</v>
      </c>
      <c r="BS162" s="235">
        <v>4</v>
      </c>
      <c r="BT162" s="235">
        <v>0</v>
      </c>
      <c r="BU162" s="235">
        <v>3</v>
      </c>
      <c r="BV162" s="281">
        <v>0</v>
      </c>
      <c r="BW162" s="234">
        <v>4</v>
      </c>
      <c r="BX162" s="234">
        <v>5</v>
      </c>
      <c r="BY162" s="234">
        <v>3</v>
      </c>
      <c r="BZ162" s="280">
        <v>0</v>
      </c>
    </row>
    <row r="163" spans="1:78">
      <c r="A163" s="243">
        <v>3</v>
      </c>
      <c r="B163" s="289" t="s">
        <v>243</v>
      </c>
      <c r="C163" s="289" t="str">
        <f t="shared" si="77"/>
        <v>Ricky Slater</v>
      </c>
      <c r="D163" s="276">
        <v>7</v>
      </c>
      <c r="E163" s="242">
        <v>477</v>
      </c>
      <c r="F163" s="242">
        <v>305</v>
      </c>
      <c r="G163" s="242">
        <v>21</v>
      </c>
      <c r="H163" s="277">
        <f t="shared" si="78"/>
        <v>0.63941299790356398</v>
      </c>
      <c r="I163" s="276">
        <f t="shared" si="79"/>
        <v>68</v>
      </c>
      <c r="J163" s="241">
        <f t="shared" si="79"/>
        <v>26</v>
      </c>
      <c r="K163" s="241">
        <f t="shared" si="79"/>
        <v>39</v>
      </c>
      <c r="L163" s="241">
        <f t="shared" si="79"/>
        <v>3</v>
      </c>
      <c r="M163" s="275">
        <f>K163/I163</f>
        <v>0.57352941176470584</v>
      </c>
      <c r="N163" s="240">
        <v>5</v>
      </c>
      <c r="O163" s="240">
        <v>5</v>
      </c>
      <c r="P163" s="240">
        <v>3</v>
      </c>
      <c r="Q163" s="270">
        <v>1</v>
      </c>
      <c r="R163" s="239">
        <v>4</v>
      </c>
      <c r="S163" s="239">
        <v>1</v>
      </c>
      <c r="T163" s="239">
        <v>2</v>
      </c>
      <c r="U163" s="269">
        <v>1</v>
      </c>
      <c r="V163" s="240">
        <v>4</v>
      </c>
      <c r="W163" s="240">
        <v>0</v>
      </c>
      <c r="X163" s="240">
        <v>3</v>
      </c>
      <c r="Y163" s="270">
        <v>0</v>
      </c>
      <c r="Z163" s="239">
        <v>4</v>
      </c>
      <c r="AA163" s="239">
        <v>2</v>
      </c>
      <c r="AB163" s="239">
        <v>2</v>
      </c>
      <c r="AC163" s="269">
        <v>0</v>
      </c>
      <c r="AD163" s="240">
        <v>6</v>
      </c>
      <c r="AE163" s="240">
        <v>3</v>
      </c>
      <c r="AF163" s="240">
        <v>5</v>
      </c>
      <c r="AG163" s="270">
        <v>0</v>
      </c>
      <c r="AH163" s="274">
        <v>4</v>
      </c>
      <c r="AI163" s="239">
        <v>2</v>
      </c>
      <c r="AJ163" s="239">
        <v>2</v>
      </c>
      <c r="AK163" s="269">
        <v>1</v>
      </c>
      <c r="AL163" s="240">
        <v>4</v>
      </c>
      <c r="AM163" s="240">
        <v>0</v>
      </c>
      <c r="AN163" s="240">
        <v>2</v>
      </c>
      <c r="AO163" s="270">
        <v>0</v>
      </c>
      <c r="AP163" s="239">
        <v>5</v>
      </c>
      <c r="AQ163" s="239">
        <v>1</v>
      </c>
      <c r="AR163" s="239">
        <v>2</v>
      </c>
      <c r="AS163" s="269">
        <v>0</v>
      </c>
      <c r="AT163" s="240">
        <v>5</v>
      </c>
      <c r="AU163" s="240">
        <v>2</v>
      </c>
      <c r="AV163" s="240">
        <v>2</v>
      </c>
      <c r="AW163" s="270">
        <v>0</v>
      </c>
      <c r="AX163" s="239"/>
      <c r="AY163" s="239"/>
      <c r="AZ163" s="239"/>
      <c r="BA163" s="273"/>
      <c r="BB163" s="272">
        <v>5</v>
      </c>
      <c r="BC163" s="240">
        <v>2</v>
      </c>
      <c r="BD163" s="240">
        <v>3</v>
      </c>
      <c r="BE163" s="270">
        <v>0</v>
      </c>
      <c r="BF163" s="290"/>
      <c r="BG163" s="274">
        <v>4</v>
      </c>
      <c r="BH163" s="239">
        <v>0</v>
      </c>
      <c r="BI163" s="239">
        <v>2</v>
      </c>
      <c r="BJ163" s="269">
        <v>0</v>
      </c>
      <c r="BK163" s="240">
        <v>6</v>
      </c>
      <c r="BL163" s="240">
        <v>2</v>
      </c>
      <c r="BM163" s="240">
        <v>5</v>
      </c>
      <c r="BN163" s="303">
        <v>0</v>
      </c>
      <c r="BO163" s="274">
        <v>5</v>
      </c>
      <c r="BP163" s="239">
        <v>0</v>
      </c>
      <c r="BQ163" s="239">
        <v>2</v>
      </c>
      <c r="BR163" s="269">
        <v>0</v>
      </c>
      <c r="BS163" s="240">
        <v>5</v>
      </c>
      <c r="BT163" s="240">
        <v>2</v>
      </c>
      <c r="BU163" s="240">
        <v>4</v>
      </c>
      <c r="BV163" s="270">
        <v>0</v>
      </c>
      <c r="BW163" s="239">
        <v>2</v>
      </c>
      <c r="BX163" s="239">
        <v>4</v>
      </c>
      <c r="BY163" s="239">
        <v>0</v>
      </c>
      <c r="BZ163" s="269">
        <v>0</v>
      </c>
    </row>
    <row r="164" spans="1:78">
      <c r="A164" s="238">
        <v>4</v>
      </c>
      <c r="B164" s="291" t="s">
        <v>1131</v>
      </c>
      <c r="C164" s="291" t="str">
        <f t="shared" si="77"/>
        <v>Mike McKinney</v>
      </c>
      <c r="D164" s="287">
        <v>3</v>
      </c>
      <c r="E164" s="237">
        <v>185</v>
      </c>
      <c r="F164" s="237">
        <v>106</v>
      </c>
      <c r="G164" s="237">
        <v>13</v>
      </c>
      <c r="H164" s="285">
        <f t="shared" si="78"/>
        <v>0.572972972972973</v>
      </c>
      <c r="I164" s="286">
        <f t="shared" si="79"/>
        <v>9</v>
      </c>
      <c r="J164" s="236">
        <f t="shared" si="79"/>
        <v>0</v>
      </c>
      <c r="K164" s="236">
        <f t="shared" si="79"/>
        <v>1</v>
      </c>
      <c r="L164" s="236">
        <f t="shared" si="79"/>
        <v>0</v>
      </c>
      <c r="M164" s="285">
        <f>K164/I164</f>
        <v>0.1111111111111111</v>
      </c>
      <c r="N164" s="235"/>
      <c r="O164" s="235"/>
      <c r="P164" s="235"/>
      <c r="Q164" s="281"/>
      <c r="R164" s="234"/>
      <c r="S164" s="234"/>
      <c r="T164" s="234"/>
      <c r="U164" s="280"/>
      <c r="V164" s="235">
        <v>4</v>
      </c>
      <c r="W164" s="235">
        <v>0</v>
      </c>
      <c r="X164" s="235">
        <v>1</v>
      </c>
      <c r="Y164" s="281">
        <v>0</v>
      </c>
      <c r="Z164" s="234"/>
      <c r="AA164" s="234"/>
      <c r="AB164" s="234"/>
      <c r="AC164" s="280"/>
      <c r="AD164" s="235"/>
      <c r="AE164" s="235"/>
      <c r="AF164" s="235"/>
      <c r="AG164" s="281"/>
      <c r="AH164" s="284">
        <v>5</v>
      </c>
      <c r="AI164" s="234">
        <v>0</v>
      </c>
      <c r="AJ164" s="234">
        <v>0</v>
      </c>
      <c r="AK164" s="280">
        <v>0</v>
      </c>
      <c r="AL164" s="235"/>
      <c r="AM164" s="235"/>
      <c r="AN164" s="235"/>
      <c r="AO164" s="281"/>
      <c r="AP164" s="234"/>
      <c r="AQ164" s="234"/>
      <c r="AR164" s="234"/>
      <c r="AS164" s="280"/>
      <c r="AT164" s="235"/>
      <c r="AU164" s="235"/>
      <c r="AV164" s="235"/>
      <c r="AW164" s="281"/>
      <c r="AX164" s="234"/>
      <c r="AY164" s="234"/>
      <c r="AZ164" s="234"/>
      <c r="BA164" s="283"/>
      <c r="BB164" s="282"/>
      <c r="BC164" s="235"/>
      <c r="BD164" s="235"/>
      <c r="BE164" s="281"/>
      <c r="BF164" s="290"/>
      <c r="BG164" s="284"/>
      <c r="BH164" s="234"/>
      <c r="BI164" s="234"/>
      <c r="BJ164" s="280"/>
      <c r="BK164" s="235"/>
      <c r="BL164" s="235"/>
      <c r="BM164" s="235"/>
      <c r="BN164" s="304"/>
      <c r="BO164" s="284"/>
      <c r="BP164" s="234"/>
      <c r="BQ164" s="234"/>
      <c r="BR164" s="280"/>
      <c r="BS164" s="235"/>
      <c r="BT164" s="235"/>
      <c r="BU164" s="235"/>
      <c r="BV164" s="281"/>
      <c r="BW164" s="234"/>
      <c r="BX164" s="234"/>
      <c r="BY164" s="234"/>
      <c r="BZ164" s="280"/>
    </row>
    <row r="165" spans="1:78">
      <c r="A165" s="243">
        <v>5</v>
      </c>
      <c r="B165" s="289" t="s">
        <v>1219</v>
      </c>
      <c r="C165" s="289" t="str">
        <f t="shared" si="77"/>
        <v>Dale Kirk</v>
      </c>
      <c r="D165" s="278">
        <v>12</v>
      </c>
      <c r="E165" s="241">
        <v>697</v>
      </c>
      <c r="F165" s="241">
        <v>377</v>
      </c>
      <c r="G165" s="241">
        <v>17</v>
      </c>
      <c r="H165" s="277">
        <f t="shared" si="78"/>
        <v>0.54088952654232425</v>
      </c>
      <c r="I165" s="276">
        <f t="shared" si="79"/>
        <v>42</v>
      </c>
      <c r="J165" s="241">
        <f t="shared" si="79"/>
        <v>14</v>
      </c>
      <c r="K165" s="241">
        <f t="shared" si="79"/>
        <v>19</v>
      </c>
      <c r="L165" s="241">
        <f t="shared" si="79"/>
        <v>0</v>
      </c>
      <c r="M165" s="275">
        <f>K165/I165</f>
        <v>0.45238095238095238</v>
      </c>
      <c r="N165" s="240">
        <v>6</v>
      </c>
      <c r="O165" s="240">
        <v>3</v>
      </c>
      <c r="P165" s="240">
        <v>5</v>
      </c>
      <c r="Q165" s="270">
        <v>0</v>
      </c>
      <c r="R165" s="239">
        <v>3</v>
      </c>
      <c r="S165" s="239">
        <v>0</v>
      </c>
      <c r="T165" s="239">
        <v>0</v>
      </c>
      <c r="U165" s="269">
        <v>0</v>
      </c>
      <c r="V165" s="240"/>
      <c r="W165" s="240"/>
      <c r="X165" s="240"/>
      <c r="Y165" s="270"/>
      <c r="Z165" s="239">
        <v>4</v>
      </c>
      <c r="AA165" s="239">
        <v>1</v>
      </c>
      <c r="AB165" s="239">
        <v>1</v>
      </c>
      <c r="AC165" s="269">
        <v>0</v>
      </c>
      <c r="AD165" s="240">
        <v>4</v>
      </c>
      <c r="AE165" s="240">
        <v>2</v>
      </c>
      <c r="AF165" s="240">
        <v>1</v>
      </c>
      <c r="AG165" s="270">
        <v>0</v>
      </c>
      <c r="AH165" s="274">
        <v>4</v>
      </c>
      <c r="AI165" s="239">
        <v>0</v>
      </c>
      <c r="AJ165" s="239">
        <v>1</v>
      </c>
      <c r="AK165" s="269">
        <v>0</v>
      </c>
      <c r="AL165" s="240">
        <v>2</v>
      </c>
      <c r="AM165" s="240">
        <v>1</v>
      </c>
      <c r="AN165" s="240">
        <v>1</v>
      </c>
      <c r="AO165" s="270">
        <v>0</v>
      </c>
      <c r="AP165" s="239">
        <v>3</v>
      </c>
      <c r="AQ165" s="239">
        <v>1</v>
      </c>
      <c r="AR165" s="239">
        <v>2</v>
      </c>
      <c r="AS165" s="269">
        <v>0</v>
      </c>
      <c r="AT165" s="240">
        <v>1</v>
      </c>
      <c r="AU165" s="240">
        <v>0</v>
      </c>
      <c r="AV165" s="240">
        <v>0</v>
      </c>
      <c r="AW165" s="270">
        <v>0</v>
      </c>
      <c r="AX165" s="239">
        <v>4</v>
      </c>
      <c r="AY165" s="239">
        <v>1</v>
      </c>
      <c r="AZ165" s="239">
        <v>3</v>
      </c>
      <c r="BA165" s="273">
        <v>0</v>
      </c>
      <c r="BB165" s="272">
        <v>4</v>
      </c>
      <c r="BC165" s="240">
        <v>3</v>
      </c>
      <c r="BD165" s="240">
        <v>3</v>
      </c>
      <c r="BE165" s="270">
        <v>0</v>
      </c>
      <c r="BF165" s="290"/>
      <c r="BG165" s="274">
        <v>3</v>
      </c>
      <c r="BH165" s="239">
        <v>0</v>
      </c>
      <c r="BI165" s="239">
        <v>0</v>
      </c>
      <c r="BJ165" s="269">
        <v>0</v>
      </c>
      <c r="BK165" s="240"/>
      <c r="BL165" s="240"/>
      <c r="BM165" s="240"/>
      <c r="BN165" s="303"/>
      <c r="BO165" s="274"/>
      <c r="BP165" s="239"/>
      <c r="BQ165" s="239"/>
      <c r="BR165" s="269"/>
      <c r="BS165" s="240">
        <v>4</v>
      </c>
      <c r="BT165" s="240">
        <v>2</v>
      </c>
      <c r="BU165" s="240">
        <v>2</v>
      </c>
      <c r="BV165" s="270">
        <v>0</v>
      </c>
      <c r="BW165" s="239"/>
      <c r="BX165" s="239"/>
      <c r="BY165" s="239"/>
      <c r="BZ165" s="269"/>
    </row>
    <row r="166" spans="1:78">
      <c r="A166" s="238">
        <v>6</v>
      </c>
      <c r="B166" s="291" t="s">
        <v>1117</v>
      </c>
      <c r="C166" s="291" t="str">
        <f t="shared" si="77"/>
        <v>Mark Devries</v>
      </c>
      <c r="D166" s="287">
        <v>3</v>
      </c>
      <c r="E166" s="236">
        <v>157</v>
      </c>
      <c r="F166" s="236">
        <v>91</v>
      </c>
      <c r="G166" s="236">
        <v>7</v>
      </c>
      <c r="H166" s="285">
        <f t="shared" si="78"/>
        <v>0.57961783439490444</v>
      </c>
      <c r="I166" s="1548"/>
      <c r="J166" s="1549"/>
      <c r="K166" s="1549"/>
      <c r="L166" s="1549"/>
      <c r="M166" s="1550"/>
      <c r="N166" s="235"/>
      <c r="O166" s="235"/>
      <c r="P166" s="235"/>
      <c r="Q166" s="281"/>
      <c r="R166" s="234"/>
      <c r="S166" s="234"/>
      <c r="T166" s="234"/>
      <c r="U166" s="280"/>
      <c r="V166" s="235"/>
      <c r="W166" s="235"/>
      <c r="X166" s="235"/>
      <c r="Y166" s="281"/>
      <c r="Z166" s="234"/>
      <c r="AA166" s="234"/>
      <c r="AB166" s="234"/>
      <c r="AC166" s="280"/>
      <c r="AD166" s="235"/>
      <c r="AE166" s="235"/>
      <c r="AF166" s="235"/>
      <c r="AG166" s="281"/>
      <c r="AH166" s="284"/>
      <c r="AI166" s="234"/>
      <c r="AJ166" s="234"/>
      <c r="AK166" s="280"/>
      <c r="AL166" s="235"/>
      <c r="AM166" s="235"/>
      <c r="AN166" s="235"/>
      <c r="AO166" s="281"/>
      <c r="AP166" s="234"/>
      <c r="AQ166" s="234"/>
      <c r="AR166" s="234"/>
      <c r="AS166" s="280"/>
      <c r="AT166" s="235"/>
      <c r="AU166" s="235"/>
      <c r="AV166" s="235"/>
      <c r="AW166" s="281"/>
      <c r="AX166" s="234"/>
      <c r="AY166" s="234"/>
      <c r="AZ166" s="234"/>
      <c r="BA166" s="283"/>
      <c r="BB166" s="282"/>
      <c r="BC166" s="235"/>
      <c r="BD166" s="235"/>
      <c r="BE166" s="281"/>
      <c r="BF166" s="290"/>
      <c r="BG166" s="284"/>
      <c r="BH166" s="234"/>
      <c r="BI166" s="234"/>
      <c r="BJ166" s="280"/>
      <c r="BK166" s="235"/>
      <c r="BL166" s="235"/>
      <c r="BM166" s="235"/>
      <c r="BN166" s="304"/>
      <c r="BO166" s="284"/>
      <c r="BP166" s="234"/>
      <c r="BQ166" s="234"/>
      <c r="BR166" s="280"/>
      <c r="BS166" s="235"/>
      <c r="BT166" s="235"/>
      <c r="BU166" s="235"/>
      <c r="BV166" s="281"/>
      <c r="BW166" s="234"/>
      <c r="BX166" s="234"/>
      <c r="BY166" s="234"/>
      <c r="BZ166" s="280"/>
    </row>
    <row r="167" spans="1:78">
      <c r="A167" s="243">
        <v>7</v>
      </c>
      <c r="B167" s="289" t="s">
        <v>155</v>
      </c>
      <c r="C167" s="289" t="str">
        <f t="shared" si="77"/>
        <v>Ron Biggs</v>
      </c>
      <c r="D167" s="278">
        <v>8</v>
      </c>
      <c r="E167" s="241">
        <v>543</v>
      </c>
      <c r="F167" s="241">
        <v>292</v>
      </c>
      <c r="G167" s="241">
        <v>7</v>
      </c>
      <c r="H167" s="277">
        <f t="shared" si="78"/>
        <v>0.53775322283609572</v>
      </c>
      <c r="I167" s="276">
        <f t="shared" ref="I167:I181" si="80">SUM(BW167,BS167,BO167,BK167,BG167,BB167,AX167,AT167,AP167,AL167,AH167,AD167,Z167,V167,R167,N167)</f>
        <v>74</v>
      </c>
      <c r="J167" s="241">
        <f t="shared" ref="J167:J181" si="81">SUM(BX167,BT167,BP167,BL167,BH167,BC167,AY167,AU167,AQ167,AM167,AI167,AE167,AA167,W167,S167,O167)</f>
        <v>19</v>
      </c>
      <c r="K167" s="241">
        <f t="shared" ref="K167:K181" si="82">SUM(BY167,BU167,BQ167,BM167,BI167,BD167,AZ167,AV167,AR167,AN167,AJ167,AF167,AB167,X167,T167,P167)</f>
        <v>34</v>
      </c>
      <c r="L167" s="241">
        <f t="shared" ref="L167:L181" si="83">SUM(BZ167,BV167,BR167,BN167,BJ167,BE167,BA167,AW167,AS167,AO167,AK167,AG167,AC167,Y167,U167,Q167)</f>
        <v>1</v>
      </c>
      <c r="M167" s="275">
        <f t="shared" ref="M167:M181" si="84">K167/I167</f>
        <v>0.45945945945945948</v>
      </c>
      <c r="N167" s="240">
        <v>7</v>
      </c>
      <c r="O167" s="240">
        <v>4</v>
      </c>
      <c r="P167" s="240">
        <v>5</v>
      </c>
      <c r="Q167" s="270">
        <v>0</v>
      </c>
      <c r="R167" s="239">
        <v>5</v>
      </c>
      <c r="S167" s="239">
        <v>3</v>
      </c>
      <c r="T167" s="239">
        <v>2</v>
      </c>
      <c r="U167" s="269">
        <v>0</v>
      </c>
      <c r="V167" s="240">
        <v>4</v>
      </c>
      <c r="W167" s="240">
        <v>0</v>
      </c>
      <c r="X167" s="240">
        <v>1</v>
      </c>
      <c r="Y167" s="270">
        <v>0</v>
      </c>
      <c r="Z167" s="239">
        <v>5</v>
      </c>
      <c r="AA167" s="239">
        <v>1</v>
      </c>
      <c r="AB167" s="239">
        <v>1</v>
      </c>
      <c r="AC167" s="269">
        <v>0</v>
      </c>
      <c r="AD167" s="240">
        <v>6</v>
      </c>
      <c r="AE167" s="240">
        <v>1</v>
      </c>
      <c r="AF167" s="240">
        <v>4</v>
      </c>
      <c r="AG167" s="270">
        <v>0</v>
      </c>
      <c r="AH167" s="274">
        <v>5</v>
      </c>
      <c r="AI167" s="239">
        <v>3</v>
      </c>
      <c r="AJ167" s="239">
        <v>4</v>
      </c>
      <c r="AK167" s="269">
        <v>1</v>
      </c>
      <c r="AL167" s="240">
        <v>4</v>
      </c>
      <c r="AM167" s="240">
        <v>0</v>
      </c>
      <c r="AN167" s="240">
        <v>0</v>
      </c>
      <c r="AO167" s="270">
        <v>0</v>
      </c>
      <c r="AP167" s="239">
        <v>5</v>
      </c>
      <c r="AQ167" s="239">
        <v>1</v>
      </c>
      <c r="AR167" s="239">
        <v>2</v>
      </c>
      <c r="AS167" s="269">
        <v>0</v>
      </c>
      <c r="AT167" s="240">
        <v>5</v>
      </c>
      <c r="AU167" s="240">
        <v>0</v>
      </c>
      <c r="AV167" s="240">
        <v>3</v>
      </c>
      <c r="AW167" s="270">
        <v>0</v>
      </c>
      <c r="AX167" s="239">
        <v>5</v>
      </c>
      <c r="AY167" s="239">
        <v>1</v>
      </c>
      <c r="AZ167" s="239">
        <v>2</v>
      </c>
      <c r="BA167" s="273">
        <v>0</v>
      </c>
      <c r="BB167" s="272">
        <v>5</v>
      </c>
      <c r="BC167" s="240">
        <v>2</v>
      </c>
      <c r="BD167" s="240">
        <v>3</v>
      </c>
      <c r="BE167" s="270">
        <v>0</v>
      </c>
      <c r="BF167" s="290"/>
      <c r="BG167" s="274">
        <v>4</v>
      </c>
      <c r="BH167" s="239">
        <v>1</v>
      </c>
      <c r="BI167" s="239">
        <v>2</v>
      </c>
      <c r="BJ167" s="269">
        <v>0</v>
      </c>
      <c r="BK167" s="240">
        <v>5</v>
      </c>
      <c r="BL167" s="240">
        <v>0</v>
      </c>
      <c r="BM167" s="240">
        <v>2</v>
      </c>
      <c r="BN167" s="303">
        <v>0</v>
      </c>
      <c r="BO167" s="274"/>
      <c r="BP167" s="239"/>
      <c r="BQ167" s="239"/>
      <c r="BR167" s="269"/>
      <c r="BS167" s="240">
        <v>5</v>
      </c>
      <c r="BT167" s="240">
        <v>1</v>
      </c>
      <c r="BU167" s="240">
        <v>1</v>
      </c>
      <c r="BV167" s="270">
        <v>0</v>
      </c>
      <c r="BW167" s="239">
        <v>4</v>
      </c>
      <c r="BX167" s="239">
        <v>1</v>
      </c>
      <c r="BY167" s="239">
        <v>2</v>
      </c>
      <c r="BZ167" s="269">
        <v>0</v>
      </c>
    </row>
    <row r="168" spans="1:78">
      <c r="A168" s="238">
        <v>8</v>
      </c>
      <c r="B168" s="291" t="s">
        <v>1148</v>
      </c>
      <c r="C168" s="291" t="str">
        <f t="shared" si="77"/>
        <v>Dean Shinavier</v>
      </c>
      <c r="D168" s="287">
        <v>22</v>
      </c>
      <c r="E168" s="236">
        <v>1029</v>
      </c>
      <c r="F168" s="236">
        <v>534</v>
      </c>
      <c r="G168" s="236">
        <v>17</v>
      </c>
      <c r="H168" s="285">
        <f t="shared" si="78"/>
        <v>0.51895043731778423</v>
      </c>
      <c r="I168" s="286">
        <f t="shared" si="80"/>
        <v>51</v>
      </c>
      <c r="J168" s="236">
        <f t="shared" si="81"/>
        <v>21</v>
      </c>
      <c r="K168" s="236">
        <f t="shared" si="82"/>
        <v>34</v>
      </c>
      <c r="L168" s="236">
        <f t="shared" si="83"/>
        <v>2</v>
      </c>
      <c r="M168" s="285">
        <f t="shared" si="84"/>
        <v>0.66666666666666663</v>
      </c>
      <c r="N168" s="235">
        <v>6</v>
      </c>
      <c r="O168" s="235">
        <v>5</v>
      </c>
      <c r="P168" s="235">
        <v>4</v>
      </c>
      <c r="Q168" s="281">
        <v>0</v>
      </c>
      <c r="R168" s="234">
        <v>5</v>
      </c>
      <c r="S168" s="234">
        <v>2</v>
      </c>
      <c r="T168" s="234">
        <v>4</v>
      </c>
      <c r="U168" s="280">
        <v>0</v>
      </c>
      <c r="V168" s="235"/>
      <c r="W168" s="235"/>
      <c r="X168" s="235"/>
      <c r="Y168" s="281"/>
      <c r="Z168" s="234">
        <v>5</v>
      </c>
      <c r="AA168" s="234">
        <v>2</v>
      </c>
      <c r="AB168" s="234">
        <v>4</v>
      </c>
      <c r="AC168" s="280">
        <v>0</v>
      </c>
      <c r="AD168" s="235">
        <v>5</v>
      </c>
      <c r="AE168" s="235">
        <v>2</v>
      </c>
      <c r="AF168" s="235">
        <v>4</v>
      </c>
      <c r="AG168" s="281">
        <v>0</v>
      </c>
      <c r="AH168" s="284">
        <v>3</v>
      </c>
      <c r="AI168" s="234">
        <v>1</v>
      </c>
      <c r="AJ168" s="234">
        <v>3</v>
      </c>
      <c r="AK168" s="280">
        <v>1</v>
      </c>
      <c r="AL168" s="235">
        <v>4</v>
      </c>
      <c r="AM168" s="235">
        <v>1</v>
      </c>
      <c r="AN168" s="235">
        <v>1</v>
      </c>
      <c r="AO168" s="281">
        <v>0</v>
      </c>
      <c r="AP168" s="234">
        <v>2</v>
      </c>
      <c r="AQ168" s="234">
        <v>0</v>
      </c>
      <c r="AR168" s="234">
        <v>0</v>
      </c>
      <c r="AS168" s="280">
        <v>0</v>
      </c>
      <c r="AT168" s="235">
        <v>4</v>
      </c>
      <c r="AU168" s="235">
        <v>1</v>
      </c>
      <c r="AV168" s="235">
        <v>2</v>
      </c>
      <c r="AW168" s="281">
        <v>0</v>
      </c>
      <c r="AX168" s="234">
        <v>5</v>
      </c>
      <c r="AY168" s="234">
        <v>3</v>
      </c>
      <c r="AZ168" s="234">
        <v>4</v>
      </c>
      <c r="BA168" s="283">
        <v>1</v>
      </c>
      <c r="BB168" s="282">
        <v>5</v>
      </c>
      <c r="BC168" s="235">
        <v>3</v>
      </c>
      <c r="BD168" s="235">
        <v>3</v>
      </c>
      <c r="BE168" s="281">
        <v>0</v>
      </c>
      <c r="BF168" s="290"/>
      <c r="BG168" s="284">
        <v>2</v>
      </c>
      <c r="BH168" s="234">
        <v>0</v>
      </c>
      <c r="BI168" s="234">
        <v>1</v>
      </c>
      <c r="BJ168" s="280">
        <v>0</v>
      </c>
      <c r="BK168" s="235"/>
      <c r="BL168" s="235"/>
      <c r="BM168" s="235"/>
      <c r="BN168" s="304"/>
      <c r="BO168" s="284"/>
      <c r="BP168" s="234"/>
      <c r="BQ168" s="234"/>
      <c r="BR168" s="280"/>
      <c r="BS168" s="235">
        <v>5</v>
      </c>
      <c r="BT168" s="235">
        <v>1</v>
      </c>
      <c r="BU168" s="235">
        <v>4</v>
      </c>
      <c r="BV168" s="281">
        <v>0</v>
      </c>
      <c r="BW168" s="234"/>
      <c r="BX168" s="234"/>
      <c r="BY168" s="234"/>
      <c r="BZ168" s="280"/>
    </row>
    <row r="169" spans="1:78">
      <c r="A169" s="243">
        <v>9</v>
      </c>
      <c r="B169" s="289" t="s">
        <v>1218</v>
      </c>
      <c r="C169" s="289" t="str">
        <f t="shared" si="77"/>
        <v>Mike Chamarro</v>
      </c>
      <c r="D169" s="278">
        <v>30</v>
      </c>
      <c r="E169" s="241">
        <v>1791</v>
      </c>
      <c r="F169" s="241">
        <v>1058</v>
      </c>
      <c r="G169" s="241">
        <v>76</v>
      </c>
      <c r="H169" s="277">
        <f t="shared" si="78"/>
        <v>0.59073143495254044</v>
      </c>
      <c r="I169" s="276">
        <f t="shared" si="80"/>
        <v>64</v>
      </c>
      <c r="J169" s="241">
        <f t="shared" si="81"/>
        <v>21</v>
      </c>
      <c r="K169" s="241">
        <f t="shared" si="82"/>
        <v>39</v>
      </c>
      <c r="L169" s="241">
        <f t="shared" si="83"/>
        <v>0</v>
      </c>
      <c r="M169" s="275">
        <f t="shared" si="84"/>
        <v>0.609375</v>
      </c>
      <c r="N169" s="240">
        <v>7</v>
      </c>
      <c r="O169" s="240">
        <v>5</v>
      </c>
      <c r="P169" s="240">
        <v>5</v>
      </c>
      <c r="Q169" s="270">
        <v>0</v>
      </c>
      <c r="R169" s="239">
        <v>5</v>
      </c>
      <c r="S169" s="239">
        <v>0</v>
      </c>
      <c r="T169" s="239">
        <v>3</v>
      </c>
      <c r="U169" s="269">
        <v>0</v>
      </c>
      <c r="V169" s="240">
        <v>2</v>
      </c>
      <c r="W169" s="240">
        <v>0</v>
      </c>
      <c r="X169" s="240">
        <v>1</v>
      </c>
      <c r="Y169" s="270">
        <v>0</v>
      </c>
      <c r="Z169" s="239">
        <v>5</v>
      </c>
      <c r="AA169" s="239">
        <v>4</v>
      </c>
      <c r="AB169" s="239">
        <v>4</v>
      </c>
      <c r="AC169" s="269">
        <v>0</v>
      </c>
      <c r="AD169" s="240">
        <v>5</v>
      </c>
      <c r="AE169" s="240">
        <v>2</v>
      </c>
      <c r="AF169" s="240">
        <v>3</v>
      </c>
      <c r="AG169" s="270">
        <v>0</v>
      </c>
      <c r="AH169" s="274">
        <v>5</v>
      </c>
      <c r="AI169" s="239">
        <v>2</v>
      </c>
      <c r="AJ169" s="239">
        <v>4</v>
      </c>
      <c r="AK169" s="269">
        <v>0</v>
      </c>
      <c r="AL169" s="240">
        <v>3</v>
      </c>
      <c r="AM169" s="240">
        <v>0</v>
      </c>
      <c r="AN169" s="240">
        <v>1</v>
      </c>
      <c r="AO169" s="270">
        <v>0</v>
      </c>
      <c r="AP169" s="239">
        <v>4</v>
      </c>
      <c r="AQ169" s="239">
        <v>0</v>
      </c>
      <c r="AR169" s="239">
        <v>2</v>
      </c>
      <c r="AS169" s="269">
        <v>0</v>
      </c>
      <c r="AT169" s="240">
        <v>5</v>
      </c>
      <c r="AU169" s="240">
        <v>1</v>
      </c>
      <c r="AV169" s="240">
        <v>1</v>
      </c>
      <c r="AW169" s="270">
        <v>0</v>
      </c>
      <c r="AX169" s="239">
        <v>4</v>
      </c>
      <c r="AY169" s="239">
        <v>2</v>
      </c>
      <c r="AZ169" s="239">
        <v>2</v>
      </c>
      <c r="BA169" s="273">
        <v>0</v>
      </c>
      <c r="BB169" s="272">
        <v>5</v>
      </c>
      <c r="BC169" s="240">
        <v>2</v>
      </c>
      <c r="BD169" s="240">
        <v>4</v>
      </c>
      <c r="BE169" s="270">
        <v>0</v>
      </c>
      <c r="BF169" s="290"/>
      <c r="BG169" s="274">
        <v>4</v>
      </c>
      <c r="BH169" s="239">
        <v>0</v>
      </c>
      <c r="BI169" s="239">
        <v>3</v>
      </c>
      <c r="BJ169" s="269">
        <v>0</v>
      </c>
      <c r="BK169" s="240">
        <v>5</v>
      </c>
      <c r="BL169" s="240">
        <v>2</v>
      </c>
      <c r="BM169" s="240">
        <v>3</v>
      </c>
      <c r="BN169" s="303">
        <v>0</v>
      </c>
      <c r="BO169" s="274">
        <v>5</v>
      </c>
      <c r="BP169" s="239">
        <v>1</v>
      </c>
      <c r="BQ169" s="239">
        <v>3</v>
      </c>
      <c r="BR169" s="269">
        <v>0</v>
      </c>
      <c r="BS169" s="240"/>
      <c r="BT169" s="240"/>
      <c r="BU169" s="240"/>
      <c r="BV169" s="270"/>
      <c r="BW169" s="239"/>
      <c r="BX169" s="239"/>
      <c r="BY169" s="239"/>
      <c r="BZ169" s="269"/>
    </row>
    <row r="170" spans="1:78">
      <c r="A170" s="238">
        <v>10</v>
      </c>
      <c r="B170" s="291" t="s">
        <v>145</v>
      </c>
      <c r="C170" s="291" t="str">
        <f t="shared" si="77"/>
        <v>Sam Iafrate</v>
      </c>
      <c r="D170" s="286">
        <v>23</v>
      </c>
      <c r="E170" s="237">
        <v>1293</v>
      </c>
      <c r="F170" s="237">
        <v>593</v>
      </c>
      <c r="G170" s="237">
        <v>14</v>
      </c>
      <c r="H170" s="292">
        <f t="shared" si="78"/>
        <v>0.45862335653518949</v>
      </c>
      <c r="I170" s="286">
        <f t="shared" si="80"/>
        <v>40</v>
      </c>
      <c r="J170" s="236">
        <f t="shared" si="81"/>
        <v>10</v>
      </c>
      <c r="K170" s="236">
        <f t="shared" si="82"/>
        <v>18</v>
      </c>
      <c r="L170" s="236">
        <f t="shared" si="83"/>
        <v>0</v>
      </c>
      <c r="M170" s="285">
        <f t="shared" si="84"/>
        <v>0.45</v>
      </c>
      <c r="N170" s="235">
        <v>5</v>
      </c>
      <c r="O170" s="235">
        <v>3</v>
      </c>
      <c r="P170" s="235">
        <v>1</v>
      </c>
      <c r="Q170" s="281">
        <v>0</v>
      </c>
      <c r="R170" s="234">
        <v>2</v>
      </c>
      <c r="S170" s="234">
        <v>0</v>
      </c>
      <c r="T170" s="234">
        <v>0</v>
      </c>
      <c r="U170" s="280">
        <v>0</v>
      </c>
      <c r="V170" s="235">
        <v>3</v>
      </c>
      <c r="W170" s="235">
        <v>0</v>
      </c>
      <c r="X170" s="235">
        <v>1</v>
      </c>
      <c r="Y170" s="281">
        <v>0</v>
      </c>
      <c r="Z170" s="234">
        <v>5</v>
      </c>
      <c r="AA170" s="234">
        <v>1</v>
      </c>
      <c r="AB170" s="234">
        <v>3</v>
      </c>
      <c r="AC170" s="280">
        <v>0</v>
      </c>
      <c r="AD170" s="235">
        <v>5</v>
      </c>
      <c r="AE170" s="235">
        <v>1</v>
      </c>
      <c r="AF170" s="235">
        <v>1</v>
      </c>
      <c r="AG170" s="281">
        <v>0</v>
      </c>
      <c r="AH170" s="284">
        <v>4</v>
      </c>
      <c r="AI170" s="234">
        <v>1</v>
      </c>
      <c r="AJ170" s="234">
        <v>2</v>
      </c>
      <c r="AK170" s="280">
        <v>0</v>
      </c>
      <c r="AL170" s="235">
        <v>1</v>
      </c>
      <c r="AM170" s="235">
        <v>0</v>
      </c>
      <c r="AN170" s="235">
        <v>0</v>
      </c>
      <c r="AO170" s="281">
        <v>0</v>
      </c>
      <c r="AP170" s="234">
        <v>3</v>
      </c>
      <c r="AQ170" s="234">
        <v>1</v>
      </c>
      <c r="AR170" s="234">
        <v>2</v>
      </c>
      <c r="AS170" s="280">
        <v>0</v>
      </c>
      <c r="AT170" s="235">
        <v>4</v>
      </c>
      <c r="AU170" s="235">
        <v>1</v>
      </c>
      <c r="AV170" s="235">
        <v>3</v>
      </c>
      <c r="AW170" s="281">
        <v>0</v>
      </c>
      <c r="AX170" s="234"/>
      <c r="AY170" s="234"/>
      <c r="AZ170" s="234"/>
      <c r="BA170" s="283"/>
      <c r="BB170" s="282">
        <v>5</v>
      </c>
      <c r="BC170" s="235">
        <v>1</v>
      </c>
      <c r="BD170" s="235">
        <v>4</v>
      </c>
      <c r="BE170" s="281">
        <v>0</v>
      </c>
      <c r="BF170" s="290"/>
      <c r="BG170" s="284">
        <v>1</v>
      </c>
      <c r="BH170" s="234">
        <v>0</v>
      </c>
      <c r="BI170" s="234">
        <v>0</v>
      </c>
      <c r="BJ170" s="280">
        <v>0</v>
      </c>
      <c r="BK170" s="235">
        <v>2</v>
      </c>
      <c r="BL170" s="235">
        <v>1</v>
      </c>
      <c r="BM170" s="235">
        <v>1</v>
      </c>
      <c r="BN170" s="304">
        <v>0</v>
      </c>
      <c r="BO170" s="284"/>
      <c r="BP170" s="234"/>
      <c r="BQ170" s="234"/>
      <c r="BR170" s="280"/>
      <c r="BS170" s="235"/>
      <c r="BT170" s="235"/>
      <c r="BU170" s="235"/>
      <c r="BV170" s="281"/>
      <c r="BW170" s="234"/>
      <c r="BX170" s="234"/>
      <c r="BY170" s="234"/>
      <c r="BZ170" s="280"/>
    </row>
    <row r="171" spans="1:78">
      <c r="A171" s="243">
        <v>11</v>
      </c>
      <c r="B171" s="289" t="s">
        <v>0</v>
      </c>
      <c r="C171" s="289" t="str">
        <f t="shared" si="77"/>
        <v>Bill Parker</v>
      </c>
      <c r="D171" s="278">
        <v>22</v>
      </c>
      <c r="E171" s="242">
        <v>943</v>
      </c>
      <c r="F171" s="242">
        <v>460</v>
      </c>
      <c r="G171" s="242">
        <v>5</v>
      </c>
      <c r="H171" s="277">
        <f t="shared" si="78"/>
        <v>0.48780487804878048</v>
      </c>
      <c r="I171" s="276">
        <f t="shared" si="80"/>
        <v>60</v>
      </c>
      <c r="J171" s="241">
        <f t="shared" si="81"/>
        <v>12</v>
      </c>
      <c r="K171" s="241">
        <f t="shared" si="82"/>
        <v>28</v>
      </c>
      <c r="L171" s="241">
        <f t="shared" si="83"/>
        <v>0</v>
      </c>
      <c r="M171" s="275">
        <f t="shared" si="84"/>
        <v>0.46666666666666667</v>
      </c>
      <c r="N171" s="240">
        <v>7</v>
      </c>
      <c r="O171" s="240">
        <v>2</v>
      </c>
      <c r="P171" s="240">
        <v>6</v>
      </c>
      <c r="Q171" s="270">
        <v>0</v>
      </c>
      <c r="R171" s="239">
        <v>3</v>
      </c>
      <c r="S171" s="239">
        <v>1</v>
      </c>
      <c r="T171" s="239">
        <v>1</v>
      </c>
      <c r="U171" s="269">
        <v>0</v>
      </c>
      <c r="V171" s="240">
        <v>3</v>
      </c>
      <c r="W171" s="240">
        <v>0</v>
      </c>
      <c r="X171" s="240">
        <v>0</v>
      </c>
      <c r="Y171" s="270">
        <v>0</v>
      </c>
      <c r="Z171" s="239">
        <v>4</v>
      </c>
      <c r="AA171" s="239">
        <v>2</v>
      </c>
      <c r="AB171" s="239">
        <v>2</v>
      </c>
      <c r="AC171" s="269">
        <v>0</v>
      </c>
      <c r="AD171" s="240">
        <v>4</v>
      </c>
      <c r="AE171" s="240">
        <v>3</v>
      </c>
      <c r="AF171" s="240">
        <v>2</v>
      </c>
      <c r="AG171" s="270">
        <v>0</v>
      </c>
      <c r="AH171" s="274">
        <v>4</v>
      </c>
      <c r="AI171" s="239">
        <v>1</v>
      </c>
      <c r="AJ171" s="239">
        <v>2</v>
      </c>
      <c r="AK171" s="269">
        <v>0</v>
      </c>
      <c r="AL171" s="240">
        <v>3</v>
      </c>
      <c r="AM171" s="240">
        <v>0</v>
      </c>
      <c r="AN171" s="240">
        <v>1</v>
      </c>
      <c r="AO171" s="270">
        <v>0</v>
      </c>
      <c r="AP171" s="239">
        <v>4</v>
      </c>
      <c r="AQ171" s="239">
        <v>1</v>
      </c>
      <c r="AR171" s="239">
        <v>2</v>
      </c>
      <c r="AS171" s="269">
        <v>0</v>
      </c>
      <c r="AT171" s="240"/>
      <c r="AU171" s="240"/>
      <c r="AV171" s="240"/>
      <c r="AW171" s="270"/>
      <c r="AX171" s="239">
        <v>4</v>
      </c>
      <c r="AY171" s="239">
        <v>1</v>
      </c>
      <c r="AZ171" s="239">
        <v>2</v>
      </c>
      <c r="BA171" s="273">
        <v>0</v>
      </c>
      <c r="BB171" s="272">
        <v>4</v>
      </c>
      <c r="BC171" s="240">
        <v>0</v>
      </c>
      <c r="BD171" s="240">
        <v>2</v>
      </c>
      <c r="BE171" s="270">
        <v>0</v>
      </c>
      <c r="BF171" s="290"/>
      <c r="BG171" s="274">
        <v>3</v>
      </c>
      <c r="BH171" s="239">
        <v>0</v>
      </c>
      <c r="BI171" s="239">
        <v>1</v>
      </c>
      <c r="BJ171" s="269">
        <v>0</v>
      </c>
      <c r="BK171" s="240">
        <v>5</v>
      </c>
      <c r="BL171" s="240">
        <v>0</v>
      </c>
      <c r="BM171" s="240">
        <v>2</v>
      </c>
      <c r="BN171" s="303">
        <v>0</v>
      </c>
      <c r="BO171" s="274">
        <v>3</v>
      </c>
      <c r="BP171" s="239">
        <v>0</v>
      </c>
      <c r="BQ171" s="239">
        <v>2</v>
      </c>
      <c r="BR171" s="269">
        <v>0</v>
      </c>
      <c r="BS171" s="240">
        <v>5</v>
      </c>
      <c r="BT171" s="240">
        <v>0</v>
      </c>
      <c r="BU171" s="240">
        <v>1</v>
      </c>
      <c r="BV171" s="270">
        <v>0</v>
      </c>
      <c r="BW171" s="239">
        <v>4</v>
      </c>
      <c r="BX171" s="239">
        <v>1</v>
      </c>
      <c r="BY171" s="239">
        <v>2</v>
      </c>
      <c r="BZ171" s="269">
        <v>0</v>
      </c>
    </row>
    <row r="172" spans="1:78">
      <c r="A172" s="238">
        <v>12</v>
      </c>
      <c r="B172" s="291" t="s">
        <v>1086</v>
      </c>
      <c r="C172" s="291" t="str">
        <f t="shared" si="77"/>
        <v>Bob Schrah</v>
      </c>
      <c r="D172" s="287">
        <v>22</v>
      </c>
      <c r="E172" s="236">
        <v>1101</v>
      </c>
      <c r="F172" s="236">
        <v>643</v>
      </c>
      <c r="G172" s="236">
        <v>66</v>
      </c>
      <c r="H172" s="285">
        <f t="shared" si="78"/>
        <v>0.58401453224341504</v>
      </c>
      <c r="I172" s="286">
        <f t="shared" si="80"/>
        <v>54</v>
      </c>
      <c r="J172" s="236">
        <f t="shared" si="81"/>
        <v>11</v>
      </c>
      <c r="K172" s="236">
        <f t="shared" si="82"/>
        <v>32</v>
      </c>
      <c r="L172" s="236">
        <f t="shared" si="83"/>
        <v>0</v>
      </c>
      <c r="M172" s="285">
        <f t="shared" si="84"/>
        <v>0.59259259259259256</v>
      </c>
      <c r="N172" s="235">
        <v>5</v>
      </c>
      <c r="O172" s="235">
        <v>2</v>
      </c>
      <c r="P172" s="235">
        <v>4</v>
      </c>
      <c r="Q172" s="281">
        <v>0</v>
      </c>
      <c r="R172" s="234">
        <v>5</v>
      </c>
      <c r="S172" s="234">
        <v>0</v>
      </c>
      <c r="T172" s="234">
        <v>3</v>
      </c>
      <c r="U172" s="280">
        <v>0</v>
      </c>
      <c r="V172" s="235">
        <v>3</v>
      </c>
      <c r="W172" s="235">
        <v>0</v>
      </c>
      <c r="X172" s="235">
        <v>2</v>
      </c>
      <c r="Y172" s="281">
        <v>0</v>
      </c>
      <c r="Z172" s="234">
        <v>4</v>
      </c>
      <c r="AA172" s="234">
        <v>1</v>
      </c>
      <c r="AB172" s="234">
        <v>4</v>
      </c>
      <c r="AC172" s="280">
        <v>0</v>
      </c>
      <c r="AD172" s="235">
        <v>4</v>
      </c>
      <c r="AE172" s="235">
        <v>1</v>
      </c>
      <c r="AF172" s="235">
        <v>4</v>
      </c>
      <c r="AG172" s="281">
        <v>0</v>
      </c>
      <c r="AH172" s="284">
        <v>4</v>
      </c>
      <c r="AI172" s="234">
        <v>1</v>
      </c>
      <c r="AJ172" s="234">
        <v>3</v>
      </c>
      <c r="AK172" s="280">
        <v>0</v>
      </c>
      <c r="AL172" s="235">
        <v>3</v>
      </c>
      <c r="AM172" s="235">
        <v>0</v>
      </c>
      <c r="AN172" s="235">
        <v>1</v>
      </c>
      <c r="AO172" s="281">
        <v>0</v>
      </c>
      <c r="AP172" s="234">
        <v>4</v>
      </c>
      <c r="AQ172" s="234">
        <v>0</v>
      </c>
      <c r="AR172" s="234">
        <v>0</v>
      </c>
      <c r="AS172" s="280">
        <v>0</v>
      </c>
      <c r="AT172" s="235"/>
      <c r="AU172" s="235"/>
      <c r="AV172" s="235"/>
      <c r="AW172" s="281"/>
      <c r="AX172" s="234">
        <v>4</v>
      </c>
      <c r="AY172" s="234">
        <v>1</v>
      </c>
      <c r="AZ172" s="234">
        <v>1</v>
      </c>
      <c r="BA172" s="283">
        <v>0</v>
      </c>
      <c r="BB172" s="282">
        <v>3</v>
      </c>
      <c r="BC172" s="235">
        <v>0</v>
      </c>
      <c r="BD172" s="235">
        <v>3</v>
      </c>
      <c r="BE172" s="281">
        <v>0</v>
      </c>
      <c r="BF172" s="290"/>
      <c r="BG172" s="284">
        <v>3</v>
      </c>
      <c r="BH172" s="234">
        <v>0</v>
      </c>
      <c r="BI172" s="234">
        <v>1</v>
      </c>
      <c r="BJ172" s="280">
        <v>0</v>
      </c>
      <c r="BK172" s="235">
        <v>5</v>
      </c>
      <c r="BL172" s="235">
        <v>1</v>
      </c>
      <c r="BM172" s="235">
        <v>2</v>
      </c>
      <c r="BN172" s="304">
        <v>0</v>
      </c>
      <c r="BO172" s="284">
        <v>3</v>
      </c>
      <c r="BP172" s="234">
        <v>1</v>
      </c>
      <c r="BQ172" s="234">
        <v>1</v>
      </c>
      <c r="BR172" s="280">
        <v>0</v>
      </c>
      <c r="BS172" s="235"/>
      <c r="BT172" s="235"/>
      <c r="BU172" s="235"/>
      <c r="BV172" s="281"/>
      <c r="BW172" s="234">
        <v>4</v>
      </c>
      <c r="BX172" s="234">
        <v>3</v>
      </c>
      <c r="BY172" s="234">
        <v>3</v>
      </c>
      <c r="BZ172" s="280">
        <v>0</v>
      </c>
    </row>
    <row r="173" spans="1:78">
      <c r="A173" s="243">
        <v>13</v>
      </c>
      <c r="B173" s="289" t="s">
        <v>1286</v>
      </c>
      <c r="C173" s="289" t="str">
        <f t="shared" si="77"/>
        <v>Brian Hart</v>
      </c>
      <c r="D173" s="278">
        <v>4</v>
      </c>
      <c r="E173" s="241">
        <v>138</v>
      </c>
      <c r="F173" s="241">
        <v>56</v>
      </c>
      <c r="G173" s="241">
        <v>3</v>
      </c>
      <c r="H173" s="277">
        <f t="shared" si="78"/>
        <v>0.40579710144927539</v>
      </c>
      <c r="I173" s="276">
        <f t="shared" si="80"/>
        <v>42</v>
      </c>
      <c r="J173" s="241">
        <f t="shared" si="81"/>
        <v>12</v>
      </c>
      <c r="K173" s="241">
        <f t="shared" si="82"/>
        <v>16</v>
      </c>
      <c r="L173" s="241">
        <f t="shared" si="83"/>
        <v>1</v>
      </c>
      <c r="M173" s="275">
        <f t="shared" si="84"/>
        <v>0.38095238095238093</v>
      </c>
      <c r="N173" s="240">
        <v>7</v>
      </c>
      <c r="O173" s="240">
        <v>4</v>
      </c>
      <c r="P173" s="240">
        <v>4</v>
      </c>
      <c r="Q173" s="270">
        <v>0</v>
      </c>
      <c r="R173" s="239">
        <v>2</v>
      </c>
      <c r="S173" s="239">
        <v>0</v>
      </c>
      <c r="T173" s="239">
        <v>0</v>
      </c>
      <c r="U173" s="269">
        <v>0</v>
      </c>
      <c r="V173" s="240"/>
      <c r="W173" s="240"/>
      <c r="X173" s="240"/>
      <c r="Y173" s="270"/>
      <c r="Z173" s="239">
        <v>5</v>
      </c>
      <c r="AA173" s="239">
        <v>0</v>
      </c>
      <c r="AB173" s="239">
        <v>0</v>
      </c>
      <c r="AC173" s="269">
        <v>0</v>
      </c>
      <c r="AD173" s="240">
        <v>2</v>
      </c>
      <c r="AE173" s="240">
        <v>0</v>
      </c>
      <c r="AF173" s="240">
        <v>1</v>
      </c>
      <c r="AG173" s="270">
        <v>0</v>
      </c>
      <c r="AH173" s="274"/>
      <c r="AI173" s="239"/>
      <c r="AJ173" s="239"/>
      <c r="AK173" s="269"/>
      <c r="AL173" s="240"/>
      <c r="AM173" s="240"/>
      <c r="AN173" s="240"/>
      <c r="AO173" s="270"/>
      <c r="AP173" s="239"/>
      <c r="AQ173" s="239"/>
      <c r="AR173" s="239"/>
      <c r="AS173" s="269"/>
      <c r="AT173" s="240"/>
      <c r="AU173" s="240"/>
      <c r="AV173" s="240"/>
      <c r="AW173" s="270"/>
      <c r="AX173" s="239">
        <v>4</v>
      </c>
      <c r="AY173" s="239">
        <v>1</v>
      </c>
      <c r="AZ173" s="239">
        <v>3</v>
      </c>
      <c r="BA173" s="273">
        <v>0</v>
      </c>
      <c r="BB173" s="272">
        <v>5</v>
      </c>
      <c r="BC173" s="240">
        <v>1</v>
      </c>
      <c r="BD173" s="240">
        <v>0</v>
      </c>
      <c r="BE173" s="270">
        <v>0</v>
      </c>
      <c r="BF173" s="271"/>
      <c r="BG173" s="274">
        <v>3</v>
      </c>
      <c r="BH173" s="239">
        <v>0</v>
      </c>
      <c r="BI173" s="239">
        <v>1</v>
      </c>
      <c r="BJ173" s="269">
        <v>0</v>
      </c>
      <c r="BK173" s="240">
        <v>5</v>
      </c>
      <c r="BL173" s="240">
        <v>4</v>
      </c>
      <c r="BM173" s="240">
        <v>4</v>
      </c>
      <c r="BN173" s="303">
        <v>1</v>
      </c>
      <c r="BO173" s="274">
        <v>4</v>
      </c>
      <c r="BP173" s="239">
        <v>1</v>
      </c>
      <c r="BQ173" s="239">
        <v>1</v>
      </c>
      <c r="BR173" s="269">
        <v>0</v>
      </c>
      <c r="BS173" s="240">
        <v>5</v>
      </c>
      <c r="BT173" s="240">
        <v>1</v>
      </c>
      <c r="BU173" s="240">
        <v>2</v>
      </c>
      <c r="BV173" s="270">
        <v>0</v>
      </c>
      <c r="BW173" s="239"/>
      <c r="BX173" s="239"/>
      <c r="BY173" s="239"/>
      <c r="BZ173" s="269"/>
    </row>
    <row r="174" spans="1:78">
      <c r="A174" s="238">
        <v>14</v>
      </c>
      <c r="B174" s="291" t="s">
        <v>1235</v>
      </c>
      <c r="C174" s="291" t="str">
        <f t="shared" si="77"/>
        <v>Ryan Ornsby</v>
      </c>
      <c r="D174" s="286">
        <v>2</v>
      </c>
      <c r="E174" s="236">
        <v>26</v>
      </c>
      <c r="F174" s="236">
        <v>11</v>
      </c>
      <c r="G174" s="236">
        <v>0</v>
      </c>
      <c r="H174" s="285">
        <f t="shared" si="78"/>
        <v>0.42307692307692307</v>
      </c>
      <c r="I174" s="286">
        <f t="shared" si="80"/>
        <v>6</v>
      </c>
      <c r="J174" s="236">
        <f t="shared" si="81"/>
        <v>0</v>
      </c>
      <c r="K174" s="236">
        <f t="shared" si="82"/>
        <v>4</v>
      </c>
      <c r="L174" s="236">
        <f t="shared" si="83"/>
        <v>0</v>
      </c>
      <c r="M174" s="285">
        <f t="shared" si="84"/>
        <v>0.66666666666666663</v>
      </c>
      <c r="N174" s="235"/>
      <c r="O174" s="235"/>
      <c r="P174" s="235"/>
      <c r="Q174" s="281"/>
      <c r="R174" s="234">
        <v>4</v>
      </c>
      <c r="S174" s="234">
        <v>0</v>
      </c>
      <c r="T174" s="234">
        <v>3</v>
      </c>
      <c r="U174" s="280">
        <v>0</v>
      </c>
      <c r="V174" s="235"/>
      <c r="W174" s="235"/>
      <c r="X174" s="235"/>
      <c r="Y174" s="281"/>
      <c r="Z174" s="234">
        <v>2</v>
      </c>
      <c r="AA174" s="234">
        <v>0</v>
      </c>
      <c r="AB174" s="234">
        <v>1</v>
      </c>
      <c r="AC174" s="280">
        <v>0</v>
      </c>
      <c r="AD174" s="235"/>
      <c r="AE174" s="235"/>
      <c r="AF174" s="235"/>
      <c r="AG174" s="281"/>
      <c r="AH174" s="284"/>
      <c r="AI174" s="234"/>
      <c r="AJ174" s="234"/>
      <c r="AK174" s="280"/>
      <c r="AL174" s="235"/>
      <c r="AM174" s="235"/>
      <c r="AN174" s="235"/>
      <c r="AO174" s="281"/>
      <c r="AP174" s="234"/>
      <c r="AQ174" s="234"/>
      <c r="AR174" s="234"/>
      <c r="AS174" s="280"/>
      <c r="AT174" s="235"/>
      <c r="AU174" s="235"/>
      <c r="AV174" s="235"/>
      <c r="AW174" s="281"/>
      <c r="AX174" s="234"/>
      <c r="AY174" s="234"/>
      <c r="AZ174" s="234"/>
      <c r="BA174" s="283"/>
      <c r="BB174" s="282"/>
      <c r="BC174" s="235"/>
      <c r="BD174" s="235"/>
      <c r="BE174" s="281"/>
      <c r="BF174" s="271"/>
      <c r="BG174" s="284"/>
      <c r="BH174" s="234"/>
      <c r="BI174" s="234"/>
      <c r="BJ174" s="280"/>
      <c r="BK174" s="235"/>
      <c r="BL174" s="235"/>
      <c r="BM174" s="235"/>
      <c r="BN174" s="304"/>
      <c r="BO174" s="284"/>
      <c r="BP174" s="234"/>
      <c r="BQ174" s="234"/>
      <c r="BR174" s="280"/>
      <c r="BS174" s="235"/>
      <c r="BT174" s="235"/>
      <c r="BU174" s="235"/>
      <c r="BV174" s="281"/>
      <c r="BW174" s="234"/>
      <c r="BX174" s="234"/>
      <c r="BY174" s="234"/>
      <c r="BZ174" s="280"/>
    </row>
    <row r="175" spans="1:78">
      <c r="A175" s="243">
        <v>15</v>
      </c>
      <c r="B175" s="279" t="s">
        <v>1234</v>
      </c>
      <c r="C175" s="279" t="str">
        <f t="shared" si="77"/>
        <v>Ryan Risak</v>
      </c>
      <c r="D175" s="278">
        <v>1</v>
      </c>
      <c r="E175" s="242">
        <v>22</v>
      </c>
      <c r="F175" s="242">
        <v>4</v>
      </c>
      <c r="G175" s="242">
        <v>0</v>
      </c>
      <c r="H175" s="277">
        <f t="shared" si="78"/>
        <v>0.18181818181818182</v>
      </c>
      <c r="I175" s="276">
        <f t="shared" si="80"/>
        <v>25</v>
      </c>
      <c r="J175" s="241">
        <f t="shared" si="81"/>
        <v>5</v>
      </c>
      <c r="K175" s="241">
        <f t="shared" si="82"/>
        <v>4</v>
      </c>
      <c r="L175" s="241">
        <f t="shared" si="83"/>
        <v>0</v>
      </c>
      <c r="M175" s="275">
        <f t="shared" si="84"/>
        <v>0.16</v>
      </c>
      <c r="N175" s="240"/>
      <c r="O175" s="240"/>
      <c r="P175" s="240"/>
      <c r="Q175" s="270"/>
      <c r="R175" s="239">
        <v>2</v>
      </c>
      <c r="S175" s="239">
        <v>1</v>
      </c>
      <c r="T175" s="239">
        <v>1</v>
      </c>
      <c r="U175" s="269">
        <v>0</v>
      </c>
      <c r="V175" s="240">
        <v>3</v>
      </c>
      <c r="W175" s="240">
        <v>0</v>
      </c>
      <c r="X175" s="240">
        <v>0</v>
      </c>
      <c r="Y175" s="270">
        <v>0</v>
      </c>
      <c r="Z175" s="239">
        <v>2</v>
      </c>
      <c r="AA175" s="239">
        <v>1</v>
      </c>
      <c r="AB175" s="239">
        <v>1</v>
      </c>
      <c r="AC175" s="269">
        <v>0</v>
      </c>
      <c r="AD175" s="240"/>
      <c r="AE175" s="240"/>
      <c r="AF175" s="240"/>
      <c r="AG175" s="270"/>
      <c r="AH175" s="274"/>
      <c r="AI175" s="239"/>
      <c r="AJ175" s="239"/>
      <c r="AK175" s="269"/>
      <c r="AL175" s="240">
        <v>1</v>
      </c>
      <c r="AM175" s="240">
        <v>0</v>
      </c>
      <c r="AN175" s="240">
        <v>0</v>
      </c>
      <c r="AO175" s="270">
        <v>0</v>
      </c>
      <c r="AP175" s="239">
        <v>2</v>
      </c>
      <c r="AQ175" s="239">
        <v>0</v>
      </c>
      <c r="AR175" s="239">
        <v>0</v>
      </c>
      <c r="AS175" s="269">
        <v>0</v>
      </c>
      <c r="AT175" s="240">
        <v>4</v>
      </c>
      <c r="AU175" s="240">
        <v>0</v>
      </c>
      <c r="AV175" s="240">
        <v>1</v>
      </c>
      <c r="AW175" s="270">
        <v>0</v>
      </c>
      <c r="AX175" s="239">
        <v>1</v>
      </c>
      <c r="AY175" s="239">
        <v>0</v>
      </c>
      <c r="AZ175" s="239">
        <v>0</v>
      </c>
      <c r="BA175" s="273">
        <v>0</v>
      </c>
      <c r="BB175" s="272">
        <v>1</v>
      </c>
      <c r="BC175" s="240">
        <v>0</v>
      </c>
      <c r="BD175" s="240">
        <v>0</v>
      </c>
      <c r="BE175" s="270">
        <v>0</v>
      </c>
      <c r="BF175" s="271"/>
      <c r="BG175" s="274">
        <v>2</v>
      </c>
      <c r="BH175" s="239">
        <v>0</v>
      </c>
      <c r="BI175" s="239">
        <v>0</v>
      </c>
      <c r="BJ175" s="269">
        <v>0</v>
      </c>
      <c r="BK175" s="240"/>
      <c r="BL175" s="240"/>
      <c r="BM175" s="240"/>
      <c r="BN175" s="303"/>
      <c r="BO175" s="274">
        <v>4</v>
      </c>
      <c r="BP175" s="239">
        <v>0</v>
      </c>
      <c r="BQ175" s="239">
        <v>1</v>
      </c>
      <c r="BR175" s="269">
        <v>0</v>
      </c>
      <c r="BS175" s="240"/>
      <c r="BT175" s="240"/>
      <c r="BU175" s="240"/>
      <c r="BV175" s="270"/>
      <c r="BW175" s="239">
        <v>3</v>
      </c>
      <c r="BX175" s="239">
        <v>3</v>
      </c>
      <c r="BY175" s="239">
        <v>0</v>
      </c>
      <c r="BZ175" s="269">
        <v>0</v>
      </c>
    </row>
    <row r="176" spans="1:78">
      <c r="A176" s="238">
        <v>16</v>
      </c>
      <c r="B176" s="288" t="s">
        <v>1233</v>
      </c>
      <c r="C176" s="288" t="str">
        <f t="shared" si="77"/>
        <v>Jim Wolski</v>
      </c>
      <c r="D176" s="287">
        <v>1</v>
      </c>
      <c r="E176" s="237">
        <v>31</v>
      </c>
      <c r="F176" s="237">
        <v>17</v>
      </c>
      <c r="G176" s="237">
        <v>0</v>
      </c>
      <c r="H176" s="292">
        <f t="shared" si="78"/>
        <v>0.54838709677419351</v>
      </c>
      <c r="I176" s="286">
        <f t="shared" si="80"/>
        <v>37</v>
      </c>
      <c r="J176" s="236">
        <f t="shared" si="81"/>
        <v>7</v>
      </c>
      <c r="K176" s="236">
        <f t="shared" si="82"/>
        <v>23</v>
      </c>
      <c r="L176" s="236">
        <f t="shared" si="83"/>
        <v>0</v>
      </c>
      <c r="M176" s="285">
        <f t="shared" si="84"/>
        <v>0.6216216216216216</v>
      </c>
      <c r="N176" s="235"/>
      <c r="O176" s="235"/>
      <c r="P176" s="235"/>
      <c r="Q176" s="281"/>
      <c r="R176" s="234"/>
      <c r="S176" s="234"/>
      <c r="T176" s="234"/>
      <c r="U176" s="280"/>
      <c r="V176" s="235"/>
      <c r="W176" s="235"/>
      <c r="X176" s="235"/>
      <c r="Y176" s="281"/>
      <c r="Z176" s="234"/>
      <c r="AA176" s="234"/>
      <c r="AB176" s="234"/>
      <c r="AC176" s="280"/>
      <c r="AD176" s="235"/>
      <c r="AE176" s="235"/>
      <c r="AF176" s="235"/>
      <c r="AG176" s="281"/>
      <c r="AH176" s="284"/>
      <c r="AI176" s="234"/>
      <c r="AJ176" s="234"/>
      <c r="AK176" s="280"/>
      <c r="AL176" s="235"/>
      <c r="AM176" s="235"/>
      <c r="AN176" s="235"/>
      <c r="AO176" s="281"/>
      <c r="AP176" s="234"/>
      <c r="AQ176" s="234"/>
      <c r="AR176" s="234"/>
      <c r="AS176" s="280"/>
      <c r="AT176" s="235">
        <v>4</v>
      </c>
      <c r="AU176" s="235">
        <v>0</v>
      </c>
      <c r="AV176" s="235">
        <v>3</v>
      </c>
      <c r="AW176" s="281">
        <v>0</v>
      </c>
      <c r="AX176" s="234">
        <v>5</v>
      </c>
      <c r="AY176" s="234">
        <v>1</v>
      </c>
      <c r="AZ176" s="234">
        <v>3</v>
      </c>
      <c r="BA176" s="283">
        <v>0</v>
      </c>
      <c r="BB176" s="282">
        <v>5</v>
      </c>
      <c r="BC176" s="235">
        <v>1</v>
      </c>
      <c r="BD176" s="235">
        <v>3</v>
      </c>
      <c r="BE176" s="281">
        <v>0</v>
      </c>
      <c r="BF176" s="271"/>
      <c r="BG176" s="284">
        <v>3</v>
      </c>
      <c r="BH176" s="234">
        <v>1</v>
      </c>
      <c r="BI176" s="234">
        <v>1</v>
      </c>
      <c r="BJ176" s="280">
        <v>0</v>
      </c>
      <c r="BK176" s="235">
        <v>5</v>
      </c>
      <c r="BL176" s="235">
        <v>1</v>
      </c>
      <c r="BM176" s="235">
        <v>2</v>
      </c>
      <c r="BN176" s="304">
        <v>0</v>
      </c>
      <c r="BO176" s="284">
        <v>4</v>
      </c>
      <c r="BP176" s="234">
        <v>0</v>
      </c>
      <c r="BQ176" s="234">
        <v>2</v>
      </c>
      <c r="BR176" s="280">
        <v>0</v>
      </c>
      <c r="BS176" s="235">
        <v>5</v>
      </c>
      <c r="BT176" s="235">
        <v>1</v>
      </c>
      <c r="BU176" s="235">
        <v>3</v>
      </c>
      <c r="BV176" s="281">
        <v>0</v>
      </c>
      <c r="BW176" s="234">
        <v>6</v>
      </c>
      <c r="BX176" s="234">
        <v>2</v>
      </c>
      <c r="BY176" s="234">
        <v>6</v>
      </c>
      <c r="BZ176" s="280">
        <v>0</v>
      </c>
    </row>
    <row r="177" spans="1:78">
      <c r="A177" s="243">
        <v>17</v>
      </c>
      <c r="B177" s="279" t="s">
        <v>1232</v>
      </c>
      <c r="C177" s="279" t="str">
        <f t="shared" si="77"/>
        <v>John Cox</v>
      </c>
      <c r="D177" s="278">
        <v>1</v>
      </c>
      <c r="E177" s="242">
        <v>8</v>
      </c>
      <c r="F177" s="242">
        <v>0</v>
      </c>
      <c r="G177" s="242">
        <v>0</v>
      </c>
      <c r="H177" s="277">
        <f t="shared" si="78"/>
        <v>0</v>
      </c>
      <c r="I177" s="276">
        <f t="shared" si="80"/>
        <v>8</v>
      </c>
      <c r="J177" s="241">
        <f t="shared" si="81"/>
        <v>0</v>
      </c>
      <c r="K177" s="241">
        <f t="shared" si="82"/>
        <v>0</v>
      </c>
      <c r="L177" s="241">
        <f t="shared" si="83"/>
        <v>0</v>
      </c>
      <c r="M177" s="275">
        <f t="shared" si="84"/>
        <v>0</v>
      </c>
      <c r="N177" s="240"/>
      <c r="O177" s="240"/>
      <c r="P177" s="240"/>
      <c r="Q177" s="270"/>
      <c r="R177" s="239"/>
      <c r="S177" s="239"/>
      <c r="T177" s="239"/>
      <c r="U177" s="269"/>
      <c r="V177" s="240"/>
      <c r="W177" s="240"/>
      <c r="X177" s="240"/>
      <c r="Y177" s="270"/>
      <c r="Z177" s="239"/>
      <c r="AA177" s="239"/>
      <c r="AB177" s="239"/>
      <c r="AC177" s="269"/>
      <c r="AD177" s="240"/>
      <c r="AE177" s="240"/>
      <c r="AF177" s="240"/>
      <c r="AG177" s="270"/>
      <c r="AH177" s="274"/>
      <c r="AI177" s="239"/>
      <c r="AJ177" s="239"/>
      <c r="AK177" s="269"/>
      <c r="AL177" s="240"/>
      <c r="AM177" s="240"/>
      <c r="AN177" s="240"/>
      <c r="AO177" s="270"/>
      <c r="AP177" s="239"/>
      <c r="AQ177" s="239"/>
      <c r="AR177" s="239"/>
      <c r="AS177" s="269"/>
      <c r="AT177" s="240">
        <v>3</v>
      </c>
      <c r="AU177" s="240">
        <v>0</v>
      </c>
      <c r="AV177" s="240">
        <v>0</v>
      </c>
      <c r="AW177" s="270">
        <v>0</v>
      </c>
      <c r="AX177" s="239">
        <v>1</v>
      </c>
      <c r="AY177" s="239">
        <v>0</v>
      </c>
      <c r="AZ177" s="239">
        <v>0</v>
      </c>
      <c r="BA177" s="273">
        <v>0</v>
      </c>
      <c r="BB177" s="272">
        <v>3</v>
      </c>
      <c r="BC177" s="240">
        <v>0</v>
      </c>
      <c r="BD177" s="240">
        <v>0</v>
      </c>
      <c r="BE177" s="270">
        <v>0</v>
      </c>
      <c r="BF177" s="271"/>
      <c r="BG177" s="274">
        <v>1</v>
      </c>
      <c r="BH177" s="239">
        <v>0</v>
      </c>
      <c r="BI177" s="239">
        <v>0</v>
      </c>
      <c r="BJ177" s="269">
        <v>0</v>
      </c>
      <c r="BK177" s="240"/>
      <c r="BL177" s="240"/>
      <c r="BM177" s="240"/>
      <c r="BN177" s="303"/>
      <c r="BO177" s="274"/>
      <c r="BP177" s="239"/>
      <c r="BQ177" s="239"/>
      <c r="BR177" s="269"/>
      <c r="BS177" s="240"/>
      <c r="BT177" s="240"/>
      <c r="BU177" s="240"/>
      <c r="BV177" s="270"/>
      <c r="BW177" s="239"/>
      <c r="BX177" s="239"/>
      <c r="BY177" s="239"/>
      <c r="BZ177" s="269"/>
    </row>
    <row r="178" spans="1:78">
      <c r="A178" s="238">
        <v>18</v>
      </c>
      <c r="B178" s="288" t="s">
        <v>1282</v>
      </c>
      <c r="C178" s="288" t="str">
        <f t="shared" si="77"/>
        <v>Ed Garcia</v>
      </c>
      <c r="D178" s="287"/>
      <c r="E178" s="237"/>
      <c r="F178" s="237"/>
      <c r="G178" s="237"/>
      <c r="H178" s="292"/>
      <c r="I178" s="286">
        <f t="shared" si="80"/>
        <v>14</v>
      </c>
      <c r="J178" s="236">
        <f t="shared" si="81"/>
        <v>4</v>
      </c>
      <c r="K178" s="236">
        <f t="shared" si="82"/>
        <v>10</v>
      </c>
      <c r="L178" s="236">
        <f t="shared" si="83"/>
        <v>0</v>
      </c>
      <c r="M178" s="285">
        <f t="shared" si="84"/>
        <v>0.7142857142857143</v>
      </c>
      <c r="N178" s="235"/>
      <c r="O178" s="235"/>
      <c r="P178" s="235"/>
      <c r="Q178" s="281"/>
      <c r="R178" s="234"/>
      <c r="S178" s="234"/>
      <c r="T178" s="234"/>
      <c r="U178" s="280"/>
      <c r="V178" s="235"/>
      <c r="W178" s="235"/>
      <c r="X178" s="235"/>
      <c r="Y178" s="281"/>
      <c r="Z178" s="234"/>
      <c r="AA178" s="234"/>
      <c r="AB178" s="234"/>
      <c r="AC178" s="280"/>
      <c r="AD178" s="235"/>
      <c r="AE178" s="235"/>
      <c r="AF178" s="235"/>
      <c r="AG178" s="304"/>
      <c r="AH178" s="234"/>
      <c r="AI178" s="234"/>
      <c r="AJ178" s="234"/>
      <c r="AK178" s="280"/>
      <c r="AL178" s="235"/>
      <c r="AM178" s="235"/>
      <c r="AN178" s="235"/>
      <c r="AO178" s="281"/>
      <c r="AP178" s="234"/>
      <c r="AQ178" s="234"/>
      <c r="AR178" s="234"/>
      <c r="AS178" s="280"/>
      <c r="AT178" s="235"/>
      <c r="AU178" s="235"/>
      <c r="AV178" s="235"/>
      <c r="AW178" s="281"/>
      <c r="AX178" s="234"/>
      <c r="AY178" s="234"/>
      <c r="AZ178" s="234"/>
      <c r="BA178" s="280"/>
      <c r="BB178" s="235"/>
      <c r="BC178" s="235"/>
      <c r="BD178" s="235"/>
      <c r="BE178" s="281"/>
      <c r="BF178" s="322"/>
      <c r="BG178" s="234"/>
      <c r="BH178" s="234"/>
      <c r="BI178" s="234"/>
      <c r="BJ178" s="280"/>
      <c r="BK178" s="235"/>
      <c r="BL178" s="235"/>
      <c r="BM178" s="235"/>
      <c r="BN178" s="281"/>
      <c r="BO178" s="234">
        <v>4</v>
      </c>
      <c r="BP178" s="234">
        <v>1</v>
      </c>
      <c r="BQ178" s="234">
        <v>2</v>
      </c>
      <c r="BR178" s="280">
        <v>0</v>
      </c>
      <c r="BS178" s="328">
        <v>5</v>
      </c>
      <c r="BT178" s="328">
        <v>1</v>
      </c>
      <c r="BU178" s="328">
        <v>3</v>
      </c>
      <c r="BV178" s="327">
        <v>0</v>
      </c>
      <c r="BW178" s="326">
        <v>5</v>
      </c>
      <c r="BX178" s="326">
        <v>2</v>
      </c>
      <c r="BY178" s="326">
        <v>5</v>
      </c>
      <c r="BZ178" s="325">
        <v>0</v>
      </c>
    </row>
    <row r="179" spans="1:78">
      <c r="A179" s="243">
        <v>19</v>
      </c>
      <c r="B179" s="279" t="s">
        <v>1231</v>
      </c>
      <c r="C179" s="279" t="str">
        <f t="shared" si="77"/>
        <v>Jeff Faber</v>
      </c>
      <c r="D179" s="278"/>
      <c r="E179" s="242"/>
      <c r="F179" s="242"/>
      <c r="G179" s="242"/>
      <c r="H179" s="277"/>
      <c r="I179" s="276">
        <f t="shared" si="80"/>
        <v>6</v>
      </c>
      <c r="J179" s="241">
        <f t="shared" si="81"/>
        <v>3</v>
      </c>
      <c r="K179" s="241">
        <f t="shared" si="82"/>
        <v>1</v>
      </c>
      <c r="L179" s="241">
        <f t="shared" si="83"/>
        <v>0</v>
      </c>
      <c r="M179" s="275">
        <f t="shared" si="84"/>
        <v>0.16666666666666666</v>
      </c>
      <c r="N179" s="240"/>
      <c r="O179" s="240"/>
      <c r="P179" s="240"/>
      <c r="Q179" s="270"/>
      <c r="R179" s="239"/>
      <c r="S179" s="239"/>
      <c r="T179" s="239"/>
      <c r="U179" s="269"/>
      <c r="V179" s="240"/>
      <c r="W179" s="240"/>
      <c r="X179" s="240"/>
      <c r="Y179" s="270"/>
      <c r="Z179" s="239"/>
      <c r="AA179" s="239"/>
      <c r="AB179" s="239"/>
      <c r="AC179" s="269"/>
      <c r="AD179" s="240"/>
      <c r="AE179" s="240"/>
      <c r="AF179" s="240"/>
      <c r="AG179" s="303"/>
      <c r="AH179" s="239"/>
      <c r="AI179" s="239"/>
      <c r="AJ179" s="239"/>
      <c r="AK179" s="269"/>
      <c r="AL179" s="240"/>
      <c r="AM179" s="240"/>
      <c r="AN179" s="240"/>
      <c r="AO179" s="270"/>
      <c r="AP179" s="239"/>
      <c r="AQ179" s="239"/>
      <c r="AR179" s="239"/>
      <c r="AS179" s="269"/>
      <c r="AT179" s="240"/>
      <c r="AU179" s="240"/>
      <c r="AV179" s="240"/>
      <c r="AW179" s="270"/>
      <c r="AX179" s="239"/>
      <c r="AY179" s="239"/>
      <c r="AZ179" s="239"/>
      <c r="BA179" s="269"/>
      <c r="BB179" s="240"/>
      <c r="BC179" s="240"/>
      <c r="BD179" s="240"/>
      <c r="BE179" s="270"/>
      <c r="BF179" s="322"/>
      <c r="BG179" s="239"/>
      <c r="BH179" s="239"/>
      <c r="BI179" s="239"/>
      <c r="BJ179" s="269"/>
      <c r="BK179" s="240"/>
      <c r="BL179" s="240"/>
      <c r="BM179" s="240"/>
      <c r="BN179" s="270"/>
      <c r="BO179" s="239"/>
      <c r="BP179" s="239"/>
      <c r="BQ179" s="239"/>
      <c r="BR179" s="269"/>
      <c r="BS179" s="254">
        <v>2</v>
      </c>
      <c r="BT179" s="254">
        <v>0</v>
      </c>
      <c r="BU179" s="254">
        <v>0</v>
      </c>
      <c r="BV179" s="324">
        <v>0</v>
      </c>
      <c r="BW179" s="253">
        <v>4</v>
      </c>
      <c r="BX179" s="253">
        <v>3</v>
      </c>
      <c r="BY179" s="253">
        <v>1</v>
      </c>
      <c r="BZ179" s="323">
        <v>0</v>
      </c>
    </row>
    <row r="180" spans="1:78">
      <c r="A180" s="238">
        <v>20</v>
      </c>
      <c r="B180" s="288" t="s">
        <v>186</v>
      </c>
      <c r="C180" s="288" t="str">
        <f t="shared" si="77"/>
        <v>Tony Davenport</v>
      </c>
      <c r="D180" s="287"/>
      <c r="E180" s="237"/>
      <c r="F180" s="237"/>
      <c r="G180" s="237"/>
      <c r="H180" s="292"/>
      <c r="I180" s="286">
        <f t="shared" si="80"/>
        <v>6</v>
      </c>
      <c r="J180" s="236">
        <f t="shared" si="81"/>
        <v>4</v>
      </c>
      <c r="K180" s="236">
        <f t="shared" si="82"/>
        <v>3</v>
      </c>
      <c r="L180" s="236">
        <f t="shared" si="83"/>
        <v>0</v>
      </c>
      <c r="M180" s="285">
        <f t="shared" si="84"/>
        <v>0.5</v>
      </c>
      <c r="N180" s="235"/>
      <c r="O180" s="235"/>
      <c r="P180" s="235"/>
      <c r="Q180" s="281"/>
      <c r="R180" s="234"/>
      <c r="S180" s="234"/>
      <c r="T180" s="234"/>
      <c r="U180" s="280"/>
      <c r="V180" s="235"/>
      <c r="W180" s="235"/>
      <c r="X180" s="235"/>
      <c r="Y180" s="281"/>
      <c r="Z180" s="234"/>
      <c r="AA180" s="234"/>
      <c r="AB180" s="234"/>
      <c r="AC180" s="280"/>
      <c r="AD180" s="235"/>
      <c r="AE180" s="235"/>
      <c r="AF180" s="235"/>
      <c r="AG180" s="304"/>
      <c r="AH180" s="234"/>
      <c r="AI180" s="234"/>
      <c r="AJ180" s="234"/>
      <c r="AK180" s="280"/>
      <c r="AL180" s="235"/>
      <c r="AM180" s="235"/>
      <c r="AN180" s="235"/>
      <c r="AO180" s="281"/>
      <c r="AP180" s="234"/>
      <c r="AQ180" s="234"/>
      <c r="AR180" s="234"/>
      <c r="AS180" s="280"/>
      <c r="AT180" s="235"/>
      <c r="AU180" s="235"/>
      <c r="AV180" s="235"/>
      <c r="AW180" s="281"/>
      <c r="AX180" s="234"/>
      <c r="AY180" s="234"/>
      <c r="AZ180" s="234"/>
      <c r="BA180" s="280"/>
      <c r="BB180" s="235"/>
      <c r="BC180" s="235"/>
      <c r="BD180" s="235"/>
      <c r="BE180" s="281"/>
      <c r="BF180" s="322"/>
      <c r="BG180" s="234"/>
      <c r="BH180" s="234"/>
      <c r="BI180" s="234"/>
      <c r="BJ180" s="280"/>
      <c r="BK180" s="235"/>
      <c r="BL180" s="235"/>
      <c r="BM180" s="235"/>
      <c r="BN180" s="281"/>
      <c r="BO180" s="234"/>
      <c r="BP180" s="234"/>
      <c r="BQ180" s="234"/>
      <c r="BR180" s="280"/>
      <c r="BS180" s="235">
        <v>2</v>
      </c>
      <c r="BT180" s="235">
        <v>1</v>
      </c>
      <c r="BU180" s="235">
        <v>2</v>
      </c>
      <c r="BV180" s="281">
        <v>0</v>
      </c>
      <c r="BW180" s="234">
        <v>4</v>
      </c>
      <c r="BX180" s="234">
        <v>3</v>
      </c>
      <c r="BY180" s="234">
        <v>1</v>
      </c>
      <c r="BZ180" s="280">
        <v>0</v>
      </c>
    </row>
    <row r="181" spans="1:78" ht="13.8" thickBot="1">
      <c r="A181" s="63"/>
      <c r="B181" s="233"/>
      <c r="C181" s="233"/>
      <c r="D181" s="314">
        <f>AVERAGE(D161:D177)</f>
        <v>11.764705882352942</v>
      </c>
      <c r="E181" s="312">
        <f>SUM(E161:E178)</f>
        <v>10735</v>
      </c>
      <c r="F181" s="312">
        <f>SUM(F161:F178)</f>
        <v>5760</v>
      </c>
      <c r="G181" s="312">
        <f>SUM(G161:G178)</f>
        <v>335</v>
      </c>
      <c r="H181" s="311">
        <f>F181/E181</f>
        <v>0.53656264555193289</v>
      </c>
      <c r="I181" s="313">
        <f t="shared" si="80"/>
        <v>729</v>
      </c>
      <c r="J181" s="312">
        <f t="shared" si="81"/>
        <v>204</v>
      </c>
      <c r="K181" s="312">
        <f t="shared" si="82"/>
        <v>361</v>
      </c>
      <c r="L181" s="312">
        <f t="shared" si="83"/>
        <v>7</v>
      </c>
      <c r="M181" s="311">
        <f t="shared" si="84"/>
        <v>0.49519890260631</v>
      </c>
      <c r="N181" s="308">
        <f t="shared" ref="N181:BE181" si="85">SUM(N161:N177)</f>
        <v>68</v>
      </c>
      <c r="O181" s="308">
        <f t="shared" si="85"/>
        <v>43</v>
      </c>
      <c r="P181" s="308">
        <f t="shared" si="85"/>
        <v>46</v>
      </c>
      <c r="Q181" s="307">
        <f t="shared" si="85"/>
        <v>1</v>
      </c>
      <c r="R181" s="306">
        <f t="shared" si="85"/>
        <v>45</v>
      </c>
      <c r="S181" s="306">
        <f t="shared" si="85"/>
        <v>11</v>
      </c>
      <c r="T181" s="306">
        <f t="shared" si="85"/>
        <v>22</v>
      </c>
      <c r="U181" s="305">
        <f t="shared" si="85"/>
        <v>1</v>
      </c>
      <c r="V181" s="308">
        <f t="shared" si="85"/>
        <v>34</v>
      </c>
      <c r="W181" s="308">
        <f t="shared" si="85"/>
        <v>0</v>
      </c>
      <c r="X181" s="308">
        <f t="shared" si="85"/>
        <v>10</v>
      </c>
      <c r="Y181" s="307">
        <f t="shared" si="85"/>
        <v>0</v>
      </c>
      <c r="Z181" s="306">
        <f t="shared" si="85"/>
        <v>54</v>
      </c>
      <c r="AA181" s="306">
        <f t="shared" si="85"/>
        <v>17</v>
      </c>
      <c r="AB181" s="306">
        <f t="shared" si="85"/>
        <v>28</v>
      </c>
      <c r="AC181" s="305">
        <f t="shared" si="85"/>
        <v>0</v>
      </c>
      <c r="AD181" s="308">
        <f t="shared" si="85"/>
        <v>52</v>
      </c>
      <c r="AE181" s="308">
        <f t="shared" si="85"/>
        <v>16</v>
      </c>
      <c r="AF181" s="308">
        <f t="shared" si="85"/>
        <v>29</v>
      </c>
      <c r="AG181" s="307">
        <f t="shared" si="85"/>
        <v>0</v>
      </c>
      <c r="AH181" s="309">
        <f t="shared" si="85"/>
        <v>47</v>
      </c>
      <c r="AI181" s="306">
        <f t="shared" si="85"/>
        <v>14</v>
      </c>
      <c r="AJ181" s="306">
        <f t="shared" si="85"/>
        <v>24</v>
      </c>
      <c r="AK181" s="305">
        <f t="shared" si="85"/>
        <v>3</v>
      </c>
      <c r="AL181" s="308">
        <f t="shared" si="85"/>
        <v>30</v>
      </c>
      <c r="AM181" s="308">
        <f t="shared" si="85"/>
        <v>2</v>
      </c>
      <c r="AN181" s="308">
        <f t="shared" si="85"/>
        <v>7</v>
      </c>
      <c r="AO181" s="307">
        <f t="shared" si="85"/>
        <v>0</v>
      </c>
      <c r="AP181" s="306">
        <f t="shared" si="85"/>
        <v>39</v>
      </c>
      <c r="AQ181" s="306">
        <f t="shared" si="85"/>
        <v>6</v>
      </c>
      <c r="AR181" s="306">
        <f t="shared" si="85"/>
        <v>16</v>
      </c>
      <c r="AS181" s="305">
        <f t="shared" si="85"/>
        <v>0</v>
      </c>
      <c r="AT181" s="308">
        <f t="shared" si="85"/>
        <v>44</v>
      </c>
      <c r="AU181" s="308">
        <f t="shared" si="85"/>
        <v>6</v>
      </c>
      <c r="AV181" s="308">
        <f t="shared" si="85"/>
        <v>20</v>
      </c>
      <c r="AW181" s="307">
        <f t="shared" si="85"/>
        <v>0</v>
      </c>
      <c r="AX181" s="306">
        <f t="shared" si="85"/>
        <v>45</v>
      </c>
      <c r="AY181" s="306">
        <f t="shared" si="85"/>
        <v>13</v>
      </c>
      <c r="AZ181" s="306">
        <f t="shared" si="85"/>
        <v>23</v>
      </c>
      <c r="BA181" s="305">
        <f t="shared" si="85"/>
        <v>1</v>
      </c>
      <c r="BB181" s="308">
        <f t="shared" si="85"/>
        <v>53</v>
      </c>
      <c r="BC181" s="308">
        <f t="shared" si="85"/>
        <v>16</v>
      </c>
      <c r="BD181" s="308">
        <f t="shared" si="85"/>
        <v>30</v>
      </c>
      <c r="BE181" s="307">
        <f t="shared" si="85"/>
        <v>0</v>
      </c>
      <c r="BF181" s="321"/>
      <c r="BG181" s="309">
        <f t="shared" ref="BG181:BN181" si="86">SUM(BG161:BG177)</f>
        <v>37</v>
      </c>
      <c r="BH181" s="306">
        <f t="shared" si="86"/>
        <v>3</v>
      </c>
      <c r="BI181" s="306">
        <f t="shared" si="86"/>
        <v>14</v>
      </c>
      <c r="BJ181" s="305">
        <f t="shared" si="86"/>
        <v>0</v>
      </c>
      <c r="BK181" s="308">
        <f t="shared" si="86"/>
        <v>46</v>
      </c>
      <c r="BL181" s="308">
        <f t="shared" si="86"/>
        <v>12</v>
      </c>
      <c r="BM181" s="308">
        <f t="shared" si="86"/>
        <v>22</v>
      </c>
      <c r="BN181" s="310">
        <f t="shared" si="86"/>
        <v>1</v>
      </c>
      <c r="BO181" s="309">
        <f>SUM(BO161:BO178)</f>
        <v>41</v>
      </c>
      <c r="BP181" s="306">
        <f>SUM(BP161:BP178)</f>
        <v>5</v>
      </c>
      <c r="BQ181" s="306">
        <f>SUM(BQ161:BQ178)</f>
        <v>17</v>
      </c>
      <c r="BR181" s="305">
        <f>SUM(BR161:BR178)</f>
        <v>0</v>
      </c>
      <c r="BS181" s="308">
        <f t="shared" ref="BS181:BZ181" si="87">SUM(BS161:BS180)</f>
        <v>52</v>
      </c>
      <c r="BT181" s="308">
        <f t="shared" si="87"/>
        <v>11</v>
      </c>
      <c r="BU181" s="308">
        <f t="shared" si="87"/>
        <v>29</v>
      </c>
      <c r="BV181" s="307">
        <f t="shared" si="87"/>
        <v>0</v>
      </c>
      <c r="BW181" s="306">
        <f t="shared" si="87"/>
        <v>42</v>
      </c>
      <c r="BX181" s="306">
        <f t="shared" si="87"/>
        <v>29</v>
      </c>
      <c r="BY181" s="306">
        <f t="shared" si="87"/>
        <v>24</v>
      </c>
      <c r="BZ181" s="305">
        <f t="shared" si="87"/>
        <v>0</v>
      </c>
    </row>
    <row r="182" spans="1:78" ht="13.8" thickBot="1">
      <c r="A182" s="248"/>
      <c r="B182" s="233"/>
      <c r="C182" s="233"/>
      <c r="D182" s="59"/>
      <c r="E182" s="248"/>
      <c r="F182" s="248"/>
      <c r="G182" s="248"/>
      <c r="H182" s="249"/>
      <c r="I182" s="248"/>
      <c r="J182" s="248"/>
      <c r="K182" s="248"/>
      <c r="L182" s="248"/>
      <c r="M182" s="248"/>
      <c r="N182" s="247"/>
      <c r="O182" s="247"/>
      <c r="P182" s="247"/>
      <c r="Q182" s="247"/>
      <c r="R182" s="246"/>
      <c r="S182" s="246"/>
      <c r="T182" s="246"/>
      <c r="U182" s="246"/>
      <c r="V182" s="247"/>
      <c r="W182" s="247"/>
      <c r="X182" s="247"/>
      <c r="Y182" s="247"/>
      <c r="Z182" s="246"/>
      <c r="AA182" s="246"/>
      <c r="AB182" s="246"/>
      <c r="AC182" s="246"/>
      <c r="AD182" s="247"/>
      <c r="AE182" s="247"/>
      <c r="AF182" s="247"/>
      <c r="AG182" s="247"/>
      <c r="AH182" s="246"/>
      <c r="AI182" s="246"/>
      <c r="AJ182" s="246"/>
      <c r="AK182" s="246"/>
      <c r="AL182" s="247"/>
      <c r="AM182" s="247"/>
      <c r="AN182" s="247"/>
      <c r="AO182" s="247"/>
      <c r="AP182" s="246"/>
      <c r="AQ182" s="246"/>
      <c r="AR182" s="246"/>
      <c r="AS182" s="246"/>
      <c r="AT182" s="247"/>
      <c r="AU182" s="247"/>
      <c r="AV182" s="247"/>
      <c r="AW182" s="247"/>
      <c r="AX182" s="246"/>
      <c r="AY182" s="246"/>
      <c r="AZ182" s="246"/>
      <c r="BA182" s="246"/>
      <c r="BB182" s="247"/>
      <c r="BC182" s="247"/>
      <c r="BD182" s="247"/>
      <c r="BE182" s="247"/>
      <c r="BF182" s="247"/>
      <c r="BG182" s="246"/>
      <c r="BH182" s="246"/>
      <c r="BI182" s="246"/>
      <c r="BJ182" s="246"/>
      <c r="BK182" s="247"/>
      <c r="BL182" s="247"/>
      <c r="BM182" s="247"/>
      <c r="BN182" s="247"/>
      <c r="BO182" s="246"/>
      <c r="BP182" s="246"/>
      <c r="BQ182" s="246"/>
      <c r="BR182" s="246"/>
      <c r="BS182" s="247"/>
      <c r="BT182" s="247"/>
      <c r="BU182" s="247"/>
      <c r="BV182" s="247"/>
      <c r="BW182" s="246"/>
      <c r="BX182" s="246"/>
      <c r="BY182" s="246"/>
      <c r="BZ182" s="246"/>
    </row>
    <row r="183" spans="1:78">
      <c r="A183" s="2049">
        <v>10</v>
      </c>
      <c r="B183" s="233"/>
      <c r="C183" s="233"/>
      <c r="D183" s="2046" t="s">
        <v>1110</v>
      </c>
      <c r="E183" s="2047"/>
      <c r="F183" s="2047"/>
      <c r="G183" s="2047"/>
      <c r="H183" s="2048"/>
      <c r="I183" s="2046" t="s">
        <v>1226</v>
      </c>
      <c r="J183" s="2047"/>
      <c r="K183" s="2047"/>
      <c r="L183" s="2047"/>
      <c r="M183" s="2048"/>
      <c r="N183" s="2037" t="s">
        <v>1109</v>
      </c>
      <c r="O183" s="2038"/>
      <c r="P183" s="2038"/>
      <c r="Q183" s="2039"/>
      <c r="R183" s="2043" t="s">
        <v>1108</v>
      </c>
      <c r="S183" s="2041"/>
      <c r="T183" s="2041"/>
      <c r="U183" s="2042"/>
      <c r="V183" s="2037" t="s">
        <v>1107</v>
      </c>
      <c r="W183" s="2038"/>
      <c r="X183" s="2038"/>
      <c r="Y183" s="2039"/>
      <c r="Z183" s="2043" t="s">
        <v>1106</v>
      </c>
      <c r="AA183" s="2041"/>
      <c r="AB183" s="2041"/>
      <c r="AC183" s="2042"/>
      <c r="AD183" s="2037" t="s">
        <v>1105</v>
      </c>
      <c r="AE183" s="2038"/>
      <c r="AF183" s="2038"/>
      <c r="AG183" s="2039"/>
      <c r="AH183" s="2040" t="s">
        <v>1104</v>
      </c>
      <c r="AI183" s="2041"/>
      <c r="AJ183" s="2041"/>
      <c r="AK183" s="2042"/>
      <c r="AL183" s="2037" t="s">
        <v>1103</v>
      </c>
      <c r="AM183" s="2038"/>
      <c r="AN183" s="2038"/>
      <c r="AO183" s="2039"/>
      <c r="AP183" s="2043" t="s">
        <v>1102</v>
      </c>
      <c r="AQ183" s="2041"/>
      <c r="AR183" s="2041"/>
      <c r="AS183" s="2042"/>
      <c r="AT183" s="2037" t="s">
        <v>1101</v>
      </c>
      <c r="AU183" s="2038"/>
      <c r="AV183" s="2038"/>
      <c r="AW183" s="2039"/>
      <c r="AX183" s="2043" t="s">
        <v>1100</v>
      </c>
      <c r="AY183" s="2041"/>
      <c r="AZ183" s="2041"/>
      <c r="BA183" s="2042"/>
      <c r="BB183" s="2037" t="s">
        <v>1099</v>
      </c>
      <c r="BC183" s="2038"/>
      <c r="BD183" s="2038"/>
      <c r="BE183" s="2039"/>
      <c r="BF183" s="245"/>
      <c r="BG183" s="2040" t="s">
        <v>1098</v>
      </c>
      <c r="BH183" s="2041"/>
      <c r="BI183" s="2041"/>
      <c r="BJ183" s="2042"/>
      <c r="BK183" s="2037" t="s">
        <v>1097</v>
      </c>
      <c r="BL183" s="2038"/>
      <c r="BM183" s="2038"/>
      <c r="BN183" s="2039"/>
      <c r="BO183" s="2043" t="s">
        <v>1096</v>
      </c>
      <c r="BP183" s="2041"/>
      <c r="BQ183" s="2041"/>
      <c r="BR183" s="2042"/>
      <c r="BS183" s="2037" t="s">
        <v>1095</v>
      </c>
      <c r="BT183" s="2038"/>
      <c r="BU183" s="2038"/>
      <c r="BV183" s="2039"/>
      <c r="BW183" s="2043" t="s">
        <v>1094</v>
      </c>
      <c r="BX183" s="2041"/>
      <c r="BY183" s="2041"/>
      <c r="BZ183" s="2042"/>
    </row>
    <row r="184" spans="1:78">
      <c r="A184" s="2050"/>
      <c r="B184" s="320" t="s">
        <v>1230</v>
      </c>
      <c r="C184" s="1544"/>
      <c r="D184" s="317" t="s">
        <v>1093</v>
      </c>
      <c r="E184" s="316" t="s">
        <v>268</v>
      </c>
      <c r="F184" s="316" t="s">
        <v>267</v>
      </c>
      <c r="G184" s="316" t="s">
        <v>266</v>
      </c>
      <c r="H184" s="319" t="s">
        <v>265</v>
      </c>
      <c r="I184" s="317" t="s">
        <v>268</v>
      </c>
      <c r="J184" s="316" t="s">
        <v>1092</v>
      </c>
      <c r="K184" s="316" t="s">
        <v>267</v>
      </c>
      <c r="L184" s="316" t="s">
        <v>266</v>
      </c>
      <c r="M184" s="315" t="s">
        <v>265</v>
      </c>
      <c r="N184" s="316" t="s">
        <v>268</v>
      </c>
      <c r="O184" s="316" t="s">
        <v>1092</v>
      </c>
      <c r="P184" s="316" t="s">
        <v>267</v>
      </c>
      <c r="Q184" s="315" t="s">
        <v>266</v>
      </c>
      <c r="R184" s="316" t="s">
        <v>268</v>
      </c>
      <c r="S184" s="316" t="s">
        <v>1092</v>
      </c>
      <c r="T184" s="316" t="s">
        <v>267</v>
      </c>
      <c r="U184" s="315" t="s">
        <v>266</v>
      </c>
      <c r="V184" s="316" t="s">
        <v>268</v>
      </c>
      <c r="W184" s="316" t="s">
        <v>1092</v>
      </c>
      <c r="X184" s="316" t="s">
        <v>267</v>
      </c>
      <c r="Y184" s="315" t="s">
        <v>266</v>
      </c>
      <c r="Z184" s="316" t="s">
        <v>268</v>
      </c>
      <c r="AA184" s="316" t="s">
        <v>1092</v>
      </c>
      <c r="AB184" s="316" t="s">
        <v>267</v>
      </c>
      <c r="AC184" s="315" t="s">
        <v>266</v>
      </c>
      <c r="AD184" s="316" t="s">
        <v>268</v>
      </c>
      <c r="AE184" s="316" t="s">
        <v>1092</v>
      </c>
      <c r="AF184" s="316" t="s">
        <v>267</v>
      </c>
      <c r="AG184" s="315" t="s">
        <v>266</v>
      </c>
      <c r="AH184" s="317" t="s">
        <v>268</v>
      </c>
      <c r="AI184" s="316" t="s">
        <v>1092</v>
      </c>
      <c r="AJ184" s="316" t="s">
        <v>267</v>
      </c>
      <c r="AK184" s="315" t="s">
        <v>266</v>
      </c>
      <c r="AL184" s="316" t="s">
        <v>268</v>
      </c>
      <c r="AM184" s="316" t="s">
        <v>1092</v>
      </c>
      <c r="AN184" s="316" t="s">
        <v>267</v>
      </c>
      <c r="AO184" s="318" t="s">
        <v>266</v>
      </c>
      <c r="AP184" s="317" t="s">
        <v>268</v>
      </c>
      <c r="AQ184" s="316" t="s">
        <v>1092</v>
      </c>
      <c r="AR184" s="316" t="s">
        <v>267</v>
      </c>
      <c r="AS184" s="315" t="s">
        <v>266</v>
      </c>
      <c r="AT184" s="316" t="s">
        <v>268</v>
      </c>
      <c r="AU184" s="316" t="s">
        <v>1092</v>
      </c>
      <c r="AV184" s="316" t="s">
        <v>267</v>
      </c>
      <c r="AW184" s="315" t="s">
        <v>266</v>
      </c>
      <c r="AX184" s="316" t="s">
        <v>268</v>
      </c>
      <c r="AY184" s="316" t="s">
        <v>1092</v>
      </c>
      <c r="AZ184" s="316" t="s">
        <v>267</v>
      </c>
      <c r="BA184" s="315" t="s">
        <v>266</v>
      </c>
      <c r="BB184" s="316" t="s">
        <v>268</v>
      </c>
      <c r="BC184" s="316" t="s">
        <v>1092</v>
      </c>
      <c r="BD184" s="316" t="s">
        <v>267</v>
      </c>
      <c r="BE184" s="315" t="s">
        <v>266</v>
      </c>
      <c r="BF184" s="298"/>
      <c r="BG184" s="317" t="s">
        <v>268</v>
      </c>
      <c r="BH184" s="316" t="s">
        <v>1092</v>
      </c>
      <c r="BI184" s="316" t="s">
        <v>267</v>
      </c>
      <c r="BJ184" s="315" t="s">
        <v>266</v>
      </c>
      <c r="BK184" s="316" t="s">
        <v>268</v>
      </c>
      <c r="BL184" s="316" t="s">
        <v>1092</v>
      </c>
      <c r="BM184" s="316" t="s">
        <v>267</v>
      </c>
      <c r="BN184" s="315" t="s">
        <v>266</v>
      </c>
      <c r="BO184" s="316" t="s">
        <v>268</v>
      </c>
      <c r="BP184" s="316" t="s">
        <v>1092</v>
      </c>
      <c r="BQ184" s="316" t="s">
        <v>267</v>
      </c>
      <c r="BR184" s="315" t="s">
        <v>266</v>
      </c>
      <c r="BS184" s="316" t="s">
        <v>268</v>
      </c>
      <c r="BT184" s="316" t="s">
        <v>1092</v>
      </c>
      <c r="BU184" s="316" t="s">
        <v>267</v>
      </c>
      <c r="BV184" s="315" t="s">
        <v>266</v>
      </c>
      <c r="BW184" s="316" t="s">
        <v>268</v>
      </c>
      <c r="BX184" s="316" t="s">
        <v>1092</v>
      </c>
      <c r="BY184" s="316" t="s">
        <v>267</v>
      </c>
      <c r="BZ184" s="315" t="s">
        <v>266</v>
      </c>
    </row>
    <row r="185" spans="1:78">
      <c r="A185" s="243">
        <v>1</v>
      </c>
      <c r="B185" s="289" t="s">
        <v>240</v>
      </c>
      <c r="C185" s="289" t="str">
        <f t="shared" ref="C185:C200" si="88">TRIM(B185)</f>
        <v>Erik Davenport</v>
      </c>
      <c r="D185" s="278">
        <v>6</v>
      </c>
      <c r="E185" s="241">
        <v>420</v>
      </c>
      <c r="F185" s="241">
        <v>238</v>
      </c>
      <c r="G185" s="241">
        <v>5</v>
      </c>
      <c r="H185" s="277">
        <f t="shared" ref="H185:H199" si="89">F185/E185</f>
        <v>0.56666666666666665</v>
      </c>
      <c r="I185" s="276">
        <f t="shared" ref="I185:I194" si="90">SUM(BW185,BS185,BO185,BK185,BG185,BB185,AX185,AT185,AP185,AL185,AH185,AD185,Z185,V185,R185,N185)</f>
        <v>76</v>
      </c>
      <c r="J185" s="241">
        <f t="shared" ref="J185:J194" si="91">SUM(BX185,BT185,BP185,BL185,BH185,BC185,AY185,AU185,AQ185,AM185,AI185,AE185,AA185,W185,S185,O185)</f>
        <v>21</v>
      </c>
      <c r="K185" s="241">
        <f t="shared" ref="K185:K194" si="92">SUM(BY185,BU185,BQ185,BM185,BI185,BD185,AZ185,AV185,AR185,AN185,AJ185,AF185,AB185,X185,T185,P185)</f>
        <v>47</v>
      </c>
      <c r="L185" s="241">
        <f t="shared" ref="L185:L194" si="93">SUM(BZ185,BV185,BR185,BN185,BJ185,BE185,BA185,AW185,AS185,AO185,AK185,AG185,AC185,Y185,U185,Q185)</f>
        <v>0</v>
      </c>
      <c r="M185" s="275">
        <f t="shared" ref="M185:M194" si="94">K185/I185</f>
        <v>0.61842105263157898</v>
      </c>
      <c r="N185" s="240">
        <v>6</v>
      </c>
      <c r="O185" s="240">
        <v>3</v>
      </c>
      <c r="P185" s="240">
        <v>4</v>
      </c>
      <c r="Q185" s="270">
        <v>0</v>
      </c>
      <c r="R185" s="239">
        <v>5</v>
      </c>
      <c r="S185" s="239">
        <v>2</v>
      </c>
      <c r="T185" s="239">
        <v>2</v>
      </c>
      <c r="U185" s="269">
        <v>0</v>
      </c>
      <c r="V185" s="240">
        <v>5</v>
      </c>
      <c r="W185" s="240">
        <v>3</v>
      </c>
      <c r="X185" s="240">
        <v>3</v>
      </c>
      <c r="Y185" s="270">
        <v>0</v>
      </c>
      <c r="Z185" s="239">
        <v>4</v>
      </c>
      <c r="AA185" s="239">
        <v>1</v>
      </c>
      <c r="AB185" s="239">
        <v>3</v>
      </c>
      <c r="AC185" s="269">
        <v>0</v>
      </c>
      <c r="AD185" s="240">
        <v>4</v>
      </c>
      <c r="AE185" s="240">
        <v>2</v>
      </c>
      <c r="AF185" s="240">
        <v>3</v>
      </c>
      <c r="AG185" s="270">
        <v>0</v>
      </c>
      <c r="AH185" s="274">
        <v>5</v>
      </c>
      <c r="AI185" s="239">
        <v>1</v>
      </c>
      <c r="AJ185" s="239">
        <v>4</v>
      </c>
      <c r="AK185" s="269">
        <v>0</v>
      </c>
      <c r="AL185" s="240">
        <v>4</v>
      </c>
      <c r="AM185" s="240">
        <v>0</v>
      </c>
      <c r="AN185" s="240">
        <v>1</v>
      </c>
      <c r="AO185" s="303">
        <v>0</v>
      </c>
      <c r="AP185" s="274">
        <v>8</v>
      </c>
      <c r="AQ185" s="239">
        <v>3</v>
      </c>
      <c r="AR185" s="239">
        <v>3</v>
      </c>
      <c r="AS185" s="269">
        <v>0</v>
      </c>
      <c r="AT185" s="240">
        <v>4</v>
      </c>
      <c r="AU185" s="240">
        <v>1</v>
      </c>
      <c r="AV185" s="240">
        <v>3</v>
      </c>
      <c r="AW185" s="270">
        <v>0</v>
      </c>
      <c r="AX185" s="239">
        <v>4</v>
      </c>
      <c r="AY185" s="239">
        <v>1</v>
      </c>
      <c r="AZ185" s="239">
        <v>4</v>
      </c>
      <c r="BA185" s="269">
        <v>0</v>
      </c>
      <c r="BB185" s="240">
        <v>3</v>
      </c>
      <c r="BC185" s="240">
        <v>2</v>
      </c>
      <c r="BD185" s="240">
        <v>2</v>
      </c>
      <c r="BE185" s="270">
        <v>0</v>
      </c>
      <c r="BF185" s="290"/>
      <c r="BG185" s="239">
        <v>6</v>
      </c>
      <c r="BH185" s="239">
        <v>0</v>
      </c>
      <c r="BI185" s="239">
        <v>4</v>
      </c>
      <c r="BJ185" s="269">
        <v>0</v>
      </c>
      <c r="BK185" s="240">
        <v>4</v>
      </c>
      <c r="BL185" s="240">
        <v>1</v>
      </c>
      <c r="BM185" s="240">
        <v>2</v>
      </c>
      <c r="BN185" s="270">
        <v>0</v>
      </c>
      <c r="BO185" s="239">
        <v>5</v>
      </c>
      <c r="BP185" s="239">
        <v>0</v>
      </c>
      <c r="BQ185" s="239">
        <v>4</v>
      </c>
      <c r="BR185" s="269">
        <v>0</v>
      </c>
      <c r="BS185" s="240">
        <v>4</v>
      </c>
      <c r="BT185" s="240">
        <v>0</v>
      </c>
      <c r="BU185" s="240">
        <v>1</v>
      </c>
      <c r="BV185" s="270">
        <v>0</v>
      </c>
      <c r="BW185" s="239">
        <v>5</v>
      </c>
      <c r="BX185" s="239">
        <v>1</v>
      </c>
      <c r="BY185" s="239">
        <v>4</v>
      </c>
      <c r="BZ185" s="269">
        <v>0</v>
      </c>
    </row>
    <row r="186" spans="1:78">
      <c r="A186" s="238">
        <v>2</v>
      </c>
      <c r="B186" s="291" t="s">
        <v>161</v>
      </c>
      <c r="C186" s="291" t="str">
        <f t="shared" si="88"/>
        <v>Steve Griffin</v>
      </c>
      <c r="D186" s="287">
        <v>20</v>
      </c>
      <c r="E186" s="237">
        <v>1227</v>
      </c>
      <c r="F186" s="237">
        <v>695</v>
      </c>
      <c r="G186" s="237">
        <v>65</v>
      </c>
      <c r="H186" s="285">
        <f t="shared" si="89"/>
        <v>0.56642216788916055</v>
      </c>
      <c r="I186" s="286">
        <f t="shared" si="90"/>
        <v>71</v>
      </c>
      <c r="J186" s="236">
        <f t="shared" si="91"/>
        <v>28</v>
      </c>
      <c r="K186" s="236">
        <f t="shared" si="92"/>
        <v>40</v>
      </c>
      <c r="L186" s="236">
        <f t="shared" si="93"/>
        <v>2</v>
      </c>
      <c r="M186" s="285">
        <f t="shared" si="94"/>
        <v>0.56338028169014087</v>
      </c>
      <c r="N186" s="235">
        <v>5</v>
      </c>
      <c r="O186" s="235">
        <v>4</v>
      </c>
      <c r="P186" s="235">
        <v>4</v>
      </c>
      <c r="Q186" s="281">
        <v>1</v>
      </c>
      <c r="R186" s="234">
        <v>5</v>
      </c>
      <c r="S186" s="234">
        <v>1</v>
      </c>
      <c r="T186" s="234">
        <v>2</v>
      </c>
      <c r="U186" s="280">
        <v>0</v>
      </c>
      <c r="V186" s="235">
        <v>6</v>
      </c>
      <c r="W186" s="235">
        <v>3</v>
      </c>
      <c r="X186" s="235">
        <v>6</v>
      </c>
      <c r="Y186" s="281">
        <v>0</v>
      </c>
      <c r="Z186" s="234">
        <v>6</v>
      </c>
      <c r="AA186" s="234">
        <v>3</v>
      </c>
      <c r="AB186" s="234">
        <v>4</v>
      </c>
      <c r="AC186" s="280">
        <v>0</v>
      </c>
      <c r="AD186" s="235">
        <v>4</v>
      </c>
      <c r="AE186" s="235">
        <v>3</v>
      </c>
      <c r="AF186" s="235">
        <v>3</v>
      </c>
      <c r="AG186" s="281">
        <v>0</v>
      </c>
      <c r="AH186" s="284">
        <v>5</v>
      </c>
      <c r="AI186" s="234">
        <v>3</v>
      </c>
      <c r="AJ186" s="234">
        <v>3</v>
      </c>
      <c r="AK186" s="280">
        <v>0</v>
      </c>
      <c r="AL186" s="235">
        <v>4</v>
      </c>
      <c r="AM186" s="235">
        <v>0</v>
      </c>
      <c r="AN186" s="235">
        <v>2</v>
      </c>
      <c r="AO186" s="304">
        <v>0</v>
      </c>
      <c r="AP186" s="284"/>
      <c r="AQ186" s="234"/>
      <c r="AR186" s="234"/>
      <c r="AS186" s="280"/>
      <c r="AT186" s="235">
        <v>3</v>
      </c>
      <c r="AU186" s="235">
        <v>1</v>
      </c>
      <c r="AV186" s="235">
        <v>2</v>
      </c>
      <c r="AW186" s="281">
        <v>0</v>
      </c>
      <c r="AX186" s="234">
        <v>4</v>
      </c>
      <c r="AY186" s="234">
        <v>3</v>
      </c>
      <c r="AZ186" s="234">
        <v>1</v>
      </c>
      <c r="BA186" s="280">
        <v>0</v>
      </c>
      <c r="BB186" s="235">
        <v>5</v>
      </c>
      <c r="BC186" s="235">
        <v>0</v>
      </c>
      <c r="BD186" s="235">
        <v>0</v>
      </c>
      <c r="BE186" s="281">
        <v>0</v>
      </c>
      <c r="BF186" s="290"/>
      <c r="BG186" s="234">
        <v>6</v>
      </c>
      <c r="BH186" s="234">
        <v>3</v>
      </c>
      <c r="BI186" s="234">
        <v>4</v>
      </c>
      <c r="BJ186" s="280">
        <v>1</v>
      </c>
      <c r="BK186" s="235">
        <v>3</v>
      </c>
      <c r="BL186" s="235">
        <v>1</v>
      </c>
      <c r="BM186" s="235">
        <v>2</v>
      </c>
      <c r="BN186" s="281">
        <v>0</v>
      </c>
      <c r="BO186" s="234">
        <v>6</v>
      </c>
      <c r="BP186" s="234">
        <v>1</v>
      </c>
      <c r="BQ186" s="234">
        <v>4</v>
      </c>
      <c r="BR186" s="280">
        <v>0</v>
      </c>
      <c r="BS186" s="235">
        <v>4</v>
      </c>
      <c r="BT186" s="235">
        <v>1</v>
      </c>
      <c r="BU186" s="235">
        <v>2</v>
      </c>
      <c r="BV186" s="281">
        <v>0</v>
      </c>
      <c r="BW186" s="234">
        <v>5</v>
      </c>
      <c r="BX186" s="234">
        <v>1</v>
      </c>
      <c r="BY186" s="234">
        <v>1</v>
      </c>
      <c r="BZ186" s="280">
        <v>0</v>
      </c>
    </row>
    <row r="187" spans="1:78">
      <c r="A187" s="243">
        <v>3</v>
      </c>
      <c r="B187" s="289" t="s">
        <v>1168</v>
      </c>
      <c r="C187" s="289" t="str">
        <f t="shared" si="88"/>
        <v>Phil Damico</v>
      </c>
      <c r="D187" s="276">
        <v>3</v>
      </c>
      <c r="E187" s="242">
        <v>265</v>
      </c>
      <c r="F187" s="242">
        <v>168</v>
      </c>
      <c r="G187" s="242">
        <v>29</v>
      </c>
      <c r="H187" s="277">
        <f t="shared" si="89"/>
        <v>0.63396226415094337</v>
      </c>
      <c r="I187" s="276">
        <f t="shared" si="90"/>
        <v>61</v>
      </c>
      <c r="J187" s="241">
        <f t="shared" si="91"/>
        <v>38</v>
      </c>
      <c r="K187" s="241">
        <f t="shared" si="92"/>
        <v>39</v>
      </c>
      <c r="L187" s="241">
        <f t="shared" si="93"/>
        <v>11</v>
      </c>
      <c r="M187" s="275">
        <f t="shared" si="94"/>
        <v>0.63934426229508201</v>
      </c>
      <c r="N187" s="240">
        <v>5</v>
      </c>
      <c r="O187" s="240">
        <v>3</v>
      </c>
      <c r="P187" s="240">
        <v>3</v>
      </c>
      <c r="Q187" s="270">
        <v>0</v>
      </c>
      <c r="R187" s="2009" t="s">
        <v>1199</v>
      </c>
      <c r="S187" s="2010"/>
      <c r="T187" s="2010"/>
      <c r="U187" s="2011"/>
      <c r="V187" s="240">
        <v>4</v>
      </c>
      <c r="W187" s="240">
        <v>4</v>
      </c>
      <c r="X187" s="240">
        <v>3</v>
      </c>
      <c r="Y187" s="270">
        <v>1</v>
      </c>
      <c r="Z187" s="239">
        <v>6</v>
      </c>
      <c r="AA187" s="239">
        <v>4</v>
      </c>
      <c r="AB187" s="239">
        <v>5</v>
      </c>
      <c r="AC187" s="269">
        <v>3</v>
      </c>
      <c r="AD187" s="240">
        <v>5</v>
      </c>
      <c r="AE187" s="240">
        <v>2</v>
      </c>
      <c r="AF187" s="240">
        <v>3</v>
      </c>
      <c r="AG187" s="270">
        <v>0</v>
      </c>
      <c r="AH187" s="274">
        <v>3</v>
      </c>
      <c r="AI187" s="239">
        <v>5</v>
      </c>
      <c r="AJ187" s="239">
        <v>2</v>
      </c>
      <c r="AK187" s="269">
        <v>2</v>
      </c>
      <c r="AL187" s="240">
        <v>4</v>
      </c>
      <c r="AM187" s="240">
        <v>0</v>
      </c>
      <c r="AN187" s="240">
        <v>1</v>
      </c>
      <c r="AO187" s="303">
        <v>0</v>
      </c>
      <c r="AP187" s="274">
        <v>4</v>
      </c>
      <c r="AQ187" s="239">
        <v>6</v>
      </c>
      <c r="AR187" s="239">
        <v>4</v>
      </c>
      <c r="AS187" s="269">
        <v>2</v>
      </c>
      <c r="AT187" s="240">
        <v>3</v>
      </c>
      <c r="AU187" s="240">
        <v>2</v>
      </c>
      <c r="AV187" s="240">
        <v>2</v>
      </c>
      <c r="AW187" s="270">
        <v>0</v>
      </c>
      <c r="AX187" s="239">
        <v>4</v>
      </c>
      <c r="AY187" s="239">
        <v>1</v>
      </c>
      <c r="AZ187" s="239">
        <v>2</v>
      </c>
      <c r="BA187" s="269">
        <v>0</v>
      </c>
      <c r="BB187" s="240">
        <v>2</v>
      </c>
      <c r="BC187" s="240">
        <v>0</v>
      </c>
      <c r="BD187" s="240">
        <v>0</v>
      </c>
      <c r="BE187" s="270">
        <v>0</v>
      </c>
      <c r="BF187" s="290"/>
      <c r="BG187" s="239">
        <v>5</v>
      </c>
      <c r="BH187" s="239">
        <v>4</v>
      </c>
      <c r="BI187" s="239">
        <v>4</v>
      </c>
      <c r="BJ187" s="269">
        <v>2</v>
      </c>
      <c r="BK187" s="240">
        <v>4</v>
      </c>
      <c r="BL187" s="240">
        <v>2</v>
      </c>
      <c r="BM187" s="240">
        <v>3</v>
      </c>
      <c r="BN187" s="270">
        <v>0</v>
      </c>
      <c r="BO187" s="239">
        <v>5</v>
      </c>
      <c r="BP187" s="239">
        <v>2</v>
      </c>
      <c r="BQ187" s="239">
        <v>4</v>
      </c>
      <c r="BR187" s="269">
        <v>0</v>
      </c>
      <c r="BS187" s="240">
        <v>3</v>
      </c>
      <c r="BT187" s="240">
        <v>2</v>
      </c>
      <c r="BU187" s="240">
        <v>2</v>
      </c>
      <c r="BV187" s="270">
        <v>1</v>
      </c>
      <c r="BW187" s="239">
        <v>4</v>
      </c>
      <c r="BX187" s="239">
        <v>1</v>
      </c>
      <c r="BY187" s="239">
        <v>1</v>
      </c>
      <c r="BZ187" s="269">
        <v>0</v>
      </c>
    </row>
    <row r="188" spans="1:78">
      <c r="A188" s="238">
        <v>4</v>
      </c>
      <c r="B188" s="291" t="s">
        <v>87</v>
      </c>
      <c r="C188" s="291" t="str">
        <f t="shared" si="88"/>
        <v>Dave Beltz</v>
      </c>
      <c r="D188" s="287">
        <v>8</v>
      </c>
      <c r="E188" s="237">
        <v>475</v>
      </c>
      <c r="F188" s="237">
        <v>267</v>
      </c>
      <c r="G188" s="237">
        <v>14</v>
      </c>
      <c r="H188" s="285">
        <f t="shared" si="89"/>
        <v>0.56210526315789477</v>
      </c>
      <c r="I188" s="286">
        <f t="shared" si="90"/>
        <v>69</v>
      </c>
      <c r="J188" s="236">
        <f t="shared" si="91"/>
        <v>24</v>
      </c>
      <c r="K188" s="236">
        <f t="shared" si="92"/>
        <v>38</v>
      </c>
      <c r="L188" s="236">
        <f t="shared" si="93"/>
        <v>0</v>
      </c>
      <c r="M188" s="285">
        <f t="shared" si="94"/>
        <v>0.55072463768115942</v>
      </c>
      <c r="N188" s="235">
        <v>6</v>
      </c>
      <c r="O188" s="235">
        <v>1</v>
      </c>
      <c r="P188" s="235">
        <v>4</v>
      </c>
      <c r="Q188" s="281">
        <v>0</v>
      </c>
      <c r="R188" s="234">
        <v>3</v>
      </c>
      <c r="S188" s="234">
        <v>0</v>
      </c>
      <c r="T188" s="234">
        <v>1</v>
      </c>
      <c r="U188" s="280">
        <v>0</v>
      </c>
      <c r="V188" s="235">
        <v>6</v>
      </c>
      <c r="W188" s="235">
        <v>2</v>
      </c>
      <c r="X188" s="235">
        <v>3</v>
      </c>
      <c r="Y188" s="281">
        <v>0</v>
      </c>
      <c r="Z188" s="234">
        <v>3</v>
      </c>
      <c r="AA188" s="234">
        <v>1</v>
      </c>
      <c r="AB188" s="234">
        <v>2</v>
      </c>
      <c r="AC188" s="280">
        <v>0</v>
      </c>
      <c r="AD188" s="235">
        <v>3</v>
      </c>
      <c r="AE188" s="235">
        <v>3</v>
      </c>
      <c r="AF188" s="235">
        <v>2</v>
      </c>
      <c r="AG188" s="281">
        <v>0</v>
      </c>
      <c r="AH188" s="284">
        <v>5</v>
      </c>
      <c r="AI188" s="234">
        <v>1</v>
      </c>
      <c r="AJ188" s="234">
        <v>3</v>
      </c>
      <c r="AK188" s="280">
        <v>0</v>
      </c>
      <c r="AL188" s="235">
        <v>4</v>
      </c>
      <c r="AM188" s="235">
        <v>1</v>
      </c>
      <c r="AN188" s="235">
        <v>3</v>
      </c>
      <c r="AO188" s="304">
        <v>0</v>
      </c>
      <c r="AP188" s="284">
        <v>5</v>
      </c>
      <c r="AQ188" s="234">
        <v>4</v>
      </c>
      <c r="AR188" s="234">
        <v>3</v>
      </c>
      <c r="AS188" s="280">
        <v>0</v>
      </c>
      <c r="AT188" s="235">
        <v>4</v>
      </c>
      <c r="AU188" s="235">
        <v>3</v>
      </c>
      <c r="AV188" s="235">
        <v>4</v>
      </c>
      <c r="AW188" s="281">
        <v>0</v>
      </c>
      <c r="AX188" s="234">
        <v>5</v>
      </c>
      <c r="AY188" s="234">
        <v>0</v>
      </c>
      <c r="AZ188" s="234">
        <v>3</v>
      </c>
      <c r="BA188" s="280">
        <v>0</v>
      </c>
      <c r="BB188" s="235">
        <v>3</v>
      </c>
      <c r="BC188" s="235">
        <v>1</v>
      </c>
      <c r="BD188" s="235">
        <v>1</v>
      </c>
      <c r="BE188" s="281">
        <v>0</v>
      </c>
      <c r="BF188" s="290"/>
      <c r="BG188" s="234">
        <v>6</v>
      </c>
      <c r="BH188" s="234">
        <v>2</v>
      </c>
      <c r="BI188" s="234">
        <v>2</v>
      </c>
      <c r="BJ188" s="280">
        <v>0</v>
      </c>
      <c r="BK188" s="235">
        <v>5</v>
      </c>
      <c r="BL188" s="235">
        <v>1</v>
      </c>
      <c r="BM188" s="235">
        <v>1</v>
      </c>
      <c r="BN188" s="281">
        <v>0</v>
      </c>
      <c r="BO188" s="234">
        <v>6</v>
      </c>
      <c r="BP188" s="234">
        <v>2</v>
      </c>
      <c r="BQ188" s="234">
        <v>2</v>
      </c>
      <c r="BR188" s="280">
        <v>0</v>
      </c>
      <c r="BS188" s="235"/>
      <c r="BT188" s="235"/>
      <c r="BU188" s="235"/>
      <c r="BV188" s="281"/>
      <c r="BW188" s="234">
        <v>5</v>
      </c>
      <c r="BX188" s="234">
        <v>2</v>
      </c>
      <c r="BY188" s="234">
        <v>4</v>
      </c>
      <c r="BZ188" s="280">
        <v>0</v>
      </c>
    </row>
    <row r="189" spans="1:78">
      <c r="A189" s="243">
        <v>5</v>
      </c>
      <c r="B189" s="289" t="s">
        <v>1140</v>
      </c>
      <c r="C189" s="289" t="str">
        <f t="shared" si="88"/>
        <v>Heath Kinney</v>
      </c>
      <c r="D189" s="278">
        <v>9</v>
      </c>
      <c r="E189" s="242">
        <v>596</v>
      </c>
      <c r="F189" s="242">
        <v>367</v>
      </c>
      <c r="G189" s="242">
        <v>10</v>
      </c>
      <c r="H189" s="277">
        <f t="shared" si="89"/>
        <v>0.61577181208053688</v>
      </c>
      <c r="I189" s="276">
        <f t="shared" si="90"/>
        <v>62</v>
      </c>
      <c r="J189" s="241">
        <f t="shared" si="91"/>
        <v>32</v>
      </c>
      <c r="K189" s="241">
        <f t="shared" si="92"/>
        <v>38</v>
      </c>
      <c r="L189" s="241">
        <f t="shared" si="93"/>
        <v>0</v>
      </c>
      <c r="M189" s="275">
        <f t="shared" si="94"/>
        <v>0.61290322580645162</v>
      </c>
      <c r="N189" s="240">
        <v>3</v>
      </c>
      <c r="O189" s="240">
        <v>5</v>
      </c>
      <c r="P189" s="240">
        <v>2</v>
      </c>
      <c r="Q189" s="270">
        <v>0</v>
      </c>
      <c r="R189" s="239">
        <v>5</v>
      </c>
      <c r="S189" s="239">
        <v>1</v>
      </c>
      <c r="T189" s="239">
        <v>2</v>
      </c>
      <c r="U189" s="269">
        <v>0</v>
      </c>
      <c r="V189" s="240">
        <v>6</v>
      </c>
      <c r="W189" s="240">
        <v>2</v>
      </c>
      <c r="X189" s="240">
        <v>2</v>
      </c>
      <c r="Y189" s="270">
        <v>0</v>
      </c>
      <c r="Z189" s="239">
        <v>6</v>
      </c>
      <c r="AA189" s="239">
        <v>1</v>
      </c>
      <c r="AB189" s="239">
        <v>3</v>
      </c>
      <c r="AC189" s="269">
        <v>0</v>
      </c>
      <c r="AD189" s="240">
        <v>5</v>
      </c>
      <c r="AE189" s="240">
        <v>1</v>
      </c>
      <c r="AF189" s="240">
        <v>4</v>
      </c>
      <c r="AG189" s="270">
        <v>0</v>
      </c>
      <c r="AH189" s="274">
        <v>5</v>
      </c>
      <c r="AI189" s="239">
        <v>1</v>
      </c>
      <c r="AJ189" s="239">
        <v>3</v>
      </c>
      <c r="AK189" s="269">
        <v>0</v>
      </c>
      <c r="AL189" s="240"/>
      <c r="AM189" s="240"/>
      <c r="AN189" s="240"/>
      <c r="AO189" s="303"/>
      <c r="AP189" s="274"/>
      <c r="AQ189" s="239"/>
      <c r="AR189" s="239"/>
      <c r="AS189" s="269"/>
      <c r="AT189" s="240">
        <v>5</v>
      </c>
      <c r="AU189" s="240">
        <v>5</v>
      </c>
      <c r="AV189" s="240">
        <v>5</v>
      </c>
      <c r="AW189" s="270">
        <v>0</v>
      </c>
      <c r="AX189" s="239"/>
      <c r="AY189" s="239"/>
      <c r="AZ189" s="239"/>
      <c r="BA189" s="269"/>
      <c r="BB189" s="240">
        <v>5</v>
      </c>
      <c r="BC189" s="240">
        <v>3</v>
      </c>
      <c r="BD189" s="240">
        <v>4</v>
      </c>
      <c r="BE189" s="270">
        <v>0</v>
      </c>
      <c r="BF189" s="290"/>
      <c r="BG189" s="239">
        <v>5</v>
      </c>
      <c r="BH189" s="239">
        <v>2</v>
      </c>
      <c r="BI189" s="239">
        <v>2</v>
      </c>
      <c r="BJ189" s="269">
        <v>0</v>
      </c>
      <c r="BK189" s="240">
        <v>3</v>
      </c>
      <c r="BL189" s="240">
        <v>4</v>
      </c>
      <c r="BM189" s="240">
        <v>3</v>
      </c>
      <c r="BN189" s="270">
        <v>0</v>
      </c>
      <c r="BO189" s="239">
        <v>5</v>
      </c>
      <c r="BP189" s="239">
        <v>4</v>
      </c>
      <c r="BQ189" s="239">
        <v>3</v>
      </c>
      <c r="BR189" s="269">
        <v>0</v>
      </c>
      <c r="BS189" s="240">
        <v>4</v>
      </c>
      <c r="BT189" s="240">
        <v>2</v>
      </c>
      <c r="BU189" s="240">
        <v>3</v>
      </c>
      <c r="BV189" s="270">
        <v>0</v>
      </c>
      <c r="BW189" s="239">
        <v>5</v>
      </c>
      <c r="BX189" s="239">
        <v>1</v>
      </c>
      <c r="BY189" s="239">
        <v>2</v>
      </c>
      <c r="BZ189" s="269">
        <v>0</v>
      </c>
    </row>
    <row r="190" spans="1:78">
      <c r="A190" s="238">
        <v>6</v>
      </c>
      <c r="B190" s="291" t="s">
        <v>15</v>
      </c>
      <c r="C190" s="291" t="str">
        <f t="shared" si="88"/>
        <v>Brian Davenport</v>
      </c>
      <c r="D190" s="287">
        <v>5</v>
      </c>
      <c r="E190" s="237">
        <v>338</v>
      </c>
      <c r="F190" s="237">
        <v>166</v>
      </c>
      <c r="G190" s="237">
        <v>2</v>
      </c>
      <c r="H190" s="285">
        <f t="shared" si="89"/>
        <v>0.4911242603550296</v>
      </c>
      <c r="I190" s="286">
        <f t="shared" si="90"/>
        <v>75</v>
      </c>
      <c r="J190" s="236">
        <f t="shared" si="91"/>
        <v>30</v>
      </c>
      <c r="K190" s="236">
        <f t="shared" si="92"/>
        <v>34</v>
      </c>
      <c r="L190" s="236">
        <f t="shared" si="93"/>
        <v>0</v>
      </c>
      <c r="M190" s="285">
        <f t="shared" si="94"/>
        <v>0.45333333333333331</v>
      </c>
      <c r="N190" s="235">
        <v>6</v>
      </c>
      <c r="O190" s="235">
        <v>2</v>
      </c>
      <c r="P190" s="235">
        <v>3</v>
      </c>
      <c r="Q190" s="281">
        <v>0</v>
      </c>
      <c r="R190" s="234">
        <v>6</v>
      </c>
      <c r="S190" s="234">
        <v>3</v>
      </c>
      <c r="T190" s="234">
        <v>4</v>
      </c>
      <c r="U190" s="280">
        <v>0</v>
      </c>
      <c r="V190" s="235">
        <v>5</v>
      </c>
      <c r="W190" s="235">
        <v>2</v>
      </c>
      <c r="X190" s="235">
        <v>1</v>
      </c>
      <c r="Y190" s="281">
        <v>0</v>
      </c>
      <c r="Z190" s="234">
        <v>6</v>
      </c>
      <c r="AA190" s="234">
        <v>3</v>
      </c>
      <c r="AB190" s="234">
        <v>3</v>
      </c>
      <c r="AC190" s="280">
        <v>0</v>
      </c>
      <c r="AD190" s="235">
        <v>5</v>
      </c>
      <c r="AE190" s="235">
        <v>2</v>
      </c>
      <c r="AF190" s="235">
        <v>3</v>
      </c>
      <c r="AG190" s="281">
        <v>0</v>
      </c>
      <c r="AH190" s="284">
        <v>5</v>
      </c>
      <c r="AI190" s="234">
        <v>2</v>
      </c>
      <c r="AJ190" s="234">
        <v>2</v>
      </c>
      <c r="AK190" s="280">
        <v>0</v>
      </c>
      <c r="AL190" s="235">
        <v>4</v>
      </c>
      <c r="AM190" s="235">
        <v>0</v>
      </c>
      <c r="AN190" s="235">
        <v>0</v>
      </c>
      <c r="AO190" s="304">
        <v>0</v>
      </c>
      <c r="AP190" s="284">
        <v>6</v>
      </c>
      <c r="AQ190" s="234">
        <v>5</v>
      </c>
      <c r="AR190" s="234">
        <v>5</v>
      </c>
      <c r="AS190" s="280">
        <v>0</v>
      </c>
      <c r="AT190" s="235">
        <v>4</v>
      </c>
      <c r="AU190" s="235">
        <v>1</v>
      </c>
      <c r="AV190" s="235">
        <v>1</v>
      </c>
      <c r="AW190" s="281">
        <v>0</v>
      </c>
      <c r="AX190" s="234">
        <v>3</v>
      </c>
      <c r="AY190" s="234">
        <v>0</v>
      </c>
      <c r="AZ190" s="234">
        <v>0</v>
      </c>
      <c r="BA190" s="280">
        <v>0</v>
      </c>
      <c r="BB190" s="235">
        <v>3</v>
      </c>
      <c r="BC190" s="235">
        <v>1</v>
      </c>
      <c r="BD190" s="235">
        <v>1</v>
      </c>
      <c r="BE190" s="281">
        <v>0</v>
      </c>
      <c r="BF190" s="290"/>
      <c r="BG190" s="234">
        <v>5</v>
      </c>
      <c r="BH190" s="234">
        <v>2</v>
      </c>
      <c r="BI190" s="234">
        <v>1</v>
      </c>
      <c r="BJ190" s="280">
        <v>0</v>
      </c>
      <c r="BK190" s="235">
        <v>4</v>
      </c>
      <c r="BL190" s="235">
        <v>0</v>
      </c>
      <c r="BM190" s="235">
        <v>1</v>
      </c>
      <c r="BN190" s="281">
        <v>0</v>
      </c>
      <c r="BO190" s="234">
        <v>6</v>
      </c>
      <c r="BP190" s="234">
        <v>5</v>
      </c>
      <c r="BQ190" s="234">
        <v>5</v>
      </c>
      <c r="BR190" s="280">
        <v>0</v>
      </c>
      <c r="BS190" s="235">
        <v>3</v>
      </c>
      <c r="BT190" s="235">
        <v>1</v>
      </c>
      <c r="BU190" s="235">
        <v>2</v>
      </c>
      <c r="BV190" s="281">
        <v>0</v>
      </c>
      <c r="BW190" s="234">
        <v>4</v>
      </c>
      <c r="BX190" s="234">
        <v>1</v>
      </c>
      <c r="BY190" s="234">
        <v>2</v>
      </c>
      <c r="BZ190" s="280">
        <v>0</v>
      </c>
    </row>
    <row r="191" spans="1:78">
      <c r="A191" s="243">
        <v>7</v>
      </c>
      <c r="B191" s="289" t="s">
        <v>151</v>
      </c>
      <c r="C191" s="289" t="str">
        <f t="shared" si="88"/>
        <v>Rob Griffin</v>
      </c>
      <c r="D191" s="276">
        <v>19</v>
      </c>
      <c r="E191" s="242">
        <v>1241</v>
      </c>
      <c r="F191" s="242">
        <v>725</v>
      </c>
      <c r="G191" s="242">
        <v>6</v>
      </c>
      <c r="H191" s="277">
        <f t="shared" si="89"/>
        <v>0.58420628525382756</v>
      </c>
      <c r="I191" s="276">
        <f t="shared" si="90"/>
        <v>77</v>
      </c>
      <c r="J191" s="241">
        <f t="shared" si="91"/>
        <v>27</v>
      </c>
      <c r="K191" s="241">
        <f t="shared" si="92"/>
        <v>52</v>
      </c>
      <c r="L191" s="241">
        <f t="shared" si="93"/>
        <v>0</v>
      </c>
      <c r="M191" s="275">
        <f t="shared" si="94"/>
        <v>0.67532467532467533</v>
      </c>
      <c r="N191" s="240">
        <v>6</v>
      </c>
      <c r="O191" s="240">
        <v>1</v>
      </c>
      <c r="P191" s="240">
        <v>3</v>
      </c>
      <c r="Q191" s="270">
        <v>0</v>
      </c>
      <c r="R191" s="239">
        <v>4</v>
      </c>
      <c r="S191" s="239">
        <v>2</v>
      </c>
      <c r="T191" s="239">
        <v>4</v>
      </c>
      <c r="U191" s="269">
        <v>0</v>
      </c>
      <c r="V191" s="240">
        <v>6</v>
      </c>
      <c r="W191" s="240">
        <v>2</v>
      </c>
      <c r="X191" s="240">
        <v>5</v>
      </c>
      <c r="Y191" s="270">
        <v>0</v>
      </c>
      <c r="Z191" s="239">
        <v>5</v>
      </c>
      <c r="AA191" s="239">
        <v>2</v>
      </c>
      <c r="AB191" s="239">
        <v>3</v>
      </c>
      <c r="AC191" s="269">
        <v>0</v>
      </c>
      <c r="AD191" s="240">
        <v>4</v>
      </c>
      <c r="AE191" s="240">
        <v>2</v>
      </c>
      <c r="AF191" s="240">
        <v>4</v>
      </c>
      <c r="AG191" s="270">
        <v>0</v>
      </c>
      <c r="AH191" s="274">
        <v>4</v>
      </c>
      <c r="AI191" s="239">
        <v>1</v>
      </c>
      <c r="AJ191" s="239">
        <v>1</v>
      </c>
      <c r="AK191" s="269">
        <v>0</v>
      </c>
      <c r="AL191" s="240">
        <v>3</v>
      </c>
      <c r="AM191" s="240">
        <v>0</v>
      </c>
      <c r="AN191" s="240">
        <v>0</v>
      </c>
      <c r="AO191" s="303">
        <v>0</v>
      </c>
      <c r="AP191" s="274">
        <v>7</v>
      </c>
      <c r="AQ191" s="239">
        <v>4</v>
      </c>
      <c r="AR191" s="239">
        <v>4</v>
      </c>
      <c r="AS191" s="269">
        <v>0</v>
      </c>
      <c r="AT191" s="240">
        <v>4</v>
      </c>
      <c r="AU191" s="240">
        <v>1</v>
      </c>
      <c r="AV191" s="240">
        <v>4</v>
      </c>
      <c r="AW191" s="270">
        <v>0</v>
      </c>
      <c r="AX191" s="239">
        <v>5</v>
      </c>
      <c r="AY191" s="239">
        <v>3</v>
      </c>
      <c r="AZ191" s="239">
        <v>5</v>
      </c>
      <c r="BA191" s="269">
        <v>0</v>
      </c>
      <c r="BB191" s="240">
        <v>5</v>
      </c>
      <c r="BC191" s="240">
        <v>1</v>
      </c>
      <c r="BD191" s="240">
        <v>4</v>
      </c>
      <c r="BE191" s="270">
        <v>0</v>
      </c>
      <c r="BF191" s="290"/>
      <c r="BG191" s="239">
        <v>5</v>
      </c>
      <c r="BH191" s="239">
        <v>0</v>
      </c>
      <c r="BI191" s="239">
        <v>1</v>
      </c>
      <c r="BJ191" s="269">
        <v>0</v>
      </c>
      <c r="BK191" s="240">
        <v>5</v>
      </c>
      <c r="BL191" s="240">
        <v>3</v>
      </c>
      <c r="BM191" s="240">
        <v>4</v>
      </c>
      <c r="BN191" s="270">
        <v>0</v>
      </c>
      <c r="BO191" s="239">
        <v>6</v>
      </c>
      <c r="BP191" s="239">
        <v>3</v>
      </c>
      <c r="BQ191" s="239">
        <v>5</v>
      </c>
      <c r="BR191" s="269">
        <v>0</v>
      </c>
      <c r="BS191" s="240">
        <v>3</v>
      </c>
      <c r="BT191" s="240">
        <v>1</v>
      </c>
      <c r="BU191" s="240">
        <v>2</v>
      </c>
      <c r="BV191" s="270">
        <v>0</v>
      </c>
      <c r="BW191" s="239">
        <v>5</v>
      </c>
      <c r="BX191" s="239">
        <v>1</v>
      </c>
      <c r="BY191" s="239">
        <v>3</v>
      </c>
      <c r="BZ191" s="269">
        <v>0</v>
      </c>
    </row>
    <row r="192" spans="1:78">
      <c r="A192" s="238">
        <v>8</v>
      </c>
      <c r="B192" s="291" t="s">
        <v>1128</v>
      </c>
      <c r="C192" s="291" t="str">
        <f t="shared" si="88"/>
        <v>Ryan Reynolds</v>
      </c>
      <c r="D192" s="287">
        <v>4</v>
      </c>
      <c r="E192" s="237">
        <v>160</v>
      </c>
      <c r="F192" s="237">
        <v>72</v>
      </c>
      <c r="G192" s="237">
        <v>3</v>
      </c>
      <c r="H192" s="285">
        <f t="shared" si="89"/>
        <v>0.45</v>
      </c>
      <c r="I192" s="286">
        <f t="shared" si="90"/>
        <v>21</v>
      </c>
      <c r="J192" s="236">
        <f t="shared" si="91"/>
        <v>5</v>
      </c>
      <c r="K192" s="236">
        <f t="shared" si="92"/>
        <v>7</v>
      </c>
      <c r="L192" s="236">
        <f t="shared" si="93"/>
        <v>0</v>
      </c>
      <c r="M192" s="285">
        <f t="shared" si="94"/>
        <v>0.33333333333333331</v>
      </c>
      <c r="N192" s="235"/>
      <c r="O192" s="235"/>
      <c r="P192" s="235"/>
      <c r="Q192" s="281"/>
      <c r="R192" s="234"/>
      <c r="S192" s="234"/>
      <c r="T192" s="234"/>
      <c r="U192" s="280"/>
      <c r="V192" s="235"/>
      <c r="W192" s="235"/>
      <c r="X192" s="235"/>
      <c r="Y192" s="281"/>
      <c r="Z192" s="234"/>
      <c r="AA192" s="234"/>
      <c r="AB192" s="234"/>
      <c r="AC192" s="280"/>
      <c r="AD192" s="235"/>
      <c r="AE192" s="235"/>
      <c r="AF192" s="235"/>
      <c r="AG192" s="281"/>
      <c r="AH192" s="284"/>
      <c r="AI192" s="234"/>
      <c r="AJ192" s="234"/>
      <c r="AK192" s="280"/>
      <c r="AL192" s="235"/>
      <c r="AM192" s="235"/>
      <c r="AN192" s="235"/>
      <c r="AO192" s="304"/>
      <c r="AP192" s="284">
        <v>7</v>
      </c>
      <c r="AQ192" s="234">
        <v>3</v>
      </c>
      <c r="AR192" s="234">
        <v>4</v>
      </c>
      <c r="AS192" s="280">
        <v>0</v>
      </c>
      <c r="AT192" s="235">
        <v>2</v>
      </c>
      <c r="AU192" s="235">
        <v>0</v>
      </c>
      <c r="AV192" s="235">
        <v>1</v>
      </c>
      <c r="AW192" s="281">
        <v>0</v>
      </c>
      <c r="AX192" s="234">
        <v>1</v>
      </c>
      <c r="AY192" s="234">
        <v>0</v>
      </c>
      <c r="AZ192" s="234">
        <v>0</v>
      </c>
      <c r="BA192" s="280">
        <v>0</v>
      </c>
      <c r="BB192" s="235">
        <v>2</v>
      </c>
      <c r="BC192" s="235">
        <v>0</v>
      </c>
      <c r="BD192" s="235">
        <v>0</v>
      </c>
      <c r="BE192" s="281">
        <v>0</v>
      </c>
      <c r="BF192" s="290"/>
      <c r="BG192" s="234">
        <v>6</v>
      </c>
      <c r="BH192" s="234">
        <v>2</v>
      </c>
      <c r="BI192" s="234">
        <v>2</v>
      </c>
      <c r="BJ192" s="280">
        <v>0</v>
      </c>
      <c r="BK192" s="235"/>
      <c r="BL192" s="235"/>
      <c r="BM192" s="235"/>
      <c r="BN192" s="281"/>
      <c r="BO192" s="234">
        <v>2</v>
      </c>
      <c r="BP192" s="234">
        <v>0</v>
      </c>
      <c r="BQ192" s="234">
        <v>0</v>
      </c>
      <c r="BR192" s="280">
        <v>0</v>
      </c>
      <c r="BS192" s="235">
        <v>1</v>
      </c>
      <c r="BT192" s="235">
        <v>0</v>
      </c>
      <c r="BU192" s="235">
        <v>0</v>
      </c>
      <c r="BV192" s="281">
        <v>0</v>
      </c>
      <c r="BW192" s="234"/>
      <c r="BX192" s="234"/>
      <c r="BY192" s="234"/>
      <c r="BZ192" s="280"/>
    </row>
    <row r="193" spans="1:78">
      <c r="A193" s="243">
        <v>9</v>
      </c>
      <c r="B193" s="289" t="s">
        <v>1163</v>
      </c>
      <c r="C193" s="289" t="str">
        <f t="shared" si="88"/>
        <v>Travis Simmons</v>
      </c>
      <c r="D193" s="276">
        <v>5</v>
      </c>
      <c r="E193" s="242">
        <v>240</v>
      </c>
      <c r="F193" s="242">
        <v>113</v>
      </c>
      <c r="G193" s="242">
        <v>3</v>
      </c>
      <c r="H193" s="275">
        <f t="shared" si="89"/>
        <v>0.47083333333333333</v>
      </c>
      <c r="I193" s="276">
        <f t="shared" si="90"/>
        <v>63</v>
      </c>
      <c r="J193" s="241">
        <f t="shared" si="91"/>
        <v>19</v>
      </c>
      <c r="K193" s="241">
        <f t="shared" si="92"/>
        <v>33</v>
      </c>
      <c r="L193" s="241">
        <f t="shared" si="93"/>
        <v>2</v>
      </c>
      <c r="M193" s="275">
        <f t="shared" si="94"/>
        <v>0.52380952380952384</v>
      </c>
      <c r="N193" s="240">
        <v>6</v>
      </c>
      <c r="O193" s="240">
        <v>1</v>
      </c>
      <c r="P193" s="240">
        <v>3</v>
      </c>
      <c r="Q193" s="270">
        <v>1</v>
      </c>
      <c r="R193" s="239">
        <v>5</v>
      </c>
      <c r="S193" s="239">
        <v>1</v>
      </c>
      <c r="T193" s="239">
        <v>2</v>
      </c>
      <c r="U193" s="269">
        <v>0</v>
      </c>
      <c r="V193" s="240">
        <v>5</v>
      </c>
      <c r="W193" s="240">
        <v>1</v>
      </c>
      <c r="X193" s="240">
        <v>4</v>
      </c>
      <c r="Y193" s="270">
        <v>0</v>
      </c>
      <c r="Z193" s="239">
        <v>5</v>
      </c>
      <c r="AA193" s="239">
        <v>2</v>
      </c>
      <c r="AB193" s="239">
        <v>3</v>
      </c>
      <c r="AC193" s="269">
        <v>0</v>
      </c>
      <c r="AD193" s="240">
        <v>4</v>
      </c>
      <c r="AE193" s="240">
        <v>3</v>
      </c>
      <c r="AF193" s="240">
        <v>3</v>
      </c>
      <c r="AG193" s="270">
        <v>0</v>
      </c>
      <c r="AH193" s="274">
        <v>4</v>
      </c>
      <c r="AI193" s="239">
        <v>1</v>
      </c>
      <c r="AJ193" s="239">
        <v>3</v>
      </c>
      <c r="AK193" s="269">
        <v>0</v>
      </c>
      <c r="AL193" s="240">
        <v>2</v>
      </c>
      <c r="AM193" s="240">
        <v>0</v>
      </c>
      <c r="AN193" s="240">
        <v>0</v>
      </c>
      <c r="AO193" s="303">
        <v>0</v>
      </c>
      <c r="AP193" s="274">
        <v>8</v>
      </c>
      <c r="AQ193" s="239">
        <v>4</v>
      </c>
      <c r="AR193" s="239">
        <v>7</v>
      </c>
      <c r="AS193" s="269">
        <v>0</v>
      </c>
      <c r="AT193" s="240">
        <v>4</v>
      </c>
      <c r="AU193" s="240">
        <v>1</v>
      </c>
      <c r="AV193" s="240">
        <v>1</v>
      </c>
      <c r="AW193" s="270">
        <v>1</v>
      </c>
      <c r="AX193" s="239">
        <v>4</v>
      </c>
      <c r="AY193" s="239">
        <v>1</v>
      </c>
      <c r="AZ193" s="239">
        <v>2</v>
      </c>
      <c r="BA193" s="269">
        <v>0</v>
      </c>
      <c r="BB193" s="240">
        <v>2</v>
      </c>
      <c r="BC193" s="240">
        <v>0</v>
      </c>
      <c r="BD193" s="240">
        <v>0</v>
      </c>
      <c r="BE193" s="270">
        <v>0</v>
      </c>
      <c r="BF193" s="290"/>
      <c r="BG193" s="239"/>
      <c r="BH193" s="239"/>
      <c r="BI193" s="239"/>
      <c r="BJ193" s="269"/>
      <c r="BK193" s="240">
        <v>2</v>
      </c>
      <c r="BL193" s="240">
        <v>0</v>
      </c>
      <c r="BM193" s="240">
        <v>0</v>
      </c>
      <c r="BN193" s="270">
        <v>0</v>
      </c>
      <c r="BO193" s="239">
        <v>6</v>
      </c>
      <c r="BP193" s="239">
        <v>3</v>
      </c>
      <c r="BQ193" s="239">
        <v>3</v>
      </c>
      <c r="BR193" s="269">
        <v>0</v>
      </c>
      <c r="BS193" s="240">
        <v>2</v>
      </c>
      <c r="BT193" s="240">
        <v>0</v>
      </c>
      <c r="BU193" s="240">
        <v>0</v>
      </c>
      <c r="BV193" s="270">
        <v>0</v>
      </c>
      <c r="BW193" s="239">
        <v>4</v>
      </c>
      <c r="BX193" s="239">
        <v>1</v>
      </c>
      <c r="BY193" s="239">
        <v>2</v>
      </c>
      <c r="BZ193" s="269">
        <v>0</v>
      </c>
    </row>
    <row r="194" spans="1:78">
      <c r="A194" s="238">
        <v>10</v>
      </c>
      <c r="B194" s="291" t="s">
        <v>194</v>
      </c>
      <c r="C194" s="291" t="str">
        <f t="shared" si="88"/>
        <v>Ron Brink</v>
      </c>
      <c r="D194" s="287">
        <v>6</v>
      </c>
      <c r="E194" s="236">
        <v>279</v>
      </c>
      <c r="F194" s="236">
        <v>140</v>
      </c>
      <c r="G194" s="236">
        <v>19</v>
      </c>
      <c r="H194" s="292">
        <f t="shared" si="89"/>
        <v>0.50179211469534046</v>
      </c>
      <c r="I194" s="286">
        <f t="shared" si="90"/>
        <v>54</v>
      </c>
      <c r="J194" s="236">
        <f t="shared" si="91"/>
        <v>20</v>
      </c>
      <c r="K194" s="236">
        <f t="shared" si="92"/>
        <v>27</v>
      </c>
      <c r="L194" s="236">
        <f t="shared" si="93"/>
        <v>0</v>
      </c>
      <c r="M194" s="285">
        <f t="shared" si="94"/>
        <v>0.5</v>
      </c>
      <c r="N194" s="235">
        <v>6</v>
      </c>
      <c r="O194" s="235">
        <v>3</v>
      </c>
      <c r="P194" s="235">
        <v>5</v>
      </c>
      <c r="Q194" s="281">
        <v>0</v>
      </c>
      <c r="R194" s="234">
        <v>5</v>
      </c>
      <c r="S194" s="234">
        <v>2</v>
      </c>
      <c r="T194" s="234">
        <v>1</v>
      </c>
      <c r="U194" s="280">
        <v>0</v>
      </c>
      <c r="V194" s="235">
        <v>4</v>
      </c>
      <c r="W194" s="235">
        <v>1</v>
      </c>
      <c r="X194" s="235">
        <v>1</v>
      </c>
      <c r="Y194" s="281">
        <v>0</v>
      </c>
      <c r="Z194" s="234">
        <v>3</v>
      </c>
      <c r="AA194" s="234">
        <v>1</v>
      </c>
      <c r="AB194" s="234">
        <v>2</v>
      </c>
      <c r="AC194" s="280">
        <v>0</v>
      </c>
      <c r="AD194" s="235">
        <v>5</v>
      </c>
      <c r="AE194" s="235">
        <v>3</v>
      </c>
      <c r="AF194" s="235">
        <v>3</v>
      </c>
      <c r="AG194" s="281">
        <v>0</v>
      </c>
      <c r="AH194" s="284">
        <v>4</v>
      </c>
      <c r="AI194" s="234">
        <v>1</v>
      </c>
      <c r="AJ194" s="234">
        <v>1</v>
      </c>
      <c r="AK194" s="280">
        <v>0</v>
      </c>
      <c r="AL194" s="235">
        <v>3</v>
      </c>
      <c r="AM194" s="235">
        <v>0</v>
      </c>
      <c r="AN194" s="235">
        <v>0</v>
      </c>
      <c r="AO194" s="304">
        <v>0</v>
      </c>
      <c r="AP194" s="284">
        <v>3</v>
      </c>
      <c r="AQ194" s="234">
        <v>1</v>
      </c>
      <c r="AR194" s="234">
        <v>2</v>
      </c>
      <c r="AS194" s="280">
        <v>0</v>
      </c>
      <c r="AT194" s="235">
        <v>2</v>
      </c>
      <c r="AU194" s="235">
        <v>1</v>
      </c>
      <c r="AV194" s="235">
        <v>1</v>
      </c>
      <c r="AW194" s="281">
        <v>0</v>
      </c>
      <c r="AX194" s="234"/>
      <c r="AY194" s="234"/>
      <c r="AZ194" s="234"/>
      <c r="BA194" s="280"/>
      <c r="BB194" s="235">
        <v>2</v>
      </c>
      <c r="BC194" s="235">
        <v>0</v>
      </c>
      <c r="BD194" s="235">
        <v>1</v>
      </c>
      <c r="BE194" s="281">
        <v>0</v>
      </c>
      <c r="BF194" s="290"/>
      <c r="BG194" s="234">
        <v>3</v>
      </c>
      <c r="BH194" s="234">
        <v>2</v>
      </c>
      <c r="BI194" s="234">
        <v>2</v>
      </c>
      <c r="BJ194" s="280">
        <v>0</v>
      </c>
      <c r="BK194" s="235">
        <v>2</v>
      </c>
      <c r="BL194" s="235">
        <v>0</v>
      </c>
      <c r="BM194" s="235">
        <v>1</v>
      </c>
      <c r="BN194" s="281">
        <v>0</v>
      </c>
      <c r="BO194" s="234">
        <v>6</v>
      </c>
      <c r="BP194" s="234">
        <v>4</v>
      </c>
      <c r="BQ194" s="234">
        <v>5</v>
      </c>
      <c r="BR194" s="280">
        <v>0</v>
      </c>
      <c r="BS194" s="235">
        <v>3</v>
      </c>
      <c r="BT194" s="235">
        <v>0</v>
      </c>
      <c r="BU194" s="235">
        <v>0</v>
      </c>
      <c r="BV194" s="281">
        <v>0</v>
      </c>
      <c r="BW194" s="234">
        <v>3</v>
      </c>
      <c r="BX194" s="234">
        <v>1</v>
      </c>
      <c r="BY194" s="234">
        <v>2</v>
      </c>
      <c r="BZ194" s="280">
        <v>0</v>
      </c>
    </row>
    <row r="195" spans="1:78">
      <c r="A195" s="243">
        <v>11</v>
      </c>
      <c r="B195" s="289" t="s">
        <v>1126</v>
      </c>
      <c r="C195" s="289" t="str">
        <f t="shared" si="88"/>
        <v>Jamie Kennedy</v>
      </c>
      <c r="D195" s="278">
        <v>3</v>
      </c>
      <c r="E195" s="242">
        <v>173</v>
      </c>
      <c r="F195" s="242">
        <v>84</v>
      </c>
      <c r="G195" s="242">
        <v>8</v>
      </c>
      <c r="H195" s="277">
        <f t="shared" si="89"/>
        <v>0.48554913294797686</v>
      </c>
      <c r="I195" s="1545"/>
      <c r="J195" s="1546"/>
      <c r="K195" s="1546"/>
      <c r="L195" s="1546"/>
      <c r="M195" s="1547"/>
      <c r="N195" s="240"/>
      <c r="O195" s="240"/>
      <c r="P195" s="240"/>
      <c r="Q195" s="270"/>
      <c r="R195" s="239"/>
      <c r="S195" s="239"/>
      <c r="T195" s="239"/>
      <c r="U195" s="269"/>
      <c r="V195" s="240"/>
      <c r="W195" s="240"/>
      <c r="X195" s="240"/>
      <c r="Y195" s="270"/>
      <c r="Z195" s="239"/>
      <c r="AA195" s="239"/>
      <c r="AB195" s="239"/>
      <c r="AC195" s="269"/>
      <c r="AD195" s="240"/>
      <c r="AE195" s="240"/>
      <c r="AF195" s="240"/>
      <c r="AG195" s="270"/>
      <c r="AH195" s="274"/>
      <c r="AI195" s="239"/>
      <c r="AJ195" s="239"/>
      <c r="AK195" s="269"/>
      <c r="AL195" s="240"/>
      <c r="AM195" s="240"/>
      <c r="AN195" s="240"/>
      <c r="AO195" s="303"/>
      <c r="AP195" s="274"/>
      <c r="AQ195" s="239"/>
      <c r="AR195" s="239"/>
      <c r="AS195" s="269"/>
      <c r="AT195" s="240"/>
      <c r="AU195" s="240"/>
      <c r="AV195" s="240"/>
      <c r="AW195" s="270"/>
      <c r="AX195" s="239"/>
      <c r="AY195" s="239"/>
      <c r="AZ195" s="239"/>
      <c r="BA195" s="269"/>
      <c r="BB195" s="240"/>
      <c r="BC195" s="240"/>
      <c r="BD195" s="240"/>
      <c r="BE195" s="270"/>
      <c r="BF195" s="290"/>
      <c r="BG195" s="239"/>
      <c r="BH195" s="239"/>
      <c r="BI195" s="239"/>
      <c r="BJ195" s="269"/>
      <c r="BK195" s="240"/>
      <c r="BL195" s="240"/>
      <c r="BM195" s="240"/>
      <c r="BN195" s="270"/>
      <c r="BO195" s="239"/>
      <c r="BP195" s="239"/>
      <c r="BQ195" s="239"/>
      <c r="BR195" s="269"/>
      <c r="BS195" s="240"/>
      <c r="BT195" s="240"/>
      <c r="BU195" s="240"/>
      <c r="BV195" s="270"/>
      <c r="BW195" s="239"/>
      <c r="BX195" s="239"/>
      <c r="BY195" s="239"/>
      <c r="BZ195" s="269"/>
    </row>
    <row r="196" spans="1:78">
      <c r="A196" s="238">
        <v>12</v>
      </c>
      <c r="B196" s="291" t="s">
        <v>1133</v>
      </c>
      <c r="C196" s="291" t="str">
        <f t="shared" si="88"/>
        <v>Nathan Walter</v>
      </c>
      <c r="D196" s="287">
        <v>2</v>
      </c>
      <c r="E196" s="236">
        <v>33</v>
      </c>
      <c r="F196" s="236">
        <v>12</v>
      </c>
      <c r="G196" s="236">
        <v>0</v>
      </c>
      <c r="H196" s="285">
        <f t="shared" si="89"/>
        <v>0.36363636363636365</v>
      </c>
      <c r="I196" s="1548"/>
      <c r="J196" s="1549"/>
      <c r="K196" s="1549"/>
      <c r="L196" s="1549"/>
      <c r="M196" s="1550"/>
      <c r="N196" s="235"/>
      <c r="O196" s="235"/>
      <c r="P196" s="235"/>
      <c r="Q196" s="281"/>
      <c r="R196" s="234"/>
      <c r="S196" s="234"/>
      <c r="T196" s="234"/>
      <c r="U196" s="280"/>
      <c r="V196" s="235"/>
      <c r="W196" s="235"/>
      <c r="X196" s="235"/>
      <c r="Y196" s="281"/>
      <c r="Z196" s="234"/>
      <c r="AA196" s="234"/>
      <c r="AB196" s="234"/>
      <c r="AC196" s="280"/>
      <c r="AD196" s="235"/>
      <c r="AE196" s="235"/>
      <c r="AF196" s="235"/>
      <c r="AG196" s="281"/>
      <c r="AH196" s="284"/>
      <c r="AI196" s="234"/>
      <c r="AJ196" s="234"/>
      <c r="AK196" s="280"/>
      <c r="AL196" s="235"/>
      <c r="AM196" s="235"/>
      <c r="AN196" s="235"/>
      <c r="AO196" s="304"/>
      <c r="AP196" s="284"/>
      <c r="AQ196" s="234"/>
      <c r="AR196" s="234"/>
      <c r="AS196" s="280"/>
      <c r="AT196" s="235"/>
      <c r="AU196" s="235"/>
      <c r="AV196" s="235"/>
      <c r="AW196" s="281"/>
      <c r="AX196" s="234"/>
      <c r="AY196" s="234"/>
      <c r="AZ196" s="234"/>
      <c r="BA196" s="280"/>
      <c r="BB196" s="235"/>
      <c r="BC196" s="235"/>
      <c r="BD196" s="235"/>
      <c r="BE196" s="281"/>
      <c r="BF196" s="290"/>
      <c r="BG196" s="234"/>
      <c r="BH196" s="234"/>
      <c r="BI196" s="234"/>
      <c r="BJ196" s="280"/>
      <c r="BK196" s="235"/>
      <c r="BL196" s="235"/>
      <c r="BM196" s="235"/>
      <c r="BN196" s="281"/>
      <c r="BO196" s="234"/>
      <c r="BP196" s="234"/>
      <c r="BQ196" s="234"/>
      <c r="BR196" s="280"/>
      <c r="BS196" s="235"/>
      <c r="BT196" s="235"/>
      <c r="BU196" s="235"/>
      <c r="BV196" s="281"/>
      <c r="BW196" s="234"/>
      <c r="BX196" s="234"/>
      <c r="BY196" s="234"/>
      <c r="BZ196" s="280"/>
    </row>
    <row r="197" spans="1:78">
      <c r="A197" s="243">
        <v>13</v>
      </c>
      <c r="B197" s="289" t="s">
        <v>107</v>
      </c>
      <c r="C197" s="289" t="str">
        <f t="shared" si="88"/>
        <v>Dave Hinman</v>
      </c>
      <c r="D197" s="276">
        <v>9</v>
      </c>
      <c r="E197" s="242">
        <v>448</v>
      </c>
      <c r="F197" s="242">
        <v>214</v>
      </c>
      <c r="G197" s="242">
        <v>2</v>
      </c>
      <c r="H197" s="277">
        <f t="shared" si="89"/>
        <v>0.47767857142857145</v>
      </c>
      <c r="I197" s="276">
        <f t="shared" ref="I197:L201" si="95">SUM(BW197,BS197,BO197,BK197,BG197,BB197,AX197,AT197,AP197,AL197,AH197,AD197,Z197,V197,R197,N197)</f>
        <v>22</v>
      </c>
      <c r="J197" s="241">
        <f t="shared" si="95"/>
        <v>5</v>
      </c>
      <c r="K197" s="241">
        <f t="shared" si="95"/>
        <v>8</v>
      </c>
      <c r="L197" s="241">
        <f t="shared" si="95"/>
        <v>0</v>
      </c>
      <c r="M197" s="275">
        <f>K197/I197</f>
        <v>0.36363636363636365</v>
      </c>
      <c r="N197" s="240"/>
      <c r="O197" s="240"/>
      <c r="P197" s="240"/>
      <c r="Q197" s="270"/>
      <c r="R197" s="239">
        <v>2</v>
      </c>
      <c r="S197" s="239">
        <v>0</v>
      </c>
      <c r="T197" s="239">
        <v>1</v>
      </c>
      <c r="U197" s="269">
        <v>0</v>
      </c>
      <c r="V197" s="240"/>
      <c r="W197" s="240"/>
      <c r="X197" s="240"/>
      <c r="Y197" s="270"/>
      <c r="Z197" s="239">
        <v>2</v>
      </c>
      <c r="AA197" s="239">
        <v>1</v>
      </c>
      <c r="AB197" s="239">
        <v>1</v>
      </c>
      <c r="AC197" s="269">
        <v>0</v>
      </c>
      <c r="AD197" s="240"/>
      <c r="AE197" s="240"/>
      <c r="AF197" s="240"/>
      <c r="AG197" s="270"/>
      <c r="AH197" s="274"/>
      <c r="AI197" s="239"/>
      <c r="AJ197" s="239"/>
      <c r="AK197" s="269"/>
      <c r="AL197" s="240">
        <v>2</v>
      </c>
      <c r="AM197" s="240">
        <v>0</v>
      </c>
      <c r="AN197" s="240">
        <v>0</v>
      </c>
      <c r="AO197" s="303">
        <v>0</v>
      </c>
      <c r="AP197" s="274">
        <v>3</v>
      </c>
      <c r="AQ197" s="239">
        <v>1</v>
      </c>
      <c r="AR197" s="239">
        <v>1</v>
      </c>
      <c r="AS197" s="269">
        <v>0</v>
      </c>
      <c r="AT197" s="240">
        <v>2</v>
      </c>
      <c r="AU197" s="240">
        <v>1</v>
      </c>
      <c r="AV197" s="240">
        <v>1</v>
      </c>
      <c r="AW197" s="270">
        <v>0</v>
      </c>
      <c r="AX197" s="239"/>
      <c r="AY197" s="239"/>
      <c r="AZ197" s="239"/>
      <c r="BA197" s="269"/>
      <c r="BB197" s="240"/>
      <c r="BC197" s="240"/>
      <c r="BD197" s="240"/>
      <c r="BE197" s="270"/>
      <c r="BF197" s="271"/>
      <c r="BG197" s="239">
        <v>2</v>
      </c>
      <c r="BH197" s="239">
        <v>0</v>
      </c>
      <c r="BI197" s="239">
        <v>2</v>
      </c>
      <c r="BJ197" s="269">
        <v>0</v>
      </c>
      <c r="BK197" s="240">
        <v>2</v>
      </c>
      <c r="BL197" s="240">
        <v>0</v>
      </c>
      <c r="BM197" s="240">
        <v>0</v>
      </c>
      <c r="BN197" s="270">
        <v>0</v>
      </c>
      <c r="BO197" s="239"/>
      <c r="BP197" s="239"/>
      <c r="BQ197" s="239"/>
      <c r="BR197" s="269"/>
      <c r="BS197" s="240">
        <v>3</v>
      </c>
      <c r="BT197" s="240">
        <v>1</v>
      </c>
      <c r="BU197" s="240">
        <v>1</v>
      </c>
      <c r="BV197" s="270">
        <v>0</v>
      </c>
      <c r="BW197" s="239">
        <v>4</v>
      </c>
      <c r="BX197" s="239">
        <v>1</v>
      </c>
      <c r="BY197" s="239">
        <v>1</v>
      </c>
      <c r="BZ197" s="269">
        <v>0</v>
      </c>
    </row>
    <row r="198" spans="1:78">
      <c r="A198" s="238">
        <v>14</v>
      </c>
      <c r="B198" s="291" t="s">
        <v>1229</v>
      </c>
      <c r="C198" s="291" t="str">
        <f t="shared" si="88"/>
        <v>Bill Bliss</v>
      </c>
      <c r="D198" s="286">
        <v>3</v>
      </c>
      <c r="E198" s="236">
        <v>74</v>
      </c>
      <c r="F198" s="236">
        <v>27</v>
      </c>
      <c r="G198" s="236">
        <v>0</v>
      </c>
      <c r="H198" s="285">
        <f t="shared" si="89"/>
        <v>0.36486486486486486</v>
      </c>
      <c r="I198" s="286">
        <f t="shared" si="95"/>
        <v>26</v>
      </c>
      <c r="J198" s="236">
        <f t="shared" si="95"/>
        <v>4</v>
      </c>
      <c r="K198" s="236">
        <f t="shared" si="95"/>
        <v>10</v>
      </c>
      <c r="L198" s="236">
        <f t="shared" si="95"/>
        <v>0</v>
      </c>
      <c r="M198" s="285">
        <f>K198/I198</f>
        <v>0.38461538461538464</v>
      </c>
      <c r="N198" s="235">
        <v>3</v>
      </c>
      <c r="O198" s="235">
        <v>2</v>
      </c>
      <c r="P198" s="235">
        <v>2</v>
      </c>
      <c r="Q198" s="281">
        <v>0</v>
      </c>
      <c r="R198" s="234">
        <v>3</v>
      </c>
      <c r="S198" s="234">
        <v>0</v>
      </c>
      <c r="T198" s="234">
        <v>1</v>
      </c>
      <c r="U198" s="280">
        <v>0</v>
      </c>
      <c r="V198" s="235">
        <v>2</v>
      </c>
      <c r="W198" s="235">
        <v>0</v>
      </c>
      <c r="X198" s="235">
        <v>1</v>
      </c>
      <c r="Y198" s="281">
        <v>0</v>
      </c>
      <c r="Z198" s="234">
        <v>2</v>
      </c>
      <c r="AA198" s="234">
        <v>0</v>
      </c>
      <c r="AB198" s="234">
        <v>0</v>
      </c>
      <c r="AC198" s="280">
        <v>0</v>
      </c>
      <c r="AD198" s="235">
        <v>4</v>
      </c>
      <c r="AE198" s="235">
        <v>0</v>
      </c>
      <c r="AF198" s="235">
        <v>0</v>
      </c>
      <c r="AG198" s="281">
        <v>0</v>
      </c>
      <c r="AH198" s="284">
        <v>2</v>
      </c>
      <c r="AI198" s="234">
        <v>0</v>
      </c>
      <c r="AJ198" s="234">
        <v>1</v>
      </c>
      <c r="AK198" s="280">
        <v>0</v>
      </c>
      <c r="AL198" s="235">
        <v>1</v>
      </c>
      <c r="AM198" s="235">
        <v>0</v>
      </c>
      <c r="AN198" s="235">
        <v>1</v>
      </c>
      <c r="AO198" s="304">
        <v>0</v>
      </c>
      <c r="AP198" s="284"/>
      <c r="AQ198" s="234"/>
      <c r="AR198" s="234"/>
      <c r="AS198" s="280"/>
      <c r="AT198" s="235"/>
      <c r="AU198" s="235"/>
      <c r="AV198" s="235"/>
      <c r="AW198" s="281"/>
      <c r="AX198" s="234">
        <v>2</v>
      </c>
      <c r="AY198" s="234">
        <v>1</v>
      </c>
      <c r="AZ198" s="234">
        <v>1</v>
      </c>
      <c r="BA198" s="280">
        <v>0</v>
      </c>
      <c r="BB198" s="235">
        <v>2</v>
      </c>
      <c r="BC198" s="235">
        <v>0</v>
      </c>
      <c r="BD198" s="235">
        <v>0</v>
      </c>
      <c r="BE198" s="281">
        <v>0</v>
      </c>
      <c r="BF198" s="271"/>
      <c r="BG198" s="234"/>
      <c r="BH198" s="234"/>
      <c r="BI198" s="234"/>
      <c r="BJ198" s="280"/>
      <c r="BK198" s="235">
        <v>2</v>
      </c>
      <c r="BL198" s="235">
        <v>0</v>
      </c>
      <c r="BM198" s="235">
        <v>0</v>
      </c>
      <c r="BN198" s="281">
        <v>0</v>
      </c>
      <c r="BO198" s="234"/>
      <c r="BP198" s="234"/>
      <c r="BQ198" s="234"/>
      <c r="BR198" s="280"/>
      <c r="BS198" s="235">
        <v>3</v>
      </c>
      <c r="BT198" s="235">
        <v>1</v>
      </c>
      <c r="BU198" s="235">
        <v>3</v>
      </c>
      <c r="BV198" s="281">
        <v>0</v>
      </c>
      <c r="BW198" s="234"/>
      <c r="BX198" s="234"/>
      <c r="BY198" s="234"/>
      <c r="BZ198" s="280"/>
    </row>
    <row r="199" spans="1:78">
      <c r="A199" s="243">
        <v>15</v>
      </c>
      <c r="B199" s="279" t="s">
        <v>89</v>
      </c>
      <c r="C199" s="279" t="str">
        <f t="shared" si="88"/>
        <v>Scott Lawless</v>
      </c>
      <c r="D199" s="278">
        <v>1</v>
      </c>
      <c r="E199" s="242">
        <v>68</v>
      </c>
      <c r="F199" s="242">
        <v>38</v>
      </c>
      <c r="G199" s="242">
        <v>0</v>
      </c>
      <c r="H199" s="277">
        <f t="shared" si="89"/>
        <v>0.55882352941176472</v>
      </c>
      <c r="I199" s="276">
        <f t="shared" si="95"/>
        <v>68</v>
      </c>
      <c r="J199" s="241">
        <f t="shared" si="95"/>
        <v>15</v>
      </c>
      <c r="K199" s="241">
        <f t="shared" si="95"/>
        <v>38</v>
      </c>
      <c r="L199" s="241">
        <f t="shared" si="95"/>
        <v>0</v>
      </c>
      <c r="M199" s="275">
        <f>K199/I199</f>
        <v>0.55882352941176472</v>
      </c>
      <c r="N199" s="240">
        <v>5</v>
      </c>
      <c r="O199" s="240">
        <v>2</v>
      </c>
      <c r="P199" s="240">
        <v>4</v>
      </c>
      <c r="Q199" s="270">
        <v>0</v>
      </c>
      <c r="R199" s="239">
        <v>5</v>
      </c>
      <c r="S199" s="239">
        <v>1</v>
      </c>
      <c r="T199" s="239">
        <v>4</v>
      </c>
      <c r="U199" s="269">
        <v>0</v>
      </c>
      <c r="V199" s="240">
        <v>6</v>
      </c>
      <c r="W199" s="240">
        <v>0</v>
      </c>
      <c r="X199" s="240">
        <v>2</v>
      </c>
      <c r="Y199" s="270">
        <v>0</v>
      </c>
      <c r="Z199" s="239">
        <v>5</v>
      </c>
      <c r="AA199" s="239">
        <v>2</v>
      </c>
      <c r="AB199" s="239">
        <v>3</v>
      </c>
      <c r="AC199" s="269">
        <v>0</v>
      </c>
      <c r="AD199" s="240">
        <v>4</v>
      </c>
      <c r="AE199" s="240">
        <v>0</v>
      </c>
      <c r="AF199" s="240">
        <v>1</v>
      </c>
      <c r="AG199" s="270">
        <v>0</v>
      </c>
      <c r="AH199" s="274">
        <v>4</v>
      </c>
      <c r="AI199" s="239">
        <v>2</v>
      </c>
      <c r="AJ199" s="239">
        <v>2</v>
      </c>
      <c r="AK199" s="269">
        <v>0</v>
      </c>
      <c r="AL199" s="240">
        <v>3</v>
      </c>
      <c r="AM199" s="240">
        <v>0</v>
      </c>
      <c r="AN199" s="240">
        <v>3</v>
      </c>
      <c r="AO199" s="303">
        <v>0</v>
      </c>
      <c r="AP199" s="274">
        <v>8</v>
      </c>
      <c r="AQ199" s="239">
        <v>4</v>
      </c>
      <c r="AR199" s="239">
        <v>5</v>
      </c>
      <c r="AS199" s="269">
        <v>0</v>
      </c>
      <c r="AT199" s="240">
        <v>4</v>
      </c>
      <c r="AU199" s="240">
        <v>1</v>
      </c>
      <c r="AV199" s="240">
        <v>1</v>
      </c>
      <c r="AW199" s="270">
        <v>0</v>
      </c>
      <c r="AX199" s="239">
        <v>4</v>
      </c>
      <c r="AY199" s="239">
        <v>1</v>
      </c>
      <c r="AZ199" s="239">
        <v>2</v>
      </c>
      <c r="BA199" s="269">
        <v>0</v>
      </c>
      <c r="BB199" s="240">
        <v>4</v>
      </c>
      <c r="BC199" s="240">
        <v>1</v>
      </c>
      <c r="BD199" s="240">
        <v>3</v>
      </c>
      <c r="BE199" s="270">
        <v>0</v>
      </c>
      <c r="BF199" s="271"/>
      <c r="BG199" s="239">
        <v>6</v>
      </c>
      <c r="BH199" s="239">
        <v>1</v>
      </c>
      <c r="BI199" s="239">
        <v>4</v>
      </c>
      <c r="BJ199" s="269">
        <v>0</v>
      </c>
      <c r="BK199" s="240">
        <v>2</v>
      </c>
      <c r="BL199" s="240">
        <v>0</v>
      </c>
      <c r="BM199" s="240">
        <v>2</v>
      </c>
      <c r="BN199" s="270">
        <v>0</v>
      </c>
      <c r="BO199" s="239">
        <v>4</v>
      </c>
      <c r="BP199" s="239">
        <v>0</v>
      </c>
      <c r="BQ199" s="239">
        <v>1</v>
      </c>
      <c r="BR199" s="269">
        <v>0</v>
      </c>
      <c r="BS199" s="240">
        <v>4</v>
      </c>
      <c r="BT199" s="240">
        <v>0</v>
      </c>
      <c r="BU199" s="240">
        <v>1</v>
      </c>
      <c r="BV199" s="270">
        <v>0</v>
      </c>
      <c r="BW199" s="239"/>
      <c r="BX199" s="239"/>
      <c r="BY199" s="239"/>
      <c r="BZ199" s="269"/>
    </row>
    <row r="200" spans="1:78">
      <c r="A200" s="238">
        <v>16</v>
      </c>
      <c r="B200" s="288" t="s">
        <v>1266</v>
      </c>
      <c r="C200" s="288" t="str">
        <f t="shared" si="88"/>
        <v>Geoff Opalewski</v>
      </c>
      <c r="D200" s="287"/>
      <c r="E200" s="237"/>
      <c r="F200" s="237"/>
      <c r="G200" s="237"/>
      <c r="H200" s="292"/>
      <c r="I200" s="286">
        <f t="shared" si="95"/>
        <v>47</v>
      </c>
      <c r="J200" s="236">
        <f t="shared" si="95"/>
        <v>14</v>
      </c>
      <c r="K200" s="236">
        <f t="shared" si="95"/>
        <v>24</v>
      </c>
      <c r="L200" s="236">
        <f t="shared" si="95"/>
        <v>0</v>
      </c>
      <c r="M200" s="285">
        <f>K200/I200</f>
        <v>0.51063829787234039</v>
      </c>
      <c r="N200" s="235">
        <v>3</v>
      </c>
      <c r="O200" s="235">
        <v>1</v>
      </c>
      <c r="P200" s="235">
        <v>1</v>
      </c>
      <c r="Q200" s="281">
        <v>0</v>
      </c>
      <c r="R200" s="234">
        <v>2</v>
      </c>
      <c r="S200" s="234">
        <v>1</v>
      </c>
      <c r="T200" s="234">
        <v>1</v>
      </c>
      <c r="U200" s="280">
        <v>0</v>
      </c>
      <c r="V200" s="235">
        <v>3</v>
      </c>
      <c r="W200" s="235">
        <v>0</v>
      </c>
      <c r="X200" s="235">
        <v>2</v>
      </c>
      <c r="Y200" s="281">
        <v>0</v>
      </c>
      <c r="Z200" s="234">
        <v>2</v>
      </c>
      <c r="AA200" s="234">
        <v>1</v>
      </c>
      <c r="AB200" s="234">
        <v>1</v>
      </c>
      <c r="AC200" s="280">
        <v>0</v>
      </c>
      <c r="AD200" s="235">
        <v>4</v>
      </c>
      <c r="AE200" s="235">
        <v>1</v>
      </c>
      <c r="AF200" s="235">
        <v>3</v>
      </c>
      <c r="AG200" s="281">
        <v>0</v>
      </c>
      <c r="AH200" s="284">
        <v>2</v>
      </c>
      <c r="AI200" s="234">
        <v>0</v>
      </c>
      <c r="AJ200" s="234">
        <v>0</v>
      </c>
      <c r="AK200" s="280">
        <v>0</v>
      </c>
      <c r="AL200" s="235">
        <v>3</v>
      </c>
      <c r="AM200" s="235">
        <v>0</v>
      </c>
      <c r="AN200" s="235">
        <v>1</v>
      </c>
      <c r="AO200" s="304">
        <v>0</v>
      </c>
      <c r="AP200" s="284">
        <v>8</v>
      </c>
      <c r="AQ200" s="234">
        <v>3</v>
      </c>
      <c r="AR200" s="234">
        <v>6</v>
      </c>
      <c r="AS200" s="280">
        <v>0</v>
      </c>
      <c r="AT200" s="235">
        <v>2</v>
      </c>
      <c r="AU200" s="235">
        <v>0</v>
      </c>
      <c r="AV200" s="235">
        <v>0</v>
      </c>
      <c r="AW200" s="281">
        <v>0</v>
      </c>
      <c r="AX200" s="234">
        <v>2</v>
      </c>
      <c r="AY200" s="234">
        <v>1</v>
      </c>
      <c r="AZ200" s="234">
        <v>0</v>
      </c>
      <c r="BA200" s="280">
        <v>0</v>
      </c>
      <c r="BB200" s="235">
        <v>2</v>
      </c>
      <c r="BC200" s="235">
        <v>0</v>
      </c>
      <c r="BD200" s="235">
        <v>1</v>
      </c>
      <c r="BE200" s="281">
        <v>0</v>
      </c>
      <c r="BF200" s="271"/>
      <c r="BG200" s="234"/>
      <c r="BH200" s="234"/>
      <c r="BI200" s="234"/>
      <c r="BJ200" s="280"/>
      <c r="BK200" s="235">
        <v>2</v>
      </c>
      <c r="BL200" s="235">
        <v>1</v>
      </c>
      <c r="BM200" s="235">
        <v>1</v>
      </c>
      <c r="BN200" s="281">
        <v>0</v>
      </c>
      <c r="BO200" s="234">
        <v>6</v>
      </c>
      <c r="BP200" s="234">
        <v>5</v>
      </c>
      <c r="BQ200" s="234">
        <v>5</v>
      </c>
      <c r="BR200" s="280">
        <v>0</v>
      </c>
      <c r="BS200" s="235">
        <v>3</v>
      </c>
      <c r="BT200" s="235">
        <v>0</v>
      </c>
      <c r="BU200" s="235">
        <v>1</v>
      </c>
      <c r="BV200" s="281">
        <v>0</v>
      </c>
      <c r="BW200" s="234">
        <v>3</v>
      </c>
      <c r="BX200" s="234">
        <v>0</v>
      </c>
      <c r="BY200" s="234">
        <v>1</v>
      </c>
      <c r="BZ200" s="280">
        <v>0</v>
      </c>
    </row>
    <row r="201" spans="1:78" ht="13.8" thickBot="1">
      <c r="A201" s="63"/>
      <c r="B201" s="233"/>
      <c r="C201" s="233"/>
      <c r="D201" s="314">
        <f>AVERAGE(D185:D199)</f>
        <v>6.8666666666666663</v>
      </c>
      <c r="E201" s="312">
        <f>SUM(E185:E199)</f>
        <v>6037</v>
      </c>
      <c r="F201" s="312">
        <f>SUM(F185:F199)</f>
        <v>3326</v>
      </c>
      <c r="G201" s="312">
        <f>SUM(G185:G199)</f>
        <v>166</v>
      </c>
      <c r="H201" s="311">
        <f>F201/E201</f>
        <v>0.55093589531224119</v>
      </c>
      <c r="I201" s="313">
        <f t="shared" si="95"/>
        <v>792</v>
      </c>
      <c r="J201" s="312">
        <f t="shared" si="95"/>
        <v>282</v>
      </c>
      <c r="K201" s="312">
        <f t="shared" si="95"/>
        <v>435</v>
      </c>
      <c r="L201" s="312">
        <f t="shared" si="95"/>
        <v>15</v>
      </c>
      <c r="M201" s="311">
        <f>K201/I201</f>
        <v>0.5492424242424242</v>
      </c>
      <c r="N201" s="308">
        <f t="shared" ref="N201:BE201" si="96">SUM(N185:N200)</f>
        <v>60</v>
      </c>
      <c r="O201" s="308">
        <f t="shared" si="96"/>
        <v>28</v>
      </c>
      <c r="P201" s="308">
        <f t="shared" si="96"/>
        <v>38</v>
      </c>
      <c r="Q201" s="307">
        <f t="shared" si="96"/>
        <v>2</v>
      </c>
      <c r="R201" s="306">
        <f t="shared" si="96"/>
        <v>50</v>
      </c>
      <c r="S201" s="306">
        <f t="shared" si="96"/>
        <v>14</v>
      </c>
      <c r="T201" s="306">
        <f t="shared" si="96"/>
        <v>25</v>
      </c>
      <c r="U201" s="305">
        <f t="shared" si="96"/>
        <v>0</v>
      </c>
      <c r="V201" s="308">
        <f t="shared" si="96"/>
        <v>58</v>
      </c>
      <c r="W201" s="308">
        <f t="shared" si="96"/>
        <v>20</v>
      </c>
      <c r="X201" s="308">
        <f t="shared" si="96"/>
        <v>33</v>
      </c>
      <c r="Y201" s="307">
        <f t="shared" si="96"/>
        <v>1</v>
      </c>
      <c r="Z201" s="306">
        <f t="shared" si="96"/>
        <v>55</v>
      </c>
      <c r="AA201" s="306">
        <f t="shared" si="96"/>
        <v>22</v>
      </c>
      <c r="AB201" s="306">
        <f t="shared" si="96"/>
        <v>33</v>
      </c>
      <c r="AC201" s="305">
        <f t="shared" si="96"/>
        <v>3</v>
      </c>
      <c r="AD201" s="308">
        <f t="shared" si="96"/>
        <v>51</v>
      </c>
      <c r="AE201" s="308">
        <f t="shared" si="96"/>
        <v>22</v>
      </c>
      <c r="AF201" s="308">
        <f t="shared" si="96"/>
        <v>32</v>
      </c>
      <c r="AG201" s="307">
        <f t="shared" si="96"/>
        <v>0</v>
      </c>
      <c r="AH201" s="309">
        <f t="shared" si="96"/>
        <v>48</v>
      </c>
      <c r="AI201" s="306">
        <f t="shared" si="96"/>
        <v>18</v>
      </c>
      <c r="AJ201" s="306">
        <f t="shared" si="96"/>
        <v>25</v>
      </c>
      <c r="AK201" s="305">
        <f t="shared" si="96"/>
        <v>2</v>
      </c>
      <c r="AL201" s="308">
        <f t="shared" si="96"/>
        <v>37</v>
      </c>
      <c r="AM201" s="308">
        <f t="shared" si="96"/>
        <v>1</v>
      </c>
      <c r="AN201" s="308">
        <f t="shared" si="96"/>
        <v>12</v>
      </c>
      <c r="AO201" s="310">
        <f t="shared" si="96"/>
        <v>0</v>
      </c>
      <c r="AP201" s="309">
        <f t="shared" si="96"/>
        <v>67</v>
      </c>
      <c r="AQ201" s="306">
        <f t="shared" si="96"/>
        <v>38</v>
      </c>
      <c r="AR201" s="306">
        <f t="shared" si="96"/>
        <v>44</v>
      </c>
      <c r="AS201" s="305">
        <f t="shared" si="96"/>
        <v>2</v>
      </c>
      <c r="AT201" s="308">
        <f t="shared" si="96"/>
        <v>43</v>
      </c>
      <c r="AU201" s="308">
        <f t="shared" si="96"/>
        <v>18</v>
      </c>
      <c r="AV201" s="308">
        <f t="shared" si="96"/>
        <v>26</v>
      </c>
      <c r="AW201" s="307">
        <f t="shared" si="96"/>
        <v>1</v>
      </c>
      <c r="AX201" s="306">
        <f t="shared" si="96"/>
        <v>38</v>
      </c>
      <c r="AY201" s="306">
        <f t="shared" si="96"/>
        <v>12</v>
      </c>
      <c r="AZ201" s="306">
        <f t="shared" si="96"/>
        <v>20</v>
      </c>
      <c r="BA201" s="305">
        <f t="shared" si="96"/>
        <v>0</v>
      </c>
      <c r="BB201" s="308">
        <f t="shared" si="96"/>
        <v>40</v>
      </c>
      <c r="BC201" s="308">
        <f t="shared" si="96"/>
        <v>9</v>
      </c>
      <c r="BD201" s="308">
        <f t="shared" si="96"/>
        <v>17</v>
      </c>
      <c r="BE201" s="307">
        <f t="shared" si="96"/>
        <v>0</v>
      </c>
      <c r="BF201" s="262"/>
      <c r="BG201" s="309">
        <f t="shared" ref="BG201:BZ201" si="97">SUM(BG185:BG200)</f>
        <v>55</v>
      </c>
      <c r="BH201" s="306">
        <f t="shared" si="97"/>
        <v>18</v>
      </c>
      <c r="BI201" s="306">
        <f t="shared" si="97"/>
        <v>28</v>
      </c>
      <c r="BJ201" s="305">
        <f t="shared" si="97"/>
        <v>3</v>
      </c>
      <c r="BK201" s="308">
        <f t="shared" si="97"/>
        <v>40</v>
      </c>
      <c r="BL201" s="308">
        <f t="shared" si="97"/>
        <v>13</v>
      </c>
      <c r="BM201" s="308">
        <f t="shared" si="97"/>
        <v>20</v>
      </c>
      <c r="BN201" s="307">
        <f t="shared" si="97"/>
        <v>0</v>
      </c>
      <c r="BO201" s="306">
        <f t="shared" si="97"/>
        <v>63</v>
      </c>
      <c r="BP201" s="306">
        <f t="shared" si="97"/>
        <v>29</v>
      </c>
      <c r="BQ201" s="306">
        <f t="shared" si="97"/>
        <v>41</v>
      </c>
      <c r="BR201" s="305">
        <f t="shared" si="97"/>
        <v>0</v>
      </c>
      <c r="BS201" s="308">
        <f t="shared" si="97"/>
        <v>40</v>
      </c>
      <c r="BT201" s="308">
        <f t="shared" si="97"/>
        <v>9</v>
      </c>
      <c r="BU201" s="308">
        <f t="shared" si="97"/>
        <v>18</v>
      </c>
      <c r="BV201" s="307">
        <f t="shared" si="97"/>
        <v>1</v>
      </c>
      <c r="BW201" s="306">
        <f t="shared" si="97"/>
        <v>47</v>
      </c>
      <c r="BX201" s="306">
        <f t="shared" si="97"/>
        <v>11</v>
      </c>
      <c r="BY201" s="306">
        <f t="shared" si="97"/>
        <v>23</v>
      </c>
      <c r="BZ201" s="305">
        <f t="shared" si="97"/>
        <v>0</v>
      </c>
    </row>
    <row r="202" spans="1:78" ht="13.8" thickBot="1">
      <c r="A202" s="248"/>
      <c r="B202" s="233"/>
      <c r="C202" s="233"/>
      <c r="D202" s="59"/>
      <c r="E202" s="248"/>
      <c r="F202" s="248"/>
      <c r="G202" s="248"/>
      <c r="H202" s="249"/>
      <c r="I202" s="248"/>
      <c r="J202" s="248"/>
      <c r="K202" s="248"/>
      <c r="L202" s="248"/>
      <c r="M202" s="248"/>
      <c r="N202" s="247"/>
      <c r="O202" s="247"/>
      <c r="P202" s="247"/>
      <c r="Q202" s="247"/>
      <c r="R202" s="246"/>
      <c r="S202" s="246"/>
      <c r="T202" s="246"/>
      <c r="U202" s="246"/>
      <c r="V202" s="247"/>
      <c r="W202" s="247"/>
      <c r="X202" s="247"/>
      <c r="Y202" s="247"/>
      <c r="Z202" s="246"/>
      <c r="AA202" s="246"/>
      <c r="AB202" s="246"/>
      <c r="AC202" s="246"/>
      <c r="AD202" s="247"/>
      <c r="AE202" s="247"/>
      <c r="AF202" s="247"/>
      <c r="AG202" s="247"/>
      <c r="AH202" s="246"/>
      <c r="AI202" s="246"/>
      <c r="AJ202" s="246"/>
      <c r="AK202" s="246"/>
      <c r="AL202" s="247"/>
      <c r="AM202" s="247"/>
      <c r="AN202" s="247"/>
      <c r="AO202" s="247"/>
      <c r="AP202" s="246"/>
      <c r="AQ202" s="246"/>
      <c r="AR202" s="246"/>
      <c r="AS202" s="246"/>
      <c r="AT202" s="247"/>
      <c r="AU202" s="247"/>
      <c r="AV202" s="247"/>
      <c r="AW202" s="247"/>
      <c r="AX202" s="246"/>
      <c r="AY202" s="246"/>
      <c r="AZ202" s="246"/>
      <c r="BA202" s="246"/>
      <c r="BB202" s="247"/>
      <c r="BC202" s="247"/>
      <c r="BD202" s="247"/>
      <c r="BE202" s="247"/>
      <c r="BF202" s="247"/>
      <c r="BG202" s="246"/>
      <c r="BH202" s="246"/>
      <c r="BI202" s="246"/>
      <c r="BJ202" s="246"/>
      <c r="BK202" s="247"/>
      <c r="BL202" s="247"/>
      <c r="BM202" s="247"/>
      <c r="BN202" s="247"/>
      <c r="BO202" s="246"/>
      <c r="BP202" s="246"/>
      <c r="BQ202" s="246"/>
      <c r="BR202" s="246"/>
      <c r="BS202" s="247"/>
      <c r="BT202" s="247"/>
      <c r="BU202" s="247"/>
      <c r="BV202" s="247"/>
      <c r="BW202" s="246"/>
      <c r="BX202" s="246"/>
      <c r="BY202" s="246"/>
      <c r="BZ202" s="246"/>
    </row>
    <row r="203" spans="1:78">
      <c r="A203" s="2049">
        <v>11</v>
      </c>
      <c r="B203" s="233"/>
      <c r="C203" s="233"/>
      <c r="D203" s="2046" t="s">
        <v>1110</v>
      </c>
      <c r="E203" s="2047"/>
      <c r="F203" s="2047"/>
      <c r="G203" s="2047"/>
      <c r="H203" s="2048"/>
      <c r="I203" s="2046" t="s">
        <v>1226</v>
      </c>
      <c r="J203" s="2047"/>
      <c r="K203" s="2047"/>
      <c r="L203" s="2047"/>
      <c r="M203" s="2048"/>
      <c r="N203" s="2037" t="s">
        <v>1109</v>
      </c>
      <c r="O203" s="2038"/>
      <c r="P203" s="2038"/>
      <c r="Q203" s="2039"/>
      <c r="R203" s="2043" t="s">
        <v>1108</v>
      </c>
      <c r="S203" s="2041"/>
      <c r="T203" s="2041"/>
      <c r="U203" s="2042"/>
      <c r="V203" s="2037" t="s">
        <v>1107</v>
      </c>
      <c r="W203" s="2038"/>
      <c r="X203" s="2038"/>
      <c r="Y203" s="2039"/>
      <c r="Z203" s="2043" t="s">
        <v>1106</v>
      </c>
      <c r="AA203" s="2041"/>
      <c r="AB203" s="2041"/>
      <c r="AC203" s="2042"/>
      <c r="AD203" s="2037" t="s">
        <v>1105</v>
      </c>
      <c r="AE203" s="2038"/>
      <c r="AF203" s="2038"/>
      <c r="AG203" s="2039"/>
      <c r="AH203" s="2040" t="s">
        <v>1104</v>
      </c>
      <c r="AI203" s="2041"/>
      <c r="AJ203" s="2041"/>
      <c r="AK203" s="2042"/>
      <c r="AL203" s="2037" t="s">
        <v>1103</v>
      </c>
      <c r="AM203" s="2038"/>
      <c r="AN203" s="2038"/>
      <c r="AO203" s="2039"/>
      <c r="AP203" s="2043" t="s">
        <v>1102</v>
      </c>
      <c r="AQ203" s="2041"/>
      <c r="AR203" s="2041"/>
      <c r="AS203" s="2042"/>
      <c r="AT203" s="2037" t="s">
        <v>1101</v>
      </c>
      <c r="AU203" s="2038"/>
      <c r="AV203" s="2038"/>
      <c r="AW203" s="2039"/>
      <c r="AX203" s="2043" t="s">
        <v>1100</v>
      </c>
      <c r="AY203" s="2041"/>
      <c r="AZ203" s="2041"/>
      <c r="BA203" s="2042"/>
      <c r="BB203" s="2037" t="s">
        <v>1099</v>
      </c>
      <c r="BC203" s="2038"/>
      <c r="BD203" s="2038"/>
      <c r="BE203" s="2039"/>
      <c r="BF203" s="245"/>
      <c r="BG203" s="2040" t="s">
        <v>1098</v>
      </c>
      <c r="BH203" s="2041"/>
      <c r="BI203" s="2041"/>
      <c r="BJ203" s="2042"/>
      <c r="BK203" s="2037" t="s">
        <v>1097</v>
      </c>
      <c r="BL203" s="2038"/>
      <c r="BM203" s="2038"/>
      <c r="BN203" s="2039"/>
      <c r="BO203" s="2043" t="s">
        <v>1096</v>
      </c>
      <c r="BP203" s="2041"/>
      <c r="BQ203" s="2041"/>
      <c r="BR203" s="2042"/>
      <c r="BS203" s="2037" t="s">
        <v>1095</v>
      </c>
      <c r="BT203" s="2038"/>
      <c r="BU203" s="2038"/>
      <c r="BV203" s="2039"/>
      <c r="BW203" s="2043" t="s">
        <v>1094</v>
      </c>
      <c r="BX203" s="2041"/>
      <c r="BY203" s="2041"/>
      <c r="BZ203" s="2042"/>
    </row>
    <row r="204" spans="1:78">
      <c r="A204" s="2050"/>
      <c r="B204" s="301" t="s">
        <v>1228</v>
      </c>
      <c r="C204" s="1542"/>
      <c r="D204" s="297" t="s">
        <v>1093</v>
      </c>
      <c r="E204" s="296" t="s">
        <v>268</v>
      </c>
      <c r="F204" s="296" t="s">
        <v>267</v>
      </c>
      <c r="G204" s="296" t="s">
        <v>266</v>
      </c>
      <c r="H204" s="300" t="s">
        <v>265</v>
      </c>
      <c r="I204" s="297" t="s">
        <v>268</v>
      </c>
      <c r="J204" s="296" t="s">
        <v>1092</v>
      </c>
      <c r="K204" s="296" t="s">
        <v>267</v>
      </c>
      <c r="L204" s="296" t="s">
        <v>266</v>
      </c>
      <c r="M204" s="295" t="s">
        <v>265</v>
      </c>
      <c r="N204" s="296" t="s">
        <v>268</v>
      </c>
      <c r="O204" s="296" t="s">
        <v>1092</v>
      </c>
      <c r="P204" s="296" t="s">
        <v>267</v>
      </c>
      <c r="Q204" s="295" t="s">
        <v>266</v>
      </c>
      <c r="R204" s="296" t="s">
        <v>268</v>
      </c>
      <c r="S204" s="296" t="s">
        <v>1092</v>
      </c>
      <c r="T204" s="296" t="s">
        <v>267</v>
      </c>
      <c r="U204" s="295" t="s">
        <v>266</v>
      </c>
      <c r="V204" s="296" t="s">
        <v>268</v>
      </c>
      <c r="W204" s="296" t="s">
        <v>1092</v>
      </c>
      <c r="X204" s="296" t="s">
        <v>267</v>
      </c>
      <c r="Y204" s="295" t="s">
        <v>266</v>
      </c>
      <c r="Z204" s="296" t="s">
        <v>268</v>
      </c>
      <c r="AA204" s="296" t="s">
        <v>1092</v>
      </c>
      <c r="AB204" s="296" t="s">
        <v>267</v>
      </c>
      <c r="AC204" s="295" t="s">
        <v>266</v>
      </c>
      <c r="AD204" s="296" t="s">
        <v>268</v>
      </c>
      <c r="AE204" s="296" t="s">
        <v>1092</v>
      </c>
      <c r="AF204" s="296" t="s">
        <v>267</v>
      </c>
      <c r="AG204" s="295" t="s">
        <v>266</v>
      </c>
      <c r="AH204" s="297" t="s">
        <v>268</v>
      </c>
      <c r="AI204" s="296" t="s">
        <v>1092</v>
      </c>
      <c r="AJ204" s="296" t="s">
        <v>267</v>
      </c>
      <c r="AK204" s="295" t="s">
        <v>266</v>
      </c>
      <c r="AL204" s="296" t="s">
        <v>268</v>
      </c>
      <c r="AM204" s="296" t="s">
        <v>1092</v>
      </c>
      <c r="AN204" s="296" t="s">
        <v>267</v>
      </c>
      <c r="AO204" s="299" t="s">
        <v>266</v>
      </c>
      <c r="AP204" s="297" t="s">
        <v>268</v>
      </c>
      <c r="AQ204" s="296" t="s">
        <v>1092</v>
      </c>
      <c r="AR204" s="296" t="s">
        <v>267</v>
      </c>
      <c r="AS204" s="295" t="s">
        <v>266</v>
      </c>
      <c r="AT204" s="296" t="s">
        <v>268</v>
      </c>
      <c r="AU204" s="296" t="s">
        <v>1092</v>
      </c>
      <c r="AV204" s="296" t="s">
        <v>267</v>
      </c>
      <c r="AW204" s="295" t="s">
        <v>266</v>
      </c>
      <c r="AX204" s="296" t="s">
        <v>268</v>
      </c>
      <c r="AY204" s="296" t="s">
        <v>1092</v>
      </c>
      <c r="AZ204" s="296" t="s">
        <v>267</v>
      </c>
      <c r="BA204" s="295" t="s">
        <v>266</v>
      </c>
      <c r="BB204" s="296" t="s">
        <v>268</v>
      </c>
      <c r="BC204" s="296" t="s">
        <v>1092</v>
      </c>
      <c r="BD204" s="296" t="s">
        <v>267</v>
      </c>
      <c r="BE204" s="295" t="s">
        <v>266</v>
      </c>
      <c r="BF204" s="298"/>
      <c r="BG204" s="297" t="s">
        <v>268</v>
      </c>
      <c r="BH204" s="296" t="s">
        <v>1092</v>
      </c>
      <c r="BI204" s="296" t="s">
        <v>267</v>
      </c>
      <c r="BJ204" s="295" t="s">
        <v>266</v>
      </c>
      <c r="BK204" s="296" t="s">
        <v>268</v>
      </c>
      <c r="BL204" s="296" t="s">
        <v>1092</v>
      </c>
      <c r="BM204" s="296" t="s">
        <v>267</v>
      </c>
      <c r="BN204" s="295" t="s">
        <v>266</v>
      </c>
      <c r="BO204" s="296" t="s">
        <v>268</v>
      </c>
      <c r="BP204" s="296" t="s">
        <v>1092</v>
      </c>
      <c r="BQ204" s="296" t="s">
        <v>267</v>
      </c>
      <c r="BR204" s="295" t="s">
        <v>266</v>
      </c>
      <c r="BS204" s="296" t="s">
        <v>268</v>
      </c>
      <c r="BT204" s="296" t="s">
        <v>1092</v>
      </c>
      <c r="BU204" s="296" t="s">
        <v>267</v>
      </c>
      <c r="BV204" s="295" t="s">
        <v>266</v>
      </c>
      <c r="BW204" s="296" t="s">
        <v>268</v>
      </c>
      <c r="BX204" s="296" t="s">
        <v>1092</v>
      </c>
      <c r="BY204" s="296" t="s">
        <v>267</v>
      </c>
      <c r="BZ204" s="295" t="s">
        <v>266</v>
      </c>
    </row>
    <row r="205" spans="1:78">
      <c r="A205" s="243">
        <v>1</v>
      </c>
      <c r="B205" s="289" t="s">
        <v>26</v>
      </c>
      <c r="C205" s="289" t="str">
        <f t="shared" ref="C205:C219" si="98">TRIM(B205)</f>
        <v>Reed Nelson</v>
      </c>
      <c r="D205" s="278">
        <v>5</v>
      </c>
      <c r="E205" s="242">
        <v>372</v>
      </c>
      <c r="F205" s="242">
        <v>218</v>
      </c>
      <c r="G205" s="242">
        <v>9</v>
      </c>
      <c r="H205" s="275">
        <f t="shared" ref="H205:H220" si="99">F205/E205</f>
        <v>0.58602150537634412</v>
      </c>
      <c r="I205" s="276">
        <f t="shared" ref="I205:I220" si="100">SUM(BW205,BS205,BO205,BK205,BG205,BB205,AX205,AT205,AP205,AL205,AH205,AD205,Z205,V205,R205,N205)</f>
        <v>71</v>
      </c>
      <c r="J205" s="241">
        <f t="shared" ref="J205:J220" si="101">SUM(BX205,BT205,BP205,BL205,BH205,BC205,AY205,AU205,AQ205,AM205,AI205,AE205,AA205,W205,S205,O205)</f>
        <v>30</v>
      </c>
      <c r="K205" s="241">
        <f t="shared" ref="K205:K220" si="102">SUM(BY205,BU205,BQ205,BM205,BI205,BD205,AZ205,AV205,AR205,AN205,AJ205,AF205,AB205,X205,T205,P205)</f>
        <v>40</v>
      </c>
      <c r="L205" s="241">
        <f t="shared" ref="L205:L220" si="103">SUM(BZ205,BV205,BR205,BN205,BJ205,BE205,BA205,AW205,AS205,AO205,AK205,AG205,AC205,Y205,U205,Q205)</f>
        <v>1</v>
      </c>
      <c r="M205" s="275">
        <f t="shared" ref="M205:M220" si="104">K205/I205</f>
        <v>0.56338028169014087</v>
      </c>
      <c r="N205" s="240">
        <v>4</v>
      </c>
      <c r="O205" s="240">
        <v>0</v>
      </c>
      <c r="P205" s="240">
        <v>1</v>
      </c>
      <c r="Q205" s="270">
        <v>0</v>
      </c>
      <c r="R205" s="239">
        <v>6</v>
      </c>
      <c r="S205" s="239">
        <v>2</v>
      </c>
      <c r="T205" s="239">
        <v>3</v>
      </c>
      <c r="U205" s="269">
        <v>0</v>
      </c>
      <c r="V205" s="240">
        <v>4</v>
      </c>
      <c r="W205" s="240">
        <v>0</v>
      </c>
      <c r="X205" s="240">
        <v>3</v>
      </c>
      <c r="Y205" s="270">
        <v>0</v>
      </c>
      <c r="Z205" s="239">
        <v>6</v>
      </c>
      <c r="AA205" s="239">
        <v>3</v>
      </c>
      <c r="AB205" s="239">
        <v>4</v>
      </c>
      <c r="AC205" s="269">
        <v>1</v>
      </c>
      <c r="AD205" s="240">
        <v>5</v>
      </c>
      <c r="AE205" s="240">
        <v>2</v>
      </c>
      <c r="AF205" s="240">
        <v>4</v>
      </c>
      <c r="AG205" s="270">
        <v>0</v>
      </c>
      <c r="AH205" s="274">
        <v>5</v>
      </c>
      <c r="AI205" s="239">
        <v>3</v>
      </c>
      <c r="AJ205" s="239">
        <v>3</v>
      </c>
      <c r="AK205" s="269">
        <v>0</v>
      </c>
      <c r="AL205" s="240">
        <v>5</v>
      </c>
      <c r="AM205" s="240">
        <v>1</v>
      </c>
      <c r="AN205" s="240">
        <v>2</v>
      </c>
      <c r="AO205" s="303">
        <v>0</v>
      </c>
      <c r="AP205" s="274">
        <v>5</v>
      </c>
      <c r="AQ205" s="239">
        <v>2</v>
      </c>
      <c r="AR205" s="239">
        <v>3</v>
      </c>
      <c r="AS205" s="269">
        <v>0</v>
      </c>
      <c r="AT205" s="240">
        <v>4</v>
      </c>
      <c r="AU205" s="240">
        <v>1</v>
      </c>
      <c r="AV205" s="240">
        <v>2</v>
      </c>
      <c r="AW205" s="270">
        <v>0</v>
      </c>
      <c r="AX205" s="239">
        <v>5</v>
      </c>
      <c r="AY205" s="239">
        <v>1</v>
      </c>
      <c r="AZ205" s="239">
        <v>1</v>
      </c>
      <c r="BA205" s="269">
        <v>0</v>
      </c>
      <c r="BB205" s="240">
        <v>4</v>
      </c>
      <c r="BC205" s="240">
        <v>1</v>
      </c>
      <c r="BD205" s="240">
        <v>2</v>
      </c>
      <c r="BE205" s="270">
        <v>0</v>
      </c>
      <c r="BF205" s="290"/>
      <c r="BG205" s="239">
        <v>4</v>
      </c>
      <c r="BH205" s="239">
        <v>3</v>
      </c>
      <c r="BI205" s="239">
        <v>3</v>
      </c>
      <c r="BJ205" s="269">
        <v>0</v>
      </c>
      <c r="BK205" s="240">
        <v>3</v>
      </c>
      <c r="BL205" s="240">
        <v>3</v>
      </c>
      <c r="BM205" s="240">
        <v>2</v>
      </c>
      <c r="BN205" s="270">
        <v>0</v>
      </c>
      <c r="BO205" s="239">
        <v>4</v>
      </c>
      <c r="BP205" s="239">
        <v>2</v>
      </c>
      <c r="BQ205" s="239">
        <v>2</v>
      </c>
      <c r="BR205" s="269">
        <v>0</v>
      </c>
      <c r="BS205" s="240">
        <v>3</v>
      </c>
      <c r="BT205" s="240">
        <v>3</v>
      </c>
      <c r="BU205" s="240">
        <v>2</v>
      </c>
      <c r="BV205" s="270">
        <v>0</v>
      </c>
      <c r="BW205" s="239">
        <v>4</v>
      </c>
      <c r="BX205" s="239">
        <v>3</v>
      </c>
      <c r="BY205" s="239">
        <v>3</v>
      </c>
      <c r="BZ205" s="269">
        <v>0</v>
      </c>
    </row>
    <row r="206" spans="1:78">
      <c r="A206" s="238">
        <v>2</v>
      </c>
      <c r="B206" s="291" t="s">
        <v>1160</v>
      </c>
      <c r="C206" s="291" t="str">
        <f t="shared" si="98"/>
        <v>Matt Sliwa</v>
      </c>
      <c r="D206" s="286">
        <v>5</v>
      </c>
      <c r="E206" s="236">
        <v>334</v>
      </c>
      <c r="F206" s="236">
        <v>205</v>
      </c>
      <c r="G206" s="236">
        <v>5</v>
      </c>
      <c r="H206" s="285">
        <f t="shared" si="99"/>
        <v>0.61377245508982037</v>
      </c>
      <c r="I206" s="286">
        <f t="shared" si="100"/>
        <v>73</v>
      </c>
      <c r="J206" s="236">
        <f t="shared" si="101"/>
        <v>21</v>
      </c>
      <c r="K206" s="236">
        <f t="shared" si="102"/>
        <v>40</v>
      </c>
      <c r="L206" s="236">
        <f t="shared" si="103"/>
        <v>0</v>
      </c>
      <c r="M206" s="285">
        <f t="shared" si="104"/>
        <v>0.54794520547945202</v>
      </c>
      <c r="N206" s="235">
        <v>4</v>
      </c>
      <c r="O206" s="235">
        <v>0</v>
      </c>
      <c r="P206" s="235">
        <v>1</v>
      </c>
      <c r="Q206" s="281">
        <v>0</v>
      </c>
      <c r="R206" s="234">
        <v>6</v>
      </c>
      <c r="S206" s="234">
        <v>3</v>
      </c>
      <c r="T206" s="234">
        <v>5</v>
      </c>
      <c r="U206" s="280">
        <v>0</v>
      </c>
      <c r="V206" s="235">
        <v>4</v>
      </c>
      <c r="W206" s="235">
        <v>0</v>
      </c>
      <c r="X206" s="235">
        <v>1</v>
      </c>
      <c r="Y206" s="281">
        <v>0</v>
      </c>
      <c r="Z206" s="234">
        <v>5</v>
      </c>
      <c r="AA206" s="234">
        <v>3</v>
      </c>
      <c r="AB206" s="234">
        <v>1</v>
      </c>
      <c r="AC206" s="280">
        <v>0</v>
      </c>
      <c r="AD206" s="235">
        <v>5</v>
      </c>
      <c r="AE206" s="235">
        <v>2</v>
      </c>
      <c r="AF206" s="235">
        <v>4</v>
      </c>
      <c r="AG206" s="281">
        <v>0</v>
      </c>
      <c r="AH206" s="284">
        <v>5</v>
      </c>
      <c r="AI206" s="234">
        <v>3</v>
      </c>
      <c r="AJ206" s="234">
        <v>4</v>
      </c>
      <c r="AK206" s="280">
        <v>0</v>
      </c>
      <c r="AL206" s="235">
        <v>5</v>
      </c>
      <c r="AM206" s="235">
        <v>2</v>
      </c>
      <c r="AN206" s="235">
        <v>4</v>
      </c>
      <c r="AO206" s="304">
        <v>0</v>
      </c>
      <c r="AP206" s="284">
        <v>5</v>
      </c>
      <c r="AQ206" s="234">
        <v>1</v>
      </c>
      <c r="AR206" s="234">
        <v>2</v>
      </c>
      <c r="AS206" s="280">
        <v>0</v>
      </c>
      <c r="AT206" s="235">
        <v>4</v>
      </c>
      <c r="AU206" s="235">
        <v>1</v>
      </c>
      <c r="AV206" s="235">
        <v>2</v>
      </c>
      <c r="AW206" s="281">
        <v>0</v>
      </c>
      <c r="AX206" s="234">
        <v>4</v>
      </c>
      <c r="AY206" s="234">
        <v>1</v>
      </c>
      <c r="AZ206" s="234">
        <v>2</v>
      </c>
      <c r="BA206" s="280">
        <v>0</v>
      </c>
      <c r="BB206" s="235">
        <v>4</v>
      </c>
      <c r="BC206" s="235">
        <v>0</v>
      </c>
      <c r="BD206" s="235">
        <v>2</v>
      </c>
      <c r="BE206" s="281">
        <v>0</v>
      </c>
      <c r="BF206" s="290"/>
      <c r="BG206" s="234">
        <v>5</v>
      </c>
      <c r="BH206" s="234">
        <v>0</v>
      </c>
      <c r="BI206" s="234">
        <v>4</v>
      </c>
      <c r="BJ206" s="280">
        <v>0</v>
      </c>
      <c r="BK206" s="235">
        <v>3</v>
      </c>
      <c r="BL206" s="235">
        <v>2</v>
      </c>
      <c r="BM206" s="235">
        <v>1</v>
      </c>
      <c r="BN206" s="281">
        <v>0</v>
      </c>
      <c r="BO206" s="234">
        <v>5</v>
      </c>
      <c r="BP206" s="234">
        <v>1</v>
      </c>
      <c r="BQ206" s="234">
        <v>3</v>
      </c>
      <c r="BR206" s="280">
        <v>0</v>
      </c>
      <c r="BS206" s="235">
        <v>4</v>
      </c>
      <c r="BT206" s="235">
        <v>0</v>
      </c>
      <c r="BU206" s="235">
        <v>1</v>
      </c>
      <c r="BV206" s="281">
        <v>0</v>
      </c>
      <c r="BW206" s="234">
        <v>5</v>
      </c>
      <c r="BX206" s="234">
        <v>2</v>
      </c>
      <c r="BY206" s="234">
        <v>3</v>
      </c>
      <c r="BZ206" s="280">
        <v>0</v>
      </c>
    </row>
    <row r="207" spans="1:78">
      <c r="A207" s="243">
        <v>3</v>
      </c>
      <c r="B207" s="289" t="s">
        <v>1283</v>
      </c>
      <c r="C207" s="289" t="str">
        <f t="shared" si="98"/>
        <v>Garrett Poulin</v>
      </c>
      <c r="D207" s="278">
        <v>4</v>
      </c>
      <c r="E207" s="241">
        <v>295</v>
      </c>
      <c r="F207" s="241">
        <v>173</v>
      </c>
      <c r="G207" s="241">
        <v>7</v>
      </c>
      <c r="H207" s="275">
        <f t="shared" si="99"/>
        <v>0.58644067796610166</v>
      </c>
      <c r="I207" s="276">
        <f t="shared" si="100"/>
        <v>65</v>
      </c>
      <c r="J207" s="241">
        <f t="shared" si="101"/>
        <v>20</v>
      </c>
      <c r="K207" s="241">
        <f t="shared" si="102"/>
        <v>40</v>
      </c>
      <c r="L207" s="241">
        <f t="shared" si="103"/>
        <v>0</v>
      </c>
      <c r="M207" s="275">
        <f t="shared" si="104"/>
        <v>0.61538461538461542</v>
      </c>
      <c r="N207" s="240">
        <v>3</v>
      </c>
      <c r="O207" s="240">
        <v>0</v>
      </c>
      <c r="P207" s="240">
        <v>2</v>
      </c>
      <c r="Q207" s="270">
        <v>0</v>
      </c>
      <c r="R207" s="239">
        <v>6</v>
      </c>
      <c r="S207" s="239">
        <v>3</v>
      </c>
      <c r="T207" s="239">
        <v>4</v>
      </c>
      <c r="U207" s="269">
        <v>0</v>
      </c>
      <c r="V207" s="240">
        <v>4</v>
      </c>
      <c r="W207" s="240">
        <v>0</v>
      </c>
      <c r="X207" s="240">
        <v>1</v>
      </c>
      <c r="Y207" s="270">
        <v>0</v>
      </c>
      <c r="Z207" s="239">
        <v>5</v>
      </c>
      <c r="AA207" s="239">
        <v>4</v>
      </c>
      <c r="AB207" s="239">
        <v>5</v>
      </c>
      <c r="AC207" s="269">
        <v>0</v>
      </c>
      <c r="AD207" s="240">
        <v>4</v>
      </c>
      <c r="AE207" s="240">
        <v>0</v>
      </c>
      <c r="AF207" s="240">
        <v>1</v>
      </c>
      <c r="AG207" s="270">
        <v>0</v>
      </c>
      <c r="AH207" s="274">
        <v>4</v>
      </c>
      <c r="AI207" s="239">
        <v>2</v>
      </c>
      <c r="AJ207" s="239">
        <v>3</v>
      </c>
      <c r="AK207" s="269">
        <v>0</v>
      </c>
      <c r="AL207" s="240">
        <v>4</v>
      </c>
      <c r="AM207" s="240">
        <v>0</v>
      </c>
      <c r="AN207" s="240">
        <v>1</v>
      </c>
      <c r="AO207" s="303">
        <v>0</v>
      </c>
      <c r="AP207" s="274">
        <v>3</v>
      </c>
      <c r="AQ207" s="239">
        <v>1</v>
      </c>
      <c r="AR207" s="239">
        <v>2</v>
      </c>
      <c r="AS207" s="269">
        <v>0</v>
      </c>
      <c r="AT207" s="240">
        <v>3</v>
      </c>
      <c r="AU207" s="240">
        <v>1</v>
      </c>
      <c r="AV207" s="240">
        <v>2</v>
      </c>
      <c r="AW207" s="270">
        <v>0</v>
      </c>
      <c r="AX207" s="239"/>
      <c r="AY207" s="239"/>
      <c r="AZ207" s="239"/>
      <c r="BA207" s="269"/>
      <c r="BB207" s="240">
        <v>3</v>
      </c>
      <c r="BC207" s="240">
        <v>1</v>
      </c>
      <c r="BD207" s="240">
        <v>1</v>
      </c>
      <c r="BE207" s="270">
        <v>0</v>
      </c>
      <c r="BF207" s="290"/>
      <c r="BG207" s="239">
        <v>5</v>
      </c>
      <c r="BH207" s="239">
        <v>2</v>
      </c>
      <c r="BI207" s="239">
        <v>3</v>
      </c>
      <c r="BJ207" s="269">
        <v>0</v>
      </c>
      <c r="BK207" s="240">
        <v>7</v>
      </c>
      <c r="BL207" s="240">
        <v>1</v>
      </c>
      <c r="BM207" s="240">
        <v>5</v>
      </c>
      <c r="BN207" s="270">
        <v>0</v>
      </c>
      <c r="BO207" s="239">
        <v>5</v>
      </c>
      <c r="BP207" s="239">
        <v>2</v>
      </c>
      <c r="BQ207" s="239">
        <v>4</v>
      </c>
      <c r="BR207" s="269">
        <v>0</v>
      </c>
      <c r="BS207" s="240">
        <v>4</v>
      </c>
      <c r="BT207" s="240">
        <v>1</v>
      </c>
      <c r="BU207" s="240">
        <v>2</v>
      </c>
      <c r="BV207" s="270">
        <v>0</v>
      </c>
      <c r="BW207" s="239">
        <v>5</v>
      </c>
      <c r="BX207" s="239">
        <v>2</v>
      </c>
      <c r="BY207" s="239">
        <v>4</v>
      </c>
      <c r="BZ207" s="269">
        <v>0</v>
      </c>
    </row>
    <row r="208" spans="1:78">
      <c r="A208" s="238">
        <v>4</v>
      </c>
      <c r="B208" s="291" t="s">
        <v>69</v>
      </c>
      <c r="C208" s="291" t="str">
        <f t="shared" si="98"/>
        <v>Kyle Fritz</v>
      </c>
      <c r="D208" s="287">
        <v>9</v>
      </c>
      <c r="E208" s="236">
        <v>587</v>
      </c>
      <c r="F208" s="236">
        <v>348</v>
      </c>
      <c r="G208" s="236">
        <v>2</v>
      </c>
      <c r="H208" s="285">
        <f t="shared" si="99"/>
        <v>0.59284497444633732</v>
      </c>
      <c r="I208" s="286">
        <f t="shared" si="100"/>
        <v>67</v>
      </c>
      <c r="J208" s="236">
        <f t="shared" si="101"/>
        <v>22</v>
      </c>
      <c r="K208" s="236">
        <f t="shared" si="102"/>
        <v>32</v>
      </c>
      <c r="L208" s="236">
        <f t="shared" si="103"/>
        <v>0</v>
      </c>
      <c r="M208" s="285">
        <f t="shared" si="104"/>
        <v>0.47761194029850745</v>
      </c>
      <c r="N208" s="235">
        <v>4</v>
      </c>
      <c r="O208" s="235">
        <v>0</v>
      </c>
      <c r="P208" s="235">
        <v>0</v>
      </c>
      <c r="Q208" s="281">
        <v>0</v>
      </c>
      <c r="R208" s="234">
        <v>5</v>
      </c>
      <c r="S208" s="234">
        <v>3</v>
      </c>
      <c r="T208" s="234">
        <v>4</v>
      </c>
      <c r="U208" s="280">
        <v>0</v>
      </c>
      <c r="V208" s="235"/>
      <c r="W208" s="235"/>
      <c r="X208" s="235"/>
      <c r="Y208" s="281"/>
      <c r="Z208" s="234">
        <v>6</v>
      </c>
      <c r="AA208" s="234">
        <v>4</v>
      </c>
      <c r="AB208" s="234">
        <v>6</v>
      </c>
      <c r="AC208" s="280">
        <v>0</v>
      </c>
      <c r="AD208" s="235">
        <v>4</v>
      </c>
      <c r="AE208" s="235">
        <v>1</v>
      </c>
      <c r="AF208" s="235">
        <v>1</v>
      </c>
      <c r="AG208" s="281">
        <v>0</v>
      </c>
      <c r="AH208" s="284">
        <v>5</v>
      </c>
      <c r="AI208" s="234">
        <v>2</v>
      </c>
      <c r="AJ208" s="234">
        <v>4</v>
      </c>
      <c r="AK208" s="280">
        <v>0</v>
      </c>
      <c r="AL208" s="235">
        <v>5</v>
      </c>
      <c r="AM208" s="235">
        <v>0</v>
      </c>
      <c r="AN208" s="235">
        <v>2</v>
      </c>
      <c r="AO208" s="304">
        <v>0</v>
      </c>
      <c r="AP208" s="284">
        <v>4</v>
      </c>
      <c r="AQ208" s="234">
        <v>1</v>
      </c>
      <c r="AR208" s="234">
        <v>2</v>
      </c>
      <c r="AS208" s="280">
        <v>0</v>
      </c>
      <c r="AT208" s="235">
        <v>4</v>
      </c>
      <c r="AU208" s="235">
        <v>0</v>
      </c>
      <c r="AV208" s="235">
        <v>0</v>
      </c>
      <c r="AW208" s="281">
        <v>0</v>
      </c>
      <c r="AX208" s="234">
        <v>5</v>
      </c>
      <c r="AY208" s="234">
        <v>0</v>
      </c>
      <c r="AZ208" s="234">
        <v>3</v>
      </c>
      <c r="BA208" s="280">
        <v>0</v>
      </c>
      <c r="BB208" s="235">
        <v>3</v>
      </c>
      <c r="BC208" s="235">
        <v>0</v>
      </c>
      <c r="BD208" s="235">
        <v>0</v>
      </c>
      <c r="BE208" s="281">
        <v>0</v>
      </c>
      <c r="BF208" s="290"/>
      <c r="BG208" s="234">
        <v>5</v>
      </c>
      <c r="BH208" s="234">
        <v>2</v>
      </c>
      <c r="BI208" s="234">
        <v>2</v>
      </c>
      <c r="BJ208" s="280">
        <v>0</v>
      </c>
      <c r="BK208" s="235">
        <v>5</v>
      </c>
      <c r="BL208" s="235">
        <v>4</v>
      </c>
      <c r="BM208" s="235">
        <v>4</v>
      </c>
      <c r="BN208" s="281">
        <v>0</v>
      </c>
      <c r="BO208" s="234">
        <v>4</v>
      </c>
      <c r="BP208" s="234">
        <v>2</v>
      </c>
      <c r="BQ208" s="234">
        <v>1</v>
      </c>
      <c r="BR208" s="280">
        <v>0</v>
      </c>
      <c r="BS208" s="235">
        <v>3</v>
      </c>
      <c r="BT208" s="235">
        <v>1</v>
      </c>
      <c r="BU208" s="235">
        <v>1</v>
      </c>
      <c r="BV208" s="281">
        <v>0</v>
      </c>
      <c r="BW208" s="234">
        <v>5</v>
      </c>
      <c r="BX208" s="234">
        <v>2</v>
      </c>
      <c r="BY208" s="234">
        <v>2</v>
      </c>
      <c r="BZ208" s="280">
        <v>0</v>
      </c>
    </row>
    <row r="209" spans="1:78">
      <c r="A209" s="243">
        <v>5</v>
      </c>
      <c r="B209" s="289" t="s">
        <v>1087</v>
      </c>
      <c r="C209" s="289" t="str">
        <f t="shared" si="98"/>
        <v>Mike Mahan</v>
      </c>
      <c r="D209" s="278">
        <v>10</v>
      </c>
      <c r="E209" s="241">
        <v>606</v>
      </c>
      <c r="F209" s="241">
        <v>345</v>
      </c>
      <c r="G209" s="241">
        <v>31</v>
      </c>
      <c r="H209" s="275">
        <f t="shared" si="99"/>
        <v>0.56930693069306926</v>
      </c>
      <c r="I209" s="276">
        <f t="shared" si="100"/>
        <v>70</v>
      </c>
      <c r="J209" s="241">
        <f t="shared" si="101"/>
        <v>17</v>
      </c>
      <c r="K209" s="241">
        <f t="shared" si="102"/>
        <v>32</v>
      </c>
      <c r="L209" s="241">
        <f t="shared" si="103"/>
        <v>1</v>
      </c>
      <c r="M209" s="275">
        <f t="shared" si="104"/>
        <v>0.45714285714285713</v>
      </c>
      <c r="N209" s="240">
        <v>4</v>
      </c>
      <c r="O209" s="240">
        <v>0</v>
      </c>
      <c r="P209" s="240">
        <v>2</v>
      </c>
      <c r="Q209" s="270">
        <v>0</v>
      </c>
      <c r="R209" s="239">
        <v>6</v>
      </c>
      <c r="S209" s="239">
        <v>1</v>
      </c>
      <c r="T209" s="239">
        <v>2</v>
      </c>
      <c r="U209" s="269">
        <v>0</v>
      </c>
      <c r="V209" s="240">
        <v>4</v>
      </c>
      <c r="W209" s="240">
        <v>2</v>
      </c>
      <c r="X209" s="240">
        <v>2</v>
      </c>
      <c r="Y209" s="270">
        <v>0</v>
      </c>
      <c r="Z209" s="239">
        <v>6</v>
      </c>
      <c r="AA209" s="239">
        <v>3</v>
      </c>
      <c r="AB209" s="239">
        <v>3</v>
      </c>
      <c r="AC209" s="269">
        <v>0</v>
      </c>
      <c r="AD209" s="240">
        <v>4</v>
      </c>
      <c r="AE209" s="240">
        <v>1</v>
      </c>
      <c r="AF209" s="240">
        <v>4</v>
      </c>
      <c r="AG209" s="270">
        <v>0</v>
      </c>
      <c r="AH209" s="274">
        <v>5</v>
      </c>
      <c r="AI209" s="239">
        <v>0</v>
      </c>
      <c r="AJ209" s="239">
        <v>3</v>
      </c>
      <c r="AK209" s="269">
        <v>0</v>
      </c>
      <c r="AL209" s="240">
        <v>4</v>
      </c>
      <c r="AM209" s="240">
        <v>0</v>
      </c>
      <c r="AN209" s="240">
        <v>1</v>
      </c>
      <c r="AO209" s="303">
        <v>0</v>
      </c>
      <c r="AP209" s="274">
        <v>4</v>
      </c>
      <c r="AQ209" s="239">
        <v>1</v>
      </c>
      <c r="AR209" s="239">
        <v>1</v>
      </c>
      <c r="AS209" s="269">
        <v>0</v>
      </c>
      <c r="AT209" s="240">
        <v>3</v>
      </c>
      <c r="AU209" s="240">
        <v>0</v>
      </c>
      <c r="AV209" s="240">
        <v>2</v>
      </c>
      <c r="AW209" s="270">
        <v>0</v>
      </c>
      <c r="AX209" s="239">
        <v>4</v>
      </c>
      <c r="AY209" s="239">
        <v>2</v>
      </c>
      <c r="AZ209" s="239">
        <v>3</v>
      </c>
      <c r="BA209" s="269">
        <v>0</v>
      </c>
      <c r="BB209" s="240">
        <v>4</v>
      </c>
      <c r="BC209" s="240">
        <v>1</v>
      </c>
      <c r="BD209" s="240">
        <v>2</v>
      </c>
      <c r="BE209" s="270">
        <v>0</v>
      </c>
      <c r="BF209" s="290"/>
      <c r="BG209" s="239">
        <v>5</v>
      </c>
      <c r="BH209" s="239">
        <v>1</v>
      </c>
      <c r="BI209" s="239">
        <v>1</v>
      </c>
      <c r="BJ209" s="269">
        <v>0</v>
      </c>
      <c r="BK209" s="240">
        <v>5</v>
      </c>
      <c r="BL209" s="240">
        <v>2</v>
      </c>
      <c r="BM209" s="240">
        <v>1</v>
      </c>
      <c r="BN209" s="270">
        <v>0</v>
      </c>
      <c r="BO209" s="239">
        <v>4</v>
      </c>
      <c r="BP209" s="239">
        <v>2</v>
      </c>
      <c r="BQ209" s="239">
        <v>2</v>
      </c>
      <c r="BR209" s="269">
        <v>0</v>
      </c>
      <c r="BS209" s="240">
        <v>4</v>
      </c>
      <c r="BT209" s="240">
        <v>0</v>
      </c>
      <c r="BU209" s="240">
        <v>1</v>
      </c>
      <c r="BV209" s="270">
        <v>0</v>
      </c>
      <c r="BW209" s="239">
        <v>4</v>
      </c>
      <c r="BX209" s="239">
        <v>1</v>
      </c>
      <c r="BY209" s="239">
        <v>2</v>
      </c>
      <c r="BZ209" s="269">
        <v>1</v>
      </c>
    </row>
    <row r="210" spans="1:78">
      <c r="A210" s="238">
        <v>6</v>
      </c>
      <c r="B210" s="291" t="s">
        <v>1206</v>
      </c>
      <c r="C210" s="291" t="str">
        <f t="shared" si="98"/>
        <v>Bob Heist</v>
      </c>
      <c r="D210" s="287">
        <v>13</v>
      </c>
      <c r="E210" s="236">
        <v>814</v>
      </c>
      <c r="F210" s="236">
        <v>488</v>
      </c>
      <c r="G210" s="236">
        <v>7</v>
      </c>
      <c r="H210" s="285">
        <f t="shared" si="99"/>
        <v>0.59950859950859947</v>
      </c>
      <c r="I210" s="286">
        <f t="shared" si="100"/>
        <v>22</v>
      </c>
      <c r="J210" s="236">
        <f t="shared" si="101"/>
        <v>7</v>
      </c>
      <c r="K210" s="236">
        <f t="shared" si="102"/>
        <v>13</v>
      </c>
      <c r="L210" s="236">
        <f t="shared" si="103"/>
        <v>0</v>
      </c>
      <c r="M210" s="285">
        <f t="shared" si="104"/>
        <v>0.59090909090909094</v>
      </c>
      <c r="N210" s="235">
        <v>4</v>
      </c>
      <c r="O210" s="235">
        <v>2</v>
      </c>
      <c r="P210" s="235">
        <v>2</v>
      </c>
      <c r="Q210" s="281">
        <v>0</v>
      </c>
      <c r="R210" s="234"/>
      <c r="S210" s="234"/>
      <c r="T210" s="234"/>
      <c r="U210" s="280"/>
      <c r="V210" s="235">
        <v>4</v>
      </c>
      <c r="W210" s="235">
        <v>0</v>
      </c>
      <c r="X210" s="235">
        <v>2</v>
      </c>
      <c r="Y210" s="281">
        <v>0</v>
      </c>
      <c r="Z210" s="234"/>
      <c r="AA210" s="234"/>
      <c r="AB210" s="234"/>
      <c r="AC210" s="280"/>
      <c r="AD210" s="235"/>
      <c r="AE210" s="235"/>
      <c r="AF210" s="235"/>
      <c r="AG210" s="281"/>
      <c r="AH210" s="284"/>
      <c r="AI210" s="234"/>
      <c r="AJ210" s="234"/>
      <c r="AK210" s="280"/>
      <c r="AL210" s="235"/>
      <c r="AM210" s="235"/>
      <c r="AN210" s="235"/>
      <c r="AO210" s="304"/>
      <c r="AP210" s="284"/>
      <c r="AQ210" s="234"/>
      <c r="AR210" s="234"/>
      <c r="AS210" s="280"/>
      <c r="AT210" s="235">
        <v>2</v>
      </c>
      <c r="AU210" s="235">
        <v>0</v>
      </c>
      <c r="AV210" s="235">
        <v>0</v>
      </c>
      <c r="AW210" s="281">
        <v>0</v>
      </c>
      <c r="AX210" s="234">
        <v>3</v>
      </c>
      <c r="AY210" s="234">
        <v>0</v>
      </c>
      <c r="AZ210" s="234">
        <v>1</v>
      </c>
      <c r="BA210" s="280">
        <v>0</v>
      </c>
      <c r="BB210" s="235">
        <v>3</v>
      </c>
      <c r="BC210" s="235">
        <v>1</v>
      </c>
      <c r="BD210" s="235">
        <v>3</v>
      </c>
      <c r="BE210" s="281">
        <v>0</v>
      </c>
      <c r="BF210" s="290"/>
      <c r="BG210" s="234">
        <v>2</v>
      </c>
      <c r="BH210" s="234">
        <v>2</v>
      </c>
      <c r="BI210" s="234">
        <v>2</v>
      </c>
      <c r="BJ210" s="280">
        <v>0</v>
      </c>
      <c r="BK210" s="235"/>
      <c r="BL210" s="235"/>
      <c r="BM210" s="235"/>
      <c r="BN210" s="281"/>
      <c r="BO210" s="234">
        <v>4</v>
      </c>
      <c r="BP210" s="234">
        <v>2</v>
      </c>
      <c r="BQ210" s="234">
        <v>3</v>
      </c>
      <c r="BR210" s="280">
        <v>0</v>
      </c>
      <c r="BS210" s="235"/>
      <c r="BT210" s="235"/>
      <c r="BU210" s="235"/>
      <c r="BV210" s="281"/>
      <c r="BW210" s="234"/>
      <c r="BX210" s="234"/>
      <c r="BY210" s="234"/>
      <c r="BZ210" s="280"/>
    </row>
    <row r="211" spans="1:78">
      <c r="A211" s="243">
        <v>7</v>
      </c>
      <c r="B211" s="289" t="s">
        <v>1130</v>
      </c>
      <c r="C211" s="289" t="str">
        <f t="shared" si="98"/>
        <v>Roy Robbins</v>
      </c>
      <c r="D211" s="278">
        <v>16</v>
      </c>
      <c r="E211" s="241">
        <v>885</v>
      </c>
      <c r="F211" s="241">
        <v>496</v>
      </c>
      <c r="G211" s="241">
        <v>25</v>
      </c>
      <c r="H211" s="275">
        <f t="shared" si="99"/>
        <v>0.56045197740112995</v>
      </c>
      <c r="I211" s="276">
        <f t="shared" si="100"/>
        <v>41</v>
      </c>
      <c r="J211" s="241">
        <f t="shared" si="101"/>
        <v>6</v>
      </c>
      <c r="K211" s="241">
        <f t="shared" si="102"/>
        <v>20</v>
      </c>
      <c r="L211" s="241">
        <f t="shared" si="103"/>
        <v>1</v>
      </c>
      <c r="M211" s="275">
        <f t="shared" si="104"/>
        <v>0.48780487804878048</v>
      </c>
      <c r="N211" s="240">
        <v>4</v>
      </c>
      <c r="O211" s="240">
        <v>1</v>
      </c>
      <c r="P211" s="240">
        <v>2</v>
      </c>
      <c r="Q211" s="270">
        <v>0</v>
      </c>
      <c r="R211" s="239">
        <v>4</v>
      </c>
      <c r="S211" s="239">
        <v>2</v>
      </c>
      <c r="T211" s="239">
        <v>3</v>
      </c>
      <c r="U211" s="269">
        <v>1</v>
      </c>
      <c r="V211" s="240"/>
      <c r="W211" s="240"/>
      <c r="X211" s="240"/>
      <c r="Y211" s="270"/>
      <c r="Z211" s="239"/>
      <c r="AA211" s="239"/>
      <c r="AB211" s="239"/>
      <c r="AC211" s="269"/>
      <c r="AD211" s="240"/>
      <c r="AE211" s="240"/>
      <c r="AF211" s="240"/>
      <c r="AG211" s="270"/>
      <c r="AH211" s="274">
        <v>5</v>
      </c>
      <c r="AI211" s="239">
        <v>0</v>
      </c>
      <c r="AJ211" s="239">
        <v>4</v>
      </c>
      <c r="AK211" s="269">
        <v>0</v>
      </c>
      <c r="AL211" s="240">
        <v>4</v>
      </c>
      <c r="AM211" s="240">
        <v>1</v>
      </c>
      <c r="AN211" s="240">
        <v>3</v>
      </c>
      <c r="AO211" s="303">
        <v>0</v>
      </c>
      <c r="AP211" s="274">
        <v>4</v>
      </c>
      <c r="AQ211" s="239">
        <v>0</v>
      </c>
      <c r="AR211" s="239">
        <v>2</v>
      </c>
      <c r="AS211" s="269">
        <v>0</v>
      </c>
      <c r="AT211" s="240">
        <v>3</v>
      </c>
      <c r="AU211" s="240">
        <v>0</v>
      </c>
      <c r="AV211" s="240">
        <v>1</v>
      </c>
      <c r="AW211" s="270">
        <v>0</v>
      </c>
      <c r="AX211" s="239">
        <v>5</v>
      </c>
      <c r="AY211" s="239">
        <v>1</v>
      </c>
      <c r="AZ211" s="239">
        <v>1</v>
      </c>
      <c r="BA211" s="269">
        <v>0</v>
      </c>
      <c r="BB211" s="240">
        <v>4</v>
      </c>
      <c r="BC211" s="240">
        <v>0</v>
      </c>
      <c r="BD211" s="240">
        <v>3</v>
      </c>
      <c r="BE211" s="270">
        <v>0</v>
      </c>
      <c r="BF211" s="290"/>
      <c r="BG211" s="239">
        <v>4</v>
      </c>
      <c r="BH211" s="239">
        <v>1</v>
      </c>
      <c r="BI211" s="239">
        <v>1</v>
      </c>
      <c r="BJ211" s="269">
        <v>0</v>
      </c>
      <c r="BK211" s="240"/>
      <c r="BL211" s="240"/>
      <c r="BM211" s="240"/>
      <c r="BN211" s="270"/>
      <c r="BO211" s="239">
        <v>4</v>
      </c>
      <c r="BP211" s="239">
        <v>0</v>
      </c>
      <c r="BQ211" s="239">
        <v>0</v>
      </c>
      <c r="BR211" s="269">
        <v>0</v>
      </c>
      <c r="BS211" s="240"/>
      <c r="BT211" s="240"/>
      <c r="BU211" s="240"/>
      <c r="BV211" s="270"/>
      <c r="BW211" s="239"/>
      <c r="BX211" s="239"/>
      <c r="BY211" s="239"/>
      <c r="BZ211" s="269"/>
    </row>
    <row r="212" spans="1:78">
      <c r="A212" s="238">
        <v>8</v>
      </c>
      <c r="B212" s="291" t="s">
        <v>2108</v>
      </c>
      <c r="C212" s="291" t="str">
        <f t="shared" si="98"/>
        <v>Nick Voigt</v>
      </c>
      <c r="D212" s="287">
        <v>2</v>
      </c>
      <c r="E212" s="236">
        <v>104</v>
      </c>
      <c r="F212" s="236">
        <v>59</v>
      </c>
      <c r="G212" s="236">
        <v>3</v>
      </c>
      <c r="H212" s="285">
        <f t="shared" si="99"/>
        <v>0.56730769230769229</v>
      </c>
      <c r="I212" s="286">
        <f t="shared" si="100"/>
        <v>55</v>
      </c>
      <c r="J212" s="236">
        <f t="shared" si="101"/>
        <v>15</v>
      </c>
      <c r="K212" s="236">
        <f t="shared" si="102"/>
        <v>28</v>
      </c>
      <c r="L212" s="236">
        <f t="shared" si="103"/>
        <v>4</v>
      </c>
      <c r="M212" s="285">
        <f t="shared" si="104"/>
        <v>0.50909090909090904</v>
      </c>
      <c r="N212" s="235">
        <v>2</v>
      </c>
      <c r="O212" s="235">
        <v>1</v>
      </c>
      <c r="P212" s="235">
        <v>1</v>
      </c>
      <c r="Q212" s="281">
        <v>0</v>
      </c>
      <c r="R212" s="234">
        <v>3</v>
      </c>
      <c r="S212" s="234">
        <v>2</v>
      </c>
      <c r="T212" s="234">
        <v>3</v>
      </c>
      <c r="U212" s="280">
        <v>1</v>
      </c>
      <c r="V212" s="235">
        <v>4</v>
      </c>
      <c r="W212" s="235">
        <v>0</v>
      </c>
      <c r="X212" s="235">
        <v>2</v>
      </c>
      <c r="Y212" s="281">
        <v>0</v>
      </c>
      <c r="Z212" s="234">
        <v>5</v>
      </c>
      <c r="AA212" s="234">
        <v>0</v>
      </c>
      <c r="AB212" s="234">
        <v>1</v>
      </c>
      <c r="AC212" s="280">
        <v>0</v>
      </c>
      <c r="AD212" s="235">
        <v>4</v>
      </c>
      <c r="AE212" s="235">
        <v>1</v>
      </c>
      <c r="AF212" s="235">
        <v>3</v>
      </c>
      <c r="AG212" s="281">
        <v>0</v>
      </c>
      <c r="AH212" s="284">
        <v>2</v>
      </c>
      <c r="AI212" s="234">
        <v>2</v>
      </c>
      <c r="AJ212" s="234">
        <v>1</v>
      </c>
      <c r="AK212" s="280">
        <v>0</v>
      </c>
      <c r="AL212" s="235">
        <v>4</v>
      </c>
      <c r="AM212" s="235">
        <v>1</v>
      </c>
      <c r="AN212" s="235">
        <v>2</v>
      </c>
      <c r="AO212" s="304">
        <v>0</v>
      </c>
      <c r="AP212" s="284">
        <v>4</v>
      </c>
      <c r="AQ212" s="234">
        <v>2</v>
      </c>
      <c r="AR212" s="234">
        <v>2</v>
      </c>
      <c r="AS212" s="280">
        <v>0</v>
      </c>
      <c r="AT212" s="235">
        <v>4</v>
      </c>
      <c r="AU212" s="235">
        <v>0</v>
      </c>
      <c r="AV212" s="235">
        <v>0</v>
      </c>
      <c r="AW212" s="281">
        <v>0</v>
      </c>
      <c r="AX212" s="234">
        <v>4</v>
      </c>
      <c r="AY212" s="234">
        <v>1</v>
      </c>
      <c r="AZ212" s="234">
        <v>2</v>
      </c>
      <c r="BA212" s="280">
        <v>0</v>
      </c>
      <c r="BB212" s="235"/>
      <c r="BC212" s="235"/>
      <c r="BD212" s="235"/>
      <c r="BE212" s="281"/>
      <c r="BF212" s="290"/>
      <c r="BG212" s="234">
        <v>2</v>
      </c>
      <c r="BH212" s="234">
        <v>1</v>
      </c>
      <c r="BI212" s="234">
        <v>1</v>
      </c>
      <c r="BJ212" s="280">
        <v>0</v>
      </c>
      <c r="BK212" s="235">
        <v>6</v>
      </c>
      <c r="BL212" s="235">
        <v>3</v>
      </c>
      <c r="BM212" s="235">
        <v>5</v>
      </c>
      <c r="BN212" s="281">
        <v>2</v>
      </c>
      <c r="BO212" s="234">
        <v>3</v>
      </c>
      <c r="BP212" s="234">
        <v>0</v>
      </c>
      <c r="BQ212" s="234">
        <v>2</v>
      </c>
      <c r="BR212" s="280">
        <v>0</v>
      </c>
      <c r="BS212" s="235">
        <v>4</v>
      </c>
      <c r="BT212" s="235">
        <v>0</v>
      </c>
      <c r="BU212" s="235">
        <v>2</v>
      </c>
      <c r="BV212" s="281">
        <v>0</v>
      </c>
      <c r="BW212" s="234">
        <v>4</v>
      </c>
      <c r="BX212" s="234">
        <v>1</v>
      </c>
      <c r="BY212" s="234">
        <v>1</v>
      </c>
      <c r="BZ212" s="280">
        <v>1</v>
      </c>
    </row>
    <row r="213" spans="1:78">
      <c r="A213" s="243">
        <v>9</v>
      </c>
      <c r="B213" s="289" t="s">
        <v>225</v>
      </c>
      <c r="C213" s="289" t="str">
        <f t="shared" si="98"/>
        <v>Andy Klaus</v>
      </c>
      <c r="D213" s="278">
        <v>2</v>
      </c>
      <c r="E213" s="241">
        <v>65</v>
      </c>
      <c r="F213" s="241">
        <v>31</v>
      </c>
      <c r="G213" s="241">
        <v>3</v>
      </c>
      <c r="H213" s="275">
        <f t="shared" si="99"/>
        <v>0.47692307692307695</v>
      </c>
      <c r="I213" s="276">
        <f t="shared" si="100"/>
        <v>62</v>
      </c>
      <c r="J213" s="241">
        <f t="shared" si="101"/>
        <v>24</v>
      </c>
      <c r="K213" s="241">
        <f t="shared" si="102"/>
        <v>29</v>
      </c>
      <c r="L213" s="241">
        <f t="shared" si="103"/>
        <v>3</v>
      </c>
      <c r="M213" s="275">
        <f t="shared" si="104"/>
        <v>0.46774193548387094</v>
      </c>
      <c r="N213" s="240"/>
      <c r="O213" s="240"/>
      <c r="P213" s="240"/>
      <c r="Q213" s="270"/>
      <c r="R213" s="239">
        <v>2</v>
      </c>
      <c r="S213" s="239">
        <v>4</v>
      </c>
      <c r="T213" s="239">
        <v>1</v>
      </c>
      <c r="U213" s="269">
        <v>0</v>
      </c>
      <c r="V213" s="240">
        <v>4</v>
      </c>
      <c r="W213" s="240">
        <v>0</v>
      </c>
      <c r="X213" s="240">
        <v>0</v>
      </c>
      <c r="Y213" s="270">
        <v>0</v>
      </c>
      <c r="Z213" s="239">
        <v>6</v>
      </c>
      <c r="AA213" s="239">
        <v>2</v>
      </c>
      <c r="AB213" s="239">
        <v>4</v>
      </c>
      <c r="AC213" s="269">
        <v>1</v>
      </c>
      <c r="AD213" s="240">
        <v>4</v>
      </c>
      <c r="AE213" s="240">
        <v>1</v>
      </c>
      <c r="AF213" s="240">
        <v>3</v>
      </c>
      <c r="AG213" s="270">
        <v>0</v>
      </c>
      <c r="AH213" s="274">
        <v>5</v>
      </c>
      <c r="AI213" s="239">
        <v>0</v>
      </c>
      <c r="AJ213" s="239">
        <v>0</v>
      </c>
      <c r="AK213" s="269">
        <v>0</v>
      </c>
      <c r="AL213" s="240">
        <v>4</v>
      </c>
      <c r="AM213" s="240">
        <v>3</v>
      </c>
      <c r="AN213" s="240">
        <v>3</v>
      </c>
      <c r="AO213" s="303">
        <v>0</v>
      </c>
      <c r="AP213" s="274">
        <v>4</v>
      </c>
      <c r="AQ213" s="239">
        <v>1</v>
      </c>
      <c r="AR213" s="239">
        <v>2</v>
      </c>
      <c r="AS213" s="269">
        <v>0</v>
      </c>
      <c r="AT213" s="240">
        <v>3</v>
      </c>
      <c r="AU213" s="240">
        <v>0</v>
      </c>
      <c r="AV213" s="240">
        <v>2</v>
      </c>
      <c r="AW213" s="270">
        <v>0</v>
      </c>
      <c r="AX213" s="239">
        <v>4</v>
      </c>
      <c r="AY213" s="239">
        <v>1</v>
      </c>
      <c r="AZ213" s="239">
        <v>3</v>
      </c>
      <c r="BA213" s="269">
        <v>0</v>
      </c>
      <c r="BB213" s="240">
        <v>3</v>
      </c>
      <c r="BC213" s="240">
        <v>0</v>
      </c>
      <c r="BD213" s="240">
        <v>1</v>
      </c>
      <c r="BE213" s="270">
        <v>0</v>
      </c>
      <c r="BF213" s="290"/>
      <c r="BG213" s="239">
        <v>4</v>
      </c>
      <c r="BH213" s="239">
        <v>3</v>
      </c>
      <c r="BI213" s="239">
        <v>1</v>
      </c>
      <c r="BJ213" s="269">
        <v>0</v>
      </c>
      <c r="BK213" s="240">
        <v>5</v>
      </c>
      <c r="BL213" s="240">
        <v>6</v>
      </c>
      <c r="BM213" s="240">
        <v>5</v>
      </c>
      <c r="BN213" s="270">
        <v>2</v>
      </c>
      <c r="BO213" s="239">
        <v>5</v>
      </c>
      <c r="BP213" s="239">
        <v>2</v>
      </c>
      <c r="BQ213" s="239">
        <v>2</v>
      </c>
      <c r="BR213" s="269">
        <v>0</v>
      </c>
      <c r="BS213" s="240">
        <v>4</v>
      </c>
      <c r="BT213" s="240">
        <v>0</v>
      </c>
      <c r="BU213" s="240">
        <v>1</v>
      </c>
      <c r="BV213" s="270">
        <v>0</v>
      </c>
      <c r="BW213" s="239">
        <v>5</v>
      </c>
      <c r="BX213" s="239">
        <v>1</v>
      </c>
      <c r="BY213" s="239">
        <v>1</v>
      </c>
      <c r="BZ213" s="269">
        <v>0</v>
      </c>
    </row>
    <row r="214" spans="1:78">
      <c r="A214" s="238">
        <v>10</v>
      </c>
      <c r="B214" s="291" t="s">
        <v>1188</v>
      </c>
      <c r="C214" s="291" t="str">
        <f t="shared" si="98"/>
        <v>Chris Messina</v>
      </c>
      <c r="D214" s="287">
        <v>10</v>
      </c>
      <c r="E214" s="237">
        <v>405</v>
      </c>
      <c r="F214" s="237">
        <v>190</v>
      </c>
      <c r="G214" s="237">
        <v>9</v>
      </c>
      <c r="H214" s="285">
        <f t="shared" si="99"/>
        <v>0.46913580246913578</v>
      </c>
      <c r="I214" s="286">
        <f t="shared" si="100"/>
        <v>27</v>
      </c>
      <c r="J214" s="236">
        <f t="shared" si="101"/>
        <v>6</v>
      </c>
      <c r="K214" s="236">
        <f t="shared" si="102"/>
        <v>10</v>
      </c>
      <c r="L214" s="236">
        <f t="shared" si="103"/>
        <v>0</v>
      </c>
      <c r="M214" s="285">
        <f t="shared" si="104"/>
        <v>0.37037037037037035</v>
      </c>
      <c r="N214" s="235">
        <v>2</v>
      </c>
      <c r="O214" s="235">
        <v>0</v>
      </c>
      <c r="P214" s="235">
        <v>1</v>
      </c>
      <c r="Q214" s="281">
        <v>0</v>
      </c>
      <c r="R214" s="234">
        <v>3</v>
      </c>
      <c r="S214" s="234">
        <v>0</v>
      </c>
      <c r="T214" s="234">
        <v>1</v>
      </c>
      <c r="U214" s="280">
        <v>0</v>
      </c>
      <c r="V214" s="235">
        <v>4</v>
      </c>
      <c r="W214" s="235">
        <v>0</v>
      </c>
      <c r="X214" s="235">
        <v>2</v>
      </c>
      <c r="Y214" s="281">
        <v>0</v>
      </c>
      <c r="Z214" s="234">
        <v>3</v>
      </c>
      <c r="AA214" s="234">
        <v>1</v>
      </c>
      <c r="AB214" s="234">
        <v>2</v>
      </c>
      <c r="AC214" s="280">
        <v>0</v>
      </c>
      <c r="AD214" s="235">
        <v>4</v>
      </c>
      <c r="AE214" s="235">
        <v>0</v>
      </c>
      <c r="AF214" s="235">
        <v>1</v>
      </c>
      <c r="AG214" s="281">
        <v>0</v>
      </c>
      <c r="AH214" s="284">
        <v>4</v>
      </c>
      <c r="AI214" s="234">
        <v>3</v>
      </c>
      <c r="AJ214" s="234">
        <v>2</v>
      </c>
      <c r="AK214" s="280">
        <v>0</v>
      </c>
      <c r="AL214" s="235">
        <v>4</v>
      </c>
      <c r="AM214" s="235">
        <v>1</v>
      </c>
      <c r="AN214" s="235">
        <v>1</v>
      </c>
      <c r="AO214" s="304">
        <v>0</v>
      </c>
      <c r="AP214" s="284">
        <v>2</v>
      </c>
      <c r="AQ214" s="234">
        <v>0</v>
      </c>
      <c r="AR214" s="234">
        <v>0</v>
      </c>
      <c r="AS214" s="280">
        <v>0</v>
      </c>
      <c r="AT214" s="235">
        <v>1</v>
      </c>
      <c r="AU214" s="235">
        <v>1</v>
      </c>
      <c r="AV214" s="235">
        <v>0</v>
      </c>
      <c r="AW214" s="281">
        <v>0</v>
      </c>
      <c r="AX214" s="234"/>
      <c r="AY214" s="234"/>
      <c r="AZ214" s="234"/>
      <c r="BA214" s="280"/>
      <c r="BB214" s="235"/>
      <c r="BC214" s="235"/>
      <c r="BD214" s="235"/>
      <c r="BE214" s="281"/>
      <c r="BF214" s="290"/>
      <c r="BG214" s="234"/>
      <c r="BH214" s="234"/>
      <c r="BI214" s="234"/>
      <c r="BJ214" s="280"/>
      <c r="BK214" s="235"/>
      <c r="BL214" s="235"/>
      <c r="BM214" s="235"/>
      <c r="BN214" s="281"/>
      <c r="BO214" s="234"/>
      <c r="BP214" s="234"/>
      <c r="BQ214" s="234"/>
      <c r="BR214" s="280"/>
      <c r="BS214" s="235"/>
      <c r="BT214" s="235"/>
      <c r="BU214" s="235"/>
      <c r="BV214" s="281"/>
      <c r="BW214" s="234"/>
      <c r="BX214" s="234"/>
      <c r="BY214" s="234"/>
      <c r="BZ214" s="280"/>
    </row>
    <row r="215" spans="1:78">
      <c r="A215" s="243">
        <v>11</v>
      </c>
      <c r="B215" s="289" t="s">
        <v>1114</v>
      </c>
      <c r="C215" s="289" t="str">
        <f t="shared" si="98"/>
        <v>Brian Guigar</v>
      </c>
      <c r="D215" s="278">
        <v>7</v>
      </c>
      <c r="E215" s="241">
        <v>295</v>
      </c>
      <c r="F215" s="241">
        <v>136</v>
      </c>
      <c r="G215" s="241">
        <v>1</v>
      </c>
      <c r="H215" s="275">
        <f t="shared" si="99"/>
        <v>0.46101694915254238</v>
      </c>
      <c r="I215" s="276">
        <f t="shared" si="100"/>
        <v>28</v>
      </c>
      <c r="J215" s="241">
        <f t="shared" si="101"/>
        <v>4</v>
      </c>
      <c r="K215" s="241">
        <f t="shared" si="102"/>
        <v>14</v>
      </c>
      <c r="L215" s="241">
        <f t="shared" si="103"/>
        <v>0</v>
      </c>
      <c r="M215" s="275">
        <f t="shared" si="104"/>
        <v>0.5</v>
      </c>
      <c r="N215" s="240">
        <v>2</v>
      </c>
      <c r="O215" s="240">
        <v>0</v>
      </c>
      <c r="P215" s="240">
        <v>0</v>
      </c>
      <c r="Q215" s="270">
        <v>0</v>
      </c>
      <c r="R215" s="239">
        <v>2</v>
      </c>
      <c r="S215" s="239">
        <v>0</v>
      </c>
      <c r="T215" s="239">
        <v>2</v>
      </c>
      <c r="U215" s="269">
        <v>0</v>
      </c>
      <c r="V215" s="240"/>
      <c r="W215" s="240"/>
      <c r="X215" s="240"/>
      <c r="Y215" s="270"/>
      <c r="Z215" s="239">
        <v>2</v>
      </c>
      <c r="AA215" s="239">
        <v>0</v>
      </c>
      <c r="AB215" s="239">
        <v>0</v>
      </c>
      <c r="AC215" s="269">
        <v>0</v>
      </c>
      <c r="AD215" s="240">
        <v>2</v>
      </c>
      <c r="AE215" s="240">
        <v>0</v>
      </c>
      <c r="AF215" s="240">
        <v>0</v>
      </c>
      <c r="AG215" s="270">
        <v>0</v>
      </c>
      <c r="AH215" s="274"/>
      <c r="AI215" s="239"/>
      <c r="AJ215" s="239"/>
      <c r="AK215" s="269"/>
      <c r="AL215" s="240">
        <v>4</v>
      </c>
      <c r="AM215" s="240">
        <v>1</v>
      </c>
      <c r="AN215" s="240">
        <v>2</v>
      </c>
      <c r="AO215" s="303">
        <v>0</v>
      </c>
      <c r="AP215" s="274">
        <v>2</v>
      </c>
      <c r="AQ215" s="239">
        <v>0</v>
      </c>
      <c r="AR215" s="239">
        <v>1</v>
      </c>
      <c r="AS215" s="269">
        <v>0</v>
      </c>
      <c r="AT215" s="240">
        <v>1</v>
      </c>
      <c r="AU215" s="240">
        <v>0</v>
      </c>
      <c r="AV215" s="240">
        <v>1</v>
      </c>
      <c r="AW215" s="270">
        <v>0</v>
      </c>
      <c r="AX215" s="239"/>
      <c r="AY215" s="239"/>
      <c r="AZ215" s="239"/>
      <c r="BA215" s="269"/>
      <c r="BB215" s="240">
        <v>1</v>
      </c>
      <c r="BC215" s="240">
        <v>0</v>
      </c>
      <c r="BD215" s="240">
        <v>0</v>
      </c>
      <c r="BE215" s="270">
        <v>0</v>
      </c>
      <c r="BF215" s="290"/>
      <c r="BG215" s="239"/>
      <c r="BH215" s="239"/>
      <c r="BI215" s="239"/>
      <c r="BJ215" s="269"/>
      <c r="BK215" s="240">
        <v>3</v>
      </c>
      <c r="BL215" s="240">
        <v>2</v>
      </c>
      <c r="BM215" s="240">
        <v>2</v>
      </c>
      <c r="BN215" s="270">
        <v>0</v>
      </c>
      <c r="BO215" s="239">
        <v>1</v>
      </c>
      <c r="BP215" s="239">
        <v>0</v>
      </c>
      <c r="BQ215" s="239">
        <v>0</v>
      </c>
      <c r="BR215" s="269">
        <v>0</v>
      </c>
      <c r="BS215" s="240">
        <v>4</v>
      </c>
      <c r="BT215" s="240">
        <v>0</v>
      </c>
      <c r="BU215" s="240">
        <v>2</v>
      </c>
      <c r="BV215" s="270">
        <v>0</v>
      </c>
      <c r="BW215" s="239">
        <v>4</v>
      </c>
      <c r="BX215" s="239">
        <v>1</v>
      </c>
      <c r="BY215" s="239">
        <v>4</v>
      </c>
      <c r="BZ215" s="269">
        <v>0</v>
      </c>
    </row>
    <row r="216" spans="1:78">
      <c r="A216" s="238">
        <v>12</v>
      </c>
      <c r="B216" s="291" t="s">
        <v>1184</v>
      </c>
      <c r="C216" s="291" t="str">
        <f t="shared" si="98"/>
        <v>Jason Heist</v>
      </c>
      <c r="D216" s="287">
        <v>7</v>
      </c>
      <c r="E216" s="236">
        <v>216</v>
      </c>
      <c r="F216" s="236">
        <v>97</v>
      </c>
      <c r="G216" s="236">
        <v>0</v>
      </c>
      <c r="H216" s="285">
        <f t="shared" si="99"/>
        <v>0.44907407407407407</v>
      </c>
      <c r="I216" s="286">
        <f t="shared" si="100"/>
        <v>47</v>
      </c>
      <c r="J216" s="236">
        <f t="shared" si="101"/>
        <v>13</v>
      </c>
      <c r="K216" s="236">
        <f t="shared" si="102"/>
        <v>25</v>
      </c>
      <c r="L216" s="236">
        <f t="shared" si="103"/>
        <v>0</v>
      </c>
      <c r="M216" s="285">
        <f t="shared" si="104"/>
        <v>0.53191489361702127</v>
      </c>
      <c r="N216" s="235">
        <v>3</v>
      </c>
      <c r="O216" s="235">
        <v>0</v>
      </c>
      <c r="P216" s="235">
        <v>2</v>
      </c>
      <c r="Q216" s="281">
        <v>0</v>
      </c>
      <c r="R216" s="234">
        <v>5</v>
      </c>
      <c r="S216" s="234">
        <v>3</v>
      </c>
      <c r="T216" s="234">
        <v>3</v>
      </c>
      <c r="U216" s="280">
        <v>0</v>
      </c>
      <c r="V216" s="235">
        <v>1</v>
      </c>
      <c r="W216" s="235">
        <v>1</v>
      </c>
      <c r="X216" s="235">
        <v>1</v>
      </c>
      <c r="Y216" s="281">
        <v>0</v>
      </c>
      <c r="Z216" s="234">
        <v>5</v>
      </c>
      <c r="AA216" s="234">
        <v>2</v>
      </c>
      <c r="AB216" s="234">
        <v>4</v>
      </c>
      <c r="AC216" s="280">
        <v>0</v>
      </c>
      <c r="AD216" s="235">
        <v>4</v>
      </c>
      <c r="AE216" s="235">
        <v>0</v>
      </c>
      <c r="AF216" s="235">
        <v>1</v>
      </c>
      <c r="AG216" s="281">
        <v>0</v>
      </c>
      <c r="AH216" s="284">
        <v>4</v>
      </c>
      <c r="AI216" s="234">
        <v>1</v>
      </c>
      <c r="AJ216" s="234">
        <v>2</v>
      </c>
      <c r="AK216" s="280">
        <v>0</v>
      </c>
      <c r="AL216" s="235"/>
      <c r="AM216" s="235"/>
      <c r="AN216" s="235"/>
      <c r="AO216" s="304"/>
      <c r="AP216" s="284"/>
      <c r="AQ216" s="234"/>
      <c r="AR216" s="234"/>
      <c r="AS216" s="280"/>
      <c r="AT216" s="235">
        <v>3</v>
      </c>
      <c r="AU216" s="235">
        <v>0</v>
      </c>
      <c r="AV216" s="235">
        <v>2</v>
      </c>
      <c r="AW216" s="281">
        <v>0</v>
      </c>
      <c r="AX216" s="234">
        <v>3</v>
      </c>
      <c r="AY216" s="234">
        <v>1</v>
      </c>
      <c r="AZ216" s="234">
        <v>2</v>
      </c>
      <c r="BA216" s="280">
        <v>0</v>
      </c>
      <c r="BB216" s="235">
        <v>3</v>
      </c>
      <c r="BC216" s="235">
        <v>0</v>
      </c>
      <c r="BD216" s="235">
        <v>1</v>
      </c>
      <c r="BE216" s="281">
        <v>0</v>
      </c>
      <c r="BF216" s="290"/>
      <c r="BG216" s="234">
        <v>2</v>
      </c>
      <c r="BH216" s="234">
        <v>1</v>
      </c>
      <c r="BI216" s="234">
        <v>0</v>
      </c>
      <c r="BJ216" s="280">
        <v>0</v>
      </c>
      <c r="BK216" s="235">
        <v>6</v>
      </c>
      <c r="BL216" s="235">
        <v>3</v>
      </c>
      <c r="BM216" s="235">
        <v>4</v>
      </c>
      <c r="BN216" s="281">
        <v>0</v>
      </c>
      <c r="BO216" s="234"/>
      <c r="BP216" s="234"/>
      <c r="BQ216" s="234"/>
      <c r="BR216" s="280"/>
      <c r="BS216" s="235">
        <v>4</v>
      </c>
      <c r="BT216" s="235">
        <v>1</v>
      </c>
      <c r="BU216" s="235">
        <v>2</v>
      </c>
      <c r="BV216" s="281">
        <v>0</v>
      </c>
      <c r="BW216" s="234">
        <v>4</v>
      </c>
      <c r="BX216" s="234">
        <v>0</v>
      </c>
      <c r="BY216" s="234">
        <v>1</v>
      </c>
      <c r="BZ216" s="280">
        <v>0</v>
      </c>
    </row>
    <row r="217" spans="1:78">
      <c r="A217" s="243">
        <v>13</v>
      </c>
      <c r="B217" s="289" t="s">
        <v>1124</v>
      </c>
      <c r="C217" s="289" t="str">
        <f t="shared" si="98"/>
        <v>Chris Head</v>
      </c>
      <c r="D217" s="278">
        <v>2</v>
      </c>
      <c r="E217" s="241">
        <v>87</v>
      </c>
      <c r="F217" s="241">
        <v>30</v>
      </c>
      <c r="G217" s="241">
        <v>0</v>
      </c>
      <c r="H217" s="275">
        <f t="shared" si="99"/>
        <v>0.34482758620689657</v>
      </c>
      <c r="I217" s="276">
        <f t="shared" si="100"/>
        <v>37</v>
      </c>
      <c r="J217" s="241">
        <f t="shared" si="101"/>
        <v>6</v>
      </c>
      <c r="K217" s="241">
        <f t="shared" si="102"/>
        <v>11</v>
      </c>
      <c r="L217" s="241">
        <f t="shared" si="103"/>
        <v>0</v>
      </c>
      <c r="M217" s="275">
        <f t="shared" si="104"/>
        <v>0.29729729729729731</v>
      </c>
      <c r="N217" s="240">
        <v>2</v>
      </c>
      <c r="O217" s="240">
        <v>0</v>
      </c>
      <c r="P217" s="240">
        <v>1</v>
      </c>
      <c r="Q217" s="270">
        <v>0</v>
      </c>
      <c r="R217" s="239">
        <v>4</v>
      </c>
      <c r="S217" s="239">
        <v>0</v>
      </c>
      <c r="T217" s="239">
        <v>0</v>
      </c>
      <c r="U217" s="269">
        <v>0</v>
      </c>
      <c r="V217" s="240">
        <v>3</v>
      </c>
      <c r="W217" s="240">
        <v>0</v>
      </c>
      <c r="X217" s="240">
        <v>0</v>
      </c>
      <c r="Y217" s="270">
        <v>0</v>
      </c>
      <c r="Z217" s="239">
        <v>3</v>
      </c>
      <c r="AA217" s="239">
        <v>0</v>
      </c>
      <c r="AB217" s="239">
        <v>0</v>
      </c>
      <c r="AC217" s="269">
        <v>0</v>
      </c>
      <c r="AD217" s="240">
        <v>2</v>
      </c>
      <c r="AE217" s="240">
        <v>1</v>
      </c>
      <c r="AF217" s="240">
        <v>1</v>
      </c>
      <c r="AG217" s="270">
        <v>0</v>
      </c>
      <c r="AH217" s="274">
        <v>2</v>
      </c>
      <c r="AI217" s="239">
        <v>0</v>
      </c>
      <c r="AJ217" s="239">
        <v>0</v>
      </c>
      <c r="AK217" s="269">
        <v>0</v>
      </c>
      <c r="AL217" s="240">
        <v>4</v>
      </c>
      <c r="AM217" s="240">
        <v>1</v>
      </c>
      <c r="AN217" s="240">
        <v>1</v>
      </c>
      <c r="AO217" s="303">
        <v>0</v>
      </c>
      <c r="AP217" s="274"/>
      <c r="AQ217" s="239"/>
      <c r="AR217" s="239"/>
      <c r="AS217" s="269"/>
      <c r="AT217" s="240">
        <v>1</v>
      </c>
      <c r="AU217" s="240">
        <v>0</v>
      </c>
      <c r="AV217" s="240">
        <v>0</v>
      </c>
      <c r="AW217" s="270">
        <v>0</v>
      </c>
      <c r="AX217" s="239">
        <v>4</v>
      </c>
      <c r="AY217" s="239">
        <v>2</v>
      </c>
      <c r="AZ217" s="239">
        <v>3</v>
      </c>
      <c r="BA217" s="269">
        <v>0</v>
      </c>
      <c r="BB217" s="240">
        <v>2</v>
      </c>
      <c r="BC217" s="240">
        <v>0</v>
      </c>
      <c r="BD217" s="240">
        <v>2</v>
      </c>
      <c r="BE217" s="270">
        <v>0</v>
      </c>
      <c r="BF217" s="271"/>
      <c r="BG217" s="239">
        <v>2</v>
      </c>
      <c r="BH217" s="239">
        <v>1</v>
      </c>
      <c r="BI217" s="239">
        <v>2</v>
      </c>
      <c r="BJ217" s="269">
        <v>0</v>
      </c>
      <c r="BK217" s="240">
        <v>2</v>
      </c>
      <c r="BL217" s="240">
        <v>1</v>
      </c>
      <c r="BM217" s="240">
        <v>1</v>
      </c>
      <c r="BN217" s="270">
        <v>0</v>
      </c>
      <c r="BO217" s="239">
        <v>3</v>
      </c>
      <c r="BP217" s="239">
        <v>0</v>
      </c>
      <c r="BQ217" s="239">
        <v>0</v>
      </c>
      <c r="BR217" s="269">
        <v>0</v>
      </c>
      <c r="BS217" s="240">
        <v>3</v>
      </c>
      <c r="BT217" s="240">
        <v>0</v>
      </c>
      <c r="BU217" s="240">
        <v>0</v>
      </c>
      <c r="BV217" s="270">
        <v>0</v>
      </c>
      <c r="BW217" s="239"/>
      <c r="BX217" s="239"/>
      <c r="BY217" s="239"/>
      <c r="BZ217" s="269"/>
    </row>
    <row r="218" spans="1:78">
      <c r="A218" s="238">
        <v>14</v>
      </c>
      <c r="B218" s="291" t="s">
        <v>1134</v>
      </c>
      <c r="C218" s="291" t="str">
        <f t="shared" si="98"/>
        <v>Jeff Smith</v>
      </c>
      <c r="D218" s="287">
        <v>21</v>
      </c>
      <c r="E218" s="237">
        <v>994</v>
      </c>
      <c r="F218" s="237">
        <v>453</v>
      </c>
      <c r="G218" s="237">
        <v>0</v>
      </c>
      <c r="H218" s="285">
        <f t="shared" si="99"/>
        <v>0.45573440643863178</v>
      </c>
      <c r="I218" s="286">
        <f t="shared" si="100"/>
        <v>29</v>
      </c>
      <c r="J218" s="236">
        <f t="shared" si="101"/>
        <v>8</v>
      </c>
      <c r="K218" s="236">
        <f t="shared" si="102"/>
        <v>11</v>
      </c>
      <c r="L218" s="236">
        <f t="shared" si="103"/>
        <v>0</v>
      </c>
      <c r="M218" s="285">
        <f t="shared" si="104"/>
        <v>0.37931034482758619</v>
      </c>
      <c r="N218" s="235">
        <v>1</v>
      </c>
      <c r="O218" s="235">
        <v>0</v>
      </c>
      <c r="P218" s="235">
        <v>0</v>
      </c>
      <c r="Q218" s="281">
        <v>0</v>
      </c>
      <c r="R218" s="234">
        <v>2</v>
      </c>
      <c r="S218" s="234">
        <v>0</v>
      </c>
      <c r="T218" s="234">
        <v>0</v>
      </c>
      <c r="U218" s="280">
        <v>0</v>
      </c>
      <c r="V218" s="235">
        <v>1</v>
      </c>
      <c r="W218" s="235">
        <v>1</v>
      </c>
      <c r="X218" s="235">
        <v>1</v>
      </c>
      <c r="Y218" s="281">
        <v>0</v>
      </c>
      <c r="Z218" s="234">
        <v>2</v>
      </c>
      <c r="AA218" s="234">
        <v>0</v>
      </c>
      <c r="AB218" s="234">
        <v>1</v>
      </c>
      <c r="AC218" s="280">
        <v>0</v>
      </c>
      <c r="AD218" s="235">
        <v>2</v>
      </c>
      <c r="AE218" s="235">
        <v>1</v>
      </c>
      <c r="AF218" s="235">
        <v>1</v>
      </c>
      <c r="AG218" s="281">
        <v>0</v>
      </c>
      <c r="AH218" s="284"/>
      <c r="AI218" s="234"/>
      <c r="AJ218" s="234"/>
      <c r="AK218" s="280"/>
      <c r="AL218" s="235"/>
      <c r="AM218" s="235"/>
      <c r="AN218" s="235"/>
      <c r="AO218" s="304"/>
      <c r="AP218" s="284">
        <v>2</v>
      </c>
      <c r="AQ218" s="234">
        <v>0</v>
      </c>
      <c r="AR218" s="234">
        <v>1</v>
      </c>
      <c r="AS218" s="280">
        <v>0</v>
      </c>
      <c r="AT218" s="235">
        <v>2</v>
      </c>
      <c r="AU218" s="235">
        <v>0</v>
      </c>
      <c r="AV218" s="235">
        <v>0</v>
      </c>
      <c r="AW218" s="281">
        <v>0</v>
      </c>
      <c r="AX218" s="234">
        <v>4</v>
      </c>
      <c r="AY218" s="234">
        <v>1</v>
      </c>
      <c r="AZ218" s="234">
        <v>0</v>
      </c>
      <c r="BA218" s="280">
        <v>0</v>
      </c>
      <c r="BB218" s="235">
        <v>2</v>
      </c>
      <c r="BC218" s="235">
        <v>0</v>
      </c>
      <c r="BD218" s="235">
        <v>1</v>
      </c>
      <c r="BE218" s="281">
        <v>0</v>
      </c>
      <c r="BF218" s="271"/>
      <c r="BG218" s="234">
        <v>2</v>
      </c>
      <c r="BH218" s="234">
        <v>1</v>
      </c>
      <c r="BI218" s="234">
        <v>1</v>
      </c>
      <c r="BJ218" s="280">
        <v>0</v>
      </c>
      <c r="BK218" s="235">
        <v>4</v>
      </c>
      <c r="BL218" s="235">
        <v>3</v>
      </c>
      <c r="BM218" s="235">
        <v>2</v>
      </c>
      <c r="BN218" s="281">
        <v>0</v>
      </c>
      <c r="BO218" s="234">
        <v>1</v>
      </c>
      <c r="BP218" s="234">
        <v>0</v>
      </c>
      <c r="BQ218" s="234">
        <v>0</v>
      </c>
      <c r="BR218" s="280">
        <v>0</v>
      </c>
      <c r="BS218" s="235"/>
      <c r="BT218" s="235"/>
      <c r="BU218" s="235"/>
      <c r="BV218" s="281"/>
      <c r="BW218" s="234">
        <v>4</v>
      </c>
      <c r="BX218" s="234">
        <v>1</v>
      </c>
      <c r="BY218" s="234">
        <v>3</v>
      </c>
      <c r="BZ218" s="280">
        <v>0</v>
      </c>
    </row>
    <row r="219" spans="1:78">
      <c r="A219" s="243">
        <v>15</v>
      </c>
      <c r="B219" s="279" t="s">
        <v>1227</v>
      </c>
      <c r="C219" s="279" t="str">
        <f t="shared" si="98"/>
        <v>Zack Santamour</v>
      </c>
      <c r="D219" s="278">
        <v>1</v>
      </c>
      <c r="E219" s="241">
        <v>31</v>
      </c>
      <c r="F219" s="241">
        <v>16</v>
      </c>
      <c r="G219" s="241">
        <v>0</v>
      </c>
      <c r="H219" s="275">
        <f t="shared" si="99"/>
        <v>0.5161290322580645</v>
      </c>
      <c r="I219" s="276">
        <f t="shared" si="100"/>
        <v>31</v>
      </c>
      <c r="J219" s="241">
        <f t="shared" si="101"/>
        <v>4</v>
      </c>
      <c r="K219" s="241">
        <f t="shared" si="102"/>
        <v>16</v>
      </c>
      <c r="L219" s="241">
        <f t="shared" si="103"/>
        <v>0</v>
      </c>
      <c r="M219" s="275">
        <f t="shared" si="104"/>
        <v>0.5161290322580645</v>
      </c>
      <c r="N219" s="240">
        <v>2</v>
      </c>
      <c r="O219" s="240">
        <v>0</v>
      </c>
      <c r="P219" s="240">
        <v>2</v>
      </c>
      <c r="Q219" s="270">
        <v>0</v>
      </c>
      <c r="R219" s="239">
        <v>3</v>
      </c>
      <c r="S219" s="239">
        <v>2</v>
      </c>
      <c r="T219" s="239">
        <v>2</v>
      </c>
      <c r="U219" s="269">
        <v>0</v>
      </c>
      <c r="V219" s="240">
        <v>2</v>
      </c>
      <c r="W219" s="240">
        <v>0</v>
      </c>
      <c r="X219" s="240">
        <v>0</v>
      </c>
      <c r="Y219" s="270">
        <v>0</v>
      </c>
      <c r="Z219" s="239">
        <v>5</v>
      </c>
      <c r="AA219" s="239">
        <v>0</v>
      </c>
      <c r="AB219" s="239">
        <v>3</v>
      </c>
      <c r="AC219" s="269">
        <v>0</v>
      </c>
      <c r="AD219" s="240">
        <v>2</v>
      </c>
      <c r="AE219" s="240">
        <v>0</v>
      </c>
      <c r="AF219" s="240">
        <v>1</v>
      </c>
      <c r="AG219" s="270">
        <v>0</v>
      </c>
      <c r="AH219" s="274">
        <v>2</v>
      </c>
      <c r="AI219" s="239">
        <v>0</v>
      </c>
      <c r="AJ219" s="239">
        <v>1</v>
      </c>
      <c r="AK219" s="269">
        <v>0</v>
      </c>
      <c r="AL219" s="240"/>
      <c r="AM219" s="240"/>
      <c r="AN219" s="240"/>
      <c r="AO219" s="303"/>
      <c r="AP219" s="274">
        <v>2</v>
      </c>
      <c r="AQ219" s="239">
        <v>0</v>
      </c>
      <c r="AR219" s="239">
        <v>1</v>
      </c>
      <c r="AS219" s="269">
        <v>0</v>
      </c>
      <c r="AT219" s="240">
        <v>2</v>
      </c>
      <c r="AU219" s="240">
        <v>0</v>
      </c>
      <c r="AV219" s="240">
        <v>1</v>
      </c>
      <c r="AW219" s="270">
        <v>0</v>
      </c>
      <c r="AX219" s="239"/>
      <c r="AY219" s="239"/>
      <c r="AZ219" s="239"/>
      <c r="BA219" s="269"/>
      <c r="BB219" s="240">
        <v>2</v>
      </c>
      <c r="BC219" s="240">
        <v>1</v>
      </c>
      <c r="BD219" s="240">
        <v>1</v>
      </c>
      <c r="BE219" s="270">
        <v>0</v>
      </c>
      <c r="BF219" s="271"/>
      <c r="BG219" s="239">
        <v>4</v>
      </c>
      <c r="BH219" s="239">
        <v>1</v>
      </c>
      <c r="BI219" s="239">
        <v>2</v>
      </c>
      <c r="BJ219" s="269">
        <v>0</v>
      </c>
      <c r="BK219" s="240">
        <v>2</v>
      </c>
      <c r="BL219" s="240">
        <v>0</v>
      </c>
      <c r="BM219" s="240">
        <v>0</v>
      </c>
      <c r="BN219" s="270">
        <v>0</v>
      </c>
      <c r="BO219" s="239">
        <v>3</v>
      </c>
      <c r="BP219" s="239">
        <v>0</v>
      </c>
      <c r="BQ219" s="239">
        <v>2</v>
      </c>
      <c r="BR219" s="269">
        <v>0</v>
      </c>
      <c r="BS219" s="240"/>
      <c r="BT219" s="240"/>
      <c r="BU219" s="240"/>
      <c r="BV219" s="270"/>
      <c r="BW219" s="239"/>
      <c r="BX219" s="239"/>
      <c r="BY219" s="239"/>
      <c r="BZ219" s="269"/>
    </row>
    <row r="220" spans="1:78" ht="13.8" thickBot="1">
      <c r="A220" s="63"/>
      <c r="B220" s="233"/>
      <c r="C220" s="233"/>
      <c r="D220" s="268">
        <f>AVERAGE(D205:D219)</f>
        <v>7.6</v>
      </c>
      <c r="E220" s="266">
        <f>SUM(E205:E219)</f>
        <v>6090</v>
      </c>
      <c r="F220" s="266">
        <f>SUM(F205:F219)</f>
        <v>3285</v>
      </c>
      <c r="G220" s="266">
        <f>SUM(G205:G219)</f>
        <v>102</v>
      </c>
      <c r="H220" s="265">
        <f t="shared" si="99"/>
        <v>0.53940886699507384</v>
      </c>
      <c r="I220" s="267">
        <f t="shared" si="100"/>
        <v>725</v>
      </c>
      <c r="J220" s="266">
        <f t="shared" si="101"/>
        <v>203</v>
      </c>
      <c r="K220" s="266">
        <f t="shared" si="102"/>
        <v>361</v>
      </c>
      <c r="L220" s="266">
        <f t="shared" si="103"/>
        <v>10</v>
      </c>
      <c r="M220" s="265">
        <f t="shared" si="104"/>
        <v>0.49793103448275861</v>
      </c>
      <c r="N220" s="260">
        <f t="shared" ref="N220:BE220" si="105">SUM(N205:N219)</f>
        <v>41</v>
      </c>
      <c r="O220" s="260">
        <f t="shared" si="105"/>
        <v>4</v>
      </c>
      <c r="P220" s="260">
        <f t="shared" si="105"/>
        <v>17</v>
      </c>
      <c r="Q220" s="259">
        <f t="shared" si="105"/>
        <v>0</v>
      </c>
      <c r="R220" s="258">
        <f t="shared" si="105"/>
        <v>57</v>
      </c>
      <c r="S220" s="258">
        <f t="shared" si="105"/>
        <v>25</v>
      </c>
      <c r="T220" s="258">
        <f t="shared" si="105"/>
        <v>33</v>
      </c>
      <c r="U220" s="257">
        <f t="shared" si="105"/>
        <v>2</v>
      </c>
      <c r="V220" s="260">
        <f t="shared" si="105"/>
        <v>39</v>
      </c>
      <c r="W220" s="260">
        <f t="shared" si="105"/>
        <v>4</v>
      </c>
      <c r="X220" s="260">
        <f t="shared" si="105"/>
        <v>15</v>
      </c>
      <c r="Y220" s="259">
        <f t="shared" si="105"/>
        <v>0</v>
      </c>
      <c r="Z220" s="258">
        <f t="shared" si="105"/>
        <v>59</v>
      </c>
      <c r="AA220" s="258">
        <f t="shared" si="105"/>
        <v>22</v>
      </c>
      <c r="AB220" s="258">
        <f t="shared" si="105"/>
        <v>34</v>
      </c>
      <c r="AC220" s="257">
        <f t="shared" si="105"/>
        <v>2</v>
      </c>
      <c r="AD220" s="260">
        <f t="shared" si="105"/>
        <v>46</v>
      </c>
      <c r="AE220" s="260">
        <f t="shared" si="105"/>
        <v>10</v>
      </c>
      <c r="AF220" s="260">
        <f t="shared" si="105"/>
        <v>25</v>
      </c>
      <c r="AG220" s="259">
        <f t="shared" si="105"/>
        <v>0</v>
      </c>
      <c r="AH220" s="261">
        <f t="shared" si="105"/>
        <v>48</v>
      </c>
      <c r="AI220" s="258">
        <f t="shared" si="105"/>
        <v>16</v>
      </c>
      <c r="AJ220" s="258">
        <f t="shared" si="105"/>
        <v>27</v>
      </c>
      <c r="AK220" s="257">
        <f t="shared" si="105"/>
        <v>0</v>
      </c>
      <c r="AL220" s="260">
        <f t="shared" si="105"/>
        <v>47</v>
      </c>
      <c r="AM220" s="260">
        <f t="shared" si="105"/>
        <v>11</v>
      </c>
      <c r="AN220" s="260">
        <f t="shared" si="105"/>
        <v>22</v>
      </c>
      <c r="AO220" s="302">
        <f t="shared" si="105"/>
        <v>0</v>
      </c>
      <c r="AP220" s="261">
        <f t="shared" si="105"/>
        <v>41</v>
      </c>
      <c r="AQ220" s="258">
        <f t="shared" si="105"/>
        <v>9</v>
      </c>
      <c r="AR220" s="258">
        <f t="shared" si="105"/>
        <v>19</v>
      </c>
      <c r="AS220" s="257">
        <f t="shared" si="105"/>
        <v>0</v>
      </c>
      <c r="AT220" s="260">
        <f t="shared" si="105"/>
        <v>40</v>
      </c>
      <c r="AU220" s="260">
        <f t="shared" si="105"/>
        <v>4</v>
      </c>
      <c r="AV220" s="260">
        <f t="shared" si="105"/>
        <v>15</v>
      </c>
      <c r="AW220" s="259">
        <f t="shared" si="105"/>
        <v>0</v>
      </c>
      <c r="AX220" s="258">
        <f t="shared" si="105"/>
        <v>45</v>
      </c>
      <c r="AY220" s="258">
        <f t="shared" si="105"/>
        <v>11</v>
      </c>
      <c r="AZ220" s="258">
        <f t="shared" si="105"/>
        <v>21</v>
      </c>
      <c r="BA220" s="257">
        <f t="shared" si="105"/>
        <v>0</v>
      </c>
      <c r="BB220" s="260">
        <f t="shared" si="105"/>
        <v>38</v>
      </c>
      <c r="BC220" s="260">
        <f t="shared" si="105"/>
        <v>5</v>
      </c>
      <c r="BD220" s="260">
        <f t="shared" si="105"/>
        <v>19</v>
      </c>
      <c r="BE220" s="259">
        <f t="shared" si="105"/>
        <v>0</v>
      </c>
      <c r="BF220" s="262"/>
      <c r="BG220" s="261">
        <f t="shared" ref="BG220:BZ220" si="106">SUM(BG205:BG219)</f>
        <v>46</v>
      </c>
      <c r="BH220" s="258">
        <f t="shared" si="106"/>
        <v>19</v>
      </c>
      <c r="BI220" s="258">
        <f t="shared" si="106"/>
        <v>23</v>
      </c>
      <c r="BJ220" s="257">
        <f t="shared" si="106"/>
        <v>0</v>
      </c>
      <c r="BK220" s="260">
        <f t="shared" si="106"/>
        <v>51</v>
      </c>
      <c r="BL220" s="260">
        <f t="shared" si="106"/>
        <v>30</v>
      </c>
      <c r="BM220" s="260">
        <f t="shared" si="106"/>
        <v>32</v>
      </c>
      <c r="BN220" s="259">
        <f t="shared" si="106"/>
        <v>4</v>
      </c>
      <c r="BO220" s="258">
        <f t="shared" si="106"/>
        <v>46</v>
      </c>
      <c r="BP220" s="258">
        <f t="shared" si="106"/>
        <v>13</v>
      </c>
      <c r="BQ220" s="258">
        <f t="shared" si="106"/>
        <v>21</v>
      </c>
      <c r="BR220" s="257">
        <f t="shared" si="106"/>
        <v>0</v>
      </c>
      <c r="BS220" s="260">
        <f t="shared" si="106"/>
        <v>37</v>
      </c>
      <c r="BT220" s="260">
        <f t="shared" si="106"/>
        <v>6</v>
      </c>
      <c r="BU220" s="260">
        <f t="shared" si="106"/>
        <v>14</v>
      </c>
      <c r="BV220" s="259">
        <f t="shared" si="106"/>
        <v>0</v>
      </c>
      <c r="BW220" s="258">
        <f t="shared" si="106"/>
        <v>44</v>
      </c>
      <c r="BX220" s="258">
        <f t="shared" si="106"/>
        <v>14</v>
      </c>
      <c r="BY220" s="258">
        <f t="shared" si="106"/>
        <v>24</v>
      </c>
      <c r="BZ220" s="257">
        <f t="shared" si="106"/>
        <v>2</v>
      </c>
    </row>
    <row r="221" spans="1:78" ht="13.8" thickBot="1">
      <c r="A221" s="248"/>
      <c r="B221" s="233"/>
      <c r="C221" s="233"/>
      <c r="D221" s="59"/>
      <c r="E221" s="248"/>
      <c r="F221" s="248"/>
      <c r="G221" s="248"/>
      <c r="H221" s="249"/>
      <c r="I221" s="248"/>
      <c r="J221" s="248"/>
      <c r="K221" s="248"/>
      <c r="L221" s="248"/>
      <c r="M221" s="248"/>
      <c r="N221" s="247"/>
      <c r="O221" s="247"/>
      <c r="P221" s="247"/>
      <c r="Q221" s="247"/>
      <c r="R221" s="246"/>
      <c r="S221" s="246"/>
      <c r="T221" s="246"/>
      <c r="U221" s="246"/>
      <c r="V221" s="247"/>
      <c r="W221" s="247"/>
      <c r="X221" s="247"/>
      <c r="Y221" s="247"/>
      <c r="Z221" s="246"/>
      <c r="AA221" s="246"/>
      <c r="AB221" s="246"/>
      <c r="AC221" s="246"/>
      <c r="AD221" s="247"/>
      <c r="AE221" s="247"/>
      <c r="AF221" s="247"/>
      <c r="AG221" s="247"/>
      <c r="AH221" s="246"/>
      <c r="AI221" s="246"/>
      <c r="AJ221" s="246"/>
      <c r="AK221" s="246"/>
      <c r="AL221" s="247"/>
      <c r="AM221" s="247"/>
      <c r="AN221" s="247"/>
      <c r="AO221" s="247"/>
      <c r="AP221" s="246"/>
      <c r="AQ221" s="246"/>
      <c r="AR221" s="246"/>
      <c r="AS221" s="246"/>
      <c r="AT221" s="247"/>
      <c r="AU221" s="247"/>
      <c r="AV221" s="247"/>
      <c r="AW221" s="247"/>
      <c r="AX221" s="246"/>
      <c r="AY221" s="246"/>
      <c r="AZ221" s="246"/>
      <c r="BA221" s="246"/>
      <c r="BB221" s="247"/>
      <c r="BC221" s="247"/>
      <c r="BD221" s="247"/>
      <c r="BE221" s="247"/>
      <c r="BF221" s="247"/>
      <c r="BG221" s="246"/>
      <c r="BH221" s="246"/>
      <c r="BI221" s="246"/>
      <c r="BJ221" s="246"/>
      <c r="BK221" s="247"/>
      <c r="BL221" s="247"/>
      <c r="BM221" s="247"/>
      <c r="BN221" s="247"/>
      <c r="BO221" s="246"/>
      <c r="BP221" s="246"/>
      <c r="BQ221" s="246"/>
      <c r="BR221" s="246"/>
      <c r="BS221" s="247"/>
      <c r="BT221" s="247"/>
      <c r="BU221" s="247"/>
      <c r="BV221" s="247"/>
      <c r="BW221" s="246"/>
      <c r="BX221" s="246"/>
      <c r="BY221" s="246"/>
      <c r="BZ221" s="246"/>
    </row>
    <row r="222" spans="1:78">
      <c r="A222" s="2049">
        <v>12</v>
      </c>
      <c r="B222" s="233"/>
      <c r="C222" s="233"/>
      <c r="D222" s="2046" t="s">
        <v>1110</v>
      </c>
      <c r="E222" s="2047"/>
      <c r="F222" s="2047"/>
      <c r="G222" s="2047"/>
      <c r="H222" s="2048"/>
      <c r="I222" s="2046" t="s">
        <v>1226</v>
      </c>
      <c r="J222" s="2047"/>
      <c r="K222" s="2047"/>
      <c r="L222" s="2047"/>
      <c r="M222" s="2048"/>
      <c r="N222" s="2037" t="s">
        <v>1109</v>
      </c>
      <c r="O222" s="2038"/>
      <c r="P222" s="2038"/>
      <c r="Q222" s="2039"/>
      <c r="R222" s="2043" t="s">
        <v>1108</v>
      </c>
      <c r="S222" s="2041"/>
      <c r="T222" s="2041"/>
      <c r="U222" s="2042"/>
      <c r="V222" s="2037" t="s">
        <v>1107</v>
      </c>
      <c r="W222" s="2038"/>
      <c r="X222" s="2038"/>
      <c r="Y222" s="2039"/>
      <c r="Z222" s="2043" t="s">
        <v>1106</v>
      </c>
      <c r="AA222" s="2041"/>
      <c r="AB222" s="2041"/>
      <c r="AC222" s="2042"/>
      <c r="AD222" s="2037" t="s">
        <v>1105</v>
      </c>
      <c r="AE222" s="2038"/>
      <c r="AF222" s="2038"/>
      <c r="AG222" s="2039"/>
      <c r="AH222" s="2040" t="s">
        <v>1104</v>
      </c>
      <c r="AI222" s="2041"/>
      <c r="AJ222" s="2041"/>
      <c r="AK222" s="2042"/>
      <c r="AL222" s="2037" t="s">
        <v>1103</v>
      </c>
      <c r="AM222" s="2038"/>
      <c r="AN222" s="2038"/>
      <c r="AO222" s="2039"/>
      <c r="AP222" s="2043" t="s">
        <v>1102</v>
      </c>
      <c r="AQ222" s="2041"/>
      <c r="AR222" s="2041"/>
      <c r="AS222" s="2042"/>
      <c r="AT222" s="2037" t="s">
        <v>1101</v>
      </c>
      <c r="AU222" s="2038"/>
      <c r="AV222" s="2038"/>
      <c r="AW222" s="2039"/>
      <c r="AX222" s="2043" t="s">
        <v>1100</v>
      </c>
      <c r="AY222" s="2041"/>
      <c r="AZ222" s="2041"/>
      <c r="BA222" s="2042"/>
      <c r="BB222" s="2037" t="s">
        <v>1099</v>
      </c>
      <c r="BC222" s="2038"/>
      <c r="BD222" s="2038"/>
      <c r="BE222" s="2039"/>
      <c r="BF222" s="245"/>
      <c r="BG222" s="2040" t="s">
        <v>1098</v>
      </c>
      <c r="BH222" s="2041"/>
      <c r="BI222" s="2041"/>
      <c r="BJ222" s="2042"/>
      <c r="BK222" s="2037" t="s">
        <v>1097</v>
      </c>
      <c r="BL222" s="2038"/>
      <c r="BM222" s="2038"/>
      <c r="BN222" s="2039"/>
      <c r="BO222" s="2043" t="s">
        <v>1096</v>
      </c>
      <c r="BP222" s="2041"/>
      <c r="BQ222" s="2041"/>
      <c r="BR222" s="2042"/>
      <c r="BS222" s="2037" t="s">
        <v>1095</v>
      </c>
      <c r="BT222" s="2038"/>
      <c r="BU222" s="2038"/>
      <c r="BV222" s="2039"/>
      <c r="BW222" s="2043" t="s">
        <v>1094</v>
      </c>
      <c r="BX222" s="2041"/>
      <c r="BY222" s="2041"/>
      <c r="BZ222" s="2042"/>
    </row>
    <row r="223" spans="1:78">
      <c r="A223" s="2050"/>
      <c r="B223" s="301" t="s">
        <v>1225</v>
      </c>
      <c r="C223" s="1542"/>
      <c r="D223" s="297" t="s">
        <v>1093</v>
      </c>
      <c r="E223" s="296" t="s">
        <v>268</v>
      </c>
      <c r="F223" s="296" t="s">
        <v>267</v>
      </c>
      <c r="G223" s="296" t="s">
        <v>266</v>
      </c>
      <c r="H223" s="300" t="s">
        <v>265</v>
      </c>
      <c r="I223" s="297" t="s">
        <v>268</v>
      </c>
      <c r="J223" s="296" t="s">
        <v>1092</v>
      </c>
      <c r="K223" s="296" t="s">
        <v>267</v>
      </c>
      <c r="L223" s="296" t="s">
        <v>266</v>
      </c>
      <c r="M223" s="295" t="s">
        <v>265</v>
      </c>
      <c r="N223" s="296" t="s">
        <v>268</v>
      </c>
      <c r="O223" s="296" t="s">
        <v>1092</v>
      </c>
      <c r="P223" s="296" t="s">
        <v>267</v>
      </c>
      <c r="Q223" s="295" t="s">
        <v>266</v>
      </c>
      <c r="R223" s="296" t="s">
        <v>268</v>
      </c>
      <c r="S223" s="296" t="s">
        <v>1092</v>
      </c>
      <c r="T223" s="296" t="s">
        <v>267</v>
      </c>
      <c r="U223" s="295" t="s">
        <v>266</v>
      </c>
      <c r="V223" s="296" t="s">
        <v>268</v>
      </c>
      <c r="W223" s="296" t="s">
        <v>1092</v>
      </c>
      <c r="X223" s="296" t="s">
        <v>267</v>
      </c>
      <c r="Y223" s="295" t="s">
        <v>266</v>
      </c>
      <c r="Z223" s="296" t="s">
        <v>268</v>
      </c>
      <c r="AA223" s="296" t="s">
        <v>1092</v>
      </c>
      <c r="AB223" s="296" t="s">
        <v>267</v>
      </c>
      <c r="AC223" s="295" t="s">
        <v>266</v>
      </c>
      <c r="AD223" s="296" t="s">
        <v>268</v>
      </c>
      <c r="AE223" s="296" t="s">
        <v>1092</v>
      </c>
      <c r="AF223" s="296" t="s">
        <v>267</v>
      </c>
      <c r="AG223" s="295" t="s">
        <v>266</v>
      </c>
      <c r="AH223" s="297" t="s">
        <v>268</v>
      </c>
      <c r="AI223" s="296" t="s">
        <v>1092</v>
      </c>
      <c r="AJ223" s="296" t="s">
        <v>267</v>
      </c>
      <c r="AK223" s="295" t="s">
        <v>266</v>
      </c>
      <c r="AL223" s="296" t="s">
        <v>268</v>
      </c>
      <c r="AM223" s="296" t="s">
        <v>1092</v>
      </c>
      <c r="AN223" s="296" t="s">
        <v>267</v>
      </c>
      <c r="AO223" s="295" t="s">
        <v>266</v>
      </c>
      <c r="AP223" s="296" t="s">
        <v>268</v>
      </c>
      <c r="AQ223" s="296" t="s">
        <v>1092</v>
      </c>
      <c r="AR223" s="296" t="s">
        <v>267</v>
      </c>
      <c r="AS223" s="299" t="s">
        <v>266</v>
      </c>
      <c r="AT223" s="297" t="s">
        <v>268</v>
      </c>
      <c r="AU223" s="296" t="s">
        <v>1092</v>
      </c>
      <c r="AV223" s="296" t="s">
        <v>267</v>
      </c>
      <c r="AW223" s="295" t="s">
        <v>266</v>
      </c>
      <c r="AX223" s="296" t="s">
        <v>268</v>
      </c>
      <c r="AY223" s="296" t="s">
        <v>1092</v>
      </c>
      <c r="AZ223" s="296" t="s">
        <v>267</v>
      </c>
      <c r="BA223" s="295" t="s">
        <v>266</v>
      </c>
      <c r="BB223" s="296" t="s">
        <v>268</v>
      </c>
      <c r="BC223" s="296" t="s">
        <v>1092</v>
      </c>
      <c r="BD223" s="296" t="s">
        <v>267</v>
      </c>
      <c r="BE223" s="295" t="s">
        <v>266</v>
      </c>
      <c r="BF223" s="298"/>
      <c r="BG223" s="297" t="s">
        <v>268</v>
      </c>
      <c r="BH223" s="296" t="s">
        <v>1092</v>
      </c>
      <c r="BI223" s="296" t="s">
        <v>267</v>
      </c>
      <c r="BJ223" s="295" t="s">
        <v>266</v>
      </c>
      <c r="BK223" s="296" t="s">
        <v>268</v>
      </c>
      <c r="BL223" s="296" t="s">
        <v>1092</v>
      </c>
      <c r="BM223" s="296" t="s">
        <v>267</v>
      </c>
      <c r="BN223" s="295" t="s">
        <v>266</v>
      </c>
      <c r="BO223" s="296" t="s">
        <v>268</v>
      </c>
      <c r="BP223" s="296" t="s">
        <v>1092</v>
      </c>
      <c r="BQ223" s="296" t="s">
        <v>267</v>
      </c>
      <c r="BR223" s="295" t="s">
        <v>266</v>
      </c>
      <c r="BS223" s="296" t="s">
        <v>268</v>
      </c>
      <c r="BT223" s="296" t="s">
        <v>1092</v>
      </c>
      <c r="BU223" s="296" t="s">
        <v>267</v>
      </c>
      <c r="BV223" s="295" t="s">
        <v>266</v>
      </c>
      <c r="BW223" s="296" t="s">
        <v>268</v>
      </c>
      <c r="BX223" s="296" t="s">
        <v>1092</v>
      </c>
      <c r="BY223" s="296" t="s">
        <v>267</v>
      </c>
      <c r="BZ223" s="295" t="s">
        <v>266</v>
      </c>
    </row>
    <row r="224" spans="1:78">
      <c r="A224" s="243">
        <v>1</v>
      </c>
      <c r="B224" s="289" t="s">
        <v>1122</v>
      </c>
      <c r="C224" s="289" t="str">
        <f t="shared" ref="C224:C238" si="107">TRIM(B224)</f>
        <v>Buster Krueger</v>
      </c>
      <c r="D224" s="278">
        <v>18</v>
      </c>
      <c r="E224" s="241">
        <v>1224</v>
      </c>
      <c r="F224" s="241">
        <v>827</v>
      </c>
      <c r="G224" s="241">
        <v>126</v>
      </c>
      <c r="H224" s="277">
        <f t="shared" ref="H224:H239" si="108">F224/E224</f>
        <v>0.67565359477124187</v>
      </c>
      <c r="I224" s="276">
        <f t="shared" ref="I224:I239" si="109">SUM(BW224,BS224,BO224,BK224,BG224,BB224,AX224,AT224,AP224,AL224,AH224,AD224,Z224,V224,R224,N224)</f>
        <v>72</v>
      </c>
      <c r="J224" s="241">
        <f t="shared" ref="J224:J239" si="110">SUM(BX224,BT224,BP224,BL224,BH224,BC224,AY224,AU224,AQ224,AM224,AI224,AE224,AA224,W224,S224,O224)</f>
        <v>29</v>
      </c>
      <c r="K224" s="241">
        <f t="shared" ref="K224:K239" si="111">SUM(BY224,BU224,BQ224,BM224,BI224,BD224,AZ224,AV224,AR224,AN224,AJ224,AF224,AB224,X224,T224,P224)</f>
        <v>47</v>
      </c>
      <c r="L224" s="241">
        <f t="shared" ref="L224:L239" si="112">SUM(BZ224,BV224,BR224,BN224,BJ224,BE224,BA224,AW224,AS224,AO224,AK224,AG224,AC224,Y224,U224,Q224)</f>
        <v>3</v>
      </c>
      <c r="M224" s="275">
        <f t="shared" ref="M224:M239" si="113">K224/I224</f>
        <v>0.65277777777777779</v>
      </c>
      <c r="N224" s="240">
        <v>7</v>
      </c>
      <c r="O224" s="240">
        <v>5</v>
      </c>
      <c r="P224" s="240">
        <v>6</v>
      </c>
      <c r="Q224" s="270">
        <v>0</v>
      </c>
      <c r="R224" s="239">
        <v>6</v>
      </c>
      <c r="S224" s="239">
        <v>1</v>
      </c>
      <c r="T224" s="239">
        <v>3</v>
      </c>
      <c r="U224" s="269">
        <v>0</v>
      </c>
      <c r="V224" s="240">
        <v>4</v>
      </c>
      <c r="W224" s="240">
        <v>2</v>
      </c>
      <c r="X224" s="240">
        <v>2</v>
      </c>
      <c r="Y224" s="270">
        <v>0</v>
      </c>
      <c r="Z224" s="239">
        <v>6</v>
      </c>
      <c r="AA224" s="239">
        <v>3</v>
      </c>
      <c r="AB224" s="239">
        <v>5</v>
      </c>
      <c r="AC224" s="269">
        <v>0</v>
      </c>
      <c r="AD224" s="240">
        <v>3</v>
      </c>
      <c r="AE224" s="240">
        <v>1</v>
      </c>
      <c r="AF224" s="240">
        <v>2</v>
      </c>
      <c r="AG224" s="270">
        <v>0</v>
      </c>
      <c r="AH224" s="274">
        <v>3</v>
      </c>
      <c r="AI224" s="239">
        <v>1</v>
      </c>
      <c r="AJ224" s="239">
        <v>1</v>
      </c>
      <c r="AK224" s="269">
        <v>0</v>
      </c>
      <c r="AL224" s="240">
        <v>5</v>
      </c>
      <c r="AM224" s="240">
        <v>0</v>
      </c>
      <c r="AN224" s="240">
        <v>2</v>
      </c>
      <c r="AO224" s="270">
        <v>0</v>
      </c>
      <c r="AP224" s="239">
        <v>4</v>
      </c>
      <c r="AQ224" s="239">
        <v>3</v>
      </c>
      <c r="AR224" s="239">
        <v>4</v>
      </c>
      <c r="AS224" s="273">
        <v>0</v>
      </c>
      <c r="AT224" s="272">
        <v>3</v>
      </c>
      <c r="AU224" s="240">
        <v>1</v>
      </c>
      <c r="AV224" s="240">
        <v>3</v>
      </c>
      <c r="AW224" s="270">
        <v>0</v>
      </c>
      <c r="AX224" s="239">
        <v>2</v>
      </c>
      <c r="AY224" s="239">
        <v>0</v>
      </c>
      <c r="AZ224" s="239">
        <v>2</v>
      </c>
      <c r="BA224" s="269">
        <v>0</v>
      </c>
      <c r="BB224" s="240">
        <v>4</v>
      </c>
      <c r="BC224" s="240">
        <v>1</v>
      </c>
      <c r="BD224" s="240">
        <v>3</v>
      </c>
      <c r="BE224" s="270">
        <v>0</v>
      </c>
      <c r="BF224" s="290"/>
      <c r="BG224" s="239">
        <v>5</v>
      </c>
      <c r="BH224" s="239">
        <v>3</v>
      </c>
      <c r="BI224" s="239">
        <v>3</v>
      </c>
      <c r="BJ224" s="269">
        <v>2</v>
      </c>
      <c r="BK224" s="240">
        <v>4</v>
      </c>
      <c r="BL224" s="240">
        <v>2</v>
      </c>
      <c r="BM224" s="240">
        <v>3</v>
      </c>
      <c r="BN224" s="270">
        <v>0</v>
      </c>
      <c r="BO224" s="239">
        <v>4</v>
      </c>
      <c r="BP224" s="239">
        <v>2</v>
      </c>
      <c r="BQ224" s="239">
        <v>2</v>
      </c>
      <c r="BR224" s="269">
        <v>0</v>
      </c>
      <c r="BS224" s="240">
        <v>5</v>
      </c>
      <c r="BT224" s="240">
        <v>1</v>
      </c>
      <c r="BU224" s="240">
        <v>2</v>
      </c>
      <c r="BV224" s="270">
        <v>0</v>
      </c>
      <c r="BW224" s="239">
        <v>7</v>
      </c>
      <c r="BX224" s="239">
        <v>3</v>
      </c>
      <c r="BY224" s="239">
        <v>4</v>
      </c>
      <c r="BZ224" s="269">
        <v>1</v>
      </c>
    </row>
    <row r="225" spans="1:78">
      <c r="A225" s="238">
        <v>2</v>
      </c>
      <c r="B225" s="291" t="s">
        <v>1209</v>
      </c>
      <c r="C225" s="291" t="str">
        <f t="shared" si="107"/>
        <v>Mike Smith</v>
      </c>
      <c r="D225" s="287">
        <v>9</v>
      </c>
      <c r="E225" s="236">
        <v>659</v>
      </c>
      <c r="F225" s="236">
        <v>384</v>
      </c>
      <c r="G225" s="236">
        <v>14</v>
      </c>
      <c r="H225" s="285">
        <f t="shared" si="108"/>
        <v>0.58270106221547802</v>
      </c>
      <c r="I225" s="286">
        <f t="shared" si="109"/>
        <v>85</v>
      </c>
      <c r="J225" s="236">
        <f t="shared" si="110"/>
        <v>35</v>
      </c>
      <c r="K225" s="236">
        <f t="shared" si="111"/>
        <v>49</v>
      </c>
      <c r="L225" s="236">
        <f t="shared" si="112"/>
        <v>3</v>
      </c>
      <c r="M225" s="285">
        <f t="shared" si="113"/>
        <v>0.57647058823529407</v>
      </c>
      <c r="N225" s="235">
        <v>7</v>
      </c>
      <c r="O225" s="235">
        <v>2</v>
      </c>
      <c r="P225" s="235">
        <v>3</v>
      </c>
      <c r="Q225" s="281">
        <v>0</v>
      </c>
      <c r="R225" s="234">
        <v>6</v>
      </c>
      <c r="S225" s="234">
        <v>2</v>
      </c>
      <c r="T225" s="234">
        <v>4</v>
      </c>
      <c r="U225" s="280">
        <v>0</v>
      </c>
      <c r="V225" s="235">
        <v>4</v>
      </c>
      <c r="W225" s="235">
        <v>0</v>
      </c>
      <c r="X225" s="235">
        <v>1</v>
      </c>
      <c r="Y225" s="281">
        <v>0</v>
      </c>
      <c r="Z225" s="234">
        <v>8</v>
      </c>
      <c r="AA225" s="234">
        <v>3</v>
      </c>
      <c r="AB225" s="234">
        <v>5</v>
      </c>
      <c r="AC225" s="280">
        <v>0</v>
      </c>
      <c r="AD225" s="235">
        <v>5</v>
      </c>
      <c r="AE225" s="235">
        <v>3</v>
      </c>
      <c r="AF225" s="235">
        <v>4</v>
      </c>
      <c r="AG225" s="281">
        <v>0</v>
      </c>
      <c r="AH225" s="284">
        <v>6</v>
      </c>
      <c r="AI225" s="234">
        <v>4</v>
      </c>
      <c r="AJ225" s="234">
        <v>5</v>
      </c>
      <c r="AK225" s="280">
        <v>1</v>
      </c>
      <c r="AL225" s="235">
        <v>4</v>
      </c>
      <c r="AM225" s="235">
        <v>3</v>
      </c>
      <c r="AN225" s="235">
        <v>3</v>
      </c>
      <c r="AO225" s="281">
        <v>0</v>
      </c>
      <c r="AP225" s="234">
        <v>7</v>
      </c>
      <c r="AQ225" s="234">
        <v>5</v>
      </c>
      <c r="AR225" s="234">
        <v>5</v>
      </c>
      <c r="AS225" s="283">
        <v>1</v>
      </c>
      <c r="AT225" s="282">
        <v>5</v>
      </c>
      <c r="AU225" s="235">
        <v>2</v>
      </c>
      <c r="AV225" s="235">
        <v>2</v>
      </c>
      <c r="AW225" s="281">
        <v>0</v>
      </c>
      <c r="AX225" s="234">
        <v>5</v>
      </c>
      <c r="AY225" s="234">
        <v>1</v>
      </c>
      <c r="AZ225" s="234">
        <v>3</v>
      </c>
      <c r="BA225" s="280">
        <v>0</v>
      </c>
      <c r="BB225" s="235">
        <v>5</v>
      </c>
      <c r="BC225" s="235">
        <v>3</v>
      </c>
      <c r="BD225" s="235">
        <v>3</v>
      </c>
      <c r="BE225" s="281">
        <v>0</v>
      </c>
      <c r="BF225" s="290"/>
      <c r="BG225" s="234">
        <v>4</v>
      </c>
      <c r="BH225" s="234">
        <v>0</v>
      </c>
      <c r="BI225" s="234">
        <v>1</v>
      </c>
      <c r="BJ225" s="280">
        <v>0</v>
      </c>
      <c r="BK225" s="235">
        <v>5</v>
      </c>
      <c r="BL225" s="235">
        <v>3</v>
      </c>
      <c r="BM225" s="235">
        <v>4</v>
      </c>
      <c r="BN225" s="281">
        <v>0</v>
      </c>
      <c r="BO225" s="234">
        <v>3</v>
      </c>
      <c r="BP225" s="234">
        <v>2</v>
      </c>
      <c r="BQ225" s="234">
        <v>1</v>
      </c>
      <c r="BR225" s="280">
        <v>0</v>
      </c>
      <c r="BS225" s="235">
        <v>5</v>
      </c>
      <c r="BT225" s="235">
        <v>0</v>
      </c>
      <c r="BU225" s="235">
        <v>1</v>
      </c>
      <c r="BV225" s="281">
        <v>0</v>
      </c>
      <c r="BW225" s="234">
        <v>6</v>
      </c>
      <c r="BX225" s="234">
        <v>2</v>
      </c>
      <c r="BY225" s="234">
        <v>4</v>
      </c>
      <c r="BZ225" s="280">
        <v>1</v>
      </c>
    </row>
    <row r="226" spans="1:78">
      <c r="A226" s="243">
        <v>3</v>
      </c>
      <c r="B226" s="279" t="s">
        <v>1276</v>
      </c>
      <c r="C226" s="279" t="str">
        <f t="shared" si="107"/>
        <v>Denny Mahan</v>
      </c>
      <c r="D226" s="278">
        <v>3</v>
      </c>
      <c r="E226" s="242">
        <v>92</v>
      </c>
      <c r="F226" s="242">
        <v>56</v>
      </c>
      <c r="G226" s="242">
        <v>3</v>
      </c>
      <c r="H226" s="277">
        <f t="shared" si="108"/>
        <v>0.60869565217391308</v>
      </c>
      <c r="I226" s="276">
        <f t="shared" si="109"/>
        <v>53</v>
      </c>
      <c r="J226" s="241">
        <f t="shared" si="110"/>
        <v>20</v>
      </c>
      <c r="K226" s="241">
        <f t="shared" si="111"/>
        <v>30</v>
      </c>
      <c r="L226" s="241">
        <f t="shared" si="112"/>
        <v>2</v>
      </c>
      <c r="M226" s="275">
        <f t="shared" si="113"/>
        <v>0.56603773584905659</v>
      </c>
      <c r="N226" s="240"/>
      <c r="O226" s="240"/>
      <c r="P226" s="240"/>
      <c r="Q226" s="270"/>
      <c r="R226" s="239"/>
      <c r="S226" s="239"/>
      <c r="T226" s="239"/>
      <c r="U226" s="269"/>
      <c r="V226" s="240">
        <v>4</v>
      </c>
      <c r="W226" s="240">
        <v>1</v>
      </c>
      <c r="X226" s="240">
        <v>0</v>
      </c>
      <c r="Y226" s="270">
        <v>0</v>
      </c>
      <c r="Z226" s="239">
        <v>3</v>
      </c>
      <c r="AA226" s="239">
        <v>1</v>
      </c>
      <c r="AB226" s="239">
        <v>3</v>
      </c>
      <c r="AC226" s="269">
        <v>0</v>
      </c>
      <c r="AD226" s="240">
        <v>5</v>
      </c>
      <c r="AE226" s="240">
        <v>0</v>
      </c>
      <c r="AF226" s="240">
        <v>2</v>
      </c>
      <c r="AG226" s="270">
        <v>0</v>
      </c>
      <c r="AH226" s="274">
        <v>5</v>
      </c>
      <c r="AI226" s="239">
        <v>2</v>
      </c>
      <c r="AJ226" s="239">
        <v>2</v>
      </c>
      <c r="AK226" s="269">
        <v>1</v>
      </c>
      <c r="AL226" s="240"/>
      <c r="AM226" s="240"/>
      <c r="AN226" s="240"/>
      <c r="AO226" s="270"/>
      <c r="AP226" s="239">
        <v>8</v>
      </c>
      <c r="AQ226" s="239">
        <v>6</v>
      </c>
      <c r="AR226" s="239">
        <v>6</v>
      </c>
      <c r="AS226" s="273">
        <v>0</v>
      </c>
      <c r="AT226" s="272">
        <v>3</v>
      </c>
      <c r="AU226" s="240">
        <v>1</v>
      </c>
      <c r="AV226" s="240">
        <v>1</v>
      </c>
      <c r="AW226" s="270">
        <v>0</v>
      </c>
      <c r="AX226" s="239">
        <v>4</v>
      </c>
      <c r="AY226" s="239">
        <v>1</v>
      </c>
      <c r="AZ226" s="239">
        <v>1</v>
      </c>
      <c r="BA226" s="269">
        <v>0</v>
      </c>
      <c r="BB226" s="240">
        <v>3</v>
      </c>
      <c r="BC226" s="240">
        <v>1</v>
      </c>
      <c r="BD226" s="240">
        <v>2</v>
      </c>
      <c r="BE226" s="270">
        <v>0</v>
      </c>
      <c r="BF226" s="290"/>
      <c r="BG226" s="239">
        <v>4</v>
      </c>
      <c r="BH226" s="239">
        <v>0</v>
      </c>
      <c r="BI226" s="239">
        <v>3</v>
      </c>
      <c r="BJ226" s="269">
        <v>0</v>
      </c>
      <c r="BK226" s="240">
        <v>4</v>
      </c>
      <c r="BL226" s="240">
        <v>1</v>
      </c>
      <c r="BM226" s="240">
        <v>3</v>
      </c>
      <c r="BN226" s="270">
        <v>0</v>
      </c>
      <c r="BO226" s="239">
        <v>2</v>
      </c>
      <c r="BP226" s="239">
        <v>2</v>
      </c>
      <c r="BQ226" s="239">
        <v>1</v>
      </c>
      <c r="BR226" s="269">
        <v>1</v>
      </c>
      <c r="BS226" s="240"/>
      <c r="BT226" s="240"/>
      <c r="BU226" s="240"/>
      <c r="BV226" s="270"/>
      <c r="BW226" s="239">
        <v>8</v>
      </c>
      <c r="BX226" s="239">
        <v>4</v>
      </c>
      <c r="BY226" s="239">
        <v>6</v>
      </c>
      <c r="BZ226" s="269">
        <v>0</v>
      </c>
    </row>
    <row r="227" spans="1:78">
      <c r="A227" s="238">
        <v>4</v>
      </c>
      <c r="B227" s="291" t="s">
        <v>1119</v>
      </c>
      <c r="C227" s="291" t="str">
        <f t="shared" si="107"/>
        <v>Kevin Boyt</v>
      </c>
      <c r="D227" s="287">
        <v>11</v>
      </c>
      <c r="E227" s="236">
        <v>703</v>
      </c>
      <c r="F227" s="236">
        <v>389</v>
      </c>
      <c r="G227" s="236">
        <v>15</v>
      </c>
      <c r="H227" s="285">
        <f t="shared" si="108"/>
        <v>0.55334281650071127</v>
      </c>
      <c r="I227" s="286">
        <f t="shared" si="109"/>
        <v>60</v>
      </c>
      <c r="J227" s="236">
        <f t="shared" si="110"/>
        <v>25</v>
      </c>
      <c r="K227" s="236">
        <f t="shared" si="111"/>
        <v>35</v>
      </c>
      <c r="L227" s="236">
        <f t="shared" si="112"/>
        <v>4</v>
      </c>
      <c r="M227" s="285">
        <f t="shared" si="113"/>
        <v>0.58333333333333337</v>
      </c>
      <c r="N227" s="294"/>
      <c r="O227" s="294"/>
      <c r="P227" s="294"/>
      <c r="Q227" s="293"/>
      <c r="R227" s="234">
        <v>6</v>
      </c>
      <c r="S227" s="234">
        <v>1</v>
      </c>
      <c r="T227" s="234">
        <v>2</v>
      </c>
      <c r="U227" s="280">
        <v>0</v>
      </c>
      <c r="V227" s="235">
        <v>3</v>
      </c>
      <c r="W227" s="235">
        <v>1</v>
      </c>
      <c r="X227" s="235">
        <v>2</v>
      </c>
      <c r="Y227" s="281">
        <v>0</v>
      </c>
      <c r="Z227" s="234">
        <v>5</v>
      </c>
      <c r="AA227" s="234">
        <v>2</v>
      </c>
      <c r="AB227" s="234">
        <v>2</v>
      </c>
      <c r="AC227" s="280">
        <v>0</v>
      </c>
      <c r="AD227" s="235">
        <v>2</v>
      </c>
      <c r="AE227" s="235">
        <v>1</v>
      </c>
      <c r="AF227" s="235">
        <v>1</v>
      </c>
      <c r="AG227" s="281">
        <v>0</v>
      </c>
      <c r="AH227" s="284">
        <v>6</v>
      </c>
      <c r="AI227" s="234">
        <v>2</v>
      </c>
      <c r="AJ227" s="234">
        <v>4</v>
      </c>
      <c r="AK227" s="280">
        <v>0</v>
      </c>
      <c r="AL227" s="235">
        <v>6</v>
      </c>
      <c r="AM227" s="235">
        <v>2</v>
      </c>
      <c r="AN227" s="235">
        <v>4</v>
      </c>
      <c r="AO227" s="281">
        <v>0</v>
      </c>
      <c r="AP227" s="234">
        <v>7</v>
      </c>
      <c r="AQ227" s="234">
        <v>1</v>
      </c>
      <c r="AR227" s="234">
        <v>5</v>
      </c>
      <c r="AS227" s="283">
        <v>0</v>
      </c>
      <c r="AT227" s="282">
        <v>2</v>
      </c>
      <c r="AU227" s="235">
        <v>0</v>
      </c>
      <c r="AV227" s="235">
        <v>0</v>
      </c>
      <c r="AW227" s="281">
        <v>0</v>
      </c>
      <c r="AX227" s="234">
        <v>5</v>
      </c>
      <c r="AY227" s="234">
        <v>3</v>
      </c>
      <c r="AZ227" s="234">
        <v>2</v>
      </c>
      <c r="BA227" s="280">
        <v>0</v>
      </c>
      <c r="BB227" s="235">
        <v>5</v>
      </c>
      <c r="BC227" s="235">
        <v>4</v>
      </c>
      <c r="BD227" s="235">
        <v>4</v>
      </c>
      <c r="BE227" s="281">
        <v>1</v>
      </c>
      <c r="BF227" s="290"/>
      <c r="BG227" s="234">
        <v>5</v>
      </c>
      <c r="BH227" s="234">
        <v>2</v>
      </c>
      <c r="BI227" s="234">
        <v>2</v>
      </c>
      <c r="BJ227" s="280">
        <v>1</v>
      </c>
      <c r="BK227" s="235"/>
      <c r="BL227" s="235"/>
      <c r="BM227" s="235"/>
      <c r="BN227" s="281"/>
      <c r="BO227" s="234">
        <v>2</v>
      </c>
      <c r="BP227" s="234">
        <v>2</v>
      </c>
      <c r="BQ227" s="234">
        <v>2</v>
      </c>
      <c r="BR227" s="280">
        <v>0</v>
      </c>
      <c r="BS227" s="235"/>
      <c r="BT227" s="235"/>
      <c r="BU227" s="235"/>
      <c r="BV227" s="281"/>
      <c r="BW227" s="234">
        <v>6</v>
      </c>
      <c r="BX227" s="234">
        <v>4</v>
      </c>
      <c r="BY227" s="234">
        <v>5</v>
      </c>
      <c r="BZ227" s="280">
        <v>2</v>
      </c>
    </row>
    <row r="228" spans="1:78">
      <c r="A228" s="243">
        <v>5</v>
      </c>
      <c r="B228" s="289" t="s">
        <v>1179</v>
      </c>
      <c r="C228" s="289" t="str">
        <f t="shared" si="107"/>
        <v>Mike Miscovich</v>
      </c>
      <c r="D228" s="276">
        <v>5</v>
      </c>
      <c r="E228" s="242">
        <v>322</v>
      </c>
      <c r="F228" s="242">
        <v>152</v>
      </c>
      <c r="G228" s="242">
        <v>6</v>
      </c>
      <c r="H228" s="277">
        <f t="shared" si="108"/>
        <v>0.47204968944099379</v>
      </c>
      <c r="I228" s="276">
        <f t="shared" si="109"/>
        <v>64</v>
      </c>
      <c r="J228" s="241">
        <f t="shared" si="110"/>
        <v>24</v>
      </c>
      <c r="K228" s="241">
        <f t="shared" si="111"/>
        <v>32</v>
      </c>
      <c r="L228" s="241">
        <f t="shared" si="112"/>
        <v>0</v>
      </c>
      <c r="M228" s="275">
        <f t="shared" si="113"/>
        <v>0.5</v>
      </c>
      <c r="N228" s="240">
        <v>7</v>
      </c>
      <c r="O228" s="240">
        <v>3</v>
      </c>
      <c r="P228" s="240">
        <v>5</v>
      </c>
      <c r="Q228" s="270">
        <v>0</v>
      </c>
      <c r="R228" s="239">
        <v>6</v>
      </c>
      <c r="S228" s="239">
        <v>5</v>
      </c>
      <c r="T228" s="239">
        <v>4</v>
      </c>
      <c r="U228" s="269">
        <v>0</v>
      </c>
      <c r="V228" s="240">
        <v>3</v>
      </c>
      <c r="W228" s="240">
        <v>1</v>
      </c>
      <c r="X228" s="240">
        <v>1</v>
      </c>
      <c r="Y228" s="270">
        <v>0</v>
      </c>
      <c r="Z228" s="239">
        <v>7</v>
      </c>
      <c r="AA228" s="239">
        <v>5</v>
      </c>
      <c r="AB228" s="239">
        <v>4</v>
      </c>
      <c r="AC228" s="269">
        <v>0</v>
      </c>
      <c r="AD228" s="240">
        <v>5</v>
      </c>
      <c r="AE228" s="240">
        <v>0</v>
      </c>
      <c r="AF228" s="240">
        <v>2</v>
      </c>
      <c r="AG228" s="270">
        <v>0</v>
      </c>
      <c r="AH228" s="274">
        <v>2</v>
      </c>
      <c r="AI228" s="239">
        <v>0</v>
      </c>
      <c r="AJ228" s="239">
        <v>1</v>
      </c>
      <c r="AK228" s="269">
        <v>0</v>
      </c>
      <c r="AL228" s="240">
        <v>5</v>
      </c>
      <c r="AM228" s="240">
        <v>3</v>
      </c>
      <c r="AN228" s="240">
        <v>4</v>
      </c>
      <c r="AO228" s="270">
        <v>0</v>
      </c>
      <c r="AP228" s="239">
        <v>3</v>
      </c>
      <c r="AQ228" s="239">
        <v>0</v>
      </c>
      <c r="AR228" s="239">
        <v>0</v>
      </c>
      <c r="AS228" s="273">
        <v>0</v>
      </c>
      <c r="AT228" s="272">
        <v>4</v>
      </c>
      <c r="AU228" s="240">
        <v>1</v>
      </c>
      <c r="AV228" s="240">
        <v>1</v>
      </c>
      <c r="AW228" s="270">
        <v>0</v>
      </c>
      <c r="AX228" s="239">
        <v>1</v>
      </c>
      <c r="AY228" s="239">
        <v>1</v>
      </c>
      <c r="AZ228" s="239">
        <v>1</v>
      </c>
      <c r="BA228" s="269">
        <v>0</v>
      </c>
      <c r="BB228" s="240">
        <v>5</v>
      </c>
      <c r="BC228" s="240">
        <v>1</v>
      </c>
      <c r="BD228" s="240">
        <v>2</v>
      </c>
      <c r="BE228" s="270">
        <v>0</v>
      </c>
      <c r="BF228" s="290"/>
      <c r="BG228" s="239">
        <v>4</v>
      </c>
      <c r="BH228" s="239">
        <v>2</v>
      </c>
      <c r="BI228" s="239">
        <v>2</v>
      </c>
      <c r="BJ228" s="269">
        <v>0</v>
      </c>
      <c r="BK228" s="240">
        <v>4</v>
      </c>
      <c r="BL228" s="240">
        <v>0</v>
      </c>
      <c r="BM228" s="240">
        <v>1</v>
      </c>
      <c r="BN228" s="270">
        <v>0</v>
      </c>
      <c r="BO228" s="239">
        <v>3</v>
      </c>
      <c r="BP228" s="239">
        <v>1</v>
      </c>
      <c r="BQ228" s="239">
        <v>1</v>
      </c>
      <c r="BR228" s="269">
        <v>0</v>
      </c>
      <c r="BS228" s="240">
        <v>5</v>
      </c>
      <c r="BT228" s="240">
        <v>1</v>
      </c>
      <c r="BU228" s="240">
        <v>3</v>
      </c>
      <c r="BV228" s="270">
        <v>0</v>
      </c>
      <c r="BW228" s="239"/>
      <c r="BX228" s="239"/>
      <c r="BY228" s="239"/>
      <c r="BZ228" s="269"/>
    </row>
    <row r="229" spans="1:78">
      <c r="A229" s="238">
        <v>6</v>
      </c>
      <c r="B229" s="291" t="s">
        <v>5</v>
      </c>
      <c r="C229" s="291" t="str">
        <f t="shared" si="107"/>
        <v>Keith Lester</v>
      </c>
      <c r="D229" s="287">
        <v>19</v>
      </c>
      <c r="E229" s="237">
        <v>1294</v>
      </c>
      <c r="F229" s="237">
        <v>736</v>
      </c>
      <c r="G229" s="237">
        <v>35</v>
      </c>
      <c r="H229" s="285">
        <f t="shared" si="108"/>
        <v>0.56877897990726434</v>
      </c>
      <c r="I229" s="286">
        <f t="shared" si="109"/>
        <v>78</v>
      </c>
      <c r="J229" s="236">
        <f t="shared" si="110"/>
        <v>27</v>
      </c>
      <c r="K229" s="236">
        <f t="shared" si="111"/>
        <v>44</v>
      </c>
      <c r="L229" s="236">
        <f t="shared" si="112"/>
        <v>0</v>
      </c>
      <c r="M229" s="285">
        <f t="shared" si="113"/>
        <v>0.5641025641025641</v>
      </c>
      <c r="N229" s="235">
        <v>7</v>
      </c>
      <c r="O229" s="235">
        <v>2</v>
      </c>
      <c r="P229" s="235">
        <v>4</v>
      </c>
      <c r="Q229" s="281">
        <v>0</v>
      </c>
      <c r="R229" s="234">
        <v>6</v>
      </c>
      <c r="S229" s="234">
        <v>2</v>
      </c>
      <c r="T229" s="234">
        <v>3</v>
      </c>
      <c r="U229" s="280">
        <v>0</v>
      </c>
      <c r="V229" s="235">
        <v>4</v>
      </c>
      <c r="W229" s="235">
        <v>0</v>
      </c>
      <c r="X229" s="235">
        <v>2</v>
      </c>
      <c r="Y229" s="281">
        <v>0</v>
      </c>
      <c r="Z229" s="234">
        <v>7</v>
      </c>
      <c r="AA229" s="234">
        <v>4</v>
      </c>
      <c r="AB229" s="234">
        <v>4</v>
      </c>
      <c r="AC229" s="280">
        <v>0</v>
      </c>
      <c r="AD229" s="235">
        <v>5</v>
      </c>
      <c r="AE229" s="235">
        <v>3</v>
      </c>
      <c r="AF229" s="235">
        <v>4</v>
      </c>
      <c r="AG229" s="281">
        <v>0</v>
      </c>
      <c r="AH229" s="284">
        <v>3</v>
      </c>
      <c r="AI229" s="234">
        <v>0</v>
      </c>
      <c r="AJ229" s="234">
        <v>2</v>
      </c>
      <c r="AK229" s="280">
        <v>0</v>
      </c>
      <c r="AL229" s="235">
        <v>4</v>
      </c>
      <c r="AM229" s="235">
        <v>3</v>
      </c>
      <c r="AN229" s="235">
        <v>2</v>
      </c>
      <c r="AO229" s="281">
        <v>0</v>
      </c>
      <c r="AP229" s="234">
        <v>8</v>
      </c>
      <c r="AQ229" s="234">
        <v>4</v>
      </c>
      <c r="AR229" s="234">
        <v>5</v>
      </c>
      <c r="AS229" s="283">
        <v>0</v>
      </c>
      <c r="AT229" s="282">
        <v>5</v>
      </c>
      <c r="AU229" s="235">
        <v>1</v>
      </c>
      <c r="AV229" s="235">
        <v>3</v>
      </c>
      <c r="AW229" s="281">
        <v>0</v>
      </c>
      <c r="AX229" s="234">
        <v>4</v>
      </c>
      <c r="AY229" s="234">
        <v>0</v>
      </c>
      <c r="AZ229" s="234">
        <v>2</v>
      </c>
      <c r="BA229" s="280">
        <v>0</v>
      </c>
      <c r="BB229" s="235">
        <v>5</v>
      </c>
      <c r="BC229" s="235">
        <v>1</v>
      </c>
      <c r="BD229" s="235">
        <v>1</v>
      </c>
      <c r="BE229" s="281">
        <v>0</v>
      </c>
      <c r="BF229" s="290"/>
      <c r="BG229" s="234"/>
      <c r="BH229" s="234"/>
      <c r="BI229" s="234"/>
      <c r="BJ229" s="280"/>
      <c r="BK229" s="235">
        <v>4</v>
      </c>
      <c r="BL229" s="235">
        <v>2</v>
      </c>
      <c r="BM229" s="235">
        <v>3</v>
      </c>
      <c r="BN229" s="281">
        <v>0</v>
      </c>
      <c r="BO229" s="234">
        <v>5</v>
      </c>
      <c r="BP229" s="234">
        <v>4</v>
      </c>
      <c r="BQ229" s="234">
        <v>3</v>
      </c>
      <c r="BR229" s="280">
        <v>0</v>
      </c>
      <c r="BS229" s="235">
        <v>4</v>
      </c>
      <c r="BT229" s="235">
        <v>1</v>
      </c>
      <c r="BU229" s="235">
        <v>2</v>
      </c>
      <c r="BV229" s="281">
        <v>0</v>
      </c>
      <c r="BW229" s="234">
        <v>7</v>
      </c>
      <c r="BX229" s="234">
        <v>0</v>
      </c>
      <c r="BY229" s="234">
        <v>4</v>
      </c>
      <c r="BZ229" s="280">
        <v>0</v>
      </c>
    </row>
    <row r="230" spans="1:78">
      <c r="A230" s="243">
        <v>7</v>
      </c>
      <c r="B230" s="289" t="s">
        <v>109</v>
      </c>
      <c r="C230" s="289" t="str">
        <f t="shared" si="107"/>
        <v>Mel Kendziorski</v>
      </c>
      <c r="D230" s="278">
        <v>3</v>
      </c>
      <c r="E230" s="241">
        <v>172</v>
      </c>
      <c r="F230" s="241">
        <v>79</v>
      </c>
      <c r="G230" s="241">
        <v>1</v>
      </c>
      <c r="H230" s="277">
        <f t="shared" si="108"/>
        <v>0.45930232558139533</v>
      </c>
      <c r="I230" s="276">
        <f t="shared" si="109"/>
        <v>59</v>
      </c>
      <c r="J230" s="241">
        <f t="shared" si="110"/>
        <v>15</v>
      </c>
      <c r="K230" s="241">
        <f t="shared" si="111"/>
        <v>24</v>
      </c>
      <c r="L230" s="241">
        <f t="shared" si="112"/>
        <v>0</v>
      </c>
      <c r="M230" s="275">
        <f t="shared" si="113"/>
        <v>0.40677966101694918</v>
      </c>
      <c r="N230" s="240">
        <v>7</v>
      </c>
      <c r="O230" s="240">
        <v>0</v>
      </c>
      <c r="P230" s="240">
        <v>2</v>
      </c>
      <c r="Q230" s="270">
        <v>0</v>
      </c>
      <c r="R230" s="239">
        <v>5</v>
      </c>
      <c r="S230" s="239">
        <v>4</v>
      </c>
      <c r="T230" s="239">
        <v>3</v>
      </c>
      <c r="U230" s="269">
        <v>0</v>
      </c>
      <c r="V230" s="240">
        <v>2</v>
      </c>
      <c r="W230" s="240">
        <v>0</v>
      </c>
      <c r="X230" s="240">
        <v>0</v>
      </c>
      <c r="Y230" s="270">
        <v>0</v>
      </c>
      <c r="Z230" s="239">
        <v>7</v>
      </c>
      <c r="AA230" s="239">
        <v>1</v>
      </c>
      <c r="AB230" s="239">
        <v>1</v>
      </c>
      <c r="AC230" s="269">
        <v>0</v>
      </c>
      <c r="AD230" s="240">
        <v>4</v>
      </c>
      <c r="AE230" s="240">
        <v>1</v>
      </c>
      <c r="AF230" s="240">
        <v>2</v>
      </c>
      <c r="AG230" s="270">
        <v>0</v>
      </c>
      <c r="AH230" s="274">
        <v>5</v>
      </c>
      <c r="AI230" s="239">
        <v>1</v>
      </c>
      <c r="AJ230" s="239">
        <v>2</v>
      </c>
      <c r="AK230" s="269">
        <v>0</v>
      </c>
      <c r="AL230" s="240">
        <v>5</v>
      </c>
      <c r="AM230" s="240">
        <v>2</v>
      </c>
      <c r="AN230" s="240">
        <v>3</v>
      </c>
      <c r="AO230" s="270">
        <v>0</v>
      </c>
      <c r="AP230" s="239">
        <v>4</v>
      </c>
      <c r="AQ230" s="239">
        <v>2</v>
      </c>
      <c r="AR230" s="239">
        <v>2</v>
      </c>
      <c r="AS230" s="273">
        <v>0</v>
      </c>
      <c r="AT230" s="272">
        <v>2</v>
      </c>
      <c r="AU230" s="240">
        <v>0</v>
      </c>
      <c r="AV230" s="240">
        <v>1</v>
      </c>
      <c r="AW230" s="270">
        <v>0</v>
      </c>
      <c r="AX230" s="239">
        <v>4</v>
      </c>
      <c r="AY230" s="239">
        <v>1</v>
      </c>
      <c r="AZ230" s="239">
        <v>2</v>
      </c>
      <c r="BA230" s="269">
        <v>0</v>
      </c>
      <c r="BB230" s="240">
        <v>2</v>
      </c>
      <c r="BC230" s="240">
        <v>0</v>
      </c>
      <c r="BD230" s="240">
        <v>1</v>
      </c>
      <c r="BE230" s="270">
        <v>0</v>
      </c>
      <c r="BF230" s="290"/>
      <c r="BG230" s="239">
        <v>2</v>
      </c>
      <c r="BH230" s="239">
        <v>0</v>
      </c>
      <c r="BI230" s="239">
        <v>0</v>
      </c>
      <c r="BJ230" s="269">
        <v>0</v>
      </c>
      <c r="BK230" s="240"/>
      <c r="BL230" s="240"/>
      <c r="BM230" s="240"/>
      <c r="BN230" s="270"/>
      <c r="BO230" s="239">
        <v>5</v>
      </c>
      <c r="BP230" s="239">
        <v>1</v>
      </c>
      <c r="BQ230" s="239">
        <v>2</v>
      </c>
      <c r="BR230" s="269">
        <v>0</v>
      </c>
      <c r="BS230" s="240">
        <v>5</v>
      </c>
      <c r="BT230" s="240">
        <v>2</v>
      </c>
      <c r="BU230" s="240">
        <v>3</v>
      </c>
      <c r="BV230" s="270">
        <v>0</v>
      </c>
      <c r="BW230" s="239"/>
      <c r="BX230" s="239"/>
      <c r="BY230" s="239"/>
      <c r="BZ230" s="269"/>
    </row>
    <row r="231" spans="1:78">
      <c r="A231" s="238">
        <v>8</v>
      </c>
      <c r="B231" s="291" t="s">
        <v>1121</v>
      </c>
      <c r="C231" s="291" t="str">
        <f t="shared" si="107"/>
        <v>Darrin Sliwa</v>
      </c>
      <c r="D231" s="287">
        <v>7</v>
      </c>
      <c r="E231" s="236">
        <v>486</v>
      </c>
      <c r="F231" s="236">
        <v>269</v>
      </c>
      <c r="G231" s="236">
        <v>22</v>
      </c>
      <c r="H231" s="285">
        <f t="shared" si="108"/>
        <v>0.55349794238683125</v>
      </c>
      <c r="I231" s="286">
        <f t="shared" si="109"/>
        <v>59</v>
      </c>
      <c r="J231" s="236">
        <f t="shared" si="110"/>
        <v>17</v>
      </c>
      <c r="K231" s="236">
        <f t="shared" si="111"/>
        <v>30</v>
      </c>
      <c r="L231" s="236">
        <f t="shared" si="112"/>
        <v>0</v>
      </c>
      <c r="M231" s="285">
        <f t="shared" si="113"/>
        <v>0.50847457627118642</v>
      </c>
      <c r="N231" s="235">
        <v>7</v>
      </c>
      <c r="O231" s="235">
        <v>3</v>
      </c>
      <c r="P231" s="235">
        <v>5</v>
      </c>
      <c r="Q231" s="281">
        <v>0</v>
      </c>
      <c r="R231" s="234"/>
      <c r="S231" s="234"/>
      <c r="T231" s="234"/>
      <c r="U231" s="280"/>
      <c r="V231" s="235">
        <v>1</v>
      </c>
      <c r="W231" s="235">
        <v>0</v>
      </c>
      <c r="X231" s="235">
        <v>1</v>
      </c>
      <c r="Y231" s="281">
        <v>0</v>
      </c>
      <c r="Z231" s="234"/>
      <c r="AA231" s="234"/>
      <c r="AB231" s="234"/>
      <c r="AC231" s="280"/>
      <c r="AD231" s="235">
        <v>4</v>
      </c>
      <c r="AE231" s="235">
        <v>0</v>
      </c>
      <c r="AF231" s="235">
        <v>1</v>
      </c>
      <c r="AG231" s="281">
        <v>0</v>
      </c>
      <c r="AH231" s="284">
        <v>5</v>
      </c>
      <c r="AI231" s="234">
        <v>3</v>
      </c>
      <c r="AJ231" s="234">
        <v>5</v>
      </c>
      <c r="AK231" s="280">
        <v>0</v>
      </c>
      <c r="AL231" s="235">
        <v>5</v>
      </c>
      <c r="AM231" s="235">
        <v>1</v>
      </c>
      <c r="AN231" s="235">
        <v>2</v>
      </c>
      <c r="AO231" s="281">
        <v>0</v>
      </c>
      <c r="AP231" s="234">
        <v>8</v>
      </c>
      <c r="AQ231" s="234">
        <v>3</v>
      </c>
      <c r="AR231" s="234">
        <v>3</v>
      </c>
      <c r="AS231" s="283">
        <v>0</v>
      </c>
      <c r="AT231" s="282">
        <v>3</v>
      </c>
      <c r="AU231" s="235">
        <v>1</v>
      </c>
      <c r="AV231" s="235">
        <v>3</v>
      </c>
      <c r="AW231" s="281">
        <v>0</v>
      </c>
      <c r="AX231" s="234">
        <v>5</v>
      </c>
      <c r="AY231" s="234">
        <v>0</v>
      </c>
      <c r="AZ231" s="234">
        <v>1</v>
      </c>
      <c r="BA231" s="280">
        <v>0</v>
      </c>
      <c r="BB231" s="235">
        <v>3</v>
      </c>
      <c r="BC231" s="235">
        <v>1</v>
      </c>
      <c r="BD231" s="235">
        <v>1</v>
      </c>
      <c r="BE231" s="281">
        <v>0</v>
      </c>
      <c r="BF231" s="290"/>
      <c r="BG231" s="234">
        <v>3</v>
      </c>
      <c r="BH231" s="234">
        <v>0</v>
      </c>
      <c r="BI231" s="234">
        <v>1</v>
      </c>
      <c r="BJ231" s="280">
        <v>0</v>
      </c>
      <c r="BK231" s="235">
        <v>4</v>
      </c>
      <c r="BL231" s="235">
        <v>2</v>
      </c>
      <c r="BM231" s="235">
        <v>3</v>
      </c>
      <c r="BN231" s="281">
        <v>0</v>
      </c>
      <c r="BO231" s="234">
        <v>4</v>
      </c>
      <c r="BP231" s="234">
        <v>2</v>
      </c>
      <c r="BQ231" s="234">
        <v>3</v>
      </c>
      <c r="BR231" s="280">
        <v>0</v>
      </c>
      <c r="BS231" s="235">
        <v>4</v>
      </c>
      <c r="BT231" s="235">
        <v>1</v>
      </c>
      <c r="BU231" s="235">
        <v>1</v>
      </c>
      <c r="BV231" s="281">
        <v>0</v>
      </c>
      <c r="BW231" s="234">
        <v>3</v>
      </c>
      <c r="BX231" s="234">
        <v>0</v>
      </c>
      <c r="BY231" s="234">
        <v>0</v>
      </c>
      <c r="BZ231" s="280">
        <v>0</v>
      </c>
    </row>
    <row r="232" spans="1:78">
      <c r="A232" s="243">
        <v>9</v>
      </c>
      <c r="B232" s="289" t="s">
        <v>111</v>
      </c>
      <c r="C232" s="289" t="str">
        <f t="shared" si="107"/>
        <v>Dave Miller</v>
      </c>
      <c r="D232" s="276">
        <v>20</v>
      </c>
      <c r="E232" s="241">
        <v>1214</v>
      </c>
      <c r="F232" s="241">
        <v>686</v>
      </c>
      <c r="G232" s="241">
        <v>48</v>
      </c>
      <c r="H232" s="277">
        <f t="shared" si="108"/>
        <v>0.56507413509060955</v>
      </c>
      <c r="I232" s="276">
        <f t="shared" si="109"/>
        <v>63</v>
      </c>
      <c r="J232" s="241">
        <f t="shared" si="110"/>
        <v>29</v>
      </c>
      <c r="K232" s="241">
        <f t="shared" si="111"/>
        <v>43</v>
      </c>
      <c r="L232" s="241">
        <f t="shared" si="112"/>
        <v>1</v>
      </c>
      <c r="M232" s="275">
        <f t="shared" si="113"/>
        <v>0.68253968253968256</v>
      </c>
      <c r="N232" s="240">
        <v>7</v>
      </c>
      <c r="O232" s="240">
        <v>5</v>
      </c>
      <c r="P232" s="240">
        <v>6</v>
      </c>
      <c r="Q232" s="270">
        <v>0</v>
      </c>
      <c r="R232" s="239">
        <v>3</v>
      </c>
      <c r="S232" s="239">
        <v>5</v>
      </c>
      <c r="T232" s="239">
        <v>2</v>
      </c>
      <c r="U232" s="269">
        <v>0</v>
      </c>
      <c r="V232" s="240">
        <v>4</v>
      </c>
      <c r="W232" s="240">
        <v>0</v>
      </c>
      <c r="X232" s="240">
        <v>2</v>
      </c>
      <c r="Y232" s="270">
        <v>0</v>
      </c>
      <c r="Z232" s="239">
        <v>6</v>
      </c>
      <c r="AA232" s="239">
        <v>4</v>
      </c>
      <c r="AB232" s="239">
        <v>6</v>
      </c>
      <c r="AC232" s="269">
        <v>1</v>
      </c>
      <c r="AD232" s="240">
        <v>4</v>
      </c>
      <c r="AE232" s="240">
        <v>2</v>
      </c>
      <c r="AF232" s="240">
        <v>3</v>
      </c>
      <c r="AG232" s="270">
        <v>0</v>
      </c>
      <c r="AH232" s="274">
        <v>5</v>
      </c>
      <c r="AI232" s="239">
        <v>0</v>
      </c>
      <c r="AJ232" s="239">
        <v>2</v>
      </c>
      <c r="AK232" s="269">
        <v>0</v>
      </c>
      <c r="AL232" s="240"/>
      <c r="AM232" s="240"/>
      <c r="AN232" s="240"/>
      <c r="AO232" s="270"/>
      <c r="AP232" s="239">
        <v>6</v>
      </c>
      <c r="AQ232" s="239">
        <v>5</v>
      </c>
      <c r="AR232" s="239">
        <v>6</v>
      </c>
      <c r="AS232" s="273">
        <v>0</v>
      </c>
      <c r="AT232" s="272">
        <v>4</v>
      </c>
      <c r="AU232" s="240">
        <v>0</v>
      </c>
      <c r="AV232" s="240">
        <v>3</v>
      </c>
      <c r="AW232" s="270">
        <v>0</v>
      </c>
      <c r="AX232" s="239"/>
      <c r="AY232" s="239"/>
      <c r="AZ232" s="239"/>
      <c r="BA232" s="269"/>
      <c r="BB232" s="240">
        <v>4</v>
      </c>
      <c r="BC232" s="240">
        <v>1</v>
      </c>
      <c r="BD232" s="240">
        <v>3</v>
      </c>
      <c r="BE232" s="270">
        <v>0</v>
      </c>
      <c r="BF232" s="290"/>
      <c r="BG232" s="239">
        <v>4</v>
      </c>
      <c r="BH232" s="239">
        <v>0</v>
      </c>
      <c r="BI232" s="239">
        <v>2</v>
      </c>
      <c r="BJ232" s="269">
        <v>0</v>
      </c>
      <c r="BK232" s="240">
        <v>5</v>
      </c>
      <c r="BL232" s="240">
        <v>2</v>
      </c>
      <c r="BM232" s="240">
        <v>3</v>
      </c>
      <c r="BN232" s="270">
        <v>0</v>
      </c>
      <c r="BO232" s="239">
        <v>3</v>
      </c>
      <c r="BP232" s="239">
        <v>2</v>
      </c>
      <c r="BQ232" s="239">
        <v>0</v>
      </c>
      <c r="BR232" s="269">
        <v>0</v>
      </c>
      <c r="BS232" s="240">
        <v>5</v>
      </c>
      <c r="BT232" s="240">
        <v>2</v>
      </c>
      <c r="BU232" s="240">
        <v>3</v>
      </c>
      <c r="BV232" s="270">
        <v>0</v>
      </c>
      <c r="BW232" s="239">
        <v>3</v>
      </c>
      <c r="BX232" s="239">
        <v>1</v>
      </c>
      <c r="BY232" s="239">
        <v>2</v>
      </c>
      <c r="BZ232" s="269">
        <v>0</v>
      </c>
    </row>
    <row r="233" spans="1:78">
      <c r="A233" s="238">
        <v>10</v>
      </c>
      <c r="B233" s="291" t="s">
        <v>228</v>
      </c>
      <c r="C233" s="291" t="str">
        <f t="shared" si="107"/>
        <v>Bob Bragan</v>
      </c>
      <c r="D233" s="287">
        <v>15</v>
      </c>
      <c r="E233" s="236">
        <v>910</v>
      </c>
      <c r="F233" s="236">
        <v>486</v>
      </c>
      <c r="G233" s="236">
        <v>13</v>
      </c>
      <c r="H233" s="292">
        <f t="shared" si="108"/>
        <v>0.53406593406593406</v>
      </c>
      <c r="I233" s="286">
        <f t="shared" si="109"/>
        <v>44</v>
      </c>
      <c r="J233" s="236">
        <f t="shared" si="110"/>
        <v>12</v>
      </c>
      <c r="K233" s="236">
        <f t="shared" si="111"/>
        <v>25</v>
      </c>
      <c r="L233" s="236">
        <f t="shared" si="112"/>
        <v>0</v>
      </c>
      <c r="M233" s="285">
        <f t="shared" si="113"/>
        <v>0.56818181818181823</v>
      </c>
      <c r="N233" s="235">
        <v>6</v>
      </c>
      <c r="O233" s="235">
        <v>2</v>
      </c>
      <c r="P233" s="235">
        <v>4</v>
      </c>
      <c r="Q233" s="281">
        <v>0</v>
      </c>
      <c r="R233" s="234">
        <v>3</v>
      </c>
      <c r="S233" s="234">
        <v>0</v>
      </c>
      <c r="T233" s="234">
        <v>3</v>
      </c>
      <c r="U233" s="280">
        <v>0</v>
      </c>
      <c r="V233" s="235">
        <v>3</v>
      </c>
      <c r="W233" s="235">
        <v>1</v>
      </c>
      <c r="X233" s="235">
        <v>2</v>
      </c>
      <c r="Y233" s="281">
        <v>0</v>
      </c>
      <c r="Z233" s="234"/>
      <c r="AA233" s="234"/>
      <c r="AB233" s="234"/>
      <c r="AC233" s="280"/>
      <c r="AD233" s="235">
        <v>2</v>
      </c>
      <c r="AE233" s="235">
        <v>1</v>
      </c>
      <c r="AF233" s="235">
        <v>2</v>
      </c>
      <c r="AG233" s="281">
        <v>0</v>
      </c>
      <c r="AH233" s="284">
        <v>3</v>
      </c>
      <c r="AI233" s="234">
        <v>1</v>
      </c>
      <c r="AJ233" s="234">
        <v>2</v>
      </c>
      <c r="AK233" s="280">
        <v>0</v>
      </c>
      <c r="AL233" s="235">
        <v>5</v>
      </c>
      <c r="AM233" s="235">
        <v>3</v>
      </c>
      <c r="AN233" s="235">
        <v>2</v>
      </c>
      <c r="AO233" s="281">
        <v>0</v>
      </c>
      <c r="AP233" s="234">
        <v>3</v>
      </c>
      <c r="AQ233" s="234">
        <v>0</v>
      </c>
      <c r="AR233" s="234">
        <v>3</v>
      </c>
      <c r="AS233" s="283">
        <v>0</v>
      </c>
      <c r="AT233" s="282">
        <v>2</v>
      </c>
      <c r="AU233" s="235">
        <v>0</v>
      </c>
      <c r="AV233" s="235">
        <v>1</v>
      </c>
      <c r="AW233" s="281">
        <v>0</v>
      </c>
      <c r="AX233" s="234">
        <v>4</v>
      </c>
      <c r="AY233" s="234">
        <v>1</v>
      </c>
      <c r="AZ233" s="234">
        <v>1</v>
      </c>
      <c r="BA233" s="280">
        <v>0</v>
      </c>
      <c r="BB233" s="235">
        <v>2</v>
      </c>
      <c r="BC233" s="235">
        <v>1</v>
      </c>
      <c r="BD233" s="235">
        <v>2</v>
      </c>
      <c r="BE233" s="281">
        <v>0</v>
      </c>
      <c r="BF233" s="290"/>
      <c r="BG233" s="234">
        <v>2</v>
      </c>
      <c r="BH233" s="234">
        <v>0</v>
      </c>
      <c r="BI233" s="234">
        <v>0</v>
      </c>
      <c r="BJ233" s="280">
        <v>0</v>
      </c>
      <c r="BK233" s="235">
        <v>4</v>
      </c>
      <c r="BL233" s="235">
        <v>1</v>
      </c>
      <c r="BM233" s="235">
        <v>2</v>
      </c>
      <c r="BN233" s="281">
        <v>0</v>
      </c>
      <c r="BO233" s="234">
        <v>2</v>
      </c>
      <c r="BP233" s="234">
        <v>1</v>
      </c>
      <c r="BQ233" s="234">
        <v>1</v>
      </c>
      <c r="BR233" s="280">
        <v>0</v>
      </c>
      <c r="BS233" s="235">
        <v>3</v>
      </c>
      <c r="BT233" s="235">
        <v>0</v>
      </c>
      <c r="BU233" s="235">
        <v>0</v>
      </c>
      <c r="BV233" s="281">
        <v>0</v>
      </c>
      <c r="BW233" s="234"/>
      <c r="BX233" s="234"/>
      <c r="BY233" s="234"/>
      <c r="BZ233" s="280"/>
    </row>
    <row r="234" spans="1:78">
      <c r="A234" s="243">
        <v>11</v>
      </c>
      <c r="B234" s="289" t="s">
        <v>1112</v>
      </c>
      <c r="C234" s="289" t="str">
        <f t="shared" si="107"/>
        <v>Matt Morris</v>
      </c>
      <c r="D234" s="278">
        <v>8</v>
      </c>
      <c r="E234" s="241">
        <v>377</v>
      </c>
      <c r="F234" s="241">
        <v>190</v>
      </c>
      <c r="G234" s="241">
        <v>8</v>
      </c>
      <c r="H234" s="277">
        <f t="shared" si="108"/>
        <v>0.50397877984084882</v>
      </c>
      <c r="I234" s="276">
        <f t="shared" si="109"/>
        <v>52</v>
      </c>
      <c r="J234" s="241">
        <f t="shared" si="110"/>
        <v>19</v>
      </c>
      <c r="K234" s="241">
        <f t="shared" si="111"/>
        <v>28</v>
      </c>
      <c r="L234" s="241">
        <f t="shared" si="112"/>
        <v>1</v>
      </c>
      <c r="M234" s="275">
        <f t="shared" si="113"/>
        <v>0.53846153846153844</v>
      </c>
      <c r="N234" s="240">
        <v>5</v>
      </c>
      <c r="O234" s="240">
        <v>2</v>
      </c>
      <c r="P234" s="240">
        <v>2</v>
      </c>
      <c r="Q234" s="270">
        <v>0</v>
      </c>
      <c r="R234" s="239">
        <v>6</v>
      </c>
      <c r="S234" s="239">
        <v>1</v>
      </c>
      <c r="T234" s="239">
        <v>2</v>
      </c>
      <c r="U234" s="269">
        <v>0</v>
      </c>
      <c r="V234" s="240">
        <v>2</v>
      </c>
      <c r="W234" s="240">
        <v>0</v>
      </c>
      <c r="X234" s="240">
        <v>1</v>
      </c>
      <c r="Y234" s="270">
        <v>0</v>
      </c>
      <c r="Z234" s="239">
        <v>6</v>
      </c>
      <c r="AA234" s="239">
        <v>2</v>
      </c>
      <c r="AB234" s="239">
        <v>4</v>
      </c>
      <c r="AC234" s="269">
        <v>0</v>
      </c>
      <c r="AD234" s="240">
        <v>4</v>
      </c>
      <c r="AE234" s="240">
        <v>2</v>
      </c>
      <c r="AF234" s="240">
        <v>3</v>
      </c>
      <c r="AG234" s="270">
        <v>0</v>
      </c>
      <c r="AH234" s="274">
        <v>2</v>
      </c>
      <c r="AI234" s="239">
        <v>0</v>
      </c>
      <c r="AJ234" s="239">
        <v>0</v>
      </c>
      <c r="AK234" s="269">
        <v>0</v>
      </c>
      <c r="AL234" s="240">
        <v>2</v>
      </c>
      <c r="AM234" s="240">
        <v>1</v>
      </c>
      <c r="AN234" s="240">
        <v>2</v>
      </c>
      <c r="AO234" s="270">
        <v>0</v>
      </c>
      <c r="AP234" s="239">
        <v>6</v>
      </c>
      <c r="AQ234" s="239">
        <v>5</v>
      </c>
      <c r="AR234" s="239">
        <v>5</v>
      </c>
      <c r="AS234" s="273">
        <v>0</v>
      </c>
      <c r="AT234" s="272">
        <v>2</v>
      </c>
      <c r="AU234" s="240">
        <v>0</v>
      </c>
      <c r="AV234" s="240">
        <v>1</v>
      </c>
      <c r="AW234" s="270">
        <v>0</v>
      </c>
      <c r="AX234" s="239"/>
      <c r="AY234" s="239"/>
      <c r="AZ234" s="239"/>
      <c r="BA234" s="269"/>
      <c r="BB234" s="240">
        <v>2</v>
      </c>
      <c r="BC234" s="240">
        <v>0</v>
      </c>
      <c r="BD234" s="240">
        <v>0</v>
      </c>
      <c r="BE234" s="270">
        <v>0</v>
      </c>
      <c r="BF234" s="290"/>
      <c r="BG234" s="239">
        <v>4</v>
      </c>
      <c r="BH234" s="239">
        <v>2</v>
      </c>
      <c r="BI234" s="239">
        <v>2</v>
      </c>
      <c r="BJ234" s="269">
        <v>1</v>
      </c>
      <c r="BK234" s="240">
        <v>2</v>
      </c>
      <c r="BL234" s="240">
        <v>0</v>
      </c>
      <c r="BM234" s="240">
        <v>0</v>
      </c>
      <c r="BN234" s="270">
        <v>0</v>
      </c>
      <c r="BO234" s="239">
        <v>3</v>
      </c>
      <c r="BP234" s="239">
        <v>2</v>
      </c>
      <c r="BQ234" s="239">
        <v>3</v>
      </c>
      <c r="BR234" s="269">
        <v>0</v>
      </c>
      <c r="BS234" s="240"/>
      <c r="BT234" s="240"/>
      <c r="BU234" s="240"/>
      <c r="BV234" s="270"/>
      <c r="BW234" s="239">
        <v>6</v>
      </c>
      <c r="BX234" s="239">
        <v>2</v>
      </c>
      <c r="BY234" s="239">
        <v>3</v>
      </c>
      <c r="BZ234" s="269">
        <v>0</v>
      </c>
    </row>
    <row r="235" spans="1:78">
      <c r="A235" s="238">
        <v>12</v>
      </c>
      <c r="B235" s="291" t="s">
        <v>1113</v>
      </c>
      <c r="C235" s="291" t="str">
        <f t="shared" si="107"/>
        <v>Mike Kinney</v>
      </c>
      <c r="D235" s="287">
        <v>7</v>
      </c>
      <c r="E235" s="236">
        <v>159</v>
      </c>
      <c r="F235" s="236">
        <v>57</v>
      </c>
      <c r="G235" s="236">
        <v>0</v>
      </c>
      <c r="H235" s="285">
        <f t="shared" si="108"/>
        <v>0.35849056603773582</v>
      </c>
      <c r="I235" s="286">
        <f t="shared" si="109"/>
        <v>23</v>
      </c>
      <c r="J235" s="236">
        <f t="shared" si="110"/>
        <v>5</v>
      </c>
      <c r="K235" s="236">
        <f t="shared" si="111"/>
        <v>12</v>
      </c>
      <c r="L235" s="236">
        <f t="shared" si="112"/>
        <v>0</v>
      </c>
      <c r="M235" s="285">
        <f t="shared" si="113"/>
        <v>0.52173913043478259</v>
      </c>
      <c r="N235" s="235">
        <v>2</v>
      </c>
      <c r="O235" s="235">
        <v>0</v>
      </c>
      <c r="P235" s="235">
        <v>1</v>
      </c>
      <c r="Q235" s="281">
        <v>0</v>
      </c>
      <c r="R235" s="234">
        <v>1</v>
      </c>
      <c r="S235" s="234">
        <v>0</v>
      </c>
      <c r="T235" s="234">
        <v>0</v>
      </c>
      <c r="U235" s="280">
        <v>0</v>
      </c>
      <c r="V235" s="235">
        <v>1</v>
      </c>
      <c r="W235" s="235">
        <v>1</v>
      </c>
      <c r="X235" s="235">
        <v>1</v>
      </c>
      <c r="Y235" s="281">
        <v>0</v>
      </c>
      <c r="Z235" s="234">
        <v>3</v>
      </c>
      <c r="AA235" s="234">
        <v>1</v>
      </c>
      <c r="AB235" s="234">
        <v>3</v>
      </c>
      <c r="AC235" s="280">
        <v>0</v>
      </c>
      <c r="AD235" s="235"/>
      <c r="AE235" s="235"/>
      <c r="AF235" s="235"/>
      <c r="AG235" s="281"/>
      <c r="AH235" s="284"/>
      <c r="AI235" s="234"/>
      <c r="AJ235" s="234"/>
      <c r="AK235" s="280"/>
      <c r="AL235" s="235">
        <v>3</v>
      </c>
      <c r="AM235" s="235">
        <v>0</v>
      </c>
      <c r="AN235" s="235">
        <v>1</v>
      </c>
      <c r="AO235" s="281">
        <v>0</v>
      </c>
      <c r="AP235" s="234"/>
      <c r="AQ235" s="234"/>
      <c r="AR235" s="234"/>
      <c r="AS235" s="283"/>
      <c r="AT235" s="282">
        <v>2</v>
      </c>
      <c r="AU235" s="235">
        <v>0</v>
      </c>
      <c r="AV235" s="235">
        <v>0</v>
      </c>
      <c r="AW235" s="281">
        <v>0</v>
      </c>
      <c r="AX235" s="234">
        <v>2</v>
      </c>
      <c r="AY235" s="234">
        <v>1</v>
      </c>
      <c r="AZ235" s="234">
        <v>1</v>
      </c>
      <c r="BA235" s="280">
        <v>0</v>
      </c>
      <c r="BB235" s="235">
        <v>1</v>
      </c>
      <c r="BC235" s="235">
        <v>1</v>
      </c>
      <c r="BD235" s="235">
        <v>1</v>
      </c>
      <c r="BE235" s="281">
        <v>0</v>
      </c>
      <c r="BF235" s="290"/>
      <c r="BG235" s="234">
        <v>2</v>
      </c>
      <c r="BH235" s="234">
        <v>0</v>
      </c>
      <c r="BI235" s="234">
        <v>1</v>
      </c>
      <c r="BJ235" s="280">
        <v>0</v>
      </c>
      <c r="BK235" s="235">
        <v>1</v>
      </c>
      <c r="BL235" s="235">
        <v>1</v>
      </c>
      <c r="BM235" s="235">
        <v>0</v>
      </c>
      <c r="BN235" s="281">
        <v>0</v>
      </c>
      <c r="BO235" s="234"/>
      <c r="BP235" s="234"/>
      <c r="BQ235" s="234"/>
      <c r="BR235" s="280"/>
      <c r="BS235" s="235">
        <v>5</v>
      </c>
      <c r="BT235" s="235">
        <v>0</v>
      </c>
      <c r="BU235" s="235">
        <v>3</v>
      </c>
      <c r="BV235" s="281">
        <v>0</v>
      </c>
      <c r="BW235" s="234"/>
      <c r="BX235" s="234"/>
      <c r="BY235" s="234"/>
      <c r="BZ235" s="280"/>
    </row>
    <row r="236" spans="1:78">
      <c r="A236" s="243">
        <v>13</v>
      </c>
      <c r="B236" s="289" t="s">
        <v>1170</v>
      </c>
      <c r="C236" s="289" t="str">
        <f t="shared" si="107"/>
        <v>Steve Fowler</v>
      </c>
      <c r="D236" s="276">
        <v>3</v>
      </c>
      <c r="E236" s="241">
        <v>48</v>
      </c>
      <c r="F236" s="241">
        <v>18</v>
      </c>
      <c r="G236" s="241">
        <v>1</v>
      </c>
      <c r="H236" s="277">
        <f t="shared" si="108"/>
        <v>0.375</v>
      </c>
      <c r="I236" s="276">
        <f t="shared" si="109"/>
        <v>34</v>
      </c>
      <c r="J236" s="241">
        <f t="shared" si="110"/>
        <v>9</v>
      </c>
      <c r="K236" s="241">
        <f t="shared" si="111"/>
        <v>15</v>
      </c>
      <c r="L236" s="241">
        <f t="shared" si="112"/>
        <v>1</v>
      </c>
      <c r="M236" s="275">
        <f t="shared" si="113"/>
        <v>0.44117647058823528</v>
      </c>
      <c r="N236" s="240"/>
      <c r="O236" s="240"/>
      <c r="P236" s="240"/>
      <c r="Q236" s="270"/>
      <c r="R236" s="239">
        <v>2</v>
      </c>
      <c r="S236" s="239">
        <v>0</v>
      </c>
      <c r="T236" s="239">
        <v>2</v>
      </c>
      <c r="U236" s="269">
        <v>0</v>
      </c>
      <c r="V236" s="240">
        <v>2</v>
      </c>
      <c r="W236" s="240">
        <v>1</v>
      </c>
      <c r="X236" s="240">
        <v>1</v>
      </c>
      <c r="Y236" s="270">
        <v>0</v>
      </c>
      <c r="Z236" s="239">
        <v>4</v>
      </c>
      <c r="AA236" s="239">
        <v>0</v>
      </c>
      <c r="AB236" s="239">
        <v>2</v>
      </c>
      <c r="AC236" s="269">
        <v>0</v>
      </c>
      <c r="AD236" s="240"/>
      <c r="AE236" s="240"/>
      <c r="AF236" s="240"/>
      <c r="AG236" s="270"/>
      <c r="AH236" s="274">
        <v>1</v>
      </c>
      <c r="AI236" s="239">
        <v>0</v>
      </c>
      <c r="AJ236" s="239">
        <v>0</v>
      </c>
      <c r="AK236" s="269">
        <v>0</v>
      </c>
      <c r="AL236" s="240">
        <v>2</v>
      </c>
      <c r="AM236" s="240">
        <v>1</v>
      </c>
      <c r="AN236" s="240">
        <v>1</v>
      </c>
      <c r="AO236" s="270">
        <v>0</v>
      </c>
      <c r="AP236" s="239">
        <v>3</v>
      </c>
      <c r="AQ236" s="239">
        <v>0</v>
      </c>
      <c r="AR236" s="239">
        <v>1</v>
      </c>
      <c r="AS236" s="273">
        <v>0</v>
      </c>
      <c r="AT236" s="272">
        <v>2</v>
      </c>
      <c r="AU236" s="240">
        <v>1</v>
      </c>
      <c r="AV236" s="240">
        <v>0</v>
      </c>
      <c r="AW236" s="270">
        <v>0</v>
      </c>
      <c r="AX236" s="239">
        <v>2</v>
      </c>
      <c r="AY236" s="239">
        <v>1</v>
      </c>
      <c r="AZ236" s="239">
        <v>1</v>
      </c>
      <c r="BA236" s="269">
        <v>0</v>
      </c>
      <c r="BB236" s="240"/>
      <c r="BC236" s="240"/>
      <c r="BD236" s="240"/>
      <c r="BE236" s="270"/>
      <c r="BF236" s="271"/>
      <c r="BG236" s="239">
        <v>2</v>
      </c>
      <c r="BH236" s="239">
        <v>0</v>
      </c>
      <c r="BI236" s="239">
        <v>1</v>
      </c>
      <c r="BJ236" s="269">
        <v>0</v>
      </c>
      <c r="BK236" s="240">
        <v>2</v>
      </c>
      <c r="BL236" s="240">
        <v>0</v>
      </c>
      <c r="BM236" s="240">
        <v>0</v>
      </c>
      <c r="BN236" s="270">
        <v>0</v>
      </c>
      <c r="BO236" s="239">
        <v>6</v>
      </c>
      <c r="BP236" s="239">
        <v>3</v>
      </c>
      <c r="BQ236" s="239">
        <v>3</v>
      </c>
      <c r="BR236" s="269">
        <v>1</v>
      </c>
      <c r="BS236" s="240"/>
      <c r="BT236" s="240"/>
      <c r="BU236" s="240"/>
      <c r="BV236" s="270"/>
      <c r="BW236" s="239">
        <v>6</v>
      </c>
      <c r="BX236" s="239">
        <v>2</v>
      </c>
      <c r="BY236" s="239">
        <v>3</v>
      </c>
      <c r="BZ236" s="269">
        <v>0</v>
      </c>
    </row>
    <row r="237" spans="1:78">
      <c r="A237" s="238">
        <v>14</v>
      </c>
      <c r="B237" s="288" t="s">
        <v>1224</v>
      </c>
      <c r="C237" s="288" t="str">
        <f t="shared" si="107"/>
        <v>Kyle King</v>
      </c>
      <c r="D237" s="287">
        <v>1</v>
      </c>
      <c r="E237" s="236">
        <v>39</v>
      </c>
      <c r="F237" s="236">
        <v>30</v>
      </c>
      <c r="G237" s="236">
        <v>0</v>
      </c>
      <c r="H237" s="285">
        <f t="shared" si="108"/>
        <v>0.76923076923076927</v>
      </c>
      <c r="I237" s="286">
        <f t="shared" si="109"/>
        <v>45</v>
      </c>
      <c r="J237" s="236">
        <f t="shared" si="110"/>
        <v>22</v>
      </c>
      <c r="K237" s="236">
        <f t="shared" si="111"/>
        <v>36</v>
      </c>
      <c r="L237" s="236">
        <f t="shared" si="112"/>
        <v>0</v>
      </c>
      <c r="M237" s="285">
        <f t="shared" si="113"/>
        <v>0.8</v>
      </c>
      <c r="N237" s="235">
        <v>3</v>
      </c>
      <c r="O237" s="235">
        <v>1</v>
      </c>
      <c r="P237" s="235">
        <v>1</v>
      </c>
      <c r="Q237" s="281">
        <v>0</v>
      </c>
      <c r="R237" s="234">
        <v>3</v>
      </c>
      <c r="S237" s="234">
        <v>1</v>
      </c>
      <c r="T237" s="234">
        <v>2</v>
      </c>
      <c r="U237" s="280">
        <v>0</v>
      </c>
      <c r="V237" s="235"/>
      <c r="W237" s="235"/>
      <c r="X237" s="235"/>
      <c r="Y237" s="281"/>
      <c r="Z237" s="234">
        <v>8</v>
      </c>
      <c r="AA237" s="234">
        <v>5</v>
      </c>
      <c r="AB237" s="234">
        <v>8</v>
      </c>
      <c r="AC237" s="280">
        <v>0</v>
      </c>
      <c r="AD237" s="235"/>
      <c r="AE237" s="235"/>
      <c r="AF237" s="235"/>
      <c r="AG237" s="281"/>
      <c r="AH237" s="284">
        <v>3</v>
      </c>
      <c r="AI237" s="234">
        <v>3</v>
      </c>
      <c r="AJ237" s="234">
        <v>3</v>
      </c>
      <c r="AK237" s="280">
        <v>0</v>
      </c>
      <c r="AL237" s="235">
        <v>3</v>
      </c>
      <c r="AM237" s="235">
        <v>1</v>
      </c>
      <c r="AN237" s="235">
        <v>3</v>
      </c>
      <c r="AO237" s="281">
        <v>0</v>
      </c>
      <c r="AP237" s="234">
        <v>5</v>
      </c>
      <c r="AQ237" s="234">
        <v>4</v>
      </c>
      <c r="AR237" s="234">
        <v>5</v>
      </c>
      <c r="AS237" s="283">
        <v>0</v>
      </c>
      <c r="AT237" s="282">
        <v>2</v>
      </c>
      <c r="AU237" s="235">
        <v>0</v>
      </c>
      <c r="AV237" s="235">
        <v>1</v>
      </c>
      <c r="AW237" s="281">
        <v>0</v>
      </c>
      <c r="AX237" s="234">
        <v>2</v>
      </c>
      <c r="AY237" s="234">
        <v>1</v>
      </c>
      <c r="AZ237" s="234">
        <v>2</v>
      </c>
      <c r="BA237" s="280">
        <v>0</v>
      </c>
      <c r="BB237" s="235">
        <v>2</v>
      </c>
      <c r="BC237" s="235">
        <v>1</v>
      </c>
      <c r="BD237" s="235">
        <v>1</v>
      </c>
      <c r="BE237" s="281">
        <v>0</v>
      </c>
      <c r="BF237" s="271"/>
      <c r="BG237" s="234">
        <v>1</v>
      </c>
      <c r="BH237" s="234">
        <v>0</v>
      </c>
      <c r="BI237" s="234">
        <v>0</v>
      </c>
      <c r="BJ237" s="280">
        <v>0</v>
      </c>
      <c r="BK237" s="235">
        <v>2</v>
      </c>
      <c r="BL237" s="235">
        <v>0</v>
      </c>
      <c r="BM237" s="235">
        <v>1</v>
      </c>
      <c r="BN237" s="281">
        <v>0</v>
      </c>
      <c r="BO237" s="234">
        <v>3</v>
      </c>
      <c r="BP237" s="234">
        <v>1</v>
      </c>
      <c r="BQ237" s="234">
        <v>2</v>
      </c>
      <c r="BR237" s="280">
        <v>0</v>
      </c>
      <c r="BS237" s="235">
        <v>2</v>
      </c>
      <c r="BT237" s="235">
        <v>1</v>
      </c>
      <c r="BU237" s="235">
        <v>1</v>
      </c>
      <c r="BV237" s="281">
        <v>0</v>
      </c>
      <c r="BW237" s="234">
        <v>6</v>
      </c>
      <c r="BX237" s="234">
        <v>3</v>
      </c>
      <c r="BY237" s="234">
        <v>6</v>
      </c>
      <c r="BZ237" s="280">
        <v>0</v>
      </c>
    </row>
    <row r="238" spans="1:78">
      <c r="A238" s="243">
        <v>15</v>
      </c>
      <c r="B238" s="279" t="s">
        <v>1223</v>
      </c>
      <c r="C238" s="279" t="str">
        <f t="shared" si="107"/>
        <v>Justin Hanning</v>
      </c>
      <c r="D238" s="278">
        <v>1</v>
      </c>
      <c r="E238" s="242">
        <v>59</v>
      </c>
      <c r="F238" s="242">
        <v>39</v>
      </c>
      <c r="G238" s="242">
        <v>1</v>
      </c>
      <c r="H238" s="277">
        <f t="shared" si="108"/>
        <v>0.66101694915254239</v>
      </c>
      <c r="I238" s="276">
        <f t="shared" si="109"/>
        <v>65</v>
      </c>
      <c r="J238" s="241">
        <f t="shared" si="110"/>
        <v>30</v>
      </c>
      <c r="K238" s="241">
        <f t="shared" si="111"/>
        <v>45</v>
      </c>
      <c r="L238" s="241">
        <f t="shared" si="112"/>
        <v>1</v>
      </c>
      <c r="M238" s="275">
        <f t="shared" si="113"/>
        <v>0.69230769230769229</v>
      </c>
      <c r="N238" s="240">
        <v>6</v>
      </c>
      <c r="O238" s="240">
        <v>2</v>
      </c>
      <c r="P238" s="240">
        <v>5</v>
      </c>
      <c r="Q238" s="270">
        <v>0</v>
      </c>
      <c r="R238" s="239"/>
      <c r="S238" s="239"/>
      <c r="T238" s="239"/>
      <c r="U238" s="269"/>
      <c r="V238" s="240">
        <v>3</v>
      </c>
      <c r="W238" s="240">
        <v>1</v>
      </c>
      <c r="X238" s="240">
        <v>2</v>
      </c>
      <c r="Y238" s="270">
        <v>0</v>
      </c>
      <c r="Z238" s="239"/>
      <c r="AA238" s="239"/>
      <c r="AB238" s="239"/>
      <c r="AC238" s="269"/>
      <c r="AD238" s="240">
        <v>4</v>
      </c>
      <c r="AE238" s="240">
        <v>0</v>
      </c>
      <c r="AF238" s="240">
        <v>1</v>
      </c>
      <c r="AG238" s="270">
        <v>0</v>
      </c>
      <c r="AH238" s="274">
        <v>4</v>
      </c>
      <c r="AI238" s="239">
        <v>1</v>
      </c>
      <c r="AJ238" s="239">
        <v>3</v>
      </c>
      <c r="AK238" s="269">
        <v>0</v>
      </c>
      <c r="AL238" s="240">
        <v>5</v>
      </c>
      <c r="AM238" s="240">
        <v>3</v>
      </c>
      <c r="AN238" s="240">
        <v>4</v>
      </c>
      <c r="AO238" s="270">
        <v>0</v>
      </c>
      <c r="AP238" s="239">
        <v>8</v>
      </c>
      <c r="AQ238" s="239">
        <v>6</v>
      </c>
      <c r="AR238" s="239">
        <v>7</v>
      </c>
      <c r="AS238" s="273">
        <v>0</v>
      </c>
      <c r="AT238" s="272">
        <v>4</v>
      </c>
      <c r="AU238" s="240">
        <v>2</v>
      </c>
      <c r="AV238" s="240">
        <v>2</v>
      </c>
      <c r="AW238" s="270">
        <v>0</v>
      </c>
      <c r="AX238" s="239">
        <v>3</v>
      </c>
      <c r="AY238" s="239">
        <v>0</v>
      </c>
      <c r="AZ238" s="239">
        <v>1</v>
      </c>
      <c r="BA238" s="269">
        <v>0</v>
      </c>
      <c r="BB238" s="240">
        <v>5</v>
      </c>
      <c r="BC238" s="240">
        <v>2</v>
      </c>
      <c r="BD238" s="240">
        <v>4</v>
      </c>
      <c r="BE238" s="270">
        <v>0</v>
      </c>
      <c r="BF238" s="271"/>
      <c r="BG238" s="239">
        <v>3</v>
      </c>
      <c r="BH238" s="239">
        <v>1</v>
      </c>
      <c r="BI238" s="239">
        <v>2</v>
      </c>
      <c r="BJ238" s="269">
        <v>1</v>
      </c>
      <c r="BK238" s="240">
        <v>5</v>
      </c>
      <c r="BL238" s="240">
        <v>2</v>
      </c>
      <c r="BM238" s="240">
        <v>2</v>
      </c>
      <c r="BN238" s="270">
        <v>0</v>
      </c>
      <c r="BO238" s="239">
        <v>5</v>
      </c>
      <c r="BP238" s="239">
        <v>4</v>
      </c>
      <c r="BQ238" s="239">
        <v>4</v>
      </c>
      <c r="BR238" s="269">
        <v>0</v>
      </c>
      <c r="BS238" s="240">
        <v>4</v>
      </c>
      <c r="BT238" s="240">
        <v>1</v>
      </c>
      <c r="BU238" s="240">
        <v>2</v>
      </c>
      <c r="BV238" s="270">
        <v>0</v>
      </c>
      <c r="BW238" s="239">
        <v>6</v>
      </c>
      <c r="BX238" s="239">
        <v>5</v>
      </c>
      <c r="BY238" s="239">
        <v>6</v>
      </c>
      <c r="BZ238" s="269">
        <v>0</v>
      </c>
    </row>
    <row r="239" spans="1:78" ht="13.8" thickBot="1">
      <c r="A239" s="63"/>
      <c r="B239" s="233"/>
      <c r="C239" s="233"/>
      <c r="D239" s="268">
        <f>AVERAGE(D224:D238)</f>
        <v>8.6666666666666661</v>
      </c>
      <c r="E239" s="266">
        <f>SUM(E224:E238)</f>
        <v>7758</v>
      </c>
      <c r="F239" s="266">
        <f>SUM(F224:F238)</f>
        <v>4398</v>
      </c>
      <c r="G239" s="266">
        <f>SUM(G224:G238)</f>
        <v>293</v>
      </c>
      <c r="H239" s="265">
        <f t="shared" si="108"/>
        <v>0.56689868522815157</v>
      </c>
      <c r="I239" s="267">
        <f t="shared" si="109"/>
        <v>856</v>
      </c>
      <c r="J239" s="266">
        <f t="shared" si="110"/>
        <v>318</v>
      </c>
      <c r="K239" s="266">
        <f t="shared" si="111"/>
        <v>495</v>
      </c>
      <c r="L239" s="266">
        <f t="shared" si="112"/>
        <v>16</v>
      </c>
      <c r="M239" s="265">
        <f t="shared" si="113"/>
        <v>0.57827102803738317</v>
      </c>
      <c r="N239" s="260">
        <f t="shared" ref="N239:BE239" si="114">SUM(N224:N238)</f>
        <v>71</v>
      </c>
      <c r="O239" s="260">
        <f t="shared" si="114"/>
        <v>27</v>
      </c>
      <c r="P239" s="260">
        <f t="shared" si="114"/>
        <v>44</v>
      </c>
      <c r="Q239" s="259">
        <f t="shared" si="114"/>
        <v>0</v>
      </c>
      <c r="R239" s="258">
        <f t="shared" si="114"/>
        <v>53</v>
      </c>
      <c r="S239" s="258">
        <f t="shared" si="114"/>
        <v>22</v>
      </c>
      <c r="T239" s="258">
        <f t="shared" si="114"/>
        <v>30</v>
      </c>
      <c r="U239" s="257">
        <f t="shared" si="114"/>
        <v>0</v>
      </c>
      <c r="V239" s="260">
        <f t="shared" si="114"/>
        <v>40</v>
      </c>
      <c r="W239" s="260">
        <f t="shared" si="114"/>
        <v>9</v>
      </c>
      <c r="X239" s="260">
        <f t="shared" si="114"/>
        <v>18</v>
      </c>
      <c r="Y239" s="259">
        <f t="shared" si="114"/>
        <v>0</v>
      </c>
      <c r="Z239" s="258">
        <f t="shared" si="114"/>
        <v>70</v>
      </c>
      <c r="AA239" s="258">
        <f t="shared" si="114"/>
        <v>31</v>
      </c>
      <c r="AB239" s="258">
        <f t="shared" si="114"/>
        <v>47</v>
      </c>
      <c r="AC239" s="257">
        <f t="shared" si="114"/>
        <v>1</v>
      </c>
      <c r="AD239" s="260">
        <f t="shared" si="114"/>
        <v>47</v>
      </c>
      <c r="AE239" s="260">
        <f t="shared" si="114"/>
        <v>14</v>
      </c>
      <c r="AF239" s="260">
        <f t="shared" si="114"/>
        <v>27</v>
      </c>
      <c r="AG239" s="259">
        <f t="shared" si="114"/>
        <v>0</v>
      </c>
      <c r="AH239" s="261">
        <f t="shared" si="114"/>
        <v>53</v>
      </c>
      <c r="AI239" s="258">
        <f t="shared" si="114"/>
        <v>18</v>
      </c>
      <c r="AJ239" s="258">
        <f t="shared" si="114"/>
        <v>32</v>
      </c>
      <c r="AK239" s="257">
        <f t="shared" si="114"/>
        <v>2</v>
      </c>
      <c r="AL239" s="260">
        <f t="shared" si="114"/>
        <v>54</v>
      </c>
      <c r="AM239" s="260">
        <f t="shared" si="114"/>
        <v>23</v>
      </c>
      <c r="AN239" s="260">
        <f t="shared" si="114"/>
        <v>33</v>
      </c>
      <c r="AO239" s="259">
        <f t="shared" si="114"/>
        <v>0</v>
      </c>
      <c r="AP239" s="258">
        <f t="shared" si="114"/>
        <v>80</v>
      </c>
      <c r="AQ239" s="258">
        <f t="shared" si="114"/>
        <v>44</v>
      </c>
      <c r="AR239" s="258">
        <f t="shared" si="114"/>
        <v>57</v>
      </c>
      <c r="AS239" s="264">
        <f t="shared" si="114"/>
        <v>1</v>
      </c>
      <c r="AT239" s="263">
        <f t="shared" si="114"/>
        <v>45</v>
      </c>
      <c r="AU239" s="260">
        <f t="shared" si="114"/>
        <v>10</v>
      </c>
      <c r="AV239" s="260">
        <f t="shared" si="114"/>
        <v>22</v>
      </c>
      <c r="AW239" s="259">
        <f t="shared" si="114"/>
        <v>0</v>
      </c>
      <c r="AX239" s="258">
        <f t="shared" si="114"/>
        <v>43</v>
      </c>
      <c r="AY239" s="258">
        <f t="shared" si="114"/>
        <v>11</v>
      </c>
      <c r="AZ239" s="258">
        <f t="shared" si="114"/>
        <v>20</v>
      </c>
      <c r="BA239" s="257">
        <f t="shared" si="114"/>
        <v>0</v>
      </c>
      <c r="BB239" s="260">
        <f t="shared" si="114"/>
        <v>48</v>
      </c>
      <c r="BC239" s="260">
        <f t="shared" si="114"/>
        <v>18</v>
      </c>
      <c r="BD239" s="260">
        <f t="shared" si="114"/>
        <v>28</v>
      </c>
      <c r="BE239" s="259">
        <f t="shared" si="114"/>
        <v>1</v>
      </c>
      <c r="BF239" s="262"/>
      <c r="BG239" s="261">
        <f t="shared" ref="BG239:BZ239" si="115">SUM(BG224:BG238)</f>
        <v>45</v>
      </c>
      <c r="BH239" s="258">
        <f t="shared" si="115"/>
        <v>10</v>
      </c>
      <c r="BI239" s="258">
        <f t="shared" si="115"/>
        <v>20</v>
      </c>
      <c r="BJ239" s="257">
        <f t="shared" si="115"/>
        <v>5</v>
      </c>
      <c r="BK239" s="260">
        <f t="shared" si="115"/>
        <v>46</v>
      </c>
      <c r="BL239" s="260">
        <f t="shared" si="115"/>
        <v>16</v>
      </c>
      <c r="BM239" s="260">
        <f t="shared" si="115"/>
        <v>25</v>
      </c>
      <c r="BN239" s="259">
        <f t="shared" si="115"/>
        <v>0</v>
      </c>
      <c r="BO239" s="258">
        <f t="shared" si="115"/>
        <v>50</v>
      </c>
      <c r="BP239" s="258">
        <f t="shared" si="115"/>
        <v>29</v>
      </c>
      <c r="BQ239" s="258">
        <f t="shared" si="115"/>
        <v>28</v>
      </c>
      <c r="BR239" s="257">
        <f t="shared" si="115"/>
        <v>2</v>
      </c>
      <c r="BS239" s="260">
        <f t="shared" si="115"/>
        <v>47</v>
      </c>
      <c r="BT239" s="260">
        <f t="shared" si="115"/>
        <v>10</v>
      </c>
      <c r="BU239" s="260">
        <f t="shared" si="115"/>
        <v>21</v>
      </c>
      <c r="BV239" s="259">
        <f t="shared" si="115"/>
        <v>0</v>
      </c>
      <c r="BW239" s="258">
        <f t="shared" si="115"/>
        <v>64</v>
      </c>
      <c r="BX239" s="258">
        <f t="shared" si="115"/>
        <v>26</v>
      </c>
      <c r="BY239" s="258">
        <f t="shared" si="115"/>
        <v>43</v>
      </c>
      <c r="BZ239" s="257">
        <f t="shared" si="115"/>
        <v>4</v>
      </c>
    </row>
    <row r="242" spans="2:7">
      <c r="B242" s="256"/>
      <c r="C242" s="256"/>
      <c r="D242" s="59"/>
      <c r="E242" s="248"/>
      <c r="F242" s="248"/>
      <c r="G242" s="248"/>
    </row>
  </sheetData>
  <mergeCells count="233">
    <mergeCell ref="A222:A223"/>
    <mergeCell ref="D222:H222"/>
    <mergeCell ref="I222:M222"/>
    <mergeCell ref="N222:Q222"/>
    <mergeCell ref="R222:U222"/>
    <mergeCell ref="V222:Y222"/>
    <mergeCell ref="Z222:AC222"/>
    <mergeCell ref="AD222:AG222"/>
    <mergeCell ref="AH222:AK222"/>
    <mergeCell ref="BK222:BN222"/>
    <mergeCell ref="BO222:BR222"/>
    <mergeCell ref="BS222:BV222"/>
    <mergeCell ref="BW222:BZ222"/>
    <mergeCell ref="AL203:AO203"/>
    <mergeCell ref="AP203:AS203"/>
    <mergeCell ref="AT203:AW203"/>
    <mergeCell ref="AX203:BA203"/>
    <mergeCell ref="BB203:BE203"/>
    <mergeCell ref="BG203:BJ203"/>
    <mergeCell ref="AL222:AO222"/>
    <mergeCell ref="AP222:AS222"/>
    <mergeCell ref="AT222:AW222"/>
    <mergeCell ref="AX222:BA222"/>
    <mergeCell ref="BB222:BE222"/>
    <mergeCell ref="BG222:BJ222"/>
    <mergeCell ref="BW203:BZ203"/>
    <mergeCell ref="BK203:BN203"/>
    <mergeCell ref="BO203:BR203"/>
    <mergeCell ref="BS203:BV203"/>
    <mergeCell ref="AX183:BA183"/>
    <mergeCell ref="AD203:AG203"/>
    <mergeCell ref="AH203:AK203"/>
    <mergeCell ref="R187:U187"/>
    <mergeCell ref="AH183:AK183"/>
    <mergeCell ref="AL183:AO183"/>
    <mergeCell ref="AP183:AS183"/>
    <mergeCell ref="A183:A184"/>
    <mergeCell ref="D183:H183"/>
    <mergeCell ref="I183:M183"/>
    <mergeCell ref="N183:Q183"/>
    <mergeCell ref="R183:U183"/>
    <mergeCell ref="V183:Y183"/>
    <mergeCell ref="A203:A204"/>
    <mergeCell ref="D203:H203"/>
    <mergeCell ref="I203:M203"/>
    <mergeCell ref="N203:Q203"/>
    <mergeCell ref="R203:U203"/>
    <mergeCell ref="V203:Y203"/>
    <mergeCell ref="Z203:AC203"/>
    <mergeCell ref="AT183:AW183"/>
    <mergeCell ref="Z183:AC183"/>
    <mergeCell ref="AD183:AG183"/>
    <mergeCell ref="BB183:BE183"/>
    <mergeCell ref="BW159:BZ159"/>
    <mergeCell ref="BG183:BJ183"/>
    <mergeCell ref="BK183:BN183"/>
    <mergeCell ref="BO183:BR183"/>
    <mergeCell ref="BS183:BV183"/>
    <mergeCell ref="BW183:BZ183"/>
    <mergeCell ref="BO159:BR159"/>
    <mergeCell ref="BS159:BV159"/>
    <mergeCell ref="BK159:BN159"/>
    <mergeCell ref="A159:A160"/>
    <mergeCell ref="D159:H159"/>
    <mergeCell ref="I159:M159"/>
    <mergeCell ref="N159:Q159"/>
    <mergeCell ref="R159:U159"/>
    <mergeCell ref="V159:Y159"/>
    <mergeCell ref="AX159:BA159"/>
    <mergeCell ref="BB159:BE159"/>
    <mergeCell ref="BG159:BJ159"/>
    <mergeCell ref="Z159:AC159"/>
    <mergeCell ref="AD159:AG159"/>
    <mergeCell ref="AH159:AK159"/>
    <mergeCell ref="AL159:AO159"/>
    <mergeCell ref="AP159:AS159"/>
    <mergeCell ref="AT159:AW159"/>
    <mergeCell ref="BK122:BN122"/>
    <mergeCell ref="BK123:BN123"/>
    <mergeCell ref="AX139:BA139"/>
    <mergeCell ref="BB139:BE139"/>
    <mergeCell ref="BG139:BJ139"/>
    <mergeCell ref="BS139:BV139"/>
    <mergeCell ref="BW139:BZ139"/>
    <mergeCell ref="AL120:AO120"/>
    <mergeCell ref="AP120:AS120"/>
    <mergeCell ref="AT120:AW120"/>
    <mergeCell ref="AX120:BA120"/>
    <mergeCell ref="BB120:BE120"/>
    <mergeCell ref="BG120:BJ120"/>
    <mergeCell ref="BK139:BN139"/>
    <mergeCell ref="BO139:BR139"/>
    <mergeCell ref="Z139:AC139"/>
    <mergeCell ref="AD139:AG139"/>
    <mergeCell ref="AH139:AK139"/>
    <mergeCell ref="AL139:AO139"/>
    <mergeCell ref="AP139:AS139"/>
    <mergeCell ref="AT139:AW139"/>
    <mergeCell ref="A120:A121"/>
    <mergeCell ref="D120:H120"/>
    <mergeCell ref="I120:M120"/>
    <mergeCell ref="N120:Q120"/>
    <mergeCell ref="R120:U120"/>
    <mergeCell ref="V120:Y120"/>
    <mergeCell ref="Z120:AC120"/>
    <mergeCell ref="A139:A140"/>
    <mergeCell ref="D139:H139"/>
    <mergeCell ref="I139:M139"/>
    <mergeCell ref="N139:Q139"/>
    <mergeCell ref="R139:U139"/>
    <mergeCell ref="V139:Y139"/>
    <mergeCell ref="AD120:AG120"/>
    <mergeCell ref="AH120:AK120"/>
    <mergeCell ref="BO80:BR80"/>
    <mergeCell ref="BS80:BV80"/>
    <mergeCell ref="BW80:BZ80"/>
    <mergeCell ref="AH82:AK82"/>
    <mergeCell ref="AX101:BA101"/>
    <mergeCell ref="BB101:BE101"/>
    <mergeCell ref="BG101:BJ101"/>
    <mergeCell ref="BK101:BN101"/>
    <mergeCell ref="BK120:BN120"/>
    <mergeCell ref="BO120:BR120"/>
    <mergeCell ref="BS120:BV120"/>
    <mergeCell ref="BO101:BR101"/>
    <mergeCell ref="BS101:BV101"/>
    <mergeCell ref="BW101:BZ101"/>
    <mergeCell ref="BG80:BJ80"/>
    <mergeCell ref="BK80:BN80"/>
    <mergeCell ref="BW120:BZ120"/>
    <mergeCell ref="AH80:AK80"/>
    <mergeCell ref="AL80:AO80"/>
    <mergeCell ref="AP80:AS80"/>
    <mergeCell ref="AT80:AW80"/>
    <mergeCell ref="AX80:BA80"/>
    <mergeCell ref="BB80:BE80"/>
    <mergeCell ref="AL101:AO101"/>
    <mergeCell ref="AP101:AS101"/>
    <mergeCell ref="AT101:AW101"/>
    <mergeCell ref="A101:A102"/>
    <mergeCell ref="D101:H101"/>
    <mergeCell ref="I101:M101"/>
    <mergeCell ref="N101:Q101"/>
    <mergeCell ref="R101:U101"/>
    <mergeCell ref="V101:Y101"/>
    <mergeCell ref="R60:U60"/>
    <mergeCell ref="A80:A81"/>
    <mergeCell ref="D80:H80"/>
    <mergeCell ref="I80:M80"/>
    <mergeCell ref="N80:Q80"/>
    <mergeCell ref="R80:U80"/>
    <mergeCell ref="Z101:AC101"/>
    <mergeCell ref="AD101:AG101"/>
    <mergeCell ref="AH101:AK101"/>
    <mergeCell ref="AD80:AG80"/>
    <mergeCell ref="V80:Y80"/>
    <mergeCell ref="Z80:AC80"/>
    <mergeCell ref="BS40:BV40"/>
    <mergeCell ref="BW40:BZ40"/>
    <mergeCell ref="AD47:AG47"/>
    <mergeCell ref="BS60:BV60"/>
    <mergeCell ref="BW60:BZ60"/>
    <mergeCell ref="AH40:AK40"/>
    <mergeCell ref="AL40:AO40"/>
    <mergeCell ref="AP40:AS40"/>
    <mergeCell ref="AT40:AW40"/>
    <mergeCell ref="AX40:BA40"/>
    <mergeCell ref="BB40:BE40"/>
    <mergeCell ref="BG40:BJ40"/>
    <mergeCell ref="BK40:BN40"/>
    <mergeCell ref="AT60:AW60"/>
    <mergeCell ref="AX60:BA60"/>
    <mergeCell ref="BB60:BE60"/>
    <mergeCell ref="BG60:BJ60"/>
    <mergeCell ref="BK60:BN60"/>
    <mergeCell ref="BO60:BR60"/>
    <mergeCell ref="BO40:BR40"/>
    <mergeCell ref="AL60:AO60"/>
    <mergeCell ref="AP60:AS60"/>
    <mergeCell ref="A40:A41"/>
    <mergeCell ref="D40:H40"/>
    <mergeCell ref="I40:M40"/>
    <mergeCell ref="N40:Q40"/>
    <mergeCell ref="R40:U40"/>
    <mergeCell ref="V40:Y40"/>
    <mergeCell ref="Z40:AC40"/>
    <mergeCell ref="AD40:AG40"/>
    <mergeCell ref="AH60:AK60"/>
    <mergeCell ref="V60:Y60"/>
    <mergeCell ref="Z60:AC60"/>
    <mergeCell ref="AD60:AG60"/>
    <mergeCell ref="A60:A61"/>
    <mergeCell ref="D60:H60"/>
    <mergeCell ref="I60:M60"/>
    <mergeCell ref="N60:Q60"/>
    <mergeCell ref="A20:A21"/>
    <mergeCell ref="D20:H20"/>
    <mergeCell ref="I20:M20"/>
    <mergeCell ref="N20:Q20"/>
    <mergeCell ref="R20:U20"/>
    <mergeCell ref="V20:Y20"/>
    <mergeCell ref="Z20:AC20"/>
    <mergeCell ref="AD20:AG20"/>
    <mergeCell ref="AH20:AK20"/>
    <mergeCell ref="BK20:BN20"/>
    <mergeCell ref="BO20:BR20"/>
    <mergeCell ref="BS20:BV20"/>
    <mergeCell ref="BW20:BZ20"/>
    <mergeCell ref="AL1:AO1"/>
    <mergeCell ref="AP1:AS1"/>
    <mergeCell ref="AT1:AW1"/>
    <mergeCell ref="AX1:BA1"/>
    <mergeCell ref="BB1:BE1"/>
    <mergeCell ref="BG1:BJ1"/>
    <mergeCell ref="AL20:AO20"/>
    <mergeCell ref="AP20:AS20"/>
    <mergeCell ref="AT20:AW20"/>
    <mergeCell ref="AX20:BA20"/>
    <mergeCell ref="BB20:BE20"/>
    <mergeCell ref="BG20:BJ20"/>
    <mergeCell ref="BW1:BZ1"/>
    <mergeCell ref="AD1:AG1"/>
    <mergeCell ref="AH1:AK1"/>
    <mergeCell ref="BK1:BN1"/>
    <mergeCell ref="BO1:BR1"/>
    <mergeCell ref="BS1:BV1"/>
    <mergeCell ref="A1:A2"/>
    <mergeCell ref="D1:H1"/>
    <mergeCell ref="I1:M1"/>
    <mergeCell ref="N1:Q1"/>
    <mergeCell ref="R1:U1"/>
    <mergeCell ref="V1:Y1"/>
    <mergeCell ref="Z1:AC1"/>
  </mergeCells>
  <hyperlinks>
    <hyperlink ref="B2" r:id="rId1" display="http://lomsls.com/Teams/2007/2007moulder.htm" xr:uid="{00000000-0004-0000-0F00-000000000000}"/>
    <hyperlink ref="B3" r:id="rId2" display="http://lomsls.com/Players/mattmoulder.htm" xr:uid="{00000000-0004-0000-0F00-000001000000}"/>
    <hyperlink ref="B4" r:id="rId3" display="http://lomsls.com/Players/davebarkeley.htm" xr:uid="{00000000-0004-0000-0F00-000002000000}"/>
    <hyperlink ref="B5" r:id="rId4" display="http://lomsls.com/Players/ryanthebert.htm" xr:uid="{00000000-0004-0000-0F00-000003000000}"/>
    <hyperlink ref="B6" r:id="rId5" display="http://lomsls.com/Players/sanjayshah.htm" xr:uid="{00000000-0004-0000-0F00-000004000000}"/>
    <hyperlink ref="B7" r:id="rId6" display="http://lomsls.com/Players/mikelanfeer.htm" xr:uid="{00000000-0004-0000-0F00-000005000000}"/>
    <hyperlink ref="B8" r:id="rId7" display="http://lomsls.com/Players/boblawton.htm" xr:uid="{00000000-0004-0000-0F00-000006000000}"/>
    <hyperlink ref="B9" r:id="rId8" display="http://lomsls.com/Players/larryatorthy.htm" xr:uid="{00000000-0004-0000-0F00-000007000000}"/>
    <hyperlink ref="B10" r:id="rId9" display="http://lomsls.com/Players/brucefox.htm" xr:uid="{00000000-0004-0000-0F00-000008000000}"/>
    <hyperlink ref="B11" r:id="rId10" display="http://lomsls.com/Players/mikeisola.htm" xr:uid="{00000000-0004-0000-0F00-000009000000}"/>
    <hyperlink ref="B12" r:id="rId11" display="http://lomsls.com/Players/nickwalls.htm" xr:uid="{00000000-0004-0000-0F00-00000A000000}"/>
    <hyperlink ref="B13" r:id="rId12" display="http://lomsls.com/Players/mikemathis.htm" xr:uid="{00000000-0004-0000-0F00-00000B000000}"/>
    <hyperlink ref="B15" r:id="rId13" display="http://lomsls.com/Players/raymccarick.htm" xr:uid="{00000000-0004-0000-0F00-00000C000000}"/>
    <hyperlink ref="B16" r:id="rId14" display="http://lomsls.com/Players/andyclay.htm" xr:uid="{00000000-0004-0000-0F00-00000D000000}"/>
    <hyperlink ref="B21" r:id="rId15" display="http://lomsls.com/Teams/2007/2007brunson.htm" xr:uid="{00000000-0004-0000-0F00-00000E000000}"/>
    <hyperlink ref="B22" r:id="rId16" display="http://lomsls.com/Players/bobbrunson.htm" xr:uid="{00000000-0004-0000-0F00-00000F000000}"/>
    <hyperlink ref="B23" r:id="rId17" display="http://lomsls.com/Players/ronbrunson.htm" xr:uid="{00000000-0004-0000-0F00-000010000000}"/>
    <hyperlink ref="B24" r:id="rId18" display="http://lomsls.com/Players/jamietrimm.htm" xr:uid="{00000000-0004-0000-0F00-000011000000}"/>
    <hyperlink ref="B25" r:id="rId19" display="http://lomsls.com/Players/matttrimm.htm" xr:uid="{00000000-0004-0000-0F00-000012000000}"/>
    <hyperlink ref="B26" r:id="rId20" display="http://lomsls.com/Players/toddbrittingham.htm" xr:uid="{00000000-0004-0000-0F00-000013000000}"/>
    <hyperlink ref="B27" r:id="rId21" display="http://lomsls.com/Players/johnvackaro.htm" xr:uid="{00000000-0004-0000-0F00-000014000000}"/>
    <hyperlink ref="B28" r:id="rId22" display="http://lomsls.com/Players/garynelson.htm" xr:uid="{00000000-0004-0000-0F00-000015000000}"/>
    <hyperlink ref="B29" r:id="rId23" display="http://lomsls.com/Players/mikeharriman.htm" xr:uid="{00000000-0004-0000-0F00-000016000000}"/>
    <hyperlink ref="B30" r:id="rId24" display="http://lomsls.com/Players/jimmorris.htm" xr:uid="{00000000-0004-0000-0F00-000017000000}"/>
    <hyperlink ref="B31" r:id="rId25" display="http://lomsls.com/Players/kevinpesta.htm" xr:uid="{00000000-0004-0000-0F00-000018000000}"/>
    <hyperlink ref="B32" r:id="rId26" display="http://lomsls.com/Players/jerryhoffman.htm" xr:uid="{00000000-0004-0000-0F00-000019000000}"/>
    <hyperlink ref="B33" r:id="rId27" display="http://lomsls.com/Players/boberickson.htm" xr:uid="{00000000-0004-0000-0F00-00001A000000}"/>
    <hyperlink ref="B34" r:id="rId28" display="http://lomsls.com/Players/steveguy.htm" xr:uid="{00000000-0004-0000-0F00-00001B000000}"/>
    <hyperlink ref="B35" r:id="rId29" display="http://lomsls.com/Players/markcynowa.htm" xr:uid="{00000000-0004-0000-0F00-00001C000000}"/>
    <hyperlink ref="B41" r:id="rId30" display="http://lomsls.com/Teams/2007/2007stark.htm" xr:uid="{00000000-0004-0000-0F00-00001D000000}"/>
    <hyperlink ref="B42" r:id="rId31" display="http://lomsls.com/Players/derekstark.htm" xr:uid="{00000000-0004-0000-0F00-00001E000000}"/>
    <hyperlink ref="B43" r:id="rId32" display="http://lomsls.com/Players/mikeburke.htm" xr:uid="{00000000-0004-0000-0F00-00001F000000}"/>
    <hyperlink ref="B44" r:id="rId33" display="http://lomsls.com/Players/jaytraylor.htm" xr:uid="{00000000-0004-0000-0F00-000020000000}"/>
    <hyperlink ref="B45" r:id="rId34" display="http://lomsls.com/Players/tonylankford.htm" xr:uid="{00000000-0004-0000-0F00-000021000000}"/>
    <hyperlink ref="B46" r:id="rId35" display="http://lomsls.com/Players/mikebendle.htm" xr:uid="{00000000-0004-0000-0F00-000022000000}"/>
    <hyperlink ref="B47" r:id="rId36" display="http://lomsls.com/Players/ericbrittingham.htm" xr:uid="{00000000-0004-0000-0F00-000023000000}"/>
    <hyperlink ref="B48" r:id="rId37" display="http://lomsls.com/Players/gregpoulin.htm" xr:uid="{00000000-0004-0000-0F00-000024000000}"/>
    <hyperlink ref="B49" r:id="rId38" display="http://lomsls.com/Players/brandonolanger.htm" xr:uid="{00000000-0004-0000-0F00-000025000000}"/>
    <hyperlink ref="B50" r:id="rId39" display="http://lomsls.com/Players/adamolanger.htm" xr:uid="{00000000-0004-0000-0F00-000026000000}"/>
    <hyperlink ref="B51" r:id="rId40" display="http://lomsls.com/Players/donnybarnes.htm" xr:uid="{00000000-0004-0000-0F00-000027000000}"/>
    <hyperlink ref="B52" r:id="rId41" display="http://lomsls.com/Players/fredjohnson.htm" xr:uid="{00000000-0004-0000-0F00-000028000000}"/>
    <hyperlink ref="B53" r:id="rId42" display="http://lomsls.com/Players/danbrown.htm" xr:uid="{00000000-0004-0000-0F00-000029000000}"/>
    <hyperlink ref="B54" r:id="rId43" display="http://lomsls.com/Players/lloydcoe.htm" xr:uid="{00000000-0004-0000-0F00-00002A000000}"/>
    <hyperlink ref="B55" r:id="rId44" display="http://lomsls.com/Players/aaronrichards.htm" xr:uid="{00000000-0004-0000-0F00-00002B000000}"/>
    <hyperlink ref="B61" r:id="rId45" display="http://lomsls.com/Teams/2007/2007stark.htm" xr:uid="{00000000-0004-0000-0F00-00002C000000}"/>
    <hyperlink ref="B62" r:id="rId46" display="http://lomsls.com/Players/derekstark.htm" xr:uid="{00000000-0004-0000-0F00-00002D000000}"/>
    <hyperlink ref="B63" r:id="rId47" display="http://lomsls.com/Players/mikeburke.htm" xr:uid="{00000000-0004-0000-0F00-00002E000000}"/>
    <hyperlink ref="B64" r:id="rId48" display="http://lomsls.com/Players/jaytraylor.htm" xr:uid="{00000000-0004-0000-0F00-00002F000000}"/>
    <hyperlink ref="B65" r:id="rId49" display="http://lomsls.com/Players/tonylankford.htm" xr:uid="{00000000-0004-0000-0F00-000030000000}"/>
    <hyperlink ref="B66" r:id="rId50" display="http://lomsls.com/Players/mikebendle.htm" xr:uid="{00000000-0004-0000-0F00-000031000000}"/>
    <hyperlink ref="B67" r:id="rId51" display="http://lomsls.com/Players/ericbrittingham.htm" xr:uid="{00000000-0004-0000-0F00-000032000000}"/>
    <hyperlink ref="B68" r:id="rId52" display="http://lomsls.com/Players/gregpoulin.htm" xr:uid="{00000000-0004-0000-0F00-000033000000}"/>
    <hyperlink ref="B69" r:id="rId53" display="http://lomsls.com/Players/brandonolanger.htm" xr:uid="{00000000-0004-0000-0F00-000034000000}"/>
    <hyperlink ref="B70" r:id="rId54" display="http://lomsls.com/Players/adamolanger.htm" xr:uid="{00000000-0004-0000-0F00-000035000000}"/>
    <hyperlink ref="B71" r:id="rId55" display="http://lomsls.com/Players/donnybarnes.htm" xr:uid="{00000000-0004-0000-0F00-000036000000}"/>
    <hyperlink ref="B72" r:id="rId56" display="http://lomsls.com/Players/fredjohnson.htm" xr:uid="{00000000-0004-0000-0F00-000037000000}"/>
    <hyperlink ref="B74" r:id="rId57" display="http://lomsls.com/Players/lloydcoe.htm" xr:uid="{00000000-0004-0000-0F00-000038000000}"/>
    <hyperlink ref="B75" r:id="rId58" display="http://lomsls.com/Players/aaronrichards.htm" xr:uid="{00000000-0004-0000-0F00-000039000000}"/>
    <hyperlink ref="B81" r:id="rId59" display="http://lomsls.com/Teams/2007/2007adragna.htm" xr:uid="{00000000-0004-0000-0F00-00003A000000}"/>
    <hyperlink ref="B82" r:id="rId60" display="http://lomsls.com/Players/ralphadragna.htm" xr:uid="{00000000-0004-0000-0F00-00003B000000}"/>
    <hyperlink ref="B83" r:id="rId61" display="http://lomsls.com/Players/bobsanchez.htm" xr:uid="{00000000-0004-0000-0F00-00003C000000}"/>
    <hyperlink ref="B84" r:id="rId62" display="http://lomsls.com/Players/mikegaberiau.htm" xr:uid="{00000000-0004-0000-0F00-00003D000000}"/>
    <hyperlink ref="B85" r:id="rId63" display="http://lomsls.com/Players/tommyholcomb.htm" xr:uid="{00000000-0004-0000-0F00-00003E000000}"/>
    <hyperlink ref="B86" r:id="rId64" display="http://lomsls.com/Players/edbuxton.htm" xr:uid="{00000000-0004-0000-0F00-00003F000000}"/>
    <hyperlink ref="B87" r:id="rId65" display="http://lomsls.com/Players/scottrouse.htm" xr:uid="{00000000-0004-0000-0F00-000040000000}"/>
    <hyperlink ref="B88" r:id="rId66" display="http://lomsls.com/Players/timcowdry.htm" xr:uid="{00000000-0004-0000-0F00-000041000000}"/>
    <hyperlink ref="B90" r:id="rId67" display="http://lomsls.com/Players/guysanchez.htm" xr:uid="{00000000-0004-0000-0F00-000042000000}"/>
    <hyperlink ref="B91" r:id="rId68" display="http://lomsls.com/Players/jeffgentry.htm" xr:uid="{00000000-0004-0000-0F00-000043000000}"/>
    <hyperlink ref="B92" r:id="rId69" display="http://lomsls.com/Players/lloydseron.htm" xr:uid="{00000000-0004-0000-0F00-000044000000}"/>
    <hyperlink ref="B93" r:id="rId70" display="http://lomsls.com/Players/jasongriffin.htm" xr:uid="{00000000-0004-0000-0F00-000045000000}"/>
    <hyperlink ref="B94" r:id="rId71" display="http://lomsls.com/Players/stevefloyd.htm" xr:uid="{00000000-0004-0000-0F00-000046000000}"/>
    <hyperlink ref="B95" r:id="rId72" display="http://lomsls.com/Players/bobfisher.htm" xr:uid="{00000000-0004-0000-0F00-000047000000}"/>
    <hyperlink ref="B102" r:id="rId73" display="http://lomsls.com/Teams/2007/2007smith.htm" xr:uid="{00000000-0004-0000-0F00-000048000000}"/>
    <hyperlink ref="B103" r:id="rId74" display="http://lomsls.com/Players/dwaynesmith.htm" xr:uid="{00000000-0004-0000-0F00-000049000000}"/>
    <hyperlink ref="B104" r:id="rId75" display="http://lomsls.com/Players/derekhoffman.htm" xr:uid="{00000000-0004-0000-0F00-00004A000000}"/>
    <hyperlink ref="B105" r:id="rId76" display="http://lomsls.com/Players/darrinlamphier.htm" xr:uid="{00000000-0004-0000-0F00-00004B000000}"/>
    <hyperlink ref="B106" r:id="rId77" display="http://lomsls.com/Players/paulsokol.htm" xr:uid="{00000000-0004-0000-0F00-00004C000000}"/>
    <hyperlink ref="B107" r:id="rId78" display="http://lomsls.com/Players/stevebailey.htm" xr:uid="{00000000-0004-0000-0F00-00004D000000}"/>
    <hyperlink ref="B108" r:id="rId79" display="http://lomsls.com/Players/stevepapin.htm" xr:uid="{00000000-0004-0000-0F00-00004E000000}"/>
    <hyperlink ref="B109" r:id="rId80" display="http://lomsls.com/Players/timscribner.htm" xr:uid="{00000000-0004-0000-0F00-00004F000000}"/>
    <hyperlink ref="B110" r:id="rId81" display="http://lomsls.com/Players/waynefallis.htm" xr:uid="{00000000-0004-0000-0F00-000050000000}"/>
    <hyperlink ref="B111" r:id="rId82" display="http://lomsls.com/Players/kevincynowa.htm" xr:uid="{00000000-0004-0000-0F00-000051000000}"/>
    <hyperlink ref="B112" r:id="rId83" display="http://lomsls.com/Players/davesimmons.htm" xr:uid="{00000000-0004-0000-0F00-000052000000}"/>
    <hyperlink ref="B113" r:id="rId84" display="http://lomsls.com/Players/charlielaich.htm" xr:uid="{00000000-0004-0000-0F00-000053000000}"/>
    <hyperlink ref="B114" r:id="rId85" display="http://lomsls.com/Players/robgoing.htm" xr:uid="{00000000-0004-0000-0F00-000054000000}"/>
    <hyperlink ref="B115" r:id="rId86" display="http://lomsls.com/Players/jackhutchison.htm" xr:uid="{00000000-0004-0000-0F00-000055000000}"/>
    <hyperlink ref="B116" r:id="rId87" display="http://lomsls.com/Players/christantanella.htm" xr:uid="{00000000-0004-0000-0F00-000056000000}"/>
    <hyperlink ref="B121" r:id="rId88" display="http://lomsls.com/Teams/2007/2007mize.htm" xr:uid="{00000000-0004-0000-0F00-000057000000}"/>
    <hyperlink ref="B122" r:id="rId89" display="http://lomsls.com/Players/chrismize.htm" xr:uid="{00000000-0004-0000-0F00-000058000000}"/>
    <hyperlink ref="B123" r:id="rId90" display="http://lomsls.com/Players/bradcline.htm" xr:uid="{00000000-0004-0000-0F00-000059000000}"/>
    <hyperlink ref="B124" r:id="rId91" display="http://lomsls.com/Players/marksims.htm" xr:uid="{00000000-0004-0000-0F00-00005A000000}"/>
    <hyperlink ref="B125" r:id="rId92" display="http://lomsls.com/Players/scottspencer.htm" xr:uid="{00000000-0004-0000-0F00-00005B000000}"/>
    <hyperlink ref="B126" r:id="rId93" display="http://lomsls.com/Players/tonyburns.htm" xr:uid="{00000000-0004-0000-0F00-00005C000000}"/>
    <hyperlink ref="B127" r:id="rId94" display="http://lomsls.com/Players/davebullock.htm" xr:uid="{00000000-0004-0000-0F00-00005D000000}"/>
    <hyperlink ref="B128" r:id="rId95" display="http://lomsls.com/Players/dustymiller.htm" xr:uid="{00000000-0004-0000-0F00-00005E000000}"/>
    <hyperlink ref="B129" r:id="rId96" display="http://lomsls.com/Players/brettpowell.htm" xr:uid="{00000000-0004-0000-0F00-00005F000000}"/>
    <hyperlink ref="B130" r:id="rId97" display="http://lomsls.com/Players/patbevilacqua.htm" xr:uid="{00000000-0004-0000-0F00-000060000000}"/>
    <hyperlink ref="B131" r:id="rId98" display="http://lomsls.com/Players/chaschamberlain.htm" xr:uid="{00000000-0004-0000-0F00-000061000000}"/>
    <hyperlink ref="B132" r:id="rId99" display="http://lomsls.com/Players/rogerbailey.htm" xr:uid="{00000000-0004-0000-0F00-000062000000}"/>
    <hyperlink ref="B133" r:id="rId100" display="http://lomsls.com/Players/ryancaddick.htm" xr:uid="{00000000-0004-0000-0F00-000063000000}"/>
    <hyperlink ref="B134" r:id="rId101" display="http://lomsls.com/Players/paulhanley.htm" xr:uid="{00000000-0004-0000-0F00-000064000000}"/>
    <hyperlink ref="B135" r:id="rId102" display="http://lomsls.com/Players/garrethoffman.htm" xr:uid="{00000000-0004-0000-0F00-000065000000}"/>
    <hyperlink ref="B141" r:id="rId103" display="http://lomsls.com/Players/deanklovski.htm" xr:uid="{00000000-0004-0000-0F00-000066000000}"/>
    <hyperlink ref="B142" r:id="rId104" display="http://lomsls.com/Players/jimhoffman.htm" xr:uid="{00000000-0004-0000-0F00-000067000000}"/>
    <hyperlink ref="B143" r:id="rId105" display="http://lomsls.com/Players/carlmcevers.htm" xr:uid="{00000000-0004-0000-0F00-000068000000}"/>
    <hyperlink ref="B144" r:id="rId106" display="http://lomsls.com/Players/loucolumbus.htm" xr:uid="{00000000-0004-0000-0F00-000069000000}"/>
    <hyperlink ref="B145" r:id="rId107" display="http://lomsls.com/Players/jasonbailey.htm" xr:uid="{00000000-0004-0000-0F00-00006A000000}"/>
    <hyperlink ref="B147" r:id="rId108" display="http://lomsls.com/Players/jimbonnici.htm" xr:uid="{00000000-0004-0000-0F00-00006B000000}"/>
    <hyperlink ref="B148" r:id="rId109" display="http://lomsls.com/Players/brettslocum.htm" xr:uid="{00000000-0004-0000-0F00-00006C000000}"/>
    <hyperlink ref="B149" r:id="rId110" display="http://lomsls.com/Players/jefffoster.htm" xr:uid="{00000000-0004-0000-0F00-00006D000000}"/>
    <hyperlink ref="B150" r:id="rId111" display="http://lomsls.com/Players/roddcunningham.htm" xr:uid="{00000000-0004-0000-0F00-00006E000000}"/>
    <hyperlink ref="B151" r:id="rId112" display="http://lomsls.com/Players/charliewellman.htm" xr:uid="{00000000-0004-0000-0F00-00006F000000}"/>
    <hyperlink ref="B152" r:id="rId113" display="http://lomsls.com/Players/brucewalter.htm" xr:uid="{00000000-0004-0000-0F00-000070000000}"/>
    <hyperlink ref="B153" r:id="rId114" display="http://lomsls.com/Players/davetucker.htm" xr:uid="{00000000-0004-0000-0F00-000071000000}"/>
    <hyperlink ref="B154" r:id="rId115" display="http://lomsls.com/Players/waynebullock.htm" xr:uid="{00000000-0004-0000-0F00-000072000000}"/>
    <hyperlink ref="B160" r:id="rId116" display="http://lomsls.com/Teams/2007/2007caddick.htm" xr:uid="{00000000-0004-0000-0F00-000073000000}"/>
    <hyperlink ref="B161" r:id="rId117" display="http://lomsls.com/Players/deancaddick.htm" xr:uid="{00000000-0004-0000-0F00-000074000000}"/>
    <hyperlink ref="B162" r:id="rId118" display="http://lomsls.com/Players/randybailey.htm" xr:uid="{00000000-0004-0000-0F00-000075000000}"/>
    <hyperlink ref="B163" r:id="rId119" display="http://lomsls.com/Players/rickslater.htm" xr:uid="{00000000-0004-0000-0F00-000076000000}"/>
    <hyperlink ref="B164" r:id="rId120" display="http://lomsls.com/Players/mikemckinney.htm" xr:uid="{00000000-0004-0000-0F00-000077000000}"/>
    <hyperlink ref="B165" r:id="rId121" display="http://lomsls.com/Players/dalekirk.htm" xr:uid="{00000000-0004-0000-0F00-000078000000}"/>
    <hyperlink ref="B166" r:id="rId122" display="http://lomsls.com/Players/markdevries.htm" xr:uid="{00000000-0004-0000-0F00-000079000000}"/>
    <hyperlink ref="B167" r:id="rId123" display="http://lomsls.com/Players/ronbiggs.htm" xr:uid="{00000000-0004-0000-0F00-00007A000000}"/>
    <hyperlink ref="B168" r:id="rId124" display="http://lomsls.com/Players/deanshinavier.htm" xr:uid="{00000000-0004-0000-0F00-00007B000000}"/>
    <hyperlink ref="B169" r:id="rId125" display="http://lomsls.com/Players/mikechamarro.htm" xr:uid="{00000000-0004-0000-0F00-00007C000000}"/>
    <hyperlink ref="B170" r:id="rId126" display="http://lomsls.com/Players/samiafrate.htm" xr:uid="{00000000-0004-0000-0F00-00007D000000}"/>
    <hyperlink ref="B171" r:id="rId127" display="http://lomsls.com/Players/billyparker.htm" xr:uid="{00000000-0004-0000-0F00-00007E000000}"/>
    <hyperlink ref="B172" r:id="rId128" display="http://lomsls.com/Players/bobschrah.htm" xr:uid="{00000000-0004-0000-0F00-00007F000000}"/>
    <hyperlink ref="B173" r:id="rId129" display="http://lomsls.com/Players/brianhart.htm" xr:uid="{00000000-0004-0000-0F00-000080000000}"/>
    <hyperlink ref="B174" r:id="rId130" display="http://lomsls.com/Players/ryanornsby.htm" xr:uid="{00000000-0004-0000-0F00-000081000000}"/>
    <hyperlink ref="B184" r:id="rId131" display="http://lomsls.com/Teams/2007/2007davenport.htm" xr:uid="{00000000-0004-0000-0F00-000082000000}"/>
    <hyperlink ref="B185" r:id="rId132" display="http://lomsls.com/Players/erikdavenport.htm" xr:uid="{00000000-0004-0000-0F00-000083000000}"/>
    <hyperlink ref="B186" r:id="rId133" display="http://lomsls.com/Players/stevegriffin.htm" xr:uid="{00000000-0004-0000-0F00-000084000000}"/>
    <hyperlink ref="B187" r:id="rId134" display="http://lomsls.com/Players/phildamico.htm" xr:uid="{00000000-0004-0000-0F00-000085000000}"/>
    <hyperlink ref="B188" r:id="rId135" display="http://lomsls.com/Players/davebeltz.htm" xr:uid="{00000000-0004-0000-0F00-000086000000}"/>
    <hyperlink ref="B189" r:id="rId136" display="http://lomsls.com/Players/heathkinney.htm" xr:uid="{00000000-0004-0000-0F00-000087000000}"/>
    <hyperlink ref="B190" r:id="rId137" display="http://lomsls.com/Players/briandavenport.htm" xr:uid="{00000000-0004-0000-0F00-000088000000}"/>
    <hyperlink ref="B191" r:id="rId138" display="http://lomsls.com/Players/robgriffin.htm" xr:uid="{00000000-0004-0000-0F00-000089000000}"/>
    <hyperlink ref="B192" r:id="rId139" display="http://lomsls.com/Players/ryanreynolds.htm" xr:uid="{00000000-0004-0000-0F00-00008A000000}"/>
    <hyperlink ref="B193" r:id="rId140" display="http://lomsls.com/Players/travissimmons.htm" xr:uid="{00000000-0004-0000-0F00-00008B000000}"/>
    <hyperlink ref="B194" r:id="rId141" display="http://lomsls.com/Players/ronbrink.htm" xr:uid="{00000000-0004-0000-0F00-00008C000000}"/>
    <hyperlink ref="B195" r:id="rId142" display="http://lomsls.com/Players/jamiekennedy.htm" xr:uid="{00000000-0004-0000-0F00-00008D000000}"/>
    <hyperlink ref="B196" r:id="rId143" display="http://lomsls.com/Players/nathanwalter.htm" xr:uid="{00000000-0004-0000-0F00-00008E000000}"/>
    <hyperlink ref="B197" r:id="rId144" display="http://lomsls.com/Players/davehinman.htm" xr:uid="{00000000-0004-0000-0F00-00008F000000}"/>
    <hyperlink ref="B198" r:id="rId145" display="http://lomsls.com/Players/billbliss.htm" xr:uid="{00000000-0004-0000-0F00-000090000000}"/>
    <hyperlink ref="B204" r:id="rId146" display="http://lomsls.com/Teams/2007/2007nelson.htm" xr:uid="{00000000-0004-0000-0F00-000091000000}"/>
    <hyperlink ref="B205" r:id="rId147" display="http://lomsls.com/Players/reednelson.htm" xr:uid="{00000000-0004-0000-0F00-000092000000}"/>
    <hyperlink ref="B206" r:id="rId148" display="http://lomsls.com/Players/mattsliwa.htm" xr:uid="{00000000-0004-0000-0F00-000093000000}"/>
    <hyperlink ref="B207" r:id="rId149" display="http://lomsls.com/Players/garretpoulin.htm" xr:uid="{00000000-0004-0000-0F00-000094000000}"/>
    <hyperlink ref="B208" r:id="rId150" display="http://lomsls.com/Players/kylefritz.htm" xr:uid="{00000000-0004-0000-0F00-000095000000}"/>
    <hyperlink ref="B209" r:id="rId151" display="http://lomsls.com/Players/mikemahan.htm" xr:uid="{00000000-0004-0000-0F00-000096000000}"/>
    <hyperlink ref="B210" r:id="rId152" display="http://lomsls.com/Players/bobheist.htm" xr:uid="{00000000-0004-0000-0F00-000097000000}"/>
    <hyperlink ref="B211" r:id="rId153" display="http://lomsls.com/Players/royrobbins.htm" xr:uid="{00000000-0004-0000-0F00-000098000000}"/>
    <hyperlink ref="B212" r:id="rId154" display="http://lomsls.com/Players/nickvoyt.htm" xr:uid="{00000000-0004-0000-0F00-000099000000}"/>
    <hyperlink ref="B213" r:id="rId155" display="http://lomsls.com/Players/andyclous.htm" xr:uid="{00000000-0004-0000-0F00-00009A000000}"/>
    <hyperlink ref="B214" r:id="rId156" display="http://lomsls.com/Players/chrismessina.htm" xr:uid="{00000000-0004-0000-0F00-00009B000000}"/>
    <hyperlink ref="B215" r:id="rId157" display="http://lomsls.com/Players/brianguigar.htm" xr:uid="{00000000-0004-0000-0F00-00009C000000}"/>
    <hyperlink ref="B216" r:id="rId158" display="http://lomsls.com/Players/jasonheist.htm" xr:uid="{00000000-0004-0000-0F00-00009D000000}"/>
    <hyperlink ref="B217" r:id="rId159" display="http://lomsls.com/Players/chrishead.htm" xr:uid="{00000000-0004-0000-0F00-00009E000000}"/>
    <hyperlink ref="B218" r:id="rId160" display="http://lomsls.com/Players/jeffsmith.htm" xr:uid="{00000000-0004-0000-0F00-00009F000000}"/>
    <hyperlink ref="B223" r:id="rId161" display="http://lomsls.com/Teams/2007/2007krueger.htm" xr:uid="{00000000-0004-0000-0F00-0000A0000000}"/>
    <hyperlink ref="B224" r:id="rId162" display="http://lomsls.com/Players/busterkrueger.htm" xr:uid="{00000000-0004-0000-0F00-0000A1000000}"/>
    <hyperlink ref="B225" r:id="rId163" display="http://lomsls.com/Players/mikesmith.htm" xr:uid="{00000000-0004-0000-0F00-0000A2000000}"/>
    <hyperlink ref="B227" r:id="rId164" display="http://lomsls.com/Players/kevinboyt.htm" xr:uid="{00000000-0004-0000-0F00-0000A3000000}"/>
    <hyperlink ref="B228" r:id="rId165" display="http://lomsls.com/Players/mikemiscovich.htm" xr:uid="{00000000-0004-0000-0F00-0000A4000000}"/>
    <hyperlink ref="B229" r:id="rId166" display="http://lomsls.com/Players/keithlester.htm" xr:uid="{00000000-0004-0000-0F00-0000A5000000}"/>
    <hyperlink ref="B230" r:id="rId167" display="http://lomsls.com/Players/melkendiorski.htm" xr:uid="{00000000-0004-0000-0F00-0000A6000000}"/>
    <hyperlink ref="B231" r:id="rId168" display="http://lomsls.com/Players/darrinsliwa.htm" xr:uid="{00000000-0004-0000-0F00-0000A7000000}"/>
    <hyperlink ref="B232" r:id="rId169" display="http://lomsls.com/Players/davemiller.htm" xr:uid="{00000000-0004-0000-0F00-0000A8000000}"/>
    <hyperlink ref="B233" r:id="rId170" display="http://lomsls.com/Players/bobbybragan.htm" xr:uid="{00000000-0004-0000-0F00-0000A9000000}"/>
    <hyperlink ref="B234" r:id="rId171" display="http://lomsls.com/Players/mattmorris.htm" xr:uid="{00000000-0004-0000-0F00-0000AA000000}"/>
    <hyperlink ref="B235" r:id="rId172" display="http://lomsls.com/Players/mikekinney.htm" xr:uid="{00000000-0004-0000-0F00-0000AB000000}"/>
    <hyperlink ref="B236" r:id="rId173" display="http://lomsls.com/Players/stevefowler.htm" xr:uid="{00000000-0004-0000-0F00-0000AC000000}"/>
  </hyperlinks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I194"/>
  <sheetViews>
    <sheetView topLeftCell="A124" workbookViewId="0">
      <selection activeCell="A149" sqref="A149"/>
    </sheetView>
  </sheetViews>
  <sheetFormatPr defaultRowHeight="13.2"/>
  <cols>
    <col min="1" max="1" width="13.33203125" bestFit="1" customWidth="1"/>
    <col min="6" max="6" width="9.109375" style="1559"/>
    <col min="9" max="9" width="16.88671875" style="1585" bestFit="1" customWidth="1"/>
  </cols>
  <sheetData>
    <row r="1" spans="1:9">
      <c r="B1" s="1557" t="s">
        <v>268</v>
      </c>
      <c r="C1" s="1557" t="s">
        <v>1092</v>
      </c>
      <c r="D1" s="1557" t="s">
        <v>267</v>
      </c>
      <c r="E1" s="1557" t="s">
        <v>266</v>
      </c>
      <c r="F1" s="1559" t="s">
        <v>2105</v>
      </c>
    </row>
    <row r="2" spans="1:9" ht="12" customHeight="1">
      <c r="A2" t="s">
        <v>1289</v>
      </c>
      <c r="B2">
        <v>0</v>
      </c>
      <c r="C2">
        <v>0</v>
      </c>
      <c r="D2">
        <v>0</v>
      </c>
      <c r="E2">
        <v>0</v>
      </c>
      <c r="F2" s="1559" t="str">
        <f>IFERROR(D2/B2,"---")</f>
        <v>---</v>
      </c>
      <c r="I2" s="1586" t="s">
        <v>1222</v>
      </c>
    </row>
    <row r="3" spans="1:9">
      <c r="A3" t="s">
        <v>1123</v>
      </c>
      <c r="B3">
        <v>61</v>
      </c>
      <c r="C3">
        <v>42</v>
      </c>
      <c r="D3">
        <v>38</v>
      </c>
      <c r="E3">
        <v>7</v>
      </c>
      <c r="F3" s="1559">
        <f t="shared" ref="F3:F66" si="0">IFERROR(D3/B3,"---")</f>
        <v>0.62295081967213117</v>
      </c>
      <c r="I3" s="1587" t="s">
        <v>1221</v>
      </c>
    </row>
    <row r="4" spans="1:9">
      <c r="A4" t="s">
        <v>60</v>
      </c>
      <c r="B4">
        <v>64</v>
      </c>
      <c r="C4">
        <v>22</v>
      </c>
      <c r="D4">
        <v>39</v>
      </c>
      <c r="E4">
        <v>0</v>
      </c>
      <c r="F4" s="1559">
        <f t="shared" si="0"/>
        <v>0.609375</v>
      </c>
      <c r="I4" s="1587" t="s">
        <v>1220</v>
      </c>
    </row>
    <row r="5" spans="1:9">
      <c r="A5" t="s">
        <v>1220</v>
      </c>
      <c r="B5">
        <v>74</v>
      </c>
      <c r="C5">
        <v>31</v>
      </c>
      <c r="D5">
        <v>42</v>
      </c>
      <c r="E5">
        <v>1</v>
      </c>
      <c r="F5" s="1559">
        <f t="shared" si="0"/>
        <v>0.56756756756756754</v>
      </c>
      <c r="I5" s="1587" t="s">
        <v>49</v>
      </c>
    </row>
    <row r="6" spans="1:9">
      <c r="A6" t="s">
        <v>1221</v>
      </c>
      <c r="B6">
        <v>69</v>
      </c>
      <c r="C6">
        <v>21</v>
      </c>
      <c r="D6">
        <v>35</v>
      </c>
      <c r="E6">
        <v>0</v>
      </c>
      <c r="F6" s="1559">
        <f t="shared" si="0"/>
        <v>0.50724637681159424</v>
      </c>
      <c r="I6" s="1587" t="s">
        <v>237</v>
      </c>
    </row>
    <row r="7" spans="1:9">
      <c r="A7" t="s">
        <v>1222</v>
      </c>
      <c r="B7">
        <v>54</v>
      </c>
      <c r="C7">
        <v>10</v>
      </c>
      <c r="D7">
        <v>25</v>
      </c>
      <c r="E7">
        <v>0</v>
      </c>
      <c r="F7" s="1559">
        <f t="shared" si="0"/>
        <v>0.46296296296296297</v>
      </c>
      <c r="I7" s="1587" t="s">
        <v>1219</v>
      </c>
    </row>
    <row r="8" spans="1:9">
      <c r="A8" t="s">
        <v>73</v>
      </c>
      <c r="B8">
        <v>74</v>
      </c>
      <c r="C8">
        <v>32</v>
      </c>
      <c r="D8">
        <v>34</v>
      </c>
      <c r="E8">
        <v>4</v>
      </c>
      <c r="F8" s="1559">
        <f t="shared" si="0"/>
        <v>0.45945945945945948</v>
      </c>
      <c r="I8" s="1587" t="s">
        <v>1218</v>
      </c>
    </row>
    <row r="9" spans="1:9">
      <c r="A9" t="s">
        <v>1262</v>
      </c>
      <c r="B9">
        <v>65</v>
      </c>
      <c r="C9">
        <v>34</v>
      </c>
      <c r="D9">
        <v>50</v>
      </c>
      <c r="E9">
        <v>9</v>
      </c>
      <c r="F9" s="1559">
        <f t="shared" si="0"/>
        <v>0.76923076923076927</v>
      </c>
      <c r="I9" s="1587" t="s">
        <v>2113</v>
      </c>
    </row>
    <row r="10" spans="1:9">
      <c r="A10" t="s">
        <v>257</v>
      </c>
      <c r="B10">
        <v>4</v>
      </c>
      <c r="C10">
        <v>1</v>
      </c>
      <c r="D10">
        <v>3</v>
      </c>
      <c r="E10">
        <v>0</v>
      </c>
      <c r="F10" s="1559">
        <f t="shared" si="0"/>
        <v>0.75</v>
      </c>
      <c r="I10" s="1587" t="s">
        <v>1217</v>
      </c>
    </row>
    <row r="11" spans="1:9">
      <c r="A11" t="s">
        <v>1144</v>
      </c>
      <c r="B11">
        <v>46</v>
      </c>
      <c r="C11">
        <v>11</v>
      </c>
      <c r="D11">
        <v>19</v>
      </c>
      <c r="E11">
        <v>0</v>
      </c>
      <c r="F11" s="1559">
        <f t="shared" si="0"/>
        <v>0.41304347826086957</v>
      </c>
      <c r="I11" s="1587" t="s">
        <v>1216</v>
      </c>
    </row>
    <row r="12" spans="1:9">
      <c r="A12" t="s">
        <v>87</v>
      </c>
      <c r="B12">
        <v>63</v>
      </c>
      <c r="C12">
        <v>22</v>
      </c>
      <c r="D12">
        <v>34</v>
      </c>
      <c r="E12">
        <v>2</v>
      </c>
      <c r="F12" s="1559">
        <f t="shared" si="0"/>
        <v>0.53968253968253965</v>
      </c>
      <c r="I12" s="1587" t="s">
        <v>1215</v>
      </c>
    </row>
    <row r="13" spans="1:9">
      <c r="A13" t="s">
        <v>234</v>
      </c>
      <c r="B13">
        <v>64</v>
      </c>
      <c r="C13">
        <v>23</v>
      </c>
      <c r="D13">
        <v>42</v>
      </c>
      <c r="E13">
        <v>1</v>
      </c>
      <c r="F13" s="1559">
        <f t="shared" si="0"/>
        <v>0.65625</v>
      </c>
      <c r="I13" s="1587" t="s">
        <v>1214</v>
      </c>
    </row>
    <row r="14" spans="1:9">
      <c r="A14" t="s">
        <v>1181</v>
      </c>
      <c r="B14">
        <v>73</v>
      </c>
      <c r="C14">
        <v>38</v>
      </c>
      <c r="D14">
        <v>43</v>
      </c>
      <c r="E14">
        <v>1</v>
      </c>
      <c r="F14" s="1559">
        <f t="shared" si="0"/>
        <v>0.58904109589041098</v>
      </c>
      <c r="I14" s="1587"/>
    </row>
    <row r="15" spans="1:9">
      <c r="A15" t="s">
        <v>1236</v>
      </c>
      <c r="B15">
        <v>0</v>
      </c>
      <c r="C15">
        <v>0</v>
      </c>
      <c r="D15">
        <v>0</v>
      </c>
      <c r="E15">
        <v>0</v>
      </c>
      <c r="F15" s="1559" t="str">
        <f t="shared" si="0"/>
        <v>---</v>
      </c>
      <c r="I15" s="1588" t="s">
        <v>1212</v>
      </c>
    </row>
    <row r="16" spans="1:9">
      <c r="A16" t="s">
        <v>1205</v>
      </c>
      <c r="B16">
        <v>53</v>
      </c>
      <c r="C16">
        <v>13</v>
      </c>
      <c r="D16">
        <v>26</v>
      </c>
      <c r="E16">
        <v>0</v>
      </c>
      <c r="F16" s="1559">
        <f t="shared" si="0"/>
        <v>0.49056603773584906</v>
      </c>
      <c r="I16" s="1587"/>
    </row>
    <row r="17" spans="1:9">
      <c r="A17" t="s">
        <v>155</v>
      </c>
      <c r="B17">
        <v>52</v>
      </c>
      <c r="C17">
        <v>16</v>
      </c>
      <c r="D17">
        <v>28</v>
      </c>
      <c r="E17">
        <v>0</v>
      </c>
      <c r="F17" s="1559">
        <f t="shared" si="0"/>
        <v>0.53846153846153844</v>
      </c>
      <c r="I17" s="1587" t="s">
        <v>245</v>
      </c>
    </row>
    <row r="18" spans="1:9" ht="14.4">
      <c r="A18" t="s">
        <v>1229</v>
      </c>
      <c r="B18">
        <v>26</v>
      </c>
      <c r="C18">
        <v>5</v>
      </c>
      <c r="D18">
        <v>9</v>
      </c>
      <c r="E18">
        <v>0</v>
      </c>
      <c r="F18" s="1559">
        <f t="shared" si="0"/>
        <v>0.34615384615384615</v>
      </c>
      <c r="I18" s="1591" t="s">
        <v>143</v>
      </c>
    </row>
    <row r="19" spans="1:9">
      <c r="A19" t="s">
        <v>37</v>
      </c>
      <c r="B19">
        <v>67</v>
      </c>
      <c r="C19">
        <v>19</v>
      </c>
      <c r="D19">
        <v>32</v>
      </c>
      <c r="E19">
        <v>1</v>
      </c>
      <c r="F19" s="1559">
        <f t="shared" si="0"/>
        <v>0.47761194029850745</v>
      </c>
      <c r="I19" s="1587" t="s">
        <v>1210</v>
      </c>
    </row>
    <row r="20" spans="1:9">
      <c r="A20" t="s">
        <v>1119</v>
      </c>
      <c r="B20">
        <v>71</v>
      </c>
      <c r="C20">
        <v>26</v>
      </c>
      <c r="D20">
        <v>41</v>
      </c>
      <c r="E20">
        <v>1</v>
      </c>
      <c r="F20" s="1559">
        <f t="shared" si="0"/>
        <v>0.57746478873239437</v>
      </c>
      <c r="I20" s="1587" t="s">
        <v>1209</v>
      </c>
    </row>
    <row r="21" spans="1:9">
      <c r="A21" t="s">
        <v>228</v>
      </c>
      <c r="B21">
        <v>52</v>
      </c>
      <c r="C21">
        <v>11</v>
      </c>
      <c r="D21">
        <v>29</v>
      </c>
      <c r="E21">
        <v>0</v>
      </c>
      <c r="F21" s="1559">
        <f t="shared" si="0"/>
        <v>0.55769230769230771</v>
      </c>
      <c r="I21" s="1587" t="s">
        <v>1208</v>
      </c>
    </row>
    <row r="22" spans="1:9">
      <c r="A22" t="s">
        <v>194</v>
      </c>
      <c r="B22">
        <v>43</v>
      </c>
      <c r="C22">
        <v>4</v>
      </c>
      <c r="D22">
        <v>24</v>
      </c>
      <c r="E22">
        <v>0</v>
      </c>
      <c r="F22" s="1559">
        <f t="shared" si="0"/>
        <v>0.55813953488372092</v>
      </c>
      <c r="I22" s="1587" t="s">
        <v>1207</v>
      </c>
    </row>
    <row r="23" spans="1:9">
      <c r="A23" t="s">
        <v>96</v>
      </c>
      <c r="B23">
        <v>50</v>
      </c>
      <c r="C23">
        <v>16</v>
      </c>
      <c r="D23">
        <v>27</v>
      </c>
      <c r="E23">
        <v>1</v>
      </c>
      <c r="F23" s="1559">
        <f t="shared" si="0"/>
        <v>0.54</v>
      </c>
      <c r="I23" s="1587" t="s">
        <v>114</v>
      </c>
    </row>
    <row r="24" spans="1:9">
      <c r="A24" t="s">
        <v>256</v>
      </c>
      <c r="B24">
        <v>77</v>
      </c>
      <c r="C24">
        <v>20</v>
      </c>
      <c r="D24">
        <v>43</v>
      </c>
      <c r="E24">
        <v>1</v>
      </c>
      <c r="F24" s="1559">
        <f t="shared" si="0"/>
        <v>0.55844155844155841</v>
      </c>
      <c r="I24" s="1587" t="s">
        <v>1206</v>
      </c>
    </row>
    <row r="25" spans="1:9">
      <c r="A25" t="s">
        <v>47</v>
      </c>
      <c r="B25">
        <v>63</v>
      </c>
      <c r="C25">
        <v>16</v>
      </c>
      <c r="D25">
        <v>33</v>
      </c>
      <c r="E25">
        <v>0</v>
      </c>
      <c r="F25" s="1559">
        <f t="shared" si="0"/>
        <v>0.52380952380952384</v>
      </c>
      <c r="I25" s="1587" t="s">
        <v>37</v>
      </c>
    </row>
    <row r="26" spans="1:9">
      <c r="A26" t="s">
        <v>169</v>
      </c>
      <c r="B26">
        <v>60</v>
      </c>
      <c r="C26">
        <v>22</v>
      </c>
      <c r="D26">
        <v>34</v>
      </c>
      <c r="E26">
        <v>9</v>
      </c>
      <c r="F26" s="1559">
        <f t="shared" si="0"/>
        <v>0.56666666666666665</v>
      </c>
      <c r="I26" s="1587" t="s">
        <v>1205</v>
      </c>
    </row>
    <row r="27" spans="1:9">
      <c r="A27" t="s">
        <v>20</v>
      </c>
      <c r="B27">
        <v>77</v>
      </c>
      <c r="C27">
        <v>24</v>
      </c>
      <c r="D27">
        <v>44</v>
      </c>
      <c r="E27">
        <v>5</v>
      </c>
      <c r="F27" s="1559">
        <f t="shared" si="0"/>
        <v>0.5714285714285714</v>
      </c>
      <c r="I27" s="1587"/>
    </row>
    <row r="28" spans="1:9">
      <c r="A28" t="s">
        <v>1150</v>
      </c>
      <c r="B28">
        <v>58</v>
      </c>
      <c r="C28">
        <v>25</v>
      </c>
      <c r="D28">
        <v>36</v>
      </c>
      <c r="E28">
        <v>0</v>
      </c>
      <c r="F28" s="1559">
        <f t="shared" si="0"/>
        <v>0.62068965517241381</v>
      </c>
      <c r="I28" s="1587" t="s">
        <v>138</v>
      </c>
    </row>
    <row r="29" spans="1:9">
      <c r="A29" t="s">
        <v>1248</v>
      </c>
      <c r="B29">
        <v>1</v>
      </c>
      <c r="C29">
        <v>0</v>
      </c>
      <c r="D29">
        <v>0</v>
      </c>
      <c r="E29">
        <v>0</v>
      </c>
      <c r="F29" s="1559">
        <f t="shared" si="0"/>
        <v>0</v>
      </c>
      <c r="I29" s="1587" t="s">
        <v>1204</v>
      </c>
    </row>
    <row r="30" spans="1:9">
      <c r="A30" t="s">
        <v>1091</v>
      </c>
      <c r="B30">
        <v>60</v>
      </c>
      <c r="C30">
        <v>15</v>
      </c>
      <c r="D30">
        <v>25</v>
      </c>
      <c r="E30">
        <v>0</v>
      </c>
      <c r="F30" s="1559">
        <f t="shared" si="0"/>
        <v>0.41666666666666669</v>
      </c>
      <c r="I30" s="1587" t="s">
        <v>169</v>
      </c>
    </row>
    <row r="31" spans="1:9">
      <c r="A31" t="s">
        <v>167</v>
      </c>
      <c r="B31">
        <v>68</v>
      </c>
      <c r="C31">
        <v>14</v>
      </c>
      <c r="D31">
        <v>22</v>
      </c>
      <c r="E31">
        <v>0</v>
      </c>
      <c r="F31" s="1559">
        <f t="shared" si="0"/>
        <v>0.3235294117647059</v>
      </c>
      <c r="I31" s="1587" t="s">
        <v>3</v>
      </c>
    </row>
    <row r="32" spans="1:9">
      <c r="A32" t="s">
        <v>1281</v>
      </c>
      <c r="B32">
        <v>63</v>
      </c>
      <c r="C32">
        <v>19</v>
      </c>
      <c r="D32">
        <v>22</v>
      </c>
      <c r="E32">
        <v>0</v>
      </c>
      <c r="F32" s="1559">
        <f t="shared" si="0"/>
        <v>0.34920634920634919</v>
      </c>
      <c r="I32" s="1587" t="s">
        <v>1203</v>
      </c>
    </row>
    <row r="33" spans="1:9">
      <c r="A33" t="s">
        <v>254</v>
      </c>
      <c r="B33">
        <v>73</v>
      </c>
      <c r="C33">
        <v>36</v>
      </c>
      <c r="D33">
        <v>52</v>
      </c>
      <c r="E33">
        <v>1</v>
      </c>
      <c r="F33" s="1559">
        <f t="shared" si="0"/>
        <v>0.71232876712328763</v>
      </c>
      <c r="I33" s="1587" t="s">
        <v>12</v>
      </c>
    </row>
    <row r="34" spans="1:9">
      <c r="A34" t="s">
        <v>1212</v>
      </c>
      <c r="B34">
        <v>13</v>
      </c>
      <c r="C34">
        <v>4</v>
      </c>
      <c r="D34">
        <v>4</v>
      </c>
      <c r="E34">
        <v>0</v>
      </c>
      <c r="F34" s="1559">
        <f t="shared" si="0"/>
        <v>0.30769230769230771</v>
      </c>
      <c r="I34" s="1587" t="s">
        <v>155</v>
      </c>
    </row>
    <row r="35" spans="1:9">
      <c r="A35" t="s">
        <v>49</v>
      </c>
      <c r="B35">
        <v>67</v>
      </c>
      <c r="C35">
        <v>20</v>
      </c>
      <c r="D35">
        <v>39</v>
      </c>
      <c r="E35">
        <v>0</v>
      </c>
      <c r="F35" s="1559">
        <f t="shared" si="0"/>
        <v>0.58208955223880599</v>
      </c>
      <c r="I35" s="1587" t="s">
        <v>1202</v>
      </c>
    </row>
    <row r="36" spans="1:9">
      <c r="A36" t="s">
        <v>1689</v>
      </c>
      <c r="B36">
        <v>54</v>
      </c>
      <c r="C36">
        <v>16</v>
      </c>
      <c r="D36">
        <v>26</v>
      </c>
      <c r="E36">
        <v>2</v>
      </c>
      <c r="F36" s="1559">
        <f t="shared" si="0"/>
        <v>0.48148148148148145</v>
      </c>
      <c r="I36" s="1587" t="s">
        <v>1201</v>
      </c>
    </row>
    <row r="37" spans="1:9">
      <c r="A37" t="s">
        <v>1232</v>
      </c>
      <c r="B37">
        <v>0</v>
      </c>
      <c r="C37">
        <v>0</v>
      </c>
      <c r="D37">
        <v>0</v>
      </c>
      <c r="E37">
        <v>0</v>
      </c>
      <c r="F37" s="1559" t="str">
        <f t="shared" si="0"/>
        <v>---</v>
      </c>
      <c r="I37" s="1587" t="s">
        <v>1200</v>
      </c>
    </row>
    <row r="38" spans="1:9">
      <c r="A38" t="s">
        <v>1172</v>
      </c>
      <c r="B38">
        <v>0</v>
      </c>
      <c r="C38">
        <v>0</v>
      </c>
      <c r="D38">
        <v>0</v>
      </c>
      <c r="E38">
        <v>0</v>
      </c>
      <c r="F38" s="1559" t="str">
        <f t="shared" si="0"/>
        <v>---</v>
      </c>
      <c r="I38" s="1587" t="s">
        <v>1248</v>
      </c>
    </row>
    <row r="39" spans="1:9">
      <c r="A39" t="s">
        <v>35</v>
      </c>
      <c r="B39">
        <v>52</v>
      </c>
      <c r="C39">
        <v>20</v>
      </c>
      <c r="D39">
        <v>22</v>
      </c>
      <c r="E39">
        <v>0</v>
      </c>
      <c r="F39" s="1559">
        <f t="shared" si="0"/>
        <v>0.42307692307692307</v>
      </c>
      <c r="I39" s="1587" t="s">
        <v>1198</v>
      </c>
    </row>
    <row r="40" spans="1:9">
      <c r="A40" t="s">
        <v>1183</v>
      </c>
      <c r="B40">
        <v>55</v>
      </c>
      <c r="C40">
        <v>16</v>
      </c>
      <c r="D40">
        <v>27</v>
      </c>
      <c r="E40">
        <v>1</v>
      </c>
      <c r="F40" s="1559">
        <f t="shared" si="0"/>
        <v>0.49090909090909091</v>
      </c>
      <c r="I40" s="1587" t="s">
        <v>256</v>
      </c>
    </row>
    <row r="41" spans="1:9">
      <c r="A41" t="s">
        <v>1161</v>
      </c>
      <c r="B41">
        <v>41</v>
      </c>
      <c r="C41">
        <v>13</v>
      </c>
      <c r="D41">
        <v>20</v>
      </c>
      <c r="E41">
        <v>0</v>
      </c>
      <c r="F41" s="1559">
        <f t="shared" si="0"/>
        <v>0.48780487804878048</v>
      </c>
      <c r="I41" s="1587" t="s">
        <v>60</v>
      </c>
    </row>
    <row r="42" spans="1:9">
      <c r="A42" t="s">
        <v>15</v>
      </c>
      <c r="B42">
        <v>75</v>
      </c>
      <c r="C42">
        <v>25</v>
      </c>
      <c r="D42">
        <v>41</v>
      </c>
      <c r="E42">
        <v>0</v>
      </c>
      <c r="F42" s="1559">
        <f t="shared" si="0"/>
        <v>0.54666666666666663</v>
      </c>
      <c r="I42" s="1587" t="s">
        <v>1197</v>
      </c>
    </row>
    <row r="43" spans="1:9" ht="14.4">
      <c r="A43" t="s">
        <v>186</v>
      </c>
      <c r="B43">
        <v>0</v>
      </c>
      <c r="C43">
        <v>0</v>
      </c>
      <c r="D43">
        <v>0</v>
      </c>
      <c r="E43">
        <v>0</v>
      </c>
      <c r="F43" s="1559" t="str">
        <f t="shared" si="0"/>
        <v>---</v>
      </c>
      <c r="I43" s="1592" t="s">
        <v>247</v>
      </c>
    </row>
    <row r="44" spans="1:9">
      <c r="A44" t="s">
        <v>1278</v>
      </c>
      <c r="B44">
        <v>0</v>
      </c>
      <c r="C44">
        <v>0</v>
      </c>
      <c r="D44">
        <v>0</v>
      </c>
      <c r="E44">
        <v>0</v>
      </c>
      <c r="F44" s="1559" t="str">
        <f t="shared" si="0"/>
        <v>---</v>
      </c>
      <c r="I44" s="1587" t="s">
        <v>1196</v>
      </c>
    </row>
    <row r="45" spans="1:9">
      <c r="A45" t="s">
        <v>1159</v>
      </c>
      <c r="B45">
        <v>68</v>
      </c>
      <c r="C45">
        <v>22</v>
      </c>
      <c r="D45">
        <v>31</v>
      </c>
      <c r="E45">
        <v>5</v>
      </c>
      <c r="F45" s="1559">
        <f t="shared" si="0"/>
        <v>0.45588235294117646</v>
      </c>
      <c r="I45" s="1587" t="s">
        <v>1195</v>
      </c>
    </row>
    <row r="46" spans="1:9">
      <c r="A46" t="s">
        <v>1231</v>
      </c>
      <c r="B46">
        <v>0</v>
      </c>
      <c r="C46">
        <v>0</v>
      </c>
      <c r="D46">
        <v>0</v>
      </c>
      <c r="E46">
        <v>0</v>
      </c>
      <c r="F46" s="1559" t="str">
        <f t="shared" si="0"/>
        <v>---</v>
      </c>
      <c r="I46" s="1587"/>
    </row>
    <row r="47" spans="1:9">
      <c r="A47" t="s">
        <v>1197</v>
      </c>
      <c r="B47">
        <v>51</v>
      </c>
      <c r="C47">
        <v>9</v>
      </c>
      <c r="D47">
        <v>22</v>
      </c>
      <c r="E47">
        <v>0</v>
      </c>
      <c r="F47" s="1559">
        <f t="shared" si="0"/>
        <v>0.43137254901960786</v>
      </c>
      <c r="I47" s="1587" t="s">
        <v>1194</v>
      </c>
    </row>
    <row r="48" spans="1:9">
      <c r="A48" t="s">
        <v>82</v>
      </c>
      <c r="B48">
        <v>31</v>
      </c>
      <c r="C48">
        <v>6</v>
      </c>
      <c r="D48">
        <v>12</v>
      </c>
      <c r="E48">
        <v>0</v>
      </c>
      <c r="F48" s="1559">
        <f t="shared" si="0"/>
        <v>0.38709677419354838</v>
      </c>
      <c r="I48" s="1587" t="s">
        <v>1193</v>
      </c>
    </row>
    <row r="49" spans="1:9">
      <c r="A49" t="s">
        <v>147</v>
      </c>
      <c r="B49">
        <v>21</v>
      </c>
      <c r="C49">
        <v>3</v>
      </c>
      <c r="D49">
        <v>6</v>
      </c>
      <c r="E49">
        <v>0</v>
      </c>
      <c r="F49" s="1559">
        <f t="shared" si="0"/>
        <v>0.2857142857142857</v>
      </c>
      <c r="I49" s="1587" t="s">
        <v>82</v>
      </c>
    </row>
    <row r="50" spans="1:9">
      <c r="A50" t="s">
        <v>1177</v>
      </c>
      <c r="B50">
        <v>52</v>
      </c>
      <c r="C50">
        <v>5</v>
      </c>
      <c r="D50">
        <v>23</v>
      </c>
      <c r="E50">
        <v>0</v>
      </c>
      <c r="F50" s="1559">
        <f t="shared" si="0"/>
        <v>0.44230769230769229</v>
      </c>
      <c r="I50" s="1587" t="s">
        <v>228</v>
      </c>
    </row>
    <row r="51" spans="1:9">
      <c r="A51" t="s">
        <v>1116</v>
      </c>
      <c r="B51">
        <v>75</v>
      </c>
      <c r="C51">
        <v>27</v>
      </c>
      <c r="D51">
        <v>44</v>
      </c>
      <c r="E51">
        <v>3</v>
      </c>
      <c r="F51" s="1559">
        <f t="shared" si="0"/>
        <v>0.58666666666666667</v>
      </c>
      <c r="I51" s="1589" t="s">
        <v>259</v>
      </c>
    </row>
    <row r="52" spans="1:9">
      <c r="A52" t="s">
        <v>1247</v>
      </c>
      <c r="B52">
        <v>0</v>
      </c>
      <c r="C52">
        <v>0</v>
      </c>
      <c r="D52">
        <v>0</v>
      </c>
      <c r="E52">
        <v>0</v>
      </c>
      <c r="F52" s="1559" t="str">
        <f t="shared" si="0"/>
        <v>---</v>
      </c>
      <c r="I52" s="1587" t="s">
        <v>26</v>
      </c>
    </row>
    <row r="53" spans="1:9">
      <c r="A53" t="s">
        <v>69</v>
      </c>
      <c r="B53">
        <v>77</v>
      </c>
      <c r="C53">
        <v>24</v>
      </c>
      <c r="D53">
        <v>45</v>
      </c>
      <c r="E53">
        <v>0</v>
      </c>
      <c r="F53" s="1559">
        <f t="shared" si="0"/>
        <v>0.58441558441558439</v>
      </c>
      <c r="I53" s="1587" t="s">
        <v>1192</v>
      </c>
    </row>
    <row r="54" spans="1:9">
      <c r="A54" t="s">
        <v>1238</v>
      </c>
      <c r="B54">
        <v>0</v>
      </c>
      <c r="C54">
        <v>0</v>
      </c>
      <c r="D54">
        <v>0</v>
      </c>
      <c r="E54">
        <v>0</v>
      </c>
      <c r="F54" s="1559" t="str">
        <f t="shared" si="0"/>
        <v>---</v>
      </c>
      <c r="I54" s="1587" t="s">
        <v>78</v>
      </c>
    </row>
    <row r="55" spans="1:9">
      <c r="A55" t="s">
        <v>1200</v>
      </c>
      <c r="B55">
        <v>21</v>
      </c>
      <c r="C55">
        <v>4</v>
      </c>
      <c r="D55">
        <v>12</v>
      </c>
      <c r="E55">
        <v>0</v>
      </c>
      <c r="F55" s="1559">
        <f t="shared" si="0"/>
        <v>0.5714285714285714</v>
      </c>
      <c r="I55" s="1587" t="s">
        <v>9</v>
      </c>
    </row>
    <row r="56" spans="1:9">
      <c r="A56" t="s">
        <v>1282</v>
      </c>
      <c r="B56">
        <v>0</v>
      </c>
      <c r="C56">
        <v>0</v>
      </c>
      <c r="D56">
        <v>0</v>
      </c>
      <c r="E56">
        <v>0</v>
      </c>
      <c r="F56" s="1559" t="str">
        <f t="shared" si="0"/>
        <v>---</v>
      </c>
      <c r="I56" s="1587" t="s">
        <v>173</v>
      </c>
    </row>
    <row r="57" spans="1:9">
      <c r="A57" t="s">
        <v>1145</v>
      </c>
      <c r="B57">
        <v>8</v>
      </c>
      <c r="C57">
        <v>4</v>
      </c>
      <c r="D57">
        <v>5</v>
      </c>
      <c r="E57">
        <v>0</v>
      </c>
      <c r="F57" s="1559">
        <f t="shared" si="0"/>
        <v>0.625</v>
      </c>
      <c r="I57" s="1587" t="s">
        <v>131</v>
      </c>
    </row>
    <row r="58" spans="1:9">
      <c r="A58" t="s">
        <v>1154</v>
      </c>
      <c r="B58">
        <v>43</v>
      </c>
      <c r="C58">
        <v>7</v>
      </c>
      <c r="D58">
        <v>20</v>
      </c>
      <c r="E58">
        <v>0</v>
      </c>
      <c r="F58" s="1559">
        <f t="shared" si="0"/>
        <v>0.46511627906976744</v>
      </c>
      <c r="I58" s="1587" t="s">
        <v>1191</v>
      </c>
    </row>
    <row r="59" spans="1:9">
      <c r="A59" t="s">
        <v>1214</v>
      </c>
      <c r="B59">
        <v>42</v>
      </c>
      <c r="C59">
        <v>5</v>
      </c>
      <c r="D59">
        <v>20</v>
      </c>
      <c r="E59">
        <v>0</v>
      </c>
      <c r="F59" s="1559">
        <f t="shared" si="0"/>
        <v>0.47619047619047616</v>
      </c>
      <c r="I59" s="1587" t="s">
        <v>1190</v>
      </c>
    </row>
    <row r="60" spans="1:9">
      <c r="A60" t="s">
        <v>161</v>
      </c>
      <c r="B60">
        <v>75</v>
      </c>
      <c r="C60">
        <v>37</v>
      </c>
      <c r="D60">
        <v>51</v>
      </c>
      <c r="E60">
        <v>3</v>
      </c>
      <c r="F60" s="1559">
        <f t="shared" si="0"/>
        <v>0.68</v>
      </c>
      <c r="I60" s="1587"/>
    </row>
    <row r="61" spans="1:9">
      <c r="A61" t="s">
        <v>1114</v>
      </c>
      <c r="B61">
        <v>37</v>
      </c>
      <c r="C61">
        <v>14</v>
      </c>
      <c r="D61">
        <v>18</v>
      </c>
      <c r="E61">
        <v>0</v>
      </c>
      <c r="F61" s="1559">
        <f t="shared" si="0"/>
        <v>0.48648648648648651</v>
      </c>
      <c r="I61" s="1587" t="s">
        <v>1188</v>
      </c>
    </row>
    <row r="62" spans="1:9">
      <c r="A62" t="s">
        <v>1259</v>
      </c>
      <c r="B62">
        <v>30</v>
      </c>
      <c r="C62">
        <v>7</v>
      </c>
      <c r="D62">
        <v>10</v>
      </c>
      <c r="E62">
        <v>0</v>
      </c>
      <c r="F62" s="1559">
        <f t="shared" si="0"/>
        <v>0.33333333333333331</v>
      </c>
      <c r="I62" s="1587"/>
    </row>
    <row r="63" spans="1:9">
      <c r="A63" t="s">
        <v>40</v>
      </c>
      <c r="B63">
        <v>45</v>
      </c>
      <c r="C63">
        <v>11</v>
      </c>
      <c r="D63">
        <v>19</v>
      </c>
      <c r="E63">
        <v>0</v>
      </c>
      <c r="F63" s="1559">
        <f t="shared" si="0"/>
        <v>0.42222222222222222</v>
      </c>
      <c r="I63" s="1590"/>
    </row>
    <row r="64" spans="1:9">
      <c r="A64" t="s">
        <v>1286</v>
      </c>
      <c r="B64">
        <v>69</v>
      </c>
      <c r="C64">
        <v>13</v>
      </c>
      <c r="D64">
        <v>30</v>
      </c>
      <c r="E64">
        <v>2</v>
      </c>
      <c r="F64" s="1559">
        <f t="shared" si="0"/>
        <v>0.43478260869565216</v>
      </c>
      <c r="I64" s="1587" t="s">
        <v>1185</v>
      </c>
    </row>
    <row r="65" spans="1:9">
      <c r="A65" t="s">
        <v>85</v>
      </c>
      <c r="B65">
        <v>0</v>
      </c>
      <c r="C65">
        <v>0</v>
      </c>
      <c r="D65">
        <v>0</v>
      </c>
      <c r="E65">
        <v>0</v>
      </c>
      <c r="F65" s="1559" t="str">
        <f t="shared" si="0"/>
        <v>---</v>
      </c>
      <c r="I65" s="1587" t="s">
        <v>1184</v>
      </c>
    </row>
    <row r="66" spans="1:9">
      <c r="A66" t="s">
        <v>1124</v>
      </c>
      <c r="B66">
        <v>50</v>
      </c>
      <c r="C66">
        <v>9</v>
      </c>
      <c r="D66">
        <v>19</v>
      </c>
      <c r="E66">
        <v>0</v>
      </c>
      <c r="F66" s="1559">
        <f t="shared" si="0"/>
        <v>0.38</v>
      </c>
      <c r="I66" s="1587" t="s">
        <v>1183</v>
      </c>
    </row>
    <row r="67" spans="1:9" ht="14.4">
      <c r="A67" t="s">
        <v>1206</v>
      </c>
      <c r="B67">
        <v>36</v>
      </c>
      <c r="C67">
        <v>14</v>
      </c>
      <c r="D67">
        <v>24</v>
      </c>
      <c r="E67">
        <v>0</v>
      </c>
      <c r="F67" s="1559">
        <f t="shared" ref="F67:F130" si="1">IFERROR(D67/B67,"---")</f>
        <v>0.66666666666666663</v>
      </c>
      <c r="I67" s="1592" t="s">
        <v>1269</v>
      </c>
    </row>
    <row r="68" spans="1:9">
      <c r="A68" t="s">
        <v>1184</v>
      </c>
      <c r="B68">
        <v>50</v>
      </c>
      <c r="C68">
        <v>11</v>
      </c>
      <c r="D68">
        <v>24</v>
      </c>
      <c r="E68">
        <v>0</v>
      </c>
      <c r="F68" s="1559">
        <f t="shared" si="1"/>
        <v>0.48</v>
      </c>
      <c r="I68" s="1587" t="s">
        <v>1262</v>
      </c>
    </row>
    <row r="69" spans="1:9">
      <c r="A69" t="s">
        <v>1288</v>
      </c>
      <c r="B69">
        <v>0</v>
      </c>
      <c r="C69">
        <v>0</v>
      </c>
      <c r="D69">
        <v>0</v>
      </c>
      <c r="E69">
        <v>0</v>
      </c>
      <c r="F69" s="1559" t="str">
        <f t="shared" si="1"/>
        <v>---</v>
      </c>
      <c r="I69" s="1587" t="s">
        <v>73</v>
      </c>
    </row>
    <row r="70" spans="1:9">
      <c r="A70" t="s">
        <v>1254</v>
      </c>
      <c r="B70">
        <v>0</v>
      </c>
      <c r="C70">
        <v>0</v>
      </c>
      <c r="D70">
        <v>0</v>
      </c>
      <c r="E70">
        <v>0</v>
      </c>
      <c r="F70" s="1559" t="str">
        <f t="shared" si="1"/>
        <v>---</v>
      </c>
      <c r="I70" s="1587" t="s">
        <v>1181</v>
      </c>
    </row>
    <row r="71" spans="1:9">
      <c r="A71" t="s">
        <v>107</v>
      </c>
      <c r="B71">
        <v>58</v>
      </c>
      <c r="C71">
        <v>13</v>
      </c>
      <c r="D71">
        <v>18</v>
      </c>
      <c r="E71">
        <v>0</v>
      </c>
      <c r="F71" s="1559">
        <f t="shared" si="1"/>
        <v>0.31034482758620691</v>
      </c>
      <c r="I71" s="1587" t="s">
        <v>1180</v>
      </c>
    </row>
    <row r="72" spans="1:9">
      <c r="A72" t="s">
        <v>1308</v>
      </c>
      <c r="B72">
        <v>32</v>
      </c>
      <c r="C72">
        <v>7</v>
      </c>
      <c r="D72">
        <v>12</v>
      </c>
      <c r="E72">
        <v>0</v>
      </c>
      <c r="F72" s="1559">
        <f t="shared" si="1"/>
        <v>0.375</v>
      </c>
      <c r="I72" s="1587" t="s">
        <v>1179</v>
      </c>
    </row>
    <row r="73" spans="1:9">
      <c r="A73" t="s">
        <v>1195</v>
      </c>
      <c r="B73">
        <v>44</v>
      </c>
      <c r="C73">
        <v>6</v>
      </c>
      <c r="D73">
        <v>18</v>
      </c>
      <c r="E73">
        <v>0</v>
      </c>
      <c r="F73" s="1559">
        <f t="shared" si="1"/>
        <v>0.40909090909090912</v>
      </c>
      <c r="I73" s="1587" t="s">
        <v>1178</v>
      </c>
    </row>
    <row r="74" spans="1:9">
      <c r="A74" t="s">
        <v>1120</v>
      </c>
      <c r="B74">
        <v>71</v>
      </c>
      <c r="C74">
        <v>24</v>
      </c>
      <c r="D74">
        <v>39</v>
      </c>
      <c r="E74">
        <v>3</v>
      </c>
      <c r="F74" s="1559">
        <f t="shared" si="1"/>
        <v>0.54929577464788737</v>
      </c>
      <c r="I74" s="1587" t="s">
        <v>1177</v>
      </c>
    </row>
    <row r="75" spans="1:9">
      <c r="A75" t="s">
        <v>1216</v>
      </c>
      <c r="B75">
        <v>42</v>
      </c>
      <c r="C75">
        <v>9</v>
      </c>
      <c r="D75">
        <v>23</v>
      </c>
      <c r="E75">
        <v>0</v>
      </c>
      <c r="F75" s="1559">
        <f t="shared" si="1"/>
        <v>0.54761904761904767</v>
      </c>
      <c r="I75" s="1587" t="s">
        <v>1176</v>
      </c>
    </row>
    <row r="76" spans="1:9">
      <c r="A76" t="s">
        <v>145</v>
      </c>
      <c r="B76">
        <v>49</v>
      </c>
      <c r="C76">
        <v>15</v>
      </c>
      <c r="D76">
        <v>20</v>
      </c>
      <c r="E76">
        <v>0</v>
      </c>
      <c r="F76" s="1559">
        <f t="shared" si="1"/>
        <v>0.40816326530612246</v>
      </c>
      <c r="I76" s="1587" t="s">
        <v>1175</v>
      </c>
    </row>
    <row r="77" spans="1:9">
      <c r="A77" t="s">
        <v>129</v>
      </c>
      <c r="B77">
        <v>56</v>
      </c>
      <c r="C77">
        <v>19</v>
      </c>
      <c r="D77">
        <v>35</v>
      </c>
      <c r="E77">
        <v>0</v>
      </c>
      <c r="F77" s="1559">
        <f t="shared" si="1"/>
        <v>0.625</v>
      </c>
      <c r="I77" s="1587" t="s">
        <v>107</v>
      </c>
    </row>
    <row r="78" spans="1:9">
      <c r="A78" t="s">
        <v>165</v>
      </c>
      <c r="B78">
        <v>0</v>
      </c>
      <c r="C78">
        <v>0</v>
      </c>
      <c r="D78">
        <v>0</v>
      </c>
      <c r="E78">
        <v>0</v>
      </c>
      <c r="F78" s="1559" t="str">
        <f t="shared" si="1"/>
        <v>---</v>
      </c>
      <c r="I78" s="1587" t="s">
        <v>1174</v>
      </c>
    </row>
    <row r="79" spans="1:9">
      <c r="A79" t="s">
        <v>1191</v>
      </c>
      <c r="B79">
        <v>49</v>
      </c>
      <c r="C79">
        <v>10</v>
      </c>
      <c r="D79">
        <v>17</v>
      </c>
      <c r="E79">
        <v>0</v>
      </c>
      <c r="F79" s="1559">
        <f t="shared" si="1"/>
        <v>0.34693877551020408</v>
      </c>
      <c r="I79" s="1587"/>
    </row>
    <row r="80" spans="1:9">
      <c r="A80" t="s">
        <v>1165</v>
      </c>
      <c r="B80">
        <v>27</v>
      </c>
      <c r="C80">
        <v>7</v>
      </c>
      <c r="D80">
        <v>11</v>
      </c>
      <c r="E80">
        <v>0</v>
      </c>
      <c r="F80" s="1559">
        <f t="shared" si="1"/>
        <v>0.40740740740740738</v>
      </c>
      <c r="I80" s="1587" t="s">
        <v>1172</v>
      </c>
    </row>
    <row r="81" spans="1:9">
      <c r="A81" t="s">
        <v>1149</v>
      </c>
      <c r="B81">
        <v>54</v>
      </c>
      <c r="C81">
        <v>27</v>
      </c>
      <c r="D81">
        <v>32</v>
      </c>
      <c r="E81">
        <v>0</v>
      </c>
      <c r="F81" s="1559">
        <f t="shared" si="1"/>
        <v>0.59259259259259256</v>
      </c>
      <c r="I81" s="1587" t="s">
        <v>1171</v>
      </c>
    </row>
    <row r="82" spans="1:9">
      <c r="A82" t="s">
        <v>109</v>
      </c>
      <c r="B82">
        <v>59</v>
      </c>
      <c r="C82">
        <v>23</v>
      </c>
      <c r="D82">
        <v>30</v>
      </c>
      <c r="E82">
        <v>0</v>
      </c>
      <c r="F82" s="1559">
        <f t="shared" si="1"/>
        <v>0.50847457627118642</v>
      </c>
      <c r="I82" s="1587" t="s">
        <v>1170</v>
      </c>
    </row>
    <row r="83" spans="1:9" ht="14.4">
      <c r="A83" t="s">
        <v>1126</v>
      </c>
      <c r="B83">
        <v>48</v>
      </c>
      <c r="C83">
        <v>10</v>
      </c>
      <c r="D83">
        <v>23</v>
      </c>
      <c r="E83">
        <v>1</v>
      </c>
      <c r="F83" s="1559">
        <f t="shared" si="1"/>
        <v>0.47916666666666669</v>
      </c>
      <c r="I83" s="1593" t="s">
        <v>223</v>
      </c>
    </row>
    <row r="84" spans="1:9">
      <c r="A84" t="s">
        <v>1224</v>
      </c>
      <c r="B84">
        <v>0</v>
      </c>
      <c r="C84">
        <v>0</v>
      </c>
      <c r="D84">
        <v>0</v>
      </c>
      <c r="E84">
        <v>0</v>
      </c>
      <c r="F84" s="1559" t="str">
        <f t="shared" si="1"/>
        <v>---</v>
      </c>
      <c r="I84" s="1587" t="s">
        <v>205</v>
      </c>
    </row>
    <row r="85" spans="1:9">
      <c r="A85" t="s">
        <v>1140</v>
      </c>
      <c r="B85">
        <v>67</v>
      </c>
      <c r="C85">
        <v>32</v>
      </c>
      <c r="D85">
        <v>44</v>
      </c>
      <c r="E85">
        <v>0</v>
      </c>
      <c r="F85" s="1559">
        <f t="shared" si="1"/>
        <v>0.65671641791044777</v>
      </c>
      <c r="I85" s="1587" t="s">
        <v>1168</v>
      </c>
    </row>
    <row r="86" spans="1:9">
      <c r="A86" t="s">
        <v>1219</v>
      </c>
      <c r="B86">
        <v>53</v>
      </c>
      <c r="C86">
        <v>15</v>
      </c>
      <c r="D86">
        <v>25</v>
      </c>
      <c r="E86">
        <v>0</v>
      </c>
      <c r="F86" s="1559">
        <f t="shared" si="1"/>
        <v>0.47169811320754718</v>
      </c>
      <c r="I86" s="1587" t="s">
        <v>23</v>
      </c>
    </row>
    <row r="87" spans="1:9">
      <c r="A87" t="s">
        <v>149</v>
      </c>
      <c r="B87">
        <v>0</v>
      </c>
      <c r="C87">
        <v>0</v>
      </c>
      <c r="D87">
        <v>0</v>
      </c>
      <c r="E87">
        <v>0</v>
      </c>
      <c r="F87" s="1559" t="str">
        <f t="shared" si="1"/>
        <v>---</v>
      </c>
      <c r="I87" s="1587" t="s">
        <v>181</v>
      </c>
    </row>
    <row r="88" spans="1:9">
      <c r="A88" t="s">
        <v>225</v>
      </c>
      <c r="B88">
        <v>8</v>
      </c>
      <c r="C88">
        <v>3</v>
      </c>
      <c r="D88">
        <v>4</v>
      </c>
      <c r="E88">
        <v>0</v>
      </c>
      <c r="F88" s="1559">
        <f t="shared" si="1"/>
        <v>0.5</v>
      </c>
      <c r="I88" s="1587" t="s">
        <v>234</v>
      </c>
    </row>
    <row r="89" spans="1:9">
      <c r="A89" t="s">
        <v>1147</v>
      </c>
      <c r="B89">
        <v>25</v>
      </c>
      <c r="C89">
        <v>5</v>
      </c>
      <c r="D89">
        <v>12</v>
      </c>
      <c r="E89">
        <v>1</v>
      </c>
      <c r="F89" s="1559">
        <f t="shared" si="1"/>
        <v>0.48</v>
      </c>
      <c r="I89" s="1587"/>
    </row>
    <row r="90" spans="1:9">
      <c r="A90" t="s">
        <v>1174</v>
      </c>
      <c r="B90">
        <v>50</v>
      </c>
      <c r="C90">
        <v>10</v>
      </c>
      <c r="D90">
        <v>23</v>
      </c>
      <c r="E90">
        <v>0</v>
      </c>
      <c r="F90" s="1559">
        <f t="shared" si="1"/>
        <v>0.46</v>
      </c>
      <c r="I90" s="1587" t="s">
        <v>96</v>
      </c>
    </row>
    <row r="91" spans="1:9">
      <c r="A91" t="s">
        <v>51</v>
      </c>
      <c r="B91">
        <v>79</v>
      </c>
      <c r="C91">
        <v>44</v>
      </c>
      <c r="D91">
        <v>50</v>
      </c>
      <c r="E91">
        <v>1</v>
      </c>
      <c r="F91" s="1559">
        <f t="shared" si="1"/>
        <v>0.63291139240506333</v>
      </c>
      <c r="I91" s="1587" t="s">
        <v>1166</v>
      </c>
    </row>
    <row r="92" spans="1:9">
      <c r="A92" t="s">
        <v>114</v>
      </c>
      <c r="B92">
        <v>71</v>
      </c>
      <c r="C92">
        <v>28</v>
      </c>
      <c r="D92">
        <v>40</v>
      </c>
      <c r="E92">
        <v>1</v>
      </c>
      <c r="F92" s="1559">
        <f t="shared" si="1"/>
        <v>0.56338028169014087</v>
      </c>
      <c r="I92" s="1587" t="s">
        <v>1165</v>
      </c>
    </row>
    <row r="93" spans="1:9">
      <c r="A93" t="s">
        <v>181</v>
      </c>
      <c r="B93">
        <v>78</v>
      </c>
      <c r="C93">
        <v>23</v>
      </c>
      <c r="D93">
        <v>41</v>
      </c>
      <c r="E93">
        <v>0</v>
      </c>
      <c r="F93" s="1559">
        <f t="shared" si="1"/>
        <v>0.52564102564102566</v>
      </c>
      <c r="I93" s="1587" t="s">
        <v>129</v>
      </c>
    </row>
    <row r="94" spans="1:9">
      <c r="A94" t="s">
        <v>1291</v>
      </c>
      <c r="B94">
        <v>0</v>
      </c>
      <c r="C94">
        <v>0</v>
      </c>
      <c r="D94">
        <v>0</v>
      </c>
      <c r="E94">
        <v>0</v>
      </c>
      <c r="F94" s="1559" t="str">
        <f t="shared" si="1"/>
        <v>---</v>
      </c>
      <c r="I94" s="1587" t="s">
        <v>1164</v>
      </c>
    </row>
    <row r="95" spans="1:9">
      <c r="A95" t="s">
        <v>89</v>
      </c>
      <c r="B95">
        <v>0</v>
      </c>
      <c r="C95">
        <v>0</v>
      </c>
      <c r="D95">
        <v>0</v>
      </c>
      <c r="E95">
        <v>0</v>
      </c>
      <c r="F95" s="1559" t="str">
        <f t="shared" si="1"/>
        <v>---</v>
      </c>
      <c r="I95" s="1587" t="s">
        <v>1163</v>
      </c>
    </row>
    <row r="96" spans="1:9">
      <c r="A96" t="s">
        <v>237</v>
      </c>
      <c r="B96">
        <v>64</v>
      </c>
      <c r="C96">
        <v>26</v>
      </c>
      <c r="D96">
        <v>34</v>
      </c>
      <c r="E96">
        <v>3</v>
      </c>
      <c r="F96" s="1559">
        <f t="shared" si="1"/>
        <v>0.53125</v>
      </c>
      <c r="I96" s="1587" t="s">
        <v>1162</v>
      </c>
    </row>
    <row r="97" spans="1:9">
      <c r="A97" t="s">
        <v>5</v>
      </c>
      <c r="B97">
        <v>67</v>
      </c>
      <c r="C97">
        <v>19</v>
      </c>
      <c r="D97">
        <v>37</v>
      </c>
      <c r="E97">
        <v>0</v>
      </c>
      <c r="F97" s="1559">
        <f t="shared" si="1"/>
        <v>0.55223880597014929</v>
      </c>
      <c r="I97" s="1587" t="s">
        <v>1161</v>
      </c>
    </row>
    <row r="98" spans="1:9">
      <c r="A98" t="s">
        <v>1142</v>
      </c>
      <c r="B98">
        <v>27</v>
      </c>
      <c r="C98">
        <v>9</v>
      </c>
      <c r="D98">
        <v>7</v>
      </c>
      <c r="E98">
        <v>0</v>
      </c>
      <c r="F98" s="1559">
        <f t="shared" si="1"/>
        <v>0.25925925925925924</v>
      </c>
      <c r="I98" s="1590" t="s">
        <v>121</v>
      </c>
    </row>
    <row r="99" spans="1:9" ht="14.4">
      <c r="A99" t="s">
        <v>1256</v>
      </c>
      <c r="B99">
        <v>0</v>
      </c>
      <c r="C99">
        <v>0</v>
      </c>
      <c r="D99">
        <v>0</v>
      </c>
      <c r="E99">
        <v>0</v>
      </c>
      <c r="F99" s="1559" t="str">
        <f t="shared" si="1"/>
        <v>---</v>
      </c>
      <c r="I99" s="1592" t="s">
        <v>71</v>
      </c>
    </row>
    <row r="100" spans="1:9">
      <c r="A100" t="s">
        <v>1276</v>
      </c>
      <c r="B100">
        <v>0</v>
      </c>
      <c r="C100">
        <v>0</v>
      </c>
      <c r="D100">
        <v>0</v>
      </c>
      <c r="E100">
        <v>0</v>
      </c>
      <c r="F100" s="1559" t="str">
        <f t="shared" si="1"/>
        <v>---</v>
      </c>
      <c r="I100" s="1587" t="s">
        <v>1160</v>
      </c>
    </row>
    <row r="101" spans="1:9">
      <c r="A101" t="s">
        <v>1087</v>
      </c>
      <c r="B101">
        <v>52</v>
      </c>
      <c r="C101">
        <v>18</v>
      </c>
      <c r="D101">
        <v>29</v>
      </c>
      <c r="E101">
        <v>2</v>
      </c>
      <c r="F101" s="1559">
        <f t="shared" si="1"/>
        <v>0.55769230769230771</v>
      </c>
      <c r="I101" s="1587" t="s">
        <v>20</v>
      </c>
    </row>
    <row r="102" spans="1:9">
      <c r="A102" t="s">
        <v>12</v>
      </c>
      <c r="B102">
        <v>69</v>
      </c>
      <c r="C102">
        <v>16</v>
      </c>
      <c r="D102">
        <v>28</v>
      </c>
      <c r="E102">
        <v>0</v>
      </c>
      <c r="F102" s="1559">
        <f t="shared" si="1"/>
        <v>0.40579710144927539</v>
      </c>
      <c r="I102" s="1587" t="s">
        <v>161</v>
      </c>
    </row>
    <row r="103" spans="1:9">
      <c r="A103" t="s">
        <v>1146</v>
      </c>
      <c r="B103">
        <v>37</v>
      </c>
      <c r="C103">
        <v>9</v>
      </c>
      <c r="D103">
        <v>15</v>
      </c>
      <c r="E103">
        <v>0</v>
      </c>
      <c r="F103" s="1559">
        <f t="shared" si="1"/>
        <v>0.40540540540540543</v>
      </c>
      <c r="I103" s="1587" t="s">
        <v>1159</v>
      </c>
    </row>
    <row r="104" spans="1:9">
      <c r="A104" t="s">
        <v>1201</v>
      </c>
      <c r="B104">
        <v>67</v>
      </c>
      <c r="C104">
        <v>23</v>
      </c>
      <c r="D104">
        <v>43</v>
      </c>
      <c r="E104">
        <v>3</v>
      </c>
      <c r="F104" s="1559">
        <f t="shared" si="1"/>
        <v>0.64179104477611937</v>
      </c>
      <c r="I104" s="1587" t="s">
        <v>40</v>
      </c>
    </row>
    <row r="105" spans="1:9">
      <c r="A105" t="s">
        <v>1188</v>
      </c>
      <c r="B105">
        <v>33</v>
      </c>
      <c r="C105">
        <v>10</v>
      </c>
      <c r="D105">
        <v>16</v>
      </c>
      <c r="E105">
        <v>0</v>
      </c>
      <c r="F105" s="1559">
        <f t="shared" si="1"/>
        <v>0.48484848484848486</v>
      </c>
      <c r="I105" s="1587" t="s">
        <v>1158</v>
      </c>
    </row>
    <row r="106" spans="1:9" ht="14.4">
      <c r="A106" t="s">
        <v>1152</v>
      </c>
      <c r="B106">
        <v>27</v>
      </c>
      <c r="C106">
        <v>8</v>
      </c>
      <c r="D106">
        <v>11</v>
      </c>
      <c r="E106">
        <v>0</v>
      </c>
      <c r="F106" s="1559">
        <f t="shared" si="1"/>
        <v>0.40740740740740738</v>
      </c>
      <c r="I106" s="1592" t="s">
        <v>66</v>
      </c>
    </row>
    <row r="107" spans="1:9">
      <c r="A107" t="s">
        <v>111</v>
      </c>
      <c r="B107">
        <v>46</v>
      </c>
      <c r="C107">
        <v>13</v>
      </c>
      <c r="D107">
        <v>21</v>
      </c>
      <c r="E107">
        <v>0</v>
      </c>
      <c r="F107" s="1559">
        <f t="shared" si="1"/>
        <v>0.45652173913043476</v>
      </c>
      <c r="I107" s="1587" t="s">
        <v>1157</v>
      </c>
    </row>
    <row r="108" spans="1:9">
      <c r="A108" t="s">
        <v>7</v>
      </c>
      <c r="B108">
        <v>65</v>
      </c>
      <c r="C108">
        <v>29</v>
      </c>
      <c r="D108">
        <v>38</v>
      </c>
      <c r="E108">
        <v>3</v>
      </c>
      <c r="F108" s="1559">
        <f t="shared" si="1"/>
        <v>0.58461538461538465</v>
      </c>
      <c r="I108" s="1587" t="s">
        <v>1156</v>
      </c>
    </row>
    <row r="109" spans="1:9">
      <c r="A109" t="s">
        <v>1179</v>
      </c>
      <c r="B109">
        <v>82</v>
      </c>
      <c r="C109">
        <v>17</v>
      </c>
      <c r="D109">
        <v>33</v>
      </c>
      <c r="E109">
        <v>0</v>
      </c>
      <c r="F109" s="1559">
        <f t="shared" si="1"/>
        <v>0.40243902439024393</v>
      </c>
      <c r="I109" s="1587" t="s">
        <v>1155</v>
      </c>
    </row>
    <row r="110" spans="1:9">
      <c r="A110" t="s">
        <v>1137</v>
      </c>
      <c r="B110">
        <v>66</v>
      </c>
      <c r="C110">
        <v>15</v>
      </c>
      <c r="D110">
        <v>29</v>
      </c>
      <c r="E110">
        <v>2</v>
      </c>
      <c r="F110" s="1559">
        <f t="shared" si="1"/>
        <v>0.43939393939393939</v>
      </c>
      <c r="I110" s="1587" t="s">
        <v>1154</v>
      </c>
    </row>
    <row r="111" spans="1:9">
      <c r="A111" t="s">
        <v>1112</v>
      </c>
      <c r="B111">
        <v>46</v>
      </c>
      <c r="C111">
        <v>13</v>
      </c>
      <c r="D111">
        <v>24</v>
      </c>
      <c r="E111">
        <v>0</v>
      </c>
      <c r="F111" s="1559">
        <f t="shared" si="1"/>
        <v>0.52173913043478259</v>
      </c>
      <c r="I111" s="1587" t="s">
        <v>1153</v>
      </c>
    </row>
    <row r="112" spans="1:9">
      <c r="A112" t="s">
        <v>1118</v>
      </c>
      <c r="B112">
        <v>52</v>
      </c>
      <c r="C112">
        <v>29</v>
      </c>
      <c r="D112">
        <v>35</v>
      </c>
      <c r="E112">
        <v>0</v>
      </c>
      <c r="F112" s="1559">
        <f t="shared" si="1"/>
        <v>0.67307692307692313</v>
      </c>
      <c r="I112" s="1587" t="s">
        <v>1152</v>
      </c>
    </row>
    <row r="113" spans="1:9">
      <c r="A113" t="s">
        <v>26</v>
      </c>
      <c r="B113">
        <v>78</v>
      </c>
      <c r="C113">
        <v>38</v>
      </c>
      <c r="D113">
        <v>49</v>
      </c>
      <c r="E113">
        <v>2</v>
      </c>
      <c r="F113" s="1559">
        <f t="shared" si="1"/>
        <v>0.62820512820512819</v>
      </c>
      <c r="I113" s="1587" t="s">
        <v>1151</v>
      </c>
    </row>
    <row r="114" spans="1:9">
      <c r="A114" t="s">
        <v>1175</v>
      </c>
      <c r="B114">
        <v>64</v>
      </c>
      <c r="C114">
        <v>19</v>
      </c>
      <c r="D114">
        <v>25</v>
      </c>
      <c r="E114">
        <v>0</v>
      </c>
      <c r="F114" s="1559">
        <f t="shared" si="1"/>
        <v>0.390625</v>
      </c>
      <c r="I114" s="1594" t="s">
        <v>93</v>
      </c>
    </row>
    <row r="115" spans="1:9">
      <c r="A115" t="s">
        <v>1156</v>
      </c>
      <c r="B115">
        <v>41</v>
      </c>
      <c r="C115">
        <v>11</v>
      </c>
      <c r="D115">
        <v>19</v>
      </c>
      <c r="E115">
        <v>2</v>
      </c>
      <c r="F115" s="1559">
        <f t="shared" si="1"/>
        <v>0.46341463414634149</v>
      </c>
      <c r="I115" s="1587" t="s">
        <v>7</v>
      </c>
    </row>
    <row r="116" spans="1:9">
      <c r="A116" t="s">
        <v>1266</v>
      </c>
      <c r="B116">
        <v>0</v>
      </c>
      <c r="C116">
        <v>0</v>
      </c>
      <c r="D116">
        <v>0</v>
      </c>
      <c r="E116">
        <v>0</v>
      </c>
      <c r="F116" s="1559" t="str">
        <f t="shared" si="1"/>
        <v>---</v>
      </c>
      <c r="I116" s="1587" t="s">
        <v>47</v>
      </c>
    </row>
    <row r="117" spans="1:9" ht="14.4">
      <c r="A117" t="s">
        <v>2106</v>
      </c>
      <c r="B117">
        <v>0</v>
      </c>
      <c r="C117">
        <v>0</v>
      </c>
      <c r="D117">
        <v>0</v>
      </c>
      <c r="E117">
        <v>0</v>
      </c>
      <c r="F117" s="1559" t="str">
        <f t="shared" si="1"/>
        <v>---</v>
      </c>
      <c r="I117" s="1592" t="s">
        <v>243</v>
      </c>
    </row>
    <row r="118" spans="1:9">
      <c r="A118" t="s">
        <v>1207</v>
      </c>
      <c r="B118">
        <v>72</v>
      </c>
      <c r="C118">
        <v>28</v>
      </c>
      <c r="D118">
        <v>39</v>
      </c>
      <c r="E118">
        <v>1</v>
      </c>
      <c r="F118" s="1559">
        <f t="shared" si="1"/>
        <v>0.54166666666666663</v>
      </c>
      <c r="I118" s="1587" t="s">
        <v>1150</v>
      </c>
    </row>
    <row r="119" spans="1:9">
      <c r="A119" t="s">
        <v>0</v>
      </c>
      <c r="B119">
        <v>30</v>
      </c>
      <c r="C119">
        <v>10</v>
      </c>
      <c r="D119">
        <v>13</v>
      </c>
      <c r="E119">
        <v>1</v>
      </c>
      <c r="F119" s="1559">
        <f t="shared" si="1"/>
        <v>0.43333333333333335</v>
      </c>
      <c r="I119" s="1587" t="s">
        <v>151</v>
      </c>
    </row>
    <row r="120" spans="1:9">
      <c r="A120" t="s">
        <v>205</v>
      </c>
      <c r="B120">
        <v>80</v>
      </c>
      <c r="C120">
        <v>38</v>
      </c>
      <c r="D120">
        <v>54</v>
      </c>
      <c r="E120">
        <v>5</v>
      </c>
      <c r="F120" s="1559">
        <f t="shared" si="1"/>
        <v>0.67500000000000004</v>
      </c>
      <c r="I120" s="1587" t="s">
        <v>111</v>
      </c>
    </row>
    <row r="121" spans="1:9">
      <c r="A121" t="s">
        <v>1283</v>
      </c>
      <c r="B121">
        <v>79</v>
      </c>
      <c r="C121">
        <v>24</v>
      </c>
      <c r="D121">
        <v>45</v>
      </c>
      <c r="E121">
        <v>0</v>
      </c>
      <c r="F121" s="1559">
        <f t="shared" si="1"/>
        <v>0.569620253164557</v>
      </c>
      <c r="I121" s="1587" t="s">
        <v>1149</v>
      </c>
    </row>
    <row r="122" spans="1:9">
      <c r="A122" t="s">
        <v>1166</v>
      </c>
      <c r="B122">
        <v>53</v>
      </c>
      <c r="C122">
        <v>20</v>
      </c>
      <c r="D122">
        <v>26</v>
      </c>
      <c r="E122">
        <v>1</v>
      </c>
      <c r="F122" s="1559">
        <f t="shared" si="1"/>
        <v>0.49056603773584906</v>
      </c>
      <c r="I122" s="1587" t="s">
        <v>1148</v>
      </c>
    </row>
    <row r="123" spans="1:9">
      <c r="A123" t="s">
        <v>1135</v>
      </c>
      <c r="B123">
        <v>52</v>
      </c>
      <c r="C123">
        <v>12</v>
      </c>
      <c r="D123">
        <v>26</v>
      </c>
      <c r="E123">
        <v>2</v>
      </c>
      <c r="F123" s="1559">
        <f t="shared" si="1"/>
        <v>0.5</v>
      </c>
      <c r="I123" s="1587" t="s">
        <v>1147</v>
      </c>
    </row>
    <row r="124" spans="1:9">
      <c r="A124" t="s">
        <v>1155</v>
      </c>
      <c r="B124">
        <v>33</v>
      </c>
      <c r="C124">
        <v>11</v>
      </c>
      <c r="D124">
        <v>20</v>
      </c>
      <c r="E124">
        <v>0</v>
      </c>
      <c r="F124" s="1559">
        <f t="shared" si="1"/>
        <v>0.60606060606060608</v>
      </c>
      <c r="I124" s="1587" t="s">
        <v>145</v>
      </c>
    </row>
    <row r="125" spans="1:9">
      <c r="A125" t="s">
        <v>1128</v>
      </c>
      <c r="B125">
        <v>64</v>
      </c>
      <c r="C125">
        <v>16</v>
      </c>
      <c r="D125">
        <v>36</v>
      </c>
      <c r="E125">
        <v>1</v>
      </c>
      <c r="F125" s="1559">
        <f t="shared" si="1"/>
        <v>0.5625</v>
      </c>
      <c r="I125" s="1587" t="s">
        <v>1146</v>
      </c>
    </row>
    <row r="126" spans="1:9">
      <c r="A126" t="s">
        <v>1234</v>
      </c>
      <c r="B126">
        <v>0</v>
      </c>
      <c r="C126">
        <v>0</v>
      </c>
      <c r="D126">
        <v>0</v>
      </c>
      <c r="E126">
        <v>0</v>
      </c>
      <c r="F126" s="1559" t="str">
        <f t="shared" si="1"/>
        <v>---</v>
      </c>
      <c r="I126" s="1587" t="s">
        <v>1145</v>
      </c>
    </row>
    <row r="127" spans="1:9">
      <c r="A127" t="s">
        <v>1130</v>
      </c>
      <c r="B127">
        <v>50</v>
      </c>
      <c r="C127">
        <v>12</v>
      </c>
      <c r="D127">
        <v>31</v>
      </c>
      <c r="E127">
        <v>0</v>
      </c>
      <c r="F127" s="1559">
        <f t="shared" si="1"/>
        <v>0.62</v>
      </c>
      <c r="I127" s="1587" t="s">
        <v>1308</v>
      </c>
    </row>
    <row r="128" spans="1:9">
      <c r="A128" t="s">
        <v>1115</v>
      </c>
      <c r="B128">
        <v>22</v>
      </c>
      <c r="C128">
        <v>7</v>
      </c>
      <c r="D128">
        <v>10</v>
      </c>
      <c r="E128">
        <v>0</v>
      </c>
      <c r="F128" s="1559">
        <f t="shared" si="1"/>
        <v>0.45454545454545453</v>
      </c>
      <c r="I128" s="1587" t="s">
        <v>1144</v>
      </c>
    </row>
    <row r="129" spans="1:9">
      <c r="A129" t="s">
        <v>1086</v>
      </c>
      <c r="B129">
        <v>45</v>
      </c>
      <c r="C129">
        <v>10</v>
      </c>
      <c r="D129">
        <v>16</v>
      </c>
      <c r="E129">
        <v>0</v>
      </c>
      <c r="F129" s="1559">
        <f t="shared" si="1"/>
        <v>0.35555555555555557</v>
      </c>
      <c r="I129" s="1587" t="s">
        <v>1143</v>
      </c>
    </row>
    <row r="130" spans="1:9">
      <c r="A130" t="s">
        <v>9</v>
      </c>
      <c r="B130">
        <v>55</v>
      </c>
      <c r="C130">
        <v>15</v>
      </c>
      <c r="D130">
        <v>29</v>
      </c>
      <c r="E130">
        <v>3</v>
      </c>
      <c r="F130" s="1559">
        <f t="shared" si="1"/>
        <v>0.52727272727272723</v>
      </c>
      <c r="I130" s="1590" t="s">
        <v>1142</v>
      </c>
    </row>
    <row r="131" spans="1:9">
      <c r="A131" t="s">
        <v>1084</v>
      </c>
      <c r="B131">
        <v>44</v>
      </c>
      <c r="C131">
        <v>9</v>
      </c>
      <c r="D131">
        <v>16</v>
      </c>
      <c r="E131">
        <v>0</v>
      </c>
      <c r="F131" s="1559">
        <f t="shared" ref="F131:F176" si="2">IFERROR(D131/B131,"---")</f>
        <v>0.36363636363636365</v>
      </c>
      <c r="I131" s="1587" t="s">
        <v>1141</v>
      </c>
    </row>
    <row r="132" spans="1:9" ht="14.4">
      <c r="A132" t="s">
        <v>23</v>
      </c>
      <c r="B132">
        <v>67</v>
      </c>
      <c r="C132">
        <v>26</v>
      </c>
      <c r="D132">
        <v>33</v>
      </c>
      <c r="E132">
        <v>0</v>
      </c>
      <c r="F132" s="1559">
        <f t="shared" si="2"/>
        <v>0.4925373134328358</v>
      </c>
      <c r="I132" s="1592" t="s">
        <v>28</v>
      </c>
    </row>
    <row r="133" spans="1:9">
      <c r="A133" t="s">
        <v>1148</v>
      </c>
      <c r="B133">
        <v>35</v>
      </c>
      <c r="C133">
        <v>8</v>
      </c>
      <c r="D133">
        <v>20</v>
      </c>
      <c r="E133">
        <v>0</v>
      </c>
      <c r="F133" s="1559">
        <f t="shared" si="2"/>
        <v>0.5714285714285714</v>
      </c>
      <c r="I133" s="1587" t="s">
        <v>254</v>
      </c>
    </row>
    <row r="134" spans="1:9">
      <c r="A134" t="s">
        <v>1215</v>
      </c>
      <c r="B134">
        <v>38</v>
      </c>
      <c r="C134">
        <v>9</v>
      </c>
      <c r="D134">
        <v>16</v>
      </c>
      <c r="E134">
        <v>1</v>
      </c>
      <c r="F134" s="1559">
        <f t="shared" si="2"/>
        <v>0.42105263157894735</v>
      </c>
      <c r="I134" s="1587" t="s">
        <v>51</v>
      </c>
    </row>
    <row r="135" spans="1:9">
      <c r="A135" t="s">
        <v>1163</v>
      </c>
      <c r="B135">
        <v>38</v>
      </c>
      <c r="C135">
        <v>16</v>
      </c>
      <c r="D135">
        <v>22</v>
      </c>
      <c r="E135">
        <v>1</v>
      </c>
      <c r="F135" s="1559">
        <f t="shared" si="2"/>
        <v>0.57894736842105265</v>
      </c>
      <c r="I135" s="1587" t="s">
        <v>1140</v>
      </c>
    </row>
    <row r="136" spans="1:9">
      <c r="A136" t="s">
        <v>1180</v>
      </c>
      <c r="B136">
        <v>74</v>
      </c>
      <c r="C136">
        <v>29</v>
      </c>
      <c r="D136">
        <v>49</v>
      </c>
      <c r="E136">
        <v>2</v>
      </c>
      <c r="F136" s="1559">
        <f t="shared" si="2"/>
        <v>0.66216216216216217</v>
      </c>
      <c r="I136" s="1587" t="s">
        <v>69</v>
      </c>
    </row>
    <row r="137" spans="1:9">
      <c r="A137" t="s">
        <v>1160</v>
      </c>
      <c r="B137">
        <v>67</v>
      </c>
      <c r="C137">
        <v>29</v>
      </c>
      <c r="D137">
        <v>33</v>
      </c>
      <c r="E137">
        <v>1</v>
      </c>
      <c r="F137" s="1559">
        <f t="shared" si="2"/>
        <v>0.4925373134328358</v>
      </c>
      <c r="I137" s="1587" t="s">
        <v>1139</v>
      </c>
    </row>
    <row r="138" spans="1:9">
      <c r="A138" t="s">
        <v>173</v>
      </c>
      <c r="B138">
        <v>69</v>
      </c>
      <c r="C138">
        <v>18</v>
      </c>
      <c r="D138">
        <v>36</v>
      </c>
      <c r="E138">
        <v>1</v>
      </c>
      <c r="F138" s="1559">
        <f t="shared" si="2"/>
        <v>0.52173913043478259</v>
      </c>
      <c r="I138" s="1587"/>
    </row>
    <row r="139" spans="1:9">
      <c r="A139" t="s">
        <v>259</v>
      </c>
      <c r="B139">
        <v>61</v>
      </c>
      <c r="C139">
        <v>30</v>
      </c>
      <c r="D139">
        <v>38</v>
      </c>
      <c r="E139">
        <v>10</v>
      </c>
      <c r="F139" s="1559">
        <f t="shared" si="2"/>
        <v>0.62295081967213117</v>
      </c>
      <c r="I139" s="1587" t="s">
        <v>1138</v>
      </c>
    </row>
    <row r="140" spans="1:9">
      <c r="A140" t="s">
        <v>1134</v>
      </c>
      <c r="B140">
        <v>58</v>
      </c>
      <c r="C140">
        <v>12</v>
      </c>
      <c r="D140">
        <v>19</v>
      </c>
      <c r="E140">
        <v>0</v>
      </c>
      <c r="F140" s="1559">
        <f t="shared" si="2"/>
        <v>0.32758620689655171</v>
      </c>
      <c r="I140" s="1587" t="s">
        <v>1137</v>
      </c>
    </row>
    <row r="141" spans="1:9">
      <c r="A141" t="s">
        <v>1209</v>
      </c>
      <c r="B141">
        <v>84</v>
      </c>
      <c r="C141">
        <v>44</v>
      </c>
      <c r="D141">
        <v>49</v>
      </c>
      <c r="E141">
        <v>2</v>
      </c>
      <c r="F141" s="1559">
        <f t="shared" si="2"/>
        <v>0.58333333333333337</v>
      </c>
      <c r="I141" s="1587" t="s">
        <v>1136</v>
      </c>
    </row>
    <row r="142" spans="1:9">
      <c r="A142" t="s">
        <v>131</v>
      </c>
      <c r="B142">
        <v>83</v>
      </c>
      <c r="C142">
        <v>33</v>
      </c>
      <c r="D142">
        <v>48</v>
      </c>
      <c r="E142">
        <v>4</v>
      </c>
      <c r="F142" s="1559">
        <f t="shared" si="2"/>
        <v>0.57831325301204817</v>
      </c>
      <c r="I142" s="1587" t="s">
        <v>1135</v>
      </c>
    </row>
    <row r="143" spans="1:9">
      <c r="A143" t="s">
        <v>1241</v>
      </c>
      <c r="B143">
        <v>0</v>
      </c>
      <c r="C143">
        <v>0</v>
      </c>
      <c r="D143">
        <v>0</v>
      </c>
      <c r="E143">
        <v>0</v>
      </c>
      <c r="F143" s="1559" t="str">
        <f t="shared" si="2"/>
        <v>---</v>
      </c>
      <c r="I143" s="1587" t="s">
        <v>1134</v>
      </c>
    </row>
    <row r="144" spans="1:9">
      <c r="A144" t="s">
        <v>245</v>
      </c>
      <c r="B144">
        <v>32</v>
      </c>
      <c r="C144">
        <v>5</v>
      </c>
      <c r="D144">
        <v>10</v>
      </c>
      <c r="E144">
        <v>0</v>
      </c>
      <c r="F144" s="1559">
        <f t="shared" si="2"/>
        <v>0.3125</v>
      </c>
      <c r="I144" s="1587" t="s">
        <v>1133</v>
      </c>
    </row>
    <row r="145" spans="1:9">
      <c r="A145" t="s">
        <v>78</v>
      </c>
      <c r="B145">
        <v>58</v>
      </c>
      <c r="C145">
        <v>16</v>
      </c>
      <c r="D145">
        <v>31</v>
      </c>
      <c r="E145">
        <v>0</v>
      </c>
      <c r="F145" s="1559">
        <f t="shared" si="2"/>
        <v>0.53448275862068961</v>
      </c>
      <c r="I145" s="1587"/>
    </row>
    <row r="146" spans="1:9">
      <c r="A146" t="s">
        <v>1176</v>
      </c>
      <c r="B146">
        <v>0</v>
      </c>
      <c r="C146">
        <v>0</v>
      </c>
      <c r="D146">
        <v>0</v>
      </c>
      <c r="E146">
        <v>0</v>
      </c>
      <c r="F146" s="1559" t="str">
        <f t="shared" si="2"/>
        <v>---</v>
      </c>
      <c r="I146" s="1594" t="s">
        <v>1281</v>
      </c>
    </row>
    <row r="147" spans="1:9">
      <c r="A147" t="s">
        <v>203</v>
      </c>
      <c r="B147">
        <v>77</v>
      </c>
      <c r="C147">
        <v>20</v>
      </c>
      <c r="D147">
        <v>36</v>
      </c>
      <c r="E147">
        <v>0</v>
      </c>
      <c r="F147" s="1559">
        <f t="shared" si="2"/>
        <v>0.46753246753246752</v>
      </c>
      <c r="I147" s="1587" t="s">
        <v>87</v>
      </c>
    </row>
    <row r="148" spans="1:9">
      <c r="A148" t="s">
        <v>2160</v>
      </c>
      <c r="B148">
        <v>81</v>
      </c>
      <c r="C148">
        <v>26</v>
      </c>
      <c r="D148">
        <v>49</v>
      </c>
      <c r="E148">
        <v>3</v>
      </c>
      <c r="F148" s="1559">
        <f t="shared" si="2"/>
        <v>0.60493827160493829</v>
      </c>
      <c r="I148" s="1587" t="s">
        <v>1283</v>
      </c>
    </row>
    <row r="149" spans="1:9">
      <c r="A149" t="s">
        <v>3</v>
      </c>
      <c r="B149">
        <v>42</v>
      </c>
      <c r="C149">
        <v>11</v>
      </c>
      <c r="D149">
        <v>17</v>
      </c>
      <c r="E149">
        <v>0</v>
      </c>
      <c r="F149" s="1559">
        <f t="shared" si="2"/>
        <v>0.40476190476190477</v>
      </c>
      <c r="I149" s="1587" t="s">
        <v>203</v>
      </c>
    </row>
    <row r="150" spans="1:9">
      <c r="A150" t="s">
        <v>98</v>
      </c>
      <c r="B150">
        <v>13</v>
      </c>
      <c r="C150">
        <v>5</v>
      </c>
      <c r="D150">
        <v>8</v>
      </c>
      <c r="E150">
        <v>0</v>
      </c>
      <c r="F150" s="1559">
        <f t="shared" si="2"/>
        <v>0.61538461538461542</v>
      </c>
      <c r="I150" s="1587" t="s">
        <v>5</v>
      </c>
    </row>
    <row r="151" spans="1:9">
      <c r="A151" t="s">
        <v>2107</v>
      </c>
      <c r="B151">
        <v>28</v>
      </c>
      <c r="C151">
        <v>6</v>
      </c>
      <c r="D151">
        <v>15</v>
      </c>
      <c r="E151">
        <v>0</v>
      </c>
      <c r="F151" s="1559">
        <f t="shared" si="2"/>
        <v>0.5357142857142857</v>
      </c>
      <c r="I151" s="1587" t="s">
        <v>1131</v>
      </c>
    </row>
    <row r="152" spans="1:9" ht="14.4">
      <c r="A152" t="s">
        <v>2108</v>
      </c>
      <c r="B152">
        <v>53</v>
      </c>
      <c r="C152">
        <v>18</v>
      </c>
      <c r="D152">
        <v>32</v>
      </c>
      <c r="E152">
        <v>0</v>
      </c>
      <c r="F152" s="1559">
        <f t="shared" si="2"/>
        <v>0.60377358490566035</v>
      </c>
      <c r="I152" s="1592" t="s">
        <v>240</v>
      </c>
    </row>
    <row r="153" spans="1:9">
      <c r="A153" t="s">
        <v>138</v>
      </c>
      <c r="B153">
        <v>57</v>
      </c>
      <c r="C153">
        <v>20</v>
      </c>
      <c r="D153">
        <v>27</v>
      </c>
      <c r="E153">
        <v>4</v>
      </c>
      <c r="F153" s="1559">
        <f t="shared" si="2"/>
        <v>0.47368421052631576</v>
      </c>
      <c r="I153" s="1587" t="s">
        <v>15</v>
      </c>
    </row>
    <row r="154" spans="1:9">
      <c r="A154" t="s">
        <v>1217</v>
      </c>
      <c r="B154">
        <v>59</v>
      </c>
      <c r="C154">
        <v>6</v>
      </c>
      <c r="D154">
        <v>26</v>
      </c>
      <c r="E154">
        <v>0</v>
      </c>
      <c r="F154" s="1559">
        <f t="shared" si="2"/>
        <v>0.44067796610169491</v>
      </c>
      <c r="I154" s="1587" t="s">
        <v>1130</v>
      </c>
    </row>
    <row r="155" spans="1:9">
      <c r="A155" t="s">
        <v>192</v>
      </c>
      <c r="B155">
        <v>57</v>
      </c>
      <c r="C155">
        <v>16</v>
      </c>
      <c r="D155">
        <v>32</v>
      </c>
      <c r="E155">
        <v>0</v>
      </c>
      <c r="F155" s="1559">
        <f t="shared" si="2"/>
        <v>0.56140350877192979</v>
      </c>
      <c r="I155" s="1587" t="s">
        <v>1129</v>
      </c>
    </row>
    <row r="156" spans="1:9">
      <c r="A156" t="s">
        <v>1273</v>
      </c>
      <c r="B156">
        <v>0</v>
      </c>
      <c r="C156">
        <v>0</v>
      </c>
      <c r="D156">
        <v>0</v>
      </c>
      <c r="E156">
        <v>0</v>
      </c>
      <c r="F156" s="1559" t="str">
        <f t="shared" si="2"/>
        <v>---</v>
      </c>
      <c r="I156" s="1587" t="s">
        <v>1128</v>
      </c>
    </row>
    <row r="157" spans="1:9">
      <c r="A157" t="s">
        <v>1233</v>
      </c>
      <c r="B157">
        <v>0</v>
      </c>
      <c r="C157">
        <v>0</v>
      </c>
      <c r="D157">
        <v>0</v>
      </c>
      <c r="E157">
        <v>0</v>
      </c>
      <c r="F157" s="1559" t="str">
        <f t="shared" si="2"/>
        <v>---</v>
      </c>
      <c r="I157" s="1587" t="s">
        <v>0</v>
      </c>
    </row>
    <row r="158" spans="1:9">
      <c r="A158" t="s">
        <v>247</v>
      </c>
      <c r="B158">
        <v>67</v>
      </c>
      <c r="C158" s="1688">
        <v>0</v>
      </c>
      <c r="D158">
        <v>32</v>
      </c>
      <c r="E158">
        <v>0</v>
      </c>
      <c r="F158" s="1559">
        <f t="shared" si="2"/>
        <v>0.47761194029850745</v>
      </c>
      <c r="I158" s="1587"/>
    </row>
    <row r="159" spans="1:9">
      <c r="A159" t="s">
        <v>243</v>
      </c>
      <c r="B159">
        <v>54</v>
      </c>
      <c r="C159" s="1688">
        <v>0</v>
      </c>
      <c r="D159">
        <v>29</v>
      </c>
      <c r="E159">
        <v>1</v>
      </c>
      <c r="F159" s="1559">
        <f t="shared" si="2"/>
        <v>0.53703703703703709</v>
      </c>
      <c r="I159" s="1587" t="s">
        <v>1126</v>
      </c>
    </row>
    <row r="160" spans="1:9">
      <c r="A160" t="s">
        <v>240</v>
      </c>
      <c r="B160">
        <v>78</v>
      </c>
      <c r="C160" s="1688">
        <v>0</v>
      </c>
      <c r="D160">
        <v>44</v>
      </c>
      <c r="E160">
        <v>0</v>
      </c>
      <c r="F160" s="1559">
        <f t="shared" si="2"/>
        <v>0.5641025641025641</v>
      </c>
      <c r="I160" s="1587"/>
    </row>
    <row r="161" spans="1:9">
      <c r="A161" t="s">
        <v>223</v>
      </c>
      <c r="B161">
        <v>78</v>
      </c>
      <c r="C161" s="1688">
        <v>0</v>
      </c>
      <c r="D161">
        <v>36</v>
      </c>
      <c r="E161">
        <v>1</v>
      </c>
      <c r="F161" s="1559">
        <f t="shared" si="2"/>
        <v>0.46153846153846156</v>
      </c>
      <c r="I161" s="1587" t="s">
        <v>147</v>
      </c>
    </row>
    <row r="162" spans="1:9">
      <c r="A162" t="s">
        <v>1269</v>
      </c>
      <c r="B162">
        <v>87</v>
      </c>
      <c r="C162" s="1688">
        <v>0</v>
      </c>
      <c r="D162">
        <v>52</v>
      </c>
      <c r="E162">
        <v>2</v>
      </c>
      <c r="F162" s="1559">
        <f t="shared" si="2"/>
        <v>0.5977011494252874</v>
      </c>
      <c r="I162" s="1590" t="s">
        <v>1124</v>
      </c>
    </row>
    <row r="163" spans="1:9">
      <c r="A163" t="s">
        <v>143</v>
      </c>
      <c r="B163">
        <v>87</v>
      </c>
      <c r="C163" s="1688">
        <v>0</v>
      </c>
      <c r="D163">
        <v>66</v>
      </c>
      <c r="E163">
        <v>16</v>
      </c>
      <c r="F163" s="1559">
        <f t="shared" si="2"/>
        <v>0.75862068965517238</v>
      </c>
      <c r="I163" s="1587" t="s">
        <v>1123</v>
      </c>
    </row>
    <row r="164" spans="1:9" ht="14.4">
      <c r="A164" t="s">
        <v>153</v>
      </c>
      <c r="B164">
        <v>70</v>
      </c>
      <c r="C164" s="1688">
        <v>0</v>
      </c>
      <c r="D164">
        <v>43</v>
      </c>
      <c r="E164">
        <v>0</v>
      </c>
      <c r="F164" s="1559">
        <f t="shared" si="2"/>
        <v>0.61428571428571432</v>
      </c>
      <c r="I164" s="1592" t="s">
        <v>261</v>
      </c>
    </row>
    <row r="165" spans="1:9" ht="14.4">
      <c r="A165" t="s">
        <v>151</v>
      </c>
      <c r="B165">
        <v>64</v>
      </c>
      <c r="C165" s="1688">
        <v>0</v>
      </c>
      <c r="D165">
        <v>25</v>
      </c>
      <c r="E165">
        <v>0</v>
      </c>
      <c r="F165" s="1559">
        <f t="shared" si="2"/>
        <v>0.390625</v>
      </c>
      <c r="I165" s="1592" t="s">
        <v>1122</v>
      </c>
    </row>
    <row r="166" spans="1:9" ht="14.4">
      <c r="A166" t="s">
        <v>93</v>
      </c>
      <c r="B166">
        <v>23</v>
      </c>
      <c r="C166" s="1688">
        <v>0</v>
      </c>
      <c r="D166">
        <v>11</v>
      </c>
      <c r="E166">
        <v>0</v>
      </c>
      <c r="F166" s="1559">
        <f t="shared" si="2"/>
        <v>0.47826086956521741</v>
      </c>
      <c r="I166" s="1592" t="s">
        <v>1121</v>
      </c>
    </row>
    <row r="167" spans="1:9">
      <c r="A167" t="s">
        <v>71</v>
      </c>
      <c r="B167">
        <v>68</v>
      </c>
      <c r="C167" s="1688">
        <v>0</v>
      </c>
      <c r="D167">
        <v>38</v>
      </c>
      <c r="E167">
        <v>2</v>
      </c>
      <c r="F167" s="1559">
        <f t="shared" si="2"/>
        <v>0.55882352941176472</v>
      </c>
      <c r="I167" s="1587" t="s">
        <v>1120</v>
      </c>
    </row>
    <row r="168" spans="1:9">
      <c r="A168" t="s">
        <v>66</v>
      </c>
      <c r="B168">
        <v>40</v>
      </c>
      <c r="C168" s="1688">
        <v>0</v>
      </c>
      <c r="D168">
        <v>19</v>
      </c>
      <c r="E168">
        <v>0</v>
      </c>
      <c r="F168" s="1559">
        <f t="shared" si="2"/>
        <v>0.47499999999999998</v>
      </c>
      <c r="I168" s="1587" t="s">
        <v>1119</v>
      </c>
    </row>
    <row r="169" spans="1:9">
      <c r="A169" t="s">
        <v>28</v>
      </c>
      <c r="B169">
        <v>71</v>
      </c>
      <c r="C169" s="1688">
        <v>0</v>
      </c>
      <c r="D169">
        <v>46</v>
      </c>
      <c r="E169">
        <v>7</v>
      </c>
      <c r="F169" s="1559">
        <f t="shared" si="2"/>
        <v>0.647887323943662</v>
      </c>
      <c r="I169" s="1587" t="s">
        <v>1118</v>
      </c>
    </row>
    <row r="170" spans="1:9">
      <c r="A170" t="s">
        <v>1131</v>
      </c>
      <c r="B170">
        <v>64</v>
      </c>
      <c r="C170" s="1688">
        <v>0</v>
      </c>
      <c r="D170">
        <v>34</v>
      </c>
      <c r="E170">
        <v>3</v>
      </c>
      <c r="F170" s="1559">
        <f t="shared" si="2"/>
        <v>0.53125</v>
      </c>
      <c r="I170" s="1587" t="s">
        <v>1117</v>
      </c>
    </row>
    <row r="171" spans="1:9">
      <c r="A171" t="s">
        <v>1122</v>
      </c>
      <c r="B171">
        <v>78</v>
      </c>
      <c r="C171" s="1688">
        <v>0</v>
      </c>
      <c r="D171">
        <v>51</v>
      </c>
      <c r="E171">
        <v>8</v>
      </c>
      <c r="F171" s="1559">
        <f t="shared" si="2"/>
        <v>0.65384615384615385</v>
      </c>
      <c r="I171" s="1587" t="s">
        <v>1116</v>
      </c>
    </row>
    <row r="172" spans="1:9">
      <c r="A172" t="s">
        <v>1158</v>
      </c>
      <c r="B172">
        <v>17</v>
      </c>
      <c r="C172" s="1688">
        <v>0</v>
      </c>
      <c r="D172">
        <v>6</v>
      </c>
      <c r="E172">
        <v>0</v>
      </c>
      <c r="F172" s="1559">
        <f t="shared" si="2"/>
        <v>0.35294117647058826</v>
      </c>
      <c r="I172" s="1587" t="s">
        <v>1115</v>
      </c>
    </row>
    <row r="173" spans="1:9">
      <c r="A173" t="s">
        <v>1143</v>
      </c>
      <c r="B173">
        <v>34</v>
      </c>
      <c r="C173" s="1688">
        <v>0</v>
      </c>
      <c r="D173">
        <v>16</v>
      </c>
      <c r="E173">
        <v>0</v>
      </c>
      <c r="F173" s="1559">
        <f t="shared" si="2"/>
        <v>0.47058823529411764</v>
      </c>
      <c r="I173" s="1587" t="s">
        <v>35</v>
      </c>
    </row>
    <row r="174" spans="1:9">
      <c r="A174" t="s">
        <v>1121</v>
      </c>
      <c r="B174">
        <v>72</v>
      </c>
      <c r="C174" s="1688">
        <v>0</v>
      </c>
      <c r="D174">
        <v>38</v>
      </c>
      <c r="E174">
        <v>4</v>
      </c>
      <c r="F174" s="1559">
        <f t="shared" si="2"/>
        <v>0.52777777777777779</v>
      </c>
      <c r="I174" s="1587" t="s">
        <v>1114</v>
      </c>
    </row>
    <row r="175" spans="1:9">
      <c r="A175" t="s">
        <v>261</v>
      </c>
      <c r="B175">
        <v>79</v>
      </c>
      <c r="C175" s="1688">
        <v>0</v>
      </c>
      <c r="D175">
        <v>51</v>
      </c>
      <c r="E175">
        <v>10</v>
      </c>
      <c r="F175" s="1559">
        <f t="shared" si="2"/>
        <v>0.64556962025316456</v>
      </c>
      <c r="I175" s="1587" t="s">
        <v>109</v>
      </c>
    </row>
    <row r="176" spans="1:9">
      <c r="A176" t="s">
        <v>1218</v>
      </c>
      <c r="B176">
        <v>54</v>
      </c>
      <c r="C176" s="1688">
        <v>0</v>
      </c>
      <c r="D176">
        <v>25</v>
      </c>
      <c r="E176">
        <v>0</v>
      </c>
      <c r="F176" s="1559">
        <f t="shared" si="2"/>
        <v>0.46296296296296297</v>
      </c>
      <c r="I176" s="1587" t="s">
        <v>1113</v>
      </c>
    </row>
    <row r="177" spans="9:9">
      <c r="I177" s="1587" t="s">
        <v>1112</v>
      </c>
    </row>
    <row r="178" spans="9:9">
      <c r="I178" s="1590"/>
    </row>
    <row r="179" spans="9:9">
      <c r="I179" s="1587" t="s">
        <v>1091</v>
      </c>
    </row>
    <row r="180" spans="9:9">
      <c r="I180" s="1587" t="s">
        <v>1090</v>
      </c>
    </row>
    <row r="181" spans="9:9">
      <c r="I181" s="1587"/>
    </row>
    <row r="182" spans="9:9">
      <c r="I182" s="1587" t="s">
        <v>1088</v>
      </c>
    </row>
    <row r="183" spans="9:9">
      <c r="I183" s="1587" t="s">
        <v>98</v>
      </c>
    </row>
    <row r="184" spans="9:9">
      <c r="I184" s="1587" t="s">
        <v>1087</v>
      </c>
    </row>
    <row r="185" spans="9:9">
      <c r="I185" s="1587" t="s">
        <v>153</v>
      </c>
    </row>
    <row r="186" spans="9:9">
      <c r="I186" s="1587" t="s">
        <v>1086</v>
      </c>
    </row>
    <row r="187" spans="9:9">
      <c r="I187" s="1587" t="s">
        <v>1085</v>
      </c>
    </row>
    <row r="188" spans="9:9">
      <c r="I188" s="1587" t="s">
        <v>167</v>
      </c>
    </row>
    <row r="189" spans="9:9">
      <c r="I189" s="1587" t="s">
        <v>1084</v>
      </c>
    </row>
    <row r="190" spans="9:9">
      <c r="I190" s="1587" t="s">
        <v>1083</v>
      </c>
    </row>
    <row r="191" spans="9:9">
      <c r="I191" s="1587"/>
    </row>
    <row r="192" spans="9:9">
      <c r="I192" s="1587" t="s">
        <v>1286</v>
      </c>
    </row>
    <row r="193" spans="9:9">
      <c r="I193" s="1587" t="s">
        <v>192</v>
      </c>
    </row>
    <row r="194" spans="9:9">
      <c r="I194" s="1590" t="s">
        <v>1081</v>
      </c>
    </row>
  </sheetData>
  <conditionalFormatting sqref="I2:I194 A2:A176">
    <cfRule type="duplicateValues" dxfId="5" priority="1"/>
  </conditionalFormatting>
  <hyperlinks>
    <hyperlink ref="I2" r:id="rId1" display="http://lomsls.com/Players/rogerbailey.htm" xr:uid="{00000000-0004-0000-1000-000000000000}"/>
    <hyperlink ref="I3" r:id="rId2" display="http://lomsls.com/Players/randybailey.htm" xr:uid="{00000000-0004-0000-1000-000001000000}"/>
    <hyperlink ref="I4" r:id="rId3" display="http://lomsls.com/Players/jasonbailey.htm" xr:uid="{00000000-0004-0000-1000-000002000000}"/>
    <hyperlink ref="I5" r:id="rId4" display="http://lomsls.com/Players/loucolumbus.htm" xr:uid="{00000000-0004-0000-1000-000003000000}"/>
    <hyperlink ref="I6" r:id="rId5" display="http://lomsls.com/Players/boblawton.htm" xr:uid="{00000000-0004-0000-1000-000004000000}"/>
    <hyperlink ref="I7" r:id="rId6" display="http://lomsls.com/Players/dalekirk.htm" xr:uid="{00000000-0004-0000-1000-000005000000}"/>
    <hyperlink ref="I8" r:id="rId7" display="http://lomsls.com/Players/mikechamarro.htm" xr:uid="{00000000-0004-0000-1000-000006000000}"/>
    <hyperlink ref="I9" r:id="rId8" display="http://lomsls.com/Players/timcowdry.htm" xr:uid="{00000000-0004-0000-1000-000007000000}"/>
    <hyperlink ref="I10" r:id="rId9" display="http://lomsls.com/Players/brucewalter.htm" xr:uid="{00000000-0004-0000-1000-000008000000}"/>
    <hyperlink ref="I11" r:id="rId10" display="http://lomsls.com/Players/jackhutchison.htm" xr:uid="{00000000-0004-0000-1000-000009000000}"/>
    <hyperlink ref="I12" r:id="rId11" display="http://lomsls.com/Players/davesimmons.htm" xr:uid="{00000000-0004-0000-1000-00000A000000}"/>
    <hyperlink ref="I13" r:id="rId12" display="http://lomsls.com/Players/jasongriffin.htm" xr:uid="{00000000-0004-0000-1000-00000B000000}"/>
    <hyperlink ref="I17" r:id="rId13" display="http://lomsls.com/Players/christantanella.htm" xr:uid="{00000000-0004-0000-1000-00000C000000}"/>
    <hyperlink ref="I18" r:id="rId14" display="http://lomsls.com/Players/mattmoulder.htm" xr:uid="{00000000-0004-0000-1000-00000D000000}"/>
    <hyperlink ref="I19" r:id="rId15" display="http://lomsls.com/Players/chrismize.htm" xr:uid="{00000000-0004-0000-1000-00000E000000}"/>
    <hyperlink ref="I20" r:id="rId16" display="http://lomsls.com/Players/mikesmith.htm" xr:uid="{00000000-0004-0000-1000-00000F000000}"/>
    <hyperlink ref="I21" r:id="rId17" display="http://lomsls.com/Players/christeague.htm" xr:uid="{00000000-0004-0000-1000-000010000000}"/>
    <hyperlink ref="I22" r:id="rId18" display="http://lomsls.com/Players/stevepapin.htm" xr:uid="{00000000-0004-0000-1000-000011000000}"/>
    <hyperlink ref="I23" r:id="rId19" display="http://lomsls.com/Players/mikelanfeer.htm" xr:uid="{00000000-0004-0000-1000-000012000000}"/>
    <hyperlink ref="I24" r:id="rId20" display="http://lomsls.com/Players/bobheist.htm" xr:uid="{00000000-0004-0000-1000-000013000000}"/>
    <hyperlink ref="I25" r:id="rId21" display="http://lomsls.com/Players/jimbonnici.htm" xr:uid="{00000000-0004-0000-1000-000014000000}"/>
    <hyperlink ref="I26" r:id="rId22" display="http://lomsls.com/Players/patbevilacqua.htm" xr:uid="{00000000-0004-0000-1000-000015000000}"/>
    <hyperlink ref="I28" r:id="rId23" display="http://lomsls.com/Players/nickwalls.htm" xr:uid="{00000000-0004-0000-1000-000016000000}"/>
    <hyperlink ref="I29" r:id="rId24" display="http://lomsls.com/Players/boberickson.htm" xr:uid="{00000000-0004-0000-1000-000017000000}"/>
    <hyperlink ref="I30" r:id="rId25" display="http://lomsls.com/Players/davebullock.htm" xr:uid="{00000000-0004-0000-1000-000018000000}"/>
    <hyperlink ref="I31" r:id="rId26" display="http://lomsls.com/Players/davetucker.htm" xr:uid="{00000000-0004-0000-1000-000019000000}"/>
    <hyperlink ref="I32" r:id="rId27" display="http://lomsls.com/Players/edstanick.htm" xr:uid="{00000000-0004-0000-1000-00001A000000}"/>
    <hyperlink ref="I33" r:id="rId28" display="http://lomsls.com/Players/mikemathis.htm" xr:uid="{00000000-0004-0000-1000-00001B000000}"/>
    <hyperlink ref="I34" r:id="rId29" display="http://lomsls.com/Players/ronbiggs.htm" xr:uid="{00000000-0004-0000-1000-00001C000000}"/>
    <hyperlink ref="I35" r:id="rId30" display="http://lomsls.com/Players/jimhoffman.htm" xr:uid="{00000000-0004-0000-1000-00001D000000}"/>
    <hyperlink ref="I36" r:id="rId31" display="http://lomsls.com/Players/carlmcevers.htm" xr:uid="{00000000-0004-0000-1000-00001E000000}"/>
    <hyperlink ref="I37" r:id="rId32" display="http://lomsls.com/Players/mikegaberiau.htm" xr:uid="{00000000-0004-0000-1000-00001F000000}"/>
    <hyperlink ref="I38" r:id="rId33" display="http://lomsls.com/Players/edbuxton.htm" xr:uid="{00000000-0004-0000-1000-000020000000}"/>
    <hyperlink ref="I39" r:id="rId34" display="http://lomsls.com/Players/joegaleczka.htm" xr:uid="{00000000-0004-0000-1000-000021000000}"/>
    <hyperlink ref="I40" r:id="rId35" display="http://lomsls.com/Players/toddbrittingham.htm" xr:uid="{00000000-0004-0000-1000-000022000000}"/>
    <hyperlink ref="I41" r:id="rId36" display="http://lomsls.com/Players/larryatorthy.htm" xr:uid="{00000000-0004-0000-1000-000023000000}"/>
    <hyperlink ref="I42" r:id="rId37" display="http://lomsls.com/Players/waynefallis.htm" xr:uid="{00000000-0004-0000-1000-000024000000}"/>
    <hyperlink ref="I43" r:id="rId38" display="http://lomsls.com/Players/bobbrunson.htm" xr:uid="{00000000-0004-0000-1000-000025000000}"/>
    <hyperlink ref="I44" r:id="rId39" display="http://lomsls.com/Players/danbrown.htm" xr:uid="{00000000-0004-0000-1000-000026000000}"/>
    <hyperlink ref="I45" r:id="rId40" display="http://lomsls.com/Players/jerryhoffman.htm" xr:uid="{00000000-0004-0000-1000-000027000000}"/>
    <hyperlink ref="I47" r:id="rId41" display="http://lomsls.com/Players/briandennison.htm" xr:uid="{00000000-0004-0000-1000-000028000000}"/>
    <hyperlink ref="I48" r:id="rId42" display="http://lomsls.com/Players/roybliss.htm" xr:uid="{00000000-0004-0000-1000-000029000000}"/>
    <hyperlink ref="I49" r:id="rId43" display="http://lomsls.com/Players/bobfisher.htm" xr:uid="{00000000-0004-0000-1000-00002A000000}"/>
    <hyperlink ref="I50" r:id="rId44" display="http://lomsls.com/Players/bobbybragan.htm" xr:uid="{00000000-0004-0000-1000-00002B000000}"/>
    <hyperlink ref="I51" r:id="rId45" display="http://lomsls.com/Players/dwaynesmith.htm" xr:uid="{00000000-0004-0000-1000-00002C000000}"/>
    <hyperlink ref="I52" r:id="rId46" display="http://lomsls.com/Players/reednelson.htm" xr:uid="{00000000-0004-0000-1000-00002D000000}"/>
    <hyperlink ref="I53" r:id="rId47" display="http://lomsls.com/Players/tonyagro.htm" xr:uid="{00000000-0004-0000-1000-00002E000000}"/>
    <hyperlink ref="I54" r:id="rId48" display="http://lomsls.com/Players/ryanthebert.htm" xr:uid="{00000000-0004-0000-1000-00002F000000}"/>
    <hyperlink ref="I55" r:id="rId49" display="http://lomsls.com/Players/timscribner.htm" xr:uid="{00000000-0004-0000-1000-000030000000}"/>
    <hyperlink ref="I56" r:id="rId50" display="http://lomsls.com/Players/brettslocum.htm" xr:uid="{00000000-0004-0000-1000-000031000000}"/>
    <hyperlink ref="I57" r:id="rId51" display="http://lomsls.com/Players/paulsokol.htm" xr:uid="{00000000-0004-0000-1000-000032000000}"/>
    <hyperlink ref="I58" r:id="rId52" display="http://lomsls.com/Players/jamiejamaleddine.htm" xr:uid="{00000000-0004-0000-1000-000033000000}"/>
    <hyperlink ref="I59" r:id="rId53" display="http://lomsls.com/Players/scottrouse.htm" xr:uid="{00000000-0004-0000-1000-000034000000}"/>
    <hyperlink ref="I61" r:id="rId54" display="http://lomsls.com/Players/chrismessina.htm" xr:uid="{00000000-0004-0000-1000-000035000000}"/>
    <hyperlink ref="I64" r:id="rId55" display="http://lomsls.com/Players/lukecharborgu.htm" xr:uid="{00000000-0004-0000-1000-000036000000}"/>
    <hyperlink ref="I65" r:id="rId56" display="http://lomsls.com/Players/jasonheist.htm" xr:uid="{00000000-0004-0000-1000-000037000000}"/>
    <hyperlink ref="I66" r:id="rId57" display="http://lomsls.com/Players/kevincynowa.htm" xr:uid="{00000000-0004-0000-1000-000038000000}"/>
    <hyperlink ref="I67" r:id="rId58" display="http://lomsls.com/Players/donniemiller.htm" xr:uid="{00000000-0004-0000-1000-000039000000}"/>
    <hyperlink ref="I68" r:id="rId59" display="http://lomsls.com/Players/davebarkeley.htm" xr:uid="{00000000-0004-0000-1000-00003A000000}"/>
    <hyperlink ref="I69" r:id="rId60" display="http://lomsls.com/Players/stevebailey.htm" xr:uid="{00000000-0004-0000-1000-00003B000000}"/>
    <hyperlink ref="I70" r:id="rId61" display="http://lomsls.com/Players/keithbergum.htm" xr:uid="{00000000-0004-0000-1000-00003C000000}"/>
    <hyperlink ref="I71" r:id="rId62" display="http://lomsls.com/Players/marksims.htm" xr:uid="{00000000-0004-0000-1000-00003D000000}"/>
    <hyperlink ref="I72" r:id="rId63" display="http://lomsls.com/Players/mikemiscovich.htm" xr:uid="{00000000-0004-0000-1000-00003E000000}"/>
    <hyperlink ref="I73" r:id="rId64" display="http://lomsls.com/Players/billhorton.htm" xr:uid="{00000000-0004-0000-1000-00003F000000}"/>
    <hyperlink ref="I74" r:id="rId65" display="http://lomsls.com/Players/jefffoster.htm" xr:uid="{00000000-0004-0000-1000-000040000000}"/>
    <hyperlink ref="I75" r:id="rId66" display="http://lomsls.com/Players/ryanthomas.htm" xr:uid="{00000000-0004-0000-1000-000041000000}"/>
    <hyperlink ref="I76" r:id="rId67" display="http://lomsls.com/Players/adamolanger.htm" xr:uid="{00000000-0004-0000-1000-000042000000}"/>
    <hyperlink ref="I77" r:id="rId68" display="http://lomsls.com/Players/davehinman.htm" xr:uid="{00000000-0004-0000-1000-000043000000}"/>
    <hyperlink ref="I78" r:id="rId69" display="http://lomsls.com/Players/charlielaich.htm" xr:uid="{00000000-0004-0000-1000-000044000000}"/>
    <hyperlink ref="I80" r:id="rId70" display="http://lomsls.com/Players/carlcreech.htm" xr:uid="{00000000-0004-0000-1000-000045000000}"/>
    <hyperlink ref="I81" r:id="rId71" display="http://lomsls.com/Players/rickyork.htm" xr:uid="{00000000-0004-0000-1000-000046000000}"/>
    <hyperlink ref="I82" r:id="rId72" display="http://lomsls.com/Players/stevefowler.htm" xr:uid="{00000000-0004-0000-1000-000047000000}"/>
    <hyperlink ref="I83" r:id="rId73" display="http://lomsls.com/Players/derekstark.htm" xr:uid="{00000000-0004-0000-1000-000048000000}"/>
    <hyperlink ref="I84" r:id="rId74" display="http://lomsls.com/Players/ericpeplowski.htm" xr:uid="{00000000-0004-0000-1000-000049000000}"/>
    <hyperlink ref="I85" r:id="rId75" display="http://lomsls.com/Players/phildamico.htm" xr:uid="{00000000-0004-0000-1000-00004A000000}"/>
    <hyperlink ref="I86" r:id="rId76" display="http://lomsls.com/Players/sanjayshah.htm" xr:uid="{00000000-0004-0000-1000-00004B000000}"/>
    <hyperlink ref="I87" r:id="rId77" display="http://lomsls.com/Players/tonylankford.htm" xr:uid="{00000000-0004-0000-1000-00004C000000}"/>
    <hyperlink ref="I88" r:id="rId78" display="http://lomsls.com/Players/mikebendle.htm" xr:uid="{00000000-0004-0000-1000-00004D000000}"/>
    <hyperlink ref="I90" r:id="rId79" display="http://lomsls.com/Players/ericbrittingham.htm" xr:uid="{00000000-0004-0000-1000-00004E000000}"/>
    <hyperlink ref="I91" r:id="rId80" display="http://lomsls.com/Players/gregpoulin.htm" xr:uid="{00000000-0004-0000-1000-00004F000000}"/>
    <hyperlink ref="I92" r:id="rId81" display="http://lomsls.com/Players/fredjohnson.htm" xr:uid="{00000000-0004-0000-1000-000050000000}"/>
    <hyperlink ref="I93" r:id="rId82" display="http://lomsls.com/Players/mikeisola.htm" xr:uid="{00000000-0004-0000-1000-000051000000}"/>
    <hyperlink ref="I94" r:id="rId83" display="http://lomsls.com/Players/chrisdamico.htm" xr:uid="{00000000-0004-0000-1000-000052000000}"/>
    <hyperlink ref="I95" r:id="rId84" display="http://lomsls.com/Players/travissimmons.htm" xr:uid="{00000000-0004-0000-1000-000053000000}"/>
    <hyperlink ref="I96" r:id="rId85" display="http://lomsls.com/Players/lonnylett.htm" xr:uid="{00000000-0004-0000-1000-000054000000}"/>
    <hyperlink ref="I97" r:id="rId86" display="http://lomsls.com/Players/markcynowa.htm" xr:uid="{00000000-0004-0000-1000-000055000000}"/>
    <hyperlink ref="I99" r:id="rId87" display="http://lomsls.com/Players/brianmccall.htm" xr:uid="{00000000-0004-0000-1000-000056000000}"/>
    <hyperlink ref="I100" r:id="rId88" display="http://lomsls.com/Players/mattsliwa.htm" xr:uid="{00000000-0004-0000-1000-000057000000}"/>
    <hyperlink ref="I101" r:id="rId89" display="http://lomsls.com/Players/mikeburke.htm" xr:uid="{00000000-0004-0000-1000-000058000000}"/>
    <hyperlink ref="I102" r:id="rId90" display="http://lomsls.com/Players/stevegriffin.htm" xr:uid="{00000000-0004-0000-1000-000059000000}"/>
    <hyperlink ref="I103" r:id="rId91" display="http://lomsls.com/Players/scottdoughty.htm" xr:uid="{00000000-0004-0000-1000-00005A000000}"/>
    <hyperlink ref="I104" r:id="rId92" display="http://lomsls.com/Players/mikeharriman.htm" xr:uid="{00000000-0004-0000-1000-00005B000000}"/>
    <hyperlink ref="I105" r:id="rId93" display="http://lomsls.com/Players/jasonmccall.htm" xr:uid="{00000000-0004-0000-1000-00005C000000}"/>
    <hyperlink ref="I106" r:id="rId94" display="http://lomsls.com/Players/deanklovski.htm" xr:uid="{00000000-0004-0000-1000-00005D000000}"/>
    <hyperlink ref="I107" r:id="rId95" display="http://lomsls.com/Players/kevinsims.htm" xr:uid="{00000000-0004-0000-1000-00005E000000}"/>
    <hyperlink ref="I108" r:id="rId96" display="http://lomsls.com/Players/brandonolanger.htm" xr:uid="{00000000-0004-0000-1000-00005F000000}"/>
    <hyperlink ref="I109" r:id="rId97" display="http://lomsls.com/Players/dennypowell.htm" xr:uid="{00000000-0004-0000-1000-000060000000}"/>
    <hyperlink ref="I110" r:id="rId98" display="http://lomsls.com/Players/robgoing.htm" xr:uid="{00000000-0004-0000-1000-000061000000}"/>
    <hyperlink ref="I111" r:id="rId99" display="http://lomsls.com/Players/waynebullock.htm" xr:uid="{00000000-0004-0000-1000-000062000000}"/>
    <hyperlink ref="I112" r:id="rId100" display="http://lomsls.com/Players/jonmiddleton.htm" xr:uid="{00000000-0004-0000-1000-000063000000}"/>
    <hyperlink ref="I113" r:id="rId101" display="http://lomsls.com/Players/billschroeder.htm" xr:uid="{00000000-0004-0000-1000-000064000000}"/>
    <hyperlink ref="I115" r:id="rId102" display="http://lomsls.com/Players/dustymiller.htm" xr:uid="{00000000-0004-0000-1000-000065000000}"/>
    <hyperlink ref="I116" r:id="rId103" display="http://lomsls.com/Players/ronbrunson.htm" xr:uid="{00000000-0004-0000-1000-000066000000}"/>
    <hyperlink ref="I117" r:id="rId104" display="http://lomsls.com/Players/rickslater.htm" xr:uid="{00000000-0004-0000-1000-000067000000}"/>
    <hyperlink ref="I118" r:id="rId105" display="http://lomsls.com/Players/tonyburns.htm" xr:uid="{00000000-0004-0000-1000-000068000000}"/>
    <hyperlink ref="I119" r:id="rId106" display="http://lomsls.com/Players/robgriffin.htm" xr:uid="{00000000-0004-0000-1000-000069000000}"/>
    <hyperlink ref="I120" r:id="rId107" display="http://lomsls.com/Players/davemiller.htm" xr:uid="{00000000-0004-0000-1000-00006A000000}"/>
    <hyperlink ref="I121" r:id="rId108" display="http://lomsls.com/Players/timkeenan.htm" xr:uid="{00000000-0004-0000-1000-00006B000000}"/>
    <hyperlink ref="I122" r:id="rId109" display="http://lomsls.com/Players/deanshinavier.htm" xr:uid="{00000000-0004-0000-1000-00006C000000}"/>
    <hyperlink ref="I123" r:id="rId110" display="http://lomsls.com/Players/kurtkruecher.htm" xr:uid="{00000000-0004-0000-1000-00006D000000}"/>
    <hyperlink ref="I124" r:id="rId111" display="http://lomsls.com/Players/samiafrate.htm" xr:uid="{00000000-0004-0000-1000-00006E000000}"/>
    <hyperlink ref="I125" r:id="rId112" display="http://lomsls.com/Players/raymccarick.htm" xr:uid="{00000000-0004-0000-1000-00006F000000}"/>
    <hyperlink ref="I126" r:id="rId113" display="http://lomsls.com/Players/jeffgentry.htm" xr:uid="{00000000-0004-0000-1000-000070000000}"/>
    <hyperlink ref="I127" r:id="rId114" display="http://lomsls.com/Players/garrethoffman.htm" xr:uid="{00000000-0004-0000-1000-000071000000}"/>
    <hyperlink ref="I128" r:id="rId115" display="http://lomsls.com/Players/billbasigkow.htm" xr:uid="{00000000-0004-0000-1000-000072000000}"/>
    <hyperlink ref="I129" r:id="rId116" display="http://lomsls.com/Players/andyclay.htm" xr:uid="{00000000-0004-0000-1000-000073000000}"/>
    <hyperlink ref="I131" r:id="rId117" display="http://lomsls.com/Players/markbrancheau.htm" xr:uid="{00000000-0004-0000-1000-000074000000}"/>
    <hyperlink ref="I132" r:id="rId118" display="http://lomsls.com/Players/derekhoffman.htm" xr:uid="{00000000-0004-0000-1000-000075000000}"/>
    <hyperlink ref="I133" r:id="rId119" display="http://lomsls.com/Players/bradcline.htm" xr:uid="{00000000-0004-0000-1000-000076000000}"/>
    <hyperlink ref="I134" r:id="rId120" display="http://lomsls.com/Players/darrinlamphier.htm" xr:uid="{00000000-0004-0000-1000-000077000000}"/>
    <hyperlink ref="I135" r:id="rId121" display="http://lomsls.com/Players/heathkinney.htm" xr:uid="{00000000-0004-0000-1000-000078000000}"/>
    <hyperlink ref="I136" r:id="rId122" display="http://lomsls.com/Players/kylefritz.htm" xr:uid="{00000000-0004-0000-1000-000079000000}"/>
    <hyperlink ref="I137" r:id="rId123" display="http://lomsls.com/Players/joehaines.htm" xr:uid="{00000000-0004-0000-1000-00007A000000}"/>
    <hyperlink ref="I139" r:id="rId124" display="http://lomsls.com/Players/kevinpesta.htm" xr:uid="{00000000-0004-0000-1000-00007B000000}"/>
    <hyperlink ref="I140" r:id="rId125" display="http://lomsls.com/Players/jimmorris.htm" xr:uid="{00000000-0004-0000-1000-00007C000000}"/>
    <hyperlink ref="I141" r:id="rId126" display="http://lomsls.com/Players/mattsturm.htm" xr:uid="{00000000-0004-0000-1000-00007D000000}"/>
    <hyperlink ref="I142" r:id="rId127" display="http://lomsls.com/Players/brettpowell.htm" xr:uid="{00000000-0004-0000-1000-00007E000000}"/>
    <hyperlink ref="I143" r:id="rId128" display="http://lomsls.com/Players/jeffsmith.htm" xr:uid="{00000000-0004-0000-1000-00007F000000}"/>
    <hyperlink ref="I144" r:id="rId129" display="http://lomsls.com/Players/nathanwalter.htm" xr:uid="{00000000-0004-0000-1000-000080000000}"/>
    <hyperlink ref="I147" r:id="rId130" display="http://lomsls.com/Players/davebeltz.htm" xr:uid="{00000000-0004-0000-1000-000081000000}"/>
    <hyperlink ref="I148" r:id="rId131" display="http://lomsls.com/Players/garretpoulin.htm" xr:uid="{00000000-0004-0000-1000-000082000000}"/>
    <hyperlink ref="I149" r:id="rId132" display="http://lomsls.com/Players/jaytraylor.htm" xr:uid="{00000000-0004-0000-1000-000083000000}"/>
    <hyperlink ref="I150" r:id="rId133" display="http://lomsls.com/Players/keithlester.htm" xr:uid="{00000000-0004-0000-1000-000084000000}"/>
    <hyperlink ref="I151" r:id="rId134" display="http://lomsls.com/Players/mikemckinney.htm" xr:uid="{00000000-0004-0000-1000-000085000000}"/>
    <hyperlink ref="I152" r:id="rId135" display="http://lomsls.com/Players/erikdavenport.htm" xr:uid="{00000000-0004-0000-1000-000086000000}"/>
    <hyperlink ref="I153" r:id="rId136" display="http://lomsls.com/Players/briandavenport.htm" xr:uid="{00000000-0004-0000-1000-000087000000}"/>
    <hyperlink ref="I154" r:id="rId137" display="http://lomsls.com/Players/royrobbins.htm" xr:uid="{00000000-0004-0000-1000-000088000000}"/>
    <hyperlink ref="I155" r:id="rId138" display="http://lomsls.com/Players/davecuthrell.htm" xr:uid="{00000000-0004-0000-1000-000089000000}"/>
    <hyperlink ref="I156" r:id="rId139" display="http://lomsls.com/Players/ryanreynolds.htm" xr:uid="{00000000-0004-0000-1000-00008A000000}"/>
    <hyperlink ref="I157" r:id="rId140" display="http://lomsls.com/Players/billyparker.htm" xr:uid="{00000000-0004-0000-1000-00008B000000}"/>
    <hyperlink ref="I159" r:id="rId141" display="http://lomsls.com/Players/jamiekennedy.htm" xr:uid="{00000000-0004-0000-1000-00008C000000}"/>
    <hyperlink ref="I161" r:id="rId142" display="http://lomsls.com/Players/stevefloyd.htm" xr:uid="{00000000-0004-0000-1000-00008D000000}"/>
    <hyperlink ref="I163" r:id="rId143" display="http://lomsls.com/Players/ralphadragna.htm" xr:uid="{00000000-0004-0000-1000-00008E000000}"/>
    <hyperlink ref="I164" r:id="rId144" display="http://lomsls.com/Players/bobsanchez.htm" xr:uid="{00000000-0004-0000-1000-00008F000000}"/>
    <hyperlink ref="I165" r:id="rId145" display="http://lomsls.com/Players/busterkrueger.htm" xr:uid="{00000000-0004-0000-1000-000090000000}"/>
    <hyperlink ref="I166" r:id="rId146" display="http://lomsls.com/Players/darrinsliwa.htm" xr:uid="{00000000-0004-0000-1000-000091000000}"/>
    <hyperlink ref="I167" r:id="rId147" display="http://lomsls.com/Players/tommyholcomb.htm" xr:uid="{00000000-0004-0000-1000-000092000000}"/>
    <hyperlink ref="I168" r:id="rId148" display="http://lomsls.com/Players/kevinboyt.htm" xr:uid="{00000000-0004-0000-1000-000093000000}"/>
    <hyperlink ref="I169" r:id="rId149" display="http://lomsls.com/Players/garynelson.htm" xr:uid="{00000000-0004-0000-1000-000094000000}"/>
    <hyperlink ref="I170" r:id="rId150" display="http://lomsls.com/Players/markdevries.htm" xr:uid="{00000000-0004-0000-1000-000095000000}"/>
    <hyperlink ref="I171" r:id="rId151" display="http://lomsls.com/Players/brucefox.htm" xr:uid="{00000000-0004-0000-1000-000096000000}"/>
    <hyperlink ref="I172" r:id="rId152" display="http://lomsls.com/Players/guysanchez.htm" xr:uid="{00000000-0004-0000-1000-000097000000}"/>
    <hyperlink ref="I173" r:id="rId153" display="http://lomsls.com/Players/roddcunningham.htm" xr:uid="{00000000-0004-0000-1000-000098000000}"/>
    <hyperlink ref="I174" r:id="rId154" display="http://lomsls.com/Players/brianguigar.htm" xr:uid="{00000000-0004-0000-1000-000099000000}"/>
    <hyperlink ref="I175" r:id="rId155" display="http://lomsls.com/Players/melkendiorski.htm" xr:uid="{00000000-0004-0000-1000-00009A000000}"/>
    <hyperlink ref="I176" r:id="rId156" display="http://lomsls.com/Players/mikekinney.htm" xr:uid="{00000000-0004-0000-1000-00009B000000}"/>
    <hyperlink ref="I177" r:id="rId157" display="http://lomsls.com/Players/mattmorris.htm" xr:uid="{00000000-0004-0000-1000-00009C000000}"/>
    <hyperlink ref="I179" r:id="rId158" display="http://lomsls.com/Players/deancaddick.htm" xr:uid="{00000000-0004-0000-1000-00009D000000}"/>
    <hyperlink ref="I180" r:id="rId159" display="http://lomsls.com/Players/troyrusnell.htm" xr:uid="{00000000-0004-0000-1000-00009E000000}"/>
    <hyperlink ref="I182" r:id="rId160" display="http://lomsls.com/Players/mattcummins.htm" xr:uid="{00000000-0004-0000-1000-00009F000000}"/>
    <hyperlink ref="I183" r:id="rId161" display="http://lomsls.com/Players/johnvackaro.htm" xr:uid="{00000000-0004-0000-1000-0000A0000000}"/>
    <hyperlink ref="I184" r:id="rId162" display="http://lomsls.com/Players/mikemahan.htm" xr:uid="{00000000-0004-0000-1000-0000A1000000}"/>
    <hyperlink ref="I185" r:id="rId163" display="http://lomsls.com/Players/timwilliams.htm" xr:uid="{00000000-0004-0000-1000-0000A2000000}"/>
    <hyperlink ref="I186" r:id="rId164" display="http://lomsls.com/Players/bobschrah.htm" xr:uid="{00000000-0004-0000-1000-0000A3000000}"/>
    <hyperlink ref="I187" r:id="rId165" display="http://lomsls.com/Players/rodmelzer.htm" xr:uid="{00000000-0004-0000-1000-0000A4000000}"/>
    <hyperlink ref="I188" r:id="rId166" display="http://lomsls.com/Players/ryancaddick.htm" xr:uid="{00000000-0004-0000-1000-0000A5000000}"/>
    <hyperlink ref="I189" r:id="rId167" display="http://lomsls.com/Players/lloydseron.htm" xr:uid="{00000000-0004-0000-1000-0000A6000000}"/>
    <hyperlink ref="I190" r:id="rId168" display="http://lomsls.com/Players/jasonreetz.htm" xr:uid="{00000000-0004-0000-1000-0000A7000000}"/>
    <hyperlink ref="I192" r:id="rId169" display="http://lomsls.com/Players/brianhart.htm" xr:uid="{00000000-0004-0000-1000-0000A8000000}"/>
    <hyperlink ref="I193" r:id="rId170" display="http://lomsls.com/Players/charliewellman.htm" xr:uid="{00000000-0004-0000-1000-0000A9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2"/>
  <dimension ref="A1:IW208"/>
  <sheetViews>
    <sheetView workbookViewId="0">
      <selection activeCell="K28" sqref="K28"/>
    </sheetView>
  </sheetViews>
  <sheetFormatPr defaultColWidth="9.109375" defaultRowHeight="13.2"/>
  <cols>
    <col min="1" max="1" width="9.109375" style="5"/>
    <col min="2" max="2" width="17.6640625" style="5" bestFit="1" customWidth="1"/>
    <col min="3" max="3" width="17.6640625" style="5" customWidth="1"/>
    <col min="4" max="16384" width="9.109375" style="5"/>
  </cols>
  <sheetData>
    <row r="1" spans="1:257">
      <c r="A1" s="228"/>
      <c r="B1" s="227"/>
      <c r="C1" s="1474"/>
      <c r="D1" s="2060" t="s">
        <v>1051</v>
      </c>
      <c r="E1" s="2055"/>
      <c r="F1" s="2055"/>
      <c r="G1" s="2056"/>
      <c r="H1" s="226"/>
      <c r="I1" s="225"/>
      <c r="J1" s="2061" t="s">
        <v>1080</v>
      </c>
      <c r="K1" s="2062"/>
      <c r="L1" s="2062"/>
      <c r="M1" s="2063"/>
      <c r="N1" s="2057" t="s">
        <v>813</v>
      </c>
      <c r="O1" s="2058"/>
      <c r="P1" s="2059"/>
      <c r="Q1" s="2054" t="s">
        <v>812</v>
      </c>
      <c r="R1" s="2055"/>
      <c r="S1" s="2056"/>
      <c r="T1" s="2057" t="s">
        <v>811</v>
      </c>
      <c r="U1" s="2058"/>
      <c r="V1" s="2059"/>
      <c r="W1" s="2054" t="s">
        <v>810</v>
      </c>
      <c r="X1" s="2055"/>
      <c r="Y1" s="2056"/>
      <c r="Z1" s="2057" t="s">
        <v>809</v>
      </c>
      <c r="AA1" s="2058"/>
      <c r="AB1" s="2059"/>
      <c r="AC1" s="2054" t="s">
        <v>808</v>
      </c>
      <c r="AD1" s="2055"/>
      <c r="AE1" s="2056"/>
      <c r="AF1" s="2057" t="s">
        <v>807</v>
      </c>
      <c r="AG1" s="2058"/>
      <c r="AH1" s="2059"/>
      <c r="AI1" s="2054" t="s">
        <v>806</v>
      </c>
      <c r="AJ1" s="2055"/>
      <c r="AK1" s="2056"/>
      <c r="AL1" s="2057" t="s">
        <v>805</v>
      </c>
      <c r="AM1" s="2058"/>
      <c r="AN1" s="2059"/>
      <c r="AO1" s="2054" t="s">
        <v>804</v>
      </c>
      <c r="AP1" s="2055"/>
      <c r="AQ1" s="2056"/>
      <c r="AR1" s="2057" t="s">
        <v>803</v>
      </c>
      <c r="AS1" s="2058"/>
      <c r="AT1" s="2059"/>
      <c r="AU1" s="2054" t="s">
        <v>802</v>
      </c>
      <c r="AV1" s="2055"/>
      <c r="AW1" s="2056"/>
      <c r="AX1" s="2057" t="s">
        <v>801</v>
      </c>
      <c r="AY1" s="2058"/>
      <c r="AZ1" s="2059"/>
      <c r="BA1" s="2064" t="s">
        <v>800</v>
      </c>
      <c r="BB1" s="2065"/>
      <c r="BC1" s="2066"/>
      <c r="BD1" s="2057" t="s">
        <v>799</v>
      </c>
      <c r="BE1" s="2058"/>
      <c r="BF1" s="2059"/>
      <c r="BG1" s="2064" t="s">
        <v>798</v>
      </c>
      <c r="BH1" s="2065"/>
      <c r="BI1" s="2066"/>
      <c r="BJ1" s="2064" t="s">
        <v>797</v>
      </c>
      <c r="BK1" s="2065"/>
      <c r="BL1" s="2066"/>
      <c r="BM1" s="2064" t="s">
        <v>797</v>
      </c>
      <c r="BN1" s="2065"/>
      <c r="BO1" s="2066"/>
      <c r="BP1" s="224"/>
      <c r="BQ1" s="224"/>
      <c r="BR1" s="224"/>
      <c r="BS1" s="224"/>
      <c r="BT1" s="224"/>
      <c r="BU1" s="224"/>
      <c r="BV1" s="224"/>
      <c r="BW1" s="224"/>
      <c r="BX1" s="224"/>
      <c r="BY1" s="224"/>
      <c r="BZ1" s="224"/>
      <c r="CA1" s="224"/>
      <c r="CB1" s="224"/>
      <c r="CC1" s="224"/>
      <c r="CD1" s="224"/>
      <c r="CE1" s="224"/>
      <c r="CF1" s="224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4"/>
      <c r="CU1" s="224"/>
      <c r="CV1" s="224"/>
      <c r="CW1" s="224"/>
      <c r="CX1" s="224"/>
      <c r="CY1" s="224"/>
      <c r="CZ1" s="224"/>
      <c r="DA1" s="224"/>
      <c r="DB1" s="224"/>
      <c r="DC1" s="224"/>
      <c r="DD1" s="224"/>
      <c r="DE1" s="224"/>
      <c r="DF1" s="224"/>
      <c r="DG1" s="224"/>
      <c r="DH1" s="224"/>
      <c r="DI1" s="224"/>
      <c r="DJ1" s="224"/>
      <c r="DK1" s="224"/>
      <c r="DL1" s="224"/>
      <c r="DM1" s="224"/>
      <c r="DN1" s="224"/>
      <c r="DO1" s="224"/>
      <c r="DP1" s="224"/>
      <c r="DQ1" s="224"/>
      <c r="DR1" s="224"/>
      <c r="DS1" s="224"/>
      <c r="DT1" s="224"/>
      <c r="DU1" s="224"/>
      <c r="DV1" s="224"/>
      <c r="DW1" s="224"/>
      <c r="DX1" s="224"/>
      <c r="DY1" s="224"/>
      <c r="DZ1" s="224"/>
      <c r="EA1" s="224"/>
      <c r="EB1" s="224"/>
      <c r="EC1" s="224"/>
      <c r="ED1" s="224"/>
      <c r="EE1" s="224"/>
      <c r="EF1" s="224"/>
      <c r="EG1" s="224"/>
      <c r="EH1" s="224"/>
      <c r="EI1" s="224"/>
      <c r="EJ1" s="224"/>
      <c r="EK1" s="224"/>
      <c r="EL1" s="224"/>
      <c r="EM1" s="224"/>
      <c r="EN1" s="224"/>
      <c r="EO1" s="224"/>
      <c r="EP1" s="224"/>
      <c r="EQ1" s="224"/>
      <c r="ER1" s="224"/>
      <c r="ES1" s="224"/>
      <c r="ET1" s="224"/>
      <c r="EU1" s="224"/>
      <c r="EV1" s="224"/>
      <c r="EW1" s="224"/>
      <c r="EX1" s="224"/>
      <c r="EY1" s="224"/>
      <c r="EZ1" s="224"/>
      <c r="FA1" s="224"/>
      <c r="FB1" s="224"/>
      <c r="FC1" s="224"/>
      <c r="FD1" s="224"/>
      <c r="FE1" s="224"/>
      <c r="FF1" s="224"/>
      <c r="FG1" s="224"/>
      <c r="FH1" s="224"/>
      <c r="FI1" s="224"/>
      <c r="FJ1" s="224"/>
      <c r="FK1" s="224"/>
      <c r="FL1" s="224"/>
      <c r="FM1" s="224"/>
      <c r="FN1" s="224"/>
      <c r="FO1" s="224"/>
      <c r="FP1" s="224"/>
      <c r="FQ1" s="224"/>
      <c r="FR1" s="224"/>
      <c r="FS1" s="224"/>
      <c r="FT1" s="224"/>
      <c r="FU1" s="224"/>
      <c r="FV1" s="224"/>
      <c r="FW1" s="224"/>
      <c r="FX1" s="224"/>
      <c r="FY1" s="224"/>
      <c r="FZ1" s="224"/>
      <c r="GA1" s="224"/>
      <c r="GB1" s="224"/>
      <c r="GC1" s="224"/>
      <c r="GD1" s="224"/>
      <c r="GE1" s="224"/>
      <c r="GF1" s="224"/>
      <c r="GG1" s="224"/>
      <c r="GH1" s="224"/>
      <c r="GI1" s="224"/>
      <c r="GJ1" s="224"/>
      <c r="GK1" s="224"/>
      <c r="GL1" s="224"/>
      <c r="GM1" s="224"/>
      <c r="GN1" s="224"/>
      <c r="GO1" s="224"/>
      <c r="GP1" s="224"/>
      <c r="GQ1" s="224"/>
      <c r="GR1" s="224"/>
      <c r="GS1" s="224"/>
      <c r="GT1" s="224"/>
      <c r="GU1" s="224"/>
      <c r="GV1" s="224"/>
      <c r="GW1" s="224"/>
      <c r="GX1" s="224"/>
      <c r="GY1" s="224"/>
      <c r="GZ1" s="224"/>
      <c r="HA1" s="224"/>
      <c r="HB1" s="224"/>
      <c r="HC1" s="224"/>
      <c r="HD1" s="224"/>
      <c r="HE1" s="224"/>
      <c r="HF1" s="224"/>
      <c r="HG1" s="224"/>
      <c r="HH1" s="224"/>
      <c r="HI1" s="224"/>
      <c r="HJ1" s="224"/>
      <c r="HK1" s="224"/>
      <c r="HL1" s="224"/>
      <c r="HM1" s="224"/>
      <c r="HN1" s="224"/>
      <c r="HO1" s="224"/>
      <c r="HP1" s="224"/>
      <c r="HQ1" s="224"/>
      <c r="HR1" s="224"/>
      <c r="HS1" s="224"/>
      <c r="HT1" s="224"/>
      <c r="HU1" s="224"/>
      <c r="HV1" s="224"/>
      <c r="HW1" s="224"/>
      <c r="HX1" s="224"/>
      <c r="HY1" s="224"/>
      <c r="HZ1" s="224"/>
      <c r="IA1" s="224"/>
      <c r="IB1" s="224"/>
      <c r="IC1" s="224"/>
      <c r="ID1" s="224"/>
      <c r="IE1" s="224"/>
      <c r="IF1" s="224"/>
      <c r="IG1" s="224"/>
      <c r="IH1" s="224"/>
      <c r="II1" s="224"/>
      <c r="IJ1" s="224"/>
      <c r="IK1" s="224"/>
      <c r="IL1" s="224"/>
      <c r="IM1" s="224"/>
      <c r="IN1" s="224"/>
      <c r="IO1" s="224"/>
      <c r="IP1" s="224"/>
      <c r="IQ1" s="224"/>
      <c r="IR1" s="224"/>
      <c r="IS1" s="224"/>
      <c r="IT1" s="224"/>
      <c r="IU1" s="224"/>
      <c r="IV1" s="224"/>
      <c r="IW1" s="224"/>
    </row>
    <row r="2" spans="1:257">
      <c r="A2" s="215">
        <v>1</v>
      </c>
      <c r="B2" s="214" t="s">
        <v>1024</v>
      </c>
      <c r="C2" s="214"/>
      <c r="D2" s="205" t="s">
        <v>677</v>
      </c>
      <c r="E2" s="205" t="s">
        <v>268</v>
      </c>
      <c r="F2" s="205" t="s">
        <v>888</v>
      </c>
      <c r="G2" s="205" t="s">
        <v>266</v>
      </c>
      <c r="H2" s="220" t="s">
        <v>265</v>
      </c>
      <c r="I2" s="207"/>
      <c r="J2" s="205" t="s">
        <v>268</v>
      </c>
      <c r="K2" s="205" t="s">
        <v>267</v>
      </c>
      <c r="L2" s="205" t="s">
        <v>266</v>
      </c>
      <c r="M2" s="214" t="s">
        <v>265</v>
      </c>
      <c r="N2" s="205" t="s">
        <v>268</v>
      </c>
      <c r="O2" s="205" t="s">
        <v>267</v>
      </c>
      <c r="P2" s="205" t="s">
        <v>266</v>
      </c>
      <c r="Q2" s="205" t="s">
        <v>268</v>
      </c>
      <c r="R2" s="205" t="s">
        <v>267</v>
      </c>
      <c r="S2" s="205" t="s">
        <v>266</v>
      </c>
      <c r="T2" s="205" t="s">
        <v>268</v>
      </c>
      <c r="U2" s="205" t="s">
        <v>267</v>
      </c>
      <c r="V2" s="205" t="s">
        <v>266</v>
      </c>
      <c r="W2" s="205" t="s">
        <v>268</v>
      </c>
      <c r="X2" s="205" t="s">
        <v>267</v>
      </c>
      <c r="Y2" s="205" t="s">
        <v>266</v>
      </c>
      <c r="Z2" s="205" t="s">
        <v>268</v>
      </c>
      <c r="AA2" s="205" t="s">
        <v>267</v>
      </c>
      <c r="AB2" s="205" t="s">
        <v>266</v>
      </c>
      <c r="AC2" s="205" t="s">
        <v>268</v>
      </c>
      <c r="AD2" s="205" t="s">
        <v>267</v>
      </c>
      <c r="AE2" s="205" t="s">
        <v>266</v>
      </c>
      <c r="AF2" s="205" t="s">
        <v>268</v>
      </c>
      <c r="AG2" s="205" t="s">
        <v>267</v>
      </c>
      <c r="AH2" s="205" t="s">
        <v>266</v>
      </c>
      <c r="AI2" s="205" t="s">
        <v>268</v>
      </c>
      <c r="AJ2" s="205" t="s">
        <v>267</v>
      </c>
      <c r="AK2" s="205" t="s">
        <v>266</v>
      </c>
      <c r="AL2" s="205" t="s">
        <v>268</v>
      </c>
      <c r="AM2" s="205" t="s">
        <v>267</v>
      </c>
      <c r="AN2" s="205" t="s">
        <v>266</v>
      </c>
      <c r="AO2" s="205" t="s">
        <v>268</v>
      </c>
      <c r="AP2" s="205" t="s">
        <v>267</v>
      </c>
      <c r="AQ2" s="205" t="s">
        <v>266</v>
      </c>
      <c r="AR2" s="205" t="s">
        <v>268</v>
      </c>
      <c r="AS2" s="205" t="s">
        <v>267</v>
      </c>
      <c r="AT2" s="205" t="s">
        <v>266</v>
      </c>
      <c r="AU2" s="205" t="s">
        <v>268</v>
      </c>
      <c r="AV2" s="205" t="s">
        <v>267</v>
      </c>
      <c r="AW2" s="205" t="s">
        <v>266</v>
      </c>
      <c r="AX2" s="205" t="s">
        <v>268</v>
      </c>
      <c r="AY2" s="205" t="s">
        <v>267</v>
      </c>
      <c r="AZ2" s="205" t="s">
        <v>266</v>
      </c>
      <c r="BA2" s="205" t="s">
        <v>268</v>
      </c>
      <c r="BB2" s="205" t="s">
        <v>267</v>
      </c>
      <c r="BC2" s="205" t="s">
        <v>266</v>
      </c>
      <c r="BD2" s="205" t="s">
        <v>268</v>
      </c>
      <c r="BE2" s="205" t="s">
        <v>267</v>
      </c>
      <c r="BF2" s="205" t="s">
        <v>266</v>
      </c>
      <c r="BG2" s="205" t="s">
        <v>268</v>
      </c>
      <c r="BH2" s="205" t="s">
        <v>267</v>
      </c>
      <c r="BI2" s="205" t="s">
        <v>266</v>
      </c>
      <c r="BJ2" s="205" t="s">
        <v>268</v>
      </c>
      <c r="BK2" s="205" t="s">
        <v>267</v>
      </c>
      <c r="BL2" s="205" t="s">
        <v>266</v>
      </c>
      <c r="BM2" s="205" t="s">
        <v>268</v>
      </c>
      <c r="BN2" s="205" t="s">
        <v>267</v>
      </c>
      <c r="BO2" s="204" t="s">
        <v>266</v>
      </c>
      <c r="BP2" s="197"/>
      <c r="BQ2" s="197"/>
      <c r="BR2" s="197"/>
      <c r="BS2" s="197"/>
      <c r="BT2" s="197"/>
      <c r="BU2" s="197"/>
      <c r="BV2" s="197"/>
      <c r="BW2" s="197"/>
      <c r="BX2" s="197"/>
      <c r="BY2" s="197"/>
      <c r="BZ2" s="197"/>
      <c r="CA2" s="197"/>
      <c r="CB2" s="197"/>
      <c r="CC2" s="197"/>
      <c r="CD2" s="197"/>
      <c r="CE2" s="197"/>
      <c r="CF2" s="197"/>
      <c r="CG2" s="197"/>
      <c r="CH2" s="197"/>
      <c r="CI2" s="197"/>
      <c r="CJ2" s="197"/>
      <c r="CK2" s="197"/>
      <c r="CL2" s="197"/>
      <c r="CM2" s="197"/>
      <c r="CN2" s="197"/>
      <c r="CO2" s="197"/>
      <c r="CP2" s="197"/>
      <c r="CQ2" s="197"/>
      <c r="CR2" s="197"/>
      <c r="CS2" s="197"/>
      <c r="CT2" s="197"/>
      <c r="CU2" s="197"/>
      <c r="CV2" s="197"/>
      <c r="CW2" s="197"/>
      <c r="CX2" s="197"/>
      <c r="CY2" s="197"/>
      <c r="CZ2" s="197"/>
      <c r="DA2" s="197"/>
      <c r="DB2" s="197"/>
      <c r="DC2" s="197"/>
      <c r="DD2" s="197"/>
      <c r="DE2" s="197"/>
      <c r="DF2" s="197"/>
      <c r="DG2" s="197"/>
      <c r="DH2" s="197"/>
      <c r="DI2" s="197"/>
      <c r="DJ2" s="197"/>
      <c r="DK2" s="197"/>
      <c r="DL2" s="197"/>
      <c r="DM2" s="197"/>
      <c r="DN2" s="197"/>
      <c r="DO2" s="197"/>
      <c r="DP2" s="197"/>
      <c r="DQ2" s="197"/>
      <c r="DR2" s="197"/>
      <c r="DS2" s="197"/>
      <c r="DT2" s="197"/>
      <c r="DU2" s="197"/>
      <c r="DV2" s="197"/>
      <c r="DW2" s="197"/>
      <c r="DX2" s="197"/>
      <c r="DY2" s="197"/>
      <c r="DZ2" s="197"/>
      <c r="EA2" s="197"/>
      <c r="EB2" s="197"/>
      <c r="EC2" s="197"/>
      <c r="ED2" s="197"/>
      <c r="EE2" s="197"/>
      <c r="EF2" s="197"/>
      <c r="EG2" s="197"/>
      <c r="EH2" s="197"/>
      <c r="EI2" s="197"/>
      <c r="EJ2" s="197"/>
      <c r="EK2" s="197"/>
      <c r="EL2" s="197"/>
      <c r="EM2" s="197"/>
      <c r="EN2" s="197"/>
      <c r="EO2" s="197"/>
      <c r="EP2" s="197"/>
      <c r="EQ2" s="197"/>
      <c r="ER2" s="197"/>
      <c r="ES2" s="197"/>
      <c r="ET2" s="197"/>
      <c r="EU2" s="197"/>
      <c r="EV2" s="197"/>
      <c r="EW2" s="197"/>
      <c r="EX2" s="197"/>
      <c r="EY2" s="197"/>
      <c r="EZ2" s="197"/>
      <c r="FA2" s="197"/>
      <c r="FB2" s="197"/>
      <c r="FC2" s="197"/>
      <c r="FD2" s="197"/>
      <c r="FE2" s="197"/>
      <c r="FF2" s="197"/>
      <c r="FG2" s="197"/>
      <c r="FH2" s="197"/>
      <c r="FI2" s="197"/>
      <c r="FJ2" s="197"/>
      <c r="FK2" s="197"/>
      <c r="FL2" s="197"/>
      <c r="FM2" s="197"/>
      <c r="FN2" s="197"/>
      <c r="FO2" s="197"/>
      <c r="FP2" s="197"/>
      <c r="FQ2" s="197"/>
      <c r="FR2" s="197"/>
      <c r="FS2" s="197"/>
      <c r="FT2" s="197"/>
      <c r="FU2" s="197"/>
      <c r="FV2" s="197"/>
      <c r="FW2" s="197"/>
      <c r="FX2" s="197"/>
      <c r="FY2" s="197"/>
      <c r="FZ2" s="197"/>
      <c r="GA2" s="197"/>
      <c r="GB2" s="197"/>
      <c r="GC2" s="197"/>
      <c r="GD2" s="197"/>
      <c r="GE2" s="197"/>
      <c r="GF2" s="197"/>
      <c r="GG2" s="197"/>
      <c r="GH2" s="197"/>
      <c r="GI2" s="197"/>
      <c r="GJ2" s="197"/>
      <c r="GK2" s="197"/>
      <c r="GL2" s="197"/>
      <c r="GM2" s="197"/>
      <c r="GN2" s="197"/>
      <c r="GO2" s="197"/>
      <c r="GP2" s="197"/>
      <c r="GQ2" s="197"/>
      <c r="GR2" s="197"/>
      <c r="GS2" s="197"/>
      <c r="GT2" s="197"/>
      <c r="GU2" s="197"/>
      <c r="GV2" s="197"/>
      <c r="GW2" s="197"/>
      <c r="GX2" s="197"/>
      <c r="GY2" s="197"/>
      <c r="GZ2" s="197"/>
      <c r="HA2" s="197"/>
      <c r="HB2" s="197"/>
      <c r="HC2" s="197"/>
      <c r="HD2" s="197"/>
      <c r="HE2" s="197"/>
      <c r="HF2" s="197"/>
      <c r="HG2" s="197"/>
      <c r="HH2" s="197"/>
      <c r="HI2" s="197"/>
      <c r="HJ2" s="197"/>
      <c r="HK2" s="197"/>
      <c r="HL2" s="197"/>
      <c r="HM2" s="197"/>
      <c r="HN2" s="197"/>
      <c r="HO2" s="197"/>
      <c r="HP2" s="197"/>
      <c r="HQ2" s="197"/>
      <c r="HR2" s="197"/>
      <c r="HS2" s="197"/>
      <c r="HT2" s="197"/>
      <c r="HU2" s="197"/>
      <c r="HV2" s="197"/>
      <c r="HW2" s="197"/>
      <c r="HX2" s="197"/>
      <c r="HY2" s="197"/>
      <c r="HZ2" s="197"/>
      <c r="IA2" s="197"/>
      <c r="IB2" s="197"/>
      <c r="IC2" s="197"/>
      <c r="ID2" s="197"/>
      <c r="IE2" s="197"/>
      <c r="IF2" s="197"/>
      <c r="IG2" s="197"/>
      <c r="IH2" s="197"/>
      <c r="II2" s="197"/>
      <c r="IJ2" s="197"/>
      <c r="IK2" s="197"/>
      <c r="IL2" s="197"/>
      <c r="IM2" s="197"/>
      <c r="IN2" s="197"/>
      <c r="IO2" s="197"/>
      <c r="IP2" s="197"/>
      <c r="IQ2" s="197"/>
      <c r="IR2" s="197"/>
      <c r="IS2" s="197"/>
      <c r="IT2" s="197"/>
      <c r="IU2" s="197"/>
      <c r="IV2" s="197"/>
      <c r="IW2" s="197"/>
    </row>
    <row r="3" spans="1:257">
      <c r="A3" s="208">
        <v>1</v>
      </c>
      <c r="B3" s="205" t="s">
        <v>887</v>
      </c>
      <c r="C3" s="205" t="str">
        <f>TRIM(B3)</f>
        <v>MIKE GABRIAU</v>
      </c>
      <c r="D3" s="205">
        <v>15</v>
      </c>
      <c r="E3" s="229">
        <v>1010</v>
      </c>
      <c r="F3" s="209">
        <v>696</v>
      </c>
      <c r="G3" s="209">
        <v>75</v>
      </c>
      <c r="H3" s="206">
        <f>F3/E3</f>
        <v>0.68910891089108905</v>
      </c>
      <c r="I3" s="207"/>
      <c r="J3" s="205">
        <f>SUM(N3,Q3,T3,W3,Z3,AC3,AF3,AI3,AL3,AO3,AR3,AU3,AX3,BA3,BD3,BG3)</f>
        <v>76</v>
      </c>
      <c r="K3" s="205">
        <f>SUM(O3,R3,U3,X3,AA3,AD3,AG3,AJ3,AM3,AP3,AS3,AV3,AY3,BB3,BE3,BH3)</f>
        <v>42</v>
      </c>
      <c r="L3" s="205">
        <f>SUM(P3,S3,V3,Y3,AB3,AE3,AH3,AK3,AN3,AQ3,AT3,AW3,AZ3,BC3,BF3,BI3)</f>
        <v>0</v>
      </c>
      <c r="M3" s="206">
        <f>K3/J3</f>
        <v>0.55263157894736847</v>
      </c>
      <c r="N3" s="205">
        <v>4</v>
      </c>
      <c r="O3" s="205">
        <v>3</v>
      </c>
      <c r="P3" s="205">
        <v>0</v>
      </c>
      <c r="Q3" s="205">
        <v>4</v>
      </c>
      <c r="R3" s="205">
        <v>3</v>
      </c>
      <c r="S3" s="205">
        <v>0</v>
      </c>
      <c r="T3" s="205">
        <v>6</v>
      </c>
      <c r="U3" s="205">
        <v>3</v>
      </c>
      <c r="V3" s="205">
        <v>0</v>
      </c>
      <c r="W3" s="205">
        <v>5</v>
      </c>
      <c r="X3" s="205">
        <v>3</v>
      </c>
      <c r="Y3" s="205">
        <v>0</v>
      </c>
      <c r="Z3" s="205">
        <v>6</v>
      </c>
      <c r="AA3" s="205">
        <v>2</v>
      </c>
      <c r="AB3" s="205">
        <v>0</v>
      </c>
      <c r="AC3" s="205">
        <v>5</v>
      </c>
      <c r="AD3" s="205">
        <v>2</v>
      </c>
      <c r="AE3" s="205">
        <v>0</v>
      </c>
      <c r="AF3" s="205">
        <v>5</v>
      </c>
      <c r="AG3" s="205">
        <v>3</v>
      </c>
      <c r="AH3" s="205">
        <v>0</v>
      </c>
      <c r="AI3" s="205">
        <v>5</v>
      </c>
      <c r="AJ3" s="205">
        <v>2</v>
      </c>
      <c r="AK3" s="205">
        <v>0</v>
      </c>
      <c r="AL3" s="205">
        <v>3</v>
      </c>
      <c r="AM3" s="205">
        <v>2</v>
      </c>
      <c r="AN3" s="205">
        <v>0</v>
      </c>
      <c r="AO3" s="205">
        <v>6</v>
      </c>
      <c r="AP3" s="205">
        <v>3</v>
      </c>
      <c r="AQ3" s="205">
        <v>0</v>
      </c>
      <c r="AR3" s="205">
        <v>4</v>
      </c>
      <c r="AS3" s="205">
        <v>2</v>
      </c>
      <c r="AT3" s="205">
        <v>0</v>
      </c>
      <c r="AU3" s="205">
        <v>5</v>
      </c>
      <c r="AV3" s="205">
        <v>3</v>
      </c>
      <c r="AW3" s="205">
        <v>0</v>
      </c>
      <c r="AX3" s="205">
        <v>5</v>
      </c>
      <c r="AY3" s="205">
        <v>3</v>
      </c>
      <c r="AZ3" s="205">
        <v>0</v>
      </c>
      <c r="BA3" s="205">
        <v>4</v>
      </c>
      <c r="BB3" s="205">
        <v>2</v>
      </c>
      <c r="BC3" s="205">
        <v>0</v>
      </c>
      <c r="BD3" s="205">
        <v>5</v>
      </c>
      <c r="BE3" s="205">
        <v>3</v>
      </c>
      <c r="BF3" s="205">
        <v>0</v>
      </c>
      <c r="BG3" s="205">
        <v>4</v>
      </c>
      <c r="BH3" s="205">
        <v>3</v>
      </c>
      <c r="BI3" s="205">
        <v>0</v>
      </c>
      <c r="BJ3" s="205"/>
      <c r="BK3" s="205"/>
      <c r="BL3" s="205"/>
      <c r="BM3" s="205"/>
      <c r="BN3" s="205"/>
      <c r="BO3" s="204"/>
      <c r="BP3" s="197"/>
      <c r="BQ3" s="197"/>
      <c r="BR3" s="197"/>
      <c r="BS3" s="197"/>
      <c r="BT3" s="197"/>
      <c r="BU3" s="197"/>
      <c r="BV3" s="197"/>
      <c r="BW3" s="197"/>
      <c r="BX3" s="197"/>
      <c r="BY3" s="197"/>
      <c r="BZ3" s="197"/>
      <c r="CA3" s="197"/>
      <c r="CB3" s="197"/>
      <c r="CC3" s="197"/>
      <c r="CD3" s="197"/>
      <c r="CE3" s="197"/>
      <c r="CF3" s="197"/>
      <c r="CG3" s="197"/>
      <c r="CH3" s="197"/>
      <c r="CI3" s="197"/>
      <c r="CJ3" s="197"/>
      <c r="CK3" s="197"/>
      <c r="CL3" s="197"/>
      <c r="CM3" s="197"/>
      <c r="CN3" s="197"/>
      <c r="CO3" s="197"/>
      <c r="CP3" s="197"/>
      <c r="CQ3" s="197"/>
      <c r="CR3" s="197"/>
      <c r="CS3" s="197"/>
      <c r="CT3" s="197"/>
      <c r="CU3" s="197"/>
      <c r="CV3" s="197"/>
      <c r="CW3" s="197"/>
      <c r="CX3" s="197"/>
      <c r="CY3" s="197"/>
      <c r="CZ3" s="197"/>
      <c r="DA3" s="197"/>
      <c r="DB3" s="197"/>
      <c r="DC3" s="197"/>
      <c r="DD3" s="197"/>
      <c r="DE3" s="197"/>
      <c r="DF3" s="197"/>
      <c r="DG3" s="197"/>
      <c r="DH3" s="197"/>
      <c r="DI3" s="197"/>
      <c r="DJ3" s="197"/>
      <c r="DK3" s="197"/>
      <c r="DL3" s="197"/>
      <c r="DM3" s="197"/>
      <c r="DN3" s="197"/>
      <c r="DO3" s="197"/>
      <c r="DP3" s="197"/>
      <c r="DQ3" s="197"/>
      <c r="DR3" s="197"/>
      <c r="DS3" s="197"/>
      <c r="DT3" s="197"/>
      <c r="DU3" s="197"/>
      <c r="DV3" s="197"/>
      <c r="DW3" s="197"/>
      <c r="DX3" s="197"/>
      <c r="DY3" s="197"/>
      <c r="DZ3" s="197"/>
      <c r="EA3" s="197"/>
      <c r="EB3" s="197"/>
      <c r="EC3" s="197"/>
      <c r="ED3" s="197"/>
      <c r="EE3" s="197"/>
      <c r="EF3" s="197"/>
      <c r="EG3" s="197"/>
      <c r="EH3" s="197"/>
      <c r="EI3" s="197"/>
      <c r="EJ3" s="197"/>
      <c r="EK3" s="197"/>
      <c r="EL3" s="197"/>
      <c r="EM3" s="197"/>
      <c r="EN3" s="197"/>
      <c r="EO3" s="197"/>
      <c r="EP3" s="197"/>
      <c r="EQ3" s="197"/>
      <c r="ER3" s="197"/>
      <c r="ES3" s="197"/>
      <c r="ET3" s="197"/>
      <c r="EU3" s="197"/>
      <c r="EV3" s="197"/>
      <c r="EW3" s="197"/>
      <c r="EX3" s="197"/>
      <c r="EY3" s="197"/>
      <c r="EZ3" s="197"/>
      <c r="FA3" s="197"/>
      <c r="FB3" s="197"/>
      <c r="FC3" s="197"/>
      <c r="FD3" s="197"/>
      <c r="FE3" s="197"/>
      <c r="FF3" s="197"/>
      <c r="FG3" s="197"/>
      <c r="FH3" s="197"/>
      <c r="FI3" s="197"/>
      <c r="FJ3" s="197"/>
      <c r="FK3" s="197"/>
      <c r="FL3" s="197"/>
      <c r="FM3" s="197"/>
      <c r="FN3" s="197"/>
      <c r="FO3" s="197"/>
      <c r="FP3" s="197"/>
      <c r="FQ3" s="197"/>
      <c r="FR3" s="197"/>
      <c r="FS3" s="197"/>
      <c r="FT3" s="197"/>
      <c r="FU3" s="197"/>
      <c r="FV3" s="197"/>
      <c r="FW3" s="197"/>
      <c r="FX3" s="197"/>
      <c r="FY3" s="197"/>
      <c r="FZ3" s="197"/>
      <c r="GA3" s="197"/>
      <c r="GB3" s="197"/>
      <c r="GC3" s="197"/>
      <c r="GD3" s="197"/>
      <c r="GE3" s="197"/>
      <c r="GF3" s="197"/>
      <c r="GG3" s="197"/>
      <c r="GH3" s="197"/>
      <c r="GI3" s="197"/>
      <c r="GJ3" s="197"/>
      <c r="GK3" s="197"/>
      <c r="GL3" s="197"/>
      <c r="GM3" s="197"/>
      <c r="GN3" s="197"/>
      <c r="GO3" s="197"/>
      <c r="GP3" s="197"/>
      <c r="GQ3" s="197"/>
      <c r="GR3" s="197"/>
      <c r="GS3" s="197"/>
      <c r="GT3" s="197"/>
      <c r="GU3" s="197"/>
      <c r="GV3" s="197"/>
      <c r="GW3" s="197"/>
      <c r="GX3" s="197"/>
      <c r="GY3" s="197"/>
      <c r="GZ3" s="197"/>
      <c r="HA3" s="197"/>
      <c r="HB3" s="197"/>
      <c r="HC3" s="197"/>
      <c r="HD3" s="197"/>
      <c r="HE3" s="197"/>
      <c r="HF3" s="197"/>
      <c r="HG3" s="197"/>
      <c r="HH3" s="197"/>
      <c r="HI3" s="197"/>
      <c r="HJ3" s="197"/>
      <c r="HK3" s="197"/>
      <c r="HL3" s="197"/>
      <c r="HM3" s="197"/>
      <c r="HN3" s="197"/>
      <c r="HO3" s="197"/>
      <c r="HP3" s="197"/>
      <c r="HQ3" s="197"/>
      <c r="HR3" s="197"/>
      <c r="HS3" s="197"/>
      <c r="HT3" s="197"/>
      <c r="HU3" s="197"/>
      <c r="HV3" s="197"/>
      <c r="HW3" s="197"/>
      <c r="HX3" s="197"/>
      <c r="HY3" s="197"/>
      <c r="HZ3" s="197"/>
      <c r="IA3" s="197"/>
      <c r="IB3" s="197"/>
      <c r="IC3" s="197"/>
      <c r="ID3" s="197"/>
      <c r="IE3" s="197"/>
      <c r="IF3" s="197"/>
      <c r="IG3" s="197"/>
      <c r="IH3" s="197"/>
      <c r="II3" s="197"/>
      <c r="IJ3" s="197"/>
      <c r="IK3" s="197"/>
      <c r="IL3" s="197"/>
      <c r="IM3" s="197"/>
      <c r="IN3" s="197"/>
      <c r="IO3" s="197"/>
      <c r="IP3" s="197"/>
      <c r="IQ3" s="197"/>
      <c r="IR3" s="197"/>
      <c r="IS3" s="197"/>
      <c r="IT3" s="197"/>
      <c r="IU3" s="197"/>
      <c r="IV3" s="197"/>
      <c r="IW3" s="197"/>
    </row>
    <row r="4" spans="1:257">
      <c r="A4" s="208">
        <v>2</v>
      </c>
      <c r="B4" s="205" t="s">
        <v>1040</v>
      </c>
      <c r="C4" s="205" t="str">
        <f t="shared" ref="C4:C18" si="0">TRIM(B4)</f>
        <v>ERIC PEPLOWSKI</v>
      </c>
      <c r="D4" s="205">
        <v>2</v>
      </c>
      <c r="E4" s="205">
        <v>142</v>
      </c>
      <c r="F4" s="205">
        <v>98</v>
      </c>
      <c r="G4" s="205">
        <v>4</v>
      </c>
      <c r="H4" s="206">
        <f t="shared" ref="H4:H16" si="1">F6/E6</f>
        <v>0.62732919254658381</v>
      </c>
      <c r="I4" s="207"/>
      <c r="J4" s="205">
        <f t="shared" ref="J4:J18" si="2">SUM(N4,Q4,T4,W4,Z4,AC4,AF4,AI4,AL4,AO4,AR4,AU4,AX4,BA4,BD4,BG4)</f>
        <v>70</v>
      </c>
      <c r="K4" s="205">
        <f t="shared" ref="K4:K18" si="3">SUM(O4,R4,U4,X4,AA4,AD4,AG4,AJ4,AM4,AP4,AS4,AV4,AY4,BB4,BE4,BH4)</f>
        <v>49</v>
      </c>
      <c r="L4" s="205">
        <f t="shared" ref="L4:L18" si="4">SUM(P4,S4,V4,Y4,AB4,AE4,AH4,AK4,AN4,AQ4,AT4,AW4,AZ4,BC4,BF4,BI4)</f>
        <v>2</v>
      </c>
      <c r="M4" s="206">
        <f t="shared" ref="M4:M18" si="5">K4/J4</f>
        <v>0.7</v>
      </c>
      <c r="N4" s="205">
        <v>4</v>
      </c>
      <c r="O4" s="205">
        <v>2</v>
      </c>
      <c r="P4" s="205">
        <v>0</v>
      </c>
      <c r="Q4" s="205">
        <v>3</v>
      </c>
      <c r="R4" s="205">
        <v>2</v>
      </c>
      <c r="S4" s="205">
        <v>0</v>
      </c>
      <c r="T4" s="205">
        <v>6</v>
      </c>
      <c r="U4" s="205">
        <v>4</v>
      </c>
      <c r="V4" s="205">
        <v>0</v>
      </c>
      <c r="W4" s="205">
        <v>5</v>
      </c>
      <c r="X4" s="205">
        <v>4</v>
      </c>
      <c r="Y4" s="205">
        <v>0</v>
      </c>
      <c r="Z4" s="205">
        <v>4</v>
      </c>
      <c r="AA4" s="205">
        <v>4</v>
      </c>
      <c r="AB4" s="205">
        <v>0</v>
      </c>
      <c r="AC4" s="205">
        <v>6</v>
      </c>
      <c r="AD4" s="205">
        <v>4</v>
      </c>
      <c r="AE4" s="205">
        <v>1</v>
      </c>
      <c r="AF4" s="205">
        <v>4</v>
      </c>
      <c r="AG4" s="205">
        <v>3</v>
      </c>
      <c r="AH4" s="205">
        <v>0</v>
      </c>
      <c r="AI4" s="205">
        <v>2</v>
      </c>
      <c r="AJ4" s="205">
        <v>1</v>
      </c>
      <c r="AK4" s="205">
        <v>0</v>
      </c>
      <c r="AL4" s="205">
        <v>6</v>
      </c>
      <c r="AM4" s="205">
        <v>4</v>
      </c>
      <c r="AN4" s="205">
        <v>0</v>
      </c>
      <c r="AO4" s="205">
        <v>6</v>
      </c>
      <c r="AP4" s="205">
        <v>5</v>
      </c>
      <c r="AQ4" s="205">
        <v>0</v>
      </c>
      <c r="AR4" s="205">
        <v>5</v>
      </c>
      <c r="AS4" s="205">
        <v>3</v>
      </c>
      <c r="AT4" s="205">
        <v>0</v>
      </c>
      <c r="AU4" s="205">
        <v>0</v>
      </c>
      <c r="AV4" s="205">
        <v>0</v>
      </c>
      <c r="AW4" s="205">
        <v>0</v>
      </c>
      <c r="AX4" s="205">
        <v>5</v>
      </c>
      <c r="AY4" s="205">
        <v>4</v>
      </c>
      <c r="AZ4" s="205">
        <v>1</v>
      </c>
      <c r="BA4" s="205">
        <v>4</v>
      </c>
      <c r="BB4" s="205">
        <v>3</v>
      </c>
      <c r="BC4" s="205">
        <v>0</v>
      </c>
      <c r="BD4" s="205">
        <v>6</v>
      </c>
      <c r="BE4" s="205">
        <v>4</v>
      </c>
      <c r="BF4" s="205">
        <v>0</v>
      </c>
      <c r="BG4" s="205">
        <v>4</v>
      </c>
      <c r="BH4" s="205">
        <v>2</v>
      </c>
      <c r="BI4" s="205">
        <v>0</v>
      </c>
      <c r="BJ4" s="205"/>
      <c r="BK4" s="205"/>
      <c r="BL4" s="205"/>
      <c r="BM4" s="205"/>
      <c r="BN4" s="205"/>
      <c r="BO4" s="204"/>
      <c r="BP4" s="197"/>
      <c r="BQ4" s="197"/>
      <c r="BR4" s="197"/>
      <c r="BS4" s="197"/>
      <c r="BT4" s="197"/>
      <c r="BU4" s="197"/>
      <c r="BV4" s="197"/>
      <c r="BW4" s="197"/>
      <c r="BX4" s="197"/>
      <c r="BY4" s="197"/>
      <c r="BZ4" s="197"/>
      <c r="CA4" s="197"/>
      <c r="CB4" s="197"/>
      <c r="CC4" s="197"/>
      <c r="CD4" s="197"/>
      <c r="CE4" s="197"/>
      <c r="CF4" s="197"/>
      <c r="CG4" s="197"/>
      <c r="CH4" s="197"/>
      <c r="CI4" s="197"/>
      <c r="CJ4" s="197"/>
      <c r="CK4" s="197"/>
      <c r="CL4" s="197"/>
      <c r="CM4" s="197"/>
      <c r="CN4" s="197"/>
      <c r="CO4" s="197"/>
      <c r="CP4" s="197"/>
      <c r="CQ4" s="197"/>
      <c r="CR4" s="197"/>
      <c r="CS4" s="197"/>
      <c r="CT4" s="197"/>
      <c r="CU4" s="197"/>
      <c r="CV4" s="197"/>
      <c r="CW4" s="197"/>
      <c r="CX4" s="197"/>
      <c r="CY4" s="197"/>
      <c r="CZ4" s="197"/>
      <c r="DA4" s="197"/>
      <c r="DB4" s="197"/>
      <c r="DC4" s="197"/>
      <c r="DD4" s="197"/>
      <c r="DE4" s="197"/>
      <c r="DF4" s="197"/>
      <c r="DG4" s="197"/>
      <c r="DH4" s="197"/>
      <c r="DI4" s="197"/>
      <c r="DJ4" s="197"/>
      <c r="DK4" s="197"/>
      <c r="DL4" s="197"/>
      <c r="DM4" s="197"/>
      <c r="DN4" s="197"/>
      <c r="DO4" s="197"/>
      <c r="DP4" s="197"/>
      <c r="DQ4" s="197"/>
      <c r="DR4" s="197"/>
      <c r="DS4" s="197"/>
      <c r="DT4" s="197"/>
      <c r="DU4" s="197"/>
      <c r="DV4" s="197"/>
      <c r="DW4" s="197"/>
      <c r="DX4" s="197"/>
      <c r="DY4" s="197"/>
      <c r="DZ4" s="197"/>
      <c r="EA4" s="197"/>
      <c r="EB4" s="197"/>
      <c r="EC4" s="197"/>
      <c r="ED4" s="197"/>
      <c r="EE4" s="197"/>
      <c r="EF4" s="197"/>
      <c r="EG4" s="197"/>
      <c r="EH4" s="197"/>
      <c r="EI4" s="197"/>
      <c r="EJ4" s="197"/>
      <c r="EK4" s="197"/>
      <c r="EL4" s="197"/>
      <c r="EM4" s="197"/>
      <c r="EN4" s="197"/>
      <c r="EO4" s="197"/>
      <c r="EP4" s="197"/>
      <c r="EQ4" s="197"/>
      <c r="ER4" s="197"/>
      <c r="ES4" s="197"/>
      <c r="ET4" s="197"/>
      <c r="EU4" s="197"/>
      <c r="EV4" s="197"/>
      <c r="EW4" s="197"/>
      <c r="EX4" s="197"/>
      <c r="EY4" s="197"/>
      <c r="EZ4" s="197"/>
      <c r="FA4" s="197"/>
      <c r="FB4" s="197"/>
      <c r="FC4" s="197"/>
      <c r="FD4" s="197"/>
      <c r="FE4" s="197"/>
      <c r="FF4" s="197"/>
      <c r="FG4" s="197"/>
      <c r="FH4" s="197"/>
      <c r="FI4" s="197"/>
      <c r="FJ4" s="197"/>
      <c r="FK4" s="197"/>
      <c r="FL4" s="197"/>
      <c r="FM4" s="197"/>
      <c r="FN4" s="197"/>
      <c r="FO4" s="197"/>
      <c r="FP4" s="197"/>
      <c r="FQ4" s="197"/>
      <c r="FR4" s="197"/>
      <c r="FS4" s="197"/>
      <c r="FT4" s="197"/>
      <c r="FU4" s="197"/>
      <c r="FV4" s="197"/>
      <c r="FW4" s="197"/>
      <c r="FX4" s="197"/>
      <c r="FY4" s="197"/>
      <c r="FZ4" s="197"/>
      <c r="GA4" s="197"/>
      <c r="GB4" s="197"/>
      <c r="GC4" s="197"/>
      <c r="GD4" s="197"/>
      <c r="GE4" s="197"/>
      <c r="GF4" s="197"/>
      <c r="GG4" s="197"/>
      <c r="GH4" s="197"/>
      <c r="GI4" s="197"/>
      <c r="GJ4" s="197"/>
      <c r="GK4" s="197"/>
      <c r="GL4" s="197"/>
      <c r="GM4" s="197"/>
      <c r="GN4" s="197"/>
      <c r="GO4" s="197"/>
      <c r="GP4" s="197"/>
      <c r="GQ4" s="197"/>
      <c r="GR4" s="197"/>
      <c r="GS4" s="197"/>
      <c r="GT4" s="197"/>
      <c r="GU4" s="197"/>
      <c r="GV4" s="197"/>
      <c r="GW4" s="197"/>
      <c r="GX4" s="197"/>
      <c r="GY4" s="197"/>
      <c r="GZ4" s="197"/>
      <c r="HA4" s="197"/>
      <c r="HB4" s="197"/>
      <c r="HC4" s="197"/>
      <c r="HD4" s="197"/>
      <c r="HE4" s="197"/>
      <c r="HF4" s="197"/>
      <c r="HG4" s="197"/>
      <c r="HH4" s="197"/>
      <c r="HI4" s="197"/>
      <c r="HJ4" s="197"/>
      <c r="HK4" s="197"/>
      <c r="HL4" s="197"/>
      <c r="HM4" s="197"/>
      <c r="HN4" s="197"/>
      <c r="HO4" s="197"/>
      <c r="HP4" s="197"/>
      <c r="HQ4" s="197"/>
      <c r="HR4" s="197"/>
      <c r="HS4" s="197"/>
      <c r="HT4" s="197"/>
      <c r="HU4" s="197"/>
      <c r="HV4" s="197"/>
      <c r="HW4" s="197"/>
      <c r="HX4" s="197"/>
      <c r="HY4" s="197"/>
      <c r="HZ4" s="197"/>
      <c r="IA4" s="197"/>
      <c r="IB4" s="197"/>
      <c r="IC4" s="197"/>
      <c r="ID4" s="197"/>
      <c r="IE4" s="197"/>
      <c r="IF4" s="197"/>
      <c r="IG4" s="197"/>
      <c r="IH4" s="197"/>
      <c r="II4" s="197"/>
      <c r="IJ4" s="197"/>
      <c r="IK4" s="197"/>
      <c r="IL4" s="197"/>
      <c r="IM4" s="197"/>
      <c r="IN4" s="197"/>
      <c r="IO4" s="197"/>
      <c r="IP4" s="197"/>
      <c r="IQ4" s="197"/>
      <c r="IR4" s="197"/>
      <c r="IS4" s="197"/>
      <c r="IT4" s="197"/>
      <c r="IU4" s="197"/>
      <c r="IV4" s="197"/>
      <c r="IW4" s="197"/>
    </row>
    <row r="5" spans="1:257">
      <c r="A5" s="208">
        <v>3</v>
      </c>
      <c r="B5" s="205" t="s">
        <v>1772</v>
      </c>
      <c r="C5" s="205" t="str">
        <f t="shared" si="0"/>
        <v>GARRETT POULIN</v>
      </c>
      <c r="D5" s="205">
        <v>2</v>
      </c>
      <c r="E5" s="205">
        <v>156</v>
      </c>
      <c r="F5" s="205">
        <v>92</v>
      </c>
      <c r="G5" s="205">
        <v>7</v>
      </c>
      <c r="H5" s="206">
        <f t="shared" si="1"/>
        <v>0.54184100418410042</v>
      </c>
      <c r="I5" s="207"/>
      <c r="J5" s="205">
        <f t="shared" si="2"/>
        <v>81</v>
      </c>
      <c r="K5" s="205">
        <f t="shared" si="3"/>
        <v>55</v>
      </c>
      <c r="L5" s="205">
        <f t="shared" si="4"/>
        <v>5</v>
      </c>
      <c r="M5" s="206">
        <f t="shared" si="5"/>
        <v>0.67901234567901236</v>
      </c>
      <c r="N5" s="205">
        <v>3</v>
      </c>
      <c r="O5" s="205">
        <v>1</v>
      </c>
      <c r="P5" s="205">
        <v>0</v>
      </c>
      <c r="Q5" s="205">
        <v>3</v>
      </c>
      <c r="R5" s="205">
        <v>2</v>
      </c>
      <c r="S5" s="205">
        <v>0</v>
      </c>
      <c r="T5" s="205">
        <v>6</v>
      </c>
      <c r="U5" s="205">
        <v>5</v>
      </c>
      <c r="V5" s="205">
        <v>0</v>
      </c>
      <c r="W5" s="205">
        <v>5</v>
      </c>
      <c r="X5" s="205">
        <v>4</v>
      </c>
      <c r="Y5" s="205">
        <v>0</v>
      </c>
      <c r="Z5" s="205">
        <v>5</v>
      </c>
      <c r="AA5" s="205">
        <v>3</v>
      </c>
      <c r="AB5" s="205">
        <v>0</v>
      </c>
      <c r="AC5" s="205">
        <v>5</v>
      </c>
      <c r="AD5" s="205">
        <v>5</v>
      </c>
      <c r="AE5" s="205">
        <v>2</v>
      </c>
      <c r="AF5" s="205">
        <v>6</v>
      </c>
      <c r="AG5" s="205">
        <v>4</v>
      </c>
      <c r="AH5" s="205">
        <v>1</v>
      </c>
      <c r="AI5" s="205">
        <v>5</v>
      </c>
      <c r="AJ5" s="205">
        <v>4</v>
      </c>
      <c r="AK5" s="205">
        <v>0</v>
      </c>
      <c r="AL5" s="205">
        <v>7</v>
      </c>
      <c r="AM5" s="205">
        <v>3</v>
      </c>
      <c r="AN5" s="205">
        <v>0</v>
      </c>
      <c r="AO5" s="205">
        <v>5</v>
      </c>
      <c r="AP5" s="205">
        <v>3</v>
      </c>
      <c r="AQ5" s="205">
        <v>1</v>
      </c>
      <c r="AR5" s="205">
        <v>5</v>
      </c>
      <c r="AS5" s="205">
        <v>3</v>
      </c>
      <c r="AT5" s="205">
        <v>0</v>
      </c>
      <c r="AU5" s="205">
        <v>5</v>
      </c>
      <c r="AV5" s="205">
        <v>5</v>
      </c>
      <c r="AW5" s="205">
        <v>1</v>
      </c>
      <c r="AX5" s="205">
        <v>5</v>
      </c>
      <c r="AY5" s="205">
        <v>3</v>
      </c>
      <c r="AZ5" s="205">
        <v>0</v>
      </c>
      <c r="BA5" s="205">
        <v>5</v>
      </c>
      <c r="BB5" s="205">
        <v>3</v>
      </c>
      <c r="BC5" s="205">
        <v>0</v>
      </c>
      <c r="BD5" s="205">
        <v>6</v>
      </c>
      <c r="BE5" s="205">
        <v>4</v>
      </c>
      <c r="BF5" s="205">
        <v>0</v>
      </c>
      <c r="BG5" s="205">
        <v>5</v>
      </c>
      <c r="BH5" s="205">
        <v>3</v>
      </c>
      <c r="BI5" s="205">
        <v>0</v>
      </c>
      <c r="BJ5" s="205"/>
      <c r="BK5" s="205"/>
      <c r="BL5" s="205"/>
      <c r="BM5" s="205"/>
      <c r="BN5" s="205"/>
      <c r="BO5" s="204"/>
      <c r="BP5" s="197"/>
      <c r="BQ5" s="197"/>
      <c r="BR5" s="197"/>
      <c r="BS5" s="197"/>
      <c r="BT5" s="197"/>
      <c r="BU5" s="197"/>
      <c r="BV5" s="197"/>
      <c r="BW5" s="197"/>
      <c r="BX5" s="197"/>
      <c r="BY5" s="197"/>
      <c r="BZ5" s="197"/>
      <c r="CA5" s="197"/>
      <c r="CB5" s="197"/>
      <c r="CC5" s="197"/>
      <c r="CD5" s="197"/>
      <c r="CE5" s="197"/>
      <c r="CF5" s="197"/>
      <c r="CG5" s="197"/>
      <c r="CH5" s="197"/>
      <c r="CI5" s="197"/>
      <c r="CJ5" s="197"/>
      <c r="CK5" s="197"/>
      <c r="CL5" s="197"/>
      <c r="CM5" s="197"/>
      <c r="CN5" s="197"/>
      <c r="CO5" s="197"/>
      <c r="CP5" s="197"/>
      <c r="CQ5" s="197"/>
      <c r="CR5" s="197"/>
      <c r="CS5" s="197"/>
      <c r="CT5" s="197"/>
      <c r="CU5" s="197"/>
      <c r="CV5" s="197"/>
      <c r="CW5" s="197"/>
      <c r="CX5" s="197"/>
      <c r="CY5" s="197"/>
      <c r="CZ5" s="197"/>
      <c r="DA5" s="197"/>
      <c r="DB5" s="197"/>
      <c r="DC5" s="197"/>
      <c r="DD5" s="197"/>
      <c r="DE5" s="197"/>
      <c r="DF5" s="197"/>
      <c r="DG5" s="197"/>
      <c r="DH5" s="197"/>
      <c r="DI5" s="197"/>
      <c r="DJ5" s="197"/>
      <c r="DK5" s="197"/>
      <c r="DL5" s="197"/>
      <c r="DM5" s="197"/>
      <c r="DN5" s="197"/>
      <c r="DO5" s="197"/>
      <c r="DP5" s="197"/>
      <c r="DQ5" s="197"/>
      <c r="DR5" s="197"/>
      <c r="DS5" s="197"/>
      <c r="DT5" s="197"/>
      <c r="DU5" s="197"/>
      <c r="DV5" s="197"/>
      <c r="DW5" s="197"/>
      <c r="DX5" s="197"/>
      <c r="DY5" s="197"/>
      <c r="DZ5" s="197"/>
      <c r="EA5" s="197"/>
      <c r="EB5" s="197"/>
      <c r="EC5" s="197"/>
      <c r="ED5" s="197"/>
      <c r="EE5" s="197"/>
      <c r="EF5" s="197"/>
      <c r="EG5" s="197"/>
      <c r="EH5" s="197"/>
      <c r="EI5" s="197"/>
      <c r="EJ5" s="197"/>
      <c r="EK5" s="197"/>
      <c r="EL5" s="197"/>
      <c r="EM5" s="197"/>
      <c r="EN5" s="197"/>
      <c r="EO5" s="197"/>
      <c r="EP5" s="197"/>
      <c r="EQ5" s="197"/>
      <c r="ER5" s="197"/>
      <c r="ES5" s="197"/>
      <c r="ET5" s="197"/>
      <c r="EU5" s="197"/>
      <c r="EV5" s="197"/>
      <c r="EW5" s="197"/>
      <c r="EX5" s="197"/>
      <c r="EY5" s="197"/>
      <c r="EZ5" s="197"/>
      <c r="FA5" s="197"/>
      <c r="FB5" s="197"/>
      <c r="FC5" s="197"/>
      <c r="FD5" s="197"/>
      <c r="FE5" s="197"/>
      <c r="FF5" s="197"/>
      <c r="FG5" s="197"/>
      <c r="FH5" s="197"/>
      <c r="FI5" s="197"/>
      <c r="FJ5" s="197"/>
      <c r="FK5" s="197"/>
      <c r="FL5" s="197"/>
      <c r="FM5" s="197"/>
      <c r="FN5" s="197"/>
      <c r="FO5" s="197"/>
      <c r="FP5" s="197"/>
      <c r="FQ5" s="197"/>
      <c r="FR5" s="197"/>
      <c r="FS5" s="197"/>
      <c r="FT5" s="197"/>
      <c r="FU5" s="197"/>
      <c r="FV5" s="197"/>
      <c r="FW5" s="197"/>
      <c r="FX5" s="197"/>
      <c r="FY5" s="197"/>
      <c r="FZ5" s="197"/>
      <c r="GA5" s="197"/>
      <c r="GB5" s="197"/>
      <c r="GC5" s="197"/>
      <c r="GD5" s="197"/>
      <c r="GE5" s="197"/>
      <c r="GF5" s="197"/>
      <c r="GG5" s="197"/>
      <c r="GH5" s="197"/>
      <c r="GI5" s="197"/>
      <c r="GJ5" s="197"/>
      <c r="GK5" s="197"/>
      <c r="GL5" s="197"/>
      <c r="GM5" s="197"/>
      <c r="GN5" s="197"/>
      <c r="GO5" s="197"/>
      <c r="GP5" s="197"/>
      <c r="GQ5" s="197"/>
      <c r="GR5" s="197"/>
      <c r="GS5" s="197"/>
      <c r="GT5" s="197"/>
      <c r="GU5" s="197"/>
      <c r="GV5" s="197"/>
      <c r="GW5" s="197"/>
      <c r="GX5" s="197"/>
      <c r="GY5" s="197"/>
      <c r="GZ5" s="197"/>
      <c r="HA5" s="197"/>
      <c r="HB5" s="197"/>
      <c r="HC5" s="197"/>
      <c r="HD5" s="197"/>
      <c r="HE5" s="197"/>
      <c r="HF5" s="197"/>
      <c r="HG5" s="197"/>
      <c r="HH5" s="197"/>
      <c r="HI5" s="197"/>
      <c r="HJ5" s="197"/>
      <c r="HK5" s="197"/>
      <c r="HL5" s="197"/>
      <c r="HM5" s="197"/>
      <c r="HN5" s="197"/>
      <c r="HO5" s="197"/>
      <c r="HP5" s="197"/>
      <c r="HQ5" s="197"/>
      <c r="HR5" s="197"/>
      <c r="HS5" s="197"/>
      <c r="HT5" s="197"/>
      <c r="HU5" s="197"/>
      <c r="HV5" s="197"/>
      <c r="HW5" s="197"/>
      <c r="HX5" s="197"/>
      <c r="HY5" s="197"/>
      <c r="HZ5" s="197"/>
      <c r="IA5" s="197"/>
      <c r="IB5" s="197"/>
      <c r="IC5" s="197"/>
      <c r="ID5" s="197"/>
      <c r="IE5" s="197"/>
      <c r="IF5" s="197"/>
      <c r="IG5" s="197"/>
      <c r="IH5" s="197"/>
      <c r="II5" s="197"/>
      <c r="IJ5" s="197"/>
      <c r="IK5" s="197"/>
      <c r="IL5" s="197"/>
      <c r="IM5" s="197"/>
      <c r="IN5" s="197"/>
      <c r="IO5" s="197"/>
      <c r="IP5" s="197"/>
      <c r="IQ5" s="197"/>
      <c r="IR5" s="197"/>
      <c r="IS5" s="197"/>
      <c r="IT5" s="197"/>
      <c r="IU5" s="197"/>
      <c r="IV5" s="197"/>
      <c r="IW5" s="197"/>
    </row>
    <row r="6" spans="1:257">
      <c r="A6" s="208">
        <v>4</v>
      </c>
      <c r="B6" s="205" t="s">
        <v>950</v>
      </c>
      <c r="C6" s="205" t="str">
        <f t="shared" si="0"/>
        <v>MIKE HARRIMAN</v>
      </c>
      <c r="D6" s="205">
        <v>4</v>
      </c>
      <c r="E6" s="205">
        <v>322</v>
      </c>
      <c r="F6" s="205">
        <v>202</v>
      </c>
      <c r="G6" s="205">
        <v>3</v>
      </c>
      <c r="H6" s="206">
        <f t="shared" si="1"/>
        <v>0.54718693284936482</v>
      </c>
      <c r="I6" s="207"/>
      <c r="J6" s="205">
        <f t="shared" si="2"/>
        <v>72</v>
      </c>
      <c r="K6" s="205">
        <f t="shared" si="3"/>
        <v>43</v>
      </c>
      <c r="L6" s="205">
        <f t="shared" si="4"/>
        <v>0</v>
      </c>
      <c r="M6" s="206">
        <f t="shared" si="5"/>
        <v>0.59722222222222221</v>
      </c>
      <c r="N6" s="205">
        <v>5</v>
      </c>
      <c r="O6" s="205">
        <v>4</v>
      </c>
      <c r="P6" s="205">
        <v>0</v>
      </c>
      <c r="Q6" s="205">
        <v>4</v>
      </c>
      <c r="R6" s="205">
        <v>2</v>
      </c>
      <c r="S6" s="205">
        <v>0</v>
      </c>
      <c r="T6" s="205">
        <v>4</v>
      </c>
      <c r="U6" s="205">
        <v>4</v>
      </c>
      <c r="V6" s="205">
        <v>0</v>
      </c>
      <c r="W6" s="205">
        <v>5</v>
      </c>
      <c r="X6" s="205">
        <v>3</v>
      </c>
      <c r="Y6" s="205">
        <v>0</v>
      </c>
      <c r="Z6" s="205">
        <v>5</v>
      </c>
      <c r="AA6" s="205">
        <v>3</v>
      </c>
      <c r="AB6" s="205">
        <v>0</v>
      </c>
      <c r="AC6" s="205">
        <v>6</v>
      </c>
      <c r="AD6" s="205">
        <v>5</v>
      </c>
      <c r="AE6" s="205">
        <v>0</v>
      </c>
      <c r="AF6" s="205">
        <v>5</v>
      </c>
      <c r="AG6" s="205">
        <v>1</v>
      </c>
      <c r="AH6" s="205">
        <v>0</v>
      </c>
      <c r="AI6" s="205">
        <v>5</v>
      </c>
      <c r="AJ6" s="205">
        <v>4</v>
      </c>
      <c r="AK6" s="205">
        <v>0</v>
      </c>
      <c r="AL6" s="205">
        <v>7</v>
      </c>
      <c r="AM6" s="205">
        <v>4</v>
      </c>
      <c r="AN6" s="205">
        <v>0</v>
      </c>
      <c r="AO6" s="205">
        <v>6</v>
      </c>
      <c r="AP6" s="205">
        <v>3</v>
      </c>
      <c r="AQ6" s="205">
        <v>0</v>
      </c>
      <c r="AR6" s="205">
        <v>4</v>
      </c>
      <c r="AS6" s="205">
        <v>1</v>
      </c>
      <c r="AT6" s="205">
        <v>0</v>
      </c>
      <c r="AU6" s="205">
        <v>5</v>
      </c>
      <c r="AV6" s="205">
        <v>3</v>
      </c>
      <c r="AW6" s="205">
        <v>0</v>
      </c>
      <c r="AX6" s="205">
        <v>4</v>
      </c>
      <c r="AY6" s="205">
        <v>2</v>
      </c>
      <c r="AZ6" s="205">
        <v>0</v>
      </c>
      <c r="BA6" s="205">
        <v>3</v>
      </c>
      <c r="BB6" s="205">
        <v>2</v>
      </c>
      <c r="BC6" s="205">
        <v>0</v>
      </c>
      <c r="BD6" s="205">
        <v>0</v>
      </c>
      <c r="BE6" s="205">
        <v>0</v>
      </c>
      <c r="BF6" s="205">
        <v>0</v>
      </c>
      <c r="BG6" s="205">
        <v>4</v>
      </c>
      <c r="BH6" s="205">
        <v>2</v>
      </c>
      <c r="BI6" s="205">
        <v>0</v>
      </c>
      <c r="BJ6" s="205"/>
      <c r="BK6" s="205"/>
      <c r="BL6" s="205"/>
      <c r="BM6" s="205"/>
      <c r="BN6" s="205"/>
      <c r="BO6" s="204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7"/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7"/>
      <c r="FB6" s="197"/>
      <c r="FC6" s="197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7"/>
      <c r="GK6" s="197"/>
      <c r="GL6" s="197"/>
      <c r="GM6" s="197"/>
      <c r="GN6" s="197"/>
      <c r="GO6" s="197"/>
      <c r="GP6" s="197"/>
      <c r="GQ6" s="197"/>
      <c r="GR6" s="197"/>
      <c r="GS6" s="197"/>
      <c r="GT6" s="197"/>
      <c r="GU6" s="197"/>
      <c r="GV6" s="197"/>
      <c r="GW6" s="197"/>
      <c r="GX6" s="197"/>
      <c r="GY6" s="197"/>
      <c r="GZ6" s="197"/>
      <c r="HA6" s="197"/>
      <c r="HB6" s="197"/>
      <c r="HC6" s="197"/>
      <c r="HD6" s="197"/>
      <c r="HE6" s="197"/>
      <c r="HF6" s="197"/>
      <c r="HG6" s="197"/>
      <c r="HH6" s="197"/>
      <c r="HI6" s="197"/>
      <c r="HJ6" s="197"/>
      <c r="HK6" s="197"/>
      <c r="HL6" s="197"/>
      <c r="HM6" s="197"/>
      <c r="HN6" s="197"/>
      <c r="HO6" s="197"/>
      <c r="HP6" s="197"/>
      <c r="HQ6" s="197"/>
      <c r="HR6" s="197"/>
      <c r="HS6" s="197"/>
      <c r="HT6" s="197"/>
      <c r="HU6" s="197"/>
      <c r="HV6" s="197"/>
      <c r="HW6" s="197"/>
      <c r="HX6" s="197"/>
      <c r="HY6" s="197"/>
      <c r="HZ6" s="197"/>
      <c r="IA6" s="197"/>
      <c r="IB6" s="197"/>
      <c r="IC6" s="197"/>
      <c r="ID6" s="197"/>
      <c r="IE6" s="197"/>
      <c r="IF6" s="197"/>
      <c r="IG6" s="197"/>
      <c r="IH6" s="197"/>
      <c r="II6" s="197"/>
      <c r="IJ6" s="197"/>
      <c r="IK6" s="197"/>
      <c r="IL6" s="197"/>
      <c r="IM6" s="197"/>
      <c r="IN6" s="197"/>
      <c r="IO6" s="197"/>
      <c r="IP6" s="197"/>
      <c r="IQ6" s="197"/>
      <c r="IR6" s="197"/>
      <c r="IS6" s="197"/>
      <c r="IT6" s="197"/>
      <c r="IU6" s="197"/>
      <c r="IV6" s="197"/>
      <c r="IW6" s="197"/>
    </row>
    <row r="7" spans="1:257">
      <c r="A7" s="208">
        <v>5</v>
      </c>
      <c r="B7" s="205" t="s">
        <v>1773</v>
      </c>
      <c r="C7" s="205" t="str">
        <f t="shared" si="0"/>
        <v>TOMMY HOLCOMB</v>
      </c>
      <c r="D7" s="205">
        <v>7</v>
      </c>
      <c r="E7" s="205">
        <v>478</v>
      </c>
      <c r="F7" s="205">
        <v>259</v>
      </c>
      <c r="G7" s="205">
        <v>16</v>
      </c>
      <c r="H7" s="206">
        <f t="shared" si="1"/>
        <v>0.4375</v>
      </c>
      <c r="I7" s="207"/>
      <c r="J7" s="205">
        <f t="shared" si="2"/>
        <v>67</v>
      </c>
      <c r="K7" s="205">
        <f t="shared" si="3"/>
        <v>33</v>
      </c>
      <c r="L7" s="205">
        <f t="shared" si="4"/>
        <v>4</v>
      </c>
      <c r="M7" s="206">
        <f t="shared" si="5"/>
        <v>0.4925373134328358</v>
      </c>
      <c r="N7" s="205">
        <v>5</v>
      </c>
      <c r="O7" s="205">
        <v>4</v>
      </c>
      <c r="P7" s="205">
        <v>0</v>
      </c>
      <c r="Q7" s="205">
        <v>2</v>
      </c>
      <c r="R7" s="205">
        <v>0</v>
      </c>
      <c r="S7" s="205">
        <v>0</v>
      </c>
      <c r="T7" s="205">
        <v>4</v>
      </c>
      <c r="U7" s="205">
        <v>1</v>
      </c>
      <c r="V7" s="205">
        <v>1</v>
      </c>
      <c r="W7" s="205">
        <v>4</v>
      </c>
      <c r="X7" s="205">
        <v>3</v>
      </c>
      <c r="Y7" s="205">
        <v>0</v>
      </c>
      <c r="Z7" s="205">
        <v>4</v>
      </c>
      <c r="AA7" s="205">
        <v>2</v>
      </c>
      <c r="AB7" s="205">
        <v>0</v>
      </c>
      <c r="AC7" s="205">
        <v>4</v>
      </c>
      <c r="AD7" s="205">
        <v>3</v>
      </c>
      <c r="AE7" s="205">
        <v>1</v>
      </c>
      <c r="AF7" s="205">
        <v>6</v>
      </c>
      <c r="AG7" s="205">
        <v>4</v>
      </c>
      <c r="AH7" s="205">
        <v>0</v>
      </c>
      <c r="AI7" s="205">
        <v>3</v>
      </c>
      <c r="AJ7" s="205">
        <v>1</v>
      </c>
      <c r="AK7" s="205">
        <v>0</v>
      </c>
      <c r="AL7" s="205">
        <v>3</v>
      </c>
      <c r="AM7" s="205">
        <v>1</v>
      </c>
      <c r="AN7" s="205">
        <v>0</v>
      </c>
      <c r="AO7" s="205">
        <v>6</v>
      </c>
      <c r="AP7" s="205">
        <v>3</v>
      </c>
      <c r="AQ7" s="205">
        <v>2</v>
      </c>
      <c r="AR7" s="205">
        <v>5</v>
      </c>
      <c r="AS7" s="205">
        <v>2</v>
      </c>
      <c r="AT7" s="205">
        <v>0</v>
      </c>
      <c r="AU7" s="205">
        <v>4</v>
      </c>
      <c r="AV7" s="205">
        <v>3</v>
      </c>
      <c r="AW7" s="205">
        <v>0</v>
      </c>
      <c r="AX7" s="205">
        <v>5</v>
      </c>
      <c r="AY7" s="205">
        <v>2</v>
      </c>
      <c r="AZ7" s="205">
        <v>0</v>
      </c>
      <c r="BA7" s="205">
        <v>4</v>
      </c>
      <c r="BB7" s="205">
        <v>1</v>
      </c>
      <c r="BC7" s="205">
        <v>0</v>
      </c>
      <c r="BD7" s="205">
        <v>4</v>
      </c>
      <c r="BE7" s="205">
        <v>3</v>
      </c>
      <c r="BF7" s="205">
        <v>0</v>
      </c>
      <c r="BG7" s="205">
        <v>4</v>
      </c>
      <c r="BH7" s="205">
        <v>0</v>
      </c>
      <c r="BI7" s="205">
        <v>0</v>
      </c>
      <c r="BJ7" s="205"/>
      <c r="BK7" s="205"/>
      <c r="BL7" s="205"/>
      <c r="BM7" s="205"/>
      <c r="BN7" s="205"/>
      <c r="BO7" s="204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  <c r="CS7" s="197"/>
      <c r="CT7" s="197"/>
      <c r="CU7" s="197"/>
      <c r="CV7" s="197"/>
      <c r="CW7" s="197"/>
      <c r="CX7" s="197"/>
      <c r="CY7" s="197"/>
      <c r="CZ7" s="197"/>
      <c r="DA7" s="197"/>
      <c r="DB7" s="197"/>
      <c r="DC7" s="197"/>
      <c r="DD7" s="197"/>
      <c r="DE7" s="197"/>
      <c r="DF7" s="197"/>
      <c r="DG7" s="197"/>
      <c r="DH7" s="197"/>
      <c r="DI7" s="197"/>
      <c r="DJ7" s="197"/>
      <c r="DK7" s="197"/>
      <c r="DL7" s="197"/>
      <c r="DM7" s="197"/>
      <c r="DN7" s="197"/>
      <c r="DO7" s="197"/>
      <c r="DP7" s="197"/>
      <c r="DQ7" s="197"/>
      <c r="DR7" s="197"/>
      <c r="DS7" s="197"/>
      <c r="DT7" s="197"/>
      <c r="DU7" s="197"/>
      <c r="DV7" s="197"/>
      <c r="DW7" s="197"/>
      <c r="DX7" s="197"/>
      <c r="DY7" s="197"/>
      <c r="DZ7" s="197"/>
      <c r="EA7" s="197"/>
      <c r="EB7" s="197"/>
      <c r="EC7" s="197"/>
      <c r="ED7" s="197"/>
      <c r="EE7" s="197"/>
      <c r="EF7" s="197"/>
      <c r="EG7" s="197"/>
      <c r="EH7" s="197"/>
      <c r="EI7" s="197"/>
      <c r="EJ7" s="197"/>
      <c r="EK7" s="197"/>
      <c r="EL7" s="197"/>
      <c r="EM7" s="197"/>
      <c r="EN7" s="197"/>
      <c r="EO7" s="197"/>
      <c r="EP7" s="197"/>
      <c r="EQ7" s="197"/>
      <c r="ER7" s="197"/>
      <c r="ES7" s="197"/>
      <c r="ET7" s="197"/>
      <c r="EU7" s="197"/>
      <c r="EV7" s="197"/>
      <c r="EW7" s="197"/>
      <c r="EX7" s="197"/>
      <c r="EY7" s="197"/>
      <c r="EZ7" s="197"/>
      <c r="FA7" s="197"/>
      <c r="FB7" s="197"/>
      <c r="FC7" s="197"/>
      <c r="FD7" s="197"/>
      <c r="FE7" s="197"/>
      <c r="FF7" s="197"/>
      <c r="FG7" s="197"/>
      <c r="FH7" s="197"/>
      <c r="FI7" s="197"/>
      <c r="FJ7" s="197"/>
      <c r="FK7" s="197"/>
      <c r="FL7" s="197"/>
      <c r="FM7" s="197"/>
      <c r="FN7" s="197"/>
      <c r="FO7" s="197"/>
      <c r="FP7" s="197"/>
      <c r="FQ7" s="197"/>
      <c r="FR7" s="197"/>
      <c r="FS7" s="197"/>
      <c r="FT7" s="197"/>
      <c r="FU7" s="197"/>
      <c r="FV7" s="197"/>
      <c r="FW7" s="197"/>
      <c r="FX7" s="197"/>
      <c r="FY7" s="197"/>
      <c r="FZ7" s="197"/>
      <c r="GA7" s="197"/>
      <c r="GB7" s="197"/>
      <c r="GC7" s="197"/>
      <c r="GD7" s="197"/>
      <c r="GE7" s="197"/>
      <c r="GF7" s="197"/>
      <c r="GG7" s="197"/>
      <c r="GH7" s="197"/>
      <c r="GI7" s="197"/>
      <c r="GJ7" s="197"/>
      <c r="GK7" s="197"/>
      <c r="GL7" s="197"/>
      <c r="GM7" s="197"/>
      <c r="GN7" s="197"/>
      <c r="GO7" s="197"/>
      <c r="GP7" s="197"/>
      <c r="GQ7" s="197"/>
      <c r="GR7" s="197"/>
      <c r="GS7" s="197"/>
      <c r="GT7" s="197"/>
      <c r="GU7" s="197"/>
      <c r="GV7" s="197"/>
      <c r="GW7" s="197"/>
      <c r="GX7" s="197"/>
      <c r="GY7" s="197"/>
      <c r="GZ7" s="197"/>
      <c r="HA7" s="197"/>
      <c r="HB7" s="197"/>
      <c r="HC7" s="197"/>
      <c r="HD7" s="197"/>
      <c r="HE7" s="197"/>
      <c r="HF7" s="197"/>
      <c r="HG7" s="197"/>
      <c r="HH7" s="197"/>
      <c r="HI7" s="197"/>
      <c r="HJ7" s="197"/>
      <c r="HK7" s="197"/>
      <c r="HL7" s="197"/>
      <c r="HM7" s="197"/>
      <c r="HN7" s="197"/>
      <c r="HO7" s="197"/>
      <c r="HP7" s="197"/>
      <c r="HQ7" s="197"/>
      <c r="HR7" s="197"/>
      <c r="HS7" s="197"/>
      <c r="HT7" s="197"/>
      <c r="HU7" s="197"/>
      <c r="HV7" s="197"/>
      <c r="HW7" s="197"/>
      <c r="HX7" s="197"/>
      <c r="HY7" s="197"/>
      <c r="HZ7" s="197"/>
      <c r="IA7" s="197"/>
      <c r="IB7" s="197"/>
      <c r="IC7" s="197"/>
      <c r="ID7" s="197"/>
      <c r="IE7" s="197"/>
      <c r="IF7" s="197"/>
      <c r="IG7" s="197"/>
      <c r="IH7" s="197"/>
      <c r="II7" s="197"/>
      <c r="IJ7" s="197"/>
      <c r="IK7" s="197"/>
      <c r="IL7" s="197"/>
      <c r="IM7" s="197"/>
      <c r="IN7" s="197"/>
      <c r="IO7" s="197"/>
      <c r="IP7" s="197"/>
      <c r="IQ7" s="197"/>
      <c r="IR7" s="197"/>
      <c r="IS7" s="197"/>
      <c r="IT7" s="197"/>
      <c r="IU7" s="197"/>
      <c r="IV7" s="197"/>
      <c r="IW7" s="197"/>
    </row>
    <row r="8" spans="1:257">
      <c r="A8" s="208">
        <v>6</v>
      </c>
      <c r="B8" s="205" t="s">
        <v>916</v>
      </c>
      <c r="C8" s="205" t="str">
        <f t="shared" si="0"/>
        <v>MIKE BENDLE</v>
      </c>
      <c r="D8" s="205">
        <v>17</v>
      </c>
      <c r="E8" s="214">
        <v>1102</v>
      </c>
      <c r="F8" s="214">
        <v>603</v>
      </c>
      <c r="G8" s="205">
        <v>50</v>
      </c>
      <c r="H8" s="206">
        <f t="shared" si="1"/>
        <v>0.5539906103286385</v>
      </c>
      <c r="I8" s="207"/>
      <c r="J8" s="205">
        <f t="shared" si="2"/>
        <v>68</v>
      </c>
      <c r="K8" s="205">
        <f t="shared" si="3"/>
        <v>38</v>
      </c>
      <c r="L8" s="205">
        <f t="shared" si="4"/>
        <v>1</v>
      </c>
      <c r="M8" s="206">
        <f t="shared" si="5"/>
        <v>0.55882352941176472</v>
      </c>
      <c r="N8" s="205">
        <v>4</v>
      </c>
      <c r="O8" s="205">
        <v>3</v>
      </c>
      <c r="P8" s="205">
        <v>0</v>
      </c>
      <c r="Q8" s="205">
        <v>2</v>
      </c>
      <c r="R8" s="205">
        <v>1</v>
      </c>
      <c r="S8" s="205">
        <v>0</v>
      </c>
      <c r="T8" s="205">
        <v>6</v>
      </c>
      <c r="U8" s="205">
        <v>4</v>
      </c>
      <c r="V8" s="205">
        <v>0</v>
      </c>
      <c r="W8" s="205">
        <v>5</v>
      </c>
      <c r="X8" s="205">
        <v>1</v>
      </c>
      <c r="Y8" s="205">
        <v>0</v>
      </c>
      <c r="Z8" s="205">
        <v>4</v>
      </c>
      <c r="AA8" s="205">
        <v>2</v>
      </c>
      <c r="AB8" s="205">
        <v>0</v>
      </c>
      <c r="AC8" s="205">
        <v>4</v>
      </c>
      <c r="AD8" s="205">
        <v>1</v>
      </c>
      <c r="AE8" s="205">
        <v>0</v>
      </c>
      <c r="AF8" s="205">
        <v>2</v>
      </c>
      <c r="AG8" s="205">
        <v>0</v>
      </c>
      <c r="AH8" s="205">
        <v>0</v>
      </c>
      <c r="AI8" s="205">
        <v>4</v>
      </c>
      <c r="AJ8" s="205">
        <v>3</v>
      </c>
      <c r="AK8" s="205">
        <v>0</v>
      </c>
      <c r="AL8" s="205">
        <v>4</v>
      </c>
      <c r="AM8" s="205">
        <v>4</v>
      </c>
      <c r="AN8" s="205">
        <v>1</v>
      </c>
      <c r="AO8" s="205">
        <v>5</v>
      </c>
      <c r="AP8" s="205">
        <v>3</v>
      </c>
      <c r="AQ8" s="205">
        <v>0</v>
      </c>
      <c r="AR8" s="205">
        <v>5</v>
      </c>
      <c r="AS8" s="205">
        <v>2</v>
      </c>
      <c r="AT8" s="205">
        <v>0</v>
      </c>
      <c r="AU8" s="205">
        <v>5</v>
      </c>
      <c r="AV8" s="205">
        <v>3</v>
      </c>
      <c r="AW8" s="205">
        <v>0</v>
      </c>
      <c r="AX8" s="205">
        <v>5</v>
      </c>
      <c r="AY8" s="205">
        <v>2</v>
      </c>
      <c r="AZ8" s="205">
        <v>0</v>
      </c>
      <c r="BA8" s="205">
        <v>4</v>
      </c>
      <c r="BB8" s="205">
        <v>3</v>
      </c>
      <c r="BC8" s="205">
        <v>0</v>
      </c>
      <c r="BD8" s="205">
        <v>5</v>
      </c>
      <c r="BE8" s="205">
        <v>4</v>
      </c>
      <c r="BF8" s="205">
        <v>0</v>
      </c>
      <c r="BG8" s="205">
        <v>4</v>
      </c>
      <c r="BH8" s="205">
        <v>2</v>
      </c>
      <c r="BI8" s="205">
        <v>0</v>
      </c>
      <c r="BJ8" s="205"/>
      <c r="BK8" s="205"/>
      <c r="BL8" s="205"/>
      <c r="BM8" s="205"/>
      <c r="BN8" s="205"/>
      <c r="BO8" s="204"/>
      <c r="BP8" s="197"/>
      <c r="BQ8" s="197"/>
      <c r="BR8" s="197"/>
      <c r="BS8" s="197"/>
      <c r="BT8" s="197"/>
      <c r="BU8" s="197"/>
      <c r="BV8" s="197"/>
      <c r="BW8" s="197"/>
      <c r="BX8" s="197"/>
      <c r="BY8" s="197"/>
      <c r="BZ8" s="197"/>
      <c r="CA8" s="197"/>
      <c r="CB8" s="197"/>
      <c r="CC8" s="197"/>
      <c r="CD8" s="197"/>
      <c r="CE8" s="197"/>
      <c r="CF8" s="197"/>
      <c r="CG8" s="197"/>
      <c r="CH8" s="197"/>
      <c r="CI8" s="197"/>
      <c r="CJ8" s="197"/>
      <c r="CK8" s="197"/>
      <c r="CL8" s="197"/>
      <c r="CM8" s="197"/>
      <c r="CN8" s="197"/>
      <c r="CO8" s="197"/>
      <c r="CP8" s="197"/>
      <c r="CQ8" s="197"/>
      <c r="CR8" s="197"/>
      <c r="CS8" s="197"/>
      <c r="CT8" s="197"/>
      <c r="CU8" s="197"/>
      <c r="CV8" s="197"/>
      <c r="CW8" s="197"/>
      <c r="CX8" s="197"/>
      <c r="CY8" s="197"/>
      <c r="CZ8" s="197"/>
      <c r="DA8" s="197"/>
      <c r="DB8" s="197"/>
      <c r="DC8" s="197"/>
      <c r="DD8" s="197"/>
      <c r="DE8" s="197"/>
      <c r="DF8" s="197"/>
      <c r="DG8" s="197"/>
      <c r="DH8" s="197"/>
      <c r="DI8" s="197"/>
      <c r="DJ8" s="197"/>
      <c r="DK8" s="197"/>
      <c r="DL8" s="197"/>
      <c r="DM8" s="197"/>
      <c r="DN8" s="197"/>
      <c r="DO8" s="197"/>
      <c r="DP8" s="197"/>
      <c r="DQ8" s="197"/>
      <c r="DR8" s="197"/>
      <c r="DS8" s="197"/>
      <c r="DT8" s="197"/>
      <c r="DU8" s="197"/>
      <c r="DV8" s="197"/>
      <c r="DW8" s="197"/>
      <c r="DX8" s="197"/>
      <c r="DY8" s="197"/>
      <c r="DZ8" s="197"/>
      <c r="EA8" s="197"/>
      <c r="EB8" s="197"/>
      <c r="EC8" s="197"/>
      <c r="ED8" s="197"/>
      <c r="EE8" s="197"/>
      <c r="EF8" s="197"/>
      <c r="EG8" s="197"/>
      <c r="EH8" s="197"/>
      <c r="EI8" s="197"/>
      <c r="EJ8" s="197"/>
      <c r="EK8" s="197"/>
      <c r="EL8" s="197"/>
      <c r="EM8" s="197"/>
      <c r="EN8" s="197"/>
      <c r="EO8" s="197"/>
      <c r="EP8" s="197"/>
      <c r="EQ8" s="197"/>
      <c r="ER8" s="197"/>
      <c r="ES8" s="197"/>
      <c r="ET8" s="197"/>
      <c r="EU8" s="197"/>
      <c r="EV8" s="197"/>
      <c r="EW8" s="197"/>
      <c r="EX8" s="197"/>
      <c r="EY8" s="197"/>
      <c r="EZ8" s="197"/>
      <c r="FA8" s="197"/>
      <c r="FB8" s="197"/>
      <c r="FC8" s="197"/>
      <c r="FD8" s="197"/>
      <c r="FE8" s="197"/>
      <c r="FF8" s="197"/>
      <c r="FG8" s="197"/>
      <c r="FH8" s="197"/>
      <c r="FI8" s="197"/>
      <c r="FJ8" s="197"/>
      <c r="FK8" s="197"/>
      <c r="FL8" s="197"/>
      <c r="FM8" s="197"/>
      <c r="FN8" s="197"/>
      <c r="FO8" s="197"/>
      <c r="FP8" s="197"/>
      <c r="FQ8" s="197"/>
      <c r="FR8" s="197"/>
      <c r="FS8" s="197"/>
      <c r="FT8" s="197"/>
      <c r="FU8" s="197"/>
      <c r="FV8" s="197"/>
      <c r="FW8" s="197"/>
      <c r="FX8" s="197"/>
      <c r="FY8" s="197"/>
      <c r="FZ8" s="197"/>
      <c r="GA8" s="197"/>
      <c r="GB8" s="197"/>
      <c r="GC8" s="197"/>
      <c r="GD8" s="197"/>
      <c r="GE8" s="197"/>
      <c r="GF8" s="197"/>
      <c r="GG8" s="197"/>
      <c r="GH8" s="197"/>
      <c r="GI8" s="197"/>
      <c r="GJ8" s="197"/>
      <c r="GK8" s="197"/>
      <c r="GL8" s="197"/>
      <c r="GM8" s="197"/>
      <c r="GN8" s="197"/>
      <c r="GO8" s="197"/>
      <c r="GP8" s="197"/>
      <c r="GQ8" s="197"/>
      <c r="GR8" s="197"/>
      <c r="GS8" s="197"/>
      <c r="GT8" s="197"/>
      <c r="GU8" s="197"/>
      <c r="GV8" s="197"/>
      <c r="GW8" s="197"/>
      <c r="GX8" s="197"/>
      <c r="GY8" s="197"/>
      <c r="GZ8" s="197"/>
      <c r="HA8" s="197"/>
      <c r="HB8" s="197"/>
      <c r="HC8" s="197"/>
      <c r="HD8" s="197"/>
      <c r="HE8" s="197"/>
      <c r="HF8" s="197"/>
      <c r="HG8" s="197"/>
      <c r="HH8" s="197"/>
      <c r="HI8" s="197"/>
      <c r="HJ8" s="197"/>
      <c r="HK8" s="197"/>
      <c r="HL8" s="197"/>
      <c r="HM8" s="197"/>
      <c r="HN8" s="197"/>
      <c r="HO8" s="197"/>
      <c r="HP8" s="197"/>
      <c r="HQ8" s="197"/>
      <c r="HR8" s="197"/>
      <c r="HS8" s="197"/>
      <c r="HT8" s="197"/>
      <c r="HU8" s="197"/>
      <c r="HV8" s="197"/>
      <c r="HW8" s="197"/>
      <c r="HX8" s="197"/>
      <c r="HY8" s="197"/>
      <c r="HZ8" s="197"/>
      <c r="IA8" s="197"/>
      <c r="IB8" s="197"/>
      <c r="IC8" s="197"/>
      <c r="ID8" s="197"/>
      <c r="IE8" s="197"/>
      <c r="IF8" s="197"/>
      <c r="IG8" s="197"/>
      <c r="IH8" s="197"/>
      <c r="II8" s="197"/>
      <c r="IJ8" s="197"/>
      <c r="IK8" s="197"/>
      <c r="IL8" s="197"/>
      <c r="IM8" s="197"/>
      <c r="IN8" s="197"/>
      <c r="IO8" s="197"/>
      <c r="IP8" s="197"/>
      <c r="IQ8" s="197"/>
      <c r="IR8" s="197"/>
      <c r="IS8" s="197"/>
      <c r="IT8" s="197"/>
      <c r="IU8" s="197"/>
      <c r="IV8" s="197"/>
      <c r="IW8" s="197"/>
    </row>
    <row r="9" spans="1:257">
      <c r="A9" s="208">
        <v>7</v>
      </c>
      <c r="B9" s="205" t="s">
        <v>1774</v>
      </c>
      <c r="C9" s="205" t="str">
        <f t="shared" si="0"/>
        <v>ADAM O'LANGER</v>
      </c>
      <c r="D9" s="205">
        <v>2</v>
      </c>
      <c r="E9" s="209">
        <v>16</v>
      </c>
      <c r="F9" s="209">
        <v>7</v>
      </c>
      <c r="G9" s="209">
        <v>0</v>
      </c>
      <c r="H9" s="206">
        <f t="shared" si="1"/>
        <v>0.50357142857142856</v>
      </c>
      <c r="I9" s="207"/>
      <c r="J9" s="205">
        <f t="shared" si="2"/>
        <v>16</v>
      </c>
      <c r="K9" s="205">
        <f t="shared" si="3"/>
        <v>7</v>
      </c>
      <c r="L9" s="205">
        <f t="shared" si="4"/>
        <v>0</v>
      </c>
      <c r="M9" s="206">
        <f t="shared" si="5"/>
        <v>0.4375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0</v>
      </c>
      <c r="AH9" s="205">
        <v>0</v>
      </c>
      <c r="AI9" s="205">
        <v>0</v>
      </c>
      <c r="AJ9" s="205">
        <v>0</v>
      </c>
      <c r="AK9" s="205">
        <v>0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  <c r="AU9" s="205">
        <v>5</v>
      </c>
      <c r="AV9" s="205">
        <v>3</v>
      </c>
      <c r="AW9" s="205">
        <v>0</v>
      </c>
      <c r="AX9" s="205">
        <v>4</v>
      </c>
      <c r="AY9" s="205">
        <v>1</v>
      </c>
      <c r="AZ9" s="205">
        <v>0</v>
      </c>
      <c r="BA9" s="205">
        <v>3</v>
      </c>
      <c r="BB9" s="205">
        <v>1</v>
      </c>
      <c r="BC9" s="205">
        <v>0</v>
      </c>
      <c r="BD9" s="205">
        <v>0</v>
      </c>
      <c r="BE9" s="205">
        <v>0</v>
      </c>
      <c r="BF9" s="205">
        <v>0</v>
      </c>
      <c r="BG9" s="205">
        <v>4</v>
      </c>
      <c r="BH9" s="205">
        <v>2</v>
      </c>
      <c r="BI9" s="205">
        <v>0</v>
      </c>
      <c r="BJ9" s="205"/>
      <c r="BK9" s="205"/>
      <c r="BL9" s="205"/>
      <c r="BM9" s="205"/>
      <c r="BN9" s="205"/>
      <c r="BO9" s="204"/>
      <c r="BP9" s="197"/>
      <c r="BQ9" s="197"/>
      <c r="BR9" s="197"/>
      <c r="BS9" s="197"/>
      <c r="BT9" s="197"/>
      <c r="BU9" s="197"/>
      <c r="BV9" s="197"/>
      <c r="BW9" s="197"/>
      <c r="BX9" s="197"/>
      <c r="BY9" s="197"/>
      <c r="BZ9" s="197"/>
      <c r="CA9" s="197"/>
      <c r="CB9" s="197"/>
      <c r="CC9" s="197"/>
      <c r="CD9" s="197"/>
      <c r="CE9" s="197"/>
      <c r="CF9" s="197"/>
      <c r="CG9" s="197"/>
      <c r="CH9" s="197"/>
      <c r="CI9" s="197"/>
      <c r="CJ9" s="197"/>
      <c r="CK9" s="197"/>
      <c r="CL9" s="197"/>
      <c r="CM9" s="197"/>
      <c r="CN9" s="197"/>
      <c r="CO9" s="197"/>
      <c r="CP9" s="197"/>
      <c r="CQ9" s="197"/>
      <c r="CR9" s="197"/>
      <c r="CS9" s="197"/>
      <c r="CT9" s="197"/>
      <c r="CU9" s="197"/>
      <c r="CV9" s="197"/>
      <c r="CW9" s="197"/>
      <c r="CX9" s="197"/>
      <c r="CY9" s="197"/>
      <c r="CZ9" s="197"/>
      <c r="DA9" s="197"/>
      <c r="DB9" s="197"/>
      <c r="DC9" s="197"/>
      <c r="DD9" s="197"/>
      <c r="DE9" s="197"/>
      <c r="DF9" s="197"/>
      <c r="DG9" s="197"/>
      <c r="DH9" s="197"/>
      <c r="DI9" s="197"/>
      <c r="DJ9" s="197"/>
      <c r="DK9" s="197"/>
      <c r="DL9" s="197"/>
      <c r="DM9" s="197"/>
      <c r="DN9" s="197"/>
      <c r="DO9" s="197"/>
      <c r="DP9" s="197"/>
      <c r="DQ9" s="197"/>
      <c r="DR9" s="197"/>
      <c r="DS9" s="197"/>
      <c r="DT9" s="197"/>
      <c r="DU9" s="197"/>
      <c r="DV9" s="197"/>
      <c r="DW9" s="197"/>
      <c r="DX9" s="197"/>
      <c r="DY9" s="197"/>
      <c r="DZ9" s="197"/>
      <c r="EA9" s="197"/>
      <c r="EB9" s="197"/>
      <c r="EC9" s="197"/>
      <c r="ED9" s="197"/>
      <c r="EE9" s="197"/>
      <c r="EF9" s="197"/>
      <c r="EG9" s="197"/>
      <c r="EH9" s="197"/>
      <c r="EI9" s="197"/>
      <c r="EJ9" s="197"/>
      <c r="EK9" s="197"/>
      <c r="EL9" s="197"/>
      <c r="EM9" s="197"/>
      <c r="EN9" s="197"/>
      <c r="EO9" s="197"/>
      <c r="EP9" s="197"/>
      <c r="EQ9" s="197"/>
      <c r="ER9" s="197"/>
      <c r="ES9" s="197"/>
      <c r="ET9" s="197"/>
      <c r="EU9" s="197"/>
      <c r="EV9" s="197"/>
      <c r="EW9" s="197"/>
      <c r="EX9" s="197"/>
      <c r="EY9" s="197"/>
      <c r="EZ9" s="197"/>
      <c r="FA9" s="197"/>
      <c r="FB9" s="197"/>
      <c r="FC9" s="197"/>
      <c r="FD9" s="197"/>
      <c r="FE9" s="197"/>
      <c r="FF9" s="197"/>
      <c r="FG9" s="197"/>
      <c r="FH9" s="197"/>
      <c r="FI9" s="197"/>
      <c r="FJ9" s="197"/>
      <c r="FK9" s="197"/>
      <c r="FL9" s="197"/>
      <c r="FM9" s="197"/>
      <c r="FN9" s="197"/>
      <c r="FO9" s="197"/>
      <c r="FP9" s="197"/>
      <c r="FQ9" s="197"/>
      <c r="FR9" s="197"/>
      <c r="FS9" s="197"/>
      <c r="FT9" s="197"/>
      <c r="FU9" s="197"/>
      <c r="FV9" s="197"/>
      <c r="FW9" s="197"/>
      <c r="FX9" s="197"/>
      <c r="FY9" s="197"/>
      <c r="FZ9" s="197"/>
      <c r="GA9" s="197"/>
      <c r="GB9" s="197"/>
      <c r="GC9" s="197"/>
      <c r="GD9" s="197"/>
      <c r="GE9" s="197"/>
      <c r="GF9" s="197"/>
      <c r="GG9" s="197"/>
      <c r="GH9" s="197"/>
      <c r="GI9" s="197"/>
      <c r="GJ9" s="197"/>
      <c r="GK9" s="197"/>
      <c r="GL9" s="197"/>
      <c r="GM9" s="197"/>
      <c r="GN9" s="197"/>
      <c r="GO9" s="197"/>
      <c r="GP9" s="197"/>
      <c r="GQ9" s="197"/>
      <c r="GR9" s="197"/>
      <c r="GS9" s="197"/>
      <c r="GT9" s="197"/>
      <c r="GU9" s="197"/>
      <c r="GV9" s="197"/>
      <c r="GW9" s="197"/>
      <c r="GX9" s="197"/>
      <c r="GY9" s="197"/>
      <c r="GZ9" s="197"/>
      <c r="HA9" s="197"/>
      <c r="HB9" s="197"/>
      <c r="HC9" s="197"/>
      <c r="HD9" s="197"/>
      <c r="HE9" s="197"/>
      <c r="HF9" s="197"/>
      <c r="HG9" s="197"/>
      <c r="HH9" s="197"/>
      <c r="HI9" s="197"/>
      <c r="HJ9" s="197"/>
      <c r="HK9" s="197"/>
      <c r="HL9" s="197"/>
      <c r="HM9" s="197"/>
      <c r="HN9" s="197"/>
      <c r="HO9" s="197"/>
      <c r="HP9" s="197"/>
      <c r="HQ9" s="197"/>
      <c r="HR9" s="197"/>
      <c r="HS9" s="197"/>
      <c r="HT9" s="197"/>
      <c r="HU9" s="197"/>
      <c r="HV9" s="197"/>
      <c r="HW9" s="197"/>
      <c r="HX9" s="197"/>
      <c r="HY9" s="197"/>
      <c r="HZ9" s="197"/>
      <c r="IA9" s="197"/>
      <c r="IB9" s="197"/>
      <c r="IC9" s="197"/>
      <c r="ID9" s="197"/>
      <c r="IE9" s="197"/>
      <c r="IF9" s="197"/>
      <c r="IG9" s="197"/>
      <c r="IH9" s="197"/>
      <c r="II9" s="197"/>
      <c r="IJ9" s="197"/>
      <c r="IK9" s="197"/>
      <c r="IL9" s="197"/>
      <c r="IM9" s="197"/>
      <c r="IN9" s="197"/>
      <c r="IO9" s="197"/>
      <c r="IP9" s="197"/>
      <c r="IQ9" s="197"/>
      <c r="IR9" s="197"/>
      <c r="IS9" s="197"/>
      <c r="IT9" s="197"/>
      <c r="IU9" s="197"/>
      <c r="IV9" s="197"/>
      <c r="IW9" s="197"/>
    </row>
    <row r="10" spans="1:257">
      <c r="A10" s="208">
        <v>8</v>
      </c>
      <c r="B10" s="205" t="s">
        <v>883</v>
      </c>
      <c r="C10" s="205" t="str">
        <f t="shared" si="0"/>
        <v>ERIC BRITTINGHAM</v>
      </c>
      <c r="D10" s="205">
        <v>7</v>
      </c>
      <c r="E10" s="209">
        <v>426</v>
      </c>
      <c r="F10" s="209">
        <v>236</v>
      </c>
      <c r="G10" s="209">
        <v>7</v>
      </c>
      <c r="H10" s="206">
        <f t="shared" si="1"/>
        <v>0.50955414012738853</v>
      </c>
      <c r="I10" s="207"/>
      <c r="J10" s="205">
        <f t="shared" si="2"/>
        <v>69</v>
      </c>
      <c r="K10" s="205">
        <f t="shared" si="3"/>
        <v>40</v>
      </c>
      <c r="L10" s="205">
        <f t="shared" si="4"/>
        <v>0</v>
      </c>
      <c r="M10" s="206">
        <f t="shared" si="5"/>
        <v>0.57971014492753625</v>
      </c>
      <c r="N10" s="205">
        <v>4</v>
      </c>
      <c r="O10" s="205">
        <v>2</v>
      </c>
      <c r="P10" s="205">
        <v>0</v>
      </c>
      <c r="Q10" s="205">
        <v>4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2</v>
      </c>
      <c r="X10" s="205">
        <v>2</v>
      </c>
      <c r="Y10" s="205">
        <v>0</v>
      </c>
      <c r="Z10" s="205">
        <v>5</v>
      </c>
      <c r="AA10" s="205">
        <v>4</v>
      </c>
      <c r="AB10" s="205">
        <v>0</v>
      </c>
      <c r="AC10" s="205">
        <v>4</v>
      </c>
      <c r="AD10" s="205">
        <v>3</v>
      </c>
      <c r="AE10" s="205">
        <v>0</v>
      </c>
      <c r="AF10" s="205">
        <v>5</v>
      </c>
      <c r="AG10" s="205">
        <v>3</v>
      </c>
      <c r="AH10" s="205">
        <v>0</v>
      </c>
      <c r="AI10" s="205">
        <v>5</v>
      </c>
      <c r="AJ10" s="205">
        <v>3</v>
      </c>
      <c r="AK10" s="205">
        <v>0</v>
      </c>
      <c r="AL10" s="205">
        <v>6</v>
      </c>
      <c r="AM10" s="205">
        <v>5</v>
      </c>
      <c r="AN10" s="205">
        <v>0</v>
      </c>
      <c r="AO10" s="205">
        <v>6</v>
      </c>
      <c r="AP10" s="205">
        <v>2</v>
      </c>
      <c r="AQ10" s="205">
        <v>0</v>
      </c>
      <c r="AR10" s="205">
        <v>4</v>
      </c>
      <c r="AS10" s="205">
        <v>3</v>
      </c>
      <c r="AT10" s="205">
        <v>0</v>
      </c>
      <c r="AU10" s="205">
        <v>5</v>
      </c>
      <c r="AV10" s="205">
        <v>2</v>
      </c>
      <c r="AW10" s="205">
        <v>0</v>
      </c>
      <c r="AX10" s="205">
        <v>5</v>
      </c>
      <c r="AY10" s="205">
        <v>3</v>
      </c>
      <c r="AZ10" s="205">
        <v>0</v>
      </c>
      <c r="BA10" s="205">
        <v>4</v>
      </c>
      <c r="BB10" s="205">
        <v>1</v>
      </c>
      <c r="BC10" s="205">
        <v>0</v>
      </c>
      <c r="BD10" s="205">
        <v>6</v>
      </c>
      <c r="BE10" s="205">
        <v>3</v>
      </c>
      <c r="BF10" s="205">
        <v>0</v>
      </c>
      <c r="BG10" s="205">
        <v>4</v>
      </c>
      <c r="BH10" s="205">
        <v>4</v>
      </c>
      <c r="BI10" s="205">
        <v>0</v>
      </c>
      <c r="BJ10" s="205"/>
      <c r="BK10" s="205"/>
      <c r="BL10" s="205"/>
      <c r="BM10" s="205"/>
      <c r="BN10" s="205"/>
      <c r="BO10" s="204"/>
      <c r="BP10" s="197"/>
      <c r="BQ10" s="197"/>
      <c r="BR10" s="197"/>
      <c r="BS10" s="197"/>
      <c r="BT10" s="197"/>
      <c r="BU10" s="197"/>
      <c r="BV10" s="197"/>
      <c r="BW10" s="197"/>
      <c r="BX10" s="197"/>
      <c r="BY10" s="197"/>
      <c r="BZ10" s="197"/>
      <c r="CA10" s="197"/>
      <c r="CB10" s="197"/>
      <c r="CC10" s="197"/>
      <c r="CD10" s="197"/>
      <c r="CE10" s="197"/>
      <c r="CF10" s="197"/>
      <c r="CG10" s="197"/>
      <c r="CH10" s="197"/>
      <c r="CI10" s="197"/>
      <c r="CJ10" s="197"/>
      <c r="CK10" s="197"/>
      <c r="CL10" s="197"/>
      <c r="CM10" s="197"/>
      <c r="CN10" s="197"/>
      <c r="CO10" s="197"/>
      <c r="CP10" s="197"/>
      <c r="CQ10" s="197"/>
      <c r="CR10" s="197"/>
      <c r="CS10" s="197"/>
      <c r="CT10" s="197"/>
      <c r="CU10" s="197"/>
      <c r="CV10" s="197"/>
      <c r="CW10" s="197"/>
      <c r="CX10" s="197"/>
      <c r="CY10" s="197"/>
      <c r="CZ10" s="197"/>
      <c r="DA10" s="197"/>
      <c r="DB10" s="197"/>
      <c r="DC10" s="197"/>
      <c r="DD10" s="197"/>
      <c r="DE10" s="197"/>
      <c r="DF10" s="197"/>
      <c r="DG10" s="197"/>
      <c r="DH10" s="197"/>
      <c r="DI10" s="197"/>
      <c r="DJ10" s="197"/>
      <c r="DK10" s="197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  <c r="ED10" s="197"/>
      <c r="EE10" s="197"/>
      <c r="EF10" s="197"/>
      <c r="EG10" s="197"/>
      <c r="EH10" s="197"/>
      <c r="EI10" s="197"/>
      <c r="EJ10" s="197"/>
      <c r="EK10" s="197"/>
      <c r="EL10" s="197"/>
      <c r="EM10" s="197"/>
      <c r="EN10" s="197"/>
      <c r="EO10" s="197"/>
      <c r="EP10" s="197"/>
      <c r="EQ10" s="197"/>
      <c r="ER10" s="197"/>
      <c r="ES10" s="197"/>
      <c r="ET10" s="197"/>
      <c r="EU10" s="197"/>
      <c r="EV10" s="197"/>
      <c r="EW10" s="197"/>
      <c r="EX10" s="197"/>
      <c r="EY10" s="197"/>
      <c r="EZ10" s="197"/>
      <c r="FA10" s="197"/>
      <c r="FB10" s="197"/>
      <c r="FC10" s="197"/>
      <c r="FD10" s="197"/>
      <c r="FE10" s="197"/>
      <c r="FF10" s="197"/>
      <c r="FG10" s="197"/>
      <c r="FH10" s="197"/>
      <c r="FI10" s="197"/>
      <c r="FJ10" s="197"/>
      <c r="FK10" s="197"/>
      <c r="FL10" s="197"/>
      <c r="FM10" s="197"/>
      <c r="FN10" s="197"/>
      <c r="FO10" s="197"/>
      <c r="FP10" s="197"/>
      <c r="FQ10" s="197"/>
      <c r="FR10" s="197"/>
      <c r="FS10" s="197"/>
      <c r="FT10" s="197"/>
      <c r="FU10" s="197"/>
      <c r="FV10" s="197"/>
      <c r="FW10" s="197"/>
      <c r="FX10" s="197"/>
      <c r="FY10" s="197"/>
      <c r="FZ10" s="197"/>
      <c r="GA10" s="197"/>
      <c r="GB10" s="197"/>
      <c r="GC10" s="197"/>
      <c r="GD10" s="197"/>
      <c r="GE10" s="197"/>
      <c r="GF10" s="197"/>
      <c r="GG10" s="197"/>
      <c r="GH10" s="197"/>
      <c r="GI10" s="197"/>
      <c r="GJ10" s="197"/>
      <c r="GK10" s="197"/>
      <c r="GL10" s="197"/>
      <c r="GM10" s="197"/>
      <c r="GN10" s="197"/>
      <c r="GO10" s="197"/>
      <c r="GP10" s="197"/>
      <c r="GQ10" s="197"/>
      <c r="GR10" s="197"/>
      <c r="GS10" s="197"/>
      <c r="GT10" s="197"/>
      <c r="GU10" s="197"/>
      <c r="GV10" s="197"/>
      <c r="GW10" s="197"/>
      <c r="GX10" s="197"/>
      <c r="GY10" s="197"/>
      <c r="GZ10" s="197"/>
      <c r="HA10" s="197"/>
      <c r="HB10" s="197"/>
      <c r="HC10" s="197"/>
      <c r="HD10" s="197"/>
      <c r="HE10" s="197"/>
      <c r="HF10" s="197"/>
      <c r="HG10" s="197"/>
      <c r="HH10" s="197"/>
      <c r="HI10" s="197"/>
      <c r="HJ10" s="197"/>
      <c r="HK10" s="197"/>
      <c r="HL10" s="197"/>
      <c r="HM10" s="197"/>
      <c r="HN10" s="197"/>
      <c r="HO10" s="197"/>
      <c r="HP10" s="197"/>
      <c r="HQ10" s="197"/>
      <c r="HR10" s="197"/>
      <c r="HS10" s="197"/>
      <c r="HT10" s="197"/>
      <c r="HU10" s="197"/>
      <c r="HV10" s="197"/>
      <c r="HW10" s="197"/>
      <c r="HX10" s="197"/>
      <c r="HY10" s="197"/>
      <c r="HZ10" s="197"/>
      <c r="IA10" s="197"/>
      <c r="IB10" s="197"/>
      <c r="IC10" s="197"/>
      <c r="ID10" s="197"/>
      <c r="IE10" s="197"/>
      <c r="IF10" s="197"/>
      <c r="IG10" s="197"/>
      <c r="IH10" s="197"/>
      <c r="II10" s="197"/>
      <c r="IJ10" s="197"/>
      <c r="IK10" s="197"/>
      <c r="IL10" s="197"/>
      <c r="IM10" s="197"/>
      <c r="IN10" s="197"/>
      <c r="IO10" s="197"/>
      <c r="IP10" s="197"/>
      <c r="IQ10" s="197"/>
      <c r="IR10" s="197"/>
      <c r="IS10" s="197"/>
      <c r="IT10" s="197"/>
      <c r="IU10" s="197"/>
      <c r="IV10" s="197"/>
      <c r="IW10" s="197"/>
    </row>
    <row r="11" spans="1:257">
      <c r="A11" s="208">
        <v>9</v>
      </c>
      <c r="B11" s="205" t="s">
        <v>959</v>
      </c>
      <c r="C11" s="205" t="str">
        <f t="shared" si="0"/>
        <v>MATT MORRIS</v>
      </c>
      <c r="D11" s="205">
        <v>7</v>
      </c>
      <c r="E11" s="209">
        <v>280</v>
      </c>
      <c r="F11" s="209">
        <v>141</v>
      </c>
      <c r="G11" s="209">
        <v>6</v>
      </c>
      <c r="H11" s="206">
        <f t="shared" si="1"/>
        <v>0.45833333333333331</v>
      </c>
      <c r="I11" s="207"/>
      <c r="J11" s="205">
        <f t="shared" si="2"/>
        <v>44</v>
      </c>
      <c r="K11" s="205">
        <f t="shared" si="3"/>
        <v>20</v>
      </c>
      <c r="L11" s="205">
        <f t="shared" si="4"/>
        <v>0</v>
      </c>
      <c r="M11" s="206">
        <f t="shared" si="5"/>
        <v>0.45454545454545453</v>
      </c>
      <c r="N11" s="205">
        <v>0</v>
      </c>
      <c r="O11" s="205">
        <v>0</v>
      </c>
      <c r="P11" s="205">
        <v>0</v>
      </c>
      <c r="Q11" s="205">
        <v>1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5</v>
      </c>
      <c r="X11" s="205">
        <v>1</v>
      </c>
      <c r="Y11" s="205">
        <v>0</v>
      </c>
      <c r="Z11" s="205">
        <v>5</v>
      </c>
      <c r="AA11" s="205">
        <v>2</v>
      </c>
      <c r="AB11" s="205">
        <v>0</v>
      </c>
      <c r="AC11" s="205">
        <v>6</v>
      </c>
      <c r="AD11" s="205">
        <v>1</v>
      </c>
      <c r="AE11" s="205">
        <v>0</v>
      </c>
      <c r="AF11" s="205">
        <v>2</v>
      </c>
      <c r="AG11" s="205">
        <v>1</v>
      </c>
      <c r="AH11" s="205">
        <v>0</v>
      </c>
      <c r="AI11" s="205">
        <v>4</v>
      </c>
      <c r="AJ11" s="205">
        <v>2</v>
      </c>
      <c r="AK11" s="205">
        <v>0</v>
      </c>
      <c r="AL11" s="205">
        <v>0</v>
      </c>
      <c r="AM11" s="205">
        <v>0</v>
      </c>
      <c r="AN11" s="205">
        <v>0</v>
      </c>
      <c r="AO11" s="205">
        <v>4</v>
      </c>
      <c r="AP11" s="205">
        <v>2</v>
      </c>
      <c r="AQ11" s="205">
        <v>0</v>
      </c>
      <c r="AR11" s="205">
        <v>5</v>
      </c>
      <c r="AS11" s="205">
        <v>2</v>
      </c>
      <c r="AT11" s="205">
        <v>0</v>
      </c>
      <c r="AU11" s="205">
        <v>0</v>
      </c>
      <c r="AV11" s="205">
        <v>0</v>
      </c>
      <c r="AW11" s="205">
        <v>0</v>
      </c>
      <c r="AX11" s="205">
        <v>0</v>
      </c>
      <c r="AY11" s="205">
        <v>0</v>
      </c>
      <c r="AZ11" s="205">
        <v>0</v>
      </c>
      <c r="BA11" s="205">
        <v>5</v>
      </c>
      <c r="BB11" s="205">
        <v>4</v>
      </c>
      <c r="BC11" s="205">
        <v>0</v>
      </c>
      <c r="BD11" s="205">
        <v>4</v>
      </c>
      <c r="BE11" s="205">
        <v>2</v>
      </c>
      <c r="BF11" s="205">
        <v>0</v>
      </c>
      <c r="BG11" s="205">
        <v>3</v>
      </c>
      <c r="BH11" s="205">
        <v>3</v>
      </c>
      <c r="BI11" s="205">
        <v>0</v>
      </c>
      <c r="BJ11" s="205"/>
      <c r="BK11" s="205"/>
      <c r="BL11" s="205"/>
      <c r="BM11" s="205"/>
      <c r="BN11" s="205"/>
      <c r="BO11" s="204"/>
      <c r="BP11" s="197"/>
      <c r="BQ11" s="197"/>
      <c r="BR11" s="197"/>
      <c r="BS11" s="197"/>
      <c r="BT11" s="197"/>
      <c r="BU11" s="197"/>
      <c r="BV11" s="197"/>
      <c r="BW11" s="197"/>
      <c r="BX11" s="197"/>
      <c r="BY11" s="197"/>
      <c r="BZ11" s="197"/>
      <c r="CA11" s="197"/>
      <c r="CB11" s="197"/>
      <c r="CC11" s="197"/>
      <c r="CD11" s="197"/>
      <c r="CE11" s="197"/>
      <c r="CF11" s="197"/>
      <c r="CG11" s="197"/>
      <c r="CH11" s="197"/>
      <c r="CI11" s="197"/>
      <c r="CJ11" s="197"/>
      <c r="CK11" s="197"/>
      <c r="CL11" s="197"/>
      <c r="CM11" s="197"/>
      <c r="CN11" s="197"/>
      <c r="CO11" s="197"/>
      <c r="CP11" s="197"/>
      <c r="CQ11" s="197"/>
      <c r="CR11" s="197"/>
      <c r="CS11" s="197"/>
      <c r="CT11" s="197"/>
      <c r="CU11" s="197"/>
      <c r="CV11" s="197"/>
      <c r="CW11" s="197"/>
      <c r="CX11" s="197"/>
      <c r="CY11" s="197"/>
      <c r="CZ11" s="197"/>
      <c r="DA11" s="197"/>
      <c r="DB11" s="197"/>
      <c r="DC11" s="197"/>
      <c r="DD11" s="197"/>
      <c r="DE11" s="197"/>
      <c r="DF11" s="197"/>
      <c r="DG11" s="197"/>
      <c r="DH11" s="197"/>
      <c r="DI11" s="197"/>
      <c r="DJ11" s="197"/>
      <c r="DK11" s="197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  <c r="ED11" s="197"/>
      <c r="EE11" s="197"/>
      <c r="EF11" s="197"/>
      <c r="EG11" s="197"/>
      <c r="EH11" s="197"/>
      <c r="EI11" s="197"/>
      <c r="EJ11" s="197"/>
      <c r="EK11" s="197"/>
      <c r="EL11" s="197"/>
      <c r="EM11" s="197"/>
      <c r="EN11" s="197"/>
      <c r="EO11" s="197"/>
      <c r="EP11" s="197"/>
      <c r="EQ11" s="197"/>
      <c r="ER11" s="197"/>
      <c r="ES11" s="197"/>
      <c r="ET11" s="197"/>
      <c r="EU11" s="197"/>
      <c r="EV11" s="197"/>
      <c r="EW11" s="197"/>
      <c r="EX11" s="197"/>
      <c r="EY11" s="197"/>
      <c r="EZ11" s="197"/>
      <c r="FA11" s="197"/>
      <c r="FB11" s="197"/>
      <c r="FC11" s="197"/>
      <c r="FD11" s="197"/>
      <c r="FE11" s="197"/>
      <c r="FF11" s="197"/>
      <c r="FG11" s="197"/>
      <c r="FH11" s="197"/>
      <c r="FI11" s="197"/>
      <c r="FJ11" s="197"/>
      <c r="FK11" s="197"/>
      <c r="FL11" s="197"/>
      <c r="FM11" s="197"/>
      <c r="FN11" s="197"/>
      <c r="FO11" s="197"/>
      <c r="FP11" s="197"/>
      <c r="FQ11" s="197"/>
      <c r="FR11" s="197"/>
      <c r="FS11" s="197"/>
      <c r="FT11" s="197"/>
      <c r="FU11" s="197"/>
      <c r="FV11" s="197"/>
      <c r="FW11" s="197"/>
      <c r="FX11" s="197"/>
      <c r="FY11" s="197"/>
      <c r="FZ11" s="197"/>
      <c r="GA11" s="197"/>
      <c r="GB11" s="197"/>
      <c r="GC11" s="197"/>
      <c r="GD11" s="197"/>
      <c r="GE11" s="197"/>
      <c r="GF11" s="197"/>
      <c r="GG11" s="197"/>
      <c r="GH11" s="197"/>
      <c r="GI11" s="197"/>
      <c r="GJ11" s="197"/>
      <c r="GK11" s="197"/>
      <c r="GL11" s="197"/>
      <c r="GM11" s="197"/>
      <c r="GN11" s="197"/>
      <c r="GO11" s="197"/>
      <c r="GP11" s="197"/>
      <c r="GQ11" s="197"/>
      <c r="GR11" s="197"/>
      <c r="GS11" s="197"/>
      <c r="GT11" s="197"/>
      <c r="GU11" s="197"/>
      <c r="GV11" s="197"/>
      <c r="GW11" s="197"/>
      <c r="GX11" s="197"/>
      <c r="GY11" s="197"/>
      <c r="GZ11" s="197"/>
      <c r="HA11" s="197"/>
      <c r="HB11" s="197"/>
      <c r="HC11" s="197"/>
      <c r="HD11" s="197"/>
      <c r="HE11" s="197"/>
      <c r="HF11" s="197"/>
      <c r="HG11" s="197"/>
      <c r="HH11" s="197"/>
      <c r="HI11" s="197"/>
      <c r="HJ11" s="197"/>
      <c r="HK11" s="197"/>
      <c r="HL11" s="197"/>
      <c r="HM11" s="197"/>
      <c r="HN11" s="197"/>
      <c r="HO11" s="197"/>
      <c r="HP11" s="197"/>
      <c r="HQ11" s="197"/>
      <c r="HR11" s="197"/>
      <c r="HS11" s="197"/>
      <c r="HT11" s="197"/>
      <c r="HU11" s="197"/>
      <c r="HV11" s="197"/>
      <c r="HW11" s="197"/>
      <c r="HX11" s="197"/>
      <c r="HY11" s="197"/>
      <c r="HZ11" s="197"/>
      <c r="IA11" s="197"/>
      <c r="IB11" s="197"/>
      <c r="IC11" s="197"/>
      <c r="ID11" s="197"/>
      <c r="IE11" s="197"/>
      <c r="IF11" s="197"/>
      <c r="IG11" s="197"/>
      <c r="IH11" s="197"/>
      <c r="II11" s="197"/>
      <c r="IJ11" s="197"/>
      <c r="IK11" s="197"/>
      <c r="IL11" s="197"/>
      <c r="IM11" s="197"/>
      <c r="IN11" s="197"/>
      <c r="IO11" s="197"/>
      <c r="IP11" s="197"/>
      <c r="IQ11" s="197"/>
      <c r="IR11" s="197"/>
      <c r="IS11" s="197"/>
      <c r="IT11" s="197"/>
      <c r="IU11" s="197"/>
      <c r="IV11" s="197"/>
      <c r="IW11" s="197"/>
    </row>
    <row r="12" spans="1:257">
      <c r="A12" s="208">
        <v>10</v>
      </c>
      <c r="B12" s="205" t="s">
        <v>879</v>
      </c>
      <c r="C12" s="205" t="str">
        <f t="shared" si="0"/>
        <v>MATT STURM</v>
      </c>
      <c r="D12" s="205">
        <v>3</v>
      </c>
      <c r="E12" s="205">
        <v>157</v>
      </c>
      <c r="F12" s="205">
        <v>80</v>
      </c>
      <c r="G12" s="205">
        <v>4</v>
      </c>
      <c r="H12" s="206">
        <f t="shared" si="1"/>
        <v>0.51552795031055898</v>
      </c>
      <c r="I12" s="207"/>
      <c r="J12" s="205">
        <f t="shared" si="2"/>
        <v>11</v>
      </c>
      <c r="K12" s="205">
        <f t="shared" si="3"/>
        <v>6</v>
      </c>
      <c r="L12" s="205">
        <f t="shared" si="4"/>
        <v>0</v>
      </c>
      <c r="M12" s="206">
        <f t="shared" si="5"/>
        <v>0.54545454545454541</v>
      </c>
      <c r="N12" s="205">
        <v>4</v>
      </c>
      <c r="O12" s="205">
        <v>3</v>
      </c>
      <c r="P12" s="205">
        <v>0</v>
      </c>
      <c r="Q12" s="205">
        <v>3</v>
      </c>
      <c r="R12" s="205">
        <v>1</v>
      </c>
      <c r="S12" s="205">
        <v>0</v>
      </c>
      <c r="T12" s="205">
        <v>4</v>
      </c>
      <c r="U12" s="205">
        <v>2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0</v>
      </c>
      <c r="AH12" s="205">
        <v>0</v>
      </c>
      <c r="AI12" s="205">
        <v>0</v>
      </c>
      <c r="AJ12" s="205">
        <v>0</v>
      </c>
      <c r="AK12" s="205">
        <v>0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  <c r="AU12" s="205">
        <v>0</v>
      </c>
      <c r="AV12" s="205">
        <v>0</v>
      </c>
      <c r="AW12" s="205">
        <v>0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205">
        <v>0</v>
      </c>
      <c r="BD12" s="205">
        <v>0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205"/>
      <c r="BK12" s="205"/>
      <c r="BL12" s="205"/>
      <c r="BM12" s="205"/>
      <c r="BN12" s="205"/>
      <c r="BO12" s="204"/>
      <c r="BP12" s="197"/>
      <c r="BQ12" s="197"/>
      <c r="BR12" s="197"/>
      <c r="BS12" s="197"/>
      <c r="BT12" s="197"/>
      <c r="BU12" s="197"/>
      <c r="BV12" s="197"/>
      <c r="BW12" s="197"/>
      <c r="BX12" s="197"/>
      <c r="BY12" s="197"/>
      <c r="BZ12" s="197"/>
      <c r="CA12" s="197"/>
      <c r="CB12" s="197"/>
      <c r="CC12" s="197"/>
      <c r="CD12" s="197"/>
      <c r="CE12" s="197"/>
      <c r="CF12" s="197"/>
      <c r="CG12" s="197"/>
      <c r="CH12" s="197"/>
      <c r="CI12" s="197"/>
      <c r="CJ12" s="197"/>
      <c r="CK12" s="197"/>
      <c r="CL12" s="197"/>
      <c r="CM12" s="197"/>
      <c r="CN12" s="197"/>
      <c r="CO12" s="197"/>
      <c r="CP12" s="197"/>
      <c r="CQ12" s="197"/>
      <c r="CR12" s="197"/>
      <c r="CS12" s="197"/>
      <c r="CT12" s="197"/>
      <c r="CU12" s="197"/>
      <c r="CV12" s="197"/>
      <c r="CW12" s="197"/>
      <c r="CX12" s="197"/>
      <c r="CY12" s="197"/>
      <c r="CZ12" s="197"/>
      <c r="DA12" s="197"/>
      <c r="DB12" s="197"/>
      <c r="DC12" s="197"/>
      <c r="DD12" s="197"/>
      <c r="DE12" s="197"/>
      <c r="DF12" s="197"/>
      <c r="DG12" s="197"/>
      <c r="DH12" s="197"/>
      <c r="DI12" s="197"/>
      <c r="DJ12" s="197"/>
      <c r="DK12" s="197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  <c r="ED12" s="197"/>
      <c r="EE12" s="197"/>
      <c r="EF12" s="197"/>
      <c r="EG12" s="197"/>
      <c r="EH12" s="197"/>
      <c r="EI12" s="197"/>
      <c r="EJ12" s="197"/>
      <c r="EK12" s="197"/>
      <c r="EL12" s="197"/>
      <c r="EM12" s="197"/>
      <c r="EN12" s="197"/>
      <c r="EO12" s="197"/>
      <c r="EP12" s="197"/>
      <c r="EQ12" s="197"/>
      <c r="ER12" s="197"/>
      <c r="ES12" s="197"/>
      <c r="ET12" s="197"/>
      <c r="EU12" s="197"/>
      <c r="EV12" s="197"/>
      <c r="EW12" s="197"/>
      <c r="EX12" s="197"/>
      <c r="EY12" s="197"/>
      <c r="EZ12" s="197"/>
      <c r="FA12" s="197"/>
      <c r="FB12" s="197"/>
      <c r="FC12" s="197"/>
      <c r="FD12" s="197"/>
      <c r="FE12" s="197"/>
      <c r="FF12" s="197"/>
      <c r="FG12" s="197"/>
      <c r="FH12" s="197"/>
      <c r="FI12" s="197"/>
      <c r="FJ12" s="197"/>
      <c r="FK12" s="197"/>
      <c r="FL12" s="197"/>
      <c r="FM12" s="197"/>
      <c r="FN12" s="197"/>
      <c r="FO12" s="197"/>
      <c r="FP12" s="197"/>
      <c r="FQ12" s="197"/>
      <c r="FR12" s="197"/>
      <c r="FS12" s="197"/>
      <c r="FT12" s="197"/>
      <c r="FU12" s="197"/>
      <c r="FV12" s="197"/>
      <c r="FW12" s="197"/>
      <c r="FX12" s="197"/>
      <c r="FY12" s="197"/>
      <c r="FZ12" s="197"/>
      <c r="GA12" s="197"/>
      <c r="GB12" s="197"/>
      <c r="GC12" s="197"/>
      <c r="GD12" s="197"/>
      <c r="GE12" s="197"/>
      <c r="GF12" s="197"/>
      <c r="GG12" s="197"/>
      <c r="GH12" s="197"/>
      <c r="GI12" s="197"/>
      <c r="GJ12" s="197"/>
      <c r="GK12" s="197"/>
      <c r="GL12" s="197"/>
      <c r="GM12" s="197"/>
      <c r="GN12" s="197"/>
      <c r="GO12" s="197"/>
      <c r="GP12" s="197"/>
      <c r="GQ12" s="197"/>
      <c r="GR12" s="197"/>
      <c r="GS12" s="197"/>
      <c r="GT12" s="197"/>
      <c r="GU12" s="197"/>
      <c r="GV12" s="197"/>
      <c r="GW12" s="197"/>
      <c r="GX12" s="197"/>
      <c r="GY12" s="197"/>
      <c r="GZ12" s="197"/>
      <c r="HA12" s="197"/>
      <c r="HB12" s="197"/>
      <c r="HC12" s="197"/>
      <c r="HD12" s="197"/>
      <c r="HE12" s="197"/>
      <c r="HF12" s="197"/>
      <c r="HG12" s="197"/>
      <c r="HH12" s="197"/>
      <c r="HI12" s="197"/>
      <c r="HJ12" s="197"/>
      <c r="HK12" s="197"/>
      <c r="HL12" s="197"/>
      <c r="HM12" s="197"/>
      <c r="HN12" s="197"/>
      <c r="HO12" s="197"/>
      <c r="HP12" s="197"/>
      <c r="HQ12" s="197"/>
      <c r="HR12" s="197"/>
      <c r="HS12" s="197"/>
      <c r="HT12" s="197"/>
      <c r="HU12" s="197"/>
      <c r="HV12" s="197"/>
      <c r="HW12" s="197"/>
      <c r="HX12" s="197"/>
      <c r="HY12" s="197"/>
      <c r="HZ12" s="197"/>
      <c r="IA12" s="197"/>
      <c r="IB12" s="197"/>
      <c r="IC12" s="197"/>
      <c r="ID12" s="197"/>
      <c r="IE12" s="197"/>
      <c r="IF12" s="197"/>
      <c r="IG12" s="197"/>
      <c r="IH12" s="197"/>
      <c r="II12" s="197"/>
      <c r="IJ12" s="197"/>
      <c r="IK12" s="197"/>
      <c r="IL12" s="197"/>
      <c r="IM12" s="197"/>
      <c r="IN12" s="197"/>
      <c r="IO12" s="197"/>
      <c r="IP12" s="197"/>
      <c r="IQ12" s="197"/>
      <c r="IR12" s="197"/>
      <c r="IS12" s="197"/>
      <c r="IT12" s="197"/>
      <c r="IU12" s="197"/>
      <c r="IV12" s="197"/>
      <c r="IW12" s="197"/>
    </row>
    <row r="13" spans="1:257">
      <c r="A13" s="208">
        <v>11</v>
      </c>
      <c r="B13" s="205" t="s">
        <v>1079</v>
      </c>
      <c r="C13" s="205" t="str">
        <f t="shared" si="0"/>
        <v>JEFF WILLIAMS</v>
      </c>
      <c r="D13" s="205">
        <v>1</v>
      </c>
      <c r="E13" s="205">
        <v>24</v>
      </c>
      <c r="F13" s="205">
        <v>11</v>
      </c>
      <c r="G13" s="205">
        <v>0</v>
      </c>
      <c r="H13" s="206">
        <f t="shared" si="1"/>
        <v>0.39393939393939392</v>
      </c>
      <c r="I13" s="207"/>
      <c r="J13" s="205">
        <f t="shared" si="2"/>
        <v>24</v>
      </c>
      <c r="K13" s="205">
        <f t="shared" si="3"/>
        <v>11</v>
      </c>
      <c r="L13" s="205">
        <f t="shared" si="4"/>
        <v>0</v>
      </c>
      <c r="M13" s="206">
        <f t="shared" si="5"/>
        <v>0.45833333333333331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0</v>
      </c>
      <c r="AH13" s="205">
        <v>0</v>
      </c>
      <c r="AI13" s="205">
        <v>0</v>
      </c>
      <c r="AJ13" s="205">
        <v>0</v>
      </c>
      <c r="AK13" s="205">
        <v>0</v>
      </c>
      <c r="AL13" s="205">
        <v>3</v>
      </c>
      <c r="AM13" s="205">
        <v>0</v>
      </c>
      <c r="AN13" s="205">
        <v>0</v>
      </c>
      <c r="AO13" s="205">
        <v>3</v>
      </c>
      <c r="AP13" s="205">
        <v>2</v>
      </c>
      <c r="AQ13" s="205">
        <v>0</v>
      </c>
      <c r="AR13" s="205">
        <v>0</v>
      </c>
      <c r="AS13" s="205">
        <v>0</v>
      </c>
      <c r="AT13" s="205">
        <v>0</v>
      </c>
      <c r="AU13" s="205">
        <v>3</v>
      </c>
      <c r="AV13" s="205">
        <v>1</v>
      </c>
      <c r="AW13" s="205">
        <v>0</v>
      </c>
      <c r="AX13" s="205">
        <v>4</v>
      </c>
      <c r="AY13" s="205">
        <v>3</v>
      </c>
      <c r="AZ13" s="205">
        <v>0</v>
      </c>
      <c r="BA13" s="205">
        <v>5</v>
      </c>
      <c r="BB13" s="205">
        <v>1</v>
      </c>
      <c r="BC13" s="205">
        <v>0</v>
      </c>
      <c r="BD13" s="205">
        <v>2</v>
      </c>
      <c r="BE13" s="205">
        <v>2</v>
      </c>
      <c r="BF13" s="205">
        <v>0</v>
      </c>
      <c r="BG13" s="205">
        <v>4</v>
      </c>
      <c r="BH13" s="205">
        <v>2</v>
      </c>
      <c r="BI13" s="205">
        <v>0</v>
      </c>
      <c r="BJ13" s="205"/>
      <c r="BK13" s="205"/>
      <c r="BL13" s="205"/>
      <c r="BM13" s="205"/>
      <c r="BN13" s="205"/>
      <c r="BO13" s="204"/>
      <c r="BP13" s="197"/>
      <c r="BQ13" s="197"/>
      <c r="BR13" s="197"/>
      <c r="BS13" s="197"/>
      <c r="BT13" s="197"/>
      <c r="BU13" s="197"/>
      <c r="BV13" s="197"/>
      <c r="BW13" s="197"/>
      <c r="BX13" s="197"/>
      <c r="BY13" s="197"/>
      <c r="BZ13" s="197"/>
      <c r="CA13" s="197"/>
      <c r="CB13" s="197"/>
      <c r="CC13" s="197"/>
      <c r="CD13" s="197"/>
      <c r="CE13" s="197"/>
      <c r="CF13" s="197"/>
      <c r="CG13" s="197"/>
      <c r="CH13" s="197"/>
      <c r="CI13" s="197"/>
      <c r="CJ13" s="197"/>
      <c r="CK13" s="197"/>
      <c r="CL13" s="197"/>
      <c r="CM13" s="197"/>
      <c r="CN13" s="197"/>
      <c r="CO13" s="197"/>
      <c r="CP13" s="197"/>
      <c r="CQ13" s="197"/>
      <c r="CR13" s="197"/>
      <c r="CS13" s="197"/>
      <c r="CT13" s="197"/>
      <c r="CU13" s="197"/>
      <c r="CV13" s="197"/>
      <c r="CW13" s="197"/>
      <c r="CX13" s="197"/>
      <c r="CY13" s="197"/>
      <c r="CZ13" s="197"/>
      <c r="DA13" s="197"/>
      <c r="DB13" s="197"/>
      <c r="DC13" s="197"/>
      <c r="DD13" s="197"/>
      <c r="DE13" s="197"/>
      <c r="DF13" s="197"/>
      <c r="DG13" s="197"/>
      <c r="DH13" s="197"/>
      <c r="DI13" s="197"/>
      <c r="DJ13" s="197"/>
      <c r="DK13" s="197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  <c r="ED13" s="197"/>
      <c r="EE13" s="197"/>
      <c r="EF13" s="197"/>
      <c r="EG13" s="197"/>
      <c r="EH13" s="197"/>
      <c r="EI13" s="197"/>
      <c r="EJ13" s="197"/>
      <c r="EK13" s="197"/>
      <c r="EL13" s="197"/>
      <c r="EM13" s="197"/>
      <c r="EN13" s="197"/>
      <c r="EO13" s="197"/>
      <c r="EP13" s="197"/>
      <c r="EQ13" s="197"/>
      <c r="ER13" s="197"/>
      <c r="ES13" s="197"/>
      <c r="ET13" s="197"/>
      <c r="EU13" s="197"/>
      <c r="EV13" s="197"/>
      <c r="EW13" s="197"/>
      <c r="EX13" s="197"/>
      <c r="EY13" s="197"/>
      <c r="EZ13" s="197"/>
      <c r="FA13" s="197"/>
      <c r="FB13" s="197"/>
      <c r="FC13" s="197"/>
      <c r="FD13" s="197"/>
      <c r="FE13" s="197"/>
      <c r="FF13" s="197"/>
      <c r="FG13" s="197"/>
      <c r="FH13" s="197"/>
      <c r="FI13" s="197"/>
      <c r="FJ13" s="197"/>
      <c r="FK13" s="197"/>
      <c r="FL13" s="197"/>
      <c r="FM13" s="197"/>
      <c r="FN13" s="197"/>
      <c r="FO13" s="197"/>
      <c r="FP13" s="197"/>
      <c r="FQ13" s="197"/>
      <c r="FR13" s="197"/>
      <c r="FS13" s="197"/>
      <c r="FT13" s="197"/>
      <c r="FU13" s="197"/>
      <c r="FV13" s="197"/>
      <c r="FW13" s="197"/>
      <c r="FX13" s="197"/>
      <c r="FY13" s="197"/>
      <c r="FZ13" s="197"/>
      <c r="GA13" s="197"/>
      <c r="GB13" s="197"/>
      <c r="GC13" s="197"/>
      <c r="GD13" s="197"/>
      <c r="GE13" s="197"/>
      <c r="GF13" s="197"/>
      <c r="GG13" s="197"/>
      <c r="GH13" s="197"/>
      <c r="GI13" s="197"/>
      <c r="GJ13" s="197"/>
      <c r="GK13" s="197"/>
      <c r="GL13" s="197"/>
      <c r="GM13" s="197"/>
      <c r="GN13" s="197"/>
      <c r="GO13" s="197"/>
      <c r="GP13" s="197"/>
      <c r="GQ13" s="197"/>
      <c r="GR13" s="197"/>
      <c r="GS13" s="197"/>
      <c r="GT13" s="197"/>
      <c r="GU13" s="197"/>
      <c r="GV13" s="197"/>
      <c r="GW13" s="197"/>
      <c r="GX13" s="197"/>
      <c r="GY13" s="197"/>
      <c r="GZ13" s="197"/>
      <c r="HA13" s="197"/>
      <c r="HB13" s="197"/>
      <c r="HC13" s="197"/>
      <c r="HD13" s="197"/>
      <c r="HE13" s="197"/>
      <c r="HF13" s="197"/>
      <c r="HG13" s="197"/>
      <c r="HH13" s="197"/>
      <c r="HI13" s="197"/>
      <c r="HJ13" s="197"/>
      <c r="HK13" s="197"/>
      <c r="HL13" s="197"/>
      <c r="HM13" s="197"/>
      <c r="HN13" s="197"/>
      <c r="HO13" s="197"/>
      <c r="HP13" s="197"/>
      <c r="HQ13" s="197"/>
      <c r="HR13" s="197"/>
      <c r="HS13" s="197"/>
      <c r="HT13" s="197"/>
      <c r="HU13" s="197"/>
      <c r="HV13" s="197"/>
      <c r="HW13" s="197"/>
      <c r="HX13" s="197"/>
      <c r="HY13" s="197"/>
      <c r="HZ13" s="197"/>
      <c r="IA13" s="197"/>
      <c r="IB13" s="197"/>
      <c r="IC13" s="197"/>
      <c r="ID13" s="197"/>
      <c r="IE13" s="197"/>
      <c r="IF13" s="197"/>
      <c r="IG13" s="197"/>
      <c r="IH13" s="197"/>
      <c r="II13" s="197"/>
      <c r="IJ13" s="197"/>
      <c r="IK13" s="197"/>
      <c r="IL13" s="197"/>
      <c r="IM13" s="197"/>
      <c r="IN13" s="197"/>
      <c r="IO13" s="197"/>
      <c r="IP13" s="197"/>
      <c r="IQ13" s="197"/>
      <c r="IR13" s="197"/>
      <c r="IS13" s="197"/>
      <c r="IT13" s="197"/>
      <c r="IU13" s="197"/>
      <c r="IV13" s="197"/>
      <c r="IW13" s="197"/>
    </row>
    <row r="14" spans="1:257">
      <c r="A14" s="208">
        <v>12</v>
      </c>
      <c r="B14" s="205" t="s">
        <v>867</v>
      </c>
      <c r="C14" s="205" t="str">
        <f t="shared" si="0"/>
        <v>RODD CUNNINGHAM</v>
      </c>
      <c r="D14" s="205">
        <v>6</v>
      </c>
      <c r="E14" s="209">
        <v>322</v>
      </c>
      <c r="F14" s="209">
        <v>166</v>
      </c>
      <c r="G14" s="209">
        <v>4</v>
      </c>
      <c r="H14" s="206">
        <f t="shared" si="1"/>
        <v>0.32142857142857145</v>
      </c>
      <c r="I14" s="207"/>
      <c r="J14" s="205">
        <f t="shared" si="2"/>
        <v>59</v>
      </c>
      <c r="K14" s="205">
        <f t="shared" si="3"/>
        <v>30</v>
      </c>
      <c r="L14" s="205">
        <f t="shared" si="4"/>
        <v>0</v>
      </c>
      <c r="M14" s="206">
        <f t="shared" si="5"/>
        <v>0.50847457627118642</v>
      </c>
      <c r="N14" s="205">
        <v>4</v>
      </c>
      <c r="O14" s="205">
        <v>2</v>
      </c>
      <c r="P14" s="205">
        <v>0</v>
      </c>
      <c r="Q14" s="205">
        <v>2</v>
      </c>
      <c r="R14" s="205">
        <v>1</v>
      </c>
      <c r="S14" s="205">
        <v>0</v>
      </c>
      <c r="T14" s="205">
        <v>4</v>
      </c>
      <c r="U14" s="205">
        <v>3</v>
      </c>
      <c r="V14" s="205">
        <v>0</v>
      </c>
      <c r="W14" s="205">
        <v>3</v>
      </c>
      <c r="X14" s="205">
        <v>1</v>
      </c>
      <c r="Y14" s="205">
        <v>0</v>
      </c>
      <c r="Z14" s="205">
        <v>5</v>
      </c>
      <c r="AA14" s="205">
        <v>3</v>
      </c>
      <c r="AB14" s="205">
        <v>0</v>
      </c>
      <c r="AC14" s="205">
        <v>3</v>
      </c>
      <c r="AD14" s="205">
        <v>2</v>
      </c>
      <c r="AE14" s="205">
        <v>0</v>
      </c>
      <c r="AF14" s="205">
        <v>3</v>
      </c>
      <c r="AG14" s="205">
        <v>3</v>
      </c>
      <c r="AH14" s="205">
        <v>0</v>
      </c>
      <c r="AI14" s="205">
        <v>4</v>
      </c>
      <c r="AJ14" s="205">
        <v>1</v>
      </c>
      <c r="AK14" s="205">
        <v>0</v>
      </c>
      <c r="AL14" s="205">
        <v>4</v>
      </c>
      <c r="AM14" s="205">
        <v>2</v>
      </c>
      <c r="AN14" s="205">
        <v>0</v>
      </c>
      <c r="AO14" s="205">
        <v>5</v>
      </c>
      <c r="AP14" s="205">
        <v>2</v>
      </c>
      <c r="AQ14" s="205">
        <v>0</v>
      </c>
      <c r="AR14" s="205">
        <v>4</v>
      </c>
      <c r="AS14" s="205">
        <v>2</v>
      </c>
      <c r="AT14" s="205">
        <v>0</v>
      </c>
      <c r="AU14" s="205">
        <v>5</v>
      </c>
      <c r="AV14" s="205">
        <v>3</v>
      </c>
      <c r="AW14" s="205">
        <v>0</v>
      </c>
      <c r="AX14" s="205">
        <v>4</v>
      </c>
      <c r="AY14" s="205">
        <v>2</v>
      </c>
      <c r="AZ14" s="205">
        <v>0</v>
      </c>
      <c r="BA14" s="205">
        <v>0</v>
      </c>
      <c r="BB14" s="205">
        <v>0</v>
      </c>
      <c r="BC14" s="205">
        <v>0</v>
      </c>
      <c r="BD14" s="205">
        <v>4</v>
      </c>
      <c r="BE14" s="205">
        <v>0</v>
      </c>
      <c r="BF14" s="205">
        <v>0</v>
      </c>
      <c r="BG14" s="205">
        <v>5</v>
      </c>
      <c r="BH14" s="205">
        <v>3</v>
      </c>
      <c r="BI14" s="205">
        <v>0</v>
      </c>
      <c r="BJ14" s="205"/>
      <c r="BK14" s="205"/>
      <c r="BL14" s="205"/>
      <c r="BM14" s="205"/>
      <c r="BN14" s="205"/>
      <c r="BO14" s="204"/>
      <c r="BP14" s="197"/>
      <c r="BQ14" s="197"/>
      <c r="BR14" s="197"/>
      <c r="BS14" s="197"/>
      <c r="BT14" s="197"/>
      <c r="BU14" s="197"/>
      <c r="BV14" s="197"/>
      <c r="BW14" s="197"/>
      <c r="BX14" s="197"/>
      <c r="BY14" s="197"/>
      <c r="BZ14" s="197"/>
      <c r="CA14" s="197"/>
      <c r="CB14" s="197"/>
      <c r="CC14" s="197"/>
      <c r="CD14" s="197"/>
      <c r="CE14" s="197"/>
      <c r="CF14" s="197"/>
      <c r="CG14" s="197"/>
      <c r="CH14" s="197"/>
      <c r="CI14" s="197"/>
      <c r="CJ14" s="197"/>
      <c r="CK14" s="197"/>
      <c r="CL14" s="197"/>
      <c r="CM14" s="197"/>
      <c r="CN14" s="197"/>
      <c r="CO14" s="197"/>
      <c r="CP14" s="197"/>
      <c r="CQ14" s="197"/>
      <c r="CR14" s="197"/>
      <c r="CS14" s="197"/>
      <c r="CT14" s="197"/>
      <c r="CU14" s="197"/>
      <c r="CV14" s="197"/>
      <c r="CW14" s="197"/>
      <c r="CX14" s="197"/>
      <c r="CY14" s="197"/>
      <c r="CZ14" s="197"/>
      <c r="DA14" s="197"/>
      <c r="DB14" s="197"/>
      <c r="DC14" s="197"/>
      <c r="DD14" s="197"/>
      <c r="DE14" s="197"/>
      <c r="DF14" s="197"/>
      <c r="DG14" s="197"/>
      <c r="DH14" s="197"/>
      <c r="DI14" s="197"/>
      <c r="DJ14" s="197"/>
      <c r="DK14" s="197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  <c r="ED14" s="197"/>
      <c r="EE14" s="197"/>
      <c r="EF14" s="197"/>
      <c r="EG14" s="197"/>
      <c r="EH14" s="197"/>
      <c r="EI14" s="197"/>
      <c r="EJ14" s="197"/>
      <c r="EK14" s="197"/>
      <c r="EL14" s="197"/>
      <c r="EM14" s="197"/>
      <c r="EN14" s="197"/>
      <c r="EO14" s="197"/>
      <c r="EP14" s="197"/>
      <c r="EQ14" s="197"/>
      <c r="ER14" s="197"/>
      <c r="ES14" s="197"/>
      <c r="ET14" s="197"/>
      <c r="EU14" s="197"/>
      <c r="EV14" s="197"/>
      <c r="EW14" s="197"/>
      <c r="EX14" s="197"/>
      <c r="EY14" s="197"/>
      <c r="EZ14" s="197"/>
      <c r="FA14" s="197"/>
      <c r="FB14" s="197"/>
      <c r="FC14" s="197"/>
      <c r="FD14" s="197"/>
      <c r="FE14" s="197"/>
      <c r="FF14" s="197"/>
      <c r="FG14" s="197"/>
      <c r="FH14" s="197"/>
      <c r="FI14" s="197"/>
      <c r="FJ14" s="197"/>
      <c r="FK14" s="197"/>
      <c r="FL14" s="197"/>
      <c r="FM14" s="197"/>
      <c r="FN14" s="197"/>
      <c r="FO14" s="197"/>
      <c r="FP14" s="197"/>
      <c r="FQ14" s="197"/>
      <c r="FR14" s="197"/>
      <c r="FS14" s="197"/>
      <c r="FT14" s="197"/>
      <c r="FU14" s="197"/>
      <c r="FV14" s="197"/>
      <c r="FW14" s="197"/>
      <c r="FX14" s="197"/>
      <c r="FY14" s="197"/>
      <c r="FZ14" s="197"/>
      <c r="GA14" s="197"/>
      <c r="GB14" s="197"/>
      <c r="GC14" s="197"/>
      <c r="GD14" s="197"/>
      <c r="GE14" s="197"/>
      <c r="GF14" s="197"/>
      <c r="GG14" s="197"/>
      <c r="GH14" s="197"/>
      <c r="GI14" s="197"/>
      <c r="GJ14" s="197"/>
      <c r="GK14" s="197"/>
      <c r="GL14" s="197"/>
      <c r="GM14" s="197"/>
      <c r="GN14" s="197"/>
      <c r="GO14" s="197"/>
      <c r="GP14" s="197"/>
      <c r="GQ14" s="197"/>
      <c r="GR14" s="197"/>
      <c r="GS14" s="197"/>
      <c r="GT14" s="197"/>
      <c r="GU14" s="197"/>
      <c r="GV14" s="197"/>
      <c r="GW14" s="197"/>
      <c r="GX14" s="197"/>
      <c r="GY14" s="197"/>
      <c r="GZ14" s="197"/>
      <c r="HA14" s="197"/>
      <c r="HB14" s="197"/>
      <c r="HC14" s="197"/>
      <c r="HD14" s="197"/>
      <c r="HE14" s="197"/>
      <c r="HF14" s="197"/>
      <c r="HG14" s="197"/>
      <c r="HH14" s="197"/>
      <c r="HI14" s="197"/>
      <c r="HJ14" s="197"/>
      <c r="HK14" s="197"/>
      <c r="HL14" s="197"/>
      <c r="HM14" s="197"/>
      <c r="HN14" s="197"/>
      <c r="HO14" s="197"/>
      <c r="HP14" s="197"/>
      <c r="HQ14" s="197"/>
      <c r="HR14" s="197"/>
      <c r="HS14" s="197"/>
      <c r="HT14" s="197"/>
      <c r="HU14" s="197"/>
      <c r="HV14" s="197"/>
      <c r="HW14" s="197"/>
      <c r="HX14" s="197"/>
      <c r="HY14" s="197"/>
      <c r="HZ14" s="197"/>
      <c r="IA14" s="197"/>
      <c r="IB14" s="197"/>
      <c r="IC14" s="197"/>
      <c r="ID14" s="197"/>
      <c r="IE14" s="197"/>
      <c r="IF14" s="197"/>
      <c r="IG14" s="197"/>
      <c r="IH14" s="197"/>
      <c r="II14" s="197"/>
      <c r="IJ14" s="197"/>
      <c r="IK14" s="197"/>
      <c r="IL14" s="197"/>
      <c r="IM14" s="197"/>
      <c r="IN14" s="197"/>
      <c r="IO14" s="197"/>
      <c r="IP14" s="197"/>
      <c r="IQ14" s="197"/>
      <c r="IR14" s="197"/>
      <c r="IS14" s="197"/>
      <c r="IT14" s="197"/>
      <c r="IU14" s="197"/>
      <c r="IV14" s="197"/>
      <c r="IW14" s="197"/>
    </row>
    <row r="15" spans="1:257">
      <c r="A15" s="208">
        <v>13</v>
      </c>
      <c r="B15" s="205" t="s">
        <v>971</v>
      </c>
      <c r="C15" s="205" t="str">
        <f t="shared" si="0"/>
        <v>JASON HEIST</v>
      </c>
      <c r="D15" s="205">
        <v>3</v>
      </c>
      <c r="E15" s="209">
        <v>66</v>
      </c>
      <c r="F15" s="209">
        <v>26</v>
      </c>
      <c r="G15" s="209">
        <v>0</v>
      </c>
      <c r="H15" s="206">
        <f t="shared" si="1"/>
        <v>0.46296296296296297</v>
      </c>
      <c r="I15" s="207"/>
      <c r="J15" s="205">
        <f t="shared" si="2"/>
        <v>35</v>
      </c>
      <c r="K15" s="205">
        <f t="shared" si="3"/>
        <v>12</v>
      </c>
      <c r="L15" s="205">
        <f t="shared" si="4"/>
        <v>0</v>
      </c>
      <c r="M15" s="206">
        <f t="shared" si="5"/>
        <v>0.34285714285714286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4</v>
      </c>
      <c r="X15" s="205">
        <v>1</v>
      </c>
      <c r="Y15" s="205">
        <v>0</v>
      </c>
      <c r="Z15" s="205">
        <v>3</v>
      </c>
      <c r="AA15" s="205">
        <v>0</v>
      </c>
      <c r="AB15" s="205">
        <v>0</v>
      </c>
      <c r="AC15" s="205">
        <v>3</v>
      </c>
      <c r="AD15" s="205">
        <v>2</v>
      </c>
      <c r="AE15" s="205">
        <v>0</v>
      </c>
      <c r="AF15" s="205">
        <v>4</v>
      </c>
      <c r="AG15" s="205">
        <v>3</v>
      </c>
      <c r="AH15" s="205">
        <v>0</v>
      </c>
      <c r="AI15" s="205">
        <v>2</v>
      </c>
      <c r="AJ15" s="205">
        <v>0</v>
      </c>
      <c r="AK15" s="205">
        <v>0</v>
      </c>
      <c r="AL15" s="205">
        <v>3</v>
      </c>
      <c r="AM15" s="205">
        <v>3</v>
      </c>
      <c r="AN15" s="205">
        <v>0</v>
      </c>
      <c r="AO15" s="205">
        <v>2</v>
      </c>
      <c r="AP15" s="205">
        <v>0</v>
      </c>
      <c r="AQ15" s="205">
        <v>0</v>
      </c>
      <c r="AR15" s="205">
        <v>2</v>
      </c>
      <c r="AS15" s="205">
        <v>0</v>
      </c>
      <c r="AT15" s="205">
        <v>0</v>
      </c>
      <c r="AU15" s="205">
        <v>5</v>
      </c>
      <c r="AV15" s="205">
        <v>0</v>
      </c>
      <c r="AW15" s="205">
        <v>0</v>
      </c>
      <c r="AX15" s="205">
        <v>2</v>
      </c>
      <c r="AY15" s="205">
        <v>0</v>
      </c>
      <c r="AZ15" s="205">
        <v>0</v>
      </c>
      <c r="BA15" s="205">
        <v>1</v>
      </c>
      <c r="BB15" s="205">
        <v>0</v>
      </c>
      <c r="BC15" s="205">
        <v>0</v>
      </c>
      <c r="BD15" s="205">
        <v>4</v>
      </c>
      <c r="BE15" s="205">
        <v>3</v>
      </c>
      <c r="BF15" s="205">
        <v>0</v>
      </c>
      <c r="BG15" s="205">
        <v>0</v>
      </c>
      <c r="BH15" s="205">
        <v>0</v>
      </c>
      <c r="BI15" s="205">
        <v>0</v>
      </c>
      <c r="BJ15" s="205"/>
      <c r="BK15" s="205"/>
      <c r="BL15" s="205"/>
      <c r="BM15" s="205"/>
      <c r="BN15" s="205"/>
      <c r="BO15" s="204"/>
      <c r="BP15" s="197"/>
      <c r="BQ15" s="197"/>
      <c r="BR15" s="197"/>
      <c r="BS15" s="197"/>
      <c r="BT15" s="197"/>
      <c r="BU15" s="197"/>
      <c r="BV15" s="197"/>
      <c r="BW15" s="197"/>
      <c r="BX15" s="197"/>
      <c r="BY15" s="197"/>
      <c r="BZ15" s="197"/>
      <c r="CA15" s="197"/>
      <c r="CB15" s="197"/>
      <c r="CC15" s="197"/>
      <c r="CD15" s="197"/>
      <c r="CE15" s="197"/>
      <c r="CF15" s="197"/>
      <c r="CG15" s="197"/>
      <c r="CH15" s="197"/>
      <c r="CI15" s="197"/>
      <c r="CJ15" s="197"/>
      <c r="CK15" s="197"/>
      <c r="CL15" s="197"/>
      <c r="CM15" s="197"/>
      <c r="CN15" s="197"/>
      <c r="CO15" s="197"/>
      <c r="CP15" s="197"/>
      <c r="CQ15" s="197"/>
      <c r="CR15" s="197"/>
      <c r="CS15" s="197"/>
      <c r="CT15" s="197"/>
      <c r="CU15" s="197"/>
      <c r="CV15" s="197"/>
      <c r="CW15" s="197"/>
      <c r="CX15" s="197"/>
      <c r="CY15" s="197"/>
      <c r="CZ15" s="197"/>
      <c r="DA15" s="197"/>
      <c r="DB15" s="197"/>
      <c r="DC15" s="197"/>
      <c r="DD15" s="197"/>
      <c r="DE15" s="197"/>
      <c r="DF15" s="197"/>
      <c r="DG15" s="197"/>
      <c r="DH15" s="197"/>
      <c r="DI15" s="197"/>
      <c r="DJ15" s="197"/>
      <c r="DK15" s="197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  <c r="ED15" s="197"/>
      <c r="EE15" s="197"/>
      <c r="EF15" s="197"/>
      <c r="EG15" s="197"/>
      <c r="EH15" s="197"/>
      <c r="EI15" s="197"/>
      <c r="EJ15" s="197"/>
      <c r="EK15" s="197"/>
      <c r="EL15" s="197"/>
      <c r="EM15" s="197"/>
      <c r="EN15" s="197"/>
      <c r="EO15" s="197"/>
      <c r="EP15" s="197"/>
      <c r="EQ15" s="197"/>
      <c r="ER15" s="197"/>
      <c r="ES15" s="197"/>
      <c r="ET15" s="197"/>
      <c r="EU15" s="197"/>
      <c r="EV15" s="197"/>
      <c r="EW15" s="197"/>
      <c r="EX15" s="197"/>
      <c r="EY15" s="197"/>
      <c r="EZ15" s="197"/>
      <c r="FA15" s="197"/>
      <c r="FB15" s="197"/>
      <c r="FC15" s="197"/>
      <c r="FD15" s="197"/>
      <c r="FE15" s="197"/>
      <c r="FF15" s="197"/>
      <c r="FG15" s="197"/>
      <c r="FH15" s="197"/>
      <c r="FI15" s="197"/>
      <c r="FJ15" s="197"/>
      <c r="FK15" s="197"/>
      <c r="FL15" s="197"/>
      <c r="FM15" s="197"/>
      <c r="FN15" s="197"/>
      <c r="FO15" s="197"/>
      <c r="FP15" s="197"/>
      <c r="FQ15" s="197"/>
      <c r="FR15" s="197"/>
      <c r="FS15" s="197"/>
      <c r="FT15" s="197"/>
      <c r="FU15" s="197"/>
      <c r="FV15" s="197"/>
      <c r="FW15" s="197"/>
      <c r="FX15" s="197"/>
      <c r="FY15" s="197"/>
      <c r="FZ15" s="197"/>
      <c r="GA15" s="197"/>
      <c r="GB15" s="197"/>
      <c r="GC15" s="197"/>
      <c r="GD15" s="197"/>
      <c r="GE15" s="197"/>
      <c r="GF15" s="197"/>
      <c r="GG15" s="197"/>
      <c r="GH15" s="197"/>
      <c r="GI15" s="197"/>
      <c r="GJ15" s="197"/>
      <c r="GK15" s="197"/>
      <c r="GL15" s="197"/>
      <c r="GM15" s="197"/>
      <c r="GN15" s="197"/>
      <c r="GO15" s="197"/>
      <c r="GP15" s="197"/>
      <c r="GQ15" s="197"/>
      <c r="GR15" s="197"/>
      <c r="GS15" s="197"/>
      <c r="GT15" s="197"/>
      <c r="GU15" s="197"/>
      <c r="GV15" s="197"/>
      <c r="GW15" s="197"/>
      <c r="GX15" s="197"/>
      <c r="GY15" s="197"/>
      <c r="GZ15" s="197"/>
      <c r="HA15" s="197"/>
      <c r="HB15" s="197"/>
      <c r="HC15" s="197"/>
      <c r="HD15" s="197"/>
      <c r="HE15" s="197"/>
      <c r="HF15" s="197"/>
      <c r="HG15" s="197"/>
      <c r="HH15" s="197"/>
      <c r="HI15" s="197"/>
      <c r="HJ15" s="197"/>
      <c r="HK15" s="197"/>
      <c r="HL15" s="197"/>
      <c r="HM15" s="197"/>
      <c r="HN15" s="197"/>
      <c r="HO15" s="197"/>
      <c r="HP15" s="197"/>
      <c r="HQ15" s="197"/>
      <c r="HR15" s="197"/>
      <c r="HS15" s="197"/>
      <c r="HT15" s="197"/>
      <c r="HU15" s="197"/>
      <c r="HV15" s="197"/>
      <c r="HW15" s="197"/>
      <c r="HX15" s="197"/>
      <c r="HY15" s="197"/>
      <c r="HZ15" s="197"/>
      <c r="IA15" s="197"/>
      <c r="IB15" s="197"/>
      <c r="IC15" s="197"/>
      <c r="ID15" s="197"/>
      <c r="IE15" s="197"/>
      <c r="IF15" s="197"/>
      <c r="IG15" s="197"/>
      <c r="IH15" s="197"/>
      <c r="II15" s="197"/>
      <c r="IJ15" s="197"/>
      <c r="IK15" s="197"/>
      <c r="IL15" s="197"/>
      <c r="IM15" s="197"/>
      <c r="IN15" s="197"/>
      <c r="IO15" s="197"/>
      <c r="IP15" s="197"/>
      <c r="IQ15" s="197"/>
      <c r="IR15" s="197"/>
      <c r="IS15" s="197"/>
      <c r="IT15" s="197"/>
      <c r="IU15" s="197"/>
      <c r="IV15" s="197"/>
      <c r="IW15" s="197"/>
    </row>
    <row r="16" spans="1:257">
      <c r="A16" s="208">
        <v>14</v>
      </c>
      <c r="B16" s="205" t="s">
        <v>1008</v>
      </c>
      <c r="C16" s="205" t="str">
        <f t="shared" si="0"/>
        <v>JASON STEVENSON</v>
      </c>
      <c r="D16" s="205">
        <v>2</v>
      </c>
      <c r="E16" s="209">
        <v>28</v>
      </c>
      <c r="F16" s="209">
        <v>9</v>
      </c>
      <c r="G16" s="209">
        <v>1</v>
      </c>
      <c r="H16" s="206">
        <f t="shared" si="1"/>
        <v>0.33333333333333331</v>
      </c>
      <c r="I16" s="207"/>
      <c r="J16" s="205">
        <f t="shared" si="2"/>
        <v>0</v>
      </c>
      <c r="K16" s="205">
        <f t="shared" si="3"/>
        <v>0</v>
      </c>
      <c r="L16" s="205">
        <f t="shared" si="4"/>
        <v>0</v>
      </c>
      <c r="M16" s="206" t="e">
        <f t="shared" si="5"/>
        <v>#DIV/0!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0</v>
      </c>
      <c r="AH16" s="205">
        <v>0</v>
      </c>
      <c r="AI16" s="205">
        <v>0</v>
      </c>
      <c r="AJ16" s="205">
        <v>0</v>
      </c>
      <c r="AK16" s="205">
        <v>0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  <c r="AU16" s="205">
        <v>0</v>
      </c>
      <c r="AV16" s="205">
        <v>0</v>
      </c>
      <c r="AW16" s="205">
        <v>0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205">
        <v>0</v>
      </c>
      <c r="BD16" s="205">
        <v>0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205"/>
      <c r="BK16" s="205"/>
      <c r="BL16" s="205"/>
      <c r="BM16" s="205"/>
      <c r="BN16" s="205"/>
      <c r="BO16" s="204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  <c r="BZ16" s="197"/>
      <c r="CA16" s="197"/>
      <c r="CB16" s="197"/>
      <c r="CC16" s="197"/>
      <c r="CD16" s="197"/>
      <c r="CE16" s="197"/>
      <c r="CF16" s="197"/>
      <c r="CG16" s="197"/>
      <c r="CH16" s="197"/>
      <c r="CI16" s="197"/>
      <c r="CJ16" s="197"/>
      <c r="CK16" s="197"/>
      <c r="CL16" s="197"/>
      <c r="CM16" s="197"/>
      <c r="CN16" s="197"/>
      <c r="CO16" s="197"/>
      <c r="CP16" s="197"/>
      <c r="CQ16" s="197"/>
      <c r="CR16" s="197"/>
      <c r="CS16" s="197"/>
      <c r="CT16" s="197"/>
      <c r="CU16" s="197"/>
      <c r="CV16" s="197"/>
      <c r="CW16" s="197"/>
      <c r="CX16" s="197"/>
      <c r="CY16" s="197"/>
      <c r="CZ16" s="197"/>
      <c r="DA16" s="197"/>
      <c r="DB16" s="197"/>
      <c r="DC16" s="197"/>
      <c r="DD16" s="197"/>
      <c r="DE16" s="197"/>
      <c r="DF16" s="197"/>
      <c r="DG16" s="197"/>
      <c r="DH16" s="197"/>
      <c r="DI16" s="197"/>
      <c r="DJ16" s="197"/>
      <c r="DK16" s="197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97"/>
      <c r="EJ16" s="197"/>
      <c r="EK16" s="197"/>
      <c r="EL16" s="197"/>
      <c r="EM16" s="197"/>
      <c r="EN16" s="197"/>
      <c r="EO16" s="197"/>
      <c r="EP16" s="197"/>
      <c r="EQ16" s="197"/>
      <c r="ER16" s="197"/>
      <c r="ES16" s="197"/>
      <c r="ET16" s="197"/>
      <c r="EU16" s="197"/>
      <c r="EV16" s="197"/>
      <c r="EW16" s="197"/>
      <c r="EX16" s="197"/>
      <c r="EY16" s="197"/>
      <c r="EZ16" s="197"/>
      <c r="FA16" s="197"/>
      <c r="FB16" s="197"/>
      <c r="FC16" s="197"/>
      <c r="FD16" s="197"/>
      <c r="FE16" s="197"/>
      <c r="FF16" s="197"/>
      <c r="FG16" s="197"/>
      <c r="FH16" s="197"/>
      <c r="FI16" s="197"/>
      <c r="FJ16" s="197"/>
      <c r="FK16" s="197"/>
      <c r="FL16" s="197"/>
      <c r="FM16" s="197"/>
      <c r="FN16" s="197"/>
      <c r="FO16" s="197"/>
      <c r="FP16" s="197"/>
      <c r="FQ16" s="197"/>
      <c r="FR16" s="197"/>
      <c r="FS16" s="197"/>
      <c r="FT16" s="197"/>
      <c r="FU16" s="197"/>
      <c r="FV16" s="197"/>
      <c r="FW16" s="197"/>
      <c r="FX16" s="197"/>
      <c r="FY16" s="197"/>
      <c r="FZ16" s="197"/>
      <c r="GA16" s="197"/>
      <c r="GB16" s="197"/>
      <c r="GC16" s="197"/>
      <c r="GD16" s="197"/>
      <c r="GE16" s="197"/>
      <c r="GF16" s="197"/>
      <c r="GG16" s="197"/>
      <c r="GH16" s="197"/>
      <c r="GI16" s="197"/>
      <c r="GJ16" s="197"/>
      <c r="GK16" s="197"/>
      <c r="GL16" s="197"/>
      <c r="GM16" s="197"/>
      <c r="GN16" s="197"/>
      <c r="GO16" s="197"/>
      <c r="GP16" s="197"/>
      <c r="GQ16" s="197"/>
      <c r="GR16" s="197"/>
      <c r="GS16" s="197"/>
      <c r="GT16" s="197"/>
      <c r="GU16" s="197"/>
      <c r="GV16" s="197"/>
      <c r="GW16" s="197"/>
      <c r="GX16" s="197"/>
      <c r="GY16" s="197"/>
      <c r="GZ16" s="197"/>
      <c r="HA16" s="197"/>
      <c r="HB16" s="197"/>
      <c r="HC16" s="197"/>
      <c r="HD16" s="197"/>
      <c r="HE16" s="197"/>
      <c r="HF16" s="197"/>
      <c r="HG16" s="197"/>
      <c r="HH16" s="197"/>
      <c r="HI16" s="197"/>
      <c r="HJ16" s="197"/>
      <c r="HK16" s="197"/>
      <c r="HL16" s="197"/>
      <c r="HM16" s="197"/>
      <c r="HN16" s="197"/>
      <c r="HO16" s="197"/>
      <c r="HP16" s="197"/>
      <c r="HQ16" s="197"/>
      <c r="HR16" s="197"/>
      <c r="HS16" s="197"/>
      <c r="HT16" s="197"/>
      <c r="HU16" s="197"/>
      <c r="HV16" s="197"/>
      <c r="HW16" s="197"/>
      <c r="HX16" s="197"/>
      <c r="HY16" s="197"/>
      <c r="HZ16" s="197"/>
      <c r="IA16" s="197"/>
      <c r="IB16" s="197"/>
      <c r="IC16" s="197"/>
      <c r="ID16" s="197"/>
      <c r="IE16" s="197"/>
      <c r="IF16" s="197"/>
      <c r="IG16" s="197"/>
      <c r="IH16" s="197"/>
      <c r="II16" s="197"/>
      <c r="IJ16" s="197"/>
      <c r="IK16" s="197"/>
      <c r="IL16" s="197"/>
      <c r="IM16" s="197"/>
      <c r="IN16" s="197"/>
      <c r="IO16" s="197"/>
      <c r="IP16" s="197"/>
      <c r="IQ16" s="197"/>
      <c r="IR16" s="197"/>
      <c r="IS16" s="197"/>
      <c r="IT16" s="197"/>
      <c r="IU16" s="197"/>
      <c r="IV16" s="197"/>
      <c r="IW16" s="197"/>
    </row>
    <row r="17" spans="1:257">
      <c r="A17" s="208">
        <v>15</v>
      </c>
      <c r="B17" s="205" t="s">
        <v>1775</v>
      </c>
      <c r="C17" s="205" t="str">
        <f t="shared" si="0"/>
        <v>MEL KENDZIORSKI</v>
      </c>
      <c r="D17" s="205">
        <v>1</v>
      </c>
      <c r="E17" s="209">
        <v>54</v>
      </c>
      <c r="F17" s="209">
        <v>25</v>
      </c>
      <c r="G17" s="209">
        <v>1</v>
      </c>
      <c r="H17" s="206" t="e">
        <f>#REF!/#REF!</f>
        <v>#REF!</v>
      </c>
      <c r="I17" s="207"/>
      <c r="J17" s="205">
        <f t="shared" si="2"/>
        <v>54</v>
      </c>
      <c r="K17" s="205">
        <f t="shared" si="3"/>
        <v>25</v>
      </c>
      <c r="L17" s="205">
        <f t="shared" si="4"/>
        <v>1</v>
      </c>
      <c r="M17" s="206">
        <f t="shared" si="5"/>
        <v>0.46296296296296297</v>
      </c>
      <c r="N17" s="205">
        <v>2</v>
      </c>
      <c r="O17" s="205">
        <v>1</v>
      </c>
      <c r="P17" s="205">
        <v>0</v>
      </c>
      <c r="Q17" s="205">
        <v>3</v>
      </c>
      <c r="R17" s="205">
        <v>2</v>
      </c>
      <c r="S17" s="205">
        <v>0</v>
      </c>
      <c r="T17" s="205">
        <v>5</v>
      </c>
      <c r="U17" s="205">
        <v>2</v>
      </c>
      <c r="V17" s="205">
        <v>1</v>
      </c>
      <c r="W17" s="205">
        <v>5</v>
      </c>
      <c r="X17" s="205">
        <v>4</v>
      </c>
      <c r="Y17" s="205">
        <v>0</v>
      </c>
      <c r="Z17" s="205">
        <v>5</v>
      </c>
      <c r="AA17" s="205">
        <v>3</v>
      </c>
      <c r="AB17" s="205">
        <v>0</v>
      </c>
      <c r="AC17" s="205">
        <v>6</v>
      </c>
      <c r="AD17" s="205">
        <v>2</v>
      </c>
      <c r="AE17" s="205">
        <v>0</v>
      </c>
      <c r="AF17" s="205">
        <v>3</v>
      </c>
      <c r="AG17" s="205">
        <v>1</v>
      </c>
      <c r="AH17" s="205">
        <v>0</v>
      </c>
      <c r="AI17" s="205">
        <v>4</v>
      </c>
      <c r="AJ17" s="205">
        <v>2</v>
      </c>
      <c r="AK17" s="205">
        <v>0</v>
      </c>
      <c r="AL17" s="205">
        <v>2</v>
      </c>
      <c r="AM17" s="205">
        <v>2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  <c r="AU17" s="205">
        <v>5</v>
      </c>
      <c r="AV17" s="205">
        <v>3</v>
      </c>
      <c r="AW17" s="205">
        <v>0</v>
      </c>
      <c r="AX17" s="205">
        <v>0</v>
      </c>
      <c r="AY17" s="205">
        <v>0</v>
      </c>
      <c r="AZ17" s="205">
        <v>0</v>
      </c>
      <c r="BA17" s="205">
        <v>4</v>
      </c>
      <c r="BB17" s="205">
        <v>1</v>
      </c>
      <c r="BC17" s="205">
        <v>0</v>
      </c>
      <c r="BD17" s="205">
        <v>6</v>
      </c>
      <c r="BE17" s="205">
        <v>2</v>
      </c>
      <c r="BF17" s="205">
        <v>0</v>
      </c>
      <c r="BG17" s="205">
        <v>4</v>
      </c>
      <c r="BH17" s="205">
        <v>0</v>
      </c>
      <c r="BI17" s="205">
        <v>0</v>
      </c>
      <c r="BJ17" s="205"/>
      <c r="BK17" s="205"/>
      <c r="BL17" s="205"/>
      <c r="BM17" s="205"/>
      <c r="BN17" s="205"/>
      <c r="BO17" s="204"/>
      <c r="BP17" s="197"/>
      <c r="BQ17" s="197"/>
      <c r="BR17" s="197"/>
      <c r="BS17" s="197"/>
      <c r="BT17" s="197"/>
      <c r="BU17" s="197"/>
      <c r="BV17" s="197"/>
      <c r="BW17" s="197"/>
      <c r="BX17" s="197"/>
      <c r="BY17" s="197"/>
      <c r="BZ17" s="197"/>
      <c r="CA17" s="197"/>
      <c r="CB17" s="197"/>
      <c r="CC17" s="197"/>
      <c r="CD17" s="197"/>
      <c r="CE17" s="197"/>
      <c r="CF17" s="197"/>
      <c r="CG17" s="197"/>
      <c r="CH17" s="197"/>
      <c r="CI17" s="197"/>
      <c r="CJ17" s="197"/>
      <c r="CK17" s="197"/>
      <c r="CL17" s="197"/>
      <c r="CM17" s="197"/>
      <c r="CN17" s="197"/>
      <c r="CO17" s="197"/>
      <c r="CP17" s="197"/>
      <c r="CQ17" s="197"/>
      <c r="CR17" s="197"/>
      <c r="CS17" s="197"/>
      <c r="CT17" s="197"/>
      <c r="CU17" s="197"/>
      <c r="CV17" s="197"/>
      <c r="CW17" s="197"/>
      <c r="CX17" s="197"/>
      <c r="CY17" s="197"/>
      <c r="CZ17" s="197"/>
      <c r="DA17" s="197"/>
      <c r="DB17" s="197"/>
      <c r="DC17" s="197"/>
      <c r="DD17" s="197"/>
      <c r="DE17" s="197"/>
      <c r="DF17" s="197"/>
      <c r="DG17" s="197"/>
      <c r="DH17" s="197"/>
      <c r="DI17" s="197"/>
      <c r="DJ17" s="197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  <c r="ED17" s="197"/>
      <c r="EE17" s="197"/>
      <c r="EF17" s="197"/>
      <c r="EG17" s="197"/>
      <c r="EH17" s="197"/>
      <c r="EI17" s="197"/>
      <c r="EJ17" s="197"/>
      <c r="EK17" s="197"/>
      <c r="EL17" s="197"/>
      <c r="EM17" s="197"/>
      <c r="EN17" s="197"/>
      <c r="EO17" s="197"/>
      <c r="EP17" s="197"/>
      <c r="EQ17" s="197"/>
      <c r="ER17" s="197"/>
      <c r="ES17" s="197"/>
      <c r="ET17" s="197"/>
      <c r="EU17" s="197"/>
      <c r="EV17" s="197"/>
      <c r="EW17" s="197"/>
      <c r="EX17" s="197"/>
      <c r="EY17" s="197"/>
      <c r="EZ17" s="197"/>
      <c r="FA17" s="197"/>
      <c r="FB17" s="197"/>
      <c r="FC17" s="197"/>
      <c r="FD17" s="197"/>
      <c r="FE17" s="197"/>
      <c r="FF17" s="197"/>
      <c r="FG17" s="197"/>
      <c r="FH17" s="197"/>
      <c r="FI17" s="197"/>
      <c r="FJ17" s="197"/>
      <c r="FK17" s="197"/>
      <c r="FL17" s="197"/>
      <c r="FM17" s="197"/>
      <c r="FN17" s="197"/>
      <c r="FO17" s="197"/>
      <c r="FP17" s="197"/>
      <c r="FQ17" s="197"/>
      <c r="FR17" s="197"/>
      <c r="FS17" s="197"/>
      <c r="FT17" s="197"/>
      <c r="FU17" s="197"/>
      <c r="FV17" s="197"/>
      <c r="FW17" s="197"/>
      <c r="FX17" s="197"/>
      <c r="FY17" s="197"/>
      <c r="FZ17" s="197"/>
      <c r="GA17" s="197"/>
      <c r="GB17" s="197"/>
      <c r="GC17" s="197"/>
      <c r="GD17" s="197"/>
      <c r="GE17" s="197"/>
      <c r="GF17" s="197"/>
      <c r="GG17" s="197"/>
      <c r="GH17" s="197"/>
      <c r="GI17" s="197"/>
      <c r="GJ17" s="197"/>
      <c r="GK17" s="197"/>
      <c r="GL17" s="197"/>
      <c r="GM17" s="197"/>
      <c r="GN17" s="197"/>
      <c r="GO17" s="197"/>
      <c r="GP17" s="197"/>
      <c r="GQ17" s="197"/>
      <c r="GR17" s="197"/>
      <c r="GS17" s="197"/>
      <c r="GT17" s="197"/>
      <c r="GU17" s="197"/>
      <c r="GV17" s="197"/>
      <c r="GW17" s="197"/>
      <c r="GX17" s="197"/>
      <c r="GY17" s="197"/>
      <c r="GZ17" s="197"/>
      <c r="HA17" s="197"/>
      <c r="HB17" s="197"/>
      <c r="HC17" s="197"/>
      <c r="HD17" s="197"/>
      <c r="HE17" s="197"/>
      <c r="HF17" s="197"/>
      <c r="HG17" s="197"/>
      <c r="HH17" s="197"/>
      <c r="HI17" s="197"/>
      <c r="HJ17" s="197"/>
      <c r="HK17" s="197"/>
      <c r="HL17" s="197"/>
      <c r="HM17" s="197"/>
      <c r="HN17" s="197"/>
      <c r="HO17" s="197"/>
      <c r="HP17" s="197"/>
      <c r="HQ17" s="197"/>
      <c r="HR17" s="197"/>
      <c r="HS17" s="197"/>
      <c r="HT17" s="197"/>
      <c r="HU17" s="197"/>
      <c r="HV17" s="197"/>
      <c r="HW17" s="197"/>
      <c r="HX17" s="197"/>
      <c r="HY17" s="197"/>
      <c r="HZ17" s="197"/>
      <c r="IA17" s="197"/>
      <c r="IB17" s="197"/>
      <c r="IC17" s="197"/>
      <c r="ID17" s="197"/>
      <c r="IE17" s="197"/>
      <c r="IF17" s="197"/>
      <c r="IG17" s="197"/>
      <c r="IH17" s="197"/>
      <c r="II17" s="197"/>
      <c r="IJ17" s="197"/>
      <c r="IK17" s="197"/>
      <c r="IL17" s="197"/>
      <c r="IM17" s="197"/>
      <c r="IN17" s="197"/>
      <c r="IO17" s="197"/>
      <c r="IP17" s="197"/>
      <c r="IQ17" s="197"/>
      <c r="IR17" s="197"/>
      <c r="IS17" s="197"/>
      <c r="IT17" s="197"/>
      <c r="IU17" s="197"/>
      <c r="IV17" s="197"/>
      <c r="IW17" s="197"/>
    </row>
    <row r="18" spans="1:257">
      <c r="A18" s="208">
        <v>16</v>
      </c>
      <c r="B18" s="205" t="s">
        <v>1776</v>
      </c>
      <c r="C18" s="205" t="str">
        <f t="shared" si="0"/>
        <v>LONNIE LETT</v>
      </c>
      <c r="D18" s="205">
        <v>1</v>
      </c>
      <c r="E18" s="205">
        <v>24</v>
      </c>
      <c r="F18" s="205">
        <v>8</v>
      </c>
      <c r="G18" s="205">
        <v>0</v>
      </c>
      <c r="H18" s="206" t="e">
        <f>F19/E19</f>
        <v>#DIV/0!</v>
      </c>
      <c r="I18" s="207"/>
      <c r="J18" s="205">
        <f t="shared" si="2"/>
        <v>24</v>
      </c>
      <c r="K18" s="205">
        <f t="shared" si="3"/>
        <v>8</v>
      </c>
      <c r="L18" s="205">
        <f t="shared" si="4"/>
        <v>0</v>
      </c>
      <c r="M18" s="206">
        <f t="shared" si="5"/>
        <v>0.33333333333333331</v>
      </c>
      <c r="N18" s="205">
        <v>4</v>
      </c>
      <c r="O18" s="205">
        <v>3</v>
      </c>
      <c r="P18" s="205">
        <v>0</v>
      </c>
      <c r="Q18" s="205">
        <v>2</v>
      </c>
      <c r="R18" s="205">
        <v>1</v>
      </c>
      <c r="S18" s="205">
        <v>0</v>
      </c>
      <c r="T18" s="205">
        <v>4</v>
      </c>
      <c r="U18" s="205">
        <v>0</v>
      </c>
      <c r="V18" s="205">
        <v>0</v>
      </c>
      <c r="W18" s="205">
        <v>2</v>
      </c>
      <c r="X18" s="205">
        <v>1</v>
      </c>
      <c r="Y18" s="205">
        <v>0</v>
      </c>
      <c r="Z18" s="205">
        <v>1</v>
      </c>
      <c r="AA18" s="205">
        <v>0</v>
      </c>
      <c r="AB18" s="205">
        <v>0</v>
      </c>
      <c r="AC18" s="205">
        <v>2</v>
      </c>
      <c r="AD18" s="205">
        <v>0</v>
      </c>
      <c r="AE18" s="205">
        <v>0</v>
      </c>
      <c r="AF18" s="205">
        <v>0</v>
      </c>
      <c r="AG18" s="205">
        <v>0</v>
      </c>
      <c r="AH18" s="205">
        <v>0</v>
      </c>
      <c r="AI18" s="205">
        <v>1</v>
      </c>
      <c r="AJ18" s="205">
        <v>1</v>
      </c>
      <c r="AK18" s="205">
        <v>0</v>
      </c>
      <c r="AL18" s="205">
        <v>3</v>
      </c>
      <c r="AM18" s="205">
        <v>2</v>
      </c>
      <c r="AN18" s="205">
        <v>0</v>
      </c>
      <c r="AO18" s="205">
        <v>0</v>
      </c>
      <c r="AP18" s="205">
        <v>0</v>
      </c>
      <c r="AQ18" s="205">
        <v>0</v>
      </c>
      <c r="AR18" s="205">
        <v>2</v>
      </c>
      <c r="AS18" s="205">
        <v>0</v>
      </c>
      <c r="AT18" s="205">
        <v>0</v>
      </c>
      <c r="AU18" s="205">
        <v>1</v>
      </c>
      <c r="AV18" s="205">
        <v>0</v>
      </c>
      <c r="AW18" s="205">
        <v>0</v>
      </c>
      <c r="AX18" s="205">
        <v>2</v>
      </c>
      <c r="AY18" s="205">
        <v>0</v>
      </c>
      <c r="AZ18" s="205">
        <v>0</v>
      </c>
      <c r="BA18" s="205">
        <v>0</v>
      </c>
      <c r="BB18" s="205">
        <v>0</v>
      </c>
      <c r="BC18" s="205">
        <v>0</v>
      </c>
      <c r="BD18" s="205">
        <v>0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205"/>
      <c r="BK18" s="205"/>
      <c r="BL18" s="205"/>
      <c r="BM18" s="205"/>
      <c r="BN18" s="205"/>
      <c r="BO18" s="204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  <c r="CS18" s="197"/>
      <c r="CT18" s="197"/>
      <c r="CU18" s="197"/>
      <c r="CV18" s="197"/>
      <c r="CW18" s="197"/>
      <c r="CX18" s="197"/>
      <c r="CY18" s="197"/>
      <c r="CZ18" s="197"/>
      <c r="DA18" s="197"/>
      <c r="DB18" s="197"/>
      <c r="DC18" s="197"/>
      <c r="DD18" s="197"/>
      <c r="DE18" s="197"/>
      <c r="DF18" s="197"/>
      <c r="DG18" s="197"/>
      <c r="DH18" s="197"/>
      <c r="DI18" s="197"/>
      <c r="DJ18" s="197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97"/>
      <c r="EJ18" s="197"/>
      <c r="EK18" s="197"/>
      <c r="EL18" s="197"/>
      <c r="EM18" s="197"/>
      <c r="EN18" s="197"/>
      <c r="EO18" s="197"/>
      <c r="EP18" s="197"/>
      <c r="EQ18" s="197"/>
      <c r="ER18" s="197"/>
      <c r="ES18" s="197"/>
      <c r="ET18" s="197"/>
      <c r="EU18" s="197"/>
      <c r="EV18" s="197"/>
      <c r="EW18" s="197"/>
      <c r="EX18" s="197"/>
      <c r="EY18" s="197"/>
      <c r="EZ18" s="197"/>
      <c r="FA18" s="197"/>
      <c r="FB18" s="197"/>
      <c r="FC18" s="197"/>
      <c r="FD18" s="197"/>
      <c r="FE18" s="197"/>
      <c r="FF18" s="197"/>
      <c r="FG18" s="197"/>
      <c r="FH18" s="197"/>
      <c r="FI18" s="197"/>
      <c r="FJ18" s="197"/>
      <c r="FK18" s="197"/>
      <c r="FL18" s="197"/>
      <c r="FM18" s="197"/>
      <c r="FN18" s="197"/>
      <c r="FO18" s="197"/>
      <c r="FP18" s="197"/>
      <c r="FQ18" s="197"/>
      <c r="FR18" s="197"/>
      <c r="FS18" s="197"/>
      <c r="FT18" s="197"/>
      <c r="FU18" s="197"/>
      <c r="FV18" s="197"/>
      <c r="FW18" s="197"/>
      <c r="FX18" s="197"/>
      <c r="FY18" s="197"/>
      <c r="FZ18" s="197"/>
      <c r="GA18" s="197"/>
      <c r="GB18" s="197"/>
      <c r="GC18" s="197"/>
      <c r="GD18" s="197"/>
      <c r="GE18" s="197"/>
      <c r="GF18" s="197"/>
      <c r="GG18" s="197"/>
      <c r="GH18" s="197"/>
      <c r="GI18" s="197"/>
      <c r="GJ18" s="197"/>
      <c r="GK18" s="197"/>
      <c r="GL18" s="197"/>
      <c r="GM18" s="197"/>
      <c r="GN18" s="197"/>
      <c r="GO18" s="197"/>
      <c r="GP18" s="197"/>
      <c r="GQ18" s="197"/>
      <c r="GR18" s="197"/>
      <c r="GS18" s="197"/>
      <c r="GT18" s="197"/>
      <c r="GU18" s="197"/>
      <c r="GV18" s="197"/>
      <c r="GW18" s="197"/>
      <c r="GX18" s="197"/>
      <c r="GY18" s="197"/>
      <c r="GZ18" s="197"/>
      <c r="HA18" s="197"/>
      <c r="HB18" s="197"/>
      <c r="HC18" s="197"/>
      <c r="HD18" s="197"/>
      <c r="HE18" s="197"/>
      <c r="HF18" s="197"/>
      <c r="HG18" s="197"/>
      <c r="HH18" s="197"/>
      <c r="HI18" s="197"/>
      <c r="HJ18" s="197"/>
      <c r="HK18" s="197"/>
      <c r="HL18" s="197"/>
      <c r="HM18" s="197"/>
      <c r="HN18" s="197"/>
      <c r="HO18" s="197"/>
      <c r="HP18" s="197"/>
      <c r="HQ18" s="197"/>
      <c r="HR18" s="197"/>
      <c r="HS18" s="197"/>
      <c r="HT18" s="197"/>
      <c r="HU18" s="197"/>
      <c r="HV18" s="197"/>
      <c r="HW18" s="197"/>
      <c r="HX18" s="197"/>
      <c r="HY18" s="197"/>
      <c r="HZ18" s="197"/>
      <c r="IA18" s="197"/>
      <c r="IB18" s="197"/>
      <c r="IC18" s="197"/>
      <c r="ID18" s="197"/>
      <c r="IE18" s="197"/>
      <c r="IF18" s="197"/>
      <c r="IG18" s="197"/>
      <c r="IH18" s="197"/>
      <c r="II18" s="197"/>
      <c r="IJ18" s="197"/>
      <c r="IK18" s="197"/>
      <c r="IL18" s="197"/>
      <c r="IM18" s="197"/>
      <c r="IN18" s="197"/>
      <c r="IO18" s="197"/>
      <c r="IP18" s="197"/>
      <c r="IQ18" s="197"/>
      <c r="IR18" s="197"/>
      <c r="IS18" s="197"/>
      <c r="IT18" s="197"/>
      <c r="IU18" s="197"/>
      <c r="IV18" s="197"/>
      <c r="IW18" s="197"/>
    </row>
    <row r="19" spans="1:257">
      <c r="A19" s="223"/>
      <c r="B19" s="211"/>
      <c r="C19" s="211"/>
      <c r="D19" s="211"/>
      <c r="E19" s="211"/>
      <c r="F19" s="211"/>
      <c r="G19" s="211"/>
      <c r="H19" s="211"/>
      <c r="I19" s="207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0"/>
      <c r="BP19" s="197"/>
      <c r="BQ19" s="197"/>
      <c r="BR19" s="197"/>
      <c r="BS19" s="197"/>
      <c r="BT19" s="197"/>
      <c r="BU19" s="197"/>
      <c r="BV19" s="197"/>
      <c r="BW19" s="197"/>
      <c r="BX19" s="197"/>
      <c r="BY19" s="197"/>
      <c r="BZ19" s="197"/>
      <c r="CA19" s="197"/>
      <c r="CB19" s="197"/>
      <c r="CC19" s="197"/>
      <c r="CD19" s="197"/>
      <c r="CE19" s="197"/>
      <c r="CF19" s="197"/>
      <c r="CG19" s="197"/>
      <c r="CH19" s="197"/>
      <c r="CI19" s="197"/>
      <c r="CJ19" s="197"/>
      <c r="CK19" s="197"/>
      <c r="CL19" s="197"/>
      <c r="CM19" s="197"/>
      <c r="CN19" s="197"/>
      <c r="CO19" s="197"/>
      <c r="CP19" s="197"/>
      <c r="CQ19" s="197"/>
      <c r="CR19" s="197"/>
      <c r="CS19" s="197"/>
      <c r="CT19" s="197"/>
      <c r="CU19" s="197"/>
      <c r="CV19" s="197"/>
      <c r="CW19" s="197"/>
      <c r="CX19" s="197"/>
      <c r="CY19" s="197"/>
      <c r="CZ19" s="197"/>
      <c r="DA19" s="197"/>
      <c r="DB19" s="197"/>
      <c r="DC19" s="197"/>
      <c r="DD19" s="197"/>
      <c r="DE19" s="197"/>
      <c r="DF19" s="197"/>
      <c r="DG19" s="197"/>
      <c r="DH19" s="197"/>
      <c r="DI19" s="197"/>
      <c r="DJ19" s="197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  <c r="ED19" s="197"/>
      <c r="EE19" s="197"/>
      <c r="EF19" s="197"/>
      <c r="EG19" s="197"/>
      <c r="EH19" s="197"/>
      <c r="EI19" s="197"/>
      <c r="EJ19" s="197"/>
      <c r="EK19" s="197"/>
      <c r="EL19" s="197"/>
      <c r="EM19" s="197"/>
      <c r="EN19" s="197"/>
      <c r="EO19" s="197"/>
      <c r="EP19" s="197"/>
      <c r="EQ19" s="197"/>
      <c r="ER19" s="197"/>
      <c r="ES19" s="197"/>
      <c r="ET19" s="197"/>
      <c r="EU19" s="197"/>
      <c r="EV19" s="197"/>
      <c r="EW19" s="197"/>
      <c r="EX19" s="197"/>
      <c r="EY19" s="197"/>
      <c r="EZ19" s="197"/>
      <c r="FA19" s="197"/>
      <c r="FB19" s="197"/>
      <c r="FC19" s="197"/>
      <c r="FD19" s="197"/>
      <c r="FE19" s="197"/>
      <c r="FF19" s="197"/>
      <c r="FG19" s="197"/>
      <c r="FH19" s="197"/>
      <c r="FI19" s="197"/>
      <c r="FJ19" s="197"/>
      <c r="FK19" s="197"/>
      <c r="FL19" s="197"/>
      <c r="FM19" s="197"/>
      <c r="FN19" s="197"/>
      <c r="FO19" s="197"/>
      <c r="FP19" s="197"/>
      <c r="FQ19" s="197"/>
      <c r="FR19" s="197"/>
      <c r="FS19" s="197"/>
      <c r="FT19" s="197"/>
      <c r="FU19" s="197"/>
      <c r="FV19" s="197"/>
      <c r="FW19" s="197"/>
      <c r="FX19" s="197"/>
      <c r="FY19" s="197"/>
      <c r="FZ19" s="197"/>
      <c r="GA19" s="197"/>
      <c r="GB19" s="197"/>
      <c r="GC19" s="197"/>
      <c r="GD19" s="197"/>
      <c r="GE19" s="197"/>
      <c r="GF19" s="197"/>
      <c r="GG19" s="197"/>
      <c r="GH19" s="197"/>
      <c r="GI19" s="197"/>
      <c r="GJ19" s="197"/>
      <c r="GK19" s="197"/>
      <c r="GL19" s="197"/>
      <c r="GM19" s="197"/>
      <c r="GN19" s="197"/>
      <c r="GO19" s="197"/>
      <c r="GP19" s="197"/>
      <c r="GQ19" s="197"/>
      <c r="GR19" s="197"/>
      <c r="GS19" s="197"/>
      <c r="GT19" s="197"/>
      <c r="GU19" s="197"/>
      <c r="GV19" s="197"/>
      <c r="GW19" s="197"/>
      <c r="GX19" s="197"/>
      <c r="GY19" s="197"/>
      <c r="GZ19" s="197"/>
      <c r="HA19" s="197"/>
      <c r="HB19" s="197"/>
      <c r="HC19" s="197"/>
      <c r="HD19" s="197"/>
      <c r="HE19" s="197"/>
      <c r="HF19" s="197"/>
      <c r="HG19" s="197"/>
      <c r="HH19" s="197"/>
      <c r="HI19" s="197"/>
      <c r="HJ19" s="197"/>
      <c r="HK19" s="197"/>
      <c r="HL19" s="197"/>
      <c r="HM19" s="197"/>
      <c r="HN19" s="197"/>
      <c r="HO19" s="197"/>
      <c r="HP19" s="197"/>
      <c r="HQ19" s="197"/>
      <c r="HR19" s="197"/>
      <c r="HS19" s="197"/>
      <c r="HT19" s="197"/>
      <c r="HU19" s="197"/>
      <c r="HV19" s="197"/>
      <c r="HW19" s="197"/>
      <c r="HX19" s="197"/>
      <c r="HY19" s="197"/>
      <c r="HZ19" s="197"/>
      <c r="IA19" s="197"/>
      <c r="IB19" s="197"/>
      <c r="IC19" s="197"/>
      <c r="ID19" s="197"/>
      <c r="IE19" s="197"/>
      <c r="IF19" s="197"/>
      <c r="IG19" s="197"/>
      <c r="IH19" s="197"/>
      <c r="II19" s="197"/>
      <c r="IJ19" s="197"/>
      <c r="IK19" s="197"/>
      <c r="IL19" s="197"/>
      <c r="IM19" s="197"/>
      <c r="IN19" s="197"/>
      <c r="IO19" s="197"/>
      <c r="IP19" s="197"/>
      <c r="IQ19" s="197"/>
      <c r="IR19" s="197"/>
      <c r="IS19" s="197"/>
      <c r="IT19" s="197"/>
      <c r="IU19" s="197"/>
      <c r="IV19" s="197"/>
      <c r="IW19" s="197"/>
    </row>
    <row r="20" spans="1:257">
      <c r="A20" s="208">
        <v>2</v>
      </c>
      <c r="B20" s="205" t="s">
        <v>1049</v>
      </c>
      <c r="C20" s="205"/>
      <c r="D20" s="205" t="s">
        <v>677</v>
      </c>
      <c r="E20" s="205" t="s">
        <v>268</v>
      </c>
      <c r="F20" s="205" t="s">
        <v>888</v>
      </c>
      <c r="G20" s="205" t="s">
        <v>266</v>
      </c>
      <c r="H20" s="220" t="s">
        <v>265</v>
      </c>
      <c r="I20" s="207"/>
      <c r="J20" s="205" t="s">
        <v>268</v>
      </c>
      <c r="K20" s="205" t="s">
        <v>267</v>
      </c>
      <c r="L20" s="205" t="s">
        <v>266</v>
      </c>
      <c r="M20" s="206" t="s">
        <v>265</v>
      </c>
      <c r="N20" s="205" t="s">
        <v>268</v>
      </c>
      <c r="O20" s="205" t="s">
        <v>267</v>
      </c>
      <c r="P20" s="205" t="s">
        <v>266</v>
      </c>
      <c r="Q20" s="205" t="s">
        <v>268</v>
      </c>
      <c r="R20" s="205" t="s">
        <v>267</v>
      </c>
      <c r="S20" s="205" t="s">
        <v>266</v>
      </c>
      <c r="T20" s="205" t="s">
        <v>268</v>
      </c>
      <c r="U20" s="205" t="s">
        <v>267</v>
      </c>
      <c r="V20" s="205" t="s">
        <v>266</v>
      </c>
      <c r="W20" s="205" t="s">
        <v>268</v>
      </c>
      <c r="X20" s="205" t="s">
        <v>267</v>
      </c>
      <c r="Y20" s="205" t="s">
        <v>266</v>
      </c>
      <c r="Z20" s="205" t="s">
        <v>268</v>
      </c>
      <c r="AA20" s="205" t="s">
        <v>267</v>
      </c>
      <c r="AB20" s="205" t="s">
        <v>266</v>
      </c>
      <c r="AC20" s="205" t="s">
        <v>268</v>
      </c>
      <c r="AD20" s="205" t="s">
        <v>267</v>
      </c>
      <c r="AE20" s="205" t="s">
        <v>266</v>
      </c>
      <c r="AF20" s="205" t="s">
        <v>268</v>
      </c>
      <c r="AG20" s="205" t="s">
        <v>267</v>
      </c>
      <c r="AH20" s="205" t="s">
        <v>266</v>
      </c>
      <c r="AI20" s="205" t="s">
        <v>268</v>
      </c>
      <c r="AJ20" s="205" t="s">
        <v>267</v>
      </c>
      <c r="AK20" s="205" t="s">
        <v>266</v>
      </c>
      <c r="AL20" s="205" t="s">
        <v>268</v>
      </c>
      <c r="AM20" s="205" t="s">
        <v>267</v>
      </c>
      <c r="AN20" s="205" t="s">
        <v>266</v>
      </c>
      <c r="AO20" s="205" t="s">
        <v>268</v>
      </c>
      <c r="AP20" s="205" t="s">
        <v>267</v>
      </c>
      <c r="AQ20" s="205" t="s">
        <v>266</v>
      </c>
      <c r="AR20" s="205" t="s">
        <v>268</v>
      </c>
      <c r="AS20" s="205" t="s">
        <v>267</v>
      </c>
      <c r="AT20" s="205" t="s">
        <v>266</v>
      </c>
      <c r="AU20" s="205" t="s">
        <v>268</v>
      </c>
      <c r="AV20" s="205" t="s">
        <v>267</v>
      </c>
      <c r="AW20" s="205" t="s">
        <v>266</v>
      </c>
      <c r="AX20" s="205" t="s">
        <v>268</v>
      </c>
      <c r="AY20" s="205" t="s">
        <v>267</v>
      </c>
      <c r="AZ20" s="205" t="s">
        <v>266</v>
      </c>
      <c r="BA20" s="205" t="s">
        <v>268</v>
      </c>
      <c r="BB20" s="205" t="s">
        <v>267</v>
      </c>
      <c r="BC20" s="205" t="s">
        <v>266</v>
      </c>
      <c r="BD20" s="205" t="s">
        <v>268</v>
      </c>
      <c r="BE20" s="205" t="s">
        <v>267</v>
      </c>
      <c r="BF20" s="205" t="s">
        <v>266</v>
      </c>
      <c r="BG20" s="205" t="s">
        <v>268</v>
      </c>
      <c r="BH20" s="205" t="s">
        <v>267</v>
      </c>
      <c r="BI20" s="205" t="s">
        <v>266</v>
      </c>
      <c r="BJ20" s="205" t="s">
        <v>268</v>
      </c>
      <c r="BK20" s="205" t="s">
        <v>267</v>
      </c>
      <c r="BL20" s="205" t="s">
        <v>266</v>
      </c>
      <c r="BM20" s="205" t="s">
        <v>268</v>
      </c>
      <c r="BN20" s="205" t="s">
        <v>267</v>
      </c>
      <c r="BO20" s="204" t="s">
        <v>266</v>
      </c>
      <c r="BP20" s="197"/>
      <c r="BQ20" s="197"/>
      <c r="BR20" s="197"/>
      <c r="BS20" s="197"/>
      <c r="BT20" s="197"/>
      <c r="BU20" s="197"/>
      <c r="BV20" s="197"/>
      <c r="BW20" s="197"/>
      <c r="BX20" s="197"/>
      <c r="BY20" s="197"/>
      <c r="BZ20" s="197"/>
      <c r="CA20" s="197"/>
      <c r="CB20" s="197"/>
      <c r="CC20" s="197"/>
      <c r="CD20" s="197"/>
      <c r="CE20" s="197"/>
      <c r="CF20" s="197"/>
      <c r="CG20" s="197"/>
      <c r="CH20" s="197"/>
      <c r="CI20" s="197"/>
      <c r="CJ20" s="197"/>
      <c r="CK20" s="197"/>
      <c r="CL20" s="197"/>
      <c r="CM20" s="197"/>
      <c r="CN20" s="197"/>
      <c r="CO20" s="197"/>
      <c r="CP20" s="197"/>
      <c r="CQ20" s="197"/>
      <c r="CR20" s="197"/>
      <c r="CS20" s="197"/>
      <c r="CT20" s="197"/>
      <c r="CU20" s="197"/>
      <c r="CV20" s="197"/>
      <c r="CW20" s="197"/>
      <c r="CX20" s="197"/>
      <c r="CY20" s="197"/>
      <c r="CZ20" s="197"/>
      <c r="DA20" s="197"/>
      <c r="DB20" s="197"/>
      <c r="DC20" s="197"/>
      <c r="DD20" s="197"/>
      <c r="DE20" s="197"/>
      <c r="DF20" s="197"/>
      <c r="DG20" s="197"/>
      <c r="DH20" s="197"/>
      <c r="DI20" s="197"/>
      <c r="DJ20" s="197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  <c r="ED20" s="197"/>
      <c r="EE20" s="197"/>
      <c r="EF20" s="197"/>
      <c r="EG20" s="197"/>
      <c r="EH20" s="197"/>
      <c r="EI20" s="197"/>
      <c r="EJ20" s="197"/>
      <c r="EK20" s="197"/>
      <c r="EL20" s="197"/>
      <c r="EM20" s="197"/>
      <c r="EN20" s="197"/>
      <c r="EO20" s="197"/>
      <c r="EP20" s="197"/>
      <c r="EQ20" s="197"/>
      <c r="ER20" s="197"/>
      <c r="ES20" s="197"/>
      <c r="ET20" s="197"/>
      <c r="EU20" s="197"/>
      <c r="EV20" s="197"/>
      <c r="EW20" s="197"/>
      <c r="EX20" s="197"/>
      <c r="EY20" s="197"/>
      <c r="EZ20" s="197"/>
      <c r="FA20" s="197"/>
      <c r="FB20" s="197"/>
      <c r="FC20" s="197"/>
      <c r="FD20" s="197"/>
      <c r="FE20" s="197"/>
      <c r="FF20" s="197"/>
      <c r="FG20" s="197"/>
      <c r="FH20" s="197"/>
      <c r="FI20" s="197"/>
      <c r="FJ20" s="197"/>
      <c r="FK20" s="197"/>
      <c r="FL20" s="197"/>
      <c r="FM20" s="197"/>
      <c r="FN20" s="197"/>
      <c r="FO20" s="197"/>
      <c r="FP20" s="197"/>
      <c r="FQ20" s="197"/>
      <c r="FR20" s="197"/>
      <c r="FS20" s="197"/>
      <c r="FT20" s="197"/>
      <c r="FU20" s="197"/>
      <c r="FV20" s="197"/>
      <c r="FW20" s="197"/>
      <c r="FX20" s="197"/>
      <c r="FY20" s="197"/>
      <c r="FZ20" s="197"/>
      <c r="GA20" s="197"/>
      <c r="GB20" s="197"/>
      <c r="GC20" s="197"/>
      <c r="GD20" s="197"/>
      <c r="GE20" s="197"/>
      <c r="GF20" s="197"/>
      <c r="GG20" s="197"/>
      <c r="GH20" s="197"/>
      <c r="GI20" s="197"/>
      <c r="GJ20" s="197"/>
      <c r="GK20" s="197"/>
      <c r="GL20" s="197"/>
      <c r="GM20" s="197"/>
      <c r="GN20" s="197"/>
      <c r="GO20" s="197"/>
      <c r="GP20" s="197"/>
      <c r="GQ20" s="197"/>
      <c r="GR20" s="197"/>
      <c r="GS20" s="197"/>
      <c r="GT20" s="197"/>
      <c r="GU20" s="197"/>
      <c r="GV20" s="197"/>
      <c r="GW20" s="197"/>
      <c r="GX20" s="197"/>
      <c r="GY20" s="197"/>
      <c r="GZ20" s="197"/>
      <c r="HA20" s="197"/>
      <c r="HB20" s="197"/>
      <c r="HC20" s="197"/>
      <c r="HD20" s="197"/>
      <c r="HE20" s="197"/>
      <c r="HF20" s="197"/>
      <c r="HG20" s="197"/>
      <c r="HH20" s="197"/>
      <c r="HI20" s="197"/>
      <c r="HJ20" s="197"/>
      <c r="HK20" s="197"/>
      <c r="HL20" s="197"/>
      <c r="HM20" s="197"/>
      <c r="HN20" s="197"/>
      <c r="HO20" s="197"/>
      <c r="HP20" s="197"/>
      <c r="HQ20" s="197"/>
      <c r="HR20" s="197"/>
      <c r="HS20" s="197"/>
      <c r="HT20" s="197"/>
      <c r="HU20" s="197"/>
      <c r="HV20" s="197"/>
      <c r="HW20" s="197"/>
      <c r="HX20" s="197"/>
      <c r="HY20" s="197"/>
      <c r="HZ20" s="197"/>
      <c r="IA20" s="197"/>
      <c r="IB20" s="197"/>
      <c r="IC20" s="197"/>
      <c r="ID20" s="197"/>
      <c r="IE20" s="197"/>
      <c r="IF20" s="197"/>
      <c r="IG20" s="197"/>
      <c r="IH20" s="197"/>
      <c r="II20" s="197"/>
      <c r="IJ20" s="197"/>
      <c r="IK20" s="197"/>
      <c r="IL20" s="197"/>
      <c r="IM20" s="197"/>
      <c r="IN20" s="197"/>
      <c r="IO20" s="197"/>
      <c r="IP20" s="197"/>
      <c r="IQ20" s="197"/>
      <c r="IR20" s="197"/>
      <c r="IS20" s="197"/>
      <c r="IT20" s="197"/>
      <c r="IU20" s="197"/>
      <c r="IV20" s="197"/>
      <c r="IW20" s="197"/>
    </row>
    <row r="21" spans="1:257">
      <c r="A21" s="208">
        <v>1</v>
      </c>
      <c r="B21" s="205" t="s">
        <v>885</v>
      </c>
      <c r="C21" s="205" t="str">
        <f t="shared" ref="C21:C34" si="6">TRIM(B21)</f>
        <v>BRIAN MCCALL</v>
      </c>
      <c r="D21" s="205">
        <v>12</v>
      </c>
      <c r="E21" s="205">
        <v>789</v>
      </c>
      <c r="F21" s="205">
        <v>431</v>
      </c>
      <c r="G21" s="205">
        <v>34</v>
      </c>
      <c r="H21" s="206">
        <f t="shared" ref="H21:H32" si="7">F23/E23</f>
        <v>0.64</v>
      </c>
      <c r="I21" s="207"/>
      <c r="J21" s="205">
        <f t="shared" ref="J21:J34" si="8">SUM(N21,Q21,T21,W21,Z21,AC21,AF21,AI21,AL21,AO21,AR21,AU21,AX21,BA21,BD21,BG21)</f>
        <v>76</v>
      </c>
      <c r="K21" s="205">
        <f t="shared" ref="K21:K34" si="9">SUM(O21,R21,U21,X21,AA21,AD21,AG21,AJ21,AM21,AP21,AS21,AV21,AY21,BB21,BE21,BH21)</f>
        <v>54</v>
      </c>
      <c r="L21" s="205">
        <f t="shared" ref="L21:L34" si="10">SUM(P21,S21,V21,Y21,AB21,AE21,AH21,AK21,AN21,AQ21,AT21,AW21,AZ21,BC21,BF21,BI21)</f>
        <v>3</v>
      </c>
      <c r="M21" s="206">
        <f t="shared" ref="M21:M34" si="11">K21/J21</f>
        <v>0.71052631578947367</v>
      </c>
      <c r="N21" s="205">
        <v>5</v>
      </c>
      <c r="O21" s="205">
        <v>5</v>
      </c>
      <c r="P21" s="205">
        <v>0</v>
      </c>
      <c r="Q21" s="205">
        <v>3</v>
      </c>
      <c r="R21" s="205">
        <v>2</v>
      </c>
      <c r="S21" s="205">
        <v>0</v>
      </c>
      <c r="T21" s="205">
        <v>5</v>
      </c>
      <c r="U21" s="205">
        <v>5</v>
      </c>
      <c r="V21" s="205">
        <v>0</v>
      </c>
      <c r="W21" s="205">
        <v>5</v>
      </c>
      <c r="X21" s="205">
        <v>3</v>
      </c>
      <c r="Y21" s="205">
        <v>0</v>
      </c>
      <c r="Z21" s="205">
        <v>5</v>
      </c>
      <c r="AA21" s="205">
        <v>5</v>
      </c>
      <c r="AB21" s="205">
        <v>0</v>
      </c>
      <c r="AC21" s="205">
        <v>5</v>
      </c>
      <c r="AD21" s="205">
        <v>2</v>
      </c>
      <c r="AE21" s="205">
        <v>0</v>
      </c>
      <c r="AF21" s="205">
        <v>5</v>
      </c>
      <c r="AG21" s="205">
        <v>5</v>
      </c>
      <c r="AH21" s="205">
        <v>1</v>
      </c>
      <c r="AI21" s="205">
        <v>4</v>
      </c>
      <c r="AJ21" s="205">
        <v>3</v>
      </c>
      <c r="AK21" s="205">
        <v>0</v>
      </c>
      <c r="AL21" s="205">
        <v>8</v>
      </c>
      <c r="AM21" s="205">
        <v>6</v>
      </c>
      <c r="AN21" s="205">
        <v>0</v>
      </c>
      <c r="AO21" s="205">
        <v>3</v>
      </c>
      <c r="AP21" s="205">
        <v>1</v>
      </c>
      <c r="AQ21" s="205">
        <v>0</v>
      </c>
      <c r="AR21" s="205">
        <v>4</v>
      </c>
      <c r="AS21" s="205">
        <v>3</v>
      </c>
      <c r="AT21" s="205">
        <v>1</v>
      </c>
      <c r="AU21" s="205">
        <v>5</v>
      </c>
      <c r="AV21" s="205">
        <v>4</v>
      </c>
      <c r="AW21" s="205">
        <v>0</v>
      </c>
      <c r="AX21" s="205">
        <v>3</v>
      </c>
      <c r="AY21" s="205">
        <v>1</v>
      </c>
      <c r="AZ21" s="205">
        <v>0</v>
      </c>
      <c r="BA21" s="205">
        <v>6</v>
      </c>
      <c r="BB21" s="205">
        <v>3</v>
      </c>
      <c r="BC21" s="205">
        <v>0</v>
      </c>
      <c r="BD21" s="205">
        <v>6</v>
      </c>
      <c r="BE21" s="205">
        <v>2</v>
      </c>
      <c r="BF21" s="205">
        <v>0</v>
      </c>
      <c r="BG21" s="205">
        <v>4</v>
      </c>
      <c r="BH21" s="205">
        <v>4</v>
      </c>
      <c r="BI21" s="205">
        <v>1</v>
      </c>
      <c r="BJ21" s="205"/>
      <c r="BK21" s="205"/>
      <c r="BL21" s="205"/>
      <c r="BM21" s="205"/>
      <c r="BN21" s="205"/>
      <c r="BO21" s="204"/>
      <c r="BP21" s="197"/>
      <c r="BQ21" s="197"/>
      <c r="BR21" s="197"/>
      <c r="BS21" s="197"/>
      <c r="BT21" s="197"/>
      <c r="BU21" s="197"/>
      <c r="BV21" s="197"/>
      <c r="BW21" s="197"/>
      <c r="BX21" s="197"/>
      <c r="BY21" s="197"/>
      <c r="BZ21" s="197"/>
      <c r="CA21" s="197"/>
      <c r="CB21" s="197"/>
      <c r="CC21" s="197"/>
      <c r="CD21" s="197"/>
      <c r="CE21" s="197"/>
      <c r="CF21" s="197"/>
      <c r="CG21" s="197"/>
      <c r="CH21" s="197"/>
      <c r="CI21" s="197"/>
      <c r="CJ21" s="197"/>
      <c r="CK21" s="197"/>
      <c r="CL21" s="197"/>
      <c r="CM21" s="197"/>
      <c r="CN21" s="197"/>
      <c r="CO21" s="197"/>
      <c r="CP21" s="197"/>
      <c r="CQ21" s="197"/>
      <c r="CR21" s="197"/>
      <c r="CS21" s="197"/>
      <c r="CT21" s="197"/>
      <c r="CU21" s="197"/>
      <c r="CV21" s="197"/>
      <c r="CW21" s="197"/>
      <c r="CX21" s="197"/>
      <c r="CY21" s="197"/>
      <c r="CZ21" s="197"/>
      <c r="DA21" s="197"/>
      <c r="DB21" s="197"/>
      <c r="DC21" s="197"/>
      <c r="DD21" s="197"/>
      <c r="DE21" s="197"/>
      <c r="DF21" s="197"/>
      <c r="DG21" s="197"/>
      <c r="DH21" s="197"/>
      <c r="DI21" s="197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97"/>
      <c r="EJ21" s="197"/>
      <c r="EK21" s="197"/>
      <c r="EL21" s="197"/>
      <c r="EM21" s="197"/>
      <c r="EN21" s="197"/>
      <c r="EO21" s="197"/>
      <c r="EP21" s="197"/>
      <c r="EQ21" s="197"/>
      <c r="ER21" s="197"/>
      <c r="ES21" s="197"/>
      <c r="ET21" s="197"/>
      <c r="EU21" s="197"/>
      <c r="EV21" s="197"/>
      <c r="EW21" s="197"/>
      <c r="EX21" s="197"/>
      <c r="EY21" s="197"/>
      <c r="EZ21" s="197"/>
      <c r="FA21" s="197"/>
      <c r="FB21" s="197"/>
      <c r="FC21" s="197"/>
      <c r="FD21" s="197"/>
      <c r="FE21" s="197"/>
      <c r="FF21" s="197"/>
      <c r="FG21" s="197"/>
      <c r="FH21" s="197"/>
      <c r="FI21" s="197"/>
      <c r="FJ21" s="197"/>
      <c r="FK21" s="197"/>
      <c r="FL21" s="197"/>
      <c r="FM21" s="197"/>
      <c r="FN21" s="197"/>
      <c r="FO21" s="197"/>
      <c r="FP21" s="197"/>
      <c r="FQ21" s="197"/>
      <c r="FR21" s="197"/>
      <c r="FS21" s="197"/>
      <c r="FT21" s="197"/>
      <c r="FU21" s="197"/>
      <c r="FV21" s="197"/>
      <c r="FW21" s="197"/>
      <c r="FX21" s="197"/>
      <c r="FY21" s="197"/>
      <c r="FZ21" s="197"/>
      <c r="GA21" s="197"/>
      <c r="GB21" s="197"/>
      <c r="GC21" s="197"/>
      <c r="GD21" s="197"/>
      <c r="GE21" s="197"/>
      <c r="GF21" s="197"/>
      <c r="GG21" s="197"/>
      <c r="GH21" s="197"/>
      <c r="GI21" s="197"/>
      <c r="GJ21" s="197"/>
      <c r="GK21" s="197"/>
      <c r="GL21" s="197"/>
      <c r="GM21" s="197"/>
      <c r="GN21" s="197"/>
      <c r="GO21" s="197"/>
      <c r="GP21" s="197"/>
      <c r="GQ21" s="197"/>
      <c r="GR21" s="197"/>
      <c r="GS21" s="197"/>
      <c r="GT21" s="197"/>
      <c r="GU21" s="197"/>
      <c r="GV21" s="197"/>
      <c r="GW21" s="197"/>
      <c r="GX21" s="197"/>
      <c r="GY21" s="197"/>
      <c r="GZ21" s="197"/>
      <c r="HA21" s="197"/>
      <c r="HB21" s="197"/>
      <c r="HC21" s="197"/>
      <c r="HD21" s="197"/>
      <c r="HE21" s="197"/>
      <c r="HF21" s="197"/>
      <c r="HG21" s="197"/>
      <c r="HH21" s="197"/>
      <c r="HI21" s="197"/>
      <c r="HJ21" s="197"/>
      <c r="HK21" s="197"/>
      <c r="HL21" s="197"/>
      <c r="HM21" s="197"/>
      <c r="HN21" s="197"/>
      <c r="HO21" s="197"/>
      <c r="HP21" s="197"/>
      <c r="HQ21" s="197"/>
      <c r="HR21" s="197"/>
      <c r="HS21" s="197"/>
      <c r="HT21" s="197"/>
      <c r="HU21" s="197"/>
      <c r="HV21" s="197"/>
      <c r="HW21" s="197"/>
      <c r="HX21" s="197"/>
      <c r="HY21" s="197"/>
      <c r="HZ21" s="197"/>
      <c r="IA21" s="197"/>
      <c r="IB21" s="197"/>
      <c r="IC21" s="197"/>
      <c r="ID21" s="197"/>
      <c r="IE21" s="197"/>
      <c r="IF21" s="197"/>
      <c r="IG21" s="197"/>
      <c r="IH21" s="197"/>
      <c r="II21" s="197"/>
      <c r="IJ21" s="197"/>
      <c r="IK21" s="197"/>
      <c r="IL21" s="197"/>
      <c r="IM21" s="197"/>
      <c r="IN21" s="197"/>
      <c r="IO21" s="197"/>
      <c r="IP21" s="197"/>
      <c r="IQ21" s="197"/>
      <c r="IR21" s="197"/>
      <c r="IS21" s="197"/>
      <c r="IT21" s="197"/>
      <c r="IU21" s="197"/>
      <c r="IV21" s="197"/>
      <c r="IW21" s="197"/>
    </row>
    <row r="22" spans="1:257">
      <c r="A22" s="208">
        <v>2</v>
      </c>
      <c r="B22" s="205" t="s">
        <v>905</v>
      </c>
      <c r="C22" s="205" t="str">
        <f t="shared" si="6"/>
        <v>BUSTER KRUEGER</v>
      </c>
      <c r="D22" s="205">
        <v>16</v>
      </c>
      <c r="E22" s="229">
        <v>1053</v>
      </c>
      <c r="F22" s="229">
        <v>713</v>
      </c>
      <c r="G22" s="209">
        <v>115</v>
      </c>
      <c r="H22" s="206">
        <f t="shared" si="7"/>
        <v>0.57879656160458448</v>
      </c>
      <c r="I22" s="207"/>
      <c r="J22" s="205">
        <f t="shared" si="8"/>
        <v>50</v>
      </c>
      <c r="K22" s="205">
        <f t="shared" si="9"/>
        <v>32</v>
      </c>
      <c r="L22" s="205">
        <f t="shared" si="10"/>
        <v>1</v>
      </c>
      <c r="M22" s="206">
        <f t="shared" si="11"/>
        <v>0.64</v>
      </c>
      <c r="N22" s="205">
        <v>5</v>
      </c>
      <c r="O22" s="205">
        <v>3</v>
      </c>
      <c r="P22" s="205">
        <v>0</v>
      </c>
      <c r="Q22" s="205">
        <v>6</v>
      </c>
      <c r="R22" s="205">
        <v>4</v>
      </c>
      <c r="S22" s="205">
        <v>0</v>
      </c>
      <c r="T22" s="205">
        <v>6</v>
      </c>
      <c r="U22" s="205">
        <v>4</v>
      </c>
      <c r="V22" s="205">
        <v>0</v>
      </c>
      <c r="W22" s="205">
        <v>5</v>
      </c>
      <c r="X22" s="205">
        <v>2</v>
      </c>
      <c r="Y22" s="205">
        <v>0</v>
      </c>
      <c r="Z22" s="205">
        <v>3</v>
      </c>
      <c r="AA22" s="205">
        <v>2</v>
      </c>
      <c r="AB22" s="205">
        <v>0</v>
      </c>
      <c r="AC22" s="205">
        <v>5</v>
      </c>
      <c r="AD22" s="205">
        <v>4</v>
      </c>
      <c r="AE22" s="205">
        <v>0</v>
      </c>
      <c r="AF22" s="205">
        <v>6</v>
      </c>
      <c r="AG22" s="205">
        <v>4</v>
      </c>
      <c r="AH22" s="205">
        <v>0</v>
      </c>
      <c r="AI22" s="205">
        <v>0</v>
      </c>
      <c r="AJ22" s="205">
        <v>0</v>
      </c>
      <c r="AK22" s="205">
        <v>0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  <c r="AU22" s="205">
        <v>0</v>
      </c>
      <c r="AV22" s="205">
        <v>0</v>
      </c>
      <c r="AW22" s="205">
        <v>0</v>
      </c>
      <c r="AX22" s="205">
        <v>0</v>
      </c>
      <c r="AY22" s="205">
        <v>0</v>
      </c>
      <c r="AZ22" s="205">
        <v>0</v>
      </c>
      <c r="BA22" s="205">
        <v>6</v>
      </c>
      <c r="BB22" s="205">
        <v>4</v>
      </c>
      <c r="BC22" s="205">
        <v>1</v>
      </c>
      <c r="BD22" s="205">
        <v>3</v>
      </c>
      <c r="BE22" s="205">
        <v>3</v>
      </c>
      <c r="BF22" s="205">
        <v>0</v>
      </c>
      <c r="BG22" s="205">
        <v>5</v>
      </c>
      <c r="BH22" s="205">
        <v>2</v>
      </c>
      <c r="BI22" s="205">
        <v>0</v>
      </c>
      <c r="BJ22" s="205"/>
      <c r="BK22" s="205"/>
      <c r="BL22" s="205"/>
      <c r="BM22" s="205"/>
      <c r="BN22" s="205"/>
      <c r="BO22" s="204"/>
      <c r="BP22" s="197"/>
      <c r="BQ22" s="197"/>
      <c r="BR22" s="197"/>
      <c r="BS22" s="197"/>
      <c r="BT22" s="197"/>
      <c r="BU22" s="197"/>
      <c r="BV22" s="197"/>
      <c r="BW22" s="197"/>
      <c r="BX22" s="197"/>
      <c r="BY22" s="197"/>
      <c r="BZ22" s="197"/>
      <c r="CA22" s="197"/>
      <c r="CB22" s="197"/>
      <c r="CC22" s="197"/>
      <c r="CD22" s="197"/>
      <c r="CE22" s="197"/>
      <c r="CF22" s="197"/>
      <c r="CG22" s="197"/>
      <c r="CH22" s="197"/>
      <c r="CI22" s="197"/>
      <c r="CJ22" s="197"/>
      <c r="CK22" s="197"/>
      <c r="CL22" s="197"/>
      <c r="CM22" s="197"/>
      <c r="CN22" s="197"/>
      <c r="CO22" s="197"/>
      <c r="CP22" s="197"/>
      <c r="CQ22" s="197"/>
      <c r="CR22" s="197"/>
      <c r="CS22" s="197"/>
      <c r="CT22" s="197"/>
      <c r="CU22" s="197"/>
      <c r="CV22" s="197"/>
      <c r="CW22" s="197"/>
      <c r="CX22" s="197"/>
      <c r="CY22" s="197"/>
      <c r="CZ22" s="197"/>
      <c r="DA22" s="197"/>
      <c r="DB22" s="197"/>
      <c r="DC22" s="197"/>
      <c r="DD22" s="197"/>
      <c r="DE22" s="197"/>
      <c r="DF22" s="197"/>
      <c r="DG22" s="197"/>
      <c r="DH22" s="197"/>
      <c r="DI22" s="197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  <c r="ED22" s="197"/>
      <c r="EE22" s="197"/>
      <c r="EF22" s="197"/>
      <c r="EG22" s="197"/>
      <c r="EH22" s="197"/>
      <c r="EI22" s="197"/>
      <c r="EJ22" s="197"/>
      <c r="EK22" s="197"/>
      <c r="EL22" s="197"/>
      <c r="EM22" s="197"/>
      <c r="EN22" s="197"/>
      <c r="EO22" s="197"/>
      <c r="EP22" s="197"/>
      <c r="EQ22" s="197"/>
      <c r="ER22" s="197"/>
      <c r="ES22" s="197"/>
      <c r="ET22" s="197"/>
      <c r="EU22" s="197"/>
      <c r="EV22" s="197"/>
      <c r="EW22" s="197"/>
      <c r="EX22" s="197"/>
      <c r="EY22" s="197"/>
      <c r="EZ22" s="197"/>
      <c r="FA22" s="197"/>
      <c r="FB22" s="197"/>
      <c r="FC22" s="197"/>
      <c r="FD22" s="197"/>
      <c r="FE22" s="197"/>
      <c r="FF22" s="197"/>
      <c r="FG22" s="197"/>
      <c r="FH22" s="197"/>
      <c r="FI22" s="197"/>
      <c r="FJ22" s="197"/>
      <c r="FK22" s="197"/>
      <c r="FL22" s="197"/>
      <c r="FM22" s="197"/>
      <c r="FN22" s="197"/>
      <c r="FO22" s="197"/>
      <c r="FP22" s="197"/>
      <c r="FQ22" s="197"/>
      <c r="FR22" s="197"/>
      <c r="FS22" s="197"/>
      <c r="FT22" s="197"/>
      <c r="FU22" s="197"/>
      <c r="FV22" s="197"/>
      <c r="FW22" s="197"/>
      <c r="FX22" s="197"/>
      <c r="FY22" s="197"/>
      <c r="FZ22" s="197"/>
      <c r="GA22" s="197"/>
      <c r="GB22" s="197"/>
      <c r="GC22" s="197"/>
      <c r="GD22" s="197"/>
      <c r="GE22" s="197"/>
      <c r="GF22" s="197"/>
      <c r="GG22" s="197"/>
      <c r="GH22" s="197"/>
      <c r="GI22" s="197"/>
      <c r="GJ22" s="197"/>
      <c r="GK22" s="197"/>
      <c r="GL22" s="197"/>
      <c r="GM22" s="197"/>
      <c r="GN22" s="197"/>
      <c r="GO22" s="197"/>
      <c r="GP22" s="197"/>
      <c r="GQ22" s="197"/>
      <c r="GR22" s="197"/>
      <c r="GS22" s="197"/>
      <c r="GT22" s="197"/>
      <c r="GU22" s="197"/>
      <c r="GV22" s="197"/>
      <c r="GW22" s="197"/>
      <c r="GX22" s="197"/>
      <c r="GY22" s="197"/>
      <c r="GZ22" s="197"/>
      <c r="HA22" s="197"/>
      <c r="HB22" s="197"/>
      <c r="HC22" s="197"/>
      <c r="HD22" s="197"/>
      <c r="HE22" s="197"/>
      <c r="HF22" s="197"/>
      <c r="HG22" s="197"/>
      <c r="HH22" s="197"/>
      <c r="HI22" s="197"/>
      <c r="HJ22" s="197"/>
      <c r="HK22" s="197"/>
      <c r="HL22" s="197"/>
      <c r="HM22" s="197"/>
      <c r="HN22" s="197"/>
      <c r="HO22" s="197"/>
      <c r="HP22" s="197"/>
      <c r="HQ22" s="197"/>
      <c r="HR22" s="197"/>
      <c r="HS22" s="197"/>
      <c r="HT22" s="197"/>
      <c r="HU22" s="197"/>
      <c r="HV22" s="197"/>
      <c r="HW22" s="197"/>
      <c r="HX22" s="197"/>
      <c r="HY22" s="197"/>
      <c r="HZ22" s="197"/>
      <c r="IA22" s="197"/>
      <c r="IB22" s="197"/>
      <c r="IC22" s="197"/>
      <c r="ID22" s="197"/>
      <c r="IE22" s="197"/>
      <c r="IF22" s="197"/>
      <c r="IG22" s="197"/>
      <c r="IH22" s="197"/>
      <c r="II22" s="197"/>
      <c r="IJ22" s="197"/>
      <c r="IK22" s="197"/>
      <c r="IL22" s="197"/>
      <c r="IM22" s="197"/>
      <c r="IN22" s="197"/>
      <c r="IO22" s="197"/>
      <c r="IP22" s="197"/>
      <c r="IQ22" s="197"/>
      <c r="IR22" s="197"/>
      <c r="IS22" s="197"/>
      <c r="IT22" s="197"/>
      <c r="IU22" s="197"/>
      <c r="IV22" s="197"/>
      <c r="IW22" s="197"/>
    </row>
    <row r="23" spans="1:257">
      <c r="A23" s="208">
        <v>3</v>
      </c>
      <c r="B23" s="205" t="s">
        <v>1006</v>
      </c>
      <c r="C23" s="205" t="str">
        <f t="shared" si="6"/>
        <v>DARRIN LAMPHIER</v>
      </c>
      <c r="D23" s="205">
        <v>18</v>
      </c>
      <c r="E23" s="229">
        <v>1200</v>
      </c>
      <c r="F23" s="209">
        <v>768</v>
      </c>
      <c r="G23" s="209">
        <v>40</v>
      </c>
      <c r="H23" s="206">
        <f t="shared" si="7"/>
        <v>0.56845753899480067</v>
      </c>
      <c r="I23" s="207"/>
      <c r="J23" s="205">
        <f t="shared" si="8"/>
        <v>70</v>
      </c>
      <c r="K23" s="205">
        <f t="shared" si="9"/>
        <v>36</v>
      </c>
      <c r="L23" s="205">
        <f t="shared" si="10"/>
        <v>1</v>
      </c>
      <c r="M23" s="206">
        <f t="shared" si="11"/>
        <v>0.51428571428571423</v>
      </c>
      <c r="N23" s="205">
        <v>5</v>
      </c>
      <c r="O23" s="205">
        <v>3</v>
      </c>
      <c r="P23" s="205">
        <v>0</v>
      </c>
      <c r="Q23" s="205">
        <v>3</v>
      </c>
      <c r="R23" s="205">
        <v>1</v>
      </c>
      <c r="S23" s="205">
        <v>0</v>
      </c>
      <c r="T23" s="205">
        <v>5</v>
      </c>
      <c r="U23" s="205">
        <v>4</v>
      </c>
      <c r="V23" s="205">
        <v>0</v>
      </c>
      <c r="W23" s="205">
        <v>3</v>
      </c>
      <c r="X23" s="205">
        <v>0</v>
      </c>
      <c r="Y23" s="205">
        <v>0</v>
      </c>
      <c r="Z23" s="205">
        <v>4</v>
      </c>
      <c r="AA23" s="205">
        <v>2</v>
      </c>
      <c r="AB23" s="205">
        <v>0</v>
      </c>
      <c r="AC23" s="205">
        <v>6</v>
      </c>
      <c r="AD23" s="205">
        <v>1</v>
      </c>
      <c r="AE23" s="205">
        <v>0</v>
      </c>
      <c r="AF23" s="205">
        <v>5</v>
      </c>
      <c r="AG23" s="205">
        <v>2</v>
      </c>
      <c r="AH23" s="205">
        <v>0</v>
      </c>
      <c r="AI23" s="205">
        <v>4</v>
      </c>
      <c r="AJ23" s="205">
        <v>2</v>
      </c>
      <c r="AK23" s="205">
        <v>0</v>
      </c>
      <c r="AL23" s="205">
        <v>8</v>
      </c>
      <c r="AM23" s="205">
        <v>7</v>
      </c>
      <c r="AN23" s="205">
        <v>0</v>
      </c>
      <c r="AO23" s="205">
        <v>3</v>
      </c>
      <c r="AP23" s="205">
        <v>1</v>
      </c>
      <c r="AQ23" s="205">
        <v>0</v>
      </c>
      <c r="AR23" s="205">
        <v>5</v>
      </c>
      <c r="AS23" s="205">
        <v>4</v>
      </c>
      <c r="AT23" s="205">
        <v>0</v>
      </c>
      <c r="AU23" s="205">
        <v>5</v>
      </c>
      <c r="AV23" s="205">
        <v>2</v>
      </c>
      <c r="AW23" s="205">
        <v>0</v>
      </c>
      <c r="AX23" s="205">
        <v>1</v>
      </c>
      <c r="AY23" s="205">
        <v>1</v>
      </c>
      <c r="AZ23" s="205">
        <v>0</v>
      </c>
      <c r="BA23" s="205">
        <v>5</v>
      </c>
      <c r="BB23" s="205">
        <v>4</v>
      </c>
      <c r="BC23" s="205">
        <v>1</v>
      </c>
      <c r="BD23" s="205">
        <v>3</v>
      </c>
      <c r="BE23" s="205">
        <v>1</v>
      </c>
      <c r="BF23" s="205">
        <v>0</v>
      </c>
      <c r="BG23" s="205">
        <v>5</v>
      </c>
      <c r="BH23" s="205">
        <v>1</v>
      </c>
      <c r="BI23" s="205">
        <v>0</v>
      </c>
      <c r="BJ23" s="205"/>
      <c r="BK23" s="205"/>
      <c r="BL23" s="205"/>
      <c r="BM23" s="205"/>
      <c r="BN23" s="205"/>
      <c r="BO23" s="204"/>
      <c r="BP23" s="197"/>
      <c r="BQ23" s="197"/>
      <c r="BR23" s="197"/>
      <c r="BS23" s="197"/>
      <c r="BT23" s="197"/>
      <c r="BU23" s="197"/>
      <c r="BV23" s="197"/>
      <c r="BW23" s="197"/>
      <c r="BX23" s="197"/>
      <c r="BY23" s="197"/>
      <c r="BZ23" s="197"/>
      <c r="CA23" s="197"/>
      <c r="CB23" s="197"/>
      <c r="CC23" s="197"/>
      <c r="CD23" s="197"/>
      <c r="CE23" s="197"/>
      <c r="CF23" s="197"/>
      <c r="CG23" s="197"/>
      <c r="CH23" s="197"/>
      <c r="CI23" s="197"/>
      <c r="CJ23" s="197"/>
      <c r="CK23" s="197"/>
      <c r="CL23" s="197"/>
      <c r="CM23" s="197"/>
      <c r="CN23" s="197"/>
      <c r="CO23" s="197"/>
      <c r="CP23" s="197"/>
      <c r="CQ23" s="197"/>
      <c r="CR23" s="197"/>
      <c r="CS23" s="197"/>
      <c r="CT23" s="197"/>
      <c r="CU23" s="197"/>
      <c r="CV23" s="197"/>
      <c r="CW23" s="197"/>
      <c r="CX23" s="197"/>
      <c r="CY23" s="197"/>
      <c r="CZ23" s="197"/>
      <c r="DA23" s="197"/>
      <c r="DB23" s="197"/>
      <c r="DC23" s="197"/>
      <c r="DD23" s="197"/>
      <c r="DE23" s="197"/>
      <c r="DF23" s="197"/>
      <c r="DG23" s="197"/>
      <c r="DH23" s="197"/>
      <c r="DI23" s="197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  <c r="ED23" s="197"/>
      <c r="EE23" s="197"/>
      <c r="EF23" s="197"/>
      <c r="EG23" s="197"/>
      <c r="EH23" s="197"/>
      <c r="EI23" s="197"/>
      <c r="EJ23" s="197"/>
      <c r="EK23" s="197"/>
      <c r="EL23" s="197"/>
      <c r="EM23" s="197"/>
      <c r="EN23" s="197"/>
      <c r="EO23" s="197"/>
      <c r="EP23" s="197"/>
      <c r="EQ23" s="197"/>
      <c r="ER23" s="197"/>
      <c r="ES23" s="197"/>
      <c r="ET23" s="197"/>
      <c r="EU23" s="197"/>
      <c r="EV23" s="197"/>
      <c r="EW23" s="197"/>
      <c r="EX23" s="197"/>
      <c r="EY23" s="197"/>
      <c r="EZ23" s="197"/>
      <c r="FA23" s="197"/>
      <c r="FB23" s="197"/>
      <c r="FC23" s="197"/>
      <c r="FD23" s="197"/>
      <c r="FE23" s="197"/>
      <c r="FF23" s="197"/>
      <c r="FG23" s="197"/>
      <c r="FH23" s="197"/>
      <c r="FI23" s="197"/>
      <c r="FJ23" s="197"/>
      <c r="FK23" s="197"/>
      <c r="FL23" s="197"/>
      <c r="FM23" s="197"/>
      <c r="FN23" s="197"/>
      <c r="FO23" s="197"/>
      <c r="FP23" s="197"/>
      <c r="FQ23" s="197"/>
      <c r="FR23" s="197"/>
      <c r="FS23" s="197"/>
      <c r="FT23" s="197"/>
      <c r="FU23" s="197"/>
      <c r="FV23" s="197"/>
      <c r="FW23" s="197"/>
      <c r="FX23" s="197"/>
      <c r="FY23" s="197"/>
      <c r="FZ23" s="197"/>
      <c r="GA23" s="197"/>
      <c r="GB23" s="197"/>
      <c r="GC23" s="197"/>
      <c r="GD23" s="197"/>
      <c r="GE23" s="197"/>
      <c r="GF23" s="197"/>
      <c r="GG23" s="197"/>
      <c r="GH23" s="197"/>
      <c r="GI23" s="197"/>
      <c r="GJ23" s="197"/>
      <c r="GK23" s="197"/>
      <c r="GL23" s="197"/>
      <c r="GM23" s="197"/>
      <c r="GN23" s="197"/>
      <c r="GO23" s="197"/>
      <c r="GP23" s="197"/>
      <c r="GQ23" s="197"/>
      <c r="GR23" s="197"/>
      <c r="GS23" s="197"/>
      <c r="GT23" s="197"/>
      <c r="GU23" s="197"/>
      <c r="GV23" s="197"/>
      <c r="GW23" s="197"/>
      <c r="GX23" s="197"/>
      <c r="GY23" s="197"/>
      <c r="GZ23" s="197"/>
      <c r="HA23" s="197"/>
      <c r="HB23" s="197"/>
      <c r="HC23" s="197"/>
      <c r="HD23" s="197"/>
      <c r="HE23" s="197"/>
      <c r="HF23" s="197"/>
      <c r="HG23" s="197"/>
      <c r="HH23" s="197"/>
      <c r="HI23" s="197"/>
      <c r="HJ23" s="197"/>
      <c r="HK23" s="197"/>
      <c r="HL23" s="197"/>
      <c r="HM23" s="197"/>
      <c r="HN23" s="197"/>
      <c r="HO23" s="197"/>
      <c r="HP23" s="197"/>
      <c r="HQ23" s="197"/>
      <c r="HR23" s="197"/>
      <c r="HS23" s="197"/>
      <c r="HT23" s="197"/>
      <c r="HU23" s="197"/>
      <c r="HV23" s="197"/>
      <c r="HW23" s="197"/>
      <c r="HX23" s="197"/>
      <c r="HY23" s="197"/>
      <c r="HZ23" s="197"/>
      <c r="IA23" s="197"/>
      <c r="IB23" s="197"/>
      <c r="IC23" s="197"/>
      <c r="ID23" s="197"/>
      <c r="IE23" s="197"/>
      <c r="IF23" s="197"/>
      <c r="IG23" s="197"/>
      <c r="IH23" s="197"/>
      <c r="II23" s="197"/>
      <c r="IJ23" s="197"/>
      <c r="IK23" s="197"/>
      <c r="IL23" s="197"/>
      <c r="IM23" s="197"/>
      <c r="IN23" s="197"/>
      <c r="IO23" s="197"/>
      <c r="IP23" s="197"/>
      <c r="IQ23" s="197"/>
      <c r="IR23" s="197"/>
      <c r="IS23" s="197"/>
      <c r="IT23" s="197"/>
      <c r="IU23" s="197"/>
      <c r="IV23" s="197"/>
      <c r="IW23" s="197"/>
    </row>
    <row r="24" spans="1:257">
      <c r="A24" s="208">
        <v>4</v>
      </c>
      <c r="B24" s="205" t="s">
        <v>843</v>
      </c>
      <c r="C24" s="205" t="str">
        <f t="shared" si="6"/>
        <v>DAVE BELTZ</v>
      </c>
      <c r="D24" s="205">
        <v>6</v>
      </c>
      <c r="E24" s="205">
        <v>349</v>
      </c>
      <c r="F24" s="205">
        <v>202</v>
      </c>
      <c r="G24" s="205">
        <v>12</v>
      </c>
      <c r="H24" s="206">
        <f t="shared" si="7"/>
        <v>0.56784434203789047</v>
      </c>
      <c r="I24" s="207"/>
      <c r="J24" s="205">
        <f t="shared" si="8"/>
        <v>65</v>
      </c>
      <c r="K24" s="205">
        <f t="shared" si="9"/>
        <v>35</v>
      </c>
      <c r="L24" s="205">
        <f t="shared" si="10"/>
        <v>5</v>
      </c>
      <c r="M24" s="206">
        <f t="shared" si="11"/>
        <v>0.53846153846153844</v>
      </c>
      <c r="N24" s="205">
        <v>5</v>
      </c>
      <c r="O24" s="205">
        <v>3</v>
      </c>
      <c r="P24" s="205">
        <v>0</v>
      </c>
      <c r="Q24" s="205">
        <v>5</v>
      </c>
      <c r="R24" s="205">
        <v>4</v>
      </c>
      <c r="S24" s="205">
        <v>0</v>
      </c>
      <c r="T24" s="205">
        <v>5</v>
      </c>
      <c r="U24" s="205">
        <v>4</v>
      </c>
      <c r="V24" s="205">
        <v>1</v>
      </c>
      <c r="W24" s="205">
        <v>5</v>
      </c>
      <c r="X24" s="205">
        <v>3</v>
      </c>
      <c r="Y24" s="205">
        <v>1</v>
      </c>
      <c r="Z24" s="205">
        <v>5</v>
      </c>
      <c r="AA24" s="205">
        <v>1</v>
      </c>
      <c r="AB24" s="205">
        <v>1</v>
      </c>
      <c r="AC24" s="205">
        <v>6</v>
      </c>
      <c r="AD24" s="205">
        <v>2</v>
      </c>
      <c r="AE24" s="205">
        <v>0</v>
      </c>
      <c r="AF24" s="205">
        <v>0</v>
      </c>
      <c r="AG24" s="205">
        <v>0</v>
      </c>
      <c r="AH24" s="205">
        <v>0</v>
      </c>
      <c r="AI24" s="205">
        <v>4</v>
      </c>
      <c r="AJ24" s="205">
        <v>0</v>
      </c>
      <c r="AK24" s="205">
        <v>0</v>
      </c>
      <c r="AL24" s="205">
        <v>8</v>
      </c>
      <c r="AM24" s="205">
        <v>7</v>
      </c>
      <c r="AN24" s="205">
        <v>0</v>
      </c>
      <c r="AO24" s="205">
        <v>1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  <c r="AU24" s="205">
        <v>0</v>
      </c>
      <c r="AV24" s="205">
        <v>0</v>
      </c>
      <c r="AW24" s="205">
        <v>0</v>
      </c>
      <c r="AX24" s="205">
        <v>4</v>
      </c>
      <c r="AY24" s="205">
        <v>1</v>
      </c>
      <c r="AZ24" s="205">
        <v>0</v>
      </c>
      <c r="BA24" s="205">
        <v>6</v>
      </c>
      <c r="BB24" s="205">
        <v>3</v>
      </c>
      <c r="BC24" s="205">
        <v>2</v>
      </c>
      <c r="BD24" s="205">
        <v>6</v>
      </c>
      <c r="BE24" s="205">
        <v>3</v>
      </c>
      <c r="BF24" s="205">
        <v>0</v>
      </c>
      <c r="BG24" s="205">
        <v>5</v>
      </c>
      <c r="BH24" s="205">
        <v>4</v>
      </c>
      <c r="BI24" s="205">
        <v>0</v>
      </c>
      <c r="BJ24" s="205"/>
      <c r="BK24" s="205"/>
      <c r="BL24" s="205"/>
      <c r="BM24" s="205"/>
      <c r="BN24" s="205"/>
      <c r="BO24" s="204"/>
      <c r="BP24" s="197"/>
      <c r="BQ24" s="197"/>
      <c r="BR24" s="197"/>
      <c r="BS24" s="197"/>
      <c r="BT24" s="197"/>
      <c r="BU24" s="197"/>
      <c r="BV24" s="197"/>
      <c r="BW24" s="197"/>
      <c r="BX24" s="197"/>
      <c r="BY24" s="197"/>
      <c r="BZ24" s="197"/>
      <c r="CA24" s="197"/>
      <c r="CB24" s="197"/>
      <c r="CC24" s="197"/>
      <c r="CD24" s="197"/>
      <c r="CE24" s="197"/>
      <c r="CF24" s="197"/>
      <c r="CG24" s="197"/>
      <c r="CH24" s="197"/>
      <c r="CI24" s="197"/>
      <c r="CJ24" s="197"/>
      <c r="CK24" s="197"/>
      <c r="CL24" s="197"/>
      <c r="CM24" s="197"/>
      <c r="CN24" s="197"/>
      <c r="CO24" s="197"/>
      <c r="CP24" s="197"/>
      <c r="CQ24" s="197"/>
      <c r="CR24" s="197"/>
      <c r="CS24" s="197"/>
      <c r="CT24" s="197"/>
      <c r="CU24" s="197"/>
      <c r="CV24" s="197"/>
      <c r="CW24" s="197"/>
      <c r="CX24" s="197"/>
      <c r="CY24" s="197"/>
      <c r="CZ24" s="197"/>
      <c r="DA24" s="197"/>
      <c r="DB24" s="197"/>
      <c r="DC24" s="197"/>
      <c r="DD24" s="197"/>
      <c r="DE24" s="197"/>
      <c r="DF24" s="197"/>
      <c r="DG24" s="197"/>
      <c r="DH24" s="197"/>
      <c r="DI24" s="197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  <c r="ED24" s="197"/>
      <c r="EE24" s="197"/>
      <c r="EF24" s="197"/>
      <c r="EG24" s="197"/>
      <c r="EH24" s="197"/>
      <c r="EI24" s="197"/>
      <c r="EJ24" s="197"/>
      <c r="EK24" s="197"/>
      <c r="EL24" s="197"/>
      <c r="EM24" s="197"/>
      <c r="EN24" s="197"/>
      <c r="EO24" s="197"/>
      <c r="EP24" s="197"/>
      <c r="EQ24" s="197"/>
      <c r="ER24" s="197"/>
      <c r="ES24" s="197"/>
      <c r="ET24" s="197"/>
      <c r="EU24" s="197"/>
      <c r="EV24" s="197"/>
      <c r="EW24" s="197"/>
      <c r="EX24" s="197"/>
      <c r="EY24" s="197"/>
      <c r="EZ24" s="197"/>
      <c r="FA24" s="197"/>
      <c r="FB24" s="197"/>
      <c r="FC24" s="197"/>
      <c r="FD24" s="197"/>
      <c r="FE24" s="197"/>
      <c r="FF24" s="197"/>
      <c r="FG24" s="197"/>
      <c r="FH24" s="197"/>
      <c r="FI24" s="197"/>
      <c r="FJ24" s="197"/>
      <c r="FK24" s="197"/>
      <c r="FL24" s="197"/>
      <c r="FM24" s="197"/>
      <c r="FN24" s="197"/>
      <c r="FO24" s="197"/>
      <c r="FP24" s="197"/>
      <c r="FQ24" s="197"/>
      <c r="FR24" s="197"/>
      <c r="FS24" s="197"/>
      <c r="FT24" s="197"/>
      <c r="FU24" s="197"/>
      <c r="FV24" s="197"/>
      <c r="FW24" s="197"/>
      <c r="FX24" s="197"/>
      <c r="FY24" s="197"/>
      <c r="FZ24" s="197"/>
      <c r="GA24" s="197"/>
      <c r="GB24" s="197"/>
      <c r="GC24" s="197"/>
      <c r="GD24" s="197"/>
      <c r="GE24" s="197"/>
      <c r="GF24" s="197"/>
      <c r="GG24" s="197"/>
      <c r="GH24" s="197"/>
      <c r="GI24" s="197"/>
      <c r="GJ24" s="197"/>
      <c r="GK24" s="197"/>
      <c r="GL24" s="197"/>
      <c r="GM24" s="197"/>
      <c r="GN24" s="197"/>
      <c r="GO24" s="197"/>
      <c r="GP24" s="197"/>
      <c r="GQ24" s="197"/>
      <c r="GR24" s="197"/>
      <c r="GS24" s="197"/>
      <c r="GT24" s="197"/>
      <c r="GU24" s="197"/>
      <c r="GV24" s="197"/>
      <c r="GW24" s="197"/>
      <c r="GX24" s="197"/>
      <c r="GY24" s="197"/>
      <c r="GZ24" s="197"/>
      <c r="HA24" s="197"/>
      <c r="HB24" s="197"/>
      <c r="HC24" s="197"/>
      <c r="HD24" s="197"/>
      <c r="HE24" s="197"/>
      <c r="HF24" s="197"/>
      <c r="HG24" s="197"/>
      <c r="HH24" s="197"/>
      <c r="HI24" s="197"/>
      <c r="HJ24" s="197"/>
      <c r="HK24" s="197"/>
      <c r="HL24" s="197"/>
      <c r="HM24" s="197"/>
      <c r="HN24" s="197"/>
      <c r="HO24" s="197"/>
      <c r="HP24" s="197"/>
      <c r="HQ24" s="197"/>
      <c r="HR24" s="197"/>
      <c r="HS24" s="197"/>
      <c r="HT24" s="197"/>
      <c r="HU24" s="197"/>
      <c r="HV24" s="197"/>
      <c r="HW24" s="197"/>
      <c r="HX24" s="197"/>
      <c r="HY24" s="197"/>
      <c r="HZ24" s="197"/>
      <c r="IA24" s="197"/>
      <c r="IB24" s="197"/>
      <c r="IC24" s="197"/>
      <c r="ID24" s="197"/>
      <c r="IE24" s="197"/>
      <c r="IF24" s="197"/>
      <c r="IG24" s="197"/>
      <c r="IH24" s="197"/>
      <c r="II24" s="197"/>
      <c r="IJ24" s="197"/>
      <c r="IK24" s="197"/>
      <c r="IL24" s="197"/>
      <c r="IM24" s="197"/>
      <c r="IN24" s="197"/>
      <c r="IO24" s="197"/>
      <c r="IP24" s="197"/>
      <c r="IQ24" s="197"/>
      <c r="IR24" s="197"/>
      <c r="IS24" s="197"/>
      <c r="IT24" s="197"/>
      <c r="IU24" s="197"/>
      <c r="IV24" s="197"/>
      <c r="IW24" s="197"/>
    </row>
    <row r="25" spans="1:257">
      <c r="A25" s="208">
        <v>5</v>
      </c>
      <c r="B25" s="205" t="s">
        <v>980</v>
      </c>
      <c r="C25" s="205" t="str">
        <f t="shared" si="6"/>
        <v>KEITH LESTER</v>
      </c>
      <c r="D25" s="205">
        <v>17</v>
      </c>
      <c r="E25" s="229">
        <v>1154</v>
      </c>
      <c r="F25" s="209">
        <v>656</v>
      </c>
      <c r="G25" s="209">
        <v>32</v>
      </c>
      <c r="H25" s="206">
        <f t="shared" si="7"/>
        <v>0.68354430379746833</v>
      </c>
      <c r="I25" s="207"/>
      <c r="J25" s="205">
        <f t="shared" si="8"/>
        <v>66</v>
      </c>
      <c r="K25" s="205">
        <f t="shared" si="9"/>
        <v>38</v>
      </c>
      <c r="L25" s="205">
        <f t="shared" si="10"/>
        <v>2</v>
      </c>
      <c r="M25" s="206">
        <f t="shared" si="11"/>
        <v>0.5757575757575758</v>
      </c>
      <c r="N25" s="205">
        <v>5</v>
      </c>
      <c r="O25" s="205">
        <v>1</v>
      </c>
      <c r="P25" s="205">
        <v>0</v>
      </c>
      <c r="Q25" s="205">
        <v>3</v>
      </c>
      <c r="R25" s="205">
        <v>2</v>
      </c>
      <c r="S25" s="205">
        <v>0</v>
      </c>
      <c r="T25" s="205">
        <v>0</v>
      </c>
      <c r="U25" s="205">
        <v>0</v>
      </c>
      <c r="V25" s="205">
        <v>0</v>
      </c>
      <c r="W25" s="205">
        <v>5</v>
      </c>
      <c r="X25" s="205">
        <v>3</v>
      </c>
      <c r="Y25" s="205">
        <v>0</v>
      </c>
      <c r="Z25" s="205">
        <v>5</v>
      </c>
      <c r="AA25" s="205">
        <v>4</v>
      </c>
      <c r="AB25" s="205">
        <v>0</v>
      </c>
      <c r="AC25" s="205">
        <v>5</v>
      </c>
      <c r="AD25" s="205">
        <v>1</v>
      </c>
      <c r="AE25" s="205">
        <v>0</v>
      </c>
      <c r="AF25" s="205">
        <v>4</v>
      </c>
      <c r="AG25" s="205">
        <v>0</v>
      </c>
      <c r="AH25" s="205">
        <v>0</v>
      </c>
      <c r="AI25" s="205">
        <v>4</v>
      </c>
      <c r="AJ25" s="205">
        <v>2</v>
      </c>
      <c r="AK25" s="205">
        <v>0</v>
      </c>
      <c r="AL25" s="205">
        <v>7</v>
      </c>
      <c r="AM25" s="205">
        <v>7</v>
      </c>
      <c r="AN25" s="205">
        <v>1</v>
      </c>
      <c r="AO25" s="205">
        <v>4</v>
      </c>
      <c r="AP25" s="205">
        <v>2</v>
      </c>
      <c r="AQ25" s="205">
        <v>0</v>
      </c>
      <c r="AR25" s="205">
        <v>4</v>
      </c>
      <c r="AS25" s="205">
        <v>1</v>
      </c>
      <c r="AT25" s="205">
        <v>0</v>
      </c>
      <c r="AU25" s="205">
        <v>4</v>
      </c>
      <c r="AV25" s="205">
        <v>3</v>
      </c>
      <c r="AW25" s="205">
        <v>0</v>
      </c>
      <c r="AX25" s="205">
        <v>0</v>
      </c>
      <c r="AY25" s="205">
        <v>0</v>
      </c>
      <c r="AZ25" s="205">
        <v>0</v>
      </c>
      <c r="BA25" s="205">
        <v>6</v>
      </c>
      <c r="BB25" s="205">
        <v>4</v>
      </c>
      <c r="BC25" s="205">
        <v>1</v>
      </c>
      <c r="BD25" s="205">
        <v>6</v>
      </c>
      <c r="BE25" s="205">
        <v>4</v>
      </c>
      <c r="BF25" s="205">
        <v>0</v>
      </c>
      <c r="BG25" s="205">
        <v>4</v>
      </c>
      <c r="BH25" s="205">
        <v>4</v>
      </c>
      <c r="BI25" s="205">
        <v>0</v>
      </c>
      <c r="BJ25" s="205"/>
      <c r="BK25" s="205"/>
      <c r="BL25" s="205"/>
      <c r="BM25" s="205"/>
      <c r="BN25" s="205"/>
      <c r="BO25" s="204"/>
      <c r="BP25" s="197"/>
      <c r="BQ25" s="197"/>
      <c r="BR25" s="197"/>
      <c r="BS25" s="197"/>
      <c r="BT25" s="197"/>
      <c r="BU25" s="197"/>
      <c r="BV25" s="197"/>
      <c r="BW25" s="197"/>
      <c r="BX25" s="197"/>
      <c r="BY25" s="197"/>
      <c r="BZ25" s="197"/>
      <c r="CA25" s="197"/>
      <c r="CB25" s="197"/>
      <c r="CC25" s="197"/>
      <c r="CD25" s="197"/>
      <c r="CE25" s="197"/>
      <c r="CF25" s="197"/>
      <c r="CG25" s="197"/>
      <c r="CH25" s="197"/>
      <c r="CI25" s="197"/>
      <c r="CJ25" s="197"/>
      <c r="CK25" s="197"/>
      <c r="CL25" s="197"/>
      <c r="CM25" s="197"/>
      <c r="CN25" s="197"/>
      <c r="CO25" s="197"/>
      <c r="CP25" s="197"/>
      <c r="CQ25" s="197"/>
      <c r="CR25" s="197"/>
      <c r="CS25" s="197"/>
      <c r="CT25" s="197"/>
      <c r="CU25" s="197"/>
      <c r="CV25" s="197"/>
      <c r="CW25" s="197"/>
      <c r="CX25" s="197"/>
      <c r="CY25" s="197"/>
      <c r="CZ25" s="197"/>
      <c r="DA25" s="197"/>
      <c r="DB25" s="197"/>
      <c r="DC25" s="197"/>
      <c r="DD25" s="197"/>
      <c r="DE25" s="197"/>
      <c r="DF25" s="197"/>
      <c r="DG25" s="197"/>
      <c r="DH25" s="197"/>
      <c r="DI25" s="197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  <c r="ED25" s="197"/>
      <c r="EE25" s="197"/>
      <c r="EF25" s="197"/>
      <c r="EG25" s="197"/>
      <c r="EH25" s="197"/>
      <c r="EI25" s="197"/>
      <c r="EJ25" s="197"/>
      <c r="EK25" s="197"/>
      <c r="EL25" s="197"/>
      <c r="EM25" s="197"/>
      <c r="EN25" s="197"/>
      <c r="EO25" s="197"/>
      <c r="EP25" s="197"/>
      <c r="EQ25" s="197"/>
      <c r="ER25" s="197"/>
      <c r="ES25" s="197"/>
      <c r="ET25" s="197"/>
      <c r="EU25" s="197"/>
      <c r="EV25" s="197"/>
      <c r="EW25" s="197"/>
      <c r="EX25" s="197"/>
      <c r="EY25" s="197"/>
      <c r="EZ25" s="197"/>
      <c r="FA25" s="197"/>
      <c r="FB25" s="197"/>
      <c r="FC25" s="197"/>
      <c r="FD25" s="197"/>
      <c r="FE25" s="197"/>
      <c r="FF25" s="197"/>
      <c r="FG25" s="197"/>
      <c r="FH25" s="197"/>
      <c r="FI25" s="197"/>
      <c r="FJ25" s="197"/>
      <c r="FK25" s="197"/>
      <c r="FL25" s="197"/>
      <c r="FM25" s="197"/>
      <c r="FN25" s="197"/>
      <c r="FO25" s="197"/>
      <c r="FP25" s="197"/>
      <c r="FQ25" s="197"/>
      <c r="FR25" s="197"/>
      <c r="FS25" s="197"/>
      <c r="FT25" s="197"/>
      <c r="FU25" s="197"/>
      <c r="FV25" s="197"/>
      <c r="FW25" s="197"/>
      <c r="FX25" s="197"/>
      <c r="FY25" s="197"/>
      <c r="FZ25" s="197"/>
      <c r="GA25" s="197"/>
      <c r="GB25" s="197"/>
      <c r="GC25" s="197"/>
      <c r="GD25" s="197"/>
      <c r="GE25" s="197"/>
      <c r="GF25" s="197"/>
      <c r="GG25" s="197"/>
      <c r="GH25" s="197"/>
      <c r="GI25" s="197"/>
      <c r="GJ25" s="197"/>
      <c r="GK25" s="197"/>
      <c r="GL25" s="197"/>
      <c r="GM25" s="197"/>
      <c r="GN25" s="197"/>
      <c r="GO25" s="197"/>
      <c r="GP25" s="197"/>
      <c r="GQ25" s="197"/>
      <c r="GR25" s="197"/>
      <c r="GS25" s="197"/>
      <c r="GT25" s="197"/>
      <c r="GU25" s="197"/>
      <c r="GV25" s="197"/>
      <c r="GW25" s="197"/>
      <c r="GX25" s="197"/>
      <c r="GY25" s="197"/>
      <c r="GZ25" s="197"/>
      <c r="HA25" s="197"/>
      <c r="HB25" s="197"/>
      <c r="HC25" s="197"/>
      <c r="HD25" s="197"/>
      <c r="HE25" s="197"/>
      <c r="HF25" s="197"/>
      <c r="HG25" s="197"/>
      <c r="HH25" s="197"/>
      <c r="HI25" s="197"/>
      <c r="HJ25" s="197"/>
      <c r="HK25" s="197"/>
      <c r="HL25" s="197"/>
      <c r="HM25" s="197"/>
      <c r="HN25" s="197"/>
      <c r="HO25" s="197"/>
      <c r="HP25" s="197"/>
      <c r="HQ25" s="197"/>
      <c r="HR25" s="197"/>
      <c r="HS25" s="197"/>
      <c r="HT25" s="197"/>
      <c r="HU25" s="197"/>
      <c r="HV25" s="197"/>
      <c r="HW25" s="197"/>
      <c r="HX25" s="197"/>
      <c r="HY25" s="197"/>
      <c r="HZ25" s="197"/>
      <c r="IA25" s="197"/>
      <c r="IB25" s="197"/>
      <c r="IC25" s="197"/>
      <c r="ID25" s="197"/>
      <c r="IE25" s="197"/>
      <c r="IF25" s="197"/>
      <c r="IG25" s="197"/>
      <c r="IH25" s="197"/>
      <c r="II25" s="197"/>
      <c r="IJ25" s="197"/>
      <c r="IK25" s="197"/>
      <c r="IL25" s="197"/>
      <c r="IM25" s="197"/>
      <c r="IN25" s="197"/>
      <c r="IO25" s="197"/>
      <c r="IP25" s="197"/>
      <c r="IQ25" s="197"/>
      <c r="IR25" s="197"/>
      <c r="IS25" s="197"/>
      <c r="IT25" s="197"/>
      <c r="IU25" s="197"/>
      <c r="IV25" s="197"/>
      <c r="IW25" s="197"/>
    </row>
    <row r="26" spans="1:257">
      <c r="A26" s="208">
        <v>6</v>
      </c>
      <c r="B26" s="205" t="s">
        <v>961</v>
      </c>
      <c r="C26" s="205" t="str">
        <f t="shared" si="6"/>
        <v>BOB LAWTON</v>
      </c>
      <c r="D26" s="205">
        <v>25</v>
      </c>
      <c r="E26" s="229">
        <v>1953</v>
      </c>
      <c r="F26" s="229">
        <v>1109</v>
      </c>
      <c r="G26" s="209">
        <v>83</v>
      </c>
      <c r="H26" s="206">
        <f t="shared" si="7"/>
        <v>0.51364764267990071</v>
      </c>
      <c r="I26" s="207"/>
      <c r="J26" s="205">
        <f t="shared" si="8"/>
        <v>88</v>
      </c>
      <c r="K26" s="205">
        <f t="shared" si="9"/>
        <v>59</v>
      </c>
      <c r="L26" s="205">
        <f t="shared" si="10"/>
        <v>1</v>
      </c>
      <c r="M26" s="206">
        <f t="shared" si="11"/>
        <v>0.67045454545454541</v>
      </c>
      <c r="N26" s="205">
        <v>6</v>
      </c>
      <c r="O26" s="205">
        <v>5</v>
      </c>
      <c r="P26" s="205">
        <v>1</v>
      </c>
      <c r="Q26" s="205">
        <v>5</v>
      </c>
      <c r="R26" s="205">
        <v>3</v>
      </c>
      <c r="S26" s="205">
        <v>0</v>
      </c>
      <c r="T26" s="205">
        <v>6</v>
      </c>
      <c r="U26" s="205">
        <v>6</v>
      </c>
      <c r="V26" s="205">
        <v>0</v>
      </c>
      <c r="W26" s="205">
        <v>5</v>
      </c>
      <c r="X26" s="205">
        <v>3</v>
      </c>
      <c r="Y26" s="205">
        <v>0</v>
      </c>
      <c r="Z26" s="205">
        <v>6</v>
      </c>
      <c r="AA26" s="205">
        <v>2</v>
      </c>
      <c r="AB26" s="205">
        <v>0</v>
      </c>
      <c r="AC26" s="205">
        <v>6</v>
      </c>
      <c r="AD26" s="205">
        <v>5</v>
      </c>
      <c r="AE26" s="205">
        <v>0</v>
      </c>
      <c r="AF26" s="205">
        <v>6</v>
      </c>
      <c r="AG26" s="205">
        <v>6</v>
      </c>
      <c r="AH26" s="205">
        <v>0</v>
      </c>
      <c r="AI26" s="205">
        <v>5</v>
      </c>
      <c r="AJ26" s="205">
        <v>3</v>
      </c>
      <c r="AK26" s="205">
        <v>0</v>
      </c>
      <c r="AL26" s="205">
        <v>7</v>
      </c>
      <c r="AM26" s="205">
        <v>6</v>
      </c>
      <c r="AN26" s="205">
        <v>0</v>
      </c>
      <c r="AO26" s="205">
        <v>4</v>
      </c>
      <c r="AP26" s="205">
        <v>2</v>
      </c>
      <c r="AQ26" s="205">
        <v>0</v>
      </c>
      <c r="AR26" s="205">
        <v>5</v>
      </c>
      <c r="AS26" s="205">
        <v>4</v>
      </c>
      <c r="AT26" s="205">
        <v>0</v>
      </c>
      <c r="AU26" s="205">
        <v>5</v>
      </c>
      <c r="AV26" s="205">
        <v>2</v>
      </c>
      <c r="AW26" s="205">
        <v>0</v>
      </c>
      <c r="AX26" s="205">
        <v>3</v>
      </c>
      <c r="AY26" s="205">
        <v>1</v>
      </c>
      <c r="AZ26" s="205">
        <v>0</v>
      </c>
      <c r="BA26" s="205">
        <v>6</v>
      </c>
      <c r="BB26" s="205">
        <v>5</v>
      </c>
      <c r="BC26" s="205">
        <v>0</v>
      </c>
      <c r="BD26" s="205">
        <v>7</v>
      </c>
      <c r="BE26" s="205">
        <v>4</v>
      </c>
      <c r="BF26" s="205">
        <v>0</v>
      </c>
      <c r="BG26" s="205">
        <v>6</v>
      </c>
      <c r="BH26" s="205">
        <v>2</v>
      </c>
      <c r="BI26" s="205">
        <v>0</v>
      </c>
      <c r="BJ26" s="205"/>
      <c r="BK26" s="205"/>
      <c r="BL26" s="205"/>
      <c r="BM26" s="205"/>
      <c r="BN26" s="205"/>
      <c r="BO26" s="204"/>
      <c r="BP26" s="197"/>
      <c r="BQ26" s="197"/>
      <c r="BR26" s="197"/>
      <c r="BS26" s="197"/>
      <c r="BT26" s="197"/>
      <c r="BU26" s="197"/>
      <c r="BV26" s="197"/>
      <c r="BW26" s="197"/>
      <c r="BX26" s="197"/>
      <c r="BY26" s="197"/>
      <c r="BZ26" s="197"/>
      <c r="CA26" s="197"/>
      <c r="CB26" s="197"/>
      <c r="CC26" s="197"/>
      <c r="CD26" s="197"/>
      <c r="CE26" s="197"/>
      <c r="CF26" s="197"/>
      <c r="CG26" s="197"/>
      <c r="CH26" s="197"/>
      <c r="CI26" s="197"/>
      <c r="CJ26" s="197"/>
      <c r="CK26" s="197"/>
      <c r="CL26" s="197"/>
      <c r="CM26" s="197"/>
      <c r="CN26" s="197"/>
      <c r="CO26" s="197"/>
      <c r="CP26" s="197"/>
      <c r="CQ26" s="197"/>
      <c r="CR26" s="197"/>
      <c r="CS26" s="197"/>
      <c r="CT26" s="197"/>
      <c r="CU26" s="197"/>
      <c r="CV26" s="197"/>
      <c r="CW26" s="197"/>
      <c r="CX26" s="197"/>
      <c r="CY26" s="197"/>
      <c r="CZ26" s="197"/>
      <c r="DA26" s="197"/>
      <c r="DB26" s="197"/>
      <c r="DC26" s="197"/>
      <c r="DD26" s="197"/>
      <c r="DE26" s="197"/>
      <c r="DF26" s="197"/>
      <c r="DG26" s="197"/>
      <c r="DH26" s="197"/>
      <c r="DI26" s="197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  <c r="ED26" s="197"/>
      <c r="EE26" s="197"/>
      <c r="EF26" s="197"/>
      <c r="EG26" s="197"/>
      <c r="EH26" s="197"/>
      <c r="EI26" s="197"/>
      <c r="EJ26" s="197"/>
      <c r="EK26" s="197"/>
      <c r="EL26" s="197"/>
      <c r="EM26" s="197"/>
      <c r="EN26" s="197"/>
      <c r="EO26" s="197"/>
      <c r="EP26" s="197"/>
      <c r="EQ26" s="197"/>
      <c r="ER26" s="197"/>
      <c r="ES26" s="197"/>
      <c r="ET26" s="197"/>
      <c r="EU26" s="197"/>
      <c r="EV26" s="197"/>
      <c r="EW26" s="197"/>
      <c r="EX26" s="197"/>
      <c r="EY26" s="197"/>
      <c r="EZ26" s="197"/>
      <c r="FA26" s="197"/>
      <c r="FB26" s="197"/>
      <c r="FC26" s="197"/>
      <c r="FD26" s="197"/>
      <c r="FE26" s="197"/>
      <c r="FF26" s="197"/>
      <c r="FG26" s="197"/>
      <c r="FH26" s="197"/>
      <c r="FI26" s="197"/>
      <c r="FJ26" s="197"/>
      <c r="FK26" s="197"/>
      <c r="FL26" s="197"/>
      <c r="FM26" s="197"/>
      <c r="FN26" s="197"/>
      <c r="FO26" s="197"/>
      <c r="FP26" s="197"/>
      <c r="FQ26" s="197"/>
      <c r="FR26" s="197"/>
      <c r="FS26" s="197"/>
      <c r="FT26" s="197"/>
      <c r="FU26" s="197"/>
      <c r="FV26" s="197"/>
      <c r="FW26" s="197"/>
      <c r="FX26" s="197"/>
      <c r="FY26" s="197"/>
      <c r="FZ26" s="197"/>
      <c r="GA26" s="197"/>
      <c r="GB26" s="197"/>
      <c r="GC26" s="197"/>
      <c r="GD26" s="197"/>
      <c r="GE26" s="197"/>
      <c r="GF26" s="197"/>
      <c r="GG26" s="197"/>
      <c r="GH26" s="197"/>
      <c r="GI26" s="197"/>
      <c r="GJ26" s="197"/>
      <c r="GK26" s="197"/>
      <c r="GL26" s="197"/>
      <c r="GM26" s="197"/>
      <c r="GN26" s="197"/>
      <c r="GO26" s="197"/>
      <c r="GP26" s="197"/>
      <c r="GQ26" s="197"/>
      <c r="GR26" s="197"/>
      <c r="GS26" s="197"/>
      <c r="GT26" s="197"/>
      <c r="GU26" s="197"/>
      <c r="GV26" s="197"/>
      <c r="GW26" s="197"/>
      <c r="GX26" s="197"/>
      <c r="GY26" s="197"/>
      <c r="GZ26" s="197"/>
      <c r="HA26" s="197"/>
      <c r="HB26" s="197"/>
      <c r="HC26" s="197"/>
      <c r="HD26" s="197"/>
      <c r="HE26" s="197"/>
      <c r="HF26" s="197"/>
      <c r="HG26" s="197"/>
      <c r="HH26" s="197"/>
      <c r="HI26" s="197"/>
      <c r="HJ26" s="197"/>
      <c r="HK26" s="197"/>
      <c r="HL26" s="197"/>
      <c r="HM26" s="197"/>
      <c r="HN26" s="197"/>
      <c r="HO26" s="197"/>
      <c r="HP26" s="197"/>
      <c r="HQ26" s="197"/>
      <c r="HR26" s="197"/>
      <c r="HS26" s="197"/>
      <c r="HT26" s="197"/>
      <c r="HU26" s="197"/>
      <c r="HV26" s="197"/>
      <c r="HW26" s="197"/>
      <c r="HX26" s="197"/>
      <c r="HY26" s="197"/>
      <c r="HZ26" s="197"/>
      <c r="IA26" s="197"/>
      <c r="IB26" s="197"/>
      <c r="IC26" s="197"/>
      <c r="ID26" s="197"/>
      <c r="IE26" s="197"/>
      <c r="IF26" s="197"/>
      <c r="IG26" s="197"/>
      <c r="IH26" s="197"/>
      <c r="II26" s="197"/>
      <c r="IJ26" s="197"/>
      <c r="IK26" s="197"/>
      <c r="IL26" s="197"/>
      <c r="IM26" s="197"/>
      <c r="IN26" s="197"/>
      <c r="IO26" s="197"/>
      <c r="IP26" s="197"/>
      <c r="IQ26" s="197"/>
      <c r="IR26" s="197"/>
      <c r="IS26" s="197"/>
      <c r="IT26" s="197"/>
      <c r="IU26" s="197"/>
      <c r="IV26" s="197"/>
      <c r="IW26" s="197"/>
    </row>
    <row r="27" spans="1:257">
      <c r="A27" s="208">
        <v>7</v>
      </c>
      <c r="B27" s="205" t="s">
        <v>1078</v>
      </c>
      <c r="C27" s="205" t="str">
        <f t="shared" si="6"/>
        <v>JIM HOFFMAN</v>
      </c>
      <c r="D27" s="205">
        <v>1</v>
      </c>
      <c r="E27" s="205">
        <v>79</v>
      </c>
      <c r="F27" s="205">
        <v>54</v>
      </c>
      <c r="G27" s="205">
        <v>13</v>
      </c>
      <c r="H27" s="206">
        <f t="shared" si="7"/>
        <v>0.40425531914893614</v>
      </c>
      <c r="I27" s="207"/>
      <c r="J27" s="205">
        <f t="shared" si="8"/>
        <v>79</v>
      </c>
      <c r="K27" s="205">
        <f t="shared" si="9"/>
        <v>54</v>
      </c>
      <c r="L27" s="205">
        <f t="shared" si="10"/>
        <v>13</v>
      </c>
      <c r="M27" s="206">
        <f t="shared" si="11"/>
        <v>0.68354430379746833</v>
      </c>
      <c r="N27" s="205">
        <v>5</v>
      </c>
      <c r="O27" s="205">
        <v>5</v>
      </c>
      <c r="P27" s="205">
        <v>2</v>
      </c>
      <c r="Q27" s="205">
        <v>6</v>
      </c>
      <c r="R27" s="205">
        <v>4</v>
      </c>
      <c r="S27" s="205">
        <v>0</v>
      </c>
      <c r="T27" s="205">
        <v>6</v>
      </c>
      <c r="U27" s="205">
        <v>5</v>
      </c>
      <c r="V27" s="205">
        <v>0</v>
      </c>
      <c r="W27" s="205">
        <v>1</v>
      </c>
      <c r="X27" s="205">
        <v>1</v>
      </c>
      <c r="Y27" s="205">
        <v>1</v>
      </c>
      <c r="Z27" s="205">
        <v>5</v>
      </c>
      <c r="AA27" s="205">
        <v>4</v>
      </c>
      <c r="AB27" s="205">
        <v>1</v>
      </c>
      <c r="AC27" s="205">
        <v>6</v>
      </c>
      <c r="AD27" s="205">
        <v>5</v>
      </c>
      <c r="AE27" s="205">
        <v>1</v>
      </c>
      <c r="AF27" s="205">
        <v>6</v>
      </c>
      <c r="AG27" s="205">
        <v>5</v>
      </c>
      <c r="AH27" s="205">
        <v>2</v>
      </c>
      <c r="AI27" s="205">
        <v>5</v>
      </c>
      <c r="AJ27" s="205">
        <v>1</v>
      </c>
      <c r="AK27" s="205">
        <v>0</v>
      </c>
      <c r="AL27" s="205">
        <v>8</v>
      </c>
      <c r="AM27" s="205">
        <v>5</v>
      </c>
      <c r="AN27" s="205">
        <v>0</v>
      </c>
      <c r="AO27" s="205">
        <v>2</v>
      </c>
      <c r="AP27" s="205">
        <v>1</v>
      </c>
      <c r="AQ27" s="205">
        <v>1</v>
      </c>
      <c r="AR27" s="205">
        <v>4</v>
      </c>
      <c r="AS27" s="205">
        <v>2</v>
      </c>
      <c r="AT27" s="205">
        <v>0</v>
      </c>
      <c r="AU27" s="205">
        <v>5</v>
      </c>
      <c r="AV27" s="205">
        <v>4</v>
      </c>
      <c r="AW27" s="205">
        <v>1</v>
      </c>
      <c r="AX27" s="205">
        <v>2</v>
      </c>
      <c r="AY27" s="205">
        <v>0</v>
      </c>
      <c r="AZ27" s="205">
        <v>0</v>
      </c>
      <c r="BA27" s="205">
        <v>7</v>
      </c>
      <c r="BB27" s="205">
        <v>5</v>
      </c>
      <c r="BC27" s="205">
        <v>1</v>
      </c>
      <c r="BD27" s="205">
        <v>6</v>
      </c>
      <c r="BE27" s="205">
        <v>3</v>
      </c>
      <c r="BF27" s="205">
        <v>0</v>
      </c>
      <c r="BG27" s="205">
        <v>5</v>
      </c>
      <c r="BH27" s="205">
        <v>4</v>
      </c>
      <c r="BI27" s="205">
        <v>3</v>
      </c>
      <c r="BJ27" s="205"/>
      <c r="BK27" s="205"/>
      <c r="BL27" s="205"/>
      <c r="BM27" s="205"/>
      <c r="BN27" s="205"/>
      <c r="BO27" s="204"/>
      <c r="BP27" s="197"/>
      <c r="BQ27" s="197"/>
      <c r="BR27" s="197"/>
      <c r="BS27" s="197"/>
      <c r="BT27" s="197"/>
      <c r="BU27" s="197"/>
      <c r="BV27" s="197"/>
      <c r="BW27" s="197"/>
      <c r="BX27" s="197"/>
      <c r="BY27" s="197"/>
      <c r="BZ27" s="197"/>
      <c r="CA27" s="197"/>
      <c r="CB27" s="197"/>
      <c r="CC27" s="197"/>
      <c r="CD27" s="197"/>
      <c r="CE27" s="197"/>
      <c r="CF27" s="197"/>
      <c r="CG27" s="197"/>
      <c r="CH27" s="197"/>
      <c r="CI27" s="197"/>
      <c r="CJ27" s="197"/>
      <c r="CK27" s="197"/>
      <c r="CL27" s="197"/>
      <c r="CM27" s="197"/>
      <c r="CN27" s="197"/>
      <c r="CO27" s="197"/>
      <c r="CP27" s="197"/>
      <c r="CQ27" s="197"/>
      <c r="CR27" s="197"/>
      <c r="CS27" s="197"/>
      <c r="CT27" s="197"/>
      <c r="CU27" s="197"/>
      <c r="CV27" s="197"/>
      <c r="CW27" s="197"/>
      <c r="CX27" s="197"/>
      <c r="CY27" s="197"/>
      <c r="CZ27" s="197"/>
      <c r="DA27" s="197"/>
      <c r="DB27" s="197"/>
      <c r="DC27" s="197"/>
      <c r="DD27" s="197"/>
      <c r="DE27" s="197"/>
      <c r="DF27" s="197"/>
      <c r="DG27" s="197"/>
      <c r="DH27" s="197"/>
      <c r="DI27" s="197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  <c r="ED27" s="197"/>
      <c r="EE27" s="197"/>
      <c r="EF27" s="197"/>
      <c r="EG27" s="197"/>
      <c r="EH27" s="197"/>
      <c r="EI27" s="197"/>
      <c r="EJ27" s="197"/>
      <c r="EK27" s="197"/>
      <c r="EL27" s="197"/>
      <c r="EM27" s="197"/>
      <c r="EN27" s="197"/>
      <c r="EO27" s="197"/>
      <c r="EP27" s="197"/>
      <c r="EQ27" s="197"/>
      <c r="ER27" s="197"/>
      <c r="ES27" s="197"/>
      <c r="ET27" s="197"/>
      <c r="EU27" s="197"/>
      <c r="EV27" s="197"/>
      <c r="EW27" s="197"/>
      <c r="EX27" s="197"/>
      <c r="EY27" s="197"/>
      <c r="EZ27" s="197"/>
      <c r="FA27" s="197"/>
      <c r="FB27" s="197"/>
      <c r="FC27" s="197"/>
      <c r="FD27" s="197"/>
      <c r="FE27" s="197"/>
      <c r="FF27" s="197"/>
      <c r="FG27" s="197"/>
      <c r="FH27" s="197"/>
      <c r="FI27" s="197"/>
      <c r="FJ27" s="197"/>
      <c r="FK27" s="197"/>
      <c r="FL27" s="197"/>
      <c r="FM27" s="197"/>
      <c r="FN27" s="197"/>
      <c r="FO27" s="197"/>
      <c r="FP27" s="197"/>
      <c r="FQ27" s="197"/>
      <c r="FR27" s="197"/>
      <c r="FS27" s="197"/>
      <c r="FT27" s="197"/>
      <c r="FU27" s="197"/>
      <c r="FV27" s="197"/>
      <c r="FW27" s="197"/>
      <c r="FX27" s="197"/>
      <c r="FY27" s="197"/>
      <c r="FZ27" s="197"/>
      <c r="GA27" s="197"/>
      <c r="GB27" s="197"/>
      <c r="GC27" s="197"/>
      <c r="GD27" s="197"/>
      <c r="GE27" s="197"/>
      <c r="GF27" s="197"/>
      <c r="GG27" s="197"/>
      <c r="GH27" s="197"/>
      <c r="GI27" s="197"/>
      <c r="GJ27" s="197"/>
      <c r="GK27" s="197"/>
      <c r="GL27" s="197"/>
      <c r="GM27" s="197"/>
      <c r="GN27" s="197"/>
      <c r="GO27" s="197"/>
      <c r="GP27" s="197"/>
      <c r="GQ27" s="197"/>
      <c r="GR27" s="197"/>
      <c r="GS27" s="197"/>
      <c r="GT27" s="197"/>
      <c r="GU27" s="197"/>
      <c r="GV27" s="197"/>
      <c r="GW27" s="197"/>
      <c r="GX27" s="197"/>
      <c r="GY27" s="197"/>
      <c r="GZ27" s="197"/>
      <c r="HA27" s="197"/>
      <c r="HB27" s="197"/>
      <c r="HC27" s="197"/>
      <c r="HD27" s="197"/>
      <c r="HE27" s="197"/>
      <c r="HF27" s="197"/>
      <c r="HG27" s="197"/>
      <c r="HH27" s="197"/>
      <c r="HI27" s="197"/>
      <c r="HJ27" s="197"/>
      <c r="HK27" s="197"/>
      <c r="HL27" s="197"/>
      <c r="HM27" s="197"/>
      <c r="HN27" s="197"/>
      <c r="HO27" s="197"/>
      <c r="HP27" s="197"/>
      <c r="HQ27" s="197"/>
      <c r="HR27" s="197"/>
      <c r="HS27" s="197"/>
      <c r="HT27" s="197"/>
      <c r="HU27" s="197"/>
      <c r="HV27" s="197"/>
      <c r="HW27" s="197"/>
      <c r="HX27" s="197"/>
      <c r="HY27" s="197"/>
      <c r="HZ27" s="197"/>
      <c r="IA27" s="197"/>
      <c r="IB27" s="197"/>
      <c r="IC27" s="197"/>
      <c r="ID27" s="197"/>
      <c r="IE27" s="197"/>
      <c r="IF27" s="197"/>
      <c r="IG27" s="197"/>
      <c r="IH27" s="197"/>
      <c r="II27" s="197"/>
      <c r="IJ27" s="197"/>
      <c r="IK27" s="197"/>
      <c r="IL27" s="197"/>
      <c r="IM27" s="197"/>
      <c r="IN27" s="197"/>
      <c r="IO27" s="197"/>
      <c r="IP27" s="197"/>
      <c r="IQ27" s="197"/>
      <c r="IR27" s="197"/>
      <c r="IS27" s="197"/>
      <c r="IT27" s="197"/>
      <c r="IU27" s="197"/>
      <c r="IV27" s="197"/>
      <c r="IW27" s="197"/>
    </row>
    <row r="28" spans="1:257">
      <c r="A28" s="208">
        <v>8</v>
      </c>
      <c r="B28" s="205" t="s">
        <v>987</v>
      </c>
      <c r="C28" s="205" t="str">
        <f t="shared" si="6"/>
        <v>BILL BASCOW</v>
      </c>
      <c r="D28" s="205">
        <v>6</v>
      </c>
      <c r="E28" s="205">
        <v>403</v>
      </c>
      <c r="F28" s="205">
        <v>207</v>
      </c>
      <c r="G28" s="205">
        <v>10</v>
      </c>
      <c r="H28" s="206">
        <f t="shared" si="7"/>
        <v>0.54166666666666663</v>
      </c>
      <c r="I28" s="207"/>
      <c r="J28" s="205">
        <f t="shared" si="8"/>
        <v>62</v>
      </c>
      <c r="K28" s="205">
        <f t="shared" si="9"/>
        <v>33</v>
      </c>
      <c r="L28" s="205">
        <f t="shared" si="10"/>
        <v>1</v>
      </c>
      <c r="M28" s="206">
        <f t="shared" si="11"/>
        <v>0.532258064516129</v>
      </c>
      <c r="N28" s="205">
        <v>4</v>
      </c>
      <c r="O28" s="205">
        <v>3</v>
      </c>
      <c r="P28" s="205">
        <v>0</v>
      </c>
      <c r="Q28" s="205">
        <v>1</v>
      </c>
      <c r="R28" s="205">
        <v>0</v>
      </c>
      <c r="S28" s="205">
        <v>0</v>
      </c>
      <c r="T28" s="205">
        <v>3</v>
      </c>
      <c r="U28" s="205">
        <v>0</v>
      </c>
      <c r="V28" s="205">
        <v>0</v>
      </c>
      <c r="W28" s="205">
        <v>1</v>
      </c>
      <c r="X28" s="205">
        <v>0</v>
      </c>
      <c r="Y28" s="205">
        <v>0</v>
      </c>
      <c r="Z28" s="205">
        <v>3</v>
      </c>
      <c r="AA28" s="205">
        <v>2</v>
      </c>
      <c r="AB28" s="205">
        <v>0</v>
      </c>
      <c r="AC28" s="205">
        <v>5</v>
      </c>
      <c r="AD28" s="205">
        <v>3</v>
      </c>
      <c r="AE28" s="205">
        <v>0</v>
      </c>
      <c r="AF28" s="205">
        <v>5</v>
      </c>
      <c r="AG28" s="205">
        <v>3</v>
      </c>
      <c r="AH28" s="205">
        <v>0</v>
      </c>
      <c r="AI28" s="205">
        <v>4</v>
      </c>
      <c r="AJ28" s="205">
        <v>1</v>
      </c>
      <c r="AK28" s="205">
        <v>0</v>
      </c>
      <c r="AL28" s="205">
        <v>7</v>
      </c>
      <c r="AM28" s="205">
        <v>4</v>
      </c>
      <c r="AN28" s="205">
        <v>0</v>
      </c>
      <c r="AO28" s="205">
        <v>3</v>
      </c>
      <c r="AP28" s="205">
        <v>1</v>
      </c>
      <c r="AQ28" s="205">
        <v>0</v>
      </c>
      <c r="AR28" s="205">
        <v>4</v>
      </c>
      <c r="AS28" s="205">
        <v>3</v>
      </c>
      <c r="AT28" s="205">
        <v>0</v>
      </c>
      <c r="AU28" s="205">
        <v>3</v>
      </c>
      <c r="AV28" s="205">
        <v>1</v>
      </c>
      <c r="AW28" s="205">
        <v>0</v>
      </c>
      <c r="AX28" s="205">
        <v>4</v>
      </c>
      <c r="AY28" s="205">
        <v>1</v>
      </c>
      <c r="AZ28" s="205">
        <v>0</v>
      </c>
      <c r="BA28" s="205">
        <v>6</v>
      </c>
      <c r="BB28" s="205">
        <v>4</v>
      </c>
      <c r="BC28" s="205">
        <v>1</v>
      </c>
      <c r="BD28" s="205">
        <v>5</v>
      </c>
      <c r="BE28" s="205">
        <v>4</v>
      </c>
      <c r="BF28" s="205">
        <v>0</v>
      </c>
      <c r="BG28" s="205">
        <v>4</v>
      </c>
      <c r="BH28" s="205">
        <v>3</v>
      </c>
      <c r="BI28" s="205">
        <v>0</v>
      </c>
      <c r="BJ28" s="205"/>
      <c r="BK28" s="205"/>
      <c r="BL28" s="205"/>
      <c r="BM28" s="205"/>
      <c r="BN28" s="205"/>
      <c r="BO28" s="204"/>
      <c r="BP28" s="197"/>
      <c r="BQ28" s="197"/>
      <c r="BR28" s="197"/>
      <c r="BS28" s="197"/>
      <c r="BT28" s="197"/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  <c r="CS28" s="197"/>
      <c r="CT28" s="197"/>
      <c r="CU28" s="197"/>
      <c r="CV28" s="197"/>
      <c r="CW28" s="197"/>
      <c r="CX28" s="197"/>
      <c r="CY28" s="197"/>
      <c r="CZ28" s="197"/>
      <c r="DA28" s="197"/>
      <c r="DB28" s="197"/>
      <c r="DC28" s="197"/>
      <c r="DD28" s="197"/>
      <c r="DE28" s="197"/>
      <c r="DF28" s="197"/>
      <c r="DG28" s="197"/>
      <c r="DH28" s="197"/>
      <c r="DI28" s="197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  <c r="ED28" s="197"/>
      <c r="EE28" s="197"/>
      <c r="EF28" s="197"/>
      <c r="EG28" s="197"/>
      <c r="EH28" s="197"/>
      <c r="EI28" s="197"/>
      <c r="EJ28" s="197"/>
      <c r="EK28" s="197"/>
      <c r="EL28" s="197"/>
      <c r="EM28" s="197"/>
      <c r="EN28" s="197"/>
      <c r="EO28" s="197"/>
      <c r="EP28" s="197"/>
      <c r="EQ28" s="197"/>
      <c r="ER28" s="197"/>
      <c r="ES28" s="197"/>
      <c r="ET28" s="197"/>
      <c r="EU28" s="197"/>
      <c r="EV28" s="197"/>
      <c r="EW28" s="197"/>
      <c r="EX28" s="197"/>
      <c r="EY28" s="197"/>
      <c r="EZ28" s="197"/>
      <c r="FA28" s="197"/>
      <c r="FB28" s="197"/>
      <c r="FC28" s="197"/>
      <c r="FD28" s="197"/>
      <c r="FE28" s="197"/>
      <c r="FF28" s="197"/>
      <c r="FG28" s="197"/>
      <c r="FH28" s="197"/>
      <c r="FI28" s="197"/>
      <c r="FJ28" s="197"/>
      <c r="FK28" s="197"/>
      <c r="FL28" s="197"/>
      <c r="FM28" s="197"/>
      <c r="FN28" s="197"/>
      <c r="FO28" s="197"/>
      <c r="FP28" s="197"/>
      <c r="FQ28" s="197"/>
      <c r="FR28" s="197"/>
      <c r="FS28" s="197"/>
      <c r="FT28" s="197"/>
      <c r="FU28" s="197"/>
      <c r="FV28" s="197"/>
      <c r="FW28" s="197"/>
      <c r="FX28" s="197"/>
      <c r="FY28" s="197"/>
      <c r="FZ28" s="197"/>
      <c r="GA28" s="197"/>
      <c r="GB28" s="197"/>
      <c r="GC28" s="197"/>
      <c r="GD28" s="197"/>
      <c r="GE28" s="197"/>
      <c r="GF28" s="197"/>
      <c r="GG28" s="197"/>
      <c r="GH28" s="197"/>
      <c r="GI28" s="197"/>
      <c r="GJ28" s="197"/>
      <c r="GK28" s="197"/>
      <c r="GL28" s="197"/>
      <c r="GM28" s="197"/>
      <c r="GN28" s="197"/>
      <c r="GO28" s="197"/>
      <c r="GP28" s="197"/>
      <c r="GQ28" s="197"/>
      <c r="GR28" s="197"/>
      <c r="GS28" s="197"/>
      <c r="GT28" s="197"/>
      <c r="GU28" s="197"/>
      <c r="GV28" s="197"/>
      <c r="GW28" s="197"/>
      <c r="GX28" s="197"/>
      <c r="GY28" s="197"/>
      <c r="GZ28" s="197"/>
      <c r="HA28" s="197"/>
      <c r="HB28" s="197"/>
      <c r="HC28" s="197"/>
      <c r="HD28" s="197"/>
      <c r="HE28" s="197"/>
      <c r="HF28" s="197"/>
      <c r="HG28" s="197"/>
      <c r="HH28" s="197"/>
      <c r="HI28" s="197"/>
      <c r="HJ28" s="197"/>
      <c r="HK28" s="197"/>
      <c r="HL28" s="197"/>
      <c r="HM28" s="197"/>
      <c r="HN28" s="197"/>
      <c r="HO28" s="197"/>
      <c r="HP28" s="197"/>
      <c r="HQ28" s="197"/>
      <c r="HR28" s="197"/>
      <c r="HS28" s="197"/>
      <c r="HT28" s="197"/>
      <c r="HU28" s="197"/>
      <c r="HV28" s="197"/>
      <c r="HW28" s="197"/>
      <c r="HX28" s="197"/>
      <c r="HY28" s="197"/>
      <c r="HZ28" s="197"/>
      <c r="IA28" s="197"/>
      <c r="IB28" s="197"/>
      <c r="IC28" s="197"/>
      <c r="ID28" s="197"/>
      <c r="IE28" s="197"/>
      <c r="IF28" s="197"/>
      <c r="IG28" s="197"/>
      <c r="IH28" s="197"/>
      <c r="II28" s="197"/>
      <c r="IJ28" s="197"/>
      <c r="IK28" s="197"/>
      <c r="IL28" s="197"/>
      <c r="IM28" s="197"/>
      <c r="IN28" s="197"/>
      <c r="IO28" s="197"/>
      <c r="IP28" s="197"/>
      <c r="IQ28" s="197"/>
      <c r="IR28" s="197"/>
      <c r="IS28" s="197"/>
      <c r="IT28" s="197"/>
      <c r="IU28" s="197"/>
      <c r="IV28" s="197"/>
      <c r="IW28" s="197"/>
    </row>
    <row r="29" spans="1:257">
      <c r="A29" s="208">
        <v>9</v>
      </c>
      <c r="B29" s="205" t="s">
        <v>1011</v>
      </c>
      <c r="C29" s="205" t="str">
        <f t="shared" si="6"/>
        <v>CHRIS DAMICO</v>
      </c>
      <c r="D29" s="205">
        <v>2</v>
      </c>
      <c r="E29" s="209">
        <v>47</v>
      </c>
      <c r="F29" s="209">
        <v>19</v>
      </c>
      <c r="G29" s="209">
        <v>1</v>
      </c>
      <c r="H29" s="206">
        <f t="shared" si="7"/>
        <v>0.46875</v>
      </c>
      <c r="I29" s="207"/>
      <c r="J29" s="205">
        <f t="shared" si="8"/>
        <v>43</v>
      </c>
      <c r="K29" s="205">
        <f t="shared" si="9"/>
        <v>16</v>
      </c>
      <c r="L29" s="205">
        <f t="shared" si="10"/>
        <v>1</v>
      </c>
      <c r="M29" s="206">
        <f t="shared" si="11"/>
        <v>0.37209302325581395</v>
      </c>
      <c r="N29" s="205">
        <v>5</v>
      </c>
      <c r="O29" s="205">
        <v>0</v>
      </c>
      <c r="P29" s="205">
        <v>0</v>
      </c>
      <c r="Q29" s="205">
        <v>2</v>
      </c>
      <c r="R29" s="205">
        <v>1</v>
      </c>
      <c r="S29" s="205">
        <v>0</v>
      </c>
      <c r="T29" s="205">
        <v>6</v>
      </c>
      <c r="U29" s="205">
        <v>4</v>
      </c>
      <c r="V29" s="205">
        <v>0</v>
      </c>
      <c r="W29" s="205">
        <v>2</v>
      </c>
      <c r="X29" s="205">
        <v>1</v>
      </c>
      <c r="Y29" s="205">
        <v>0</v>
      </c>
      <c r="Z29" s="205">
        <v>2</v>
      </c>
      <c r="AA29" s="205">
        <v>0</v>
      </c>
      <c r="AB29" s="205">
        <v>0</v>
      </c>
      <c r="AC29" s="205">
        <v>1</v>
      </c>
      <c r="AD29" s="205">
        <v>1</v>
      </c>
      <c r="AE29" s="205">
        <v>0</v>
      </c>
      <c r="AF29" s="205">
        <v>4</v>
      </c>
      <c r="AG29" s="205">
        <v>2</v>
      </c>
      <c r="AH29" s="205">
        <v>0</v>
      </c>
      <c r="AI29" s="205">
        <v>4</v>
      </c>
      <c r="AJ29" s="205">
        <v>1</v>
      </c>
      <c r="AK29" s="205">
        <v>0</v>
      </c>
      <c r="AL29" s="205">
        <v>0</v>
      </c>
      <c r="AM29" s="205">
        <v>0</v>
      </c>
      <c r="AN29" s="205">
        <v>0</v>
      </c>
      <c r="AO29" s="205">
        <v>4</v>
      </c>
      <c r="AP29" s="205">
        <v>1</v>
      </c>
      <c r="AQ29" s="205">
        <v>0</v>
      </c>
      <c r="AR29" s="205">
        <v>0</v>
      </c>
      <c r="AS29" s="205">
        <v>0</v>
      </c>
      <c r="AT29" s="205">
        <v>0</v>
      </c>
      <c r="AU29" s="205">
        <v>3</v>
      </c>
      <c r="AV29" s="205">
        <v>2</v>
      </c>
      <c r="AW29" s="205">
        <v>1</v>
      </c>
      <c r="AX29" s="205">
        <v>4</v>
      </c>
      <c r="AY29" s="205">
        <v>0</v>
      </c>
      <c r="AZ29" s="205">
        <v>0</v>
      </c>
      <c r="BA29" s="205">
        <v>2</v>
      </c>
      <c r="BB29" s="205">
        <v>1</v>
      </c>
      <c r="BC29" s="205">
        <v>0</v>
      </c>
      <c r="BD29" s="205">
        <v>4</v>
      </c>
      <c r="BE29" s="205">
        <v>2</v>
      </c>
      <c r="BF29" s="205">
        <v>0</v>
      </c>
      <c r="BG29" s="205">
        <v>0</v>
      </c>
      <c r="BH29" s="205">
        <v>0</v>
      </c>
      <c r="BI29" s="205">
        <v>0</v>
      </c>
      <c r="BJ29" s="205"/>
      <c r="BK29" s="205"/>
      <c r="BL29" s="205"/>
      <c r="BM29" s="205"/>
      <c r="BN29" s="205"/>
      <c r="BO29" s="204"/>
      <c r="BP29" s="197"/>
      <c r="BQ29" s="197"/>
      <c r="BR29" s="197"/>
      <c r="BS29" s="197"/>
      <c r="BT29" s="197"/>
      <c r="BU29" s="197"/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7"/>
      <c r="CG29" s="197"/>
      <c r="CH29" s="197"/>
      <c r="CI29" s="197"/>
      <c r="CJ29" s="197"/>
      <c r="CK29" s="197"/>
      <c r="CL29" s="197"/>
      <c r="CM29" s="197"/>
      <c r="CN29" s="197"/>
      <c r="CO29" s="197"/>
      <c r="CP29" s="197"/>
      <c r="CQ29" s="197"/>
      <c r="CR29" s="197"/>
      <c r="CS29" s="197"/>
      <c r="CT29" s="197"/>
      <c r="CU29" s="197"/>
      <c r="CV29" s="197"/>
      <c r="CW29" s="197"/>
      <c r="CX29" s="197"/>
      <c r="CY29" s="197"/>
      <c r="CZ29" s="197"/>
      <c r="DA29" s="197"/>
      <c r="DB29" s="197"/>
      <c r="DC29" s="197"/>
      <c r="DD29" s="197"/>
      <c r="DE29" s="197"/>
      <c r="DF29" s="197"/>
      <c r="DG29" s="197"/>
      <c r="DH29" s="197"/>
      <c r="DI29" s="197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  <c r="ED29" s="197"/>
      <c r="EE29" s="197"/>
      <c r="EF29" s="197"/>
      <c r="EG29" s="197"/>
      <c r="EH29" s="197"/>
      <c r="EI29" s="197"/>
      <c r="EJ29" s="197"/>
      <c r="EK29" s="197"/>
      <c r="EL29" s="197"/>
      <c r="EM29" s="197"/>
      <c r="EN29" s="197"/>
      <c r="EO29" s="197"/>
      <c r="EP29" s="197"/>
      <c r="EQ29" s="197"/>
      <c r="ER29" s="197"/>
      <c r="ES29" s="197"/>
      <c r="ET29" s="197"/>
      <c r="EU29" s="197"/>
      <c r="EV29" s="197"/>
      <c r="EW29" s="197"/>
      <c r="EX29" s="197"/>
      <c r="EY29" s="197"/>
      <c r="EZ29" s="197"/>
      <c r="FA29" s="197"/>
      <c r="FB29" s="197"/>
      <c r="FC29" s="197"/>
      <c r="FD29" s="197"/>
      <c r="FE29" s="197"/>
      <c r="FF29" s="197"/>
      <c r="FG29" s="197"/>
      <c r="FH29" s="197"/>
      <c r="FI29" s="197"/>
      <c r="FJ29" s="197"/>
      <c r="FK29" s="197"/>
      <c r="FL29" s="197"/>
      <c r="FM29" s="197"/>
      <c r="FN29" s="197"/>
      <c r="FO29" s="197"/>
      <c r="FP29" s="197"/>
      <c r="FQ29" s="197"/>
      <c r="FR29" s="197"/>
      <c r="FS29" s="197"/>
      <c r="FT29" s="197"/>
      <c r="FU29" s="197"/>
      <c r="FV29" s="197"/>
      <c r="FW29" s="197"/>
      <c r="FX29" s="197"/>
      <c r="FY29" s="197"/>
      <c r="FZ29" s="197"/>
      <c r="GA29" s="197"/>
      <c r="GB29" s="197"/>
      <c r="GC29" s="197"/>
      <c r="GD29" s="197"/>
      <c r="GE29" s="197"/>
      <c r="GF29" s="197"/>
      <c r="GG29" s="197"/>
      <c r="GH29" s="197"/>
      <c r="GI29" s="197"/>
      <c r="GJ29" s="197"/>
      <c r="GK29" s="197"/>
      <c r="GL29" s="197"/>
      <c r="GM29" s="197"/>
      <c r="GN29" s="197"/>
      <c r="GO29" s="197"/>
      <c r="GP29" s="197"/>
      <c r="GQ29" s="197"/>
      <c r="GR29" s="197"/>
      <c r="GS29" s="197"/>
      <c r="GT29" s="197"/>
      <c r="GU29" s="197"/>
      <c r="GV29" s="197"/>
      <c r="GW29" s="197"/>
      <c r="GX29" s="197"/>
      <c r="GY29" s="197"/>
      <c r="GZ29" s="197"/>
      <c r="HA29" s="197"/>
      <c r="HB29" s="197"/>
      <c r="HC29" s="197"/>
      <c r="HD29" s="197"/>
      <c r="HE29" s="197"/>
      <c r="HF29" s="197"/>
      <c r="HG29" s="197"/>
      <c r="HH29" s="197"/>
      <c r="HI29" s="197"/>
      <c r="HJ29" s="197"/>
      <c r="HK29" s="197"/>
      <c r="HL29" s="197"/>
      <c r="HM29" s="197"/>
      <c r="HN29" s="197"/>
      <c r="HO29" s="197"/>
      <c r="HP29" s="197"/>
      <c r="HQ29" s="197"/>
      <c r="HR29" s="197"/>
      <c r="HS29" s="197"/>
      <c r="HT29" s="197"/>
      <c r="HU29" s="197"/>
      <c r="HV29" s="197"/>
      <c r="HW29" s="197"/>
      <c r="HX29" s="197"/>
      <c r="HY29" s="197"/>
      <c r="HZ29" s="197"/>
      <c r="IA29" s="197"/>
      <c r="IB29" s="197"/>
      <c r="IC29" s="197"/>
      <c r="ID29" s="197"/>
      <c r="IE29" s="197"/>
      <c r="IF29" s="197"/>
      <c r="IG29" s="197"/>
      <c r="IH29" s="197"/>
      <c r="II29" s="197"/>
      <c r="IJ29" s="197"/>
      <c r="IK29" s="197"/>
      <c r="IL29" s="197"/>
      <c r="IM29" s="197"/>
      <c r="IN29" s="197"/>
      <c r="IO29" s="197"/>
      <c r="IP29" s="197"/>
      <c r="IQ29" s="197"/>
      <c r="IR29" s="197"/>
      <c r="IS29" s="197"/>
      <c r="IT29" s="197"/>
      <c r="IU29" s="197"/>
      <c r="IV29" s="197"/>
      <c r="IW29" s="197"/>
    </row>
    <row r="30" spans="1:257">
      <c r="A30" s="208">
        <v>10</v>
      </c>
      <c r="B30" s="205" t="s">
        <v>819</v>
      </c>
      <c r="C30" s="205" t="str">
        <f t="shared" si="6"/>
        <v>BRIAN NELSON</v>
      </c>
      <c r="D30" s="205">
        <v>2</v>
      </c>
      <c r="E30" s="205">
        <v>96</v>
      </c>
      <c r="F30" s="205">
        <v>52</v>
      </c>
      <c r="G30" s="205">
        <v>1</v>
      </c>
      <c r="H30" s="206">
        <f t="shared" si="7"/>
        <v>0.5696969696969697</v>
      </c>
      <c r="I30" s="207"/>
      <c r="J30" s="205">
        <f t="shared" si="8"/>
        <v>40</v>
      </c>
      <c r="K30" s="205">
        <f t="shared" si="9"/>
        <v>19</v>
      </c>
      <c r="L30" s="205">
        <f t="shared" si="10"/>
        <v>0</v>
      </c>
      <c r="M30" s="206">
        <f t="shared" si="11"/>
        <v>0.47499999999999998</v>
      </c>
      <c r="N30" s="205">
        <v>2</v>
      </c>
      <c r="O30" s="205">
        <v>2</v>
      </c>
      <c r="P30" s="205">
        <v>0</v>
      </c>
      <c r="Q30" s="205">
        <v>1</v>
      </c>
      <c r="R30" s="205">
        <v>0</v>
      </c>
      <c r="S30" s="205">
        <v>0</v>
      </c>
      <c r="T30" s="205">
        <v>6</v>
      </c>
      <c r="U30" s="205">
        <v>4</v>
      </c>
      <c r="V30" s="205">
        <v>0</v>
      </c>
      <c r="W30" s="205">
        <v>3</v>
      </c>
      <c r="X30" s="205">
        <v>0</v>
      </c>
      <c r="Y30" s="205">
        <v>0</v>
      </c>
      <c r="Z30" s="205">
        <v>3</v>
      </c>
      <c r="AA30" s="205">
        <v>3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0</v>
      </c>
      <c r="AH30" s="205">
        <v>0</v>
      </c>
      <c r="AI30" s="205">
        <v>4</v>
      </c>
      <c r="AJ30" s="205">
        <v>1</v>
      </c>
      <c r="AK30" s="205">
        <v>0</v>
      </c>
      <c r="AL30" s="205">
        <v>0</v>
      </c>
      <c r="AM30" s="205">
        <v>0</v>
      </c>
      <c r="AN30" s="205">
        <v>0</v>
      </c>
      <c r="AO30" s="205">
        <v>3</v>
      </c>
      <c r="AP30" s="205">
        <v>0</v>
      </c>
      <c r="AQ30" s="205">
        <v>0</v>
      </c>
      <c r="AR30" s="205">
        <v>4</v>
      </c>
      <c r="AS30" s="205">
        <v>1</v>
      </c>
      <c r="AT30" s="205">
        <v>0</v>
      </c>
      <c r="AU30" s="205">
        <v>5</v>
      </c>
      <c r="AV30" s="205">
        <v>2</v>
      </c>
      <c r="AW30" s="205">
        <v>0</v>
      </c>
      <c r="AX30" s="205">
        <v>4</v>
      </c>
      <c r="AY30" s="205">
        <v>2</v>
      </c>
      <c r="AZ30" s="205">
        <v>0</v>
      </c>
      <c r="BA30" s="205">
        <v>0</v>
      </c>
      <c r="BB30" s="205">
        <v>0</v>
      </c>
      <c r="BC30" s="205">
        <v>0</v>
      </c>
      <c r="BD30" s="205">
        <v>0</v>
      </c>
      <c r="BE30" s="205">
        <v>0</v>
      </c>
      <c r="BF30" s="205">
        <v>0</v>
      </c>
      <c r="BG30" s="205">
        <v>5</v>
      </c>
      <c r="BH30" s="205">
        <v>4</v>
      </c>
      <c r="BI30" s="205">
        <v>0</v>
      </c>
      <c r="BJ30" s="205"/>
      <c r="BK30" s="205"/>
      <c r="BL30" s="205"/>
      <c r="BM30" s="205"/>
      <c r="BN30" s="205"/>
      <c r="BO30" s="204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197"/>
      <c r="DA30" s="197"/>
      <c r="DB30" s="197"/>
      <c r="DC30" s="197"/>
      <c r="DD30" s="197"/>
      <c r="DE30" s="197"/>
      <c r="DF30" s="197"/>
      <c r="DG30" s="197"/>
      <c r="DH30" s="197"/>
      <c r="DI30" s="197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  <c r="FF30" s="197"/>
      <c r="FG30" s="197"/>
      <c r="FH30" s="197"/>
      <c r="FI30" s="197"/>
      <c r="FJ30" s="197"/>
      <c r="FK30" s="197"/>
      <c r="FL30" s="197"/>
      <c r="FM30" s="197"/>
      <c r="FN30" s="197"/>
      <c r="FO30" s="197"/>
      <c r="FP30" s="197"/>
      <c r="FQ30" s="197"/>
      <c r="FR30" s="197"/>
      <c r="FS30" s="197"/>
      <c r="FT30" s="197"/>
      <c r="FU30" s="197"/>
      <c r="FV30" s="197"/>
      <c r="FW30" s="197"/>
      <c r="FX30" s="197"/>
      <c r="FY30" s="197"/>
      <c r="FZ30" s="197"/>
      <c r="GA30" s="197"/>
      <c r="GB30" s="197"/>
      <c r="GC30" s="197"/>
      <c r="GD30" s="197"/>
      <c r="GE30" s="197"/>
      <c r="GF30" s="197"/>
      <c r="GG30" s="197"/>
      <c r="GH30" s="197"/>
      <c r="GI30" s="197"/>
      <c r="GJ30" s="197"/>
      <c r="GK30" s="197"/>
      <c r="GL30" s="197"/>
      <c r="GM30" s="197"/>
      <c r="GN30" s="197"/>
      <c r="GO30" s="197"/>
      <c r="GP30" s="197"/>
      <c r="GQ30" s="197"/>
      <c r="GR30" s="197"/>
      <c r="GS30" s="197"/>
      <c r="GT30" s="197"/>
      <c r="GU30" s="197"/>
      <c r="GV30" s="197"/>
      <c r="GW30" s="197"/>
      <c r="GX30" s="197"/>
      <c r="GY30" s="197"/>
      <c r="GZ30" s="197"/>
      <c r="HA30" s="197"/>
      <c r="HB30" s="197"/>
      <c r="HC30" s="197"/>
      <c r="HD30" s="197"/>
      <c r="HE30" s="197"/>
      <c r="HF30" s="197"/>
      <c r="HG30" s="197"/>
      <c r="HH30" s="197"/>
      <c r="HI30" s="197"/>
      <c r="HJ30" s="197"/>
      <c r="HK30" s="197"/>
      <c r="HL30" s="197"/>
      <c r="HM30" s="197"/>
      <c r="HN30" s="197"/>
      <c r="HO30" s="197"/>
      <c r="HP30" s="197"/>
      <c r="HQ30" s="197"/>
      <c r="HR30" s="197"/>
      <c r="HS30" s="197"/>
      <c r="HT30" s="197"/>
      <c r="HU30" s="197"/>
      <c r="HV30" s="197"/>
      <c r="HW30" s="197"/>
      <c r="HX30" s="197"/>
      <c r="HY30" s="197"/>
      <c r="HZ30" s="197"/>
      <c r="IA30" s="197"/>
      <c r="IB30" s="197"/>
      <c r="IC30" s="197"/>
      <c r="ID30" s="197"/>
      <c r="IE30" s="197"/>
      <c r="IF30" s="197"/>
      <c r="IG30" s="197"/>
      <c r="IH30" s="197"/>
      <c r="II30" s="197"/>
      <c r="IJ30" s="197"/>
      <c r="IK30" s="197"/>
      <c r="IL30" s="197"/>
      <c r="IM30" s="197"/>
      <c r="IN30" s="197"/>
      <c r="IO30" s="197"/>
      <c r="IP30" s="197"/>
      <c r="IQ30" s="197"/>
      <c r="IR30" s="197"/>
      <c r="IS30" s="197"/>
      <c r="IT30" s="197"/>
      <c r="IU30" s="197"/>
      <c r="IV30" s="197"/>
      <c r="IW30" s="197"/>
    </row>
    <row r="31" spans="1:257">
      <c r="A31" s="208">
        <v>11</v>
      </c>
      <c r="B31" s="205" t="s">
        <v>942</v>
      </c>
      <c r="C31" s="205" t="str">
        <f t="shared" si="6"/>
        <v>WAYNE BULLOCK</v>
      </c>
      <c r="D31" s="205">
        <v>3</v>
      </c>
      <c r="E31" s="205">
        <v>96</v>
      </c>
      <c r="F31" s="205">
        <v>45</v>
      </c>
      <c r="G31" s="205">
        <v>0</v>
      </c>
      <c r="H31" s="206">
        <f t="shared" si="7"/>
        <v>0.2857142857142857</v>
      </c>
      <c r="I31" s="207"/>
      <c r="J31" s="205">
        <f t="shared" si="8"/>
        <v>45</v>
      </c>
      <c r="K31" s="205">
        <f t="shared" si="9"/>
        <v>17</v>
      </c>
      <c r="L31" s="205">
        <f t="shared" si="10"/>
        <v>0</v>
      </c>
      <c r="M31" s="206">
        <f t="shared" si="11"/>
        <v>0.37777777777777777</v>
      </c>
      <c r="N31" s="205">
        <v>3</v>
      </c>
      <c r="O31" s="205">
        <v>3</v>
      </c>
      <c r="P31" s="205">
        <v>0</v>
      </c>
      <c r="Q31" s="205">
        <v>5</v>
      </c>
      <c r="R31" s="205">
        <v>2</v>
      </c>
      <c r="S31" s="205">
        <v>0</v>
      </c>
      <c r="T31" s="205">
        <v>3</v>
      </c>
      <c r="U31" s="205">
        <v>0</v>
      </c>
      <c r="V31" s="205">
        <v>0</v>
      </c>
      <c r="W31" s="205">
        <v>4</v>
      </c>
      <c r="X31" s="205">
        <v>2</v>
      </c>
      <c r="Y31" s="205">
        <v>0</v>
      </c>
      <c r="Z31" s="205">
        <v>5</v>
      </c>
      <c r="AA31" s="205">
        <v>3</v>
      </c>
      <c r="AB31" s="205">
        <v>0</v>
      </c>
      <c r="AC31" s="205">
        <v>2</v>
      </c>
      <c r="AD31" s="205">
        <v>1</v>
      </c>
      <c r="AE31" s="205">
        <v>0</v>
      </c>
      <c r="AF31" s="205">
        <v>0</v>
      </c>
      <c r="AG31" s="205">
        <v>0</v>
      </c>
      <c r="AH31" s="205">
        <v>0</v>
      </c>
      <c r="AI31" s="205">
        <v>0</v>
      </c>
      <c r="AJ31" s="205">
        <v>0</v>
      </c>
      <c r="AK31" s="205">
        <v>0</v>
      </c>
      <c r="AL31" s="205">
        <v>0</v>
      </c>
      <c r="AM31" s="205">
        <v>0</v>
      </c>
      <c r="AN31" s="205">
        <v>0</v>
      </c>
      <c r="AO31" s="205">
        <v>3</v>
      </c>
      <c r="AP31" s="205">
        <v>1</v>
      </c>
      <c r="AQ31" s="205">
        <v>0</v>
      </c>
      <c r="AR31" s="205">
        <v>5</v>
      </c>
      <c r="AS31" s="205">
        <v>2</v>
      </c>
      <c r="AT31" s="205">
        <v>0</v>
      </c>
      <c r="AU31" s="205">
        <v>3</v>
      </c>
      <c r="AV31" s="205">
        <v>0</v>
      </c>
      <c r="AW31" s="205">
        <v>0</v>
      </c>
      <c r="AX31" s="205">
        <v>3</v>
      </c>
      <c r="AY31" s="205">
        <v>1</v>
      </c>
      <c r="AZ31" s="205">
        <v>0</v>
      </c>
      <c r="BA31" s="205">
        <v>3</v>
      </c>
      <c r="BB31" s="205">
        <v>1</v>
      </c>
      <c r="BC31" s="205">
        <v>0</v>
      </c>
      <c r="BD31" s="205">
        <v>2</v>
      </c>
      <c r="BE31" s="205">
        <v>0</v>
      </c>
      <c r="BF31" s="205">
        <v>0</v>
      </c>
      <c r="BG31" s="205">
        <v>4</v>
      </c>
      <c r="BH31" s="205">
        <v>1</v>
      </c>
      <c r="BI31" s="205">
        <v>0</v>
      </c>
      <c r="BJ31" s="205"/>
      <c r="BK31" s="205"/>
      <c r="BL31" s="205"/>
      <c r="BM31" s="205"/>
      <c r="BN31" s="205"/>
      <c r="BO31" s="204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197"/>
      <c r="DB31" s="197"/>
      <c r="DC31" s="197"/>
      <c r="DD31" s="197"/>
      <c r="DE31" s="197"/>
      <c r="DF31" s="197"/>
      <c r="DG31" s="197"/>
      <c r="DH31" s="197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  <c r="ED31" s="197"/>
      <c r="EE31" s="197"/>
      <c r="EF31" s="197"/>
      <c r="EG31" s="197"/>
      <c r="EH31" s="197"/>
      <c r="EI31" s="197"/>
      <c r="EJ31" s="197"/>
      <c r="EK31" s="197"/>
      <c r="EL31" s="197"/>
      <c r="EM31" s="197"/>
      <c r="EN31" s="197"/>
      <c r="EO31" s="197"/>
      <c r="EP31" s="197"/>
      <c r="EQ31" s="197"/>
      <c r="ER31" s="197"/>
      <c r="ES31" s="197"/>
      <c r="ET31" s="197"/>
      <c r="EU31" s="197"/>
      <c r="EV31" s="197"/>
      <c r="EW31" s="197"/>
      <c r="EX31" s="197"/>
      <c r="EY31" s="197"/>
      <c r="EZ31" s="197"/>
      <c r="FA31" s="197"/>
      <c r="FB31" s="197"/>
      <c r="FC31" s="197"/>
      <c r="FD31" s="197"/>
      <c r="FE31" s="197"/>
      <c r="FF31" s="197"/>
      <c r="FG31" s="197"/>
      <c r="FH31" s="197"/>
      <c r="FI31" s="197"/>
      <c r="FJ31" s="197"/>
      <c r="FK31" s="197"/>
      <c r="FL31" s="197"/>
      <c r="FM31" s="197"/>
      <c r="FN31" s="197"/>
      <c r="FO31" s="197"/>
      <c r="FP31" s="197"/>
      <c r="FQ31" s="197"/>
      <c r="FR31" s="197"/>
      <c r="FS31" s="197"/>
      <c r="FT31" s="197"/>
      <c r="FU31" s="197"/>
      <c r="FV31" s="197"/>
      <c r="FW31" s="197"/>
      <c r="FX31" s="197"/>
      <c r="FY31" s="197"/>
      <c r="FZ31" s="197"/>
      <c r="GA31" s="197"/>
      <c r="GB31" s="197"/>
      <c r="GC31" s="197"/>
      <c r="GD31" s="197"/>
      <c r="GE31" s="197"/>
      <c r="GF31" s="197"/>
      <c r="GG31" s="197"/>
      <c r="GH31" s="197"/>
      <c r="GI31" s="197"/>
      <c r="GJ31" s="197"/>
      <c r="GK31" s="197"/>
      <c r="GL31" s="197"/>
      <c r="GM31" s="197"/>
      <c r="GN31" s="197"/>
      <c r="GO31" s="197"/>
      <c r="GP31" s="197"/>
      <c r="GQ31" s="197"/>
      <c r="GR31" s="197"/>
      <c r="GS31" s="197"/>
      <c r="GT31" s="197"/>
      <c r="GU31" s="197"/>
      <c r="GV31" s="197"/>
      <c r="GW31" s="197"/>
      <c r="GX31" s="197"/>
      <c r="GY31" s="197"/>
      <c r="GZ31" s="197"/>
      <c r="HA31" s="197"/>
      <c r="HB31" s="197"/>
      <c r="HC31" s="197"/>
      <c r="HD31" s="197"/>
      <c r="HE31" s="197"/>
      <c r="HF31" s="197"/>
      <c r="HG31" s="197"/>
      <c r="HH31" s="197"/>
      <c r="HI31" s="197"/>
      <c r="HJ31" s="197"/>
      <c r="HK31" s="197"/>
      <c r="HL31" s="197"/>
      <c r="HM31" s="197"/>
      <c r="HN31" s="197"/>
      <c r="HO31" s="197"/>
      <c r="HP31" s="197"/>
      <c r="HQ31" s="197"/>
      <c r="HR31" s="197"/>
      <c r="HS31" s="197"/>
      <c r="HT31" s="197"/>
      <c r="HU31" s="197"/>
      <c r="HV31" s="197"/>
      <c r="HW31" s="197"/>
      <c r="HX31" s="197"/>
      <c r="HY31" s="197"/>
      <c r="HZ31" s="197"/>
      <c r="IA31" s="197"/>
      <c r="IB31" s="197"/>
      <c r="IC31" s="197"/>
      <c r="ID31" s="197"/>
      <c r="IE31" s="197"/>
      <c r="IF31" s="197"/>
      <c r="IG31" s="197"/>
      <c r="IH31" s="197"/>
      <c r="II31" s="197"/>
      <c r="IJ31" s="197"/>
      <c r="IK31" s="197"/>
      <c r="IL31" s="197"/>
      <c r="IM31" s="197"/>
      <c r="IN31" s="197"/>
      <c r="IO31" s="197"/>
      <c r="IP31" s="197"/>
      <c r="IQ31" s="197"/>
      <c r="IR31" s="197"/>
      <c r="IS31" s="197"/>
      <c r="IT31" s="197"/>
      <c r="IU31" s="197"/>
      <c r="IV31" s="197"/>
      <c r="IW31" s="197"/>
    </row>
    <row r="32" spans="1:257">
      <c r="A32" s="208">
        <v>12</v>
      </c>
      <c r="B32" s="205" t="s">
        <v>908</v>
      </c>
      <c r="C32" s="205" t="str">
        <f t="shared" si="6"/>
        <v>MIKE KINNEY</v>
      </c>
      <c r="D32" s="205">
        <v>6</v>
      </c>
      <c r="E32" s="205">
        <v>330</v>
      </c>
      <c r="F32" s="205">
        <v>188</v>
      </c>
      <c r="G32" s="205">
        <v>0</v>
      </c>
      <c r="H32" s="206">
        <f t="shared" si="7"/>
        <v>0.52173913043478259</v>
      </c>
      <c r="I32" s="207"/>
      <c r="J32" s="205">
        <f t="shared" si="8"/>
        <v>32</v>
      </c>
      <c r="K32" s="205">
        <f t="shared" si="9"/>
        <v>8</v>
      </c>
      <c r="L32" s="205">
        <f t="shared" si="10"/>
        <v>0</v>
      </c>
      <c r="M32" s="206">
        <f t="shared" si="11"/>
        <v>0.25</v>
      </c>
      <c r="N32" s="205">
        <v>0</v>
      </c>
      <c r="O32" s="205">
        <v>0</v>
      </c>
      <c r="P32" s="205">
        <v>0</v>
      </c>
      <c r="Q32" s="205">
        <v>1</v>
      </c>
      <c r="R32" s="205">
        <v>0</v>
      </c>
      <c r="S32" s="205">
        <v>0</v>
      </c>
      <c r="T32" s="205">
        <v>3</v>
      </c>
      <c r="U32" s="205">
        <v>1</v>
      </c>
      <c r="V32" s="205">
        <v>0</v>
      </c>
      <c r="W32" s="205">
        <v>2</v>
      </c>
      <c r="X32" s="205">
        <v>1</v>
      </c>
      <c r="Y32" s="205">
        <v>0</v>
      </c>
      <c r="Z32" s="205">
        <v>1</v>
      </c>
      <c r="AA32" s="205">
        <v>0</v>
      </c>
      <c r="AB32" s="205">
        <v>0</v>
      </c>
      <c r="AC32" s="205">
        <v>3</v>
      </c>
      <c r="AD32" s="205">
        <v>1</v>
      </c>
      <c r="AE32" s="205">
        <v>0</v>
      </c>
      <c r="AF32" s="205">
        <v>5</v>
      </c>
      <c r="AG32" s="205">
        <v>2</v>
      </c>
      <c r="AH32" s="205">
        <v>0</v>
      </c>
      <c r="AI32" s="205">
        <v>0</v>
      </c>
      <c r="AJ32" s="205">
        <v>0</v>
      </c>
      <c r="AK32" s="205">
        <v>0</v>
      </c>
      <c r="AL32" s="205">
        <v>8</v>
      </c>
      <c r="AM32" s="205">
        <v>1</v>
      </c>
      <c r="AN32" s="205">
        <v>0</v>
      </c>
      <c r="AO32" s="205">
        <v>3</v>
      </c>
      <c r="AP32" s="205">
        <v>0</v>
      </c>
      <c r="AQ32" s="205">
        <v>0</v>
      </c>
      <c r="AR32" s="205">
        <v>4</v>
      </c>
      <c r="AS32" s="205">
        <v>2</v>
      </c>
      <c r="AT32" s="205">
        <v>0</v>
      </c>
      <c r="AU32" s="205">
        <v>2</v>
      </c>
      <c r="AV32" s="205">
        <v>0</v>
      </c>
      <c r="AW32" s="205">
        <v>0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205">
        <v>0</v>
      </c>
      <c r="BD32" s="205">
        <v>0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205"/>
      <c r="BK32" s="205"/>
      <c r="BL32" s="205"/>
      <c r="BM32" s="205"/>
      <c r="BN32" s="205"/>
      <c r="BO32" s="204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197"/>
      <c r="FV32" s="197"/>
      <c r="FW32" s="197"/>
      <c r="FX32" s="197"/>
      <c r="FY32" s="197"/>
      <c r="FZ32" s="197"/>
      <c r="GA32" s="197"/>
      <c r="GB32" s="197"/>
      <c r="GC32" s="197"/>
      <c r="GD32" s="19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  <c r="GO32" s="197"/>
      <c r="GP32" s="197"/>
      <c r="GQ32" s="197"/>
      <c r="GR32" s="197"/>
      <c r="GS32" s="197"/>
      <c r="GT32" s="197"/>
      <c r="GU32" s="197"/>
      <c r="GV32" s="197"/>
      <c r="GW32" s="197"/>
      <c r="GX32" s="197"/>
      <c r="GY32" s="197"/>
      <c r="GZ32" s="197"/>
      <c r="HA32" s="197"/>
      <c r="HB32" s="197"/>
      <c r="HC32" s="197"/>
      <c r="HD32" s="197"/>
      <c r="HE32" s="197"/>
      <c r="HF32" s="197"/>
      <c r="HG32" s="197"/>
      <c r="HH32" s="197"/>
      <c r="HI32" s="197"/>
      <c r="HJ32" s="197"/>
      <c r="HK32" s="197"/>
      <c r="HL32" s="197"/>
      <c r="HM32" s="197"/>
      <c r="HN32" s="197"/>
      <c r="HO32" s="197"/>
      <c r="HP32" s="197"/>
      <c r="HQ32" s="197"/>
      <c r="HR32" s="197"/>
      <c r="HS32" s="197"/>
      <c r="HT32" s="197"/>
      <c r="HU32" s="197"/>
      <c r="HV32" s="197"/>
      <c r="HW32" s="197"/>
      <c r="HX32" s="197"/>
      <c r="HY32" s="197"/>
      <c r="HZ32" s="197"/>
      <c r="IA32" s="197"/>
      <c r="IB32" s="197"/>
      <c r="IC32" s="197"/>
      <c r="ID32" s="197"/>
      <c r="IE32" s="197"/>
      <c r="IF32" s="197"/>
      <c r="IG32" s="197"/>
      <c r="IH32" s="197"/>
      <c r="II32" s="197"/>
      <c r="IJ32" s="197"/>
      <c r="IK32" s="197"/>
      <c r="IL32" s="197"/>
      <c r="IM32" s="197"/>
      <c r="IN32" s="197"/>
      <c r="IO32" s="197"/>
      <c r="IP32" s="197"/>
      <c r="IQ32" s="197"/>
      <c r="IR32" s="197"/>
      <c r="IS32" s="197"/>
      <c r="IT32" s="197"/>
      <c r="IU32" s="197"/>
      <c r="IV32" s="197"/>
      <c r="IW32" s="197"/>
    </row>
    <row r="33" spans="1:257">
      <c r="A33" s="208">
        <v>13</v>
      </c>
      <c r="B33" s="205" t="s">
        <v>1077</v>
      </c>
      <c r="C33" s="205" t="str">
        <f t="shared" si="6"/>
        <v>SHAWN KARTSE</v>
      </c>
      <c r="D33" s="205">
        <v>1</v>
      </c>
      <c r="E33" s="205">
        <v>7</v>
      </c>
      <c r="F33" s="205">
        <v>2</v>
      </c>
      <c r="G33" s="205">
        <v>0</v>
      </c>
      <c r="H33" s="206" t="e">
        <f>#REF!/#REF!</f>
        <v>#REF!</v>
      </c>
      <c r="I33" s="207"/>
      <c r="J33" s="205">
        <f t="shared" si="8"/>
        <v>0</v>
      </c>
      <c r="K33" s="205">
        <f t="shared" si="9"/>
        <v>0</v>
      </c>
      <c r="L33" s="205">
        <f t="shared" si="10"/>
        <v>0</v>
      </c>
      <c r="M33" s="206" t="e">
        <f t="shared" si="11"/>
        <v>#DIV/0!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0</v>
      </c>
      <c r="AH33" s="205">
        <v>0</v>
      </c>
      <c r="AI33" s="205">
        <v>0</v>
      </c>
      <c r="AJ33" s="205">
        <v>0</v>
      </c>
      <c r="AK33" s="205">
        <v>0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  <c r="AU33" s="205">
        <v>0</v>
      </c>
      <c r="AV33" s="205">
        <v>0</v>
      </c>
      <c r="AW33" s="205">
        <v>0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205">
        <v>0</v>
      </c>
      <c r="BD33" s="205">
        <v>0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205"/>
      <c r="BK33" s="205"/>
      <c r="BL33" s="205"/>
      <c r="BM33" s="205"/>
      <c r="BN33" s="205"/>
      <c r="BO33" s="204"/>
      <c r="BP33" s="197"/>
      <c r="BQ33" s="197"/>
      <c r="BR33" s="197"/>
      <c r="BS33" s="197"/>
      <c r="BT33" s="197"/>
      <c r="BU33" s="197"/>
      <c r="BV33" s="197"/>
      <c r="BW33" s="197"/>
      <c r="BX33" s="197"/>
      <c r="BY33" s="197"/>
      <c r="BZ33" s="197"/>
      <c r="CA33" s="197"/>
      <c r="CB33" s="197"/>
      <c r="CC33" s="197"/>
      <c r="CD33" s="197"/>
      <c r="CE33" s="197"/>
      <c r="CF33" s="197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  <c r="CQ33" s="197"/>
      <c r="CR33" s="197"/>
      <c r="CS33" s="197"/>
      <c r="CT33" s="197"/>
      <c r="CU33" s="197"/>
      <c r="CV33" s="197"/>
      <c r="CW33" s="197"/>
      <c r="CX33" s="197"/>
      <c r="CY33" s="197"/>
      <c r="CZ33" s="197"/>
      <c r="DA33" s="197"/>
      <c r="DB33" s="197"/>
      <c r="DC33" s="197"/>
      <c r="DD33" s="197"/>
      <c r="DE33" s="197"/>
      <c r="DF33" s="197"/>
      <c r="DG33" s="197"/>
      <c r="DH33" s="197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  <c r="ED33" s="197"/>
      <c r="EE33" s="197"/>
      <c r="EF33" s="197"/>
      <c r="EG33" s="197"/>
      <c r="EH33" s="197"/>
      <c r="EI33" s="197"/>
      <c r="EJ33" s="197"/>
      <c r="EK33" s="197"/>
      <c r="EL33" s="197"/>
      <c r="EM33" s="197"/>
      <c r="EN33" s="197"/>
      <c r="EO33" s="197"/>
      <c r="EP33" s="197"/>
      <c r="EQ33" s="197"/>
      <c r="ER33" s="197"/>
      <c r="ES33" s="197"/>
      <c r="ET33" s="197"/>
      <c r="EU33" s="197"/>
      <c r="EV33" s="197"/>
      <c r="EW33" s="197"/>
      <c r="EX33" s="197"/>
      <c r="EY33" s="197"/>
      <c r="EZ33" s="197"/>
      <c r="FA33" s="197"/>
      <c r="FB33" s="197"/>
      <c r="FC33" s="197"/>
      <c r="FD33" s="197"/>
      <c r="FE33" s="197"/>
      <c r="FF33" s="197"/>
      <c r="FG33" s="197"/>
      <c r="FH33" s="197"/>
      <c r="FI33" s="197"/>
      <c r="FJ33" s="197"/>
      <c r="FK33" s="197"/>
      <c r="FL33" s="197"/>
      <c r="FM33" s="197"/>
      <c r="FN33" s="197"/>
      <c r="FO33" s="197"/>
      <c r="FP33" s="197"/>
      <c r="FQ33" s="197"/>
      <c r="FR33" s="197"/>
      <c r="FS33" s="197"/>
      <c r="FT33" s="197"/>
      <c r="FU33" s="197"/>
      <c r="FV33" s="197"/>
      <c r="FW33" s="197"/>
      <c r="FX33" s="197"/>
      <c r="FY33" s="197"/>
      <c r="FZ33" s="197"/>
      <c r="GA33" s="197"/>
      <c r="GB33" s="197"/>
      <c r="GC33" s="197"/>
      <c r="GD33" s="197"/>
      <c r="GE33" s="197"/>
      <c r="GF33" s="197"/>
      <c r="GG33" s="197"/>
      <c r="GH33" s="197"/>
      <c r="GI33" s="197"/>
      <c r="GJ33" s="197"/>
      <c r="GK33" s="197"/>
      <c r="GL33" s="197"/>
      <c r="GM33" s="197"/>
      <c r="GN33" s="197"/>
      <c r="GO33" s="197"/>
      <c r="GP33" s="197"/>
      <c r="GQ33" s="197"/>
      <c r="GR33" s="197"/>
      <c r="GS33" s="197"/>
      <c r="GT33" s="197"/>
      <c r="GU33" s="197"/>
      <c r="GV33" s="197"/>
      <c r="GW33" s="197"/>
      <c r="GX33" s="197"/>
      <c r="GY33" s="197"/>
      <c r="GZ33" s="197"/>
      <c r="HA33" s="197"/>
      <c r="HB33" s="197"/>
      <c r="HC33" s="197"/>
      <c r="HD33" s="197"/>
      <c r="HE33" s="197"/>
      <c r="HF33" s="197"/>
      <c r="HG33" s="197"/>
      <c r="HH33" s="197"/>
      <c r="HI33" s="197"/>
      <c r="HJ33" s="197"/>
      <c r="HK33" s="197"/>
      <c r="HL33" s="197"/>
      <c r="HM33" s="197"/>
      <c r="HN33" s="197"/>
      <c r="HO33" s="197"/>
      <c r="HP33" s="197"/>
      <c r="HQ33" s="197"/>
      <c r="HR33" s="197"/>
      <c r="HS33" s="197"/>
      <c r="HT33" s="197"/>
      <c r="HU33" s="197"/>
      <c r="HV33" s="197"/>
      <c r="HW33" s="197"/>
      <c r="HX33" s="197"/>
      <c r="HY33" s="197"/>
      <c r="HZ33" s="197"/>
      <c r="IA33" s="197"/>
      <c r="IB33" s="197"/>
      <c r="IC33" s="197"/>
      <c r="ID33" s="197"/>
      <c r="IE33" s="197"/>
      <c r="IF33" s="197"/>
      <c r="IG33" s="197"/>
      <c r="IH33" s="197"/>
      <c r="II33" s="197"/>
      <c r="IJ33" s="197"/>
      <c r="IK33" s="197"/>
      <c r="IL33" s="197"/>
      <c r="IM33" s="197"/>
      <c r="IN33" s="197"/>
      <c r="IO33" s="197"/>
      <c r="IP33" s="197"/>
      <c r="IQ33" s="197"/>
      <c r="IR33" s="197"/>
      <c r="IS33" s="197"/>
      <c r="IT33" s="197"/>
      <c r="IU33" s="197"/>
      <c r="IV33" s="197"/>
      <c r="IW33" s="197"/>
    </row>
    <row r="34" spans="1:257">
      <c r="A34" s="208">
        <v>14</v>
      </c>
      <c r="B34" s="205" t="s">
        <v>1076</v>
      </c>
      <c r="C34" s="205" t="str">
        <f t="shared" si="6"/>
        <v>ROB GOING</v>
      </c>
      <c r="D34" s="205">
        <v>1</v>
      </c>
      <c r="E34" s="205">
        <v>23</v>
      </c>
      <c r="F34" s="205">
        <v>12</v>
      </c>
      <c r="G34" s="205">
        <v>1</v>
      </c>
      <c r="H34" s="206" t="e">
        <f>F35/E35</f>
        <v>#DIV/0!</v>
      </c>
      <c r="I34" s="207"/>
      <c r="J34" s="205">
        <f t="shared" si="8"/>
        <v>23</v>
      </c>
      <c r="K34" s="205">
        <f t="shared" si="9"/>
        <v>12</v>
      </c>
      <c r="L34" s="205">
        <f t="shared" si="10"/>
        <v>1</v>
      </c>
      <c r="M34" s="206">
        <f t="shared" si="11"/>
        <v>0.52173913043478259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0</v>
      </c>
      <c r="AH34" s="205">
        <v>0</v>
      </c>
      <c r="AI34" s="205">
        <v>0</v>
      </c>
      <c r="AJ34" s="205">
        <v>0</v>
      </c>
      <c r="AK34" s="205">
        <v>0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  <c r="AU34" s="205">
        <v>5</v>
      </c>
      <c r="AV34" s="205">
        <v>3</v>
      </c>
      <c r="AW34" s="205">
        <v>0</v>
      </c>
      <c r="AX34" s="205">
        <v>4</v>
      </c>
      <c r="AY34" s="205">
        <v>2</v>
      </c>
      <c r="AZ34" s="205">
        <v>0</v>
      </c>
      <c r="BA34" s="205">
        <v>6</v>
      </c>
      <c r="BB34" s="205">
        <v>4</v>
      </c>
      <c r="BC34" s="205">
        <v>1</v>
      </c>
      <c r="BD34" s="205">
        <v>4</v>
      </c>
      <c r="BE34" s="205">
        <v>2</v>
      </c>
      <c r="BF34" s="205">
        <v>0</v>
      </c>
      <c r="BG34" s="205">
        <v>4</v>
      </c>
      <c r="BH34" s="205">
        <v>1</v>
      </c>
      <c r="BI34" s="205">
        <v>0</v>
      </c>
      <c r="BJ34" s="205"/>
      <c r="BK34" s="205"/>
      <c r="BL34" s="205"/>
      <c r="BM34" s="205"/>
      <c r="BN34" s="205"/>
      <c r="BO34" s="204"/>
      <c r="BP34" s="197"/>
      <c r="BQ34" s="197"/>
      <c r="BR34" s="197"/>
      <c r="BS34" s="197"/>
      <c r="BT34" s="197"/>
      <c r="BU34" s="197"/>
      <c r="BV34" s="197"/>
      <c r="BW34" s="197"/>
      <c r="BX34" s="197"/>
      <c r="BY34" s="197"/>
      <c r="BZ34" s="197"/>
      <c r="CA34" s="197"/>
      <c r="CB34" s="197"/>
      <c r="CC34" s="197"/>
      <c r="CD34" s="197"/>
      <c r="CE34" s="197"/>
      <c r="CF34" s="197"/>
      <c r="CG34" s="197"/>
      <c r="CH34" s="197"/>
      <c r="CI34" s="197"/>
      <c r="CJ34" s="197"/>
      <c r="CK34" s="197"/>
      <c r="CL34" s="197"/>
      <c r="CM34" s="197"/>
      <c r="CN34" s="197"/>
      <c r="CO34" s="197"/>
      <c r="CP34" s="197"/>
      <c r="CQ34" s="197"/>
      <c r="CR34" s="197"/>
      <c r="CS34" s="197"/>
      <c r="CT34" s="197"/>
      <c r="CU34" s="197"/>
      <c r="CV34" s="197"/>
      <c r="CW34" s="197"/>
      <c r="CX34" s="197"/>
      <c r="CY34" s="197"/>
      <c r="CZ34" s="197"/>
      <c r="DA34" s="197"/>
      <c r="DB34" s="197"/>
      <c r="DC34" s="197"/>
      <c r="DD34" s="197"/>
      <c r="DE34" s="197"/>
      <c r="DF34" s="197"/>
      <c r="DG34" s="197"/>
      <c r="DH34" s="197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  <c r="ED34" s="197"/>
      <c r="EE34" s="197"/>
      <c r="EF34" s="197"/>
      <c r="EG34" s="197"/>
      <c r="EH34" s="197"/>
      <c r="EI34" s="197"/>
      <c r="EJ34" s="197"/>
      <c r="EK34" s="197"/>
      <c r="EL34" s="197"/>
      <c r="EM34" s="197"/>
      <c r="EN34" s="197"/>
      <c r="EO34" s="197"/>
      <c r="EP34" s="197"/>
      <c r="EQ34" s="197"/>
      <c r="ER34" s="197"/>
      <c r="ES34" s="197"/>
      <c r="ET34" s="197"/>
      <c r="EU34" s="197"/>
      <c r="EV34" s="197"/>
      <c r="EW34" s="197"/>
      <c r="EX34" s="197"/>
      <c r="EY34" s="197"/>
      <c r="EZ34" s="197"/>
      <c r="FA34" s="197"/>
      <c r="FB34" s="197"/>
      <c r="FC34" s="197"/>
      <c r="FD34" s="197"/>
      <c r="FE34" s="197"/>
      <c r="FF34" s="197"/>
      <c r="FG34" s="197"/>
      <c r="FH34" s="197"/>
      <c r="FI34" s="197"/>
      <c r="FJ34" s="197"/>
      <c r="FK34" s="197"/>
      <c r="FL34" s="197"/>
      <c r="FM34" s="197"/>
      <c r="FN34" s="197"/>
      <c r="FO34" s="197"/>
      <c r="FP34" s="197"/>
      <c r="FQ34" s="197"/>
      <c r="FR34" s="197"/>
      <c r="FS34" s="197"/>
      <c r="FT34" s="197"/>
      <c r="FU34" s="197"/>
      <c r="FV34" s="197"/>
      <c r="FW34" s="197"/>
      <c r="FX34" s="197"/>
      <c r="FY34" s="197"/>
      <c r="FZ34" s="197"/>
      <c r="GA34" s="197"/>
      <c r="GB34" s="197"/>
      <c r="GC34" s="197"/>
      <c r="GD34" s="197"/>
      <c r="GE34" s="197"/>
      <c r="GF34" s="197"/>
      <c r="GG34" s="197"/>
      <c r="GH34" s="197"/>
      <c r="GI34" s="197"/>
      <c r="GJ34" s="197"/>
      <c r="GK34" s="197"/>
      <c r="GL34" s="197"/>
      <c r="GM34" s="197"/>
      <c r="GN34" s="197"/>
      <c r="GO34" s="197"/>
      <c r="GP34" s="197"/>
      <c r="GQ34" s="197"/>
      <c r="GR34" s="197"/>
      <c r="GS34" s="197"/>
      <c r="GT34" s="197"/>
      <c r="GU34" s="197"/>
      <c r="GV34" s="197"/>
      <c r="GW34" s="197"/>
      <c r="GX34" s="197"/>
      <c r="GY34" s="197"/>
      <c r="GZ34" s="197"/>
      <c r="HA34" s="197"/>
      <c r="HB34" s="197"/>
      <c r="HC34" s="197"/>
      <c r="HD34" s="197"/>
      <c r="HE34" s="197"/>
      <c r="HF34" s="197"/>
      <c r="HG34" s="197"/>
      <c r="HH34" s="197"/>
      <c r="HI34" s="197"/>
      <c r="HJ34" s="197"/>
      <c r="HK34" s="197"/>
      <c r="HL34" s="197"/>
      <c r="HM34" s="197"/>
      <c r="HN34" s="197"/>
      <c r="HO34" s="197"/>
      <c r="HP34" s="197"/>
      <c r="HQ34" s="197"/>
      <c r="HR34" s="197"/>
      <c r="HS34" s="197"/>
      <c r="HT34" s="197"/>
      <c r="HU34" s="197"/>
      <c r="HV34" s="197"/>
      <c r="HW34" s="197"/>
      <c r="HX34" s="197"/>
      <c r="HY34" s="197"/>
      <c r="HZ34" s="197"/>
      <c r="IA34" s="197"/>
      <c r="IB34" s="197"/>
      <c r="IC34" s="197"/>
      <c r="ID34" s="197"/>
      <c r="IE34" s="197"/>
      <c r="IF34" s="197"/>
      <c r="IG34" s="197"/>
      <c r="IH34" s="197"/>
      <c r="II34" s="197"/>
      <c r="IJ34" s="197"/>
      <c r="IK34" s="197"/>
      <c r="IL34" s="197"/>
      <c r="IM34" s="197"/>
      <c r="IN34" s="197"/>
      <c r="IO34" s="197"/>
      <c r="IP34" s="197"/>
      <c r="IQ34" s="197"/>
      <c r="IR34" s="197"/>
      <c r="IS34" s="197"/>
      <c r="IT34" s="197"/>
      <c r="IU34" s="197"/>
      <c r="IV34" s="197"/>
      <c r="IW34" s="197"/>
    </row>
    <row r="35" spans="1:257">
      <c r="A35" s="218"/>
      <c r="B35" s="207"/>
      <c r="C35" s="207"/>
      <c r="D35" s="207"/>
      <c r="E35" s="207"/>
      <c r="F35" s="207"/>
      <c r="G35" s="207"/>
      <c r="H35" s="217"/>
      <c r="I35" s="207"/>
      <c r="J35" s="207"/>
      <c r="K35" s="207"/>
      <c r="L35" s="207"/>
      <c r="M35" s="21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  <c r="BI35" s="207"/>
      <c r="BJ35" s="207"/>
      <c r="BK35" s="207"/>
      <c r="BL35" s="207"/>
      <c r="BM35" s="207"/>
      <c r="BN35" s="207"/>
      <c r="BO35" s="216"/>
      <c r="BP35" s="200"/>
      <c r="BQ35" s="197"/>
      <c r="BR35" s="197"/>
      <c r="BS35" s="197"/>
      <c r="BT35" s="197"/>
      <c r="BU35" s="197"/>
      <c r="BV35" s="197"/>
      <c r="BW35" s="197"/>
      <c r="BX35" s="197"/>
      <c r="BY35" s="197"/>
      <c r="BZ35" s="197"/>
      <c r="CA35" s="197"/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  <c r="CS35" s="197"/>
      <c r="CT35" s="197"/>
      <c r="CU35" s="197"/>
      <c r="CV35" s="197"/>
      <c r="CW35" s="197"/>
      <c r="CX35" s="197"/>
      <c r="CY35" s="197"/>
      <c r="CZ35" s="197"/>
      <c r="DA35" s="197"/>
      <c r="DB35" s="197"/>
      <c r="DC35" s="197"/>
      <c r="DD35" s="197"/>
      <c r="DE35" s="197"/>
      <c r="DF35" s="197"/>
      <c r="DG35" s="197"/>
      <c r="DH35" s="197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  <c r="ED35" s="197"/>
      <c r="EE35" s="197"/>
      <c r="EF35" s="197"/>
      <c r="EG35" s="197"/>
      <c r="EH35" s="197"/>
      <c r="EI35" s="197"/>
      <c r="EJ35" s="197"/>
      <c r="EK35" s="197"/>
      <c r="EL35" s="197"/>
      <c r="EM35" s="197"/>
      <c r="EN35" s="197"/>
      <c r="EO35" s="197"/>
      <c r="EP35" s="197"/>
      <c r="EQ35" s="197"/>
      <c r="ER35" s="197"/>
      <c r="ES35" s="197"/>
      <c r="ET35" s="197"/>
      <c r="EU35" s="197"/>
      <c r="EV35" s="197"/>
      <c r="EW35" s="197"/>
      <c r="EX35" s="197"/>
      <c r="EY35" s="197"/>
      <c r="EZ35" s="197"/>
      <c r="FA35" s="197"/>
      <c r="FB35" s="197"/>
      <c r="FC35" s="197"/>
      <c r="FD35" s="197"/>
      <c r="FE35" s="197"/>
      <c r="FF35" s="197"/>
      <c r="FG35" s="197"/>
      <c r="FH35" s="197"/>
      <c r="FI35" s="197"/>
      <c r="FJ35" s="197"/>
      <c r="FK35" s="197"/>
      <c r="FL35" s="197"/>
      <c r="FM35" s="197"/>
      <c r="FN35" s="197"/>
      <c r="FO35" s="197"/>
      <c r="FP35" s="197"/>
      <c r="FQ35" s="197"/>
      <c r="FR35" s="197"/>
      <c r="FS35" s="197"/>
      <c r="FT35" s="197"/>
      <c r="FU35" s="197"/>
      <c r="FV35" s="197"/>
      <c r="FW35" s="197"/>
      <c r="FX35" s="197"/>
      <c r="FY35" s="197"/>
      <c r="FZ35" s="197"/>
      <c r="GA35" s="197"/>
      <c r="GB35" s="197"/>
      <c r="GC35" s="197"/>
      <c r="GD35" s="197"/>
      <c r="GE35" s="197"/>
      <c r="GF35" s="197"/>
      <c r="GG35" s="197"/>
      <c r="GH35" s="197"/>
      <c r="GI35" s="197"/>
      <c r="GJ35" s="197"/>
      <c r="GK35" s="197"/>
      <c r="GL35" s="197"/>
      <c r="GM35" s="197"/>
      <c r="GN35" s="197"/>
      <c r="GO35" s="197"/>
      <c r="GP35" s="197"/>
      <c r="GQ35" s="197"/>
      <c r="GR35" s="197"/>
      <c r="GS35" s="197"/>
      <c r="GT35" s="197"/>
      <c r="GU35" s="197"/>
      <c r="GV35" s="197"/>
      <c r="GW35" s="197"/>
      <c r="GX35" s="197"/>
      <c r="GY35" s="197"/>
      <c r="GZ35" s="197"/>
      <c r="HA35" s="197"/>
      <c r="HB35" s="197"/>
      <c r="HC35" s="197"/>
      <c r="HD35" s="197"/>
      <c r="HE35" s="197"/>
      <c r="HF35" s="197"/>
      <c r="HG35" s="197"/>
      <c r="HH35" s="197"/>
      <c r="HI35" s="197"/>
      <c r="HJ35" s="197"/>
      <c r="HK35" s="197"/>
      <c r="HL35" s="197"/>
      <c r="HM35" s="197"/>
      <c r="HN35" s="197"/>
      <c r="HO35" s="197"/>
      <c r="HP35" s="197"/>
      <c r="HQ35" s="197"/>
      <c r="HR35" s="197"/>
      <c r="HS35" s="197"/>
      <c r="HT35" s="197"/>
      <c r="HU35" s="197"/>
      <c r="HV35" s="197"/>
      <c r="HW35" s="197"/>
      <c r="HX35" s="197"/>
      <c r="HY35" s="197"/>
      <c r="HZ35" s="197"/>
      <c r="IA35" s="197"/>
      <c r="IB35" s="197"/>
      <c r="IC35" s="197"/>
      <c r="ID35" s="197"/>
      <c r="IE35" s="197"/>
      <c r="IF35" s="197"/>
      <c r="IG35" s="197"/>
      <c r="IH35" s="197"/>
      <c r="II35" s="197"/>
      <c r="IJ35" s="197"/>
      <c r="IK35" s="197"/>
      <c r="IL35" s="197"/>
      <c r="IM35" s="197"/>
      <c r="IN35" s="197"/>
      <c r="IO35" s="197"/>
      <c r="IP35" s="197"/>
      <c r="IQ35" s="197"/>
      <c r="IR35" s="197"/>
      <c r="IS35" s="197"/>
      <c r="IT35" s="197"/>
      <c r="IU35" s="197"/>
      <c r="IV35" s="197"/>
      <c r="IW35" s="197"/>
    </row>
    <row r="36" spans="1:257">
      <c r="A36" s="215">
        <v>3</v>
      </c>
      <c r="B36" s="214" t="s">
        <v>1075</v>
      </c>
      <c r="C36" s="214"/>
      <c r="D36" s="205" t="s">
        <v>677</v>
      </c>
      <c r="E36" s="205" t="s">
        <v>268</v>
      </c>
      <c r="F36" s="205" t="s">
        <v>888</v>
      </c>
      <c r="G36" s="205" t="s">
        <v>266</v>
      </c>
      <c r="H36" s="220" t="s">
        <v>265</v>
      </c>
      <c r="I36" s="207"/>
      <c r="J36" s="205" t="s">
        <v>268</v>
      </c>
      <c r="K36" s="205" t="s">
        <v>267</v>
      </c>
      <c r="L36" s="205" t="s">
        <v>266</v>
      </c>
      <c r="M36" s="206" t="s">
        <v>265</v>
      </c>
      <c r="N36" s="205" t="s">
        <v>268</v>
      </c>
      <c r="O36" s="205" t="s">
        <v>267</v>
      </c>
      <c r="P36" s="205" t="s">
        <v>266</v>
      </c>
      <c r="Q36" s="205" t="s">
        <v>268</v>
      </c>
      <c r="R36" s="205" t="s">
        <v>267</v>
      </c>
      <c r="S36" s="205" t="s">
        <v>266</v>
      </c>
      <c r="T36" s="205" t="s">
        <v>268</v>
      </c>
      <c r="U36" s="205" t="s">
        <v>267</v>
      </c>
      <c r="V36" s="205" t="s">
        <v>266</v>
      </c>
      <c r="W36" s="205" t="s">
        <v>268</v>
      </c>
      <c r="X36" s="205" t="s">
        <v>267</v>
      </c>
      <c r="Y36" s="205" t="s">
        <v>266</v>
      </c>
      <c r="Z36" s="205" t="s">
        <v>268</v>
      </c>
      <c r="AA36" s="205" t="s">
        <v>267</v>
      </c>
      <c r="AB36" s="205" t="s">
        <v>266</v>
      </c>
      <c r="AC36" s="205" t="s">
        <v>268</v>
      </c>
      <c r="AD36" s="205" t="s">
        <v>267</v>
      </c>
      <c r="AE36" s="205" t="s">
        <v>266</v>
      </c>
      <c r="AF36" s="205" t="s">
        <v>268</v>
      </c>
      <c r="AG36" s="205" t="s">
        <v>267</v>
      </c>
      <c r="AH36" s="205" t="s">
        <v>266</v>
      </c>
      <c r="AI36" s="205" t="s">
        <v>268</v>
      </c>
      <c r="AJ36" s="205" t="s">
        <v>267</v>
      </c>
      <c r="AK36" s="205" t="s">
        <v>266</v>
      </c>
      <c r="AL36" s="205" t="s">
        <v>268</v>
      </c>
      <c r="AM36" s="205" t="s">
        <v>267</v>
      </c>
      <c r="AN36" s="205" t="s">
        <v>266</v>
      </c>
      <c r="AO36" s="205" t="s">
        <v>268</v>
      </c>
      <c r="AP36" s="205" t="s">
        <v>267</v>
      </c>
      <c r="AQ36" s="205" t="s">
        <v>266</v>
      </c>
      <c r="AR36" s="205" t="s">
        <v>268</v>
      </c>
      <c r="AS36" s="205" t="s">
        <v>267</v>
      </c>
      <c r="AT36" s="205" t="s">
        <v>266</v>
      </c>
      <c r="AU36" s="205" t="s">
        <v>268</v>
      </c>
      <c r="AV36" s="205" t="s">
        <v>267</v>
      </c>
      <c r="AW36" s="205" t="s">
        <v>266</v>
      </c>
      <c r="AX36" s="205" t="s">
        <v>268</v>
      </c>
      <c r="AY36" s="205" t="s">
        <v>267</v>
      </c>
      <c r="AZ36" s="205" t="s">
        <v>266</v>
      </c>
      <c r="BA36" s="205" t="s">
        <v>268</v>
      </c>
      <c r="BB36" s="205" t="s">
        <v>267</v>
      </c>
      <c r="BC36" s="205" t="s">
        <v>266</v>
      </c>
      <c r="BD36" s="205" t="s">
        <v>268</v>
      </c>
      <c r="BE36" s="205" t="s">
        <v>267</v>
      </c>
      <c r="BF36" s="205" t="s">
        <v>266</v>
      </c>
      <c r="BG36" s="205" t="s">
        <v>268</v>
      </c>
      <c r="BH36" s="205" t="s">
        <v>267</v>
      </c>
      <c r="BI36" s="205" t="s">
        <v>266</v>
      </c>
      <c r="BJ36" s="205" t="s">
        <v>268</v>
      </c>
      <c r="BK36" s="205" t="s">
        <v>267</v>
      </c>
      <c r="BL36" s="205" t="s">
        <v>266</v>
      </c>
      <c r="BM36" s="205" t="s">
        <v>268</v>
      </c>
      <c r="BN36" s="205" t="s">
        <v>267</v>
      </c>
      <c r="BO36" s="204" t="s">
        <v>266</v>
      </c>
      <c r="BP36" s="197"/>
      <c r="BQ36" s="197"/>
      <c r="BR36" s="197"/>
      <c r="BS36" s="197"/>
      <c r="BT36" s="197"/>
      <c r="BU36" s="197"/>
      <c r="BV36" s="197"/>
      <c r="BW36" s="197"/>
      <c r="BX36" s="197"/>
      <c r="BY36" s="197"/>
      <c r="BZ36" s="197"/>
      <c r="CA36" s="197"/>
      <c r="CB36" s="197"/>
      <c r="CC36" s="197"/>
      <c r="CD36" s="197"/>
      <c r="CE36" s="197"/>
      <c r="CF36" s="197"/>
      <c r="CG36" s="197"/>
      <c r="CH36" s="197"/>
      <c r="CI36" s="197"/>
      <c r="CJ36" s="197"/>
      <c r="CK36" s="197"/>
      <c r="CL36" s="197"/>
      <c r="CM36" s="197"/>
      <c r="CN36" s="197"/>
      <c r="CO36" s="197"/>
      <c r="CP36" s="197"/>
      <c r="CQ36" s="197"/>
      <c r="CR36" s="197"/>
      <c r="CS36" s="197"/>
      <c r="CT36" s="197"/>
      <c r="CU36" s="197"/>
      <c r="CV36" s="197"/>
      <c r="CW36" s="197"/>
      <c r="CX36" s="197"/>
      <c r="CY36" s="197"/>
      <c r="CZ36" s="197"/>
      <c r="DA36" s="197"/>
      <c r="DB36" s="197"/>
      <c r="DC36" s="197"/>
      <c r="DD36" s="197"/>
      <c r="DE36" s="197"/>
      <c r="DF36" s="197"/>
      <c r="DG36" s="197"/>
      <c r="DH36" s="197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  <c r="ED36" s="197"/>
      <c r="EE36" s="197"/>
      <c r="EF36" s="197"/>
      <c r="EG36" s="197"/>
      <c r="EH36" s="197"/>
      <c r="EI36" s="197"/>
      <c r="EJ36" s="197"/>
      <c r="EK36" s="197"/>
      <c r="EL36" s="197"/>
      <c r="EM36" s="197"/>
      <c r="EN36" s="197"/>
      <c r="EO36" s="197"/>
      <c r="EP36" s="197"/>
      <c r="EQ36" s="197"/>
      <c r="ER36" s="197"/>
      <c r="ES36" s="197"/>
      <c r="ET36" s="197"/>
      <c r="EU36" s="197"/>
      <c r="EV36" s="197"/>
      <c r="EW36" s="197"/>
      <c r="EX36" s="197"/>
      <c r="EY36" s="197"/>
      <c r="EZ36" s="197"/>
      <c r="FA36" s="197"/>
      <c r="FB36" s="197"/>
      <c r="FC36" s="197"/>
      <c r="FD36" s="197"/>
      <c r="FE36" s="197"/>
      <c r="FF36" s="197"/>
      <c r="FG36" s="197"/>
      <c r="FH36" s="197"/>
      <c r="FI36" s="197"/>
      <c r="FJ36" s="197"/>
      <c r="FK36" s="197"/>
      <c r="FL36" s="197"/>
      <c r="FM36" s="197"/>
      <c r="FN36" s="197"/>
      <c r="FO36" s="197"/>
      <c r="FP36" s="197"/>
      <c r="FQ36" s="197"/>
      <c r="FR36" s="197"/>
      <c r="FS36" s="197"/>
      <c r="FT36" s="197"/>
      <c r="FU36" s="197"/>
      <c r="FV36" s="197"/>
      <c r="FW36" s="197"/>
      <c r="FX36" s="197"/>
      <c r="FY36" s="197"/>
      <c r="FZ36" s="197"/>
      <c r="GA36" s="197"/>
      <c r="GB36" s="197"/>
      <c r="GC36" s="197"/>
      <c r="GD36" s="197"/>
      <c r="GE36" s="197"/>
      <c r="GF36" s="197"/>
      <c r="GG36" s="197"/>
      <c r="GH36" s="197"/>
      <c r="GI36" s="197"/>
      <c r="GJ36" s="197"/>
      <c r="GK36" s="197"/>
      <c r="GL36" s="197"/>
      <c r="GM36" s="197"/>
      <c r="GN36" s="197"/>
      <c r="GO36" s="197"/>
      <c r="GP36" s="197"/>
      <c r="GQ36" s="197"/>
      <c r="GR36" s="197"/>
      <c r="GS36" s="197"/>
      <c r="GT36" s="197"/>
      <c r="GU36" s="197"/>
      <c r="GV36" s="197"/>
      <c r="GW36" s="197"/>
      <c r="GX36" s="197"/>
      <c r="GY36" s="197"/>
      <c r="GZ36" s="197"/>
      <c r="HA36" s="197"/>
      <c r="HB36" s="197"/>
      <c r="HC36" s="197"/>
      <c r="HD36" s="197"/>
      <c r="HE36" s="197"/>
      <c r="HF36" s="197"/>
      <c r="HG36" s="197"/>
      <c r="HH36" s="197"/>
      <c r="HI36" s="197"/>
      <c r="HJ36" s="197"/>
      <c r="HK36" s="197"/>
      <c r="HL36" s="197"/>
      <c r="HM36" s="197"/>
      <c r="HN36" s="197"/>
      <c r="HO36" s="197"/>
      <c r="HP36" s="197"/>
      <c r="HQ36" s="197"/>
      <c r="HR36" s="197"/>
      <c r="HS36" s="197"/>
      <c r="HT36" s="197"/>
      <c r="HU36" s="197"/>
      <c r="HV36" s="197"/>
      <c r="HW36" s="197"/>
      <c r="HX36" s="197"/>
      <c r="HY36" s="197"/>
      <c r="HZ36" s="197"/>
      <c r="IA36" s="197"/>
      <c r="IB36" s="197"/>
      <c r="IC36" s="197"/>
      <c r="ID36" s="197"/>
      <c r="IE36" s="197"/>
      <c r="IF36" s="197"/>
      <c r="IG36" s="197"/>
      <c r="IH36" s="197"/>
      <c r="II36" s="197"/>
      <c r="IJ36" s="197"/>
      <c r="IK36" s="197"/>
      <c r="IL36" s="197"/>
      <c r="IM36" s="197"/>
      <c r="IN36" s="197"/>
      <c r="IO36" s="197"/>
      <c r="IP36" s="197"/>
      <c r="IQ36" s="197"/>
      <c r="IR36" s="197"/>
      <c r="IS36" s="197"/>
      <c r="IT36" s="197"/>
      <c r="IU36" s="197"/>
      <c r="IV36" s="197"/>
      <c r="IW36" s="197"/>
    </row>
    <row r="37" spans="1:257">
      <c r="A37" s="208">
        <v>1</v>
      </c>
      <c r="B37" s="205" t="s">
        <v>1551</v>
      </c>
      <c r="C37" s="205" t="str">
        <f t="shared" ref="C37:C50" si="12">TRIM(B37)</f>
        <v>BOB BRAGAN</v>
      </c>
      <c r="D37" s="205">
        <v>12</v>
      </c>
      <c r="E37" s="205">
        <v>811</v>
      </c>
      <c r="F37" s="205">
        <v>393</v>
      </c>
      <c r="G37" s="205">
        <v>13</v>
      </c>
      <c r="H37" s="206">
        <f t="shared" ref="H37:H48" si="13">F39/E39</f>
        <v>0.69182389937106914</v>
      </c>
      <c r="I37" s="207"/>
      <c r="J37" s="205">
        <f t="shared" ref="J37:J50" si="14">SUM(N37,Q37,T37,W37,Z37,AC37,AF37,AI37,AL37,AO37,AR37,AU37,AX37,BA37,BD37,BG37)</f>
        <v>79</v>
      </c>
      <c r="K37" s="205">
        <f t="shared" ref="K37:K50" si="15">SUM(O37,R37,U37,X37,AA37,AD37,AG37,AJ37,AM37,AP37,AS37,AV37,AY37,BB37,BE37,BH37)</f>
        <v>48</v>
      </c>
      <c r="L37" s="205">
        <f t="shared" ref="L37:L50" si="16">SUM(P37,S37,V37,Y37,AB37,AE37,AH37,AK37,AN37,AQ37,AT37,AW37,AZ37,BC37,BF37,BI37)</f>
        <v>0</v>
      </c>
      <c r="M37" s="206">
        <f t="shared" ref="M37:M50" si="17">K37/J37</f>
        <v>0.60759493670886078</v>
      </c>
      <c r="N37" s="205">
        <v>4</v>
      </c>
      <c r="O37" s="205">
        <v>4</v>
      </c>
      <c r="P37" s="205">
        <v>0</v>
      </c>
      <c r="Q37" s="205">
        <v>5</v>
      </c>
      <c r="R37" s="205">
        <v>4</v>
      </c>
      <c r="S37" s="205">
        <v>0</v>
      </c>
      <c r="T37" s="205">
        <v>5</v>
      </c>
      <c r="U37" s="205">
        <v>2</v>
      </c>
      <c r="V37" s="205">
        <v>0</v>
      </c>
      <c r="W37" s="205">
        <v>5</v>
      </c>
      <c r="X37" s="205">
        <v>5</v>
      </c>
      <c r="Y37" s="205">
        <v>0</v>
      </c>
      <c r="Z37" s="205">
        <v>7</v>
      </c>
      <c r="AA37" s="205">
        <v>5</v>
      </c>
      <c r="AB37" s="205">
        <v>0</v>
      </c>
      <c r="AC37" s="205">
        <v>2</v>
      </c>
      <c r="AD37" s="205">
        <v>2</v>
      </c>
      <c r="AE37" s="205">
        <v>0</v>
      </c>
      <c r="AF37" s="205">
        <v>0</v>
      </c>
      <c r="AG37" s="205">
        <v>0</v>
      </c>
      <c r="AH37" s="205">
        <v>0</v>
      </c>
      <c r="AI37" s="205">
        <v>7</v>
      </c>
      <c r="AJ37" s="205">
        <v>3</v>
      </c>
      <c r="AK37" s="205">
        <v>0</v>
      </c>
      <c r="AL37" s="205">
        <v>7</v>
      </c>
      <c r="AM37" s="205">
        <v>3</v>
      </c>
      <c r="AN37" s="205">
        <v>0</v>
      </c>
      <c r="AO37" s="205">
        <v>6</v>
      </c>
      <c r="AP37" s="205">
        <v>3</v>
      </c>
      <c r="AQ37" s="205">
        <v>0</v>
      </c>
      <c r="AR37" s="205">
        <v>5</v>
      </c>
      <c r="AS37" s="205">
        <v>3</v>
      </c>
      <c r="AT37" s="205">
        <v>0</v>
      </c>
      <c r="AU37" s="205">
        <v>5</v>
      </c>
      <c r="AV37" s="205">
        <v>3</v>
      </c>
      <c r="AW37" s="205">
        <v>0</v>
      </c>
      <c r="AX37" s="205">
        <v>5</v>
      </c>
      <c r="AY37" s="205">
        <v>3</v>
      </c>
      <c r="AZ37" s="205">
        <v>0</v>
      </c>
      <c r="BA37" s="205">
        <v>5</v>
      </c>
      <c r="BB37" s="205">
        <v>2</v>
      </c>
      <c r="BC37" s="205">
        <v>0</v>
      </c>
      <c r="BD37" s="205">
        <v>7</v>
      </c>
      <c r="BE37" s="205">
        <v>3</v>
      </c>
      <c r="BF37" s="205">
        <v>0</v>
      </c>
      <c r="BG37" s="205">
        <v>4</v>
      </c>
      <c r="BH37" s="205">
        <v>3</v>
      </c>
      <c r="BI37" s="205">
        <v>0</v>
      </c>
      <c r="BJ37" s="205"/>
      <c r="BK37" s="205"/>
      <c r="BL37" s="205"/>
      <c r="BM37" s="205"/>
      <c r="BN37" s="205"/>
      <c r="BO37" s="204"/>
      <c r="BP37" s="197"/>
      <c r="BQ37" s="197"/>
      <c r="BR37" s="197"/>
      <c r="BS37" s="197"/>
      <c r="BT37" s="197"/>
      <c r="BU37" s="197"/>
      <c r="BV37" s="197"/>
      <c r="BW37" s="197"/>
      <c r="BX37" s="197"/>
      <c r="BY37" s="197"/>
      <c r="BZ37" s="197"/>
      <c r="CA37" s="197"/>
      <c r="CB37" s="197"/>
      <c r="CC37" s="197"/>
      <c r="CD37" s="197"/>
      <c r="CE37" s="197"/>
      <c r="CF37" s="197"/>
      <c r="CG37" s="197"/>
      <c r="CH37" s="197"/>
      <c r="CI37" s="197"/>
      <c r="CJ37" s="197"/>
      <c r="CK37" s="197"/>
      <c r="CL37" s="197"/>
      <c r="CM37" s="197"/>
      <c r="CN37" s="197"/>
      <c r="CO37" s="197"/>
      <c r="CP37" s="197"/>
      <c r="CQ37" s="197"/>
      <c r="CR37" s="197"/>
      <c r="CS37" s="197"/>
      <c r="CT37" s="197"/>
      <c r="CU37" s="197"/>
      <c r="CV37" s="197"/>
      <c r="CW37" s="197"/>
      <c r="CX37" s="197"/>
      <c r="CY37" s="197"/>
      <c r="CZ37" s="197"/>
      <c r="DA37" s="197"/>
      <c r="DB37" s="197"/>
      <c r="DC37" s="197"/>
      <c r="DD37" s="197"/>
      <c r="DE37" s="197"/>
      <c r="DF37" s="197"/>
      <c r="DG37" s="197"/>
      <c r="DH37" s="197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  <c r="ED37" s="197"/>
      <c r="EE37" s="197"/>
      <c r="EF37" s="197"/>
      <c r="EG37" s="197"/>
      <c r="EH37" s="197"/>
      <c r="EI37" s="197"/>
      <c r="EJ37" s="197"/>
      <c r="EK37" s="197"/>
      <c r="EL37" s="197"/>
      <c r="EM37" s="197"/>
      <c r="EN37" s="197"/>
      <c r="EO37" s="197"/>
      <c r="EP37" s="197"/>
      <c r="EQ37" s="197"/>
      <c r="ER37" s="197"/>
      <c r="ES37" s="197"/>
      <c r="ET37" s="197"/>
      <c r="EU37" s="197"/>
      <c r="EV37" s="197"/>
      <c r="EW37" s="197"/>
      <c r="EX37" s="197"/>
      <c r="EY37" s="197"/>
      <c r="EZ37" s="197"/>
      <c r="FA37" s="197"/>
      <c r="FB37" s="197"/>
      <c r="FC37" s="197"/>
      <c r="FD37" s="197"/>
      <c r="FE37" s="197"/>
      <c r="FF37" s="197"/>
      <c r="FG37" s="197"/>
      <c r="FH37" s="197"/>
      <c r="FI37" s="197"/>
      <c r="FJ37" s="197"/>
      <c r="FK37" s="197"/>
      <c r="FL37" s="197"/>
      <c r="FM37" s="197"/>
      <c r="FN37" s="197"/>
      <c r="FO37" s="197"/>
      <c r="FP37" s="197"/>
      <c r="FQ37" s="197"/>
      <c r="FR37" s="197"/>
      <c r="FS37" s="197"/>
      <c r="FT37" s="197"/>
      <c r="FU37" s="197"/>
      <c r="FV37" s="197"/>
      <c r="FW37" s="197"/>
      <c r="FX37" s="197"/>
      <c r="FY37" s="197"/>
      <c r="FZ37" s="197"/>
      <c r="GA37" s="197"/>
      <c r="GB37" s="197"/>
      <c r="GC37" s="197"/>
      <c r="GD37" s="197"/>
      <c r="GE37" s="197"/>
      <c r="GF37" s="197"/>
      <c r="GG37" s="197"/>
      <c r="GH37" s="197"/>
      <c r="GI37" s="197"/>
      <c r="GJ37" s="197"/>
      <c r="GK37" s="197"/>
      <c r="GL37" s="197"/>
      <c r="GM37" s="197"/>
      <c r="GN37" s="197"/>
      <c r="GO37" s="197"/>
      <c r="GP37" s="197"/>
      <c r="GQ37" s="197"/>
      <c r="GR37" s="197"/>
      <c r="GS37" s="197"/>
      <c r="GT37" s="197"/>
      <c r="GU37" s="197"/>
      <c r="GV37" s="197"/>
      <c r="GW37" s="197"/>
      <c r="GX37" s="197"/>
      <c r="GY37" s="197"/>
      <c r="GZ37" s="197"/>
      <c r="HA37" s="197"/>
      <c r="HB37" s="197"/>
      <c r="HC37" s="197"/>
      <c r="HD37" s="197"/>
      <c r="HE37" s="197"/>
      <c r="HF37" s="197"/>
      <c r="HG37" s="197"/>
      <c r="HH37" s="197"/>
      <c r="HI37" s="197"/>
      <c r="HJ37" s="197"/>
      <c r="HK37" s="197"/>
      <c r="HL37" s="197"/>
      <c r="HM37" s="197"/>
      <c r="HN37" s="197"/>
      <c r="HO37" s="197"/>
      <c r="HP37" s="197"/>
      <c r="HQ37" s="197"/>
      <c r="HR37" s="197"/>
      <c r="HS37" s="197"/>
      <c r="HT37" s="197"/>
      <c r="HU37" s="197"/>
      <c r="HV37" s="197"/>
      <c r="HW37" s="197"/>
      <c r="HX37" s="197"/>
      <c r="HY37" s="197"/>
      <c r="HZ37" s="197"/>
      <c r="IA37" s="197"/>
      <c r="IB37" s="197"/>
      <c r="IC37" s="197"/>
      <c r="ID37" s="197"/>
      <c r="IE37" s="197"/>
      <c r="IF37" s="197"/>
      <c r="IG37" s="197"/>
      <c r="IH37" s="197"/>
      <c r="II37" s="197"/>
      <c r="IJ37" s="197"/>
      <c r="IK37" s="197"/>
      <c r="IL37" s="197"/>
      <c r="IM37" s="197"/>
      <c r="IN37" s="197"/>
      <c r="IO37" s="197"/>
      <c r="IP37" s="197"/>
      <c r="IQ37" s="197"/>
      <c r="IR37" s="197"/>
      <c r="IS37" s="197"/>
      <c r="IT37" s="197"/>
      <c r="IU37" s="197"/>
      <c r="IV37" s="197"/>
      <c r="IW37" s="197"/>
    </row>
    <row r="38" spans="1:257">
      <c r="A38" s="208">
        <v>2</v>
      </c>
      <c r="B38" s="205" t="s">
        <v>903</v>
      </c>
      <c r="C38" s="205" t="str">
        <f t="shared" si="12"/>
        <v>DAVE BARKELEY</v>
      </c>
      <c r="D38" s="205">
        <v>6</v>
      </c>
      <c r="E38" s="205">
        <v>340</v>
      </c>
      <c r="F38" s="205">
        <v>255</v>
      </c>
      <c r="G38" s="205">
        <v>80</v>
      </c>
      <c r="H38" s="206">
        <f t="shared" si="13"/>
        <v>0.57291666666666663</v>
      </c>
      <c r="I38" s="207"/>
      <c r="J38" s="205">
        <f t="shared" si="14"/>
        <v>61</v>
      </c>
      <c r="K38" s="205">
        <f t="shared" si="15"/>
        <v>48</v>
      </c>
      <c r="L38" s="205">
        <f t="shared" si="16"/>
        <v>20</v>
      </c>
      <c r="M38" s="206">
        <f t="shared" si="17"/>
        <v>0.78688524590163933</v>
      </c>
      <c r="N38" s="205">
        <v>4</v>
      </c>
      <c r="O38" s="205">
        <v>3</v>
      </c>
      <c r="P38" s="205">
        <v>0</v>
      </c>
      <c r="Q38" s="205">
        <v>4</v>
      </c>
      <c r="R38" s="205">
        <v>4</v>
      </c>
      <c r="S38" s="205">
        <v>1</v>
      </c>
      <c r="T38" s="205">
        <v>0</v>
      </c>
      <c r="U38" s="205">
        <v>0</v>
      </c>
      <c r="V38" s="205">
        <v>0</v>
      </c>
      <c r="W38" s="205">
        <v>6</v>
      </c>
      <c r="X38" s="205">
        <v>5</v>
      </c>
      <c r="Y38" s="205">
        <v>1</v>
      </c>
      <c r="Z38" s="205">
        <v>0</v>
      </c>
      <c r="AA38" s="205">
        <v>0</v>
      </c>
      <c r="AB38" s="205">
        <v>0</v>
      </c>
      <c r="AC38" s="205">
        <v>5</v>
      </c>
      <c r="AD38" s="205">
        <v>5</v>
      </c>
      <c r="AE38" s="205">
        <v>5</v>
      </c>
      <c r="AF38" s="205">
        <v>6</v>
      </c>
      <c r="AG38" s="205">
        <v>4</v>
      </c>
      <c r="AH38" s="205">
        <v>3</v>
      </c>
      <c r="AI38" s="205">
        <v>6</v>
      </c>
      <c r="AJ38" s="205">
        <v>5</v>
      </c>
      <c r="AK38" s="205">
        <v>5</v>
      </c>
      <c r="AL38" s="205">
        <v>5</v>
      </c>
      <c r="AM38" s="205">
        <v>4</v>
      </c>
      <c r="AN38" s="205">
        <v>1</v>
      </c>
      <c r="AO38" s="205">
        <v>5</v>
      </c>
      <c r="AP38" s="205">
        <v>4</v>
      </c>
      <c r="AQ38" s="205">
        <v>1</v>
      </c>
      <c r="AR38" s="205">
        <v>4</v>
      </c>
      <c r="AS38" s="205">
        <v>3</v>
      </c>
      <c r="AT38" s="205">
        <v>0</v>
      </c>
      <c r="AU38" s="205">
        <v>2</v>
      </c>
      <c r="AV38" s="205">
        <v>2</v>
      </c>
      <c r="AW38" s="205">
        <v>1</v>
      </c>
      <c r="AX38" s="205">
        <v>4</v>
      </c>
      <c r="AY38" s="205">
        <v>2</v>
      </c>
      <c r="AZ38" s="205">
        <v>0</v>
      </c>
      <c r="BA38" s="205">
        <v>1</v>
      </c>
      <c r="BB38" s="205">
        <v>0</v>
      </c>
      <c r="BC38" s="205">
        <v>0</v>
      </c>
      <c r="BD38" s="205">
        <v>5</v>
      </c>
      <c r="BE38" s="205">
        <v>5</v>
      </c>
      <c r="BF38" s="205">
        <v>2</v>
      </c>
      <c r="BG38" s="205">
        <v>4</v>
      </c>
      <c r="BH38" s="205">
        <v>2</v>
      </c>
      <c r="BI38" s="205">
        <v>0</v>
      </c>
      <c r="BJ38" s="205"/>
      <c r="BK38" s="205"/>
      <c r="BL38" s="205"/>
      <c r="BM38" s="205"/>
      <c r="BN38" s="205"/>
      <c r="BO38" s="204"/>
      <c r="BP38" s="197"/>
      <c r="BQ38" s="197"/>
      <c r="BR38" s="197"/>
      <c r="BS38" s="197"/>
      <c r="BT38" s="197"/>
      <c r="BU38" s="197"/>
      <c r="BV38" s="197"/>
      <c r="BW38" s="197"/>
      <c r="BX38" s="197"/>
      <c r="BY38" s="197"/>
      <c r="BZ38" s="197"/>
      <c r="CA38" s="197"/>
      <c r="CB38" s="197"/>
      <c r="CC38" s="197"/>
      <c r="CD38" s="197"/>
      <c r="CE38" s="197"/>
      <c r="CF38" s="197"/>
      <c r="CG38" s="197"/>
      <c r="CH38" s="197"/>
      <c r="CI38" s="197"/>
      <c r="CJ38" s="197"/>
      <c r="CK38" s="197"/>
      <c r="CL38" s="197"/>
      <c r="CM38" s="197"/>
      <c r="CN38" s="197"/>
      <c r="CO38" s="197"/>
      <c r="CP38" s="197"/>
      <c r="CQ38" s="197"/>
      <c r="CR38" s="197"/>
      <c r="CS38" s="197"/>
      <c r="CT38" s="197"/>
      <c r="CU38" s="197"/>
      <c r="CV38" s="197"/>
      <c r="CW38" s="197"/>
      <c r="CX38" s="197"/>
      <c r="CY38" s="197"/>
      <c r="CZ38" s="197"/>
      <c r="DA38" s="197"/>
      <c r="DB38" s="197"/>
      <c r="DC38" s="197"/>
      <c r="DD38" s="197"/>
      <c r="DE38" s="197"/>
      <c r="DF38" s="197"/>
      <c r="DG38" s="197"/>
      <c r="DH38" s="197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  <c r="ED38" s="197"/>
      <c r="EE38" s="197"/>
      <c r="EF38" s="197"/>
      <c r="EG38" s="197"/>
      <c r="EH38" s="197"/>
      <c r="EI38" s="197"/>
      <c r="EJ38" s="197"/>
      <c r="EK38" s="197"/>
      <c r="EL38" s="197"/>
      <c r="EM38" s="197"/>
      <c r="EN38" s="197"/>
      <c r="EO38" s="197"/>
      <c r="EP38" s="197"/>
      <c r="EQ38" s="197"/>
      <c r="ER38" s="197"/>
      <c r="ES38" s="197"/>
      <c r="ET38" s="197"/>
      <c r="EU38" s="197"/>
      <c r="EV38" s="197"/>
      <c r="EW38" s="197"/>
      <c r="EX38" s="197"/>
      <c r="EY38" s="197"/>
      <c r="EZ38" s="197"/>
      <c r="FA38" s="197"/>
      <c r="FB38" s="197"/>
      <c r="FC38" s="197"/>
      <c r="FD38" s="197"/>
      <c r="FE38" s="197"/>
      <c r="FF38" s="197"/>
      <c r="FG38" s="197"/>
      <c r="FH38" s="197"/>
      <c r="FI38" s="197"/>
      <c r="FJ38" s="197"/>
      <c r="FK38" s="197"/>
      <c r="FL38" s="197"/>
      <c r="FM38" s="197"/>
      <c r="FN38" s="197"/>
      <c r="FO38" s="197"/>
      <c r="FP38" s="197"/>
      <c r="FQ38" s="197"/>
      <c r="FR38" s="197"/>
      <c r="FS38" s="197"/>
      <c r="FT38" s="197"/>
      <c r="FU38" s="197"/>
      <c r="FV38" s="197"/>
      <c r="FW38" s="197"/>
      <c r="FX38" s="197"/>
      <c r="FY38" s="197"/>
      <c r="FZ38" s="197"/>
      <c r="GA38" s="197"/>
      <c r="GB38" s="197"/>
      <c r="GC38" s="197"/>
      <c r="GD38" s="197"/>
      <c r="GE38" s="197"/>
      <c r="GF38" s="197"/>
      <c r="GG38" s="197"/>
      <c r="GH38" s="197"/>
      <c r="GI38" s="197"/>
      <c r="GJ38" s="197"/>
      <c r="GK38" s="197"/>
      <c r="GL38" s="197"/>
      <c r="GM38" s="197"/>
      <c r="GN38" s="197"/>
      <c r="GO38" s="197"/>
      <c r="GP38" s="197"/>
      <c r="GQ38" s="197"/>
      <c r="GR38" s="197"/>
      <c r="GS38" s="197"/>
      <c r="GT38" s="197"/>
      <c r="GU38" s="197"/>
      <c r="GV38" s="197"/>
      <c r="GW38" s="197"/>
      <c r="GX38" s="197"/>
      <c r="GY38" s="197"/>
      <c r="GZ38" s="197"/>
      <c r="HA38" s="197"/>
      <c r="HB38" s="197"/>
      <c r="HC38" s="197"/>
      <c r="HD38" s="197"/>
      <c r="HE38" s="197"/>
      <c r="HF38" s="197"/>
      <c r="HG38" s="197"/>
      <c r="HH38" s="197"/>
      <c r="HI38" s="197"/>
      <c r="HJ38" s="197"/>
      <c r="HK38" s="197"/>
      <c r="HL38" s="197"/>
      <c r="HM38" s="197"/>
      <c r="HN38" s="197"/>
      <c r="HO38" s="197"/>
      <c r="HP38" s="197"/>
      <c r="HQ38" s="197"/>
      <c r="HR38" s="197"/>
      <c r="HS38" s="197"/>
      <c r="HT38" s="197"/>
      <c r="HU38" s="197"/>
      <c r="HV38" s="197"/>
      <c r="HW38" s="197"/>
      <c r="HX38" s="197"/>
      <c r="HY38" s="197"/>
      <c r="HZ38" s="197"/>
      <c r="IA38" s="197"/>
      <c r="IB38" s="197"/>
      <c r="IC38" s="197"/>
      <c r="ID38" s="197"/>
      <c r="IE38" s="197"/>
      <c r="IF38" s="197"/>
      <c r="IG38" s="197"/>
      <c r="IH38" s="197"/>
      <c r="II38" s="197"/>
      <c r="IJ38" s="197"/>
      <c r="IK38" s="197"/>
      <c r="IL38" s="197"/>
      <c r="IM38" s="197"/>
      <c r="IN38" s="197"/>
      <c r="IO38" s="197"/>
      <c r="IP38" s="197"/>
      <c r="IQ38" s="197"/>
      <c r="IR38" s="197"/>
      <c r="IS38" s="197"/>
      <c r="IT38" s="197"/>
      <c r="IU38" s="197"/>
      <c r="IV38" s="197"/>
      <c r="IW38" s="197"/>
    </row>
    <row r="39" spans="1:257">
      <c r="A39" s="208">
        <v>3</v>
      </c>
      <c r="B39" s="205" t="s">
        <v>1047</v>
      </c>
      <c r="C39" s="205" t="str">
        <f t="shared" si="12"/>
        <v>RON BRUNSON</v>
      </c>
      <c r="D39" s="205">
        <v>2</v>
      </c>
      <c r="E39" s="205">
        <v>159</v>
      </c>
      <c r="F39" s="205">
        <v>110</v>
      </c>
      <c r="G39" s="205">
        <v>1</v>
      </c>
      <c r="H39" s="206">
        <f t="shared" si="13"/>
        <v>0.48739495798319327</v>
      </c>
      <c r="I39" s="207"/>
      <c r="J39" s="205">
        <f t="shared" si="14"/>
        <v>80</v>
      </c>
      <c r="K39" s="205">
        <f t="shared" si="15"/>
        <v>56</v>
      </c>
      <c r="L39" s="205">
        <f t="shared" si="16"/>
        <v>0</v>
      </c>
      <c r="M39" s="206">
        <f t="shared" si="17"/>
        <v>0.7</v>
      </c>
      <c r="N39" s="205">
        <v>4</v>
      </c>
      <c r="O39" s="205">
        <v>3</v>
      </c>
      <c r="P39" s="205">
        <v>0</v>
      </c>
      <c r="Q39" s="205">
        <v>5</v>
      </c>
      <c r="R39" s="205">
        <v>2</v>
      </c>
      <c r="S39" s="205">
        <v>0</v>
      </c>
      <c r="T39" s="205">
        <v>5</v>
      </c>
      <c r="U39" s="205">
        <v>4</v>
      </c>
      <c r="V39" s="205">
        <v>0</v>
      </c>
      <c r="W39" s="205">
        <v>6</v>
      </c>
      <c r="X39" s="205">
        <v>5</v>
      </c>
      <c r="Y39" s="205">
        <v>0</v>
      </c>
      <c r="Z39" s="205">
        <v>7</v>
      </c>
      <c r="AA39" s="205">
        <v>5</v>
      </c>
      <c r="AB39" s="205">
        <v>0</v>
      </c>
      <c r="AC39" s="205">
        <v>5</v>
      </c>
      <c r="AD39" s="205">
        <v>3</v>
      </c>
      <c r="AE39" s="205">
        <v>0</v>
      </c>
      <c r="AF39" s="205">
        <v>0</v>
      </c>
      <c r="AG39" s="205">
        <v>0</v>
      </c>
      <c r="AH39" s="205">
        <v>0</v>
      </c>
      <c r="AI39" s="205">
        <v>7</v>
      </c>
      <c r="AJ39" s="205">
        <v>6</v>
      </c>
      <c r="AK39" s="205">
        <v>0</v>
      </c>
      <c r="AL39" s="205">
        <v>7</v>
      </c>
      <c r="AM39" s="205">
        <v>6</v>
      </c>
      <c r="AN39" s="205">
        <v>0</v>
      </c>
      <c r="AO39" s="205">
        <v>4</v>
      </c>
      <c r="AP39" s="205">
        <v>3</v>
      </c>
      <c r="AQ39" s="205">
        <v>0</v>
      </c>
      <c r="AR39" s="205">
        <v>5</v>
      </c>
      <c r="AS39" s="205">
        <v>4</v>
      </c>
      <c r="AT39" s="205">
        <v>0</v>
      </c>
      <c r="AU39" s="205">
        <v>5</v>
      </c>
      <c r="AV39" s="205">
        <v>4</v>
      </c>
      <c r="AW39" s="205">
        <v>0</v>
      </c>
      <c r="AX39" s="205">
        <v>5</v>
      </c>
      <c r="AY39" s="205">
        <v>3</v>
      </c>
      <c r="AZ39" s="205">
        <v>0</v>
      </c>
      <c r="BA39" s="205">
        <v>5</v>
      </c>
      <c r="BB39" s="205">
        <v>3</v>
      </c>
      <c r="BC39" s="205">
        <v>0</v>
      </c>
      <c r="BD39" s="205">
        <v>7</v>
      </c>
      <c r="BE39" s="205">
        <v>5</v>
      </c>
      <c r="BF39" s="205">
        <v>0</v>
      </c>
      <c r="BG39" s="205">
        <v>3</v>
      </c>
      <c r="BH39" s="205">
        <v>0</v>
      </c>
      <c r="BI39" s="205">
        <v>0</v>
      </c>
      <c r="BJ39" s="205"/>
      <c r="BK39" s="205"/>
      <c r="BL39" s="205"/>
      <c r="BM39" s="205"/>
      <c r="BN39" s="205"/>
      <c r="BO39" s="204"/>
      <c r="BP39" s="197"/>
      <c r="BQ39" s="197"/>
      <c r="BR39" s="197"/>
      <c r="BS39" s="197"/>
      <c r="BT39" s="197"/>
      <c r="BU39" s="197"/>
      <c r="BV39" s="197"/>
      <c r="BW39" s="197"/>
      <c r="BX39" s="197"/>
      <c r="BY39" s="197"/>
      <c r="BZ39" s="197"/>
      <c r="CA39" s="197"/>
      <c r="CB39" s="197"/>
      <c r="CC39" s="197"/>
      <c r="CD39" s="197"/>
      <c r="CE39" s="197"/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97"/>
      <c r="CV39" s="197"/>
      <c r="CW39" s="197"/>
      <c r="CX39" s="197"/>
      <c r="CY39" s="197"/>
      <c r="CZ39" s="197"/>
      <c r="DA39" s="197"/>
      <c r="DB39" s="197"/>
      <c r="DC39" s="197"/>
      <c r="DD39" s="197"/>
      <c r="DE39" s="197"/>
      <c r="DF39" s="197"/>
      <c r="DG39" s="197"/>
      <c r="DH39" s="197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  <c r="ED39" s="197"/>
      <c r="EE39" s="197"/>
      <c r="EF39" s="197"/>
      <c r="EG39" s="197"/>
      <c r="EH39" s="197"/>
      <c r="EI39" s="197"/>
      <c r="EJ39" s="197"/>
      <c r="EK39" s="197"/>
      <c r="EL39" s="197"/>
      <c r="EM39" s="197"/>
      <c r="EN39" s="197"/>
      <c r="EO39" s="197"/>
      <c r="EP39" s="197"/>
      <c r="EQ39" s="197"/>
      <c r="ER39" s="197"/>
      <c r="ES39" s="197"/>
      <c r="ET39" s="197"/>
      <c r="EU39" s="197"/>
      <c r="EV39" s="197"/>
      <c r="EW39" s="197"/>
      <c r="EX39" s="197"/>
      <c r="EY39" s="197"/>
      <c r="EZ39" s="197"/>
      <c r="FA39" s="197"/>
      <c r="FB39" s="197"/>
      <c r="FC39" s="197"/>
      <c r="FD39" s="197"/>
      <c r="FE39" s="197"/>
      <c r="FF39" s="197"/>
      <c r="FG39" s="197"/>
      <c r="FH39" s="197"/>
      <c r="FI39" s="197"/>
      <c r="FJ39" s="197"/>
      <c r="FK39" s="197"/>
      <c r="FL39" s="197"/>
      <c r="FM39" s="197"/>
      <c r="FN39" s="197"/>
      <c r="FO39" s="197"/>
      <c r="FP39" s="197"/>
      <c r="FQ39" s="197"/>
      <c r="FR39" s="197"/>
      <c r="FS39" s="197"/>
      <c r="FT39" s="197"/>
      <c r="FU39" s="197"/>
      <c r="FV39" s="197"/>
      <c r="FW39" s="197"/>
      <c r="FX39" s="197"/>
      <c r="FY39" s="197"/>
      <c r="FZ39" s="197"/>
      <c r="GA39" s="197"/>
      <c r="GB39" s="197"/>
      <c r="GC39" s="197"/>
      <c r="GD39" s="197"/>
      <c r="GE39" s="197"/>
      <c r="GF39" s="197"/>
      <c r="GG39" s="197"/>
      <c r="GH39" s="197"/>
      <c r="GI39" s="197"/>
      <c r="GJ39" s="197"/>
      <c r="GK39" s="197"/>
      <c r="GL39" s="197"/>
      <c r="GM39" s="197"/>
      <c r="GN39" s="197"/>
      <c r="GO39" s="197"/>
      <c r="GP39" s="197"/>
      <c r="GQ39" s="197"/>
      <c r="GR39" s="197"/>
      <c r="GS39" s="197"/>
      <c r="GT39" s="197"/>
      <c r="GU39" s="197"/>
      <c r="GV39" s="197"/>
      <c r="GW39" s="197"/>
      <c r="GX39" s="197"/>
      <c r="GY39" s="197"/>
      <c r="GZ39" s="197"/>
      <c r="HA39" s="197"/>
      <c r="HB39" s="197"/>
      <c r="HC39" s="197"/>
      <c r="HD39" s="197"/>
      <c r="HE39" s="197"/>
      <c r="HF39" s="197"/>
      <c r="HG39" s="197"/>
      <c r="HH39" s="197"/>
      <c r="HI39" s="197"/>
      <c r="HJ39" s="197"/>
      <c r="HK39" s="197"/>
      <c r="HL39" s="197"/>
      <c r="HM39" s="197"/>
      <c r="HN39" s="197"/>
      <c r="HO39" s="197"/>
      <c r="HP39" s="197"/>
      <c r="HQ39" s="197"/>
      <c r="HR39" s="197"/>
      <c r="HS39" s="197"/>
      <c r="HT39" s="197"/>
      <c r="HU39" s="197"/>
      <c r="HV39" s="197"/>
      <c r="HW39" s="197"/>
      <c r="HX39" s="197"/>
      <c r="HY39" s="197"/>
      <c r="HZ39" s="197"/>
      <c r="IA39" s="197"/>
      <c r="IB39" s="197"/>
      <c r="IC39" s="197"/>
      <c r="ID39" s="197"/>
      <c r="IE39" s="197"/>
      <c r="IF39" s="197"/>
      <c r="IG39" s="197"/>
      <c r="IH39" s="197"/>
      <c r="II39" s="197"/>
      <c r="IJ39" s="197"/>
      <c r="IK39" s="197"/>
      <c r="IL39" s="197"/>
      <c r="IM39" s="197"/>
      <c r="IN39" s="197"/>
      <c r="IO39" s="197"/>
      <c r="IP39" s="197"/>
      <c r="IQ39" s="197"/>
      <c r="IR39" s="197"/>
      <c r="IS39" s="197"/>
      <c r="IT39" s="197"/>
      <c r="IU39" s="197"/>
      <c r="IV39" s="197"/>
      <c r="IW39" s="197"/>
    </row>
    <row r="40" spans="1:257">
      <c r="A40" s="208">
        <v>4</v>
      </c>
      <c r="B40" s="205" t="s">
        <v>1777</v>
      </c>
      <c r="C40" s="205" t="str">
        <f t="shared" si="12"/>
        <v>MARK DEVRIES</v>
      </c>
      <c r="D40" s="205">
        <v>2</v>
      </c>
      <c r="E40" s="209">
        <v>96</v>
      </c>
      <c r="F40" s="209">
        <v>55</v>
      </c>
      <c r="G40" s="209">
        <v>2</v>
      </c>
      <c r="H40" s="206">
        <f t="shared" si="13"/>
        <v>0.59663865546218486</v>
      </c>
      <c r="I40" s="207"/>
      <c r="J40" s="205">
        <f t="shared" si="14"/>
        <v>72</v>
      </c>
      <c r="K40" s="205">
        <f t="shared" si="15"/>
        <v>37</v>
      </c>
      <c r="L40" s="205">
        <f t="shared" si="16"/>
        <v>2</v>
      </c>
      <c r="M40" s="206">
        <f t="shared" si="17"/>
        <v>0.51388888888888884</v>
      </c>
      <c r="N40" s="205">
        <v>4</v>
      </c>
      <c r="O40" s="205">
        <v>0</v>
      </c>
      <c r="P40" s="205">
        <v>0</v>
      </c>
      <c r="Q40" s="205">
        <v>5</v>
      </c>
      <c r="R40" s="205">
        <v>2</v>
      </c>
      <c r="S40" s="205">
        <v>0</v>
      </c>
      <c r="T40" s="205">
        <v>4</v>
      </c>
      <c r="U40" s="205">
        <v>4</v>
      </c>
      <c r="V40" s="205">
        <v>0</v>
      </c>
      <c r="W40" s="205">
        <v>6</v>
      </c>
      <c r="X40" s="205">
        <v>4</v>
      </c>
      <c r="Y40" s="205">
        <v>1</v>
      </c>
      <c r="Z40" s="205">
        <v>5</v>
      </c>
      <c r="AA40" s="205">
        <v>2</v>
      </c>
      <c r="AB40" s="205">
        <v>1</v>
      </c>
      <c r="AC40" s="205">
        <v>6</v>
      </c>
      <c r="AD40" s="205">
        <v>3</v>
      </c>
      <c r="AE40" s="205">
        <v>0</v>
      </c>
      <c r="AF40" s="205">
        <v>5</v>
      </c>
      <c r="AG40" s="205">
        <v>2</v>
      </c>
      <c r="AH40" s="205">
        <v>0</v>
      </c>
      <c r="AI40" s="205">
        <v>0</v>
      </c>
      <c r="AJ40" s="205">
        <v>0</v>
      </c>
      <c r="AK40" s="205">
        <v>0</v>
      </c>
      <c r="AL40" s="205">
        <v>0</v>
      </c>
      <c r="AM40" s="205">
        <v>0</v>
      </c>
      <c r="AN40" s="205">
        <v>0</v>
      </c>
      <c r="AO40" s="205">
        <v>6</v>
      </c>
      <c r="AP40" s="205">
        <v>3</v>
      </c>
      <c r="AQ40" s="205">
        <v>0</v>
      </c>
      <c r="AR40" s="205">
        <v>5</v>
      </c>
      <c r="AS40" s="205">
        <v>3</v>
      </c>
      <c r="AT40" s="205">
        <v>0</v>
      </c>
      <c r="AU40" s="205">
        <v>5</v>
      </c>
      <c r="AV40" s="205">
        <v>2</v>
      </c>
      <c r="AW40" s="205">
        <v>0</v>
      </c>
      <c r="AX40" s="205">
        <v>5</v>
      </c>
      <c r="AY40" s="205">
        <v>2</v>
      </c>
      <c r="AZ40" s="205">
        <v>0</v>
      </c>
      <c r="BA40" s="205">
        <v>5</v>
      </c>
      <c r="BB40" s="205">
        <v>3</v>
      </c>
      <c r="BC40" s="205">
        <v>0</v>
      </c>
      <c r="BD40" s="205">
        <v>7</v>
      </c>
      <c r="BE40" s="205">
        <v>6</v>
      </c>
      <c r="BF40" s="205">
        <v>0</v>
      </c>
      <c r="BG40" s="205">
        <v>4</v>
      </c>
      <c r="BH40" s="205">
        <v>1</v>
      </c>
      <c r="BI40" s="205">
        <v>0</v>
      </c>
      <c r="BJ40" s="205"/>
      <c r="BK40" s="205"/>
      <c r="BL40" s="205"/>
      <c r="BM40" s="205"/>
      <c r="BN40" s="205"/>
      <c r="BO40" s="204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97"/>
      <c r="HH40" s="197"/>
      <c r="HI40" s="197"/>
      <c r="HJ40" s="197"/>
      <c r="HK40" s="197"/>
      <c r="HL40" s="197"/>
      <c r="HM40" s="197"/>
      <c r="HN40" s="197"/>
      <c r="HO40" s="197"/>
      <c r="HP40" s="197"/>
      <c r="HQ40" s="197"/>
      <c r="HR40" s="197"/>
      <c r="HS40" s="197"/>
      <c r="HT40" s="197"/>
      <c r="HU40" s="197"/>
      <c r="HV40" s="197"/>
      <c r="HW40" s="197"/>
      <c r="HX40" s="197"/>
      <c r="HY40" s="197"/>
      <c r="HZ40" s="197"/>
      <c r="IA40" s="197"/>
      <c r="IB40" s="197"/>
      <c r="IC40" s="197"/>
      <c r="ID40" s="197"/>
      <c r="IE40" s="197"/>
      <c r="IF40" s="197"/>
      <c r="IG40" s="197"/>
      <c r="IH40" s="197"/>
      <c r="II40" s="197"/>
      <c r="IJ40" s="197"/>
      <c r="IK40" s="197"/>
      <c r="IL40" s="197"/>
      <c r="IM40" s="197"/>
      <c r="IN40" s="197"/>
      <c r="IO40" s="197"/>
      <c r="IP40" s="197"/>
      <c r="IQ40" s="197"/>
      <c r="IR40" s="197"/>
      <c r="IS40" s="197"/>
      <c r="IT40" s="197"/>
      <c r="IU40" s="197"/>
      <c r="IV40" s="197"/>
      <c r="IW40" s="197"/>
    </row>
    <row r="41" spans="1:257">
      <c r="A41" s="208">
        <v>5</v>
      </c>
      <c r="B41" s="205" t="s">
        <v>1014</v>
      </c>
      <c r="C41" s="205" t="str">
        <f t="shared" si="12"/>
        <v>BRANDON O'LANGER</v>
      </c>
      <c r="D41" s="205">
        <v>2</v>
      </c>
      <c r="E41" s="209">
        <v>119</v>
      </c>
      <c r="F41" s="209">
        <v>58</v>
      </c>
      <c r="G41" s="209">
        <v>3</v>
      </c>
      <c r="H41" s="206">
        <f t="shared" si="13"/>
        <v>0.51470588235294112</v>
      </c>
      <c r="I41" s="207"/>
      <c r="J41" s="205">
        <f t="shared" si="14"/>
        <v>66</v>
      </c>
      <c r="K41" s="205">
        <f t="shared" si="15"/>
        <v>27</v>
      </c>
      <c r="L41" s="205">
        <f t="shared" si="16"/>
        <v>0</v>
      </c>
      <c r="M41" s="206">
        <f t="shared" si="17"/>
        <v>0.40909090909090912</v>
      </c>
      <c r="N41" s="205">
        <v>5</v>
      </c>
      <c r="O41" s="205">
        <v>0</v>
      </c>
      <c r="P41" s="205">
        <v>0</v>
      </c>
      <c r="Q41" s="205">
        <v>4</v>
      </c>
      <c r="R41" s="205">
        <v>3</v>
      </c>
      <c r="S41" s="205">
        <v>0</v>
      </c>
      <c r="T41" s="205">
        <v>6</v>
      </c>
      <c r="U41" s="205">
        <v>2</v>
      </c>
      <c r="V41" s="205">
        <v>0</v>
      </c>
      <c r="W41" s="205">
        <v>5</v>
      </c>
      <c r="X41" s="205">
        <v>2</v>
      </c>
      <c r="Y41" s="205">
        <v>0</v>
      </c>
      <c r="Z41" s="205">
        <v>6</v>
      </c>
      <c r="AA41" s="205">
        <v>4</v>
      </c>
      <c r="AB41" s="205">
        <v>0</v>
      </c>
      <c r="AC41" s="205">
        <v>4</v>
      </c>
      <c r="AD41" s="205">
        <v>2</v>
      </c>
      <c r="AE41" s="205">
        <v>0</v>
      </c>
      <c r="AF41" s="205">
        <v>5</v>
      </c>
      <c r="AG41" s="205">
        <v>3</v>
      </c>
      <c r="AH41" s="205">
        <v>0</v>
      </c>
      <c r="AI41" s="205">
        <v>0</v>
      </c>
      <c r="AJ41" s="205">
        <v>0</v>
      </c>
      <c r="AK41" s="205">
        <v>0</v>
      </c>
      <c r="AL41" s="205">
        <v>6</v>
      </c>
      <c r="AM41" s="205">
        <v>3</v>
      </c>
      <c r="AN41" s="205">
        <v>0</v>
      </c>
      <c r="AO41" s="205">
        <v>6</v>
      </c>
      <c r="AP41" s="205">
        <v>3</v>
      </c>
      <c r="AQ41" s="205">
        <v>0</v>
      </c>
      <c r="AR41" s="205">
        <v>4</v>
      </c>
      <c r="AS41" s="205">
        <v>1</v>
      </c>
      <c r="AT41" s="205">
        <v>0</v>
      </c>
      <c r="AU41" s="205">
        <v>2</v>
      </c>
      <c r="AV41" s="205">
        <v>2</v>
      </c>
      <c r="AW41" s="205">
        <v>0</v>
      </c>
      <c r="AX41" s="205">
        <v>4</v>
      </c>
      <c r="AY41" s="205">
        <v>0</v>
      </c>
      <c r="AZ41" s="205">
        <v>0</v>
      </c>
      <c r="BA41" s="205">
        <v>2</v>
      </c>
      <c r="BB41" s="205">
        <v>2</v>
      </c>
      <c r="BC41" s="205">
        <v>0</v>
      </c>
      <c r="BD41" s="205">
        <v>3</v>
      </c>
      <c r="BE41" s="205">
        <v>0</v>
      </c>
      <c r="BF41" s="205">
        <v>0</v>
      </c>
      <c r="BG41" s="205">
        <v>4</v>
      </c>
      <c r="BH41" s="205">
        <v>0</v>
      </c>
      <c r="BI41" s="205">
        <v>0</v>
      </c>
      <c r="BJ41" s="205"/>
      <c r="BK41" s="205"/>
      <c r="BL41" s="205"/>
      <c r="BM41" s="205"/>
      <c r="BN41" s="205"/>
      <c r="BO41" s="204"/>
      <c r="BP41" s="197"/>
      <c r="BQ41" s="197"/>
      <c r="BR41" s="197"/>
      <c r="BS41" s="197"/>
      <c r="BT41" s="197"/>
      <c r="BU41" s="197"/>
      <c r="BV41" s="197"/>
      <c r="BW41" s="197"/>
      <c r="BX41" s="197"/>
      <c r="BY41" s="197"/>
      <c r="BZ41" s="197"/>
      <c r="CA41" s="197"/>
      <c r="CB41" s="197"/>
      <c r="CC41" s="197"/>
      <c r="CD41" s="197"/>
      <c r="CE41" s="197"/>
      <c r="CF41" s="197"/>
      <c r="CG41" s="197"/>
      <c r="CH41" s="197"/>
      <c r="CI41" s="197"/>
      <c r="CJ41" s="197"/>
      <c r="CK41" s="197"/>
      <c r="CL41" s="197"/>
      <c r="CM41" s="197"/>
      <c r="CN41" s="197"/>
      <c r="CO41" s="197"/>
      <c r="CP41" s="197"/>
      <c r="CQ41" s="197"/>
      <c r="CR41" s="197"/>
      <c r="CS41" s="197"/>
      <c r="CT41" s="197"/>
      <c r="CU41" s="197"/>
      <c r="CV41" s="197"/>
      <c r="CW41" s="197"/>
      <c r="CX41" s="197"/>
      <c r="CY41" s="197"/>
      <c r="CZ41" s="197"/>
      <c r="DA41" s="197"/>
      <c r="DB41" s="197"/>
      <c r="DC41" s="197"/>
      <c r="DD41" s="197"/>
      <c r="DE41" s="197"/>
      <c r="DF41" s="197"/>
      <c r="DG41" s="197"/>
      <c r="DH41" s="197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  <c r="ED41" s="197"/>
      <c r="EE41" s="197"/>
      <c r="EF41" s="197"/>
      <c r="EG41" s="197"/>
      <c r="EH41" s="197"/>
      <c r="EI41" s="197"/>
      <c r="EJ41" s="197"/>
      <c r="EK41" s="197"/>
      <c r="EL41" s="197"/>
      <c r="EM41" s="197"/>
      <c r="EN41" s="197"/>
      <c r="EO41" s="197"/>
      <c r="EP41" s="197"/>
      <c r="EQ41" s="197"/>
      <c r="ER41" s="197"/>
      <c r="ES41" s="197"/>
      <c r="ET41" s="197"/>
      <c r="EU41" s="197"/>
      <c r="EV41" s="197"/>
      <c r="EW41" s="197"/>
      <c r="EX41" s="197"/>
      <c r="EY41" s="197"/>
      <c r="EZ41" s="197"/>
      <c r="FA41" s="197"/>
      <c r="FB41" s="197"/>
      <c r="FC41" s="197"/>
      <c r="FD41" s="197"/>
      <c r="FE41" s="197"/>
      <c r="FF41" s="197"/>
      <c r="FG41" s="197"/>
      <c r="FH41" s="197"/>
      <c r="FI41" s="197"/>
      <c r="FJ41" s="197"/>
      <c r="FK41" s="197"/>
      <c r="FL41" s="197"/>
      <c r="FM41" s="197"/>
      <c r="FN41" s="197"/>
      <c r="FO41" s="197"/>
      <c r="FP41" s="197"/>
      <c r="FQ41" s="197"/>
      <c r="FR41" s="197"/>
      <c r="FS41" s="197"/>
      <c r="FT41" s="197"/>
      <c r="FU41" s="197"/>
      <c r="FV41" s="197"/>
      <c r="FW41" s="197"/>
      <c r="FX41" s="197"/>
      <c r="FY41" s="197"/>
      <c r="FZ41" s="197"/>
      <c r="GA41" s="197"/>
      <c r="GB41" s="197"/>
      <c r="GC41" s="197"/>
      <c r="GD41" s="197"/>
      <c r="GE41" s="197"/>
      <c r="GF41" s="197"/>
      <c r="GG41" s="197"/>
      <c r="GH41" s="197"/>
      <c r="GI41" s="197"/>
      <c r="GJ41" s="197"/>
      <c r="GK41" s="197"/>
      <c r="GL41" s="197"/>
      <c r="GM41" s="197"/>
      <c r="GN41" s="197"/>
      <c r="GO41" s="197"/>
      <c r="GP41" s="197"/>
      <c r="GQ41" s="197"/>
      <c r="GR41" s="197"/>
      <c r="GS41" s="197"/>
      <c r="GT41" s="197"/>
      <c r="GU41" s="197"/>
      <c r="GV41" s="197"/>
      <c r="GW41" s="197"/>
      <c r="GX41" s="197"/>
      <c r="GY41" s="197"/>
      <c r="GZ41" s="197"/>
      <c r="HA41" s="197"/>
      <c r="HB41" s="197"/>
      <c r="HC41" s="197"/>
      <c r="HD41" s="197"/>
      <c r="HE41" s="197"/>
      <c r="HF41" s="197"/>
      <c r="HG41" s="197"/>
      <c r="HH41" s="197"/>
      <c r="HI41" s="197"/>
      <c r="HJ41" s="197"/>
      <c r="HK41" s="197"/>
      <c r="HL41" s="197"/>
      <c r="HM41" s="197"/>
      <c r="HN41" s="197"/>
      <c r="HO41" s="197"/>
      <c r="HP41" s="197"/>
      <c r="HQ41" s="197"/>
      <c r="HR41" s="197"/>
      <c r="HS41" s="197"/>
      <c r="HT41" s="197"/>
      <c r="HU41" s="197"/>
      <c r="HV41" s="197"/>
      <c r="HW41" s="197"/>
      <c r="HX41" s="197"/>
      <c r="HY41" s="197"/>
      <c r="HZ41" s="197"/>
      <c r="IA41" s="197"/>
      <c r="IB41" s="197"/>
      <c r="IC41" s="197"/>
      <c r="ID41" s="197"/>
      <c r="IE41" s="197"/>
      <c r="IF41" s="197"/>
      <c r="IG41" s="197"/>
      <c r="IH41" s="197"/>
      <c r="II41" s="197"/>
      <c r="IJ41" s="197"/>
      <c r="IK41" s="197"/>
      <c r="IL41" s="197"/>
      <c r="IM41" s="197"/>
      <c r="IN41" s="197"/>
      <c r="IO41" s="197"/>
      <c r="IP41" s="197"/>
      <c r="IQ41" s="197"/>
      <c r="IR41" s="197"/>
      <c r="IS41" s="197"/>
      <c r="IT41" s="197"/>
      <c r="IU41" s="197"/>
      <c r="IV41" s="197"/>
      <c r="IW41" s="197"/>
    </row>
    <row r="42" spans="1:257">
      <c r="A42" s="208">
        <v>6</v>
      </c>
      <c r="B42" s="205" t="s">
        <v>994</v>
      </c>
      <c r="C42" s="205" t="str">
        <f t="shared" si="12"/>
        <v>PAUL SOKOL</v>
      </c>
      <c r="D42" s="205">
        <v>2</v>
      </c>
      <c r="E42" s="205">
        <v>119</v>
      </c>
      <c r="F42" s="205">
        <v>71</v>
      </c>
      <c r="G42" s="205">
        <v>4</v>
      </c>
      <c r="H42" s="206">
        <f t="shared" si="13"/>
        <v>0.52657004830917875</v>
      </c>
      <c r="I42" s="207"/>
      <c r="J42" s="205">
        <f t="shared" si="14"/>
        <v>80</v>
      </c>
      <c r="K42" s="205">
        <f t="shared" si="15"/>
        <v>50</v>
      </c>
      <c r="L42" s="205">
        <f t="shared" si="16"/>
        <v>3</v>
      </c>
      <c r="M42" s="206">
        <f t="shared" si="17"/>
        <v>0.625</v>
      </c>
      <c r="N42" s="205">
        <v>3</v>
      </c>
      <c r="O42" s="205">
        <v>1</v>
      </c>
      <c r="P42" s="205">
        <v>0</v>
      </c>
      <c r="Q42" s="205">
        <v>3</v>
      </c>
      <c r="R42" s="205">
        <v>0</v>
      </c>
      <c r="S42" s="205">
        <v>0</v>
      </c>
      <c r="T42" s="205">
        <v>5</v>
      </c>
      <c r="U42" s="205">
        <v>3</v>
      </c>
      <c r="V42" s="205">
        <v>0</v>
      </c>
      <c r="W42" s="205">
        <v>6</v>
      </c>
      <c r="X42" s="205">
        <v>4</v>
      </c>
      <c r="Y42" s="205">
        <v>0</v>
      </c>
      <c r="Z42" s="205">
        <v>7</v>
      </c>
      <c r="AA42" s="205">
        <v>6</v>
      </c>
      <c r="AB42" s="205">
        <v>1</v>
      </c>
      <c r="AC42" s="205">
        <v>6</v>
      </c>
      <c r="AD42" s="205">
        <v>2</v>
      </c>
      <c r="AE42" s="205">
        <v>1</v>
      </c>
      <c r="AF42" s="205">
        <v>5</v>
      </c>
      <c r="AG42" s="205">
        <v>2</v>
      </c>
      <c r="AH42" s="205">
        <v>0</v>
      </c>
      <c r="AI42" s="205">
        <v>7</v>
      </c>
      <c r="AJ42" s="205">
        <v>4</v>
      </c>
      <c r="AK42" s="205">
        <v>0</v>
      </c>
      <c r="AL42" s="205">
        <v>7</v>
      </c>
      <c r="AM42" s="205">
        <v>4</v>
      </c>
      <c r="AN42" s="205">
        <v>1</v>
      </c>
      <c r="AO42" s="205">
        <v>4</v>
      </c>
      <c r="AP42" s="205">
        <v>3</v>
      </c>
      <c r="AQ42" s="205">
        <v>0</v>
      </c>
      <c r="AR42" s="205">
        <v>4</v>
      </c>
      <c r="AS42" s="205">
        <v>4</v>
      </c>
      <c r="AT42" s="205">
        <v>0</v>
      </c>
      <c r="AU42" s="205">
        <v>3</v>
      </c>
      <c r="AV42" s="205">
        <v>2</v>
      </c>
      <c r="AW42" s="205">
        <v>0</v>
      </c>
      <c r="AX42" s="205">
        <v>4</v>
      </c>
      <c r="AY42" s="205">
        <v>4</v>
      </c>
      <c r="AZ42" s="205">
        <v>0</v>
      </c>
      <c r="BA42" s="205">
        <v>5</v>
      </c>
      <c r="BB42" s="205">
        <v>3</v>
      </c>
      <c r="BC42" s="205">
        <v>0</v>
      </c>
      <c r="BD42" s="205">
        <v>7</v>
      </c>
      <c r="BE42" s="205">
        <v>7</v>
      </c>
      <c r="BF42" s="205">
        <v>0</v>
      </c>
      <c r="BG42" s="205">
        <v>4</v>
      </c>
      <c r="BH42" s="205">
        <v>1</v>
      </c>
      <c r="BI42" s="205">
        <v>0</v>
      </c>
      <c r="BJ42" s="205"/>
      <c r="BK42" s="205"/>
      <c r="BL42" s="205"/>
      <c r="BM42" s="205"/>
      <c r="BN42" s="205"/>
      <c r="BO42" s="204"/>
      <c r="BP42" s="197"/>
      <c r="BQ42" s="197"/>
      <c r="BR42" s="197"/>
      <c r="BS42" s="197"/>
      <c r="BT42" s="197"/>
      <c r="BU42" s="197"/>
      <c r="BV42" s="197"/>
      <c r="BW42" s="197"/>
      <c r="BX42" s="197"/>
      <c r="BY42" s="197"/>
      <c r="BZ42" s="197"/>
      <c r="CA42" s="197"/>
      <c r="CB42" s="197"/>
      <c r="CC42" s="197"/>
      <c r="CD42" s="197"/>
      <c r="CE42" s="197"/>
      <c r="CF42" s="197"/>
      <c r="CG42" s="197"/>
      <c r="CH42" s="197"/>
      <c r="CI42" s="197"/>
      <c r="CJ42" s="197"/>
      <c r="CK42" s="197"/>
      <c r="CL42" s="197"/>
      <c r="CM42" s="197"/>
      <c r="CN42" s="197"/>
      <c r="CO42" s="197"/>
      <c r="CP42" s="197"/>
      <c r="CQ42" s="197"/>
      <c r="CR42" s="197"/>
      <c r="CS42" s="197"/>
      <c r="CT42" s="197"/>
      <c r="CU42" s="197"/>
      <c r="CV42" s="197"/>
      <c r="CW42" s="197"/>
      <c r="CX42" s="197"/>
      <c r="CY42" s="197"/>
      <c r="CZ42" s="197"/>
      <c r="DA42" s="197"/>
      <c r="DB42" s="197"/>
      <c r="DC42" s="197"/>
      <c r="DD42" s="197"/>
      <c r="DE42" s="197"/>
      <c r="DF42" s="197"/>
      <c r="DG42" s="197"/>
      <c r="DH42" s="197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  <c r="ED42" s="197"/>
      <c r="EE42" s="197"/>
      <c r="EF42" s="197"/>
      <c r="EG42" s="197"/>
      <c r="EH42" s="197"/>
      <c r="EI42" s="197"/>
      <c r="EJ42" s="197"/>
      <c r="EK42" s="197"/>
      <c r="EL42" s="197"/>
      <c r="EM42" s="197"/>
      <c r="EN42" s="197"/>
      <c r="EO42" s="197"/>
      <c r="EP42" s="197"/>
      <c r="EQ42" s="197"/>
      <c r="ER42" s="197"/>
      <c r="ES42" s="197"/>
      <c r="ET42" s="197"/>
      <c r="EU42" s="197"/>
      <c r="EV42" s="197"/>
      <c r="EW42" s="197"/>
      <c r="EX42" s="197"/>
      <c r="EY42" s="197"/>
      <c r="EZ42" s="197"/>
      <c r="FA42" s="197"/>
      <c r="FB42" s="197"/>
      <c r="FC42" s="197"/>
      <c r="FD42" s="197"/>
      <c r="FE42" s="197"/>
      <c r="FF42" s="197"/>
      <c r="FG42" s="197"/>
      <c r="FH42" s="197"/>
      <c r="FI42" s="197"/>
      <c r="FJ42" s="197"/>
      <c r="FK42" s="197"/>
      <c r="FL42" s="197"/>
      <c r="FM42" s="197"/>
      <c r="FN42" s="197"/>
      <c r="FO42" s="197"/>
      <c r="FP42" s="197"/>
      <c r="FQ42" s="197"/>
      <c r="FR42" s="197"/>
      <c r="FS42" s="197"/>
      <c r="FT42" s="197"/>
      <c r="FU42" s="197"/>
      <c r="FV42" s="197"/>
      <c r="FW42" s="197"/>
      <c r="FX42" s="197"/>
      <c r="FY42" s="197"/>
      <c r="FZ42" s="197"/>
      <c r="GA42" s="197"/>
      <c r="GB42" s="197"/>
      <c r="GC42" s="197"/>
      <c r="GD42" s="197"/>
      <c r="GE42" s="197"/>
      <c r="GF42" s="197"/>
      <c r="GG42" s="197"/>
      <c r="GH42" s="197"/>
      <c r="GI42" s="197"/>
      <c r="GJ42" s="197"/>
      <c r="GK42" s="197"/>
      <c r="GL42" s="197"/>
      <c r="GM42" s="197"/>
      <c r="GN42" s="197"/>
      <c r="GO42" s="197"/>
      <c r="GP42" s="197"/>
      <c r="GQ42" s="197"/>
      <c r="GR42" s="197"/>
      <c r="GS42" s="197"/>
      <c r="GT42" s="197"/>
      <c r="GU42" s="197"/>
      <c r="GV42" s="197"/>
      <c r="GW42" s="197"/>
      <c r="GX42" s="197"/>
      <c r="GY42" s="197"/>
      <c r="GZ42" s="197"/>
      <c r="HA42" s="197"/>
      <c r="HB42" s="197"/>
      <c r="HC42" s="197"/>
      <c r="HD42" s="197"/>
      <c r="HE42" s="197"/>
      <c r="HF42" s="197"/>
      <c r="HG42" s="197"/>
      <c r="HH42" s="197"/>
      <c r="HI42" s="197"/>
      <c r="HJ42" s="197"/>
      <c r="HK42" s="197"/>
      <c r="HL42" s="197"/>
      <c r="HM42" s="197"/>
      <c r="HN42" s="197"/>
      <c r="HO42" s="197"/>
      <c r="HP42" s="197"/>
      <c r="HQ42" s="197"/>
      <c r="HR42" s="197"/>
      <c r="HS42" s="197"/>
      <c r="HT42" s="197"/>
      <c r="HU42" s="197"/>
      <c r="HV42" s="197"/>
      <c r="HW42" s="197"/>
      <c r="HX42" s="197"/>
      <c r="HY42" s="197"/>
      <c r="HZ42" s="197"/>
      <c r="IA42" s="197"/>
      <c r="IB42" s="197"/>
      <c r="IC42" s="197"/>
      <c r="ID42" s="197"/>
      <c r="IE42" s="197"/>
      <c r="IF42" s="197"/>
      <c r="IG42" s="197"/>
      <c r="IH42" s="197"/>
      <c r="II42" s="197"/>
      <c r="IJ42" s="197"/>
      <c r="IK42" s="197"/>
      <c r="IL42" s="197"/>
      <c r="IM42" s="197"/>
      <c r="IN42" s="197"/>
      <c r="IO42" s="197"/>
      <c r="IP42" s="197"/>
      <c r="IQ42" s="197"/>
      <c r="IR42" s="197"/>
      <c r="IS42" s="197"/>
      <c r="IT42" s="197"/>
      <c r="IU42" s="197"/>
      <c r="IV42" s="197"/>
      <c r="IW42" s="197"/>
    </row>
    <row r="43" spans="1:257">
      <c r="A43" s="208">
        <v>7</v>
      </c>
      <c r="B43" s="205" t="s">
        <v>915</v>
      </c>
      <c r="C43" s="205" t="str">
        <f t="shared" si="12"/>
        <v>SCOTT ROUSE</v>
      </c>
      <c r="D43" s="205">
        <v>4</v>
      </c>
      <c r="E43" s="205">
        <v>204</v>
      </c>
      <c r="F43" s="205">
        <v>105</v>
      </c>
      <c r="G43" s="205">
        <v>7</v>
      </c>
      <c r="H43" s="206">
        <f t="shared" si="13"/>
        <v>0.625</v>
      </c>
      <c r="I43" s="207"/>
      <c r="J43" s="205">
        <f t="shared" si="14"/>
        <v>59</v>
      </c>
      <c r="K43" s="205">
        <f t="shared" si="15"/>
        <v>35</v>
      </c>
      <c r="L43" s="205">
        <f t="shared" si="16"/>
        <v>4</v>
      </c>
      <c r="M43" s="206">
        <f t="shared" si="17"/>
        <v>0.59322033898305082</v>
      </c>
      <c r="N43" s="205">
        <v>4</v>
      </c>
      <c r="O43" s="205">
        <v>1</v>
      </c>
      <c r="P43" s="205">
        <v>0</v>
      </c>
      <c r="Q43" s="205">
        <v>4</v>
      </c>
      <c r="R43" s="205">
        <v>2</v>
      </c>
      <c r="S43" s="205">
        <v>1</v>
      </c>
      <c r="T43" s="205">
        <v>5</v>
      </c>
      <c r="U43" s="205">
        <v>4</v>
      </c>
      <c r="V43" s="205">
        <v>0</v>
      </c>
      <c r="W43" s="205">
        <v>5</v>
      </c>
      <c r="X43" s="205">
        <v>1</v>
      </c>
      <c r="Y43" s="205">
        <v>0</v>
      </c>
      <c r="Z43" s="205">
        <v>4</v>
      </c>
      <c r="AA43" s="205">
        <v>1</v>
      </c>
      <c r="AB43" s="205">
        <v>0</v>
      </c>
      <c r="AC43" s="205">
        <v>4</v>
      </c>
      <c r="AD43" s="205">
        <v>2</v>
      </c>
      <c r="AE43" s="205">
        <v>0</v>
      </c>
      <c r="AF43" s="205">
        <v>0</v>
      </c>
      <c r="AG43" s="205">
        <v>0</v>
      </c>
      <c r="AH43" s="205">
        <v>0</v>
      </c>
      <c r="AI43" s="205">
        <v>6</v>
      </c>
      <c r="AJ43" s="205">
        <v>3</v>
      </c>
      <c r="AK43" s="205">
        <v>0</v>
      </c>
      <c r="AL43" s="205">
        <v>0</v>
      </c>
      <c r="AM43" s="205">
        <v>0</v>
      </c>
      <c r="AN43" s="205">
        <v>0</v>
      </c>
      <c r="AO43" s="205">
        <v>5</v>
      </c>
      <c r="AP43" s="205">
        <v>3</v>
      </c>
      <c r="AQ43" s="205">
        <v>1</v>
      </c>
      <c r="AR43" s="205">
        <v>4</v>
      </c>
      <c r="AS43" s="205">
        <v>3</v>
      </c>
      <c r="AT43" s="205">
        <v>0</v>
      </c>
      <c r="AU43" s="205">
        <v>2</v>
      </c>
      <c r="AV43" s="205">
        <v>1</v>
      </c>
      <c r="AW43" s="205">
        <v>0</v>
      </c>
      <c r="AX43" s="205">
        <v>4</v>
      </c>
      <c r="AY43" s="205">
        <v>3</v>
      </c>
      <c r="AZ43" s="205">
        <v>0</v>
      </c>
      <c r="BA43" s="205">
        <v>2</v>
      </c>
      <c r="BB43" s="205">
        <v>1</v>
      </c>
      <c r="BC43" s="205">
        <v>0</v>
      </c>
      <c r="BD43" s="205">
        <v>6</v>
      </c>
      <c r="BE43" s="205">
        <v>6</v>
      </c>
      <c r="BF43" s="205">
        <v>2</v>
      </c>
      <c r="BG43" s="205">
        <v>4</v>
      </c>
      <c r="BH43" s="205">
        <v>4</v>
      </c>
      <c r="BI43" s="205">
        <v>0</v>
      </c>
      <c r="BJ43" s="205"/>
      <c r="BK43" s="205"/>
      <c r="BL43" s="205"/>
      <c r="BM43" s="205"/>
      <c r="BN43" s="205"/>
      <c r="BO43" s="204"/>
      <c r="BP43" s="197"/>
      <c r="BQ43" s="197"/>
      <c r="BR43" s="197"/>
      <c r="BS43" s="197"/>
      <c r="BT43" s="197"/>
      <c r="BU43" s="197"/>
      <c r="BV43" s="197"/>
      <c r="BW43" s="197"/>
      <c r="BX43" s="197"/>
      <c r="BY43" s="197"/>
      <c r="BZ43" s="197"/>
      <c r="CA43" s="197"/>
      <c r="CB43" s="197"/>
      <c r="CC43" s="197"/>
      <c r="CD43" s="197"/>
      <c r="CE43" s="197"/>
      <c r="CF43" s="197"/>
      <c r="CG43" s="197"/>
      <c r="CH43" s="197"/>
      <c r="CI43" s="197"/>
      <c r="CJ43" s="197"/>
      <c r="CK43" s="197"/>
      <c r="CL43" s="197"/>
      <c r="CM43" s="197"/>
      <c r="CN43" s="197"/>
      <c r="CO43" s="197"/>
      <c r="CP43" s="197"/>
      <c r="CQ43" s="197"/>
      <c r="CR43" s="197"/>
      <c r="CS43" s="197"/>
      <c r="CT43" s="197"/>
      <c r="CU43" s="197"/>
      <c r="CV43" s="197"/>
      <c r="CW43" s="197"/>
      <c r="CX43" s="197"/>
      <c r="CY43" s="197"/>
      <c r="CZ43" s="197"/>
      <c r="DA43" s="197"/>
      <c r="DB43" s="197"/>
      <c r="DC43" s="197"/>
      <c r="DD43" s="197"/>
      <c r="DE43" s="197"/>
      <c r="DF43" s="197"/>
      <c r="DG43" s="197"/>
      <c r="DH43" s="197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  <c r="ED43" s="197"/>
      <c r="EE43" s="197"/>
      <c r="EF43" s="197"/>
      <c r="EG43" s="197"/>
      <c r="EH43" s="197"/>
      <c r="EI43" s="197"/>
      <c r="EJ43" s="197"/>
      <c r="EK43" s="197"/>
      <c r="EL43" s="197"/>
      <c r="EM43" s="197"/>
      <c r="EN43" s="197"/>
      <c r="EO43" s="197"/>
      <c r="EP43" s="197"/>
      <c r="EQ43" s="197"/>
      <c r="ER43" s="197"/>
      <c r="ES43" s="197"/>
      <c r="ET43" s="197"/>
      <c r="EU43" s="197"/>
      <c r="EV43" s="197"/>
      <c r="EW43" s="197"/>
      <c r="EX43" s="197"/>
      <c r="EY43" s="197"/>
      <c r="EZ43" s="197"/>
      <c r="FA43" s="197"/>
      <c r="FB43" s="197"/>
      <c r="FC43" s="197"/>
      <c r="FD43" s="197"/>
      <c r="FE43" s="197"/>
      <c r="FF43" s="197"/>
      <c r="FG43" s="197"/>
      <c r="FH43" s="197"/>
      <c r="FI43" s="197"/>
      <c r="FJ43" s="197"/>
      <c r="FK43" s="197"/>
      <c r="FL43" s="197"/>
      <c r="FM43" s="197"/>
      <c r="FN43" s="197"/>
      <c r="FO43" s="197"/>
      <c r="FP43" s="197"/>
      <c r="FQ43" s="197"/>
      <c r="FR43" s="197"/>
      <c r="FS43" s="197"/>
      <c r="FT43" s="197"/>
      <c r="FU43" s="197"/>
      <c r="FV43" s="197"/>
      <c r="FW43" s="197"/>
      <c r="FX43" s="197"/>
      <c r="FY43" s="197"/>
      <c r="FZ43" s="197"/>
      <c r="GA43" s="197"/>
      <c r="GB43" s="197"/>
      <c r="GC43" s="197"/>
      <c r="GD43" s="197"/>
      <c r="GE43" s="197"/>
      <c r="GF43" s="197"/>
      <c r="GG43" s="197"/>
      <c r="GH43" s="197"/>
      <c r="GI43" s="197"/>
      <c r="GJ43" s="197"/>
      <c r="GK43" s="197"/>
      <c r="GL43" s="197"/>
      <c r="GM43" s="197"/>
      <c r="GN43" s="197"/>
      <c r="GO43" s="197"/>
      <c r="GP43" s="197"/>
      <c r="GQ43" s="197"/>
      <c r="GR43" s="197"/>
      <c r="GS43" s="197"/>
      <c r="GT43" s="197"/>
      <c r="GU43" s="197"/>
      <c r="GV43" s="197"/>
      <c r="GW43" s="197"/>
      <c r="GX43" s="197"/>
      <c r="GY43" s="197"/>
      <c r="GZ43" s="197"/>
      <c r="HA43" s="197"/>
      <c r="HB43" s="197"/>
      <c r="HC43" s="197"/>
      <c r="HD43" s="197"/>
      <c r="HE43" s="197"/>
      <c r="HF43" s="197"/>
      <c r="HG43" s="197"/>
      <c r="HH43" s="197"/>
      <c r="HI43" s="197"/>
      <c r="HJ43" s="197"/>
      <c r="HK43" s="197"/>
      <c r="HL43" s="197"/>
      <c r="HM43" s="197"/>
      <c r="HN43" s="197"/>
      <c r="HO43" s="197"/>
      <c r="HP43" s="197"/>
      <c r="HQ43" s="197"/>
      <c r="HR43" s="197"/>
      <c r="HS43" s="197"/>
      <c r="HT43" s="197"/>
      <c r="HU43" s="197"/>
      <c r="HV43" s="197"/>
      <c r="HW43" s="197"/>
      <c r="HX43" s="197"/>
      <c r="HY43" s="197"/>
      <c r="HZ43" s="197"/>
      <c r="IA43" s="197"/>
      <c r="IB43" s="197"/>
      <c r="IC43" s="197"/>
      <c r="ID43" s="197"/>
      <c r="IE43" s="197"/>
      <c r="IF43" s="197"/>
      <c r="IG43" s="197"/>
      <c r="IH43" s="197"/>
      <c r="II43" s="197"/>
      <c r="IJ43" s="197"/>
      <c r="IK43" s="197"/>
      <c r="IL43" s="197"/>
      <c r="IM43" s="197"/>
      <c r="IN43" s="197"/>
      <c r="IO43" s="197"/>
      <c r="IP43" s="197"/>
      <c r="IQ43" s="197"/>
      <c r="IR43" s="197"/>
      <c r="IS43" s="197"/>
      <c r="IT43" s="197"/>
      <c r="IU43" s="197"/>
      <c r="IV43" s="197"/>
      <c r="IW43" s="197"/>
    </row>
    <row r="44" spans="1:257">
      <c r="A44" s="208">
        <v>8</v>
      </c>
      <c r="B44" s="205" t="s">
        <v>949</v>
      </c>
      <c r="C44" s="205" t="str">
        <f t="shared" si="12"/>
        <v>KEVIN PESTA</v>
      </c>
      <c r="D44" s="205">
        <v>12</v>
      </c>
      <c r="E44" s="205">
        <v>621</v>
      </c>
      <c r="F44" s="205">
        <v>327</v>
      </c>
      <c r="G44" s="205">
        <v>3</v>
      </c>
      <c r="H44" s="206">
        <f t="shared" si="13"/>
        <v>0.55163043478260865</v>
      </c>
      <c r="I44" s="207"/>
      <c r="J44" s="205">
        <f t="shared" si="14"/>
        <v>60</v>
      </c>
      <c r="K44" s="205">
        <f t="shared" si="15"/>
        <v>32</v>
      </c>
      <c r="L44" s="205">
        <f t="shared" si="16"/>
        <v>0</v>
      </c>
      <c r="M44" s="206">
        <f t="shared" si="17"/>
        <v>0.53333333333333333</v>
      </c>
      <c r="N44" s="205">
        <v>4</v>
      </c>
      <c r="O44" s="205">
        <v>3</v>
      </c>
      <c r="P44" s="205">
        <v>0</v>
      </c>
      <c r="Q44" s="205">
        <v>4</v>
      </c>
      <c r="R44" s="205">
        <v>3</v>
      </c>
      <c r="S44" s="205">
        <v>0</v>
      </c>
      <c r="T44" s="205">
        <v>4</v>
      </c>
      <c r="U44" s="205">
        <v>3</v>
      </c>
      <c r="V44" s="205">
        <v>0</v>
      </c>
      <c r="W44" s="205">
        <v>0</v>
      </c>
      <c r="X44" s="205">
        <v>0</v>
      </c>
      <c r="Y44" s="205">
        <v>0</v>
      </c>
      <c r="Z44" s="205">
        <v>3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5</v>
      </c>
      <c r="AG44" s="205">
        <v>3</v>
      </c>
      <c r="AH44" s="205">
        <v>0</v>
      </c>
      <c r="AI44" s="205">
        <v>7</v>
      </c>
      <c r="AJ44" s="205">
        <v>3</v>
      </c>
      <c r="AK44" s="205">
        <v>0</v>
      </c>
      <c r="AL44" s="205">
        <v>6</v>
      </c>
      <c r="AM44" s="205">
        <v>5</v>
      </c>
      <c r="AN44" s="205">
        <v>0</v>
      </c>
      <c r="AO44" s="205">
        <v>5</v>
      </c>
      <c r="AP44" s="205">
        <v>2</v>
      </c>
      <c r="AQ44" s="205">
        <v>0</v>
      </c>
      <c r="AR44" s="205">
        <v>5</v>
      </c>
      <c r="AS44" s="205">
        <v>2</v>
      </c>
      <c r="AT44" s="205">
        <v>0</v>
      </c>
      <c r="AU44" s="205">
        <v>4</v>
      </c>
      <c r="AV44" s="205">
        <v>2</v>
      </c>
      <c r="AW44" s="205">
        <v>0</v>
      </c>
      <c r="AX44" s="205">
        <v>0</v>
      </c>
      <c r="AY44" s="205">
        <v>0</v>
      </c>
      <c r="AZ44" s="205">
        <v>0</v>
      </c>
      <c r="BA44" s="205">
        <v>4</v>
      </c>
      <c r="BB44" s="205">
        <v>2</v>
      </c>
      <c r="BC44" s="205">
        <v>0</v>
      </c>
      <c r="BD44" s="205">
        <v>5</v>
      </c>
      <c r="BE44" s="205">
        <v>2</v>
      </c>
      <c r="BF44" s="205">
        <v>0</v>
      </c>
      <c r="BG44" s="205">
        <v>4</v>
      </c>
      <c r="BH44" s="205">
        <v>2</v>
      </c>
      <c r="BI44" s="205">
        <v>0</v>
      </c>
      <c r="BJ44" s="205"/>
      <c r="BK44" s="205"/>
      <c r="BL44" s="205"/>
      <c r="BM44" s="205"/>
      <c r="BN44" s="205"/>
      <c r="BO44" s="204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  <c r="CS44" s="197"/>
      <c r="CT44" s="197"/>
      <c r="CU44" s="197"/>
      <c r="CV44" s="197"/>
      <c r="CW44" s="197"/>
      <c r="CX44" s="197"/>
      <c r="CY44" s="197"/>
      <c r="CZ44" s="197"/>
      <c r="DA44" s="197"/>
      <c r="DB44" s="197"/>
      <c r="DC44" s="197"/>
      <c r="DD44" s="197"/>
      <c r="DE44" s="197"/>
      <c r="DF44" s="197"/>
      <c r="DG44" s="197"/>
      <c r="DH44" s="197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  <c r="ED44" s="197"/>
      <c r="EE44" s="197"/>
      <c r="EF44" s="197"/>
      <c r="EG44" s="197"/>
      <c r="EH44" s="197"/>
      <c r="EI44" s="197"/>
      <c r="EJ44" s="197"/>
      <c r="EK44" s="197"/>
      <c r="EL44" s="197"/>
      <c r="EM44" s="197"/>
      <c r="EN44" s="197"/>
      <c r="EO44" s="197"/>
      <c r="EP44" s="197"/>
      <c r="EQ44" s="197"/>
      <c r="ER44" s="197"/>
      <c r="ES44" s="197"/>
      <c r="ET44" s="197"/>
      <c r="EU44" s="197"/>
      <c r="EV44" s="197"/>
      <c r="EW44" s="197"/>
      <c r="EX44" s="197"/>
      <c r="EY44" s="197"/>
      <c r="EZ44" s="197"/>
      <c r="FA44" s="197"/>
      <c r="FB44" s="197"/>
      <c r="FC44" s="197"/>
      <c r="FD44" s="197"/>
      <c r="FE44" s="197"/>
      <c r="FF44" s="197"/>
      <c r="FG44" s="197"/>
      <c r="FH44" s="197"/>
      <c r="FI44" s="197"/>
      <c r="FJ44" s="197"/>
      <c r="FK44" s="197"/>
      <c r="FL44" s="197"/>
      <c r="FM44" s="197"/>
      <c r="FN44" s="197"/>
      <c r="FO44" s="197"/>
      <c r="FP44" s="197"/>
      <c r="FQ44" s="197"/>
      <c r="FR44" s="197"/>
      <c r="FS44" s="197"/>
      <c r="FT44" s="197"/>
      <c r="FU44" s="197"/>
      <c r="FV44" s="197"/>
      <c r="FW44" s="197"/>
      <c r="FX44" s="197"/>
      <c r="FY44" s="197"/>
      <c r="FZ44" s="197"/>
      <c r="GA44" s="197"/>
      <c r="GB44" s="197"/>
      <c r="GC44" s="197"/>
      <c r="GD44" s="197"/>
      <c r="GE44" s="197"/>
      <c r="GF44" s="197"/>
      <c r="GG44" s="197"/>
      <c r="GH44" s="197"/>
      <c r="GI44" s="197"/>
      <c r="GJ44" s="197"/>
      <c r="GK44" s="197"/>
      <c r="GL44" s="197"/>
      <c r="GM44" s="197"/>
      <c r="GN44" s="197"/>
      <c r="GO44" s="197"/>
      <c r="GP44" s="197"/>
      <c r="GQ44" s="197"/>
      <c r="GR44" s="197"/>
      <c r="GS44" s="197"/>
      <c r="GT44" s="197"/>
      <c r="GU44" s="197"/>
      <c r="GV44" s="197"/>
      <c r="GW44" s="197"/>
      <c r="GX44" s="197"/>
      <c r="GY44" s="197"/>
      <c r="GZ44" s="197"/>
      <c r="HA44" s="197"/>
      <c r="HB44" s="197"/>
      <c r="HC44" s="197"/>
      <c r="HD44" s="197"/>
      <c r="HE44" s="197"/>
      <c r="HF44" s="197"/>
      <c r="HG44" s="197"/>
      <c r="HH44" s="197"/>
      <c r="HI44" s="197"/>
      <c r="HJ44" s="197"/>
      <c r="HK44" s="197"/>
      <c r="HL44" s="197"/>
      <c r="HM44" s="197"/>
      <c r="HN44" s="197"/>
      <c r="HO44" s="197"/>
      <c r="HP44" s="197"/>
      <c r="HQ44" s="197"/>
      <c r="HR44" s="197"/>
      <c r="HS44" s="197"/>
      <c r="HT44" s="197"/>
      <c r="HU44" s="197"/>
      <c r="HV44" s="197"/>
      <c r="HW44" s="197"/>
      <c r="HX44" s="197"/>
      <c r="HY44" s="197"/>
      <c r="HZ44" s="197"/>
      <c r="IA44" s="197"/>
      <c r="IB44" s="197"/>
      <c r="IC44" s="197"/>
      <c r="ID44" s="197"/>
      <c r="IE44" s="197"/>
      <c r="IF44" s="197"/>
      <c r="IG44" s="197"/>
      <c r="IH44" s="197"/>
      <c r="II44" s="197"/>
      <c r="IJ44" s="197"/>
      <c r="IK44" s="197"/>
      <c r="IL44" s="197"/>
      <c r="IM44" s="197"/>
      <c r="IN44" s="197"/>
      <c r="IO44" s="197"/>
      <c r="IP44" s="197"/>
      <c r="IQ44" s="197"/>
      <c r="IR44" s="197"/>
      <c r="IS44" s="197"/>
      <c r="IT44" s="197"/>
      <c r="IU44" s="197"/>
      <c r="IV44" s="197"/>
      <c r="IW44" s="197"/>
    </row>
    <row r="45" spans="1:257">
      <c r="A45" s="208">
        <v>9</v>
      </c>
      <c r="B45" s="205" t="s">
        <v>954</v>
      </c>
      <c r="C45" s="205" t="str">
        <f t="shared" si="12"/>
        <v>TODD WEBER</v>
      </c>
      <c r="D45" s="205">
        <v>2</v>
      </c>
      <c r="E45" s="209">
        <v>40</v>
      </c>
      <c r="F45" s="209">
        <v>25</v>
      </c>
      <c r="G45" s="209">
        <v>2</v>
      </c>
      <c r="H45" s="206">
        <f t="shared" si="13"/>
        <v>0.52671755725190839</v>
      </c>
      <c r="I45" s="207"/>
      <c r="J45" s="205">
        <f t="shared" si="14"/>
        <v>0</v>
      </c>
      <c r="K45" s="205">
        <f t="shared" si="15"/>
        <v>0</v>
      </c>
      <c r="L45" s="205">
        <f t="shared" si="16"/>
        <v>0</v>
      </c>
      <c r="M45" s="206" t="e">
        <f t="shared" si="17"/>
        <v>#DIV/0!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0</v>
      </c>
      <c r="AH45" s="205">
        <v>0</v>
      </c>
      <c r="AI45" s="205">
        <v>0</v>
      </c>
      <c r="AJ45" s="205">
        <v>0</v>
      </c>
      <c r="AK45" s="205">
        <v>0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  <c r="AU45" s="205">
        <v>0</v>
      </c>
      <c r="AV45" s="205">
        <v>0</v>
      </c>
      <c r="AW45" s="205">
        <v>0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205">
        <v>0</v>
      </c>
      <c r="BD45" s="205">
        <v>0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205"/>
      <c r="BK45" s="205"/>
      <c r="BL45" s="205"/>
      <c r="BM45" s="205"/>
      <c r="BN45" s="205"/>
      <c r="BO45" s="204"/>
      <c r="BP45" s="197"/>
      <c r="BQ45" s="197"/>
      <c r="BR45" s="197"/>
      <c r="BS45" s="197"/>
      <c r="BT45" s="197"/>
      <c r="BU45" s="197"/>
      <c r="BV45" s="197"/>
      <c r="BW45" s="197"/>
      <c r="BX45" s="197"/>
      <c r="BY45" s="197"/>
      <c r="BZ45" s="197"/>
      <c r="CA45" s="197"/>
      <c r="CB45" s="197"/>
      <c r="CC45" s="197"/>
      <c r="CD45" s="197"/>
      <c r="CE45" s="197"/>
      <c r="CF45" s="197"/>
      <c r="CG45" s="197"/>
      <c r="CH45" s="197"/>
      <c r="CI45" s="197"/>
      <c r="CJ45" s="197"/>
      <c r="CK45" s="197"/>
      <c r="CL45" s="197"/>
      <c r="CM45" s="197"/>
      <c r="CN45" s="197"/>
      <c r="CO45" s="197"/>
      <c r="CP45" s="197"/>
      <c r="CQ45" s="197"/>
      <c r="CR45" s="197"/>
      <c r="CS45" s="197"/>
      <c r="CT45" s="197"/>
      <c r="CU45" s="197"/>
      <c r="CV45" s="197"/>
      <c r="CW45" s="197"/>
      <c r="CX45" s="197"/>
      <c r="CY45" s="197"/>
      <c r="CZ45" s="197"/>
      <c r="DA45" s="197"/>
      <c r="DB45" s="197"/>
      <c r="DC45" s="197"/>
      <c r="DD45" s="197"/>
      <c r="DE45" s="197"/>
      <c r="DF45" s="197"/>
      <c r="DG45" s="197"/>
      <c r="DH45" s="197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  <c r="ED45" s="197"/>
      <c r="EE45" s="197"/>
      <c r="EF45" s="197"/>
      <c r="EG45" s="197"/>
      <c r="EH45" s="197"/>
      <c r="EI45" s="197"/>
      <c r="EJ45" s="197"/>
      <c r="EK45" s="197"/>
      <c r="EL45" s="197"/>
      <c r="EM45" s="197"/>
      <c r="EN45" s="197"/>
      <c r="EO45" s="197"/>
      <c r="EP45" s="197"/>
      <c r="EQ45" s="197"/>
      <c r="ER45" s="197"/>
      <c r="ES45" s="197"/>
      <c r="ET45" s="197"/>
      <c r="EU45" s="197"/>
      <c r="EV45" s="197"/>
      <c r="EW45" s="197"/>
      <c r="EX45" s="197"/>
      <c r="EY45" s="197"/>
      <c r="EZ45" s="197"/>
      <c r="FA45" s="197"/>
      <c r="FB45" s="197"/>
      <c r="FC45" s="197"/>
      <c r="FD45" s="197"/>
      <c r="FE45" s="197"/>
      <c r="FF45" s="197"/>
      <c r="FG45" s="197"/>
      <c r="FH45" s="197"/>
      <c r="FI45" s="197"/>
      <c r="FJ45" s="197"/>
      <c r="FK45" s="197"/>
      <c r="FL45" s="197"/>
      <c r="FM45" s="197"/>
      <c r="FN45" s="197"/>
      <c r="FO45" s="197"/>
      <c r="FP45" s="197"/>
      <c r="FQ45" s="197"/>
      <c r="FR45" s="197"/>
      <c r="FS45" s="197"/>
      <c r="FT45" s="197"/>
      <c r="FU45" s="197"/>
      <c r="FV45" s="197"/>
      <c r="FW45" s="197"/>
      <c r="FX45" s="197"/>
      <c r="FY45" s="197"/>
      <c r="FZ45" s="197"/>
      <c r="GA45" s="197"/>
      <c r="GB45" s="197"/>
      <c r="GC45" s="197"/>
      <c r="GD45" s="197"/>
      <c r="GE45" s="197"/>
      <c r="GF45" s="197"/>
      <c r="GG45" s="197"/>
      <c r="GH45" s="197"/>
      <c r="GI45" s="197"/>
      <c r="GJ45" s="197"/>
      <c r="GK45" s="197"/>
      <c r="GL45" s="197"/>
      <c r="GM45" s="197"/>
      <c r="GN45" s="197"/>
      <c r="GO45" s="197"/>
      <c r="GP45" s="197"/>
      <c r="GQ45" s="197"/>
      <c r="GR45" s="197"/>
      <c r="GS45" s="197"/>
      <c r="GT45" s="197"/>
      <c r="GU45" s="197"/>
      <c r="GV45" s="197"/>
      <c r="GW45" s="197"/>
      <c r="GX45" s="197"/>
      <c r="GY45" s="197"/>
      <c r="GZ45" s="197"/>
      <c r="HA45" s="197"/>
      <c r="HB45" s="197"/>
      <c r="HC45" s="197"/>
      <c r="HD45" s="197"/>
      <c r="HE45" s="197"/>
      <c r="HF45" s="197"/>
      <c r="HG45" s="197"/>
      <c r="HH45" s="197"/>
      <c r="HI45" s="197"/>
      <c r="HJ45" s="197"/>
      <c r="HK45" s="197"/>
      <c r="HL45" s="197"/>
      <c r="HM45" s="197"/>
      <c r="HN45" s="197"/>
      <c r="HO45" s="197"/>
      <c r="HP45" s="197"/>
      <c r="HQ45" s="197"/>
      <c r="HR45" s="197"/>
      <c r="HS45" s="197"/>
      <c r="HT45" s="197"/>
      <c r="HU45" s="197"/>
      <c r="HV45" s="197"/>
      <c r="HW45" s="197"/>
      <c r="HX45" s="197"/>
      <c r="HY45" s="197"/>
      <c r="HZ45" s="197"/>
      <c r="IA45" s="197"/>
      <c r="IB45" s="197"/>
      <c r="IC45" s="197"/>
      <c r="ID45" s="197"/>
      <c r="IE45" s="197"/>
      <c r="IF45" s="197"/>
      <c r="IG45" s="197"/>
      <c r="IH45" s="197"/>
      <c r="II45" s="197"/>
      <c r="IJ45" s="197"/>
      <c r="IK45" s="197"/>
      <c r="IL45" s="197"/>
      <c r="IM45" s="197"/>
      <c r="IN45" s="197"/>
      <c r="IO45" s="197"/>
      <c r="IP45" s="197"/>
      <c r="IQ45" s="197"/>
      <c r="IR45" s="197"/>
      <c r="IS45" s="197"/>
      <c r="IT45" s="197"/>
      <c r="IU45" s="197"/>
      <c r="IV45" s="197"/>
      <c r="IW45" s="197"/>
    </row>
    <row r="46" spans="1:257">
      <c r="A46" s="208">
        <v>10</v>
      </c>
      <c r="B46" s="205" t="s">
        <v>862</v>
      </c>
      <c r="C46" s="205" t="str">
        <f t="shared" si="12"/>
        <v>JAMIE JAMALEDDINE</v>
      </c>
      <c r="D46" s="205">
        <v>9</v>
      </c>
      <c r="E46" s="205">
        <v>368</v>
      </c>
      <c r="F46" s="205">
        <v>203</v>
      </c>
      <c r="G46" s="205">
        <v>12</v>
      </c>
      <c r="H46" s="206">
        <f t="shared" si="13"/>
        <v>0.51076923076923075</v>
      </c>
      <c r="I46" s="207"/>
      <c r="J46" s="205">
        <f t="shared" si="14"/>
        <v>75</v>
      </c>
      <c r="K46" s="205">
        <f t="shared" si="15"/>
        <v>47</v>
      </c>
      <c r="L46" s="205">
        <f t="shared" si="16"/>
        <v>8</v>
      </c>
      <c r="M46" s="206">
        <f t="shared" si="17"/>
        <v>0.62666666666666671</v>
      </c>
      <c r="N46" s="205">
        <v>4</v>
      </c>
      <c r="O46" s="205">
        <v>4</v>
      </c>
      <c r="P46" s="205">
        <v>0</v>
      </c>
      <c r="Q46" s="205">
        <v>5</v>
      </c>
      <c r="R46" s="205">
        <v>4</v>
      </c>
      <c r="S46" s="205">
        <v>3</v>
      </c>
      <c r="T46" s="205">
        <v>5</v>
      </c>
      <c r="U46" s="205">
        <v>4</v>
      </c>
      <c r="V46" s="205">
        <v>0</v>
      </c>
      <c r="W46" s="205">
        <v>6</v>
      </c>
      <c r="X46" s="205">
        <v>5</v>
      </c>
      <c r="Y46" s="205">
        <v>0</v>
      </c>
      <c r="Z46" s="205">
        <v>6</v>
      </c>
      <c r="AA46" s="205">
        <v>6</v>
      </c>
      <c r="AB46" s="205">
        <v>1</v>
      </c>
      <c r="AC46" s="205">
        <v>4</v>
      </c>
      <c r="AD46" s="205">
        <v>1</v>
      </c>
      <c r="AE46" s="205">
        <v>1</v>
      </c>
      <c r="AF46" s="205">
        <v>5</v>
      </c>
      <c r="AG46" s="205">
        <v>3</v>
      </c>
      <c r="AH46" s="205">
        <v>0</v>
      </c>
      <c r="AI46" s="205">
        <v>6</v>
      </c>
      <c r="AJ46" s="205">
        <v>4</v>
      </c>
      <c r="AK46" s="205">
        <v>2</v>
      </c>
      <c r="AL46" s="205">
        <v>7</v>
      </c>
      <c r="AM46" s="205">
        <v>3</v>
      </c>
      <c r="AN46" s="205">
        <v>0</v>
      </c>
      <c r="AO46" s="205">
        <v>5</v>
      </c>
      <c r="AP46" s="205">
        <v>4</v>
      </c>
      <c r="AQ46" s="205">
        <v>0</v>
      </c>
      <c r="AR46" s="205">
        <v>5</v>
      </c>
      <c r="AS46" s="205">
        <v>0</v>
      </c>
      <c r="AT46" s="205">
        <v>0</v>
      </c>
      <c r="AU46" s="205">
        <v>4</v>
      </c>
      <c r="AV46" s="205">
        <v>2</v>
      </c>
      <c r="AW46" s="205">
        <v>0</v>
      </c>
      <c r="AX46" s="205">
        <v>5</v>
      </c>
      <c r="AY46" s="205">
        <v>3</v>
      </c>
      <c r="AZ46" s="205">
        <v>0</v>
      </c>
      <c r="BA46" s="205">
        <v>4</v>
      </c>
      <c r="BB46" s="205">
        <v>3</v>
      </c>
      <c r="BC46" s="205">
        <v>0</v>
      </c>
      <c r="BD46" s="205">
        <v>4</v>
      </c>
      <c r="BE46" s="205">
        <v>1</v>
      </c>
      <c r="BF46" s="205">
        <v>1</v>
      </c>
      <c r="BG46" s="205">
        <v>0</v>
      </c>
      <c r="BH46" s="205">
        <v>0</v>
      </c>
      <c r="BI46" s="205">
        <v>0</v>
      </c>
      <c r="BJ46" s="205"/>
      <c r="BK46" s="205"/>
      <c r="BL46" s="205"/>
      <c r="BM46" s="205"/>
      <c r="BN46" s="205"/>
      <c r="BO46" s="204"/>
      <c r="BP46" s="197"/>
      <c r="BQ46" s="197"/>
      <c r="BR46" s="197"/>
      <c r="BS46" s="197"/>
      <c r="BT46" s="197"/>
      <c r="BU46" s="197"/>
      <c r="BV46" s="197"/>
      <c r="BW46" s="197"/>
      <c r="BX46" s="197"/>
      <c r="BY46" s="197"/>
      <c r="BZ46" s="197"/>
      <c r="CA46" s="197"/>
      <c r="CB46" s="197"/>
      <c r="CC46" s="197"/>
      <c r="CD46" s="197"/>
      <c r="CE46" s="197"/>
      <c r="CF46" s="197"/>
      <c r="CG46" s="197"/>
      <c r="CH46" s="197"/>
      <c r="CI46" s="197"/>
      <c r="CJ46" s="197"/>
      <c r="CK46" s="197"/>
      <c r="CL46" s="197"/>
      <c r="CM46" s="197"/>
      <c r="CN46" s="197"/>
      <c r="CO46" s="197"/>
      <c r="CP46" s="197"/>
      <c r="CQ46" s="197"/>
      <c r="CR46" s="197"/>
      <c r="CS46" s="197"/>
      <c r="CT46" s="197"/>
      <c r="CU46" s="197"/>
      <c r="CV46" s="197"/>
      <c r="CW46" s="197"/>
      <c r="CX46" s="197"/>
      <c r="CY46" s="197"/>
      <c r="CZ46" s="197"/>
      <c r="DA46" s="197"/>
      <c r="DB46" s="197"/>
      <c r="DC46" s="197"/>
      <c r="DD46" s="197"/>
      <c r="DE46" s="197"/>
      <c r="DF46" s="197"/>
      <c r="DG46" s="197"/>
      <c r="DH46" s="197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  <c r="ED46" s="197"/>
      <c r="EE46" s="197"/>
      <c r="EF46" s="197"/>
      <c r="EG46" s="197"/>
      <c r="EH46" s="197"/>
      <c r="EI46" s="197"/>
      <c r="EJ46" s="197"/>
      <c r="EK46" s="197"/>
      <c r="EL46" s="197"/>
      <c r="EM46" s="197"/>
      <c r="EN46" s="197"/>
      <c r="EO46" s="197"/>
      <c r="EP46" s="197"/>
      <c r="EQ46" s="197"/>
      <c r="ER46" s="197"/>
      <c r="ES46" s="197"/>
      <c r="ET46" s="197"/>
      <c r="EU46" s="197"/>
      <c r="EV46" s="197"/>
      <c r="EW46" s="197"/>
      <c r="EX46" s="197"/>
      <c r="EY46" s="197"/>
      <c r="EZ46" s="197"/>
      <c r="FA46" s="197"/>
      <c r="FB46" s="197"/>
      <c r="FC46" s="197"/>
      <c r="FD46" s="197"/>
      <c r="FE46" s="197"/>
      <c r="FF46" s="197"/>
      <c r="FG46" s="197"/>
      <c r="FH46" s="197"/>
      <c r="FI46" s="197"/>
      <c r="FJ46" s="197"/>
      <c r="FK46" s="197"/>
      <c r="FL46" s="197"/>
      <c r="FM46" s="197"/>
      <c r="FN46" s="197"/>
      <c r="FO46" s="197"/>
      <c r="FP46" s="197"/>
      <c r="FQ46" s="197"/>
      <c r="FR46" s="197"/>
      <c r="FS46" s="197"/>
      <c r="FT46" s="197"/>
      <c r="FU46" s="197"/>
      <c r="FV46" s="197"/>
      <c r="FW46" s="197"/>
      <c r="FX46" s="197"/>
      <c r="FY46" s="197"/>
      <c r="FZ46" s="197"/>
      <c r="GA46" s="197"/>
      <c r="GB46" s="197"/>
      <c r="GC46" s="197"/>
      <c r="GD46" s="197"/>
      <c r="GE46" s="197"/>
      <c r="GF46" s="197"/>
      <c r="GG46" s="197"/>
      <c r="GH46" s="197"/>
      <c r="GI46" s="197"/>
      <c r="GJ46" s="197"/>
      <c r="GK46" s="197"/>
      <c r="GL46" s="197"/>
      <c r="GM46" s="197"/>
      <c r="GN46" s="197"/>
      <c r="GO46" s="197"/>
      <c r="GP46" s="197"/>
      <c r="GQ46" s="197"/>
      <c r="GR46" s="197"/>
      <c r="GS46" s="197"/>
      <c r="GT46" s="197"/>
      <c r="GU46" s="197"/>
      <c r="GV46" s="197"/>
      <c r="GW46" s="197"/>
      <c r="GX46" s="197"/>
      <c r="GY46" s="197"/>
      <c r="GZ46" s="197"/>
      <c r="HA46" s="197"/>
      <c r="HB46" s="197"/>
      <c r="HC46" s="197"/>
      <c r="HD46" s="197"/>
      <c r="HE46" s="197"/>
      <c r="HF46" s="197"/>
      <c r="HG46" s="197"/>
      <c r="HH46" s="197"/>
      <c r="HI46" s="197"/>
      <c r="HJ46" s="197"/>
      <c r="HK46" s="197"/>
      <c r="HL46" s="197"/>
      <c r="HM46" s="197"/>
      <c r="HN46" s="197"/>
      <c r="HO46" s="197"/>
      <c r="HP46" s="197"/>
      <c r="HQ46" s="197"/>
      <c r="HR46" s="197"/>
      <c r="HS46" s="197"/>
      <c r="HT46" s="197"/>
      <c r="HU46" s="197"/>
      <c r="HV46" s="197"/>
      <c r="HW46" s="197"/>
      <c r="HX46" s="197"/>
      <c r="HY46" s="197"/>
      <c r="HZ46" s="197"/>
      <c r="IA46" s="197"/>
      <c r="IB46" s="197"/>
      <c r="IC46" s="197"/>
      <c r="ID46" s="197"/>
      <c r="IE46" s="197"/>
      <c r="IF46" s="197"/>
      <c r="IG46" s="197"/>
      <c r="IH46" s="197"/>
      <c r="II46" s="197"/>
      <c r="IJ46" s="197"/>
      <c r="IK46" s="197"/>
      <c r="IL46" s="197"/>
      <c r="IM46" s="197"/>
      <c r="IN46" s="197"/>
      <c r="IO46" s="197"/>
      <c r="IP46" s="197"/>
      <c r="IQ46" s="197"/>
      <c r="IR46" s="197"/>
      <c r="IS46" s="197"/>
      <c r="IT46" s="197"/>
      <c r="IU46" s="197"/>
      <c r="IV46" s="197"/>
      <c r="IW46" s="197"/>
    </row>
    <row r="47" spans="1:257">
      <c r="A47" s="208">
        <v>11</v>
      </c>
      <c r="B47" s="205" t="s">
        <v>960</v>
      </c>
      <c r="C47" s="205" t="str">
        <f t="shared" si="12"/>
        <v>BRIAN DENNISON</v>
      </c>
      <c r="D47" s="205">
        <v>4</v>
      </c>
      <c r="E47" s="205">
        <v>262</v>
      </c>
      <c r="F47" s="205">
        <v>138</v>
      </c>
      <c r="G47" s="205">
        <v>8</v>
      </c>
      <c r="H47" s="206">
        <f t="shared" si="13"/>
        <v>0.47058823529411764</v>
      </c>
      <c r="I47" s="207"/>
      <c r="J47" s="205">
        <f t="shared" si="14"/>
        <v>54</v>
      </c>
      <c r="K47" s="205">
        <f t="shared" si="15"/>
        <v>27</v>
      </c>
      <c r="L47" s="205">
        <f t="shared" si="16"/>
        <v>0</v>
      </c>
      <c r="M47" s="206">
        <f t="shared" si="17"/>
        <v>0.5</v>
      </c>
      <c r="N47" s="205">
        <v>4</v>
      </c>
      <c r="O47" s="205">
        <v>0</v>
      </c>
      <c r="P47" s="205">
        <v>0</v>
      </c>
      <c r="Q47" s="205">
        <v>2</v>
      </c>
      <c r="R47" s="205">
        <v>1</v>
      </c>
      <c r="S47" s="205">
        <v>0</v>
      </c>
      <c r="T47" s="205">
        <v>4</v>
      </c>
      <c r="U47" s="205">
        <v>3</v>
      </c>
      <c r="V47" s="205">
        <v>0</v>
      </c>
      <c r="W47" s="205">
        <v>6</v>
      </c>
      <c r="X47" s="205">
        <v>0</v>
      </c>
      <c r="Y47" s="205">
        <v>0</v>
      </c>
      <c r="Z47" s="205">
        <v>3</v>
      </c>
      <c r="AA47" s="205">
        <v>2</v>
      </c>
      <c r="AB47" s="205">
        <v>0</v>
      </c>
      <c r="AC47" s="205">
        <v>2</v>
      </c>
      <c r="AD47" s="205">
        <v>2</v>
      </c>
      <c r="AE47" s="205">
        <v>0</v>
      </c>
      <c r="AF47" s="205">
        <v>4</v>
      </c>
      <c r="AG47" s="205">
        <v>0</v>
      </c>
      <c r="AH47" s="205">
        <v>0</v>
      </c>
      <c r="AI47" s="205">
        <v>6</v>
      </c>
      <c r="AJ47" s="205">
        <v>5</v>
      </c>
      <c r="AK47" s="205">
        <v>0</v>
      </c>
      <c r="AL47" s="205">
        <v>7</v>
      </c>
      <c r="AM47" s="205">
        <v>6</v>
      </c>
      <c r="AN47" s="205">
        <v>0</v>
      </c>
      <c r="AO47" s="205">
        <v>3</v>
      </c>
      <c r="AP47" s="205">
        <v>1</v>
      </c>
      <c r="AQ47" s="205">
        <v>0</v>
      </c>
      <c r="AR47" s="205">
        <v>0</v>
      </c>
      <c r="AS47" s="205">
        <v>0</v>
      </c>
      <c r="AT47" s="205">
        <v>0</v>
      </c>
      <c r="AU47" s="205">
        <v>3</v>
      </c>
      <c r="AV47" s="205">
        <v>1</v>
      </c>
      <c r="AW47" s="205">
        <v>0</v>
      </c>
      <c r="AX47" s="205">
        <v>4</v>
      </c>
      <c r="AY47" s="205">
        <v>2</v>
      </c>
      <c r="AZ47" s="205">
        <v>0</v>
      </c>
      <c r="BA47" s="205">
        <v>0</v>
      </c>
      <c r="BB47" s="205">
        <v>0</v>
      </c>
      <c r="BC47" s="205">
        <v>0</v>
      </c>
      <c r="BD47" s="205">
        <v>3</v>
      </c>
      <c r="BE47" s="205">
        <v>2</v>
      </c>
      <c r="BF47" s="205">
        <v>0</v>
      </c>
      <c r="BG47" s="205">
        <v>3</v>
      </c>
      <c r="BH47" s="205">
        <v>2</v>
      </c>
      <c r="BI47" s="205">
        <v>0</v>
      </c>
      <c r="BJ47" s="205"/>
      <c r="BK47" s="205"/>
      <c r="BL47" s="205"/>
      <c r="BM47" s="205"/>
      <c r="BN47" s="205"/>
      <c r="BO47" s="204"/>
      <c r="BP47" s="197"/>
      <c r="BQ47" s="197"/>
      <c r="BR47" s="197"/>
      <c r="BS47" s="197"/>
      <c r="BT47" s="197"/>
      <c r="BU47" s="197"/>
      <c r="BV47" s="197"/>
      <c r="BW47" s="197"/>
      <c r="BX47" s="197"/>
      <c r="BY47" s="197"/>
      <c r="BZ47" s="197"/>
      <c r="CA47" s="197"/>
      <c r="CB47" s="197"/>
      <c r="CC47" s="197"/>
      <c r="CD47" s="197"/>
      <c r="CE47" s="197"/>
      <c r="CF47" s="197"/>
      <c r="CG47" s="197"/>
      <c r="CH47" s="197"/>
      <c r="CI47" s="197"/>
      <c r="CJ47" s="197"/>
      <c r="CK47" s="197"/>
      <c r="CL47" s="197"/>
      <c r="CM47" s="197"/>
      <c r="CN47" s="197"/>
      <c r="CO47" s="197"/>
      <c r="CP47" s="197"/>
      <c r="CQ47" s="197"/>
      <c r="CR47" s="197"/>
      <c r="CS47" s="197"/>
      <c r="CT47" s="197"/>
      <c r="CU47" s="197"/>
      <c r="CV47" s="197"/>
      <c r="CW47" s="197"/>
      <c r="CX47" s="197"/>
      <c r="CY47" s="197"/>
      <c r="CZ47" s="197"/>
      <c r="DA47" s="197"/>
      <c r="DB47" s="197"/>
      <c r="DC47" s="197"/>
      <c r="DD47" s="197"/>
      <c r="DE47" s="197"/>
      <c r="DF47" s="197"/>
      <c r="DG47" s="197"/>
      <c r="DH47" s="197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  <c r="ED47" s="197"/>
      <c r="EE47" s="197"/>
      <c r="EF47" s="197"/>
      <c r="EG47" s="197"/>
      <c r="EH47" s="197"/>
      <c r="EI47" s="197"/>
      <c r="EJ47" s="197"/>
      <c r="EK47" s="197"/>
      <c r="EL47" s="197"/>
      <c r="EM47" s="197"/>
      <c r="EN47" s="197"/>
      <c r="EO47" s="197"/>
      <c r="EP47" s="197"/>
      <c r="EQ47" s="197"/>
      <c r="ER47" s="197"/>
      <c r="ES47" s="197"/>
      <c r="ET47" s="197"/>
      <c r="EU47" s="197"/>
      <c r="EV47" s="197"/>
      <c r="EW47" s="197"/>
      <c r="EX47" s="197"/>
      <c r="EY47" s="197"/>
      <c r="EZ47" s="197"/>
      <c r="FA47" s="197"/>
      <c r="FB47" s="197"/>
      <c r="FC47" s="197"/>
      <c r="FD47" s="197"/>
      <c r="FE47" s="197"/>
      <c r="FF47" s="197"/>
      <c r="FG47" s="197"/>
      <c r="FH47" s="197"/>
      <c r="FI47" s="197"/>
      <c r="FJ47" s="197"/>
      <c r="FK47" s="197"/>
      <c r="FL47" s="197"/>
      <c r="FM47" s="197"/>
      <c r="FN47" s="197"/>
      <c r="FO47" s="197"/>
      <c r="FP47" s="197"/>
      <c r="FQ47" s="197"/>
      <c r="FR47" s="197"/>
      <c r="FS47" s="197"/>
      <c r="FT47" s="197"/>
      <c r="FU47" s="197"/>
      <c r="FV47" s="197"/>
      <c r="FW47" s="197"/>
      <c r="FX47" s="197"/>
      <c r="FY47" s="197"/>
      <c r="FZ47" s="197"/>
      <c r="GA47" s="197"/>
      <c r="GB47" s="197"/>
      <c r="GC47" s="197"/>
      <c r="GD47" s="197"/>
      <c r="GE47" s="197"/>
      <c r="GF47" s="197"/>
      <c r="GG47" s="197"/>
      <c r="GH47" s="197"/>
      <c r="GI47" s="197"/>
      <c r="GJ47" s="197"/>
      <c r="GK47" s="197"/>
      <c r="GL47" s="197"/>
      <c r="GM47" s="197"/>
      <c r="GN47" s="197"/>
      <c r="GO47" s="197"/>
      <c r="GP47" s="197"/>
      <c r="GQ47" s="197"/>
      <c r="GR47" s="197"/>
      <c r="GS47" s="197"/>
      <c r="GT47" s="197"/>
      <c r="GU47" s="197"/>
      <c r="GV47" s="197"/>
      <c r="GW47" s="197"/>
      <c r="GX47" s="197"/>
      <c r="GY47" s="197"/>
      <c r="GZ47" s="197"/>
      <c r="HA47" s="197"/>
      <c r="HB47" s="197"/>
      <c r="HC47" s="197"/>
      <c r="HD47" s="197"/>
      <c r="HE47" s="197"/>
      <c r="HF47" s="197"/>
      <c r="HG47" s="197"/>
      <c r="HH47" s="197"/>
      <c r="HI47" s="197"/>
      <c r="HJ47" s="197"/>
      <c r="HK47" s="197"/>
      <c r="HL47" s="197"/>
      <c r="HM47" s="197"/>
      <c r="HN47" s="197"/>
      <c r="HO47" s="197"/>
      <c r="HP47" s="197"/>
      <c r="HQ47" s="197"/>
      <c r="HR47" s="197"/>
      <c r="HS47" s="197"/>
      <c r="HT47" s="197"/>
      <c r="HU47" s="197"/>
      <c r="HV47" s="197"/>
      <c r="HW47" s="197"/>
      <c r="HX47" s="197"/>
      <c r="HY47" s="197"/>
      <c r="HZ47" s="197"/>
      <c r="IA47" s="197"/>
      <c r="IB47" s="197"/>
      <c r="IC47" s="197"/>
      <c r="ID47" s="197"/>
      <c r="IE47" s="197"/>
      <c r="IF47" s="197"/>
      <c r="IG47" s="197"/>
      <c r="IH47" s="197"/>
      <c r="II47" s="197"/>
      <c r="IJ47" s="197"/>
      <c r="IK47" s="197"/>
      <c r="IL47" s="197"/>
      <c r="IM47" s="197"/>
      <c r="IN47" s="197"/>
      <c r="IO47" s="197"/>
      <c r="IP47" s="197"/>
      <c r="IQ47" s="197"/>
      <c r="IR47" s="197"/>
      <c r="IS47" s="197"/>
      <c r="IT47" s="197"/>
      <c r="IU47" s="197"/>
      <c r="IV47" s="197"/>
      <c r="IW47" s="197"/>
    </row>
    <row r="48" spans="1:257">
      <c r="A48" s="208">
        <v>12</v>
      </c>
      <c r="B48" s="205" t="s">
        <v>838</v>
      </c>
      <c r="C48" s="205" t="str">
        <f t="shared" si="12"/>
        <v>JEREMY REETZ</v>
      </c>
      <c r="D48" s="205">
        <v>6</v>
      </c>
      <c r="E48" s="209">
        <v>325</v>
      </c>
      <c r="F48" s="209">
        <v>166</v>
      </c>
      <c r="G48" s="209">
        <v>6</v>
      </c>
      <c r="H48" s="206">
        <f t="shared" si="13"/>
        <v>0.51578947368421058</v>
      </c>
      <c r="I48" s="207"/>
      <c r="J48" s="205">
        <f t="shared" si="14"/>
        <v>54</v>
      </c>
      <c r="K48" s="205">
        <f t="shared" si="15"/>
        <v>28</v>
      </c>
      <c r="L48" s="205">
        <f t="shared" si="16"/>
        <v>1</v>
      </c>
      <c r="M48" s="206">
        <f t="shared" si="17"/>
        <v>0.51851851851851849</v>
      </c>
      <c r="N48" s="205">
        <v>3</v>
      </c>
      <c r="O48" s="205">
        <v>1</v>
      </c>
      <c r="P48" s="205">
        <v>0</v>
      </c>
      <c r="Q48" s="205">
        <v>4</v>
      </c>
      <c r="R48" s="205">
        <v>2</v>
      </c>
      <c r="S48" s="205">
        <v>0</v>
      </c>
      <c r="T48" s="205">
        <v>5</v>
      </c>
      <c r="U48" s="205">
        <v>3</v>
      </c>
      <c r="V48" s="205">
        <v>0</v>
      </c>
      <c r="W48" s="205">
        <v>2</v>
      </c>
      <c r="X48" s="205">
        <v>1</v>
      </c>
      <c r="Y48" s="205">
        <v>0</v>
      </c>
      <c r="Z48" s="205">
        <v>7</v>
      </c>
      <c r="AA48" s="205">
        <v>3</v>
      </c>
      <c r="AB48" s="205">
        <v>0</v>
      </c>
      <c r="AC48" s="205">
        <v>5</v>
      </c>
      <c r="AD48" s="205">
        <v>4</v>
      </c>
      <c r="AE48" s="205">
        <v>0</v>
      </c>
      <c r="AF48" s="205">
        <v>5</v>
      </c>
      <c r="AG48" s="205">
        <v>2</v>
      </c>
      <c r="AH48" s="205">
        <v>0</v>
      </c>
      <c r="AI48" s="205">
        <v>0</v>
      </c>
      <c r="AJ48" s="205">
        <v>0</v>
      </c>
      <c r="AK48" s="205">
        <v>0</v>
      </c>
      <c r="AL48" s="205">
        <v>0</v>
      </c>
      <c r="AM48" s="205">
        <v>0</v>
      </c>
      <c r="AN48" s="205">
        <v>0</v>
      </c>
      <c r="AO48" s="205">
        <v>6</v>
      </c>
      <c r="AP48" s="205">
        <v>4</v>
      </c>
      <c r="AQ48" s="205">
        <v>0</v>
      </c>
      <c r="AR48" s="205">
        <v>0</v>
      </c>
      <c r="AS48" s="205">
        <v>0</v>
      </c>
      <c r="AT48" s="205">
        <v>0</v>
      </c>
      <c r="AU48" s="205">
        <v>1</v>
      </c>
      <c r="AV48" s="205">
        <v>1</v>
      </c>
      <c r="AW48" s="205">
        <v>0</v>
      </c>
      <c r="AX48" s="205">
        <v>5</v>
      </c>
      <c r="AY48" s="205">
        <v>1</v>
      </c>
      <c r="AZ48" s="205">
        <v>1</v>
      </c>
      <c r="BA48" s="205">
        <v>4</v>
      </c>
      <c r="BB48" s="205">
        <v>2</v>
      </c>
      <c r="BC48" s="205">
        <v>0</v>
      </c>
      <c r="BD48" s="205">
        <v>6</v>
      </c>
      <c r="BE48" s="205">
        <v>3</v>
      </c>
      <c r="BF48" s="205">
        <v>0</v>
      </c>
      <c r="BG48" s="205">
        <v>1</v>
      </c>
      <c r="BH48" s="205">
        <v>1</v>
      </c>
      <c r="BI48" s="205">
        <v>0</v>
      </c>
      <c r="BJ48" s="205"/>
      <c r="BK48" s="205"/>
      <c r="BL48" s="205"/>
      <c r="BM48" s="205"/>
      <c r="BN48" s="205"/>
      <c r="BO48" s="204"/>
      <c r="BP48" s="197"/>
      <c r="BQ48" s="197"/>
      <c r="BR48" s="197"/>
      <c r="BS48" s="197"/>
      <c r="BT48" s="197"/>
      <c r="BU48" s="197"/>
      <c r="BV48" s="197"/>
      <c r="BW48" s="197"/>
      <c r="BX48" s="197"/>
      <c r="BY48" s="197"/>
      <c r="BZ48" s="197"/>
      <c r="CA48" s="197"/>
      <c r="CB48" s="197"/>
      <c r="CC48" s="197"/>
      <c r="CD48" s="197"/>
      <c r="CE48" s="197"/>
      <c r="CF48" s="197"/>
      <c r="CG48" s="197"/>
      <c r="CH48" s="197"/>
      <c r="CI48" s="197"/>
      <c r="CJ48" s="197"/>
      <c r="CK48" s="197"/>
      <c r="CL48" s="197"/>
      <c r="CM48" s="197"/>
      <c r="CN48" s="197"/>
      <c r="CO48" s="197"/>
      <c r="CP48" s="197"/>
      <c r="CQ48" s="197"/>
      <c r="CR48" s="197"/>
      <c r="CS48" s="197"/>
      <c r="CT48" s="197"/>
      <c r="CU48" s="197"/>
      <c r="CV48" s="197"/>
      <c r="CW48" s="197"/>
      <c r="CX48" s="197"/>
      <c r="CY48" s="197"/>
      <c r="CZ48" s="197"/>
      <c r="DA48" s="197"/>
      <c r="DB48" s="197"/>
      <c r="DC48" s="197"/>
      <c r="DD48" s="197"/>
      <c r="DE48" s="197"/>
      <c r="DF48" s="197"/>
      <c r="DG48" s="197"/>
      <c r="DH48" s="197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  <c r="ED48" s="197"/>
      <c r="EE48" s="197"/>
      <c r="EF48" s="197"/>
      <c r="EG48" s="197"/>
      <c r="EH48" s="197"/>
      <c r="EI48" s="197"/>
      <c r="EJ48" s="197"/>
      <c r="EK48" s="197"/>
      <c r="EL48" s="197"/>
      <c r="EM48" s="197"/>
      <c r="EN48" s="197"/>
      <c r="EO48" s="197"/>
      <c r="EP48" s="197"/>
      <c r="EQ48" s="197"/>
      <c r="ER48" s="197"/>
      <c r="ES48" s="197"/>
      <c r="ET48" s="197"/>
      <c r="EU48" s="197"/>
      <c r="EV48" s="197"/>
      <c r="EW48" s="197"/>
      <c r="EX48" s="197"/>
      <c r="EY48" s="197"/>
      <c r="EZ48" s="197"/>
      <c r="FA48" s="197"/>
      <c r="FB48" s="197"/>
      <c r="FC48" s="197"/>
      <c r="FD48" s="197"/>
      <c r="FE48" s="197"/>
      <c r="FF48" s="197"/>
      <c r="FG48" s="197"/>
      <c r="FH48" s="197"/>
      <c r="FI48" s="197"/>
      <c r="FJ48" s="197"/>
      <c r="FK48" s="197"/>
      <c r="FL48" s="197"/>
      <c r="FM48" s="197"/>
      <c r="FN48" s="197"/>
      <c r="FO48" s="197"/>
      <c r="FP48" s="197"/>
      <c r="FQ48" s="197"/>
      <c r="FR48" s="197"/>
      <c r="FS48" s="197"/>
      <c r="FT48" s="197"/>
      <c r="FU48" s="197"/>
      <c r="FV48" s="197"/>
      <c r="FW48" s="197"/>
      <c r="FX48" s="197"/>
      <c r="FY48" s="197"/>
      <c r="FZ48" s="197"/>
      <c r="GA48" s="197"/>
      <c r="GB48" s="197"/>
      <c r="GC48" s="197"/>
      <c r="GD48" s="197"/>
      <c r="GE48" s="197"/>
      <c r="GF48" s="197"/>
      <c r="GG48" s="197"/>
      <c r="GH48" s="197"/>
      <c r="GI48" s="197"/>
      <c r="GJ48" s="197"/>
      <c r="GK48" s="197"/>
      <c r="GL48" s="197"/>
      <c r="GM48" s="197"/>
      <c r="GN48" s="197"/>
      <c r="GO48" s="197"/>
      <c r="GP48" s="197"/>
      <c r="GQ48" s="197"/>
      <c r="GR48" s="197"/>
      <c r="GS48" s="197"/>
      <c r="GT48" s="197"/>
      <c r="GU48" s="197"/>
      <c r="GV48" s="197"/>
      <c r="GW48" s="197"/>
      <c r="GX48" s="197"/>
      <c r="GY48" s="197"/>
      <c r="GZ48" s="197"/>
      <c r="HA48" s="197"/>
      <c r="HB48" s="197"/>
      <c r="HC48" s="197"/>
      <c r="HD48" s="197"/>
      <c r="HE48" s="197"/>
      <c r="HF48" s="197"/>
      <c r="HG48" s="197"/>
      <c r="HH48" s="197"/>
      <c r="HI48" s="197"/>
      <c r="HJ48" s="197"/>
      <c r="HK48" s="197"/>
      <c r="HL48" s="197"/>
      <c r="HM48" s="197"/>
      <c r="HN48" s="197"/>
      <c r="HO48" s="197"/>
      <c r="HP48" s="197"/>
      <c r="HQ48" s="197"/>
      <c r="HR48" s="197"/>
      <c r="HS48" s="197"/>
      <c r="HT48" s="197"/>
      <c r="HU48" s="197"/>
      <c r="HV48" s="197"/>
      <c r="HW48" s="197"/>
      <c r="HX48" s="197"/>
      <c r="HY48" s="197"/>
      <c r="HZ48" s="197"/>
      <c r="IA48" s="197"/>
      <c r="IB48" s="197"/>
      <c r="IC48" s="197"/>
      <c r="ID48" s="197"/>
      <c r="IE48" s="197"/>
      <c r="IF48" s="197"/>
      <c r="IG48" s="197"/>
      <c r="IH48" s="197"/>
      <c r="II48" s="197"/>
      <c r="IJ48" s="197"/>
      <c r="IK48" s="197"/>
      <c r="IL48" s="197"/>
      <c r="IM48" s="197"/>
      <c r="IN48" s="197"/>
      <c r="IO48" s="197"/>
      <c r="IP48" s="197"/>
      <c r="IQ48" s="197"/>
      <c r="IR48" s="197"/>
      <c r="IS48" s="197"/>
      <c r="IT48" s="197"/>
      <c r="IU48" s="197"/>
      <c r="IV48" s="197"/>
      <c r="IW48" s="197"/>
    </row>
    <row r="49" spans="1:257">
      <c r="A49" s="208">
        <v>13</v>
      </c>
      <c r="B49" s="205" t="s">
        <v>1074</v>
      </c>
      <c r="C49" s="205" t="str">
        <f t="shared" si="12"/>
        <v>DAVE BULLOCK</v>
      </c>
      <c r="D49" s="205">
        <v>1</v>
      </c>
      <c r="E49" s="205">
        <v>51</v>
      </c>
      <c r="F49" s="205">
        <v>24</v>
      </c>
      <c r="G49" s="205">
        <v>1</v>
      </c>
      <c r="H49" s="206" t="e">
        <f>#REF!/#REF!</f>
        <v>#REF!</v>
      </c>
      <c r="I49" s="207"/>
      <c r="J49" s="205">
        <f t="shared" si="14"/>
        <v>51</v>
      </c>
      <c r="K49" s="205">
        <f t="shared" si="15"/>
        <v>24</v>
      </c>
      <c r="L49" s="205">
        <f t="shared" si="16"/>
        <v>1</v>
      </c>
      <c r="M49" s="206">
        <f t="shared" si="17"/>
        <v>0.47058823529411764</v>
      </c>
      <c r="N49" s="205">
        <v>1</v>
      </c>
      <c r="O49" s="205">
        <v>0</v>
      </c>
      <c r="P49" s="205">
        <v>0</v>
      </c>
      <c r="Q49" s="205">
        <v>2</v>
      </c>
      <c r="R49" s="205">
        <v>1</v>
      </c>
      <c r="S49" s="205">
        <v>0</v>
      </c>
      <c r="T49" s="205">
        <v>2</v>
      </c>
      <c r="U49" s="205">
        <v>2</v>
      </c>
      <c r="V49" s="205">
        <v>0</v>
      </c>
      <c r="W49" s="205">
        <v>3</v>
      </c>
      <c r="X49" s="205">
        <v>0</v>
      </c>
      <c r="Y49" s="205">
        <v>0</v>
      </c>
      <c r="Z49" s="205">
        <v>4</v>
      </c>
      <c r="AA49" s="205">
        <v>2</v>
      </c>
      <c r="AB49" s="205">
        <v>0</v>
      </c>
      <c r="AC49" s="205">
        <v>2</v>
      </c>
      <c r="AD49" s="205">
        <v>0</v>
      </c>
      <c r="AE49" s="205">
        <v>0</v>
      </c>
      <c r="AF49" s="205">
        <v>5</v>
      </c>
      <c r="AG49" s="205">
        <v>2</v>
      </c>
      <c r="AH49" s="205">
        <v>0</v>
      </c>
      <c r="AI49" s="205">
        <v>6</v>
      </c>
      <c r="AJ49" s="205">
        <v>4</v>
      </c>
      <c r="AK49" s="205">
        <v>0</v>
      </c>
      <c r="AL49" s="205">
        <v>7</v>
      </c>
      <c r="AM49" s="205">
        <v>3</v>
      </c>
      <c r="AN49" s="205">
        <v>1</v>
      </c>
      <c r="AO49" s="205">
        <v>3</v>
      </c>
      <c r="AP49" s="205">
        <v>2</v>
      </c>
      <c r="AQ49" s="205">
        <v>0</v>
      </c>
      <c r="AR49" s="205">
        <v>4</v>
      </c>
      <c r="AS49" s="205">
        <v>3</v>
      </c>
      <c r="AT49" s="205">
        <v>0</v>
      </c>
      <c r="AU49" s="205">
        <v>5</v>
      </c>
      <c r="AV49" s="205">
        <v>3</v>
      </c>
      <c r="AW49" s="205">
        <v>0</v>
      </c>
      <c r="AX49" s="205">
        <v>0</v>
      </c>
      <c r="AY49" s="205">
        <v>0</v>
      </c>
      <c r="AZ49" s="205">
        <v>0</v>
      </c>
      <c r="BA49" s="205">
        <v>2</v>
      </c>
      <c r="BB49" s="205">
        <v>0</v>
      </c>
      <c r="BC49" s="205">
        <v>0</v>
      </c>
      <c r="BD49" s="205">
        <v>3</v>
      </c>
      <c r="BE49" s="205">
        <v>1</v>
      </c>
      <c r="BF49" s="205">
        <v>0</v>
      </c>
      <c r="BG49" s="205">
        <v>2</v>
      </c>
      <c r="BH49" s="205">
        <v>1</v>
      </c>
      <c r="BI49" s="205">
        <v>0</v>
      </c>
      <c r="BJ49" s="205"/>
      <c r="BK49" s="205"/>
      <c r="BL49" s="205"/>
      <c r="BM49" s="205"/>
      <c r="BN49" s="205"/>
      <c r="BO49" s="204"/>
      <c r="BP49" s="197"/>
      <c r="BQ49" s="197"/>
      <c r="BR49" s="197"/>
      <c r="BS49" s="197"/>
      <c r="BT49" s="197"/>
      <c r="BU49" s="197"/>
      <c r="BV49" s="197"/>
      <c r="BW49" s="197"/>
      <c r="BX49" s="197"/>
      <c r="BY49" s="197"/>
      <c r="BZ49" s="197"/>
      <c r="CA49" s="197"/>
      <c r="CB49" s="197"/>
      <c r="CC49" s="197"/>
      <c r="CD49" s="197"/>
      <c r="CE49" s="197"/>
      <c r="CF49" s="197"/>
      <c r="CG49" s="197"/>
      <c r="CH49" s="197"/>
      <c r="CI49" s="197"/>
      <c r="CJ49" s="197"/>
      <c r="CK49" s="197"/>
      <c r="CL49" s="197"/>
      <c r="CM49" s="197"/>
      <c r="CN49" s="197"/>
      <c r="CO49" s="197"/>
      <c r="CP49" s="197"/>
      <c r="CQ49" s="197"/>
      <c r="CR49" s="197"/>
      <c r="CS49" s="197"/>
      <c r="CT49" s="197"/>
      <c r="CU49" s="197"/>
      <c r="CV49" s="197"/>
      <c r="CW49" s="197"/>
      <c r="CX49" s="197"/>
      <c r="CY49" s="197"/>
      <c r="CZ49" s="197"/>
      <c r="DA49" s="197"/>
      <c r="DB49" s="197"/>
      <c r="DC49" s="197"/>
      <c r="DD49" s="197"/>
      <c r="DE49" s="197"/>
      <c r="DF49" s="197"/>
      <c r="DG49" s="197"/>
      <c r="DH49" s="197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  <c r="ED49" s="197"/>
      <c r="EE49" s="197"/>
      <c r="EF49" s="197"/>
      <c r="EG49" s="197"/>
      <c r="EH49" s="197"/>
      <c r="EI49" s="197"/>
      <c r="EJ49" s="197"/>
      <c r="EK49" s="197"/>
      <c r="EL49" s="197"/>
      <c r="EM49" s="197"/>
      <c r="EN49" s="197"/>
      <c r="EO49" s="197"/>
      <c r="EP49" s="197"/>
      <c r="EQ49" s="197"/>
      <c r="ER49" s="197"/>
      <c r="ES49" s="197"/>
      <c r="ET49" s="197"/>
      <c r="EU49" s="197"/>
      <c r="EV49" s="197"/>
      <c r="EW49" s="197"/>
      <c r="EX49" s="197"/>
      <c r="EY49" s="197"/>
      <c r="EZ49" s="197"/>
      <c r="FA49" s="197"/>
      <c r="FB49" s="197"/>
      <c r="FC49" s="197"/>
      <c r="FD49" s="197"/>
      <c r="FE49" s="197"/>
      <c r="FF49" s="197"/>
      <c r="FG49" s="197"/>
      <c r="FH49" s="197"/>
      <c r="FI49" s="197"/>
      <c r="FJ49" s="197"/>
      <c r="FK49" s="197"/>
      <c r="FL49" s="197"/>
      <c r="FM49" s="197"/>
      <c r="FN49" s="197"/>
      <c r="FO49" s="197"/>
      <c r="FP49" s="197"/>
      <c r="FQ49" s="197"/>
      <c r="FR49" s="197"/>
      <c r="FS49" s="197"/>
      <c r="FT49" s="197"/>
      <c r="FU49" s="197"/>
      <c r="FV49" s="197"/>
      <c r="FW49" s="197"/>
      <c r="FX49" s="197"/>
      <c r="FY49" s="197"/>
      <c r="FZ49" s="197"/>
      <c r="GA49" s="197"/>
      <c r="GB49" s="197"/>
      <c r="GC49" s="197"/>
      <c r="GD49" s="197"/>
      <c r="GE49" s="197"/>
      <c r="GF49" s="197"/>
      <c r="GG49" s="197"/>
      <c r="GH49" s="197"/>
      <c r="GI49" s="197"/>
      <c r="GJ49" s="197"/>
      <c r="GK49" s="197"/>
      <c r="GL49" s="197"/>
      <c r="GM49" s="197"/>
      <c r="GN49" s="197"/>
      <c r="GO49" s="197"/>
      <c r="GP49" s="197"/>
      <c r="GQ49" s="197"/>
      <c r="GR49" s="197"/>
      <c r="GS49" s="197"/>
      <c r="GT49" s="197"/>
      <c r="GU49" s="197"/>
      <c r="GV49" s="197"/>
      <c r="GW49" s="197"/>
      <c r="GX49" s="197"/>
      <c r="GY49" s="197"/>
      <c r="GZ49" s="197"/>
      <c r="HA49" s="197"/>
      <c r="HB49" s="197"/>
      <c r="HC49" s="197"/>
      <c r="HD49" s="197"/>
      <c r="HE49" s="197"/>
      <c r="HF49" s="197"/>
      <c r="HG49" s="197"/>
      <c r="HH49" s="197"/>
      <c r="HI49" s="197"/>
      <c r="HJ49" s="197"/>
      <c r="HK49" s="197"/>
      <c r="HL49" s="197"/>
      <c r="HM49" s="197"/>
      <c r="HN49" s="197"/>
      <c r="HO49" s="197"/>
      <c r="HP49" s="197"/>
      <c r="HQ49" s="197"/>
      <c r="HR49" s="197"/>
      <c r="HS49" s="197"/>
      <c r="HT49" s="197"/>
      <c r="HU49" s="197"/>
      <c r="HV49" s="197"/>
      <c r="HW49" s="197"/>
      <c r="HX49" s="197"/>
      <c r="HY49" s="197"/>
      <c r="HZ49" s="197"/>
      <c r="IA49" s="197"/>
      <c r="IB49" s="197"/>
      <c r="IC49" s="197"/>
      <c r="ID49" s="197"/>
      <c r="IE49" s="197"/>
      <c r="IF49" s="197"/>
      <c r="IG49" s="197"/>
      <c r="IH49" s="197"/>
      <c r="II49" s="197"/>
      <c r="IJ49" s="197"/>
      <c r="IK49" s="197"/>
      <c r="IL49" s="197"/>
      <c r="IM49" s="197"/>
      <c r="IN49" s="197"/>
      <c r="IO49" s="197"/>
      <c r="IP49" s="197"/>
      <c r="IQ49" s="197"/>
      <c r="IR49" s="197"/>
      <c r="IS49" s="197"/>
      <c r="IT49" s="197"/>
      <c r="IU49" s="197"/>
      <c r="IV49" s="197"/>
      <c r="IW49" s="197"/>
    </row>
    <row r="50" spans="1:257">
      <c r="A50" s="208">
        <v>14</v>
      </c>
      <c r="B50" s="205" t="s">
        <v>918</v>
      </c>
      <c r="C50" s="205" t="str">
        <f t="shared" si="12"/>
        <v>SCOTT DRAKE</v>
      </c>
      <c r="D50" s="205">
        <v>6</v>
      </c>
      <c r="E50" s="205">
        <v>285</v>
      </c>
      <c r="F50" s="205">
        <v>147</v>
      </c>
      <c r="G50" s="205">
        <v>6</v>
      </c>
      <c r="H50" s="206" t="e">
        <f>F51/E51</f>
        <v>#DIV/0!</v>
      </c>
      <c r="I50" s="207"/>
      <c r="J50" s="205">
        <f t="shared" si="14"/>
        <v>42</v>
      </c>
      <c r="K50" s="205">
        <f t="shared" si="15"/>
        <v>21</v>
      </c>
      <c r="L50" s="205">
        <f t="shared" si="16"/>
        <v>0</v>
      </c>
      <c r="M50" s="206">
        <f t="shared" si="17"/>
        <v>0.5</v>
      </c>
      <c r="N50" s="205">
        <v>0</v>
      </c>
      <c r="O50" s="205">
        <v>0</v>
      </c>
      <c r="P50" s="205">
        <v>0</v>
      </c>
      <c r="Q50" s="205">
        <v>2</v>
      </c>
      <c r="R50" s="205">
        <v>2</v>
      </c>
      <c r="S50" s="205">
        <v>0</v>
      </c>
      <c r="T50" s="205">
        <v>3</v>
      </c>
      <c r="U50" s="205">
        <v>1</v>
      </c>
      <c r="V50" s="205">
        <v>0</v>
      </c>
      <c r="W50" s="205">
        <v>0</v>
      </c>
      <c r="X50" s="205">
        <v>0</v>
      </c>
      <c r="Y50" s="205">
        <v>0</v>
      </c>
      <c r="Z50" s="205">
        <v>4</v>
      </c>
      <c r="AA50" s="205">
        <v>3</v>
      </c>
      <c r="AB50" s="205">
        <v>0</v>
      </c>
      <c r="AC50" s="205">
        <v>4</v>
      </c>
      <c r="AD50" s="205">
        <v>3</v>
      </c>
      <c r="AE50" s="205">
        <v>0</v>
      </c>
      <c r="AF50" s="205">
        <v>2</v>
      </c>
      <c r="AG50" s="205">
        <v>0</v>
      </c>
      <c r="AH50" s="205">
        <v>0</v>
      </c>
      <c r="AI50" s="205">
        <v>7</v>
      </c>
      <c r="AJ50" s="205">
        <v>4</v>
      </c>
      <c r="AK50" s="205">
        <v>0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4</v>
      </c>
      <c r="AS50" s="205">
        <v>1</v>
      </c>
      <c r="AT50" s="205">
        <v>0</v>
      </c>
      <c r="AU50" s="205">
        <v>5</v>
      </c>
      <c r="AV50" s="205">
        <v>2</v>
      </c>
      <c r="AW50" s="205">
        <v>0</v>
      </c>
      <c r="AX50" s="205">
        <v>4</v>
      </c>
      <c r="AY50" s="205">
        <v>3</v>
      </c>
      <c r="AZ50" s="205">
        <v>0</v>
      </c>
      <c r="BA50" s="205">
        <v>2</v>
      </c>
      <c r="BB50" s="205">
        <v>1</v>
      </c>
      <c r="BC50" s="205">
        <v>0</v>
      </c>
      <c r="BD50" s="205">
        <v>2</v>
      </c>
      <c r="BE50" s="205">
        <v>1</v>
      </c>
      <c r="BF50" s="205">
        <v>0</v>
      </c>
      <c r="BG50" s="205">
        <v>3</v>
      </c>
      <c r="BH50" s="205">
        <v>0</v>
      </c>
      <c r="BI50" s="205">
        <v>0</v>
      </c>
      <c r="BJ50" s="205"/>
      <c r="BK50" s="205"/>
      <c r="BL50" s="205"/>
      <c r="BM50" s="205"/>
      <c r="BN50" s="205"/>
      <c r="BO50" s="204"/>
      <c r="BP50" s="197"/>
      <c r="BQ50" s="197"/>
      <c r="BR50" s="197"/>
      <c r="BS50" s="197"/>
      <c r="BT50" s="197"/>
      <c r="BU50" s="197"/>
      <c r="BV50" s="197"/>
      <c r="BW50" s="197"/>
      <c r="BX50" s="197"/>
      <c r="BY50" s="197"/>
      <c r="BZ50" s="197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7"/>
      <c r="CL50" s="197"/>
      <c r="CM50" s="197"/>
      <c r="CN50" s="197"/>
      <c r="CO50" s="197"/>
      <c r="CP50" s="197"/>
      <c r="CQ50" s="197"/>
      <c r="CR50" s="197"/>
      <c r="CS50" s="197"/>
      <c r="CT50" s="197"/>
      <c r="CU50" s="197"/>
      <c r="CV50" s="197"/>
      <c r="CW50" s="197"/>
      <c r="CX50" s="197"/>
      <c r="CY50" s="197"/>
      <c r="CZ50" s="197"/>
      <c r="DA50" s="197"/>
      <c r="DB50" s="197"/>
      <c r="DC50" s="197"/>
      <c r="DD50" s="197"/>
      <c r="DE50" s="197"/>
      <c r="DF50" s="197"/>
      <c r="DG50" s="197"/>
      <c r="DH50" s="197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  <c r="ED50" s="197"/>
      <c r="EE50" s="197"/>
      <c r="EF50" s="197"/>
      <c r="EG50" s="197"/>
      <c r="EH50" s="197"/>
      <c r="EI50" s="197"/>
      <c r="EJ50" s="197"/>
      <c r="EK50" s="197"/>
      <c r="EL50" s="197"/>
      <c r="EM50" s="197"/>
      <c r="EN50" s="197"/>
      <c r="EO50" s="197"/>
      <c r="EP50" s="197"/>
      <c r="EQ50" s="197"/>
      <c r="ER50" s="197"/>
      <c r="ES50" s="197"/>
      <c r="ET50" s="197"/>
      <c r="EU50" s="197"/>
      <c r="EV50" s="197"/>
      <c r="EW50" s="197"/>
      <c r="EX50" s="197"/>
      <c r="EY50" s="197"/>
      <c r="EZ50" s="197"/>
      <c r="FA50" s="197"/>
      <c r="FB50" s="197"/>
      <c r="FC50" s="197"/>
      <c r="FD50" s="197"/>
      <c r="FE50" s="197"/>
      <c r="FF50" s="197"/>
      <c r="FG50" s="197"/>
      <c r="FH50" s="197"/>
      <c r="FI50" s="197"/>
      <c r="FJ50" s="197"/>
      <c r="FK50" s="197"/>
      <c r="FL50" s="197"/>
      <c r="FM50" s="197"/>
      <c r="FN50" s="197"/>
      <c r="FO50" s="197"/>
      <c r="FP50" s="197"/>
      <c r="FQ50" s="197"/>
      <c r="FR50" s="197"/>
      <c r="FS50" s="197"/>
      <c r="FT50" s="197"/>
      <c r="FU50" s="197"/>
      <c r="FV50" s="197"/>
      <c r="FW50" s="197"/>
      <c r="FX50" s="197"/>
      <c r="FY50" s="197"/>
      <c r="FZ50" s="197"/>
      <c r="GA50" s="197"/>
      <c r="GB50" s="197"/>
      <c r="GC50" s="197"/>
      <c r="GD50" s="197"/>
      <c r="GE50" s="197"/>
      <c r="GF50" s="197"/>
      <c r="GG50" s="197"/>
      <c r="GH50" s="197"/>
      <c r="GI50" s="197"/>
      <c r="GJ50" s="197"/>
      <c r="GK50" s="197"/>
      <c r="GL50" s="197"/>
      <c r="GM50" s="197"/>
      <c r="GN50" s="197"/>
      <c r="GO50" s="197"/>
      <c r="GP50" s="197"/>
      <c r="GQ50" s="197"/>
      <c r="GR50" s="197"/>
      <c r="GS50" s="197"/>
      <c r="GT50" s="197"/>
      <c r="GU50" s="197"/>
      <c r="GV50" s="197"/>
      <c r="GW50" s="197"/>
      <c r="GX50" s="197"/>
      <c r="GY50" s="197"/>
      <c r="GZ50" s="197"/>
      <c r="HA50" s="197"/>
      <c r="HB50" s="197"/>
      <c r="HC50" s="197"/>
      <c r="HD50" s="197"/>
      <c r="HE50" s="197"/>
      <c r="HF50" s="197"/>
      <c r="HG50" s="197"/>
      <c r="HH50" s="197"/>
      <c r="HI50" s="197"/>
      <c r="HJ50" s="197"/>
      <c r="HK50" s="197"/>
      <c r="HL50" s="197"/>
      <c r="HM50" s="197"/>
      <c r="HN50" s="197"/>
      <c r="HO50" s="197"/>
      <c r="HP50" s="197"/>
      <c r="HQ50" s="197"/>
      <c r="HR50" s="197"/>
      <c r="HS50" s="197"/>
      <c r="HT50" s="197"/>
      <c r="HU50" s="197"/>
      <c r="HV50" s="197"/>
      <c r="HW50" s="197"/>
      <c r="HX50" s="197"/>
      <c r="HY50" s="197"/>
      <c r="HZ50" s="197"/>
      <c r="IA50" s="197"/>
      <c r="IB50" s="197"/>
      <c r="IC50" s="197"/>
      <c r="ID50" s="197"/>
      <c r="IE50" s="197"/>
      <c r="IF50" s="197"/>
      <c r="IG50" s="197"/>
      <c r="IH50" s="197"/>
      <c r="II50" s="197"/>
      <c r="IJ50" s="197"/>
      <c r="IK50" s="197"/>
      <c r="IL50" s="197"/>
      <c r="IM50" s="197"/>
      <c r="IN50" s="197"/>
      <c r="IO50" s="197"/>
      <c r="IP50" s="197"/>
      <c r="IQ50" s="197"/>
      <c r="IR50" s="197"/>
      <c r="IS50" s="197"/>
      <c r="IT50" s="197"/>
      <c r="IU50" s="197"/>
      <c r="IV50" s="197"/>
      <c r="IW50" s="197"/>
    </row>
    <row r="51" spans="1:257">
      <c r="A51" s="213"/>
      <c r="B51" s="211"/>
      <c r="C51" s="211"/>
      <c r="D51" s="211"/>
      <c r="E51" s="211"/>
      <c r="F51" s="211"/>
      <c r="G51" s="211"/>
      <c r="H51" s="212"/>
      <c r="I51" s="211"/>
      <c r="J51" s="211"/>
      <c r="K51" s="211"/>
      <c r="L51" s="211"/>
      <c r="M51" s="212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11"/>
      <c r="BK51" s="211"/>
      <c r="BL51" s="211"/>
      <c r="BM51" s="211"/>
      <c r="BN51" s="211"/>
      <c r="BO51" s="210"/>
      <c r="BP51" s="219"/>
      <c r="BQ51" s="197"/>
      <c r="BR51" s="197"/>
      <c r="BS51" s="197"/>
      <c r="BT51" s="197"/>
      <c r="BU51" s="197"/>
      <c r="BV51" s="197"/>
      <c r="BW51" s="197"/>
      <c r="BX51" s="197"/>
      <c r="BY51" s="197"/>
      <c r="BZ51" s="197"/>
      <c r="CA51" s="197"/>
      <c r="CB51" s="197"/>
      <c r="CC51" s="197"/>
      <c r="CD51" s="197"/>
      <c r="CE51" s="197"/>
      <c r="CF51" s="197"/>
      <c r="CG51" s="197"/>
      <c r="CH51" s="197"/>
      <c r="CI51" s="197"/>
      <c r="CJ51" s="197"/>
      <c r="CK51" s="197"/>
      <c r="CL51" s="197"/>
      <c r="CM51" s="197"/>
      <c r="CN51" s="197"/>
      <c r="CO51" s="197"/>
      <c r="CP51" s="197"/>
      <c r="CQ51" s="197"/>
      <c r="CR51" s="197"/>
      <c r="CS51" s="197"/>
      <c r="CT51" s="197"/>
      <c r="CU51" s="197"/>
      <c r="CV51" s="197"/>
      <c r="CW51" s="197"/>
      <c r="CX51" s="197"/>
      <c r="CY51" s="197"/>
      <c r="CZ51" s="197"/>
      <c r="DA51" s="197"/>
      <c r="DB51" s="197"/>
      <c r="DC51" s="197"/>
      <c r="DD51" s="197"/>
      <c r="DE51" s="197"/>
      <c r="DF51" s="197"/>
      <c r="DG51" s="197"/>
      <c r="DH51" s="197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  <c r="ED51" s="197"/>
      <c r="EE51" s="197"/>
      <c r="EF51" s="197"/>
      <c r="EG51" s="197"/>
      <c r="EH51" s="197"/>
      <c r="EI51" s="197"/>
      <c r="EJ51" s="197"/>
      <c r="EK51" s="197"/>
      <c r="EL51" s="197"/>
      <c r="EM51" s="197"/>
      <c r="EN51" s="197"/>
      <c r="EO51" s="197"/>
      <c r="EP51" s="197"/>
      <c r="EQ51" s="197"/>
      <c r="ER51" s="197"/>
      <c r="ES51" s="197"/>
      <c r="ET51" s="197"/>
      <c r="EU51" s="197"/>
      <c r="EV51" s="197"/>
      <c r="EW51" s="197"/>
      <c r="EX51" s="197"/>
      <c r="EY51" s="197"/>
      <c r="EZ51" s="197"/>
      <c r="FA51" s="197"/>
      <c r="FB51" s="197"/>
      <c r="FC51" s="197"/>
      <c r="FD51" s="197"/>
      <c r="FE51" s="197"/>
      <c r="FF51" s="197"/>
      <c r="FG51" s="197"/>
      <c r="FH51" s="197"/>
      <c r="FI51" s="197"/>
      <c r="FJ51" s="197"/>
      <c r="FK51" s="197"/>
      <c r="FL51" s="197"/>
      <c r="FM51" s="197"/>
      <c r="FN51" s="197"/>
      <c r="FO51" s="197"/>
      <c r="FP51" s="197"/>
      <c r="FQ51" s="197"/>
      <c r="FR51" s="197"/>
      <c r="FS51" s="197"/>
      <c r="FT51" s="197"/>
      <c r="FU51" s="197"/>
      <c r="FV51" s="197"/>
      <c r="FW51" s="197"/>
      <c r="FX51" s="197"/>
      <c r="FY51" s="197"/>
      <c r="FZ51" s="197"/>
      <c r="GA51" s="197"/>
      <c r="GB51" s="197"/>
      <c r="GC51" s="197"/>
      <c r="GD51" s="197"/>
      <c r="GE51" s="197"/>
      <c r="GF51" s="197"/>
      <c r="GG51" s="197"/>
      <c r="GH51" s="197"/>
      <c r="GI51" s="197"/>
      <c r="GJ51" s="197"/>
      <c r="GK51" s="197"/>
      <c r="GL51" s="197"/>
      <c r="GM51" s="197"/>
      <c r="GN51" s="197"/>
      <c r="GO51" s="197"/>
      <c r="GP51" s="197"/>
      <c r="GQ51" s="197"/>
      <c r="GR51" s="197"/>
      <c r="GS51" s="197"/>
      <c r="GT51" s="197"/>
      <c r="GU51" s="197"/>
      <c r="GV51" s="197"/>
      <c r="GW51" s="197"/>
      <c r="GX51" s="197"/>
      <c r="GY51" s="197"/>
      <c r="GZ51" s="197"/>
      <c r="HA51" s="197"/>
      <c r="HB51" s="197"/>
      <c r="HC51" s="197"/>
      <c r="HD51" s="197"/>
      <c r="HE51" s="197"/>
      <c r="HF51" s="197"/>
      <c r="HG51" s="197"/>
      <c r="HH51" s="197"/>
      <c r="HI51" s="197"/>
      <c r="HJ51" s="197"/>
      <c r="HK51" s="197"/>
      <c r="HL51" s="197"/>
      <c r="HM51" s="197"/>
      <c r="HN51" s="197"/>
      <c r="HO51" s="197"/>
      <c r="HP51" s="197"/>
      <c r="HQ51" s="197"/>
      <c r="HR51" s="197"/>
      <c r="HS51" s="197"/>
      <c r="HT51" s="197"/>
      <c r="HU51" s="197"/>
      <c r="HV51" s="197"/>
      <c r="HW51" s="197"/>
      <c r="HX51" s="197"/>
      <c r="HY51" s="197"/>
      <c r="HZ51" s="197"/>
      <c r="IA51" s="197"/>
      <c r="IB51" s="197"/>
      <c r="IC51" s="197"/>
      <c r="ID51" s="197"/>
      <c r="IE51" s="197"/>
      <c r="IF51" s="197"/>
      <c r="IG51" s="197"/>
      <c r="IH51" s="197"/>
      <c r="II51" s="197"/>
      <c r="IJ51" s="197"/>
      <c r="IK51" s="197"/>
      <c r="IL51" s="197"/>
      <c r="IM51" s="197"/>
      <c r="IN51" s="197"/>
      <c r="IO51" s="197"/>
      <c r="IP51" s="197"/>
      <c r="IQ51" s="197"/>
      <c r="IR51" s="197"/>
      <c r="IS51" s="197"/>
      <c r="IT51" s="197"/>
      <c r="IU51" s="197"/>
      <c r="IV51" s="197"/>
      <c r="IW51" s="197"/>
    </row>
    <row r="52" spans="1:257">
      <c r="A52" s="208">
        <v>4</v>
      </c>
      <c r="B52" s="205" t="s">
        <v>1073</v>
      </c>
      <c r="C52" s="205"/>
      <c r="D52" s="205" t="s">
        <v>677</v>
      </c>
      <c r="E52" s="205" t="s">
        <v>268</v>
      </c>
      <c r="F52" s="205" t="s">
        <v>888</v>
      </c>
      <c r="G52" s="205" t="s">
        <v>266</v>
      </c>
      <c r="H52" s="220" t="s">
        <v>265</v>
      </c>
      <c r="I52" s="207"/>
      <c r="J52" s="205" t="s">
        <v>268</v>
      </c>
      <c r="K52" s="205" t="s">
        <v>267</v>
      </c>
      <c r="L52" s="205" t="s">
        <v>266</v>
      </c>
      <c r="M52" s="206" t="s">
        <v>265</v>
      </c>
      <c r="N52" s="205" t="s">
        <v>268</v>
      </c>
      <c r="O52" s="205" t="s">
        <v>267</v>
      </c>
      <c r="P52" s="205" t="s">
        <v>266</v>
      </c>
      <c r="Q52" s="205" t="s">
        <v>268</v>
      </c>
      <c r="R52" s="205" t="s">
        <v>267</v>
      </c>
      <c r="S52" s="205" t="s">
        <v>266</v>
      </c>
      <c r="T52" s="205" t="s">
        <v>268</v>
      </c>
      <c r="U52" s="205" t="s">
        <v>267</v>
      </c>
      <c r="V52" s="205" t="s">
        <v>266</v>
      </c>
      <c r="W52" s="205" t="s">
        <v>268</v>
      </c>
      <c r="X52" s="205" t="s">
        <v>267</v>
      </c>
      <c r="Y52" s="205" t="s">
        <v>266</v>
      </c>
      <c r="Z52" s="205" t="s">
        <v>268</v>
      </c>
      <c r="AA52" s="205" t="s">
        <v>267</v>
      </c>
      <c r="AB52" s="205" t="s">
        <v>266</v>
      </c>
      <c r="AC52" s="205" t="s">
        <v>268</v>
      </c>
      <c r="AD52" s="205" t="s">
        <v>267</v>
      </c>
      <c r="AE52" s="205" t="s">
        <v>266</v>
      </c>
      <c r="AF52" s="205" t="s">
        <v>268</v>
      </c>
      <c r="AG52" s="205" t="s">
        <v>267</v>
      </c>
      <c r="AH52" s="205" t="s">
        <v>266</v>
      </c>
      <c r="AI52" s="205" t="s">
        <v>268</v>
      </c>
      <c r="AJ52" s="205" t="s">
        <v>267</v>
      </c>
      <c r="AK52" s="205" t="s">
        <v>266</v>
      </c>
      <c r="AL52" s="205" t="s">
        <v>268</v>
      </c>
      <c r="AM52" s="205" t="s">
        <v>267</v>
      </c>
      <c r="AN52" s="205" t="s">
        <v>266</v>
      </c>
      <c r="AO52" s="205" t="s">
        <v>268</v>
      </c>
      <c r="AP52" s="205" t="s">
        <v>267</v>
      </c>
      <c r="AQ52" s="205" t="s">
        <v>266</v>
      </c>
      <c r="AR52" s="205" t="s">
        <v>268</v>
      </c>
      <c r="AS52" s="205" t="s">
        <v>267</v>
      </c>
      <c r="AT52" s="205" t="s">
        <v>266</v>
      </c>
      <c r="AU52" s="205" t="s">
        <v>268</v>
      </c>
      <c r="AV52" s="205" t="s">
        <v>267</v>
      </c>
      <c r="AW52" s="205" t="s">
        <v>266</v>
      </c>
      <c r="AX52" s="205" t="s">
        <v>268</v>
      </c>
      <c r="AY52" s="205" t="s">
        <v>267</v>
      </c>
      <c r="AZ52" s="205" t="s">
        <v>266</v>
      </c>
      <c r="BA52" s="205" t="s">
        <v>268</v>
      </c>
      <c r="BB52" s="205" t="s">
        <v>267</v>
      </c>
      <c r="BC52" s="205" t="s">
        <v>266</v>
      </c>
      <c r="BD52" s="205" t="s">
        <v>268</v>
      </c>
      <c r="BE52" s="205" t="s">
        <v>267</v>
      </c>
      <c r="BF52" s="205" t="s">
        <v>266</v>
      </c>
      <c r="BG52" s="205" t="s">
        <v>268</v>
      </c>
      <c r="BH52" s="205" t="s">
        <v>267</v>
      </c>
      <c r="BI52" s="205" t="s">
        <v>266</v>
      </c>
      <c r="BJ52" s="205" t="s">
        <v>268</v>
      </c>
      <c r="BK52" s="205" t="s">
        <v>267</v>
      </c>
      <c r="BL52" s="205" t="s">
        <v>266</v>
      </c>
      <c r="BM52" s="205" t="s">
        <v>268</v>
      </c>
      <c r="BN52" s="205" t="s">
        <v>267</v>
      </c>
      <c r="BO52" s="204" t="s">
        <v>266</v>
      </c>
      <c r="BP52" s="197"/>
      <c r="BQ52" s="197"/>
      <c r="BR52" s="197"/>
      <c r="BS52" s="197"/>
      <c r="BT52" s="197"/>
      <c r="BU52" s="197"/>
      <c r="BV52" s="197"/>
      <c r="BW52" s="197"/>
      <c r="BX52" s="197"/>
      <c r="BY52" s="197"/>
      <c r="BZ52" s="197"/>
      <c r="CA52" s="197"/>
      <c r="CB52" s="197"/>
      <c r="CC52" s="197"/>
      <c r="CD52" s="197"/>
      <c r="CE52" s="197"/>
      <c r="CF52" s="197"/>
      <c r="CG52" s="197"/>
      <c r="CH52" s="197"/>
      <c r="CI52" s="197"/>
      <c r="CJ52" s="197"/>
      <c r="CK52" s="197"/>
      <c r="CL52" s="197"/>
      <c r="CM52" s="197"/>
      <c r="CN52" s="197"/>
      <c r="CO52" s="197"/>
      <c r="CP52" s="197"/>
      <c r="CQ52" s="197"/>
      <c r="CR52" s="197"/>
      <c r="CS52" s="197"/>
      <c r="CT52" s="197"/>
      <c r="CU52" s="197"/>
      <c r="CV52" s="197"/>
      <c r="CW52" s="197"/>
      <c r="CX52" s="197"/>
      <c r="CY52" s="197"/>
      <c r="CZ52" s="197"/>
      <c r="DA52" s="197"/>
      <c r="DB52" s="197"/>
      <c r="DC52" s="197"/>
      <c r="DD52" s="197"/>
      <c r="DE52" s="197"/>
      <c r="DF52" s="197"/>
      <c r="DG52" s="197"/>
      <c r="DH52" s="197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  <c r="ED52" s="197"/>
      <c r="EE52" s="197"/>
      <c r="EF52" s="197"/>
      <c r="EG52" s="197"/>
      <c r="EH52" s="197"/>
      <c r="EI52" s="197"/>
      <c r="EJ52" s="197"/>
      <c r="EK52" s="197"/>
      <c r="EL52" s="197"/>
      <c r="EM52" s="197"/>
      <c r="EN52" s="197"/>
      <c r="EO52" s="197"/>
      <c r="EP52" s="197"/>
      <c r="EQ52" s="197"/>
      <c r="ER52" s="197"/>
      <c r="ES52" s="197"/>
      <c r="ET52" s="197"/>
      <c r="EU52" s="197"/>
      <c r="EV52" s="197"/>
      <c r="EW52" s="197"/>
      <c r="EX52" s="197"/>
      <c r="EY52" s="197"/>
      <c r="EZ52" s="197"/>
      <c r="FA52" s="197"/>
      <c r="FB52" s="197"/>
      <c r="FC52" s="197"/>
      <c r="FD52" s="197"/>
      <c r="FE52" s="197"/>
      <c r="FF52" s="197"/>
      <c r="FG52" s="197"/>
      <c r="FH52" s="197"/>
      <c r="FI52" s="197"/>
      <c r="FJ52" s="197"/>
      <c r="FK52" s="197"/>
      <c r="FL52" s="197"/>
      <c r="FM52" s="197"/>
      <c r="FN52" s="197"/>
      <c r="FO52" s="197"/>
      <c r="FP52" s="197"/>
      <c r="FQ52" s="197"/>
      <c r="FR52" s="197"/>
      <c r="FS52" s="197"/>
      <c r="FT52" s="197"/>
      <c r="FU52" s="197"/>
      <c r="FV52" s="197"/>
      <c r="FW52" s="197"/>
      <c r="FX52" s="197"/>
      <c r="FY52" s="197"/>
      <c r="FZ52" s="197"/>
      <c r="GA52" s="197"/>
      <c r="GB52" s="197"/>
      <c r="GC52" s="197"/>
      <c r="GD52" s="197"/>
      <c r="GE52" s="197"/>
      <c r="GF52" s="197"/>
      <c r="GG52" s="197"/>
      <c r="GH52" s="197"/>
      <c r="GI52" s="197"/>
      <c r="GJ52" s="197"/>
      <c r="GK52" s="197"/>
      <c r="GL52" s="197"/>
      <c r="GM52" s="197"/>
      <c r="GN52" s="197"/>
      <c r="GO52" s="197"/>
      <c r="GP52" s="197"/>
      <c r="GQ52" s="197"/>
      <c r="GR52" s="197"/>
      <c r="GS52" s="197"/>
      <c r="GT52" s="197"/>
      <c r="GU52" s="197"/>
      <c r="GV52" s="197"/>
      <c r="GW52" s="197"/>
      <c r="GX52" s="197"/>
      <c r="GY52" s="197"/>
      <c r="GZ52" s="197"/>
      <c r="HA52" s="197"/>
      <c r="HB52" s="197"/>
      <c r="HC52" s="197"/>
      <c r="HD52" s="197"/>
      <c r="HE52" s="197"/>
      <c r="HF52" s="197"/>
      <c r="HG52" s="197"/>
      <c r="HH52" s="197"/>
      <c r="HI52" s="197"/>
      <c r="HJ52" s="197"/>
      <c r="HK52" s="197"/>
      <c r="HL52" s="197"/>
      <c r="HM52" s="197"/>
      <c r="HN52" s="197"/>
      <c r="HO52" s="197"/>
      <c r="HP52" s="197"/>
      <c r="HQ52" s="197"/>
      <c r="HR52" s="197"/>
      <c r="HS52" s="197"/>
      <c r="HT52" s="197"/>
      <c r="HU52" s="197"/>
      <c r="HV52" s="197"/>
      <c r="HW52" s="197"/>
      <c r="HX52" s="197"/>
      <c r="HY52" s="197"/>
      <c r="HZ52" s="197"/>
      <c r="IA52" s="197"/>
      <c r="IB52" s="197"/>
      <c r="IC52" s="197"/>
      <c r="ID52" s="197"/>
      <c r="IE52" s="197"/>
      <c r="IF52" s="197"/>
      <c r="IG52" s="197"/>
      <c r="IH52" s="197"/>
      <c r="II52" s="197"/>
      <c r="IJ52" s="197"/>
      <c r="IK52" s="197"/>
      <c r="IL52" s="197"/>
      <c r="IM52" s="197"/>
      <c r="IN52" s="197"/>
      <c r="IO52" s="197"/>
      <c r="IP52" s="197"/>
      <c r="IQ52" s="197"/>
      <c r="IR52" s="197"/>
      <c r="IS52" s="197"/>
      <c r="IT52" s="197"/>
      <c r="IU52" s="197"/>
      <c r="IV52" s="197"/>
      <c r="IW52" s="197"/>
    </row>
    <row r="53" spans="1:257">
      <c r="A53" s="208">
        <v>1</v>
      </c>
      <c r="B53" s="205" t="s">
        <v>900</v>
      </c>
      <c r="C53" s="205" t="str">
        <f t="shared" ref="C53:C68" si="18">TRIM(B53)</f>
        <v>DEAN KLOVSKI</v>
      </c>
      <c r="D53" s="205">
        <v>7</v>
      </c>
      <c r="E53" s="209">
        <v>427</v>
      </c>
      <c r="F53" s="209">
        <v>207</v>
      </c>
      <c r="G53" s="209">
        <v>9</v>
      </c>
      <c r="H53" s="206">
        <f t="shared" ref="H53:H66" si="19">F55/E55</f>
        <v>0.55638397017707364</v>
      </c>
      <c r="I53" s="207"/>
      <c r="J53" s="205">
        <f t="shared" ref="J53:J68" si="20">SUM(N53,Q53,T53,W53,Z53,AC53,AF53,AI53,AL53,AO53,AR53,AU53,AX53,BA53,BD53,BG53)</f>
        <v>68</v>
      </c>
      <c r="K53" s="205">
        <f t="shared" ref="K53:K68" si="21">SUM(O53,R53,U53,X53,AA53,AD53,AG53,AJ53,AM53,AP53,AS53,AV53,AY53,BB53,BE53,BH53)</f>
        <v>27</v>
      </c>
      <c r="L53" s="205">
        <f t="shared" ref="L53:L68" si="22">SUM(P53,S53,V53,Y53,AB53,AE53,AH53,AK53,AN53,AQ53,AT53,AW53,AZ53,BC53,BF53,BI53)</f>
        <v>0</v>
      </c>
      <c r="M53" s="206">
        <f t="shared" ref="M53:M68" si="23">K53/J53</f>
        <v>0.39705882352941174</v>
      </c>
      <c r="N53" s="205">
        <v>5</v>
      </c>
      <c r="O53" s="205">
        <v>3</v>
      </c>
      <c r="P53" s="205">
        <v>0</v>
      </c>
      <c r="Q53" s="205">
        <v>4</v>
      </c>
      <c r="R53" s="205">
        <v>2</v>
      </c>
      <c r="S53" s="205">
        <v>0</v>
      </c>
      <c r="T53" s="205">
        <v>6</v>
      </c>
      <c r="U53" s="205">
        <v>3</v>
      </c>
      <c r="V53" s="205">
        <v>0</v>
      </c>
      <c r="W53" s="205">
        <v>4</v>
      </c>
      <c r="X53" s="205">
        <v>3</v>
      </c>
      <c r="Y53" s="205">
        <v>0</v>
      </c>
      <c r="Z53" s="205">
        <v>7</v>
      </c>
      <c r="AA53" s="205">
        <v>3</v>
      </c>
      <c r="AB53" s="205">
        <v>0</v>
      </c>
      <c r="AC53" s="205">
        <v>5</v>
      </c>
      <c r="AD53" s="205">
        <v>1</v>
      </c>
      <c r="AE53" s="205">
        <v>0</v>
      </c>
      <c r="AF53" s="205">
        <v>4</v>
      </c>
      <c r="AG53" s="205">
        <v>1</v>
      </c>
      <c r="AH53" s="205">
        <v>0</v>
      </c>
      <c r="AI53" s="205">
        <v>4</v>
      </c>
      <c r="AJ53" s="205">
        <v>3</v>
      </c>
      <c r="AK53" s="205">
        <v>0</v>
      </c>
      <c r="AL53" s="205">
        <v>4</v>
      </c>
      <c r="AM53" s="205">
        <v>1</v>
      </c>
      <c r="AN53" s="205">
        <v>0</v>
      </c>
      <c r="AO53" s="205">
        <v>3</v>
      </c>
      <c r="AP53" s="205">
        <v>1</v>
      </c>
      <c r="AQ53" s="205">
        <v>0</v>
      </c>
      <c r="AR53" s="205">
        <v>5</v>
      </c>
      <c r="AS53" s="205">
        <v>1</v>
      </c>
      <c r="AT53" s="205">
        <v>0</v>
      </c>
      <c r="AU53" s="205">
        <v>5</v>
      </c>
      <c r="AV53" s="205">
        <v>1</v>
      </c>
      <c r="AW53" s="205">
        <v>0</v>
      </c>
      <c r="AX53" s="205">
        <v>3</v>
      </c>
      <c r="AY53" s="205">
        <v>1</v>
      </c>
      <c r="AZ53" s="205">
        <v>0</v>
      </c>
      <c r="BA53" s="205">
        <v>3</v>
      </c>
      <c r="BB53" s="205">
        <v>0</v>
      </c>
      <c r="BC53" s="205">
        <v>0</v>
      </c>
      <c r="BD53" s="205">
        <v>0</v>
      </c>
      <c r="BE53" s="205">
        <v>0</v>
      </c>
      <c r="BF53" s="205">
        <v>0</v>
      </c>
      <c r="BG53" s="205">
        <v>6</v>
      </c>
      <c r="BH53" s="205">
        <v>3</v>
      </c>
      <c r="BI53" s="205">
        <v>0</v>
      </c>
      <c r="BJ53" s="205"/>
      <c r="BK53" s="205"/>
      <c r="BL53" s="205"/>
      <c r="BM53" s="205"/>
      <c r="BN53" s="205"/>
      <c r="BO53" s="204"/>
      <c r="BP53" s="197"/>
      <c r="BQ53" s="197"/>
      <c r="BR53" s="197"/>
      <c r="BS53" s="197"/>
      <c r="BT53" s="197"/>
      <c r="BU53" s="197"/>
      <c r="BV53" s="197"/>
      <c r="BW53" s="197"/>
      <c r="BX53" s="197"/>
      <c r="BY53" s="197"/>
      <c r="BZ53" s="197"/>
      <c r="CA53" s="197"/>
      <c r="CB53" s="197"/>
      <c r="CC53" s="197"/>
      <c r="CD53" s="197"/>
      <c r="CE53" s="197"/>
      <c r="CF53" s="197"/>
      <c r="CG53" s="197"/>
      <c r="CH53" s="197"/>
      <c r="CI53" s="197"/>
      <c r="CJ53" s="197"/>
      <c r="CK53" s="197"/>
      <c r="CL53" s="197"/>
      <c r="CM53" s="197"/>
      <c r="CN53" s="197"/>
      <c r="CO53" s="197"/>
      <c r="CP53" s="197"/>
      <c r="CQ53" s="197"/>
      <c r="CR53" s="197"/>
      <c r="CS53" s="197"/>
      <c r="CT53" s="197"/>
      <c r="CU53" s="197"/>
      <c r="CV53" s="197"/>
      <c r="CW53" s="197"/>
      <c r="CX53" s="197"/>
      <c r="CY53" s="197"/>
      <c r="CZ53" s="197"/>
      <c r="DA53" s="197"/>
      <c r="DB53" s="197"/>
      <c r="DC53" s="197"/>
      <c r="DD53" s="197"/>
      <c r="DE53" s="197"/>
      <c r="DF53" s="197"/>
      <c r="DG53" s="197"/>
      <c r="DH53" s="197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  <c r="ED53" s="197"/>
      <c r="EE53" s="197"/>
      <c r="EF53" s="197"/>
      <c r="EG53" s="197"/>
      <c r="EH53" s="197"/>
      <c r="EI53" s="197"/>
      <c r="EJ53" s="197"/>
      <c r="EK53" s="197"/>
      <c r="EL53" s="197"/>
      <c r="EM53" s="197"/>
      <c r="EN53" s="197"/>
      <c r="EO53" s="197"/>
      <c r="EP53" s="197"/>
      <c r="EQ53" s="197"/>
      <c r="ER53" s="197"/>
      <c r="ES53" s="197"/>
      <c r="ET53" s="197"/>
      <c r="EU53" s="197"/>
      <c r="EV53" s="197"/>
      <c r="EW53" s="197"/>
      <c r="EX53" s="197"/>
      <c r="EY53" s="197"/>
      <c r="EZ53" s="197"/>
      <c r="FA53" s="197"/>
      <c r="FB53" s="197"/>
      <c r="FC53" s="197"/>
      <c r="FD53" s="197"/>
      <c r="FE53" s="197"/>
      <c r="FF53" s="197"/>
      <c r="FG53" s="197"/>
      <c r="FH53" s="197"/>
      <c r="FI53" s="197"/>
      <c r="FJ53" s="197"/>
      <c r="FK53" s="197"/>
      <c r="FL53" s="197"/>
      <c r="FM53" s="197"/>
      <c r="FN53" s="197"/>
      <c r="FO53" s="197"/>
      <c r="FP53" s="197"/>
      <c r="FQ53" s="197"/>
      <c r="FR53" s="197"/>
      <c r="FS53" s="197"/>
      <c r="FT53" s="197"/>
      <c r="FU53" s="197"/>
      <c r="FV53" s="197"/>
      <c r="FW53" s="197"/>
      <c r="FX53" s="197"/>
      <c r="FY53" s="197"/>
      <c r="FZ53" s="197"/>
      <c r="GA53" s="197"/>
      <c r="GB53" s="197"/>
      <c r="GC53" s="197"/>
      <c r="GD53" s="197"/>
      <c r="GE53" s="197"/>
      <c r="GF53" s="197"/>
      <c r="GG53" s="197"/>
      <c r="GH53" s="197"/>
      <c r="GI53" s="197"/>
      <c r="GJ53" s="197"/>
      <c r="GK53" s="197"/>
      <c r="GL53" s="197"/>
      <c r="GM53" s="197"/>
      <c r="GN53" s="197"/>
      <c r="GO53" s="197"/>
      <c r="GP53" s="197"/>
      <c r="GQ53" s="197"/>
      <c r="GR53" s="197"/>
      <c r="GS53" s="197"/>
      <c r="GT53" s="197"/>
      <c r="GU53" s="197"/>
      <c r="GV53" s="197"/>
      <c r="GW53" s="197"/>
      <c r="GX53" s="197"/>
      <c r="GY53" s="197"/>
      <c r="GZ53" s="197"/>
      <c r="HA53" s="197"/>
      <c r="HB53" s="197"/>
      <c r="HC53" s="197"/>
      <c r="HD53" s="197"/>
      <c r="HE53" s="197"/>
      <c r="HF53" s="197"/>
      <c r="HG53" s="197"/>
      <c r="HH53" s="197"/>
      <c r="HI53" s="197"/>
      <c r="HJ53" s="197"/>
      <c r="HK53" s="197"/>
      <c r="HL53" s="197"/>
      <c r="HM53" s="197"/>
      <c r="HN53" s="197"/>
      <c r="HO53" s="197"/>
      <c r="HP53" s="197"/>
      <c r="HQ53" s="197"/>
      <c r="HR53" s="197"/>
      <c r="HS53" s="197"/>
      <c r="HT53" s="197"/>
      <c r="HU53" s="197"/>
      <c r="HV53" s="197"/>
      <c r="HW53" s="197"/>
      <c r="HX53" s="197"/>
      <c r="HY53" s="197"/>
      <c r="HZ53" s="197"/>
      <c r="IA53" s="197"/>
      <c r="IB53" s="197"/>
      <c r="IC53" s="197"/>
      <c r="ID53" s="197"/>
      <c r="IE53" s="197"/>
      <c r="IF53" s="197"/>
      <c r="IG53" s="197"/>
      <c r="IH53" s="197"/>
      <c r="II53" s="197"/>
      <c r="IJ53" s="197"/>
      <c r="IK53" s="197"/>
      <c r="IL53" s="197"/>
      <c r="IM53" s="197"/>
      <c r="IN53" s="197"/>
      <c r="IO53" s="197"/>
      <c r="IP53" s="197"/>
      <c r="IQ53" s="197"/>
      <c r="IR53" s="197"/>
      <c r="IS53" s="197"/>
      <c r="IT53" s="197"/>
      <c r="IU53" s="197"/>
      <c r="IV53" s="197"/>
      <c r="IW53" s="197"/>
    </row>
    <row r="54" spans="1:257">
      <c r="A54" s="208">
        <v>2</v>
      </c>
      <c r="B54" s="205" t="s">
        <v>1072</v>
      </c>
      <c r="C54" s="205" t="str">
        <f t="shared" si="18"/>
        <v>TROY RUSNELL</v>
      </c>
      <c r="D54" s="205">
        <v>5</v>
      </c>
      <c r="E54" s="205">
        <v>281</v>
      </c>
      <c r="F54" s="205">
        <v>200</v>
      </c>
      <c r="G54" s="205">
        <v>24</v>
      </c>
      <c r="H54" s="206">
        <f t="shared" si="19"/>
        <v>0.61294964028776977</v>
      </c>
      <c r="I54" s="207"/>
      <c r="J54" s="205">
        <f t="shared" si="20"/>
        <v>75</v>
      </c>
      <c r="K54" s="205">
        <f t="shared" si="21"/>
        <v>54</v>
      </c>
      <c r="L54" s="205">
        <f t="shared" si="22"/>
        <v>3</v>
      </c>
      <c r="M54" s="206">
        <f t="shared" si="23"/>
        <v>0.72</v>
      </c>
      <c r="N54" s="205">
        <v>6</v>
      </c>
      <c r="O54" s="205">
        <v>5</v>
      </c>
      <c r="P54" s="205">
        <v>0</v>
      </c>
      <c r="Q54" s="205">
        <v>3</v>
      </c>
      <c r="R54" s="205">
        <v>3</v>
      </c>
      <c r="S54" s="205">
        <v>0</v>
      </c>
      <c r="T54" s="205">
        <v>0</v>
      </c>
      <c r="U54" s="205">
        <v>0</v>
      </c>
      <c r="V54" s="205">
        <v>0</v>
      </c>
      <c r="W54" s="205">
        <v>6</v>
      </c>
      <c r="X54" s="205">
        <v>2</v>
      </c>
      <c r="Y54" s="205">
        <v>0</v>
      </c>
      <c r="Z54" s="205">
        <v>7</v>
      </c>
      <c r="AA54" s="205">
        <v>6</v>
      </c>
      <c r="AB54" s="205">
        <v>0</v>
      </c>
      <c r="AC54" s="205">
        <v>4</v>
      </c>
      <c r="AD54" s="205">
        <v>3</v>
      </c>
      <c r="AE54" s="205">
        <v>0</v>
      </c>
      <c r="AF54" s="205">
        <v>5</v>
      </c>
      <c r="AG54" s="205">
        <v>5</v>
      </c>
      <c r="AH54" s="205">
        <v>0</v>
      </c>
      <c r="AI54" s="205">
        <v>5</v>
      </c>
      <c r="AJ54" s="205">
        <v>3</v>
      </c>
      <c r="AK54" s="205">
        <v>0</v>
      </c>
      <c r="AL54" s="205">
        <v>5</v>
      </c>
      <c r="AM54" s="205">
        <v>4</v>
      </c>
      <c r="AN54" s="205">
        <v>0</v>
      </c>
      <c r="AO54" s="205">
        <v>4</v>
      </c>
      <c r="AP54" s="205">
        <v>3</v>
      </c>
      <c r="AQ54" s="205">
        <v>1</v>
      </c>
      <c r="AR54" s="205">
        <v>5</v>
      </c>
      <c r="AS54" s="205">
        <v>4</v>
      </c>
      <c r="AT54" s="205">
        <v>0</v>
      </c>
      <c r="AU54" s="205">
        <v>5</v>
      </c>
      <c r="AV54" s="205">
        <v>4</v>
      </c>
      <c r="AW54" s="205">
        <v>0</v>
      </c>
      <c r="AX54" s="205">
        <v>4</v>
      </c>
      <c r="AY54" s="205">
        <v>3</v>
      </c>
      <c r="AZ54" s="205">
        <v>2</v>
      </c>
      <c r="BA54" s="205">
        <v>4</v>
      </c>
      <c r="BB54" s="205">
        <v>3</v>
      </c>
      <c r="BC54" s="205">
        <v>0</v>
      </c>
      <c r="BD54" s="205">
        <v>6</v>
      </c>
      <c r="BE54" s="205">
        <v>3</v>
      </c>
      <c r="BF54" s="205">
        <v>0</v>
      </c>
      <c r="BG54" s="205">
        <v>6</v>
      </c>
      <c r="BH54" s="205">
        <v>3</v>
      </c>
      <c r="BI54" s="205">
        <v>0</v>
      </c>
      <c r="BJ54" s="205"/>
      <c r="BK54" s="205"/>
      <c r="BL54" s="205"/>
      <c r="BM54" s="205"/>
      <c r="BN54" s="205"/>
      <c r="BO54" s="204"/>
      <c r="BP54" s="197"/>
      <c r="BQ54" s="197"/>
      <c r="BR54" s="197"/>
      <c r="BS54" s="197"/>
      <c r="BT54" s="197"/>
      <c r="BU54" s="197"/>
      <c r="BV54" s="197"/>
      <c r="BW54" s="197"/>
      <c r="BX54" s="197"/>
      <c r="BY54" s="197"/>
      <c r="BZ54" s="197"/>
      <c r="CA54" s="197"/>
      <c r="CB54" s="197"/>
      <c r="CC54" s="197"/>
      <c r="CD54" s="197"/>
      <c r="CE54" s="197"/>
      <c r="CF54" s="197"/>
      <c r="CG54" s="197"/>
      <c r="CH54" s="197"/>
      <c r="CI54" s="197"/>
      <c r="CJ54" s="197"/>
      <c r="CK54" s="197"/>
      <c r="CL54" s="197"/>
      <c r="CM54" s="197"/>
      <c r="CN54" s="197"/>
      <c r="CO54" s="197"/>
      <c r="CP54" s="197"/>
      <c r="CQ54" s="197"/>
      <c r="CR54" s="197"/>
      <c r="CS54" s="197"/>
      <c r="CT54" s="197"/>
      <c r="CU54" s="197"/>
      <c r="CV54" s="197"/>
      <c r="CW54" s="197"/>
      <c r="CX54" s="197"/>
      <c r="CY54" s="197"/>
      <c r="CZ54" s="197"/>
      <c r="DA54" s="197"/>
      <c r="DB54" s="197"/>
      <c r="DC54" s="197"/>
      <c r="DD54" s="197"/>
      <c r="DE54" s="197"/>
      <c r="DF54" s="197"/>
      <c r="DG54" s="197"/>
      <c r="DH54" s="197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  <c r="ED54" s="197"/>
      <c r="EE54" s="197"/>
      <c r="EF54" s="197"/>
      <c r="EG54" s="197"/>
      <c r="EH54" s="197"/>
      <c r="EI54" s="197"/>
      <c r="EJ54" s="197"/>
      <c r="EK54" s="197"/>
      <c r="EL54" s="197"/>
      <c r="EM54" s="197"/>
      <c r="EN54" s="197"/>
      <c r="EO54" s="197"/>
      <c r="EP54" s="197"/>
      <c r="EQ54" s="197"/>
      <c r="ER54" s="197"/>
      <c r="ES54" s="197"/>
      <c r="ET54" s="197"/>
      <c r="EU54" s="197"/>
      <c r="EV54" s="197"/>
      <c r="EW54" s="197"/>
      <c r="EX54" s="197"/>
      <c r="EY54" s="197"/>
      <c r="EZ54" s="197"/>
      <c r="FA54" s="197"/>
      <c r="FB54" s="197"/>
      <c r="FC54" s="197"/>
      <c r="FD54" s="197"/>
      <c r="FE54" s="197"/>
      <c r="FF54" s="197"/>
      <c r="FG54" s="197"/>
      <c r="FH54" s="197"/>
      <c r="FI54" s="197"/>
      <c r="FJ54" s="197"/>
      <c r="FK54" s="197"/>
      <c r="FL54" s="197"/>
      <c r="FM54" s="197"/>
      <c r="FN54" s="197"/>
      <c r="FO54" s="197"/>
      <c r="FP54" s="197"/>
      <c r="FQ54" s="197"/>
      <c r="FR54" s="197"/>
      <c r="FS54" s="197"/>
      <c r="FT54" s="197"/>
      <c r="FU54" s="197"/>
      <c r="FV54" s="197"/>
      <c r="FW54" s="197"/>
      <c r="FX54" s="197"/>
      <c r="FY54" s="197"/>
      <c r="FZ54" s="197"/>
      <c r="GA54" s="197"/>
      <c r="GB54" s="197"/>
      <c r="GC54" s="197"/>
      <c r="GD54" s="197"/>
      <c r="GE54" s="197"/>
      <c r="GF54" s="197"/>
      <c r="GG54" s="197"/>
      <c r="GH54" s="197"/>
      <c r="GI54" s="197"/>
      <c r="GJ54" s="197"/>
      <c r="GK54" s="197"/>
      <c r="GL54" s="197"/>
      <c r="GM54" s="197"/>
      <c r="GN54" s="197"/>
      <c r="GO54" s="197"/>
      <c r="GP54" s="197"/>
      <c r="GQ54" s="197"/>
      <c r="GR54" s="197"/>
      <c r="GS54" s="197"/>
      <c r="GT54" s="197"/>
      <c r="GU54" s="197"/>
      <c r="GV54" s="197"/>
      <c r="GW54" s="197"/>
      <c r="GX54" s="197"/>
      <c r="GY54" s="197"/>
      <c r="GZ54" s="197"/>
      <c r="HA54" s="197"/>
      <c r="HB54" s="197"/>
      <c r="HC54" s="197"/>
      <c r="HD54" s="197"/>
      <c r="HE54" s="197"/>
      <c r="HF54" s="197"/>
      <c r="HG54" s="197"/>
      <c r="HH54" s="197"/>
      <c r="HI54" s="197"/>
      <c r="HJ54" s="197"/>
      <c r="HK54" s="197"/>
      <c r="HL54" s="197"/>
      <c r="HM54" s="197"/>
      <c r="HN54" s="197"/>
      <c r="HO54" s="197"/>
      <c r="HP54" s="197"/>
      <c r="HQ54" s="197"/>
      <c r="HR54" s="197"/>
      <c r="HS54" s="197"/>
      <c r="HT54" s="197"/>
      <c r="HU54" s="197"/>
      <c r="HV54" s="197"/>
      <c r="HW54" s="197"/>
      <c r="HX54" s="197"/>
      <c r="HY54" s="197"/>
      <c r="HZ54" s="197"/>
      <c r="IA54" s="197"/>
      <c r="IB54" s="197"/>
      <c r="IC54" s="197"/>
      <c r="ID54" s="197"/>
      <c r="IE54" s="197"/>
      <c r="IF54" s="197"/>
      <c r="IG54" s="197"/>
      <c r="IH54" s="197"/>
      <c r="II54" s="197"/>
      <c r="IJ54" s="197"/>
      <c r="IK54" s="197"/>
      <c r="IL54" s="197"/>
      <c r="IM54" s="197"/>
      <c r="IN54" s="197"/>
      <c r="IO54" s="197"/>
      <c r="IP54" s="197"/>
      <c r="IQ54" s="197"/>
      <c r="IR54" s="197"/>
      <c r="IS54" s="197"/>
      <c r="IT54" s="197"/>
      <c r="IU54" s="197"/>
      <c r="IV54" s="197"/>
      <c r="IW54" s="197"/>
    </row>
    <row r="55" spans="1:257">
      <c r="A55" s="208">
        <v>3</v>
      </c>
      <c r="B55" s="205" t="s">
        <v>964</v>
      </c>
      <c r="C55" s="205" t="str">
        <f t="shared" si="18"/>
        <v>STEVE GRIFFIN</v>
      </c>
      <c r="D55" s="205">
        <v>17</v>
      </c>
      <c r="E55" s="229">
        <v>1073</v>
      </c>
      <c r="F55" s="209">
        <v>597</v>
      </c>
      <c r="G55" s="209">
        <v>61</v>
      </c>
      <c r="H55" s="206">
        <f t="shared" si="19"/>
        <v>0.50909090909090904</v>
      </c>
      <c r="I55" s="207"/>
      <c r="J55" s="205">
        <f t="shared" si="20"/>
        <v>86</v>
      </c>
      <c r="K55" s="205">
        <f t="shared" si="21"/>
        <v>50</v>
      </c>
      <c r="L55" s="205">
        <f t="shared" si="22"/>
        <v>6</v>
      </c>
      <c r="M55" s="206">
        <f t="shared" si="23"/>
        <v>0.58139534883720934</v>
      </c>
      <c r="N55" s="205">
        <v>6</v>
      </c>
      <c r="O55" s="205">
        <v>4</v>
      </c>
      <c r="P55" s="205">
        <v>1</v>
      </c>
      <c r="Q55" s="205">
        <v>4</v>
      </c>
      <c r="R55" s="205">
        <v>3</v>
      </c>
      <c r="S55" s="205">
        <v>1</v>
      </c>
      <c r="T55" s="205">
        <v>4</v>
      </c>
      <c r="U55" s="205">
        <v>3</v>
      </c>
      <c r="V55" s="205">
        <v>0</v>
      </c>
      <c r="W55" s="205">
        <v>5</v>
      </c>
      <c r="X55" s="205">
        <v>4</v>
      </c>
      <c r="Y55" s="205">
        <v>0</v>
      </c>
      <c r="Z55" s="205">
        <v>7</v>
      </c>
      <c r="AA55" s="205">
        <v>6</v>
      </c>
      <c r="AB55" s="205">
        <v>3</v>
      </c>
      <c r="AC55" s="205">
        <v>6</v>
      </c>
      <c r="AD55" s="205">
        <v>4</v>
      </c>
      <c r="AE55" s="205">
        <v>0</v>
      </c>
      <c r="AF55" s="205">
        <v>6</v>
      </c>
      <c r="AG55" s="205">
        <v>4</v>
      </c>
      <c r="AH55" s="205">
        <v>0</v>
      </c>
      <c r="AI55" s="205">
        <v>5</v>
      </c>
      <c r="AJ55" s="205">
        <v>3</v>
      </c>
      <c r="AK55" s="205">
        <v>0</v>
      </c>
      <c r="AL55" s="205">
        <v>6</v>
      </c>
      <c r="AM55" s="205">
        <v>3</v>
      </c>
      <c r="AN55" s="205">
        <v>0</v>
      </c>
      <c r="AO55" s="205">
        <v>4</v>
      </c>
      <c r="AP55" s="205">
        <v>2</v>
      </c>
      <c r="AQ55" s="205">
        <v>1</v>
      </c>
      <c r="AR55" s="205">
        <v>6</v>
      </c>
      <c r="AS55" s="205">
        <v>2</v>
      </c>
      <c r="AT55" s="205">
        <v>0</v>
      </c>
      <c r="AU55" s="205">
        <v>5</v>
      </c>
      <c r="AV55" s="205">
        <v>2</v>
      </c>
      <c r="AW55" s="205">
        <v>0</v>
      </c>
      <c r="AX55" s="205">
        <v>6</v>
      </c>
      <c r="AY55" s="205">
        <v>4</v>
      </c>
      <c r="AZ55" s="205">
        <v>0</v>
      </c>
      <c r="BA55" s="205">
        <v>5</v>
      </c>
      <c r="BB55" s="205">
        <v>2</v>
      </c>
      <c r="BC55" s="205">
        <v>0</v>
      </c>
      <c r="BD55" s="205">
        <v>6</v>
      </c>
      <c r="BE55" s="205">
        <v>3</v>
      </c>
      <c r="BF55" s="205">
        <v>0</v>
      </c>
      <c r="BG55" s="205">
        <v>5</v>
      </c>
      <c r="BH55" s="205">
        <v>1</v>
      </c>
      <c r="BI55" s="205">
        <v>0</v>
      </c>
      <c r="BJ55" s="205"/>
      <c r="BK55" s="205"/>
      <c r="BL55" s="205"/>
      <c r="BM55" s="205"/>
      <c r="BN55" s="205"/>
      <c r="BO55" s="204"/>
      <c r="BP55" s="197"/>
      <c r="BQ55" s="197"/>
      <c r="BR55" s="197"/>
      <c r="BS55" s="197"/>
      <c r="BT55" s="197"/>
      <c r="BU55" s="197"/>
      <c r="BV55" s="197"/>
      <c r="BW55" s="197"/>
      <c r="BX55" s="197"/>
      <c r="BY55" s="197"/>
      <c r="BZ55" s="197"/>
      <c r="CA55" s="197"/>
      <c r="CB55" s="197"/>
      <c r="CC55" s="197"/>
      <c r="CD55" s="197"/>
      <c r="CE55" s="197"/>
      <c r="CF55" s="197"/>
      <c r="CG55" s="197"/>
      <c r="CH55" s="197"/>
      <c r="CI55" s="197"/>
      <c r="CJ55" s="197"/>
      <c r="CK55" s="197"/>
      <c r="CL55" s="197"/>
      <c r="CM55" s="197"/>
      <c r="CN55" s="197"/>
      <c r="CO55" s="197"/>
      <c r="CP55" s="197"/>
      <c r="CQ55" s="197"/>
      <c r="CR55" s="197"/>
      <c r="CS55" s="197"/>
      <c r="CT55" s="197"/>
      <c r="CU55" s="197"/>
      <c r="CV55" s="197"/>
      <c r="CW55" s="197"/>
      <c r="CX55" s="197"/>
      <c r="CY55" s="197"/>
      <c r="CZ55" s="197"/>
      <c r="DA55" s="197"/>
      <c r="DB55" s="197"/>
      <c r="DC55" s="197"/>
      <c r="DD55" s="197"/>
      <c r="DE55" s="197"/>
      <c r="DF55" s="197"/>
      <c r="DG55" s="197"/>
      <c r="DH55" s="197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  <c r="ED55" s="197"/>
      <c r="EE55" s="197"/>
      <c r="EF55" s="197"/>
      <c r="EG55" s="197"/>
      <c r="EH55" s="197"/>
      <c r="EI55" s="197"/>
      <c r="EJ55" s="197"/>
      <c r="EK55" s="197"/>
      <c r="EL55" s="197"/>
      <c r="EM55" s="197"/>
      <c r="EN55" s="197"/>
      <c r="EO55" s="197"/>
      <c r="EP55" s="197"/>
      <c r="EQ55" s="197"/>
      <c r="ER55" s="197"/>
      <c r="ES55" s="197"/>
      <c r="ET55" s="197"/>
      <c r="EU55" s="197"/>
      <c r="EV55" s="197"/>
      <c r="EW55" s="197"/>
      <c r="EX55" s="197"/>
      <c r="EY55" s="197"/>
      <c r="EZ55" s="197"/>
      <c r="FA55" s="197"/>
      <c r="FB55" s="197"/>
      <c r="FC55" s="197"/>
      <c r="FD55" s="197"/>
      <c r="FE55" s="197"/>
      <c r="FF55" s="197"/>
      <c r="FG55" s="197"/>
      <c r="FH55" s="197"/>
      <c r="FI55" s="197"/>
      <c r="FJ55" s="197"/>
      <c r="FK55" s="197"/>
      <c r="FL55" s="197"/>
      <c r="FM55" s="197"/>
      <c r="FN55" s="197"/>
      <c r="FO55" s="197"/>
      <c r="FP55" s="197"/>
      <c r="FQ55" s="197"/>
      <c r="FR55" s="197"/>
      <c r="FS55" s="197"/>
      <c r="FT55" s="197"/>
      <c r="FU55" s="197"/>
      <c r="FV55" s="197"/>
      <c r="FW55" s="197"/>
      <c r="FX55" s="197"/>
      <c r="FY55" s="197"/>
      <c r="FZ55" s="197"/>
      <c r="GA55" s="197"/>
      <c r="GB55" s="197"/>
      <c r="GC55" s="197"/>
      <c r="GD55" s="197"/>
      <c r="GE55" s="197"/>
      <c r="GF55" s="197"/>
      <c r="GG55" s="197"/>
      <c r="GH55" s="197"/>
      <c r="GI55" s="197"/>
      <c r="GJ55" s="197"/>
      <c r="GK55" s="197"/>
      <c r="GL55" s="197"/>
      <c r="GM55" s="197"/>
      <c r="GN55" s="197"/>
      <c r="GO55" s="197"/>
      <c r="GP55" s="197"/>
      <c r="GQ55" s="197"/>
      <c r="GR55" s="197"/>
      <c r="GS55" s="197"/>
      <c r="GT55" s="197"/>
      <c r="GU55" s="197"/>
      <c r="GV55" s="197"/>
      <c r="GW55" s="197"/>
      <c r="GX55" s="197"/>
      <c r="GY55" s="197"/>
      <c r="GZ55" s="197"/>
      <c r="HA55" s="197"/>
      <c r="HB55" s="197"/>
      <c r="HC55" s="197"/>
      <c r="HD55" s="197"/>
      <c r="HE55" s="197"/>
      <c r="HF55" s="197"/>
      <c r="HG55" s="197"/>
      <c r="HH55" s="197"/>
      <c r="HI55" s="197"/>
      <c r="HJ55" s="197"/>
      <c r="HK55" s="197"/>
      <c r="HL55" s="197"/>
      <c r="HM55" s="197"/>
      <c r="HN55" s="197"/>
      <c r="HO55" s="197"/>
      <c r="HP55" s="197"/>
      <c r="HQ55" s="197"/>
      <c r="HR55" s="197"/>
      <c r="HS55" s="197"/>
      <c r="HT55" s="197"/>
      <c r="HU55" s="197"/>
      <c r="HV55" s="197"/>
      <c r="HW55" s="197"/>
      <c r="HX55" s="197"/>
      <c r="HY55" s="197"/>
      <c r="HZ55" s="197"/>
      <c r="IA55" s="197"/>
      <c r="IB55" s="197"/>
      <c r="IC55" s="197"/>
      <c r="ID55" s="197"/>
      <c r="IE55" s="197"/>
      <c r="IF55" s="197"/>
      <c r="IG55" s="197"/>
      <c r="IH55" s="197"/>
      <c r="II55" s="197"/>
      <c r="IJ55" s="197"/>
      <c r="IK55" s="197"/>
      <c r="IL55" s="197"/>
      <c r="IM55" s="197"/>
      <c r="IN55" s="197"/>
      <c r="IO55" s="197"/>
      <c r="IP55" s="197"/>
      <c r="IQ55" s="197"/>
      <c r="IR55" s="197"/>
      <c r="IS55" s="197"/>
      <c r="IT55" s="197"/>
      <c r="IU55" s="197"/>
      <c r="IV55" s="197"/>
      <c r="IW55" s="197"/>
    </row>
    <row r="56" spans="1:257">
      <c r="A56" s="208">
        <v>4</v>
      </c>
      <c r="B56" s="205" t="s">
        <v>857</v>
      </c>
      <c r="C56" s="205" t="str">
        <f t="shared" si="18"/>
        <v>LOU COLUMBUS</v>
      </c>
      <c r="D56" s="205">
        <v>11</v>
      </c>
      <c r="E56" s="205">
        <v>695</v>
      </c>
      <c r="F56" s="205">
        <v>426</v>
      </c>
      <c r="G56" s="205">
        <v>13</v>
      </c>
      <c r="H56" s="206">
        <f t="shared" si="19"/>
        <v>0.5622568093385214</v>
      </c>
      <c r="I56" s="207"/>
      <c r="J56" s="205">
        <f t="shared" si="20"/>
        <v>78</v>
      </c>
      <c r="K56" s="205">
        <f t="shared" si="21"/>
        <v>50</v>
      </c>
      <c r="L56" s="205">
        <f t="shared" si="22"/>
        <v>0</v>
      </c>
      <c r="M56" s="206">
        <f t="shared" si="23"/>
        <v>0.64102564102564108</v>
      </c>
      <c r="N56" s="205">
        <v>5</v>
      </c>
      <c r="O56" s="205">
        <v>5</v>
      </c>
      <c r="P56" s="205">
        <v>0</v>
      </c>
      <c r="Q56" s="205">
        <v>4</v>
      </c>
      <c r="R56" s="205">
        <v>3</v>
      </c>
      <c r="S56" s="205">
        <v>0</v>
      </c>
      <c r="T56" s="205">
        <v>5</v>
      </c>
      <c r="U56" s="205">
        <v>1</v>
      </c>
      <c r="V56" s="205">
        <v>0</v>
      </c>
      <c r="W56" s="205">
        <v>6</v>
      </c>
      <c r="X56" s="205">
        <v>6</v>
      </c>
      <c r="Y56" s="205">
        <v>0</v>
      </c>
      <c r="Z56" s="205">
        <v>7</v>
      </c>
      <c r="AA56" s="205">
        <v>3</v>
      </c>
      <c r="AB56" s="205">
        <v>0</v>
      </c>
      <c r="AC56" s="205">
        <v>0</v>
      </c>
      <c r="AD56" s="205">
        <v>0</v>
      </c>
      <c r="AE56" s="205">
        <v>0</v>
      </c>
      <c r="AF56" s="205">
        <v>6</v>
      </c>
      <c r="AG56" s="205">
        <v>6</v>
      </c>
      <c r="AH56" s="205">
        <v>0</v>
      </c>
      <c r="AI56" s="205">
        <v>5</v>
      </c>
      <c r="AJ56" s="205">
        <v>1</v>
      </c>
      <c r="AK56" s="205">
        <v>0</v>
      </c>
      <c r="AL56" s="205">
        <v>5</v>
      </c>
      <c r="AM56" s="205">
        <v>4</v>
      </c>
      <c r="AN56" s="205">
        <v>0</v>
      </c>
      <c r="AO56" s="205">
        <v>4</v>
      </c>
      <c r="AP56" s="205">
        <v>2</v>
      </c>
      <c r="AQ56" s="205">
        <v>0</v>
      </c>
      <c r="AR56" s="205">
        <v>6</v>
      </c>
      <c r="AS56" s="205">
        <v>4</v>
      </c>
      <c r="AT56" s="205">
        <v>0</v>
      </c>
      <c r="AU56" s="205">
        <v>6</v>
      </c>
      <c r="AV56" s="205">
        <v>3</v>
      </c>
      <c r="AW56" s="205">
        <v>0</v>
      </c>
      <c r="AX56" s="205">
        <v>7</v>
      </c>
      <c r="AY56" s="205">
        <v>5</v>
      </c>
      <c r="AZ56" s="205">
        <v>0</v>
      </c>
      <c r="BA56" s="205">
        <v>0</v>
      </c>
      <c r="BB56" s="205">
        <v>0</v>
      </c>
      <c r="BC56" s="205">
        <v>0</v>
      </c>
      <c r="BD56" s="205">
        <v>6</v>
      </c>
      <c r="BE56" s="205">
        <v>5</v>
      </c>
      <c r="BF56" s="205">
        <v>0</v>
      </c>
      <c r="BG56" s="205">
        <v>6</v>
      </c>
      <c r="BH56" s="205">
        <v>2</v>
      </c>
      <c r="BI56" s="205">
        <v>0</v>
      </c>
      <c r="BJ56" s="205"/>
      <c r="BK56" s="205"/>
      <c r="BL56" s="205"/>
      <c r="BM56" s="205"/>
      <c r="BN56" s="205"/>
      <c r="BO56" s="204"/>
      <c r="BP56" s="197"/>
      <c r="BQ56" s="197"/>
      <c r="BR56" s="197"/>
      <c r="BS56" s="197"/>
      <c r="BT56" s="197"/>
      <c r="BU56" s="197"/>
      <c r="BV56" s="197"/>
      <c r="BW56" s="197"/>
      <c r="BX56" s="197"/>
      <c r="BY56" s="197"/>
      <c r="BZ56" s="197"/>
      <c r="CA56" s="197"/>
      <c r="CB56" s="197"/>
      <c r="CC56" s="197"/>
      <c r="CD56" s="197"/>
      <c r="CE56" s="197"/>
      <c r="CF56" s="197"/>
      <c r="CG56" s="197"/>
      <c r="CH56" s="197"/>
      <c r="CI56" s="197"/>
      <c r="CJ56" s="197"/>
      <c r="CK56" s="197"/>
      <c r="CL56" s="197"/>
      <c r="CM56" s="197"/>
      <c r="CN56" s="197"/>
      <c r="CO56" s="197"/>
      <c r="CP56" s="197"/>
      <c r="CQ56" s="197"/>
      <c r="CR56" s="197"/>
      <c r="CS56" s="197"/>
      <c r="CT56" s="197"/>
      <c r="CU56" s="197"/>
      <c r="CV56" s="197"/>
      <c r="CW56" s="197"/>
      <c r="CX56" s="197"/>
      <c r="CY56" s="197"/>
      <c r="CZ56" s="197"/>
      <c r="DA56" s="197"/>
      <c r="DB56" s="197"/>
      <c r="DC56" s="197"/>
      <c r="DD56" s="197"/>
      <c r="DE56" s="197"/>
      <c r="DF56" s="197"/>
      <c r="DG56" s="197"/>
      <c r="DH56" s="197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  <c r="ED56" s="197"/>
      <c r="EE56" s="197"/>
      <c r="EF56" s="197"/>
      <c r="EG56" s="197"/>
      <c r="EH56" s="197"/>
      <c r="EI56" s="197"/>
      <c r="EJ56" s="197"/>
      <c r="EK56" s="197"/>
      <c r="EL56" s="197"/>
      <c r="EM56" s="197"/>
      <c r="EN56" s="197"/>
      <c r="EO56" s="197"/>
      <c r="EP56" s="197"/>
      <c r="EQ56" s="197"/>
      <c r="ER56" s="197"/>
      <c r="ES56" s="197"/>
      <c r="ET56" s="197"/>
      <c r="EU56" s="197"/>
      <c r="EV56" s="197"/>
      <c r="EW56" s="197"/>
      <c r="EX56" s="197"/>
      <c r="EY56" s="197"/>
      <c r="EZ56" s="197"/>
      <c r="FA56" s="197"/>
      <c r="FB56" s="197"/>
      <c r="FC56" s="197"/>
      <c r="FD56" s="197"/>
      <c r="FE56" s="197"/>
      <c r="FF56" s="197"/>
      <c r="FG56" s="197"/>
      <c r="FH56" s="197"/>
      <c r="FI56" s="197"/>
      <c r="FJ56" s="197"/>
      <c r="FK56" s="197"/>
      <c r="FL56" s="197"/>
      <c r="FM56" s="197"/>
      <c r="FN56" s="197"/>
      <c r="FO56" s="197"/>
      <c r="FP56" s="197"/>
      <c r="FQ56" s="197"/>
      <c r="FR56" s="197"/>
      <c r="FS56" s="197"/>
      <c r="FT56" s="197"/>
      <c r="FU56" s="197"/>
      <c r="FV56" s="197"/>
      <c r="FW56" s="197"/>
      <c r="FX56" s="197"/>
      <c r="FY56" s="197"/>
      <c r="FZ56" s="197"/>
      <c r="GA56" s="197"/>
      <c r="GB56" s="197"/>
      <c r="GC56" s="197"/>
      <c r="GD56" s="197"/>
      <c r="GE56" s="197"/>
      <c r="GF56" s="197"/>
      <c r="GG56" s="197"/>
      <c r="GH56" s="197"/>
      <c r="GI56" s="197"/>
      <c r="GJ56" s="197"/>
      <c r="GK56" s="197"/>
      <c r="GL56" s="197"/>
      <c r="GM56" s="197"/>
      <c r="GN56" s="197"/>
      <c r="GO56" s="197"/>
      <c r="GP56" s="197"/>
      <c r="GQ56" s="197"/>
      <c r="GR56" s="197"/>
      <c r="GS56" s="197"/>
      <c r="GT56" s="197"/>
      <c r="GU56" s="197"/>
      <c r="GV56" s="197"/>
      <c r="GW56" s="197"/>
      <c r="GX56" s="197"/>
      <c r="GY56" s="197"/>
      <c r="GZ56" s="197"/>
      <c r="HA56" s="197"/>
      <c r="HB56" s="197"/>
      <c r="HC56" s="197"/>
      <c r="HD56" s="197"/>
      <c r="HE56" s="197"/>
      <c r="HF56" s="197"/>
      <c r="HG56" s="197"/>
      <c r="HH56" s="197"/>
      <c r="HI56" s="197"/>
      <c r="HJ56" s="197"/>
      <c r="HK56" s="197"/>
      <c r="HL56" s="197"/>
      <c r="HM56" s="197"/>
      <c r="HN56" s="197"/>
      <c r="HO56" s="197"/>
      <c r="HP56" s="197"/>
      <c r="HQ56" s="197"/>
      <c r="HR56" s="197"/>
      <c r="HS56" s="197"/>
      <c r="HT56" s="197"/>
      <c r="HU56" s="197"/>
      <c r="HV56" s="197"/>
      <c r="HW56" s="197"/>
      <c r="HX56" s="197"/>
      <c r="HY56" s="197"/>
      <c r="HZ56" s="197"/>
      <c r="IA56" s="197"/>
      <c r="IB56" s="197"/>
      <c r="IC56" s="197"/>
      <c r="ID56" s="197"/>
      <c r="IE56" s="197"/>
      <c r="IF56" s="197"/>
      <c r="IG56" s="197"/>
      <c r="IH56" s="197"/>
      <c r="II56" s="197"/>
      <c r="IJ56" s="197"/>
      <c r="IK56" s="197"/>
      <c r="IL56" s="197"/>
      <c r="IM56" s="197"/>
      <c r="IN56" s="197"/>
      <c r="IO56" s="197"/>
      <c r="IP56" s="197"/>
      <c r="IQ56" s="197"/>
      <c r="IR56" s="197"/>
      <c r="IS56" s="197"/>
      <c r="IT56" s="197"/>
      <c r="IU56" s="197"/>
      <c r="IV56" s="197"/>
      <c r="IW56" s="197"/>
    </row>
    <row r="57" spans="1:257">
      <c r="A57" s="208">
        <v>5</v>
      </c>
      <c r="B57" s="205" t="s">
        <v>1071</v>
      </c>
      <c r="C57" s="205" t="str">
        <f t="shared" si="18"/>
        <v>RON BROTH</v>
      </c>
      <c r="D57" s="205">
        <v>1</v>
      </c>
      <c r="E57" s="209">
        <v>55</v>
      </c>
      <c r="F57" s="209">
        <v>28</v>
      </c>
      <c r="G57" s="209">
        <v>1</v>
      </c>
      <c r="H57" s="206">
        <f t="shared" si="19"/>
        <v>0.52954048140043763</v>
      </c>
      <c r="I57" s="207"/>
      <c r="J57" s="205">
        <f t="shared" si="20"/>
        <v>55</v>
      </c>
      <c r="K57" s="205">
        <f t="shared" si="21"/>
        <v>28</v>
      </c>
      <c r="L57" s="205">
        <f t="shared" si="22"/>
        <v>1</v>
      </c>
      <c r="M57" s="206">
        <f t="shared" si="23"/>
        <v>0.50909090909090904</v>
      </c>
      <c r="N57" s="205">
        <v>5</v>
      </c>
      <c r="O57" s="205">
        <v>2</v>
      </c>
      <c r="P57" s="205">
        <v>0</v>
      </c>
      <c r="Q57" s="205">
        <v>5</v>
      </c>
      <c r="R57" s="205">
        <v>2</v>
      </c>
      <c r="S57" s="205">
        <v>0</v>
      </c>
      <c r="T57" s="205">
        <v>5</v>
      </c>
      <c r="U57" s="205">
        <v>2</v>
      </c>
      <c r="V57" s="205">
        <v>0</v>
      </c>
      <c r="W57" s="205">
        <v>0</v>
      </c>
      <c r="X57" s="205">
        <v>0</v>
      </c>
      <c r="Y57" s="205">
        <v>0</v>
      </c>
      <c r="Z57" s="205">
        <v>6</v>
      </c>
      <c r="AA57" s="205">
        <v>5</v>
      </c>
      <c r="AB57" s="205">
        <v>0</v>
      </c>
      <c r="AC57" s="205">
        <v>1</v>
      </c>
      <c r="AD57" s="205">
        <v>0</v>
      </c>
      <c r="AE57" s="205">
        <v>0</v>
      </c>
      <c r="AF57" s="205">
        <v>3</v>
      </c>
      <c r="AG57" s="205">
        <v>1</v>
      </c>
      <c r="AH57" s="205">
        <v>0</v>
      </c>
      <c r="AI57" s="205">
        <v>0</v>
      </c>
      <c r="AJ57" s="205">
        <v>0</v>
      </c>
      <c r="AK57" s="205">
        <v>0</v>
      </c>
      <c r="AL57" s="205">
        <v>4</v>
      </c>
      <c r="AM57" s="205">
        <v>2</v>
      </c>
      <c r="AN57" s="205">
        <v>0</v>
      </c>
      <c r="AO57" s="205">
        <v>4</v>
      </c>
      <c r="AP57" s="205">
        <v>0</v>
      </c>
      <c r="AQ57" s="205">
        <v>0</v>
      </c>
      <c r="AR57" s="205">
        <v>6</v>
      </c>
      <c r="AS57" s="205">
        <v>5</v>
      </c>
      <c r="AT57" s="205">
        <v>0</v>
      </c>
      <c r="AU57" s="205">
        <v>5</v>
      </c>
      <c r="AV57" s="205">
        <v>2</v>
      </c>
      <c r="AW57" s="205">
        <v>0</v>
      </c>
      <c r="AX57" s="205">
        <v>3</v>
      </c>
      <c r="AY57" s="205">
        <v>2</v>
      </c>
      <c r="AZ57" s="205">
        <v>1</v>
      </c>
      <c r="BA57" s="205">
        <v>3</v>
      </c>
      <c r="BB57" s="205">
        <v>3</v>
      </c>
      <c r="BC57" s="205">
        <v>0</v>
      </c>
      <c r="BD57" s="205">
        <v>5</v>
      </c>
      <c r="BE57" s="205">
        <v>2</v>
      </c>
      <c r="BF57" s="205">
        <v>0</v>
      </c>
      <c r="BG57" s="205">
        <v>0</v>
      </c>
      <c r="BH57" s="205">
        <v>0</v>
      </c>
      <c r="BI57" s="205">
        <v>0</v>
      </c>
      <c r="BJ57" s="205"/>
      <c r="BK57" s="205"/>
      <c r="BL57" s="205"/>
      <c r="BM57" s="205"/>
      <c r="BN57" s="205"/>
      <c r="BO57" s="204"/>
      <c r="BP57" s="197"/>
      <c r="BQ57" s="197"/>
      <c r="BR57" s="197"/>
      <c r="BS57" s="197"/>
      <c r="BT57" s="197"/>
      <c r="BU57" s="197"/>
      <c r="BV57" s="197"/>
      <c r="BW57" s="197"/>
      <c r="BX57" s="197"/>
      <c r="BY57" s="197"/>
      <c r="BZ57" s="197"/>
      <c r="CA57" s="197"/>
      <c r="CB57" s="197"/>
      <c r="CC57" s="197"/>
      <c r="CD57" s="197"/>
      <c r="CE57" s="197"/>
      <c r="CF57" s="197"/>
      <c r="CG57" s="197"/>
      <c r="CH57" s="197"/>
      <c r="CI57" s="197"/>
      <c r="CJ57" s="197"/>
      <c r="CK57" s="197"/>
      <c r="CL57" s="197"/>
      <c r="CM57" s="197"/>
      <c r="CN57" s="197"/>
      <c r="CO57" s="197"/>
      <c r="CP57" s="197"/>
      <c r="CQ57" s="197"/>
      <c r="CR57" s="197"/>
      <c r="CS57" s="197"/>
      <c r="CT57" s="197"/>
      <c r="CU57" s="197"/>
      <c r="CV57" s="197"/>
      <c r="CW57" s="197"/>
      <c r="CX57" s="197"/>
      <c r="CY57" s="197"/>
      <c r="CZ57" s="197"/>
      <c r="DA57" s="197"/>
      <c r="DB57" s="197"/>
      <c r="DC57" s="197"/>
      <c r="DD57" s="197"/>
      <c r="DE57" s="197"/>
      <c r="DF57" s="197"/>
      <c r="DG57" s="197"/>
      <c r="DH57" s="197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  <c r="ED57" s="197"/>
      <c r="EE57" s="197"/>
      <c r="EF57" s="197"/>
      <c r="EG57" s="197"/>
      <c r="EH57" s="197"/>
      <c r="EI57" s="197"/>
      <c r="EJ57" s="197"/>
      <c r="EK57" s="197"/>
      <c r="EL57" s="197"/>
      <c r="EM57" s="197"/>
      <c r="EN57" s="197"/>
      <c r="EO57" s="197"/>
      <c r="EP57" s="197"/>
      <c r="EQ57" s="197"/>
      <c r="ER57" s="197"/>
      <c r="ES57" s="197"/>
      <c r="ET57" s="197"/>
      <c r="EU57" s="197"/>
      <c r="EV57" s="197"/>
      <c r="EW57" s="197"/>
      <c r="EX57" s="197"/>
      <c r="EY57" s="197"/>
      <c r="EZ57" s="197"/>
      <c r="FA57" s="197"/>
      <c r="FB57" s="197"/>
      <c r="FC57" s="197"/>
      <c r="FD57" s="197"/>
      <c r="FE57" s="197"/>
      <c r="FF57" s="197"/>
      <c r="FG57" s="197"/>
      <c r="FH57" s="197"/>
      <c r="FI57" s="197"/>
      <c r="FJ57" s="197"/>
      <c r="FK57" s="197"/>
      <c r="FL57" s="197"/>
      <c r="FM57" s="197"/>
      <c r="FN57" s="197"/>
      <c r="FO57" s="197"/>
      <c r="FP57" s="197"/>
      <c r="FQ57" s="197"/>
      <c r="FR57" s="197"/>
      <c r="FS57" s="197"/>
      <c r="FT57" s="197"/>
      <c r="FU57" s="197"/>
      <c r="FV57" s="197"/>
      <c r="FW57" s="197"/>
      <c r="FX57" s="197"/>
      <c r="FY57" s="197"/>
      <c r="FZ57" s="197"/>
      <c r="GA57" s="197"/>
      <c r="GB57" s="197"/>
      <c r="GC57" s="197"/>
      <c r="GD57" s="197"/>
      <c r="GE57" s="197"/>
      <c r="GF57" s="197"/>
      <c r="GG57" s="197"/>
      <c r="GH57" s="197"/>
      <c r="GI57" s="197"/>
      <c r="GJ57" s="197"/>
      <c r="GK57" s="197"/>
      <c r="GL57" s="197"/>
      <c r="GM57" s="197"/>
      <c r="GN57" s="197"/>
      <c r="GO57" s="197"/>
      <c r="GP57" s="197"/>
      <c r="GQ57" s="197"/>
      <c r="GR57" s="197"/>
      <c r="GS57" s="197"/>
      <c r="GT57" s="197"/>
      <c r="GU57" s="197"/>
      <c r="GV57" s="197"/>
      <c r="GW57" s="197"/>
      <c r="GX57" s="197"/>
      <c r="GY57" s="197"/>
      <c r="GZ57" s="197"/>
      <c r="HA57" s="197"/>
      <c r="HB57" s="197"/>
      <c r="HC57" s="197"/>
      <c r="HD57" s="197"/>
      <c r="HE57" s="197"/>
      <c r="HF57" s="197"/>
      <c r="HG57" s="197"/>
      <c r="HH57" s="197"/>
      <c r="HI57" s="197"/>
      <c r="HJ57" s="197"/>
      <c r="HK57" s="197"/>
      <c r="HL57" s="197"/>
      <c r="HM57" s="197"/>
      <c r="HN57" s="197"/>
      <c r="HO57" s="197"/>
      <c r="HP57" s="197"/>
      <c r="HQ57" s="197"/>
      <c r="HR57" s="197"/>
      <c r="HS57" s="197"/>
      <c r="HT57" s="197"/>
      <c r="HU57" s="197"/>
      <c r="HV57" s="197"/>
      <c r="HW57" s="197"/>
      <c r="HX57" s="197"/>
      <c r="HY57" s="197"/>
      <c r="HZ57" s="197"/>
      <c r="IA57" s="197"/>
      <c r="IB57" s="197"/>
      <c r="IC57" s="197"/>
      <c r="ID57" s="197"/>
      <c r="IE57" s="197"/>
      <c r="IF57" s="197"/>
      <c r="IG57" s="197"/>
      <c r="IH57" s="197"/>
      <c r="II57" s="197"/>
      <c r="IJ57" s="197"/>
      <c r="IK57" s="197"/>
      <c r="IL57" s="197"/>
      <c r="IM57" s="197"/>
      <c r="IN57" s="197"/>
      <c r="IO57" s="197"/>
      <c r="IP57" s="197"/>
      <c r="IQ57" s="197"/>
      <c r="IR57" s="197"/>
      <c r="IS57" s="197"/>
      <c r="IT57" s="197"/>
      <c r="IU57" s="197"/>
      <c r="IV57" s="197"/>
      <c r="IW57" s="197"/>
    </row>
    <row r="58" spans="1:257">
      <c r="A58" s="208">
        <v>6</v>
      </c>
      <c r="B58" s="205" t="s">
        <v>934</v>
      </c>
      <c r="C58" s="205" t="str">
        <f t="shared" si="18"/>
        <v>KEVIN SIMS</v>
      </c>
      <c r="D58" s="205">
        <v>7</v>
      </c>
      <c r="E58" s="209">
        <v>514</v>
      </c>
      <c r="F58" s="209">
        <v>289</v>
      </c>
      <c r="G58" s="209">
        <v>21</v>
      </c>
      <c r="H58" s="206">
        <f t="shared" si="19"/>
        <v>0.5056179775280899</v>
      </c>
      <c r="I58" s="207"/>
      <c r="J58" s="205">
        <f t="shared" si="20"/>
        <v>73</v>
      </c>
      <c r="K58" s="205">
        <f t="shared" si="21"/>
        <v>41</v>
      </c>
      <c r="L58" s="205">
        <f t="shared" si="22"/>
        <v>2</v>
      </c>
      <c r="M58" s="206">
        <f t="shared" si="23"/>
        <v>0.56164383561643838</v>
      </c>
      <c r="N58" s="205">
        <v>5</v>
      </c>
      <c r="O58" s="205">
        <v>2</v>
      </c>
      <c r="P58" s="205">
        <v>0</v>
      </c>
      <c r="Q58" s="205">
        <v>4</v>
      </c>
      <c r="R58" s="205">
        <v>0</v>
      </c>
      <c r="S58" s="205">
        <v>0</v>
      </c>
      <c r="T58" s="205">
        <v>3</v>
      </c>
      <c r="U58" s="205">
        <v>3</v>
      </c>
      <c r="V58" s="205">
        <v>0</v>
      </c>
      <c r="W58" s="205">
        <v>4</v>
      </c>
      <c r="X58" s="205">
        <v>3</v>
      </c>
      <c r="Y58" s="205">
        <v>0</v>
      </c>
      <c r="Z58" s="205">
        <v>6</v>
      </c>
      <c r="AA58" s="205">
        <v>5</v>
      </c>
      <c r="AB58" s="205">
        <v>1</v>
      </c>
      <c r="AC58" s="205">
        <v>5</v>
      </c>
      <c r="AD58" s="205">
        <v>3</v>
      </c>
      <c r="AE58" s="205">
        <v>0</v>
      </c>
      <c r="AF58" s="205">
        <v>4</v>
      </c>
      <c r="AG58" s="205">
        <v>2</v>
      </c>
      <c r="AH58" s="205">
        <v>0</v>
      </c>
      <c r="AI58" s="205">
        <v>4</v>
      </c>
      <c r="AJ58" s="205">
        <v>2</v>
      </c>
      <c r="AK58" s="205">
        <v>0</v>
      </c>
      <c r="AL58" s="205">
        <v>5</v>
      </c>
      <c r="AM58" s="205">
        <v>3</v>
      </c>
      <c r="AN58" s="205">
        <v>0</v>
      </c>
      <c r="AO58" s="205">
        <v>4</v>
      </c>
      <c r="AP58" s="205">
        <v>1</v>
      </c>
      <c r="AQ58" s="205">
        <v>0</v>
      </c>
      <c r="AR58" s="205">
        <v>6</v>
      </c>
      <c r="AS58" s="205">
        <v>3</v>
      </c>
      <c r="AT58" s="205">
        <v>0</v>
      </c>
      <c r="AU58" s="205">
        <v>4</v>
      </c>
      <c r="AV58" s="205">
        <v>3</v>
      </c>
      <c r="AW58" s="205">
        <v>0</v>
      </c>
      <c r="AX58" s="205">
        <v>5</v>
      </c>
      <c r="AY58" s="205">
        <v>2</v>
      </c>
      <c r="AZ58" s="205">
        <v>1</v>
      </c>
      <c r="BA58" s="205">
        <v>3</v>
      </c>
      <c r="BB58" s="205">
        <v>2</v>
      </c>
      <c r="BC58" s="205">
        <v>0</v>
      </c>
      <c r="BD58" s="205">
        <v>6</v>
      </c>
      <c r="BE58" s="205">
        <v>3</v>
      </c>
      <c r="BF58" s="205">
        <v>0</v>
      </c>
      <c r="BG58" s="205">
        <v>5</v>
      </c>
      <c r="BH58" s="205">
        <v>4</v>
      </c>
      <c r="BI58" s="205">
        <v>0</v>
      </c>
      <c r="BJ58" s="205"/>
      <c r="BK58" s="205"/>
      <c r="BL58" s="205"/>
      <c r="BM58" s="205"/>
      <c r="BN58" s="205"/>
      <c r="BO58" s="204"/>
      <c r="BP58" s="197"/>
      <c r="BQ58" s="197"/>
      <c r="BR58" s="197"/>
      <c r="BS58" s="197"/>
      <c r="BT58" s="197"/>
      <c r="BU58" s="197"/>
      <c r="BV58" s="197"/>
      <c r="BW58" s="197"/>
      <c r="BX58" s="197"/>
      <c r="BY58" s="197"/>
      <c r="BZ58" s="197"/>
      <c r="CA58" s="197"/>
      <c r="CB58" s="197"/>
      <c r="CC58" s="197"/>
      <c r="CD58" s="197"/>
      <c r="CE58" s="197"/>
      <c r="CF58" s="197"/>
      <c r="CG58" s="197"/>
      <c r="CH58" s="197"/>
      <c r="CI58" s="197"/>
      <c r="CJ58" s="197"/>
      <c r="CK58" s="197"/>
      <c r="CL58" s="197"/>
      <c r="CM58" s="197"/>
      <c r="CN58" s="197"/>
      <c r="CO58" s="197"/>
      <c r="CP58" s="197"/>
      <c r="CQ58" s="197"/>
      <c r="CR58" s="197"/>
      <c r="CS58" s="197"/>
      <c r="CT58" s="197"/>
      <c r="CU58" s="197"/>
      <c r="CV58" s="197"/>
      <c r="CW58" s="197"/>
      <c r="CX58" s="197"/>
      <c r="CY58" s="197"/>
      <c r="CZ58" s="197"/>
      <c r="DA58" s="197"/>
      <c r="DB58" s="197"/>
      <c r="DC58" s="197"/>
      <c r="DD58" s="197"/>
      <c r="DE58" s="197"/>
      <c r="DF58" s="197"/>
      <c r="DG58" s="197"/>
      <c r="DH58" s="197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  <c r="ED58" s="197"/>
      <c r="EE58" s="197"/>
      <c r="EF58" s="197"/>
      <c r="EG58" s="197"/>
      <c r="EH58" s="197"/>
      <c r="EI58" s="197"/>
      <c r="EJ58" s="197"/>
      <c r="EK58" s="197"/>
      <c r="EL58" s="197"/>
      <c r="EM58" s="197"/>
      <c r="EN58" s="197"/>
      <c r="EO58" s="197"/>
      <c r="EP58" s="197"/>
      <c r="EQ58" s="197"/>
      <c r="ER58" s="197"/>
      <c r="ES58" s="197"/>
      <c r="ET58" s="197"/>
      <c r="EU58" s="197"/>
      <c r="EV58" s="197"/>
      <c r="EW58" s="197"/>
      <c r="EX58" s="197"/>
      <c r="EY58" s="197"/>
      <c r="EZ58" s="197"/>
      <c r="FA58" s="197"/>
      <c r="FB58" s="197"/>
      <c r="FC58" s="197"/>
      <c r="FD58" s="197"/>
      <c r="FE58" s="197"/>
      <c r="FF58" s="197"/>
      <c r="FG58" s="197"/>
      <c r="FH58" s="197"/>
      <c r="FI58" s="197"/>
      <c r="FJ58" s="197"/>
      <c r="FK58" s="197"/>
      <c r="FL58" s="197"/>
      <c r="FM58" s="197"/>
      <c r="FN58" s="197"/>
      <c r="FO58" s="197"/>
      <c r="FP58" s="197"/>
      <c r="FQ58" s="197"/>
      <c r="FR58" s="197"/>
      <c r="FS58" s="197"/>
      <c r="FT58" s="197"/>
      <c r="FU58" s="197"/>
      <c r="FV58" s="197"/>
      <c r="FW58" s="197"/>
      <c r="FX58" s="197"/>
      <c r="FY58" s="197"/>
      <c r="FZ58" s="197"/>
      <c r="GA58" s="197"/>
      <c r="GB58" s="197"/>
      <c r="GC58" s="197"/>
      <c r="GD58" s="197"/>
      <c r="GE58" s="197"/>
      <c r="GF58" s="197"/>
      <c r="GG58" s="197"/>
      <c r="GH58" s="197"/>
      <c r="GI58" s="197"/>
      <c r="GJ58" s="197"/>
      <c r="GK58" s="197"/>
      <c r="GL58" s="197"/>
      <c r="GM58" s="197"/>
      <c r="GN58" s="197"/>
      <c r="GO58" s="197"/>
      <c r="GP58" s="197"/>
      <c r="GQ58" s="197"/>
      <c r="GR58" s="197"/>
      <c r="GS58" s="197"/>
      <c r="GT58" s="197"/>
      <c r="GU58" s="197"/>
      <c r="GV58" s="197"/>
      <c r="GW58" s="197"/>
      <c r="GX58" s="197"/>
      <c r="GY58" s="197"/>
      <c r="GZ58" s="197"/>
      <c r="HA58" s="197"/>
      <c r="HB58" s="197"/>
      <c r="HC58" s="197"/>
      <c r="HD58" s="197"/>
      <c r="HE58" s="197"/>
      <c r="HF58" s="197"/>
      <c r="HG58" s="197"/>
      <c r="HH58" s="197"/>
      <c r="HI58" s="197"/>
      <c r="HJ58" s="197"/>
      <c r="HK58" s="197"/>
      <c r="HL58" s="197"/>
      <c r="HM58" s="197"/>
      <c r="HN58" s="197"/>
      <c r="HO58" s="197"/>
      <c r="HP58" s="197"/>
      <c r="HQ58" s="197"/>
      <c r="HR58" s="197"/>
      <c r="HS58" s="197"/>
      <c r="HT58" s="197"/>
      <c r="HU58" s="197"/>
      <c r="HV58" s="197"/>
      <c r="HW58" s="197"/>
      <c r="HX58" s="197"/>
      <c r="HY58" s="197"/>
      <c r="HZ58" s="197"/>
      <c r="IA58" s="197"/>
      <c r="IB58" s="197"/>
      <c r="IC58" s="197"/>
      <c r="ID58" s="197"/>
      <c r="IE58" s="197"/>
      <c r="IF58" s="197"/>
      <c r="IG58" s="197"/>
      <c r="IH58" s="197"/>
      <c r="II58" s="197"/>
      <c r="IJ58" s="197"/>
      <c r="IK58" s="197"/>
      <c r="IL58" s="197"/>
      <c r="IM58" s="197"/>
      <c r="IN58" s="197"/>
      <c r="IO58" s="197"/>
      <c r="IP58" s="197"/>
      <c r="IQ58" s="197"/>
      <c r="IR58" s="197"/>
      <c r="IS58" s="197"/>
      <c r="IT58" s="197"/>
      <c r="IU58" s="197"/>
      <c r="IV58" s="197"/>
      <c r="IW58" s="197"/>
    </row>
    <row r="59" spans="1:257">
      <c r="A59" s="208">
        <v>7</v>
      </c>
      <c r="B59" s="205" t="s">
        <v>1778</v>
      </c>
      <c r="C59" s="205" t="str">
        <f t="shared" si="18"/>
        <v>BRET SLOCUM</v>
      </c>
      <c r="D59" s="205">
        <v>5</v>
      </c>
      <c r="E59" s="205">
        <v>457</v>
      </c>
      <c r="F59" s="205">
        <v>242</v>
      </c>
      <c r="G59" s="205">
        <v>32</v>
      </c>
      <c r="H59" s="206">
        <f t="shared" si="19"/>
        <v>0.54739336492891</v>
      </c>
      <c r="I59" s="207"/>
      <c r="J59" s="205">
        <f t="shared" si="20"/>
        <v>82</v>
      </c>
      <c r="K59" s="205">
        <f t="shared" si="21"/>
        <v>46</v>
      </c>
      <c r="L59" s="205">
        <f t="shared" si="22"/>
        <v>2</v>
      </c>
      <c r="M59" s="206">
        <f t="shared" si="23"/>
        <v>0.56097560975609762</v>
      </c>
      <c r="N59" s="205">
        <v>6</v>
      </c>
      <c r="O59" s="205">
        <v>4</v>
      </c>
      <c r="P59" s="205">
        <v>0</v>
      </c>
      <c r="Q59" s="205">
        <v>6</v>
      </c>
      <c r="R59" s="205">
        <v>3</v>
      </c>
      <c r="S59" s="205">
        <v>0</v>
      </c>
      <c r="T59" s="205">
        <v>5</v>
      </c>
      <c r="U59" s="205">
        <v>2</v>
      </c>
      <c r="V59" s="205">
        <v>0</v>
      </c>
      <c r="W59" s="205">
        <v>5</v>
      </c>
      <c r="X59" s="205">
        <v>3</v>
      </c>
      <c r="Y59" s="205">
        <v>0</v>
      </c>
      <c r="Z59" s="205">
        <v>7</v>
      </c>
      <c r="AA59" s="205">
        <v>6</v>
      </c>
      <c r="AB59" s="205">
        <v>1</v>
      </c>
      <c r="AC59" s="205">
        <v>6</v>
      </c>
      <c r="AD59" s="205">
        <v>4</v>
      </c>
      <c r="AE59" s="205">
        <v>0</v>
      </c>
      <c r="AF59" s="205">
        <v>5</v>
      </c>
      <c r="AG59" s="205">
        <v>3</v>
      </c>
      <c r="AH59" s="205">
        <v>0</v>
      </c>
      <c r="AI59" s="205">
        <v>5</v>
      </c>
      <c r="AJ59" s="205">
        <v>0</v>
      </c>
      <c r="AK59" s="205">
        <v>0</v>
      </c>
      <c r="AL59" s="205">
        <v>6</v>
      </c>
      <c r="AM59" s="205">
        <v>4</v>
      </c>
      <c r="AN59" s="205">
        <v>0</v>
      </c>
      <c r="AO59" s="205">
        <v>4</v>
      </c>
      <c r="AP59" s="205">
        <v>2</v>
      </c>
      <c r="AQ59" s="205">
        <v>0</v>
      </c>
      <c r="AR59" s="205">
        <v>6</v>
      </c>
      <c r="AS59" s="205">
        <v>4</v>
      </c>
      <c r="AT59" s="205">
        <v>0</v>
      </c>
      <c r="AU59" s="205">
        <v>6</v>
      </c>
      <c r="AV59" s="205">
        <v>3</v>
      </c>
      <c r="AW59" s="205">
        <v>0</v>
      </c>
      <c r="AX59" s="205">
        <v>5</v>
      </c>
      <c r="AY59" s="205">
        <v>1</v>
      </c>
      <c r="AZ59" s="205">
        <v>0</v>
      </c>
      <c r="BA59" s="205">
        <v>5</v>
      </c>
      <c r="BB59" s="205">
        <v>3</v>
      </c>
      <c r="BC59" s="205">
        <v>0</v>
      </c>
      <c r="BD59" s="205">
        <v>0</v>
      </c>
      <c r="BE59" s="205">
        <v>0</v>
      </c>
      <c r="BF59" s="205">
        <v>0</v>
      </c>
      <c r="BG59" s="205">
        <v>5</v>
      </c>
      <c r="BH59" s="205">
        <v>4</v>
      </c>
      <c r="BI59" s="205">
        <v>1</v>
      </c>
      <c r="BJ59" s="205"/>
      <c r="BK59" s="205"/>
      <c r="BL59" s="205"/>
      <c r="BM59" s="205"/>
      <c r="BN59" s="205"/>
      <c r="BO59" s="204"/>
      <c r="BP59" s="197"/>
      <c r="BQ59" s="197"/>
      <c r="BR59" s="197"/>
      <c r="BS59" s="197"/>
      <c r="BT59" s="197"/>
      <c r="BU59" s="197"/>
      <c r="BV59" s="197"/>
      <c r="BW59" s="197"/>
      <c r="BX59" s="197"/>
      <c r="BY59" s="197"/>
      <c r="BZ59" s="197"/>
      <c r="CA59" s="197"/>
      <c r="CB59" s="197"/>
      <c r="CC59" s="197"/>
      <c r="CD59" s="197"/>
      <c r="CE59" s="197"/>
      <c r="CF59" s="197"/>
      <c r="CG59" s="197"/>
      <c r="CH59" s="197"/>
      <c r="CI59" s="197"/>
      <c r="CJ59" s="197"/>
      <c r="CK59" s="197"/>
      <c r="CL59" s="197"/>
      <c r="CM59" s="197"/>
      <c r="CN59" s="197"/>
      <c r="CO59" s="197"/>
      <c r="CP59" s="197"/>
      <c r="CQ59" s="197"/>
      <c r="CR59" s="197"/>
      <c r="CS59" s="197"/>
      <c r="CT59" s="197"/>
      <c r="CU59" s="197"/>
      <c r="CV59" s="197"/>
      <c r="CW59" s="197"/>
      <c r="CX59" s="197"/>
      <c r="CY59" s="197"/>
      <c r="CZ59" s="197"/>
      <c r="DA59" s="197"/>
      <c r="DB59" s="197"/>
      <c r="DC59" s="197"/>
      <c r="DD59" s="197"/>
      <c r="DE59" s="197"/>
      <c r="DF59" s="197"/>
      <c r="DG59" s="197"/>
      <c r="DH59" s="197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  <c r="ED59" s="197"/>
      <c r="EE59" s="197"/>
      <c r="EF59" s="197"/>
      <c r="EG59" s="197"/>
      <c r="EH59" s="197"/>
      <c r="EI59" s="197"/>
      <c r="EJ59" s="197"/>
      <c r="EK59" s="197"/>
      <c r="EL59" s="197"/>
      <c r="EM59" s="197"/>
      <c r="EN59" s="197"/>
      <c r="EO59" s="197"/>
      <c r="EP59" s="197"/>
      <c r="EQ59" s="197"/>
      <c r="ER59" s="197"/>
      <c r="ES59" s="197"/>
      <c r="ET59" s="197"/>
      <c r="EU59" s="197"/>
      <c r="EV59" s="197"/>
      <c r="EW59" s="197"/>
      <c r="EX59" s="197"/>
      <c r="EY59" s="197"/>
      <c r="EZ59" s="197"/>
      <c r="FA59" s="197"/>
      <c r="FB59" s="197"/>
      <c r="FC59" s="197"/>
      <c r="FD59" s="197"/>
      <c r="FE59" s="197"/>
      <c r="FF59" s="197"/>
      <c r="FG59" s="197"/>
      <c r="FH59" s="197"/>
      <c r="FI59" s="197"/>
      <c r="FJ59" s="197"/>
      <c r="FK59" s="197"/>
      <c r="FL59" s="197"/>
      <c r="FM59" s="197"/>
      <c r="FN59" s="197"/>
      <c r="FO59" s="197"/>
      <c r="FP59" s="197"/>
      <c r="FQ59" s="197"/>
      <c r="FR59" s="197"/>
      <c r="FS59" s="197"/>
      <c r="FT59" s="197"/>
      <c r="FU59" s="197"/>
      <c r="FV59" s="197"/>
      <c r="FW59" s="197"/>
      <c r="FX59" s="197"/>
      <c r="FY59" s="197"/>
      <c r="FZ59" s="197"/>
      <c r="GA59" s="197"/>
      <c r="GB59" s="197"/>
      <c r="GC59" s="197"/>
      <c r="GD59" s="197"/>
      <c r="GE59" s="197"/>
      <c r="GF59" s="197"/>
      <c r="GG59" s="197"/>
      <c r="GH59" s="197"/>
      <c r="GI59" s="197"/>
      <c r="GJ59" s="197"/>
      <c r="GK59" s="197"/>
      <c r="GL59" s="197"/>
      <c r="GM59" s="197"/>
      <c r="GN59" s="197"/>
      <c r="GO59" s="197"/>
      <c r="GP59" s="197"/>
      <c r="GQ59" s="197"/>
      <c r="GR59" s="197"/>
      <c r="GS59" s="197"/>
      <c r="GT59" s="197"/>
      <c r="GU59" s="197"/>
      <c r="GV59" s="197"/>
      <c r="GW59" s="197"/>
      <c r="GX59" s="197"/>
      <c r="GY59" s="197"/>
      <c r="GZ59" s="197"/>
      <c r="HA59" s="197"/>
      <c r="HB59" s="197"/>
      <c r="HC59" s="197"/>
      <c r="HD59" s="197"/>
      <c r="HE59" s="197"/>
      <c r="HF59" s="197"/>
      <c r="HG59" s="197"/>
      <c r="HH59" s="197"/>
      <c r="HI59" s="197"/>
      <c r="HJ59" s="197"/>
      <c r="HK59" s="197"/>
      <c r="HL59" s="197"/>
      <c r="HM59" s="197"/>
      <c r="HN59" s="197"/>
      <c r="HO59" s="197"/>
      <c r="HP59" s="197"/>
      <c r="HQ59" s="197"/>
      <c r="HR59" s="197"/>
      <c r="HS59" s="197"/>
      <c r="HT59" s="197"/>
      <c r="HU59" s="197"/>
      <c r="HV59" s="197"/>
      <c r="HW59" s="197"/>
      <c r="HX59" s="197"/>
      <c r="HY59" s="197"/>
      <c r="HZ59" s="197"/>
      <c r="IA59" s="197"/>
      <c r="IB59" s="197"/>
      <c r="IC59" s="197"/>
      <c r="ID59" s="197"/>
      <c r="IE59" s="197"/>
      <c r="IF59" s="197"/>
      <c r="IG59" s="197"/>
      <c r="IH59" s="197"/>
      <c r="II59" s="197"/>
      <c r="IJ59" s="197"/>
      <c r="IK59" s="197"/>
      <c r="IL59" s="197"/>
      <c r="IM59" s="197"/>
      <c r="IN59" s="197"/>
      <c r="IO59" s="197"/>
      <c r="IP59" s="197"/>
      <c r="IQ59" s="197"/>
      <c r="IR59" s="197"/>
      <c r="IS59" s="197"/>
      <c r="IT59" s="197"/>
      <c r="IU59" s="197"/>
      <c r="IV59" s="197"/>
      <c r="IW59" s="197"/>
    </row>
    <row r="60" spans="1:257">
      <c r="A60" s="208">
        <v>8</v>
      </c>
      <c r="B60" s="205" t="s">
        <v>956</v>
      </c>
      <c r="C60" s="205" t="str">
        <f t="shared" si="18"/>
        <v>BRIAN DAVENPORT</v>
      </c>
      <c r="D60" s="205">
        <v>2</v>
      </c>
      <c r="E60" s="205">
        <v>178</v>
      </c>
      <c r="F60" s="205">
        <v>90</v>
      </c>
      <c r="G60" s="205">
        <v>2</v>
      </c>
      <c r="H60" s="206">
        <f t="shared" si="19"/>
        <v>0.48603351955307261</v>
      </c>
      <c r="I60" s="207"/>
      <c r="J60" s="205">
        <f t="shared" si="20"/>
        <v>75</v>
      </c>
      <c r="K60" s="205">
        <f t="shared" si="21"/>
        <v>45</v>
      </c>
      <c r="L60" s="205">
        <f t="shared" si="22"/>
        <v>0</v>
      </c>
      <c r="M60" s="206">
        <f t="shared" si="23"/>
        <v>0.6</v>
      </c>
      <c r="N60" s="205">
        <v>5</v>
      </c>
      <c r="O60" s="205">
        <v>3</v>
      </c>
      <c r="P60" s="205">
        <v>0</v>
      </c>
      <c r="Q60" s="205">
        <v>5</v>
      </c>
      <c r="R60" s="205">
        <v>3</v>
      </c>
      <c r="S60" s="205">
        <v>0</v>
      </c>
      <c r="T60" s="205">
        <v>5</v>
      </c>
      <c r="U60" s="205">
        <v>4</v>
      </c>
      <c r="V60" s="205">
        <v>0</v>
      </c>
      <c r="W60" s="205">
        <v>4</v>
      </c>
      <c r="X60" s="205">
        <v>3</v>
      </c>
      <c r="Y60" s="205">
        <v>0</v>
      </c>
      <c r="Z60" s="205">
        <v>7</v>
      </c>
      <c r="AA60" s="205">
        <v>4</v>
      </c>
      <c r="AB60" s="205">
        <v>0</v>
      </c>
      <c r="AC60" s="205">
        <v>4</v>
      </c>
      <c r="AD60" s="205">
        <v>3</v>
      </c>
      <c r="AE60" s="205">
        <v>0</v>
      </c>
      <c r="AF60" s="205">
        <v>3</v>
      </c>
      <c r="AG60" s="205">
        <v>0</v>
      </c>
      <c r="AH60" s="205">
        <v>0</v>
      </c>
      <c r="AI60" s="205">
        <v>4</v>
      </c>
      <c r="AJ60" s="205">
        <v>0</v>
      </c>
      <c r="AK60" s="205">
        <v>0</v>
      </c>
      <c r="AL60" s="205">
        <v>6</v>
      </c>
      <c r="AM60" s="205">
        <v>3</v>
      </c>
      <c r="AN60" s="205">
        <v>0</v>
      </c>
      <c r="AO60" s="205">
        <v>3</v>
      </c>
      <c r="AP60" s="205">
        <v>2</v>
      </c>
      <c r="AQ60" s="205">
        <v>0</v>
      </c>
      <c r="AR60" s="205">
        <v>5</v>
      </c>
      <c r="AS60" s="205">
        <v>4</v>
      </c>
      <c r="AT60" s="205">
        <v>0</v>
      </c>
      <c r="AU60" s="205">
        <v>5</v>
      </c>
      <c r="AV60" s="205">
        <v>4</v>
      </c>
      <c r="AW60" s="205">
        <v>0</v>
      </c>
      <c r="AX60" s="205">
        <v>6</v>
      </c>
      <c r="AY60" s="205">
        <v>3</v>
      </c>
      <c r="AZ60" s="205">
        <v>0</v>
      </c>
      <c r="BA60" s="205">
        <v>3</v>
      </c>
      <c r="BB60" s="205">
        <v>3</v>
      </c>
      <c r="BC60" s="205">
        <v>0</v>
      </c>
      <c r="BD60" s="205">
        <v>6</v>
      </c>
      <c r="BE60" s="205">
        <v>4</v>
      </c>
      <c r="BF60" s="205">
        <v>0</v>
      </c>
      <c r="BG60" s="205">
        <v>4</v>
      </c>
      <c r="BH60" s="205">
        <v>2</v>
      </c>
      <c r="BI60" s="205">
        <v>0</v>
      </c>
      <c r="BJ60" s="205"/>
      <c r="BK60" s="205"/>
      <c r="BL60" s="205"/>
      <c r="BM60" s="205"/>
      <c r="BN60" s="205"/>
      <c r="BO60" s="204"/>
      <c r="BP60" s="197"/>
      <c r="BQ60" s="197"/>
      <c r="BR60" s="197"/>
      <c r="BS60" s="197"/>
      <c r="BT60" s="197"/>
      <c r="BU60" s="197"/>
      <c r="BV60" s="197"/>
      <c r="BW60" s="197"/>
      <c r="BX60" s="197"/>
      <c r="BY60" s="197"/>
      <c r="BZ60" s="197"/>
      <c r="CA60" s="197"/>
      <c r="CB60" s="197"/>
      <c r="CC60" s="197"/>
      <c r="CD60" s="197"/>
      <c r="CE60" s="197"/>
      <c r="CF60" s="197"/>
      <c r="CG60" s="197"/>
      <c r="CH60" s="197"/>
      <c r="CI60" s="197"/>
      <c r="CJ60" s="197"/>
      <c r="CK60" s="197"/>
      <c r="CL60" s="197"/>
      <c r="CM60" s="197"/>
      <c r="CN60" s="197"/>
      <c r="CO60" s="197"/>
      <c r="CP60" s="197"/>
      <c r="CQ60" s="197"/>
      <c r="CR60" s="197"/>
      <c r="CS60" s="197"/>
      <c r="CT60" s="197"/>
      <c r="CU60" s="197"/>
      <c r="CV60" s="197"/>
      <c r="CW60" s="197"/>
      <c r="CX60" s="197"/>
      <c r="CY60" s="197"/>
      <c r="CZ60" s="197"/>
      <c r="DA60" s="197"/>
      <c r="DB60" s="197"/>
      <c r="DC60" s="197"/>
      <c r="DD60" s="197"/>
      <c r="DE60" s="197"/>
      <c r="DF60" s="197"/>
      <c r="DG60" s="197"/>
      <c r="DH60" s="197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  <c r="ED60" s="197"/>
      <c r="EE60" s="197"/>
      <c r="EF60" s="197"/>
      <c r="EG60" s="197"/>
      <c r="EH60" s="197"/>
      <c r="EI60" s="197"/>
      <c r="EJ60" s="197"/>
      <c r="EK60" s="197"/>
      <c r="EL60" s="197"/>
      <c r="EM60" s="197"/>
      <c r="EN60" s="197"/>
      <c r="EO60" s="197"/>
      <c r="EP60" s="197"/>
      <c r="EQ60" s="197"/>
      <c r="ER60" s="197"/>
      <c r="ES60" s="197"/>
      <c r="ET60" s="197"/>
      <c r="EU60" s="197"/>
      <c r="EV60" s="197"/>
      <c r="EW60" s="197"/>
      <c r="EX60" s="197"/>
      <c r="EY60" s="197"/>
      <c r="EZ60" s="197"/>
      <c r="FA60" s="197"/>
      <c r="FB60" s="197"/>
      <c r="FC60" s="197"/>
      <c r="FD60" s="197"/>
      <c r="FE60" s="197"/>
      <c r="FF60" s="197"/>
      <c r="FG60" s="197"/>
      <c r="FH60" s="197"/>
      <c r="FI60" s="197"/>
      <c r="FJ60" s="197"/>
      <c r="FK60" s="197"/>
      <c r="FL60" s="197"/>
      <c r="FM60" s="197"/>
      <c r="FN60" s="197"/>
      <c r="FO60" s="197"/>
      <c r="FP60" s="197"/>
      <c r="FQ60" s="197"/>
      <c r="FR60" s="197"/>
      <c r="FS60" s="197"/>
      <c r="FT60" s="197"/>
      <c r="FU60" s="197"/>
      <c r="FV60" s="197"/>
      <c r="FW60" s="197"/>
      <c r="FX60" s="197"/>
      <c r="FY60" s="197"/>
      <c r="FZ60" s="197"/>
      <c r="GA60" s="197"/>
      <c r="GB60" s="197"/>
      <c r="GC60" s="197"/>
      <c r="GD60" s="197"/>
      <c r="GE60" s="197"/>
      <c r="GF60" s="197"/>
      <c r="GG60" s="197"/>
      <c r="GH60" s="197"/>
      <c r="GI60" s="197"/>
      <c r="GJ60" s="197"/>
      <c r="GK60" s="197"/>
      <c r="GL60" s="197"/>
      <c r="GM60" s="197"/>
      <c r="GN60" s="197"/>
      <c r="GO60" s="197"/>
      <c r="GP60" s="197"/>
      <c r="GQ60" s="197"/>
      <c r="GR60" s="197"/>
      <c r="GS60" s="197"/>
      <c r="GT60" s="197"/>
      <c r="GU60" s="197"/>
      <c r="GV60" s="197"/>
      <c r="GW60" s="197"/>
      <c r="GX60" s="197"/>
      <c r="GY60" s="197"/>
      <c r="GZ60" s="197"/>
      <c r="HA60" s="197"/>
      <c r="HB60" s="197"/>
      <c r="HC60" s="197"/>
      <c r="HD60" s="197"/>
      <c r="HE60" s="197"/>
      <c r="HF60" s="197"/>
      <c r="HG60" s="197"/>
      <c r="HH60" s="197"/>
      <c r="HI60" s="197"/>
      <c r="HJ60" s="197"/>
      <c r="HK60" s="197"/>
      <c r="HL60" s="197"/>
      <c r="HM60" s="197"/>
      <c r="HN60" s="197"/>
      <c r="HO60" s="197"/>
      <c r="HP60" s="197"/>
      <c r="HQ60" s="197"/>
      <c r="HR60" s="197"/>
      <c r="HS60" s="197"/>
      <c r="HT60" s="197"/>
      <c r="HU60" s="197"/>
      <c r="HV60" s="197"/>
      <c r="HW60" s="197"/>
      <c r="HX60" s="197"/>
      <c r="HY60" s="197"/>
      <c r="HZ60" s="197"/>
      <c r="IA60" s="197"/>
      <c r="IB60" s="197"/>
      <c r="IC60" s="197"/>
      <c r="ID60" s="197"/>
      <c r="IE60" s="197"/>
      <c r="IF60" s="197"/>
      <c r="IG60" s="197"/>
      <c r="IH60" s="197"/>
      <c r="II60" s="197"/>
      <c r="IJ60" s="197"/>
      <c r="IK60" s="197"/>
      <c r="IL60" s="197"/>
      <c r="IM60" s="197"/>
      <c r="IN60" s="197"/>
      <c r="IO60" s="197"/>
      <c r="IP60" s="197"/>
      <c r="IQ60" s="197"/>
      <c r="IR60" s="197"/>
      <c r="IS60" s="197"/>
      <c r="IT60" s="197"/>
      <c r="IU60" s="197"/>
      <c r="IV60" s="197"/>
      <c r="IW60" s="197"/>
    </row>
    <row r="61" spans="1:257">
      <c r="A61" s="208">
        <v>9</v>
      </c>
      <c r="B61" s="222" t="s">
        <v>891</v>
      </c>
      <c r="C61" s="222" t="str">
        <f t="shared" si="18"/>
        <v>JERRY HOFFMAN</v>
      </c>
      <c r="D61" s="205">
        <v>9</v>
      </c>
      <c r="E61" s="205">
        <v>422</v>
      </c>
      <c r="F61" s="205">
        <v>231</v>
      </c>
      <c r="G61" s="205">
        <v>1</v>
      </c>
      <c r="H61" s="206">
        <f t="shared" si="19"/>
        <v>0.51968503937007871</v>
      </c>
      <c r="I61" s="207"/>
      <c r="J61" s="205">
        <f t="shared" si="20"/>
        <v>56</v>
      </c>
      <c r="K61" s="205">
        <f t="shared" si="21"/>
        <v>29</v>
      </c>
      <c r="L61" s="205">
        <f t="shared" si="22"/>
        <v>0</v>
      </c>
      <c r="M61" s="206">
        <f t="shared" si="23"/>
        <v>0.5178571428571429</v>
      </c>
      <c r="N61" s="205">
        <v>0</v>
      </c>
      <c r="O61" s="205">
        <v>0</v>
      </c>
      <c r="P61" s="205">
        <v>0</v>
      </c>
      <c r="Q61" s="205">
        <v>6</v>
      </c>
      <c r="R61" s="205">
        <v>3</v>
      </c>
      <c r="S61" s="205">
        <v>0</v>
      </c>
      <c r="T61" s="205">
        <v>4</v>
      </c>
      <c r="U61" s="205">
        <v>3</v>
      </c>
      <c r="V61" s="205">
        <v>0</v>
      </c>
      <c r="W61" s="205">
        <v>4</v>
      </c>
      <c r="X61" s="205">
        <v>1</v>
      </c>
      <c r="Y61" s="205">
        <v>0</v>
      </c>
      <c r="Z61" s="205">
        <v>7</v>
      </c>
      <c r="AA61" s="205">
        <v>2</v>
      </c>
      <c r="AB61" s="205">
        <v>0</v>
      </c>
      <c r="AC61" s="205">
        <v>4</v>
      </c>
      <c r="AD61" s="205">
        <v>2</v>
      </c>
      <c r="AE61" s="205">
        <v>0</v>
      </c>
      <c r="AF61" s="205">
        <v>4</v>
      </c>
      <c r="AG61" s="205">
        <v>2</v>
      </c>
      <c r="AH61" s="205">
        <v>0</v>
      </c>
      <c r="AI61" s="205">
        <v>0</v>
      </c>
      <c r="AJ61" s="205">
        <v>0</v>
      </c>
      <c r="AK61" s="205">
        <v>0</v>
      </c>
      <c r="AL61" s="205">
        <v>0</v>
      </c>
      <c r="AM61" s="205">
        <v>0</v>
      </c>
      <c r="AN61" s="205">
        <v>0</v>
      </c>
      <c r="AO61" s="205">
        <v>3</v>
      </c>
      <c r="AP61" s="205">
        <v>0</v>
      </c>
      <c r="AQ61" s="205">
        <v>0</v>
      </c>
      <c r="AR61" s="205">
        <v>5</v>
      </c>
      <c r="AS61" s="205">
        <v>5</v>
      </c>
      <c r="AT61" s="205">
        <v>0</v>
      </c>
      <c r="AU61" s="205">
        <v>5</v>
      </c>
      <c r="AV61" s="205">
        <v>3</v>
      </c>
      <c r="AW61" s="205">
        <v>0</v>
      </c>
      <c r="AX61" s="205">
        <v>5</v>
      </c>
      <c r="AY61" s="205">
        <v>3</v>
      </c>
      <c r="AZ61" s="205">
        <v>0</v>
      </c>
      <c r="BA61" s="205">
        <v>4</v>
      </c>
      <c r="BB61" s="205">
        <v>1</v>
      </c>
      <c r="BC61" s="205">
        <v>0</v>
      </c>
      <c r="BD61" s="205">
        <v>0</v>
      </c>
      <c r="BE61" s="205">
        <v>0</v>
      </c>
      <c r="BF61" s="205">
        <v>0</v>
      </c>
      <c r="BG61" s="205">
        <v>5</v>
      </c>
      <c r="BH61" s="205">
        <v>4</v>
      </c>
      <c r="BI61" s="205">
        <v>0</v>
      </c>
      <c r="BJ61" s="205"/>
      <c r="BK61" s="205"/>
      <c r="BL61" s="205"/>
      <c r="BM61" s="205"/>
      <c r="BN61" s="205"/>
      <c r="BO61" s="204"/>
      <c r="BP61" s="197"/>
      <c r="BQ61" s="197"/>
      <c r="BR61" s="197"/>
      <c r="BS61" s="197"/>
      <c r="BT61" s="197"/>
      <c r="BU61" s="197"/>
      <c r="BV61" s="197"/>
      <c r="BW61" s="197"/>
      <c r="BX61" s="197"/>
      <c r="BY61" s="197"/>
      <c r="BZ61" s="197"/>
      <c r="CA61" s="197"/>
      <c r="CB61" s="197"/>
      <c r="CC61" s="197"/>
      <c r="CD61" s="197"/>
      <c r="CE61" s="197"/>
      <c r="CF61" s="197"/>
      <c r="CG61" s="197"/>
      <c r="CH61" s="197"/>
      <c r="CI61" s="197"/>
      <c r="CJ61" s="197"/>
      <c r="CK61" s="197"/>
      <c r="CL61" s="197"/>
      <c r="CM61" s="197"/>
      <c r="CN61" s="197"/>
      <c r="CO61" s="197"/>
      <c r="CP61" s="197"/>
      <c r="CQ61" s="197"/>
      <c r="CR61" s="197"/>
      <c r="CS61" s="197"/>
      <c r="CT61" s="197"/>
      <c r="CU61" s="197"/>
      <c r="CV61" s="197"/>
      <c r="CW61" s="197"/>
      <c r="CX61" s="197"/>
      <c r="CY61" s="197"/>
      <c r="CZ61" s="197"/>
      <c r="DA61" s="197"/>
      <c r="DB61" s="197"/>
      <c r="DC61" s="197"/>
      <c r="DD61" s="197"/>
      <c r="DE61" s="197"/>
      <c r="DF61" s="197"/>
      <c r="DG61" s="197"/>
      <c r="DH61" s="197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  <c r="ED61" s="197"/>
      <c r="EE61" s="197"/>
      <c r="EF61" s="197"/>
      <c r="EG61" s="197"/>
      <c r="EH61" s="197"/>
      <c r="EI61" s="197"/>
      <c r="EJ61" s="197"/>
      <c r="EK61" s="197"/>
      <c r="EL61" s="197"/>
      <c r="EM61" s="197"/>
      <c r="EN61" s="197"/>
      <c r="EO61" s="197"/>
      <c r="EP61" s="197"/>
      <c r="EQ61" s="197"/>
      <c r="ER61" s="197"/>
      <c r="ES61" s="197"/>
      <c r="ET61" s="197"/>
      <c r="EU61" s="197"/>
      <c r="EV61" s="197"/>
      <c r="EW61" s="197"/>
      <c r="EX61" s="197"/>
      <c r="EY61" s="197"/>
      <c r="EZ61" s="197"/>
      <c r="FA61" s="197"/>
      <c r="FB61" s="197"/>
      <c r="FC61" s="197"/>
      <c r="FD61" s="197"/>
      <c r="FE61" s="197"/>
      <c r="FF61" s="197"/>
      <c r="FG61" s="197"/>
      <c r="FH61" s="197"/>
      <c r="FI61" s="197"/>
      <c r="FJ61" s="197"/>
      <c r="FK61" s="197"/>
      <c r="FL61" s="197"/>
      <c r="FM61" s="197"/>
      <c r="FN61" s="197"/>
      <c r="FO61" s="197"/>
      <c r="FP61" s="197"/>
      <c r="FQ61" s="197"/>
      <c r="FR61" s="197"/>
      <c r="FS61" s="197"/>
      <c r="FT61" s="197"/>
      <c r="FU61" s="197"/>
      <c r="FV61" s="197"/>
      <c r="FW61" s="197"/>
      <c r="FX61" s="197"/>
      <c r="FY61" s="197"/>
      <c r="FZ61" s="197"/>
      <c r="GA61" s="197"/>
      <c r="GB61" s="197"/>
      <c r="GC61" s="197"/>
      <c r="GD61" s="197"/>
      <c r="GE61" s="197"/>
      <c r="GF61" s="197"/>
      <c r="GG61" s="197"/>
      <c r="GH61" s="197"/>
      <c r="GI61" s="197"/>
      <c r="GJ61" s="197"/>
      <c r="GK61" s="197"/>
      <c r="GL61" s="197"/>
      <c r="GM61" s="197"/>
      <c r="GN61" s="197"/>
      <c r="GO61" s="197"/>
      <c r="GP61" s="197"/>
      <c r="GQ61" s="197"/>
      <c r="GR61" s="197"/>
      <c r="GS61" s="197"/>
      <c r="GT61" s="197"/>
      <c r="GU61" s="197"/>
      <c r="GV61" s="197"/>
      <c r="GW61" s="197"/>
      <c r="GX61" s="197"/>
      <c r="GY61" s="197"/>
      <c r="GZ61" s="197"/>
      <c r="HA61" s="197"/>
      <c r="HB61" s="197"/>
      <c r="HC61" s="197"/>
      <c r="HD61" s="197"/>
      <c r="HE61" s="197"/>
      <c r="HF61" s="197"/>
      <c r="HG61" s="197"/>
      <c r="HH61" s="197"/>
      <c r="HI61" s="197"/>
      <c r="HJ61" s="197"/>
      <c r="HK61" s="197"/>
      <c r="HL61" s="197"/>
      <c r="HM61" s="197"/>
      <c r="HN61" s="197"/>
      <c r="HO61" s="197"/>
      <c r="HP61" s="197"/>
      <c r="HQ61" s="197"/>
      <c r="HR61" s="197"/>
      <c r="HS61" s="197"/>
      <c r="HT61" s="197"/>
      <c r="HU61" s="197"/>
      <c r="HV61" s="197"/>
      <c r="HW61" s="197"/>
      <c r="HX61" s="197"/>
      <c r="HY61" s="197"/>
      <c r="HZ61" s="197"/>
      <c r="IA61" s="197"/>
      <c r="IB61" s="197"/>
      <c r="IC61" s="197"/>
      <c r="ID61" s="197"/>
      <c r="IE61" s="197"/>
      <c r="IF61" s="197"/>
      <c r="IG61" s="197"/>
      <c r="IH61" s="197"/>
      <c r="II61" s="197"/>
      <c r="IJ61" s="197"/>
      <c r="IK61" s="197"/>
      <c r="IL61" s="197"/>
      <c r="IM61" s="197"/>
      <c r="IN61" s="197"/>
      <c r="IO61" s="197"/>
      <c r="IP61" s="197"/>
      <c r="IQ61" s="197"/>
      <c r="IR61" s="197"/>
      <c r="IS61" s="197"/>
      <c r="IT61" s="197"/>
      <c r="IU61" s="197"/>
      <c r="IV61" s="197"/>
      <c r="IW61" s="197"/>
    </row>
    <row r="62" spans="1:257">
      <c r="A62" s="208">
        <v>10</v>
      </c>
      <c r="B62" s="205" t="s">
        <v>863</v>
      </c>
      <c r="C62" s="205" t="str">
        <f t="shared" si="18"/>
        <v>RYAN ZOELLNER</v>
      </c>
      <c r="D62" s="205">
        <v>5</v>
      </c>
      <c r="E62" s="205">
        <v>179</v>
      </c>
      <c r="F62" s="205">
        <v>87</v>
      </c>
      <c r="G62" s="205">
        <v>0</v>
      </c>
      <c r="H62" s="206">
        <f t="shared" si="19"/>
        <v>0.46575342465753422</v>
      </c>
      <c r="I62" s="207"/>
      <c r="J62" s="205">
        <f t="shared" si="20"/>
        <v>0</v>
      </c>
      <c r="K62" s="205">
        <f t="shared" si="21"/>
        <v>0</v>
      </c>
      <c r="L62" s="205">
        <f t="shared" si="22"/>
        <v>0</v>
      </c>
      <c r="M62" s="206" t="e">
        <f t="shared" si="23"/>
        <v>#DIV/0!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0</v>
      </c>
      <c r="AH62" s="205">
        <v>0</v>
      </c>
      <c r="AI62" s="205">
        <v>0</v>
      </c>
      <c r="AJ62" s="205">
        <v>0</v>
      </c>
      <c r="AK62" s="205">
        <v>0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  <c r="AU62" s="205">
        <v>0</v>
      </c>
      <c r="AV62" s="205">
        <v>0</v>
      </c>
      <c r="AW62" s="205">
        <v>0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205">
        <v>0</v>
      </c>
      <c r="BD62" s="205">
        <v>0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205"/>
      <c r="BK62" s="205"/>
      <c r="BL62" s="205"/>
      <c r="BM62" s="205"/>
      <c r="BN62" s="205"/>
      <c r="BO62" s="204"/>
      <c r="BP62" s="197"/>
      <c r="BQ62" s="197"/>
      <c r="BR62" s="197"/>
      <c r="BS62" s="197"/>
      <c r="BT62" s="197"/>
      <c r="BU62" s="197"/>
      <c r="BV62" s="197"/>
      <c r="BW62" s="197"/>
      <c r="BX62" s="197"/>
      <c r="BY62" s="197"/>
      <c r="BZ62" s="197"/>
      <c r="CA62" s="197"/>
      <c r="CB62" s="197"/>
      <c r="CC62" s="197"/>
      <c r="CD62" s="197"/>
      <c r="CE62" s="197"/>
      <c r="CF62" s="197"/>
      <c r="CG62" s="197"/>
      <c r="CH62" s="197"/>
      <c r="CI62" s="197"/>
      <c r="CJ62" s="197"/>
      <c r="CK62" s="197"/>
      <c r="CL62" s="197"/>
      <c r="CM62" s="197"/>
      <c r="CN62" s="197"/>
      <c r="CO62" s="197"/>
      <c r="CP62" s="197"/>
      <c r="CQ62" s="197"/>
      <c r="CR62" s="197"/>
      <c r="CS62" s="197"/>
      <c r="CT62" s="197"/>
      <c r="CU62" s="197"/>
      <c r="CV62" s="197"/>
      <c r="CW62" s="197"/>
      <c r="CX62" s="197"/>
      <c r="CY62" s="197"/>
      <c r="CZ62" s="197"/>
      <c r="DA62" s="197"/>
      <c r="DB62" s="197"/>
      <c r="DC62" s="197"/>
      <c r="DD62" s="197"/>
      <c r="DE62" s="197"/>
      <c r="DF62" s="197"/>
      <c r="DG62" s="197"/>
      <c r="DH62" s="197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  <c r="ED62" s="197"/>
      <c r="EE62" s="197"/>
      <c r="EF62" s="197"/>
      <c r="EG62" s="197"/>
      <c r="EH62" s="197"/>
      <c r="EI62" s="197"/>
      <c r="EJ62" s="197"/>
      <c r="EK62" s="197"/>
      <c r="EL62" s="197"/>
      <c r="EM62" s="197"/>
      <c r="EN62" s="197"/>
      <c r="EO62" s="197"/>
      <c r="EP62" s="197"/>
      <c r="EQ62" s="197"/>
      <c r="ER62" s="197"/>
      <c r="ES62" s="197"/>
      <c r="ET62" s="197"/>
      <c r="EU62" s="197"/>
      <c r="EV62" s="197"/>
      <c r="EW62" s="197"/>
      <c r="EX62" s="197"/>
      <c r="EY62" s="197"/>
      <c r="EZ62" s="197"/>
      <c r="FA62" s="197"/>
      <c r="FB62" s="197"/>
      <c r="FC62" s="197"/>
      <c r="FD62" s="197"/>
      <c r="FE62" s="197"/>
      <c r="FF62" s="197"/>
      <c r="FG62" s="197"/>
      <c r="FH62" s="197"/>
      <c r="FI62" s="197"/>
      <c r="FJ62" s="197"/>
      <c r="FK62" s="197"/>
      <c r="FL62" s="197"/>
      <c r="FM62" s="197"/>
      <c r="FN62" s="197"/>
      <c r="FO62" s="197"/>
      <c r="FP62" s="197"/>
      <c r="FQ62" s="197"/>
      <c r="FR62" s="197"/>
      <c r="FS62" s="197"/>
      <c r="FT62" s="197"/>
      <c r="FU62" s="197"/>
      <c r="FV62" s="197"/>
      <c r="FW62" s="197"/>
      <c r="FX62" s="197"/>
      <c r="FY62" s="197"/>
      <c r="FZ62" s="197"/>
      <c r="GA62" s="197"/>
      <c r="GB62" s="197"/>
      <c r="GC62" s="197"/>
      <c r="GD62" s="197"/>
      <c r="GE62" s="197"/>
      <c r="GF62" s="197"/>
      <c r="GG62" s="197"/>
      <c r="GH62" s="197"/>
      <c r="GI62" s="197"/>
      <c r="GJ62" s="197"/>
      <c r="GK62" s="197"/>
      <c r="GL62" s="197"/>
      <c r="GM62" s="197"/>
      <c r="GN62" s="197"/>
      <c r="GO62" s="197"/>
      <c r="GP62" s="197"/>
      <c r="GQ62" s="197"/>
      <c r="GR62" s="197"/>
      <c r="GS62" s="197"/>
      <c r="GT62" s="197"/>
      <c r="GU62" s="197"/>
      <c r="GV62" s="197"/>
      <c r="GW62" s="197"/>
      <c r="GX62" s="197"/>
      <c r="GY62" s="197"/>
      <c r="GZ62" s="197"/>
      <c r="HA62" s="197"/>
      <c r="HB62" s="197"/>
      <c r="HC62" s="197"/>
      <c r="HD62" s="197"/>
      <c r="HE62" s="197"/>
      <c r="HF62" s="197"/>
      <c r="HG62" s="197"/>
      <c r="HH62" s="197"/>
      <c r="HI62" s="197"/>
      <c r="HJ62" s="197"/>
      <c r="HK62" s="197"/>
      <c r="HL62" s="197"/>
      <c r="HM62" s="197"/>
      <c r="HN62" s="197"/>
      <c r="HO62" s="197"/>
      <c r="HP62" s="197"/>
      <c r="HQ62" s="197"/>
      <c r="HR62" s="197"/>
      <c r="HS62" s="197"/>
      <c r="HT62" s="197"/>
      <c r="HU62" s="197"/>
      <c r="HV62" s="197"/>
      <c r="HW62" s="197"/>
      <c r="HX62" s="197"/>
      <c r="HY62" s="197"/>
      <c r="HZ62" s="197"/>
      <c r="IA62" s="197"/>
      <c r="IB62" s="197"/>
      <c r="IC62" s="197"/>
      <c r="ID62" s="197"/>
      <c r="IE62" s="197"/>
      <c r="IF62" s="197"/>
      <c r="IG62" s="197"/>
      <c r="IH62" s="197"/>
      <c r="II62" s="197"/>
      <c r="IJ62" s="197"/>
      <c r="IK62" s="197"/>
      <c r="IL62" s="197"/>
      <c r="IM62" s="197"/>
      <c r="IN62" s="197"/>
      <c r="IO62" s="197"/>
      <c r="IP62" s="197"/>
      <c r="IQ62" s="197"/>
      <c r="IR62" s="197"/>
      <c r="IS62" s="197"/>
      <c r="IT62" s="197"/>
      <c r="IU62" s="197"/>
      <c r="IV62" s="197"/>
      <c r="IW62" s="197"/>
    </row>
    <row r="63" spans="1:257">
      <c r="A63" s="208">
        <v>11</v>
      </c>
      <c r="B63" s="205" t="s">
        <v>991</v>
      </c>
      <c r="C63" s="205" t="str">
        <f t="shared" si="18"/>
        <v>BOB ERICKSON</v>
      </c>
      <c r="D63" s="205">
        <v>8</v>
      </c>
      <c r="E63" s="209">
        <v>381</v>
      </c>
      <c r="F63" s="209">
        <v>198</v>
      </c>
      <c r="G63" s="209">
        <v>4</v>
      </c>
      <c r="H63" s="206">
        <f t="shared" si="19"/>
        <v>0.625</v>
      </c>
      <c r="I63" s="207"/>
      <c r="J63" s="205">
        <f t="shared" si="20"/>
        <v>38</v>
      </c>
      <c r="K63" s="205">
        <f t="shared" si="21"/>
        <v>25</v>
      </c>
      <c r="L63" s="205">
        <f t="shared" si="22"/>
        <v>0</v>
      </c>
      <c r="M63" s="206">
        <f t="shared" si="23"/>
        <v>0.65789473684210531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2</v>
      </c>
      <c r="U63" s="205">
        <v>1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1</v>
      </c>
      <c r="AD63" s="205">
        <v>0</v>
      </c>
      <c r="AE63" s="205">
        <v>0</v>
      </c>
      <c r="AF63" s="205">
        <v>5</v>
      </c>
      <c r="AG63" s="205">
        <v>5</v>
      </c>
      <c r="AH63" s="205">
        <v>0</v>
      </c>
      <c r="AI63" s="205">
        <v>0</v>
      </c>
      <c r="AJ63" s="205">
        <v>0</v>
      </c>
      <c r="AK63" s="205">
        <v>0</v>
      </c>
      <c r="AL63" s="205">
        <v>3</v>
      </c>
      <c r="AM63" s="205">
        <v>2</v>
      </c>
      <c r="AN63" s="205">
        <v>0</v>
      </c>
      <c r="AO63" s="205">
        <v>1</v>
      </c>
      <c r="AP63" s="205">
        <v>0</v>
      </c>
      <c r="AQ63" s="205">
        <v>0</v>
      </c>
      <c r="AR63" s="205">
        <v>6</v>
      </c>
      <c r="AS63" s="205">
        <v>3</v>
      </c>
      <c r="AT63" s="205">
        <v>0</v>
      </c>
      <c r="AU63" s="205">
        <v>0</v>
      </c>
      <c r="AV63" s="205">
        <v>0</v>
      </c>
      <c r="AW63" s="205">
        <v>0</v>
      </c>
      <c r="AX63" s="205">
        <v>6</v>
      </c>
      <c r="AY63" s="205">
        <v>5</v>
      </c>
      <c r="AZ63" s="205">
        <v>0</v>
      </c>
      <c r="BA63" s="205">
        <v>4</v>
      </c>
      <c r="BB63" s="205">
        <v>1</v>
      </c>
      <c r="BC63" s="205">
        <v>0</v>
      </c>
      <c r="BD63" s="205">
        <v>5</v>
      </c>
      <c r="BE63" s="205">
        <v>5</v>
      </c>
      <c r="BF63" s="205">
        <v>0</v>
      </c>
      <c r="BG63" s="205">
        <v>5</v>
      </c>
      <c r="BH63" s="205">
        <v>3</v>
      </c>
      <c r="BI63" s="205">
        <v>0</v>
      </c>
      <c r="BJ63" s="205"/>
      <c r="BK63" s="205"/>
      <c r="BL63" s="205"/>
      <c r="BM63" s="205"/>
      <c r="BN63" s="205"/>
      <c r="BO63" s="204"/>
      <c r="BP63" s="197"/>
      <c r="BQ63" s="197"/>
      <c r="BR63" s="197"/>
      <c r="BS63" s="197"/>
      <c r="BT63" s="197"/>
      <c r="BU63" s="197"/>
      <c r="BV63" s="197"/>
      <c r="BW63" s="197"/>
      <c r="BX63" s="197"/>
      <c r="BY63" s="197"/>
      <c r="BZ63" s="197"/>
      <c r="CA63" s="197"/>
      <c r="CB63" s="197"/>
      <c r="CC63" s="197"/>
      <c r="CD63" s="197"/>
      <c r="CE63" s="197"/>
      <c r="CF63" s="197"/>
      <c r="CG63" s="197"/>
      <c r="CH63" s="197"/>
      <c r="CI63" s="197"/>
      <c r="CJ63" s="197"/>
      <c r="CK63" s="197"/>
      <c r="CL63" s="197"/>
      <c r="CM63" s="197"/>
      <c r="CN63" s="197"/>
      <c r="CO63" s="197"/>
      <c r="CP63" s="197"/>
      <c r="CQ63" s="197"/>
      <c r="CR63" s="197"/>
      <c r="CS63" s="197"/>
      <c r="CT63" s="197"/>
      <c r="CU63" s="197"/>
      <c r="CV63" s="197"/>
      <c r="CW63" s="197"/>
      <c r="CX63" s="197"/>
      <c r="CY63" s="197"/>
      <c r="CZ63" s="197"/>
      <c r="DA63" s="197"/>
      <c r="DB63" s="197"/>
      <c r="DC63" s="197"/>
      <c r="DD63" s="197"/>
      <c r="DE63" s="197"/>
      <c r="DF63" s="197"/>
      <c r="DG63" s="197"/>
      <c r="DH63" s="197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  <c r="ED63" s="197"/>
      <c r="EE63" s="197"/>
      <c r="EF63" s="197"/>
      <c r="EG63" s="197"/>
      <c r="EH63" s="197"/>
      <c r="EI63" s="197"/>
      <c r="EJ63" s="197"/>
      <c r="EK63" s="197"/>
      <c r="EL63" s="197"/>
      <c r="EM63" s="197"/>
      <c r="EN63" s="197"/>
      <c r="EO63" s="197"/>
      <c r="EP63" s="197"/>
      <c r="EQ63" s="197"/>
      <c r="ER63" s="197"/>
      <c r="ES63" s="197"/>
      <c r="ET63" s="197"/>
      <c r="EU63" s="197"/>
      <c r="EV63" s="197"/>
      <c r="EW63" s="197"/>
      <c r="EX63" s="197"/>
      <c r="EY63" s="197"/>
      <c r="EZ63" s="197"/>
      <c r="FA63" s="197"/>
      <c r="FB63" s="197"/>
      <c r="FC63" s="197"/>
      <c r="FD63" s="197"/>
      <c r="FE63" s="197"/>
      <c r="FF63" s="197"/>
      <c r="FG63" s="197"/>
      <c r="FH63" s="197"/>
      <c r="FI63" s="197"/>
      <c r="FJ63" s="197"/>
      <c r="FK63" s="197"/>
      <c r="FL63" s="197"/>
      <c r="FM63" s="197"/>
      <c r="FN63" s="197"/>
      <c r="FO63" s="197"/>
      <c r="FP63" s="197"/>
      <c r="FQ63" s="197"/>
      <c r="FR63" s="197"/>
      <c r="FS63" s="197"/>
      <c r="FT63" s="197"/>
      <c r="FU63" s="197"/>
      <c r="FV63" s="197"/>
      <c r="FW63" s="197"/>
      <c r="FX63" s="197"/>
      <c r="FY63" s="197"/>
      <c r="FZ63" s="197"/>
      <c r="GA63" s="197"/>
      <c r="GB63" s="197"/>
      <c r="GC63" s="197"/>
      <c r="GD63" s="197"/>
      <c r="GE63" s="197"/>
      <c r="GF63" s="197"/>
      <c r="GG63" s="197"/>
      <c r="GH63" s="197"/>
      <c r="GI63" s="197"/>
      <c r="GJ63" s="197"/>
      <c r="GK63" s="197"/>
      <c r="GL63" s="197"/>
      <c r="GM63" s="197"/>
      <c r="GN63" s="197"/>
      <c r="GO63" s="197"/>
      <c r="GP63" s="197"/>
      <c r="GQ63" s="197"/>
      <c r="GR63" s="197"/>
      <c r="GS63" s="197"/>
      <c r="GT63" s="197"/>
      <c r="GU63" s="197"/>
      <c r="GV63" s="197"/>
      <c r="GW63" s="197"/>
      <c r="GX63" s="197"/>
      <c r="GY63" s="197"/>
      <c r="GZ63" s="197"/>
      <c r="HA63" s="197"/>
      <c r="HB63" s="197"/>
      <c r="HC63" s="197"/>
      <c r="HD63" s="197"/>
      <c r="HE63" s="197"/>
      <c r="HF63" s="197"/>
      <c r="HG63" s="197"/>
      <c r="HH63" s="197"/>
      <c r="HI63" s="197"/>
      <c r="HJ63" s="197"/>
      <c r="HK63" s="197"/>
      <c r="HL63" s="197"/>
      <c r="HM63" s="197"/>
      <c r="HN63" s="197"/>
      <c r="HO63" s="197"/>
      <c r="HP63" s="197"/>
      <c r="HQ63" s="197"/>
      <c r="HR63" s="197"/>
      <c r="HS63" s="197"/>
      <c r="HT63" s="197"/>
      <c r="HU63" s="197"/>
      <c r="HV63" s="197"/>
      <c r="HW63" s="197"/>
      <c r="HX63" s="197"/>
      <c r="HY63" s="197"/>
      <c r="HZ63" s="197"/>
      <c r="IA63" s="197"/>
      <c r="IB63" s="197"/>
      <c r="IC63" s="197"/>
      <c r="ID63" s="197"/>
      <c r="IE63" s="197"/>
      <c r="IF63" s="197"/>
      <c r="IG63" s="197"/>
      <c r="IH63" s="197"/>
      <c r="II63" s="197"/>
      <c r="IJ63" s="197"/>
      <c r="IK63" s="197"/>
      <c r="IL63" s="197"/>
      <c r="IM63" s="197"/>
      <c r="IN63" s="197"/>
      <c r="IO63" s="197"/>
      <c r="IP63" s="197"/>
      <c r="IQ63" s="197"/>
      <c r="IR63" s="197"/>
      <c r="IS63" s="197"/>
      <c r="IT63" s="197"/>
      <c r="IU63" s="197"/>
      <c r="IV63" s="197"/>
      <c r="IW63" s="197"/>
    </row>
    <row r="64" spans="1:257">
      <c r="A64" s="208">
        <v>12</v>
      </c>
      <c r="B64" s="205" t="s">
        <v>878</v>
      </c>
      <c r="C64" s="205" t="str">
        <f t="shared" si="18"/>
        <v>MATT KIRK</v>
      </c>
      <c r="D64" s="205">
        <v>4</v>
      </c>
      <c r="E64" s="209">
        <v>146</v>
      </c>
      <c r="F64" s="209">
        <v>68</v>
      </c>
      <c r="G64" s="209">
        <v>0</v>
      </c>
      <c r="H64" s="206">
        <f t="shared" si="19"/>
        <v>0.43949044585987262</v>
      </c>
      <c r="I64" s="207"/>
      <c r="J64" s="205">
        <f t="shared" si="20"/>
        <v>34</v>
      </c>
      <c r="K64" s="205">
        <f t="shared" si="21"/>
        <v>19</v>
      </c>
      <c r="L64" s="205">
        <f t="shared" si="22"/>
        <v>0</v>
      </c>
      <c r="M64" s="206">
        <f t="shared" si="23"/>
        <v>0.55882352941176472</v>
      </c>
      <c r="N64" s="205">
        <v>4</v>
      </c>
      <c r="O64" s="205">
        <v>2</v>
      </c>
      <c r="P64" s="205">
        <v>0</v>
      </c>
      <c r="Q64" s="205">
        <v>2</v>
      </c>
      <c r="R64" s="205">
        <v>0</v>
      </c>
      <c r="S64" s="205">
        <v>0</v>
      </c>
      <c r="T64" s="205">
        <v>2</v>
      </c>
      <c r="U64" s="205">
        <v>1</v>
      </c>
      <c r="V64" s="205">
        <v>0</v>
      </c>
      <c r="W64" s="205">
        <v>3</v>
      </c>
      <c r="X64" s="205">
        <v>2</v>
      </c>
      <c r="Y64" s="205">
        <v>0</v>
      </c>
      <c r="Z64" s="205">
        <v>2</v>
      </c>
      <c r="AA64" s="205">
        <v>1</v>
      </c>
      <c r="AB64" s="205">
        <v>0</v>
      </c>
      <c r="AC64" s="205">
        <v>2</v>
      </c>
      <c r="AD64" s="205">
        <v>1</v>
      </c>
      <c r="AE64" s="205">
        <v>0</v>
      </c>
      <c r="AF64" s="205">
        <v>2</v>
      </c>
      <c r="AG64" s="205">
        <v>1</v>
      </c>
      <c r="AH64" s="205">
        <v>0</v>
      </c>
      <c r="AI64" s="205">
        <v>2</v>
      </c>
      <c r="AJ64" s="205">
        <v>2</v>
      </c>
      <c r="AK64" s="205">
        <v>0</v>
      </c>
      <c r="AL64" s="205">
        <v>5</v>
      </c>
      <c r="AM64" s="205">
        <v>2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  <c r="AU64" s="205">
        <v>3</v>
      </c>
      <c r="AV64" s="205">
        <v>2</v>
      </c>
      <c r="AW64" s="205">
        <v>0</v>
      </c>
      <c r="AX64" s="205">
        <v>2</v>
      </c>
      <c r="AY64" s="205">
        <v>2</v>
      </c>
      <c r="AZ64" s="205">
        <v>0</v>
      </c>
      <c r="BA64" s="205">
        <v>0</v>
      </c>
      <c r="BB64" s="205">
        <v>0</v>
      </c>
      <c r="BC64" s="205">
        <v>0</v>
      </c>
      <c r="BD64" s="205">
        <v>5</v>
      </c>
      <c r="BE64" s="205">
        <v>3</v>
      </c>
      <c r="BF64" s="205">
        <v>0</v>
      </c>
      <c r="BG64" s="205">
        <v>0</v>
      </c>
      <c r="BH64" s="205">
        <v>0</v>
      </c>
      <c r="BI64" s="205">
        <v>0</v>
      </c>
      <c r="BJ64" s="205"/>
      <c r="BK64" s="205"/>
      <c r="BL64" s="205"/>
      <c r="BM64" s="205"/>
      <c r="BN64" s="205"/>
      <c r="BO64" s="204"/>
      <c r="BP64" s="197"/>
      <c r="BQ64" s="197"/>
      <c r="BR64" s="197"/>
      <c r="BS64" s="197"/>
      <c r="BT64" s="197"/>
      <c r="BU64" s="197"/>
      <c r="BV64" s="197"/>
      <c r="BW64" s="197"/>
      <c r="BX64" s="197"/>
      <c r="BY64" s="197"/>
      <c r="BZ64" s="197"/>
      <c r="CA64" s="197"/>
      <c r="CB64" s="197"/>
      <c r="CC64" s="197"/>
      <c r="CD64" s="197"/>
      <c r="CE64" s="197"/>
      <c r="CF64" s="197"/>
      <c r="CG64" s="197"/>
      <c r="CH64" s="197"/>
      <c r="CI64" s="197"/>
      <c r="CJ64" s="197"/>
      <c r="CK64" s="197"/>
      <c r="CL64" s="197"/>
      <c r="CM64" s="197"/>
      <c r="CN64" s="197"/>
      <c r="CO64" s="197"/>
      <c r="CP64" s="197"/>
      <c r="CQ64" s="197"/>
      <c r="CR64" s="197"/>
      <c r="CS64" s="197"/>
      <c r="CT64" s="197"/>
      <c r="CU64" s="197"/>
      <c r="CV64" s="197"/>
      <c r="CW64" s="197"/>
      <c r="CX64" s="197"/>
      <c r="CY64" s="197"/>
      <c r="CZ64" s="197"/>
      <c r="DA64" s="197"/>
      <c r="DB64" s="197"/>
      <c r="DC64" s="197"/>
      <c r="DD64" s="197"/>
      <c r="DE64" s="197"/>
      <c r="DF64" s="197"/>
      <c r="DG64" s="197"/>
      <c r="DH64" s="197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  <c r="ED64" s="197"/>
      <c r="EE64" s="197"/>
      <c r="EF64" s="197"/>
      <c r="EG64" s="197"/>
      <c r="EH64" s="197"/>
      <c r="EI64" s="197"/>
      <c r="EJ64" s="197"/>
      <c r="EK64" s="197"/>
      <c r="EL64" s="197"/>
      <c r="EM64" s="197"/>
      <c r="EN64" s="197"/>
      <c r="EO64" s="197"/>
      <c r="EP64" s="197"/>
      <c r="EQ64" s="197"/>
      <c r="ER64" s="197"/>
      <c r="ES64" s="197"/>
      <c r="ET64" s="197"/>
      <c r="EU64" s="197"/>
      <c r="EV64" s="197"/>
      <c r="EW64" s="197"/>
      <c r="EX64" s="197"/>
      <c r="EY64" s="197"/>
      <c r="EZ64" s="197"/>
      <c r="FA64" s="197"/>
      <c r="FB64" s="197"/>
      <c r="FC64" s="197"/>
      <c r="FD64" s="197"/>
      <c r="FE64" s="197"/>
      <c r="FF64" s="197"/>
      <c r="FG64" s="197"/>
      <c r="FH64" s="197"/>
      <c r="FI64" s="197"/>
      <c r="FJ64" s="197"/>
      <c r="FK64" s="197"/>
      <c r="FL64" s="197"/>
      <c r="FM64" s="197"/>
      <c r="FN64" s="197"/>
      <c r="FO64" s="197"/>
      <c r="FP64" s="197"/>
      <c r="FQ64" s="197"/>
      <c r="FR64" s="197"/>
      <c r="FS64" s="197"/>
      <c r="FT64" s="197"/>
      <c r="FU64" s="197"/>
      <c r="FV64" s="197"/>
      <c r="FW64" s="197"/>
      <c r="FX64" s="197"/>
      <c r="FY64" s="197"/>
      <c r="FZ64" s="197"/>
      <c r="GA64" s="197"/>
      <c r="GB64" s="197"/>
      <c r="GC64" s="197"/>
      <c r="GD64" s="197"/>
      <c r="GE64" s="197"/>
      <c r="GF64" s="197"/>
      <c r="GG64" s="197"/>
      <c r="GH64" s="197"/>
      <c r="GI64" s="197"/>
      <c r="GJ64" s="197"/>
      <c r="GK64" s="197"/>
      <c r="GL64" s="197"/>
      <c r="GM64" s="197"/>
      <c r="GN64" s="197"/>
      <c r="GO64" s="197"/>
      <c r="GP64" s="197"/>
      <c r="GQ64" s="197"/>
      <c r="GR64" s="197"/>
      <c r="GS64" s="197"/>
      <c r="GT64" s="197"/>
      <c r="GU64" s="197"/>
      <c r="GV64" s="197"/>
      <c r="GW64" s="197"/>
      <c r="GX64" s="197"/>
      <c r="GY64" s="197"/>
      <c r="GZ64" s="197"/>
      <c r="HA64" s="197"/>
      <c r="HB64" s="197"/>
      <c r="HC64" s="197"/>
      <c r="HD64" s="197"/>
      <c r="HE64" s="197"/>
      <c r="HF64" s="197"/>
      <c r="HG64" s="197"/>
      <c r="HH64" s="197"/>
      <c r="HI64" s="197"/>
      <c r="HJ64" s="197"/>
      <c r="HK64" s="197"/>
      <c r="HL64" s="197"/>
      <c r="HM64" s="197"/>
      <c r="HN64" s="197"/>
      <c r="HO64" s="197"/>
      <c r="HP64" s="197"/>
      <c r="HQ64" s="197"/>
      <c r="HR64" s="197"/>
      <c r="HS64" s="197"/>
      <c r="HT64" s="197"/>
      <c r="HU64" s="197"/>
      <c r="HV64" s="197"/>
      <c r="HW64" s="197"/>
      <c r="HX64" s="197"/>
      <c r="HY64" s="197"/>
      <c r="HZ64" s="197"/>
      <c r="IA64" s="197"/>
      <c r="IB64" s="197"/>
      <c r="IC64" s="197"/>
      <c r="ID64" s="197"/>
      <c r="IE64" s="197"/>
      <c r="IF64" s="197"/>
      <c r="IG64" s="197"/>
      <c r="IH64" s="197"/>
      <c r="II64" s="197"/>
      <c r="IJ64" s="197"/>
      <c r="IK64" s="197"/>
      <c r="IL64" s="197"/>
      <c r="IM64" s="197"/>
      <c r="IN64" s="197"/>
      <c r="IO64" s="197"/>
      <c r="IP64" s="197"/>
      <c r="IQ64" s="197"/>
      <c r="IR64" s="197"/>
      <c r="IS64" s="197"/>
      <c r="IT64" s="197"/>
      <c r="IU64" s="197"/>
      <c r="IV64" s="197"/>
      <c r="IW64" s="197"/>
    </row>
    <row r="65" spans="1:257">
      <c r="A65" s="208">
        <v>13</v>
      </c>
      <c r="B65" s="205" t="s">
        <v>818</v>
      </c>
      <c r="C65" s="205" t="str">
        <f t="shared" si="18"/>
        <v>RAY McDONALD</v>
      </c>
      <c r="D65" s="205">
        <v>3</v>
      </c>
      <c r="E65" s="205">
        <v>120</v>
      </c>
      <c r="F65" s="205">
        <v>75</v>
      </c>
      <c r="G65" s="205">
        <v>0</v>
      </c>
      <c r="H65" s="206">
        <f t="shared" si="19"/>
        <v>0.47058823529411764</v>
      </c>
      <c r="I65" s="207"/>
      <c r="J65" s="205">
        <f t="shared" si="20"/>
        <v>53</v>
      </c>
      <c r="K65" s="205">
        <f t="shared" si="21"/>
        <v>36</v>
      </c>
      <c r="L65" s="205">
        <f t="shared" si="22"/>
        <v>0</v>
      </c>
      <c r="M65" s="206">
        <f t="shared" si="23"/>
        <v>0.67924528301886788</v>
      </c>
      <c r="N65" s="205">
        <v>0</v>
      </c>
      <c r="O65" s="205">
        <v>0</v>
      </c>
      <c r="P65" s="205">
        <v>0</v>
      </c>
      <c r="Q65" s="205">
        <v>5</v>
      </c>
      <c r="R65" s="205">
        <v>4</v>
      </c>
      <c r="S65" s="205">
        <v>0</v>
      </c>
      <c r="T65" s="205">
        <v>5</v>
      </c>
      <c r="U65" s="205">
        <v>4</v>
      </c>
      <c r="V65" s="205">
        <v>0</v>
      </c>
      <c r="W65" s="205">
        <v>5</v>
      </c>
      <c r="X65" s="205">
        <v>3</v>
      </c>
      <c r="Y65" s="205">
        <v>0</v>
      </c>
      <c r="Z65" s="205">
        <v>6</v>
      </c>
      <c r="AA65" s="205">
        <v>4</v>
      </c>
      <c r="AB65" s="205">
        <v>0</v>
      </c>
      <c r="AC65" s="205">
        <v>6</v>
      </c>
      <c r="AD65" s="205">
        <v>4</v>
      </c>
      <c r="AE65" s="205">
        <v>0</v>
      </c>
      <c r="AF65" s="205">
        <v>0</v>
      </c>
      <c r="AG65" s="205">
        <v>0</v>
      </c>
      <c r="AH65" s="205">
        <v>0</v>
      </c>
      <c r="AI65" s="205">
        <v>4</v>
      </c>
      <c r="AJ65" s="205">
        <v>4</v>
      </c>
      <c r="AK65" s="205">
        <v>0</v>
      </c>
      <c r="AL65" s="205">
        <v>3</v>
      </c>
      <c r="AM65" s="205">
        <v>2</v>
      </c>
      <c r="AN65" s="205">
        <v>0</v>
      </c>
      <c r="AO65" s="205">
        <v>4</v>
      </c>
      <c r="AP65" s="205">
        <v>3</v>
      </c>
      <c r="AQ65" s="205">
        <v>0</v>
      </c>
      <c r="AR65" s="205">
        <v>4</v>
      </c>
      <c r="AS65" s="205">
        <v>4</v>
      </c>
      <c r="AT65" s="205">
        <v>0</v>
      </c>
      <c r="AU65" s="205">
        <v>0</v>
      </c>
      <c r="AV65" s="205">
        <v>0</v>
      </c>
      <c r="AW65" s="205">
        <v>0</v>
      </c>
      <c r="AX65" s="205">
        <v>6</v>
      </c>
      <c r="AY65" s="205">
        <v>3</v>
      </c>
      <c r="AZ65" s="205">
        <v>0</v>
      </c>
      <c r="BA65" s="205">
        <v>0</v>
      </c>
      <c r="BB65" s="205">
        <v>0</v>
      </c>
      <c r="BC65" s="205">
        <v>0</v>
      </c>
      <c r="BD65" s="205">
        <v>5</v>
      </c>
      <c r="BE65" s="205">
        <v>1</v>
      </c>
      <c r="BF65" s="205">
        <v>0</v>
      </c>
      <c r="BG65" s="205">
        <v>0</v>
      </c>
      <c r="BH65" s="205">
        <v>0</v>
      </c>
      <c r="BI65" s="205">
        <v>0</v>
      </c>
      <c r="BJ65" s="205"/>
      <c r="BK65" s="205"/>
      <c r="BL65" s="205"/>
      <c r="BM65" s="205"/>
      <c r="BN65" s="205"/>
      <c r="BO65" s="204"/>
      <c r="BP65" s="197"/>
      <c r="BQ65" s="197"/>
      <c r="BR65" s="197"/>
      <c r="BS65" s="197"/>
      <c r="BT65" s="197"/>
      <c r="BU65" s="197"/>
      <c r="BV65" s="197"/>
      <c r="BW65" s="197"/>
      <c r="BX65" s="197"/>
      <c r="BY65" s="197"/>
      <c r="BZ65" s="197"/>
      <c r="CA65" s="197"/>
      <c r="CB65" s="197"/>
      <c r="CC65" s="197"/>
      <c r="CD65" s="197"/>
      <c r="CE65" s="197"/>
      <c r="CF65" s="197"/>
      <c r="CG65" s="197"/>
      <c r="CH65" s="197"/>
      <c r="CI65" s="197"/>
      <c r="CJ65" s="197"/>
      <c r="CK65" s="197"/>
      <c r="CL65" s="197"/>
      <c r="CM65" s="197"/>
      <c r="CN65" s="197"/>
      <c r="CO65" s="197"/>
      <c r="CP65" s="197"/>
      <c r="CQ65" s="197"/>
      <c r="CR65" s="197"/>
      <c r="CS65" s="197"/>
      <c r="CT65" s="197"/>
      <c r="CU65" s="197"/>
      <c r="CV65" s="197"/>
      <c r="CW65" s="197"/>
      <c r="CX65" s="197"/>
      <c r="CY65" s="197"/>
      <c r="CZ65" s="197"/>
      <c r="DA65" s="197"/>
      <c r="DB65" s="197"/>
      <c r="DC65" s="197"/>
      <c r="DD65" s="197"/>
      <c r="DE65" s="197"/>
      <c r="DF65" s="197"/>
      <c r="DG65" s="197"/>
      <c r="DH65" s="197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  <c r="ED65" s="197"/>
      <c r="EE65" s="197"/>
      <c r="EF65" s="197"/>
      <c r="EG65" s="197"/>
      <c r="EH65" s="197"/>
      <c r="EI65" s="197"/>
      <c r="EJ65" s="197"/>
      <c r="EK65" s="197"/>
      <c r="EL65" s="197"/>
      <c r="EM65" s="197"/>
      <c r="EN65" s="197"/>
      <c r="EO65" s="197"/>
      <c r="EP65" s="197"/>
      <c r="EQ65" s="197"/>
      <c r="ER65" s="197"/>
      <c r="ES65" s="197"/>
      <c r="ET65" s="197"/>
      <c r="EU65" s="197"/>
      <c r="EV65" s="197"/>
      <c r="EW65" s="197"/>
      <c r="EX65" s="197"/>
      <c r="EY65" s="197"/>
      <c r="EZ65" s="197"/>
      <c r="FA65" s="197"/>
      <c r="FB65" s="197"/>
      <c r="FC65" s="197"/>
      <c r="FD65" s="197"/>
      <c r="FE65" s="197"/>
      <c r="FF65" s="197"/>
      <c r="FG65" s="197"/>
      <c r="FH65" s="197"/>
      <c r="FI65" s="197"/>
      <c r="FJ65" s="197"/>
      <c r="FK65" s="197"/>
      <c r="FL65" s="197"/>
      <c r="FM65" s="197"/>
      <c r="FN65" s="197"/>
      <c r="FO65" s="197"/>
      <c r="FP65" s="197"/>
      <c r="FQ65" s="197"/>
      <c r="FR65" s="197"/>
      <c r="FS65" s="197"/>
      <c r="FT65" s="197"/>
      <c r="FU65" s="197"/>
      <c r="FV65" s="197"/>
      <c r="FW65" s="197"/>
      <c r="FX65" s="197"/>
      <c r="FY65" s="197"/>
      <c r="FZ65" s="197"/>
      <c r="GA65" s="197"/>
      <c r="GB65" s="197"/>
      <c r="GC65" s="197"/>
      <c r="GD65" s="197"/>
      <c r="GE65" s="197"/>
      <c r="GF65" s="197"/>
      <c r="GG65" s="197"/>
      <c r="GH65" s="197"/>
      <c r="GI65" s="197"/>
      <c r="GJ65" s="197"/>
      <c r="GK65" s="197"/>
      <c r="GL65" s="197"/>
      <c r="GM65" s="197"/>
      <c r="GN65" s="197"/>
      <c r="GO65" s="197"/>
      <c r="GP65" s="197"/>
      <c r="GQ65" s="197"/>
      <c r="GR65" s="197"/>
      <c r="GS65" s="197"/>
      <c r="GT65" s="197"/>
      <c r="GU65" s="197"/>
      <c r="GV65" s="197"/>
      <c r="GW65" s="197"/>
      <c r="GX65" s="197"/>
      <c r="GY65" s="197"/>
      <c r="GZ65" s="197"/>
      <c r="HA65" s="197"/>
      <c r="HB65" s="197"/>
      <c r="HC65" s="197"/>
      <c r="HD65" s="197"/>
      <c r="HE65" s="197"/>
      <c r="HF65" s="197"/>
      <c r="HG65" s="197"/>
      <c r="HH65" s="197"/>
      <c r="HI65" s="197"/>
      <c r="HJ65" s="197"/>
      <c r="HK65" s="197"/>
      <c r="HL65" s="197"/>
      <c r="HM65" s="197"/>
      <c r="HN65" s="197"/>
      <c r="HO65" s="197"/>
      <c r="HP65" s="197"/>
      <c r="HQ65" s="197"/>
      <c r="HR65" s="197"/>
      <c r="HS65" s="197"/>
      <c r="HT65" s="197"/>
      <c r="HU65" s="197"/>
      <c r="HV65" s="197"/>
      <c r="HW65" s="197"/>
      <c r="HX65" s="197"/>
      <c r="HY65" s="197"/>
      <c r="HZ65" s="197"/>
      <c r="IA65" s="197"/>
      <c r="IB65" s="197"/>
      <c r="IC65" s="197"/>
      <c r="ID65" s="197"/>
      <c r="IE65" s="197"/>
      <c r="IF65" s="197"/>
      <c r="IG65" s="197"/>
      <c r="IH65" s="197"/>
      <c r="II65" s="197"/>
      <c r="IJ65" s="197"/>
      <c r="IK65" s="197"/>
      <c r="IL65" s="197"/>
      <c r="IM65" s="197"/>
      <c r="IN65" s="197"/>
      <c r="IO65" s="197"/>
      <c r="IP65" s="197"/>
      <c r="IQ65" s="197"/>
      <c r="IR65" s="197"/>
      <c r="IS65" s="197"/>
      <c r="IT65" s="197"/>
      <c r="IU65" s="197"/>
      <c r="IV65" s="197"/>
      <c r="IW65" s="197"/>
    </row>
    <row r="66" spans="1:257">
      <c r="A66" s="208">
        <v>14</v>
      </c>
      <c r="B66" s="205" t="s">
        <v>851</v>
      </c>
      <c r="C66" s="205" t="str">
        <f t="shared" si="18"/>
        <v>STEVE LUCKOVITZ</v>
      </c>
      <c r="D66" s="205">
        <v>4</v>
      </c>
      <c r="E66" s="209">
        <v>157</v>
      </c>
      <c r="F66" s="209">
        <v>69</v>
      </c>
      <c r="G66" s="209">
        <v>0</v>
      </c>
      <c r="H66" s="206">
        <f t="shared" si="19"/>
        <v>0.37777777777777777</v>
      </c>
      <c r="I66" s="207"/>
      <c r="J66" s="205">
        <f t="shared" si="20"/>
        <v>0</v>
      </c>
      <c r="K66" s="205">
        <f t="shared" si="21"/>
        <v>0</v>
      </c>
      <c r="L66" s="205">
        <f t="shared" si="22"/>
        <v>0</v>
      </c>
      <c r="M66" s="206" t="e">
        <f t="shared" si="23"/>
        <v>#DIV/0!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0</v>
      </c>
      <c r="AH66" s="205">
        <v>0</v>
      </c>
      <c r="AI66" s="205">
        <v>0</v>
      </c>
      <c r="AJ66" s="205">
        <v>0</v>
      </c>
      <c r="AK66" s="205">
        <v>0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  <c r="AU66" s="205">
        <v>0</v>
      </c>
      <c r="AV66" s="205">
        <v>0</v>
      </c>
      <c r="AW66" s="205">
        <v>0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205">
        <v>0</v>
      </c>
      <c r="BD66" s="205">
        <v>0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205"/>
      <c r="BK66" s="205"/>
      <c r="BL66" s="205"/>
      <c r="BM66" s="205"/>
      <c r="BN66" s="205"/>
      <c r="BO66" s="204"/>
      <c r="BP66" s="197"/>
      <c r="BQ66" s="197"/>
      <c r="BR66" s="197"/>
      <c r="BS66" s="197"/>
      <c r="BT66" s="197"/>
      <c r="BU66" s="197"/>
      <c r="BV66" s="197"/>
      <c r="BW66" s="197"/>
      <c r="BX66" s="197"/>
      <c r="BY66" s="197"/>
      <c r="BZ66" s="197"/>
      <c r="CA66" s="197"/>
      <c r="CB66" s="197"/>
      <c r="CC66" s="197"/>
      <c r="CD66" s="197"/>
      <c r="CE66" s="197"/>
      <c r="CF66" s="197"/>
      <c r="CG66" s="197"/>
      <c r="CH66" s="197"/>
      <c r="CI66" s="197"/>
      <c r="CJ66" s="197"/>
      <c r="CK66" s="197"/>
      <c r="CL66" s="197"/>
      <c r="CM66" s="197"/>
      <c r="CN66" s="197"/>
      <c r="CO66" s="197"/>
      <c r="CP66" s="197"/>
      <c r="CQ66" s="197"/>
      <c r="CR66" s="197"/>
      <c r="CS66" s="197"/>
      <c r="CT66" s="197"/>
      <c r="CU66" s="197"/>
      <c r="CV66" s="197"/>
      <c r="CW66" s="197"/>
      <c r="CX66" s="197"/>
      <c r="CY66" s="197"/>
      <c r="CZ66" s="197"/>
      <c r="DA66" s="197"/>
      <c r="DB66" s="197"/>
      <c r="DC66" s="197"/>
      <c r="DD66" s="197"/>
      <c r="DE66" s="197"/>
      <c r="DF66" s="197"/>
      <c r="DG66" s="197"/>
      <c r="DH66" s="197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  <c r="ED66" s="197"/>
      <c r="EE66" s="197"/>
      <c r="EF66" s="197"/>
      <c r="EG66" s="197"/>
      <c r="EH66" s="197"/>
      <c r="EI66" s="197"/>
      <c r="EJ66" s="197"/>
      <c r="EK66" s="197"/>
      <c r="EL66" s="197"/>
      <c r="EM66" s="197"/>
      <c r="EN66" s="197"/>
      <c r="EO66" s="197"/>
      <c r="EP66" s="197"/>
      <c r="EQ66" s="197"/>
      <c r="ER66" s="197"/>
      <c r="ES66" s="197"/>
      <c r="ET66" s="197"/>
      <c r="EU66" s="197"/>
      <c r="EV66" s="197"/>
      <c r="EW66" s="197"/>
      <c r="EX66" s="197"/>
      <c r="EY66" s="197"/>
      <c r="EZ66" s="197"/>
      <c r="FA66" s="197"/>
      <c r="FB66" s="197"/>
      <c r="FC66" s="197"/>
      <c r="FD66" s="197"/>
      <c r="FE66" s="197"/>
      <c r="FF66" s="197"/>
      <c r="FG66" s="197"/>
      <c r="FH66" s="197"/>
      <c r="FI66" s="197"/>
      <c r="FJ66" s="197"/>
      <c r="FK66" s="197"/>
      <c r="FL66" s="197"/>
      <c r="FM66" s="197"/>
      <c r="FN66" s="197"/>
      <c r="FO66" s="197"/>
      <c r="FP66" s="197"/>
      <c r="FQ66" s="197"/>
      <c r="FR66" s="197"/>
      <c r="FS66" s="197"/>
      <c r="FT66" s="197"/>
      <c r="FU66" s="197"/>
      <c r="FV66" s="197"/>
      <c r="FW66" s="197"/>
      <c r="FX66" s="197"/>
      <c r="FY66" s="197"/>
      <c r="FZ66" s="197"/>
      <c r="GA66" s="197"/>
      <c r="GB66" s="197"/>
      <c r="GC66" s="197"/>
      <c r="GD66" s="197"/>
      <c r="GE66" s="197"/>
      <c r="GF66" s="197"/>
      <c r="GG66" s="197"/>
      <c r="GH66" s="197"/>
      <c r="GI66" s="197"/>
      <c r="GJ66" s="197"/>
      <c r="GK66" s="197"/>
      <c r="GL66" s="197"/>
      <c r="GM66" s="197"/>
      <c r="GN66" s="197"/>
      <c r="GO66" s="197"/>
      <c r="GP66" s="197"/>
      <c r="GQ66" s="197"/>
      <c r="GR66" s="197"/>
      <c r="GS66" s="197"/>
      <c r="GT66" s="197"/>
      <c r="GU66" s="197"/>
      <c r="GV66" s="197"/>
      <c r="GW66" s="197"/>
      <c r="GX66" s="197"/>
      <c r="GY66" s="197"/>
      <c r="GZ66" s="197"/>
      <c r="HA66" s="197"/>
      <c r="HB66" s="197"/>
      <c r="HC66" s="197"/>
      <c r="HD66" s="197"/>
      <c r="HE66" s="197"/>
      <c r="HF66" s="197"/>
      <c r="HG66" s="197"/>
      <c r="HH66" s="197"/>
      <c r="HI66" s="197"/>
      <c r="HJ66" s="197"/>
      <c r="HK66" s="197"/>
      <c r="HL66" s="197"/>
      <c r="HM66" s="197"/>
      <c r="HN66" s="197"/>
      <c r="HO66" s="197"/>
      <c r="HP66" s="197"/>
      <c r="HQ66" s="197"/>
      <c r="HR66" s="197"/>
      <c r="HS66" s="197"/>
      <c r="HT66" s="197"/>
      <c r="HU66" s="197"/>
      <c r="HV66" s="197"/>
      <c r="HW66" s="197"/>
      <c r="HX66" s="197"/>
      <c r="HY66" s="197"/>
      <c r="HZ66" s="197"/>
      <c r="IA66" s="197"/>
      <c r="IB66" s="197"/>
      <c r="IC66" s="197"/>
      <c r="ID66" s="197"/>
      <c r="IE66" s="197"/>
      <c r="IF66" s="197"/>
      <c r="IG66" s="197"/>
      <c r="IH66" s="197"/>
      <c r="II66" s="197"/>
      <c r="IJ66" s="197"/>
      <c r="IK66" s="197"/>
      <c r="IL66" s="197"/>
      <c r="IM66" s="197"/>
      <c r="IN66" s="197"/>
      <c r="IO66" s="197"/>
      <c r="IP66" s="197"/>
      <c r="IQ66" s="197"/>
      <c r="IR66" s="197"/>
      <c r="IS66" s="197"/>
      <c r="IT66" s="197"/>
      <c r="IU66" s="197"/>
      <c r="IV66" s="197"/>
      <c r="IW66" s="197"/>
    </row>
    <row r="67" spans="1:257">
      <c r="A67" s="208">
        <v>15</v>
      </c>
      <c r="B67" s="205" t="s">
        <v>1070</v>
      </c>
      <c r="C67" s="205" t="str">
        <f t="shared" si="18"/>
        <v>ANDY ROBERTS</v>
      </c>
      <c r="D67" s="205">
        <v>1</v>
      </c>
      <c r="E67" s="205">
        <v>34</v>
      </c>
      <c r="F67" s="205">
        <v>16</v>
      </c>
      <c r="G67" s="205">
        <v>1</v>
      </c>
      <c r="H67" s="206" t="e">
        <f>#REF!/#REF!</f>
        <v>#REF!</v>
      </c>
      <c r="I67" s="207"/>
      <c r="J67" s="205">
        <f t="shared" si="20"/>
        <v>34</v>
      </c>
      <c r="K67" s="205">
        <f t="shared" si="21"/>
        <v>16</v>
      </c>
      <c r="L67" s="205">
        <f t="shared" si="22"/>
        <v>1</v>
      </c>
      <c r="M67" s="206">
        <f t="shared" si="23"/>
        <v>0.47058823529411764</v>
      </c>
      <c r="N67" s="205">
        <v>5</v>
      </c>
      <c r="O67" s="205">
        <v>3</v>
      </c>
      <c r="P67" s="205">
        <v>0</v>
      </c>
      <c r="Q67" s="205">
        <v>1</v>
      </c>
      <c r="R67" s="205">
        <v>0</v>
      </c>
      <c r="S67" s="205">
        <v>0</v>
      </c>
      <c r="T67" s="205">
        <v>3</v>
      </c>
      <c r="U67" s="205">
        <v>1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5</v>
      </c>
      <c r="AD67" s="205">
        <v>3</v>
      </c>
      <c r="AE67" s="205">
        <v>0</v>
      </c>
      <c r="AF67" s="205">
        <v>0</v>
      </c>
      <c r="AG67" s="205">
        <v>0</v>
      </c>
      <c r="AH67" s="205">
        <v>0</v>
      </c>
      <c r="AI67" s="205">
        <v>4</v>
      </c>
      <c r="AJ67" s="205">
        <v>0</v>
      </c>
      <c r="AK67" s="205">
        <v>0</v>
      </c>
      <c r="AL67" s="205">
        <v>1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  <c r="AU67" s="205">
        <v>3</v>
      </c>
      <c r="AV67" s="205">
        <v>2</v>
      </c>
      <c r="AW67" s="205">
        <v>0</v>
      </c>
      <c r="AX67" s="205">
        <v>2</v>
      </c>
      <c r="AY67" s="205">
        <v>1</v>
      </c>
      <c r="AZ67" s="205">
        <v>0</v>
      </c>
      <c r="BA67" s="205">
        <v>5</v>
      </c>
      <c r="BB67" s="205">
        <v>3</v>
      </c>
      <c r="BC67" s="205">
        <v>0</v>
      </c>
      <c r="BD67" s="205">
        <v>0</v>
      </c>
      <c r="BE67" s="205">
        <v>0</v>
      </c>
      <c r="BF67" s="205">
        <v>0</v>
      </c>
      <c r="BG67" s="205">
        <v>5</v>
      </c>
      <c r="BH67" s="205">
        <v>3</v>
      </c>
      <c r="BI67" s="205">
        <v>1</v>
      </c>
      <c r="BJ67" s="205"/>
      <c r="BK67" s="205"/>
      <c r="BL67" s="205"/>
      <c r="BM67" s="205"/>
      <c r="BN67" s="205"/>
      <c r="BO67" s="204"/>
      <c r="BP67" s="197"/>
      <c r="BQ67" s="197"/>
      <c r="BR67" s="197"/>
      <c r="BS67" s="197"/>
      <c r="BT67" s="197"/>
      <c r="BU67" s="197"/>
      <c r="BV67" s="197"/>
      <c r="BW67" s="197"/>
      <c r="BX67" s="197"/>
      <c r="BY67" s="197"/>
      <c r="BZ67" s="197"/>
      <c r="CA67" s="197"/>
      <c r="CB67" s="197"/>
      <c r="CC67" s="197"/>
      <c r="CD67" s="197"/>
      <c r="CE67" s="197"/>
      <c r="CF67" s="197"/>
      <c r="CG67" s="197"/>
      <c r="CH67" s="197"/>
      <c r="CI67" s="197"/>
      <c r="CJ67" s="197"/>
      <c r="CK67" s="197"/>
      <c r="CL67" s="197"/>
      <c r="CM67" s="197"/>
      <c r="CN67" s="197"/>
      <c r="CO67" s="197"/>
      <c r="CP67" s="197"/>
      <c r="CQ67" s="197"/>
      <c r="CR67" s="197"/>
      <c r="CS67" s="197"/>
      <c r="CT67" s="197"/>
      <c r="CU67" s="197"/>
      <c r="CV67" s="197"/>
      <c r="CW67" s="197"/>
      <c r="CX67" s="197"/>
      <c r="CY67" s="197"/>
      <c r="CZ67" s="197"/>
      <c r="DA67" s="197"/>
      <c r="DB67" s="197"/>
      <c r="DC67" s="197"/>
      <c r="DD67" s="197"/>
      <c r="DE67" s="197"/>
      <c r="DF67" s="197"/>
      <c r="DG67" s="197"/>
      <c r="DH67" s="197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  <c r="ED67" s="197"/>
      <c r="EE67" s="197"/>
      <c r="EF67" s="197"/>
      <c r="EG67" s="197"/>
      <c r="EH67" s="197"/>
      <c r="EI67" s="197"/>
      <c r="EJ67" s="197"/>
      <c r="EK67" s="197"/>
      <c r="EL67" s="197"/>
      <c r="EM67" s="197"/>
      <c r="EN67" s="197"/>
      <c r="EO67" s="197"/>
      <c r="EP67" s="197"/>
      <c r="EQ67" s="197"/>
      <c r="ER67" s="197"/>
      <c r="ES67" s="197"/>
      <c r="ET67" s="197"/>
      <c r="EU67" s="197"/>
      <c r="EV67" s="197"/>
      <c r="EW67" s="197"/>
      <c r="EX67" s="197"/>
      <c r="EY67" s="197"/>
      <c r="EZ67" s="197"/>
      <c r="FA67" s="197"/>
      <c r="FB67" s="197"/>
      <c r="FC67" s="197"/>
      <c r="FD67" s="197"/>
      <c r="FE67" s="197"/>
      <c r="FF67" s="197"/>
      <c r="FG67" s="197"/>
      <c r="FH67" s="197"/>
      <c r="FI67" s="197"/>
      <c r="FJ67" s="197"/>
      <c r="FK67" s="197"/>
      <c r="FL67" s="197"/>
      <c r="FM67" s="197"/>
      <c r="FN67" s="197"/>
      <c r="FO67" s="197"/>
      <c r="FP67" s="197"/>
      <c r="FQ67" s="197"/>
      <c r="FR67" s="197"/>
      <c r="FS67" s="197"/>
      <c r="FT67" s="197"/>
      <c r="FU67" s="197"/>
      <c r="FV67" s="197"/>
      <c r="FW67" s="197"/>
      <c r="FX67" s="197"/>
      <c r="FY67" s="197"/>
      <c r="FZ67" s="197"/>
      <c r="GA67" s="197"/>
      <c r="GB67" s="197"/>
      <c r="GC67" s="197"/>
      <c r="GD67" s="197"/>
      <c r="GE67" s="197"/>
      <c r="GF67" s="197"/>
      <c r="GG67" s="197"/>
      <c r="GH67" s="197"/>
      <c r="GI67" s="197"/>
      <c r="GJ67" s="197"/>
      <c r="GK67" s="197"/>
      <c r="GL67" s="197"/>
      <c r="GM67" s="197"/>
      <c r="GN67" s="197"/>
      <c r="GO67" s="197"/>
      <c r="GP67" s="197"/>
      <c r="GQ67" s="197"/>
      <c r="GR67" s="197"/>
      <c r="GS67" s="197"/>
      <c r="GT67" s="197"/>
      <c r="GU67" s="197"/>
      <c r="GV67" s="197"/>
      <c r="GW67" s="197"/>
      <c r="GX67" s="197"/>
      <c r="GY67" s="197"/>
      <c r="GZ67" s="197"/>
      <c r="HA67" s="197"/>
      <c r="HB67" s="197"/>
      <c r="HC67" s="197"/>
      <c r="HD67" s="197"/>
      <c r="HE67" s="197"/>
      <c r="HF67" s="197"/>
      <c r="HG67" s="197"/>
      <c r="HH67" s="197"/>
      <c r="HI67" s="197"/>
      <c r="HJ67" s="197"/>
      <c r="HK67" s="197"/>
      <c r="HL67" s="197"/>
      <c r="HM67" s="197"/>
      <c r="HN67" s="197"/>
      <c r="HO67" s="197"/>
      <c r="HP67" s="197"/>
      <c r="HQ67" s="197"/>
      <c r="HR67" s="197"/>
      <c r="HS67" s="197"/>
      <c r="HT67" s="197"/>
      <c r="HU67" s="197"/>
      <c r="HV67" s="197"/>
      <c r="HW67" s="197"/>
      <c r="HX67" s="197"/>
      <c r="HY67" s="197"/>
      <c r="HZ67" s="197"/>
      <c r="IA67" s="197"/>
      <c r="IB67" s="197"/>
      <c r="IC67" s="197"/>
      <c r="ID67" s="197"/>
      <c r="IE67" s="197"/>
      <c r="IF67" s="197"/>
      <c r="IG67" s="197"/>
      <c r="IH67" s="197"/>
      <c r="II67" s="197"/>
      <c r="IJ67" s="197"/>
      <c r="IK67" s="197"/>
      <c r="IL67" s="197"/>
      <c r="IM67" s="197"/>
      <c r="IN67" s="197"/>
      <c r="IO67" s="197"/>
      <c r="IP67" s="197"/>
      <c r="IQ67" s="197"/>
      <c r="IR67" s="197"/>
      <c r="IS67" s="197"/>
      <c r="IT67" s="197"/>
      <c r="IU67" s="197"/>
      <c r="IV67" s="197"/>
      <c r="IW67" s="197"/>
    </row>
    <row r="68" spans="1:257">
      <c r="A68" s="208">
        <v>16</v>
      </c>
      <c r="B68" s="205" t="s">
        <v>2112</v>
      </c>
      <c r="C68" s="205" t="str">
        <f t="shared" si="18"/>
        <v>MIKE MATTIS</v>
      </c>
      <c r="D68" s="205">
        <v>1</v>
      </c>
      <c r="E68" s="205">
        <v>45</v>
      </c>
      <c r="F68" s="205">
        <v>17</v>
      </c>
      <c r="G68" s="205">
        <v>0</v>
      </c>
      <c r="H68" s="206" t="e">
        <f>F69/E69</f>
        <v>#DIV/0!</v>
      </c>
      <c r="I68" s="207"/>
      <c r="J68" s="205">
        <f t="shared" si="20"/>
        <v>45</v>
      </c>
      <c r="K68" s="205">
        <f t="shared" si="21"/>
        <v>17</v>
      </c>
      <c r="L68" s="205">
        <f t="shared" si="22"/>
        <v>0</v>
      </c>
      <c r="M68" s="206">
        <f t="shared" si="23"/>
        <v>0.37777777777777777</v>
      </c>
      <c r="N68" s="205">
        <v>5</v>
      </c>
      <c r="O68" s="205">
        <v>1</v>
      </c>
      <c r="P68" s="205">
        <v>0</v>
      </c>
      <c r="Q68" s="205">
        <v>2</v>
      </c>
      <c r="R68" s="205">
        <v>0</v>
      </c>
      <c r="S68" s="205">
        <v>0</v>
      </c>
      <c r="T68" s="205">
        <v>2</v>
      </c>
      <c r="U68" s="205">
        <v>2</v>
      </c>
      <c r="V68" s="205">
        <v>0</v>
      </c>
      <c r="W68" s="205">
        <v>2</v>
      </c>
      <c r="X68" s="205">
        <v>0</v>
      </c>
      <c r="Y68" s="205">
        <v>0</v>
      </c>
      <c r="Z68" s="205">
        <v>4</v>
      </c>
      <c r="AA68" s="205">
        <v>3</v>
      </c>
      <c r="AB68" s="205">
        <v>0</v>
      </c>
      <c r="AC68" s="205">
        <v>4</v>
      </c>
      <c r="AD68" s="205">
        <v>0</v>
      </c>
      <c r="AE68" s="205">
        <v>0</v>
      </c>
      <c r="AF68" s="205">
        <v>1</v>
      </c>
      <c r="AG68" s="205">
        <v>1</v>
      </c>
      <c r="AH68" s="205">
        <v>0</v>
      </c>
      <c r="AI68" s="205">
        <v>2</v>
      </c>
      <c r="AJ68" s="205">
        <v>0</v>
      </c>
      <c r="AK68" s="205">
        <v>0</v>
      </c>
      <c r="AL68" s="205">
        <v>2</v>
      </c>
      <c r="AM68" s="205">
        <v>1</v>
      </c>
      <c r="AN68" s="205">
        <v>0</v>
      </c>
      <c r="AO68" s="205">
        <v>2</v>
      </c>
      <c r="AP68" s="205">
        <v>0</v>
      </c>
      <c r="AQ68" s="205">
        <v>0</v>
      </c>
      <c r="AR68" s="205">
        <v>2</v>
      </c>
      <c r="AS68" s="205">
        <v>1</v>
      </c>
      <c r="AT68" s="205">
        <v>0</v>
      </c>
      <c r="AU68" s="205">
        <v>2</v>
      </c>
      <c r="AV68" s="205">
        <v>1</v>
      </c>
      <c r="AW68" s="205">
        <v>0</v>
      </c>
      <c r="AX68" s="205">
        <v>4</v>
      </c>
      <c r="AY68" s="205">
        <v>4</v>
      </c>
      <c r="AZ68" s="205">
        <v>0</v>
      </c>
      <c r="BA68" s="205">
        <v>5</v>
      </c>
      <c r="BB68" s="205">
        <v>2</v>
      </c>
      <c r="BC68" s="205">
        <v>0</v>
      </c>
      <c r="BD68" s="205">
        <v>4</v>
      </c>
      <c r="BE68" s="205">
        <v>0</v>
      </c>
      <c r="BF68" s="205">
        <v>0</v>
      </c>
      <c r="BG68" s="205">
        <v>2</v>
      </c>
      <c r="BH68" s="205">
        <v>1</v>
      </c>
      <c r="BI68" s="205">
        <v>0</v>
      </c>
      <c r="BJ68" s="205"/>
      <c r="BK68" s="205"/>
      <c r="BL68" s="205"/>
      <c r="BM68" s="205"/>
      <c r="BN68" s="205"/>
      <c r="BO68" s="204"/>
      <c r="BP68" s="197"/>
      <c r="BQ68" s="197"/>
      <c r="BR68" s="197"/>
      <c r="BS68" s="197"/>
      <c r="BT68" s="197"/>
      <c r="BU68" s="197"/>
      <c r="BV68" s="197"/>
      <c r="BW68" s="197"/>
      <c r="BX68" s="197"/>
      <c r="BY68" s="197"/>
      <c r="BZ68" s="197"/>
      <c r="CA68" s="197"/>
      <c r="CB68" s="197"/>
      <c r="CC68" s="197"/>
      <c r="CD68" s="197"/>
      <c r="CE68" s="197"/>
      <c r="CF68" s="197"/>
      <c r="CG68" s="197"/>
      <c r="CH68" s="197"/>
      <c r="CI68" s="197"/>
      <c r="CJ68" s="197"/>
      <c r="CK68" s="197"/>
      <c r="CL68" s="197"/>
      <c r="CM68" s="197"/>
      <c r="CN68" s="197"/>
      <c r="CO68" s="197"/>
      <c r="CP68" s="197"/>
      <c r="CQ68" s="197"/>
      <c r="CR68" s="197"/>
      <c r="CS68" s="197"/>
      <c r="CT68" s="197"/>
      <c r="CU68" s="197"/>
      <c r="CV68" s="197"/>
      <c r="CW68" s="197"/>
      <c r="CX68" s="197"/>
      <c r="CY68" s="197"/>
      <c r="CZ68" s="197"/>
      <c r="DA68" s="197"/>
      <c r="DB68" s="197"/>
      <c r="DC68" s="197"/>
      <c r="DD68" s="197"/>
      <c r="DE68" s="197"/>
      <c r="DF68" s="197"/>
      <c r="DG68" s="197"/>
      <c r="DH68" s="197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  <c r="ED68" s="197"/>
      <c r="EE68" s="197"/>
      <c r="EF68" s="197"/>
      <c r="EG68" s="197"/>
      <c r="EH68" s="197"/>
      <c r="EI68" s="197"/>
      <c r="EJ68" s="197"/>
      <c r="EK68" s="197"/>
      <c r="EL68" s="197"/>
      <c r="EM68" s="197"/>
      <c r="EN68" s="197"/>
      <c r="EO68" s="197"/>
      <c r="EP68" s="197"/>
      <c r="EQ68" s="197"/>
      <c r="ER68" s="197"/>
      <c r="ES68" s="197"/>
      <c r="ET68" s="197"/>
      <c r="EU68" s="197"/>
      <c r="EV68" s="197"/>
      <c r="EW68" s="197"/>
      <c r="EX68" s="197"/>
      <c r="EY68" s="197"/>
      <c r="EZ68" s="197"/>
      <c r="FA68" s="197"/>
      <c r="FB68" s="197"/>
      <c r="FC68" s="197"/>
      <c r="FD68" s="197"/>
      <c r="FE68" s="197"/>
      <c r="FF68" s="197"/>
      <c r="FG68" s="197"/>
      <c r="FH68" s="197"/>
      <c r="FI68" s="197"/>
      <c r="FJ68" s="197"/>
      <c r="FK68" s="197"/>
      <c r="FL68" s="197"/>
      <c r="FM68" s="197"/>
      <c r="FN68" s="197"/>
      <c r="FO68" s="197"/>
      <c r="FP68" s="197"/>
      <c r="FQ68" s="197"/>
      <c r="FR68" s="197"/>
      <c r="FS68" s="197"/>
      <c r="FT68" s="197"/>
      <c r="FU68" s="197"/>
      <c r="FV68" s="197"/>
      <c r="FW68" s="197"/>
      <c r="FX68" s="197"/>
      <c r="FY68" s="197"/>
      <c r="FZ68" s="197"/>
      <c r="GA68" s="197"/>
      <c r="GB68" s="197"/>
      <c r="GC68" s="197"/>
      <c r="GD68" s="197"/>
      <c r="GE68" s="197"/>
      <c r="GF68" s="197"/>
      <c r="GG68" s="197"/>
      <c r="GH68" s="197"/>
      <c r="GI68" s="197"/>
      <c r="GJ68" s="197"/>
      <c r="GK68" s="197"/>
      <c r="GL68" s="197"/>
      <c r="GM68" s="197"/>
      <c r="GN68" s="197"/>
      <c r="GO68" s="197"/>
      <c r="GP68" s="197"/>
      <c r="GQ68" s="197"/>
      <c r="GR68" s="197"/>
      <c r="GS68" s="197"/>
      <c r="GT68" s="197"/>
      <c r="GU68" s="197"/>
      <c r="GV68" s="197"/>
      <c r="GW68" s="197"/>
      <c r="GX68" s="197"/>
      <c r="GY68" s="197"/>
      <c r="GZ68" s="197"/>
      <c r="HA68" s="197"/>
      <c r="HB68" s="197"/>
      <c r="HC68" s="197"/>
      <c r="HD68" s="197"/>
      <c r="HE68" s="197"/>
      <c r="HF68" s="197"/>
      <c r="HG68" s="197"/>
      <c r="HH68" s="197"/>
      <c r="HI68" s="197"/>
      <c r="HJ68" s="197"/>
      <c r="HK68" s="197"/>
      <c r="HL68" s="197"/>
      <c r="HM68" s="197"/>
      <c r="HN68" s="197"/>
      <c r="HO68" s="197"/>
      <c r="HP68" s="197"/>
      <c r="HQ68" s="197"/>
      <c r="HR68" s="197"/>
      <c r="HS68" s="197"/>
      <c r="HT68" s="197"/>
      <c r="HU68" s="197"/>
      <c r="HV68" s="197"/>
      <c r="HW68" s="197"/>
      <c r="HX68" s="197"/>
      <c r="HY68" s="197"/>
      <c r="HZ68" s="197"/>
      <c r="IA68" s="197"/>
      <c r="IB68" s="197"/>
      <c r="IC68" s="197"/>
      <c r="ID68" s="197"/>
      <c r="IE68" s="197"/>
      <c r="IF68" s="197"/>
      <c r="IG68" s="197"/>
      <c r="IH68" s="197"/>
      <c r="II68" s="197"/>
      <c r="IJ68" s="197"/>
      <c r="IK68" s="197"/>
      <c r="IL68" s="197"/>
      <c r="IM68" s="197"/>
      <c r="IN68" s="197"/>
      <c r="IO68" s="197"/>
      <c r="IP68" s="197"/>
      <c r="IQ68" s="197"/>
      <c r="IR68" s="197"/>
      <c r="IS68" s="197"/>
      <c r="IT68" s="197"/>
      <c r="IU68" s="197"/>
      <c r="IV68" s="197"/>
      <c r="IW68" s="197"/>
    </row>
    <row r="69" spans="1:257">
      <c r="A69" s="218"/>
      <c r="B69" s="207"/>
      <c r="C69" s="207"/>
      <c r="D69" s="207"/>
      <c r="E69" s="207"/>
      <c r="F69" s="207"/>
      <c r="G69" s="207"/>
      <c r="H69" s="217"/>
      <c r="I69" s="207"/>
      <c r="J69" s="207"/>
      <c r="K69" s="207"/>
      <c r="L69" s="207"/>
      <c r="M69" s="21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207"/>
      <c r="BE69" s="207"/>
      <c r="BF69" s="207"/>
      <c r="BG69" s="207"/>
      <c r="BH69" s="207"/>
      <c r="BI69" s="207"/>
      <c r="BJ69" s="207"/>
      <c r="BK69" s="207"/>
      <c r="BL69" s="207"/>
      <c r="BM69" s="207"/>
      <c r="BN69" s="207"/>
      <c r="BO69" s="216"/>
      <c r="BP69" s="200"/>
      <c r="BQ69" s="197"/>
      <c r="BR69" s="197"/>
      <c r="BS69" s="197"/>
      <c r="BT69" s="197"/>
      <c r="BU69" s="197"/>
      <c r="BV69" s="197"/>
      <c r="BW69" s="197"/>
      <c r="BX69" s="197"/>
      <c r="BY69" s="197"/>
      <c r="BZ69" s="197"/>
      <c r="CA69" s="197"/>
      <c r="CB69" s="197"/>
      <c r="CC69" s="197"/>
      <c r="CD69" s="197"/>
      <c r="CE69" s="197"/>
      <c r="CF69" s="197"/>
      <c r="CG69" s="197"/>
      <c r="CH69" s="197"/>
      <c r="CI69" s="197"/>
      <c r="CJ69" s="197"/>
      <c r="CK69" s="197"/>
      <c r="CL69" s="197"/>
      <c r="CM69" s="197"/>
      <c r="CN69" s="197"/>
      <c r="CO69" s="197"/>
      <c r="CP69" s="197"/>
      <c r="CQ69" s="197"/>
      <c r="CR69" s="197"/>
      <c r="CS69" s="197"/>
      <c r="CT69" s="197"/>
      <c r="CU69" s="197"/>
      <c r="CV69" s="197"/>
      <c r="CW69" s="197"/>
      <c r="CX69" s="197"/>
      <c r="CY69" s="197"/>
      <c r="CZ69" s="197"/>
      <c r="DA69" s="197"/>
      <c r="DB69" s="197"/>
      <c r="DC69" s="197"/>
      <c r="DD69" s="197"/>
      <c r="DE69" s="197"/>
      <c r="DF69" s="197"/>
      <c r="DG69" s="197"/>
      <c r="DH69" s="197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  <c r="ED69" s="197"/>
      <c r="EE69" s="197"/>
      <c r="EF69" s="197"/>
      <c r="EG69" s="197"/>
      <c r="EH69" s="197"/>
      <c r="EI69" s="197"/>
      <c r="EJ69" s="197"/>
      <c r="EK69" s="197"/>
      <c r="EL69" s="197"/>
      <c r="EM69" s="197"/>
      <c r="EN69" s="197"/>
      <c r="EO69" s="197"/>
      <c r="EP69" s="197"/>
      <c r="EQ69" s="197"/>
      <c r="ER69" s="197"/>
      <c r="ES69" s="197"/>
      <c r="ET69" s="197"/>
      <c r="EU69" s="197"/>
      <c r="EV69" s="197"/>
      <c r="EW69" s="197"/>
      <c r="EX69" s="197"/>
      <c r="EY69" s="197"/>
      <c r="EZ69" s="197"/>
      <c r="FA69" s="197"/>
      <c r="FB69" s="197"/>
      <c r="FC69" s="197"/>
      <c r="FD69" s="197"/>
      <c r="FE69" s="197"/>
      <c r="FF69" s="197"/>
      <c r="FG69" s="197"/>
      <c r="FH69" s="197"/>
      <c r="FI69" s="197"/>
      <c r="FJ69" s="197"/>
      <c r="FK69" s="197"/>
      <c r="FL69" s="197"/>
      <c r="FM69" s="197"/>
      <c r="FN69" s="197"/>
      <c r="FO69" s="197"/>
      <c r="FP69" s="197"/>
      <c r="FQ69" s="197"/>
      <c r="FR69" s="197"/>
      <c r="FS69" s="197"/>
      <c r="FT69" s="197"/>
      <c r="FU69" s="197"/>
      <c r="FV69" s="197"/>
      <c r="FW69" s="197"/>
      <c r="FX69" s="197"/>
      <c r="FY69" s="197"/>
      <c r="FZ69" s="197"/>
      <c r="GA69" s="197"/>
      <c r="GB69" s="197"/>
      <c r="GC69" s="197"/>
      <c r="GD69" s="197"/>
      <c r="GE69" s="197"/>
      <c r="GF69" s="197"/>
      <c r="GG69" s="197"/>
      <c r="GH69" s="197"/>
      <c r="GI69" s="197"/>
      <c r="GJ69" s="197"/>
      <c r="GK69" s="197"/>
      <c r="GL69" s="197"/>
      <c r="GM69" s="197"/>
      <c r="GN69" s="197"/>
      <c r="GO69" s="197"/>
      <c r="GP69" s="197"/>
      <c r="GQ69" s="197"/>
      <c r="GR69" s="197"/>
      <c r="GS69" s="197"/>
      <c r="GT69" s="197"/>
      <c r="GU69" s="197"/>
      <c r="GV69" s="197"/>
      <c r="GW69" s="197"/>
      <c r="GX69" s="197"/>
      <c r="GY69" s="197"/>
      <c r="GZ69" s="197"/>
      <c r="HA69" s="197"/>
      <c r="HB69" s="197"/>
      <c r="HC69" s="197"/>
      <c r="HD69" s="197"/>
      <c r="HE69" s="197"/>
      <c r="HF69" s="197"/>
      <c r="HG69" s="197"/>
      <c r="HH69" s="197"/>
      <c r="HI69" s="197"/>
      <c r="HJ69" s="197"/>
      <c r="HK69" s="197"/>
      <c r="HL69" s="197"/>
      <c r="HM69" s="197"/>
      <c r="HN69" s="197"/>
      <c r="HO69" s="197"/>
      <c r="HP69" s="197"/>
      <c r="HQ69" s="197"/>
      <c r="HR69" s="197"/>
      <c r="HS69" s="197"/>
      <c r="HT69" s="197"/>
      <c r="HU69" s="197"/>
      <c r="HV69" s="197"/>
      <c r="HW69" s="197"/>
      <c r="HX69" s="197"/>
      <c r="HY69" s="197"/>
      <c r="HZ69" s="197"/>
      <c r="IA69" s="197"/>
      <c r="IB69" s="197"/>
      <c r="IC69" s="197"/>
      <c r="ID69" s="197"/>
      <c r="IE69" s="197"/>
      <c r="IF69" s="197"/>
      <c r="IG69" s="197"/>
      <c r="IH69" s="197"/>
      <c r="II69" s="197"/>
      <c r="IJ69" s="197"/>
      <c r="IK69" s="197"/>
      <c r="IL69" s="197"/>
      <c r="IM69" s="197"/>
      <c r="IN69" s="197"/>
      <c r="IO69" s="197"/>
      <c r="IP69" s="197"/>
      <c r="IQ69" s="197"/>
      <c r="IR69" s="197"/>
      <c r="IS69" s="197"/>
      <c r="IT69" s="197"/>
      <c r="IU69" s="197"/>
      <c r="IV69" s="197"/>
      <c r="IW69" s="197"/>
    </row>
    <row r="70" spans="1:257">
      <c r="A70" s="215">
        <v>5</v>
      </c>
      <c r="B70" s="214" t="s">
        <v>1015</v>
      </c>
      <c r="C70" s="214"/>
      <c r="D70" s="205" t="s">
        <v>677</v>
      </c>
      <c r="E70" s="205" t="s">
        <v>268</v>
      </c>
      <c r="F70" s="205" t="s">
        <v>888</v>
      </c>
      <c r="G70" s="205" t="s">
        <v>266</v>
      </c>
      <c r="H70" s="220" t="s">
        <v>265</v>
      </c>
      <c r="I70" s="207"/>
      <c r="J70" s="205" t="s">
        <v>268</v>
      </c>
      <c r="K70" s="205" t="s">
        <v>267</v>
      </c>
      <c r="L70" s="205" t="s">
        <v>266</v>
      </c>
      <c r="M70" s="206" t="s">
        <v>265</v>
      </c>
      <c r="N70" s="205" t="s">
        <v>268</v>
      </c>
      <c r="O70" s="205" t="s">
        <v>267</v>
      </c>
      <c r="P70" s="205" t="s">
        <v>266</v>
      </c>
      <c r="Q70" s="205" t="s">
        <v>268</v>
      </c>
      <c r="R70" s="205" t="s">
        <v>267</v>
      </c>
      <c r="S70" s="205" t="s">
        <v>266</v>
      </c>
      <c r="T70" s="205" t="s">
        <v>268</v>
      </c>
      <c r="U70" s="205" t="s">
        <v>267</v>
      </c>
      <c r="V70" s="205" t="s">
        <v>266</v>
      </c>
      <c r="W70" s="205" t="s">
        <v>268</v>
      </c>
      <c r="X70" s="205" t="s">
        <v>267</v>
      </c>
      <c r="Y70" s="205" t="s">
        <v>266</v>
      </c>
      <c r="Z70" s="205" t="s">
        <v>268</v>
      </c>
      <c r="AA70" s="205" t="s">
        <v>267</v>
      </c>
      <c r="AB70" s="205" t="s">
        <v>266</v>
      </c>
      <c r="AC70" s="205" t="s">
        <v>268</v>
      </c>
      <c r="AD70" s="205" t="s">
        <v>267</v>
      </c>
      <c r="AE70" s="205" t="s">
        <v>266</v>
      </c>
      <c r="AF70" s="205" t="s">
        <v>268</v>
      </c>
      <c r="AG70" s="205" t="s">
        <v>267</v>
      </c>
      <c r="AH70" s="205" t="s">
        <v>266</v>
      </c>
      <c r="AI70" s="205" t="s">
        <v>268</v>
      </c>
      <c r="AJ70" s="205" t="s">
        <v>267</v>
      </c>
      <c r="AK70" s="205" t="s">
        <v>266</v>
      </c>
      <c r="AL70" s="205" t="s">
        <v>268</v>
      </c>
      <c r="AM70" s="205" t="s">
        <v>267</v>
      </c>
      <c r="AN70" s="205" t="s">
        <v>266</v>
      </c>
      <c r="AO70" s="205" t="s">
        <v>268</v>
      </c>
      <c r="AP70" s="205" t="s">
        <v>267</v>
      </c>
      <c r="AQ70" s="205" t="s">
        <v>266</v>
      </c>
      <c r="AR70" s="205" t="s">
        <v>268</v>
      </c>
      <c r="AS70" s="205" t="s">
        <v>267</v>
      </c>
      <c r="AT70" s="205" t="s">
        <v>266</v>
      </c>
      <c r="AU70" s="205" t="s">
        <v>268</v>
      </c>
      <c r="AV70" s="205" t="s">
        <v>267</v>
      </c>
      <c r="AW70" s="205" t="s">
        <v>266</v>
      </c>
      <c r="AX70" s="205" t="s">
        <v>268</v>
      </c>
      <c r="AY70" s="205" t="s">
        <v>267</v>
      </c>
      <c r="AZ70" s="205" t="s">
        <v>266</v>
      </c>
      <c r="BA70" s="205" t="s">
        <v>268</v>
      </c>
      <c r="BB70" s="205" t="s">
        <v>267</v>
      </c>
      <c r="BC70" s="205" t="s">
        <v>266</v>
      </c>
      <c r="BD70" s="205" t="s">
        <v>268</v>
      </c>
      <c r="BE70" s="205" t="s">
        <v>267</v>
      </c>
      <c r="BF70" s="205" t="s">
        <v>266</v>
      </c>
      <c r="BG70" s="205" t="s">
        <v>268</v>
      </c>
      <c r="BH70" s="205" t="s">
        <v>267</v>
      </c>
      <c r="BI70" s="205" t="s">
        <v>266</v>
      </c>
      <c r="BJ70" s="205" t="s">
        <v>268</v>
      </c>
      <c r="BK70" s="205" t="s">
        <v>267</v>
      </c>
      <c r="BL70" s="205" t="s">
        <v>266</v>
      </c>
      <c r="BM70" s="205" t="s">
        <v>268</v>
      </c>
      <c r="BN70" s="205" t="s">
        <v>267</v>
      </c>
      <c r="BO70" s="204" t="s">
        <v>266</v>
      </c>
      <c r="BP70" s="197"/>
      <c r="BQ70" s="197"/>
      <c r="BR70" s="197"/>
      <c r="BS70" s="197"/>
      <c r="BT70" s="197"/>
      <c r="BU70" s="197"/>
      <c r="BV70" s="197"/>
      <c r="BW70" s="197"/>
      <c r="BX70" s="197"/>
      <c r="BY70" s="197"/>
      <c r="BZ70" s="197"/>
      <c r="CA70" s="197"/>
      <c r="CB70" s="197"/>
      <c r="CC70" s="197"/>
      <c r="CD70" s="197"/>
      <c r="CE70" s="197"/>
      <c r="CF70" s="197"/>
      <c r="CG70" s="197"/>
      <c r="CH70" s="197"/>
      <c r="CI70" s="197"/>
      <c r="CJ70" s="197"/>
      <c r="CK70" s="197"/>
      <c r="CL70" s="197"/>
      <c r="CM70" s="197"/>
      <c r="CN70" s="197"/>
      <c r="CO70" s="197"/>
      <c r="CP70" s="197"/>
      <c r="CQ70" s="197"/>
      <c r="CR70" s="197"/>
      <c r="CS70" s="197"/>
      <c r="CT70" s="197"/>
      <c r="CU70" s="197"/>
      <c r="CV70" s="197"/>
      <c r="CW70" s="197"/>
      <c r="CX70" s="197"/>
      <c r="CY70" s="197"/>
      <c r="CZ70" s="197"/>
      <c r="DA70" s="197"/>
      <c r="DB70" s="197"/>
      <c r="DC70" s="197"/>
      <c r="DD70" s="197"/>
      <c r="DE70" s="197"/>
      <c r="DF70" s="197"/>
      <c r="DG70" s="197"/>
      <c r="DH70" s="197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  <c r="ED70" s="197"/>
      <c r="EE70" s="197"/>
      <c r="EF70" s="197"/>
      <c r="EG70" s="197"/>
      <c r="EH70" s="197"/>
      <c r="EI70" s="197"/>
      <c r="EJ70" s="197"/>
      <c r="EK70" s="197"/>
      <c r="EL70" s="197"/>
      <c r="EM70" s="197"/>
      <c r="EN70" s="197"/>
      <c r="EO70" s="197"/>
      <c r="EP70" s="197"/>
      <c r="EQ70" s="197"/>
      <c r="ER70" s="197"/>
      <c r="ES70" s="197"/>
      <c r="ET70" s="197"/>
      <c r="EU70" s="197"/>
      <c r="EV70" s="197"/>
      <c r="EW70" s="197"/>
      <c r="EX70" s="197"/>
      <c r="EY70" s="197"/>
      <c r="EZ70" s="197"/>
      <c r="FA70" s="197"/>
      <c r="FB70" s="197"/>
      <c r="FC70" s="197"/>
      <c r="FD70" s="197"/>
      <c r="FE70" s="197"/>
      <c r="FF70" s="197"/>
      <c r="FG70" s="197"/>
      <c r="FH70" s="197"/>
      <c r="FI70" s="197"/>
      <c r="FJ70" s="197"/>
      <c r="FK70" s="197"/>
      <c r="FL70" s="197"/>
      <c r="FM70" s="197"/>
      <c r="FN70" s="197"/>
      <c r="FO70" s="197"/>
      <c r="FP70" s="197"/>
      <c r="FQ70" s="197"/>
      <c r="FR70" s="197"/>
      <c r="FS70" s="197"/>
      <c r="FT70" s="197"/>
      <c r="FU70" s="197"/>
      <c r="FV70" s="197"/>
      <c r="FW70" s="197"/>
      <c r="FX70" s="197"/>
      <c r="FY70" s="197"/>
      <c r="FZ70" s="197"/>
      <c r="GA70" s="197"/>
      <c r="GB70" s="197"/>
      <c r="GC70" s="197"/>
      <c r="GD70" s="197"/>
      <c r="GE70" s="197"/>
      <c r="GF70" s="197"/>
      <c r="GG70" s="197"/>
      <c r="GH70" s="197"/>
      <c r="GI70" s="197"/>
      <c r="GJ70" s="197"/>
      <c r="GK70" s="197"/>
      <c r="GL70" s="197"/>
      <c r="GM70" s="197"/>
      <c r="GN70" s="197"/>
      <c r="GO70" s="197"/>
      <c r="GP70" s="197"/>
      <c r="GQ70" s="197"/>
      <c r="GR70" s="197"/>
      <c r="GS70" s="197"/>
      <c r="GT70" s="197"/>
      <c r="GU70" s="197"/>
      <c r="GV70" s="197"/>
      <c r="GW70" s="197"/>
      <c r="GX70" s="197"/>
      <c r="GY70" s="197"/>
      <c r="GZ70" s="197"/>
      <c r="HA70" s="197"/>
      <c r="HB70" s="197"/>
      <c r="HC70" s="197"/>
      <c r="HD70" s="197"/>
      <c r="HE70" s="197"/>
      <c r="HF70" s="197"/>
      <c r="HG70" s="197"/>
      <c r="HH70" s="197"/>
      <c r="HI70" s="197"/>
      <c r="HJ70" s="197"/>
      <c r="HK70" s="197"/>
      <c r="HL70" s="197"/>
      <c r="HM70" s="197"/>
      <c r="HN70" s="197"/>
      <c r="HO70" s="197"/>
      <c r="HP70" s="197"/>
      <c r="HQ70" s="197"/>
      <c r="HR70" s="197"/>
      <c r="HS70" s="197"/>
      <c r="HT70" s="197"/>
      <c r="HU70" s="197"/>
      <c r="HV70" s="197"/>
      <c r="HW70" s="197"/>
      <c r="HX70" s="197"/>
      <c r="HY70" s="197"/>
      <c r="HZ70" s="197"/>
      <c r="IA70" s="197"/>
      <c r="IB70" s="197"/>
      <c r="IC70" s="197"/>
      <c r="ID70" s="197"/>
      <c r="IE70" s="197"/>
      <c r="IF70" s="197"/>
      <c r="IG70" s="197"/>
      <c r="IH70" s="197"/>
      <c r="II70" s="197"/>
      <c r="IJ70" s="197"/>
      <c r="IK70" s="197"/>
      <c r="IL70" s="197"/>
      <c r="IM70" s="197"/>
      <c r="IN70" s="197"/>
      <c r="IO70" s="197"/>
      <c r="IP70" s="197"/>
      <c r="IQ70" s="197"/>
      <c r="IR70" s="197"/>
      <c r="IS70" s="197"/>
      <c r="IT70" s="197"/>
      <c r="IU70" s="197"/>
      <c r="IV70" s="197"/>
      <c r="IW70" s="197"/>
    </row>
    <row r="71" spans="1:257">
      <c r="A71" s="208">
        <v>1</v>
      </c>
      <c r="B71" s="205" t="s">
        <v>982</v>
      </c>
      <c r="C71" s="205" t="str">
        <f t="shared" ref="C71:C86" si="24">TRIM(B71)</f>
        <v>DARRIN SLIWA</v>
      </c>
      <c r="D71" s="205">
        <v>6</v>
      </c>
      <c r="E71" s="209">
        <v>362</v>
      </c>
      <c r="F71" s="209">
        <v>205</v>
      </c>
      <c r="G71" s="209">
        <v>16</v>
      </c>
      <c r="H71" s="206">
        <f t="shared" ref="H71:H84" si="25">F73/E73</f>
        <v>0.4576271186440678</v>
      </c>
      <c r="I71" s="207"/>
      <c r="J71" s="205">
        <f t="shared" ref="J71:J86" si="26">SUM(N71,Q71,T71,W71,Z71,AC71,AF71,AI71,AL71,AO71,AR71,AU71,AX71,BA71,BD71,BG71)</f>
        <v>73</v>
      </c>
      <c r="K71" s="205">
        <f t="shared" ref="K71:K86" si="27">SUM(O71,R71,U71,X71,AA71,AD71,AG71,AJ71,AM71,AP71,AS71,AV71,AY71,BB71,BE71,BH71)</f>
        <v>37</v>
      </c>
      <c r="L71" s="205">
        <f t="shared" ref="L71:L86" si="28">SUM(P71,S71,V71,Y71,AB71,AE71,AH71,AK71,AN71,AQ71,AT71,AW71,AZ71,BC71,BF71,BI71)</f>
        <v>5</v>
      </c>
      <c r="M71" s="206">
        <f t="shared" ref="M71:M86" si="29">K71/J71</f>
        <v>0.50684931506849318</v>
      </c>
      <c r="N71" s="205">
        <v>4</v>
      </c>
      <c r="O71" s="205">
        <v>1</v>
      </c>
      <c r="P71" s="205">
        <v>0</v>
      </c>
      <c r="Q71" s="205">
        <v>6</v>
      </c>
      <c r="R71" s="205">
        <v>3</v>
      </c>
      <c r="S71" s="205">
        <v>0</v>
      </c>
      <c r="T71" s="205">
        <v>4</v>
      </c>
      <c r="U71" s="205">
        <v>3</v>
      </c>
      <c r="V71" s="205">
        <v>1</v>
      </c>
      <c r="W71" s="205">
        <v>6</v>
      </c>
      <c r="X71" s="205">
        <v>4</v>
      </c>
      <c r="Y71" s="205">
        <v>0</v>
      </c>
      <c r="Z71" s="205">
        <v>6</v>
      </c>
      <c r="AA71" s="205">
        <v>2</v>
      </c>
      <c r="AB71" s="205">
        <v>0</v>
      </c>
      <c r="AC71" s="205">
        <v>5</v>
      </c>
      <c r="AD71" s="205">
        <v>3</v>
      </c>
      <c r="AE71" s="205">
        <v>1</v>
      </c>
      <c r="AF71" s="205">
        <v>5</v>
      </c>
      <c r="AG71" s="205">
        <v>3</v>
      </c>
      <c r="AH71" s="205">
        <v>1</v>
      </c>
      <c r="AI71" s="205">
        <v>3</v>
      </c>
      <c r="AJ71" s="205">
        <v>1</v>
      </c>
      <c r="AK71" s="205">
        <v>0</v>
      </c>
      <c r="AL71" s="205">
        <v>4</v>
      </c>
      <c r="AM71" s="205">
        <v>2</v>
      </c>
      <c r="AN71" s="205">
        <v>0</v>
      </c>
      <c r="AO71" s="205">
        <v>2</v>
      </c>
      <c r="AP71" s="205">
        <v>2</v>
      </c>
      <c r="AQ71" s="205">
        <v>0</v>
      </c>
      <c r="AR71" s="205">
        <v>6</v>
      </c>
      <c r="AS71" s="205">
        <v>4</v>
      </c>
      <c r="AT71" s="205">
        <v>0</v>
      </c>
      <c r="AU71" s="205">
        <v>4</v>
      </c>
      <c r="AV71" s="205">
        <v>1</v>
      </c>
      <c r="AW71" s="205">
        <v>0</v>
      </c>
      <c r="AX71" s="205">
        <v>5</v>
      </c>
      <c r="AY71" s="205">
        <v>3</v>
      </c>
      <c r="AZ71" s="205">
        <v>1</v>
      </c>
      <c r="BA71" s="205">
        <v>4</v>
      </c>
      <c r="BB71" s="205">
        <v>2</v>
      </c>
      <c r="BC71" s="205">
        <v>0</v>
      </c>
      <c r="BD71" s="205">
        <v>5</v>
      </c>
      <c r="BE71" s="205">
        <v>1</v>
      </c>
      <c r="BF71" s="205">
        <v>0</v>
      </c>
      <c r="BG71" s="205">
        <v>4</v>
      </c>
      <c r="BH71" s="205">
        <v>2</v>
      </c>
      <c r="BI71" s="205">
        <v>1</v>
      </c>
      <c r="BJ71" s="205"/>
      <c r="BK71" s="205"/>
      <c r="BL71" s="205"/>
      <c r="BM71" s="205"/>
      <c r="BN71" s="205"/>
      <c r="BO71" s="204"/>
      <c r="BP71" s="197"/>
      <c r="BQ71" s="197"/>
      <c r="BR71" s="197"/>
      <c r="BS71" s="197"/>
      <c r="BT71" s="197"/>
      <c r="BU71" s="197"/>
      <c r="BV71" s="197"/>
      <c r="BW71" s="197"/>
      <c r="BX71" s="197"/>
      <c r="BY71" s="197"/>
      <c r="BZ71" s="197"/>
      <c r="CA71" s="197"/>
      <c r="CB71" s="197"/>
      <c r="CC71" s="197"/>
      <c r="CD71" s="197"/>
      <c r="CE71" s="197"/>
      <c r="CF71" s="197"/>
      <c r="CG71" s="197"/>
      <c r="CH71" s="197"/>
      <c r="CI71" s="197"/>
      <c r="CJ71" s="197"/>
      <c r="CK71" s="197"/>
      <c r="CL71" s="197"/>
      <c r="CM71" s="197"/>
      <c r="CN71" s="197"/>
      <c r="CO71" s="197"/>
      <c r="CP71" s="197"/>
      <c r="CQ71" s="197"/>
      <c r="CR71" s="197"/>
      <c r="CS71" s="197"/>
      <c r="CT71" s="197"/>
      <c r="CU71" s="197"/>
      <c r="CV71" s="197"/>
      <c r="CW71" s="197"/>
      <c r="CX71" s="197"/>
      <c r="CY71" s="197"/>
      <c r="CZ71" s="197"/>
      <c r="DA71" s="197"/>
      <c r="DB71" s="197"/>
      <c r="DC71" s="197"/>
      <c r="DD71" s="197"/>
      <c r="DE71" s="197"/>
      <c r="DF71" s="197"/>
      <c r="DG71" s="197"/>
      <c r="DH71" s="197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  <c r="ED71" s="197"/>
      <c r="EE71" s="197"/>
      <c r="EF71" s="197"/>
      <c r="EG71" s="197"/>
      <c r="EH71" s="197"/>
      <c r="EI71" s="197"/>
      <c r="EJ71" s="197"/>
      <c r="EK71" s="197"/>
      <c r="EL71" s="197"/>
      <c r="EM71" s="197"/>
      <c r="EN71" s="197"/>
      <c r="EO71" s="197"/>
      <c r="EP71" s="197"/>
      <c r="EQ71" s="197"/>
      <c r="ER71" s="197"/>
      <c r="ES71" s="197"/>
      <c r="ET71" s="197"/>
      <c r="EU71" s="197"/>
      <c r="EV71" s="197"/>
      <c r="EW71" s="197"/>
      <c r="EX71" s="197"/>
      <c r="EY71" s="197"/>
      <c r="EZ71" s="197"/>
      <c r="FA71" s="197"/>
      <c r="FB71" s="197"/>
      <c r="FC71" s="197"/>
      <c r="FD71" s="197"/>
      <c r="FE71" s="197"/>
      <c r="FF71" s="197"/>
      <c r="FG71" s="197"/>
      <c r="FH71" s="197"/>
      <c r="FI71" s="197"/>
      <c r="FJ71" s="197"/>
      <c r="FK71" s="197"/>
      <c r="FL71" s="197"/>
      <c r="FM71" s="197"/>
      <c r="FN71" s="197"/>
      <c r="FO71" s="197"/>
      <c r="FP71" s="197"/>
      <c r="FQ71" s="197"/>
      <c r="FR71" s="197"/>
      <c r="FS71" s="197"/>
      <c r="FT71" s="197"/>
      <c r="FU71" s="197"/>
      <c r="FV71" s="197"/>
      <c r="FW71" s="197"/>
      <c r="FX71" s="197"/>
      <c r="FY71" s="197"/>
      <c r="FZ71" s="197"/>
      <c r="GA71" s="197"/>
      <c r="GB71" s="197"/>
      <c r="GC71" s="197"/>
      <c r="GD71" s="197"/>
      <c r="GE71" s="197"/>
      <c r="GF71" s="197"/>
      <c r="GG71" s="197"/>
      <c r="GH71" s="197"/>
      <c r="GI71" s="197"/>
      <c r="GJ71" s="197"/>
      <c r="GK71" s="197"/>
      <c r="GL71" s="197"/>
      <c r="GM71" s="197"/>
      <c r="GN71" s="197"/>
      <c r="GO71" s="197"/>
      <c r="GP71" s="197"/>
      <c r="GQ71" s="197"/>
      <c r="GR71" s="197"/>
      <c r="GS71" s="197"/>
      <c r="GT71" s="197"/>
      <c r="GU71" s="197"/>
      <c r="GV71" s="197"/>
      <c r="GW71" s="197"/>
      <c r="GX71" s="197"/>
      <c r="GY71" s="197"/>
      <c r="GZ71" s="197"/>
      <c r="HA71" s="197"/>
      <c r="HB71" s="197"/>
      <c r="HC71" s="197"/>
      <c r="HD71" s="197"/>
      <c r="HE71" s="197"/>
      <c r="HF71" s="197"/>
      <c r="HG71" s="197"/>
      <c r="HH71" s="197"/>
      <c r="HI71" s="197"/>
      <c r="HJ71" s="197"/>
      <c r="HK71" s="197"/>
      <c r="HL71" s="197"/>
      <c r="HM71" s="197"/>
      <c r="HN71" s="197"/>
      <c r="HO71" s="197"/>
      <c r="HP71" s="197"/>
      <c r="HQ71" s="197"/>
      <c r="HR71" s="197"/>
      <c r="HS71" s="197"/>
      <c r="HT71" s="197"/>
      <c r="HU71" s="197"/>
      <c r="HV71" s="197"/>
      <c r="HW71" s="197"/>
      <c r="HX71" s="197"/>
      <c r="HY71" s="197"/>
      <c r="HZ71" s="197"/>
      <c r="IA71" s="197"/>
      <c r="IB71" s="197"/>
      <c r="IC71" s="197"/>
      <c r="ID71" s="197"/>
      <c r="IE71" s="197"/>
      <c r="IF71" s="197"/>
      <c r="IG71" s="197"/>
      <c r="IH71" s="197"/>
      <c r="II71" s="197"/>
      <c r="IJ71" s="197"/>
      <c r="IK71" s="197"/>
      <c r="IL71" s="197"/>
      <c r="IM71" s="197"/>
      <c r="IN71" s="197"/>
      <c r="IO71" s="197"/>
      <c r="IP71" s="197"/>
      <c r="IQ71" s="197"/>
      <c r="IR71" s="197"/>
      <c r="IS71" s="197"/>
      <c r="IT71" s="197"/>
      <c r="IU71" s="197"/>
      <c r="IV71" s="197"/>
      <c r="IW71" s="197"/>
    </row>
    <row r="72" spans="1:257">
      <c r="A72" s="208">
        <v>2</v>
      </c>
      <c r="B72" s="205" t="s">
        <v>969</v>
      </c>
      <c r="C72" s="205" t="str">
        <f t="shared" si="24"/>
        <v>MATT SLIWA</v>
      </c>
      <c r="D72" s="205">
        <v>3</v>
      </c>
      <c r="E72" s="209">
        <v>195</v>
      </c>
      <c r="F72" s="209">
        <v>132</v>
      </c>
      <c r="G72" s="209">
        <v>3</v>
      </c>
      <c r="H72" s="206">
        <f t="shared" si="25"/>
        <v>0.46</v>
      </c>
      <c r="I72" s="207"/>
      <c r="J72" s="205">
        <f t="shared" si="26"/>
        <v>71</v>
      </c>
      <c r="K72" s="205">
        <f t="shared" si="27"/>
        <v>45</v>
      </c>
      <c r="L72" s="205">
        <f t="shared" si="28"/>
        <v>1</v>
      </c>
      <c r="M72" s="206">
        <f t="shared" si="29"/>
        <v>0.63380281690140849</v>
      </c>
      <c r="N72" s="205">
        <v>4</v>
      </c>
      <c r="O72" s="205">
        <v>4</v>
      </c>
      <c r="P72" s="205">
        <v>0</v>
      </c>
      <c r="Q72" s="205">
        <v>6</v>
      </c>
      <c r="R72" s="205">
        <v>4</v>
      </c>
      <c r="S72" s="205">
        <v>0</v>
      </c>
      <c r="T72" s="205">
        <v>4</v>
      </c>
      <c r="U72" s="205">
        <v>0</v>
      </c>
      <c r="V72" s="205">
        <v>0</v>
      </c>
      <c r="W72" s="205">
        <v>6</v>
      </c>
      <c r="X72" s="205">
        <v>4</v>
      </c>
      <c r="Y72" s="205">
        <v>0</v>
      </c>
      <c r="Z72" s="205">
        <v>6</v>
      </c>
      <c r="AA72" s="205">
        <v>3</v>
      </c>
      <c r="AB72" s="205">
        <v>1</v>
      </c>
      <c r="AC72" s="205">
        <v>4</v>
      </c>
      <c r="AD72" s="205">
        <v>3</v>
      </c>
      <c r="AE72" s="205">
        <v>0</v>
      </c>
      <c r="AF72" s="205">
        <v>5</v>
      </c>
      <c r="AG72" s="205">
        <v>2</v>
      </c>
      <c r="AH72" s="205">
        <v>0</v>
      </c>
      <c r="AI72" s="205">
        <v>0</v>
      </c>
      <c r="AJ72" s="205">
        <v>0</v>
      </c>
      <c r="AK72" s="205">
        <v>0</v>
      </c>
      <c r="AL72" s="205">
        <v>4</v>
      </c>
      <c r="AM72" s="205">
        <v>3</v>
      </c>
      <c r="AN72" s="205">
        <v>0</v>
      </c>
      <c r="AO72" s="205">
        <v>4</v>
      </c>
      <c r="AP72" s="205">
        <v>3</v>
      </c>
      <c r="AQ72" s="205">
        <v>0</v>
      </c>
      <c r="AR72" s="205">
        <v>6</v>
      </c>
      <c r="AS72" s="205">
        <v>6</v>
      </c>
      <c r="AT72" s="205">
        <v>0</v>
      </c>
      <c r="AU72" s="205">
        <v>5</v>
      </c>
      <c r="AV72" s="205">
        <v>3</v>
      </c>
      <c r="AW72" s="205">
        <v>0</v>
      </c>
      <c r="AX72" s="205">
        <v>4</v>
      </c>
      <c r="AY72" s="205">
        <v>3</v>
      </c>
      <c r="AZ72" s="205">
        <v>0</v>
      </c>
      <c r="BA72" s="205">
        <v>4</v>
      </c>
      <c r="BB72" s="205">
        <v>1</v>
      </c>
      <c r="BC72" s="205">
        <v>0</v>
      </c>
      <c r="BD72" s="205">
        <v>5</v>
      </c>
      <c r="BE72" s="205">
        <v>4</v>
      </c>
      <c r="BF72" s="205">
        <v>0</v>
      </c>
      <c r="BG72" s="205">
        <v>4</v>
      </c>
      <c r="BH72" s="205">
        <v>2</v>
      </c>
      <c r="BI72" s="205">
        <v>0</v>
      </c>
      <c r="BJ72" s="205"/>
      <c r="BK72" s="205"/>
      <c r="BL72" s="205"/>
      <c r="BM72" s="205"/>
      <c r="BN72" s="205"/>
      <c r="BO72" s="204"/>
      <c r="BP72" s="197"/>
      <c r="BQ72" s="197"/>
      <c r="BR72" s="197"/>
      <c r="BS72" s="197"/>
      <c r="BT72" s="197"/>
      <c r="BU72" s="197"/>
      <c r="BV72" s="197"/>
      <c r="BW72" s="197"/>
      <c r="BX72" s="197"/>
      <c r="BY72" s="197"/>
      <c r="BZ72" s="197"/>
      <c r="CA72" s="197"/>
      <c r="CB72" s="197"/>
      <c r="CC72" s="197"/>
      <c r="CD72" s="197"/>
      <c r="CE72" s="197"/>
      <c r="CF72" s="197"/>
      <c r="CG72" s="197"/>
      <c r="CH72" s="197"/>
      <c r="CI72" s="197"/>
      <c r="CJ72" s="197"/>
      <c r="CK72" s="197"/>
      <c r="CL72" s="197"/>
      <c r="CM72" s="197"/>
      <c r="CN72" s="197"/>
      <c r="CO72" s="197"/>
      <c r="CP72" s="197"/>
      <c r="CQ72" s="197"/>
      <c r="CR72" s="197"/>
      <c r="CS72" s="197"/>
      <c r="CT72" s="197"/>
      <c r="CU72" s="197"/>
      <c r="CV72" s="197"/>
      <c r="CW72" s="197"/>
      <c r="CX72" s="197"/>
      <c r="CY72" s="197"/>
      <c r="CZ72" s="197"/>
      <c r="DA72" s="197"/>
      <c r="DB72" s="197"/>
      <c r="DC72" s="197"/>
      <c r="DD72" s="197"/>
      <c r="DE72" s="197"/>
      <c r="DF72" s="197"/>
      <c r="DG72" s="197"/>
      <c r="DH72" s="197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  <c r="ED72" s="197"/>
      <c r="EE72" s="197"/>
      <c r="EF72" s="197"/>
      <c r="EG72" s="197"/>
      <c r="EH72" s="197"/>
      <c r="EI72" s="197"/>
      <c r="EJ72" s="197"/>
      <c r="EK72" s="197"/>
      <c r="EL72" s="197"/>
      <c r="EM72" s="197"/>
      <c r="EN72" s="197"/>
      <c r="EO72" s="197"/>
      <c r="EP72" s="197"/>
      <c r="EQ72" s="197"/>
      <c r="ER72" s="197"/>
      <c r="ES72" s="197"/>
      <c r="ET72" s="197"/>
      <c r="EU72" s="197"/>
      <c r="EV72" s="197"/>
      <c r="EW72" s="197"/>
      <c r="EX72" s="197"/>
      <c r="EY72" s="197"/>
      <c r="EZ72" s="197"/>
      <c r="FA72" s="197"/>
      <c r="FB72" s="197"/>
      <c r="FC72" s="197"/>
      <c r="FD72" s="197"/>
      <c r="FE72" s="197"/>
      <c r="FF72" s="197"/>
      <c r="FG72" s="197"/>
      <c r="FH72" s="197"/>
      <c r="FI72" s="197"/>
      <c r="FJ72" s="197"/>
      <c r="FK72" s="197"/>
      <c r="FL72" s="197"/>
      <c r="FM72" s="197"/>
      <c r="FN72" s="197"/>
      <c r="FO72" s="197"/>
      <c r="FP72" s="197"/>
      <c r="FQ72" s="197"/>
      <c r="FR72" s="197"/>
      <c r="FS72" s="197"/>
      <c r="FT72" s="197"/>
      <c r="FU72" s="197"/>
      <c r="FV72" s="197"/>
      <c r="FW72" s="197"/>
      <c r="FX72" s="197"/>
      <c r="FY72" s="197"/>
      <c r="FZ72" s="197"/>
      <c r="GA72" s="197"/>
      <c r="GB72" s="197"/>
      <c r="GC72" s="197"/>
      <c r="GD72" s="197"/>
      <c r="GE72" s="197"/>
      <c r="GF72" s="197"/>
      <c r="GG72" s="197"/>
      <c r="GH72" s="197"/>
      <c r="GI72" s="197"/>
      <c r="GJ72" s="197"/>
      <c r="GK72" s="197"/>
      <c r="GL72" s="197"/>
      <c r="GM72" s="197"/>
      <c r="GN72" s="197"/>
      <c r="GO72" s="197"/>
      <c r="GP72" s="197"/>
      <c r="GQ72" s="197"/>
      <c r="GR72" s="197"/>
      <c r="GS72" s="197"/>
      <c r="GT72" s="197"/>
      <c r="GU72" s="197"/>
      <c r="GV72" s="197"/>
      <c r="GW72" s="197"/>
      <c r="GX72" s="197"/>
      <c r="GY72" s="197"/>
      <c r="GZ72" s="197"/>
      <c r="HA72" s="197"/>
      <c r="HB72" s="197"/>
      <c r="HC72" s="197"/>
      <c r="HD72" s="197"/>
      <c r="HE72" s="197"/>
      <c r="HF72" s="197"/>
      <c r="HG72" s="197"/>
      <c r="HH72" s="197"/>
      <c r="HI72" s="197"/>
      <c r="HJ72" s="197"/>
      <c r="HK72" s="197"/>
      <c r="HL72" s="197"/>
      <c r="HM72" s="197"/>
      <c r="HN72" s="197"/>
      <c r="HO72" s="197"/>
      <c r="HP72" s="197"/>
      <c r="HQ72" s="197"/>
      <c r="HR72" s="197"/>
      <c r="HS72" s="197"/>
      <c r="HT72" s="197"/>
      <c r="HU72" s="197"/>
      <c r="HV72" s="197"/>
      <c r="HW72" s="197"/>
      <c r="HX72" s="197"/>
      <c r="HY72" s="197"/>
      <c r="HZ72" s="197"/>
      <c r="IA72" s="197"/>
      <c r="IB72" s="197"/>
      <c r="IC72" s="197"/>
      <c r="ID72" s="197"/>
      <c r="IE72" s="197"/>
      <c r="IF72" s="197"/>
      <c r="IG72" s="197"/>
      <c r="IH72" s="197"/>
      <c r="II72" s="197"/>
      <c r="IJ72" s="197"/>
      <c r="IK72" s="197"/>
      <c r="IL72" s="197"/>
      <c r="IM72" s="197"/>
      <c r="IN72" s="197"/>
      <c r="IO72" s="197"/>
      <c r="IP72" s="197"/>
      <c r="IQ72" s="197"/>
      <c r="IR72" s="197"/>
      <c r="IS72" s="197"/>
      <c r="IT72" s="197"/>
      <c r="IU72" s="197"/>
      <c r="IV72" s="197"/>
      <c r="IW72" s="197"/>
    </row>
    <row r="73" spans="1:257">
      <c r="A73" s="208">
        <v>3</v>
      </c>
      <c r="B73" s="205" t="s">
        <v>1012</v>
      </c>
      <c r="C73" s="205" t="str">
        <f t="shared" si="24"/>
        <v>RYAN THOMAS</v>
      </c>
      <c r="D73" s="205">
        <v>2</v>
      </c>
      <c r="E73" s="209">
        <v>59</v>
      </c>
      <c r="F73" s="209">
        <v>27</v>
      </c>
      <c r="G73" s="209">
        <v>1</v>
      </c>
      <c r="H73" s="206">
        <f t="shared" si="25"/>
        <v>0.57352941176470584</v>
      </c>
      <c r="I73" s="207"/>
      <c r="J73" s="205">
        <f t="shared" si="26"/>
        <v>44</v>
      </c>
      <c r="K73" s="205">
        <f t="shared" si="27"/>
        <v>19</v>
      </c>
      <c r="L73" s="205">
        <f t="shared" si="28"/>
        <v>0</v>
      </c>
      <c r="M73" s="206">
        <f t="shared" si="29"/>
        <v>0.43181818181818182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5</v>
      </c>
      <c r="AG73" s="205">
        <v>3</v>
      </c>
      <c r="AH73" s="205">
        <v>0</v>
      </c>
      <c r="AI73" s="205">
        <v>4</v>
      </c>
      <c r="AJ73" s="205">
        <v>2</v>
      </c>
      <c r="AK73" s="205">
        <v>0</v>
      </c>
      <c r="AL73" s="205">
        <v>5</v>
      </c>
      <c r="AM73" s="205">
        <v>1</v>
      </c>
      <c r="AN73" s="205">
        <v>0</v>
      </c>
      <c r="AO73" s="205">
        <v>5</v>
      </c>
      <c r="AP73" s="205">
        <v>3</v>
      </c>
      <c r="AQ73" s="205">
        <v>0</v>
      </c>
      <c r="AR73" s="205">
        <v>6</v>
      </c>
      <c r="AS73" s="205">
        <v>4</v>
      </c>
      <c r="AT73" s="205">
        <v>0</v>
      </c>
      <c r="AU73" s="205">
        <v>5</v>
      </c>
      <c r="AV73" s="205">
        <v>3</v>
      </c>
      <c r="AW73" s="205">
        <v>0</v>
      </c>
      <c r="AX73" s="205">
        <v>5</v>
      </c>
      <c r="AY73" s="205">
        <v>0</v>
      </c>
      <c r="AZ73" s="205">
        <v>0</v>
      </c>
      <c r="BA73" s="205">
        <v>5</v>
      </c>
      <c r="BB73" s="205">
        <v>0</v>
      </c>
      <c r="BC73" s="205">
        <v>0</v>
      </c>
      <c r="BD73" s="205">
        <v>0</v>
      </c>
      <c r="BE73" s="205">
        <v>0</v>
      </c>
      <c r="BF73" s="205">
        <v>0</v>
      </c>
      <c r="BG73" s="205">
        <v>4</v>
      </c>
      <c r="BH73" s="205">
        <v>3</v>
      </c>
      <c r="BI73" s="205">
        <v>0</v>
      </c>
      <c r="BJ73" s="205"/>
      <c r="BK73" s="205"/>
      <c r="BL73" s="205"/>
      <c r="BM73" s="205"/>
      <c r="BN73" s="205"/>
      <c r="BO73" s="204"/>
      <c r="BP73" s="197"/>
      <c r="BQ73" s="197"/>
      <c r="BR73" s="197"/>
      <c r="BS73" s="197"/>
      <c r="BT73" s="197"/>
      <c r="BU73" s="197"/>
      <c r="BV73" s="197"/>
      <c r="BW73" s="197"/>
      <c r="BX73" s="197"/>
      <c r="BY73" s="197"/>
      <c r="BZ73" s="197"/>
      <c r="CA73" s="197"/>
      <c r="CB73" s="197"/>
      <c r="CC73" s="197"/>
      <c r="CD73" s="197"/>
      <c r="CE73" s="197"/>
      <c r="CF73" s="197"/>
      <c r="CG73" s="197"/>
      <c r="CH73" s="197"/>
      <c r="CI73" s="197"/>
      <c r="CJ73" s="197"/>
      <c r="CK73" s="197"/>
      <c r="CL73" s="197"/>
      <c r="CM73" s="197"/>
      <c r="CN73" s="197"/>
      <c r="CO73" s="197"/>
      <c r="CP73" s="197"/>
      <c r="CQ73" s="197"/>
      <c r="CR73" s="197"/>
      <c r="CS73" s="197"/>
      <c r="CT73" s="197"/>
      <c r="CU73" s="197"/>
      <c r="CV73" s="197"/>
      <c r="CW73" s="197"/>
      <c r="CX73" s="197"/>
      <c r="CY73" s="197"/>
      <c r="CZ73" s="197"/>
      <c r="DA73" s="197"/>
      <c r="DB73" s="197"/>
      <c r="DC73" s="197"/>
      <c r="DD73" s="197"/>
      <c r="DE73" s="197"/>
      <c r="DF73" s="197"/>
      <c r="DG73" s="197"/>
      <c r="DH73" s="197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  <c r="ED73" s="197"/>
      <c r="EE73" s="197"/>
      <c r="EF73" s="197"/>
      <c r="EG73" s="197"/>
      <c r="EH73" s="197"/>
      <c r="EI73" s="197"/>
      <c r="EJ73" s="197"/>
      <c r="EK73" s="197"/>
      <c r="EL73" s="197"/>
      <c r="EM73" s="197"/>
      <c r="EN73" s="197"/>
      <c r="EO73" s="197"/>
      <c r="EP73" s="197"/>
      <c r="EQ73" s="197"/>
      <c r="ER73" s="197"/>
      <c r="ES73" s="197"/>
      <c r="ET73" s="197"/>
      <c r="EU73" s="197"/>
      <c r="EV73" s="197"/>
      <c r="EW73" s="197"/>
      <c r="EX73" s="197"/>
      <c r="EY73" s="197"/>
      <c r="EZ73" s="197"/>
      <c r="FA73" s="197"/>
      <c r="FB73" s="197"/>
      <c r="FC73" s="197"/>
      <c r="FD73" s="197"/>
      <c r="FE73" s="197"/>
      <c r="FF73" s="197"/>
      <c r="FG73" s="197"/>
      <c r="FH73" s="197"/>
      <c r="FI73" s="197"/>
      <c r="FJ73" s="197"/>
      <c r="FK73" s="197"/>
      <c r="FL73" s="197"/>
      <c r="FM73" s="197"/>
      <c r="FN73" s="197"/>
      <c r="FO73" s="197"/>
      <c r="FP73" s="197"/>
      <c r="FQ73" s="197"/>
      <c r="FR73" s="197"/>
      <c r="FS73" s="197"/>
      <c r="FT73" s="197"/>
      <c r="FU73" s="197"/>
      <c r="FV73" s="197"/>
      <c r="FW73" s="197"/>
      <c r="FX73" s="197"/>
      <c r="FY73" s="197"/>
      <c r="FZ73" s="197"/>
      <c r="GA73" s="197"/>
      <c r="GB73" s="197"/>
      <c r="GC73" s="197"/>
      <c r="GD73" s="197"/>
      <c r="GE73" s="197"/>
      <c r="GF73" s="197"/>
      <c r="GG73" s="197"/>
      <c r="GH73" s="197"/>
      <c r="GI73" s="197"/>
      <c r="GJ73" s="197"/>
      <c r="GK73" s="197"/>
      <c r="GL73" s="197"/>
      <c r="GM73" s="197"/>
      <c r="GN73" s="197"/>
      <c r="GO73" s="197"/>
      <c r="GP73" s="197"/>
      <c r="GQ73" s="197"/>
      <c r="GR73" s="197"/>
      <c r="GS73" s="197"/>
      <c r="GT73" s="197"/>
      <c r="GU73" s="197"/>
      <c r="GV73" s="197"/>
      <c r="GW73" s="197"/>
      <c r="GX73" s="197"/>
      <c r="GY73" s="197"/>
      <c r="GZ73" s="197"/>
      <c r="HA73" s="197"/>
      <c r="HB73" s="197"/>
      <c r="HC73" s="197"/>
      <c r="HD73" s="197"/>
      <c r="HE73" s="197"/>
      <c r="HF73" s="197"/>
      <c r="HG73" s="197"/>
      <c r="HH73" s="197"/>
      <c r="HI73" s="197"/>
      <c r="HJ73" s="197"/>
      <c r="HK73" s="197"/>
      <c r="HL73" s="197"/>
      <c r="HM73" s="197"/>
      <c r="HN73" s="197"/>
      <c r="HO73" s="197"/>
      <c r="HP73" s="197"/>
      <c r="HQ73" s="197"/>
      <c r="HR73" s="197"/>
      <c r="HS73" s="197"/>
      <c r="HT73" s="197"/>
      <c r="HU73" s="197"/>
      <c r="HV73" s="197"/>
      <c r="HW73" s="197"/>
      <c r="HX73" s="197"/>
      <c r="HY73" s="197"/>
      <c r="HZ73" s="197"/>
      <c r="IA73" s="197"/>
      <c r="IB73" s="197"/>
      <c r="IC73" s="197"/>
      <c r="ID73" s="197"/>
      <c r="IE73" s="197"/>
      <c r="IF73" s="197"/>
      <c r="IG73" s="197"/>
      <c r="IH73" s="197"/>
      <c r="II73" s="197"/>
      <c r="IJ73" s="197"/>
      <c r="IK73" s="197"/>
      <c r="IL73" s="197"/>
      <c r="IM73" s="197"/>
      <c r="IN73" s="197"/>
      <c r="IO73" s="197"/>
      <c r="IP73" s="197"/>
      <c r="IQ73" s="197"/>
      <c r="IR73" s="197"/>
      <c r="IS73" s="197"/>
      <c r="IT73" s="197"/>
      <c r="IU73" s="197"/>
      <c r="IV73" s="197"/>
      <c r="IW73" s="197"/>
    </row>
    <row r="74" spans="1:257">
      <c r="A74" s="208">
        <v>4</v>
      </c>
      <c r="B74" s="205" t="s">
        <v>1022</v>
      </c>
      <c r="C74" s="205" t="str">
        <f t="shared" si="24"/>
        <v>GUY SANCHEZ</v>
      </c>
      <c r="D74" s="205">
        <v>2</v>
      </c>
      <c r="E74" s="209">
        <v>50</v>
      </c>
      <c r="F74" s="209">
        <v>23</v>
      </c>
      <c r="G74" s="209">
        <v>1</v>
      </c>
      <c r="H74" s="206">
        <f t="shared" si="25"/>
        <v>0.52971845672575602</v>
      </c>
      <c r="I74" s="207"/>
      <c r="J74" s="205">
        <f t="shared" si="26"/>
        <v>28</v>
      </c>
      <c r="K74" s="205">
        <f t="shared" si="27"/>
        <v>11</v>
      </c>
      <c r="L74" s="205">
        <f t="shared" si="28"/>
        <v>0</v>
      </c>
      <c r="M74" s="206">
        <f t="shared" si="29"/>
        <v>0.39285714285714285</v>
      </c>
      <c r="N74" s="205">
        <v>3</v>
      </c>
      <c r="O74" s="205">
        <v>2</v>
      </c>
      <c r="P74" s="205">
        <v>0</v>
      </c>
      <c r="Q74" s="205">
        <v>0</v>
      </c>
      <c r="R74" s="205">
        <v>0</v>
      </c>
      <c r="S74" s="205">
        <v>0</v>
      </c>
      <c r="T74" s="205">
        <v>4</v>
      </c>
      <c r="U74" s="205">
        <v>1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0</v>
      </c>
      <c r="AH74" s="205">
        <v>0</v>
      </c>
      <c r="AI74" s="205">
        <v>4</v>
      </c>
      <c r="AJ74" s="205">
        <v>0</v>
      </c>
      <c r="AK74" s="205">
        <v>0</v>
      </c>
      <c r="AL74" s="205">
        <v>3</v>
      </c>
      <c r="AM74" s="205">
        <v>1</v>
      </c>
      <c r="AN74" s="205">
        <v>0</v>
      </c>
      <c r="AO74" s="205">
        <v>5</v>
      </c>
      <c r="AP74" s="205">
        <v>3</v>
      </c>
      <c r="AQ74" s="205">
        <v>0</v>
      </c>
      <c r="AR74" s="205">
        <v>0</v>
      </c>
      <c r="AS74" s="205">
        <v>0</v>
      </c>
      <c r="AT74" s="205">
        <v>0</v>
      </c>
      <c r="AU74" s="205">
        <v>0</v>
      </c>
      <c r="AV74" s="205">
        <v>0</v>
      </c>
      <c r="AW74" s="205">
        <v>0</v>
      </c>
      <c r="AX74" s="205">
        <v>4</v>
      </c>
      <c r="AY74" s="205">
        <v>2</v>
      </c>
      <c r="AZ74" s="205">
        <v>0</v>
      </c>
      <c r="BA74" s="205">
        <v>5</v>
      </c>
      <c r="BB74" s="205">
        <v>2</v>
      </c>
      <c r="BC74" s="205">
        <v>0</v>
      </c>
      <c r="BD74" s="205">
        <v>0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205"/>
      <c r="BK74" s="205"/>
      <c r="BL74" s="205"/>
      <c r="BM74" s="205"/>
      <c r="BN74" s="205"/>
      <c r="BO74" s="204"/>
      <c r="BP74" s="197"/>
      <c r="BQ74" s="197"/>
      <c r="BR74" s="197"/>
      <c r="BS74" s="197"/>
      <c r="BT74" s="197"/>
      <c r="BU74" s="197"/>
      <c r="BV74" s="197"/>
      <c r="BW74" s="197"/>
      <c r="BX74" s="197"/>
      <c r="BY74" s="197"/>
      <c r="BZ74" s="197"/>
      <c r="CA74" s="197"/>
      <c r="CB74" s="197"/>
      <c r="CC74" s="197"/>
      <c r="CD74" s="197"/>
      <c r="CE74" s="197"/>
      <c r="CF74" s="197"/>
      <c r="CG74" s="197"/>
      <c r="CH74" s="197"/>
      <c r="CI74" s="197"/>
      <c r="CJ74" s="197"/>
      <c r="CK74" s="197"/>
      <c r="CL74" s="197"/>
      <c r="CM74" s="197"/>
      <c r="CN74" s="197"/>
      <c r="CO74" s="197"/>
      <c r="CP74" s="197"/>
      <c r="CQ74" s="197"/>
      <c r="CR74" s="197"/>
      <c r="CS74" s="197"/>
      <c r="CT74" s="197"/>
      <c r="CU74" s="197"/>
      <c r="CV74" s="197"/>
      <c r="CW74" s="197"/>
      <c r="CX74" s="197"/>
      <c r="CY74" s="197"/>
      <c r="CZ74" s="197"/>
      <c r="DA74" s="197"/>
      <c r="DB74" s="197"/>
      <c r="DC74" s="197"/>
      <c r="DD74" s="197"/>
      <c r="DE74" s="197"/>
      <c r="DF74" s="197"/>
      <c r="DG74" s="197"/>
      <c r="DH74" s="197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  <c r="ED74" s="197"/>
      <c r="EE74" s="197"/>
      <c r="EF74" s="197"/>
      <c r="EG74" s="197"/>
      <c r="EH74" s="197"/>
      <c r="EI74" s="197"/>
      <c r="EJ74" s="197"/>
      <c r="EK74" s="197"/>
      <c r="EL74" s="197"/>
      <c r="EM74" s="197"/>
      <c r="EN74" s="197"/>
      <c r="EO74" s="197"/>
      <c r="EP74" s="197"/>
      <c r="EQ74" s="197"/>
      <c r="ER74" s="197"/>
      <c r="ES74" s="197"/>
      <c r="ET74" s="197"/>
      <c r="EU74" s="197"/>
      <c r="EV74" s="197"/>
      <c r="EW74" s="197"/>
      <c r="EX74" s="197"/>
      <c r="EY74" s="197"/>
      <c r="EZ74" s="197"/>
      <c r="FA74" s="197"/>
      <c r="FB74" s="197"/>
      <c r="FC74" s="197"/>
      <c r="FD74" s="197"/>
      <c r="FE74" s="197"/>
      <c r="FF74" s="197"/>
      <c r="FG74" s="197"/>
      <c r="FH74" s="197"/>
      <c r="FI74" s="197"/>
      <c r="FJ74" s="197"/>
      <c r="FK74" s="197"/>
      <c r="FL74" s="197"/>
      <c r="FM74" s="197"/>
      <c r="FN74" s="197"/>
      <c r="FO74" s="197"/>
      <c r="FP74" s="197"/>
      <c r="FQ74" s="197"/>
      <c r="FR74" s="197"/>
      <c r="FS74" s="197"/>
      <c r="FT74" s="197"/>
      <c r="FU74" s="197"/>
      <c r="FV74" s="197"/>
      <c r="FW74" s="197"/>
      <c r="FX74" s="197"/>
      <c r="FY74" s="197"/>
      <c r="FZ74" s="197"/>
      <c r="GA74" s="197"/>
      <c r="GB74" s="197"/>
      <c r="GC74" s="197"/>
      <c r="GD74" s="197"/>
      <c r="GE74" s="197"/>
      <c r="GF74" s="197"/>
      <c r="GG74" s="197"/>
      <c r="GH74" s="197"/>
      <c r="GI74" s="197"/>
      <c r="GJ74" s="197"/>
      <c r="GK74" s="197"/>
      <c r="GL74" s="197"/>
      <c r="GM74" s="197"/>
      <c r="GN74" s="197"/>
      <c r="GO74" s="197"/>
      <c r="GP74" s="197"/>
      <c r="GQ74" s="197"/>
      <c r="GR74" s="197"/>
      <c r="GS74" s="197"/>
      <c r="GT74" s="197"/>
      <c r="GU74" s="197"/>
      <c r="GV74" s="197"/>
      <c r="GW74" s="197"/>
      <c r="GX74" s="197"/>
      <c r="GY74" s="197"/>
      <c r="GZ74" s="197"/>
      <c r="HA74" s="197"/>
      <c r="HB74" s="197"/>
      <c r="HC74" s="197"/>
      <c r="HD74" s="197"/>
      <c r="HE74" s="197"/>
      <c r="HF74" s="197"/>
      <c r="HG74" s="197"/>
      <c r="HH74" s="197"/>
      <c r="HI74" s="197"/>
      <c r="HJ74" s="197"/>
      <c r="HK74" s="197"/>
      <c r="HL74" s="197"/>
      <c r="HM74" s="197"/>
      <c r="HN74" s="197"/>
      <c r="HO74" s="197"/>
      <c r="HP74" s="197"/>
      <c r="HQ74" s="197"/>
      <c r="HR74" s="197"/>
      <c r="HS74" s="197"/>
      <c r="HT74" s="197"/>
      <c r="HU74" s="197"/>
      <c r="HV74" s="197"/>
      <c r="HW74" s="197"/>
      <c r="HX74" s="197"/>
      <c r="HY74" s="197"/>
      <c r="HZ74" s="197"/>
      <c r="IA74" s="197"/>
      <c r="IB74" s="197"/>
      <c r="IC74" s="197"/>
      <c r="ID74" s="197"/>
      <c r="IE74" s="197"/>
      <c r="IF74" s="197"/>
      <c r="IG74" s="197"/>
      <c r="IH74" s="197"/>
      <c r="II74" s="197"/>
      <c r="IJ74" s="197"/>
      <c r="IK74" s="197"/>
      <c r="IL74" s="197"/>
      <c r="IM74" s="197"/>
      <c r="IN74" s="197"/>
      <c r="IO74" s="197"/>
      <c r="IP74" s="197"/>
      <c r="IQ74" s="197"/>
      <c r="IR74" s="197"/>
      <c r="IS74" s="197"/>
      <c r="IT74" s="197"/>
      <c r="IU74" s="197"/>
      <c r="IV74" s="197"/>
      <c r="IW74" s="197"/>
    </row>
    <row r="75" spans="1:257">
      <c r="A75" s="208">
        <v>5</v>
      </c>
      <c r="B75" s="205" t="s">
        <v>894</v>
      </c>
      <c r="C75" s="205" t="str">
        <f t="shared" si="24"/>
        <v>MIKE LANFEAR</v>
      </c>
      <c r="D75" s="205">
        <v>3</v>
      </c>
      <c r="E75" s="209">
        <v>204</v>
      </c>
      <c r="F75" s="209">
        <v>117</v>
      </c>
      <c r="G75" s="209">
        <v>8</v>
      </c>
      <c r="H75" s="206">
        <f t="shared" si="25"/>
        <v>0.55762081784386619</v>
      </c>
      <c r="I75" s="207"/>
      <c r="J75" s="205">
        <f t="shared" si="26"/>
        <v>56</v>
      </c>
      <c r="K75" s="205">
        <f t="shared" si="27"/>
        <v>34</v>
      </c>
      <c r="L75" s="205">
        <f t="shared" si="28"/>
        <v>0</v>
      </c>
      <c r="M75" s="206">
        <f t="shared" si="29"/>
        <v>0.6071428571428571</v>
      </c>
      <c r="N75" s="205">
        <v>4</v>
      </c>
      <c r="O75" s="205">
        <v>1</v>
      </c>
      <c r="P75" s="205">
        <v>0</v>
      </c>
      <c r="Q75" s="205">
        <v>3</v>
      </c>
      <c r="R75" s="205">
        <v>2</v>
      </c>
      <c r="S75" s="205">
        <v>0</v>
      </c>
      <c r="T75" s="205">
        <v>3</v>
      </c>
      <c r="U75" s="205">
        <v>2</v>
      </c>
      <c r="V75" s="205">
        <v>0</v>
      </c>
      <c r="W75" s="205">
        <v>6</v>
      </c>
      <c r="X75" s="205">
        <v>6</v>
      </c>
      <c r="Y75" s="205">
        <v>0</v>
      </c>
      <c r="Z75" s="205">
        <v>4</v>
      </c>
      <c r="AA75" s="205">
        <v>1</v>
      </c>
      <c r="AB75" s="205">
        <v>0</v>
      </c>
      <c r="AC75" s="205">
        <v>6</v>
      </c>
      <c r="AD75" s="205">
        <v>5</v>
      </c>
      <c r="AE75" s="205">
        <v>0</v>
      </c>
      <c r="AF75" s="205">
        <v>5</v>
      </c>
      <c r="AG75" s="205">
        <v>3</v>
      </c>
      <c r="AH75" s="205">
        <v>0</v>
      </c>
      <c r="AI75" s="205">
        <v>3</v>
      </c>
      <c r="AJ75" s="205">
        <v>2</v>
      </c>
      <c r="AK75" s="205">
        <v>0</v>
      </c>
      <c r="AL75" s="205">
        <v>4</v>
      </c>
      <c r="AM75" s="205">
        <v>3</v>
      </c>
      <c r="AN75" s="205">
        <v>0</v>
      </c>
      <c r="AO75" s="205">
        <v>3</v>
      </c>
      <c r="AP75" s="205">
        <v>0</v>
      </c>
      <c r="AQ75" s="205">
        <v>0</v>
      </c>
      <c r="AR75" s="205">
        <v>6</v>
      </c>
      <c r="AS75" s="205">
        <v>5</v>
      </c>
      <c r="AT75" s="205">
        <v>0</v>
      </c>
      <c r="AU75" s="205">
        <v>5</v>
      </c>
      <c r="AV75" s="205">
        <v>2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205">
        <v>0</v>
      </c>
      <c r="BD75" s="205">
        <v>0</v>
      </c>
      <c r="BE75" s="205">
        <v>0</v>
      </c>
      <c r="BF75" s="205">
        <v>0</v>
      </c>
      <c r="BG75" s="205">
        <v>4</v>
      </c>
      <c r="BH75" s="205">
        <v>2</v>
      </c>
      <c r="BI75" s="205">
        <v>0</v>
      </c>
      <c r="BJ75" s="205"/>
      <c r="BK75" s="205"/>
      <c r="BL75" s="205"/>
      <c r="BM75" s="205"/>
      <c r="BN75" s="205"/>
      <c r="BO75" s="204"/>
      <c r="BP75" s="197"/>
      <c r="BQ75" s="197"/>
      <c r="BR75" s="197"/>
      <c r="BS75" s="197"/>
      <c r="BT75" s="197"/>
      <c r="BU75" s="197"/>
      <c r="BV75" s="197"/>
      <c r="BW75" s="197"/>
      <c r="BX75" s="197"/>
      <c r="BY75" s="197"/>
      <c r="BZ75" s="197"/>
      <c r="CA75" s="197"/>
      <c r="CB75" s="197"/>
      <c r="CC75" s="197"/>
      <c r="CD75" s="197"/>
      <c r="CE75" s="197"/>
      <c r="CF75" s="197"/>
      <c r="CG75" s="197"/>
      <c r="CH75" s="197"/>
      <c r="CI75" s="197"/>
      <c r="CJ75" s="197"/>
      <c r="CK75" s="197"/>
      <c r="CL75" s="197"/>
      <c r="CM75" s="197"/>
      <c r="CN75" s="197"/>
      <c r="CO75" s="197"/>
      <c r="CP75" s="197"/>
      <c r="CQ75" s="197"/>
      <c r="CR75" s="197"/>
      <c r="CS75" s="197"/>
      <c r="CT75" s="197"/>
      <c r="CU75" s="197"/>
      <c r="CV75" s="197"/>
      <c r="CW75" s="197"/>
      <c r="CX75" s="197"/>
      <c r="CY75" s="197"/>
      <c r="CZ75" s="197"/>
      <c r="DA75" s="197"/>
      <c r="DB75" s="197"/>
      <c r="DC75" s="197"/>
      <c r="DD75" s="197"/>
      <c r="DE75" s="197"/>
      <c r="DF75" s="197"/>
      <c r="DG75" s="197"/>
      <c r="DH75" s="197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  <c r="ED75" s="197"/>
      <c r="EE75" s="197"/>
      <c r="EF75" s="197"/>
      <c r="EG75" s="197"/>
      <c r="EH75" s="197"/>
      <c r="EI75" s="197"/>
      <c r="EJ75" s="197"/>
      <c r="EK75" s="197"/>
      <c r="EL75" s="197"/>
      <c r="EM75" s="197"/>
      <c r="EN75" s="197"/>
      <c r="EO75" s="197"/>
      <c r="EP75" s="197"/>
      <c r="EQ75" s="197"/>
      <c r="ER75" s="197"/>
      <c r="ES75" s="197"/>
      <c r="ET75" s="197"/>
      <c r="EU75" s="197"/>
      <c r="EV75" s="197"/>
      <c r="EW75" s="197"/>
      <c r="EX75" s="197"/>
      <c r="EY75" s="197"/>
      <c r="EZ75" s="197"/>
      <c r="FA75" s="197"/>
      <c r="FB75" s="197"/>
      <c r="FC75" s="197"/>
      <c r="FD75" s="197"/>
      <c r="FE75" s="197"/>
      <c r="FF75" s="197"/>
      <c r="FG75" s="197"/>
      <c r="FH75" s="197"/>
      <c r="FI75" s="197"/>
      <c r="FJ75" s="197"/>
      <c r="FK75" s="197"/>
      <c r="FL75" s="197"/>
      <c r="FM75" s="197"/>
      <c r="FN75" s="197"/>
      <c r="FO75" s="197"/>
      <c r="FP75" s="197"/>
      <c r="FQ75" s="197"/>
      <c r="FR75" s="197"/>
      <c r="FS75" s="197"/>
      <c r="FT75" s="197"/>
      <c r="FU75" s="197"/>
      <c r="FV75" s="197"/>
      <c r="FW75" s="197"/>
      <c r="FX75" s="197"/>
      <c r="FY75" s="197"/>
      <c r="FZ75" s="197"/>
      <c r="GA75" s="197"/>
      <c r="GB75" s="197"/>
      <c r="GC75" s="197"/>
      <c r="GD75" s="197"/>
      <c r="GE75" s="197"/>
      <c r="GF75" s="197"/>
      <c r="GG75" s="197"/>
      <c r="GH75" s="197"/>
      <c r="GI75" s="197"/>
      <c r="GJ75" s="197"/>
      <c r="GK75" s="197"/>
      <c r="GL75" s="197"/>
      <c r="GM75" s="197"/>
      <c r="GN75" s="197"/>
      <c r="GO75" s="197"/>
      <c r="GP75" s="197"/>
      <c r="GQ75" s="197"/>
      <c r="GR75" s="197"/>
      <c r="GS75" s="197"/>
      <c r="GT75" s="197"/>
      <c r="GU75" s="197"/>
      <c r="GV75" s="197"/>
      <c r="GW75" s="197"/>
      <c r="GX75" s="197"/>
      <c r="GY75" s="197"/>
      <c r="GZ75" s="197"/>
      <c r="HA75" s="197"/>
      <c r="HB75" s="197"/>
      <c r="HC75" s="197"/>
      <c r="HD75" s="197"/>
      <c r="HE75" s="197"/>
      <c r="HF75" s="197"/>
      <c r="HG75" s="197"/>
      <c r="HH75" s="197"/>
      <c r="HI75" s="197"/>
      <c r="HJ75" s="197"/>
      <c r="HK75" s="197"/>
      <c r="HL75" s="197"/>
      <c r="HM75" s="197"/>
      <c r="HN75" s="197"/>
      <c r="HO75" s="197"/>
      <c r="HP75" s="197"/>
      <c r="HQ75" s="197"/>
      <c r="HR75" s="197"/>
      <c r="HS75" s="197"/>
      <c r="HT75" s="197"/>
      <c r="HU75" s="197"/>
      <c r="HV75" s="197"/>
      <c r="HW75" s="197"/>
      <c r="HX75" s="197"/>
      <c r="HY75" s="197"/>
      <c r="HZ75" s="197"/>
      <c r="IA75" s="197"/>
      <c r="IB75" s="197"/>
      <c r="IC75" s="197"/>
      <c r="ID75" s="197"/>
      <c r="IE75" s="197"/>
      <c r="IF75" s="197"/>
      <c r="IG75" s="197"/>
      <c r="IH75" s="197"/>
      <c r="II75" s="197"/>
      <c r="IJ75" s="197"/>
      <c r="IK75" s="197"/>
      <c r="IL75" s="197"/>
      <c r="IM75" s="197"/>
      <c r="IN75" s="197"/>
      <c r="IO75" s="197"/>
      <c r="IP75" s="197"/>
      <c r="IQ75" s="197"/>
      <c r="IR75" s="197"/>
      <c r="IS75" s="197"/>
      <c r="IT75" s="197"/>
      <c r="IU75" s="197"/>
      <c r="IV75" s="197"/>
      <c r="IW75" s="197"/>
    </row>
    <row r="76" spans="1:257">
      <c r="A76" s="208">
        <v>6</v>
      </c>
      <c r="B76" s="205" t="s">
        <v>841</v>
      </c>
      <c r="C76" s="205" t="str">
        <f t="shared" si="24"/>
        <v>DUSTY MILLER</v>
      </c>
      <c r="D76" s="205">
        <v>14</v>
      </c>
      <c r="E76" s="209">
        <v>959</v>
      </c>
      <c r="F76" s="229">
        <v>508</v>
      </c>
      <c r="G76" s="209">
        <v>25</v>
      </c>
      <c r="H76" s="206">
        <f t="shared" si="25"/>
        <v>0.4956521739130435</v>
      </c>
      <c r="I76" s="207"/>
      <c r="J76" s="205">
        <f t="shared" si="26"/>
        <v>71</v>
      </c>
      <c r="K76" s="205">
        <f t="shared" si="27"/>
        <v>37</v>
      </c>
      <c r="L76" s="205">
        <f t="shared" si="28"/>
        <v>2</v>
      </c>
      <c r="M76" s="206">
        <f t="shared" si="29"/>
        <v>0.52112676056338025</v>
      </c>
      <c r="N76" s="205">
        <v>3</v>
      </c>
      <c r="O76" s="205">
        <v>1</v>
      </c>
      <c r="P76" s="205">
        <v>0</v>
      </c>
      <c r="Q76" s="205">
        <v>6</v>
      </c>
      <c r="R76" s="205">
        <v>3</v>
      </c>
      <c r="S76" s="205">
        <v>0</v>
      </c>
      <c r="T76" s="205">
        <v>4</v>
      </c>
      <c r="U76" s="205">
        <v>2</v>
      </c>
      <c r="V76" s="205">
        <v>0</v>
      </c>
      <c r="W76" s="205">
        <v>5</v>
      </c>
      <c r="X76" s="205">
        <v>3</v>
      </c>
      <c r="Y76" s="205">
        <v>0</v>
      </c>
      <c r="Z76" s="205">
        <v>2</v>
      </c>
      <c r="AA76" s="205">
        <v>1</v>
      </c>
      <c r="AB76" s="205">
        <v>0</v>
      </c>
      <c r="AC76" s="205">
        <v>6</v>
      </c>
      <c r="AD76" s="205">
        <v>1</v>
      </c>
      <c r="AE76" s="205">
        <v>0</v>
      </c>
      <c r="AF76" s="205">
        <v>2</v>
      </c>
      <c r="AG76" s="205">
        <v>1</v>
      </c>
      <c r="AH76" s="205">
        <v>0</v>
      </c>
      <c r="AI76" s="205">
        <v>4</v>
      </c>
      <c r="AJ76" s="205">
        <v>3</v>
      </c>
      <c r="AK76" s="205">
        <v>0</v>
      </c>
      <c r="AL76" s="205">
        <v>5</v>
      </c>
      <c r="AM76" s="205">
        <v>3</v>
      </c>
      <c r="AN76" s="205">
        <v>0</v>
      </c>
      <c r="AO76" s="205">
        <v>5</v>
      </c>
      <c r="AP76" s="205">
        <v>2</v>
      </c>
      <c r="AQ76" s="205">
        <v>0</v>
      </c>
      <c r="AR76" s="205">
        <v>6</v>
      </c>
      <c r="AS76" s="205">
        <v>4</v>
      </c>
      <c r="AT76" s="205">
        <v>1</v>
      </c>
      <c r="AU76" s="205">
        <v>4</v>
      </c>
      <c r="AV76" s="205">
        <v>2</v>
      </c>
      <c r="AW76" s="205">
        <v>0</v>
      </c>
      <c r="AX76" s="205">
        <v>4</v>
      </c>
      <c r="AY76" s="205">
        <v>1</v>
      </c>
      <c r="AZ76" s="205">
        <v>1</v>
      </c>
      <c r="BA76" s="205">
        <v>5</v>
      </c>
      <c r="BB76" s="205">
        <v>3</v>
      </c>
      <c r="BC76" s="205">
        <v>0</v>
      </c>
      <c r="BD76" s="205">
        <v>6</v>
      </c>
      <c r="BE76" s="205">
        <v>5</v>
      </c>
      <c r="BF76" s="205">
        <v>0</v>
      </c>
      <c r="BG76" s="205">
        <v>4</v>
      </c>
      <c r="BH76" s="205">
        <v>2</v>
      </c>
      <c r="BI76" s="205">
        <v>0</v>
      </c>
      <c r="BJ76" s="205"/>
      <c r="BK76" s="205"/>
      <c r="BL76" s="205"/>
      <c r="BM76" s="205"/>
      <c r="BN76" s="205"/>
      <c r="BO76" s="204"/>
      <c r="BP76" s="197"/>
      <c r="BQ76" s="197"/>
      <c r="BR76" s="197"/>
      <c r="BS76" s="197"/>
      <c r="BT76" s="197"/>
      <c r="BU76" s="197"/>
      <c r="BV76" s="197"/>
      <c r="BW76" s="197"/>
      <c r="BX76" s="197"/>
      <c r="BY76" s="197"/>
      <c r="BZ76" s="197"/>
      <c r="CA76" s="197"/>
      <c r="CB76" s="197"/>
      <c r="CC76" s="197"/>
      <c r="CD76" s="197"/>
      <c r="CE76" s="197"/>
      <c r="CF76" s="197"/>
      <c r="CG76" s="197"/>
      <c r="CH76" s="197"/>
      <c r="CI76" s="197"/>
      <c r="CJ76" s="197"/>
      <c r="CK76" s="197"/>
      <c r="CL76" s="197"/>
      <c r="CM76" s="197"/>
      <c r="CN76" s="197"/>
      <c r="CO76" s="197"/>
      <c r="CP76" s="197"/>
      <c r="CQ76" s="197"/>
      <c r="CR76" s="197"/>
      <c r="CS76" s="197"/>
      <c r="CT76" s="197"/>
      <c r="CU76" s="197"/>
      <c r="CV76" s="197"/>
      <c r="CW76" s="197"/>
      <c r="CX76" s="197"/>
      <c r="CY76" s="197"/>
      <c r="CZ76" s="197"/>
      <c r="DA76" s="197"/>
      <c r="DB76" s="197"/>
      <c r="DC76" s="197"/>
      <c r="DD76" s="197"/>
      <c r="DE76" s="197"/>
      <c r="DF76" s="197"/>
      <c r="DG76" s="197"/>
      <c r="DH76" s="197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  <c r="ED76" s="197"/>
      <c r="EE76" s="197"/>
      <c r="EF76" s="197"/>
      <c r="EG76" s="197"/>
      <c r="EH76" s="197"/>
      <c r="EI76" s="197"/>
      <c r="EJ76" s="197"/>
      <c r="EK76" s="197"/>
      <c r="EL76" s="197"/>
      <c r="EM76" s="197"/>
      <c r="EN76" s="197"/>
      <c r="EO76" s="197"/>
      <c r="EP76" s="197"/>
      <c r="EQ76" s="197"/>
      <c r="ER76" s="197"/>
      <c r="ES76" s="197"/>
      <c r="ET76" s="197"/>
      <c r="EU76" s="197"/>
      <c r="EV76" s="197"/>
      <c r="EW76" s="197"/>
      <c r="EX76" s="197"/>
      <c r="EY76" s="197"/>
      <c r="EZ76" s="197"/>
      <c r="FA76" s="197"/>
      <c r="FB76" s="197"/>
      <c r="FC76" s="197"/>
      <c r="FD76" s="197"/>
      <c r="FE76" s="197"/>
      <c r="FF76" s="197"/>
      <c r="FG76" s="197"/>
      <c r="FH76" s="197"/>
      <c r="FI76" s="197"/>
      <c r="FJ76" s="197"/>
      <c r="FK76" s="197"/>
      <c r="FL76" s="197"/>
      <c r="FM76" s="197"/>
      <c r="FN76" s="197"/>
      <c r="FO76" s="197"/>
      <c r="FP76" s="197"/>
      <c r="FQ76" s="197"/>
      <c r="FR76" s="197"/>
      <c r="FS76" s="197"/>
      <c r="FT76" s="197"/>
      <c r="FU76" s="197"/>
      <c r="FV76" s="197"/>
      <c r="FW76" s="197"/>
      <c r="FX76" s="197"/>
      <c r="FY76" s="197"/>
      <c r="FZ76" s="197"/>
      <c r="GA76" s="197"/>
      <c r="GB76" s="197"/>
      <c r="GC76" s="197"/>
      <c r="GD76" s="197"/>
      <c r="GE76" s="197"/>
      <c r="GF76" s="197"/>
      <c r="GG76" s="197"/>
      <c r="GH76" s="197"/>
      <c r="GI76" s="197"/>
      <c r="GJ76" s="197"/>
      <c r="GK76" s="197"/>
      <c r="GL76" s="197"/>
      <c r="GM76" s="197"/>
      <c r="GN76" s="197"/>
      <c r="GO76" s="197"/>
      <c r="GP76" s="197"/>
      <c r="GQ76" s="197"/>
      <c r="GR76" s="197"/>
      <c r="GS76" s="197"/>
      <c r="GT76" s="197"/>
      <c r="GU76" s="197"/>
      <c r="GV76" s="197"/>
      <c r="GW76" s="197"/>
      <c r="GX76" s="197"/>
      <c r="GY76" s="197"/>
      <c r="GZ76" s="197"/>
      <c r="HA76" s="197"/>
      <c r="HB76" s="197"/>
      <c r="HC76" s="197"/>
      <c r="HD76" s="197"/>
      <c r="HE76" s="197"/>
      <c r="HF76" s="197"/>
      <c r="HG76" s="197"/>
      <c r="HH76" s="197"/>
      <c r="HI76" s="197"/>
      <c r="HJ76" s="197"/>
      <c r="HK76" s="197"/>
      <c r="HL76" s="197"/>
      <c r="HM76" s="197"/>
      <c r="HN76" s="197"/>
      <c r="HO76" s="197"/>
      <c r="HP76" s="197"/>
      <c r="HQ76" s="197"/>
      <c r="HR76" s="197"/>
      <c r="HS76" s="197"/>
      <c r="HT76" s="197"/>
      <c r="HU76" s="197"/>
      <c r="HV76" s="197"/>
      <c r="HW76" s="197"/>
      <c r="HX76" s="197"/>
      <c r="HY76" s="197"/>
      <c r="HZ76" s="197"/>
      <c r="IA76" s="197"/>
      <c r="IB76" s="197"/>
      <c r="IC76" s="197"/>
      <c r="ID76" s="197"/>
      <c r="IE76" s="197"/>
      <c r="IF76" s="197"/>
      <c r="IG76" s="197"/>
      <c r="IH76" s="197"/>
      <c r="II76" s="197"/>
      <c r="IJ76" s="197"/>
      <c r="IK76" s="197"/>
      <c r="IL76" s="197"/>
      <c r="IM76" s="197"/>
      <c r="IN76" s="197"/>
      <c r="IO76" s="197"/>
      <c r="IP76" s="197"/>
      <c r="IQ76" s="197"/>
      <c r="IR76" s="197"/>
      <c r="IS76" s="197"/>
      <c r="IT76" s="197"/>
      <c r="IU76" s="197"/>
      <c r="IV76" s="197"/>
      <c r="IW76" s="197"/>
    </row>
    <row r="77" spans="1:257">
      <c r="A77" s="208">
        <v>7</v>
      </c>
      <c r="B77" s="205" t="s">
        <v>972</v>
      </c>
      <c r="C77" s="205" t="str">
        <f t="shared" si="24"/>
        <v>ERIK DAVENPORT</v>
      </c>
      <c r="D77" s="205">
        <v>4</v>
      </c>
      <c r="E77" s="205">
        <v>269</v>
      </c>
      <c r="F77" s="205">
        <v>150</v>
      </c>
      <c r="G77" s="205">
        <v>5</v>
      </c>
      <c r="H77" s="206">
        <f t="shared" si="25"/>
        <v>0.47941176470588237</v>
      </c>
      <c r="I77" s="207"/>
      <c r="J77" s="205">
        <f t="shared" si="26"/>
        <v>79</v>
      </c>
      <c r="K77" s="205">
        <f t="shared" si="27"/>
        <v>49</v>
      </c>
      <c r="L77" s="205">
        <f t="shared" si="28"/>
        <v>1</v>
      </c>
      <c r="M77" s="206">
        <f t="shared" si="29"/>
        <v>0.620253164556962</v>
      </c>
      <c r="N77" s="205">
        <v>4</v>
      </c>
      <c r="O77" s="205">
        <v>3</v>
      </c>
      <c r="P77" s="205">
        <v>0</v>
      </c>
      <c r="Q77" s="205">
        <v>6</v>
      </c>
      <c r="R77" s="205">
        <v>2</v>
      </c>
      <c r="S77" s="205">
        <v>0</v>
      </c>
      <c r="T77" s="205">
        <v>4</v>
      </c>
      <c r="U77" s="205">
        <v>3</v>
      </c>
      <c r="V77" s="205">
        <v>0</v>
      </c>
      <c r="W77" s="205">
        <v>6</v>
      </c>
      <c r="X77" s="205">
        <v>6</v>
      </c>
      <c r="Y77" s="205">
        <v>0</v>
      </c>
      <c r="Z77" s="205">
        <v>6</v>
      </c>
      <c r="AA77" s="205">
        <v>6</v>
      </c>
      <c r="AB77" s="205">
        <v>0</v>
      </c>
      <c r="AC77" s="205">
        <v>6</v>
      </c>
      <c r="AD77" s="205">
        <v>3</v>
      </c>
      <c r="AE77" s="205">
        <v>0</v>
      </c>
      <c r="AF77" s="205">
        <v>5</v>
      </c>
      <c r="AG77" s="205">
        <v>2</v>
      </c>
      <c r="AH77" s="205">
        <v>0</v>
      </c>
      <c r="AI77" s="205">
        <v>4</v>
      </c>
      <c r="AJ77" s="205">
        <v>2</v>
      </c>
      <c r="AK77" s="205">
        <v>0</v>
      </c>
      <c r="AL77" s="205">
        <v>5</v>
      </c>
      <c r="AM77" s="205">
        <v>2</v>
      </c>
      <c r="AN77" s="205">
        <v>0</v>
      </c>
      <c r="AO77" s="205">
        <v>3</v>
      </c>
      <c r="AP77" s="205">
        <v>2</v>
      </c>
      <c r="AQ77" s="205">
        <v>0</v>
      </c>
      <c r="AR77" s="205">
        <v>6</v>
      </c>
      <c r="AS77" s="205">
        <v>3</v>
      </c>
      <c r="AT77" s="205">
        <v>0</v>
      </c>
      <c r="AU77" s="205">
        <v>4</v>
      </c>
      <c r="AV77" s="205">
        <v>2</v>
      </c>
      <c r="AW77" s="205">
        <v>0</v>
      </c>
      <c r="AX77" s="205">
        <v>5</v>
      </c>
      <c r="AY77" s="205">
        <v>4</v>
      </c>
      <c r="AZ77" s="205">
        <v>0</v>
      </c>
      <c r="BA77" s="205">
        <v>5</v>
      </c>
      <c r="BB77" s="205">
        <v>4</v>
      </c>
      <c r="BC77" s="205">
        <v>0</v>
      </c>
      <c r="BD77" s="205">
        <v>6</v>
      </c>
      <c r="BE77" s="205">
        <v>3</v>
      </c>
      <c r="BF77" s="205">
        <v>1</v>
      </c>
      <c r="BG77" s="205">
        <v>4</v>
      </c>
      <c r="BH77" s="205">
        <v>2</v>
      </c>
      <c r="BI77" s="205">
        <v>0</v>
      </c>
      <c r="BJ77" s="205"/>
      <c r="BK77" s="205"/>
      <c r="BL77" s="205"/>
      <c r="BM77" s="205"/>
      <c r="BN77" s="205"/>
      <c r="BO77" s="204"/>
      <c r="BP77" s="197"/>
      <c r="BQ77" s="197"/>
      <c r="BR77" s="197"/>
      <c r="BS77" s="197"/>
      <c r="BT77" s="197"/>
      <c r="BU77" s="197"/>
      <c r="BV77" s="197"/>
      <c r="BW77" s="197"/>
      <c r="BX77" s="197"/>
      <c r="BY77" s="197"/>
      <c r="BZ77" s="197"/>
      <c r="CA77" s="197"/>
      <c r="CB77" s="197"/>
      <c r="CC77" s="197"/>
      <c r="CD77" s="197"/>
      <c r="CE77" s="197"/>
      <c r="CF77" s="197"/>
      <c r="CG77" s="197"/>
      <c r="CH77" s="197"/>
      <c r="CI77" s="197"/>
      <c r="CJ77" s="197"/>
      <c r="CK77" s="197"/>
      <c r="CL77" s="197"/>
      <c r="CM77" s="197"/>
      <c r="CN77" s="197"/>
      <c r="CO77" s="197"/>
      <c r="CP77" s="197"/>
      <c r="CQ77" s="197"/>
      <c r="CR77" s="197"/>
      <c r="CS77" s="197"/>
      <c r="CT77" s="197"/>
      <c r="CU77" s="197"/>
      <c r="CV77" s="197"/>
      <c r="CW77" s="197"/>
      <c r="CX77" s="197"/>
      <c r="CY77" s="197"/>
      <c r="CZ77" s="197"/>
      <c r="DA77" s="197"/>
      <c r="DB77" s="197"/>
      <c r="DC77" s="197"/>
      <c r="DD77" s="197"/>
      <c r="DE77" s="197"/>
      <c r="DF77" s="197"/>
      <c r="DG77" s="197"/>
      <c r="DH77" s="197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  <c r="ED77" s="197"/>
      <c r="EE77" s="197"/>
      <c r="EF77" s="197"/>
      <c r="EG77" s="197"/>
      <c r="EH77" s="197"/>
      <c r="EI77" s="197"/>
      <c r="EJ77" s="197"/>
      <c r="EK77" s="197"/>
      <c r="EL77" s="197"/>
      <c r="EM77" s="197"/>
      <c r="EN77" s="197"/>
      <c r="EO77" s="197"/>
      <c r="EP77" s="197"/>
      <c r="EQ77" s="197"/>
      <c r="ER77" s="197"/>
      <c r="ES77" s="197"/>
      <c r="ET77" s="197"/>
      <c r="EU77" s="197"/>
      <c r="EV77" s="197"/>
      <c r="EW77" s="197"/>
      <c r="EX77" s="197"/>
      <c r="EY77" s="197"/>
      <c r="EZ77" s="197"/>
      <c r="FA77" s="197"/>
      <c r="FB77" s="197"/>
      <c r="FC77" s="197"/>
      <c r="FD77" s="197"/>
      <c r="FE77" s="197"/>
      <c r="FF77" s="197"/>
      <c r="FG77" s="197"/>
      <c r="FH77" s="197"/>
      <c r="FI77" s="197"/>
      <c r="FJ77" s="197"/>
      <c r="FK77" s="197"/>
      <c r="FL77" s="197"/>
      <c r="FM77" s="197"/>
      <c r="FN77" s="197"/>
      <c r="FO77" s="197"/>
      <c r="FP77" s="197"/>
      <c r="FQ77" s="197"/>
      <c r="FR77" s="197"/>
      <c r="FS77" s="197"/>
      <c r="FT77" s="197"/>
      <c r="FU77" s="197"/>
      <c r="FV77" s="197"/>
      <c r="FW77" s="197"/>
      <c r="FX77" s="197"/>
      <c r="FY77" s="197"/>
      <c r="FZ77" s="197"/>
      <c r="GA77" s="197"/>
      <c r="GB77" s="197"/>
      <c r="GC77" s="197"/>
      <c r="GD77" s="197"/>
      <c r="GE77" s="197"/>
      <c r="GF77" s="197"/>
      <c r="GG77" s="197"/>
      <c r="GH77" s="197"/>
      <c r="GI77" s="197"/>
      <c r="GJ77" s="197"/>
      <c r="GK77" s="197"/>
      <c r="GL77" s="197"/>
      <c r="GM77" s="197"/>
      <c r="GN77" s="197"/>
      <c r="GO77" s="197"/>
      <c r="GP77" s="197"/>
      <c r="GQ77" s="197"/>
      <c r="GR77" s="197"/>
      <c r="GS77" s="197"/>
      <c r="GT77" s="197"/>
      <c r="GU77" s="197"/>
      <c r="GV77" s="197"/>
      <c r="GW77" s="197"/>
      <c r="GX77" s="197"/>
      <c r="GY77" s="197"/>
      <c r="GZ77" s="197"/>
      <c r="HA77" s="197"/>
      <c r="HB77" s="197"/>
      <c r="HC77" s="197"/>
      <c r="HD77" s="197"/>
      <c r="HE77" s="197"/>
      <c r="HF77" s="197"/>
      <c r="HG77" s="197"/>
      <c r="HH77" s="197"/>
      <c r="HI77" s="197"/>
      <c r="HJ77" s="197"/>
      <c r="HK77" s="197"/>
      <c r="HL77" s="197"/>
      <c r="HM77" s="197"/>
      <c r="HN77" s="197"/>
      <c r="HO77" s="197"/>
      <c r="HP77" s="197"/>
      <c r="HQ77" s="197"/>
      <c r="HR77" s="197"/>
      <c r="HS77" s="197"/>
      <c r="HT77" s="197"/>
      <c r="HU77" s="197"/>
      <c r="HV77" s="197"/>
      <c r="HW77" s="197"/>
      <c r="HX77" s="197"/>
      <c r="HY77" s="197"/>
      <c r="HZ77" s="197"/>
      <c r="IA77" s="197"/>
      <c r="IB77" s="197"/>
      <c r="IC77" s="197"/>
      <c r="ID77" s="197"/>
      <c r="IE77" s="197"/>
      <c r="IF77" s="197"/>
      <c r="IG77" s="197"/>
      <c r="IH77" s="197"/>
      <c r="II77" s="197"/>
      <c r="IJ77" s="197"/>
      <c r="IK77" s="197"/>
      <c r="IL77" s="197"/>
      <c r="IM77" s="197"/>
      <c r="IN77" s="197"/>
      <c r="IO77" s="197"/>
      <c r="IP77" s="197"/>
      <c r="IQ77" s="197"/>
      <c r="IR77" s="197"/>
      <c r="IS77" s="197"/>
      <c r="IT77" s="197"/>
      <c r="IU77" s="197"/>
      <c r="IV77" s="197"/>
      <c r="IW77" s="197"/>
    </row>
    <row r="78" spans="1:257">
      <c r="A78" s="208">
        <v>8</v>
      </c>
      <c r="B78" s="205" t="s">
        <v>1779</v>
      </c>
      <c r="C78" s="205" t="str">
        <f t="shared" si="24"/>
        <v>JAMIE KENNEDY</v>
      </c>
      <c r="D78" s="205">
        <v>2</v>
      </c>
      <c r="E78" s="205">
        <v>115</v>
      </c>
      <c r="F78" s="205">
        <v>57</v>
      </c>
      <c r="G78" s="205">
        <v>11</v>
      </c>
      <c r="H78" s="206">
        <f t="shared" si="25"/>
        <v>0.40816326530612246</v>
      </c>
      <c r="I78" s="207"/>
      <c r="J78" s="205">
        <f t="shared" si="26"/>
        <v>68</v>
      </c>
      <c r="K78" s="205">
        <f t="shared" si="27"/>
        <v>34</v>
      </c>
      <c r="L78" s="205">
        <f t="shared" si="28"/>
        <v>6</v>
      </c>
      <c r="M78" s="206">
        <f t="shared" si="29"/>
        <v>0.5</v>
      </c>
      <c r="N78" s="205">
        <v>0</v>
      </c>
      <c r="O78" s="205">
        <v>0</v>
      </c>
      <c r="P78" s="205">
        <v>0</v>
      </c>
      <c r="Q78" s="205">
        <v>5</v>
      </c>
      <c r="R78" s="205">
        <v>3</v>
      </c>
      <c r="S78" s="205">
        <v>0</v>
      </c>
      <c r="T78" s="205">
        <v>4</v>
      </c>
      <c r="U78" s="205">
        <v>1</v>
      </c>
      <c r="V78" s="205">
        <v>0</v>
      </c>
      <c r="W78" s="205">
        <v>6</v>
      </c>
      <c r="X78" s="205">
        <v>4</v>
      </c>
      <c r="Y78" s="205">
        <v>0</v>
      </c>
      <c r="Z78" s="205">
        <v>6</v>
      </c>
      <c r="AA78" s="205">
        <v>3</v>
      </c>
      <c r="AB78" s="205">
        <v>1</v>
      </c>
      <c r="AC78" s="205">
        <v>5</v>
      </c>
      <c r="AD78" s="205">
        <v>1</v>
      </c>
      <c r="AE78" s="205">
        <v>0</v>
      </c>
      <c r="AF78" s="205">
        <v>5</v>
      </c>
      <c r="AG78" s="205">
        <v>3</v>
      </c>
      <c r="AH78" s="205">
        <v>2</v>
      </c>
      <c r="AI78" s="205">
        <v>2</v>
      </c>
      <c r="AJ78" s="205">
        <v>1</v>
      </c>
      <c r="AK78" s="205">
        <v>0</v>
      </c>
      <c r="AL78" s="205">
        <v>5</v>
      </c>
      <c r="AM78" s="205">
        <v>2</v>
      </c>
      <c r="AN78" s="205">
        <v>0</v>
      </c>
      <c r="AO78" s="205">
        <v>3</v>
      </c>
      <c r="AP78" s="205">
        <v>1</v>
      </c>
      <c r="AQ78" s="205">
        <v>0</v>
      </c>
      <c r="AR78" s="205">
        <v>5</v>
      </c>
      <c r="AS78" s="205">
        <v>4</v>
      </c>
      <c r="AT78" s="205">
        <v>1</v>
      </c>
      <c r="AU78" s="205">
        <v>4</v>
      </c>
      <c r="AV78" s="205">
        <v>3</v>
      </c>
      <c r="AW78" s="205">
        <v>0</v>
      </c>
      <c r="AX78" s="205">
        <v>4</v>
      </c>
      <c r="AY78" s="205">
        <v>2</v>
      </c>
      <c r="AZ78" s="205">
        <v>1</v>
      </c>
      <c r="BA78" s="205">
        <v>5</v>
      </c>
      <c r="BB78" s="205">
        <v>2</v>
      </c>
      <c r="BC78" s="205">
        <v>0</v>
      </c>
      <c r="BD78" s="205">
        <v>5</v>
      </c>
      <c r="BE78" s="205">
        <v>2</v>
      </c>
      <c r="BF78" s="205">
        <v>0</v>
      </c>
      <c r="BG78" s="205">
        <v>4</v>
      </c>
      <c r="BH78" s="205">
        <v>2</v>
      </c>
      <c r="BI78" s="205">
        <v>1</v>
      </c>
      <c r="BJ78" s="205"/>
      <c r="BK78" s="205"/>
      <c r="BL78" s="205"/>
      <c r="BM78" s="205"/>
      <c r="BN78" s="205"/>
      <c r="BO78" s="204"/>
      <c r="BP78" s="197"/>
      <c r="BQ78" s="197"/>
      <c r="BR78" s="197"/>
      <c r="BS78" s="197"/>
      <c r="BT78" s="197"/>
      <c r="BU78" s="197"/>
      <c r="BV78" s="197"/>
      <c r="BW78" s="197"/>
      <c r="BX78" s="197"/>
      <c r="BY78" s="197"/>
      <c r="BZ78" s="197"/>
      <c r="CA78" s="197"/>
      <c r="CB78" s="197"/>
      <c r="CC78" s="197"/>
      <c r="CD78" s="197"/>
      <c r="CE78" s="197"/>
      <c r="CF78" s="197"/>
      <c r="CG78" s="197"/>
      <c r="CH78" s="197"/>
      <c r="CI78" s="197"/>
      <c r="CJ78" s="197"/>
      <c r="CK78" s="197"/>
      <c r="CL78" s="197"/>
      <c r="CM78" s="197"/>
      <c r="CN78" s="197"/>
      <c r="CO78" s="197"/>
      <c r="CP78" s="197"/>
      <c r="CQ78" s="197"/>
      <c r="CR78" s="197"/>
      <c r="CS78" s="197"/>
      <c r="CT78" s="197"/>
      <c r="CU78" s="197"/>
      <c r="CV78" s="197"/>
      <c r="CW78" s="197"/>
      <c r="CX78" s="197"/>
      <c r="CY78" s="197"/>
      <c r="CZ78" s="197"/>
      <c r="DA78" s="197"/>
      <c r="DB78" s="197"/>
      <c r="DC78" s="197"/>
      <c r="DD78" s="197"/>
      <c r="DE78" s="197"/>
      <c r="DF78" s="197"/>
      <c r="DG78" s="197"/>
      <c r="DH78" s="197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  <c r="ED78" s="197"/>
      <c r="EE78" s="197"/>
      <c r="EF78" s="197"/>
      <c r="EG78" s="197"/>
      <c r="EH78" s="197"/>
      <c r="EI78" s="197"/>
      <c r="EJ78" s="197"/>
      <c r="EK78" s="197"/>
      <c r="EL78" s="197"/>
      <c r="EM78" s="197"/>
      <c r="EN78" s="197"/>
      <c r="EO78" s="197"/>
      <c r="EP78" s="197"/>
      <c r="EQ78" s="197"/>
      <c r="ER78" s="197"/>
      <c r="ES78" s="197"/>
      <c r="ET78" s="197"/>
      <c r="EU78" s="197"/>
      <c r="EV78" s="197"/>
      <c r="EW78" s="197"/>
      <c r="EX78" s="197"/>
      <c r="EY78" s="197"/>
      <c r="EZ78" s="197"/>
      <c r="FA78" s="197"/>
      <c r="FB78" s="197"/>
      <c r="FC78" s="197"/>
      <c r="FD78" s="197"/>
      <c r="FE78" s="197"/>
      <c r="FF78" s="197"/>
      <c r="FG78" s="197"/>
      <c r="FH78" s="197"/>
      <c r="FI78" s="197"/>
      <c r="FJ78" s="197"/>
      <c r="FK78" s="197"/>
      <c r="FL78" s="197"/>
      <c r="FM78" s="197"/>
      <c r="FN78" s="197"/>
      <c r="FO78" s="197"/>
      <c r="FP78" s="197"/>
      <c r="FQ78" s="197"/>
      <c r="FR78" s="197"/>
      <c r="FS78" s="197"/>
      <c r="FT78" s="197"/>
      <c r="FU78" s="197"/>
      <c r="FV78" s="197"/>
      <c r="FW78" s="197"/>
      <c r="FX78" s="197"/>
      <c r="FY78" s="197"/>
      <c r="FZ78" s="197"/>
      <c r="GA78" s="197"/>
      <c r="GB78" s="197"/>
      <c r="GC78" s="197"/>
      <c r="GD78" s="197"/>
      <c r="GE78" s="197"/>
      <c r="GF78" s="197"/>
      <c r="GG78" s="197"/>
      <c r="GH78" s="197"/>
      <c r="GI78" s="197"/>
      <c r="GJ78" s="197"/>
      <c r="GK78" s="197"/>
      <c r="GL78" s="197"/>
      <c r="GM78" s="197"/>
      <c r="GN78" s="197"/>
      <c r="GO78" s="197"/>
      <c r="GP78" s="197"/>
      <c r="GQ78" s="197"/>
      <c r="GR78" s="197"/>
      <c r="GS78" s="197"/>
      <c r="GT78" s="197"/>
      <c r="GU78" s="197"/>
      <c r="GV78" s="197"/>
      <c r="GW78" s="197"/>
      <c r="GX78" s="197"/>
      <c r="GY78" s="197"/>
      <c r="GZ78" s="197"/>
      <c r="HA78" s="197"/>
      <c r="HB78" s="197"/>
      <c r="HC78" s="197"/>
      <c r="HD78" s="197"/>
      <c r="HE78" s="197"/>
      <c r="HF78" s="197"/>
      <c r="HG78" s="197"/>
      <c r="HH78" s="197"/>
      <c r="HI78" s="197"/>
      <c r="HJ78" s="197"/>
      <c r="HK78" s="197"/>
      <c r="HL78" s="197"/>
      <c r="HM78" s="197"/>
      <c r="HN78" s="197"/>
      <c r="HO78" s="197"/>
      <c r="HP78" s="197"/>
      <c r="HQ78" s="197"/>
      <c r="HR78" s="197"/>
      <c r="HS78" s="197"/>
      <c r="HT78" s="197"/>
      <c r="HU78" s="197"/>
      <c r="HV78" s="197"/>
      <c r="HW78" s="197"/>
      <c r="HX78" s="197"/>
      <c r="HY78" s="197"/>
      <c r="HZ78" s="197"/>
      <c r="IA78" s="197"/>
      <c r="IB78" s="197"/>
      <c r="IC78" s="197"/>
      <c r="ID78" s="197"/>
      <c r="IE78" s="197"/>
      <c r="IF78" s="197"/>
      <c r="IG78" s="197"/>
      <c r="IH78" s="197"/>
      <c r="II78" s="197"/>
      <c r="IJ78" s="197"/>
      <c r="IK78" s="197"/>
      <c r="IL78" s="197"/>
      <c r="IM78" s="197"/>
      <c r="IN78" s="197"/>
      <c r="IO78" s="197"/>
      <c r="IP78" s="197"/>
      <c r="IQ78" s="197"/>
      <c r="IR78" s="197"/>
      <c r="IS78" s="197"/>
      <c r="IT78" s="197"/>
      <c r="IU78" s="197"/>
      <c r="IV78" s="197"/>
      <c r="IW78" s="197"/>
    </row>
    <row r="79" spans="1:257">
      <c r="A79" s="208">
        <v>10</v>
      </c>
      <c r="B79" s="205" t="s">
        <v>865</v>
      </c>
      <c r="C79" s="205" t="str">
        <f t="shared" si="24"/>
        <v>DAN BROWN</v>
      </c>
      <c r="D79" s="205">
        <v>8</v>
      </c>
      <c r="E79" s="209">
        <v>340</v>
      </c>
      <c r="F79" s="209">
        <v>163</v>
      </c>
      <c r="G79" s="209">
        <v>3</v>
      </c>
      <c r="H79" s="206">
        <f t="shared" si="25"/>
        <v>0.50394390885188434</v>
      </c>
      <c r="I79" s="207"/>
      <c r="J79" s="205">
        <f t="shared" si="26"/>
        <v>41</v>
      </c>
      <c r="K79" s="205">
        <f t="shared" si="27"/>
        <v>21</v>
      </c>
      <c r="L79" s="205">
        <f t="shared" si="28"/>
        <v>0</v>
      </c>
      <c r="M79" s="206">
        <f t="shared" si="29"/>
        <v>0.51219512195121952</v>
      </c>
      <c r="N79" s="205">
        <v>4</v>
      </c>
      <c r="O79" s="205">
        <v>0</v>
      </c>
      <c r="P79" s="205">
        <v>0</v>
      </c>
      <c r="Q79" s="205">
        <v>4</v>
      </c>
      <c r="R79" s="205">
        <v>3</v>
      </c>
      <c r="S79" s="205">
        <v>0</v>
      </c>
      <c r="T79" s="205">
        <v>2</v>
      </c>
      <c r="U79" s="205">
        <v>2</v>
      </c>
      <c r="V79" s="205">
        <v>0</v>
      </c>
      <c r="W79" s="205">
        <v>6</v>
      </c>
      <c r="X79" s="205">
        <v>2</v>
      </c>
      <c r="Y79" s="205">
        <v>0</v>
      </c>
      <c r="Z79" s="205">
        <v>6</v>
      </c>
      <c r="AA79" s="205">
        <v>3</v>
      </c>
      <c r="AB79" s="205">
        <v>0</v>
      </c>
      <c r="AC79" s="205">
        <v>5</v>
      </c>
      <c r="AD79" s="205">
        <v>3</v>
      </c>
      <c r="AE79" s="205">
        <v>0</v>
      </c>
      <c r="AF79" s="205">
        <v>5</v>
      </c>
      <c r="AG79" s="205">
        <v>4</v>
      </c>
      <c r="AH79" s="205">
        <v>0</v>
      </c>
      <c r="AI79" s="205">
        <v>0</v>
      </c>
      <c r="AJ79" s="205">
        <v>0</v>
      </c>
      <c r="AK79" s="205">
        <v>0</v>
      </c>
      <c r="AL79" s="205">
        <v>3</v>
      </c>
      <c r="AM79" s="205">
        <v>1</v>
      </c>
      <c r="AN79" s="205">
        <v>0</v>
      </c>
      <c r="AO79" s="205">
        <v>0</v>
      </c>
      <c r="AP79" s="205">
        <v>0</v>
      </c>
      <c r="AQ79" s="205">
        <v>0</v>
      </c>
      <c r="AR79" s="205">
        <v>6</v>
      </c>
      <c r="AS79" s="205">
        <v>3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/>
      <c r="BK79" s="205"/>
      <c r="BL79" s="205"/>
      <c r="BM79" s="205"/>
      <c r="BN79" s="205"/>
      <c r="BO79" s="204"/>
      <c r="BP79" s="197"/>
      <c r="BQ79" s="197"/>
      <c r="BR79" s="197"/>
      <c r="BS79" s="197"/>
      <c r="BT79" s="197"/>
      <c r="BU79" s="197"/>
      <c r="BV79" s="197"/>
      <c r="BW79" s="197"/>
      <c r="BX79" s="197"/>
      <c r="BY79" s="197"/>
      <c r="BZ79" s="197"/>
      <c r="CA79" s="197"/>
      <c r="CB79" s="197"/>
      <c r="CC79" s="197"/>
      <c r="CD79" s="197"/>
      <c r="CE79" s="197"/>
      <c r="CF79" s="197"/>
      <c r="CG79" s="197"/>
      <c r="CH79" s="197"/>
      <c r="CI79" s="197"/>
      <c r="CJ79" s="197"/>
      <c r="CK79" s="197"/>
      <c r="CL79" s="197"/>
      <c r="CM79" s="197"/>
      <c r="CN79" s="197"/>
      <c r="CO79" s="197"/>
      <c r="CP79" s="197"/>
      <c r="CQ79" s="197"/>
      <c r="CR79" s="197"/>
      <c r="CS79" s="197"/>
      <c r="CT79" s="197"/>
      <c r="CU79" s="197"/>
      <c r="CV79" s="197"/>
      <c r="CW79" s="197"/>
      <c r="CX79" s="197"/>
      <c r="CY79" s="197"/>
      <c r="CZ79" s="197"/>
      <c r="DA79" s="197"/>
      <c r="DB79" s="197"/>
      <c r="DC79" s="197"/>
      <c r="DD79" s="197"/>
      <c r="DE79" s="197"/>
      <c r="DF79" s="197"/>
      <c r="DG79" s="197"/>
      <c r="DH79" s="197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  <c r="ED79" s="197"/>
      <c r="EE79" s="197"/>
      <c r="EF79" s="197"/>
      <c r="EG79" s="197"/>
      <c r="EH79" s="197"/>
      <c r="EI79" s="197"/>
      <c r="EJ79" s="197"/>
      <c r="EK79" s="197"/>
      <c r="EL79" s="197"/>
      <c r="EM79" s="197"/>
      <c r="EN79" s="197"/>
      <c r="EO79" s="197"/>
      <c r="EP79" s="197"/>
      <c r="EQ79" s="197"/>
      <c r="ER79" s="197"/>
      <c r="ES79" s="197"/>
      <c r="ET79" s="197"/>
      <c r="EU79" s="197"/>
      <c r="EV79" s="197"/>
      <c r="EW79" s="197"/>
      <c r="EX79" s="197"/>
      <c r="EY79" s="197"/>
      <c r="EZ79" s="197"/>
      <c r="FA79" s="197"/>
      <c r="FB79" s="197"/>
      <c r="FC79" s="197"/>
      <c r="FD79" s="197"/>
      <c r="FE79" s="197"/>
      <c r="FF79" s="197"/>
      <c r="FG79" s="197"/>
      <c r="FH79" s="197"/>
      <c r="FI79" s="197"/>
      <c r="FJ79" s="197"/>
      <c r="FK79" s="197"/>
      <c r="FL79" s="197"/>
      <c r="FM79" s="197"/>
      <c r="FN79" s="197"/>
      <c r="FO79" s="197"/>
      <c r="FP79" s="197"/>
      <c r="FQ79" s="197"/>
      <c r="FR79" s="197"/>
      <c r="FS79" s="197"/>
      <c r="FT79" s="197"/>
      <c r="FU79" s="197"/>
      <c r="FV79" s="197"/>
      <c r="FW79" s="197"/>
      <c r="FX79" s="197"/>
      <c r="FY79" s="197"/>
      <c r="FZ79" s="197"/>
      <c r="GA79" s="197"/>
      <c r="GB79" s="197"/>
      <c r="GC79" s="197"/>
      <c r="GD79" s="197"/>
      <c r="GE79" s="197"/>
      <c r="GF79" s="197"/>
      <c r="GG79" s="197"/>
      <c r="GH79" s="197"/>
      <c r="GI79" s="197"/>
      <c r="GJ79" s="197"/>
      <c r="GK79" s="197"/>
      <c r="GL79" s="197"/>
      <c r="GM79" s="197"/>
      <c r="GN79" s="197"/>
      <c r="GO79" s="197"/>
      <c r="GP79" s="197"/>
      <c r="GQ79" s="197"/>
      <c r="GR79" s="197"/>
      <c r="GS79" s="197"/>
      <c r="GT79" s="197"/>
      <c r="GU79" s="197"/>
      <c r="GV79" s="197"/>
      <c r="GW79" s="197"/>
      <c r="GX79" s="197"/>
      <c r="GY79" s="197"/>
      <c r="GZ79" s="197"/>
      <c r="HA79" s="197"/>
      <c r="HB79" s="197"/>
      <c r="HC79" s="197"/>
      <c r="HD79" s="197"/>
      <c r="HE79" s="197"/>
      <c r="HF79" s="197"/>
      <c r="HG79" s="197"/>
      <c r="HH79" s="197"/>
      <c r="HI79" s="197"/>
      <c r="HJ79" s="197"/>
      <c r="HK79" s="197"/>
      <c r="HL79" s="197"/>
      <c r="HM79" s="197"/>
      <c r="HN79" s="197"/>
      <c r="HO79" s="197"/>
      <c r="HP79" s="197"/>
      <c r="HQ79" s="197"/>
      <c r="HR79" s="197"/>
      <c r="HS79" s="197"/>
      <c r="HT79" s="197"/>
      <c r="HU79" s="197"/>
      <c r="HV79" s="197"/>
      <c r="HW79" s="197"/>
      <c r="HX79" s="197"/>
      <c r="HY79" s="197"/>
      <c r="HZ79" s="197"/>
      <c r="IA79" s="197"/>
      <c r="IB79" s="197"/>
      <c r="IC79" s="197"/>
      <c r="ID79" s="197"/>
      <c r="IE79" s="197"/>
      <c r="IF79" s="197"/>
      <c r="IG79" s="197"/>
      <c r="IH79" s="197"/>
      <c r="II79" s="197"/>
      <c r="IJ79" s="197"/>
      <c r="IK79" s="197"/>
      <c r="IL79" s="197"/>
      <c r="IM79" s="197"/>
      <c r="IN79" s="197"/>
      <c r="IO79" s="197"/>
      <c r="IP79" s="197"/>
      <c r="IQ79" s="197"/>
      <c r="IR79" s="197"/>
      <c r="IS79" s="197"/>
      <c r="IT79" s="197"/>
      <c r="IU79" s="197"/>
      <c r="IV79" s="197"/>
      <c r="IW79" s="197"/>
    </row>
    <row r="80" spans="1:257">
      <c r="A80" s="208">
        <v>11</v>
      </c>
      <c r="B80" s="205" t="s">
        <v>1032</v>
      </c>
      <c r="C80" s="205" t="str">
        <f t="shared" si="24"/>
        <v>GARRETT HOFFMAN</v>
      </c>
      <c r="D80" s="205">
        <v>2</v>
      </c>
      <c r="E80" s="205">
        <v>49</v>
      </c>
      <c r="F80" s="205">
        <v>20</v>
      </c>
      <c r="G80" s="205">
        <v>0</v>
      </c>
      <c r="H80" s="206">
        <f t="shared" si="25"/>
        <v>0.4</v>
      </c>
      <c r="I80" s="207"/>
      <c r="J80" s="205">
        <f t="shared" si="26"/>
        <v>9</v>
      </c>
      <c r="K80" s="205">
        <f t="shared" si="27"/>
        <v>2</v>
      </c>
      <c r="L80" s="205">
        <f t="shared" si="28"/>
        <v>0</v>
      </c>
      <c r="M80" s="206">
        <f t="shared" si="29"/>
        <v>0.22222222222222221</v>
      </c>
      <c r="N80" s="205">
        <v>1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2</v>
      </c>
      <c r="U80" s="205">
        <v>1</v>
      </c>
      <c r="V80" s="205">
        <v>0</v>
      </c>
      <c r="W80" s="205">
        <v>3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0</v>
      </c>
      <c r="AH80" s="205">
        <v>0</v>
      </c>
      <c r="AI80" s="205">
        <v>1</v>
      </c>
      <c r="AJ80" s="205">
        <v>0</v>
      </c>
      <c r="AK80" s="205">
        <v>0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  <c r="AU80" s="205">
        <v>0</v>
      </c>
      <c r="AV80" s="205">
        <v>0</v>
      </c>
      <c r="AW80" s="205">
        <v>0</v>
      </c>
      <c r="AX80" s="205">
        <v>2</v>
      </c>
      <c r="AY80" s="205">
        <v>1</v>
      </c>
      <c r="AZ80" s="205">
        <v>0</v>
      </c>
      <c r="BA80" s="205">
        <v>0</v>
      </c>
      <c r="BB80" s="205">
        <v>0</v>
      </c>
      <c r="BC80" s="205">
        <v>0</v>
      </c>
      <c r="BD80" s="205">
        <v>0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205"/>
      <c r="BK80" s="205"/>
      <c r="BL80" s="205"/>
      <c r="BM80" s="205"/>
      <c r="BN80" s="205"/>
      <c r="BO80" s="204"/>
      <c r="BP80" s="197"/>
      <c r="BQ80" s="197"/>
      <c r="BR80" s="197"/>
      <c r="BS80" s="197"/>
      <c r="BT80" s="197"/>
      <c r="BU80" s="197"/>
      <c r="BV80" s="197"/>
      <c r="BW80" s="197"/>
      <c r="BX80" s="197"/>
      <c r="BY80" s="197"/>
      <c r="BZ80" s="197"/>
      <c r="CA80" s="197"/>
      <c r="CB80" s="197"/>
      <c r="CC80" s="197"/>
      <c r="CD80" s="197"/>
      <c r="CE80" s="197"/>
      <c r="CF80" s="197"/>
      <c r="CG80" s="197"/>
      <c r="CH80" s="197"/>
      <c r="CI80" s="197"/>
      <c r="CJ80" s="197"/>
      <c r="CK80" s="197"/>
      <c r="CL80" s="197"/>
      <c r="CM80" s="197"/>
      <c r="CN80" s="197"/>
      <c r="CO80" s="197"/>
      <c r="CP80" s="197"/>
      <c r="CQ80" s="197"/>
      <c r="CR80" s="197"/>
      <c r="CS80" s="197"/>
      <c r="CT80" s="197"/>
      <c r="CU80" s="197"/>
      <c r="CV80" s="197"/>
      <c r="CW80" s="197"/>
      <c r="CX80" s="197"/>
      <c r="CY80" s="197"/>
      <c r="CZ80" s="197"/>
      <c r="DA80" s="197"/>
      <c r="DB80" s="197"/>
      <c r="DC80" s="197"/>
      <c r="DD80" s="197"/>
      <c r="DE80" s="197"/>
      <c r="DF80" s="197"/>
      <c r="DG80" s="197"/>
      <c r="DH80" s="197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  <c r="ED80" s="197"/>
      <c r="EE80" s="197"/>
      <c r="EF80" s="197"/>
      <c r="EG80" s="197"/>
      <c r="EH80" s="197"/>
      <c r="EI80" s="197"/>
      <c r="EJ80" s="197"/>
      <c r="EK80" s="197"/>
      <c r="EL80" s="197"/>
      <c r="EM80" s="197"/>
      <c r="EN80" s="197"/>
      <c r="EO80" s="197"/>
      <c r="EP80" s="197"/>
      <c r="EQ80" s="197"/>
      <c r="ER80" s="197"/>
      <c r="ES80" s="197"/>
      <c r="ET80" s="197"/>
      <c r="EU80" s="197"/>
      <c r="EV80" s="197"/>
      <c r="EW80" s="197"/>
      <c r="EX80" s="197"/>
      <c r="EY80" s="197"/>
      <c r="EZ80" s="197"/>
      <c r="FA80" s="197"/>
      <c r="FB80" s="197"/>
      <c r="FC80" s="197"/>
      <c r="FD80" s="197"/>
      <c r="FE80" s="197"/>
      <c r="FF80" s="197"/>
      <c r="FG80" s="197"/>
      <c r="FH80" s="197"/>
      <c r="FI80" s="197"/>
      <c r="FJ80" s="197"/>
      <c r="FK80" s="197"/>
      <c r="FL80" s="197"/>
      <c r="FM80" s="197"/>
      <c r="FN80" s="197"/>
      <c r="FO80" s="197"/>
      <c r="FP80" s="197"/>
      <c r="FQ80" s="197"/>
      <c r="FR80" s="197"/>
      <c r="FS80" s="197"/>
      <c r="FT80" s="197"/>
      <c r="FU80" s="197"/>
      <c r="FV80" s="197"/>
      <c r="FW80" s="197"/>
      <c r="FX80" s="197"/>
      <c r="FY80" s="197"/>
      <c r="FZ80" s="197"/>
      <c r="GA80" s="197"/>
      <c r="GB80" s="197"/>
      <c r="GC80" s="197"/>
      <c r="GD80" s="197"/>
      <c r="GE80" s="197"/>
      <c r="GF80" s="197"/>
      <c r="GG80" s="197"/>
      <c r="GH80" s="197"/>
      <c r="GI80" s="197"/>
      <c r="GJ80" s="197"/>
      <c r="GK80" s="197"/>
      <c r="GL80" s="197"/>
      <c r="GM80" s="197"/>
      <c r="GN80" s="197"/>
      <c r="GO80" s="197"/>
      <c r="GP80" s="197"/>
      <c r="GQ80" s="197"/>
      <c r="GR80" s="197"/>
      <c r="GS80" s="197"/>
      <c r="GT80" s="197"/>
      <c r="GU80" s="197"/>
      <c r="GV80" s="197"/>
      <c r="GW80" s="197"/>
      <c r="GX80" s="197"/>
      <c r="GY80" s="197"/>
      <c r="GZ80" s="197"/>
      <c r="HA80" s="197"/>
      <c r="HB80" s="197"/>
      <c r="HC80" s="197"/>
      <c r="HD80" s="197"/>
      <c r="HE80" s="197"/>
      <c r="HF80" s="197"/>
      <c r="HG80" s="197"/>
      <c r="HH80" s="197"/>
      <c r="HI80" s="197"/>
      <c r="HJ80" s="197"/>
      <c r="HK80" s="197"/>
      <c r="HL80" s="197"/>
      <c r="HM80" s="197"/>
      <c r="HN80" s="197"/>
      <c r="HO80" s="197"/>
      <c r="HP80" s="197"/>
      <c r="HQ80" s="197"/>
      <c r="HR80" s="197"/>
      <c r="HS80" s="197"/>
      <c r="HT80" s="197"/>
      <c r="HU80" s="197"/>
      <c r="HV80" s="197"/>
      <c r="HW80" s="197"/>
      <c r="HX80" s="197"/>
      <c r="HY80" s="197"/>
      <c r="HZ80" s="197"/>
      <c r="IA80" s="197"/>
      <c r="IB80" s="197"/>
      <c r="IC80" s="197"/>
      <c r="ID80" s="197"/>
      <c r="IE80" s="197"/>
      <c r="IF80" s="197"/>
      <c r="IG80" s="197"/>
      <c r="IH80" s="197"/>
      <c r="II80" s="197"/>
      <c r="IJ80" s="197"/>
      <c r="IK80" s="197"/>
      <c r="IL80" s="197"/>
      <c r="IM80" s="197"/>
      <c r="IN80" s="197"/>
      <c r="IO80" s="197"/>
      <c r="IP80" s="197"/>
      <c r="IQ80" s="197"/>
      <c r="IR80" s="197"/>
      <c r="IS80" s="197"/>
      <c r="IT80" s="197"/>
      <c r="IU80" s="197"/>
      <c r="IV80" s="197"/>
      <c r="IW80" s="197"/>
    </row>
    <row r="81" spans="1:257">
      <c r="A81" s="208">
        <v>12</v>
      </c>
      <c r="B81" s="205" t="s">
        <v>973</v>
      </c>
      <c r="C81" s="205" t="str">
        <f t="shared" si="24"/>
        <v>DENNY POWELL</v>
      </c>
      <c r="D81" s="205">
        <v>25</v>
      </c>
      <c r="E81" s="205">
        <v>1141</v>
      </c>
      <c r="F81" s="205">
        <v>575</v>
      </c>
      <c r="G81" s="205">
        <v>16</v>
      </c>
      <c r="H81" s="206">
        <f t="shared" si="25"/>
        <v>0.45299145299145299</v>
      </c>
      <c r="I81" s="207"/>
      <c r="J81" s="205">
        <f t="shared" si="26"/>
        <v>18</v>
      </c>
      <c r="K81" s="205">
        <f t="shared" si="27"/>
        <v>10</v>
      </c>
      <c r="L81" s="205">
        <f t="shared" si="28"/>
        <v>0</v>
      </c>
      <c r="M81" s="206">
        <f t="shared" si="29"/>
        <v>0.55555555555555558</v>
      </c>
      <c r="N81" s="205">
        <v>3</v>
      </c>
      <c r="O81" s="205">
        <v>2</v>
      </c>
      <c r="P81" s="205">
        <v>0</v>
      </c>
      <c r="Q81" s="205">
        <v>3</v>
      </c>
      <c r="R81" s="205">
        <v>3</v>
      </c>
      <c r="S81" s="205">
        <v>0</v>
      </c>
      <c r="T81" s="205">
        <v>3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6</v>
      </c>
      <c r="AA81" s="205">
        <v>4</v>
      </c>
      <c r="AB81" s="205">
        <v>0</v>
      </c>
      <c r="AC81" s="205">
        <v>0</v>
      </c>
      <c r="AD81" s="205">
        <v>0</v>
      </c>
      <c r="AE81" s="205">
        <v>0</v>
      </c>
      <c r="AF81" s="205">
        <v>2</v>
      </c>
      <c r="AG81" s="205">
        <v>1</v>
      </c>
      <c r="AH81" s="205">
        <v>0</v>
      </c>
      <c r="AI81" s="205">
        <v>0</v>
      </c>
      <c r="AJ81" s="205">
        <v>0</v>
      </c>
      <c r="AK81" s="205">
        <v>0</v>
      </c>
      <c r="AL81" s="205">
        <v>1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  <c r="AU81" s="205">
        <v>0</v>
      </c>
      <c r="AV81" s="205">
        <v>0</v>
      </c>
      <c r="AW81" s="205">
        <v>0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205">
        <v>0</v>
      </c>
      <c r="BD81" s="205">
        <v>0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205"/>
      <c r="BK81" s="205"/>
      <c r="BL81" s="205"/>
      <c r="BM81" s="205"/>
      <c r="BN81" s="205"/>
      <c r="BO81" s="204"/>
      <c r="BP81" s="197"/>
      <c r="BQ81" s="197"/>
      <c r="BR81" s="197"/>
      <c r="BS81" s="197"/>
      <c r="BT81" s="197"/>
      <c r="BU81" s="197"/>
      <c r="BV81" s="197"/>
      <c r="BW81" s="197"/>
      <c r="BX81" s="197"/>
      <c r="BY81" s="197"/>
      <c r="BZ81" s="197"/>
      <c r="CA81" s="197"/>
      <c r="CB81" s="197"/>
      <c r="CC81" s="197"/>
      <c r="CD81" s="197"/>
      <c r="CE81" s="197"/>
      <c r="CF81" s="197"/>
      <c r="CG81" s="197"/>
      <c r="CH81" s="197"/>
      <c r="CI81" s="197"/>
      <c r="CJ81" s="197"/>
      <c r="CK81" s="197"/>
      <c r="CL81" s="197"/>
      <c r="CM81" s="197"/>
      <c r="CN81" s="197"/>
      <c r="CO81" s="197"/>
      <c r="CP81" s="197"/>
      <c r="CQ81" s="197"/>
      <c r="CR81" s="197"/>
      <c r="CS81" s="197"/>
      <c r="CT81" s="197"/>
      <c r="CU81" s="197"/>
      <c r="CV81" s="197"/>
      <c r="CW81" s="197"/>
      <c r="CX81" s="197"/>
      <c r="CY81" s="197"/>
      <c r="CZ81" s="197"/>
      <c r="DA81" s="197"/>
      <c r="DB81" s="197"/>
      <c r="DC81" s="197"/>
      <c r="DD81" s="197"/>
      <c r="DE81" s="197"/>
      <c r="DF81" s="197"/>
      <c r="DG81" s="197"/>
      <c r="DH81" s="197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  <c r="ED81" s="197"/>
      <c r="EE81" s="197"/>
      <c r="EF81" s="197"/>
      <c r="EG81" s="197"/>
      <c r="EH81" s="197"/>
      <c r="EI81" s="197"/>
      <c r="EJ81" s="197"/>
      <c r="EK81" s="197"/>
      <c r="EL81" s="197"/>
      <c r="EM81" s="197"/>
      <c r="EN81" s="197"/>
      <c r="EO81" s="197"/>
      <c r="EP81" s="197"/>
      <c r="EQ81" s="197"/>
      <c r="ER81" s="197"/>
      <c r="ES81" s="197"/>
      <c r="ET81" s="197"/>
      <c r="EU81" s="197"/>
      <c r="EV81" s="197"/>
      <c r="EW81" s="197"/>
      <c r="EX81" s="197"/>
      <c r="EY81" s="197"/>
      <c r="EZ81" s="197"/>
      <c r="FA81" s="197"/>
      <c r="FB81" s="197"/>
      <c r="FC81" s="197"/>
      <c r="FD81" s="197"/>
      <c r="FE81" s="197"/>
      <c r="FF81" s="197"/>
      <c r="FG81" s="197"/>
      <c r="FH81" s="197"/>
      <c r="FI81" s="197"/>
      <c r="FJ81" s="197"/>
      <c r="FK81" s="197"/>
      <c r="FL81" s="197"/>
      <c r="FM81" s="197"/>
      <c r="FN81" s="197"/>
      <c r="FO81" s="197"/>
      <c r="FP81" s="197"/>
      <c r="FQ81" s="197"/>
      <c r="FR81" s="197"/>
      <c r="FS81" s="197"/>
      <c r="FT81" s="197"/>
      <c r="FU81" s="197"/>
      <c r="FV81" s="197"/>
      <c r="FW81" s="197"/>
      <c r="FX81" s="197"/>
      <c r="FY81" s="197"/>
      <c r="FZ81" s="197"/>
      <c r="GA81" s="197"/>
      <c r="GB81" s="197"/>
      <c r="GC81" s="197"/>
      <c r="GD81" s="197"/>
      <c r="GE81" s="197"/>
      <c r="GF81" s="197"/>
      <c r="GG81" s="197"/>
      <c r="GH81" s="197"/>
      <c r="GI81" s="197"/>
      <c r="GJ81" s="197"/>
      <c r="GK81" s="197"/>
      <c r="GL81" s="197"/>
      <c r="GM81" s="197"/>
      <c r="GN81" s="197"/>
      <c r="GO81" s="197"/>
      <c r="GP81" s="197"/>
      <c r="GQ81" s="197"/>
      <c r="GR81" s="197"/>
      <c r="GS81" s="197"/>
      <c r="GT81" s="197"/>
      <c r="GU81" s="197"/>
      <c r="GV81" s="197"/>
      <c r="GW81" s="197"/>
      <c r="GX81" s="197"/>
      <c r="GY81" s="197"/>
      <c r="GZ81" s="197"/>
      <c r="HA81" s="197"/>
      <c r="HB81" s="197"/>
      <c r="HC81" s="197"/>
      <c r="HD81" s="197"/>
      <c r="HE81" s="197"/>
      <c r="HF81" s="197"/>
      <c r="HG81" s="197"/>
      <c r="HH81" s="197"/>
      <c r="HI81" s="197"/>
      <c r="HJ81" s="197"/>
      <c r="HK81" s="197"/>
      <c r="HL81" s="197"/>
      <c r="HM81" s="197"/>
      <c r="HN81" s="197"/>
      <c r="HO81" s="197"/>
      <c r="HP81" s="197"/>
      <c r="HQ81" s="197"/>
      <c r="HR81" s="197"/>
      <c r="HS81" s="197"/>
      <c r="HT81" s="197"/>
      <c r="HU81" s="197"/>
      <c r="HV81" s="197"/>
      <c r="HW81" s="197"/>
      <c r="HX81" s="197"/>
      <c r="HY81" s="197"/>
      <c r="HZ81" s="197"/>
      <c r="IA81" s="197"/>
      <c r="IB81" s="197"/>
      <c r="IC81" s="197"/>
      <c r="ID81" s="197"/>
      <c r="IE81" s="197"/>
      <c r="IF81" s="197"/>
      <c r="IG81" s="197"/>
      <c r="IH81" s="197"/>
      <c r="II81" s="197"/>
      <c r="IJ81" s="197"/>
      <c r="IK81" s="197"/>
      <c r="IL81" s="197"/>
      <c r="IM81" s="197"/>
      <c r="IN81" s="197"/>
      <c r="IO81" s="197"/>
      <c r="IP81" s="197"/>
      <c r="IQ81" s="197"/>
      <c r="IR81" s="197"/>
      <c r="IS81" s="197"/>
      <c r="IT81" s="197"/>
      <c r="IU81" s="197"/>
      <c r="IV81" s="197"/>
      <c r="IW81" s="197"/>
    </row>
    <row r="82" spans="1:257">
      <c r="A82" s="208">
        <v>13</v>
      </c>
      <c r="B82" s="205" t="s">
        <v>1035</v>
      </c>
      <c r="C82" s="205" t="str">
        <f t="shared" si="24"/>
        <v>PAUL HANLEY</v>
      </c>
      <c r="D82" s="205">
        <v>2</v>
      </c>
      <c r="E82" s="205">
        <v>65</v>
      </c>
      <c r="F82" s="205">
        <v>26</v>
      </c>
      <c r="G82" s="205">
        <v>1</v>
      </c>
      <c r="H82" s="206">
        <f t="shared" si="25"/>
        <v>0.56439393939393945</v>
      </c>
      <c r="I82" s="221"/>
      <c r="J82" s="205">
        <f t="shared" si="26"/>
        <v>41</v>
      </c>
      <c r="K82" s="205">
        <f t="shared" si="27"/>
        <v>15</v>
      </c>
      <c r="L82" s="205">
        <f t="shared" si="28"/>
        <v>0</v>
      </c>
      <c r="M82" s="206">
        <f t="shared" si="29"/>
        <v>0.36585365853658536</v>
      </c>
      <c r="N82" s="205">
        <v>1</v>
      </c>
      <c r="O82" s="205">
        <v>0</v>
      </c>
      <c r="P82" s="205">
        <v>0</v>
      </c>
      <c r="Q82" s="205">
        <v>3</v>
      </c>
      <c r="R82" s="205">
        <v>1</v>
      </c>
      <c r="S82" s="205">
        <v>0</v>
      </c>
      <c r="T82" s="205">
        <v>3</v>
      </c>
      <c r="U82" s="205">
        <v>0</v>
      </c>
      <c r="V82" s="205">
        <v>0</v>
      </c>
      <c r="W82" s="205">
        <v>2</v>
      </c>
      <c r="X82" s="205">
        <v>0</v>
      </c>
      <c r="Y82" s="205">
        <v>0</v>
      </c>
      <c r="Z82" s="205">
        <v>2</v>
      </c>
      <c r="AA82" s="205">
        <v>1</v>
      </c>
      <c r="AB82" s="205">
        <v>0</v>
      </c>
      <c r="AC82" s="205">
        <v>2</v>
      </c>
      <c r="AD82" s="205">
        <v>0</v>
      </c>
      <c r="AE82" s="205">
        <v>0</v>
      </c>
      <c r="AF82" s="205">
        <v>2</v>
      </c>
      <c r="AG82" s="205">
        <v>0</v>
      </c>
      <c r="AH82" s="205">
        <v>0</v>
      </c>
      <c r="AI82" s="205">
        <v>2</v>
      </c>
      <c r="AJ82" s="205">
        <v>1</v>
      </c>
      <c r="AK82" s="205">
        <v>0</v>
      </c>
      <c r="AL82" s="205">
        <v>2</v>
      </c>
      <c r="AM82" s="205">
        <v>1</v>
      </c>
      <c r="AN82" s="205">
        <v>0</v>
      </c>
      <c r="AO82" s="205">
        <v>2</v>
      </c>
      <c r="AP82" s="205">
        <v>1</v>
      </c>
      <c r="AQ82" s="205">
        <v>0</v>
      </c>
      <c r="AR82" s="205">
        <v>2</v>
      </c>
      <c r="AS82" s="205">
        <v>0</v>
      </c>
      <c r="AT82" s="205">
        <v>0</v>
      </c>
      <c r="AU82" s="205">
        <v>1</v>
      </c>
      <c r="AV82" s="205">
        <v>0</v>
      </c>
      <c r="AW82" s="205">
        <v>0</v>
      </c>
      <c r="AX82" s="205">
        <v>4</v>
      </c>
      <c r="AY82" s="205">
        <v>1</v>
      </c>
      <c r="AZ82" s="205">
        <v>0</v>
      </c>
      <c r="BA82" s="205">
        <v>4</v>
      </c>
      <c r="BB82" s="205">
        <v>3</v>
      </c>
      <c r="BC82" s="205">
        <v>0</v>
      </c>
      <c r="BD82" s="205">
        <v>6</v>
      </c>
      <c r="BE82" s="205">
        <v>4</v>
      </c>
      <c r="BF82" s="205">
        <v>0</v>
      </c>
      <c r="BG82" s="205">
        <v>3</v>
      </c>
      <c r="BH82" s="205">
        <v>2</v>
      </c>
      <c r="BI82" s="205">
        <v>0</v>
      </c>
      <c r="BJ82" s="205"/>
      <c r="BK82" s="205"/>
      <c r="BL82" s="205"/>
      <c r="BM82" s="205"/>
      <c r="BN82" s="205"/>
      <c r="BO82" s="204"/>
      <c r="BP82" s="197"/>
      <c r="BQ82" s="197"/>
      <c r="BR82" s="197"/>
      <c r="BS82" s="197"/>
      <c r="BT82" s="197"/>
      <c r="BU82" s="197"/>
      <c r="BV82" s="197"/>
      <c r="BW82" s="197"/>
      <c r="BX82" s="197"/>
      <c r="BY82" s="197"/>
      <c r="BZ82" s="197"/>
      <c r="CA82" s="197"/>
      <c r="CB82" s="197"/>
      <c r="CC82" s="197"/>
      <c r="CD82" s="197"/>
      <c r="CE82" s="197"/>
      <c r="CF82" s="197"/>
      <c r="CG82" s="197"/>
      <c r="CH82" s="197"/>
      <c r="CI82" s="197"/>
      <c r="CJ82" s="197"/>
      <c r="CK82" s="197"/>
      <c r="CL82" s="197"/>
      <c r="CM82" s="197"/>
      <c r="CN82" s="197"/>
      <c r="CO82" s="197"/>
      <c r="CP82" s="197"/>
      <c r="CQ82" s="197"/>
      <c r="CR82" s="197"/>
      <c r="CS82" s="197"/>
      <c r="CT82" s="197"/>
      <c r="CU82" s="197"/>
      <c r="CV82" s="197"/>
      <c r="CW82" s="197"/>
      <c r="CX82" s="197"/>
      <c r="CY82" s="197"/>
      <c r="CZ82" s="197"/>
      <c r="DA82" s="197"/>
      <c r="DB82" s="197"/>
      <c r="DC82" s="197"/>
      <c r="DD82" s="197"/>
      <c r="DE82" s="197"/>
      <c r="DF82" s="197"/>
      <c r="DG82" s="197"/>
      <c r="DH82" s="197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  <c r="ED82" s="197"/>
      <c r="EE82" s="197"/>
      <c r="EF82" s="197"/>
      <c r="EG82" s="197"/>
      <c r="EH82" s="197"/>
      <c r="EI82" s="197"/>
      <c r="EJ82" s="197"/>
      <c r="EK82" s="197"/>
      <c r="EL82" s="197"/>
      <c r="EM82" s="197"/>
      <c r="EN82" s="197"/>
      <c r="EO82" s="197"/>
      <c r="EP82" s="197"/>
      <c r="EQ82" s="197"/>
      <c r="ER82" s="197"/>
      <c r="ES82" s="197"/>
      <c r="ET82" s="197"/>
      <c r="EU82" s="197"/>
      <c r="EV82" s="197"/>
      <c r="EW82" s="197"/>
      <c r="EX82" s="197"/>
      <c r="EY82" s="197"/>
      <c r="EZ82" s="197"/>
      <c r="FA82" s="197"/>
      <c r="FB82" s="197"/>
      <c r="FC82" s="197"/>
      <c r="FD82" s="197"/>
      <c r="FE82" s="197"/>
      <c r="FF82" s="197"/>
      <c r="FG82" s="197"/>
      <c r="FH82" s="197"/>
      <c r="FI82" s="197"/>
      <c r="FJ82" s="197"/>
      <c r="FK82" s="197"/>
      <c r="FL82" s="197"/>
      <c r="FM82" s="197"/>
      <c r="FN82" s="197"/>
      <c r="FO82" s="197"/>
      <c r="FP82" s="197"/>
      <c r="FQ82" s="197"/>
      <c r="FR82" s="197"/>
      <c r="FS82" s="197"/>
      <c r="FT82" s="197"/>
      <c r="FU82" s="197"/>
      <c r="FV82" s="197"/>
      <c r="FW82" s="197"/>
      <c r="FX82" s="197"/>
      <c r="FY82" s="197"/>
      <c r="FZ82" s="197"/>
      <c r="GA82" s="197"/>
      <c r="GB82" s="197"/>
      <c r="GC82" s="197"/>
      <c r="GD82" s="197"/>
      <c r="GE82" s="197"/>
      <c r="GF82" s="197"/>
      <c r="GG82" s="197"/>
      <c r="GH82" s="197"/>
      <c r="GI82" s="197"/>
      <c r="GJ82" s="197"/>
      <c r="GK82" s="197"/>
      <c r="GL82" s="197"/>
      <c r="GM82" s="197"/>
      <c r="GN82" s="197"/>
      <c r="GO82" s="197"/>
      <c r="GP82" s="197"/>
      <c r="GQ82" s="197"/>
      <c r="GR82" s="197"/>
      <c r="GS82" s="197"/>
      <c r="GT82" s="197"/>
      <c r="GU82" s="197"/>
      <c r="GV82" s="197"/>
      <c r="GW82" s="197"/>
      <c r="GX82" s="197"/>
      <c r="GY82" s="197"/>
      <c r="GZ82" s="197"/>
      <c r="HA82" s="197"/>
      <c r="HB82" s="197"/>
      <c r="HC82" s="197"/>
      <c r="HD82" s="197"/>
      <c r="HE82" s="197"/>
      <c r="HF82" s="197"/>
      <c r="HG82" s="197"/>
      <c r="HH82" s="197"/>
      <c r="HI82" s="197"/>
      <c r="HJ82" s="197"/>
      <c r="HK82" s="197"/>
      <c r="HL82" s="197"/>
      <c r="HM82" s="197"/>
      <c r="HN82" s="197"/>
      <c r="HO82" s="197"/>
      <c r="HP82" s="197"/>
      <c r="HQ82" s="197"/>
      <c r="HR82" s="197"/>
      <c r="HS82" s="197"/>
      <c r="HT82" s="197"/>
      <c r="HU82" s="197"/>
      <c r="HV82" s="197"/>
      <c r="HW82" s="197"/>
      <c r="HX82" s="197"/>
      <c r="HY82" s="197"/>
      <c r="HZ82" s="197"/>
      <c r="IA82" s="197"/>
      <c r="IB82" s="197"/>
      <c r="IC82" s="197"/>
      <c r="ID82" s="197"/>
      <c r="IE82" s="197"/>
      <c r="IF82" s="197"/>
      <c r="IG82" s="197"/>
      <c r="IH82" s="197"/>
      <c r="II82" s="197"/>
      <c r="IJ82" s="197"/>
      <c r="IK82" s="197"/>
      <c r="IL82" s="197"/>
      <c r="IM82" s="197"/>
      <c r="IN82" s="197"/>
      <c r="IO82" s="197"/>
      <c r="IP82" s="197"/>
      <c r="IQ82" s="197"/>
      <c r="IR82" s="197"/>
      <c r="IS82" s="197"/>
      <c r="IT82" s="197"/>
      <c r="IU82" s="197"/>
      <c r="IV82" s="197"/>
      <c r="IW82" s="197"/>
    </row>
    <row r="83" spans="1:257">
      <c r="A83" s="208">
        <v>14</v>
      </c>
      <c r="B83" s="205" t="s">
        <v>909</v>
      </c>
      <c r="C83" s="205" t="str">
        <f t="shared" si="24"/>
        <v>BRIAN GUIGAR</v>
      </c>
      <c r="D83" s="205">
        <v>5</v>
      </c>
      <c r="E83" s="209">
        <v>234</v>
      </c>
      <c r="F83" s="209">
        <v>106</v>
      </c>
      <c r="G83" s="209">
        <v>1</v>
      </c>
      <c r="H83" s="206">
        <f t="shared" si="25"/>
        <v>0.16666666666666666</v>
      </c>
      <c r="I83" s="207"/>
      <c r="J83" s="205">
        <f t="shared" si="26"/>
        <v>52</v>
      </c>
      <c r="K83" s="205">
        <f t="shared" si="27"/>
        <v>24</v>
      </c>
      <c r="L83" s="205">
        <f t="shared" si="28"/>
        <v>0</v>
      </c>
      <c r="M83" s="206">
        <f t="shared" si="29"/>
        <v>0.46153846153846156</v>
      </c>
      <c r="N83" s="205">
        <v>4</v>
      </c>
      <c r="O83" s="205">
        <v>2</v>
      </c>
      <c r="P83" s="205">
        <v>0</v>
      </c>
      <c r="Q83" s="205">
        <v>5</v>
      </c>
      <c r="R83" s="205">
        <v>1</v>
      </c>
      <c r="S83" s="205">
        <v>0</v>
      </c>
      <c r="T83" s="205">
        <v>2</v>
      </c>
      <c r="U83" s="205">
        <v>1</v>
      </c>
      <c r="V83" s="205">
        <v>0</v>
      </c>
      <c r="W83" s="205">
        <v>2</v>
      </c>
      <c r="X83" s="205">
        <v>0</v>
      </c>
      <c r="Y83" s="205">
        <v>0</v>
      </c>
      <c r="Z83" s="205">
        <v>6</v>
      </c>
      <c r="AA83" s="205">
        <v>4</v>
      </c>
      <c r="AB83" s="205">
        <v>0</v>
      </c>
      <c r="AC83" s="205">
        <v>2</v>
      </c>
      <c r="AD83" s="205">
        <v>1</v>
      </c>
      <c r="AE83" s="205">
        <v>0</v>
      </c>
      <c r="AF83" s="205">
        <v>3</v>
      </c>
      <c r="AG83" s="205">
        <v>2</v>
      </c>
      <c r="AH83" s="205">
        <v>0</v>
      </c>
      <c r="AI83" s="205">
        <v>4</v>
      </c>
      <c r="AJ83" s="205">
        <v>1</v>
      </c>
      <c r="AK83" s="205">
        <v>0</v>
      </c>
      <c r="AL83" s="205">
        <v>3</v>
      </c>
      <c r="AM83" s="205">
        <v>2</v>
      </c>
      <c r="AN83" s="205">
        <v>0</v>
      </c>
      <c r="AO83" s="205">
        <v>5</v>
      </c>
      <c r="AP83" s="205">
        <v>3</v>
      </c>
      <c r="AQ83" s="205">
        <v>0</v>
      </c>
      <c r="AR83" s="205">
        <v>2</v>
      </c>
      <c r="AS83" s="205">
        <v>0</v>
      </c>
      <c r="AT83" s="205">
        <v>0</v>
      </c>
      <c r="AU83" s="205">
        <v>2</v>
      </c>
      <c r="AV83" s="205">
        <v>1</v>
      </c>
      <c r="AW83" s="205">
        <v>0</v>
      </c>
      <c r="AX83" s="205">
        <v>4</v>
      </c>
      <c r="AY83" s="205">
        <v>2</v>
      </c>
      <c r="AZ83" s="205">
        <v>0</v>
      </c>
      <c r="BA83" s="205">
        <v>0</v>
      </c>
      <c r="BB83" s="205">
        <v>0</v>
      </c>
      <c r="BC83" s="205">
        <v>0</v>
      </c>
      <c r="BD83" s="205">
        <v>5</v>
      </c>
      <c r="BE83" s="205">
        <v>2</v>
      </c>
      <c r="BF83" s="205">
        <v>0</v>
      </c>
      <c r="BG83" s="205">
        <v>3</v>
      </c>
      <c r="BH83" s="205">
        <v>2</v>
      </c>
      <c r="BI83" s="205">
        <v>0</v>
      </c>
      <c r="BJ83" s="205"/>
      <c r="BK83" s="205"/>
      <c r="BL83" s="205"/>
      <c r="BM83" s="205"/>
      <c r="BN83" s="205"/>
      <c r="BO83" s="204"/>
      <c r="BP83" s="197"/>
      <c r="BQ83" s="197"/>
      <c r="BR83" s="197"/>
      <c r="BS83" s="197"/>
      <c r="BT83" s="197"/>
      <c r="BU83" s="197"/>
      <c r="BV83" s="197"/>
      <c r="BW83" s="197"/>
      <c r="BX83" s="197"/>
      <c r="BY83" s="197"/>
      <c r="BZ83" s="197"/>
      <c r="CA83" s="197"/>
      <c r="CB83" s="197"/>
      <c r="CC83" s="197"/>
      <c r="CD83" s="197"/>
      <c r="CE83" s="197"/>
      <c r="CF83" s="197"/>
      <c r="CG83" s="197"/>
      <c r="CH83" s="197"/>
      <c r="CI83" s="197"/>
      <c r="CJ83" s="197"/>
      <c r="CK83" s="197"/>
      <c r="CL83" s="197"/>
      <c r="CM83" s="197"/>
      <c r="CN83" s="197"/>
      <c r="CO83" s="197"/>
      <c r="CP83" s="197"/>
      <c r="CQ83" s="197"/>
      <c r="CR83" s="197"/>
      <c r="CS83" s="197"/>
      <c r="CT83" s="197"/>
      <c r="CU83" s="197"/>
      <c r="CV83" s="197"/>
      <c r="CW83" s="197"/>
      <c r="CX83" s="197"/>
      <c r="CY83" s="197"/>
      <c r="CZ83" s="197"/>
      <c r="DA83" s="197"/>
      <c r="DB83" s="197"/>
      <c r="DC83" s="197"/>
      <c r="DD83" s="197"/>
      <c r="DE83" s="197"/>
      <c r="DF83" s="197"/>
      <c r="DG83" s="197"/>
      <c r="DH83" s="197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  <c r="ED83" s="197"/>
      <c r="EE83" s="197"/>
      <c r="EF83" s="197"/>
      <c r="EG83" s="197"/>
      <c r="EH83" s="197"/>
      <c r="EI83" s="197"/>
      <c r="EJ83" s="197"/>
      <c r="EK83" s="197"/>
      <c r="EL83" s="197"/>
      <c r="EM83" s="197"/>
      <c r="EN83" s="197"/>
      <c r="EO83" s="197"/>
      <c r="EP83" s="197"/>
      <c r="EQ83" s="197"/>
      <c r="ER83" s="197"/>
      <c r="ES83" s="197"/>
      <c r="ET83" s="197"/>
      <c r="EU83" s="197"/>
      <c r="EV83" s="197"/>
      <c r="EW83" s="197"/>
      <c r="EX83" s="197"/>
      <c r="EY83" s="197"/>
      <c r="EZ83" s="197"/>
      <c r="FA83" s="197"/>
      <c r="FB83" s="197"/>
      <c r="FC83" s="197"/>
      <c r="FD83" s="197"/>
      <c r="FE83" s="197"/>
      <c r="FF83" s="197"/>
      <c r="FG83" s="197"/>
      <c r="FH83" s="197"/>
      <c r="FI83" s="197"/>
      <c r="FJ83" s="197"/>
      <c r="FK83" s="197"/>
      <c r="FL83" s="197"/>
      <c r="FM83" s="197"/>
      <c r="FN83" s="197"/>
      <c r="FO83" s="197"/>
      <c r="FP83" s="197"/>
      <c r="FQ83" s="197"/>
      <c r="FR83" s="197"/>
      <c r="FS83" s="197"/>
      <c r="FT83" s="197"/>
      <c r="FU83" s="197"/>
      <c r="FV83" s="197"/>
      <c r="FW83" s="197"/>
      <c r="FX83" s="197"/>
      <c r="FY83" s="197"/>
      <c r="FZ83" s="197"/>
      <c r="GA83" s="197"/>
      <c r="GB83" s="197"/>
      <c r="GC83" s="197"/>
      <c r="GD83" s="197"/>
      <c r="GE83" s="197"/>
      <c r="GF83" s="197"/>
      <c r="GG83" s="197"/>
      <c r="GH83" s="197"/>
      <c r="GI83" s="197"/>
      <c r="GJ83" s="197"/>
      <c r="GK83" s="197"/>
      <c r="GL83" s="197"/>
      <c r="GM83" s="197"/>
      <c r="GN83" s="197"/>
      <c r="GO83" s="197"/>
      <c r="GP83" s="197"/>
      <c r="GQ83" s="197"/>
      <c r="GR83" s="197"/>
      <c r="GS83" s="197"/>
      <c r="GT83" s="197"/>
      <c r="GU83" s="197"/>
      <c r="GV83" s="197"/>
      <c r="GW83" s="197"/>
      <c r="GX83" s="197"/>
      <c r="GY83" s="197"/>
      <c r="GZ83" s="197"/>
      <c r="HA83" s="197"/>
      <c r="HB83" s="197"/>
      <c r="HC83" s="197"/>
      <c r="HD83" s="197"/>
      <c r="HE83" s="197"/>
      <c r="HF83" s="197"/>
      <c r="HG83" s="197"/>
      <c r="HH83" s="197"/>
      <c r="HI83" s="197"/>
      <c r="HJ83" s="197"/>
      <c r="HK83" s="197"/>
      <c r="HL83" s="197"/>
      <c r="HM83" s="197"/>
      <c r="HN83" s="197"/>
      <c r="HO83" s="197"/>
      <c r="HP83" s="197"/>
      <c r="HQ83" s="197"/>
      <c r="HR83" s="197"/>
      <c r="HS83" s="197"/>
      <c r="HT83" s="197"/>
      <c r="HU83" s="197"/>
      <c r="HV83" s="197"/>
      <c r="HW83" s="197"/>
      <c r="HX83" s="197"/>
      <c r="HY83" s="197"/>
      <c r="HZ83" s="197"/>
      <c r="IA83" s="197"/>
      <c r="IB83" s="197"/>
      <c r="IC83" s="197"/>
      <c r="ID83" s="197"/>
      <c r="IE83" s="197"/>
      <c r="IF83" s="197"/>
      <c r="IG83" s="197"/>
      <c r="IH83" s="197"/>
      <c r="II83" s="197"/>
      <c r="IJ83" s="197"/>
      <c r="IK83" s="197"/>
      <c r="IL83" s="197"/>
      <c r="IM83" s="197"/>
      <c r="IN83" s="197"/>
      <c r="IO83" s="197"/>
      <c r="IP83" s="197"/>
      <c r="IQ83" s="197"/>
      <c r="IR83" s="197"/>
      <c r="IS83" s="197"/>
      <c r="IT83" s="197"/>
      <c r="IU83" s="197"/>
      <c r="IV83" s="197"/>
      <c r="IW83" s="197"/>
    </row>
    <row r="84" spans="1:257">
      <c r="A84" s="208">
        <v>15</v>
      </c>
      <c r="B84" s="205" t="s">
        <v>882</v>
      </c>
      <c r="C84" s="205" t="str">
        <f t="shared" si="24"/>
        <v>LARRY ATORTHY</v>
      </c>
      <c r="D84" s="205">
        <v>7</v>
      </c>
      <c r="E84" s="209">
        <v>528</v>
      </c>
      <c r="F84" s="209">
        <v>298</v>
      </c>
      <c r="G84" s="209">
        <v>9</v>
      </c>
      <c r="H84" s="206">
        <f t="shared" si="25"/>
        <v>0.48936170212765956</v>
      </c>
      <c r="I84" s="207"/>
      <c r="J84" s="205">
        <f t="shared" si="26"/>
        <v>69</v>
      </c>
      <c r="K84" s="205">
        <f t="shared" si="27"/>
        <v>40</v>
      </c>
      <c r="L84" s="205">
        <f t="shared" si="28"/>
        <v>2</v>
      </c>
      <c r="M84" s="206">
        <f t="shared" si="29"/>
        <v>0.57971014492753625</v>
      </c>
      <c r="N84" s="205">
        <v>3</v>
      </c>
      <c r="O84" s="205">
        <v>1</v>
      </c>
      <c r="P84" s="205">
        <v>0</v>
      </c>
      <c r="Q84" s="205">
        <v>5</v>
      </c>
      <c r="R84" s="205">
        <v>3</v>
      </c>
      <c r="S84" s="205">
        <v>0</v>
      </c>
      <c r="T84" s="205">
        <v>2</v>
      </c>
      <c r="U84" s="205">
        <v>2</v>
      </c>
      <c r="V84" s="205">
        <v>0</v>
      </c>
      <c r="W84" s="205">
        <v>6</v>
      </c>
      <c r="X84" s="205">
        <v>3</v>
      </c>
      <c r="Y84" s="205">
        <v>0</v>
      </c>
      <c r="Z84" s="205">
        <v>4</v>
      </c>
      <c r="AA84" s="205">
        <v>2</v>
      </c>
      <c r="AB84" s="205">
        <v>0</v>
      </c>
      <c r="AC84" s="205">
        <v>3</v>
      </c>
      <c r="AD84" s="205">
        <v>2</v>
      </c>
      <c r="AE84" s="205">
        <v>0</v>
      </c>
      <c r="AF84" s="205">
        <v>4</v>
      </c>
      <c r="AG84" s="205">
        <v>3</v>
      </c>
      <c r="AH84" s="205">
        <v>0</v>
      </c>
      <c r="AI84" s="205">
        <v>4</v>
      </c>
      <c r="AJ84" s="205">
        <v>2</v>
      </c>
      <c r="AK84" s="205">
        <v>0</v>
      </c>
      <c r="AL84" s="205">
        <v>5</v>
      </c>
      <c r="AM84" s="205">
        <v>2</v>
      </c>
      <c r="AN84" s="205">
        <v>0</v>
      </c>
      <c r="AO84" s="205">
        <v>3</v>
      </c>
      <c r="AP84" s="205">
        <v>2</v>
      </c>
      <c r="AQ84" s="205">
        <v>0</v>
      </c>
      <c r="AR84" s="205">
        <v>5</v>
      </c>
      <c r="AS84" s="205">
        <v>2</v>
      </c>
      <c r="AT84" s="205">
        <v>1</v>
      </c>
      <c r="AU84" s="205">
        <v>5</v>
      </c>
      <c r="AV84" s="205">
        <v>3</v>
      </c>
      <c r="AW84" s="205">
        <v>1</v>
      </c>
      <c r="AX84" s="205">
        <v>5</v>
      </c>
      <c r="AY84" s="205">
        <v>2</v>
      </c>
      <c r="AZ84" s="205">
        <v>0</v>
      </c>
      <c r="BA84" s="205">
        <v>5</v>
      </c>
      <c r="BB84" s="205">
        <v>4</v>
      </c>
      <c r="BC84" s="205">
        <v>0</v>
      </c>
      <c r="BD84" s="205">
        <v>6</v>
      </c>
      <c r="BE84" s="205">
        <v>4</v>
      </c>
      <c r="BF84" s="205">
        <v>0</v>
      </c>
      <c r="BG84" s="205">
        <v>4</v>
      </c>
      <c r="BH84" s="205">
        <v>3</v>
      </c>
      <c r="BI84" s="205">
        <v>0</v>
      </c>
      <c r="BJ84" s="205"/>
      <c r="BK84" s="205"/>
      <c r="BL84" s="205"/>
      <c r="BM84" s="205"/>
      <c r="BN84" s="205"/>
      <c r="BO84" s="204"/>
      <c r="BP84" s="197"/>
      <c r="BQ84" s="197"/>
      <c r="BR84" s="197"/>
      <c r="BS84" s="197"/>
      <c r="BT84" s="197"/>
      <c r="BU84" s="197"/>
      <c r="BV84" s="197"/>
      <c r="BW84" s="197"/>
      <c r="BX84" s="197"/>
      <c r="BY84" s="197"/>
      <c r="BZ84" s="197"/>
      <c r="CA84" s="197"/>
      <c r="CB84" s="197"/>
      <c r="CC84" s="197"/>
      <c r="CD84" s="197"/>
      <c r="CE84" s="197"/>
      <c r="CF84" s="197"/>
      <c r="CG84" s="197"/>
      <c r="CH84" s="197"/>
      <c r="CI84" s="197"/>
      <c r="CJ84" s="197"/>
      <c r="CK84" s="197"/>
      <c r="CL84" s="197"/>
      <c r="CM84" s="197"/>
      <c r="CN84" s="197"/>
      <c r="CO84" s="197"/>
      <c r="CP84" s="197"/>
      <c r="CQ84" s="197"/>
      <c r="CR84" s="197"/>
      <c r="CS84" s="197"/>
      <c r="CT84" s="197"/>
      <c r="CU84" s="197"/>
      <c r="CV84" s="197"/>
      <c r="CW84" s="197"/>
      <c r="CX84" s="197"/>
      <c r="CY84" s="197"/>
      <c r="CZ84" s="197"/>
      <c r="DA84" s="197"/>
      <c r="DB84" s="197"/>
      <c r="DC84" s="197"/>
      <c r="DD84" s="197"/>
      <c r="DE84" s="197"/>
      <c r="DF84" s="197"/>
      <c r="DG84" s="197"/>
      <c r="DH84" s="197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  <c r="ED84" s="197"/>
      <c r="EE84" s="197"/>
      <c r="EF84" s="197"/>
      <c r="EG84" s="197"/>
      <c r="EH84" s="197"/>
      <c r="EI84" s="197"/>
      <c r="EJ84" s="197"/>
      <c r="EK84" s="197"/>
      <c r="EL84" s="197"/>
      <c r="EM84" s="197"/>
      <c r="EN84" s="197"/>
      <c r="EO84" s="197"/>
      <c r="EP84" s="197"/>
      <c r="EQ84" s="197"/>
      <c r="ER84" s="197"/>
      <c r="ES84" s="197"/>
      <c r="ET84" s="197"/>
      <c r="EU84" s="197"/>
      <c r="EV84" s="197"/>
      <c r="EW84" s="197"/>
      <c r="EX84" s="197"/>
      <c r="EY84" s="197"/>
      <c r="EZ84" s="197"/>
      <c r="FA84" s="197"/>
      <c r="FB84" s="197"/>
      <c r="FC84" s="197"/>
      <c r="FD84" s="197"/>
      <c r="FE84" s="197"/>
      <c r="FF84" s="197"/>
      <c r="FG84" s="197"/>
      <c r="FH84" s="197"/>
      <c r="FI84" s="197"/>
      <c r="FJ84" s="197"/>
      <c r="FK84" s="197"/>
      <c r="FL84" s="197"/>
      <c r="FM84" s="197"/>
      <c r="FN84" s="197"/>
      <c r="FO84" s="197"/>
      <c r="FP84" s="197"/>
      <c r="FQ84" s="197"/>
      <c r="FR84" s="197"/>
      <c r="FS84" s="197"/>
      <c r="FT84" s="197"/>
      <c r="FU84" s="197"/>
      <c r="FV84" s="197"/>
      <c r="FW84" s="197"/>
      <c r="FX84" s="197"/>
      <c r="FY84" s="197"/>
      <c r="FZ84" s="197"/>
      <c r="GA84" s="197"/>
      <c r="GB84" s="197"/>
      <c r="GC84" s="197"/>
      <c r="GD84" s="197"/>
      <c r="GE84" s="197"/>
      <c r="GF84" s="197"/>
      <c r="GG84" s="197"/>
      <c r="GH84" s="197"/>
      <c r="GI84" s="197"/>
      <c r="GJ84" s="197"/>
      <c r="GK84" s="197"/>
      <c r="GL84" s="197"/>
      <c r="GM84" s="197"/>
      <c r="GN84" s="197"/>
      <c r="GO84" s="197"/>
      <c r="GP84" s="197"/>
      <c r="GQ84" s="197"/>
      <c r="GR84" s="197"/>
      <c r="GS84" s="197"/>
      <c r="GT84" s="197"/>
      <c r="GU84" s="197"/>
      <c r="GV84" s="197"/>
      <c r="GW84" s="197"/>
      <c r="GX84" s="197"/>
      <c r="GY84" s="197"/>
      <c r="GZ84" s="197"/>
      <c r="HA84" s="197"/>
      <c r="HB84" s="197"/>
      <c r="HC84" s="197"/>
      <c r="HD84" s="197"/>
      <c r="HE84" s="197"/>
      <c r="HF84" s="197"/>
      <c r="HG84" s="197"/>
      <c r="HH84" s="197"/>
      <c r="HI84" s="197"/>
      <c r="HJ84" s="197"/>
      <c r="HK84" s="197"/>
      <c r="HL84" s="197"/>
      <c r="HM84" s="197"/>
      <c r="HN84" s="197"/>
      <c r="HO84" s="197"/>
      <c r="HP84" s="197"/>
      <c r="HQ84" s="197"/>
      <c r="HR84" s="197"/>
      <c r="HS84" s="197"/>
      <c r="HT84" s="197"/>
      <c r="HU84" s="197"/>
      <c r="HV84" s="197"/>
      <c r="HW84" s="197"/>
      <c r="HX84" s="197"/>
      <c r="HY84" s="197"/>
      <c r="HZ84" s="197"/>
      <c r="IA84" s="197"/>
      <c r="IB84" s="197"/>
      <c r="IC84" s="197"/>
      <c r="ID84" s="197"/>
      <c r="IE84" s="197"/>
      <c r="IF84" s="197"/>
      <c r="IG84" s="197"/>
      <c r="IH84" s="197"/>
      <c r="II84" s="197"/>
      <c r="IJ84" s="197"/>
      <c r="IK84" s="197"/>
      <c r="IL84" s="197"/>
      <c r="IM84" s="197"/>
      <c r="IN84" s="197"/>
      <c r="IO84" s="197"/>
      <c r="IP84" s="197"/>
      <c r="IQ84" s="197"/>
      <c r="IR84" s="197"/>
      <c r="IS84" s="197"/>
      <c r="IT84" s="197"/>
      <c r="IU84" s="197"/>
      <c r="IV84" s="197"/>
      <c r="IW84" s="197"/>
    </row>
    <row r="85" spans="1:257">
      <c r="A85" s="208">
        <v>16</v>
      </c>
      <c r="B85" s="205" t="s">
        <v>1069</v>
      </c>
      <c r="C85" s="205" t="str">
        <f t="shared" si="24"/>
        <v>STEVE FOWLER</v>
      </c>
      <c r="D85" s="205">
        <v>1</v>
      </c>
      <c r="E85" s="205">
        <v>12</v>
      </c>
      <c r="F85" s="205">
        <v>2</v>
      </c>
      <c r="G85" s="205">
        <v>0</v>
      </c>
      <c r="H85" s="206" t="e">
        <f>#REF!/#REF!</f>
        <v>#REF!</v>
      </c>
      <c r="I85" s="207"/>
      <c r="J85" s="205">
        <f t="shared" si="26"/>
        <v>12</v>
      </c>
      <c r="K85" s="205">
        <f t="shared" si="27"/>
        <v>2</v>
      </c>
      <c r="L85" s="205">
        <f t="shared" si="28"/>
        <v>0</v>
      </c>
      <c r="M85" s="206">
        <f t="shared" si="29"/>
        <v>0.16666666666666666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2</v>
      </c>
      <c r="AG85" s="205">
        <v>0</v>
      </c>
      <c r="AH85" s="205">
        <v>0</v>
      </c>
      <c r="AI85" s="205">
        <v>3</v>
      </c>
      <c r="AJ85" s="205">
        <v>0</v>
      </c>
      <c r="AK85" s="205">
        <v>0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3</v>
      </c>
      <c r="AS85" s="205">
        <v>2</v>
      </c>
      <c r="AT85" s="205">
        <v>0</v>
      </c>
      <c r="AU85" s="205">
        <v>4</v>
      </c>
      <c r="AV85" s="205">
        <v>0</v>
      </c>
      <c r="AW85" s="205">
        <v>0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205">
        <v>0</v>
      </c>
      <c r="BD85" s="205">
        <v>0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205"/>
      <c r="BK85" s="205"/>
      <c r="BL85" s="205"/>
      <c r="BM85" s="205"/>
      <c r="BN85" s="205"/>
      <c r="BO85" s="204"/>
      <c r="BP85" s="197"/>
      <c r="BQ85" s="197"/>
      <c r="BR85" s="197"/>
      <c r="BS85" s="197"/>
      <c r="BT85" s="197"/>
      <c r="BU85" s="197"/>
      <c r="BV85" s="197"/>
      <c r="BW85" s="197"/>
      <c r="BX85" s="197"/>
      <c r="BY85" s="197"/>
      <c r="BZ85" s="197"/>
      <c r="CA85" s="197"/>
      <c r="CB85" s="197"/>
      <c r="CC85" s="197"/>
      <c r="CD85" s="197"/>
      <c r="CE85" s="197"/>
      <c r="CF85" s="197"/>
      <c r="CG85" s="197"/>
      <c r="CH85" s="197"/>
      <c r="CI85" s="197"/>
      <c r="CJ85" s="197"/>
      <c r="CK85" s="197"/>
      <c r="CL85" s="197"/>
      <c r="CM85" s="197"/>
      <c r="CN85" s="197"/>
      <c r="CO85" s="197"/>
      <c r="CP85" s="197"/>
      <c r="CQ85" s="197"/>
      <c r="CR85" s="197"/>
      <c r="CS85" s="197"/>
      <c r="CT85" s="197"/>
      <c r="CU85" s="197"/>
      <c r="CV85" s="197"/>
      <c r="CW85" s="197"/>
      <c r="CX85" s="197"/>
      <c r="CY85" s="197"/>
      <c r="CZ85" s="197"/>
      <c r="DA85" s="197"/>
      <c r="DB85" s="197"/>
      <c r="DC85" s="197"/>
      <c r="DD85" s="197"/>
      <c r="DE85" s="197"/>
      <c r="DF85" s="197"/>
      <c r="DG85" s="197"/>
      <c r="DH85" s="197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  <c r="ED85" s="197"/>
      <c r="EE85" s="197"/>
      <c r="EF85" s="197"/>
      <c r="EG85" s="197"/>
      <c r="EH85" s="197"/>
      <c r="EI85" s="197"/>
      <c r="EJ85" s="197"/>
      <c r="EK85" s="197"/>
      <c r="EL85" s="197"/>
      <c r="EM85" s="197"/>
      <c r="EN85" s="197"/>
      <c r="EO85" s="197"/>
      <c r="EP85" s="197"/>
      <c r="EQ85" s="197"/>
      <c r="ER85" s="197"/>
      <c r="ES85" s="197"/>
      <c r="ET85" s="197"/>
      <c r="EU85" s="197"/>
      <c r="EV85" s="197"/>
      <c r="EW85" s="197"/>
      <c r="EX85" s="197"/>
      <c r="EY85" s="197"/>
      <c r="EZ85" s="197"/>
      <c r="FA85" s="197"/>
      <c r="FB85" s="197"/>
      <c r="FC85" s="197"/>
      <c r="FD85" s="197"/>
      <c r="FE85" s="197"/>
      <c r="FF85" s="197"/>
      <c r="FG85" s="197"/>
      <c r="FH85" s="197"/>
      <c r="FI85" s="197"/>
      <c r="FJ85" s="197"/>
      <c r="FK85" s="197"/>
      <c r="FL85" s="197"/>
      <c r="FM85" s="197"/>
      <c r="FN85" s="197"/>
      <c r="FO85" s="197"/>
      <c r="FP85" s="197"/>
      <c r="FQ85" s="197"/>
      <c r="FR85" s="197"/>
      <c r="FS85" s="197"/>
      <c r="FT85" s="197"/>
      <c r="FU85" s="197"/>
      <c r="FV85" s="197"/>
      <c r="FW85" s="197"/>
      <c r="FX85" s="197"/>
      <c r="FY85" s="197"/>
      <c r="FZ85" s="197"/>
      <c r="GA85" s="197"/>
      <c r="GB85" s="197"/>
      <c r="GC85" s="197"/>
      <c r="GD85" s="197"/>
      <c r="GE85" s="197"/>
      <c r="GF85" s="197"/>
      <c r="GG85" s="197"/>
      <c r="GH85" s="197"/>
      <c r="GI85" s="197"/>
      <c r="GJ85" s="197"/>
      <c r="GK85" s="197"/>
      <c r="GL85" s="197"/>
      <c r="GM85" s="197"/>
      <c r="GN85" s="197"/>
      <c r="GO85" s="197"/>
      <c r="GP85" s="197"/>
      <c r="GQ85" s="197"/>
      <c r="GR85" s="197"/>
      <c r="GS85" s="197"/>
      <c r="GT85" s="197"/>
      <c r="GU85" s="197"/>
      <c r="GV85" s="197"/>
      <c r="GW85" s="197"/>
      <c r="GX85" s="197"/>
      <c r="GY85" s="197"/>
      <c r="GZ85" s="197"/>
      <c r="HA85" s="197"/>
      <c r="HB85" s="197"/>
      <c r="HC85" s="197"/>
      <c r="HD85" s="197"/>
      <c r="HE85" s="197"/>
      <c r="HF85" s="197"/>
      <c r="HG85" s="197"/>
      <c r="HH85" s="197"/>
      <c r="HI85" s="197"/>
      <c r="HJ85" s="197"/>
      <c r="HK85" s="197"/>
      <c r="HL85" s="197"/>
      <c r="HM85" s="197"/>
      <c r="HN85" s="197"/>
      <c r="HO85" s="197"/>
      <c r="HP85" s="197"/>
      <c r="HQ85" s="197"/>
      <c r="HR85" s="197"/>
      <c r="HS85" s="197"/>
      <c r="HT85" s="197"/>
      <c r="HU85" s="197"/>
      <c r="HV85" s="197"/>
      <c r="HW85" s="197"/>
      <c r="HX85" s="197"/>
      <c r="HY85" s="197"/>
      <c r="HZ85" s="197"/>
      <c r="IA85" s="197"/>
      <c r="IB85" s="197"/>
      <c r="IC85" s="197"/>
      <c r="ID85" s="197"/>
      <c r="IE85" s="197"/>
      <c r="IF85" s="197"/>
      <c r="IG85" s="197"/>
      <c r="IH85" s="197"/>
      <c r="II85" s="197"/>
      <c r="IJ85" s="197"/>
      <c r="IK85" s="197"/>
      <c r="IL85" s="197"/>
      <c r="IM85" s="197"/>
      <c r="IN85" s="197"/>
      <c r="IO85" s="197"/>
      <c r="IP85" s="197"/>
      <c r="IQ85" s="197"/>
      <c r="IR85" s="197"/>
      <c r="IS85" s="197"/>
      <c r="IT85" s="197"/>
      <c r="IU85" s="197"/>
      <c r="IV85" s="197"/>
      <c r="IW85" s="197"/>
    </row>
    <row r="86" spans="1:257">
      <c r="A86" s="208">
        <v>16</v>
      </c>
      <c r="B86" s="205" t="s">
        <v>1068</v>
      </c>
      <c r="C86" s="205" t="str">
        <f t="shared" si="24"/>
        <v>RICK YORK</v>
      </c>
      <c r="D86" s="205">
        <v>1</v>
      </c>
      <c r="E86" s="205">
        <v>47</v>
      </c>
      <c r="F86" s="205">
        <v>23</v>
      </c>
      <c r="G86" s="205">
        <v>0</v>
      </c>
      <c r="H86" s="206" t="e">
        <f>F87/E87</f>
        <v>#DIV/0!</v>
      </c>
      <c r="I86" s="207"/>
      <c r="J86" s="205">
        <f t="shared" si="26"/>
        <v>47</v>
      </c>
      <c r="K86" s="205">
        <f t="shared" si="27"/>
        <v>23</v>
      </c>
      <c r="L86" s="205">
        <f t="shared" si="28"/>
        <v>0</v>
      </c>
      <c r="M86" s="206">
        <f t="shared" si="29"/>
        <v>0.48936170212765956</v>
      </c>
      <c r="N86" s="205">
        <v>2</v>
      </c>
      <c r="O86" s="205">
        <v>1</v>
      </c>
      <c r="P86" s="205">
        <v>0</v>
      </c>
      <c r="Q86" s="205">
        <v>2</v>
      </c>
      <c r="R86" s="205">
        <v>0</v>
      </c>
      <c r="S86" s="205">
        <v>0</v>
      </c>
      <c r="T86" s="205">
        <v>2</v>
      </c>
      <c r="U86" s="205">
        <v>0</v>
      </c>
      <c r="V86" s="205">
        <v>0</v>
      </c>
      <c r="W86" s="205">
        <v>3</v>
      </c>
      <c r="X86" s="205">
        <v>2</v>
      </c>
      <c r="Y86" s="205">
        <v>0</v>
      </c>
      <c r="Z86" s="205">
        <v>4</v>
      </c>
      <c r="AA86" s="205">
        <v>2</v>
      </c>
      <c r="AB86" s="205">
        <v>0</v>
      </c>
      <c r="AC86" s="205">
        <v>2</v>
      </c>
      <c r="AD86" s="205">
        <v>1</v>
      </c>
      <c r="AE86" s="205">
        <v>0</v>
      </c>
      <c r="AF86" s="205">
        <v>3</v>
      </c>
      <c r="AG86" s="205">
        <v>1</v>
      </c>
      <c r="AH86" s="205">
        <v>0</v>
      </c>
      <c r="AI86" s="205">
        <v>2</v>
      </c>
      <c r="AJ86" s="205">
        <v>0</v>
      </c>
      <c r="AK86" s="205">
        <v>0</v>
      </c>
      <c r="AL86" s="205">
        <v>2</v>
      </c>
      <c r="AM86" s="205">
        <v>1</v>
      </c>
      <c r="AN86" s="205">
        <v>0</v>
      </c>
      <c r="AO86" s="205">
        <v>2</v>
      </c>
      <c r="AP86" s="205">
        <v>1</v>
      </c>
      <c r="AQ86" s="205">
        <v>0</v>
      </c>
      <c r="AR86" s="205">
        <v>3</v>
      </c>
      <c r="AS86" s="205">
        <v>2</v>
      </c>
      <c r="AT86" s="205">
        <v>0</v>
      </c>
      <c r="AU86" s="205">
        <v>3</v>
      </c>
      <c r="AV86" s="205">
        <v>2</v>
      </c>
      <c r="AW86" s="205">
        <v>0</v>
      </c>
      <c r="AX86" s="205">
        <v>2</v>
      </c>
      <c r="AY86" s="205">
        <v>1</v>
      </c>
      <c r="AZ86" s="205">
        <v>0</v>
      </c>
      <c r="BA86" s="205">
        <v>5</v>
      </c>
      <c r="BB86" s="205">
        <v>4</v>
      </c>
      <c r="BC86" s="205">
        <v>0</v>
      </c>
      <c r="BD86" s="205">
        <v>6</v>
      </c>
      <c r="BE86" s="205">
        <v>4</v>
      </c>
      <c r="BF86" s="205">
        <v>0</v>
      </c>
      <c r="BG86" s="205">
        <v>4</v>
      </c>
      <c r="BH86" s="205">
        <v>1</v>
      </c>
      <c r="BI86" s="205">
        <v>0</v>
      </c>
      <c r="BJ86" s="205"/>
      <c r="BK86" s="205"/>
      <c r="BL86" s="205"/>
      <c r="BM86" s="205"/>
      <c r="BN86" s="205"/>
      <c r="BO86" s="204"/>
      <c r="BP86" s="197"/>
      <c r="BQ86" s="197"/>
      <c r="BR86" s="197"/>
      <c r="BS86" s="197"/>
      <c r="BT86" s="197"/>
      <c r="BU86" s="197"/>
      <c r="BV86" s="197"/>
      <c r="BW86" s="197"/>
      <c r="BX86" s="197"/>
      <c r="BY86" s="197"/>
      <c r="BZ86" s="197"/>
      <c r="CA86" s="197"/>
      <c r="CB86" s="197"/>
      <c r="CC86" s="197"/>
      <c r="CD86" s="197"/>
      <c r="CE86" s="197"/>
      <c r="CF86" s="197"/>
      <c r="CG86" s="197"/>
      <c r="CH86" s="197"/>
      <c r="CI86" s="197"/>
      <c r="CJ86" s="197"/>
      <c r="CK86" s="197"/>
      <c r="CL86" s="197"/>
      <c r="CM86" s="197"/>
      <c r="CN86" s="197"/>
      <c r="CO86" s="197"/>
      <c r="CP86" s="197"/>
      <c r="CQ86" s="197"/>
      <c r="CR86" s="197"/>
      <c r="CS86" s="197"/>
      <c r="CT86" s="197"/>
      <c r="CU86" s="197"/>
      <c r="CV86" s="197"/>
      <c r="CW86" s="197"/>
      <c r="CX86" s="197"/>
      <c r="CY86" s="197"/>
      <c r="CZ86" s="197"/>
      <c r="DA86" s="197"/>
      <c r="DB86" s="197"/>
      <c r="DC86" s="197"/>
      <c r="DD86" s="197"/>
      <c r="DE86" s="197"/>
      <c r="DF86" s="197"/>
      <c r="DG86" s="197"/>
      <c r="DH86" s="197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  <c r="ED86" s="197"/>
      <c r="EE86" s="197"/>
      <c r="EF86" s="197"/>
      <c r="EG86" s="197"/>
      <c r="EH86" s="197"/>
      <c r="EI86" s="197"/>
      <c r="EJ86" s="197"/>
      <c r="EK86" s="197"/>
      <c r="EL86" s="197"/>
      <c r="EM86" s="197"/>
      <c r="EN86" s="197"/>
      <c r="EO86" s="197"/>
      <c r="EP86" s="197"/>
      <c r="EQ86" s="197"/>
      <c r="ER86" s="197"/>
      <c r="ES86" s="197"/>
      <c r="ET86" s="197"/>
      <c r="EU86" s="197"/>
      <c r="EV86" s="197"/>
      <c r="EW86" s="197"/>
      <c r="EX86" s="197"/>
      <c r="EY86" s="197"/>
      <c r="EZ86" s="197"/>
      <c r="FA86" s="197"/>
      <c r="FB86" s="197"/>
      <c r="FC86" s="197"/>
      <c r="FD86" s="197"/>
      <c r="FE86" s="197"/>
      <c r="FF86" s="197"/>
      <c r="FG86" s="197"/>
      <c r="FH86" s="197"/>
      <c r="FI86" s="197"/>
      <c r="FJ86" s="197"/>
      <c r="FK86" s="197"/>
      <c r="FL86" s="197"/>
      <c r="FM86" s="197"/>
      <c r="FN86" s="197"/>
      <c r="FO86" s="197"/>
      <c r="FP86" s="197"/>
      <c r="FQ86" s="197"/>
      <c r="FR86" s="197"/>
      <c r="FS86" s="197"/>
      <c r="FT86" s="197"/>
      <c r="FU86" s="197"/>
      <c r="FV86" s="197"/>
      <c r="FW86" s="197"/>
      <c r="FX86" s="197"/>
      <c r="FY86" s="197"/>
      <c r="FZ86" s="197"/>
      <c r="GA86" s="197"/>
      <c r="GB86" s="197"/>
      <c r="GC86" s="197"/>
      <c r="GD86" s="197"/>
      <c r="GE86" s="197"/>
      <c r="GF86" s="197"/>
      <c r="GG86" s="197"/>
      <c r="GH86" s="197"/>
      <c r="GI86" s="197"/>
      <c r="GJ86" s="197"/>
      <c r="GK86" s="197"/>
      <c r="GL86" s="197"/>
      <c r="GM86" s="197"/>
      <c r="GN86" s="197"/>
      <c r="GO86" s="197"/>
      <c r="GP86" s="197"/>
      <c r="GQ86" s="197"/>
      <c r="GR86" s="197"/>
      <c r="GS86" s="197"/>
      <c r="GT86" s="197"/>
      <c r="GU86" s="197"/>
      <c r="GV86" s="197"/>
      <c r="GW86" s="197"/>
      <c r="GX86" s="197"/>
      <c r="GY86" s="197"/>
      <c r="GZ86" s="197"/>
      <c r="HA86" s="197"/>
      <c r="HB86" s="197"/>
      <c r="HC86" s="197"/>
      <c r="HD86" s="197"/>
      <c r="HE86" s="197"/>
      <c r="HF86" s="197"/>
      <c r="HG86" s="197"/>
      <c r="HH86" s="197"/>
      <c r="HI86" s="197"/>
      <c r="HJ86" s="197"/>
      <c r="HK86" s="197"/>
      <c r="HL86" s="197"/>
      <c r="HM86" s="197"/>
      <c r="HN86" s="197"/>
      <c r="HO86" s="197"/>
      <c r="HP86" s="197"/>
      <c r="HQ86" s="197"/>
      <c r="HR86" s="197"/>
      <c r="HS86" s="197"/>
      <c r="HT86" s="197"/>
      <c r="HU86" s="197"/>
      <c r="HV86" s="197"/>
      <c r="HW86" s="197"/>
      <c r="HX86" s="197"/>
      <c r="HY86" s="197"/>
      <c r="HZ86" s="197"/>
      <c r="IA86" s="197"/>
      <c r="IB86" s="197"/>
      <c r="IC86" s="197"/>
      <c r="ID86" s="197"/>
      <c r="IE86" s="197"/>
      <c r="IF86" s="197"/>
      <c r="IG86" s="197"/>
      <c r="IH86" s="197"/>
      <c r="II86" s="197"/>
      <c r="IJ86" s="197"/>
      <c r="IK86" s="197"/>
      <c r="IL86" s="197"/>
      <c r="IM86" s="197"/>
      <c r="IN86" s="197"/>
      <c r="IO86" s="197"/>
      <c r="IP86" s="197"/>
      <c r="IQ86" s="197"/>
      <c r="IR86" s="197"/>
      <c r="IS86" s="197"/>
      <c r="IT86" s="197"/>
      <c r="IU86" s="197"/>
      <c r="IV86" s="197"/>
      <c r="IW86" s="197"/>
    </row>
    <row r="87" spans="1:257">
      <c r="A87" s="213"/>
      <c r="B87" s="211"/>
      <c r="C87" s="211"/>
      <c r="D87" s="211"/>
      <c r="E87" s="211"/>
      <c r="F87" s="211"/>
      <c r="G87" s="211"/>
      <c r="H87" s="212"/>
      <c r="I87" s="211"/>
      <c r="J87" s="211"/>
      <c r="K87" s="211"/>
      <c r="L87" s="211"/>
      <c r="M87" s="212"/>
      <c r="N87" s="211"/>
      <c r="O87" s="211"/>
      <c r="P87" s="211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/>
      <c r="AD87" s="211"/>
      <c r="AE87" s="211"/>
      <c r="AF87" s="211"/>
      <c r="AG87" s="211"/>
      <c r="AH87" s="211"/>
      <c r="AI87" s="211"/>
      <c r="AJ87" s="211"/>
      <c r="AK87" s="211"/>
      <c r="AL87" s="211"/>
      <c r="AM87" s="211"/>
      <c r="AN87" s="211"/>
      <c r="AO87" s="211"/>
      <c r="AP87" s="211"/>
      <c r="AQ87" s="211"/>
      <c r="AR87" s="211"/>
      <c r="AS87" s="211"/>
      <c r="AT87" s="211"/>
      <c r="AU87" s="211"/>
      <c r="AV87" s="211"/>
      <c r="AW87" s="211"/>
      <c r="AX87" s="211"/>
      <c r="AY87" s="211"/>
      <c r="AZ87" s="211"/>
      <c r="BA87" s="211"/>
      <c r="BB87" s="211"/>
      <c r="BC87" s="211"/>
      <c r="BD87" s="211"/>
      <c r="BE87" s="211"/>
      <c r="BF87" s="211"/>
      <c r="BG87" s="211"/>
      <c r="BH87" s="211"/>
      <c r="BI87" s="211"/>
      <c r="BJ87" s="211"/>
      <c r="BK87" s="211"/>
      <c r="BL87" s="211"/>
      <c r="BM87" s="211"/>
      <c r="BN87" s="211"/>
      <c r="BO87" s="210"/>
      <c r="BP87" s="219"/>
      <c r="BQ87" s="197"/>
      <c r="BR87" s="197"/>
      <c r="BS87" s="197"/>
      <c r="BT87" s="197"/>
      <c r="BU87" s="197"/>
      <c r="BV87" s="197"/>
      <c r="BW87" s="197"/>
      <c r="BX87" s="197"/>
      <c r="BY87" s="197"/>
      <c r="BZ87" s="197"/>
      <c r="CA87" s="197"/>
      <c r="CB87" s="197"/>
      <c r="CC87" s="197"/>
      <c r="CD87" s="197"/>
      <c r="CE87" s="197"/>
      <c r="CF87" s="197"/>
      <c r="CG87" s="197"/>
      <c r="CH87" s="197"/>
      <c r="CI87" s="197"/>
      <c r="CJ87" s="197"/>
      <c r="CK87" s="197"/>
      <c r="CL87" s="197"/>
      <c r="CM87" s="197"/>
      <c r="CN87" s="197"/>
      <c r="CO87" s="197"/>
      <c r="CP87" s="197"/>
      <c r="CQ87" s="197"/>
      <c r="CR87" s="197"/>
      <c r="CS87" s="197"/>
      <c r="CT87" s="197"/>
      <c r="CU87" s="197"/>
      <c r="CV87" s="197"/>
      <c r="CW87" s="197"/>
      <c r="CX87" s="197"/>
      <c r="CY87" s="197"/>
      <c r="CZ87" s="197"/>
      <c r="DA87" s="197"/>
      <c r="DB87" s="197"/>
      <c r="DC87" s="197"/>
      <c r="DD87" s="197"/>
      <c r="DE87" s="197"/>
      <c r="DF87" s="197"/>
      <c r="DG87" s="197"/>
      <c r="DH87" s="197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  <c r="ED87" s="197"/>
      <c r="EE87" s="197"/>
      <c r="EF87" s="197"/>
      <c r="EG87" s="197"/>
      <c r="EH87" s="197"/>
      <c r="EI87" s="197"/>
      <c r="EJ87" s="197"/>
      <c r="EK87" s="197"/>
      <c r="EL87" s="197"/>
      <c r="EM87" s="197"/>
      <c r="EN87" s="197"/>
      <c r="EO87" s="197"/>
      <c r="EP87" s="197"/>
      <c r="EQ87" s="197"/>
      <c r="ER87" s="197"/>
      <c r="ES87" s="197"/>
      <c r="ET87" s="197"/>
      <c r="EU87" s="197"/>
      <c r="EV87" s="197"/>
      <c r="EW87" s="197"/>
      <c r="EX87" s="197"/>
      <c r="EY87" s="197"/>
      <c r="EZ87" s="197"/>
      <c r="FA87" s="197"/>
      <c r="FB87" s="197"/>
      <c r="FC87" s="197"/>
      <c r="FD87" s="197"/>
      <c r="FE87" s="197"/>
      <c r="FF87" s="197"/>
      <c r="FG87" s="197"/>
      <c r="FH87" s="197"/>
      <c r="FI87" s="197"/>
      <c r="FJ87" s="197"/>
      <c r="FK87" s="197"/>
      <c r="FL87" s="197"/>
      <c r="FM87" s="197"/>
      <c r="FN87" s="197"/>
      <c r="FO87" s="197"/>
      <c r="FP87" s="197"/>
      <c r="FQ87" s="197"/>
      <c r="FR87" s="197"/>
      <c r="FS87" s="197"/>
      <c r="FT87" s="197"/>
      <c r="FU87" s="197"/>
      <c r="FV87" s="197"/>
      <c r="FW87" s="197"/>
      <c r="FX87" s="197"/>
      <c r="FY87" s="197"/>
      <c r="FZ87" s="197"/>
      <c r="GA87" s="197"/>
      <c r="GB87" s="197"/>
      <c r="GC87" s="197"/>
      <c r="GD87" s="197"/>
      <c r="GE87" s="197"/>
      <c r="GF87" s="197"/>
      <c r="GG87" s="197"/>
      <c r="GH87" s="197"/>
      <c r="GI87" s="197"/>
      <c r="GJ87" s="197"/>
      <c r="GK87" s="197"/>
      <c r="GL87" s="197"/>
      <c r="GM87" s="197"/>
      <c r="GN87" s="197"/>
      <c r="GO87" s="197"/>
      <c r="GP87" s="197"/>
      <c r="GQ87" s="197"/>
      <c r="GR87" s="197"/>
      <c r="GS87" s="197"/>
      <c r="GT87" s="197"/>
      <c r="GU87" s="197"/>
      <c r="GV87" s="197"/>
      <c r="GW87" s="197"/>
      <c r="GX87" s="197"/>
      <c r="GY87" s="197"/>
      <c r="GZ87" s="197"/>
      <c r="HA87" s="197"/>
      <c r="HB87" s="197"/>
      <c r="HC87" s="197"/>
      <c r="HD87" s="197"/>
      <c r="HE87" s="197"/>
      <c r="HF87" s="197"/>
      <c r="HG87" s="197"/>
      <c r="HH87" s="197"/>
      <c r="HI87" s="197"/>
      <c r="HJ87" s="197"/>
      <c r="HK87" s="197"/>
      <c r="HL87" s="197"/>
      <c r="HM87" s="197"/>
      <c r="HN87" s="197"/>
      <c r="HO87" s="197"/>
      <c r="HP87" s="197"/>
      <c r="HQ87" s="197"/>
      <c r="HR87" s="197"/>
      <c r="HS87" s="197"/>
      <c r="HT87" s="197"/>
      <c r="HU87" s="197"/>
      <c r="HV87" s="197"/>
      <c r="HW87" s="197"/>
      <c r="HX87" s="197"/>
      <c r="HY87" s="197"/>
      <c r="HZ87" s="197"/>
      <c r="IA87" s="197"/>
      <c r="IB87" s="197"/>
      <c r="IC87" s="197"/>
      <c r="ID87" s="197"/>
      <c r="IE87" s="197"/>
      <c r="IF87" s="197"/>
      <c r="IG87" s="197"/>
      <c r="IH87" s="197"/>
      <c r="II87" s="197"/>
      <c r="IJ87" s="197"/>
      <c r="IK87" s="197"/>
      <c r="IL87" s="197"/>
      <c r="IM87" s="197"/>
      <c r="IN87" s="197"/>
      <c r="IO87" s="197"/>
      <c r="IP87" s="197"/>
      <c r="IQ87" s="197"/>
      <c r="IR87" s="197"/>
      <c r="IS87" s="197"/>
      <c r="IT87" s="197"/>
      <c r="IU87" s="197"/>
      <c r="IV87" s="197"/>
      <c r="IW87" s="197"/>
    </row>
    <row r="88" spans="1:257">
      <c r="A88" s="208">
        <v>6</v>
      </c>
      <c r="B88" s="205" t="s">
        <v>1046</v>
      </c>
      <c r="C88" s="205"/>
      <c r="D88" s="205" t="s">
        <v>677</v>
      </c>
      <c r="E88" s="205" t="s">
        <v>268</v>
      </c>
      <c r="F88" s="205" t="s">
        <v>888</v>
      </c>
      <c r="G88" s="205" t="s">
        <v>266</v>
      </c>
      <c r="H88" s="220" t="s">
        <v>265</v>
      </c>
      <c r="I88" s="207"/>
      <c r="J88" s="205" t="s">
        <v>268</v>
      </c>
      <c r="K88" s="205" t="s">
        <v>267</v>
      </c>
      <c r="L88" s="205" t="s">
        <v>266</v>
      </c>
      <c r="M88" s="206" t="s">
        <v>265</v>
      </c>
      <c r="N88" s="205" t="s">
        <v>268</v>
      </c>
      <c r="O88" s="205" t="s">
        <v>267</v>
      </c>
      <c r="P88" s="205" t="s">
        <v>266</v>
      </c>
      <c r="Q88" s="205" t="s">
        <v>268</v>
      </c>
      <c r="R88" s="205" t="s">
        <v>267</v>
      </c>
      <c r="S88" s="205" t="s">
        <v>266</v>
      </c>
      <c r="T88" s="205" t="s">
        <v>268</v>
      </c>
      <c r="U88" s="205" t="s">
        <v>267</v>
      </c>
      <c r="V88" s="205" t="s">
        <v>266</v>
      </c>
      <c r="W88" s="205" t="s">
        <v>268</v>
      </c>
      <c r="X88" s="205" t="s">
        <v>267</v>
      </c>
      <c r="Y88" s="205" t="s">
        <v>266</v>
      </c>
      <c r="Z88" s="205" t="s">
        <v>268</v>
      </c>
      <c r="AA88" s="205" t="s">
        <v>267</v>
      </c>
      <c r="AB88" s="205" t="s">
        <v>266</v>
      </c>
      <c r="AC88" s="205" t="s">
        <v>268</v>
      </c>
      <c r="AD88" s="205" t="s">
        <v>267</v>
      </c>
      <c r="AE88" s="205" t="s">
        <v>266</v>
      </c>
      <c r="AF88" s="205" t="s">
        <v>268</v>
      </c>
      <c r="AG88" s="205" t="s">
        <v>267</v>
      </c>
      <c r="AH88" s="205" t="s">
        <v>266</v>
      </c>
      <c r="AI88" s="205" t="s">
        <v>268</v>
      </c>
      <c r="AJ88" s="205" t="s">
        <v>267</v>
      </c>
      <c r="AK88" s="205" t="s">
        <v>266</v>
      </c>
      <c r="AL88" s="205" t="s">
        <v>268</v>
      </c>
      <c r="AM88" s="205" t="s">
        <v>267</v>
      </c>
      <c r="AN88" s="205" t="s">
        <v>266</v>
      </c>
      <c r="AO88" s="205" t="s">
        <v>268</v>
      </c>
      <c r="AP88" s="205" t="s">
        <v>267</v>
      </c>
      <c r="AQ88" s="205" t="s">
        <v>266</v>
      </c>
      <c r="AR88" s="205" t="s">
        <v>268</v>
      </c>
      <c r="AS88" s="205" t="s">
        <v>267</v>
      </c>
      <c r="AT88" s="205" t="s">
        <v>266</v>
      </c>
      <c r="AU88" s="205" t="s">
        <v>268</v>
      </c>
      <c r="AV88" s="205" t="s">
        <v>267</v>
      </c>
      <c r="AW88" s="205" t="s">
        <v>266</v>
      </c>
      <c r="AX88" s="205" t="s">
        <v>268</v>
      </c>
      <c r="AY88" s="205" t="s">
        <v>267</v>
      </c>
      <c r="AZ88" s="205" t="s">
        <v>266</v>
      </c>
      <c r="BA88" s="205" t="s">
        <v>268</v>
      </c>
      <c r="BB88" s="205" t="s">
        <v>267</v>
      </c>
      <c r="BC88" s="205" t="s">
        <v>266</v>
      </c>
      <c r="BD88" s="205" t="s">
        <v>268</v>
      </c>
      <c r="BE88" s="205" t="s">
        <v>267</v>
      </c>
      <c r="BF88" s="205" t="s">
        <v>266</v>
      </c>
      <c r="BG88" s="205" t="s">
        <v>268</v>
      </c>
      <c r="BH88" s="205" t="s">
        <v>267</v>
      </c>
      <c r="BI88" s="205" t="s">
        <v>266</v>
      </c>
      <c r="BJ88" s="205" t="s">
        <v>268</v>
      </c>
      <c r="BK88" s="205" t="s">
        <v>267</v>
      </c>
      <c r="BL88" s="205" t="s">
        <v>266</v>
      </c>
      <c r="BM88" s="205" t="s">
        <v>268</v>
      </c>
      <c r="BN88" s="205" t="s">
        <v>267</v>
      </c>
      <c r="BO88" s="204" t="s">
        <v>266</v>
      </c>
      <c r="BP88" s="197"/>
      <c r="BQ88" s="197"/>
      <c r="BR88" s="197"/>
      <c r="BS88" s="197"/>
      <c r="BT88" s="197"/>
      <c r="BU88" s="197"/>
      <c r="BV88" s="197"/>
      <c r="BW88" s="197"/>
      <c r="BX88" s="197"/>
      <c r="BY88" s="197"/>
      <c r="BZ88" s="197"/>
      <c r="CA88" s="197"/>
      <c r="CB88" s="197"/>
      <c r="CC88" s="197"/>
      <c r="CD88" s="197"/>
      <c r="CE88" s="197"/>
      <c r="CF88" s="197"/>
      <c r="CG88" s="197"/>
      <c r="CH88" s="197"/>
      <c r="CI88" s="197"/>
      <c r="CJ88" s="197"/>
      <c r="CK88" s="197"/>
      <c r="CL88" s="197"/>
      <c r="CM88" s="197"/>
      <c r="CN88" s="197"/>
      <c r="CO88" s="197"/>
      <c r="CP88" s="197"/>
      <c r="CQ88" s="197"/>
      <c r="CR88" s="197"/>
      <c r="CS88" s="197"/>
      <c r="CT88" s="197"/>
      <c r="CU88" s="197"/>
      <c r="CV88" s="197"/>
      <c r="CW88" s="197"/>
      <c r="CX88" s="197"/>
      <c r="CY88" s="197"/>
      <c r="CZ88" s="197"/>
      <c r="DA88" s="197"/>
      <c r="DB88" s="197"/>
      <c r="DC88" s="197"/>
      <c r="DD88" s="197"/>
      <c r="DE88" s="197"/>
      <c r="DF88" s="197"/>
      <c r="DG88" s="197"/>
      <c r="DH88" s="197"/>
      <c r="DI88" s="197"/>
      <c r="DJ88" s="197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  <c r="ED88" s="197"/>
      <c r="EE88" s="197"/>
      <c r="EF88" s="197"/>
      <c r="EG88" s="197"/>
      <c r="EH88" s="197"/>
      <c r="EI88" s="197"/>
      <c r="EJ88" s="197"/>
      <c r="EK88" s="197"/>
      <c r="EL88" s="197"/>
      <c r="EM88" s="197"/>
      <c r="EN88" s="197"/>
      <c r="EO88" s="197"/>
      <c r="EP88" s="197"/>
      <c r="EQ88" s="197"/>
      <c r="ER88" s="197"/>
      <c r="ES88" s="197"/>
      <c r="ET88" s="197"/>
      <c r="EU88" s="197"/>
      <c r="EV88" s="197"/>
      <c r="EW88" s="197"/>
      <c r="EX88" s="197"/>
      <c r="EY88" s="197"/>
      <c r="EZ88" s="197"/>
      <c r="FA88" s="197"/>
      <c r="FB88" s="197"/>
      <c r="FC88" s="197"/>
      <c r="FD88" s="197"/>
      <c r="FE88" s="197"/>
      <c r="FF88" s="197"/>
      <c r="FG88" s="197"/>
      <c r="FH88" s="197"/>
      <c r="FI88" s="197"/>
      <c r="FJ88" s="197"/>
      <c r="FK88" s="197"/>
      <c r="FL88" s="197"/>
      <c r="FM88" s="197"/>
      <c r="FN88" s="197"/>
      <c r="FO88" s="197"/>
      <c r="FP88" s="197"/>
      <c r="FQ88" s="197"/>
      <c r="FR88" s="197"/>
      <c r="FS88" s="197"/>
      <c r="FT88" s="197"/>
      <c r="FU88" s="197"/>
      <c r="FV88" s="197"/>
      <c r="FW88" s="197"/>
      <c r="FX88" s="197"/>
      <c r="FY88" s="197"/>
      <c r="FZ88" s="197"/>
      <c r="GA88" s="197"/>
      <c r="GB88" s="197"/>
      <c r="GC88" s="197"/>
      <c r="GD88" s="197"/>
      <c r="GE88" s="197"/>
      <c r="GF88" s="197"/>
      <c r="GG88" s="197"/>
      <c r="GH88" s="197"/>
      <c r="GI88" s="197"/>
      <c r="GJ88" s="197"/>
      <c r="GK88" s="197"/>
      <c r="GL88" s="197"/>
      <c r="GM88" s="197"/>
      <c r="GN88" s="197"/>
      <c r="GO88" s="197"/>
      <c r="GP88" s="197"/>
      <c r="GQ88" s="197"/>
      <c r="GR88" s="197"/>
      <c r="GS88" s="197"/>
      <c r="GT88" s="197"/>
      <c r="GU88" s="197"/>
      <c r="GV88" s="197"/>
      <c r="GW88" s="197"/>
      <c r="GX88" s="197"/>
      <c r="GY88" s="197"/>
      <c r="GZ88" s="197"/>
      <c r="HA88" s="197"/>
      <c r="HB88" s="197"/>
      <c r="HC88" s="197"/>
      <c r="HD88" s="197"/>
      <c r="HE88" s="197"/>
      <c r="HF88" s="197"/>
      <c r="HG88" s="197"/>
      <c r="HH88" s="197"/>
      <c r="HI88" s="197"/>
      <c r="HJ88" s="197"/>
      <c r="HK88" s="197"/>
      <c r="HL88" s="197"/>
      <c r="HM88" s="197"/>
      <c r="HN88" s="197"/>
      <c r="HO88" s="197"/>
      <c r="HP88" s="197"/>
      <c r="HQ88" s="197"/>
      <c r="HR88" s="197"/>
      <c r="HS88" s="197"/>
      <c r="HT88" s="197"/>
      <c r="HU88" s="197"/>
      <c r="HV88" s="197"/>
      <c r="HW88" s="197"/>
      <c r="HX88" s="197"/>
      <c r="HY88" s="197"/>
      <c r="HZ88" s="197"/>
      <c r="IA88" s="197"/>
      <c r="IB88" s="197"/>
      <c r="IC88" s="197"/>
      <c r="ID88" s="197"/>
      <c r="IE88" s="197"/>
      <c r="IF88" s="197"/>
      <c r="IG88" s="197"/>
      <c r="IH88" s="197"/>
      <c r="II88" s="197"/>
      <c r="IJ88" s="197"/>
      <c r="IK88" s="197"/>
      <c r="IL88" s="197"/>
      <c r="IM88" s="197"/>
      <c r="IN88" s="197"/>
      <c r="IO88" s="197"/>
      <c r="IP88" s="197"/>
      <c r="IQ88" s="197"/>
      <c r="IR88" s="197"/>
      <c r="IS88" s="197"/>
      <c r="IT88" s="197"/>
      <c r="IU88" s="197"/>
      <c r="IV88" s="197"/>
      <c r="IW88" s="197"/>
    </row>
    <row r="89" spans="1:257">
      <c r="A89" s="208">
        <v>1</v>
      </c>
      <c r="B89" s="205" t="s">
        <v>835</v>
      </c>
      <c r="C89" s="205" t="str">
        <f t="shared" ref="C89:C104" si="30">TRIM(B89)</f>
        <v>DEAN CADDICK</v>
      </c>
      <c r="D89" s="205">
        <v>18</v>
      </c>
      <c r="E89" s="214">
        <v>1024</v>
      </c>
      <c r="F89" s="205">
        <v>484</v>
      </c>
      <c r="G89" s="205">
        <v>4</v>
      </c>
      <c r="H89" s="206">
        <f t="shared" ref="H89:H102" si="31">F91/E91</f>
        <v>0.7165178571428571</v>
      </c>
      <c r="I89" s="207"/>
      <c r="J89" s="205">
        <f t="shared" ref="J89:J104" si="32">SUM(N89,Q89,T89,W89,Z89,AC89,AF89,AI89,AL89,AO89,AR89,AU89,AX89,BA89,BD89,BG89)</f>
        <v>56</v>
      </c>
      <c r="K89" s="205">
        <f t="shared" ref="K89:K104" si="33">SUM(O89,R89,U89,X89,AA89,AD89,AG89,AJ89,AM89,AP89,AS89,AV89,AY89,BB89,BE89,BH89)</f>
        <v>17</v>
      </c>
      <c r="L89" s="205">
        <f t="shared" ref="L89:L104" si="34">SUM(P89,S89,V89,Y89,AB89,AE89,AH89,AK89,AN89,AQ89,AT89,AW89,AZ89,BC89,BF89,BI89)</f>
        <v>0</v>
      </c>
      <c r="M89" s="206">
        <f t="shared" ref="M89:M104" si="35">K89/J89</f>
        <v>0.30357142857142855</v>
      </c>
      <c r="N89" s="205">
        <v>5</v>
      </c>
      <c r="O89" s="205">
        <v>0</v>
      </c>
      <c r="P89" s="205">
        <v>0</v>
      </c>
      <c r="Q89" s="205">
        <v>5</v>
      </c>
      <c r="R89" s="205">
        <v>2</v>
      </c>
      <c r="S89" s="205">
        <v>0</v>
      </c>
      <c r="T89" s="205">
        <v>4</v>
      </c>
      <c r="U89" s="205">
        <v>1</v>
      </c>
      <c r="V89" s="205">
        <v>0</v>
      </c>
      <c r="W89" s="205">
        <v>4</v>
      </c>
      <c r="X89" s="205">
        <v>0</v>
      </c>
      <c r="Y89" s="205">
        <v>0</v>
      </c>
      <c r="Z89" s="205">
        <v>4</v>
      </c>
      <c r="AA89" s="205">
        <v>3</v>
      </c>
      <c r="AB89" s="205">
        <v>0</v>
      </c>
      <c r="AC89" s="205">
        <v>6</v>
      </c>
      <c r="AD89" s="205">
        <v>2</v>
      </c>
      <c r="AE89" s="205">
        <v>0</v>
      </c>
      <c r="AF89" s="205">
        <v>3</v>
      </c>
      <c r="AG89" s="205">
        <v>1</v>
      </c>
      <c r="AH89" s="205">
        <v>0</v>
      </c>
      <c r="AI89" s="205">
        <v>1</v>
      </c>
      <c r="AJ89" s="205">
        <v>1</v>
      </c>
      <c r="AK89" s="205">
        <v>0</v>
      </c>
      <c r="AL89" s="205">
        <v>0</v>
      </c>
      <c r="AM89" s="205">
        <v>0</v>
      </c>
      <c r="AN89" s="205">
        <v>0</v>
      </c>
      <c r="AO89" s="205">
        <v>4</v>
      </c>
      <c r="AP89" s="205">
        <v>1</v>
      </c>
      <c r="AQ89" s="205">
        <v>0</v>
      </c>
      <c r="AR89" s="205">
        <v>2</v>
      </c>
      <c r="AS89" s="205">
        <v>1</v>
      </c>
      <c r="AT89" s="205">
        <v>0</v>
      </c>
      <c r="AU89" s="205">
        <v>3</v>
      </c>
      <c r="AV89" s="205">
        <v>1</v>
      </c>
      <c r="AW89" s="205">
        <v>0</v>
      </c>
      <c r="AX89" s="205">
        <v>3</v>
      </c>
      <c r="AY89" s="205">
        <v>0</v>
      </c>
      <c r="AZ89" s="205">
        <v>0</v>
      </c>
      <c r="BA89" s="205">
        <v>0</v>
      </c>
      <c r="BB89" s="205">
        <v>0</v>
      </c>
      <c r="BC89" s="205">
        <v>0</v>
      </c>
      <c r="BD89" s="205">
        <v>7</v>
      </c>
      <c r="BE89" s="205">
        <v>3</v>
      </c>
      <c r="BF89" s="205">
        <v>0</v>
      </c>
      <c r="BG89" s="205">
        <v>5</v>
      </c>
      <c r="BH89" s="205">
        <v>1</v>
      </c>
      <c r="BI89" s="205">
        <v>0</v>
      </c>
      <c r="BJ89" s="205"/>
      <c r="BK89" s="205"/>
      <c r="BL89" s="205"/>
      <c r="BM89" s="205"/>
      <c r="BN89" s="205"/>
      <c r="BO89" s="204"/>
      <c r="BP89" s="197"/>
      <c r="BQ89" s="197"/>
      <c r="BR89" s="197"/>
      <c r="BS89" s="197"/>
      <c r="BT89" s="197"/>
      <c r="BU89" s="197"/>
      <c r="BV89" s="197"/>
      <c r="BW89" s="197"/>
      <c r="BX89" s="197"/>
      <c r="BY89" s="197"/>
      <c r="BZ89" s="197"/>
      <c r="CA89" s="197"/>
      <c r="CB89" s="197"/>
      <c r="CC89" s="197"/>
      <c r="CD89" s="197"/>
      <c r="CE89" s="197"/>
      <c r="CF89" s="197"/>
      <c r="CG89" s="197"/>
      <c r="CH89" s="197"/>
      <c r="CI89" s="197"/>
      <c r="CJ89" s="197"/>
      <c r="CK89" s="197"/>
      <c r="CL89" s="197"/>
      <c r="CM89" s="197"/>
      <c r="CN89" s="197"/>
      <c r="CO89" s="197"/>
      <c r="CP89" s="197"/>
      <c r="CQ89" s="197"/>
      <c r="CR89" s="197"/>
      <c r="CS89" s="197"/>
      <c r="CT89" s="197"/>
      <c r="CU89" s="197"/>
      <c r="CV89" s="197"/>
      <c r="CW89" s="197"/>
      <c r="CX89" s="197"/>
      <c r="CY89" s="197"/>
      <c r="CZ89" s="197"/>
      <c r="DA89" s="197"/>
      <c r="DB89" s="197"/>
      <c r="DC89" s="197"/>
      <c r="DD89" s="197"/>
      <c r="DE89" s="197"/>
      <c r="DF89" s="197"/>
      <c r="DG89" s="197"/>
      <c r="DH89" s="197"/>
      <c r="DI89" s="197"/>
      <c r="DJ89" s="197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  <c r="ED89" s="197"/>
      <c r="EE89" s="197"/>
      <c r="EF89" s="197"/>
      <c r="EG89" s="197"/>
      <c r="EH89" s="197"/>
      <c r="EI89" s="197"/>
      <c r="EJ89" s="197"/>
      <c r="EK89" s="197"/>
      <c r="EL89" s="197"/>
      <c r="EM89" s="197"/>
      <c r="EN89" s="197"/>
      <c r="EO89" s="197"/>
      <c r="EP89" s="197"/>
      <c r="EQ89" s="197"/>
      <c r="ER89" s="197"/>
      <c r="ES89" s="197"/>
      <c r="ET89" s="197"/>
      <c r="EU89" s="197"/>
      <c r="EV89" s="197"/>
      <c r="EW89" s="197"/>
      <c r="EX89" s="197"/>
      <c r="EY89" s="197"/>
      <c r="EZ89" s="197"/>
      <c r="FA89" s="197"/>
      <c r="FB89" s="197"/>
      <c r="FC89" s="197"/>
      <c r="FD89" s="197"/>
      <c r="FE89" s="197"/>
      <c r="FF89" s="197"/>
      <c r="FG89" s="197"/>
      <c r="FH89" s="197"/>
      <c r="FI89" s="197"/>
      <c r="FJ89" s="197"/>
      <c r="FK89" s="197"/>
      <c r="FL89" s="197"/>
      <c r="FM89" s="197"/>
      <c r="FN89" s="197"/>
      <c r="FO89" s="197"/>
      <c r="FP89" s="197"/>
      <c r="FQ89" s="197"/>
      <c r="FR89" s="197"/>
      <c r="FS89" s="197"/>
      <c r="FT89" s="197"/>
      <c r="FU89" s="197"/>
      <c r="FV89" s="197"/>
      <c r="FW89" s="197"/>
      <c r="FX89" s="197"/>
      <c r="FY89" s="197"/>
      <c r="FZ89" s="197"/>
      <c r="GA89" s="197"/>
      <c r="GB89" s="197"/>
      <c r="GC89" s="197"/>
      <c r="GD89" s="197"/>
      <c r="GE89" s="197"/>
      <c r="GF89" s="197"/>
      <c r="GG89" s="197"/>
      <c r="GH89" s="197"/>
      <c r="GI89" s="197"/>
      <c r="GJ89" s="197"/>
      <c r="GK89" s="197"/>
      <c r="GL89" s="197"/>
      <c r="GM89" s="197"/>
      <c r="GN89" s="197"/>
      <c r="GO89" s="197"/>
      <c r="GP89" s="197"/>
      <c r="GQ89" s="197"/>
      <c r="GR89" s="197"/>
      <c r="GS89" s="197"/>
      <c r="GT89" s="197"/>
      <c r="GU89" s="197"/>
      <c r="GV89" s="197"/>
      <c r="GW89" s="197"/>
      <c r="GX89" s="197"/>
      <c r="GY89" s="197"/>
      <c r="GZ89" s="197"/>
      <c r="HA89" s="197"/>
      <c r="HB89" s="197"/>
      <c r="HC89" s="197"/>
      <c r="HD89" s="197"/>
      <c r="HE89" s="197"/>
      <c r="HF89" s="197"/>
      <c r="HG89" s="197"/>
      <c r="HH89" s="197"/>
      <c r="HI89" s="197"/>
      <c r="HJ89" s="197"/>
      <c r="HK89" s="197"/>
      <c r="HL89" s="197"/>
      <c r="HM89" s="197"/>
      <c r="HN89" s="197"/>
      <c r="HO89" s="197"/>
      <c r="HP89" s="197"/>
      <c r="HQ89" s="197"/>
      <c r="HR89" s="197"/>
      <c r="HS89" s="197"/>
      <c r="HT89" s="197"/>
      <c r="HU89" s="197"/>
      <c r="HV89" s="197"/>
      <c r="HW89" s="197"/>
      <c r="HX89" s="197"/>
      <c r="HY89" s="197"/>
      <c r="HZ89" s="197"/>
      <c r="IA89" s="197"/>
      <c r="IB89" s="197"/>
      <c r="IC89" s="197"/>
      <c r="ID89" s="197"/>
      <c r="IE89" s="197"/>
      <c r="IF89" s="197"/>
      <c r="IG89" s="197"/>
      <c r="IH89" s="197"/>
      <c r="II89" s="197"/>
      <c r="IJ89" s="197"/>
      <c r="IK89" s="197"/>
      <c r="IL89" s="197"/>
      <c r="IM89" s="197"/>
      <c r="IN89" s="197"/>
      <c r="IO89" s="197"/>
      <c r="IP89" s="197"/>
      <c r="IQ89" s="197"/>
      <c r="IR89" s="197"/>
      <c r="IS89" s="197"/>
      <c r="IT89" s="197"/>
      <c r="IU89" s="197"/>
      <c r="IV89" s="197"/>
      <c r="IW89" s="197"/>
    </row>
    <row r="90" spans="1:257">
      <c r="A90" s="208">
        <v>2</v>
      </c>
      <c r="B90" s="205" t="s">
        <v>1045</v>
      </c>
      <c r="C90" s="205" t="str">
        <f t="shared" si="30"/>
        <v>JEFF ACTON</v>
      </c>
      <c r="D90" s="205">
        <v>10</v>
      </c>
      <c r="E90" s="205">
        <v>527</v>
      </c>
      <c r="F90" s="205">
        <v>370</v>
      </c>
      <c r="G90" s="205">
        <v>124</v>
      </c>
      <c r="H90" s="206">
        <f t="shared" si="31"/>
        <v>0.54761904761904767</v>
      </c>
      <c r="I90" s="207"/>
      <c r="J90" s="205">
        <f t="shared" si="32"/>
        <v>7</v>
      </c>
      <c r="K90" s="205">
        <f t="shared" si="33"/>
        <v>2</v>
      </c>
      <c r="L90" s="205">
        <f t="shared" si="34"/>
        <v>0</v>
      </c>
      <c r="M90" s="206">
        <f t="shared" si="35"/>
        <v>0.2857142857142857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0</v>
      </c>
      <c r="AH90" s="205">
        <v>0</v>
      </c>
      <c r="AI90" s="205">
        <v>0</v>
      </c>
      <c r="AJ90" s="205">
        <v>0</v>
      </c>
      <c r="AK90" s="205">
        <v>0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  <c r="AU90" s="205">
        <v>3</v>
      </c>
      <c r="AV90" s="205">
        <v>1</v>
      </c>
      <c r="AW90" s="205">
        <v>0</v>
      </c>
      <c r="AX90" s="205">
        <v>4</v>
      </c>
      <c r="AY90" s="205">
        <v>1</v>
      </c>
      <c r="AZ90" s="205">
        <v>0</v>
      </c>
      <c r="BA90" s="205">
        <v>0</v>
      </c>
      <c r="BB90" s="205">
        <v>0</v>
      </c>
      <c r="BC90" s="205">
        <v>0</v>
      </c>
      <c r="BD90" s="205">
        <v>0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205"/>
      <c r="BK90" s="205"/>
      <c r="BL90" s="205"/>
      <c r="BM90" s="205"/>
      <c r="BN90" s="205"/>
      <c r="BO90" s="204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  <c r="HF90" s="197"/>
      <c r="HG90" s="197"/>
      <c r="HH90" s="197"/>
      <c r="HI90" s="197"/>
      <c r="HJ90" s="197"/>
      <c r="HK90" s="197"/>
      <c r="HL90" s="197"/>
      <c r="HM90" s="197"/>
      <c r="HN90" s="197"/>
      <c r="HO90" s="197"/>
      <c r="HP90" s="197"/>
      <c r="HQ90" s="197"/>
      <c r="HR90" s="197"/>
      <c r="HS90" s="197"/>
      <c r="HT90" s="197"/>
      <c r="HU90" s="197"/>
      <c r="HV90" s="197"/>
      <c r="HW90" s="197"/>
      <c r="HX90" s="197"/>
      <c r="HY90" s="197"/>
      <c r="HZ90" s="197"/>
      <c r="IA90" s="197"/>
      <c r="IB90" s="197"/>
      <c r="IC90" s="197"/>
      <c r="ID90" s="197"/>
      <c r="IE90" s="197"/>
      <c r="IF90" s="197"/>
      <c r="IG90" s="197"/>
      <c r="IH90" s="197"/>
      <c r="II90" s="197"/>
      <c r="IJ90" s="197"/>
      <c r="IK90" s="197"/>
      <c r="IL90" s="197"/>
      <c r="IM90" s="197"/>
      <c r="IN90" s="197"/>
      <c r="IO90" s="197"/>
      <c r="IP90" s="197"/>
      <c r="IQ90" s="197"/>
      <c r="IR90" s="197"/>
      <c r="IS90" s="197"/>
      <c r="IT90" s="197"/>
      <c r="IU90" s="197"/>
      <c r="IV90" s="197"/>
      <c r="IW90" s="197"/>
    </row>
    <row r="91" spans="1:257">
      <c r="A91" s="208">
        <v>3</v>
      </c>
      <c r="B91" s="205" t="s">
        <v>1023</v>
      </c>
      <c r="C91" s="205" t="str">
        <f t="shared" si="30"/>
        <v>MARK BRANCHEAU</v>
      </c>
      <c r="D91" s="205">
        <v>6</v>
      </c>
      <c r="E91" s="209">
        <v>448</v>
      </c>
      <c r="F91" s="209">
        <v>321</v>
      </c>
      <c r="G91" s="209">
        <v>10</v>
      </c>
      <c r="H91" s="206">
        <f t="shared" si="31"/>
        <v>0.51300728407908425</v>
      </c>
      <c r="I91" s="207"/>
      <c r="J91" s="205">
        <f t="shared" si="32"/>
        <v>57</v>
      </c>
      <c r="K91" s="205">
        <f t="shared" si="33"/>
        <v>40</v>
      </c>
      <c r="L91" s="205">
        <f t="shared" si="34"/>
        <v>2</v>
      </c>
      <c r="M91" s="206">
        <f t="shared" si="35"/>
        <v>0.70175438596491224</v>
      </c>
      <c r="N91" s="205">
        <v>5</v>
      </c>
      <c r="O91" s="205">
        <v>5</v>
      </c>
      <c r="P91" s="205">
        <v>0</v>
      </c>
      <c r="Q91" s="205">
        <v>6</v>
      </c>
      <c r="R91" s="205">
        <v>5</v>
      </c>
      <c r="S91" s="205">
        <v>0</v>
      </c>
      <c r="T91" s="205">
        <v>4</v>
      </c>
      <c r="U91" s="205">
        <v>2</v>
      </c>
      <c r="V91" s="205">
        <v>0</v>
      </c>
      <c r="W91" s="205">
        <v>3</v>
      </c>
      <c r="X91" s="205">
        <v>2</v>
      </c>
      <c r="Y91" s="205">
        <v>0</v>
      </c>
      <c r="Z91" s="205">
        <v>6</v>
      </c>
      <c r="AA91" s="205">
        <v>4</v>
      </c>
      <c r="AB91" s="205">
        <v>0</v>
      </c>
      <c r="AC91" s="205">
        <v>0</v>
      </c>
      <c r="AD91" s="205">
        <v>0</v>
      </c>
      <c r="AE91" s="205">
        <v>0</v>
      </c>
      <c r="AF91" s="205">
        <v>4</v>
      </c>
      <c r="AG91" s="205">
        <v>3</v>
      </c>
      <c r="AH91" s="205">
        <v>0</v>
      </c>
      <c r="AI91" s="205">
        <v>4</v>
      </c>
      <c r="AJ91" s="205">
        <v>1</v>
      </c>
      <c r="AK91" s="205">
        <v>0</v>
      </c>
      <c r="AL91" s="205">
        <v>4</v>
      </c>
      <c r="AM91" s="205">
        <v>4</v>
      </c>
      <c r="AN91" s="205">
        <v>0</v>
      </c>
      <c r="AO91" s="205">
        <v>5</v>
      </c>
      <c r="AP91" s="205">
        <v>3</v>
      </c>
      <c r="AQ91" s="205">
        <v>0</v>
      </c>
      <c r="AR91" s="205">
        <v>5</v>
      </c>
      <c r="AS91" s="205">
        <v>2</v>
      </c>
      <c r="AT91" s="205">
        <v>0</v>
      </c>
      <c r="AU91" s="205">
        <v>3</v>
      </c>
      <c r="AV91" s="205">
        <v>3</v>
      </c>
      <c r="AW91" s="205">
        <v>2</v>
      </c>
      <c r="AX91" s="205">
        <v>0</v>
      </c>
      <c r="AY91" s="205">
        <v>0</v>
      </c>
      <c r="AZ91" s="205">
        <v>0</v>
      </c>
      <c r="BA91" s="205">
        <v>4</v>
      </c>
      <c r="BB91" s="205">
        <v>3</v>
      </c>
      <c r="BC91" s="205">
        <v>0</v>
      </c>
      <c r="BD91" s="205">
        <v>0</v>
      </c>
      <c r="BE91" s="205">
        <v>0</v>
      </c>
      <c r="BF91" s="205">
        <v>0</v>
      </c>
      <c r="BG91" s="205">
        <v>4</v>
      </c>
      <c r="BH91" s="205">
        <v>3</v>
      </c>
      <c r="BI91" s="205">
        <v>0</v>
      </c>
      <c r="BJ91" s="205"/>
      <c r="BK91" s="205"/>
      <c r="BL91" s="205"/>
      <c r="BM91" s="205"/>
      <c r="BN91" s="205"/>
      <c r="BO91" s="204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  <c r="HF91" s="197"/>
      <c r="HG91" s="197"/>
      <c r="HH91" s="197"/>
      <c r="HI91" s="197"/>
      <c r="HJ91" s="197"/>
      <c r="HK91" s="197"/>
      <c r="HL91" s="197"/>
      <c r="HM91" s="197"/>
      <c r="HN91" s="197"/>
      <c r="HO91" s="197"/>
      <c r="HP91" s="197"/>
      <c r="HQ91" s="197"/>
      <c r="HR91" s="197"/>
      <c r="HS91" s="197"/>
      <c r="HT91" s="197"/>
      <c r="HU91" s="197"/>
      <c r="HV91" s="197"/>
      <c r="HW91" s="197"/>
      <c r="HX91" s="197"/>
      <c r="HY91" s="197"/>
      <c r="HZ91" s="197"/>
      <c r="IA91" s="197"/>
      <c r="IB91" s="197"/>
      <c r="IC91" s="197"/>
      <c r="ID91" s="197"/>
      <c r="IE91" s="197"/>
      <c r="IF91" s="197"/>
      <c r="IG91" s="197"/>
      <c r="IH91" s="197"/>
      <c r="II91" s="197"/>
      <c r="IJ91" s="197"/>
      <c r="IK91" s="197"/>
      <c r="IL91" s="197"/>
      <c r="IM91" s="197"/>
      <c r="IN91" s="197"/>
      <c r="IO91" s="197"/>
      <c r="IP91" s="197"/>
      <c r="IQ91" s="197"/>
      <c r="IR91" s="197"/>
      <c r="IS91" s="197"/>
      <c r="IT91" s="197"/>
      <c r="IU91" s="197"/>
      <c r="IV91" s="197"/>
      <c r="IW91" s="197"/>
    </row>
    <row r="92" spans="1:257">
      <c r="A92" s="208">
        <v>4</v>
      </c>
      <c r="B92" s="205" t="s">
        <v>947</v>
      </c>
      <c r="C92" s="205" t="str">
        <f t="shared" si="30"/>
        <v>TODD BRITTINGHAM</v>
      </c>
      <c r="D92" s="205">
        <v>4</v>
      </c>
      <c r="E92" s="205">
        <v>210</v>
      </c>
      <c r="F92" s="205">
        <v>115</v>
      </c>
      <c r="G92" s="205">
        <v>7</v>
      </c>
      <c r="H92" s="206">
        <f t="shared" si="31"/>
        <v>0.47450980392156861</v>
      </c>
      <c r="I92" s="207"/>
      <c r="J92" s="205">
        <f t="shared" si="32"/>
        <v>73</v>
      </c>
      <c r="K92" s="205">
        <f t="shared" si="33"/>
        <v>34</v>
      </c>
      <c r="L92" s="205">
        <f t="shared" si="34"/>
        <v>2</v>
      </c>
      <c r="M92" s="206">
        <f t="shared" si="35"/>
        <v>0.46575342465753422</v>
      </c>
      <c r="N92" s="205">
        <v>5</v>
      </c>
      <c r="O92" s="205">
        <v>0</v>
      </c>
      <c r="P92" s="205">
        <v>0</v>
      </c>
      <c r="Q92" s="205">
        <v>6</v>
      </c>
      <c r="R92" s="205">
        <v>5</v>
      </c>
      <c r="S92" s="205">
        <v>1</v>
      </c>
      <c r="T92" s="205">
        <v>5</v>
      </c>
      <c r="U92" s="205">
        <v>3</v>
      </c>
      <c r="V92" s="205">
        <v>0</v>
      </c>
      <c r="W92" s="205">
        <v>3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7</v>
      </c>
      <c r="AD92" s="205">
        <v>4</v>
      </c>
      <c r="AE92" s="205">
        <v>0</v>
      </c>
      <c r="AF92" s="205">
        <v>5</v>
      </c>
      <c r="AG92" s="205">
        <v>1</v>
      </c>
      <c r="AH92" s="205">
        <v>0</v>
      </c>
      <c r="AI92" s="205">
        <v>4</v>
      </c>
      <c r="AJ92" s="205">
        <v>4</v>
      </c>
      <c r="AK92" s="205">
        <v>0</v>
      </c>
      <c r="AL92" s="205">
        <v>5</v>
      </c>
      <c r="AM92" s="205">
        <v>3</v>
      </c>
      <c r="AN92" s="205">
        <v>0</v>
      </c>
      <c r="AO92" s="205">
        <v>5</v>
      </c>
      <c r="AP92" s="205">
        <v>0</v>
      </c>
      <c r="AQ92" s="205">
        <v>0</v>
      </c>
      <c r="AR92" s="205">
        <v>5</v>
      </c>
      <c r="AS92" s="205">
        <v>2</v>
      </c>
      <c r="AT92" s="205">
        <v>1</v>
      </c>
      <c r="AU92" s="205">
        <v>3</v>
      </c>
      <c r="AV92" s="205">
        <v>1</v>
      </c>
      <c r="AW92" s="205">
        <v>0</v>
      </c>
      <c r="AX92" s="205">
        <v>4</v>
      </c>
      <c r="AY92" s="205">
        <v>1</v>
      </c>
      <c r="AZ92" s="205">
        <v>0</v>
      </c>
      <c r="BA92" s="205">
        <v>4</v>
      </c>
      <c r="BB92" s="205">
        <v>1</v>
      </c>
      <c r="BC92" s="205">
        <v>0</v>
      </c>
      <c r="BD92" s="205">
        <v>7</v>
      </c>
      <c r="BE92" s="205">
        <v>5</v>
      </c>
      <c r="BF92" s="205">
        <v>0</v>
      </c>
      <c r="BG92" s="205">
        <v>5</v>
      </c>
      <c r="BH92" s="205">
        <v>4</v>
      </c>
      <c r="BI92" s="205">
        <v>0</v>
      </c>
      <c r="BJ92" s="205"/>
      <c r="BK92" s="205"/>
      <c r="BL92" s="205"/>
      <c r="BM92" s="205"/>
      <c r="BN92" s="205"/>
      <c r="BO92" s="204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  <c r="HF92" s="197"/>
      <c r="HG92" s="197"/>
      <c r="HH92" s="197"/>
      <c r="HI92" s="197"/>
      <c r="HJ92" s="197"/>
      <c r="HK92" s="197"/>
      <c r="HL92" s="197"/>
      <c r="HM92" s="197"/>
      <c r="HN92" s="197"/>
      <c r="HO92" s="197"/>
      <c r="HP92" s="197"/>
      <c r="HQ92" s="197"/>
      <c r="HR92" s="197"/>
      <c r="HS92" s="197"/>
      <c r="HT92" s="197"/>
      <c r="HU92" s="197"/>
      <c r="HV92" s="197"/>
      <c r="HW92" s="197"/>
      <c r="HX92" s="197"/>
      <c r="HY92" s="197"/>
      <c r="HZ92" s="197"/>
      <c r="IA92" s="197"/>
      <c r="IB92" s="197"/>
      <c r="IC92" s="197"/>
      <c r="ID92" s="197"/>
      <c r="IE92" s="197"/>
      <c r="IF92" s="197"/>
      <c r="IG92" s="197"/>
      <c r="IH92" s="197"/>
      <c r="II92" s="197"/>
      <c r="IJ92" s="197"/>
      <c r="IK92" s="197"/>
      <c r="IL92" s="197"/>
      <c r="IM92" s="197"/>
      <c r="IN92" s="197"/>
      <c r="IO92" s="197"/>
      <c r="IP92" s="197"/>
      <c r="IQ92" s="197"/>
      <c r="IR92" s="197"/>
      <c r="IS92" s="197"/>
      <c r="IT92" s="197"/>
      <c r="IU92" s="197"/>
      <c r="IV92" s="197"/>
      <c r="IW92" s="197"/>
    </row>
    <row r="93" spans="1:257">
      <c r="A93" s="208">
        <v>5</v>
      </c>
      <c r="B93" s="205" t="s">
        <v>827</v>
      </c>
      <c r="C93" s="205" t="str">
        <f t="shared" si="30"/>
        <v>DEAN SHINAVIER</v>
      </c>
      <c r="D93" s="205">
        <v>20</v>
      </c>
      <c r="E93" s="209">
        <v>961</v>
      </c>
      <c r="F93" s="209">
        <v>493</v>
      </c>
      <c r="G93" s="209">
        <v>15</v>
      </c>
      <c r="H93" s="206">
        <f t="shared" si="31"/>
        <v>0.509765625</v>
      </c>
      <c r="I93" s="207"/>
      <c r="J93" s="205">
        <f t="shared" si="32"/>
        <v>42</v>
      </c>
      <c r="K93" s="205">
        <f t="shared" si="33"/>
        <v>23</v>
      </c>
      <c r="L93" s="205">
        <f t="shared" si="34"/>
        <v>0</v>
      </c>
      <c r="M93" s="206">
        <f t="shared" si="35"/>
        <v>0.54761904761904767</v>
      </c>
      <c r="N93" s="205">
        <v>5</v>
      </c>
      <c r="O93" s="205">
        <v>3</v>
      </c>
      <c r="P93" s="205">
        <v>0</v>
      </c>
      <c r="Q93" s="205">
        <v>6</v>
      </c>
      <c r="R93" s="205">
        <v>3</v>
      </c>
      <c r="S93" s="205">
        <v>0</v>
      </c>
      <c r="T93" s="205">
        <v>2</v>
      </c>
      <c r="U93" s="205">
        <v>1</v>
      </c>
      <c r="V93" s="205">
        <v>0</v>
      </c>
      <c r="W93" s="205">
        <v>4</v>
      </c>
      <c r="X93" s="205">
        <v>0</v>
      </c>
      <c r="Y93" s="205">
        <v>0</v>
      </c>
      <c r="Z93" s="205">
        <v>6</v>
      </c>
      <c r="AA93" s="205">
        <v>3</v>
      </c>
      <c r="AB93" s="205">
        <v>0</v>
      </c>
      <c r="AC93" s="205">
        <v>0</v>
      </c>
      <c r="AD93" s="205">
        <v>0</v>
      </c>
      <c r="AE93" s="205">
        <v>0</v>
      </c>
      <c r="AF93" s="205">
        <v>4</v>
      </c>
      <c r="AG93" s="205">
        <v>1</v>
      </c>
      <c r="AH93" s="205">
        <v>0</v>
      </c>
      <c r="AI93" s="205">
        <v>4</v>
      </c>
      <c r="AJ93" s="205">
        <v>2</v>
      </c>
      <c r="AK93" s="205">
        <v>0</v>
      </c>
      <c r="AL93" s="205">
        <v>3</v>
      </c>
      <c r="AM93" s="205">
        <v>3</v>
      </c>
      <c r="AN93" s="205">
        <v>0</v>
      </c>
      <c r="AO93" s="205">
        <v>2</v>
      </c>
      <c r="AP93" s="205">
        <v>1</v>
      </c>
      <c r="AQ93" s="205">
        <v>0</v>
      </c>
      <c r="AR93" s="205">
        <v>6</v>
      </c>
      <c r="AS93" s="205">
        <v>6</v>
      </c>
      <c r="AT93" s="205">
        <v>0</v>
      </c>
      <c r="AU93" s="205">
        <v>0</v>
      </c>
      <c r="AV93" s="205">
        <v>0</v>
      </c>
      <c r="AW93" s="205">
        <v>0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205">
        <v>0</v>
      </c>
      <c r="BD93" s="205">
        <v>0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205"/>
      <c r="BK93" s="205"/>
      <c r="BL93" s="205"/>
      <c r="BM93" s="205"/>
      <c r="BN93" s="205"/>
      <c r="BO93" s="204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G93" s="197"/>
      <c r="FH93" s="197"/>
      <c r="FI93" s="197"/>
      <c r="FJ93" s="197"/>
      <c r="FK93" s="197"/>
      <c r="FL93" s="197"/>
      <c r="FM93" s="197"/>
      <c r="FN93" s="197"/>
      <c r="FO93" s="197"/>
      <c r="FP93" s="197"/>
      <c r="FQ93" s="197"/>
      <c r="FR93" s="197"/>
      <c r="FS93" s="197"/>
      <c r="FT93" s="197"/>
      <c r="FU93" s="197"/>
      <c r="FV93" s="197"/>
      <c r="FW93" s="197"/>
      <c r="FX93" s="197"/>
      <c r="FY93" s="197"/>
      <c r="FZ93" s="197"/>
      <c r="GA93" s="197"/>
      <c r="GB93" s="197"/>
      <c r="GC93" s="197"/>
      <c r="GD93" s="197"/>
      <c r="GE93" s="197"/>
      <c r="GF93" s="197"/>
      <c r="GG93" s="197"/>
      <c r="GH93" s="197"/>
      <c r="GI93" s="197"/>
      <c r="GJ93" s="197"/>
      <c r="GK93" s="197"/>
      <c r="GL93" s="197"/>
      <c r="GM93" s="197"/>
      <c r="GN93" s="197"/>
      <c r="GO93" s="197"/>
      <c r="GP93" s="197"/>
      <c r="GQ93" s="197"/>
      <c r="GR93" s="197"/>
      <c r="GS93" s="197"/>
      <c r="GT93" s="197"/>
      <c r="GU93" s="197"/>
      <c r="GV93" s="197"/>
      <c r="GW93" s="197"/>
      <c r="GX93" s="197"/>
      <c r="GY93" s="197"/>
      <c r="GZ93" s="197"/>
      <c r="HA93" s="197"/>
      <c r="HB93" s="197"/>
      <c r="HC93" s="197"/>
      <c r="HD93" s="197"/>
      <c r="HE93" s="197"/>
      <c r="HF93" s="197"/>
      <c r="HG93" s="197"/>
      <c r="HH93" s="197"/>
      <c r="HI93" s="197"/>
      <c r="HJ93" s="197"/>
      <c r="HK93" s="197"/>
      <c r="HL93" s="197"/>
      <c r="HM93" s="197"/>
      <c r="HN93" s="197"/>
      <c r="HO93" s="197"/>
      <c r="HP93" s="197"/>
      <c r="HQ93" s="197"/>
      <c r="HR93" s="197"/>
      <c r="HS93" s="197"/>
      <c r="HT93" s="197"/>
      <c r="HU93" s="197"/>
      <c r="HV93" s="197"/>
      <c r="HW93" s="197"/>
      <c r="HX93" s="197"/>
      <c r="HY93" s="197"/>
      <c r="HZ93" s="197"/>
      <c r="IA93" s="197"/>
      <c r="IB93" s="197"/>
      <c r="IC93" s="197"/>
      <c r="ID93" s="197"/>
      <c r="IE93" s="197"/>
      <c r="IF93" s="197"/>
      <c r="IG93" s="197"/>
      <c r="IH93" s="197"/>
      <c r="II93" s="197"/>
      <c r="IJ93" s="197"/>
      <c r="IK93" s="197"/>
      <c r="IL93" s="197"/>
      <c r="IM93" s="197"/>
      <c r="IN93" s="197"/>
      <c r="IO93" s="197"/>
      <c r="IP93" s="197"/>
      <c r="IQ93" s="197"/>
      <c r="IR93" s="197"/>
      <c r="IS93" s="197"/>
      <c r="IT93" s="197"/>
      <c r="IU93" s="197"/>
      <c r="IV93" s="197"/>
      <c r="IW93" s="197"/>
    </row>
    <row r="94" spans="1:257">
      <c r="A94" s="208">
        <v>6</v>
      </c>
      <c r="B94" s="205" t="s">
        <v>977</v>
      </c>
      <c r="C94" s="205" t="str">
        <f t="shared" si="30"/>
        <v>KEVIN CYNOWA</v>
      </c>
      <c r="D94" s="205">
        <v>5</v>
      </c>
      <c r="E94" s="209">
        <v>255</v>
      </c>
      <c r="F94" s="209">
        <v>121</v>
      </c>
      <c r="G94" s="209">
        <v>6</v>
      </c>
      <c r="H94" s="206">
        <f t="shared" si="31"/>
        <v>0.46956521739130436</v>
      </c>
      <c r="I94" s="207"/>
      <c r="J94" s="205">
        <f t="shared" si="32"/>
        <v>76</v>
      </c>
      <c r="K94" s="205">
        <f t="shared" si="33"/>
        <v>42</v>
      </c>
      <c r="L94" s="205">
        <f t="shared" si="34"/>
        <v>1</v>
      </c>
      <c r="M94" s="206">
        <f t="shared" si="35"/>
        <v>0.55263157894736847</v>
      </c>
      <c r="N94" s="205">
        <v>5</v>
      </c>
      <c r="O94" s="205">
        <v>3</v>
      </c>
      <c r="P94" s="205">
        <v>0</v>
      </c>
      <c r="Q94" s="205">
        <v>6</v>
      </c>
      <c r="R94" s="205">
        <v>4</v>
      </c>
      <c r="S94" s="205">
        <v>0</v>
      </c>
      <c r="T94" s="205">
        <v>5</v>
      </c>
      <c r="U94" s="205">
        <v>2</v>
      </c>
      <c r="V94" s="205">
        <v>0</v>
      </c>
      <c r="W94" s="205">
        <v>3</v>
      </c>
      <c r="X94" s="205">
        <v>2</v>
      </c>
      <c r="Y94" s="205">
        <v>0</v>
      </c>
      <c r="Z94" s="205">
        <v>0</v>
      </c>
      <c r="AA94" s="205">
        <v>0</v>
      </c>
      <c r="AB94" s="205">
        <v>0</v>
      </c>
      <c r="AC94" s="205">
        <v>7</v>
      </c>
      <c r="AD94" s="205">
        <v>5</v>
      </c>
      <c r="AE94" s="205">
        <v>0</v>
      </c>
      <c r="AF94" s="205">
        <v>5</v>
      </c>
      <c r="AG94" s="205">
        <v>3</v>
      </c>
      <c r="AH94" s="205">
        <v>0</v>
      </c>
      <c r="AI94" s="205">
        <v>5</v>
      </c>
      <c r="AJ94" s="205">
        <v>2</v>
      </c>
      <c r="AK94" s="205">
        <v>0</v>
      </c>
      <c r="AL94" s="205">
        <v>5</v>
      </c>
      <c r="AM94" s="205">
        <v>3</v>
      </c>
      <c r="AN94" s="205">
        <v>0</v>
      </c>
      <c r="AO94" s="205">
        <v>5</v>
      </c>
      <c r="AP94" s="205">
        <v>3</v>
      </c>
      <c r="AQ94" s="205">
        <v>0</v>
      </c>
      <c r="AR94" s="205">
        <v>7</v>
      </c>
      <c r="AS94" s="205">
        <v>4</v>
      </c>
      <c r="AT94" s="205">
        <v>1</v>
      </c>
      <c r="AU94" s="205">
        <v>4</v>
      </c>
      <c r="AV94" s="205">
        <v>3</v>
      </c>
      <c r="AW94" s="205">
        <v>0</v>
      </c>
      <c r="AX94" s="205">
        <v>4</v>
      </c>
      <c r="AY94" s="205">
        <v>2</v>
      </c>
      <c r="AZ94" s="205">
        <v>0</v>
      </c>
      <c r="BA94" s="205">
        <v>4</v>
      </c>
      <c r="BB94" s="205">
        <v>1</v>
      </c>
      <c r="BC94" s="205">
        <v>0</v>
      </c>
      <c r="BD94" s="205">
        <v>7</v>
      </c>
      <c r="BE94" s="205">
        <v>3</v>
      </c>
      <c r="BF94" s="205">
        <v>0</v>
      </c>
      <c r="BG94" s="205">
        <v>4</v>
      </c>
      <c r="BH94" s="205">
        <v>2</v>
      </c>
      <c r="BI94" s="205">
        <v>0</v>
      </c>
      <c r="BJ94" s="205"/>
      <c r="BK94" s="205"/>
      <c r="BL94" s="205"/>
      <c r="BM94" s="205"/>
      <c r="BN94" s="205"/>
      <c r="BO94" s="204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  <c r="HF94" s="197"/>
      <c r="HG94" s="197"/>
      <c r="HH94" s="197"/>
      <c r="HI94" s="197"/>
      <c r="HJ94" s="197"/>
      <c r="HK94" s="197"/>
      <c r="HL94" s="197"/>
      <c r="HM94" s="197"/>
      <c r="HN94" s="197"/>
      <c r="HO94" s="197"/>
      <c r="HP94" s="197"/>
      <c r="HQ94" s="197"/>
      <c r="HR94" s="197"/>
      <c r="HS94" s="197"/>
      <c r="HT94" s="197"/>
      <c r="HU94" s="197"/>
      <c r="HV94" s="197"/>
      <c r="HW94" s="197"/>
      <c r="HX94" s="197"/>
      <c r="HY94" s="197"/>
      <c r="HZ94" s="197"/>
      <c r="IA94" s="197"/>
      <c r="IB94" s="197"/>
      <c r="IC94" s="197"/>
      <c r="ID94" s="197"/>
      <c r="IE94" s="197"/>
      <c r="IF94" s="197"/>
      <c r="IG94" s="197"/>
      <c r="IH94" s="197"/>
      <c r="II94" s="197"/>
      <c r="IJ94" s="197"/>
      <c r="IK94" s="197"/>
      <c r="IL94" s="197"/>
      <c r="IM94" s="197"/>
      <c r="IN94" s="197"/>
      <c r="IO94" s="197"/>
      <c r="IP94" s="197"/>
      <c r="IQ94" s="197"/>
      <c r="IR94" s="197"/>
      <c r="IS94" s="197"/>
      <c r="IT94" s="197"/>
      <c r="IU94" s="197"/>
      <c r="IV94" s="197"/>
      <c r="IW94" s="197"/>
    </row>
    <row r="95" spans="1:257">
      <c r="A95" s="208">
        <v>7</v>
      </c>
      <c r="B95" s="205" t="s">
        <v>946</v>
      </c>
      <c r="C95" s="205" t="str">
        <f t="shared" si="30"/>
        <v>WAYNE FALLIS</v>
      </c>
      <c r="D95" s="205">
        <v>10</v>
      </c>
      <c r="E95" s="205">
        <v>512</v>
      </c>
      <c r="F95" s="205">
        <v>261</v>
      </c>
      <c r="G95" s="205">
        <v>5</v>
      </c>
      <c r="H95" s="206">
        <f t="shared" si="31"/>
        <v>0.29729729729729731</v>
      </c>
      <c r="I95" s="207"/>
      <c r="J95" s="205">
        <f t="shared" si="32"/>
        <v>50</v>
      </c>
      <c r="K95" s="205">
        <f t="shared" si="33"/>
        <v>31</v>
      </c>
      <c r="L95" s="205">
        <f t="shared" si="34"/>
        <v>0</v>
      </c>
      <c r="M95" s="206">
        <f t="shared" si="35"/>
        <v>0.62</v>
      </c>
      <c r="N95" s="205">
        <v>4</v>
      </c>
      <c r="O95" s="205">
        <v>4</v>
      </c>
      <c r="P95" s="205">
        <v>0</v>
      </c>
      <c r="Q95" s="205">
        <v>4</v>
      </c>
      <c r="R95" s="205">
        <v>2</v>
      </c>
      <c r="S95" s="205">
        <v>0</v>
      </c>
      <c r="T95" s="205">
        <v>5</v>
      </c>
      <c r="U95" s="205">
        <v>3</v>
      </c>
      <c r="V95" s="205">
        <v>0</v>
      </c>
      <c r="W95" s="205">
        <v>4</v>
      </c>
      <c r="X95" s="205">
        <v>3</v>
      </c>
      <c r="Y95" s="205">
        <v>0</v>
      </c>
      <c r="Z95" s="205">
        <v>0</v>
      </c>
      <c r="AA95" s="205">
        <v>0</v>
      </c>
      <c r="AB95" s="205">
        <v>0</v>
      </c>
      <c r="AC95" s="205">
        <v>6</v>
      </c>
      <c r="AD95" s="205">
        <v>4</v>
      </c>
      <c r="AE95" s="205">
        <v>0</v>
      </c>
      <c r="AF95" s="205">
        <v>2</v>
      </c>
      <c r="AG95" s="205">
        <v>1</v>
      </c>
      <c r="AH95" s="205">
        <v>0</v>
      </c>
      <c r="AI95" s="205">
        <v>4</v>
      </c>
      <c r="AJ95" s="205">
        <v>4</v>
      </c>
      <c r="AK95" s="205">
        <v>0</v>
      </c>
      <c r="AL95" s="205">
        <v>5</v>
      </c>
      <c r="AM95" s="205">
        <v>2</v>
      </c>
      <c r="AN95" s="205">
        <v>0</v>
      </c>
      <c r="AO95" s="205">
        <v>0</v>
      </c>
      <c r="AP95" s="205">
        <v>0</v>
      </c>
      <c r="AQ95" s="205">
        <v>0</v>
      </c>
      <c r="AR95" s="205">
        <v>5</v>
      </c>
      <c r="AS95" s="205">
        <v>2</v>
      </c>
      <c r="AT95" s="205">
        <v>0</v>
      </c>
      <c r="AU95" s="205">
        <v>4</v>
      </c>
      <c r="AV95" s="205">
        <v>3</v>
      </c>
      <c r="AW95" s="205">
        <v>0</v>
      </c>
      <c r="AX95" s="205">
        <v>3</v>
      </c>
      <c r="AY95" s="205">
        <v>2</v>
      </c>
      <c r="AZ95" s="205">
        <v>0</v>
      </c>
      <c r="BA95" s="205">
        <v>4</v>
      </c>
      <c r="BB95" s="205">
        <v>1</v>
      </c>
      <c r="BC95" s="205">
        <v>0</v>
      </c>
      <c r="BD95" s="205">
        <v>0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205"/>
      <c r="BK95" s="205"/>
      <c r="BL95" s="205"/>
      <c r="BM95" s="205"/>
      <c r="BN95" s="205"/>
      <c r="BO95" s="204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  <c r="HF95" s="197"/>
      <c r="HG95" s="197"/>
      <c r="HH95" s="197"/>
      <c r="HI95" s="197"/>
      <c r="HJ95" s="197"/>
      <c r="HK95" s="197"/>
      <c r="HL95" s="197"/>
      <c r="HM95" s="197"/>
      <c r="HN95" s="197"/>
      <c r="HO95" s="197"/>
      <c r="HP95" s="197"/>
      <c r="HQ95" s="197"/>
      <c r="HR95" s="197"/>
      <c r="HS95" s="197"/>
      <c r="HT95" s="197"/>
      <c r="HU95" s="197"/>
      <c r="HV95" s="197"/>
      <c r="HW95" s="197"/>
      <c r="HX95" s="197"/>
      <c r="HY95" s="197"/>
      <c r="HZ95" s="197"/>
      <c r="IA95" s="197"/>
      <c r="IB95" s="197"/>
      <c r="IC95" s="197"/>
      <c r="ID95" s="197"/>
      <c r="IE95" s="197"/>
      <c r="IF95" s="197"/>
      <c r="IG95" s="197"/>
      <c r="IH95" s="197"/>
      <c r="II95" s="197"/>
      <c r="IJ95" s="197"/>
      <c r="IK95" s="197"/>
      <c r="IL95" s="197"/>
      <c r="IM95" s="197"/>
      <c r="IN95" s="197"/>
      <c r="IO95" s="197"/>
      <c r="IP95" s="197"/>
      <c r="IQ95" s="197"/>
      <c r="IR95" s="197"/>
      <c r="IS95" s="197"/>
      <c r="IT95" s="197"/>
      <c r="IU95" s="197"/>
      <c r="IV95" s="197"/>
      <c r="IW95" s="197"/>
    </row>
    <row r="96" spans="1:257">
      <c r="A96" s="208">
        <v>8</v>
      </c>
      <c r="B96" s="205" t="s">
        <v>840</v>
      </c>
      <c r="C96" s="205" t="str">
        <f t="shared" si="30"/>
        <v>CHRIS MESSINA</v>
      </c>
      <c r="D96" s="205">
        <v>7</v>
      </c>
      <c r="E96" s="205">
        <v>345</v>
      </c>
      <c r="F96" s="205">
        <v>162</v>
      </c>
      <c r="G96" s="205">
        <v>9</v>
      </c>
      <c r="H96" s="206">
        <f t="shared" si="31"/>
        <v>0.52051835853131745</v>
      </c>
      <c r="I96" s="207"/>
      <c r="J96" s="205">
        <f t="shared" si="32"/>
        <v>37</v>
      </c>
      <c r="K96" s="205">
        <f t="shared" si="33"/>
        <v>16</v>
      </c>
      <c r="L96" s="205">
        <f t="shared" si="34"/>
        <v>1</v>
      </c>
      <c r="M96" s="206">
        <f t="shared" si="35"/>
        <v>0.43243243243243246</v>
      </c>
      <c r="N96" s="205">
        <v>5</v>
      </c>
      <c r="O96" s="205">
        <v>1</v>
      </c>
      <c r="P96" s="205">
        <v>0</v>
      </c>
      <c r="Q96" s="205">
        <v>0</v>
      </c>
      <c r="R96" s="205">
        <v>0</v>
      </c>
      <c r="S96" s="205">
        <v>0</v>
      </c>
      <c r="T96" s="205">
        <v>2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5</v>
      </c>
      <c r="AA96" s="205">
        <v>1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0</v>
      </c>
      <c r="AH96" s="205">
        <v>0</v>
      </c>
      <c r="AI96" s="205">
        <v>0</v>
      </c>
      <c r="AJ96" s="205">
        <v>0</v>
      </c>
      <c r="AK96" s="205">
        <v>0</v>
      </c>
      <c r="AL96" s="205">
        <v>2</v>
      </c>
      <c r="AM96" s="205">
        <v>1</v>
      </c>
      <c r="AN96" s="205">
        <v>0</v>
      </c>
      <c r="AO96" s="205">
        <v>1</v>
      </c>
      <c r="AP96" s="205">
        <v>1</v>
      </c>
      <c r="AQ96" s="205">
        <v>0</v>
      </c>
      <c r="AR96" s="205">
        <v>0</v>
      </c>
      <c r="AS96" s="205">
        <v>0</v>
      </c>
      <c r="AT96" s="205">
        <v>0</v>
      </c>
      <c r="AU96" s="205">
        <v>4</v>
      </c>
      <c r="AV96" s="205">
        <v>2</v>
      </c>
      <c r="AW96" s="205">
        <v>0</v>
      </c>
      <c r="AX96" s="205">
        <v>3</v>
      </c>
      <c r="AY96" s="205">
        <v>1</v>
      </c>
      <c r="AZ96" s="205">
        <v>0</v>
      </c>
      <c r="BA96" s="205">
        <v>4</v>
      </c>
      <c r="BB96" s="205">
        <v>3</v>
      </c>
      <c r="BC96" s="205">
        <v>0</v>
      </c>
      <c r="BD96" s="205">
        <v>7</v>
      </c>
      <c r="BE96" s="205">
        <v>4</v>
      </c>
      <c r="BF96" s="205">
        <v>1</v>
      </c>
      <c r="BG96" s="205">
        <v>4</v>
      </c>
      <c r="BH96" s="205">
        <v>2</v>
      </c>
      <c r="BI96" s="205">
        <v>0</v>
      </c>
      <c r="BJ96" s="205"/>
      <c r="BK96" s="205"/>
      <c r="BL96" s="205"/>
      <c r="BM96" s="205"/>
      <c r="BN96" s="205"/>
      <c r="BO96" s="204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  <c r="HF96" s="197"/>
      <c r="HG96" s="197"/>
      <c r="HH96" s="197"/>
      <c r="HI96" s="197"/>
      <c r="HJ96" s="197"/>
      <c r="HK96" s="197"/>
      <c r="HL96" s="197"/>
      <c r="HM96" s="197"/>
      <c r="HN96" s="197"/>
      <c r="HO96" s="197"/>
      <c r="HP96" s="197"/>
      <c r="HQ96" s="197"/>
      <c r="HR96" s="197"/>
      <c r="HS96" s="197"/>
      <c r="HT96" s="197"/>
      <c r="HU96" s="197"/>
      <c r="HV96" s="197"/>
      <c r="HW96" s="197"/>
      <c r="HX96" s="197"/>
      <c r="HY96" s="197"/>
      <c r="HZ96" s="197"/>
      <c r="IA96" s="197"/>
      <c r="IB96" s="197"/>
      <c r="IC96" s="197"/>
      <c r="ID96" s="197"/>
      <c r="IE96" s="197"/>
      <c r="IF96" s="197"/>
      <c r="IG96" s="197"/>
      <c r="IH96" s="197"/>
      <c r="II96" s="197"/>
      <c r="IJ96" s="197"/>
      <c r="IK96" s="197"/>
      <c r="IL96" s="197"/>
      <c r="IM96" s="197"/>
      <c r="IN96" s="197"/>
      <c r="IO96" s="197"/>
      <c r="IP96" s="197"/>
      <c r="IQ96" s="197"/>
      <c r="IR96" s="197"/>
      <c r="IS96" s="197"/>
      <c r="IT96" s="197"/>
      <c r="IU96" s="197"/>
      <c r="IV96" s="197"/>
      <c r="IW96" s="197"/>
    </row>
    <row r="97" spans="1:257">
      <c r="A97" s="208">
        <v>9</v>
      </c>
      <c r="B97" s="205" t="s">
        <v>839</v>
      </c>
      <c r="C97" s="205" t="str">
        <f t="shared" si="30"/>
        <v>RYAN CADDICK</v>
      </c>
      <c r="D97" s="205">
        <v>3</v>
      </c>
      <c r="E97" s="205">
        <v>148</v>
      </c>
      <c r="F97" s="205">
        <v>44</v>
      </c>
      <c r="G97" s="205">
        <v>0</v>
      </c>
      <c r="H97" s="206">
        <f t="shared" si="31"/>
        <v>0.54489164086687303</v>
      </c>
      <c r="I97" s="207"/>
      <c r="J97" s="205">
        <f t="shared" si="32"/>
        <v>66</v>
      </c>
      <c r="K97" s="205">
        <f t="shared" si="33"/>
        <v>27</v>
      </c>
      <c r="L97" s="205">
        <f t="shared" si="34"/>
        <v>0</v>
      </c>
      <c r="M97" s="206">
        <f t="shared" si="35"/>
        <v>0.40909090909090912</v>
      </c>
      <c r="N97" s="205">
        <v>2</v>
      </c>
      <c r="O97" s="205">
        <v>1</v>
      </c>
      <c r="P97" s="205">
        <v>0</v>
      </c>
      <c r="Q97" s="205">
        <v>5</v>
      </c>
      <c r="R97" s="205">
        <v>3</v>
      </c>
      <c r="S97" s="205">
        <v>0</v>
      </c>
      <c r="T97" s="205">
        <v>4</v>
      </c>
      <c r="U97" s="205">
        <v>1</v>
      </c>
      <c r="V97" s="205">
        <v>0</v>
      </c>
      <c r="W97" s="205">
        <v>4</v>
      </c>
      <c r="X97" s="205">
        <v>1</v>
      </c>
      <c r="Y97" s="205">
        <v>0</v>
      </c>
      <c r="Z97" s="205">
        <v>5</v>
      </c>
      <c r="AA97" s="205">
        <v>2</v>
      </c>
      <c r="AB97" s="205">
        <v>0</v>
      </c>
      <c r="AC97" s="205">
        <v>6</v>
      </c>
      <c r="AD97" s="205">
        <v>3</v>
      </c>
      <c r="AE97" s="205">
        <v>0</v>
      </c>
      <c r="AF97" s="205">
        <v>4</v>
      </c>
      <c r="AG97" s="205">
        <v>4</v>
      </c>
      <c r="AH97" s="205">
        <v>0</v>
      </c>
      <c r="AI97" s="205">
        <v>4</v>
      </c>
      <c r="AJ97" s="205">
        <v>1</v>
      </c>
      <c r="AK97" s="205">
        <v>0</v>
      </c>
      <c r="AL97" s="205">
        <v>5</v>
      </c>
      <c r="AM97" s="205">
        <v>1</v>
      </c>
      <c r="AN97" s="205">
        <v>0</v>
      </c>
      <c r="AO97" s="205">
        <v>4</v>
      </c>
      <c r="AP97" s="205">
        <v>2</v>
      </c>
      <c r="AQ97" s="205">
        <v>0</v>
      </c>
      <c r="AR97" s="205">
        <v>3</v>
      </c>
      <c r="AS97" s="205">
        <v>1</v>
      </c>
      <c r="AT97" s="205">
        <v>0</v>
      </c>
      <c r="AU97" s="205">
        <v>3</v>
      </c>
      <c r="AV97" s="205">
        <v>0</v>
      </c>
      <c r="AW97" s="205">
        <v>0</v>
      </c>
      <c r="AX97" s="205">
        <v>3</v>
      </c>
      <c r="AY97" s="205">
        <v>0</v>
      </c>
      <c r="AZ97" s="205">
        <v>0</v>
      </c>
      <c r="BA97" s="205">
        <v>3</v>
      </c>
      <c r="BB97" s="205">
        <v>1</v>
      </c>
      <c r="BC97" s="205">
        <v>0</v>
      </c>
      <c r="BD97" s="205">
        <v>6</v>
      </c>
      <c r="BE97" s="205">
        <v>2</v>
      </c>
      <c r="BF97" s="205">
        <v>0</v>
      </c>
      <c r="BG97" s="205">
        <v>5</v>
      </c>
      <c r="BH97" s="205">
        <v>4</v>
      </c>
      <c r="BI97" s="205">
        <v>0</v>
      </c>
      <c r="BJ97" s="205"/>
      <c r="BK97" s="205"/>
      <c r="BL97" s="205"/>
      <c r="BM97" s="205"/>
      <c r="BN97" s="205"/>
      <c r="BO97" s="204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197"/>
      <c r="CM97" s="197"/>
      <c r="CN97" s="197"/>
      <c r="CO97" s="197"/>
      <c r="CP97" s="197"/>
      <c r="CQ97" s="197"/>
      <c r="CR97" s="197"/>
      <c r="CS97" s="197"/>
      <c r="CT97" s="197"/>
      <c r="CU97" s="197"/>
      <c r="CV97" s="197"/>
      <c r="CW97" s="197"/>
      <c r="CX97" s="197"/>
      <c r="CY97" s="197"/>
      <c r="CZ97" s="197"/>
      <c r="DA97" s="197"/>
      <c r="DB97" s="197"/>
      <c r="DC97" s="197"/>
      <c r="DD97" s="197"/>
      <c r="DE97" s="197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  <c r="HF97" s="197"/>
      <c r="HG97" s="197"/>
      <c r="HH97" s="197"/>
      <c r="HI97" s="197"/>
      <c r="HJ97" s="197"/>
      <c r="HK97" s="197"/>
      <c r="HL97" s="197"/>
      <c r="HM97" s="197"/>
      <c r="HN97" s="197"/>
      <c r="HO97" s="197"/>
      <c r="HP97" s="197"/>
      <c r="HQ97" s="197"/>
      <c r="HR97" s="197"/>
      <c r="HS97" s="197"/>
      <c r="HT97" s="197"/>
      <c r="HU97" s="197"/>
      <c r="HV97" s="197"/>
      <c r="HW97" s="197"/>
      <c r="HX97" s="197"/>
      <c r="HY97" s="197"/>
      <c r="HZ97" s="197"/>
      <c r="IA97" s="197"/>
      <c r="IB97" s="197"/>
      <c r="IC97" s="197"/>
      <c r="ID97" s="197"/>
      <c r="IE97" s="197"/>
      <c r="IF97" s="197"/>
      <c r="IG97" s="197"/>
      <c r="IH97" s="197"/>
      <c r="II97" s="197"/>
      <c r="IJ97" s="197"/>
      <c r="IK97" s="197"/>
      <c r="IL97" s="197"/>
      <c r="IM97" s="197"/>
      <c r="IN97" s="197"/>
      <c r="IO97" s="197"/>
      <c r="IP97" s="197"/>
      <c r="IQ97" s="197"/>
      <c r="IR97" s="197"/>
      <c r="IS97" s="197"/>
      <c r="IT97" s="197"/>
      <c r="IU97" s="197"/>
      <c r="IV97" s="197"/>
      <c r="IW97" s="197"/>
    </row>
    <row r="98" spans="1:257">
      <c r="A98" s="208">
        <v>10</v>
      </c>
      <c r="B98" s="205" t="s">
        <v>842</v>
      </c>
      <c r="C98" s="205" t="str">
        <f t="shared" si="30"/>
        <v>DENNIS HARTWICK</v>
      </c>
      <c r="D98" s="205">
        <v>10</v>
      </c>
      <c r="E98" s="205">
        <v>463</v>
      </c>
      <c r="F98" s="205">
        <v>241</v>
      </c>
      <c r="G98" s="205">
        <v>4</v>
      </c>
      <c r="H98" s="206">
        <f t="shared" si="31"/>
        <v>0.42508143322475572</v>
      </c>
      <c r="I98" s="207"/>
      <c r="J98" s="205">
        <f t="shared" si="32"/>
        <v>48</v>
      </c>
      <c r="K98" s="205">
        <f t="shared" si="33"/>
        <v>26</v>
      </c>
      <c r="L98" s="205">
        <f t="shared" si="34"/>
        <v>1</v>
      </c>
      <c r="M98" s="206">
        <f t="shared" si="35"/>
        <v>0.54166666666666663</v>
      </c>
      <c r="N98" s="205">
        <v>3</v>
      </c>
      <c r="O98" s="205">
        <v>0</v>
      </c>
      <c r="P98" s="205">
        <v>0</v>
      </c>
      <c r="Q98" s="205">
        <v>5</v>
      </c>
      <c r="R98" s="205">
        <v>2</v>
      </c>
      <c r="S98" s="205">
        <v>0</v>
      </c>
      <c r="T98" s="205">
        <v>4</v>
      </c>
      <c r="U98" s="205">
        <v>3</v>
      </c>
      <c r="V98" s="205">
        <v>0</v>
      </c>
      <c r="W98" s="205">
        <v>0</v>
      </c>
      <c r="X98" s="205">
        <v>0</v>
      </c>
      <c r="Y98" s="205">
        <v>0</v>
      </c>
      <c r="Z98" s="205">
        <v>5</v>
      </c>
      <c r="AA98" s="205">
        <v>2</v>
      </c>
      <c r="AB98" s="205">
        <v>0</v>
      </c>
      <c r="AC98" s="205">
        <v>0</v>
      </c>
      <c r="AD98" s="205">
        <v>0</v>
      </c>
      <c r="AE98" s="205">
        <v>0</v>
      </c>
      <c r="AF98" s="205">
        <v>4</v>
      </c>
      <c r="AG98" s="205">
        <v>3</v>
      </c>
      <c r="AH98" s="205">
        <v>0</v>
      </c>
      <c r="AI98" s="205">
        <v>4</v>
      </c>
      <c r="AJ98" s="205">
        <v>1</v>
      </c>
      <c r="AK98" s="205">
        <v>0</v>
      </c>
      <c r="AL98" s="205">
        <v>5</v>
      </c>
      <c r="AM98" s="205">
        <v>3</v>
      </c>
      <c r="AN98" s="205">
        <v>0</v>
      </c>
      <c r="AO98" s="205">
        <v>4</v>
      </c>
      <c r="AP98" s="205">
        <v>1</v>
      </c>
      <c r="AQ98" s="205">
        <v>0</v>
      </c>
      <c r="AR98" s="205">
        <v>0</v>
      </c>
      <c r="AS98" s="205">
        <v>0</v>
      </c>
      <c r="AT98" s="205">
        <v>0</v>
      </c>
      <c r="AU98" s="205">
        <v>0</v>
      </c>
      <c r="AV98" s="205">
        <v>0</v>
      </c>
      <c r="AW98" s="205">
        <v>0</v>
      </c>
      <c r="AX98" s="205">
        <v>0</v>
      </c>
      <c r="AY98" s="205">
        <v>0</v>
      </c>
      <c r="AZ98" s="205">
        <v>0</v>
      </c>
      <c r="BA98" s="205">
        <v>3</v>
      </c>
      <c r="BB98" s="205">
        <v>2</v>
      </c>
      <c r="BC98" s="205">
        <v>0</v>
      </c>
      <c r="BD98" s="205">
        <v>6</v>
      </c>
      <c r="BE98" s="205">
        <v>5</v>
      </c>
      <c r="BF98" s="205">
        <v>1</v>
      </c>
      <c r="BG98" s="205">
        <v>5</v>
      </c>
      <c r="BH98" s="205">
        <v>4</v>
      </c>
      <c r="BI98" s="205">
        <v>0</v>
      </c>
      <c r="BJ98" s="205"/>
      <c r="BK98" s="205"/>
      <c r="BL98" s="205"/>
      <c r="BM98" s="205"/>
      <c r="BN98" s="205"/>
      <c r="BO98" s="204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  <c r="HF98" s="197"/>
      <c r="HG98" s="197"/>
      <c r="HH98" s="197"/>
      <c r="HI98" s="197"/>
      <c r="HJ98" s="197"/>
      <c r="HK98" s="197"/>
      <c r="HL98" s="197"/>
      <c r="HM98" s="197"/>
      <c r="HN98" s="197"/>
      <c r="HO98" s="197"/>
      <c r="HP98" s="197"/>
      <c r="HQ98" s="197"/>
      <c r="HR98" s="197"/>
      <c r="HS98" s="197"/>
      <c r="HT98" s="197"/>
      <c r="HU98" s="197"/>
      <c r="HV98" s="197"/>
      <c r="HW98" s="197"/>
      <c r="HX98" s="197"/>
      <c r="HY98" s="197"/>
      <c r="HZ98" s="197"/>
      <c r="IA98" s="197"/>
      <c r="IB98" s="197"/>
      <c r="IC98" s="197"/>
      <c r="ID98" s="197"/>
      <c r="IE98" s="197"/>
      <c r="IF98" s="197"/>
      <c r="IG98" s="197"/>
      <c r="IH98" s="197"/>
      <c r="II98" s="197"/>
      <c r="IJ98" s="197"/>
      <c r="IK98" s="197"/>
      <c r="IL98" s="197"/>
      <c r="IM98" s="197"/>
      <c r="IN98" s="197"/>
      <c r="IO98" s="197"/>
      <c r="IP98" s="197"/>
      <c r="IQ98" s="197"/>
      <c r="IR98" s="197"/>
      <c r="IS98" s="197"/>
      <c r="IT98" s="197"/>
      <c r="IU98" s="197"/>
      <c r="IV98" s="197"/>
      <c r="IW98" s="197"/>
    </row>
    <row r="99" spans="1:257">
      <c r="A99" s="208">
        <v>11</v>
      </c>
      <c r="B99" s="205" t="s">
        <v>911</v>
      </c>
      <c r="C99" s="205" t="str">
        <f t="shared" si="30"/>
        <v>JIM MORRIS</v>
      </c>
      <c r="D99" s="205">
        <v>7</v>
      </c>
      <c r="E99" s="209">
        <v>323</v>
      </c>
      <c r="F99" s="209">
        <v>176</v>
      </c>
      <c r="G99" s="209">
        <v>6</v>
      </c>
      <c r="H99" s="206">
        <f t="shared" si="31"/>
        <v>0.44408945686900958</v>
      </c>
      <c r="I99" s="207"/>
      <c r="J99" s="205">
        <f t="shared" si="32"/>
        <v>60</v>
      </c>
      <c r="K99" s="205">
        <f t="shared" si="33"/>
        <v>36</v>
      </c>
      <c r="L99" s="205">
        <f t="shared" si="34"/>
        <v>3</v>
      </c>
      <c r="M99" s="206">
        <f t="shared" si="35"/>
        <v>0.6</v>
      </c>
      <c r="N99" s="205">
        <v>4</v>
      </c>
      <c r="O99" s="205">
        <v>3</v>
      </c>
      <c r="P99" s="205">
        <v>0</v>
      </c>
      <c r="Q99" s="205">
        <v>5</v>
      </c>
      <c r="R99" s="205">
        <v>2</v>
      </c>
      <c r="S99" s="205">
        <v>0</v>
      </c>
      <c r="T99" s="205">
        <v>4</v>
      </c>
      <c r="U99" s="205">
        <v>2</v>
      </c>
      <c r="V99" s="205">
        <v>1</v>
      </c>
      <c r="W99" s="205">
        <v>4</v>
      </c>
      <c r="X99" s="205">
        <v>2</v>
      </c>
      <c r="Y99" s="205">
        <v>1</v>
      </c>
      <c r="Z99" s="205">
        <v>6</v>
      </c>
      <c r="AA99" s="205">
        <v>5</v>
      </c>
      <c r="AB99" s="205">
        <v>0</v>
      </c>
      <c r="AC99" s="205">
        <v>5</v>
      </c>
      <c r="AD99" s="205">
        <v>3</v>
      </c>
      <c r="AE99" s="205">
        <v>0</v>
      </c>
      <c r="AF99" s="205">
        <v>4</v>
      </c>
      <c r="AG99" s="205">
        <v>2</v>
      </c>
      <c r="AH99" s="205">
        <v>0</v>
      </c>
      <c r="AI99" s="205">
        <v>4</v>
      </c>
      <c r="AJ99" s="205">
        <v>1</v>
      </c>
      <c r="AK99" s="205">
        <v>0</v>
      </c>
      <c r="AL99" s="205">
        <v>0</v>
      </c>
      <c r="AM99" s="205">
        <v>0</v>
      </c>
      <c r="AN99" s="205">
        <v>0</v>
      </c>
      <c r="AO99" s="205">
        <v>4</v>
      </c>
      <c r="AP99" s="205">
        <v>3</v>
      </c>
      <c r="AQ99" s="205">
        <v>0</v>
      </c>
      <c r="AR99" s="205">
        <v>5</v>
      </c>
      <c r="AS99" s="205">
        <v>2</v>
      </c>
      <c r="AT99" s="205">
        <v>0</v>
      </c>
      <c r="AU99" s="205">
        <v>0</v>
      </c>
      <c r="AV99" s="205">
        <v>0</v>
      </c>
      <c r="AW99" s="205">
        <v>0</v>
      </c>
      <c r="AX99" s="205">
        <v>0</v>
      </c>
      <c r="AY99" s="205">
        <v>0</v>
      </c>
      <c r="AZ99" s="205">
        <v>0</v>
      </c>
      <c r="BA99" s="205">
        <v>3</v>
      </c>
      <c r="BB99" s="205">
        <v>2</v>
      </c>
      <c r="BC99" s="205">
        <v>0</v>
      </c>
      <c r="BD99" s="205">
        <v>7</v>
      </c>
      <c r="BE99" s="205">
        <v>7</v>
      </c>
      <c r="BF99" s="205">
        <v>1</v>
      </c>
      <c r="BG99" s="205">
        <v>5</v>
      </c>
      <c r="BH99" s="205">
        <v>2</v>
      </c>
      <c r="BI99" s="205">
        <v>0</v>
      </c>
      <c r="BJ99" s="205"/>
      <c r="BK99" s="205"/>
      <c r="BL99" s="205"/>
      <c r="BM99" s="205"/>
      <c r="BN99" s="205"/>
      <c r="BO99" s="204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  <c r="HF99" s="197"/>
      <c r="HG99" s="197"/>
      <c r="HH99" s="197"/>
      <c r="HI99" s="197"/>
      <c r="HJ99" s="197"/>
      <c r="HK99" s="197"/>
      <c r="HL99" s="197"/>
      <c r="HM99" s="197"/>
      <c r="HN99" s="197"/>
      <c r="HO99" s="197"/>
      <c r="HP99" s="197"/>
      <c r="HQ99" s="197"/>
      <c r="HR99" s="197"/>
      <c r="HS99" s="197"/>
      <c r="HT99" s="197"/>
      <c r="HU99" s="197"/>
      <c r="HV99" s="197"/>
      <c r="HW99" s="197"/>
      <c r="HX99" s="197"/>
      <c r="HY99" s="197"/>
      <c r="HZ99" s="197"/>
      <c r="IA99" s="197"/>
      <c r="IB99" s="197"/>
      <c r="IC99" s="197"/>
      <c r="ID99" s="197"/>
      <c r="IE99" s="197"/>
      <c r="IF99" s="197"/>
      <c r="IG99" s="197"/>
      <c r="IH99" s="197"/>
      <c r="II99" s="197"/>
      <c r="IJ99" s="197"/>
      <c r="IK99" s="197"/>
      <c r="IL99" s="197"/>
      <c r="IM99" s="197"/>
      <c r="IN99" s="197"/>
      <c r="IO99" s="197"/>
      <c r="IP99" s="197"/>
      <c r="IQ99" s="197"/>
      <c r="IR99" s="197"/>
      <c r="IS99" s="197"/>
      <c r="IT99" s="197"/>
      <c r="IU99" s="197"/>
      <c r="IV99" s="197"/>
      <c r="IW99" s="197"/>
    </row>
    <row r="100" spans="1:257">
      <c r="A100" s="208">
        <v>12</v>
      </c>
      <c r="B100" s="205" t="s">
        <v>837</v>
      </c>
      <c r="C100" s="205" t="str">
        <f t="shared" si="30"/>
        <v>RAY MCCARRICK</v>
      </c>
      <c r="D100" s="205">
        <v>16</v>
      </c>
      <c r="E100" s="209">
        <v>614</v>
      </c>
      <c r="F100" s="209">
        <v>261</v>
      </c>
      <c r="G100" s="209">
        <v>2</v>
      </c>
      <c r="H100" s="206">
        <f t="shared" si="31"/>
        <v>0.3611111111111111</v>
      </c>
      <c r="I100" s="207"/>
      <c r="J100" s="205">
        <f t="shared" si="32"/>
        <v>51</v>
      </c>
      <c r="K100" s="205">
        <f t="shared" si="33"/>
        <v>26</v>
      </c>
      <c r="L100" s="205">
        <f t="shared" si="34"/>
        <v>0</v>
      </c>
      <c r="M100" s="206">
        <f t="shared" si="35"/>
        <v>0.50980392156862742</v>
      </c>
      <c r="N100" s="205">
        <v>1</v>
      </c>
      <c r="O100" s="205">
        <v>1</v>
      </c>
      <c r="P100" s="205">
        <v>0</v>
      </c>
      <c r="Q100" s="205">
        <v>2</v>
      </c>
      <c r="R100" s="205">
        <v>1</v>
      </c>
      <c r="S100" s="205">
        <v>0</v>
      </c>
      <c r="T100" s="205">
        <v>4</v>
      </c>
      <c r="U100" s="205">
        <v>3</v>
      </c>
      <c r="V100" s="205">
        <v>0</v>
      </c>
      <c r="W100" s="205">
        <v>1</v>
      </c>
      <c r="X100" s="205">
        <v>1</v>
      </c>
      <c r="Y100" s="205">
        <v>0</v>
      </c>
      <c r="Z100" s="205">
        <v>4</v>
      </c>
      <c r="AA100" s="205">
        <v>0</v>
      </c>
      <c r="AB100" s="205">
        <v>0</v>
      </c>
      <c r="AC100" s="205">
        <v>6</v>
      </c>
      <c r="AD100" s="205">
        <v>2</v>
      </c>
      <c r="AE100" s="205">
        <v>0</v>
      </c>
      <c r="AF100" s="205">
        <v>2</v>
      </c>
      <c r="AG100" s="205">
        <v>1</v>
      </c>
      <c r="AH100" s="205">
        <v>0</v>
      </c>
      <c r="AI100" s="205">
        <v>4</v>
      </c>
      <c r="AJ100" s="205">
        <v>4</v>
      </c>
      <c r="AK100" s="205">
        <v>0</v>
      </c>
      <c r="AL100" s="205">
        <v>5</v>
      </c>
      <c r="AM100" s="205">
        <v>3</v>
      </c>
      <c r="AN100" s="205">
        <v>0</v>
      </c>
      <c r="AO100" s="205">
        <v>4</v>
      </c>
      <c r="AP100" s="205">
        <v>1</v>
      </c>
      <c r="AQ100" s="205">
        <v>0</v>
      </c>
      <c r="AR100" s="205">
        <v>2</v>
      </c>
      <c r="AS100" s="205">
        <v>2</v>
      </c>
      <c r="AT100" s="205">
        <v>0</v>
      </c>
      <c r="AU100" s="205">
        <v>1</v>
      </c>
      <c r="AV100" s="205">
        <v>0</v>
      </c>
      <c r="AW100" s="205">
        <v>0</v>
      </c>
      <c r="AX100" s="205">
        <v>3</v>
      </c>
      <c r="AY100" s="205">
        <v>0</v>
      </c>
      <c r="AZ100" s="205">
        <v>0</v>
      </c>
      <c r="BA100" s="205">
        <v>3</v>
      </c>
      <c r="BB100" s="205">
        <v>0</v>
      </c>
      <c r="BC100" s="205">
        <v>0</v>
      </c>
      <c r="BD100" s="205">
        <v>5</v>
      </c>
      <c r="BE100" s="205">
        <v>4</v>
      </c>
      <c r="BF100" s="205">
        <v>0</v>
      </c>
      <c r="BG100" s="205">
        <v>4</v>
      </c>
      <c r="BH100" s="205">
        <v>3</v>
      </c>
      <c r="BI100" s="205">
        <v>0</v>
      </c>
      <c r="BJ100" s="205"/>
      <c r="BK100" s="205"/>
      <c r="BL100" s="205"/>
      <c r="BM100" s="205"/>
      <c r="BN100" s="205"/>
      <c r="BO100" s="204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  <c r="HF100" s="197"/>
      <c r="HG100" s="197"/>
      <c r="HH100" s="197"/>
      <c r="HI100" s="197"/>
      <c r="HJ100" s="197"/>
      <c r="HK100" s="197"/>
      <c r="HL100" s="197"/>
      <c r="HM100" s="197"/>
      <c r="HN100" s="197"/>
      <c r="HO100" s="197"/>
      <c r="HP100" s="197"/>
      <c r="HQ100" s="197"/>
      <c r="HR100" s="197"/>
      <c r="HS100" s="197"/>
      <c r="HT100" s="197"/>
      <c r="HU100" s="197"/>
      <c r="HV100" s="197"/>
      <c r="HW100" s="197"/>
      <c r="HX100" s="197"/>
      <c r="HY100" s="197"/>
      <c r="HZ100" s="197"/>
      <c r="IA100" s="197"/>
      <c r="IB100" s="197"/>
      <c r="IC100" s="197"/>
      <c r="ID100" s="197"/>
      <c r="IE100" s="197"/>
      <c r="IF100" s="197"/>
      <c r="IG100" s="197"/>
      <c r="IH100" s="197"/>
      <c r="II100" s="197"/>
      <c r="IJ100" s="197"/>
      <c r="IK100" s="197"/>
      <c r="IL100" s="197"/>
      <c r="IM100" s="197"/>
      <c r="IN100" s="197"/>
      <c r="IO100" s="197"/>
      <c r="IP100" s="197"/>
      <c r="IQ100" s="197"/>
      <c r="IR100" s="197"/>
      <c r="IS100" s="197"/>
      <c r="IT100" s="197"/>
      <c r="IU100" s="197"/>
      <c r="IV100" s="197"/>
      <c r="IW100" s="197"/>
    </row>
    <row r="101" spans="1:257">
      <c r="A101" s="208">
        <v>13</v>
      </c>
      <c r="B101" s="205" t="s">
        <v>944</v>
      </c>
      <c r="C101" s="205" t="str">
        <f t="shared" si="30"/>
        <v>MARK CYNOWA</v>
      </c>
      <c r="D101" s="205">
        <v>9</v>
      </c>
      <c r="E101" s="209">
        <v>313</v>
      </c>
      <c r="F101" s="209">
        <v>139</v>
      </c>
      <c r="G101" s="209">
        <v>0</v>
      </c>
      <c r="H101" s="206" t="e">
        <f t="shared" si="31"/>
        <v>#DIV/0!</v>
      </c>
      <c r="I101" s="207"/>
      <c r="J101" s="205">
        <f t="shared" si="32"/>
        <v>56</v>
      </c>
      <c r="K101" s="205">
        <f t="shared" si="33"/>
        <v>24</v>
      </c>
      <c r="L101" s="205">
        <f t="shared" si="34"/>
        <v>0</v>
      </c>
      <c r="M101" s="206">
        <f t="shared" si="35"/>
        <v>0.42857142857142855</v>
      </c>
      <c r="N101" s="205">
        <v>0</v>
      </c>
      <c r="O101" s="205">
        <v>0</v>
      </c>
      <c r="P101" s="205">
        <v>0</v>
      </c>
      <c r="Q101" s="205">
        <v>2</v>
      </c>
      <c r="R101" s="205">
        <v>1</v>
      </c>
      <c r="S101" s="205">
        <v>0</v>
      </c>
      <c r="T101" s="205">
        <v>2</v>
      </c>
      <c r="U101" s="205">
        <v>1</v>
      </c>
      <c r="V101" s="205">
        <v>0</v>
      </c>
      <c r="W101" s="205">
        <v>2</v>
      </c>
      <c r="X101" s="205">
        <v>0</v>
      </c>
      <c r="Y101" s="205">
        <v>0</v>
      </c>
      <c r="Z101" s="205">
        <v>4</v>
      </c>
      <c r="AA101" s="205">
        <v>1</v>
      </c>
      <c r="AB101" s="205">
        <v>0</v>
      </c>
      <c r="AC101" s="205">
        <v>6</v>
      </c>
      <c r="AD101" s="205">
        <v>5</v>
      </c>
      <c r="AE101" s="205">
        <v>0</v>
      </c>
      <c r="AF101" s="205">
        <v>2</v>
      </c>
      <c r="AG101" s="205">
        <v>1</v>
      </c>
      <c r="AH101" s="205">
        <v>0</v>
      </c>
      <c r="AI101" s="205">
        <v>4</v>
      </c>
      <c r="AJ101" s="205">
        <v>3</v>
      </c>
      <c r="AK101" s="205">
        <v>0</v>
      </c>
      <c r="AL101" s="205">
        <v>5</v>
      </c>
      <c r="AM101" s="205">
        <v>1</v>
      </c>
      <c r="AN101" s="205">
        <v>0</v>
      </c>
      <c r="AO101" s="205">
        <v>1</v>
      </c>
      <c r="AP101" s="205">
        <v>1</v>
      </c>
      <c r="AQ101" s="205">
        <v>0</v>
      </c>
      <c r="AR101" s="205">
        <v>5</v>
      </c>
      <c r="AS101" s="205">
        <v>2</v>
      </c>
      <c r="AT101" s="205">
        <v>0</v>
      </c>
      <c r="AU101" s="205">
        <v>4</v>
      </c>
      <c r="AV101" s="205">
        <v>3</v>
      </c>
      <c r="AW101" s="205">
        <v>0</v>
      </c>
      <c r="AX101" s="205">
        <v>3</v>
      </c>
      <c r="AY101" s="205">
        <v>1</v>
      </c>
      <c r="AZ101" s="205">
        <v>0</v>
      </c>
      <c r="BA101" s="205">
        <v>4</v>
      </c>
      <c r="BB101" s="205">
        <v>0</v>
      </c>
      <c r="BC101" s="205">
        <v>0</v>
      </c>
      <c r="BD101" s="205">
        <v>7</v>
      </c>
      <c r="BE101" s="205">
        <v>2</v>
      </c>
      <c r="BF101" s="205">
        <v>0</v>
      </c>
      <c r="BG101" s="205">
        <v>5</v>
      </c>
      <c r="BH101" s="205">
        <v>2</v>
      </c>
      <c r="BI101" s="205">
        <v>0</v>
      </c>
      <c r="BJ101" s="205"/>
      <c r="BK101" s="205"/>
      <c r="BL101" s="205"/>
      <c r="BM101" s="205"/>
      <c r="BN101" s="205"/>
      <c r="BO101" s="204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  <c r="HF101" s="197"/>
      <c r="HG101" s="197"/>
      <c r="HH101" s="197"/>
      <c r="HI101" s="197"/>
      <c r="HJ101" s="197"/>
      <c r="HK101" s="197"/>
      <c r="HL101" s="197"/>
      <c r="HM101" s="197"/>
      <c r="HN101" s="197"/>
      <c r="HO101" s="197"/>
      <c r="HP101" s="197"/>
      <c r="HQ101" s="197"/>
      <c r="HR101" s="197"/>
      <c r="HS101" s="197"/>
      <c r="HT101" s="197"/>
      <c r="HU101" s="197"/>
      <c r="HV101" s="197"/>
      <c r="HW101" s="197"/>
      <c r="HX101" s="197"/>
      <c r="HY101" s="197"/>
      <c r="HZ101" s="197"/>
      <c r="IA101" s="197"/>
      <c r="IB101" s="197"/>
      <c r="IC101" s="197"/>
      <c r="ID101" s="197"/>
      <c r="IE101" s="197"/>
      <c r="IF101" s="197"/>
      <c r="IG101" s="197"/>
      <c r="IH101" s="197"/>
      <c r="II101" s="197"/>
      <c r="IJ101" s="197"/>
      <c r="IK101" s="197"/>
      <c r="IL101" s="197"/>
      <c r="IM101" s="197"/>
      <c r="IN101" s="197"/>
      <c r="IO101" s="197"/>
      <c r="IP101" s="197"/>
      <c r="IQ101" s="197"/>
      <c r="IR101" s="197"/>
      <c r="IS101" s="197"/>
      <c r="IT101" s="197"/>
      <c r="IU101" s="197"/>
      <c r="IV101" s="197"/>
      <c r="IW101" s="197"/>
    </row>
    <row r="102" spans="1:257">
      <c r="A102" s="208">
        <v>14</v>
      </c>
      <c r="B102" s="205" t="s">
        <v>1067</v>
      </c>
      <c r="C102" s="205" t="str">
        <f t="shared" si="30"/>
        <v>ZACH POULIN</v>
      </c>
      <c r="D102" s="205">
        <v>1</v>
      </c>
      <c r="E102" s="209">
        <v>36</v>
      </c>
      <c r="F102" s="209">
        <v>13</v>
      </c>
      <c r="G102" s="209">
        <v>0</v>
      </c>
      <c r="H102" s="206">
        <f t="shared" si="31"/>
        <v>0.57420924574209242</v>
      </c>
      <c r="I102" s="207"/>
      <c r="J102" s="205">
        <f t="shared" si="32"/>
        <v>36</v>
      </c>
      <c r="K102" s="205">
        <f t="shared" si="33"/>
        <v>13</v>
      </c>
      <c r="L102" s="205">
        <f t="shared" si="34"/>
        <v>0</v>
      </c>
      <c r="M102" s="206">
        <f t="shared" si="35"/>
        <v>0.3611111111111111</v>
      </c>
      <c r="N102" s="205">
        <v>2</v>
      </c>
      <c r="O102" s="205">
        <v>2</v>
      </c>
      <c r="P102" s="205">
        <v>0</v>
      </c>
      <c r="Q102" s="205">
        <v>5</v>
      </c>
      <c r="R102" s="205">
        <v>3</v>
      </c>
      <c r="S102" s="205">
        <v>0</v>
      </c>
      <c r="T102" s="205">
        <v>2</v>
      </c>
      <c r="U102" s="205">
        <v>0</v>
      </c>
      <c r="V102" s="205">
        <v>0</v>
      </c>
      <c r="W102" s="205">
        <v>4</v>
      </c>
      <c r="X102" s="205">
        <v>1</v>
      </c>
      <c r="Y102" s="205">
        <v>0</v>
      </c>
      <c r="Z102" s="205">
        <v>4</v>
      </c>
      <c r="AA102" s="205">
        <v>2</v>
      </c>
      <c r="AB102" s="205">
        <v>0</v>
      </c>
      <c r="AC102" s="205">
        <v>0</v>
      </c>
      <c r="AD102" s="205">
        <v>0</v>
      </c>
      <c r="AE102" s="205">
        <v>0</v>
      </c>
      <c r="AF102" s="205">
        <v>4</v>
      </c>
      <c r="AG102" s="205">
        <v>0</v>
      </c>
      <c r="AH102" s="205">
        <v>0</v>
      </c>
      <c r="AI102" s="205">
        <v>1</v>
      </c>
      <c r="AJ102" s="205">
        <v>0</v>
      </c>
      <c r="AK102" s="205">
        <v>0</v>
      </c>
      <c r="AL102" s="205">
        <v>5</v>
      </c>
      <c r="AM102" s="205">
        <v>2</v>
      </c>
      <c r="AN102" s="205">
        <v>0</v>
      </c>
      <c r="AO102" s="205">
        <v>0</v>
      </c>
      <c r="AP102" s="205">
        <v>0</v>
      </c>
      <c r="AQ102" s="205">
        <v>0</v>
      </c>
      <c r="AR102" s="205">
        <v>5</v>
      </c>
      <c r="AS102" s="205">
        <v>2</v>
      </c>
      <c r="AT102" s="205">
        <v>0</v>
      </c>
      <c r="AU102" s="205">
        <v>4</v>
      </c>
      <c r="AV102" s="205">
        <v>1</v>
      </c>
      <c r="AW102" s="205">
        <v>0</v>
      </c>
      <c r="AX102" s="205">
        <v>0</v>
      </c>
      <c r="AY102" s="205">
        <v>0</v>
      </c>
      <c r="AZ102" s="205">
        <v>0</v>
      </c>
      <c r="BA102" s="205">
        <v>0</v>
      </c>
      <c r="BB102" s="205">
        <v>0</v>
      </c>
      <c r="BC102" s="205">
        <v>0</v>
      </c>
      <c r="BD102" s="205">
        <v>0</v>
      </c>
      <c r="BE102" s="205">
        <v>0</v>
      </c>
      <c r="BF102" s="205">
        <v>0</v>
      </c>
      <c r="BG102" s="205">
        <v>0</v>
      </c>
      <c r="BH102" s="205">
        <v>0</v>
      </c>
      <c r="BI102" s="205">
        <v>0</v>
      </c>
      <c r="BJ102" s="205"/>
      <c r="BK102" s="205"/>
      <c r="BL102" s="205"/>
      <c r="BM102" s="205"/>
      <c r="BN102" s="205"/>
      <c r="BO102" s="204"/>
      <c r="BP102" s="197"/>
      <c r="BQ102" s="197"/>
      <c r="BR102" s="197"/>
      <c r="BS102" s="197"/>
      <c r="BT102" s="197"/>
      <c r="BU102" s="197"/>
      <c r="BV102" s="197"/>
      <c r="BW102" s="197"/>
      <c r="BX102" s="197"/>
      <c r="BY102" s="197"/>
      <c r="BZ102" s="197"/>
      <c r="CA102" s="197"/>
      <c r="CB102" s="197"/>
      <c r="CC102" s="197"/>
      <c r="CD102" s="197"/>
      <c r="CE102" s="197"/>
      <c r="CF102" s="197"/>
      <c r="CG102" s="197"/>
      <c r="CH102" s="197"/>
      <c r="CI102" s="197"/>
      <c r="CJ102" s="197"/>
      <c r="CK102" s="197"/>
      <c r="CL102" s="197"/>
      <c r="CM102" s="197"/>
      <c r="CN102" s="197"/>
      <c r="CO102" s="197"/>
      <c r="CP102" s="197"/>
      <c r="CQ102" s="197"/>
      <c r="CR102" s="197"/>
      <c r="CS102" s="197"/>
      <c r="CT102" s="197"/>
      <c r="CU102" s="197"/>
      <c r="CV102" s="197"/>
      <c r="CW102" s="197"/>
      <c r="CX102" s="197"/>
      <c r="CY102" s="197"/>
      <c r="CZ102" s="197"/>
      <c r="DA102" s="197"/>
      <c r="DB102" s="197"/>
      <c r="DC102" s="197"/>
      <c r="DD102" s="197"/>
      <c r="DE102" s="197"/>
      <c r="DF102" s="197"/>
      <c r="DG102" s="197"/>
      <c r="DH102" s="197"/>
      <c r="DI102" s="197"/>
      <c r="DJ102" s="197"/>
      <c r="DK102" s="197"/>
      <c r="DL102" s="197"/>
      <c r="DM102" s="197"/>
      <c r="DN102" s="197"/>
      <c r="DO102" s="197"/>
      <c r="DP102" s="197"/>
      <c r="DQ102" s="197"/>
      <c r="DR102" s="197"/>
      <c r="DS102" s="197"/>
      <c r="DT102" s="197"/>
      <c r="DU102" s="197"/>
      <c r="DV102" s="197"/>
      <c r="DW102" s="197"/>
      <c r="DX102" s="197"/>
      <c r="DY102" s="197"/>
      <c r="DZ102" s="197"/>
      <c r="EA102" s="197"/>
      <c r="EB102" s="197"/>
      <c r="EC102" s="197"/>
      <c r="ED102" s="197"/>
      <c r="EE102" s="197"/>
      <c r="EF102" s="197"/>
      <c r="EG102" s="197"/>
      <c r="EH102" s="197"/>
      <c r="EI102" s="197"/>
      <c r="EJ102" s="197"/>
      <c r="EK102" s="197"/>
      <c r="EL102" s="197"/>
      <c r="EM102" s="197"/>
      <c r="EN102" s="197"/>
      <c r="EO102" s="197"/>
      <c r="EP102" s="197"/>
      <c r="EQ102" s="197"/>
      <c r="ER102" s="197"/>
      <c r="ES102" s="197"/>
      <c r="ET102" s="197"/>
      <c r="EU102" s="197"/>
      <c r="EV102" s="197"/>
      <c r="EW102" s="197"/>
      <c r="EX102" s="197"/>
      <c r="EY102" s="197"/>
      <c r="EZ102" s="197"/>
      <c r="FA102" s="197"/>
      <c r="FB102" s="197"/>
      <c r="FC102" s="197"/>
      <c r="FD102" s="197"/>
      <c r="FE102" s="197"/>
      <c r="FF102" s="197"/>
      <c r="FG102" s="197"/>
      <c r="FH102" s="197"/>
      <c r="FI102" s="197"/>
      <c r="FJ102" s="197"/>
      <c r="FK102" s="197"/>
      <c r="FL102" s="197"/>
      <c r="FM102" s="197"/>
      <c r="FN102" s="197"/>
      <c r="FO102" s="197"/>
      <c r="FP102" s="197"/>
      <c r="FQ102" s="197"/>
      <c r="FR102" s="197"/>
      <c r="FS102" s="197"/>
      <c r="FT102" s="197"/>
      <c r="FU102" s="197"/>
      <c r="FV102" s="197"/>
      <c r="FW102" s="197"/>
      <c r="FX102" s="197"/>
      <c r="FY102" s="197"/>
      <c r="FZ102" s="197"/>
      <c r="GA102" s="197"/>
      <c r="GB102" s="197"/>
      <c r="GC102" s="197"/>
      <c r="GD102" s="197"/>
      <c r="GE102" s="197"/>
      <c r="GF102" s="197"/>
      <c r="GG102" s="197"/>
      <c r="GH102" s="197"/>
      <c r="GI102" s="197"/>
      <c r="GJ102" s="197"/>
      <c r="GK102" s="197"/>
      <c r="GL102" s="197"/>
      <c r="GM102" s="197"/>
      <c r="GN102" s="197"/>
      <c r="GO102" s="197"/>
      <c r="GP102" s="197"/>
      <c r="GQ102" s="197"/>
      <c r="GR102" s="197"/>
      <c r="GS102" s="197"/>
      <c r="GT102" s="197"/>
      <c r="GU102" s="197"/>
      <c r="GV102" s="197"/>
      <c r="GW102" s="197"/>
      <c r="GX102" s="197"/>
      <c r="GY102" s="197"/>
      <c r="GZ102" s="197"/>
      <c r="HA102" s="197"/>
      <c r="HB102" s="197"/>
      <c r="HC102" s="197"/>
      <c r="HD102" s="197"/>
      <c r="HE102" s="197"/>
      <c r="HF102" s="197"/>
      <c r="HG102" s="197"/>
      <c r="HH102" s="197"/>
      <c r="HI102" s="197"/>
      <c r="HJ102" s="197"/>
      <c r="HK102" s="197"/>
      <c r="HL102" s="197"/>
      <c r="HM102" s="197"/>
      <c r="HN102" s="197"/>
      <c r="HO102" s="197"/>
      <c r="HP102" s="197"/>
      <c r="HQ102" s="197"/>
      <c r="HR102" s="197"/>
      <c r="HS102" s="197"/>
      <c r="HT102" s="197"/>
      <c r="HU102" s="197"/>
      <c r="HV102" s="197"/>
      <c r="HW102" s="197"/>
      <c r="HX102" s="197"/>
      <c r="HY102" s="197"/>
      <c r="HZ102" s="197"/>
      <c r="IA102" s="197"/>
      <c r="IB102" s="197"/>
      <c r="IC102" s="197"/>
      <c r="ID102" s="197"/>
      <c r="IE102" s="197"/>
      <c r="IF102" s="197"/>
      <c r="IG102" s="197"/>
      <c r="IH102" s="197"/>
      <c r="II102" s="197"/>
      <c r="IJ102" s="197"/>
      <c r="IK102" s="197"/>
      <c r="IL102" s="197"/>
      <c r="IM102" s="197"/>
      <c r="IN102" s="197"/>
      <c r="IO102" s="197"/>
      <c r="IP102" s="197"/>
      <c r="IQ102" s="197"/>
      <c r="IR102" s="197"/>
      <c r="IS102" s="197"/>
      <c r="IT102" s="197"/>
      <c r="IU102" s="197"/>
      <c r="IV102" s="197"/>
      <c r="IW102" s="197"/>
    </row>
    <row r="103" spans="1:257">
      <c r="A103" s="208">
        <v>14</v>
      </c>
      <c r="B103" s="205" t="s">
        <v>1066</v>
      </c>
      <c r="C103" s="205" t="str">
        <f t="shared" si="30"/>
        <v>JASON KELLY</v>
      </c>
      <c r="D103" s="205">
        <v>1</v>
      </c>
      <c r="E103" s="209">
        <v>0</v>
      </c>
      <c r="F103" s="209">
        <v>0</v>
      </c>
      <c r="G103" s="209">
        <v>0</v>
      </c>
      <c r="H103" s="206" t="e">
        <f>#REF!/#REF!</f>
        <v>#REF!</v>
      </c>
      <c r="I103" s="207"/>
      <c r="J103" s="205">
        <f t="shared" si="32"/>
        <v>1</v>
      </c>
      <c r="K103" s="205">
        <f t="shared" si="33"/>
        <v>0</v>
      </c>
      <c r="L103" s="205">
        <f t="shared" si="34"/>
        <v>0</v>
      </c>
      <c r="M103" s="206">
        <f t="shared" si="35"/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5">
        <v>0</v>
      </c>
      <c r="Y103" s="205">
        <v>0</v>
      </c>
      <c r="Z103" s="205">
        <v>0</v>
      </c>
      <c r="AA103" s="205">
        <v>0</v>
      </c>
      <c r="AB103" s="205">
        <v>0</v>
      </c>
      <c r="AC103" s="205">
        <v>0</v>
      </c>
      <c r="AD103" s="205">
        <v>0</v>
      </c>
      <c r="AE103" s="205">
        <v>0</v>
      </c>
      <c r="AF103" s="205">
        <v>1</v>
      </c>
      <c r="AG103" s="205">
        <v>0</v>
      </c>
      <c r="AH103" s="205">
        <v>0</v>
      </c>
      <c r="AI103" s="205">
        <v>0</v>
      </c>
      <c r="AJ103" s="205">
        <v>0</v>
      </c>
      <c r="AK103" s="205">
        <v>0</v>
      </c>
      <c r="AL103" s="205">
        <v>0</v>
      </c>
      <c r="AM103" s="205">
        <v>0</v>
      </c>
      <c r="AN103" s="205">
        <v>0</v>
      </c>
      <c r="AO103" s="205">
        <v>0</v>
      </c>
      <c r="AP103" s="205">
        <v>0</v>
      </c>
      <c r="AQ103" s="205">
        <v>0</v>
      </c>
      <c r="AR103" s="205">
        <v>0</v>
      </c>
      <c r="AS103" s="205">
        <v>0</v>
      </c>
      <c r="AT103" s="205">
        <v>0</v>
      </c>
      <c r="AU103" s="205">
        <v>0</v>
      </c>
      <c r="AV103" s="205">
        <v>0</v>
      </c>
      <c r="AW103" s="205">
        <v>0</v>
      </c>
      <c r="AX103" s="205">
        <v>0</v>
      </c>
      <c r="AY103" s="205">
        <v>0</v>
      </c>
      <c r="AZ103" s="205">
        <v>0</v>
      </c>
      <c r="BA103" s="205">
        <v>0</v>
      </c>
      <c r="BB103" s="205">
        <v>0</v>
      </c>
      <c r="BC103" s="205">
        <v>0</v>
      </c>
      <c r="BD103" s="205">
        <v>0</v>
      </c>
      <c r="BE103" s="205">
        <v>0</v>
      </c>
      <c r="BF103" s="205">
        <v>0</v>
      </c>
      <c r="BG103" s="205">
        <v>0</v>
      </c>
      <c r="BH103" s="205">
        <v>0</v>
      </c>
      <c r="BI103" s="205">
        <v>0</v>
      </c>
      <c r="BJ103" s="205"/>
      <c r="BK103" s="205"/>
      <c r="BL103" s="205"/>
      <c r="BM103" s="205"/>
      <c r="BN103" s="205"/>
      <c r="BO103" s="204"/>
      <c r="BP103" s="197"/>
      <c r="BQ103" s="197"/>
      <c r="BR103" s="197"/>
      <c r="BS103" s="197"/>
      <c r="BT103" s="197"/>
      <c r="BU103" s="197"/>
      <c r="BV103" s="197"/>
      <c r="BW103" s="197"/>
      <c r="BX103" s="197"/>
      <c r="BY103" s="197"/>
      <c r="BZ103" s="197"/>
      <c r="CA103" s="197"/>
      <c r="CB103" s="197"/>
      <c r="CC103" s="197"/>
      <c r="CD103" s="197"/>
      <c r="CE103" s="197"/>
      <c r="CF103" s="197"/>
      <c r="CG103" s="197"/>
      <c r="CH103" s="197"/>
      <c r="CI103" s="197"/>
      <c r="CJ103" s="197"/>
      <c r="CK103" s="197"/>
      <c r="CL103" s="197"/>
      <c r="CM103" s="197"/>
      <c r="CN103" s="197"/>
      <c r="CO103" s="197"/>
      <c r="CP103" s="197"/>
      <c r="CQ103" s="197"/>
      <c r="CR103" s="197"/>
      <c r="CS103" s="197"/>
      <c r="CT103" s="197"/>
      <c r="CU103" s="197"/>
      <c r="CV103" s="197"/>
      <c r="CW103" s="197"/>
      <c r="CX103" s="197"/>
      <c r="CY103" s="197"/>
      <c r="CZ103" s="197"/>
      <c r="DA103" s="197"/>
      <c r="DB103" s="197"/>
      <c r="DC103" s="197"/>
      <c r="DD103" s="197"/>
      <c r="DE103" s="197"/>
      <c r="DF103" s="197"/>
      <c r="DG103" s="197"/>
      <c r="DH103" s="197"/>
      <c r="DI103" s="197"/>
      <c r="DJ103" s="197"/>
      <c r="DK103" s="197"/>
      <c r="DL103" s="197"/>
      <c r="DM103" s="197"/>
      <c r="DN103" s="197"/>
      <c r="DO103" s="197"/>
      <c r="DP103" s="197"/>
      <c r="DQ103" s="197"/>
      <c r="DR103" s="197"/>
      <c r="DS103" s="197"/>
      <c r="DT103" s="197"/>
      <c r="DU103" s="197"/>
      <c r="DV103" s="197"/>
      <c r="DW103" s="197"/>
      <c r="DX103" s="197"/>
      <c r="DY103" s="197"/>
      <c r="DZ103" s="197"/>
      <c r="EA103" s="197"/>
      <c r="EB103" s="197"/>
      <c r="EC103" s="197"/>
      <c r="ED103" s="197"/>
      <c r="EE103" s="197"/>
      <c r="EF103" s="197"/>
      <c r="EG103" s="197"/>
      <c r="EH103" s="197"/>
      <c r="EI103" s="197"/>
      <c r="EJ103" s="197"/>
      <c r="EK103" s="197"/>
      <c r="EL103" s="197"/>
      <c r="EM103" s="197"/>
      <c r="EN103" s="197"/>
      <c r="EO103" s="197"/>
      <c r="EP103" s="197"/>
      <c r="EQ103" s="197"/>
      <c r="ER103" s="197"/>
      <c r="ES103" s="197"/>
      <c r="ET103" s="197"/>
      <c r="EU103" s="197"/>
      <c r="EV103" s="197"/>
      <c r="EW103" s="197"/>
      <c r="EX103" s="197"/>
      <c r="EY103" s="197"/>
      <c r="EZ103" s="197"/>
      <c r="FA103" s="197"/>
      <c r="FB103" s="197"/>
      <c r="FC103" s="197"/>
      <c r="FD103" s="197"/>
      <c r="FE103" s="197"/>
      <c r="FF103" s="197"/>
      <c r="FG103" s="197"/>
      <c r="FH103" s="197"/>
      <c r="FI103" s="197"/>
      <c r="FJ103" s="197"/>
      <c r="FK103" s="197"/>
      <c r="FL103" s="197"/>
      <c r="FM103" s="197"/>
      <c r="FN103" s="197"/>
      <c r="FO103" s="197"/>
      <c r="FP103" s="197"/>
      <c r="FQ103" s="197"/>
      <c r="FR103" s="197"/>
      <c r="FS103" s="197"/>
      <c r="FT103" s="197"/>
      <c r="FU103" s="197"/>
      <c r="FV103" s="197"/>
      <c r="FW103" s="197"/>
      <c r="FX103" s="197"/>
      <c r="FY103" s="197"/>
      <c r="FZ103" s="197"/>
      <c r="GA103" s="197"/>
      <c r="GB103" s="197"/>
      <c r="GC103" s="197"/>
      <c r="GD103" s="197"/>
      <c r="GE103" s="197"/>
      <c r="GF103" s="197"/>
      <c r="GG103" s="197"/>
      <c r="GH103" s="197"/>
      <c r="GI103" s="197"/>
      <c r="GJ103" s="197"/>
      <c r="GK103" s="197"/>
      <c r="GL103" s="197"/>
      <c r="GM103" s="197"/>
      <c r="GN103" s="197"/>
      <c r="GO103" s="197"/>
      <c r="GP103" s="197"/>
      <c r="GQ103" s="197"/>
      <c r="GR103" s="197"/>
      <c r="GS103" s="197"/>
      <c r="GT103" s="197"/>
      <c r="GU103" s="197"/>
      <c r="GV103" s="197"/>
      <c r="GW103" s="197"/>
      <c r="GX103" s="197"/>
      <c r="GY103" s="197"/>
      <c r="GZ103" s="197"/>
      <c r="HA103" s="197"/>
      <c r="HB103" s="197"/>
      <c r="HC103" s="197"/>
      <c r="HD103" s="197"/>
      <c r="HE103" s="197"/>
      <c r="HF103" s="197"/>
      <c r="HG103" s="197"/>
      <c r="HH103" s="197"/>
      <c r="HI103" s="197"/>
      <c r="HJ103" s="197"/>
      <c r="HK103" s="197"/>
      <c r="HL103" s="197"/>
      <c r="HM103" s="197"/>
      <c r="HN103" s="197"/>
      <c r="HO103" s="197"/>
      <c r="HP103" s="197"/>
      <c r="HQ103" s="197"/>
      <c r="HR103" s="197"/>
      <c r="HS103" s="197"/>
      <c r="HT103" s="197"/>
      <c r="HU103" s="197"/>
      <c r="HV103" s="197"/>
      <c r="HW103" s="197"/>
      <c r="HX103" s="197"/>
      <c r="HY103" s="197"/>
      <c r="HZ103" s="197"/>
      <c r="IA103" s="197"/>
      <c r="IB103" s="197"/>
      <c r="IC103" s="197"/>
      <c r="ID103" s="197"/>
      <c r="IE103" s="197"/>
      <c r="IF103" s="197"/>
      <c r="IG103" s="197"/>
      <c r="IH103" s="197"/>
      <c r="II103" s="197"/>
      <c r="IJ103" s="197"/>
      <c r="IK103" s="197"/>
      <c r="IL103" s="197"/>
      <c r="IM103" s="197"/>
      <c r="IN103" s="197"/>
      <c r="IO103" s="197"/>
      <c r="IP103" s="197"/>
      <c r="IQ103" s="197"/>
      <c r="IR103" s="197"/>
      <c r="IS103" s="197"/>
      <c r="IT103" s="197"/>
      <c r="IU103" s="197"/>
      <c r="IV103" s="197"/>
      <c r="IW103" s="197"/>
    </row>
    <row r="104" spans="1:257">
      <c r="A104" s="208">
        <v>15</v>
      </c>
      <c r="B104" s="205" t="s">
        <v>1065</v>
      </c>
      <c r="C104" s="205" t="str">
        <f t="shared" si="30"/>
        <v>MATT CUMMINGS</v>
      </c>
      <c r="D104" s="205">
        <v>7</v>
      </c>
      <c r="E104" s="205">
        <v>411</v>
      </c>
      <c r="F104" s="205">
        <v>236</v>
      </c>
      <c r="G104" s="205">
        <v>50</v>
      </c>
      <c r="H104" s="206" t="e">
        <f>F105/E105</f>
        <v>#DIV/0!</v>
      </c>
      <c r="I104" s="207"/>
      <c r="J104" s="205">
        <f t="shared" si="32"/>
        <v>35</v>
      </c>
      <c r="K104" s="205">
        <f t="shared" si="33"/>
        <v>18</v>
      </c>
      <c r="L104" s="205">
        <f t="shared" si="34"/>
        <v>3</v>
      </c>
      <c r="M104" s="206">
        <f t="shared" si="35"/>
        <v>0.51428571428571423</v>
      </c>
      <c r="N104" s="205">
        <v>0</v>
      </c>
      <c r="O104" s="205">
        <v>0</v>
      </c>
      <c r="P104" s="205">
        <v>0</v>
      </c>
      <c r="Q104" s="205">
        <v>0</v>
      </c>
      <c r="R104" s="205">
        <v>0</v>
      </c>
      <c r="S104" s="205">
        <v>0</v>
      </c>
      <c r="T104" s="205">
        <v>0</v>
      </c>
      <c r="U104" s="205">
        <v>0</v>
      </c>
      <c r="V104" s="205">
        <v>0</v>
      </c>
      <c r="W104" s="205">
        <v>0</v>
      </c>
      <c r="X104" s="205">
        <v>0</v>
      </c>
      <c r="Y104" s="205">
        <v>0</v>
      </c>
      <c r="Z104" s="205">
        <v>0</v>
      </c>
      <c r="AA104" s="205">
        <v>0</v>
      </c>
      <c r="AB104" s="205">
        <v>0</v>
      </c>
      <c r="AC104" s="205">
        <v>0</v>
      </c>
      <c r="AD104" s="205">
        <v>0</v>
      </c>
      <c r="AE104" s="205">
        <v>0</v>
      </c>
      <c r="AF104" s="205">
        <v>3</v>
      </c>
      <c r="AG104" s="205">
        <v>1</v>
      </c>
      <c r="AH104" s="205">
        <v>0</v>
      </c>
      <c r="AI104" s="205">
        <v>3</v>
      </c>
      <c r="AJ104" s="205">
        <v>2</v>
      </c>
      <c r="AK104" s="205">
        <v>2</v>
      </c>
      <c r="AL104" s="205">
        <v>5</v>
      </c>
      <c r="AM104" s="205">
        <v>1</v>
      </c>
      <c r="AN104" s="205">
        <v>0</v>
      </c>
      <c r="AO104" s="205">
        <v>4</v>
      </c>
      <c r="AP104" s="205">
        <v>0</v>
      </c>
      <c r="AQ104" s="205">
        <v>0</v>
      </c>
      <c r="AR104" s="205">
        <v>0</v>
      </c>
      <c r="AS104" s="205">
        <v>0</v>
      </c>
      <c r="AT104" s="205">
        <v>0</v>
      </c>
      <c r="AU104" s="205">
        <v>3</v>
      </c>
      <c r="AV104" s="205">
        <v>2</v>
      </c>
      <c r="AW104" s="205">
        <v>0</v>
      </c>
      <c r="AX104" s="205">
        <v>4</v>
      </c>
      <c r="AY104" s="205">
        <v>2</v>
      </c>
      <c r="AZ104" s="205">
        <v>0</v>
      </c>
      <c r="BA104" s="205">
        <v>3</v>
      </c>
      <c r="BB104" s="205">
        <v>2</v>
      </c>
      <c r="BC104" s="205">
        <v>0</v>
      </c>
      <c r="BD104" s="205">
        <v>6</v>
      </c>
      <c r="BE104" s="205">
        <v>5</v>
      </c>
      <c r="BF104" s="205">
        <v>1</v>
      </c>
      <c r="BG104" s="205">
        <v>4</v>
      </c>
      <c r="BH104" s="205">
        <v>3</v>
      </c>
      <c r="BI104" s="205">
        <v>0</v>
      </c>
      <c r="BJ104" s="205"/>
      <c r="BK104" s="205"/>
      <c r="BL104" s="205"/>
      <c r="BM104" s="205"/>
      <c r="BN104" s="205"/>
      <c r="BO104" s="204"/>
      <c r="BP104" s="197"/>
      <c r="BQ104" s="197"/>
      <c r="BR104" s="197"/>
      <c r="BS104" s="197"/>
      <c r="BT104" s="197"/>
      <c r="BU104" s="197"/>
      <c r="BV104" s="197"/>
      <c r="BW104" s="197"/>
      <c r="BX104" s="197"/>
      <c r="BY104" s="197"/>
      <c r="BZ104" s="197"/>
      <c r="CA104" s="197"/>
      <c r="CB104" s="197"/>
      <c r="CC104" s="197"/>
      <c r="CD104" s="197"/>
      <c r="CE104" s="197"/>
      <c r="CF104" s="197"/>
      <c r="CG104" s="197"/>
      <c r="CH104" s="197"/>
      <c r="CI104" s="197"/>
      <c r="CJ104" s="197"/>
      <c r="CK104" s="197"/>
      <c r="CL104" s="197"/>
      <c r="CM104" s="197"/>
      <c r="CN104" s="197"/>
      <c r="CO104" s="197"/>
      <c r="CP104" s="197"/>
      <c r="CQ104" s="197"/>
      <c r="CR104" s="197"/>
      <c r="CS104" s="197"/>
      <c r="CT104" s="197"/>
      <c r="CU104" s="197"/>
      <c r="CV104" s="197"/>
      <c r="CW104" s="197"/>
      <c r="CX104" s="197"/>
      <c r="CY104" s="197"/>
      <c r="CZ104" s="197"/>
      <c r="DA104" s="197"/>
      <c r="DB104" s="197"/>
      <c r="DC104" s="197"/>
      <c r="DD104" s="197"/>
      <c r="DE104" s="197"/>
      <c r="DF104" s="197"/>
      <c r="DG104" s="197"/>
      <c r="DH104" s="197"/>
      <c r="DI104" s="197"/>
      <c r="DJ104" s="197"/>
      <c r="DK104" s="197"/>
      <c r="DL104" s="197"/>
      <c r="DM104" s="197"/>
      <c r="DN104" s="197"/>
      <c r="DO104" s="197"/>
      <c r="DP104" s="197"/>
      <c r="DQ104" s="197"/>
      <c r="DR104" s="197"/>
      <c r="DS104" s="197"/>
      <c r="DT104" s="197"/>
      <c r="DU104" s="197"/>
      <c r="DV104" s="197"/>
      <c r="DW104" s="197"/>
      <c r="DX104" s="197"/>
      <c r="DY104" s="197"/>
      <c r="DZ104" s="197"/>
      <c r="EA104" s="197"/>
      <c r="EB104" s="197"/>
      <c r="EC104" s="197"/>
      <c r="ED104" s="197"/>
      <c r="EE104" s="197"/>
      <c r="EF104" s="197"/>
      <c r="EG104" s="197"/>
      <c r="EH104" s="197"/>
      <c r="EI104" s="197"/>
      <c r="EJ104" s="197"/>
      <c r="EK104" s="197"/>
      <c r="EL104" s="197"/>
      <c r="EM104" s="197"/>
      <c r="EN104" s="197"/>
      <c r="EO104" s="197"/>
      <c r="EP104" s="197"/>
      <c r="EQ104" s="197"/>
      <c r="ER104" s="197"/>
      <c r="ES104" s="197"/>
      <c r="ET104" s="197"/>
      <c r="EU104" s="197"/>
      <c r="EV104" s="197"/>
      <c r="EW104" s="197"/>
      <c r="EX104" s="197"/>
      <c r="EY104" s="197"/>
      <c r="EZ104" s="197"/>
      <c r="FA104" s="197"/>
      <c r="FB104" s="197"/>
      <c r="FC104" s="197"/>
      <c r="FD104" s="197"/>
      <c r="FE104" s="197"/>
      <c r="FF104" s="197"/>
      <c r="FG104" s="197"/>
      <c r="FH104" s="197"/>
      <c r="FI104" s="197"/>
      <c r="FJ104" s="197"/>
      <c r="FK104" s="197"/>
      <c r="FL104" s="197"/>
      <c r="FM104" s="197"/>
      <c r="FN104" s="197"/>
      <c r="FO104" s="197"/>
      <c r="FP104" s="197"/>
      <c r="FQ104" s="197"/>
      <c r="FR104" s="197"/>
      <c r="FS104" s="197"/>
      <c r="FT104" s="197"/>
      <c r="FU104" s="197"/>
      <c r="FV104" s="197"/>
      <c r="FW104" s="197"/>
      <c r="FX104" s="197"/>
      <c r="FY104" s="197"/>
      <c r="FZ104" s="197"/>
      <c r="GA104" s="197"/>
      <c r="GB104" s="197"/>
      <c r="GC104" s="197"/>
      <c r="GD104" s="197"/>
      <c r="GE104" s="197"/>
      <c r="GF104" s="197"/>
      <c r="GG104" s="197"/>
      <c r="GH104" s="197"/>
      <c r="GI104" s="197"/>
      <c r="GJ104" s="197"/>
      <c r="GK104" s="197"/>
      <c r="GL104" s="197"/>
      <c r="GM104" s="197"/>
      <c r="GN104" s="197"/>
      <c r="GO104" s="197"/>
      <c r="GP104" s="197"/>
      <c r="GQ104" s="197"/>
      <c r="GR104" s="197"/>
      <c r="GS104" s="197"/>
      <c r="GT104" s="197"/>
      <c r="GU104" s="197"/>
      <c r="GV104" s="197"/>
      <c r="GW104" s="197"/>
      <c r="GX104" s="197"/>
      <c r="GY104" s="197"/>
      <c r="GZ104" s="197"/>
      <c r="HA104" s="197"/>
      <c r="HB104" s="197"/>
      <c r="HC104" s="197"/>
      <c r="HD104" s="197"/>
      <c r="HE104" s="197"/>
      <c r="HF104" s="197"/>
      <c r="HG104" s="197"/>
      <c r="HH104" s="197"/>
      <c r="HI104" s="197"/>
      <c r="HJ104" s="197"/>
      <c r="HK104" s="197"/>
      <c r="HL104" s="197"/>
      <c r="HM104" s="197"/>
      <c r="HN104" s="197"/>
      <c r="HO104" s="197"/>
      <c r="HP104" s="197"/>
      <c r="HQ104" s="197"/>
      <c r="HR104" s="197"/>
      <c r="HS104" s="197"/>
      <c r="HT104" s="197"/>
      <c r="HU104" s="197"/>
      <c r="HV104" s="197"/>
      <c r="HW104" s="197"/>
      <c r="HX104" s="197"/>
      <c r="HY104" s="197"/>
      <c r="HZ104" s="197"/>
      <c r="IA104" s="197"/>
      <c r="IB104" s="197"/>
      <c r="IC104" s="197"/>
      <c r="ID104" s="197"/>
      <c r="IE104" s="197"/>
      <c r="IF104" s="197"/>
      <c r="IG104" s="197"/>
      <c r="IH104" s="197"/>
      <c r="II104" s="197"/>
      <c r="IJ104" s="197"/>
      <c r="IK104" s="197"/>
      <c r="IL104" s="197"/>
      <c r="IM104" s="197"/>
      <c r="IN104" s="197"/>
      <c r="IO104" s="197"/>
      <c r="IP104" s="197"/>
      <c r="IQ104" s="197"/>
      <c r="IR104" s="197"/>
      <c r="IS104" s="197"/>
      <c r="IT104" s="197"/>
      <c r="IU104" s="197"/>
      <c r="IV104" s="197"/>
      <c r="IW104" s="197"/>
    </row>
    <row r="105" spans="1:257">
      <c r="A105" s="218"/>
      <c r="B105" s="207"/>
      <c r="C105" s="207"/>
      <c r="D105" s="207"/>
      <c r="E105" s="207"/>
      <c r="F105" s="207"/>
      <c r="G105" s="207"/>
      <c r="H105" s="217"/>
      <c r="I105" s="207"/>
      <c r="J105" s="207"/>
      <c r="K105" s="207"/>
      <c r="L105" s="207"/>
      <c r="M105" s="21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  <c r="BI105" s="207"/>
      <c r="BJ105" s="207"/>
      <c r="BK105" s="207"/>
      <c r="BL105" s="207"/>
      <c r="BM105" s="207"/>
      <c r="BN105" s="207"/>
      <c r="BO105" s="216"/>
      <c r="BP105" s="200"/>
      <c r="BQ105" s="197"/>
      <c r="BR105" s="197"/>
      <c r="BS105" s="197"/>
      <c r="BT105" s="197"/>
      <c r="BU105" s="197"/>
      <c r="BV105" s="197"/>
      <c r="BW105" s="197"/>
      <c r="BX105" s="197"/>
      <c r="BY105" s="197"/>
      <c r="BZ105" s="197"/>
      <c r="CA105" s="197"/>
      <c r="CB105" s="197"/>
      <c r="CC105" s="197"/>
      <c r="CD105" s="197"/>
      <c r="CE105" s="197"/>
      <c r="CF105" s="197"/>
      <c r="CG105" s="197"/>
      <c r="CH105" s="197"/>
      <c r="CI105" s="197"/>
      <c r="CJ105" s="197"/>
      <c r="CK105" s="197"/>
      <c r="CL105" s="197"/>
      <c r="CM105" s="197"/>
      <c r="CN105" s="197"/>
      <c r="CO105" s="197"/>
      <c r="CP105" s="197"/>
      <c r="CQ105" s="197"/>
      <c r="CR105" s="197"/>
      <c r="CS105" s="197"/>
      <c r="CT105" s="197"/>
      <c r="CU105" s="197"/>
      <c r="CV105" s="197"/>
      <c r="CW105" s="197"/>
      <c r="CX105" s="197"/>
      <c r="CY105" s="197"/>
      <c r="CZ105" s="197"/>
      <c r="DA105" s="197"/>
      <c r="DB105" s="197"/>
      <c r="DC105" s="197"/>
      <c r="DD105" s="197"/>
      <c r="DE105" s="197"/>
      <c r="DF105" s="197"/>
      <c r="DG105" s="197"/>
      <c r="DH105" s="197"/>
      <c r="DI105" s="197"/>
      <c r="DJ105" s="197"/>
      <c r="DK105" s="197"/>
      <c r="DL105" s="197"/>
      <c r="DM105" s="197"/>
      <c r="DN105" s="197"/>
      <c r="DO105" s="197"/>
      <c r="DP105" s="197"/>
      <c r="DQ105" s="197"/>
      <c r="DR105" s="197"/>
      <c r="DS105" s="197"/>
      <c r="DT105" s="197"/>
      <c r="DU105" s="197"/>
      <c r="DV105" s="197"/>
      <c r="DW105" s="197"/>
      <c r="DX105" s="197"/>
      <c r="DY105" s="197"/>
      <c r="DZ105" s="197"/>
      <c r="EA105" s="197"/>
      <c r="EB105" s="197"/>
      <c r="EC105" s="197"/>
      <c r="ED105" s="197"/>
      <c r="EE105" s="197"/>
      <c r="EF105" s="197"/>
      <c r="EG105" s="197"/>
      <c r="EH105" s="197"/>
      <c r="EI105" s="197"/>
      <c r="EJ105" s="197"/>
      <c r="EK105" s="197"/>
      <c r="EL105" s="197"/>
      <c r="EM105" s="197"/>
      <c r="EN105" s="197"/>
      <c r="EO105" s="197"/>
      <c r="EP105" s="197"/>
      <c r="EQ105" s="197"/>
      <c r="ER105" s="197"/>
      <c r="ES105" s="197"/>
      <c r="ET105" s="197"/>
      <c r="EU105" s="197"/>
      <c r="EV105" s="197"/>
      <c r="EW105" s="197"/>
      <c r="EX105" s="197"/>
      <c r="EY105" s="197"/>
      <c r="EZ105" s="197"/>
      <c r="FA105" s="197"/>
      <c r="FB105" s="197"/>
      <c r="FC105" s="197"/>
      <c r="FD105" s="197"/>
      <c r="FE105" s="197"/>
      <c r="FF105" s="197"/>
      <c r="FG105" s="197"/>
      <c r="FH105" s="197"/>
      <c r="FI105" s="197"/>
      <c r="FJ105" s="197"/>
      <c r="FK105" s="197"/>
      <c r="FL105" s="197"/>
      <c r="FM105" s="197"/>
      <c r="FN105" s="197"/>
      <c r="FO105" s="197"/>
      <c r="FP105" s="197"/>
      <c r="FQ105" s="197"/>
      <c r="FR105" s="197"/>
      <c r="FS105" s="197"/>
      <c r="FT105" s="197"/>
      <c r="FU105" s="197"/>
      <c r="FV105" s="197"/>
      <c r="FW105" s="197"/>
      <c r="FX105" s="197"/>
      <c r="FY105" s="197"/>
      <c r="FZ105" s="197"/>
      <c r="GA105" s="197"/>
      <c r="GB105" s="197"/>
      <c r="GC105" s="197"/>
      <c r="GD105" s="197"/>
      <c r="GE105" s="197"/>
      <c r="GF105" s="197"/>
      <c r="GG105" s="197"/>
      <c r="GH105" s="197"/>
      <c r="GI105" s="197"/>
      <c r="GJ105" s="197"/>
      <c r="GK105" s="197"/>
      <c r="GL105" s="197"/>
      <c r="GM105" s="197"/>
      <c r="GN105" s="197"/>
      <c r="GO105" s="197"/>
      <c r="GP105" s="197"/>
      <c r="GQ105" s="197"/>
      <c r="GR105" s="197"/>
      <c r="GS105" s="197"/>
      <c r="GT105" s="197"/>
      <c r="GU105" s="197"/>
      <c r="GV105" s="197"/>
      <c r="GW105" s="197"/>
      <c r="GX105" s="197"/>
      <c r="GY105" s="197"/>
      <c r="GZ105" s="197"/>
      <c r="HA105" s="197"/>
      <c r="HB105" s="197"/>
      <c r="HC105" s="197"/>
      <c r="HD105" s="197"/>
      <c r="HE105" s="197"/>
      <c r="HF105" s="197"/>
      <c r="HG105" s="197"/>
      <c r="HH105" s="197"/>
      <c r="HI105" s="197"/>
      <c r="HJ105" s="197"/>
      <c r="HK105" s="197"/>
      <c r="HL105" s="197"/>
      <c r="HM105" s="197"/>
      <c r="HN105" s="197"/>
      <c r="HO105" s="197"/>
      <c r="HP105" s="197"/>
      <c r="HQ105" s="197"/>
      <c r="HR105" s="197"/>
      <c r="HS105" s="197"/>
      <c r="HT105" s="197"/>
      <c r="HU105" s="197"/>
      <c r="HV105" s="197"/>
      <c r="HW105" s="197"/>
      <c r="HX105" s="197"/>
      <c r="HY105" s="197"/>
      <c r="HZ105" s="197"/>
      <c r="IA105" s="197"/>
      <c r="IB105" s="197"/>
      <c r="IC105" s="197"/>
      <c r="ID105" s="197"/>
      <c r="IE105" s="197"/>
      <c r="IF105" s="197"/>
      <c r="IG105" s="197"/>
      <c r="IH105" s="197"/>
      <c r="II105" s="197"/>
      <c r="IJ105" s="197"/>
      <c r="IK105" s="197"/>
      <c r="IL105" s="197"/>
      <c r="IM105" s="197"/>
      <c r="IN105" s="197"/>
      <c r="IO105" s="197"/>
      <c r="IP105" s="197"/>
      <c r="IQ105" s="197"/>
      <c r="IR105" s="197"/>
      <c r="IS105" s="197"/>
      <c r="IT105" s="197"/>
      <c r="IU105" s="197"/>
      <c r="IV105" s="197"/>
      <c r="IW105" s="197"/>
    </row>
    <row r="106" spans="1:257">
      <c r="A106" s="215">
        <v>7</v>
      </c>
      <c r="B106" s="214" t="s">
        <v>1036</v>
      </c>
      <c r="C106" s="214"/>
      <c r="D106" s="205" t="s">
        <v>677</v>
      </c>
      <c r="E106" s="205" t="s">
        <v>268</v>
      </c>
      <c r="F106" s="205" t="s">
        <v>267</v>
      </c>
      <c r="G106" s="205" t="s">
        <v>266</v>
      </c>
      <c r="H106" s="206" t="s">
        <v>265</v>
      </c>
      <c r="I106" s="207"/>
      <c r="J106" s="205" t="s">
        <v>268</v>
      </c>
      <c r="K106" s="205" t="s">
        <v>267</v>
      </c>
      <c r="L106" s="205" t="s">
        <v>266</v>
      </c>
      <c r="M106" s="206" t="s">
        <v>265</v>
      </c>
      <c r="N106" s="205" t="s">
        <v>268</v>
      </c>
      <c r="O106" s="205" t="s">
        <v>267</v>
      </c>
      <c r="P106" s="205" t="s">
        <v>266</v>
      </c>
      <c r="Q106" s="205" t="s">
        <v>268</v>
      </c>
      <c r="R106" s="205" t="s">
        <v>267</v>
      </c>
      <c r="S106" s="205" t="s">
        <v>266</v>
      </c>
      <c r="T106" s="205" t="s">
        <v>268</v>
      </c>
      <c r="U106" s="205" t="s">
        <v>267</v>
      </c>
      <c r="V106" s="205" t="s">
        <v>266</v>
      </c>
      <c r="W106" s="205" t="s">
        <v>268</v>
      </c>
      <c r="X106" s="205" t="s">
        <v>267</v>
      </c>
      <c r="Y106" s="205" t="s">
        <v>266</v>
      </c>
      <c r="Z106" s="205" t="s">
        <v>268</v>
      </c>
      <c r="AA106" s="205" t="s">
        <v>267</v>
      </c>
      <c r="AB106" s="205" t="s">
        <v>266</v>
      </c>
      <c r="AC106" s="205" t="s">
        <v>268</v>
      </c>
      <c r="AD106" s="205" t="s">
        <v>267</v>
      </c>
      <c r="AE106" s="205" t="s">
        <v>266</v>
      </c>
      <c r="AF106" s="205" t="s">
        <v>268</v>
      </c>
      <c r="AG106" s="205" t="s">
        <v>267</v>
      </c>
      <c r="AH106" s="205" t="s">
        <v>266</v>
      </c>
      <c r="AI106" s="205" t="s">
        <v>268</v>
      </c>
      <c r="AJ106" s="205" t="s">
        <v>267</v>
      </c>
      <c r="AK106" s="205" t="s">
        <v>266</v>
      </c>
      <c r="AL106" s="205" t="s">
        <v>268</v>
      </c>
      <c r="AM106" s="205" t="s">
        <v>267</v>
      </c>
      <c r="AN106" s="205" t="s">
        <v>266</v>
      </c>
      <c r="AO106" s="205" t="s">
        <v>268</v>
      </c>
      <c r="AP106" s="205" t="s">
        <v>267</v>
      </c>
      <c r="AQ106" s="205" t="s">
        <v>266</v>
      </c>
      <c r="AR106" s="205" t="s">
        <v>268</v>
      </c>
      <c r="AS106" s="205" t="s">
        <v>267</v>
      </c>
      <c r="AT106" s="205" t="s">
        <v>266</v>
      </c>
      <c r="AU106" s="205" t="s">
        <v>268</v>
      </c>
      <c r="AV106" s="205" t="s">
        <v>267</v>
      </c>
      <c r="AW106" s="205" t="s">
        <v>266</v>
      </c>
      <c r="AX106" s="205" t="s">
        <v>268</v>
      </c>
      <c r="AY106" s="205" t="s">
        <v>267</v>
      </c>
      <c r="AZ106" s="205" t="s">
        <v>266</v>
      </c>
      <c r="BA106" s="205" t="s">
        <v>268</v>
      </c>
      <c r="BB106" s="205" t="s">
        <v>267</v>
      </c>
      <c r="BC106" s="205" t="s">
        <v>266</v>
      </c>
      <c r="BD106" s="205" t="s">
        <v>268</v>
      </c>
      <c r="BE106" s="205" t="s">
        <v>267</v>
      </c>
      <c r="BF106" s="205" t="s">
        <v>266</v>
      </c>
      <c r="BG106" s="205" t="s">
        <v>268</v>
      </c>
      <c r="BH106" s="205" t="s">
        <v>267</v>
      </c>
      <c r="BI106" s="205" t="s">
        <v>266</v>
      </c>
      <c r="BJ106" s="205" t="s">
        <v>268</v>
      </c>
      <c r="BK106" s="205" t="s">
        <v>267</v>
      </c>
      <c r="BL106" s="205" t="s">
        <v>266</v>
      </c>
      <c r="BM106" s="205" t="s">
        <v>268</v>
      </c>
      <c r="BN106" s="205" t="s">
        <v>267</v>
      </c>
      <c r="BO106" s="204" t="s">
        <v>266</v>
      </c>
      <c r="BP106" s="197"/>
      <c r="BQ106" s="197"/>
      <c r="BR106" s="197"/>
      <c r="BS106" s="197"/>
      <c r="BT106" s="197"/>
      <c r="BU106" s="197"/>
      <c r="BV106" s="197"/>
      <c r="BW106" s="197"/>
      <c r="BX106" s="197"/>
      <c r="BY106" s="197"/>
      <c r="BZ106" s="197"/>
      <c r="CA106" s="197"/>
      <c r="CB106" s="197"/>
      <c r="CC106" s="197"/>
      <c r="CD106" s="197"/>
      <c r="CE106" s="197"/>
      <c r="CF106" s="197"/>
      <c r="CG106" s="197"/>
      <c r="CH106" s="197"/>
      <c r="CI106" s="197"/>
      <c r="CJ106" s="197"/>
      <c r="CK106" s="197"/>
      <c r="CL106" s="197"/>
      <c r="CM106" s="197"/>
      <c r="CN106" s="197"/>
      <c r="CO106" s="197"/>
      <c r="CP106" s="197"/>
      <c r="CQ106" s="197"/>
      <c r="CR106" s="197"/>
      <c r="CS106" s="197"/>
      <c r="CT106" s="197"/>
      <c r="CU106" s="197"/>
      <c r="CV106" s="197"/>
      <c r="CW106" s="197"/>
      <c r="CX106" s="197"/>
      <c r="CY106" s="197"/>
      <c r="CZ106" s="197"/>
      <c r="DA106" s="197"/>
      <c r="DB106" s="197"/>
      <c r="DC106" s="197"/>
      <c r="DD106" s="197"/>
      <c r="DE106" s="197"/>
      <c r="DF106" s="197"/>
      <c r="DG106" s="197"/>
      <c r="DH106" s="197"/>
      <c r="DI106" s="197"/>
      <c r="DJ106" s="197"/>
      <c r="DK106" s="197"/>
      <c r="DL106" s="197"/>
      <c r="DM106" s="197"/>
      <c r="DN106" s="197"/>
      <c r="DO106" s="197"/>
      <c r="DP106" s="197"/>
      <c r="DQ106" s="197"/>
      <c r="DR106" s="197"/>
      <c r="DS106" s="197"/>
      <c r="DT106" s="197"/>
      <c r="DU106" s="197"/>
      <c r="DV106" s="197"/>
      <c r="DW106" s="197"/>
      <c r="DX106" s="197"/>
      <c r="DY106" s="197"/>
      <c r="DZ106" s="197"/>
      <c r="EA106" s="197"/>
      <c r="EB106" s="197"/>
      <c r="EC106" s="197"/>
      <c r="ED106" s="197"/>
      <c r="EE106" s="197"/>
      <c r="EF106" s="197"/>
      <c r="EG106" s="197"/>
      <c r="EH106" s="197"/>
      <c r="EI106" s="197"/>
      <c r="EJ106" s="197"/>
      <c r="EK106" s="197"/>
      <c r="EL106" s="197"/>
      <c r="EM106" s="197"/>
      <c r="EN106" s="197"/>
      <c r="EO106" s="197"/>
      <c r="EP106" s="197"/>
      <c r="EQ106" s="197"/>
      <c r="ER106" s="197"/>
      <c r="ES106" s="197"/>
      <c r="ET106" s="197"/>
      <c r="EU106" s="197"/>
      <c r="EV106" s="197"/>
      <c r="EW106" s="197"/>
      <c r="EX106" s="197"/>
      <c r="EY106" s="197"/>
      <c r="EZ106" s="197"/>
      <c r="FA106" s="197"/>
      <c r="FB106" s="197"/>
      <c r="FC106" s="197"/>
      <c r="FD106" s="197"/>
      <c r="FE106" s="197"/>
      <c r="FF106" s="197"/>
      <c r="FG106" s="197"/>
      <c r="FH106" s="197"/>
      <c r="FI106" s="197"/>
      <c r="FJ106" s="197"/>
      <c r="FK106" s="197"/>
      <c r="FL106" s="197"/>
      <c r="FM106" s="197"/>
      <c r="FN106" s="197"/>
      <c r="FO106" s="197"/>
      <c r="FP106" s="197"/>
      <c r="FQ106" s="197"/>
      <c r="FR106" s="197"/>
      <c r="FS106" s="197"/>
      <c r="FT106" s="197"/>
      <c r="FU106" s="197"/>
      <c r="FV106" s="197"/>
      <c r="FW106" s="197"/>
      <c r="FX106" s="197"/>
      <c r="FY106" s="197"/>
      <c r="FZ106" s="197"/>
      <c r="GA106" s="197"/>
      <c r="GB106" s="197"/>
      <c r="GC106" s="197"/>
      <c r="GD106" s="197"/>
      <c r="GE106" s="197"/>
      <c r="GF106" s="197"/>
      <c r="GG106" s="197"/>
      <c r="GH106" s="197"/>
      <c r="GI106" s="197"/>
      <c r="GJ106" s="197"/>
      <c r="GK106" s="197"/>
      <c r="GL106" s="197"/>
      <c r="GM106" s="197"/>
      <c r="GN106" s="197"/>
      <c r="GO106" s="197"/>
      <c r="GP106" s="197"/>
      <c r="GQ106" s="197"/>
      <c r="GR106" s="197"/>
      <c r="GS106" s="197"/>
      <c r="GT106" s="197"/>
      <c r="GU106" s="197"/>
      <c r="GV106" s="197"/>
      <c r="GW106" s="197"/>
      <c r="GX106" s="197"/>
      <c r="GY106" s="197"/>
      <c r="GZ106" s="197"/>
      <c r="HA106" s="197"/>
      <c r="HB106" s="197"/>
      <c r="HC106" s="197"/>
      <c r="HD106" s="197"/>
      <c r="HE106" s="197"/>
      <c r="HF106" s="197"/>
      <c r="HG106" s="197"/>
      <c r="HH106" s="197"/>
      <c r="HI106" s="197"/>
      <c r="HJ106" s="197"/>
      <c r="HK106" s="197"/>
      <c r="HL106" s="197"/>
      <c r="HM106" s="197"/>
      <c r="HN106" s="197"/>
      <c r="HO106" s="197"/>
      <c r="HP106" s="197"/>
      <c r="HQ106" s="197"/>
      <c r="HR106" s="197"/>
      <c r="HS106" s="197"/>
      <c r="HT106" s="197"/>
      <c r="HU106" s="197"/>
      <c r="HV106" s="197"/>
      <c r="HW106" s="197"/>
      <c r="HX106" s="197"/>
      <c r="HY106" s="197"/>
      <c r="HZ106" s="197"/>
      <c r="IA106" s="197"/>
      <c r="IB106" s="197"/>
      <c r="IC106" s="197"/>
      <c r="ID106" s="197"/>
      <c r="IE106" s="197"/>
      <c r="IF106" s="197"/>
      <c r="IG106" s="197"/>
      <c r="IH106" s="197"/>
      <c r="II106" s="197"/>
      <c r="IJ106" s="197"/>
      <c r="IK106" s="197"/>
      <c r="IL106" s="197"/>
      <c r="IM106" s="197"/>
      <c r="IN106" s="197"/>
      <c r="IO106" s="197"/>
      <c r="IP106" s="197"/>
      <c r="IQ106" s="197"/>
      <c r="IR106" s="197"/>
      <c r="IS106" s="197"/>
      <c r="IT106" s="197"/>
      <c r="IU106" s="197"/>
      <c r="IV106" s="197"/>
      <c r="IW106" s="197"/>
    </row>
    <row r="107" spans="1:257">
      <c r="A107" s="208">
        <v>1</v>
      </c>
      <c r="B107" s="205" t="s">
        <v>966</v>
      </c>
      <c r="C107" s="205" t="str">
        <f t="shared" ref="C107:C121" si="36">TRIM(B107)</f>
        <v>CHRIS MIZE</v>
      </c>
      <c r="D107" s="205">
        <v>11</v>
      </c>
      <c r="E107" s="205">
        <v>649</v>
      </c>
      <c r="F107" s="205">
        <v>479</v>
      </c>
      <c r="G107" s="205">
        <v>105</v>
      </c>
      <c r="H107" s="206">
        <f t="shared" ref="H107:H119" si="37">F109/E109</f>
        <v>0.58771929824561409</v>
      </c>
      <c r="I107" s="207"/>
      <c r="J107" s="205">
        <f t="shared" ref="J107:J121" si="38">SUM(N107,Q107,T107,W107,Z107,AC107,AF107,AI107,AL107,AO107,AR107,AU107,AX107,BA107,BD107,BG107)</f>
        <v>50</v>
      </c>
      <c r="K107" s="205">
        <f t="shared" ref="K107:K121" si="39">SUM(O107,R107,U107,X107,AA107,AD107,AG107,AJ107,AM107,AP107,AS107,AV107,AY107,BB107,BE107,BH107)</f>
        <v>43</v>
      </c>
      <c r="L107" s="205">
        <f t="shared" ref="L107:L121" si="40">SUM(P107,S107,V107,Y107,AB107,AE107,AH107,AK107,AN107,AQ107,AT107,AW107,AZ107,BC107,BF107,BI107)</f>
        <v>4</v>
      </c>
      <c r="M107" s="206">
        <f t="shared" ref="M107:M121" si="41">K107/J107</f>
        <v>0.86</v>
      </c>
      <c r="N107" s="205">
        <v>5</v>
      </c>
      <c r="O107" s="205">
        <v>5</v>
      </c>
      <c r="P107" s="205">
        <v>0</v>
      </c>
      <c r="Q107" s="205">
        <v>5</v>
      </c>
      <c r="R107" s="205">
        <v>2</v>
      </c>
      <c r="S107" s="205">
        <v>1</v>
      </c>
      <c r="T107" s="205">
        <v>3</v>
      </c>
      <c r="U107" s="205">
        <v>2</v>
      </c>
      <c r="V107" s="205">
        <v>0</v>
      </c>
      <c r="W107" s="205">
        <v>5</v>
      </c>
      <c r="X107" s="205">
        <v>5</v>
      </c>
      <c r="Y107" s="205">
        <v>0</v>
      </c>
      <c r="Z107" s="205">
        <v>4</v>
      </c>
      <c r="AA107" s="205">
        <v>4</v>
      </c>
      <c r="AB107" s="205">
        <v>0</v>
      </c>
      <c r="AC107" s="205">
        <v>3</v>
      </c>
      <c r="AD107" s="205">
        <v>3</v>
      </c>
      <c r="AE107" s="205">
        <v>0</v>
      </c>
      <c r="AF107" s="205">
        <v>1</v>
      </c>
      <c r="AG107" s="205">
        <v>0</v>
      </c>
      <c r="AH107" s="205">
        <v>0</v>
      </c>
      <c r="AI107" s="205">
        <v>4</v>
      </c>
      <c r="AJ107" s="205">
        <v>3</v>
      </c>
      <c r="AK107" s="205">
        <v>0</v>
      </c>
      <c r="AL107" s="205">
        <v>4</v>
      </c>
      <c r="AM107" s="205">
        <v>4</v>
      </c>
      <c r="AN107" s="205">
        <v>0</v>
      </c>
      <c r="AO107" s="205">
        <v>4</v>
      </c>
      <c r="AP107" s="205">
        <v>4</v>
      </c>
      <c r="AQ107" s="205">
        <v>0</v>
      </c>
      <c r="AR107" s="205">
        <v>4</v>
      </c>
      <c r="AS107" s="205">
        <v>4</v>
      </c>
      <c r="AT107" s="205">
        <v>1</v>
      </c>
      <c r="AU107" s="205">
        <v>2</v>
      </c>
      <c r="AV107" s="205">
        <v>2</v>
      </c>
      <c r="AW107" s="205">
        <v>0</v>
      </c>
      <c r="AX107" s="205">
        <v>3</v>
      </c>
      <c r="AY107" s="205">
        <v>2</v>
      </c>
      <c r="AZ107" s="205">
        <v>0</v>
      </c>
      <c r="BA107" s="205">
        <v>3</v>
      </c>
      <c r="BB107" s="205">
        <v>3</v>
      </c>
      <c r="BC107" s="205">
        <v>2</v>
      </c>
      <c r="BD107" s="211"/>
      <c r="BE107" s="211"/>
      <c r="BF107" s="211"/>
      <c r="BG107" s="205">
        <v>0</v>
      </c>
      <c r="BH107" s="205">
        <v>0</v>
      </c>
      <c r="BI107" s="205">
        <v>0</v>
      </c>
      <c r="BJ107" s="205"/>
      <c r="BK107" s="205"/>
      <c r="BL107" s="205"/>
      <c r="BM107" s="205"/>
      <c r="BN107" s="205"/>
      <c r="BO107" s="204"/>
      <c r="BP107" s="197"/>
      <c r="BQ107" s="197"/>
      <c r="BR107" s="197"/>
      <c r="BS107" s="197"/>
      <c r="BT107" s="197"/>
      <c r="BU107" s="197"/>
      <c r="BV107" s="197"/>
      <c r="BW107" s="197"/>
      <c r="BX107" s="197"/>
      <c r="BY107" s="197"/>
      <c r="BZ107" s="197"/>
      <c r="CA107" s="197"/>
      <c r="CB107" s="197"/>
      <c r="CC107" s="197"/>
      <c r="CD107" s="197"/>
      <c r="CE107" s="197"/>
      <c r="CF107" s="197"/>
      <c r="CG107" s="197"/>
      <c r="CH107" s="197"/>
      <c r="CI107" s="197"/>
      <c r="CJ107" s="197"/>
      <c r="CK107" s="197"/>
      <c r="CL107" s="197"/>
      <c r="CM107" s="197"/>
      <c r="CN107" s="197"/>
      <c r="CO107" s="197"/>
      <c r="CP107" s="197"/>
      <c r="CQ107" s="197"/>
      <c r="CR107" s="197"/>
      <c r="CS107" s="197"/>
      <c r="CT107" s="197"/>
      <c r="CU107" s="197"/>
      <c r="CV107" s="197"/>
      <c r="CW107" s="197"/>
      <c r="CX107" s="197"/>
      <c r="CY107" s="197"/>
      <c r="CZ107" s="197"/>
      <c r="DA107" s="197"/>
      <c r="DB107" s="197"/>
      <c r="DC107" s="197"/>
      <c r="DD107" s="197"/>
      <c r="DE107" s="197"/>
      <c r="DF107" s="197"/>
      <c r="DG107" s="197"/>
      <c r="DH107" s="197"/>
      <c r="DI107" s="197"/>
      <c r="DJ107" s="197"/>
      <c r="DK107" s="197"/>
      <c r="DL107" s="197"/>
      <c r="DM107" s="197"/>
      <c r="DN107" s="197"/>
      <c r="DO107" s="197"/>
      <c r="DP107" s="197"/>
      <c r="DQ107" s="197"/>
      <c r="DR107" s="197"/>
      <c r="DS107" s="197"/>
      <c r="DT107" s="197"/>
      <c r="DU107" s="197"/>
      <c r="DV107" s="197"/>
      <c r="DW107" s="197"/>
      <c r="DX107" s="197"/>
      <c r="DY107" s="197"/>
      <c r="DZ107" s="197"/>
      <c r="EA107" s="197"/>
      <c r="EB107" s="197"/>
      <c r="EC107" s="197"/>
      <c r="ED107" s="197"/>
      <c r="EE107" s="197"/>
      <c r="EF107" s="197"/>
      <c r="EG107" s="197"/>
      <c r="EH107" s="197"/>
      <c r="EI107" s="197"/>
      <c r="EJ107" s="197"/>
      <c r="EK107" s="197"/>
      <c r="EL107" s="197"/>
      <c r="EM107" s="197"/>
      <c r="EN107" s="197"/>
      <c r="EO107" s="197"/>
      <c r="EP107" s="197"/>
      <c r="EQ107" s="197"/>
      <c r="ER107" s="197"/>
      <c r="ES107" s="197"/>
      <c r="ET107" s="197"/>
      <c r="EU107" s="197"/>
      <c r="EV107" s="197"/>
      <c r="EW107" s="197"/>
      <c r="EX107" s="197"/>
      <c r="EY107" s="197"/>
      <c r="EZ107" s="197"/>
      <c r="FA107" s="197"/>
      <c r="FB107" s="197"/>
      <c r="FC107" s="197"/>
      <c r="FD107" s="197"/>
      <c r="FE107" s="197"/>
      <c r="FF107" s="197"/>
      <c r="FG107" s="197"/>
      <c r="FH107" s="197"/>
      <c r="FI107" s="197"/>
      <c r="FJ107" s="197"/>
      <c r="FK107" s="197"/>
      <c r="FL107" s="197"/>
      <c r="FM107" s="197"/>
      <c r="FN107" s="197"/>
      <c r="FO107" s="197"/>
      <c r="FP107" s="197"/>
      <c r="FQ107" s="197"/>
      <c r="FR107" s="197"/>
      <c r="FS107" s="197"/>
      <c r="FT107" s="197"/>
      <c r="FU107" s="197"/>
      <c r="FV107" s="197"/>
      <c r="FW107" s="197"/>
      <c r="FX107" s="197"/>
      <c r="FY107" s="197"/>
      <c r="FZ107" s="197"/>
      <c r="GA107" s="197"/>
      <c r="GB107" s="197"/>
      <c r="GC107" s="197"/>
      <c r="GD107" s="197"/>
      <c r="GE107" s="197"/>
      <c r="GF107" s="197"/>
      <c r="GG107" s="197"/>
      <c r="GH107" s="197"/>
      <c r="GI107" s="197"/>
      <c r="GJ107" s="197"/>
      <c r="GK107" s="197"/>
      <c r="GL107" s="197"/>
      <c r="GM107" s="197"/>
      <c r="GN107" s="197"/>
      <c r="GO107" s="197"/>
      <c r="GP107" s="197"/>
      <c r="GQ107" s="197"/>
      <c r="GR107" s="197"/>
      <c r="GS107" s="197"/>
      <c r="GT107" s="197"/>
      <c r="GU107" s="197"/>
      <c r="GV107" s="197"/>
      <c r="GW107" s="197"/>
      <c r="GX107" s="197"/>
      <c r="GY107" s="197"/>
      <c r="GZ107" s="197"/>
      <c r="HA107" s="197"/>
      <c r="HB107" s="197"/>
      <c r="HC107" s="197"/>
      <c r="HD107" s="197"/>
      <c r="HE107" s="197"/>
      <c r="HF107" s="197"/>
      <c r="HG107" s="197"/>
      <c r="HH107" s="197"/>
      <c r="HI107" s="197"/>
      <c r="HJ107" s="197"/>
      <c r="HK107" s="197"/>
      <c r="HL107" s="197"/>
      <c r="HM107" s="197"/>
      <c r="HN107" s="197"/>
      <c r="HO107" s="197"/>
      <c r="HP107" s="197"/>
      <c r="HQ107" s="197"/>
      <c r="HR107" s="197"/>
      <c r="HS107" s="197"/>
      <c r="HT107" s="197"/>
      <c r="HU107" s="197"/>
      <c r="HV107" s="197"/>
      <c r="HW107" s="197"/>
      <c r="HX107" s="197"/>
      <c r="HY107" s="197"/>
      <c r="HZ107" s="197"/>
      <c r="IA107" s="197"/>
      <c r="IB107" s="197"/>
      <c r="IC107" s="197"/>
      <c r="ID107" s="197"/>
      <c r="IE107" s="197"/>
      <c r="IF107" s="197"/>
      <c r="IG107" s="197"/>
      <c r="IH107" s="197"/>
      <c r="II107" s="197"/>
      <c r="IJ107" s="197"/>
      <c r="IK107" s="197"/>
      <c r="IL107" s="197"/>
      <c r="IM107" s="197"/>
      <c r="IN107" s="197"/>
      <c r="IO107" s="197"/>
      <c r="IP107" s="197"/>
      <c r="IQ107" s="197"/>
      <c r="IR107" s="197"/>
      <c r="IS107" s="197"/>
      <c r="IT107" s="197"/>
      <c r="IU107" s="197"/>
      <c r="IV107" s="197"/>
      <c r="IW107" s="197"/>
    </row>
    <row r="108" spans="1:257">
      <c r="A108" s="208">
        <v>2</v>
      </c>
      <c r="B108" s="205" t="s">
        <v>965</v>
      </c>
      <c r="C108" s="205" t="str">
        <f t="shared" si="36"/>
        <v>BRAD CLINE</v>
      </c>
      <c r="D108" s="214">
        <v>32</v>
      </c>
      <c r="E108" s="214">
        <v>2195</v>
      </c>
      <c r="F108" s="214">
        <v>1444</v>
      </c>
      <c r="G108" s="214">
        <v>151</v>
      </c>
      <c r="H108" s="206">
        <f t="shared" si="37"/>
        <v>0.57894736842105265</v>
      </c>
      <c r="I108" s="207"/>
      <c r="J108" s="205">
        <f t="shared" si="38"/>
        <v>67</v>
      </c>
      <c r="K108" s="205">
        <f t="shared" si="39"/>
        <v>44</v>
      </c>
      <c r="L108" s="205">
        <f t="shared" si="40"/>
        <v>1</v>
      </c>
      <c r="M108" s="206">
        <f t="shared" si="41"/>
        <v>0.65671641791044777</v>
      </c>
      <c r="N108" s="205">
        <v>6</v>
      </c>
      <c r="O108" s="205">
        <v>5</v>
      </c>
      <c r="P108" s="205">
        <v>0</v>
      </c>
      <c r="Q108" s="205">
        <v>5</v>
      </c>
      <c r="R108" s="205">
        <v>2</v>
      </c>
      <c r="S108" s="205">
        <v>1</v>
      </c>
      <c r="T108" s="205">
        <v>5</v>
      </c>
      <c r="U108" s="205">
        <v>4</v>
      </c>
      <c r="V108" s="205">
        <v>0</v>
      </c>
      <c r="W108" s="205">
        <v>5</v>
      </c>
      <c r="X108" s="205">
        <v>4</v>
      </c>
      <c r="Y108" s="205">
        <v>0</v>
      </c>
      <c r="Z108" s="205">
        <v>6</v>
      </c>
      <c r="AA108" s="205">
        <v>5</v>
      </c>
      <c r="AB108" s="205">
        <v>0</v>
      </c>
      <c r="AC108" s="205">
        <v>3</v>
      </c>
      <c r="AD108" s="205">
        <v>2</v>
      </c>
      <c r="AE108" s="205">
        <v>0</v>
      </c>
      <c r="AF108" s="205">
        <v>4</v>
      </c>
      <c r="AG108" s="205">
        <v>3</v>
      </c>
      <c r="AH108" s="205">
        <v>0</v>
      </c>
      <c r="AI108" s="205">
        <v>3</v>
      </c>
      <c r="AJ108" s="205">
        <v>3</v>
      </c>
      <c r="AK108" s="205">
        <v>0</v>
      </c>
      <c r="AL108" s="205">
        <v>5</v>
      </c>
      <c r="AM108" s="205">
        <v>3</v>
      </c>
      <c r="AN108" s="205">
        <v>0</v>
      </c>
      <c r="AO108" s="205">
        <v>5</v>
      </c>
      <c r="AP108" s="205">
        <v>1</v>
      </c>
      <c r="AQ108" s="205">
        <v>0</v>
      </c>
      <c r="AR108" s="205">
        <v>5</v>
      </c>
      <c r="AS108" s="205">
        <v>3</v>
      </c>
      <c r="AT108" s="205">
        <v>0</v>
      </c>
      <c r="AU108" s="205">
        <v>6</v>
      </c>
      <c r="AV108" s="205">
        <v>4</v>
      </c>
      <c r="AW108" s="205">
        <v>0</v>
      </c>
      <c r="AX108" s="205">
        <v>4</v>
      </c>
      <c r="AY108" s="205">
        <v>2</v>
      </c>
      <c r="AZ108" s="205">
        <v>0</v>
      </c>
      <c r="BA108" s="205">
        <v>0</v>
      </c>
      <c r="BB108" s="205">
        <v>0</v>
      </c>
      <c r="BC108" s="205">
        <v>0</v>
      </c>
      <c r="BD108" s="211"/>
      <c r="BE108" s="211"/>
      <c r="BF108" s="211"/>
      <c r="BG108" s="205">
        <v>5</v>
      </c>
      <c r="BH108" s="205">
        <v>3</v>
      </c>
      <c r="BI108" s="205">
        <v>0</v>
      </c>
      <c r="BJ108" s="205"/>
      <c r="BK108" s="205"/>
      <c r="BL108" s="205"/>
      <c r="BM108" s="205"/>
      <c r="BN108" s="205"/>
      <c r="BO108" s="204"/>
      <c r="BP108" s="197"/>
      <c r="BQ108" s="197"/>
      <c r="BR108" s="197"/>
      <c r="BS108" s="197"/>
      <c r="BT108" s="197"/>
      <c r="BU108" s="197"/>
      <c r="BV108" s="197"/>
      <c r="BW108" s="197"/>
      <c r="BX108" s="197"/>
      <c r="BY108" s="197"/>
      <c r="BZ108" s="197"/>
      <c r="CA108" s="197"/>
      <c r="CB108" s="197"/>
      <c r="CC108" s="197"/>
      <c r="CD108" s="197"/>
      <c r="CE108" s="197"/>
      <c r="CF108" s="197"/>
      <c r="CG108" s="197"/>
      <c r="CH108" s="197"/>
      <c r="CI108" s="197"/>
      <c r="CJ108" s="197"/>
      <c r="CK108" s="197"/>
      <c r="CL108" s="197"/>
      <c r="CM108" s="197"/>
      <c r="CN108" s="197"/>
      <c r="CO108" s="197"/>
      <c r="CP108" s="197"/>
      <c r="CQ108" s="197"/>
      <c r="CR108" s="197"/>
      <c r="CS108" s="197"/>
      <c r="CT108" s="197"/>
      <c r="CU108" s="197"/>
      <c r="CV108" s="197"/>
      <c r="CW108" s="197"/>
      <c r="CX108" s="197"/>
      <c r="CY108" s="197"/>
      <c r="CZ108" s="197"/>
      <c r="DA108" s="197"/>
      <c r="DB108" s="197"/>
      <c r="DC108" s="197"/>
      <c r="DD108" s="197"/>
      <c r="DE108" s="197"/>
      <c r="DF108" s="197"/>
      <c r="DG108" s="197"/>
      <c r="DH108" s="197"/>
      <c r="DI108" s="197"/>
      <c r="DJ108" s="197"/>
      <c r="DK108" s="197"/>
      <c r="DL108" s="197"/>
      <c r="DM108" s="197"/>
      <c r="DN108" s="197"/>
      <c r="DO108" s="197"/>
      <c r="DP108" s="197"/>
      <c r="DQ108" s="197"/>
      <c r="DR108" s="197"/>
      <c r="DS108" s="197"/>
      <c r="DT108" s="197"/>
      <c r="DU108" s="197"/>
      <c r="DV108" s="197"/>
      <c r="DW108" s="197"/>
      <c r="DX108" s="197"/>
      <c r="DY108" s="197"/>
      <c r="DZ108" s="197"/>
      <c r="EA108" s="197"/>
      <c r="EB108" s="197"/>
      <c r="EC108" s="197"/>
      <c r="ED108" s="197"/>
      <c r="EE108" s="197"/>
      <c r="EF108" s="197"/>
      <c r="EG108" s="197"/>
      <c r="EH108" s="197"/>
      <c r="EI108" s="197"/>
      <c r="EJ108" s="197"/>
      <c r="EK108" s="197"/>
      <c r="EL108" s="197"/>
      <c r="EM108" s="197"/>
      <c r="EN108" s="197"/>
      <c r="EO108" s="197"/>
      <c r="EP108" s="197"/>
      <c r="EQ108" s="197"/>
      <c r="ER108" s="197"/>
      <c r="ES108" s="197"/>
      <c r="ET108" s="197"/>
      <c r="EU108" s="197"/>
      <c r="EV108" s="197"/>
      <c r="EW108" s="197"/>
      <c r="EX108" s="197"/>
      <c r="EY108" s="197"/>
      <c r="EZ108" s="197"/>
      <c r="FA108" s="197"/>
      <c r="FB108" s="197"/>
      <c r="FC108" s="197"/>
      <c r="FD108" s="197"/>
      <c r="FE108" s="197"/>
      <c r="FF108" s="197"/>
      <c r="FG108" s="197"/>
      <c r="FH108" s="197"/>
      <c r="FI108" s="197"/>
      <c r="FJ108" s="197"/>
      <c r="FK108" s="197"/>
      <c r="FL108" s="197"/>
      <c r="FM108" s="197"/>
      <c r="FN108" s="197"/>
      <c r="FO108" s="197"/>
      <c r="FP108" s="197"/>
      <c r="FQ108" s="197"/>
      <c r="FR108" s="197"/>
      <c r="FS108" s="197"/>
      <c r="FT108" s="197"/>
      <c r="FU108" s="197"/>
      <c r="FV108" s="197"/>
      <c r="FW108" s="197"/>
      <c r="FX108" s="197"/>
      <c r="FY108" s="197"/>
      <c r="FZ108" s="197"/>
      <c r="GA108" s="197"/>
      <c r="GB108" s="197"/>
      <c r="GC108" s="197"/>
      <c r="GD108" s="197"/>
      <c r="GE108" s="197"/>
      <c r="GF108" s="197"/>
      <c r="GG108" s="197"/>
      <c r="GH108" s="197"/>
      <c r="GI108" s="197"/>
      <c r="GJ108" s="197"/>
      <c r="GK108" s="197"/>
      <c r="GL108" s="197"/>
      <c r="GM108" s="197"/>
      <c r="GN108" s="197"/>
      <c r="GO108" s="197"/>
      <c r="GP108" s="197"/>
      <c r="GQ108" s="197"/>
      <c r="GR108" s="197"/>
      <c r="GS108" s="197"/>
      <c r="GT108" s="197"/>
      <c r="GU108" s="197"/>
      <c r="GV108" s="197"/>
      <c r="GW108" s="197"/>
      <c r="GX108" s="197"/>
      <c r="GY108" s="197"/>
      <c r="GZ108" s="197"/>
      <c r="HA108" s="197"/>
      <c r="HB108" s="197"/>
      <c r="HC108" s="197"/>
      <c r="HD108" s="197"/>
      <c r="HE108" s="197"/>
      <c r="HF108" s="197"/>
      <c r="HG108" s="197"/>
      <c r="HH108" s="197"/>
      <c r="HI108" s="197"/>
      <c r="HJ108" s="197"/>
      <c r="HK108" s="197"/>
      <c r="HL108" s="197"/>
      <c r="HM108" s="197"/>
      <c r="HN108" s="197"/>
      <c r="HO108" s="197"/>
      <c r="HP108" s="197"/>
      <c r="HQ108" s="197"/>
      <c r="HR108" s="197"/>
      <c r="HS108" s="197"/>
      <c r="HT108" s="197"/>
      <c r="HU108" s="197"/>
      <c r="HV108" s="197"/>
      <c r="HW108" s="197"/>
      <c r="HX108" s="197"/>
      <c r="HY108" s="197"/>
      <c r="HZ108" s="197"/>
      <c r="IA108" s="197"/>
      <c r="IB108" s="197"/>
      <c r="IC108" s="197"/>
      <c r="ID108" s="197"/>
      <c r="IE108" s="197"/>
      <c r="IF108" s="197"/>
      <c r="IG108" s="197"/>
      <c r="IH108" s="197"/>
      <c r="II108" s="197"/>
      <c r="IJ108" s="197"/>
      <c r="IK108" s="197"/>
      <c r="IL108" s="197"/>
      <c r="IM108" s="197"/>
      <c r="IN108" s="197"/>
      <c r="IO108" s="197"/>
      <c r="IP108" s="197"/>
      <c r="IQ108" s="197"/>
      <c r="IR108" s="197"/>
      <c r="IS108" s="197"/>
      <c r="IT108" s="197"/>
      <c r="IU108" s="197"/>
      <c r="IV108" s="197"/>
      <c r="IW108" s="197"/>
    </row>
    <row r="109" spans="1:257">
      <c r="A109" s="208">
        <v>3</v>
      </c>
      <c r="B109" s="205" t="s">
        <v>1028</v>
      </c>
      <c r="C109" s="205" t="str">
        <f t="shared" si="36"/>
        <v>DEREK HOFFMAN</v>
      </c>
      <c r="D109" s="205">
        <v>2</v>
      </c>
      <c r="E109" s="209">
        <v>114</v>
      </c>
      <c r="F109" s="209">
        <v>67</v>
      </c>
      <c r="G109" s="209">
        <v>6</v>
      </c>
      <c r="H109" s="206">
        <f t="shared" si="37"/>
        <v>0.60751565762004178</v>
      </c>
      <c r="I109" s="207"/>
      <c r="J109" s="205">
        <f t="shared" si="38"/>
        <v>68</v>
      </c>
      <c r="K109" s="205">
        <f t="shared" si="39"/>
        <v>38</v>
      </c>
      <c r="L109" s="205">
        <f t="shared" si="40"/>
        <v>6</v>
      </c>
      <c r="M109" s="206">
        <f t="shared" si="41"/>
        <v>0.55882352941176472</v>
      </c>
      <c r="N109" s="205">
        <v>4</v>
      </c>
      <c r="O109" s="205">
        <v>2</v>
      </c>
      <c r="P109" s="205">
        <v>0</v>
      </c>
      <c r="Q109" s="205">
        <v>6</v>
      </c>
      <c r="R109" s="205">
        <v>5</v>
      </c>
      <c r="S109" s="205">
        <v>1</v>
      </c>
      <c r="T109" s="205">
        <v>3</v>
      </c>
      <c r="U109" s="205">
        <v>2</v>
      </c>
      <c r="V109" s="205">
        <v>0</v>
      </c>
      <c r="W109" s="205">
        <v>7</v>
      </c>
      <c r="X109" s="205">
        <v>2</v>
      </c>
      <c r="Y109" s="205">
        <v>0</v>
      </c>
      <c r="Z109" s="205">
        <v>6</v>
      </c>
      <c r="AA109" s="205">
        <v>4</v>
      </c>
      <c r="AB109" s="205">
        <v>0</v>
      </c>
      <c r="AC109" s="205">
        <v>4</v>
      </c>
      <c r="AD109" s="205">
        <v>2</v>
      </c>
      <c r="AE109" s="205">
        <v>0</v>
      </c>
      <c r="AF109" s="205">
        <v>3</v>
      </c>
      <c r="AG109" s="205">
        <v>1</v>
      </c>
      <c r="AH109" s="205">
        <v>0</v>
      </c>
      <c r="AI109" s="205">
        <v>4</v>
      </c>
      <c r="AJ109" s="205">
        <v>2</v>
      </c>
      <c r="AK109" s="205">
        <v>0</v>
      </c>
      <c r="AL109" s="205">
        <v>4</v>
      </c>
      <c r="AM109" s="205">
        <v>2</v>
      </c>
      <c r="AN109" s="205">
        <v>1</v>
      </c>
      <c r="AO109" s="205">
        <v>5</v>
      </c>
      <c r="AP109" s="205">
        <v>2</v>
      </c>
      <c r="AQ109" s="205">
        <v>2</v>
      </c>
      <c r="AR109" s="205">
        <v>5</v>
      </c>
      <c r="AS109" s="205">
        <v>4</v>
      </c>
      <c r="AT109" s="205">
        <v>1</v>
      </c>
      <c r="AU109" s="205">
        <v>3</v>
      </c>
      <c r="AV109" s="205">
        <v>1</v>
      </c>
      <c r="AW109" s="205">
        <v>0</v>
      </c>
      <c r="AX109" s="205">
        <v>4</v>
      </c>
      <c r="AY109" s="205">
        <v>2</v>
      </c>
      <c r="AZ109" s="205">
        <v>0</v>
      </c>
      <c r="BA109" s="205">
        <v>5</v>
      </c>
      <c r="BB109" s="205">
        <v>3</v>
      </c>
      <c r="BC109" s="205">
        <v>0</v>
      </c>
      <c r="BD109" s="211"/>
      <c r="BE109" s="211"/>
      <c r="BF109" s="211"/>
      <c r="BG109" s="205">
        <v>5</v>
      </c>
      <c r="BH109" s="205">
        <v>4</v>
      </c>
      <c r="BI109" s="205">
        <v>1</v>
      </c>
      <c r="BJ109" s="205"/>
      <c r="BK109" s="205"/>
      <c r="BL109" s="205"/>
      <c r="BM109" s="205"/>
      <c r="BN109" s="205"/>
      <c r="BO109" s="204"/>
      <c r="BP109" s="197"/>
      <c r="BQ109" s="197"/>
      <c r="BR109" s="197"/>
      <c r="BS109" s="197"/>
      <c r="BT109" s="197"/>
      <c r="BU109" s="197"/>
      <c r="BV109" s="197"/>
      <c r="BW109" s="197"/>
      <c r="BX109" s="197"/>
      <c r="BY109" s="197"/>
      <c r="BZ109" s="197"/>
      <c r="CA109" s="197"/>
      <c r="CB109" s="197"/>
      <c r="CC109" s="197"/>
      <c r="CD109" s="197"/>
      <c r="CE109" s="197"/>
      <c r="CF109" s="197"/>
      <c r="CG109" s="197"/>
      <c r="CH109" s="197"/>
      <c r="CI109" s="197"/>
      <c r="CJ109" s="197"/>
      <c r="CK109" s="197"/>
      <c r="CL109" s="197"/>
      <c r="CM109" s="197"/>
      <c r="CN109" s="197"/>
      <c r="CO109" s="197"/>
      <c r="CP109" s="197"/>
      <c r="CQ109" s="197"/>
      <c r="CR109" s="197"/>
      <c r="CS109" s="197"/>
      <c r="CT109" s="197"/>
      <c r="CU109" s="197"/>
      <c r="CV109" s="197"/>
      <c r="CW109" s="197"/>
      <c r="CX109" s="197"/>
      <c r="CY109" s="197"/>
      <c r="CZ109" s="197"/>
      <c r="DA109" s="197"/>
      <c r="DB109" s="197"/>
      <c r="DC109" s="197"/>
      <c r="DD109" s="197"/>
      <c r="DE109" s="197"/>
      <c r="DF109" s="197"/>
      <c r="DG109" s="197"/>
      <c r="DH109" s="197"/>
      <c r="DI109" s="197"/>
      <c r="DJ109" s="197"/>
      <c r="DK109" s="197"/>
      <c r="DL109" s="197"/>
      <c r="DM109" s="197"/>
      <c r="DN109" s="197"/>
      <c r="DO109" s="197"/>
      <c r="DP109" s="197"/>
      <c r="DQ109" s="197"/>
      <c r="DR109" s="197"/>
      <c r="DS109" s="197"/>
      <c r="DT109" s="197"/>
      <c r="DU109" s="197"/>
      <c r="DV109" s="197"/>
      <c r="DW109" s="197"/>
      <c r="DX109" s="197"/>
      <c r="DY109" s="197"/>
      <c r="DZ109" s="197"/>
      <c r="EA109" s="197"/>
      <c r="EB109" s="197"/>
      <c r="EC109" s="197"/>
      <c r="ED109" s="197"/>
      <c r="EE109" s="197"/>
      <c r="EF109" s="197"/>
      <c r="EG109" s="197"/>
      <c r="EH109" s="197"/>
      <c r="EI109" s="197"/>
      <c r="EJ109" s="197"/>
      <c r="EK109" s="197"/>
      <c r="EL109" s="197"/>
      <c r="EM109" s="197"/>
      <c r="EN109" s="197"/>
      <c r="EO109" s="197"/>
      <c r="EP109" s="197"/>
      <c r="EQ109" s="197"/>
      <c r="ER109" s="197"/>
      <c r="ES109" s="197"/>
      <c r="ET109" s="197"/>
      <c r="EU109" s="197"/>
      <c r="EV109" s="197"/>
      <c r="EW109" s="197"/>
      <c r="EX109" s="197"/>
      <c r="EY109" s="197"/>
      <c r="EZ109" s="197"/>
      <c r="FA109" s="197"/>
      <c r="FB109" s="197"/>
      <c r="FC109" s="197"/>
      <c r="FD109" s="197"/>
      <c r="FE109" s="197"/>
      <c r="FF109" s="197"/>
      <c r="FG109" s="197"/>
      <c r="FH109" s="197"/>
      <c r="FI109" s="197"/>
      <c r="FJ109" s="197"/>
      <c r="FK109" s="197"/>
      <c r="FL109" s="197"/>
      <c r="FM109" s="197"/>
      <c r="FN109" s="197"/>
      <c r="FO109" s="197"/>
      <c r="FP109" s="197"/>
      <c r="FQ109" s="197"/>
      <c r="FR109" s="197"/>
      <c r="FS109" s="197"/>
      <c r="FT109" s="197"/>
      <c r="FU109" s="197"/>
      <c r="FV109" s="197"/>
      <c r="FW109" s="197"/>
      <c r="FX109" s="197"/>
      <c r="FY109" s="197"/>
      <c r="FZ109" s="197"/>
      <c r="GA109" s="197"/>
      <c r="GB109" s="197"/>
      <c r="GC109" s="197"/>
      <c r="GD109" s="197"/>
      <c r="GE109" s="197"/>
      <c r="GF109" s="197"/>
      <c r="GG109" s="197"/>
      <c r="GH109" s="197"/>
      <c r="GI109" s="197"/>
      <c r="GJ109" s="197"/>
      <c r="GK109" s="197"/>
      <c r="GL109" s="197"/>
      <c r="GM109" s="197"/>
      <c r="GN109" s="197"/>
      <c r="GO109" s="197"/>
      <c r="GP109" s="197"/>
      <c r="GQ109" s="197"/>
      <c r="GR109" s="197"/>
      <c r="GS109" s="197"/>
      <c r="GT109" s="197"/>
      <c r="GU109" s="197"/>
      <c r="GV109" s="197"/>
      <c r="GW109" s="197"/>
      <c r="GX109" s="197"/>
      <c r="GY109" s="197"/>
      <c r="GZ109" s="197"/>
      <c r="HA109" s="197"/>
      <c r="HB109" s="197"/>
      <c r="HC109" s="197"/>
      <c r="HD109" s="197"/>
      <c r="HE109" s="197"/>
      <c r="HF109" s="197"/>
      <c r="HG109" s="197"/>
      <c r="HH109" s="197"/>
      <c r="HI109" s="197"/>
      <c r="HJ109" s="197"/>
      <c r="HK109" s="197"/>
      <c r="HL109" s="197"/>
      <c r="HM109" s="197"/>
      <c r="HN109" s="197"/>
      <c r="HO109" s="197"/>
      <c r="HP109" s="197"/>
      <c r="HQ109" s="197"/>
      <c r="HR109" s="197"/>
      <c r="HS109" s="197"/>
      <c r="HT109" s="197"/>
      <c r="HU109" s="197"/>
      <c r="HV109" s="197"/>
      <c r="HW109" s="197"/>
      <c r="HX109" s="197"/>
      <c r="HY109" s="197"/>
      <c r="HZ109" s="197"/>
      <c r="IA109" s="197"/>
      <c r="IB109" s="197"/>
      <c r="IC109" s="197"/>
      <c r="ID109" s="197"/>
      <c r="IE109" s="197"/>
      <c r="IF109" s="197"/>
      <c r="IG109" s="197"/>
      <c r="IH109" s="197"/>
      <c r="II109" s="197"/>
      <c r="IJ109" s="197"/>
      <c r="IK109" s="197"/>
      <c r="IL109" s="197"/>
      <c r="IM109" s="197"/>
      <c r="IN109" s="197"/>
      <c r="IO109" s="197"/>
      <c r="IP109" s="197"/>
      <c r="IQ109" s="197"/>
      <c r="IR109" s="197"/>
      <c r="IS109" s="197"/>
      <c r="IT109" s="197"/>
      <c r="IU109" s="197"/>
      <c r="IV109" s="197"/>
      <c r="IW109" s="197"/>
    </row>
    <row r="110" spans="1:257">
      <c r="A110" s="208">
        <v>4</v>
      </c>
      <c r="B110" s="205" t="s">
        <v>998</v>
      </c>
      <c r="C110" s="205" t="str">
        <f t="shared" si="36"/>
        <v>MIKE SMITH</v>
      </c>
      <c r="D110" s="205">
        <v>7</v>
      </c>
      <c r="E110" s="205">
        <v>494</v>
      </c>
      <c r="F110" s="205">
        <v>286</v>
      </c>
      <c r="G110" s="205">
        <v>12</v>
      </c>
      <c r="H110" s="206">
        <f t="shared" si="37"/>
        <v>0.59757738896366086</v>
      </c>
      <c r="I110" s="207"/>
      <c r="J110" s="205">
        <f t="shared" si="38"/>
        <v>76</v>
      </c>
      <c r="K110" s="205">
        <f t="shared" si="39"/>
        <v>49</v>
      </c>
      <c r="L110" s="205">
        <f t="shared" si="40"/>
        <v>1</v>
      </c>
      <c r="M110" s="206">
        <f t="shared" si="41"/>
        <v>0.64473684210526316</v>
      </c>
      <c r="N110" s="205">
        <v>6</v>
      </c>
      <c r="O110" s="205">
        <v>5</v>
      </c>
      <c r="P110" s="205">
        <v>0</v>
      </c>
      <c r="Q110" s="205">
        <v>5</v>
      </c>
      <c r="R110" s="205">
        <v>3</v>
      </c>
      <c r="S110" s="205">
        <v>0</v>
      </c>
      <c r="T110" s="205">
        <v>5</v>
      </c>
      <c r="U110" s="205">
        <v>2</v>
      </c>
      <c r="V110" s="205">
        <v>0</v>
      </c>
      <c r="W110" s="205">
        <v>7</v>
      </c>
      <c r="X110" s="205">
        <v>5</v>
      </c>
      <c r="Y110" s="205">
        <v>0</v>
      </c>
      <c r="Z110" s="205">
        <v>6</v>
      </c>
      <c r="AA110" s="205">
        <v>5</v>
      </c>
      <c r="AB110" s="205">
        <v>0</v>
      </c>
      <c r="AC110" s="205">
        <v>5</v>
      </c>
      <c r="AD110" s="205">
        <v>3</v>
      </c>
      <c r="AE110" s="205">
        <v>0</v>
      </c>
      <c r="AF110" s="205">
        <v>4</v>
      </c>
      <c r="AG110" s="205">
        <v>3</v>
      </c>
      <c r="AH110" s="205">
        <v>1</v>
      </c>
      <c r="AI110" s="205">
        <v>4</v>
      </c>
      <c r="AJ110" s="205">
        <v>2</v>
      </c>
      <c r="AK110" s="205">
        <v>0</v>
      </c>
      <c r="AL110" s="205">
        <v>4</v>
      </c>
      <c r="AM110" s="205">
        <v>3</v>
      </c>
      <c r="AN110" s="205">
        <v>0</v>
      </c>
      <c r="AO110" s="205">
        <v>4</v>
      </c>
      <c r="AP110" s="205">
        <v>2</v>
      </c>
      <c r="AQ110" s="205">
        <v>0</v>
      </c>
      <c r="AR110" s="205">
        <v>6</v>
      </c>
      <c r="AS110" s="205">
        <v>3</v>
      </c>
      <c r="AT110" s="205">
        <v>0</v>
      </c>
      <c r="AU110" s="205">
        <v>7</v>
      </c>
      <c r="AV110" s="205">
        <v>6</v>
      </c>
      <c r="AW110" s="205">
        <v>0</v>
      </c>
      <c r="AX110" s="205">
        <v>4</v>
      </c>
      <c r="AY110" s="205">
        <v>2</v>
      </c>
      <c r="AZ110" s="205">
        <v>0</v>
      </c>
      <c r="BA110" s="205">
        <v>4</v>
      </c>
      <c r="BB110" s="205">
        <v>2</v>
      </c>
      <c r="BC110" s="205">
        <v>0</v>
      </c>
      <c r="BD110" s="211"/>
      <c r="BE110" s="211"/>
      <c r="BF110" s="211"/>
      <c r="BG110" s="205">
        <v>5</v>
      </c>
      <c r="BH110" s="205">
        <v>3</v>
      </c>
      <c r="BI110" s="205">
        <v>0</v>
      </c>
      <c r="BJ110" s="205"/>
      <c r="BK110" s="205"/>
      <c r="BL110" s="205"/>
      <c r="BM110" s="205"/>
      <c r="BN110" s="205"/>
      <c r="BO110" s="204"/>
      <c r="BP110" s="197"/>
      <c r="BQ110" s="197"/>
      <c r="BR110" s="197"/>
      <c r="BS110" s="197"/>
      <c r="BT110" s="197"/>
      <c r="BU110" s="197"/>
      <c r="BV110" s="197"/>
      <c r="BW110" s="197"/>
      <c r="BX110" s="197"/>
      <c r="BY110" s="197"/>
      <c r="BZ110" s="197"/>
      <c r="CA110" s="197"/>
      <c r="CB110" s="197"/>
      <c r="CC110" s="197"/>
      <c r="CD110" s="197"/>
      <c r="CE110" s="197"/>
      <c r="CF110" s="197"/>
      <c r="CG110" s="197"/>
      <c r="CH110" s="197"/>
      <c r="CI110" s="197"/>
      <c r="CJ110" s="197"/>
      <c r="CK110" s="197"/>
      <c r="CL110" s="197"/>
      <c r="CM110" s="197"/>
      <c r="CN110" s="197"/>
      <c r="CO110" s="197"/>
      <c r="CP110" s="197"/>
      <c r="CQ110" s="197"/>
      <c r="CR110" s="197"/>
      <c r="CS110" s="197"/>
      <c r="CT110" s="197"/>
      <c r="CU110" s="197"/>
      <c r="CV110" s="197"/>
      <c r="CW110" s="197"/>
      <c r="CX110" s="197"/>
      <c r="CY110" s="197"/>
      <c r="CZ110" s="197"/>
      <c r="DA110" s="197"/>
      <c r="DB110" s="197"/>
      <c r="DC110" s="197"/>
      <c r="DD110" s="197"/>
      <c r="DE110" s="197"/>
      <c r="DF110" s="197"/>
      <c r="DG110" s="197"/>
      <c r="DH110" s="197"/>
      <c r="DI110" s="197"/>
      <c r="DJ110" s="197"/>
      <c r="DK110" s="197"/>
      <c r="DL110" s="197"/>
      <c r="DM110" s="197"/>
      <c r="DN110" s="197"/>
      <c r="DO110" s="197"/>
      <c r="DP110" s="197"/>
      <c r="DQ110" s="197"/>
      <c r="DR110" s="197"/>
      <c r="DS110" s="197"/>
      <c r="DT110" s="197"/>
      <c r="DU110" s="197"/>
      <c r="DV110" s="197"/>
      <c r="DW110" s="197"/>
      <c r="DX110" s="197"/>
      <c r="DY110" s="197"/>
      <c r="DZ110" s="197"/>
      <c r="EA110" s="197"/>
      <c r="EB110" s="197"/>
      <c r="EC110" s="197"/>
      <c r="ED110" s="197"/>
      <c r="EE110" s="197"/>
      <c r="EF110" s="197"/>
      <c r="EG110" s="197"/>
      <c r="EH110" s="197"/>
      <c r="EI110" s="197"/>
      <c r="EJ110" s="197"/>
      <c r="EK110" s="197"/>
      <c r="EL110" s="197"/>
      <c r="EM110" s="197"/>
      <c r="EN110" s="197"/>
      <c r="EO110" s="197"/>
      <c r="EP110" s="197"/>
      <c r="EQ110" s="197"/>
      <c r="ER110" s="197"/>
      <c r="ES110" s="197"/>
      <c r="ET110" s="197"/>
      <c r="EU110" s="197"/>
      <c r="EV110" s="197"/>
      <c r="EW110" s="197"/>
      <c r="EX110" s="197"/>
      <c r="EY110" s="197"/>
      <c r="EZ110" s="197"/>
      <c r="FA110" s="197"/>
      <c r="FB110" s="197"/>
      <c r="FC110" s="197"/>
      <c r="FD110" s="197"/>
      <c r="FE110" s="197"/>
      <c r="FF110" s="197"/>
      <c r="FG110" s="197"/>
      <c r="FH110" s="197"/>
      <c r="FI110" s="197"/>
      <c r="FJ110" s="197"/>
      <c r="FK110" s="197"/>
      <c r="FL110" s="197"/>
      <c r="FM110" s="197"/>
      <c r="FN110" s="197"/>
      <c r="FO110" s="197"/>
      <c r="FP110" s="197"/>
      <c r="FQ110" s="197"/>
      <c r="FR110" s="197"/>
      <c r="FS110" s="197"/>
      <c r="FT110" s="197"/>
      <c r="FU110" s="197"/>
      <c r="FV110" s="197"/>
      <c r="FW110" s="197"/>
      <c r="FX110" s="197"/>
      <c r="FY110" s="197"/>
      <c r="FZ110" s="197"/>
      <c r="GA110" s="197"/>
      <c r="GB110" s="197"/>
      <c r="GC110" s="197"/>
      <c r="GD110" s="197"/>
      <c r="GE110" s="197"/>
      <c r="GF110" s="197"/>
      <c r="GG110" s="197"/>
      <c r="GH110" s="197"/>
      <c r="GI110" s="197"/>
      <c r="GJ110" s="197"/>
      <c r="GK110" s="197"/>
      <c r="GL110" s="197"/>
      <c r="GM110" s="197"/>
      <c r="GN110" s="197"/>
      <c r="GO110" s="197"/>
      <c r="GP110" s="197"/>
      <c r="GQ110" s="197"/>
      <c r="GR110" s="197"/>
      <c r="GS110" s="197"/>
      <c r="GT110" s="197"/>
      <c r="GU110" s="197"/>
      <c r="GV110" s="197"/>
      <c r="GW110" s="197"/>
      <c r="GX110" s="197"/>
      <c r="GY110" s="197"/>
      <c r="GZ110" s="197"/>
      <c r="HA110" s="197"/>
      <c r="HB110" s="197"/>
      <c r="HC110" s="197"/>
      <c r="HD110" s="197"/>
      <c r="HE110" s="197"/>
      <c r="HF110" s="197"/>
      <c r="HG110" s="197"/>
      <c r="HH110" s="197"/>
      <c r="HI110" s="197"/>
      <c r="HJ110" s="197"/>
      <c r="HK110" s="197"/>
      <c r="HL110" s="197"/>
      <c r="HM110" s="197"/>
      <c r="HN110" s="197"/>
      <c r="HO110" s="197"/>
      <c r="HP110" s="197"/>
      <c r="HQ110" s="197"/>
      <c r="HR110" s="197"/>
      <c r="HS110" s="197"/>
      <c r="HT110" s="197"/>
      <c r="HU110" s="197"/>
      <c r="HV110" s="197"/>
      <c r="HW110" s="197"/>
      <c r="HX110" s="197"/>
      <c r="HY110" s="197"/>
      <c r="HZ110" s="197"/>
      <c r="IA110" s="197"/>
      <c r="IB110" s="197"/>
      <c r="IC110" s="197"/>
      <c r="ID110" s="197"/>
      <c r="IE110" s="197"/>
      <c r="IF110" s="197"/>
      <c r="IG110" s="197"/>
      <c r="IH110" s="197"/>
      <c r="II110" s="197"/>
      <c r="IJ110" s="197"/>
      <c r="IK110" s="197"/>
      <c r="IL110" s="197"/>
      <c r="IM110" s="197"/>
      <c r="IN110" s="197"/>
      <c r="IO110" s="197"/>
      <c r="IP110" s="197"/>
      <c r="IQ110" s="197"/>
      <c r="IR110" s="197"/>
      <c r="IS110" s="197"/>
      <c r="IT110" s="197"/>
      <c r="IU110" s="197"/>
      <c r="IV110" s="197"/>
      <c r="IW110" s="197"/>
    </row>
    <row r="111" spans="1:257">
      <c r="A111" s="208">
        <v>5</v>
      </c>
      <c r="B111" s="205" t="s">
        <v>872</v>
      </c>
      <c r="C111" s="205" t="str">
        <f t="shared" si="36"/>
        <v>HEATH KINNEY</v>
      </c>
      <c r="D111" s="205">
        <v>7</v>
      </c>
      <c r="E111" s="209">
        <v>479</v>
      </c>
      <c r="F111" s="209">
        <v>291</v>
      </c>
      <c r="G111" s="209">
        <v>10</v>
      </c>
      <c r="H111" s="206">
        <f t="shared" si="37"/>
        <v>0.61407407407407411</v>
      </c>
      <c r="I111" s="207"/>
      <c r="J111" s="205">
        <f t="shared" si="38"/>
        <v>65</v>
      </c>
      <c r="K111" s="205">
        <f t="shared" si="39"/>
        <v>34</v>
      </c>
      <c r="L111" s="205">
        <f t="shared" si="40"/>
        <v>0</v>
      </c>
      <c r="M111" s="206">
        <f t="shared" si="41"/>
        <v>0.52307692307692311</v>
      </c>
      <c r="N111" s="205">
        <v>6</v>
      </c>
      <c r="O111" s="205">
        <v>5</v>
      </c>
      <c r="P111" s="205">
        <v>0</v>
      </c>
      <c r="Q111" s="205">
        <v>3</v>
      </c>
      <c r="R111" s="205">
        <v>2</v>
      </c>
      <c r="S111" s="205">
        <v>0</v>
      </c>
      <c r="T111" s="205">
        <v>5</v>
      </c>
      <c r="U111" s="205">
        <v>3</v>
      </c>
      <c r="V111" s="205">
        <v>0</v>
      </c>
      <c r="W111" s="205">
        <v>4</v>
      </c>
      <c r="X111" s="205">
        <v>4</v>
      </c>
      <c r="Y111" s="205">
        <v>0</v>
      </c>
      <c r="Z111" s="205">
        <v>5</v>
      </c>
      <c r="AA111" s="205">
        <v>2</v>
      </c>
      <c r="AB111" s="205">
        <v>0</v>
      </c>
      <c r="AC111" s="205">
        <v>3</v>
      </c>
      <c r="AD111" s="205">
        <v>1</v>
      </c>
      <c r="AE111" s="205">
        <v>0</v>
      </c>
      <c r="AF111" s="205">
        <v>4</v>
      </c>
      <c r="AG111" s="205">
        <v>2</v>
      </c>
      <c r="AH111" s="205">
        <v>0</v>
      </c>
      <c r="AI111" s="205">
        <v>3</v>
      </c>
      <c r="AJ111" s="205">
        <v>0</v>
      </c>
      <c r="AK111" s="205">
        <v>0</v>
      </c>
      <c r="AL111" s="205">
        <v>5</v>
      </c>
      <c r="AM111" s="205">
        <v>1</v>
      </c>
      <c r="AN111" s="205">
        <v>0</v>
      </c>
      <c r="AO111" s="205">
        <v>4</v>
      </c>
      <c r="AP111" s="205">
        <v>2</v>
      </c>
      <c r="AQ111" s="205">
        <v>0</v>
      </c>
      <c r="AR111" s="205">
        <v>5</v>
      </c>
      <c r="AS111" s="205">
        <v>2</v>
      </c>
      <c r="AT111" s="205">
        <v>0</v>
      </c>
      <c r="AU111" s="205">
        <v>6</v>
      </c>
      <c r="AV111" s="205">
        <v>4</v>
      </c>
      <c r="AW111" s="205">
        <v>0</v>
      </c>
      <c r="AX111" s="205">
        <v>4</v>
      </c>
      <c r="AY111" s="205">
        <v>3</v>
      </c>
      <c r="AZ111" s="205">
        <v>0</v>
      </c>
      <c r="BA111" s="205">
        <v>4</v>
      </c>
      <c r="BB111" s="205">
        <v>1</v>
      </c>
      <c r="BC111" s="205">
        <v>0</v>
      </c>
      <c r="BD111" s="211"/>
      <c r="BE111" s="211"/>
      <c r="BF111" s="211"/>
      <c r="BG111" s="205">
        <v>4</v>
      </c>
      <c r="BH111" s="205">
        <v>2</v>
      </c>
      <c r="BI111" s="205">
        <v>0</v>
      </c>
      <c r="BJ111" s="205"/>
      <c r="BK111" s="205"/>
      <c r="BL111" s="205"/>
      <c r="BM111" s="205"/>
      <c r="BN111" s="205"/>
      <c r="BO111" s="204"/>
      <c r="BP111" s="197"/>
      <c r="BQ111" s="197"/>
      <c r="BR111" s="197"/>
      <c r="BS111" s="197"/>
      <c r="BT111" s="197"/>
      <c r="BU111" s="197"/>
      <c r="BV111" s="197"/>
      <c r="BW111" s="197"/>
      <c r="BX111" s="197"/>
      <c r="BY111" s="197"/>
      <c r="BZ111" s="197"/>
      <c r="CA111" s="197"/>
      <c r="CB111" s="197"/>
      <c r="CC111" s="197"/>
      <c r="CD111" s="197"/>
      <c r="CE111" s="197"/>
      <c r="CF111" s="197"/>
      <c r="CG111" s="197"/>
      <c r="CH111" s="197"/>
      <c r="CI111" s="197"/>
      <c r="CJ111" s="197"/>
      <c r="CK111" s="197"/>
      <c r="CL111" s="197"/>
      <c r="CM111" s="197"/>
      <c r="CN111" s="197"/>
      <c r="CO111" s="197"/>
      <c r="CP111" s="197"/>
      <c r="CQ111" s="197"/>
      <c r="CR111" s="197"/>
      <c r="CS111" s="197"/>
      <c r="CT111" s="197"/>
      <c r="CU111" s="197"/>
      <c r="CV111" s="197"/>
      <c r="CW111" s="197"/>
      <c r="CX111" s="197"/>
      <c r="CY111" s="197"/>
      <c r="CZ111" s="197"/>
      <c r="DA111" s="197"/>
      <c r="DB111" s="197"/>
      <c r="DC111" s="197"/>
      <c r="DD111" s="197"/>
      <c r="DE111" s="197"/>
      <c r="DF111" s="197"/>
      <c r="DG111" s="197"/>
      <c r="DH111" s="197"/>
      <c r="DI111" s="197"/>
      <c r="DJ111" s="197"/>
      <c r="DK111" s="197"/>
      <c r="DL111" s="197"/>
      <c r="DM111" s="197"/>
      <c r="DN111" s="197"/>
      <c r="DO111" s="197"/>
      <c r="DP111" s="197"/>
      <c r="DQ111" s="197"/>
      <c r="DR111" s="197"/>
      <c r="DS111" s="197"/>
      <c r="DT111" s="197"/>
      <c r="DU111" s="197"/>
      <c r="DV111" s="197"/>
      <c r="DW111" s="197"/>
      <c r="DX111" s="197"/>
      <c r="DY111" s="197"/>
      <c r="DZ111" s="197"/>
      <c r="EA111" s="197"/>
      <c r="EB111" s="197"/>
      <c r="EC111" s="197"/>
      <c r="ED111" s="197"/>
      <c r="EE111" s="197"/>
      <c r="EF111" s="197"/>
      <c r="EG111" s="197"/>
      <c r="EH111" s="197"/>
      <c r="EI111" s="197"/>
      <c r="EJ111" s="197"/>
      <c r="EK111" s="197"/>
      <c r="EL111" s="197"/>
      <c r="EM111" s="197"/>
      <c r="EN111" s="197"/>
      <c r="EO111" s="197"/>
      <c r="EP111" s="197"/>
      <c r="EQ111" s="197"/>
      <c r="ER111" s="197"/>
      <c r="ES111" s="197"/>
      <c r="ET111" s="197"/>
      <c r="EU111" s="197"/>
      <c r="EV111" s="197"/>
      <c r="EW111" s="197"/>
      <c r="EX111" s="197"/>
      <c r="EY111" s="197"/>
      <c r="EZ111" s="197"/>
      <c r="FA111" s="197"/>
      <c r="FB111" s="197"/>
      <c r="FC111" s="197"/>
      <c r="FD111" s="197"/>
      <c r="FE111" s="197"/>
      <c r="FF111" s="197"/>
      <c r="FG111" s="197"/>
      <c r="FH111" s="197"/>
      <c r="FI111" s="197"/>
      <c r="FJ111" s="197"/>
      <c r="FK111" s="197"/>
      <c r="FL111" s="197"/>
      <c r="FM111" s="197"/>
      <c r="FN111" s="197"/>
      <c r="FO111" s="197"/>
      <c r="FP111" s="197"/>
      <c r="FQ111" s="197"/>
      <c r="FR111" s="197"/>
      <c r="FS111" s="197"/>
      <c r="FT111" s="197"/>
      <c r="FU111" s="197"/>
      <c r="FV111" s="197"/>
      <c r="FW111" s="197"/>
      <c r="FX111" s="197"/>
      <c r="FY111" s="197"/>
      <c r="FZ111" s="197"/>
      <c r="GA111" s="197"/>
      <c r="GB111" s="197"/>
      <c r="GC111" s="197"/>
      <c r="GD111" s="197"/>
      <c r="GE111" s="197"/>
      <c r="GF111" s="197"/>
      <c r="GG111" s="197"/>
      <c r="GH111" s="197"/>
      <c r="GI111" s="197"/>
      <c r="GJ111" s="197"/>
      <c r="GK111" s="197"/>
      <c r="GL111" s="197"/>
      <c r="GM111" s="197"/>
      <c r="GN111" s="197"/>
      <c r="GO111" s="197"/>
      <c r="GP111" s="197"/>
      <c r="GQ111" s="197"/>
      <c r="GR111" s="197"/>
      <c r="GS111" s="197"/>
      <c r="GT111" s="197"/>
      <c r="GU111" s="197"/>
      <c r="GV111" s="197"/>
      <c r="GW111" s="197"/>
      <c r="GX111" s="197"/>
      <c r="GY111" s="197"/>
      <c r="GZ111" s="197"/>
      <c r="HA111" s="197"/>
      <c r="HB111" s="197"/>
      <c r="HC111" s="197"/>
      <c r="HD111" s="197"/>
      <c r="HE111" s="197"/>
      <c r="HF111" s="197"/>
      <c r="HG111" s="197"/>
      <c r="HH111" s="197"/>
      <c r="HI111" s="197"/>
      <c r="HJ111" s="197"/>
      <c r="HK111" s="197"/>
      <c r="HL111" s="197"/>
      <c r="HM111" s="197"/>
      <c r="HN111" s="197"/>
      <c r="HO111" s="197"/>
      <c r="HP111" s="197"/>
      <c r="HQ111" s="197"/>
      <c r="HR111" s="197"/>
      <c r="HS111" s="197"/>
      <c r="HT111" s="197"/>
      <c r="HU111" s="197"/>
      <c r="HV111" s="197"/>
      <c r="HW111" s="197"/>
      <c r="HX111" s="197"/>
      <c r="HY111" s="197"/>
      <c r="HZ111" s="197"/>
      <c r="IA111" s="197"/>
      <c r="IB111" s="197"/>
      <c r="IC111" s="197"/>
      <c r="ID111" s="197"/>
      <c r="IE111" s="197"/>
      <c r="IF111" s="197"/>
      <c r="IG111" s="197"/>
      <c r="IH111" s="197"/>
      <c r="II111" s="197"/>
      <c r="IJ111" s="197"/>
      <c r="IK111" s="197"/>
      <c r="IL111" s="197"/>
      <c r="IM111" s="197"/>
      <c r="IN111" s="197"/>
      <c r="IO111" s="197"/>
      <c r="IP111" s="197"/>
      <c r="IQ111" s="197"/>
      <c r="IR111" s="197"/>
      <c r="IS111" s="197"/>
      <c r="IT111" s="197"/>
      <c r="IU111" s="197"/>
      <c r="IV111" s="197"/>
      <c r="IW111" s="197"/>
    </row>
    <row r="112" spans="1:257">
      <c r="A112" s="208">
        <v>6</v>
      </c>
      <c r="B112" s="205" t="s">
        <v>979</v>
      </c>
      <c r="C112" s="205" t="str">
        <f t="shared" si="36"/>
        <v>BOB HEIST</v>
      </c>
      <c r="D112" s="205">
        <v>11</v>
      </c>
      <c r="E112" s="209">
        <v>743</v>
      </c>
      <c r="F112" s="209">
        <v>444</v>
      </c>
      <c r="G112" s="209">
        <v>7</v>
      </c>
      <c r="H112" s="206">
        <f t="shared" si="37"/>
        <v>0.59414225941422594</v>
      </c>
      <c r="I112" s="207"/>
      <c r="J112" s="205">
        <f t="shared" si="38"/>
        <v>24</v>
      </c>
      <c r="K112" s="205">
        <f t="shared" si="39"/>
        <v>14</v>
      </c>
      <c r="L112" s="205">
        <f t="shared" si="40"/>
        <v>0</v>
      </c>
      <c r="M112" s="206">
        <f t="shared" si="41"/>
        <v>0.58333333333333337</v>
      </c>
      <c r="N112" s="205">
        <v>0</v>
      </c>
      <c r="O112" s="205">
        <v>0</v>
      </c>
      <c r="P112" s="205">
        <v>0</v>
      </c>
      <c r="Q112" s="205">
        <v>5</v>
      </c>
      <c r="R112" s="205">
        <v>2</v>
      </c>
      <c r="S112" s="205">
        <v>0</v>
      </c>
      <c r="T112" s="205">
        <v>5</v>
      </c>
      <c r="U112" s="205">
        <v>3</v>
      </c>
      <c r="V112" s="205">
        <v>0</v>
      </c>
      <c r="W112" s="205">
        <v>0</v>
      </c>
      <c r="X112" s="205">
        <v>0</v>
      </c>
      <c r="Y112" s="205">
        <v>0</v>
      </c>
      <c r="Z112" s="205">
        <v>0</v>
      </c>
      <c r="AA112" s="205">
        <v>0</v>
      </c>
      <c r="AB112" s="205">
        <v>0</v>
      </c>
      <c r="AC112" s="205">
        <v>0</v>
      </c>
      <c r="AD112" s="205">
        <v>0</v>
      </c>
      <c r="AE112" s="205">
        <v>0</v>
      </c>
      <c r="AF112" s="205">
        <v>0</v>
      </c>
      <c r="AG112" s="205">
        <v>0</v>
      </c>
      <c r="AH112" s="205">
        <v>0</v>
      </c>
      <c r="AI112" s="205">
        <v>0</v>
      </c>
      <c r="AJ112" s="205">
        <v>0</v>
      </c>
      <c r="AK112" s="205">
        <v>0</v>
      </c>
      <c r="AL112" s="205">
        <v>0</v>
      </c>
      <c r="AM112" s="205">
        <v>0</v>
      </c>
      <c r="AN112" s="205">
        <v>0</v>
      </c>
      <c r="AO112" s="205">
        <v>5</v>
      </c>
      <c r="AP112" s="205">
        <v>3</v>
      </c>
      <c r="AQ112" s="205">
        <v>0</v>
      </c>
      <c r="AR112" s="205">
        <v>0</v>
      </c>
      <c r="AS112" s="205">
        <v>0</v>
      </c>
      <c r="AT112" s="205">
        <v>0</v>
      </c>
      <c r="AU112" s="205">
        <v>4</v>
      </c>
      <c r="AV112" s="205">
        <v>3</v>
      </c>
      <c r="AW112" s="205">
        <v>0</v>
      </c>
      <c r="AX112" s="205">
        <v>0</v>
      </c>
      <c r="AY112" s="205">
        <v>0</v>
      </c>
      <c r="AZ112" s="205">
        <v>0</v>
      </c>
      <c r="BA112" s="205">
        <v>0</v>
      </c>
      <c r="BB112" s="205">
        <v>0</v>
      </c>
      <c r="BC112" s="205">
        <v>0</v>
      </c>
      <c r="BD112" s="211"/>
      <c r="BE112" s="211"/>
      <c r="BF112" s="211"/>
      <c r="BG112" s="205">
        <v>5</v>
      </c>
      <c r="BH112" s="205">
        <v>3</v>
      </c>
      <c r="BI112" s="205">
        <v>0</v>
      </c>
      <c r="BJ112" s="205"/>
      <c r="BK112" s="205"/>
      <c r="BL112" s="205"/>
      <c r="BM112" s="205"/>
      <c r="BN112" s="205"/>
      <c r="BO112" s="204"/>
      <c r="BP112" s="197"/>
      <c r="BQ112" s="197"/>
      <c r="BR112" s="197"/>
      <c r="BS112" s="197"/>
      <c r="BT112" s="197"/>
      <c r="BU112" s="197"/>
      <c r="BV112" s="197"/>
      <c r="BW112" s="197"/>
      <c r="BX112" s="197"/>
      <c r="BY112" s="197"/>
      <c r="BZ112" s="197"/>
      <c r="CA112" s="197"/>
      <c r="CB112" s="197"/>
      <c r="CC112" s="197"/>
      <c r="CD112" s="197"/>
      <c r="CE112" s="197"/>
      <c r="CF112" s="197"/>
      <c r="CG112" s="197"/>
      <c r="CH112" s="197"/>
      <c r="CI112" s="197"/>
      <c r="CJ112" s="197"/>
      <c r="CK112" s="197"/>
      <c r="CL112" s="197"/>
      <c r="CM112" s="197"/>
      <c r="CN112" s="197"/>
      <c r="CO112" s="197"/>
      <c r="CP112" s="197"/>
      <c r="CQ112" s="197"/>
      <c r="CR112" s="197"/>
      <c r="CS112" s="197"/>
      <c r="CT112" s="197"/>
      <c r="CU112" s="197"/>
      <c r="CV112" s="197"/>
      <c r="CW112" s="197"/>
      <c r="CX112" s="197"/>
      <c r="CY112" s="197"/>
      <c r="CZ112" s="197"/>
      <c r="DA112" s="197"/>
      <c r="DB112" s="197"/>
      <c r="DC112" s="197"/>
      <c r="DD112" s="197"/>
      <c r="DE112" s="197"/>
      <c r="DF112" s="197"/>
      <c r="DG112" s="197"/>
      <c r="DH112" s="197"/>
      <c r="DI112" s="197"/>
      <c r="DJ112" s="197"/>
      <c r="DK112" s="197"/>
      <c r="DL112" s="197"/>
      <c r="DM112" s="197"/>
      <c r="DN112" s="197"/>
      <c r="DO112" s="197"/>
      <c r="DP112" s="197"/>
      <c r="DQ112" s="197"/>
      <c r="DR112" s="197"/>
      <c r="DS112" s="197"/>
      <c r="DT112" s="197"/>
      <c r="DU112" s="197"/>
      <c r="DV112" s="197"/>
      <c r="DW112" s="197"/>
      <c r="DX112" s="197"/>
      <c r="DY112" s="197"/>
      <c r="DZ112" s="197"/>
      <c r="EA112" s="197"/>
      <c r="EB112" s="197"/>
      <c r="EC112" s="197"/>
      <c r="ED112" s="197"/>
      <c r="EE112" s="197"/>
      <c r="EF112" s="197"/>
      <c r="EG112" s="197"/>
      <c r="EH112" s="197"/>
      <c r="EI112" s="197"/>
      <c r="EJ112" s="197"/>
      <c r="EK112" s="197"/>
      <c r="EL112" s="197"/>
      <c r="EM112" s="197"/>
      <c r="EN112" s="197"/>
      <c r="EO112" s="197"/>
      <c r="EP112" s="197"/>
      <c r="EQ112" s="197"/>
      <c r="ER112" s="197"/>
      <c r="ES112" s="197"/>
      <c r="ET112" s="197"/>
      <c r="EU112" s="197"/>
      <c r="EV112" s="197"/>
      <c r="EW112" s="197"/>
      <c r="EX112" s="197"/>
      <c r="EY112" s="197"/>
      <c r="EZ112" s="197"/>
      <c r="FA112" s="197"/>
      <c r="FB112" s="197"/>
      <c r="FC112" s="197"/>
      <c r="FD112" s="197"/>
      <c r="FE112" s="197"/>
      <c r="FF112" s="197"/>
      <c r="FG112" s="197"/>
      <c r="FH112" s="197"/>
      <c r="FI112" s="197"/>
      <c r="FJ112" s="197"/>
      <c r="FK112" s="197"/>
      <c r="FL112" s="197"/>
      <c r="FM112" s="197"/>
      <c r="FN112" s="197"/>
      <c r="FO112" s="197"/>
      <c r="FP112" s="197"/>
      <c r="FQ112" s="197"/>
      <c r="FR112" s="197"/>
      <c r="FS112" s="197"/>
      <c r="FT112" s="197"/>
      <c r="FU112" s="197"/>
      <c r="FV112" s="197"/>
      <c r="FW112" s="197"/>
      <c r="FX112" s="197"/>
      <c r="FY112" s="197"/>
      <c r="FZ112" s="197"/>
      <c r="GA112" s="197"/>
      <c r="GB112" s="197"/>
      <c r="GC112" s="197"/>
      <c r="GD112" s="197"/>
      <c r="GE112" s="197"/>
      <c r="GF112" s="197"/>
      <c r="GG112" s="197"/>
      <c r="GH112" s="197"/>
      <c r="GI112" s="197"/>
      <c r="GJ112" s="197"/>
      <c r="GK112" s="197"/>
      <c r="GL112" s="197"/>
      <c r="GM112" s="197"/>
      <c r="GN112" s="197"/>
      <c r="GO112" s="197"/>
      <c r="GP112" s="197"/>
      <c r="GQ112" s="197"/>
      <c r="GR112" s="197"/>
      <c r="GS112" s="197"/>
      <c r="GT112" s="197"/>
      <c r="GU112" s="197"/>
      <c r="GV112" s="197"/>
      <c r="GW112" s="197"/>
      <c r="GX112" s="197"/>
      <c r="GY112" s="197"/>
      <c r="GZ112" s="197"/>
      <c r="HA112" s="197"/>
      <c r="HB112" s="197"/>
      <c r="HC112" s="197"/>
      <c r="HD112" s="197"/>
      <c r="HE112" s="197"/>
      <c r="HF112" s="197"/>
      <c r="HG112" s="197"/>
      <c r="HH112" s="197"/>
      <c r="HI112" s="197"/>
      <c r="HJ112" s="197"/>
      <c r="HK112" s="197"/>
      <c r="HL112" s="197"/>
      <c r="HM112" s="197"/>
      <c r="HN112" s="197"/>
      <c r="HO112" s="197"/>
      <c r="HP112" s="197"/>
      <c r="HQ112" s="197"/>
      <c r="HR112" s="197"/>
      <c r="HS112" s="197"/>
      <c r="HT112" s="197"/>
      <c r="HU112" s="197"/>
      <c r="HV112" s="197"/>
      <c r="HW112" s="197"/>
      <c r="HX112" s="197"/>
      <c r="HY112" s="197"/>
      <c r="HZ112" s="197"/>
      <c r="IA112" s="197"/>
      <c r="IB112" s="197"/>
      <c r="IC112" s="197"/>
      <c r="ID112" s="197"/>
      <c r="IE112" s="197"/>
      <c r="IF112" s="197"/>
      <c r="IG112" s="197"/>
      <c r="IH112" s="197"/>
      <c r="II112" s="197"/>
      <c r="IJ112" s="197"/>
      <c r="IK112" s="197"/>
      <c r="IL112" s="197"/>
      <c r="IM112" s="197"/>
      <c r="IN112" s="197"/>
      <c r="IO112" s="197"/>
      <c r="IP112" s="197"/>
      <c r="IQ112" s="197"/>
      <c r="IR112" s="197"/>
      <c r="IS112" s="197"/>
      <c r="IT112" s="197"/>
      <c r="IU112" s="197"/>
      <c r="IV112" s="197"/>
      <c r="IW112" s="197"/>
    </row>
    <row r="113" spans="1:257">
      <c r="A113" s="208">
        <v>7</v>
      </c>
      <c r="B113" s="205" t="s">
        <v>936</v>
      </c>
      <c r="C113" s="205" t="str">
        <f t="shared" si="36"/>
        <v>DOUG SMITH</v>
      </c>
      <c r="D113" s="205">
        <v>21</v>
      </c>
      <c r="E113" s="205">
        <v>1350</v>
      </c>
      <c r="F113" s="205">
        <v>829</v>
      </c>
      <c r="G113" s="205">
        <v>63</v>
      </c>
      <c r="H113" s="206">
        <f t="shared" si="37"/>
        <v>0.53333333333333333</v>
      </c>
      <c r="I113" s="207"/>
      <c r="J113" s="205">
        <f t="shared" si="38"/>
        <v>45</v>
      </c>
      <c r="K113" s="205">
        <f t="shared" si="39"/>
        <v>17</v>
      </c>
      <c r="L113" s="205">
        <f t="shared" si="40"/>
        <v>0</v>
      </c>
      <c r="M113" s="206">
        <f t="shared" si="41"/>
        <v>0.37777777777777777</v>
      </c>
      <c r="N113" s="205">
        <v>0</v>
      </c>
      <c r="O113" s="205">
        <v>0</v>
      </c>
      <c r="P113" s="205">
        <v>0</v>
      </c>
      <c r="Q113" s="205">
        <v>4</v>
      </c>
      <c r="R113" s="205">
        <v>3</v>
      </c>
      <c r="S113" s="205">
        <v>0</v>
      </c>
      <c r="T113" s="205">
        <v>5</v>
      </c>
      <c r="U113" s="205">
        <v>1</v>
      </c>
      <c r="V113" s="205">
        <v>0</v>
      </c>
      <c r="W113" s="205">
        <v>6</v>
      </c>
      <c r="X113" s="205">
        <v>5</v>
      </c>
      <c r="Y113" s="205">
        <v>0</v>
      </c>
      <c r="Z113" s="205">
        <v>2</v>
      </c>
      <c r="AA113" s="205">
        <v>1</v>
      </c>
      <c r="AB113" s="205">
        <v>0</v>
      </c>
      <c r="AC113" s="205">
        <v>4</v>
      </c>
      <c r="AD113" s="205">
        <v>0</v>
      </c>
      <c r="AE113" s="205">
        <v>0</v>
      </c>
      <c r="AF113" s="205">
        <v>4</v>
      </c>
      <c r="AG113" s="205">
        <v>2</v>
      </c>
      <c r="AH113" s="205">
        <v>0</v>
      </c>
      <c r="AI113" s="205">
        <v>4</v>
      </c>
      <c r="AJ113" s="205">
        <v>1</v>
      </c>
      <c r="AK113" s="205">
        <v>0</v>
      </c>
      <c r="AL113" s="205">
        <v>5</v>
      </c>
      <c r="AM113" s="205">
        <v>1</v>
      </c>
      <c r="AN113" s="205">
        <v>0</v>
      </c>
      <c r="AO113" s="205">
        <v>4</v>
      </c>
      <c r="AP113" s="205">
        <v>0</v>
      </c>
      <c r="AQ113" s="205">
        <v>0</v>
      </c>
      <c r="AR113" s="205">
        <v>5</v>
      </c>
      <c r="AS113" s="205">
        <v>2</v>
      </c>
      <c r="AT113" s="205">
        <v>0</v>
      </c>
      <c r="AU113" s="205">
        <v>0</v>
      </c>
      <c r="AV113" s="205">
        <v>0</v>
      </c>
      <c r="AW113" s="205">
        <v>0</v>
      </c>
      <c r="AX113" s="205">
        <v>0</v>
      </c>
      <c r="AY113" s="205">
        <v>0</v>
      </c>
      <c r="AZ113" s="205">
        <v>0</v>
      </c>
      <c r="BA113" s="205">
        <v>2</v>
      </c>
      <c r="BB113" s="205">
        <v>1</v>
      </c>
      <c r="BC113" s="205">
        <v>0</v>
      </c>
      <c r="BD113" s="211"/>
      <c r="BE113" s="211"/>
      <c r="BF113" s="211"/>
      <c r="BG113" s="205">
        <v>0</v>
      </c>
      <c r="BH113" s="205">
        <v>0</v>
      </c>
      <c r="BI113" s="205">
        <v>0</v>
      </c>
      <c r="BJ113" s="205"/>
      <c r="BK113" s="205"/>
      <c r="BL113" s="205"/>
      <c r="BM113" s="205"/>
      <c r="BN113" s="205"/>
      <c r="BO113" s="204"/>
      <c r="BP113" s="197"/>
      <c r="BQ113" s="197"/>
      <c r="BR113" s="197"/>
      <c r="BS113" s="197"/>
      <c r="BT113" s="197"/>
      <c r="BU113" s="197"/>
      <c r="BV113" s="197"/>
      <c r="BW113" s="197"/>
      <c r="BX113" s="197"/>
      <c r="BY113" s="197"/>
      <c r="BZ113" s="197"/>
      <c r="CA113" s="197"/>
      <c r="CB113" s="197"/>
      <c r="CC113" s="197"/>
      <c r="CD113" s="197"/>
      <c r="CE113" s="197"/>
      <c r="CF113" s="197"/>
      <c r="CG113" s="197"/>
      <c r="CH113" s="197"/>
      <c r="CI113" s="197"/>
      <c r="CJ113" s="197"/>
      <c r="CK113" s="197"/>
      <c r="CL113" s="197"/>
      <c r="CM113" s="197"/>
      <c r="CN113" s="197"/>
      <c r="CO113" s="197"/>
      <c r="CP113" s="197"/>
      <c r="CQ113" s="197"/>
      <c r="CR113" s="197"/>
      <c r="CS113" s="197"/>
      <c r="CT113" s="197"/>
      <c r="CU113" s="197"/>
      <c r="CV113" s="197"/>
      <c r="CW113" s="197"/>
      <c r="CX113" s="197"/>
      <c r="CY113" s="197"/>
      <c r="CZ113" s="197"/>
      <c r="DA113" s="197"/>
      <c r="DB113" s="197"/>
      <c r="DC113" s="197"/>
      <c r="DD113" s="197"/>
      <c r="DE113" s="197"/>
      <c r="DF113" s="197"/>
      <c r="DG113" s="197"/>
      <c r="DH113" s="197"/>
      <c r="DI113" s="197"/>
      <c r="DJ113" s="197"/>
      <c r="DK113" s="197"/>
      <c r="DL113" s="197"/>
      <c r="DM113" s="197"/>
      <c r="DN113" s="197"/>
      <c r="DO113" s="197"/>
      <c r="DP113" s="197"/>
      <c r="DQ113" s="197"/>
      <c r="DR113" s="197"/>
      <c r="DS113" s="197"/>
      <c r="DT113" s="197"/>
      <c r="DU113" s="197"/>
      <c r="DV113" s="197"/>
      <c r="DW113" s="197"/>
      <c r="DX113" s="197"/>
      <c r="DY113" s="197"/>
      <c r="DZ113" s="197"/>
      <c r="EA113" s="197"/>
      <c r="EB113" s="197"/>
      <c r="EC113" s="197"/>
      <c r="ED113" s="197"/>
      <c r="EE113" s="197"/>
      <c r="EF113" s="197"/>
      <c r="EG113" s="197"/>
      <c r="EH113" s="197"/>
      <c r="EI113" s="197"/>
      <c r="EJ113" s="197"/>
      <c r="EK113" s="197"/>
      <c r="EL113" s="197"/>
      <c r="EM113" s="197"/>
      <c r="EN113" s="197"/>
      <c r="EO113" s="197"/>
      <c r="EP113" s="197"/>
      <c r="EQ113" s="197"/>
      <c r="ER113" s="197"/>
      <c r="ES113" s="197"/>
      <c r="ET113" s="197"/>
      <c r="EU113" s="197"/>
      <c r="EV113" s="197"/>
      <c r="EW113" s="197"/>
      <c r="EX113" s="197"/>
      <c r="EY113" s="197"/>
      <c r="EZ113" s="197"/>
      <c r="FA113" s="197"/>
      <c r="FB113" s="197"/>
      <c r="FC113" s="197"/>
      <c r="FD113" s="197"/>
      <c r="FE113" s="197"/>
      <c r="FF113" s="197"/>
      <c r="FG113" s="197"/>
      <c r="FH113" s="197"/>
      <c r="FI113" s="197"/>
      <c r="FJ113" s="197"/>
      <c r="FK113" s="197"/>
      <c r="FL113" s="197"/>
      <c r="FM113" s="197"/>
      <c r="FN113" s="197"/>
      <c r="FO113" s="197"/>
      <c r="FP113" s="197"/>
      <c r="FQ113" s="197"/>
      <c r="FR113" s="197"/>
      <c r="FS113" s="197"/>
      <c r="FT113" s="197"/>
      <c r="FU113" s="197"/>
      <c r="FV113" s="197"/>
      <c r="FW113" s="197"/>
      <c r="FX113" s="197"/>
      <c r="FY113" s="197"/>
      <c r="FZ113" s="197"/>
      <c r="GA113" s="197"/>
      <c r="GB113" s="197"/>
      <c r="GC113" s="197"/>
      <c r="GD113" s="197"/>
      <c r="GE113" s="197"/>
      <c r="GF113" s="197"/>
      <c r="GG113" s="197"/>
      <c r="GH113" s="197"/>
      <c r="GI113" s="197"/>
      <c r="GJ113" s="197"/>
      <c r="GK113" s="197"/>
      <c r="GL113" s="197"/>
      <c r="GM113" s="197"/>
      <c r="GN113" s="197"/>
      <c r="GO113" s="197"/>
      <c r="GP113" s="197"/>
      <c r="GQ113" s="197"/>
      <c r="GR113" s="197"/>
      <c r="GS113" s="197"/>
      <c r="GT113" s="197"/>
      <c r="GU113" s="197"/>
      <c r="GV113" s="197"/>
      <c r="GW113" s="197"/>
      <c r="GX113" s="197"/>
      <c r="GY113" s="197"/>
      <c r="GZ113" s="197"/>
      <c r="HA113" s="197"/>
      <c r="HB113" s="197"/>
      <c r="HC113" s="197"/>
      <c r="HD113" s="197"/>
      <c r="HE113" s="197"/>
      <c r="HF113" s="197"/>
      <c r="HG113" s="197"/>
      <c r="HH113" s="197"/>
      <c r="HI113" s="197"/>
      <c r="HJ113" s="197"/>
      <c r="HK113" s="197"/>
      <c r="HL113" s="197"/>
      <c r="HM113" s="197"/>
      <c r="HN113" s="197"/>
      <c r="HO113" s="197"/>
      <c r="HP113" s="197"/>
      <c r="HQ113" s="197"/>
      <c r="HR113" s="197"/>
      <c r="HS113" s="197"/>
      <c r="HT113" s="197"/>
      <c r="HU113" s="197"/>
      <c r="HV113" s="197"/>
      <c r="HW113" s="197"/>
      <c r="HX113" s="197"/>
      <c r="HY113" s="197"/>
      <c r="HZ113" s="197"/>
      <c r="IA113" s="197"/>
      <c r="IB113" s="197"/>
      <c r="IC113" s="197"/>
      <c r="ID113" s="197"/>
      <c r="IE113" s="197"/>
      <c r="IF113" s="197"/>
      <c r="IG113" s="197"/>
      <c r="IH113" s="197"/>
      <c r="II113" s="197"/>
      <c r="IJ113" s="197"/>
      <c r="IK113" s="197"/>
      <c r="IL113" s="197"/>
      <c r="IM113" s="197"/>
      <c r="IN113" s="197"/>
      <c r="IO113" s="197"/>
      <c r="IP113" s="197"/>
      <c r="IQ113" s="197"/>
      <c r="IR113" s="197"/>
      <c r="IS113" s="197"/>
      <c r="IT113" s="197"/>
      <c r="IU113" s="197"/>
      <c r="IV113" s="197"/>
      <c r="IW113" s="197"/>
    </row>
    <row r="114" spans="1:257">
      <c r="A114" s="208">
        <v>8</v>
      </c>
      <c r="B114" s="205" t="s">
        <v>962</v>
      </c>
      <c r="C114" s="205" t="str">
        <f t="shared" si="36"/>
        <v>MIKE CHAMARRO</v>
      </c>
      <c r="D114" s="205">
        <v>27</v>
      </c>
      <c r="E114" s="205">
        <v>1673</v>
      </c>
      <c r="F114" s="205">
        <v>994</v>
      </c>
      <c r="G114" s="205">
        <v>76</v>
      </c>
      <c r="H114" s="206">
        <f t="shared" si="37"/>
        <v>0.49006301502666022</v>
      </c>
      <c r="I114" s="207"/>
      <c r="J114" s="205">
        <f t="shared" si="38"/>
        <v>65</v>
      </c>
      <c r="K114" s="205">
        <f t="shared" si="39"/>
        <v>42</v>
      </c>
      <c r="L114" s="205">
        <f t="shared" si="40"/>
        <v>1</v>
      </c>
      <c r="M114" s="206">
        <f t="shared" si="41"/>
        <v>0.64615384615384619</v>
      </c>
      <c r="N114" s="205">
        <v>6</v>
      </c>
      <c r="O114" s="205">
        <v>4</v>
      </c>
      <c r="P114" s="205">
        <v>0</v>
      </c>
      <c r="Q114" s="205">
        <v>5</v>
      </c>
      <c r="R114" s="205">
        <v>5</v>
      </c>
      <c r="S114" s="205">
        <v>1</v>
      </c>
      <c r="T114" s="205">
        <v>4</v>
      </c>
      <c r="U114" s="205">
        <v>3</v>
      </c>
      <c r="V114" s="205">
        <v>0</v>
      </c>
      <c r="W114" s="205">
        <v>6</v>
      </c>
      <c r="X114" s="205">
        <v>4</v>
      </c>
      <c r="Y114" s="205">
        <v>0</v>
      </c>
      <c r="Z114" s="205">
        <v>6</v>
      </c>
      <c r="AA114" s="205">
        <v>4</v>
      </c>
      <c r="AB114" s="205">
        <v>0</v>
      </c>
      <c r="AC114" s="205">
        <v>3</v>
      </c>
      <c r="AD114" s="205">
        <v>2</v>
      </c>
      <c r="AE114" s="205">
        <v>0</v>
      </c>
      <c r="AF114" s="205">
        <v>4</v>
      </c>
      <c r="AG114" s="205">
        <v>3</v>
      </c>
      <c r="AH114" s="205">
        <v>0</v>
      </c>
      <c r="AI114" s="205">
        <v>4</v>
      </c>
      <c r="AJ114" s="205">
        <v>2</v>
      </c>
      <c r="AK114" s="205">
        <v>0</v>
      </c>
      <c r="AL114" s="205">
        <v>5</v>
      </c>
      <c r="AM114" s="205">
        <v>2</v>
      </c>
      <c r="AN114" s="205">
        <v>0</v>
      </c>
      <c r="AO114" s="205">
        <v>3</v>
      </c>
      <c r="AP114" s="205">
        <v>3</v>
      </c>
      <c r="AQ114" s="205">
        <v>0</v>
      </c>
      <c r="AR114" s="205">
        <v>5</v>
      </c>
      <c r="AS114" s="205">
        <v>1</v>
      </c>
      <c r="AT114" s="205">
        <v>0</v>
      </c>
      <c r="AU114" s="205">
        <v>5</v>
      </c>
      <c r="AV114" s="205">
        <v>3</v>
      </c>
      <c r="AW114" s="205">
        <v>0</v>
      </c>
      <c r="AX114" s="205">
        <v>4</v>
      </c>
      <c r="AY114" s="205">
        <v>2</v>
      </c>
      <c r="AZ114" s="205">
        <v>0</v>
      </c>
      <c r="BA114" s="205">
        <v>0</v>
      </c>
      <c r="BB114" s="205">
        <v>0</v>
      </c>
      <c r="BC114" s="205">
        <v>0</v>
      </c>
      <c r="BD114" s="211"/>
      <c r="BE114" s="211"/>
      <c r="BF114" s="211"/>
      <c r="BG114" s="205">
        <v>5</v>
      </c>
      <c r="BH114" s="205">
        <v>4</v>
      </c>
      <c r="BI114" s="205">
        <v>0</v>
      </c>
      <c r="BJ114" s="205"/>
      <c r="BK114" s="205"/>
      <c r="BL114" s="205"/>
      <c r="BM114" s="205"/>
      <c r="BN114" s="205"/>
      <c r="BO114" s="204"/>
      <c r="BP114" s="197"/>
      <c r="BQ114" s="197"/>
      <c r="BR114" s="197"/>
      <c r="BS114" s="197"/>
      <c r="BT114" s="197"/>
      <c r="BU114" s="197"/>
      <c r="BV114" s="197"/>
      <c r="BW114" s="197"/>
      <c r="BX114" s="197"/>
      <c r="BY114" s="197"/>
      <c r="BZ114" s="197"/>
      <c r="CA114" s="197"/>
      <c r="CB114" s="197"/>
      <c r="CC114" s="197"/>
      <c r="CD114" s="197"/>
      <c r="CE114" s="197"/>
      <c r="CF114" s="197"/>
      <c r="CG114" s="197"/>
      <c r="CH114" s="197"/>
      <c r="CI114" s="197"/>
      <c r="CJ114" s="197"/>
      <c r="CK114" s="197"/>
      <c r="CL114" s="197"/>
      <c r="CM114" s="197"/>
      <c r="CN114" s="197"/>
      <c r="CO114" s="197"/>
      <c r="CP114" s="197"/>
      <c r="CQ114" s="197"/>
      <c r="CR114" s="197"/>
      <c r="CS114" s="197"/>
      <c r="CT114" s="197"/>
      <c r="CU114" s="197"/>
      <c r="CV114" s="197"/>
      <c r="CW114" s="197"/>
      <c r="CX114" s="197"/>
      <c r="CY114" s="197"/>
      <c r="CZ114" s="197"/>
      <c r="DA114" s="197"/>
      <c r="DB114" s="197"/>
      <c r="DC114" s="197"/>
      <c r="DD114" s="197"/>
      <c r="DE114" s="197"/>
      <c r="DF114" s="197"/>
      <c r="DG114" s="197"/>
      <c r="DH114" s="197"/>
      <c r="DI114" s="197"/>
      <c r="DJ114" s="197"/>
      <c r="DK114" s="197"/>
      <c r="DL114" s="197"/>
      <c r="DM114" s="197"/>
      <c r="DN114" s="197"/>
      <c r="DO114" s="197"/>
      <c r="DP114" s="197"/>
      <c r="DQ114" s="197"/>
      <c r="DR114" s="197"/>
      <c r="DS114" s="197"/>
      <c r="DT114" s="197"/>
      <c r="DU114" s="197"/>
      <c r="DV114" s="197"/>
      <c r="DW114" s="197"/>
      <c r="DX114" s="197"/>
      <c r="DY114" s="197"/>
      <c r="DZ114" s="197"/>
      <c r="EA114" s="197"/>
      <c r="EB114" s="197"/>
      <c r="EC114" s="197"/>
      <c r="ED114" s="197"/>
      <c r="EE114" s="197"/>
      <c r="EF114" s="197"/>
      <c r="EG114" s="197"/>
      <c r="EH114" s="197"/>
      <c r="EI114" s="197"/>
      <c r="EJ114" s="197"/>
      <c r="EK114" s="197"/>
      <c r="EL114" s="197"/>
      <c r="EM114" s="197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197"/>
      <c r="EX114" s="197"/>
      <c r="EY114" s="197"/>
      <c r="EZ114" s="197"/>
      <c r="FA114" s="197"/>
      <c r="FB114" s="197"/>
      <c r="FC114" s="197"/>
      <c r="FD114" s="197"/>
      <c r="FE114" s="197"/>
      <c r="FF114" s="197"/>
      <c r="FG114" s="197"/>
      <c r="FH114" s="197"/>
      <c r="FI114" s="197"/>
      <c r="FJ114" s="197"/>
      <c r="FK114" s="197"/>
      <c r="FL114" s="197"/>
      <c r="FM114" s="197"/>
      <c r="FN114" s="197"/>
      <c r="FO114" s="197"/>
      <c r="FP114" s="197"/>
      <c r="FQ114" s="197"/>
      <c r="FR114" s="197"/>
      <c r="FS114" s="197"/>
      <c r="FT114" s="197"/>
      <c r="FU114" s="197"/>
      <c r="FV114" s="197"/>
      <c r="FW114" s="197"/>
      <c r="FX114" s="197"/>
      <c r="FY114" s="197"/>
      <c r="FZ114" s="197"/>
      <c r="GA114" s="197"/>
      <c r="GB114" s="197"/>
      <c r="GC114" s="197"/>
      <c r="GD114" s="197"/>
      <c r="GE114" s="197"/>
      <c r="GF114" s="197"/>
      <c r="GG114" s="197"/>
      <c r="GH114" s="197"/>
      <c r="GI114" s="197"/>
      <c r="GJ114" s="197"/>
      <c r="GK114" s="197"/>
      <c r="GL114" s="197"/>
      <c r="GM114" s="197"/>
      <c r="GN114" s="197"/>
      <c r="GO114" s="197"/>
      <c r="GP114" s="197"/>
      <c r="GQ114" s="197"/>
      <c r="GR114" s="197"/>
      <c r="GS114" s="197"/>
      <c r="GT114" s="197"/>
      <c r="GU114" s="197"/>
      <c r="GV114" s="197"/>
      <c r="GW114" s="197"/>
      <c r="GX114" s="197"/>
      <c r="GY114" s="197"/>
      <c r="GZ114" s="197"/>
      <c r="HA114" s="197"/>
      <c r="HB114" s="197"/>
      <c r="HC114" s="197"/>
      <c r="HD114" s="197"/>
      <c r="HE114" s="197"/>
      <c r="HF114" s="197"/>
      <c r="HG114" s="197"/>
      <c r="HH114" s="197"/>
      <c r="HI114" s="197"/>
      <c r="HJ114" s="197"/>
      <c r="HK114" s="197"/>
      <c r="HL114" s="197"/>
      <c r="HM114" s="197"/>
      <c r="HN114" s="197"/>
      <c r="HO114" s="197"/>
      <c r="HP114" s="197"/>
      <c r="HQ114" s="197"/>
      <c r="HR114" s="197"/>
      <c r="HS114" s="197"/>
      <c r="HT114" s="197"/>
      <c r="HU114" s="197"/>
      <c r="HV114" s="197"/>
      <c r="HW114" s="197"/>
      <c r="HX114" s="197"/>
      <c r="HY114" s="197"/>
      <c r="HZ114" s="197"/>
      <c r="IA114" s="197"/>
      <c r="IB114" s="197"/>
      <c r="IC114" s="197"/>
      <c r="ID114" s="197"/>
      <c r="IE114" s="197"/>
      <c r="IF114" s="197"/>
      <c r="IG114" s="197"/>
      <c r="IH114" s="197"/>
      <c r="II114" s="197"/>
      <c r="IJ114" s="197"/>
      <c r="IK114" s="197"/>
      <c r="IL114" s="197"/>
      <c r="IM114" s="197"/>
      <c r="IN114" s="197"/>
      <c r="IO114" s="197"/>
      <c r="IP114" s="197"/>
      <c r="IQ114" s="197"/>
      <c r="IR114" s="197"/>
      <c r="IS114" s="197"/>
      <c r="IT114" s="197"/>
      <c r="IU114" s="197"/>
      <c r="IV114" s="197"/>
      <c r="IW114" s="197"/>
    </row>
    <row r="115" spans="1:257">
      <c r="A115" s="208">
        <v>9</v>
      </c>
      <c r="B115" s="205" t="s">
        <v>1030</v>
      </c>
      <c r="C115" s="205" t="str">
        <f t="shared" si="36"/>
        <v>BOB BRUNSON</v>
      </c>
      <c r="D115" s="205">
        <v>2</v>
      </c>
      <c r="E115" s="209">
        <v>90</v>
      </c>
      <c r="F115" s="209">
        <v>48</v>
      </c>
      <c r="G115" s="209">
        <v>0</v>
      </c>
      <c r="H115" s="206">
        <f t="shared" si="37"/>
        <v>0.61184210526315785</v>
      </c>
      <c r="I115" s="207"/>
      <c r="J115" s="205">
        <f t="shared" si="38"/>
        <v>57</v>
      </c>
      <c r="K115" s="205">
        <f t="shared" si="39"/>
        <v>29</v>
      </c>
      <c r="L115" s="205">
        <f t="shared" si="40"/>
        <v>0</v>
      </c>
      <c r="M115" s="206">
        <f t="shared" si="41"/>
        <v>0.50877192982456143</v>
      </c>
      <c r="N115" s="205">
        <v>4</v>
      </c>
      <c r="O115" s="205">
        <v>3</v>
      </c>
      <c r="P115" s="205">
        <v>0</v>
      </c>
      <c r="Q115" s="205">
        <v>3</v>
      </c>
      <c r="R115" s="205">
        <v>2</v>
      </c>
      <c r="S115" s="205">
        <v>0</v>
      </c>
      <c r="T115" s="205">
        <v>4</v>
      </c>
      <c r="U115" s="205">
        <v>1</v>
      </c>
      <c r="V115" s="205">
        <v>0</v>
      </c>
      <c r="W115" s="205">
        <v>6</v>
      </c>
      <c r="X115" s="205">
        <v>5</v>
      </c>
      <c r="Y115" s="205">
        <v>0</v>
      </c>
      <c r="Z115" s="205">
        <v>5</v>
      </c>
      <c r="AA115" s="205">
        <v>3</v>
      </c>
      <c r="AB115" s="205">
        <v>0</v>
      </c>
      <c r="AC115" s="205">
        <v>3</v>
      </c>
      <c r="AD115" s="205">
        <v>1</v>
      </c>
      <c r="AE115" s="205">
        <v>0</v>
      </c>
      <c r="AF115" s="205">
        <v>4</v>
      </c>
      <c r="AG115" s="205">
        <v>1</v>
      </c>
      <c r="AH115" s="205">
        <v>0</v>
      </c>
      <c r="AI115" s="205">
        <v>4</v>
      </c>
      <c r="AJ115" s="205">
        <v>0</v>
      </c>
      <c r="AK115" s="205">
        <v>0</v>
      </c>
      <c r="AL115" s="205">
        <v>0</v>
      </c>
      <c r="AM115" s="205">
        <v>0</v>
      </c>
      <c r="AN115" s="205">
        <v>0</v>
      </c>
      <c r="AO115" s="205">
        <v>4</v>
      </c>
      <c r="AP115" s="205">
        <v>2</v>
      </c>
      <c r="AQ115" s="205">
        <v>0</v>
      </c>
      <c r="AR115" s="205">
        <v>3</v>
      </c>
      <c r="AS115" s="205">
        <v>1</v>
      </c>
      <c r="AT115" s="205">
        <v>0</v>
      </c>
      <c r="AU115" s="205">
        <v>5</v>
      </c>
      <c r="AV115" s="205">
        <v>5</v>
      </c>
      <c r="AW115" s="205">
        <v>0</v>
      </c>
      <c r="AX115" s="205">
        <v>3</v>
      </c>
      <c r="AY115" s="205">
        <v>2</v>
      </c>
      <c r="AZ115" s="205">
        <v>0</v>
      </c>
      <c r="BA115" s="205">
        <v>5</v>
      </c>
      <c r="BB115" s="205">
        <v>1</v>
      </c>
      <c r="BC115" s="205">
        <v>0</v>
      </c>
      <c r="BD115" s="211"/>
      <c r="BE115" s="211"/>
      <c r="BF115" s="211"/>
      <c r="BG115" s="205">
        <v>4</v>
      </c>
      <c r="BH115" s="205">
        <v>2</v>
      </c>
      <c r="BI115" s="205">
        <v>0</v>
      </c>
      <c r="BJ115" s="205"/>
      <c r="BK115" s="205"/>
      <c r="BL115" s="205"/>
      <c r="BM115" s="205"/>
      <c r="BN115" s="205"/>
      <c r="BO115" s="204"/>
      <c r="BP115" s="197"/>
      <c r="BQ115" s="197"/>
      <c r="BR115" s="197"/>
      <c r="BS115" s="197"/>
      <c r="BT115" s="197"/>
      <c r="BU115" s="197"/>
      <c r="BV115" s="197"/>
      <c r="BW115" s="197"/>
      <c r="BX115" s="197"/>
      <c r="BY115" s="197"/>
      <c r="BZ115" s="197"/>
      <c r="CA115" s="197"/>
      <c r="CB115" s="197"/>
      <c r="CC115" s="197"/>
      <c r="CD115" s="197"/>
      <c r="CE115" s="197"/>
      <c r="CF115" s="197"/>
      <c r="CG115" s="197"/>
      <c r="CH115" s="197"/>
      <c r="CI115" s="197"/>
      <c r="CJ115" s="197"/>
      <c r="CK115" s="197"/>
      <c r="CL115" s="197"/>
      <c r="CM115" s="197"/>
      <c r="CN115" s="197"/>
      <c r="CO115" s="197"/>
      <c r="CP115" s="197"/>
      <c r="CQ115" s="197"/>
      <c r="CR115" s="197"/>
      <c r="CS115" s="197"/>
      <c r="CT115" s="197"/>
      <c r="CU115" s="197"/>
      <c r="CV115" s="197"/>
      <c r="CW115" s="197"/>
      <c r="CX115" s="197"/>
      <c r="CY115" s="197"/>
      <c r="CZ115" s="197"/>
      <c r="DA115" s="197"/>
      <c r="DB115" s="197"/>
      <c r="DC115" s="197"/>
      <c r="DD115" s="197"/>
      <c r="DE115" s="197"/>
      <c r="DF115" s="197"/>
      <c r="DG115" s="197"/>
      <c r="DH115" s="197"/>
      <c r="DI115" s="197"/>
      <c r="DJ115" s="197"/>
      <c r="DK115" s="197"/>
      <c r="DL115" s="197"/>
      <c r="DM115" s="197"/>
      <c r="DN115" s="197"/>
      <c r="DO115" s="197"/>
      <c r="DP115" s="197"/>
      <c r="DQ115" s="197"/>
      <c r="DR115" s="197"/>
      <c r="DS115" s="197"/>
      <c r="DT115" s="197"/>
      <c r="DU115" s="197"/>
      <c r="DV115" s="197"/>
      <c r="DW115" s="197"/>
      <c r="DX115" s="197"/>
      <c r="DY115" s="197"/>
      <c r="DZ115" s="197"/>
      <c r="EA115" s="197"/>
      <c r="EB115" s="197"/>
      <c r="EC115" s="197"/>
      <c r="ED115" s="197"/>
      <c r="EE115" s="197"/>
      <c r="EF115" s="197"/>
      <c r="EG115" s="197"/>
      <c r="EH115" s="197"/>
      <c r="EI115" s="197"/>
      <c r="EJ115" s="197"/>
      <c r="EK115" s="197"/>
      <c r="EL115" s="197"/>
      <c r="EM115" s="197"/>
      <c r="EN115" s="197"/>
      <c r="EO115" s="197"/>
      <c r="EP115" s="197"/>
      <c r="EQ115" s="197"/>
      <c r="ER115" s="197"/>
      <c r="ES115" s="197"/>
      <c r="ET115" s="197"/>
      <c r="EU115" s="197"/>
      <c r="EV115" s="197"/>
      <c r="EW115" s="197"/>
      <c r="EX115" s="197"/>
      <c r="EY115" s="197"/>
      <c r="EZ115" s="197"/>
      <c r="FA115" s="197"/>
      <c r="FB115" s="197"/>
      <c r="FC115" s="197"/>
      <c r="FD115" s="197"/>
      <c r="FE115" s="197"/>
      <c r="FF115" s="197"/>
      <c r="FG115" s="197"/>
      <c r="FH115" s="197"/>
      <c r="FI115" s="197"/>
      <c r="FJ115" s="197"/>
      <c r="FK115" s="197"/>
      <c r="FL115" s="197"/>
      <c r="FM115" s="197"/>
      <c r="FN115" s="197"/>
      <c r="FO115" s="197"/>
      <c r="FP115" s="197"/>
      <c r="FQ115" s="197"/>
      <c r="FR115" s="197"/>
      <c r="FS115" s="197"/>
      <c r="FT115" s="197"/>
      <c r="FU115" s="197"/>
      <c r="FV115" s="197"/>
      <c r="FW115" s="197"/>
      <c r="FX115" s="197"/>
      <c r="FY115" s="197"/>
      <c r="FZ115" s="197"/>
      <c r="GA115" s="197"/>
      <c r="GB115" s="197"/>
      <c r="GC115" s="197"/>
      <c r="GD115" s="197"/>
      <c r="GE115" s="197"/>
      <c r="GF115" s="197"/>
      <c r="GG115" s="197"/>
      <c r="GH115" s="197"/>
      <c r="GI115" s="197"/>
      <c r="GJ115" s="197"/>
      <c r="GK115" s="197"/>
      <c r="GL115" s="197"/>
      <c r="GM115" s="197"/>
      <c r="GN115" s="197"/>
      <c r="GO115" s="197"/>
      <c r="GP115" s="197"/>
      <c r="GQ115" s="197"/>
      <c r="GR115" s="197"/>
      <c r="GS115" s="197"/>
      <c r="GT115" s="197"/>
      <c r="GU115" s="197"/>
      <c r="GV115" s="197"/>
      <c r="GW115" s="197"/>
      <c r="GX115" s="197"/>
      <c r="GY115" s="197"/>
      <c r="GZ115" s="197"/>
      <c r="HA115" s="197"/>
      <c r="HB115" s="197"/>
      <c r="HC115" s="197"/>
      <c r="HD115" s="197"/>
      <c r="HE115" s="197"/>
      <c r="HF115" s="197"/>
      <c r="HG115" s="197"/>
      <c r="HH115" s="197"/>
      <c r="HI115" s="197"/>
      <c r="HJ115" s="197"/>
      <c r="HK115" s="197"/>
      <c r="HL115" s="197"/>
      <c r="HM115" s="197"/>
      <c r="HN115" s="197"/>
      <c r="HO115" s="197"/>
      <c r="HP115" s="197"/>
      <c r="HQ115" s="197"/>
      <c r="HR115" s="197"/>
      <c r="HS115" s="197"/>
      <c r="HT115" s="197"/>
      <c r="HU115" s="197"/>
      <c r="HV115" s="197"/>
      <c r="HW115" s="197"/>
      <c r="HX115" s="197"/>
      <c r="HY115" s="197"/>
      <c r="HZ115" s="197"/>
      <c r="IA115" s="197"/>
      <c r="IB115" s="197"/>
      <c r="IC115" s="197"/>
      <c r="ID115" s="197"/>
      <c r="IE115" s="197"/>
      <c r="IF115" s="197"/>
      <c r="IG115" s="197"/>
      <c r="IH115" s="197"/>
      <c r="II115" s="197"/>
      <c r="IJ115" s="197"/>
      <c r="IK115" s="197"/>
      <c r="IL115" s="197"/>
      <c r="IM115" s="197"/>
      <c r="IN115" s="197"/>
      <c r="IO115" s="197"/>
      <c r="IP115" s="197"/>
      <c r="IQ115" s="197"/>
      <c r="IR115" s="197"/>
      <c r="IS115" s="197"/>
      <c r="IT115" s="197"/>
      <c r="IU115" s="197"/>
      <c r="IV115" s="197"/>
      <c r="IW115" s="197"/>
    </row>
    <row r="116" spans="1:257">
      <c r="A116" s="208">
        <v>10</v>
      </c>
      <c r="B116" s="205" t="s">
        <v>848</v>
      </c>
      <c r="C116" s="205" t="str">
        <f t="shared" si="36"/>
        <v>ROGER BAILEY</v>
      </c>
      <c r="D116" s="214">
        <v>34</v>
      </c>
      <c r="E116" s="214">
        <v>2063</v>
      </c>
      <c r="F116" s="214">
        <v>1011</v>
      </c>
      <c r="G116" s="205">
        <v>9</v>
      </c>
      <c r="H116" s="206">
        <f t="shared" si="37"/>
        <v>0.48672566371681414</v>
      </c>
      <c r="I116" s="207"/>
      <c r="J116" s="205">
        <f t="shared" si="38"/>
        <v>64</v>
      </c>
      <c r="K116" s="205">
        <f t="shared" si="39"/>
        <v>33</v>
      </c>
      <c r="L116" s="205">
        <f t="shared" si="40"/>
        <v>0</v>
      </c>
      <c r="M116" s="206">
        <f t="shared" si="41"/>
        <v>0.515625</v>
      </c>
      <c r="N116" s="205">
        <v>5</v>
      </c>
      <c r="O116" s="205">
        <v>4</v>
      </c>
      <c r="P116" s="205">
        <v>0</v>
      </c>
      <c r="Q116" s="205">
        <v>6</v>
      </c>
      <c r="R116" s="205">
        <v>5</v>
      </c>
      <c r="S116" s="205">
        <v>0</v>
      </c>
      <c r="T116" s="205">
        <v>4</v>
      </c>
      <c r="U116" s="205">
        <v>0</v>
      </c>
      <c r="V116" s="205">
        <v>0</v>
      </c>
      <c r="W116" s="205">
        <v>5</v>
      </c>
      <c r="X116" s="205">
        <v>1</v>
      </c>
      <c r="Y116" s="205">
        <v>0</v>
      </c>
      <c r="Z116" s="205">
        <v>5</v>
      </c>
      <c r="AA116" s="205">
        <v>5</v>
      </c>
      <c r="AB116" s="205">
        <v>0</v>
      </c>
      <c r="AC116" s="205">
        <v>2</v>
      </c>
      <c r="AD116" s="205">
        <v>0</v>
      </c>
      <c r="AE116" s="205">
        <v>0</v>
      </c>
      <c r="AF116" s="205">
        <v>4</v>
      </c>
      <c r="AG116" s="205">
        <v>1</v>
      </c>
      <c r="AH116" s="205">
        <v>0</v>
      </c>
      <c r="AI116" s="205">
        <v>3</v>
      </c>
      <c r="AJ116" s="205">
        <v>1</v>
      </c>
      <c r="AK116" s="205">
        <v>0</v>
      </c>
      <c r="AL116" s="205">
        <v>4</v>
      </c>
      <c r="AM116" s="205">
        <v>1</v>
      </c>
      <c r="AN116" s="205">
        <v>0</v>
      </c>
      <c r="AO116" s="205">
        <v>4</v>
      </c>
      <c r="AP116" s="205">
        <v>2</v>
      </c>
      <c r="AQ116" s="205">
        <v>0</v>
      </c>
      <c r="AR116" s="205">
        <v>4</v>
      </c>
      <c r="AS116" s="205">
        <v>3</v>
      </c>
      <c r="AT116" s="205">
        <v>0</v>
      </c>
      <c r="AU116" s="205">
        <v>5</v>
      </c>
      <c r="AV116" s="205">
        <v>3</v>
      </c>
      <c r="AW116" s="205">
        <v>0</v>
      </c>
      <c r="AX116" s="205">
        <v>4</v>
      </c>
      <c r="AY116" s="205">
        <v>1</v>
      </c>
      <c r="AZ116" s="205">
        <v>0</v>
      </c>
      <c r="BA116" s="205">
        <v>5</v>
      </c>
      <c r="BB116" s="205">
        <v>3</v>
      </c>
      <c r="BC116" s="205">
        <v>0</v>
      </c>
      <c r="BD116" s="211"/>
      <c r="BE116" s="211"/>
      <c r="BF116" s="211"/>
      <c r="BG116" s="205">
        <v>4</v>
      </c>
      <c r="BH116" s="205">
        <v>3</v>
      </c>
      <c r="BI116" s="205">
        <v>0</v>
      </c>
      <c r="BJ116" s="205"/>
      <c r="BK116" s="205"/>
      <c r="BL116" s="205"/>
      <c r="BM116" s="205"/>
      <c r="BN116" s="205"/>
      <c r="BO116" s="204"/>
      <c r="BP116" s="197"/>
      <c r="BQ116" s="197"/>
      <c r="BR116" s="197"/>
      <c r="BS116" s="197"/>
      <c r="BT116" s="197"/>
      <c r="BU116" s="197"/>
      <c r="BV116" s="197"/>
      <c r="BW116" s="197"/>
      <c r="BX116" s="197"/>
      <c r="BY116" s="197"/>
      <c r="BZ116" s="197"/>
      <c r="CA116" s="197"/>
      <c r="CB116" s="197"/>
      <c r="CC116" s="197"/>
      <c r="CD116" s="197"/>
      <c r="CE116" s="197"/>
      <c r="CF116" s="197"/>
      <c r="CG116" s="197"/>
      <c r="CH116" s="197"/>
      <c r="CI116" s="197"/>
      <c r="CJ116" s="197"/>
      <c r="CK116" s="197"/>
      <c r="CL116" s="197"/>
      <c r="CM116" s="197"/>
      <c r="CN116" s="197"/>
      <c r="CO116" s="197"/>
      <c r="CP116" s="197"/>
      <c r="CQ116" s="197"/>
      <c r="CR116" s="197"/>
      <c r="CS116" s="197"/>
      <c r="CT116" s="197"/>
      <c r="CU116" s="197"/>
      <c r="CV116" s="197"/>
      <c r="CW116" s="197"/>
      <c r="CX116" s="197"/>
      <c r="CY116" s="197"/>
      <c r="CZ116" s="197"/>
      <c r="DA116" s="197"/>
      <c r="DB116" s="197"/>
      <c r="DC116" s="197"/>
      <c r="DD116" s="197"/>
      <c r="DE116" s="197"/>
      <c r="DF116" s="197"/>
      <c r="DG116" s="197"/>
      <c r="DH116" s="197"/>
      <c r="DI116" s="197"/>
      <c r="DJ116" s="197"/>
      <c r="DK116" s="197"/>
      <c r="DL116" s="197"/>
      <c r="DM116" s="197"/>
      <c r="DN116" s="197"/>
      <c r="DO116" s="197"/>
      <c r="DP116" s="197"/>
      <c r="DQ116" s="197"/>
      <c r="DR116" s="197"/>
      <c r="DS116" s="197"/>
      <c r="DT116" s="197"/>
      <c r="DU116" s="197"/>
      <c r="DV116" s="197"/>
      <c r="DW116" s="197"/>
      <c r="DX116" s="197"/>
      <c r="DY116" s="197"/>
      <c r="DZ116" s="197"/>
      <c r="EA116" s="197"/>
      <c r="EB116" s="197"/>
      <c r="EC116" s="197"/>
      <c r="ED116" s="197"/>
      <c r="EE116" s="197"/>
      <c r="EF116" s="197"/>
      <c r="EG116" s="197"/>
      <c r="EH116" s="197"/>
      <c r="EI116" s="197"/>
      <c r="EJ116" s="197"/>
      <c r="EK116" s="197"/>
      <c r="EL116" s="197"/>
      <c r="EM116" s="197"/>
      <c r="EN116" s="197"/>
      <c r="EO116" s="197"/>
      <c r="EP116" s="197"/>
      <c r="EQ116" s="197"/>
      <c r="ER116" s="197"/>
      <c r="ES116" s="197"/>
      <c r="ET116" s="197"/>
      <c r="EU116" s="197"/>
      <c r="EV116" s="197"/>
      <c r="EW116" s="197"/>
      <c r="EX116" s="197"/>
      <c r="EY116" s="197"/>
      <c r="EZ116" s="197"/>
      <c r="FA116" s="197"/>
      <c r="FB116" s="197"/>
      <c r="FC116" s="197"/>
      <c r="FD116" s="197"/>
      <c r="FE116" s="197"/>
      <c r="FF116" s="197"/>
      <c r="FG116" s="197"/>
      <c r="FH116" s="197"/>
      <c r="FI116" s="197"/>
      <c r="FJ116" s="197"/>
      <c r="FK116" s="197"/>
      <c r="FL116" s="197"/>
      <c r="FM116" s="197"/>
      <c r="FN116" s="197"/>
      <c r="FO116" s="197"/>
      <c r="FP116" s="197"/>
      <c r="FQ116" s="197"/>
      <c r="FR116" s="197"/>
      <c r="FS116" s="197"/>
      <c r="FT116" s="197"/>
      <c r="FU116" s="197"/>
      <c r="FV116" s="197"/>
      <c r="FW116" s="197"/>
      <c r="FX116" s="197"/>
      <c r="FY116" s="197"/>
      <c r="FZ116" s="197"/>
      <c r="GA116" s="197"/>
      <c r="GB116" s="197"/>
      <c r="GC116" s="197"/>
      <c r="GD116" s="197"/>
      <c r="GE116" s="197"/>
      <c r="GF116" s="197"/>
      <c r="GG116" s="197"/>
      <c r="GH116" s="197"/>
      <c r="GI116" s="197"/>
      <c r="GJ116" s="197"/>
      <c r="GK116" s="197"/>
      <c r="GL116" s="197"/>
      <c r="GM116" s="197"/>
      <c r="GN116" s="197"/>
      <c r="GO116" s="197"/>
      <c r="GP116" s="197"/>
      <c r="GQ116" s="197"/>
      <c r="GR116" s="197"/>
      <c r="GS116" s="197"/>
      <c r="GT116" s="197"/>
      <c r="GU116" s="197"/>
      <c r="GV116" s="197"/>
      <c r="GW116" s="197"/>
      <c r="GX116" s="197"/>
      <c r="GY116" s="197"/>
      <c r="GZ116" s="197"/>
      <c r="HA116" s="197"/>
      <c r="HB116" s="197"/>
      <c r="HC116" s="197"/>
      <c r="HD116" s="197"/>
      <c r="HE116" s="197"/>
      <c r="HF116" s="197"/>
      <c r="HG116" s="197"/>
      <c r="HH116" s="197"/>
      <c r="HI116" s="197"/>
      <c r="HJ116" s="197"/>
      <c r="HK116" s="197"/>
      <c r="HL116" s="197"/>
      <c r="HM116" s="197"/>
      <c r="HN116" s="197"/>
      <c r="HO116" s="197"/>
      <c r="HP116" s="197"/>
      <c r="HQ116" s="197"/>
      <c r="HR116" s="197"/>
      <c r="HS116" s="197"/>
      <c r="HT116" s="197"/>
      <c r="HU116" s="197"/>
      <c r="HV116" s="197"/>
      <c r="HW116" s="197"/>
      <c r="HX116" s="197"/>
      <c r="HY116" s="197"/>
      <c r="HZ116" s="197"/>
      <c r="IA116" s="197"/>
      <c r="IB116" s="197"/>
      <c r="IC116" s="197"/>
      <c r="ID116" s="197"/>
      <c r="IE116" s="197"/>
      <c r="IF116" s="197"/>
      <c r="IG116" s="197"/>
      <c r="IH116" s="197"/>
      <c r="II116" s="197"/>
      <c r="IJ116" s="197"/>
      <c r="IK116" s="197"/>
      <c r="IL116" s="197"/>
      <c r="IM116" s="197"/>
      <c r="IN116" s="197"/>
      <c r="IO116" s="197"/>
      <c r="IP116" s="197"/>
      <c r="IQ116" s="197"/>
      <c r="IR116" s="197"/>
      <c r="IS116" s="197"/>
      <c r="IT116" s="197"/>
      <c r="IU116" s="197"/>
      <c r="IV116" s="197"/>
      <c r="IW116" s="197"/>
    </row>
    <row r="117" spans="1:257">
      <c r="A117" s="208">
        <v>11</v>
      </c>
      <c r="B117" s="205" t="s">
        <v>986</v>
      </c>
      <c r="C117" s="205" t="str">
        <f t="shared" si="36"/>
        <v>PAT BEVILACQUA</v>
      </c>
      <c r="D117" s="205">
        <v>3</v>
      </c>
      <c r="E117" s="205">
        <v>152</v>
      </c>
      <c r="F117" s="205">
        <v>93</v>
      </c>
      <c r="G117" s="205">
        <v>3</v>
      </c>
      <c r="H117" s="206">
        <f t="shared" si="37"/>
        <v>0.36619718309859156</v>
      </c>
      <c r="I117" s="207"/>
      <c r="J117" s="205">
        <f t="shared" si="38"/>
        <v>47</v>
      </c>
      <c r="K117" s="205">
        <f t="shared" si="39"/>
        <v>28</v>
      </c>
      <c r="L117" s="205">
        <f t="shared" si="40"/>
        <v>1</v>
      </c>
      <c r="M117" s="206">
        <f t="shared" si="41"/>
        <v>0.5957446808510638</v>
      </c>
      <c r="N117" s="205">
        <v>5</v>
      </c>
      <c r="O117" s="205">
        <v>3</v>
      </c>
      <c r="P117" s="205">
        <v>0</v>
      </c>
      <c r="Q117" s="205">
        <v>2</v>
      </c>
      <c r="R117" s="205">
        <v>1</v>
      </c>
      <c r="S117" s="205">
        <v>0</v>
      </c>
      <c r="T117" s="205">
        <v>0</v>
      </c>
      <c r="U117" s="205">
        <v>0</v>
      </c>
      <c r="V117" s="205">
        <v>0</v>
      </c>
      <c r="W117" s="205">
        <v>6</v>
      </c>
      <c r="X117" s="205">
        <v>5</v>
      </c>
      <c r="Y117" s="205">
        <v>1</v>
      </c>
      <c r="Z117" s="205">
        <v>5</v>
      </c>
      <c r="AA117" s="205">
        <v>2</v>
      </c>
      <c r="AB117" s="205">
        <v>0</v>
      </c>
      <c r="AC117" s="205">
        <v>4</v>
      </c>
      <c r="AD117" s="205">
        <v>1</v>
      </c>
      <c r="AE117" s="205">
        <v>0</v>
      </c>
      <c r="AF117" s="205">
        <v>0</v>
      </c>
      <c r="AG117" s="205">
        <v>0</v>
      </c>
      <c r="AH117" s="205">
        <v>0</v>
      </c>
      <c r="AI117" s="205">
        <v>3</v>
      </c>
      <c r="AJ117" s="205">
        <v>1</v>
      </c>
      <c r="AK117" s="205">
        <v>0</v>
      </c>
      <c r="AL117" s="205">
        <v>0</v>
      </c>
      <c r="AM117" s="205">
        <v>0</v>
      </c>
      <c r="AN117" s="205">
        <v>0</v>
      </c>
      <c r="AO117" s="205">
        <v>2</v>
      </c>
      <c r="AP117" s="205">
        <v>0</v>
      </c>
      <c r="AQ117" s="205">
        <v>0</v>
      </c>
      <c r="AR117" s="205">
        <v>2</v>
      </c>
      <c r="AS117" s="205">
        <v>2</v>
      </c>
      <c r="AT117" s="205">
        <v>0</v>
      </c>
      <c r="AU117" s="205">
        <v>4</v>
      </c>
      <c r="AV117" s="205">
        <v>3</v>
      </c>
      <c r="AW117" s="205">
        <v>0</v>
      </c>
      <c r="AX117" s="205">
        <v>5</v>
      </c>
      <c r="AY117" s="205">
        <v>3</v>
      </c>
      <c r="AZ117" s="205">
        <v>0</v>
      </c>
      <c r="BA117" s="205">
        <v>5</v>
      </c>
      <c r="BB117" s="205">
        <v>5</v>
      </c>
      <c r="BC117" s="205">
        <v>0</v>
      </c>
      <c r="BD117" s="211"/>
      <c r="BE117" s="211"/>
      <c r="BF117" s="211"/>
      <c r="BG117" s="205">
        <v>4</v>
      </c>
      <c r="BH117" s="205">
        <v>2</v>
      </c>
      <c r="BI117" s="205">
        <v>0</v>
      </c>
      <c r="BJ117" s="205"/>
      <c r="BK117" s="205"/>
      <c r="BL117" s="205"/>
      <c r="BM117" s="205"/>
      <c r="BN117" s="205"/>
      <c r="BO117" s="204"/>
      <c r="BP117" s="197"/>
      <c r="BQ117" s="197"/>
      <c r="BR117" s="197"/>
      <c r="BS117" s="197"/>
      <c r="BT117" s="197"/>
      <c r="BU117" s="197"/>
      <c r="BV117" s="197"/>
      <c r="BW117" s="197"/>
      <c r="BX117" s="197"/>
      <c r="BY117" s="197"/>
      <c r="BZ117" s="197"/>
      <c r="CA117" s="197"/>
      <c r="CB117" s="197"/>
      <c r="CC117" s="197"/>
      <c r="CD117" s="197"/>
      <c r="CE117" s="197"/>
      <c r="CF117" s="197"/>
      <c r="CG117" s="197"/>
      <c r="CH117" s="197"/>
      <c r="CI117" s="197"/>
      <c r="CJ117" s="197"/>
      <c r="CK117" s="197"/>
      <c r="CL117" s="197"/>
      <c r="CM117" s="197"/>
      <c r="CN117" s="197"/>
      <c r="CO117" s="197"/>
      <c r="CP117" s="197"/>
      <c r="CQ117" s="197"/>
      <c r="CR117" s="197"/>
      <c r="CS117" s="197"/>
      <c r="CT117" s="197"/>
      <c r="CU117" s="197"/>
      <c r="CV117" s="197"/>
      <c r="CW117" s="197"/>
      <c r="CX117" s="197"/>
      <c r="CY117" s="197"/>
      <c r="CZ117" s="197"/>
      <c r="DA117" s="197"/>
      <c r="DB117" s="197"/>
      <c r="DC117" s="197"/>
      <c r="DD117" s="197"/>
      <c r="DE117" s="197"/>
      <c r="DF117" s="197"/>
      <c r="DG117" s="197"/>
      <c r="DH117" s="197"/>
      <c r="DI117" s="197"/>
      <c r="DJ117" s="197"/>
      <c r="DK117" s="197"/>
      <c r="DL117" s="197"/>
      <c r="DM117" s="197"/>
      <c r="DN117" s="197"/>
      <c r="DO117" s="197"/>
      <c r="DP117" s="197"/>
      <c r="DQ117" s="197"/>
      <c r="DR117" s="197"/>
      <c r="DS117" s="197"/>
      <c r="DT117" s="197"/>
      <c r="DU117" s="197"/>
      <c r="DV117" s="197"/>
      <c r="DW117" s="197"/>
      <c r="DX117" s="197"/>
      <c r="DY117" s="197"/>
      <c r="DZ117" s="197"/>
      <c r="EA117" s="197"/>
      <c r="EB117" s="197"/>
      <c r="EC117" s="197"/>
      <c r="ED117" s="197"/>
      <c r="EE117" s="197"/>
      <c r="EF117" s="197"/>
      <c r="EG117" s="197"/>
      <c r="EH117" s="197"/>
      <c r="EI117" s="197"/>
      <c r="EJ117" s="197"/>
      <c r="EK117" s="197"/>
      <c r="EL117" s="197"/>
      <c r="EM117" s="197"/>
      <c r="EN117" s="197"/>
      <c r="EO117" s="197"/>
      <c r="EP117" s="197"/>
      <c r="EQ117" s="197"/>
      <c r="ER117" s="197"/>
      <c r="ES117" s="197"/>
      <c r="ET117" s="197"/>
      <c r="EU117" s="197"/>
      <c r="EV117" s="197"/>
      <c r="EW117" s="197"/>
      <c r="EX117" s="197"/>
      <c r="EY117" s="197"/>
      <c r="EZ117" s="197"/>
      <c r="FA117" s="197"/>
      <c r="FB117" s="197"/>
      <c r="FC117" s="197"/>
      <c r="FD117" s="197"/>
      <c r="FE117" s="197"/>
      <c r="FF117" s="197"/>
      <c r="FG117" s="197"/>
      <c r="FH117" s="197"/>
      <c r="FI117" s="197"/>
      <c r="FJ117" s="197"/>
      <c r="FK117" s="197"/>
      <c r="FL117" s="197"/>
      <c r="FM117" s="197"/>
      <c r="FN117" s="197"/>
      <c r="FO117" s="197"/>
      <c r="FP117" s="197"/>
      <c r="FQ117" s="197"/>
      <c r="FR117" s="197"/>
      <c r="FS117" s="197"/>
      <c r="FT117" s="197"/>
      <c r="FU117" s="197"/>
      <c r="FV117" s="197"/>
      <c r="FW117" s="197"/>
      <c r="FX117" s="197"/>
      <c r="FY117" s="197"/>
      <c r="FZ117" s="197"/>
      <c r="GA117" s="197"/>
      <c r="GB117" s="197"/>
      <c r="GC117" s="197"/>
      <c r="GD117" s="197"/>
      <c r="GE117" s="197"/>
      <c r="GF117" s="197"/>
      <c r="GG117" s="197"/>
      <c r="GH117" s="197"/>
      <c r="GI117" s="197"/>
      <c r="GJ117" s="197"/>
      <c r="GK117" s="197"/>
      <c r="GL117" s="197"/>
      <c r="GM117" s="197"/>
      <c r="GN117" s="197"/>
      <c r="GO117" s="197"/>
      <c r="GP117" s="197"/>
      <c r="GQ117" s="197"/>
      <c r="GR117" s="197"/>
      <c r="GS117" s="197"/>
      <c r="GT117" s="197"/>
      <c r="GU117" s="197"/>
      <c r="GV117" s="197"/>
      <c r="GW117" s="197"/>
      <c r="GX117" s="197"/>
      <c r="GY117" s="197"/>
      <c r="GZ117" s="197"/>
      <c r="HA117" s="197"/>
      <c r="HB117" s="197"/>
      <c r="HC117" s="197"/>
      <c r="HD117" s="197"/>
      <c r="HE117" s="197"/>
      <c r="HF117" s="197"/>
      <c r="HG117" s="197"/>
      <c r="HH117" s="197"/>
      <c r="HI117" s="197"/>
      <c r="HJ117" s="197"/>
      <c r="HK117" s="197"/>
      <c r="HL117" s="197"/>
      <c r="HM117" s="197"/>
      <c r="HN117" s="197"/>
      <c r="HO117" s="197"/>
      <c r="HP117" s="197"/>
      <c r="HQ117" s="197"/>
      <c r="HR117" s="197"/>
      <c r="HS117" s="197"/>
      <c r="HT117" s="197"/>
      <c r="HU117" s="197"/>
      <c r="HV117" s="197"/>
      <c r="HW117" s="197"/>
      <c r="HX117" s="197"/>
      <c r="HY117" s="197"/>
      <c r="HZ117" s="197"/>
      <c r="IA117" s="197"/>
      <c r="IB117" s="197"/>
      <c r="IC117" s="197"/>
      <c r="ID117" s="197"/>
      <c r="IE117" s="197"/>
      <c r="IF117" s="197"/>
      <c r="IG117" s="197"/>
      <c r="IH117" s="197"/>
      <c r="II117" s="197"/>
      <c r="IJ117" s="197"/>
      <c r="IK117" s="197"/>
      <c r="IL117" s="197"/>
      <c r="IM117" s="197"/>
      <c r="IN117" s="197"/>
      <c r="IO117" s="197"/>
      <c r="IP117" s="197"/>
      <c r="IQ117" s="197"/>
      <c r="IR117" s="197"/>
      <c r="IS117" s="197"/>
      <c r="IT117" s="197"/>
      <c r="IU117" s="197"/>
      <c r="IV117" s="197"/>
      <c r="IW117" s="197"/>
    </row>
    <row r="118" spans="1:257">
      <c r="A118" s="208">
        <v>12</v>
      </c>
      <c r="B118" s="205" t="s">
        <v>976</v>
      </c>
      <c r="C118" s="205" t="str">
        <f t="shared" si="36"/>
        <v>BRETT POWELL</v>
      </c>
      <c r="D118" s="205">
        <v>4</v>
      </c>
      <c r="E118" s="205">
        <v>113</v>
      </c>
      <c r="F118" s="205">
        <v>55</v>
      </c>
      <c r="G118" s="205">
        <v>3</v>
      </c>
      <c r="H118" s="206">
        <f t="shared" si="37"/>
        <v>0.39200000000000002</v>
      </c>
      <c r="I118" s="207"/>
      <c r="J118" s="205">
        <f t="shared" si="38"/>
        <v>39</v>
      </c>
      <c r="K118" s="205">
        <f t="shared" si="39"/>
        <v>19</v>
      </c>
      <c r="L118" s="205">
        <f t="shared" si="40"/>
        <v>1</v>
      </c>
      <c r="M118" s="206">
        <f t="shared" si="41"/>
        <v>0.48717948717948717</v>
      </c>
      <c r="N118" s="205">
        <v>5</v>
      </c>
      <c r="O118" s="205">
        <v>4</v>
      </c>
      <c r="P118" s="205">
        <v>1</v>
      </c>
      <c r="Q118" s="205">
        <v>3</v>
      </c>
      <c r="R118" s="205">
        <v>2</v>
      </c>
      <c r="S118" s="205">
        <v>0</v>
      </c>
      <c r="T118" s="205">
        <v>0</v>
      </c>
      <c r="U118" s="205">
        <v>0</v>
      </c>
      <c r="V118" s="205">
        <v>0</v>
      </c>
      <c r="W118" s="205">
        <v>6</v>
      </c>
      <c r="X118" s="205">
        <v>1</v>
      </c>
      <c r="Y118" s="205">
        <v>0</v>
      </c>
      <c r="Z118" s="205">
        <v>3</v>
      </c>
      <c r="AA118" s="205">
        <v>2</v>
      </c>
      <c r="AB118" s="205">
        <v>0</v>
      </c>
      <c r="AC118" s="205">
        <v>0</v>
      </c>
      <c r="AD118" s="205">
        <v>0</v>
      </c>
      <c r="AE118" s="205">
        <v>0</v>
      </c>
      <c r="AF118" s="205">
        <v>4</v>
      </c>
      <c r="AG118" s="205">
        <v>2</v>
      </c>
      <c r="AH118" s="205">
        <v>0</v>
      </c>
      <c r="AI118" s="205">
        <v>1</v>
      </c>
      <c r="AJ118" s="205">
        <v>1</v>
      </c>
      <c r="AK118" s="205">
        <v>0</v>
      </c>
      <c r="AL118" s="205">
        <v>4</v>
      </c>
      <c r="AM118" s="205">
        <v>1</v>
      </c>
      <c r="AN118" s="205">
        <v>0</v>
      </c>
      <c r="AO118" s="205">
        <v>0</v>
      </c>
      <c r="AP118" s="205">
        <v>0</v>
      </c>
      <c r="AQ118" s="205">
        <v>0</v>
      </c>
      <c r="AR118" s="205">
        <v>2</v>
      </c>
      <c r="AS118" s="205">
        <v>1</v>
      </c>
      <c r="AT118" s="205">
        <v>0</v>
      </c>
      <c r="AU118" s="205">
        <v>3</v>
      </c>
      <c r="AV118" s="205">
        <v>1</v>
      </c>
      <c r="AW118" s="205">
        <v>0</v>
      </c>
      <c r="AX118" s="205">
        <v>0</v>
      </c>
      <c r="AY118" s="205">
        <v>0</v>
      </c>
      <c r="AZ118" s="205">
        <v>0</v>
      </c>
      <c r="BA118" s="205">
        <v>4</v>
      </c>
      <c r="BB118" s="205">
        <v>2</v>
      </c>
      <c r="BC118" s="205">
        <v>0</v>
      </c>
      <c r="BD118" s="211"/>
      <c r="BE118" s="211"/>
      <c r="BF118" s="211"/>
      <c r="BG118" s="205">
        <v>4</v>
      </c>
      <c r="BH118" s="205">
        <v>2</v>
      </c>
      <c r="BI118" s="205">
        <v>0</v>
      </c>
      <c r="BJ118" s="205"/>
      <c r="BK118" s="205"/>
      <c r="BL118" s="205"/>
      <c r="BM118" s="205"/>
      <c r="BN118" s="205"/>
      <c r="BO118" s="204"/>
      <c r="BP118" s="197"/>
      <c r="BQ118" s="197"/>
      <c r="BR118" s="197"/>
      <c r="BS118" s="197"/>
      <c r="BT118" s="197"/>
      <c r="BU118" s="197"/>
      <c r="BV118" s="197"/>
      <c r="BW118" s="197"/>
      <c r="BX118" s="197"/>
      <c r="BY118" s="197"/>
      <c r="BZ118" s="197"/>
      <c r="CA118" s="197"/>
      <c r="CB118" s="197"/>
      <c r="CC118" s="197"/>
      <c r="CD118" s="197"/>
      <c r="CE118" s="197"/>
      <c r="CF118" s="197"/>
      <c r="CG118" s="197"/>
      <c r="CH118" s="197"/>
      <c r="CI118" s="197"/>
      <c r="CJ118" s="197"/>
      <c r="CK118" s="197"/>
      <c r="CL118" s="197"/>
      <c r="CM118" s="197"/>
      <c r="CN118" s="197"/>
      <c r="CO118" s="197"/>
      <c r="CP118" s="197"/>
      <c r="CQ118" s="197"/>
      <c r="CR118" s="197"/>
      <c r="CS118" s="197"/>
      <c r="CT118" s="197"/>
      <c r="CU118" s="197"/>
      <c r="CV118" s="197"/>
      <c r="CW118" s="197"/>
      <c r="CX118" s="197"/>
      <c r="CY118" s="197"/>
      <c r="CZ118" s="197"/>
      <c r="DA118" s="197"/>
      <c r="DB118" s="197"/>
      <c r="DC118" s="197"/>
      <c r="DD118" s="197"/>
      <c r="DE118" s="197"/>
      <c r="DF118" s="197"/>
      <c r="DG118" s="197"/>
      <c r="DH118" s="197"/>
      <c r="DI118" s="197"/>
      <c r="DJ118" s="197"/>
      <c r="DK118" s="197"/>
      <c r="DL118" s="197"/>
      <c r="DM118" s="197"/>
      <c r="DN118" s="197"/>
      <c r="DO118" s="197"/>
      <c r="DP118" s="197"/>
      <c r="DQ118" s="197"/>
      <c r="DR118" s="197"/>
      <c r="DS118" s="197"/>
      <c r="DT118" s="197"/>
      <c r="DU118" s="197"/>
      <c r="DV118" s="197"/>
      <c r="DW118" s="197"/>
      <c r="DX118" s="197"/>
      <c r="DY118" s="197"/>
      <c r="DZ118" s="197"/>
      <c r="EA118" s="197"/>
      <c r="EB118" s="197"/>
      <c r="EC118" s="197"/>
      <c r="ED118" s="197"/>
      <c r="EE118" s="197"/>
      <c r="EF118" s="197"/>
      <c r="EG118" s="197"/>
      <c r="EH118" s="197"/>
      <c r="EI118" s="197"/>
      <c r="EJ118" s="197"/>
      <c r="EK118" s="197"/>
      <c r="EL118" s="197"/>
      <c r="EM118" s="197"/>
      <c r="EN118" s="197"/>
      <c r="EO118" s="197"/>
      <c r="EP118" s="197"/>
      <c r="EQ118" s="197"/>
      <c r="ER118" s="197"/>
      <c r="ES118" s="197"/>
      <c r="ET118" s="197"/>
      <c r="EU118" s="197"/>
      <c r="EV118" s="197"/>
      <c r="EW118" s="197"/>
      <c r="EX118" s="197"/>
      <c r="EY118" s="197"/>
      <c r="EZ118" s="197"/>
      <c r="FA118" s="197"/>
      <c r="FB118" s="197"/>
      <c r="FC118" s="197"/>
      <c r="FD118" s="197"/>
      <c r="FE118" s="197"/>
      <c r="FF118" s="197"/>
      <c r="FG118" s="197"/>
      <c r="FH118" s="197"/>
      <c r="FI118" s="197"/>
      <c r="FJ118" s="197"/>
      <c r="FK118" s="197"/>
      <c r="FL118" s="197"/>
      <c r="FM118" s="197"/>
      <c r="FN118" s="197"/>
      <c r="FO118" s="197"/>
      <c r="FP118" s="197"/>
      <c r="FQ118" s="197"/>
      <c r="FR118" s="197"/>
      <c r="FS118" s="197"/>
      <c r="FT118" s="197"/>
      <c r="FU118" s="197"/>
      <c r="FV118" s="197"/>
      <c r="FW118" s="197"/>
      <c r="FX118" s="197"/>
      <c r="FY118" s="197"/>
      <c r="FZ118" s="197"/>
      <c r="GA118" s="197"/>
      <c r="GB118" s="197"/>
      <c r="GC118" s="197"/>
      <c r="GD118" s="197"/>
      <c r="GE118" s="197"/>
      <c r="GF118" s="197"/>
      <c r="GG118" s="197"/>
      <c r="GH118" s="197"/>
      <c r="GI118" s="197"/>
      <c r="GJ118" s="197"/>
      <c r="GK118" s="197"/>
      <c r="GL118" s="197"/>
      <c r="GM118" s="197"/>
      <c r="GN118" s="197"/>
      <c r="GO118" s="197"/>
      <c r="GP118" s="197"/>
      <c r="GQ118" s="197"/>
      <c r="GR118" s="197"/>
      <c r="GS118" s="197"/>
      <c r="GT118" s="197"/>
      <c r="GU118" s="197"/>
      <c r="GV118" s="197"/>
      <c r="GW118" s="197"/>
      <c r="GX118" s="197"/>
      <c r="GY118" s="197"/>
      <c r="GZ118" s="197"/>
      <c r="HA118" s="197"/>
      <c r="HB118" s="197"/>
      <c r="HC118" s="197"/>
      <c r="HD118" s="197"/>
      <c r="HE118" s="197"/>
      <c r="HF118" s="197"/>
      <c r="HG118" s="197"/>
      <c r="HH118" s="197"/>
      <c r="HI118" s="197"/>
      <c r="HJ118" s="197"/>
      <c r="HK118" s="197"/>
      <c r="HL118" s="197"/>
      <c r="HM118" s="197"/>
      <c r="HN118" s="197"/>
      <c r="HO118" s="197"/>
      <c r="HP118" s="197"/>
      <c r="HQ118" s="197"/>
      <c r="HR118" s="197"/>
      <c r="HS118" s="197"/>
      <c r="HT118" s="197"/>
      <c r="HU118" s="197"/>
      <c r="HV118" s="197"/>
      <c r="HW118" s="197"/>
      <c r="HX118" s="197"/>
      <c r="HY118" s="197"/>
      <c r="HZ118" s="197"/>
      <c r="IA118" s="197"/>
      <c r="IB118" s="197"/>
      <c r="IC118" s="197"/>
      <c r="ID118" s="197"/>
      <c r="IE118" s="197"/>
      <c r="IF118" s="197"/>
      <c r="IG118" s="197"/>
      <c r="IH118" s="197"/>
      <c r="II118" s="197"/>
      <c r="IJ118" s="197"/>
      <c r="IK118" s="197"/>
      <c r="IL118" s="197"/>
      <c r="IM118" s="197"/>
      <c r="IN118" s="197"/>
      <c r="IO118" s="197"/>
      <c r="IP118" s="197"/>
      <c r="IQ118" s="197"/>
      <c r="IR118" s="197"/>
      <c r="IS118" s="197"/>
      <c r="IT118" s="197"/>
      <c r="IU118" s="197"/>
      <c r="IV118" s="197"/>
      <c r="IW118" s="197"/>
    </row>
    <row r="119" spans="1:257">
      <c r="A119" s="208">
        <v>13</v>
      </c>
      <c r="B119" s="205" t="s">
        <v>1038</v>
      </c>
      <c r="C119" s="205" t="str">
        <f t="shared" si="36"/>
        <v>RYAN REYNOLDS</v>
      </c>
      <c r="D119" s="205">
        <v>2</v>
      </c>
      <c r="E119" s="205">
        <v>71</v>
      </c>
      <c r="F119" s="205">
        <v>26</v>
      </c>
      <c r="G119" s="205">
        <v>2</v>
      </c>
      <c r="H119" s="206">
        <f t="shared" si="37"/>
        <v>0.53125</v>
      </c>
      <c r="I119" s="207"/>
      <c r="J119" s="205">
        <f t="shared" si="38"/>
        <v>55</v>
      </c>
      <c r="K119" s="205">
        <f t="shared" si="39"/>
        <v>24</v>
      </c>
      <c r="L119" s="205">
        <f t="shared" si="40"/>
        <v>2</v>
      </c>
      <c r="M119" s="206">
        <f t="shared" si="41"/>
        <v>0.43636363636363634</v>
      </c>
      <c r="N119" s="205">
        <v>5</v>
      </c>
      <c r="O119" s="205">
        <v>2</v>
      </c>
      <c r="P119" s="205">
        <v>0</v>
      </c>
      <c r="Q119" s="205">
        <v>2</v>
      </c>
      <c r="R119" s="205">
        <v>1</v>
      </c>
      <c r="S119" s="205">
        <v>0</v>
      </c>
      <c r="T119" s="205">
        <v>4</v>
      </c>
      <c r="U119" s="205">
        <v>4</v>
      </c>
      <c r="V119" s="205">
        <v>1</v>
      </c>
      <c r="W119" s="205">
        <v>0</v>
      </c>
      <c r="X119" s="205">
        <v>0</v>
      </c>
      <c r="Y119" s="205">
        <v>0</v>
      </c>
      <c r="Z119" s="205">
        <v>5</v>
      </c>
      <c r="AA119" s="205">
        <v>1</v>
      </c>
      <c r="AB119" s="205">
        <v>0</v>
      </c>
      <c r="AC119" s="205">
        <v>4</v>
      </c>
      <c r="AD119" s="205">
        <v>3</v>
      </c>
      <c r="AE119" s="205">
        <v>0</v>
      </c>
      <c r="AF119" s="205">
        <v>4</v>
      </c>
      <c r="AG119" s="205">
        <v>2</v>
      </c>
      <c r="AH119" s="205">
        <v>0</v>
      </c>
      <c r="AI119" s="205">
        <v>3</v>
      </c>
      <c r="AJ119" s="205">
        <v>0</v>
      </c>
      <c r="AK119" s="205">
        <v>0</v>
      </c>
      <c r="AL119" s="205">
        <v>5</v>
      </c>
      <c r="AM119" s="205">
        <v>2</v>
      </c>
      <c r="AN119" s="205">
        <v>1</v>
      </c>
      <c r="AO119" s="205">
        <v>4</v>
      </c>
      <c r="AP119" s="205">
        <v>2</v>
      </c>
      <c r="AQ119" s="205">
        <v>0</v>
      </c>
      <c r="AR119" s="205">
        <v>3</v>
      </c>
      <c r="AS119" s="205">
        <v>1</v>
      </c>
      <c r="AT119" s="205">
        <v>0</v>
      </c>
      <c r="AU119" s="205">
        <v>3</v>
      </c>
      <c r="AV119" s="205">
        <v>1</v>
      </c>
      <c r="AW119" s="205">
        <v>0</v>
      </c>
      <c r="AX119" s="205">
        <v>4</v>
      </c>
      <c r="AY119" s="205">
        <v>1</v>
      </c>
      <c r="AZ119" s="205">
        <v>0</v>
      </c>
      <c r="BA119" s="205">
        <v>5</v>
      </c>
      <c r="BB119" s="205">
        <v>2</v>
      </c>
      <c r="BC119" s="205">
        <v>0</v>
      </c>
      <c r="BD119" s="211"/>
      <c r="BE119" s="211"/>
      <c r="BF119" s="211"/>
      <c r="BG119" s="205">
        <v>4</v>
      </c>
      <c r="BH119" s="205">
        <v>2</v>
      </c>
      <c r="BI119" s="205">
        <v>0</v>
      </c>
      <c r="BJ119" s="205"/>
      <c r="BK119" s="205"/>
      <c r="BL119" s="205"/>
      <c r="BM119" s="205"/>
      <c r="BN119" s="205"/>
      <c r="BO119" s="204"/>
      <c r="BP119" s="197"/>
      <c r="BQ119" s="197"/>
      <c r="BR119" s="197"/>
      <c r="BS119" s="197"/>
      <c r="BT119" s="197"/>
      <c r="BU119" s="197"/>
      <c r="BV119" s="197"/>
      <c r="BW119" s="197"/>
      <c r="BX119" s="197"/>
      <c r="BY119" s="197"/>
      <c r="BZ119" s="197"/>
      <c r="CA119" s="197"/>
      <c r="CB119" s="197"/>
      <c r="CC119" s="197"/>
      <c r="CD119" s="197"/>
      <c r="CE119" s="197"/>
      <c r="CF119" s="197"/>
      <c r="CG119" s="197"/>
      <c r="CH119" s="197"/>
      <c r="CI119" s="197"/>
      <c r="CJ119" s="197"/>
      <c r="CK119" s="197"/>
      <c r="CL119" s="197"/>
      <c r="CM119" s="197"/>
      <c r="CN119" s="197"/>
      <c r="CO119" s="197"/>
      <c r="CP119" s="197"/>
      <c r="CQ119" s="197"/>
      <c r="CR119" s="197"/>
      <c r="CS119" s="197"/>
      <c r="CT119" s="197"/>
      <c r="CU119" s="197"/>
      <c r="CV119" s="197"/>
      <c r="CW119" s="197"/>
      <c r="CX119" s="197"/>
      <c r="CY119" s="197"/>
      <c r="CZ119" s="197"/>
      <c r="DA119" s="197"/>
      <c r="DB119" s="197"/>
      <c r="DC119" s="197"/>
      <c r="DD119" s="197"/>
      <c r="DE119" s="197"/>
      <c r="DF119" s="197"/>
      <c r="DG119" s="197"/>
      <c r="DH119" s="197"/>
      <c r="DI119" s="197"/>
      <c r="DJ119" s="197"/>
      <c r="DK119" s="197"/>
      <c r="DL119" s="197"/>
      <c r="DM119" s="197"/>
      <c r="DN119" s="197"/>
      <c r="DO119" s="197"/>
      <c r="DP119" s="197"/>
      <c r="DQ119" s="197"/>
      <c r="DR119" s="197"/>
      <c r="DS119" s="197"/>
      <c r="DT119" s="197"/>
      <c r="DU119" s="197"/>
      <c r="DV119" s="197"/>
      <c r="DW119" s="197"/>
      <c r="DX119" s="197"/>
      <c r="DY119" s="197"/>
      <c r="DZ119" s="197"/>
      <c r="EA119" s="197"/>
      <c r="EB119" s="197"/>
      <c r="EC119" s="197"/>
      <c r="ED119" s="197"/>
      <c r="EE119" s="197"/>
      <c r="EF119" s="197"/>
      <c r="EG119" s="197"/>
      <c r="EH119" s="197"/>
      <c r="EI119" s="197"/>
      <c r="EJ119" s="197"/>
      <c r="EK119" s="197"/>
      <c r="EL119" s="197"/>
      <c r="EM119" s="197"/>
      <c r="EN119" s="197"/>
      <c r="EO119" s="197"/>
      <c r="EP119" s="197"/>
      <c r="EQ119" s="197"/>
      <c r="ER119" s="197"/>
      <c r="ES119" s="197"/>
      <c r="ET119" s="197"/>
      <c r="EU119" s="197"/>
      <c r="EV119" s="197"/>
      <c r="EW119" s="197"/>
      <c r="EX119" s="197"/>
      <c r="EY119" s="197"/>
      <c r="EZ119" s="197"/>
      <c r="FA119" s="197"/>
      <c r="FB119" s="197"/>
      <c r="FC119" s="197"/>
      <c r="FD119" s="197"/>
      <c r="FE119" s="197"/>
      <c r="FF119" s="197"/>
      <c r="FG119" s="197"/>
      <c r="FH119" s="197"/>
      <c r="FI119" s="197"/>
      <c r="FJ119" s="197"/>
      <c r="FK119" s="197"/>
      <c r="FL119" s="197"/>
      <c r="FM119" s="197"/>
      <c r="FN119" s="197"/>
      <c r="FO119" s="197"/>
      <c r="FP119" s="197"/>
      <c r="FQ119" s="197"/>
      <c r="FR119" s="197"/>
      <c r="FS119" s="197"/>
      <c r="FT119" s="197"/>
      <c r="FU119" s="197"/>
      <c r="FV119" s="197"/>
      <c r="FW119" s="197"/>
      <c r="FX119" s="197"/>
      <c r="FY119" s="197"/>
      <c r="FZ119" s="197"/>
      <c r="GA119" s="197"/>
      <c r="GB119" s="197"/>
      <c r="GC119" s="197"/>
      <c r="GD119" s="197"/>
      <c r="GE119" s="197"/>
      <c r="GF119" s="197"/>
      <c r="GG119" s="197"/>
      <c r="GH119" s="197"/>
      <c r="GI119" s="197"/>
      <c r="GJ119" s="197"/>
      <c r="GK119" s="197"/>
      <c r="GL119" s="197"/>
      <c r="GM119" s="197"/>
      <c r="GN119" s="197"/>
      <c r="GO119" s="197"/>
      <c r="GP119" s="197"/>
      <c r="GQ119" s="197"/>
      <c r="GR119" s="197"/>
      <c r="GS119" s="197"/>
      <c r="GT119" s="197"/>
      <c r="GU119" s="197"/>
      <c r="GV119" s="197"/>
      <c r="GW119" s="197"/>
      <c r="GX119" s="197"/>
      <c r="GY119" s="197"/>
      <c r="GZ119" s="197"/>
      <c r="HA119" s="197"/>
      <c r="HB119" s="197"/>
      <c r="HC119" s="197"/>
      <c r="HD119" s="197"/>
      <c r="HE119" s="197"/>
      <c r="HF119" s="197"/>
      <c r="HG119" s="197"/>
      <c r="HH119" s="197"/>
      <c r="HI119" s="197"/>
      <c r="HJ119" s="197"/>
      <c r="HK119" s="197"/>
      <c r="HL119" s="197"/>
      <c r="HM119" s="197"/>
      <c r="HN119" s="197"/>
      <c r="HO119" s="197"/>
      <c r="HP119" s="197"/>
      <c r="HQ119" s="197"/>
      <c r="HR119" s="197"/>
      <c r="HS119" s="197"/>
      <c r="HT119" s="197"/>
      <c r="HU119" s="197"/>
      <c r="HV119" s="197"/>
      <c r="HW119" s="197"/>
      <c r="HX119" s="197"/>
      <c r="HY119" s="197"/>
      <c r="HZ119" s="197"/>
      <c r="IA119" s="197"/>
      <c r="IB119" s="197"/>
      <c r="IC119" s="197"/>
      <c r="ID119" s="197"/>
      <c r="IE119" s="197"/>
      <c r="IF119" s="197"/>
      <c r="IG119" s="197"/>
      <c r="IH119" s="197"/>
      <c r="II119" s="197"/>
      <c r="IJ119" s="197"/>
      <c r="IK119" s="197"/>
      <c r="IL119" s="197"/>
      <c r="IM119" s="197"/>
      <c r="IN119" s="197"/>
      <c r="IO119" s="197"/>
      <c r="IP119" s="197"/>
      <c r="IQ119" s="197"/>
      <c r="IR119" s="197"/>
      <c r="IS119" s="197"/>
      <c r="IT119" s="197"/>
      <c r="IU119" s="197"/>
      <c r="IV119" s="197"/>
      <c r="IW119" s="197"/>
    </row>
    <row r="120" spans="1:257">
      <c r="A120" s="208">
        <v>14</v>
      </c>
      <c r="B120" s="205" t="s">
        <v>955</v>
      </c>
      <c r="C120" s="205" t="str">
        <f t="shared" si="36"/>
        <v>ANDY CLAY</v>
      </c>
      <c r="D120" s="205">
        <v>3</v>
      </c>
      <c r="E120" s="209">
        <v>125</v>
      </c>
      <c r="F120" s="209">
        <v>49</v>
      </c>
      <c r="G120" s="209">
        <v>0</v>
      </c>
      <c r="H120" s="206" t="e">
        <f>#REF!/#REF!</f>
        <v>#REF!</v>
      </c>
      <c r="I120" s="207"/>
      <c r="J120" s="205">
        <f t="shared" si="38"/>
        <v>32</v>
      </c>
      <c r="K120" s="205">
        <f t="shared" si="39"/>
        <v>14</v>
      </c>
      <c r="L120" s="205">
        <f t="shared" si="40"/>
        <v>0</v>
      </c>
      <c r="M120" s="206">
        <f t="shared" si="41"/>
        <v>0.4375</v>
      </c>
      <c r="N120" s="205">
        <v>2</v>
      </c>
      <c r="O120" s="205">
        <v>2</v>
      </c>
      <c r="P120" s="205">
        <v>0</v>
      </c>
      <c r="Q120" s="205">
        <v>2</v>
      </c>
      <c r="R120" s="205">
        <v>1</v>
      </c>
      <c r="S120" s="205">
        <v>0</v>
      </c>
      <c r="T120" s="205">
        <v>2</v>
      </c>
      <c r="U120" s="205">
        <v>1</v>
      </c>
      <c r="V120" s="205">
        <v>0</v>
      </c>
      <c r="W120" s="205">
        <v>5</v>
      </c>
      <c r="X120" s="205">
        <v>4</v>
      </c>
      <c r="Y120" s="205">
        <v>0</v>
      </c>
      <c r="Z120" s="205">
        <v>2</v>
      </c>
      <c r="AA120" s="205">
        <v>0</v>
      </c>
      <c r="AB120" s="205">
        <v>0</v>
      </c>
      <c r="AC120" s="205">
        <v>2</v>
      </c>
      <c r="AD120" s="205">
        <v>0</v>
      </c>
      <c r="AE120" s="205">
        <v>0</v>
      </c>
      <c r="AF120" s="205">
        <v>1</v>
      </c>
      <c r="AG120" s="205">
        <v>0</v>
      </c>
      <c r="AH120" s="205">
        <v>0</v>
      </c>
      <c r="AI120" s="205">
        <v>0</v>
      </c>
      <c r="AJ120" s="205">
        <v>0</v>
      </c>
      <c r="AK120" s="205">
        <v>0</v>
      </c>
      <c r="AL120" s="205">
        <v>2</v>
      </c>
      <c r="AM120" s="205">
        <v>1</v>
      </c>
      <c r="AN120" s="205">
        <v>0</v>
      </c>
      <c r="AO120" s="205">
        <v>0</v>
      </c>
      <c r="AP120" s="205">
        <v>0</v>
      </c>
      <c r="AQ120" s="205">
        <v>0</v>
      </c>
      <c r="AR120" s="205">
        <v>1</v>
      </c>
      <c r="AS120" s="205">
        <v>0</v>
      </c>
      <c r="AT120" s="205">
        <v>0</v>
      </c>
      <c r="AU120" s="205">
        <v>2</v>
      </c>
      <c r="AV120" s="205">
        <v>0</v>
      </c>
      <c r="AW120" s="205">
        <v>0</v>
      </c>
      <c r="AX120" s="205">
        <v>4</v>
      </c>
      <c r="AY120" s="205">
        <v>2</v>
      </c>
      <c r="AZ120" s="205">
        <v>0</v>
      </c>
      <c r="BA120" s="205">
        <v>5</v>
      </c>
      <c r="BB120" s="205">
        <v>2</v>
      </c>
      <c r="BC120" s="205">
        <v>0</v>
      </c>
      <c r="BD120" s="211"/>
      <c r="BE120" s="211"/>
      <c r="BF120" s="211"/>
      <c r="BG120" s="205">
        <v>2</v>
      </c>
      <c r="BH120" s="205">
        <v>1</v>
      </c>
      <c r="BI120" s="205">
        <v>0</v>
      </c>
      <c r="BJ120" s="205"/>
      <c r="BK120" s="205"/>
      <c r="BL120" s="205"/>
      <c r="BM120" s="205"/>
      <c r="BN120" s="205"/>
      <c r="BO120" s="204"/>
      <c r="BP120" s="197"/>
      <c r="BQ120" s="197"/>
      <c r="BR120" s="197"/>
      <c r="BS120" s="197"/>
      <c r="BT120" s="197"/>
      <c r="BU120" s="197"/>
      <c r="BV120" s="197"/>
      <c r="BW120" s="197"/>
      <c r="BX120" s="197"/>
      <c r="BY120" s="197"/>
      <c r="BZ120" s="197"/>
      <c r="CA120" s="197"/>
      <c r="CB120" s="197"/>
      <c r="CC120" s="197"/>
      <c r="CD120" s="197"/>
      <c r="CE120" s="197"/>
      <c r="CF120" s="197"/>
      <c r="CG120" s="197"/>
      <c r="CH120" s="197"/>
      <c r="CI120" s="197"/>
      <c r="CJ120" s="197"/>
      <c r="CK120" s="197"/>
      <c r="CL120" s="197"/>
      <c r="CM120" s="197"/>
      <c r="CN120" s="197"/>
      <c r="CO120" s="197"/>
      <c r="CP120" s="197"/>
      <c r="CQ120" s="197"/>
      <c r="CR120" s="197"/>
      <c r="CS120" s="197"/>
      <c r="CT120" s="197"/>
      <c r="CU120" s="197"/>
      <c r="CV120" s="197"/>
      <c r="CW120" s="197"/>
      <c r="CX120" s="197"/>
      <c r="CY120" s="197"/>
      <c r="CZ120" s="197"/>
      <c r="DA120" s="197"/>
      <c r="DB120" s="197"/>
      <c r="DC120" s="197"/>
      <c r="DD120" s="197"/>
      <c r="DE120" s="197"/>
      <c r="DF120" s="197"/>
      <c r="DG120" s="197"/>
      <c r="DH120" s="197"/>
      <c r="DI120" s="197"/>
      <c r="DJ120" s="197"/>
      <c r="DK120" s="197"/>
      <c r="DL120" s="197"/>
      <c r="DM120" s="197"/>
      <c r="DN120" s="197"/>
      <c r="DO120" s="197"/>
      <c r="DP120" s="197"/>
      <c r="DQ120" s="197"/>
      <c r="DR120" s="197"/>
      <c r="DS120" s="197"/>
      <c r="DT120" s="197"/>
      <c r="DU120" s="197"/>
      <c r="DV120" s="197"/>
      <c r="DW120" s="197"/>
      <c r="DX120" s="197"/>
      <c r="DY120" s="197"/>
      <c r="DZ120" s="197"/>
      <c r="EA120" s="197"/>
      <c r="EB120" s="197"/>
      <c r="EC120" s="197"/>
      <c r="ED120" s="197"/>
      <c r="EE120" s="197"/>
      <c r="EF120" s="197"/>
      <c r="EG120" s="197"/>
      <c r="EH120" s="197"/>
      <c r="EI120" s="197"/>
      <c r="EJ120" s="197"/>
      <c r="EK120" s="197"/>
      <c r="EL120" s="197"/>
      <c r="EM120" s="197"/>
      <c r="EN120" s="197"/>
      <c r="EO120" s="197"/>
      <c r="EP120" s="197"/>
      <c r="EQ120" s="197"/>
      <c r="ER120" s="197"/>
      <c r="ES120" s="197"/>
      <c r="ET120" s="197"/>
      <c r="EU120" s="197"/>
      <c r="EV120" s="197"/>
      <c r="EW120" s="197"/>
      <c r="EX120" s="197"/>
      <c r="EY120" s="197"/>
      <c r="EZ120" s="197"/>
      <c r="FA120" s="197"/>
      <c r="FB120" s="197"/>
      <c r="FC120" s="197"/>
      <c r="FD120" s="197"/>
      <c r="FE120" s="197"/>
      <c r="FF120" s="197"/>
      <c r="FG120" s="197"/>
      <c r="FH120" s="197"/>
      <c r="FI120" s="197"/>
      <c r="FJ120" s="197"/>
      <c r="FK120" s="197"/>
      <c r="FL120" s="197"/>
      <c r="FM120" s="197"/>
      <c r="FN120" s="197"/>
      <c r="FO120" s="197"/>
      <c r="FP120" s="197"/>
      <c r="FQ120" s="197"/>
      <c r="FR120" s="197"/>
      <c r="FS120" s="197"/>
      <c r="FT120" s="197"/>
      <c r="FU120" s="197"/>
      <c r="FV120" s="197"/>
      <c r="FW120" s="197"/>
      <c r="FX120" s="197"/>
      <c r="FY120" s="197"/>
      <c r="FZ120" s="197"/>
      <c r="GA120" s="197"/>
      <c r="GB120" s="197"/>
      <c r="GC120" s="197"/>
      <c r="GD120" s="197"/>
      <c r="GE120" s="197"/>
      <c r="GF120" s="197"/>
      <c r="GG120" s="197"/>
      <c r="GH120" s="197"/>
      <c r="GI120" s="197"/>
      <c r="GJ120" s="197"/>
      <c r="GK120" s="197"/>
      <c r="GL120" s="197"/>
      <c r="GM120" s="197"/>
      <c r="GN120" s="197"/>
      <c r="GO120" s="197"/>
      <c r="GP120" s="197"/>
      <c r="GQ120" s="197"/>
      <c r="GR120" s="197"/>
      <c r="GS120" s="197"/>
      <c r="GT120" s="197"/>
      <c r="GU120" s="197"/>
      <c r="GV120" s="197"/>
      <c r="GW120" s="197"/>
      <c r="GX120" s="197"/>
      <c r="GY120" s="197"/>
      <c r="GZ120" s="197"/>
      <c r="HA120" s="197"/>
      <c r="HB120" s="197"/>
      <c r="HC120" s="197"/>
      <c r="HD120" s="197"/>
      <c r="HE120" s="197"/>
      <c r="HF120" s="197"/>
      <c r="HG120" s="197"/>
      <c r="HH120" s="197"/>
      <c r="HI120" s="197"/>
      <c r="HJ120" s="197"/>
      <c r="HK120" s="197"/>
      <c r="HL120" s="197"/>
      <c r="HM120" s="197"/>
      <c r="HN120" s="197"/>
      <c r="HO120" s="197"/>
      <c r="HP120" s="197"/>
      <c r="HQ120" s="197"/>
      <c r="HR120" s="197"/>
      <c r="HS120" s="197"/>
      <c r="HT120" s="197"/>
      <c r="HU120" s="197"/>
      <c r="HV120" s="197"/>
      <c r="HW120" s="197"/>
      <c r="HX120" s="197"/>
      <c r="HY120" s="197"/>
      <c r="HZ120" s="197"/>
      <c r="IA120" s="197"/>
      <c r="IB120" s="197"/>
      <c r="IC120" s="197"/>
      <c r="ID120" s="197"/>
      <c r="IE120" s="197"/>
      <c r="IF120" s="197"/>
      <c r="IG120" s="197"/>
      <c r="IH120" s="197"/>
      <c r="II120" s="197"/>
      <c r="IJ120" s="197"/>
      <c r="IK120" s="197"/>
      <c r="IL120" s="197"/>
      <c r="IM120" s="197"/>
      <c r="IN120" s="197"/>
      <c r="IO120" s="197"/>
      <c r="IP120" s="197"/>
      <c r="IQ120" s="197"/>
      <c r="IR120" s="197"/>
      <c r="IS120" s="197"/>
      <c r="IT120" s="197"/>
      <c r="IU120" s="197"/>
      <c r="IV120" s="197"/>
      <c r="IW120" s="197"/>
    </row>
    <row r="121" spans="1:257">
      <c r="A121" s="208">
        <v>15</v>
      </c>
      <c r="B121" s="205" t="s">
        <v>1064</v>
      </c>
      <c r="C121" s="205" t="str">
        <f t="shared" si="36"/>
        <v>ED STANICK</v>
      </c>
      <c r="D121" s="205">
        <v>1</v>
      </c>
      <c r="E121" s="209">
        <v>32</v>
      </c>
      <c r="F121" s="209">
        <v>17</v>
      </c>
      <c r="G121" s="209">
        <v>0</v>
      </c>
      <c r="H121" s="206" t="e">
        <f>F122/E122</f>
        <v>#DIV/0!</v>
      </c>
      <c r="I121" s="207"/>
      <c r="J121" s="205">
        <f t="shared" si="38"/>
        <v>32</v>
      </c>
      <c r="K121" s="205">
        <f t="shared" si="39"/>
        <v>17</v>
      </c>
      <c r="L121" s="205">
        <f t="shared" si="40"/>
        <v>0</v>
      </c>
      <c r="M121" s="206">
        <f t="shared" si="41"/>
        <v>0.53125</v>
      </c>
      <c r="N121" s="205">
        <v>3</v>
      </c>
      <c r="O121" s="205">
        <v>1</v>
      </c>
      <c r="P121" s="205">
        <v>0</v>
      </c>
      <c r="Q121" s="205">
        <v>3</v>
      </c>
      <c r="R121" s="205">
        <v>1</v>
      </c>
      <c r="S121" s="205">
        <v>0</v>
      </c>
      <c r="T121" s="205">
        <v>2</v>
      </c>
      <c r="U121" s="205">
        <v>2</v>
      </c>
      <c r="V121" s="205">
        <v>0</v>
      </c>
      <c r="W121" s="205">
        <v>0</v>
      </c>
      <c r="X121" s="205">
        <v>0</v>
      </c>
      <c r="Y121" s="205">
        <v>0</v>
      </c>
      <c r="Z121" s="205">
        <v>3</v>
      </c>
      <c r="AA121" s="205">
        <v>1</v>
      </c>
      <c r="AB121" s="205">
        <v>0</v>
      </c>
      <c r="AC121" s="205">
        <v>2</v>
      </c>
      <c r="AD121" s="205">
        <v>1</v>
      </c>
      <c r="AE121" s="205">
        <v>0</v>
      </c>
      <c r="AF121" s="205">
        <v>3</v>
      </c>
      <c r="AG121" s="205">
        <v>2</v>
      </c>
      <c r="AH121" s="205">
        <v>0</v>
      </c>
      <c r="AI121" s="205">
        <v>2</v>
      </c>
      <c r="AJ121" s="205">
        <v>1</v>
      </c>
      <c r="AK121" s="205">
        <v>0</v>
      </c>
      <c r="AL121" s="205">
        <v>2</v>
      </c>
      <c r="AM121" s="205">
        <v>2</v>
      </c>
      <c r="AN121" s="205">
        <v>0</v>
      </c>
      <c r="AO121" s="205">
        <v>2</v>
      </c>
      <c r="AP121" s="205">
        <v>0</v>
      </c>
      <c r="AQ121" s="205">
        <v>0</v>
      </c>
      <c r="AR121" s="205">
        <v>2</v>
      </c>
      <c r="AS121" s="205">
        <v>1</v>
      </c>
      <c r="AT121" s="205">
        <v>0</v>
      </c>
      <c r="AU121" s="205">
        <v>0</v>
      </c>
      <c r="AV121" s="205">
        <v>0</v>
      </c>
      <c r="AW121" s="205">
        <v>0</v>
      </c>
      <c r="AX121" s="205">
        <v>4</v>
      </c>
      <c r="AY121" s="205">
        <v>2</v>
      </c>
      <c r="AZ121" s="205">
        <v>0</v>
      </c>
      <c r="BA121" s="205">
        <v>2</v>
      </c>
      <c r="BB121" s="205">
        <v>2</v>
      </c>
      <c r="BC121" s="205">
        <v>0</v>
      </c>
      <c r="BD121" s="211"/>
      <c r="BE121" s="211"/>
      <c r="BF121" s="211"/>
      <c r="BG121" s="205">
        <v>2</v>
      </c>
      <c r="BH121" s="205">
        <v>1</v>
      </c>
      <c r="BI121" s="205">
        <v>0</v>
      </c>
      <c r="BJ121" s="205"/>
      <c r="BK121" s="205"/>
      <c r="BL121" s="205"/>
      <c r="BM121" s="205"/>
      <c r="BN121" s="205"/>
      <c r="BO121" s="204"/>
      <c r="BP121" s="197"/>
      <c r="BQ121" s="197"/>
      <c r="BR121" s="197"/>
      <c r="BS121" s="197"/>
      <c r="BT121" s="197"/>
      <c r="BU121" s="197"/>
      <c r="BV121" s="197"/>
      <c r="BW121" s="197"/>
      <c r="BX121" s="197"/>
      <c r="BY121" s="197"/>
      <c r="BZ121" s="197"/>
      <c r="CA121" s="197"/>
      <c r="CB121" s="197"/>
      <c r="CC121" s="197"/>
      <c r="CD121" s="197"/>
      <c r="CE121" s="197"/>
      <c r="CF121" s="197"/>
      <c r="CG121" s="197"/>
      <c r="CH121" s="197"/>
      <c r="CI121" s="197"/>
      <c r="CJ121" s="197"/>
      <c r="CK121" s="197"/>
      <c r="CL121" s="197"/>
      <c r="CM121" s="197"/>
      <c r="CN121" s="197"/>
      <c r="CO121" s="197"/>
      <c r="CP121" s="197"/>
      <c r="CQ121" s="197"/>
      <c r="CR121" s="197"/>
      <c r="CS121" s="197"/>
      <c r="CT121" s="197"/>
      <c r="CU121" s="197"/>
      <c r="CV121" s="197"/>
      <c r="CW121" s="197"/>
      <c r="CX121" s="197"/>
      <c r="CY121" s="197"/>
      <c r="CZ121" s="197"/>
      <c r="DA121" s="197"/>
      <c r="DB121" s="197"/>
      <c r="DC121" s="197"/>
      <c r="DD121" s="197"/>
      <c r="DE121" s="197"/>
      <c r="DF121" s="197"/>
      <c r="DG121" s="197"/>
      <c r="DH121" s="197"/>
      <c r="DI121" s="197"/>
      <c r="DJ121" s="197"/>
      <c r="DK121" s="197"/>
      <c r="DL121" s="197"/>
      <c r="DM121" s="197"/>
      <c r="DN121" s="197"/>
      <c r="DO121" s="197"/>
      <c r="DP121" s="197"/>
      <c r="DQ121" s="197"/>
      <c r="DR121" s="197"/>
      <c r="DS121" s="197"/>
      <c r="DT121" s="197"/>
      <c r="DU121" s="197"/>
      <c r="DV121" s="197"/>
      <c r="DW121" s="197"/>
      <c r="DX121" s="197"/>
      <c r="DY121" s="197"/>
      <c r="DZ121" s="197"/>
      <c r="EA121" s="197"/>
      <c r="EB121" s="197"/>
      <c r="EC121" s="197"/>
      <c r="ED121" s="197"/>
      <c r="EE121" s="197"/>
      <c r="EF121" s="197"/>
      <c r="EG121" s="197"/>
      <c r="EH121" s="197"/>
      <c r="EI121" s="197"/>
      <c r="EJ121" s="197"/>
      <c r="EK121" s="197"/>
      <c r="EL121" s="197"/>
      <c r="EM121" s="197"/>
      <c r="EN121" s="197"/>
      <c r="EO121" s="197"/>
      <c r="EP121" s="197"/>
      <c r="EQ121" s="197"/>
      <c r="ER121" s="197"/>
      <c r="ES121" s="197"/>
      <c r="ET121" s="197"/>
      <c r="EU121" s="197"/>
      <c r="EV121" s="197"/>
      <c r="EW121" s="197"/>
      <c r="EX121" s="197"/>
      <c r="EY121" s="197"/>
      <c r="EZ121" s="197"/>
      <c r="FA121" s="197"/>
      <c r="FB121" s="197"/>
      <c r="FC121" s="197"/>
      <c r="FD121" s="197"/>
      <c r="FE121" s="197"/>
      <c r="FF121" s="197"/>
      <c r="FG121" s="197"/>
      <c r="FH121" s="197"/>
      <c r="FI121" s="197"/>
      <c r="FJ121" s="197"/>
      <c r="FK121" s="197"/>
      <c r="FL121" s="197"/>
      <c r="FM121" s="197"/>
      <c r="FN121" s="197"/>
      <c r="FO121" s="197"/>
      <c r="FP121" s="197"/>
      <c r="FQ121" s="197"/>
      <c r="FR121" s="197"/>
      <c r="FS121" s="197"/>
      <c r="FT121" s="197"/>
      <c r="FU121" s="197"/>
      <c r="FV121" s="197"/>
      <c r="FW121" s="197"/>
      <c r="FX121" s="197"/>
      <c r="FY121" s="197"/>
      <c r="FZ121" s="197"/>
      <c r="GA121" s="197"/>
      <c r="GB121" s="197"/>
      <c r="GC121" s="197"/>
      <c r="GD121" s="197"/>
      <c r="GE121" s="197"/>
      <c r="GF121" s="197"/>
      <c r="GG121" s="197"/>
      <c r="GH121" s="197"/>
      <c r="GI121" s="197"/>
      <c r="GJ121" s="197"/>
      <c r="GK121" s="197"/>
      <c r="GL121" s="197"/>
      <c r="GM121" s="197"/>
      <c r="GN121" s="197"/>
      <c r="GO121" s="197"/>
      <c r="GP121" s="197"/>
      <c r="GQ121" s="197"/>
      <c r="GR121" s="197"/>
      <c r="GS121" s="197"/>
      <c r="GT121" s="197"/>
      <c r="GU121" s="197"/>
      <c r="GV121" s="197"/>
      <c r="GW121" s="197"/>
      <c r="GX121" s="197"/>
      <c r="GY121" s="197"/>
      <c r="GZ121" s="197"/>
      <c r="HA121" s="197"/>
      <c r="HB121" s="197"/>
      <c r="HC121" s="197"/>
      <c r="HD121" s="197"/>
      <c r="HE121" s="197"/>
      <c r="HF121" s="197"/>
      <c r="HG121" s="197"/>
      <c r="HH121" s="197"/>
      <c r="HI121" s="197"/>
      <c r="HJ121" s="197"/>
      <c r="HK121" s="197"/>
      <c r="HL121" s="197"/>
      <c r="HM121" s="197"/>
      <c r="HN121" s="197"/>
      <c r="HO121" s="197"/>
      <c r="HP121" s="197"/>
      <c r="HQ121" s="197"/>
      <c r="HR121" s="197"/>
      <c r="HS121" s="197"/>
      <c r="HT121" s="197"/>
      <c r="HU121" s="197"/>
      <c r="HV121" s="197"/>
      <c r="HW121" s="197"/>
      <c r="HX121" s="197"/>
      <c r="HY121" s="197"/>
      <c r="HZ121" s="197"/>
      <c r="IA121" s="197"/>
      <c r="IB121" s="197"/>
      <c r="IC121" s="197"/>
      <c r="ID121" s="197"/>
      <c r="IE121" s="197"/>
      <c r="IF121" s="197"/>
      <c r="IG121" s="197"/>
      <c r="IH121" s="197"/>
      <c r="II121" s="197"/>
      <c r="IJ121" s="197"/>
      <c r="IK121" s="197"/>
      <c r="IL121" s="197"/>
      <c r="IM121" s="197"/>
      <c r="IN121" s="197"/>
      <c r="IO121" s="197"/>
      <c r="IP121" s="197"/>
      <c r="IQ121" s="197"/>
      <c r="IR121" s="197"/>
      <c r="IS121" s="197"/>
      <c r="IT121" s="197"/>
      <c r="IU121" s="197"/>
      <c r="IV121" s="197"/>
      <c r="IW121" s="197"/>
    </row>
    <row r="122" spans="1:257">
      <c r="A122" s="213"/>
      <c r="B122" s="211"/>
      <c r="C122" s="211"/>
      <c r="D122" s="211"/>
      <c r="E122" s="211"/>
      <c r="F122" s="211"/>
      <c r="G122" s="211"/>
      <c r="H122" s="212"/>
      <c r="I122" s="211"/>
      <c r="J122" s="211"/>
      <c r="K122" s="211"/>
      <c r="L122" s="211"/>
      <c r="M122" s="212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  <c r="AA122" s="211"/>
      <c r="AB122" s="211"/>
      <c r="AC122" s="211"/>
      <c r="AD122" s="211"/>
      <c r="AE122" s="211"/>
      <c r="AF122" s="211"/>
      <c r="AG122" s="211"/>
      <c r="AH122" s="211"/>
      <c r="AI122" s="211"/>
      <c r="AJ122" s="211"/>
      <c r="AK122" s="211"/>
      <c r="AL122" s="211"/>
      <c r="AM122" s="211"/>
      <c r="AN122" s="211"/>
      <c r="AO122" s="211"/>
      <c r="AP122" s="211"/>
      <c r="AQ122" s="211"/>
      <c r="AR122" s="211"/>
      <c r="AS122" s="211"/>
      <c r="AT122" s="211"/>
      <c r="AU122" s="211"/>
      <c r="AV122" s="211"/>
      <c r="AW122" s="211"/>
      <c r="AX122" s="211"/>
      <c r="AY122" s="211"/>
      <c r="AZ122" s="211"/>
      <c r="BA122" s="211"/>
      <c r="BB122" s="211"/>
      <c r="BC122" s="211"/>
      <c r="BD122" s="211"/>
      <c r="BE122" s="211"/>
      <c r="BF122" s="211"/>
      <c r="BG122" s="211"/>
      <c r="BH122" s="211"/>
      <c r="BI122" s="211"/>
      <c r="BJ122" s="211"/>
      <c r="BK122" s="211"/>
      <c r="BL122" s="211"/>
      <c r="BM122" s="211"/>
      <c r="BN122" s="211"/>
      <c r="BO122" s="210"/>
      <c r="BP122" s="219"/>
      <c r="BQ122" s="197"/>
      <c r="BR122" s="197"/>
      <c r="BS122" s="197"/>
      <c r="BT122" s="197"/>
      <c r="BU122" s="197"/>
      <c r="BV122" s="197"/>
      <c r="BW122" s="197"/>
      <c r="BX122" s="197"/>
      <c r="BY122" s="197"/>
      <c r="BZ122" s="197"/>
      <c r="CA122" s="197"/>
      <c r="CB122" s="197"/>
      <c r="CC122" s="197"/>
      <c r="CD122" s="197"/>
      <c r="CE122" s="197"/>
      <c r="CF122" s="197"/>
      <c r="CG122" s="197"/>
      <c r="CH122" s="197"/>
      <c r="CI122" s="197"/>
      <c r="CJ122" s="197"/>
      <c r="CK122" s="197"/>
      <c r="CL122" s="197"/>
      <c r="CM122" s="197"/>
      <c r="CN122" s="197"/>
      <c r="CO122" s="197"/>
      <c r="CP122" s="197"/>
      <c r="CQ122" s="197"/>
      <c r="CR122" s="197"/>
      <c r="CS122" s="197"/>
      <c r="CT122" s="197"/>
      <c r="CU122" s="197"/>
      <c r="CV122" s="197"/>
      <c r="CW122" s="197"/>
      <c r="CX122" s="197"/>
      <c r="CY122" s="197"/>
      <c r="CZ122" s="197"/>
      <c r="DA122" s="197"/>
      <c r="DB122" s="197"/>
      <c r="DC122" s="197"/>
      <c r="DD122" s="197"/>
      <c r="DE122" s="197"/>
      <c r="DF122" s="197"/>
      <c r="DG122" s="197"/>
      <c r="DH122" s="197"/>
      <c r="DI122" s="197"/>
      <c r="DJ122" s="197"/>
      <c r="DK122" s="197"/>
      <c r="DL122" s="197"/>
      <c r="DM122" s="197"/>
      <c r="DN122" s="197"/>
      <c r="DO122" s="197"/>
      <c r="DP122" s="197"/>
      <c r="DQ122" s="197"/>
      <c r="DR122" s="197"/>
      <c r="DS122" s="197"/>
      <c r="DT122" s="197"/>
      <c r="DU122" s="197"/>
      <c r="DV122" s="197"/>
      <c r="DW122" s="197"/>
      <c r="DX122" s="197"/>
      <c r="DY122" s="197"/>
      <c r="DZ122" s="197"/>
      <c r="EA122" s="197"/>
      <c r="EB122" s="197"/>
      <c r="EC122" s="197"/>
      <c r="ED122" s="197"/>
      <c r="EE122" s="197"/>
      <c r="EF122" s="197"/>
      <c r="EG122" s="197"/>
      <c r="EH122" s="197"/>
      <c r="EI122" s="197"/>
      <c r="EJ122" s="197"/>
      <c r="EK122" s="197"/>
      <c r="EL122" s="197"/>
      <c r="EM122" s="197"/>
      <c r="EN122" s="197"/>
      <c r="EO122" s="197"/>
      <c r="EP122" s="197"/>
      <c r="EQ122" s="197"/>
      <c r="ER122" s="197"/>
      <c r="ES122" s="197"/>
      <c r="ET122" s="197"/>
      <c r="EU122" s="197"/>
      <c r="EV122" s="197"/>
      <c r="EW122" s="197"/>
      <c r="EX122" s="197"/>
      <c r="EY122" s="197"/>
      <c r="EZ122" s="197"/>
      <c r="FA122" s="197"/>
      <c r="FB122" s="197"/>
      <c r="FC122" s="197"/>
      <c r="FD122" s="197"/>
      <c r="FE122" s="197"/>
      <c r="FF122" s="197"/>
      <c r="FG122" s="197"/>
      <c r="FH122" s="197"/>
      <c r="FI122" s="197"/>
      <c r="FJ122" s="197"/>
      <c r="FK122" s="197"/>
      <c r="FL122" s="197"/>
      <c r="FM122" s="197"/>
      <c r="FN122" s="197"/>
      <c r="FO122" s="197"/>
      <c r="FP122" s="197"/>
      <c r="FQ122" s="197"/>
      <c r="FR122" s="197"/>
      <c r="FS122" s="197"/>
      <c r="FT122" s="197"/>
      <c r="FU122" s="197"/>
      <c r="FV122" s="197"/>
      <c r="FW122" s="197"/>
      <c r="FX122" s="197"/>
      <c r="FY122" s="197"/>
      <c r="FZ122" s="197"/>
      <c r="GA122" s="197"/>
      <c r="GB122" s="197"/>
      <c r="GC122" s="197"/>
      <c r="GD122" s="197"/>
      <c r="GE122" s="197"/>
      <c r="GF122" s="197"/>
      <c r="GG122" s="197"/>
      <c r="GH122" s="197"/>
      <c r="GI122" s="197"/>
      <c r="GJ122" s="197"/>
      <c r="GK122" s="197"/>
      <c r="GL122" s="197"/>
      <c r="GM122" s="197"/>
      <c r="GN122" s="197"/>
      <c r="GO122" s="197"/>
      <c r="GP122" s="197"/>
      <c r="GQ122" s="197"/>
      <c r="GR122" s="197"/>
      <c r="GS122" s="197"/>
      <c r="GT122" s="197"/>
      <c r="GU122" s="197"/>
      <c r="GV122" s="197"/>
      <c r="GW122" s="197"/>
      <c r="GX122" s="197"/>
      <c r="GY122" s="197"/>
      <c r="GZ122" s="197"/>
      <c r="HA122" s="197"/>
      <c r="HB122" s="197"/>
      <c r="HC122" s="197"/>
      <c r="HD122" s="197"/>
      <c r="HE122" s="197"/>
      <c r="HF122" s="197"/>
      <c r="HG122" s="197"/>
      <c r="HH122" s="197"/>
      <c r="HI122" s="197"/>
      <c r="HJ122" s="197"/>
      <c r="HK122" s="197"/>
      <c r="HL122" s="197"/>
      <c r="HM122" s="197"/>
      <c r="HN122" s="197"/>
      <c r="HO122" s="197"/>
      <c r="HP122" s="197"/>
      <c r="HQ122" s="197"/>
      <c r="HR122" s="197"/>
      <c r="HS122" s="197"/>
      <c r="HT122" s="197"/>
      <c r="HU122" s="197"/>
      <c r="HV122" s="197"/>
      <c r="HW122" s="197"/>
      <c r="HX122" s="197"/>
      <c r="HY122" s="197"/>
      <c r="HZ122" s="197"/>
      <c r="IA122" s="197"/>
      <c r="IB122" s="197"/>
      <c r="IC122" s="197"/>
      <c r="ID122" s="197"/>
      <c r="IE122" s="197"/>
      <c r="IF122" s="197"/>
      <c r="IG122" s="197"/>
      <c r="IH122" s="197"/>
      <c r="II122" s="197"/>
      <c r="IJ122" s="197"/>
      <c r="IK122" s="197"/>
      <c r="IL122" s="197"/>
      <c r="IM122" s="197"/>
      <c r="IN122" s="197"/>
      <c r="IO122" s="197"/>
      <c r="IP122" s="197"/>
      <c r="IQ122" s="197"/>
      <c r="IR122" s="197"/>
      <c r="IS122" s="197"/>
      <c r="IT122" s="197"/>
      <c r="IU122" s="197"/>
      <c r="IV122" s="197"/>
      <c r="IW122" s="197"/>
    </row>
    <row r="123" spans="1:257">
      <c r="A123" s="208">
        <v>8</v>
      </c>
      <c r="B123" s="205" t="s">
        <v>1039</v>
      </c>
      <c r="C123" s="205"/>
      <c r="D123" s="205" t="s">
        <v>677</v>
      </c>
      <c r="E123" s="205" t="s">
        <v>268</v>
      </c>
      <c r="F123" s="205" t="s">
        <v>888</v>
      </c>
      <c r="G123" s="205" t="s">
        <v>266</v>
      </c>
      <c r="H123" s="206" t="s">
        <v>265</v>
      </c>
      <c r="I123" s="207"/>
      <c r="J123" s="205" t="s">
        <v>268</v>
      </c>
      <c r="K123" s="205" t="s">
        <v>267</v>
      </c>
      <c r="L123" s="205" t="s">
        <v>266</v>
      </c>
      <c r="M123" s="206" t="s">
        <v>265</v>
      </c>
      <c r="N123" s="205" t="s">
        <v>268</v>
      </c>
      <c r="O123" s="205" t="s">
        <v>267</v>
      </c>
      <c r="P123" s="205" t="s">
        <v>266</v>
      </c>
      <c r="Q123" s="205" t="s">
        <v>268</v>
      </c>
      <c r="R123" s="205" t="s">
        <v>267</v>
      </c>
      <c r="S123" s="205" t="s">
        <v>266</v>
      </c>
      <c r="T123" s="205" t="s">
        <v>268</v>
      </c>
      <c r="U123" s="205" t="s">
        <v>267</v>
      </c>
      <c r="V123" s="205" t="s">
        <v>266</v>
      </c>
      <c r="W123" s="205" t="s">
        <v>268</v>
      </c>
      <c r="X123" s="205" t="s">
        <v>267</v>
      </c>
      <c r="Y123" s="205" t="s">
        <v>266</v>
      </c>
      <c r="Z123" s="205" t="s">
        <v>268</v>
      </c>
      <c r="AA123" s="205" t="s">
        <v>267</v>
      </c>
      <c r="AB123" s="205" t="s">
        <v>266</v>
      </c>
      <c r="AC123" s="205" t="s">
        <v>268</v>
      </c>
      <c r="AD123" s="205" t="s">
        <v>267</v>
      </c>
      <c r="AE123" s="205" t="s">
        <v>266</v>
      </c>
      <c r="AF123" s="205" t="s">
        <v>268</v>
      </c>
      <c r="AG123" s="205" t="s">
        <v>267</v>
      </c>
      <c r="AH123" s="205" t="s">
        <v>266</v>
      </c>
      <c r="AI123" s="205" t="s">
        <v>268</v>
      </c>
      <c r="AJ123" s="205" t="s">
        <v>267</v>
      </c>
      <c r="AK123" s="205" t="s">
        <v>266</v>
      </c>
      <c r="AL123" s="205" t="s">
        <v>268</v>
      </c>
      <c r="AM123" s="205" t="s">
        <v>267</v>
      </c>
      <c r="AN123" s="205" t="s">
        <v>266</v>
      </c>
      <c r="AO123" s="205" t="s">
        <v>268</v>
      </c>
      <c r="AP123" s="205" t="s">
        <v>267</v>
      </c>
      <c r="AQ123" s="205" t="s">
        <v>266</v>
      </c>
      <c r="AR123" s="205" t="s">
        <v>268</v>
      </c>
      <c r="AS123" s="205" t="s">
        <v>267</v>
      </c>
      <c r="AT123" s="205" t="s">
        <v>266</v>
      </c>
      <c r="AU123" s="205" t="s">
        <v>268</v>
      </c>
      <c r="AV123" s="205" t="s">
        <v>267</v>
      </c>
      <c r="AW123" s="205" t="s">
        <v>266</v>
      </c>
      <c r="AX123" s="205" t="s">
        <v>268</v>
      </c>
      <c r="AY123" s="205" t="s">
        <v>267</v>
      </c>
      <c r="AZ123" s="205" t="s">
        <v>266</v>
      </c>
      <c r="BA123" s="205" t="s">
        <v>268</v>
      </c>
      <c r="BB123" s="205" t="s">
        <v>267</v>
      </c>
      <c r="BC123" s="205" t="s">
        <v>266</v>
      </c>
      <c r="BD123" s="205" t="s">
        <v>268</v>
      </c>
      <c r="BE123" s="205" t="s">
        <v>267</v>
      </c>
      <c r="BF123" s="205" t="s">
        <v>266</v>
      </c>
      <c r="BG123" s="205" t="s">
        <v>268</v>
      </c>
      <c r="BH123" s="205" t="s">
        <v>267</v>
      </c>
      <c r="BI123" s="205" t="s">
        <v>266</v>
      </c>
      <c r="BJ123" s="205" t="s">
        <v>268</v>
      </c>
      <c r="BK123" s="205" t="s">
        <v>267</v>
      </c>
      <c r="BL123" s="205" t="s">
        <v>266</v>
      </c>
      <c r="BM123" s="205" t="s">
        <v>268</v>
      </c>
      <c r="BN123" s="205" t="s">
        <v>267</v>
      </c>
      <c r="BO123" s="204" t="s">
        <v>266</v>
      </c>
      <c r="BP123" s="197"/>
      <c r="BQ123" s="197"/>
      <c r="BR123" s="197"/>
      <c r="BS123" s="197"/>
      <c r="BT123" s="197"/>
      <c r="BU123" s="197"/>
      <c r="BV123" s="197"/>
      <c r="BW123" s="197"/>
      <c r="BX123" s="197"/>
      <c r="BY123" s="197"/>
      <c r="BZ123" s="197"/>
      <c r="CA123" s="197"/>
      <c r="CB123" s="197"/>
      <c r="CC123" s="197"/>
      <c r="CD123" s="197"/>
      <c r="CE123" s="197"/>
      <c r="CF123" s="197"/>
      <c r="CG123" s="197"/>
      <c r="CH123" s="197"/>
      <c r="CI123" s="197"/>
      <c r="CJ123" s="197"/>
      <c r="CK123" s="197"/>
      <c r="CL123" s="197"/>
      <c r="CM123" s="197"/>
      <c r="CN123" s="197"/>
      <c r="CO123" s="197"/>
      <c r="CP123" s="197"/>
      <c r="CQ123" s="197"/>
      <c r="CR123" s="197"/>
      <c r="CS123" s="197"/>
      <c r="CT123" s="197"/>
      <c r="CU123" s="197"/>
      <c r="CV123" s="197"/>
      <c r="CW123" s="197"/>
      <c r="CX123" s="197"/>
      <c r="CY123" s="197"/>
      <c r="CZ123" s="197"/>
      <c r="DA123" s="197"/>
      <c r="DB123" s="197"/>
      <c r="DC123" s="197"/>
      <c r="DD123" s="197"/>
      <c r="DE123" s="197"/>
      <c r="DF123" s="197"/>
      <c r="DG123" s="197"/>
      <c r="DH123" s="197"/>
      <c r="DI123" s="197"/>
      <c r="DJ123" s="197"/>
      <c r="DK123" s="197"/>
      <c r="DL123" s="197"/>
      <c r="DM123" s="197"/>
      <c r="DN123" s="197"/>
      <c r="DO123" s="197"/>
      <c r="DP123" s="197"/>
      <c r="DQ123" s="197"/>
      <c r="DR123" s="197"/>
      <c r="DS123" s="197"/>
      <c r="DT123" s="197"/>
      <c r="DU123" s="197"/>
      <c r="DV123" s="197"/>
      <c r="DW123" s="197"/>
      <c r="DX123" s="197"/>
      <c r="DY123" s="197"/>
      <c r="DZ123" s="197"/>
      <c r="EA123" s="197"/>
      <c r="EB123" s="197"/>
      <c r="EC123" s="197"/>
      <c r="ED123" s="197"/>
      <c r="EE123" s="197"/>
      <c r="EF123" s="197"/>
      <c r="EG123" s="197"/>
      <c r="EH123" s="197"/>
      <c r="EI123" s="197"/>
      <c r="EJ123" s="197"/>
      <c r="EK123" s="197"/>
      <c r="EL123" s="197"/>
      <c r="EM123" s="197"/>
      <c r="EN123" s="197"/>
      <c r="EO123" s="197"/>
      <c r="EP123" s="197"/>
      <c r="EQ123" s="197"/>
      <c r="ER123" s="197"/>
      <c r="ES123" s="197"/>
      <c r="ET123" s="197"/>
      <c r="EU123" s="197"/>
      <c r="EV123" s="197"/>
      <c r="EW123" s="197"/>
      <c r="EX123" s="197"/>
      <c r="EY123" s="197"/>
      <c r="EZ123" s="197"/>
      <c r="FA123" s="197"/>
      <c r="FB123" s="197"/>
      <c r="FC123" s="197"/>
      <c r="FD123" s="197"/>
      <c r="FE123" s="197"/>
      <c r="FF123" s="197"/>
      <c r="FG123" s="197"/>
      <c r="FH123" s="197"/>
      <c r="FI123" s="197"/>
      <c r="FJ123" s="197"/>
      <c r="FK123" s="197"/>
      <c r="FL123" s="197"/>
      <c r="FM123" s="197"/>
      <c r="FN123" s="197"/>
      <c r="FO123" s="197"/>
      <c r="FP123" s="197"/>
      <c r="FQ123" s="197"/>
      <c r="FR123" s="197"/>
      <c r="FS123" s="197"/>
      <c r="FT123" s="197"/>
      <c r="FU123" s="197"/>
      <c r="FV123" s="197"/>
      <c r="FW123" s="197"/>
      <c r="FX123" s="197"/>
      <c r="FY123" s="197"/>
      <c r="FZ123" s="197"/>
      <c r="GA123" s="197"/>
      <c r="GB123" s="197"/>
      <c r="GC123" s="197"/>
      <c r="GD123" s="197"/>
      <c r="GE123" s="197"/>
      <c r="GF123" s="197"/>
      <c r="GG123" s="197"/>
      <c r="GH123" s="197"/>
      <c r="GI123" s="197"/>
      <c r="GJ123" s="197"/>
      <c r="GK123" s="197"/>
      <c r="GL123" s="197"/>
      <c r="GM123" s="197"/>
      <c r="GN123" s="197"/>
      <c r="GO123" s="197"/>
      <c r="GP123" s="197"/>
      <c r="GQ123" s="197"/>
      <c r="GR123" s="197"/>
      <c r="GS123" s="197"/>
      <c r="GT123" s="197"/>
      <c r="GU123" s="197"/>
      <c r="GV123" s="197"/>
      <c r="GW123" s="197"/>
      <c r="GX123" s="197"/>
      <c r="GY123" s="197"/>
      <c r="GZ123" s="197"/>
      <c r="HA123" s="197"/>
      <c r="HB123" s="197"/>
      <c r="HC123" s="197"/>
      <c r="HD123" s="197"/>
      <c r="HE123" s="197"/>
      <c r="HF123" s="197"/>
      <c r="HG123" s="197"/>
      <c r="HH123" s="197"/>
      <c r="HI123" s="197"/>
      <c r="HJ123" s="197"/>
      <c r="HK123" s="197"/>
      <c r="HL123" s="197"/>
      <c r="HM123" s="197"/>
      <c r="HN123" s="197"/>
      <c r="HO123" s="197"/>
      <c r="HP123" s="197"/>
      <c r="HQ123" s="197"/>
      <c r="HR123" s="197"/>
      <c r="HS123" s="197"/>
      <c r="HT123" s="197"/>
      <c r="HU123" s="197"/>
      <c r="HV123" s="197"/>
      <c r="HW123" s="197"/>
      <c r="HX123" s="197"/>
      <c r="HY123" s="197"/>
      <c r="HZ123" s="197"/>
      <c r="IA123" s="197"/>
      <c r="IB123" s="197"/>
      <c r="IC123" s="197"/>
      <c r="ID123" s="197"/>
      <c r="IE123" s="197"/>
      <c r="IF123" s="197"/>
      <c r="IG123" s="197"/>
      <c r="IH123" s="197"/>
      <c r="II123" s="197"/>
      <c r="IJ123" s="197"/>
      <c r="IK123" s="197"/>
      <c r="IL123" s="197"/>
      <c r="IM123" s="197"/>
      <c r="IN123" s="197"/>
      <c r="IO123" s="197"/>
      <c r="IP123" s="197"/>
      <c r="IQ123" s="197"/>
      <c r="IR123" s="197"/>
      <c r="IS123" s="197"/>
      <c r="IT123" s="197"/>
      <c r="IU123" s="197"/>
      <c r="IV123" s="197"/>
      <c r="IW123" s="197"/>
    </row>
    <row r="124" spans="1:257">
      <c r="A124" s="208">
        <v>1</v>
      </c>
      <c r="B124" s="205" t="s">
        <v>826</v>
      </c>
      <c r="C124" s="205" t="str">
        <f t="shared" ref="C124:C137" si="42">TRIM(B124)</f>
        <v>RON BIGGS</v>
      </c>
      <c r="D124" s="205">
        <v>5</v>
      </c>
      <c r="E124" s="205">
        <v>410</v>
      </c>
      <c r="F124" s="205">
        <v>226</v>
      </c>
      <c r="G124" s="205">
        <v>5</v>
      </c>
      <c r="H124" s="206">
        <f t="shared" ref="H124:H135" si="43">F126/E126</f>
        <v>0.65183752417794971</v>
      </c>
      <c r="I124" s="207"/>
      <c r="J124" s="205">
        <f t="shared" ref="J124:J137" si="44">SUM(N124,Q124,T124,W124,Z124,AC124,AF124,AI124,AL124,AO124,AR124,AU124,AX124,BA124,BD124,BG124)</f>
        <v>75</v>
      </c>
      <c r="K124" s="205">
        <f t="shared" ref="K124:K137" si="45">SUM(O124,R124,U124,X124,AA124,AD124,AG124,AJ124,AM124,AP124,AS124,AV124,AY124,BB124,BE124,BH124)</f>
        <v>44</v>
      </c>
      <c r="L124" s="205">
        <f t="shared" ref="L124:L137" si="46">SUM(P124,S124,V124,Y124,AB124,AE124,AH124,AK124,AN124,AQ124,AT124,AW124,AZ124,BC124,BF124,BI124)</f>
        <v>0</v>
      </c>
      <c r="M124" s="206">
        <f t="shared" ref="M124:M137" si="47">K124/J124</f>
        <v>0.58666666666666667</v>
      </c>
      <c r="N124" s="205">
        <v>4</v>
      </c>
      <c r="O124" s="205">
        <v>2</v>
      </c>
      <c r="P124" s="205">
        <v>0</v>
      </c>
      <c r="Q124" s="205">
        <v>5</v>
      </c>
      <c r="R124" s="205">
        <v>4</v>
      </c>
      <c r="S124" s="205">
        <v>0</v>
      </c>
      <c r="T124" s="205">
        <v>3</v>
      </c>
      <c r="U124" s="205">
        <v>1</v>
      </c>
      <c r="V124" s="205">
        <v>0</v>
      </c>
      <c r="W124" s="205">
        <v>4</v>
      </c>
      <c r="X124" s="205">
        <v>2</v>
      </c>
      <c r="Y124" s="205">
        <v>0</v>
      </c>
      <c r="Z124" s="205">
        <v>3</v>
      </c>
      <c r="AA124" s="205">
        <v>1</v>
      </c>
      <c r="AB124" s="205">
        <v>0</v>
      </c>
      <c r="AC124" s="205">
        <v>3</v>
      </c>
      <c r="AD124" s="205">
        <v>3</v>
      </c>
      <c r="AE124" s="205">
        <v>0</v>
      </c>
      <c r="AF124" s="205">
        <v>6</v>
      </c>
      <c r="AG124" s="205">
        <v>5</v>
      </c>
      <c r="AH124" s="205">
        <v>0</v>
      </c>
      <c r="AI124" s="205">
        <v>7</v>
      </c>
      <c r="AJ124" s="205">
        <v>6</v>
      </c>
      <c r="AK124" s="205">
        <v>0</v>
      </c>
      <c r="AL124" s="205">
        <v>4</v>
      </c>
      <c r="AM124" s="205">
        <v>2</v>
      </c>
      <c r="AN124" s="205">
        <v>0</v>
      </c>
      <c r="AO124" s="205">
        <v>5</v>
      </c>
      <c r="AP124" s="205">
        <v>4</v>
      </c>
      <c r="AQ124" s="205">
        <v>0</v>
      </c>
      <c r="AR124" s="205">
        <v>4</v>
      </c>
      <c r="AS124" s="205">
        <v>3</v>
      </c>
      <c r="AT124" s="205">
        <v>0</v>
      </c>
      <c r="AU124" s="205">
        <v>4</v>
      </c>
      <c r="AV124" s="205">
        <v>0</v>
      </c>
      <c r="AW124" s="205">
        <v>0</v>
      </c>
      <c r="AX124" s="205">
        <v>5</v>
      </c>
      <c r="AY124" s="205">
        <v>4</v>
      </c>
      <c r="AZ124" s="205">
        <v>0</v>
      </c>
      <c r="BA124" s="205">
        <v>5</v>
      </c>
      <c r="BB124" s="205">
        <v>1</v>
      </c>
      <c r="BC124" s="205">
        <v>0</v>
      </c>
      <c r="BD124" s="205">
        <v>7</v>
      </c>
      <c r="BE124" s="205">
        <v>5</v>
      </c>
      <c r="BF124" s="205">
        <v>0</v>
      </c>
      <c r="BG124" s="205">
        <v>6</v>
      </c>
      <c r="BH124" s="205">
        <v>1</v>
      </c>
      <c r="BI124" s="205">
        <v>0</v>
      </c>
      <c r="BJ124" s="205"/>
      <c r="BK124" s="205"/>
      <c r="BL124" s="205"/>
      <c r="BM124" s="205"/>
      <c r="BN124" s="205"/>
      <c r="BO124" s="204"/>
      <c r="BP124" s="197"/>
      <c r="BQ124" s="197"/>
      <c r="BR124" s="197"/>
      <c r="BS124" s="197"/>
      <c r="BT124" s="197"/>
      <c r="BU124" s="197"/>
      <c r="BV124" s="197"/>
      <c r="BW124" s="197"/>
      <c r="BX124" s="197"/>
      <c r="BY124" s="197"/>
      <c r="BZ124" s="197"/>
      <c r="CA124" s="197"/>
      <c r="CB124" s="197"/>
      <c r="CC124" s="197"/>
      <c r="CD124" s="197"/>
      <c r="CE124" s="197"/>
      <c r="CF124" s="197"/>
      <c r="CG124" s="197"/>
      <c r="CH124" s="197"/>
      <c r="CI124" s="197"/>
      <c r="CJ124" s="197"/>
      <c r="CK124" s="197"/>
      <c r="CL124" s="197"/>
      <c r="CM124" s="197"/>
      <c r="CN124" s="197"/>
      <c r="CO124" s="197"/>
      <c r="CP124" s="197"/>
      <c r="CQ124" s="197"/>
      <c r="CR124" s="197"/>
      <c r="CS124" s="197"/>
      <c r="CT124" s="197"/>
      <c r="CU124" s="197"/>
      <c r="CV124" s="197"/>
      <c r="CW124" s="197"/>
      <c r="CX124" s="197"/>
      <c r="CY124" s="197"/>
      <c r="CZ124" s="197"/>
      <c r="DA124" s="197"/>
      <c r="DB124" s="197"/>
      <c r="DC124" s="197"/>
      <c r="DD124" s="197"/>
      <c r="DE124" s="197"/>
      <c r="DF124" s="197"/>
      <c r="DG124" s="197"/>
      <c r="DH124" s="197"/>
      <c r="DI124" s="197"/>
      <c r="DJ124" s="197"/>
      <c r="DK124" s="197"/>
      <c r="DL124" s="197"/>
      <c r="DM124" s="197"/>
      <c r="DN124" s="197"/>
      <c r="DO124" s="197"/>
      <c r="DP124" s="197"/>
      <c r="DQ124" s="197"/>
      <c r="DR124" s="197"/>
      <c r="DS124" s="197"/>
      <c r="DT124" s="197"/>
      <c r="DU124" s="197"/>
      <c r="DV124" s="197"/>
      <c r="DW124" s="197"/>
      <c r="DX124" s="197"/>
      <c r="DY124" s="197"/>
      <c r="DZ124" s="197"/>
      <c r="EA124" s="197"/>
      <c r="EB124" s="197"/>
      <c r="EC124" s="197"/>
      <c r="ED124" s="197"/>
      <c r="EE124" s="197"/>
      <c r="EF124" s="197"/>
      <c r="EG124" s="197"/>
      <c r="EH124" s="197"/>
      <c r="EI124" s="197"/>
      <c r="EJ124" s="197"/>
      <c r="EK124" s="197"/>
      <c r="EL124" s="197"/>
      <c r="EM124" s="197"/>
      <c r="EN124" s="197"/>
      <c r="EO124" s="197"/>
      <c r="EP124" s="197"/>
      <c r="EQ124" s="197"/>
      <c r="ER124" s="197"/>
      <c r="ES124" s="197"/>
      <c r="ET124" s="197"/>
      <c r="EU124" s="197"/>
      <c r="EV124" s="197"/>
      <c r="EW124" s="197"/>
      <c r="EX124" s="197"/>
      <c r="EY124" s="197"/>
      <c r="EZ124" s="197"/>
      <c r="FA124" s="197"/>
      <c r="FB124" s="197"/>
      <c r="FC124" s="197"/>
      <c r="FD124" s="197"/>
      <c r="FE124" s="197"/>
      <c r="FF124" s="197"/>
      <c r="FG124" s="197"/>
      <c r="FH124" s="197"/>
      <c r="FI124" s="197"/>
      <c r="FJ124" s="197"/>
      <c r="FK124" s="197"/>
      <c r="FL124" s="197"/>
      <c r="FM124" s="197"/>
      <c r="FN124" s="197"/>
      <c r="FO124" s="197"/>
      <c r="FP124" s="197"/>
      <c r="FQ124" s="197"/>
      <c r="FR124" s="197"/>
      <c r="FS124" s="197"/>
      <c r="FT124" s="197"/>
      <c r="FU124" s="197"/>
      <c r="FV124" s="197"/>
      <c r="FW124" s="197"/>
      <c r="FX124" s="197"/>
      <c r="FY124" s="197"/>
      <c r="FZ124" s="197"/>
      <c r="GA124" s="197"/>
      <c r="GB124" s="197"/>
      <c r="GC124" s="197"/>
      <c r="GD124" s="197"/>
      <c r="GE124" s="197"/>
      <c r="GF124" s="197"/>
      <c r="GG124" s="197"/>
      <c r="GH124" s="197"/>
      <c r="GI124" s="197"/>
      <c r="GJ124" s="197"/>
      <c r="GK124" s="197"/>
      <c r="GL124" s="197"/>
      <c r="GM124" s="197"/>
      <c r="GN124" s="197"/>
      <c r="GO124" s="197"/>
      <c r="GP124" s="197"/>
      <c r="GQ124" s="197"/>
      <c r="GR124" s="197"/>
      <c r="GS124" s="197"/>
      <c r="GT124" s="197"/>
      <c r="GU124" s="197"/>
      <c r="GV124" s="197"/>
      <c r="GW124" s="197"/>
      <c r="GX124" s="197"/>
      <c r="GY124" s="197"/>
      <c r="GZ124" s="197"/>
      <c r="HA124" s="197"/>
      <c r="HB124" s="197"/>
      <c r="HC124" s="197"/>
      <c r="HD124" s="197"/>
      <c r="HE124" s="197"/>
      <c r="HF124" s="197"/>
      <c r="HG124" s="197"/>
      <c r="HH124" s="197"/>
      <c r="HI124" s="197"/>
      <c r="HJ124" s="197"/>
      <c r="HK124" s="197"/>
      <c r="HL124" s="197"/>
      <c r="HM124" s="197"/>
      <c r="HN124" s="197"/>
      <c r="HO124" s="197"/>
      <c r="HP124" s="197"/>
      <c r="HQ124" s="197"/>
      <c r="HR124" s="197"/>
      <c r="HS124" s="197"/>
      <c r="HT124" s="197"/>
      <c r="HU124" s="197"/>
      <c r="HV124" s="197"/>
      <c r="HW124" s="197"/>
      <c r="HX124" s="197"/>
      <c r="HY124" s="197"/>
      <c r="HZ124" s="197"/>
      <c r="IA124" s="197"/>
      <c r="IB124" s="197"/>
      <c r="IC124" s="197"/>
      <c r="ID124" s="197"/>
      <c r="IE124" s="197"/>
      <c r="IF124" s="197"/>
      <c r="IG124" s="197"/>
      <c r="IH124" s="197"/>
      <c r="II124" s="197"/>
      <c r="IJ124" s="197"/>
      <c r="IK124" s="197"/>
      <c r="IL124" s="197"/>
      <c r="IM124" s="197"/>
      <c r="IN124" s="197"/>
      <c r="IO124" s="197"/>
      <c r="IP124" s="197"/>
      <c r="IQ124" s="197"/>
      <c r="IR124" s="197"/>
      <c r="IS124" s="197"/>
      <c r="IT124" s="197"/>
      <c r="IU124" s="197"/>
      <c r="IV124" s="197"/>
      <c r="IW124" s="197"/>
    </row>
    <row r="125" spans="1:257">
      <c r="A125" s="208">
        <v>2</v>
      </c>
      <c r="B125" s="205" t="s">
        <v>921</v>
      </c>
      <c r="C125" s="205" t="str">
        <f t="shared" si="42"/>
        <v>MIKE BURKE</v>
      </c>
      <c r="D125" s="205">
        <v>5</v>
      </c>
      <c r="E125" s="205">
        <v>374</v>
      </c>
      <c r="F125" s="205">
        <v>230</v>
      </c>
      <c r="G125" s="205">
        <v>18</v>
      </c>
      <c r="H125" s="206">
        <f t="shared" si="43"/>
        <v>0.62061403508771928</v>
      </c>
      <c r="I125" s="207"/>
      <c r="J125" s="205">
        <f t="shared" si="44"/>
        <v>62</v>
      </c>
      <c r="K125" s="205">
        <f t="shared" si="45"/>
        <v>41</v>
      </c>
      <c r="L125" s="205">
        <f t="shared" si="46"/>
        <v>7</v>
      </c>
      <c r="M125" s="206">
        <f t="shared" si="47"/>
        <v>0.66129032258064513</v>
      </c>
      <c r="N125" s="205">
        <v>4</v>
      </c>
      <c r="O125" s="205">
        <v>3</v>
      </c>
      <c r="P125" s="205">
        <v>1</v>
      </c>
      <c r="Q125" s="205">
        <v>6</v>
      </c>
      <c r="R125" s="205">
        <v>6</v>
      </c>
      <c r="S125" s="205">
        <v>1</v>
      </c>
      <c r="T125" s="205">
        <v>4</v>
      </c>
      <c r="U125" s="205">
        <v>2</v>
      </c>
      <c r="V125" s="205">
        <v>1</v>
      </c>
      <c r="W125" s="205">
        <v>5</v>
      </c>
      <c r="X125" s="205">
        <v>2</v>
      </c>
      <c r="Y125" s="205">
        <v>0</v>
      </c>
      <c r="Z125" s="205">
        <v>3</v>
      </c>
      <c r="AA125" s="205">
        <v>1</v>
      </c>
      <c r="AB125" s="205">
        <v>0</v>
      </c>
      <c r="AC125" s="205">
        <v>3</v>
      </c>
      <c r="AD125" s="205">
        <v>1</v>
      </c>
      <c r="AE125" s="205">
        <v>0</v>
      </c>
      <c r="AF125" s="205">
        <v>6</v>
      </c>
      <c r="AG125" s="205">
        <v>5</v>
      </c>
      <c r="AH125" s="205">
        <v>0</v>
      </c>
      <c r="AI125" s="205">
        <v>7</v>
      </c>
      <c r="AJ125" s="205">
        <v>5</v>
      </c>
      <c r="AK125" s="205">
        <v>1</v>
      </c>
      <c r="AL125" s="205">
        <v>0</v>
      </c>
      <c r="AM125" s="205">
        <v>0</v>
      </c>
      <c r="AN125" s="205">
        <v>0</v>
      </c>
      <c r="AO125" s="205">
        <v>0</v>
      </c>
      <c r="AP125" s="205">
        <v>0</v>
      </c>
      <c r="AQ125" s="205">
        <v>0</v>
      </c>
      <c r="AR125" s="205">
        <v>0</v>
      </c>
      <c r="AS125" s="205">
        <v>0</v>
      </c>
      <c r="AT125" s="205">
        <v>0</v>
      </c>
      <c r="AU125" s="205">
        <v>4</v>
      </c>
      <c r="AV125" s="205">
        <v>4</v>
      </c>
      <c r="AW125" s="205">
        <v>0</v>
      </c>
      <c r="AX125" s="205">
        <v>5</v>
      </c>
      <c r="AY125" s="205">
        <v>2</v>
      </c>
      <c r="AZ125" s="205">
        <v>0</v>
      </c>
      <c r="BA125" s="205">
        <v>3</v>
      </c>
      <c r="BB125" s="205">
        <v>1</v>
      </c>
      <c r="BC125" s="205">
        <v>0</v>
      </c>
      <c r="BD125" s="205">
        <v>7</v>
      </c>
      <c r="BE125" s="205">
        <v>7</v>
      </c>
      <c r="BF125" s="205">
        <v>2</v>
      </c>
      <c r="BG125" s="205">
        <v>5</v>
      </c>
      <c r="BH125" s="205">
        <v>2</v>
      </c>
      <c r="BI125" s="205">
        <v>1</v>
      </c>
      <c r="BJ125" s="205"/>
      <c r="BK125" s="205"/>
      <c r="BL125" s="205"/>
      <c r="BM125" s="205"/>
      <c r="BN125" s="205"/>
      <c r="BO125" s="204"/>
      <c r="BP125" s="197"/>
      <c r="BQ125" s="197"/>
      <c r="BR125" s="197"/>
      <c r="BS125" s="197"/>
      <c r="BT125" s="197"/>
      <c r="BU125" s="197"/>
      <c r="BV125" s="197"/>
      <c r="BW125" s="197"/>
      <c r="BX125" s="197"/>
      <c r="BY125" s="197"/>
      <c r="BZ125" s="197"/>
      <c r="CA125" s="197"/>
      <c r="CB125" s="197"/>
      <c r="CC125" s="197"/>
      <c r="CD125" s="197"/>
      <c r="CE125" s="197"/>
      <c r="CF125" s="197"/>
      <c r="CG125" s="197"/>
      <c r="CH125" s="197"/>
      <c r="CI125" s="197"/>
      <c r="CJ125" s="197"/>
      <c r="CK125" s="197"/>
      <c r="CL125" s="197"/>
      <c r="CM125" s="197"/>
      <c r="CN125" s="197"/>
      <c r="CO125" s="197"/>
      <c r="CP125" s="197"/>
      <c r="CQ125" s="197"/>
      <c r="CR125" s="197"/>
      <c r="CS125" s="197"/>
      <c r="CT125" s="197"/>
      <c r="CU125" s="197"/>
      <c r="CV125" s="197"/>
      <c r="CW125" s="197"/>
      <c r="CX125" s="197"/>
      <c r="CY125" s="197"/>
      <c r="CZ125" s="197"/>
      <c r="DA125" s="197"/>
      <c r="DB125" s="197"/>
      <c r="DC125" s="197"/>
      <c r="DD125" s="197"/>
      <c r="DE125" s="197"/>
      <c r="DF125" s="197"/>
      <c r="DG125" s="197"/>
      <c r="DH125" s="197"/>
      <c r="DI125" s="197"/>
      <c r="DJ125" s="197"/>
      <c r="DK125" s="197"/>
      <c r="DL125" s="197"/>
      <c r="DM125" s="197"/>
      <c r="DN125" s="197"/>
      <c r="DO125" s="197"/>
      <c r="DP125" s="197"/>
      <c r="DQ125" s="197"/>
      <c r="DR125" s="197"/>
      <c r="DS125" s="197"/>
      <c r="DT125" s="197"/>
      <c r="DU125" s="197"/>
      <c r="DV125" s="197"/>
      <c r="DW125" s="197"/>
      <c r="DX125" s="197"/>
      <c r="DY125" s="197"/>
      <c r="DZ125" s="197"/>
      <c r="EA125" s="197"/>
      <c r="EB125" s="197"/>
      <c r="EC125" s="197"/>
      <c r="ED125" s="197"/>
      <c r="EE125" s="197"/>
      <c r="EF125" s="197"/>
      <c r="EG125" s="197"/>
      <c r="EH125" s="197"/>
      <c r="EI125" s="197"/>
      <c r="EJ125" s="197"/>
      <c r="EK125" s="197"/>
      <c r="EL125" s="197"/>
      <c r="EM125" s="197"/>
      <c r="EN125" s="197"/>
      <c r="EO125" s="197"/>
      <c r="EP125" s="197"/>
      <c r="EQ125" s="197"/>
      <c r="ER125" s="197"/>
      <c r="ES125" s="197"/>
      <c r="ET125" s="197"/>
      <c r="EU125" s="197"/>
      <c r="EV125" s="197"/>
      <c r="EW125" s="197"/>
      <c r="EX125" s="197"/>
      <c r="EY125" s="197"/>
      <c r="EZ125" s="197"/>
      <c r="FA125" s="197"/>
      <c r="FB125" s="197"/>
      <c r="FC125" s="197"/>
      <c r="FD125" s="197"/>
      <c r="FE125" s="197"/>
      <c r="FF125" s="197"/>
      <c r="FG125" s="197"/>
      <c r="FH125" s="197"/>
      <c r="FI125" s="197"/>
      <c r="FJ125" s="197"/>
      <c r="FK125" s="197"/>
      <c r="FL125" s="197"/>
      <c r="FM125" s="197"/>
      <c r="FN125" s="197"/>
      <c r="FO125" s="197"/>
      <c r="FP125" s="197"/>
      <c r="FQ125" s="197"/>
      <c r="FR125" s="197"/>
      <c r="FS125" s="197"/>
      <c r="FT125" s="197"/>
      <c r="FU125" s="197"/>
      <c r="FV125" s="197"/>
      <c r="FW125" s="197"/>
      <c r="FX125" s="197"/>
      <c r="FY125" s="197"/>
      <c r="FZ125" s="197"/>
      <c r="GA125" s="197"/>
      <c r="GB125" s="197"/>
      <c r="GC125" s="197"/>
      <c r="GD125" s="197"/>
      <c r="GE125" s="197"/>
      <c r="GF125" s="197"/>
      <c r="GG125" s="197"/>
      <c r="GH125" s="197"/>
      <c r="GI125" s="197"/>
      <c r="GJ125" s="197"/>
      <c r="GK125" s="197"/>
      <c r="GL125" s="197"/>
      <c r="GM125" s="197"/>
      <c r="GN125" s="197"/>
      <c r="GO125" s="197"/>
      <c r="GP125" s="197"/>
      <c r="GQ125" s="197"/>
      <c r="GR125" s="197"/>
      <c r="GS125" s="197"/>
      <c r="GT125" s="197"/>
      <c r="GU125" s="197"/>
      <c r="GV125" s="197"/>
      <c r="GW125" s="197"/>
      <c r="GX125" s="197"/>
      <c r="GY125" s="197"/>
      <c r="GZ125" s="197"/>
      <c r="HA125" s="197"/>
      <c r="HB125" s="197"/>
      <c r="HC125" s="197"/>
      <c r="HD125" s="197"/>
      <c r="HE125" s="197"/>
      <c r="HF125" s="197"/>
      <c r="HG125" s="197"/>
      <c r="HH125" s="197"/>
      <c r="HI125" s="197"/>
      <c r="HJ125" s="197"/>
      <c r="HK125" s="197"/>
      <c r="HL125" s="197"/>
      <c r="HM125" s="197"/>
      <c r="HN125" s="197"/>
      <c r="HO125" s="197"/>
      <c r="HP125" s="197"/>
      <c r="HQ125" s="197"/>
      <c r="HR125" s="197"/>
      <c r="HS125" s="197"/>
      <c r="HT125" s="197"/>
      <c r="HU125" s="197"/>
      <c r="HV125" s="197"/>
      <c r="HW125" s="197"/>
      <c r="HX125" s="197"/>
      <c r="HY125" s="197"/>
      <c r="HZ125" s="197"/>
      <c r="IA125" s="197"/>
      <c r="IB125" s="197"/>
      <c r="IC125" s="197"/>
      <c r="ID125" s="197"/>
      <c r="IE125" s="197"/>
      <c r="IF125" s="197"/>
      <c r="IG125" s="197"/>
      <c r="IH125" s="197"/>
      <c r="II125" s="197"/>
      <c r="IJ125" s="197"/>
      <c r="IK125" s="197"/>
      <c r="IL125" s="197"/>
      <c r="IM125" s="197"/>
      <c r="IN125" s="197"/>
      <c r="IO125" s="197"/>
      <c r="IP125" s="197"/>
      <c r="IQ125" s="197"/>
      <c r="IR125" s="197"/>
      <c r="IS125" s="197"/>
      <c r="IT125" s="197"/>
      <c r="IU125" s="197"/>
      <c r="IV125" s="197"/>
      <c r="IW125" s="197"/>
    </row>
    <row r="126" spans="1:257">
      <c r="A126" s="208">
        <v>3</v>
      </c>
      <c r="B126" s="205" t="s">
        <v>922</v>
      </c>
      <c r="C126" s="205" t="str">
        <f t="shared" si="42"/>
        <v>CHRIS TEAGUE</v>
      </c>
      <c r="D126" s="205">
        <v>10</v>
      </c>
      <c r="E126" s="209">
        <v>517</v>
      </c>
      <c r="F126" s="209">
        <v>337</v>
      </c>
      <c r="G126" s="209">
        <v>21</v>
      </c>
      <c r="H126" s="206">
        <f t="shared" si="43"/>
        <v>0.58953488372093021</v>
      </c>
      <c r="I126" s="207"/>
      <c r="J126" s="205">
        <f t="shared" si="44"/>
        <v>45</v>
      </c>
      <c r="K126" s="205">
        <f t="shared" si="45"/>
        <v>26</v>
      </c>
      <c r="L126" s="205">
        <f t="shared" si="46"/>
        <v>1</v>
      </c>
      <c r="M126" s="206">
        <f t="shared" si="47"/>
        <v>0.57777777777777772</v>
      </c>
      <c r="N126" s="205">
        <v>5</v>
      </c>
      <c r="O126" s="205">
        <v>4</v>
      </c>
      <c r="P126" s="205">
        <v>1</v>
      </c>
      <c r="Q126" s="205">
        <v>5</v>
      </c>
      <c r="R126" s="205">
        <v>4</v>
      </c>
      <c r="S126" s="205">
        <v>0</v>
      </c>
      <c r="T126" s="205">
        <v>4</v>
      </c>
      <c r="U126" s="205">
        <v>3</v>
      </c>
      <c r="V126" s="205">
        <v>0</v>
      </c>
      <c r="W126" s="205">
        <v>0</v>
      </c>
      <c r="X126" s="205">
        <v>0</v>
      </c>
      <c r="Y126" s="205">
        <v>0</v>
      </c>
      <c r="Z126" s="205">
        <v>3</v>
      </c>
      <c r="AA126" s="205">
        <v>1</v>
      </c>
      <c r="AB126" s="205">
        <v>0</v>
      </c>
      <c r="AC126" s="205">
        <v>4</v>
      </c>
      <c r="AD126" s="205">
        <v>0</v>
      </c>
      <c r="AE126" s="205">
        <v>0</v>
      </c>
      <c r="AF126" s="205">
        <v>5</v>
      </c>
      <c r="AG126" s="205">
        <v>4</v>
      </c>
      <c r="AH126" s="205">
        <v>0</v>
      </c>
      <c r="AI126" s="205">
        <v>5</v>
      </c>
      <c r="AJ126" s="205">
        <v>3</v>
      </c>
      <c r="AK126" s="205">
        <v>0</v>
      </c>
      <c r="AL126" s="205">
        <v>0</v>
      </c>
      <c r="AM126" s="205">
        <v>0</v>
      </c>
      <c r="AN126" s="205">
        <v>0</v>
      </c>
      <c r="AO126" s="205">
        <v>0</v>
      </c>
      <c r="AP126" s="205">
        <v>0</v>
      </c>
      <c r="AQ126" s="205">
        <v>0</v>
      </c>
      <c r="AR126" s="205">
        <v>0</v>
      </c>
      <c r="AS126" s="205">
        <v>0</v>
      </c>
      <c r="AT126" s="205">
        <v>0</v>
      </c>
      <c r="AU126" s="205">
        <v>4</v>
      </c>
      <c r="AV126" s="205">
        <v>0</v>
      </c>
      <c r="AW126" s="205">
        <v>0</v>
      </c>
      <c r="AX126" s="205">
        <v>0</v>
      </c>
      <c r="AY126" s="205">
        <v>0</v>
      </c>
      <c r="AZ126" s="205">
        <v>0</v>
      </c>
      <c r="BA126" s="205">
        <v>0</v>
      </c>
      <c r="BB126" s="205">
        <v>0</v>
      </c>
      <c r="BC126" s="205">
        <v>0</v>
      </c>
      <c r="BD126" s="205">
        <v>7</v>
      </c>
      <c r="BE126" s="205">
        <v>5</v>
      </c>
      <c r="BF126" s="205">
        <v>0</v>
      </c>
      <c r="BG126" s="205">
        <v>3</v>
      </c>
      <c r="BH126" s="205">
        <v>2</v>
      </c>
      <c r="BI126" s="205">
        <v>0</v>
      </c>
      <c r="BJ126" s="205"/>
      <c r="BK126" s="205"/>
      <c r="BL126" s="205"/>
      <c r="BM126" s="205"/>
      <c r="BN126" s="205"/>
      <c r="BO126" s="204"/>
      <c r="BP126" s="197"/>
      <c r="BQ126" s="197"/>
      <c r="BR126" s="197"/>
      <c r="BS126" s="197"/>
      <c r="BT126" s="197"/>
      <c r="BU126" s="197"/>
      <c r="BV126" s="197"/>
      <c r="BW126" s="197"/>
      <c r="BX126" s="197"/>
      <c r="BY126" s="197"/>
      <c r="BZ126" s="197"/>
      <c r="CA126" s="197"/>
      <c r="CB126" s="197"/>
      <c r="CC126" s="197"/>
      <c r="CD126" s="197"/>
      <c r="CE126" s="197"/>
      <c r="CF126" s="197"/>
      <c r="CG126" s="197"/>
      <c r="CH126" s="197"/>
      <c r="CI126" s="197"/>
      <c r="CJ126" s="197"/>
      <c r="CK126" s="197"/>
      <c r="CL126" s="197"/>
      <c r="CM126" s="197"/>
      <c r="CN126" s="197"/>
      <c r="CO126" s="197"/>
      <c r="CP126" s="197"/>
      <c r="CQ126" s="197"/>
      <c r="CR126" s="197"/>
      <c r="CS126" s="197"/>
      <c r="CT126" s="197"/>
      <c r="CU126" s="197"/>
      <c r="CV126" s="197"/>
      <c r="CW126" s="197"/>
      <c r="CX126" s="197"/>
      <c r="CY126" s="197"/>
      <c r="CZ126" s="197"/>
      <c r="DA126" s="197"/>
      <c r="DB126" s="197"/>
      <c r="DC126" s="197"/>
      <c r="DD126" s="197"/>
      <c r="DE126" s="197"/>
      <c r="DF126" s="197"/>
      <c r="DG126" s="197"/>
      <c r="DH126" s="197"/>
      <c r="DI126" s="197"/>
      <c r="DJ126" s="197"/>
      <c r="DK126" s="197"/>
      <c r="DL126" s="197"/>
      <c r="DM126" s="197"/>
      <c r="DN126" s="197"/>
      <c r="DO126" s="197"/>
      <c r="DP126" s="197"/>
      <c r="DQ126" s="197"/>
      <c r="DR126" s="197"/>
      <c r="DS126" s="197"/>
      <c r="DT126" s="197"/>
      <c r="DU126" s="197"/>
      <c r="DV126" s="197"/>
      <c r="DW126" s="197"/>
      <c r="DX126" s="197"/>
      <c r="DY126" s="197"/>
      <c r="DZ126" s="197"/>
      <c r="EA126" s="197"/>
      <c r="EB126" s="197"/>
      <c r="EC126" s="197"/>
      <c r="ED126" s="197"/>
      <c r="EE126" s="197"/>
      <c r="EF126" s="197"/>
      <c r="EG126" s="197"/>
      <c r="EH126" s="197"/>
      <c r="EI126" s="197"/>
      <c r="EJ126" s="197"/>
      <c r="EK126" s="197"/>
      <c r="EL126" s="197"/>
      <c r="EM126" s="197"/>
      <c r="EN126" s="197"/>
      <c r="EO126" s="197"/>
      <c r="EP126" s="197"/>
      <c r="EQ126" s="197"/>
      <c r="ER126" s="197"/>
      <c r="ES126" s="197"/>
      <c r="ET126" s="197"/>
      <c r="EU126" s="197"/>
      <c r="EV126" s="197"/>
      <c r="EW126" s="197"/>
      <c r="EX126" s="197"/>
      <c r="EY126" s="197"/>
      <c r="EZ126" s="197"/>
      <c r="FA126" s="197"/>
      <c r="FB126" s="197"/>
      <c r="FC126" s="197"/>
      <c r="FD126" s="197"/>
      <c r="FE126" s="197"/>
      <c r="FF126" s="197"/>
      <c r="FG126" s="197"/>
      <c r="FH126" s="197"/>
      <c r="FI126" s="197"/>
      <c r="FJ126" s="197"/>
      <c r="FK126" s="197"/>
      <c r="FL126" s="197"/>
      <c r="FM126" s="197"/>
      <c r="FN126" s="197"/>
      <c r="FO126" s="197"/>
      <c r="FP126" s="197"/>
      <c r="FQ126" s="197"/>
      <c r="FR126" s="197"/>
      <c r="FS126" s="197"/>
      <c r="FT126" s="197"/>
      <c r="FU126" s="197"/>
      <c r="FV126" s="197"/>
      <c r="FW126" s="197"/>
      <c r="FX126" s="197"/>
      <c r="FY126" s="197"/>
      <c r="FZ126" s="197"/>
      <c r="GA126" s="197"/>
      <c r="GB126" s="197"/>
      <c r="GC126" s="197"/>
      <c r="GD126" s="197"/>
      <c r="GE126" s="197"/>
      <c r="GF126" s="197"/>
      <c r="GG126" s="197"/>
      <c r="GH126" s="197"/>
      <c r="GI126" s="197"/>
      <c r="GJ126" s="197"/>
      <c r="GK126" s="197"/>
      <c r="GL126" s="197"/>
      <c r="GM126" s="197"/>
      <c r="GN126" s="197"/>
      <c r="GO126" s="197"/>
      <c r="GP126" s="197"/>
      <c r="GQ126" s="197"/>
      <c r="GR126" s="197"/>
      <c r="GS126" s="197"/>
      <c r="GT126" s="197"/>
      <c r="GU126" s="197"/>
      <c r="GV126" s="197"/>
      <c r="GW126" s="197"/>
      <c r="GX126" s="197"/>
      <c r="GY126" s="197"/>
      <c r="GZ126" s="197"/>
      <c r="HA126" s="197"/>
      <c r="HB126" s="197"/>
      <c r="HC126" s="197"/>
      <c r="HD126" s="197"/>
      <c r="HE126" s="197"/>
      <c r="HF126" s="197"/>
      <c r="HG126" s="197"/>
      <c r="HH126" s="197"/>
      <c r="HI126" s="197"/>
      <c r="HJ126" s="197"/>
      <c r="HK126" s="197"/>
      <c r="HL126" s="197"/>
      <c r="HM126" s="197"/>
      <c r="HN126" s="197"/>
      <c r="HO126" s="197"/>
      <c r="HP126" s="197"/>
      <c r="HQ126" s="197"/>
      <c r="HR126" s="197"/>
      <c r="HS126" s="197"/>
      <c r="HT126" s="197"/>
      <c r="HU126" s="197"/>
      <c r="HV126" s="197"/>
      <c r="HW126" s="197"/>
      <c r="HX126" s="197"/>
      <c r="HY126" s="197"/>
      <c r="HZ126" s="197"/>
      <c r="IA126" s="197"/>
      <c r="IB126" s="197"/>
      <c r="IC126" s="197"/>
      <c r="ID126" s="197"/>
      <c r="IE126" s="197"/>
      <c r="IF126" s="197"/>
      <c r="IG126" s="197"/>
      <c r="IH126" s="197"/>
      <c r="II126" s="197"/>
      <c r="IJ126" s="197"/>
      <c r="IK126" s="197"/>
      <c r="IL126" s="197"/>
      <c r="IM126" s="197"/>
      <c r="IN126" s="197"/>
      <c r="IO126" s="197"/>
      <c r="IP126" s="197"/>
      <c r="IQ126" s="197"/>
      <c r="IR126" s="197"/>
      <c r="IS126" s="197"/>
      <c r="IT126" s="197"/>
      <c r="IU126" s="197"/>
      <c r="IV126" s="197"/>
      <c r="IW126" s="197"/>
    </row>
    <row r="127" spans="1:257">
      <c r="A127" s="208">
        <v>4</v>
      </c>
      <c r="B127" s="205" t="s">
        <v>871</v>
      </c>
      <c r="C127" s="205" t="str">
        <f t="shared" si="42"/>
        <v>KYLE FRITZ</v>
      </c>
      <c r="D127" s="205">
        <v>7</v>
      </c>
      <c r="E127" s="205">
        <v>456</v>
      </c>
      <c r="F127" s="205">
        <v>283</v>
      </c>
      <c r="G127" s="205">
        <v>1</v>
      </c>
      <c r="H127" s="206">
        <f t="shared" si="43"/>
        <v>0.51704545454545459</v>
      </c>
      <c r="I127" s="207"/>
      <c r="J127" s="205">
        <f t="shared" si="44"/>
        <v>71</v>
      </c>
      <c r="K127" s="205">
        <f t="shared" si="45"/>
        <v>41</v>
      </c>
      <c r="L127" s="205">
        <f t="shared" si="46"/>
        <v>0</v>
      </c>
      <c r="M127" s="206">
        <f t="shared" si="47"/>
        <v>0.57746478873239437</v>
      </c>
      <c r="N127" s="205">
        <v>3</v>
      </c>
      <c r="O127" s="205">
        <v>2</v>
      </c>
      <c r="P127" s="205">
        <v>0</v>
      </c>
      <c r="Q127" s="205">
        <v>5</v>
      </c>
      <c r="R127" s="205">
        <v>3</v>
      </c>
      <c r="S127" s="205">
        <v>0</v>
      </c>
      <c r="T127" s="205">
        <v>4</v>
      </c>
      <c r="U127" s="205">
        <v>2</v>
      </c>
      <c r="V127" s="205">
        <v>0</v>
      </c>
      <c r="W127" s="205">
        <v>5</v>
      </c>
      <c r="X127" s="205">
        <v>3</v>
      </c>
      <c r="Y127" s="205">
        <v>0</v>
      </c>
      <c r="Z127" s="205">
        <v>3</v>
      </c>
      <c r="AA127" s="205">
        <v>3</v>
      </c>
      <c r="AB127" s="205">
        <v>0</v>
      </c>
      <c r="AC127" s="205">
        <v>3</v>
      </c>
      <c r="AD127" s="205">
        <v>0</v>
      </c>
      <c r="AE127" s="205">
        <v>0</v>
      </c>
      <c r="AF127" s="205">
        <v>6</v>
      </c>
      <c r="AG127" s="205">
        <v>6</v>
      </c>
      <c r="AH127" s="205">
        <v>0</v>
      </c>
      <c r="AI127" s="205">
        <v>6</v>
      </c>
      <c r="AJ127" s="205">
        <v>3</v>
      </c>
      <c r="AK127" s="205">
        <v>0</v>
      </c>
      <c r="AL127" s="205">
        <v>3</v>
      </c>
      <c r="AM127" s="205">
        <v>1</v>
      </c>
      <c r="AN127" s="205">
        <v>0</v>
      </c>
      <c r="AO127" s="205">
        <v>5</v>
      </c>
      <c r="AP127" s="205">
        <v>1</v>
      </c>
      <c r="AQ127" s="205">
        <v>0</v>
      </c>
      <c r="AR127" s="205">
        <v>0</v>
      </c>
      <c r="AS127" s="205">
        <v>0</v>
      </c>
      <c r="AT127" s="205">
        <v>0</v>
      </c>
      <c r="AU127" s="205">
        <v>4</v>
      </c>
      <c r="AV127" s="205">
        <v>3</v>
      </c>
      <c r="AW127" s="205">
        <v>0</v>
      </c>
      <c r="AX127" s="205">
        <v>5</v>
      </c>
      <c r="AY127" s="205">
        <v>4</v>
      </c>
      <c r="AZ127" s="205">
        <v>0</v>
      </c>
      <c r="BA127" s="205">
        <v>6</v>
      </c>
      <c r="BB127" s="205">
        <v>5</v>
      </c>
      <c r="BC127" s="205">
        <v>0</v>
      </c>
      <c r="BD127" s="205">
        <v>7</v>
      </c>
      <c r="BE127" s="205">
        <v>3</v>
      </c>
      <c r="BF127" s="205">
        <v>0</v>
      </c>
      <c r="BG127" s="205">
        <v>6</v>
      </c>
      <c r="BH127" s="205">
        <v>2</v>
      </c>
      <c r="BI127" s="205">
        <v>0</v>
      </c>
      <c r="BJ127" s="205"/>
      <c r="BK127" s="205"/>
      <c r="BL127" s="205"/>
      <c r="BM127" s="205"/>
      <c r="BN127" s="205"/>
      <c r="BO127" s="204"/>
      <c r="BP127" s="197"/>
      <c r="BQ127" s="197"/>
      <c r="BR127" s="197"/>
      <c r="BS127" s="197"/>
      <c r="BT127" s="197"/>
      <c r="BU127" s="197"/>
      <c r="BV127" s="197"/>
      <c r="BW127" s="197"/>
      <c r="BX127" s="197"/>
      <c r="BY127" s="197"/>
      <c r="BZ127" s="197"/>
      <c r="CA127" s="197"/>
      <c r="CB127" s="197"/>
      <c r="CC127" s="197"/>
      <c r="CD127" s="197"/>
      <c r="CE127" s="197"/>
      <c r="CF127" s="197"/>
      <c r="CG127" s="197"/>
      <c r="CH127" s="197"/>
      <c r="CI127" s="197"/>
      <c r="CJ127" s="197"/>
      <c r="CK127" s="197"/>
      <c r="CL127" s="197"/>
      <c r="CM127" s="197"/>
      <c r="CN127" s="197"/>
      <c r="CO127" s="197"/>
      <c r="CP127" s="197"/>
      <c r="CQ127" s="197"/>
      <c r="CR127" s="197"/>
      <c r="CS127" s="197"/>
      <c r="CT127" s="197"/>
      <c r="CU127" s="197"/>
      <c r="CV127" s="197"/>
      <c r="CW127" s="197"/>
      <c r="CX127" s="197"/>
      <c r="CY127" s="197"/>
      <c r="CZ127" s="197"/>
      <c r="DA127" s="197"/>
      <c r="DB127" s="197"/>
      <c r="DC127" s="197"/>
      <c r="DD127" s="197"/>
      <c r="DE127" s="197"/>
      <c r="DF127" s="197"/>
      <c r="DG127" s="197"/>
      <c r="DH127" s="197"/>
      <c r="DI127" s="197"/>
      <c r="DJ127" s="197"/>
      <c r="DK127" s="197"/>
      <c r="DL127" s="197"/>
      <c r="DM127" s="197"/>
      <c r="DN127" s="197"/>
      <c r="DO127" s="197"/>
      <c r="DP127" s="197"/>
      <c r="DQ127" s="197"/>
      <c r="DR127" s="197"/>
      <c r="DS127" s="197"/>
      <c r="DT127" s="197"/>
      <c r="DU127" s="197"/>
      <c r="DV127" s="197"/>
      <c r="DW127" s="197"/>
      <c r="DX127" s="197"/>
      <c r="DY127" s="197"/>
      <c r="DZ127" s="197"/>
      <c r="EA127" s="197"/>
      <c r="EB127" s="197"/>
      <c r="EC127" s="197"/>
      <c r="ED127" s="197"/>
      <c r="EE127" s="197"/>
      <c r="EF127" s="197"/>
      <c r="EG127" s="197"/>
      <c r="EH127" s="197"/>
      <c r="EI127" s="197"/>
      <c r="EJ127" s="197"/>
      <c r="EK127" s="197"/>
      <c r="EL127" s="197"/>
      <c r="EM127" s="197"/>
      <c r="EN127" s="197"/>
      <c r="EO127" s="197"/>
      <c r="EP127" s="197"/>
      <c r="EQ127" s="197"/>
      <c r="ER127" s="197"/>
      <c r="ES127" s="197"/>
      <c r="ET127" s="197"/>
      <c r="EU127" s="197"/>
      <c r="EV127" s="197"/>
      <c r="EW127" s="197"/>
      <c r="EX127" s="197"/>
      <c r="EY127" s="197"/>
      <c r="EZ127" s="197"/>
      <c r="FA127" s="197"/>
      <c r="FB127" s="197"/>
      <c r="FC127" s="197"/>
      <c r="FD127" s="197"/>
      <c r="FE127" s="197"/>
      <c r="FF127" s="197"/>
      <c r="FG127" s="197"/>
      <c r="FH127" s="197"/>
      <c r="FI127" s="197"/>
      <c r="FJ127" s="197"/>
      <c r="FK127" s="197"/>
      <c r="FL127" s="197"/>
      <c r="FM127" s="197"/>
      <c r="FN127" s="197"/>
      <c r="FO127" s="197"/>
      <c r="FP127" s="197"/>
      <c r="FQ127" s="197"/>
      <c r="FR127" s="197"/>
      <c r="FS127" s="197"/>
      <c r="FT127" s="197"/>
      <c r="FU127" s="197"/>
      <c r="FV127" s="197"/>
      <c r="FW127" s="197"/>
      <c r="FX127" s="197"/>
      <c r="FY127" s="197"/>
      <c r="FZ127" s="197"/>
      <c r="GA127" s="197"/>
      <c r="GB127" s="197"/>
      <c r="GC127" s="197"/>
      <c r="GD127" s="197"/>
      <c r="GE127" s="197"/>
      <c r="GF127" s="197"/>
      <c r="GG127" s="197"/>
      <c r="GH127" s="197"/>
      <c r="GI127" s="197"/>
      <c r="GJ127" s="197"/>
      <c r="GK127" s="197"/>
      <c r="GL127" s="197"/>
      <c r="GM127" s="197"/>
      <c r="GN127" s="197"/>
      <c r="GO127" s="197"/>
      <c r="GP127" s="197"/>
      <c r="GQ127" s="197"/>
      <c r="GR127" s="197"/>
      <c r="GS127" s="197"/>
      <c r="GT127" s="197"/>
      <c r="GU127" s="197"/>
      <c r="GV127" s="197"/>
      <c r="GW127" s="197"/>
      <c r="GX127" s="197"/>
      <c r="GY127" s="197"/>
      <c r="GZ127" s="197"/>
      <c r="HA127" s="197"/>
      <c r="HB127" s="197"/>
      <c r="HC127" s="197"/>
      <c r="HD127" s="197"/>
      <c r="HE127" s="197"/>
      <c r="HF127" s="197"/>
      <c r="HG127" s="197"/>
      <c r="HH127" s="197"/>
      <c r="HI127" s="197"/>
      <c r="HJ127" s="197"/>
      <c r="HK127" s="197"/>
      <c r="HL127" s="197"/>
      <c r="HM127" s="197"/>
      <c r="HN127" s="197"/>
      <c r="HO127" s="197"/>
      <c r="HP127" s="197"/>
      <c r="HQ127" s="197"/>
      <c r="HR127" s="197"/>
      <c r="HS127" s="197"/>
      <c r="HT127" s="197"/>
      <c r="HU127" s="197"/>
      <c r="HV127" s="197"/>
      <c r="HW127" s="197"/>
      <c r="HX127" s="197"/>
      <c r="HY127" s="197"/>
      <c r="HZ127" s="197"/>
      <c r="IA127" s="197"/>
      <c r="IB127" s="197"/>
      <c r="IC127" s="197"/>
      <c r="ID127" s="197"/>
      <c r="IE127" s="197"/>
      <c r="IF127" s="197"/>
      <c r="IG127" s="197"/>
      <c r="IH127" s="197"/>
      <c r="II127" s="197"/>
      <c r="IJ127" s="197"/>
      <c r="IK127" s="197"/>
      <c r="IL127" s="197"/>
      <c r="IM127" s="197"/>
      <c r="IN127" s="197"/>
      <c r="IO127" s="197"/>
      <c r="IP127" s="197"/>
      <c r="IQ127" s="197"/>
      <c r="IR127" s="197"/>
      <c r="IS127" s="197"/>
      <c r="IT127" s="197"/>
      <c r="IU127" s="197"/>
      <c r="IV127" s="197"/>
      <c r="IW127" s="197"/>
    </row>
    <row r="128" spans="1:257">
      <c r="A128" s="208">
        <v>5</v>
      </c>
      <c r="B128" s="205" t="s">
        <v>870</v>
      </c>
      <c r="C128" s="205" t="str">
        <f t="shared" si="42"/>
        <v>TIM WILLIAMS</v>
      </c>
      <c r="D128" s="205">
        <v>13</v>
      </c>
      <c r="E128" s="209">
        <v>860</v>
      </c>
      <c r="F128" s="229">
        <v>507</v>
      </c>
      <c r="G128" s="209">
        <v>13</v>
      </c>
      <c r="H128" s="206">
        <f t="shared" si="43"/>
        <v>0.50943396226415094</v>
      </c>
      <c r="I128" s="207"/>
      <c r="J128" s="205">
        <f t="shared" si="44"/>
        <v>65</v>
      </c>
      <c r="K128" s="205">
        <f t="shared" si="45"/>
        <v>35</v>
      </c>
      <c r="L128" s="205">
        <f t="shared" si="46"/>
        <v>1</v>
      </c>
      <c r="M128" s="206">
        <f t="shared" si="47"/>
        <v>0.53846153846153844</v>
      </c>
      <c r="N128" s="205">
        <v>4</v>
      </c>
      <c r="O128" s="205">
        <v>2</v>
      </c>
      <c r="P128" s="205">
        <v>0</v>
      </c>
      <c r="Q128" s="205">
        <v>6</v>
      </c>
      <c r="R128" s="205">
        <v>4</v>
      </c>
      <c r="S128" s="205">
        <v>0</v>
      </c>
      <c r="T128" s="205">
        <v>2</v>
      </c>
      <c r="U128" s="205">
        <v>1</v>
      </c>
      <c r="V128" s="205">
        <v>0</v>
      </c>
      <c r="W128" s="205">
        <v>5</v>
      </c>
      <c r="X128" s="205">
        <v>1</v>
      </c>
      <c r="Y128" s="205">
        <v>0</v>
      </c>
      <c r="Z128" s="205">
        <v>3</v>
      </c>
      <c r="AA128" s="205">
        <v>1</v>
      </c>
      <c r="AB128" s="205">
        <v>0</v>
      </c>
      <c r="AC128" s="205">
        <v>4</v>
      </c>
      <c r="AD128" s="205">
        <v>0</v>
      </c>
      <c r="AE128" s="205">
        <v>0</v>
      </c>
      <c r="AF128" s="205">
        <v>5</v>
      </c>
      <c r="AG128" s="205">
        <v>4</v>
      </c>
      <c r="AH128" s="205">
        <v>0</v>
      </c>
      <c r="AI128" s="205">
        <v>6</v>
      </c>
      <c r="AJ128" s="205">
        <v>3</v>
      </c>
      <c r="AK128" s="205">
        <v>0</v>
      </c>
      <c r="AL128" s="205">
        <v>3</v>
      </c>
      <c r="AM128" s="205">
        <v>2</v>
      </c>
      <c r="AN128" s="205">
        <v>0</v>
      </c>
      <c r="AO128" s="205">
        <v>6</v>
      </c>
      <c r="AP128" s="205">
        <v>6</v>
      </c>
      <c r="AQ128" s="205">
        <v>1</v>
      </c>
      <c r="AR128" s="205">
        <v>3</v>
      </c>
      <c r="AS128" s="205">
        <v>1</v>
      </c>
      <c r="AT128" s="205">
        <v>0</v>
      </c>
      <c r="AU128" s="205">
        <v>0</v>
      </c>
      <c r="AV128" s="205">
        <v>0</v>
      </c>
      <c r="AW128" s="205">
        <v>0</v>
      </c>
      <c r="AX128" s="205">
        <v>4</v>
      </c>
      <c r="AY128" s="205">
        <v>2</v>
      </c>
      <c r="AZ128" s="205">
        <v>0</v>
      </c>
      <c r="BA128" s="205">
        <v>5</v>
      </c>
      <c r="BB128" s="205">
        <v>3</v>
      </c>
      <c r="BC128" s="205">
        <v>0</v>
      </c>
      <c r="BD128" s="205">
        <v>6</v>
      </c>
      <c r="BE128" s="205">
        <v>3</v>
      </c>
      <c r="BF128" s="205">
        <v>0</v>
      </c>
      <c r="BG128" s="205">
        <v>3</v>
      </c>
      <c r="BH128" s="205">
        <v>2</v>
      </c>
      <c r="BI128" s="205">
        <v>0</v>
      </c>
      <c r="BJ128" s="205"/>
      <c r="BK128" s="205"/>
      <c r="BL128" s="205"/>
      <c r="BM128" s="205"/>
      <c r="BN128" s="205"/>
      <c r="BO128" s="204"/>
      <c r="BP128" s="197"/>
      <c r="BQ128" s="197"/>
      <c r="BR128" s="197"/>
      <c r="BS128" s="197"/>
      <c r="BT128" s="197"/>
      <c r="BU128" s="197"/>
      <c r="BV128" s="197"/>
      <c r="BW128" s="197"/>
      <c r="BX128" s="197"/>
      <c r="BY128" s="197"/>
      <c r="BZ128" s="197"/>
      <c r="CA128" s="197"/>
      <c r="CB128" s="197"/>
      <c r="CC128" s="197"/>
      <c r="CD128" s="197"/>
      <c r="CE128" s="197"/>
      <c r="CF128" s="197"/>
      <c r="CG128" s="197"/>
      <c r="CH128" s="197"/>
      <c r="CI128" s="197"/>
      <c r="CJ128" s="197"/>
      <c r="CK128" s="197"/>
      <c r="CL128" s="197"/>
      <c r="CM128" s="197"/>
      <c r="CN128" s="197"/>
      <c r="CO128" s="197"/>
      <c r="CP128" s="197"/>
      <c r="CQ128" s="197"/>
      <c r="CR128" s="197"/>
      <c r="CS128" s="197"/>
      <c r="CT128" s="197"/>
      <c r="CU128" s="197"/>
      <c r="CV128" s="197"/>
      <c r="CW128" s="197"/>
      <c r="CX128" s="197"/>
      <c r="CY128" s="197"/>
      <c r="CZ128" s="197"/>
      <c r="DA128" s="197"/>
      <c r="DB128" s="197"/>
      <c r="DC128" s="197"/>
      <c r="DD128" s="197"/>
      <c r="DE128" s="197"/>
      <c r="DF128" s="197"/>
      <c r="DG128" s="197"/>
      <c r="DH128" s="197"/>
      <c r="DI128" s="197"/>
      <c r="DJ128" s="197"/>
      <c r="DK128" s="197"/>
      <c r="DL128" s="197"/>
      <c r="DM128" s="197"/>
      <c r="DN128" s="197"/>
      <c r="DO128" s="197"/>
      <c r="DP128" s="197"/>
      <c r="DQ128" s="197"/>
      <c r="DR128" s="197"/>
      <c r="DS128" s="197"/>
      <c r="DT128" s="197"/>
      <c r="DU128" s="197"/>
      <c r="DV128" s="197"/>
      <c r="DW128" s="197"/>
      <c r="DX128" s="197"/>
      <c r="DY128" s="197"/>
      <c r="DZ128" s="197"/>
      <c r="EA128" s="197"/>
      <c r="EB128" s="197"/>
      <c r="EC128" s="197"/>
      <c r="ED128" s="197"/>
      <c r="EE128" s="197"/>
      <c r="EF128" s="197"/>
      <c r="EG128" s="197"/>
      <c r="EH128" s="197"/>
      <c r="EI128" s="197"/>
      <c r="EJ128" s="197"/>
      <c r="EK128" s="197"/>
      <c r="EL128" s="197"/>
      <c r="EM128" s="197"/>
      <c r="EN128" s="197"/>
      <c r="EO128" s="197"/>
      <c r="EP128" s="197"/>
      <c r="EQ128" s="197"/>
      <c r="ER128" s="197"/>
      <c r="ES128" s="197"/>
      <c r="ET128" s="197"/>
      <c r="EU128" s="197"/>
      <c r="EV128" s="197"/>
      <c r="EW128" s="197"/>
      <c r="EX128" s="197"/>
      <c r="EY128" s="197"/>
      <c r="EZ128" s="197"/>
      <c r="FA128" s="197"/>
      <c r="FB128" s="197"/>
      <c r="FC128" s="197"/>
      <c r="FD128" s="197"/>
      <c r="FE128" s="197"/>
      <c r="FF128" s="197"/>
      <c r="FG128" s="197"/>
      <c r="FH128" s="197"/>
      <c r="FI128" s="197"/>
      <c r="FJ128" s="197"/>
      <c r="FK128" s="197"/>
      <c r="FL128" s="197"/>
      <c r="FM128" s="197"/>
      <c r="FN128" s="197"/>
      <c r="FO128" s="197"/>
      <c r="FP128" s="197"/>
      <c r="FQ128" s="197"/>
      <c r="FR128" s="197"/>
      <c r="FS128" s="197"/>
      <c r="FT128" s="197"/>
      <c r="FU128" s="197"/>
      <c r="FV128" s="197"/>
      <c r="FW128" s="197"/>
      <c r="FX128" s="197"/>
      <c r="FY128" s="197"/>
      <c r="FZ128" s="197"/>
      <c r="GA128" s="197"/>
      <c r="GB128" s="197"/>
      <c r="GC128" s="197"/>
      <c r="GD128" s="197"/>
      <c r="GE128" s="197"/>
      <c r="GF128" s="197"/>
      <c r="GG128" s="197"/>
      <c r="GH128" s="197"/>
      <c r="GI128" s="197"/>
      <c r="GJ128" s="197"/>
      <c r="GK128" s="197"/>
      <c r="GL128" s="197"/>
      <c r="GM128" s="197"/>
      <c r="GN128" s="197"/>
      <c r="GO128" s="197"/>
      <c r="GP128" s="197"/>
      <c r="GQ128" s="197"/>
      <c r="GR128" s="197"/>
      <c r="GS128" s="197"/>
      <c r="GT128" s="197"/>
      <c r="GU128" s="197"/>
      <c r="GV128" s="197"/>
      <c r="GW128" s="197"/>
      <c r="GX128" s="197"/>
      <c r="GY128" s="197"/>
      <c r="GZ128" s="197"/>
      <c r="HA128" s="197"/>
      <c r="HB128" s="197"/>
      <c r="HC128" s="197"/>
      <c r="HD128" s="197"/>
      <c r="HE128" s="197"/>
      <c r="HF128" s="197"/>
      <c r="HG128" s="197"/>
      <c r="HH128" s="197"/>
      <c r="HI128" s="197"/>
      <c r="HJ128" s="197"/>
      <c r="HK128" s="197"/>
      <c r="HL128" s="197"/>
      <c r="HM128" s="197"/>
      <c r="HN128" s="197"/>
      <c r="HO128" s="197"/>
      <c r="HP128" s="197"/>
      <c r="HQ128" s="197"/>
      <c r="HR128" s="197"/>
      <c r="HS128" s="197"/>
      <c r="HT128" s="197"/>
      <c r="HU128" s="197"/>
      <c r="HV128" s="197"/>
      <c r="HW128" s="197"/>
      <c r="HX128" s="197"/>
      <c r="HY128" s="197"/>
      <c r="HZ128" s="197"/>
      <c r="IA128" s="197"/>
      <c r="IB128" s="197"/>
      <c r="IC128" s="197"/>
      <c r="ID128" s="197"/>
      <c r="IE128" s="197"/>
      <c r="IF128" s="197"/>
      <c r="IG128" s="197"/>
      <c r="IH128" s="197"/>
      <c r="II128" s="197"/>
      <c r="IJ128" s="197"/>
      <c r="IK128" s="197"/>
      <c r="IL128" s="197"/>
      <c r="IM128" s="197"/>
      <c r="IN128" s="197"/>
      <c r="IO128" s="197"/>
      <c r="IP128" s="197"/>
      <c r="IQ128" s="197"/>
      <c r="IR128" s="197"/>
      <c r="IS128" s="197"/>
      <c r="IT128" s="197"/>
      <c r="IU128" s="197"/>
      <c r="IV128" s="197"/>
      <c r="IW128" s="197"/>
    </row>
    <row r="129" spans="1:257">
      <c r="A129" s="208">
        <v>6</v>
      </c>
      <c r="B129" s="205" t="s">
        <v>931</v>
      </c>
      <c r="C129" s="205" t="str">
        <f t="shared" si="42"/>
        <v>BILL SCHROEDER</v>
      </c>
      <c r="D129" s="205">
        <v>8</v>
      </c>
      <c r="E129" s="205">
        <v>352</v>
      </c>
      <c r="F129" s="205">
        <v>182</v>
      </c>
      <c r="G129" s="205">
        <v>4</v>
      </c>
      <c r="H129" s="206">
        <f t="shared" si="43"/>
        <v>0.45353159851301117</v>
      </c>
      <c r="I129" s="207"/>
      <c r="J129" s="205">
        <f t="shared" si="44"/>
        <v>26</v>
      </c>
      <c r="K129" s="205">
        <f t="shared" si="45"/>
        <v>15</v>
      </c>
      <c r="L129" s="205">
        <f t="shared" si="46"/>
        <v>0</v>
      </c>
      <c r="M129" s="206">
        <f t="shared" si="47"/>
        <v>0.57692307692307687</v>
      </c>
      <c r="N129" s="205">
        <v>5</v>
      </c>
      <c r="O129" s="205">
        <v>3</v>
      </c>
      <c r="P129" s="205">
        <v>0</v>
      </c>
      <c r="Q129" s="205">
        <v>5</v>
      </c>
      <c r="R129" s="205">
        <v>4</v>
      </c>
      <c r="S129" s="205">
        <v>0</v>
      </c>
      <c r="T129" s="205">
        <v>2</v>
      </c>
      <c r="U129" s="205">
        <v>0</v>
      </c>
      <c r="V129" s="205">
        <v>0</v>
      </c>
      <c r="W129" s="205">
        <v>4</v>
      </c>
      <c r="X129" s="205">
        <v>3</v>
      </c>
      <c r="Y129" s="205">
        <v>0</v>
      </c>
      <c r="Z129" s="205">
        <v>2</v>
      </c>
      <c r="AA129" s="205">
        <v>2</v>
      </c>
      <c r="AB129" s="205">
        <v>0</v>
      </c>
      <c r="AC129" s="205">
        <v>3</v>
      </c>
      <c r="AD129" s="205">
        <v>0</v>
      </c>
      <c r="AE129" s="205">
        <v>0</v>
      </c>
      <c r="AF129" s="205">
        <v>5</v>
      </c>
      <c r="AG129" s="205">
        <v>3</v>
      </c>
      <c r="AH129" s="205">
        <v>0</v>
      </c>
      <c r="AI129" s="205">
        <v>0</v>
      </c>
      <c r="AJ129" s="205">
        <v>0</v>
      </c>
      <c r="AK129" s="205">
        <v>0</v>
      </c>
      <c r="AL129" s="205">
        <v>0</v>
      </c>
      <c r="AM129" s="205">
        <v>0</v>
      </c>
      <c r="AN129" s="205">
        <v>0</v>
      </c>
      <c r="AO129" s="205">
        <v>0</v>
      </c>
      <c r="AP129" s="205">
        <v>0</v>
      </c>
      <c r="AQ129" s="205">
        <v>0</v>
      </c>
      <c r="AR129" s="205">
        <v>0</v>
      </c>
      <c r="AS129" s="205">
        <v>0</v>
      </c>
      <c r="AT129" s="205">
        <v>0</v>
      </c>
      <c r="AU129" s="205">
        <v>0</v>
      </c>
      <c r="AV129" s="205">
        <v>0</v>
      </c>
      <c r="AW129" s="205">
        <v>0</v>
      </c>
      <c r="AX129" s="205">
        <v>0</v>
      </c>
      <c r="AY129" s="205">
        <v>0</v>
      </c>
      <c r="AZ129" s="205">
        <v>0</v>
      </c>
      <c r="BA129" s="205">
        <v>0</v>
      </c>
      <c r="BB129" s="205">
        <v>0</v>
      </c>
      <c r="BC129" s="205">
        <v>0</v>
      </c>
      <c r="BD129" s="205">
        <v>0</v>
      </c>
      <c r="BE129" s="205">
        <v>0</v>
      </c>
      <c r="BF129" s="205">
        <v>0</v>
      </c>
      <c r="BG129" s="205">
        <v>0</v>
      </c>
      <c r="BH129" s="205">
        <v>0</v>
      </c>
      <c r="BI129" s="205">
        <v>0</v>
      </c>
      <c r="BJ129" s="205"/>
      <c r="BK129" s="205"/>
      <c r="BL129" s="205"/>
      <c r="BM129" s="205"/>
      <c r="BN129" s="205"/>
      <c r="BO129" s="204"/>
      <c r="BP129" s="197"/>
      <c r="BQ129" s="197"/>
      <c r="BR129" s="197"/>
      <c r="BS129" s="197"/>
      <c r="BT129" s="197"/>
      <c r="BU129" s="197"/>
      <c r="BV129" s="197"/>
      <c r="BW129" s="197"/>
      <c r="BX129" s="197"/>
      <c r="BY129" s="197"/>
      <c r="BZ129" s="197"/>
      <c r="CA129" s="197"/>
      <c r="CB129" s="197"/>
      <c r="CC129" s="197"/>
      <c r="CD129" s="197"/>
      <c r="CE129" s="197"/>
      <c r="CF129" s="197"/>
      <c r="CG129" s="197"/>
      <c r="CH129" s="197"/>
      <c r="CI129" s="197"/>
      <c r="CJ129" s="197"/>
      <c r="CK129" s="197"/>
      <c r="CL129" s="197"/>
      <c r="CM129" s="197"/>
      <c r="CN129" s="197"/>
      <c r="CO129" s="197"/>
      <c r="CP129" s="197"/>
      <c r="CQ129" s="197"/>
      <c r="CR129" s="197"/>
      <c r="CS129" s="197"/>
      <c r="CT129" s="197"/>
      <c r="CU129" s="197"/>
      <c r="CV129" s="197"/>
      <c r="CW129" s="197"/>
      <c r="CX129" s="197"/>
      <c r="CY129" s="197"/>
      <c r="CZ129" s="197"/>
      <c r="DA129" s="197"/>
      <c r="DB129" s="197"/>
      <c r="DC129" s="197"/>
      <c r="DD129" s="197"/>
      <c r="DE129" s="197"/>
      <c r="DF129" s="197"/>
      <c r="DG129" s="197"/>
      <c r="DH129" s="197"/>
      <c r="DI129" s="197"/>
      <c r="DJ129" s="197"/>
      <c r="DK129" s="197"/>
      <c r="DL129" s="197"/>
      <c r="DM129" s="197"/>
      <c r="DN129" s="197"/>
      <c r="DO129" s="197"/>
      <c r="DP129" s="197"/>
      <c r="DQ129" s="197"/>
      <c r="DR129" s="197"/>
      <c r="DS129" s="197"/>
      <c r="DT129" s="197"/>
      <c r="DU129" s="197"/>
      <c r="DV129" s="197"/>
      <c r="DW129" s="197"/>
      <c r="DX129" s="197"/>
      <c r="DY129" s="197"/>
      <c r="DZ129" s="197"/>
      <c r="EA129" s="197"/>
      <c r="EB129" s="197"/>
      <c r="EC129" s="197"/>
      <c r="ED129" s="197"/>
      <c r="EE129" s="197"/>
      <c r="EF129" s="197"/>
      <c r="EG129" s="197"/>
      <c r="EH129" s="197"/>
      <c r="EI129" s="197"/>
      <c r="EJ129" s="197"/>
      <c r="EK129" s="197"/>
      <c r="EL129" s="197"/>
      <c r="EM129" s="197"/>
      <c r="EN129" s="197"/>
      <c r="EO129" s="197"/>
      <c r="EP129" s="197"/>
      <c r="EQ129" s="197"/>
      <c r="ER129" s="197"/>
      <c r="ES129" s="197"/>
      <c r="ET129" s="197"/>
      <c r="EU129" s="197"/>
      <c r="EV129" s="197"/>
      <c r="EW129" s="197"/>
      <c r="EX129" s="197"/>
      <c r="EY129" s="197"/>
      <c r="EZ129" s="197"/>
      <c r="FA129" s="197"/>
      <c r="FB129" s="197"/>
      <c r="FC129" s="197"/>
      <c r="FD129" s="197"/>
      <c r="FE129" s="197"/>
      <c r="FF129" s="197"/>
      <c r="FG129" s="197"/>
      <c r="FH129" s="197"/>
      <c r="FI129" s="197"/>
      <c r="FJ129" s="197"/>
      <c r="FK129" s="197"/>
      <c r="FL129" s="197"/>
      <c r="FM129" s="197"/>
      <c r="FN129" s="197"/>
      <c r="FO129" s="197"/>
      <c r="FP129" s="197"/>
      <c r="FQ129" s="197"/>
      <c r="FR129" s="197"/>
      <c r="FS129" s="197"/>
      <c r="FT129" s="197"/>
      <c r="FU129" s="197"/>
      <c r="FV129" s="197"/>
      <c r="FW129" s="197"/>
      <c r="FX129" s="197"/>
      <c r="FY129" s="197"/>
      <c r="FZ129" s="197"/>
      <c r="GA129" s="197"/>
      <c r="GB129" s="197"/>
      <c r="GC129" s="197"/>
      <c r="GD129" s="197"/>
      <c r="GE129" s="197"/>
      <c r="GF129" s="197"/>
      <c r="GG129" s="197"/>
      <c r="GH129" s="197"/>
      <c r="GI129" s="197"/>
      <c r="GJ129" s="197"/>
      <c r="GK129" s="197"/>
      <c r="GL129" s="197"/>
      <c r="GM129" s="197"/>
      <c r="GN129" s="197"/>
      <c r="GO129" s="197"/>
      <c r="GP129" s="197"/>
      <c r="GQ129" s="197"/>
      <c r="GR129" s="197"/>
      <c r="GS129" s="197"/>
      <c r="GT129" s="197"/>
      <c r="GU129" s="197"/>
      <c r="GV129" s="197"/>
      <c r="GW129" s="197"/>
      <c r="GX129" s="197"/>
      <c r="GY129" s="197"/>
      <c r="GZ129" s="197"/>
      <c r="HA129" s="197"/>
      <c r="HB129" s="197"/>
      <c r="HC129" s="197"/>
      <c r="HD129" s="197"/>
      <c r="HE129" s="197"/>
      <c r="HF129" s="197"/>
      <c r="HG129" s="197"/>
      <c r="HH129" s="197"/>
      <c r="HI129" s="197"/>
      <c r="HJ129" s="197"/>
      <c r="HK129" s="197"/>
      <c r="HL129" s="197"/>
      <c r="HM129" s="197"/>
      <c r="HN129" s="197"/>
      <c r="HO129" s="197"/>
      <c r="HP129" s="197"/>
      <c r="HQ129" s="197"/>
      <c r="HR129" s="197"/>
      <c r="HS129" s="197"/>
      <c r="HT129" s="197"/>
      <c r="HU129" s="197"/>
      <c r="HV129" s="197"/>
      <c r="HW129" s="197"/>
      <c r="HX129" s="197"/>
      <c r="HY129" s="197"/>
      <c r="HZ129" s="197"/>
      <c r="IA129" s="197"/>
      <c r="IB129" s="197"/>
      <c r="IC129" s="197"/>
      <c r="ID129" s="197"/>
      <c r="IE129" s="197"/>
      <c r="IF129" s="197"/>
      <c r="IG129" s="197"/>
      <c r="IH129" s="197"/>
      <c r="II129" s="197"/>
      <c r="IJ129" s="197"/>
      <c r="IK129" s="197"/>
      <c r="IL129" s="197"/>
      <c r="IM129" s="197"/>
      <c r="IN129" s="197"/>
      <c r="IO129" s="197"/>
      <c r="IP129" s="197"/>
      <c r="IQ129" s="197"/>
      <c r="IR129" s="197"/>
      <c r="IS129" s="197"/>
      <c r="IT129" s="197"/>
      <c r="IU129" s="197"/>
      <c r="IV129" s="197"/>
      <c r="IW129" s="197"/>
    </row>
    <row r="130" spans="1:257">
      <c r="A130" s="208">
        <v>7</v>
      </c>
      <c r="B130" s="205" t="s">
        <v>1013</v>
      </c>
      <c r="C130" s="205" t="str">
        <f t="shared" si="42"/>
        <v>JIM O'DELL</v>
      </c>
      <c r="D130" s="205">
        <v>2</v>
      </c>
      <c r="E130" s="209">
        <v>53</v>
      </c>
      <c r="F130" s="209">
        <v>27</v>
      </c>
      <c r="G130" s="209">
        <v>0</v>
      </c>
      <c r="H130" s="206">
        <f t="shared" si="43"/>
        <v>0.51037344398340245</v>
      </c>
      <c r="I130" s="207"/>
      <c r="J130" s="205">
        <f t="shared" si="44"/>
        <v>35</v>
      </c>
      <c r="K130" s="205">
        <f t="shared" si="45"/>
        <v>15</v>
      </c>
      <c r="L130" s="205">
        <f t="shared" si="46"/>
        <v>0</v>
      </c>
      <c r="M130" s="206">
        <f t="shared" si="47"/>
        <v>0.42857142857142855</v>
      </c>
      <c r="N130" s="205">
        <v>5</v>
      </c>
      <c r="O130" s="205">
        <v>2</v>
      </c>
      <c r="P130" s="205">
        <v>0</v>
      </c>
      <c r="Q130" s="205">
        <v>5</v>
      </c>
      <c r="R130" s="205">
        <v>3</v>
      </c>
      <c r="S130" s="205">
        <v>0</v>
      </c>
      <c r="T130" s="205">
        <v>2</v>
      </c>
      <c r="U130" s="205">
        <v>0</v>
      </c>
      <c r="V130" s="205">
        <v>0</v>
      </c>
      <c r="W130" s="205">
        <v>4</v>
      </c>
      <c r="X130" s="205">
        <v>3</v>
      </c>
      <c r="Y130" s="205">
        <v>0</v>
      </c>
      <c r="Z130" s="205">
        <v>2</v>
      </c>
      <c r="AA130" s="205">
        <v>0</v>
      </c>
      <c r="AB130" s="205">
        <v>0</v>
      </c>
      <c r="AC130" s="205">
        <v>1</v>
      </c>
      <c r="AD130" s="205">
        <v>0</v>
      </c>
      <c r="AE130" s="205">
        <v>0</v>
      </c>
      <c r="AF130" s="205">
        <v>0</v>
      </c>
      <c r="AG130" s="205">
        <v>0</v>
      </c>
      <c r="AH130" s="205">
        <v>0</v>
      </c>
      <c r="AI130" s="205">
        <v>5</v>
      </c>
      <c r="AJ130" s="205">
        <v>3</v>
      </c>
      <c r="AK130" s="205">
        <v>0</v>
      </c>
      <c r="AL130" s="205">
        <v>3</v>
      </c>
      <c r="AM130" s="205">
        <v>1</v>
      </c>
      <c r="AN130" s="205">
        <v>0</v>
      </c>
      <c r="AO130" s="205">
        <v>5</v>
      </c>
      <c r="AP130" s="205">
        <v>2</v>
      </c>
      <c r="AQ130" s="205">
        <v>0</v>
      </c>
      <c r="AR130" s="205">
        <v>3</v>
      </c>
      <c r="AS130" s="205">
        <v>1</v>
      </c>
      <c r="AT130" s="205">
        <v>0</v>
      </c>
      <c r="AU130" s="205">
        <v>0</v>
      </c>
      <c r="AV130" s="205">
        <v>0</v>
      </c>
      <c r="AW130" s="205">
        <v>0</v>
      </c>
      <c r="AX130" s="205">
        <v>0</v>
      </c>
      <c r="AY130" s="205">
        <v>0</v>
      </c>
      <c r="AZ130" s="205">
        <v>0</v>
      </c>
      <c r="BA130" s="205">
        <v>0</v>
      </c>
      <c r="BB130" s="205">
        <v>0</v>
      </c>
      <c r="BC130" s="205">
        <v>0</v>
      </c>
      <c r="BD130" s="205">
        <v>0</v>
      </c>
      <c r="BE130" s="205">
        <v>0</v>
      </c>
      <c r="BF130" s="205">
        <v>0</v>
      </c>
      <c r="BG130" s="205">
        <v>0</v>
      </c>
      <c r="BH130" s="205">
        <v>0</v>
      </c>
      <c r="BI130" s="205">
        <v>0</v>
      </c>
      <c r="BJ130" s="205"/>
      <c r="BK130" s="205"/>
      <c r="BL130" s="205"/>
      <c r="BM130" s="205"/>
      <c r="BN130" s="205"/>
      <c r="BO130" s="204"/>
      <c r="BP130" s="197"/>
      <c r="BQ130" s="197"/>
      <c r="BR130" s="197"/>
      <c r="BS130" s="197"/>
      <c r="BT130" s="197"/>
      <c r="BU130" s="197"/>
      <c r="BV130" s="197"/>
      <c r="BW130" s="197"/>
      <c r="BX130" s="197"/>
      <c r="BY130" s="197"/>
      <c r="BZ130" s="197"/>
      <c r="CA130" s="197"/>
      <c r="CB130" s="197"/>
      <c r="CC130" s="197"/>
      <c r="CD130" s="197"/>
      <c r="CE130" s="197"/>
      <c r="CF130" s="197"/>
      <c r="CG130" s="197"/>
      <c r="CH130" s="197"/>
      <c r="CI130" s="197"/>
      <c r="CJ130" s="197"/>
      <c r="CK130" s="197"/>
      <c r="CL130" s="197"/>
      <c r="CM130" s="197"/>
      <c r="CN130" s="197"/>
      <c r="CO130" s="197"/>
      <c r="CP130" s="197"/>
      <c r="CQ130" s="197"/>
      <c r="CR130" s="197"/>
      <c r="CS130" s="197"/>
      <c r="CT130" s="197"/>
      <c r="CU130" s="197"/>
      <c r="CV130" s="197"/>
      <c r="CW130" s="197"/>
      <c r="CX130" s="197"/>
      <c r="CY130" s="197"/>
      <c r="CZ130" s="197"/>
      <c r="DA130" s="197"/>
      <c r="DB130" s="197"/>
      <c r="DC130" s="197"/>
      <c r="DD130" s="197"/>
      <c r="DE130" s="197"/>
      <c r="DF130" s="197"/>
      <c r="DG130" s="197"/>
      <c r="DH130" s="197"/>
      <c r="DI130" s="197"/>
      <c r="DJ130" s="197"/>
      <c r="DK130" s="197"/>
      <c r="DL130" s="197"/>
      <c r="DM130" s="197"/>
      <c r="DN130" s="197"/>
      <c r="DO130" s="197"/>
      <c r="DP130" s="197"/>
      <c r="DQ130" s="197"/>
      <c r="DR130" s="197"/>
      <c r="DS130" s="197"/>
      <c r="DT130" s="197"/>
      <c r="DU130" s="197"/>
      <c r="DV130" s="197"/>
      <c r="DW130" s="197"/>
      <c r="DX130" s="197"/>
      <c r="DY130" s="197"/>
      <c r="DZ130" s="197"/>
      <c r="EA130" s="197"/>
      <c r="EB130" s="197"/>
      <c r="EC130" s="197"/>
      <c r="ED130" s="197"/>
      <c r="EE130" s="197"/>
      <c r="EF130" s="197"/>
      <c r="EG130" s="197"/>
      <c r="EH130" s="197"/>
      <c r="EI130" s="197"/>
      <c r="EJ130" s="197"/>
      <c r="EK130" s="197"/>
      <c r="EL130" s="197"/>
      <c r="EM130" s="197"/>
      <c r="EN130" s="197"/>
      <c r="EO130" s="197"/>
      <c r="EP130" s="197"/>
      <c r="EQ130" s="197"/>
      <c r="ER130" s="197"/>
      <c r="ES130" s="197"/>
      <c r="ET130" s="197"/>
      <c r="EU130" s="197"/>
      <c r="EV130" s="197"/>
      <c r="EW130" s="197"/>
      <c r="EX130" s="197"/>
      <c r="EY130" s="197"/>
      <c r="EZ130" s="197"/>
      <c r="FA130" s="197"/>
      <c r="FB130" s="197"/>
      <c r="FC130" s="197"/>
      <c r="FD130" s="197"/>
      <c r="FE130" s="197"/>
      <c r="FF130" s="197"/>
      <c r="FG130" s="197"/>
      <c r="FH130" s="197"/>
      <c r="FI130" s="197"/>
      <c r="FJ130" s="197"/>
      <c r="FK130" s="197"/>
      <c r="FL130" s="197"/>
      <c r="FM130" s="197"/>
      <c r="FN130" s="197"/>
      <c r="FO130" s="197"/>
      <c r="FP130" s="197"/>
      <c r="FQ130" s="197"/>
      <c r="FR130" s="197"/>
      <c r="FS130" s="197"/>
      <c r="FT130" s="197"/>
      <c r="FU130" s="197"/>
      <c r="FV130" s="197"/>
      <c r="FW130" s="197"/>
      <c r="FX130" s="197"/>
      <c r="FY130" s="197"/>
      <c r="FZ130" s="197"/>
      <c r="GA130" s="197"/>
      <c r="GB130" s="197"/>
      <c r="GC130" s="197"/>
      <c r="GD130" s="197"/>
      <c r="GE130" s="197"/>
      <c r="GF130" s="197"/>
      <c r="GG130" s="197"/>
      <c r="GH130" s="197"/>
      <c r="GI130" s="197"/>
      <c r="GJ130" s="197"/>
      <c r="GK130" s="197"/>
      <c r="GL130" s="197"/>
      <c r="GM130" s="197"/>
      <c r="GN130" s="197"/>
      <c r="GO130" s="197"/>
      <c r="GP130" s="197"/>
      <c r="GQ130" s="197"/>
      <c r="GR130" s="197"/>
      <c r="GS130" s="197"/>
      <c r="GT130" s="197"/>
      <c r="GU130" s="197"/>
      <c r="GV130" s="197"/>
      <c r="GW130" s="197"/>
      <c r="GX130" s="197"/>
      <c r="GY130" s="197"/>
      <c r="GZ130" s="197"/>
      <c r="HA130" s="197"/>
      <c r="HB130" s="197"/>
      <c r="HC130" s="197"/>
      <c r="HD130" s="197"/>
      <c r="HE130" s="197"/>
      <c r="HF130" s="197"/>
      <c r="HG130" s="197"/>
      <c r="HH130" s="197"/>
      <c r="HI130" s="197"/>
      <c r="HJ130" s="197"/>
      <c r="HK130" s="197"/>
      <c r="HL130" s="197"/>
      <c r="HM130" s="197"/>
      <c r="HN130" s="197"/>
      <c r="HO130" s="197"/>
      <c r="HP130" s="197"/>
      <c r="HQ130" s="197"/>
      <c r="HR130" s="197"/>
      <c r="HS130" s="197"/>
      <c r="HT130" s="197"/>
      <c r="HU130" s="197"/>
      <c r="HV130" s="197"/>
      <c r="HW130" s="197"/>
      <c r="HX130" s="197"/>
      <c r="HY130" s="197"/>
      <c r="HZ130" s="197"/>
      <c r="IA130" s="197"/>
      <c r="IB130" s="197"/>
      <c r="IC130" s="197"/>
      <c r="ID130" s="197"/>
      <c r="IE130" s="197"/>
      <c r="IF130" s="197"/>
      <c r="IG130" s="197"/>
      <c r="IH130" s="197"/>
      <c r="II130" s="197"/>
      <c r="IJ130" s="197"/>
      <c r="IK130" s="197"/>
      <c r="IL130" s="197"/>
      <c r="IM130" s="197"/>
      <c r="IN130" s="197"/>
      <c r="IO130" s="197"/>
      <c r="IP130" s="197"/>
      <c r="IQ130" s="197"/>
      <c r="IR130" s="197"/>
      <c r="IS130" s="197"/>
      <c r="IT130" s="197"/>
      <c r="IU130" s="197"/>
      <c r="IV130" s="197"/>
      <c r="IW130" s="197"/>
    </row>
    <row r="131" spans="1:257">
      <c r="A131" s="208">
        <v>8</v>
      </c>
      <c r="B131" s="205" t="s">
        <v>910</v>
      </c>
      <c r="C131" s="205" t="str">
        <f t="shared" si="42"/>
        <v>CHARLIE WELLMAN</v>
      </c>
      <c r="D131" s="205">
        <v>6</v>
      </c>
      <c r="E131" s="209">
        <v>269</v>
      </c>
      <c r="F131" s="209">
        <v>122</v>
      </c>
      <c r="G131" s="209">
        <v>0</v>
      </c>
      <c r="H131" s="206">
        <f t="shared" si="43"/>
        <v>0.47674418604651164</v>
      </c>
      <c r="I131" s="207"/>
      <c r="J131" s="205">
        <f t="shared" si="44"/>
        <v>52</v>
      </c>
      <c r="K131" s="205">
        <f t="shared" si="45"/>
        <v>31</v>
      </c>
      <c r="L131" s="205">
        <f t="shared" si="46"/>
        <v>0</v>
      </c>
      <c r="M131" s="206">
        <f t="shared" si="47"/>
        <v>0.59615384615384615</v>
      </c>
      <c r="N131" s="205">
        <v>2</v>
      </c>
      <c r="O131" s="205">
        <v>1</v>
      </c>
      <c r="P131" s="205">
        <v>0</v>
      </c>
      <c r="Q131" s="205">
        <v>0</v>
      </c>
      <c r="R131" s="205">
        <v>0</v>
      </c>
      <c r="S131" s="205">
        <v>0</v>
      </c>
      <c r="T131" s="205">
        <v>1</v>
      </c>
      <c r="U131" s="205">
        <v>0</v>
      </c>
      <c r="V131" s="205">
        <v>0</v>
      </c>
      <c r="W131" s="205">
        <v>1</v>
      </c>
      <c r="X131" s="205">
        <v>0</v>
      </c>
      <c r="Y131" s="205">
        <v>0</v>
      </c>
      <c r="Z131" s="205">
        <v>1</v>
      </c>
      <c r="AA131" s="205">
        <v>1</v>
      </c>
      <c r="AB131" s="205">
        <v>0</v>
      </c>
      <c r="AC131" s="205">
        <v>2</v>
      </c>
      <c r="AD131" s="205">
        <v>1</v>
      </c>
      <c r="AE131" s="205">
        <v>0</v>
      </c>
      <c r="AF131" s="205">
        <v>5</v>
      </c>
      <c r="AG131" s="205">
        <v>3</v>
      </c>
      <c r="AH131" s="205">
        <v>0</v>
      </c>
      <c r="AI131" s="205">
        <v>5</v>
      </c>
      <c r="AJ131" s="205">
        <v>4</v>
      </c>
      <c r="AK131" s="205">
        <v>0</v>
      </c>
      <c r="AL131" s="205">
        <v>4</v>
      </c>
      <c r="AM131" s="205">
        <v>3</v>
      </c>
      <c r="AN131" s="205">
        <v>0</v>
      </c>
      <c r="AO131" s="205">
        <v>5</v>
      </c>
      <c r="AP131" s="205">
        <v>4</v>
      </c>
      <c r="AQ131" s="205">
        <v>0</v>
      </c>
      <c r="AR131" s="205">
        <v>4</v>
      </c>
      <c r="AS131" s="205">
        <v>1</v>
      </c>
      <c r="AT131" s="205">
        <v>0</v>
      </c>
      <c r="AU131" s="205">
        <v>3</v>
      </c>
      <c r="AV131" s="205">
        <v>1</v>
      </c>
      <c r="AW131" s="205">
        <v>0</v>
      </c>
      <c r="AX131" s="205">
        <v>4</v>
      </c>
      <c r="AY131" s="205">
        <v>2</v>
      </c>
      <c r="AZ131" s="205">
        <v>0</v>
      </c>
      <c r="BA131" s="205">
        <v>4</v>
      </c>
      <c r="BB131" s="205">
        <v>3</v>
      </c>
      <c r="BC131" s="205">
        <v>0</v>
      </c>
      <c r="BD131" s="205">
        <v>6</v>
      </c>
      <c r="BE131" s="205">
        <v>5</v>
      </c>
      <c r="BF131" s="205">
        <v>0</v>
      </c>
      <c r="BG131" s="205">
        <v>5</v>
      </c>
      <c r="BH131" s="205">
        <v>2</v>
      </c>
      <c r="BI131" s="205">
        <v>0</v>
      </c>
      <c r="BJ131" s="205"/>
      <c r="BK131" s="205"/>
      <c r="BL131" s="205"/>
      <c r="BM131" s="205"/>
      <c r="BN131" s="205"/>
      <c r="BO131" s="204"/>
      <c r="BP131" s="197"/>
      <c r="BQ131" s="197"/>
      <c r="BR131" s="197"/>
      <c r="BS131" s="197"/>
      <c r="BT131" s="197"/>
      <c r="BU131" s="197"/>
      <c r="BV131" s="197"/>
      <c r="BW131" s="197"/>
      <c r="BX131" s="197"/>
      <c r="BY131" s="197"/>
      <c r="BZ131" s="197"/>
      <c r="CA131" s="197"/>
      <c r="CB131" s="197"/>
      <c r="CC131" s="197"/>
      <c r="CD131" s="197"/>
      <c r="CE131" s="197"/>
      <c r="CF131" s="197"/>
      <c r="CG131" s="197"/>
      <c r="CH131" s="197"/>
      <c r="CI131" s="197"/>
      <c r="CJ131" s="197"/>
      <c r="CK131" s="197"/>
      <c r="CL131" s="197"/>
      <c r="CM131" s="197"/>
      <c r="CN131" s="197"/>
      <c r="CO131" s="197"/>
      <c r="CP131" s="197"/>
      <c r="CQ131" s="197"/>
      <c r="CR131" s="197"/>
      <c r="CS131" s="197"/>
      <c r="CT131" s="197"/>
      <c r="CU131" s="197"/>
      <c r="CV131" s="197"/>
      <c r="CW131" s="197"/>
      <c r="CX131" s="197"/>
      <c r="CY131" s="197"/>
      <c r="CZ131" s="197"/>
      <c r="DA131" s="197"/>
      <c r="DB131" s="197"/>
      <c r="DC131" s="197"/>
      <c r="DD131" s="197"/>
      <c r="DE131" s="197"/>
      <c r="DF131" s="197"/>
      <c r="DG131" s="197"/>
      <c r="DH131" s="197"/>
      <c r="DI131" s="197"/>
      <c r="DJ131" s="197"/>
      <c r="DK131" s="197"/>
      <c r="DL131" s="197"/>
      <c r="DM131" s="197"/>
      <c r="DN131" s="197"/>
      <c r="DO131" s="197"/>
      <c r="DP131" s="197"/>
      <c r="DQ131" s="197"/>
      <c r="DR131" s="197"/>
      <c r="DS131" s="197"/>
      <c r="DT131" s="197"/>
      <c r="DU131" s="197"/>
      <c r="DV131" s="197"/>
      <c r="DW131" s="197"/>
      <c r="DX131" s="197"/>
      <c r="DY131" s="197"/>
      <c r="DZ131" s="197"/>
      <c r="EA131" s="197"/>
      <c r="EB131" s="197"/>
      <c r="EC131" s="197"/>
      <c r="ED131" s="197"/>
      <c r="EE131" s="197"/>
      <c r="EF131" s="197"/>
      <c r="EG131" s="197"/>
      <c r="EH131" s="197"/>
      <c r="EI131" s="197"/>
      <c r="EJ131" s="197"/>
      <c r="EK131" s="197"/>
      <c r="EL131" s="197"/>
      <c r="EM131" s="197"/>
      <c r="EN131" s="197"/>
      <c r="EO131" s="197"/>
      <c r="EP131" s="197"/>
      <c r="EQ131" s="197"/>
      <c r="ER131" s="197"/>
      <c r="ES131" s="197"/>
      <c r="ET131" s="197"/>
      <c r="EU131" s="197"/>
      <c r="EV131" s="197"/>
      <c r="EW131" s="197"/>
      <c r="EX131" s="197"/>
      <c r="EY131" s="197"/>
      <c r="EZ131" s="197"/>
      <c r="FA131" s="197"/>
      <c r="FB131" s="197"/>
      <c r="FC131" s="197"/>
      <c r="FD131" s="197"/>
      <c r="FE131" s="197"/>
      <c r="FF131" s="197"/>
      <c r="FG131" s="197"/>
      <c r="FH131" s="197"/>
      <c r="FI131" s="197"/>
      <c r="FJ131" s="197"/>
      <c r="FK131" s="197"/>
      <c r="FL131" s="197"/>
      <c r="FM131" s="197"/>
      <c r="FN131" s="197"/>
      <c r="FO131" s="197"/>
      <c r="FP131" s="197"/>
      <c r="FQ131" s="197"/>
      <c r="FR131" s="197"/>
      <c r="FS131" s="197"/>
      <c r="FT131" s="197"/>
      <c r="FU131" s="197"/>
      <c r="FV131" s="197"/>
      <c r="FW131" s="197"/>
      <c r="FX131" s="197"/>
      <c r="FY131" s="197"/>
      <c r="FZ131" s="197"/>
      <c r="GA131" s="197"/>
      <c r="GB131" s="197"/>
      <c r="GC131" s="197"/>
      <c r="GD131" s="197"/>
      <c r="GE131" s="197"/>
      <c r="GF131" s="197"/>
      <c r="GG131" s="197"/>
      <c r="GH131" s="197"/>
      <c r="GI131" s="197"/>
      <c r="GJ131" s="197"/>
      <c r="GK131" s="197"/>
      <c r="GL131" s="197"/>
      <c r="GM131" s="197"/>
      <c r="GN131" s="197"/>
      <c r="GO131" s="197"/>
      <c r="GP131" s="197"/>
      <c r="GQ131" s="197"/>
      <c r="GR131" s="197"/>
      <c r="GS131" s="197"/>
      <c r="GT131" s="197"/>
      <c r="GU131" s="197"/>
      <c r="GV131" s="197"/>
      <c r="GW131" s="197"/>
      <c r="GX131" s="197"/>
      <c r="GY131" s="197"/>
      <c r="GZ131" s="197"/>
      <c r="HA131" s="197"/>
      <c r="HB131" s="197"/>
      <c r="HC131" s="197"/>
      <c r="HD131" s="197"/>
      <c r="HE131" s="197"/>
      <c r="HF131" s="197"/>
      <c r="HG131" s="197"/>
      <c r="HH131" s="197"/>
      <c r="HI131" s="197"/>
      <c r="HJ131" s="197"/>
      <c r="HK131" s="197"/>
      <c r="HL131" s="197"/>
      <c r="HM131" s="197"/>
      <c r="HN131" s="197"/>
      <c r="HO131" s="197"/>
      <c r="HP131" s="197"/>
      <c r="HQ131" s="197"/>
      <c r="HR131" s="197"/>
      <c r="HS131" s="197"/>
      <c r="HT131" s="197"/>
      <c r="HU131" s="197"/>
      <c r="HV131" s="197"/>
      <c r="HW131" s="197"/>
      <c r="HX131" s="197"/>
      <c r="HY131" s="197"/>
      <c r="HZ131" s="197"/>
      <c r="IA131" s="197"/>
      <c r="IB131" s="197"/>
      <c r="IC131" s="197"/>
      <c r="ID131" s="197"/>
      <c r="IE131" s="197"/>
      <c r="IF131" s="197"/>
      <c r="IG131" s="197"/>
      <c r="IH131" s="197"/>
      <c r="II131" s="197"/>
      <c r="IJ131" s="197"/>
      <c r="IK131" s="197"/>
      <c r="IL131" s="197"/>
      <c r="IM131" s="197"/>
      <c r="IN131" s="197"/>
      <c r="IO131" s="197"/>
      <c r="IP131" s="197"/>
      <c r="IQ131" s="197"/>
      <c r="IR131" s="197"/>
      <c r="IS131" s="197"/>
      <c r="IT131" s="197"/>
      <c r="IU131" s="197"/>
      <c r="IV131" s="197"/>
      <c r="IW131" s="197"/>
    </row>
    <row r="132" spans="1:257">
      <c r="A132" s="208">
        <v>9</v>
      </c>
      <c r="B132" s="205" t="s">
        <v>928</v>
      </c>
      <c r="C132" s="205" t="str">
        <f t="shared" si="42"/>
        <v>MIKE SCHROEDER</v>
      </c>
      <c r="D132" s="205">
        <v>5</v>
      </c>
      <c r="E132" s="205">
        <v>241</v>
      </c>
      <c r="F132" s="205">
        <v>123</v>
      </c>
      <c r="G132" s="205">
        <v>1</v>
      </c>
      <c r="H132" s="206">
        <f t="shared" si="43"/>
        <v>0.46511627906976744</v>
      </c>
      <c r="I132" s="207"/>
      <c r="J132" s="205">
        <f t="shared" si="44"/>
        <v>62</v>
      </c>
      <c r="K132" s="205">
        <f t="shared" si="45"/>
        <v>30</v>
      </c>
      <c r="L132" s="205">
        <f t="shared" si="46"/>
        <v>1</v>
      </c>
      <c r="M132" s="206">
        <f t="shared" si="47"/>
        <v>0.4838709677419355</v>
      </c>
      <c r="N132" s="205">
        <v>5</v>
      </c>
      <c r="O132" s="205">
        <v>2</v>
      </c>
      <c r="P132" s="205">
        <v>0</v>
      </c>
      <c r="Q132" s="205">
        <v>5</v>
      </c>
      <c r="R132" s="205">
        <v>3</v>
      </c>
      <c r="S132" s="205">
        <v>0</v>
      </c>
      <c r="T132" s="205">
        <v>3</v>
      </c>
      <c r="U132" s="205">
        <v>2</v>
      </c>
      <c r="V132" s="205">
        <v>0</v>
      </c>
      <c r="W132" s="205">
        <v>4</v>
      </c>
      <c r="X132" s="205">
        <v>1</v>
      </c>
      <c r="Y132" s="205">
        <v>0</v>
      </c>
      <c r="Z132" s="205">
        <v>3</v>
      </c>
      <c r="AA132" s="205">
        <v>2</v>
      </c>
      <c r="AB132" s="205">
        <v>0</v>
      </c>
      <c r="AC132" s="205">
        <v>3</v>
      </c>
      <c r="AD132" s="205">
        <v>0</v>
      </c>
      <c r="AE132" s="205">
        <v>0</v>
      </c>
      <c r="AF132" s="205">
        <v>4</v>
      </c>
      <c r="AG132" s="205">
        <v>2</v>
      </c>
      <c r="AH132" s="205">
        <v>0</v>
      </c>
      <c r="AI132" s="205">
        <v>6</v>
      </c>
      <c r="AJ132" s="205">
        <v>2</v>
      </c>
      <c r="AK132" s="205">
        <v>0</v>
      </c>
      <c r="AL132" s="205">
        <v>4</v>
      </c>
      <c r="AM132" s="205">
        <v>3</v>
      </c>
      <c r="AN132" s="205">
        <v>0</v>
      </c>
      <c r="AO132" s="205">
        <v>6</v>
      </c>
      <c r="AP132" s="205">
        <v>1</v>
      </c>
      <c r="AQ132" s="205">
        <v>0</v>
      </c>
      <c r="AR132" s="205">
        <v>4</v>
      </c>
      <c r="AS132" s="205">
        <v>1</v>
      </c>
      <c r="AT132" s="205">
        <v>0</v>
      </c>
      <c r="AU132" s="205">
        <v>4</v>
      </c>
      <c r="AV132" s="205">
        <v>2</v>
      </c>
      <c r="AW132" s="205">
        <v>0</v>
      </c>
      <c r="AX132" s="205">
        <v>4</v>
      </c>
      <c r="AY132" s="205">
        <v>2</v>
      </c>
      <c r="AZ132" s="205">
        <v>0</v>
      </c>
      <c r="BA132" s="205">
        <v>0</v>
      </c>
      <c r="BB132" s="205">
        <v>0</v>
      </c>
      <c r="BC132" s="205">
        <v>0</v>
      </c>
      <c r="BD132" s="205">
        <v>6</v>
      </c>
      <c r="BE132" s="205">
        <v>6</v>
      </c>
      <c r="BF132" s="205">
        <v>0</v>
      </c>
      <c r="BG132" s="205">
        <v>1</v>
      </c>
      <c r="BH132" s="205">
        <v>1</v>
      </c>
      <c r="BI132" s="205">
        <v>1</v>
      </c>
      <c r="BJ132" s="205"/>
      <c r="BK132" s="205"/>
      <c r="BL132" s="205"/>
      <c r="BM132" s="205"/>
      <c r="BN132" s="205"/>
      <c r="BO132" s="204"/>
      <c r="BP132" s="197"/>
      <c r="BQ132" s="197"/>
      <c r="BR132" s="197"/>
      <c r="BS132" s="197"/>
      <c r="BT132" s="197"/>
      <c r="BU132" s="197"/>
      <c r="BV132" s="197"/>
      <c r="BW132" s="197"/>
      <c r="BX132" s="197"/>
      <c r="BY132" s="197"/>
      <c r="BZ132" s="197"/>
      <c r="CA132" s="197"/>
      <c r="CB132" s="197"/>
      <c r="CC132" s="197"/>
      <c r="CD132" s="197"/>
      <c r="CE132" s="197"/>
      <c r="CF132" s="197"/>
      <c r="CG132" s="197"/>
      <c r="CH132" s="197"/>
      <c r="CI132" s="197"/>
      <c r="CJ132" s="197"/>
      <c r="CK132" s="197"/>
      <c r="CL132" s="197"/>
      <c r="CM132" s="197"/>
      <c r="CN132" s="197"/>
      <c r="CO132" s="197"/>
      <c r="CP132" s="197"/>
      <c r="CQ132" s="197"/>
      <c r="CR132" s="197"/>
      <c r="CS132" s="197"/>
      <c r="CT132" s="197"/>
      <c r="CU132" s="197"/>
      <c r="CV132" s="197"/>
      <c r="CW132" s="197"/>
      <c r="CX132" s="197"/>
      <c r="CY132" s="197"/>
      <c r="CZ132" s="197"/>
      <c r="DA132" s="197"/>
      <c r="DB132" s="197"/>
      <c r="DC132" s="197"/>
      <c r="DD132" s="197"/>
      <c r="DE132" s="197"/>
      <c r="DF132" s="197"/>
      <c r="DG132" s="197"/>
      <c r="DH132" s="197"/>
      <c r="DI132" s="197"/>
      <c r="DJ132" s="197"/>
      <c r="DK132" s="197"/>
      <c r="DL132" s="197"/>
      <c r="DM132" s="197"/>
      <c r="DN132" s="197"/>
      <c r="DO132" s="197"/>
      <c r="DP132" s="197"/>
      <c r="DQ132" s="197"/>
      <c r="DR132" s="197"/>
      <c r="DS132" s="197"/>
      <c r="DT132" s="197"/>
      <c r="DU132" s="197"/>
      <c r="DV132" s="197"/>
      <c r="DW132" s="197"/>
      <c r="DX132" s="197"/>
      <c r="DY132" s="197"/>
      <c r="DZ132" s="197"/>
      <c r="EA132" s="197"/>
      <c r="EB132" s="197"/>
      <c r="EC132" s="197"/>
      <c r="ED132" s="197"/>
      <c r="EE132" s="197"/>
      <c r="EF132" s="197"/>
      <c r="EG132" s="197"/>
      <c r="EH132" s="197"/>
      <c r="EI132" s="197"/>
      <c r="EJ132" s="197"/>
      <c r="EK132" s="197"/>
      <c r="EL132" s="197"/>
      <c r="EM132" s="197"/>
      <c r="EN132" s="197"/>
      <c r="EO132" s="197"/>
      <c r="EP132" s="197"/>
      <c r="EQ132" s="197"/>
      <c r="ER132" s="197"/>
      <c r="ES132" s="197"/>
      <c r="ET132" s="197"/>
      <c r="EU132" s="197"/>
      <c r="EV132" s="197"/>
      <c r="EW132" s="197"/>
      <c r="EX132" s="197"/>
      <c r="EY132" s="197"/>
      <c r="EZ132" s="197"/>
      <c r="FA132" s="197"/>
      <c r="FB132" s="197"/>
      <c r="FC132" s="197"/>
      <c r="FD132" s="197"/>
      <c r="FE132" s="197"/>
      <c r="FF132" s="197"/>
      <c r="FG132" s="197"/>
      <c r="FH132" s="197"/>
      <c r="FI132" s="197"/>
      <c r="FJ132" s="197"/>
      <c r="FK132" s="197"/>
      <c r="FL132" s="197"/>
      <c r="FM132" s="197"/>
      <c r="FN132" s="197"/>
      <c r="FO132" s="197"/>
      <c r="FP132" s="197"/>
      <c r="FQ132" s="197"/>
      <c r="FR132" s="197"/>
      <c r="FS132" s="197"/>
      <c r="FT132" s="197"/>
      <c r="FU132" s="197"/>
      <c r="FV132" s="197"/>
      <c r="FW132" s="197"/>
      <c r="FX132" s="197"/>
      <c r="FY132" s="197"/>
      <c r="FZ132" s="197"/>
      <c r="GA132" s="197"/>
      <c r="GB132" s="197"/>
      <c r="GC132" s="197"/>
      <c r="GD132" s="197"/>
      <c r="GE132" s="197"/>
      <c r="GF132" s="197"/>
      <c r="GG132" s="197"/>
      <c r="GH132" s="197"/>
      <c r="GI132" s="197"/>
      <c r="GJ132" s="197"/>
      <c r="GK132" s="197"/>
      <c r="GL132" s="197"/>
      <c r="GM132" s="197"/>
      <c r="GN132" s="197"/>
      <c r="GO132" s="197"/>
      <c r="GP132" s="197"/>
      <c r="GQ132" s="197"/>
      <c r="GR132" s="197"/>
      <c r="GS132" s="197"/>
      <c r="GT132" s="197"/>
      <c r="GU132" s="197"/>
      <c r="GV132" s="197"/>
      <c r="GW132" s="197"/>
      <c r="GX132" s="197"/>
      <c r="GY132" s="197"/>
      <c r="GZ132" s="197"/>
      <c r="HA132" s="197"/>
      <c r="HB132" s="197"/>
      <c r="HC132" s="197"/>
      <c r="HD132" s="197"/>
      <c r="HE132" s="197"/>
      <c r="HF132" s="197"/>
      <c r="HG132" s="197"/>
      <c r="HH132" s="197"/>
      <c r="HI132" s="197"/>
      <c r="HJ132" s="197"/>
      <c r="HK132" s="197"/>
      <c r="HL132" s="197"/>
      <c r="HM132" s="197"/>
      <c r="HN132" s="197"/>
      <c r="HO132" s="197"/>
      <c r="HP132" s="197"/>
      <c r="HQ132" s="197"/>
      <c r="HR132" s="197"/>
      <c r="HS132" s="197"/>
      <c r="HT132" s="197"/>
      <c r="HU132" s="197"/>
      <c r="HV132" s="197"/>
      <c r="HW132" s="197"/>
      <c r="HX132" s="197"/>
      <c r="HY132" s="197"/>
      <c r="HZ132" s="197"/>
      <c r="IA132" s="197"/>
      <c r="IB132" s="197"/>
      <c r="IC132" s="197"/>
      <c r="ID132" s="197"/>
      <c r="IE132" s="197"/>
      <c r="IF132" s="197"/>
      <c r="IG132" s="197"/>
      <c r="IH132" s="197"/>
      <c r="II132" s="197"/>
      <c r="IJ132" s="197"/>
      <c r="IK132" s="197"/>
      <c r="IL132" s="197"/>
      <c r="IM132" s="197"/>
      <c r="IN132" s="197"/>
      <c r="IO132" s="197"/>
      <c r="IP132" s="197"/>
      <c r="IQ132" s="197"/>
      <c r="IR132" s="197"/>
      <c r="IS132" s="197"/>
      <c r="IT132" s="197"/>
      <c r="IU132" s="197"/>
      <c r="IV132" s="197"/>
      <c r="IW132" s="197"/>
    </row>
    <row r="133" spans="1:257">
      <c r="A133" s="208">
        <v>10</v>
      </c>
      <c r="B133" s="205" t="s">
        <v>1016</v>
      </c>
      <c r="C133" s="205" t="str">
        <f t="shared" si="42"/>
        <v>STEVE FLOYD</v>
      </c>
      <c r="D133" s="205">
        <v>2</v>
      </c>
      <c r="E133" s="209">
        <v>86</v>
      </c>
      <c r="F133" s="209">
        <v>41</v>
      </c>
      <c r="G133" s="209">
        <v>0</v>
      </c>
      <c r="H133" s="206">
        <f t="shared" si="43"/>
        <v>0.6097560975609756</v>
      </c>
      <c r="I133" s="207"/>
      <c r="J133" s="205">
        <f t="shared" si="44"/>
        <v>47</v>
      </c>
      <c r="K133" s="205">
        <f t="shared" si="45"/>
        <v>22</v>
      </c>
      <c r="L133" s="205">
        <f t="shared" si="46"/>
        <v>0</v>
      </c>
      <c r="M133" s="206">
        <f t="shared" si="47"/>
        <v>0.46808510638297873</v>
      </c>
      <c r="N133" s="205">
        <v>1</v>
      </c>
      <c r="O133" s="205">
        <v>0</v>
      </c>
      <c r="P133" s="205">
        <v>0</v>
      </c>
      <c r="Q133" s="205">
        <v>5</v>
      </c>
      <c r="R133" s="205">
        <v>3</v>
      </c>
      <c r="S133" s="205">
        <v>0</v>
      </c>
      <c r="T133" s="205">
        <v>1</v>
      </c>
      <c r="U133" s="205">
        <v>0</v>
      </c>
      <c r="V133" s="205">
        <v>0</v>
      </c>
      <c r="W133" s="205">
        <v>4</v>
      </c>
      <c r="X133" s="205">
        <v>3</v>
      </c>
      <c r="Y133" s="205">
        <v>0</v>
      </c>
      <c r="Z133" s="205">
        <v>2</v>
      </c>
      <c r="AA133" s="205">
        <v>0</v>
      </c>
      <c r="AB133" s="205">
        <v>0</v>
      </c>
      <c r="AC133" s="205">
        <v>0</v>
      </c>
      <c r="AD133" s="205">
        <v>0</v>
      </c>
      <c r="AE133" s="205">
        <v>0</v>
      </c>
      <c r="AF133" s="205">
        <v>3</v>
      </c>
      <c r="AG133" s="205">
        <v>1</v>
      </c>
      <c r="AH133" s="205">
        <v>0</v>
      </c>
      <c r="AI133" s="205">
        <v>0</v>
      </c>
      <c r="AJ133" s="205">
        <v>0</v>
      </c>
      <c r="AK133" s="205">
        <v>0</v>
      </c>
      <c r="AL133" s="205">
        <v>4</v>
      </c>
      <c r="AM133" s="205">
        <v>1</v>
      </c>
      <c r="AN133" s="205">
        <v>0</v>
      </c>
      <c r="AO133" s="205">
        <v>4</v>
      </c>
      <c r="AP133" s="205">
        <v>3</v>
      </c>
      <c r="AQ133" s="205">
        <v>0</v>
      </c>
      <c r="AR133" s="205">
        <v>3</v>
      </c>
      <c r="AS133" s="205">
        <v>1</v>
      </c>
      <c r="AT133" s="205">
        <v>0</v>
      </c>
      <c r="AU133" s="205">
        <v>3</v>
      </c>
      <c r="AV133" s="205">
        <v>1</v>
      </c>
      <c r="AW133" s="205">
        <v>0</v>
      </c>
      <c r="AX133" s="205">
        <v>4</v>
      </c>
      <c r="AY133" s="205">
        <v>3</v>
      </c>
      <c r="AZ133" s="205">
        <v>0</v>
      </c>
      <c r="BA133" s="205">
        <v>4</v>
      </c>
      <c r="BB133" s="205">
        <v>1</v>
      </c>
      <c r="BC133" s="205">
        <v>0</v>
      </c>
      <c r="BD133" s="205">
        <v>6</v>
      </c>
      <c r="BE133" s="205">
        <v>4</v>
      </c>
      <c r="BF133" s="205">
        <v>0</v>
      </c>
      <c r="BG133" s="205">
        <v>3</v>
      </c>
      <c r="BH133" s="205">
        <v>1</v>
      </c>
      <c r="BI133" s="205">
        <v>0</v>
      </c>
      <c r="BJ133" s="205"/>
      <c r="BK133" s="205"/>
      <c r="BL133" s="205"/>
      <c r="BM133" s="205"/>
      <c r="BN133" s="205"/>
      <c r="BO133" s="204"/>
      <c r="BP133" s="197"/>
      <c r="BQ133" s="197"/>
      <c r="BR133" s="197"/>
      <c r="BS133" s="197"/>
      <c r="BT133" s="197"/>
      <c r="BU133" s="197"/>
      <c r="BV133" s="197"/>
      <c r="BW133" s="197"/>
      <c r="BX133" s="197"/>
      <c r="BY133" s="197"/>
      <c r="BZ133" s="197"/>
      <c r="CA133" s="197"/>
      <c r="CB133" s="197"/>
      <c r="CC133" s="197"/>
      <c r="CD133" s="197"/>
      <c r="CE133" s="197"/>
      <c r="CF133" s="197"/>
      <c r="CG133" s="197"/>
      <c r="CH133" s="197"/>
      <c r="CI133" s="197"/>
      <c r="CJ133" s="197"/>
      <c r="CK133" s="197"/>
      <c r="CL133" s="197"/>
      <c r="CM133" s="197"/>
      <c r="CN133" s="197"/>
      <c r="CO133" s="197"/>
      <c r="CP133" s="197"/>
      <c r="CQ133" s="197"/>
      <c r="CR133" s="197"/>
      <c r="CS133" s="197"/>
      <c r="CT133" s="197"/>
      <c r="CU133" s="197"/>
      <c r="CV133" s="197"/>
      <c r="CW133" s="197"/>
      <c r="CX133" s="197"/>
      <c r="CY133" s="197"/>
      <c r="CZ133" s="197"/>
      <c r="DA133" s="197"/>
      <c r="DB133" s="197"/>
      <c r="DC133" s="197"/>
      <c r="DD133" s="197"/>
      <c r="DE133" s="197"/>
      <c r="DF133" s="197"/>
      <c r="DG133" s="197"/>
      <c r="DH133" s="197"/>
      <c r="DI133" s="197"/>
      <c r="DJ133" s="197"/>
      <c r="DK133" s="197"/>
      <c r="DL133" s="197"/>
      <c r="DM133" s="197"/>
      <c r="DN133" s="197"/>
      <c r="DO133" s="197"/>
      <c r="DP133" s="197"/>
      <c r="DQ133" s="197"/>
      <c r="DR133" s="197"/>
      <c r="DS133" s="197"/>
      <c r="DT133" s="197"/>
      <c r="DU133" s="197"/>
      <c r="DV133" s="197"/>
      <c r="DW133" s="197"/>
      <c r="DX133" s="197"/>
      <c r="DY133" s="197"/>
      <c r="DZ133" s="197"/>
      <c r="EA133" s="197"/>
      <c r="EB133" s="197"/>
      <c r="EC133" s="197"/>
      <c r="ED133" s="197"/>
      <c r="EE133" s="197"/>
      <c r="EF133" s="197"/>
      <c r="EG133" s="197"/>
      <c r="EH133" s="197"/>
      <c r="EI133" s="197"/>
      <c r="EJ133" s="197"/>
      <c r="EK133" s="197"/>
      <c r="EL133" s="197"/>
      <c r="EM133" s="197"/>
      <c r="EN133" s="197"/>
      <c r="EO133" s="197"/>
      <c r="EP133" s="197"/>
      <c r="EQ133" s="197"/>
      <c r="ER133" s="197"/>
      <c r="ES133" s="197"/>
      <c r="ET133" s="197"/>
      <c r="EU133" s="197"/>
      <c r="EV133" s="197"/>
      <c r="EW133" s="197"/>
      <c r="EX133" s="197"/>
      <c r="EY133" s="197"/>
      <c r="EZ133" s="197"/>
      <c r="FA133" s="197"/>
      <c r="FB133" s="197"/>
      <c r="FC133" s="197"/>
      <c r="FD133" s="197"/>
      <c r="FE133" s="197"/>
      <c r="FF133" s="197"/>
      <c r="FG133" s="197"/>
      <c r="FH133" s="197"/>
      <c r="FI133" s="197"/>
      <c r="FJ133" s="197"/>
      <c r="FK133" s="197"/>
      <c r="FL133" s="197"/>
      <c r="FM133" s="197"/>
      <c r="FN133" s="197"/>
      <c r="FO133" s="197"/>
      <c r="FP133" s="197"/>
      <c r="FQ133" s="197"/>
      <c r="FR133" s="197"/>
      <c r="FS133" s="197"/>
      <c r="FT133" s="197"/>
      <c r="FU133" s="197"/>
      <c r="FV133" s="197"/>
      <c r="FW133" s="197"/>
      <c r="FX133" s="197"/>
      <c r="FY133" s="197"/>
      <c r="FZ133" s="197"/>
      <c r="GA133" s="197"/>
      <c r="GB133" s="197"/>
      <c r="GC133" s="197"/>
      <c r="GD133" s="197"/>
      <c r="GE133" s="197"/>
      <c r="GF133" s="197"/>
      <c r="GG133" s="197"/>
      <c r="GH133" s="197"/>
      <c r="GI133" s="197"/>
      <c r="GJ133" s="197"/>
      <c r="GK133" s="197"/>
      <c r="GL133" s="197"/>
      <c r="GM133" s="197"/>
      <c r="GN133" s="197"/>
      <c r="GO133" s="197"/>
      <c r="GP133" s="197"/>
      <c r="GQ133" s="197"/>
      <c r="GR133" s="197"/>
      <c r="GS133" s="197"/>
      <c r="GT133" s="197"/>
      <c r="GU133" s="197"/>
      <c r="GV133" s="197"/>
      <c r="GW133" s="197"/>
      <c r="GX133" s="197"/>
      <c r="GY133" s="197"/>
      <c r="GZ133" s="197"/>
      <c r="HA133" s="197"/>
      <c r="HB133" s="197"/>
      <c r="HC133" s="197"/>
      <c r="HD133" s="197"/>
      <c r="HE133" s="197"/>
      <c r="HF133" s="197"/>
      <c r="HG133" s="197"/>
      <c r="HH133" s="197"/>
      <c r="HI133" s="197"/>
      <c r="HJ133" s="197"/>
      <c r="HK133" s="197"/>
      <c r="HL133" s="197"/>
      <c r="HM133" s="197"/>
      <c r="HN133" s="197"/>
      <c r="HO133" s="197"/>
      <c r="HP133" s="197"/>
      <c r="HQ133" s="197"/>
      <c r="HR133" s="197"/>
      <c r="HS133" s="197"/>
      <c r="HT133" s="197"/>
      <c r="HU133" s="197"/>
      <c r="HV133" s="197"/>
      <c r="HW133" s="197"/>
      <c r="HX133" s="197"/>
      <c r="HY133" s="197"/>
      <c r="HZ133" s="197"/>
      <c r="IA133" s="197"/>
      <c r="IB133" s="197"/>
      <c r="IC133" s="197"/>
      <c r="ID133" s="197"/>
      <c r="IE133" s="197"/>
      <c r="IF133" s="197"/>
      <c r="IG133" s="197"/>
      <c r="IH133" s="197"/>
      <c r="II133" s="197"/>
      <c r="IJ133" s="197"/>
      <c r="IK133" s="197"/>
      <c r="IL133" s="197"/>
      <c r="IM133" s="197"/>
      <c r="IN133" s="197"/>
      <c r="IO133" s="197"/>
      <c r="IP133" s="197"/>
      <c r="IQ133" s="197"/>
      <c r="IR133" s="197"/>
      <c r="IS133" s="197"/>
      <c r="IT133" s="197"/>
      <c r="IU133" s="197"/>
      <c r="IV133" s="197"/>
      <c r="IW133" s="197"/>
    </row>
    <row r="134" spans="1:257">
      <c r="A134" s="208">
        <v>11</v>
      </c>
      <c r="B134" s="205" t="s">
        <v>1009</v>
      </c>
      <c r="C134" s="205" t="str">
        <f t="shared" si="42"/>
        <v>LUKE CHARBORGU</v>
      </c>
      <c r="D134" s="205">
        <v>2</v>
      </c>
      <c r="E134" s="209">
        <v>86</v>
      </c>
      <c r="F134" s="209">
        <v>40</v>
      </c>
      <c r="G134" s="209">
        <v>0</v>
      </c>
      <c r="H134" s="206">
        <f t="shared" si="43"/>
        <v>0.31034482758620691</v>
      </c>
      <c r="I134" s="207"/>
      <c r="J134" s="205">
        <f t="shared" si="44"/>
        <v>40</v>
      </c>
      <c r="K134" s="205">
        <f t="shared" si="45"/>
        <v>19</v>
      </c>
      <c r="L134" s="205">
        <f t="shared" si="46"/>
        <v>0</v>
      </c>
      <c r="M134" s="206">
        <f t="shared" si="47"/>
        <v>0.47499999999999998</v>
      </c>
      <c r="N134" s="205">
        <v>2</v>
      </c>
      <c r="O134" s="205">
        <v>1</v>
      </c>
      <c r="P134" s="205">
        <v>0</v>
      </c>
      <c r="Q134" s="205">
        <v>0</v>
      </c>
      <c r="R134" s="205">
        <v>0</v>
      </c>
      <c r="S134" s="205">
        <v>0</v>
      </c>
      <c r="T134" s="205">
        <v>2</v>
      </c>
      <c r="U134" s="205">
        <v>0</v>
      </c>
      <c r="V134" s="205">
        <v>0</v>
      </c>
      <c r="W134" s="205">
        <v>3</v>
      </c>
      <c r="X134" s="205">
        <v>3</v>
      </c>
      <c r="Y134" s="205">
        <v>0</v>
      </c>
      <c r="Z134" s="205">
        <v>2</v>
      </c>
      <c r="AA134" s="205">
        <v>0</v>
      </c>
      <c r="AB134" s="205">
        <v>0</v>
      </c>
      <c r="AC134" s="205">
        <v>3</v>
      </c>
      <c r="AD134" s="205">
        <v>2</v>
      </c>
      <c r="AE134" s="205">
        <v>0</v>
      </c>
      <c r="AF134" s="205">
        <v>2</v>
      </c>
      <c r="AG134" s="205">
        <v>1</v>
      </c>
      <c r="AH134" s="205">
        <v>0</v>
      </c>
      <c r="AI134" s="205">
        <v>0</v>
      </c>
      <c r="AJ134" s="205">
        <v>0</v>
      </c>
      <c r="AK134" s="205">
        <v>0</v>
      </c>
      <c r="AL134" s="205">
        <v>4</v>
      </c>
      <c r="AM134" s="205">
        <v>1</v>
      </c>
      <c r="AN134" s="205">
        <v>0</v>
      </c>
      <c r="AO134" s="205">
        <v>6</v>
      </c>
      <c r="AP134" s="205">
        <v>4</v>
      </c>
      <c r="AQ134" s="205">
        <v>0</v>
      </c>
      <c r="AR134" s="205">
        <v>4</v>
      </c>
      <c r="AS134" s="205">
        <v>1</v>
      </c>
      <c r="AT134" s="205">
        <v>0</v>
      </c>
      <c r="AU134" s="205">
        <v>3</v>
      </c>
      <c r="AV134" s="205">
        <v>1</v>
      </c>
      <c r="AW134" s="205">
        <v>0</v>
      </c>
      <c r="AX134" s="205">
        <v>4</v>
      </c>
      <c r="AY134" s="205">
        <v>2</v>
      </c>
      <c r="AZ134" s="205">
        <v>0</v>
      </c>
      <c r="BA134" s="205">
        <v>5</v>
      </c>
      <c r="BB134" s="205">
        <v>3</v>
      </c>
      <c r="BC134" s="205">
        <v>0</v>
      </c>
      <c r="BD134" s="205">
        <v>0</v>
      </c>
      <c r="BE134" s="205">
        <v>0</v>
      </c>
      <c r="BF134" s="205">
        <v>0</v>
      </c>
      <c r="BG134" s="205">
        <v>0</v>
      </c>
      <c r="BH134" s="205">
        <v>0</v>
      </c>
      <c r="BI134" s="205">
        <v>0</v>
      </c>
      <c r="BJ134" s="205"/>
      <c r="BK134" s="205"/>
      <c r="BL134" s="205"/>
      <c r="BM134" s="205"/>
      <c r="BN134" s="205"/>
      <c r="BO134" s="204"/>
      <c r="BP134" s="197"/>
      <c r="BQ134" s="197"/>
      <c r="BR134" s="197"/>
      <c r="BS134" s="197"/>
      <c r="BT134" s="197"/>
      <c r="BU134" s="197"/>
      <c r="BV134" s="197"/>
      <c r="BW134" s="197"/>
      <c r="BX134" s="197"/>
      <c r="BY134" s="197"/>
      <c r="BZ134" s="197"/>
      <c r="CA134" s="197"/>
      <c r="CB134" s="197"/>
      <c r="CC134" s="197"/>
      <c r="CD134" s="197"/>
      <c r="CE134" s="197"/>
      <c r="CF134" s="197"/>
      <c r="CG134" s="197"/>
      <c r="CH134" s="197"/>
      <c r="CI134" s="197"/>
      <c r="CJ134" s="197"/>
      <c r="CK134" s="197"/>
      <c r="CL134" s="197"/>
      <c r="CM134" s="197"/>
      <c r="CN134" s="197"/>
      <c r="CO134" s="197"/>
      <c r="CP134" s="197"/>
      <c r="CQ134" s="197"/>
      <c r="CR134" s="197"/>
      <c r="CS134" s="197"/>
      <c r="CT134" s="197"/>
      <c r="CU134" s="197"/>
      <c r="CV134" s="197"/>
      <c r="CW134" s="197"/>
      <c r="CX134" s="197"/>
      <c r="CY134" s="197"/>
      <c r="CZ134" s="197"/>
      <c r="DA134" s="197"/>
      <c r="DB134" s="197"/>
      <c r="DC134" s="197"/>
      <c r="DD134" s="197"/>
      <c r="DE134" s="197"/>
      <c r="DF134" s="197"/>
      <c r="DG134" s="197"/>
      <c r="DH134" s="197"/>
      <c r="DI134" s="197"/>
      <c r="DJ134" s="197"/>
      <c r="DK134" s="197"/>
      <c r="DL134" s="197"/>
      <c r="DM134" s="197"/>
      <c r="DN134" s="197"/>
      <c r="DO134" s="197"/>
      <c r="DP134" s="197"/>
      <c r="DQ134" s="197"/>
      <c r="DR134" s="197"/>
      <c r="DS134" s="197"/>
      <c r="DT134" s="197"/>
      <c r="DU134" s="197"/>
      <c r="DV134" s="197"/>
      <c r="DW134" s="197"/>
      <c r="DX134" s="197"/>
      <c r="DY134" s="197"/>
      <c r="DZ134" s="197"/>
      <c r="EA134" s="197"/>
      <c r="EB134" s="197"/>
      <c r="EC134" s="197"/>
      <c r="ED134" s="197"/>
      <c r="EE134" s="197"/>
      <c r="EF134" s="197"/>
      <c r="EG134" s="197"/>
      <c r="EH134" s="197"/>
      <c r="EI134" s="197"/>
      <c r="EJ134" s="197"/>
      <c r="EK134" s="197"/>
      <c r="EL134" s="197"/>
      <c r="EM134" s="197"/>
      <c r="EN134" s="197"/>
      <c r="EO134" s="197"/>
      <c r="EP134" s="197"/>
      <c r="EQ134" s="197"/>
      <c r="ER134" s="197"/>
      <c r="ES134" s="197"/>
      <c r="ET134" s="197"/>
      <c r="EU134" s="197"/>
      <c r="EV134" s="197"/>
      <c r="EW134" s="197"/>
      <c r="EX134" s="197"/>
      <c r="EY134" s="197"/>
      <c r="EZ134" s="197"/>
      <c r="FA134" s="197"/>
      <c r="FB134" s="197"/>
      <c r="FC134" s="197"/>
      <c r="FD134" s="197"/>
      <c r="FE134" s="197"/>
      <c r="FF134" s="197"/>
      <c r="FG134" s="197"/>
      <c r="FH134" s="197"/>
      <c r="FI134" s="197"/>
      <c r="FJ134" s="197"/>
      <c r="FK134" s="197"/>
      <c r="FL134" s="197"/>
      <c r="FM134" s="197"/>
      <c r="FN134" s="197"/>
      <c r="FO134" s="197"/>
      <c r="FP134" s="197"/>
      <c r="FQ134" s="197"/>
      <c r="FR134" s="197"/>
      <c r="FS134" s="197"/>
      <c r="FT134" s="197"/>
      <c r="FU134" s="197"/>
      <c r="FV134" s="197"/>
      <c r="FW134" s="197"/>
      <c r="FX134" s="197"/>
      <c r="FY134" s="197"/>
      <c r="FZ134" s="197"/>
      <c r="GA134" s="197"/>
      <c r="GB134" s="197"/>
      <c r="GC134" s="197"/>
      <c r="GD134" s="197"/>
      <c r="GE134" s="197"/>
      <c r="GF134" s="197"/>
      <c r="GG134" s="197"/>
      <c r="GH134" s="197"/>
      <c r="GI134" s="197"/>
      <c r="GJ134" s="197"/>
      <c r="GK134" s="197"/>
      <c r="GL134" s="197"/>
      <c r="GM134" s="197"/>
      <c r="GN134" s="197"/>
      <c r="GO134" s="197"/>
      <c r="GP134" s="197"/>
      <c r="GQ134" s="197"/>
      <c r="GR134" s="197"/>
      <c r="GS134" s="197"/>
      <c r="GT134" s="197"/>
      <c r="GU134" s="197"/>
      <c r="GV134" s="197"/>
      <c r="GW134" s="197"/>
      <c r="GX134" s="197"/>
      <c r="GY134" s="197"/>
      <c r="GZ134" s="197"/>
      <c r="HA134" s="197"/>
      <c r="HB134" s="197"/>
      <c r="HC134" s="197"/>
      <c r="HD134" s="197"/>
      <c r="HE134" s="197"/>
      <c r="HF134" s="197"/>
      <c r="HG134" s="197"/>
      <c r="HH134" s="197"/>
      <c r="HI134" s="197"/>
      <c r="HJ134" s="197"/>
      <c r="HK134" s="197"/>
      <c r="HL134" s="197"/>
      <c r="HM134" s="197"/>
      <c r="HN134" s="197"/>
      <c r="HO134" s="197"/>
      <c r="HP134" s="197"/>
      <c r="HQ134" s="197"/>
      <c r="HR134" s="197"/>
      <c r="HS134" s="197"/>
      <c r="HT134" s="197"/>
      <c r="HU134" s="197"/>
      <c r="HV134" s="197"/>
      <c r="HW134" s="197"/>
      <c r="HX134" s="197"/>
      <c r="HY134" s="197"/>
      <c r="HZ134" s="197"/>
      <c r="IA134" s="197"/>
      <c r="IB134" s="197"/>
      <c r="IC134" s="197"/>
      <c r="ID134" s="197"/>
      <c r="IE134" s="197"/>
      <c r="IF134" s="197"/>
      <c r="IG134" s="197"/>
      <c r="IH134" s="197"/>
      <c r="II134" s="197"/>
      <c r="IJ134" s="197"/>
      <c r="IK134" s="197"/>
      <c r="IL134" s="197"/>
      <c r="IM134" s="197"/>
      <c r="IN134" s="197"/>
      <c r="IO134" s="197"/>
      <c r="IP134" s="197"/>
      <c r="IQ134" s="197"/>
      <c r="IR134" s="197"/>
      <c r="IS134" s="197"/>
      <c r="IT134" s="197"/>
      <c r="IU134" s="197"/>
      <c r="IV134" s="197"/>
      <c r="IW134" s="197"/>
    </row>
    <row r="135" spans="1:257">
      <c r="A135" s="208">
        <v>12</v>
      </c>
      <c r="B135" s="205" t="s">
        <v>1063</v>
      </c>
      <c r="C135" s="205" t="str">
        <f t="shared" si="42"/>
        <v>TONY AGRO</v>
      </c>
      <c r="D135" s="205">
        <v>1</v>
      </c>
      <c r="E135" s="209">
        <v>41</v>
      </c>
      <c r="F135" s="209">
        <v>25</v>
      </c>
      <c r="G135" s="209">
        <v>0</v>
      </c>
      <c r="H135" s="206">
        <f t="shared" si="43"/>
        <v>0.53947368421052633</v>
      </c>
      <c r="I135" s="207"/>
      <c r="J135" s="205">
        <f t="shared" si="44"/>
        <v>41</v>
      </c>
      <c r="K135" s="205">
        <f t="shared" si="45"/>
        <v>25</v>
      </c>
      <c r="L135" s="205">
        <f t="shared" si="46"/>
        <v>0</v>
      </c>
      <c r="M135" s="206">
        <f t="shared" si="47"/>
        <v>0.6097560975609756</v>
      </c>
      <c r="N135" s="205">
        <v>3</v>
      </c>
      <c r="O135" s="205">
        <v>1</v>
      </c>
      <c r="P135" s="205">
        <v>0</v>
      </c>
      <c r="Q135" s="205">
        <v>5</v>
      </c>
      <c r="R135" s="205">
        <v>4</v>
      </c>
      <c r="S135" s="205">
        <v>0</v>
      </c>
      <c r="T135" s="205">
        <v>4</v>
      </c>
      <c r="U135" s="205">
        <v>3</v>
      </c>
      <c r="V135" s="205">
        <v>0</v>
      </c>
      <c r="W135" s="205">
        <v>0</v>
      </c>
      <c r="X135" s="205">
        <v>0</v>
      </c>
      <c r="Y135" s="205">
        <v>0</v>
      </c>
      <c r="Z135" s="205">
        <v>4</v>
      </c>
      <c r="AA135" s="205">
        <v>2</v>
      </c>
      <c r="AB135" s="205">
        <v>0</v>
      </c>
      <c r="AC135" s="205">
        <v>4</v>
      </c>
      <c r="AD135" s="205">
        <v>3</v>
      </c>
      <c r="AE135" s="205">
        <v>0</v>
      </c>
      <c r="AF135" s="205">
        <v>0</v>
      </c>
      <c r="AG135" s="205">
        <v>0</v>
      </c>
      <c r="AH135" s="205">
        <v>0</v>
      </c>
      <c r="AI135" s="205">
        <v>6</v>
      </c>
      <c r="AJ135" s="205">
        <v>4</v>
      </c>
      <c r="AK135" s="205">
        <v>0</v>
      </c>
      <c r="AL135" s="205">
        <v>3</v>
      </c>
      <c r="AM135" s="205">
        <v>3</v>
      </c>
      <c r="AN135" s="205">
        <v>0</v>
      </c>
      <c r="AO135" s="205">
        <v>0</v>
      </c>
      <c r="AP135" s="205">
        <v>0</v>
      </c>
      <c r="AQ135" s="205">
        <v>0</v>
      </c>
      <c r="AR135" s="205">
        <v>4</v>
      </c>
      <c r="AS135" s="205">
        <v>2</v>
      </c>
      <c r="AT135" s="205">
        <v>0</v>
      </c>
      <c r="AU135" s="205">
        <v>4</v>
      </c>
      <c r="AV135" s="205">
        <v>1</v>
      </c>
      <c r="AW135" s="205">
        <v>0</v>
      </c>
      <c r="AX135" s="205">
        <v>4</v>
      </c>
      <c r="AY135" s="205">
        <v>2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/>
      <c r="BK135" s="205"/>
      <c r="BL135" s="205"/>
      <c r="BM135" s="205"/>
      <c r="BN135" s="205"/>
      <c r="BO135" s="204"/>
      <c r="BP135" s="197"/>
      <c r="BQ135" s="197"/>
      <c r="BR135" s="197"/>
      <c r="BS135" s="197"/>
      <c r="BT135" s="197"/>
      <c r="BU135" s="197"/>
      <c r="BV135" s="197"/>
      <c r="BW135" s="197"/>
      <c r="BX135" s="197"/>
      <c r="BY135" s="197"/>
      <c r="BZ135" s="197"/>
      <c r="CA135" s="197"/>
      <c r="CB135" s="197"/>
      <c r="CC135" s="197"/>
      <c r="CD135" s="197"/>
      <c r="CE135" s="197"/>
      <c r="CF135" s="197"/>
      <c r="CG135" s="197"/>
      <c r="CH135" s="197"/>
      <c r="CI135" s="197"/>
      <c r="CJ135" s="197"/>
      <c r="CK135" s="197"/>
      <c r="CL135" s="197"/>
      <c r="CM135" s="197"/>
      <c r="CN135" s="197"/>
      <c r="CO135" s="197"/>
      <c r="CP135" s="197"/>
      <c r="CQ135" s="197"/>
      <c r="CR135" s="197"/>
      <c r="CS135" s="197"/>
      <c r="CT135" s="197"/>
      <c r="CU135" s="197"/>
      <c r="CV135" s="197"/>
      <c r="CW135" s="197"/>
      <c r="CX135" s="197"/>
      <c r="CY135" s="197"/>
      <c r="CZ135" s="197"/>
      <c r="DA135" s="197"/>
      <c r="DB135" s="197"/>
      <c r="DC135" s="197"/>
      <c r="DD135" s="197"/>
      <c r="DE135" s="197"/>
      <c r="DF135" s="197"/>
      <c r="DG135" s="197"/>
      <c r="DH135" s="197"/>
      <c r="DI135" s="197"/>
      <c r="DJ135" s="197"/>
      <c r="DK135" s="197"/>
      <c r="DL135" s="197"/>
      <c r="DM135" s="197"/>
      <c r="DN135" s="197"/>
      <c r="DO135" s="197"/>
      <c r="DP135" s="197"/>
      <c r="DQ135" s="197"/>
      <c r="DR135" s="197"/>
      <c r="DS135" s="197"/>
      <c r="DT135" s="197"/>
      <c r="DU135" s="197"/>
      <c r="DV135" s="197"/>
      <c r="DW135" s="197"/>
      <c r="DX135" s="197"/>
      <c r="DY135" s="197"/>
      <c r="DZ135" s="197"/>
      <c r="EA135" s="197"/>
      <c r="EB135" s="197"/>
      <c r="EC135" s="197"/>
      <c r="ED135" s="197"/>
      <c r="EE135" s="197"/>
      <c r="EF135" s="197"/>
      <c r="EG135" s="197"/>
      <c r="EH135" s="197"/>
      <c r="EI135" s="197"/>
      <c r="EJ135" s="197"/>
      <c r="EK135" s="197"/>
      <c r="EL135" s="197"/>
      <c r="EM135" s="197"/>
      <c r="EN135" s="197"/>
      <c r="EO135" s="197"/>
      <c r="EP135" s="197"/>
      <c r="EQ135" s="197"/>
      <c r="ER135" s="197"/>
      <c r="ES135" s="197"/>
      <c r="ET135" s="197"/>
      <c r="EU135" s="197"/>
      <c r="EV135" s="197"/>
      <c r="EW135" s="197"/>
      <c r="EX135" s="197"/>
      <c r="EY135" s="197"/>
      <c r="EZ135" s="197"/>
      <c r="FA135" s="197"/>
      <c r="FB135" s="197"/>
      <c r="FC135" s="197"/>
      <c r="FD135" s="197"/>
      <c r="FE135" s="197"/>
      <c r="FF135" s="197"/>
      <c r="FG135" s="197"/>
      <c r="FH135" s="197"/>
      <c r="FI135" s="197"/>
      <c r="FJ135" s="197"/>
      <c r="FK135" s="197"/>
      <c r="FL135" s="197"/>
      <c r="FM135" s="197"/>
      <c r="FN135" s="197"/>
      <c r="FO135" s="197"/>
      <c r="FP135" s="197"/>
      <c r="FQ135" s="197"/>
      <c r="FR135" s="197"/>
      <c r="FS135" s="197"/>
      <c r="FT135" s="197"/>
      <c r="FU135" s="197"/>
      <c r="FV135" s="197"/>
      <c r="FW135" s="197"/>
      <c r="FX135" s="197"/>
      <c r="FY135" s="197"/>
      <c r="FZ135" s="197"/>
      <c r="GA135" s="197"/>
      <c r="GB135" s="197"/>
      <c r="GC135" s="197"/>
      <c r="GD135" s="197"/>
      <c r="GE135" s="197"/>
      <c r="GF135" s="197"/>
      <c r="GG135" s="197"/>
      <c r="GH135" s="197"/>
      <c r="GI135" s="197"/>
      <c r="GJ135" s="197"/>
      <c r="GK135" s="197"/>
      <c r="GL135" s="197"/>
      <c r="GM135" s="197"/>
      <c r="GN135" s="197"/>
      <c r="GO135" s="197"/>
      <c r="GP135" s="197"/>
      <c r="GQ135" s="197"/>
      <c r="GR135" s="197"/>
      <c r="GS135" s="197"/>
      <c r="GT135" s="197"/>
      <c r="GU135" s="197"/>
      <c r="GV135" s="197"/>
      <c r="GW135" s="197"/>
      <c r="GX135" s="197"/>
      <c r="GY135" s="197"/>
      <c r="GZ135" s="197"/>
      <c r="HA135" s="197"/>
      <c r="HB135" s="197"/>
      <c r="HC135" s="197"/>
      <c r="HD135" s="197"/>
      <c r="HE135" s="197"/>
      <c r="HF135" s="197"/>
      <c r="HG135" s="197"/>
      <c r="HH135" s="197"/>
      <c r="HI135" s="197"/>
      <c r="HJ135" s="197"/>
      <c r="HK135" s="197"/>
      <c r="HL135" s="197"/>
      <c r="HM135" s="197"/>
      <c r="HN135" s="197"/>
      <c r="HO135" s="197"/>
      <c r="HP135" s="197"/>
      <c r="HQ135" s="197"/>
      <c r="HR135" s="197"/>
      <c r="HS135" s="197"/>
      <c r="HT135" s="197"/>
      <c r="HU135" s="197"/>
      <c r="HV135" s="197"/>
      <c r="HW135" s="197"/>
      <c r="HX135" s="197"/>
      <c r="HY135" s="197"/>
      <c r="HZ135" s="197"/>
      <c r="IA135" s="197"/>
      <c r="IB135" s="197"/>
      <c r="IC135" s="197"/>
      <c r="ID135" s="197"/>
      <c r="IE135" s="197"/>
      <c r="IF135" s="197"/>
      <c r="IG135" s="197"/>
      <c r="IH135" s="197"/>
      <c r="II135" s="197"/>
      <c r="IJ135" s="197"/>
      <c r="IK135" s="197"/>
      <c r="IL135" s="197"/>
      <c r="IM135" s="197"/>
      <c r="IN135" s="197"/>
      <c r="IO135" s="197"/>
      <c r="IP135" s="197"/>
      <c r="IQ135" s="197"/>
      <c r="IR135" s="197"/>
      <c r="IS135" s="197"/>
      <c r="IT135" s="197"/>
      <c r="IU135" s="197"/>
      <c r="IV135" s="197"/>
      <c r="IW135" s="197"/>
    </row>
    <row r="136" spans="1:257">
      <c r="A136" s="208">
        <v>13</v>
      </c>
      <c r="B136" s="205" t="s">
        <v>1062</v>
      </c>
      <c r="C136" s="205" t="str">
        <f t="shared" si="42"/>
        <v>BOB FISHER</v>
      </c>
      <c r="D136" s="205">
        <v>1</v>
      </c>
      <c r="E136" s="209">
        <v>58</v>
      </c>
      <c r="F136" s="209">
        <v>18</v>
      </c>
      <c r="G136" s="209">
        <v>0</v>
      </c>
      <c r="H136" s="206" t="e">
        <f>#REF!/#REF!</f>
        <v>#REF!</v>
      </c>
      <c r="I136" s="207"/>
      <c r="J136" s="205">
        <f t="shared" si="44"/>
        <v>58</v>
      </c>
      <c r="K136" s="205">
        <f t="shared" si="45"/>
        <v>18</v>
      </c>
      <c r="L136" s="205">
        <f t="shared" si="46"/>
        <v>0</v>
      </c>
      <c r="M136" s="206">
        <f t="shared" si="47"/>
        <v>0.31034482758620691</v>
      </c>
      <c r="N136" s="205">
        <v>0</v>
      </c>
      <c r="O136" s="205">
        <v>0</v>
      </c>
      <c r="P136" s="205">
        <v>0</v>
      </c>
      <c r="Q136" s="205">
        <v>5</v>
      </c>
      <c r="R136" s="205">
        <v>2</v>
      </c>
      <c r="S136" s="205">
        <v>0</v>
      </c>
      <c r="T136" s="205">
        <v>3</v>
      </c>
      <c r="U136" s="205">
        <v>1</v>
      </c>
      <c r="V136" s="205">
        <v>0</v>
      </c>
      <c r="W136" s="205">
        <v>4</v>
      </c>
      <c r="X136" s="205">
        <v>2</v>
      </c>
      <c r="Y136" s="205">
        <v>0</v>
      </c>
      <c r="Z136" s="205">
        <v>3</v>
      </c>
      <c r="AA136" s="205">
        <v>0</v>
      </c>
      <c r="AB136" s="205">
        <v>0</v>
      </c>
      <c r="AC136" s="205">
        <v>2</v>
      </c>
      <c r="AD136" s="205">
        <v>1</v>
      </c>
      <c r="AE136" s="205">
        <v>0</v>
      </c>
      <c r="AF136" s="205">
        <v>5</v>
      </c>
      <c r="AG136" s="205">
        <v>1</v>
      </c>
      <c r="AH136" s="205">
        <v>0</v>
      </c>
      <c r="AI136" s="205">
        <v>0</v>
      </c>
      <c r="AJ136" s="205">
        <v>0</v>
      </c>
      <c r="AK136" s="205">
        <v>0</v>
      </c>
      <c r="AL136" s="205">
        <v>3</v>
      </c>
      <c r="AM136" s="205">
        <v>0</v>
      </c>
      <c r="AN136" s="205">
        <v>0</v>
      </c>
      <c r="AO136" s="205">
        <v>6</v>
      </c>
      <c r="AP136" s="205">
        <v>2</v>
      </c>
      <c r="AQ136" s="205">
        <v>0</v>
      </c>
      <c r="AR136" s="205">
        <v>4</v>
      </c>
      <c r="AS136" s="205">
        <v>0</v>
      </c>
      <c r="AT136" s="205">
        <v>0</v>
      </c>
      <c r="AU136" s="205">
        <v>3</v>
      </c>
      <c r="AV136" s="205">
        <v>1</v>
      </c>
      <c r="AW136" s="205">
        <v>0</v>
      </c>
      <c r="AX136" s="205">
        <v>4</v>
      </c>
      <c r="AY136" s="205">
        <v>1</v>
      </c>
      <c r="AZ136" s="205">
        <v>0</v>
      </c>
      <c r="BA136" s="205">
        <v>5</v>
      </c>
      <c r="BB136" s="205">
        <v>1</v>
      </c>
      <c r="BC136" s="205">
        <v>0</v>
      </c>
      <c r="BD136" s="205">
        <v>6</v>
      </c>
      <c r="BE136" s="205">
        <v>4</v>
      </c>
      <c r="BF136" s="205">
        <v>0</v>
      </c>
      <c r="BG136" s="205">
        <v>5</v>
      </c>
      <c r="BH136" s="205">
        <v>2</v>
      </c>
      <c r="BI136" s="205">
        <v>0</v>
      </c>
      <c r="BJ136" s="205"/>
      <c r="BK136" s="205"/>
      <c r="BL136" s="205"/>
      <c r="BM136" s="205"/>
      <c r="BN136" s="205"/>
      <c r="BO136" s="204"/>
      <c r="BP136" s="197"/>
      <c r="BQ136" s="197"/>
      <c r="BR136" s="197"/>
      <c r="BS136" s="197"/>
      <c r="BT136" s="197"/>
      <c r="BU136" s="197"/>
      <c r="BV136" s="197"/>
      <c r="BW136" s="197"/>
      <c r="BX136" s="197"/>
      <c r="BY136" s="197"/>
      <c r="BZ136" s="197"/>
      <c r="CA136" s="197"/>
      <c r="CB136" s="197"/>
      <c r="CC136" s="197"/>
      <c r="CD136" s="197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19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197"/>
      <c r="DC136" s="197"/>
      <c r="DD136" s="197"/>
      <c r="DE136" s="197"/>
      <c r="DF136" s="197"/>
      <c r="DG136" s="197"/>
      <c r="DH136" s="197"/>
      <c r="DI136" s="197"/>
      <c r="DJ136" s="197"/>
      <c r="DK136" s="197"/>
      <c r="DL136" s="197"/>
      <c r="DM136" s="197"/>
      <c r="DN136" s="197"/>
      <c r="DO136" s="197"/>
      <c r="DP136" s="197"/>
      <c r="DQ136" s="197"/>
      <c r="DR136" s="197"/>
      <c r="DS136" s="197"/>
      <c r="DT136" s="197"/>
      <c r="DU136" s="197"/>
      <c r="DV136" s="197"/>
      <c r="DW136" s="197"/>
      <c r="DX136" s="197"/>
      <c r="DY136" s="197"/>
      <c r="DZ136" s="197"/>
      <c r="EA136" s="197"/>
      <c r="EB136" s="197"/>
      <c r="EC136" s="197"/>
      <c r="ED136" s="197"/>
      <c r="EE136" s="197"/>
      <c r="EF136" s="197"/>
      <c r="EG136" s="197"/>
      <c r="EH136" s="197"/>
      <c r="EI136" s="197"/>
      <c r="EJ136" s="197"/>
      <c r="EK136" s="197"/>
      <c r="EL136" s="197"/>
      <c r="EM136" s="197"/>
      <c r="EN136" s="197"/>
      <c r="EO136" s="197"/>
      <c r="EP136" s="197"/>
      <c r="EQ136" s="197"/>
      <c r="ER136" s="197"/>
      <c r="ES136" s="197"/>
      <c r="ET136" s="197"/>
      <c r="EU136" s="197"/>
      <c r="EV136" s="197"/>
      <c r="EW136" s="197"/>
      <c r="EX136" s="197"/>
      <c r="EY136" s="197"/>
      <c r="EZ136" s="197"/>
      <c r="FA136" s="197"/>
      <c r="FB136" s="197"/>
      <c r="FC136" s="197"/>
      <c r="FD136" s="197"/>
      <c r="FE136" s="197"/>
      <c r="FF136" s="197"/>
      <c r="FG136" s="197"/>
      <c r="FH136" s="197"/>
      <c r="FI136" s="197"/>
      <c r="FJ136" s="197"/>
      <c r="FK136" s="197"/>
      <c r="FL136" s="197"/>
      <c r="FM136" s="197"/>
      <c r="FN136" s="197"/>
      <c r="FO136" s="197"/>
      <c r="FP136" s="197"/>
      <c r="FQ136" s="197"/>
      <c r="FR136" s="197"/>
      <c r="FS136" s="197"/>
      <c r="FT136" s="197"/>
      <c r="FU136" s="197"/>
      <c r="FV136" s="197"/>
      <c r="FW136" s="197"/>
      <c r="FX136" s="197"/>
      <c r="FY136" s="197"/>
      <c r="FZ136" s="197"/>
      <c r="GA136" s="197"/>
      <c r="GB136" s="197"/>
      <c r="GC136" s="197"/>
      <c r="GD136" s="197"/>
      <c r="GE136" s="197"/>
      <c r="GF136" s="197"/>
      <c r="GG136" s="197"/>
      <c r="GH136" s="197"/>
      <c r="GI136" s="197"/>
      <c r="GJ136" s="197"/>
      <c r="GK136" s="197"/>
      <c r="GL136" s="197"/>
      <c r="GM136" s="197"/>
      <c r="GN136" s="197"/>
      <c r="GO136" s="197"/>
      <c r="GP136" s="197"/>
      <c r="GQ136" s="197"/>
      <c r="GR136" s="197"/>
      <c r="GS136" s="197"/>
      <c r="GT136" s="197"/>
      <c r="GU136" s="197"/>
      <c r="GV136" s="197"/>
      <c r="GW136" s="197"/>
      <c r="GX136" s="197"/>
      <c r="GY136" s="197"/>
      <c r="GZ136" s="197"/>
      <c r="HA136" s="197"/>
      <c r="HB136" s="197"/>
      <c r="HC136" s="197"/>
      <c r="HD136" s="197"/>
      <c r="HE136" s="197"/>
      <c r="HF136" s="197"/>
      <c r="HG136" s="197"/>
      <c r="HH136" s="197"/>
      <c r="HI136" s="197"/>
      <c r="HJ136" s="197"/>
      <c r="HK136" s="197"/>
      <c r="HL136" s="197"/>
      <c r="HM136" s="197"/>
      <c r="HN136" s="197"/>
      <c r="HO136" s="197"/>
      <c r="HP136" s="197"/>
      <c r="HQ136" s="197"/>
      <c r="HR136" s="197"/>
      <c r="HS136" s="197"/>
      <c r="HT136" s="197"/>
      <c r="HU136" s="197"/>
      <c r="HV136" s="197"/>
      <c r="HW136" s="197"/>
      <c r="HX136" s="197"/>
      <c r="HY136" s="197"/>
      <c r="HZ136" s="197"/>
      <c r="IA136" s="197"/>
      <c r="IB136" s="197"/>
      <c r="IC136" s="197"/>
      <c r="ID136" s="197"/>
      <c r="IE136" s="197"/>
      <c r="IF136" s="197"/>
      <c r="IG136" s="197"/>
      <c r="IH136" s="197"/>
      <c r="II136" s="197"/>
      <c r="IJ136" s="197"/>
      <c r="IK136" s="197"/>
      <c r="IL136" s="197"/>
      <c r="IM136" s="197"/>
      <c r="IN136" s="197"/>
      <c r="IO136" s="197"/>
      <c r="IP136" s="197"/>
      <c r="IQ136" s="197"/>
      <c r="IR136" s="197"/>
      <c r="IS136" s="197"/>
      <c r="IT136" s="197"/>
      <c r="IU136" s="197"/>
      <c r="IV136" s="197"/>
      <c r="IW136" s="197"/>
    </row>
    <row r="137" spans="1:257">
      <c r="A137" s="208">
        <v>14</v>
      </c>
      <c r="B137" s="205" t="s">
        <v>1061</v>
      </c>
      <c r="C137" s="205" t="str">
        <f t="shared" si="42"/>
        <v>GREG POULIN</v>
      </c>
      <c r="D137" s="205">
        <v>1</v>
      </c>
      <c r="E137" s="209">
        <v>76</v>
      </c>
      <c r="F137" s="209">
        <v>41</v>
      </c>
      <c r="G137" s="209">
        <v>2</v>
      </c>
      <c r="H137" s="206" t="e">
        <f>F138/E138</f>
        <v>#DIV/0!</v>
      </c>
      <c r="I137" s="207"/>
      <c r="J137" s="205">
        <f t="shared" si="44"/>
        <v>76</v>
      </c>
      <c r="K137" s="205">
        <f t="shared" si="45"/>
        <v>41</v>
      </c>
      <c r="L137" s="205">
        <f t="shared" si="46"/>
        <v>2</v>
      </c>
      <c r="M137" s="206">
        <f t="shared" si="47"/>
        <v>0.53947368421052633</v>
      </c>
      <c r="N137" s="205">
        <v>5</v>
      </c>
      <c r="O137" s="205">
        <v>3</v>
      </c>
      <c r="P137" s="205">
        <v>0</v>
      </c>
      <c r="Q137" s="205">
        <v>6</v>
      </c>
      <c r="R137" s="205">
        <v>5</v>
      </c>
      <c r="S137" s="205">
        <v>1</v>
      </c>
      <c r="T137" s="205">
        <v>4</v>
      </c>
      <c r="U137" s="205">
        <v>1</v>
      </c>
      <c r="V137" s="205">
        <v>0</v>
      </c>
      <c r="W137" s="205">
        <v>4</v>
      </c>
      <c r="X137" s="205">
        <v>1</v>
      </c>
      <c r="Y137" s="205">
        <v>0</v>
      </c>
      <c r="Z137" s="205">
        <v>4</v>
      </c>
      <c r="AA137" s="205">
        <v>2</v>
      </c>
      <c r="AB137" s="205">
        <v>0</v>
      </c>
      <c r="AC137" s="205">
        <v>3</v>
      </c>
      <c r="AD137" s="205">
        <v>2</v>
      </c>
      <c r="AE137" s="205">
        <v>0</v>
      </c>
      <c r="AF137" s="205">
        <v>5</v>
      </c>
      <c r="AG137" s="205">
        <v>2</v>
      </c>
      <c r="AH137" s="205">
        <v>1</v>
      </c>
      <c r="AI137" s="205">
        <v>6</v>
      </c>
      <c r="AJ137" s="205">
        <v>4</v>
      </c>
      <c r="AK137" s="205">
        <v>0</v>
      </c>
      <c r="AL137" s="205">
        <v>4</v>
      </c>
      <c r="AM137" s="205">
        <v>2</v>
      </c>
      <c r="AN137" s="205">
        <v>0</v>
      </c>
      <c r="AO137" s="205">
        <v>6</v>
      </c>
      <c r="AP137" s="205">
        <v>5</v>
      </c>
      <c r="AQ137" s="205">
        <v>0</v>
      </c>
      <c r="AR137" s="205">
        <v>4</v>
      </c>
      <c r="AS137" s="205">
        <v>3</v>
      </c>
      <c r="AT137" s="205">
        <v>0</v>
      </c>
      <c r="AU137" s="205">
        <v>4</v>
      </c>
      <c r="AV137" s="205">
        <v>1</v>
      </c>
      <c r="AW137" s="205">
        <v>0</v>
      </c>
      <c r="AX137" s="205">
        <v>4</v>
      </c>
      <c r="AY137" s="205">
        <v>1</v>
      </c>
      <c r="AZ137" s="205">
        <v>0</v>
      </c>
      <c r="BA137" s="205">
        <v>6</v>
      </c>
      <c r="BB137" s="205">
        <v>3</v>
      </c>
      <c r="BC137" s="205">
        <v>0</v>
      </c>
      <c r="BD137" s="205">
        <v>7</v>
      </c>
      <c r="BE137" s="205">
        <v>5</v>
      </c>
      <c r="BF137" s="205">
        <v>0</v>
      </c>
      <c r="BG137" s="205">
        <v>4</v>
      </c>
      <c r="BH137" s="205">
        <v>1</v>
      </c>
      <c r="BI137" s="205">
        <v>0</v>
      </c>
      <c r="BJ137" s="205"/>
      <c r="BK137" s="205"/>
      <c r="BL137" s="205"/>
      <c r="BM137" s="205"/>
      <c r="BN137" s="205"/>
      <c r="BO137" s="204"/>
      <c r="BP137" s="197"/>
      <c r="BQ137" s="197"/>
      <c r="BR137" s="197"/>
      <c r="BS137" s="197"/>
      <c r="BT137" s="197"/>
      <c r="BU137" s="197"/>
      <c r="BV137" s="197"/>
      <c r="BW137" s="197"/>
      <c r="BX137" s="197"/>
      <c r="BY137" s="197"/>
      <c r="BZ137" s="197"/>
      <c r="CA137" s="197"/>
      <c r="CB137" s="197"/>
      <c r="CC137" s="197"/>
      <c r="CD137" s="197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19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197"/>
      <c r="DC137" s="197"/>
      <c r="DD137" s="197"/>
      <c r="DE137" s="197"/>
      <c r="DF137" s="197"/>
      <c r="DG137" s="197"/>
      <c r="DH137" s="197"/>
      <c r="DI137" s="197"/>
      <c r="DJ137" s="197"/>
      <c r="DK137" s="197"/>
      <c r="DL137" s="197"/>
      <c r="DM137" s="197"/>
      <c r="DN137" s="197"/>
      <c r="DO137" s="197"/>
      <c r="DP137" s="197"/>
      <c r="DQ137" s="197"/>
      <c r="DR137" s="197"/>
      <c r="DS137" s="197"/>
      <c r="DT137" s="197"/>
      <c r="DU137" s="197"/>
      <c r="DV137" s="197"/>
      <c r="DW137" s="197"/>
      <c r="DX137" s="197"/>
      <c r="DY137" s="197"/>
      <c r="DZ137" s="197"/>
      <c r="EA137" s="197"/>
      <c r="EB137" s="197"/>
      <c r="EC137" s="197"/>
      <c r="ED137" s="197"/>
      <c r="EE137" s="197"/>
      <c r="EF137" s="197"/>
      <c r="EG137" s="197"/>
      <c r="EH137" s="197"/>
      <c r="EI137" s="197"/>
      <c r="EJ137" s="197"/>
      <c r="EK137" s="197"/>
      <c r="EL137" s="197"/>
      <c r="EM137" s="197"/>
      <c r="EN137" s="197"/>
      <c r="EO137" s="197"/>
      <c r="EP137" s="197"/>
      <c r="EQ137" s="197"/>
      <c r="ER137" s="197"/>
      <c r="ES137" s="197"/>
      <c r="ET137" s="197"/>
      <c r="EU137" s="197"/>
      <c r="EV137" s="197"/>
      <c r="EW137" s="197"/>
      <c r="EX137" s="197"/>
      <c r="EY137" s="197"/>
      <c r="EZ137" s="197"/>
      <c r="FA137" s="197"/>
      <c r="FB137" s="197"/>
      <c r="FC137" s="197"/>
      <c r="FD137" s="197"/>
      <c r="FE137" s="197"/>
      <c r="FF137" s="197"/>
      <c r="FG137" s="197"/>
      <c r="FH137" s="197"/>
      <c r="FI137" s="197"/>
      <c r="FJ137" s="197"/>
      <c r="FK137" s="197"/>
      <c r="FL137" s="197"/>
      <c r="FM137" s="197"/>
      <c r="FN137" s="197"/>
      <c r="FO137" s="197"/>
      <c r="FP137" s="197"/>
      <c r="FQ137" s="197"/>
      <c r="FR137" s="197"/>
      <c r="FS137" s="197"/>
      <c r="FT137" s="197"/>
      <c r="FU137" s="197"/>
      <c r="FV137" s="197"/>
      <c r="FW137" s="197"/>
      <c r="FX137" s="197"/>
      <c r="FY137" s="197"/>
      <c r="FZ137" s="197"/>
      <c r="GA137" s="197"/>
      <c r="GB137" s="197"/>
      <c r="GC137" s="197"/>
      <c r="GD137" s="197"/>
      <c r="GE137" s="197"/>
      <c r="GF137" s="197"/>
      <c r="GG137" s="197"/>
      <c r="GH137" s="197"/>
      <c r="GI137" s="197"/>
      <c r="GJ137" s="197"/>
      <c r="GK137" s="197"/>
      <c r="GL137" s="197"/>
      <c r="GM137" s="197"/>
      <c r="GN137" s="197"/>
      <c r="GO137" s="197"/>
      <c r="GP137" s="197"/>
      <c r="GQ137" s="197"/>
      <c r="GR137" s="197"/>
      <c r="GS137" s="197"/>
      <c r="GT137" s="197"/>
      <c r="GU137" s="197"/>
      <c r="GV137" s="197"/>
      <c r="GW137" s="197"/>
      <c r="GX137" s="197"/>
      <c r="GY137" s="197"/>
      <c r="GZ137" s="197"/>
      <c r="HA137" s="197"/>
      <c r="HB137" s="197"/>
      <c r="HC137" s="197"/>
      <c r="HD137" s="197"/>
      <c r="HE137" s="197"/>
      <c r="HF137" s="197"/>
      <c r="HG137" s="197"/>
      <c r="HH137" s="197"/>
      <c r="HI137" s="197"/>
      <c r="HJ137" s="197"/>
      <c r="HK137" s="197"/>
      <c r="HL137" s="197"/>
      <c r="HM137" s="197"/>
      <c r="HN137" s="197"/>
      <c r="HO137" s="197"/>
      <c r="HP137" s="197"/>
      <c r="HQ137" s="197"/>
      <c r="HR137" s="197"/>
      <c r="HS137" s="197"/>
      <c r="HT137" s="197"/>
      <c r="HU137" s="197"/>
      <c r="HV137" s="197"/>
      <c r="HW137" s="197"/>
      <c r="HX137" s="197"/>
      <c r="HY137" s="197"/>
      <c r="HZ137" s="197"/>
      <c r="IA137" s="197"/>
      <c r="IB137" s="197"/>
      <c r="IC137" s="197"/>
      <c r="ID137" s="197"/>
      <c r="IE137" s="197"/>
      <c r="IF137" s="197"/>
      <c r="IG137" s="197"/>
      <c r="IH137" s="197"/>
      <c r="II137" s="197"/>
      <c r="IJ137" s="197"/>
      <c r="IK137" s="197"/>
      <c r="IL137" s="197"/>
      <c r="IM137" s="197"/>
      <c r="IN137" s="197"/>
      <c r="IO137" s="197"/>
      <c r="IP137" s="197"/>
      <c r="IQ137" s="197"/>
      <c r="IR137" s="197"/>
      <c r="IS137" s="197"/>
      <c r="IT137" s="197"/>
      <c r="IU137" s="197"/>
      <c r="IV137" s="197"/>
      <c r="IW137" s="197"/>
    </row>
    <row r="138" spans="1:257">
      <c r="A138" s="218"/>
      <c r="B138" s="207"/>
      <c r="C138" s="207"/>
      <c r="D138" s="207"/>
      <c r="E138" s="207"/>
      <c r="F138" s="207"/>
      <c r="G138" s="207"/>
      <c r="H138" s="217"/>
      <c r="I138" s="207"/>
      <c r="J138" s="207"/>
      <c r="K138" s="207"/>
      <c r="L138" s="207"/>
      <c r="M138" s="21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  <c r="AU138" s="207"/>
      <c r="AV138" s="207"/>
      <c r="AW138" s="207"/>
      <c r="AX138" s="207"/>
      <c r="AY138" s="207"/>
      <c r="AZ138" s="207"/>
      <c r="BA138" s="207"/>
      <c r="BB138" s="207"/>
      <c r="BC138" s="207"/>
      <c r="BD138" s="207"/>
      <c r="BE138" s="207"/>
      <c r="BF138" s="207"/>
      <c r="BG138" s="207"/>
      <c r="BH138" s="207"/>
      <c r="BI138" s="207"/>
      <c r="BJ138" s="207"/>
      <c r="BK138" s="207"/>
      <c r="BL138" s="207"/>
      <c r="BM138" s="207"/>
      <c r="BN138" s="207"/>
      <c r="BO138" s="216"/>
      <c r="BP138" s="200"/>
      <c r="BQ138" s="197"/>
      <c r="BR138" s="197"/>
      <c r="BS138" s="197"/>
      <c r="BT138" s="197"/>
      <c r="BU138" s="197"/>
      <c r="BV138" s="197"/>
      <c r="BW138" s="197"/>
      <c r="BX138" s="197"/>
      <c r="BY138" s="197"/>
      <c r="BZ138" s="197"/>
      <c r="CA138" s="197"/>
      <c r="CB138" s="197"/>
      <c r="CC138" s="197"/>
      <c r="CD138" s="197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19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197"/>
      <c r="DC138" s="197"/>
      <c r="DD138" s="197"/>
      <c r="DE138" s="197"/>
      <c r="DF138" s="197"/>
      <c r="DG138" s="197"/>
      <c r="DH138" s="197"/>
      <c r="DI138" s="197"/>
      <c r="DJ138" s="197"/>
      <c r="DK138" s="197"/>
      <c r="DL138" s="197"/>
      <c r="DM138" s="197"/>
      <c r="DN138" s="197"/>
      <c r="DO138" s="197"/>
      <c r="DP138" s="197"/>
      <c r="DQ138" s="197"/>
      <c r="DR138" s="197"/>
      <c r="DS138" s="197"/>
      <c r="DT138" s="197"/>
      <c r="DU138" s="197"/>
      <c r="DV138" s="197"/>
      <c r="DW138" s="197"/>
      <c r="DX138" s="197"/>
      <c r="DY138" s="197"/>
      <c r="DZ138" s="197"/>
      <c r="EA138" s="197"/>
      <c r="EB138" s="197"/>
      <c r="EC138" s="197"/>
      <c r="ED138" s="197"/>
      <c r="EE138" s="197"/>
      <c r="EF138" s="197"/>
      <c r="EG138" s="197"/>
      <c r="EH138" s="197"/>
      <c r="EI138" s="197"/>
      <c r="EJ138" s="197"/>
      <c r="EK138" s="197"/>
      <c r="EL138" s="197"/>
      <c r="EM138" s="197"/>
      <c r="EN138" s="197"/>
      <c r="EO138" s="197"/>
      <c r="EP138" s="197"/>
      <c r="EQ138" s="197"/>
      <c r="ER138" s="197"/>
      <c r="ES138" s="197"/>
      <c r="ET138" s="197"/>
      <c r="EU138" s="197"/>
      <c r="EV138" s="197"/>
      <c r="EW138" s="197"/>
      <c r="EX138" s="197"/>
      <c r="EY138" s="197"/>
      <c r="EZ138" s="197"/>
      <c r="FA138" s="197"/>
      <c r="FB138" s="197"/>
      <c r="FC138" s="197"/>
      <c r="FD138" s="197"/>
      <c r="FE138" s="197"/>
      <c r="FF138" s="197"/>
      <c r="FG138" s="197"/>
      <c r="FH138" s="197"/>
      <c r="FI138" s="197"/>
      <c r="FJ138" s="197"/>
      <c r="FK138" s="197"/>
      <c r="FL138" s="197"/>
      <c r="FM138" s="197"/>
      <c r="FN138" s="197"/>
      <c r="FO138" s="197"/>
      <c r="FP138" s="197"/>
      <c r="FQ138" s="197"/>
      <c r="FR138" s="197"/>
      <c r="FS138" s="197"/>
      <c r="FT138" s="197"/>
      <c r="FU138" s="197"/>
      <c r="FV138" s="197"/>
      <c r="FW138" s="197"/>
      <c r="FX138" s="197"/>
      <c r="FY138" s="197"/>
      <c r="FZ138" s="197"/>
      <c r="GA138" s="197"/>
      <c r="GB138" s="197"/>
      <c r="GC138" s="197"/>
      <c r="GD138" s="197"/>
      <c r="GE138" s="197"/>
      <c r="GF138" s="197"/>
      <c r="GG138" s="197"/>
      <c r="GH138" s="197"/>
      <c r="GI138" s="197"/>
      <c r="GJ138" s="197"/>
      <c r="GK138" s="197"/>
      <c r="GL138" s="197"/>
      <c r="GM138" s="197"/>
      <c r="GN138" s="197"/>
      <c r="GO138" s="197"/>
      <c r="GP138" s="197"/>
      <c r="GQ138" s="197"/>
      <c r="GR138" s="197"/>
      <c r="GS138" s="197"/>
      <c r="GT138" s="197"/>
      <c r="GU138" s="197"/>
      <c r="GV138" s="197"/>
      <c r="GW138" s="197"/>
      <c r="GX138" s="197"/>
      <c r="GY138" s="197"/>
      <c r="GZ138" s="197"/>
      <c r="HA138" s="197"/>
      <c r="HB138" s="197"/>
      <c r="HC138" s="197"/>
      <c r="HD138" s="197"/>
      <c r="HE138" s="197"/>
      <c r="HF138" s="197"/>
      <c r="HG138" s="197"/>
      <c r="HH138" s="197"/>
      <c r="HI138" s="197"/>
      <c r="HJ138" s="197"/>
      <c r="HK138" s="197"/>
      <c r="HL138" s="197"/>
      <c r="HM138" s="197"/>
      <c r="HN138" s="197"/>
      <c r="HO138" s="197"/>
      <c r="HP138" s="197"/>
      <c r="HQ138" s="197"/>
      <c r="HR138" s="197"/>
      <c r="HS138" s="197"/>
      <c r="HT138" s="197"/>
      <c r="HU138" s="197"/>
      <c r="HV138" s="197"/>
      <c r="HW138" s="197"/>
      <c r="HX138" s="197"/>
      <c r="HY138" s="197"/>
      <c r="HZ138" s="197"/>
      <c r="IA138" s="197"/>
      <c r="IB138" s="197"/>
      <c r="IC138" s="197"/>
      <c r="ID138" s="197"/>
      <c r="IE138" s="197"/>
      <c r="IF138" s="197"/>
      <c r="IG138" s="197"/>
      <c r="IH138" s="197"/>
      <c r="II138" s="197"/>
      <c r="IJ138" s="197"/>
      <c r="IK138" s="197"/>
      <c r="IL138" s="197"/>
      <c r="IM138" s="197"/>
      <c r="IN138" s="197"/>
      <c r="IO138" s="197"/>
      <c r="IP138" s="197"/>
      <c r="IQ138" s="197"/>
      <c r="IR138" s="197"/>
      <c r="IS138" s="197"/>
      <c r="IT138" s="197"/>
      <c r="IU138" s="197"/>
      <c r="IV138" s="197"/>
      <c r="IW138" s="197"/>
    </row>
    <row r="139" spans="1:257">
      <c r="A139" s="215">
        <v>9</v>
      </c>
      <c r="B139" s="214" t="s">
        <v>1033</v>
      </c>
      <c r="C139" s="214"/>
      <c r="D139" s="205" t="s">
        <v>677</v>
      </c>
      <c r="E139" s="205" t="s">
        <v>268</v>
      </c>
      <c r="F139" s="205" t="s">
        <v>267</v>
      </c>
      <c r="G139" s="205" t="s">
        <v>266</v>
      </c>
      <c r="H139" s="206" t="s">
        <v>265</v>
      </c>
      <c r="I139" s="207"/>
      <c r="J139" s="205" t="s">
        <v>268</v>
      </c>
      <c r="K139" s="205" t="s">
        <v>267</v>
      </c>
      <c r="L139" s="205" t="s">
        <v>266</v>
      </c>
      <c r="M139" s="206" t="s">
        <v>265</v>
      </c>
      <c r="N139" s="205" t="s">
        <v>268</v>
      </c>
      <c r="O139" s="205" t="s">
        <v>267</v>
      </c>
      <c r="P139" s="205" t="s">
        <v>266</v>
      </c>
      <c r="Q139" s="205" t="s">
        <v>268</v>
      </c>
      <c r="R139" s="205" t="s">
        <v>267</v>
      </c>
      <c r="S139" s="205" t="s">
        <v>266</v>
      </c>
      <c r="T139" s="205" t="s">
        <v>268</v>
      </c>
      <c r="U139" s="205" t="s">
        <v>267</v>
      </c>
      <c r="V139" s="205" t="s">
        <v>266</v>
      </c>
      <c r="W139" s="205" t="s">
        <v>268</v>
      </c>
      <c r="X139" s="205" t="s">
        <v>267</v>
      </c>
      <c r="Y139" s="205" t="s">
        <v>266</v>
      </c>
      <c r="Z139" s="205" t="s">
        <v>268</v>
      </c>
      <c r="AA139" s="205" t="s">
        <v>267</v>
      </c>
      <c r="AB139" s="205" t="s">
        <v>266</v>
      </c>
      <c r="AC139" s="205" t="s">
        <v>268</v>
      </c>
      <c r="AD139" s="205" t="s">
        <v>267</v>
      </c>
      <c r="AE139" s="205" t="s">
        <v>266</v>
      </c>
      <c r="AF139" s="205" t="s">
        <v>268</v>
      </c>
      <c r="AG139" s="205" t="s">
        <v>267</v>
      </c>
      <c r="AH139" s="205" t="s">
        <v>266</v>
      </c>
      <c r="AI139" s="205" t="s">
        <v>268</v>
      </c>
      <c r="AJ139" s="205" t="s">
        <v>267</v>
      </c>
      <c r="AK139" s="205" t="s">
        <v>266</v>
      </c>
      <c r="AL139" s="205" t="s">
        <v>268</v>
      </c>
      <c r="AM139" s="205" t="s">
        <v>267</v>
      </c>
      <c r="AN139" s="205" t="s">
        <v>266</v>
      </c>
      <c r="AO139" s="205" t="s">
        <v>268</v>
      </c>
      <c r="AP139" s="205" t="s">
        <v>267</v>
      </c>
      <c r="AQ139" s="205" t="s">
        <v>266</v>
      </c>
      <c r="AR139" s="205" t="s">
        <v>268</v>
      </c>
      <c r="AS139" s="205" t="s">
        <v>267</v>
      </c>
      <c r="AT139" s="205" t="s">
        <v>266</v>
      </c>
      <c r="AU139" s="205" t="s">
        <v>268</v>
      </c>
      <c r="AV139" s="205" t="s">
        <v>267</v>
      </c>
      <c r="AW139" s="205" t="s">
        <v>266</v>
      </c>
      <c r="AX139" s="205" t="s">
        <v>268</v>
      </c>
      <c r="AY139" s="205" t="s">
        <v>267</v>
      </c>
      <c r="AZ139" s="205" t="s">
        <v>266</v>
      </c>
      <c r="BA139" s="205" t="s">
        <v>268</v>
      </c>
      <c r="BB139" s="205" t="s">
        <v>267</v>
      </c>
      <c r="BC139" s="205" t="s">
        <v>266</v>
      </c>
      <c r="BD139" s="205" t="s">
        <v>268</v>
      </c>
      <c r="BE139" s="205" t="s">
        <v>267</v>
      </c>
      <c r="BF139" s="205" t="s">
        <v>266</v>
      </c>
      <c r="BG139" s="205" t="s">
        <v>268</v>
      </c>
      <c r="BH139" s="205" t="s">
        <v>267</v>
      </c>
      <c r="BI139" s="205" t="s">
        <v>266</v>
      </c>
      <c r="BJ139" s="205" t="s">
        <v>268</v>
      </c>
      <c r="BK139" s="205" t="s">
        <v>267</v>
      </c>
      <c r="BL139" s="205" t="s">
        <v>266</v>
      </c>
      <c r="BM139" s="205" t="s">
        <v>268</v>
      </c>
      <c r="BN139" s="205" t="s">
        <v>267</v>
      </c>
      <c r="BO139" s="204" t="s">
        <v>266</v>
      </c>
      <c r="BP139" s="197"/>
      <c r="BQ139" s="197"/>
      <c r="BR139" s="197"/>
      <c r="BS139" s="197"/>
      <c r="BT139" s="197"/>
      <c r="BU139" s="197"/>
      <c r="BV139" s="197"/>
      <c r="BW139" s="197"/>
      <c r="BX139" s="197"/>
      <c r="BY139" s="197"/>
      <c r="BZ139" s="197"/>
      <c r="CA139" s="197"/>
      <c r="CB139" s="197"/>
      <c r="CC139" s="197"/>
      <c r="CD139" s="197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19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197"/>
      <c r="DC139" s="197"/>
      <c r="DD139" s="197"/>
      <c r="DE139" s="197"/>
      <c r="DF139" s="197"/>
      <c r="DG139" s="197"/>
      <c r="DH139" s="197"/>
      <c r="DI139" s="197"/>
      <c r="DJ139" s="197"/>
      <c r="DK139" s="197"/>
      <c r="DL139" s="197"/>
      <c r="DM139" s="197"/>
      <c r="DN139" s="197"/>
      <c r="DO139" s="197"/>
      <c r="DP139" s="197"/>
      <c r="DQ139" s="197"/>
      <c r="DR139" s="197"/>
      <c r="DS139" s="197"/>
      <c r="DT139" s="197"/>
      <c r="DU139" s="197"/>
      <c r="DV139" s="197"/>
      <c r="DW139" s="197"/>
      <c r="DX139" s="197"/>
      <c r="DY139" s="197"/>
      <c r="DZ139" s="197"/>
      <c r="EA139" s="197"/>
      <c r="EB139" s="197"/>
      <c r="EC139" s="197"/>
      <c r="ED139" s="197"/>
      <c r="EE139" s="197"/>
      <c r="EF139" s="197"/>
      <c r="EG139" s="197"/>
      <c r="EH139" s="197"/>
      <c r="EI139" s="197"/>
      <c r="EJ139" s="197"/>
      <c r="EK139" s="197"/>
      <c r="EL139" s="197"/>
      <c r="EM139" s="197"/>
      <c r="EN139" s="197"/>
      <c r="EO139" s="197"/>
      <c r="EP139" s="197"/>
      <c r="EQ139" s="197"/>
      <c r="ER139" s="197"/>
      <c r="ES139" s="197"/>
      <c r="ET139" s="197"/>
      <c r="EU139" s="197"/>
      <c r="EV139" s="197"/>
      <c r="EW139" s="197"/>
      <c r="EX139" s="197"/>
      <c r="EY139" s="197"/>
      <c r="EZ139" s="197"/>
      <c r="FA139" s="197"/>
      <c r="FB139" s="197"/>
      <c r="FC139" s="197"/>
      <c r="FD139" s="197"/>
      <c r="FE139" s="197"/>
      <c r="FF139" s="197"/>
      <c r="FG139" s="197"/>
      <c r="FH139" s="197"/>
      <c r="FI139" s="197"/>
      <c r="FJ139" s="197"/>
      <c r="FK139" s="197"/>
      <c r="FL139" s="197"/>
      <c r="FM139" s="197"/>
      <c r="FN139" s="197"/>
      <c r="FO139" s="197"/>
      <c r="FP139" s="197"/>
      <c r="FQ139" s="197"/>
      <c r="FR139" s="197"/>
      <c r="FS139" s="197"/>
      <c r="FT139" s="197"/>
      <c r="FU139" s="197"/>
      <c r="FV139" s="197"/>
      <c r="FW139" s="197"/>
      <c r="FX139" s="197"/>
      <c r="FY139" s="197"/>
      <c r="FZ139" s="197"/>
      <c r="GA139" s="197"/>
      <c r="GB139" s="197"/>
      <c r="GC139" s="197"/>
      <c r="GD139" s="197"/>
      <c r="GE139" s="197"/>
      <c r="GF139" s="197"/>
      <c r="GG139" s="197"/>
      <c r="GH139" s="197"/>
      <c r="GI139" s="197"/>
      <c r="GJ139" s="197"/>
      <c r="GK139" s="197"/>
      <c r="GL139" s="197"/>
      <c r="GM139" s="197"/>
      <c r="GN139" s="197"/>
      <c r="GO139" s="197"/>
      <c r="GP139" s="197"/>
      <c r="GQ139" s="197"/>
      <c r="GR139" s="197"/>
      <c r="GS139" s="197"/>
      <c r="GT139" s="197"/>
      <c r="GU139" s="197"/>
      <c r="GV139" s="197"/>
      <c r="GW139" s="197"/>
      <c r="GX139" s="197"/>
      <c r="GY139" s="197"/>
      <c r="GZ139" s="197"/>
      <c r="HA139" s="197"/>
      <c r="HB139" s="197"/>
      <c r="HC139" s="197"/>
      <c r="HD139" s="197"/>
      <c r="HE139" s="197"/>
      <c r="HF139" s="197"/>
      <c r="HG139" s="197"/>
      <c r="HH139" s="197"/>
      <c r="HI139" s="197"/>
      <c r="HJ139" s="197"/>
      <c r="HK139" s="197"/>
      <c r="HL139" s="197"/>
      <c r="HM139" s="197"/>
      <c r="HN139" s="197"/>
      <c r="HO139" s="197"/>
      <c r="HP139" s="197"/>
      <c r="HQ139" s="197"/>
      <c r="HR139" s="197"/>
      <c r="HS139" s="197"/>
      <c r="HT139" s="197"/>
      <c r="HU139" s="197"/>
      <c r="HV139" s="197"/>
      <c r="HW139" s="197"/>
      <c r="HX139" s="197"/>
      <c r="HY139" s="197"/>
      <c r="HZ139" s="197"/>
      <c r="IA139" s="197"/>
      <c r="IB139" s="197"/>
      <c r="IC139" s="197"/>
      <c r="ID139" s="197"/>
      <c r="IE139" s="197"/>
      <c r="IF139" s="197"/>
      <c r="IG139" s="197"/>
      <c r="IH139" s="197"/>
      <c r="II139" s="197"/>
      <c r="IJ139" s="197"/>
      <c r="IK139" s="197"/>
      <c r="IL139" s="197"/>
      <c r="IM139" s="197"/>
      <c r="IN139" s="197"/>
      <c r="IO139" s="197"/>
      <c r="IP139" s="197"/>
      <c r="IQ139" s="197"/>
      <c r="IR139" s="197"/>
      <c r="IS139" s="197"/>
      <c r="IT139" s="197"/>
      <c r="IU139" s="197"/>
      <c r="IV139" s="197"/>
      <c r="IW139" s="197"/>
    </row>
    <row r="140" spans="1:257">
      <c r="A140" s="208">
        <v>1</v>
      </c>
      <c r="B140" s="205" t="s">
        <v>939</v>
      </c>
      <c r="C140" s="205" t="str">
        <f t="shared" ref="C140:C155" si="48">TRIM(B140)</f>
        <v>TIM SCRIBNER</v>
      </c>
      <c r="D140" s="205">
        <v>22</v>
      </c>
      <c r="E140" s="214">
        <v>1240</v>
      </c>
      <c r="F140" s="214">
        <v>739</v>
      </c>
      <c r="G140" s="205">
        <v>95</v>
      </c>
      <c r="H140" s="206">
        <f t="shared" ref="H140:H153" si="49">F142/E142</f>
        <v>0.69962686567164178</v>
      </c>
      <c r="I140" s="207"/>
      <c r="J140" s="205">
        <f t="shared" ref="J140:J155" si="50">SUM(N140,Q140,T140,W140,Z140,AC140,AF140,AI140,AL140,AO140,AR140,AU140,AX140,BA140,BD140,BG140)</f>
        <v>74</v>
      </c>
      <c r="K140" s="205">
        <f t="shared" ref="K140:K155" si="51">SUM(O140,R140,U140,X140,AA140,AD140,AG140,AJ140,AM140,AP140,AS140,AV140,AY140,BB140,BE140,BH140)</f>
        <v>52</v>
      </c>
      <c r="L140" s="205">
        <f t="shared" ref="L140:L155" si="52">SUM(P140,S140,V140,Y140,AB140,AE140,AH140,AK140,AN140,AQ140,AT140,AW140,AZ140,BC140,BF140,BI140)</f>
        <v>4</v>
      </c>
      <c r="M140" s="206">
        <f t="shared" ref="M140:M155" si="53">K140/J140</f>
        <v>0.70270270270270274</v>
      </c>
      <c r="N140" s="205">
        <v>5</v>
      </c>
      <c r="O140" s="205">
        <v>4</v>
      </c>
      <c r="P140" s="205">
        <v>0</v>
      </c>
      <c r="Q140" s="205">
        <v>5</v>
      </c>
      <c r="R140" s="205">
        <v>2</v>
      </c>
      <c r="S140" s="205">
        <v>0</v>
      </c>
      <c r="T140" s="205">
        <v>5</v>
      </c>
      <c r="U140" s="205">
        <v>2</v>
      </c>
      <c r="V140" s="205">
        <v>0</v>
      </c>
      <c r="W140" s="205">
        <v>5</v>
      </c>
      <c r="X140" s="205">
        <v>5</v>
      </c>
      <c r="Y140" s="205">
        <v>0</v>
      </c>
      <c r="Z140" s="205">
        <v>5</v>
      </c>
      <c r="AA140" s="205">
        <v>4</v>
      </c>
      <c r="AB140" s="205">
        <v>1</v>
      </c>
      <c r="AC140" s="205">
        <v>3</v>
      </c>
      <c r="AD140" s="205">
        <v>3</v>
      </c>
      <c r="AE140" s="205">
        <v>2</v>
      </c>
      <c r="AF140" s="205">
        <v>1</v>
      </c>
      <c r="AG140" s="205">
        <v>0</v>
      </c>
      <c r="AH140" s="205">
        <v>0</v>
      </c>
      <c r="AI140" s="205">
        <v>2</v>
      </c>
      <c r="AJ140" s="205">
        <v>1</v>
      </c>
      <c r="AK140" s="205">
        <v>0</v>
      </c>
      <c r="AL140" s="205">
        <v>5</v>
      </c>
      <c r="AM140" s="205">
        <v>3</v>
      </c>
      <c r="AN140" s="205">
        <v>0</v>
      </c>
      <c r="AO140" s="205">
        <v>7</v>
      </c>
      <c r="AP140" s="205">
        <v>6</v>
      </c>
      <c r="AQ140" s="205">
        <v>0</v>
      </c>
      <c r="AR140" s="205">
        <v>5</v>
      </c>
      <c r="AS140" s="205">
        <v>4</v>
      </c>
      <c r="AT140" s="205">
        <v>1</v>
      </c>
      <c r="AU140" s="205">
        <v>4</v>
      </c>
      <c r="AV140" s="205">
        <v>4</v>
      </c>
      <c r="AW140" s="205">
        <v>0</v>
      </c>
      <c r="AX140" s="205">
        <v>5</v>
      </c>
      <c r="AY140" s="205">
        <v>3</v>
      </c>
      <c r="AZ140" s="205">
        <v>0</v>
      </c>
      <c r="BA140" s="205">
        <v>4</v>
      </c>
      <c r="BB140" s="205">
        <v>0</v>
      </c>
      <c r="BC140" s="205">
        <v>0</v>
      </c>
      <c r="BD140" s="205">
        <v>7</v>
      </c>
      <c r="BE140" s="205">
        <v>6</v>
      </c>
      <c r="BF140" s="205">
        <v>0</v>
      </c>
      <c r="BG140" s="205">
        <v>6</v>
      </c>
      <c r="BH140" s="205">
        <v>5</v>
      </c>
      <c r="BI140" s="205">
        <v>0</v>
      </c>
      <c r="BJ140" s="205"/>
      <c r="BK140" s="205"/>
      <c r="BL140" s="205"/>
      <c r="BM140" s="205"/>
      <c r="BN140" s="205"/>
      <c r="BO140" s="204"/>
      <c r="BP140" s="197"/>
      <c r="BQ140" s="197"/>
      <c r="BR140" s="197"/>
      <c r="BS140" s="197"/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7"/>
      <c r="DC140" s="197"/>
      <c r="DD140" s="197"/>
      <c r="DE140" s="197"/>
      <c r="DF140" s="197"/>
      <c r="DG140" s="197"/>
      <c r="DH140" s="197"/>
      <c r="DI140" s="197"/>
      <c r="DJ140" s="197"/>
      <c r="DK140" s="197"/>
      <c r="DL140" s="197"/>
      <c r="DM140" s="197"/>
      <c r="DN140" s="197"/>
      <c r="DO140" s="197"/>
      <c r="DP140" s="197"/>
      <c r="DQ140" s="197"/>
      <c r="DR140" s="197"/>
      <c r="DS140" s="197"/>
      <c r="DT140" s="197"/>
      <c r="DU140" s="197"/>
      <c r="DV140" s="197"/>
      <c r="DW140" s="197"/>
      <c r="DX140" s="197"/>
      <c r="DY140" s="197"/>
      <c r="DZ140" s="197"/>
      <c r="EA140" s="197"/>
      <c r="EB140" s="197"/>
      <c r="EC140" s="197"/>
      <c r="ED140" s="197"/>
      <c r="EE140" s="197"/>
      <c r="EF140" s="197"/>
      <c r="EG140" s="197"/>
      <c r="EH140" s="197"/>
      <c r="EI140" s="197"/>
      <c r="EJ140" s="197"/>
      <c r="EK140" s="197"/>
      <c r="EL140" s="197"/>
      <c r="EM140" s="197"/>
      <c r="EN140" s="197"/>
      <c r="EO140" s="197"/>
      <c r="EP140" s="197"/>
      <c r="EQ140" s="197"/>
      <c r="ER140" s="197"/>
      <c r="ES140" s="197"/>
      <c r="ET140" s="197"/>
      <c r="EU140" s="197"/>
      <c r="EV140" s="197"/>
      <c r="EW140" s="197"/>
      <c r="EX140" s="197"/>
      <c r="EY140" s="197"/>
      <c r="EZ140" s="197"/>
      <c r="FA140" s="197"/>
      <c r="FB140" s="197"/>
      <c r="FC140" s="197"/>
      <c r="FD140" s="197"/>
      <c r="FE140" s="197"/>
      <c r="FF140" s="197"/>
      <c r="FG140" s="197"/>
      <c r="FH140" s="197"/>
      <c r="FI140" s="197"/>
      <c r="FJ140" s="197"/>
      <c r="FK140" s="197"/>
      <c r="FL140" s="197"/>
      <c r="FM140" s="197"/>
      <c r="FN140" s="197"/>
      <c r="FO140" s="197"/>
      <c r="FP140" s="197"/>
      <c r="FQ140" s="197"/>
      <c r="FR140" s="197"/>
      <c r="FS140" s="197"/>
      <c r="FT140" s="197"/>
      <c r="FU140" s="197"/>
      <c r="FV140" s="197"/>
      <c r="FW140" s="197"/>
      <c r="FX140" s="197"/>
      <c r="FY140" s="197"/>
      <c r="FZ140" s="197"/>
      <c r="GA140" s="197"/>
      <c r="GB140" s="197"/>
      <c r="GC140" s="197"/>
      <c r="GD140" s="197"/>
      <c r="GE140" s="197"/>
      <c r="GF140" s="197"/>
      <c r="GG140" s="197"/>
      <c r="GH140" s="197"/>
      <c r="GI140" s="197"/>
      <c r="GJ140" s="197"/>
      <c r="GK140" s="197"/>
      <c r="GL140" s="197"/>
      <c r="GM140" s="197"/>
      <c r="GN140" s="197"/>
      <c r="GO140" s="197"/>
      <c r="GP140" s="197"/>
      <c r="GQ140" s="197"/>
      <c r="GR140" s="197"/>
      <c r="GS140" s="197"/>
      <c r="GT140" s="197"/>
      <c r="GU140" s="197"/>
      <c r="GV140" s="197"/>
      <c r="GW140" s="197"/>
      <c r="GX140" s="197"/>
      <c r="GY140" s="197"/>
      <c r="GZ140" s="197"/>
      <c r="HA140" s="197"/>
      <c r="HB140" s="197"/>
      <c r="HC140" s="197"/>
      <c r="HD140" s="197"/>
      <c r="HE140" s="197"/>
      <c r="HF140" s="197"/>
      <c r="HG140" s="197"/>
      <c r="HH140" s="197"/>
      <c r="HI140" s="197"/>
      <c r="HJ140" s="197"/>
      <c r="HK140" s="197"/>
      <c r="HL140" s="197"/>
      <c r="HM140" s="197"/>
      <c r="HN140" s="197"/>
      <c r="HO140" s="197"/>
      <c r="HP140" s="197"/>
      <c r="HQ140" s="197"/>
      <c r="HR140" s="197"/>
      <c r="HS140" s="197"/>
      <c r="HT140" s="197"/>
      <c r="HU140" s="197"/>
      <c r="HV140" s="197"/>
      <c r="HW140" s="197"/>
      <c r="HX140" s="197"/>
      <c r="HY140" s="197"/>
      <c r="HZ140" s="197"/>
      <c r="IA140" s="197"/>
      <c r="IB140" s="197"/>
      <c r="IC140" s="197"/>
      <c r="ID140" s="197"/>
      <c r="IE140" s="197"/>
      <c r="IF140" s="197"/>
      <c r="IG140" s="197"/>
      <c r="IH140" s="197"/>
      <c r="II140" s="197"/>
      <c r="IJ140" s="197"/>
      <c r="IK140" s="197"/>
      <c r="IL140" s="197"/>
      <c r="IM140" s="197"/>
      <c r="IN140" s="197"/>
      <c r="IO140" s="197"/>
      <c r="IP140" s="197"/>
      <c r="IQ140" s="197"/>
      <c r="IR140" s="197"/>
      <c r="IS140" s="197"/>
      <c r="IT140" s="197"/>
      <c r="IU140" s="197"/>
      <c r="IV140" s="197"/>
      <c r="IW140" s="197"/>
    </row>
    <row r="141" spans="1:257">
      <c r="A141" s="208">
        <v>2</v>
      </c>
      <c r="B141" s="205" t="s">
        <v>938</v>
      </c>
      <c r="C141" s="205" t="str">
        <f t="shared" si="48"/>
        <v>DWAYNE SMITH</v>
      </c>
      <c r="D141" s="205">
        <v>18</v>
      </c>
      <c r="E141" s="214">
        <v>1149</v>
      </c>
      <c r="F141" s="214">
        <v>728</v>
      </c>
      <c r="G141" s="205">
        <v>132</v>
      </c>
      <c r="H141" s="206">
        <f t="shared" si="49"/>
        <v>0.54530744336569581</v>
      </c>
      <c r="I141" s="207"/>
      <c r="J141" s="205">
        <f t="shared" si="50"/>
        <v>77</v>
      </c>
      <c r="K141" s="205">
        <f t="shared" si="51"/>
        <v>58</v>
      </c>
      <c r="L141" s="205">
        <f t="shared" si="52"/>
        <v>12</v>
      </c>
      <c r="M141" s="206">
        <f t="shared" si="53"/>
        <v>0.75324675324675328</v>
      </c>
      <c r="N141" s="205">
        <v>6</v>
      </c>
      <c r="O141" s="205">
        <v>5</v>
      </c>
      <c r="P141" s="205">
        <v>0</v>
      </c>
      <c r="Q141" s="205">
        <v>3</v>
      </c>
      <c r="R141" s="205">
        <v>1</v>
      </c>
      <c r="S141" s="205">
        <v>0</v>
      </c>
      <c r="T141" s="205">
        <v>3</v>
      </c>
      <c r="U141" s="205">
        <v>1</v>
      </c>
      <c r="V141" s="205">
        <v>0</v>
      </c>
      <c r="W141" s="205">
        <v>5</v>
      </c>
      <c r="X141" s="205">
        <v>3</v>
      </c>
      <c r="Y141" s="205">
        <v>0</v>
      </c>
      <c r="Z141" s="205">
        <v>5</v>
      </c>
      <c r="AA141" s="205">
        <v>4</v>
      </c>
      <c r="AB141" s="205">
        <v>1</v>
      </c>
      <c r="AC141" s="205">
        <v>5</v>
      </c>
      <c r="AD141" s="205">
        <v>5</v>
      </c>
      <c r="AE141" s="205">
        <v>2</v>
      </c>
      <c r="AF141" s="205">
        <v>4</v>
      </c>
      <c r="AG141" s="205">
        <v>2</v>
      </c>
      <c r="AH141" s="205">
        <v>1</v>
      </c>
      <c r="AI141" s="205">
        <v>5</v>
      </c>
      <c r="AJ141" s="205">
        <v>4</v>
      </c>
      <c r="AK141" s="205">
        <v>0</v>
      </c>
      <c r="AL141" s="205">
        <v>7</v>
      </c>
      <c r="AM141" s="205">
        <v>5</v>
      </c>
      <c r="AN141" s="205">
        <v>0</v>
      </c>
      <c r="AO141" s="205">
        <v>6</v>
      </c>
      <c r="AP141" s="205">
        <v>3</v>
      </c>
      <c r="AQ141" s="205">
        <v>0</v>
      </c>
      <c r="AR141" s="205">
        <v>6</v>
      </c>
      <c r="AS141" s="205">
        <v>5</v>
      </c>
      <c r="AT141" s="205">
        <v>2</v>
      </c>
      <c r="AU141" s="205">
        <v>4</v>
      </c>
      <c r="AV141" s="205">
        <v>3</v>
      </c>
      <c r="AW141" s="205">
        <v>0</v>
      </c>
      <c r="AX141" s="205">
        <v>4</v>
      </c>
      <c r="AY141" s="205">
        <v>4</v>
      </c>
      <c r="AZ141" s="205">
        <v>2</v>
      </c>
      <c r="BA141" s="205">
        <v>5</v>
      </c>
      <c r="BB141" s="205">
        <v>5</v>
      </c>
      <c r="BC141" s="205">
        <v>3</v>
      </c>
      <c r="BD141" s="205">
        <v>4</v>
      </c>
      <c r="BE141" s="205">
        <v>4</v>
      </c>
      <c r="BF141" s="205">
        <v>0</v>
      </c>
      <c r="BG141" s="205">
        <v>5</v>
      </c>
      <c r="BH141" s="205">
        <v>4</v>
      </c>
      <c r="BI141" s="205">
        <v>1</v>
      </c>
      <c r="BJ141" s="205"/>
      <c r="BK141" s="205"/>
      <c r="BL141" s="205"/>
      <c r="BM141" s="205"/>
      <c r="BN141" s="205"/>
      <c r="BO141" s="204"/>
      <c r="BP141" s="197"/>
      <c r="BQ141" s="197"/>
      <c r="BR141" s="197"/>
      <c r="BS141" s="197"/>
      <c r="BT141" s="197"/>
      <c r="BU141" s="197"/>
      <c r="BV141" s="197"/>
      <c r="BW141" s="197"/>
      <c r="BX141" s="197"/>
      <c r="BY141" s="197"/>
      <c r="BZ141" s="197"/>
      <c r="CA141" s="197"/>
      <c r="CB141" s="197"/>
      <c r="CC141" s="197"/>
      <c r="CD141" s="197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19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197"/>
      <c r="DC141" s="197"/>
      <c r="DD141" s="197"/>
      <c r="DE141" s="197"/>
      <c r="DF141" s="197"/>
      <c r="DG141" s="197"/>
      <c r="DH141" s="197"/>
      <c r="DI141" s="197"/>
      <c r="DJ141" s="197"/>
      <c r="DK141" s="197"/>
      <c r="DL141" s="197"/>
      <c r="DM141" s="197"/>
      <c r="DN141" s="197"/>
      <c r="DO141" s="197"/>
      <c r="DP141" s="197"/>
      <c r="DQ141" s="197"/>
      <c r="DR141" s="197"/>
      <c r="DS141" s="197"/>
      <c r="DT141" s="197"/>
      <c r="DU141" s="197"/>
      <c r="DV141" s="197"/>
      <c r="DW141" s="197"/>
      <c r="DX141" s="197"/>
      <c r="DY141" s="197"/>
      <c r="DZ141" s="197"/>
      <c r="EA141" s="197"/>
      <c r="EB141" s="197"/>
      <c r="EC141" s="197"/>
      <c r="ED141" s="197"/>
      <c r="EE141" s="197"/>
      <c r="EF141" s="197"/>
      <c r="EG141" s="197"/>
      <c r="EH141" s="197"/>
      <c r="EI141" s="197"/>
      <c r="EJ141" s="197"/>
      <c r="EK141" s="197"/>
      <c r="EL141" s="197"/>
      <c r="EM141" s="197"/>
      <c r="EN141" s="197"/>
      <c r="EO141" s="197"/>
      <c r="EP141" s="197"/>
      <c r="EQ141" s="197"/>
      <c r="ER141" s="197"/>
      <c r="ES141" s="197"/>
      <c r="ET141" s="197"/>
      <c r="EU141" s="197"/>
      <c r="EV141" s="197"/>
      <c r="EW141" s="197"/>
      <c r="EX141" s="197"/>
      <c r="EY141" s="197"/>
      <c r="EZ141" s="197"/>
      <c r="FA141" s="197"/>
      <c r="FB141" s="197"/>
      <c r="FC141" s="197"/>
      <c r="FD141" s="197"/>
      <c r="FE141" s="197"/>
      <c r="FF141" s="197"/>
      <c r="FG141" s="197"/>
      <c r="FH141" s="197"/>
      <c r="FI141" s="197"/>
      <c r="FJ141" s="197"/>
      <c r="FK141" s="197"/>
      <c r="FL141" s="197"/>
      <c r="FM141" s="197"/>
      <c r="FN141" s="197"/>
      <c r="FO141" s="197"/>
      <c r="FP141" s="197"/>
      <c r="FQ141" s="197"/>
      <c r="FR141" s="197"/>
      <c r="FS141" s="197"/>
      <c r="FT141" s="197"/>
      <c r="FU141" s="197"/>
      <c r="FV141" s="197"/>
      <c r="FW141" s="197"/>
      <c r="FX141" s="197"/>
      <c r="FY141" s="197"/>
      <c r="FZ141" s="197"/>
      <c r="GA141" s="197"/>
      <c r="GB141" s="197"/>
      <c r="GC141" s="197"/>
      <c r="GD141" s="197"/>
      <c r="GE141" s="197"/>
      <c r="GF141" s="197"/>
      <c r="GG141" s="197"/>
      <c r="GH141" s="197"/>
      <c r="GI141" s="197"/>
      <c r="GJ141" s="197"/>
      <c r="GK141" s="197"/>
      <c r="GL141" s="197"/>
      <c r="GM141" s="197"/>
      <c r="GN141" s="197"/>
      <c r="GO141" s="197"/>
      <c r="GP141" s="197"/>
      <c r="GQ141" s="197"/>
      <c r="GR141" s="197"/>
      <c r="GS141" s="197"/>
      <c r="GT141" s="197"/>
      <c r="GU141" s="197"/>
      <c r="GV141" s="197"/>
      <c r="GW141" s="197"/>
      <c r="GX141" s="197"/>
      <c r="GY141" s="197"/>
      <c r="GZ141" s="197"/>
      <c r="HA141" s="197"/>
      <c r="HB141" s="197"/>
      <c r="HC141" s="197"/>
      <c r="HD141" s="197"/>
      <c r="HE141" s="197"/>
      <c r="HF141" s="197"/>
      <c r="HG141" s="197"/>
      <c r="HH141" s="197"/>
      <c r="HI141" s="197"/>
      <c r="HJ141" s="197"/>
      <c r="HK141" s="197"/>
      <c r="HL141" s="197"/>
      <c r="HM141" s="197"/>
      <c r="HN141" s="197"/>
      <c r="HO141" s="197"/>
      <c r="HP141" s="197"/>
      <c r="HQ141" s="197"/>
      <c r="HR141" s="197"/>
      <c r="HS141" s="197"/>
      <c r="HT141" s="197"/>
      <c r="HU141" s="197"/>
      <c r="HV141" s="197"/>
      <c r="HW141" s="197"/>
      <c r="HX141" s="197"/>
      <c r="HY141" s="197"/>
      <c r="HZ141" s="197"/>
      <c r="IA141" s="197"/>
      <c r="IB141" s="197"/>
      <c r="IC141" s="197"/>
      <c r="ID141" s="197"/>
      <c r="IE141" s="197"/>
      <c r="IF141" s="197"/>
      <c r="IG141" s="197"/>
      <c r="IH141" s="197"/>
      <c r="II141" s="197"/>
      <c r="IJ141" s="197"/>
      <c r="IK141" s="197"/>
      <c r="IL141" s="197"/>
      <c r="IM141" s="197"/>
      <c r="IN141" s="197"/>
      <c r="IO141" s="197"/>
      <c r="IP141" s="197"/>
      <c r="IQ141" s="197"/>
      <c r="IR141" s="197"/>
      <c r="IS141" s="197"/>
      <c r="IT141" s="197"/>
      <c r="IU141" s="197"/>
      <c r="IV141" s="197"/>
      <c r="IW141" s="197"/>
    </row>
    <row r="142" spans="1:257">
      <c r="A142" s="208">
        <v>3</v>
      </c>
      <c r="B142" s="205" t="s">
        <v>1552</v>
      </c>
      <c r="C142" s="205" t="str">
        <f t="shared" si="48"/>
        <v>RALPH ADRAGNA</v>
      </c>
      <c r="D142" s="205">
        <v>9</v>
      </c>
      <c r="E142" s="205">
        <v>536</v>
      </c>
      <c r="F142" s="205">
        <v>375</v>
      </c>
      <c r="G142" s="205">
        <v>59</v>
      </c>
      <c r="H142" s="206">
        <f t="shared" si="49"/>
        <v>0.54521038495971352</v>
      </c>
      <c r="I142" s="207"/>
      <c r="J142" s="205">
        <f t="shared" si="50"/>
        <v>53</v>
      </c>
      <c r="K142" s="205">
        <f t="shared" si="51"/>
        <v>36</v>
      </c>
      <c r="L142" s="205">
        <f t="shared" si="52"/>
        <v>10</v>
      </c>
      <c r="M142" s="206">
        <f t="shared" si="53"/>
        <v>0.67924528301886788</v>
      </c>
      <c r="N142" s="205">
        <v>5</v>
      </c>
      <c r="O142" s="205">
        <v>4</v>
      </c>
      <c r="P142" s="205">
        <v>1</v>
      </c>
      <c r="Q142" s="205">
        <v>4</v>
      </c>
      <c r="R142" s="205">
        <v>4</v>
      </c>
      <c r="S142" s="205">
        <v>0</v>
      </c>
      <c r="T142" s="205">
        <v>0</v>
      </c>
      <c r="U142" s="205">
        <v>0</v>
      </c>
      <c r="V142" s="205">
        <v>0</v>
      </c>
      <c r="W142" s="205">
        <v>0</v>
      </c>
      <c r="X142" s="205">
        <v>0</v>
      </c>
      <c r="Y142" s="205">
        <v>0</v>
      </c>
      <c r="Z142" s="205">
        <v>5</v>
      </c>
      <c r="AA142" s="205">
        <v>3</v>
      </c>
      <c r="AB142" s="205">
        <v>3</v>
      </c>
      <c r="AC142" s="205">
        <v>4</v>
      </c>
      <c r="AD142" s="205">
        <v>2</v>
      </c>
      <c r="AE142" s="205">
        <v>1</v>
      </c>
      <c r="AF142" s="205">
        <v>3</v>
      </c>
      <c r="AG142" s="205">
        <v>2</v>
      </c>
      <c r="AH142" s="205">
        <v>0</v>
      </c>
      <c r="AI142" s="205">
        <v>0</v>
      </c>
      <c r="AJ142" s="205">
        <v>0</v>
      </c>
      <c r="AK142" s="205">
        <v>0</v>
      </c>
      <c r="AL142" s="205">
        <v>0</v>
      </c>
      <c r="AM142" s="205">
        <v>0</v>
      </c>
      <c r="AN142" s="205">
        <v>0</v>
      </c>
      <c r="AO142" s="205">
        <v>7</v>
      </c>
      <c r="AP142" s="205">
        <v>6</v>
      </c>
      <c r="AQ142" s="205">
        <v>3</v>
      </c>
      <c r="AR142" s="205">
        <v>6</v>
      </c>
      <c r="AS142" s="205">
        <v>4</v>
      </c>
      <c r="AT142" s="205">
        <v>1</v>
      </c>
      <c r="AU142" s="205">
        <v>4</v>
      </c>
      <c r="AV142" s="205">
        <v>2</v>
      </c>
      <c r="AW142" s="205">
        <v>1</v>
      </c>
      <c r="AX142" s="205">
        <v>0</v>
      </c>
      <c r="AY142" s="205">
        <v>0</v>
      </c>
      <c r="AZ142" s="205">
        <v>0</v>
      </c>
      <c r="BA142" s="205">
        <v>5</v>
      </c>
      <c r="BB142" s="205">
        <v>3</v>
      </c>
      <c r="BC142" s="205">
        <v>0</v>
      </c>
      <c r="BD142" s="205">
        <v>5</v>
      </c>
      <c r="BE142" s="205">
        <v>1</v>
      </c>
      <c r="BF142" s="205">
        <v>0</v>
      </c>
      <c r="BG142" s="205">
        <v>5</v>
      </c>
      <c r="BH142" s="205">
        <v>5</v>
      </c>
      <c r="BI142" s="205">
        <v>0</v>
      </c>
      <c r="BJ142" s="205"/>
      <c r="BK142" s="205"/>
      <c r="BL142" s="205"/>
      <c r="BM142" s="205"/>
      <c r="BN142" s="205"/>
      <c r="BO142" s="204"/>
      <c r="BP142" s="197"/>
      <c r="BQ142" s="197"/>
      <c r="BR142" s="197"/>
      <c r="BS142" s="197"/>
      <c r="BT142" s="197"/>
      <c r="BU142" s="197"/>
      <c r="BV142" s="197"/>
      <c r="BW142" s="197"/>
      <c r="BX142" s="197"/>
      <c r="BY142" s="197"/>
      <c r="BZ142" s="197"/>
      <c r="CA142" s="197"/>
      <c r="CB142" s="197"/>
      <c r="CC142" s="197"/>
      <c r="CD142" s="197"/>
      <c r="CE142" s="197"/>
      <c r="CF142" s="197"/>
      <c r="CG142" s="197"/>
      <c r="CH142" s="197"/>
      <c r="CI142" s="197"/>
      <c r="CJ142" s="197"/>
      <c r="CK142" s="197"/>
      <c r="CL142" s="197"/>
      <c r="CM142" s="197"/>
      <c r="CN142" s="197"/>
      <c r="CO142" s="197"/>
      <c r="CP142" s="197"/>
      <c r="CQ142" s="197"/>
      <c r="CR142" s="197"/>
      <c r="CS142" s="197"/>
      <c r="CT142" s="197"/>
      <c r="CU142" s="197"/>
      <c r="CV142" s="197"/>
      <c r="CW142" s="197"/>
      <c r="CX142" s="197"/>
      <c r="CY142" s="197"/>
      <c r="CZ142" s="197"/>
      <c r="DA142" s="197"/>
      <c r="DB142" s="197"/>
      <c r="DC142" s="197"/>
      <c r="DD142" s="197"/>
      <c r="DE142" s="197"/>
      <c r="DF142" s="197"/>
      <c r="DG142" s="197"/>
      <c r="DH142" s="197"/>
      <c r="DI142" s="197"/>
      <c r="DJ142" s="197"/>
      <c r="DK142" s="197"/>
      <c r="DL142" s="197"/>
      <c r="DM142" s="197"/>
      <c r="DN142" s="197"/>
      <c r="DO142" s="197"/>
      <c r="DP142" s="197"/>
      <c r="DQ142" s="197"/>
      <c r="DR142" s="197"/>
      <c r="DS142" s="197"/>
      <c r="DT142" s="197"/>
      <c r="DU142" s="197"/>
      <c r="DV142" s="197"/>
      <c r="DW142" s="197"/>
      <c r="DX142" s="197"/>
      <c r="DY142" s="197"/>
      <c r="DZ142" s="197"/>
      <c r="EA142" s="197"/>
      <c r="EB142" s="197"/>
      <c r="EC142" s="197"/>
      <c r="ED142" s="197"/>
      <c r="EE142" s="197"/>
      <c r="EF142" s="197"/>
      <c r="EG142" s="197"/>
      <c r="EH142" s="197"/>
      <c r="EI142" s="197"/>
      <c r="EJ142" s="197"/>
      <c r="EK142" s="197"/>
      <c r="EL142" s="197"/>
      <c r="EM142" s="197"/>
      <c r="EN142" s="197"/>
      <c r="EO142" s="197"/>
      <c r="EP142" s="197"/>
      <c r="EQ142" s="197"/>
      <c r="ER142" s="197"/>
      <c r="ES142" s="197"/>
      <c r="ET142" s="197"/>
      <c r="EU142" s="197"/>
      <c r="EV142" s="197"/>
      <c r="EW142" s="197"/>
      <c r="EX142" s="197"/>
      <c r="EY142" s="197"/>
      <c r="EZ142" s="197"/>
      <c r="FA142" s="197"/>
      <c r="FB142" s="197"/>
      <c r="FC142" s="197"/>
      <c r="FD142" s="197"/>
      <c r="FE142" s="197"/>
      <c r="FF142" s="197"/>
      <c r="FG142" s="197"/>
      <c r="FH142" s="197"/>
      <c r="FI142" s="197"/>
      <c r="FJ142" s="197"/>
      <c r="FK142" s="197"/>
      <c r="FL142" s="197"/>
      <c r="FM142" s="197"/>
      <c r="FN142" s="197"/>
      <c r="FO142" s="197"/>
      <c r="FP142" s="197"/>
      <c r="FQ142" s="197"/>
      <c r="FR142" s="197"/>
      <c r="FS142" s="197"/>
      <c r="FT142" s="197"/>
      <c r="FU142" s="197"/>
      <c r="FV142" s="197"/>
      <c r="FW142" s="197"/>
      <c r="FX142" s="197"/>
      <c r="FY142" s="197"/>
      <c r="FZ142" s="197"/>
      <c r="GA142" s="197"/>
      <c r="GB142" s="197"/>
      <c r="GC142" s="197"/>
      <c r="GD142" s="197"/>
      <c r="GE142" s="197"/>
      <c r="GF142" s="197"/>
      <c r="GG142" s="197"/>
      <c r="GH142" s="197"/>
      <c r="GI142" s="197"/>
      <c r="GJ142" s="197"/>
      <c r="GK142" s="197"/>
      <c r="GL142" s="197"/>
      <c r="GM142" s="197"/>
      <c r="GN142" s="197"/>
      <c r="GO142" s="197"/>
      <c r="GP142" s="197"/>
      <c r="GQ142" s="197"/>
      <c r="GR142" s="197"/>
      <c r="GS142" s="197"/>
      <c r="GT142" s="197"/>
      <c r="GU142" s="197"/>
      <c r="GV142" s="197"/>
      <c r="GW142" s="197"/>
      <c r="GX142" s="197"/>
      <c r="GY142" s="197"/>
      <c r="GZ142" s="197"/>
      <c r="HA142" s="197"/>
      <c r="HB142" s="197"/>
      <c r="HC142" s="197"/>
      <c r="HD142" s="197"/>
      <c r="HE142" s="197"/>
      <c r="HF142" s="197"/>
      <c r="HG142" s="197"/>
      <c r="HH142" s="197"/>
      <c r="HI142" s="197"/>
      <c r="HJ142" s="197"/>
      <c r="HK142" s="197"/>
      <c r="HL142" s="197"/>
      <c r="HM142" s="197"/>
      <c r="HN142" s="197"/>
      <c r="HO142" s="197"/>
      <c r="HP142" s="197"/>
      <c r="HQ142" s="197"/>
      <c r="HR142" s="197"/>
      <c r="HS142" s="197"/>
      <c r="HT142" s="197"/>
      <c r="HU142" s="197"/>
      <c r="HV142" s="197"/>
      <c r="HW142" s="197"/>
      <c r="HX142" s="197"/>
      <c r="HY142" s="197"/>
      <c r="HZ142" s="197"/>
      <c r="IA142" s="197"/>
      <c r="IB142" s="197"/>
      <c r="IC142" s="197"/>
      <c r="ID142" s="197"/>
      <c r="IE142" s="197"/>
      <c r="IF142" s="197"/>
      <c r="IG142" s="197"/>
      <c r="IH142" s="197"/>
      <c r="II142" s="197"/>
      <c r="IJ142" s="197"/>
      <c r="IK142" s="197"/>
      <c r="IL142" s="197"/>
      <c r="IM142" s="197"/>
      <c r="IN142" s="197"/>
      <c r="IO142" s="197"/>
      <c r="IP142" s="197"/>
      <c r="IQ142" s="197"/>
      <c r="IR142" s="197"/>
      <c r="IS142" s="197"/>
      <c r="IT142" s="197"/>
      <c r="IU142" s="197"/>
      <c r="IV142" s="197"/>
      <c r="IW142" s="197"/>
    </row>
    <row r="143" spans="1:257">
      <c r="A143" s="208">
        <v>5</v>
      </c>
      <c r="B143" s="205" t="s">
        <v>997</v>
      </c>
      <c r="C143" s="205" t="str">
        <f t="shared" si="48"/>
        <v>DALE KIRK</v>
      </c>
      <c r="D143" s="205">
        <v>10</v>
      </c>
      <c r="E143" s="205">
        <v>618</v>
      </c>
      <c r="F143" s="205">
        <v>337</v>
      </c>
      <c r="G143" s="205">
        <v>16</v>
      </c>
      <c r="H143" s="206">
        <f t="shared" si="49"/>
        <v>0.37809187279151946</v>
      </c>
      <c r="I143" s="207"/>
      <c r="J143" s="205">
        <f t="shared" si="50"/>
        <v>49</v>
      </c>
      <c r="K143" s="205">
        <f t="shared" si="51"/>
        <v>21</v>
      </c>
      <c r="L143" s="205">
        <f t="shared" si="52"/>
        <v>1</v>
      </c>
      <c r="M143" s="206">
        <f t="shared" si="53"/>
        <v>0.42857142857142855</v>
      </c>
      <c r="N143" s="205">
        <v>5</v>
      </c>
      <c r="O143" s="205">
        <v>3</v>
      </c>
      <c r="P143" s="205">
        <v>1</v>
      </c>
      <c r="Q143" s="205">
        <v>2</v>
      </c>
      <c r="R143" s="205">
        <v>0</v>
      </c>
      <c r="S143" s="205">
        <v>0</v>
      </c>
      <c r="T143" s="205">
        <v>5</v>
      </c>
      <c r="U143" s="205">
        <v>5</v>
      </c>
      <c r="V143" s="205">
        <v>0</v>
      </c>
      <c r="W143" s="205">
        <v>6</v>
      </c>
      <c r="X143" s="205">
        <v>3</v>
      </c>
      <c r="Y143" s="205">
        <v>0</v>
      </c>
      <c r="Z143" s="205">
        <v>4</v>
      </c>
      <c r="AA143" s="205">
        <v>2</v>
      </c>
      <c r="AB143" s="205">
        <v>0</v>
      </c>
      <c r="AC143" s="205">
        <v>5</v>
      </c>
      <c r="AD143" s="205">
        <v>2</v>
      </c>
      <c r="AE143" s="205">
        <v>0</v>
      </c>
      <c r="AF143" s="205">
        <v>5</v>
      </c>
      <c r="AG143" s="205">
        <v>2</v>
      </c>
      <c r="AH143" s="205">
        <v>0</v>
      </c>
      <c r="AI143" s="205">
        <v>3</v>
      </c>
      <c r="AJ143" s="205">
        <v>0</v>
      </c>
      <c r="AK143" s="205">
        <v>0</v>
      </c>
      <c r="AL143" s="205">
        <v>6</v>
      </c>
      <c r="AM143" s="205">
        <v>1</v>
      </c>
      <c r="AN143" s="205">
        <v>0</v>
      </c>
      <c r="AO143" s="205">
        <v>0</v>
      </c>
      <c r="AP143" s="205">
        <v>0</v>
      </c>
      <c r="AQ143" s="205">
        <v>0</v>
      </c>
      <c r="AR143" s="205">
        <v>0</v>
      </c>
      <c r="AS143" s="205">
        <v>0</v>
      </c>
      <c r="AT143" s="205">
        <v>0</v>
      </c>
      <c r="AU143" s="205">
        <v>3</v>
      </c>
      <c r="AV143" s="205">
        <v>2</v>
      </c>
      <c r="AW143" s="205">
        <v>0</v>
      </c>
      <c r="AX143" s="205">
        <v>0</v>
      </c>
      <c r="AY143" s="205">
        <v>0</v>
      </c>
      <c r="AZ143" s="205">
        <v>0</v>
      </c>
      <c r="BA143" s="205">
        <v>0</v>
      </c>
      <c r="BB143" s="205">
        <v>0</v>
      </c>
      <c r="BC143" s="205">
        <v>0</v>
      </c>
      <c r="BD143" s="205">
        <v>0</v>
      </c>
      <c r="BE143" s="205">
        <v>0</v>
      </c>
      <c r="BF143" s="205">
        <v>0</v>
      </c>
      <c r="BG143" s="205">
        <v>5</v>
      </c>
      <c r="BH143" s="205">
        <v>1</v>
      </c>
      <c r="BI143" s="205">
        <v>0</v>
      </c>
      <c r="BJ143" s="205"/>
      <c r="BK143" s="205"/>
      <c r="BL143" s="205"/>
      <c r="BM143" s="205"/>
      <c r="BN143" s="205"/>
      <c r="BO143" s="204"/>
      <c r="BP143" s="197"/>
      <c r="BQ143" s="197"/>
      <c r="BR143" s="197"/>
      <c r="BS143" s="197"/>
      <c r="BT143" s="197"/>
      <c r="BU143" s="197"/>
      <c r="BV143" s="197"/>
      <c r="BW143" s="197"/>
      <c r="BX143" s="197"/>
      <c r="BY143" s="197"/>
      <c r="BZ143" s="197"/>
      <c r="CA143" s="197"/>
      <c r="CB143" s="197"/>
      <c r="CC143" s="197"/>
      <c r="CD143" s="197"/>
      <c r="CE143" s="197"/>
      <c r="CF143" s="197"/>
      <c r="CG143" s="197"/>
      <c r="CH143" s="197"/>
      <c r="CI143" s="197"/>
      <c r="CJ143" s="197"/>
      <c r="CK143" s="197"/>
      <c r="CL143" s="197"/>
      <c r="CM143" s="197"/>
      <c r="CN143" s="197"/>
      <c r="CO143" s="197"/>
      <c r="CP143" s="197"/>
      <c r="CQ143" s="197"/>
      <c r="CR143" s="197"/>
      <c r="CS143" s="197"/>
      <c r="CT143" s="197"/>
      <c r="CU143" s="197"/>
      <c r="CV143" s="197"/>
      <c r="CW143" s="197"/>
      <c r="CX143" s="197"/>
      <c r="CY143" s="197"/>
      <c r="CZ143" s="197"/>
      <c r="DA143" s="197"/>
      <c r="DB143" s="197"/>
      <c r="DC143" s="197"/>
      <c r="DD143" s="197"/>
      <c r="DE143" s="197"/>
      <c r="DF143" s="197"/>
      <c r="DG143" s="197"/>
      <c r="DH143" s="197"/>
      <c r="DI143" s="197"/>
      <c r="DJ143" s="197"/>
      <c r="DK143" s="197"/>
      <c r="DL143" s="197"/>
      <c r="DM143" s="197"/>
      <c r="DN143" s="197"/>
      <c r="DO143" s="197"/>
      <c r="DP143" s="197"/>
      <c r="DQ143" s="197"/>
      <c r="DR143" s="197"/>
      <c r="DS143" s="197"/>
      <c r="DT143" s="197"/>
      <c r="DU143" s="197"/>
      <c r="DV143" s="197"/>
      <c r="DW143" s="197"/>
      <c r="DX143" s="197"/>
      <c r="DY143" s="197"/>
      <c r="DZ143" s="197"/>
      <c r="EA143" s="197"/>
      <c r="EB143" s="197"/>
      <c r="EC143" s="197"/>
      <c r="ED143" s="197"/>
      <c r="EE143" s="197"/>
      <c r="EF143" s="197"/>
      <c r="EG143" s="197"/>
      <c r="EH143" s="197"/>
      <c r="EI143" s="197"/>
      <c r="EJ143" s="197"/>
      <c r="EK143" s="197"/>
      <c r="EL143" s="197"/>
      <c r="EM143" s="197"/>
      <c r="EN143" s="197"/>
      <c r="EO143" s="197"/>
      <c r="EP143" s="197"/>
      <c r="EQ143" s="197"/>
      <c r="ER143" s="197"/>
      <c r="ES143" s="197"/>
      <c r="ET143" s="197"/>
      <c r="EU143" s="197"/>
      <c r="EV143" s="197"/>
      <c r="EW143" s="197"/>
      <c r="EX143" s="197"/>
      <c r="EY143" s="197"/>
      <c r="EZ143" s="197"/>
      <c r="FA143" s="197"/>
      <c r="FB143" s="197"/>
      <c r="FC143" s="197"/>
      <c r="FD143" s="197"/>
      <c r="FE143" s="197"/>
      <c r="FF143" s="197"/>
      <c r="FG143" s="197"/>
      <c r="FH143" s="197"/>
      <c r="FI143" s="197"/>
      <c r="FJ143" s="197"/>
      <c r="FK143" s="197"/>
      <c r="FL143" s="197"/>
      <c r="FM143" s="197"/>
      <c r="FN143" s="197"/>
      <c r="FO143" s="197"/>
      <c r="FP143" s="197"/>
      <c r="FQ143" s="197"/>
      <c r="FR143" s="197"/>
      <c r="FS143" s="197"/>
      <c r="FT143" s="197"/>
      <c r="FU143" s="197"/>
      <c r="FV143" s="197"/>
      <c r="FW143" s="197"/>
      <c r="FX143" s="197"/>
      <c r="FY143" s="197"/>
      <c r="FZ143" s="197"/>
      <c r="GA143" s="197"/>
      <c r="GB143" s="197"/>
      <c r="GC143" s="197"/>
      <c r="GD143" s="197"/>
      <c r="GE143" s="197"/>
      <c r="GF143" s="197"/>
      <c r="GG143" s="197"/>
      <c r="GH143" s="197"/>
      <c r="GI143" s="197"/>
      <c r="GJ143" s="197"/>
      <c r="GK143" s="197"/>
      <c r="GL143" s="197"/>
      <c r="GM143" s="197"/>
      <c r="GN143" s="197"/>
      <c r="GO143" s="197"/>
      <c r="GP143" s="197"/>
      <c r="GQ143" s="197"/>
      <c r="GR143" s="197"/>
      <c r="GS143" s="197"/>
      <c r="GT143" s="197"/>
      <c r="GU143" s="197"/>
      <c r="GV143" s="197"/>
      <c r="GW143" s="197"/>
      <c r="GX143" s="197"/>
      <c r="GY143" s="197"/>
      <c r="GZ143" s="197"/>
      <c r="HA143" s="197"/>
      <c r="HB143" s="197"/>
      <c r="HC143" s="197"/>
      <c r="HD143" s="197"/>
      <c r="HE143" s="197"/>
      <c r="HF143" s="197"/>
      <c r="HG143" s="197"/>
      <c r="HH143" s="197"/>
      <c r="HI143" s="197"/>
      <c r="HJ143" s="197"/>
      <c r="HK143" s="197"/>
      <c r="HL143" s="197"/>
      <c r="HM143" s="197"/>
      <c r="HN143" s="197"/>
      <c r="HO143" s="197"/>
      <c r="HP143" s="197"/>
      <c r="HQ143" s="197"/>
      <c r="HR143" s="197"/>
      <c r="HS143" s="197"/>
      <c r="HT143" s="197"/>
      <c r="HU143" s="197"/>
      <c r="HV143" s="197"/>
      <c r="HW143" s="197"/>
      <c r="HX143" s="197"/>
      <c r="HY143" s="197"/>
      <c r="HZ143" s="197"/>
      <c r="IA143" s="197"/>
      <c r="IB143" s="197"/>
      <c r="IC143" s="197"/>
      <c r="ID143" s="197"/>
      <c r="IE143" s="197"/>
      <c r="IF143" s="197"/>
      <c r="IG143" s="197"/>
      <c r="IH143" s="197"/>
      <c r="II143" s="197"/>
      <c r="IJ143" s="197"/>
      <c r="IK143" s="197"/>
      <c r="IL143" s="197"/>
      <c r="IM143" s="197"/>
      <c r="IN143" s="197"/>
      <c r="IO143" s="197"/>
      <c r="IP143" s="197"/>
      <c r="IQ143" s="197"/>
      <c r="IR143" s="197"/>
      <c r="IS143" s="197"/>
      <c r="IT143" s="197"/>
      <c r="IU143" s="197"/>
      <c r="IV143" s="197"/>
      <c r="IW143" s="197"/>
    </row>
    <row r="144" spans="1:257">
      <c r="A144" s="208">
        <v>5</v>
      </c>
      <c r="B144" s="205" t="s">
        <v>1000</v>
      </c>
      <c r="C144" s="205" t="str">
        <f t="shared" si="48"/>
        <v>JOHN VACKARO</v>
      </c>
      <c r="D144" s="205">
        <v>17</v>
      </c>
      <c r="E144" s="205">
        <v>1117</v>
      </c>
      <c r="F144" s="214">
        <v>609</v>
      </c>
      <c r="G144" s="205">
        <v>41</v>
      </c>
      <c r="H144" s="206">
        <f t="shared" si="49"/>
        <v>0.58566978193146413</v>
      </c>
      <c r="I144" s="207"/>
      <c r="J144" s="205">
        <f t="shared" si="50"/>
        <v>74</v>
      </c>
      <c r="K144" s="205">
        <f t="shared" si="51"/>
        <v>45</v>
      </c>
      <c r="L144" s="205">
        <f t="shared" si="52"/>
        <v>3</v>
      </c>
      <c r="M144" s="206">
        <f t="shared" si="53"/>
        <v>0.60810810810810811</v>
      </c>
      <c r="N144" s="205">
        <v>6</v>
      </c>
      <c r="O144" s="205">
        <v>3</v>
      </c>
      <c r="P144" s="205">
        <v>0</v>
      </c>
      <c r="Q144" s="205">
        <v>5</v>
      </c>
      <c r="R144" s="205">
        <v>4</v>
      </c>
      <c r="S144" s="205">
        <v>0</v>
      </c>
      <c r="T144" s="205">
        <v>4</v>
      </c>
      <c r="U144" s="205">
        <v>3</v>
      </c>
      <c r="V144" s="205">
        <v>0</v>
      </c>
      <c r="W144" s="205">
        <v>4</v>
      </c>
      <c r="X144" s="205">
        <v>4</v>
      </c>
      <c r="Y144" s="205">
        <v>0</v>
      </c>
      <c r="Z144" s="205">
        <v>5</v>
      </c>
      <c r="AA144" s="205">
        <v>4</v>
      </c>
      <c r="AB144" s="205">
        <v>0</v>
      </c>
      <c r="AC144" s="205">
        <v>4</v>
      </c>
      <c r="AD144" s="205">
        <v>3</v>
      </c>
      <c r="AE144" s="205">
        <v>1</v>
      </c>
      <c r="AF144" s="205">
        <v>1</v>
      </c>
      <c r="AG144" s="205">
        <v>1</v>
      </c>
      <c r="AH144" s="205">
        <v>0</v>
      </c>
      <c r="AI144" s="205">
        <v>4</v>
      </c>
      <c r="AJ144" s="205">
        <v>2</v>
      </c>
      <c r="AK144" s="205">
        <v>0</v>
      </c>
      <c r="AL144" s="205">
        <v>4</v>
      </c>
      <c r="AM144" s="205">
        <v>2</v>
      </c>
      <c r="AN144" s="205">
        <v>1</v>
      </c>
      <c r="AO144" s="205">
        <v>8</v>
      </c>
      <c r="AP144" s="205">
        <v>6</v>
      </c>
      <c r="AQ144" s="205">
        <v>1</v>
      </c>
      <c r="AR144" s="205">
        <v>5</v>
      </c>
      <c r="AS144" s="205">
        <v>3</v>
      </c>
      <c r="AT144" s="205">
        <v>0</v>
      </c>
      <c r="AU144" s="205">
        <v>4</v>
      </c>
      <c r="AV144" s="205">
        <v>0</v>
      </c>
      <c r="AW144" s="205">
        <v>0</v>
      </c>
      <c r="AX144" s="205">
        <v>5</v>
      </c>
      <c r="AY144" s="205">
        <v>2</v>
      </c>
      <c r="AZ144" s="205">
        <v>0</v>
      </c>
      <c r="BA144" s="205">
        <v>5</v>
      </c>
      <c r="BB144" s="205">
        <v>3</v>
      </c>
      <c r="BC144" s="205">
        <v>0</v>
      </c>
      <c r="BD144" s="205">
        <v>5</v>
      </c>
      <c r="BE144" s="205">
        <v>3</v>
      </c>
      <c r="BF144" s="205">
        <v>0</v>
      </c>
      <c r="BG144" s="205">
        <v>5</v>
      </c>
      <c r="BH144" s="205">
        <v>2</v>
      </c>
      <c r="BI144" s="205">
        <v>0</v>
      </c>
      <c r="BJ144" s="205"/>
      <c r="BK144" s="205"/>
      <c r="BL144" s="205"/>
      <c r="BM144" s="205"/>
      <c r="BN144" s="205"/>
      <c r="BO144" s="204"/>
      <c r="BP144" s="197"/>
      <c r="BQ144" s="197"/>
      <c r="BR144" s="197"/>
      <c r="BS144" s="197"/>
      <c r="BT144" s="197"/>
      <c r="BU144" s="197"/>
      <c r="BV144" s="197"/>
      <c r="BW144" s="197"/>
      <c r="BX144" s="197"/>
      <c r="BY144" s="197"/>
      <c r="BZ144" s="197"/>
      <c r="CA144" s="197"/>
      <c r="CB144" s="197"/>
      <c r="CC144" s="197"/>
      <c r="CD144" s="197"/>
      <c r="CE144" s="197"/>
      <c r="CF144" s="197"/>
      <c r="CG144" s="197"/>
      <c r="CH144" s="197"/>
      <c r="CI144" s="197"/>
      <c r="CJ144" s="197"/>
      <c r="CK144" s="197"/>
      <c r="CL144" s="197"/>
      <c r="CM144" s="197"/>
      <c r="CN144" s="197"/>
      <c r="CO144" s="197"/>
      <c r="CP144" s="197"/>
      <c r="CQ144" s="197"/>
      <c r="CR144" s="197"/>
      <c r="CS144" s="197"/>
      <c r="CT144" s="197"/>
      <c r="CU144" s="197"/>
      <c r="CV144" s="197"/>
      <c r="CW144" s="197"/>
      <c r="CX144" s="197"/>
      <c r="CY144" s="197"/>
      <c r="CZ144" s="197"/>
      <c r="DA144" s="197"/>
      <c r="DB144" s="197"/>
      <c r="DC144" s="197"/>
      <c r="DD144" s="197"/>
      <c r="DE144" s="197"/>
      <c r="DF144" s="197"/>
      <c r="DG144" s="197"/>
      <c r="DH144" s="197"/>
      <c r="DI144" s="197"/>
      <c r="DJ144" s="197"/>
      <c r="DK144" s="197"/>
      <c r="DL144" s="197"/>
      <c r="DM144" s="197"/>
      <c r="DN144" s="197"/>
      <c r="DO144" s="197"/>
      <c r="DP144" s="197"/>
      <c r="DQ144" s="197"/>
      <c r="DR144" s="197"/>
      <c r="DS144" s="197"/>
      <c r="DT144" s="197"/>
      <c r="DU144" s="197"/>
      <c r="DV144" s="197"/>
      <c r="DW144" s="197"/>
      <c r="DX144" s="197"/>
      <c r="DY144" s="197"/>
      <c r="DZ144" s="197"/>
      <c r="EA144" s="197"/>
      <c r="EB144" s="197"/>
      <c r="EC144" s="197"/>
      <c r="ED144" s="197"/>
      <c r="EE144" s="197"/>
      <c r="EF144" s="197"/>
      <c r="EG144" s="197"/>
      <c r="EH144" s="197"/>
      <c r="EI144" s="197"/>
      <c r="EJ144" s="197"/>
      <c r="EK144" s="197"/>
      <c r="EL144" s="197"/>
      <c r="EM144" s="197"/>
      <c r="EN144" s="197"/>
      <c r="EO144" s="197"/>
      <c r="EP144" s="197"/>
      <c r="EQ144" s="197"/>
      <c r="ER144" s="197"/>
      <c r="ES144" s="197"/>
      <c r="ET144" s="197"/>
      <c r="EU144" s="197"/>
      <c r="EV144" s="197"/>
      <c r="EW144" s="197"/>
      <c r="EX144" s="197"/>
      <c r="EY144" s="197"/>
      <c r="EZ144" s="197"/>
      <c r="FA144" s="197"/>
      <c r="FB144" s="197"/>
      <c r="FC144" s="197"/>
      <c r="FD144" s="197"/>
      <c r="FE144" s="197"/>
      <c r="FF144" s="197"/>
      <c r="FG144" s="197"/>
      <c r="FH144" s="197"/>
      <c r="FI144" s="197"/>
      <c r="FJ144" s="197"/>
      <c r="FK144" s="197"/>
      <c r="FL144" s="197"/>
      <c r="FM144" s="197"/>
      <c r="FN144" s="197"/>
      <c r="FO144" s="197"/>
      <c r="FP144" s="197"/>
      <c r="FQ144" s="197"/>
      <c r="FR144" s="197"/>
      <c r="FS144" s="197"/>
      <c r="FT144" s="197"/>
      <c r="FU144" s="197"/>
      <c r="FV144" s="197"/>
      <c r="FW144" s="197"/>
      <c r="FX144" s="197"/>
      <c r="FY144" s="197"/>
      <c r="FZ144" s="197"/>
      <c r="GA144" s="197"/>
      <c r="GB144" s="197"/>
      <c r="GC144" s="197"/>
      <c r="GD144" s="197"/>
      <c r="GE144" s="197"/>
      <c r="GF144" s="197"/>
      <c r="GG144" s="197"/>
      <c r="GH144" s="197"/>
      <c r="GI144" s="197"/>
      <c r="GJ144" s="197"/>
      <c r="GK144" s="197"/>
      <c r="GL144" s="197"/>
      <c r="GM144" s="197"/>
      <c r="GN144" s="197"/>
      <c r="GO144" s="197"/>
      <c r="GP144" s="197"/>
      <c r="GQ144" s="197"/>
      <c r="GR144" s="197"/>
      <c r="GS144" s="197"/>
      <c r="GT144" s="197"/>
      <c r="GU144" s="197"/>
      <c r="GV144" s="197"/>
      <c r="GW144" s="197"/>
      <c r="GX144" s="197"/>
      <c r="GY144" s="197"/>
      <c r="GZ144" s="197"/>
      <c r="HA144" s="197"/>
      <c r="HB144" s="197"/>
      <c r="HC144" s="197"/>
      <c r="HD144" s="197"/>
      <c r="HE144" s="197"/>
      <c r="HF144" s="197"/>
      <c r="HG144" s="197"/>
      <c r="HH144" s="197"/>
      <c r="HI144" s="197"/>
      <c r="HJ144" s="197"/>
      <c r="HK144" s="197"/>
      <c r="HL144" s="197"/>
      <c r="HM144" s="197"/>
      <c r="HN144" s="197"/>
      <c r="HO144" s="197"/>
      <c r="HP144" s="197"/>
      <c r="HQ144" s="197"/>
      <c r="HR144" s="197"/>
      <c r="HS144" s="197"/>
      <c r="HT144" s="197"/>
      <c r="HU144" s="197"/>
      <c r="HV144" s="197"/>
      <c r="HW144" s="197"/>
      <c r="HX144" s="197"/>
      <c r="HY144" s="197"/>
      <c r="HZ144" s="197"/>
      <c r="IA144" s="197"/>
      <c r="IB144" s="197"/>
      <c r="IC144" s="197"/>
      <c r="ID144" s="197"/>
      <c r="IE144" s="197"/>
      <c r="IF144" s="197"/>
      <c r="IG144" s="197"/>
      <c r="IH144" s="197"/>
      <c r="II144" s="197"/>
      <c r="IJ144" s="197"/>
      <c r="IK144" s="197"/>
      <c r="IL144" s="197"/>
      <c r="IM144" s="197"/>
      <c r="IN144" s="197"/>
      <c r="IO144" s="197"/>
      <c r="IP144" s="197"/>
      <c r="IQ144" s="197"/>
      <c r="IR144" s="197"/>
      <c r="IS144" s="197"/>
      <c r="IT144" s="197"/>
      <c r="IU144" s="197"/>
      <c r="IV144" s="197"/>
      <c r="IW144" s="197"/>
    </row>
    <row r="145" spans="1:257">
      <c r="A145" s="208">
        <v>6</v>
      </c>
      <c r="B145" s="205" t="s">
        <v>933</v>
      </c>
      <c r="C145" s="205" t="str">
        <f t="shared" si="48"/>
        <v>KEVIN BOYT</v>
      </c>
      <c r="D145" s="205">
        <v>9</v>
      </c>
      <c r="E145" s="209">
        <v>566</v>
      </c>
      <c r="F145" s="209">
        <v>214</v>
      </c>
      <c r="G145" s="209">
        <v>11</v>
      </c>
      <c r="H145" s="206">
        <f t="shared" si="49"/>
        <v>0.53298153034300788</v>
      </c>
      <c r="I145" s="207"/>
      <c r="J145" s="205">
        <f t="shared" si="50"/>
        <v>76</v>
      </c>
      <c r="K145" s="205">
        <f t="shared" si="51"/>
        <v>42</v>
      </c>
      <c r="L145" s="205">
        <f t="shared" si="52"/>
        <v>3</v>
      </c>
      <c r="M145" s="206">
        <f t="shared" si="53"/>
        <v>0.55263157894736847</v>
      </c>
      <c r="N145" s="205">
        <v>6</v>
      </c>
      <c r="O145" s="205">
        <v>3</v>
      </c>
      <c r="P145" s="205">
        <v>0</v>
      </c>
      <c r="Q145" s="205">
        <v>5</v>
      </c>
      <c r="R145" s="205">
        <v>3</v>
      </c>
      <c r="S145" s="205">
        <v>1</v>
      </c>
      <c r="T145" s="205">
        <v>4</v>
      </c>
      <c r="U145" s="205">
        <v>4</v>
      </c>
      <c r="V145" s="205">
        <v>0</v>
      </c>
      <c r="W145" s="205">
        <v>4</v>
      </c>
      <c r="X145" s="205">
        <v>2</v>
      </c>
      <c r="Y145" s="205">
        <v>0</v>
      </c>
      <c r="Z145" s="205">
        <v>6</v>
      </c>
      <c r="AA145" s="205">
        <v>4</v>
      </c>
      <c r="AB145" s="205">
        <v>1</v>
      </c>
      <c r="AC145" s="205">
        <v>2</v>
      </c>
      <c r="AD145" s="205">
        <v>1</v>
      </c>
      <c r="AE145" s="205">
        <v>0</v>
      </c>
      <c r="AF145" s="205">
        <v>4</v>
      </c>
      <c r="AG145" s="205">
        <v>4</v>
      </c>
      <c r="AH145" s="205">
        <v>0</v>
      </c>
      <c r="AI145" s="205">
        <v>4</v>
      </c>
      <c r="AJ145" s="205">
        <v>3</v>
      </c>
      <c r="AK145" s="205">
        <v>0</v>
      </c>
      <c r="AL145" s="205">
        <v>0</v>
      </c>
      <c r="AM145" s="205">
        <v>0</v>
      </c>
      <c r="AN145" s="205">
        <v>0</v>
      </c>
      <c r="AO145" s="205">
        <v>8</v>
      </c>
      <c r="AP145" s="205">
        <v>3</v>
      </c>
      <c r="AQ145" s="205">
        <v>0</v>
      </c>
      <c r="AR145" s="205">
        <v>6</v>
      </c>
      <c r="AS145" s="205">
        <v>5</v>
      </c>
      <c r="AT145" s="205">
        <v>1</v>
      </c>
      <c r="AU145" s="205">
        <v>5</v>
      </c>
      <c r="AV145" s="205">
        <v>2</v>
      </c>
      <c r="AW145" s="205">
        <v>0</v>
      </c>
      <c r="AX145" s="205">
        <v>6</v>
      </c>
      <c r="AY145" s="205">
        <v>5</v>
      </c>
      <c r="AZ145" s="205">
        <v>0</v>
      </c>
      <c r="BA145" s="205">
        <v>5</v>
      </c>
      <c r="BB145" s="205">
        <v>1</v>
      </c>
      <c r="BC145" s="205">
        <v>0</v>
      </c>
      <c r="BD145" s="205">
        <v>6</v>
      </c>
      <c r="BE145" s="205">
        <v>1</v>
      </c>
      <c r="BF145" s="205">
        <v>0</v>
      </c>
      <c r="BG145" s="205">
        <v>5</v>
      </c>
      <c r="BH145" s="205">
        <v>1</v>
      </c>
      <c r="BI145" s="205">
        <v>0</v>
      </c>
      <c r="BJ145" s="205"/>
      <c r="BK145" s="205"/>
      <c r="BL145" s="205"/>
      <c r="BM145" s="205"/>
      <c r="BN145" s="205"/>
      <c r="BO145" s="204"/>
      <c r="BP145" s="197"/>
      <c r="BQ145" s="197"/>
      <c r="BR145" s="197"/>
      <c r="BS145" s="197"/>
      <c r="BT145" s="197"/>
      <c r="BU145" s="197"/>
      <c r="BV145" s="197"/>
      <c r="BW145" s="197"/>
      <c r="BX145" s="197"/>
      <c r="BY145" s="197"/>
      <c r="BZ145" s="197"/>
      <c r="CA145" s="197"/>
      <c r="CB145" s="197"/>
      <c r="CC145" s="197"/>
      <c r="CD145" s="197"/>
      <c r="CE145" s="197"/>
      <c r="CF145" s="197"/>
      <c r="CG145" s="197"/>
      <c r="CH145" s="197"/>
      <c r="CI145" s="197"/>
      <c r="CJ145" s="197"/>
      <c r="CK145" s="197"/>
      <c r="CL145" s="197"/>
      <c r="CM145" s="197"/>
      <c r="CN145" s="197"/>
      <c r="CO145" s="197"/>
      <c r="CP145" s="197"/>
      <c r="CQ145" s="197"/>
      <c r="CR145" s="197"/>
      <c r="CS145" s="197"/>
      <c r="CT145" s="197"/>
      <c r="CU145" s="197"/>
      <c r="CV145" s="197"/>
      <c r="CW145" s="197"/>
      <c r="CX145" s="197"/>
      <c r="CY145" s="197"/>
      <c r="CZ145" s="197"/>
      <c r="DA145" s="197"/>
      <c r="DB145" s="197"/>
      <c r="DC145" s="197"/>
      <c r="DD145" s="197"/>
      <c r="DE145" s="197"/>
      <c r="DF145" s="197"/>
      <c r="DG145" s="197"/>
      <c r="DH145" s="197"/>
      <c r="DI145" s="197"/>
      <c r="DJ145" s="197"/>
      <c r="DK145" s="197"/>
      <c r="DL145" s="197"/>
      <c r="DM145" s="197"/>
      <c r="DN145" s="197"/>
      <c r="DO145" s="197"/>
      <c r="DP145" s="197"/>
      <c r="DQ145" s="197"/>
      <c r="DR145" s="197"/>
      <c r="DS145" s="197"/>
      <c r="DT145" s="197"/>
      <c r="DU145" s="197"/>
      <c r="DV145" s="197"/>
      <c r="DW145" s="197"/>
      <c r="DX145" s="197"/>
      <c r="DY145" s="197"/>
      <c r="DZ145" s="197"/>
      <c r="EA145" s="197"/>
      <c r="EB145" s="197"/>
      <c r="EC145" s="197"/>
      <c r="ED145" s="197"/>
      <c r="EE145" s="197"/>
      <c r="EF145" s="197"/>
      <c r="EG145" s="197"/>
      <c r="EH145" s="197"/>
      <c r="EI145" s="197"/>
      <c r="EJ145" s="197"/>
      <c r="EK145" s="197"/>
      <c r="EL145" s="197"/>
      <c r="EM145" s="197"/>
      <c r="EN145" s="197"/>
      <c r="EO145" s="197"/>
      <c r="EP145" s="197"/>
      <c r="EQ145" s="197"/>
      <c r="ER145" s="197"/>
      <c r="ES145" s="197"/>
      <c r="ET145" s="197"/>
      <c r="EU145" s="197"/>
      <c r="EV145" s="197"/>
      <c r="EW145" s="197"/>
      <c r="EX145" s="197"/>
      <c r="EY145" s="197"/>
      <c r="EZ145" s="197"/>
      <c r="FA145" s="197"/>
      <c r="FB145" s="197"/>
      <c r="FC145" s="197"/>
      <c r="FD145" s="197"/>
      <c r="FE145" s="197"/>
      <c r="FF145" s="197"/>
      <c r="FG145" s="197"/>
      <c r="FH145" s="197"/>
      <c r="FI145" s="197"/>
      <c r="FJ145" s="197"/>
      <c r="FK145" s="197"/>
      <c r="FL145" s="197"/>
      <c r="FM145" s="197"/>
      <c r="FN145" s="197"/>
      <c r="FO145" s="197"/>
      <c r="FP145" s="197"/>
      <c r="FQ145" s="197"/>
      <c r="FR145" s="197"/>
      <c r="FS145" s="197"/>
      <c r="FT145" s="197"/>
      <c r="FU145" s="197"/>
      <c r="FV145" s="197"/>
      <c r="FW145" s="197"/>
      <c r="FX145" s="197"/>
      <c r="FY145" s="197"/>
      <c r="FZ145" s="197"/>
      <c r="GA145" s="197"/>
      <c r="GB145" s="197"/>
      <c r="GC145" s="197"/>
      <c r="GD145" s="197"/>
      <c r="GE145" s="197"/>
      <c r="GF145" s="197"/>
      <c r="GG145" s="197"/>
      <c r="GH145" s="197"/>
      <c r="GI145" s="197"/>
      <c r="GJ145" s="197"/>
      <c r="GK145" s="197"/>
      <c r="GL145" s="197"/>
      <c r="GM145" s="197"/>
      <c r="GN145" s="197"/>
      <c r="GO145" s="197"/>
      <c r="GP145" s="197"/>
      <c r="GQ145" s="197"/>
      <c r="GR145" s="197"/>
      <c r="GS145" s="197"/>
      <c r="GT145" s="197"/>
      <c r="GU145" s="197"/>
      <c r="GV145" s="197"/>
      <c r="GW145" s="197"/>
      <c r="GX145" s="197"/>
      <c r="GY145" s="197"/>
      <c r="GZ145" s="197"/>
      <c r="HA145" s="197"/>
      <c r="HB145" s="197"/>
      <c r="HC145" s="197"/>
      <c r="HD145" s="197"/>
      <c r="HE145" s="197"/>
      <c r="HF145" s="197"/>
      <c r="HG145" s="197"/>
      <c r="HH145" s="197"/>
      <c r="HI145" s="197"/>
      <c r="HJ145" s="197"/>
      <c r="HK145" s="197"/>
      <c r="HL145" s="197"/>
      <c r="HM145" s="197"/>
      <c r="HN145" s="197"/>
      <c r="HO145" s="197"/>
      <c r="HP145" s="197"/>
      <c r="HQ145" s="197"/>
      <c r="HR145" s="197"/>
      <c r="HS145" s="197"/>
      <c r="HT145" s="197"/>
      <c r="HU145" s="197"/>
      <c r="HV145" s="197"/>
      <c r="HW145" s="197"/>
      <c r="HX145" s="197"/>
      <c r="HY145" s="197"/>
      <c r="HZ145" s="197"/>
      <c r="IA145" s="197"/>
      <c r="IB145" s="197"/>
      <c r="IC145" s="197"/>
      <c r="ID145" s="197"/>
      <c r="IE145" s="197"/>
      <c r="IF145" s="197"/>
      <c r="IG145" s="197"/>
      <c r="IH145" s="197"/>
      <c r="II145" s="197"/>
      <c r="IJ145" s="197"/>
      <c r="IK145" s="197"/>
      <c r="IL145" s="197"/>
      <c r="IM145" s="197"/>
      <c r="IN145" s="197"/>
      <c r="IO145" s="197"/>
      <c r="IP145" s="197"/>
      <c r="IQ145" s="197"/>
      <c r="IR145" s="197"/>
      <c r="IS145" s="197"/>
      <c r="IT145" s="197"/>
      <c r="IU145" s="197"/>
      <c r="IV145" s="197"/>
      <c r="IW145" s="197"/>
    </row>
    <row r="146" spans="1:257">
      <c r="A146" s="208">
        <v>7</v>
      </c>
      <c r="B146" s="205" t="s">
        <v>981</v>
      </c>
      <c r="C146" s="205" t="str">
        <f t="shared" si="48"/>
        <v>JIM VACKARO</v>
      </c>
      <c r="D146" s="205">
        <v>11</v>
      </c>
      <c r="E146" s="205">
        <v>642</v>
      </c>
      <c r="F146" s="205">
        <v>376</v>
      </c>
      <c r="G146" s="205">
        <v>34</v>
      </c>
      <c r="H146" s="206">
        <f t="shared" si="49"/>
        <v>0.50064350064350061</v>
      </c>
      <c r="I146" s="207"/>
      <c r="J146" s="205">
        <f t="shared" si="50"/>
        <v>65</v>
      </c>
      <c r="K146" s="205">
        <f t="shared" si="51"/>
        <v>43</v>
      </c>
      <c r="L146" s="205">
        <f t="shared" si="52"/>
        <v>2</v>
      </c>
      <c r="M146" s="206">
        <f t="shared" si="53"/>
        <v>0.66153846153846152</v>
      </c>
      <c r="N146" s="205">
        <v>6</v>
      </c>
      <c r="O146" s="205">
        <v>5</v>
      </c>
      <c r="P146" s="205">
        <v>0</v>
      </c>
      <c r="Q146" s="205">
        <v>5</v>
      </c>
      <c r="R146" s="205">
        <v>4</v>
      </c>
      <c r="S146" s="205">
        <v>1</v>
      </c>
      <c r="T146" s="205">
        <v>5</v>
      </c>
      <c r="U146" s="205">
        <v>3</v>
      </c>
      <c r="V146" s="205">
        <v>0</v>
      </c>
      <c r="W146" s="205">
        <v>6</v>
      </c>
      <c r="X146" s="205">
        <v>4</v>
      </c>
      <c r="Y146" s="205">
        <v>0</v>
      </c>
      <c r="Z146" s="205">
        <v>6</v>
      </c>
      <c r="AA146" s="205">
        <v>5</v>
      </c>
      <c r="AB146" s="205">
        <v>0</v>
      </c>
      <c r="AC146" s="205">
        <v>4</v>
      </c>
      <c r="AD146" s="205">
        <v>4</v>
      </c>
      <c r="AE146" s="205">
        <v>1</v>
      </c>
      <c r="AF146" s="205">
        <v>4</v>
      </c>
      <c r="AG146" s="205">
        <v>0</v>
      </c>
      <c r="AH146" s="205">
        <v>0</v>
      </c>
      <c r="AI146" s="205">
        <v>4</v>
      </c>
      <c r="AJ146" s="205">
        <v>2</v>
      </c>
      <c r="AK146" s="205">
        <v>0</v>
      </c>
      <c r="AL146" s="205">
        <v>7</v>
      </c>
      <c r="AM146" s="205">
        <v>3</v>
      </c>
      <c r="AN146" s="205">
        <v>0</v>
      </c>
      <c r="AO146" s="205">
        <v>0</v>
      </c>
      <c r="AP146" s="205">
        <v>0</v>
      </c>
      <c r="AQ146" s="205">
        <v>0</v>
      </c>
      <c r="AR146" s="205">
        <v>0</v>
      </c>
      <c r="AS146" s="205">
        <v>0</v>
      </c>
      <c r="AT146" s="205">
        <v>0</v>
      </c>
      <c r="AU146" s="205">
        <v>0</v>
      </c>
      <c r="AV146" s="205">
        <v>0</v>
      </c>
      <c r="AW146" s="205">
        <v>0</v>
      </c>
      <c r="AX146" s="205">
        <v>4</v>
      </c>
      <c r="AY146" s="205">
        <v>2</v>
      </c>
      <c r="AZ146" s="205">
        <v>0</v>
      </c>
      <c r="BA146" s="205">
        <v>5</v>
      </c>
      <c r="BB146" s="205">
        <v>3</v>
      </c>
      <c r="BC146" s="205">
        <v>0</v>
      </c>
      <c r="BD146" s="205">
        <v>3</v>
      </c>
      <c r="BE146" s="205">
        <v>2</v>
      </c>
      <c r="BF146" s="205">
        <v>0</v>
      </c>
      <c r="BG146" s="205">
        <v>6</v>
      </c>
      <c r="BH146" s="205">
        <v>6</v>
      </c>
      <c r="BI146" s="205">
        <v>0</v>
      </c>
      <c r="BJ146" s="205"/>
      <c r="BK146" s="205"/>
      <c r="BL146" s="205"/>
      <c r="BM146" s="205"/>
      <c r="BN146" s="205"/>
      <c r="BO146" s="204"/>
      <c r="BP146" s="197"/>
      <c r="BQ146" s="197"/>
      <c r="BR146" s="197"/>
      <c r="BS146" s="197"/>
      <c r="BT146" s="197"/>
      <c r="BU146" s="197"/>
      <c r="BV146" s="197"/>
      <c r="BW146" s="197"/>
      <c r="BX146" s="197"/>
      <c r="BY146" s="197"/>
      <c r="BZ146" s="197"/>
      <c r="CA146" s="197"/>
      <c r="CB146" s="197"/>
      <c r="CC146" s="197"/>
      <c r="CD146" s="197"/>
      <c r="CE146" s="197"/>
      <c r="CF146" s="197"/>
      <c r="CG146" s="197"/>
      <c r="CH146" s="197"/>
      <c r="CI146" s="197"/>
      <c r="CJ146" s="197"/>
      <c r="CK146" s="197"/>
      <c r="CL146" s="197"/>
      <c r="CM146" s="197"/>
      <c r="CN146" s="197"/>
      <c r="CO146" s="197"/>
      <c r="CP146" s="197"/>
      <c r="CQ146" s="197"/>
      <c r="CR146" s="197"/>
      <c r="CS146" s="197"/>
      <c r="CT146" s="197"/>
      <c r="CU146" s="197"/>
      <c r="CV146" s="197"/>
      <c r="CW146" s="197"/>
      <c r="CX146" s="197"/>
      <c r="CY146" s="197"/>
      <c r="CZ146" s="197"/>
      <c r="DA146" s="197"/>
      <c r="DB146" s="197"/>
      <c r="DC146" s="197"/>
      <c r="DD146" s="197"/>
      <c r="DE146" s="197"/>
      <c r="DF146" s="197"/>
      <c r="DG146" s="197"/>
      <c r="DH146" s="197"/>
      <c r="DI146" s="197"/>
      <c r="DJ146" s="197"/>
      <c r="DK146" s="197"/>
      <c r="DL146" s="197"/>
      <c r="DM146" s="197"/>
      <c r="DN146" s="197"/>
      <c r="DO146" s="197"/>
      <c r="DP146" s="197"/>
      <c r="DQ146" s="197"/>
      <c r="DR146" s="197"/>
      <c r="DS146" s="197"/>
      <c r="DT146" s="197"/>
      <c r="DU146" s="197"/>
      <c r="DV146" s="197"/>
      <c r="DW146" s="197"/>
      <c r="DX146" s="197"/>
      <c r="DY146" s="197"/>
      <c r="DZ146" s="197"/>
      <c r="EA146" s="197"/>
      <c r="EB146" s="197"/>
      <c r="EC146" s="197"/>
      <c r="ED146" s="197"/>
      <c r="EE146" s="197"/>
      <c r="EF146" s="197"/>
      <c r="EG146" s="197"/>
      <c r="EH146" s="197"/>
      <c r="EI146" s="197"/>
      <c r="EJ146" s="197"/>
      <c r="EK146" s="197"/>
      <c r="EL146" s="197"/>
      <c r="EM146" s="197"/>
      <c r="EN146" s="197"/>
      <c r="EO146" s="197"/>
      <c r="EP146" s="197"/>
      <c r="EQ146" s="197"/>
      <c r="ER146" s="197"/>
      <c r="ES146" s="197"/>
      <c r="ET146" s="197"/>
      <c r="EU146" s="197"/>
      <c r="EV146" s="197"/>
      <c r="EW146" s="197"/>
      <c r="EX146" s="197"/>
      <c r="EY146" s="197"/>
      <c r="EZ146" s="197"/>
      <c r="FA146" s="197"/>
      <c r="FB146" s="197"/>
      <c r="FC146" s="197"/>
      <c r="FD146" s="197"/>
      <c r="FE146" s="197"/>
      <c r="FF146" s="197"/>
      <c r="FG146" s="197"/>
      <c r="FH146" s="197"/>
      <c r="FI146" s="197"/>
      <c r="FJ146" s="197"/>
      <c r="FK146" s="197"/>
      <c r="FL146" s="197"/>
      <c r="FM146" s="197"/>
      <c r="FN146" s="197"/>
      <c r="FO146" s="197"/>
      <c r="FP146" s="197"/>
      <c r="FQ146" s="197"/>
      <c r="FR146" s="197"/>
      <c r="FS146" s="197"/>
      <c r="FT146" s="197"/>
      <c r="FU146" s="197"/>
      <c r="FV146" s="197"/>
      <c r="FW146" s="197"/>
      <c r="FX146" s="197"/>
      <c r="FY146" s="197"/>
      <c r="FZ146" s="197"/>
      <c r="GA146" s="197"/>
      <c r="GB146" s="197"/>
      <c r="GC146" s="197"/>
      <c r="GD146" s="197"/>
      <c r="GE146" s="197"/>
      <c r="GF146" s="197"/>
      <c r="GG146" s="197"/>
      <c r="GH146" s="197"/>
      <c r="GI146" s="197"/>
      <c r="GJ146" s="197"/>
      <c r="GK146" s="197"/>
      <c r="GL146" s="197"/>
      <c r="GM146" s="197"/>
      <c r="GN146" s="197"/>
      <c r="GO146" s="197"/>
      <c r="GP146" s="197"/>
      <c r="GQ146" s="197"/>
      <c r="GR146" s="197"/>
      <c r="GS146" s="197"/>
      <c r="GT146" s="197"/>
      <c r="GU146" s="197"/>
      <c r="GV146" s="197"/>
      <c r="GW146" s="197"/>
      <c r="GX146" s="197"/>
      <c r="GY146" s="197"/>
      <c r="GZ146" s="197"/>
      <c r="HA146" s="197"/>
      <c r="HB146" s="197"/>
      <c r="HC146" s="197"/>
      <c r="HD146" s="197"/>
      <c r="HE146" s="197"/>
      <c r="HF146" s="197"/>
      <c r="HG146" s="197"/>
      <c r="HH146" s="197"/>
      <c r="HI146" s="197"/>
      <c r="HJ146" s="197"/>
      <c r="HK146" s="197"/>
      <c r="HL146" s="197"/>
      <c r="HM146" s="197"/>
      <c r="HN146" s="197"/>
      <c r="HO146" s="197"/>
      <c r="HP146" s="197"/>
      <c r="HQ146" s="197"/>
      <c r="HR146" s="197"/>
      <c r="HS146" s="197"/>
      <c r="HT146" s="197"/>
      <c r="HU146" s="197"/>
      <c r="HV146" s="197"/>
      <c r="HW146" s="197"/>
      <c r="HX146" s="197"/>
      <c r="HY146" s="197"/>
      <c r="HZ146" s="197"/>
      <c r="IA146" s="197"/>
      <c r="IB146" s="197"/>
      <c r="IC146" s="197"/>
      <c r="ID146" s="197"/>
      <c r="IE146" s="197"/>
      <c r="IF146" s="197"/>
      <c r="IG146" s="197"/>
      <c r="IH146" s="197"/>
      <c r="II146" s="197"/>
      <c r="IJ146" s="197"/>
      <c r="IK146" s="197"/>
      <c r="IL146" s="197"/>
      <c r="IM146" s="197"/>
      <c r="IN146" s="197"/>
      <c r="IO146" s="197"/>
      <c r="IP146" s="197"/>
      <c r="IQ146" s="197"/>
      <c r="IR146" s="197"/>
      <c r="IS146" s="197"/>
      <c r="IT146" s="197"/>
      <c r="IU146" s="197"/>
      <c r="IV146" s="197"/>
      <c r="IW146" s="197"/>
    </row>
    <row r="147" spans="1:257">
      <c r="A147" s="208">
        <v>8</v>
      </c>
      <c r="B147" s="205" t="s">
        <v>1060</v>
      </c>
      <c r="C147" s="205" t="str">
        <f t="shared" si="48"/>
        <v>ROD MELZER</v>
      </c>
      <c r="D147" s="205">
        <v>12</v>
      </c>
      <c r="E147" s="205">
        <v>758</v>
      </c>
      <c r="F147" s="205">
        <v>404</v>
      </c>
      <c r="G147" s="205">
        <v>25</v>
      </c>
      <c r="H147" s="206">
        <f t="shared" si="49"/>
        <v>0.50651465798045603</v>
      </c>
      <c r="I147" s="207"/>
      <c r="J147" s="205">
        <f t="shared" si="50"/>
        <v>27</v>
      </c>
      <c r="K147" s="205">
        <f t="shared" si="51"/>
        <v>11</v>
      </c>
      <c r="L147" s="205">
        <f t="shared" si="52"/>
        <v>0</v>
      </c>
      <c r="M147" s="206">
        <f t="shared" si="53"/>
        <v>0.40740740740740738</v>
      </c>
      <c r="N147" s="205">
        <v>3</v>
      </c>
      <c r="O147" s="205">
        <v>1</v>
      </c>
      <c r="P147" s="205">
        <v>0</v>
      </c>
      <c r="Q147" s="205">
        <v>0</v>
      </c>
      <c r="R147" s="205">
        <v>0</v>
      </c>
      <c r="S147" s="205">
        <v>0</v>
      </c>
      <c r="T147" s="205">
        <v>0</v>
      </c>
      <c r="U147" s="205">
        <v>0</v>
      </c>
      <c r="V147" s="205">
        <v>0</v>
      </c>
      <c r="W147" s="205">
        <v>0</v>
      </c>
      <c r="X147" s="205">
        <v>0</v>
      </c>
      <c r="Y147" s="205">
        <v>0</v>
      </c>
      <c r="Z147" s="205">
        <v>0</v>
      </c>
      <c r="AA147" s="205">
        <v>0</v>
      </c>
      <c r="AB147" s="205">
        <v>0</v>
      </c>
      <c r="AC147" s="205">
        <v>0</v>
      </c>
      <c r="AD147" s="205">
        <v>0</v>
      </c>
      <c r="AE147" s="205">
        <v>0</v>
      </c>
      <c r="AF147" s="205">
        <v>0</v>
      </c>
      <c r="AG147" s="205">
        <v>0</v>
      </c>
      <c r="AH147" s="205">
        <v>0</v>
      </c>
      <c r="AI147" s="205">
        <v>0</v>
      </c>
      <c r="AJ147" s="205">
        <v>0</v>
      </c>
      <c r="AK147" s="205">
        <v>0</v>
      </c>
      <c r="AL147" s="205">
        <v>1</v>
      </c>
      <c r="AM147" s="205">
        <v>0</v>
      </c>
      <c r="AN147" s="205">
        <v>0</v>
      </c>
      <c r="AO147" s="205">
        <v>0</v>
      </c>
      <c r="AP147" s="205">
        <v>0</v>
      </c>
      <c r="AQ147" s="205">
        <v>0</v>
      </c>
      <c r="AR147" s="205">
        <v>6</v>
      </c>
      <c r="AS147" s="205">
        <v>2</v>
      </c>
      <c r="AT147" s="205">
        <v>0</v>
      </c>
      <c r="AU147" s="205">
        <v>0</v>
      </c>
      <c r="AV147" s="205">
        <v>0</v>
      </c>
      <c r="AW147" s="205">
        <v>0</v>
      </c>
      <c r="AX147" s="205">
        <v>5</v>
      </c>
      <c r="AY147" s="205">
        <v>4</v>
      </c>
      <c r="AZ147" s="205">
        <v>0</v>
      </c>
      <c r="BA147" s="205">
        <v>4</v>
      </c>
      <c r="BB147" s="205">
        <v>1</v>
      </c>
      <c r="BC147" s="205">
        <v>0</v>
      </c>
      <c r="BD147" s="205">
        <v>3</v>
      </c>
      <c r="BE147" s="205">
        <v>1</v>
      </c>
      <c r="BF147" s="205">
        <v>0</v>
      </c>
      <c r="BG147" s="205">
        <v>5</v>
      </c>
      <c r="BH147" s="205">
        <v>2</v>
      </c>
      <c r="BI147" s="205">
        <v>0</v>
      </c>
      <c r="BJ147" s="205"/>
      <c r="BK147" s="205"/>
      <c r="BL147" s="205"/>
      <c r="BM147" s="205"/>
      <c r="BN147" s="205"/>
      <c r="BO147" s="204"/>
      <c r="BP147" s="197"/>
      <c r="BQ147" s="197"/>
      <c r="BR147" s="197"/>
      <c r="BS147" s="197"/>
      <c r="BT147" s="197"/>
      <c r="BU147" s="197"/>
      <c r="BV147" s="197"/>
      <c r="BW147" s="197"/>
      <c r="BX147" s="197"/>
      <c r="BY147" s="197"/>
      <c r="BZ147" s="197"/>
      <c r="CA147" s="197"/>
      <c r="CB147" s="197"/>
      <c r="CC147" s="197"/>
      <c r="CD147" s="197"/>
      <c r="CE147" s="197"/>
      <c r="CF147" s="197"/>
      <c r="CG147" s="197"/>
      <c r="CH147" s="197"/>
      <c r="CI147" s="197"/>
      <c r="CJ147" s="197"/>
      <c r="CK147" s="197"/>
      <c r="CL147" s="197"/>
      <c r="CM147" s="197"/>
      <c r="CN147" s="197"/>
      <c r="CO147" s="197"/>
      <c r="CP147" s="197"/>
      <c r="CQ147" s="197"/>
      <c r="CR147" s="197"/>
      <c r="CS147" s="197"/>
      <c r="CT147" s="197"/>
      <c r="CU147" s="197"/>
      <c r="CV147" s="197"/>
      <c r="CW147" s="197"/>
      <c r="CX147" s="197"/>
      <c r="CY147" s="197"/>
      <c r="CZ147" s="197"/>
      <c r="DA147" s="197"/>
      <c r="DB147" s="197"/>
      <c r="DC147" s="197"/>
      <c r="DD147" s="197"/>
      <c r="DE147" s="197"/>
      <c r="DF147" s="197"/>
      <c r="DG147" s="197"/>
      <c r="DH147" s="197"/>
      <c r="DI147" s="197"/>
      <c r="DJ147" s="197"/>
      <c r="DK147" s="197"/>
      <c r="DL147" s="197"/>
      <c r="DM147" s="197"/>
      <c r="DN147" s="197"/>
      <c r="DO147" s="197"/>
      <c r="DP147" s="197"/>
      <c r="DQ147" s="197"/>
      <c r="DR147" s="197"/>
      <c r="DS147" s="197"/>
      <c r="DT147" s="197"/>
      <c r="DU147" s="197"/>
      <c r="DV147" s="197"/>
      <c r="DW147" s="197"/>
      <c r="DX147" s="197"/>
      <c r="DY147" s="197"/>
      <c r="DZ147" s="197"/>
      <c r="EA147" s="197"/>
      <c r="EB147" s="197"/>
      <c r="EC147" s="197"/>
      <c r="ED147" s="197"/>
      <c r="EE147" s="197"/>
      <c r="EF147" s="197"/>
      <c r="EG147" s="197"/>
      <c r="EH147" s="197"/>
      <c r="EI147" s="197"/>
      <c r="EJ147" s="197"/>
      <c r="EK147" s="197"/>
      <c r="EL147" s="197"/>
      <c r="EM147" s="197"/>
      <c r="EN147" s="197"/>
      <c r="EO147" s="197"/>
      <c r="EP147" s="197"/>
      <c r="EQ147" s="197"/>
      <c r="ER147" s="197"/>
      <c r="ES147" s="197"/>
      <c r="ET147" s="197"/>
      <c r="EU147" s="197"/>
      <c r="EV147" s="197"/>
      <c r="EW147" s="197"/>
      <c r="EX147" s="197"/>
      <c r="EY147" s="197"/>
      <c r="EZ147" s="197"/>
      <c r="FA147" s="197"/>
      <c r="FB147" s="197"/>
      <c r="FC147" s="197"/>
      <c r="FD147" s="197"/>
      <c r="FE147" s="197"/>
      <c r="FF147" s="197"/>
      <c r="FG147" s="197"/>
      <c r="FH147" s="197"/>
      <c r="FI147" s="197"/>
      <c r="FJ147" s="197"/>
      <c r="FK147" s="197"/>
      <c r="FL147" s="197"/>
      <c r="FM147" s="197"/>
      <c r="FN147" s="197"/>
      <c r="FO147" s="197"/>
      <c r="FP147" s="197"/>
      <c r="FQ147" s="197"/>
      <c r="FR147" s="197"/>
      <c r="FS147" s="197"/>
      <c r="FT147" s="197"/>
      <c r="FU147" s="197"/>
      <c r="FV147" s="197"/>
      <c r="FW147" s="197"/>
      <c r="FX147" s="197"/>
      <c r="FY147" s="197"/>
      <c r="FZ147" s="197"/>
      <c r="GA147" s="197"/>
      <c r="GB147" s="197"/>
      <c r="GC147" s="197"/>
      <c r="GD147" s="197"/>
      <c r="GE147" s="197"/>
      <c r="GF147" s="197"/>
      <c r="GG147" s="197"/>
      <c r="GH147" s="197"/>
      <c r="GI147" s="197"/>
      <c r="GJ147" s="197"/>
      <c r="GK147" s="197"/>
      <c r="GL147" s="197"/>
      <c r="GM147" s="197"/>
      <c r="GN147" s="197"/>
      <c r="GO147" s="197"/>
      <c r="GP147" s="197"/>
      <c r="GQ147" s="197"/>
      <c r="GR147" s="197"/>
      <c r="GS147" s="197"/>
      <c r="GT147" s="197"/>
      <c r="GU147" s="197"/>
      <c r="GV147" s="197"/>
      <c r="GW147" s="197"/>
      <c r="GX147" s="197"/>
      <c r="GY147" s="197"/>
      <c r="GZ147" s="197"/>
      <c r="HA147" s="197"/>
      <c r="HB147" s="197"/>
      <c r="HC147" s="197"/>
      <c r="HD147" s="197"/>
      <c r="HE147" s="197"/>
      <c r="HF147" s="197"/>
      <c r="HG147" s="197"/>
      <c r="HH147" s="197"/>
      <c r="HI147" s="197"/>
      <c r="HJ147" s="197"/>
      <c r="HK147" s="197"/>
      <c r="HL147" s="197"/>
      <c r="HM147" s="197"/>
      <c r="HN147" s="197"/>
      <c r="HO147" s="197"/>
      <c r="HP147" s="197"/>
      <c r="HQ147" s="197"/>
      <c r="HR147" s="197"/>
      <c r="HS147" s="197"/>
      <c r="HT147" s="197"/>
      <c r="HU147" s="197"/>
      <c r="HV147" s="197"/>
      <c r="HW147" s="197"/>
      <c r="HX147" s="197"/>
      <c r="HY147" s="197"/>
      <c r="HZ147" s="197"/>
      <c r="IA147" s="197"/>
      <c r="IB147" s="197"/>
      <c r="IC147" s="197"/>
      <c r="ID147" s="197"/>
      <c r="IE147" s="197"/>
      <c r="IF147" s="197"/>
      <c r="IG147" s="197"/>
      <c r="IH147" s="197"/>
      <c r="II147" s="197"/>
      <c r="IJ147" s="197"/>
      <c r="IK147" s="197"/>
      <c r="IL147" s="197"/>
      <c r="IM147" s="197"/>
      <c r="IN147" s="197"/>
      <c r="IO147" s="197"/>
      <c r="IP147" s="197"/>
      <c r="IQ147" s="197"/>
      <c r="IR147" s="197"/>
      <c r="IS147" s="197"/>
      <c r="IT147" s="197"/>
      <c r="IU147" s="197"/>
      <c r="IV147" s="197"/>
      <c r="IW147" s="197"/>
    </row>
    <row r="148" spans="1:257">
      <c r="A148" s="208">
        <v>9</v>
      </c>
      <c r="B148" s="205" t="s">
        <v>930</v>
      </c>
      <c r="C148" s="205" t="str">
        <f t="shared" si="48"/>
        <v>JACK HUTCHISON</v>
      </c>
      <c r="D148" s="205">
        <v>29</v>
      </c>
      <c r="E148" s="214">
        <v>1554</v>
      </c>
      <c r="F148" s="214">
        <v>778</v>
      </c>
      <c r="G148" s="205">
        <v>17</v>
      </c>
      <c r="H148" s="206">
        <f t="shared" si="49"/>
        <v>0.44871794871794873</v>
      </c>
      <c r="I148" s="207"/>
      <c r="J148" s="205">
        <f t="shared" si="50"/>
        <v>56</v>
      </c>
      <c r="K148" s="205">
        <f t="shared" si="51"/>
        <v>26</v>
      </c>
      <c r="L148" s="205">
        <f t="shared" si="52"/>
        <v>0</v>
      </c>
      <c r="M148" s="206">
        <f t="shared" si="53"/>
        <v>0.4642857142857143</v>
      </c>
      <c r="N148" s="205">
        <v>4</v>
      </c>
      <c r="O148" s="205">
        <v>2</v>
      </c>
      <c r="P148" s="205">
        <v>0</v>
      </c>
      <c r="Q148" s="205">
        <v>2</v>
      </c>
      <c r="R148" s="205">
        <v>0</v>
      </c>
      <c r="S148" s="205">
        <v>0</v>
      </c>
      <c r="T148" s="205">
        <v>5</v>
      </c>
      <c r="U148" s="205">
        <v>2</v>
      </c>
      <c r="V148" s="205">
        <v>0</v>
      </c>
      <c r="W148" s="205">
        <v>5</v>
      </c>
      <c r="X148" s="205">
        <v>2</v>
      </c>
      <c r="Y148" s="205">
        <v>0</v>
      </c>
      <c r="Z148" s="205">
        <v>6</v>
      </c>
      <c r="AA148" s="205">
        <v>4</v>
      </c>
      <c r="AB148" s="205">
        <v>0</v>
      </c>
      <c r="AC148" s="205">
        <v>5</v>
      </c>
      <c r="AD148" s="205">
        <v>4</v>
      </c>
      <c r="AE148" s="205">
        <v>0</v>
      </c>
      <c r="AF148" s="205">
        <v>2</v>
      </c>
      <c r="AG148" s="205">
        <v>1</v>
      </c>
      <c r="AH148" s="205">
        <v>0</v>
      </c>
      <c r="AI148" s="205">
        <v>5</v>
      </c>
      <c r="AJ148" s="205">
        <v>2</v>
      </c>
      <c r="AK148" s="205">
        <v>0</v>
      </c>
      <c r="AL148" s="205">
        <v>3</v>
      </c>
      <c r="AM148" s="205">
        <v>2</v>
      </c>
      <c r="AN148" s="205">
        <v>0</v>
      </c>
      <c r="AO148" s="205">
        <v>7</v>
      </c>
      <c r="AP148" s="205">
        <v>2</v>
      </c>
      <c r="AQ148" s="205">
        <v>0</v>
      </c>
      <c r="AR148" s="205">
        <v>0</v>
      </c>
      <c r="AS148" s="205">
        <v>0</v>
      </c>
      <c r="AT148" s="205">
        <v>0</v>
      </c>
      <c r="AU148" s="205">
        <v>0</v>
      </c>
      <c r="AV148" s="205">
        <v>0</v>
      </c>
      <c r="AW148" s="205">
        <v>0</v>
      </c>
      <c r="AX148" s="205">
        <v>5</v>
      </c>
      <c r="AY148" s="205">
        <v>2</v>
      </c>
      <c r="AZ148" s="205">
        <v>0</v>
      </c>
      <c r="BA148" s="205">
        <v>4</v>
      </c>
      <c r="BB148" s="205">
        <v>1</v>
      </c>
      <c r="BC148" s="205">
        <v>0</v>
      </c>
      <c r="BD148" s="205">
        <v>3</v>
      </c>
      <c r="BE148" s="205">
        <v>2</v>
      </c>
      <c r="BF148" s="205">
        <v>0</v>
      </c>
      <c r="BG148" s="205">
        <v>0</v>
      </c>
      <c r="BH148" s="205">
        <v>0</v>
      </c>
      <c r="BI148" s="205">
        <v>0</v>
      </c>
      <c r="BJ148" s="205"/>
      <c r="BK148" s="205"/>
      <c r="BL148" s="205"/>
      <c r="BM148" s="205"/>
      <c r="BN148" s="205"/>
      <c r="BO148" s="204"/>
      <c r="BP148" s="197"/>
      <c r="BQ148" s="197"/>
      <c r="BR148" s="197"/>
      <c r="BS148" s="197"/>
      <c r="BT148" s="197"/>
      <c r="BU148" s="197"/>
      <c r="BV148" s="197"/>
      <c r="BW148" s="197"/>
      <c r="BX148" s="197"/>
      <c r="BY148" s="197"/>
      <c r="BZ148" s="197"/>
      <c r="CA148" s="197"/>
      <c r="CB148" s="197"/>
      <c r="CC148" s="197"/>
      <c r="CD148" s="197"/>
      <c r="CE148" s="197"/>
      <c r="CF148" s="197"/>
      <c r="CG148" s="197"/>
      <c r="CH148" s="197"/>
      <c r="CI148" s="197"/>
      <c r="CJ148" s="197"/>
      <c r="CK148" s="197"/>
      <c r="CL148" s="197"/>
      <c r="CM148" s="197"/>
      <c r="CN148" s="197"/>
      <c r="CO148" s="197"/>
      <c r="CP148" s="197"/>
      <c r="CQ148" s="197"/>
      <c r="CR148" s="197"/>
      <c r="CS148" s="197"/>
      <c r="CT148" s="197"/>
      <c r="CU148" s="197"/>
      <c r="CV148" s="197"/>
      <c r="CW148" s="197"/>
      <c r="CX148" s="197"/>
      <c r="CY148" s="197"/>
      <c r="CZ148" s="197"/>
      <c r="DA148" s="197"/>
      <c r="DB148" s="197"/>
      <c r="DC148" s="197"/>
      <c r="DD148" s="197"/>
      <c r="DE148" s="197"/>
      <c r="DF148" s="197"/>
      <c r="DG148" s="197"/>
      <c r="DH148" s="197"/>
      <c r="DI148" s="197"/>
      <c r="DJ148" s="197"/>
      <c r="DK148" s="197"/>
      <c r="DL148" s="197"/>
      <c r="DM148" s="197"/>
      <c r="DN148" s="197"/>
      <c r="DO148" s="197"/>
      <c r="DP148" s="197"/>
      <c r="DQ148" s="197"/>
      <c r="DR148" s="197"/>
      <c r="DS148" s="197"/>
      <c r="DT148" s="197"/>
      <c r="DU148" s="197"/>
      <c r="DV148" s="197"/>
      <c r="DW148" s="197"/>
      <c r="DX148" s="197"/>
      <c r="DY148" s="197"/>
      <c r="DZ148" s="197"/>
      <c r="EA148" s="197"/>
      <c r="EB148" s="197"/>
      <c r="EC148" s="197"/>
      <c r="ED148" s="197"/>
      <c r="EE148" s="197"/>
      <c r="EF148" s="197"/>
      <c r="EG148" s="197"/>
      <c r="EH148" s="197"/>
      <c r="EI148" s="197"/>
      <c r="EJ148" s="197"/>
      <c r="EK148" s="197"/>
      <c r="EL148" s="197"/>
      <c r="EM148" s="197"/>
      <c r="EN148" s="197"/>
      <c r="EO148" s="197"/>
      <c r="EP148" s="197"/>
      <c r="EQ148" s="197"/>
      <c r="ER148" s="197"/>
      <c r="ES148" s="197"/>
      <c r="ET148" s="197"/>
      <c r="EU148" s="197"/>
      <c r="EV148" s="197"/>
      <c r="EW148" s="197"/>
      <c r="EX148" s="197"/>
      <c r="EY148" s="197"/>
      <c r="EZ148" s="197"/>
      <c r="FA148" s="197"/>
      <c r="FB148" s="197"/>
      <c r="FC148" s="197"/>
      <c r="FD148" s="197"/>
      <c r="FE148" s="197"/>
      <c r="FF148" s="197"/>
      <c r="FG148" s="197"/>
      <c r="FH148" s="197"/>
      <c r="FI148" s="197"/>
      <c r="FJ148" s="197"/>
      <c r="FK148" s="197"/>
      <c r="FL148" s="197"/>
      <c r="FM148" s="197"/>
      <c r="FN148" s="197"/>
      <c r="FO148" s="197"/>
      <c r="FP148" s="197"/>
      <c r="FQ148" s="197"/>
      <c r="FR148" s="197"/>
      <c r="FS148" s="197"/>
      <c r="FT148" s="197"/>
      <c r="FU148" s="197"/>
      <c r="FV148" s="197"/>
      <c r="FW148" s="197"/>
      <c r="FX148" s="197"/>
      <c r="FY148" s="197"/>
      <c r="FZ148" s="197"/>
      <c r="GA148" s="197"/>
      <c r="GB148" s="197"/>
      <c r="GC148" s="197"/>
      <c r="GD148" s="197"/>
      <c r="GE148" s="197"/>
      <c r="GF148" s="197"/>
      <c r="GG148" s="197"/>
      <c r="GH148" s="197"/>
      <c r="GI148" s="197"/>
      <c r="GJ148" s="197"/>
      <c r="GK148" s="197"/>
      <c r="GL148" s="197"/>
      <c r="GM148" s="197"/>
      <c r="GN148" s="197"/>
      <c r="GO148" s="197"/>
      <c r="GP148" s="197"/>
      <c r="GQ148" s="197"/>
      <c r="GR148" s="197"/>
      <c r="GS148" s="197"/>
      <c r="GT148" s="197"/>
      <c r="GU148" s="197"/>
      <c r="GV148" s="197"/>
      <c r="GW148" s="197"/>
      <c r="GX148" s="197"/>
      <c r="GY148" s="197"/>
      <c r="GZ148" s="197"/>
      <c r="HA148" s="197"/>
      <c r="HB148" s="197"/>
      <c r="HC148" s="197"/>
      <c r="HD148" s="197"/>
      <c r="HE148" s="197"/>
      <c r="HF148" s="197"/>
      <c r="HG148" s="197"/>
      <c r="HH148" s="197"/>
      <c r="HI148" s="197"/>
      <c r="HJ148" s="197"/>
      <c r="HK148" s="197"/>
      <c r="HL148" s="197"/>
      <c r="HM148" s="197"/>
      <c r="HN148" s="197"/>
      <c r="HO148" s="197"/>
      <c r="HP148" s="197"/>
      <c r="HQ148" s="197"/>
      <c r="HR148" s="197"/>
      <c r="HS148" s="197"/>
      <c r="HT148" s="197"/>
      <c r="HU148" s="197"/>
      <c r="HV148" s="197"/>
      <c r="HW148" s="197"/>
      <c r="HX148" s="197"/>
      <c r="HY148" s="197"/>
      <c r="HZ148" s="197"/>
      <c r="IA148" s="197"/>
      <c r="IB148" s="197"/>
      <c r="IC148" s="197"/>
      <c r="ID148" s="197"/>
      <c r="IE148" s="197"/>
      <c r="IF148" s="197"/>
      <c r="IG148" s="197"/>
      <c r="IH148" s="197"/>
      <c r="II148" s="197"/>
      <c r="IJ148" s="197"/>
      <c r="IK148" s="197"/>
      <c r="IL148" s="197"/>
      <c r="IM148" s="197"/>
      <c r="IN148" s="197"/>
      <c r="IO148" s="197"/>
      <c r="IP148" s="197"/>
      <c r="IQ148" s="197"/>
      <c r="IR148" s="197"/>
      <c r="IS148" s="197"/>
      <c r="IT148" s="197"/>
      <c r="IU148" s="197"/>
      <c r="IV148" s="197"/>
      <c r="IW148" s="197"/>
    </row>
    <row r="149" spans="1:257">
      <c r="A149" s="208">
        <v>10</v>
      </c>
      <c r="B149" s="205" t="s">
        <v>884</v>
      </c>
      <c r="C149" s="205" t="str">
        <f t="shared" si="48"/>
        <v>DAVE SIMMONS</v>
      </c>
      <c r="D149" s="205">
        <v>12</v>
      </c>
      <c r="E149" s="205">
        <v>614</v>
      </c>
      <c r="F149" s="205">
        <v>311</v>
      </c>
      <c r="G149" s="205">
        <v>4</v>
      </c>
      <c r="H149" s="206">
        <f t="shared" si="49"/>
        <v>0.4485294117647059</v>
      </c>
      <c r="I149" s="207"/>
      <c r="J149" s="205">
        <f t="shared" si="50"/>
        <v>69</v>
      </c>
      <c r="K149" s="205">
        <f t="shared" si="51"/>
        <v>34</v>
      </c>
      <c r="L149" s="205">
        <f t="shared" si="52"/>
        <v>0</v>
      </c>
      <c r="M149" s="206">
        <f t="shared" si="53"/>
        <v>0.49275362318840582</v>
      </c>
      <c r="N149" s="205">
        <v>5</v>
      </c>
      <c r="O149" s="205">
        <v>2</v>
      </c>
      <c r="P149" s="205">
        <v>0</v>
      </c>
      <c r="Q149" s="205">
        <v>5</v>
      </c>
      <c r="R149" s="205">
        <v>3</v>
      </c>
      <c r="S149" s="205">
        <v>0</v>
      </c>
      <c r="T149" s="205">
        <v>4</v>
      </c>
      <c r="U149" s="205">
        <v>2</v>
      </c>
      <c r="V149" s="205">
        <v>0</v>
      </c>
      <c r="W149" s="205">
        <v>5</v>
      </c>
      <c r="X149" s="205">
        <v>5</v>
      </c>
      <c r="Y149" s="205">
        <v>0</v>
      </c>
      <c r="Z149" s="205">
        <v>3</v>
      </c>
      <c r="AA149" s="205">
        <v>0</v>
      </c>
      <c r="AB149" s="205">
        <v>0</v>
      </c>
      <c r="AC149" s="205">
        <v>4</v>
      </c>
      <c r="AD149" s="205">
        <v>2</v>
      </c>
      <c r="AE149" s="205">
        <v>0</v>
      </c>
      <c r="AF149" s="205">
        <v>3</v>
      </c>
      <c r="AG149" s="205">
        <v>1</v>
      </c>
      <c r="AH149" s="205">
        <v>0</v>
      </c>
      <c r="AI149" s="205">
        <v>5</v>
      </c>
      <c r="AJ149" s="205">
        <v>1</v>
      </c>
      <c r="AK149" s="205">
        <v>0</v>
      </c>
      <c r="AL149" s="205">
        <v>6</v>
      </c>
      <c r="AM149" s="205">
        <v>2</v>
      </c>
      <c r="AN149" s="205">
        <v>0</v>
      </c>
      <c r="AO149" s="205">
        <v>5</v>
      </c>
      <c r="AP149" s="205">
        <v>3</v>
      </c>
      <c r="AQ149" s="205">
        <v>0</v>
      </c>
      <c r="AR149" s="205">
        <v>6</v>
      </c>
      <c r="AS149" s="205">
        <v>5</v>
      </c>
      <c r="AT149" s="205">
        <v>0</v>
      </c>
      <c r="AU149" s="205">
        <v>3</v>
      </c>
      <c r="AV149" s="205">
        <v>0</v>
      </c>
      <c r="AW149" s="205">
        <v>0</v>
      </c>
      <c r="AX149" s="205">
        <v>3</v>
      </c>
      <c r="AY149" s="205">
        <v>2</v>
      </c>
      <c r="AZ149" s="205">
        <v>0</v>
      </c>
      <c r="BA149" s="205">
        <v>4</v>
      </c>
      <c r="BB149" s="205">
        <v>1</v>
      </c>
      <c r="BC149" s="205">
        <v>0</v>
      </c>
      <c r="BD149" s="205">
        <v>3</v>
      </c>
      <c r="BE149" s="205">
        <v>1</v>
      </c>
      <c r="BF149" s="205">
        <v>0</v>
      </c>
      <c r="BG149" s="205">
        <v>5</v>
      </c>
      <c r="BH149" s="205">
        <v>4</v>
      </c>
      <c r="BI149" s="205">
        <v>0</v>
      </c>
      <c r="BJ149" s="205"/>
      <c r="BK149" s="205"/>
      <c r="BL149" s="205"/>
      <c r="BM149" s="205"/>
      <c r="BN149" s="205"/>
      <c r="BO149" s="204"/>
      <c r="BP149" s="197"/>
      <c r="BQ149" s="197"/>
      <c r="BR149" s="197"/>
      <c r="BS149" s="197"/>
      <c r="BT149" s="197"/>
      <c r="BU149" s="197"/>
      <c r="BV149" s="197"/>
      <c r="BW149" s="197"/>
      <c r="BX149" s="197"/>
      <c r="BY149" s="197"/>
      <c r="BZ149" s="197"/>
      <c r="CA149" s="197"/>
      <c r="CB149" s="197"/>
      <c r="CC149" s="197"/>
      <c r="CD149" s="197"/>
      <c r="CE149" s="197"/>
      <c r="CF149" s="197"/>
      <c r="CG149" s="197"/>
      <c r="CH149" s="197"/>
      <c r="CI149" s="197"/>
      <c r="CJ149" s="197"/>
      <c r="CK149" s="197"/>
      <c r="CL149" s="197"/>
      <c r="CM149" s="197"/>
      <c r="CN149" s="197"/>
      <c r="CO149" s="197"/>
      <c r="CP149" s="197"/>
      <c r="CQ149" s="197"/>
      <c r="CR149" s="197"/>
      <c r="CS149" s="197"/>
      <c r="CT149" s="197"/>
      <c r="CU149" s="197"/>
      <c r="CV149" s="197"/>
      <c r="CW149" s="197"/>
      <c r="CX149" s="197"/>
      <c r="CY149" s="197"/>
      <c r="CZ149" s="197"/>
      <c r="DA149" s="197"/>
      <c r="DB149" s="197"/>
      <c r="DC149" s="197"/>
      <c r="DD149" s="197"/>
      <c r="DE149" s="197"/>
      <c r="DF149" s="197"/>
      <c r="DG149" s="197"/>
      <c r="DH149" s="197"/>
      <c r="DI149" s="197"/>
      <c r="DJ149" s="197"/>
      <c r="DK149" s="197"/>
      <c r="DL149" s="197"/>
      <c r="DM149" s="197"/>
      <c r="DN149" s="197"/>
      <c r="DO149" s="197"/>
      <c r="DP149" s="197"/>
      <c r="DQ149" s="197"/>
      <c r="DR149" s="197"/>
      <c r="DS149" s="197"/>
      <c r="DT149" s="197"/>
      <c r="DU149" s="197"/>
      <c r="DV149" s="197"/>
      <c r="DW149" s="197"/>
      <c r="DX149" s="197"/>
      <c r="DY149" s="197"/>
      <c r="DZ149" s="197"/>
      <c r="EA149" s="197"/>
      <c r="EB149" s="197"/>
      <c r="EC149" s="197"/>
      <c r="ED149" s="197"/>
      <c r="EE149" s="197"/>
      <c r="EF149" s="197"/>
      <c r="EG149" s="197"/>
      <c r="EH149" s="197"/>
      <c r="EI149" s="197"/>
      <c r="EJ149" s="197"/>
      <c r="EK149" s="197"/>
      <c r="EL149" s="197"/>
      <c r="EM149" s="197"/>
      <c r="EN149" s="197"/>
      <c r="EO149" s="197"/>
      <c r="EP149" s="197"/>
      <c r="EQ149" s="197"/>
      <c r="ER149" s="197"/>
      <c r="ES149" s="197"/>
      <c r="ET149" s="197"/>
      <c r="EU149" s="197"/>
      <c r="EV149" s="197"/>
      <c r="EW149" s="197"/>
      <c r="EX149" s="197"/>
      <c r="EY149" s="197"/>
      <c r="EZ149" s="197"/>
      <c r="FA149" s="197"/>
      <c r="FB149" s="197"/>
      <c r="FC149" s="197"/>
      <c r="FD149" s="197"/>
      <c r="FE149" s="197"/>
      <c r="FF149" s="197"/>
      <c r="FG149" s="197"/>
      <c r="FH149" s="197"/>
      <c r="FI149" s="197"/>
      <c r="FJ149" s="197"/>
      <c r="FK149" s="197"/>
      <c r="FL149" s="197"/>
      <c r="FM149" s="197"/>
      <c r="FN149" s="197"/>
      <c r="FO149" s="197"/>
      <c r="FP149" s="197"/>
      <c r="FQ149" s="197"/>
      <c r="FR149" s="197"/>
      <c r="FS149" s="197"/>
      <c r="FT149" s="197"/>
      <c r="FU149" s="197"/>
      <c r="FV149" s="197"/>
      <c r="FW149" s="197"/>
      <c r="FX149" s="197"/>
      <c r="FY149" s="197"/>
      <c r="FZ149" s="197"/>
      <c r="GA149" s="197"/>
      <c r="GB149" s="197"/>
      <c r="GC149" s="197"/>
      <c r="GD149" s="197"/>
      <c r="GE149" s="197"/>
      <c r="GF149" s="197"/>
      <c r="GG149" s="197"/>
      <c r="GH149" s="197"/>
      <c r="GI149" s="197"/>
      <c r="GJ149" s="197"/>
      <c r="GK149" s="197"/>
      <c r="GL149" s="197"/>
      <c r="GM149" s="197"/>
      <c r="GN149" s="197"/>
      <c r="GO149" s="197"/>
      <c r="GP149" s="197"/>
      <c r="GQ149" s="197"/>
      <c r="GR149" s="197"/>
      <c r="GS149" s="197"/>
      <c r="GT149" s="197"/>
      <c r="GU149" s="197"/>
      <c r="GV149" s="197"/>
      <c r="GW149" s="197"/>
      <c r="GX149" s="197"/>
      <c r="GY149" s="197"/>
      <c r="GZ149" s="197"/>
      <c r="HA149" s="197"/>
      <c r="HB149" s="197"/>
      <c r="HC149" s="197"/>
      <c r="HD149" s="197"/>
      <c r="HE149" s="197"/>
      <c r="HF149" s="197"/>
      <c r="HG149" s="197"/>
      <c r="HH149" s="197"/>
      <c r="HI149" s="197"/>
      <c r="HJ149" s="197"/>
      <c r="HK149" s="197"/>
      <c r="HL149" s="197"/>
      <c r="HM149" s="197"/>
      <c r="HN149" s="197"/>
      <c r="HO149" s="197"/>
      <c r="HP149" s="197"/>
      <c r="HQ149" s="197"/>
      <c r="HR149" s="197"/>
      <c r="HS149" s="197"/>
      <c r="HT149" s="197"/>
      <c r="HU149" s="197"/>
      <c r="HV149" s="197"/>
      <c r="HW149" s="197"/>
      <c r="HX149" s="197"/>
      <c r="HY149" s="197"/>
      <c r="HZ149" s="197"/>
      <c r="IA149" s="197"/>
      <c r="IB149" s="197"/>
      <c r="IC149" s="197"/>
      <c r="ID149" s="197"/>
      <c r="IE149" s="197"/>
      <c r="IF149" s="197"/>
      <c r="IG149" s="197"/>
      <c r="IH149" s="197"/>
      <c r="II149" s="197"/>
      <c r="IJ149" s="197"/>
      <c r="IK149" s="197"/>
      <c r="IL149" s="197"/>
      <c r="IM149" s="197"/>
      <c r="IN149" s="197"/>
      <c r="IO149" s="197"/>
      <c r="IP149" s="197"/>
      <c r="IQ149" s="197"/>
      <c r="IR149" s="197"/>
      <c r="IS149" s="197"/>
      <c r="IT149" s="197"/>
      <c r="IU149" s="197"/>
      <c r="IV149" s="197"/>
      <c r="IW149" s="197"/>
    </row>
    <row r="150" spans="1:257">
      <c r="A150" s="208">
        <v>11</v>
      </c>
      <c r="B150" s="205" t="s">
        <v>970</v>
      </c>
      <c r="C150" s="205" t="str">
        <f t="shared" si="48"/>
        <v>NATHAN SPENCER</v>
      </c>
      <c r="D150" s="205">
        <v>3</v>
      </c>
      <c r="E150" s="209">
        <v>78</v>
      </c>
      <c r="F150" s="209">
        <v>35</v>
      </c>
      <c r="G150" s="209">
        <v>0</v>
      </c>
      <c r="H150" s="206">
        <f t="shared" si="49"/>
        <v>0.46878422782037238</v>
      </c>
      <c r="I150" s="207"/>
      <c r="J150" s="205">
        <f t="shared" si="50"/>
        <v>0</v>
      </c>
      <c r="K150" s="205">
        <f t="shared" si="51"/>
        <v>0</v>
      </c>
      <c r="L150" s="205">
        <f t="shared" si="52"/>
        <v>0</v>
      </c>
      <c r="M150" s="206" t="e">
        <f t="shared" si="53"/>
        <v>#DIV/0!</v>
      </c>
      <c r="N150" s="205">
        <v>0</v>
      </c>
      <c r="O150" s="205">
        <v>0</v>
      </c>
      <c r="P150" s="205">
        <v>0</v>
      </c>
      <c r="Q150" s="205">
        <v>0</v>
      </c>
      <c r="R150" s="205">
        <v>0</v>
      </c>
      <c r="S150" s="205">
        <v>0</v>
      </c>
      <c r="T150" s="205">
        <v>0</v>
      </c>
      <c r="U150" s="205">
        <v>0</v>
      </c>
      <c r="V150" s="205">
        <v>0</v>
      </c>
      <c r="W150" s="205">
        <v>0</v>
      </c>
      <c r="X150" s="205">
        <v>0</v>
      </c>
      <c r="Y150" s="205">
        <v>0</v>
      </c>
      <c r="Z150" s="205">
        <v>0</v>
      </c>
      <c r="AA150" s="205">
        <v>0</v>
      </c>
      <c r="AB150" s="205">
        <v>0</v>
      </c>
      <c r="AC150" s="205">
        <v>0</v>
      </c>
      <c r="AD150" s="205">
        <v>0</v>
      </c>
      <c r="AE150" s="205">
        <v>0</v>
      </c>
      <c r="AF150" s="205">
        <v>0</v>
      </c>
      <c r="AG150" s="205">
        <v>0</v>
      </c>
      <c r="AH150" s="205">
        <v>0</v>
      </c>
      <c r="AI150" s="205">
        <v>0</v>
      </c>
      <c r="AJ150" s="205">
        <v>0</v>
      </c>
      <c r="AK150" s="205">
        <v>0</v>
      </c>
      <c r="AL150" s="205">
        <v>0</v>
      </c>
      <c r="AM150" s="205">
        <v>0</v>
      </c>
      <c r="AN150" s="205">
        <v>0</v>
      </c>
      <c r="AO150" s="205">
        <v>0</v>
      </c>
      <c r="AP150" s="205">
        <v>0</v>
      </c>
      <c r="AQ150" s="205">
        <v>0</v>
      </c>
      <c r="AR150" s="205">
        <v>0</v>
      </c>
      <c r="AS150" s="205">
        <v>0</v>
      </c>
      <c r="AT150" s="205">
        <v>0</v>
      </c>
      <c r="AU150" s="205">
        <v>0</v>
      </c>
      <c r="AV150" s="205">
        <v>0</v>
      </c>
      <c r="AW150" s="205">
        <v>0</v>
      </c>
      <c r="AX150" s="205">
        <v>0</v>
      </c>
      <c r="AY150" s="205">
        <v>0</v>
      </c>
      <c r="AZ150" s="205">
        <v>0</v>
      </c>
      <c r="BA150" s="205">
        <v>0</v>
      </c>
      <c r="BB150" s="205">
        <v>0</v>
      </c>
      <c r="BC150" s="205">
        <v>0</v>
      </c>
      <c r="BD150" s="205">
        <v>0</v>
      </c>
      <c r="BE150" s="205">
        <v>0</v>
      </c>
      <c r="BF150" s="205">
        <v>0</v>
      </c>
      <c r="BG150" s="205">
        <v>0</v>
      </c>
      <c r="BH150" s="205">
        <v>0</v>
      </c>
      <c r="BI150" s="205">
        <v>0</v>
      </c>
      <c r="BJ150" s="205"/>
      <c r="BK150" s="205"/>
      <c r="BL150" s="205"/>
      <c r="BM150" s="205"/>
      <c r="BN150" s="205"/>
      <c r="BO150" s="204"/>
      <c r="BP150" s="197"/>
      <c r="BQ150" s="197"/>
      <c r="BR150" s="197"/>
      <c r="BS150" s="197"/>
      <c r="BT150" s="197"/>
      <c r="BU150" s="197"/>
      <c r="BV150" s="197"/>
      <c r="BW150" s="197"/>
      <c r="BX150" s="197"/>
      <c r="BY150" s="197"/>
      <c r="BZ150" s="197"/>
      <c r="CA150" s="197"/>
      <c r="CB150" s="197"/>
      <c r="CC150" s="197"/>
      <c r="CD150" s="197"/>
      <c r="CE150" s="197"/>
      <c r="CF150" s="197"/>
      <c r="CG150" s="197"/>
      <c r="CH150" s="197"/>
      <c r="CI150" s="197"/>
      <c r="CJ150" s="197"/>
      <c r="CK150" s="197"/>
      <c r="CL150" s="197"/>
      <c r="CM150" s="197"/>
      <c r="CN150" s="197"/>
      <c r="CO150" s="197"/>
      <c r="CP150" s="197"/>
      <c r="CQ150" s="197"/>
      <c r="CR150" s="197"/>
      <c r="CS150" s="197"/>
      <c r="CT150" s="197"/>
      <c r="CU150" s="197"/>
      <c r="CV150" s="197"/>
      <c r="CW150" s="197"/>
      <c r="CX150" s="197"/>
      <c r="CY150" s="197"/>
      <c r="CZ150" s="197"/>
      <c r="DA150" s="197"/>
      <c r="DB150" s="197"/>
      <c r="DC150" s="197"/>
      <c r="DD150" s="197"/>
      <c r="DE150" s="197"/>
      <c r="DF150" s="197"/>
      <c r="DG150" s="197"/>
      <c r="DH150" s="197"/>
      <c r="DI150" s="197"/>
      <c r="DJ150" s="197"/>
      <c r="DK150" s="197"/>
      <c r="DL150" s="197"/>
      <c r="DM150" s="197"/>
      <c r="DN150" s="197"/>
      <c r="DO150" s="197"/>
      <c r="DP150" s="197"/>
      <c r="DQ150" s="197"/>
      <c r="DR150" s="197"/>
      <c r="DS150" s="197"/>
      <c r="DT150" s="197"/>
      <c r="DU150" s="197"/>
      <c r="DV150" s="197"/>
      <c r="DW150" s="197"/>
      <c r="DX150" s="197"/>
      <c r="DY150" s="197"/>
      <c r="DZ150" s="197"/>
      <c r="EA150" s="197"/>
      <c r="EB150" s="197"/>
      <c r="EC150" s="197"/>
      <c r="ED150" s="197"/>
      <c r="EE150" s="197"/>
      <c r="EF150" s="197"/>
      <c r="EG150" s="197"/>
      <c r="EH150" s="197"/>
      <c r="EI150" s="197"/>
      <c r="EJ150" s="197"/>
      <c r="EK150" s="197"/>
      <c r="EL150" s="197"/>
      <c r="EM150" s="197"/>
      <c r="EN150" s="197"/>
      <c r="EO150" s="197"/>
      <c r="EP150" s="197"/>
      <c r="EQ150" s="197"/>
      <c r="ER150" s="197"/>
      <c r="ES150" s="197"/>
      <c r="ET150" s="197"/>
      <c r="EU150" s="197"/>
      <c r="EV150" s="197"/>
      <c r="EW150" s="197"/>
      <c r="EX150" s="197"/>
      <c r="EY150" s="197"/>
      <c r="EZ150" s="197"/>
      <c r="FA150" s="197"/>
      <c r="FB150" s="197"/>
      <c r="FC150" s="197"/>
      <c r="FD150" s="197"/>
      <c r="FE150" s="197"/>
      <c r="FF150" s="197"/>
      <c r="FG150" s="197"/>
      <c r="FH150" s="197"/>
      <c r="FI150" s="197"/>
      <c r="FJ150" s="197"/>
      <c r="FK150" s="197"/>
      <c r="FL150" s="197"/>
      <c r="FM150" s="197"/>
      <c r="FN150" s="197"/>
      <c r="FO150" s="197"/>
      <c r="FP150" s="197"/>
      <c r="FQ150" s="197"/>
      <c r="FR150" s="197"/>
      <c r="FS150" s="197"/>
      <c r="FT150" s="197"/>
      <c r="FU150" s="197"/>
      <c r="FV150" s="197"/>
      <c r="FW150" s="197"/>
      <c r="FX150" s="197"/>
      <c r="FY150" s="197"/>
      <c r="FZ150" s="197"/>
      <c r="GA150" s="197"/>
      <c r="GB150" s="197"/>
      <c r="GC150" s="197"/>
      <c r="GD150" s="197"/>
      <c r="GE150" s="197"/>
      <c r="GF150" s="197"/>
      <c r="GG150" s="197"/>
      <c r="GH150" s="197"/>
      <c r="GI150" s="197"/>
      <c r="GJ150" s="197"/>
      <c r="GK150" s="197"/>
      <c r="GL150" s="197"/>
      <c r="GM150" s="197"/>
      <c r="GN150" s="197"/>
      <c r="GO150" s="197"/>
      <c r="GP150" s="197"/>
      <c r="GQ150" s="197"/>
      <c r="GR150" s="197"/>
      <c r="GS150" s="197"/>
      <c r="GT150" s="197"/>
      <c r="GU150" s="197"/>
      <c r="GV150" s="197"/>
      <c r="GW150" s="197"/>
      <c r="GX150" s="197"/>
      <c r="GY150" s="197"/>
      <c r="GZ150" s="197"/>
      <c r="HA150" s="197"/>
      <c r="HB150" s="197"/>
      <c r="HC150" s="197"/>
      <c r="HD150" s="197"/>
      <c r="HE150" s="197"/>
      <c r="HF150" s="197"/>
      <c r="HG150" s="197"/>
      <c r="HH150" s="197"/>
      <c r="HI150" s="197"/>
      <c r="HJ150" s="197"/>
      <c r="HK150" s="197"/>
      <c r="HL150" s="197"/>
      <c r="HM150" s="197"/>
      <c r="HN150" s="197"/>
      <c r="HO150" s="197"/>
      <c r="HP150" s="197"/>
      <c r="HQ150" s="197"/>
      <c r="HR150" s="197"/>
      <c r="HS150" s="197"/>
      <c r="HT150" s="197"/>
      <c r="HU150" s="197"/>
      <c r="HV150" s="197"/>
      <c r="HW150" s="197"/>
      <c r="HX150" s="197"/>
      <c r="HY150" s="197"/>
      <c r="HZ150" s="197"/>
      <c r="IA150" s="197"/>
      <c r="IB150" s="197"/>
      <c r="IC150" s="197"/>
      <c r="ID150" s="197"/>
      <c r="IE150" s="197"/>
      <c r="IF150" s="197"/>
      <c r="IG150" s="197"/>
      <c r="IH150" s="197"/>
      <c r="II150" s="197"/>
      <c r="IJ150" s="197"/>
      <c r="IK150" s="197"/>
      <c r="IL150" s="197"/>
      <c r="IM150" s="197"/>
      <c r="IN150" s="197"/>
      <c r="IO150" s="197"/>
      <c r="IP150" s="197"/>
      <c r="IQ150" s="197"/>
      <c r="IR150" s="197"/>
      <c r="IS150" s="197"/>
      <c r="IT150" s="197"/>
      <c r="IU150" s="197"/>
      <c r="IV150" s="197"/>
      <c r="IW150" s="197"/>
    </row>
    <row r="151" spans="1:257">
      <c r="A151" s="208">
        <v>12</v>
      </c>
      <c r="B151" s="205" t="s">
        <v>929</v>
      </c>
      <c r="C151" s="205" t="str">
        <f t="shared" si="48"/>
        <v>DAVE TUCKER</v>
      </c>
      <c r="D151" s="205">
        <v>7</v>
      </c>
      <c r="E151" s="205">
        <v>272</v>
      </c>
      <c r="F151" s="205">
        <v>122</v>
      </c>
      <c r="G151" s="205">
        <v>3</v>
      </c>
      <c r="H151" s="206">
        <f t="shared" si="49"/>
        <v>0.24675324675324675</v>
      </c>
      <c r="I151" s="207"/>
      <c r="J151" s="205">
        <f t="shared" si="50"/>
        <v>57</v>
      </c>
      <c r="K151" s="205">
        <f t="shared" si="51"/>
        <v>29</v>
      </c>
      <c r="L151" s="205">
        <f t="shared" si="52"/>
        <v>0</v>
      </c>
      <c r="M151" s="206">
        <f t="shared" si="53"/>
        <v>0.50877192982456143</v>
      </c>
      <c r="N151" s="205">
        <v>1</v>
      </c>
      <c r="O151" s="205">
        <v>1</v>
      </c>
      <c r="P151" s="205">
        <v>0</v>
      </c>
      <c r="Q151" s="205">
        <v>3</v>
      </c>
      <c r="R151" s="205">
        <v>1</v>
      </c>
      <c r="S151" s="205">
        <v>0</v>
      </c>
      <c r="T151" s="205">
        <v>5</v>
      </c>
      <c r="U151" s="205">
        <v>3</v>
      </c>
      <c r="V151" s="205">
        <v>0</v>
      </c>
      <c r="W151" s="205">
        <v>6</v>
      </c>
      <c r="X151" s="205">
        <v>4</v>
      </c>
      <c r="Y151" s="205">
        <v>0</v>
      </c>
      <c r="Z151" s="205">
        <v>3</v>
      </c>
      <c r="AA151" s="205">
        <v>1</v>
      </c>
      <c r="AB151" s="205">
        <v>0</v>
      </c>
      <c r="AC151" s="205">
        <v>2</v>
      </c>
      <c r="AD151" s="205">
        <v>1</v>
      </c>
      <c r="AE151" s="205">
        <v>0</v>
      </c>
      <c r="AF151" s="205">
        <v>2</v>
      </c>
      <c r="AG151" s="205">
        <v>1</v>
      </c>
      <c r="AH151" s="205">
        <v>0</v>
      </c>
      <c r="AI151" s="205">
        <v>5</v>
      </c>
      <c r="AJ151" s="205">
        <v>0</v>
      </c>
      <c r="AK151" s="205">
        <v>0</v>
      </c>
      <c r="AL151" s="205">
        <v>5</v>
      </c>
      <c r="AM151" s="205">
        <v>3</v>
      </c>
      <c r="AN151" s="205">
        <v>0</v>
      </c>
      <c r="AO151" s="205">
        <v>6</v>
      </c>
      <c r="AP151" s="205">
        <v>2</v>
      </c>
      <c r="AQ151" s="205">
        <v>0</v>
      </c>
      <c r="AR151" s="205">
        <v>5</v>
      </c>
      <c r="AS151" s="205">
        <v>4</v>
      </c>
      <c r="AT151" s="205">
        <v>0</v>
      </c>
      <c r="AU151" s="205">
        <v>4</v>
      </c>
      <c r="AV151" s="205">
        <v>0</v>
      </c>
      <c r="AW151" s="205">
        <v>0</v>
      </c>
      <c r="AX151" s="205">
        <v>4</v>
      </c>
      <c r="AY151" s="205">
        <v>3</v>
      </c>
      <c r="AZ151" s="205">
        <v>0</v>
      </c>
      <c r="BA151" s="205">
        <v>2</v>
      </c>
      <c r="BB151" s="205">
        <v>2</v>
      </c>
      <c r="BC151" s="205">
        <v>0</v>
      </c>
      <c r="BD151" s="205">
        <v>4</v>
      </c>
      <c r="BE151" s="205">
        <v>3</v>
      </c>
      <c r="BF151" s="205">
        <v>0</v>
      </c>
      <c r="BG151" s="205">
        <v>0</v>
      </c>
      <c r="BH151" s="205">
        <v>0</v>
      </c>
      <c r="BI151" s="205">
        <v>0</v>
      </c>
      <c r="BJ151" s="205"/>
      <c r="BK151" s="205"/>
      <c r="BL151" s="205"/>
      <c r="BM151" s="205"/>
      <c r="BN151" s="205"/>
      <c r="BO151" s="204"/>
      <c r="BP151" s="197"/>
      <c r="BQ151" s="197"/>
      <c r="BR151" s="197"/>
      <c r="BS151" s="197"/>
      <c r="BT151" s="197"/>
      <c r="BU151" s="197"/>
      <c r="BV151" s="197"/>
      <c r="BW151" s="197"/>
      <c r="BX151" s="197"/>
      <c r="BY151" s="197"/>
      <c r="BZ151" s="197"/>
      <c r="CA151" s="197"/>
      <c r="CB151" s="197"/>
      <c r="CC151" s="197"/>
      <c r="CD151" s="197"/>
      <c r="CE151" s="197"/>
      <c r="CF151" s="197"/>
      <c r="CG151" s="197"/>
      <c r="CH151" s="197"/>
      <c r="CI151" s="197"/>
      <c r="CJ151" s="197"/>
      <c r="CK151" s="197"/>
      <c r="CL151" s="197"/>
      <c r="CM151" s="197"/>
      <c r="CN151" s="197"/>
      <c r="CO151" s="197"/>
      <c r="CP151" s="197"/>
      <c r="CQ151" s="197"/>
      <c r="CR151" s="197"/>
      <c r="CS151" s="197"/>
      <c r="CT151" s="197"/>
      <c r="CU151" s="197"/>
      <c r="CV151" s="197"/>
      <c r="CW151" s="197"/>
      <c r="CX151" s="197"/>
      <c r="CY151" s="197"/>
      <c r="CZ151" s="197"/>
      <c r="DA151" s="197"/>
      <c r="DB151" s="197"/>
      <c r="DC151" s="197"/>
      <c r="DD151" s="197"/>
      <c r="DE151" s="197"/>
      <c r="DF151" s="197"/>
      <c r="DG151" s="197"/>
      <c r="DH151" s="197"/>
      <c r="DI151" s="197"/>
      <c r="DJ151" s="197"/>
      <c r="DK151" s="197"/>
      <c r="DL151" s="197"/>
      <c r="DM151" s="197"/>
      <c r="DN151" s="197"/>
      <c r="DO151" s="197"/>
      <c r="DP151" s="197"/>
      <c r="DQ151" s="197"/>
      <c r="DR151" s="197"/>
      <c r="DS151" s="197"/>
      <c r="DT151" s="197"/>
      <c r="DU151" s="197"/>
      <c r="DV151" s="197"/>
      <c r="DW151" s="197"/>
      <c r="DX151" s="197"/>
      <c r="DY151" s="197"/>
      <c r="DZ151" s="197"/>
      <c r="EA151" s="197"/>
      <c r="EB151" s="197"/>
      <c r="EC151" s="197"/>
      <c r="ED151" s="197"/>
      <c r="EE151" s="197"/>
      <c r="EF151" s="197"/>
      <c r="EG151" s="197"/>
      <c r="EH151" s="197"/>
      <c r="EI151" s="197"/>
      <c r="EJ151" s="197"/>
      <c r="EK151" s="197"/>
      <c r="EL151" s="197"/>
      <c r="EM151" s="197"/>
      <c r="EN151" s="197"/>
      <c r="EO151" s="197"/>
      <c r="EP151" s="197"/>
      <c r="EQ151" s="197"/>
      <c r="ER151" s="197"/>
      <c r="ES151" s="197"/>
      <c r="ET151" s="197"/>
      <c r="EU151" s="197"/>
      <c r="EV151" s="197"/>
      <c r="EW151" s="197"/>
      <c r="EX151" s="197"/>
      <c r="EY151" s="197"/>
      <c r="EZ151" s="197"/>
      <c r="FA151" s="197"/>
      <c r="FB151" s="197"/>
      <c r="FC151" s="197"/>
      <c r="FD151" s="197"/>
      <c r="FE151" s="197"/>
      <c r="FF151" s="197"/>
      <c r="FG151" s="197"/>
      <c r="FH151" s="197"/>
      <c r="FI151" s="197"/>
      <c r="FJ151" s="197"/>
      <c r="FK151" s="197"/>
      <c r="FL151" s="197"/>
      <c r="FM151" s="197"/>
      <c r="FN151" s="197"/>
      <c r="FO151" s="197"/>
      <c r="FP151" s="197"/>
      <c r="FQ151" s="197"/>
      <c r="FR151" s="197"/>
      <c r="FS151" s="197"/>
      <c r="FT151" s="197"/>
      <c r="FU151" s="197"/>
      <c r="FV151" s="197"/>
      <c r="FW151" s="197"/>
      <c r="FX151" s="197"/>
      <c r="FY151" s="197"/>
      <c r="FZ151" s="197"/>
      <c r="GA151" s="197"/>
      <c r="GB151" s="197"/>
      <c r="GC151" s="197"/>
      <c r="GD151" s="197"/>
      <c r="GE151" s="197"/>
      <c r="GF151" s="197"/>
      <c r="GG151" s="197"/>
      <c r="GH151" s="197"/>
      <c r="GI151" s="197"/>
      <c r="GJ151" s="197"/>
      <c r="GK151" s="197"/>
      <c r="GL151" s="197"/>
      <c r="GM151" s="197"/>
      <c r="GN151" s="197"/>
      <c r="GO151" s="197"/>
      <c r="GP151" s="197"/>
      <c r="GQ151" s="197"/>
      <c r="GR151" s="197"/>
      <c r="GS151" s="197"/>
      <c r="GT151" s="197"/>
      <c r="GU151" s="197"/>
      <c r="GV151" s="197"/>
      <c r="GW151" s="197"/>
      <c r="GX151" s="197"/>
      <c r="GY151" s="197"/>
      <c r="GZ151" s="197"/>
      <c r="HA151" s="197"/>
      <c r="HB151" s="197"/>
      <c r="HC151" s="197"/>
      <c r="HD151" s="197"/>
      <c r="HE151" s="197"/>
      <c r="HF151" s="197"/>
      <c r="HG151" s="197"/>
      <c r="HH151" s="197"/>
      <c r="HI151" s="197"/>
      <c r="HJ151" s="197"/>
      <c r="HK151" s="197"/>
      <c r="HL151" s="197"/>
      <c r="HM151" s="197"/>
      <c r="HN151" s="197"/>
      <c r="HO151" s="197"/>
      <c r="HP151" s="197"/>
      <c r="HQ151" s="197"/>
      <c r="HR151" s="197"/>
      <c r="HS151" s="197"/>
      <c r="HT151" s="197"/>
      <c r="HU151" s="197"/>
      <c r="HV151" s="197"/>
      <c r="HW151" s="197"/>
      <c r="HX151" s="197"/>
      <c r="HY151" s="197"/>
      <c r="HZ151" s="197"/>
      <c r="IA151" s="197"/>
      <c r="IB151" s="197"/>
      <c r="IC151" s="197"/>
      <c r="ID151" s="197"/>
      <c r="IE151" s="197"/>
      <c r="IF151" s="197"/>
      <c r="IG151" s="197"/>
      <c r="IH151" s="197"/>
      <c r="II151" s="197"/>
      <c r="IJ151" s="197"/>
      <c r="IK151" s="197"/>
      <c r="IL151" s="197"/>
      <c r="IM151" s="197"/>
      <c r="IN151" s="197"/>
      <c r="IO151" s="197"/>
      <c r="IP151" s="197"/>
      <c r="IQ151" s="197"/>
      <c r="IR151" s="197"/>
      <c r="IS151" s="197"/>
      <c r="IT151" s="197"/>
      <c r="IU151" s="197"/>
      <c r="IV151" s="197"/>
      <c r="IW151" s="197"/>
    </row>
    <row r="152" spans="1:257">
      <c r="A152" s="208">
        <v>13</v>
      </c>
      <c r="B152" s="205" t="s">
        <v>974</v>
      </c>
      <c r="C152" s="205" t="str">
        <f t="shared" si="48"/>
        <v>JEFF SMITH</v>
      </c>
      <c r="D152" s="205">
        <v>19</v>
      </c>
      <c r="E152" s="209">
        <v>913</v>
      </c>
      <c r="F152" s="209">
        <v>428</v>
      </c>
      <c r="G152" s="209">
        <v>0</v>
      </c>
      <c r="H152" s="206" t="e">
        <f t="shared" si="49"/>
        <v>#DIV/0!</v>
      </c>
      <c r="I152" s="207"/>
      <c r="J152" s="205">
        <f t="shared" si="50"/>
        <v>48</v>
      </c>
      <c r="K152" s="205">
        <f t="shared" si="51"/>
        <v>27</v>
      </c>
      <c r="L152" s="205">
        <f t="shared" si="52"/>
        <v>0</v>
      </c>
      <c r="M152" s="206">
        <f t="shared" si="53"/>
        <v>0.5625</v>
      </c>
      <c r="N152" s="205">
        <v>0</v>
      </c>
      <c r="O152" s="205">
        <v>0</v>
      </c>
      <c r="P152" s="205">
        <v>0</v>
      </c>
      <c r="Q152" s="205">
        <v>2</v>
      </c>
      <c r="R152" s="205">
        <v>1</v>
      </c>
      <c r="S152" s="205">
        <v>0</v>
      </c>
      <c r="T152" s="205">
        <v>2</v>
      </c>
      <c r="U152" s="205">
        <v>1</v>
      </c>
      <c r="V152" s="205">
        <v>0</v>
      </c>
      <c r="W152" s="205">
        <v>2</v>
      </c>
      <c r="X152" s="205">
        <v>0</v>
      </c>
      <c r="Y152" s="205">
        <v>0</v>
      </c>
      <c r="Z152" s="205">
        <v>4</v>
      </c>
      <c r="AA152" s="205">
        <v>3</v>
      </c>
      <c r="AB152" s="205">
        <v>0</v>
      </c>
      <c r="AC152" s="205">
        <v>0</v>
      </c>
      <c r="AD152" s="205">
        <v>0</v>
      </c>
      <c r="AE152" s="205">
        <v>0</v>
      </c>
      <c r="AF152" s="205">
        <v>3</v>
      </c>
      <c r="AG152" s="205">
        <v>1</v>
      </c>
      <c r="AH152" s="205">
        <v>0</v>
      </c>
      <c r="AI152" s="205">
        <v>0</v>
      </c>
      <c r="AJ152" s="205">
        <v>0</v>
      </c>
      <c r="AK152" s="205">
        <v>0</v>
      </c>
      <c r="AL152" s="205">
        <v>5</v>
      </c>
      <c r="AM152" s="205">
        <v>2</v>
      </c>
      <c r="AN152" s="205">
        <v>0</v>
      </c>
      <c r="AO152" s="205">
        <v>5</v>
      </c>
      <c r="AP152" s="205">
        <v>4</v>
      </c>
      <c r="AQ152" s="205">
        <v>0</v>
      </c>
      <c r="AR152" s="205">
        <v>5</v>
      </c>
      <c r="AS152" s="205">
        <v>4</v>
      </c>
      <c r="AT152" s="205">
        <v>0</v>
      </c>
      <c r="AU152" s="205">
        <v>4</v>
      </c>
      <c r="AV152" s="205">
        <v>1</v>
      </c>
      <c r="AW152" s="205">
        <v>0</v>
      </c>
      <c r="AX152" s="205">
        <v>4</v>
      </c>
      <c r="AY152" s="205">
        <v>1</v>
      </c>
      <c r="AZ152" s="205">
        <v>0</v>
      </c>
      <c r="BA152" s="205">
        <v>0</v>
      </c>
      <c r="BB152" s="205">
        <v>0</v>
      </c>
      <c r="BC152" s="205">
        <v>0</v>
      </c>
      <c r="BD152" s="205">
        <v>7</v>
      </c>
      <c r="BE152" s="205">
        <v>6</v>
      </c>
      <c r="BF152" s="205">
        <v>0</v>
      </c>
      <c r="BG152" s="205">
        <v>5</v>
      </c>
      <c r="BH152" s="205">
        <v>3</v>
      </c>
      <c r="BI152" s="205">
        <v>0</v>
      </c>
      <c r="BJ152" s="205"/>
      <c r="BK152" s="205"/>
      <c r="BL152" s="205"/>
      <c r="BM152" s="205"/>
      <c r="BN152" s="205"/>
      <c r="BO152" s="204"/>
      <c r="BP152" s="197"/>
      <c r="BQ152" s="197"/>
      <c r="BR152" s="197"/>
      <c r="BS152" s="197"/>
      <c r="BT152" s="197"/>
      <c r="BU152" s="197"/>
      <c r="BV152" s="197"/>
      <c r="BW152" s="197"/>
      <c r="BX152" s="197"/>
      <c r="BY152" s="197"/>
      <c r="BZ152" s="197"/>
      <c r="CA152" s="197"/>
      <c r="CB152" s="197"/>
      <c r="CC152" s="197"/>
      <c r="CD152" s="197"/>
      <c r="CE152" s="197"/>
      <c r="CF152" s="197"/>
      <c r="CG152" s="197"/>
      <c r="CH152" s="197"/>
      <c r="CI152" s="197"/>
      <c r="CJ152" s="197"/>
      <c r="CK152" s="197"/>
      <c r="CL152" s="197"/>
      <c r="CM152" s="197"/>
      <c r="CN152" s="197"/>
      <c r="CO152" s="197"/>
      <c r="CP152" s="197"/>
      <c r="CQ152" s="197"/>
      <c r="CR152" s="197"/>
      <c r="CS152" s="197"/>
      <c r="CT152" s="197"/>
      <c r="CU152" s="197"/>
      <c r="CV152" s="197"/>
      <c r="CW152" s="197"/>
      <c r="CX152" s="197"/>
      <c r="CY152" s="197"/>
      <c r="CZ152" s="197"/>
      <c r="DA152" s="197"/>
      <c r="DB152" s="197"/>
      <c r="DC152" s="197"/>
      <c r="DD152" s="197"/>
      <c r="DE152" s="197"/>
      <c r="DF152" s="197"/>
      <c r="DG152" s="197"/>
      <c r="DH152" s="197"/>
      <c r="DI152" s="197"/>
      <c r="DJ152" s="197"/>
      <c r="DK152" s="197"/>
      <c r="DL152" s="197"/>
      <c r="DM152" s="197"/>
      <c r="DN152" s="197"/>
      <c r="DO152" s="197"/>
      <c r="DP152" s="197"/>
      <c r="DQ152" s="197"/>
      <c r="DR152" s="197"/>
      <c r="DS152" s="197"/>
      <c r="DT152" s="197"/>
      <c r="DU152" s="197"/>
      <c r="DV152" s="197"/>
      <c r="DW152" s="197"/>
      <c r="DX152" s="197"/>
      <c r="DY152" s="197"/>
      <c r="DZ152" s="197"/>
      <c r="EA152" s="197"/>
      <c r="EB152" s="197"/>
      <c r="EC152" s="197"/>
      <c r="ED152" s="197"/>
      <c r="EE152" s="197"/>
      <c r="EF152" s="197"/>
      <c r="EG152" s="197"/>
      <c r="EH152" s="197"/>
      <c r="EI152" s="197"/>
      <c r="EJ152" s="197"/>
      <c r="EK152" s="197"/>
      <c r="EL152" s="197"/>
      <c r="EM152" s="197"/>
      <c r="EN152" s="197"/>
      <c r="EO152" s="197"/>
      <c r="EP152" s="197"/>
      <c r="EQ152" s="197"/>
      <c r="ER152" s="197"/>
      <c r="ES152" s="197"/>
      <c r="ET152" s="197"/>
      <c r="EU152" s="197"/>
      <c r="EV152" s="197"/>
      <c r="EW152" s="197"/>
      <c r="EX152" s="197"/>
      <c r="EY152" s="197"/>
      <c r="EZ152" s="197"/>
      <c r="FA152" s="197"/>
      <c r="FB152" s="197"/>
      <c r="FC152" s="197"/>
      <c r="FD152" s="197"/>
      <c r="FE152" s="197"/>
      <c r="FF152" s="197"/>
      <c r="FG152" s="197"/>
      <c r="FH152" s="197"/>
      <c r="FI152" s="197"/>
      <c r="FJ152" s="197"/>
      <c r="FK152" s="197"/>
      <c r="FL152" s="197"/>
      <c r="FM152" s="197"/>
      <c r="FN152" s="197"/>
      <c r="FO152" s="197"/>
      <c r="FP152" s="197"/>
      <c r="FQ152" s="197"/>
      <c r="FR152" s="197"/>
      <c r="FS152" s="197"/>
      <c r="FT152" s="197"/>
      <c r="FU152" s="197"/>
      <c r="FV152" s="197"/>
      <c r="FW152" s="197"/>
      <c r="FX152" s="197"/>
      <c r="FY152" s="197"/>
      <c r="FZ152" s="197"/>
      <c r="GA152" s="197"/>
      <c r="GB152" s="197"/>
      <c r="GC152" s="197"/>
      <c r="GD152" s="197"/>
      <c r="GE152" s="197"/>
      <c r="GF152" s="197"/>
      <c r="GG152" s="197"/>
      <c r="GH152" s="197"/>
      <c r="GI152" s="197"/>
      <c r="GJ152" s="197"/>
      <c r="GK152" s="197"/>
      <c r="GL152" s="197"/>
      <c r="GM152" s="197"/>
      <c r="GN152" s="197"/>
      <c r="GO152" s="197"/>
      <c r="GP152" s="197"/>
      <c r="GQ152" s="197"/>
      <c r="GR152" s="197"/>
      <c r="GS152" s="197"/>
      <c r="GT152" s="197"/>
      <c r="GU152" s="197"/>
      <c r="GV152" s="197"/>
      <c r="GW152" s="197"/>
      <c r="GX152" s="197"/>
      <c r="GY152" s="197"/>
      <c r="GZ152" s="197"/>
      <c r="HA152" s="197"/>
      <c r="HB152" s="197"/>
      <c r="HC152" s="197"/>
      <c r="HD152" s="197"/>
      <c r="HE152" s="197"/>
      <c r="HF152" s="197"/>
      <c r="HG152" s="197"/>
      <c r="HH152" s="197"/>
      <c r="HI152" s="197"/>
      <c r="HJ152" s="197"/>
      <c r="HK152" s="197"/>
      <c r="HL152" s="197"/>
      <c r="HM152" s="197"/>
      <c r="HN152" s="197"/>
      <c r="HO152" s="197"/>
      <c r="HP152" s="197"/>
      <c r="HQ152" s="197"/>
      <c r="HR152" s="197"/>
      <c r="HS152" s="197"/>
      <c r="HT152" s="197"/>
      <c r="HU152" s="197"/>
      <c r="HV152" s="197"/>
      <c r="HW152" s="197"/>
      <c r="HX152" s="197"/>
      <c r="HY152" s="197"/>
      <c r="HZ152" s="197"/>
      <c r="IA152" s="197"/>
      <c r="IB152" s="197"/>
      <c r="IC152" s="197"/>
      <c r="ID152" s="197"/>
      <c r="IE152" s="197"/>
      <c r="IF152" s="197"/>
      <c r="IG152" s="197"/>
      <c r="IH152" s="197"/>
      <c r="II152" s="197"/>
      <c r="IJ152" s="197"/>
      <c r="IK152" s="197"/>
      <c r="IL152" s="197"/>
      <c r="IM152" s="197"/>
      <c r="IN152" s="197"/>
      <c r="IO152" s="197"/>
      <c r="IP152" s="197"/>
      <c r="IQ152" s="197"/>
      <c r="IR152" s="197"/>
      <c r="IS152" s="197"/>
      <c r="IT152" s="197"/>
      <c r="IU152" s="197"/>
      <c r="IV152" s="197"/>
      <c r="IW152" s="197"/>
    </row>
    <row r="153" spans="1:257">
      <c r="A153" s="208">
        <v>14</v>
      </c>
      <c r="B153" s="205" t="s">
        <v>927</v>
      </c>
      <c r="C153" s="205" t="str">
        <f t="shared" si="48"/>
        <v>CHRIS TANTANELLA</v>
      </c>
      <c r="D153" s="205">
        <v>3</v>
      </c>
      <c r="E153" s="205">
        <v>77</v>
      </c>
      <c r="F153" s="205">
        <v>19</v>
      </c>
      <c r="G153" s="205">
        <v>0</v>
      </c>
      <c r="H153" s="206">
        <f t="shared" si="49"/>
        <v>0.56451612903225812</v>
      </c>
      <c r="I153" s="207"/>
      <c r="J153" s="205">
        <f t="shared" si="50"/>
        <v>31</v>
      </c>
      <c r="K153" s="205">
        <f t="shared" si="51"/>
        <v>11</v>
      </c>
      <c r="L153" s="205">
        <f t="shared" si="52"/>
        <v>0</v>
      </c>
      <c r="M153" s="206">
        <f t="shared" si="53"/>
        <v>0.35483870967741937</v>
      </c>
      <c r="N153" s="205">
        <v>2</v>
      </c>
      <c r="O153" s="205">
        <v>0</v>
      </c>
      <c r="P153" s="205">
        <v>0</v>
      </c>
      <c r="Q153" s="205">
        <v>2</v>
      </c>
      <c r="R153" s="205">
        <v>0</v>
      </c>
      <c r="S153" s="205">
        <v>0</v>
      </c>
      <c r="T153" s="205">
        <v>3</v>
      </c>
      <c r="U153" s="205">
        <v>1</v>
      </c>
      <c r="V153" s="205">
        <v>0</v>
      </c>
      <c r="W153" s="205">
        <v>2</v>
      </c>
      <c r="X153" s="205">
        <v>0</v>
      </c>
      <c r="Y153" s="205">
        <v>0</v>
      </c>
      <c r="Z153" s="205">
        <v>1</v>
      </c>
      <c r="AA153" s="205">
        <v>1</v>
      </c>
      <c r="AB153" s="205">
        <v>0</v>
      </c>
      <c r="AC153" s="205">
        <v>2</v>
      </c>
      <c r="AD153" s="205">
        <v>0</v>
      </c>
      <c r="AE153" s="205">
        <v>0</v>
      </c>
      <c r="AF153" s="205">
        <v>1</v>
      </c>
      <c r="AG153" s="205">
        <v>1</v>
      </c>
      <c r="AH153" s="205">
        <v>0</v>
      </c>
      <c r="AI153" s="205">
        <v>4</v>
      </c>
      <c r="AJ153" s="205">
        <v>2</v>
      </c>
      <c r="AK153" s="205">
        <v>0</v>
      </c>
      <c r="AL153" s="205">
        <v>0</v>
      </c>
      <c r="AM153" s="205">
        <v>0</v>
      </c>
      <c r="AN153" s="205">
        <v>0</v>
      </c>
      <c r="AO153" s="205">
        <v>0</v>
      </c>
      <c r="AP153" s="205">
        <v>0</v>
      </c>
      <c r="AQ153" s="205">
        <v>0</v>
      </c>
      <c r="AR153" s="205">
        <v>0</v>
      </c>
      <c r="AS153" s="205">
        <v>0</v>
      </c>
      <c r="AT153" s="205">
        <v>0</v>
      </c>
      <c r="AU153" s="205">
        <v>4</v>
      </c>
      <c r="AV153" s="205">
        <v>1</v>
      </c>
      <c r="AW153" s="205">
        <v>0</v>
      </c>
      <c r="AX153" s="205">
        <v>1</v>
      </c>
      <c r="AY153" s="205">
        <v>0</v>
      </c>
      <c r="AZ153" s="205">
        <v>0</v>
      </c>
      <c r="BA153" s="205">
        <v>1</v>
      </c>
      <c r="BB153" s="205">
        <v>0</v>
      </c>
      <c r="BC153" s="205">
        <v>0</v>
      </c>
      <c r="BD153" s="205">
        <v>3</v>
      </c>
      <c r="BE153" s="205">
        <v>1</v>
      </c>
      <c r="BF153" s="205">
        <v>0</v>
      </c>
      <c r="BG153" s="205">
        <v>5</v>
      </c>
      <c r="BH153" s="205">
        <v>4</v>
      </c>
      <c r="BI153" s="205">
        <v>0</v>
      </c>
      <c r="BJ153" s="205"/>
      <c r="BK153" s="205"/>
      <c r="BL153" s="205"/>
      <c r="BM153" s="205"/>
      <c r="BN153" s="205"/>
      <c r="BO153" s="204"/>
      <c r="BP153" s="197"/>
      <c r="BQ153" s="197"/>
      <c r="BR153" s="197"/>
      <c r="BS153" s="197"/>
      <c r="BT153" s="197"/>
      <c r="BU153" s="197"/>
      <c r="BV153" s="197"/>
      <c r="BW153" s="197"/>
      <c r="BX153" s="197"/>
      <c r="BY153" s="197"/>
      <c r="BZ153" s="197"/>
      <c r="CA153" s="197"/>
      <c r="CB153" s="197"/>
      <c r="CC153" s="197"/>
      <c r="CD153" s="197"/>
      <c r="CE153" s="197"/>
      <c r="CF153" s="197"/>
      <c r="CG153" s="197"/>
      <c r="CH153" s="197"/>
      <c r="CI153" s="197"/>
      <c r="CJ153" s="197"/>
      <c r="CK153" s="197"/>
      <c r="CL153" s="197"/>
      <c r="CM153" s="197"/>
      <c r="CN153" s="197"/>
      <c r="CO153" s="197"/>
      <c r="CP153" s="197"/>
      <c r="CQ153" s="197"/>
      <c r="CR153" s="197"/>
      <c r="CS153" s="197"/>
      <c r="CT153" s="197"/>
      <c r="CU153" s="197"/>
      <c r="CV153" s="197"/>
      <c r="CW153" s="197"/>
      <c r="CX153" s="197"/>
      <c r="CY153" s="197"/>
      <c r="CZ153" s="197"/>
      <c r="DA153" s="197"/>
      <c r="DB153" s="197"/>
      <c r="DC153" s="197"/>
      <c r="DD153" s="197"/>
      <c r="DE153" s="197"/>
      <c r="DF153" s="197"/>
      <c r="DG153" s="197"/>
      <c r="DH153" s="197"/>
      <c r="DI153" s="197"/>
      <c r="DJ153" s="197"/>
      <c r="DK153" s="197"/>
      <c r="DL153" s="197"/>
      <c r="DM153" s="197"/>
      <c r="DN153" s="197"/>
      <c r="DO153" s="197"/>
      <c r="DP153" s="197"/>
      <c r="DQ153" s="197"/>
      <c r="DR153" s="197"/>
      <c r="DS153" s="197"/>
      <c r="DT153" s="197"/>
      <c r="DU153" s="197"/>
      <c r="DV153" s="197"/>
      <c r="DW153" s="197"/>
      <c r="DX153" s="197"/>
      <c r="DY153" s="197"/>
      <c r="DZ153" s="197"/>
      <c r="EA153" s="197"/>
      <c r="EB153" s="197"/>
      <c r="EC153" s="197"/>
      <c r="ED153" s="197"/>
      <c r="EE153" s="197"/>
      <c r="EF153" s="197"/>
      <c r="EG153" s="197"/>
      <c r="EH153" s="197"/>
      <c r="EI153" s="197"/>
      <c r="EJ153" s="197"/>
      <c r="EK153" s="197"/>
      <c r="EL153" s="197"/>
      <c r="EM153" s="197"/>
      <c r="EN153" s="197"/>
      <c r="EO153" s="197"/>
      <c r="EP153" s="197"/>
      <c r="EQ153" s="197"/>
      <c r="ER153" s="197"/>
      <c r="ES153" s="197"/>
      <c r="ET153" s="197"/>
      <c r="EU153" s="197"/>
      <c r="EV153" s="197"/>
      <c r="EW153" s="197"/>
      <c r="EX153" s="197"/>
      <c r="EY153" s="197"/>
      <c r="EZ153" s="197"/>
      <c r="FA153" s="197"/>
      <c r="FB153" s="197"/>
      <c r="FC153" s="197"/>
      <c r="FD153" s="197"/>
      <c r="FE153" s="197"/>
      <c r="FF153" s="197"/>
      <c r="FG153" s="197"/>
      <c r="FH153" s="197"/>
      <c r="FI153" s="197"/>
      <c r="FJ153" s="197"/>
      <c r="FK153" s="197"/>
      <c r="FL153" s="197"/>
      <c r="FM153" s="197"/>
      <c r="FN153" s="197"/>
      <c r="FO153" s="197"/>
      <c r="FP153" s="197"/>
      <c r="FQ153" s="197"/>
      <c r="FR153" s="197"/>
      <c r="FS153" s="197"/>
      <c r="FT153" s="197"/>
      <c r="FU153" s="197"/>
      <c r="FV153" s="197"/>
      <c r="FW153" s="197"/>
      <c r="FX153" s="197"/>
      <c r="FY153" s="197"/>
      <c r="FZ153" s="197"/>
      <c r="GA153" s="197"/>
      <c r="GB153" s="197"/>
      <c r="GC153" s="197"/>
      <c r="GD153" s="197"/>
      <c r="GE153" s="197"/>
      <c r="GF153" s="197"/>
      <c r="GG153" s="197"/>
      <c r="GH153" s="197"/>
      <c r="GI153" s="197"/>
      <c r="GJ153" s="197"/>
      <c r="GK153" s="197"/>
      <c r="GL153" s="197"/>
      <c r="GM153" s="197"/>
      <c r="GN153" s="197"/>
      <c r="GO153" s="197"/>
      <c r="GP153" s="197"/>
      <c r="GQ153" s="197"/>
      <c r="GR153" s="197"/>
      <c r="GS153" s="197"/>
      <c r="GT153" s="197"/>
      <c r="GU153" s="197"/>
      <c r="GV153" s="197"/>
      <c r="GW153" s="197"/>
      <c r="GX153" s="197"/>
      <c r="GY153" s="197"/>
      <c r="GZ153" s="197"/>
      <c r="HA153" s="197"/>
      <c r="HB153" s="197"/>
      <c r="HC153" s="197"/>
      <c r="HD153" s="197"/>
      <c r="HE153" s="197"/>
      <c r="HF153" s="197"/>
      <c r="HG153" s="197"/>
      <c r="HH153" s="197"/>
      <c r="HI153" s="197"/>
      <c r="HJ153" s="197"/>
      <c r="HK153" s="197"/>
      <c r="HL153" s="197"/>
      <c r="HM153" s="197"/>
      <c r="HN153" s="197"/>
      <c r="HO153" s="197"/>
      <c r="HP153" s="197"/>
      <c r="HQ153" s="197"/>
      <c r="HR153" s="197"/>
      <c r="HS153" s="197"/>
      <c r="HT153" s="197"/>
      <c r="HU153" s="197"/>
      <c r="HV153" s="197"/>
      <c r="HW153" s="197"/>
      <c r="HX153" s="197"/>
      <c r="HY153" s="197"/>
      <c r="HZ153" s="197"/>
      <c r="IA153" s="197"/>
      <c r="IB153" s="197"/>
      <c r="IC153" s="197"/>
      <c r="ID153" s="197"/>
      <c r="IE153" s="197"/>
      <c r="IF153" s="197"/>
      <c r="IG153" s="197"/>
      <c r="IH153" s="197"/>
      <c r="II153" s="197"/>
      <c r="IJ153" s="197"/>
      <c r="IK153" s="197"/>
      <c r="IL153" s="197"/>
      <c r="IM153" s="197"/>
      <c r="IN153" s="197"/>
      <c r="IO153" s="197"/>
      <c r="IP153" s="197"/>
      <c r="IQ153" s="197"/>
      <c r="IR153" s="197"/>
      <c r="IS153" s="197"/>
      <c r="IT153" s="197"/>
      <c r="IU153" s="197"/>
      <c r="IV153" s="197"/>
      <c r="IW153" s="197"/>
    </row>
    <row r="154" spans="1:257">
      <c r="A154" s="208">
        <v>15</v>
      </c>
      <c r="B154" s="205" t="s">
        <v>1059</v>
      </c>
      <c r="C154" s="205" t="str">
        <f t="shared" si="48"/>
        <v>KEN SIMS</v>
      </c>
      <c r="D154" s="205">
        <v>1</v>
      </c>
      <c r="E154" s="209">
        <v>0</v>
      </c>
      <c r="F154" s="209">
        <v>0</v>
      </c>
      <c r="G154" s="209">
        <v>0</v>
      </c>
      <c r="H154" s="206" t="e">
        <f>#REF!/#REF!</f>
        <v>#REF!</v>
      </c>
      <c r="I154" s="207"/>
      <c r="J154" s="205">
        <f t="shared" si="50"/>
        <v>0</v>
      </c>
      <c r="K154" s="205">
        <f t="shared" si="51"/>
        <v>0</v>
      </c>
      <c r="L154" s="205">
        <f t="shared" si="52"/>
        <v>0</v>
      </c>
      <c r="M154" s="206" t="e">
        <f t="shared" si="53"/>
        <v>#DIV/0!</v>
      </c>
      <c r="N154" s="205">
        <v>0</v>
      </c>
      <c r="O154" s="205">
        <v>0</v>
      </c>
      <c r="P154" s="205">
        <v>0</v>
      </c>
      <c r="Q154" s="205">
        <v>0</v>
      </c>
      <c r="R154" s="205">
        <v>0</v>
      </c>
      <c r="S154" s="205">
        <v>0</v>
      </c>
      <c r="T154" s="205">
        <v>0</v>
      </c>
      <c r="U154" s="205">
        <v>0</v>
      </c>
      <c r="V154" s="205">
        <v>0</v>
      </c>
      <c r="W154" s="205">
        <v>0</v>
      </c>
      <c r="X154" s="205">
        <v>0</v>
      </c>
      <c r="Y154" s="205">
        <v>0</v>
      </c>
      <c r="Z154" s="205">
        <v>0</v>
      </c>
      <c r="AA154" s="205">
        <v>0</v>
      </c>
      <c r="AB154" s="205">
        <v>0</v>
      </c>
      <c r="AC154" s="205">
        <v>0</v>
      </c>
      <c r="AD154" s="205">
        <v>0</v>
      </c>
      <c r="AE154" s="205">
        <v>0</v>
      </c>
      <c r="AF154" s="205">
        <v>0</v>
      </c>
      <c r="AG154" s="205">
        <v>0</v>
      </c>
      <c r="AH154" s="205">
        <v>0</v>
      </c>
      <c r="AI154" s="205">
        <v>0</v>
      </c>
      <c r="AJ154" s="205">
        <v>0</v>
      </c>
      <c r="AK154" s="205">
        <v>0</v>
      </c>
      <c r="AL154" s="205">
        <v>0</v>
      </c>
      <c r="AM154" s="205">
        <v>0</v>
      </c>
      <c r="AN154" s="205">
        <v>0</v>
      </c>
      <c r="AO154" s="205">
        <v>0</v>
      </c>
      <c r="AP154" s="205">
        <v>0</v>
      </c>
      <c r="AQ154" s="205">
        <v>0</v>
      </c>
      <c r="AR154" s="205">
        <v>0</v>
      </c>
      <c r="AS154" s="205">
        <v>0</v>
      </c>
      <c r="AT154" s="205">
        <v>0</v>
      </c>
      <c r="AU154" s="205">
        <v>0</v>
      </c>
      <c r="AV154" s="205">
        <v>0</v>
      </c>
      <c r="AW154" s="205">
        <v>0</v>
      </c>
      <c r="AX154" s="205">
        <v>0</v>
      </c>
      <c r="AY154" s="205">
        <v>0</v>
      </c>
      <c r="AZ154" s="205">
        <v>0</v>
      </c>
      <c r="BA154" s="205">
        <v>0</v>
      </c>
      <c r="BB154" s="205">
        <v>0</v>
      </c>
      <c r="BC154" s="205">
        <v>0</v>
      </c>
      <c r="BD154" s="205">
        <v>0</v>
      </c>
      <c r="BE154" s="205">
        <v>0</v>
      </c>
      <c r="BF154" s="205">
        <v>0</v>
      </c>
      <c r="BG154" s="205">
        <v>0</v>
      </c>
      <c r="BH154" s="205">
        <v>0</v>
      </c>
      <c r="BI154" s="205">
        <v>0</v>
      </c>
      <c r="BJ154" s="205"/>
      <c r="BK154" s="205"/>
      <c r="BL154" s="205"/>
      <c r="BM154" s="205"/>
      <c r="BN154" s="205"/>
      <c r="BO154" s="204"/>
      <c r="BP154" s="197"/>
      <c r="BQ154" s="197"/>
      <c r="BR154" s="197"/>
      <c r="BS154" s="197"/>
      <c r="BT154" s="197"/>
      <c r="BU154" s="197"/>
      <c r="BV154" s="197"/>
      <c r="BW154" s="197"/>
      <c r="BX154" s="197"/>
      <c r="BY154" s="197"/>
      <c r="BZ154" s="197"/>
      <c r="CA154" s="197"/>
      <c r="CB154" s="197"/>
      <c r="CC154" s="197"/>
      <c r="CD154" s="197"/>
      <c r="CE154" s="197"/>
      <c r="CF154" s="197"/>
      <c r="CG154" s="197"/>
      <c r="CH154" s="197"/>
      <c r="CI154" s="197"/>
      <c r="CJ154" s="197"/>
      <c r="CK154" s="197"/>
      <c r="CL154" s="197"/>
      <c r="CM154" s="197"/>
      <c r="CN154" s="197"/>
      <c r="CO154" s="197"/>
      <c r="CP154" s="197"/>
      <c r="CQ154" s="197"/>
      <c r="CR154" s="197"/>
      <c r="CS154" s="197"/>
      <c r="CT154" s="197"/>
      <c r="CU154" s="197"/>
      <c r="CV154" s="197"/>
      <c r="CW154" s="197"/>
      <c r="CX154" s="197"/>
      <c r="CY154" s="197"/>
      <c r="CZ154" s="197"/>
      <c r="DA154" s="197"/>
      <c r="DB154" s="197"/>
      <c r="DC154" s="197"/>
      <c r="DD154" s="197"/>
      <c r="DE154" s="197"/>
      <c r="DF154" s="197"/>
      <c r="DG154" s="197"/>
      <c r="DH154" s="197"/>
      <c r="DI154" s="197"/>
      <c r="DJ154" s="197"/>
      <c r="DK154" s="197"/>
      <c r="DL154" s="197"/>
      <c r="DM154" s="197"/>
      <c r="DN154" s="197"/>
      <c r="DO154" s="197"/>
      <c r="DP154" s="197"/>
      <c r="DQ154" s="197"/>
      <c r="DR154" s="197"/>
      <c r="DS154" s="197"/>
      <c r="DT154" s="197"/>
      <c r="DU154" s="197"/>
      <c r="DV154" s="197"/>
      <c r="DW154" s="197"/>
      <c r="DX154" s="197"/>
      <c r="DY154" s="197"/>
      <c r="DZ154" s="197"/>
      <c r="EA154" s="197"/>
      <c r="EB154" s="197"/>
      <c r="EC154" s="197"/>
      <c r="ED154" s="197"/>
      <c r="EE154" s="197"/>
      <c r="EF154" s="197"/>
      <c r="EG154" s="197"/>
      <c r="EH154" s="197"/>
      <c r="EI154" s="197"/>
      <c r="EJ154" s="197"/>
      <c r="EK154" s="197"/>
      <c r="EL154" s="197"/>
      <c r="EM154" s="197"/>
      <c r="EN154" s="197"/>
      <c r="EO154" s="197"/>
      <c r="EP154" s="197"/>
      <c r="EQ154" s="197"/>
      <c r="ER154" s="197"/>
      <c r="ES154" s="197"/>
      <c r="ET154" s="197"/>
      <c r="EU154" s="197"/>
      <c r="EV154" s="197"/>
      <c r="EW154" s="197"/>
      <c r="EX154" s="197"/>
      <c r="EY154" s="197"/>
      <c r="EZ154" s="197"/>
      <c r="FA154" s="197"/>
      <c r="FB154" s="197"/>
      <c r="FC154" s="197"/>
      <c r="FD154" s="197"/>
      <c r="FE154" s="197"/>
      <c r="FF154" s="197"/>
      <c r="FG154" s="197"/>
      <c r="FH154" s="197"/>
      <c r="FI154" s="197"/>
      <c r="FJ154" s="197"/>
      <c r="FK154" s="197"/>
      <c r="FL154" s="197"/>
      <c r="FM154" s="197"/>
      <c r="FN154" s="197"/>
      <c r="FO154" s="197"/>
      <c r="FP154" s="197"/>
      <c r="FQ154" s="197"/>
      <c r="FR154" s="197"/>
      <c r="FS154" s="197"/>
      <c r="FT154" s="197"/>
      <c r="FU154" s="197"/>
      <c r="FV154" s="197"/>
      <c r="FW154" s="197"/>
      <c r="FX154" s="197"/>
      <c r="FY154" s="197"/>
      <c r="FZ154" s="197"/>
      <c r="GA154" s="197"/>
      <c r="GB154" s="197"/>
      <c r="GC154" s="197"/>
      <c r="GD154" s="197"/>
      <c r="GE154" s="197"/>
      <c r="GF154" s="197"/>
      <c r="GG154" s="197"/>
      <c r="GH154" s="197"/>
      <c r="GI154" s="197"/>
      <c r="GJ154" s="197"/>
      <c r="GK154" s="197"/>
      <c r="GL154" s="197"/>
      <c r="GM154" s="197"/>
      <c r="GN154" s="197"/>
      <c r="GO154" s="197"/>
      <c r="GP154" s="197"/>
      <c r="GQ154" s="197"/>
      <c r="GR154" s="197"/>
      <c r="GS154" s="197"/>
      <c r="GT154" s="197"/>
      <c r="GU154" s="197"/>
      <c r="GV154" s="197"/>
      <c r="GW154" s="197"/>
      <c r="GX154" s="197"/>
      <c r="GY154" s="197"/>
      <c r="GZ154" s="197"/>
      <c r="HA154" s="197"/>
      <c r="HB154" s="197"/>
      <c r="HC154" s="197"/>
      <c r="HD154" s="197"/>
      <c r="HE154" s="197"/>
      <c r="HF154" s="197"/>
      <c r="HG154" s="197"/>
      <c r="HH154" s="197"/>
      <c r="HI154" s="197"/>
      <c r="HJ154" s="197"/>
      <c r="HK154" s="197"/>
      <c r="HL154" s="197"/>
      <c r="HM154" s="197"/>
      <c r="HN154" s="197"/>
      <c r="HO154" s="197"/>
      <c r="HP154" s="197"/>
      <c r="HQ154" s="197"/>
      <c r="HR154" s="197"/>
      <c r="HS154" s="197"/>
      <c r="HT154" s="197"/>
      <c r="HU154" s="197"/>
      <c r="HV154" s="197"/>
      <c r="HW154" s="197"/>
      <c r="HX154" s="197"/>
      <c r="HY154" s="197"/>
      <c r="HZ154" s="197"/>
      <c r="IA154" s="197"/>
      <c r="IB154" s="197"/>
      <c r="IC154" s="197"/>
      <c r="ID154" s="197"/>
      <c r="IE154" s="197"/>
      <c r="IF154" s="197"/>
      <c r="IG154" s="197"/>
      <c r="IH154" s="197"/>
      <c r="II154" s="197"/>
      <c r="IJ154" s="197"/>
      <c r="IK154" s="197"/>
      <c r="IL154" s="197"/>
      <c r="IM154" s="197"/>
      <c r="IN154" s="197"/>
      <c r="IO154" s="197"/>
      <c r="IP154" s="197"/>
      <c r="IQ154" s="197"/>
      <c r="IR154" s="197"/>
      <c r="IS154" s="197"/>
      <c r="IT154" s="197"/>
      <c r="IU154" s="197"/>
      <c r="IV154" s="197"/>
      <c r="IW154" s="197"/>
    </row>
    <row r="155" spans="1:257">
      <c r="A155" s="208">
        <v>16</v>
      </c>
      <c r="B155" s="205" t="s">
        <v>1058</v>
      </c>
      <c r="C155" s="205" t="str">
        <f t="shared" si="48"/>
        <v>BRUCE FOX</v>
      </c>
      <c r="D155" s="205">
        <v>1</v>
      </c>
      <c r="E155" s="209">
        <v>62</v>
      </c>
      <c r="F155" s="209">
        <v>35</v>
      </c>
      <c r="G155" s="209">
        <v>5</v>
      </c>
      <c r="H155" s="206" t="e">
        <f>F156/E156</f>
        <v>#DIV/0!</v>
      </c>
      <c r="I155" s="207"/>
      <c r="J155" s="205">
        <f t="shared" si="50"/>
        <v>62</v>
      </c>
      <c r="K155" s="205">
        <f t="shared" si="51"/>
        <v>35</v>
      </c>
      <c r="L155" s="205">
        <f t="shared" si="52"/>
        <v>5</v>
      </c>
      <c r="M155" s="206">
        <f t="shared" si="53"/>
        <v>0.56451612903225812</v>
      </c>
      <c r="N155" s="205">
        <v>3</v>
      </c>
      <c r="O155" s="205">
        <v>1</v>
      </c>
      <c r="P155" s="205">
        <v>0</v>
      </c>
      <c r="Q155" s="205">
        <v>5</v>
      </c>
      <c r="R155" s="205">
        <v>1</v>
      </c>
      <c r="S155" s="205">
        <v>0</v>
      </c>
      <c r="T155" s="205">
        <v>0</v>
      </c>
      <c r="U155" s="205">
        <v>0</v>
      </c>
      <c r="V155" s="205">
        <v>0</v>
      </c>
      <c r="W155" s="205">
        <v>5</v>
      </c>
      <c r="X155" s="205">
        <v>3</v>
      </c>
      <c r="Y155" s="205">
        <v>0</v>
      </c>
      <c r="Z155" s="205">
        <v>6</v>
      </c>
      <c r="AA155" s="205">
        <v>4</v>
      </c>
      <c r="AB155" s="205">
        <v>0</v>
      </c>
      <c r="AC155" s="205">
        <v>3</v>
      </c>
      <c r="AD155" s="205">
        <v>2</v>
      </c>
      <c r="AE155" s="205">
        <v>0</v>
      </c>
      <c r="AF155" s="205">
        <v>5</v>
      </c>
      <c r="AG155" s="205">
        <v>3</v>
      </c>
      <c r="AH155" s="205">
        <v>0</v>
      </c>
      <c r="AI155" s="205">
        <v>2</v>
      </c>
      <c r="AJ155" s="205">
        <v>0</v>
      </c>
      <c r="AK155" s="205">
        <v>0</v>
      </c>
      <c r="AL155" s="205">
        <v>0</v>
      </c>
      <c r="AM155" s="205">
        <v>0</v>
      </c>
      <c r="AN155" s="205">
        <v>0</v>
      </c>
      <c r="AO155" s="205">
        <v>7</v>
      </c>
      <c r="AP155" s="205">
        <v>5</v>
      </c>
      <c r="AQ155" s="205">
        <v>3</v>
      </c>
      <c r="AR155" s="205">
        <v>6</v>
      </c>
      <c r="AS155" s="205">
        <v>4</v>
      </c>
      <c r="AT155" s="205">
        <v>0</v>
      </c>
      <c r="AU155" s="205">
        <v>4</v>
      </c>
      <c r="AV155" s="205">
        <v>3</v>
      </c>
      <c r="AW155" s="205">
        <v>0</v>
      </c>
      <c r="AX155" s="205">
        <v>0</v>
      </c>
      <c r="AY155" s="205">
        <v>0</v>
      </c>
      <c r="AZ155" s="205">
        <v>0</v>
      </c>
      <c r="BA155" s="205">
        <v>4</v>
      </c>
      <c r="BB155" s="205">
        <v>3</v>
      </c>
      <c r="BC155" s="205">
        <v>0</v>
      </c>
      <c r="BD155" s="205">
        <v>7</v>
      </c>
      <c r="BE155" s="205">
        <v>3</v>
      </c>
      <c r="BF155" s="205">
        <v>1</v>
      </c>
      <c r="BG155" s="205">
        <v>5</v>
      </c>
      <c r="BH155" s="205">
        <v>3</v>
      </c>
      <c r="BI155" s="205">
        <v>1</v>
      </c>
      <c r="BJ155" s="205"/>
      <c r="BK155" s="205"/>
      <c r="BL155" s="205"/>
      <c r="BM155" s="205"/>
      <c r="BN155" s="205"/>
      <c r="BO155" s="204"/>
      <c r="BP155" s="197"/>
      <c r="BQ155" s="197"/>
      <c r="BR155" s="197"/>
      <c r="BS155" s="197"/>
      <c r="BT155" s="197"/>
      <c r="BU155" s="197"/>
      <c r="BV155" s="197"/>
      <c r="BW155" s="197"/>
      <c r="BX155" s="197"/>
      <c r="BY155" s="197"/>
      <c r="BZ155" s="197"/>
      <c r="CA155" s="197"/>
      <c r="CB155" s="197"/>
      <c r="CC155" s="197"/>
      <c r="CD155" s="197"/>
      <c r="CE155" s="197"/>
      <c r="CF155" s="197"/>
      <c r="CG155" s="197"/>
      <c r="CH155" s="197"/>
      <c r="CI155" s="197"/>
      <c r="CJ155" s="197"/>
      <c r="CK155" s="197"/>
      <c r="CL155" s="197"/>
      <c r="CM155" s="197"/>
      <c r="CN155" s="197"/>
      <c r="CO155" s="197"/>
      <c r="CP155" s="197"/>
      <c r="CQ155" s="197"/>
      <c r="CR155" s="197"/>
      <c r="CS155" s="197"/>
      <c r="CT155" s="197"/>
      <c r="CU155" s="197"/>
      <c r="CV155" s="197"/>
      <c r="CW155" s="197"/>
      <c r="CX155" s="197"/>
      <c r="CY155" s="197"/>
      <c r="CZ155" s="197"/>
      <c r="DA155" s="197"/>
      <c r="DB155" s="197"/>
      <c r="DC155" s="197"/>
      <c r="DD155" s="197"/>
      <c r="DE155" s="197"/>
      <c r="DF155" s="197"/>
      <c r="DG155" s="197"/>
      <c r="DH155" s="197"/>
      <c r="DI155" s="197"/>
      <c r="DJ155" s="197"/>
      <c r="DK155" s="197"/>
      <c r="DL155" s="197"/>
      <c r="DM155" s="197"/>
      <c r="DN155" s="197"/>
      <c r="DO155" s="197"/>
      <c r="DP155" s="197"/>
      <c r="DQ155" s="197"/>
      <c r="DR155" s="197"/>
      <c r="DS155" s="197"/>
      <c r="DT155" s="197"/>
      <c r="DU155" s="197"/>
      <c r="DV155" s="197"/>
      <c r="DW155" s="197"/>
      <c r="DX155" s="197"/>
      <c r="DY155" s="197"/>
      <c r="DZ155" s="197"/>
      <c r="EA155" s="197"/>
      <c r="EB155" s="197"/>
      <c r="EC155" s="197"/>
      <c r="ED155" s="197"/>
      <c r="EE155" s="197"/>
      <c r="EF155" s="197"/>
      <c r="EG155" s="197"/>
      <c r="EH155" s="197"/>
      <c r="EI155" s="197"/>
      <c r="EJ155" s="197"/>
      <c r="EK155" s="197"/>
      <c r="EL155" s="197"/>
      <c r="EM155" s="197"/>
      <c r="EN155" s="197"/>
      <c r="EO155" s="197"/>
      <c r="EP155" s="197"/>
      <c r="EQ155" s="197"/>
      <c r="ER155" s="197"/>
      <c r="ES155" s="197"/>
      <c r="ET155" s="197"/>
      <c r="EU155" s="197"/>
      <c r="EV155" s="197"/>
      <c r="EW155" s="197"/>
      <c r="EX155" s="197"/>
      <c r="EY155" s="197"/>
      <c r="EZ155" s="197"/>
      <c r="FA155" s="197"/>
      <c r="FB155" s="197"/>
      <c r="FC155" s="197"/>
      <c r="FD155" s="197"/>
      <c r="FE155" s="197"/>
      <c r="FF155" s="197"/>
      <c r="FG155" s="197"/>
      <c r="FH155" s="197"/>
      <c r="FI155" s="197"/>
      <c r="FJ155" s="197"/>
      <c r="FK155" s="197"/>
      <c r="FL155" s="197"/>
      <c r="FM155" s="197"/>
      <c r="FN155" s="197"/>
      <c r="FO155" s="197"/>
      <c r="FP155" s="197"/>
      <c r="FQ155" s="197"/>
      <c r="FR155" s="197"/>
      <c r="FS155" s="197"/>
      <c r="FT155" s="197"/>
      <c r="FU155" s="197"/>
      <c r="FV155" s="197"/>
      <c r="FW155" s="197"/>
      <c r="FX155" s="197"/>
      <c r="FY155" s="197"/>
      <c r="FZ155" s="197"/>
      <c r="GA155" s="197"/>
      <c r="GB155" s="197"/>
      <c r="GC155" s="197"/>
      <c r="GD155" s="197"/>
      <c r="GE155" s="197"/>
      <c r="GF155" s="197"/>
      <c r="GG155" s="197"/>
      <c r="GH155" s="197"/>
      <c r="GI155" s="197"/>
      <c r="GJ155" s="197"/>
      <c r="GK155" s="197"/>
      <c r="GL155" s="197"/>
      <c r="GM155" s="197"/>
      <c r="GN155" s="197"/>
      <c r="GO155" s="197"/>
      <c r="GP155" s="197"/>
      <c r="GQ155" s="197"/>
      <c r="GR155" s="197"/>
      <c r="GS155" s="197"/>
      <c r="GT155" s="197"/>
      <c r="GU155" s="197"/>
      <c r="GV155" s="197"/>
      <c r="GW155" s="197"/>
      <c r="GX155" s="197"/>
      <c r="GY155" s="197"/>
      <c r="GZ155" s="197"/>
      <c r="HA155" s="197"/>
      <c r="HB155" s="197"/>
      <c r="HC155" s="197"/>
      <c r="HD155" s="197"/>
      <c r="HE155" s="197"/>
      <c r="HF155" s="197"/>
      <c r="HG155" s="197"/>
      <c r="HH155" s="197"/>
      <c r="HI155" s="197"/>
      <c r="HJ155" s="197"/>
      <c r="HK155" s="197"/>
      <c r="HL155" s="197"/>
      <c r="HM155" s="197"/>
      <c r="HN155" s="197"/>
      <c r="HO155" s="197"/>
      <c r="HP155" s="197"/>
      <c r="HQ155" s="197"/>
      <c r="HR155" s="197"/>
      <c r="HS155" s="197"/>
      <c r="HT155" s="197"/>
      <c r="HU155" s="197"/>
      <c r="HV155" s="197"/>
      <c r="HW155" s="197"/>
      <c r="HX155" s="197"/>
      <c r="HY155" s="197"/>
      <c r="HZ155" s="197"/>
      <c r="IA155" s="197"/>
      <c r="IB155" s="197"/>
      <c r="IC155" s="197"/>
      <c r="ID155" s="197"/>
      <c r="IE155" s="197"/>
      <c r="IF155" s="197"/>
      <c r="IG155" s="197"/>
      <c r="IH155" s="197"/>
      <c r="II155" s="197"/>
      <c r="IJ155" s="197"/>
      <c r="IK155" s="197"/>
      <c r="IL155" s="197"/>
      <c r="IM155" s="197"/>
      <c r="IN155" s="197"/>
      <c r="IO155" s="197"/>
      <c r="IP155" s="197"/>
      <c r="IQ155" s="197"/>
      <c r="IR155" s="197"/>
      <c r="IS155" s="197"/>
      <c r="IT155" s="197"/>
      <c r="IU155" s="197"/>
      <c r="IV155" s="197"/>
      <c r="IW155" s="197"/>
    </row>
    <row r="156" spans="1:257">
      <c r="A156" s="213"/>
      <c r="B156" s="211"/>
      <c r="C156" s="211"/>
      <c r="D156" s="211"/>
      <c r="E156" s="211"/>
      <c r="F156" s="211"/>
      <c r="G156" s="211"/>
      <c r="H156" s="212"/>
      <c r="I156" s="211"/>
      <c r="J156" s="211"/>
      <c r="K156" s="211"/>
      <c r="L156" s="211"/>
      <c r="M156" s="212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  <c r="AM156" s="211"/>
      <c r="AN156" s="211"/>
      <c r="AO156" s="211"/>
      <c r="AP156" s="211"/>
      <c r="AQ156" s="211"/>
      <c r="AR156" s="211"/>
      <c r="AS156" s="211"/>
      <c r="AT156" s="211"/>
      <c r="AU156" s="211"/>
      <c r="AV156" s="211"/>
      <c r="AW156" s="211"/>
      <c r="AX156" s="211"/>
      <c r="AY156" s="211"/>
      <c r="AZ156" s="211"/>
      <c r="BA156" s="211"/>
      <c r="BB156" s="211"/>
      <c r="BC156" s="211"/>
      <c r="BD156" s="211"/>
      <c r="BE156" s="211"/>
      <c r="BF156" s="211"/>
      <c r="BG156" s="211"/>
      <c r="BH156" s="211"/>
      <c r="BI156" s="211"/>
      <c r="BJ156" s="211"/>
      <c r="BK156" s="211"/>
      <c r="BL156" s="211"/>
      <c r="BM156" s="211"/>
      <c r="BN156" s="211"/>
      <c r="BO156" s="210"/>
      <c r="BP156" s="219"/>
      <c r="BQ156" s="197"/>
      <c r="BR156" s="197"/>
      <c r="BS156" s="197"/>
      <c r="BT156" s="197"/>
      <c r="BU156" s="197"/>
      <c r="BV156" s="197"/>
      <c r="BW156" s="197"/>
      <c r="BX156" s="197"/>
      <c r="BY156" s="197"/>
      <c r="BZ156" s="197"/>
      <c r="CA156" s="197"/>
      <c r="CB156" s="197"/>
      <c r="CC156" s="197"/>
      <c r="CD156" s="197"/>
      <c r="CE156" s="197"/>
      <c r="CF156" s="197"/>
      <c r="CG156" s="197"/>
      <c r="CH156" s="197"/>
      <c r="CI156" s="197"/>
      <c r="CJ156" s="197"/>
      <c r="CK156" s="197"/>
      <c r="CL156" s="197"/>
      <c r="CM156" s="197"/>
      <c r="CN156" s="197"/>
      <c r="CO156" s="197"/>
      <c r="CP156" s="197"/>
      <c r="CQ156" s="197"/>
      <c r="CR156" s="197"/>
      <c r="CS156" s="197"/>
      <c r="CT156" s="197"/>
      <c r="CU156" s="197"/>
      <c r="CV156" s="197"/>
      <c r="CW156" s="197"/>
      <c r="CX156" s="197"/>
      <c r="CY156" s="197"/>
      <c r="CZ156" s="197"/>
      <c r="DA156" s="197"/>
      <c r="DB156" s="197"/>
      <c r="DC156" s="197"/>
      <c r="DD156" s="197"/>
      <c r="DE156" s="197"/>
      <c r="DF156" s="197"/>
      <c r="DG156" s="197"/>
      <c r="DH156" s="197"/>
      <c r="DI156" s="197"/>
      <c r="DJ156" s="197"/>
      <c r="DK156" s="197"/>
      <c r="DL156" s="197"/>
      <c r="DM156" s="197"/>
      <c r="DN156" s="197"/>
      <c r="DO156" s="197"/>
      <c r="DP156" s="197"/>
      <c r="DQ156" s="197"/>
      <c r="DR156" s="197"/>
      <c r="DS156" s="197"/>
      <c r="DT156" s="197"/>
      <c r="DU156" s="197"/>
      <c r="DV156" s="197"/>
      <c r="DW156" s="197"/>
      <c r="DX156" s="197"/>
      <c r="DY156" s="197"/>
      <c r="DZ156" s="197"/>
      <c r="EA156" s="197"/>
      <c r="EB156" s="197"/>
      <c r="EC156" s="197"/>
      <c r="ED156" s="197"/>
      <c r="EE156" s="197"/>
      <c r="EF156" s="197"/>
      <c r="EG156" s="197"/>
      <c r="EH156" s="197"/>
      <c r="EI156" s="197"/>
      <c r="EJ156" s="197"/>
      <c r="EK156" s="197"/>
      <c r="EL156" s="197"/>
      <c r="EM156" s="197"/>
      <c r="EN156" s="197"/>
      <c r="EO156" s="197"/>
      <c r="EP156" s="197"/>
      <c r="EQ156" s="197"/>
      <c r="ER156" s="197"/>
      <c r="ES156" s="197"/>
      <c r="ET156" s="197"/>
      <c r="EU156" s="197"/>
      <c r="EV156" s="197"/>
      <c r="EW156" s="197"/>
      <c r="EX156" s="197"/>
      <c r="EY156" s="197"/>
      <c r="EZ156" s="197"/>
      <c r="FA156" s="197"/>
      <c r="FB156" s="197"/>
      <c r="FC156" s="197"/>
      <c r="FD156" s="197"/>
      <c r="FE156" s="197"/>
      <c r="FF156" s="197"/>
      <c r="FG156" s="197"/>
      <c r="FH156" s="197"/>
      <c r="FI156" s="197"/>
      <c r="FJ156" s="197"/>
      <c r="FK156" s="197"/>
      <c r="FL156" s="197"/>
      <c r="FM156" s="197"/>
      <c r="FN156" s="197"/>
      <c r="FO156" s="197"/>
      <c r="FP156" s="197"/>
      <c r="FQ156" s="197"/>
      <c r="FR156" s="197"/>
      <c r="FS156" s="197"/>
      <c r="FT156" s="197"/>
      <c r="FU156" s="197"/>
      <c r="FV156" s="197"/>
      <c r="FW156" s="197"/>
      <c r="FX156" s="197"/>
      <c r="FY156" s="197"/>
      <c r="FZ156" s="197"/>
      <c r="GA156" s="197"/>
      <c r="GB156" s="197"/>
      <c r="GC156" s="197"/>
      <c r="GD156" s="197"/>
      <c r="GE156" s="197"/>
      <c r="GF156" s="197"/>
      <c r="GG156" s="197"/>
      <c r="GH156" s="197"/>
      <c r="GI156" s="197"/>
      <c r="GJ156" s="197"/>
      <c r="GK156" s="197"/>
      <c r="GL156" s="197"/>
      <c r="GM156" s="197"/>
      <c r="GN156" s="197"/>
      <c r="GO156" s="197"/>
      <c r="GP156" s="197"/>
      <c r="GQ156" s="197"/>
      <c r="GR156" s="197"/>
      <c r="GS156" s="197"/>
      <c r="GT156" s="197"/>
      <c r="GU156" s="197"/>
      <c r="GV156" s="197"/>
      <c r="GW156" s="197"/>
      <c r="GX156" s="197"/>
      <c r="GY156" s="197"/>
      <c r="GZ156" s="197"/>
      <c r="HA156" s="197"/>
      <c r="HB156" s="197"/>
      <c r="HC156" s="197"/>
      <c r="HD156" s="197"/>
      <c r="HE156" s="197"/>
      <c r="HF156" s="197"/>
      <c r="HG156" s="197"/>
      <c r="HH156" s="197"/>
      <c r="HI156" s="197"/>
      <c r="HJ156" s="197"/>
      <c r="HK156" s="197"/>
      <c r="HL156" s="197"/>
      <c r="HM156" s="197"/>
      <c r="HN156" s="197"/>
      <c r="HO156" s="197"/>
      <c r="HP156" s="197"/>
      <c r="HQ156" s="197"/>
      <c r="HR156" s="197"/>
      <c r="HS156" s="197"/>
      <c r="HT156" s="197"/>
      <c r="HU156" s="197"/>
      <c r="HV156" s="197"/>
      <c r="HW156" s="197"/>
      <c r="HX156" s="197"/>
      <c r="HY156" s="197"/>
      <c r="HZ156" s="197"/>
      <c r="IA156" s="197"/>
      <c r="IB156" s="197"/>
      <c r="IC156" s="197"/>
      <c r="ID156" s="197"/>
      <c r="IE156" s="197"/>
      <c r="IF156" s="197"/>
      <c r="IG156" s="197"/>
      <c r="IH156" s="197"/>
      <c r="II156" s="197"/>
      <c r="IJ156" s="197"/>
      <c r="IK156" s="197"/>
      <c r="IL156" s="197"/>
      <c r="IM156" s="197"/>
      <c r="IN156" s="197"/>
      <c r="IO156" s="197"/>
      <c r="IP156" s="197"/>
      <c r="IQ156" s="197"/>
      <c r="IR156" s="197"/>
      <c r="IS156" s="197"/>
      <c r="IT156" s="197"/>
      <c r="IU156" s="197"/>
      <c r="IV156" s="197"/>
      <c r="IW156" s="197"/>
    </row>
    <row r="157" spans="1:257">
      <c r="A157" s="208">
        <v>10</v>
      </c>
      <c r="B157" s="205" t="s">
        <v>1021</v>
      </c>
      <c r="C157" s="205"/>
      <c r="D157" s="205" t="s">
        <v>677</v>
      </c>
      <c r="E157" s="205" t="s">
        <v>268</v>
      </c>
      <c r="F157" s="205" t="s">
        <v>267</v>
      </c>
      <c r="G157" s="205" t="s">
        <v>266</v>
      </c>
      <c r="H157" s="206" t="s">
        <v>265</v>
      </c>
      <c r="I157" s="207"/>
      <c r="J157" s="205" t="s">
        <v>268</v>
      </c>
      <c r="K157" s="205" t="s">
        <v>267</v>
      </c>
      <c r="L157" s="205" t="s">
        <v>266</v>
      </c>
      <c r="M157" s="206" t="s">
        <v>265</v>
      </c>
      <c r="N157" s="205" t="s">
        <v>268</v>
      </c>
      <c r="O157" s="205" t="s">
        <v>267</v>
      </c>
      <c r="P157" s="205" t="s">
        <v>266</v>
      </c>
      <c r="Q157" s="205" t="s">
        <v>268</v>
      </c>
      <c r="R157" s="205" t="s">
        <v>267</v>
      </c>
      <c r="S157" s="205" t="s">
        <v>266</v>
      </c>
      <c r="T157" s="205" t="s">
        <v>268</v>
      </c>
      <c r="U157" s="205" t="s">
        <v>267</v>
      </c>
      <c r="V157" s="205" t="s">
        <v>266</v>
      </c>
      <c r="W157" s="205" t="s">
        <v>268</v>
      </c>
      <c r="X157" s="205" t="s">
        <v>267</v>
      </c>
      <c r="Y157" s="205" t="s">
        <v>266</v>
      </c>
      <c r="Z157" s="205" t="s">
        <v>268</v>
      </c>
      <c r="AA157" s="205" t="s">
        <v>267</v>
      </c>
      <c r="AB157" s="205" t="s">
        <v>266</v>
      </c>
      <c r="AC157" s="205" t="s">
        <v>268</v>
      </c>
      <c r="AD157" s="205" t="s">
        <v>267</v>
      </c>
      <c r="AE157" s="205" t="s">
        <v>266</v>
      </c>
      <c r="AF157" s="205" t="s">
        <v>268</v>
      </c>
      <c r="AG157" s="205" t="s">
        <v>267</v>
      </c>
      <c r="AH157" s="205" t="s">
        <v>266</v>
      </c>
      <c r="AI157" s="205" t="s">
        <v>268</v>
      </c>
      <c r="AJ157" s="205" t="s">
        <v>267</v>
      </c>
      <c r="AK157" s="205" t="s">
        <v>266</v>
      </c>
      <c r="AL157" s="205" t="s">
        <v>268</v>
      </c>
      <c r="AM157" s="205" t="s">
        <v>267</v>
      </c>
      <c r="AN157" s="205" t="s">
        <v>266</v>
      </c>
      <c r="AO157" s="205" t="s">
        <v>268</v>
      </c>
      <c r="AP157" s="205" t="s">
        <v>267</v>
      </c>
      <c r="AQ157" s="205" t="s">
        <v>266</v>
      </c>
      <c r="AR157" s="205" t="s">
        <v>268</v>
      </c>
      <c r="AS157" s="205" t="s">
        <v>267</v>
      </c>
      <c r="AT157" s="205" t="s">
        <v>266</v>
      </c>
      <c r="AU157" s="205" t="s">
        <v>268</v>
      </c>
      <c r="AV157" s="205" t="s">
        <v>267</v>
      </c>
      <c r="AW157" s="205" t="s">
        <v>266</v>
      </c>
      <c r="AX157" s="205" t="s">
        <v>268</v>
      </c>
      <c r="AY157" s="205" t="s">
        <v>267</v>
      </c>
      <c r="AZ157" s="205" t="s">
        <v>266</v>
      </c>
      <c r="BA157" s="205" t="s">
        <v>268</v>
      </c>
      <c r="BB157" s="205" t="s">
        <v>267</v>
      </c>
      <c r="BC157" s="205" t="s">
        <v>266</v>
      </c>
      <c r="BD157" s="205" t="s">
        <v>268</v>
      </c>
      <c r="BE157" s="205" t="s">
        <v>267</v>
      </c>
      <c r="BF157" s="205" t="s">
        <v>266</v>
      </c>
      <c r="BG157" s="205" t="s">
        <v>268</v>
      </c>
      <c r="BH157" s="205" t="s">
        <v>267</v>
      </c>
      <c r="BI157" s="205" t="s">
        <v>266</v>
      </c>
      <c r="BJ157" s="205" t="s">
        <v>268</v>
      </c>
      <c r="BK157" s="205" t="s">
        <v>267</v>
      </c>
      <c r="BL157" s="205" t="s">
        <v>266</v>
      </c>
      <c r="BM157" s="205" t="s">
        <v>268</v>
      </c>
      <c r="BN157" s="205" t="s">
        <v>267</v>
      </c>
      <c r="BO157" s="204" t="s">
        <v>266</v>
      </c>
      <c r="BP157" s="197"/>
      <c r="BQ157" s="197"/>
      <c r="BR157" s="197"/>
      <c r="BS157" s="197"/>
      <c r="BT157" s="197"/>
      <c r="BU157" s="197"/>
      <c r="BV157" s="197"/>
      <c r="BW157" s="197"/>
      <c r="BX157" s="197"/>
      <c r="BY157" s="197"/>
      <c r="BZ157" s="197"/>
      <c r="CA157" s="197"/>
      <c r="CB157" s="197"/>
      <c r="CC157" s="197"/>
      <c r="CD157" s="197"/>
      <c r="CE157" s="197"/>
      <c r="CF157" s="197"/>
      <c r="CG157" s="197"/>
      <c r="CH157" s="197"/>
      <c r="CI157" s="197"/>
      <c r="CJ157" s="197"/>
      <c r="CK157" s="197"/>
      <c r="CL157" s="197"/>
      <c r="CM157" s="197"/>
      <c r="CN157" s="197"/>
      <c r="CO157" s="197"/>
      <c r="CP157" s="197"/>
      <c r="CQ157" s="197"/>
      <c r="CR157" s="197"/>
      <c r="CS157" s="197"/>
      <c r="CT157" s="197"/>
      <c r="CU157" s="197"/>
      <c r="CV157" s="197"/>
      <c r="CW157" s="197"/>
      <c r="CX157" s="197"/>
      <c r="CY157" s="197"/>
      <c r="CZ157" s="197"/>
      <c r="DA157" s="197"/>
      <c r="DB157" s="197"/>
      <c r="DC157" s="197"/>
      <c r="DD157" s="197"/>
      <c r="DE157" s="197"/>
      <c r="DF157" s="197"/>
      <c r="DG157" s="197"/>
      <c r="DH157" s="197"/>
      <c r="DI157" s="197"/>
      <c r="DJ157" s="197"/>
      <c r="DK157" s="197"/>
      <c r="DL157" s="197"/>
      <c r="DM157" s="197"/>
      <c r="DN157" s="197"/>
      <c r="DO157" s="197"/>
      <c r="DP157" s="197"/>
      <c r="DQ157" s="197"/>
      <c r="DR157" s="197"/>
      <c r="DS157" s="197"/>
      <c r="DT157" s="197"/>
      <c r="DU157" s="197"/>
      <c r="DV157" s="197"/>
      <c r="DW157" s="197"/>
      <c r="DX157" s="197"/>
      <c r="DY157" s="197"/>
      <c r="DZ157" s="197"/>
      <c r="EA157" s="197"/>
      <c r="EB157" s="197"/>
      <c r="EC157" s="197"/>
      <c r="ED157" s="197"/>
      <c r="EE157" s="197"/>
      <c r="EF157" s="197"/>
      <c r="EG157" s="197"/>
      <c r="EH157" s="197"/>
      <c r="EI157" s="197"/>
      <c r="EJ157" s="197"/>
      <c r="EK157" s="197"/>
      <c r="EL157" s="197"/>
      <c r="EM157" s="197"/>
      <c r="EN157" s="197"/>
      <c r="EO157" s="197"/>
      <c r="EP157" s="197"/>
      <c r="EQ157" s="197"/>
      <c r="ER157" s="197"/>
      <c r="ES157" s="197"/>
      <c r="ET157" s="197"/>
      <c r="EU157" s="197"/>
      <c r="EV157" s="197"/>
      <c r="EW157" s="197"/>
      <c r="EX157" s="197"/>
      <c r="EY157" s="197"/>
      <c r="EZ157" s="197"/>
      <c r="FA157" s="197"/>
      <c r="FB157" s="197"/>
      <c r="FC157" s="197"/>
      <c r="FD157" s="197"/>
      <c r="FE157" s="197"/>
      <c r="FF157" s="197"/>
      <c r="FG157" s="197"/>
      <c r="FH157" s="197"/>
      <c r="FI157" s="197"/>
      <c r="FJ157" s="197"/>
      <c r="FK157" s="197"/>
      <c r="FL157" s="197"/>
      <c r="FM157" s="197"/>
      <c r="FN157" s="197"/>
      <c r="FO157" s="197"/>
      <c r="FP157" s="197"/>
      <c r="FQ157" s="197"/>
      <c r="FR157" s="197"/>
      <c r="FS157" s="197"/>
      <c r="FT157" s="197"/>
      <c r="FU157" s="197"/>
      <c r="FV157" s="197"/>
      <c r="FW157" s="197"/>
      <c r="FX157" s="197"/>
      <c r="FY157" s="197"/>
      <c r="FZ157" s="197"/>
      <c r="GA157" s="197"/>
      <c r="GB157" s="197"/>
      <c r="GC157" s="197"/>
      <c r="GD157" s="197"/>
      <c r="GE157" s="197"/>
      <c r="GF157" s="197"/>
      <c r="GG157" s="197"/>
      <c r="GH157" s="197"/>
      <c r="GI157" s="197"/>
      <c r="GJ157" s="197"/>
      <c r="GK157" s="197"/>
      <c r="GL157" s="197"/>
      <c r="GM157" s="197"/>
      <c r="GN157" s="197"/>
      <c r="GO157" s="197"/>
      <c r="GP157" s="197"/>
      <c r="GQ157" s="197"/>
      <c r="GR157" s="197"/>
      <c r="GS157" s="197"/>
      <c r="GT157" s="197"/>
      <c r="GU157" s="197"/>
      <c r="GV157" s="197"/>
      <c r="GW157" s="197"/>
      <c r="GX157" s="197"/>
      <c r="GY157" s="197"/>
      <c r="GZ157" s="197"/>
      <c r="HA157" s="197"/>
      <c r="HB157" s="197"/>
      <c r="HC157" s="197"/>
      <c r="HD157" s="197"/>
      <c r="HE157" s="197"/>
      <c r="HF157" s="197"/>
      <c r="HG157" s="197"/>
      <c r="HH157" s="197"/>
      <c r="HI157" s="197"/>
      <c r="HJ157" s="197"/>
      <c r="HK157" s="197"/>
      <c r="HL157" s="197"/>
      <c r="HM157" s="197"/>
      <c r="HN157" s="197"/>
      <c r="HO157" s="197"/>
      <c r="HP157" s="197"/>
      <c r="HQ157" s="197"/>
      <c r="HR157" s="197"/>
      <c r="HS157" s="197"/>
      <c r="HT157" s="197"/>
      <c r="HU157" s="197"/>
      <c r="HV157" s="197"/>
      <c r="HW157" s="197"/>
      <c r="HX157" s="197"/>
      <c r="HY157" s="197"/>
      <c r="HZ157" s="197"/>
      <c r="IA157" s="197"/>
      <c r="IB157" s="197"/>
      <c r="IC157" s="197"/>
      <c r="ID157" s="197"/>
      <c r="IE157" s="197"/>
      <c r="IF157" s="197"/>
      <c r="IG157" s="197"/>
      <c r="IH157" s="197"/>
      <c r="II157" s="197"/>
      <c r="IJ157" s="197"/>
      <c r="IK157" s="197"/>
      <c r="IL157" s="197"/>
      <c r="IM157" s="197"/>
      <c r="IN157" s="197"/>
      <c r="IO157" s="197"/>
      <c r="IP157" s="197"/>
      <c r="IQ157" s="197"/>
      <c r="IR157" s="197"/>
      <c r="IS157" s="197"/>
      <c r="IT157" s="197"/>
      <c r="IU157" s="197"/>
      <c r="IV157" s="197"/>
      <c r="IW157" s="197"/>
    </row>
    <row r="158" spans="1:257">
      <c r="A158" s="208">
        <v>1</v>
      </c>
      <c r="B158" s="205" t="s">
        <v>859</v>
      </c>
      <c r="C158" s="205" t="str">
        <f t="shared" ref="C158:C171" si="54">TRIM(B158)</f>
        <v>DEREK STARK</v>
      </c>
      <c r="D158" s="205">
        <v>8</v>
      </c>
      <c r="E158" s="209">
        <v>474</v>
      </c>
      <c r="F158" s="209">
        <v>274</v>
      </c>
      <c r="G158" s="209">
        <v>11</v>
      </c>
      <c r="H158" s="206">
        <f t="shared" ref="H158:H169" si="55">F160/E160</f>
        <v>0.89353612167300378</v>
      </c>
      <c r="I158" s="207"/>
      <c r="J158" s="205">
        <f t="shared" ref="J158:J171" si="56">SUM(N158,Q158,T158,W158,Z158,AC158,AF158,AI158,AL158,AO158,AR158,AU158,AX158,BA158,BD158,BG158)</f>
        <v>49</v>
      </c>
      <c r="K158" s="205">
        <f t="shared" ref="K158:K171" si="57">SUM(O158,R158,U158,X158,AA158,AD158,AG158,AJ158,AM158,AP158,AS158,AV158,AY158,BB158,BE158,BH158)</f>
        <v>29</v>
      </c>
      <c r="L158" s="205">
        <f t="shared" ref="L158:L171" si="58">SUM(P158,S158,V158,Y158,AB158,AE158,AH158,AK158,AN158,AQ158,AT158,AW158,AZ158,BC158,BF158,BI158)</f>
        <v>3</v>
      </c>
      <c r="M158" s="206">
        <f t="shared" ref="M158:M171" si="59">K158/J158</f>
        <v>0.59183673469387754</v>
      </c>
      <c r="N158" s="205">
        <v>5</v>
      </c>
      <c r="O158" s="205">
        <v>4</v>
      </c>
      <c r="P158" s="205">
        <v>1</v>
      </c>
      <c r="Q158" s="205">
        <v>6</v>
      </c>
      <c r="R158" s="205">
        <v>5</v>
      </c>
      <c r="S158" s="205">
        <v>1</v>
      </c>
      <c r="T158" s="205">
        <v>5</v>
      </c>
      <c r="U158" s="205">
        <v>4</v>
      </c>
      <c r="V158" s="205">
        <v>0</v>
      </c>
      <c r="W158" s="205">
        <v>6</v>
      </c>
      <c r="X158" s="205">
        <v>3</v>
      </c>
      <c r="Y158" s="205">
        <v>0</v>
      </c>
      <c r="Z158" s="205">
        <v>6</v>
      </c>
      <c r="AA158" s="205">
        <v>3</v>
      </c>
      <c r="AB158" s="205">
        <v>0</v>
      </c>
      <c r="AC158" s="205">
        <v>0</v>
      </c>
      <c r="AD158" s="205">
        <v>0</v>
      </c>
      <c r="AE158" s="205">
        <v>0</v>
      </c>
      <c r="AF158" s="205">
        <v>0</v>
      </c>
      <c r="AG158" s="205">
        <v>0</v>
      </c>
      <c r="AH158" s="205">
        <v>0</v>
      </c>
      <c r="AI158" s="205">
        <v>0</v>
      </c>
      <c r="AJ158" s="205">
        <v>0</v>
      </c>
      <c r="AK158" s="205">
        <v>0</v>
      </c>
      <c r="AL158" s="205">
        <v>0</v>
      </c>
      <c r="AM158" s="205">
        <v>0</v>
      </c>
      <c r="AN158" s="205">
        <v>0</v>
      </c>
      <c r="AO158" s="205">
        <v>0</v>
      </c>
      <c r="AP158" s="205">
        <v>0</v>
      </c>
      <c r="AQ158" s="205">
        <v>0</v>
      </c>
      <c r="AR158" s="205">
        <v>0</v>
      </c>
      <c r="AS158" s="205">
        <v>0</v>
      </c>
      <c r="AT158" s="205">
        <v>0</v>
      </c>
      <c r="AU158" s="205">
        <v>4</v>
      </c>
      <c r="AV158" s="205">
        <v>2</v>
      </c>
      <c r="AW158" s="205">
        <v>0</v>
      </c>
      <c r="AX158" s="205">
        <v>7</v>
      </c>
      <c r="AY158" s="205">
        <v>5</v>
      </c>
      <c r="AZ158" s="205">
        <v>0</v>
      </c>
      <c r="BA158" s="205">
        <v>4</v>
      </c>
      <c r="BB158" s="205">
        <v>1</v>
      </c>
      <c r="BC158" s="205">
        <v>0</v>
      </c>
      <c r="BD158" s="205">
        <v>2</v>
      </c>
      <c r="BE158" s="205">
        <v>1</v>
      </c>
      <c r="BF158" s="205">
        <v>0</v>
      </c>
      <c r="BG158" s="205">
        <v>4</v>
      </c>
      <c r="BH158" s="205">
        <v>1</v>
      </c>
      <c r="BI158" s="205">
        <v>1</v>
      </c>
      <c r="BJ158" s="205"/>
      <c r="BK158" s="205"/>
      <c r="BL158" s="205"/>
      <c r="BM158" s="205"/>
      <c r="BN158" s="205"/>
      <c r="BO158" s="204"/>
      <c r="BP158" s="197"/>
      <c r="BQ158" s="197"/>
      <c r="BR158" s="197"/>
      <c r="BS158" s="197"/>
      <c r="BT158" s="197"/>
      <c r="BU158" s="197"/>
      <c r="BV158" s="197"/>
      <c r="BW158" s="197"/>
      <c r="BX158" s="197"/>
      <c r="BY158" s="197"/>
      <c r="BZ158" s="197"/>
      <c r="CA158" s="197"/>
      <c r="CB158" s="197"/>
      <c r="CC158" s="197"/>
      <c r="CD158" s="197"/>
      <c r="CE158" s="197"/>
      <c r="CF158" s="197"/>
      <c r="CG158" s="197"/>
      <c r="CH158" s="197"/>
      <c r="CI158" s="197"/>
      <c r="CJ158" s="197"/>
      <c r="CK158" s="197"/>
      <c r="CL158" s="197"/>
      <c r="CM158" s="197"/>
      <c r="CN158" s="197"/>
      <c r="CO158" s="197"/>
      <c r="CP158" s="197"/>
      <c r="CQ158" s="197"/>
      <c r="CR158" s="197"/>
      <c r="CS158" s="197"/>
      <c r="CT158" s="197"/>
      <c r="CU158" s="197"/>
      <c r="CV158" s="197"/>
      <c r="CW158" s="197"/>
      <c r="CX158" s="197"/>
      <c r="CY158" s="197"/>
      <c r="CZ158" s="197"/>
      <c r="DA158" s="197"/>
      <c r="DB158" s="197"/>
      <c r="DC158" s="197"/>
      <c r="DD158" s="197"/>
      <c r="DE158" s="197"/>
      <c r="DF158" s="197"/>
      <c r="DG158" s="197"/>
      <c r="DH158" s="197"/>
      <c r="DI158" s="197"/>
      <c r="DJ158" s="197"/>
      <c r="DK158" s="197"/>
      <c r="DL158" s="197"/>
      <c r="DM158" s="197"/>
      <c r="DN158" s="197"/>
      <c r="DO158" s="197"/>
      <c r="DP158" s="197"/>
      <c r="DQ158" s="197"/>
      <c r="DR158" s="197"/>
      <c r="DS158" s="197"/>
      <c r="DT158" s="197"/>
      <c r="DU158" s="197"/>
      <c r="DV158" s="197"/>
      <c r="DW158" s="197"/>
      <c r="DX158" s="197"/>
      <c r="DY158" s="197"/>
      <c r="DZ158" s="197"/>
      <c r="EA158" s="197"/>
      <c r="EB158" s="197"/>
      <c r="EC158" s="197"/>
      <c r="ED158" s="197"/>
      <c r="EE158" s="197"/>
      <c r="EF158" s="197"/>
      <c r="EG158" s="197"/>
      <c r="EH158" s="197"/>
      <c r="EI158" s="197"/>
      <c r="EJ158" s="197"/>
      <c r="EK158" s="197"/>
      <c r="EL158" s="197"/>
      <c r="EM158" s="197"/>
      <c r="EN158" s="197"/>
      <c r="EO158" s="197"/>
      <c r="EP158" s="197"/>
      <c r="EQ158" s="197"/>
      <c r="ER158" s="197"/>
      <c r="ES158" s="197"/>
      <c r="ET158" s="197"/>
      <c r="EU158" s="197"/>
      <c r="EV158" s="197"/>
      <c r="EW158" s="197"/>
      <c r="EX158" s="197"/>
      <c r="EY158" s="197"/>
      <c r="EZ158" s="197"/>
      <c r="FA158" s="197"/>
      <c r="FB158" s="197"/>
      <c r="FC158" s="197"/>
      <c r="FD158" s="197"/>
      <c r="FE158" s="197"/>
      <c r="FF158" s="197"/>
      <c r="FG158" s="197"/>
      <c r="FH158" s="197"/>
      <c r="FI158" s="197"/>
      <c r="FJ158" s="197"/>
      <c r="FK158" s="197"/>
      <c r="FL158" s="197"/>
      <c r="FM158" s="197"/>
      <c r="FN158" s="197"/>
      <c r="FO158" s="197"/>
      <c r="FP158" s="197"/>
      <c r="FQ158" s="197"/>
      <c r="FR158" s="197"/>
      <c r="FS158" s="197"/>
      <c r="FT158" s="197"/>
      <c r="FU158" s="197"/>
      <c r="FV158" s="197"/>
      <c r="FW158" s="197"/>
      <c r="FX158" s="197"/>
      <c r="FY158" s="197"/>
      <c r="FZ158" s="197"/>
      <c r="GA158" s="197"/>
      <c r="GB158" s="197"/>
      <c r="GC158" s="197"/>
      <c r="GD158" s="197"/>
      <c r="GE158" s="197"/>
      <c r="GF158" s="197"/>
      <c r="GG158" s="197"/>
      <c r="GH158" s="197"/>
      <c r="GI158" s="197"/>
      <c r="GJ158" s="197"/>
      <c r="GK158" s="197"/>
      <c r="GL158" s="197"/>
      <c r="GM158" s="197"/>
      <c r="GN158" s="197"/>
      <c r="GO158" s="197"/>
      <c r="GP158" s="197"/>
      <c r="GQ158" s="197"/>
      <c r="GR158" s="197"/>
      <c r="GS158" s="197"/>
      <c r="GT158" s="197"/>
      <c r="GU158" s="197"/>
      <c r="GV158" s="197"/>
      <c r="GW158" s="197"/>
      <c r="GX158" s="197"/>
      <c r="GY158" s="197"/>
      <c r="GZ158" s="197"/>
      <c r="HA158" s="197"/>
      <c r="HB158" s="197"/>
      <c r="HC158" s="197"/>
      <c r="HD158" s="197"/>
      <c r="HE158" s="197"/>
      <c r="HF158" s="197"/>
      <c r="HG158" s="197"/>
      <c r="HH158" s="197"/>
      <c r="HI158" s="197"/>
      <c r="HJ158" s="197"/>
      <c r="HK158" s="197"/>
      <c r="HL158" s="197"/>
      <c r="HM158" s="197"/>
      <c r="HN158" s="197"/>
      <c r="HO158" s="197"/>
      <c r="HP158" s="197"/>
      <c r="HQ158" s="197"/>
      <c r="HR158" s="197"/>
      <c r="HS158" s="197"/>
      <c r="HT158" s="197"/>
      <c r="HU158" s="197"/>
      <c r="HV158" s="197"/>
      <c r="HW158" s="197"/>
      <c r="HX158" s="197"/>
      <c r="HY158" s="197"/>
      <c r="HZ158" s="197"/>
      <c r="IA158" s="197"/>
      <c r="IB158" s="197"/>
      <c r="IC158" s="197"/>
      <c r="ID158" s="197"/>
      <c r="IE158" s="197"/>
      <c r="IF158" s="197"/>
      <c r="IG158" s="197"/>
      <c r="IH158" s="197"/>
      <c r="II158" s="197"/>
      <c r="IJ158" s="197"/>
      <c r="IK158" s="197"/>
      <c r="IL158" s="197"/>
      <c r="IM158" s="197"/>
      <c r="IN158" s="197"/>
      <c r="IO158" s="197"/>
      <c r="IP158" s="197"/>
      <c r="IQ158" s="197"/>
      <c r="IR158" s="197"/>
      <c r="IS158" s="197"/>
      <c r="IT158" s="197"/>
      <c r="IU158" s="197"/>
      <c r="IV158" s="197"/>
      <c r="IW158" s="197"/>
    </row>
    <row r="159" spans="1:257">
      <c r="A159" s="208">
        <v>2</v>
      </c>
      <c r="B159" s="205" t="s">
        <v>873</v>
      </c>
      <c r="C159" s="205" t="str">
        <f t="shared" si="54"/>
        <v>STEVE BAILEY</v>
      </c>
      <c r="D159" s="205">
        <v>12</v>
      </c>
      <c r="E159" s="209">
        <v>783</v>
      </c>
      <c r="F159" s="209">
        <v>469</v>
      </c>
      <c r="G159" s="209">
        <v>40</v>
      </c>
      <c r="H159" s="206">
        <f t="shared" si="55"/>
        <v>0.57854406130268199</v>
      </c>
      <c r="I159" s="207"/>
      <c r="J159" s="205">
        <f t="shared" si="56"/>
        <v>73</v>
      </c>
      <c r="K159" s="205">
        <f t="shared" si="57"/>
        <v>38</v>
      </c>
      <c r="L159" s="205">
        <f t="shared" si="58"/>
        <v>5</v>
      </c>
      <c r="M159" s="206">
        <f t="shared" si="59"/>
        <v>0.52054794520547942</v>
      </c>
      <c r="N159" s="205">
        <v>5</v>
      </c>
      <c r="O159" s="205">
        <v>2</v>
      </c>
      <c r="P159" s="205">
        <v>0</v>
      </c>
      <c r="Q159" s="205">
        <v>5</v>
      </c>
      <c r="R159" s="205">
        <v>3</v>
      </c>
      <c r="S159" s="205">
        <v>0</v>
      </c>
      <c r="T159" s="205">
        <v>6</v>
      </c>
      <c r="U159" s="205">
        <v>4</v>
      </c>
      <c r="V159" s="205">
        <v>1</v>
      </c>
      <c r="W159" s="205">
        <v>6</v>
      </c>
      <c r="X159" s="205">
        <v>4</v>
      </c>
      <c r="Y159" s="205">
        <v>1</v>
      </c>
      <c r="Z159" s="205">
        <v>0</v>
      </c>
      <c r="AA159" s="205">
        <v>0</v>
      </c>
      <c r="AB159" s="205">
        <v>0</v>
      </c>
      <c r="AC159" s="205">
        <v>6</v>
      </c>
      <c r="AD159" s="205">
        <v>2</v>
      </c>
      <c r="AE159" s="205">
        <v>0</v>
      </c>
      <c r="AF159" s="205">
        <v>6</v>
      </c>
      <c r="AG159" s="205">
        <v>3</v>
      </c>
      <c r="AH159" s="205">
        <v>1</v>
      </c>
      <c r="AI159" s="205">
        <v>6</v>
      </c>
      <c r="AJ159" s="205">
        <v>3</v>
      </c>
      <c r="AK159" s="205">
        <v>1</v>
      </c>
      <c r="AL159" s="205">
        <v>4</v>
      </c>
      <c r="AM159" s="205">
        <v>2</v>
      </c>
      <c r="AN159" s="205">
        <v>0</v>
      </c>
      <c r="AO159" s="205">
        <v>6</v>
      </c>
      <c r="AP159" s="205">
        <v>5</v>
      </c>
      <c r="AQ159" s="205">
        <v>1</v>
      </c>
      <c r="AR159" s="205">
        <v>5</v>
      </c>
      <c r="AS159" s="205">
        <v>3</v>
      </c>
      <c r="AT159" s="205">
        <v>0</v>
      </c>
      <c r="AU159" s="205">
        <v>4</v>
      </c>
      <c r="AV159" s="205">
        <v>1</v>
      </c>
      <c r="AW159" s="205">
        <v>0</v>
      </c>
      <c r="AX159" s="205">
        <v>7</v>
      </c>
      <c r="AY159" s="205">
        <v>4</v>
      </c>
      <c r="AZ159" s="205">
        <v>0</v>
      </c>
      <c r="BA159" s="205">
        <v>4</v>
      </c>
      <c r="BB159" s="205">
        <v>1</v>
      </c>
      <c r="BC159" s="205">
        <v>0</v>
      </c>
      <c r="BD159" s="205">
        <v>3</v>
      </c>
      <c r="BE159" s="205">
        <v>1</v>
      </c>
      <c r="BF159" s="205">
        <v>0</v>
      </c>
      <c r="BG159" s="205">
        <v>0</v>
      </c>
      <c r="BH159" s="205">
        <v>0</v>
      </c>
      <c r="BI159" s="205">
        <v>0</v>
      </c>
      <c r="BJ159" s="205"/>
      <c r="BK159" s="205"/>
      <c r="BL159" s="205"/>
      <c r="BM159" s="205"/>
      <c r="BN159" s="205"/>
      <c r="BO159" s="204"/>
      <c r="BP159" s="197"/>
      <c r="BQ159" s="197"/>
      <c r="BR159" s="197"/>
      <c r="BS159" s="197"/>
      <c r="BT159" s="197"/>
      <c r="BU159" s="197"/>
      <c r="BV159" s="197"/>
      <c r="BW159" s="197"/>
      <c r="BX159" s="197"/>
      <c r="BY159" s="197"/>
      <c r="BZ159" s="197"/>
      <c r="CA159" s="197"/>
      <c r="CB159" s="197"/>
      <c r="CC159" s="197"/>
      <c r="CD159" s="197"/>
      <c r="CE159" s="197"/>
      <c r="CF159" s="197"/>
      <c r="CG159" s="197"/>
      <c r="CH159" s="197"/>
      <c r="CI159" s="197"/>
      <c r="CJ159" s="197"/>
      <c r="CK159" s="197"/>
      <c r="CL159" s="197"/>
      <c r="CM159" s="197"/>
      <c r="CN159" s="197"/>
      <c r="CO159" s="197"/>
      <c r="CP159" s="197"/>
      <c r="CQ159" s="197"/>
      <c r="CR159" s="197"/>
      <c r="CS159" s="197"/>
      <c r="CT159" s="197"/>
      <c r="CU159" s="197"/>
      <c r="CV159" s="197"/>
      <c r="CW159" s="197"/>
      <c r="CX159" s="197"/>
      <c r="CY159" s="197"/>
      <c r="CZ159" s="197"/>
      <c r="DA159" s="197"/>
      <c r="DB159" s="197"/>
      <c r="DC159" s="197"/>
      <c r="DD159" s="197"/>
      <c r="DE159" s="197"/>
      <c r="DF159" s="197"/>
      <c r="DG159" s="197"/>
      <c r="DH159" s="197"/>
      <c r="DI159" s="197"/>
      <c r="DJ159" s="197"/>
      <c r="DK159" s="197"/>
      <c r="DL159" s="197"/>
      <c r="DM159" s="197"/>
      <c r="DN159" s="197"/>
      <c r="DO159" s="197"/>
      <c r="DP159" s="197"/>
      <c r="DQ159" s="197"/>
      <c r="DR159" s="197"/>
      <c r="DS159" s="197"/>
      <c r="DT159" s="197"/>
      <c r="DU159" s="197"/>
      <c r="DV159" s="197"/>
      <c r="DW159" s="197"/>
      <c r="DX159" s="197"/>
      <c r="DY159" s="197"/>
      <c r="DZ159" s="197"/>
      <c r="EA159" s="197"/>
      <c r="EB159" s="197"/>
      <c r="EC159" s="197"/>
      <c r="ED159" s="197"/>
      <c r="EE159" s="197"/>
      <c r="EF159" s="197"/>
      <c r="EG159" s="197"/>
      <c r="EH159" s="197"/>
      <c r="EI159" s="197"/>
      <c r="EJ159" s="197"/>
      <c r="EK159" s="197"/>
      <c r="EL159" s="197"/>
      <c r="EM159" s="197"/>
      <c r="EN159" s="197"/>
      <c r="EO159" s="197"/>
      <c r="EP159" s="197"/>
      <c r="EQ159" s="197"/>
      <c r="ER159" s="197"/>
      <c r="ES159" s="197"/>
      <c r="ET159" s="197"/>
      <c r="EU159" s="197"/>
      <c r="EV159" s="197"/>
      <c r="EW159" s="197"/>
      <c r="EX159" s="197"/>
      <c r="EY159" s="197"/>
      <c r="EZ159" s="197"/>
      <c r="FA159" s="197"/>
      <c r="FB159" s="197"/>
      <c r="FC159" s="197"/>
      <c r="FD159" s="197"/>
      <c r="FE159" s="197"/>
      <c r="FF159" s="197"/>
      <c r="FG159" s="197"/>
      <c r="FH159" s="197"/>
      <c r="FI159" s="197"/>
      <c r="FJ159" s="197"/>
      <c r="FK159" s="197"/>
      <c r="FL159" s="197"/>
      <c r="FM159" s="197"/>
      <c r="FN159" s="197"/>
      <c r="FO159" s="197"/>
      <c r="FP159" s="197"/>
      <c r="FQ159" s="197"/>
      <c r="FR159" s="197"/>
      <c r="FS159" s="197"/>
      <c r="FT159" s="197"/>
      <c r="FU159" s="197"/>
      <c r="FV159" s="197"/>
      <c r="FW159" s="197"/>
      <c r="FX159" s="197"/>
      <c r="FY159" s="197"/>
      <c r="FZ159" s="197"/>
      <c r="GA159" s="197"/>
      <c r="GB159" s="197"/>
      <c r="GC159" s="197"/>
      <c r="GD159" s="197"/>
      <c r="GE159" s="197"/>
      <c r="GF159" s="197"/>
      <c r="GG159" s="197"/>
      <c r="GH159" s="197"/>
      <c r="GI159" s="197"/>
      <c r="GJ159" s="197"/>
      <c r="GK159" s="197"/>
      <c r="GL159" s="197"/>
      <c r="GM159" s="197"/>
      <c r="GN159" s="197"/>
      <c r="GO159" s="197"/>
      <c r="GP159" s="197"/>
      <c r="GQ159" s="197"/>
      <c r="GR159" s="197"/>
      <c r="GS159" s="197"/>
      <c r="GT159" s="197"/>
      <c r="GU159" s="197"/>
      <c r="GV159" s="197"/>
      <c r="GW159" s="197"/>
      <c r="GX159" s="197"/>
      <c r="GY159" s="197"/>
      <c r="GZ159" s="197"/>
      <c r="HA159" s="197"/>
      <c r="HB159" s="197"/>
      <c r="HC159" s="197"/>
      <c r="HD159" s="197"/>
      <c r="HE159" s="197"/>
      <c r="HF159" s="197"/>
      <c r="HG159" s="197"/>
      <c r="HH159" s="197"/>
      <c r="HI159" s="197"/>
      <c r="HJ159" s="197"/>
      <c r="HK159" s="197"/>
      <c r="HL159" s="197"/>
      <c r="HM159" s="197"/>
      <c r="HN159" s="197"/>
      <c r="HO159" s="197"/>
      <c r="HP159" s="197"/>
      <c r="HQ159" s="197"/>
      <c r="HR159" s="197"/>
      <c r="HS159" s="197"/>
      <c r="HT159" s="197"/>
      <c r="HU159" s="197"/>
      <c r="HV159" s="197"/>
      <c r="HW159" s="197"/>
      <c r="HX159" s="197"/>
      <c r="HY159" s="197"/>
      <c r="HZ159" s="197"/>
      <c r="IA159" s="197"/>
      <c r="IB159" s="197"/>
      <c r="IC159" s="197"/>
      <c r="ID159" s="197"/>
      <c r="IE159" s="197"/>
      <c r="IF159" s="197"/>
      <c r="IG159" s="197"/>
      <c r="IH159" s="197"/>
      <c r="II159" s="197"/>
      <c r="IJ159" s="197"/>
      <c r="IK159" s="197"/>
      <c r="IL159" s="197"/>
      <c r="IM159" s="197"/>
      <c r="IN159" s="197"/>
      <c r="IO159" s="197"/>
      <c r="IP159" s="197"/>
      <c r="IQ159" s="197"/>
      <c r="IR159" s="197"/>
      <c r="IS159" s="197"/>
      <c r="IT159" s="197"/>
      <c r="IU159" s="197"/>
      <c r="IV159" s="197"/>
      <c r="IW159" s="197"/>
    </row>
    <row r="160" spans="1:257">
      <c r="A160" s="208">
        <v>3</v>
      </c>
      <c r="B160" s="205" t="s">
        <v>1780</v>
      </c>
      <c r="C160" s="205" t="str">
        <f t="shared" si="54"/>
        <v>RICKY SLATER</v>
      </c>
      <c r="D160" s="205">
        <v>5</v>
      </c>
      <c r="E160" s="209">
        <v>263</v>
      </c>
      <c r="F160" s="209">
        <v>235</v>
      </c>
      <c r="G160" s="209">
        <v>22</v>
      </c>
      <c r="H160" s="206">
        <f t="shared" si="55"/>
        <v>0.5</v>
      </c>
      <c r="I160" s="207"/>
      <c r="J160" s="205">
        <f t="shared" si="56"/>
        <v>85</v>
      </c>
      <c r="K160" s="205">
        <f t="shared" si="57"/>
        <v>53</v>
      </c>
      <c r="L160" s="205">
        <f t="shared" si="58"/>
        <v>4</v>
      </c>
      <c r="M160" s="206">
        <f t="shared" si="59"/>
        <v>0.62352941176470589</v>
      </c>
      <c r="N160" s="205">
        <v>3</v>
      </c>
      <c r="O160" s="205">
        <v>3</v>
      </c>
      <c r="P160" s="205">
        <v>0</v>
      </c>
      <c r="Q160" s="205">
        <v>6</v>
      </c>
      <c r="R160" s="205">
        <v>4</v>
      </c>
      <c r="S160" s="205">
        <v>0</v>
      </c>
      <c r="T160" s="205">
        <v>6</v>
      </c>
      <c r="U160" s="205">
        <v>6</v>
      </c>
      <c r="V160" s="205">
        <v>0</v>
      </c>
      <c r="W160" s="205">
        <v>4</v>
      </c>
      <c r="X160" s="205">
        <v>3</v>
      </c>
      <c r="Y160" s="205">
        <v>0</v>
      </c>
      <c r="Z160" s="205">
        <v>7</v>
      </c>
      <c r="AA160" s="205">
        <v>2</v>
      </c>
      <c r="AB160" s="205">
        <v>0</v>
      </c>
      <c r="AC160" s="205">
        <v>6</v>
      </c>
      <c r="AD160" s="205">
        <v>3</v>
      </c>
      <c r="AE160" s="205">
        <v>1</v>
      </c>
      <c r="AF160" s="205">
        <v>8</v>
      </c>
      <c r="AG160" s="205">
        <v>6</v>
      </c>
      <c r="AH160" s="205">
        <v>1</v>
      </c>
      <c r="AI160" s="205">
        <v>6</v>
      </c>
      <c r="AJ160" s="205">
        <v>4</v>
      </c>
      <c r="AK160" s="205">
        <v>0</v>
      </c>
      <c r="AL160" s="205">
        <v>4</v>
      </c>
      <c r="AM160" s="205">
        <v>2</v>
      </c>
      <c r="AN160" s="205">
        <v>0</v>
      </c>
      <c r="AO160" s="205">
        <v>4</v>
      </c>
      <c r="AP160" s="205">
        <v>2</v>
      </c>
      <c r="AQ160" s="205">
        <v>0</v>
      </c>
      <c r="AR160" s="205">
        <v>5</v>
      </c>
      <c r="AS160" s="205">
        <v>3</v>
      </c>
      <c r="AT160" s="205">
        <v>1</v>
      </c>
      <c r="AU160" s="205">
        <v>5</v>
      </c>
      <c r="AV160" s="205">
        <v>2</v>
      </c>
      <c r="AW160" s="205">
        <v>0</v>
      </c>
      <c r="AX160" s="205">
        <v>5</v>
      </c>
      <c r="AY160" s="205">
        <v>4</v>
      </c>
      <c r="AZ160" s="205">
        <v>0</v>
      </c>
      <c r="BA160" s="205">
        <v>5</v>
      </c>
      <c r="BB160" s="205">
        <v>3</v>
      </c>
      <c r="BC160" s="205">
        <v>1</v>
      </c>
      <c r="BD160" s="205">
        <v>5</v>
      </c>
      <c r="BE160" s="205">
        <v>2</v>
      </c>
      <c r="BF160" s="205">
        <v>0</v>
      </c>
      <c r="BG160" s="205">
        <v>6</v>
      </c>
      <c r="BH160" s="205">
        <v>4</v>
      </c>
      <c r="BI160" s="205">
        <v>0</v>
      </c>
      <c r="BJ160" s="205"/>
      <c r="BK160" s="205"/>
      <c r="BL160" s="205"/>
      <c r="BM160" s="205"/>
      <c r="BN160" s="205"/>
      <c r="BO160" s="204"/>
      <c r="BP160" s="197"/>
      <c r="BQ160" s="197"/>
      <c r="BR160" s="197"/>
      <c r="BS160" s="197"/>
      <c r="BT160" s="197"/>
      <c r="BU160" s="197"/>
      <c r="BV160" s="197"/>
      <c r="BW160" s="197"/>
      <c r="BX160" s="197"/>
      <c r="BY160" s="197"/>
      <c r="BZ160" s="197"/>
      <c r="CA160" s="197"/>
      <c r="CB160" s="197"/>
      <c r="CC160" s="197"/>
      <c r="CD160" s="197"/>
      <c r="CE160" s="197"/>
      <c r="CF160" s="197"/>
      <c r="CG160" s="197"/>
      <c r="CH160" s="197"/>
      <c r="CI160" s="197"/>
      <c r="CJ160" s="197"/>
      <c r="CK160" s="197"/>
      <c r="CL160" s="197"/>
      <c r="CM160" s="197"/>
      <c r="CN160" s="197"/>
      <c r="CO160" s="197"/>
      <c r="CP160" s="197"/>
      <c r="CQ160" s="197"/>
      <c r="CR160" s="197"/>
      <c r="CS160" s="197"/>
      <c r="CT160" s="197"/>
      <c r="CU160" s="197"/>
      <c r="CV160" s="197"/>
      <c r="CW160" s="197"/>
      <c r="CX160" s="197"/>
      <c r="CY160" s="197"/>
      <c r="CZ160" s="197"/>
      <c r="DA160" s="197"/>
      <c r="DB160" s="197"/>
      <c r="DC160" s="197"/>
      <c r="DD160" s="197"/>
      <c r="DE160" s="197"/>
      <c r="DF160" s="197"/>
      <c r="DG160" s="197"/>
      <c r="DH160" s="197"/>
      <c r="DI160" s="197"/>
      <c r="DJ160" s="197"/>
      <c r="DK160" s="197"/>
      <c r="DL160" s="197"/>
      <c r="DM160" s="197"/>
      <c r="DN160" s="197"/>
      <c r="DO160" s="197"/>
      <c r="DP160" s="197"/>
      <c r="DQ160" s="197"/>
      <c r="DR160" s="197"/>
      <c r="DS160" s="197"/>
      <c r="DT160" s="197"/>
      <c r="DU160" s="197"/>
      <c r="DV160" s="197"/>
      <c r="DW160" s="197"/>
      <c r="DX160" s="197"/>
      <c r="DY160" s="197"/>
      <c r="DZ160" s="197"/>
      <c r="EA160" s="197"/>
      <c r="EB160" s="197"/>
      <c r="EC160" s="197"/>
      <c r="ED160" s="197"/>
      <c r="EE160" s="197"/>
      <c r="EF160" s="197"/>
      <c r="EG160" s="197"/>
      <c r="EH160" s="197"/>
      <c r="EI160" s="197"/>
      <c r="EJ160" s="197"/>
      <c r="EK160" s="197"/>
      <c r="EL160" s="197"/>
      <c r="EM160" s="197"/>
      <c r="EN160" s="197"/>
      <c r="EO160" s="197"/>
      <c r="EP160" s="197"/>
      <c r="EQ160" s="197"/>
      <c r="ER160" s="197"/>
      <c r="ES160" s="197"/>
      <c r="ET160" s="197"/>
      <c r="EU160" s="197"/>
      <c r="EV160" s="197"/>
      <c r="EW160" s="197"/>
      <c r="EX160" s="197"/>
      <c r="EY160" s="197"/>
      <c r="EZ160" s="197"/>
      <c r="FA160" s="197"/>
      <c r="FB160" s="197"/>
      <c r="FC160" s="197"/>
      <c r="FD160" s="197"/>
      <c r="FE160" s="197"/>
      <c r="FF160" s="197"/>
      <c r="FG160" s="197"/>
      <c r="FH160" s="197"/>
      <c r="FI160" s="197"/>
      <c r="FJ160" s="197"/>
      <c r="FK160" s="197"/>
      <c r="FL160" s="197"/>
      <c r="FM160" s="197"/>
      <c r="FN160" s="197"/>
      <c r="FO160" s="197"/>
      <c r="FP160" s="197"/>
      <c r="FQ160" s="197"/>
      <c r="FR160" s="197"/>
      <c r="FS160" s="197"/>
      <c r="FT160" s="197"/>
      <c r="FU160" s="197"/>
      <c r="FV160" s="197"/>
      <c r="FW160" s="197"/>
      <c r="FX160" s="197"/>
      <c r="FY160" s="197"/>
      <c r="FZ160" s="197"/>
      <c r="GA160" s="197"/>
      <c r="GB160" s="197"/>
      <c r="GC160" s="197"/>
      <c r="GD160" s="197"/>
      <c r="GE160" s="197"/>
      <c r="GF160" s="197"/>
      <c r="GG160" s="197"/>
      <c r="GH160" s="197"/>
      <c r="GI160" s="197"/>
      <c r="GJ160" s="197"/>
      <c r="GK160" s="197"/>
      <c r="GL160" s="197"/>
      <c r="GM160" s="197"/>
      <c r="GN160" s="197"/>
      <c r="GO160" s="197"/>
      <c r="GP160" s="197"/>
      <c r="GQ160" s="197"/>
      <c r="GR160" s="197"/>
      <c r="GS160" s="197"/>
      <c r="GT160" s="197"/>
      <c r="GU160" s="197"/>
      <c r="GV160" s="197"/>
      <c r="GW160" s="197"/>
      <c r="GX160" s="197"/>
      <c r="GY160" s="197"/>
      <c r="GZ160" s="197"/>
      <c r="HA160" s="197"/>
      <c r="HB160" s="197"/>
      <c r="HC160" s="197"/>
      <c r="HD160" s="197"/>
      <c r="HE160" s="197"/>
      <c r="HF160" s="197"/>
      <c r="HG160" s="197"/>
      <c r="HH160" s="197"/>
      <c r="HI160" s="197"/>
      <c r="HJ160" s="197"/>
      <c r="HK160" s="197"/>
      <c r="HL160" s="197"/>
      <c r="HM160" s="197"/>
      <c r="HN160" s="197"/>
      <c r="HO160" s="197"/>
      <c r="HP160" s="197"/>
      <c r="HQ160" s="197"/>
      <c r="HR160" s="197"/>
      <c r="HS160" s="197"/>
      <c r="HT160" s="197"/>
      <c r="HU160" s="197"/>
      <c r="HV160" s="197"/>
      <c r="HW160" s="197"/>
      <c r="HX160" s="197"/>
      <c r="HY160" s="197"/>
      <c r="HZ160" s="197"/>
      <c r="IA160" s="197"/>
      <c r="IB160" s="197"/>
      <c r="IC160" s="197"/>
      <c r="ID160" s="197"/>
      <c r="IE160" s="197"/>
      <c r="IF160" s="197"/>
      <c r="IG160" s="197"/>
      <c r="IH160" s="197"/>
      <c r="II160" s="197"/>
      <c r="IJ160" s="197"/>
      <c r="IK160" s="197"/>
      <c r="IL160" s="197"/>
      <c r="IM160" s="197"/>
      <c r="IN160" s="197"/>
      <c r="IO160" s="197"/>
      <c r="IP160" s="197"/>
      <c r="IQ160" s="197"/>
      <c r="IR160" s="197"/>
      <c r="IS160" s="197"/>
      <c r="IT160" s="197"/>
      <c r="IU160" s="197"/>
      <c r="IV160" s="197"/>
      <c r="IW160" s="197"/>
    </row>
    <row r="161" spans="1:257">
      <c r="A161" s="208">
        <v>4</v>
      </c>
      <c r="B161" s="205" t="s">
        <v>1781</v>
      </c>
      <c r="C161" s="205" t="str">
        <f t="shared" si="54"/>
        <v>TIM COWDREY</v>
      </c>
      <c r="D161" s="205">
        <v>4</v>
      </c>
      <c r="E161" s="209">
        <v>261</v>
      </c>
      <c r="F161" s="209">
        <v>151</v>
      </c>
      <c r="G161" s="209">
        <v>8</v>
      </c>
      <c r="H161" s="206">
        <f t="shared" si="55"/>
        <v>0.5114942528735632</v>
      </c>
      <c r="I161" s="207"/>
      <c r="J161" s="205">
        <f t="shared" si="56"/>
        <v>67</v>
      </c>
      <c r="K161" s="205">
        <f t="shared" si="57"/>
        <v>37</v>
      </c>
      <c r="L161" s="205">
        <f t="shared" si="58"/>
        <v>2</v>
      </c>
      <c r="M161" s="206">
        <f t="shared" si="59"/>
        <v>0.55223880597014929</v>
      </c>
      <c r="N161" s="205">
        <v>4</v>
      </c>
      <c r="O161" s="205">
        <v>1</v>
      </c>
      <c r="P161" s="205">
        <v>0</v>
      </c>
      <c r="Q161" s="205">
        <v>6</v>
      </c>
      <c r="R161" s="205">
        <v>3</v>
      </c>
      <c r="S161" s="205">
        <v>0</v>
      </c>
      <c r="T161" s="205">
        <v>6</v>
      </c>
      <c r="U161" s="205">
        <v>3</v>
      </c>
      <c r="V161" s="205">
        <v>0</v>
      </c>
      <c r="W161" s="205">
        <v>6</v>
      </c>
      <c r="X161" s="205">
        <v>4</v>
      </c>
      <c r="Y161" s="205">
        <v>0</v>
      </c>
      <c r="Z161" s="205">
        <v>6</v>
      </c>
      <c r="AA161" s="205">
        <v>4</v>
      </c>
      <c r="AB161" s="205">
        <v>2</v>
      </c>
      <c r="AC161" s="205">
        <v>5</v>
      </c>
      <c r="AD161" s="205">
        <v>2</v>
      </c>
      <c r="AE161" s="205">
        <v>0</v>
      </c>
      <c r="AF161" s="205">
        <v>7</v>
      </c>
      <c r="AG161" s="205">
        <v>5</v>
      </c>
      <c r="AH161" s="205">
        <v>0</v>
      </c>
      <c r="AI161" s="205">
        <v>3</v>
      </c>
      <c r="AJ161" s="205">
        <v>2</v>
      </c>
      <c r="AK161" s="205">
        <v>0</v>
      </c>
      <c r="AL161" s="205">
        <v>3</v>
      </c>
      <c r="AM161" s="205">
        <v>0</v>
      </c>
      <c r="AN161" s="205">
        <v>0</v>
      </c>
      <c r="AO161" s="205">
        <v>4</v>
      </c>
      <c r="AP161" s="205">
        <v>3</v>
      </c>
      <c r="AQ161" s="205">
        <v>0</v>
      </c>
      <c r="AR161" s="205">
        <v>4</v>
      </c>
      <c r="AS161" s="205">
        <v>2</v>
      </c>
      <c r="AT161" s="205">
        <v>0</v>
      </c>
      <c r="AU161" s="205">
        <v>3</v>
      </c>
      <c r="AV161" s="205">
        <v>1</v>
      </c>
      <c r="AW161" s="205">
        <v>0</v>
      </c>
      <c r="AX161" s="205">
        <v>0</v>
      </c>
      <c r="AY161" s="205">
        <v>0</v>
      </c>
      <c r="AZ161" s="205">
        <v>0</v>
      </c>
      <c r="BA161" s="205">
        <v>0</v>
      </c>
      <c r="BB161" s="205">
        <v>0</v>
      </c>
      <c r="BC161" s="205">
        <v>0</v>
      </c>
      <c r="BD161" s="205">
        <v>4</v>
      </c>
      <c r="BE161" s="205">
        <v>2</v>
      </c>
      <c r="BF161" s="205">
        <v>0</v>
      </c>
      <c r="BG161" s="205">
        <v>6</v>
      </c>
      <c r="BH161" s="205">
        <v>5</v>
      </c>
      <c r="BI161" s="205">
        <v>0</v>
      </c>
      <c r="BJ161" s="205"/>
      <c r="BK161" s="205"/>
      <c r="BL161" s="205"/>
      <c r="BM161" s="205"/>
      <c r="BN161" s="205"/>
      <c r="BO161" s="204"/>
      <c r="BP161" s="197"/>
      <c r="BQ161" s="197"/>
      <c r="BR161" s="197"/>
      <c r="BS161" s="197"/>
      <c r="BT161" s="197"/>
      <c r="BU161" s="197"/>
      <c r="BV161" s="197"/>
      <c r="BW161" s="197"/>
      <c r="BX161" s="197"/>
      <c r="BY161" s="197"/>
      <c r="BZ161" s="197"/>
      <c r="CA161" s="197"/>
      <c r="CB161" s="197"/>
      <c r="CC161" s="197"/>
      <c r="CD161" s="197"/>
      <c r="CE161" s="197"/>
      <c r="CF161" s="197"/>
      <c r="CG161" s="197"/>
      <c r="CH161" s="197"/>
      <c r="CI161" s="197"/>
      <c r="CJ161" s="197"/>
      <c r="CK161" s="197"/>
      <c r="CL161" s="197"/>
      <c r="CM161" s="197"/>
      <c r="CN161" s="197"/>
      <c r="CO161" s="197"/>
      <c r="CP161" s="197"/>
      <c r="CQ161" s="197"/>
      <c r="CR161" s="197"/>
      <c r="CS161" s="197"/>
      <c r="CT161" s="197"/>
      <c r="CU161" s="197"/>
      <c r="CV161" s="197"/>
      <c r="CW161" s="197"/>
      <c r="CX161" s="197"/>
      <c r="CY161" s="197"/>
      <c r="CZ161" s="197"/>
      <c r="DA161" s="197"/>
      <c r="DB161" s="197"/>
      <c r="DC161" s="197"/>
      <c r="DD161" s="197"/>
      <c r="DE161" s="197"/>
      <c r="DF161" s="197"/>
      <c r="DG161" s="197"/>
      <c r="DH161" s="197"/>
      <c r="DI161" s="197"/>
      <c r="DJ161" s="197"/>
      <c r="DK161" s="197"/>
      <c r="DL161" s="197"/>
      <c r="DM161" s="197"/>
      <c r="DN161" s="197"/>
      <c r="DO161" s="197"/>
      <c r="DP161" s="197"/>
      <c r="DQ161" s="197"/>
      <c r="DR161" s="197"/>
      <c r="DS161" s="197"/>
      <c r="DT161" s="197"/>
      <c r="DU161" s="197"/>
      <c r="DV161" s="197"/>
      <c r="DW161" s="197"/>
      <c r="DX161" s="197"/>
      <c r="DY161" s="197"/>
      <c r="DZ161" s="197"/>
      <c r="EA161" s="197"/>
      <c r="EB161" s="197"/>
      <c r="EC161" s="197"/>
      <c r="ED161" s="197"/>
      <c r="EE161" s="197"/>
      <c r="EF161" s="197"/>
      <c r="EG161" s="197"/>
      <c r="EH161" s="197"/>
      <c r="EI161" s="197"/>
      <c r="EJ161" s="197"/>
      <c r="EK161" s="197"/>
      <c r="EL161" s="197"/>
      <c r="EM161" s="197"/>
      <c r="EN161" s="197"/>
      <c r="EO161" s="197"/>
      <c r="EP161" s="197"/>
      <c r="EQ161" s="197"/>
      <c r="ER161" s="197"/>
      <c r="ES161" s="197"/>
      <c r="ET161" s="197"/>
      <c r="EU161" s="197"/>
      <c r="EV161" s="197"/>
      <c r="EW161" s="197"/>
      <c r="EX161" s="197"/>
      <c r="EY161" s="197"/>
      <c r="EZ161" s="197"/>
      <c r="FA161" s="197"/>
      <c r="FB161" s="197"/>
      <c r="FC161" s="197"/>
      <c r="FD161" s="197"/>
      <c r="FE161" s="197"/>
      <c r="FF161" s="197"/>
      <c r="FG161" s="197"/>
      <c r="FH161" s="197"/>
      <c r="FI161" s="197"/>
      <c r="FJ161" s="197"/>
      <c r="FK161" s="197"/>
      <c r="FL161" s="197"/>
      <c r="FM161" s="197"/>
      <c r="FN161" s="197"/>
      <c r="FO161" s="197"/>
      <c r="FP161" s="197"/>
      <c r="FQ161" s="197"/>
      <c r="FR161" s="197"/>
      <c r="FS161" s="197"/>
      <c r="FT161" s="197"/>
      <c r="FU161" s="197"/>
      <c r="FV161" s="197"/>
      <c r="FW161" s="197"/>
      <c r="FX161" s="197"/>
      <c r="FY161" s="197"/>
      <c r="FZ161" s="197"/>
      <c r="GA161" s="197"/>
      <c r="GB161" s="197"/>
      <c r="GC161" s="197"/>
      <c r="GD161" s="197"/>
      <c r="GE161" s="197"/>
      <c r="GF161" s="197"/>
      <c r="GG161" s="197"/>
      <c r="GH161" s="197"/>
      <c r="GI161" s="197"/>
      <c r="GJ161" s="197"/>
      <c r="GK161" s="197"/>
      <c r="GL161" s="197"/>
      <c r="GM161" s="197"/>
      <c r="GN161" s="197"/>
      <c r="GO161" s="197"/>
      <c r="GP161" s="197"/>
      <c r="GQ161" s="197"/>
      <c r="GR161" s="197"/>
      <c r="GS161" s="197"/>
      <c r="GT161" s="197"/>
      <c r="GU161" s="197"/>
      <c r="GV161" s="197"/>
      <c r="GW161" s="197"/>
      <c r="GX161" s="197"/>
      <c r="GY161" s="197"/>
      <c r="GZ161" s="197"/>
      <c r="HA161" s="197"/>
      <c r="HB161" s="197"/>
      <c r="HC161" s="197"/>
      <c r="HD161" s="197"/>
      <c r="HE161" s="197"/>
      <c r="HF161" s="197"/>
      <c r="HG161" s="197"/>
      <c r="HH161" s="197"/>
      <c r="HI161" s="197"/>
      <c r="HJ161" s="197"/>
      <c r="HK161" s="197"/>
      <c r="HL161" s="197"/>
      <c r="HM161" s="197"/>
      <c r="HN161" s="197"/>
      <c r="HO161" s="197"/>
      <c r="HP161" s="197"/>
      <c r="HQ161" s="197"/>
      <c r="HR161" s="197"/>
      <c r="HS161" s="197"/>
      <c r="HT161" s="197"/>
      <c r="HU161" s="197"/>
      <c r="HV161" s="197"/>
      <c r="HW161" s="197"/>
      <c r="HX161" s="197"/>
      <c r="HY161" s="197"/>
      <c r="HZ161" s="197"/>
      <c r="IA161" s="197"/>
      <c r="IB161" s="197"/>
      <c r="IC161" s="197"/>
      <c r="ID161" s="197"/>
      <c r="IE161" s="197"/>
      <c r="IF161" s="197"/>
      <c r="IG161" s="197"/>
      <c r="IH161" s="197"/>
      <c r="II161" s="197"/>
      <c r="IJ161" s="197"/>
      <c r="IK161" s="197"/>
      <c r="IL161" s="197"/>
      <c r="IM161" s="197"/>
      <c r="IN161" s="197"/>
      <c r="IO161" s="197"/>
      <c r="IP161" s="197"/>
      <c r="IQ161" s="197"/>
      <c r="IR161" s="197"/>
      <c r="IS161" s="197"/>
      <c r="IT161" s="197"/>
      <c r="IU161" s="197"/>
      <c r="IV161" s="197"/>
      <c r="IW161" s="197"/>
    </row>
    <row r="162" spans="1:257">
      <c r="A162" s="208">
        <v>5</v>
      </c>
      <c r="B162" s="205" t="s">
        <v>1018</v>
      </c>
      <c r="C162" s="205" t="str">
        <f t="shared" si="54"/>
        <v>TONY LANKFORD</v>
      </c>
      <c r="D162" s="205">
        <v>2</v>
      </c>
      <c r="E162" s="209">
        <v>128</v>
      </c>
      <c r="F162" s="209">
        <v>64</v>
      </c>
      <c r="G162" s="209">
        <v>0</v>
      </c>
      <c r="H162" s="206">
        <f t="shared" si="55"/>
        <v>0.53908355795148244</v>
      </c>
      <c r="I162" s="207"/>
      <c r="J162" s="205">
        <f t="shared" si="56"/>
        <v>85</v>
      </c>
      <c r="K162" s="205">
        <f t="shared" si="57"/>
        <v>46</v>
      </c>
      <c r="L162" s="205">
        <f t="shared" si="58"/>
        <v>0</v>
      </c>
      <c r="M162" s="206">
        <f t="shared" si="59"/>
        <v>0.54117647058823526</v>
      </c>
      <c r="N162" s="205">
        <v>5</v>
      </c>
      <c r="O162" s="205">
        <v>3</v>
      </c>
      <c r="P162" s="205">
        <v>0</v>
      </c>
      <c r="Q162" s="205">
        <v>5</v>
      </c>
      <c r="R162" s="205">
        <v>3</v>
      </c>
      <c r="S162" s="205">
        <v>0</v>
      </c>
      <c r="T162" s="205">
        <v>6</v>
      </c>
      <c r="U162" s="205">
        <v>4</v>
      </c>
      <c r="V162" s="205">
        <v>0</v>
      </c>
      <c r="W162" s="205">
        <v>6</v>
      </c>
      <c r="X162" s="205">
        <v>3</v>
      </c>
      <c r="Y162" s="205">
        <v>0</v>
      </c>
      <c r="Z162" s="205">
        <v>6</v>
      </c>
      <c r="AA162" s="205">
        <v>4</v>
      </c>
      <c r="AB162" s="205">
        <v>0</v>
      </c>
      <c r="AC162" s="205">
        <v>6</v>
      </c>
      <c r="AD162" s="205">
        <v>4</v>
      </c>
      <c r="AE162" s="205">
        <v>0</v>
      </c>
      <c r="AF162" s="205">
        <v>5</v>
      </c>
      <c r="AG162" s="205">
        <v>3</v>
      </c>
      <c r="AH162" s="205">
        <v>0</v>
      </c>
      <c r="AI162" s="205">
        <v>6</v>
      </c>
      <c r="AJ162" s="205">
        <v>3</v>
      </c>
      <c r="AK162" s="205">
        <v>0</v>
      </c>
      <c r="AL162" s="205">
        <v>4</v>
      </c>
      <c r="AM162" s="205">
        <v>2</v>
      </c>
      <c r="AN162" s="205">
        <v>0</v>
      </c>
      <c r="AO162" s="205">
        <v>7</v>
      </c>
      <c r="AP162" s="205">
        <v>3</v>
      </c>
      <c r="AQ162" s="205">
        <v>0</v>
      </c>
      <c r="AR162" s="205">
        <v>6</v>
      </c>
      <c r="AS162" s="205">
        <v>3</v>
      </c>
      <c r="AT162" s="205">
        <v>0</v>
      </c>
      <c r="AU162" s="205">
        <v>5</v>
      </c>
      <c r="AV162" s="205">
        <v>3</v>
      </c>
      <c r="AW162" s="205">
        <v>0</v>
      </c>
      <c r="AX162" s="205">
        <v>6</v>
      </c>
      <c r="AY162" s="205">
        <v>2</v>
      </c>
      <c r="AZ162" s="205">
        <v>0</v>
      </c>
      <c r="BA162" s="205">
        <v>4</v>
      </c>
      <c r="BB162" s="205">
        <v>2</v>
      </c>
      <c r="BC162" s="205">
        <v>0</v>
      </c>
      <c r="BD162" s="205">
        <v>3</v>
      </c>
      <c r="BE162" s="205">
        <v>1</v>
      </c>
      <c r="BF162" s="205">
        <v>0</v>
      </c>
      <c r="BG162" s="205">
        <v>5</v>
      </c>
      <c r="BH162" s="205">
        <v>3</v>
      </c>
      <c r="BI162" s="205">
        <v>0</v>
      </c>
      <c r="BJ162" s="205"/>
      <c r="BK162" s="205"/>
      <c r="BL162" s="205"/>
      <c r="BM162" s="205"/>
      <c r="BN162" s="205"/>
      <c r="BO162" s="204"/>
      <c r="BP162" s="197"/>
      <c r="BQ162" s="197"/>
      <c r="BR162" s="197"/>
      <c r="BS162" s="197"/>
      <c r="BT162" s="197"/>
      <c r="BU162" s="197"/>
      <c r="BV162" s="197"/>
      <c r="BW162" s="197"/>
      <c r="BX162" s="197"/>
      <c r="BY162" s="197"/>
      <c r="BZ162" s="197"/>
      <c r="CA162" s="197"/>
      <c r="CB162" s="197"/>
      <c r="CC162" s="197"/>
      <c r="CD162" s="197"/>
      <c r="CE162" s="197"/>
      <c r="CF162" s="197"/>
      <c r="CG162" s="197"/>
      <c r="CH162" s="197"/>
      <c r="CI162" s="197"/>
      <c r="CJ162" s="197"/>
      <c r="CK162" s="197"/>
      <c r="CL162" s="197"/>
      <c r="CM162" s="197"/>
      <c r="CN162" s="197"/>
      <c r="CO162" s="197"/>
      <c r="CP162" s="197"/>
      <c r="CQ162" s="197"/>
      <c r="CR162" s="197"/>
      <c r="CS162" s="197"/>
      <c r="CT162" s="197"/>
      <c r="CU162" s="197"/>
      <c r="CV162" s="197"/>
      <c r="CW162" s="197"/>
      <c r="CX162" s="197"/>
      <c r="CY162" s="197"/>
      <c r="CZ162" s="197"/>
      <c r="DA162" s="197"/>
      <c r="DB162" s="197"/>
      <c r="DC162" s="197"/>
      <c r="DD162" s="197"/>
      <c r="DE162" s="197"/>
      <c r="DF162" s="197"/>
      <c r="DG162" s="197"/>
      <c r="DH162" s="197"/>
      <c r="DI162" s="197"/>
      <c r="DJ162" s="197"/>
      <c r="DK162" s="197"/>
      <c r="DL162" s="197"/>
      <c r="DM162" s="197"/>
      <c r="DN162" s="197"/>
      <c r="DO162" s="197"/>
      <c r="DP162" s="197"/>
      <c r="DQ162" s="197"/>
      <c r="DR162" s="197"/>
      <c r="DS162" s="197"/>
      <c r="DT162" s="197"/>
      <c r="DU162" s="197"/>
      <c r="DV162" s="197"/>
      <c r="DW162" s="197"/>
      <c r="DX162" s="197"/>
      <c r="DY162" s="197"/>
      <c r="DZ162" s="197"/>
      <c r="EA162" s="197"/>
      <c r="EB162" s="197"/>
      <c r="EC162" s="197"/>
      <c r="ED162" s="197"/>
      <c r="EE162" s="197"/>
      <c r="EF162" s="197"/>
      <c r="EG162" s="197"/>
      <c r="EH162" s="197"/>
      <c r="EI162" s="197"/>
      <c r="EJ162" s="197"/>
      <c r="EK162" s="197"/>
      <c r="EL162" s="197"/>
      <c r="EM162" s="197"/>
      <c r="EN162" s="197"/>
      <c r="EO162" s="197"/>
      <c r="EP162" s="197"/>
      <c r="EQ162" s="197"/>
      <c r="ER162" s="197"/>
      <c r="ES162" s="197"/>
      <c r="ET162" s="197"/>
      <c r="EU162" s="197"/>
      <c r="EV162" s="197"/>
      <c r="EW162" s="197"/>
      <c r="EX162" s="197"/>
      <c r="EY162" s="197"/>
      <c r="EZ162" s="197"/>
      <c r="FA162" s="197"/>
      <c r="FB162" s="197"/>
      <c r="FC162" s="197"/>
      <c r="FD162" s="197"/>
      <c r="FE162" s="197"/>
      <c r="FF162" s="197"/>
      <c r="FG162" s="197"/>
      <c r="FH162" s="197"/>
      <c r="FI162" s="197"/>
      <c r="FJ162" s="197"/>
      <c r="FK162" s="197"/>
      <c r="FL162" s="197"/>
      <c r="FM162" s="197"/>
      <c r="FN162" s="197"/>
      <c r="FO162" s="197"/>
      <c r="FP162" s="197"/>
      <c r="FQ162" s="197"/>
      <c r="FR162" s="197"/>
      <c r="FS162" s="197"/>
      <c r="FT162" s="197"/>
      <c r="FU162" s="197"/>
      <c r="FV162" s="197"/>
      <c r="FW162" s="197"/>
      <c r="FX162" s="197"/>
      <c r="FY162" s="197"/>
      <c r="FZ162" s="197"/>
      <c r="GA162" s="197"/>
      <c r="GB162" s="197"/>
      <c r="GC162" s="197"/>
      <c r="GD162" s="197"/>
      <c r="GE162" s="197"/>
      <c r="GF162" s="197"/>
      <c r="GG162" s="197"/>
      <c r="GH162" s="197"/>
      <c r="GI162" s="197"/>
      <c r="GJ162" s="197"/>
      <c r="GK162" s="197"/>
      <c r="GL162" s="197"/>
      <c r="GM162" s="197"/>
      <c r="GN162" s="197"/>
      <c r="GO162" s="197"/>
      <c r="GP162" s="197"/>
      <c r="GQ162" s="197"/>
      <c r="GR162" s="197"/>
      <c r="GS162" s="197"/>
      <c r="GT162" s="197"/>
      <c r="GU162" s="197"/>
      <c r="GV162" s="197"/>
      <c r="GW162" s="197"/>
      <c r="GX162" s="197"/>
      <c r="GY162" s="197"/>
      <c r="GZ162" s="197"/>
      <c r="HA162" s="197"/>
      <c r="HB162" s="197"/>
      <c r="HC162" s="197"/>
      <c r="HD162" s="197"/>
      <c r="HE162" s="197"/>
      <c r="HF162" s="197"/>
      <c r="HG162" s="197"/>
      <c r="HH162" s="197"/>
      <c r="HI162" s="197"/>
      <c r="HJ162" s="197"/>
      <c r="HK162" s="197"/>
      <c r="HL162" s="197"/>
      <c r="HM162" s="197"/>
      <c r="HN162" s="197"/>
      <c r="HO162" s="197"/>
      <c r="HP162" s="197"/>
      <c r="HQ162" s="197"/>
      <c r="HR162" s="197"/>
      <c r="HS162" s="197"/>
      <c r="HT162" s="197"/>
      <c r="HU162" s="197"/>
      <c r="HV162" s="197"/>
      <c r="HW162" s="197"/>
      <c r="HX162" s="197"/>
      <c r="HY162" s="197"/>
      <c r="HZ162" s="197"/>
      <c r="IA162" s="197"/>
      <c r="IB162" s="197"/>
      <c r="IC162" s="197"/>
      <c r="ID162" s="197"/>
      <c r="IE162" s="197"/>
      <c r="IF162" s="197"/>
      <c r="IG162" s="197"/>
      <c r="IH162" s="197"/>
      <c r="II162" s="197"/>
      <c r="IJ162" s="197"/>
      <c r="IK162" s="197"/>
      <c r="IL162" s="197"/>
      <c r="IM162" s="197"/>
      <c r="IN162" s="197"/>
      <c r="IO162" s="197"/>
      <c r="IP162" s="197"/>
      <c r="IQ162" s="197"/>
      <c r="IR162" s="197"/>
      <c r="IS162" s="197"/>
      <c r="IT162" s="197"/>
      <c r="IU162" s="197"/>
      <c r="IV162" s="197"/>
      <c r="IW162" s="197"/>
    </row>
    <row r="163" spans="1:257">
      <c r="A163" s="208">
        <v>6</v>
      </c>
      <c r="B163" s="205" t="s">
        <v>902</v>
      </c>
      <c r="C163" s="205" t="str">
        <f t="shared" si="54"/>
        <v>TONY HOWEY</v>
      </c>
      <c r="D163" s="205">
        <v>3</v>
      </c>
      <c r="E163" s="209">
        <v>174</v>
      </c>
      <c r="F163" s="209">
        <v>89</v>
      </c>
      <c r="G163" s="209">
        <v>2</v>
      </c>
      <c r="H163" s="206">
        <f t="shared" si="55"/>
        <v>0.52709359605911332</v>
      </c>
      <c r="I163" s="207"/>
      <c r="J163" s="205">
        <f t="shared" si="56"/>
        <v>65</v>
      </c>
      <c r="K163" s="205">
        <f t="shared" si="57"/>
        <v>36</v>
      </c>
      <c r="L163" s="205">
        <f t="shared" si="58"/>
        <v>1</v>
      </c>
      <c r="M163" s="206">
        <f t="shared" si="59"/>
        <v>0.55384615384615388</v>
      </c>
      <c r="N163" s="205">
        <v>5</v>
      </c>
      <c r="O163" s="205">
        <v>1</v>
      </c>
      <c r="P163" s="205">
        <v>0</v>
      </c>
      <c r="Q163" s="205">
        <v>3</v>
      </c>
      <c r="R163" s="205">
        <v>1</v>
      </c>
      <c r="S163" s="205">
        <v>0</v>
      </c>
      <c r="T163" s="205">
        <v>3</v>
      </c>
      <c r="U163" s="205">
        <v>1</v>
      </c>
      <c r="V163" s="205">
        <v>0</v>
      </c>
      <c r="W163" s="205">
        <v>0</v>
      </c>
      <c r="X163" s="205">
        <v>0</v>
      </c>
      <c r="Y163" s="205">
        <v>0</v>
      </c>
      <c r="Z163" s="205">
        <v>0</v>
      </c>
      <c r="AA163" s="205">
        <v>0</v>
      </c>
      <c r="AB163" s="205">
        <v>0</v>
      </c>
      <c r="AC163" s="205">
        <v>5</v>
      </c>
      <c r="AD163" s="205">
        <v>4</v>
      </c>
      <c r="AE163" s="205">
        <v>1</v>
      </c>
      <c r="AF163" s="205">
        <v>7</v>
      </c>
      <c r="AG163" s="205">
        <v>7</v>
      </c>
      <c r="AH163" s="205">
        <v>0</v>
      </c>
      <c r="AI163" s="205">
        <v>7</v>
      </c>
      <c r="AJ163" s="205">
        <v>4</v>
      </c>
      <c r="AK163" s="205">
        <v>0</v>
      </c>
      <c r="AL163" s="205">
        <v>4</v>
      </c>
      <c r="AM163" s="205">
        <v>0</v>
      </c>
      <c r="AN163" s="205">
        <v>0</v>
      </c>
      <c r="AO163" s="205">
        <v>0</v>
      </c>
      <c r="AP163" s="205">
        <v>0</v>
      </c>
      <c r="AQ163" s="205">
        <v>0</v>
      </c>
      <c r="AR163" s="205">
        <v>6</v>
      </c>
      <c r="AS163" s="205">
        <v>4</v>
      </c>
      <c r="AT163" s="205">
        <v>0</v>
      </c>
      <c r="AU163" s="205">
        <v>5</v>
      </c>
      <c r="AV163" s="205">
        <v>1</v>
      </c>
      <c r="AW163" s="205">
        <v>0</v>
      </c>
      <c r="AX163" s="205">
        <v>7</v>
      </c>
      <c r="AY163" s="205">
        <v>4</v>
      </c>
      <c r="AZ163" s="205">
        <v>0</v>
      </c>
      <c r="BA163" s="205">
        <v>4</v>
      </c>
      <c r="BB163" s="205">
        <v>2</v>
      </c>
      <c r="BC163" s="205">
        <v>0</v>
      </c>
      <c r="BD163" s="205">
        <v>4</v>
      </c>
      <c r="BE163" s="205">
        <v>3</v>
      </c>
      <c r="BF163" s="205">
        <v>0</v>
      </c>
      <c r="BG163" s="205">
        <v>5</v>
      </c>
      <c r="BH163" s="205">
        <v>4</v>
      </c>
      <c r="BI163" s="205">
        <v>0</v>
      </c>
      <c r="BJ163" s="205"/>
      <c r="BK163" s="205"/>
      <c r="BL163" s="205"/>
      <c r="BM163" s="205"/>
      <c r="BN163" s="205"/>
      <c r="BO163" s="204"/>
      <c r="BP163" s="197"/>
      <c r="BQ163" s="197"/>
      <c r="BR163" s="197"/>
      <c r="BS163" s="197"/>
      <c r="BT163" s="197"/>
      <c r="BU163" s="197"/>
      <c r="BV163" s="197"/>
      <c r="BW163" s="197"/>
      <c r="BX163" s="197"/>
      <c r="BY163" s="197"/>
      <c r="BZ163" s="197"/>
      <c r="CA163" s="197"/>
      <c r="CB163" s="197"/>
      <c r="CC163" s="197"/>
      <c r="CD163" s="197"/>
      <c r="CE163" s="197"/>
      <c r="CF163" s="197"/>
      <c r="CG163" s="197"/>
      <c r="CH163" s="197"/>
      <c r="CI163" s="197"/>
      <c r="CJ163" s="197"/>
      <c r="CK163" s="197"/>
      <c r="CL163" s="197"/>
      <c r="CM163" s="197"/>
      <c r="CN163" s="197"/>
      <c r="CO163" s="197"/>
      <c r="CP163" s="197"/>
      <c r="CQ163" s="197"/>
      <c r="CR163" s="197"/>
      <c r="CS163" s="197"/>
      <c r="CT163" s="197"/>
      <c r="CU163" s="197"/>
      <c r="CV163" s="197"/>
      <c r="CW163" s="197"/>
      <c r="CX163" s="197"/>
      <c r="CY163" s="197"/>
      <c r="CZ163" s="197"/>
      <c r="DA163" s="197"/>
      <c r="DB163" s="197"/>
      <c r="DC163" s="197"/>
      <c r="DD163" s="197"/>
      <c r="DE163" s="197"/>
      <c r="DF163" s="197"/>
      <c r="DG163" s="197"/>
      <c r="DH163" s="197"/>
      <c r="DI163" s="197"/>
      <c r="DJ163" s="197"/>
      <c r="DK163" s="197"/>
      <c r="DL163" s="197"/>
      <c r="DM163" s="197"/>
      <c r="DN163" s="197"/>
      <c r="DO163" s="197"/>
      <c r="DP163" s="197"/>
      <c r="DQ163" s="197"/>
      <c r="DR163" s="197"/>
      <c r="DS163" s="197"/>
      <c r="DT163" s="197"/>
      <c r="DU163" s="197"/>
      <c r="DV163" s="197"/>
      <c r="DW163" s="197"/>
      <c r="DX163" s="197"/>
      <c r="DY163" s="197"/>
      <c r="DZ163" s="197"/>
      <c r="EA163" s="197"/>
      <c r="EB163" s="197"/>
      <c r="EC163" s="197"/>
      <c r="ED163" s="197"/>
      <c r="EE163" s="197"/>
      <c r="EF163" s="197"/>
      <c r="EG163" s="197"/>
      <c r="EH163" s="197"/>
      <c r="EI163" s="197"/>
      <c r="EJ163" s="197"/>
      <c r="EK163" s="197"/>
      <c r="EL163" s="197"/>
      <c r="EM163" s="197"/>
      <c r="EN163" s="197"/>
      <c r="EO163" s="197"/>
      <c r="EP163" s="197"/>
      <c r="EQ163" s="197"/>
      <c r="ER163" s="197"/>
      <c r="ES163" s="197"/>
      <c r="ET163" s="197"/>
      <c r="EU163" s="197"/>
      <c r="EV163" s="197"/>
      <c r="EW163" s="197"/>
      <c r="EX163" s="197"/>
      <c r="EY163" s="197"/>
      <c r="EZ163" s="197"/>
      <c r="FA163" s="197"/>
      <c r="FB163" s="197"/>
      <c r="FC163" s="197"/>
      <c r="FD163" s="197"/>
      <c r="FE163" s="197"/>
      <c r="FF163" s="197"/>
      <c r="FG163" s="197"/>
      <c r="FH163" s="197"/>
      <c r="FI163" s="197"/>
      <c r="FJ163" s="197"/>
      <c r="FK163" s="197"/>
      <c r="FL163" s="197"/>
      <c r="FM163" s="197"/>
      <c r="FN163" s="197"/>
      <c r="FO163" s="197"/>
      <c r="FP163" s="197"/>
      <c r="FQ163" s="197"/>
      <c r="FR163" s="197"/>
      <c r="FS163" s="197"/>
      <c r="FT163" s="197"/>
      <c r="FU163" s="197"/>
      <c r="FV163" s="197"/>
      <c r="FW163" s="197"/>
      <c r="FX163" s="197"/>
      <c r="FY163" s="197"/>
      <c r="FZ163" s="197"/>
      <c r="GA163" s="197"/>
      <c r="GB163" s="197"/>
      <c r="GC163" s="197"/>
      <c r="GD163" s="197"/>
      <c r="GE163" s="197"/>
      <c r="GF163" s="197"/>
      <c r="GG163" s="197"/>
      <c r="GH163" s="197"/>
      <c r="GI163" s="197"/>
      <c r="GJ163" s="197"/>
      <c r="GK163" s="197"/>
      <c r="GL163" s="197"/>
      <c r="GM163" s="197"/>
      <c r="GN163" s="197"/>
      <c r="GO163" s="197"/>
      <c r="GP163" s="197"/>
      <c r="GQ163" s="197"/>
      <c r="GR163" s="197"/>
      <c r="GS163" s="197"/>
      <c r="GT163" s="197"/>
      <c r="GU163" s="197"/>
      <c r="GV163" s="197"/>
      <c r="GW163" s="197"/>
      <c r="GX163" s="197"/>
      <c r="GY163" s="197"/>
      <c r="GZ163" s="197"/>
      <c r="HA163" s="197"/>
      <c r="HB163" s="197"/>
      <c r="HC163" s="197"/>
      <c r="HD163" s="197"/>
      <c r="HE163" s="197"/>
      <c r="HF163" s="197"/>
      <c r="HG163" s="197"/>
      <c r="HH163" s="197"/>
      <c r="HI163" s="197"/>
      <c r="HJ163" s="197"/>
      <c r="HK163" s="197"/>
      <c r="HL163" s="197"/>
      <c r="HM163" s="197"/>
      <c r="HN163" s="197"/>
      <c r="HO163" s="197"/>
      <c r="HP163" s="197"/>
      <c r="HQ163" s="197"/>
      <c r="HR163" s="197"/>
      <c r="HS163" s="197"/>
      <c r="HT163" s="197"/>
      <c r="HU163" s="197"/>
      <c r="HV163" s="197"/>
      <c r="HW163" s="197"/>
      <c r="HX163" s="197"/>
      <c r="HY163" s="197"/>
      <c r="HZ163" s="197"/>
      <c r="IA163" s="197"/>
      <c r="IB163" s="197"/>
      <c r="IC163" s="197"/>
      <c r="ID163" s="197"/>
      <c r="IE163" s="197"/>
      <c r="IF163" s="197"/>
      <c r="IG163" s="197"/>
      <c r="IH163" s="197"/>
      <c r="II163" s="197"/>
      <c r="IJ163" s="197"/>
      <c r="IK163" s="197"/>
      <c r="IL163" s="197"/>
      <c r="IM163" s="197"/>
      <c r="IN163" s="197"/>
      <c r="IO163" s="197"/>
      <c r="IP163" s="197"/>
      <c r="IQ163" s="197"/>
      <c r="IR163" s="197"/>
      <c r="IS163" s="197"/>
      <c r="IT163" s="197"/>
      <c r="IU163" s="197"/>
      <c r="IV163" s="197"/>
      <c r="IW163" s="197"/>
    </row>
    <row r="164" spans="1:257">
      <c r="A164" s="208">
        <v>7</v>
      </c>
      <c r="B164" s="205" t="s">
        <v>917</v>
      </c>
      <c r="C164" s="205" t="str">
        <f t="shared" si="54"/>
        <v>SCOTT DOUGHTY</v>
      </c>
      <c r="D164" s="205">
        <v>7</v>
      </c>
      <c r="E164" s="209">
        <v>371</v>
      </c>
      <c r="F164" s="209">
        <v>200</v>
      </c>
      <c r="G164" s="209">
        <v>15</v>
      </c>
      <c r="H164" s="206">
        <f t="shared" si="55"/>
        <v>0.52985074626865669</v>
      </c>
      <c r="I164" s="207"/>
      <c r="J164" s="205">
        <f t="shared" si="56"/>
        <v>88</v>
      </c>
      <c r="K164" s="205">
        <f t="shared" si="57"/>
        <v>55</v>
      </c>
      <c r="L164" s="205">
        <f t="shared" si="58"/>
        <v>4</v>
      </c>
      <c r="M164" s="206">
        <f t="shared" si="59"/>
        <v>0.625</v>
      </c>
      <c r="N164" s="205">
        <v>5</v>
      </c>
      <c r="O164" s="205">
        <v>3</v>
      </c>
      <c r="P164" s="205">
        <v>0</v>
      </c>
      <c r="Q164" s="205">
        <v>6</v>
      </c>
      <c r="R164" s="205">
        <v>3</v>
      </c>
      <c r="S164" s="205">
        <v>0</v>
      </c>
      <c r="T164" s="205">
        <v>5</v>
      </c>
      <c r="U164" s="205">
        <v>3</v>
      </c>
      <c r="V164" s="205">
        <v>0</v>
      </c>
      <c r="W164" s="205">
        <v>6</v>
      </c>
      <c r="X164" s="205">
        <v>3</v>
      </c>
      <c r="Y164" s="205">
        <v>1</v>
      </c>
      <c r="Z164" s="205">
        <v>4</v>
      </c>
      <c r="AA164" s="205">
        <v>3</v>
      </c>
      <c r="AB164" s="205">
        <v>0</v>
      </c>
      <c r="AC164" s="205">
        <v>6</v>
      </c>
      <c r="AD164" s="205">
        <v>6</v>
      </c>
      <c r="AE164" s="205">
        <v>0</v>
      </c>
      <c r="AF164" s="205">
        <v>7</v>
      </c>
      <c r="AG164" s="205">
        <v>6</v>
      </c>
      <c r="AH164" s="205">
        <v>0</v>
      </c>
      <c r="AI164" s="205">
        <v>7</v>
      </c>
      <c r="AJ164" s="205">
        <v>5</v>
      </c>
      <c r="AK164" s="205">
        <v>1</v>
      </c>
      <c r="AL164" s="205">
        <v>4</v>
      </c>
      <c r="AM164" s="205">
        <v>1</v>
      </c>
      <c r="AN164" s="205">
        <v>0</v>
      </c>
      <c r="AO164" s="205">
        <v>6</v>
      </c>
      <c r="AP164" s="205">
        <v>6</v>
      </c>
      <c r="AQ164" s="205">
        <v>0</v>
      </c>
      <c r="AR164" s="205">
        <v>6</v>
      </c>
      <c r="AS164" s="205">
        <v>1</v>
      </c>
      <c r="AT164" s="205">
        <v>0</v>
      </c>
      <c r="AU164" s="205">
        <v>4</v>
      </c>
      <c r="AV164" s="205">
        <v>2</v>
      </c>
      <c r="AW164" s="205">
        <v>0</v>
      </c>
      <c r="AX164" s="205">
        <v>7</v>
      </c>
      <c r="AY164" s="205">
        <v>4</v>
      </c>
      <c r="AZ164" s="205">
        <v>1</v>
      </c>
      <c r="BA164" s="205">
        <v>4</v>
      </c>
      <c r="BB164" s="205">
        <v>2</v>
      </c>
      <c r="BC164" s="205">
        <v>0</v>
      </c>
      <c r="BD164" s="205">
        <v>5</v>
      </c>
      <c r="BE164" s="205">
        <v>3</v>
      </c>
      <c r="BF164" s="205">
        <v>1</v>
      </c>
      <c r="BG164" s="205">
        <v>6</v>
      </c>
      <c r="BH164" s="205">
        <v>4</v>
      </c>
      <c r="BI164" s="205">
        <v>0</v>
      </c>
      <c r="BJ164" s="205"/>
      <c r="BK164" s="205"/>
      <c r="BL164" s="205"/>
      <c r="BM164" s="205"/>
      <c r="BN164" s="205"/>
      <c r="BO164" s="204"/>
      <c r="BP164" s="197"/>
      <c r="BQ164" s="197"/>
      <c r="BR164" s="197"/>
      <c r="BS164" s="197"/>
      <c r="BT164" s="197"/>
      <c r="BU164" s="197"/>
      <c r="BV164" s="197"/>
      <c r="BW164" s="197"/>
      <c r="BX164" s="197"/>
      <c r="BY164" s="197"/>
      <c r="BZ164" s="197"/>
      <c r="CA164" s="197"/>
      <c r="CB164" s="197"/>
      <c r="CC164" s="197"/>
      <c r="CD164" s="197"/>
      <c r="CE164" s="197"/>
      <c r="CF164" s="197"/>
      <c r="CG164" s="197"/>
      <c r="CH164" s="197"/>
      <c r="CI164" s="197"/>
      <c r="CJ164" s="197"/>
      <c r="CK164" s="197"/>
      <c r="CL164" s="197"/>
      <c r="CM164" s="197"/>
      <c r="CN164" s="197"/>
      <c r="CO164" s="197"/>
      <c r="CP164" s="197"/>
      <c r="CQ164" s="197"/>
      <c r="CR164" s="197"/>
      <c r="CS164" s="197"/>
      <c r="CT164" s="197"/>
      <c r="CU164" s="197"/>
      <c r="CV164" s="197"/>
      <c r="CW164" s="197"/>
      <c r="CX164" s="197"/>
      <c r="CY164" s="197"/>
      <c r="CZ164" s="197"/>
      <c r="DA164" s="197"/>
      <c r="DB164" s="197"/>
      <c r="DC164" s="197"/>
      <c r="DD164" s="197"/>
      <c r="DE164" s="197"/>
      <c r="DF164" s="197"/>
      <c r="DG164" s="197"/>
      <c r="DH164" s="197"/>
      <c r="DI164" s="197"/>
      <c r="DJ164" s="197"/>
      <c r="DK164" s="197"/>
      <c r="DL164" s="197"/>
      <c r="DM164" s="197"/>
      <c r="DN164" s="197"/>
      <c r="DO164" s="197"/>
      <c r="DP164" s="197"/>
      <c r="DQ164" s="197"/>
      <c r="DR164" s="197"/>
      <c r="DS164" s="197"/>
      <c r="DT164" s="197"/>
      <c r="DU164" s="197"/>
      <c r="DV164" s="197"/>
      <c r="DW164" s="197"/>
      <c r="DX164" s="197"/>
      <c r="DY164" s="197"/>
      <c r="DZ164" s="197"/>
      <c r="EA164" s="197"/>
      <c r="EB164" s="197"/>
      <c r="EC164" s="197"/>
      <c r="ED164" s="197"/>
      <c r="EE164" s="197"/>
      <c r="EF164" s="197"/>
      <c r="EG164" s="197"/>
      <c r="EH164" s="197"/>
      <c r="EI164" s="197"/>
      <c r="EJ164" s="197"/>
      <c r="EK164" s="197"/>
      <c r="EL164" s="197"/>
      <c r="EM164" s="197"/>
      <c r="EN164" s="197"/>
      <c r="EO164" s="197"/>
      <c r="EP164" s="197"/>
      <c r="EQ164" s="197"/>
      <c r="ER164" s="197"/>
      <c r="ES164" s="197"/>
      <c r="ET164" s="197"/>
      <c r="EU164" s="197"/>
      <c r="EV164" s="197"/>
      <c r="EW164" s="197"/>
      <c r="EX164" s="197"/>
      <c r="EY164" s="197"/>
      <c r="EZ164" s="197"/>
      <c r="FA164" s="197"/>
      <c r="FB164" s="197"/>
      <c r="FC164" s="197"/>
      <c r="FD164" s="197"/>
      <c r="FE164" s="197"/>
      <c r="FF164" s="197"/>
      <c r="FG164" s="197"/>
      <c r="FH164" s="197"/>
      <c r="FI164" s="197"/>
      <c r="FJ164" s="197"/>
      <c r="FK164" s="197"/>
      <c r="FL164" s="197"/>
      <c r="FM164" s="197"/>
      <c r="FN164" s="197"/>
      <c r="FO164" s="197"/>
      <c r="FP164" s="197"/>
      <c r="FQ164" s="197"/>
      <c r="FR164" s="197"/>
      <c r="FS164" s="197"/>
      <c r="FT164" s="197"/>
      <c r="FU164" s="197"/>
      <c r="FV164" s="197"/>
      <c r="FW164" s="197"/>
      <c r="FX164" s="197"/>
      <c r="FY164" s="197"/>
      <c r="FZ164" s="197"/>
      <c r="GA164" s="197"/>
      <c r="GB164" s="197"/>
      <c r="GC164" s="197"/>
      <c r="GD164" s="197"/>
      <c r="GE164" s="197"/>
      <c r="GF164" s="197"/>
      <c r="GG164" s="197"/>
      <c r="GH164" s="197"/>
      <c r="GI164" s="197"/>
      <c r="GJ164" s="197"/>
      <c r="GK164" s="197"/>
      <c r="GL164" s="197"/>
      <c r="GM164" s="197"/>
      <c r="GN164" s="197"/>
      <c r="GO164" s="197"/>
      <c r="GP164" s="197"/>
      <c r="GQ164" s="197"/>
      <c r="GR164" s="197"/>
      <c r="GS164" s="197"/>
      <c r="GT164" s="197"/>
      <c r="GU164" s="197"/>
      <c r="GV164" s="197"/>
      <c r="GW164" s="197"/>
      <c r="GX164" s="197"/>
      <c r="GY164" s="197"/>
      <c r="GZ164" s="197"/>
      <c r="HA164" s="197"/>
      <c r="HB164" s="197"/>
      <c r="HC164" s="197"/>
      <c r="HD164" s="197"/>
      <c r="HE164" s="197"/>
      <c r="HF164" s="197"/>
      <c r="HG164" s="197"/>
      <c r="HH164" s="197"/>
      <c r="HI164" s="197"/>
      <c r="HJ164" s="197"/>
      <c r="HK164" s="197"/>
      <c r="HL164" s="197"/>
      <c r="HM164" s="197"/>
      <c r="HN164" s="197"/>
      <c r="HO164" s="197"/>
      <c r="HP164" s="197"/>
      <c r="HQ164" s="197"/>
      <c r="HR164" s="197"/>
      <c r="HS164" s="197"/>
      <c r="HT164" s="197"/>
      <c r="HU164" s="197"/>
      <c r="HV164" s="197"/>
      <c r="HW164" s="197"/>
      <c r="HX164" s="197"/>
      <c r="HY164" s="197"/>
      <c r="HZ164" s="197"/>
      <c r="IA164" s="197"/>
      <c r="IB164" s="197"/>
      <c r="IC164" s="197"/>
      <c r="ID164" s="197"/>
      <c r="IE164" s="197"/>
      <c r="IF164" s="197"/>
      <c r="IG164" s="197"/>
      <c r="IH164" s="197"/>
      <c r="II164" s="197"/>
      <c r="IJ164" s="197"/>
      <c r="IK164" s="197"/>
      <c r="IL164" s="197"/>
      <c r="IM164" s="197"/>
      <c r="IN164" s="197"/>
      <c r="IO164" s="197"/>
      <c r="IP164" s="197"/>
      <c r="IQ164" s="197"/>
      <c r="IR164" s="197"/>
      <c r="IS164" s="197"/>
      <c r="IT164" s="197"/>
      <c r="IU164" s="197"/>
      <c r="IV164" s="197"/>
      <c r="IW164" s="197"/>
    </row>
    <row r="165" spans="1:257">
      <c r="A165" s="208">
        <v>8</v>
      </c>
      <c r="B165" s="205" t="s">
        <v>854</v>
      </c>
      <c r="C165" s="205" t="str">
        <f t="shared" si="54"/>
        <v>BRIAN PECK</v>
      </c>
      <c r="D165" s="205">
        <v>7</v>
      </c>
      <c r="E165" s="209">
        <v>406</v>
      </c>
      <c r="F165" s="209">
        <v>214</v>
      </c>
      <c r="G165" s="209">
        <v>19</v>
      </c>
      <c r="H165" s="206">
        <f t="shared" si="55"/>
        <v>0.50131233595800528</v>
      </c>
      <c r="I165" s="207"/>
      <c r="J165" s="205">
        <f t="shared" si="56"/>
        <v>73</v>
      </c>
      <c r="K165" s="205">
        <f t="shared" si="57"/>
        <v>40</v>
      </c>
      <c r="L165" s="205">
        <f t="shared" si="58"/>
        <v>4</v>
      </c>
      <c r="M165" s="206">
        <f t="shared" si="59"/>
        <v>0.54794520547945202</v>
      </c>
      <c r="N165" s="205">
        <v>5</v>
      </c>
      <c r="O165" s="205">
        <v>2</v>
      </c>
      <c r="P165" s="205">
        <v>0</v>
      </c>
      <c r="Q165" s="205">
        <v>3</v>
      </c>
      <c r="R165" s="205">
        <v>2</v>
      </c>
      <c r="S165" s="205">
        <v>0</v>
      </c>
      <c r="T165" s="205">
        <v>3</v>
      </c>
      <c r="U165" s="205">
        <v>1</v>
      </c>
      <c r="V165" s="205">
        <v>0</v>
      </c>
      <c r="W165" s="205">
        <v>6</v>
      </c>
      <c r="X165" s="205">
        <v>4</v>
      </c>
      <c r="Y165" s="205">
        <v>0</v>
      </c>
      <c r="Z165" s="205">
        <v>6</v>
      </c>
      <c r="AA165" s="205">
        <v>1</v>
      </c>
      <c r="AB165" s="205">
        <v>0</v>
      </c>
      <c r="AC165" s="205">
        <v>6</v>
      </c>
      <c r="AD165" s="205">
        <v>4</v>
      </c>
      <c r="AE165" s="205">
        <v>1</v>
      </c>
      <c r="AF165" s="205">
        <v>0</v>
      </c>
      <c r="AG165" s="205">
        <v>0</v>
      </c>
      <c r="AH165" s="205">
        <v>0</v>
      </c>
      <c r="AI165" s="205">
        <v>6</v>
      </c>
      <c r="AJ165" s="205">
        <v>4</v>
      </c>
      <c r="AK165" s="205">
        <v>0</v>
      </c>
      <c r="AL165" s="205">
        <v>1</v>
      </c>
      <c r="AM165" s="205">
        <v>1</v>
      </c>
      <c r="AN165" s="205">
        <v>0</v>
      </c>
      <c r="AO165" s="205">
        <v>6</v>
      </c>
      <c r="AP165" s="205">
        <v>4</v>
      </c>
      <c r="AQ165" s="205">
        <v>0</v>
      </c>
      <c r="AR165" s="205">
        <v>5</v>
      </c>
      <c r="AS165" s="205">
        <v>4</v>
      </c>
      <c r="AT165" s="205">
        <v>2</v>
      </c>
      <c r="AU165" s="205">
        <v>4</v>
      </c>
      <c r="AV165" s="205">
        <v>3</v>
      </c>
      <c r="AW165" s="205">
        <v>1</v>
      </c>
      <c r="AX165" s="205">
        <v>6</v>
      </c>
      <c r="AY165" s="205">
        <v>5</v>
      </c>
      <c r="AZ165" s="205">
        <v>0</v>
      </c>
      <c r="BA165" s="205">
        <v>5</v>
      </c>
      <c r="BB165" s="205">
        <v>2</v>
      </c>
      <c r="BC165" s="205">
        <v>0</v>
      </c>
      <c r="BD165" s="205">
        <v>5</v>
      </c>
      <c r="BE165" s="205">
        <v>1</v>
      </c>
      <c r="BF165" s="205">
        <v>0</v>
      </c>
      <c r="BG165" s="205">
        <v>6</v>
      </c>
      <c r="BH165" s="205">
        <v>2</v>
      </c>
      <c r="BI165" s="205">
        <v>0</v>
      </c>
      <c r="BJ165" s="205"/>
      <c r="BK165" s="205"/>
      <c r="BL165" s="205"/>
      <c r="BM165" s="205"/>
      <c r="BN165" s="205"/>
      <c r="BO165" s="204"/>
      <c r="BP165" s="197"/>
      <c r="BQ165" s="197"/>
      <c r="BR165" s="197"/>
      <c r="BS165" s="197"/>
      <c r="BT165" s="197"/>
      <c r="BU165" s="197"/>
      <c r="BV165" s="197"/>
      <c r="BW165" s="197"/>
      <c r="BX165" s="197"/>
      <c r="BY165" s="197"/>
      <c r="BZ165" s="197"/>
      <c r="CA165" s="197"/>
      <c r="CB165" s="197"/>
      <c r="CC165" s="197"/>
      <c r="CD165" s="197"/>
      <c r="CE165" s="197"/>
      <c r="CF165" s="197"/>
      <c r="CG165" s="197"/>
      <c r="CH165" s="197"/>
      <c r="CI165" s="197"/>
      <c r="CJ165" s="197"/>
      <c r="CK165" s="197"/>
      <c r="CL165" s="197"/>
      <c r="CM165" s="197"/>
      <c r="CN165" s="197"/>
      <c r="CO165" s="197"/>
      <c r="CP165" s="197"/>
      <c r="CQ165" s="197"/>
      <c r="CR165" s="197"/>
      <c r="CS165" s="197"/>
      <c r="CT165" s="197"/>
      <c r="CU165" s="197"/>
      <c r="CV165" s="197"/>
      <c r="CW165" s="197"/>
      <c r="CX165" s="197"/>
      <c r="CY165" s="197"/>
      <c r="CZ165" s="197"/>
      <c r="DA165" s="197"/>
      <c r="DB165" s="197"/>
      <c r="DC165" s="197"/>
      <c r="DD165" s="197"/>
      <c r="DE165" s="197"/>
      <c r="DF165" s="197"/>
      <c r="DG165" s="197"/>
      <c r="DH165" s="197"/>
      <c r="DI165" s="197"/>
      <c r="DJ165" s="197"/>
      <c r="DK165" s="197"/>
      <c r="DL165" s="197"/>
      <c r="DM165" s="197"/>
      <c r="DN165" s="197"/>
      <c r="DO165" s="197"/>
      <c r="DP165" s="197"/>
      <c r="DQ165" s="197"/>
      <c r="DR165" s="197"/>
      <c r="DS165" s="197"/>
      <c r="DT165" s="197"/>
      <c r="DU165" s="197"/>
      <c r="DV165" s="197"/>
      <c r="DW165" s="197"/>
      <c r="DX165" s="197"/>
      <c r="DY165" s="197"/>
      <c r="DZ165" s="197"/>
      <c r="EA165" s="197"/>
      <c r="EB165" s="197"/>
      <c r="EC165" s="197"/>
      <c r="ED165" s="197"/>
      <c r="EE165" s="197"/>
      <c r="EF165" s="197"/>
      <c r="EG165" s="197"/>
      <c r="EH165" s="197"/>
      <c r="EI165" s="197"/>
      <c r="EJ165" s="197"/>
      <c r="EK165" s="197"/>
      <c r="EL165" s="197"/>
      <c r="EM165" s="197"/>
      <c r="EN165" s="197"/>
      <c r="EO165" s="197"/>
      <c r="EP165" s="197"/>
      <c r="EQ165" s="197"/>
      <c r="ER165" s="197"/>
      <c r="ES165" s="197"/>
      <c r="ET165" s="197"/>
      <c r="EU165" s="197"/>
      <c r="EV165" s="197"/>
      <c r="EW165" s="197"/>
      <c r="EX165" s="197"/>
      <c r="EY165" s="197"/>
      <c r="EZ165" s="197"/>
      <c r="FA165" s="197"/>
      <c r="FB165" s="197"/>
      <c r="FC165" s="197"/>
      <c r="FD165" s="197"/>
      <c r="FE165" s="197"/>
      <c r="FF165" s="197"/>
      <c r="FG165" s="197"/>
      <c r="FH165" s="197"/>
      <c r="FI165" s="197"/>
      <c r="FJ165" s="197"/>
      <c r="FK165" s="197"/>
      <c r="FL165" s="197"/>
      <c r="FM165" s="197"/>
      <c r="FN165" s="197"/>
      <c r="FO165" s="197"/>
      <c r="FP165" s="197"/>
      <c r="FQ165" s="197"/>
      <c r="FR165" s="197"/>
      <c r="FS165" s="197"/>
      <c r="FT165" s="197"/>
      <c r="FU165" s="197"/>
      <c r="FV165" s="197"/>
      <c r="FW165" s="197"/>
      <c r="FX165" s="197"/>
      <c r="FY165" s="197"/>
      <c r="FZ165" s="197"/>
      <c r="GA165" s="197"/>
      <c r="GB165" s="197"/>
      <c r="GC165" s="197"/>
      <c r="GD165" s="197"/>
      <c r="GE165" s="197"/>
      <c r="GF165" s="197"/>
      <c r="GG165" s="197"/>
      <c r="GH165" s="197"/>
      <c r="GI165" s="197"/>
      <c r="GJ165" s="197"/>
      <c r="GK165" s="197"/>
      <c r="GL165" s="197"/>
      <c r="GM165" s="197"/>
      <c r="GN165" s="197"/>
      <c r="GO165" s="197"/>
      <c r="GP165" s="197"/>
      <c r="GQ165" s="197"/>
      <c r="GR165" s="197"/>
      <c r="GS165" s="197"/>
      <c r="GT165" s="197"/>
      <c r="GU165" s="197"/>
      <c r="GV165" s="197"/>
      <c r="GW165" s="197"/>
      <c r="GX165" s="197"/>
      <c r="GY165" s="197"/>
      <c r="GZ165" s="197"/>
      <c r="HA165" s="197"/>
      <c r="HB165" s="197"/>
      <c r="HC165" s="197"/>
      <c r="HD165" s="197"/>
      <c r="HE165" s="197"/>
      <c r="HF165" s="197"/>
      <c r="HG165" s="197"/>
      <c r="HH165" s="197"/>
      <c r="HI165" s="197"/>
      <c r="HJ165" s="197"/>
      <c r="HK165" s="197"/>
      <c r="HL165" s="197"/>
      <c r="HM165" s="197"/>
      <c r="HN165" s="197"/>
      <c r="HO165" s="197"/>
      <c r="HP165" s="197"/>
      <c r="HQ165" s="197"/>
      <c r="HR165" s="197"/>
      <c r="HS165" s="197"/>
      <c r="HT165" s="197"/>
      <c r="HU165" s="197"/>
      <c r="HV165" s="197"/>
      <c r="HW165" s="197"/>
      <c r="HX165" s="197"/>
      <c r="HY165" s="197"/>
      <c r="HZ165" s="197"/>
      <c r="IA165" s="197"/>
      <c r="IB165" s="197"/>
      <c r="IC165" s="197"/>
      <c r="ID165" s="197"/>
      <c r="IE165" s="197"/>
      <c r="IF165" s="197"/>
      <c r="IG165" s="197"/>
      <c r="IH165" s="197"/>
      <c r="II165" s="197"/>
      <c r="IJ165" s="197"/>
      <c r="IK165" s="197"/>
      <c r="IL165" s="197"/>
      <c r="IM165" s="197"/>
      <c r="IN165" s="197"/>
      <c r="IO165" s="197"/>
      <c r="IP165" s="197"/>
      <c r="IQ165" s="197"/>
      <c r="IR165" s="197"/>
      <c r="IS165" s="197"/>
      <c r="IT165" s="197"/>
      <c r="IU165" s="197"/>
      <c r="IV165" s="197"/>
      <c r="IW165" s="197"/>
    </row>
    <row r="166" spans="1:257">
      <c r="A166" s="208">
        <v>9</v>
      </c>
      <c r="B166" s="205" t="s">
        <v>1029</v>
      </c>
      <c r="C166" s="205" t="str">
        <f t="shared" si="54"/>
        <v>JIM BONNICI</v>
      </c>
      <c r="D166" s="205">
        <v>2</v>
      </c>
      <c r="E166" s="209">
        <v>134</v>
      </c>
      <c r="F166" s="209">
        <v>71</v>
      </c>
      <c r="G166" s="209">
        <v>0</v>
      </c>
      <c r="H166" s="206">
        <f t="shared" si="55"/>
        <v>0.54841040462427748</v>
      </c>
      <c r="I166" s="207"/>
      <c r="J166" s="205">
        <f t="shared" si="56"/>
        <v>79</v>
      </c>
      <c r="K166" s="205">
        <f t="shared" si="57"/>
        <v>46</v>
      </c>
      <c r="L166" s="205">
        <f t="shared" si="58"/>
        <v>0</v>
      </c>
      <c r="M166" s="206">
        <f t="shared" si="59"/>
        <v>0.58227848101265822</v>
      </c>
      <c r="N166" s="205">
        <v>4</v>
      </c>
      <c r="O166" s="205">
        <v>2</v>
      </c>
      <c r="P166" s="205">
        <v>0</v>
      </c>
      <c r="Q166" s="205">
        <v>6</v>
      </c>
      <c r="R166" s="205">
        <v>5</v>
      </c>
      <c r="S166" s="205">
        <v>0</v>
      </c>
      <c r="T166" s="205">
        <v>6</v>
      </c>
      <c r="U166" s="205">
        <v>5</v>
      </c>
      <c r="V166" s="205">
        <v>0</v>
      </c>
      <c r="W166" s="205">
        <v>6</v>
      </c>
      <c r="X166" s="205">
        <v>4</v>
      </c>
      <c r="Y166" s="205">
        <v>0</v>
      </c>
      <c r="Z166" s="205">
        <v>5</v>
      </c>
      <c r="AA166" s="205">
        <v>4</v>
      </c>
      <c r="AB166" s="205">
        <v>0</v>
      </c>
      <c r="AC166" s="205">
        <v>6</v>
      </c>
      <c r="AD166" s="205">
        <v>1</v>
      </c>
      <c r="AE166" s="205">
        <v>0</v>
      </c>
      <c r="AF166" s="205">
        <v>0</v>
      </c>
      <c r="AG166" s="205">
        <v>0</v>
      </c>
      <c r="AH166" s="205">
        <v>0</v>
      </c>
      <c r="AI166" s="205">
        <v>7</v>
      </c>
      <c r="AJ166" s="205">
        <v>4</v>
      </c>
      <c r="AK166" s="205">
        <v>0</v>
      </c>
      <c r="AL166" s="205">
        <v>4</v>
      </c>
      <c r="AM166" s="205">
        <v>1</v>
      </c>
      <c r="AN166" s="205">
        <v>0</v>
      </c>
      <c r="AO166" s="205">
        <v>5</v>
      </c>
      <c r="AP166" s="205">
        <v>1</v>
      </c>
      <c r="AQ166" s="205">
        <v>0</v>
      </c>
      <c r="AR166" s="205">
        <v>5</v>
      </c>
      <c r="AS166" s="205">
        <v>3</v>
      </c>
      <c r="AT166" s="205">
        <v>0</v>
      </c>
      <c r="AU166" s="205">
        <v>4</v>
      </c>
      <c r="AV166" s="205">
        <v>2</v>
      </c>
      <c r="AW166" s="205">
        <v>0</v>
      </c>
      <c r="AX166" s="205">
        <v>6</v>
      </c>
      <c r="AY166" s="205">
        <v>5</v>
      </c>
      <c r="AZ166" s="205">
        <v>0</v>
      </c>
      <c r="BA166" s="205">
        <v>4</v>
      </c>
      <c r="BB166" s="205">
        <v>2</v>
      </c>
      <c r="BC166" s="205">
        <v>0</v>
      </c>
      <c r="BD166" s="205">
        <v>5</v>
      </c>
      <c r="BE166" s="205">
        <v>4</v>
      </c>
      <c r="BF166" s="205">
        <v>0</v>
      </c>
      <c r="BG166" s="205">
        <v>6</v>
      </c>
      <c r="BH166" s="205">
        <v>3</v>
      </c>
      <c r="BI166" s="205">
        <v>0</v>
      </c>
      <c r="BJ166" s="205"/>
      <c r="BK166" s="205"/>
      <c r="BL166" s="205"/>
      <c r="BM166" s="205"/>
      <c r="BN166" s="205"/>
      <c r="BO166" s="204"/>
      <c r="BP166" s="197"/>
      <c r="BQ166" s="197"/>
      <c r="BR166" s="197"/>
      <c r="BS166" s="197"/>
      <c r="BT166" s="197"/>
      <c r="BU166" s="197"/>
      <c r="BV166" s="197"/>
      <c r="BW166" s="197"/>
      <c r="BX166" s="197"/>
      <c r="BY166" s="197"/>
      <c r="BZ166" s="197"/>
      <c r="CA166" s="197"/>
      <c r="CB166" s="197"/>
      <c r="CC166" s="197"/>
      <c r="CD166" s="197"/>
      <c r="CE166" s="197"/>
      <c r="CF166" s="197"/>
      <c r="CG166" s="197"/>
      <c r="CH166" s="197"/>
      <c r="CI166" s="197"/>
      <c r="CJ166" s="197"/>
      <c r="CK166" s="197"/>
      <c r="CL166" s="197"/>
      <c r="CM166" s="197"/>
      <c r="CN166" s="197"/>
      <c r="CO166" s="197"/>
      <c r="CP166" s="197"/>
      <c r="CQ166" s="197"/>
      <c r="CR166" s="197"/>
      <c r="CS166" s="197"/>
      <c r="CT166" s="197"/>
      <c r="CU166" s="197"/>
      <c r="CV166" s="197"/>
      <c r="CW166" s="197"/>
      <c r="CX166" s="197"/>
      <c r="CY166" s="197"/>
      <c r="CZ166" s="197"/>
      <c r="DA166" s="197"/>
      <c r="DB166" s="197"/>
      <c r="DC166" s="197"/>
      <c r="DD166" s="197"/>
      <c r="DE166" s="197"/>
      <c r="DF166" s="197"/>
      <c r="DG166" s="197"/>
      <c r="DH166" s="197"/>
      <c r="DI166" s="197"/>
      <c r="DJ166" s="197"/>
      <c r="DK166" s="197"/>
      <c r="DL166" s="197"/>
      <c r="DM166" s="197"/>
      <c r="DN166" s="197"/>
      <c r="DO166" s="197"/>
      <c r="DP166" s="197"/>
      <c r="DQ166" s="197"/>
      <c r="DR166" s="197"/>
      <c r="DS166" s="197"/>
      <c r="DT166" s="197"/>
      <c r="DU166" s="197"/>
      <c r="DV166" s="197"/>
      <c r="DW166" s="197"/>
      <c r="DX166" s="197"/>
      <c r="DY166" s="197"/>
      <c r="DZ166" s="197"/>
      <c r="EA166" s="197"/>
      <c r="EB166" s="197"/>
      <c r="EC166" s="197"/>
      <c r="ED166" s="197"/>
      <c r="EE166" s="197"/>
      <c r="EF166" s="197"/>
      <c r="EG166" s="197"/>
      <c r="EH166" s="197"/>
      <c r="EI166" s="197"/>
      <c r="EJ166" s="197"/>
      <c r="EK166" s="197"/>
      <c r="EL166" s="197"/>
      <c r="EM166" s="197"/>
      <c r="EN166" s="197"/>
      <c r="EO166" s="197"/>
      <c r="EP166" s="197"/>
      <c r="EQ166" s="197"/>
      <c r="ER166" s="197"/>
      <c r="ES166" s="197"/>
      <c r="ET166" s="197"/>
      <c r="EU166" s="197"/>
      <c r="EV166" s="197"/>
      <c r="EW166" s="197"/>
      <c r="EX166" s="197"/>
      <c r="EY166" s="197"/>
      <c r="EZ166" s="197"/>
      <c r="FA166" s="197"/>
      <c r="FB166" s="197"/>
      <c r="FC166" s="197"/>
      <c r="FD166" s="197"/>
      <c r="FE166" s="197"/>
      <c r="FF166" s="197"/>
      <c r="FG166" s="197"/>
      <c r="FH166" s="197"/>
      <c r="FI166" s="197"/>
      <c r="FJ166" s="197"/>
      <c r="FK166" s="197"/>
      <c r="FL166" s="197"/>
      <c r="FM166" s="197"/>
      <c r="FN166" s="197"/>
      <c r="FO166" s="197"/>
      <c r="FP166" s="197"/>
      <c r="FQ166" s="197"/>
      <c r="FR166" s="197"/>
      <c r="FS166" s="197"/>
      <c r="FT166" s="197"/>
      <c r="FU166" s="197"/>
      <c r="FV166" s="197"/>
      <c r="FW166" s="197"/>
      <c r="FX166" s="197"/>
      <c r="FY166" s="197"/>
      <c r="FZ166" s="197"/>
      <c r="GA166" s="197"/>
      <c r="GB166" s="197"/>
      <c r="GC166" s="197"/>
      <c r="GD166" s="197"/>
      <c r="GE166" s="197"/>
      <c r="GF166" s="197"/>
      <c r="GG166" s="197"/>
      <c r="GH166" s="197"/>
      <c r="GI166" s="197"/>
      <c r="GJ166" s="197"/>
      <c r="GK166" s="197"/>
      <c r="GL166" s="197"/>
      <c r="GM166" s="197"/>
      <c r="GN166" s="197"/>
      <c r="GO166" s="197"/>
      <c r="GP166" s="197"/>
      <c r="GQ166" s="197"/>
      <c r="GR166" s="197"/>
      <c r="GS166" s="197"/>
      <c r="GT166" s="197"/>
      <c r="GU166" s="197"/>
      <c r="GV166" s="197"/>
      <c r="GW166" s="197"/>
      <c r="GX166" s="197"/>
      <c r="GY166" s="197"/>
      <c r="GZ166" s="197"/>
      <c r="HA166" s="197"/>
      <c r="HB166" s="197"/>
      <c r="HC166" s="197"/>
      <c r="HD166" s="197"/>
      <c r="HE166" s="197"/>
      <c r="HF166" s="197"/>
      <c r="HG166" s="197"/>
      <c r="HH166" s="197"/>
      <c r="HI166" s="197"/>
      <c r="HJ166" s="197"/>
      <c r="HK166" s="197"/>
      <c r="HL166" s="197"/>
      <c r="HM166" s="197"/>
      <c r="HN166" s="197"/>
      <c r="HO166" s="197"/>
      <c r="HP166" s="197"/>
      <c r="HQ166" s="197"/>
      <c r="HR166" s="197"/>
      <c r="HS166" s="197"/>
      <c r="HT166" s="197"/>
      <c r="HU166" s="197"/>
      <c r="HV166" s="197"/>
      <c r="HW166" s="197"/>
      <c r="HX166" s="197"/>
      <c r="HY166" s="197"/>
      <c r="HZ166" s="197"/>
      <c r="IA166" s="197"/>
      <c r="IB166" s="197"/>
      <c r="IC166" s="197"/>
      <c r="ID166" s="197"/>
      <c r="IE166" s="197"/>
      <c r="IF166" s="197"/>
      <c r="IG166" s="197"/>
      <c r="IH166" s="197"/>
      <c r="II166" s="197"/>
      <c r="IJ166" s="197"/>
      <c r="IK166" s="197"/>
      <c r="IL166" s="197"/>
      <c r="IM166" s="197"/>
      <c r="IN166" s="197"/>
      <c r="IO166" s="197"/>
      <c r="IP166" s="197"/>
      <c r="IQ166" s="197"/>
      <c r="IR166" s="197"/>
      <c r="IS166" s="197"/>
      <c r="IT166" s="197"/>
      <c r="IU166" s="197"/>
      <c r="IV166" s="197"/>
      <c r="IW166" s="197"/>
    </row>
    <row r="167" spans="1:257">
      <c r="A167" s="208">
        <v>10</v>
      </c>
      <c r="B167" s="205" t="s">
        <v>852</v>
      </c>
      <c r="C167" s="205" t="str">
        <f t="shared" si="54"/>
        <v>DAVE HINMAN</v>
      </c>
      <c r="D167" s="205">
        <v>8</v>
      </c>
      <c r="E167" s="209">
        <v>381</v>
      </c>
      <c r="F167" s="209">
        <v>191</v>
      </c>
      <c r="G167" s="209">
        <v>2</v>
      </c>
      <c r="H167" s="206">
        <f t="shared" si="55"/>
        <v>0.58241758241758246</v>
      </c>
      <c r="I167" s="207"/>
      <c r="J167" s="205">
        <f t="shared" si="56"/>
        <v>0</v>
      </c>
      <c r="K167" s="205">
        <f t="shared" si="57"/>
        <v>0</v>
      </c>
      <c r="L167" s="205">
        <f t="shared" si="58"/>
        <v>0</v>
      </c>
      <c r="M167" s="206" t="e">
        <f t="shared" si="59"/>
        <v>#DIV/0!</v>
      </c>
      <c r="N167" s="205">
        <v>0</v>
      </c>
      <c r="O167" s="205">
        <v>0</v>
      </c>
      <c r="P167" s="205">
        <v>0</v>
      </c>
      <c r="Q167" s="205">
        <v>0</v>
      </c>
      <c r="R167" s="205">
        <v>0</v>
      </c>
      <c r="S167" s="205">
        <v>0</v>
      </c>
      <c r="T167" s="205">
        <v>0</v>
      </c>
      <c r="U167" s="205">
        <v>0</v>
      </c>
      <c r="V167" s="205">
        <v>0</v>
      </c>
      <c r="W167" s="205">
        <v>0</v>
      </c>
      <c r="X167" s="205">
        <v>0</v>
      </c>
      <c r="Y167" s="205">
        <v>0</v>
      </c>
      <c r="Z167" s="205">
        <v>0</v>
      </c>
      <c r="AA167" s="205">
        <v>0</v>
      </c>
      <c r="AB167" s="205">
        <v>0</v>
      </c>
      <c r="AC167" s="205">
        <v>0</v>
      </c>
      <c r="AD167" s="205">
        <v>0</v>
      </c>
      <c r="AE167" s="205">
        <v>0</v>
      </c>
      <c r="AF167" s="205">
        <v>0</v>
      </c>
      <c r="AG167" s="205">
        <v>0</v>
      </c>
      <c r="AH167" s="205">
        <v>0</v>
      </c>
      <c r="AI167" s="205">
        <v>0</v>
      </c>
      <c r="AJ167" s="205">
        <v>0</v>
      </c>
      <c r="AK167" s="205">
        <v>0</v>
      </c>
      <c r="AL167" s="205">
        <v>0</v>
      </c>
      <c r="AM167" s="205">
        <v>0</v>
      </c>
      <c r="AN167" s="205">
        <v>0</v>
      </c>
      <c r="AO167" s="205">
        <v>0</v>
      </c>
      <c r="AP167" s="205">
        <v>0</v>
      </c>
      <c r="AQ167" s="205">
        <v>0</v>
      </c>
      <c r="AR167" s="205">
        <v>0</v>
      </c>
      <c r="AS167" s="205">
        <v>0</v>
      </c>
      <c r="AT167" s="205">
        <v>0</v>
      </c>
      <c r="AU167" s="205">
        <v>0</v>
      </c>
      <c r="AV167" s="205">
        <v>0</v>
      </c>
      <c r="AW167" s="205">
        <v>0</v>
      </c>
      <c r="AX167" s="205">
        <v>0</v>
      </c>
      <c r="AY167" s="205">
        <v>0</v>
      </c>
      <c r="AZ167" s="205">
        <v>0</v>
      </c>
      <c r="BA167" s="205">
        <v>0</v>
      </c>
      <c r="BB167" s="205">
        <v>0</v>
      </c>
      <c r="BC167" s="205">
        <v>0</v>
      </c>
      <c r="BD167" s="205">
        <v>0</v>
      </c>
      <c r="BE167" s="205">
        <v>0</v>
      </c>
      <c r="BF167" s="205">
        <v>0</v>
      </c>
      <c r="BG167" s="205">
        <v>0</v>
      </c>
      <c r="BH167" s="205">
        <v>0</v>
      </c>
      <c r="BI167" s="205">
        <v>0</v>
      </c>
      <c r="BJ167" s="205"/>
      <c r="BK167" s="205"/>
      <c r="BL167" s="205"/>
      <c r="BM167" s="205"/>
      <c r="BN167" s="205"/>
      <c r="BO167" s="204"/>
      <c r="BP167" s="197"/>
      <c r="BQ167" s="197"/>
      <c r="BR167" s="197"/>
      <c r="BS167" s="197"/>
      <c r="BT167" s="197"/>
      <c r="BU167" s="197"/>
      <c r="BV167" s="197"/>
      <c r="BW167" s="197"/>
      <c r="BX167" s="197"/>
      <c r="BY167" s="197"/>
      <c r="BZ167" s="197"/>
      <c r="CA167" s="197"/>
      <c r="CB167" s="197"/>
      <c r="CC167" s="197"/>
      <c r="CD167" s="197"/>
      <c r="CE167" s="197"/>
      <c r="CF167" s="197"/>
      <c r="CG167" s="197"/>
      <c r="CH167" s="197"/>
      <c r="CI167" s="197"/>
      <c r="CJ167" s="197"/>
      <c r="CK167" s="197"/>
      <c r="CL167" s="197"/>
      <c r="CM167" s="197"/>
      <c r="CN167" s="197"/>
      <c r="CO167" s="197"/>
      <c r="CP167" s="197"/>
      <c r="CQ167" s="197"/>
      <c r="CR167" s="197"/>
      <c r="CS167" s="197"/>
      <c r="CT167" s="197"/>
      <c r="CU167" s="197"/>
      <c r="CV167" s="197"/>
      <c r="CW167" s="197"/>
      <c r="CX167" s="197"/>
      <c r="CY167" s="197"/>
      <c r="CZ167" s="197"/>
      <c r="DA167" s="197"/>
      <c r="DB167" s="197"/>
      <c r="DC167" s="197"/>
      <c r="DD167" s="197"/>
      <c r="DE167" s="197"/>
      <c r="DF167" s="197"/>
      <c r="DG167" s="197"/>
      <c r="DH167" s="197"/>
      <c r="DI167" s="197"/>
      <c r="DJ167" s="197"/>
      <c r="DK167" s="197"/>
      <c r="DL167" s="197"/>
      <c r="DM167" s="197"/>
      <c r="DN167" s="197"/>
      <c r="DO167" s="197"/>
      <c r="DP167" s="197"/>
      <c r="DQ167" s="197"/>
      <c r="DR167" s="197"/>
      <c r="DS167" s="197"/>
      <c r="DT167" s="197"/>
      <c r="DU167" s="197"/>
      <c r="DV167" s="197"/>
      <c r="DW167" s="197"/>
      <c r="DX167" s="197"/>
      <c r="DY167" s="197"/>
      <c r="DZ167" s="197"/>
      <c r="EA167" s="197"/>
      <c r="EB167" s="197"/>
      <c r="EC167" s="197"/>
      <c r="ED167" s="197"/>
      <c r="EE167" s="197"/>
      <c r="EF167" s="197"/>
      <c r="EG167" s="197"/>
      <c r="EH167" s="197"/>
      <c r="EI167" s="197"/>
      <c r="EJ167" s="197"/>
      <c r="EK167" s="197"/>
      <c r="EL167" s="197"/>
      <c r="EM167" s="197"/>
      <c r="EN167" s="197"/>
      <c r="EO167" s="197"/>
      <c r="EP167" s="197"/>
      <c r="EQ167" s="197"/>
      <c r="ER167" s="197"/>
      <c r="ES167" s="197"/>
      <c r="ET167" s="197"/>
      <c r="EU167" s="197"/>
      <c r="EV167" s="197"/>
      <c r="EW167" s="197"/>
      <c r="EX167" s="197"/>
      <c r="EY167" s="197"/>
      <c r="EZ167" s="197"/>
      <c r="FA167" s="197"/>
      <c r="FB167" s="197"/>
      <c r="FC167" s="197"/>
      <c r="FD167" s="197"/>
      <c r="FE167" s="197"/>
      <c r="FF167" s="197"/>
      <c r="FG167" s="197"/>
      <c r="FH167" s="197"/>
      <c r="FI167" s="197"/>
      <c r="FJ167" s="197"/>
      <c r="FK167" s="197"/>
      <c r="FL167" s="197"/>
      <c r="FM167" s="197"/>
      <c r="FN167" s="197"/>
      <c r="FO167" s="197"/>
      <c r="FP167" s="197"/>
      <c r="FQ167" s="197"/>
      <c r="FR167" s="197"/>
      <c r="FS167" s="197"/>
      <c r="FT167" s="197"/>
      <c r="FU167" s="197"/>
      <c r="FV167" s="197"/>
      <c r="FW167" s="197"/>
      <c r="FX167" s="197"/>
      <c r="FY167" s="197"/>
      <c r="FZ167" s="197"/>
      <c r="GA167" s="197"/>
      <c r="GB167" s="197"/>
      <c r="GC167" s="197"/>
      <c r="GD167" s="197"/>
      <c r="GE167" s="197"/>
      <c r="GF167" s="197"/>
      <c r="GG167" s="197"/>
      <c r="GH167" s="197"/>
      <c r="GI167" s="197"/>
      <c r="GJ167" s="197"/>
      <c r="GK167" s="197"/>
      <c r="GL167" s="197"/>
      <c r="GM167" s="197"/>
      <c r="GN167" s="197"/>
      <c r="GO167" s="197"/>
      <c r="GP167" s="197"/>
      <c r="GQ167" s="197"/>
      <c r="GR167" s="197"/>
      <c r="GS167" s="197"/>
      <c r="GT167" s="197"/>
      <c r="GU167" s="197"/>
      <c r="GV167" s="197"/>
      <c r="GW167" s="197"/>
      <c r="GX167" s="197"/>
      <c r="GY167" s="197"/>
      <c r="GZ167" s="197"/>
      <c r="HA167" s="197"/>
      <c r="HB167" s="197"/>
      <c r="HC167" s="197"/>
      <c r="HD167" s="197"/>
      <c r="HE167" s="197"/>
      <c r="HF167" s="197"/>
      <c r="HG167" s="197"/>
      <c r="HH167" s="197"/>
      <c r="HI167" s="197"/>
      <c r="HJ167" s="197"/>
      <c r="HK167" s="197"/>
      <c r="HL167" s="197"/>
      <c r="HM167" s="197"/>
      <c r="HN167" s="197"/>
      <c r="HO167" s="197"/>
      <c r="HP167" s="197"/>
      <c r="HQ167" s="197"/>
      <c r="HR167" s="197"/>
      <c r="HS167" s="197"/>
      <c r="HT167" s="197"/>
      <c r="HU167" s="197"/>
      <c r="HV167" s="197"/>
      <c r="HW167" s="197"/>
      <c r="HX167" s="197"/>
      <c r="HY167" s="197"/>
      <c r="HZ167" s="197"/>
      <c r="IA167" s="197"/>
      <c r="IB167" s="197"/>
      <c r="IC167" s="197"/>
      <c r="ID167" s="197"/>
      <c r="IE167" s="197"/>
      <c r="IF167" s="197"/>
      <c r="IG167" s="197"/>
      <c r="IH167" s="197"/>
      <c r="II167" s="197"/>
      <c r="IJ167" s="197"/>
      <c r="IK167" s="197"/>
      <c r="IL167" s="197"/>
      <c r="IM167" s="197"/>
      <c r="IN167" s="197"/>
      <c r="IO167" s="197"/>
      <c r="IP167" s="197"/>
      <c r="IQ167" s="197"/>
      <c r="IR167" s="197"/>
      <c r="IS167" s="197"/>
      <c r="IT167" s="197"/>
      <c r="IU167" s="197"/>
      <c r="IV167" s="197"/>
      <c r="IW167" s="197"/>
    </row>
    <row r="168" spans="1:257">
      <c r="A168" s="208">
        <v>11</v>
      </c>
      <c r="B168" s="205" t="s">
        <v>823</v>
      </c>
      <c r="C168" s="205" t="str">
        <f t="shared" si="54"/>
        <v>FRED JOHNSON</v>
      </c>
      <c r="D168" s="205">
        <v>24</v>
      </c>
      <c r="E168" s="229">
        <v>1384</v>
      </c>
      <c r="F168" s="229">
        <v>759</v>
      </c>
      <c r="G168" s="209">
        <v>46</v>
      </c>
      <c r="H168" s="206">
        <f t="shared" si="55"/>
        <v>0.5</v>
      </c>
      <c r="I168" s="207"/>
      <c r="J168" s="205">
        <f t="shared" si="56"/>
        <v>44</v>
      </c>
      <c r="K168" s="205">
        <f t="shared" si="57"/>
        <v>23</v>
      </c>
      <c r="L168" s="205">
        <f t="shared" si="58"/>
        <v>0</v>
      </c>
      <c r="M168" s="206">
        <f t="shared" si="59"/>
        <v>0.52272727272727271</v>
      </c>
      <c r="N168" s="205">
        <v>4</v>
      </c>
      <c r="O168" s="205">
        <v>2</v>
      </c>
      <c r="P168" s="205">
        <v>0</v>
      </c>
      <c r="Q168" s="205">
        <v>3</v>
      </c>
      <c r="R168" s="205">
        <v>3</v>
      </c>
      <c r="S168" s="205">
        <v>0</v>
      </c>
      <c r="T168" s="205">
        <v>3</v>
      </c>
      <c r="U168" s="205">
        <v>1</v>
      </c>
      <c r="V168" s="205">
        <v>0</v>
      </c>
      <c r="W168" s="205">
        <v>3</v>
      </c>
      <c r="X168" s="205">
        <v>1</v>
      </c>
      <c r="Y168" s="205">
        <v>0</v>
      </c>
      <c r="Z168" s="205">
        <v>4</v>
      </c>
      <c r="AA168" s="205">
        <v>2</v>
      </c>
      <c r="AB168" s="205">
        <v>0</v>
      </c>
      <c r="AC168" s="205">
        <v>0</v>
      </c>
      <c r="AD168" s="205">
        <v>0</v>
      </c>
      <c r="AE168" s="205">
        <v>0</v>
      </c>
      <c r="AF168" s="205">
        <v>6</v>
      </c>
      <c r="AG168" s="205">
        <v>4</v>
      </c>
      <c r="AH168" s="205">
        <v>0</v>
      </c>
      <c r="AI168" s="205">
        <v>3</v>
      </c>
      <c r="AJ168" s="205">
        <v>2</v>
      </c>
      <c r="AK168" s="205">
        <v>0</v>
      </c>
      <c r="AL168" s="205">
        <v>1</v>
      </c>
      <c r="AM168" s="205">
        <v>1</v>
      </c>
      <c r="AN168" s="205">
        <v>0</v>
      </c>
      <c r="AO168" s="205">
        <v>5</v>
      </c>
      <c r="AP168" s="205">
        <v>3</v>
      </c>
      <c r="AQ168" s="205">
        <v>0</v>
      </c>
      <c r="AR168" s="205">
        <v>5</v>
      </c>
      <c r="AS168" s="205">
        <v>2</v>
      </c>
      <c r="AT168" s="205">
        <v>0</v>
      </c>
      <c r="AU168" s="205">
        <v>0</v>
      </c>
      <c r="AV168" s="205">
        <v>0</v>
      </c>
      <c r="AW168" s="205">
        <v>0</v>
      </c>
      <c r="AX168" s="205">
        <v>0</v>
      </c>
      <c r="AY168" s="205">
        <v>0</v>
      </c>
      <c r="AZ168" s="205">
        <v>0</v>
      </c>
      <c r="BA168" s="205">
        <v>2</v>
      </c>
      <c r="BB168" s="205">
        <v>0</v>
      </c>
      <c r="BC168" s="205">
        <v>0</v>
      </c>
      <c r="BD168" s="205">
        <v>2</v>
      </c>
      <c r="BE168" s="205">
        <v>1</v>
      </c>
      <c r="BF168" s="205">
        <v>0</v>
      </c>
      <c r="BG168" s="205">
        <v>3</v>
      </c>
      <c r="BH168" s="205">
        <v>1</v>
      </c>
      <c r="BI168" s="205">
        <v>0</v>
      </c>
      <c r="BJ168" s="205"/>
      <c r="BK168" s="205"/>
      <c r="BL168" s="205"/>
      <c r="BM168" s="205"/>
      <c r="BN168" s="205"/>
      <c r="BO168" s="204"/>
      <c r="BP168" s="197"/>
      <c r="BQ168" s="197"/>
      <c r="BR168" s="197"/>
      <c r="BS168" s="197"/>
      <c r="BT168" s="197"/>
      <c r="BU168" s="197"/>
      <c r="BV168" s="197"/>
      <c r="BW168" s="197"/>
      <c r="BX168" s="197"/>
      <c r="BY168" s="197"/>
      <c r="BZ168" s="197"/>
      <c r="CA168" s="197"/>
      <c r="CB168" s="197"/>
      <c r="CC168" s="197"/>
      <c r="CD168" s="197"/>
      <c r="CE168" s="197"/>
      <c r="CF168" s="197"/>
      <c r="CG168" s="197"/>
      <c r="CH168" s="197"/>
      <c r="CI168" s="197"/>
      <c r="CJ168" s="197"/>
      <c r="CK168" s="197"/>
      <c r="CL168" s="197"/>
      <c r="CM168" s="197"/>
      <c r="CN168" s="197"/>
      <c r="CO168" s="197"/>
      <c r="CP168" s="197"/>
      <c r="CQ168" s="197"/>
      <c r="CR168" s="197"/>
      <c r="CS168" s="197"/>
      <c r="CT168" s="197"/>
      <c r="CU168" s="197"/>
      <c r="CV168" s="197"/>
      <c r="CW168" s="197"/>
      <c r="CX168" s="197"/>
      <c r="CY168" s="197"/>
      <c r="CZ168" s="197"/>
      <c r="DA168" s="197"/>
      <c r="DB168" s="197"/>
      <c r="DC168" s="197"/>
      <c r="DD168" s="197"/>
      <c r="DE168" s="197"/>
      <c r="DF168" s="197"/>
      <c r="DG168" s="197"/>
      <c r="DH168" s="197"/>
      <c r="DI168" s="197"/>
      <c r="DJ168" s="197"/>
      <c r="DK168" s="197"/>
      <c r="DL168" s="197"/>
      <c r="DM168" s="197"/>
      <c r="DN168" s="197"/>
      <c r="DO168" s="197"/>
      <c r="DP168" s="197"/>
      <c r="DQ168" s="197"/>
      <c r="DR168" s="197"/>
      <c r="DS168" s="197"/>
      <c r="DT168" s="197"/>
      <c r="DU168" s="197"/>
      <c r="DV168" s="197"/>
      <c r="DW168" s="197"/>
      <c r="DX168" s="197"/>
      <c r="DY168" s="197"/>
      <c r="DZ168" s="197"/>
      <c r="EA168" s="197"/>
      <c r="EB168" s="197"/>
      <c r="EC168" s="197"/>
      <c r="ED168" s="197"/>
      <c r="EE168" s="197"/>
      <c r="EF168" s="197"/>
      <c r="EG168" s="197"/>
      <c r="EH168" s="197"/>
      <c r="EI168" s="197"/>
      <c r="EJ168" s="197"/>
      <c r="EK168" s="197"/>
      <c r="EL168" s="197"/>
      <c r="EM168" s="197"/>
      <c r="EN168" s="197"/>
      <c r="EO168" s="197"/>
      <c r="EP168" s="197"/>
      <c r="EQ168" s="197"/>
      <c r="ER168" s="197"/>
      <c r="ES168" s="197"/>
      <c r="ET168" s="197"/>
      <c r="EU168" s="197"/>
      <c r="EV168" s="197"/>
      <c r="EW168" s="197"/>
      <c r="EX168" s="197"/>
      <c r="EY168" s="197"/>
      <c r="EZ168" s="197"/>
      <c r="FA168" s="197"/>
      <c r="FB168" s="197"/>
      <c r="FC168" s="197"/>
      <c r="FD168" s="197"/>
      <c r="FE168" s="197"/>
      <c r="FF168" s="197"/>
      <c r="FG168" s="197"/>
      <c r="FH168" s="197"/>
      <c r="FI168" s="197"/>
      <c r="FJ168" s="197"/>
      <c r="FK168" s="197"/>
      <c r="FL168" s="197"/>
      <c r="FM168" s="197"/>
      <c r="FN168" s="197"/>
      <c r="FO168" s="197"/>
      <c r="FP168" s="197"/>
      <c r="FQ168" s="197"/>
      <c r="FR168" s="197"/>
      <c r="FS168" s="197"/>
      <c r="FT168" s="197"/>
      <c r="FU168" s="197"/>
      <c r="FV168" s="197"/>
      <c r="FW168" s="197"/>
      <c r="FX168" s="197"/>
      <c r="FY168" s="197"/>
      <c r="FZ168" s="197"/>
      <c r="GA168" s="197"/>
      <c r="GB168" s="197"/>
      <c r="GC168" s="197"/>
      <c r="GD168" s="197"/>
      <c r="GE168" s="197"/>
      <c r="GF168" s="197"/>
      <c r="GG168" s="197"/>
      <c r="GH168" s="197"/>
      <c r="GI168" s="197"/>
      <c r="GJ168" s="197"/>
      <c r="GK168" s="197"/>
      <c r="GL168" s="197"/>
      <c r="GM168" s="197"/>
      <c r="GN168" s="197"/>
      <c r="GO168" s="197"/>
      <c r="GP168" s="197"/>
      <c r="GQ168" s="197"/>
      <c r="GR168" s="197"/>
      <c r="GS168" s="197"/>
      <c r="GT168" s="197"/>
      <c r="GU168" s="197"/>
      <c r="GV168" s="197"/>
      <c r="GW168" s="197"/>
      <c r="GX168" s="197"/>
      <c r="GY168" s="197"/>
      <c r="GZ168" s="197"/>
      <c r="HA168" s="197"/>
      <c r="HB168" s="197"/>
      <c r="HC168" s="197"/>
      <c r="HD168" s="197"/>
      <c r="HE168" s="197"/>
      <c r="HF168" s="197"/>
      <c r="HG168" s="197"/>
      <c r="HH168" s="197"/>
      <c r="HI168" s="197"/>
      <c r="HJ168" s="197"/>
      <c r="HK168" s="197"/>
      <c r="HL168" s="197"/>
      <c r="HM168" s="197"/>
      <c r="HN168" s="197"/>
      <c r="HO168" s="197"/>
      <c r="HP168" s="197"/>
      <c r="HQ168" s="197"/>
      <c r="HR168" s="197"/>
      <c r="HS168" s="197"/>
      <c r="HT168" s="197"/>
      <c r="HU168" s="197"/>
      <c r="HV168" s="197"/>
      <c r="HW168" s="197"/>
      <c r="HX168" s="197"/>
      <c r="HY168" s="197"/>
      <c r="HZ168" s="197"/>
      <c r="IA168" s="197"/>
      <c r="IB168" s="197"/>
      <c r="IC168" s="197"/>
      <c r="ID168" s="197"/>
      <c r="IE168" s="197"/>
      <c r="IF168" s="197"/>
      <c r="IG168" s="197"/>
      <c r="IH168" s="197"/>
      <c r="II168" s="197"/>
      <c r="IJ168" s="197"/>
      <c r="IK168" s="197"/>
      <c r="IL168" s="197"/>
      <c r="IM168" s="197"/>
      <c r="IN168" s="197"/>
      <c r="IO168" s="197"/>
      <c r="IP168" s="197"/>
      <c r="IQ168" s="197"/>
      <c r="IR168" s="197"/>
      <c r="IS168" s="197"/>
      <c r="IT168" s="197"/>
      <c r="IU168" s="197"/>
      <c r="IV168" s="197"/>
      <c r="IW168" s="197"/>
    </row>
    <row r="169" spans="1:257">
      <c r="A169" s="208">
        <v>12</v>
      </c>
      <c r="B169" s="205" t="s">
        <v>1019</v>
      </c>
      <c r="C169" s="205" t="str">
        <f t="shared" si="54"/>
        <v>STEVE PAPIN</v>
      </c>
      <c r="D169" s="205">
        <v>2</v>
      </c>
      <c r="E169" s="209">
        <v>91</v>
      </c>
      <c r="F169" s="209">
        <v>53</v>
      </c>
      <c r="G169" s="209">
        <v>3</v>
      </c>
      <c r="H169" s="206">
        <f t="shared" si="55"/>
        <v>0.44660194174757284</v>
      </c>
      <c r="I169" s="207"/>
      <c r="J169" s="205">
        <f t="shared" si="56"/>
        <v>74</v>
      </c>
      <c r="K169" s="205">
        <f t="shared" si="57"/>
        <v>47</v>
      </c>
      <c r="L169" s="205">
        <f t="shared" si="58"/>
        <v>4</v>
      </c>
      <c r="M169" s="206">
        <f t="shared" si="59"/>
        <v>0.63513513513513509</v>
      </c>
      <c r="N169" s="205">
        <v>2</v>
      </c>
      <c r="O169" s="205">
        <v>2</v>
      </c>
      <c r="P169" s="205">
        <v>0</v>
      </c>
      <c r="Q169" s="205">
        <v>3</v>
      </c>
      <c r="R169" s="205">
        <v>1</v>
      </c>
      <c r="S169" s="205">
        <v>1</v>
      </c>
      <c r="T169" s="205">
        <v>3</v>
      </c>
      <c r="U169" s="205">
        <v>0</v>
      </c>
      <c r="V169" s="205">
        <v>0</v>
      </c>
      <c r="W169" s="205">
        <v>3</v>
      </c>
      <c r="X169" s="205">
        <v>2</v>
      </c>
      <c r="Y169" s="205">
        <v>0</v>
      </c>
      <c r="Z169" s="205">
        <v>4</v>
      </c>
      <c r="AA169" s="205">
        <v>2</v>
      </c>
      <c r="AB169" s="205">
        <v>0</v>
      </c>
      <c r="AC169" s="205">
        <v>6</v>
      </c>
      <c r="AD169" s="205">
        <v>5</v>
      </c>
      <c r="AE169" s="205">
        <v>0</v>
      </c>
      <c r="AF169" s="205">
        <v>6</v>
      </c>
      <c r="AG169" s="205">
        <v>4</v>
      </c>
      <c r="AH169" s="205">
        <v>0</v>
      </c>
      <c r="AI169" s="205">
        <v>7</v>
      </c>
      <c r="AJ169" s="205">
        <v>5</v>
      </c>
      <c r="AK169" s="205">
        <v>1</v>
      </c>
      <c r="AL169" s="205">
        <v>4</v>
      </c>
      <c r="AM169" s="205">
        <v>2</v>
      </c>
      <c r="AN169" s="205">
        <v>0</v>
      </c>
      <c r="AO169" s="205">
        <v>6</v>
      </c>
      <c r="AP169" s="205">
        <v>2</v>
      </c>
      <c r="AQ169" s="205">
        <v>1</v>
      </c>
      <c r="AR169" s="205">
        <v>5</v>
      </c>
      <c r="AS169" s="205">
        <v>3</v>
      </c>
      <c r="AT169" s="205">
        <v>0</v>
      </c>
      <c r="AU169" s="205">
        <v>5</v>
      </c>
      <c r="AV169" s="205">
        <v>3</v>
      </c>
      <c r="AW169" s="205">
        <v>1</v>
      </c>
      <c r="AX169" s="205">
        <v>6</v>
      </c>
      <c r="AY169" s="205">
        <v>5</v>
      </c>
      <c r="AZ169" s="205">
        <v>0</v>
      </c>
      <c r="BA169" s="205">
        <v>3</v>
      </c>
      <c r="BB169" s="205">
        <v>3</v>
      </c>
      <c r="BC169" s="205">
        <v>0</v>
      </c>
      <c r="BD169" s="205">
        <v>5</v>
      </c>
      <c r="BE169" s="205">
        <v>5</v>
      </c>
      <c r="BF169" s="205">
        <v>0</v>
      </c>
      <c r="BG169" s="205">
        <v>6</v>
      </c>
      <c r="BH169" s="205">
        <v>3</v>
      </c>
      <c r="BI169" s="205">
        <v>0</v>
      </c>
      <c r="BJ169" s="205"/>
      <c r="BK169" s="205"/>
      <c r="BL169" s="205"/>
      <c r="BM169" s="205"/>
      <c r="BN169" s="205"/>
      <c r="BO169" s="204"/>
      <c r="BP169" s="197"/>
      <c r="BQ169" s="197"/>
      <c r="BR169" s="197"/>
      <c r="BS169" s="197"/>
      <c r="BT169" s="197"/>
      <c r="BU169" s="197"/>
      <c r="BV169" s="197"/>
      <c r="BW169" s="197"/>
      <c r="BX169" s="197"/>
      <c r="BY169" s="197"/>
      <c r="BZ169" s="197"/>
      <c r="CA169" s="197"/>
      <c r="CB169" s="197"/>
      <c r="CC169" s="197"/>
      <c r="CD169" s="197"/>
      <c r="CE169" s="197"/>
      <c r="CF169" s="197"/>
      <c r="CG169" s="197"/>
      <c r="CH169" s="197"/>
      <c r="CI169" s="197"/>
      <c r="CJ169" s="197"/>
      <c r="CK169" s="197"/>
      <c r="CL169" s="197"/>
      <c r="CM169" s="197"/>
      <c r="CN169" s="197"/>
      <c r="CO169" s="197"/>
      <c r="CP169" s="197"/>
      <c r="CQ169" s="197"/>
      <c r="CR169" s="197"/>
      <c r="CS169" s="197"/>
      <c r="CT169" s="197"/>
      <c r="CU169" s="197"/>
      <c r="CV169" s="197"/>
      <c r="CW169" s="197"/>
      <c r="CX169" s="197"/>
      <c r="CY169" s="197"/>
      <c r="CZ169" s="197"/>
      <c r="DA169" s="197"/>
      <c r="DB169" s="197"/>
      <c r="DC169" s="197"/>
      <c r="DD169" s="197"/>
      <c r="DE169" s="197"/>
      <c r="DF169" s="197"/>
      <c r="DG169" s="197"/>
      <c r="DH169" s="197"/>
      <c r="DI169" s="197"/>
      <c r="DJ169" s="197"/>
      <c r="DK169" s="197"/>
      <c r="DL169" s="197"/>
      <c r="DM169" s="197"/>
      <c r="DN169" s="197"/>
      <c r="DO169" s="197"/>
      <c r="DP169" s="197"/>
      <c r="DQ169" s="197"/>
      <c r="DR169" s="197"/>
      <c r="DS169" s="197"/>
      <c r="DT169" s="197"/>
      <c r="DU169" s="197"/>
      <c r="DV169" s="197"/>
      <c r="DW169" s="197"/>
      <c r="DX169" s="197"/>
      <c r="DY169" s="197"/>
      <c r="DZ169" s="197"/>
      <c r="EA169" s="197"/>
      <c r="EB169" s="197"/>
      <c r="EC169" s="197"/>
      <c r="ED169" s="197"/>
      <c r="EE169" s="197"/>
      <c r="EF169" s="197"/>
      <c r="EG169" s="197"/>
      <c r="EH169" s="197"/>
      <c r="EI169" s="197"/>
      <c r="EJ169" s="197"/>
      <c r="EK169" s="197"/>
      <c r="EL169" s="197"/>
      <c r="EM169" s="197"/>
      <c r="EN169" s="197"/>
      <c r="EO169" s="197"/>
      <c r="EP169" s="197"/>
      <c r="EQ169" s="197"/>
      <c r="ER169" s="197"/>
      <c r="ES169" s="197"/>
      <c r="ET169" s="197"/>
      <c r="EU169" s="197"/>
      <c r="EV169" s="197"/>
      <c r="EW169" s="197"/>
      <c r="EX169" s="197"/>
      <c r="EY169" s="197"/>
      <c r="EZ169" s="197"/>
      <c r="FA169" s="197"/>
      <c r="FB169" s="197"/>
      <c r="FC169" s="197"/>
      <c r="FD169" s="197"/>
      <c r="FE169" s="197"/>
      <c r="FF169" s="197"/>
      <c r="FG169" s="197"/>
      <c r="FH169" s="197"/>
      <c r="FI169" s="197"/>
      <c r="FJ169" s="197"/>
      <c r="FK169" s="197"/>
      <c r="FL169" s="197"/>
      <c r="FM169" s="197"/>
      <c r="FN169" s="197"/>
      <c r="FO169" s="197"/>
      <c r="FP169" s="197"/>
      <c r="FQ169" s="197"/>
      <c r="FR169" s="197"/>
      <c r="FS169" s="197"/>
      <c r="FT169" s="197"/>
      <c r="FU169" s="197"/>
      <c r="FV169" s="197"/>
      <c r="FW169" s="197"/>
      <c r="FX169" s="197"/>
      <c r="FY169" s="197"/>
      <c r="FZ169" s="197"/>
      <c r="GA169" s="197"/>
      <c r="GB169" s="197"/>
      <c r="GC169" s="197"/>
      <c r="GD169" s="197"/>
      <c r="GE169" s="197"/>
      <c r="GF169" s="197"/>
      <c r="GG169" s="197"/>
      <c r="GH169" s="197"/>
      <c r="GI169" s="197"/>
      <c r="GJ169" s="197"/>
      <c r="GK169" s="197"/>
      <c r="GL169" s="197"/>
      <c r="GM169" s="197"/>
      <c r="GN169" s="197"/>
      <c r="GO169" s="197"/>
      <c r="GP169" s="197"/>
      <c r="GQ169" s="197"/>
      <c r="GR169" s="197"/>
      <c r="GS169" s="197"/>
      <c r="GT169" s="197"/>
      <c r="GU169" s="197"/>
      <c r="GV169" s="197"/>
      <c r="GW169" s="197"/>
      <c r="GX169" s="197"/>
      <c r="GY169" s="197"/>
      <c r="GZ169" s="197"/>
      <c r="HA169" s="197"/>
      <c r="HB169" s="197"/>
      <c r="HC169" s="197"/>
      <c r="HD169" s="197"/>
      <c r="HE169" s="197"/>
      <c r="HF169" s="197"/>
      <c r="HG169" s="197"/>
      <c r="HH169" s="197"/>
      <c r="HI169" s="197"/>
      <c r="HJ169" s="197"/>
      <c r="HK169" s="197"/>
      <c r="HL169" s="197"/>
      <c r="HM169" s="197"/>
      <c r="HN169" s="197"/>
      <c r="HO169" s="197"/>
      <c r="HP169" s="197"/>
      <c r="HQ169" s="197"/>
      <c r="HR169" s="197"/>
      <c r="HS169" s="197"/>
      <c r="HT169" s="197"/>
      <c r="HU169" s="197"/>
      <c r="HV169" s="197"/>
      <c r="HW169" s="197"/>
      <c r="HX169" s="197"/>
      <c r="HY169" s="197"/>
      <c r="HZ169" s="197"/>
      <c r="IA169" s="197"/>
      <c r="IB169" s="197"/>
      <c r="IC169" s="197"/>
      <c r="ID169" s="197"/>
      <c r="IE169" s="197"/>
      <c r="IF169" s="197"/>
      <c r="IG169" s="197"/>
      <c r="IH169" s="197"/>
      <c r="II169" s="197"/>
      <c r="IJ169" s="197"/>
      <c r="IK169" s="197"/>
      <c r="IL169" s="197"/>
      <c r="IM169" s="197"/>
      <c r="IN169" s="197"/>
      <c r="IO169" s="197"/>
      <c r="IP169" s="197"/>
      <c r="IQ169" s="197"/>
      <c r="IR169" s="197"/>
      <c r="IS169" s="197"/>
      <c r="IT169" s="197"/>
      <c r="IU169" s="197"/>
      <c r="IV169" s="197"/>
      <c r="IW169" s="197"/>
    </row>
    <row r="170" spans="1:257">
      <c r="A170" s="208">
        <v>13</v>
      </c>
      <c r="B170" s="205" t="s">
        <v>1057</v>
      </c>
      <c r="C170" s="205" t="str">
        <f t="shared" si="54"/>
        <v>MIKE ISOLA</v>
      </c>
      <c r="D170" s="205">
        <v>3</v>
      </c>
      <c r="E170" s="205">
        <v>88</v>
      </c>
      <c r="F170" s="205">
        <v>44</v>
      </c>
      <c r="G170" s="205">
        <v>1</v>
      </c>
      <c r="H170" s="206" t="e">
        <f>#REF!/#REF!</f>
        <v>#REF!</v>
      </c>
      <c r="I170" s="207"/>
      <c r="J170" s="205">
        <f t="shared" si="56"/>
        <v>46</v>
      </c>
      <c r="K170" s="205">
        <f t="shared" si="57"/>
        <v>30</v>
      </c>
      <c r="L170" s="205">
        <f t="shared" si="58"/>
        <v>0</v>
      </c>
      <c r="M170" s="206">
        <f t="shared" si="59"/>
        <v>0.65217391304347827</v>
      </c>
      <c r="N170" s="205">
        <v>2</v>
      </c>
      <c r="O170" s="205">
        <v>1</v>
      </c>
      <c r="P170" s="205">
        <v>0</v>
      </c>
      <c r="Q170" s="205">
        <v>3</v>
      </c>
      <c r="R170" s="205">
        <v>3</v>
      </c>
      <c r="S170" s="205">
        <v>0</v>
      </c>
      <c r="T170" s="205">
        <v>3</v>
      </c>
      <c r="U170" s="205">
        <v>3</v>
      </c>
      <c r="V170" s="205">
        <v>0</v>
      </c>
      <c r="W170" s="205">
        <v>3</v>
      </c>
      <c r="X170" s="205">
        <v>3</v>
      </c>
      <c r="Y170" s="205">
        <v>0</v>
      </c>
      <c r="Z170" s="205">
        <v>5</v>
      </c>
      <c r="AA170" s="205">
        <v>3</v>
      </c>
      <c r="AB170" s="205">
        <v>0</v>
      </c>
      <c r="AC170" s="205">
        <v>2</v>
      </c>
      <c r="AD170" s="205">
        <v>1</v>
      </c>
      <c r="AE170" s="205">
        <v>0</v>
      </c>
      <c r="AF170" s="205">
        <v>6</v>
      </c>
      <c r="AG170" s="205">
        <v>3</v>
      </c>
      <c r="AH170" s="205">
        <v>0</v>
      </c>
      <c r="AI170" s="205">
        <v>3</v>
      </c>
      <c r="AJ170" s="205">
        <v>2</v>
      </c>
      <c r="AK170" s="205">
        <v>0</v>
      </c>
      <c r="AL170" s="205">
        <v>3</v>
      </c>
      <c r="AM170" s="205">
        <v>2</v>
      </c>
      <c r="AN170" s="205">
        <v>0</v>
      </c>
      <c r="AO170" s="205">
        <v>1</v>
      </c>
      <c r="AP170" s="205">
        <v>0</v>
      </c>
      <c r="AQ170" s="205">
        <v>0</v>
      </c>
      <c r="AR170" s="205">
        <v>2</v>
      </c>
      <c r="AS170" s="205">
        <v>2</v>
      </c>
      <c r="AT170" s="205">
        <v>0</v>
      </c>
      <c r="AU170" s="205">
        <v>0</v>
      </c>
      <c r="AV170" s="205">
        <v>0</v>
      </c>
      <c r="AW170" s="205">
        <v>0</v>
      </c>
      <c r="AX170" s="205">
        <v>3</v>
      </c>
      <c r="AY170" s="205">
        <v>1</v>
      </c>
      <c r="AZ170" s="205">
        <v>0</v>
      </c>
      <c r="BA170" s="205">
        <v>5</v>
      </c>
      <c r="BB170" s="205">
        <v>4</v>
      </c>
      <c r="BC170" s="205">
        <v>0</v>
      </c>
      <c r="BD170" s="205">
        <v>5</v>
      </c>
      <c r="BE170" s="205">
        <v>2</v>
      </c>
      <c r="BF170" s="205">
        <v>0</v>
      </c>
      <c r="BG170" s="205">
        <v>0</v>
      </c>
      <c r="BH170" s="205">
        <v>0</v>
      </c>
      <c r="BI170" s="205">
        <v>0</v>
      </c>
      <c r="BJ170" s="205"/>
      <c r="BK170" s="205"/>
      <c r="BL170" s="205"/>
      <c r="BM170" s="205"/>
      <c r="BN170" s="205"/>
      <c r="BO170" s="204"/>
      <c r="BP170" s="197"/>
      <c r="BQ170" s="197"/>
      <c r="BR170" s="197"/>
      <c r="BS170" s="197"/>
      <c r="BT170" s="197"/>
      <c r="BU170" s="197"/>
      <c r="BV170" s="197"/>
      <c r="BW170" s="197"/>
      <c r="BX170" s="197"/>
      <c r="BY170" s="197"/>
      <c r="BZ170" s="197"/>
      <c r="CA170" s="197"/>
      <c r="CB170" s="197"/>
      <c r="CC170" s="197"/>
      <c r="CD170" s="197"/>
      <c r="CE170" s="197"/>
      <c r="CF170" s="197"/>
      <c r="CG170" s="197"/>
      <c r="CH170" s="197"/>
      <c r="CI170" s="197"/>
      <c r="CJ170" s="197"/>
      <c r="CK170" s="197"/>
      <c r="CL170" s="197"/>
      <c r="CM170" s="197"/>
      <c r="CN170" s="197"/>
      <c r="CO170" s="197"/>
      <c r="CP170" s="197"/>
      <c r="CQ170" s="197"/>
      <c r="CR170" s="197"/>
      <c r="CS170" s="197"/>
      <c r="CT170" s="197"/>
      <c r="CU170" s="197"/>
      <c r="CV170" s="197"/>
      <c r="CW170" s="197"/>
      <c r="CX170" s="197"/>
      <c r="CY170" s="197"/>
      <c r="CZ170" s="197"/>
      <c r="DA170" s="197"/>
      <c r="DB170" s="197"/>
      <c r="DC170" s="197"/>
      <c r="DD170" s="197"/>
      <c r="DE170" s="197"/>
      <c r="DF170" s="197"/>
      <c r="DG170" s="197"/>
      <c r="DH170" s="197"/>
      <c r="DI170" s="197"/>
      <c r="DJ170" s="197"/>
      <c r="DK170" s="197"/>
      <c r="DL170" s="197"/>
      <c r="DM170" s="197"/>
      <c r="DN170" s="197"/>
      <c r="DO170" s="197"/>
      <c r="DP170" s="197"/>
      <c r="DQ170" s="197"/>
      <c r="DR170" s="197"/>
      <c r="DS170" s="197"/>
      <c r="DT170" s="197"/>
      <c r="DU170" s="197"/>
      <c r="DV170" s="197"/>
      <c r="DW170" s="197"/>
      <c r="DX170" s="197"/>
      <c r="DY170" s="197"/>
      <c r="DZ170" s="197"/>
      <c r="EA170" s="197"/>
      <c r="EB170" s="197"/>
      <c r="EC170" s="197"/>
      <c r="ED170" s="197"/>
      <c r="EE170" s="197"/>
      <c r="EF170" s="197"/>
      <c r="EG170" s="197"/>
      <c r="EH170" s="197"/>
      <c r="EI170" s="197"/>
      <c r="EJ170" s="197"/>
      <c r="EK170" s="197"/>
      <c r="EL170" s="197"/>
      <c r="EM170" s="197"/>
      <c r="EN170" s="197"/>
      <c r="EO170" s="197"/>
      <c r="EP170" s="197"/>
      <c r="EQ170" s="197"/>
      <c r="ER170" s="197"/>
      <c r="ES170" s="197"/>
      <c r="ET170" s="197"/>
      <c r="EU170" s="197"/>
      <c r="EV170" s="197"/>
      <c r="EW170" s="197"/>
      <c r="EX170" s="197"/>
      <c r="EY170" s="197"/>
      <c r="EZ170" s="197"/>
      <c r="FA170" s="197"/>
      <c r="FB170" s="197"/>
      <c r="FC170" s="197"/>
      <c r="FD170" s="197"/>
      <c r="FE170" s="197"/>
      <c r="FF170" s="197"/>
      <c r="FG170" s="197"/>
      <c r="FH170" s="197"/>
      <c r="FI170" s="197"/>
      <c r="FJ170" s="197"/>
      <c r="FK170" s="197"/>
      <c r="FL170" s="197"/>
      <c r="FM170" s="197"/>
      <c r="FN170" s="197"/>
      <c r="FO170" s="197"/>
      <c r="FP170" s="197"/>
      <c r="FQ170" s="197"/>
      <c r="FR170" s="197"/>
      <c r="FS170" s="197"/>
      <c r="FT170" s="197"/>
      <c r="FU170" s="197"/>
      <c r="FV170" s="197"/>
      <c r="FW170" s="197"/>
      <c r="FX170" s="197"/>
      <c r="FY170" s="197"/>
      <c r="FZ170" s="197"/>
      <c r="GA170" s="197"/>
      <c r="GB170" s="197"/>
      <c r="GC170" s="197"/>
      <c r="GD170" s="197"/>
      <c r="GE170" s="197"/>
      <c r="GF170" s="197"/>
      <c r="GG170" s="197"/>
      <c r="GH170" s="197"/>
      <c r="GI170" s="197"/>
      <c r="GJ170" s="197"/>
      <c r="GK170" s="197"/>
      <c r="GL170" s="197"/>
      <c r="GM170" s="197"/>
      <c r="GN170" s="197"/>
      <c r="GO170" s="197"/>
      <c r="GP170" s="197"/>
      <c r="GQ170" s="197"/>
      <c r="GR170" s="197"/>
      <c r="GS170" s="197"/>
      <c r="GT170" s="197"/>
      <c r="GU170" s="197"/>
      <c r="GV170" s="197"/>
      <c r="GW170" s="197"/>
      <c r="GX170" s="197"/>
      <c r="GY170" s="197"/>
      <c r="GZ170" s="197"/>
      <c r="HA170" s="197"/>
      <c r="HB170" s="197"/>
      <c r="HC170" s="197"/>
      <c r="HD170" s="197"/>
      <c r="HE170" s="197"/>
      <c r="HF170" s="197"/>
      <c r="HG170" s="197"/>
      <c r="HH170" s="197"/>
      <c r="HI170" s="197"/>
      <c r="HJ170" s="197"/>
      <c r="HK170" s="197"/>
      <c r="HL170" s="197"/>
      <c r="HM170" s="197"/>
      <c r="HN170" s="197"/>
      <c r="HO170" s="197"/>
      <c r="HP170" s="197"/>
      <c r="HQ170" s="197"/>
      <c r="HR170" s="197"/>
      <c r="HS170" s="197"/>
      <c r="HT170" s="197"/>
      <c r="HU170" s="197"/>
      <c r="HV170" s="197"/>
      <c r="HW170" s="197"/>
      <c r="HX170" s="197"/>
      <c r="HY170" s="197"/>
      <c r="HZ170" s="197"/>
      <c r="IA170" s="197"/>
      <c r="IB170" s="197"/>
      <c r="IC170" s="197"/>
      <c r="ID170" s="197"/>
      <c r="IE170" s="197"/>
      <c r="IF170" s="197"/>
      <c r="IG170" s="197"/>
      <c r="IH170" s="197"/>
      <c r="II170" s="197"/>
      <c r="IJ170" s="197"/>
      <c r="IK170" s="197"/>
      <c r="IL170" s="197"/>
      <c r="IM170" s="197"/>
      <c r="IN170" s="197"/>
      <c r="IO170" s="197"/>
      <c r="IP170" s="197"/>
      <c r="IQ170" s="197"/>
      <c r="IR170" s="197"/>
      <c r="IS170" s="197"/>
      <c r="IT170" s="197"/>
      <c r="IU170" s="197"/>
      <c r="IV170" s="197"/>
      <c r="IW170" s="197"/>
    </row>
    <row r="171" spans="1:257">
      <c r="A171" s="208">
        <v>14</v>
      </c>
      <c r="B171" s="205" t="s">
        <v>899</v>
      </c>
      <c r="C171" s="205" t="str">
        <f t="shared" si="54"/>
        <v>TRAVIS SIMMONS</v>
      </c>
      <c r="D171" s="205">
        <v>3</v>
      </c>
      <c r="E171" s="209">
        <v>103</v>
      </c>
      <c r="F171" s="209">
        <v>46</v>
      </c>
      <c r="G171" s="209">
        <v>0</v>
      </c>
      <c r="H171" s="206" t="e">
        <f>F172/E172</f>
        <v>#DIV/0!</v>
      </c>
      <c r="I171" s="207"/>
      <c r="J171" s="205">
        <f t="shared" si="56"/>
        <v>38</v>
      </c>
      <c r="K171" s="205">
        <f t="shared" si="57"/>
        <v>18</v>
      </c>
      <c r="L171" s="205">
        <f t="shared" si="58"/>
        <v>0</v>
      </c>
      <c r="M171" s="206">
        <f t="shared" si="59"/>
        <v>0.47368421052631576</v>
      </c>
      <c r="N171" s="205">
        <v>0</v>
      </c>
      <c r="O171" s="205">
        <v>0</v>
      </c>
      <c r="P171" s="205">
        <v>0</v>
      </c>
      <c r="Q171" s="205">
        <v>3</v>
      </c>
      <c r="R171" s="205">
        <v>2</v>
      </c>
      <c r="S171" s="205">
        <v>0</v>
      </c>
      <c r="T171" s="205">
        <v>3</v>
      </c>
      <c r="U171" s="205">
        <v>1</v>
      </c>
      <c r="V171" s="205">
        <v>0</v>
      </c>
      <c r="W171" s="205">
        <v>3</v>
      </c>
      <c r="X171" s="205">
        <v>2</v>
      </c>
      <c r="Y171" s="205">
        <v>0</v>
      </c>
      <c r="Z171" s="205">
        <v>2</v>
      </c>
      <c r="AA171" s="205">
        <v>1</v>
      </c>
      <c r="AB171" s="205">
        <v>0</v>
      </c>
      <c r="AC171" s="205">
        <v>3</v>
      </c>
      <c r="AD171" s="205">
        <v>2</v>
      </c>
      <c r="AE171" s="205">
        <v>0</v>
      </c>
      <c r="AF171" s="205">
        <v>7</v>
      </c>
      <c r="AG171" s="205">
        <v>2</v>
      </c>
      <c r="AH171" s="205">
        <v>0</v>
      </c>
      <c r="AI171" s="205">
        <v>3</v>
      </c>
      <c r="AJ171" s="205">
        <v>2</v>
      </c>
      <c r="AK171" s="205">
        <v>0</v>
      </c>
      <c r="AL171" s="205">
        <v>2</v>
      </c>
      <c r="AM171" s="205">
        <v>1</v>
      </c>
      <c r="AN171" s="205">
        <v>0</v>
      </c>
      <c r="AO171" s="205">
        <v>3</v>
      </c>
      <c r="AP171" s="205">
        <v>2</v>
      </c>
      <c r="AQ171" s="205">
        <v>0</v>
      </c>
      <c r="AR171" s="205">
        <v>2</v>
      </c>
      <c r="AS171" s="205">
        <v>1</v>
      </c>
      <c r="AT171" s="205">
        <v>0</v>
      </c>
      <c r="AU171" s="205">
        <v>2</v>
      </c>
      <c r="AV171" s="205">
        <v>0</v>
      </c>
      <c r="AW171" s="205">
        <v>0</v>
      </c>
      <c r="AX171" s="205">
        <v>0</v>
      </c>
      <c r="AY171" s="205">
        <v>0</v>
      </c>
      <c r="AZ171" s="205">
        <v>0</v>
      </c>
      <c r="BA171" s="205">
        <v>1</v>
      </c>
      <c r="BB171" s="205">
        <v>1</v>
      </c>
      <c r="BC171" s="205">
        <v>0</v>
      </c>
      <c r="BD171" s="205">
        <v>1</v>
      </c>
      <c r="BE171" s="205">
        <v>1</v>
      </c>
      <c r="BF171" s="205">
        <v>0</v>
      </c>
      <c r="BG171" s="205">
        <v>3</v>
      </c>
      <c r="BH171" s="205">
        <v>0</v>
      </c>
      <c r="BI171" s="205">
        <v>0</v>
      </c>
      <c r="BJ171" s="205"/>
      <c r="BK171" s="205"/>
      <c r="BL171" s="205"/>
      <c r="BM171" s="205"/>
      <c r="BN171" s="205"/>
      <c r="BO171" s="204"/>
      <c r="BP171" s="197"/>
      <c r="BQ171" s="197"/>
      <c r="BR171" s="197"/>
      <c r="BS171" s="197"/>
      <c r="BT171" s="197"/>
      <c r="BU171" s="197"/>
      <c r="BV171" s="197"/>
      <c r="BW171" s="197"/>
      <c r="BX171" s="197"/>
      <c r="BY171" s="197"/>
      <c r="BZ171" s="197"/>
      <c r="CA171" s="197"/>
      <c r="CB171" s="197"/>
      <c r="CC171" s="197"/>
      <c r="CD171" s="197"/>
      <c r="CE171" s="197"/>
      <c r="CF171" s="197"/>
      <c r="CG171" s="197"/>
      <c r="CH171" s="197"/>
      <c r="CI171" s="197"/>
      <c r="CJ171" s="197"/>
      <c r="CK171" s="197"/>
      <c r="CL171" s="197"/>
      <c r="CM171" s="197"/>
      <c r="CN171" s="197"/>
      <c r="CO171" s="197"/>
      <c r="CP171" s="197"/>
      <c r="CQ171" s="197"/>
      <c r="CR171" s="197"/>
      <c r="CS171" s="197"/>
      <c r="CT171" s="197"/>
      <c r="CU171" s="197"/>
      <c r="CV171" s="197"/>
      <c r="CW171" s="197"/>
      <c r="CX171" s="197"/>
      <c r="CY171" s="197"/>
      <c r="CZ171" s="197"/>
      <c r="DA171" s="197"/>
      <c r="DB171" s="197"/>
      <c r="DC171" s="197"/>
      <c r="DD171" s="197"/>
      <c r="DE171" s="197"/>
      <c r="DF171" s="197"/>
      <c r="DG171" s="197"/>
      <c r="DH171" s="197"/>
      <c r="DI171" s="197"/>
      <c r="DJ171" s="197"/>
      <c r="DK171" s="197"/>
      <c r="DL171" s="197"/>
      <c r="DM171" s="197"/>
      <c r="DN171" s="197"/>
      <c r="DO171" s="197"/>
      <c r="DP171" s="197"/>
      <c r="DQ171" s="197"/>
      <c r="DR171" s="197"/>
      <c r="DS171" s="197"/>
      <c r="DT171" s="197"/>
      <c r="DU171" s="197"/>
      <c r="DV171" s="197"/>
      <c r="DW171" s="197"/>
      <c r="DX171" s="197"/>
      <c r="DY171" s="197"/>
      <c r="DZ171" s="197"/>
      <c r="EA171" s="197"/>
      <c r="EB171" s="197"/>
      <c r="EC171" s="197"/>
      <c r="ED171" s="197"/>
      <c r="EE171" s="197"/>
      <c r="EF171" s="197"/>
      <c r="EG171" s="197"/>
      <c r="EH171" s="197"/>
      <c r="EI171" s="197"/>
      <c r="EJ171" s="197"/>
      <c r="EK171" s="197"/>
      <c r="EL171" s="197"/>
      <c r="EM171" s="197"/>
      <c r="EN171" s="197"/>
      <c r="EO171" s="197"/>
      <c r="EP171" s="197"/>
      <c r="EQ171" s="197"/>
      <c r="ER171" s="197"/>
      <c r="ES171" s="197"/>
      <c r="ET171" s="197"/>
      <c r="EU171" s="197"/>
      <c r="EV171" s="197"/>
      <c r="EW171" s="197"/>
      <c r="EX171" s="197"/>
      <c r="EY171" s="197"/>
      <c r="EZ171" s="197"/>
      <c r="FA171" s="197"/>
      <c r="FB171" s="197"/>
      <c r="FC171" s="197"/>
      <c r="FD171" s="197"/>
      <c r="FE171" s="197"/>
      <c r="FF171" s="197"/>
      <c r="FG171" s="197"/>
      <c r="FH171" s="197"/>
      <c r="FI171" s="197"/>
      <c r="FJ171" s="197"/>
      <c r="FK171" s="197"/>
      <c r="FL171" s="197"/>
      <c r="FM171" s="197"/>
      <c r="FN171" s="197"/>
      <c r="FO171" s="197"/>
      <c r="FP171" s="197"/>
      <c r="FQ171" s="197"/>
      <c r="FR171" s="197"/>
      <c r="FS171" s="197"/>
      <c r="FT171" s="197"/>
      <c r="FU171" s="197"/>
      <c r="FV171" s="197"/>
      <c r="FW171" s="197"/>
      <c r="FX171" s="197"/>
      <c r="FY171" s="197"/>
      <c r="FZ171" s="197"/>
      <c r="GA171" s="197"/>
      <c r="GB171" s="197"/>
      <c r="GC171" s="197"/>
      <c r="GD171" s="197"/>
      <c r="GE171" s="197"/>
      <c r="GF171" s="197"/>
      <c r="GG171" s="197"/>
      <c r="GH171" s="197"/>
      <c r="GI171" s="197"/>
      <c r="GJ171" s="197"/>
      <c r="GK171" s="197"/>
      <c r="GL171" s="197"/>
      <c r="GM171" s="197"/>
      <c r="GN171" s="197"/>
      <c r="GO171" s="197"/>
      <c r="GP171" s="197"/>
      <c r="GQ171" s="197"/>
      <c r="GR171" s="197"/>
      <c r="GS171" s="197"/>
      <c r="GT171" s="197"/>
      <c r="GU171" s="197"/>
      <c r="GV171" s="197"/>
      <c r="GW171" s="197"/>
      <c r="GX171" s="197"/>
      <c r="GY171" s="197"/>
      <c r="GZ171" s="197"/>
      <c r="HA171" s="197"/>
      <c r="HB171" s="197"/>
      <c r="HC171" s="197"/>
      <c r="HD171" s="197"/>
      <c r="HE171" s="197"/>
      <c r="HF171" s="197"/>
      <c r="HG171" s="197"/>
      <c r="HH171" s="197"/>
      <c r="HI171" s="197"/>
      <c r="HJ171" s="197"/>
      <c r="HK171" s="197"/>
      <c r="HL171" s="197"/>
      <c r="HM171" s="197"/>
      <c r="HN171" s="197"/>
      <c r="HO171" s="197"/>
      <c r="HP171" s="197"/>
      <c r="HQ171" s="197"/>
      <c r="HR171" s="197"/>
      <c r="HS171" s="197"/>
      <c r="HT171" s="197"/>
      <c r="HU171" s="197"/>
      <c r="HV171" s="197"/>
      <c r="HW171" s="197"/>
      <c r="HX171" s="197"/>
      <c r="HY171" s="197"/>
      <c r="HZ171" s="197"/>
      <c r="IA171" s="197"/>
      <c r="IB171" s="197"/>
      <c r="IC171" s="197"/>
      <c r="ID171" s="197"/>
      <c r="IE171" s="197"/>
      <c r="IF171" s="197"/>
      <c r="IG171" s="197"/>
      <c r="IH171" s="197"/>
      <c r="II171" s="197"/>
      <c r="IJ171" s="197"/>
      <c r="IK171" s="197"/>
      <c r="IL171" s="197"/>
      <c r="IM171" s="197"/>
      <c r="IN171" s="197"/>
      <c r="IO171" s="197"/>
      <c r="IP171" s="197"/>
      <c r="IQ171" s="197"/>
      <c r="IR171" s="197"/>
      <c r="IS171" s="197"/>
      <c r="IT171" s="197"/>
      <c r="IU171" s="197"/>
      <c r="IV171" s="197"/>
      <c r="IW171" s="197"/>
    </row>
    <row r="172" spans="1:257">
      <c r="A172" s="218"/>
      <c r="B172" s="207"/>
      <c r="C172" s="207"/>
      <c r="D172" s="207"/>
      <c r="E172" s="207"/>
      <c r="F172" s="207"/>
      <c r="G172" s="207"/>
      <c r="H172" s="217"/>
      <c r="I172" s="207"/>
      <c r="J172" s="207"/>
      <c r="K172" s="207"/>
      <c r="L172" s="207"/>
      <c r="M172" s="21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  <c r="BI172" s="207"/>
      <c r="BJ172" s="207"/>
      <c r="BK172" s="207"/>
      <c r="BL172" s="207"/>
      <c r="BM172" s="207"/>
      <c r="BN172" s="207"/>
      <c r="BO172" s="216"/>
      <c r="BP172" s="200"/>
      <c r="BQ172" s="197"/>
      <c r="BR172" s="197"/>
      <c r="BS172" s="197"/>
      <c r="BT172" s="197"/>
      <c r="BU172" s="197"/>
      <c r="BV172" s="197"/>
      <c r="BW172" s="197"/>
      <c r="BX172" s="197"/>
      <c r="BY172" s="197"/>
      <c r="BZ172" s="197"/>
      <c r="CA172" s="197"/>
      <c r="CB172" s="197"/>
      <c r="CC172" s="197"/>
      <c r="CD172" s="197"/>
      <c r="CE172" s="197"/>
      <c r="CF172" s="197"/>
      <c r="CG172" s="197"/>
      <c r="CH172" s="197"/>
      <c r="CI172" s="197"/>
      <c r="CJ172" s="197"/>
      <c r="CK172" s="197"/>
      <c r="CL172" s="197"/>
      <c r="CM172" s="197"/>
      <c r="CN172" s="197"/>
      <c r="CO172" s="197"/>
      <c r="CP172" s="197"/>
      <c r="CQ172" s="197"/>
      <c r="CR172" s="197"/>
      <c r="CS172" s="197"/>
      <c r="CT172" s="197"/>
      <c r="CU172" s="197"/>
      <c r="CV172" s="197"/>
      <c r="CW172" s="197"/>
      <c r="CX172" s="197"/>
      <c r="CY172" s="197"/>
      <c r="CZ172" s="197"/>
      <c r="DA172" s="197"/>
      <c r="DB172" s="197"/>
      <c r="DC172" s="197"/>
      <c r="DD172" s="197"/>
      <c r="DE172" s="197"/>
      <c r="DF172" s="197"/>
      <c r="DG172" s="197"/>
      <c r="DH172" s="197"/>
      <c r="DI172" s="197"/>
      <c r="DJ172" s="197"/>
      <c r="DK172" s="197"/>
      <c r="DL172" s="197"/>
      <c r="DM172" s="197"/>
      <c r="DN172" s="197"/>
      <c r="DO172" s="197"/>
      <c r="DP172" s="197"/>
      <c r="DQ172" s="197"/>
      <c r="DR172" s="197"/>
      <c r="DS172" s="197"/>
      <c r="DT172" s="197"/>
      <c r="DU172" s="197"/>
      <c r="DV172" s="197"/>
      <c r="DW172" s="197"/>
      <c r="DX172" s="197"/>
      <c r="DY172" s="197"/>
      <c r="DZ172" s="197"/>
      <c r="EA172" s="197"/>
      <c r="EB172" s="197"/>
      <c r="EC172" s="197"/>
      <c r="ED172" s="197"/>
      <c r="EE172" s="197"/>
      <c r="EF172" s="197"/>
      <c r="EG172" s="197"/>
      <c r="EH172" s="197"/>
      <c r="EI172" s="197"/>
      <c r="EJ172" s="197"/>
      <c r="EK172" s="197"/>
      <c r="EL172" s="197"/>
      <c r="EM172" s="197"/>
      <c r="EN172" s="197"/>
      <c r="EO172" s="197"/>
      <c r="EP172" s="197"/>
      <c r="EQ172" s="197"/>
      <c r="ER172" s="197"/>
      <c r="ES172" s="197"/>
      <c r="ET172" s="197"/>
      <c r="EU172" s="197"/>
      <c r="EV172" s="197"/>
      <c r="EW172" s="197"/>
      <c r="EX172" s="197"/>
      <c r="EY172" s="197"/>
      <c r="EZ172" s="197"/>
      <c r="FA172" s="197"/>
      <c r="FB172" s="197"/>
      <c r="FC172" s="197"/>
      <c r="FD172" s="197"/>
      <c r="FE172" s="197"/>
      <c r="FF172" s="197"/>
      <c r="FG172" s="197"/>
      <c r="FH172" s="197"/>
      <c r="FI172" s="197"/>
      <c r="FJ172" s="197"/>
      <c r="FK172" s="197"/>
      <c r="FL172" s="197"/>
      <c r="FM172" s="197"/>
      <c r="FN172" s="197"/>
      <c r="FO172" s="197"/>
      <c r="FP172" s="197"/>
      <c r="FQ172" s="197"/>
      <c r="FR172" s="197"/>
      <c r="FS172" s="197"/>
      <c r="FT172" s="197"/>
      <c r="FU172" s="197"/>
      <c r="FV172" s="197"/>
      <c r="FW172" s="197"/>
      <c r="FX172" s="197"/>
      <c r="FY172" s="197"/>
      <c r="FZ172" s="197"/>
      <c r="GA172" s="197"/>
      <c r="GB172" s="197"/>
      <c r="GC172" s="197"/>
      <c r="GD172" s="197"/>
      <c r="GE172" s="197"/>
      <c r="GF172" s="197"/>
      <c r="GG172" s="197"/>
      <c r="GH172" s="197"/>
      <c r="GI172" s="197"/>
      <c r="GJ172" s="197"/>
      <c r="GK172" s="197"/>
      <c r="GL172" s="197"/>
      <c r="GM172" s="197"/>
      <c r="GN172" s="197"/>
      <c r="GO172" s="197"/>
      <c r="GP172" s="197"/>
      <c r="GQ172" s="197"/>
      <c r="GR172" s="197"/>
      <c r="GS172" s="197"/>
      <c r="GT172" s="197"/>
      <c r="GU172" s="197"/>
      <c r="GV172" s="197"/>
      <c r="GW172" s="197"/>
      <c r="GX172" s="197"/>
      <c r="GY172" s="197"/>
      <c r="GZ172" s="197"/>
      <c r="HA172" s="197"/>
      <c r="HB172" s="197"/>
      <c r="HC172" s="197"/>
      <c r="HD172" s="197"/>
      <c r="HE172" s="197"/>
      <c r="HF172" s="197"/>
      <c r="HG172" s="197"/>
      <c r="HH172" s="197"/>
      <c r="HI172" s="197"/>
      <c r="HJ172" s="197"/>
      <c r="HK172" s="197"/>
      <c r="HL172" s="197"/>
      <c r="HM172" s="197"/>
      <c r="HN172" s="197"/>
      <c r="HO172" s="197"/>
      <c r="HP172" s="197"/>
      <c r="HQ172" s="197"/>
      <c r="HR172" s="197"/>
      <c r="HS172" s="197"/>
      <c r="HT172" s="197"/>
      <c r="HU172" s="197"/>
      <c r="HV172" s="197"/>
      <c r="HW172" s="197"/>
      <c r="HX172" s="197"/>
      <c r="HY172" s="197"/>
      <c r="HZ172" s="197"/>
      <c r="IA172" s="197"/>
      <c r="IB172" s="197"/>
      <c r="IC172" s="197"/>
      <c r="ID172" s="197"/>
      <c r="IE172" s="197"/>
      <c r="IF172" s="197"/>
      <c r="IG172" s="197"/>
      <c r="IH172" s="197"/>
      <c r="II172" s="197"/>
      <c r="IJ172" s="197"/>
      <c r="IK172" s="197"/>
      <c r="IL172" s="197"/>
      <c r="IM172" s="197"/>
      <c r="IN172" s="197"/>
      <c r="IO172" s="197"/>
      <c r="IP172" s="197"/>
      <c r="IQ172" s="197"/>
      <c r="IR172" s="197"/>
      <c r="IS172" s="197"/>
      <c r="IT172" s="197"/>
      <c r="IU172" s="197"/>
      <c r="IV172" s="197"/>
      <c r="IW172" s="197"/>
    </row>
    <row r="173" spans="1:257">
      <c r="A173" s="215">
        <v>11</v>
      </c>
      <c r="B173" s="214" t="s">
        <v>1056</v>
      </c>
      <c r="C173" s="214"/>
      <c r="D173" s="205" t="s">
        <v>677</v>
      </c>
      <c r="E173" s="205" t="s">
        <v>268</v>
      </c>
      <c r="F173" s="205" t="s">
        <v>267</v>
      </c>
      <c r="G173" s="205" t="s">
        <v>266</v>
      </c>
      <c r="H173" s="206" t="s">
        <v>265</v>
      </c>
      <c r="I173" s="207"/>
      <c r="J173" s="205" t="s">
        <v>268</v>
      </c>
      <c r="K173" s="205" t="s">
        <v>267</v>
      </c>
      <c r="L173" s="205" t="s">
        <v>266</v>
      </c>
      <c r="M173" s="206" t="s">
        <v>265</v>
      </c>
      <c r="N173" s="205" t="s">
        <v>268</v>
      </c>
      <c r="O173" s="205" t="s">
        <v>267</v>
      </c>
      <c r="P173" s="205" t="s">
        <v>266</v>
      </c>
      <c r="Q173" s="205" t="s">
        <v>268</v>
      </c>
      <c r="R173" s="205" t="s">
        <v>267</v>
      </c>
      <c r="S173" s="205" t="s">
        <v>266</v>
      </c>
      <c r="T173" s="205" t="s">
        <v>268</v>
      </c>
      <c r="U173" s="205" t="s">
        <v>267</v>
      </c>
      <c r="V173" s="205" t="s">
        <v>266</v>
      </c>
      <c r="W173" s="205" t="s">
        <v>268</v>
      </c>
      <c r="X173" s="205" t="s">
        <v>267</v>
      </c>
      <c r="Y173" s="205" t="s">
        <v>266</v>
      </c>
      <c r="Z173" s="205" t="s">
        <v>268</v>
      </c>
      <c r="AA173" s="205" t="s">
        <v>267</v>
      </c>
      <c r="AB173" s="205" t="s">
        <v>266</v>
      </c>
      <c r="AC173" s="205" t="s">
        <v>268</v>
      </c>
      <c r="AD173" s="205" t="s">
        <v>267</v>
      </c>
      <c r="AE173" s="205" t="s">
        <v>266</v>
      </c>
      <c r="AF173" s="205" t="s">
        <v>268</v>
      </c>
      <c r="AG173" s="205" t="s">
        <v>267</v>
      </c>
      <c r="AH173" s="205" t="s">
        <v>266</v>
      </c>
      <c r="AI173" s="205" t="s">
        <v>268</v>
      </c>
      <c r="AJ173" s="205" t="s">
        <v>267</v>
      </c>
      <c r="AK173" s="205" t="s">
        <v>266</v>
      </c>
      <c r="AL173" s="205" t="s">
        <v>268</v>
      </c>
      <c r="AM173" s="205" t="s">
        <v>267</v>
      </c>
      <c r="AN173" s="205" t="s">
        <v>266</v>
      </c>
      <c r="AO173" s="205" t="s">
        <v>268</v>
      </c>
      <c r="AP173" s="205" t="s">
        <v>267</v>
      </c>
      <c r="AQ173" s="205" t="s">
        <v>266</v>
      </c>
      <c r="AR173" s="205" t="s">
        <v>268</v>
      </c>
      <c r="AS173" s="205" t="s">
        <v>267</v>
      </c>
      <c r="AT173" s="205" t="s">
        <v>266</v>
      </c>
      <c r="AU173" s="205" t="s">
        <v>268</v>
      </c>
      <c r="AV173" s="205" t="s">
        <v>267</v>
      </c>
      <c r="AW173" s="205" t="s">
        <v>266</v>
      </c>
      <c r="AX173" s="205" t="s">
        <v>268</v>
      </c>
      <c r="AY173" s="205" t="s">
        <v>267</v>
      </c>
      <c r="AZ173" s="205" t="s">
        <v>266</v>
      </c>
      <c r="BA173" s="205" t="s">
        <v>268</v>
      </c>
      <c r="BB173" s="205" t="s">
        <v>267</v>
      </c>
      <c r="BC173" s="205" t="s">
        <v>266</v>
      </c>
      <c r="BD173" s="205" t="s">
        <v>268</v>
      </c>
      <c r="BE173" s="205" t="s">
        <v>267</v>
      </c>
      <c r="BF173" s="205" t="s">
        <v>266</v>
      </c>
      <c r="BG173" s="205" t="s">
        <v>268</v>
      </c>
      <c r="BH173" s="205" t="s">
        <v>267</v>
      </c>
      <c r="BI173" s="205" t="s">
        <v>266</v>
      </c>
      <c r="BJ173" s="205" t="s">
        <v>268</v>
      </c>
      <c r="BK173" s="205" t="s">
        <v>267</v>
      </c>
      <c r="BL173" s="205" t="s">
        <v>266</v>
      </c>
      <c r="BM173" s="205" t="s">
        <v>268</v>
      </c>
      <c r="BN173" s="205" t="s">
        <v>267</v>
      </c>
      <c r="BO173" s="204" t="s">
        <v>266</v>
      </c>
      <c r="BP173" s="197"/>
      <c r="BQ173" s="197"/>
      <c r="BR173" s="197"/>
      <c r="BS173" s="197"/>
      <c r="BT173" s="197"/>
      <c r="BU173" s="197"/>
      <c r="BV173" s="197"/>
      <c r="BW173" s="197"/>
      <c r="BX173" s="197"/>
      <c r="BY173" s="197"/>
      <c r="BZ173" s="197"/>
      <c r="CA173" s="197"/>
      <c r="CB173" s="197"/>
      <c r="CC173" s="197"/>
      <c r="CD173" s="197"/>
      <c r="CE173" s="197"/>
      <c r="CF173" s="197"/>
      <c r="CG173" s="197"/>
      <c r="CH173" s="197"/>
      <c r="CI173" s="197"/>
      <c r="CJ173" s="197"/>
      <c r="CK173" s="197"/>
      <c r="CL173" s="197"/>
      <c r="CM173" s="197"/>
      <c r="CN173" s="197"/>
      <c r="CO173" s="197"/>
      <c r="CP173" s="197"/>
      <c r="CQ173" s="197"/>
      <c r="CR173" s="197"/>
      <c r="CS173" s="197"/>
      <c r="CT173" s="197"/>
      <c r="CU173" s="197"/>
      <c r="CV173" s="197"/>
      <c r="CW173" s="197"/>
      <c r="CX173" s="197"/>
      <c r="CY173" s="197"/>
      <c r="CZ173" s="197"/>
      <c r="DA173" s="197"/>
      <c r="DB173" s="197"/>
      <c r="DC173" s="197"/>
      <c r="DD173" s="197"/>
      <c r="DE173" s="197"/>
      <c r="DF173" s="197"/>
      <c r="DG173" s="197"/>
      <c r="DH173" s="197"/>
      <c r="DI173" s="197"/>
      <c r="DJ173" s="197"/>
      <c r="DK173" s="197"/>
      <c r="DL173" s="197"/>
      <c r="DM173" s="197"/>
      <c r="DN173" s="197"/>
      <c r="DO173" s="197"/>
      <c r="DP173" s="197"/>
      <c r="DQ173" s="197"/>
      <c r="DR173" s="197"/>
      <c r="DS173" s="197"/>
      <c r="DT173" s="197"/>
      <c r="DU173" s="197"/>
      <c r="DV173" s="197"/>
      <c r="DW173" s="197"/>
      <c r="DX173" s="197"/>
      <c r="DY173" s="197"/>
      <c r="DZ173" s="197"/>
      <c r="EA173" s="197"/>
      <c r="EB173" s="197"/>
      <c r="EC173" s="197"/>
      <c r="ED173" s="197"/>
      <c r="EE173" s="197"/>
      <c r="EF173" s="197"/>
      <c r="EG173" s="197"/>
      <c r="EH173" s="197"/>
      <c r="EI173" s="197"/>
      <c r="EJ173" s="197"/>
      <c r="EK173" s="197"/>
      <c r="EL173" s="197"/>
      <c r="EM173" s="197"/>
      <c r="EN173" s="197"/>
      <c r="EO173" s="197"/>
      <c r="EP173" s="197"/>
      <c r="EQ173" s="197"/>
      <c r="ER173" s="197"/>
      <c r="ES173" s="197"/>
      <c r="ET173" s="197"/>
      <c r="EU173" s="197"/>
      <c r="EV173" s="197"/>
      <c r="EW173" s="197"/>
      <c r="EX173" s="197"/>
      <c r="EY173" s="197"/>
      <c r="EZ173" s="197"/>
      <c r="FA173" s="197"/>
      <c r="FB173" s="197"/>
      <c r="FC173" s="197"/>
      <c r="FD173" s="197"/>
      <c r="FE173" s="197"/>
      <c r="FF173" s="197"/>
      <c r="FG173" s="197"/>
      <c r="FH173" s="197"/>
      <c r="FI173" s="197"/>
      <c r="FJ173" s="197"/>
      <c r="FK173" s="197"/>
      <c r="FL173" s="197"/>
      <c r="FM173" s="197"/>
      <c r="FN173" s="197"/>
      <c r="FO173" s="197"/>
      <c r="FP173" s="197"/>
      <c r="FQ173" s="197"/>
      <c r="FR173" s="197"/>
      <c r="FS173" s="197"/>
      <c r="FT173" s="197"/>
      <c r="FU173" s="197"/>
      <c r="FV173" s="197"/>
      <c r="FW173" s="197"/>
      <c r="FX173" s="197"/>
      <c r="FY173" s="197"/>
      <c r="FZ173" s="197"/>
      <c r="GA173" s="197"/>
      <c r="GB173" s="197"/>
      <c r="GC173" s="197"/>
      <c r="GD173" s="197"/>
      <c r="GE173" s="197"/>
      <c r="GF173" s="197"/>
      <c r="GG173" s="197"/>
      <c r="GH173" s="197"/>
      <c r="GI173" s="197"/>
      <c r="GJ173" s="197"/>
      <c r="GK173" s="197"/>
      <c r="GL173" s="197"/>
      <c r="GM173" s="197"/>
      <c r="GN173" s="197"/>
      <c r="GO173" s="197"/>
      <c r="GP173" s="197"/>
      <c r="GQ173" s="197"/>
      <c r="GR173" s="197"/>
      <c r="GS173" s="197"/>
      <c r="GT173" s="197"/>
      <c r="GU173" s="197"/>
      <c r="GV173" s="197"/>
      <c r="GW173" s="197"/>
      <c r="GX173" s="197"/>
      <c r="GY173" s="197"/>
      <c r="GZ173" s="197"/>
      <c r="HA173" s="197"/>
      <c r="HB173" s="197"/>
      <c r="HC173" s="197"/>
      <c r="HD173" s="197"/>
      <c r="HE173" s="197"/>
      <c r="HF173" s="197"/>
      <c r="HG173" s="197"/>
      <c r="HH173" s="197"/>
      <c r="HI173" s="197"/>
      <c r="HJ173" s="197"/>
      <c r="HK173" s="197"/>
      <c r="HL173" s="197"/>
      <c r="HM173" s="197"/>
      <c r="HN173" s="197"/>
      <c r="HO173" s="197"/>
      <c r="HP173" s="197"/>
      <c r="HQ173" s="197"/>
      <c r="HR173" s="197"/>
      <c r="HS173" s="197"/>
      <c r="HT173" s="197"/>
      <c r="HU173" s="197"/>
      <c r="HV173" s="197"/>
      <c r="HW173" s="197"/>
      <c r="HX173" s="197"/>
      <c r="HY173" s="197"/>
      <c r="HZ173" s="197"/>
      <c r="IA173" s="197"/>
      <c r="IB173" s="197"/>
      <c r="IC173" s="197"/>
      <c r="ID173" s="197"/>
      <c r="IE173" s="197"/>
      <c r="IF173" s="197"/>
      <c r="IG173" s="197"/>
      <c r="IH173" s="197"/>
      <c r="II173" s="197"/>
      <c r="IJ173" s="197"/>
      <c r="IK173" s="197"/>
      <c r="IL173" s="197"/>
      <c r="IM173" s="197"/>
      <c r="IN173" s="197"/>
      <c r="IO173" s="197"/>
      <c r="IP173" s="197"/>
      <c r="IQ173" s="197"/>
      <c r="IR173" s="197"/>
      <c r="IS173" s="197"/>
      <c r="IT173" s="197"/>
      <c r="IU173" s="197"/>
      <c r="IV173" s="197"/>
      <c r="IW173" s="197"/>
    </row>
    <row r="174" spans="1:257">
      <c r="A174" s="208">
        <v>1</v>
      </c>
      <c r="B174" s="205" t="s">
        <v>999</v>
      </c>
      <c r="C174" s="205" t="str">
        <f t="shared" ref="C174:C187" si="60">TRIM(B174)</f>
        <v>MATT MOULDER</v>
      </c>
      <c r="D174" s="205">
        <v>4</v>
      </c>
      <c r="E174" s="205">
        <v>282</v>
      </c>
      <c r="F174" s="205">
        <v>213</v>
      </c>
      <c r="G174" s="205">
        <v>64</v>
      </c>
      <c r="H174" s="206">
        <f t="shared" ref="H174:H185" si="61">F176/E176</f>
        <v>0.59051724137931039</v>
      </c>
      <c r="I174" s="207"/>
      <c r="J174" s="205">
        <f t="shared" ref="J174:J187" si="62">SUM(N174,Q174,T174,W174,Z174,AC174,AF174,AI174,AL174,AO174,AR174,AU174,AX174,BA174,BD174,BG174)</f>
        <v>66</v>
      </c>
      <c r="K174" s="205">
        <f t="shared" ref="K174:K187" si="63">SUM(O174,R174,U174,X174,AA174,AD174,AG174,AJ174,AM174,AP174,AS174,AV174,AY174,BB174,BE174,BH174)</f>
        <v>55</v>
      </c>
      <c r="L174" s="205">
        <f t="shared" ref="L174:L187" si="64">SUM(P174,S174,V174,Y174,AB174,AE174,AH174,AK174,AN174,AQ174,AT174,AW174,AZ174,BC174,BF174,BI174)</f>
        <v>23</v>
      </c>
      <c r="M174" s="206">
        <f t="shared" ref="M174:M187" si="65">K174/J174</f>
        <v>0.83333333333333337</v>
      </c>
      <c r="N174" s="205">
        <v>5</v>
      </c>
      <c r="O174" s="205">
        <v>3</v>
      </c>
      <c r="P174" s="205">
        <v>2</v>
      </c>
      <c r="Q174" s="205">
        <v>4</v>
      </c>
      <c r="R174" s="205">
        <v>3</v>
      </c>
      <c r="S174" s="205">
        <v>1</v>
      </c>
      <c r="T174" s="205">
        <v>4</v>
      </c>
      <c r="U174" s="205">
        <v>4</v>
      </c>
      <c r="V174" s="205">
        <v>2</v>
      </c>
      <c r="W174" s="205">
        <v>5</v>
      </c>
      <c r="X174" s="205">
        <v>3</v>
      </c>
      <c r="Y174" s="205">
        <v>0</v>
      </c>
      <c r="Z174" s="205">
        <v>5</v>
      </c>
      <c r="AA174" s="205">
        <v>3</v>
      </c>
      <c r="AB174" s="205">
        <v>1</v>
      </c>
      <c r="AC174" s="205">
        <v>4</v>
      </c>
      <c r="AD174" s="205">
        <v>4</v>
      </c>
      <c r="AE174" s="205">
        <v>1</v>
      </c>
      <c r="AF174" s="205">
        <v>6</v>
      </c>
      <c r="AG174" s="205">
        <v>5</v>
      </c>
      <c r="AH174" s="205">
        <v>1</v>
      </c>
      <c r="AI174" s="205">
        <v>5</v>
      </c>
      <c r="AJ174" s="205">
        <v>5</v>
      </c>
      <c r="AK174" s="205">
        <v>1</v>
      </c>
      <c r="AL174" s="205">
        <v>3</v>
      </c>
      <c r="AM174" s="205">
        <v>3</v>
      </c>
      <c r="AN174" s="205">
        <v>2</v>
      </c>
      <c r="AO174" s="205">
        <v>2</v>
      </c>
      <c r="AP174" s="205">
        <v>2</v>
      </c>
      <c r="AQ174" s="205">
        <v>2</v>
      </c>
      <c r="AR174" s="205">
        <v>6</v>
      </c>
      <c r="AS174" s="205">
        <v>5</v>
      </c>
      <c r="AT174" s="205">
        <v>2</v>
      </c>
      <c r="AU174" s="205">
        <v>3</v>
      </c>
      <c r="AV174" s="205">
        <v>3</v>
      </c>
      <c r="AW174" s="205">
        <v>2</v>
      </c>
      <c r="AX174" s="205">
        <v>6</v>
      </c>
      <c r="AY174" s="205">
        <v>5</v>
      </c>
      <c r="AZ174" s="205">
        <v>2</v>
      </c>
      <c r="BA174" s="205">
        <v>1</v>
      </c>
      <c r="BB174" s="205">
        <v>1</v>
      </c>
      <c r="BC174" s="205">
        <v>1</v>
      </c>
      <c r="BD174" s="207"/>
      <c r="BE174" s="207"/>
      <c r="BF174" s="207"/>
      <c r="BG174" s="205">
        <v>7</v>
      </c>
      <c r="BH174" s="205">
        <v>6</v>
      </c>
      <c r="BI174" s="205">
        <v>3</v>
      </c>
      <c r="BJ174" s="205"/>
      <c r="BK174" s="205"/>
      <c r="BL174" s="205"/>
      <c r="BM174" s="205"/>
      <c r="BN174" s="205"/>
      <c r="BO174" s="204"/>
      <c r="BP174" s="197"/>
      <c r="BQ174" s="197"/>
      <c r="BR174" s="197"/>
      <c r="BS174" s="197"/>
      <c r="BT174" s="197"/>
      <c r="BU174" s="197"/>
      <c r="BV174" s="197"/>
      <c r="BW174" s="197"/>
      <c r="BX174" s="197"/>
      <c r="BY174" s="197"/>
      <c r="BZ174" s="197"/>
      <c r="CA174" s="197"/>
      <c r="CB174" s="197"/>
      <c r="CC174" s="197"/>
      <c r="CD174" s="197"/>
      <c r="CE174" s="197"/>
      <c r="CF174" s="197"/>
      <c r="CG174" s="197"/>
      <c r="CH174" s="197"/>
      <c r="CI174" s="197"/>
      <c r="CJ174" s="197"/>
      <c r="CK174" s="197"/>
      <c r="CL174" s="197"/>
      <c r="CM174" s="197"/>
      <c r="CN174" s="197"/>
      <c r="CO174" s="197"/>
      <c r="CP174" s="197"/>
      <c r="CQ174" s="197"/>
      <c r="CR174" s="197"/>
      <c r="CS174" s="197"/>
      <c r="CT174" s="197"/>
      <c r="CU174" s="197"/>
      <c r="CV174" s="197"/>
      <c r="CW174" s="197"/>
      <c r="CX174" s="197"/>
      <c r="CY174" s="197"/>
      <c r="CZ174" s="197"/>
      <c r="DA174" s="197"/>
      <c r="DB174" s="197"/>
      <c r="DC174" s="197"/>
      <c r="DD174" s="197"/>
      <c r="DE174" s="197"/>
      <c r="DF174" s="197"/>
      <c r="DG174" s="197"/>
      <c r="DH174" s="197"/>
      <c r="DI174" s="197"/>
      <c r="DJ174" s="197"/>
      <c r="DK174" s="197"/>
      <c r="DL174" s="197"/>
      <c r="DM174" s="197"/>
      <c r="DN174" s="197"/>
      <c r="DO174" s="197"/>
      <c r="DP174" s="197"/>
      <c r="DQ174" s="197"/>
      <c r="DR174" s="197"/>
      <c r="DS174" s="197"/>
      <c r="DT174" s="197"/>
      <c r="DU174" s="197"/>
      <c r="DV174" s="197"/>
      <c r="DW174" s="197"/>
      <c r="DX174" s="197"/>
      <c r="DY174" s="197"/>
      <c r="DZ174" s="197"/>
      <c r="EA174" s="197"/>
      <c r="EB174" s="197"/>
      <c r="EC174" s="197"/>
      <c r="ED174" s="197"/>
      <c r="EE174" s="197"/>
      <c r="EF174" s="197"/>
      <c r="EG174" s="197"/>
      <c r="EH174" s="197"/>
      <c r="EI174" s="197"/>
      <c r="EJ174" s="197"/>
      <c r="EK174" s="197"/>
      <c r="EL174" s="197"/>
      <c r="EM174" s="197"/>
      <c r="EN174" s="197"/>
      <c r="EO174" s="197"/>
      <c r="EP174" s="197"/>
      <c r="EQ174" s="197"/>
      <c r="ER174" s="197"/>
      <c r="ES174" s="197"/>
      <c r="ET174" s="197"/>
      <c r="EU174" s="197"/>
      <c r="EV174" s="197"/>
      <c r="EW174" s="197"/>
      <c r="EX174" s="197"/>
      <c r="EY174" s="197"/>
      <c r="EZ174" s="197"/>
      <c r="FA174" s="197"/>
      <c r="FB174" s="197"/>
      <c r="FC174" s="197"/>
      <c r="FD174" s="197"/>
      <c r="FE174" s="197"/>
      <c r="FF174" s="197"/>
      <c r="FG174" s="197"/>
      <c r="FH174" s="197"/>
      <c r="FI174" s="197"/>
      <c r="FJ174" s="197"/>
      <c r="FK174" s="197"/>
      <c r="FL174" s="197"/>
      <c r="FM174" s="197"/>
      <c r="FN174" s="197"/>
      <c r="FO174" s="197"/>
      <c r="FP174" s="197"/>
      <c r="FQ174" s="197"/>
      <c r="FR174" s="197"/>
      <c r="FS174" s="197"/>
      <c r="FT174" s="197"/>
      <c r="FU174" s="197"/>
      <c r="FV174" s="197"/>
      <c r="FW174" s="197"/>
      <c r="FX174" s="197"/>
      <c r="FY174" s="197"/>
      <c r="FZ174" s="197"/>
      <c r="GA174" s="197"/>
      <c r="GB174" s="197"/>
      <c r="GC174" s="197"/>
      <c r="GD174" s="197"/>
      <c r="GE174" s="197"/>
      <c r="GF174" s="197"/>
      <c r="GG174" s="197"/>
      <c r="GH174" s="197"/>
      <c r="GI174" s="197"/>
      <c r="GJ174" s="197"/>
      <c r="GK174" s="197"/>
      <c r="GL174" s="197"/>
      <c r="GM174" s="197"/>
      <c r="GN174" s="197"/>
      <c r="GO174" s="197"/>
      <c r="GP174" s="197"/>
      <c r="GQ174" s="197"/>
      <c r="GR174" s="197"/>
      <c r="GS174" s="197"/>
      <c r="GT174" s="197"/>
      <c r="GU174" s="197"/>
      <c r="GV174" s="197"/>
      <c r="GW174" s="197"/>
      <c r="GX174" s="197"/>
      <c r="GY174" s="197"/>
      <c r="GZ174" s="197"/>
      <c r="HA174" s="197"/>
      <c r="HB174" s="197"/>
      <c r="HC174" s="197"/>
      <c r="HD174" s="197"/>
      <c r="HE174" s="197"/>
      <c r="HF174" s="197"/>
      <c r="HG174" s="197"/>
      <c r="HH174" s="197"/>
      <c r="HI174" s="197"/>
      <c r="HJ174" s="197"/>
      <c r="HK174" s="197"/>
      <c r="HL174" s="197"/>
      <c r="HM174" s="197"/>
      <c r="HN174" s="197"/>
      <c r="HO174" s="197"/>
      <c r="HP174" s="197"/>
      <c r="HQ174" s="197"/>
      <c r="HR174" s="197"/>
      <c r="HS174" s="197"/>
      <c r="HT174" s="197"/>
      <c r="HU174" s="197"/>
      <c r="HV174" s="197"/>
      <c r="HW174" s="197"/>
      <c r="HX174" s="197"/>
      <c r="HY174" s="197"/>
      <c r="HZ174" s="197"/>
      <c r="IA174" s="197"/>
      <c r="IB174" s="197"/>
      <c r="IC174" s="197"/>
      <c r="ID174" s="197"/>
      <c r="IE174" s="197"/>
      <c r="IF174" s="197"/>
      <c r="IG174" s="197"/>
      <c r="IH174" s="197"/>
      <c r="II174" s="197"/>
      <c r="IJ174" s="197"/>
      <c r="IK174" s="197"/>
      <c r="IL174" s="197"/>
      <c r="IM174" s="197"/>
      <c r="IN174" s="197"/>
      <c r="IO174" s="197"/>
      <c r="IP174" s="197"/>
      <c r="IQ174" s="197"/>
      <c r="IR174" s="197"/>
      <c r="IS174" s="197"/>
      <c r="IT174" s="197"/>
      <c r="IU174" s="197"/>
      <c r="IV174" s="197"/>
      <c r="IW174" s="197"/>
    </row>
    <row r="175" spans="1:257">
      <c r="A175" s="208">
        <v>2</v>
      </c>
      <c r="B175" s="205" t="s">
        <v>858</v>
      </c>
      <c r="C175" s="205" t="str">
        <f t="shared" si="60"/>
        <v>JAY TRAYLOR</v>
      </c>
      <c r="D175" s="205">
        <v>19</v>
      </c>
      <c r="E175" s="214">
        <v>1379</v>
      </c>
      <c r="F175" s="214">
        <v>833</v>
      </c>
      <c r="G175" s="205">
        <v>54</v>
      </c>
      <c r="H175" s="206">
        <f t="shared" si="61"/>
        <v>0.58986175115207373</v>
      </c>
      <c r="I175" s="207"/>
      <c r="J175" s="205">
        <f t="shared" si="62"/>
        <v>85</v>
      </c>
      <c r="K175" s="205">
        <f t="shared" si="63"/>
        <v>50</v>
      </c>
      <c r="L175" s="205">
        <f t="shared" si="64"/>
        <v>0</v>
      </c>
      <c r="M175" s="206">
        <f t="shared" si="65"/>
        <v>0.58823529411764708</v>
      </c>
      <c r="N175" s="205">
        <v>4</v>
      </c>
      <c r="O175" s="205">
        <v>3</v>
      </c>
      <c r="P175" s="205">
        <v>0</v>
      </c>
      <c r="Q175" s="205">
        <v>6</v>
      </c>
      <c r="R175" s="205">
        <v>2</v>
      </c>
      <c r="S175" s="205">
        <v>0</v>
      </c>
      <c r="T175" s="205">
        <v>7</v>
      </c>
      <c r="U175" s="205">
        <v>6</v>
      </c>
      <c r="V175" s="205">
        <v>0</v>
      </c>
      <c r="W175" s="205">
        <v>6</v>
      </c>
      <c r="X175" s="205">
        <v>1</v>
      </c>
      <c r="Y175" s="205">
        <v>0</v>
      </c>
      <c r="Z175" s="205">
        <v>5</v>
      </c>
      <c r="AA175" s="205">
        <v>0</v>
      </c>
      <c r="AB175" s="205">
        <v>0</v>
      </c>
      <c r="AC175" s="205">
        <v>6</v>
      </c>
      <c r="AD175" s="205">
        <v>4</v>
      </c>
      <c r="AE175" s="205">
        <v>0</v>
      </c>
      <c r="AF175" s="205">
        <v>7</v>
      </c>
      <c r="AG175" s="205">
        <v>4</v>
      </c>
      <c r="AH175" s="205">
        <v>0</v>
      </c>
      <c r="AI175" s="205">
        <v>5</v>
      </c>
      <c r="AJ175" s="205">
        <v>5</v>
      </c>
      <c r="AK175" s="205">
        <v>0</v>
      </c>
      <c r="AL175" s="205">
        <v>5</v>
      </c>
      <c r="AM175" s="205">
        <v>3</v>
      </c>
      <c r="AN175" s="205">
        <v>0</v>
      </c>
      <c r="AO175" s="205">
        <v>6</v>
      </c>
      <c r="AP175" s="205">
        <v>2</v>
      </c>
      <c r="AQ175" s="205">
        <v>0</v>
      </c>
      <c r="AR175" s="205">
        <v>6</v>
      </c>
      <c r="AS175" s="205">
        <v>3</v>
      </c>
      <c r="AT175" s="205">
        <v>0</v>
      </c>
      <c r="AU175" s="205">
        <v>5</v>
      </c>
      <c r="AV175" s="205">
        <v>5</v>
      </c>
      <c r="AW175" s="205">
        <v>0</v>
      </c>
      <c r="AX175" s="205">
        <v>5</v>
      </c>
      <c r="AY175" s="205">
        <v>3</v>
      </c>
      <c r="AZ175" s="205">
        <v>0</v>
      </c>
      <c r="BA175" s="205">
        <v>5</v>
      </c>
      <c r="BB175" s="205">
        <v>5</v>
      </c>
      <c r="BC175" s="205">
        <v>0</v>
      </c>
      <c r="BD175" s="207"/>
      <c r="BE175" s="207"/>
      <c r="BF175" s="207"/>
      <c r="BG175" s="205">
        <v>7</v>
      </c>
      <c r="BH175" s="205">
        <v>4</v>
      </c>
      <c r="BI175" s="205">
        <v>0</v>
      </c>
      <c r="BJ175" s="205"/>
      <c r="BK175" s="205"/>
      <c r="BL175" s="205"/>
      <c r="BM175" s="205"/>
      <c r="BN175" s="205"/>
      <c r="BO175" s="204"/>
      <c r="BP175" s="197"/>
      <c r="BQ175" s="197"/>
      <c r="BR175" s="197"/>
      <c r="BS175" s="197"/>
      <c r="BT175" s="197"/>
      <c r="BU175" s="197"/>
      <c r="BV175" s="197"/>
      <c r="BW175" s="197"/>
      <c r="BX175" s="197"/>
      <c r="BY175" s="197"/>
      <c r="BZ175" s="197"/>
      <c r="CA175" s="197"/>
      <c r="CB175" s="197"/>
      <c r="CC175" s="197"/>
      <c r="CD175" s="197"/>
      <c r="CE175" s="197"/>
      <c r="CF175" s="197"/>
      <c r="CG175" s="197"/>
      <c r="CH175" s="197"/>
      <c r="CI175" s="197"/>
      <c r="CJ175" s="197"/>
      <c r="CK175" s="197"/>
      <c r="CL175" s="197"/>
      <c r="CM175" s="197"/>
      <c r="CN175" s="197"/>
      <c r="CO175" s="197"/>
      <c r="CP175" s="197"/>
      <c r="CQ175" s="197"/>
      <c r="CR175" s="197"/>
      <c r="CS175" s="197"/>
      <c r="CT175" s="197"/>
      <c r="CU175" s="197"/>
      <c r="CV175" s="197"/>
      <c r="CW175" s="197"/>
      <c r="CX175" s="197"/>
      <c r="CY175" s="197"/>
      <c r="CZ175" s="197"/>
      <c r="DA175" s="197"/>
      <c r="DB175" s="197"/>
      <c r="DC175" s="197"/>
      <c r="DD175" s="197"/>
      <c r="DE175" s="197"/>
      <c r="DF175" s="197"/>
      <c r="DG175" s="197"/>
      <c r="DH175" s="197"/>
      <c r="DI175" s="197"/>
      <c r="DJ175" s="197"/>
      <c r="DK175" s="197"/>
      <c r="DL175" s="197"/>
      <c r="DM175" s="197"/>
      <c r="DN175" s="197"/>
      <c r="DO175" s="197"/>
      <c r="DP175" s="197"/>
      <c r="DQ175" s="197"/>
      <c r="DR175" s="197"/>
      <c r="DS175" s="197"/>
      <c r="DT175" s="197"/>
      <c r="DU175" s="197"/>
      <c r="DV175" s="197"/>
      <c r="DW175" s="197"/>
      <c r="DX175" s="197"/>
      <c r="DY175" s="197"/>
      <c r="DZ175" s="197"/>
      <c r="EA175" s="197"/>
      <c r="EB175" s="197"/>
      <c r="EC175" s="197"/>
      <c r="ED175" s="197"/>
      <c r="EE175" s="197"/>
      <c r="EF175" s="197"/>
      <c r="EG175" s="197"/>
      <c r="EH175" s="197"/>
      <c r="EI175" s="197"/>
      <c r="EJ175" s="197"/>
      <c r="EK175" s="197"/>
      <c r="EL175" s="197"/>
      <c r="EM175" s="197"/>
      <c r="EN175" s="197"/>
      <c r="EO175" s="197"/>
      <c r="EP175" s="197"/>
      <c r="EQ175" s="197"/>
      <c r="ER175" s="197"/>
      <c r="ES175" s="197"/>
      <c r="ET175" s="197"/>
      <c r="EU175" s="197"/>
      <c r="EV175" s="197"/>
      <c r="EW175" s="197"/>
      <c r="EX175" s="197"/>
      <c r="EY175" s="197"/>
      <c r="EZ175" s="197"/>
      <c r="FA175" s="197"/>
      <c r="FB175" s="197"/>
      <c r="FC175" s="197"/>
      <c r="FD175" s="197"/>
      <c r="FE175" s="197"/>
      <c r="FF175" s="197"/>
      <c r="FG175" s="197"/>
      <c r="FH175" s="197"/>
      <c r="FI175" s="197"/>
      <c r="FJ175" s="197"/>
      <c r="FK175" s="197"/>
      <c r="FL175" s="197"/>
      <c r="FM175" s="197"/>
      <c r="FN175" s="197"/>
      <c r="FO175" s="197"/>
      <c r="FP175" s="197"/>
      <c r="FQ175" s="197"/>
      <c r="FR175" s="197"/>
      <c r="FS175" s="197"/>
      <c r="FT175" s="197"/>
      <c r="FU175" s="197"/>
      <c r="FV175" s="197"/>
      <c r="FW175" s="197"/>
      <c r="FX175" s="197"/>
      <c r="FY175" s="197"/>
      <c r="FZ175" s="197"/>
      <c r="GA175" s="197"/>
      <c r="GB175" s="197"/>
      <c r="GC175" s="197"/>
      <c r="GD175" s="197"/>
      <c r="GE175" s="197"/>
      <c r="GF175" s="197"/>
      <c r="GG175" s="197"/>
      <c r="GH175" s="197"/>
      <c r="GI175" s="197"/>
      <c r="GJ175" s="197"/>
      <c r="GK175" s="197"/>
      <c r="GL175" s="197"/>
      <c r="GM175" s="197"/>
      <c r="GN175" s="197"/>
      <c r="GO175" s="197"/>
      <c r="GP175" s="197"/>
      <c r="GQ175" s="197"/>
      <c r="GR175" s="197"/>
      <c r="GS175" s="197"/>
      <c r="GT175" s="197"/>
      <c r="GU175" s="197"/>
      <c r="GV175" s="197"/>
      <c r="GW175" s="197"/>
      <c r="GX175" s="197"/>
      <c r="GY175" s="197"/>
      <c r="GZ175" s="197"/>
      <c r="HA175" s="197"/>
      <c r="HB175" s="197"/>
      <c r="HC175" s="197"/>
      <c r="HD175" s="197"/>
      <c r="HE175" s="197"/>
      <c r="HF175" s="197"/>
      <c r="HG175" s="197"/>
      <c r="HH175" s="197"/>
      <c r="HI175" s="197"/>
      <c r="HJ175" s="197"/>
      <c r="HK175" s="197"/>
      <c r="HL175" s="197"/>
      <c r="HM175" s="197"/>
      <c r="HN175" s="197"/>
      <c r="HO175" s="197"/>
      <c r="HP175" s="197"/>
      <c r="HQ175" s="197"/>
      <c r="HR175" s="197"/>
      <c r="HS175" s="197"/>
      <c r="HT175" s="197"/>
      <c r="HU175" s="197"/>
      <c r="HV175" s="197"/>
      <c r="HW175" s="197"/>
      <c r="HX175" s="197"/>
      <c r="HY175" s="197"/>
      <c r="HZ175" s="197"/>
      <c r="IA175" s="197"/>
      <c r="IB175" s="197"/>
      <c r="IC175" s="197"/>
      <c r="ID175" s="197"/>
      <c r="IE175" s="197"/>
      <c r="IF175" s="197"/>
      <c r="IG175" s="197"/>
      <c r="IH175" s="197"/>
      <c r="II175" s="197"/>
      <c r="IJ175" s="197"/>
      <c r="IK175" s="197"/>
      <c r="IL175" s="197"/>
      <c r="IM175" s="197"/>
      <c r="IN175" s="197"/>
      <c r="IO175" s="197"/>
      <c r="IP175" s="197"/>
      <c r="IQ175" s="197"/>
      <c r="IR175" s="197"/>
      <c r="IS175" s="197"/>
      <c r="IT175" s="197"/>
      <c r="IU175" s="197"/>
      <c r="IV175" s="197"/>
      <c r="IW175" s="197"/>
    </row>
    <row r="176" spans="1:257">
      <c r="A176" s="208">
        <v>3</v>
      </c>
      <c r="B176" s="205" t="s">
        <v>978</v>
      </c>
      <c r="C176" s="205" t="str">
        <f t="shared" si="60"/>
        <v>REED NELSON</v>
      </c>
      <c r="D176" s="205">
        <v>3</v>
      </c>
      <c r="E176" s="205">
        <v>232</v>
      </c>
      <c r="F176" s="205">
        <v>137</v>
      </c>
      <c r="G176" s="205">
        <v>6</v>
      </c>
      <c r="H176" s="206">
        <f t="shared" si="61"/>
        <v>0.6339285714285714</v>
      </c>
      <c r="I176" s="207"/>
      <c r="J176" s="205">
        <f t="shared" si="62"/>
        <v>81</v>
      </c>
      <c r="K176" s="205">
        <f t="shared" si="63"/>
        <v>51</v>
      </c>
      <c r="L176" s="205">
        <f t="shared" si="64"/>
        <v>1</v>
      </c>
      <c r="M176" s="206">
        <f t="shared" si="65"/>
        <v>0.62962962962962965</v>
      </c>
      <c r="N176" s="205">
        <v>5</v>
      </c>
      <c r="O176" s="205">
        <v>3</v>
      </c>
      <c r="P176" s="205">
        <v>0</v>
      </c>
      <c r="Q176" s="205">
        <v>6</v>
      </c>
      <c r="R176" s="205">
        <v>4</v>
      </c>
      <c r="S176" s="205">
        <v>0</v>
      </c>
      <c r="T176" s="205">
        <v>7</v>
      </c>
      <c r="U176" s="205">
        <v>5</v>
      </c>
      <c r="V176" s="205">
        <v>0</v>
      </c>
      <c r="W176" s="205">
        <v>6</v>
      </c>
      <c r="X176" s="205">
        <v>5</v>
      </c>
      <c r="Y176" s="205">
        <v>0</v>
      </c>
      <c r="Z176" s="205">
        <v>6</v>
      </c>
      <c r="AA176" s="205">
        <v>3</v>
      </c>
      <c r="AB176" s="205">
        <v>0</v>
      </c>
      <c r="AC176" s="205">
        <v>5</v>
      </c>
      <c r="AD176" s="205">
        <v>4</v>
      </c>
      <c r="AE176" s="205">
        <v>0</v>
      </c>
      <c r="AF176" s="205">
        <v>5</v>
      </c>
      <c r="AG176" s="205">
        <v>4</v>
      </c>
      <c r="AH176" s="205">
        <v>0</v>
      </c>
      <c r="AI176" s="205">
        <v>6</v>
      </c>
      <c r="AJ176" s="205">
        <v>3</v>
      </c>
      <c r="AK176" s="205">
        <v>0</v>
      </c>
      <c r="AL176" s="205">
        <v>3</v>
      </c>
      <c r="AM176" s="205">
        <v>1</v>
      </c>
      <c r="AN176" s="205">
        <v>0</v>
      </c>
      <c r="AO176" s="205">
        <v>4</v>
      </c>
      <c r="AP176" s="205">
        <v>2</v>
      </c>
      <c r="AQ176" s="205">
        <v>0</v>
      </c>
      <c r="AR176" s="205">
        <v>6</v>
      </c>
      <c r="AS176" s="205">
        <v>5</v>
      </c>
      <c r="AT176" s="205">
        <v>1</v>
      </c>
      <c r="AU176" s="205">
        <v>6</v>
      </c>
      <c r="AV176" s="205">
        <v>3</v>
      </c>
      <c r="AW176" s="205">
        <v>0</v>
      </c>
      <c r="AX176" s="205">
        <v>5</v>
      </c>
      <c r="AY176" s="205">
        <v>3</v>
      </c>
      <c r="AZ176" s="205">
        <v>0</v>
      </c>
      <c r="BA176" s="205">
        <v>4</v>
      </c>
      <c r="BB176" s="205">
        <v>1</v>
      </c>
      <c r="BC176" s="205">
        <v>0</v>
      </c>
      <c r="BD176" s="207"/>
      <c r="BE176" s="207"/>
      <c r="BF176" s="207"/>
      <c r="BG176" s="205">
        <v>7</v>
      </c>
      <c r="BH176" s="205">
        <v>5</v>
      </c>
      <c r="BI176" s="205">
        <v>0</v>
      </c>
      <c r="BJ176" s="205"/>
      <c r="BK176" s="205"/>
      <c r="BL176" s="205"/>
      <c r="BM176" s="205"/>
      <c r="BN176" s="205"/>
      <c r="BO176" s="204"/>
      <c r="BP176" s="197"/>
      <c r="BQ176" s="197"/>
      <c r="BR176" s="197"/>
      <c r="BS176" s="197"/>
      <c r="BT176" s="197"/>
      <c r="BU176" s="197"/>
      <c r="BV176" s="197"/>
      <c r="BW176" s="197"/>
      <c r="BX176" s="197"/>
      <c r="BY176" s="197"/>
      <c r="BZ176" s="197"/>
      <c r="CA176" s="197"/>
      <c r="CB176" s="197"/>
      <c r="CC176" s="197"/>
      <c r="CD176" s="197"/>
      <c r="CE176" s="197"/>
      <c r="CF176" s="197"/>
      <c r="CG176" s="197"/>
      <c r="CH176" s="197"/>
      <c r="CI176" s="197"/>
      <c r="CJ176" s="197"/>
      <c r="CK176" s="197"/>
      <c r="CL176" s="197"/>
      <c r="CM176" s="197"/>
      <c r="CN176" s="197"/>
      <c r="CO176" s="197"/>
      <c r="CP176" s="197"/>
      <c r="CQ176" s="197"/>
      <c r="CR176" s="197"/>
      <c r="CS176" s="197"/>
      <c r="CT176" s="197"/>
      <c r="CU176" s="197"/>
      <c r="CV176" s="197"/>
      <c r="CW176" s="197"/>
      <c r="CX176" s="197"/>
      <c r="CY176" s="197"/>
      <c r="CZ176" s="197"/>
      <c r="DA176" s="197"/>
      <c r="DB176" s="197"/>
      <c r="DC176" s="197"/>
      <c r="DD176" s="197"/>
      <c r="DE176" s="197"/>
      <c r="DF176" s="197"/>
      <c r="DG176" s="197"/>
      <c r="DH176" s="197"/>
      <c r="DI176" s="197"/>
      <c r="DJ176" s="197"/>
      <c r="DK176" s="197"/>
      <c r="DL176" s="197"/>
      <c r="DM176" s="197"/>
      <c r="DN176" s="197"/>
      <c r="DO176" s="197"/>
      <c r="DP176" s="197"/>
      <c r="DQ176" s="197"/>
      <c r="DR176" s="197"/>
      <c r="DS176" s="197"/>
      <c r="DT176" s="197"/>
      <c r="DU176" s="197"/>
      <c r="DV176" s="197"/>
      <c r="DW176" s="197"/>
      <c r="DX176" s="197"/>
      <c r="DY176" s="197"/>
      <c r="DZ176" s="197"/>
      <c r="EA176" s="197"/>
      <c r="EB176" s="197"/>
      <c r="EC176" s="197"/>
      <c r="ED176" s="197"/>
      <c r="EE176" s="197"/>
      <c r="EF176" s="197"/>
      <c r="EG176" s="197"/>
      <c r="EH176" s="197"/>
      <c r="EI176" s="197"/>
      <c r="EJ176" s="197"/>
      <c r="EK176" s="197"/>
      <c r="EL176" s="197"/>
      <c r="EM176" s="197"/>
      <c r="EN176" s="197"/>
      <c r="EO176" s="197"/>
      <c r="EP176" s="197"/>
      <c r="EQ176" s="197"/>
      <c r="ER176" s="197"/>
      <c r="ES176" s="197"/>
      <c r="ET176" s="197"/>
      <c r="EU176" s="197"/>
      <c r="EV176" s="197"/>
      <c r="EW176" s="197"/>
      <c r="EX176" s="197"/>
      <c r="EY176" s="197"/>
      <c r="EZ176" s="197"/>
      <c r="FA176" s="197"/>
      <c r="FB176" s="197"/>
      <c r="FC176" s="197"/>
      <c r="FD176" s="197"/>
      <c r="FE176" s="197"/>
      <c r="FF176" s="197"/>
      <c r="FG176" s="197"/>
      <c r="FH176" s="197"/>
      <c r="FI176" s="197"/>
      <c r="FJ176" s="197"/>
      <c r="FK176" s="197"/>
      <c r="FL176" s="197"/>
      <c r="FM176" s="197"/>
      <c r="FN176" s="197"/>
      <c r="FO176" s="197"/>
      <c r="FP176" s="197"/>
      <c r="FQ176" s="197"/>
      <c r="FR176" s="197"/>
      <c r="FS176" s="197"/>
      <c r="FT176" s="197"/>
      <c r="FU176" s="197"/>
      <c r="FV176" s="197"/>
      <c r="FW176" s="197"/>
      <c r="FX176" s="197"/>
      <c r="FY176" s="197"/>
      <c r="FZ176" s="197"/>
      <c r="GA176" s="197"/>
      <c r="GB176" s="197"/>
      <c r="GC176" s="197"/>
      <c r="GD176" s="197"/>
      <c r="GE176" s="197"/>
      <c r="GF176" s="197"/>
      <c r="GG176" s="197"/>
      <c r="GH176" s="197"/>
      <c r="GI176" s="197"/>
      <c r="GJ176" s="197"/>
      <c r="GK176" s="197"/>
      <c r="GL176" s="197"/>
      <c r="GM176" s="197"/>
      <c r="GN176" s="197"/>
      <c r="GO176" s="197"/>
      <c r="GP176" s="197"/>
      <c r="GQ176" s="197"/>
      <c r="GR176" s="197"/>
      <c r="GS176" s="197"/>
      <c r="GT176" s="197"/>
      <c r="GU176" s="197"/>
      <c r="GV176" s="197"/>
      <c r="GW176" s="197"/>
      <c r="GX176" s="197"/>
      <c r="GY176" s="197"/>
      <c r="GZ176" s="197"/>
      <c r="HA176" s="197"/>
      <c r="HB176" s="197"/>
      <c r="HC176" s="197"/>
      <c r="HD176" s="197"/>
      <c r="HE176" s="197"/>
      <c r="HF176" s="197"/>
      <c r="HG176" s="197"/>
      <c r="HH176" s="197"/>
      <c r="HI176" s="197"/>
      <c r="HJ176" s="197"/>
      <c r="HK176" s="197"/>
      <c r="HL176" s="197"/>
      <c r="HM176" s="197"/>
      <c r="HN176" s="197"/>
      <c r="HO176" s="197"/>
      <c r="HP176" s="197"/>
      <c r="HQ176" s="197"/>
      <c r="HR176" s="197"/>
      <c r="HS176" s="197"/>
      <c r="HT176" s="197"/>
      <c r="HU176" s="197"/>
      <c r="HV176" s="197"/>
      <c r="HW176" s="197"/>
      <c r="HX176" s="197"/>
      <c r="HY176" s="197"/>
      <c r="HZ176" s="197"/>
      <c r="IA176" s="197"/>
      <c r="IB176" s="197"/>
      <c r="IC176" s="197"/>
      <c r="ID176" s="197"/>
      <c r="IE176" s="197"/>
      <c r="IF176" s="197"/>
      <c r="IG176" s="197"/>
      <c r="IH176" s="197"/>
      <c r="II176" s="197"/>
      <c r="IJ176" s="197"/>
      <c r="IK176" s="197"/>
      <c r="IL176" s="197"/>
      <c r="IM176" s="197"/>
      <c r="IN176" s="197"/>
      <c r="IO176" s="197"/>
      <c r="IP176" s="197"/>
      <c r="IQ176" s="197"/>
      <c r="IR176" s="197"/>
      <c r="IS176" s="197"/>
      <c r="IT176" s="197"/>
      <c r="IU176" s="197"/>
      <c r="IV176" s="197"/>
      <c r="IW176" s="197"/>
    </row>
    <row r="177" spans="1:257">
      <c r="A177" s="208">
        <v>4</v>
      </c>
      <c r="B177" s="205" t="s">
        <v>1034</v>
      </c>
      <c r="C177" s="205" t="str">
        <f t="shared" si="60"/>
        <v>CARL McEVERS</v>
      </c>
      <c r="D177" s="205">
        <v>9</v>
      </c>
      <c r="E177" s="205">
        <v>651</v>
      </c>
      <c r="F177" s="205">
        <v>384</v>
      </c>
      <c r="G177" s="205">
        <v>18</v>
      </c>
      <c r="H177" s="206">
        <f t="shared" si="61"/>
        <v>0.57878787878787874</v>
      </c>
      <c r="I177" s="217">
        <v>0.58333333333333337</v>
      </c>
      <c r="J177" s="205">
        <f t="shared" si="62"/>
        <v>75</v>
      </c>
      <c r="K177" s="205">
        <f t="shared" si="63"/>
        <v>48</v>
      </c>
      <c r="L177" s="205">
        <f t="shared" si="64"/>
        <v>2</v>
      </c>
      <c r="M177" s="206">
        <f t="shared" si="65"/>
        <v>0.64</v>
      </c>
      <c r="N177" s="205">
        <v>6</v>
      </c>
      <c r="O177" s="205">
        <v>4</v>
      </c>
      <c r="P177" s="205">
        <v>1</v>
      </c>
      <c r="Q177" s="205">
        <v>6</v>
      </c>
      <c r="R177" s="205">
        <v>3</v>
      </c>
      <c r="S177" s="205">
        <v>0</v>
      </c>
      <c r="T177" s="205">
        <v>6</v>
      </c>
      <c r="U177" s="205">
        <v>5</v>
      </c>
      <c r="V177" s="205">
        <v>0</v>
      </c>
      <c r="W177" s="205">
        <v>6</v>
      </c>
      <c r="X177" s="205">
        <v>2</v>
      </c>
      <c r="Y177" s="205">
        <v>0</v>
      </c>
      <c r="Z177" s="205">
        <v>0</v>
      </c>
      <c r="AA177" s="205">
        <v>0</v>
      </c>
      <c r="AB177" s="205">
        <v>0</v>
      </c>
      <c r="AC177" s="205">
        <v>5</v>
      </c>
      <c r="AD177" s="205">
        <v>1</v>
      </c>
      <c r="AE177" s="205">
        <v>0</v>
      </c>
      <c r="AF177" s="205">
        <v>7</v>
      </c>
      <c r="AG177" s="205">
        <v>7</v>
      </c>
      <c r="AH177" s="205">
        <v>0</v>
      </c>
      <c r="AI177" s="205">
        <v>5</v>
      </c>
      <c r="AJ177" s="205">
        <v>1</v>
      </c>
      <c r="AK177" s="205">
        <v>0</v>
      </c>
      <c r="AL177" s="205">
        <v>4</v>
      </c>
      <c r="AM177" s="205">
        <v>3</v>
      </c>
      <c r="AN177" s="205">
        <v>0</v>
      </c>
      <c r="AO177" s="205">
        <v>4</v>
      </c>
      <c r="AP177" s="205">
        <v>3</v>
      </c>
      <c r="AQ177" s="205">
        <v>0</v>
      </c>
      <c r="AR177" s="205">
        <v>7</v>
      </c>
      <c r="AS177" s="205">
        <v>5</v>
      </c>
      <c r="AT177" s="205">
        <v>0</v>
      </c>
      <c r="AU177" s="205">
        <v>4</v>
      </c>
      <c r="AV177" s="205">
        <v>3</v>
      </c>
      <c r="AW177" s="205">
        <v>0</v>
      </c>
      <c r="AX177" s="205">
        <v>5</v>
      </c>
      <c r="AY177" s="205">
        <v>3</v>
      </c>
      <c r="AZ177" s="205">
        <v>1</v>
      </c>
      <c r="BA177" s="205">
        <v>3</v>
      </c>
      <c r="BB177" s="205">
        <v>3</v>
      </c>
      <c r="BC177" s="205">
        <v>0</v>
      </c>
      <c r="BD177" s="207"/>
      <c r="BE177" s="207"/>
      <c r="BF177" s="207"/>
      <c r="BG177" s="205">
        <v>7</v>
      </c>
      <c r="BH177" s="205">
        <v>5</v>
      </c>
      <c r="BI177" s="205">
        <v>0</v>
      </c>
      <c r="BJ177" s="205"/>
      <c r="BK177" s="205"/>
      <c r="BL177" s="205"/>
      <c r="BM177" s="205"/>
      <c r="BN177" s="205"/>
      <c r="BO177" s="204"/>
      <c r="BP177" s="197"/>
      <c r="BQ177" s="197"/>
      <c r="BR177" s="197"/>
      <c r="BS177" s="197"/>
      <c r="BT177" s="197"/>
      <c r="BU177" s="197"/>
      <c r="BV177" s="197"/>
      <c r="BW177" s="197"/>
      <c r="BX177" s="197"/>
      <c r="BY177" s="197"/>
      <c r="BZ177" s="197"/>
      <c r="CA177" s="197"/>
      <c r="CB177" s="197"/>
      <c r="CC177" s="197"/>
      <c r="CD177" s="197"/>
      <c r="CE177" s="197"/>
      <c r="CF177" s="197"/>
      <c r="CG177" s="197"/>
      <c r="CH177" s="197"/>
      <c r="CI177" s="197"/>
      <c r="CJ177" s="197"/>
      <c r="CK177" s="197"/>
      <c r="CL177" s="197"/>
      <c r="CM177" s="197"/>
      <c r="CN177" s="197"/>
      <c r="CO177" s="197"/>
      <c r="CP177" s="197"/>
      <c r="CQ177" s="197"/>
      <c r="CR177" s="197"/>
      <c r="CS177" s="197"/>
      <c r="CT177" s="197"/>
      <c r="CU177" s="197"/>
      <c r="CV177" s="197"/>
      <c r="CW177" s="197"/>
      <c r="CX177" s="197"/>
      <c r="CY177" s="197"/>
      <c r="CZ177" s="197"/>
      <c r="DA177" s="197"/>
      <c r="DB177" s="197"/>
      <c r="DC177" s="197"/>
      <c r="DD177" s="197"/>
      <c r="DE177" s="197"/>
      <c r="DF177" s="197"/>
      <c r="DG177" s="197"/>
      <c r="DH177" s="197"/>
      <c r="DI177" s="197"/>
      <c r="DJ177" s="197"/>
      <c r="DK177" s="197"/>
      <c r="DL177" s="197"/>
      <c r="DM177" s="197"/>
      <c r="DN177" s="197"/>
      <c r="DO177" s="197"/>
      <c r="DP177" s="197"/>
      <c r="DQ177" s="197"/>
      <c r="DR177" s="197"/>
      <c r="DS177" s="197"/>
      <c r="DT177" s="197"/>
      <c r="DU177" s="197"/>
      <c r="DV177" s="197"/>
      <c r="DW177" s="197"/>
      <c r="DX177" s="197"/>
      <c r="DY177" s="197"/>
      <c r="DZ177" s="197"/>
      <c r="EA177" s="197"/>
      <c r="EB177" s="197"/>
      <c r="EC177" s="197"/>
      <c r="ED177" s="197"/>
      <c r="EE177" s="197"/>
      <c r="EF177" s="197"/>
      <c r="EG177" s="197"/>
      <c r="EH177" s="197"/>
      <c r="EI177" s="197"/>
      <c r="EJ177" s="197"/>
      <c r="EK177" s="197"/>
      <c r="EL177" s="197"/>
      <c r="EM177" s="197"/>
      <c r="EN177" s="197"/>
      <c r="EO177" s="197"/>
      <c r="EP177" s="197"/>
      <c r="EQ177" s="197"/>
      <c r="ER177" s="197"/>
      <c r="ES177" s="197"/>
      <c r="ET177" s="197"/>
      <c r="EU177" s="197"/>
      <c r="EV177" s="197"/>
      <c r="EW177" s="197"/>
      <c r="EX177" s="197"/>
      <c r="EY177" s="197"/>
      <c r="EZ177" s="197"/>
      <c r="FA177" s="197"/>
      <c r="FB177" s="197"/>
      <c r="FC177" s="197"/>
      <c r="FD177" s="197"/>
      <c r="FE177" s="197"/>
      <c r="FF177" s="197"/>
      <c r="FG177" s="197"/>
      <c r="FH177" s="197"/>
      <c r="FI177" s="197"/>
      <c r="FJ177" s="197"/>
      <c r="FK177" s="197"/>
      <c r="FL177" s="197"/>
      <c r="FM177" s="197"/>
      <c r="FN177" s="197"/>
      <c r="FO177" s="197"/>
      <c r="FP177" s="197"/>
      <c r="FQ177" s="197"/>
      <c r="FR177" s="197"/>
      <c r="FS177" s="197"/>
      <c r="FT177" s="197"/>
      <c r="FU177" s="197"/>
      <c r="FV177" s="197"/>
      <c r="FW177" s="197"/>
      <c r="FX177" s="197"/>
      <c r="FY177" s="197"/>
      <c r="FZ177" s="197"/>
      <c r="GA177" s="197"/>
      <c r="GB177" s="197"/>
      <c r="GC177" s="197"/>
      <c r="GD177" s="197"/>
      <c r="GE177" s="197"/>
      <c r="GF177" s="197"/>
      <c r="GG177" s="197"/>
      <c r="GH177" s="197"/>
      <c r="GI177" s="197"/>
      <c r="GJ177" s="197"/>
      <c r="GK177" s="197"/>
      <c r="GL177" s="197"/>
      <c r="GM177" s="197"/>
      <c r="GN177" s="197"/>
      <c r="GO177" s="197"/>
      <c r="GP177" s="197"/>
      <c r="GQ177" s="197"/>
      <c r="GR177" s="197"/>
      <c r="GS177" s="197"/>
      <c r="GT177" s="197"/>
      <c r="GU177" s="197"/>
      <c r="GV177" s="197"/>
      <c r="GW177" s="197"/>
      <c r="GX177" s="197"/>
      <c r="GY177" s="197"/>
      <c r="GZ177" s="197"/>
      <c r="HA177" s="197"/>
      <c r="HB177" s="197"/>
      <c r="HC177" s="197"/>
      <c r="HD177" s="197"/>
      <c r="HE177" s="197"/>
      <c r="HF177" s="197"/>
      <c r="HG177" s="197"/>
      <c r="HH177" s="197"/>
      <c r="HI177" s="197"/>
      <c r="HJ177" s="197"/>
      <c r="HK177" s="197"/>
      <c r="HL177" s="197"/>
      <c r="HM177" s="197"/>
      <c r="HN177" s="197"/>
      <c r="HO177" s="197"/>
      <c r="HP177" s="197"/>
      <c r="HQ177" s="197"/>
      <c r="HR177" s="197"/>
      <c r="HS177" s="197"/>
      <c r="HT177" s="197"/>
      <c r="HU177" s="197"/>
      <c r="HV177" s="197"/>
      <c r="HW177" s="197"/>
      <c r="HX177" s="197"/>
      <c r="HY177" s="197"/>
      <c r="HZ177" s="197"/>
      <c r="IA177" s="197"/>
      <c r="IB177" s="197"/>
      <c r="IC177" s="197"/>
      <c r="ID177" s="197"/>
      <c r="IE177" s="197"/>
      <c r="IF177" s="197"/>
      <c r="IG177" s="197"/>
      <c r="IH177" s="197"/>
      <c r="II177" s="197"/>
      <c r="IJ177" s="197"/>
      <c r="IK177" s="197"/>
      <c r="IL177" s="197"/>
      <c r="IM177" s="197"/>
      <c r="IN177" s="197"/>
      <c r="IO177" s="197"/>
      <c r="IP177" s="197"/>
      <c r="IQ177" s="197"/>
      <c r="IR177" s="197"/>
      <c r="IS177" s="197"/>
      <c r="IT177" s="197"/>
      <c r="IU177" s="197"/>
      <c r="IV177" s="197"/>
      <c r="IW177" s="197"/>
    </row>
    <row r="178" spans="1:257">
      <c r="A178" s="208">
        <v>5</v>
      </c>
      <c r="B178" s="205" t="s">
        <v>1041</v>
      </c>
      <c r="C178" s="205" t="str">
        <f t="shared" si="60"/>
        <v>MIKE McKINNEY</v>
      </c>
      <c r="D178" s="205">
        <v>2</v>
      </c>
      <c r="E178" s="205">
        <v>112</v>
      </c>
      <c r="F178" s="205">
        <v>71</v>
      </c>
      <c r="G178" s="205">
        <v>10</v>
      </c>
      <c r="H178" s="206">
        <f t="shared" si="61"/>
        <v>0.51446540880503144</v>
      </c>
      <c r="I178" s="207"/>
      <c r="J178" s="205">
        <f t="shared" si="62"/>
        <v>58</v>
      </c>
      <c r="K178" s="205">
        <f t="shared" si="63"/>
        <v>40</v>
      </c>
      <c r="L178" s="205">
        <f t="shared" si="64"/>
        <v>2</v>
      </c>
      <c r="M178" s="206">
        <f t="shared" si="65"/>
        <v>0.68965517241379315</v>
      </c>
      <c r="N178" s="205">
        <v>4</v>
      </c>
      <c r="O178" s="205">
        <v>3</v>
      </c>
      <c r="P178" s="205">
        <v>1</v>
      </c>
      <c r="Q178" s="205">
        <v>6</v>
      </c>
      <c r="R178" s="205">
        <v>6</v>
      </c>
      <c r="S178" s="205">
        <v>1</v>
      </c>
      <c r="T178" s="205">
        <v>6</v>
      </c>
      <c r="U178" s="205">
        <v>2</v>
      </c>
      <c r="V178" s="205">
        <v>0</v>
      </c>
      <c r="W178" s="205">
        <v>6</v>
      </c>
      <c r="X178" s="205">
        <v>4</v>
      </c>
      <c r="Y178" s="205">
        <v>0</v>
      </c>
      <c r="Z178" s="205">
        <v>5</v>
      </c>
      <c r="AA178" s="205">
        <v>3</v>
      </c>
      <c r="AB178" s="205">
        <v>0</v>
      </c>
      <c r="AC178" s="205">
        <v>6</v>
      </c>
      <c r="AD178" s="205">
        <v>4</v>
      </c>
      <c r="AE178" s="205">
        <v>0</v>
      </c>
      <c r="AF178" s="205">
        <v>0</v>
      </c>
      <c r="AG178" s="205">
        <v>0</v>
      </c>
      <c r="AH178" s="205">
        <v>0</v>
      </c>
      <c r="AI178" s="205">
        <v>4</v>
      </c>
      <c r="AJ178" s="205">
        <v>3</v>
      </c>
      <c r="AK178" s="205">
        <v>0</v>
      </c>
      <c r="AL178" s="205">
        <v>4</v>
      </c>
      <c r="AM178" s="205">
        <v>2</v>
      </c>
      <c r="AN178" s="205">
        <v>0</v>
      </c>
      <c r="AO178" s="205">
        <v>0</v>
      </c>
      <c r="AP178" s="205">
        <v>0</v>
      </c>
      <c r="AQ178" s="205">
        <v>0</v>
      </c>
      <c r="AR178" s="205">
        <v>6</v>
      </c>
      <c r="AS178" s="205">
        <v>3</v>
      </c>
      <c r="AT178" s="205">
        <v>0</v>
      </c>
      <c r="AU178" s="205">
        <v>5</v>
      </c>
      <c r="AV178" s="205">
        <v>4</v>
      </c>
      <c r="AW178" s="205">
        <v>0</v>
      </c>
      <c r="AX178" s="205">
        <v>6</v>
      </c>
      <c r="AY178" s="205">
        <v>6</v>
      </c>
      <c r="AZ178" s="205">
        <v>0</v>
      </c>
      <c r="BA178" s="205">
        <v>0</v>
      </c>
      <c r="BB178" s="205">
        <v>0</v>
      </c>
      <c r="BC178" s="205">
        <v>0</v>
      </c>
      <c r="BD178" s="207"/>
      <c r="BE178" s="207"/>
      <c r="BF178" s="207"/>
      <c r="BG178" s="205">
        <v>0</v>
      </c>
      <c r="BH178" s="205">
        <v>0</v>
      </c>
      <c r="BI178" s="205">
        <v>0</v>
      </c>
      <c r="BJ178" s="205"/>
      <c r="BK178" s="205"/>
      <c r="BL178" s="205"/>
      <c r="BM178" s="205"/>
      <c r="BN178" s="205"/>
      <c r="BO178" s="204"/>
      <c r="BP178" s="197"/>
      <c r="BQ178" s="197"/>
      <c r="BR178" s="197"/>
      <c r="BS178" s="197"/>
      <c r="BT178" s="197"/>
      <c r="BU178" s="197"/>
      <c r="BV178" s="197"/>
      <c r="BW178" s="197"/>
      <c r="BX178" s="197"/>
      <c r="BY178" s="197"/>
      <c r="BZ178" s="197"/>
      <c r="CA178" s="197"/>
      <c r="CB178" s="197"/>
      <c r="CC178" s="197"/>
      <c r="CD178" s="197"/>
      <c r="CE178" s="197"/>
      <c r="CF178" s="197"/>
      <c r="CG178" s="197"/>
      <c r="CH178" s="197"/>
      <c r="CI178" s="197"/>
      <c r="CJ178" s="197"/>
      <c r="CK178" s="197"/>
      <c r="CL178" s="197"/>
      <c r="CM178" s="197"/>
      <c r="CN178" s="197"/>
      <c r="CO178" s="197"/>
      <c r="CP178" s="197"/>
      <c r="CQ178" s="197"/>
      <c r="CR178" s="197"/>
      <c r="CS178" s="197"/>
      <c r="CT178" s="197"/>
      <c r="CU178" s="197"/>
      <c r="CV178" s="197"/>
      <c r="CW178" s="197"/>
      <c r="CX178" s="197"/>
      <c r="CY178" s="197"/>
      <c r="CZ178" s="197"/>
      <c r="DA178" s="197"/>
      <c r="DB178" s="197"/>
      <c r="DC178" s="197"/>
      <c r="DD178" s="197"/>
      <c r="DE178" s="197"/>
      <c r="DF178" s="197"/>
      <c r="DG178" s="197"/>
      <c r="DH178" s="197"/>
      <c r="DI178" s="197"/>
      <c r="DJ178" s="197"/>
      <c r="DK178" s="197"/>
      <c r="DL178" s="197"/>
      <c r="DM178" s="197"/>
      <c r="DN178" s="197"/>
      <c r="DO178" s="197"/>
      <c r="DP178" s="197"/>
      <c r="DQ178" s="197"/>
      <c r="DR178" s="197"/>
      <c r="DS178" s="197"/>
      <c r="DT178" s="197"/>
      <c r="DU178" s="197"/>
      <c r="DV178" s="197"/>
      <c r="DW178" s="197"/>
      <c r="DX178" s="197"/>
      <c r="DY178" s="197"/>
      <c r="DZ178" s="197"/>
      <c r="EA178" s="197"/>
      <c r="EB178" s="197"/>
      <c r="EC178" s="197"/>
      <c r="ED178" s="197"/>
      <c r="EE178" s="197"/>
      <c r="EF178" s="197"/>
      <c r="EG178" s="197"/>
      <c r="EH178" s="197"/>
      <c r="EI178" s="197"/>
      <c r="EJ178" s="197"/>
      <c r="EK178" s="197"/>
      <c r="EL178" s="197"/>
      <c r="EM178" s="197"/>
      <c r="EN178" s="197"/>
      <c r="EO178" s="197"/>
      <c r="EP178" s="197"/>
      <c r="EQ178" s="197"/>
      <c r="ER178" s="197"/>
      <c r="ES178" s="197"/>
      <c r="ET178" s="197"/>
      <c r="EU178" s="197"/>
      <c r="EV178" s="197"/>
      <c r="EW178" s="197"/>
      <c r="EX178" s="197"/>
      <c r="EY178" s="197"/>
      <c r="EZ178" s="197"/>
      <c r="FA178" s="197"/>
      <c r="FB178" s="197"/>
      <c r="FC178" s="197"/>
      <c r="FD178" s="197"/>
      <c r="FE178" s="197"/>
      <c r="FF178" s="197"/>
      <c r="FG178" s="197"/>
      <c r="FH178" s="197"/>
      <c r="FI178" s="197"/>
      <c r="FJ178" s="197"/>
      <c r="FK178" s="197"/>
      <c r="FL178" s="197"/>
      <c r="FM178" s="197"/>
      <c r="FN178" s="197"/>
      <c r="FO178" s="197"/>
      <c r="FP178" s="197"/>
      <c r="FQ178" s="197"/>
      <c r="FR178" s="197"/>
      <c r="FS178" s="197"/>
      <c r="FT178" s="197"/>
      <c r="FU178" s="197"/>
      <c r="FV178" s="197"/>
      <c r="FW178" s="197"/>
      <c r="FX178" s="197"/>
      <c r="FY178" s="197"/>
      <c r="FZ178" s="197"/>
      <c r="GA178" s="197"/>
      <c r="GB178" s="197"/>
      <c r="GC178" s="197"/>
      <c r="GD178" s="197"/>
      <c r="GE178" s="197"/>
      <c r="GF178" s="197"/>
      <c r="GG178" s="197"/>
      <c r="GH178" s="197"/>
      <c r="GI178" s="197"/>
      <c r="GJ178" s="197"/>
      <c r="GK178" s="197"/>
      <c r="GL178" s="197"/>
      <c r="GM178" s="197"/>
      <c r="GN178" s="197"/>
      <c r="GO178" s="197"/>
      <c r="GP178" s="197"/>
      <c r="GQ178" s="197"/>
      <c r="GR178" s="197"/>
      <c r="GS178" s="197"/>
      <c r="GT178" s="197"/>
      <c r="GU178" s="197"/>
      <c r="GV178" s="197"/>
      <c r="GW178" s="197"/>
      <c r="GX178" s="197"/>
      <c r="GY178" s="197"/>
      <c r="GZ178" s="197"/>
      <c r="HA178" s="197"/>
      <c r="HB178" s="197"/>
      <c r="HC178" s="197"/>
      <c r="HD178" s="197"/>
      <c r="HE178" s="197"/>
      <c r="HF178" s="197"/>
      <c r="HG178" s="197"/>
      <c r="HH178" s="197"/>
      <c r="HI178" s="197"/>
      <c r="HJ178" s="197"/>
      <c r="HK178" s="197"/>
      <c r="HL178" s="197"/>
      <c r="HM178" s="197"/>
      <c r="HN178" s="197"/>
      <c r="HO178" s="197"/>
      <c r="HP178" s="197"/>
      <c r="HQ178" s="197"/>
      <c r="HR178" s="197"/>
      <c r="HS178" s="197"/>
      <c r="HT178" s="197"/>
      <c r="HU178" s="197"/>
      <c r="HV178" s="197"/>
      <c r="HW178" s="197"/>
      <c r="HX178" s="197"/>
      <c r="HY178" s="197"/>
      <c r="HZ178" s="197"/>
      <c r="IA178" s="197"/>
      <c r="IB178" s="197"/>
      <c r="IC178" s="197"/>
      <c r="ID178" s="197"/>
      <c r="IE178" s="197"/>
      <c r="IF178" s="197"/>
      <c r="IG178" s="197"/>
      <c r="IH178" s="197"/>
      <c r="II178" s="197"/>
      <c r="IJ178" s="197"/>
      <c r="IK178" s="197"/>
      <c r="IL178" s="197"/>
      <c r="IM178" s="197"/>
      <c r="IN178" s="197"/>
      <c r="IO178" s="197"/>
      <c r="IP178" s="197"/>
      <c r="IQ178" s="197"/>
      <c r="IR178" s="197"/>
      <c r="IS178" s="197"/>
      <c r="IT178" s="197"/>
      <c r="IU178" s="197"/>
      <c r="IV178" s="197"/>
      <c r="IW178" s="197"/>
    </row>
    <row r="179" spans="1:257">
      <c r="A179" s="230">
        <v>6</v>
      </c>
      <c r="B179" s="205" t="s">
        <v>869</v>
      </c>
      <c r="C179" s="205" t="str">
        <f t="shared" si="60"/>
        <v>ED BUXTON</v>
      </c>
      <c r="D179" s="205">
        <v>5</v>
      </c>
      <c r="E179" s="205">
        <v>330</v>
      </c>
      <c r="F179" s="205">
        <v>191</v>
      </c>
      <c r="G179" s="205">
        <v>6</v>
      </c>
      <c r="H179" s="206">
        <f t="shared" si="61"/>
        <v>0.4912689173457509</v>
      </c>
      <c r="I179" s="207"/>
      <c r="J179" s="205">
        <f t="shared" si="62"/>
        <v>70</v>
      </c>
      <c r="K179" s="205">
        <f t="shared" si="63"/>
        <v>50</v>
      </c>
      <c r="L179" s="205">
        <f t="shared" si="64"/>
        <v>0</v>
      </c>
      <c r="M179" s="206">
        <f t="shared" si="65"/>
        <v>0.7142857142857143</v>
      </c>
      <c r="N179" s="205">
        <v>5</v>
      </c>
      <c r="O179" s="205">
        <v>4</v>
      </c>
      <c r="P179" s="205">
        <v>0</v>
      </c>
      <c r="Q179" s="205">
        <v>6</v>
      </c>
      <c r="R179" s="205">
        <v>5</v>
      </c>
      <c r="S179" s="205">
        <v>0</v>
      </c>
      <c r="T179" s="205">
        <v>6</v>
      </c>
      <c r="U179" s="205">
        <v>4</v>
      </c>
      <c r="V179" s="205">
        <v>0</v>
      </c>
      <c r="W179" s="205">
        <v>6</v>
      </c>
      <c r="X179" s="205">
        <v>5</v>
      </c>
      <c r="Y179" s="205">
        <v>0</v>
      </c>
      <c r="Z179" s="205">
        <v>5</v>
      </c>
      <c r="AA179" s="205">
        <v>3</v>
      </c>
      <c r="AB179" s="205">
        <v>0</v>
      </c>
      <c r="AC179" s="205">
        <v>6</v>
      </c>
      <c r="AD179" s="205">
        <v>4</v>
      </c>
      <c r="AE179" s="205">
        <v>0</v>
      </c>
      <c r="AF179" s="205">
        <v>5</v>
      </c>
      <c r="AG179" s="205">
        <v>4</v>
      </c>
      <c r="AH179" s="205">
        <v>0</v>
      </c>
      <c r="AI179" s="205">
        <v>4</v>
      </c>
      <c r="AJ179" s="205">
        <v>1</v>
      </c>
      <c r="AK179" s="205">
        <v>0</v>
      </c>
      <c r="AL179" s="205">
        <v>3</v>
      </c>
      <c r="AM179" s="205">
        <v>1</v>
      </c>
      <c r="AN179" s="205">
        <v>0</v>
      </c>
      <c r="AO179" s="205">
        <v>6</v>
      </c>
      <c r="AP179" s="205">
        <v>3</v>
      </c>
      <c r="AQ179" s="205">
        <v>0</v>
      </c>
      <c r="AR179" s="205">
        <v>6</v>
      </c>
      <c r="AS179" s="205">
        <v>4</v>
      </c>
      <c r="AT179" s="205">
        <v>0</v>
      </c>
      <c r="AU179" s="205">
        <v>0</v>
      </c>
      <c r="AV179" s="205">
        <v>0</v>
      </c>
      <c r="AW179" s="205">
        <v>0</v>
      </c>
      <c r="AX179" s="205">
        <v>0</v>
      </c>
      <c r="AY179" s="205">
        <v>0</v>
      </c>
      <c r="AZ179" s="205">
        <v>0</v>
      </c>
      <c r="BA179" s="205">
        <v>5</v>
      </c>
      <c r="BB179" s="205">
        <v>5</v>
      </c>
      <c r="BC179" s="205">
        <v>0</v>
      </c>
      <c r="BD179" s="207"/>
      <c r="BE179" s="207"/>
      <c r="BF179" s="207"/>
      <c r="BG179" s="205">
        <v>7</v>
      </c>
      <c r="BH179" s="205">
        <v>7</v>
      </c>
      <c r="BI179" s="205">
        <v>0</v>
      </c>
      <c r="BJ179" s="205"/>
      <c r="BK179" s="205"/>
      <c r="BL179" s="205"/>
      <c r="BM179" s="205"/>
      <c r="BN179" s="205"/>
      <c r="BO179" s="204"/>
      <c r="BP179" s="197"/>
      <c r="BQ179" s="197"/>
      <c r="BR179" s="197"/>
      <c r="BS179" s="197"/>
      <c r="BT179" s="197"/>
      <c r="BU179" s="197"/>
      <c r="BV179" s="197"/>
      <c r="BW179" s="197"/>
      <c r="BX179" s="197"/>
      <c r="BY179" s="197"/>
      <c r="BZ179" s="197"/>
      <c r="CA179" s="197"/>
      <c r="CB179" s="197"/>
      <c r="CC179" s="197"/>
      <c r="CD179" s="197"/>
      <c r="CE179" s="197"/>
      <c r="CF179" s="197"/>
      <c r="CG179" s="197"/>
      <c r="CH179" s="197"/>
      <c r="CI179" s="197"/>
      <c r="CJ179" s="197"/>
      <c r="CK179" s="197"/>
      <c r="CL179" s="197"/>
      <c r="CM179" s="197"/>
      <c r="CN179" s="197"/>
      <c r="CO179" s="197"/>
      <c r="CP179" s="197"/>
      <c r="CQ179" s="197"/>
      <c r="CR179" s="197"/>
      <c r="CS179" s="197"/>
      <c r="CT179" s="197"/>
      <c r="CU179" s="197"/>
      <c r="CV179" s="197"/>
      <c r="CW179" s="197"/>
      <c r="CX179" s="197"/>
      <c r="CY179" s="197"/>
      <c r="CZ179" s="197"/>
      <c r="DA179" s="197"/>
      <c r="DB179" s="197"/>
      <c r="DC179" s="197"/>
      <c r="DD179" s="197"/>
      <c r="DE179" s="197"/>
      <c r="DF179" s="197"/>
      <c r="DG179" s="197"/>
      <c r="DH179" s="197"/>
      <c r="DI179" s="197"/>
      <c r="DJ179" s="197"/>
      <c r="DK179" s="197"/>
      <c r="DL179" s="197"/>
      <c r="DM179" s="197"/>
      <c r="DN179" s="197"/>
      <c r="DO179" s="197"/>
      <c r="DP179" s="197"/>
      <c r="DQ179" s="197"/>
      <c r="DR179" s="197"/>
      <c r="DS179" s="197"/>
      <c r="DT179" s="197"/>
      <c r="DU179" s="197"/>
      <c r="DV179" s="197"/>
      <c r="DW179" s="197"/>
      <c r="DX179" s="197"/>
      <c r="DY179" s="197"/>
      <c r="DZ179" s="197"/>
      <c r="EA179" s="197"/>
      <c r="EB179" s="197"/>
      <c r="EC179" s="197"/>
      <c r="ED179" s="197"/>
      <c r="EE179" s="197"/>
      <c r="EF179" s="197"/>
      <c r="EG179" s="197"/>
      <c r="EH179" s="197"/>
      <c r="EI179" s="197"/>
      <c r="EJ179" s="197"/>
      <c r="EK179" s="197"/>
      <c r="EL179" s="197"/>
      <c r="EM179" s="197"/>
      <c r="EN179" s="197"/>
      <c r="EO179" s="197"/>
      <c r="EP179" s="197"/>
      <c r="EQ179" s="197"/>
      <c r="ER179" s="197"/>
      <c r="ES179" s="197"/>
      <c r="ET179" s="197"/>
      <c r="EU179" s="197"/>
      <c r="EV179" s="197"/>
      <c r="EW179" s="197"/>
      <c r="EX179" s="197"/>
      <c r="EY179" s="197"/>
      <c r="EZ179" s="197"/>
      <c r="FA179" s="197"/>
      <c r="FB179" s="197"/>
      <c r="FC179" s="197"/>
      <c r="FD179" s="197"/>
      <c r="FE179" s="197"/>
      <c r="FF179" s="197"/>
      <c r="FG179" s="197"/>
      <c r="FH179" s="197"/>
      <c r="FI179" s="197"/>
      <c r="FJ179" s="197"/>
      <c r="FK179" s="197"/>
      <c r="FL179" s="197"/>
      <c r="FM179" s="197"/>
      <c r="FN179" s="197"/>
      <c r="FO179" s="197"/>
      <c r="FP179" s="197"/>
      <c r="FQ179" s="197"/>
      <c r="FR179" s="197"/>
      <c r="FS179" s="197"/>
      <c r="FT179" s="197"/>
      <c r="FU179" s="197"/>
      <c r="FV179" s="197"/>
      <c r="FW179" s="197"/>
      <c r="FX179" s="197"/>
      <c r="FY179" s="197"/>
      <c r="FZ179" s="197"/>
      <c r="GA179" s="197"/>
      <c r="GB179" s="197"/>
      <c r="GC179" s="197"/>
      <c r="GD179" s="197"/>
      <c r="GE179" s="197"/>
      <c r="GF179" s="197"/>
      <c r="GG179" s="197"/>
      <c r="GH179" s="197"/>
      <c r="GI179" s="197"/>
      <c r="GJ179" s="197"/>
      <c r="GK179" s="197"/>
      <c r="GL179" s="197"/>
      <c r="GM179" s="197"/>
      <c r="GN179" s="197"/>
      <c r="GO179" s="197"/>
      <c r="GP179" s="197"/>
      <c r="GQ179" s="197"/>
      <c r="GR179" s="197"/>
      <c r="GS179" s="197"/>
      <c r="GT179" s="197"/>
      <c r="GU179" s="197"/>
      <c r="GV179" s="197"/>
      <c r="GW179" s="197"/>
      <c r="GX179" s="197"/>
      <c r="GY179" s="197"/>
      <c r="GZ179" s="197"/>
      <c r="HA179" s="197"/>
      <c r="HB179" s="197"/>
      <c r="HC179" s="197"/>
      <c r="HD179" s="197"/>
      <c r="HE179" s="197"/>
      <c r="HF179" s="197"/>
      <c r="HG179" s="197"/>
      <c r="HH179" s="197"/>
      <c r="HI179" s="197"/>
      <c r="HJ179" s="197"/>
      <c r="HK179" s="197"/>
      <c r="HL179" s="197"/>
      <c r="HM179" s="197"/>
      <c r="HN179" s="197"/>
      <c r="HO179" s="197"/>
      <c r="HP179" s="197"/>
      <c r="HQ179" s="197"/>
      <c r="HR179" s="197"/>
      <c r="HS179" s="197"/>
      <c r="HT179" s="197"/>
      <c r="HU179" s="197"/>
      <c r="HV179" s="197"/>
      <c r="HW179" s="197"/>
      <c r="HX179" s="197"/>
      <c r="HY179" s="197"/>
      <c r="HZ179" s="197"/>
      <c r="IA179" s="197"/>
      <c r="IB179" s="197"/>
      <c r="IC179" s="197"/>
      <c r="ID179" s="197"/>
      <c r="IE179" s="197"/>
      <c r="IF179" s="197"/>
      <c r="IG179" s="197"/>
      <c r="IH179" s="197"/>
      <c r="II179" s="197"/>
      <c r="IJ179" s="197"/>
      <c r="IK179" s="197"/>
      <c r="IL179" s="197"/>
      <c r="IM179" s="197"/>
      <c r="IN179" s="197"/>
      <c r="IO179" s="197"/>
      <c r="IP179" s="197"/>
      <c r="IQ179" s="197"/>
      <c r="IR179" s="197"/>
      <c r="IS179" s="197"/>
      <c r="IT179" s="197"/>
      <c r="IU179" s="197"/>
      <c r="IV179" s="197"/>
      <c r="IW179" s="197"/>
    </row>
    <row r="180" spans="1:257">
      <c r="A180" s="208">
        <v>7</v>
      </c>
      <c r="B180" s="205" t="s">
        <v>948</v>
      </c>
      <c r="C180" s="205" t="str">
        <f t="shared" si="60"/>
        <v>ROY ROBBINS</v>
      </c>
      <c r="D180" s="205">
        <v>14</v>
      </c>
      <c r="E180" s="209">
        <v>795</v>
      </c>
      <c r="F180" s="209">
        <v>409</v>
      </c>
      <c r="G180" s="209">
        <v>24</v>
      </c>
      <c r="H180" s="206">
        <f t="shared" si="61"/>
        <v>0.53987730061349692</v>
      </c>
      <c r="I180" s="207"/>
      <c r="J180" s="205">
        <f t="shared" si="62"/>
        <v>55</v>
      </c>
      <c r="K180" s="205">
        <f t="shared" si="63"/>
        <v>34</v>
      </c>
      <c r="L180" s="205">
        <f t="shared" si="64"/>
        <v>0</v>
      </c>
      <c r="M180" s="206">
        <f t="shared" si="65"/>
        <v>0.61818181818181817</v>
      </c>
      <c r="N180" s="205">
        <v>5</v>
      </c>
      <c r="O180" s="205">
        <v>3</v>
      </c>
      <c r="P180" s="205">
        <v>0</v>
      </c>
      <c r="Q180" s="205">
        <v>0</v>
      </c>
      <c r="R180" s="205">
        <v>0</v>
      </c>
      <c r="S180" s="205">
        <v>0</v>
      </c>
      <c r="T180" s="205">
        <v>2</v>
      </c>
      <c r="U180" s="205">
        <v>0</v>
      </c>
      <c r="V180" s="205">
        <v>0</v>
      </c>
      <c r="W180" s="205">
        <v>2</v>
      </c>
      <c r="X180" s="205">
        <v>0</v>
      </c>
      <c r="Y180" s="205">
        <v>0</v>
      </c>
      <c r="Z180" s="205">
        <v>3</v>
      </c>
      <c r="AA180" s="205">
        <v>1</v>
      </c>
      <c r="AB180" s="205">
        <v>0</v>
      </c>
      <c r="AC180" s="205">
        <v>6</v>
      </c>
      <c r="AD180" s="205">
        <v>4</v>
      </c>
      <c r="AE180" s="205">
        <v>0</v>
      </c>
      <c r="AF180" s="205">
        <v>5</v>
      </c>
      <c r="AG180" s="205">
        <v>3</v>
      </c>
      <c r="AH180" s="205">
        <v>0</v>
      </c>
      <c r="AI180" s="205">
        <v>4</v>
      </c>
      <c r="AJ180" s="205">
        <v>3</v>
      </c>
      <c r="AK180" s="205">
        <v>0</v>
      </c>
      <c r="AL180" s="205">
        <v>4</v>
      </c>
      <c r="AM180" s="205">
        <v>3</v>
      </c>
      <c r="AN180" s="205">
        <v>0</v>
      </c>
      <c r="AO180" s="205">
        <v>5</v>
      </c>
      <c r="AP180" s="205">
        <v>4</v>
      </c>
      <c r="AQ180" s="205">
        <v>0</v>
      </c>
      <c r="AR180" s="205">
        <v>3</v>
      </c>
      <c r="AS180" s="205">
        <v>2</v>
      </c>
      <c r="AT180" s="205">
        <v>0</v>
      </c>
      <c r="AU180" s="205">
        <v>5</v>
      </c>
      <c r="AV180" s="205">
        <v>2</v>
      </c>
      <c r="AW180" s="205">
        <v>0</v>
      </c>
      <c r="AX180" s="205">
        <v>6</v>
      </c>
      <c r="AY180" s="205">
        <v>5</v>
      </c>
      <c r="AZ180" s="205">
        <v>0</v>
      </c>
      <c r="BA180" s="205">
        <v>5</v>
      </c>
      <c r="BB180" s="205">
        <v>4</v>
      </c>
      <c r="BC180" s="205">
        <v>0</v>
      </c>
      <c r="BD180" s="207"/>
      <c r="BE180" s="207"/>
      <c r="BF180" s="207"/>
      <c r="BG180" s="205">
        <v>0</v>
      </c>
      <c r="BH180" s="205">
        <v>0</v>
      </c>
      <c r="BI180" s="205">
        <v>0</v>
      </c>
      <c r="BJ180" s="205"/>
      <c r="BK180" s="205"/>
      <c r="BL180" s="205"/>
      <c r="BM180" s="205"/>
      <c r="BN180" s="205"/>
      <c r="BO180" s="204"/>
      <c r="BP180" s="197"/>
      <c r="BQ180" s="197"/>
      <c r="BR180" s="197"/>
      <c r="BS180" s="197"/>
      <c r="BT180" s="197"/>
      <c r="BU180" s="197"/>
      <c r="BV180" s="197"/>
      <c r="BW180" s="197"/>
      <c r="BX180" s="197"/>
      <c r="BY180" s="197"/>
      <c r="BZ180" s="197"/>
      <c r="CA180" s="197"/>
      <c r="CB180" s="197"/>
      <c r="CC180" s="197"/>
      <c r="CD180" s="197"/>
      <c r="CE180" s="197"/>
      <c r="CF180" s="197"/>
      <c r="CG180" s="197"/>
      <c r="CH180" s="197"/>
      <c r="CI180" s="197"/>
      <c r="CJ180" s="197"/>
      <c r="CK180" s="197"/>
      <c r="CL180" s="197"/>
      <c r="CM180" s="197"/>
      <c r="CN180" s="197"/>
      <c r="CO180" s="197"/>
      <c r="CP180" s="197"/>
      <c r="CQ180" s="197"/>
      <c r="CR180" s="197"/>
      <c r="CS180" s="197"/>
      <c r="CT180" s="197"/>
      <c r="CU180" s="197"/>
      <c r="CV180" s="197"/>
      <c r="CW180" s="197"/>
      <c r="CX180" s="197"/>
      <c r="CY180" s="197"/>
      <c r="CZ180" s="197"/>
      <c r="DA180" s="197"/>
      <c r="DB180" s="197"/>
      <c r="DC180" s="197"/>
      <c r="DD180" s="197"/>
      <c r="DE180" s="197"/>
      <c r="DF180" s="197"/>
      <c r="DG180" s="197"/>
      <c r="DH180" s="197"/>
      <c r="DI180" s="197"/>
      <c r="DJ180" s="197"/>
      <c r="DK180" s="197"/>
      <c r="DL180" s="197"/>
      <c r="DM180" s="197"/>
      <c r="DN180" s="197"/>
      <c r="DO180" s="197"/>
      <c r="DP180" s="197"/>
      <c r="DQ180" s="197"/>
      <c r="DR180" s="197"/>
      <c r="DS180" s="197"/>
      <c r="DT180" s="197"/>
      <c r="DU180" s="197"/>
      <c r="DV180" s="197"/>
      <c r="DW180" s="197"/>
      <c r="DX180" s="197"/>
      <c r="DY180" s="197"/>
      <c r="DZ180" s="197"/>
      <c r="EA180" s="197"/>
      <c r="EB180" s="197"/>
      <c r="EC180" s="197"/>
      <c r="ED180" s="197"/>
      <c r="EE180" s="197"/>
      <c r="EF180" s="197"/>
      <c r="EG180" s="197"/>
      <c r="EH180" s="197"/>
      <c r="EI180" s="197"/>
      <c r="EJ180" s="197"/>
      <c r="EK180" s="197"/>
      <c r="EL180" s="197"/>
      <c r="EM180" s="197"/>
      <c r="EN180" s="197"/>
      <c r="EO180" s="197"/>
      <c r="EP180" s="197"/>
      <c r="EQ180" s="197"/>
      <c r="ER180" s="197"/>
      <c r="ES180" s="197"/>
      <c r="ET180" s="197"/>
      <c r="EU180" s="197"/>
      <c r="EV180" s="197"/>
      <c r="EW180" s="197"/>
      <c r="EX180" s="197"/>
      <c r="EY180" s="197"/>
      <c r="EZ180" s="197"/>
      <c r="FA180" s="197"/>
      <c r="FB180" s="197"/>
      <c r="FC180" s="197"/>
      <c r="FD180" s="197"/>
      <c r="FE180" s="197"/>
      <c r="FF180" s="197"/>
      <c r="FG180" s="197"/>
      <c r="FH180" s="197"/>
      <c r="FI180" s="197"/>
      <c r="FJ180" s="197"/>
      <c r="FK180" s="197"/>
      <c r="FL180" s="197"/>
      <c r="FM180" s="197"/>
      <c r="FN180" s="197"/>
      <c r="FO180" s="197"/>
      <c r="FP180" s="197"/>
      <c r="FQ180" s="197"/>
      <c r="FR180" s="197"/>
      <c r="FS180" s="197"/>
      <c r="FT180" s="197"/>
      <c r="FU180" s="197"/>
      <c r="FV180" s="197"/>
      <c r="FW180" s="197"/>
      <c r="FX180" s="197"/>
      <c r="FY180" s="197"/>
      <c r="FZ180" s="197"/>
      <c r="GA180" s="197"/>
      <c r="GB180" s="197"/>
      <c r="GC180" s="197"/>
      <c r="GD180" s="197"/>
      <c r="GE180" s="197"/>
      <c r="GF180" s="197"/>
      <c r="GG180" s="197"/>
      <c r="GH180" s="197"/>
      <c r="GI180" s="197"/>
      <c r="GJ180" s="197"/>
      <c r="GK180" s="197"/>
      <c r="GL180" s="197"/>
      <c r="GM180" s="197"/>
      <c r="GN180" s="197"/>
      <c r="GO180" s="197"/>
      <c r="GP180" s="197"/>
      <c r="GQ180" s="197"/>
      <c r="GR180" s="197"/>
      <c r="GS180" s="197"/>
      <c r="GT180" s="197"/>
      <c r="GU180" s="197"/>
      <c r="GV180" s="197"/>
      <c r="GW180" s="197"/>
      <c r="GX180" s="197"/>
      <c r="GY180" s="197"/>
      <c r="GZ180" s="197"/>
      <c r="HA180" s="197"/>
      <c r="HB180" s="197"/>
      <c r="HC180" s="197"/>
      <c r="HD180" s="197"/>
      <c r="HE180" s="197"/>
      <c r="HF180" s="197"/>
      <c r="HG180" s="197"/>
      <c r="HH180" s="197"/>
      <c r="HI180" s="197"/>
      <c r="HJ180" s="197"/>
      <c r="HK180" s="197"/>
      <c r="HL180" s="197"/>
      <c r="HM180" s="197"/>
      <c r="HN180" s="197"/>
      <c r="HO180" s="197"/>
      <c r="HP180" s="197"/>
      <c r="HQ180" s="197"/>
      <c r="HR180" s="197"/>
      <c r="HS180" s="197"/>
      <c r="HT180" s="197"/>
      <c r="HU180" s="197"/>
      <c r="HV180" s="197"/>
      <c r="HW180" s="197"/>
      <c r="HX180" s="197"/>
      <c r="HY180" s="197"/>
      <c r="HZ180" s="197"/>
      <c r="IA180" s="197"/>
      <c r="IB180" s="197"/>
      <c r="IC180" s="197"/>
      <c r="ID180" s="197"/>
      <c r="IE180" s="197"/>
      <c r="IF180" s="197"/>
      <c r="IG180" s="197"/>
      <c r="IH180" s="197"/>
      <c r="II180" s="197"/>
      <c r="IJ180" s="197"/>
      <c r="IK180" s="197"/>
      <c r="IL180" s="197"/>
      <c r="IM180" s="197"/>
      <c r="IN180" s="197"/>
      <c r="IO180" s="197"/>
      <c r="IP180" s="197"/>
      <c r="IQ180" s="197"/>
      <c r="IR180" s="197"/>
      <c r="IS180" s="197"/>
      <c r="IT180" s="197"/>
      <c r="IU180" s="197"/>
      <c r="IV180" s="197"/>
      <c r="IW180" s="197"/>
    </row>
    <row r="181" spans="1:257">
      <c r="A181" s="208">
        <v>8</v>
      </c>
      <c r="B181" s="205" t="s">
        <v>957</v>
      </c>
      <c r="C181" s="205" t="str">
        <f t="shared" si="60"/>
        <v>BILL PARKER</v>
      </c>
      <c r="D181" s="205">
        <v>21</v>
      </c>
      <c r="E181" s="205">
        <v>859</v>
      </c>
      <c r="F181" s="205">
        <v>422</v>
      </c>
      <c r="G181" s="205">
        <v>4</v>
      </c>
      <c r="H181" s="206">
        <f t="shared" si="61"/>
        <v>0.49353233830845772</v>
      </c>
      <c r="I181" s="207"/>
      <c r="J181" s="205">
        <f t="shared" si="62"/>
        <v>51</v>
      </c>
      <c r="K181" s="205">
        <f t="shared" si="63"/>
        <v>30</v>
      </c>
      <c r="L181" s="205">
        <f t="shared" si="64"/>
        <v>0</v>
      </c>
      <c r="M181" s="206">
        <f t="shared" si="65"/>
        <v>0.58823529411764708</v>
      </c>
      <c r="N181" s="205">
        <v>0</v>
      </c>
      <c r="O181" s="205">
        <v>0</v>
      </c>
      <c r="P181" s="205">
        <v>0</v>
      </c>
      <c r="Q181" s="205">
        <v>3</v>
      </c>
      <c r="R181" s="205">
        <v>0</v>
      </c>
      <c r="S181" s="205">
        <v>0</v>
      </c>
      <c r="T181" s="205">
        <v>4</v>
      </c>
      <c r="U181" s="205">
        <v>3</v>
      </c>
      <c r="V181" s="205">
        <v>0</v>
      </c>
      <c r="W181" s="205">
        <v>2</v>
      </c>
      <c r="X181" s="205">
        <v>2</v>
      </c>
      <c r="Y181" s="205">
        <v>0</v>
      </c>
      <c r="Z181" s="205">
        <v>5</v>
      </c>
      <c r="AA181" s="205">
        <v>4</v>
      </c>
      <c r="AB181" s="205">
        <v>0</v>
      </c>
      <c r="AC181" s="205">
        <v>6</v>
      </c>
      <c r="AD181" s="205">
        <v>6</v>
      </c>
      <c r="AE181" s="205">
        <v>0</v>
      </c>
      <c r="AF181" s="205">
        <v>3</v>
      </c>
      <c r="AG181" s="205">
        <v>1</v>
      </c>
      <c r="AH181" s="205">
        <v>0</v>
      </c>
      <c r="AI181" s="205">
        <v>0</v>
      </c>
      <c r="AJ181" s="205">
        <v>0</v>
      </c>
      <c r="AK181" s="205">
        <v>0</v>
      </c>
      <c r="AL181" s="205">
        <v>4</v>
      </c>
      <c r="AM181" s="205">
        <v>0</v>
      </c>
      <c r="AN181" s="205">
        <v>0</v>
      </c>
      <c r="AO181" s="205">
        <v>5</v>
      </c>
      <c r="AP181" s="205">
        <v>3</v>
      </c>
      <c r="AQ181" s="205">
        <v>0</v>
      </c>
      <c r="AR181" s="205">
        <v>5</v>
      </c>
      <c r="AS181" s="205">
        <v>5</v>
      </c>
      <c r="AT181" s="205">
        <v>0</v>
      </c>
      <c r="AU181" s="205">
        <v>3</v>
      </c>
      <c r="AV181" s="205">
        <v>2</v>
      </c>
      <c r="AW181" s="205">
        <v>0</v>
      </c>
      <c r="AX181" s="205">
        <v>3</v>
      </c>
      <c r="AY181" s="205">
        <v>0</v>
      </c>
      <c r="AZ181" s="205">
        <v>0</v>
      </c>
      <c r="BA181" s="205">
        <v>2</v>
      </c>
      <c r="BB181" s="205">
        <v>0</v>
      </c>
      <c r="BC181" s="205">
        <v>0</v>
      </c>
      <c r="BD181" s="207"/>
      <c r="BE181" s="207"/>
      <c r="BF181" s="207"/>
      <c r="BG181" s="205">
        <v>6</v>
      </c>
      <c r="BH181" s="205">
        <v>4</v>
      </c>
      <c r="BI181" s="205">
        <v>0</v>
      </c>
      <c r="BJ181" s="205"/>
      <c r="BK181" s="205"/>
      <c r="BL181" s="205"/>
      <c r="BM181" s="205"/>
      <c r="BN181" s="205"/>
      <c r="BO181" s="204"/>
      <c r="BP181" s="197"/>
      <c r="BQ181" s="197"/>
      <c r="BR181" s="197"/>
      <c r="BS181" s="197"/>
      <c r="BT181" s="197"/>
      <c r="BU181" s="197"/>
      <c r="BV181" s="197"/>
      <c r="BW181" s="197"/>
      <c r="BX181" s="197"/>
      <c r="BY181" s="197"/>
      <c r="BZ181" s="197"/>
      <c r="CA181" s="197"/>
      <c r="CB181" s="197"/>
      <c r="CC181" s="197"/>
      <c r="CD181" s="197"/>
      <c r="CE181" s="197"/>
      <c r="CF181" s="197"/>
      <c r="CG181" s="197"/>
      <c r="CH181" s="197"/>
      <c r="CI181" s="197"/>
      <c r="CJ181" s="197"/>
      <c r="CK181" s="197"/>
      <c r="CL181" s="197"/>
      <c r="CM181" s="197"/>
      <c r="CN181" s="197"/>
      <c r="CO181" s="197"/>
      <c r="CP181" s="197"/>
      <c r="CQ181" s="197"/>
      <c r="CR181" s="197"/>
      <c r="CS181" s="197"/>
      <c r="CT181" s="197"/>
      <c r="CU181" s="197"/>
      <c r="CV181" s="197"/>
      <c r="CW181" s="197"/>
      <c r="CX181" s="197"/>
      <c r="CY181" s="197"/>
      <c r="CZ181" s="197"/>
      <c r="DA181" s="197"/>
      <c r="DB181" s="197"/>
      <c r="DC181" s="197"/>
      <c r="DD181" s="197"/>
      <c r="DE181" s="197"/>
      <c r="DF181" s="197"/>
      <c r="DG181" s="197"/>
      <c r="DH181" s="197"/>
      <c r="DI181" s="197"/>
      <c r="DJ181" s="197"/>
      <c r="DK181" s="197"/>
      <c r="DL181" s="197"/>
      <c r="DM181" s="197"/>
      <c r="DN181" s="197"/>
      <c r="DO181" s="197"/>
      <c r="DP181" s="197"/>
      <c r="DQ181" s="197"/>
      <c r="DR181" s="197"/>
      <c r="DS181" s="197"/>
      <c r="DT181" s="197"/>
      <c r="DU181" s="197"/>
      <c r="DV181" s="197"/>
      <c r="DW181" s="197"/>
      <c r="DX181" s="197"/>
      <c r="DY181" s="197"/>
      <c r="DZ181" s="197"/>
      <c r="EA181" s="197"/>
      <c r="EB181" s="197"/>
      <c r="EC181" s="197"/>
      <c r="ED181" s="197"/>
      <c r="EE181" s="197"/>
      <c r="EF181" s="197"/>
      <c r="EG181" s="197"/>
      <c r="EH181" s="197"/>
      <c r="EI181" s="197"/>
      <c r="EJ181" s="197"/>
      <c r="EK181" s="197"/>
      <c r="EL181" s="197"/>
      <c r="EM181" s="197"/>
      <c r="EN181" s="197"/>
      <c r="EO181" s="197"/>
      <c r="EP181" s="197"/>
      <c r="EQ181" s="197"/>
      <c r="ER181" s="197"/>
      <c r="ES181" s="197"/>
      <c r="ET181" s="197"/>
      <c r="EU181" s="197"/>
      <c r="EV181" s="197"/>
      <c r="EW181" s="197"/>
      <c r="EX181" s="197"/>
      <c r="EY181" s="197"/>
      <c r="EZ181" s="197"/>
      <c r="FA181" s="197"/>
      <c r="FB181" s="197"/>
      <c r="FC181" s="197"/>
      <c r="FD181" s="197"/>
      <c r="FE181" s="197"/>
      <c r="FF181" s="197"/>
      <c r="FG181" s="197"/>
      <c r="FH181" s="197"/>
      <c r="FI181" s="197"/>
      <c r="FJ181" s="197"/>
      <c r="FK181" s="197"/>
      <c r="FL181" s="197"/>
      <c r="FM181" s="197"/>
      <c r="FN181" s="197"/>
      <c r="FO181" s="197"/>
      <c r="FP181" s="197"/>
      <c r="FQ181" s="197"/>
      <c r="FR181" s="197"/>
      <c r="FS181" s="197"/>
      <c r="FT181" s="197"/>
      <c r="FU181" s="197"/>
      <c r="FV181" s="197"/>
      <c r="FW181" s="197"/>
      <c r="FX181" s="197"/>
      <c r="FY181" s="197"/>
      <c r="FZ181" s="197"/>
      <c r="GA181" s="197"/>
      <c r="GB181" s="197"/>
      <c r="GC181" s="197"/>
      <c r="GD181" s="197"/>
      <c r="GE181" s="197"/>
      <c r="GF181" s="197"/>
      <c r="GG181" s="197"/>
      <c r="GH181" s="197"/>
      <c r="GI181" s="197"/>
      <c r="GJ181" s="197"/>
      <c r="GK181" s="197"/>
      <c r="GL181" s="197"/>
      <c r="GM181" s="197"/>
      <c r="GN181" s="197"/>
      <c r="GO181" s="197"/>
      <c r="GP181" s="197"/>
      <c r="GQ181" s="197"/>
      <c r="GR181" s="197"/>
      <c r="GS181" s="197"/>
      <c r="GT181" s="197"/>
      <c r="GU181" s="197"/>
      <c r="GV181" s="197"/>
      <c r="GW181" s="197"/>
      <c r="GX181" s="197"/>
      <c r="GY181" s="197"/>
      <c r="GZ181" s="197"/>
      <c r="HA181" s="197"/>
      <c r="HB181" s="197"/>
      <c r="HC181" s="197"/>
      <c r="HD181" s="197"/>
      <c r="HE181" s="197"/>
      <c r="HF181" s="197"/>
      <c r="HG181" s="197"/>
      <c r="HH181" s="197"/>
      <c r="HI181" s="197"/>
      <c r="HJ181" s="197"/>
      <c r="HK181" s="197"/>
      <c r="HL181" s="197"/>
      <c r="HM181" s="197"/>
      <c r="HN181" s="197"/>
      <c r="HO181" s="197"/>
      <c r="HP181" s="197"/>
      <c r="HQ181" s="197"/>
      <c r="HR181" s="197"/>
      <c r="HS181" s="197"/>
      <c r="HT181" s="197"/>
      <c r="HU181" s="197"/>
      <c r="HV181" s="197"/>
      <c r="HW181" s="197"/>
      <c r="HX181" s="197"/>
      <c r="HY181" s="197"/>
      <c r="HZ181" s="197"/>
      <c r="IA181" s="197"/>
      <c r="IB181" s="197"/>
      <c r="IC181" s="197"/>
      <c r="ID181" s="197"/>
      <c r="IE181" s="197"/>
      <c r="IF181" s="197"/>
      <c r="IG181" s="197"/>
      <c r="IH181" s="197"/>
      <c r="II181" s="197"/>
      <c r="IJ181" s="197"/>
      <c r="IK181" s="197"/>
      <c r="IL181" s="197"/>
      <c r="IM181" s="197"/>
      <c r="IN181" s="197"/>
      <c r="IO181" s="197"/>
      <c r="IP181" s="197"/>
      <c r="IQ181" s="197"/>
      <c r="IR181" s="197"/>
      <c r="IS181" s="197"/>
      <c r="IT181" s="197"/>
      <c r="IU181" s="197"/>
      <c r="IV181" s="197"/>
      <c r="IW181" s="197"/>
    </row>
    <row r="182" spans="1:257">
      <c r="A182" s="208">
        <v>9</v>
      </c>
      <c r="B182" s="205" t="s">
        <v>1048</v>
      </c>
      <c r="C182" s="205" t="str">
        <f t="shared" si="60"/>
        <v>NICK WALLS</v>
      </c>
      <c r="D182" s="205">
        <v>4</v>
      </c>
      <c r="E182" s="205">
        <v>163</v>
      </c>
      <c r="F182" s="205">
        <v>88</v>
      </c>
      <c r="G182" s="205">
        <v>3</v>
      </c>
      <c r="H182" s="206">
        <f t="shared" si="61"/>
        <v>0.38709677419354838</v>
      </c>
      <c r="I182" s="207"/>
      <c r="J182" s="205">
        <f t="shared" si="62"/>
        <v>54</v>
      </c>
      <c r="K182" s="205">
        <f t="shared" si="63"/>
        <v>30</v>
      </c>
      <c r="L182" s="205">
        <f t="shared" si="64"/>
        <v>1</v>
      </c>
      <c r="M182" s="206">
        <f t="shared" si="65"/>
        <v>0.55555555555555558</v>
      </c>
      <c r="N182" s="205">
        <v>4</v>
      </c>
      <c r="O182" s="205">
        <v>2</v>
      </c>
      <c r="P182" s="205">
        <v>0</v>
      </c>
      <c r="Q182" s="205">
        <v>0</v>
      </c>
      <c r="R182" s="205">
        <v>0</v>
      </c>
      <c r="S182" s="205">
        <v>0</v>
      </c>
      <c r="T182" s="205">
        <v>6</v>
      </c>
      <c r="U182" s="205">
        <v>5</v>
      </c>
      <c r="V182" s="205">
        <v>0</v>
      </c>
      <c r="W182" s="205">
        <v>3</v>
      </c>
      <c r="X182" s="205">
        <v>1</v>
      </c>
      <c r="Y182" s="205">
        <v>0</v>
      </c>
      <c r="Z182" s="205">
        <v>5</v>
      </c>
      <c r="AA182" s="205">
        <v>1</v>
      </c>
      <c r="AB182" s="205">
        <v>0</v>
      </c>
      <c r="AC182" s="205">
        <v>0</v>
      </c>
      <c r="AD182" s="205">
        <v>0</v>
      </c>
      <c r="AE182" s="205">
        <v>0</v>
      </c>
      <c r="AF182" s="205">
        <v>6</v>
      </c>
      <c r="AG182" s="205">
        <v>4</v>
      </c>
      <c r="AH182" s="205">
        <v>0</v>
      </c>
      <c r="AI182" s="205">
        <v>3</v>
      </c>
      <c r="AJ182" s="205">
        <v>0</v>
      </c>
      <c r="AK182" s="205">
        <v>0</v>
      </c>
      <c r="AL182" s="205">
        <v>1</v>
      </c>
      <c r="AM182" s="205">
        <v>0</v>
      </c>
      <c r="AN182" s="205">
        <v>0</v>
      </c>
      <c r="AO182" s="205">
        <v>6</v>
      </c>
      <c r="AP182" s="205">
        <v>4</v>
      </c>
      <c r="AQ182" s="205">
        <v>0</v>
      </c>
      <c r="AR182" s="205">
        <v>5</v>
      </c>
      <c r="AS182" s="205">
        <v>4</v>
      </c>
      <c r="AT182" s="205">
        <v>0</v>
      </c>
      <c r="AU182" s="205">
        <v>5</v>
      </c>
      <c r="AV182" s="205">
        <v>3</v>
      </c>
      <c r="AW182" s="205">
        <v>0</v>
      </c>
      <c r="AX182" s="205">
        <v>0</v>
      </c>
      <c r="AY182" s="205">
        <v>0</v>
      </c>
      <c r="AZ182" s="205">
        <v>0</v>
      </c>
      <c r="BA182" s="205">
        <v>3</v>
      </c>
      <c r="BB182" s="205">
        <v>0</v>
      </c>
      <c r="BC182" s="205">
        <v>0</v>
      </c>
      <c r="BD182" s="207"/>
      <c r="BE182" s="207"/>
      <c r="BF182" s="207"/>
      <c r="BG182" s="205">
        <v>7</v>
      </c>
      <c r="BH182" s="205">
        <v>6</v>
      </c>
      <c r="BI182" s="205">
        <v>1</v>
      </c>
      <c r="BJ182" s="205"/>
      <c r="BK182" s="205"/>
      <c r="BL182" s="205"/>
      <c r="BM182" s="205"/>
      <c r="BN182" s="205"/>
      <c r="BO182" s="204"/>
      <c r="BP182" s="197"/>
      <c r="BQ182" s="197"/>
      <c r="BR182" s="197"/>
      <c r="BS182" s="197"/>
      <c r="BT182" s="197"/>
      <c r="BU182" s="197"/>
      <c r="BV182" s="197"/>
      <c r="BW182" s="197"/>
      <c r="BX182" s="197"/>
      <c r="BY182" s="197"/>
      <c r="BZ182" s="197"/>
      <c r="CA182" s="197"/>
      <c r="CB182" s="197"/>
      <c r="CC182" s="197"/>
      <c r="CD182" s="197"/>
      <c r="CE182" s="197"/>
      <c r="CF182" s="197"/>
      <c r="CG182" s="197"/>
      <c r="CH182" s="197"/>
      <c r="CI182" s="197"/>
      <c r="CJ182" s="197"/>
      <c r="CK182" s="197"/>
      <c r="CL182" s="197"/>
      <c r="CM182" s="197"/>
      <c r="CN182" s="197"/>
      <c r="CO182" s="197"/>
      <c r="CP182" s="197"/>
      <c r="CQ182" s="197"/>
      <c r="CR182" s="197"/>
      <c r="CS182" s="197"/>
      <c r="CT182" s="197"/>
      <c r="CU182" s="197"/>
      <c r="CV182" s="197"/>
      <c r="CW182" s="197"/>
      <c r="CX182" s="197"/>
      <c r="CY182" s="197"/>
      <c r="CZ182" s="197"/>
      <c r="DA182" s="197"/>
      <c r="DB182" s="197"/>
      <c r="DC182" s="197"/>
      <c r="DD182" s="197"/>
      <c r="DE182" s="197"/>
      <c r="DF182" s="197"/>
      <c r="DG182" s="197"/>
      <c r="DH182" s="197"/>
      <c r="DI182" s="197"/>
      <c r="DJ182" s="197"/>
      <c r="DK182" s="197"/>
      <c r="DL182" s="197"/>
      <c r="DM182" s="197"/>
      <c r="DN182" s="197"/>
      <c r="DO182" s="197"/>
      <c r="DP182" s="197"/>
      <c r="DQ182" s="197"/>
      <c r="DR182" s="197"/>
      <c r="DS182" s="197"/>
      <c r="DT182" s="197"/>
      <c r="DU182" s="197"/>
      <c r="DV182" s="197"/>
      <c r="DW182" s="197"/>
      <c r="DX182" s="197"/>
      <c r="DY182" s="197"/>
      <c r="DZ182" s="197"/>
      <c r="EA182" s="197"/>
      <c r="EB182" s="197"/>
      <c r="EC182" s="197"/>
      <c r="ED182" s="197"/>
      <c r="EE182" s="197"/>
      <c r="EF182" s="197"/>
      <c r="EG182" s="197"/>
      <c r="EH182" s="197"/>
      <c r="EI182" s="197"/>
      <c r="EJ182" s="197"/>
      <c r="EK182" s="197"/>
      <c r="EL182" s="197"/>
      <c r="EM182" s="197"/>
      <c r="EN182" s="197"/>
      <c r="EO182" s="197"/>
      <c r="EP182" s="197"/>
      <c r="EQ182" s="197"/>
      <c r="ER182" s="197"/>
      <c r="ES182" s="197"/>
      <c r="ET182" s="197"/>
      <c r="EU182" s="197"/>
      <c r="EV182" s="197"/>
      <c r="EW182" s="197"/>
      <c r="EX182" s="197"/>
      <c r="EY182" s="197"/>
      <c r="EZ182" s="197"/>
      <c r="FA182" s="197"/>
      <c r="FB182" s="197"/>
      <c r="FC182" s="197"/>
      <c r="FD182" s="197"/>
      <c r="FE182" s="197"/>
      <c r="FF182" s="197"/>
      <c r="FG182" s="197"/>
      <c r="FH182" s="197"/>
      <c r="FI182" s="197"/>
      <c r="FJ182" s="197"/>
      <c r="FK182" s="197"/>
      <c r="FL182" s="197"/>
      <c r="FM182" s="197"/>
      <c r="FN182" s="197"/>
      <c r="FO182" s="197"/>
      <c r="FP182" s="197"/>
      <c r="FQ182" s="197"/>
      <c r="FR182" s="197"/>
      <c r="FS182" s="197"/>
      <c r="FT182" s="197"/>
      <c r="FU182" s="197"/>
      <c r="FV182" s="197"/>
      <c r="FW182" s="197"/>
      <c r="FX182" s="197"/>
      <c r="FY182" s="197"/>
      <c r="FZ182" s="197"/>
      <c r="GA182" s="197"/>
      <c r="GB182" s="197"/>
      <c r="GC182" s="197"/>
      <c r="GD182" s="197"/>
      <c r="GE182" s="197"/>
      <c r="GF182" s="197"/>
      <c r="GG182" s="197"/>
      <c r="GH182" s="197"/>
      <c r="GI182" s="197"/>
      <c r="GJ182" s="197"/>
      <c r="GK182" s="197"/>
      <c r="GL182" s="197"/>
      <c r="GM182" s="197"/>
      <c r="GN182" s="197"/>
      <c r="GO182" s="197"/>
      <c r="GP182" s="197"/>
      <c r="GQ182" s="197"/>
      <c r="GR182" s="197"/>
      <c r="GS182" s="197"/>
      <c r="GT182" s="197"/>
      <c r="GU182" s="197"/>
      <c r="GV182" s="197"/>
      <c r="GW182" s="197"/>
      <c r="GX182" s="197"/>
      <c r="GY182" s="197"/>
      <c r="GZ182" s="197"/>
      <c r="HA182" s="197"/>
      <c r="HB182" s="197"/>
      <c r="HC182" s="197"/>
      <c r="HD182" s="197"/>
      <c r="HE182" s="197"/>
      <c r="HF182" s="197"/>
      <c r="HG182" s="197"/>
      <c r="HH182" s="197"/>
      <c r="HI182" s="197"/>
      <c r="HJ182" s="197"/>
      <c r="HK182" s="197"/>
      <c r="HL182" s="197"/>
      <c r="HM182" s="197"/>
      <c r="HN182" s="197"/>
      <c r="HO182" s="197"/>
      <c r="HP182" s="197"/>
      <c r="HQ182" s="197"/>
      <c r="HR182" s="197"/>
      <c r="HS182" s="197"/>
      <c r="HT182" s="197"/>
      <c r="HU182" s="197"/>
      <c r="HV182" s="197"/>
      <c r="HW182" s="197"/>
      <c r="HX182" s="197"/>
      <c r="HY182" s="197"/>
      <c r="HZ182" s="197"/>
      <c r="IA182" s="197"/>
      <c r="IB182" s="197"/>
      <c r="IC182" s="197"/>
      <c r="ID182" s="197"/>
      <c r="IE182" s="197"/>
      <c r="IF182" s="197"/>
      <c r="IG182" s="197"/>
      <c r="IH182" s="197"/>
      <c r="II182" s="197"/>
      <c r="IJ182" s="197"/>
      <c r="IK182" s="197"/>
      <c r="IL182" s="197"/>
      <c r="IM182" s="197"/>
      <c r="IN182" s="197"/>
      <c r="IO182" s="197"/>
      <c r="IP182" s="197"/>
      <c r="IQ182" s="197"/>
      <c r="IR182" s="197"/>
      <c r="IS182" s="197"/>
      <c r="IT182" s="197"/>
      <c r="IU182" s="197"/>
      <c r="IV182" s="197"/>
      <c r="IW182" s="197"/>
    </row>
    <row r="183" spans="1:257">
      <c r="A183" s="208">
        <v>10</v>
      </c>
      <c r="B183" s="205" t="s">
        <v>824</v>
      </c>
      <c r="C183" s="205" t="str">
        <f t="shared" si="60"/>
        <v>CHARLIE LAICH</v>
      </c>
      <c r="D183" s="205">
        <v>17</v>
      </c>
      <c r="E183" s="214">
        <v>1005</v>
      </c>
      <c r="F183" s="205">
        <v>496</v>
      </c>
      <c r="G183" s="205">
        <v>3</v>
      </c>
      <c r="H183" s="206">
        <f t="shared" si="61"/>
        <v>0.52</v>
      </c>
      <c r="I183" s="207"/>
      <c r="J183" s="205">
        <f t="shared" si="62"/>
        <v>72</v>
      </c>
      <c r="K183" s="205">
        <f t="shared" si="63"/>
        <v>34</v>
      </c>
      <c r="L183" s="205">
        <f t="shared" si="64"/>
        <v>1</v>
      </c>
      <c r="M183" s="206">
        <f t="shared" si="65"/>
        <v>0.47222222222222221</v>
      </c>
      <c r="N183" s="205">
        <v>6</v>
      </c>
      <c r="O183" s="205">
        <v>1</v>
      </c>
      <c r="P183" s="205">
        <v>0</v>
      </c>
      <c r="Q183" s="205">
        <v>4</v>
      </c>
      <c r="R183" s="205">
        <v>2</v>
      </c>
      <c r="S183" s="205">
        <v>0</v>
      </c>
      <c r="T183" s="205">
        <v>4</v>
      </c>
      <c r="U183" s="205">
        <v>1</v>
      </c>
      <c r="V183" s="205">
        <v>0</v>
      </c>
      <c r="W183" s="205">
        <v>5</v>
      </c>
      <c r="X183" s="205">
        <v>3</v>
      </c>
      <c r="Y183" s="205">
        <v>0</v>
      </c>
      <c r="Z183" s="205">
        <v>5</v>
      </c>
      <c r="AA183" s="205">
        <v>3</v>
      </c>
      <c r="AB183" s="205">
        <v>0</v>
      </c>
      <c r="AC183" s="205">
        <v>6</v>
      </c>
      <c r="AD183" s="205">
        <v>3</v>
      </c>
      <c r="AE183" s="205">
        <v>0</v>
      </c>
      <c r="AF183" s="205">
        <v>4</v>
      </c>
      <c r="AG183" s="205">
        <v>1</v>
      </c>
      <c r="AH183" s="205">
        <v>0</v>
      </c>
      <c r="AI183" s="205">
        <v>4</v>
      </c>
      <c r="AJ183" s="205">
        <v>1</v>
      </c>
      <c r="AK183" s="205">
        <v>0</v>
      </c>
      <c r="AL183" s="205">
        <v>4</v>
      </c>
      <c r="AM183" s="205">
        <v>1</v>
      </c>
      <c r="AN183" s="205">
        <v>0</v>
      </c>
      <c r="AO183" s="205">
        <v>4</v>
      </c>
      <c r="AP183" s="205">
        <v>3</v>
      </c>
      <c r="AQ183" s="205">
        <v>0</v>
      </c>
      <c r="AR183" s="205">
        <v>6</v>
      </c>
      <c r="AS183" s="205">
        <v>3</v>
      </c>
      <c r="AT183" s="205">
        <v>0</v>
      </c>
      <c r="AU183" s="205">
        <v>5</v>
      </c>
      <c r="AV183" s="205">
        <v>3</v>
      </c>
      <c r="AW183" s="205">
        <v>0</v>
      </c>
      <c r="AX183" s="205">
        <v>4</v>
      </c>
      <c r="AY183" s="205">
        <v>4</v>
      </c>
      <c r="AZ183" s="205">
        <v>1</v>
      </c>
      <c r="BA183" s="205">
        <v>4</v>
      </c>
      <c r="BB183" s="205">
        <v>2</v>
      </c>
      <c r="BC183" s="205">
        <v>0</v>
      </c>
      <c r="BD183" s="207"/>
      <c r="BE183" s="207"/>
      <c r="BF183" s="207"/>
      <c r="BG183" s="205">
        <v>7</v>
      </c>
      <c r="BH183" s="205">
        <v>3</v>
      </c>
      <c r="BI183" s="205">
        <v>0</v>
      </c>
      <c r="BJ183" s="205"/>
      <c r="BK183" s="205"/>
      <c r="BL183" s="205"/>
      <c r="BM183" s="205"/>
      <c r="BN183" s="205"/>
      <c r="BO183" s="204"/>
      <c r="BP183" s="197"/>
      <c r="BQ183" s="197"/>
      <c r="BR183" s="197"/>
      <c r="BS183" s="197"/>
      <c r="BT183" s="197"/>
      <c r="BU183" s="197"/>
      <c r="BV183" s="197"/>
      <c r="BW183" s="197"/>
      <c r="BX183" s="197"/>
      <c r="BY183" s="197"/>
      <c r="BZ183" s="197"/>
      <c r="CA183" s="197"/>
      <c r="CB183" s="197"/>
      <c r="CC183" s="197"/>
      <c r="CD183" s="197"/>
      <c r="CE183" s="197"/>
      <c r="CF183" s="197"/>
      <c r="CG183" s="197"/>
      <c r="CH183" s="197"/>
      <c r="CI183" s="197"/>
      <c r="CJ183" s="197"/>
      <c r="CK183" s="197"/>
      <c r="CL183" s="197"/>
      <c r="CM183" s="197"/>
      <c r="CN183" s="197"/>
      <c r="CO183" s="197"/>
      <c r="CP183" s="197"/>
      <c r="CQ183" s="197"/>
      <c r="CR183" s="197"/>
      <c r="CS183" s="197"/>
      <c r="CT183" s="197"/>
      <c r="CU183" s="197"/>
      <c r="CV183" s="197"/>
      <c r="CW183" s="197"/>
      <c r="CX183" s="197"/>
      <c r="CY183" s="197"/>
      <c r="CZ183" s="197"/>
      <c r="DA183" s="197"/>
      <c r="DB183" s="197"/>
      <c r="DC183" s="197"/>
      <c r="DD183" s="197"/>
      <c r="DE183" s="197"/>
      <c r="DF183" s="197"/>
      <c r="DG183" s="197"/>
      <c r="DH183" s="197"/>
      <c r="DI183" s="197"/>
      <c r="DJ183" s="197"/>
      <c r="DK183" s="197"/>
      <c r="DL183" s="197"/>
      <c r="DM183" s="197"/>
      <c r="DN183" s="197"/>
      <c r="DO183" s="197"/>
      <c r="DP183" s="197"/>
      <c r="DQ183" s="197"/>
      <c r="DR183" s="197"/>
      <c r="DS183" s="197"/>
      <c r="DT183" s="197"/>
      <c r="DU183" s="197"/>
      <c r="DV183" s="197"/>
      <c r="DW183" s="197"/>
      <c r="DX183" s="197"/>
      <c r="DY183" s="197"/>
      <c r="DZ183" s="197"/>
      <c r="EA183" s="197"/>
      <c r="EB183" s="197"/>
      <c r="EC183" s="197"/>
      <c r="ED183" s="197"/>
      <c r="EE183" s="197"/>
      <c r="EF183" s="197"/>
      <c r="EG183" s="197"/>
      <c r="EH183" s="197"/>
      <c r="EI183" s="197"/>
      <c r="EJ183" s="197"/>
      <c r="EK183" s="197"/>
      <c r="EL183" s="197"/>
      <c r="EM183" s="197"/>
      <c r="EN183" s="197"/>
      <c r="EO183" s="197"/>
      <c r="EP183" s="197"/>
      <c r="EQ183" s="197"/>
      <c r="ER183" s="197"/>
      <c r="ES183" s="197"/>
      <c r="ET183" s="197"/>
      <c r="EU183" s="197"/>
      <c r="EV183" s="197"/>
      <c r="EW183" s="197"/>
      <c r="EX183" s="197"/>
      <c r="EY183" s="197"/>
      <c r="EZ183" s="197"/>
      <c r="FA183" s="197"/>
      <c r="FB183" s="197"/>
      <c r="FC183" s="197"/>
      <c r="FD183" s="197"/>
      <c r="FE183" s="197"/>
      <c r="FF183" s="197"/>
      <c r="FG183" s="197"/>
      <c r="FH183" s="197"/>
      <c r="FI183" s="197"/>
      <c r="FJ183" s="197"/>
      <c r="FK183" s="197"/>
      <c r="FL183" s="197"/>
      <c r="FM183" s="197"/>
      <c r="FN183" s="197"/>
      <c r="FO183" s="197"/>
      <c r="FP183" s="197"/>
      <c r="FQ183" s="197"/>
      <c r="FR183" s="197"/>
      <c r="FS183" s="197"/>
      <c r="FT183" s="197"/>
      <c r="FU183" s="197"/>
      <c r="FV183" s="197"/>
      <c r="FW183" s="197"/>
      <c r="FX183" s="197"/>
      <c r="FY183" s="197"/>
      <c r="FZ183" s="197"/>
      <c r="GA183" s="197"/>
      <c r="GB183" s="197"/>
      <c r="GC183" s="197"/>
      <c r="GD183" s="197"/>
      <c r="GE183" s="197"/>
      <c r="GF183" s="197"/>
      <c r="GG183" s="197"/>
      <c r="GH183" s="197"/>
      <c r="GI183" s="197"/>
      <c r="GJ183" s="197"/>
      <c r="GK183" s="197"/>
      <c r="GL183" s="197"/>
      <c r="GM183" s="197"/>
      <c r="GN183" s="197"/>
      <c r="GO183" s="197"/>
      <c r="GP183" s="197"/>
      <c r="GQ183" s="197"/>
      <c r="GR183" s="197"/>
      <c r="GS183" s="197"/>
      <c r="GT183" s="197"/>
      <c r="GU183" s="197"/>
      <c r="GV183" s="197"/>
      <c r="GW183" s="197"/>
      <c r="GX183" s="197"/>
      <c r="GY183" s="197"/>
      <c r="GZ183" s="197"/>
      <c r="HA183" s="197"/>
      <c r="HB183" s="197"/>
      <c r="HC183" s="197"/>
      <c r="HD183" s="197"/>
      <c r="HE183" s="197"/>
      <c r="HF183" s="197"/>
      <c r="HG183" s="197"/>
      <c r="HH183" s="197"/>
      <c r="HI183" s="197"/>
      <c r="HJ183" s="197"/>
      <c r="HK183" s="197"/>
      <c r="HL183" s="197"/>
      <c r="HM183" s="197"/>
      <c r="HN183" s="197"/>
      <c r="HO183" s="197"/>
      <c r="HP183" s="197"/>
      <c r="HQ183" s="197"/>
      <c r="HR183" s="197"/>
      <c r="HS183" s="197"/>
      <c r="HT183" s="197"/>
      <c r="HU183" s="197"/>
      <c r="HV183" s="197"/>
      <c r="HW183" s="197"/>
      <c r="HX183" s="197"/>
      <c r="HY183" s="197"/>
      <c r="HZ183" s="197"/>
      <c r="IA183" s="197"/>
      <c r="IB183" s="197"/>
      <c r="IC183" s="197"/>
      <c r="ID183" s="197"/>
      <c r="IE183" s="197"/>
      <c r="IF183" s="197"/>
      <c r="IG183" s="197"/>
      <c r="IH183" s="197"/>
      <c r="II183" s="197"/>
      <c r="IJ183" s="197"/>
      <c r="IK183" s="197"/>
      <c r="IL183" s="197"/>
      <c r="IM183" s="197"/>
      <c r="IN183" s="197"/>
      <c r="IO183" s="197"/>
      <c r="IP183" s="197"/>
      <c r="IQ183" s="197"/>
      <c r="IR183" s="197"/>
      <c r="IS183" s="197"/>
      <c r="IT183" s="197"/>
      <c r="IU183" s="197"/>
      <c r="IV183" s="197"/>
      <c r="IW183" s="197"/>
    </row>
    <row r="184" spans="1:257">
      <c r="A184" s="208">
        <v>11</v>
      </c>
      <c r="B184" s="205" t="s">
        <v>1027</v>
      </c>
      <c r="C184" s="205" t="str">
        <f t="shared" si="60"/>
        <v>BRIAN HART</v>
      </c>
      <c r="D184" s="205">
        <v>2</v>
      </c>
      <c r="E184" s="209">
        <v>31</v>
      </c>
      <c r="F184" s="209">
        <v>12</v>
      </c>
      <c r="G184" s="209">
        <v>0</v>
      </c>
      <c r="H184" s="206">
        <f t="shared" si="61"/>
        <v>0.46153846153846156</v>
      </c>
      <c r="I184" s="207"/>
      <c r="J184" s="205">
        <f t="shared" si="62"/>
        <v>8</v>
      </c>
      <c r="K184" s="205">
        <f t="shared" si="63"/>
        <v>3</v>
      </c>
      <c r="L184" s="205">
        <f t="shared" si="64"/>
        <v>0</v>
      </c>
      <c r="M184" s="206">
        <f t="shared" si="65"/>
        <v>0.375</v>
      </c>
      <c r="N184" s="205">
        <v>0</v>
      </c>
      <c r="O184" s="205">
        <v>0</v>
      </c>
      <c r="P184" s="205">
        <v>0</v>
      </c>
      <c r="Q184" s="205">
        <v>0</v>
      </c>
      <c r="R184" s="205">
        <v>0</v>
      </c>
      <c r="S184" s="205">
        <v>0</v>
      </c>
      <c r="T184" s="205">
        <v>0</v>
      </c>
      <c r="U184" s="205">
        <v>0</v>
      </c>
      <c r="V184" s="205">
        <v>0</v>
      </c>
      <c r="W184" s="205">
        <v>0</v>
      </c>
      <c r="X184" s="205">
        <v>0</v>
      </c>
      <c r="Y184" s="205">
        <v>0</v>
      </c>
      <c r="Z184" s="205">
        <v>0</v>
      </c>
      <c r="AA184" s="205">
        <v>0</v>
      </c>
      <c r="AB184" s="205">
        <v>0</v>
      </c>
      <c r="AC184" s="205">
        <v>0</v>
      </c>
      <c r="AD184" s="205">
        <v>0</v>
      </c>
      <c r="AE184" s="205">
        <v>0</v>
      </c>
      <c r="AF184" s="205">
        <v>0</v>
      </c>
      <c r="AG184" s="205">
        <v>0</v>
      </c>
      <c r="AH184" s="205">
        <v>0</v>
      </c>
      <c r="AI184" s="205">
        <v>0</v>
      </c>
      <c r="AJ184" s="205">
        <v>0</v>
      </c>
      <c r="AK184" s="205">
        <v>0</v>
      </c>
      <c r="AL184" s="205">
        <v>0</v>
      </c>
      <c r="AM184" s="205">
        <v>0</v>
      </c>
      <c r="AN184" s="205">
        <v>0</v>
      </c>
      <c r="AO184" s="205">
        <v>0</v>
      </c>
      <c r="AP184" s="205">
        <v>0</v>
      </c>
      <c r="AQ184" s="205">
        <v>0</v>
      </c>
      <c r="AR184" s="205">
        <v>0</v>
      </c>
      <c r="AS184" s="205">
        <v>0</v>
      </c>
      <c r="AT184" s="205">
        <v>0</v>
      </c>
      <c r="AU184" s="205">
        <v>2</v>
      </c>
      <c r="AV184" s="205">
        <v>0</v>
      </c>
      <c r="AW184" s="205">
        <v>0</v>
      </c>
      <c r="AX184" s="205">
        <v>4</v>
      </c>
      <c r="AY184" s="205">
        <v>1</v>
      </c>
      <c r="AZ184" s="205">
        <v>0</v>
      </c>
      <c r="BA184" s="205">
        <v>0</v>
      </c>
      <c r="BB184" s="205">
        <v>0</v>
      </c>
      <c r="BC184" s="205">
        <v>0</v>
      </c>
      <c r="BD184" s="207"/>
      <c r="BE184" s="207"/>
      <c r="BF184" s="207"/>
      <c r="BG184" s="205">
        <v>2</v>
      </c>
      <c r="BH184" s="205">
        <v>2</v>
      </c>
      <c r="BI184" s="205">
        <v>0</v>
      </c>
      <c r="BJ184" s="205"/>
      <c r="BK184" s="205"/>
      <c r="BL184" s="205"/>
      <c r="BM184" s="205"/>
      <c r="BN184" s="205"/>
      <c r="BO184" s="204"/>
      <c r="BP184" s="197"/>
      <c r="BQ184" s="197"/>
      <c r="BR184" s="197"/>
      <c r="BS184" s="197"/>
      <c r="BT184" s="197"/>
      <c r="BU184" s="197"/>
      <c r="BV184" s="197"/>
      <c r="BW184" s="197"/>
      <c r="BX184" s="197"/>
      <c r="BY184" s="197"/>
      <c r="BZ184" s="197"/>
      <c r="CA184" s="197"/>
      <c r="CB184" s="197"/>
      <c r="CC184" s="197"/>
      <c r="CD184" s="197"/>
      <c r="CE184" s="197"/>
      <c r="CF184" s="197"/>
      <c r="CG184" s="197"/>
      <c r="CH184" s="197"/>
      <c r="CI184" s="197"/>
      <c r="CJ184" s="197"/>
      <c r="CK184" s="197"/>
      <c r="CL184" s="197"/>
      <c r="CM184" s="197"/>
      <c r="CN184" s="197"/>
      <c r="CO184" s="197"/>
      <c r="CP184" s="197"/>
      <c r="CQ184" s="197"/>
      <c r="CR184" s="197"/>
      <c r="CS184" s="197"/>
      <c r="CT184" s="197"/>
      <c r="CU184" s="197"/>
      <c r="CV184" s="197"/>
      <c r="CW184" s="197"/>
      <c r="CX184" s="197"/>
      <c r="CY184" s="197"/>
      <c r="CZ184" s="197"/>
      <c r="DA184" s="197"/>
      <c r="DB184" s="197"/>
      <c r="DC184" s="197"/>
      <c r="DD184" s="197"/>
      <c r="DE184" s="197"/>
      <c r="DF184" s="197"/>
      <c r="DG184" s="197"/>
      <c r="DH184" s="197"/>
      <c r="DI184" s="197"/>
      <c r="DJ184" s="197"/>
      <c r="DK184" s="197"/>
      <c r="DL184" s="197"/>
      <c r="DM184" s="197"/>
      <c r="DN184" s="197"/>
      <c r="DO184" s="197"/>
      <c r="DP184" s="197"/>
      <c r="DQ184" s="197"/>
      <c r="DR184" s="197"/>
      <c r="DS184" s="197"/>
      <c r="DT184" s="197"/>
      <c r="DU184" s="197"/>
      <c r="DV184" s="197"/>
      <c r="DW184" s="197"/>
      <c r="DX184" s="197"/>
      <c r="DY184" s="197"/>
      <c r="DZ184" s="197"/>
      <c r="EA184" s="197"/>
      <c r="EB184" s="197"/>
      <c r="EC184" s="197"/>
      <c r="ED184" s="197"/>
      <c r="EE184" s="197"/>
      <c r="EF184" s="197"/>
      <c r="EG184" s="197"/>
      <c r="EH184" s="197"/>
      <c r="EI184" s="197"/>
      <c r="EJ184" s="197"/>
      <c r="EK184" s="197"/>
      <c r="EL184" s="197"/>
      <c r="EM184" s="197"/>
      <c r="EN184" s="197"/>
      <c r="EO184" s="197"/>
      <c r="EP184" s="197"/>
      <c r="EQ184" s="197"/>
      <c r="ER184" s="197"/>
      <c r="ES184" s="197"/>
      <c r="ET184" s="197"/>
      <c r="EU184" s="197"/>
      <c r="EV184" s="197"/>
      <c r="EW184" s="197"/>
      <c r="EX184" s="197"/>
      <c r="EY184" s="197"/>
      <c r="EZ184" s="197"/>
      <c r="FA184" s="197"/>
      <c r="FB184" s="197"/>
      <c r="FC184" s="197"/>
      <c r="FD184" s="197"/>
      <c r="FE184" s="197"/>
      <c r="FF184" s="197"/>
      <c r="FG184" s="197"/>
      <c r="FH184" s="197"/>
      <c r="FI184" s="197"/>
      <c r="FJ184" s="197"/>
      <c r="FK184" s="197"/>
      <c r="FL184" s="197"/>
      <c r="FM184" s="197"/>
      <c r="FN184" s="197"/>
      <c r="FO184" s="197"/>
      <c r="FP184" s="197"/>
      <c r="FQ184" s="197"/>
      <c r="FR184" s="197"/>
      <c r="FS184" s="197"/>
      <c r="FT184" s="197"/>
      <c r="FU184" s="197"/>
      <c r="FV184" s="197"/>
      <c r="FW184" s="197"/>
      <c r="FX184" s="197"/>
      <c r="FY184" s="197"/>
      <c r="FZ184" s="197"/>
      <c r="GA184" s="197"/>
      <c r="GB184" s="197"/>
      <c r="GC184" s="197"/>
      <c r="GD184" s="197"/>
      <c r="GE184" s="197"/>
      <c r="GF184" s="197"/>
      <c r="GG184" s="197"/>
      <c r="GH184" s="197"/>
      <c r="GI184" s="197"/>
      <c r="GJ184" s="197"/>
      <c r="GK184" s="197"/>
      <c r="GL184" s="197"/>
      <c r="GM184" s="197"/>
      <c r="GN184" s="197"/>
      <c r="GO184" s="197"/>
      <c r="GP184" s="197"/>
      <c r="GQ184" s="197"/>
      <c r="GR184" s="197"/>
      <c r="GS184" s="197"/>
      <c r="GT184" s="197"/>
      <c r="GU184" s="197"/>
      <c r="GV184" s="197"/>
      <c r="GW184" s="197"/>
      <c r="GX184" s="197"/>
      <c r="GY184" s="197"/>
      <c r="GZ184" s="197"/>
      <c r="HA184" s="197"/>
      <c r="HB184" s="197"/>
      <c r="HC184" s="197"/>
      <c r="HD184" s="197"/>
      <c r="HE184" s="197"/>
      <c r="HF184" s="197"/>
      <c r="HG184" s="197"/>
      <c r="HH184" s="197"/>
      <c r="HI184" s="197"/>
      <c r="HJ184" s="197"/>
      <c r="HK184" s="197"/>
      <c r="HL184" s="197"/>
      <c r="HM184" s="197"/>
      <c r="HN184" s="197"/>
      <c r="HO184" s="197"/>
      <c r="HP184" s="197"/>
      <c r="HQ184" s="197"/>
      <c r="HR184" s="197"/>
      <c r="HS184" s="197"/>
      <c r="HT184" s="197"/>
      <c r="HU184" s="197"/>
      <c r="HV184" s="197"/>
      <c r="HW184" s="197"/>
      <c r="HX184" s="197"/>
      <c r="HY184" s="197"/>
      <c r="HZ184" s="197"/>
      <c r="IA184" s="197"/>
      <c r="IB184" s="197"/>
      <c r="IC184" s="197"/>
      <c r="ID184" s="197"/>
      <c r="IE184" s="197"/>
      <c r="IF184" s="197"/>
      <c r="IG184" s="197"/>
      <c r="IH184" s="197"/>
      <c r="II184" s="197"/>
      <c r="IJ184" s="197"/>
      <c r="IK184" s="197"/>
      <c r="IL184" s="197"/>
      <c r="IM184" s="197"/>
      <c r="IN184" s="197"/>
      <c r="IO184" s="197"/>
      <c r="IP184" s="197"/>
      <c r="IQ184" s="197"/>
      <c r="IR184" s="197"/>
      <c r="IS184" s="197"/>
      <c r="IT184" s="197"/>
      <c r="IU184" s="197"/>
      <c r="IV184" s="197"/>
      <c r="IW184" s="197"/>
    </row>
    <row r="185" spans="1:257">
      <c r="A185" s="208">
        <v>12</v>
      </c>
      <c r="B185" s="205" t="s">
        <v>896</v>
      </c>
      <c r="C185" s="205" t="str">
        <f t="shared" si="60"/>
        <v>JOE GALECZKA</v>
      </c>
      <c r="D185" s="205">
        <v>3</v>
      </c>
      <c r="E185" s="209">
        <v>150</v>
      </c>
      <c r="F185" s="209">
        <v>78</v>
      </c>
      <c r="G185" s="209">
        <v>5</v>
      </c>
      <c r="H185" s="206">
        <f t="shared" si="61"/>
        <v>0.44255319148936167</v>
      </c>
      <c r="I185" s="207"/>
      <c r="J185" s="205">
        <f t="shared" si="62"/>
        <v>73</v>
      </c>
      <c r="K185" s="205">
        <f t="shared" si="63"/>
        <v>44</v>
      </c>
      <c r="L185" s="205">
        <f t="shared" si="64"/>
        <v>5</v>
      </c>
      <c r="M185" s="206">
        <f t="shared" si="65"/>
        <v>0.60273972602739723</v>
      </c>
      <c r="N185" s="205">
        <v>2</v>
      </c>
      <c r="O185" s="205">
        <v>1</v>
      </c>
      <c r="P185" s="205">
        <v>0</v>
      </c>
      <c r="Q185" s="205">
        <v>6</v>
      </c>
      <c r="R185" s="205">
        <v>5</v>
      </c>
      <c r="S185" s="205">
        <v>2</v>
      </c>
      <c r="T185" s="205">
        <v>6</v>
      </c>
      <c r="U185" s="205">
        <v>5</v>
      </c>
      <c r="V185" s="205">
        <v>1</v>
      </c>
      <c r="W185" s="205">
        <v>6</v>
      </c>
      <c r="X185" s="205">
        <v>3</v>
      </c>
      <c r="Y185" s="205">
        <v>0</v>
      </c>
      <c r="Z185" s="205">
        <v>5</v>
      </c>
      <c r="AA185" s="205">
        <v>4</v>
      </c>
      <c r="AB185" s="205">
        <v>0</v>
      </c>
      <c r="AC185" s="205">
        <v>6</v>
      </c>
      <c r="AD185" s="205">
        <v>4</v>
      </c>
      <c r="AE185" s="205">
        <v>1</v>
      </c>
      <c r="AF185" s="205">
        <v>3</v>
      </c>
      <c r="AG185" s="205">
        <v>1</v>
      </c>
      <c r="AH185" s="205">
        <v>0</v>
      </c>
      <c r="AI185" s="205">
        <v>3</v>
      </c>
      <c r="AJ185" s="205">
        <v>2</v>
      </c>
      <c r="AK185" s="205">
        <v>0</v>
      </c>
      <c r="AL185" s="205">
        <v>4</v>
      </c>
      <c r="AM185" s="205">
        <v>1</v>
      </c>
      <c r="AN185" s="205">
        <v>0</v>
      </c>
      <c r="AO185" s="205">
        <v>4</v>
      </c>
      <c r="AP185" s="205">
        <v>2</v>
      </c>
      <c r="AQ185" s="205">
        <v>0</v>
      </c>
      <c r="AR185" s="205">
        <v>6</v>
      </c>
      <c r="AS185" s="205">
        <v>4</v>
      </c>
      <c r="AT185" s="205">
        <v>0</v>
      </c>
      <c r="AU185" s="205">
        <v>5</v>
      </c>
      <c r="AV185" s="205">
        <v>3</v>
      </c>
      <c r="AW185" s="205">
        <v>0</v>
      </c>
      <c r="AX185" s="205">
        <v>5</v>
      </c>
      <c r="AY185" s="205">
        <v>4</v>
      </c>
      <c r="AZ185" s="205">
        <v>1</v>
      </c>
      <c r="BA185" s="205">
        <v>5</v>
      </c>
      <c r="BB185" s="205">
        <v>2</v>
      </c>
      <c r="BC185" s="205">
        <v>0</v>
      </c>
      <c r="BD185" s="207"/>
      <c r="BE185" s="207"/>
      <c r="BF185" s="207"/>
      <c r="BG185" s="205">
        <v>7</v>
      </c>
      <c r="BH185" s="205">
        <v>3</v>
      </c>
      <c r="BI185" s="205">
        <v>0</v>
      </c>
      <c r="BJ185" s="205"/>
      <c r="BK185" s="205"/>
      <c r="BL185" s="205"/>
      <c r="BM185" s="205"/>
      <c r="BN185" s="205"/>
      <c r="BO185" s="204"/>
      <c r="BP185" s="197"/>
      <c r="BQ185" s="197"/>
      <c r="BR185" s="197"/>
      <c r="BS185" s="197"/>
      <c r="BT185" s="197"/>
      <c r="BU185" s="197"/>
      <c r="BV185" s="197"/>
      <c r="BW185" s="197"/>
      <c r="BX185" s="197"/>
      <c r="BY185" s="197"/>
      <c r="BZ185" s="197"/>
      <c r="CA185" s="197"/>
      <c r="CB185" s="197"/>
      <c r="CC185" s="197"/>
      <c r="CD185" s="197"/>
      <c r="CE185" s="197"/>
      <c r="CF185" s="197"/>
      <c r="CG185" s="197"/>
      <c r="CH185" s="197"/>
      <c r="CI185" s="197"/>
      <c r="CJ185" s="197"/>
      <c r="CK185" s="197"/>
      <c r="CL185" s="197"/>
      <c r="CM185" s="197"/>
      <c r="CN185" s="197"/>
      <c r="CO185" s="197"/>
      <c r="CP185" s="197"/>
      <c r="CQ185" s="197"/>
      <c r="CR185" s="197"/>
      <c r="CS185" s="197"/>
      <c r="CT185" s="197"/>
      <c r="CU185" s="197"/>
      <c r="CV185" s="197"/>
      <c r="CW185" s="197"/>
      <c r="CX185" s="197"/>
      <c r="CY185" s="197"/>
      <c r="CZ185" s="197"/>
      <c r="DA185" s="197"/>
      <c r="DB185" s="197"/>
      <c r="DC185" s="197"/>
      <c r="DD185" s="197"/>
      <c r="DE185" s="197"/>
      <c r="DF185" s="197"/>
      <c r="DG185" s="197"/>
      <c r="DH185" s="197"/>
      <c r="DI185" s="197"/>
      <c r="DJ185" s="197"/>
      <c r="DK185" s="197"/>
      <c r="DL185" s="197"/>
      <c r="DM185" s="197"/>
      <c r="DN185" s="197"/>
      <c r="DO185" s="197"/>
      <c r="DP185" s="197"/>
      <c r="DQ185" s="197"/>
      <c r="DR185" s="197"/>
      <c r="DS185" s="197"/>
      <c r="DT185" s="197"/>
      <c r="DU185" s="197"/>
      <c r="DV185" s="197"/>
      <c r="DW185" s="197"/>
      <c r="DX185" s="197"/>
      <c r="DY185" s="197"/>
      <c r="DZ185" s="197"/>
      <c r="EA185" s="197"/>
      <c r="EB185" s="197"/>
      <c r="EC185" s="197"/>
      <c r="ED185" s="197"/>
      <c r="EE185" s="197"/>
      <c r="EF185" s="197"/>
      <c r="EG185" s="197"/>
      <c r="EH185" s="197"/>
      <c r="EI185" s="197"/>
      <c r="EJ185" s="197"/>
      <c r="EK185" s="197"/>
      <c r="EL185" s="197"/>
      <c r="EM185" s="197"/>
      <c r="EN185" s="197"/>
      <c r="EO185" s="197"/>
      <c r="EP185" s="197"/>
      <c r="EQ185" s="197"/>
      <c r="ER185" s="197"/>
      <c r="ES185" s="197"/>
      <c r="ET185" s="197"/>
      <c r="EU185" s="197"/>
      <c r="EV185" s="197"/>
      <c r="EW185" s="197"/>
      <c r="EX185" s="197"/>
      <c r="EY185" s="197"/>
      <c r="EZ185" s="197"/>
      <c r="FA185" s="197"/>
      <c r="FB185" s="197"/>
      <c r="FC185" s="197"/>
      <c r="FD185" s="197"/>
      <c r="FE185" s="197"/>
      <c r="FF185" s="197"/>
      <c r="FG185" s="197"/>
      <c r="FH185" s="197"/>
      <c r="FI185" s="197"/>
      <c r="FJ185" s="197"/>
      <c r="FK185" s="197"/>
      <c r="FL185" s="197"/>
      <c r="FM185" s="197"/>
      <c r="FN185" s="197"/>
      <c r="FO185" s="197"/>
      <c r="FP185" s="197"/>
      <c r="FQ185" s="197"/>
      <c r="FR185" s="197"/>
      <c r="FS185" s="197"/>
      <c r="FT185" s="197"/>
      <c r="FU185" s="197"/>
      <c r="FV185" s="197"/>
      <c r="FW185" s="197"/>
      <c r="FX185" s="197"/>
      <c r="FY185" s="197"/>
      <c r="FZ185" s="197"/>
      <c r="GA185" s="197"/>
      <c r="GB185" s="197"/>
      <c r="GC185" s="197"/>
      <c r="GD185" s="197"/>
      <c r="GE185" s="197"/>
      <c r="GF185" s="197"/>
      <c r="GG185" s="197"/>
      <c r="GH185" s="197"/>
      <c r="GI185" s="197"/>
      <c r="GJ185" s="197"/>
      <c r="GK185" s="197"/>
      <c r="GL185" s="197"/>
      <c r="GM185" s="197"/>
      <c r="GN185" s="197"/>
      <c r="GO185" s="197"/>
      <c r="GP185" s="197"/>
      <c r="GQ185" s="197"/>
      <c r="GR185" s="197"/>
      <c r="GS185" s="197"/>
      <c r="GT185" s="197"/>
      <c r="GU185" s="197"/>
      <c r="GV185" s="197"/>
      <c r="GW185" s="197"/>
      <c r="GX185" s="197"/>
      <c r="GY185" s="197"/>
      <c r="GZ185" s="197"/>
      <c r="HA185" s="197"/>
      <c r="HB185" s="197"/>
      <c r="HC185" s="197"/>
      <c r="HD185" s="197"/>
      <c r="HE185" s="197"/>
      <c r="HF185" s="197"/>
      <c r="HG185" s="197"/>
      <c r="HH185" s="197"/>
      <c r="HI185" s="197"/>
      <c r="HJ185" s="197"/>
      <c r="HK185" s="197"/>
      <c r="HL185" s="197"/>
      <c r="HM185" s="197"/>
      <c r="HN185" s="197"/>
      <c r="HO185" s="197"/>
      <c r="HP185" s="197"/>
      <c r="HQ185" s="197"/>
      <c r="HR185" s="197"/>
      <c r="HS185" s="197"/>
      <c r="HT185" s="197"/>
      <c r="HU185" s="197"/>
      <c r="HV185" s="197"/>
      <c r="HW185" s="197"/>
      <c r="HX185" s="197"/>
      <c r="HY185" s="197"/>
      <c r="HZ185" s="197"/>
      <c r="IA185" s="197"/>
      <c r="IB185" s="197"/>
      <c r="IC185" s="197"/>
      <c r="ID185" s="197"/>
      <c r="IE185" s="197"/>
      <c r="IF185" s="197"/>
      <c r="IG185" s="197"/>
      <c r="IH185" s="197"/>
      <c r="II185" s="197"/>
      <c r="IJ185" s="197"/>
      <c r="IK185" s="197"/>
      <c r="IL185" s="197"/>
      <c r="IM185" s="197"/>
      <c r="IN185" s="197"/>
      <c r="IO185" s="197"/>
      <c r="IP185" s="197"/>
      <c r="IQ185" s="197"/>
      <c r="IR185" s="197"/>
      <c r="IS185" s="197"/>
      <c r="IT185" s="197"/>
      <c r="IU185" s="197"/>
      <c r="IV185" s="197"/>
      <c r="IW185" s="197"/>
    </row>
    <row r="186" spans="1:257">
      <c r="A186" s="208">
        <v>13</v>
      </c>
      <c r="B186" s="205" t="s">
        <v>1055</v>
      </c>
      <c r="C186" s="205" t="str">
        <f t="shared" si="60"/>
        <v>JOEL WELCH</v>
      </c>
      <c r="D186" s="205">
        <v>1</v>
      </c>
      <c r="E186" s="209">
        <v>26</v>
      </c>
      <c r="F186" s="209">
        <v>12</v>
      </c>
      <c r="G186" s="209">
        <v>0</v>
      </c>
      <c r="H186" s="206" t="e">
        <f>#REF!/#REF!</f>
        <v>#REF!</v>
      </c>
      <c r="I186" s="207"/>
      <c r="J186" s="205">
        <f t="shared" si="62"/>
        <v>26</v>
      </c>
      <c r="K186" s="205">
        <f t="shared" si="63"/>
        <v>12</v>
      </c>
      <c r="L186" s="205">
        <f t="shared" si="64"/>
        <v>0</v>
      </c>
      <c r="M186" s="206">
        <f t="shared" si="65"/>
        <v>0.46153846153846156</v>
      </c>
      <c r="N186" s="205">
        <v>4</v>
      </c>
      <c r="O186" s="205">
        <v>1</v>
      </c>
      <c r="P186" s="205">
        <v>0</v>
      </c>
      <c r="Q186" s="205">
        <v>3</v>
      </c>
      <c r="R186" s="205">
        <v>1</v>
      </c>
      <c r="S186" s="205">
        <v>0</v>
      </c>
      <c r="T186" s="205">
        <v>0</v>
      </c>
      <c r="U186" s="205">
        <v>0</v>
      </c>
      <c r="V186" s="205">
        <v>0</v>
      </c>
      <c r="W186" s="205">
        <v>0</v>
      </c>
      <c r="X186" s="205">
        <v>0</v>
      </c>
      <c r="Y186" s="205">
        <v>0</v>
      </c>
      <c r="Z186" s="205">
        <v>0</v>
      </c>
      <c r="AA186" s="205">
        <v>0</v>
      </c>
      <c r="AB186" s="205">
        <v>0</v>
      </c>
      <c r="AC186" s="205">
        <v>0</v>
      </c>
      <c r="AD186" s="205">
        <v>0</v>
      </c>
      <c r="AE186" s="205">
        <v>0</v>
      </c>
      <c r="AF186" s="205">
        <v>0</v>
      </c>
      <c r="AG186" s="205">
        <v>0</v>
      </c>
      <c r="AH186" s="205">
        <v>0</v>
      </c>
      <c r="AI186" s="205">
        <v>0</v>
      </c>
      <c r="AJ186" s="205">
        <v>0</v>
      </c>
      <c r="AK186" s="205">
        <v>0</v>
      </c>
      <c r="AL186" s="205">
        <v>2</v>
      </c>
      <c r="AM186" s="205">
        <v>0</v>
      </c>
      <c r="AN186" s="205">
        <v>0</v>
      </c>
      <c r="AO186" s="205">
        <v>2</v>
      </c>
      <c r="AP186" s="205">
        <v>0</v>
      </c>
      <c r="AQ186" s="205">
        <v>0</v>
      </c>
      <c r="AR186" s="205">
        <v>4</v>
      </c>
      <c r="AS186" s="205">
        <v>2</v>
      </c>
      <c r="AT186" s="205">
        <v>0</v>
      </c>
      <c r="AU186" s="205">
        <v>2</v>
      </c>
      <c r="AV186" s="205">
        <v>1</v>
      </c>
      <c r="AW186" s="205">
        <v>0</v>
      </c>
      <c r="AX186" s="205">
        <v>2</v>
      </c>
      <c r="AY186" s="205">
        <v>1</v>
      </c>
      <c r="AZ186" s="205">
        <v>0</v>
      </c>
      <c r="BA186" s="205">
        <v>2</v>
      </c>
      <c r="BB186" s="205">
        <v>2</v>
      </c>
      <c r="BC186" s="205">
        <v>0</v>
      </c>
      <c r="BD186" s="207"/>
      <c r="BE186" s="207"/>
      <c r="BF186" s="207"/>
      <c r="BG186" s="205">
        <v>5</v>
      </c>
      <c r="BH186" s="205">
        <v>4</v>
      </c>
      <c r="BI186" s="205">
        <v>0</v>
      </c>
      <c r="BJ186" s="205"/>
      <c r="BK186" s="205"/>
      <c r="BL186" s="205"/>
      <c r="BM186" s="205"/>
      <c r="BN186" s="205"/>
      <c r="BO186" s="204"/>
      <c r="BP186" s="197"/>
      <c r="BQ186" s="197"/>
      <c r="BR186" s="197"/>
      <c r="BS186" s="197"/>
      <c r="BT186" s="197"/>
      <c r="BU186" s="197"/>
      <c r="BV186" s="197"/>
      <c r="BW186" s="197"/>
      <c r="BX186" s="197"/>
      <c r="BY186" s="197"/>
      <c r="BZ186" s="197"/>
      <c r="CA186" s="197"/>
      <c r="CB186" s="197"/>
      <c r="CC186" s="197"/>
      <c r="CD186" s="197"/>
      <c r="CE186" s="197"/>
      <c r="CF186" s="197"/>
      <c r="CG186" s="197"/>
      <c r="CH186" s="197"/>
      <c r="CI186" s="197"/>
      <c r="CJ186" s="197"/>
      <c r="CK186" s="197"/>
      <c r="CL186" s="197"/>
      <c r="CM186" s="197"/>
      <c r="CN186" s="197"/>
      <c r="CO186" s="197"/>
      <c r="CP186" s="197"/>
      <c r="CQ186" s="197"/>
      <c r="CR186" s="197"/>
      <c r="CS186" s="197"/>
      <c r="CT186" s="197"/>
      <c r="CU186" s="197"/>
      <c r="CV186" s="197"/>
      <c r="CW186" s="197"/>
      <c r="CX186" s="197"/>
      <c r="CY186" s="197"/>
      <c r="CZ186" s="197"/>
      <c r="DA186" s="197"/>
      <c r="DB186" s="197"/>
      <c r="DC186" s="197"/>
      <c r="DD186" s="197"/>
      <c r="DE186" s="197"/>
      <c r="DF186" s="197"/>
      <c r="DG186" s="197"/>
      <c r="DH186" s="197"/>
      <c r="DI186" s="197"/>
      <c r="DJ186" s="197"/>
      <c r="DK186" s="197"/>
      <c r="DL186" s="197"/>
      <c r="DM186" s="197"/>
      <c r="DN186" s="197"/>
      <c r="DO186" s="197"/>
      <c r="DP186" s="197"/>
      <c r="DQ186" s="197"/>
      <c r="DR186" s="197"/>
      <c r="DS186" s="197"/>
      <c r="DT186" s="197"/>
      <c r="DU186" s="197"/>
      <c r="DV186" s="197"/>
      <c r="DW186" s="197"/>
      <c r="DX186" s="197"/>
      <c r="DY186" s="197"/>
      <c r="DZ186" s="197"/>
      <c r="EA186" s="197"/>
      <c r="EB186" s="197"/>
      <c r="EC186" s="197"/>
      <c r="ED186" s="197"/>
      <c r="EE186" s="197"/>
      <c r="EF186" s="197"/>
      <c r="EG186" s="197"/>
      <c r="EH186" s="197"/>
      <c r="EI186" s="197"/>
      <c r="EJ186" s="197"/>
      <c r="EK186" s="197"/>
      <c r="EL186" s="197"/>
      <c r="EM186" s="197"/>
      <c r="EN186" s="197"/>
      <c r="EO186" s="197"/>
      <c r="EP186" s="197"/>
      <c r="EQ186" s="197"/>
      <c r="ER186" s="197"/>
      <c r="ES186" s="197"/>
      <c r="ET186" s="197"/>
      <c r="EU186" s="197"/>
      <c r="EV186" s="197"/>
      <c r="EW186" s="197"/>
      <c r="EX186" s="197"/>
      <c r="EY186" s="197"/>
      <c r="EZ186" s="197"/>
      <c r="FA186" s="197"/>
      <c r="FB186" s="197"/>
      <c r="FC186" s="197"/>
      <c r="FD186" s="197"/>
      <c r="FE186" s="197"/>
      <c r="FF186" s="197"/>
      <c r="FG186" s="197"/>
      <c r="FH186" s="197"/>
      <c r="FI186" s="197"/>
      <c r="FJ186" s="197"/>
      <c r="FK186" s="197"/>
      <c r="FL186" s="197"/>
      <c r="FM186" s="197"/>
      <c r="FN186" s="197"/>
      <c r="FO186" s="197"/>
      <c r="FP186" s="197"/>
      <c r="FQ186" s="197"/>
      <c r="FR186" s="197"/>
      <c r="FS186" s="197"/>
      <c r="FT186" s="197"/>
      <c r="FU186" s="197"/>
      <c r="FV186" s="197"/>
      <c r="FW186" s="197"/>
      <c r="FX186" s="197"/>
      <c r="FY186" s="197"/>
      <c r="FZ186" s="197"/>
      <c r="GA186" s="197"/>
      <c r="GB186" s="197"/>
      <c r="GC186" s="197"/>
      <c r="GD186" s="197"/>
      <c r="GE186" s="197"/>
      <c r="GF186" s="197"/>
      <c r="GG186" s="197"/>
      <c r="GH186" s="197"/>
      <c r="GI186" s="197"/>
      <c r="GJ186" s="197"/>
      <c r="GK186" s="197"/>
      <c r="GL186" s="197"/>
      <c r="GM186" s="197"/>
      <c r="GN186" s="197"/>
      <c r="GO186" s="197"/>
      <c r="GP186" s="197"/>
      <c r="GQ186" s="197"/>
      <c r="GR186" s="197"/>
      <c r="GS186" s="197"/>
      <c r="GT186" s="197"/>
      <c r="GU186" s="197"/>
      <c r="GV186" s="197"/>
      <c r="GW186" s="197"/>
      <c r="GX186" s="197"/>
      <c r="GY186" s="197"/>
      <c r="GZ186" s="197"/>
      <c r="HA186" s="197"/>
      <c r="HB186" s="197"/>
      <c r="HC186" s="197"/>
      <c r="HD186" s="197"/>
      <c r="HE186" s="197"/>
      <c r="HF186" s="197"/>
      <c r="HG186" s="197"/>
      <c r="HH186" s="197"/>
      <c r="HI186" s="197"/>
      <c r="HJ186" s="197"/>
      <c r="HK186" s="197"/>
      <c r="HL186" s="197"/>
      <c r="HM186" s="197"/>
      <c r="HN186" s="197"/>
      <c r="HO186" s="197"/>
      <c r="HP186" s="197"/>
      <c r="HQ186" s="197"/>
      <c r="HR186" s="197"/>
      <c r="HS186" s="197"/>
      <c r="HT186" s="197"/>
      <c r="HU186" s="197"/>
      <c r="HV186" s="197"/>
      <c r="HW186" s="197"/>
      <c r="HX186" s="197"/>
      <c r="HY186" s="197"/>
      <c r="HZ186" s="197"/>
      <c r="IA186" s="197"/>
      <c r="IB186" s="197"/>
      <c r="IC186" s="197"/>
      <c r="ID186" s="197"/>
      <c r="IE186" s="197"/>
      <c r="IF186" s="197"/>
      <c r="IG186" s="197"/>
      <c r="IH186" s="197"/>
      <c r="II186" s="197"/>
      <c r="IJ186" s="197"/>
      <c r="IK186" s="197"/>
      <c r="IL186" s="197"/>
      <c r="IM186" s="197"/>
      <c r="IN186" s="197"/>
      <c r="IO186" s="197"/>
      <c r="IP186" s="197"/>
      <c r="IQ186" s="197"/>
      <c r="IR186" s="197"/>
      <c r="IS186" s="197"/>
      <c r="IT186" s="197"/>
      <c r="IU186" s="197"/>
      <c r="IV186" s="197"/>
      <c r="IW186" s="197"/>
    </row>
    <row r="187" spans="1:257">
      <c r="A187" s="208">
        <v>14</v>
      </c>
      <c r="B187" s="205" t="s">
        <v>820</v>
      </c>
      <c r="C187" s="205" t="str">
        <f t="shared" si="60"/>
        <v>JON MIDDLETON</v>
      </c>
      <c r="D187" s="205">
        <v>3</v>
      </c>
      <c r="E187" s="205">
        <v>235</v>
      </c>
      <c r="F187" s="205">
        <v>104</v>
      </c>
      <c r="G187" s="205">
        <v>0</v>
      </c>
      <c r="H187" s="206" t="e">
        <f>F188/E188</f>
        <v>#DIV/0!</v>
      </c>
      <c r="I187" s="207"/>
      <c r="J187" s="205">
        <f t="shared" si="62"/>
        <v>53</v>
      </c>
      <c r="K187" s="205">
        <f t="shared" si="63"/>
        <v>21</v>
      </c>
      <c r="L187" s="205">
        <f t="shared" si="64"/>
        <v>1</v>
      </c>
      <c r="M187" s="206">
        <f t="shared" si="65"/>
        <v>0.39622641509433965</v>
      </c>
      <c r="N187" s="205">
        <v>5</v>
      </c>
      <c r="O187" s="205">
        <v>2</v>
      </c>
      <c r="P187" s="205">
        <v>0</v>
      </c>
      <c r="Q187" s="205">
        <v>6</v>
      </c>
      <c r="R187" s="205">
        <v>1</v>
      </c>
      <c r="S187" s="205">
        <v>0</v>
      </c>
      <c r="T187" s="205">
        <v>2</v>
      </c>
      <c r="U187" s="205">
        <v>0</v>
      </c>
      <c r="V187" s="205">
        <v>0</v>
      </c>
      <c r="W187" s="205">
        <v>3</v>
      </c>
      <c r="X187" s="205">
        <v>1</v>
      </c>
      <c r="Y187" s="205">
        <v>0</v>
      </c>
      <c r="Z187" s="205">
        <v>2</v>
      </c>
      <c r="AA187" s="205">
        <v>0</v>
      </c>
      <c r="AB187" s="205">
        <v>0</v>
      </c>
      <c r="AC187" s="205">
        <v>6</v>
      </c>
      <c r="AD187" s="205">
        <v>3</v>
      </c>
      <c r="AE187" s="205">
        <v>0</v>
      </c>
      <c r="AF187" s="205">
        <v>3</v>
      </c>
      <c r="AG187" s="205">
        <v>1</v>
      </c>
      <c r="AH187" s="205">
        <v>0</v>
      </c>
      <c r="AI187" s="205">
        <v>2</v>
      </c>
      <c r="AJ187" s="205">
        <v>0</v>
      </c>
      <c r="AK187" s="205">
        <v>0</v>
      </c>
      <c r="AL187" s="205">
        <v>2</v>
      </c>
      <c r="AM187" s="205">
        <v>0</v>
      </c>
      <c r="AN187" s="205">
        <v>0</v>
      </c>
      <c r="AO187" s="205">
        <v>2</v>
      </c>
      <c r="AP187" s="205">
        <v>2</v>
      </c>
      <c r="AQ187" s="205">
        <v>0</v>
      </c>
      <c r="AR187" s="205">
        <v>2</v>
      </c>
      <c r="AS187" s="205">
        <v>1</v>
      </c>
      <c r="AT187" s="205">
        <v>0</v>
      </c>
      <c r="AU187" s="205">
        <v>2</v>
      </c>
      <c r="AV187" s="205">
        <v>0</v>
      </c>
      <c r="AW187" s="205">
        <v>0</v>
      </c>
      <c r="AX187" s="205">
        <v>6</v>
      </c>
      <c r="AY187" s="205">
        <v>3</v>
      </c>
      <c r="AZ187" s="205">
        <v>1</v>
      </c>
      <c r="BA187" s="205">
        <v>3</v>
      </c>
      <c r="BB187" s="205">
        <v>1</v>
      </c>
      <c r="BC187" s="205">
        <v>0</v>
      </c>
      <c r="BD187" s="207"/>
      <c r="BE187" s="207"/>
      <c r="BF187" s="207"/>
      <c r="BG187" s="205">
        <v>7</v>
      </c>
      <c r="BH187" s="205">
        <v>6</v>
      </c>
      <c r="BI187" s="205">
        <v>0</v>
      </c>
      <c r="BJ187" s="205"/>
      <c r="BK187" s="205"/>
      <c r="BL187" s="205"/>
      <c r="BM187" s="205"/>
      <c r="BN187" s="205"/>
      <c r="BO187" s="204"/>
      <c r="BP187" s="197"/>
      <c r="BQ187" s="197"/>
      <c r="BR187" s="197"/>
      <c r="BS187" s="197"/>
      <c r="BT187" s="197"/>
      <c r="BU187" s="197"/>
      <c r="BV187" s="197"/>
      <c r="BW187" s="197"/>
      <c r="BX187" s="197"/>
      <c r="BY187" s="197"/>
      <c r="BZ187" s="197"/>
      <c r="CA187" s="197"/>
      <c r="CB187" s="197"/>
      <c r="CC187" s="197"/>
      <c r="CD187" s="197"/>
      <c r="CE187" s="197"/>
      <c r="CF187" s="197"/>
      <c r="CG187" s="197"/>
      <c r="CH187" s="197"/>
      <c r="CI187" s="197"/>
      <c r="CJ187" s="197"/>
      <c r="CK187" s="197"/>
      <c r="CL187" s="197"/>
      <c r="CM187" s="197"/>
      <c r="CN187" s="197"/>
      <c r="CO187" s="197"/>
      <c r="CP187" s="197"/>
      <c r="CQ187" s="197"/>
      <c r="CR187" s="197"/>
      <c r="CS187" s="197"/>
      <c r="CT187" s="197"/>
      <c r="CU187" s="197"/>
      <c r="CV187" s="197"/>
      <c r="CW187" s="197"/>
      <c r="CX187" s="197"/>
      <c r="CY187" s="197"/>
      <c r="CZ187" s="197"/>
      <c r="DA187" s="197"/>
      <c r="DB187" s="197"/>
      <c r="DC187" s="197"/>
      <c r="DD187" s="197"/>
      <c r="DE187" s="197"/>
      <c r="DF187" s="197"/>
      <c r="DG187" s="197"/>
      <c r="DH187" s="197"/>
      <c r="DI187" s="197"/>
      <c r="DJ187" s="197"/>
      <c r="DK187" s="197"/>
      <c r="DL187" s="197"/>
      <c r="DM187" s="197"/>
      <c r="DN187" s="197"/>
      <c r="DO187" s="197"/>
      <c r="DP187" s="197"/>
      <c r="DQ187" s="197"/>
      <c r="DR187" s="197"/>
      <c r="DS187" s="197"/>
      <c r="DT187" s="197"/>
      <c r="DU187" s="197"/>
      <c r="DV187" s="197"/>
      <c r="DW187" s="197"/>
      <c r="DX187" s="197"/>
      <c r="DY187" s="197"/>
      <c r="DZ187" s="197"/>
      <c r="EA187" s="197"/>
      <c r="EB187" s="197"/>
      <c r="EC187" s="197"/>
      <c r="ED187" s="197"/>
      <c r="EE187" s="197"/>
      <c r="EF187" s="197"/>
      <c r="EG187" s="197"/>
      <c r="EH187" s="197"/>
      <c r="EI187" s="197"/>
      <c r="EJ187" s="197"/>
      <c r="EK187" s="197"/>
      <c r="EL187" s="197"/>
      <c r="EM187" s="197"/>
      <c r="EN187" s="197"/>
      <c r="EO187" s="197"/>
      <c r="EP187" s="197"/>
      <c r="EQ187" s="197"/>
      <c r="ER187" s="197"/>
      <c r="ES187" s="197"/>
      <c r="ET187" s="197"/>
      <c r="EU187" s="197"/>
      <c r="EV187" s="197"/>
      <c r="EW187" s="197"/>
      <c r="EX187" s="197"/>
      <c r="EY187" s="197"/>
      <c r="EZ187" s="197"/>
      <c r="FA187" s="197"/>
      <c r="FB187" s="197"/>
      <c r="FC187" s="197"/>
      <c r="FD187" s="197"/>
      <c r="FE187" s="197"/>
      <c r="FF187" s="197"/>
      <c r="FG187" s="197"/>
      <c r="FH187" s="197"/>
      <c r="FI187" s="197"/>
      <c r="FJ187" s="197"/>
      <c r="FK187" s="197"/>
      <c r="FL187" s="197"/>
      <c r="FM187" s="197"/>
      <c r="FN187" s="197"/>
      <c r="FO187" s="197"/>
      <c r="FP187" s="197"/>
      <c r="FQ187" s="197"/>
      <c r="FR187" s="197"/>
      <c r="FS187" s="197"/>
      <c r="FT187" s="197"/>
      <c r="FU187" s="197"/>
      <c r="FV187" s="197"/>
      <c r="FW187" s="197"/>
      <c r="FX187" s="197"/>
      <c r="FY187" s="197"/>
      <c r="FZ187" s="197"/>
      <c r="GA187" s="197"/>
      <c r="GB187" s="197"/>
      <c r="GC187" s="197"/>
      <c r="GD187" s="197"/>
      <c r="GE187" s="197"/>
      <c r="GF187" s="197"/>
      <c r="GG187" s="197"/>
      <c r="GH187" s="197"/>
      <c r="GI187" s="197"/>
      <c r="GJ187" s="197"/>
      <c r="GK187" s="197"/>
      <c r="GL187" s="197"/>
      <c r="GM187" s="197"/>
      <c r="GN187" s="197"/>
      <c r="GO187" s="197"/>
      <c r="GP187" s="197"/>
      <c r="GQ187" s="197"/>
      <c r="GR187" s="197"/>
      <c r="GS187" s="197"/>
      <c r="GT187" s="197"/>
      <c r="GU187" s="197"/>
      <c r="GV187" s="197"/>
      <c r="GW187" s="197"/>
      <c r="GX187" s="197"/>
      <c r="GY187" s="197"/>
      <c r="GZ187" s="197"/>
      <c r="HA187" s="197"/>
      <c r="HB187" s="197"/>
      <c r="HC187" s="197"/>
      <c r="HD187" s="197"/>
      <c r="HE187" s="197"/>
      <c r="HF187" s="197"/>
      <c r="HG187" s="197"/>
      <c r="HH187" s="197"/>
      <c r="HI187" s="197"/>
      <c r="HJ187" s="197"/>
      <c r="HK187" s="197"/>
      <c r="HL187" s="197"/>
      <c r="HM187" s="197"/>
      <c r="HN187" s="197"/>
      <c r="HO187" s="197"/>
      <c r="HP187" s="197"/>
      <c r="HQ187" s="197"/>
      <c r="HR187" s="197"/>
      <c r="HS187" s="197"/>
      <c r="HT187" s="197"/>
      <c r="HU187" s="197"/>
      <c r="HV187" s="197"/>
      <c r="HW187" s="197"/>
      <c r="HX187" s="197"/>
      <c r="HY187" s="197"/>
      <c r="HZ187" s="197"/>
      <c r="IA187" s="197"/>
      <c r="IB187" s="197"/>
      <c r="IC187" s="197"/>
      <c r="ID187" s="197"/>
      <c r="IE187" s="197"/>
      <c r="IF187" s="197"/>
      <c r="IG187" s="197"/>
      <c r="IH187" s="197"/>
      <c r="II187" s="197"/>
      <c r="IJ187" s="197"/>
      <c r="IK187" s="197"/>
      <c r="IL187" s="197"/>
      <c r="IM187" s="197"/>
      <c r="IN187" s="197"/>
      <c r="IO187" s="197"/>
      <c r="IP187" s="197"/>
      <c r="IQ187" s="197"/>
      <c r="IR187" s="197"/>
      <c r="IS187" s="197"/>
      <c r="IT187" s="197"/>
      <c r="IU187" s="197"/>
      <c r="IV187" s="197"/>
      <c r="IW187" s="197"/>
    </row>
    <row r="188" spans="1:257">
      <c r="A188" s="213"/>
      <c r="B188" s="211"/>
      <c r="C188" s="211"/>
      <c r="D188" s="211"/>
      <c r="E188" s="211"/>
      <c r="F188" s="211"/>
      <c r="G188" s="211"/>
      <c r="H188" s="212"/>
      <c r="I188" s="207"/>
      <c r="J188" s="211"/>
      <c r="K188" s="211"/>
      <c r="L188" s="211"/>
      <c r="M188" s="212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11"/>
      <c r="AK188" s="211"/>
      <c r="AL188" s="211"/>
      <c r="AM188" s="211"/>
      <c r="AN188" s="211"/>
      <c r="AO188" s="211"/>
      <c r="AP188" s="211"/>
      <c r="AQ188" s="211"/>
      <c r="AR188" s="211"/>
      <c r="AS188" s="211"/>
      <c r="AT188" s="211"/>
      <c r="AU188" s="211"/>
      <c r="AV188" s="211"/>
      <c r="AW188" s="211"/>
      <c r="AX188" s="211"/>
      <c r="AY188" s="211"/>
      <c r="AZ188" s="211"/>
      <c r="BA188" s="211"/>
      <c r="BB188" s="211"/>
      <c r="BC188" s="211"/>
      <c r="BD188" s="211"/>
      <c r="BE188" s="211"/>
      <c r="BF188" s="211"/>
      <c r="BG188" s="211"/>
      <c r="BH188" s="211"/>
      <c r="BI188" s="211"/>
      <c r="BJ188" s="211"/>
      <c r="BK188" s="211"/>
      <c r="BL188" s="211"/>
      <c r="BM188" s="211"/>
      <c r="BN188" s="211"/>
      <c r="BO188" s="210"/>
      <c r="BP188" s="197"/>
      <c r="BQ188" s="197"/>
      <c r="BR188" s="197"/>
      <c r="BS188" s="197"/>
      <c r="BT188" s="197"/>
      <c r="BU188" s="197"/>
      <c r="BV188" s="197"/>
      <c r="BW188" s="197"/>
      <c r="BX188" s="197"/>
      <c r="BY188" s="197"/>
      <c r="BZ188" s="197"/>
      <c r="CA188" s="197"/>
      <c r="CB188" s="197"/>
      <c r="CC188" s="197"/>
      <c r="CD188" s="197"/>
      <c r="CE188" s="197"/>
      <c r="CF188" s="197"/>
      <c r="CG188" s="197"/>
      <c r="CH188" s="197"/>
      <c r="CI188" s="197"/>
      <c r="CJ188" s="197"/>
      <c r="CK188" s="197"/>
      <c r="CL188" s="197"/>
      <c r="CM188" s="197"/>
      <c r="CN188" s="197"/>
      <c r="CO188" s="197"/>
      <c r="CP188" s="197"/>
      <c r="CQ188" s="197"/>
      <c r="CR188" s="197"/>
      <c r="CS188" s="197"/>
      <c r="CT188" s="197"/>
      <c r="CU188" s="197"/>
      <c r="CV188" s="197"/>
      <c r="CW188" s="197"/>
      <c r="CX188" s="197"/>
      <c r="CY188" s="197"/>
      <c r="CZ188" s="197"/>
      <c r="DA188" s="197"/>
      <c r="DB188" s="197"/>
      <c r="DC188" s="197"/>
      <c r="DD188" s="197"/>
      <c r="DE188" s="197"/>
      <c r="DF188" s="197"/>
      <c r="DG188" s="197"/>
      <c r="DH188" s="197"/>
      <c r="DI188" s="197"/>
      <c r="DJ188" s="197"/>
      <c r="DK188" s="197"/>
      <c r="DL188" s="197"/>
      <c r="DM188" s="197"/>
      <c r="DN188" s="197"/>
      <c r="DO188" s="197"/>
      <c r="DP188" s="197"/>
      <c r="DQ188" s="197"/>
      <c r="DR188" s="197"/>
      <c r="DS188" s="197"/>
      <c r="DT188" s="197"/>
      <c r="DU188" s="197"/>
      <c r="DV188" s="197"/>
      <c r="DW188" s="197"/>
      <c r="DX188" s="197"/>
      <c r="DY188" s="197"/>
      <c r="DZ188" s="197"/>
      <c r="EA188" s="197"/>
      <c r="EB188" s="197"/>
      <c r="EC188" s="197"/>
      <c r="ED188" s="197"/>
      <c r="EE188" s="197"/>
      <c r="EF188" s="197"/>
      <c r="EG188" s="197"/>
      <c r="EH188" s="197"/>
      <c r="EI188" s="197"/>
      <c r="EJ188" s="197"/>
      <c r="EK188" s="197"/>
      <c r="EL188" s="197"/>
      <c r="EM188" s="197"/>
      <c r="EN188" s="197"/>
      <c r="EO188" s="197"/>
      <c r="EP188" s="197"/>
      <c r="EQ188" s="197"/>
      <c r="ER188" s="197"/>
      <c r="ES188" s="197"/>
      <c r="ET188" s="197"/>
      <c r="EU188" s="197"/>
      <c r="EV188" s="197"/>
      <c r="EW188" s="197"/>
      <c r="EX188" s="197"/>
      <c r="EY188" s="197"/>
      <c r="EZ188" s="197"/>
      <c r="FA188" s="197"/>
      <c r="FB188" s="197"/>
      <c r="FC188" s="197"/>
      <c r="FD188" s="197"/>
      <c r="FE188" s="197"/>
      <c r="FF188" s="197"/>
      <c r="FG188" s="197"/>
      <c r="FH188" s="197"/>
      <c r="FI188" s="197"/>
      <c r="FJ188" s="197"/>
      <c r="FK188" s="197"/>
      <c r="FL188" s="197"/>
      <c r="FM188" s="197"/>
      <c r="FN188" s="197"/>
      <c r="FO188" s="197"/>
      <c r="FP188" s="197"/>
      <c r="FQ188" s="197"/>
      <c r="FR188" s="197"/>
      <c r="FS188" s="197"/>
      <c r="FT188" s="197"/>
      <c r="FU188" s="197"/>
      <c r="FV188" s="197"/>
      <c r="FW188" s="197"/>
      <c r="FX188" s="197"/>
      <c r="FY188" s="197"/>
      <c r="FZ188" s="197"/>
      <c r="GA188" s="197"/>
      <c r="GB188" s="197"/>
      <c r="GC188" s="197"/>
      <c r="GD188" s="197"/>
      <c r="GE188" s="197"/>
      <c r="GF188" s="197"/>
      <c r="GG188" s="197"/>
      <c r="GH188" s="197"/>
      <c r="GI188" s="197"/>
      <c r="GJ188" s="197"/>
      <c r="GK188" s="197"/>
      <c r="GL188" s="197"/>
      <c r="GM188" s="197"/>
      <c r="GN188" s="197"/>
      <c r="GO188" s="197"/>
      <c r="GP188" s="197"/>
      <c r="GQ188" s="197"/>
      <c r="GR188" s="197"/>
      <c r="GS188" s="197"/>
      <c r="GT188" s="197"/>
      <c r="GU188" s="197"/>
      <c r="GV188" s="197"/>
      <c r="GW188" s="197"/>
      <c r="GX188" s="197"/>
      <c r="GY188" s="197"/>
      <c r="GZ188" s="197"/>
      <c r="HA188" s="197"/>
      <c r="HB188" s="197"/>
      <c r="HC188" s="197"/>
      <c r="HD188" s="197"/>
      <c r="HE188" s="197"/>
      <c r="HF188" s="197"/>
      <c r="HG188" s="197"/>
      <c r="HH188" s="197"/>
      <c r="HI188" s="197"/>
      <c r="HJ188" s="197"/>
      <c r="HK188" s="197"/>
      <c r="HL188" s="197"/>
      <c r="HM188" s="197"/>
      <c r="HN188" s="197"/>
      <c r="HO188" s="197"/>
      <c r="HP188" s="197"/>
      <c r="HQ188" s="197"/>
      <c r="HR188" s="197"/>
      <c r="HS188" s="197"/>
      <c r="HT188" s="197"/>
      <c r="HU188" s="197"/>
      <c r="HV188" s="197"/>
      <c r="HW188" s="197"/>
      <c r="HX188" s="197"/>
      <c r="HY188" s="197"/>
      <c r="HZ188" s="197"/>
      <c r="IA188" s="197"/>
      <c r="IB188" s="197"/>
      <c r="IC188" s="197"/>
      <c r="ID188" s="197"/>
      <c r="IE188" s="197"/>
      <c r="IF188" s="197"/>
      <c r="IG188" s="197"/>
      <c r="IH188" s="197"/>
      <c r="II188" s="197"/>
      <c r="IJ188" s="197"/>
      <c r="IK188" s="197"/>
      <c r="IL188" s="197"/>
      <c r="IM188" s="197"/>
      <c r="IN188" s="197"/>
      <c r="IO188" s="197"/>
      <c r="IP188" s="197"/>
      <c r="IQ188" s="197"/>
      <c r="IR188" s="197"/>
      <c r="IS188" s="197"/>
      <c r="IT188" s="197"/>
      <c r="IU188" s="197"/>
      <c r="IV188" s="197"/>
      <c r="IW188" s="197"/>
    </row>
    <row r="189" spans="1:257">
      <c r="A189" s="208">
        <v>12</v>
      </c>
      <c r="B189" s="205" t="s">
        <v>1007</v>
      </c>
      <c r="C189" s="205"/>
      <c r="D189" s="205" t="s">
        <v>677</v>
      </c>
      <c r="E189" s="205" t="s">
        <v>268</v>
      </c>
      <c r="F189" s="205" t="s">
        <v>267</v>
      </c>
      <c r="G189" s="205" t="s">
        <v>266</v>
      </c>
      <c r="H189" s="206" t="s">
        <v>265</v>
      </c>
      <c r="I189" s="207"/>
      <c r="J189" s="205" t="s">
        <v>268</v>
      </c>
      <c r="K189" s="205" t="s">
        <v>267</v>
      </c>
      <c r="L189" s="205" t="s">
        <v>266</v>
      </c>
      <c r="M189" s="206" t="s">
        <v>265</v>
      </c>
      <c r="N189" s="205" t="s">
        <v>268</v>
      </c>
      <c r="O189" s="205" t="s">
        <v>267</v>
      </c>
      <c r="P189" s="205" t="s">
        <v>266</v>
      </c>
      <c r="Q189" s="205" t="s">
        <v>268</v>
      </c>
      <c r="R189" s="205" t="s">
        <v>267</v>
      </c>
      <c r="S189" s="205" t="s">
        <v>266</v>
      </c>
      <c r="T189" s="205" t="s">
        <v>268</v>
      </c>
      <c r="U189" s="205" t="s">
        <v>267</v>
      </c>
      <c r="V189" s="205" t="s">
        <v>266</v>
      </c>
      <c r="W189" s="205" t="s">
        <v>268</v>
      </c>
      <c r="X189" s="205" t="s">
        <v>267</v>
      </c>
      <c r="Y189" s="205" t="s">
        <v>266</v>
      </c>
      <c r="Z189" s="205" t="s">
        <v>268</v>
      </c>
      <c r="AA189" s="205" t="s">
        <v>267</v>
      </c>
      <c r="AB189" s="205" t="s">
        <v>266</v>
      </c>
      <c r="AC189" s="205" t="s">
        <v>268</v>
      </c>
      <c r="AD189" s="205" t="s">
        <v>267</v>
      </c>
      <c r="AE189" s="205" t="s">
        <v>266</v>
      </c>
      <c r="AF189" s="205" t="s">
        <v>268</v>
      </c>
      <c r="AG189" s="205" t="s">
        <v>267</v>
      </c>
      <c r="AH189" s="205" t="s">
        <v>266</v>
      </c>
      <c r="AI189" s="205" t="s">
        <v>268</v>
      </c>
      <c r="AJ189" s="205" t="s">
        <v>267</v>
      </c>
      <c r="AK189" s="205" t="s">
        <v>266</v>
      </c>
      <c r="AL189" s="205" t="s">
        <v>268</v>
      </c>
      <c r="AM189" s="205" t="s">
        <v>267</v>
      </c>
      <c r="AN189" s="205" t="s">
        <v>266</v>
      </c>
      <c r="AO189" s="205" t="s">
        <v>268</v>
      </c>
      <c r="AP189" s="205" t="s">
        <v>267</v>
      </c>
      <c r="AQ189" s="205" t="s">
        <v>266</v>
      </c>
      <c r="AR189" s="205" t="s">
        <v>268</v>
      </c>
      <c r="AS189" s="205" t="s">
        <v>267</v>
      </c>
      <c r="AT189" s="205" t="s">
        <v>266</v>
      </c>
      <c r="AU189" s="205" t="s">
        <v>268</v>
      </c>
      <c r="AV189" s="205" t="s">
        <v>267</v>
      </c>
      <c r="AW189" s="205" t="s">
        <v>266</v>
      </c>
      <c r="AX189" s="205" t="s">
        <v>268</v>
      </c>
      <c r="AY189" s="205" t="s">
        <v>267</v>
      </c>
      <c r="AZ189" s="205" t="s">
        <v>266</v>
      </c>
      <c r="BA189" s="205" t="s">
        <v>268</v>
      </c>
      <c r="BB189" s="205" t="s">
        <v>267</v>
      </c>
      <c r="BC189" s="205" t="s">
        <v>266</v>
      </c>
      <c r="BD189" s="205" t="s">
        <v>268</v>
      </c>
      <c r="BE189" s="205" t="s">
        <v>267</v>
      </c>
      <c r="BF189" s="205" t="s">
        <v>266</v>
      </c>
      <c r="BG189" s="205" t="s">
        <v>268</v>
      </c>
      <c r="BH189" s="205" t="s">
        <v>267</v>
      </c>
      <c r="BI189" s="205" t="s">
        <v>266</v>
      </c>
      <c r="BJ189" s="205" t="s">
        <v>268</v>
      </c>
      <c r="BK189" s="205" t="s">
        <v>267</v>
      </c>
      <c r="BL189" s="205" t="s">
        <v>266</v>
      </c>
      <c r="BM189" s="205" t="s">
        <v>268</v>
      </c>
      <c r="BN189" s="205" t="s">
        <v>267</v>
      </c>
      <c r="BO189" s="204" t="s">
        <v>266</v>
      </c>
      <c r="BP189" s="197"/>
      <c r="BQ189" s="197"/>
      <c r="BR189" s="197"/>
      <c r="BS189" s="197"/>
      <c r="BT189" s="197"/>
      <c r="BU189" s="197"/>
      <c r="BV189" s="197"/>
      <c r="BW189" s="197"/>
      <c r="BX189" s="197"/>
      <c r="BY189" s="197"/>
      <c r="BZ189" s="197"/>
      <c r="CA189" s="197"/>
      <c r="CB189" s="197"/>
      <c r="CC189" s="197"/>
      <c r="CD189" s="197"/>
      <c r="CE189" s="197"/>
      <c r="CF189" s="197"/>
      <c r="CG189" s="197"/>
      <c r="CH189" s="197"/>
      <c r="CI189" s="197"/>
      <c r="CJ189" s="197"/>
      <c r="CK189" s="197"/>
      <c r="CL189" s="197"/>
      <c r="CM189" s="197"/>
      <c r="CN189" s="197"/>
      <c r="CO189" s="197"/>
      <c r="CP189" s="197"/>
      <c r="CQ189" s="197"/>
      <c r="CR189" s="197"/>
      <c r="CS189" s="197"/>
      <c r="CT189" s="197"/>
      <c r="CU189" s="197"/>
      <c r="CV189" s="197"/>
      <c r="CW189" s="197"/>
      <c r="CX189" s="197"/>
      <c r="CY189" s="197"/>
      <c r="CZ189" s="197"/>
      <c r="DA189" s="197"/>
      <c r="DB189" s="197"/>
      <c r="DC189" s="197"/>
      <c r="DD189" s="197"/>
      <c r="DE189" s="197"/>
      <c r="DF189" s="197"/>
      <c r="DG189" s="197"/>
      <c r="DH189" s="197"/>
      <c r="DI189" s="197"/>
      <c r="DJ189" s="197"/>
      <c r="DK189" s="197"/>
      <c r="DL189" s="197"/>
      <c r="DM189" s="197"/>
      <c r="DN189" s="197"/>
      <c r="DO189" s="197"/>
      <c r="DP189" s="197"/>
      <c r="DQ189" s="197"/>
      <c r="DR189" s="197"/>
      <c r="DS189" s="197"/>
      <c r="DT189" s="197"/>
      <c r="DU189" s="197"/>
      <c r="DV189" s="197"/>
      <c r="DW189" s="197"/>
      <c r="DX189" s="197"/>
      <c r="DY189" s="197"/>
      <c r="DZ189" s="197"/>
      <c r="EA189" s="197"/>
      <c r="EB189" s="197"/>
      <c r="EC189" s="197"/>
      <c r="ED189" s="197"/>
      <c r="EE189" s="197"/>
      <c r="EF189" s="197"/>
      <c r="EG189" s="197"/>
      <c r="EH189" s="197"/>
      <c r="EI189" s="197"/>
      <c r="EJ189" s="197"/>
      <c r="EK189" s="197"/>
      <c r="EL189" s="197"/>
      <c r="EM189" s="197"/>
      <c r="EN189" s="197"/>
      <c r="EO189" s="197"/>
      <c r="EP189" s="197"/>
      <c r="EQ189" s="197"/>
      <c r="ER189" s="197"/>
      <c r="ES189" s="197"/>
      <c r="ET189" s="197"/>
      <c r="EU189" s="197"/>
      <c r="EV189" s="197"/>
      <c r="EW189" s="197"/>
      <c r="EX189" s="197"/>
      <c r="EY189" s="197"/>
      <c r="EZ189" s="197"/>
      <c r="FA189" s="197"/>
      <c r="FB189" s="197"/>
      <c r="FC189" s="197"/>
      <c r="FD189" s="197"/>
      <c r="FE189" s="197"/>
      <c r="FF189" s="197"/>
      <c r="FG189" s="197"/>
      <c r="FH189" s="197"/>
      <c r="FI189" s="197"/>
      <c r="FJ189" s="197"/>
      <c r="FK189" s="197"/>
      <c r="FL189" s="197"/>
      <c r="FM189" s="197"/>
      <c r="FN189" s="197"/>
      <c r="FO189" s="197"/>
      <c r="FP189" s="197"/>
      <c r="FQ189" s="197"/>
      <c r="FR189" s="197"/>
      <c r="FS189" s="197"/>
      <c r="FT189" s="197"/>
      <c r="FU189" s="197"/>
      <c r="FV189" s="197"/>
      <c r="FW189" s="197"/>
      <c r="FX189" s="197"/>
      <c r="FY189" s="197"/>
      <c r="FZ189" s="197"/>
      <c r="GA189" s="197"/>
      <c r="GB189" s="197"/>
      <c r="GC189" s="197"/>
      <c r="GD189" s="197"/>
      <c r="GE189" s="197"/>
      <c r="GF189" s="197"/>
      <c r="GG189" s="197"/>
      <c r="GH189" s="197"/>
      <c r="GI189" s="197"/>
      <c r="GJ189" s="197"/>
      <c r="GK189" s="197"/>
      <c r="GL189" s="197"/>
      <c r="GM189" s="197"/>
      <c r="GN189" s="197"/>
      <c r="GO189" s="197"/>
      <c r="GP189" s="197"/>
      <c r="GQ189" s="197"/>
      <c r="GR189" s="197"/>
      <c r="GS189" s="197"/>
      <c r="GT189" s="197"/>
      <c r="GU189" s="197"/>
      <c r="GV189" s="197"/>
      <c r="GW189" s="197"/>
      <c r="GX189" s="197"/>
      <c r="GY189" s="197"/>
      <c r="GZ189" s="197"/>
      <c r="HA189" s="197"/>
      <c r="HB189" s="197"/>
      <c r="HC189" s="197"/>
      <c r="HD189" s="197"/>
      <c r="HE189" s="197"/>
      <c r="HF189" s="197"/>
      <c r="HG189" s="197"/>
      <c r="HH189" s="197"/>
      <c r="HI189" s="197"/>
      <c r="HJ189" s="197"/>
      <c r="HK189" s="197"/>
      <c r="HL189" s="197"/>
      <c r="HM189" s="197"/>
      <c r="HN189" s="197"/>
      <c r="HO189" s="197"/>
      <c r="HP189" s="197"/>
      <c r="HQ189" s="197"/>
      <c r="HR189" s="197"/>
      <c r="HS189" s="197"/>
      <c r="HT189" s="197"/>
      <c r="HU189" s="197"/>
      <c r="HV189" s="197"/>
      <c r="HW189" s="197"/>
      <c r="HX189" s="197"/>
      <c r="HY189" s="197"/>
      <c r="HZ189" s="197"/>
      <c r="IA189" s="197"/>
      <c r="IB189" s="197"/>
      <c r="IC189" s="197"/>
      <c r="ID189" s="197"/>
      <c r="IE189" s="197"/>
      <c r="IF189" s="197"/>
      <c r="IG189" s="197"/>
      <c r="IH189" s="197"/>
      <c r="II189" s="197"/>
      <c r="IJ189" s="197"/>
      <c r="IK189" s="197"/>
      <c r="IL189" s="197"/>
      <c r="IM189" s="197"/>
      <c r="IN189" s="197"/>
      <c r="IO189" s="197"/>
      <c r="IP189" s="197"/>
      <c r="IQ189" s="197"/>
      <c r="IR189" s="197"/>
      <c r="IS189" s="197"/>
      <c r="IT189" s="197"/>
      <c r="IU189" s="197"/>
      <c r="IV189" s="197"/>
      <c r="IW189" s="197"/>
    </row>
    <row r="190" spans="1:257">
      <c r="A190" s="208">
        <v>1</v>
      </c>
      <c r="B190" s="205" t="s">
        <v>904</v>
      </c>
      <c r="C190" s="205" t="str">
        <f t="shared" ref="C190:C205" si="66">TRIM(B190)</f>
        <v>DON MILLER</v>
      </c>
      <c r="D190" s="205">
        <v>20</v>
      </c>
      <c r="E190" s="229">
        <v>1198</v>
      </c>
      <c r="F190" s="229">
        <v>724</v>
      </c>
      <c r="G190" s="229">
        <v>100</v>
      </c>
      <c r="H190" s="206">
        <f t="shared" ref="H190:H203" si="67">F192/E192</f>
        <v>0.5822942643391521</v>
      </c>
      <c r="I190" s="207"/>
      <c r="J190" s="205">
        <f t="shared" ref="J190:J205" si="68">SUM(N190,Q190,T190,W190,Z190,AC190,AF190,AI190,AL190,AO190,AR190,AU190,AX190,BA190,BD190,BG190)</f>
        <v>66</v>
      </c>
      <c r="K190" s="205">
        <f t="shared" ref="K190:K205" si="69">SUM(O190,R190,U190,X190,AA190,AD190,AG190,AJ190,AM190,AP190,AS190,AV190,AY190,BB190,BE190,BH190)</f>
        <v>45</v>
      </c>
      <c r="L190" s="205">
        <f t="shared" ref="L190:L205" si="70">SUM(P190,S190,V190,Y190,AB190,AE190,AH190,AK190,AN190,AQ190,AT190,AW190,AZ190,BC190,BF190,BI190)</f>
        <v>0</v>
      </c>
      <c r="M190" s="206">
        <f t="shared" ref="M190:M205" si="71">K190/J190</f>
        <v>0.68181818181818177</v>
      </c>
      <c r="N190" s="205">
        <v>5</v>
      </c>
      <c r="O190" s="205">
        <v>4</v>
      </c>
      <c r="P190" s="205">
        <v>0</v>
      </c>
      <c r="Q190" s="205">
        <v>4</v>
      </c>
      <c r="R190" s="205">
        <v>2</v>
      </c>
      <c r="S190" s="205">
        <v>0</v>
      </c>
      <c r="T190" s="205">
        <v>3</v>
      </c>
      <c r="U190" s="205">
        <v>2</v>
      </c>
      <c r="V190" s="205">
        <v>0</v>
      </c>
      <c r="W190" s="205">
        <v>3</v>
      </c>
      <c r="X190" s="205">
        <v>2</v>
      </c>
      <c r="Y190" s="205">
        <v>0</v>
      </c>
      <c r="Z190" s="205">
        <v>4</v>
      </c>
      <c r="AA190" s="205">
        <v>2</v>
      </c>
      <c r="AB190" s="205">
        <v>0</v>
      </c>
      <c r="AC190" s="205">
        <v>4</v>
      </c>
      <c r="AD190" s="205">
        <v>3</v>
      </c>
      <c r="AE190" s="205">
        <v>0</v>
      </c>
      <c r="AF190" s="205">
        <v>5</v>
      </c>
      <c r="AG190" s="205">
        <v>3</v>
      </c>
      <c r="AH190" s="205">
        <v>0</v>
      </c>
      <c r="AI190" s="205">
        <v>5</v>
      </c>
      <c r="AJ190" s="205">
        <v>5</v>
      </c>
      <c r="AK190" s="205">
        <v>0</v>
      </c>
      <c r="AL190" s="205">
        <v>4</v>
      </c>
      <c r="AM190" s="205">
        <v>2</v>
      </c>
      <c r="AN190" s="205">
        <v>0</v>
      </c>
      <c r="AO190" s="205">
        <v>0</v>
      </c>
      <c r="AP190" s="205">
        <v>0</v>
      </c>
      <c r="AQ190" s="205">
        <v>0</v>
      </c>
      <c r="AR190" s="205">
        <v>6</v>
      </c>
      <c r="AS190" s="205">
        <v>4</v>
      </c>
      <c r="AT190" s="205">
        <v>0</v>
      </c>
      <c r="AU190" s="205">
        <v>4</v>
      </c>
      <c r="AV190" s="205">
        <v>1</v>
      </c>
      <c r="AW190" s="205">
        <v>0</v>
      </c>
      <c r="AX190" s="205">
        <v>4</v>
      </c>
      <c r="AY190" s="205">
        <v>4</v>
      </c>
      <c r="AZ190" s="205">
        <v>0</v>
      </c>
      <c r="BA190" s="205">
        <v>5</v>
      </c>
      <c r="BB190" s="205">
        <v>4</v>
      </c>
      <c r="BC190" s="205">
        <v>0</v>
      </c>
      <c r="BD190" s="205">
        <v>5</v>
      </c>
      <c r="BE190" s="205">
        <v>2</v>
      </c>
      <c r="BF190" s="205">
        <v>0</v>
      </c>
      <c r="BG190" s="205">
        <v>5</v>
      </c>
      <c r="BH190" s="205">
        <v>5</v>
      </c>
      <c r="BI190" s="205">
        <v>0</v>
      </c>
      <c r="BJ190" s="205"/>
      <c r="BK190" s="205"/>
      <c r="BL190" s="205"/>
      <c r="BM190" s="205"/>
      <c r="BN190" s="205"/>
      <c r="BO190" s="204"/>
      <c r="BP190" s="197"/>
      <c r="BQ190" s="197"/>
      <c r="BR190" s="197"/>
      <c r="BS190" s="197"/>
      <c r="BT190" s="197"/>
      <c r="BU190" s="197"/>
      <c r="BV190" s="197"/>
      <c r="BW190" s="197"/>
      <c r="BX190" s="197"/>
      <c r="BY190" s="197"/>
      <c r="BZ190" s="197"/>
      <c r="CA190" s="197"/>
      <c r="CB190" s="197"/>
      <c r="CC190" s="197"/>
      <c r="CD190" s="197"/>
      <c r="CE190" s="197"/>
      <c r="CF190" s="197"/>
      <c r="CG190" s="197"/>
      <c r="CH190" s="197"/>
      <c r="CI190" s="197"/>
      <c r="CJ190" s="197"/>
      <c r="CK190" s="197"/>
      <c r="CL190" s="197"/>
      <c r="CM190" s="197"/>
      <c r="CN190" s="197"/>
      <c r="CO190" s="197"/>
      <c r="CP190" s="197"/>
      <c r="CQ190" s="197"/>
      <c r="CR190" s="197"/>
      <c r="CS190" s="197"/>
      <c r="CT190" s="197"/>
      <c r="CU190" s="197"/>
      <c r="CV190" s="197"/>
      <c r="CW190" s="197"/>
      <c r="CX190" s="197"/>
      <c r="CY190" s="197"/>
      <c r="CZ190" s="197"/>
      <c r="DA190" s="197"/>
      <c r="DB190" s="197"/>
      <c r="DC190" s="197"/>
      <c r="DD190" s="197"/>
      <c r="DE190" s="197"/>
      <c r="DF190" s="197"/>
      <c r="DG190" s="197"/>
      <c r="DH190" s="197"/>
      <c r="DI190" s="197"/>
      <c r="DJ190" s="197"/>
      <c r="DK190" s="197"/>
      <c r="DL190" s="197"/>
      <c r="DM190" s="197"/>
      <c r="DN190" s="197"/>
      <c r="DO190" s="197"/>
      <c r="DP190" s="197"/>
      <c r="DQ190" s="197"/>
      <c r="DR190" s="197"/>
      <c r="DS190" s="197"/>
      <c r="DT190" s="197"/>
      <c r="DU190" s="197"/>
      <c r="DV190" s="197"/>
      <c r="DW190" s="197"/>
      <c r="DX190" s="197"/>
      <c r="DY190" s="197"/>
      <c r="DZ190" s="197"/>
      <c r="EA190" s="197"/>
      <c r="EB190" s="197"/>
      <c r="EC190" s="197"/>
      <c r="ED190" s="197"/>
      <c r="EE190" s="197"/>
      <c r="EF190" s="197"/>
      <c r="EG190" s="197"/>
      <c r="EH190" s="197"/>
      <c r="EI190" s="197"/>
      <c r="EJ190" s="197"/>
      <c r="EK190" s="197"/>
      <c r="EL190" s="197"/>
      <c r="EM190" s="197"/>
      <c r="EN190" s="197"/>
      <c r="EO190" s="197"/>
      <c r="EP190" s="197"/>
      <c r="EQ190" s="197"/>
      <c r="ER190" s="197"/>
      <c r="ES190" s="197"/>
      <c r="ET190" s="197"/>
      <c r="EU190" s="197"/>
      <c r="EV190" s="197"/>
      <c r="EW190" s="197"/>
      <c r="EX190" s="197"/>
      <c r="EY190" s="197"/>
      <c r="EZ190" s="197"/>
      <c r="FA190" s="197"/>
      <c r="FB190" s="197"/>
      <c r="FC190" s="197"/>
      <c r="FD190" s="197"/>
      <c r="FE190" s="197"/>
      <c r="FF190" s="197"/>
      <c r="FG190" s="197"/>
      <c r="FH190" s="197"/>
      <c r="FI190" s="197"/>
      <c r="FJ190" s="197"/>
      <c r="FK190" s="197"/>
      <c r="FL190" s="197"/>
      <c r="FM190" s="197"/>
      <c r="FN190" s="197"/>
      <c r="FO190" s="197"/>
      <c r="FP190" s="197"/>
      <c r="FQ190" s="197"/>
      <c r="FR190" s="197"/>
      <c r="FS190" s="197"/>
      <c r="FT190" s="197"/>
      <c r="FU190" s="197"/>
      <c r="FV190" s="197"/>
      <c r="FW190" s="197"/>
      <c r="FX190" s="197"/>
      <c r="FY190" s="197"/>
      <c r="FZ190" s="197"/>
      <c r="GA190" s="197"/>
      <c r="GB190" s="197"/>
      <c r="GC190" s="197"/>
      <c r="GD190" s="197"/>
      <c r="GE190" s="197"/>
      <c r="GF190" s="197"/>
      <c r="GG190" s="197"/>
      <c r="GH190" s="197"/>
      <c r="GI190" s="197"/>
      <c r="GJ190" s="197"/>
      <c r="GK190" s="197"/>
      <c r="GL190" s="197"/>
      <c r="GM190" s="197"/>
      <c r="GN190" s="197"/>
      <c r="GO190" s="197"/>
      <c r="GP190" s="197"/>
      <c r="GQ190" s="197"/>
      <c r="GR190" s="197"/>
      <c r="GS190" s="197"/>
      <c r="GT190" s="197"/>
      <c r="GU190" s="197"/>
      <c r="GV190" s="197"/>
      <c r="GW190" s="197"/>
      <c r="GX190" s="197"/>
      <c r="GY190" s="197"/>
      <c r="GZ190" s="197"/>
      <c r="HA190" s="197"/>
      <c r="HB190" s="197"/>
      <c r="HC190" s="197"/>
      <c r="HD190" s="197"/>
      <c r="HE190" s="197"/>
      <c r="HF190" s="197"/>
      <c r="HG190" s="197"/>
      <c r="HH190" s="197"/>
      <c r="HI190" s="197"/>
      <c r="HJ190" s="197"/>
      <c r="HK190" s="197"/>
      <c r="HL190" s="197"/>
      <c r="HM190" s="197"/>
      <c r="HN190" s="197"/>
      <c r="HO190" s="197"/>
      <c r="HP190" s="197"/>
      <c r="HQ190" s="197"/>
      <c r="HR190" s="197"/>
      <c r="HS190" s="197"/>
      <c r="HT190" s="197"/>
      <c r="HU190" s="197"/>
      <c r="HV190" s="197"/>
      <c r="HW190" s="197"/>
      <c r="HX190" s="197"/>
      <c r="HY190" s="197"/>
      <c r="HZ190" s="197"/>
      <c r="IA190" s="197"/>
      <c r="IB190" s="197"/>
      <c r="IC190" s="197"/>
      <c r="ID190" s="197"/>
      <c r="IE190" s="197"/>
      <c r="IF190" s="197"/>
      <c r="IG190" s="197"/>
      <c r="IH190" s="197"/>
      <c r="II190" s="197"/>
      <c r="IJ190" s="197"/>
      <c r="IK190" s="197"/>
      <c r="IL190" s="197"/>
      <c r="IM190" s="197"/>
      <c r="IN190" s="197"/>
      <c r="IO190" s="197"/>
      <c r="IP190" s="197"/>
      <c r="IQ190" s="197"/>
      <c r="IR190" s="197"/>
      <c r="IS190" s="197"/>
      <c r="IT190" s="197"/>
      <c r="IU190" s="197"/>
      <c r="IV190" s="197"/>
      <c r="IW190" s="197"/>
    </row>
    <row r="191" spans="1:257">
      <c r="A191" s="208">
        <v>2</v>
      </c>
      <c r="B191" s="205" t="s">
        <v>983</v>
      </c>
      <c r="C191" s="205" t="str">
        <f t="shared" si="66"/>
        <v>GARY NELSON</v>
      </c>
      <c r="D191" s="205">
        <v>12</v>
      </c>
      <c r="E191" s="209">
        <v>701</v>
      </c>
      <c r="F191" s="209">
        <v>445</v>
      </c>
      <c r="G191" s="209">
        <v>8</v>
      </c>
      <c r="H191" s="206">
        <f t="shared" si="67"/>
        <v>0.6333333333333333</v>
      </c>
      <c r="I191" s="207"/>
      <c r="J191" s="205">
        <f t="shared" si="68"/>
        <v>49</v>
      </c>
      <c r="K191" s="205">
        <f t="shared" si="69"/>
        <v>28</v>
      </c>
      <c r="L191" s="205">
        <f t="shared" si="70"/>
        <v>0</v>
      </c>
      <c r="M191" s="206">
        <f t="shared" si="71"/>
        <v>0.5714285714285714</v>
      </c>
      <c r="N191" s="205">
        <v>4</v>
      </c>
      <c r="O191" s="205">
        <v>2</v>
      </c>
      <c r="P191" s="205">
        <v>0</v>
      </c>
      <c r="Q191" s="205">
        <v>4</v>
      </c>
      <c r="R191" s="205">
        <v>1</v>
      </c>
      <c r="S191" s="205">
        <v>0</v>
      </c>
      <c r="T191" s="205">
        <v>3</v>
      </c>
      <c r="U191" s="205">
        <v>2</v>
      </c>
      <c r="V191" s="205">
        <v>0</v>
      </c>
      <c r="W191" s="205">
        <v>5</v>
      </c>
      <c r="X191" s="205">
        <v>4</v>
      </c>
      <c r="Y191" s="205">
        <v>0</v>
      </c>
      <c r="Z191" s="205">
        <v>3</v>
      </c>
      <c r="AA191" s="205">
        <v>1</v>
      </c>
      <c r="AB191" s="205">
        <v>0</v>
      </c>
      <c r="AC191" s="205">
        <v>3</v>
      </c>
      <c r="AD191" s="205">
        <v>3</v>
      </c>
      <c r="AE191" s="205">
        <v>0</v>
      </c>
      <c r="AF191" s="205">
        <v>0</v>
      </c>
      <c r="AG191" s="205">
        <v>0</v>
      </c>
      <c r="AH191" s="205">
        <v>0</v>
      </c>
      <c r="AI191" s="205">
        <v>2</v>
      </c>
      <c r="AJ191" s="205">
        <v>1</v>
      </c>
      <c r="AK191" s="205">
        <v>0</v>
      </c>
      <c r="AL191" s="205">
        <v>4</v>
      </c>
      <c r="AM191" s="205">
        <v>2</v>
      </c>
      <c r="AN191" s="205">
        <v>0</v>
      </c>
      <c r="AO191" s="205">
        <v>2</v>
      </c>
      <c r="AP191" s="205">
        <v>1</v>
      </c>
      <c r="AQ191" s="205">
        <v>0</v>
      </c>
      <c r="AR191" s="205">
        <v>6</v>
      </c>
      <c r="AS191" s="205">
        <v>2</v>
      </c>
      <c r="AT191" s="205">
        <v>0</v>
      </c>
      <c r="AU191" s="205">
        <v>5</v>
      </c>
      <c r="AV191" s="205">
        <v>4</v>
      </c>
      <c r="AW191" s="205">
        <v>0</v>
      </c>
      <c r="AX191" s="205">
        <v>0</v>
      </c>
      <c r="AY191" s="205">
        <v>0</v>
      </c>
      <c r="AZ191" s="205">
        <v>0</v>
      </c>
      <c r="BA191" s="205">
        <v>5</v>
      </c>
      <c r="BB191" s="205">
        <v>4</v>
      </c>
      <c r="BC191" s="205">
        <v>0</v>
      </c>
      <c r="BD191" s="205">
        <v>0</v>
      </c>
      <c r="BE191" s="205">
        <v>0</v>
      </c>
      <c r="BF191" s="205">
        <v>0</v>
      </c>
      <c r="BG191" s="205">
        <v>3</v>
      </c>
      <c r="BH191" s="205">
        <v>1</v>
      </c>
      <c r="BI191" s="205">
        <v>0</v>
      </c>
      <c r="BJ191" s="205"/>
      <c r="BK191" s="205"/>
      <c r="BL191" s="205"/>
      <c r="BM191" s="205"/>
      <c r="BN191" s="205"/>
      <c r="BO191" s="204"/>
      <c r="BP191" s="197"/>
      <c r="BQ191" s="197"/>
      <c r="BR191" s="197"/>
      <c r="BS191" s="197"/>
      <c r="BT191" s="197"/>
      <c r="BU191" s="197"/>
      <c r="BV191" s="197"/>
      <c r="BW191" s="197"/>
      <c r="BX191" s="197"/>
      <c r="BY191" s="197"/>
      <c r="BZ191" s="197"/>
      <c r="CA191" s="197"/>
      <c r="CB191" s="197"/>
      <c r="CC191" s="197"/>
      <c r="CD191" s="197"/>
      <c r="CE191" s="197"/>
      <c r="CF191" s="197"/>
      <c r="CG191" s="197"/>
      <c r="CH191" s="197"/>
      <c r="CI191" s="197"/>
      <c r="CJ191" s="197"/>
      <c r="CK191" s="197"/>
      <c r="CL191" s="197"/>
      <c r="CM191" s="197"/>
      <c r="CN191" s="197"/>
      <c r="CO191" s="197"/>
      <c r="CP191" s="197"/>
      <c r="CQ191" s="197"/>
      <c r="CR191" s="197"/>
      <c r="CS191" s="197"/>
      <c r="CT191" s="197"/>
      <c r="CU191" s="197"/>
      <c r="CV191" s="197"/>
      <c r="CW191" s="197"/>
      <c r="CX191" s="197"/>
      <c r="CY191" s="197"/>
      <c r="CZ191" s="197"/>
      <c r="DA191" s="197"/>
      <c r="DB191" s="197"/>
      <c r="DC191" s="197"/>
      <c r="DD191" s="197"/>
      <c r="DE191" s="197"/>
      <c r="DF191" s="197"/>
      <c r="DG191" s="197"/>
      <c r="DH191" s="197"/>
      <c r="DI191" s="197"/>
      <c r="DJ191" s="197"/>
      <c r="DK191" s="197"/>
      <c r="DL191" s="197"/>
      <c r="DM191" s="197"/>
      <c r="DN191" s="197"/>
      <c r="DO191" s="197"/>
      <c r="DP191" s="197"/>
      <c r="DQ191" s="197"/>
      <c r="DR191" s="197"/>
      <c r="DS191" s="197"/>
      <c r="DT191" s="197"/>
      <c r="DU191" s="197"/>
      <c r="DV191" s="197"/>
      <c r="DW191" s="197"/>
      <c r="DX191" s="197"/>
      <c r="DY191" s="197"/>
      <c r="DZ191" s="197"/>
      <c r="EA191" s="197"/>
      <c r="EB191" s="197"/>
      <c r="EC191" s="197"/>
      <c r="ED191" s="197"/>
      <c r="EE191" s="197"/>
      <c r="EF191" s="197"/>
      <c r="EG191" s="197"/>
      <c r="EH191" s="197"/>
      <c r="EI191" s="197"/>
      <c r="EJ191" s="197"/>
      <c r="EK191" s="197"/>
      <c r="EL191" s="197"/>
      <c r="EM191" s="197"/>
      <c r="EN191" s="197"/>
      <c r="EO191" s="197"/>
      <c r="EP191" s="197"/>
      <c r="EQ191" s="197"/>
      <c r="ER191" s="197"/>
      <c r="ES191" s="197"/>
      <c r="ET191" s="197"/>
      <c r="EU191" s="197"/>
      <c r="EV191" s="197"/>
      <c r="EW191" s="197"/>
      <c r="EX191" s="197"/>
      <c r="EY191" s="197"/>
      <c r="EZ191" s="197"/>
      <c r="FA191" s="197"/>
      <c r="FB191" s="197"/>
      <c r="FC191" s="197"/>
      <c r="FD191" s="197"/>
      <c r="FE191" s="197"/>
      <c r="FF191" s="197"/>
      <c r="FG191" s="197"/>
      <c r="FH191" s="197"/>
      <c r="FI191" s="197"/>
      <c r="FJ191" s="197"/>
      <c r="FK191" s="197"/>
      <c r="FL191" s="197"/>
      <c r="FM191" s="197"/>
      <c r="FN191" s="197"/>
      <c r="FO191" s="197"/>
      <c r="FP191" s="197"/>
      <c r="FQ191" s="197"/>
      <c r="FR191" s="197"/>
      <c r="FS191" s="197"/>
      <c r="FT191" s="197"/>
      <c r="FU191" s="197"/>
      <c r="FV191" s="197"/>
      <c r="FW191" s="197"/>
      <c r="FX191" s="197"/>
      <c r="FY191" s="197"/>
      <c r="FZ191" s="197"/>
      <c r="GA191" s="197"/>
      <c r="GB191" s="197"/>
      <c r="GC191" s="197"/>
      <c r="GD191" s="197"/>
      <c r="GE191" s="197"/>
      <c r="GF191" s="197"/>
      <c r="GG191" s="197"/>
      <c r="GH191" s="197"/>
      <c r="GI191" s="197"/>
      <c r="GJ191" s="197"/>
      <c r="GK191" s="197"/>
      <c r="GL191" s="197"/>
      <c r="GM191" s="197"/>
      <c r="GN191" s="197"/>
      <c r="GO191" s="197"/>
      <c r="GP191" s="197"/>
      <c r="GQ191" s="197"/>
      <c r="GR191" s="197"/>
      <c r="GS191" s="197"/>
      <c r="GT191" s="197"/>
      <c r="GU191" s="197"/>
      <c r="GV191" s="197"/>
      <c r="GW191" s="197"/>
      <c r="GX191" s="197"/>
      <c r="GY191" s="197"/>
      <c r="GZ191" s="197"/>
      <c r="HA191" s="197"/>
      <c r="HB191" s="197"/>
      <c r="HC191" s="197"/>
      <c r="HD191" s="197"/>
      <c r="HE191" s="197"/>
      <c r="HF191" s="197"/>
      <c r="HG191" s="197"/>
      <c r="HH191" s="197"/>
      <c r="HI191" s="197"/>
      <c r="HJ191" s="197"/>
      <c r="HK191" s="197"/>
      <c r="HL191" s="197"/>
      <c r="HM191" s="197"/>
      <c r="HN191" s="197"/>
      <c r="HO191" s="197"/>
      <c r="HP191" s="197"/>
      <c r="HQ191" s="197"/>
      <c r="HR191" s="197"/>
      <c r="HS191" s="197"/>
      <c r="HT191" s="197"/>
      <c r="HU191" s="197"/>
      <c r="HV191" s="197"/>
      <c r="HW191" s="197"/>
      <c r="HX191" s="197"/>
      <c r="HY191" s="197"/>
      <c r="HZ191" s="197"/>
      <c r="IA191" s="197"/>
      <c r="IB191" s="197"/>
      <c r="IC191" s="197"/>
      <c r="ID191" s="197"/>
      <c r="IE191" s="197"/>
      <c r="IF191" s="197"/>
      <c r="IG191" s="197"/>
      <c r="IH191" s="197"/>
      <c r="II191" s="197"/>
      <c r="IJ191" s="197"/>
      <c r="IK191" s="197"/>
      <c r="IL191" s="197"/>
      <c r="IM191" s="197"/>
      <c r="IN191" s="197"/>
      <c r="IO191" s="197"/>
      <c r="IP191" s="197"/>
      <c r="IQ191" s="197"/>
      <c r="IR191" s="197"/>
      <c r="IS191" s="197"/>
      <c r="IT191" s="197"/>
      <c r="IU191" s="197"/>
      <c r="IV191" s="197"/>
      <c r="IW191" s="197"/>
    </row>
    <row r="192" spans="1:257">
      <c r="A192" s="208">
        <v>3</v>
      </c>
      <c r="B192" s="205" t="s">
        <v>1043</v>
      </c>
      <c r="C192" s="205" t="str">
        <f t="shared" si="66"/>
        <v>KEITH BERGUM</v>
      </c>
      <c r="D192" s="205">
        <v>13</v>
      </c>
      <c r="E192" s="205">
        <v>802</v>
      </c>
      <c r="F192" s="205">
        <v>467</v>
      </c>
      <c r="G192" s="205">
        <v>23</v>
      </c>
      <c r="H192" s="206">
        <f t="shared" si="67"/>
        <v>0.60863509749303624</v>
      </c>
      <c r="I192" s="207"/>
      <c r="J192" s="205">
        <f t="shared" si="68"/>
        <v>74</v>
      </c>
      <c r="K192" s="205">
        <f t="shared" si="69"/>
        <v>48</v>
      </c>
      <c r="L192" s="205">
        <f t="shared" si="70"/>
        <v>2</v>
      </c>
      <c r="M192" s="206">
        <f t="shared" si="71"/>
        <v>0.64864864864864868</v>
      </c>
      <c r="N192" s="205">
        <v>5</v>
      </c>
      <c r="O192" s="205">
        <v>4</v>
      </c>
      <c r="P192" s="205">
        <v>2</v>
      </c>
      <c r="Q192" s="205">
        <v>5</v>
      </c>
      <c r="R192" s="205">
        <v>3</v>
      </c>
      <c r="S192" s="205">
        <v>0</v>
      </c>
      <c r="T192" s="205">
        <v>3</v>
      </c>
      <c r="U192" s="205">
        <v>1</v>
      </c>
      <c r="V192" s="205">
        <v>0</v>
      </c>
      <c r="W192" s="205">
        <v>5</v>
      </c>
      <c r="X192" s="205">
        <v>3</v>
      </c>
      <c r="Y192" s="205">
        <v>0</v>
      </c>
      <c r="Z192" s="205">
        <v>5</v>
      </c>
      <c r="AA192" s="205">
        <v>4</v>
      </c>
      <c r="AB192" s="205">
        <v>0</v>
      </c>
      <c r="AC192" s="205">
        <v>6</v>
      </c>
      <c r="AD192" s="205">
        <v>3</v>
      </c>
      <c r="AE192" s="205">
        <v>0</v>
      </c>
      <c r="AF192" s="205">
        <v>6</v>
      </c>
      <c r="AG192" s="205">
        <v>3</v>
      </c>
      <c r="AH192" s="205">
        <v>0</v>
      </c>
      <c r="AI192" s="205">
        <v>4</v>
      </c>
      <c r="AJ192" s="205">
        <v>3</v>
      </c>
      <c r="AK192" s="205">
        <v>0</v>
      </c>
      <c r="AL192" s="205">
        <v>3</v>
      </c>
      <c r="AM192" s="205">
        <v>0</v>
      </c>
      <c r="AN192" s="205">
        <v>0</v>
      </c>
      <c r="AO192" s="205">
        <v>6</v>
      </c>
      <c r="AP192" s="205">
        <v>5</v>
      </c>
      <c r="AQ192" s="205">
        <v>0</v>
      </c>
      <c r="AR192" s="205">
        <v>6</v>
      </c>
      <c r="AS192" s="205">
        <v>6</v>
      </c>
      <c r="AT192" s="205">
        <v>0</v>
      </c>
      <c r="AU192" s="205">
        <v>6</v>
      </c>
      <c r="AV192" s="205">
        <v>5</v>
      </c>
      <c r="AW192" s="205">
        <v>0</v>
      </c>
      <c r="AX192" s="205">
        <v>4</v>
      </c>
      <c r="AY192" s="205">
        <v>3</v>
      </c>
      <c r="AZ192" s="205">
        <v>0</v>
      </c>
      <c r="BA192" s="205">
        <v>5</v>
      </c>
      <c r="BB192" s="205">
        <v>2</v>
      </c>
      <c r="BC192" s="205">
        <v>0</v>
      </c>
      <c r="BD192" s="205">
        <v>5</v>
      </c>
      <c r="BE192" s="205">
        <v>3</v>
      </c>
      <c r="BF192" s="205">
        <v>0</v>
      </c>
      <c r="BG192" s="205">
        <v>0</v>
      </c>
      <c r="BH192" s="205">
        <v>0</v>
      </c>
      <c r="BI192" s="205">
        <v>0</v>
      </c>
      <c r="BJ192" s="205"/>
      <c r="BK192" s="205"/>
      <c r="BL192" s="205"/>
      <c r="BM192" s="205"/>
      <c r="BN192" s="205"/>
      <c r="BO192" s="204"/>
      <c r="BP192" s="197"/>
      <c r="BQ192" s="197"/>
      <c r="BR192" s="197"/>
      <c r="BS192" s="197"/>
      <c r="BT192" s="197"/>
      <c r="BU192" s="197"/>
      <c r="BV192" s="197"/>
      <c r="BW192" s="197"/>
      <c r="BX192" s="197"/>
      <c r="BY192" s="197"/>
      <c r="BZ192" s="197"/>
      <c r="CA192" s="197"/>
      <c r="CB192" s="197"/>
      <c r="CC192" s="197"/>
      <c r="CD192" s="197"/>
      <c r="CE192" s="197"/>
      <c r="CF192" s="197"/>
      <c r="CG192" s="197"/>
      <c r="CH192" s="197"/>
      <c r="CI192" s="197"/>
      <c r="CJ192" s="197"/>
      <c r="CK192" s="197"/>
      <c r="CL192" s="197"/>
      <c r="CM192" s="197"/>
      <c r="CN192" s="197"/>
      <c r="CO192" s="197"/>
      <c r="CP192" s="197"/>
      <c r="CQ192" s="197"/>
      <c r="CR192" s="197"/>
      <c r="CS192" s="197"/>
      <c r="CT192" s="197"/>
      <c r="CU192" s="197"/>
      <c r="CV192" s="197"/>
      <c r="CW192" s="197"/>
      <c r="CX192" s="197"/>
      <c r="CY192" s="197"/>
      <c r="CZ192" s="197"/>
      <c r="DA192" s="197"/>
      <c r="DB192" s="197"/>
      <c r="DC192" s="197"/>
      <c r="DD192" s="197"/>
      <c r="DE192" s="197"/>
      <c r="DF192" s="197"/>
      <c r="DG192" s="197"/>
      <c r="DH192" s="197"/>
      <c r="DI192" s="197"/>
      <c r="DJ192" s="197"/>
      <c r="DK192" s="197"/>
      <c r="DL192" s="197"/>
      <c r="DM192" s="197"/>
      <c r="DN192" s="197"/>
      <c r="DO192" s="197"/>
      <c r="DP192" s="197"/>
      <c r="DQ192" s="197"/>
      <c r="DR192" s="197"/>
      <c r="DS192" s="197"/>
      <c r="DT192" s="197"/>
      <c r="DU192" s="197"/>
      <c r="DV192" s="197"/>
      <c r="DW192" s="197"/>
      <c r="DX192" s="197"/>
      <c r="DY192" s="197"/>
      <c r="DZ192" s="197"/>
      <c r="EA192" s="197"/>
      <c r="EB192" s="197"/>
      <c r="EC192" s="197"/>
      <c r="ED192" s="197"/>
      <c r="EE192" s="197"/>
      <c r="EF192" s="197"/>
      <c r="EG192" s="197"/>
      <c r="EH192" s="197"/>
      <c r="EI192" s="197"/>
      <c r="EJ192" s="197"/>
      <c r="EK192" s="197"/>
      <c r="EL192" s="197"/>
      <c r="EM192" s="197"/>
      <c r="EN192" s="197"/>
      <c r="EO192" s="197"/>
      <c r="EP192" s="197"/>
      <c r="EQ192" s="197"/>
      <c r="ER192" s="197"/>
      <c r="ES192" s="197"/>
      <c r="ET192" s="197"/>
      <c r="EU192" s="197"/>
      <c r="EV192" s="197"/>
      <c r="EW192" s="197"/>
      <c r="EX192" s="197"/>
      <c r="EY192" s="197"/>
      <c r="EZ192" s="197"/>
      <c r="FA192" s="197"/>
      <c r="FB192" s="197"/>
      <c r="FC192" s="197"/>
      <c r="FD192" s="197"/>
      <c r="FE192" s="197"/>
      <c r="FF192" s="197"/>
      <c r="FG192" s="197"/>
      <c r="FH192" s="197"/>
      <c r="FI192" s="197"/>
      <c r="FJ192" s="197"/>
      <c r="FK192" s="197"/>
      <c r="FL192" s="197"/>
      <c r="FM192" s="197"/>
      <c r="FN192" s="197"/>
      <c r="FO192" s="197"/>
      <c r="FP192" s="197"/>
      <c r="FQ192" s="197"/>
      <c r="FR192" s="197"/>
      <c r="FS192" s="197"/>
      <c r="FT192" s="197"/>
      <c r="FU192" s="197"/>
      <c r="FV192" s="197"/>
      <c r="FW192" s="197"/>
      <c r="FX192" s="197"/>
      <c r="FY192" s="197"/>
      <c r="FZ192" s="197"/>
      <c r="GA192" s="197"/>
      <c r="GB192" s="197"/>
      <c r="GC192" s="197"/>
      <c r="GD192" s="197"/>
      <c r="GE192" s="197"/>
      <c r="GF192" s="197"/>
      <c r="GG192" s="197"/>
      <c r="GH192" s="197"/>
      <c r="GI192" s="197"/>
      <c r="GJ192" s="197"/>
      <c r="GK192" s="197"/>
      <c r="GL192" s="197"/>
      <c r="GM192" s="197"/>
      <c r="GN192" s="197"/>
      <c r="GO192" s="197"/>
      <c r="GP192" s="197"/>
      <c r="GQ192" s="197"/>
      <c r="GR192" s="197"/>
      <c r="GS192" s="197"/>
      <c r="GT192" s="197"/>
      <c r="GU192" s="197"/>
      <c r="GV192" s="197"/>
      <c r="GW192" s="197"/>
      <c r="GX192" s="197"/>
      <c r="GY192" s="197"/>
      <c r="GZ192" s="197"/>
      <c r="HA192" s="197"/>
      <c r="HB192" s="197"/>
      <c r="HC192" s="197"/>
      <c r="HD192" s="197"/>
      <c r="HE192" s="197"/>
      <c r="HF192" s="197"/>
      <c r="HG192" s="197"/>
      <c r="HH192" s="197"/>
      <c r="HI192" s="197"/>
      <c r="HJ192" s="197"/>
      <c r="HK192" s="197"/>
      <c r="HL192" s="197"/>
      <c r="HM192" s="197"/>
      <c r="HN192" s="197"/>
      <c r="HO192" s="197"/>
      <c r="HP192" s="197"/>
      <c r="HQ192" s="197"/>
      <c r="HR192" s="197"/>
      <c r="HS192" s="197"/>
      <c r="HT192" s="197"/>
      <c r="HU192" s="197"/>
      <c r="HV192" s="197"/>
      <c r="HW192" s="197"/>
      <c r="HX192" s="197"/>
      <c r="HY192" s="197"/>
      <c r="HZ192" s="197"/>
      <c r="IA192" s="197"/>
      <c r="IB192" s="197"/>
      <c r="IC192" s="197"/>
      <c r="ID192" s="197"/>
      <c r="IE192" s="197"/>
      <c r="IF192" s="197"/>
      <c r="IG192" s="197"/>
      <c r="IH192" s="197"/>
      <c r="II192" s="197"/>
      <c r="IJ192" s="197"/>
      <c r="IK192" s="197"/>
      <c r="IL192" s="197"/>
      <c r="IM192" s="197"/>
      <c r="IN192" s="197"/>
      <c r="IO192" s="197"/>
      <c r="IP192" s="197"/>
      <c r="IQ192" s="197"/>
      <c r="IR192" s="197"/>
      <c r="IS192" s="197"/>
      <c r="IT192" s="197"/>
      <c r="IU192" s="197"/>
      <c r="IV192" s="197"/>
      <c r="IW192" s="197"/>
    </row>
    <row r="193" spans="1:257">
      <c r="A193" s="208">
        <v>4</v>
      </c>
      <c r="B193" s="205" t="s">
        <v>901</v>
      </c>
      <c r="C193" s="205" t="str">
        <f t="shared" si="66"/>
        <v>ROB GRIFFIN</v>
      </c>
      <c r="D193" s="205">
        <v>17</v>
      </c>
      <c r="E193" s="229">
        <v>1020</v>
      </c>
      <c r="F193" s="209">
        <v>646</v>
      </c>
      <c r="G193" s="209">
        <v>6</v>
      </c>
      <c r="H193" s="206">
        <f t="shared" si="67"/>
        <v>0.55884995507637014</v>
      </c>
      <c r="I193" s="207"/>
      <c r="J193" s="205">
        <f t="shared" si="68"/>
        <v>70</v>
      </c>
      <c r="K193" s="205">
        <f t="shared" si="69"/>
        <v>46</v>
      </c>
      <c r="L193" s="205">
        <f t="shared" si="70"/>
        <v>0</v>
      </c>
      <c r="M193" s="206">
        <f t="shared" si="71"/>
        <v>0.65714285714285714</v>
      </c>
      <c r="N193" s="205">
        <v>5</v>
      </c>
      <c r="O193" s="205">
        <v>2</v>
      </c>
      <c r="P193" s="205">
        <v>0</v>
      </c>
      <c r="Q193" s="205">
        <v>4</v>
      </c>
      <c r="R193" s="205">
        <v>2</v>
      </c>
      <c r="S193" s="205">
        <v>0</v>
      </c>
      <c r="T193" s="205">
        <v>4</v>
      </c>
      <c r="U193" s="205">
        <v>3</v>
      </c>
      <c r="V193" s="205">
        <v>0</v>
      </c>
      <c r="W193" s="205">
        <v>3</v>
      </c>
      <c r="X193" s="205">
        <v>3</v>
      </c>
      <c r="Y193" s="205">
        <v>0</v>
      </c>
      <c r="Z193" s="205">
        <v>4</v>
      </c>
      <c r="AA193" s="205">
        <v>2</v>
      </c>
      <c r="AB193" s="205">
        <v>0</v>
      </c>
      <c r="AC193" s="205">
        <v>6</v>
      </c>
      <c r="AD193" s="205">
        <v>5</v>
      </c>
      <c r="AE193" s="205">
        <v>0</v>
      </c>
      <c r="AF193" s="205">
        <v>4</v>
      </c>
      <c r="AG193" s="205">
        <v>2</v>
      </c>
      <c r="AH193" s="205">
        <v>0</v>
      </c>
      <c r="AI193" s="205">
        <v>4</v>
      </c>
      <c r="AJ193" s="205">
        <v>2</v>
      </c>
      <c r="AK193" s="205">
        <v>0</v>
      </c>
      <c r="AL193" s="205">
        <v>4</v>
      </c>
      <c r="AM193" s="205">
        <v>3</v>
      </c>
      <c r="AN193" s="205">
        <v>0</v>
      </c>
      <c r="AO193" s="205">
        <v>4</v>
      </c>
      <c r="AP193" s="205">
        <v>3</v>
      </c>
      <c r="AQ193" s="205">
        <v>0</v>
      </c>
      <c r="AR193" s="205">
        <v>4</v>
      </c>
      <c r="AS193" s="205">
        <v>3</v>
      </c>
      <c r="AT193" s="205">
        <v>0</v>
      </c>
      <c r="AU193" s="205">
        <v>5</v>
      </c>
      <c r="AV193" s="205">
        <v>4</v>
      </c>
      <c r="AW193" s="205">
        <v>0</v>
      </c>
      <c r="AX193" s="205">
        <v>5</v>
      </c>
      <c r="AY193" s="205">
        <v>5</v>
      </c>
      <c r="AZ193" s="205">
        <v>0</v>
      </c>
      <c r="BA193" s="205">
        <v>4</v>
      </c>
      <c r="BB193" s="205">
        <v>2</v>
      </c>
      <c r="BC193" s="205">
        <v>0</v>
      </c>
      <c r="BD193" s="205">
        <v>5</v>
      </c>
      <c r="BE193" s="205">
        <v>1</v>
      </c>
      <c r="BF193" s="205">
        <v>0</v>
      </c>
      <c r="BG193" s="205">
        <v>5</v>
      </c>
      <c r="BH193" s="205">
        <v>4</v>
      </c>
      <c r="BI193" s="205">
        <v>0</v>
      </c>
      <c r="BJ193" s="205"/>
      <c r="BK193" s="205"/>
      <c r="BL193" s="205"/>
      <c r="BM193" s="205"/>
      <c r="BN193" s="205"/>
      <c r="BO193" s="204"/>
      <c r="BP193" s="197"/>
      <c r="BQ193" s="197"/>
      <c r="BR193" s="197"/>
      <c r="BS193" s="197"/>
      <c r="BT193" s="197"/>
      <c r="BU193" s="197"/>
      <c r="BV193" s="197"/>
      <c r="BW193" s="197"/>
      <c r="BX193" s="197"/>
      <c r="BY193" s="197"/>
      <c r="BZ193" s="197"/>
      <c r="CA193" s="197"/>
      <c r="CB193" s="197"/>
      <c r="CC193" s="197"/>
      <c r="CD193" s="197"/>
      <c r="CE193" s="197"/>
      <c r="CF193" s="197"/>
      <c r="CG193" s="197"/>
      <c r="CH193" s="197"/>
      <c r="CI193" s="197"/>
      <c r="CJ193" s="197"/>
      <c r="CK193" s="197"/>
      <c r="CL193" s="197"/>
      <c r="CM193" s="197"/>
      <c r="CN193" s="197"/>
      <c r="CO193" s="197"/>
      <c r="CP193" s="197"/>
      <c r="CQ193" s="197"/>
      <c r="CR193" s="197"/>
      <c r="CS193" s="197"/>
      <c r="CT193" s="197"/>
      <c r="CU193" s="197"/>
      <c r="CV193" s="197"/>
      <c r="CW193" s="197"/>
      <c r="CX193" s="197"/>
      <c r="CY193" s="197"/>
      <c r="CZ193" s="197"/>
      <c r="DA193" s="197"/>
      <c r="DB193" s="197"/>
      <c r="DC193" s="197"/>
      <c r="DD193" s="197"/>
      <c r="DE193" s="197"/>
      <c r="DF193" s="197"/>
      <c r="DG193" s="197"/>
      <c r="DH193" s="197"/>
      <c r="DI193" s="197"/>
      <c r="DJ193" s="197"/>
      <c r="DK193" s="197"/>
      <c r="DL193" s="197"/>
      <c r="DM193" s="197"/>
      <c r="DN193" s="197"/>
      <c r="DO193" s="197"/>
      <c r="DP193" s="197"/>
      <c r="DQ193" s="197"/>
      <c r="DR193" s="197"/>
      <c r="DS193" s="197"/>
      <c r="DT193" s="197"/>
      <c r="DU193" s="197"/>
      <c r="DV193" s="197"/>
      <c r="DW193" s="197"/>
      <c r="DX193" s="197"/>
      <c r="DY193" s="197"/>
      <c r="DZ193" s="197"/>
      <c r="EA193" s="197"/>
      <c r="EB193" s="197"/>
      <c r="EC193" s="197"/>
      <c r="ED193" s="197"/>
      <c r="EE193" s="197"/>
      <c r="EF193" s="197"/>
      <c r="EG193" s="197"/>
      <c r="EH193" s="197"/>
      <c r="EI193" s="197"/>
      <c r="EJ193" s="197"/>
      <c r="EK193" s="197"/>
      <c r="EL193" s="197"/>
      <c r="EM193" s="197"/>
      <c r="EN193" s="197"/>
      <c r="EO193" s="197"/>
      <c r="EP193" s="197"/>
      <c r="EQ193" s="197"/>
      <c r="ER193" s="197"/>
      <c r="ES193" s="197"/>
      <c r="ET193" s="197"/>
      <c r="EU193" s="197"/>
      <c r="EV193" s="197"/>
      <c r="EW193" s="197"/>
      <c r="EX193" s="197"/>
      <c r="EY193" s="197"/>
      <c r="EZ193" s="197"/>
      <c r="FA193" s="197"/>
      <c r="FB193" s="197"/>
      <c r="FC193" s="197"/>
      <c r="FD193" s="197"/>
      <c r="FE193" s="197"/>
      <c r="FF193" s="197"/>
      <c r="FG193" s="197"/>
      <c r="FH193" s="197"/>
      <c r="FI193" s="197"/>
      <c r="FJ193" s="197"/>
      <c r="FK193" s="197"/>
      <c r="FL193" s="197"/>
      <c r="FM193" s="197"/>
      <c r="FN193" s="197"/>
      <c r="FO193" s="197"/>
      <c r="FP193" s="197"/>
      <c r="FQ193" s="197"/>
      <c r="FR193" s="197"/>
      <c r="FS193" s="197"/>
      <c r="FT193" s="197"/>
      <c r="FU193" s="197"/>
      <c r="FV193" s="197"/>
      <c r="FW193" s="197"/>
      <c r="FX193" s="197"/>
      <c r="FY193" s="197"/>
      <c r="FZ193" s="197"/>
      <c r="GA193" s="197"/>
      <c r="GB193" s="197"/>
      <c r="GC193" s="197"/>
      <c r="GD193" s="197"/>
      <c r="GE193" s="197"/>
      <c r="GF193" s="197"/>
      <c r="GG193" s="197"/>
      <c r="GH193" s="197"/>
      <c r="GI193" s="197"/>
      <c r="GJ193" s="197"/>
      <c r="GK193" s="197"/>
      <c r="GL193" s="197"/>
      <c r="GM193" s="197"/>
      <c r="GN193" s="197"/>
      <c r="GO193" s="197"/>
      <c r="GP193" s="197"/>
      <c r="GQ193" s="197"/>
      <c r="GR193" s="197"/>
      <c r="GS193" s="197"/>
      <c r="GT193" s="197"/>
      <c r="GU193" s="197"/>
      <c r="GV193" s="197"/>
      <c r="GW193" s="197"/>
      <c r="GX193" s="197"/>
      <c r="GY193" s="197"/>
      <c r="GZ193" s="197"/>
      <c r="HA193" s="197"/>
      <c r="HB193" s="197"/>
      <c r="HC193" s="197"/>
      <c r="HD193" s="197"/>
      <c r="HE193" s="197"/>
      <c r="HF193" s="197"/>
      <c r="HG193" s="197"/>
      <c r="HH193" s="197"/>
      <c r="HI193" s="197"/>
      <c r="HJ193" s="197"/>
      <c r="HK193" s="197"/>
      <c r="HL193" s="197"/>
      <c r="HM193" s="197"/>
      <c r="HN193" s="197"/>
      <c r="HO193" s="197"/>
      <c r="HP193" s="197"/>
      <c r="HQ193" s="197"/>
      <c r="HR193" s="197"/>
      <c r="HS193" s="197"/>
      <c r="HT193" s="197"/>
      <c r="HU193" s="197"/>
      <c r="HV193" s="197"/>
      <c r="HW193" s="197"/>
      <c r="HX193" s="197"/>
      <c r="HY193" s="197"/>
      <c r="HZ193" s="197"/>
      <c r="IA193" s="197"/>
      <c r="IB193" s="197"/>
      <c r="IC193" s="197"/>
      <c r="ID193" s="197"/>
      <c r="IE193" s="197"/>
      <c r="IF193" s="197"/>
      <c r="IG193" s="197"/>
      <c r="IH193" s="197"/>
      <c r="II193" s="197"/>
      <c r="IJ193" s="197"/>
      <c r="IK193" s="197"/>
      <c r="IL193" s="197"/>
      <c r="IM193" s="197"/>
      <c r="IN193" s="197"/>
      <c r="IO193" s="197"/>
      <c r="IP193" s="197"/>
      <c r="IQ193" s="197"/>
      <c r="IR193" s="197"/>
      <c r="IS193" s="197"/>
      <c r="IT193" s="197"/>
      <c r="IU193" s="197"/>
      <c r="IV193" s="197"/>
      <c r="IW193" s="197"/>
    </row>
    <row r="194" spans="1:257">
      <c r="A194" s="208">
        <v>5</v>
      </c>
      <c r="B194" s="205" t="s">
        <v>996</v>
      </c>
      <c r="C194" s="205" t="str">
        <f t="shared" si="66"/>
        <v>TIM KEENAN</v>
      </c>
      <c r="D194" s="205">
        <v>13</v>
      </c>
      <c r="E194" s="205">
        <v>718</v>
      </c>
      <c r="F194" s="205">
        <v>437</v>
      </c>
      <c r="G194" s="205">
        <v>13</v>
      </c>
      <c r="H194" s="206">
        <f t="shared" si="67"/>
        <v>0.49444444444444446</v>
      </c>
      <c r="I194" s="207"/>
      <c r="J194" s="205">
        <f t="shared" si="68"/>
        <v>74</v>
      </c>
      <c r="K194" s="205">
        <f t="shared" si="69"/>
        <v>42</v>
      </c>
      <c r="L194" s="205">
        <f t="shared" si="70"/>
        <v>0</v>
      </c>
      <c r="M194" s="206">
        <f t="shared" si="71"/>
        <v>0.56756756756756754</v>
      </c>
      <c r="N194" s="205">
        <v>5</v>
      </c>
      <c r="O194" s="205">
        <v>1</v>
      </c>
      <c r="P194" s="205">
        <v>0</v>
      </c>
      <c r="Q194" s="205">
        <v>5</v>
      </c>
      <c r="R194" s="205">
        <v>4</v>
      </c>
      <c r="S194" s="205">
        <v>0</v>
      </c>
      <c r="T194" s="205">
        <v>6</v>
      </c>
      <c r="U194" s="205">
        <v>4</v>
      </c>
      <c r="V194" s="205">
        <v>0</v>
      </c>
      <c r="W194" s="205">
        <v>5</v>
      </c>
      <c r="X194" s="205">
        <v>4</v>
      </c>
      <c r="Y194" s="205">
        <v>0</v>
      </c>
      <c r="Z194" s="205">
        <v>5</v>
      </c>
      <c r="AA194" s="205">
        <v>3</v>
      </c>
      <c r="AB194" s="205">
        <v>0</v>
      </c>
      <c r="AC194" s="205">
        <v>6</v>
      </c>
      <c r="AD194" s="205">
        <v>3</v>
      </c>
      <c r="AE194" s="205">
        <v>0</v>
      </c>
      <c r="AF194" s="205">
        <v>4</v>
      </c>
      <c r="AG194" s="205">
        <v>3</v>
      </c>
      <c r="AH194" s="205">
        <v>0</v>
      </c>
      <c r="AI194" s="205">
        <v>5</v>
      </c>
      <c r="AJ194" s="205">
        <v>3</v>
      </c>
      <c r="AK194" s="205">
        <v>0</v>
      </c>
      <c r="AL194" s="205">
        <v>0</v>
      </c>
      <c r="AM194" s="205">
        <v>0</v>
      </c>
      <c r="AN194" s="205">
        <v>0</v>
      </c>
      <c r="AO194" s="205">
        <v>5</v>
      </c>
      <c r="AP194" s="205">
        <v>2</v>
      </c>
      <c r="AQ194" s="205">
        <v>0</v>
      </c>
      <c r="AR194" s="205">
        <v>6</v>
      </c>
      <c r="AS194" s="205">
        <v>4</v>
      </c>
      <c r="AT194" s="205">
        <v>0</v>
      </c>
      <c r="AU194" s="205">
        <v>3</v>
      </c>
      <c r="AV194" s="205">
        <v>2</v>
      </c>
      <c r="AW194" s="205">
        <v>0</v>
      </c>
      <c r="AX194" s="205">
        <v>5</v>
      </c>
      <c r="AY194" s="205">
        <v>2</v>
      </c>
      <c r="AZ194" s="205">
        <v>0</v>
      </c>
      <c r="BA194" s="205">
        <v>5</v>
      </c>
      <c r="BB194" s="205">
        <v>2</v>
      </c>
      <c r="BC194" s="205">
        <v>0</v>
      </c>
      <c r="BD194" s="205">
        <v>5</v>
      </c>
      <c r="BE194" s="205">
        <v>3</v>
      </c>
      <c r="BF194" s="205">
        <v>0</v>
      </c>
      <c r="BG194" s="205">
        <v>4</v>
      </c>
      <c r="BH194" s="205">
        <v>2</v>
      </c>
      <c r="BI194" s="205">
        <v>0</v>
      </c>
      <c r="BJ194" s="205"/>
      <c r="BK194" s="205"/>
      <c r="BL194" s="205"/>
      <c r="BM194" s="205"/>
      <c r="BN194" s="205"/>
      <c r="BO194" s="204"/>
      <c r="BP194" s="197"/>
      <c r="BQ194" s="197"/>
      <c r="BR194" s="197"/>
      <c r="BS194" s="197"/>
      <c r="BT194" s="197"/>
      <c r="BU194" s="197"/>
      <c r="BV194" s="197"/>
      <c r="BW194" s="197"/>
      <c r="BX194" s="197"/>
      <c r="BY194" s="197"/>
      <c r="BZ194" s="197"/>
      <c r="CA194" s="197"/>
      <c r="CB194" s="197"/>
      <c r="CC194" s="197"/>
      <c r="CD194" s="197"/>
      <c r="CE194" s="197"/>
      <c r="CF194" s="197"/>
      <c r="CG194" s="197"/>
      <c r="CH194" s="197"/>
      <c r="CI194" s="197"/>
      <c r="CJ194" s="197"/>
      <c r="CK194" s="197"/>
      <c r="CL194" s="197"/>
      <c r="CM194" s="197"/>
      <c r="CN194" s="197"/>
      <c r="CO194" s="197"/>
      <c r="CP194" s="197"/>
      <c r="CQ194" s="197"/>
      <c r="CR194" s="197"/>
      <c r="CS194" s="197"/>
      <c r="CT194" s="197"/>
      <c r="CU194" s="197"/>
      <c r="CV194" s="197"/>
      <c r="CW194" s="197"/>
      <c r="CX194" s="197"/>
      <c r="CY194" s="197"/>
      <c r="CZ194" s="197"/>
      <c r="DA194" s="197"/>
      <c r="DB194" s="197"/>
      <c r="DC194" s="197"/>
      <c r="DD194" s="197"/>
      <c r="DE194" s="197"/>
      <c r="DF194" s="197"/>
      <c r="DG194" s="197"/>
      <c r="DH194" s="197"/>
      <c r="DI194" s="197"/>
      <c r="DJ194" s="197"/>
      <c r="DK194" s="197"/>
      <c r="DL194" s="197"/>
      <c r="DM194" s="197"/>
      <c r="DN194" s="197"/>
      <c r="DO194" s="197"/>
      <c r="DP194" s="197"/>
      <c r="DQ194" s="197"/>
      <c r="DR194" s="197"/>
      <c r="DS194" s="197"/>
      <c r="DT194" s="197"/>
      <c r="DU194" s="197"/>
      <c r="DV194" s="197"/>
      <c r="DW194" s="197"/>
      <c r="DX194" s="197"/>
      <c r="DY194" s="197"/>
      <c r="DZ194" s="197"/>
      <c r="EA194" s="197"/>
      <c r="EB194" s="197"/>
      <c r="EC194" s="197"/>
      <c r="ED194" s="197"/>
      <c r="EE194" s="197"/>
      <c r="EF194" s="197"/>
      <c r="EG194" s="197"/>
      <c r="EH194" s="197"/>
      <c r="EI194" s="197"/>
      <c r="EJ194" s="197"/>
      <c r="EK194" s="197"/>
      <c r="EL194" s="197"/>
      <c r="EM194" s="197"/>
      <c r="EN194" s="197"/>
      <c r="EO194" s="197"/>
      <c r="EP194" s="197"/>
      <c r="EQ194" s="197"/>
      <c r="ER194" s="197"/>
      <c r="ES194" s="197"/>
      <c r="ET194" s="197"/>
      <c r="EU194" s="197"/>
      <c r="EV194" s="197"/>
      <c r="EW194" s="197"/>
      <c r="EX194" s="197"/>
      <c r="EY194" s="197"/>
      <c r="EZ194" s="197"/>
      <c r="FA194" s="197"/>
      <c r="FB194" s="197"/>
      <c r="FC194" s="197"/>
      <c r="FD194" s="197"/>
      <c r="FE194" s="197"/>
      <c r="FF194" s="197"/>
      <c r="FG194" s="197"/>
      <c r="FH194" s="197"/>
      <c r="FI194" s="197"/>
      <c r="FJ194" s="197"/>
      <c r="FK194" s="197"/>
      <c r="FL194" s="197"/>
      <c r="FM194" s="197"/>
      <c r="FN194" s="197"/>
      <c r="FO194" s="197"/>
      <c r="FP194" s="197"/>
      <c r="FQ194" s="197"/>
      <c r="FR194" s="197"/>
      <c r="FS194" s="197"/>
      <c r="FT194" s="197"/>
      <c r="FU194" s="197"/>
      <c r="FV194" s="197"/>
      <c r="FW194" s="197"/>
      <c r="FX194" s="197"/>
      <c r="FY194" s="197"/>
      <c r="FZ194" s="197"/>
      <c r="GA194" s="197"/>
      <c r="GB194" s="197"/>
      <c r="GC194" s="197"/>
      <c r="GD194" s="197"/>
      <c r="GE194" s="197"/>
      <c r="GF194" s="197"/>
      <c r="GG194" s="197"/>
      <c r="GH194" s="197"/>
      <c r="GI194" s="197"/>
      <c r="GJ194" s="197"/>
      <c r="GK194" s="197"/>
      <c r="GL194" s="197"/>
      <c r="GM194" s="197"/>
      <c r="GN194" s="197"/>
      <c r="GO194" s="197"/>
      <c r="GP194" s="197"/>
      <c r="GQ194" s="197"/>
      <c r="GR194" s="197"/>
      <c r="GS194" s="197"/>
      <c r="GT194" s="197"/>
      <c r="GU194" s="197"/>
      <c r="GV194" s="197"/>
      <c r="GW194" s="197"/>
      <c r="GX194" s="197"/>
      <c r="GY194" s="197"/>
      <c r="GZ194" s="197"/>
      <c r="HA194" s="197"/>
      <c r="HB194" s="197"/>
      <c r="HC194" s="197"/>
      <c r="HD194" s="197"/>
      <c r="HE194" s="197"/>
      <c r="HF194" s="197"/>
      <c r="HG194" s="197"/>
      <c r="HH194" s="197"/>
      <c r="HI194" s="197"/>
      <c r="HJ194" s="197"/>
      <c r="HK194" s="197"/>
      <c r="HL194" s="197"/>
      <c r="HM194" s="197"/>
      <c r="HN194" s="197"/>
      <c r="HO194" s="197"/>
      <c r="HP194" s="197"/>
      <c r="HQ194" s="197"/>
      <c r="HR194" s="197"/>
      <c r="HS194" s="197"/>
      <c r="HT194" s="197"/>
      <c r="HU194" s="197"/>
      <c r="HV194" s="197"/>
      <c r="HW194" s="197"/>
      <c r="HX194" s="197"/>
      <c r="HY194" s="197"/>
      <c r="HZ194" s="197"/>
      <c r="IA194" s="197"/>
      <c r="IB194" s="197"/>
      <c r="IC194" s="197"/>
      <c r="ID194" s="197"/>
      <c r="IE194" s="197"/>
      <c r="IF194" s="197"/>
      <c r="IG194" s="197"/>
      <c r="IH194" s="197"/>
      <c r="II194" s="197"/>
      <c r="IJ194" s="197"/>
      <c r="IK194" s="197"/>
      <c r="IL194" s="197"/>
      <c r="IM194" s="197"/>
      <c r="IN194" s="197"/>
      <c r="IO194" s="197"/>
      <c r="IP194" s="197"/>
      <c r="IQ194" s="197"/>
      <c r="IR194" s="197"/>
      <c r="IS194" s="197"/>
      <c r="IT194" s="197"/>
      <c r="IU194" s="197"/>
      <c r="IV194" s="197"/>
      <c r="IW194" s="197"/>
    </row>
    <row r="195" spans="1:257">
      <c r="A195" s="208">
        <v>6</v>
      </c>
      <c r="B195" s="205" t="s">
        <v>995</v>
      </c>
      <c r="C195" s="205" t="str">
        <f t="shared" si="66"/>
        <v>DAVE MILLER</v>
      </c>
      <c r="D195" s="205">
        <v>17</v>
      </c>
      <c r="E195" s="214">
        <v>1113</v>
      </c>
      <c r="F195" s="214">
        <v>622</v>
      </c>
      <c r="G195" s="205">
        <v>47</v>
      </c>
      <c r="H195" s="206">
        <f t="shared" si="67"/>
        <v>0.45812395309882747</v>
      </c>
      <c r="I195" s="207"/>
      <c r="J195" s="205">
        <f t="shared" si="68"/>
        <v>70</v>
      </c>
      <c r="K195" s="205">
        <f t="shared" si="69"/>
        <v>40</v>
      </c>
      <c r="L195" s="205">
        <f t="shared" si="70"/>
        <v>0</v>
      </c>
      <c r="M195" s="206">
        <f t="shared" si="71"/>
        <v>0.5714285714285714</v>
      </c>
      <c r="N195" s="205">
        <v>5</v>
      </c>
      <c r="O195" s="205">
        <v>5</v>
      </c>
      <c r="P195" s="205">
        <v>0</v>
      </c>
      <c r="Q195" s="205">
        <v>4</v>
      </c>
      <c r="R195" s="205">
        <v>1</v>
      </c>
      <c r="S195" s="205">
        <v>0</v>
      </c>
      <c r="T195" s="205">
        <v>3</v>
      </c>
      <c r="U195" s="205">
        <v>1</v>
      </c>
      <c r="V195" s="205">
        <v>0</v>
      </c>
      <c r="W195" s="205">
        <v>5</v>
      </c>
      <c r="X195" s="205">
        <v>4</v>
      </c>
      <c r="Y195" s="205">
        <v>0</v>
      </c>
      <c r="Z195" s="205">
        <v>4</v>
      </c>
      <c r="AA195" s="205">
        <v>0</v>
      </c>
      <c r="AB195" s="205">
        <v>0</v>
      </c>
      <c r="AC195" s="205">
        <v>5</v>
      </c>
      <c r="AD195" s="205">
        <v>4</v>
      </c>
      <c r="AE195" s="205">
        <v>0</v>
      </c>
      <c r="AF195" s="205">
        <v>5</v>
      </c>
      <c r="AG195" s="205">
        <v>2</v>
      </c>
      <c r="AH195" s="205">
        <v>0</v>
      </c>
      <c r="AI195" s="205">
        <v>5</v>
      </c>
      <c r="AJ195" s="205">
        <v>3</v>
      </c>
      <c r="AK195" s="205">
        <v>0</v>
      </c>
      <c r="AL195" s="205">
        <v>4</v>
      </c>
      <c r="AM195" s="205">
        <v>1</v>
      </c>
      <c r="AN195" s="205">
        <v>0</v>
      </c>
      <c r="AO195" s="205">
        <v>5</v>
      </c>
      <c r="AP195" s="205">
        <v>2</v>
      </c>
      <c r="AQ195" s="205">
        <v>0</v>
      </c>
      <c r="AR195" s="205">
        <v>5</v>
      </c>
      <c r="AS195" s="205">
        <v>4</v>
      </c>
      <c r="AT195" s="205">
        <v>0</v>
      </c>
      <c r="AU195" s="205">
        <v>4</v>
      </c>
      <c r="AV195" s="205">
        <v>1</v>
      </c>
      <c r="AW195" s="205">
        <v>0</v>
      </c>
      <c r="AX195" s="205">
        <v>2</v>
      </c>
      <c r="AY195" s="205">
        <v>2</v>
      </c>
      <c r="AZ195" s="205">
        <v>0</v>
      </c>
      <c r="BA195" s="205">
        <v>5</v>
      </c>
      <c r="BB195" s="205">
        <v>2</v>
      </c>
      <c r="BC195" s="205">
        <v>0</v>
      </c>
      <c r="BD195" s="205">
        <v>4</v>
      </c>
      <c r="BE195" s="205">
        <v>3</v>
      </c>
      <c r="BF195" s="205">
        <v>0</v>
      </c>
      <c r="BG195" s="205">
        <v>5</v>
      </c>
      <c r="BH195" s="205">
        <v>5</v>
      </c>
      <c r="BI195" s="205">
        <v>0</v>
      </c>
      <c r="BJ195" s="205"/>
      <c r="BK195" s="205"/>
      <c r="BL195" s="205"/>
      <c r="BM195" s="205"/>
      <c r="BN195" s="205"/>
      <c r="BO195" s="204"/>
      <c r="BP195" s="197"/>
      <c r="BQ195" s="197"/>
      <c r="BR195" s="197"/>
      <c r="BS195" s="197"/>
      <c r="BT195" s="197"/>
      <c r="BU195" s="197"/>
      <c r="BV195" s="197"/>
      <c r="BW195" s="197"/>
      <c r="BX195" s="197"/>
      <c r="BY195" s="197"/>
      <c r="BZ195" s="197"/>
      <c r="CA195" s="197"/>
      <c r="CB195" s="197"/>
      <c r="CC195" s="197"/>
      <c r="CD195" s="197"/>
      <c r="CE195" s="197"/>
      <c r="CF195" s="197"/>
      <c r="CG195" s="197"/>
      <c r="CH195" s="197"/>
      <c r="CI195" s="197"/>
      <c r="CJ195" s="197"/>
      <c r="CK195" s="197"/>
      <c r="CL195" s="197"/>
      <c r="CM195" s="197"/>
      <c r="CN195" s="197"/>
      <c r="CO195" s="197"/>
      <c r="CP195" s="197"/>
      <c r="CQ195" s="197"/>
      <c r="CR195" s="197"/>
      <c r="CS195" s="197"/>
      <c r="CT195" s="197"/>
      <c r="CU195" s="197"/>
      <c r="CV195" s="197"/>
      <c r="CW195" s="197"/>
      <c r="CX195" s="197"/>
      <c r="CY195" s="197"/>
      <c r="CZ195" s="197"/>
      <c r="DA195" s="197"/>
      <c r="DB195" s="197"/>
      <c r="DC195" s="197"/>
      <c r="DD195" s="197"/>
      <c r="DE195" s="197"/>
      <c r="DF195" s="197"/>
      <c r="DG195" s="197"/>
      <c r="DH195" s="197"/>
      <c r="DI195" s="197"/>
      <c r="DJ195" s="197"/>
      <c r="DK195" s="197"/>
      <c r="DL195" s="197"/>
      <c r="DM195" s="197"/>
      <c r="DN195" s="197"/>
      <c r="DO195" s="197"/>
      <c r="DP195" s="197"/>
      <c r="DQ195" s="197"/>
      <c r="DR195" s="197"/>
      <c r="DS195" s="197"/>
      <c r="DT195" s="197"/>
      <c r="DU195" s="197"/>
      <c r="DV195" s="197"/>
      <c r="DW195" s="197"/>
      <c r="DX195" s="197"/>
      <c r="DY195" s="197"/>
      <c r="DZ195" s="197"/>
      <c r="EA195" s="197"/>
      <c r="EB195" s="197"/>
      <c r="EC195" s="197"/>
      <c r="ED195" s="197"/>
      <c r="EE195" s="197"/>
      <c r="EF195" s="197"/>
      <c r="EG195" s="197"/>
      <c r="EH195" s="197"/>
      <c r="EI195" s="197"/>
      <c r="EJ195" s="197"/>
      <c r="EK195" s="197"/>
      <c r="EL195" s="197"/>
      <c r="EM195" s="197"/>
      <c r="EN195" s="197"/>
      <c r="EO195" s="197"/>
      <c r="EP195" s="197"/>
      <c r="EQ195" s="197"/>
      <c r="ER195" s="197"/>
      <c r="ES195" s="197"/>
      <c r="ET195" s="197"/>
      <c r="EU195" s="197"/>
      <c r="EV195" s="197"/>
      <c r="EW195" s="197"/>
      <c r="EX195" s="197"/>
      <c r="EY195" s="197"/>
      <c r="EZ195" s="197"/>
      <c r="FA195" s="197"/>
      <c r="FB195" s="197"/>
      <c r="FC195" s="197"/>
      <c r="FD195" s="197"/>
      <c r="FE195" s="197"/>
      <c r="FF195" s="197"/>
      <c r="FG195" s="197"/>
      <c r="FH195" s="197"/>
      <c r="FI195" s="197"/>
      <c r="FJ195" s="197"/>
      <c r="FK195" s="197"/>
      <c r="FL195" s="197"/>
      <c r="FM195" s="197"/>
      <c r="FN195" s="197"/>
      <c r="FO195" s="197"/>
      <c r="FP195" s="197"/>
      <c r="FQ195" s="197"/>
      <c r="FR195" s="197"/>
      <c r="FS195" s="197"/>
      <c r="FT195" s="197"/>
      <c r="FU195" s="197"/>
      <c r="FV195" s="197"/>
      <c r="FW195" s="197"/>
      <c r="FX195" s="197"/>
      <c r="FY195" s="197"/>
      <c r="FZ195" s="197"/>
      <c r="GA195" s="197"/>
      <c r="GB195" s="197"/>
      <c r="GC195" s="197"/>
      <c r="GD195" s="197"/>
      <c r="GE195" s="197"/>
      <c r="GF195" s="197"/>
      <c r="GG195" s="197"/>
      <c r="GH195" s="197"/>
      <c r="GI195" s="197"/>
      <c r="GJ195" s="197"/>
      <c r="GK195" s="197"/>
      <c r="GL195" s="197"/>
      <c r="GM195" s="197"/>
      <c r="GN195" s="197"/>
      <c r="GO195" s="197"/>
      <c r="GP195" s="197"/>
      <c r="GQ195" s="197"/>
      <c r="GR195" s="197"/>
      <c r="GS195" s="197"/>
      <c r="GT195" s="197"/>
      <c r="GU195" s="197"/>
      <c r="GV195" s="197"/>
      <c r="GW195" s="197"/>
      <c r="GX195" s="197"/>
      <c r="GY195" s="197"/>
      <c r="GZ195" s="197"/>
      <c r="HA195" s="197"/>
      <c r="HB195" s="197"/>
      <c r="HC195" s="197"/>
      <c r="HD195" s="197"/>
      <c r="HE195" s="197"/>
      <c r="HF195" s="197"/>
      <c r="HG195" s="197"/>
      <c r="HH195" s="197"/>
      <c r="HI195" s="197"/>
      <c r="HJ195" s="197"/>
      <c r="HK195" s="197"/>
      <c r="HL195" s="197"/>
      <c r="HM195" s="197"/>
      <c r="HN195" s="197"/>
      <c r="HO195" s="197"/>
      <c r="HP195" s="197"/>
      <c r="HQ195" s="197"/>
      <c r="HR195" s="197"/>
      <c r="HS195" s="197"/>
      <c r="HT195" s="197"/>
      <c r="HU195" s="197"/>
      <c r="HV195" s="197"/>
      <c r="HW195" s="197"/>
      <c r="HX195" s="197"/>
      <c r="HY195" s="197"/>
      <c r="HZ195" s="197"/>
      <c r="IA195" s="197"/>
      <c r="IB195" s="197"/>
      <c r="IC195" s="197"/>
      <c r="ID195" s="197"/>
      <c r="IE195" s="197"/>
      <c r="IF195" s="197"/>
      <c r="IG195" s="197"/>
      <c r="IH195" s="197"/>
      <c r="II195" s="197"/>
      <c r="IJ195" s="197"/>
      <c r="IK195" s="197"/>
      <c r="IL195" s="197"/>
      <c r="IM195" s="197"/>
      <c r="IN195" s="197"/>
      <c r="IO195" s="197"/>
      <c r="IP195" s="197"/>
      <c r="IQ195" s="197"/>
      <c r="IR195" s="197"/>
      <c r="IS195" s="197"/>
      <c r="IT195" s="197"/>
      <c r="IU195" s="197"/>
      <c r="IV195" s="197"/>
      <c r="IW195" s="197"/>
    </row>
    <row r="196" spans="1:257">
      <c r="A196" s="208">
        <v>7</v>
      </c>
      <c r="B196" s="205" t="s">
        <v>925</v>
      </c>
      <c r="C196" s="205" t="str">
        <f t="shared" si="66"/>
        <v>MIKE MISCOVICH</v>
      </c>
      <c r="D196" s="205">
        <v>3</v>
      </c>
      <c r="E196" s="209">
        <v>180</v>
      </c>
      <c r="F196" s="209">
        <v>89</v>
      </c>
      <c r="G196" s="209">
        <v>5</v>
      </c>
      <c r="H196" s="206">
        <f t="shared" si="67"/>
        <v>0.52674230145867096</v>
      </c>
      <c r="I196" s="207"/>
      <c r="J196" s="205">
        <f t="shared" si="68"/>
        <v>73</v>
      </c>
      <c r="K196" s="205">
        <f t="shared" si="69"/>
        <v>35</v>
      </c>
      <c r="L196" s="205">
        <f t="shared" si="70"/>
        <v>1</v>
      </c>
      <c r="M196" s="206">
        <f t="shared" si="71"/>
        <v>0.47945205479452052</v>
      </c>
      <c r="N196" s="205">
        <v>5</v>
      </c>
      <c r="O196" s="205">
        <v>1</v>
      </c>
      <c r="P196" s="205">
        <v>0</v>
      </c>
      <c r="Q196" s="205">
        <v>3</v>
      </c>
      <c r="R196" s="205">
        <v>1</v>
      </c>
      <c r="S196" s="205">
        <v>0</v>
      </c>
      <c r="T196" s="205">
        <v>5</v>
      </c>
      <c r="U196" s="205">
        <v>3</v>
      </c>
      <c r="V196" s="205">
        <v>0</v>
      </c>
      <c r="W196" s="205">
        <v>4</v>
      </c>
      <c r="X196" s="205">
        <v>1</v>
      </c>
      <c r="Y196" s="205">
        <v>0</v>
      </c>
      <c r="Z196" s="205">
        <v>5</v>
      </c>
      <c r="AA196" s="205">
        <v>3</v>
      </c>
      <c r="AB196" s="205">
        <v>0</v>
      </c>
      <c r="AC196" s="205">
        <v>5</v>
      </c>
      <c r="AD196" s="205">
        <v>5</v>
      </c>
      <c r="AE196" s="205">
        <v>0</v>
      </c>
      <c r="AF196" s="205">
        <v>3</v>
      </c>
      <c r="AG196" s="205">
        <v>2</v>
      </c>
      <c r="AH196" s="205">
        <v>0</v>
      </c>
      <c r="AI196" s="205">
        <v>5</v>
      </c>
      <c r="AJ196" s="205">
        <v>2</v>
      </c>
      <c r="AK196" s="205">
        <v>0</v>
      </c>
      <c r="AL196" s="205">
        <v>4</v>
      </c>
      <c r="AM196" s="205">
        <v>1</v>
      </c>
      <c r="AN196" s="205">
        <v>0</v>
      </c>
      <c r="AO196" s="205">
        <v>5</v>
      </c>
      <c r="AP196" s="205">
        <v>0</v>
      </c>
      <c r="AQ196" s="205">
        <v>0</v>
      </c>
      <c r="AR196" s="205">
        <v>4</v>
      </c>
      <c r="AS196" s="205">
        <v>2</v>
      </c>
      <c r="AT196" s="205">
        <v>0</v>
      </c>
      <c r="AU196" s="205">
        <v>5</v>
      </c>
      <c r="AV196" s="205">
        <v>4</v>
      </c>
      <c r="AW196" s="205">
        <v>1</v>
      </c>
      <c r="AX196" s="205">
        <v>5</v>
      </c>
      <c r="AY196" s="205">
        <v>3</v>
      </c>
      <c r="AZ196" s="205">
        <v>0</v>
      </c>
      <c r="BA196" s="205">
        <v>5</v>
      </c>
      <c r="BB196" s="205">
        <v>4</v>
      </c>
      <c r="BC196" s="205">
        <v>0</v>
      </c>
      <c r="BD196" s="205">
        <v>5</v>
      </c>
      <c r="BE196" s="205">
        <v>3</v>
      </c>
      <c r="BF196" s="205">
        <v>0</v>
      </c>
      <c r="BG196" s="205">
        <v>5</v>
      </c>
      <c r="BH196" s="205">
        <v>0</v>
      </c>
      <c r="BI196" s="205">
        <v>0</v>
      </c>
      <c r="BJ196" s="205"/>
      <c r="BK196" s="205"/>
      <c r="BL196" s="205"/>
      <c r="BM196" s="205"/>
      <c r="BN196" s="205"/>
      <c r="BO196" s="204"/>
      <c r="BP196" s="197"/>
      <c r="BQ196" s="197"/>
      <c r="BR196" s="197"/>
      <c r="BS196" s="197"/>
      <c r="BT196" s="197"/>
      <c r="BU196" s="197"/>
      <c r="BV196" s="197"/>
      <c r="BW196" s="197"/>
      <c r="BX196" s="197"/>
      <c r="BY196" s="197"/>
      <c r="BZ196" s="197"/>
      <c r="CA196" s="197"/>
      <c r="CB196" s="197"/>
      <c r="CC196" s="197"/>
      <c r="CD196" s="197"/>
      <c r="CE196" s="197"/>
      <c r="CF196" s="197"/>
      <c r="CG196" s="197"/>
      <c r="CH196" s="197"/>
      <c r="CI196" s="197"/>
      <c r="CJ196" s="197"/>
      <c r="CK196" s="197"/>
      <c r="CL196" s="197"/>
      <c r="CM196" s="197"/>
      <c r="CN196" s="197"/>
      <c r="CO196" s="197"/>
      <c r="CP196" s="197"/>
      <c r="CQ196" s="197"/>
      <c r="CR196" s="197"/>
      <c r="CS196" s="197"/>
      <c r="CT196" s="197"/>
      <c r="CU196" s="197"/>
      <c r="CV196" s="197"/>
      <c r="CW196" s="197"/>
      <c r="CX196" s="197"/>
      <c r="CY196" s="197"/>
      <c r="CZ196" s="197"/>
      <c r="DA196" s="197"/>
      <c r="DB196" s="197"/>
      <c r="DC196" s="197"/>
      <c r="DD196" s="197"/>
      <c r="DE196" s="197"/>
      <c r="DF196" s="197"/>
      <c r="DG196" s="197"/>
      <c r="DH196" s="197"/>
      <c r="DI196" s="197"/>
      <c r="DJ196" s="197"/>
      <c r="DK196" s="197"/>
      <c r="DL196" s="197"/>
      <c r="DM196" s="197"/>
      <c r="DN196" s="197"/>
      <c r="DO196" s="197"/>
      <c r="DP196" s="197"/>
      <c r="DQ196" s="197"/>
      <c r="DR196" s="197"/>
      <c r="DS196" s="197"/>
      <c r="DT196" s="197"/>
      <c r="DU196" s="197"/>
      <c r="DV196" s="197"/>
      <c r="DW196" s="197"/>
      <c r="DX196" s="197"/>
      <c r="DY196" s="197"/>
      <c r="DZ196" s="197"/>
      <c r="EA196" s="197"/>
      <c r="EB196" s="197"/>
      <c r="EC196" s="197"/>
      <c r="ED196" s="197"/>
      <c r="EE196" s="197"/>
      <c r="EF196" s="197"/>
      <c r="EG196" s="197"/>
      <c r="EH196" s="197"/>
      <c r="EI196" s="197"/>
      <c r="EJ196" s="197"/>
      <c r="EK196" s="197"/>
      <c r="EL196" s="197"/>
      <c r="EM196" s="197"/>
      <c r="EN196" s="197"/>
      <c r="EO196" s="197"/>
      <c r="EP196" s="197"/>
      <c r="EQ196" s="197"/>
      <c r="ER196" s="197"/>
      <c r="ES196" s="197"/>
      <c r="ET196" s="197"/>
      <c r="EU196" s="197"/>
      <c r="EV196" s="197"/>
      <c r="EW196" s="197"/>
      <c r="EX196" s="197"/>
      <c r="EY196" s="197"/>
      <c r="EZ196" s="197"/>
      <c r="FA196" s="197"/>
      <c r="FB196" s="197"/>
      <c r="FC196" s="197"/>
      <c r="FD196" s="197"/>
      <c r="FE196" s="197"/>
      <c r="FF196" s="197"/>
      <c r="FG196" s="197"/>
      <c r="FH196" s="197"/>
      <c r="FI196" s="197"/>
      <c r="FJ196" s="197"/>
      <c r="FK196" s="197"/>
      <c r="FL196" s="197"/>
      <c r="FM196" s="197"/>
      <c r="FN196" s="197"/>
      <c r="FO196" s="197"/>
      <c r="FP196" s="197"/>
      <c r="FQ196" s="197"/>
      <c r="FR196" s="197"/>
      <c r="FS196" s="197"/>
      <c r="FT196" s="197"/>
      <c r="FU196" s="197"/>
      <c r="FV196" s="197"/>
      <c r="FW196" s="197"/>
      <c r="FX196" s="197"/>
      <c r="FY196" s="197"/>
      <c r="FZ196" s="197"/>
      <c r="GA196" s="197"/>
      <c r="GB196" s="197"/>
      <c r="GC196" s="197"/>
      <c r="GD196" s="197"/>
      <c r="GE196" s="197"/>
      <c r="GF196" s="197"/>
      <c r="GG196" s="197"/>
      <c r="GH196" s="197"/>
      <c r="GI196" s="197"/>
      <c r="GJ196" s="197"/>
      <c r="GK196" s="197"/>
      <c r="GL196" s="197"/>
      <c r="GM196" s="197"/>
      <c r="GN196" s="197"/>
      <c r="GO196" s="197"/>
      <c r="GP196" s="197"/>
      <c r="GQ196" s="197"/>
      <c r="GR196" s="197"/>
      <c r="GS196" s="197"/>
      <c r="GT196" s="197"/>
      <c r="GU196" s="197"/>
      <c r="GV196" s="197"/>
      <c r="GW196" s="197"/>
      <c r="GX196" s="197"/>
      <c r="GY196" s="197"/>
      <c r="GZ196" s="197"/>
      <c r="HA196" s="197"/>
      <c r="HB196" s="197"/>
      <c r="HC196" s="197"/>
      <c r="HD196" s="197"/>
      <c r="HE196" s="197"/>
      <c r="HF196" s="197"/>
      <c r="HG196" s="197"/>
      <c r="HH196" s="197"/>
      <c r="HI196" s="197"/>
      <c r="HJ196" s="197"/>
      <c r="HK196" s="197"/>
      <c r="HL196" s="197"/>
      <c r="HM196" s="197"/>
      <c r="HN196" s="197"/>
      <c r="HO196" s="197"/>
      <c r="HP196" s="197"/>
      <c r="HQ196" s="197"/>
      <c r="HR196" s="197"/>
      <c r="HS196" s="197"/>
      <c r="HT196" s="197"/>
      <c r="HU196" s="197"/>
      <c r="HV196" s="197"/>
      <c r="HW196" s="197"/>
      <c r="HX196" s="197"/>
      <c r="HY196" s="197"/>
      <c r="HZ196" s="197"/>
      <c r="IA196" s="197"/>
      <c r="IB196" s="197"/>
      <c r="IC196" s="197"/>
      <c r="ID196" s="197"/>
      <c r="IE196" s="197"/>
      <c r="IF196" s="197"/>
      <c r="IG196" s="197"/>
      <c r="IH196" s="197"/>
      <c r="II196" s="197"/>
      <c r="IJ196" s="197"/>
      <c r="IK196" s="197"/>
      <c r="IL196" s="197"/>
      <c r="IM196" s="197"/>
      <c r="IN196" s="197"/>
      <c r="IO196" s="197"/>
      <c r="IP196" s="197"/>
      <c r="IQ196" s="197"/>
      <c r="IR196" s="197"/>
      <c r="IS196" s="197"/>
      <c r="IT196" s="197"/>
      <c r="IU196" s="197"/>
      <c r="IV196" s="197"/>
      <c r="IW196" s="197"/>
    </row>
    <row r="197" spans="1:257">
      <c r="A197" s="208">
        <v>8</v>
      </c>
      <c r="B197" s="205" t="s">
        <v>975</v>
      </c>
      <c r="C197" s="205" t="str">
        <f t="shared" si="66"/>
        <v>SAM IAFRATE</v>
      </c>
      <c r="D197" s="205">
        <v>21</v>
      </c>
      <c r="E197" s="229">
        <v>1194</v>
      </c>
      <c r="F197" s="229">
        <v>547</v>
      </c>
      <c r="G197" s="209">
        <v>14</v>
      </c>
      <c r="H197" s="206">
        <f t="shared" si="67"/>
        <v>0.45454545454545453</v>
      </c>
      <c r="I197" s="207"/>
      <c r="J197" s="205">
        <f t="shared" si="68"/>
        <v>60</v>
      </c>
      <c r="K197" s="205">
        <f t="shared" si="69"/>
        <v>29</v>
      </c>
      <c r="L197" s="205">
        <f t="shared" si="70"/>
        <v>0</v>
      </c>
      <c r="M197" s="206">
        <f t="shared" si="71"/>
        <v>0.48333333333333334</v>
      </c>
      <c r="N197" s="205">
        <v>4</v>
      </c>
      <c r="O197" s="205">
        <v>2</v>
      </c>
      <c r="P197" s="205">
        <v>0</v>
      </c>
      <c r="Q197" s="205">
        <v>2</v>
      </c>
      <c r="R197" s="205">
        <v>1</v>
      </c>
      <c r="S197" s="205">
        <v>0</v>
      </c>
      <c r="T197" s="205">
        <v>3</v>
      </c>
      <c r="U197" s="205">
        <v>1</v>
      </c>
      <c r="V197" s="205">
        <v>0</v>
      </c>
      <c r="W197" s="205">
        <v>5</v>
      </c>
      <c r="X197" s="205">
        <v>3</v>
      </c>
      <c r="Y197" s="205">
        <v>0</v>
      </c>
      <c r="Z197" s="205">
        <v>4</v>
      </c>
      <c r="AA197" s="205">
        <v>2</v>
      </c>
      <c r="AB197" s="205">
        <v>0</v>
      </c>
      <c r="AC197" s="205">
        <v>3</v>
      </c>
      <c r="AD197" s="205">
        <v>2</v>
      </c>
      <c r="AE197" s="205">
        <v>0</v>
      </c>
      <c r="AF197" s="205">
        <v>3</v>
      </c>
      <c r="AG197" s="205">
        <v>2</v>
      </c>
      <c r="AH197" s="205">
        <v>0</v>
      </c>
      <c r="AI197" s="205">
        <v>3</v>
      </c>
      <c r="AJ197" s="205">
        <v>1</v>
      </c>
      <c r="AK197" s="205">
        <v>0</v>
      </c>
      <c r="AL197" s="205">
        <v>4</v>
      </c>
      <c r="AM197" s="205">
        <v>0</v>
      </c>
      <c r="AN197" s="205">
        <v>0</v>
      </c>
      <c r="AO197" s="205">
        <v>5</v>
      </c>
      <c r="AP197" s="205">
        <v>4</v>
      </c>
      <c r="AQ197" s="205">
        <v>0</v>
      </c>
      <c r="AR197" s="205">
        <v>3</v>
      </c>
      <c r="AS197" s="205">
        <v>2</v>
      </c>
      <c r="AT197" s="205">
        <v>0</v>
      </c>
      <c r="AU197" s="205">
        <v>5</v>
      </c>
      <c r="AV197" s="205">
        <v>2</v>
      </c>
      <c r="AW197" s="205">
        <v>0</v>
      </c>
      <c r="AX197" s="205">
        <v>4</v>
      </c>
      <c r="AY197" s="205">
        <v>2</v>
      </c>
      <c r="AZ197" s="205">
        <v>0</v>
      </c>
      <c r="BA197" s="205">
        <v>2</v>
      </c>
      <c r="BB197" s="205">
        <v>0</v>
      </c>
      <c r="BC197" s="205">
        <v>0</v>
      </c>
      <c r="BD197" s="205">
        <v>5</v>
      </c>
      <c r="BE197" s="205">
        <v>4</v>
      </c>
      <c r="BF197" s="205">
        <v>0</v>
      </c>
      <c r="BG197" s="205">
        <v>5</v>
      </c>
      <c r="BH197" s="205">
        <v>1</v>
      </c>
      <c r="BI197" s="205">
        <v>0</v>
      </c>
      <c r="BJ197" s="205"/>
      <c r="BK197" s="205"/>
      <c r="BL197" s="205"/>
      <c r="BM197" s="205"/>
      <c r="BN197" s="205"/>
      <c r="BO197" s="204"/>
      <c r="BP197" s="197"/>
      <c r="BQ197" s="197"/>
      <c r="BR197" s="197"/>
      <c r="BS197" s="197"/>
      <c r="BT197" s="197"/>
      <c r="BU197" s="197"/>
      <c r="BV197" s="197"/>
      <c r="BW197" s="197"/>
      <c r="BX197" s="197"/>
      <c r="BY197" s="197"/>
      <c r="BZ197" s="197"/>
      <c r="CA197" s="197"/>
      <c r="CB197" s="197"/>
      <c r="CC197" s="197"/>
      <c r="CD197" s="197"/>
      <c r="CE197" s="197"/>
      <c r="CF197" s="197"/>
      <c r="CG197" s="197"/>
      <c r="CH197" s="197"/>
      <c r="CI197" s="197"/>
      <c r="CJ197" s="197"/>
      <c r="CK197" s="197"/>
      <c r="CL197" s="197"/>
      <c r="CM197" s="197"/>
      <c r="CN197" s="197"/>
      <c r="CO197" s="197"/>
      <c r="CP197" s="197"/>
      <c r="CQ197" s="197"/>
      <c r="CR197" s="197"/>
      <c r="CS197" s="197"/>
      <c r="CT197" s="197"/>
      <c r="CU197" s="197"/>
      <c r="CV197" s="197"/>
      <c r="CW197" s="197"/>
      <c r="CX197" s="197"/>
      <c r="CY197" s="197"/>
      <c r="CZ197" s="197"/>
      <c r="DA197" s="197"/>
      <c r="DB197" s="197"/>
      <c r="DC197" s="197"/>
      <c r="DD197" s="197"/>
      <c r="DE197" s="197"/>
      <c r="DF197" s="197"/>
      <c r="DG197" s="197"/>
      <c r="DH197" s="197"/>
      <c r="DI197" s="197"/>
      <c r="DJ197" s="197"/>
      <c r="DK197" s="197"/>
      <c r="DL197" s="197"/>
      <c r="DM197" s="197"/>
      <c r="DN197" s="197"/>
      <c r="DO197" s="197"/>
      <c r="DP197" s="197"/>
      <c r="DQ197" s="197"/>
      <c r="DR197" s="197"/>
      <c r="DS197" s="197"/>
      <c r="DT197" s="197"/>
      <c r="DU197" s="197"/>
      <c r="DV197" s="197"/>
      <c r="DW197" s="197"/>
      <c r="DX197" s="197"/>
      <c r="DY197" s="197"/>
      <c r="DZ197" s="197"/>
      <c r="EA197" s="197"/>
      <c r="EB197" s="197"/>
      <c r="EC197" s="197"/>
      <c r="ED197" s="197"/>
      <c r="EE197" s="197"/>
      <c r="EF197" s="197"/>
      <c r="EG197" s="197"/>
      <c r="EH197" s="197"/>
      <c r="EI197" s="197"/>
      <c r="EJ197" s="197"/>
      <c r="EK197" s="197"/>
      <c r="EL197" s="197"/>
      <c r="EM197" s="197"/>
      <c r="EN197" s="197"/>
      <c r="EO197" s="197"/>
      <c r="EP197" s="197"/>
      <c r="EQ197" s="197"/>
      <c r="ER197" s="197"/>
      <c r="ES197" s="197"/>
      <c r="ET197" s="197"/>
      <c r="EU197" s="197"/>
      <c r="EV197" s="197"/>
      <c r="EW197" s="197"/>
      <c r="EX197" s="197"/>
      <c r="EY197" s="197"/>
      <c r="EZ197" s="197"/>
      <c r="FA197" s="197"/>
      <c r="FB197" s="197"/>
      <c r="FC197" s="197"/>
      <c r="FD197" s="197"/>
      <c r="FE197" s="197"/>
      <c r="FF197" s="197"/>
      <c r="FG197" s="197"/>
      <c r="FH197" s="197"/>
      <c r="FI197" s="197"/>
      <c r="FJ197" s="197"/>
      <c r="FK197" s="197"/>
      <c r="FL197" s="197"/>
      <c r="FM197" s="197"/>
      <c r="FN197" s="197"/>
      <c r="FO197" s="197"/>
      <c r="FP197" s="197"/>
      <c r="FQ197" s="197"/>
      <c r="FR197" s="197"/>
      <c r="FS197" s="197"/>
      <c r="FT197" s="197"/>
      <c r="FU197" s="197"/>
      <c r="FV197" s="197"/>
      <c r="FW197" s="197"/>
      <c r="FX197" s="197"/>
      <c r="FY197" s="197"/>
      <c r="FZ197" s="197"/>
      <c r="GA197" s="197"/>
      <c r="GB197" s="197"/>
      <c r="GC197" s="197"/>
      <c r="GD197" s="197"/>
      <c r="GE197" s="197"/>
      <c r="GF197" s="197"/>
      <c r="GG197" s="197"/>
      <c r="GH197" s="197"/>
      <c r="GI197" s="197"/>
      <c r="GJ197" s="197"/>
      <c r="GK197" s="197"/>
      <c r="GL197" s="197"/>
      <c r="GM197" s="197"/>
      <c r="GN197" s="197"/>
      <c r="GO197" s="197"/>
      <c r="GP197" s="197"/>
      <c r="GQ197" s="197"/>
      <c r="GR197" s="197"/>
      <c r="GS197" s="197"/>
      <c r="GT197" s="197"/>
      <c r="GU197" s="197"/>
      <c r="GV197" s="197"/>
      <c r="GW197" s="197"/>
      <c r="GX197" s="197"/>
      <c r="GY197" s="197"/>
      <c r="GZ197" s="197"/>
      <c r="HA197" s="197"/>
      <c r="HB197" s="197"/>
      <c r="HC197" s="197"/>
      <c r="HD197" s="197"/>
      <c r="HE197" s="197"/>
      <c r="HF197" s="197"/>
      <c r="HG197" s="197"/>
      <c r="HH197" s="197"/>
      <c r="HI197" s="197"/>
      <c r="HJ197" s="197"/>
      <c r="HK197" s="197"/>
      <c r="HL197" s="197"/>
      <c r="HM197" s="197"/>
      <c r="HN197" s="197"/>
      <c r="HO197" s="197"/>
      <c r="HP197" s="197"/>
      <c r="HQ197" s="197"/>
      <c r="HR197" s="197"/>
      <c r="HS197" s="197"/>
      <c r="HT197" s="197"/>
      <c r="HU197" s="197"/>
      <c r="HV197" s="197"/>
      <c r="HW197" s="197"/>
      <c r="HX197" s="197"/>
      <c r="HY197" s="197"/>
      <c r="HZ197" s="197"/>
      <c r="IA197" s="197"/>
      <c r="IB197" s="197"/>
      <c r="IC197" s="197"/>
      <c r="ID197" s="197"/>
      <c r="IE197" s="197"/>
      <c r="IF197" s="197"/>
      <c r="IG197" s="197"/>
      <c r="IH197" s="197"/>
      <c r="II197" s="197"/>
      <c r="IJ197" s="197"/>
      <c r="IK197" s="197"/>
      <c r="IL197" s="197"/>
      <c r="IM197" s="197"/>
      <c r="IN197" s="197"/>
      <c r="IO197" s="197"/>
      <c r="IP197" s="197"/>
      <c r="IQ197" s="197"/>
      <c r="IR197" s="197"/>
      <c r="IS197" s="197"/>
      <c r="IT197" s="197"/>
      <c r="IU197" s="197"/>
      <c r="IV197" s="197"/>
      <c r="IW197" s="197"/>
    </row>
    <row r="198" spans="1:257">
      <c r="A198" s="208">
        <v>9</v>
      </c>
      <c r="B198" s="205" t="s">
        <v>825</v>
      </c>
      <c r="C198" s="205" t="str">
        <f t="shared" si="66"/>
        <v>BRUCE WALTER</v>
      </c>
      <c r="D198" s="205">
        <v>18</v>
      </c>
      <c r="E198" s="229">
        <v>1234</v>
      </c>
      <c r="F198" s="229">
        <v>650</v>
      </c>
      <c r="G198" s="209">
        <v>40</v>
      </c>
      <c r="H198" s="206">
        <f t="shared" si="67"/>
        <v>0.44827586206896552</v>
      </c>
      <c r="I198" s="207"/>
      <c r="J198" s="205">
        <f t="shared" si="68"/>
        <v>54</v>
      </c>
      <c r="K198" s="205">
        <f t="shared" si="69"/>
        <v>31</v>
      </c>
      <c r="L198" s="205">
        <f t="shared" si="70"/>
        <v>0</v>
      </c>
      <c r="M198" s="206">
        <f t="shared" si="71"/>
        <v>0.57407407407407407</v>
      </c>
      <c r="N198" s="205">
        <v>2</v>
      </c>
      <c r="O198" s="205">
        <v>1</v>
      </c>
      <c r="P198" s="205">
        <v>0</v>
      </c>
      <c r="Q198" s="205">
        <v>4</v>
      </c>
      <c r="R198" s="205">
        <v>2</v>
      </c>
      <c r="S198" s="205">
        <v>0</v>
      </c>
      <c r="T198" s="205">
        <v>0</v>
      </c>
      <c r="U198" s="205">
        <v>0</v>
      </c>
      <c r="V198" s="205">
        <v>0</v>
      </c>
      <c r="W198" s="205">
        <v>5</v>
      </c>
      <c r="X198" s="205">
        <v>2</v>
      </c>
      <c r="Y198" s="205">
        <v>0</v>
      </c>
      <c r="Z198" s="205">
        <v>3</v>
      </c>
      <c r="AA198" s="205">
        <v>2</v>
      </c>
      <c r="AB198" s="205">
        <v>0</v>
      </c>
      <c r="AC198" s="205">
        <v>2</v>
      </c>
      <c r="AD198" s="205">
        <v>2</v>
      </c>
      <c r="AE198" s="205">
        <v>0</v>
      </c>
      <c r="AF198" s="205">
        <v>2</v>
      </c>
      <c r="AG198" s="205">
        <v>0</v>
      </c>
      <c r="AH198" s="205">
        <v>0</v>
      </c>
      <c r="AI198" s="205">
        <v>5</v>
      </c>
      <c r="AJ198" s="205">
        <v>3</v>
      </c>
      <c r="AK198" s="205">
        <v>0</v>
      </c>
      <c r="AL198" s="205">
        <v>2</v>
      </c>
      <c r="AM198" s="205">
        <v>2</v>
      </c>
      <c r="AN198" s="205">
        <v>0</v>
      </c>
      <c r="AO198" s="205">
        <v>4</v>
      </c>
      <c r="AP198" s="205">
        <v>3</v>
      </c>
      <c r="AQ198" s="205">
        <v>0</v>
      </c>
      <c r="AR198" s="205">
        <v>3</v>
      </c>
      <c r="AS198" s="205">
        <v>2</v>
      </c>
      <c r="AT198" s="205">
        <v>0</v>
      </c>
      <c r="AU198" s="205">
        <v>4</v>
      </c>
      <c r="AV198" s="205">
        <v>3</v>
      </c>
      <c r="AW198" s="205">
        <v>0</v>
      </c>
      <c r="AX198" s="205">
        <v>4</v>
      </c>
      <c r="AY198" s="205">
        <v>2</v>
      </c>
      <c r="AZ198" s="205">
        <v>0</v>
      </c>
      <c r="BA198" s="205">
        <v>5</v>
      </c>
      <c r="BB198" s="205">
        <v>3</v>
      </c>
      <c r="BC198" s="205">
        <v>0</v>
      </c>
      <c r="BD198" s="205">
        <v>4</v>
      </c>
      <c r="BE198" s="205">
        <v>3</v>
      </c>
      <c r="BF198" s="205">
        <v>0</v>
      </c>
      <c r="BG198" s="205">
        <v>5</v>
      </c>
      <c r="BH198" s="205">
        <v>1</v>
      </c>
      <c r="BI198" s="205">
        <v>0</v>
      </c>
      <c r="BJ198" s="205"/>
      <c r="BK198" s="205"/>
      <c r="BL198" s="205"/>
      <c r="BM198" s="205"/>
      <c r="BN198" s="205"/>
      <c r="BO198" s="204"/>
      <c r="BP198" s="197"/>
      <c r="BQ198" s="197"/>
      <c r="BR198" s="197"/>
      <c r="BS198" s="197"/>
      <c r="BT198" s="197"/>
      <c r="BU198" s="197"/>
      <c r="BV198" s="197"/>
      <c r="BW198" s="197"/>
      <c r="BX198" s="197"/>
      <c r="BY198" s="197"/>
      <c r="BZ198" s="197"/>
      <c r="CA198" s="197"/>
      <c r="CB198" s="197"/>
      <c r="CC198" s="197"/>
      <c r="CD198" s="197"/>
      <c r="CE198" s="197"/>
      <c r="CF198" s="197"/>
      <c r="CG198" s="197"/>
      <c r="CH198" s="197"/>
      <c r="CI198" s="197"/>
      <c r="CJ198" s="197"/>
      <c r="CK198" s="197"/>
      <c r="CL198" s="197"/>
      <c r="CM198" s="197"/>
      <c r="CN198" s="197"/>
      <c r="CO198" s="197"/>
      <c r="CP198" s="197"/>
      <c r="CQ198" s="197"/>
      <c r="CR198" s="197"/>
      <c r="CS198" s="197"/>
      <c r="CT198" s="197"/>
      <c r="CU198" s="197"/>
      <c r="CV198" s="197"/>
      <c r="CW198" s="197"/>
      <c r="CX198" s="197"/>
      <c r="CY198" s="197"/>
      <c r="CZ198" s="197"/>
      <c r="DA198" s="197"/>
      <c r="DB198" s="197"/>
      <c r="DC198" s="197"/>
      <c r="DD198" s="197"/>
      <c r="DE198" s="197"/>
      <c r="DF198" s="197"/>
      <c r="DG198" s="197"/>
      <c r="DH198" s="197"/>
      <c r="DI198" s="197"/>
      <c r="DJ198" s="197"/>
      <c r="DK198" s="197"/>
      <c r="DL198" s="197"/>
      <c r="DM198" s="197"/>
      <c r="DN198" s="197"/>
      <c r="DO198" s="197"/>
      <c r="DP198" s="197"/>
      <c r="DQ198" s="197"/>
      <c r="DR198" s="197"/>
      <c r="DS198" s="197"/>
      <c r="DT198" s="197"/>
      <c r="DU198" s="197"/>
      <c r="DV198" s="197"/>
      <c r="DW198" s="197"/>
      <c r="DX198" s="197"/>
      <c r="DY198" s="197"/>
      <c r="DZ198" s="197"/>
      <c r="EA198" s="197"/>
      <c r="EB198" s="197"/>
      <c r="EC198" s="197"/>
      <c r="ED198" s="197"/>
      <c r="EE198" s="197"/>
      <c r="EF198" s="197"/>
      <c r="EG198" s="197"/>
      <c r="EH198" s="197"/>
      <c r="EI198" s="197"/>
      <c r="EJ198" s="197"/>
      <c r="EK198" s="197"/>
      <c r="EL198" s="197"/>
      <c r="EM198" s="197"/>
      <c r="EN198" s="197"/>
      <c r="EO198" s="197"/>
      <c r="EP198" s="197"/>
      <c r="EQ198" s="197"/>
      <c r="ER198" s="197"/>
      <c r="ES198" s="197"/>
      <c r="ET198" s="197"/>
      <c r="EU198" s="197"/>
      <c r="EV198" s="197"/>
      <c r="EW198" s="197"/>
      <c r="EX198" s="197"/>
      <c r="EY198" s="197"/>
      <c r="EZ198" s="197"/>
      <c r="FA198" s="197"/>
      <c r="FB198" s="197"/>
      <c r="FC198" s="197"/>
      <c r="FD198" s="197"/>
      <c r="FE198" s="197"/>
      <c r="FF198" s="197"/>
      <c r="FG198" s="197"/>
      <c r="FH198" s="197"/>
      <c r="FI198" s="197"/>
      <c r="FJ198" s="197"/>
      <c r="FK198" s="197"/>
      <c r="FL198" s="197"/>
      <c r="FM198" s="197"/>
      <c r="FN198" s="197"/>
      <c r="FO198" s="197"/>
      <c r="FP198" s="197"/>
      <c r="FQ198" s="197"/>
      <c r="FR198" s="197"/>
      <c r="FS198" s="197"/>
      <c r="FT198" s="197"/>
      <c r="FU198" s="197"/>
      <c r="FV198" s="197"/>
      <c r="FW198" s="197"/>
      <c r="FX198" s="197"/>
      <c r="FY198" s="197"/>
      <c r="FZ198" s="197"/>
      <c r="GA198" s="197"/>
      <c r="GB198" s="197"/>
      <c r="GC198" s="197"/>
      <c r="GD198" s="197"/>
      <c r="GE198" s="197"/>
      <c r="GF198" s="197"/>
      <c r="GG198" s="197"/>
      <c r="GH198" s="197"/>
      <c r="GI198" s="197"/>
      <c r="GJ198" s="197"/>
      <c r="GK198" s="197"/>
      <c r="GL198" s="197"/>
      <c r="GM198" s="197"/>
      <c r="GN198" s="197"/>
      <c r="GO198" s="197"/>
      <c r="GP198" s="197"/>
      <c r="GQ198" s="197"/>
      <c r="GR198" s="197"/>
      <c r="GS198" s="197"/>
      <c r="GT198" s="197"/>
      <c r="GU198" s="197"/>
      <c r="GV198" s="197"/>
      <c r="GW198" s="197"/>
      <c r="GX198" s="197"/>
      <c r="GY198" s="197"/>
      <c r="GZ198" s="197"/>
      <c r="HA198" s="197"/>
      <c r="HB198" s="197"/>
      <c r="HC198" s="197"/>
      <c r="HD198" s="197"/>
      <c r="HE198" s="197"/>
      <c r="HF198" s="197"/>
      <c r="HG198" s="197"/>
      <c r="HH198" s="197"/>
      <c r="HI198" s="197"/>
      <c r="HJ198" s="197"/>
      <c r="HK198" s="197"/>
      <c r="HL198" s="197"/>
      <c r="HM198" s="197"/>
      <c r="HN198" s="197"/>
      <c r="HO198" s="197"/>
      <c r="HP198" s="197"/>
      <c r="HQ198" s="197"/>
      <c r="HR198" s="197"/>
      <c r="HS198" s="197"/>
      <c r="HT198" s="197"/>
      <c r="HU198" s="197"/>
      <c r="HV198" s="197"/>
      <c r="HW198" s="197"/>
      <c r="HX198" s="197"/>
      <c r="HY198" s="197"/>
      <c r="HZ198" s="197"/>
      <c r="IA198" s="197"/>
      <c r="IB198" s="197"/>
      <c r="IC198" s="197"/>
      <c r="ID198" s="197"/>
      <c r="IE198" s="197"/>
      <c r="IF198" s="197"/>
      <c r="IG198" s="197"/>
      <c r="IH198" s="197"/>
      <c r="II198" s="197"/>
      <c r="IJ198" s="197"/>
      <c r="IK198" s="197"/>
      <c r="IL198" s="197"/>
      <c r="IM198" s="197"/>
      <c r="IN198" s="197"/>
      <c r="IO198" s="197"/>
      <c r="IP198" s="197"/>
      <c r="IQ198" s="197"/>
      <c r="IR198" s="197"/>
      <c r="IS198" s="197"/>
      <c r="IT198" s="197"/>
      <c r="IU198" s="197"/>
      <c r="IV198" s="197"/>
      <c r="IW198" s="197"/>
    </row>
    <row r="199" spans="1:257">
      <c r="A199" s="208">
        <v>10</v>
      </c>
      <c r="B199" s="205" t="s">
        <v>1017</v>
      </c>
      <c r="C199" s="205" t="str">
        <f t="shared" si="66"/>
        <v>DAVE CUTHRELL</v>
      </c>
      <c r="D199" s="205">
        <v>2</v>
      </c>
      <c r="E199" s="209">
        <v>44</v>
      </c>
      <c r="F199" s="209">
        <v>20</v>
      </c>
      <c r="G199" s="209">
        <v>0</v>
      </c>
      <c r="H199" s="206">
        <f t="shared" si="67"/>
        <v>0.53333333333333333</v>
      </c>
      <c r="I199" s="207"/>
      <c r="J199" s="205">
        <f t="shared" si="68"/>
        <v>22</v>
      </c>
      <c r="K199" s="205">
        <f t="shared" si="69"/>
        <v>11</v>
      </c>
      <c r="L199" s="205">
        <f t="shared" si="70"/>
        <v>0</v>
      </c>
      <c r="M199" s="206">
        <f t="shared" si="71"/>
        <v>0.5</v>
      </c>
      <c r="N199" s="205">
        <v>2</v>
      </c>
      <c r="O199" s="205">
        <v>1</v>
      </c>
      <c r="P199" s="205">
        <v>0</v>
      </c>
      <c r="Q199" s="205">
        <v>1</v>
      </c>
      <c r="R199" s="205">
        <v>0</v>
      </c>
      <c r="S199" s="205">
        <v>0</v>
      </c>
      <c r="T199" s="205">
        <v>2</v>
      </c>
      <c r="U199" s="205">
        <v>0</v>
      </c>
      <c r="V199" s="205">
        <v>0</v>
      </c>
      <c r="W199" s="205">
        <v>2</v>
      </c>
      <c r="X199" s="205">
        <v>1</v>
      </c>
      <c r="Y199" s="205">
        <v>0</v>
      </c>
      <c r="Z199" s="205">
        <v>0</v>
      </c>
      <c r="AA199" s="205">
        <v>0</v>
      </c>
      <c r="AB199" s="205">
        <v>0</v>
      </c>
      <c r="AC199" s="205">
        <v>0</v>
      </c>
      <c r="AD199" s="205">
        <v>0</v>
      </c>
      <c r="AE199" s="205">
        <v>0</v>
      </c>
      <c r="AF199" s="205">
        <v>3</v>
      </c>
      <c r="AG199" s="205">
        <v>2</v>
      </c>
      <c r="AH199" s="205">
        <v>0</v>
      </c>
      <c r="AI199" s="205">
        <v>1</v>
      </c>
      <c r="AJ199" s="205">
        <v>0</v>
      </c>
      <c r="AK199" s="205">
        <v>0</v>
      </c>
      <c r="AL199" s="205">
        <v>2</v>
      </c>
      <c r="AM199" s="205">
        <v>1</v>
      </c>
      <c r="AN199" s="205">
        <v>0</v>
      </c>
      <c r="AO199" s="205">
        <v>2</v>
      </c>
      <c r="AP199" s="205">
        <v>1</v>
      </c>
      <c r="AQ199" s="205">
        <v>0</v>
      </c>
      <c r="AR199" s="205">
        <v>2</v>
      </c>
      <c r="AS199" s="205">
        <v>2</v>
      </c>
      <c r="AT199" s="205">
        <v>0</v>
      </c>
      <c r="AU199" s="205">
        <v>1</v>
      </c>
      <c r="AV199" s="205">
        <v>1</v>
      </c>
      <c r="AW199" s="205">
        <v>0</v>
      </c>
      <c r="AX199" s="205">
        <v>2</v>
      </c>
      <c r="AY199" s="205">
        <v>0</v>
      </c>
      <c r="AZ199" s="205">
        <v>0</v>
      </c>
      <c r="BA199" s="205">
        <v>0</v>
      </c>
      <c r="BB199" s="205">
        <v>0</v>
      </c>
      <c r="BC199" s="205">
        <v>0</v>
      </c>
      <c r="BD199" s="205">
        <v>0</v>
      </c>
      <c r="BE199" s="205">
        <v>0</v>
      </c>
      <c r="BF199" s="205">
        <v>0</v>
      </c>
      <c r="BG199" s="205">
        <v>2</v>
      </c>
      <c r="BH199" s="205">
        <v>2</v>
      </c>
      <c r="BI199" s="205">
        <v>0</v>
      </c>
      <c r="BJ199" s="205"/>
      <c r="BK199" s="205"/>
      <c r="BL199" s="205"/>
      <c r="BM199" s="205"/>
      <c r="BN199" s="205"/>
      <c r="BO199" s="204"/>
      <c r="BP199" s="197"/>
      <c r="BQ199" s="197"/>
      <c r="BR199" s="197"/>
      <c r="BS199" s="197"/>
      <c r="BT199" s="197"/>
      <c r="BU199" s="197"/>
      <c r="BV199" s="197"/>
      <c r="BW199" s="197"/>
      <c r="BX199" s="197"/>
      <c r="BY199" s="197"/>
      <c r="BZ199" s="197"/>
      <c r="CA199" s="197"/>
      <c r="CB199" s="197"/>
      <c r="CC199" s="197"/>
      <c r="CD199" s="197"/>
      <c r="CE199" s="197"/>
      <c r="CF199" s="197"/>
      <c r="CG199" s="197"/>
      <c r="CH199" s="197"/>
      <c r="CI199" s="197"/>
      <c r="CJ199" s="197"/>
      <c r="CK199" s="197"/>
      <c r="CL199" s="197"/>
      <c r="CM199" s="197"/>
      <c r="CN199" s="197"/>
      <c r="CO199" s="197"/>
      <c r="CP199" s="197"/>
      <c r="CQ199" s="197"/>
      <c r="CR199" s="197"/>
      <c r="CS199" s="197"/>
      <c r="CT199" s="197"/>
      <c r="CU199" s="197"/>
      <c r="CV199" s="197"/>
      <c r="CW199" s="197"/>
      <c r="CX199" s="197"/>
      <c r="CY199" s="197"/>
      <c r="CZ199" s="197"/>
      <c r="DA199" s="197"/>
      <c r="DB199" s="197"/>
      <c r="DC199" s="197"/>
      <c r="DD199" s="197"/>
      <c r="DE199" s="197"/>
      <c r="DF199" s="197"/>
      <c r="DG199" s="197"/>
      <c r="DH199" s="197"/>
      <c r="DI199" s="197"/>
      <c r="DJ199" s="197"/>
      <c r="DK199" s="197"/>
      <c r="DL199" s="197"/>
      <c r="DM199" s="197"/>
      <c r="DN199" s="197"/>
      <c r="DO199" s="197"/>
      <c r="DP199" s="197"/>
      <c r="DQ199" s="197"/>
      <c r="DR199" s="197"/>
      <c r="DS199" s="197"/>
      <c r="DT199" s="197"/>
      <c r="DU199" s="197"/>
      <c r="DV199" s="197"/>
      <c r="DW199" s="197"/>
      <c r="DX199" s="197"/>
      <c r="DY199" s="197"/>
      <c r="DZ199" s="197"/>
      <c r="EA199" s="197"/>
      <c r="EB199" s="197"/>
      <c r="EC199" s="197"/>
      <c r="ED199" s="197"/>
      <c r="EE199" s="197"/>
      <c r="EF199" s="197"/>
      <c r="EG199" s="197"/>
      <c r="EH199" s="197"/>
      <c r="EI199" s="197"/>
      <c r="EJ199" s="197"/>
      <c r="EK199" s="197"/>
      <c r="EL199" s="197"/>
      <c r="EM199" s="197"/>
      <c r="EN199" s="197"/>
      <c r="EO199" s="197"/>
      <c r="EP199" s="197"/>
      <c r="EQ199" s="197"/>
      <c r="ER199" s="197"/>
      <c r="ES199" s="197"/>
      <c r="ET199" s="197"/>
      <c r="EU199" s="197"/>
      <c r="EV199" s="197"/>
      <c r="EW199" s="197"/>
      <c r="EX199" s="197"/>
      <c r="EY199" s="197"/>
      <c r="EZ199" s="197"/>
      <c r="FA199" s="197"/>
      <c r="FB199" s="197"/>
      <c r="FC199" s="197"/>
      <c r="FD199" s="197"/>
      <c r="FE199" s="197"/>
      <c r="FF199" s="197"/>
      <c r="FG199" s="197"/>
      <c r="FH199" s="197"/>
      <c r="FI199" s="197"/>
      <c r="FJ199" s="197"/>
      <c r="FK199" s="197"/>
      <c r="FL199" s="197"/>
      <c r="FM199" s="197"/>
      <c r="FN199" s="197"/>
      <c r="FO199" s="197"/>
      <c r="FP199" s="197"/>
      <c r="FQ199" s="197"/>
      <c r="FR199" s="197"/>
      <c r="FS199" s="197"/>
      <c r="FT199" s="197"/>
      <c r="FU199" s="197"/>
      <c r="FV199" s="197"/>
      <c r="FW199" s="197"/>
      <c r="FX199" s="197"/>
      <c r="FY199" s="197"/>
      <c r="FZ199" s="197"/>
      <c r="GA199" s="197"/>
      <c r="GB199" s="197"/>
      <c r="GC199" s="197"/>
      <c r="GD199" s="197"/>
      <c r="GE199" s="197"/>
      <c r="GF199" s="197"/>
      <c r="GG199" s="197"/>
      <c r="GH199" s="197"/>
      <c r="GI199" s="197"/>
      <c r="GJ199" s="197"/>
      <c r="GK199" s="197"/>
      <c r="GL199" s="197"/>
      <c r="GM199" s="197"/>
      <c r="GN199" s="197"/>
      <c r="GO199" s="197"/>
      <c r="GP199" s="197"/>
      <c r="GQ199" s="197"/>
      <c r="GR199" s="197"/>
      <c r="GS199" s="197"/>
      <c r="GT199" s="197"/>
      <c r="GU199" s="197"/>
      <c r="GV199" s="197"/>
      <c r="GW199" s="197"/>
      <c r="GX199" s="197"/>
      <c r="GY199" s="197"/>
      <c r="GZ199" s="197"/>
      <c r="HA199" s="197"/>
      <c r="HB199" s="197"/>
      <c r="HC199" s="197"/>
      <c r="HD199" s="197"/>
      <c r="HE199" s="197"/>
      <c r="HF199" s="197"/>
      <c r="HG199" s="197"/>
      <c r="HH199" s="197"/>
      <c r="HI199" s="197"/>
      <c r="HJ199" s="197"/>
      <c r="HK199" s="197"/>
      <c r="HL199" s="197"/>
      <c r="HM199" s="197"/>
      <c r="HN199" s="197"/>
      <c r="HO199" s="197"/>
      <c r="HP199" s="197"/>
      <c r="HQ199" s="197"/>
      <c r="HR199" s="197"/>
      <c r="HS199" s="197"/>
      <c r="HT199" s="197"/>
      <c r="HU199" s="197"/>
      <c r="HV199" s="197"/>
      <c r="HW199" s="197"/>
      <c r="HX199" s="197"/>
      <c r="HY199" s="197"/>
      <c r="HZ199" s="197"/>
      <c r="IA199" s="197"/>
      <c r="IB199" s="197"/>
      <c r="IC199" s="197"/>
      <c r="ID199" s="197"/>
      <c r="IE199" s="197"/>
      <c r="IF199" s="197"/>
      <c r="IG199" s="197"/>
      <c r="IH199" s="197"/>
      <c r="II199" s="197"/>
      <c r="IJ199" s="197"/>
      <c r="IK199" s="197"/>
      <c r="IL199" s="197"/>
      <c r="IM199" s="197"/>
      <c r="IN199" s="197"/>
      <c r="IO199" s="197"/>
      <c r="IP199" s="197"/>
      <c r="IQ199" s="197"/>
      <c r="IR199" s="197"/>
      <c r="IS199" s="197"/>
      <c r="IT199" s="197"/>
      <c r="IU199" s="197"/>
      <c r="IV199" s="197"/>
      <c r="IW199" s="197"/>
    </row>
    <row r="200" spans="1:257">
      <c r="A200" s="208">
        <v>11</v>
      </c>
      <c r="B200" s="205" t="s">
        <v>1025</v>
      </c>
      <c r="C200" s="205" t="str">
        <f t="shared" si="66"/>
        <v>GUY BRICKER</v>
      </c>
      <c r="D200" s="205">
        <v>2</v>
      </c>
      <c r="E200" s="209">
        <v>29</v>
      </c>
      <c r="F200" s="209">
        <v>13</v>
      </c>
      <c r="G200" s="209">
        <v>1</v>
      </c>
      <c r="H200" s="206">
        <f t="shared" si="67"/>
        <v>0.49651567944250868</v>
      </c>
      <c r="I200" s="207"/>
      <c r="J200" s="205">
        <f t="shared" si="68"/>
        <v>0</v>
      </c>
      <c r="K200" s="205">
        <f t="shared" si="69"/>
        <v>0</v>
      </c>
      <c r="L200" s="205">
        <f t="shared" si="70"/>
        <v>0</v>
      </c>
      <c r="M200" s="206" t="e">
        <f t="shared" si="71"/>
        <v>#DIV/0!</v>
      </c>
      <c r="N200" s="205">
        <v>0</v>
      </c>
      <c r="O200" s="205">
        <v>0</v>
      </c>
      <c r="P200" s="205">
        <v>0</v>
      </c>
      <c r="Q200" s="205">
        <v>0</v>
      </c>
      <c r="R200" s="205">
        <v>0</v>
      </c>
      <c r="S200" s="205">
        <v>0</v>
      </c>
      <c r="T200" s="205">
        <v>0</v>
      </c>
      <c r="U200" s="205">
        <v>0</v>
      </c>
      <c r="V200" s="205">
        <v>0</v>
      </c>
      <c r="W200" s="205">
        <v>0</v>
      </c>
      <c r="X200" s="205">
        <v>0</v>
      </c>
      <c r="Y200" s="205">
        <v>0</v>
      </c>
      <c r="Z200" s="205">
        <v>0</v>
      </c>
      <c r="AA200" s="205">
        <v>0</v>
      </c>
      <c r="AB200" s="205">
        <v>0</v>
      </c>
      <c r="AC200" s="205">
        <v>0</v>
      </c>
      <c r="AD200" s="205">
        <v>0</v>
      </c>
      <c r="AE200" s="205">
        <v>0</v>
      </c>
      <c r="AF200" s="205">
        <v>0</v>
      </c>
      <c r="AG200" s="205">
        <v>0</v>
      </c>
      <c r="AH200" s="205">
        <v>0</v>
      </c>
      <c r="AI200" s="205">
        <v>0</v>
      </c>
      <c r="AJ200" s="205">
        <v>0</v>
      </c>
      <c r="AK200" s="205">
        <v>0</v>
      </c>
      <c r="AL200" s="205">
        <v>0</v>
      </c>
      <c r="AM200" s="205">
        <v>0</v>
      </c>
      <c r="AN200" s="205">
        <v>0</v>
      </c>
      <c r="AO200" s="205">
        <v>0</v>
      </c>
      <c r="AP200" s="205">
        <v>0</v>
      </c>
      <c r="AQ200" s="205">
        <v>0</v>
      </c>
      <c r="AR200" s="205">
        <v>0</v>
      </c>
      <c r="AS200" s="205">
        <v>0</v>
      </c>
      <c r="AT200" s="205">
        <v>0</v>
      </c>
      <c r="AU200" s="205">
        <v>0</v>
      </c>
      <c r="AV200" s="205">
        <v>0</v>
      </c>
      <c r="AW200" s="205">
        <v>0</v>
      </c>
      <c r="AX200" s="205">
        <v>0</v>
      </c>
      <c r="AY200" s="205">
        <v>0</v>
      </c>
      <c r="AZ200" s="205">
        <v>0</v>
      </c>
      <c r="BA200" s="205">
        <v>0</v>
      </c>
      <c r="BB200" s="205">
        <v>0</v>
      </c>
      <c r="BC200" s="205">
        <v>0</v>
      </c>
      <c r="BD200" s="205">
        <v>0</v>
      </c>
      <c r="BE200" s="205">
        <v>0</v>
      </c>
      <c r="BF200" s="205">
        <v>0</v>
      </c>
      <c r="BG200" s="205">
        <v>0</v>
      </c>
      <c r="BH200" s="205">
        <v>0</v>
      </c>
      <c r="BI200" s="205">
        <v>0</v>
      </c>
      <c r="BJ200" s="205"/>
      <c r="BK200" s="205"/>
      <c r="BL200" s="205"/>
      <c r="BM200" s="205"/>
      <c r="BN200" s="205"/>
      <c r="BO200" s="204"/>
      <c r="BP200" s="197"/>
      <c r="BQ200" s="197"/>
      <c r="BR200" s="197"/>
      <c r="BS200" s="197"/>
      <c r="BT200" s="197"/>
      <c r="BU200" s="197"/>
      <c r="BV200" s="197"/>
      <c r="BW200" s="197"/>
      <c r="BX200" s="197"/>
      <c r="BY200" s="197"/>
      <c r="BZ200" s="197"/>
      <c r="CA200" s="197"/>
      <c r="CB200" s="197"/>
      <c r="CC200" s="197"/>
      <c r="CD200" s="197"/>
      <c r="CE200" s="197"/>
      <c r="CF200" s="197"/>
      <c r="CG200" s="197"/>
      <c r="CH200" s="197"/>
      <c r="CI200" s="197"/>
      <c r="CJ200" s="197"/>
      <c r="CK200" s="197"/>
      <c r="CL200" s="197"/>
      <c r="CM200" s="197"/>
      <c r="CN200" s="197"/>
      <c r="CO200" s="197"/>
      <c r="CP200" s="197"/>
      <c r="CQ200" s="197"/>
      <c r="CR200" s="197"/>
      <c r="CS200" s="197"/>
      <c r="CT200" s="197"/>
      <c r="CU200" s="197"/>
      <c r="CV200" s="197"/>
      <c r="CW200" s="197"/>
      <c r="CX200" s="197"/>
      <c r="CY200" s="197"/>
      <c r="CZ200" s="197"/>
      <c r="DA200" s="197"/>
      <c r="DB200" s="197"/>
      <c r="DC200" s="197"/>
      <c r="DD200" s="197"/>
      <c r="DE200" s="197"/>
      <c r="DF200" s="197"/>
      <c r="DG200" s="197"/>
      <c r="DH200" s="197"/>
      <c r="DI200" s="197"/>
      <c r="DJ200" s="197"/>
      <c r="DK200" s="197"/>
      <c r="DL200" s="197"/>
      <c r="DM200" s="197"/>
      <c r="DN200" s="197"/>
      <c r="DO200" s="197"/>
      <c r="DP200" s="197"/>
      <c r="DQ200" s="197"/>
      <c r="DR200" s="197"/>
      <c r="DS200" s="197"/>
      <c r="DT200" s="197"/>
      <c r="DU200" s="197"/>
      <c r="DV200" s="197"/>
      <c r="DW200" s="197"/>
      <c r="DX200" s="197"/>
      <c r="DY200" s="197"/>
      <c r="DZ200" s="197"/>
      <c r="EA200" s="197"/>
      <c r="EB200" s="197"/>
      <c r="EC200" s="197"/>
      <c r="ED200" s="197"/>
      <c r="EE200" s="197"/>
      <c r="EF200" s="197"/>
      <c r="EG200" s="197"/>
      <c r="EH200" s="197"/>
      <c r="EI200" s="197"/>
      <c r="EJ200" s="197"/>
      <c r="EK200" s="197"/>
      <c r="EL200" s="197"/>
      <c r="EM200" s="197"/>
      <c r="EN200" s="197"/>
      <c r="EO200" s="197"/>
      <c r="EP200" s="197"/>
      <c r="EQ200" s="197"/>
      <c r="ER200" s="197"/>
      <c r="ES200" s="197"/>
      <c r="ET200" s="197"/>
      <c r="EU200" s="197"/>
      <c r="EV200" s="197"/>
      <c r="EW200" s="197"/>
      <c r="EX200" s="197"/>
      <c r="EY200" s="197"/>
      <c r="EZ200" s="197"/>
      <c r="FA200" s="197"/>
      <c r="FB200" s="197"/>
      <c r="FC200" s="197"/>
      <c r="FD200" s="197"/>
      <c r="FE200" s="197"/>
      <c r="FF200" s="197"/>
      <c r="FG200" s="197"/>
      <c r="FH200" s="197"/>
      <c r="FI200" s="197"/>
      <c r="FJ200" s="197"/>
      <c r="FK200" s="197"/>
      <c r="FL200" s="197"/>
      <c r="FM200" s="197"/>
      <c r="FN200" s="197"/>
      <c r="FO200" s="197"/>
      <c r="FP200" s="197"/>
      <c r="FQ200" s="197"/>
      <c r="FR200" s="197"/>
      <c r="FS200" s="197"/>
      <c r="FT200" s="197"/>
      <c r="FU200" s="197"/>
      <c r="FV200" s="197"/>
      <c r="FW200" s="197"/>
      <c r="FX200" s="197"/>
      <c r="FY200" s="197"/>
      <c r="FZ200" s="197"/>
      <c r="GA200" s="197"/>
      <c r="GB200" s="197"/>
      <c r="GC200" s="197"/>
      <c r="GD200" s="197"/>
      <c r="GE200" s="197"/>
      <c r="GF200" s="197"/>
      <c r="GG200" s="197"/>
      <c r="GH200" s="197"/>
      <c r="GI200" s="197"/>
      <c r="GJ200" s="197"/>
      <c r="GK200" s="197"/>
      <c r="GL200" s="197"/>
      <c r="GM200" s="197"/>
      <c r="GN200" s="197"/>
      <c r="GO200" s="197"/>
      <c r="GP200" s="197"/>
      <c r="GQ200" s="197"/>
      <c r="GR200" s="197"/>
      <c r="GS200" s="197"/>
      <c r="GT200" s="197"/>
      <c r="GU200" s="197"/>
      <c r="GV200" s="197"/>
      <c r="GW200" s="197"/>
      <c r="GX200" s="197"/>
      <c r="GY200" s="197"/>
      <c r="GZ200" s="197"/>
      <c r="HA200" s="197"/>
      <c r="HB200" s="197"/>
      <c r="HC200" s="197"/>
      <c r="HD200" s="197"/>
      <c r="HE200" s="197"/>
      <c r="HF200" s="197"/>
      <c r="HG200" s="197"/>
      <c r="HH200" s="197"/>
      <c r="HI200" s="197"/>
      <c r="HJ200" s="197"/>
      <c r="HK200" s="197"/>
      <c r="HL200" s="197"/>
      <c r="HM200" s="197"/>
      <c r="HN200" s="197"/>
      <c r="HO200" s="197"/>
      <c r="HP200" s="197"/>
      <c r="HQ200" s="197"/>
      <c r="HR200" s="197"/>
      <c r="HS200" s="197"/>
      <c r="HT200" s="197"/>
      <c r="HU200" s="197"/>
      <c r="HV200" s="197"/>
      <c r="HW200" s="197"/>
      <c r="HX200" s="197"/>
      <c r="HY200" s="197"/>
      <c r="HZ200" s="197"/>
      <c r="IA200" s="197"/>
      <c r="IB200" s="197"/>
      <c r="IC200" s="197"/>
      <c r="ID200" s="197"/>
      <c r="IE200" s="197"/>
      <c r="IF200" s="197"/>
      <c r="IG200" s="197"/>
      <c r="IH200" s="197"/>
      <c r="II200" s="197"/>
      <c r="IJ200" s="197"/>
      <c r="IK200" s="197"/>
      <c r="IL200" s="197"/>
      <c r="IM200" s="197"/>
      <c r="IN200" s="197"/>
      <c r="IO200" s="197"/>
      <c r="IP200" s="197"/>
      <c r="IQ200" s="197"/>
      <c r="IR200" s="197"/>
      <c r="IS200" s="197"/>
      <c r="IT200" s="197"/>
      <c r="IU200" s="197"/>
      <c r="IV200" s="197"/>
      <c r="IW200" s="197"/>
    </row>
    <row r="201" spans="1:257">
      <c r="A201" s="208">
        <v>12</v>
      </c>
      <c r="B201" s="205" t="s">
        <v>1005</v>
      </c>
      <c r="C201" s="205" t="str">
        <f t="shared" si="66"/>
        <v>BRIAN DESROCHERS</v>
      </c>
      <c r="D201" s="205">
        <v>2</v>
      </c>
      <c r="E201" s="209">
        <v>15</v>
      </c>
      <c r="F201" s="209">
        <v>8</v>
      </c>
      <c r="G201" s="209">
        <v>0</v>
      </c>
      <c r="H201" s="206">
        <f t="shared" si="67"/>
        <v>0.53246753246753242</v>
      </c>
      <c r="I201" s="207"/>
      <c r="J201" s="205">
        <f t="shared" si="68"/>
        <v>9</v>
      </c>
      <c r="K201" s="205">
        <f t="shared" si="69"/>
        <v>3</v>
      </c>
      <c r="L201" s="205">
        <f t="shared" si="70"/>
        <v>0</v>
      </c>
      <c r="M201" s="206">
        <f t="shared" si="71"/>
        <v>0.33333333333333331</v>
      </c>
      <c r="N201" s="205">
        <v>1</v>
      </c>
      <c r="O201" s="205">
        <v>1</v>
      </c>
      <c r="P201" s="205">
        <v>0</v>
      </c>
      <c r="Q201" s="205">
        <v>2</v>
      </c>
      <c r="R201" s="205">
        <v>0</v>
      </c>
      <c r="S201" s="205">
        <v>0</v>
      </c>
      <c r="T201" s="205">
        <v>0</v>
      </c>
      <c r="U201" s="205">
        <v>0</v>
      </c>
      <c r="V201" s="205">
        <v>0</v>
      </c>
      <c r="W201" s="205">
        <v>3</v>
      </c>
      <c r="X201" s="205">
        <v>2</v>
      </c>
      <c r="Y201" s="205">
        <v>0</v>
      </c>
      <c r="Z201" s="205">
        <v>0</v>
      </c>
      <c r="AA201" s="205">
        <v>0</v>
      </c>
      <c r="AB201" s="205">
        <v>0</v>
      </c>
      <c r="AC201" s="205">
        <v>3</v>
      </c>
      <c r="AD201" s="205">
        <v>0</v>
      </c>
      <c r="AE201" s="205">
        <v>0</v>
      </c>
      <c r="AF201" s="205">
        <v>0</v>
      </c>
      <c r="AG201" s="205">
        <v>0</v>
      </c>
      <c r="AH201" s="205">
        <v>0</v>
      </c>
      <c r="AI201" s="205">
        <v>0</v>
      </c>
      <c r="AJ201" s="205">
        <v>0</v>
      </c>
      <c r="AK201" s="205">
        <v>0</v>
      </c>
      <c r="AL201" s="205">
        <v>0</v>
      </c>
      <c r="AM201" s="205">
        <v>0</v>
      </c>
      <c r="AN201" s="205">
        <v>0</v>
      </c>
      <c r="AO201" s="205">
        <v>0</v>
      </c>
      <c r="AP201" s="205">
        <v>0</v>
      </c>
      <c r="AQ201" s="205">
        <v>0</v>
      </c>
      <c r="AR201" s="205">
        <v>0</v>
      </c>
      <c r="AS201" s="205">
        <v>0</v>
      </c>
      <c r="AT201" s="205">
        <v>0</v>
      </c>
      <c r="AU201" s="205">
        <v>0</v>
      </c>
      <c r="AV201" s="205">
        <v>0</v>
      </c>
      <c r="AW201" s="205">
        <v>0</v>
      </c>
      <c r="AX201" s="205">
        <v>0</v>
      </c>
      <c r="AY201" s="205">
        <v>0</v>
      </c>
      <c r="AZ201" s="205">
        <v>0</v>
      </c>
      <c r="BA201" s="205">
        <v>0</v>
      </c>
      <c r="BB201" s="205">
        <v>0</v>
      </c>
      <c r="BC201" s="205">
        <v>0</v>
      </c>
      <c r="BD201" s="205">
        <v>0</v>
      </c>
      <c r="BE201" s="205">
        <v>0</v>
      </c>
      <c r="BF201" s="205">
        <v>0</v>
      </c>
      <c r="BG201" s="205">
        <v>0</v>
      </c>
      <c r="BH201" s="205">
        <v>0</v>
      </c>
      <c r="BI201" s="205">
        <v>0</v>
      </c>
      <c r="BJ201" s="205"/>
      <c r="BK201" s="205"/>
      <c r="BL201" s="205"/>
      <c r="BM201" s="205"/>
      <c r="BN201" s="205"/>
      <c r="BO201" s="204"/>
      <c r="BP201" s="197"/>
      <c r="BQ201" s="197"/>
      <c r="BR201" s="197"/>
      <c r="BS201" s="197"/>
      <c r="BT201" s="197"/>
      <c r="BU201" s="197"/>
      <c r="BV201" s="197"/>
      <c r="BW201" s="197"/>
      <c r="BX201" s="197"/>
      <c r="BY201" s="197"/>
      <c r="BZ201" s="197"/>
      <c r="CA201" s="197"/>
      <c r="CB201" s="197"/>
      <c r="CC201" s="197"/>
      <c r="CD201" s="197"/>
      <c r="CE201" s="197"/>
      <c r="CF201" s="197"/>
      <c r="CG201" s="197"/>
      <c r="CH201" s="197"/>
      <c r="CI201" s="197"/>
      <c r="CJ201" s="197"/>
      <c r="CK201" s="197"/>
      <c r="CL201" s="197"/>
      <c r="CM201" s="197"/>
      <c r="CN201" s="197"/>
      <c r="CO201" s="197"/>
      <c r="CP201" s="197"/>
      <c r="CQ201" s="197"/>
      <c r="CR201" s="197"/>
      <c r="CS201" s="197"/>
      <c r="CT201" s="197"/>
      <c r="CU201" s="197"/>
      <c r="CV201" s="197"/>
      <c r="CW201" s="197"/>
      <c r="CX201" s="197"/>
      <c r="CY201" s="197"/>
      <c r="CZ201" s="197"/>
      <c r="DA201" s="197"/>
      <c r="DB201" s="197"/>
      <c r="DC201" s="197"/>
      <c r="DD201" s="197"/>
      <c r="DE201" s="197"/>
      <c r="DF201" s="197"/>
      <c r="DG201" s="197"/>
      <c r="DH201" s="197"/>
      <c r="DI201" s="197"/>
      <c r="DJ201" s="197"/>
      <c r="DK201" s="197"/>
      <c r="DL201" s="197"/>
      <c r="DM201" s="197"/>
      <c r="DN201" s="197"/>
      <c r="DO201" s="197"/>
      <c r="DP201" s="197"/>
      <c r="DQ201" s="197"/>
      <c r="DR201" s="197"/>
      <c r="DS201" s="197"/>
      <c r="DT201" s="197"/>
      <c r="DU201" s="197"/>
      <c r="DV201" s="197"/>
      <c r="DW201" s="197"/>
      <c r="DX201" s="197"/>
      <c r="DY201" s="197"/>
      <c r="DZ201" s="197"/>
      <c r="EA201" s="197"/>
      <c r="EB201" s="197"/>
      <c r="EC201" s="197"/>
      <c r="ED201" s="197"/>
      <c r="EE201" s="197"/>
      <c r="EF201" s="197"/>
      <c r="EG201" s="197"/>
      <c r="EH201" s="197"/>
      <c r="EI201" s="197"/>
      <c r="EJ201" s="197"/>
      <c r="EK201" s="197"/>
      <c r="EL201" s="197"/>
      <c r="EM201" s="197"/>
      <c r="EN201" s="197"/>
      <c r="EO201" s="197"/>
      <c r="EP201" s="197"/>
      <c r="EQ201" s="197"/>
      <c r="ER201" s="197"/>
      <c r="ES201" s="197"/>
      <c r="ET201" s="197"/>
      <c r="EU201" s="197"/>
      <c r="EV201" s="197"/>
      <c r="EW201" s="197"/>
      <c r="EX201" s="197"/>
      <c r="EY201" s="197"/>
      <c r="EZ201" s="197"/>
      <c r="FA201" s="197"/>
      <c r="FB201" s="197"/>
      <c r="FC201" s="197"/>
      <c r="FD201" s="197"/>
      <c r="FE201" s="197"/>
      <c r="FF201" s="197"/>
      <c r="FG201" s="197"/>
      <c r="FH201" s="197"/>
      <c r="FI201" s="197"/>
      <c r="FJ201" s="197"/>
      <c r="FK201" s="197"/>
      <c r="FL201" s="197"/>
      <c r="FM201" s="197"/>
      <c r="FN201" s="197"/>
      <c r="FO201" s="197"/>
      <c r="FP201" s="197"/>
      <c r="FQ201" s="197"/>
      <c r="FR201" s="197"/>
      <c r="FS201" s="197"/>
      <c r="FT201" s="197"/>
      <c r="FU201" s="197"/>
      <c r="FV201" s="197"/>
      <c r="FW201" s="197"/>
      <c r="FX201" s="197"/>
      <c r="FY201" s="197"/>
      <c r="FZ201" s="197"/>
      <c r="GA201" s="197"/>
      <c r="GB201" s="197"/>
      <c r="GC201" s="197"/>
      <c r="GD201" s="197"/>
      <c r="GE201" s="197"/>
      <c r="GF201" s="197"/>
      <c r="GG201" s="197"/>
      <c r="GH201" s="197"/>
      <c r="GI201" s="197"/>
      <c r="GJ201" s="197"/>
      <c r="GK201" s="197"/>
      <c r="GL201" s="197"/>
      <c r="GM201" s="197"/>
      <c r="GN201" s="197"/>
      <c r="GO201" s="197"/>
      <c r="GP201" s="197"/>
      <c r="GQ201" s="197"/>
      <c r="GR201" s="197"/>
      <c r="GS201" s="197"/>
      <c r="GT201" s="197"/>
      <c r="GU201" s="197"/>
      <c r="GV201" s="197"/>
      <c r="GW201" s="197"/>
      <c r="GX201" s="197"/>
      <c r="GY201" s="197"/>
      <c r="GZ201" s="197"/>
      <c r="HA201" s="197"/>
      <c r="HB201" s="197"/>
      <c r="HC201" s="197"/>
      <c r="HD201" s="197"/>
      <c r="HE201" s="197"/>
      <c r="HF201" s="197"/>
      <c r="HG201" s="197"/>
      <c r="HH201" s="197"/>
      <c r="HI201" s="197"/>
      <c r="HJ201" s="197"/>
      <c r="HK201" s="197"/>
      <c r="HL201" s="197"/>
      <c r="HM201" s="197"/>
      <c r="HN201" s="197"/>
      <c r="HO201" s="197"/>
      <c r="HP201" s="197"/>
      <c r="HQ201" s="197"/>
      <c r="HR201" s="197"/>
      <c r="HS201" s="197"/>
      <c r="HT201" s="197"/>
      <c r="HU201" s="197"/>
      <c r="HV201" s="197"/>
      <c r="HW201" s="197"/>
      <c r="HX201" s="197"/>
      <c r="HY201" s="197"/>
      <c r="HZ201" s="197"/>
      <c r="IA201" s="197"/>
      <c r="IB201" s="197"/>
      <c r="IC201" s="197"/>
      <c r="ID201" s="197"/>
      <c r="IE201" s="197"/>
      <c r="IF201" s="197"/>
      <c r="IG201" s="197"/>
      <c r="IH201" s="197"/>
      <c r="II201" s="197"/>
      <c r="IJ201" s="197"/>
      <c r="IK201" s="197"/>
      <c r="IL201" s="197"/>
      <c r="IM201" s="197"/>
      <c r="IN201" s="197"/>
      <c r="IO201" s="197"/>
      <c r="IP201" s="197"/>
      <c r="IQ201" s="197"/>
      <c r="IR201" s="197"/>
      <c r="IS201" s="197"/>
      <c r="IT201" s="197"/>
      <c r="IU201" s="197"/>
      <c r="IV201" s="197"/>
      <c r="IW201" s="197"/>
    </row>
    <row r="202" spans="1:257">
      <c r="A202" s="208">
        <v>13</v>
      </c>
      <c r="B202" s="205" t="s">
        <v>912</v>
      </c>
      <c r="C202" s="205" t="str">
        <f t="shared" si="66"/>
        <v>JASON GRIFFIN</v>
      </c>
      <c r="D202" s="205">
        <v>12</v>
      </c>
      <c r="E202" s="209">
        <v>574</v>
      </c>
      <c r="F202" s="209">
        <v>285</v>
      </c>
      <c r="G202" s="209">
        <v>13</v>
      </c>
      <c r="H202" s="206">
        <f t="shared" si="67"/>
        <v>0.44491525423728812</v>
      </c>
      <c r="I202" s="207"/>
      <c r="J202" s="205">
        <f t="shared" si="68"/>
        <v>51</v>
      </c>
      <c r="K202" s="205">
        <f t="shared" si="69"/>
        <v>19</v>
      </c>
      <c r="L202" s="205">
        <f t="shared" si="70"/>
        <v>1</v>
      </c>
      <c r="M202" s="206">
        <f t="shared" si="71"/>
        <v>0.37254901960784315</v>
      </c>
      <c r="N202" s="205">
        <v>2</v>
      </c>
      <c r="O202" s="205">
        <v>1</v>
      </c>
      <c r="P202" s="205">
        <v>0</v>
      </c>
      <c r="Q202" s="205">
        <v>2</v>
      </c>
      <c r="R202" s="205">
        <v>1</v>
      </c>
      <c r="S202" s="205">
        <v>0</v>
      </c>
      <c r="T202" s="205">
        <v>4</v>
      </c>
      <c r="U202" s="205">
        <v>2</v>
      </c>
      <c r="V202" s="205">
        <v>0</v>
      </c>
      <c r="W202" s="205">
        <v>3</v>
      </c>
      <c r="X202" s="205">
        <v>2</v>
      </c>
      <c r="Y202" s="205">
        <v>0</v>
      </c>
      <c r="Z202" s="205">
        <v>2</v>
      </c>
      <c r="AA202" s="205">
        <v>1</v>
      </c>
      <c r="AB202" s="205">
        <v>0</v>
      </c>
      <c r="AC202" s="205">
        <v>4</v>
      </c>
      <c r="AD202" s="205">
        <v>2</v>
      </c>
      <c r="AE202" s="205">
        <v>0</v>
      </c>
      <c r="AF202" s="205">
        <v>4</v>
      </c>
      <c r="AG202" s="205">
        <v>3</v>
      </c>
      <c r="AH202" s="205">
        <v>1</v>
      </c>
      <c r="AI202" s="205">
        <v>5</v>
      </c>
      <c r="AJ202" s="205">
        <v>2</v>
      </c>
      <c r="AK202" s="205">
        <v>0</v>
      </c>
      <c r="AL202" s="205">
        <v>3</v>
      </c>
      <c r="AM202" s="205">
        <v>0</v>
      </c>
      <c r="AN202" s="205">
        <v>0</v>
      </c>
      <c r="AO202" s="205">
        <v>5</v>
      </c>
      <c r="AP202" s="205">
        <v>2</v>
      </c>
      <c r="AQ202" s="205">
        <v>0</v>
      </c>
      <c r="AR202" s="205">
        <v>2</v>
      </c>
      <c r="AS202" s="205">
        <v>0</v>
      </c>
      <c r="AT202" s="205">
        <v>0</v>
      </c>
      <c r="AU202" s="205">
        <v>2</v>
      </c>
      <c r="AV202" s="205">
        <v>0</v>
      </c>
      <c r="AW202" s="205">
        <v>0</v>
      </c>
      <c r="AX202" s="205">
        <v>4</v>
      </c>
      <c r="AY202" s="205">
        <v>0</v>
      </c>
      <c r="AZ202" s="205">
        <v>0</v>
      </c>
      <c r="BA202" s="205">
        <v>5</v>
      </c>
      <c r="BB202" s="205">
        <v>2</v>
      </c>
      <c r="BC202" s="205">
        <v>0</v>
      </c>
      <c r="BD202" s="205">
        <v>4</v>
      </c>
      <c r="BE202" s="205">
        <v>1</v>
      </c>
      <c r="BF202" s="205">
        <v>0</v>
      </c>
      <c r="BG202" s="205">
        <v>0</v>
      </c>
      <c r="BH202" s="205">
        <v>0</v>
      </c>
      <c r="BI202" s="205">
        <v>0</v>
      </c>
      <c r="BJ202" s="205"/>
      <c r="BK202" s="205"/>
      <c r="BL202" s="205"/>
      <c r="BM202" s="205"/>
      <c r="BN202" s="205"/>
      <c r="BO202" s="204"/>
      <c r="BP202" s="197"/>
      <c r="BQ202" s="197"/>
      <c r="BR202" s="197"/>
      <c r="BS202" s="197"/>
      <c r="BT202" s="197"/>
      <c r="BU202" s="197"/>
      <c r="BV202" s="197"/>
      <c r="BW202" s="197"/>
      <c r="BX202" s="197"/>
      <c r="BY202" s="197"/>
      <c r="BZ202" s="197"/>
      <c r="CA202" s="197"/>
      <c r="CB202" s="197"/>
      <c r="CC202" s="197"/>
      <c r="CD202" s="197"/>
      <c r="CE202" s="197"/>
      <c r="CF202" s="197"/>
      <c r="CG202" s="197"/>
      <c r="CH202" s="197"/>
      <c r="CI202" s="197"/>
      <c r="CJ202" s="197"/>
      <c r="CK202" s="197"/>
      <c r="CL202" s="197"/>
      <c r="CM202" s="197"/>
      <c r="CN202" s="197"/>
      <c r="CO202" s="197"/>
      <c r="CP202" s="197"/>
      <c r="CQ202" s="197"/>
      <c r="CR202" s="197"/>
      <c r="CS202" s="197"/>
      <c r="CT202" s="197"/>
      <c r="CU202" s="197"/>
      <c r="CV202" s="197"/>
      <c r="CW202" s="197"/>
      <c r="CX202" s="197"/>
      <c r="CY202" s="197"/>
      <c r="CZ202" s="197"/>
      <c r="DA202" s="197"/>
      <c r="DB202" s="197"/>
      <c r="DC202" s="197"/>
      <c r="DD202" s="197"/>
      <c r="DE202" s="197"/>
      <c r="DF202" s="197"/>
      <c r="DG202" s="197"/>
      <c r="DH202" s="197"/>
      <c r="DI202" s="197"/>
      <c r="DJ202" s="197"/>
      <c r="DK202" s="197"/>
      <c r="DL202" s="197"/>
      <c r="DM202" s="197"/>
      <c r="DN202" s="197"/>
      <c r="DO202" s="197"/>
      <c r="DP202" s="197"/>
      <c r="DQ202" s="197"/>
      <c r="DR202" s="197"/>
      <c r="DS202" s="197"/>
      <c r="DT202" s="197"/>
      <c r="DU202" s="197"/>
      <c r="DV202" s="197"/>
      <c r="DW202" s="197"/>
      <c r="DX202" s="197"/>
      <c r="DY202" s="197"/>
      <c r="DZ202" s="197"/>
      <c r="EA202" s="197"/>
      <c r="EB202" s="197"/>
      <c r="EC202" s="197"/>
      <c r="ED202" s="197"/>
      <c r="EE202" s="197"/>
      <c r="EF202" s="197"/>
      <c r="EG202" s="197"/>
      <c r="EH202" s="197"/>
      <c r="EI202" s="197"/>
      <c r="EJ202" s="197"/>
      <c r="EK202" s="197"/>
      <c r="EL202" s="197"/>
      <c r="EM202" s="197"/>
      <c r="EN202" s="197"/>
      <c r="EO202" s="197"/>
      <c r="EP202" s="197"/>
      <c r="EQ202" s="197"/>
      <c r="ER202" s="197"/>
      <c r="ES202" s="197"/>
      <c r="ET202" s="197"/>
      <c r="EU202" s="197"/>
      <c r="EV202" s="197"/>
      <c r="EW202" s="197"/>
      <c r="EX202" s="197"/>
      <c r="EY202" s="197"/>
      <c r="EZ202" s="197"/>
      <c r="FA202" s="197"/>
      <c r="FB202" s="197"/>
      <c r="FC202" s="197"/>
      <c r="FD202" s="197"/>
      <c r="FE202" s="197"/>
      <c r="FF202" s="197"/>
      <c r="FG202" s="197"/>
      <c r="FH202" s="197"/>
      <c r="FI202" s="197"/>
      <c r="FJ202" s="197"/>
      <c r="FK202" s="197"/>
      <c r="FL202" s="197"/>
      <c r="FM202" s="197"/>
      <c r="FN202" s="197"/>
      <c r="FO202" s="197"/>
      <c r="FP202" s="197"/>
      <c r="FQ202" s="197"/>
      <c r="FR202" s="197"/>
      <c r="FS202" s="197"/>
      <c r="FT202" s="197"/>
      <c r="FU202" s="197"/>
      <c r="FV202" s="197"/>
      <c r="FW202" s="197"/>
      <c r="FX202" s="197"/>
      <c r="FY202" s="197"/>
      <c r="FZ202" s="197"/>
      <c r="GA202" s="197"/>
      <c r="GB202" s="197"/>
      <c r="GC202" s="197"/>
      <c r="GD202" s="197"/>
      <c r="GE202" s="197"/>
      <c r="GF202" s="197"/>
      <c r="GG202" s="197"/>
      <c r="GH202" s="197"/>
      <c r="GI202" s="197"/>
      <c r="GJ202" s="197"/>
      <c r="GK202" s="197"/>
      <c r="GL202" s="197"/>
      <c r="GM202" s="197"/>
      <c r="GN202" s="197"/>
      <c r="GO202" s="197"/>
      <c r="GP202" s="197"/>
      <c r="GQ202" s="197"/>
      <c r="GR202" s="197"/>
      <c r="GS202" s="197"/>
      <c r="GT202" s="197"/>
      <c r="GU202" s="197"/>
      <c r="GV202" s="197"/>
      <c r="GW202" s="197"/>
      <c r="GX202" s="197"/>
      <c r="GY202" s="197"/>
      <c r="GZ202" s="197"/>
      <c r="HA202" s="197"/>
      <c r="HB202" s="197"/>
      <c r="HC202" s="197"/>
      <c r="HD202" s="197"/>
      <c r="HE202" s="197"/>
      <c r="HF202" s="197"/>
      <c r="HG202" s="197"/>
      <c r="HH202" s="197"/>
      <c r="HI202" s="197"/>
      <c r="HJ202" s="197"/>
      <c r="HK202" s="197"/>
      <c r="HL202" s="197"/>
      <c r="HM202" s="197"/>
      <c r="HN202" s="197"/>
      <c r="HO202" s="197"/>
      <c r="HP202" s="197"/>
      <c r="HQ202" s="197"/>
      <c r="HR202" s="197"/>
      <c r="HS202" s="197"/>
      <c r="HT202" s="197"/>
      <c r="HU202" s="197"/>
      <c r="HV202" s="197"/>
      <c r="HW202" s="197"/>
      <c r="HX202" s="197"/>
      <c r="HY202" s="197"/>
      <c r="HZ202" s="197"/>
      <c r="IA202" s="197"/>
      <c r="IB202" s="197"/>
      <c r="IC202" s="197"/>
      <c r="ID202" s="197"/>
      <c r="IE202" s="197"/>
      <c r="IF202" s="197"/>
      <c r="IG202" s="197"/>
      <c r="IH202" s="197"/>
      <c r="II202" s="197"/>
      <c r="IJ202" s="197"/>
      <c r="IK202" s="197"/>
      <c r="IL202" s="197"/>
      <c r="IM202" s="197"/>
      <c r="IN202" s="197"/>
      <c r="IO202" s="197"/>
      <c r="IP202" s="197"/>
      <c r="IQ202" s="197"/>
      <c r="IR202" s="197"/>
      <c r="IS202" s="197"/>
      <c r="IT202" s="197"/>
      <c r="IU202" s="197"/>
      <c r="IV202" s="197"/>
      <c r="IW202" s="197"/>
    </row>
    <row r="203" spans="1:257">
      <c r="A203" s="208">
        <v>14</v>
      </c>
      <c r="B203" s="205" t="s">
        <v>1054</v>
      </c>
      <c r="C203" s="205" t="str">
        <f t="shared" si="66"/>
        <v>JASON McCALL</v>
      </c>
      <c r="D203" s="205">
        <v>2</v>
      </c>
      <c r="E203" s="209">
        <v>77</v>
      </c>
      <c r="F203" s="209">
        <v>41</v>
      </c>
      <c r="G203" s="209">
        <v>3</v>
      </c>
      <c r="H203" s="206">
        <f t="shared" si="67"/>
        <v>0.36363636363636365</v>
      </c>
      <c r="I203" s="207"/>
      <c r="J203" s="205">
        <f t="shared" si="68"/>
        <v>69</v>
      </c>
      <c r="K203" s="205">
        <f t="shared" si="69"/>
        <v>38</v>
      </c>
      <c r="L203" s="205">
        <f t="shared" si="70"/>
        <v>3</v>
      </c>
      <c r="M203" s="206">
        <f t="shared" si="71"/>
        <v>0.55072463768115942</v>
      </c>
      <c r="N203" s="205">
        <v>4</v>
      </c>
      <c r="O203" s="205">
        <v>3</v>
      </c>
      <c r="P203" s="205">
        <v>0</v>
      </c>
      <c r="Q203" s="205">
        <v>2</v>
      </c>
      <c r="R203" s="205">
        <v>1</v>
      </c>
      <c r="S203" s="205">
        <v>0</v>
      </c>
      <c r="T203" s="205">
        <v>5</v>
      </c>
      <c r="U203" s="205">
        <v>3</v>
      </c>
      <c r="V203" s="205">
        <v>1</v>
      </c>
      <c r="W203" s="205">
        <v>5</v>
      </c>
      <c r="X203" s="205">
        <v>3</v>
      </c>
      <c r="Y203" s="205">
        <v>0</v>
      </c>
      <c r="Z203" s="205">
        <v>5</v>
      </c>
      <c r="AA203" s="205">
        <v>2</v>
      </c>
      <c r="AB203" s="205">
        <v>0</v>
      </c>
      <c r="AC203" s="205">
        <v>5</v>
      </c>
      <c r="AD203" s="205">
        <v>3</v>
      </c>
      <c r="AE203" s="205">
        <v>0</v>
      </c>
      <c r="AF203" s="205">
        <v>4</v>
      </c>
      <c r="AG203" s="205">
        <v>3</v>
      </c>
      <c r="AH203" s="205">
        <v>1</v>
      </c>
      <c r="AI203" s="205">
        <v>5</v>
      </c>
      <c r="AJ203" s="205">
        <v>4</v>
      </c>
      <c r="AK203" s="205">
        <v>0</v>
      </c>
      <c r="AL203" s="205">
        <v>4</v>
      </c>
      <c r="AM203" s="205">
        <v>1</v>
      </c>
      <c r="AN203" s="205">
        <v>0</v>
      </c>
      <c r="AO203" s="205">
        <v>5</v>
      </c>
      <c r="AP203" s="205">
        <v>1</v>
      </c>
      <c r="AQ203" s="205">
        <v>0</v>
      </c>
      <c r="AR203" s="205">
        <v>3</v>
      </c>
      <c r="AS203" s="205">
        <v>2</v>
      </c>
      <c r="AT203" s="205">
        <v>0</v>
      </c>
      <c r="AU203" s="205">
        <v>5</v>
      </c>
      <c r="AV203" s="205">
        <v>2</v>
      </c>
      <c r="AW203" s="205">
        <v>0</v>
      </c>
      <c r="AX203" s="205">
        <v>5</v>
      </c>
      <c r="AY203" s="205">
        <v>3</v>
      </c>
      <c r="AZ203" s="205">
        <v>0</v>
      </c>
      <c r="BA203" s="205">
        <v>3</v>
      </c>
      <c r="BB203" s="205">
        <v>1</v>
      </c>
      <c r="BC203" s="205">
        <v>0</v>
      </c>
      <c r="BD203" s="205">
        <v>4</v>
      </c>
      <c r="BE203" s="205">
        <v>3</v>
      </c>
      <c r="BF203" s="205">
        <v>1</v>
      </c>
      <c r="BG203" s="205">
        <v>5</v>
      </c>
      <c r="BH203" s="205">
        <v>3</v>
      </c>
      <c r="BI203" s="205">
        <v>0</v>
      </c>
      <c r="BJ203" s="205"/>
      <c r="BK203" s="205"/>
      <c r="BL203" s="205"/>
      <c r="BM203" s="205"/>
      <c r="BN203" s="205"/>
      <c r="BO203" s="204"/>
      <c r="BP203" s="197"/>
      <c r="BQ203" s="197"/>
      <c r="BR203" s="197"/>
      <c r="BS203" s="197"/>
      <c r="BT203" s="197"/>
      <c r="BU203" s="197"/>
      <c r="BV203" s="197"/>
      <c r="BW203" s="197"/>
      <c r="BX203" s="197"/>
      <c r="BY203" s="197"/>
      <c r="BZ203" s="197"/>
      <c r="CA203" s="197"/>
      <c r="CB203" s="197"/>
      <c r="CC203" s="197"/>
      <c r="CD203" s="197"/>
      <c r="CE203" s="197"/>
      <c r="CF203" s="197"/>
      <c r="CG203" s="197"/>
      <c r="CH203" s="197"/>
      <c r="CI203" s="197"/>
      <c r="CJ203" s="197"/>
      <c r="CK203" s="197"/>
      <c r="CL203" s="197"/>
      <c r="CM203" s="197"/>
      <c r="CN203" s="197"/>
      <c r="CO203" s="197"/>
      <c r="CP203" s="197"/>
      <c r="CQ203" s="197"/>
      <c r="CR203" s="197"/>
      <c r="CS203" s="197"/>
      <c r="CT203" s="197"/>
      <c r="CU203" s="197"/>
      <c r="CV203" s="197"/>
      <c r="CW203" s="197"/>
      <c r="CX203" s="197"/>
      <c r="CY203" s="197"/>
      <c r="CZ203" s="197"/>
      <c r="DA203" s="197"/>
      <c r="DB203" s="197"/>
      <c r="DC203" s="197"/>
      <c r="DD203" s="197"/>
      <c r="DE203" s="197"/>
      <c r="DF203" s="197"/>
      <c r="DG203" s="197"/>
      <c r="DH203" s="197"/>
      <c r="DI203" s="197"/>
      <c r="DJ203" s="197"/>
      <c r="DK203" s="197"/>
      <c r="DL203" s="197"/>
      <c r="DM203" s="197"/>
      <c r="DN203" s="197"/>
      <c r="DO203" s="197"/>
      <c r="DP203" s="197"/>
      <c r="DQ203" s="197"/>
      <c r="DR203" s="197"/>
      <c r="DS203" s="197"/>
      <c r="DT203" s="197"/>
      <c r="DU203" s="197"/>
      <c r="DV203" s="197"/>
      <c r="DW203" s="197"/>
      <c r="DX203" s="197"/>
      <c r="DY203" s="197"/>
      <c r="DZ203" s="197"/>
      <c r="EA203" s="197"/>
      <c r="EB203" s="197"/>
      <c r="EC203" s="197"/>
      <c r="ED203" s="197"/>
      <c r="EE203" s="197"/>
      <c r="EF203" s="197"/>
      <c r="EG203" s="197"/>
      <c r="EH203" s="197"/>
      <c r="EI203" s="197"/>
      <c r="EJ203" s="197"/>
      <c r="EK203" s="197"/>
      <c r="EL203" s="197"/>
      <c r="EM203" s="197"/>
      <c r="EN203" s="197"/>
      <c r="EO203" s="197"/>
      <c r="EP203" s="197"/>
      <c r="EQ203" s="197"/>
      <c r="ER203" s="197"/>
      <c r="ES203" s="197"/>
      <c r="ET203" s="197"/>
      <c r="EU203" s="197"/>
      <c r="EV203" s="197"/>
      <c r="EW203" s="197"/>
      <c r="EX203" s="197"/>
      <c r="EY203" s="197"/>
      <c r="EZ203" s="197"/>
      <c r="FA203" s="197"/>
      <c r="FB203" s="197"/>
      <c r="FC203" s="197"/>
      <c r="FD203" s="197"/>
      <c r="FE203" s="197"/>
      <c r="FF203" s="197"/>
      <c r="FG203" s="197"/>
      <c r="FH203" s="197"/>
      <c r="FI203" s="197"/>
      <c r="FJ203" s="197"/>
      <c r="FK203" s="197"/>
      <c r="FL203" s="197"/>
      <c r="FM203" s="197"/>
      <c r="FN203" s="197"/>
      <c r="FO203" s="197"/>
      <c r="FP203" s="197"/>
      <c r="FQ203" s="197"/>
      <c r="FR203" s="197"/>
      <c r="FS203" s="197"/>
      <c r="FT203" s="197"/>
      <c r="FU203" s="197"/>
      <c r="FV203" s="197"/>
      <c r="FW203" s="197"/>
      <c r="FX203" s="197"/>
      <c r="FY203" s="197"/>
      <c r="FZ203" s="197"/>
      <c r="GA203" s="197"/>
      <c r="GB203" s="197"/>
      <c r="GC203" s="197"/>
      <c r="GD203" s="197"/>
      <c r="GE203" s="197"/>
      <c r="GF203" s="197"/>
      <c r="GG203" s="197"/>
      <c r="GH203" s="197"/>
      <c r="GI203" s="197"/>
      <c r="GJ203" s="197"/>
      <c r="GK203" s="197"/>
      <c r="GL203" s="197"/>
      <c r="GM203" s="197"/>
      <c r="GN203" s="197"/>
      <c r="GO203" s="197"/>
      <c r="GP203" s="197"/>
      <c r="GQ203" s="197"/>
      <c r="GR203" s="197"/>
      <c r="GS203" s="197"/>
      <c r="GT203" s="197"/>
      <c r="GU203" s="197"/>
      <c r="GV203" s="197"/>
      <c r="GW203" s="197"/>
      <c r="GX203" s="197"/>
      <c r="GY203" s="197"/>
      <c r="GZ203" s="197"/>
      <c r="HA203" s="197"/>
      <c r="HB203" s="197"/>
      <c r="HC203" s="197"/>
      <c r="HD203" s="197"/>
      <c r="HE203" s="197"/>
      <c r="HF203" s="197"/>
      <c r="HG203" s="197"/>
      <c r="HH203" s="197"/>
      <c r="HI203" s="197"/>
      <c r="HJ203" s="197"/>
      <c r="HK203" s="197"/>
      <c r="HL203" s="197"/>
      <c r="HM203" s="197"/>
      <c r="HN203" s="197"/>
      <c r="HO203" s="197"/>
      <c r="HP203" s="197"/>
      <c r="HQ203" s="197"/>
      <c r="HR203" s="197"/>
      <c r="HS203" s="197"/>
      <c r="HT203" s="197"/>
      <c r="HU203" s="197"/>
      <c r="HV203" s="197"/>
      <c r="HW203" s="197"/>
      <c r="HX203" s="197"/>
      <c r="HY203" s="197"/>
      <c r="HZ203" s="197"/>
      <c r="IA203" s="197"/>
      <c r="IB203" s="197"/>
      <c r="IC203" s="197"/>
      <c r="ID203" s="197"/>
      <c r="IE203" s="197"/>
      <c r="IF203" s="197"/>
      <c r="IG203" s="197"/>
      <c r="IH203" s="197"/>
      <c r="II203" s="197"/>
      <c r="IJ203" s="197"/>
      <c r="IK203" s="197"/>
      <c r="IL203" s="197"/>
      <c r="IM203" s="197"/>
      <c r="IN203" s="197"/>
      <c r="IO203" s="197"/>
      <c r="IP203" s="197"/>
      <c r="IQ203" s="197"/>
      <c r="IR203" s="197"/>
      <c r="IS203" s="197"/>
      <c r="IT203" s="197"/>
      <c r="IU203" s="197"/>
      <c r="IV203" s="197"/>
      <c r="IW203" s="197"/>
    </row>
    <row r="204" spans="1:257">
      <c r="A204" s="208">
        <v>15</v>
      </c>
      <c r="B204" s="205" t="s">
        <v>1053</v>
      </c>
      <c r="C204" s="205" t="str">
        <f t="shared" si="66"/>
        <v>DON WRATHALL</v>
      </c>
      <c r="D204" s="205">
        <v>7</v>
      </c>
      <c r="E204" s="205">
        <v>236</v>
      </c>
      <c r="F204" s="205">
        <v>105</v>
      </c>
      <c r="G204" s="205">
        <v>0</v>
      </c>
      <c r="H204" s="206" t="e">
        <f>#REF!/#REF!</f>
        <v>#REF!</v>
      </c>
      <c r="I204" s="207"/>
      <c r="J204" s="205">
        <f t="shared" si="68"/>
        <v>37</v>
      </c>
      <c r="K204" s="205">
        <f t="shared" si="69"/>
        <v>15</v>
      </c>
      <c r="L204" s="205">
        <f t="shared" si="70"/>
        <v>0</v>
      </c>
      <c r="M204" s="206">
        <f t="shared" si="71"/>
        <v>0.40540540540540543</v>
      </c>
      <c r="N204" s="205">
        <v>2</v>
      </c>
      <c r="O204" s="205">
        <v>0</v>
      </c>
      <c r="P204" s="205">
        <v>0</v>
      </c>
      <c r="Q204" s="205">
        <v>1</v>
      </c>
      <c r="R204" s="205">
        <v>1</v>
      </c>
      <c r="S204" s="205">
        <v>0</v>
      </c>
      <c r="T204" s="205">
        <v>3</v>
      </c>
      <c r="U204" s="205">
        <v>2</v>
      </c>
      <c r="V204" s="205">
        <v>0</v>
      </c>
      <c r="W204" s="205">
        <v>2</v>
      </c>
      <c r="X204" s="205">
        <v>0</v>
      </c>
      <c r="Y204" s="205">
        <v>0</v>
      </c>
      <c r="Z204" s="205">
        <v>0</v>
      </c>
      <c r="AA204" s="205">
        <v>0</v>
      </c>
      <c r="AB204" s="205">
        <v>0</v>
      </c>
      <c r="AC204" s="205">
        <v>3</v>
      </c>
      <c r="AD204" s="205">
        <v>1</v>
      </c>
      <c r="AE204" s="205">
        <v>0</v>
      </c>
      <c r="AF204" s="205">
        <v>2</v>
      </c>
      <c r="AG204" s="205">
        <v>1</v>
      </c>
      <c r="AH204" s="205">
        <v>0</v>
      </c>
      <c r="AI204" s="205">
        <v>1</v>
      </c>
      <c r="AJ204" s="205">
        <v>1</v>
      </c>
      <c r="AK204" s="205">
        <v>0</v>
      </c>
      <c r="AL204" s="205">
        <v>2</v>
      </c>
      <c r="AM204" s="205">
        <v>1</v>
      </c>
      <c r="AN204" s="205">
        <v>0</v>
      </c>
      <c r="AO204" s="205">
        <v>4</v>
      </c>
      <c r="AP204" s="205">
        <v>3</v>
      </c>
      <c r="AQ204" s="205">
        <v>0</v>
      </c>
      <c r="AR204" s="205">
        <v>2</v>
      </c>
      <c r="AS204" s="205">
        <v>0</v>
      </c>
      <c r="AT204" s="205">
        <v>0</v>
      </c>
      <c r="AU204" s="205">
        <v>3</v>
      </c>
      <c r="AV204" s="205">
        <v>1</v>
      </c>
      <c r="AW204" s="205">
        <v>0</v>
      </c>
      <c r="AX204" s="205">
        <v>4</v>
      </c>
      <c r="AY204" s="205">
        <v>2</v>
      </c>
      <c r="AZ204" s="205">
        <v>0</v>
      </c>
      <c r="BA204" s="205">
        <v>2</v>
      </c>
      <c r="BB204" s="205">
        <v>0</v>
      </c>
      <c r="BC204" s="205">
        <v>0</v>
      </c>
      <c r="BD204" s="205">
        <v>1</v>
      </c>
      <c r="BE204" s="205">
        <v>1</v>
      </c>
      <c r="BF204" s="205">
        <v>0</v>
      </c>
      <c r="BG204" s="205">
        <v>5</v>
      </c>
      <c r="BH204" s="205">
        <v>1</v>
      </c>
      <c r="BI204" s="205">
        <v>0</v>
      </c>
      <c r="BJ204" s="205"/>
      <c r="BK204" s="205"/>
      <c r="BL204" s="205"/>
      <c r="BM204" s="205"/>
      <c r="BN204" s="205"/>
      <c r="BO204" s="204"/>
      <c r="BP204" s="197"/>
      <c r="BQ204" s="197"/>
      <c r="BR204" s="197"/>
      <c r="BS204" s="197"/>
      <c r="BT204" s="197"/>
      <c r="BU204" s="197"/>
      <c r="BV204" s="197"/>
      <c r="BW204" s="197"/>
      <c r="BX204" s="197"/>
      <c r="BY204" s="197"/>
      <c r="BZ204" s="197"/>
      <c r="CA204" s="197"/>
      <c r="CB204" s="197"/>
      <c r="CC204" s="197"/>
      <c r="CD204" s="197"/>
      <c r="CE204" s="197"/>
      <c r="CF204" s="197"/>
      <c r="CG204" s="197"/>
      <c r="CH204" s="197"/>
      <c r="CI204" s="197"/>
      <c r="CJ204" s="197"/>
      <c r="CK204" s="197"/>
      <c r="CL204" s="197"/>
      <c r="CM204" s="197"/>
      <c r="CN204" s="197"/>
      <c r="CO204" s="197"/>
      <c r="CP204" s="197"/>
      <c r="CQ204" s="197"/>
      <c r="CR204" s="197"/>
      <c r="CS204" s="197"/>
      <c r="CT204" s="197"/>
      <c r="CU204" s="197"/>
      <c r="CV204" s="197"/>
      <c r="CW204" s="197"/>
      <c r="CX204" s="197"/>
      <c r="CY204" s="197"/>
      <c r="CZ204" s="197"/>
      <c r="DA204" s="197"/>
      <c r="DB204" s="197"/>
      <c r="DC204" s="197"/>
      <c r="DD204" s="197"/>
      <c r="DE204" s="197"/>
      <c r="DF204" s="197"/>
      <c r="DG204" s="197"/>
      <c r="DH204" s="197"/>
      <c r="DI204" s="197"/>
      <c r="DJ204" s="197"/>
      <c r="DK204" s="197"/>
      <c r="DL204" s="197"/>
      <c r="DM204" s="197"/>
      <c r="DN204" s="197"/>
      <c r="DO204" s="197"/>
      <c r="DP204" s="197"/>
      <c r="DQ204" s="197"/>
      <c r="DR204" s="197"/>
      <c r="DS204" s="197"/>
      <c r="DT204" s="197"/>
      <c r="DU204" s="197"/>
      <c r="DV204" s="197"/>
      <c r="DW204" s="197"/>
      <c r="DX204" s="197"/>
      <c r="DY204" s="197"/>
      <c r="DZ204" s="197"/>
      <c r="EA204" s="197"/>
      <c r="EB204" s="197"/>
      <c r="EC204" s="197"/>
      <c r="ED204" s="197"/>
      <c r="EE204" s="197"/>
      <c r="EF204" s="197"/>
      <c r="EG204" s="197"/>
      <c r="EH204" s="197"/>
      <c r="EI204" s="197"/>
      <c r="EJ204" s="197"/>
      <c r="EK204" s="197"/>
      <c r="EL204" s="197"/>
      <c r="EM204" s="197"/>
      <c r="EN204" s="197"/>
      <c r="EO204" s="197"/>
      <c r="EP204" s="197"/>
      <c r="EQ204" s="197"/>
      <c r="ER204" s="197"/>
      <c r="ES204" s="197"/>
      <c r="ET204" s="197"/>
      <c r="EU204" s="197"/>
      <c r="EV204" s="197"/>
      <c r="EW204" s="197"/>
      <c r="EX204" s="197"/>
      <c r="EY204" s="197"/>
      <c r="EZ204" s="197"/>
      <c r="FA204" s="197"/>
      <c r="FB204" s="197"/>
      <c r="FC204" s="197"/>
      <c r="FD204" s="197"/>
      <c r="FE204" s="197"/>
      <c r="FF204" s="197"/>
      <c r="FG204" s="197"/>
      <c r="FH204" s="197"/>
      <c r="FI204" s="197"/>
      <c r="FJ204" s="197"/>
      <c r="FK204" s="197"/>
      <c r="FL204" s="197"/>
      <c r="FM204" s="197"/>
      <c r="FN204" s="197"/>
      <c r="FO204" s="197"/>
      <c r="FP204" s="197"/>
      <c r="FQ204" s="197"/>
      <c r="FR204" s="197"/>
      <c r="FS204" s="197"/>
      <c r="FT204" s="197"/>
      <c r="FU204" s="197"/>
      <c r="FV204" s="197"/>
      <c r="FW204" s="197"/>
      <c r="FX204" s="197"/>
      <c r="FY204" s="197"/>
      <c r="FZ204" s="197"/>
      <c r="GA204" s="197"/>
      <c r="GB204" s="197"/>
      <c r="GC204" s="197"/>
      <c r="GD204" s="197"/>
      <c r="GE204" s="197"/>
      <c r="GF204" s="197"/>
      <c r="GG204" s="197"/>
      <c r="GH204" s="197"/>
      <c r="GI204" s="197"/>
      <c r="GJ204" s="197"/>
      <c r="GK204" s="197"/>
      <c r="GL204" s="197"/>
      <c r="GM204" s="197"/>
      <c r="GN204" s="197"/>
      <c r="GO204" s="197"/>
      <c r="GP204" s="197"/>
      <c r="GQ204" s="197"/>
      <c r="GR204" s="197"/>
      <c r="GS204" s="197"/>
      <c r="GT204" s="197"/>
      <c r="GU204" s="197"/>
      <c r="GV204" s="197"/>
      <c r="GW204" s="197"/>
      <c r="GX204" s="197"/>
      <c r="GY204" s="197"/>
      <c r="GZ204" s="197"/>
      <c r="HA204" s="197"/>
      <c r="HB204" s="197"/>
      <c r="HC204" s="197"/>
      <c r="HD204" s="197"/>
      <c r="HE204" s="197"/>
      <c r="HF204" s="197"/>
      <c r="HG204" s="197"/>
      <c r="HH204" s="197"/>
      <c r="HI204" s="197"/>
      <c r="HJ204" s="197"/>
      <c r="HK204" s="197"/>
      <c r="HL204" s="197"/>
      <c r="HM204" s="197"/>
      <c r="HN204" s="197"/>
      <c r="HO204" s="197"/>
      <c r="HP204" s="197"/>
      <c r="HQ204" s="197"/>
      <c r="HR204" s="197"/>
      <c r="HS204" s="197"/>
      <c r="HT204" s="197"/>
      <c r="HU204" s="197"/>
      <c r="HV204" s="197"/>
      <c r="HW204" s="197"/>
      <c r="HX204" s="197"/>
      <c r="HY204" s="197"/>
      <c r="HZ204" s="197"/>
      <c r="IA204" s="197"/>
      <c r="IB204" s="197"/>
      <c r="IC204" s="197"/>
      <c r="ID204" s="197"/>
      <c r="IE204" s="197"/>
      <c r="IF204" s="197"/>
      <c r="IG204" s="197"/>
      <c r="IH204" s="197"/>
      <c r="II204" s="197"/>
      <c r="IJ204" s="197"/>
      <c r="IK204" s="197"/>
      <c r="IL204" s="197"/>
      <c r="IM204" s="197"/>
      <c r="IN204" s="197"/>
      <c r="IO204" s="197"/>
      <c r="IP204" s="197"/>
      <c r="IQ204" s="197"/>
      <c r="IR204" s="197"/>
      <c r="IS204" s="197"/>
      <c r="IT204" s="197"/>
      <c r="IU204" s="197"/>
      <c r="IV204" s="197"/>
      <c r="IW204" s="197"/>
    </row>
    <row r="205" spans="1:257">
      <c r="A205" s="208">
        <v>16</v>
      </c>
      <c r="B205" s="205" t="s">
        <v>1052</v>
      </c>
      <c r="C205" s="205" t="str">
        <f t="shared" si="66"/>
        <v>BILL BLISS</v>
      </c>
      <c r="D205" s="205">
        <v>1</v>
      </c>
      <c r="E205" s="209">
        <v>22</v>
      </c>
      <c r="F205" s="209">
        <v>8</v>
      </c>
      <c r="G205" s="209">
        <v>0</v>
      </c>
      <c r="H205" s="206" t="e">
        <f>F206/E206</f>
        <v>#DIV/0!</v>
      </c>
      <c r="I205" s="207"/>
      <c r="J205" s="205">
        <f t="shared" si="68"/>
        <v>22</v>
      </c>
      <c r="K205" s="205">
        <f t="shared" si="69"/>
        <v>8</v>
      </c>
      <c r="L205" s="205">
        <f t="shared" si="70"/>
        <v>0</v>
      </c>
      <c r="M205" s="206">
        <f t="shared" si="71"/>
        <v>0.36363636363636365</v>
      </c>
      <c r="N205" s="205">
        <v>2</v>
      </c>
      <c r="O205" s="205">
        <v>0</v>
      </c>
      <c r="P205" s="205">
        <v>0</v>
      </c>
      <c r="Q205" s="205">
        <v>2</v>
      </c>
      <c r="R205" s="205">
        <v>1</v>
      </c>
      <c r="S205" s="205">
        <v>0</v>
      </c>
      <c r="T205" s="205">
        <v>1</v>
      </c>
      <c r="U205" s="205">
        <v>0</v>
      </c>
      <c r="V205" s="205">
        <v>0</v>
      </c>
      <c r="W205" s="205">
        <v>1</v>
      </c>
      <c r="X205" s="205">
        <v>0</v>
      </c>
      <c r="Y205" s="205">
        <v>0</v>
      </c>
      <c r="Z205" s="205">
        <v>2</v>
      </c>
      <c r="AA205" s="205">
        <v>2</v>
      </c>
      <c r="AB205" s="205">
        <v>0</v>
      </c>
      <c r="AC205" s="205">
        <v>0</v>
      </c>
      <c r="AD205" s="205">
        <v>0</v>
      </c>
      <c r="AE205" s="205">
        <v>0</v>
      </c>
      <c r="AF205" s="205">
        <v>2</v>
      </c>
      <c r="AG205" s="205">
        <v>0</v>
      </c>
      <c r="AH205" s="205">
        <v>0</v>
      </c>
      <c r="AI205" s="205">
        <v>0</v>
      </c>
      <c r="AJ205" s="205">
        <v>0</v>
      </c>
      <c r="AK205" s="205">
        <v>0</v>
      </c>
      <c r="AL205" s="205">
        <v>2</v>
      </c>
      <c r="AM205" s="205">
        <v>2</v>
      </c>
      <c r="AN205" s="205">
        <v>0</v>
      </c>
      <c r="AO205" s="205">
        <v>3</v>
      </c>
      <c r="AP205" s="205">
        <v>1</v>
      </c>
      <c r="AQ205" s="205">
        <v>0</v>
      </c>
      <c r="AR205" s="205">
        <v>2</v>
      </c>
      <c r="AS205" s="205">
        <v>0</v>
      </c>
      <c r="AT205" s="205">
        <v>0</v>
      </c>
      <c r="AU205" s="205">
        <v>0</v>
      </c>
      <c r="AV205" s="205">
        <v>0</v>
      </c>
      <c r="AW205" s="205">
        <v>0</v>
      </c>
      <c r="AX205" s="205">
        <v>0</v>
      </c>
      <c r="AY205" s="205">
        <v>0</v>
      </c>
      <c r="AZ205" s="205">
        <v>0</v>
      </c>
      <c r="BA205" s="205">
        <v>0</v>
      </c>
      <c r="BB205" s="205">
        <v>0</v>
      </c>
      <c r="BC205" s="205">
        <v>0</v>
      </c>
      <c r="BD205" s="205">
        <v>3</v>
      </c>
      <c r="BE205" s="205">
        <v>2</v>
      </c>
      <c r="BF205" s="205">
        <v>0</v>
      </c>
      <c r="BG205" s="205">
        <v>2</v>
      </c>
      <c r="BH205" s="205">
        <v>0</v>
      </c>
      <c r="BI205" s="205">
        <v>0</v>
      </c>
      <c r="BJ205" s="205"/>
      <c r="BK205" s="205"/>
      <c r="BL205" s="205"/>
      <c r="BM205" s="205"/>
      <c r="BN205" s="205"/>
      <c r="BO205" s="204"/>
      <c r="BP205" s="197"/>
      <c r="BQ205" s="197"/>
      <c r="BR205" s="197"/>
      <c r="BS205" s="197"/>
      <c r="BT205" s="197"/>
      <c r="BU205" s="197"/>
      <c r="BV205" s="197"/>
      <c r="BW205" s="197"/>
      <c r="BX205" s="197"/>
      <c r="BY205" s="197"/>
      <c r="BZ205" s="197"/>
      <c r="CA205" s="197"/>
      <c r="CB205" s="197"/>
      <c r="CC205" s="197"/>
      <c r="CD205" s="197"/>
      <c r="CE205" s="197"/>
      <c r="CF205" s="197"/>
      <c r="CG205" s="197"/>
      <c r="CH205" s="197"/>
      <c r="CI205" s="197"/>
      <c r="CJ205" s="197"/>
      <c r="CK205" s="197"/>
      <c r="CL205" s="197"/>
      <c r="CM205" s="197"/>
      <c r="CN205" s="197"/>
      <c r="CO205" s="197"/>
      <c r="CP205" s="197"/>
      <c r="CQ205" s="197"/>
      <c r="CR205" s="197"/>
      <c r="CS205" s="197"/>
      <c r="CT205" s="197"/>
      <c r="CU205" s="197"/>
      <c r="CV205" s="197"/>
      <c r="CW205" s="197"/>
      <c r="CX205" s="197"/>
      <c r="CY205" s="197"/>
      <c r="CZ205" s="197"/>
      <c r="DA205" s="197"/>
      <c r="DB205" s="197"/>
      <c r="DC205" s="197"/>
      <c r="DD205" s="197"/>
      <c r="DE205" s="197"/>
      <c r="DF205" s="197"/>
      <c r="DG205" s="197"/>
      <c r="DH205" s="197"/>
      <c r="DI205" s="197"/>
      <c r="DJ205" s="197"/>
      <c r="DK205" s="197"/>
      <c r="DL205" s="197"/>
      <c r="DM205" s="197"/>
      <c r="DN205" s="197"/>
      <c r="DO205" s="197"/>
      <c r="DP205" s="197"/>
      <c r="DQ205" s="197"/>
      <c r="DR205" s="197"/>
      <c r="DS205" s="197"/>
      <c r="DT205" s="197"/>
      <c r="DU205" s="197"/>
      <c r="DV205" s="197"/>
      <c r="DW205" s="197"/>
      <c r="DX205" s="197"/>
      <c r="DY205" s="197"/>
      <c r="DZ205" s="197"/>
      <c r="EA205" s="197"/>
      <c r="EB205" s="197"/>
      <c r="EC205" s="197"/>
      <c r="ED205" s="197"/>
      <c r="EE205" s="197"/>
      <c r="EF205" s="197"/>
      <c r="EG205" s="197"/>
      <c r="EH205" s="197"/>
      <c r="EI205" s="197"/>
      <c r="EJ205" s="197"/>
      <c r="EK205" s="197"/>
      <c r="EL205" s="197"/>
      <c r="EM205" s="197"/>
      <c r="EN205" s="197"/>
      <c r="EO205" s="197"/>
      <c r="EP205" s="197"/>
      <c r="EQ205" s="197"/>
      <c r="ER205" s="197"/>
      <c r="ES205" s="197"/>
      <c r="ET205" s="197"/>
      <c r="EU205" s="197"/>
      <c r="EV205" s="197"/>
      <c r="EW205" s="197"/>
      <c r="EX205" s="197"/>
      <c r="EY205" s="197"/>
      <c r="EZ205" s="197"/>
      <c r="FA205" s="197"/>
      <c r="FB205" s="197"/>
      <c r="FC205" s="197"/>
      <c r="FD205" s="197"/>
      <c r="FE205" s="197"/>
      <c r="FF205" s="197"/>
      <c r="FG205" s="197"/>
      <c r="FH205" s="197"/>
      <c r="FI205" s="197"/>
      <c r="FJ205" s="197"/>
      <c r="FK205" s="197"/>
      <c r="FL205" s="197"/>
      <c r="FM205" s="197"/>
      <c r="FN205" s="197"/>
      <c r="FO205" s="197"/>
      <c r="FP205" s="197"/>
      <c r="FQ205" s="197"/>
      <c r="FR205" s="197"/>
      <c r="FS205" s="197"/>
      <c r="FT205" s="197"/>
      <c r="FU205" s="197"/>
      <c r="FV205" s="197"/>
      <c r="FW205" s="197"/>
      <c r="FX205" s="197"/>
      <c r="FY205" s="197"/>
      <c r="FZ205" s="197"/>
      <c r="GA205" s="197"/>
      <c r="GB205" s="197"/>
      <c r="GC205" s="197"/>
      <c r="GD205" s="197"/>
      <c r="GE205" s="197"/>
      <c r="GF205" s="197"/>
      <c r="GG205" s="197"/>
      <c r="GH205" s="197"/>
      <c r="GI205" s="197"/>
      <c r="GJ205" s="197"/>
      <c r="GK205" s="197"/>
      <c r="GL205" s="197"/>
      <c r="GM205" s="197"/>
      <c r="GN205" s="197"/>
      <c r="GO205" s="197"/>
      <c r="GP205" s="197"/>
      <c r="GQ205" s="197"/>
      <c r="GR205" s="197"/>
      <c r="GS205" s="197"/>
      <c r="GT205" s="197"/>
      <c r="GU205" s="197"/>
      <c r="GV205" s="197"/>
      <c r="GW205" s="197"/>
      <c r="GX205" s="197"/>
      <c r="GY205" s="197"/>
      <c r="GZ205" s="197"/>
      <c r="HA205" s="197"/>
      <c r="HB205" s="197"/>
      <c r="HC205" s="197"/>
      <c r="HD205" s="197"/>
      <c r="HE205" s="197"/>
      <c r="HF205" s="197"/>
      <c r="HG205" s="197"/>
      <c r="HH205" s="197"/>
      <c r="HI205" s="197"/>
      <c r="HJ205" s="197"/>
      <c r="HK205" s="197"/>
      <c r="HL205" s="197"/>
      <c r="HM205" s="197"/>
      <c r="HN205" s="197"/>
      <c r="HO205" s="197"/>
      <c r="HP205" s="197"/>
      <c r="HQ205" s="197"/>
      <c r="HR205" s="197"/>
      <c r="HS205" s="197"/>
      <c r="HT205" s="197"/>
      <c r="HU205" s="197"/>
      <c r="HV205" s="197"/>
      <c r="HW205" s="197"/>
      <c r="HX205" s="197"/>
      <c r="HY205" s="197"/>
      <c r="HZ205" s="197"/>
      <c r="IA205" s="197"/>
      <c r="IB205" s="197"/>
      <c r="IC205" s="197"/>
      <c r="ID205" s="197"/>
      <c r="IE205" s="197"/>
      <c r="IF205" s="197"/>
      <c r="IG205" s="197"/>
      <c r="IH205" s="197"/>
      <c r="II205" s="197"/>
      <c r="IJ205" s="197"/>
      <c r="IK205" s="197"/>
      <c r="IL205" s="197"/>
      <c r="IM205" s="197"/>
      <c r="IN205" s="197"/>
      <c r="IO205" s="197"/>
      <c r="IP205" s="197"/>
      <c r="IQ205" s="197"/>
      <c r="IR205" s="197"/>
      <c r="IS205" s="197"/>
      <c r="IT205" s="197"/>
      <c r="IU205" s="197"/>
      <c r="IV205" s="197"/>
      <c r="IW205" s="197"/>
    </row>
    <row r="206" spans="1:257">
      <c r="A206" s="203"/>
      <c r="B206" s="201"/>
      <c r="C206" s="201"/>
      <c r="D206" s="201"/>
      <c r="E206" s="201"/>
      <c r="F206" s="201"/>
      <c r="G206" s="201"/>
      <c r="H206" s="202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  <c r="BF206" s="201"/>
      <c r="BG206" s="201"/>
      <c r="BH206" s="201"/>
      <c r="BI206" s="201"/>
      <c r="BJ206" s="201"/>
      <c r="BK206" s="201"/>
      <c r="BL206" s="201"/>
      <c r="BM206" s="201"/>
      <c r="BN206" s="201"/>
      <c r="BO206" s="200"/>
      <c r="BP206" s="200"/>
      <c r="BQ206" s="200"/>
      <c r="BR206" s="200"/>
      <c r="BS206" s="200"/>
      <c r="BT206" s="200"/>
      <c r="BU206" s="200"/>
      <c r="BV206" s="200"/>
      <c r="BW206" s="200"/>
      <c r="BX206" s="200"/>
      <c r="BY206" s="200"/>
      <c r="BZ206" s="200"/>
      <c r="CA206" s="200"/>
      <c r="CB206" s="200"/>
      <c r="CC206" s="200"/>
      <c r="CD206" s="200"/>
      <c r="CE206" s="200"/>
      <c r="CF206" s="200"/>
      <c r="CG206" s="200"/>
      <c r="CH206" s="200"/>
      <c r="CI206" s="200"/>
      <c r="CJ206" s="200"/>
      <c r="CK206" s="200"/>
      <c r="CL206" s="200"/>
      <c r="CM206" s="200"/>
      <c r="CN206" s="200"/>
      <c r="CO206" s="200"/>
      <c r="CP206" s="200"/>
      <c r="CQ206" s="200"/>
      <c r="CR206" s="200"/>
      <c r="CS206" s="200"/>
      <c r="CT206" s="200"/>
      <c r="CU206" s="200"/>
      <c r="CV206" s="200"/>
      <c r="CW206" s="200"/>
      <c r="CX206" s="200"/>
      <c r="CY206" s="200"/>
      <c r="CZ206" s="200"/>
      <c r="DA206" s="200"/>
      <c r="DB206" s="200"/>
      <c r="DC206" s="200"/>
      <c r="DD206" s="200"/>
      <c r="DE206" s="200"/>
      <c r="DF206" s="200"/>
      <c r="DG206" s="200"/>
      <c r="DH206" s="200"/>
      <c r="DI206" s="200"/>
      <c r="DJ206" s="200"/>
      <c r="DK206" s="200"/>
      <c r="DL206" s="200"/>
      <c r="DM206" s="200"/>
      <c r="DN206" s="200"/>
      <c r="DO206" s="200"/>
      <c r="DP206" s="200"/>
      <c r="DQ206" s="200"/>
      <c r="DR206" s="200"/>
      <c r="DS206" s="200"/>
      <c r="DT206" s="200"/>
      <c r="DU206" s="200"/>
      <c r="DV206" s="200"/>
      <c r="DW206" s="200"/>
      <c r="DX206" s="200"/>
      <c r="DY206" s="200"/>
      <c r="DZ206" s="200"/>
      <c r="EA206" s="200"/>
      <c r="EB206" s="200"/>
      <c r="EC206" s="200"/>
      <c r="ED206" s="200"/>
      <c r="EE206" s="200"/>
      <c r="EF206" s="200"/>
      <c r="EG206" s="200"/>
      <c r="EH206" s="200"/>
      <c r="EI206" s="200"/>
      <c r="EJ206" s="200"/>
      <c r="EK206" s="200"/>
      <c r="EL206" s="200"/>
      <c r="EM206" s="200"/>
      <c r="EN206" s="200"/>
      <c r="EO206" s="200"/>
      <c r="EP206" s="200"/>
      <c r="EQ206" s="200"/>
      <c r="ER206" s="200"/>
      <c r="ES206" s="200"/>
      <c r="ET206" s="200"/>
      <c r="EU206" s="200"/>
      <c r="EV206" s="200"/>
      <c r="EW206" s="200"/>
      <c r="EX206" s="200"/>
      <c r="EY206" s="200"/>
      <c r="EZ206" s="200"/>
      <c r="FA206" s="200"/>
      <c r="FB206" s="200"/>
      <c r="FC206" s="200"/>
      <c r="FD206" s="200"/>
      <c r="FE206" s="200"/>
      <c r="FF206" s="200"/>
      <c r="FG206" s="200"/>
      <c r="FH206" s="200"/>
      <c r="FI206" s="200"/>
      <c r="FJ206" s="200"/>
      <c r="FK206" s="200"/>
      <c r="FL206" s="200"/>
      <c r="FM206" s="200"/>
      <c r="FN206" s="200"/>
      <c r="FO206" s="200"/>
      <c r="FP206" s="200"/>
      <c r="FQ206" s="200"/>
      <c r="FR206" s="200"/>
      <c r="FS206" s="200"/>
      <c r="FT206" s="200"/>
      <c r="FU206" s="200"/>
      <c r="FV206" s="200"/>
      <c r="FW206" s="200"/>
      <c r="FX206" s="200"/>
      <c r="FY206" s="200"/>
      <c r="FZ206" s="200"/>
      <c r="GA206" s="200"/>
      <c r="GB206" s="200"/>
      <c r="GC206" s="200"/>
      <c r="GD206" s="200"/>
      <c r="GE206" s="200"/>
      <c r="GF206" s="200"/>
      <c r="GG206" s="200"/>
      <c r="GH206" s="200"/>
      <c r="GI206" s="200"/>
      <c r="GJ206" s="200"/>
      <c r="GK206" s="200"/>
      <c r="GL206" s="200"/>
      <c r="GM206" s="200"/>
      <c r="GN206" s="200"/>
      <c r="GO206" s="200"/>
      <c r="GP206" s="200"/>
      <c r="GQ206" s="200"/>
      <c r="GR206" s="200"/>
      <c r="GS206" s="200"/>
      <c r="GT206" s="200"/>
      <c r="GU206" s="200"/>
      <c r="GV206" s="200"/>
      <c r="GW206" s="200"/>
      <c r="GX206" s="200"/>
      <c r="GY206" s="200"/>
      <c r="GZ206" s="200"/>
      <c r="HA206" s="200"/>
      <c r="HB206" s="200"/>
      <c r="HC206" s="200"/>
      <c r="HD206" s="200"/>
      <c r="HE206" s="200"/>
      <c r="HF206" s="200"/>
      <c r="HG206" s="200"/>
      <c r="HH206" s="200"/>
      <c r="HI206" s="200"/>
      <c r="HJ206" s="200"/>
      <c r="HK206" s="200"/>
      <c r="HL206" s="200"/>
      <c r="HM206" s="200"/>
      <c r="HN206" s="200"/>
      <c r="HO206" s="200"/>
      <c r="HP206" s="200"/>
      <c r="HQ206" s="200"/>
      <c r="HR206" s="200"/>
      <c r="HS206" s="200"/>
      <c r="HT206" s="200"/>
      <c r="HU206" s="200"/>
      <c r="HV206" s="200"/>
      <c r="HW206" s="200"/>
      <c r="HX206" s="200"/>
      <c r="HY206" s="200"/>
      <c r="HZ206" s="200"/>
      <c r="IA206" s="200"/>
      <c r="IB206" s="200"/>
      <c r="IC206" s="200"/>
      <c r="ID206" s="200"/>
      <c r="IE206" s="200"/>
      <c r="IF206" s="200"/>
      <c r="IG206" s="200"/>
      <c r="IH206" s="200"/>
      <c r="II206" s="200"/>
      <c r="IJ206" s="200"/>
      <c r="IK206" s="200"/>
      <c r="IL206" s="200"/>
      <c r="IM206" s="200"/>
      <c r="IN206" s="200"/>
      <c r="IO206" s="200"/>
      <c r="IP206" s="200"/>
      <c r="IQ206" s="200"/>
      <c r="IR206" s="200"/>
      <c r="IS206" s="200"/>
      <c r="IT206" s="200"/>
      <c r="IU206" s="200"/>
      <c r="IV206" s="200"/>
      <c r="IW206" s="200"/>
    </row>
    <row r="207" spans="1:257">
      <c r="A207" s="198"/>
      <c r="B207" s="197"/>
      <c r="C207" s="197"/>
      <c r="D207" s="197"/>
      <c r="E207" s="197"/>
      <c r="F207" s="197"/>
      <c r="G207" s="197"/>
      <c r="H207" s="199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7"/>
      <c r="AK207" s="197"/>
      <c r="AL207" s="197"/>
      <c r="AM207" s="197"/>
      <c r="AN207" s="197"/>
      <c r="AO207" s="197"/>
      <c r="AP207" s="197"/>
      <c r="AQ207" s="197"/>
      <c r="AR207" s="197"/>
      <c r="AS207" s="197"/>
      <c r="AT207" s="197"/>
      <c r="AU207" s="197"/>
      <c r="AV207" s="197"/>
      <c r="AW207" s="197"/>
      <c r="AX207" s="197"/>
      <c r="AY207" s="197"/>
      <c r="AZ207" s="197"/>
      <c r="BA207" s="197"/>
      <c r="BB207" s="197"/>
      <c r="BC207" s="197"/>
      <c r="BD207" s="197"/>
      <c r="BE207" s="197"/>
      <c r="BF207" s="197"/>
      <c r="BG207" s="197"/>
      <c r="BH207" s="197"/>
      <c r="BI207" s="197"/>
      <c r="BJ207" s="197"/>
      <c r="BK207" s="197"/>
      <c r="BL207" s="197"/>
      <c r="BM207" s="197"/>
      <c r="BN207" s="197"/>
      <c r="BO207" s="197"/>
      <c r="BP207" s="197"/>
      <c r="BQ207" s="197"/>
      <c r="BR207" s="197"/>
      <c r="BS207" s="197"/>
      <c r="BT207" s="197"/>
      <c r="BU207" s="197"/>
      <c r="BV207" s="197"/>
      <c r="BW207" s="197"/>
      <c r="BX207" s="197"/>
      <c r="BY207" s="197"/>
      <c r="BZ207" s="197"/>
      <c r="CA207" s="197"/>
      <c r="CB207" s="197"/>
      <c r="CC207" s="197"/>
      <c r="CD207" s="197"/>
      <c r="CE207" s="197"/>
      <c r="CF207" s="197"/>
      <c r="CG207" s="197"/>
      <c r="CH207" s="197"/>
      <c r="CI207" s="197"/>
      <c r="CJ207" s="197"/>
      <c r="CK207" s="197"/>
      <c r="CL207" s="197"/>
      <c r="CM207" s="197"/>
      <c r="CN207" s="197"/>
      <c r="CO207" s="197"/>
      <c r="CP207" s="197"/>
      <c r="CQ207" s="197"/>
      <c r="CR207" s="197"/>
      <c r="CS207" s="197"/>
      <c r="CT207" s="197"/>
      <c r="CU207" s="197"/>
      <c r="CV207" s="197"/>
      <c r="CW207" s="197"/>
      <c r="CX207" s="197"/>
      <c r="CY207" s="197"/>
      <c r="CZ207" s="197"/>
      <c r="DA207" s="197"/>
      <c r="DB207" s="197"/>
      <c r="DC207" s="197"/>
      <c r="DD207" s="197"/>
      <c r="DE207" s="197"/>
      <c r="DF207" s="197"/>
      <c r="DG207" s="197"/>
      <c r="DH207" s="197"/>
      <c r="DI207" s="197"/>
      <c r="DJ207" s="197"/>
      <c r="DK207" s="197"/>
      <c r="DL207" s="197"/>
      <c r="DM207" s="197"/>
      <c r="DN207" s="197"/>
      <c r="DO207" s="197"/>
      <c r="DP207" s="197"/>
      <c r="DQ207" s="197"/>
      <c r="DR207" s="197"/>
      <c r="DS207" s="197"/>
      <c r="DT207" s="197"/>
      <c r="DU207" s="197"/>
      <c r="DV207" s="197"/>
      <c r="DW207" s="197"/>
      <c r="DX207" s="197"/>
      <c r="DY207" s="197"/>
      <c r="DZ207" s="197"/>
      <c r="EA207" s="197"/>
      <c r="EB207" s="197"/>
      <c r="EC207" s="197"/>
      <c r="ED207" s="197"/>
      <c r="EE207" s="197"/>
      <c r="EF207" s="197"/>
      <c r="EG207" s="197"/>
      <c r="EH207" s="197"/>
      <c r="EI207" s="197"/>
      <c r="EJ207" s="197"/>
      <c r="EK207" s="197"/>
      <c r="EL207" s="197"/>
      <c r="EM207" s="197"/>
      <c r="EN207" s="197"/>
      <c r="EO207" s="197"/>
      <c r="EP207" s="197"/>
      <c r="EQ207" s="197"/>
      <c r="ER207" s="197"/>
      <c r="ES207" s="197"/>
      <c r="ET207" s="197"/>
      <c r="EU207" s="197"/>
      <c r="EV207" s="197"/>
      <c r="EW207" s="197"/>
      <c r="EX207" s="197"/>
      <c r="EY207" s="197"/>
      <c r="EZ207" s="197"/>
      <c r="FA207" s="197"/>
      <c r="FB207" s="197"/>
      <c r="FC207" s="197"/>
      <c r="FD207" s="197"/>
      <c r="FE207" s="197"/>
      <c r="FF207" s="197"/>
      <c r="FG207" s="197"/>
      <c r="FH207" s="197"/>
      <c r="FI207" s="197"/>
      <c r="FJ207" s="197"/>
      <c r="FK207" s="197"/>
      <c r="FL207" s="197"/>
      <c r="FM207" s="197"/>
      <c r="FN207" s="197"/>
      <c r="FO207" s="197"/>
      <c r="FP207" s="197"/>
      <c r="FQ207" s="197"/>
      <c r="FR207" s="197"/>
      <c r="FS207" s="197"/>
      <c r="FT207" s="197"/>
      <c r="FU207" s="197"/>
      <c r="FV207" s="197"/>
      <c r="FW207" s="197"/>
      <c r="FX207" s="197"/>
      <c r="FY207" s="197"/>
      <c r="FZ207" s="197"/>
      <c r="GA207" s="197"/>
      <c r="GB207" s="197"/>
      <c r="GC207" s="197"/>
      <c r="GD207" s="197"/>
      <c r="GE207" s="197"/>
      <c r="GF207" s="197"/>
      <c r="GG207" s="197"/>
      <c r="GH207" s="197"/>
      <c r="GI207" s="197"/>
      <c r="GJ207" s="197"/>
      <c r="GK207" s="197"/>
      <c r="GL207" s="197"/>
      <c r="GM207" s="197"/>
      <c r="GN207" s="197"/>
      <c r="GO207" s="197"/>
      <c r="GP207" s="197"/>
      <c r="GQ207" s="197"/>
      <c r="GR207" s="197"/>
      <c r="GS207" s="197"/>
      <c r="GT207" s="197"/>
      <c r="GU207" s="197"/>
      <c r="GV207" s="197"/>
      <c r="GW207" s="197"/>
      <c r="GX207" s="197"/>
      <c r="GY207" s="197"/>
      <c r="GZ207" s="197"/>
      <c r="HA207" s="197"/>
      <c r="HB207" s="197"/>
      <c r="HC207" s="197"/>
      <c r="HD207" s="197"/>
      <c r="HE207" s="197"/>
      <c r="HF207" s="197"/>
      <c r="HG207" s="197"/>
      <c r="HH207" s="197"/>
      <c r="HI207" s="197"/>
      <c r="HJ207" s="197"/>
      <c r="HK207" s="197"/>
      <c r="HL207" s="197"/>
      <c r="HM207" s="197"/>
      <c r="HN207" s="197"/>
      <c r="HO207" s="197"/>
      <c r="HP207" s="197"/>
      <c r="HQ207" s="197"/>
      <c r="HR207" s="197"/>
      <c r="HS207" s="197"/>
      <c r="HT207" s="197"/>
      <c r="HU207" s="197"/>
      <c r="HV207" s="197"/>
      <c r="HW207" s="197"/>
      <c r="HX207" s="197"/>
      <c r="HY207" s="197"/>
      <c r="HZ207" s="197"/>
      <c r="IA207" s="197"/>
      <c r="IB207" s="197"/>
      <c r="IC207" s="197"/>
      <c r="ID207" s="197"/>
      <c r="IE207" s="197"/>
      <c r="IF207" s="197"/>
      <c r="IG207" s="197"/>
      <c r="IH207" s="197"/>
      <c r="II207" s="197"/>
      <c r="IJ207" s="197"/>
      <c r="IK207" s="197"/>
      <c r="IL207" s="197"/>
      <c r="IM207" s="197"/>
      <c r="IN207" s="197"/>
      <c r="IO207" s="197"/>
      <c r="IP207" s="197"/>
      <c r="IQ207" s="197"/>
      <c r="IR207" s="197"/>
      <c r="IS207" s="197"/>
      <c r="IT207" s="197"/>
      <c r="IU207" s="197"/>
      <c r="IV207" s="197"/>
      <c r="IW207" s="197"/>
    </row>
    <row r="208" spans="1:257">
      <c r="A208" s="198"/>
      <c r="B208" s="197"/>
      <c r="C208" s="197"/>
      <c r="D208" s="197"/>
      <c r="E208" s="19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7"/>
      <c r="V208" s="197"/>
      <c r="W208" s="197"/>
      <c r="X208" s="197"/>
      <c r="Y208" s="197"/>
      <c r="Z208" s="197"/>
      <c r="AA208" s="197"/>
      <c r="AB208" s="197"/>
      <c r="AC208" s="197"/>
      <c r="AD208" s="197"/>
      <c r="AE208" s="197"/>
      <c r="AF208" s="197"/>
      <c r="AG208" s="197"/>
      <c r="AH208" s="197"/>
      <c r="AI208" s="197"/>
      <c r="AJ208" s="197"/>
      <c r="AK208" s="197"/>
      <c r="AL208" s="197"/>
      <c r="AM208" s="197"/>
      <c r="AN208" s="197"/>
      <c r="AO208" s="197"/>
      <c r="AP208" s="197"/>
      <c r="AQ208" s="197"/>
      <c r="AR208" s="197"/>
      <c r="AS208" s="197"/>
      <c r="AT208" s="197"/>
      <c r="AU208" s="197"/>
      <c r="AV208" s="197"/>
      <c r="AW208" s="197"/>
      <c r="AX208" s="197"/>
      <c r="AY208" s="197"/>
      <c r="AZ208" s="197"/>
      <c r="BA208" s="197"/>
      <c r="BB208" s="197"/>
      <c r="BC208" s="197"/>
      <c r="BD208" s="197"/>
      <c r="BE208" s="197"/>
      <c r="BF208" s="197"/>
      <c r="BG208" s="197"/>
      <c r="BH208" s="197"/>
      <c r="BI208" s="197"/>
      <c r="BJ208" s="197"/>
      <c r="BK208" s="197"/>
      <c r="BL208" s="197"/>
      <c r="BM208" s="197"/>
      <c r="BN208" s="197"/>
      <c r="BO208" s="197"/>
      <c r="BP208" s="197"/>
      <c r="BQ208" s="197"/>
      <c r="BR208" s="197"/>
      <c r="BS208" s="197"/>
      <c r="BT208" s="197"/>
      <c r="BU208" s="197"/>
      <c r="BV208" s="197"/>
      <c r="BW208" s="197"/>
      <c r="BX208" s="197"/>
      <c r="BY208" s="197"/>
      <c r="BZ208" s="197"/>
      <c r="CA208" s="197"/>
      <c r="CB208" s="197"/>
      <c r="CC208" s="197"/>
      <c r="CD208" s="197"/>
      <c r="CE208" s="197"/>
      <c r="CF208" s="197"/>
      <c r="CG208" s="197"/>
      <c r="CH208" s="197"/>
      <c r="CI208" s="197"/>
      <c r="CJ208" s="197"/>
      <c r="CK208" s="197"/>
      <c r="CL208" s="197"/>
      <c r="CM208" s="197"/>
      <c r="CN208" s="197"/>
      <c r="CO208" s="197"/>
      <c r="CP208" s="197"/>
      <c r="CQ208" s="197"/>
      <c r="CR208" s="197"/>
      <c r="CS208" s="197"/>
      <c r="CT208" s="197"/>
      <c r="CU208" s="197"/>
      <c r="CV208" s="197"/>
      <c r="CW208" s="197"/>
      <c r="CX208" s="197"/>
      <c r="CY208" s="197"/>
      <c r="CZ208" s="197"/>
      <c r="DA208" s="197"/>
      <c r="DB208" s="197"/>
      <c r="DC208" s="197"/>
      <c r="DD208" s="197"/>
      <c r="DE208" s="197"/>
      <c r="DF208" s="197"/>
      <c r="DG208" s="197"/>
      <c r="DH208" s="197"/>
      <c r="DI208" s="197"/>
      <c r="DJ208" s="197"/>
      <c r="DK208" s="197"/>
      <c r="DL208" s="197"/>
      <c r="DM208" s="197"/>
      <c r="DN208" s="197"/>
      <c r="DO208" s="197"/>
      <c r="DP208" s="197"/>
      <c r="DQ208" s="197"/>
      <c r="DR208" s="197"/>
      <c r="DS208" s="197"/>
      <c r="DT208" s="197"/>
      <c r="DU208" s="197"/>
      <c r="DV208" s="197"/>
      <c r="DW208" s="197"/>
      <c r="DX208" s="197"/>
      <c r="DY208" s="197"/>
      <c r="DZ208" s="197"/>
      <c r="EA208" s="197"/>
      <c r="EB208" s="197"/>
      <c r="EC208" s="197"/>
      <c r="ED208" s="197"/>
      <c r="EE208" s="197"/>
      <c r="EF208" s="197"/>
      <c r="EG208" s="197"/>
      <c r="EH208" s="197"/>
      <c r="EI208" s="197"/>
      <c r="EJ208" s="197"/>
      <c r="EK208" s="197"/>
      <c r="EL208" s="197"/>
      <c r="EM208" s="197"/>
      <c r="EN208" s="197"/>
      <c r="EO208" s="197"/>
      <c r="EP208" s="197"/>
      <c r="EQ208" s="197"/>
      <c r="ER208" s="197"/>
      <c r="ES208" s="197"/>
      <c r="ET208" s="197"/>
      <c r="EU208" s="197"/>
      <c r="EV208" s="197"/>
      <c r="EW208" s="197"/>
      <c r="EX208" s="197"/>
      <c r="EY208" s="197"/>
      <c r="EZ208" s="197"/>
      <c r="FA208" s="197"/>
      <c r="FB208" s="197"/>
      <c r="FC208" s="197"/>
      <c r="FD208" s="197"/>
      <c r="FE208" s="197"/>
      <c r="FF208" s="197"/>
      <c r="FG208" s="197"/>
      <c r="FH208" s="197"/>
      <c r="FI208" s="197"/>
      <c r="FJ208" s="197"/>
      <c r="FK208" s="197"/>
      <c r="FL208" s="197"/>
      <c r="FM208" s="197"/>
      <c r="FN208" s="197"/>
      <c r="FO208" s="197"/>
      <c r="FP208" s="197"/>
      <c r="FQ208" s="197"/>
      <c r="FR208" s="197"/>
      <c r="FS208" s="197"/>
      <c r="FT208" s="197"/>
      <c r="FU208" s="197"/>
      <c r="FV208" s="197"/>
      <c r="FW208" s="197"/>
      <c r="FX208" s="197"/>
      <c r="FY208" s="197"/>
      <c r="FZ208" s="197"/>
      <c r="GA208" s="197"/>
      <c r="GB208" s="197"/>
      <c r="GC208" s="197"/>
      <c r="GD208" s="197"/>
      <c r="GE208" s="197"/>
      <c r="GF208" s="197"/>
      <c r="GG208" s="197"/>
      <c r="GH208" s="197"/>
      <c r="GI208" s="197"/>
      <c r="GJ208" s="197"/>
      <c r="GK208" s="197"/>
      <c r="GL208" s="197"/>
      <c r="GM208" s="197"/>
      <c r="GN208" s="197"/>
      <c r="GO208" s="197"/>
      <c r="GP208" s="197"/>
      <c r="GQ208" s="197"/>
      <c r="GR208" s="197"/>
      <c r="GS208" s="197"/>
      <c r="GT208" s="197"/>
      <c r="GU208" s="197"/>
      <c r="GV208" s="197"/>
      <c r="GW208" s="197"/>
      <c r="GX208" s="197"/>
      <c r="GY208" s="197"/>
      <c r="GZ208" s="197"/>
      <c r="HA208" s="197"/>
      <c r="HB208" s="197"/>
      <c r="HC208" s="197"/>
      <c r="HD208" s="197"/>
      <c r="HE208" s="197"/>
      <c r="HF208" s="197"/>
      <c r="HG208" s="197"/>
      <c r="HH208" s="197"/>
      <c r="HI208" s="197"/>
      <c r="HJ208" s="197"/>
      <c r="HK208" s="197"/>
      <c r="HL208" s="197"/>
      <c r="HM208" s="197"/>
      <c r="HN208" s="197"/>
      <c r="HO208" s="197"/>
      <c r="HP208" s="197"/>
      <c r="HQ208" s="197"/>
      <c r="HR208" s="197"/>
      <c r="HS208" s="197"/>
      <c r="HT208" s="197"/>
      <c r="HU208" s="197"/>
      <c r="HV208" s="197"/>
      <c r="HW208" s="197"/>
      <c r="HX208" s="197"/>
      <c r="HY208" s="197"/>
      <c r="HZ208" s="197"/>
      <c r="IA208" s="197"/>
      <c r="IB208" s="197"/>
      <c r="IC208" s="197"/>
      <c r="ID208" s="197"/>
      <c r="IE208" s="197"/>
      <c r="IF208" s="197"/>
      <c r="IG208" s="197"/>
      <c r="IH208" s="197"/>
      <c r="II208" s="197"/>
      <c r="IJ208" s="197"/>
      <c r="IK208" s="197"/>
      <c r="IL208" s="197"/>
      <c r="IM208" s="197"/>
      <c r="IN208" s="197"/>
      <c r="IO208" s="197"/>
      <c r="IP208" s="197"/>
      <c r="IQ208" s="197"/>
      <c r="IR208" s="197"/>
      <c r="IS208" s="197"/>
      <c r="IT208" s="197"/>
      <c r="IU208" s="197"/>
      <c r="IV208" s="197"/>
      <c r="IW208" s="197"/>
    </row>
  </sheetData>
  <mergeCells count="20">
    <mergeCell ref="AL1:AN1"/>
    <mergeCell ref="AO1:AQ1"/>
    <mergeCell ref="BJ1:BL1"/>
    <mergeCell ref="BM1:BO1"/>
    <mergeCell ref="AR1:AT1"/>
    <mergeCell ref="AU1:AW1"/>
    <mergeCell ref="AX1:AZ1"/>
    <mergeCell ref="BA1:BC1"/>
    <mergeCell ref="BD1:BF1"/>
    <mergeCell ref="BG1:BI1"/>
    <mergeCell ref="D1:G1"/>
    <mergeCell ref="J1:M1"/>
    <mergeCell ref="N1:P1"/>
    <mergeCell ref="Q1:S1"/>
    <mergeCell ref="T1:V1"/>
    <mergeCell ref="W1:Y1"/>
    <mergeCell ref="Z1:AB1"/>
    <mergeCell ref="AC1:AE1"/>
    <mergeCell ref="AF1:AH1"/>
    <mergeCell ref="AI1:AK1"/>
  </mergeCell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C44A9-FD5B-4763-94ED-161AAB5D3A80}">
  <dimension ref="A1:P819"/>
  <sheetViews>
    <sheetView topLeftCell="A148" workbookViewId="0">
      <selection activeCell="D2" sqref="D2:D166"/>
    </sheetView>
  </sheetViews>
  <sheetFormatPr defaultRowHeight="13.2"/>
  <cols>
    <col min="2" max="2" width="17.21875" bestFit="1" customWidth="1"/>
    <col min="3" max="3" width="17.33203125" customWidth="1"/>
  </cols>
  <sheetData>
    <row r="1" spans="1:16" ht="13.8" thickBot="1">
      <c r="A1" t="s">
        <v>2141</v>
      </c>
      <c r="B1" s="1861" t="s">
        <v>2361</v>
      </c>
      <c r="C1" s="1862" t="s">
        <v>2260</v>
      </c>
      <c r="D1" s="1862" t="s">
        <v>268</v>
      </c>
      <c r="E1" s="1862" t="s">
        <v>1092</v>
      </c>
      <c r="F1" s="1862" t="s">
        <v>267</v>
      </c>
      <c r="G1" s="1862" t="s">
        <v>2143</v>
      </c>
      <c r="H1" s="1862" t="s">
        <v>2362</v>
      </c>
      <c r="I1" s="1862" t="s">
        <v>266</v>
      </c>
      <c r="J1" s="1862" t="s">
        <v>2145</v>
      </c>
      <c r="K1" s="1863" t="s">
        <v>265</v>
      </c>
    </row>
    <row r="2" spans="1:16" ht="27" thickBot="1">
      <c r="A2">
        <v>1</v>
      </c>
      <c r="B2" s="1807" t="s">
        <v>2248</v>
      </c>
      <c r="C2" s="1807" t="s">
        <v>2363</v>
      </c>
      <c r="D2" s="1859">
        <v>82</v>
      </c>
      <c r="E2" s="1859">
        <v>65</v>
      </c>
      <c r="F2" s="1859">
        <v>70</v>
      </c>
      <c r="G2" s="1859">
        <v>7</v>
      </c>
      <c r="H2" s="1859">
        <v>0</v>
      </c>
      <c r="I2" s="1859">
        <v>30</v>
      </c>
      <c r="J2" s="1859">
        <v>0.86499999999999999</v>
      </c>
      <c r="K2" s="1864">
        <v>0.85399999999999998</v>
      </c>
      <c r="P2" s="1778" t="s">
        <v>259</v>
      </c>
    </row>
    <row r="3" spans="1:16" ht="27" thickBot="1">
      <c r="A3">
        <v>1</v>
      </c>
      <c r="B3" s="1807" t="s">
        <v>2222</v>
      </c>
      <c r="C3" s="1807" t="s">
        <v>2369</v>
      </c>
      <c r="D3" s="1860">
        <v>89</v>
      </c>
      <c r="E3" s="1860">
        <v>59</v>
      </c>
      <c r="F3" s="1860">
        <v>65</v>
      </c>
      <c r="G3" s="1860">
        <v>6</v>
      </c>
      <c r="H3" s="1860">
        <v>0</v>
      </c>
      <c r="I3" s="1860">
        <v>27</v>
      </c>
      <c r="J3" s="1860">
        <v>0.747</v>
      </c>
      <c r="K3" s="1865">
        <v>0.73</v>
      </c>
      <c r="P3" s="1780" t="s">
        <v>143</v>
      </c>
    </row>
    <row r="4" spans="1:16" ht="27" thickBot="1">
      <c r="A4">
        <v>1</v>
      </c>
      <c r="B4" s="1807" t="s">
        <v>2292</v>
      </c>
      <c r="C4" s="1807" t="s">
        <v>2365</v>
      </c>
      <c r="D4" s="1859">
        <v>83</v>
      </c>
      <c r="E4" s="1859">
        <v>55</v>
      </c>
      <c r="F4" s="1859">
        <v>65</v>
      </c>
      <c r="G4" s="1859">
        <v>6</v>
      </c>
      <c r="H4" s="1859">
        <v>3</v>
      </c>
      <c r="I4" s="1859">
        <v>21</v>
      </c>
      <c r="J4" s="1859">
        <v>0.79800000000000004</v>
      </c>
      <c r="K4" s="1864">
        <v>0.78300000000000003</v>
      </c>
      <c r="P4" s="1780" t="s">
        <v>261</v>
      </c>
    </row>
    <row r="5" spans="1:16" ht="27" thickBot="1">
      <c r="A5">
        <v>2</v>
      </c>
      <c r="B5" s="1807" t="s">
        <v>2245</v>
      </c>
      <c r="C5" s="1807" t="s">
        <v>2370</v>
      </c>
      <c r="D5" s="1860">
        <v>78</v>
      </c>
      <c r="E5" s="1860">
        <v>47</v>
      </c>
      <c r="F5" s="1860">
        <v>56</v>
      </c>
      <c r="G5" s="1860">
        <v>4</v>
      </c>
      <c r="H5" s="1860">
        <v>3</v>
      </c>
      <c r="I5" s="1860">
        <v>21</v>
      </c>
      <c r="J5" s="1860">
        <v>0.73199999999999998</v>
      </c>
      <c r="K5" s="1865">
        <v>0.71799999999999997</v>
      </c>
      <c r="P5" s="1778" t="s">
        <v>163</v>
      </c>
    </row>
    <row r="6" spans="1:16" ht="13.8" thickBot="1">
      <c r="A6">
        <v>2</v>
      </c>
      <c r="B6" s="1807" t="s">
        <v>2330</v>
      </c>
      <c r="C6" s="1807" t="s">
        <v>2369</v>
      </c>
      <c r="D6" s="1860">
        <v>87</v>
      </c>
      <c r="E6" s="1860">
        <v>48</v>
      </c>
      <c r="F6" s="1860">
        <v>58</v>
      </c>
      <c r="G6" s="1860">
        <v>3</v>
      </c>
      <c r="H6" s="1860">
        <v>1</v>
      </c>
      <c r="I6" s="1860">
        <v>19</v>
      </c>
      <c r="J6" s="1860">
        <v>0.67800000000000005</v>
      </c>
      <c r="K6" s="1865">
        <v>0.66700000000000004</v>
      </c>
      <c r="P6" s="1779" t="s">
        <v>1122</v>
      </c>
    </row>
    <row r="7" spans="1:16" ht="13.8" thickBot="1">
      <c r="A7">
        <v>1</v>
      </c>
      <c r="B7" s="1807" t="s">
        <v>2223</v>
      </c>
      <c r="C7" s="1807" t="s">
        <v>2366</v>
      </c>
      <c r="D7" s="1859">
        <v>97</v>
      </c>
      <c r="E7" s="1859">
        <v>56</v>
      </c>
      <c r="F7" s="1859">
        <v>69</v>
      </c>
      <c r="G7" s="1859">
        <v>2</v>
      </c>
      <c r="H7" s="1859">
        <v>3</v>
      </c>
      <c r="I7" s="1859">
        <v>18</v>
      </c>
      <c r="J7" s="1859">
        <v>0.71699999999999997</v>
      </c>
      <c r="K7" s="1864">
        <v>0.71099999999999997</v>
      </c>
      <c r="P7" s="1779" t="s">
        <v>2222</v>
      </c>
    </row>
    <row r="8" spans="1:16" ht="27" thickBot="1">
      <c r="A8">
        <v>7</v>
      </c>
      <c r="B8" s="1807" t="s">
        <v>2237</v>
      </c>
      <c r="C8" s="1807" t="s">
        <v>2366</v>
      </c>
      <c r="D8" s="1859">
        <v>93</v>
      </c>
      <c r="E8" s="1859">
        <v>45</v>
      </c>
      <c r="F8" s="1859">
        <v>57</v>
      </c>
      <c r="G8" s="1859">
        <v>4</v>
      </c>
      <c r="H8" s="1859">
        <v>1</v>
      </c>
      <c r="I8" s="1859">
        <v>15</v>
      </c>
      <c r="J8" s="1859">
        <v>0.629</v>
      </c>
      <c r="K8" s="1864">
        <v>0.61299999999999999</v>
      </c>
      <c r="P8" s="1778" t="s">
        <v>254</v>
      </c>
    </row>
    <row r="9" spans="1:16" ht="27" thickBot="1">
      <c r="A9">
        <v>1</v>
      </c>
      <c r="B9" s="1807" t="s">
        <v>163</v>
      </c>
      <c r="C9" s="1807" t="s">
        <v>2376</v>
      </c>
      <c r="D9" s="1859">
        <v>65</v>
      </c>
      <c r="E9" s="1859">
        <v>33</v>
      </c>
      <c r="F9" s="1859">
        <v>38</v>
      </c>
      <c r="G9" s="1859">
        <v>3</v>
      </c>
      <c r="H9" s="1859">
        <v>2</v>
      </c>
      <c r="I9" s="1859">
        <v>14</v>
      </c>
      <c r="J9" s="1859">
        <v>0.60299999999999998</v>
      </c>
      <c r="K9" s="1864">
        <v>0.58499999999999996</v>
      </c>
      <c r="P9" s="1778" t="s">
        <v>244</v>
      </c>
    </row>
    <row r="10" spans="1:16" ht="27" thickBot="1">
      <c r="A10">
        <v>2</v>
      </c>
      <c r="B10" s="1807" t="s">
        <v>2201</v>
      </c>
      <c r="C10" s="1807" t="s">
        <v>2376</v>
      </c>
      <c r="D10" s="1859">
        <v>73</v>
      </c>
      <c r="E10" s="1859">
        <v>37</v>
      </c>
      <c r="F10" s="1859">
        <v>42</v>
      </c>
      <c r="G10" s="1859">
        <v>7</v>
      </c>
      <c r="H10" s="1859">
        <v>0</v>
      </c>
      <c r="I10" s="1859">
        <v>13</v>
      </c>
      <c r="J10" s="1859">
        <v>0.61299999999999999</v>
      </c>
      <c r="K10" s="1864">
        <v>0.57499999999999996</v>
      </c>
      <c r="P10" s="1778" t="s">
        <v>1262</v>
      </c>
    </row>
    <row r="11" spans="1:16" ht="27" thickBot="1">
      <c r="A11">
        <v>1</v>
      </c>
      <c r="B11" s="1807" t="s">
        <v>244</v>
      </c>
      <c r="C11" s="1807" t="s">
        <v>2368</v>
      </c>
      <c r="D11" s="1859">
        <v>69</v>
      </c>
      <c r="E11" s="1859">
        <v>53</v>
      </c>
      <c r="F11" s="1859">
        <v>51</v>
      </c>
      <c r="G11" s="1859">
        <v>13</v>
      </c>
      <c r="H11" s="1859">
        <v>0</v>
      </c>
      <c r="I11" s="1859">
        <v>12</v>
      </c>
      <c r="J11" s="1859">
        <v>0.78</v>
      </c>
      <c r="K11" s="1864">
        <v>0.73899999999999999</v>
      </c>
      <c r="P11" s="1778" t="s">
        <v>1832</v>
      </c>
    </row>
    <row r="12" spans="1:16" ht="27" thickBot="1">
      <c r="A12">
        <v>1</v>
      </c>
      <c r="B12" s="1807" t="s">
        <v>2381</v>
      </c>
      <c r="C12" s="1807" t="s">
        <v>2375</v>
      </c>
      <c r="D12" s="1859">
        <v>72</v>
      </c>
      <c r="E12" s="1859">
        <v>37</v>
      </c>
      <c r="F12" s="1859">
        <v>42</v>
      </c>
      <c r="G12" s="1859">
        <v>6</v>
      </c>
      <c r="H12" s="1859">
        <v>3</v>
      </c>
      <c r="I12" s="1859">
        <v>12</v>
      </c>
      <c r="J12" s="1859">
        <v>0.61499999999999999</v>
      </c>
      <c r="K12" s="1864">
        <v>0.58299999999999996</v>
      </c>
      <c r="P12" s="1778" t="s">
        <v>1180</v>
      </c>
    </row>
    <row r="13" spans="1:16" ht="13.8" thickBot="1">
      <c r="A13">
        <v>2</v>
      </c>
      <c r="B13" s="1807" t="s">
        <v>2285</v>
      </c>
      <c r="C13" s="1807" t="s">
        <v>2367</v>
      </c>
      <c r="D13" s="1860">
        <v>84</v>
      </c>
      <c r="E13" s="1860">
        <v>44</v>
      </c>
      <c r="F13" s="1860">
        <v>49</v>
      </c>
      <c r="G13" s="1860">
        <v>4</v>
      </c>
      <c r="H13" s="1860">
        <v>5</v>
      </c>
      <c r="I13" s="1860">
        <v>12</v>
      </c>
      <c r="J13" s="1860">
        <v>0.60199999999999998</v>
      </c>
      <c r="K13" s="1865">
        <v>0.58299999999999996</v>
      </c>
      <c r="P13" s="1779" t="s">
        <v>2223</v>
      </c>
    </row>
    <row r="14" spans="1:16" ht="27" thickBot="1">
      <c r="A14">
        <v>1</v>
      </c>
      <c r="B14" s="1807" t="s">
        <v>2307</v>
      </c>
      <c r="C14" s="1807" t="s">
        <v>2364</v>
      </c>
      <c r="D14" s="1860">
        <v>87</v>
      </c>
      <c r="E14" s="1860">
        <v>63</v>
      </c>
      <c r="F14" s="1860">
        <v>74</v>
      </c>
      <c r="G14" s="1860">
        <v>2</v>
      </c>
      <c r="H14" s="1860">
        <v>0</v>
      </c>
      <c r="I14" s="1860">
        <v>10</v>
      </c>
      <c r="J14" s="1860">
        <v>0.85399999999999998</v>
      </c>
      <c r="K14" s="1865">
        <v>0.85099999999999998</v>
      </c>
      <c r="P14" s="1780" t="s">
        <v>1269</v>
      </c>
    </row>
    <row r="15" spans="1:16" ht="27" thickBot="1">
      <c r="A15">
        <v>3</v>
      </c>
      <c r="B15" s="1807" t="s">
        <v>241</v>
      </c>
      <c r="C15" s="1807" t="s">
        <v>2363</v>
      </c>
      <c r="D15" s="1859">
        <v>56</v>
      </c>
      <c r="E15" s="1859">
        <v>23</v>
      </c>
      <c r="F15" s="1859">
        <v>30</v>
      </c>
      <c r="G15" s="1859">
        <v>2</v>
      </c>
      <c r="H15" s="1859">
        <v>2</v>
      </c>
      <c r="I15" s="1859">
        <v>10</v>
      </c>
      <c r="J15" s="1859">
        <v>0.55200000000000005</v>
      </c>
      <c r="K15" s="1864">
        <v>0.53600000000000003</v>
      </c>
      <c r="P15" s="1778" t="s">
        <v>9</v>
      </c>
    </row>
    <row r="16" spans="1:16" ht="27" thickBot="1">
      <c r="A16">
        <v>2</v>
      </c>
      <c r="B16" s="1807" t="s">
        <v>2263</v>
      </c>
      <c r="C16" s="1807" t="s">
        <v>2366</v>
      </c>
      <c r="D16" s="1859">
        <v>90</v>
      </c>
      <c r="E16" s="1859">
        <v>48</v>
      </c>
      <c r="F16" s="1859">
        <v>67</v>
      </c>
      <c r="G16" s="1859">
        <v>4</v>
      </c>
      <c r="H16" s="1859">
        <v>4</v>
      </c>
      <c r="I16" s="1859">
        <v>9</v>
      </c>
      <c r="J16" s="1859">
        <v>0.755</v>
      </c>
      <c r="K16" s="1864">
        <v>0.74399999999999999</v>
      </c>
      <c r="P16" s="1780" t="s">
        <v>71</v>
      </c>
    </row>
    <row r="17" spans="1:16" ht="13.8" thickBot="1">
      <c r="A17">
        <v>6</v>
      </c>
      <c r="B17" s="1807" t="s">
        <v>2182</v>
      </c>
      <c r="C17" s="1807" t="s">
        <v>2373</v>
      </c>
      <c r="D17" s="1859">
        <v>78</v>
      </c>
      <c r="E17" s="1859">
        <v>31</v>
      </c>
      <c r="F17" s="1859">
        <v>52</v>
      </c>
      <c r="G17" s="1859">
        <v>0</v>
      </c>
      <c r="H17" s="1859">
        <v>3</v>
      </c>
      <c r="I17" s="1859">
        <v>9</v>
      </c>
      <c r="J17" s="1859">
        <v>0.66700000000000004</v>
      </c>
      <c r="K17" s="1864">
        <v>0.66700000000000004</v>
      </c>
      <c r="P17" s="1779" t="s">
        <v>2248</v>
      </c>
    </row>
    <row r="18" spans="1:16" ht="27" thickBot="1">
      <c r="A18" t="s">
        <v>1334</v>
      </c>
      <c r="B18" s="1807" t="s">
        <v>2387</v>
      </c>
      <c r="C18" s="1807" t="s">
        <v>2388</v>
      </c>
      <c r="D18" s="1860">
        <v>48</v>
      </c>
      <c r="E18" s="1860">
        <v>24</v>
      </c>
      <c r="F18" s="1860">
        <v>37</v>
      </c>
      <c r="G18" s="1860">
        <v>1</v>
      </c>
      <c r="H18" s="1860">
        <v>0</v>
      </c>
      <c r="I18" s="1860">
        <v>9</v>
      </c>
      <c r="J18" s="1860">
        <v>0.77600000000000002</v>
      </c>
      <c r="K18" s="1865">
        <v>0.77100000000000002</v>
      </c>
      <c r="P18" s="1778" t="s">
        <v>241</v>
      </c>
    </row>
    <row r="19" spans="1:16" ht="27" thickBot="1">
      <c r="A19">
        <v>1</v>
      </c>
      <c r="B19" s="1807" t="s">
        <v>2227</v>
      </c>
      <c r="C19" s="1807" t="s">
        <v>2370</v>
      </c>
      <c r="D19" s="1859">
        <v>76</v>
      </c>
      <c r="E19" s="1859">
        <v>41</v>
      </c>
      <c r="F19" s="1859">
        <v>50</v>
      </c>
      <c r="G19" s="1859">
        <v>3</v>
      </c>
      <c r="H19" s="1859">
        <v>1</v>
      </c>
      <c r="I19" s="1859">
        <v>8</v>
      </c>
      <c r="J19" s="1859">
        <v>0.67100000000000004</v>
      </c>
      <c r="K19" s="1864">
        <v>0.65800000000000003</v>
      </c>
      <c r="P19" s="1778" t="s">
        <v>1210</v>
      </c>
    </row>
    <row r="20" spans="1:16" ht="27" thickBot="1">
      <c r="A20">
        <v>1</v>
      </c>
      <c r="B20" s="1807" t="s">
        <v>2282</v>
      </c>
      <c r="C20" s="1807" t="s">
        <v>2367</v>
      </c>
      <c r="D20" s="1860">
        <v>46</v>
      </c>
      <c r="E20" s="1860">
        <v>30</v>
      </c>
      <c r="F20" s="1860">
        <v>34</v>
      </c>
      <c r="G20" s="1860">
        <v>4</v>
      </c>
      <c r="H20" s="1860">
        <v>2</v>
      </c>
      <c r="I20" s="1860">
        <v>7</v>
      </c>
      <c r="J20" s="1860">
        <v>0.76</v>
      </c>
      <c r="K20" s="1865">
        <v>0.73899999999999999</v>
      </c>
      <c r="P20" s="1778" t="s">
        <v>1221</v>
      </c>
    </row>
    <row r="21" spans="1:16" ht="27" thickBot="1">
      <c r="A21">
        <v>3</v>
      </c>
      <c r="B21" s="1807" t="s">
        <v>2208</v>
      </c>
      <c r="C21" s="1807" t="s">
        <v>2376</v>
      </c>
      <c r="D21" s="1860">
        <v>69</v>
      </c>
      <c r="E21" s="1860">
        <v>32</v>
      </c>
      <c r="F21" s="1860">
        <v>40</v>
      </c>
      <c r="G21" s="1860">
        <v>6</v>
      </c>
      <c r="H21" s="1860">
        <v>3</v>
      </c>
      <c r="I21" s="1860">
        <v>7</v>
      </c>
      <c r="J21" s="1860">
        <v>0.61299999999999999</v>
      </c>
      <c r="K21" s="1865">
        <v>0.57999999999999996</v>
      </c>
      <c r="P21" s="1778" t="s">
        <v>237</v>
      </c>
    </row>
    <row r="22" spans="1:16" ht="27" thickBot="1">
      <c r="A22">
        <v>6</v>
      </c>
      <c r="B22" s="1807" t="s">
        <v>2116</v>
      </c>
      <c r="C22" s="1807" t="s">
        <v>2367</v>
      </c>
      <c r="D22" s="1859">
        <v>89</v>
      </c>
      <c r="E22" s="1859">
        <v>31</v>
      </c>
      <c r="F22" s="1859">
        <v>54</v>
      </c>
      <c r="G22" s="1859">
        <v>2</v>
      </c>
      <c r="H22" s="1859">
        <v>2</v>
      </c>
      <c r="I22" s="1859">
        <v>7</v>
      </c>
      <c r="J22" s="1859">
        <v>0.61499999999999999</v>
      </c>
      <c r="K22" s="1864">
        <v>0.60699999999999998</v>
      </c>
      <c r="P22" s="1778" t="s">
        <v>138</v>
      </c>
    </row>
    <row r="23" spans="1:16" ht="13.8" thickBot="1">
      <c r="A23">
        <v>4</v>
      </c>
      <c r="B23" s="1807" t="s">
        <v>2199</v>
      </c>
      <c r="C23" s="1807" t="s">
        <v>2369</v>
      </c>
      <c r="D23" s="1859">
        <v>76</v>
      </c>
      <c r="E23" s="1859">
        <v>35</v>
      </c>
      <c r="F23" s="1859">
        <v>48</v>
      </c>
      <c r="G23" s="1859">
        <v>4</v>
      </c>
      <c r="H23" s="1859">
        <v>3</v>
      </c>
      <c r="I23" s="1859">
        <v>6</v>
      </c>
      <c r="J23" s="1859">
        <v>0.65</v>
      </c>
      <c r="K23" s="1864">
        <v>0.63200000000000001</v>
      </c>
      <c r="P23" s="1779" t="s">
        <v>1121</v>
      </c>
    </row>
    <row r="24" spans="1:16" ht="13.8" thickBot="1">
      <c r="A24">
        <v>4</v>
      </c>
      <c r="B24" s="1807" t="s">
        <v>2347</v>
      </c>
      <c r="C24" s="1807" t="s">
        <v>2370</v>
      </c>
      <c r="D24" s="1859">
        <v>80</v>
      </c>
      <c r="E24" s="1859">
        <v>32</v>
      </c>
      <c r="F24" s="1859">
        <v>41</v>
      </c>
      <c r="G24" s="1859">
        <v>4</v>
      </c>
      <c r="H24" s="1859">
        <v>0</v>
      </c>
      <c r="I24" s="1859">
        <v>6</v>
      </c>
      <c r="J24" s="1859">
        <v>0.53600000000000003</v>
      </c>
      <c r="K24" s="1864">
        <v>0.51300000000000001</v>
      </c>
      <c r="P24" s="1778" t="s">
        <v>1289</v>
      </c>
    </row>
    <row r="25" spans="1:16" ht="27" thickBot="1">
      <c r="A25">
        <v>7</v>
      </c>
      <c r="B25" s="1807" t="s">
        <v>1126</v>
      </c>
      <c r="C25" s="1807" t="s">
        <v>2364</v>
      </c>
      <c r="D25" s="1859">
        <v>83</v>
      </c>
      <c r="E25" s="1859">
        <v>27</v>
      </c>
      <c r="F25" s="1859">
        <v>50</v>
      </c>
      <c r="G25" s="1859">
        <v>9</v>
      </c>
      <c r="H25" s="1859">
        <v>1</v>
      </c>
      <c r="I25" s="1859">
        <v>6</v>
      </c>
      <c r="J25" s="1859">
        <v>0.64100000000000001</v>
      </c>
      <c r="K25" s="1864">
        <v>0.60199999999999998</v>
      </c>
      <c r="P25" s="1780" t="s">
        <v>1123</v>
      </c>
    </row>
    <row r="26" spans="1:16" ht="27" thickBot="1">
      <c r="A26">
        <v>2</v>
      </c>
      <c r="B26" s="1807" t="s">
        <v>2191</v>
      </c>
      <c r="C26" s="1807" t="s">
        <v>2373</v>
      </c>
      <c r="D26" s="1859">
        <v>79</v>
      </c>
      <c r="E26" s="1859">
        <v>40</v>
      </c>
      <c r="F26" s="1859">
        <v>51</v>
      </c>
      <c r="G26" s="1859">
        <v>3</v>
      </c>
      <c r="H26" s="1859">
        <v>1</v>
      </c>
      <c r="I26" s="1859">
        <v>5</v>
      </c>
      <c r="J26" s="1859">
        <v>0.65900000000000003</v>
      </c>
      <c r="K26" s="1864">
        <v>0.64600000000000002</v>
      </c>
      <c r="P26" s="1778" t="s">
        <v>2007</v>
      </c>
    </row>
    <row r="27" spans="1:16" ht="27" thickBot="1">
      <c r="A27">
        <v>2</v>
      </c>
      <c r="B27" s="1807" t="s">
        <v>2345</v>
      </c>
      <c r="C27" s="1807" t="s">
        <v>2368</v>
      </c>
      <c r="D27" s="1860">
        <v>79</v>
      </c>
      <c r="E27" s="1860">
        <v>33</v>
      </c>
      <c r="F27" s="1860">
        <v>48</v>
      </c>
      <c r="G27" s="1860">
        <v>3</v>
      </c>
      <c r="H27" s="1860">
        <v>1</v>
      </c>
      <c r="I27" s="1860">
        <v>5</v>
      </c>
      <c r="J27" s="1860">
        <v>0.622</v>
      </c>
      <c r="K27" s="1865">
        <v>0.60799999999999998</v>
      </c>
      <c r="P27" s="1778" t="s">
        <v>51</v>
      </c>
    </row>
    <row r="28" spans="1:16" ht="27" thickBot="1">
      <c r="A28">
        <v>3</v>
      </c>
      <c r="B28" s="1807" t="s">
        <v>2323</v>
      </c>
      <c r="C28" s="1807" t="s">
        <v>2367</v>
      </c>
      <c r="D28" s="1860">
        <v>87</v>
      </c>
      <c r="E28" s="1860">
        <v>42</v>
      </c>
      <c r="F28" s="1860">
        <v>56</v>
      </c>
      <c r="G28" s="1860">
        <v>2</v>
      </c>
      <c r="H28" s="1860">
        <v>3</v>
      </c>
      <c r="I28" s="1860">
        <v>5</v>
      </c>
      <c r="J28" s="1860">
        <v>0.65200000000000002</v>
      </c>
      <c r="K28" s="1865">
        <v>0.64400000000000002</v>
      </c>
      <c r="P28" s="1778" t="s">
        <v>1317</v>
      </c>
    </row>
    <row r="29" spans="1:16" ht="27" thickBot="1">
      <c r="A29">
        <v>5</v>
      </c>
      <c r="B29" s="1807" t="s">
        <v>221</v>
      </c>
      <c r="C29" s="1807" t="s">
        <v>2363</v>
      </c>
      <c r="D29" s="1860">
        <v>72</v>
      </c>
      <c r="E29" s="1860">
        <v>26</v>
      </c>
      <c r="F29" s="1860">
        <v>43</v>
      </c>
      <c r="G29" s="1860">
        <v>5</v>
      </c>
      <c r="H29" s="1860">
        <v>5</v>
      </c>
      <c r="I29" s="1860">
        <v>5</v>
      </c>
      <c r="J29" s="1860">
        <v>0.623</v>
      </c>
      <c r="K29" s="1865">
        <v>0.59699999999999998</v>
      </c>
      <c r="P29" s="1780" t="s">
        <v>1276</v>
      </c>
    </row>
    <row r="30" spans="1:16" ht="13.8" thickBot="1">
      <c r="A30" t="s">
        <v>1334</v>
      </c>
      <c r="B30" s="1807" t="s">
        <v>2377</v>
      </c>
      <c r="C30" s="1807" t="s">
        <v>2373</v>
      </c>
      <c r="D30" s="1860">
        <v>57</v>
      </c>
      <c r="E30" s="1860">
        <v>28</v>
      </c>
      <c r="F30" s="1860">
        <v>37</v>
      </c>
      <c r="G30" s="1860">
        <v>2</v>
      </c>
      <c r="H30" s="1860">
        <v>2</v>
      </c>
      <c r="I30" s="1860">
        <v>5</v>
      </c>
      <c r="J30" s="1860">
        <v>0.66100000000000003</v>
      </c>
      <c r="K30" s="1865">
        <v>0.64900000000000002</v>
      </c>
      <c r="P30" s="1779" t="s">
        <v>2245</v>
      </c>
    </row>
    <row r="31" spans="1:16" ht="40.200000000000003" thickBot="1">
      <c r="A31">
        <v>3</v>
      </c>
      <c r="B31" s="1807" t="s">
        <v>1681</v>
      </c>
      <c r="C31" s="1807" t="s">
        <v>2365</v>
      </c>
      <c r="D31" s="1860">
        <v>68</v>
      </c>
      <c r="E31" s="1860">
        <v>21</v>
      </c>
      <c r="F31" s="1860">
        <v>39</v>
      </c>
      <c r="G31" s="1860">
        <v>2</v>
      </c>
      <c r="H31" s="1860">
        <v>5</v>
      </c>
      <c r="I31" s="1860">
        <v>4</v>
      </c>
      <c r="J31" s="1860">
        <v>0.58599999999999997</v>
      </c>
      <c r="K31" s="1865">
        <v>0.57399999999999995</v>
      </c>
      <c r="P31" s="1778" t="s">
        <v>1218</v>
      </c>
    </row>
    <row r="32" spans="1:16" ht="27" thickBot="1">
      <c r="A32">
        <v>2</v>
      </c>
      <c r="B32" s="1807" t="s">
        <v>2261</v>
      </c>
      <c r="C32" s="1807" t="s">
        <v>2363</v>
      </c>
      <c r="D32" s="1860">
        <v>83</v>
      </c>
      <c r="E32" s="1860">
        <v>42</v>
      </c>
      <c r="F32" s="1860">
        <v>46</v>
      </c>
      <c r="G32" s="1860">
        <v>6</v>
      </c>
      <c r="H32" s="1860">
        <v>2</v>
      </c>
      <c r="I32" s="1860">
        <v>3</v>
      </c>
      <c r="J32" s="1860">
        <v>0.58399999999999996</v>
      </c>
      <c r="K32" s="1865">
        <v>0.55400000000000005</v>
      </c>
      <c r="P32" s="1778" t="s">
        <v>1200</v>
      </c>
    </row>
    <row r="33" spans="1:16" ht="27" thickBot="1">
      <c r="A33">
        <v>2</v>
      </c>
      <c r="B33" s="1807" t="s">
        <v>2346</v>
      </c>
      <c r="C33" s="1807" t="s">
        <v>2372</v>
      </c>
      <c r="D33" s="1859">
        <v>70</v>
      </c>
      <c r="E33" s="1859">
        <v>22</v>
      </c>
      <c r="F33" s="1859">
        <v>37</v>
      </c>
      <c r="G33" s="1859">
        <v>2</v>
      </c>
      <c r="H33" s="1859">
        <v>2</v>
      </c>
      <c r="I33" s="1859">
        <v>3</v>
      </c>
      <c r="J33" s="1859">
        <v>0.54200000000000004</v>
      </c>
      <c r="K33" s="1864">
        <v>0.52900000000000003</v>
      </c>
      <c r="P33" s="1778" t="s">
        <v>161</v>
      </c>
    </row>
    <row r="34" spans="1:16" ht="27" thickBot="1">
      <c r="A34">
        <v>3</v>
      </c>
      <c r="B34" s="1807" t="s">
        <v>2266</v>
      </c>
      <c r="C34" s="1807" t="s">
        <v>2368</v>
      </c>
      <c r="D34" s="1859">
        <v>43</v>
      </c>
      <c r="E34" s="1859">
        <v>21</v>
      </c>
      <c r="F34" s="1859">
        <v>31</v>
      </c>
      <c r="G34" s="1859">
        <v>0</v>
      </c>
      <c r="H34" s="1859">
        <v>5</v>
      </c>
      <c r="I34" s="1859">
        <v>3</v>
      </c>
      <c r="J34" s="1859">
        <v>0.72099999999999997</v>
      </c>
      <c r="K34" s="1864">
        <v>0.72099999999999997</v>
      </c>
      <c r="P34" s="1778" t="s">
        <v>1311</v>
      </c>
    </row>
    <row r="35" spans="1:16" ht="27" thickBot="1">
      <c r="A35">
        <v>3</v>
      </c>
      <c r="B35" s="1807" t="s">
        <v>2267</v>
      </c>
      <c r="C35" s="1807" t="s">
        <v>2373</v>
      </c>
      <c r="D35" s="1859">
        <v>73</v>
      </c>
      <c r="E35" s="1859">
        <v>44</v>
      </c>
      <c r="F35" s="1859">
        <v>45</v>
      </c>
      <c r="G35" s="1859">
        <v>11</v>
      </c>
      <c r="H35" s="1859">
        <v>0</v>
      </c>
      <c r="I35" s="1859">
        <v>3</v>
      </c>
      <c r="J35" s="1859">
        <v>0.66700000000000004</v>
      </c>
      <c r="K35" s="1864">
        <v>0.61599999999999999</v>
      </c>
      <c r="P35" s="1778" t="s">
        <v>173</v>
      </c>
    </row>
    <row r="36" spans="1:16" ht="27" thickBot="1">
      <c r="A36">
        <v>3</v>
      </c>
      <c r="B36" s="1807" t="s">
        <v>117</v>
      </c>
      <c r="C36" s="1807" t="s">
        <v>2375</v>
      </c>
      <c r="D36" s="1859">
        <v>63</v>
      </c>
      <c r="E36" s="1859">
        <v>20</v>
      </c>
      <c r="F36" s="1859">
        <v>34</v>
      </c>
      <c r="G36" s="1859">
        <v>2</v>
      </c>
      <c r="H36" s="1859">
        <v>4</v>
      </c>
      <c r="I36" s="1859">
        <v>3</v>
      </c>
      <c r="J36" s="1859">
        <v>0.55400000000000005</v>
      </c>
      <c r="K36" s="1864">
        <v>0.54</v>
      </c>
      <c r="P36" s="1778" t="s">
        <v>95</v>
      </c>
    </row>
    <row r="37" spans="1:16" ht="27" thickBot="1">
      <c r="A37">
        <v>3</v>
      </c>
      <c r="B37" s="1807" t="s">
        <v>2160</v>
      </c>
      <c r="C37" s="1807" t="s">
        <v>2372</v>
      </c>
      <c r="D37" s="1860">
        <v>69</v>
      </c>
      <c r="E37" s="1860">
        <v>29</v>
      </c>
      <c r="F37" s="1860">
        <v>37</v>
      </c>
      <c r="G37" s="1860">
        <v>8</v>
      </c>
      <c r="H37" s="1860">
        <v>2</v>
      </c>
      <c r="I37" s="1860">
        <v>3</v>
      </c>
      <c r="J37" s="1860">
        <v>0.58399999999999996</v>
      </c>
      <c r="K37" s="1865">
        <v>0.53600000000000003</v>
      </c>
      <c r="P37" s="1778" t="s">
        <v>1086</v>
      </c>
    </row>
    <row r="38" spans="1:16" ht="27" thickBot="1">
      <c r="A38">
        <v>4</v>
      </c>
      <c r="B38" s="1807" t="s">
        <v>2371</v>
      </c>
      <c r="C38" s="1807" t="s">
        <v>2364</v>
      </c>
      <c r="D38" s="1860">
        <v>51</v>
      </c>
      <c r="E38" s="1860">
        <v>28</v>
      </c>
      <c r="F38" s="1860">
        <v>36</v>
      </c>
      <c r="G38" s="1860">
        <v>4</v>
      </c>
      <c r="H38" s="1860">
        <v>1</v>
      </c>
      <c r="I38" s="1860">
        <v>3</v>
      </c>
      <c r="J38" s="1860">
        <v>0.72699999999999998</v>
      </c>
      <c r="K38" s="1865">
        <v>0.70599999999999996</v>
      </c>
      <c r="P38" s="1780" t="s">
        <v>28</v>
      </c>
    </row>
    <row r="39" spans="1:16" ht="27" thickBot="1">
      <c r="A39">
        <v>4</v>
      </c>
      <c r="B39" s="1807" t="s">
        <v>138</v>
      </c>
      <c r="C39" s="1807" t="s">
        <v>2365</v>
      </c>
      <c r="D39" s="1859">
        <v>62</v>
      </c>
      <c r="E39" s="1859">
        <v>19</v>
      </c>
      <c r="F39" s="1859">
        <v>36</v>
      </c>
      <c r="G39" s="1859">
        <v>3</v>
      </c>
      <c r="H39" s="1859">
        <v>1</v>
      </c>
      <c r="I39" s="1859">
        <v>3</v>
      </c>
      <c r="J39" s="1859">
        <v>0.6</v>
      </c>
      <c r="K39" s="1864">
        <v>0.58099999999999996</v>
      </c>
      <c r="P39" s="1778" t="s">
        <v>73</v>
      </c>
    </row>
    <row r="40" spans="1:16" ht="13.8" thickBot="1">
      <c r="A40">
        <v>5</v>
      </c>
      <c r="B40" s="1807" t="s">
        <v>2192</v>
      </c>
      <c r="C40" s="1807" t="s">
        <v>2367</v>
      </c>
      <c r="D40" s="1859">
        <v>82</v>
      </c>
      <c r="E40" s="1859">
        <v>26</v>
      </c>
      <c r="F40" s="1859">
        <v>47</v>
      </c>
      <c r="G40" s="1859">
        <v>3</v>
      </c>
      <c r="H40" s="1859">
        <v>2</v>
      </c>
      <c r="I40" s="1859">
        <v>3</v>
      </c>
      <c r="J40" s="1859">
        <v>0.58799999999999997</v>
      </c>
      <c r="K40" s="1864">
        <v>0.57299999999999995</v>
      </c>
      <c r="P40" s="1779" t="s">
        <v>98</v>
      </c>
    </row>
    <row r="41" spans="1:16" ht="27" thickBot="1">
      <c r="A41">
        <v>6</v>
      </c>
      <c r="B41" s="1807" t="s">
        <v>261</v>
      </c>
      <c r="C41" s="1807" t="s">
        <v>2369</v>
      </c>
      <c r="D41" s="1860">
        <v>87</v>
      </c>
      <c r="E41" s="1860">
        <v>46</v>
      </c>
      <c r="F41" s="1860">
        <v>56</v>
      </c>
      <c r="G41" s="1860">
        <v>8</v>
      </c>
      <c r="H41" s="1860">
        <v>1</v>
      </c>
      <c r="I41" s="1860">
        <v>3</v>
      </c>
      <c r="J41" s="1860">
        <v>0.67400000000000004</v>
      </c>
      <c r="K41" s="1865">
        <v>0.64400000000000002</v>
      </c>
      <c r="P41" s="1778" t="s">
        <v>1834</v>
      </c>
    </row>
    <row r="42" spans="1:16" ht="27" thickBot="1">
      <c r="A42">
        <v>1</v>
      </c>
      <c r="B42" s="1807" t="s">
        <v>95</v>
      </c>
      <c r="C42" s="1807" t="s">
        <v>2372</v>
      </c>
      <c r="D42" s="1860">
        <v>12</v>
      </c>
      <c r="E42" s="1860">
        <v>6</v>
      </c>
      <c r="F42" s="1860">
        <v>8</v>
      </c>
      <c r="G42" s="1860">
        <v>0</v>
      </c>
      <c r="H42" s="1860">
        <v>0</v>
      </c>
      <c r="I42" s="1860">
        <v>2</v>
      </c>
      <c r="J42" s="1860">
        <v>0.66700000000000004</v>
      </c>
      <c r="K42" s="1865">
        <v>0.66700000000000004</v>
      </c>
      <c r="P42" s="1778" t="s">
        <v>234</v>
      </c>
    </row>
    <row r="43" spans="1:16" ht="13.8" thickBot="1">
      <c r="A43">
        <v>2</v>
      </c>
      <c r="B43" s="1807" t="s">
        <v>1311</v>
      </c>
      <c r="C43" s="1807" t="s">
        <v>2365</v>
      </c>
      <c r="D43" s="1860">
        <v>81</v>
      </c>
      <c r="E43" s="1860">
        <v>46</v>
      </c>
      <c r="F43" s="1860">
        <v>54</v>
      </c>
      <c r="G43" s="1860">
        <v>4</v>
      </c>
      <c r="H43" s="1860">
        <v>1</v>
      </c>
      <c r="I43" s="1860">
        <v>2</v>
      </c>
      <c r="J43" s="1860">
        <v>0.68200000000000005</v>
      </c>
      <c r="K43" s="1865">
        <v>0.66700000000000004</v>
      </c>
      <c r="P43" s="1779" t="s">
        <v>2201</v>
      </c>
    </row>
    <row r="44" spans="1:16" ht="27" thickBot="1">
      <c r="A44">
        <v>2</v>
      </c>
      <c r="B44" s="1807" t="s">
        <v>1223</v>
      </c>
      <c r="C44" s="1807" t="s">
        <v>2364</v>
      </c>
      <c r="D44" s="1859">
        <v>82</v>
      </c>
      <c r="E44" s="1859">
        <v>37</v>
      </c>
      <c r="F44" s="1859">
        <v>49</v>
      </c>
      <c r="G44" s="1859">
        <v>3</v>
      </c>
      <c r="H44" s="1859">
        <v>7</v>
      </c>
      <c r="I44" s="1859">
        <v>2</v>
      </c>
      <c r="J44" s="1859">
        <v>0.61199999999999999</v>
      </c>
      <c r="K44" s="1864">
        <v>0.59799999999999998</v>
      </c>
      <c r="P44" s="1778" t="s">
        <v>203</v>
      </c>
    </row>
    <row r="45" spans="1:16" ht="27" thickBot="1">
      <c r="A45">
        <v>3</v>
      </c>
      <c r="B45" s="1807" t="s">
        <v>101</v>
      </c>
      <c r="C45" s="1807" t="s">
        <v>2366</v>
      </c>
      <c r="D45" s="1860">
        <v>93</v>
      </c>
      <c r="E45" s="1860">
        <v>31</v>
      </c>
      <c r="F45" s="1860">
        <v>51</v>
      </c>
      <c r="G45" s="1860">
        <v>3</v>
      </c>
      <c r="H45" s="1860">
        <v>3</v>
      </c>
      <c r="I45" s="1860">
        <v>2</v>
      </c>
      <c r="J45" s="1860">
        <v>0.56299999999999994</v>
      </c>
      <c r="K45" s="1865">
        <v>0.54800000000000004</v>
      </c>
      <c r="P45" s="1778" t="s">
        <v>117</v>
      </c>
    </row>
    <row r="46" spans="1:16" ht="27" thickBot="1">
      <c r="A46">
        <v>4</v>
      </c>
      <c r="B46" s="1807" t="s">
        <v>2156</v>
      </c>
      <c r="C46" s="1807" t="s">
        <v>2368</v>
      </c>
      <c r="D46" s="1860">
        <v>72</v>
      </c>
      <c r="E46" s="1860">
        <v>35</v>
      </c>
      <c r="F46" s="1860">
        <v>42</v>
      </c>
      <c r="G46" s="1860">
        <v>5</v>
      </c>
      <c r="H46" s="1860">
        <v>1</v>
      </c>
      <c r="I46" s="1860">
        <v>2</v>
      </c>
      <c r="J46" s="1860">
        <v>0.61</v>
      </c>
      <c r="K46" s="1865">
        <v>0.58299999999999996</v>
      </c>
      <c r="P46" s="1778" t="s">
        <v>1681</v>
      </c>
    </row>
    <row r="47" spans="1:16" ht="13.8" thickBot="1">
      <c r="A47">
        <v>4</v>
      </c>
      <c r="B47" s="1807" t="s">
        <v>100</v>
      </c>
      <c r="C47" s="1807" t="s">
        <v>2366</v>
      </c>
      <c r="D47" s="1859">
        <v>70</v>
      </c>
      <c r="E47" s="1859">
        <v>30</v>
      </c>
      <c r="F47" s="1859">
        <v>40</v>
      </c>
      <c r="G47" s="1859">
        <v>1</v>
      </c>
      <c r="H47" s="1859">
        <v>0</v>
      </c>
      <c r="I47" s="1859">
        <v>2</v>
      </c>
      <c r="J47" s="1859">
        <v>0.57699999999999996</v>
      </c>
      <c r="K47" s="1864">
        <v>0.57099999999999995</v>
      </c>
      <c r="P47" s="1779" t="s">
        <v>2148</v>
      </c>
    </row>
    <row r="48" spans="1:16" ht="13.8" thickBot="1">
      <c r="A48">
        <v>4</v>
      </c>
      <c r="B48" s="1807" t="s">
        <v>2286</v>
      </c>
      <c r="C48" s="1807" t="s">
        <v>2372</v>
      </c>
      <c r="D48" s="1860">
        <v>51</v>
      </c>
      <c r="E48" s="1860">
        <v>17</v>
      </c>
      <c r="F48" s="1860">
        <v>26</v>
      </c>
      <c r="G48" s="1860">
        <v>0</v>
      </c>
      <c r="H48" s="1860">
        <v>5</v>
      </c>
      <c r="I48" s="1860">
        <v>2</v>
      </c>
      <c r="J48" s="1860">
        <v>0.51</v>
      </c>
      <c r="K48" s="1865">
        <v>0.51</v>
      </c>
      <c r="P48" s="1779" t="s">
        <v>2292</v>
      </c>
    </row>
    <row r="49" spans="1:16" ht="13.8" thickBot="1">
      <c r="A49">
        <v>6</v>
      </c>
      <c r="B49" s="1807" t="s">
        <v>1121</v>
      </c>
      <c r="C49" s="1807" t="s">
        <v>2370</v>
      </c>
      <c r="D49" s="1859">
        <v>74</v>
      </c>
      <c r="E49" s="1859">
        <v>18</v>
      </c>
      <c r="F49" s="1859">
        <v>34</v>
      </c>
      <c r="G49" s="1859">
        <v>3</v>
      </c>
      <c r="H49" s="1859">
        <v>0</v>
      </c>
      <c r="I49" s="1859">
        <v>2</v>
      </c>
      <c r="J49" s="1859">
        <v>0.48099999999999998</v>
      </c>
      <c r="K49" s="1864">
        <v>0.45900000000000002</v>
      </c>
      <c r="P49" s="1779" t="s">
        <v>2282</v>
      </c>
    </row>
    <row r="50" spans="1:16" ht="27" thickBot="1">
      <c r="A50">
        <v>7</v>
      </c>
      <c r="B50" s="1807" t="s">
        <v>2238</v>
      </c>
      <c r="C50" s="1807" t="s">
        <v>2376</v>
      </c>
      <c r="D50" s="1860">
        <v>61</v>
      </c>
      <c r="E50" s="1860">
        <v>20</v>
      </c>
      <c r="F50" s="1860">
        <v>33</v>
      </c>
      <c r="G50" s="1860">
        <v>8</v>
      </c>
      <c r="H50" s="1860">
        <v>2</v>
      </c>
      <c r="I50" s="1860">
        <v>2</v>
      </c>
      <c r="J50" s="1860">
        <v>0.59399999999999997</v>
      </c>
      <c r="K50" s="1865">
        <v>0.54100000000000004</v>
      </c>
      <c r="P50" s="1783" t="s">
        <v>2160</v>
      </c>
    </row>
    <row r="51" spans="1:16" ht="27" thickBot="1">
      <c r="A51">
        <v>8</v>
      </c>
      <c r="B51" s="1807" t="s">
        <v>7</v>
      </c>
      <c r="C51" s="1807" t="s">
        <v>2370</v>
      </c>
      <c r="D51" s="1860">
        <v>60</v>
      </c>
      <c r="E51" s="1860">
        <v>18</v>
      </c>
      <c r="F51" s="1860">
        <v>38</v>
      </c>
      <c r="G51" s="1860">
        <v>3</v>
      </c>
      <c r="H51" s="1860">
        <v>0</v>
      </c>
      <c r="I51" s="1860">
        <v>2</v>
      </c>
      <c r="J51" s="1860">
        <v>0.65100000000000002</v>
      </c>
      <c r="K51" s="1865">
        <v>0.63300000000000001</v>
      </c>
      <c r="P51" s="1778" t="s">
        <v>1871</v>
      </c>
    </row>
    <row r="52" spans="1:16" ht="27" thickBot="1">
      <c r="A52">
        <v>9</v>
      </c>
      <c r="B52" s="1807" t="s">
        <v>2108</v>
      </c>
      <c r="C52" s="1807" t="s">
        <v>2370</v>
      </c>
      <c r="D52" s="1860">
        <v>67</v>
      </c>
      <c r="E52" s="1860">
        <v>20</v>
      </c>
      <c r="F52" s="1860">
        <v>34</v>
      </c>
      <c r="G52" s="1860">
        <v>5</v>
      </c>
      <c r="H52" s="1860">
        <v>2</v>
      </c>
      <c r="I52" s="1860">
        <v>2</v>
      </c>
      <c r="J52" s="1860">
        <v>0.54200000000000004</v>
      </c>
      <c r="K52" s="1865">
        <v>0.50700000000000001</v>
      </c>
      <c r="P52" s="1778" t="s">
        <v>119</v>
      </c>
    </row>
    <row r="53" spans="1:16" ht="27" thickBot="1">
      <c r="A53">
        <v>9</v>
      </c>
      <c r="B53" s="1807" t="s">
        <v>2348</v>
      </c>
      <c r="C53" s="1807" t="s">
        <v>2364</v>
      </c>
      <c r="D53" s="1859">
        <v>69</v>
      </c>
      <c r="E53" s="1859">
        <v>20</v>
      </c>
      <c r="F53" s="1859">
        <v>33</v>
      </c>
      <c r="G53" s="1859">
        <v>3</v>
      </c>
      <c r="H53" s="1859">
        <v>1</v>
      </c>
      <c r="I53" s="1859">
        <v>2</v>
      </c>
      <c r="J53" s="1859">
        <v>0.5</v>
      </c>
      <c r="K53" s="1864">
        <v>0.47799999999999998</v>
      </c>
      <c r="P53" s="1778" t="s">
        <v>2058</v>
      </c>
    </row>
    <row r="54" spans="1:16" ht="27" thickBot="1">
      <c r="A54">
        <v>1</v>
      </c>
      <c r="B54" s="1807" t="s">
        <v>2148</v>
      </c>
      <c r="C54" s="1807" t="s">
        <v>2373</v>
      </c>
      <c r="D54" s="1859">
        <v>46</v>
      </c>
      <c r="E54" s="1859">
        <v>16</v>
      </c>
      <c r="F54" s="1859">
        <v>25</v>
      </c>
      <c r="G54" s="1859">
        <v>1</v>
      </c>
      <c r="H54" s="1859">
        <v>2</v>
      </c>
      <c r="I54" s="1859">
        <v>1</v>
      </c>
      <c r="J54" s="1859">
        <v>0.55300000000000005</v>
      </c>
      <c r="K54" s="1864">
        <v>0.54300000000000004</v>
      </c>
      <c r="P54" s="1778" t="s">
        <v>1949</v>
      </c>
    </row>
    <row r="55" spans="1:16" ht="27" thickBot="1">
      <c r="A55">
        <v>2</v>
      </c>
      <c r="B55" s="1807" t="s">
        <v>185</v>
      </c>
      <c r="C55" s="1807" t="s">
        <v>2375</v>
      </c>
      <c r="D55" s="1859">
        <v>81</v>
      </c>
      <c r="E55" s="1859">
        <v>35</v>
      </c>
      <c r="F55" s="1859">
        <v>53</v>
      </c>
      <c r="G55" s="1859">
        <v>3</v>
      </c>
      <c r="H55" s="1859">
        <v>0</v>
      </c>
      <c r="I55" s="1859">
        <v>1</v>
      </c>
      <c r="J55" s="1859">
        <v>0.66700000000000004</v>
      </c>
      <c r="K55" s="1864">
        <v>0.65400000000000003</v>
      </c>
      <c r="P55" s="1778" t="s">
        <v>20</v>
      </c>
    </row>
    <row r="56" spans="1:16" ht="27" thickBot="1">
      <c r="A56">
        <v>3</v>
      </c>
      <c r="B56" s="1807" t="s">
        <v>2176</v>
      </c>
      <c r="C56" s="1807" t="s">
        <v>2370</v>
      </c>
      <c r="D56" s="1859">
        <v>82</v>
      </c>
      <c r="E56" s="1859">
        <v>43</v>
      </c>
      <c r="F56" s="1859">
        <v>52</v>
      </c>
      <c r="G56" s="1859">
        <v>5</v>
      </c>
      <c r="H56" s="1859">
        <v>1</v>
      </c>
      <c r="I56" s="1859">
        <v>1</v>
      </c>
      <c r="J56" s="1859">
        <v>0.65500000000000003</v>
      </c>
      <c r="K56" s="1864">
        <v>0.63400000000000001</v>
      </c>
      <c r="P56" s="1780" t="s">
        <v>1087</v>
      </c>
    </row>
    <row r="57" spans="1:16" ht="27" thickBot="1">
      <c r="A57">
        <v>3</v>
      </c>
      <c r="B57" s="1807" t="s">
        <v>2299</v>
      </c>
      <c r="C57" s="1807" t="s">
        <v>2369</v>
      </c>
      <c r="D57" s="1859">
        <v>85</v>
      </c>
      <c r="E57" s="1859">
        <v>26</v>
      </c>
      <c r="F57" s="1859">
        <v>41</v>
      </c>
      <c r="G57" s="1859">
        <v>4</v>
      </c>
      <c r="H57" s="1859">
        <v>1</v>
      </c>
      <c r="I57" s="1859">
        <v>1</v>
      </c>
      <c r="J57" s="1859">
        <v>0.50600000000000001</v>
      </c>
      <c r="K57" s="1864">
        <v>0.48199999999999998</v>
      </c>
      <c r="P57" s="1778" t="s">
        <v>1159</v>
      </c>
    </row>
    <row r="58" spans="1:16" ht="27" thickBot="1">
      <c r="A58">
        <v>4</v>
      </c>
      <c r="B58" s="1807" t="s">
        <v>2185</v>
      </c>
      <c r="C58" s="1807" t="s">
        <v>2367</v>
      </c>
      <c r="D58" s="1859">
        <v>78</v>
      </c>
      <c r="E58" s="1859">
        <v>29</v>
      </c>
      <c r="F58" s="1859">
        <v>43</v>
      </c>
      <c r="G58" s="1859">
        <v>4</v>
      </c>
      <c r="H58" s="1859">
        <v>3</v>
      </c>
      <c r="I58" s="1859">
        <v>1</v>
      </c>
      <c r="J58" s="1859">
        <v>0.57299999999999995</v>
      </c>
      <c r="K58" s="1864">
        <v>0.55100000000000005</v>
      </c>
      <c r="P58" s="1778" t="s">
        <v>26</v>
      </c>
    </row>
    <row r="59" spans="1:16" ht="27" thickBot="1">
      <c r="A59">
        <v>4</v>
      </c>
      <c r="B59" s="1807" t="s">
        <v>2170</v>
      </c>
      <c r="C59" s="1807" t="s">
        <v>2375</v>
      </c>
      <c r="D59" s="1860">
        <v>63</v>
      </c>
      <c r="E59" s="1860">
        <v>17</v>
      </c>
      <c r="F59" s="1860">
        <v>25</v>
      </c>
      <c r="G59" s="1860">
        <v>1</v>
      </c>
      <c r="H59" s="1860">
        <v>3</v>
      </c>
      <c r="I59" s="1860">
        <v>1</v>
      </c>
      <c r="J59" s="1860">
        <v>0.40600000000000003</v>
      </c>
      <c r="K59" s="1865">
        <v>0.39700000000000002</v>
      </c>
      <c r="P59" s="1778" t="s">
        <v>111</v>
      </c>
    </row>
    <row r="60" spans="1:16" ht="27" thickBot="1">
      <c r="A60">
        <v>6</v>
      </c>
      <c r="B60" s="1807" t="s">
        <v>2269</v>
      </c>
      <c r="C60" s="1807" t="s">
        <v>2366</v>
      </c>
      <c r="D60" s="1859">
        <v>87</v>
      </c>
      <c r="E60" s="1859">
        <v>31</v>
      </c>
      <c r="F60" s="1859">
        <v>56</v>
      </c>
      <c r="G60" s="1859">
        <v>1</v>
      </c>
      <c r="H60" s="1859">
        <v>0</v>
      </c>
      <c r="I60" s="1859">
        <v>1</v>
      </c>
      <c r="J60" s="1859">
        <v>0.64800000000000002</v>
      </c>
      <c r="K60" s="1864">
        <v>0.64400000000000002</v>
      </c>
      <c r="P60" s="1778" t="s">
        <v>131</v>
      </c>
    </row>
    <row r="61" spans="1:16" ht="27" thickBot="1">
      <c r="A61">
        <v>6</v>
      </c>
      <c r="B61" s="1807" t="s">
        <v>2107</v>
      </c>
      <c r="C61" s="1807" t="s">
        <v>2368</v>
      </c>
      <c r="D61" s="1860">
        <v>81</v>
      </c>
      <c r="E61" s="1860">
        <v>24</v>
      </c>
      <c r="F61" s="1860">
        <v>51</v>
      </c>
      <c r="G61" s="1860">
        <v>4</v>
      </c>
      <c r="H61" s="1860">
        <v>4</v>
      </c>
      <c r="I61" s="1860">
        <v>1</v>
      </c>
      <c r="J61" s="1860">
        <v>0.64700000000000002</v>
      </c>
      <c r="K61" s="1865">
        <v>0.63</v>
      </c>
      <c r="P61" s="1778" t="s">
        <v>75</v>
      </c>
    </row>
    <row r="62" spans="1:16" ht="40.200000000000003" thickBot="1">
      <c r="A62">
        <v>6</v>
      </c>
      <c r="B62" s="1807" t="s">
        <v>2298</v>
      </c>
      <c r="C62" s="1807" t="s">
        <v>2365</v>
      </c>
      <c r="D62" s="1859">
        <v>56</v>
      </c>
      <c r="E62" s="1859">
        <v>21</v>
      </c>
      <c r="F62" s="1859">
        <v>33</v>
      </c>
      <c r="G62" s="1859">
        <v>0</v>
      </c>
      <c r="H62" s="1859">
        <v>0</v>
      </c>
      <c r="I62" s="1859">
        <v>1</v>
      </c>
      <c r="J62" s="1859">
        <v>0.58899999999999997</v>
      </c>
      <c r="K62" s="1864">
        <v>0.58899999999999997</v>
      </c>
      <c r="P62" s="1778" t="s">
        <v>205</v>
      </c>
    </row>
    <row r="63" spans="1:16" ht="27" thickBot="1">
      <c r="A63">
        <v>6</v>
      </c>
      <c r="B63" s="1807" t="s">
        <v>2351</v>
      </c>
      <c r="C63" s="1807" t="s">
        <v>2372</v>
      </c>
      <c r="D63" s="1860">
        <v>57</v>
      </c>
      <c r="E63" s="1860">
        <v>12</v>
      </c>
      <c r="F63" s="1860">
        <v>23</v>
      </c>
      <c r="G63" s="1860">
        <v>2</v>
      </c>
      <c r="H63" s="1860">
        <v>0</v>
      </c>
      <c r="I63" s="1860">
        <v>1</v>
      </c>
      <c r="J63" s="1860">
        <v>0.42399999999999999</v>
      </c>
      <c r="K63" s="1865">
        <v>0.40400000000000003</v>
      </c>
      <c r="P63" s="1778" t="s">
        <v>1899</v>
      </c>
    </row>
    <row r="64" spans="1:16" ht="27" thickBot="1">
      <c r="A64">
        <v>6</v>
      </c>
      <c r="B64" s="1807" t="s">
        <v>196</v>
      </c>
      <c r="C64" s="1807" t="s">
        <v>2364</v>
      </c>
      <c r="D64" s="1859">
        <v>62</v>
      </c>
      <c r="E64" s="1859">
        <v>9</v>
      </c>
      <c r="F64" s="1859">
        <v>23</v>
      </c>
      <c r="G64" s="1859">
        <v>3</v>
      </c>
      <c r="H64" s="1859">
        <v>1</v>
      </c>
      <c r="I64" s="1859">
        <v>1</v>
      </c>
      <c r="J64" s="1859">
        <v>0.4</v>
      </c>
      <c r="K64" s="1864">
        <v>0.371</v>
      </c>
      <c r="P64" s="1778" t="s">
        <v>1120</v>
      </c>
    </row>
    <row r="65" spans="1:16" ht="13.8" thickBot="1">
      <c r="A65">
        <v>7</v>
      </c>
      <c r="B65" s="1807" t="s">
        <v>89</v>
      </c>
      <c r="C65" s="1807" t="s">
        <v>2368</v>
      </c>
      <c r="D65" s="1859">
        <v>79</v>
      </c>
      <c r="E65" s="1859">
        <v>15</v>
      </c>
      <c r="F65" s="1859">
        <v>35</v>
      </c>
      <c r="G65" s="1859">
        <v>1</v>
      </c>
      <c r="H65" s="1859">
        <v>2</v>
      </c>
      <c r="I65" s="1859">
        <v>1</v>
      </c>
      <c r="J65" s="1859">
        <v>0.45</v>
      </c>
      <c r="K65" s="1864">
        <v>0.443</v>
      </c>
      <c r="P65" s="1779" t="s">
        <v>2127</v>
      </c>
    </row>
    <row r="66" spans="1:16" ht="27" thickBot="1">
      <c r="A66">
        <v>8</v>
      </c>
      <c r="B66" s="1807" t="s">
        <v>112</v>
      </c>
      <c r="C66" s="1807" t="s">
        <v>2365</v>
      </c>
      <c r="D66" s="1860">
        <v>82</v>
      </c>
      <c r="E66" s="1860">
        <v>30</v>
      </c>
      <c r="F66" s="1860">
        <v>48</v>
      </c>
      <c r="G66" s="1860">
        <v>4</v>
      </c>
      <c r="H66" s="1860">
        <v>3</v>
      </c>
      <c r="I66" s="1860">
        <v>1</v>
      </c>
      <c r="J66" s="1860">
        <v>0.60499999999999998</v>
      </c>
      <c r="K66" s="1865">
        <v>0.58499999999999996</v>
      </c>
      <c r="P66" s="1778" t="s">
        <v>198</v>
      </c>
    </row>
    <row r="67" spans="1:16" ht="27" thickBot="1">
      <c r="A67">
        <v>8</v>
      </c>
      <c r="B67" s="1807" t="s">
        <v>2072</v>
      </c>
      <c r="C67" s="1807" t="s">
        <v>2367</v>
      </c>
      <c r="D67" s="1859">
        <v>62</v>
      </c>
      <c r="E67" s="1859">
        <v>22</v>
      </c>
      <c r="F67" s="1859">
        <v>33</v>
      </c>
      <c r="G67" s="1859">
        <v>6</v>
      </c>
      <c r="H67" s="1859">
        <v>1</v>
      </c>
      <c r="I67" s="1859">
        <v>1</v>
      </c>
      <c r="J67" s="1859">
        <v>0.57399999999999995</v>
      </c>
      <c r="K67" s="1864">
        <v>0.53200000000000003</v>
      </c>
      <c r="P67" s="1778" t="s">
        <v>169</v>
      </c>
    </row>
    <row r="68" spans="1:16" ht="27" thickBot="1">
      <c r="A68">
        <v>9</v>
      </c>
      <c r="B68" s="1807" t="s">
        <v>131</v>
      </c>
      <c r="C68" s="1807" t="s">
        <v>2366</v>
      </c>
      <c r="D68" s="1859">
        <v>88</v>
      </c>
      <c r="E68" s="1859">
        <v>24</v>
      </c>
      <c r="F68" s="1859">
        <v>50</v>
      </c>
      <c r="G68" s="1859">
        <v>1</v>
      </c>
      <c r="H68" s="1859">
        <v>7</v>
      </c>
      <c r="I68" s="1859">
        <v>1</v>
      </c>
      <c r="J68" s="1859">
        <v>0.57299999999999995</v>
      </c>
      <c r="K68" s="1864">
        <v>0.56799999999999995</v>
      </c>
      <c r="P68" s="1778" t="s">
        <v>7</v>
      </c>
    </row>
    <row r="69" spans="1:16" ht="27" thickBot="1">
      <c r="A69">
        <v>9</v>
      </c>
      <c r="B69" s="1807" t="s">
        <v>62</v>
      </c>
      <c r="C69" s="1807" t="s">
        <v>2367</v>
      </c>
      <c r="D69" s="1859">
        <v>76</v>
      </c>
      <c r="E69" s="1859">
        <v>32</v>
      </c>
      <c r="F69" s="1859">
        <v>41</v>
      </c>
      <c r="G69" s="1859">
        <v>3</v>
      </c>
      <c r="H69" s="1859">
        <v>0</v>
      </c>
      <c r="I69" s="1859">
        <v>1</v>
      </c>
      <c r="J69" s="1859">
        <v>0.55700000000000005</v>
      </c>
      <c r="K69" s="1864">
        <v>0.53900000000000003</v>
      </c>
      <c r="P69" s="1780" t="s">
        <v>243</v>
      </c>
    </row>
    <row r="70" spans="1:16" ht="27" thickBot="1">
      <c r="A70">
        <v>10</v>
      </c>
      <c r="B70" s="1807" t="s">
        <v>167</v>
      </c>
      <c r="C70" s="1807" t="s">
        <v>2375</v>
      </c>
      <c r="D70" s="1859">
        <v>68</v>
      </c>
      <c r="E70" s="1859">
        <v>19</v>
      </c>
      <c r="F70" s="1859">
        <v>38</v>
      </c>
      <c r="G70" s="1859">
        <v>3</v>
      </c>
      <c r="H70" s="1859">
        <v>1</v>
      </c>
      <c r="I70" s="1859">
        <v>1</v>
      </c>
      <c r="J70" s="1859">
        <v>0.57699999999999996</v>
      </c>
      <c r="K70" s="1864">
        <v>0.55900000000000005</v>
      </c>
      <c r="P70" s="1778" t="s">
        <v>1165</v>
      </c>
    </row>
    <row r="71" spans="1:16" ht="27" thickBot="1">
      <c r="A71">
        <v>10</v>
      </c>
      <c r="B71" s="1807" t="s">
        <v>2294</v>
      </c>
      <c r="C71" s="1807" t="s">
        <v>2365</v>
      </c>
      <c r="D71" s="1860">
        <v>63</v>
      </c>
      <c r="E71" s="1860">
        <v>21</v>
      </c>
      <c r="F71" s="1860">
        <v>29</v>
      </c>
      <c r="G71" s="1860">
        <v>0</v>
      </c>
      <c r="H71" s="1860">
        <v>0</v>
      </c>
      <c r="I71" s="1860">
        <v>1</v>
      </c>
      <c r="J71" s="1860">
        <v>0.46</v>
      </c>
      <c r="K71" s="1865">
        <v>0.46</v>
      </c>
      <c r="P71" s="1778" t="s">
        <v>194</v>
      </c>
    </row>
    <row r="72" spans="1:16" ht="27" thickBot="1">
      <c r="A72">
        <v>11</v>
      </c>
      <c r="B72" s="1807" t="s">
        <v>2356</v>
      </c>
      <c r="C72" s="1807" t="s">
        <v>2365</v>
      </c>
      <c r="D72" s="1859">
        <v>61</v>
      </c>
      <c r="E72" s="1859">
        <v>15</v>
      </c>
      <c r="F72" s="1859">
        <v>34</v>
      </c>
      <c r="G72" s="1859">
        <v>2</v>
      </c>
      <c r="H72" s="1859">
        <v>1</v>
      </c>
      <c r="I72" s="1859">
        <v>1</v>
      </c>
      <c r="J72" s="1859">
        <v>0.57099999999999995</v>
      </c>
      <c r="K72" s="1864">
        <v>0.55700000000000005</v>
      </c>
      <c r="P72" s="1778" t="s">
        <v>1328</v>
      </c>
    </row>
    <row r="73" spans="1:16" ht="27" thickBot="1">
      <c r="A73">
        <v>11</v>
      </c>
      <c r="B73" s="1807" t="s">
        <v>198</v>
      </c>
      <c r="C73" s="1807" t="s">
        <v>2376</v>
      </c>
      <c r="D73" s="1860">
        <v>55</v>
      </c>
      <c r="E73" s="1860">
        <v>16</v>
      </c>
      <c r="F73" s="1860">
        <v>24</v>
      </c>
      <c r="G73" s="1860">
        <v>4</v>
      </c>
      <c r="H73" s="1860">
        <v>2</v>
      </c>
      <c r="I73" s="1860">
        <v>1</v>
      </c>
      <c r="J73" s="1860">
        <v>0.47499999999999998</v>
      </c>
      <c r="K73" s="1865">
        <v>0.436</v>
      </c>
      <c r="P73" s="1778" t="s">
        <v>2068</v>
      </c>
    </row>
    <row r="74" spans="1:16" ht="27" thickBot="1">
      <c r="A74">
        <v>11</v>
      </c>
      <c r="B74" s="1807" t="s">
        <v>2205</v>
      </c>
      <c r="C74" s="1807" t="s">
        <v>2363</v>
      </c>
      <c r="D74" s="1859">
        <v>63</v>
      </c>
      <c r="E74" s="1859">
        <v>12</v>
      </c>
      <c r="F74" s="1859">
        <v>27</v>
      </c>
      <c r="G74" s="1859">
        <v>2</v>
      </c>
      <c r="H74" s="1859">
        <v>1</v>
      </c>
      <c r="I74" s="1859">
        <v>1</v>
      </c>
      <c r="J74" s="1859">
        <v>0.44600000000000001</v>
      </c>
      <c r="K74" s="1864">
        <v>0.42899999999999999</v>
      </c>
      <c r="P74" s="1780" t="s">
        <v>223</v>
      </c>
    </row>
    <row r="75" spans="1:16" ht="27" thickBot="1">
      <c r="A75">
        <v>12</v>
      </c>
      <c r="B75" s="1807" t="s">
        <v>2281</v>
      </c>
      <c r="C75" s="1807" t="s">
        <v>2368</v>
      </c>
      <c r="D75" s="1860">
        <v>51</v>
      </c>
      <c r="E75" s="1860">
        <v>12</v>
      </c>
      <c r="F75" s="1860">
        <v>23</v>
      </c>
      <c r="G75" s="1860">
        <v>0</v>
      </c>
      <c r="H75" s="1860">
        <v>2</v>
      </c>
      <c r="I75" s="1860">
        <v>1</v>
      </c>
      <c r="J75" s="1860">
        <v>0.45100000000000001</v>
      </c>
      <c r="K75" s="1865">
        <v>0.45100000000000001</v>
      </c>
      <c r="P75" s="1783" t="s">
        <v>2165</v>
      </c>
    </row>
    <row r="76" spans="1:16" ht="27" thickBot="1">
      <c r="A76">
        <v>13</v>
      </c>
      <c r="B76" s="1807" t="s">
        <v>2295</v>
      </c>
      <c r="C76" s="1807" t="s">
        <v>2373</v>
      </c>
      <c r="D76" s="1859">
        <v>37</v>
      </c>
      <c r="E76" s="1859">
        <v>15</v>
      </c>
      <c r="F76" s="1859">
        <v>18</v>
      </c>
      <c r="G76" s="1859">
        <v>1</v>
      </c>
      <c r="H76" s="1859">
        <v>2</v>
      </c>
      <c r="I76" s="1859">
        <v>1</v>
      </c>
      <c r="J76" s="1859">
        <v>0.5</v>
      </c>
      <c r="K76" s="1864">
        <v>0.48599999999999999</v>
      </c>
      <c r="P76" s="1778" t="s">
        <v>1946</v>
      </c>
    </row>
    <row r="77" spans="1:16" ht="27" thickBot="1">
      <c r="A77" t="s">
        <v>1334</v>
      </c>
      <c r="B77" s="1807" t="s">
        <v>2378</v>
      </c>
      <c r="C77" s="1807" t="s">
        <v>2364</v>
      </c>
      <c r="D77" s="1860">
        <v>62</v>
      </c>
      <c r="E77" s="1860">
        <v>33</v>
      </c>
      <c r="F77" s="1860">
        <v>39</v>
      </c>
      <c r="G77" s="1860">
        <v>3</v>
      </c>
      <c r="H77" s="1860">
        <v>2</v>
      </c>
      <c r="I77" s="1860">
        <v>1</v>
      </c>
      <c r="J77" s="1860">
        <v>0.64600000000000002</v>
      </c>
      <c r="K77" s="1865">
        <v>0.629</v>
      </c>
      <c r="P77" s="1778" t="s">
        <v>1217</v>
      </c>
    </row>
    <row r="78" spans="1:16" ht="27" thickBot="1">
      <c r="A78">
        <v>3</v>
      </c>
      <c r="B78" s="1807" t="s">
        <v>179</v>
      </c>
      <c r="C78" s="1807" t="s">
        <v>2364</v>
      </c>
      <c r="D78" s="1859">
        <v>75</v>
      </c>
      <c r="E78" s="1859">
        <v>45</v>
      </c>
      <c r="F78" s="1859">
        <v>52</v>
      </c>
      <c r="G78" s="1859">
        <v>9</v>
      </c>
      <c r="H78" s="1859">
        <v>5</v>
      </c>
      <c r="I78" s="1859">
        <v>0</v>
      </c>
      <c r="J78" s="1859">
        <v>0.72599999999999998</v>
      </c>
      <c r="K78" s="1864">
        <v>0.69299999999999995</v>
      </c>
      <c r="P78" s="1778" t="s">
        <v>78</v>
      </c>
    </row>
    <row r="79" spans="1:16" ht="27" thickBot="1">
      <c r="A79">
        <v>4</v>
      </c>
      <c r="B79" s="1807" t="s">
        <v>1283</v>
      </c>
      <c r="C79" s="1807" t="s">
        <v>2376</v>
      </c>
      <c r="D79" s="1859">
        <v>69</v>
      </c>
      <c r="E79" s="1859">
        <v>33</v>
      </c>
      <c r="F79" s="1859">
        <v>45</v>
      </c>
      <c r="G79" s="1859">
        <v>9</v>
      </c>
      <c r="H79" s="1859">
        <v>2</v>
      </c>
      <c r="I79" s="1859">
        <v>0</v>
      </c>
      <c r="J79" s="1859">
        <v>0.69199999999999995</v>
      </c>
      <c r="K79" s="1864">
        <v>0.65200000000000002</v>
      </c>
      <c r="P79" s="1778" t="s">
        <v>1241</v>
      </c>
    </row>
    <row r="80" spans="1:16" ht="27" thickBot="1">
      <c r="A80">
        <v>4</v>
      </c>
      <c r="B80" s="1807" t="s">
        <v>205</v>
      </c>
      <c r="C80" s="1807" t="s">
        <v>2363</v>
      </c>
      <c r="D80" s="1859">
        <v>70</v>
      </c>
      <c r="E80" s="1859">
        <v>29</v>
      </c>
      <c r="F80" s="1859">
        <v>44</v>
      </c>
      <c r="G80" s="1859">
        <v>4</v>
      </c>
      <c r="H80" s="1859">
        <v>5</v>
      </c>
      <c r="I80" s="1859">
        <v>0</v>
      </c>
      <c r="J80" s="1859">
        <v>0.64900000000000002</v>
      </c>
      <c r="K80" s="1864">
        <v>0.629</v>
      </c>
      <c r="P80" s="1780" t="s">
        <v>66</v>
      </c>
    </row>
    <row r="81" spans="1:16" ht="27" thickBot="1">
      <c r="A81">
        <v>4</v>
      </c>
      <c r="B81" s="1807" t="s">
        <v>2206</v>
      </c>
      <c r="C81" s="1807" t="s">
        <v>2373</v>
      </c>
      <c r="D81" s="1859">
        <v>76</v>
      </c>
      <c r="E81" s="1859">
        <v>15</v>
      </c>
      <c r="F81" s="1859">
        <v>30</v>
      </c>
      <c r="G81" s="1859">
        <v>3</v>
      </c>
      <c r="H81" s="1859">
        <v>1</v>
      </c>
      <c r="I81" s="1859">
        <v>0</v>
      </c>
      <c r="J81" s="1859">
        <v>0.41799999999999998</v>
      </c>
      <c r="K81" s="1864">
        <v>0.39500000000000002</v>
      </c>
      <c r="P81" s="1778" t="s">
        <v>2004</v>
      </c>
    </row>
    <row r="82" spans="1:16" ht="27" thickBot="1">
      <c r="A82">
        <v>5</v>
      </c>
      <c r="B82" s="1807" t="s">
        <v>26</v>
      </c>
      <c r="C82" s="1807" t="s">
        <v>2364</v>
      </c>
      <c r="D82" s="1860">
        <v>52</v>
      </c>
      <c r="E82" s="1860">
        <v>33</v>
      </c>
      <c r="F82" s="1860">
        <v>39</v>
      </c>
      <c r="G82" s="1860">
        <v>2</v>
      </c>
      <c r="H82" s="1860">
        <v>1</v>
      </c>
      <c r="I82" s="1860">
        <v>0</v>
      </c>
      <c r="J82" s="1860">
        <v>0.75900000000000001</v>
      </c>
      <c r="K82" s="1865">
        <v>0.75</v>
      </c>
      <c r="P82" s="1778" t="s">
        <v>1238</v>
      </c>
    </row>
    <row r="83" spans="1:16" ht="27" thickBot="1">
      <c r="A83">
        <v>5</v>
      </c>
      <c r="B83" s="1807" t="s">
        <v>96</v>
      </c>
      <c r="C83" s="1807" t="s">
        <v>2372</v>
      </c>
      <c r="D83" s="1860">
        <v>75</v>
      </c>
      <c r="E83" s="1860">
        <v>23</v>
      </c>
      <c r="F83" s="1860">
        <v>49</v>
      </c>
      <c r="G83" s="1860">
        <v>0</v>
      </c>
      <c r="H83" s="1860">
        <v>3</v>
      </c>
      <c r="I83" s="1860">
        <v>0</v>
      </c>
      <c r="J83" s="1860">
        <v>0.65300000000000002</v>
      </c>
      <c r="K83" s="1865">
        <v>0.65300000000000002</v>
      </c>
      <c r="P83" s="1778" t="s">
        <v>1201</v>
      </c>
    </row>
    <row r="84" spans="1:16" ht="27" thickBot="1">
      <c r="A84">
        <v>5</v>
      </c>
      <c r="B84" s="1807" t="s">
        <v>219</v>
      </c>
      <c r="C84" s="1807" t="s">
        <v>2366</v>
      </c>
      <c r="D84" s="1860">
        <v>76</v>
      </c>
      <c r="E84" s="1860">
        <v>34</v>
      </c>
      <c r="F84" s="1860">
        <v>47</v>
      </c>
      <c r="G84" s="1860">
        <v>3</v>
      </c>
      <c r="H84" s="1860">
        <v>1</v>
      </c>
      <c r="I84" s="1860">
        <v>0</v>
      </c>
      <c r="J84" s="1860">
        <v>0.63300000000000001</v>
      </c>
      <c r="K84" s="1865">
        <v>0.61799999999999999</v>
      </c>
      <c r="P84" s="1778" t="s">
        <v>1902</v>
      </c>
    </row>
    <row r="85" spans="1:16" ht="27" thickBot="1">
      <c r="A85">
        <v>5</v>
      </c>
      <c r="B85" s="1807" t="s">
        <v>2242</v>
      </c>
      <c r="C85" s="1807" t="s">
        <v>2370</v>
      </c>
      <c r="D85" s="1860">
        <v>71</v>
      </c>
      <c r="E85" s="1860">
        <v>21</v>
      </c>
      <c r="F85" s="1860">
        <v>43</v>
      </c>
      <c r="G85" s="1860">
        <v>3</v>
      </c>
      <c r="H85" s="1860">
        <v>2</v>
      </c>
      <c r="I85" s="1860">
        <v>0</v>
      </c>
      <c r="J85" s="1860">
        <v>0.622</v>
      </c>
      <c r="K85" s="1865">
        <v>0.60599999999999998</v>
      </c>
      <c r="P85" s="1778" t="s">
        <v>183</v>
      </c>
    </row>
    <row r="86" spans="1:16" ht="27" thickBot="1">
      <c r="A86">
        <v>5</v>
      </c>
      <c r="B86" s="1807" t="s">
        <v>42</v>
      </c>
      <c r="C86" s="1807" t="s">
        <v>2375</v>
      </c>
      <c r="D86" s="1860">
        <v>59</v>
      </c>
      <c r="E86" s="1860">
        <v>16</v>
      </c>
      <c r="F86" s="1860">
        <v>34</v>
      </c>
      <c r="G86" s="1860">
        <v>3</v>
      </c>
      <c r="H86" s="1860">
        <v>2</v>
      </c>
      <c r="I86" s="1860">
        <v>0</v>
      </c>
      <c r="J86" s="1860">
        <v>0.59699999999999998</v>
      </c>
      <c r="K86" s="1865">
        <v>0.57599999999999996</v>
      </c>
      <c r="P86" s="1783" t="s">
        <v>2116</v>
      </c>
    </row>
    <row r="87" spans="1:16" ht="27" thickBot="1">
      <c r="A87">
        <v>5</v>
      </c>
      <c r="B87" s="1807" t="s">
        <v>200</v>
      </c>
      <c r="C87" s="1807" t="s">
        <v>2369</v>
      </c>
      <c r="D87" s="1859">
        <v>56</v>
      </c>
      <c r="E87" s="1859">
        <v>15</v>
      </c>
      <c r="F87" s="1859">
        <v>32</v>
      </c>
      <c r="G87" s="1859">
        <v>2</v>
      </c>
      <c r="H87" s="1859">
        <v>3</v>
      </c>
      <c r="I87" s="1859">
        <v>0</v>
      </c>
      <c r="J87" s="1859">
        <v>0.58599999999999997</v>
      </c>
      <c r="K87" s="1864">
        <v>0.57099999999999995</v>
      </c>
      <c r="P87" s="1778" t="s">
        <v>1223</v>
      </c>
    </row>
    <row r="88" spans="1:16" ht="27" thickBot="1">
      <c r="A88">
        <v>5</v>
      </c>
      <c r="B88" s="1807" t="s">
        <v>2344</v>
      </c>
      <c r="C88" s="1807" t="s">
        <v>2368</v>
      </c>
      <c r="D88" s="1860">
        <v>77</v>
      </c>
      <c r="E88" s="1860">
        <v>38</v>
      </c>
      <c r="F88" s="1860">
        <v>44</v>
      </c>
      <c r="G88" s="1860">
        <v>1</v>
      </c>
      <c r="H88" s="1860">
        <v>1</v>
      </c>
      <c r="I88" s="1860">
        <v>0</v>
      </c>
      <c r="J88" s="1860">
        <v>0.57699999999999996</v>
      </c>
      <c r="K88" s="1865">
        <v>0.57099999999999995</v>
      </c>
      <c r="P88" s="1778" t="s">
        <v>1675</v>
      </c>
    </row>
    <row r="89" spans="1:16" ht="27" thickBot="1">
      <c r="A89">
        <v>5</v>
      </c>
      <c r="B89" s="1807" t="s">
        <v>203</v>
      </c>
      <c r="C89" s="1807" t="s">
        <v>2365</v>
      </c>
      <c r="D89" s="1859">
        <v>89</v>
      </c>
      <c r="E89" s="1859">
        <v>35</v>
      </c>
      <c r="F89" s="1859">
        <v>47</v>
      </c>
      <c r="G89" s="1859">
        <v>4</v>
      </c>
      <c r="H89" s="1859">
        <v>1</v>
      </c>
      <c r="I89" s="1859">
        <v>0</v>
      </c>
      <c r="J89" s="1859">
        <v>0.54800000000000004</v>
      </c>
      <c r="K89" s="1864">
        <v>0.52800000000000002</v>
      </c>
      <c r="P89" s="1778" t="s">
        <v>1999</v>
      </c>
    </row>
    <row r="90" spans="1:16" ht="13.8" thickBot="1">
      <c r="A90">
        <v>5</v>
      </c>
      <c r="B90" s="1807" t="s">
        <v>126</v>
      </c>
      <c r="C90" s="1807" t="s">
        <v>2376</v>
      </c>
      <c r="D90" s="1860">
        <v>72</v>
      </c>
      <c r="E90" s="1860">
        <v>26</v>
      </c>
      <c r="F90" s="1860">
        <v>36</v>
      </c>
      <c r="G90" s="1860">
        <v>3</v>
      </c>
      <c r="H90" s="1860">
        <v>0</v>
      </c>
      <c r="I90" s="1860">
        <v>0</v>
      </c>
      <c r="J90" s="1860">
        <v>0.52</v>
      </c>
      <c r="K90" s="1865">
        <v>0.5</v>
      </c>
      <c r="P90" s="1779" t="s">
        <v>2285</v>
      </c>
    </row>
    <row r="91" spans="1:16" ht="27" thickBot="1">
      <c r="A91">
        <v>5</v>
      </c>
      <c r="B91" s="1807" t="s">
        <v>71</v>
      </c>
      <c r="C91" s="1807" t="s">
        <v>2373</v>
      </c>
      <c r="D91" s="1860">
        <v>79</v>
      </c>
      <c r="E91" s="1860">
        <v>13</v>
      </c>
      <c r="F91" s="1860">
        <v>38</v>
      </c>
      <c r="G91" s="1860">
        <v>2</v>
      </c>
      <c r="H91" s="1860">
        <v>3</v>
      </c>
      <c r="I91" s="1860">
        <v>0</v>
      </c>
      <c r="J91" s="1860">
        <v>0.49399999999999999</v>
      </c>
      <c r="K91" s="1865">
        <v>0.48099999999999998</v>
      </c>
      <c r="P91" s="1778" t="s">
        <v>1836</v>
      </c>
    </row>
    <row r="92" spans="1:16" ht="27" thickBot="1">
      <c r="A92">
        <v>6</v>
      </c>
      <c r="B92" s="1807" t="s">
        <v>69</v>
      </c>
      <c r="C92" s="1807" t="s">
        <v>2363</v>
      </c>
      <c r="D92" s="1859">
        <v>54</v>
      </c>
      <c r="E92" s="1859">
        <v>17</v>
      </c>
      <c r="F92" s="1859">
        <v>33</v>
      </c>
      <c r="G92" s="1859">
        <v>2</v>
      </c>
      <c r="H92" s="1859">
        <v>0</v>
      </c>
      <c r="I92" s="1859">
        <v>0</v>
      </c>
      <c r="J92" s="1859">
        <v>0.625</v>
      </c>
      <c r="K92" s="1864">
        <v>0.61099999999999999</v>
      </c>
      <c r="P92" s="1778" t="s">
        <v>2066</v>
      </c>
    </row>
    <row r="93" spans="1:16" ht="13.8" thickBot="1">
      <c r="A93">
        <v>6</v>
      </c>
      <c r="B93" s="1807" t="s">
        <v>137</v>
      </c>
      <c r="C93" s="1807" t="s">
        <v>2376</v>
      </c>
      <c r="D93" s="1860">
        <v>68</v>
      </c>
      <c r="E93" s="1860">
        <v>28</v>
      </c>
      <c r="F93" s="1860">
        <v>37</v>
      </c>
      <c r="G93" s="1860">
        <v>4</v>
      </c>
      <c r="H93" s="1860">
        <v>1</v>
      </c>
      <c r="I93" s="1860">
        <v>0</v>
      </c>
      <c r="J93" s="1860">
        <v>0.56899999999999995</v>
      </c>
      <c r="K93" s="1865">
        <v>0.54400000000000004</v>
      </c>
      <c r="P93" s="1779" t="s">
        <v>2237</v>
      </c>
    </row>
    <row r="94" spans="1:16" ht="27" thickBot="1">
      <c r="A94">
        <v>6</v>
      </c>
      <c r="B94" s="1807" t="s">
        <v>2226</v>
      </c>
      <c r="C94" s="1807" t="s">
        <v>2375</v>
      </c>
      <c r="D94" s="1859">
        <v>72</v>
      </c>
      <c r="E94" s="1859">
        <v>19</v>
      </c>
      <c r="F94" s="1859">
        <v>29</v>
      </c>
      <c r="G94" s="1859">
        <v>4</v>
      </c>
      <c r="H94" s="1859">
        <v>1</v>
      </c>
      <c r="I94" s="1859">
        <v>0</v>
      </c>
      <c r="J94" s="1859">
        <v>0.434</v>
      </c>
      <c r="K94" s="1864">
        <v>0.40300000000000002</v>
      </c>
      <c r="P94" s="1778" t="s">
        <v>101</v>
      </c>
    </row>
    <row r="95" spans="1:16" ht="27" thickBot="1">
      <c r="A95">
        <v>7</v>
      </c>
      <c r="B95" s="1807" t="s">
        <v>49</v>
      </c>
      <c r="C95" s="1807" t="s">
        <v>2367</v>
      </c>
      <c r="D95" s="1860">
        <v>79</v>
      </c>
      <c r="E95" s="1860">
        <v>22</v>
      </c>
      <c r="F95" s="1860">
        <v>45</v>
      </c>
      <c r="G95" s="1860">
        <v>1</v>
      </c>
      <c r="H95" s="1860">
        <v>2</v>
      </c>
      <c r="I95" s="1860">
        <v>0</v>
      </c>
      <c r="J95" s="1860">
        <v>0.57499999999999996</v>
      </c>
      <c r="K95" s="1865">
        <v>0.56999999999999995</v>
      </c>
      <c r="P95" s="1778" t="s">
        <v>141</v>
      </c>
    </row>
    <row r="96" spans="1:16" ht="40.200000000000003" thickBot="1">
      <c r="A96">
        <v>7</v>
      </c>
      <c r="B96" s="1807" t="s">
        <v>2178</v>
      </c>
      <c r="C96" s="1807" t="s">
        <v>2365</v>
      </c>
      <c r="D96" s="1860">
        <v>68</v>
      </c>
      <c r="E96" s="1860">
        <v>20</v>
      </c>
      <c r="F96" s="1860">
        <v>38</v>
      </c>
      <c r="G96" s="1860">
        <v>11</v>
      </c>
      <c r="H96" s="1860">
        <v>2</v>
      </c>
      <c r="I96" s="1860">
        <v>0</v>
      </c>
      <c r="J96" s="1860">
        <v>0.62</v>
      </c>
      <c r="K96" s="1865">
        <v>0.55900000000000005</v>
      </c>
      <c r="P96" s="1778" t="s">
        <v>2046</v>
      </c>
    </row>
    <row r="97" spans="1:16" ht="40.200000000000003" thickBot="1">
      <c r="A97">
        <v>7</v>
      </c>
      <c r="B97" s="1807" t="s">
        <v>243</v>
      </c>
      <c r="C97" s="1807" t="s">
        <v>2375</v>
      </c>
      <c r="D97" s="1860">
        <v>34</v>
      </c>
      <c r="E97" s="1860">
        <v>8</v>
      </c>
      <c r="F97" s="1860">
        <v>18</v>
      </c>
      <c r="G97" s="1860">
        <v>0</v>
      </c>
      <c r="H97" s="1860">
        <v>1</v>
      </c>
      <c r="I97" s="1860">
        <v>0</v>
      </c>
      <c r="J97" s="1860">
        <v>0.52900000000000003</v>
      </c>
      <c r="K97" s="1865">
        <v>0.52900000000000003</v>
      </c>
      <c r="P97" s="1778" t="s">
        <v>96</v>
      </c>
    </row>
    <row r="98" spans="1:16" ht="27" thickBot="1">
      <c r="A98">
        <v>7</v>
      </c>
      <c r="B98" s="1807" t="s">
        <v>2200</v>
      </c>
      <c r="C98" s="1807" t="s">
        <v>2373</v>
      </c>
      <c r="D98" s="1859">
        <v>67</v>
      </c>
      <c r="E98" s="1859">
        <v>16</v>
      </c>
      <c r="F98" s="1859">
        <v>33</v>
      </c>
      <c r="G98" s="1859">
        <v>4</v>
      </c>
      <c r="H98" s="1859">
        <v>4</v>
      </c>
      <c r="I98" s="1859">
        <v>0</v>
      </c>
      <c r="J98" s="1859">
        <v>0.52100000000000002</v>
      </c>
      <c r="K98" s="1864">
        <v>0.49299999999999999</v>
      </c>
      <c r="P98" s="1778" t="s">
        <v>5</v>
      </c>
    </row>
    <row r="99" spans="1:16" ht="27" thickBot="1">
      <c r="A99">
        <v>7</v>
      </c>
      <c r="B99" s="1807" t="s">
        <v>2210</v>
      </c>
      <c r="C99" s="1807" t="s">
        <v>2363</v>
      </c>
      <c r="D99" s="1859">
        <v>72</v>
      </c>
      <c r="E99" s="1859">
        <v>20</v>
      </c>
      <c r="F99" s="1859">
        <v>38</v>
      </c>
      <c r="G99" s="1859">
        <v>1</v>
      </c>
      <c r="H99" s="1859">
        <v>0</v>
      </c>
      <c r="I99" s="1859">
        <v>0</v>
      </c>
      <c r="J99" s="1859">
        <v>0.53400000000000003</v>
      </c>
      <c r="K99" s="1864">
        <v>0.52800000000000002</v>
      </c>
      <c r="P99" s="1778" t="s">
        <v>2043</v>
      </c>
    </row>
    <row r="100" spans="1:16" ht="27" thickBot="1">
      <c r="A100">
        <v>7</v>
      </c>
      <c r="B100" s="1807" t="s">
        <v>2383</v>
      </c>
      <c r="C100" s="1807" t="s">
        <v>2369</v>
      </c>
      <c r="D100" s="1860">
        <v>69</v>
      </c>
      <c r="E100" s="1860">
        <v>20</v>
      </c>
      <c r="F100" s="1860">
        <v>34</v>
      </c>
      <c r="G100" s="1860">
        <v>2</v>
      </c>
      <c r="H100" s="1860">
        <v>1</v>
      </c>
      <c r="I100" s="1860">
        <v>0</v>
      </c>
      <c r="J100" s="1860">
        <v>0.50700000000000001</v>
      </c>
      <c r="K100" s="1865">
        <v>0.49299999999999999</v>
      </c>
      <c r="P100" s="1721" t="s">
        <v>1864</v>
      </c>
    </row>
    <row r="101" spans="1:16" ht="27" thickBot="1">
      <c r="A101">
        <v>7</v>
      </c>
      <c r="B101" s="1807" t="s">
        <v>155</v>
      </c>
      <c r="C101" s="1807" t="s">
        <v>2370</v>
      </c>
      <c r="D101" s="1859">
        <v>45</v>
      </c>
      <c r="E101" s="1859">
        <v>8</v>
      </c>
      <c r="F101" s="1859">
        <v>19</v>
      </c>
      <c r="G101" s="1859">
        <v>1</v>
      </c>
      <c r="H101" s="1859">
        <v>1</v>
      </c>
      <c r="I101" s="1859">
        <v>0</v>
      </c>
      <c r="J101" s="1859">
        <v>0.435</v>
      </c>
      <c r="K101" s="1864">
        <v>0.42199999999999999</v>
      </c>
      <c r="P101" s="1778" t="s">
        <v>1903</v>
      </c>
    </row>
    <row r="102" spans="1:16" ht="27" thickBot="1">
      <c r="A102">
        <v>7</v>
      </c>
      <c r="B102" s="1807" t="s">
        <v>2327</v>
      </c>
      <c r="C102" s="1807" t="s">
        <v>2372</v>
      </c>
      <c r="D102" s="1870">
        <v>28</v>
      </c>
      <c r="E102" s="1870">
        <v>4</v>
      </c>
      <c r="F102" s="1870">
        <v>11</v>
      </c>
      <c r="G102" s="1870">
        <v>2</v>
      </c>
      <c r="H102" s="1870">
        <v>0</v>
      </c>
      <c r="I102" s="1870">
        <v>0</v>
      </c>
      <c r="J102" s="1870">
        <v>0.433</v>
      </c>
      <c r="K102" s="1871">
        <v>0.39300000000000002</v>
      </c>
      <c r="P102" s="1778" t="s">
        <v>1202</v>
      </c>
    </row>
    <row r="103" spans="1:16" ht="27" thickBot="1">
      <c r="A103">
        <v>8</v>
      </c>
      <c r="B103" s="1807" t="s">
        <v>2262</v>
      </c>
      <c r="C103" s="1807" t="s">
        <v>2375</v>
      </c>
      <c r="D103" s="1859">
        <v>74</v>
      </c>
      <c r="E103" s="1859">
        <v>24</v>
      </c>
      <c r="F103" s="1859">
        <v>46</v>
      </c>
      <c r="G103" s="1859">
        <v>4</v>
      </c>
      <c r="H103" s="1859">
        <v>3</v>
      </c>
      <c r="I103" s="1859">
        <v>0</v>
      </c>
      <c r="J103" s="1859">
        <v>0.64100000000000001</v>
      </c>
      <c r="K103" s="1864">
        <v>0.622</v>
      </c>
      <c r="P103" s="1778" t="s">
        <v>1846</v>
      </c>
    </row>
    <row r="104" spans="1:16" ht="27" thickBot="1">
      <c r="A104">
        <v>8</v>
      </c>
      <c r="B104" s="1807" t="s">
        <v>223</v>
      </c>
      <c r="C104" s="1807" t="s">
        <v>2363</v>
      </c>
      <c r="D104" s="1860">
        <v>88</v>
      </c>
      <c r="E104" s="1860">
        <v>28</v>
      </c>
      <c r="F104" s="1860">
        <v>54</v>
      </c>
      <c r="G104" s="1860">
        <v>0</v>
      </c>
      <c r="H104" s="1860">
        <v>2</v>
      </c>
      <c r="I104" s="1860">
        <v>0</v>
      </c>
      <c r="J104" s="1860">
        <v>0.61399999999999999</v>
      </c>
      <c r="K104" s="1865">
        <v>0.61399999999999999</v>
      </c>
      <c r="P104" s="1778" t="s">
        <v>1919</v>
      </c>
    </row>
    <row r="105" spans="1:16" ht="27" thickBot="1">
      <c r="A105">
        <v>8</v>
      </c>
      <c r="B105" s="1807" t="s">
        <v>2318</v>
      </c>
      <c r="C105" s="1807" t="s">
        <v>2366</v>
      </c>
      <c r="D105" s="1860">
        <v>21</v>
      </c>
      <c r="E105" s="1860">
        <v>7</v>
      </c>
      <c r="F105" s="1860">
        <v>12</v>
      </c>
      <c r="G105" s="1860">
        <v>1</v>
      </c>
      <c r="H105" s="1860">
        <v>0</v>
      </c>
      <c r="I105" s="1860">
        <v>0</v>
      </c>
      <c r="J105" s="1860">
        <v>0.59099999999999997</v>
      </c>
      <c r="K105" s="1865">
        <v>0.57099999999999995</v>
      </c>
      <c r="P105" s="1778" t="s">
        <v>226</v>
      </c>
    </row>
    <row r="106" spans="1:16" ht="13.8" thickBot="1">
      <c r="A106">
        <v>8</v>
      </c>
      <c r="B106" s="1807" t="s">
        <v>47</v>
      </c>
      <c r="C106" s="1807" t="s">
        <v>2373</v>
      </c>
      <c r="D106" s="1860">
        <v>68</v>
      </c>
      <c r="E106" s="1860">
        <v>17</v>
      </c>
      <c r="F106" s="1860">
        <v>32</v>
      </c>
      <c r="G106" s="1860">
        <v>2</v>
      </c>
      <c r="H106" s="1860">
        <v>0</v>
      </c>
      <c r="I106" s="1860">
        <v>0</v>
      </c>
      <c r="J106" s="1860">
        <v>0.48599999999999999</v>
      </c>
      <c r="K106" s="1865">
        <v>0.47099999999999997</v>
      </c>
      <c r="P106" s="1779" t="s">
        <v>2156</v>
      </c>
    </row>
    <row r="107" spans="1:16" ht="40.200000000000003" thickBot="1">
      <c r="A107">
        <v>8</v>
      </c>
      <c r="B107" s="1807" t="s">
        <v>2360</v>
      </c>
      <c r="C107" s="1807" t="s">
        <v>2368</v>
      </c>
      <c r="D107" s="1859">
        <v>49</v>
      </c>
      <c r="E107" s="1859">
        <v>13</v>
      </c>
      <c r="F107" s="1859">
        <v>22</v>
      </c>
      <c r="G107" s="1859">
        <v>0</v>
      </c>
      <c r="H107" s="1859">
        <v>1</v>
      </c>
      <c r="I107" s="1859">
        <v>0</v>
      </c>
      <c r="J107" s="1859">
        <v>0.44900000000000001</v>
      </c>
      <c r="K107" s="1864">
        <v>0.44900000000000001</v>
      </c>
      <c r="P107" s="1778" t="s">
        <v>1861</v>
      </c>
    </row>
    <row r="108" spans="1:16" ht="27" thickBot="1">
      <c r="A108">
        <v>8</v>
      </c>
      <c r="B108" s="1807" t="s">
        <v>2280</v>
      </c>
      <c r="C108" s="1807" t="s">
        <v>2372</v>
      </c>
      <c r="D108" s="1859">
        <v>50</v>
      </c>
      <c r="E108" s="1859">
        <v>8</v>
      </c>
      <c r="F108" s="1859">
        <v>22</v>
      </c>
      <c r="G108" s="1859">
        <v>4</v>
      </c>
      <c r="H108" s="1859">
        <v>0</v>
      </c>
      <c r="I108" s="1859">
        <v>0</v>
      </c>
      <c r="J108" s="1859">
        <v>0.48099999999999998</v>
      </c>
      <c r="K108" s="1864">
        <v>0.44</v>
      </c>
      <c r="P108" s="1778" t="s">
        <v>1181</v>
      </c>
    </row>
    <row r="109" spans="1:16" ht="27" thickBot="1">
      <c r="A109">
        <v>8</v>
      </c>
      <c r="B109" s="1807" t="s">
        <v>109</v>
      </c>
      <c r="C109" s="1807" t="s">
        <v>2376</v>
      </c>
      <c r="D109" s="1860">
        <v>71</v>
      </c>
      <c r="E109" s="1860">
        <v>13</v>
      </c>
      <c r="F109" s="1860">
        <v>28</v>
      </c>
      <c r="G109" s="1860">
        <v>4</v>
      </c>
      <c r="H109" s="1860">
        <v>2</v>
      </c>
      <c r="I109" s="1860">
        <v>0</v>
      </c>
      <c r="J109" s="1860">
        <v>0.42699999999999999</v>
      </c>
      <c r="K109" s="1865">
        <v>0.39400000000000002</v>
      </c>
      <c r="P109" s="1778" t="s">
        <v>112</v>
      </c>
    </row>
    <row r="110" spans="1:16" ht="27" thickBot="1">
      <c r="A110">
        <v>8</v>
      </c>
      <c r="B110" s="1807" t="s">
        <v>2317</v>
      </c>
      <c r="C110" s="1807" t="s">
        <v>2364</v>
      </c>
      <c r="D110" s="1860">
        <v>35</v>
      </c>
      <c r="E110" s="1860">
        <v>13</v>
      </c>
      <c r="F110" s="1860">
        <v>13</v>
      </c>
      <c r="G110" s="1860">
        <v>6</v>
      </c>
      <c r="H110" s="1860">
        <v>0</v>
      </c>
      <c r="I110" s="1860">
        <v>0</v>
      </c>
      <c r="J110" s="1860">
        <v>0.46300000000000002</v>
      </c>
      <c r="K110" s="1865">
        <v>0.371</v>
      </c>
      <c r="P110" s="1778" t="s">
        <v>1980</v>
      </c>
    </row>
    <row r="111" spans="1:16" ht="27" thickBot="1">
      <c r="A111">
        <v>8</v>
      </c>
      <c r="B111" s="1807" t="s">
        <v>1675</v>
      </c>
      <c r="C111" s="1807" t="s">
        <v>2369</v>
      </c>
      <c r="D111" s="1859">
        <v>34</v>
      </c>
      <c r="E111" s="1859">
        <v>6</v>
      </c>
      <c r="F111" s="1859">
        <v>12</v>
      </c>
      <c r="G111" s="1859">
        <v>1</v>
      </c>
      <c r="H111" s="1859">
        <v>0</v>
      </c>
      <c r="I111" s="1859">
        <v>0</v>
      </c>
      <c r="J111" s="1859">
        <v>0.371</v>
      </c>
      <c r="K111" s="1864">
        <v>0.35299999999999998</v>
      </c>
      <c r="P111" s="1778" t="s">
        <v>1997</v>
      </c>
    </row>
    <row r="112" spans="1:16" ht="13.8" thickBot="1">
      <c r="A112">
        <v>9</v>
      </c>
      <c r="B112" s="1807" t="s">
        <v>240</v>
      </c>
      <c r="C112" s="1807" t="s">
        <v>2368</v>
      </c>
      <c r="D112" s="1859">
        <v>6</v>
      </c>
      <c r="E112" s="1859">
        <v>3</v>
      </c>
      <c r="F112" s="1859">
        <v>4</v>
      </c>
      <c r="G112" s="1859">
        <v>0</v>
      </c>
      <c r="H112" s="1859">
        <v>0</v>
      </c>
      <c r="I112" s="1859">
        <v>0</v>
      </c>
      <c r="J112" s="1859">
        <v>0.66700000000000004</v>
      </c>
      <c r="K112" s="1864">
        <v>0.66700000000000004</v>
      </c>
      <c r="P112" s="1779" t="s">
        <v>2192</v>
      </c>
    </row>
    <row r="113" spans="1:16" ht="27" thickBot="1">
      <c r="A113">
        <v>9</v>
      </c>
      <c r="B113" s="1807" t="s">
        <v>2382</v>
      </c>
      <c r="C113" s="1807" t="s">
        <v>2369</v>
      </c>
      <c r="D113" s="1860">
        <v>81</v>
      </c>
      <c r="E113" s="1860">
        <v>23</v>
      </c>
      <c r="F113" s="1860">
        <v>43</v>
      </c>
      <c r="G113" s="1860">
        <v>1</v>
      </c>
      <c r="H113" s="1860">
        <v>2</v>
      </c>
      <c r="I113" s="1860">
        <v>0</v>
      </c>
      <c r="J113" s="1860">
        <v>0.53700000000000003</v>
      </c>
      <c r="K113" s="1865">
        <v>0.53100000000000003</v>
      </c>
      <c r="P113" s="1778" t="s">
        <v>1209</v>
      </c>
    </row>
    <row r="114" spans="1:16" ht="13.8" thickBot="1">
      <c r="A114">
        <v>9</v>
      </c>
      <c r="B114" s="1807" t="s">
        <v>2352</v>
      </c>
      <c r="C114" s="1807" t="s">
        <v>2372</v>
      </c>
      <c r="D114" s="1859">
        <v>65</v>
      </c>
      <c r="E114" s="1859">
        <v>16</v>
      </c>
      <c r="F114" s="1859">
        <v>34</v>
      </c>
      <c r="G114" s="1859">
        <v>0</v>
      </c>
      <c r="H114" s="1859">
        <v>4</v>
      </c>
      <c r="I114" s="1859">
        <v>0</v>
      </c>
      <c r="J114" s="1859">
        <v>0.52300000000000002</v>
      </c>
      <c r="K114" s="1864">
        <v>0.52300000000000002</v>
      </c>
      <c r="P114" s="1779" t="s">
        <v>2170</v>
      </c>
    </row>
    <row r="115" spans="1:16" ht="13.8" thickBot="1">
      <c r="A115">
        <v>9</v>
      </c>
      <c r="B115" s="1807" t="s">
        <v>127</v>
      </c>
      <c r="C115" s="1807" t="s">
        <v>2375</v>
      </c>
      <c r="D115" s="1860">
        <v>68</v>
      </c>
      <c r="E115" s="1860">
        <v>12</v>
      </c>
      <c r="F115" s="1860">
        <v>35</v>
      </c>
      <c r="G115" s="1860">
        <v>3</v>
      </c>
      <c r="H115" s="1860">
        <v>1</v>
      </c>
      <c r="I115" s="1860">
        <v>0</v>
      </c>
      <c r="J115" s="1860">
        <v>0.53500000000000003</v>
      </c>
      <c r="K115" s="1865">
        <v>0.51500000000000001</v>
      </c>
      <c r="P115" s="1778" t="s">
        <v>2035</v>
      </c>
    </row>
    <row r="116" spans="1:16" ht="27" thickBot="1">
      <c r="A116">
        <v>9</v>
      </c>
      <c r="B116" s="1807" t="s">
        <v>1238</v>
      </c>
      <c r="C116" s="1807" t="s">
        <v>2373</v>
      </c>
      <c r="D116" s="1859">
        <v>2</v>
      </c>
      <c r="E116" s="1859">
        <v>1</v>
      </c>
      <c r="F116" s="1859">
        <v>1</v>
      </c>
      <c r="G116" s="1859">
        <v>0</v>
      </c>
      <c r="H116" s="1859">
        <v>0</v>
      </c>
      <c r="I116" s="1859">
        <v>0</v>
      </c>
      <c r="J116" s="1859">
        <v>0.5</v>
      </c>
      <c r="K116" s="1864">
        <v>0.5</v>
      </c>
      <c r="P116" s="1778" t="s">
        <v>1160</v>
      </c>
    </row>
    <row r="117" spans="1:16" ht="40.200000000000003" thickBot="1">
      <c r="A117">
        <v>9</v>
      </c>
      <c r="B117" s="1807" t="s">
        <v>12</v>
      </c>
      <c r="C117" s="1807" t="s">
        <v>2365</v>
      </c>
      <c r="D117" s="1859">
        <v>53</v>
      </c>
      <c r="E117" s="1859">
        <v>10</v>
      </c>
      <c r="F117" s="1859">
        <v>26</v>
      </c>
      <c r="G117" s="1859">
        <v>0</v>
      </c>
      <c r="H117" s="1859">
        <v>3</v>
      </c>
      <c r="I117" s="1859">
        <v>0</v>
      </c>
      <c r="J117" s="1859">
        <v>0.49099999999999999</v>
      </c>
      <c r="K117" s="1864">
        <v>0.49099999999999999</v>
      </c>
      <c r="P117" s="1778" t="s">
        <v>2069</v>
      </c>
    </row>
    <row r="118" spans="1:16" ht="27" thickBot="1">
      <c r="A118">
        <v>9</v>
      </c>
      <c r="B118" s="1807" t="s">
        <v>181</v>
      </c>
      <c r="C118" s="1807" t="s">
        <v>2363</v>
      </c>
      <c r="D118" s="1859">
        <v>70</v>
      </c>
      <c r="E118" s="1859">
        <v>16</v>
      </c>
      <c r="F118" s="1859">
        <v>33</v>
      </c>
      <c r="G118" s="1859">
        <v>3</v>
      </c>
      <c r="H118" s="1859">
        <v>0</v>
      </c>
      <c r="I118" s="1859">
        <v>0</v>
      </c>
      <c r="J118" s="1859">
        <v>0.49299999999999999</v>
      </c>
      <c r="K118" s="1864">
        <v>0.47099999999999997</v>
      </c>
      <c r="P118" s="1778" t="s">
        <v>257</v>
      </c>
    </row>
    <row r="119" spans="1:16" ht="40.200000000000003" thickBot="1">
      <c r="A119">
        <v>9</v>
      </c>
      <c r="B119" s="1807" t="s">
        <v>2162</v>
      </c>
      <c r="C119" s="1807" t="s">
        <v>2376</v>
      </c>
      <c r="D119" s="1859">
        <v>57</v>
      </c>
      <c r="E119" s="1859">
        <v>11</v>
      </c>
      <c r="F119" s="1859">
        <v>23</v>
      </c>
      <c r="G119" s="1859">
        <v>1</v>
      </c>
      <c r="H119" s="1859">
        <v>0</v>
      </c>
      <c r="I119" s="1859">
        <v>0</v>
      </c>
      <c r="J119" s="1859">
        <v>0.41399999999999998</v>
      </c>
      <c r="K119" s="1864">
        <v>0.40400000000000003</v>
      </c>
      <c r="P119" s="1778" t="s">
        <v>49</v>
      </c>
    </row>
    <row r="120" spans="1:16" ht="27" thickBot="1">
      <c r="A120">
        <v>10</v>
      </c>
      <c r="B120" s="1807" t="s">
        <v>2289</v>
      </c>
      <c r="C120" s="1807" t="s">
        <v>2364</v>
      </c>
      <c r="D120" s="1860">
        <v>76</v>
      </c>
      <c r="E120" s="1860">
        <v>24</v>
      </c>
      <c r="F120" s="1860">
        <v>45</v>
      </c>
      <c r="G120" s="1860">
        <v>2</v>
      </c>
      <c r="H120" s="1860">
        <v>2</v>
      </c>
      <c r="I120" s="1860">
        <v>0</v>
      </c>
      <c r="J120" s="1860">
        <v>0.60299999999999998</v>
      </c>
      <c r="K120" s="1865">
        <v>0.59199999999999997</v>
      </c>
      <c r="P120" s="1778" t="s">
        <v>1954</v>
      </c>
    </row>
    <row r="121" spans="1:16" ht="40.200000000000003" thickBot="1">
      <c r="A121">
        <v>10</v>
      </c>
      <c r="B121" s="1807" t="s">
        <v>194</v>
      </c>
      <c r="C121" s="1807" t="s">
        <v>2373</v>
      </c>
      <c r="D121" s="1860">
        <v>61</v>
      </c>
      <c r="E121" s="1860">
        <v>14</v>
      </c>
      <c r="F121" s="1860">
        <v>32</v>
      </c>
      <c r="G121" s="1860">
        <v>4</v>
      </c>
      <c r="H121" s="1860">
        <v>2</v>
      </c>
      <c r="I121" s="1860">
        <v>0</v>
      </c>
      <c r="J121" s="1860">
        <v>0.55400000000000005</v>
      </c>
      <c r="K121" s="1865">
        <v>0.52500000000000002</v>
      </c>
      <c r="P121" s="1780" t="s">
        <v>1131</v>
      </c>
    </row>
    <row r="122" spans="1:16" ht="13.8" thickBot="1">
      <c r="A122">
        <v>10</v>
      </c>
      <c r="B122" s="1807" t="s">
        <v>2355</v>
      </c>
      <c r="C122" s="1807" t="s">
        <v>2363</v>
      </c>
      <c r="D122" s="1860">
        <v>57</v>
      </c>
      <c r="E122" s="1860">
        <v>10</v>
      </c>
      <c r="F122" s="1860">
        <v>26</v>
      </c>
      <c r="G122" s="1860">
        <v>0</v>
      </c>
      <c r="H122" s="1860">
        <v>1</v>
      </c>
      <c r="I122" s="1860">
        <v>0</v>
      </c>
      <c r="J122" s="1860">
        <v>0.45600000000000002</v>
      </c>
      <c r="K122" s="1865">
        <v>0.45600000000000002</v>
      </c>
      <c r="P122" s="1623" t="s">
        <v>2199</v>
      </c>
    </row>
    <row r="123" spans="1:16" ht="13.8" thickBot="1">
      <c r="A123">
        <v>10</v>
      </c>
      <c r="B123" s="1807" t="s">
        <v>169</v>
      </c>
      <c r="C123" s="1807" t="s">
        <v>2372</v>
      </c>
      <c r="D123" s="1860">
        <v>49</v>
      </c>
      <c r="E123" s="1860">
        <v>11</v>
      </c>
      <c r="F123" s="1860">
        <v>22</v>
      </c>
      <c r="G123" s="1860">
        <v>0</v>
      </c>
      <c r="H123" s="1860">
        <v>3</v>
      </c>
      <c r="I123" s="1860">
        <v>0</v>
      </c>
      <c r="J123" s="1860">
        <v>0.44900000000000001</v>
      </c>
      <c r="K123" s="1865">
        <v>0.44900000000000001</v>
      </c>
      <c r="P123" s="1779" t="s">
        <v>2208</v>
      </c>
    </row>
    <row r="124" spans="1:16" ht="13.8" thickBot="1">
      <c r="A124">
        <v>10</v>
      </c>
      <c r="B124" s="1807" t="s">
        <v>2290</v>
      </c>
      <c r="C124" s="1807" t="s">
        <v>2367</v>
      </c>
      <c r="D124" s="1860">
        <v>43</v>
      </c>
      <c r="E124" s="1860">
        <v>15</v>
      </c>
      <c r="F124" s="1860">
        <v>19</v>
      </c>
      <c r="G124" s="1860">
        <v>7</v>
      </c>
      <c r="H124" s="1860">
        <v>1</v>
      </c>
      <c r="I124" s="1860">
        <v>0</v>
      </c>
      <c r="J124" s="1860">
        <v>0.52</v>
      </c>
      <c r="K124" s="1865">
        <v>0.442</v>
      </c>
      <c r="P124" s="1779" t="s">
        <v>2155</v>
      </c>
    </row>
    <row r="125" spans="1:16" ht="27" thickBot="1">
      <c r="A125">
        <v>10</v>
      </c>
      <c r="B125" s="1807" t="s">
        <v>2329</v>
      </c>
      <c r="C125" s="1807" t="s">
        <v>2366</v>
      </c>
      <c r="D125" s="1859">
        <v>42</v>
      </c>
      <c r="E125" s="1859">
        <v>9</v>
      </c>
      <c r="F125" s="1859">
        <v>18</v>
      </c>
      <c r="G125" s="1859">
        <v>1</v>
      </c>
      <c r="H125" s="1859">
        <v>1</v>
      </c>
      <c r="I125" s="1859">
        <v>0</v>
      </c>
      <c r="J125" s="1859">
        <v>0.442</v>
      </c>
      <c r="K125" s="1864">
        <v>0.42899999999999999</v>
      </c>
      <c r="P125" s="1778" t="s">
        <v>87</v>
      </c>
    </row>
    <row r="126" spans="1:16" ht="40.200000000000003" thickBot="1">
      <c r="A126">
        <v>10</v>
      </c>
      <c r="B126" s="1807" t="s">
        <v>2273</v>
      </c>
      <c r="C126" s="1807" t="s">
        <v>2368</v>
      </c>
      <c r="D126" s="1860">
        <v>71</v>
      </c>
      <c r="E126" s="1860">
        <v>15</v>
      </c>
      <c r="F126" s="1860">
        <v>29</v>
      </c>
      <c r="G126" s="1860">
        <v>8</v>
      </c>
      <c r="H126" s="1860">
        <v>0</v>
      </c>
      <c r="I126" s="1860">
        <v>0</v>
      </c>
      <c r="J126" s="1860">
        <v>0.46800000000000003</v>
      </c>
      <c r="K126" s="1865">
        <v>0.40799999999999997</v>
      </c>
      <c r="P126" s="1778" t="s">
        <v>256</v>
      </c>
    </row>
    <row r="127" spans="1:16" ht="13.8" thickBot="1">
      <c r="A127">
        <v>10</v>
      </c>
      <c r="B127" s="1807" t="s">
        <v>40</v>
      </c>
      <c r="C127" s="1807" t="s">
        <v>2370</v>
      </c>
      <c r="D127" s="1860">
        <v>52</v>
      </c>
      <c r="E127" s="1860">
        <v>11</v>
      </c>
      <c r="F127" s="1860">
        <v>21</v>
      </c>
      <c r="G127" s="1860">
        <v>1</v>
      </c>
      <c r="H127" s="1860">
        <v>2</v>
      </c>
      <c r="I127" s="1860">
        <v>0</v>
      </c>
      <c r="J127" s="1860">
        <v>0.41499999999999998</v>
      </c>
      <c r="K127" s="1865">
        <v>0.40400000000000003</v>
      </c>
      <c r="P127" s="1778" t="s">
        <v>1219</v>
      </c>
    </row>
    <row r="128" spans="1:16" ht="27" thickBot="1">
      <c r="A128">
        <v>10</v>
      </c>
      <c r="B128" s="1807" t="s">
        <v>2173</v>
      </c>
      <c r="C128" s="1807" t="s">
        <v>2376</v>
      </c>
      <c r="D128" s="1859">
        <v>40</v>
      </c>
      <c r="E128" s="1859">
        <v>6</v>
      </c>
      <c r="F128" s="1859">
        <v>13</v>
      </c>
      <c r="G128" s="1859">
        <v>1</v>
      </c>
      <c r="H128" s="1859">
        <v>1</v>
      </c>
      <c r="I128" s="1859">
        <v>0</v>
      </c>
      <c r="J128" s="1859">
        <v>0.34100000000000003</v>
      </c>
      <c r="K128" s="1864">
        <v>0.32500000000000001</v>
      </c>
      <c r="P128" s="1778" t="s">
        <v>1297</v>
      </c>
    </row>
    <row r="129" spans="1:16" ht="27" thickBot="1">
      <c r="A129">
        <v>10</v>
      </c>
      <c r="B129" s="1807" t="s">
        <v>111</v>
      </c>
      <c r="C129" s="1807" t="s">
        <v>2369</v>
      </c>
      <c r="D129" s="1859">
        <v>45</v>
      </c>
      <c r="E129" s="1859">
        <v>14</v>
      </c>
      <c r="F129" s="1859">
        <v>26</v>
      </c>
      <c r="G129" s="1859">
        <v>2</v>
      </c>
      <c r="H129" s="1859">
        <v>2</v>
      </c>
      <c r="I129" s="1859">
        <v>0</v>
      </c>
      <c r="J129" s="1859">
        <v>0.59599999999999997</v>
      </c>
      <c r="K129" s="1864">
        <v>0.57799999999999996</v>
      </c>
      <c r="P129" s="1778" t="s">
        <v>2102</v>
      </c>
    </row>
    <row r="130" spans="1:16" ht="27" thickBot="1">
      <c r="A130">
        <v>11</v>
      </c>
      <c r="B130" s="1807" t="s">
        <v>161</v>
      </c>
      <c r="C130" s="1807" t="s">
        <v>2370</v>
      </c>
      <c r="D130" s="1860">
        <v>63</v>
      </c>
      <c r="E130" s="1860">
        <v>21</v>
      </c>
      <c r="F130" s="1860">
        <v>34</v>
      </c>
      <c r="G130" s="1860">
        <v>1</v>
      </c>
      <c r="H130" s="1860">
        <v>0</v>
      </c>
      <c r="I130" s="1860">
        <v>0</v>
      </c>
      <c r="J130" s="1860">
        <v>0.54700000000000004</v>
      </c>
      <c r="K130" s="1865">
        <v>0.54</v>
      </c>
      <c r="P130" s="1778" t="s">
        <v>1283</v>
      </c>
    </row>
    <row r="131" spans="1:16" ht="27" thickBot="1">
      <c r="A131">
        <v>11</v>
      </c>
      <c r="B131" s="1807" t="s">
        <v>209</v>
      </c>
      <c r="C131" s="1807" t="s">
        <v>2373</v>
      </c>
      <c r="D131" s="1860">
        <v>39</v>
      </c>
      <c r="E131" s="1860">
        <v>12</v>
      </c>
      <c r="F131" s="1860">
        <v>21</v>
      </c>
      <c r="G131" s="1860">
        <v>1</v>
      </c>
      <c r="H131" s="1860">
        <v>0</v>
      </c>
      <c r="I131" s="1860">
        <v>0</v>
      </c>
      <c r="J131" s="1860">
        <v>0.55000000000000004</v>
      </c>
      <c r="K131" s="1865">
        <v>0.53800000000000003</v>
      </c>
      <c r="P131" s="1778" t="s">
        <v>1866</v>
      </c>
    </row>
    <row r="132" spans="1:16" ht="13.8" thickBot="1">
      <c r="A132">
        <v>11</v>
      </c>
      <c r="B132" s="1807" t="s">
        <v>2188</v>
      </c>
      <c r="C132" s="1807" t="s">
        <v>2368</v>
      </c>
      <c r="D132" s="1859">
        <v>63</v>
      </c>
      <c r="E132" s="1859">
        <v>14</v>
      </c>
      <c r="F132" s="1859">
        <v>32</v>
      </c>
      <c r="G132" s="1859">
        <v>0</v>
      </c>
      <c r="H132" s="1859">
        <v>1</v>
      </c>
      <c r="I132" s="1859">
        <v>0</v>
      </c>
      <c r="J132" s="1859">
        <v>0.50800000000000001</v>
      </c>
      <c r="K132" s="1864">
        <v>0.50800000000000001</v>
      </c>
      <c r="P132" s="1623" t="s">
        <v>2266</v>
      </c>
    </row>
    <row r="133" spans="1:16" ht="27" thickBot="1">
      <c r="A133">
        <v>11</v>
      </c>
      <c r="B133" s="1807" t="s">
        <v>2233</v>
      </c>
      <c r="C133" s="1807" t="s">
        <v>2364</v>
      </c>
      <c r="D133" s="1860">
        <v>80</v>
      </c>
      <c r="E133" s="1860">
        <v>24</v>
      </c>
      <c r="F133" s="1860">
        <v>39</v>
      </c>
      <c r="G133" s="1860">
        <v>3</v>
      </c>
      <c r="H133" s="1860">
        <v>1</v>
      </c>
      <c r="I133" s="1860">
        <v>0</v>
      </c>
      <c r="J133" s="1860">
        <v>0.50600000000000001</v>
      </c>
      <c r="K133" s="1865">
        <v>0.48799999999999999</v>
      </c>
      <c r="P133" s="1778" t="s">
        <v>1130</v>
      </c>
    </row>
    <row r="134" spans="1:16" ht="27" thickBot="1">
      <c r="A134">
        <v>11</v>
      </c>
      <c r="B134" s="1807" t="s">
        <v>2287</v>
      </c>
      <c r="C134" s="1807" t="s">
        <v>2367</v>
      </c>
      <c r="D134" s="1860">
        <v>44</v>
      </c>
      <c r="E134" s="1860">
        <v>12</v>
      </c>
      <c r="F134" s="1860">
        <v>21</v>
      </c>
      <c r="G134" s="1860">
        <v>2</v>
      </c>
      <c r="H134" s="1860">
        <v>0</v>
      </c>
      <c r="I134" s="1860">
        <v>0</v>
      </c>
      <c r="J134" s="1860">
        <v>0.5</v>
      </c>
      <c r="K134" s="1865">
        <v>0.47699999999999998</v>
      </c>
      <c r="P134" s="1778" t="s">
        <v>1085</v>
      </c>
    </row>
    <row r="135" spans="1:16" ht="27" thickBot="1">
      <c r="A135">
        <v>11</v>
      </c>
      <c r="B135" s="1807" t="s">
        <v>1135</v>
      </c>
      <c r="C135" s="1807" t="s">
        <v>2375</v>
      </c>
      <c r="D135" s="1859">
        <v>43</v>
      </c>
      <c r="E135" s="1859">
        <v>10</v>
      </c>
      <c r="F135" s="1859">
        <v>20</v>
      </c>
      <c r="G135" s="1859">
        <v>0</v>
      </c>
      <c r="H135" s="1859">
        <v>3</v>
      </c>
      <c r="I135" s="1859">
        <v>0</v>
      </c>
      <c r="J135" s="1859">
        <v>0.46500000000000002</v>
      </c>
      <c r="K135" s="1864">
        <v>0.46500000000000002</v>
      </c>
      <c r="P135" s="1778" t="s">
        <v>1090</v>
      </c>
    </row>
    <row r="136" spans="1:16" ht="13.8" thickBot="1">
      <c r="A136">
        <v>11</v>
      </c>
      <c r="B136" s="1807" t="s">
        <v>2354</v>
      </c>
      <c r="C136" s="1807" t="s">
        <v>2372</v>
      </c>
      <c r="D136" s="1859">
        <v>46</v>
      </c>
      <c r="E136" s="1859">
        <v>14</v>
      </c>
      <c r="F136" s="1859">
        <v>21</v>
      </c>
      <c r="G136" s="1859">
        <v>1</v>
      </c>
      <c r="H136" s="1859">
        <v>1</v>
      </c>
      <c r="I136" s="1859">
        <v>0</v>
      </c>
      <c r="J136" s="1859">
        <v>0.46800000000000003</v>
      </c>
      <c r="K136" s="1864">
        <v>0.45700000000000002</v>
      </c>
      <c r="P136" s="1779" t="s">
        <v>2256</v>
      </c>
    </row>
    <row r="137" spans="1:16" ht="27" thickBot="1">
      <c r="A137">
        <v>11</v>
      </c>
      <c r="B137" s="1807" t="s">
        <v>234</v>
      </c>
      <c r="C137" s="1807" t="s">
        <v>2366</v>
      </c>
      <c r="D137" s="1860">
        <v>28</v>
      </c>
      <c r="E137" s="1860">
        <v>9</v>
      </c>
      <c r="F137" s="1860">
        <v>12</v>
      </c>
      <c r="G137" s="1860">
        <v>0</v>
      </c>
      <c r="H137" s="1860">
        <v>1</v>
      </c>
      <c r="I137" s="1860">
        <v>0</v>
      </c>
      <c r="J137" s="1860">
        <v>0.42899999999999999</v>
      </c>
      <c r="K137" s="1865">
        <v>0.42899999999999999</v>
      </c>
      <c r="P137" s="1778" t="s">
        <v>1168</v>
      </c>
    </row>
    <row r="138" spans="1:16" ht="27" thickBot="1">
      <c r="A138">
        <v>11</v>
      </c>
      <c r="B138" s="1807" t="s">
        <v>1269</v>
      </c>
      <c r="C138" s="1807" t="s">
        <v>2369</v>
      </c>
      <c r="D138" s="1859">
        <v>27</v>
      </c>
      <c r="E138" s="1859">
        <v>7</v>
      </c>
      <c r="F138" s="1859">
        <v>11</v>
      </c>
      <c r="G138" s="1859">
        <v>0</v>
      </c>
      <c r="H138" s="1859">
        <v>1</v>
      </c>
      <c r="I138" s="1859">
        <v>0</v>
      </c>
      <c r="J138" s="1859">
        <v>0.40699999999999997</v>
      </c>
      <c r="K138" s="1864">
        <v>0.40699999999999997</v>
      </c>
      <c r="P138" s="1778" t="s">
        <v>1116</v>
      </c>
    </row>
    <row r="139" spans="1:16" ht="13.8" thickBot="1">
      <c r="A139">
        <v>12</v>
      </c>
      <c r="B139" s="1807" t="s">
        <v>2325</v>
      </c>
      <c r="C139" s="1807" t="s">
        <v>2376</v>
      </c>
      <c r="D139" s="1859">
        <v>49</v>
      </c>
      <c r="E139" s="1859">
        <v>10</v>
      </c>
      <c r="F139" s="1859">
        <v>29</v>
      </c>
      <c r="G139" s="1859">
        <v>1</v>
      </c>
      <c r="H139" s="1859">
        <v>2</v>
      </c>
      <c r="I139" s="1859">
        <v>0</v>
      </c>
      <c r="J139" s="1859">
        <v>0.6</v>
      </c>
      <c r="K139" s="1864">
        <v>0.59199999999999997</v>
      </c>
      <c r="P139" s="1779" t="s">
        <v>2299</v>
      </c>
    </row>
    <row r="140" spans="1:16" ht="27" thickBot="1">
      <c r="A140">
        <v>12</v>
      </c>
      <c r="B140" s="1807" t="s">
        <v>1689</v>
      </c>
      <c r="C140" s="1807" t="s">
        <v>2366</v>
      </c>
      <c r="D140" s="1860">
        <v>60</v>
      </c>
      <c r="E140" s="1860">
        <v>19</v>
      </c>
      <c r="F140" s="1860">
        <v>34</v>
      </c>
      <c r="G140" s="1860">
        <v>0</v>
      </c>
      <c r="H140" s="1860">
        <v>1</v>
      </c>
      <c r="I140" s="1860">
        <v>0</v>
      </c>
      <c r="J140" s="1860">
        <v>0.56699999999999995</v>
      </c>
      <c r="K140" s="1865">
        <v>0.56699999999999995</v>
      </c>
      <c r="P140" s="1778" t="s">
        <v>1851</v>
      </c>
    </row>
    <row r="141" spans="1:16" ht="27" thickBot="1">
      <c r="A141">
        <v>12</v>
      </c>
      <c r="B141" s="1807" t="s">
        <v>2274</v>
      </c>
      <c r="C141" s="1807" t="s">
        <v>2370</v>
      </c>
      <c r="D141" s="1860">
        <v>35</v>
      </c>
      <c r="E141" s="1860">
        <v>12</v>
      </c>
      <c r="F141" s="1860">
        <v>17</v>
      </c>
      <c r="G141" s="1860">
        <v>0</v>
      </c>
      <c r="H141" s="1860">
        <v>0</v>
      </c>
      <c r="I141" s="1860">
        <v>0</v>
      </c>
      <c r="J141" s="1860">
        <v>0.48599999999999999</v>
      </c>
      <c r="K141" s="1865">
        <v>0.48599999999999999</v>
      </c>
      <c r="P141" s="1778" t="s">
        <v>1126</v>
      </c>
    </row>
    <row r="142" spans="1:16" ht="29.4" thickBot="1">
      <c r="A142">
        <v>12</v>
      </c>
      <c r="B142" s="1807" t="s">
        <v>2353</v>
      </c>
      <c r="C142" s="1807" t="s">
        <v>2367</v>
      </c>
      <c r="D142" s="1859">
        <v>53</v>
      </c>
      <c r="E142" s="1859">
        <v>21</v>
      </c>
      <c r="F142" s="1859">
        <v>24</v>
      </c>
      <c r="G142" s="1859">
        <v>5</v>
      </c>
      <c r="H142" s="1859">
        <v>2</v>
      </c>
      <c r="I142" s="1859">
        <v>0</v>
      </c>
      <c r="J142" s="1859">
        <v>0.5</v>
      </c>
      <c r="K142" s="1864">
        <v>0.45300000000000001</v>
      </c>
      <c r="P142" s="1781" t="s">
        <v>1157</v>
      </c>
    </row>
    <row r="143" spans="1:16" ht="13.8" thickBot="1">
      <c r="A143">
        <v>12</v>
      </c>
      <c r="B143" s="1807" t="s">
        <v>165</v>
      </c>
      <c r="C143" s="1807" t="s">
        <v>2372</v>
      </c>
      <c r="D143" s="1860">
        <v>63</v>
      </c>
      <c r="E143" s="1860">
        <v>14</v>
      </c>
      <c r="F143" s="1860">
        <v>28</v>
      </c>
      <c r="G143" s="1860">
        <v>3</v>
      </c>
      <c r="H143" s="1860">
        <v>1</v>
      </c>
      <c r="I143" s="1860">
        <v>0</v>
      </c>
      <c r="J143" s="1860">
        <v>0.47</v>
      </c>
      <c r="K143" s="1865">
        <v>0.44400000000000001</v>
      </c>
      <c r="P143" s="1779" t="s">
        <v>2307</v>
      </c>
    </row>
    <row r="144" spans="1:16" ht="27" thickBot="1">
      <c r="A144">
        <v>12</v>
      </c>
      <c r="B144" s="1807" t="s">
        <v>85</v>
      </c>
      <c r="C144" s="1807" t="s">
        <v>2373</v>
      </c>
      <c r="D144" s="1860">
        <v>27</v>
      </c>
      <c r="E144" s="1860">
        <v>10</v>
      </c>
      <c r="F144" s="1860">
        <v>10</v>
      </c>
      <c r="G144" s="1860">
        <v>2</v>
      </c>
      <c r="H144" s="1860">
        <v>1</v>
      </c>
      <c r="I144" s="1860">
        <v>0</v>
      </c>
      <c r="J144" s="1860">
        <v>0.41399999999999998</v>
      </c>
      <c r="K144" s="1865">
        <v>0.37</v>
      </c>
      <c r="P144" s="1778" t="s">
        <v>1208</v>
      </c>
    </row>
    <row r="145" spans="1:16" ht="27" thickBot="1">
      <c r="A145">
        <v>12</v>
      </c>
      <c r="B145" s="1807" t="s">
        <v>232</v>
      </c>
      <c r="C145" s="1807" t="s">
        <v>2369</v>
      </c>
      <c r="D145" s="1859">
        <v>46</v>
      </c>
      <c r="E145" s="1859">
        <v>11</v>
      </c>
      <c r="F145" s="1859">
        <v>16</v>
      </c>
      <c r="G145" s="1859">
        <v>1</v>
      </c>
      <c r="H145" s="1859">
        <v>1</v>
      </c>
      <c r="I145" s="1859">
        <v>0</v>
      </c>
      <c r="J145" s="1859">
        <v>0.36199999999999999</v>
      </c>
      <c r="K145" s="1864">
        <v>0.34799999999999998</v>
      </c>
      <c r="P145" s="1778" t="s">
        <v>1329</v>
      </c>
    </row>
    <row r="146" spans="1:16" ht="27" thickBot="1">
      <c r="A146">
        <v>12</v>
      </c>
      <c r="B146" s="1807" t="s">
        <v>1155</v>
      </c>
      <c r="C146" s="1807" t="s">
        <v>2363</v>
      </c>
      <c r="D146" s="1860">
        <v>44</v>
      </c>
      <c r="E146" s="1860">
        <v>10</v>
      </c>
      <c r="F146" s="1860">
        <v>14</v>
      </c>
      <c r="G146" s="1860">
        <v>1</v>
      </c>
      <c r="H146" s="1860">
        <v>0</v>
      </c>
      <c r="I146" s="1860">
        <v>0</v>
      </c>
      <c r="J146" s="1860">
        <v>0.33300000000000002</v>
      </c>
      <c r="K146" s="1865">
        <v>0.318</v>
      </c>
      <c r="P146" s="1778" t="s">
        <v>1971</v>
      </c>
    </row>
    <row r="147" spans="1:16" ht="27" thickBot="1">
      <c r="A147">
        <v>12</v>
      </c>
      <c r="B147" s="1807" t="s">
        <v>124</v>
      </c>
      <c r="C147" s="1807" t="s">
        <v>2365</v>
      </c>
      <c r="D147" s="1859">
        <v>30</v>
      </c>
      <c r="E147" s="1859">
        <v>8</v>
      </c>
      <c r="F147" s="1859">
        <v>9</v>
      </c>
      <c r="G147" s="1859">
        <v>0</v>
      </c>
      <c r="H147" s="1859">
        <v>0</v>
      </c>
      <c r="I147" s="1859">
        <v>0</v>
      </c>
      <c r="J147" s="1859">
        <v>0.3</v>
      </c>
      <c r="K147" s="1864">
        <v>0.3</v>
      </c>
      <c r="P147" s="1778" t="s">
        <v>1288</v>
      </c>
    </row>
    <row r="148" spans="1:16" ht="27" thickBot="1">
      <c r="A148">
        <v>12</v>
      </c>
      <c r="B148" s="1807" t="s">
        <v>2357</v>
      </c>
      <c r="C148" s="1807" t="s">
        <v>2375</v>
      </c>
      <c r="D148" s="1860">
        <v>24</v>
      </c>
      <c r="E148" s="1860">
        <v>5</v>
      </c>
      <c r="F148" s="1860">
        <v>7</v>
      </c>
      <c r="G148" s="1860">
        <v>0</v>
      </c>
      <c r="H148" s="1860">
        <v>1</v>
      </c>
      <c r="I148" s="1860">
        <v>0</v>
      </c>
      <c r="J148" s="1860">
        <v>0.29199999999999998</v>
      </c>
      <c r="K148" s="1865">
        <v>0.29199999999999998</v>
      </c>
      <c r="P148" s="1778" t="s">
        <v>1893</v>
      </c>
    </row>
    <row r="149" spans="1:16" ht="13.8" thickBot="1">
      <c r="A149">
        <v>12</v>
      </c>
      <c r="B149" s="1807" t="s">
        <v>2296</v>
      </c>
      <c r="C149" s="1807" t="s">
        <v>2364</v>
      </c>
      <c r="D149" s="1859">
        <v>48</v>
      </c>
      <c r="E149" s="1859">
        <v>12</v>
      </c>
      <c r="F149" s="1859">
        <v>14</v>
      </c>
      <c r="G149" s="1859">
        <v>2</v>
      </c>
      <c r="H149" s="1859">
        <v>0</v>
      </c>
      <c r="I149" s="1859">
        <v>0</v>
      </c>
      <c r="J149" s="1859">
        <v>0.32</v>
      </c>
      <c r="K149" s="1864">
        <v>0.29199999999999998</v>
      </c>
      <c r="P149" s="1779" t="s">
        <v>2330</v>
      </c>
    </row>
    <row r="150" spans="1:16" ht="27" thickBot="1">
      <c r="A150">
        <v>13</v>
      </c>
      <c r="B150" s="1807" t="s">
        <v>2213</v>
      </c>
      <c r="C150" s="1807" t="s">
        <v>2366</v>
      </c>
      <c r="D150" s="1859">
        <v>55</v>
      </c>
      <c r="E150" s="1859">
        <v>16</v>
      </c>
      <c r="F150" s="1859">
        <v>30</v>
      </c>
      <c r="G150" s="1859">
        <v>0</v>
      </c>
      <c r="H150" s="1859">
        <v>1</v>
      </c>
      <c r="I150" s="1859">
        <v>0</v>
      </c>
      <c r="J150" s="1859">
        <v>0.54500000000000004</v>
      </c>
      <c r="K150" s="1864">
        <v>0.54500000000000004</v>
      </c>
      <c r="P150" s="1778" t="s">
        <v>225</v>
      </c>
    </row>
    <row r="151" spans="1:16" ht="40.200000000000003" thickBot="1">
      <c r="A151">
        <v>13</v>
      </c>
      <c r="B151" s="1807" t="s">
        <v>2193</v>
      </c>
      <c r="C151" s="1807" t="s">
        <v>2367</v>
      </c>
      <c r="D151" s="1860">
        <v>32</v>
      </c>
      <c r="E151" s="1860">
        <v>8</v>
      </c>
      <c r="F151" s="1860">
        <v>16</v>
      </c>
      <c r="G151" s="1860">
        <v>2</v>
      </c>
      <c r="H151" s="1860">
        <v>1</v>
      </c>
      <c r="I151" s="1860">
        <v>0</v>
      </c>
      <c r="J151" s="1860">
        <v>0.52900000000000003</v>
      </c>
      <c r="K151" s="1865">
        <v>0.5</v>
      </c>
      <c r="P151" s="1778" t="s">
        <v>1918</v>
      </c>
    </row>
    <row r="152" spans="1:16" ht="13.8" thickBot="1">
      <c r="A152">
        <v>13</v>
      </c>
      <c r="B152" s="1807" t="s">
        <v>107</v>
      </c>
      <c r="C152" s="1807" t="s">
        <v>2364</v>
      </c>
      <c r="D152" s="1859">
        <v>36</v>
      </c>
      <c r="E152" s="1859">
        <v>16</v>
      </c>
      <c r="F152" s="1859">
        <v>18</v>
      </c>
      <c r="G152" s="1859">
        <v>3</v>
      </c>
      <c r="H152" s="1859">
        <v>0</v>
      </c>
      <c r="I152" s="1859">
        <v>0</v>
      </c>
      <c r="J152" s="1859">
        <v>0.53800000000000003</v>
      </c>
      <c r="K152" s="1864">
        <v>0.5</v>
      </c>
      <c r="P152" s="1779" t="s">
        <v>2182</v>
      </c>
    </row>
    <row r="153" spans="1:16" ht="27" thickBot="1">
      <c r="A153">
        <v>13</v>
      </c>
      <c r="B153" s="1807" t="s">
        <v>237</v>
      </c>
      <c r="C153" s="1807" t="s">
        <v>2365</v>
      </c>
      <c r="D153" s="1860">
        <v>46</v>
      </c>
      <c r="E153" s="1860">
        <v>11</v>
      </c>
      <c r="F153" s="1860">
        <v>21</v>
      </c>
      <c r="G153" s="1860">
        <v>2</v>
      </c>
      <c r="H153" s="1860">
        <v>1</v>
      </c>
      <c r="I153" s="1860">
        <v>0</v>
      </c>
      <c r="J153" s="1860">
        <v>0.47899999999999998</v>
      </c>
      <c r="K153" s="1865">
        <v>0.45700000000000002</v>
      </c>
      <c r="P153" s="1778" t="s">
        <v>258</v>
      </c>
    </row>
    <row r="154" spans="1:16" ht="27" thickBot="1">
      <c r="A154">
        <v>13</v>
      </c>
      <c r="B154" s="1807" t="s">
        <v>2217</v>
      </c>
      <c r="C154" s="1807" t="s">
        <v>2372</v>
      </c>
      <c r="D154" s="1860">
        <v>56</v>
      </c>
      <c r="E154" s="1860">
        <v>15</v>
      </c>
      <c r="F154" s="1860">
        <v>24</v>
      </c>
      <c r="G154" s="1860">
        <v>2</v>
      </c>
      <c r="H154" s="1860">
        <v>0</v>
      </c>
      <c r="I154" s="1860">
        <v>0</v>
      </c>
      <c r="J154" s="1860">
        <v>0.44800000000000001</v>
      </c>
      <c r="K154" s="1865">
        <v>0.42899999999999999</v>
      </c>
      <c r="P154" s="1778" t="s">
        <v>1256</v>
      </c>
    </row>
    <row r="155" spans="1:16" ht="27" thickBot="1">
      <c r="A155">
        <v>13</v>
      </c>
      <c r="B155" s="1807" t="s">
        <v>2279</v>
      </c>
      <c r="C155" s="1807" t="s">
        <v>2375</v>
      </c>
      <c r="D155" s="1860">
        <v>40</v>
      </c>
      <c r="E155" s="1860">
        <v>13</v>
      </c>
      <c r="F155" s="1860">
        <v>14</v>
      </c>
      <c r="G155" s="1860">
        <v>7</v>
      </c>
      <c r="H155" s="1860">
        <v>0</v>
      </c>
      <c r="I155" s="1860">
        <v>0</v>
      </c>
      <c r="J155" s="1860">
        <v>0.44700000000000001</v>
      </c>
      <c r="K155" s="1865">
        <v>0.35</v>
      </c>
      <c r="P155" s="1721" t="s">
        <v>1119</v>
      </c>
    </row>
    <row r="156" spans="1:16" ht="27" thickBot="1">
      <c r="A156">
        <v>13</v>
      </c>
      <c r="B156" s="1807" t="s">
        <v>2293</v>
      </c>
      <c r="C156" s="1807" t="s">
        <v>2368</v>
      </c>
      <c r="D156" s="1860">
        <v>52</v>
      </c>
      <c r="E156" s="1860">
        <v>10</v>
      </c>
      <c r="F156" s="1860">
        <v>17</v>
      </c>
      <c r="G156" s="1860">
        <v>2</v>
      </c>
      <c r="H156" s="1860">
        <v>0</v>
      </c>
      <c r="I156" s="1860">
        <v>0</v>
      </c>
      <c r="J156" s="1860">
        <v>0.35199999999999998</v>
      </c>
      <c r="K156" s="1865">
        <v>0.32700000000000001</v>
      </c>
      <c r="P156" s="1782" t="s">
        <v>135</v>
      </c>
    </row>
    <row r="157" spans="1:16" ht="27" thickBot="1">
      <c r="A157">
        <v>13</v>
      </c>
      <c r="B157" s="1807" t="s">
        <v>2151</v>
      </c>
      <c r="C157" s="1807" t="s">
        <v>2376</v>
      </c>
      <c r="D157" s="1859">
        <v>35</v>
      </c>
      <c r="E157" s="1859">
        <v>12</v>
      </c>
      <c r="F157" s="1859">
        <v>11</v>
      </c>
      <c r="G157" s="1859">
        <v>9</v>
      </c>
      <c r="H157" s="1859">
        <v>1</v>
      </c>
      <c r="I157" s="1859">
        <v>0</v>
      </c>
      <c r="J157" s="1859">
        <v>0.45500000000000002</v>
      </c>
      <c r="K157" s="1864">
        <v>0.314</v>
      </c>
      <c r="P157" s="1778" t="s">
        <v>213</v>
      </c>
    </row>
    <row r="158" spans="1:16" ht="27" thickBot="1">
      <c r="A158">
        <v>13</v>
      </c>
      <c r="B158" s="1807" t="s">
        <v>145</v>
      </c>
      <c r="C158" s="1807" t="s">
        <v>2370</v>
      </c>
      <c r="D158" s="1860">
        <v>35</v>
      </c>
      <c r="E158" s="1860">
        <v>7</v>
      </c>
      <c r="F158" s="1860">
        <v>11</v>
      </c>
      <c r="G158" s="1860">
        <v>3</v>
      </c>
      <c r="H158" s="1860">
        <v>1</v>
      </c>
      <c r="I158" s="1860">
        <v>0</v>
      </c>
      <c r="J158" s="1860">
        <v>0.36799999999999999</v>
      </c>
      <c r="K158" s="1865">
        <v>0.314</v>
      </c>
      <c r="P158" s="1778" t="s">
        <v>2028</v>
      </c>
    </row>
    <row r="159" spans="1:16" ht="27" thickBot="1">
      <c r="A159">
        <v>13</v>
      </c>
      <c r="B159" s="1807" t="s">
        <v>2350</v>
      </c>
      <c r="C159" s="1807" t="s">
        <v>2369</v>
      </c>
      <c r="D159" s="1860">
        <v>41</v>
      </c>
      <c r="E159" s="1860">
        <v>10</v>
      </c>
      <c r="F159" s="1860">
        <v>11</v>
      </c>
      <c r="G159" s="1860">
        <v>0</v>
      </c>
      <c r="H159" s="1860">
        <v>0</v>
      </c>
      <c r="I159" s="1860">
        <v>0</v>
      </c>
      <c r="J159" s="1860">
        <v>0.26800000000000002</v>
      </c>
      <c r="K159" s="1865">
        <v>0.26800000000000002</v>
      </c>
      <c r="P159" s="1778" t="s">
        <v>1929</v>
      </c>
    </row>
    <row r="160" spans="1:16" ht="27" thickBot="1">
      <c r="A160">
        <v>13</v>
      </c>
      <c r="B160" s="1807" t="s">
        <v>2275</v>
      </c>
      <c r="C160" s="1807" t="s">
        <v>2363</v>
      </c>
      <c r="D160" s="1859">
        <v>41</v>
      </c>
      <c r="E160" s="1859">
        <v>11</v>
      </c>
      <c r="F160" s="1859">
        <v>14</v>
      </c>
      <c r="G160" s="1859">
        <v>1</v>
      </c>
      <c r="H160" s="1859">
        <v>0</v>
      </c>
      <c r="I160" s="1859">
        <v>0</v>
      </c>
      <c r="J160" s="1859">
        <v>0.35699999999999998</v>
      </c>
      <c r="K160" s="1864">
        <v>0.34100000000000003</v>
      </c>
      <c r="P160" s="1778" t="s">
        <v>1849</v>
      </c>
    </row>
    <row r="161" spans="1:16" ht="40.200000000000003" thickBot="1">
      <c r="A161" t="s">
        <v>1334</v>
      </c>
      <c r="B161" s="1807" t="s">
        <v>2374</v>
      </c>
      <c r="C161" s="1807" t="s">
        <v>2368</v>
      </c>
      <c r="D161" s="1860">
        <v>26</v>
      </c>
      <c r="E161" s="1860">
        <v>14</v>
      </c>
      <c r="F161" s="1860">
        <v>17</v>
      </c>
      <c r="G161" s="1860">
        <v>1</v>
      </c>
      <c r="H161" s="1860">
        <v>2</v>
      </c>
      <c r="I161" s="1860">
        <v>0</v>
      </c>
      <c r="J161" s="1860">
        <v>0.66700000000000004</v>
      </c>
      <c r="K161" s="1865">
        <v>0.65400000000000003</v>
      </c>
      <c r="P161" s="1778" t="s">
        <v>2063</v>
      </c>
    </row>
    <row r="162" spans="1:16" ht="13.8" thickBot="1">
      <c r="A162" t="s">
        <v>1334</v>
      </c>
      <c r="B162" s="1807" t="s">
        <v>2379</v>
      </c>
      <c r="C162" s="1807" t="s">
        <v>2372</v>
      </c>
      <c r="D162" s="1866">
        <v>49</v>
      </c>
      <c r="E162" s="1866">
        <v>20</v>
      </c>
      <c r="F162" s="1866">
        <v>30</v>
      </c>
      <c r="G162" s="1866">
        <v>1</v>
      </c>
      <c r="H162" s="1866">
        <v>0</v>
      </c>
      <c r="I162" s="1866">
        <v>0</v>
      </c>
      <c r="J162" s="1866">
        <v>0.62</v>
      </c>
      <c r="K162" s="1867">
        <v>0.61199999999999999</v>
      </c>
      <c r="P162" s="1779" t="s">
        <v>2235</v>
      </c>
    </row>
    <row r="163" spans="1:16" ht="39.6">
      <c r="A163" t="s">
        <v>1334</v>
      </c>
      <c r="B163" s="1807" t="s">
        <v>2380</v>
      </c>
      <c r="C163" s="1807" t="s">
        <v>2366</v>
      </c>
      <c r="D163" s="1872">
        <v>20</v>
      </c>
      <c r="E163" s="1872">
        <v>4</v>
      </c>
      <c r="F163" s="1872">
        <v>12</v>
      </c>
      <c r="G163" s="1872">
        <v>0</v>
      </c>
      <c r="H163" s="1872">
        <v>1</v>
      </c>
      <c r="I163" s="1872">
        <v>0</v>
      </c>
      <c r="J163" s="1872">
        <v>0.6</v>
      </c>
      <c r="K163" s="1873">
        <v>0.6</v>
      </c>
      <c r="P163" s="1778" t="s">
        <v>1271</v>
      </c>
    </row>
    <row r="164" spans="1:16" ht="26.4">
      <c r="A164" t="s">
        <v>1334</v>
      </c>
      <c r="B164" s="1807" t="s">
        <v>2384</v>
      </c>
      <c r="C164" s="1807" t="s">
        <v>2375</v>
      </c>
      <c r="D164" s="1868">
        <v>20</v>
      </c>
      <c r="E164" s="1868">
        <v>4</v>
      </c>
      <c r="F164" s="1868">
        <v>9</v>
      </c>
      <c r="G164" s="1868">
        <v>0</v>
      </c>
      <c r="H164" s="1868">
        <v>0</v>
      </c>
      <c r="I164" s="1868">
        <v>0</v>
      </c>
      <c r="J164" s="1868">
        <v>0.45</v>
      </c>
      <c r="K164" s="1869">
        <v>0.45</v>
      </c>
      <c r="P164" s="1778" t="s">
        <v>1883</v>
      </c>
    </row>
    <row r="165" spans="1:16" ht="26.4">
      <c r="A165" t="s">
        <v>1334</v>
      </c>
      <c r="B165" s="1807" t="s">
        <v>2385</v>
      </c>
      <c r="C165" s="1807" t="s">
        <v>2367</v>
      </c>
      <c r="D165" s="1872">
        <v>14</v>
      </c>
      <c r="E165" s="1872">
        <v>8</v>
      </c>
      <c r="F165" s="1872">
        <v>9</v>
      </c>
      <c r="G165" s="1872">
        <v>3</v>
      </c>
      <c r="H165" s="1872">
        <v>1</v>
      </c>
      <c r="I165" s="1872">
        <v>0</v>
      </c>
      <c r="J165" s="1872">
        <v>0.70599999999999996</v>
      </c>
      <c r="K165" s="1873">
        <v>0.64400000000000002</v>
      </c>
      <c r="P165" s="1778" t="s">
        <v>1933</v>
      </c>
    </row>
    <row r="166" spans="1:16" ht="39.6">
      <c r="A166" t="s">
        <v>1334</v>
      </c>
      <c r="B166" s="1807" t="s">
        <v>2386</v>
      </c>
      <c r="C166" s="1807" t="s">
        <v>2366</v>
      </c>
      <c r="D166" s="1872">
        <v>7</v>
      </c>
      <c r="E166" s="1872">
        <v>2</v>
      </c>
      <c r="F166" s="1872">
        <v>4</v>
      </c>
      <c r="G166" s="1872">
        <v>2</v>
      </c>
      <c r="H166" s="1872">
        <v>0</v>
      </c>
      <c r="I166" s="1872">
        <v>0</v>
      </c>
      <c r="J166" s="1872">
        <v>0.66700000000000004</v>
      </c>
      <c r="K166" s="1873">
        <v>0.57099999999999995</v>
      </c>
      <c r="P166" s="1778" t="s">
        <v>2000</v>
      </c>
    </row>
    <row r="167" spans="1:16">
      <c r="P167" s="1779" t="s">
        <v>2263</v>
      </c>
    </row>
    <row r="168" spans="1:16" ht="26.4">
      <c r="P168" s="1778" t="s">
        <v>2072</v>
      </c>
    </row>
    <row r="169" spans="1:16">
      <c r="P169" s="1779" t="s">
        <v>2191</v>
      </c>
    </row>
    <row r="170" spans="1:16" ht="26.4">
      <c r="P170" s="1778" t="s">
        <v>179</v>
      </c>
    </row>
    <row r="171" spans="1:16" ht="26.4">
      <c r="P171" s="1778" t="s">
        <v>114</v>
      </c>
    </row>
    <row r="172" spans="1:16" ht="39.6">
      <c r="P172" s="1778" t="s">
        <v>1298</v>
      </c>
    </row>
    <row r="173" spans="1:16">
      <c r="P173" s="1783" t="s">
        <v>2107</v>
      </c>
    </row>
    <row r="174" spans="1:16" ht="26.4">
      <c r="P174" s="1778" t="s">
        <v>1872</v>
      </c>
    </row>
    <row r="175" spans="1:16" ht="39.6">
      <c r="P175" s="1778" t="s">
        <v>221</v>
      </c>
    </row>
    <row r="176" spans="1:16" ht="26.4">
      <c r="P176" s="1778" t="s">
        <v>1148</v>
      </c>
    </row>
    <row r="177" spans="16:16">
      <c r="P177" s="1779" t="s">
        <v>2261</v>
      </c>
    </row>
    <row r="178" spans="16:16" ht="26.4">
      <c r="P178" s="1778" t="s">
        <v>1860</v>
      </c>
    </row>
    <row r="179" spans="16:16" ht="26.4">
      <c r="P179" s="1778" t="s">
        <v>1150</v>
      </c>
    </row>
    <row r="180" spans="16:16" ht="26.4">
      <c r="P180" s="1780" t="s">
        <v>153</v>
      </c>
    </row>
    <row r="181" spans="16:16" ht="26.4">
      <c r="P181" s="1778" t="s">
        <v>2006</v>
      </c>
    </row>
    <row r="182" spans="16:16" ht="39.6">
      <c r="P182" s="1778" t="s">
        <v>1671</v>
      </c>
    </row>
    <row r="183" spans="16:16" ht="26.4">
      <c r="P183" s="1778" t="s">
        <v>1689</v>
      </c>
    </row>
    <row r="184" spans="16:16" ht="39.6">
      <c r="P184" s="1778" t="s">
        <v>1191</v>
      </c>
    </row>
    <row r="185" spans="16:16" ht="39.6">
      <c r="P185" s="1778" t="s">
        <v>1216</v>
      </c>
    </row>
    <row r="186" spans="16:16" ht="26.4">
      <c r="P186" s="1778" t="s">
        <v>1936</v>
      </c>
    </row>
    <row r="187" spans="16:16" ht="39.6">
      <c r="P187" s="1778" t="s">
        <v>1847</v>
      </c>
    </row>
    <row r="188" spans="16:16" ht="26.4">
      <c r="P188" s="1778" t="s">
        <v>1089</v>
      </c>
    </row>
    <row r="189" spans="16:16">
      <c r="P189" s="1779" t="s">
        <v>2234</v>
      </c>
    </row>
    <row r="190" spans="16:16" ht="26.4">
      <c r="P190" s="1778" t="s">
        <v>1845</v>
      </c>
    </row>
    <row r="191" spans="16:16" ht="26.4">
      <c r="P191" s="1783" t="s">
        <v>2166</v>
      </c>
    </row>
    <row r="192" spans="16:16" ht="26.4">
      <c r="P192" s="1778" t="s">
        <v>42</v>
      </c>
    </row>
    <row r="193" spans="16:16" ht="26.4">
      <c r="P193" s="1778" t="s">
        <v>2026</v>
      </c>
    </row>
    <row r="194" spans="16:16" ht="26.4">
      <c r="P194" s="1780" t="s">
        <v>1155</v>
      </c>
    </row>
    <row r="195" spans="16:16">
      <c r="P195" s="1778" t="s">
        <v>1959</v>
      </c>
    </row>
    <row r="196" spans="16:16">
      <c r="P196" s="1779" t="s">
        <v>2288</v>
      </c>
    </row>
    <row r="197" spans="16:16" ht="26.4">
      <c r="P197" s="1778" t="s">
        <v>159</v>
      </c>
    </row>
    <row r="198" spans="16:16">
      <c r="P198" s="1779" t="s">
        <v>2176</v>
      </c>
    </row>
    <row r="199" spans="16:16" ht="26.4">
      <c r="P199" s="1778" t="s">
        <v>53</v>
      </c>
    </row>
    <row r="200" spans="16:16" ht="26.4">
      <c r="P200" s="1778" t="s">
        <v>2047</v>
      </c>
    </row>
    <row r="201" spans="16:16" ht="26.4">
      <c r="P201" s="1778" t="s">
        <v>1192</v>
      </c>
    </row>
    <row r="202" spans="16:16" ht="26.4">
      <c r="P202" s="1778" t="s">
        <v>1944</v>
      </c>
    </row>
    <row r="203" spans="16:16" ht="26.4">
      <c r="P203" s="1778" t="s">
        <v>1214</v>
      </c>
    </row>
    <row r="204" spans="16:16" ht="26.4">
      <c r="P204" s="1778" t="s">
        <v>1158</v>
      </c>
    </row>
    <row r="205" spans="16:16" ht="26.4">
      <c r="P205" s="1778" t="s">
        <v>1913</v>
      </c>
    </row>
    <row r="206" spans="16:16" ht="26.4">
      <c r="P206" s="1778" t="s">
        <v>1668</v>
      </c>
    </row>
    <row r="207" spans="16:16">
      <c r="P207" s="1779" t="s">
        <v>2200</v>
      </c>
    </row>
    <row r="208" spans="16:16" ht="26.4">
      <c r="P208" s="1778" t="s">
        <v>1976</v>
      </c>
    </row>
    <row r="209" spans="16:16" ht="26.4">
      <c r="P209" s="1778" t="s">
        <v>1212</v>
      </c>
    </row>
    <row r="210" spans="16:16" ht="26.4">
      <c r="P210" s="1778" t="s">
        <v>2025</v>
      </c>
    </row>
    <row r="211" spans="16:16" ht="39.6">
      <c r="P211" s="1778" t="s">
        <v>1850</v>
      </c>
    </row>
    <row r="212" spans="16:16" ht="26.4">
      <c r="P212" s="1778" t="s">
        <v>1854</v>
      </c>
    </row>
    <row r="213" spans="16:16" ht="26.4">
      <c r="P213" s="1782" t="s">
        <v>145</v>
      </c>
    </row>
    <row r="214" spans="16:16" ht="26.4">
      <c r="P214" s="1778" t="s">
        <v>1178</v>
      </c>
    </row>
    <row r="215" spans="16:16">
      <c r="P215" s="1779" t="s">
        <v>2267</v>
      </c>
    </row>
    <row r="216" spans="16:16" ht="26.4">
      <c r="P216" s="1778" t="s">
        <v>1248</v>
      </c>
    </row>
    <row r="217" spans="16:16">
      <c r="P217" s="1778" t="s">
        <v>1941</v>
      </c>
    </row>
    <row r="218" spans="16:16" ht="26.4">
      <c r="P218" s="1778" t="s">
        <v>1166</v>
      </c>
    </row>
    <row r="219" spans="16:16" ht="26.4">
      <c r="P219" s="1778" t="s">
        <v>2003</v>
      </c>
    </row>
    <row r="220" spans="16:16" ht="26.4">
      <c r="P220" s="1778" t="s">
        <v>1149</v>
      </c>
    </row>
    <row r="221" spans="16:16">
      <c r="P221" s="1778" t="s">
        <v>2042</v>
      </c>
    </row>
    <row r="222" spans="16:16" ht="26.4">
      <c r="P222" s="1778" t="s">
        <v>228</v>
      </c>
    </row>
    <row r="223" spans="16:16">
      <c r="P223" s="1779" t="s">
        <v>2346</v>
      </c>
    </row>
    <row r="224" spans="16:16" ht="26.4">
      <c r="P224" s="1778" t="s">
        <v>91</v>
      </c>
    </row>
    <row r="225" spans="16:16">
      <c r="P225" s="1779" t="s">
        <v>2178</v>
      </c>
    </row>
    <row r="226" spans="16:16" ht="26.4">
      <c r="P226" s="1782" t="s">
        <v>155</v>
      </c>
    </row>
    <row r="227" spans="16:16" ht="26.4">
      <c r="P227" s="1778" t="s">
        <v>196</v>
      </c>
    </row>
    <row r="228" spans="16:16" ht="26.4">
      <c r="P228" s="1778" t="s">
        <v>167</v>
      </c>
    </row>
    <row r="229" spans="16:16" ht="26.4">
      <c r="P229" s="1778" t="s">
        <v>1985</v>
      </c>
    </row>
    <row r="230" spans="16:16" ht="26.4">
      <c r="P230" s="1778" t="s">
        <v>2018</v>
      </c>
    </row>
    <row r="231" spans="16:16" ht="26.4">
      <c r="P231" s="1778" t="s">
        <v>1140</v>
      </c>
    </row>
    <row r="232" spans="16:16">
      <c r="P232" s="1778" t="s">
        <v>1904</v>
      </c>
    </row>
    <row r="233" spans="16:16" ht="39.6">
      <c r="P233" s="1778" t="s">
        <v>1179</v>
      </c>
    </row>
    <row r="234" spans="16:16" ht="26.4">
      <c r="P234" s="1721" t="s">
        <v>89</v>
      </c>
    </row>
    <row r="235" spans="16:16" ht="26.4">
      <c r="P235" s="1778" t="s">
        <v>1994</v>
      </c>
    </row>
    <row r="236" spans="16:16" ht="39.6">
      <c r="P236" s="1778" t="s">
        <v>1205</v>
      </c>
    </row>
    <row r="237" spans="16:16" ht="39.6">
      <c r="P237" s="1778" t="s">
        <v>1141</v>
      </c>
    </row>
    <row r="238" spans="16:16">
      <c r="P238" s="1779" t="s">
        <v>2316</v>
      </c>
    </row>
    <row r="239" spans="16:16">
      <c r="P239" s="1779" t="s">
        <v>2227</v>
      </c>
    </row>
    <row r="240" spans="16:16" ht="26.4">
      <c r="P240" s="1778" t="s">
        <v>2078</v>
      </c>
    </row>
    <row r="241" spans="16:16">
      <c r="P241" s="1778" t="s">
        <v>1948</v>
      </c>
    </row>
    <row r="242" spans="16:16" ht="26.4">
      <c r="P242" s="1778" t="s">
        <v>2027</v>
      </c>
    </row>
    <row r="243" spans="16:16" ht="26.4">
      <c r="P243" s="1778" t="s">
        <v>1220</v>
      </c>
    </row>
    <row r="244" spans="16:16" ht="39.6">
      <c r="P244" s="1780" t="s">
        <v>240</v>
      </c>
    </row>
    <row r="245" spans="16:16" ht="26.4">
      <c r="P245" s="1778" t="s">
        <v>1852</v>
      </c>
    </row>
    <row r="246" spans="16:16" ht="26.4">
      <c r="P246" s="1778" t="s">
        <v>1154</v>
      </c>
    </row>
    <row r="247" spans="16:16" ht="26.4">
      <c r="P247" s="1778" t="s">
        <v>1163</v>
      </c>
    </row>
    <row r="248" spans="16:16">
      <c r="P248" s="1779" t="s">
        <v>2228</v>
      </c>
    </row>
    <row r="249" spans="16:16" ht="26.4">
      <c r="P249" s="1778" t="s">
        <v>1190</v>
      </c>
    </row>
    <row r="250" spans="16:16" ht="26.4">
      <c r="P250" s="1778" t="s">
        <v>1144</v>
      </c>
    </row>
    <row r="251" spans="16:16">
      <c r="P251" s="1779" t="s">
        <v>2212</v>
      </c>
    </row>
    <row r="252" spans="16:16">
      <c r="P252" s="1778" t="s">
        <v>1958</v>
      </c>
    </row>
    <row r="253" spans="16:16" ht="26.4">
      <c r="P253" s="1778" t="s">
        <v>1183</v>
      </c>
    </row>
    <row r="254" spans="16:16" ht="26.4">
      <c r="P254" s="1778" t="s">
        <v>1291</v>
      </c>
    </row>
    <row r="255" spans="16:16" ht="26.4">
      <c r="P255" s="1778" t="s">
        <v>2034</v>
      </c>
    </row>
    <row r="256" spans="16:16" ht="26.4">
      <c r="P256" s="1778" t="s">
        <v>185</v>
      </c>
    </row>
    <row r="257" spans="16:16">
      <c r="P257" s="1779" t="s">
        <v>2345</v>
      </c>
    </row>
    <row r="258" spans="16:16">
      <c r="P258" s="1779" t="s">
        <v>2347</v>
      </c>
    </row>
    <row r="259" spans="16:16" ht="26.4">
      <c r="P259" s="1778" t="s">
        <v>60</v>
      </c>
    </row>
    <row r="260" spans="16:16">
      <c r="P260" s="1778" t="s">
        <v>1224</v>
      </c>
    </row>
    <row r="261" spans="16:16" ht="26.4">
      <c r="P261" s="1778" t="s">
        <v>23</v>
      </c>
    </row>
    <row r="262" spans="16:16">
      <c r="P262" s="1779" t="s">
        <v>2269</v>
      </c>
    </row>
    <row r="263" spans="16:16">
      <c r="P263" s="1779" t="s">
        <v>2173</v>
      </c>
    </row>
    <row r="264" spans="16:16">
      <c r="P264" s="1778" t="s">
        <v>1931</v>
      </c>
    </row>
    <row r="265" spans="16:16" ht="26.4">
      <c r="P265" s="1778" t="s">
        <v>1147</v>
      </c>
    </row>
    <row r="266" spans="16:16" ht="26.4">
      <c r="P266" s="1778" t="s">
        <v>1222</v>
      </c>
    </row>
    <row r="267" spans="16:16" ht="26.4">
      <c r="P267" s="1778" t="s">
        <v>1188</v>
      </c>
    </row>
    <row r="268" spans="16:16">
      <c r="P268" s="1779" t="s">
        <v>2322</v>
      </c>
    </row>
    <row r="269" spans="16:16" ht="26.4">
      <c r="P269" s="1778" t="s">
        <v>1139</v>
      </c>
    </row>
    <row r="270" spans="16:16">
      <c r="P270" s="1779" t="s">
        <v>2300</v>
      </c>
    </row>
    <row r="271" spans="16:16" ht="26.4">
      <c r="P271" s="1778" t="s">
        <v>1310</v>
      </c>
    </row>
    <row r="272" spans="16:16" ht="26.4">
      <c r="P272" s="1778" t="s">
        <v>100</v>
      </c>
    </row>
    <row r="273" spans="16:16">
      <c r="P273" s="1779" t="s">
        <v>2204</v>
      </c>
    </row>
    <row r="274" spans="16:16" ht="26.4">
      <c r="P274" s="1778" t="s">
        <v>200</v>
      </c>
    </row>
    <row r="275" spans="16:16" ht="26.4">
      <c r="P275" s="1778" t="s">
        <v>2005</v>
      </c>
    </row>
    <row r="276" spans="16:16" ht="26.4">
      <c r="P276" s="1778" t="s">
        <v>1247</v>
      </c>
    </row>
    <row r="277" spans="16:16" ht="39.6">
      <c r="P277" s="1778" t="s">
        <v>1281</v>
      </c>
    </row>
    <row r="278" spans="16:16">
      <c r="P278" s="1779" t="s">
        <v>2206</v>
      </c>
    </row>
    <row r="279" spans="16:16" ht="26.4">
      <c r="P279" s="1778" t="s">
        <v>2044</v>
      </c>
    </row>
    <row r="280" spans="16:16" ht="26.4">
      <c r="P280" s="1778" t="s">
        <v>2040</v>
      </c>
    </row>
    <row r="281" spans="16:16" ht="26.4">
      <c r="P281" s="1780" t="s">
        <v>2108</v>
      </c>
    </row>
    <row r="282" spans="16:16" ht="26.4">
      <c r="P282" s="1778" t="s">
        <v>62</v>
      </c>
    </row>
    <row r="283" spans="16:16" ht="26.4">
      <c r="P283" s="1778" t="s">
        <v>1137</v>
      </c>
    </row>
    <row r="284" spans="16:16" ht="26.4">
      <c r="P284" s="1778" t="s">
        <v>1926</v>
      </c>
    </row>
    <row r="285" spans="16:16" ht="26.4">
      <c r="P285" s="1778" t="s">
        <v>1259</v>
      </c>
    </row>
    <row r="286" spans="16:16" ht="26.4">
      <c r="P286" s="1778" t="s">
        <v>1877</v>
      </c>
    </row>
    <row r="287" spans="16:16" ht="26.4">
      <c r="P287" s="1778" t="s">
        <v>1924</v>
      </c>
    </row>
    <row r="288" spans="16:16" ht="26.4">
      <c r="P288" s="1778" t="s">
        <v>2060</v>
      </c>
    </row>
    <row r="289" spans="16:16" ht="26.4">
      <c r="P289" s="1778" t="s">
        <v>1952</v>
      </c>
    </row>
    <row r="290" spans="16:16">
      <c r="P290" s="1778" t="s">
        <v>1206</v>
      </c>
    </row>
    <row r="291" spans="16:16" ht="26.4">
      <c r="P291" s="1778" t="s">
        <v>1915</v>
      </c>
    </row>
    <row r="292" spans="16:16" ht="26.4">
      <c r="P292" s="1783" t="s">
        <v>2157</v>
      </c>
    </row>
    <row r="293" spans="16:16" ht="26.4">
      <c r="P293" s="1778" t="s">
        <v>1863</v>
      </c>
    </row>
    <row r="294" spans="16:16" ht="26.4">
      <c r="P294" s="1778" t="s">
        <v>1909</v>
      </c>
    </row>
    <row r="295" spans="16:16" ht="39.6">
      <c r="P295" s="1778" t="s">
        <v>1984</v>
      </c>
    </row>
    <row r="296" spans="16:16" ht="26.4">
      <c r="P296" s="1778" t="s">
        <v>1083</v>
      </c>
    </row>
    <row r="297" spans="16:16" ht="26.4">
      <c r="P297" s="1778" t="s">
        <v>1112</v>
      </c>
    </row>
    <row r="298" spans="16:16" ht="26.4">
      <c r="P298" s="1780" t="s">
        <v>12</v>
      </c>
    </row>
    <row r="299" spans="16:16" ht="26.4">
      <c r="P299" s="1778" t="s">
        <v>1156</v>
      </c>
    </row>
    <row r="300" spans="16:16" ht="26.4">
      <c r="P300" s="1778" t="s">
        <v>2050</v>
      </c>
    </row>
    <row r="301" spans="16:16" ht="26.4">
      <c r="P301" s="1778" t="s">
        <v>1128</v>
      </c>
    </row>
    <row r="302" spans="16:16" ht="26.4">
      <c r="P302" s="1778" t="s">
        <v>2070</v>
      </c>
    </row>
    <row r="303" spans="16:16" ht="26.4">
      <c r="P303" s="1778" t="s">
        <v>30</v>
      </c>
    </row>
    <row r="304" spans="16:16" ht="26.4">
      <c r="P304" s="1778" t="s">
        <v>2052</v>
      </c>
    </row>
    <row r="305" spans="16:16" ht="26.4">
      <c r="P305" s="1778" t="s">
        <v>1947</v>
      </c>
    </row>
    <row r="306" spans="16:16" ht="26.4">
      <c r="P306" s="1778" t="s">
        <v>1873</v>
      </c>
    </row>
    <row r="307" spans="16:16">
      <c r="P307" s="1779" t="s">
        <v>2284</v>
      </c>
    </row>
    <row r="308" spans="16:16" ht="26.4">
      <c r="P308" s="1780" t="s">
        <v>151</v>
      </c>
    </row>
    <row r="309" spans="16:16" ht="26.4">
      <c r="P309" s="1778" t="s">
        <v>40</v>
      </c>
    </row>
    <row r="310" spans="16:16" ht="26.4">
      <c r="P310" s="1778" t="s">
        <v>1953</v>
      </c>
    </row>
    <row r="311" spans="16:16" ht="26.4">
      <c r="P311" s="1778" t="s">
        <v>1988</v>
      </c>
    </row>
    <row r="312" spans="16:16" ht="26.4">
      <c r="P312" s="1778" t="s">
        <v>1907</v>
      </c>
    </row>
    <row r="313" spans="16:16" ht="26.4">
      <c r="P313" s="1778" t="s">
        <v>252</v>
      </c>
    </row>
    <row r="314" spans="16:16" ht="26.4">
      <c r="P314" s="1778" t="s">
        <v>2045</v>
      </c>
    </row>
    <row r="315" spans="16:16" ht="26.4">
      <c r="P315" s="1778" t="s">
        <v>1198</v>
      </c>
    </row>
    <row r="316" spans="16:16" ht="26.4">
      <c r="P316" s="1778" t="s">
        <v>1827</v>
      </c>
    </row>
    <row r="317" spans="16:16" ht="26.4">
      <c r="P317" s="1778" t="s">
        <v>1082</v>
      </c>
    </row>
    <row r="318" spans="16:16" ht="26.4">
      <c r="P318" s="1778" t="s">
        <v>1177</v>
      </c>
    </row>
    <row r="319" spans="16:16">
      <c r="P319" s="1779" t="s">
        <v>2238</v>
      </c>
    </row>
    <row r="320" spans="16:16" ht="26.4">
      <c r="P320" s="1778" t="s">
        <v>1879</v>
      </c>
    </row>
    <row r="321" spans="16:16" ht="26.4">
      <c r="P321" s="1778" t="s">
        <v>1207</v>
      </c>
    </row>
    <row r="322" spans="16:16" ht="26.4">
      <c r="P322" s="1778" t="s">
        <v>1135</v>
      </c>
    </row>
    <row r="323" spans="16:16" ht="26.4">
      <c r="P323" s="1778" t="s">
        <v>1975</v>
      </c>
    </row>
    <row r="324" spans="16:16" ht="26.4">
      <c r="P324" s="1778" t="s">
        <v>1215</v>
      </c>
    </row>
    <row r="325" spans="16:16" ht="26.4">
      <c r="P325" s="1778" t="s">
        <v>1320</v>
      </c>
    </row>
    <row r="326" spans="16:16">
      <c r="P326" s="1779" t="s">
        <v>2152</v>
      </c>
    </row>
    <row r="327" spans="16:16">
      <c r="P327" s="1779" t="s">
        <v>2242</v>
      </c>
    </row>
    <row r="328" spans="16:16" ht="26.4">
      <c r="P328" s="1778" t="s">
        <v>126</v>
      </c>
    </row>
    <row r="329" spans="16:16">
      <c r="P329" s="1779" t="s">
        <v>2302</v>
      </c>
    </row>
    <row r="330" spans="16:16" ht="26.4">
      <c r="P330" s="1778" t="s">
        <v>45</v>
      </c>
    </row>
    <row r="331" spans="16:16" ht="39.6">
      <c r="P331" s="1778" t="s">
        <v>15</v>
      </c>
    </row>
    <row r="332" spans="16:16" ht="26.4">
      <c r="P332" s="1778" t="s">
        <v>1136</v>
      </c>
    </row>
    <row r="333" spans="16:16">
      <c r="P333" s="1779" t="s">
        <v>2286</v>
      </c>
    </row>
    <row r="334" spans="16:16" ht="26.4">
      <c r="P334" s="1778" t="s">
        <v>1127</v>
      </c>
    </row>
    <row r="335" spans="16:16" ht="26.4">
      <c r="P335" s="1778" t="s">
        <v>1856</v>
      </c>
    </row>
    <row r="336" spans="16:16" ht="26.4">
      <c r="P336" s="1778" t="s">
        <v>1197</v>
      </c>
    </row>
    <row r="337" spans="16:16" ht="26.4">
      <c r="P337" s="1778" t="s">
        <v>1176</v>
      </c>
    </row>
    <row r="338" spans="16:16" ht="26.4">
      <c r="P338" s="1778" t="s">
        <v>1842</v>
      </c>
    </row>
    <row r="339" spans="16:16">
      <c r="P339" s="1779" t="s">
        <v>2179</v>
      </c>
    </row>
    <row r="340" spans="16:16">
      <c r="P340" s="1779" t="s">
        <v>2323</v>
      </c>
    </row>
    <row r="341" spans="16:16">
      <c r="P341" s="1778" t="s">
        <v>1960</v>
      </c>
    </row>
    <row r="342" spans="16:16" ht="26.4">
      <c r="P342" s="1778" t="s">
        <v>1853</v>
      </c>
    </row>
    <row r="343" spans="16:16" ht="26.4">
      <c r="P343" s="1778" t="s">
        <v>0</v>
      </c>
    </row>
    <row r="344" spans="16:16" ht="39.6">
      <c r="P344" s="1778" t="s">
        <v>1266</v>
      </c>
    </row>
    <row r="345" spans="16:16" ht="26.4">
      <c r="P345" s="1778" t="s">
        <v>107</v>
      </c>
    </row>
    <row r="346" spans="16:16" ht="26.4">
      <c r="P346" s="1778" t="s">
        <v>1968</v>
      </c>
    </row>
    <row r="347" spans="16:16">
      <c r="P347" s="1778" t="s">
        <v>1927</v>
      </c>
    </row>
    <row r="348" spans="16:16" ht="26.4">
      <c r="P348" s="1778" t="s">
        <v>1670</v>
      </c>
    </row>
    <row r="349" spans="16:16" ht="39.6">
      <c r="P349" s="1778" t="s">
        <v>1951</v>
      </c>
    </row>
    <row r="350" spans="16:16">
      <c r="P350" s="1779" t="s">
        <v>2203</v>
      </c>
    </row>
    <row r="351" spans="16:16">
      <c r="P351" s="1779" t="s">
        <v>2319</v>
      </c>
    </row>
    <row r="352" spans="16:16" ht="26.4">
      <c r="P352" s="1778" t="s">
        <v>157</v>
      </c>
    </row>
    <row r="353" spans="16:16" ht="26.4">
      <c r="P353" s="1778" t="s">
        <v>47</v>
      </c>
    </row>
    <row r="354" spans="16:16" ht="26.4">
      <c r="P354" s="1778" t="s">
        <v>1117</v>
      </c>
    </row>
    <row r="355" spans="16:16" ht="26.4">
      <c r="P355" s="1778" t="s">
        <v>17</v>
      </c>
    </row>
    <row r="356" spans="16:16">
      <c r="P356" s="1779" t="s">
        <v>2328</v>
      </c>
    </row>
    <row r="357" spans="16:16" ht="26.4">
      <c r="P357" s="1778" t="s">
        <v>1900</v>
      </c>
    </row>
    <row r="358" spans="16:16" ht="26.4">
      <c r="P358" s="1778" t="s">
        <v>217</v>
      </c>
    </row>
    <row r="359" spans="16:16" ht="39.6">
      <c r="P359" s="1778" t="s">
        <v>1151</v>
      </c>
    </row>
    <row r="360" spans="16:16">
      <c r="P360" s="1779" t="s">
        <v>2318</v>
      </c>
    </row>
    <row r="361" spans="16:16" ht="39.6">
      <c r="P361" s="1778" t="s">
        <v>2030</v>
      </c>
    </row>
    <row r="362" spans="16:16" ht="26.4">
      <c r="P362" s="1778" t="s">
        <v>1878</v>
      </c>
    </row>
    <row r="363" spans="16:16" ht="26.4">
      <c r="P363" s="1778" t="s">
        <v>2055</v>
      </c>
    </row>
    <row r="364" spans="16:16" ht="39.6">
      <c r="P364" s="1778" t="s">
        <v>35</v>
      </c>
    </row>
    <row r="365" spans="16:16" ht="26.4">
      <c r="P365" s="1778" t="s">
        <v>2008</v>
      </c>
    </row>
    <row r="366" spans="16:16" ht="26.4">
      <c r="P366" s="1778" t="s">
        <v>230</v>
      </c>
    </row>
    <row r="367" spans="16:16" ht="39.6">
      <c r="P367" s="1778" t="s">
        <v>249</v>
      </c>
    </row>
    <row r="368" spans="16:16" ht="26.4">
      <c r="P368" s="1778" t="s">
        <v>1115</v>
      </c>
    </row>
    <row r="369" spans="16:16" ht="26.4">
      <c r="P369" s="1778" t="s">
        <v>1084</v>
      </c>
    </row>
    <row r="370" spans="16:16" ht="26.4">
      <c r="P370" s="1778" t="s">
        <v>1091</v>
      </c>
    </row>
    <row r="371" spans="16:16" ht="26.4">
      <c r="P371" s="1778" t="s">
        <v>3</v>
      </c>
    </row>
    <row r="372" spans="16:16" ht="26.4">
      <c r="P372" s="1778" t="s">
        <v>2051</v>
      </c>
    </row>
    <row r="373" spans="16:16" ht="26.4">
      <c r="P373" s="1778" t="s">
        <v>2048</v>
      </c>
    </row>
    <row r="374" spans="16:16" ht="26.4">
      <c r="P374" s="1778" t="s">
        <v>103</v>
      </c>
    </row>
    <row r="375" spans="16:16" ht="26.4">
      <c r="P375" s="1778" t="s">
        <v>1286</v>
      </c>
    </row>
    <row r="376" spans="16:16" ht="26.4">
      <c r="P376" s="1778" t="s">
        <v>219</v>
      </c>
    </row>
    <row r="377" spans="16:16" ht="26.4">
      <c r="P377" s="1778" t="s">
        <v>1932</v>
      </c>
    </row>
    <row r="378" spans="16:16" ht="26.4">
      <c r="P378" s="1778" t="s">
        <v>1923</v>
      </c>
    </row>
    <row r="379" spans="16:16">
      <c r="P379" s="1778" t="s">
        <v>1254</v>
      </c>
    </row>
    <row r="380" spans="16:16">
      <c r="P380" s="1778" t="s">
        <v>69</v>
      </c>
    </row>
    <row r="381" spans="16:16" ht="26.4">
      <c r="P381" s="1778" t="s">
        <v>1331</v>
      </c>
    </row>
    <row r="382" spans="16:16" ht="26.4">
      <c r="P382" s="1778" t="s">
        <v>1204</v>
      </c>
    </row>
    <row r="383" spans="16:16" ht="39.6">
      <c r="P383" s="1778" t="s">
        <v>191</v>
      </c>
    </row>
    <row r="384" spans="16:16" ht="26.4">
      <c r="P384" s="1778" t="s">
        <v>1138</v>
      </c>
    </row>
    <row r="385" spans="16:16" ht="26.4">
      <c r="P385" s="1778" t="s">
        <v>1875</v>
      </c>
    </row>
    <row r="386" spans="16:16" ht="39.6">
      <c r="P386" s="1778" t="s">
        <v>1088</v>
      </c>
    </row>
    <row r="387" spans="16:16" ht="26.4">
      <c r="P387" s="1778" t="s">
        <v>1167</v>
      </c>
    </row>
    <row r="388" spans="16:16" ht="26.4">
      <c r="P388" s="1778" t="s">
        <v>2067</v>
      </c>
    </row>
    <row r="389" spans="16:16">
      <c r="P389" s="1779" t="s">
        <v>2317</v>
      </c>
    </row>
    <row r="390" spans="16:16" ht="39.6">
      <c r="P390" s="1778" t="s">
        <v>109</v>
      </c>
    </row>
    <row r="391" spans="16:16" ht="26.4">
      <c r="P391" s="1778" t="s">
        <v>1688</v>
      </c>
    </row>
    <row r="392" spans="16:16" ht="26.4">
      <c r="P392" s="1778" t="s">
        <v>1682</v>
      </c>
    </row>
    <row r="393" spans="16:16" ht="26.4">
      <c r="P393" s="1778" t="s">
        <v>2089</v>
      </c>
    </row>
    <row r="394" spans="16:16" ht="26.4">
      <c r="P394" s="1778" t="s">
        <v>181</v>
      </c>
    </row>
    <row r="395" spans="16:16" ht="26.4">
      <c r="P395" s="1778" t="s">
        <v>2079</v>
      </c>
    </row>
    <row r="396" spans="16:16" ht="26.4">
      <c r="P396" s="1778" t="s">
        <v>1880</v>
      </c>
    </row>
    <row r="397" spans="16:16" ht="26.4">
      <c r="P397" s="1778" t="s">
        <v>1957</v>
      </c>
    </row>
    <row r="398" spans="16:16" ht="26.4">
      <c r="P398" s="1778" t="s">
        <v>1196</v>
      </c>
    </row>
    <row r="399" spans="16:16" ht="26.4">
      <c r="P399" s="1778" t="s">
        <v>1174</v>
      </c>
    </row>
    <row r="400" spans="16:16" ht="26.4">
      <c r="P400" s="1778" t="s">
        <v>1114</v>
      </c>
    </row>
    <row r="401" spans="16:16" ht="26.4">
      <c r="P401" s="1778" t="s">
        <v>2023</v>
      </c>
    </row>
    <row r="402" spans="16:16" ht="26.4">
      <c r="P402" s="1778" t="s">
        <v>1231</v>
      </c>
    </row>
    <row r="403" spans="16:16">
      <c r="P403" s="1779" t="s">
        <v>2183</v>
      </c>
    </row>
    <row r="404" spans="16:16" ht="26.4">
      <c r="P404" s="1778" t="s">
        <v>1916</v>
      </c>
    </row>
    <row r="405" spans="16:16" ht="26.4">
      <c r="P405" s="1778" t="s">
        <v>1308</v>
      </c>
    </row>
    <row r="406" spans="16:16" ht="26.4">
      <c r="P406" s="1780" t="s">
        <v>82</v>
      </c>
    </row>
    <row r="407" spans="16:16" ht="39.6">
      <c r="P407" s="1778" t="s">
        <v>1978</v>
      </c>
    </row>
    <row r="408" spans="16:16" ht="26.4">
      <c r="P408" s="1778" t="s">
        <v>2037</v>
      </c>
    </row>
    <row r="409" spans="16:16" ht="26.4">
      <c r="P409" s="1778" t="s">
        <v>1892</v>
      </c>
    </row>
    <row r="410" spans="16:16">
      <c r="P410" s="1778" t="s">
        <v>1921</v>
      </c>
    </row>
    <row r="411" spans="16:16">
      <c r="P411" s="1779" t="s">
        <v>2239</v>
      </c>
    </row>
    <row r="412" spans="16:16" ht="26.4">
      <c r="P412" s="1778" t="s">
        <v>1118</v>
      </c>
    </row>
    <row r="413" spans="16:16" ht="26.4">
      <c r="P413" s="1778" t="s">
        <v>1826</v>
      </c>
    </row>
    <row r="414" spans="16:16">
      <c r="P414" s="1779" t="s">
        <v>2128</v>
      </c>
    </row>
    <row r="415" spans="16:16" ht="26.4">
      <c r="P415" s="1778" t="s">
        <v>1993</v>
      </c>
    </row>
    <row r="416" spans="16:16" ht="39.6">
      <c r="P416" s="1778" t="s">
        <v>137</v>
      </c>
    </row>
    <row r="417" spans="16:16" ht="26.4">
      <c r="P417" s="1778" t="s">
        <v>1342</v>
      </c>
    </row>
    <row r="418" spans="16:16" ht="26.4">
      <c r="P418" s="1778" t="s">
        <v>2056</v>
      </c>
    </row>
    <row r="419" spans="16:16">
      <c r="P419" s="1779" t="s">
        <v>2185</v>
      </c>
    </row>
    <row r="420" spans="16:16">
      <c r="P420" s="1779" t="s">
        <v>2298</v>
      </c>
    </row>
    <row r="421" spans="16:16" ht="26.4">
      <c r="P421" s="1778" t="s">
        <v>129</v>
      </c>
    </row>
    <row r="422" spans="16:16">
      <c r="P422" s="1779" t="s">
        <v>2240</v>
      </c>
    </row>
    <row r="423" spans="16:16" ht="26.4">
      <c r="P423" s="1778" t="s">
        <v>2075</v>
      </c>
    </row>
    <row r="424" spans="16:16" ht="26.4">
      <c r="P424" s="1778" t="s">
        <v>133</v>
      </c>
    </row>
    <row r="425" spans="16:16" ht="39.6">
      <c r="P425" s="1778" t="s">
        <v>1284</v>
      </c>
    </row>
    <row r="426" spans="16:16" ht="26.4">
      <c r="P426" s="1778" t="s">
        <v>1194</v>
      </c>
    </row>
    <row r="427" spans="16:16">
      <c r="P427" s="1779" t="s">
        <v>2224</v>
      </c>
    </row>
    <row r="428" spans="16:16" ht="26.4">
      <c r="P428" s="1778" t="s">
        <v>1908</v>
      </c>
    </row>
    <row r="429" spans="16:16" ht="26.4">
      <c r="P429" s="1778" t="s">
        <v>1945</v>
      </c>
    </row>
    <row r="430" spans="16:16" ht="26.4">
      <c r="P430" s="1778" t="s">
        <v>1145</v>
      </c>
    </row>
    <row r="431" spans="16:16" ht="26.4">
      <c r="P431" s="1778" t="s">
        <v>192</v>
      </c>
    </row>
    <row r="432" spans="16:16" ht="26.4">
      <c r="P432" s="1778" t="s">
        <v>1824</v>
      </c>
    </row>
    <row r="433" spans="16:16" ht="26.4">
      <c r="P433" s="1778" t="s">
        <v>2084</v>
      </c>
    </row>
    <row r="434" spans="16:16" ht="26.4">
      <c r="P434" s="1778" t="s">
        <v>1848</v>
      </c>
    </row>
    <row r="435" spans="16:16" ht="26.4">
      <c r="P435" s="1778" t="s">
        <v>1965</v>
      </c>
    </row>
    <row r="436" spans="16:16">
      <c r="P436" s="1779" t="s">
        <v>2215</v>
      </c>
    </row>
    <row r="437" spans="16:16" ht="26.4">
      <c r="P437" s="1778" t="s">
        <v>2029</v>
      </c>
    </row>
    <row r="438" spans="16:16">
      <c r="P438" s="1779" t="s">
        <v>2232</v>
      </c>
    </row>
    <row r="439" spans="16:16" ht="39.6">
      <c r="P439" s="1778" t="s">
        <v>1272</v>
      </c>
    </row>
    <row r="440" spans="16:16" ht="26.4">
      <c r="P440" s="1778" t="s">
        <v>2054</v>
      </c>
    </row>
    <row r="441" spans="16:16" ht="26.4">
      <c r="P441" s="1778" t="s">
        <v>1301</v>
      </c>
    </row>
    <row r="442" spans="16:16">
      <c r="P442" s="1779" t="s">
        <v>2280</v>
      </c>
    </row>
    <row r="443" spans="16:16" ht="26.4">
      <c r="P443" s="1778" t="s">
        <v>1338</v>
      </c>
    </row>
    <row r="444" spans="16:16" ht="26.4">
      <c r="P444" s="1778" t="s">
        <v>2053</v>
      </c>
    </row>
    <row r="445" spans="16:16" ht="26.4">
      <c r="P445" s="1778" t="s">
        <v>1886</v>
      </c>
    </row>
    <row r="446" spans="16:16" ht="39.6">
      <c r="P446" s="1778" t="s">
        <v>1146</v>
      </c>
    </row>
    <row r="447" spans="16:16" ht="26.4">
      <c r="P447" s="1778" t="s">
        <v>1315</v>
      </c>
    </row>
    <row r="448" spans="16:16" ht="26.4">
      <c r="P448" s="1778" t="s">
        <v>232</v>
      </c>
    </row>
    <row r="449" spans="16:16" ht="26.4">
      <c r="P449" s="1778" t="s">
        <v>1930</v>
      </c>
    </row>
    <row r="450" spans="16:16" ht="26.4">
      <c r="P450" s="1778" t="s">
        <v>2036</v>
      </c>
    </row>
    <row r="451" spans="16:16">
      <c r="P451" s="1779" t="s">
        <v>2270</v>
      </c>
    </row>
    <row r="452" spans="16:16" ht="26.4">
      <c r="P452" s="1778" t="s">
        <v>1143</v>
      </c>
    </row>
    <row r="453" spans="16:16">
      <c r="P453" s="1778" t="s">
        <v>1868</v>
      </c>
    </row>
    <row r="454" spans="16:16" ht="26.4">
      <c r="P454" s="1778" t="s">
        <v>2032</v>
      </c>
    </row>
    <row r="455" spans="16:16" ht="26.4">
      <c r="P455" s="1778" t="s">
        <v>147</v>
      </c>
    </row>
    <row r="456" spans="16:16" ht="26.4">
      <c r="P456" s="1778" t="s">
        <v>1172</v>
      </c>
    </row>
    <row r="457" spans="16:16" ht="26.4">
      <c r="P457" s="1778" t="s">
        <v>2019</v>
      </c>
    </row>
    <row r="458" spans="16:16" ht="26.4">
      <c r="P458" s="1778" t="s">
        <v>1142</v>
      </c>
    </row>
    <row r="459" spans="16:16" ht="39.6">
      <c r="P459" s="1778" t="s">
        <v>1695</v>
      </c>
    </row>
    <row r="460" spans="16:16" ht="26.4">
      <c r="P460" s="1778" t="s">
        <v>2096</v>
      </c>
    </row>
    <row r="461" spans="16:16" ht="26.4">
      <c r="P461" s="1778" t="s">
        <v>2057</v>
      </c>
    </row>
    <row r="462" spans="16:16" ht="26.4">
      <c r="P462" s="1778" t="s">
        <v>2041</v>
      </c>
    </row>
    <row r="463" spans="16:16" ht="26.4">
      <c r="P463" s="1778" t="s">
        <v>1691</v>
      </c>
    </row>
    <row r="464" spans="16:16" ht="26.4">
      <c r="P464" s="1778" t="s">
        <v>1895</v>
      </c>
    </row>
    <row r="465" spans="16:16">
      <c r="P465" s="1778" t="s">
        <v>201</v>
      </c>
    </row>
    <row r="466" spans="16:16" ht="26.4">
      <c r="P466" s="1778" t="s">
        <v>1324</v>
      </c>
    </row>
    <row r="467" spans="16:16" ht="26.4">
      <c r="P467" s="1778" t="s">
        <v>2082</v>
      </c>
    </row>
    <row r="468" spans="16:16" ht="26.4">
      <c r="P468" s="1778" t="s">
        <v>1304</v>
      </c>
    </row>
    <row r="469" spans="16:16" ht="26.4">
      <c r="P469" s="1778" t="s">
        <v>1955</v>
      </c>
    </row>
    <row r="470" spans="16:16">
      <c r="P470" s="1779" t="s">
        <v>2226</v>
      </c>
    </row>
    <row r="471" spans="16:16" ht="26.4">
      <c r="P471" s="1778" t="s">
        <v>2012</v>
      </c>
    </row>
    <row r="472" spans="16:16">
      <c r="P472" s="1779" t="s">
        <v>2268</v>
      </c>
    </row>
    <row r="473" spans="16:16" ht="39.6">
      <c r="P473" s="1778" t="s">
        <v>1889</v>
      </c>
    </row>
    <row r="474" spans="16:16">
      <c r="P474" s="1779" t="s">
        <v>2205</v>
      </c>
    </row>
    <row r="475" spans="16:16">
      <c r="P475" s="1779" t="s">
        <v>2210</v>
      </c>
    </row>
    <row r="476" spans="16:16" ht="26.4">
      <c r="P476" s="1778" t="s">
        <v>1195</v>
      </c>
    </row>
    <row r="477" spans="16:16" ht="26.4">
      <c r="P477" s="1778" t="s">
        <v>81</v>
      </c>
    </row>
    <row r="478" spans="16:16" ht="26.4">
      <c r="P478" s="1778" t="s">
        <v>1966</v>
      </c>
    </row>
    <row r="479" spans="16:16" ht="26.4">
      <c r="P479" s="1778" t="s">
        <v>1676</v>
      </c>
    </row>
    <row r="480" spans="16:16">
      <c r="P480" s="1623" t="s">
        <v>2198</v>
      </c>
    </row>
    <row r="481" spans="16:16" ht="39.6">
      <c r="P481" s="1778" t="s">
        <v>1213</v>
      </c>
    </row>
    <row r="482" spans="16:16">
      <c r="P482" s="1779" t="s">
        <v>2264</v>
      </c>
    </row>
    <row r="483" spans="16:16" ht="26.4">
      <c r="P483" s="1778" t="s">
        <v>1962</v>
      </c>
    </row>
    <row r="484" spans="16:16" ht="39.6">
      <c r="P484" s="1778" t="s">
        <v>1963</v>
      </c>
    </row>
    <row r="485" spans="16:16" ht="26.4">
      <c r="P485" s="1778" t="s">
        <v>1967</v>
      </c>
    </row>
    <row r="486" spans="16:16" ht="26.4">
      <c r="P486" s="1778" t="s">
        <v>1189</v>
      </c>
    </row>
    <row r="487" spans="16:16">
      <c r="P487" s="1779" t="s">
        <v>2181</v>
      </c>
    </row>
    <row r="488" spans="16:16">
      <c r="P488" s="1779" t="s">
        <v>2211</v>
      </c>
    </row>
    <row r="489" spans="16:16" ht="26.4">
      <c r="P489" s="1778" t="s">
        <v>37</v>
      </c>
    </row>
    <row r="490" spans="16:16" ht="26.4">
      <c r="P490" s="1780" t="s">
        <v>93</v>
      </c>
    </row>
    <row r="491" spans="16:16" ht="26.4">
      <c r="P491" s="1778" t="s">
        <v>1998</v>
      </c>
    </row>
    <row r="492" spans="16:16" ht="26.4">
      <c r="P492" s="1778" t="s">
        <v>171</v>
      </c>
    </row>
    <row r="493" spans="16:16">
      <c r="P493" s="1778" t="s">
        <v>1911</v>
      </c>
    </row>
    <row r="494" spans="16:16">
      <c r="P494" s="1779" t="s">
        <v>2186</v>
      </c>
    </row>
    <row r="495" spans="16:16">
      <c r="P495" s="1778" t="s">
        <v>1841</v>
      </c>
    </row>
    <row r="496" spans="16:16" ht="26.4">
      <c r="P496" s="1778" t="s">
        <v>1940</v>
      </c>
    </row>
    <row r="497" spans="16:16" ht="26.4">
      <c r="P497" s="1778" t="s">
        <v>1184</v>
      </c>
    </row>
    <row r="498" spans="16:16" ht="26.4">
      <c r="P498" s="1778" t="s">
        <v>1313</v>
      </c>
    </row>
    <row r="499" spans="16:16" ht="26.4">
      <c r="P499" s="1778" t="s">
        <v>2077</v>
      </c>
    </row>
    <row r="500" spans="16:16" ht="26.4">
      <c r="P500" s="1778" t="s">
        <v>1831</v>
      </c>
    </row>
    <row r="501" spans="16:16" ht="26.4">
      <c r="P501" s="1778" t="s">
        <v>1938</v>
      </c>
    </row>
    <row r="502" spans="16:16" ht="26.4">
      <c r="P502" s="1783" t="s">
        <v>2147</v>
      </c>
    </row>
    <row r="503" spans="16:16" ht="26.4">
      <c r="P503" s="1778" t="s">
        <v>2033</v>
      </c>
    </row>
    <row r="504" spans="16:16" ht="26.4">
      <c r="P504" s="1778" t="s">
        <v>2093</v>
      </c>
    </row>
    <row r="505" spans="16:16" ht="26.4">
      <c r="P505" s="1778" t="s">
        <v>1312</v>
      </c>
    </row>
    <row r="506" spans="16:16" ht="26.4">
      <c r="P506" s="1778" t="s">
        <v>1894</v>
      </c>
    </row>
    <row r="507" spans="16:16" ht="26.4">
      <c r="P507" s="1778" t="s">
        <v>1989</v>
      </c>
    </row>
    <row r="508" spans="16:16">
      <c r="P508" s="1779" t="s">
        <v>2221</v>
      </c>
    </row>
    <row r="509" spans="16:16" ht="26.4">
      <c r="P509" s="1778" t="s">
        <v>1839</v>
      </c>
    </row>
    <row r="510" spans="16:16">
      <c r="P510" s="1779" t="s">
        <v>2353</v>
      </c>
    </row>
    <row r="511" spans="16:16" ht="26.4">
      <c r="P511" s="1778" t="s">
        <v>1152</v>
      </c>
    </row>
    <row r="512" spans="16:16" ht="26.4">
      <c r="P512" s="1778" t="s">
        <v>1862</v>
      </c>
    </row>
    <row r="513" spans="16:16">
      <c r="P513" s="1778" t="s">
        <v>2020</v>
      </c>
    </row>
    <row r="514" spans="16:16" ht="26.4">
      <c r="P514" s="1784" t="s">
        <v>247</v>
      </c>
    </row>
    <row r="515" spans="16:16" ht="26.4">
      <c r="P515" s="1778" t="s">
        <v>1858</v>
      </c>
    </row>
    <row r="516" spans="16:16" ht="26.4">
      <c r="P516" s="1778" t="s">
        <v>2001</v>
      </c>
    </row>
    <row r="517" spans="16:16">
      <c r="P517" s="1778" t="s">
        <v>1844</v>
      </c>
    </row>
    <row r="518" spans="16:16" ht="39.6">
      <c r="P518" s="1778" t="s">
        <v>1687</v>
      </c>
    </row>
    <row r="519" spans="16:16" ht="26.4">
      <c r="P519" s="1778" t="s">
        <v>2071</v>
      </c>
    </row>
    <row r="520" spans="16:16" ht="26.4">
      <c r="P520" s="1778" t="s">
        <v>2104</v>
      </c>
    </row>
    <row r="521" spans="16:16" ht="39.6">
      <c r="P521" s="1778" t="s">
        <v>1280</v>
      </c>
    </row>
    <row r="522" spans="16:16">
      <c r="P522" s="1779" t="s">
        <v>2354</v>
      </c>
    </row>
    <row r="523" spans="16:16">
      <c r="P523" s="1779" t="s">
        <v>2188</v>
      </c>
    </row>
    <row r="524" spans="16:16">
      <c r="P524" s="1779" t="s">
        <v>2150</v>
      </c>
    </row>
    <row r="525" spans="16:16">
      <c r="P525" s="1778" t="s">
        <v>1843</v>
      </c>
    </row>
    <row r="526" spans="16:16" ht="26.4">
      <c r="P526" s="1778" t="s">
        <v>1164</v>
      </c>
    </row>
    <row r="527" spans="16:16" ht="26.4">
      <c r="P527" s="1778" t="s">
        <v>2039</v>
      </c>
    </row>
    <row r="528" spans="16:16">
      <c r="P528" s="1779" t="s">
        <v>2171</v>
      </c>
    </row>
    <row r="529" spans="16:16" ht="26.4">
      <c r="P529" s="1778" t="s">
        <v>1906</v>
      </c>
    </row>
    <row r="530" spans="16:16">
      <c r="P530" s="1779" t="s">
        <v>2174</v>
      </c>
    </row>
    <row r="531" spans="16:16" ht="26.4">
      <c r="P531" s="1778" t="s">
        <v>1211</v>
      </c>
    </row>
    <row r="532" spans="16:16" ht="39.6">
      <c r="P532" s="1778" t="s">
        <v>1912</v>
      </c>
    </row>
    <row r="533" spans="16:16">
      <c r="P533" s="1778" t="s">
        <v>2049</v>
      </c>
    </row>
    <row r="534" spans="16:16">
      <c r="P534" s="1779" t="s">
        <v>2356</v>
      </c>
    </row>
    <row r="535" spans="16:16" ht="26.4">
      <c r="P535" s="1778" t="s">
        <v>1897</v>
      </c>
    </row>
    <row r="536" spans="16:16">
      <c r="P536" s="1778" t="s">
        <v>1939</v>
      </c>
    </row>
    <row r="537" spans="16:16" ht="26.4">
      <c r="P537" s="1778" t="s">
        <v>1170</v>
      </c>
    </row>
    <row r="538" spans="16:16" ht="26.4">
      <c r="P538" s="1778" t="s">
        <v>1187</v>
      </c>
    </row>
    <row r="539" spans="16:16">
      <c r="P539" s="1779" t="s">
        <v>2217</v>
      </c>
    </row>
    <row r="540" spans="16:16" ht="39.6">
      <c r="P540" s="1778" t="s">
        <v>1823</v>
      </c>
    </row>
    <row r="541" spans="16:16" ht="39.6">
      <c r="P541" s="1778" t="s">
        <v>245</v>
      </c>
    </row>
    <row r="542" spans="16:16" ht="39.6">
      <c r="P542" s="1778" t="s">
        <v>1956</v>
      </c>
    </row>
    <row r="543" spans="16:16">
      <c r="P543" s="1779" t="s">
        <v>2153</v>
      </c>
    </row>
    <row r="544" spans="16:16" ht="26.4">
      <c r="P544" s="1778" t="s">
        <v>1684</v>
      </c>
    </row>
    <row r="545" spans="16:16" ht="26.4">
      <c r="P545" s="1778" t="s">
        <v>2073</v>
      </c>
    </row>
    <row r="546" spans="16:16" ht="26.4">
      <c r="P546" s="1778" t="s">
        <v>1235</v>
      </c>
    </row>
    <row r="547" spans="16:16" ht="39.6">
      <c r="P547" s="1778" t="s">
        <v>1981</v>
      </c>
    </row>
    <row r="548" spans="16:16">
      <c r="P548" s="1779" t="s">
        <v>2343</v>
      </c>
    </row>
    <row r="549" spans="16:16">
      <c r="P549" s="1779" t="s">
        <v>2344</v>
      </c>
    </row>
    <row r="550" spans="16:16" ht="26.4">
      <c r="P550" s="1778" t="s">
        <v>2098</v>
      </c>
    </row>
    <row r="551" spans="16:16" ht="26.4">
      <c r="P551" s="1778" t="s">
        <v>162</v>
      </c>
    </row>
    <row r="552" spans="16:16" ht="39.6">
      <c r="P552" s="1778" t="s">
        <v>1829</v>
      </c>
    </row>
    <row r="553" spans="16:16" ht="26.4">
      <c r="P553" s="1778" t="s">
        <v>2091</v>
      </c>
    </row>
    <row r="554" spans="16:16" ht="39.6">
      <c r="P554" s="1778" t="s">
        <v>1275</v>
      </c>
    </row>
    <row r="555" spans="16:16" ht="26.4">
      <c r="P555" s="1778" t="s">
        <v>1669</v>
      </c>
    </row>
    <row r="556" spans="16:16" ht="26.4">
      <c r="P556" s="1778" t="s">
        <v>1673</v>
      </c>
    </row>
    <row r="557" spans="16:16" ht="26.4">
      <c r="P557" s="1778" t="s">
        <v>64</v>
      </c>
    </row>
    <row r="558" spans="16:16">
      <c r="P558" s="1779" t="s">
        <v>2265</v>
      </c>
    </row>
    <row r="559" spans="16:16" ht="26.4">
      <c r="P559" s="1778" t="s">
        <v>1307</v>
      </c>
    </row>
    <row r="560" spans="16:16" ht="26.4">
      <c r="P560" s="1778" t="s">
        <v>2086</v>
      </c>
    </row>
    <row r="561" spans="16:16" ht="26.4">
      <c r="P561" s="1778" t="s">
        <v>187</v>
      </c>
    </row>
    <row r="562" spans="16:16" ht="26.4">
      <c r="P562" s="1778" t="s">
        <v>2103</v>
      </c>
    </row>
    <row r="563" spans="16:16">
      <c r="P563" s="1779" t="s">
        <v>2262</v>
      </c>
    </row>
    <row r="564" spans="16:16">
      <c r="P564" s="1623" t="s">
        <v>2197</v>
      </c>
    </row>
    <row r="565" spans="16:16" ht="26.4">
      <c r="P565" s="1778" t="s">
        <v>248</v>
      </c>
    </row>
    <row r="566" spans="16:16" ht="26.4">
      <c r="P566" s="1778" t="s">
        <v>1977</v>
      </c>
    </row>
    <row r="567" spans="16:16" ht="26.4">
      <c r="P567" s="1778" t="s">
        <v>1865</v>
      </c>
    </row>
    <row r="568" spans="16:16" ht="26.4">
      <c r="P568" s="1778" t="s">
        <v>1293</v>
      </c>
    </row>
    <row r="569" spans="16:16">
      <c r="P569" s="1779" t="s">
        <v>2348</v>
      </c>
    </row>
    <row r="570" spans="16:16">
      <c r="P570" s="1779" t="s">
        <v>2349</v>
      </c>
    </row>
    <row r="571" spans="16:16">
      <c r="P571" s="1779" t="s">
        <v>2175</v>
      </c>
    </row>
    <row r="572" spans="16:16">
      <c r="P572" s="1778" t="s">
        <v>175</v>
      </c>
    </row>
    <row r="573" spans="16:16" ht="26.4">
      <c r="P573" s="1778" t="s">
        <v>1203</v>
      </c>
    </row>
    <row r="574" spans="16:16" ht="26.4">
      <c r="P574" s="1778" t="s">
        <v>1896</v>
      </c>
    </row>
    <row r="575" spans="16:16" ht="39.6">
      <c r="P575" s="1778" t="s">
        <v>1678</v>
      </c>
    </row>
    <row r="576" spans="16:16" ht="26.4">
      <c r="P576" s="1778" t="s">
        <v>2074</v>
      </c>
    </row>
    <row r="577" spans="16:16" ht="26.4">
      <c r="P577" s="1778" t="s">
        <v>1859</v>
      </c>
    </row>
    <row r="578" spans="16:16" ht="39.6">
      <c r="P578" s="1778" t="s">
        <v>1227</v>
      </c>
    </row>
    <row r="579" spans="16:16" ht="26.4">
      <c r="P579" s="1778" t="s">
        <v>1677</v>
      </c>
    </row>
    <row r="580" spans="16:16" ht="26.4">
      <c r="P580" s="1778" t="s">
        <v>2038</v>
      </c>
    </row>
    <row r="581" spans="16:16" ht="26.4">
      <c r="P581" s="1778" t="s">
        <v>1340</v>
      </c>
    </row>
    <row r="582" spans="16:16">
      <c r="P582" s="1779" t="s">
        <v>2329</v>
      </c>
    </row>
    <row r="583" spans="16:16" ht="26.4">
      <c r="P583" s="1778" t="s">
        <v>1282</v>
      </c>
    </row>
    <row r="584" spans="16:16" ht="26.4">
      <c r="P584" s="1778" t="s">
        <v>2094</v>
      </c>
    </row>
    <row r="585" spans="16:16" ht="39.6">
      <c r="P585" s="1778" t="s">
        <v>68</v>
      </c>
    </row>
    <row r="586" spans="16:16">
      <c r="P586" s="1779" t="s">
        <v>2187</v>
      </c>
    </row>
    <row r="587" spans="16:16">
      <c r="P587" s="1779" t="s">
        <v>2209</v>
      </c>
    </row>
    <row r="588" spans="16:16">
      <c r="P588" s="1779" t="s">
        <v>2281</v>
      </c>
    </row>
    <row r="589" spans="16:16" ht="26.4">
      <c r="P589" s="1778" t="s">
        <v>1898</v>
      </c>
    </row>
    <row r="590" spans="16:16">
      <c r="P590" s="1623" t="s">
        <v>2195</v>
      </c>
    </row>
    <row r="591" spans="16:16" ht="26.4">
      <c r="P591" s="1778" t="s">
        <v>1694</v>
      </c>
    </row>
    <row r="592" spans="16:16" ht="26.4">
      <c r="P592" s="1778" t="s">
        <v>1910</v>
      </c>
    </row>
    <row r="593" spans="16:16" ht="26.4">
      <c r="P593" s="1778" t="s">
        <v>1333</v>
      </c>
    </row>
    <row r="594" spans="16:16">
      <c r="P594" s="1779" t="s">
        <v>2320</v>
      </c>
    </row>
    <row r="595" spans="16:16" ht="26.4">
      <c r="P595" s="1778" t="s">
        <v>1925</v>
      </c>
    </row>
    <row r="596" spans="16:16" ht="26.4">
      <c r="P596" s="1778" t="s">
        <v>1996</v>
      </c>
    </row>
    <row r="597" spans="16:16" ht="26.4">
      <c r="P597" s="1778" t="s">
        <v>251</v>
      </c>
    </row>
    <row r="598" spans="16:16" ht="26.4">
      <c r="P598" s="1778" t="s">
        <v>1770</v>
      </c>
    </row>
    <row r="599" spans="16:16" ht="26.4">
      <c r="P599" s="1778" t="s">
        <v>1327</v>
      </c>
    </row>
    <row r="600" spans="16:16" ht="39.6">
      <c r="P600" s="1778" t="s">
        <v>1318</v>
      </c>
    </row>
    <row r="601" spans="16:16" ht="26.4">
      <c r="P601" s="1778" t="s">
        <v>2016</v>
      </c>
    </row>
    <row r="602" spans="16:16" ht="26.4">
      <c r="P602" s="1778" t="s">
        <v>2080</v>
      </c>
    </row>
    <row r="603" spans="16:16">
      <c r="P603" s="1779" t="s">
        <v>2350</v>
      </c>
    </row>
    <row r="604" spans="16:16" ht="26.4">
      <c r="P604" s="1778" t="s">
        <v>1855</v>
      </c>
    </row>
    <row r="605" spans="16:16" ht="26.4">
      <c r="P605" s="1783" t="s">
        <v>2168</v>
      </c>
    </row>
    <row r="606" spans="16:16">
      <c r="P606" s="1778" t="s">
        <v>149</v>
      </c>
    </row>
    <row r="607" spans="16:16">
      <c r="P607" s="1779" t="s">
        <v>2351</v>
      </c>
    </row>
    <row r="608" spans="16:16" ht="26.4">
      <c r="P608" s="1778" t="s">
        <v>1309</v>
      </c>
    </row>
    <row r="609" spans="16:16" ht="26.4">
      <c r="P609" s="1778" t="s">
        <v>1972</v>
      </c>
    </row>
    <row r="610" spans="16:16">
      <c r="P610" s="1779" t="s">
        <v>2352</v>
      </c>
    </row>
    <row r="611" spans="16:16" ht="26.4">
      <c r="P611" s="1780" t="s">
        <v>2214</v>
      </c>
    </row>
    <row r="612" spans="16:16">
      <c r="P612" s="1778" t="s">
        <v>1171</v>
      </c>
    </row>
    <row r="613" spans="16:16" ht="26.4">
      <c r="P613" s="1778" t="s">
        <v>2087</v>
      </c>
    </row>
    <row r="614" spans="16:16" ht="39.6">
      <c r="P614" s="1778" t="s">
        <v>2090</v>
      </c>
    </row>
    <row r="615" spans="16:16">
      <c r="P615" s="1779" t="s">
        <v>2236</v>
      </c>
    </row>
    <row r="616" spans="16:16" ht="26.4">
      <c r="P616" s="1778" t="s">
        <v>1828</v>
      </c>
    </row>
    <row r="617" spans="16:16">
      <c r="P617" s="1779" t="s">
        <v>2233</v>
      </c>
    </row>
    <row r="618" spans="16:16" ht="26.4">
      <c r="P618" s="1778" t="s">
        <v>127</v>
      </c>
    </row>
    <row r="619" spans="16:16">
      <c r="P619" s="1779" t="s">
        <v>2287</v>
      </c>
    </row>
    <row r="620" spans="16:16" ht="26.4">
      <c r="P620" s="1778" t="s">
        <v>1336</v>
      </c>
    </row>
    <row r="621" spans="16:16" ht="26.4">
      <c r="P621" s="1778" t="s">
        <v>1233</v>
      </c>
    </row>
    <row r="622" spans="16:16" ht="26.4">
      <c r="P622" s="1778" t="s">
        <v>2031</v>
      </c>
    </row>
    <row r="623" spans="16:16" ht="39.6">
      <c r="P623" s="1778" t="s">
        <v>1185</v>
      </c>
    </row>
    <row r="624" spans="16:16" ht="26.4">
      <c r="P624" s="1778" t="s">
        <v>1937</v>
      </c>
    </row>
    <row r="625" spans="16:16" ht="26.4">
      <c r="P625" s="1778" t="s">
        <v>33</v>
      </c>
    </row>
    <row r="626" spans="16:16">
      <c r="P626" s="1779" t="s">
        <v>2172</v>
      </c>
    </row>
    <row r="627" spans="16:16" ht="39.6">
      <c r="P627" s="1778" t="s">
        <v>1950</v>
      </c>
    </row>
    <row r="628" spans="16:16">
      <c r="P628" s="1779" t="s">
        <v>2231</v>
      </c>
    </row>
    <row r="629" spans="16:16" ht="26.4">
      <c r="P629" s="1778" t="s">
        <v>1922</v>
      </c>
    </row>
    <row r="630" spans="16:16" ht="26.4">
      <c r="P630" s="1778" t="s">
        <v>1236</v>
      </c>
    </row>
    <row r="631" spans="16:16">
      <c r="P631" s="1779" t="s">
        <v>2177</v>
      </c>
    </row>
    <row r="632" spans="16:16" ht="26.4">
      <c r="P632" s="1778" t="s">
        <v>1838</v>
      </c>
    </row>
    <row r="633" spans="16:16" ht="26.4">
      <c r="P633" s="1778" t="s">
        <v>1161</v>
      </c>
    </row>
    <row r="634" spans="16:16" ht="26.4">
      <c r="P634" s="1778" t="s">
        <v>2021</v>
      </c>
    </row>
    <row r="635" spans="16:16">
      <c r="P635" s="1779" t="s">
        <v>2321</v>
      </c>
    </row>
    <row r="636" spans="16:16" ht="26.4">
      <c r="P636" s="1778" t="s">
        <v>1265</v>
      </c>
    </row>
    <row r="637" spans="16:16" ht="26.4">
      <c r="P637" s="1778" t="s">
        <v>1273</v>
      </c>
    </row>
    <row r="638" spans="16:16" ht="26.4">
      <c r="P638" s="1778" t="s">
        <v>1869</v>
      </c>
    </row>
    <row r="639" spans="16:16" ht="26.4">
      <c r="P639" s="1778" t="s">
        <v>1134</v>
      </c>
    </row>
    <row r="640" spans="16:16" ht="39.6">
      <c r="P640" s="1778" t="s">
        <v>1250</v>
      </c>
    </row>
    <row r="641" spans="16:16" ht="26.4">
      <c r="P641" s="1778" t="s">
        <v>1129</v>
      </c>
    </row>
    <row r="642" spans="16:16" ht="26.4">
      <c r="P642" s="1778" t="s">
        <v>2083</v>
      </c>
    </row>
    <row r="643" spans="16:16" ht="26.4">
      <c r="P643" s="1778" t="s">
        <v>85</v>
      </c>
    </row>
    <row r="644" spans="16:16">
      <c r="P644" s="1779" t="s">
        <v>2296</v>
      </c>
    </row>
    <row r="645" spans="16:16" ht="26.4">
      <c r="P645" s="1778" t="s">
        <v>1332</v>
      </c>
    </row>
    <row r="646" spans="16:16" ht="26.4">
      <c r="P646" s="1778" t="s">
        <v>2013</v>
      </c>
    </row>
    <row r="647" spans="16:16" ht="26.4">
      <c r="P647" s="1778" t="s">
        <v>1837</v>
      </c>
    </row>
    <row r="648" spans="16:16" ht="26.4">
      <c r="P648" s="1778" t="s">
        <v>1992</v>
      </c>
    </row>
    <row r="649" spans="16:16">
      <c r="P649" s="1779" t="s">
        <v>2184</v>
      </c>
    </row>
    <row r="650" spans="16:16">
      <c r="P650" s="1778" t="s">
        <v>1690</v>
      </c>
    </row>
    <row r="651" spans="16:16">
      <c r="P651" s="1779" t="s">
        <v>2290</v>
      </c>
    </row>
    <row r="652" spans="16:16" ht="26.4">
      <c r="P652" s="1778" t="s">
        <v>2100</v>
      </c>
    </row>
    <row r="653" spans="16:16" ht="39.6">
      <c r="P653" s="1778" t="s">
        <v>1840</v>
      </c>
    </row>
    <row r="654" spans="16:16" ht="26.4">
      <c r="P654" s="1778" t="s">
        <v>1986</v>
      </c>
    </row>
    <row r="655" spans="16:16">
      <c r="P655" s="1779" t="s">
        <v>2196</v>
      </c>
    </row>
    <row r="656" spans="16:16">
      <c r="P656" s="1779" t="s">
        <v>2273</v>
      </c>
    </row>
    <row r="657" spans="16:16" ht="26.4">
      <c r="P657" s="1778" t="s">
        <v>2010</v>
      </c>
    </row>
    <row r="658" spans="16:16" ht="26.4">
      <c r="P658" s="1778" t="s">
        <v>1890</v>
      </c>
    </row>
    <row r="659" spans="16:16" ht="26.4">
      <c r="P659" s="1778" t="s">
        <v>2059</v>
      </c>
    </row>
    <row r="660" spans="16:16" ht="26.4">
      <c r="P660" s="1778" t="s">
        <v>1173</v>
      </c>
    </row>
    <row r="661" spans="16:16">
      <c r="P661" s="1779" t="s">
        <v>2289</v>
      </c>
    </row>
    <row r="662" spans="16:16" ht="26.4">
      <c r="P662" s="1778" t="s">
        <v>1901</v>
      </c>
    </row>
    <row r="663" spans="16:16" ht="26.4">
      <c r="P663" s="1783" t="s">
        <v>2162</v>
      </c>
    </row>
    <row r="664" spans="16:16" ht="26.4">
      <c r="P664" s="1778" t="s">
        <v>1970</v>
      </c>
    </row>
    <row r="665" spans="16:16" ht="39.6">
      <c r="P665" s="1778" t="s">
        <v>186</v>
      </c>
    </row>
    <row r="666" spans="16:16">
      <c r="P666" s="1779" t="s">
        <v>2327</v>
      </c>
    </row>
    <row r="667" spans="16:16" ht="26.4">
      <c r="P667" s="1778" t="s">
        <v>209</v>
      </c>
    </row>
    <row r="668" spans="16:16" ht="26.4">
      <c r="P668" s="1778" t="s">
        <v>1830</v>
      </c>
    </row>
    <row r="669" spans="16:16" ht="26.4">
      <c r="P669" s="1778" t="s">
        <v>1979</v>
      </c>
    </row>
    <row r="670" spans="16:16" ht="26.4">
      <c r="P670" s="1778" t="s">
        <v>1153</v>
      </c>
    </row>
    <row r="671" spans="16:16" ht="26.4">
      <c r="P671" s="1778" t="s">
        <v>165</v>
      </c>
    </row>
    <row r="672" spans="16:16">
      <c r="P672" s="1778" t="s">
        <v>1319</v>
      </c>
    </row>
    <row r="673" spans="16:16" ht="26.4">
      <c r="P673" s="1579" t="s">
        <v>1692</v>
      </c>
    </row>
    <row r="674" spans="16:16">
      <c r="P674" s="1578" t="s">
        <v>2271</v>
      </c>
    </row>
    <row r="675" spans="16:16" ht="26.4">
      <c r="P675" s="1579" t="s">
        <v>2062</v>
      </c>
    </row>
    <row r="676" spans="16:16" ht="26.4">
      <c r="P676" s="1579" t="s">
        <v>1876</v>
      </c>
    </row>
    <row r="677" spans="16:16" ht="26.4">
      <c r="P677" s="1579" t="s">
        <v>1835</v>
      </c>
    </row>
    <row r="678" spans="16:16" ht="26.4">
      <c r="P678" s="1583" t="s">
        <v>2244</v>
      </c>
    </row>
    <row r="679" spans="16:16">
      <c r="P679" s="1578" t="s">
        <v>2225</v>
      </c>
    </row>
    <row r="680" spans="16:16" ht="26.4">
      <c r="P680" s="1579" t="s">
        <v>1961</v>
      </c>
    </row>
    <row r="681" spans="16:16">
      <c r="P681" s="1578" t="s">
        <v>2294</v>
      </c>
    </row>
    <row r="682" spans="16:16">
      <c r="P682" s="1578" t="s">
        <v>2272</v>
      </c>
    </row>
    <row r="683" spans="16:16" ht="26.4">
      <c r="P683" s="1579" t="s">
        <v>1679</v>
      </c>
    </row>
    <row r="684" spans="16:16">
      <c r="P684" s="1578" t="s">
        <v>2193</v>
      </c>
    </row>
    <row r="685" spans="16:16" ht="26.4">
      <c r="P685" s="1579" t="s">
        <v>1686</v>
      </c>
    </row>
    <row r="686" spans="16:16">
      <c r="P686" s="1578" t="s">
        <v>2207</v>
      </c>
    </row>
    <row r="687" spans="16:16" ht="39.6">
      <c r="P687" s="1579" t="s">
        <v>1771</v>
      </c>
    </row>
    <row r="688" spans="16:16" ht="39.6">
      <c r="P688" s="1579" t="s">
        <v>1884</v>
      </c>
    </row>
    <row r="689" spans="16:16">
      <c r="P689" s="1578" t="s">
        <v>2202</v>
      </c>
    </row>
    <row r="690" spans="16:16" ht="26.4">
      <c r="P690" s="1579" t="s">
        <v>1302</v>
      </c>
    </row>
    <row r="691" spans="16:16" ht="26.4">
      <c r="P691" s="1579" t="s">
        <v>2064</v>
      </c>
    </row>
    <row r="692" spans="16:16" ht="26.4">
      <c r="P692" s="1778" t="s">
        <v>1905</v>
      </c>
    </row>
    <row r="693" spans="16:16" ht="26.4">
      <c r="P693" s="1778" t="s">
        <v>1983</v>
      </c>
    </row>
    <row r="694" spans="16:16">
      <c r="P694" s="1778" t="s">
        <v>1870</v>
      </c>
    </row>
    <row r="695" spans="16:16">
      <c r="P695" s="1779" t="s">
        <v>2180</v>
      </c>
    </row>
    <row r="696" spans="16:16" ht="26.4">
      <c r="P696" s="1778" t="s">
        <v>1914</v>
      </c>
    </row>
    <row r="697" spans="16:16" ht="26.4">
      <c r="P697" s="1778" t="s">
        <v>1680</v>
      </c>
    </row>
    <row r="698" spans="16:16" ht="26.4">
      <c r="P698" s="1778" t="s">
        <v>1335</v>
      </c>
    </row>
    <row r="699" spans="16:16">
      <c r="P699" s="1578" t="s">
        <v>2355</v>
      </c>
    </row>
    <row r="700" spans="16:16" ht="26.4">
      <c r="P700" s="1579" t="s">
        <v>2024</v>
      </c>
    </row>
    <row r="701" spans="16:16" ht="26.4">
      <c r="P701" s="1579" t="s">
        <v>1995</v>
      </c>
    </row>
    <row r="702" spans="16:16">
      <c r="P702" s="1578" t="s">
        <v>2325</v>
      </c>
    </row>
    <row r="703" spans="16:16" ht="26.4">
      <c r="P703" s="1580" t="s">
        <v>2163</v>
      </c>
    </row>
    <row r="704" spans="16:16">
      <c r="P704" s="1579" t="s">
        <v>2015</v>
      </c>
    </row>
    <row r="705" spans="16:16" ht="26.4">
      <c r="P705" s="1579" t="s">
        <v>2011</v>
      </c>
    </row>
    <row r="706" spans="16:16" ht="26.4">
      <c r="P706" s="1579" t="s">
        <v>1857</v>
      </c>
    </row>
    <row r="707" spans="16:16" ht="39.6">
      <c r="P707" s="1579" t="s">
        <v>1885</v>
      </c>
    </row>
    <row r="708" spans="16:16" ht="26.4">
      <c r="P708" s="1579" t="s">
        <v>1991</v>
      </c>
    </row>
    <row r="709" spans="16:16" ht="26.4">
      <c r="P709" s="1579" t="s">
        <v>1917</v>
      </c>
    </row>
    <row r="710" spans="16:16">
      <c r="P710" s="1578" t="s">
        <v>2324</v>
      </c>
    </row>
    <row r="711" spans="16:16" ht="26.4">
      <c r="P711" s="1579" t="s">
        <v>2085</v>
      </c>
    </row>
    <row r="712" spans="16:16" ht="26.4">
      <c r="P712" s="1579" t="s">
        <v>2088</v>
      </c>
    </row>
    <row r="713" spans="16:16">
      <c r="P713" s="1578" t="s">
        <v>2194</v>
      </c>
    </row>
    <row r="714" spans="16:16" ht="26.4">
      <c r="P714" s="1579" t="s">
        <v>1278</v>
      </c>
    </row>
    <row r="715" spans="16:16" ht="26.4">
      <c r="P715" s="1579" t="s">
        <v>236</v>
      </c>
    </row>
    <row r="716" spans="16:16">
      <c r="P716" s="1579" t="s">
        <v>2009</v>
      </c>
    </row>
    <row r="717" spans="16:16">
      <c r="P717" s="1578" t="s">
        <v>2293</v>
      </c>
    </row>
    <row r="718" spans="16:16" ht="26.4">
      <c r="P718" s="1579" t="s">
        <v>1672</v>
      </c>
    </row>
    <row r="719" spans="16:16">
      <c r="P719" s="1578" t="s">
        <v>2291</v>
      </c>
    </row>
    <row r="720" spans="16:16" ht="39.6">
      <c r="P720" s="1855" t="s">
        <v>56</v>
      </c>
    </row>
    <row r="721" spans="16:16" ht="26.4">
      <c r="P721" s="1721" t="s">
        <v>2065</v>
      </c>
    </row>
    <row r="722" spans="16:16">
      <c r="P722" s="1442" t="s">
        <v>2229</v>
      </c>
    </row>
    <row r="723" spans="16:16">
      <c r="P723" s="1442" t="s">
        <v>2213</v>
      </c>
    </row>
    <row r="724" spans="16:16" ht="26.4">
      <c r="P724" s="1721" t="s">
        <v>1920</v>
      </c>
    </row>
    <row r="725" spans="16:16">
      <c r="P725" s="1442" t="s">
        <v>1990</v>
      </c>
    </row>
    <row r="726" spans="16:16">
      <c r="P726" s="1721" t="s">
        <v>1928</v>
      </c>
    </row>
    <row r="727" spans="16:16">
      <c r="P727" s="1442" t="s">
        <v>2275</v>
      </c>
    </row>
    <row r="728" spans="16:16" ht="26.4">
      <c r="P728" s="1721" t="s">
        <v>124</v>
      </c>
    </row>
    <row r="729" spans="16:16">
      <c r="P729" s="1442" t="s">
        <v>2230</v>
      </c>
    </row>
    <row r="730" spans="16:16" ht="26.4">
      <c r="P730" s="1721" t="s">
        <v>2092</v>
      </c>
    </row>
    <row r="731" spans="16:16" ht="39.6">
      <c r="P731" s="1721" t="s">
        <v>1888</v>
      </c>
    </row>
    <row r="732" spans="16:16" ht="26.4">
      <c r="P732" s="1721" t="s">
        <v>1341</v>
      </c>
    </row>
    <row r="733" spans="16:16" ht="26.4">
      <c r="P733" s="1721" t="s">
        <v>1314</v>
      </c>
    </row>
    <row r="734" spans="16:16" ht="26.4">
      <c r="P734" s="1721" t="s">
        <v>1973</v>
      </c>
    </row>
    <row r="735" spans="16:16" ht="26.4">
      <c r="P735" s="1721" t="s">
        <v>1162</v>
      </c>
    </row>
    <row r="736" spans="16:16">
      <c r="P736" s="1721" t="s">
        <v>1229</v>
      </c>
    </row>
    <row r="737" spans="16:16">
      <c r="P737" s="1442" t="s">
        <v>2216</v>
      </c>
    </row>
    <row r="738" spans="16:16" ht="26.4">
      <c r="P738" s="1721" t="s">
        <v>1969</v>
      </c>
    </row>
    <row r="739" spans="16:16" ht="26.4">
      <c r="P739" s="1721" t="s">
        <v>2017</v>
      </c>
    </row>
    <row r="740" spans="16:16" ht="26.4">
      <c r="P740" s="1721" t="s">
        <v>1833</v>
      </c>
    </row>
    <row r="741" spans="16:16">
      <c r="P741" s="1442" t="s">
        <v>2295</v>
      </c>
    </row>
    <row r="742" spans="16:16">
      <c r="P742" s="1721" t="s">
        <v>1887</v>
      </c>
    </row>
    <row r="743" spans="16:16">
      <c r="P743" s="1442" t="s">
        <v>2149</v>
      </c>
    </row>
    <row r="744" spans="16:16">
      <c r="P744" s="1442" t="s">
        <v>2274</v>
      </c>
    </row>
    <row r="745" spans="16:16">
      <c r="P745" s="1442" t="s">
        <v>2151</v>
      </c>
    </row>
    <row r="746" spans="16:16" ht="26.4">
      <c r="P746" s="1721" t="s">
        <v>1124</v>
      </c>
    </row>
    <row r="747" spans="16:16">
      <c r="P747" s="1721" t="s">
        <v>2002</v>
      </c>
    </row>
    <row r="748" spans="16:16" ht="26.4">
      <c r="P748" s="1721" t="s">
        <v>1987</v>
      </c>
    </row>
    <row r="749" spans="16:16">
      <c r="P749" s="1442" t="s">
        <v>2218</v>
      </c>
    </row>
    <row r="750" spans="16:16" ht="39.6">
      <c r="P750" s="1721" t="s">
        <v>58</v>
      </c>
    </row>
    <row r="751" spans="16:16" ht="26.4">
      <c r="P751" s="1721" t="s">
        <v>1674</v>
      </c>
    </row>
    <row r="752" spans="16:16" ht="26.4">
      <c r="P752" s="1721" t="s">
        <v>1113</v>
      </c>
    </row>
    <row r="753" spans="16:16">
      <c r="P753" s="1721" t="s">
        <v>1867</v>
      </c>
    </row>
    <row r="754" spans="16:16" ht="26.4">
      <c r="P754" s="1721" t="s">
        <v>1766</v>
      </c>
    </row>
    <row r="755" spans="16:16" ht="26.4">
      <c r="P755" s="1721" t="s">
        <v>1693</v>
      </c>
    </row>
    <row r="756" spans="16:16" ht="26.4">
      <c r="P756" s="1721" t="s">
        <v>2095</v>
      </c>
    </row>
    <row r="757" spans="16:16" ht="39.6">
      <c r="P757" s="1721" t="s">
        <v>1246</v>
      </c>
    </row>
    <row r="758" spans="16:16">
      <c r="P758" t="s">
        <v>2297</v>
      </c>
    </row>
    <row r="759" spans="16:16">
      <c r="P759" s="1442" t="s">
        <v>2279</v>
      </c>
    </row>
    <row r="760" spans="16:16">
      <c r="P760" s="1442" t="s">
        <v>2154</v>
      </c>
    </row>
    <row r="761" spans="16:16" ht="26.4">
      <c r="P761" s="1857" t="s">
        <v>1305</v>
      </c>
    </row>
    <row r="762" spans="16:16" ht="26.4">
      <c r="P762" s="1721" t="s">
        <v>1767</v>
      </c>
    </row>
    <row r="763" spans="16:16" ht="26.4">
      <c r="P763" s="1721" t="s">
        <v>1234</v>
      </c>
    </row>
    <row r="764" spans="16:16" ht="26.4">
      <c r="P764" s="1721" t="s">
        <v>1303</v>
      </c>
    </row>
    <row r="765" spans="16:16" ht="26.4">
      <c r="P765" s="1721" t="s">
        <v>207</v>
      </c>
    </row>
    <row r="766" spans="16:16" ht="26.4">
      <c r="P766" s="1721" t="s">
        <v>1125</v>
      </c>
    </row>
    <row r="767" spans="16:16">
      <c r="P767" s="1442" t="s">
        <v>2277</v>
      </c>
    </row>
    <row r="768" spans="16:16" ht="26.4">
      <c r="P768" s="1721" t="s">
        <v>1822</v>
      </c>
    </row>
    <row r="769" spans="16:16">
      <c r="P769" s="1721" t="s">
        <v>1769</v>
      </c>
    </row>
    <row r="770" spans="16:16" ht="26.4">
      <c r="P770" s="1721" t="s">
        <v>2061</v>
      </c>
    </row>
    <row r="771" spans="16:16" ht="26.4">
      <c r="P771" s="1721" t="s">
        <v>1133</v>
      </c>
    </row>
    <row r="772" spans="16:16" ht="26.4">
      <c r="P772" s="1721" t="s">
        <v>2076</v>
      </c>
    </row>
    <row r="773" spans="16:16">
      <c r="P773" t="s">
        <v>2276</v>
      </c>
    </row>
    <row r="774" spans="16:16" ht="26.4">
      <c r="P774" s="1857" t="s">
        <v>2106</v>
      </c>
    </row>
    <row r="775" spans="16:16" ht="26.4">
      <c r="P775" s="1721" t="s">
        <v>1891</v>
      </c>
    </row>
    <row r="776" spans="16:16" ht="26.4">
      <c r="P776" s="1721" t="s">
        <v>1881</v>
      </c>
    </row>
    <row r="777" spans="16:16" ht="26.4">
      <c r="P777" s="1721" t="s">
        <v>1255</v>
      </c>
    </row>
    <row r="778" spans="16:16" ht="26.4">
      <c r="P778" s="1721" t="s">
        <v>2081</v>
      </c>
    </row>
    <row r="779" spans="16:16">
      <c r="P779" t="s">
        <v>2357</v>
      </c>
    </row>
    <row r="780" spans="16:16">
      <c r="P780" s="1442" t="s">
        <v>2241</v>
      </c>
    </row>
    <row r="781" spans="16:16" ht="26.4">
      <c r="P781" s="1721" t="s">
        <v>1935</v>
      </c>
    </row>
    <row r="782" spans="16:16">
      <c r="P782" s="1442" t="s">
        <v>2190</v>
      </c>
    </row>
    <row r="783" spans="16:16">
      <c r="P783" t="s">
        <v>2278</v>
      </c>
    </row>
    <row r="784" spans="16:16" ht="26.4">
      <c r="P784" s="1721" t="s">
        <v>1339</v>
      </c>
    </row>
    <row r="785" spans="16:16">
      <c r="P785" s="1721" t="s">
        <v>2014</v>
      </c>
    </row>
    <row r="786" spans="16:16">
      <c r="P786" s="1442" t="s">
        <v>2243</v>
      </c>
    </row>
    <row r="787" spans="16:16" ht="26.4">
      <c r="P787" s="1721" t="s">
        <v>1768</v>
      </c>
    </row>
    <row r="788" spans="16:16" ht="26.4">
      <c r="P788" s="1721" t="s">
        <v>1258</v>
      </c>
    </row>
    <row r="789" spans="16:16" ht="26.4">
      <c r="P789" s="1721" t="s">
        <v>1882</v>
      </c>
    </row>
    <row r="790" spans="16:16" ht="26.4">
      <c r="P790" s="1721" t="s">
        <v>1321</v>
      </c>
    </row>
    <row r="791" spans="16:16">
      <c r="P791" s="1721" t="s">
        <v>1974</v>
      </c>
    </row>
    <row r="792" spans="16:16" ht="26.4">
      <c r="P792" s="1721" t="s">
        <v>1874</v>
      </c>
    </row>
    <row r="793" spans="16:16" ht="26.4">
      <c r="P793" s="1721" t="s">
        <v>1943</v>
      </c>
    </row>
    <row r="794" spans="16:16">
      <c r="P794" t="s">
        <v>2358</v>
      </c>
    </row>
    <row r="795" spans="16:16" ht="26.4">
      <c r="P795" s="1721" t="s">
        <v>1683</v>
      </c>
    </row>
    <row r="796" spans="16:16">
      <c r="P796" s="1721" t="s">
        <v>1232</v>
      </c>
    </row>
    <row r="797" spans="16:16" ht="26.4">
      <c r="P797" s="1721" t="s">
        <v>1132</v>
      </c>
    </row>
    <row r="798" spans="16:16" ht="26.4">
      <c r="P798" s="1721" t="s">
        <v>1934</v>
      </c>
    </row>
    <row r="799" spans="16:16" ht="26.4">
      <c r="P799" s="1721" t="s">
        <v>1942</v>
      </c>
    </row>
    <row r="800" spans="16:16" ht="26.4">
      <c r="P800" s="1721" t="s">
        <v>1964</v>
      </c>
    </row>
    <row r="801" spans="16:16" ht="26.4">
      <c r="P801" s="1721" t="s">
        <v>1982</v>
      </c>
    </row>
    <row r="802" spans="16:16" ht="26.4">
      <c r="P802" s="1721" t="s">
        <v>2022</v>
      </c>
    </row>
    <row r="803" spans="16:16" ht="26.4">
      <c r="P803" s="1721" t="s">
        <v>2097</v>
      </c>
    </row>
    <row r="804" spans="16:16">
      <c r="P804" t="s">
        <v>2326</v>
      </c>
    </row>
    <row r="805" spans="16:16" ht="26.4">
      <c r="P805" s="1721" t="s">
        <v>1306</v>
      </c>
    </row>
    <row r="806" spans="16:16">
      <c r="P806" s="1721" t="s">
        <v>1240</v>
      </c>
    </row>
    <row r="807" spans="16:16" ht="26.4">
      <c r="P807" s="1721" t="s">
        <v>1237</v>
      </c>
    </row>
    <row r="808" spans="16:16" ht="39.6">
      <c r="P808" s="1721" t="s">
        <v>1252</v>
      </c>
    </row>
    <row r="809" spans="16:16" ht="26.4">
      <c r="P809" s="1721" t="s">
        <v>1251</v>
      </c>
    </row>
    <row r="810" spans="16:16" ht="26.4">
      <c r="P810" s="1721" t="s">
        <v>1244</v>
      </c>
    </row>
    <row r="811" spans="16:16" ht="26.4">
      <c r="P811" s="1721" t="s">
        <v>1825</v>
      </c>
    </row>
    <row r="812" spans="16:16" ht="26.4">
      <c r="P812" s="1721" t="s">
        <v>1782</v>
      </c>
    </row>
    <row r="813" spans="16:16" ht="26.4">
      <c r="P813" s="1721" t="s">
        <v>2099</v>
      </c>
    </row>
    <row r="814" spans="16:16" ht="39.6">
      <c r="P814" s="1721" t="s">
        <v>2101</v>
      </c>
    </row>
    <row r="815" spans="16:16">
      <c r="P815" s="1442" t="s">
        <v>1193</v>
      </c>
    </row>
    <row r="816" spans="16:16">
      <c r="P816" s="1442" t="s">
        <v>1186</v>
      </c>
    </row>
    <row r="817" spans="16:16">
      <c r="P817" s="1442" t="s">
        <v>1111</v>
      </c>
    </row>
    <row r="818" spans="16:16">
      <c r="P818" s="1442" t="s">
        <v>1081</v>
      </c>
    </row>
    <row r="819" spans="16:16">
      <c r="P819" s="1809" t="s">
        <v>2360</v>
      </c>
    </row>
  </sheetData>
  <autoFilter ref="A1:K163" xr:uid="{072C44A9-FD5B-4763-94ED-161AAB5D3A80}">
    <sortState xmlns:xlrd2="http://schemas.microsoft.com/office/spreadsheetml/2017/richdata2" ref="A2:K166">
      <sortCondition descending="1" ref="I1:I163"/>
    </sortState>
  </autoFilter>
  <conditionalFormatting sqref="P2:P656">
    <cfRule type="duplicateValues" dxfId="57" priority="22"/>
  </conditionalFormatting>
  <conditionalFormatting sqref="P2:P660">
    <cfRule type="duplicateValues" dxfId="56" priority="23"/>
  </conditionalFormatting>
  <conditionalFormatting sqref="P2:P684">
    <cfRule type="duplicateValues" dxfId="55" priority="24"/>
  </conditionalFormatting>
  <conditionalFormatting sqref="P2:P660">
    <cfRule type="duplicateValues" dxfId="54" priority="25"/>
  </conditionalFormatting>
  <conditionalFormatting sqref="P2:P691 P699:P700">
    <cfRule type="duplicateValues" dxfId="53" priority="21"/>
  </conditionalFormatting>
  <conditionalFormatting sqref="P692:P695">
    <cfRule type="duplicateValues" dxfId="52" priority="20"/>
  </conditionalFormatting>
  <conditionalFormatting sqref="P692:P696">
    <cfRule type="duplicateValues" dxfId="51" priority="19"/>
  </conditionalFormatting>
  <conditionalFormatting sqref="P692:P698 P701">
    <cfRule type="duplicateValues" dxfId="50" priority="18"/>
  </conditionalFormatting>
  <conditionalFormatting sqref="P692:P696">
    <cfRule type="duplicateValues" dxfId="49" priority="17"/>
  </conditionalFormatting>
  <conditionalFormatting sqref="P692:P698 P701">
    <cfRule type="duplicateValues" dxfId="48" priority="16"/>
  </conditionalFormatting>
  <conditionalFormatting sqref="P692:P695">
    <cfRule type="duplicateValues" dxfId="47" priority="15"/>
  </conditionalFormatting>
  <conditionalFormatting sqref="P692:P696">
    <cfRule type="duplicateValues" dxfId="46" priority="14"/>
  </conditionalFormatting>
  <conditionalFormatting sqref="P692:P698 P701">
    <cfRule type="duplicateValues" dxfId="45" priority="13"/>
  </conditionalFormatting>
  <conditionalFormatting sqref="P692:P696">
    <cfRule type="duplicateValues" dxfId="44" priority="12"/>
  </conditionalFormatting>
  <conditionalFormatting sqref="P692:P698 P701">
    <cfRule type="duplicateValues" dxfId="43" priority="11"/>
  </conditionalFormatting>
  <conditionalFormatting sqref="P692:P695">
    <cfRule type="duplicateValues" dxfId="42" priority="10"/>
  </conditionalFormatting>
  <conditionalFormatting sqref="P692:P696">
    <cfRule type="duplicateValues" dxfId="41" priority="9"/>
  </conditionalFormatting>
  <conditionalFormatting sqref="P692:P698 P701">
    <cfRule type="duplicateValues" dxfId="40" priority="8"/>
  </conditionalFormatting>
  <conditionalFormatting sqref="P692:P696">
    <cfRule type="duplicateValues" dxfId="39" priority="7"/>
  </conditionalFormatting>
  <conditionalFormatting sqref="P692:P698 P701">
    <cfRule type="duplicateValues" dxfId="38" priority="6"/>
  </conditionalFormatting>
  <conditionalFormatting sqref="P2:P720">
    <cfRule type="duplicateValues" dxfId="37" priority="5"/>
  </conditionalFormatting>
  <conditionalFormatting sqref="P721">
    <cfRule type="duplicateValues" dxfId="36" priority="3"/>
  </conditionalFormatting>
  <conditionalFormatting sqref="P721">
    <cfRule type="duplicateValues" dxfId="35" priority="4"/>
  </conditionalFormatting>
  <conditionalFormatting sqref="P721:P744">
    <cfRule type="duplicateValues" dxfId="34" priority="2"/>
  </conditionalFormatting>
  <conditionalFormatting sqref="P2:P819">
    <cfRule type="duplicateValues" dxfId="33" priority="26"/>
  </conditionalFormatting>
  <conditionalFormatting sqref="P1:P1048576 B2:B166">
    <cfRule type="duplicateValues" dxfId="32" priority="1"/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/>
  <dimension ref="A1:IW216"/>
  <sheetViews>
    <sheetView workbookViewId="0">
      <selection activeCell="O30" sqref="O30"/>
    </sheetView>
  </sheetViews>
  <sheetFormatPr defaultColWidth="9.109375" defaultRowHeight="13.2"/>
  <cols>
    <col min="1" max="1" width="9.109375" style="5"/>
    <col min="2" max="2" width="16" style="5" bestFit="1" customWidth="1"/>
    <col min="3" max="3" width="16" style="5" hidden="1" customWidth="1"/>
    <col min="4" max="16384" width="9.109375" style="5"/>
  </cols>
  <sheetData>
    <row r="1" spans="1:257">
      <c r="A1" s="228"/>
      <c r="B1" s="227"/>
      <c r="C1" s="1474"/>
      <c r="D1" s="2060" t="s">
        <v>1051</v>
      </c>
      <c r="E1" s="2055"/>
      <c r="F1" s="2055"/>
      <c r="G1" s="2056"/>
      <c r="H1" s="226"/>
      <c r="I1" s="225"/>
      <c r="J1" s="2061" t="s">
        <v>1050</v>
      </c>
      <c r="K1" s="2062"/>
      <c r="L1" s="2062"/>
      <c r="M1" s="2063"/>
      <c r="N1" s="2057" t="s">
        <v>813</v>
      </c>
      <c r="O1" s="2058"/>
      <c r="P1" s="2059"/>
      <c r="Q1" s="2054" t="s">
        <v>812</v>
      </c>
      <c r="R1" s="2055"/>
      <c r="S1" s="2056"/>
      <c r="T1" s="2057" t="s">
        <v>811</v>
      </c>
      <c r="U1" s="2058"/>
      <c r="V1" s="2059"/>
      <c r="W1" s="2054" t="s">
        <v>810</v>
      </c>
      <c r="X1" s="2055"/>
      <c r="Y1" s="2056"/>
      <c r="Z1" s="2057" t="s">
        <v>809</v>
      </c>
      <c r="AA1" s="2058"/>
      <c r="AB1" s="2059"/>
      <c r="AC1" s="2054" t="s">
        <v>808</v>
      </c>
      <c r="AD1" s="2055"/>
      <c r="AE1" s="2056"/>
      <c r="AF1" s="2057" t="s">
        <v>807</v>
      </c>
      <c r="AG1" s="2058"/>
      <c r="AH1" s="2059"/>
      <c r="AI1" s="2054" t="s">
        <v>806</v>
      </c>
      <c r="AJ1" s="2055"/>
      <c r="AK1" s="2056"/>
      <c r="AL1" s="2057" t="s">
        <v>805</v>
      </c>
      <c r="AM1" s="2058"/>
      <c r="AN1" s="2059"/>
      <c r="AO1" s="2054" t="s">
        <v>804</v>
      </c>
      <c r="AP1" s="2055"/>
      <c r="AQ1" s="2056"/>
      <c r="AR1" s="2057" t="s">
        <v>803</v>
      </c>
      <c r="AS1" s="2058"/>
      <c r="AT1" s="2059"/>
      <c r="AU1" s="2054" t="s">
        <v>802</v>
      </c>
      <c r="AV1" s="2055"/>
      <c r="AW1" s="2056"/>
      <c r="AX1" s="2057" t="s">
        <v>801</v>
      </c>
      <c r="AY1" s="2058"/>
      <c r="AZ1" s="2059"/>
      <c r="BA1" s="2064" t="s">
        <v>800</v>
      </c>
      <c r="BB1" s="2065"/>
      <c r="BC1" s="2066"/>
      <c r="BD1" s="2057" t="s">
        <v>799</v>
      </c>
      <c r="BE1" s="2058"/>
      <c r="BF1" s="2059"/>
      <c r="BG1" s="2064" t="s">
        <v>798</v>
      </c>
      <c r="BH1" s="2065"/>
      <c r="BI1" s="2066"/>
      <c r="BJ1" s="2064" t="s">
        <v>797</v>
      </c>
      <c r="BK1" s="2065"/>
      <c r="BL1" s="2066"/>
      <c r="BM1" s="2064" t="s">
        <v>797</v>
      </c>
      <c r="BN1" s="2065"/>
      <c r="BO1" s="2066"/>
      <c r="BP1" s="224"/>
      <c r="BQ1" s="224"/>
      <c r="BR1" s="224"/>
      <c r="BS1" s="224"/>
      <c r="BT1" s="224"/>
      <c r="BU1" s="224"/>
      <c r="BV1" s="224"/>
      <c r="BW1" s="224"/>
      <c r="BX1" s="224"/>
      <c r="BY1" s="224"/>
      <c r="BZ1" s="224"/>
      <c r="CA1" s="224"/>
      <c r="CB1" s="224"/>
      <c r="CC1" s="224"/>
      <c r="CD1" s="224"/>
      <c r="CE1" s="224"/>
      <c r="CF1" s="224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4"/>
      <c r="CU1" s="224"/>
      <c r="CV1" s="224"/>
      <c r="CW1" s="224"/>
      <c r="CX1" s="224"/>
      <c r="CY1" s="224"/>
      <c r="CZ1" s="224"/>
      <c r="DA1" s="224"/>
      <c r="DB1" s="224"/>
      <c r="DC1" s="224"/>
      <c r="DD1" s="224"/>
      <c r="DE1" s="224"/>
      <c r="DF1" s="224"/>
      <c r="DG1" s="224"/>
      <c r="DH1" s="224"/>
      <c r="DI1" s="224"/>
      <c r="DJ1" s="224"/>
      <c r="DK1" s="224"/>
      <c r="DL1" s="224"/>
      <c r="DM1" s="224"/>
      <c r="DN1" s="224"/>
      <c r="DO1" s="224"/>
      <c r="DP1" s="224"/>
      <c r="DQ1" s="224"/>
      <c r="DR1" s="224"/>
      <c r="DS1" s="224"/>
      <c r="DT1" s="224"/>
      <c r="DU1" s="224"/>
      <c r="DV1" s="224"/>
      <c r="DW1" s="224"/>
      <c r="DX1" s="224"/>
      <c r="DY1" s="224"/>
      <c r="DZ1" s="224"/>
      <c r="EA1" s="224"/>
      <c r="EB1" s="224"/>
      <c r="EC1" s="224"/>
      <c r="ED1" s="224"/>
      <c r="EE1" s="224"/>
      <c r="EF1" s="224"/>
      <c r="EG1" s="224"/>
      <c r="EH1" s="224"/>
      <c r="EI1" s="224"/>
      <c r="EJ1" s="224"/>
      <c r="EK1" s="224"/>
      <c r="EL1" s="224"/>
      <c r="EM1" s="224"/>
      <c r="EN1" s="224"/>
      <c r="EO1" s="224"/>
      <c r="EP1" s="224"/>
      <c r="EQ1" s="224"/>
      <c r="ER1" s="224"/>
      <c r="ES1" s="224"/>
      <c r="ET1" s="224"/>
      <c r="EU1" s="224"/>
      <c r="EV1" s="224"/>
      <c r="EW1" s="224"/>
      <c r="EX1" s="224"/>
      <c r="EY1" s="224"/>
      <c r="EZ1" s="224"/>
      <c r="FA1" s="224"/>
      <c r="FB1" s="224"/>
      <c r="FC1" s="224"/>
      <c r="FD1" s="224"/>
      <c r="FE1" s="224"/>
      <c r="FF1" s="224"/>
      <c r="FG1" s="224"/>
      <c r="FH1" s="224"/>
      <c r="FI1" s="224"/>
      <c r="FJ1" s="224"/>
      <c r="FK1" s="224"/>
      <c r="FL1" s="224"/>
      <c r="FM1" s="224"/>
      <c r="FN1" s="224"/>
      <c r="FO1" s="224"/>
      <c r="FP1" s="224"/>
      <c r="FQ1" s="224"/>
      <c r="FR1" s="224"/>
      <c r="FS1" s="224"/>
      <c r="FT1" s="224"/>
      <c r="FU1" s="224"/>
      <c r="FV1" s="224"/>
      <c r="FW1" s="224"/>
      <c r="FX1" s="224"/>
      <c r="FY1" s="224"/>
      <c r="FZ1" s="224"/>
      <c r="GA1" s="224"/>
      <c r="GB1" s="224"/>
      <c r="GC1" s="224"/>
      <c r="GD1" s="224"/>
      <c r="GE1" s="224"/>
      <c r="GF1" s="224"/>
      <c r="GG1" s="224"/>
      <c r="GH1" s="224"/>
      <c r="GI1" s="224"/>
      <c r="GJ1" s="224"/>
      <c r="GK1" s="224"/>
      <c r="GL1" s="224"/>
      <c r="GM1" s="224"/>
      <c r="GN1" s="224"/>
      <c r="GO1" s="224"/>
      <c r="GP1" s="224"/>
      <c r="GQ1" s="224"/>
      <c r="GR1" s="224"/>
      <c r="GS1" s="224"/>
      <c r="GT1" s="224"/>
      <c r="GU1" s="224"/>
      <c r="GV1" s="224"/>
      <c r="GW1" s="224"/>
      <c r="GX1" s="224"/>
      <c r="GY1" s="224"/>
      <c r="GZ1" s="224"/>
      <c r="HA1" s="224"/>
      <c r="HB1" s="224"/>
      <c r="HC1" s="224"/>
      <c r="HD1" s="224"/>
      <c r="HE1" s="224"/>
      <c r="HF1" s="224"/>
      <c r="HG1" s="224"/>
      <c r="HH1" s="224"/>
      <c r="HI1" s="224"/>
      <c r="HJ1" s="224"/>
      <c r="HK1" s="224"/>
      <c r="HL1" s="224"/>
      <c r="HM1" s="224"/>
      <c r="HN1" s="224"/>
      <c r="HO1" s="224"/>
      <c r="HP1" s="224"/>
      <c r="HQ1" s="224"/>
      <c r="HR1" s="224"/>
      <c r="HS1" s="224"/>
      <c r="HT1" s="224"/>
      <c r="HU1" s="224"/>
      <c r="HV1" s="224"/>
      <c r="HW1" s="224"/>
      <c r="HX1" s="224"/>
      <c r="HY1" s="224"/>
      <c r="HZ1" s="224"/>
      <c r="IA1" s="224"/>
      <c r="IB1" s="224"/>
      <c r="IC1" s="224"/>
      <c r="ID1" s="224"/>
      <c r="IE1" s="224"/>
      <c r="IF1" s="224"/>
      <c r="IG1" s="224"/>
      <c r="IH1" s="224"/>
      <c r="II1" s="224"/>
      <c r="IJ1" s="224"/>
      <c r="IK1" s="224"/>
      <c r="IL1" s="224"/>
      <c r="IM1" s="224"/>
      <c r="IN1" s="224"/>
      <c r="IO1" s="224"/>
      <c r="IP1" s="224"/>
      <c r="IQ1" s="224"/>
      <c r="IR1" s="224"/>
      <c r="IS1" s="224"/>
      <c r="IT1" s="224"/>
      <c r="IU1" s="224"/>
      <c r="IV1" s="224"/>
      <c r="IW1" s="224"/>
    </row>
    <row r="2" spans="1:257">
      <c r="A2" s="215">
        <v>1</v>
      </c>
      <c r="B2" s="214" t="s">
        <v>1049</v>
      </c>
      <c r="C2" s="214"/>
      <c r="D2" s="205" t="s">
        <v>677</v>
      </c>
      <c r="E2" s="205" t="s">
        <v>268</v>
      </c>
      <c r="F2" s="205" t="s">
        <v>888</v>
      </c>
      <c r="G2" s="205" t="s">
        <v>266</v>
      </c>
      <c r="H2" s="220" t="s">
        <v>265</v>
      </c>
      <c r="I2" s="207"/>
      <c r="J2" s="205" t="s">
        <v>268</v>
      </c>
      <c r="K2" s="205" t="s">
        <v>267</v>
      </c>
      <c r="L2" s="205" t="s">
        <v>266</v>
      </c>
      <c r="M2" s="214" t="s">
        <v>265</v>
      </c>
      <c r="N2" s="205" t="s">
        <v>268</v>
      </c>
      <c r="O2" s="205" t="s">
        <v>267</v>
      </c>
      <c r="P2" s="205" t="s">
        <v>266</v>
      </c>
      <c r="Q2" s="205" t="s">
        <v>268</v>
      </c>
      <c r="R2" s="205" t="s">
        <v>267</v>
      </c>
      <c r="S2" s="205" t="s">
        <v>266</v>
      </c>
      <c r="T2" s="205" t="s">
        <v>268</v>
      </c>
      <c r="U2" s="205" t="s">
        <v>267</v>
      </c>
      <c r="V2" s="205" t="s">
        <v>266</v>
      </c>
      <c r="W2" s="205" t="s">
        <v>268</v>
      </c>
      <c r="X2" s="205" t="s">
        <v>267</v>
      </c>
      <c r="Y2" s="205" t="s">
        <v>266</v>
      </c>
      <c r="Z2" s="205" t="s">
        <v>268</v>
      </c>
      <c r="AA2" s="205" t="s">
        <v>267</v>
      </c>
      <c r="AB2" s="205" t="s">
        <v>266</v>
      </c>
      <c r="AC2" s="205" t="s">
        <v>268</v>
      </c>
      <c r="AD2" s="205" t="s">
        <v>267</v>
      </c>
      <c r="AE2" s="205" t="s">
        <v>266</v>
      </c>
      <c r="AF2" s="205" t="s">
        <v>268</v>
      </c>
      <c r="AG2" s="205" t="s">
        <v>267</v>
      </c>
      <c r="AH2" s="205" t="s">
        <v>266</v>
      </c>
      <c r="AI2" s="205" t="s">
        <v>268</v>
      </c>
      <c r="AJ2" s="205" t="s">
        <v>267</v>
      </c>
      <c r="AK2" s="205" t="s">
        <v>266</v>
      </c>
      <c r="AL2" s="205" t="s">
        <v>268</v>
      </c>
      <c r="AM2" s="205" t="s">
        <v>267</v>
      </c>
      <c r="AN2" s="205" t="s">
        <v>266</v>
      </c>
      <c r="AO2" s="205" t="s">
        <v>268</v>
      </c>
      <c r="AP2" s="205" t="s">
        <v>267</v>
      </c>
      <c r="AQ2" s="205" t="s">
        <v>266</v>
      </c>
      <c r="AR2" s="205" t="s">
        <v>268</v>
      </c>
      <c r="AS2" s="205" t="s">
        <v>267</v>
      </c>
      <c r="AT2" s="205" t="s">
        <v>266</v>
      </c>
      <c r="AU2" s="205" t="s">
        <v>268</v>
      </c>
      <c r="AV2" s="205" t="s">
        <v>267</v>
      </c>
      <c r="AW2" s="205" t="s">
        <v>266</v>
      </c>
      <c r="AX2" s="205" t="s">
        <v>268</v>
      </c>
      <c r="AY2" s="205" t="s">
        <v>267</v>
      </c>
      <c r="AZ2" s="205" t="s">
        <v>266</v>
      </c>
      <c r="BA2" s="205" t="s">
        <v>268</v>
      </c>
      <c r="BB2" s="205" t="s">
        <v>267</v>
      </c>
      <c r="BC2" s="205" t="s">
        <v>266</v>
      </c>
      <c r="BD2" s="205" t="s">
        <v>268</v>
      </c>
      <c r="BE2" s="205" t="s">
        <v>267</v>
      </c>
      <c r="BF2" s="205" t="s">
        <v>266</v>
      </c>
      <c r="BG2" s="205" t="s">
        <v>268</v>
      </c>
      <c r="BH2" s="205" t="s">
        <v>267</v>
      </c>
      <c r="BI2" s="205" t="s">
        <v>266</v>
      </c>
      <c r="BJ2" s="205" t="s">
        <v>268</v>
      </c>
      <c r="BK2" s="205" t="s">
        <v>267</v>
      </c>
      <c r="BL2" s="205" t="s">
        <v>266</v>
      </c>
      <c r="BM2" s="205" t="s">
        <v>268</v>
      </c>
      <c r="BN2" s="205" t="s">
        <v>267</v>
      </c>
      <c r="BO2" s="204" t="s">
        <v>266</v>
      </c>
      <c r="BP2" s="197"/>
      <c r="BQ2" s="197"/>
      <c r="BR2" s="197"/>
      <c r="BS2" s="197"/>
      <c r="BT2" s="197"/>
      <c r="BU2" s="197"/>
      <c r="BV2" s="197"/>
      <c r="BW2" s="197"/>
      <c r="BX2" s="197"/>
      <c r="BY2" s="197"/>
      <c r="BZ2" s="197"/>
      <c r="CA2" s="197"/>
      <c r="CB2" s="197"/>
      <c r="CC2" s="197"/>
      <c r="CD2" s="197"/>
      <c r="CE2" s="197"/>
      <c r="CF2" s="197"/>
      <c r="CG2" s="197"/>
      <c r="CH2" s="197"/>
      <c r="CI2" s="197"/>
      <c r="CJ2" s="197"/>
      <c r="CK2" s="197"/>
      <c r="CL2" s="197"/>
      <c r="CM2" s="197"/>
      <c r="CN2" s="197"/>
      <c r="CO2" s="197"/>
      <c r="CP2" s="197"/>
      <c r="CQ2" s="197"/>
      <c r="CR2" s="197"/>
      <c r="CS2" s="197"/>
      <c r="CT2" s="197"/>
      <c r="CU2" s="197"/>
      <c r="CV2" s="197"/>
      <c r="CW2" s="197"/>
      <c r="CX2" s="197"/>
      <c r="CY2" s="197"/>
      <c r="CZ2" s="197"/>
      <c r="DA2" s="197"/>
      <c r="DB2" s="197"/>
      <c r="DC2" s="197"/>
      <c r="DD2" s="197"/>
      <c r="DE2" s="197"/>
      <c r="DF2" s="197"/>
      <c r="DG2" s="197"/>
      <c r="DH2" s="197"/>
      <c r="DI2" s="197"/>
      <c r="DJ2" s="197"/>
      <c r="DK2" s="197"/>
      <c r="DL2" s="197"/>
      <c r="DM2" s="197"/>
      <c r="DN2" s="197"/>
      <c r="DO2" s="197"/>
      <c r="DP2" s="197"/>
      <c r="DQ2" s="197"/>
      <c r="DR2" s="197"/>
      <c r="DS2" s="197"/>
      <c r="DT2" s="197"/>
      <c r="DU2" s="197"/>
      <c r="DV2" s="197"/>
      <c r="DW2" s="197"/>
      <c r="DX2" s="197"/>
      <c r="DY2" s="197"/>
      <c r="DZ2" s="197"/>
      <c r="EA2" s="197"/>
      <c r="EB2" s="197"/>
      <c r="EC2" s="197"/>
      <c r="ED2" s="197"/>
      <c r="EE2" s="197"/>
      <c r="EF2" s="197"/>
      <c r="EG2" s="197"/>
      <c r="EH2" s="197"/>
      <c r="EI2" s="197"/>
      <c r="EJ2" s="197"/>
      <c r="EK2" s="197"/>
      <c r="EL2" s="197"/>
      <c r="EM2" s="197"/>
      <c r="EN2" s="197"/>
      <c r="EO2" s="197"/>
      <c r="EP2" s="197"/>
      <c r="EQ2" s="197"/>
      <c r="ER2" s="197"/>
      <c r="ES2" s="197"/>
      <c r="ET2" s="197"/>
      <c r="EU2" s="197"/>
      <c r="EV2" s="197"/>
      <c r="EW2" s="197"/>
      <c r="EX2" s="197"/>
      <c r="EY2" s="197"/>
      <c r="EZ2" s="197"/>
      <c r="FA2" s="197"/>
      <c r="FB2" s="197"/>
      <c r="FC2" s="197"/>
      <c r="FD2" s="197"/>
      <c r="FE2" s="197"/>
      <c r="FF2" s="197"/>
      <c r="FG2" s="197"/>
      <c r="FH2" s="197"/>
      <c r="FI2" s="197"/>
      <c r="FJ2" s="197"/>
      <c r="FK2" s="197"/>
      <c r="FL2" s="197"/>
      <c r="FM2" s="197"/>
      <c r="FN2" s="197"/>
      <c r="FO2" s="197"/>
      <c r="FP2" s="197"/>
      <c r="FQ2" s="197"/>
      <c r="FR2" s="197"/>
      <c r="FS2" s="197"/>
      <c r="FT2" s="197"/>
      <c r="FU2" s="197"/>
      <c r="FV2" s="197"/>
      <c r="FW2" s="197"/>
      <c r="FX2" s="197"/>
      <c r="FY2" s="197"/>
      <c r="FZ2" s="197"/>
      <c r="GA2" s="197"/>
      <c r="GB2" s="197"/>
      <c r="GC2" s="197"/>
      <c r="GD2" s="197"/>
      <c r="GE2" s="197"/>
      <c r="GF2" s="197"/>
      <c r="GG2" s="197"/>
      <c r="GH2" s="197"/>
      <c r="GI2" s="197"/>
      <c r="GJ2" s="197"/>
      <c r="GK2" s="197"/>
      <c r="GL2" s="197"/>
      <c r="GM2" s="197"/>
      <c r="GN2" s="197"/>
      <c r="GO2" s="197"/>
      <c r="GP2" s="197"/>
      <c r="GQ2" s="197"/>
      <c r="GR2" s="197"/>
      <c r="GS2" s="197"/>
      <c r="GT2" s="197"/>
      <c r="GU2" s="197"/>
      <c r="GV2" s="197"/>
      <c r="GW2" s="197"/>
      <c r="GX2" s="197"/>
      <c r="GY2" s="197"/>
      <c r="GZ2" s="197"/>
      <c r="HA2" s="197"/>
      <c r="HB2" s="197"/>
      <c r="HC2" s="197"/>
      <c r="HD2" s="197"/>
      <c r="HE2" s="197"/>
      <c r="HF2" s="197"/>
      <c r="HG2" s="197"/>
      <c r="HH2" s="197"/>
      <c r="HI2" s="197"/>
      <c r="HJ2" s="197"/>
      <c r="HK2" s="197"/>
      <c r="HL2" s="197"/>
      <c r="HM2" s="197"/>
      <c r="HN2" s="197"/>
      <c r="HO2" s="197"/>
      <c r="HP2" s="197"/>
      <c r="HQ2" s="197"/>
      <c r="HR2" s="197"/>
      <c r="HS2" s="197"/>
      <c r="HT2" s="197"/>
      <c r="HU2" s="197"/>
      <c r="HV2" s="197"/>
      <c r="HW2" s="197"/>
      <c r="HX2" s="197"/>
      <c r="HY2" s="197"/>
      <c r="HZ2" s="197"/>
      <c r="IA2" s="197"/>
      <c r="IB2" s="197"/>
      <c r="IC2" s="197"/>
      <c r="ID2" s="197"/>
      <c r="IE2" s="197"/>
      <c r="IF2" s="197"/>
      <c r="IG2" s="197"/>
      <c r="IH2" s="197"/>
      <c r="II2" s="197"/>
      <c r="IJ2" s="197"/>
      <c r="IK2" s="197"/>
      <c r="IL2" s="197"/>
      <c r="IM2" s="197"/>
      <c r="IN2" s="197"/>
      <c r="IO2" s="197"/>
      <c r="IP2" s="197"/>
      <c r="IQ2" s="197"/>
      <c r="IR2" s="197"/>
      <c r="IS2" s="197"/>
      <c r="IT2" s="197"/>
      <c r="IU2" s="197"/>
      <c r="IV2" s="197"/>
      <c r="IW2" s="197"/>
    </row>
    <row r="3" spans="1:257">
      <c r="A3" s="208">
        <v>1</v>
      </c>
      <c r="B3" s="205" t="s">
        <v>885</v>
      </c>
      <c r="C3" s="205" t="str">
        <f>TRIM(B3)</f>
        <v>BRIAN MCCALL</v>
      </c>
      <c r="D3" s="205">
        <v>11</v>
      </c>
      <c r="E3" s="205">
        <v>715</v>
      </c>
      <c r="F3" s="205">
        <v>376</v>
      </c>
      <c r="G3" s="205">
        <v>30</v>
      </c>
      <c r="H3" s="206">
        <f>F3/E3</f>
        <v>0.52587412587412585</v>
      </c>
      <c r="I3" s="207"/>
      <c r="J3" s="205">
        <f>SUM(N3,Q3,T3,W3,Z3,AC3,AF3,AI3,AL3,AO3,AR3,AU3,AX3,BA3,BD3,BG3)</f>
        <v>62</v>
      </c>
      <c r="K3" s="205">
        <f>SUM(O3,R3,U3,X3,AA3,AD3,AG3,AJ3,AM3,AP3,AS3,AV3,AY3,BB3,BE3,BH3)</f>
        <v>24</v>
      </c>
      <c r="L3" s="205">
        <f>SUM(P3,S3,V3,Y3,AB3,AE3,AH3,AK3,AN3,AQ3,AT3,AW3,AZ3,BC3,BF3,BI3)</f>
        <v>1</v>
      </c>
      <c r="M3" s="206">
        <f>K3/J3</f>
        <v>0.38709677419354838</v>
      </c>
      <c r="N3" s="205">
        <v>4</v>
      </c>
      <c r="O3" s="205">
        <v>2</v>
      </c>
      <c r="P3" s="205">
        <v>0</v>
      </c>
      <c r="Q3" s="205">
        <v>7</v>
      </c>
      <c r="R3" s="205">
        <v>4</v>
      </c>
      <c r="S3" s="205">
        <v>1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3</v>
      </c>
      <c r="AD3" s="205">
        <v>0</v>
      </c>
      <c r="AE3" s="205">
        <v>0</v>
      </c>
      <c r="AF3" s="205">
        <v>5</v>
      </c>
      <c r="AG3" s="205">
        <v>3</v>
      </c>
      <c r="AH3" s="205">
        <v>0</v>
      </c>
      <c r="AI3" s="205">
        <v>5</v>
      </c>
      <c r="AJ3" s="205">
        <v>3</v>
      </c>
      <c r="AK3" s="205">
        <v>0</v>
      </c>
      <c r="AL3" s="205">
        <v>6</v>
      </c>
      <c r="AM3" s="205">
        <v>2</v>
      </c>
      <c r="AN3" s="205">
        <v>0</v>
      </c>
      <c r="AO3" s="205">
        <v>4</v>
      </c>
      <c r="AP3" s="205">
        <v>0</v>
      </c>
      <c r="AQ3" s="205">
        <v>0</v>
      </c>
      <c r="AR3" s="205">
        <v>5</v>
      </c>
      <c r="AS3" s="205">
        <v>1</v>
      </c>
      <c r="AT3" s="205">
        <v>0</v>
      </c>
      <c r="AU3" s="205">
        <v>4</v>
      </c>
      <c r="AV3" s="205">
        <v>1</v>
      </c>
      <c r="AW3" s="205">
        <v>0</v>
      </c>
      <c r="AX3" s="205">
        <v>6</v>
      </c>
      <c r="AY3" s="205">
        <v>1</v>
      </c>
      <c r="AZ3" s="205">
        <v>0</v>
      </c>
      <c r="BA3" s="205">
        <v>4</v>
      </c>
      <c r="BB3" s="205">
        <v>1</v>
      </c>
      <c r="BC3" s="205">
        <v>0</v>
      </c>
      <c r="BD3" s="205">
        <v>5</v>
      </c>
      <c r="BE3" s="205">
        <v>2</v>
      </c>
      <c r="BF3" s="205">
        <v>0</v>
      </c>
      <c r="BG3" s="205">
        <v>4</v>
      </c>
      <c r="BH3" s="205">
        <v>4</v>
      </c>
      <c r="BI3" s="205">
        <v>0</v>
      </c>
      <c r="BJ3" s="205"/>
      <c r="BK3" s="205"/>
      <c r="BL3" s="205"/>
      <c r="BM3" s="205"/>
      <c r="BN3" s="205"/>
      <c r="BO3" s="204"/>
      <c r="BP3" s="197"/>
      <c r="BQ3" s="197"/>
      <c r="BR3" s="197"/>
      <c r="BS3" s="197"/>
      <c r="BT3" s="197"/>
      <c r="BU3" s="197"/>
      <c r="BV3" s="197"/>
      <c r="BW3" s="197"/>
      <c r="BX3" s="197"/>
      <c r="BY3" s="197"/>
      <c r="BZ3" s="197"/>
      <c r="CA3" s="197"/>
      <c r="CB3" s="197"/>
      <c r="CC3" s="197"/>
      <c r="CD3" s="197"/>
      <c r="CE3" s="197"/>
      <c r="CF3" s="197"/>
      <c r="CG3" s="197"/>
      <c r="CH3" s="197"/>
      <c r="CI3" s="197"/>
      <c r="CJ3" s="197"/>
      <c r="CK3" s="197"/>
      <c r="CL3" s="197"/>
      <c r="CM3" s="197"/>
      <c r="CN3" s="197"/>
      <c r="CO3" s="197"/>
      <c r="CP3" s="197"/>
      <c r="CQ3" s="197"/>
      <c r="CR3" s="197"/>
      <c r="CS3" s="197"/>
      <c r="CT3" s="197"/>
      <c r="CU3" s="197"/>
      <c r="CV3" s="197"/>
      <c r="CW3" s="197"/>
      <c r="CX3" s="197"/>
      <c r="CY3" s="197"/>
      <c r="CZ3" s="197"/>
      <c r="DA3" s="197"/>
      <c r="DB3" s="197"/>
      <c r="DC3" s="197"/>
      <c r="DD3" s="197"/>
      <c r="DE3" s="197"/>
      <c r="DF3" s="197"/>
      <c r="DG3" s="197"/>
      <c r="DH3" s="197"/>
      <c r="DI3" s="197"/>
      <c r="DJ3" s="197"/>
      <c r="DK3" s="197"/>
      <c r="DL3" s="197"/>
      <c r="DM3" s="197"/>
      <c r="DN3" s="197"/>
      <c r="DO3" s="197"/>
      <c r="DP3" s="197"/>
      <c r="DQ3" s="197"/>
      <c r="DR3" s="197"/>
      <c r="DS3" s="197"/>
      <c r="DT3" s="197"/>
      <c r="DU3" s="197"/>
      <c r="DV3" s="197"/>
      <c r="DW3" s="197"/>
      <c r="DX3" s="197"/>
      <c r="DY3" s="197"/>
      <c r="DZ3" s="197"/>
      <c r="EA3" s="197"/>
      <c r="EB3" s="197"/>
      <c r="EC3" s="197"/>
      <c r="ED3" s="197"/>
      <c r="EE3" s="197"/>
      <c r="EF3" s="197"/>
      <c r="EG3" s="197"/>
      <c r="EH3" s="197"/>
      <c r="EI3" s="197"/>
      <c r="EJ3" s="197"/>
      <c r="EK3" s="197"/>
      <c r="EL3" s="197"/>
      <c r="EM3" s="197"/>
      <c r="EN3" s="197"/>
      <c r="EO3" s="197"/>
      <c r="EP3" s="197"/>
      <c r="EQ3" s="197"/>
      <c r="ER3" s="197"/>
      <c r="ES3" s="197"/>
      <c r="ET3" s="197"/>
      <c r="EU3" s="197"/>
      <c r="EV3" s="197"/>
      <c r="EW3" s="197"/>
      <c r="EX3" s="197"/>
      <c r="EY3" s="197"/>
      <c r="EZ3" s="197"/>
      <c r="FA3" s="197"/>
      <c r="FB3" s="197"/>
      <c r="FC3" s="197"/>
      <c r="FD3" s="197"/>
      <c r="FE3" s="197"/>
      <c r="FF3" s="197"/>
      <c r="FG3" s="197"/>
      <c r="FH3" s="197"/>
      <c r="FI3" s="197"/>
      <c r="FJ3" s="197"/>
      <c r="FK3" s="197"/>
      <c r="FL3" s="197"/>
      <c r="FM3" s="197"/>
      <c r="FN3" s="197"/>
      <c r="FO3" s="197"/>
      <c r="FP3" s="197"/>
      <c r="FQ3" s="197"/>
      <c r="FR3" s="197"/>
      <c r="FS3" s="197"/>
      <c r="FT3" s="197"/>
      <c r="FU3" s="197"/>
      <c r="FV3" s="197"/>
      <c r="FW3" s="197"/>
      <c r="FX3" s="197"/>
      <c r="FY3" s="197"/>
      <c r="FZ3" s="197"/>
      <c r="GA3" s="197"/>
      <c r="GB3" s="197"/>
      <c r="GC3" s="197"/>
      <c r="GD3" s="197"/>
      <c r="GE3" s="197"/>
      <c r="GF3" s="197"/>
      <c r="GG3" s="197"/>
      <c r="GH3" s="197"/>
      <c r="GI3" s="197"/>
      <c r="GJ3" s="197"/>
      <c r="GK3" s="197"/>
      <c r="GL3" s="197"/>
      <c r="GM3" s="197"/>
      <c r="GN3" s="197"/>
      <c r="GO3" s="197"/>
      <c r="GP3" s="197"/>
      <c r="GQ3" s="197"/>
      <c r="GR3" s="197"/>
      <c r="GS3" s="197"/>
      <c r="GT3" s="197"/>
      <c r="GU3" s="197"/>
      <c r="GV3" s="197"/>
      <c r="GW3" s="197"/>
      <c r="GX3" s="197"/>
      <c r="GY3" s="197"/>
      <c r="GZ3" s="197"/>
      <c r="HA3" s="197"/>
      <c r="HB3" s="197"/>
      <c r="HC3" s="197"/>
      <c r="HD3" s="197"/>
      <c r="HE3" s="197"/>
      <c r="HF3" s="197"/>
      <c r="HG3" s="197"/>
      <c r="HH3" s="197"/>
      <c r="HI3" s="197"/>
      <c r="HJ3" s="197"/>
      <c r="HK3" s="197"/>
      <c r="HL3" s="197"/>
      <c r="HM3" s="197"/>
      <c r="HN3" s="197"/>
      <c r="HO3" s="197"/>
      <c r="HP3" s="197"/>
      <c r="HQ3" s="197"/>
      <c r="HR3" s="197"/>
      <c r="HS3" s="197"/>
      <c r="HT3" s="197"/>
      <c r="HU3" s="197"/>
      <c r="HV3" s="197"/>
      <c r="HW3" s="197"/>
      <c r="HX3" s="197"/>
      <c r="HY3" s="197"/>
      <c r="HZ3" s="197"/>
      <c r="IA3" s="197"/>
      <c r="IB3" s="197"/>
      <c r="IC3" s="197"/>
      <c r="ID3" s="197"/>
      <c r="IE3" s="197"/>
      <c r="IF3" s="197"/>
      <c r="IG3" s="197"/>
      <c r="IH3" s="197"/>
      <c r="II3" s="197"/>
      <c r="IJ3" s="197"/>
      <c r="IK3" s="197"/>
      <c r="IL3" s="197"/>
      <c r="IM3" s="197"/>
      <c r="IN3" s="197"/>
      <c r="IO3" s="197"/>
      <c r="IP3" s="197"/>
      <c r="IQ3" s="197"/>
      <c r="IR3" s="197"/>
      <c r="IS3" s="197"/>
      <c r="IT3" s="197"/>
      <c r="IU3" s="197"/>
      <c r="IV3" s="197"/>
      <c r="IW3" s="197"/>
    </row>
    <row r="4" spans="1:257">
      <c r="A4" s="208">
        <v>2</v>
      </c>
      <c r="B4" s="205" t="s">
        <v>999</v>
      </c>
      <c r="C4" s="205" t="str">
        <f t="shared" ref="C4:C16" si="0">TRIM(B4)</f>
        <v>MATT MOULDER</v>
      </c>
      <c r="D4" s="205">
        <v>3</v>
      </c>
      <c r="E4" s="205">
        <v>216</v>
      </c>
      <c r="F4" s="205">
        <v>158</v>
      </c>
      <c r="G4" s="205">
        <v>41</v>
      </c>
      <c r="H4" s="206">
        <f t="shared" ref="H4:H16" si="1">F4/E4</f>
        <v>0.73148148148148151</v>
      </c>
      <c r="I4" s="207"/>
      <c r="J4" s="205">
        <f t="shared" ref="J4:J16" si="2">SUM(N4,Q4,T4,W4,Z4,AC4,AF4,AI4,AL4,AO4,AR4,AU4,AX4,BA4,BD4,BG4)</f>
        <v>62</v>
      </c>
      <c r="K4" s="205">
        <f t="shared" ref="K4:K16" si="3">SUM(O4,R4,U4,X4,AA4,AD4,AG4,AJ4,AM4,AP4,AS4,AV4,AY4,BB4,BE4,BH4)</f>
        <v>45</v>
      </c>
      <c r="L4" s="205">
        <f t="shared" ref="L4:L16" si="4">SUM(P4,S4,V4,Y4,AB4,AE4,AH4,AK4,AN4,AQ4,AT4,AW4,AZ4,BC4,BF4,BI4)</f>
        <v>6</v>
      </c>
      <c r="M4" s="206">
        <f t="shared" ref="M4:M16" si="5">K4/J4</f>
        <v>0.72580645161290325</v>
      </c>
      <c r="N4" s="205">
        <v>4</v>
      </c>
      <c r="O4" s="205">
        <v>2</v>
      </c>
      <c r="P4" s="205">
        <v>0</v>
      </c>
      <c r="Q4" s="205">
        <v>3</v>
      </c>
      <c r="R4" s="205">
        <v>2</v>
      </c>
      <c r="S4" s="205">
        <v>0</v>
      </c>
      <c r="T4" s="205">
        <v>6</v>
      </c>
      <c r="U4" s="205">
        <v>5</v>
      </c>
      <c r="V4" s="205">
        <v>0</v>
      </c>
      <c r="W4" s="205">
        <v>4</v>
      </c>
      <c r="X4" s="205">
        <v>3</v>
      </c>
      <c r="Y4" s="205">
        <v>0</v>
      </c>
      <c r="Z4" s="205">
        <v>5</v>
      </c>
      <c r="AA4" s="205">
        <v>5</v>
      </c>
      <c r="AB4" s="205">
        <v>0</v>
      </c>
      <c r="AC4" s="205">
        <v>5</v>
      </c>
      <c r="AD4" s="205">
        <v>2</v>
      </c>
      <c r="AE4" s="205">
        <v>1</v>
      </c>
      <c r="AF4" s="205">
        <v>4</v>
      </c>
      <c r="AG4" s="205">
        <v>3</v>
      </c>
      <c r="AH4" s="205">
        <v>1</v>
      </c>
      <c r="AI4" s="205">
        <v>5</v>
      </c>
      <c r="AJ4" s="205">
        <v>5</v>
      </c>
      <c r="AK4" s="205">
        <v>1</v>
      </c>
      <c r="AL4" s="205">
        <v>4</v>
      </c>
      <c r="AM4" s="205">
        <v>3</v>
      </c>
      <c r="AN4" s="205">
        <v>0</v>
      </c>
      <c r="AO4" s="205">
        <v>4</v>
      </c>
      <c r="AP4" s="205">
        <v>3</v>
      </c>
      <c r="AQ4" s="205">
        <v>0</v>
      </c>
      <c r="AR4" s="205">
        <v>2</v>
      </c>
      <c r="AS4" s="205">
        <v>1</v>
      </c>
      <c r="AT4" s="205">
        <v>0</v>
      </c>
      <c r="AU4" s="205">
        <v>4</v>
      </c>
      <c r="AV4" s="205">
        <v>2</v>
      </c>
      <c r="AW4" s="205">
        <v>0</v>
      </c>
      <c r="AX4" s="205">
        <v>4</v>
      </c>
      <c r="AY4" s="205">
        <v>4</v>
      </c>
      <c r="AZ4" s="205">
        <v>2</v>
      </c>
      <c r="BA4" s="205">
        <v>2</v>
      </c>
      <c r="BB4" s="205">
        <v>2</v>
      </c>
      <c r="BC4" s="205">
        <v>0</v>
      </c>
      <c r="BD4" s="205">
        <v>2</v>
      </c>
      <c r="BE4" s="205">
        <v>1</v>
      </c>
      <c r="BF4" s="205">
        <v>0</v>
      </c>
      <c r="BG4" s="205">
        <v>4</v>
      </c>
      <c r="BH4" s="205">
        <v>2</v>
      </c>
      <c r="BI4" s="205">
        <v>1</v>
      </c>
      <c r="BJ4" s="205"/>
      <c r="BK4" s="205"/>
      <c r="BL4" s="205"/>
      <c r="BM4" s="205"/>
      <c r="BN4" s="205"/>
      <c r="BO4" s="204"/>
      <c r="BP4" s="197"/>
      <c r="BQ4" s="197"/>
      <c r="BR4" s="197"/>
      <c r="BS4" s="197"/>
      <c r="BT4" s="197"/>
      <c r="BU4" s="197"/>
      <c r="BV4" s="197"/>
      <c r="BW4" s="197"/>
      <c r="BX4" s="197"/>
      <c r="BY4" s="197"/>
      <c r="BZ4" s="197"/>
      <c r="CA4" s="197"/>
      <c r="CB4" s="197"/>
      <c r="CC4" s="197"/>
      <c r="CD4" s="197"/>
      <c r="CE4" s="197"/>
      <c r="CF4" s="197"/>
      <c r="CG4" s="197"/>
      <c r="CH4" s="197"/>
      <c r="CI4" s="197"/>
      <c r="CJ4" s="197"/>
      <c r="CK4" s="197"/>
      <c r="CL4" s="197"/>
      <c r="CM4" s="197"/>
      <c r="CN4" s="197"/>
      <c r="CO4" s="197"/>
      <c r="CP4" s="197"/>
      <c r="CQ4" s="197"/>
      <c r="CR4" s="197"/>
      <c r="CS4" s="197"/>
      <c r="CT4" s="197"/>
      <c r="CU4" s="197"/>
      <c r="CV4" s="197"/>
      <c r="CW4" s="197"/>
      <c r="CX4" s="197"/>
      <c r="CY4" s="197"/>
      <c r="CZ4" s="197"/>
      <c r="DA4" s="197"/>
      <c r="DB4" s="197"/>
      <c r="DC4" s="197"/>
      <c r="DD4" s="197"/>
      <c r="DE4" s="197"/>
      <c r="DF4" s="197"/>
      <c r="DG4" s="197"/>
      <c r="DH4" s="197"/>
      <c r="DI4" s="197"/>
      <c r="DJ4" s="197"/>
      <c r="DK4" s="197"/>
      <c r="DL4" s="197"/>
      <c r="DM4" s="197"/>
      <c r="DN4" s="197"/>
      <c r="DO4" s="197"/>
      <c r="DP4" s="197"/>
      <c r="DQ4" s="197"/>
      <c r="DR4" s="197"/>
      <c r="DS4" s="197"/>
      <c r="DT4" s="197"/>
      <c r="DU4" s="197"/>
      <c r="DV4" s="197"/>
      <c r="DW4" s="197"/>
      <c r="DX4" s="197"/>
      <c r="DY4" s="197"/>
      <c r="DZ4" s="197"/>
      <c r="EA4" s="197"/>
      <c r="EB4" s="197"/>
      <c r="EC4" s="197"/>
      <c r="ED4" s="197"/>
      <c r="EE4" s="197"/>
      <c r="EF4" s="197"/>
      <c r="EG4" s="197"/>
      <c r="EH4" s="197"/>
      <c r="EI4" s="197"/>
      <c r="EJ4" s="197"/>
      <c r="EK4" s="197"/>
      <c r="EL4" s="197"/>
      <c r="EM4" s="197"/>
      <c r="EN4" s="197"/>
      <c r="EO4" s="197"/>
      <c r="EP4" s="197"/>
      <c r="EQ4" s="197"/>
      <c r="ER4" s="197"/>
      <c r="ES4" s="197"/>
      <c r="ET4" s="197"/>
      <c r="EU4" s="197"/>
      <c r="EV4" s="197"/>
      <c r="EW4" s="197"/>
      <c r="EX4" s="197"/>
      <c r="EY4" s="197"/>
      <c r="EZ4" s="197"/>
      <c r="FA4" s="197"/>
      <c r="FB4" s="197"/>
      <c r="FC4" s="197"/>
      <c r="FD4" s="197"/>
      <c r="FE4" s="197"/>
      <c r="FF4" s="197"/>
      <c r="FG4" s="197"/>
      <c r="FH4" s="197"/>
      <c r="FI4" s="197"/>
      <c r="FJ4" s="197"/>
      <c r="FK4" s="197"/>
      <c r="FL4" s="197"/>
      <c r="FM4" s="197"/>
      <c r="FN4" s="197"/>
      <c r="FO4" s="197"/>
      <c r="FP4" s="197"/>
      <c r="FQ4" s="197"/>
      <c r="FR4" s="197"/>
      <c r="FS4" s="197"/>
      <c r="FT4" s="197"/>
      <c r="FU4" s="197"/>
      <c r="FV4" s="197"/>
      <c r="FW4" s="197"/>
      <c r="FX4" s="197"/>
      <c r="FY4" s="197"/>
      <c r="FZ4" s="197"/>
      <c r="GA4" s="197"/>
      <c r="GB4" s="197"/>
      <c r="GC4" s="197"/>
      <c r="GD4" s="197"/>
      <c r="GE4" s="197"/>
      <c r="GF4" s="197"/>
      <c r="GG4" s="197"/>
      <c r="GH4" s="197"/>
      <c r="GI4" s="197"/>
      <c r="GJ4" s="197"/>
      <c r="GK4" s="197"/>
      <c r="GL4" s="197"/>
      <c r="GM4" s="197"/>
      <c r="GN4" s="197"/>
      <c r="GO4" s="197"/>
      <c r="GP4" s="197"/>
      <c r="GQ4" s="197"/>
      <c r="GR4" s="197"/>
      <c r="GS4" s="197"/>
      <c r="GT4" s="197"/>
      <c r="GU4" s="197"/>
      <c r="GV4" s="197"/>
      <c r="GW4" s="197"/>
      <c r="GX4" s="197"/>
      <c r="GY4" s="197"/>
      <c r="GZ4" s="197"/>
      <c r="HA4" s="197"/>
      <c r="HB4" s="197"/>
      <c r="HC4" s="197"/>
      <c r="HD4" s="197"/>
      <c r="HE4" s="197"/>
      <c r="HF4" s="197"/>
      <c r="HG4" s="197"/>
      <c r="HH4" s="197"/>
      <c r="HI4" s="197"/>
      <c r="HJ4" s="197"/>
      <c r="HK4" s="197"/>
      <c r="HL4" s="197"/>
      <c r="HM4" s="197"/>
      <c r="HN4" s="197"/>
      <c r="HO4" s="197"/>
      <c r="HP4" s="197"/>
      <c r="HQ4" s="197"/>
      <c r="HR4" s="197"/>
      <c r="HS4" s="197"/>
      <c r="HT4" s="197"/>
      <c r="HU4" s="197"/>
      <c r="HV4" s="197"/>
      <c r="HW4" s="197"/>
      <c r="HX4" s="197"/>
      <c r="HY4" s="197"/>
      <c r="HZ4" s="197"/>
      <c r="IA4" s="197"/>
      <c r="IB4" s="197"/>
      <c r="IC4" s="197"/>
      <c r="ID4" s="197"/>
      <c r="IE4" s="197"/>
      <c r="IF4" s="197"/>
      <c r="IG4" s="197"/>
      <c r="IH4" s="197"/>
      <c r="II4" s="197"/>
      <c r="IJ4" s="197"/>
      <c r="IK4" s="197"/>
      <c r="IL4" s="197"/>
      <c r="IM4" s="197"/>
      <c r="IN4" s="197"/>
      <c r="IO4" s="197"/>
      <c r="IP4" s="197"/>
      <c r="IQ4" s="197"/>
      <c r="IR4" s="197"/>
      <c r="IS4" s="197"/>
      <c r="IT4" s="197"/>
      <c r="IU4" s="197"/>
      <c r="IV4" s="197"/>
      <c r="IW4" s="197"/>
    </row>
    <row r="5" spans="1:257">
      <c r="A5" s="208">
        <v>3</v>
      </c>
      <c r="B5" s="205" t="s">
        <v>921</v>
      </c>
      <c r="C5" s="205" t="str">
        <f t="shared" si="0"/>
        <v>MIKE BURKE</v>
      </c>
      <c r="D5" s="205">
        <v>4</v>
      </c>
      <c r="E5" s="205">
        <v>315</v>
      </c>
      <c r="F5" s="205">
        <v>190</v>
      </c>
      <c r="G5" s="205">
        <v>11</v>
      </c>
      <c r="H5" s="206">
        <f t="shared" si="1"/>
        <v>0.60317460317460314</v>
      </c>
      <c r="I5" s="207"/>
      <c r="J5" s="205">
        <f t="shared" si="2"/>
        <v>74</v>
      </c>
      <c r="K5" s="205">
        <f t="shared" si="3"/>
        <v>47</v>
      </c>
      <c r="L5" s="205">
        <f t="shared" si="4"/>
        <v>3</v>
      </c>
      <c r="M5" s="206">
        <f t="shared" si="5"/>
        <v>0.63513513513513509</v>
      </c>
      <c r="N5" s="205">
        <v>5</v>
      </c>
      <c r="O5" s="205">
        <v>4</v>
      </c>
      <c r="P5" s="205">
        <v>0</v>
      </c>
      <c r="Q5" s="205">
        <v>6</v>
      </c>
      <c r="R5" s="205">
        <v>3</v>
      </c>
      <c r="S5" s="205">
        <v>1</v>
      </c>
      <c r="T5" s="205">
        <v>6</v>
      </c>
      <c r="U5" s="205">
        <v>4</v>
      </c>
      <c r="V5" s="205">
        <v>0</v>
      </c>
      <c r="W5" s="205">
        <v>5</v>
      </c>
      <c r="X5" s="205">
        <v>2</v>
      </c>
      <c r="Y5" s="205">
        <v>0</v>
      </c>
      <c r="Z5" s="205">
        <v>6</v>
      </c>
      <c r="AA5" s="205">
        <v>5</v>
      </c>
      <c r="AB5" s="205">
        <v>0</v>
      </c>
      <c r="AC5" s="205">
        <v>5</v>
      </c>
      <c r="AD5" s="205">
        <v>2</v>
      </c>
      <c r="AE5" s="205">
        <v>0</v>
      </c>
      <c r="AF5" s="205">
        <v>4</v>
      </c>
      <c r="AG5" s="205">
        <v>3</v>
      </c>
      <c r="AH5" s="205">
        <v>1</v>
      </c>
      <c r="AI5" s="205">
        <v>0</v>
      </c>
      <c r="AJ5" s="205">
        <v>0</v>
      </c>
      <c r="AK5" s="205">
        <v>0</v>
      </c>
      <c r="AL5" s="205">
        <v>4</v>
      </c>
      <c r="AM5" s="205">
        <v>2</v>
      </c>
      <c r="AN5" s="205">
        <v>0</v>
      </c>
      <c r="AO5" s="205">
        <v>3</v>
      </c>
      <c r="AP5" s="205">
        <v>2</v>
      </c>
      <c r="AQ5" s="205">
        <v>0</v>
      </c>
      <c r="AR5" s="205">
        <v>5</v>
      </c>
      <c r="AS5" s="205">
        <v>4</v>
      </c>
      <c r="AT5" s="205">
        <v>1</v>
      </c>
      <c r="AU5" s="205">
        <v>5</v>
      </c>
      <c r="AV5" s="205">
        <v>3</v>
      </c>
      <c r="AW5" s="205">
        <v>0</v>
      </c>
      <c r="AX5" s="205">
        <v>5</v>
      </c>
      <c r="AY5" s="205">
        <v>4</v>
      </c>
      <c r="AZ5" s="205">
        <v>0</v>
      </c>
      <c r="BA5" s="205">
        <v>5</v>
      </c>
      <c r="BB5" s="205">
        <v>2</v>
      </c>
      <c r="BC5" s="205">
        <v>0</v>
      </c>
      <c r="BD5" s="205">
        <v>5</v>
      </c>
      <c r="BE5" s="205">
        <v>3</v>
      </c>
      <c r="BF5" s="205">
        <v>0</v>
      </c>
      <c r="BG5" s="205">
        <v>5</v>
      </c>
      <c r="BH5" s="205">
        <v>4</v>
      </c>
      <c r="BI5" s="205">
        <v>0</v>
      </c>
      <c r="BJ5" s="205"/>
      <c r="BK5" s="205"/>
      <c r="BL5" s="205"/>
      <c r="BM5" s="205"/>
      <c r="BN5" s="205"/>
      <c r="BO5" s="204"/>
      <c r="BP5" s="197"/>
      <c r="BQ5" s="197"/>
      <c r="BR5" s="197"/>
      <c r="BS5" s="197"/>
      <c r="BT5" s="197"/>
      <c r="BU5" s="197"/>
      <c r="BV5" s="197"/>
      <c r="BW5" s="197"/>
      <c r="BX5" s="197"/>
      <c r="BY5" s="197"/>
      <c r="BZ5" s="197"/>
      <c r="CA5" s="197"/>
      <c r="CB5" s="197"/>
      <c r="CC5" s="197"/>
      <c r="CD5" s="197"/>
      <c r="CE5" s="197"/>
      <c r="CF5" s="197"/>
      <c r="CG5" s="197"/>
      <c r="CH5" s="197"/>
      <c r="CI5" s="197"/>
      <c r="CJ5" s="197"/>
      <c r="CK5" s="197"/>
      <c r="CL5" s="197"/>
      <c r="CM5" s="197"/>
      <c r="CN5" s="197"/>
      <c r="CO5" s="197"/>
      <c r="CP5" s="197"/>
      <c r="CQ5" s="197"/>
      <c r="CR5" s="197"/>
      <c r="CS5" s="197"/>
      <c r="CT5" s="197"/>
      <c r="CU5" s="197"/>
      <c r="CV5" s="197"/>
      <c r="CW5" s="197"/>
      <c r="CX5" s="197"/>
      <c r="CY5" s="197"/>
      <c r="CZ5" s="197"/>
      <c r="DA5" s="197"/>
      <c r="DB5" s="197"/>
      <c r="DC5" s="197"/>
      <c r="DD5" s="197"/>
      <c r="DE5" s="197"/>
      <c r="DF5" s="197"/>
      <c r="DG5" s="197"/>
      <c r="DH5" s="197"/>
      <c r="DI5" s="197"/>
      <c r="DJ5" s="197"/>
      <c r="DK5" s="197"/>
      <c r="DL5" s="197"/>
      <c r="DM5" s="197"/>
      <c r="DN5" s="197"/>
      <c r="DO5" s="197"/>
      <c r="DP5" s="197"/>
      <c r="DQ5" s="197"/>
      <c r="DR5" s="197"/>
      <c r="DS5" s="197"/>
      <c r="DT5" s="197"/>
      <c r="DU5" s="197"/>
      <c r="DV5" s="197"/>
      <c r="DW5" s="197"/>
      <c r="DX5" s="197"/>
      <c r="DY5" s="197"/>
      <c r="DZ5" s="197"/>
      <c r="EA5" s="197"/>
      <c r="EB5" s="197"/>
      <c r="EC5" s="197"/>
      <c r="ED5" s="197"/>
      <c r="EE5" s="197"/>
      <c r="EF5" s="197"/>
      <c r="EG5" s="197"/>
      <c r="EH5" s="197"/>
      <c r="EI5" s="197"/>
      <c r="EJ5" s="197"/>
      <c r="EK5" s="197"/>
      <c r="EL5" s="197"/>
      <c r="EM5" s="197"/>
      <c r="EN5" s="197"/>
      <c r="EO5" s="197"/>
      <c r="EP5" s="197"/>
      <c r="EQ5" s="197"/>
      <c r="ER5" s="197"/>
      <c r="ES5" s="197"/>
      <c r="ET5" s="197"/>
      <c r="EU5" s="197"/>
      <c r="EV5" s="197"/>
      <c r="EW5" s="197"/>
      <c r="EX5" s="197"/>
      <c r="EY5" s="197"/>
      <c r="EZ5" s="197"/>
      <c r="FA5" s="197"/>
      <c r="FB5" s="197"/>
      <c r="FC5" s="197"/>
      <c r="FD5" s="197"/>
      <c r="FE5" s="197"/>
      <c r="FF5" s="197"/>
      <c r="FG5" s="197"/>
      <c r="FH5" s="197"/>
      <c r="FI5" s="197"/>
      <c r="FJ5" s="197"/>
      <c r="FK5" s="197"/>
      <c r="FL5" s="197"/>
      <c r="FM5" s="197"/>
      <c r="FN5" s="197"/>
      <c r="FO5" s="197"/>
      <c r="FP5" s="197"/>
      <c r="FQ5" s="197"/>
      <c r="FR5" s="197"/>
      <c r="FS5" s="197"/>
      <c r="FT5" s="197"/>
      <c r="FU5" s="197"/>
      <c r="FV5" s="197"/>
      <c r="FW5" s="197"/>
      <c r="FX5" s="197"/>
      <c r="FY5" s="197"/>
      <c r="FZ5" s="197"/>
      <c r="GA5" s="197"/>
      <c r="GB5" s="197"/>
      <c r="GC5" s="197"/>
      <c r="GD5" s="197"/>
      <c r="GE5" s="197"/>
      <c r="GF5" s="197"/>
      <c r="GG5" s="197"/>
      <c r="GH5" s="197"/>
      <c r="GI5" s="197"/>
      <c r="GJ5" s="197"/>
      <c r="GK5" s="197"/>
      <c r="GL5" s="197"/>
      <c r="GM5" s="197"/>
      <c r="GN5" s="197"/>
      <c r="GO5" s="197"/>
      <c r="GP5" s="197"/>
      <c r="GQ5" s="197"/>
      <c r="GR5" s="197"/>
      <c r="GS5" s="197"/>
      <c r="GT5" s="197"/>
      <c r="GU5" s="197"/>
      <c r="GV5" s="197"/>
      <c r="GW5" s="197"/>
      <c r="GX5" s="197"/>
      <c r="GY5" s="197"/>
      <c r="GZ5" s="197"/>
      <c r="HA5" s="197"/>
      <c r="HB5" s="197"/>
      <c r="HC5" s="197"/>
      <c r="HD5" s="197"/>
      <c r="HE5" s="197"/>
      <c r="HF5" s="197"/>
      <c r="HG5" s="197"/>
      <c r="HH5" s="197"/>
      <c r="HI5" s="197"/>
      <c r="HJ5" s="197"/>
      <c r="HK5" s="197"/>
      <c r="HL5" s="197"/>
      <c r="HM5" s="197"/>
      <c r="HN5" s="197"/>
      <c r="HO5" s="197"/>
      <c r="HP5" s="197"/>
      <c r="HQ5" s="197"/>
      <c r="HR5" s="197"/>
      <c r="HS5" s="197"/>
      <c r="HT5" s="197"/>
      <c r="HU5" s="197"/>
      <c r="HV5" s="197"/>
      <c r="HW5" s="197"/>
      <c r="HX5" s="197"/>
      <c r="HY5" s="197"/>
      <c r="HZ5" s="197"/>
      <c r="IA5" s="197"/>
      <c r="IB5" s="197"/>
      <c r="IC5" s="197"/>
      <c r="ID5" s="197"/>
      <c r="IE5" s="197"/>
      <c r="IF5" s="197"/>
      <c r="IG5" s="197"/>
      <c r="IH5" s="197"/>
      <c r="II5" s="197"/>
      <c r="IJ5" s="197"/>
      <c r="IK5" s="197"/>
      <c r="IL5" s="197"/>
      <c r="IM5" s="197"/>
      <c r="IN5" s="197"/>
      <c r="IO5" s="197"/>
      <c r="IP5" s="197"/>
      <c r="IQ5" s="197"/>
      <c r="IR5" s="197"/>
      <c r="IS5" s="197"/>
      <c r="IT5" s="197"/>
      <c r="IU5" s="197"/>
      <c r="IV5" s="197"/>
      <c r="IW5" s="197"/>
    </row>
    <row r="6" spans="1:257">
      <c r="A6" s="208">
        <v>4</v>
      </c>
      <c r="B6" s="205" t="s">
        <v>950</v>
      </c>
      <c r="C6" s="205" t="str">
        <f t="shared" si="0"/>
        <v>MIKE HARRIMAN</v>
      </c>
      <c r="D6" s="205">
        <v>3</v>
      </c>
      <c r="E6" s="205">
        <v>252</v>
      </c>
      <c r="F6" s="205">
        <v>162</v>
      </c>
      <c r="G6" s="205">
        <v>3</v>
      </c>
      <c r="H6" s="206">
        <f t="shared" si="1"/>
        <v>0.6428571428571429</v>
      </c>
      <c r="I6" s="207"/>
      <c r="J6" s="205">
        <f t="shared" si="2"/>
        <v>89</v>
      </c>
      <c r="K6" s="205">
        <f t="shared" si="3"/>
        <v>52</v>
      </c>
      <c r="L6" s="205">
        <f t="shared" si="4"/>
        <v>0</v>
      </c>
      <c r="M6" s="206">
        <f t="shared" si="5"/>
        <v>0.5842696629213483</v>
      </c>
      <c r="N6" s="205">
        <v>4</v>
      </c>
      <c r="O6" s="205">
        <v>3</v>
      </c>
      <c r="P6" s="205">
        <v>0</v>
      </c>
      <c r="Q6" s="205">
        <v>7</v>
      </c>
      <c r="R6" s="205">
        <v>4</v>
      </c>
      <c r="S6" s="205">
        <v>0</v>
      </c>
      <c r="T6" s="205">
        <v>7</v>
      </c>
      <c r="U6" s="205">
        <v>6</v>
      </c>
      <c r="V6" s="205">
        <v>0</v>
      </c>
      <c r="W6" s="205">
        <v>7</v>
      </c>
      <c r="X6" s="205">
        <v>6</v>
      </c>
      <c r="Y6" s="205">
        <v>0</v>
      </c>
      <c r="Z6" s="205">
        <v>7</v>
      </c>
      <c r="AA6" s="205">
        <v>5</v>
      </c>
      <c r="AB6" s="205">
        <v>0</v>
      </c>
      <c r="AC6" s="205">
        <v>4</v>
      </c>
      <c r="AD6" s="205">
        <v>2</v>
      </c>
      <c r="AE6" s="205">
        <v>0</v>
      </c>
      <c r="AF6" s="205">
        <v>6</v>
      </c>
      <c r="AG6" s="205">
        <v>1</v>
      </c>
      <c r="AH6" s="205">
        <v>0</v>
      </c>
      <c r="AI6" s="205">
        <v>6</v>
      </c>
      <c r="AJ6" s="205">
        <v>2</v>
      </c>
      <c r="AK6" s="205">
        <v>0</v>
      </c>
      <c r="AL6" s="205">
        <v>5</v>
      </c>
      <c r="AM6" s="205">
        <v>2</v>
      </c>
      <c r="AN6" s="205">
        <v>0</v>
      </c>
      <c r="AO6" s="205">
        <v>5</v>
      </c>
      <c r="AP6" s="205">
        <v>3</v>
      </c>
      <c r="AQ6" s="205">
        <v>0</v>
      </c>
      <c r="AR6" s="205">
        <v>4</v>
      </c>
      <c r="AS6" s="205">
        <v>2</v>
      </c>
      <c r="AT6" s="205">
        <v>0</v>
      </c>
      <c r="AU6" s="205">
        <v>5</v>
      </c>
      <c r="AV6" s="205">
        <v>3</v>
      </c>
      <c r="AW6" s="205">
        <v>0</v>
      </c>
      <c r="AX6" s="205">
        <v>6</v>
      </c>
      <c r="AY6" s="205">
        <v>4</v>
      </c>
      <c r="AZ6" s="205">
        <v>0</v>
      </c>
      <c r="BA6" s="205">
        <v>5</v>
      </c>
      <c r="BB6" s="205">
        <v>3</v>
      </c>
      <c r="BC6" s="205">
        <v>0</v>
      </c>
      <c r="BD6" s="205">
        <v>5</v>
      </c>
      <c r="BE6" s="205">
        <v>3</v>
      </c>
      <c r="BF6" s="205">
        <v>0</v>
      </c>
      <c r="BG6" s="205">
        <v>6</v>
      </c>
      <c r="BH6" s="205">
        <v>3</v>
      </c>
      <c r="BI6" s="205">
        <v>0</v>
      </c>
      <c r="BJ6" s="205"/>
      <c r="BK6" s="205"/>
      <c r="BL6" s="205"/>
      <c r="BM6" s="205"/>
      <c r="BN6" s="205"/>
      <c r="BO6" s="204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7"/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7"/>
      <c r="FB6" s="197"/>
      <c r="FC6" s="197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7"/>
      <c r="GK6" s="197"/>
      <c r="GL6" s="197"/>
      <c r="GM6" s="197"/>
      <c r="GN6" s="197"/>
      <c r="GO6" s="197"/>
      <c r="GP6" s="197"/>
      <c r="GQ6" s="197"/>
      <c r="GR6" s="197"/>
      <c r="GS6" s="197"/>
      <c r="GT6" s="197"/>
      <c r="GU6" s="197"/>
      <c r="GV6" s="197"/>
      <c r="GW6" s="197"/>
      <c r="GX6" s="197"/>
      <c r="GY6" s="197"/>
      <c r="GZ6" s="197"/>
      <c r="HA6" s="197"/>
      <c r="HB6" s="197"/>
      <c r="HC6" s="197"/>
      <c r="HD6" s="197"/>
      <c r="HE6" s="197"/>
      <c r="HF6" s="197"/>
      <c r="HG6" s="197"/>
      <c r="HH6" s="197"/>
      <c r="HI6" s="197"/>
      <c r="HJ6" s="197"/>
      <c r="HK6" s="197"/>
      <c r="HL6" s="197"/>
      <c r="HM6" s="197"/>
      <c r="HN6" s="197"/>
      <c r="HO6" s="197"/>
      <c r="HP6" s="197"/>
      <c r="HQ6" s="197"/>
      <c r="HR6" s="197"/>
      <c r="HS6" s="197"/>
      <c r="HT6" s="197"/>
      <c r="HU6" s="197"/>
      <c r="HV6" s="197"/>
      <c r="HW6" s="197"/>
      <c r="HX6" s="197"/>
      <c r="HY6" s="197"/>
      <c r="HZ6" s="197"/>
      <c r="IA6" s="197"/>
      <c r="IB6" s="197"/>
      <c r="IC6" s="197"/>
      <c r="ID6" s="197"/>
      <c r="IE6" s="197"/>
      <c r="IF6" s="197"/>
      <c r="IG6" s="197"/>
      <c r="IH6" s="197"/>
      <c r="II6" s="197"/>
      <c r="IJ6" s="197"/>
      <c r="IK6" s="197"/>
      <c r="IL6" s="197"/>
      <c r="IM6" s="197"/>
      <c r="IN6" s="197"/>
      <c r="IO6" s="197"/>
      <c r="IP6" s="197"/>
      <c r="IQ6" s="197"/>
      <c r="IR6" s="197"/>
      <c r="IS6" s="197"/>
      <c r="IT6" s="197"/>
      <c r="IU6" s="197"/>
      <c r="IV6" s="197"/>
      <c r="IW6" s="197"/>
    </row>
    <row r="7" spans="1:257">
      <c r="A7" s="208">
        <v>5</v>
      </c>
      <c r="B7" s="205" t="s">
        <v>996</v>
      </c>
      <c r="C7" s="205" t="str">
        <f t="shared" si="0"/>
        <v>TIM KEENAN</v>
      </c>
      <c r="D7" s="205">
        <v>12</v>
      </c>
      <c r="E7" s="205">
        <v>644</v>
      </c>
      <c r="F7" s="205">
        <v>395</v>
      </c>
      <c r="G7" s="205">
        <v>13</v>
      </c>
      <c r="H7" s="206">
        <f t="shared" si="1"/>
        <v>0.61335403726708071</v>
      </c>
      <c r="I7" s="207"/>
      <c r="J7" s="205">
        <f t="shared" si="2"/>
        <v>77</v>
      </c>
      <c r="K7" s="205">
        <f t="shared" si="3"/>
        <v>41</v>
      </c>
      <c r="L7" s="205">
        <f t="shared" si="4"/>
        <v>0</v>
      </c>
      <c r="M7" s="206">
        <f t="shared" si="5"/>
        <v>0.53246753246753242</v>
      </c>
      <c r="N7" s="205">
        <v>4</v>
      </c>
      <c r="O7" s="205">
        <v>1</v>
      </c>
      <c r="P7" s="205">
        <v>0</v>
      </c>
      <c r="Q7" s="205">
        <v>0</v>
      </c>
      <c r="R7" s="205">
        <v>0</v>
      </c>
      <c r="S7" s="205">
        <v>0</v>
      </c>
      <c r="T7" s="205">
        <v>6</v>
      </c>
      <c r="U7" s="205">
        <v>3</v>
      </c>
      <c r="V7" s="205">
        <v>0</v>
      </c>
      <c r="W7" s="205">
        <v>6</v>
      </c>
      <c r="X7" s="205">
        <v>4</v>
      </c>
      <c r="Y7" s="205">
        <v>0</v>
      </c>
      <c r="Z7" s="205">
        <v>6</v>
      </c>
      <c r="AA7" s="205">
        <v>4</v>
      </c>
      <c r="AB7" s="205">
        <v>0</v>
      </c>
      <c r="AC7" s="205">
        <v>5</v>
      </c>
      <c r="AD7" s="205">
        <v>2</v>
      </c>
      <c r="AE7" s="205">
        <v>0</v>
      </c>
      <c r="AF7" s="205">
        <v>4</v>
      </c>
      <c r="AG7" s="205">
        <v>3</v>
      </c>
      <c r="AH7" s="205">
        <v>0</v>
      </c>
      <c r="AI7" s="205">
        <v>7</v>
      </c>
      <c r="AJ7" s="205">
        <v>5</v>
      </c>
      <c r="AK7" s="205">
        <v>0</v>
      </c>
      <c r="AL7" s="205">
        <v>6</v>
      </c>
      <c r="AM7" s="205">
        <v>3</v>
      </c>
      <c r="AN7" s="205">
        <v>0</v>
      </c>
      <c r="AO7" s="205">
        <v>4</v>
      </c>
      <c r="AP7" s="205">
        <v>3</v>
      </c>
      <c r="AQ7" s="205">
        <v>0</v>
      </c>
      <c r="AR7" s="205">
        <v>4</v>
      </c>
      <c r="AS7" s="205">
        <v>3</v>
      </c>
      <c r="AT7" s="205">
        <v>0</v>
      </c>
      <c r="AU7" s="205">
        <v>5</v>
      </c>
      <c r="AV7" s="205">
        <v>2</v>
      </c>
      <c r="AW7" s="205">
        <v>0</v>
      </c>
      <c r="AX7" s="205">
        <v>6</v>
      </c>
      <c r="AY7" s="205">
        <v>2</v>
      </c>
      <c r="AZ7" s="205">
        <v>0</v>
      </c>
      <c r="BA7" s="205">
        <v>5</v>
      </c>
      <c r="BB7" s="205">
        <v>3</v>
      </c>
      <c r="BC7" s="205">
        <v>0</v>
      </c>
      <c r="BD7" s="205">
        <v>5</v>
      </c>
      <c r="BE7" s="205">
        <v>2</v>
      </c>
      <c r="BF7" s="205">
        <v>0</v>
      </c>
      <c r="BG7" s="205">
        <v>4</v>
      </c>
      <c r="BH7" s="205">
        <v>1</v>
      </c>
      <c r="BI7" s="205">
        <v>0</v>
      </c>
      <c r="BJ7" s="205"/>
      <c r="BK7" s="205"/>
      <c r="BL7" s="205"/>
      <c r="BM7" s="205"/>
      <c r="BN7" s="205"/>
      <c r="BO7" s="204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  <c r="CS7" s="197"/>
      <c r="CT7" s="197"/>
      <c r="CU7" s="197"/>
      <c r="CV7" s="197"/>
      <c r="CW7" s="197"/>
      <c r="CX7" s="197"/>
      <c r="CY7" s="197"/>
      <c r="CZ7" s="197"/>
      <c r="DA7" s="197"/>
      <c r="DB7" s="197"/>
      <c r="DC7" s="197"/>
      <c r="DD7" s="197"/>
      <c r="DE7" s="197"/>
      <c r="DF7" s="197"/>
      <c r="DG7" s="197"/>
      <c r="DH7" s="197"/>
      <c r="DI7" s="197"/>
      <c r="DJ7" s="197"/>
      <c r="DK7" s="197"/>
      <c r="DL7" s="197"/>
      <c r="DM7" s="197"/>
      <c r="DN7" s="197"/>
      <c r="DO7" s="197"/>
      <c r="DP7" s="197"/>
      <c r="DQ7" s="197"/>
      <c r="DR7" s="197"/>
      <c r="DS7" s="197"/>
      <c r="DT7" s="197"/>
      <c r="DU7" s="197"/>
      <c r="DV7" s="197"/>
      <c r="DW7" s="197"/>
      <c r="DX7" s="197"/>
      <c r="DY7" s="197"/>
      <c r="DZ7" s="197"/>
      <c r="EA7" s="197"/>
      <c r="EB7" s="197"/>
      <c r="EC7" s="197"/>
      <c r="ED7" s="197"/>
      <c r="EE7" s="197"/>
      <c r="EF7" s="197"/>
      <c r="EG7" s="197"/>
      <c r="EH7" s="197"/>
      <c r="EI7" s="197"/>
      <c r="EJ7" s="197"/>
      <c r="EK7" s="197"/>
      <c r="EL7" s="197"/>
      <c r="EM7" s="197"/>
      <c r="EN7" s="197"/>
      <c r="EO7" s="197"/>
      <c r="EP7" s="197"/>
      <c r="EQ7" s="197"/>
      <c r="ER7" s="197"/>
      <c r="ES7" s="197"/>
      <c r="ET7" s="197"/>
      <c r="EU7" s="197"/>
      <c r="EV7" s="197"/>
      <c r="EW7" s="197"/>
      <c r="EX7" s="197"/>
      <c r="EY7" s="197"/>
      <c r="EZ7" s="197"/>
      <c r="FA7" s="197"/>
      <c r="FB7" s="197"/>
      <c r="FC7" s="197"/>
      <c r="FD7" s="197"/>
      <c r="FE7" s="197"/>
      <c r="FF7" s="197"/>
      <c r="FG7" s="197"/>
      <c r="FH7" s="197"/>
      <c r="FI7" s="197"/>
      <c r="FJ7" s="197"/>
      <c r="FK7" s="197"/>
      <c r="FL7" s="197"/>
      <c r="FM7" s="197"/>
      <c r="FN7" s="197"/>
      <c r="FO7" s="197"/>
      <c r="FP7" s="197"/>
      <c r="FQ7" s="197"/>
      <c r="FR7" s="197"/>
      <c r="FS7" s="197"/>
      <c r="FT7" s="197"/>
      <c r="FU7" s="197"/>
      <c r="FV7" s="197"/>
      <c r="FW7" s="197"/>
      <c r="FX7" s="197"/>
      <c r="FY7" s="197"/>
      <c r="FZ7" s="197"/>
      <c r="GA7" s="197"/>
      <c r="GB7" s="197"/>
      <c r="GC7" s="197"/>
      <c r="GD7" s="197"/>
      <c r="GE7" s="197"/>
      <c r="GF7" s="197"/>
      <c r="GG7" s="197"/>
      <c r="GH7" s="197"/>
      <c r="GI7" s="197"/>
      <c r="GJ7" s="197"/>
      <c r="GK7" s="197"/>
      <c r="GL7" s="197"/>
      <c r="GM7" s="197"/>
      <c r="GN7" s="197"/>
      <c r="GO7" s="197"/>
      <c r="GP7" s="197"/>
      <c r="GQ7" s="197"/>
      <c r="GR7" s="197"/>
      <c r="GS7" s="197"/>
      <c r="GT7" s="197"/>
      <c r="GU7" s="197"/>
      <c r="GV7" s="197"/>
      <c r="GW7" s="197"/>
      <c r="GX7" s="197"/>
      <c r="GY7" s="197"/>
      <c r="GZ7" s="197"/>
      <c r="HA7" s="197"/>
      <c r="HB7" s="197"/>
      <c r="HC7" s="197"/>
      <c r="HD7" s="197"/>
      <c r="HE7" s="197"/>
      <c r="HF7" s="197"/>
      <c r="HG7" s="197"/>
      <c r="HH7" s="197"/>
      <c r="HI7" s="197"/>
      <c r="HJ7" s="197"/>
      <c r="HK7" s="197"/>
      <c r="HL7" s="197"/>
      <c r="HM7" s="197"/>
      <c r="HN7" s="197"/>
      <c r="HO7" s="197"/>
      <c r="HP7" s="197"/>
      <c r="HQ7" s="197"/>
      <c r="HR7" s="197"/>
      <c r="HS7" s="197"/>
      <c r="HT7" s="197"/>
      <c r="HU7" s="197"/>
      <c r="HV7" s="197"/>
      <c r="HW7" s="197"/>
      <c r="HX7" s="197"/>
      <c r="HY7" s="197"/>
      <c r="HZ7" s="197"/>
      <c r="IA7" s="197"/>
      <c r="IB7" s="197"/>
      <c r="IC7" s="197"/>
      <c r="ID7" s="197"/>
      <c r="IE7" s="197"/>
      <c r="IF7" s="197"/>
      <c r="IG7" s="197"/>
      <c r="IH7" s="197"/>
      <c r="II7" s="197"/>
      <c r="IJ7" s="197"/>
      <c r="IK7" s="197"/>
      <c r="IL7" s="197"/>
      <c r="IM7" s="197"/>
      <c r="IN7" s="197"/>
      <c r="IO7" s="197"/>
      <c r="IP7" s="197"/>
      <c r="IQ7" s="197"/>
      <c r="IR7" s="197"/>
      <c r="IS7" s="197"/>
      <c r="IT7" s="197"/>
      <c r="IU7" s="197"/>
      <c r="IV7" s="197"/>
      <c r="IW7" s="197"/>
    </row>
    <row r="8" spans="1:257">
      <c r="A8" s="208">
        <v>6</v>
      </c>
      <c r="B8" s="205" t="s">
        <v>1778</v>
      </c>
      <c r="C8" s="205" t="str">
        <f t="shared" si="0"/>
        <v>BRET SLOCUM</v>
      </c>
      <c r="D8" s="205">
        <v>5</v>
      </c>
      <c r="E8" s="205">
        <v>385</v>
      </c>
      <c r="F8" s="205">
        <v>200</v>
      </c>
      <c r="G8" s="205">
        <v>30</v>
      </c>
      <c r="H8" s="206">
        <f t="shared" si="1"/>
        <v>0.51948051948051943</v>
      </c>
      <c r="I8" s="207"/>
      <c r="J8" s="205">
        <f t="shared" si="2"/>
        <v>68</v>
      </c>
      <c r="K8" s="205">
        <f t="shared" si="3"/>
        <v>35</v>
      </c>
      <c r="L8" s="205">
        <f t="shared" si="4"/>
        <v>1</v>
      </c>
      <c r="M8" s="206">
        <f t="shared" si="5"/>
        <v>0.51470588235294112</v>
      </c>
      <c r="N8" s="205">
        <v>4</v>
      </c>
      <c r="O8" s="205">
        <v>1</v>
      </c>
      <c r="P8" s="205">
        <v>0</v>
      </c>
      <c r="Q8" s="205">
        <v>6</v>
      </c>
      <c r="R8" s="205">
        <v>0</v>
      </c>
      <c r="S8" s="205">
        <v>0</v>
      </c>
      <c r="T8" s="205">
        <v>7</v>
      </c>
      <c r="U8" s="205">
        <v>6</v>
      </c>
      <c r="V8" s="205">
        <v>0</v>
      </c>
      <c r="W8" s="205">
        <v>5</v>
      </c>
      <c r="X8" s="205">
        <v>5</v>
      </c>
      <c r="Y8" s="205">
        <v>1</v>
      </c>
      <c r="Z8" s="205">
        <v>6</v>
      </c>
      <c r="AA8" s="205">
        <v>3</v>
      </c>
      <c r="AB8" s="205">
        <v>0</v>
      </c>
      <c r="AC8" s="205">
        <v>4</v>
      </c>
      <c r="AD8" s="205">
        <v>1</v>
      </c>
      <c r="AE8" s="205">
        <v>0</v>
      </c>
      <c r="AF8" s="205">
        <v>5</v>
      </c>
      <c r="AG8" s="205">
        <v>3</v>
      </c>
      <c r="AH8" s="205">
        <v>0</v>
      </c>
      <c r="AI8" s="205">
        <v>5</v>
      </c>
      <c r="AJ8" s="205">
        <v>2</v>
      </c>
      <c r="AK8" s="205">
        <v>0</v>
      </c>
      <c r="AL8" s="205">
        <v>3</v>
      </c>
      <c r="AM8" s="205">
        <v>3</v>
      </c>
      <c r="AN8" s="205">
        <v>0</v>
      </c>
      <c r="AO8" s="205">
        <v>0</v>
      </c>
      <c r="AP8" s="205">
        <v>0</v>
      </c>
      <c r="AQ8" s="205">
        <v>0</v>
      </c>
      <c r="AR8" s="205">
        <v>5</v>
      </c>
      <c r="AS8" s="205">
        <v>2</v>
      </c>
      <c r="AT8" s="205">
        <v>0</v>
      </c>
      <c r="AU8" s="205">
        <v>4</v>
      </c>
      <c r="AV8" s="205">
        <v>3</v>
      </c>
      <c r="AW8" s="205">
        <v>0</v>
      </c>
      <c r="AX8" s="205">
        <v>0</v>
      </c>
      <c r="AY8" s="205">
        <v>0</v>
      </c>
      <c r="AZ8" s="205">
        <v>0</v>
      </c>
      <c r="BA8" s="205">
        <v>4</v>
      </c>
      <c r="BB8" s="205">
        <v>1</v>
      </c>
      <c r="BC8" s="205">
        <v>0</v>
      </c>
      <c r="BD8" s="205">
        <v>5</v>
      </c>
      <c r="BE8" s="205">
        <v>2</v>
      </c>
      <c r="BF8" s="205">
        <v>0</v>
      </c>
      <c r="BG8" s="205">
        <v>5</v>
      </c>
      <c r="BH8" s="205">
        <v>3</v>
      </c>
      <c r="BI8" s="205">
        <v>0</v>
      </c>
      <c r="BJ8" s="205"/>
      <c r="BK8" s="205"/>
      <c r="BL8" s="205"/>
      <c r="BM8" s="205"/>
      <c r="BN8" s="205"/>
      <c r="BO8" s="204"/>
      <c r="BP8" s="197"/>
      <c r="BQ8" s="197"/>
      <c r="BR8" s="197"/>
      <c r="BS8" s="197"/>
      <c r="BT8" s="197"/>
      <c r="BU8" s="197"/>
      <c r="BV8" s="197"/>
      <c r="BW8" s="197"/>
      <c r="BX8" s="197"/>
      <c r="BY8" s="197"/>
      <c r="BZ8" s="197"/>
      <c r="CA8" s="197"/>
      <c r="CB8" s="197"/>
      <c r="CC8" s="197"/>
      <c r="CD8" s="197"/>
      <c r="CE8" s="197"/>
      <c r="CF8" s="197"/>
      <c r="CG8" s="197"/>
      <c r="CH8" s="197"/>
      <c r="CI8" s="197"/>
      <c r="CJ8" s="197"/>
      <c r="CK8" s="197"/>
      <c r="CL8" s="197"/>
      <c r="CM8" s="197"/>
      <c r="CN8" s="197"/>
      <c r="CO8" s="197"/>
      <c r="CP8" s="197"/>
      <c r="CQ8" s="197"/>
      <c r="CR8" s="197"/>
      <c r="CS8" s="197"/>
      <c r="CT8" s="197"/>
      <c r="CU8" s="197"/>
      <c r="CV8" s="197"/>
      <c r="CW8" s="197"/>
      <c r="CX8" s="197"/>
      <c r="CY8" s="197"/>
      <c r="CZ8" s="197"/>
      <c r="DA8" s="197"/>
      <c r="DB8" s="197"/>
      <c r="DC8" s="197"/>
      <c r="DD8" s="197"/>
      <c r="DE8" s="197"/>
      <c r="DF8" s="197"/>
      <c r="DG8" s="197"/>
      <c r="DH8" s="197"/>
      <c r="DI8" s="197"/>
      <c r="DJ8" s="197"/>
      <c r="DK8" s="197"/>
      <c r="DL8" s="197"/>
      <c r="DM8" s="197"/>
      <c r="DN8" s="197"/>
      <c r="DO8" s="197"/>
      <c r="DP8" s="197"/>
      <c r="DQ8" s="197"/>
      <c r="DR8" s="197"/>
      <c r="DS8" s="197"/>
      <c r="DT8" s="197"/>
      <c r="DU8" s="197"/>
      <c r="DV8" s="197"/>
      <c r="DW8" s="197"/>
      <c r="DX8" s="197"/>
      <c r="DY8" s="197"/>
      <c r="DZ8" s="197"/>
      <c r="EA8" s="197"/>
      <c r="EB8" s="197"/>
      <c r="EC8" s="197"/>
      <c r="ED8" s="197"/>
      <c r="EE8" s="197"/>
      <c r="EF8" s="197"/>
      <c r="EG8" s="197"/>
      <c r="EH8" s="197"/>
      <c r="EI8" s="197"/>
      <c r="EJ8" s="197"/>
      <c r="EK8" s="197"/>
      <c r="EL8" s="197"/>
      <c r="EM8" s="197"/>
      <c r="EN8" s="197"/>
      <c r="EO8" s="197"/>
      <c r="EP8" s="197"/>
      <c r="EQ8" s="197"/>
      <c r="ER8" s="197"/>
      <c r="ES8" s="197"/>
      <c r="ET8" s="197"/>
      <c r="EU8" s="197"/>
      <c r="EV8" s="197"/>
      <c r="EW8" s="197"/>
      <c r="EX8" s="197"/>
      <c r="EY8" s="197"/>
      <c r="EZ8" s="197"/>
      <c r="FA8" s="197"/>
      <c r="FB8" s="197"/>
      <c r="FC8" s="197"/>
      <c r="FD8" s="197"/>
      <c r="FE8" s="197"/>
      <c r="FF8" s="197"/>
      <c r="FG8" s="197"/>
      <c r="FH8" s="197"/>
      <c r="FI8" s="197"/>
      <c r="FJ8" s="197"/>
      <c r="FK8" s="197"/>
      <c r="FL8" s="197"/>
      <c r="FM8" s="197"/>
      <c r="FN8" s="197"/>
      <c r="FO8" s="197"/>
      <c r="FP8" s="197"/>
      <c r="FQ8" s="197"/>
      <c r="FR8" s="197"/>
      <c r="FS8" s="197"/>
      <c r="FT8" s="197"/>
      <c r="FU8" s="197"/>
      <c r="FV8" s="197"/>
      <c r="FW8" s="197"/>
      <c r="FX8" s="197"/>
      <c r="FY8" s="197"/>
      <c r="FZ8" s="197"/>
      <c r="GA8" s="197"/>
      <c r="GB8" s="197"/>
      <c r="GC8" s="197"/>
      <c r="GD8" s="197"/>
      <c r="GE8" s="197"/>
      <c r="GF8" s="197"/>
      <c r="GG8" s="197"/>
      <c r="GH8" s="197"/>
      <c r="GI8" s="197"/>
      <c r="GJ8" s="197"/>
      <c r="GK8" s="197"/>
      <c r="GL8" s="197"/>
      <c r="GM8" s="197"/>
      <c r="GN8" s="197"/>
      <c r="GO8" s="197"/>
      <c r="GP8" s="197"/>
      <c r="GQ8" s="197"/>
      <c r="GR8" s="197"/>
      <c r="GS8" s="197"/>
      <c r="GT8" s="197"/>
      <c r="GU8" s="197"/>
      <c r="GV8" s="197"/>
      <c r="GW8" s="197"/>
      <c r="GX8" s="197"/>
      <c r="GY8" s="197"/>
      <c r="GZ8" s="197"/>
      <c r="HA8" s="197"/>
      <c r="HB8" s="197"/>
      <c r="HC8" s="197"/>
      <c r="HD8" s="197"/>
      <c r="HE8" s="197"/>
      <c r="HF8" s="197"/>
      <c r="HG8" s="197"/>
      <c r="HH8" s="197"/>
      <c r="HI8" s="197"/>
      <c r="HJ8" s="197"/>
      <c r="HK8" s="197"/>
      <c r="HL8" s="197"/>
      <c r="HM8" s="197"/>
      <c r="HN8" s="197"/>
      <c r="HO8" s="197"/>
      <c r="HP8" s="197"/>
      <c r="HQ8" s="197"/>
      <c r="HR8" s="197"/>
      <c r="HS8" s="197"/>
      <c r="HT8" s="197"/>
      <c r="HU8" s="197"/>
      <c r="HV8" s="197"/>
      <c r="HW8" s="197"/>
      <c r="HX8" s="197"/>
      <c r="HY8" s="197"/>
      <c r="HZ8" s="197"/>
      <c r="IA8" s="197"/>
      <c r="IB8" s="197"/>
      <c r="IC8" s="197"/>
      <c r="ID8" s="197"/>
      <c r="IE8" s="197"/>
      <c r="IF8" s="197"/>
      <c r="IG8" s="197"/>
      <c r="IH8" s="197"/>
      <c r="II8" s="197"/>
      <c r="IJ8" s="197"/>
      <c r="IK8" s="197"/>
      <c r="IL8" s="197"/>
      <c r="IM8" s="197"/>
      <c r="IN8" s="197"/>
      <c r="IO8" s="197"/>
      <c r="IP8" s="197"/>
      <c r="IQ8" s="197"/>
      <c r="IR8" s="197"/>
      <c r="IS8" s="197"/>
      <c r="IT8" s="197"/>
      <c r="IU8" s="197"/>
      <c r="IV8" s="197"/>
      <c r="IW8" s="197"/>
    </row>
    <row r="9" spans="1:257">
      <c r="A9" s="208">
        <v>7</v>
      </c>
      <c r="B9" s="205" t="s">
        <v>916</v>
      </c>
      <c r="C9" s="205" t="str">
        <f t="shared" si="0"/>
        <v>MIKE BENDLE</v>
      </c>
      <c r="D9" s="205">
        <v>16</v>
      </c>
      <c r="E9" s="205">
        <v>1036</v>
      </c>
      <c r="F9" s="205">
        <v>565</v>
      </c>
      <c r="G9" s="205">
        <v>49</v>
      </c>
      <c r="H9" s="206">
        <f t="shared" si="1"/>
        <v>0.54536679536679533</v>
      </c>
      <c r="I9" s="207"/>
      <c r="J9" s="205">
        <f t="shared" si="2"/>
        <v>83</v>
      </c>
      <c r="K9" s="205">
        <f t="shared" si="3"/>
        <v>51</v>
      </c>
      <c r="L9" s="205">
        <f t="shared" si="4"/>
        <v>1</v>
      </c>
      <c r="M9" s="206">
        <f t="shared" si="5"/>
        <v>0.61445783132530118</v>
      </c>
      <c r="N9" s="205">
        <v>4</v>
      </c>
      <c r="O9" s="205">
        <v>4</v>
      </c>
      <c r="P9" s="205">
        <v>0</v>
      </c>
      <c r="Q9" s="205">
        <v>7</v>
      </c>
      <c r="R9" s="205">
        <v>5</v>
      </c>
      <c r="S9" s="205">
        <v>0</v>
      </c>
      <c r="T9" s="205">
        <v>6</v>
      </c>
      <c r="U9" s="205">
        <v>3</v>
      </c>
      <c r="V9" s="205">
        <v>0</v>
      </c>
      <c r="W9" s="205">
        <v>5</v>
      </c>
      <c r="X9" s="205">
        <v>4</v>
      </c>
      <c r="Y9" s="205">
        <v>0</v>
      </c>
      <c r="Z9" s="205">
        <v>7</v>
      </c>
      <c r="AA9" s="205">
        <v>5</v>
      </c>
      <c r="AB9" s="205">
        <v>0</v>
      </c>
      <c r="AC9" s="205">
        <v>5</v>
      </c>
      <c r="AD9" s="205">
        <v>2</v>
      </c>
      <c r="AE9" s="205">
        <v>0</v>
      </c>
      <c r="AF9" s="205">
        <v>5</v>
      </c>
      <c r="AG9" s="205">
        <v>4</v>
      </c>
      <c r="AH9" s="205">
        <v>0</v>
      </c>
      <c r="AI9" s="205">
        <v>6</v>
      </c>
      <c r="AJ9" s="205">
        <v>3</v>
      </c>
      <c r="AK9" s="205">
        <v>0</v>
      </c>
      <c r="AL9" s="205">
        <v>5</v>
      </c>
      <c r="AM9" s="205">
        <v>3</v>
      </c>
      <c r="AN9" s="205">
        <v>0</v>
      </c>
      <c r="AO9" s="205">
        <v>5</v>
      </c>
      <c r="AP9" s="205">
        <v>3</v>
      </c>
      <c r="AQ9" s="205">
        <v>0</v>
      </c>
      <c r="AR9" s="205">
        <v>5</v>
      </c>
      <c r="AS9" s="205">
        <v>1</v>
      </c>
      <c r="AT9" s="205">
        <v>0</v>
      </c>
      <c r="AU9" s="205">
        <v>5</v>
      </c>
      <c r="AV9" s="205">
        <v>3</v>
      </c>
      <c r="AW9" s="205">
        <v>1</v>
      </c>
      <c r="AX9" s="205">
        <v>5</v>
      </c>
      <c r="AY9" s="205">
        <v>5</v>
      </c>
      <c r="AZ9" s="205">
        <v>0</v>
      </c>
      <c r="BA9" s="205">
        <v>5</v>
      </c>
      <c r="BB9" s="205">
        <v>0</v>
      </c>
      <c r="BC9" s="205">
        <v>0</v>
      </c>
      <c r="BD9" s="205">
        <v>4</v>
      </c>
      <c r="BE9" s="205">
        <v>4</v>
      </c>
      <c r="BF9" s="205">
        <v>0</v>
      </c>
      <c r="BG9" s="205">
        <v>4</v>
      </c>
      <c r="BH9" s="205">
        <v>2</v>
      </c>
      <c r="BI9" s="205">
        <v>0</v>
      </c>
      <c r="BJ9" s="205"/>
      <c r="BK9" s="205"/>
      <c r="BL9" s="205"/>
      <c r="BM9" s="205"/>
      <c r="BN9" s="205"/>
      <c r="BO9" s="204"/>
      <c r="BP9" s="197"/>
      <c r="BQ9" s="197"/>
      <c r="BR9" s="197"/>
      <c r="BS9" s="197"/>
      <c r="BT9" s="197"/>
      <c r="BU9" s="197"/>
      <c r="BV9" s="197"/>
      <c r="BW9" s="197"/>
      <c r="BX9" s="197"/>
      <c r="BY9" s="197"/>
      <c r="BZ9" s="197"/>
      <c r="CA9" s="197"/>
      <c r="CB9" s="197"/>
      <c r="CC9" s="197"/>
      <c r="CD9" s="197"/>
      <c r="CE9" s="197"/>
      <c r="CF9" s="197"/>
      <c r="CG9" s="197"/>
      <c r="CH9" s="197"/>
      <c r="CI9" s="197"/>
      <c r="CJ9" s="197"/>
      <c r="CK9" s="197"/>
      <c r="CL9" s="197"/>
      <c r="CM9" s="197"/>
      <c r="CN9" s="197"/>
      <c r="CO9" s="197"/>
      <c r="CP9" s="197"/>
      <c r="CQ9" s="197"/>
      <c r="CR9" s="197"/>
      <c r="CS9" s="197"/>
      <c r="CT9" s="197"/>
      <c r="CU9" s="197"/>
      <c r="CV9" s="197"/>
      <c r="CW9" s="197"/>
      <c r="CX9" s="197"/>
      <c r="CY9" s="197"/>
      <c r="CZ9" s="197"/>
      <c r="DA9" s="197"/>
      <c r="DB9" s="197"/>
      <c r="DC9" s="197"/>
      <c r="DD9" s="197"/>
      <c r="DE9" s="197"/>
      <c r="DF9" s="197"/>
      <c r="DG9" s="197"/>
      <c r="DH9" s="197"/>
      <c r="DI9" s="197"/>
      <c r="DJ9" s="197"/>
      <c r="DK9" s="197"/>
      <c r="DL9" s="197"/>
      <c r="DM9" s="197"/>
      <c r="DN9" s="197"/>
      <c r="DO9" s="197"/>
      <c r="DP9" s="197"/>
      <c r="DQ9" s="197"/>
      <c r="DR9" s="197"/>
      <c r="DS9" s="197"/>
      <c r="DT9" s="197"/>
      <c r="DU9" s="197"/>
      <c r="DV9" s="197"/>
      <c r="DW9" s="197"/>
      <c r="DX9" s="197"/>
      <c r="DY9" s="197"/>
      <c r="DZ9" s="197"/>
      <c r="EA9" s="197"/>
      <c r="EB9" s="197"/>
      <c r="EC9" s="197"/>
      <c r="ED9" s="197"/>
      <c r="EE9" s="197"/>
      <c r="EF9" s="197"/>
      <c r="EG9" s="197"/>
      <c r="EH9" s="197"/>
      <c r="EI9" s="197"/>
      <c r="EJ9" s="197"/>
      <c r="EK9" s="197"/>
      <c r="EL9" s="197"/>
      <c r="EM9" s="197"/>
      <c r="EN9" s="197"/>
      <c r="EO9" s="197"/>
      <c r="EP9" s="197"/>
      <c r="EQ9" s="197"/>
      <c r="ER9" s="197"/>
      <c r="ES9" s="197"/>
      <c r="ET9" s="197"/>
      <c r="EU9" s="197"/>
      <c r="EV9" s="197"/>
      <c r="EW9" s="197"/>
      <c r="EX9" s="197"/>
      <c r="EY9" s="197"/>
      <c r="EZ9" s="197"/>
      <c r="FA9" s="197"/>
      <c r="FB9" s="197"/>
      <c r="FC9" s="197"/>
      <c r="FD9" s="197"/>
      <c r="FE9" s="197"/>
      <c r="FF9" s="197"/>
      <c r="FG9" s="197"/>
      <c r="FH9" s="197"/>
      <c r="FI9" s="197"/>
      <c r="FJ9" s="197"/>
      <c r="FK9" s="197"/>
      <c r="FL9" s="197"/>
      <c r="FM9" s="197"/>
      <c r="FN9" s="197"/>
      <c r="FO9" s="197"/>
      <c r="FP9" s="197"/>
      <c r="FQ9" s="197"/>
      <c r="FR9" s="197"/>
      <c r="FS9" s="197"/>
      <c r="FT9" s="197"/>
      <c r="FU9" s="197"/>
      <c r="FV9" s="197"/>
      <c r="FW9" s="197"/>
      <c r="FX9" s="197"/>
      <c r="FY9" s="197"/>
      <c r="FZ9" s="197"/>
      <c r="GA9" s="197"/>
      <c r="GB9" s="197"/>
      <c r="GC9" s="197"/>
      <c r="GD9" s="197"/>
      <c r="GE9" s="197"/>
      <c r="GF9" s="197"/>
      <c r="GG9" s="197"/>
      <c r="GH9" s="197"/>
      <c r="GI9" s="197"/>
      <c r="GJ9" s="197"/>
      <c r="GK9" s="197"/>
      <c r="GL9" s="197"/>
      <c r="GM9" s="197"/>
      <c r="GN9" s="197"/>
      <c r="GO9" s="197"/>
      <c r="GP9" s="197"/>
      <c r="GQ9" s="197"/>
      <c r="GR9" s="197"/>
      <c r="GS9" s="197"/>
      <c r="GT9" s="197"/>
      <c r="GU9" s="197"/>
      <c r="GV9" s="197"/>
      <c r="GW9" s="197"/>
      <c r="GX9" s="197"/>
      <c r="GY9" s="197"/>
      <c r="GZ9" s="197"/>
      <c r="HA9" s="197"/>
      <c r="HB9" s="197"/>
      <c r="HC9" s="197"/>
      <c r="HD9" s="197"/>
      <c r="HE9" s="197"/>
      <c r="HF9" s="197"/>
      <c r="HG9" s="197"/>
      <c r="HH9" s="197"/>
      <c r="HI9" s="197"/>
      <c r="HJ9" s="197"/>
      <c r="HK9" s="197"/>
      <c r="HL9" s="197"/>
      <c r="HM9" s="197"/>
      <c r="HN9" s="197"/>
      <c r="HO9" s="197"/>
      <c r="HP9" s="197"/>
      <c r="HQ9" s="197"/>
      <c r="HR9" s="197"/>
      <c r="HS9" s="197"/>
      <c r="HT9" s="197"/>
      <c r="HU9" s="197"/>
      <c r="HV9" s="197"/>
      <c r="HW9" s="197"/>
      <c r="HX9" s="197"/>
      <c r="HY9" s="197"/>
      <c r="HZ9" s="197"/>
      <c r="IA9" s="197"/>
      <c r="IB9" s="197"/>
      <c r="IC9" s="197"/>
      <c r="ID9" s="197"/>
      <c r="IE9" s="197"/>
      <c r="IF9" s="197"/>
      <c r="IG9" s="197"/>
      <c r="IH9" s="197"/>
      <c r="II9" s="197"/>
      <c r="IJ9" s="197"/>
      <c r="IK9" s="197"/>
      <c r="IL9" s="197"/>
      <c r="IM9" s="197"/>
      <c r="IN9" s="197"/>
      <c r="IO9" s="197"/>
      <c r="IP9" s="197"/>
      <c r="IQ9" s="197"/>
      <c r="IR9" s="197"/>
      <c r="IS9" s="197"/>
      <c r="IT9" s="197"/>
      <c r="IU9" s="197"/>
      <c r="IV9" s="197"/>
      <c r="IW9" s="197"/>
    </row>
    <row r="10" spans="1:257">
      <c r="A10" s="208">
        <v>8</v>
      </c>
      <c r="B10" s="205" t="s">
        <v>990</v>
      </c>
      <c r="C10" s="205" t="str">
        <f t="shared" si="0"/>
        <v>TODD LIVINGSTON</v>
      </c>
      <c r="D10" s="205">
        <v>2</v>
      </c>
      <c r="E10" s="205">
        <v>66</v>
      </c>
      <c r="F10" s="205">
        <v>33</v>
      </c>
      <c r="G10" s="205">
        <v>0</v>
      </c>
      <c r="H10" s="206">
        <f t="shared" si="1"/>
        <v>0.5</v>
      </c>
      <c r="I10" s="207"/>
      <c r="J10" s="205">
        <f t="shared" si="2"/>
        <v>18</v>
      </c>
      <c r="K10" s="205">
        <f t="shared" si="3"/>
        <v>9</v>
      </c>
      <c r="L10" s="205">
        <f t="shared" si="4"/>
        <v>0</v>
      </c>
      <c r="M10" s="206">
        <f t="shared" si="5"/>
        <v>0.5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4</v>
      </c>
      <c r="AA10" s="205">
        <v>1</v>
      </c>
      <c r="AB10" s="205">
        <v>0</v>
      </c>
      <c r="AC10" s="205">
        <v>3</v>
      </c>
      <c r="AD10" s="205">
        <v>2</v>
      </c>
      <c r="AE10" s="205">
        <v>0</v>
      </c>
      <c r="AF10" s="205">
        <v>3</v>
      </c>
      <c r="AG10" s="205">
        <v>2</v>
      </c>
      <c r="AH10" s="205">
        <v>0</v>
      </c>
      <c r="AI10" s="205">
        <v>0</v>
      </c>
      <c r="AJ10" s="205">
        <v>0</v>
      </c>
      <c r="AK10" s="205">
        <v>0</v>
      </c>
      <c r="AL10" s="205">
        <v>0</v>
      </c>
      <c r="AM10" s="205">
        <v>0</v>
      </c>
      <c r="AN10" s="205">
        <v>0</v>
      </c>
      <c r="AO10" s="205">
        <v>4</v>
      </c>
      <c r="AP10" s="205">
        <v>2</v>
      </c>
      <c r="AQ10" s="205">
        <v>0</v>
      </c>
      <c r="AR10" s="205">
        <v>4</v>
      </c>
      <c r="AS10" s="205">
        <v>2</v>
      </c>
      <c r="AT10" s="205">
        <v>0</v>
      </c>
      <c r="AU10" s="205">
        <v>0</v>
      </c>
      <c r="AV10" s="205">
        <v>0</v>
      </c>
      <c r="AW10" s="205">
        <v>0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205">
        <v>0</v>
      </c>
      <c r="BD10" s="205">
        <v>0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205"/>
      <c r="BK10" s="205"/>
      <c r="BL10" s="205"/>
      <c r="BM10" s="205"/>
      <c r="BN10" s="205"/>
      <c r="BO10" s="204"/>
      <c r="BP10" s="197"/>
      <c r="BQ10" s="197"/>
      <c r="BR10" s="197"/>
      <c r="BS10" s="197"/>
      <c r="BT10" s="197"/>
      <c r="BU10" s="197"/>
      <c r="BV10" s="197"/>
      <c r="BW10" s="197"/>
      <c r="BX10" s="197"/>
      <c r="BY10" s="197"/>
      <c r="BZ10" s="197"/>
      <c r="CA10" s="197"/>
      <c r="CB10" s="197"/>
      <c r="CC10" s="197"/>
      <c r="CD10" s="197"/>
      <c r="CE10" s="197"/>
      <c r="CF10" s="197"/>
      <c r="CG10" s="197"/>
      <c r="CH10" s="197"/>
      <c r="CI10" s="197"/>
      <c r="CJ10" s="197"/>
      <c r="CK10" s="197"/>
      <c r="CL10" s="197"/>
      <c r="CM10" s="197"/>
      <c r="CN10" s="197"/>
      <c r="CO10" s="197"/>
      <c r="CP10" s="197"/>
      <c r="CQ10" s="197"/>
      <c r="CR10" s="197"/>
      <c r="CS10" s="197"/>
      <c r="CT10" s="197"/>
      <c r="CU10" s="197"/>
      <c r="CV10" s="197"/>
      <c r="CW10" s="197"/>
      <c r="CX10" s="197"/>
      <c r="CY10" s="197"/>
      <c r="CZ10" s="197"/>
      <c r="DA10" s="197"/>
      <c r="DB10" s="197"/>
      <c r="DC10" s="197"/>
      <c r="DD10" s="197"/>
      <c r="DE10" s="197"/>
      <c r="DF10" s="197"/>
      <c r="DG10" s="197"/>
      <c r="DH10" s="197"/>
      <c r="DI10" s="197"/>
      <c r="DJ10" s="197"/>
      <c r="DK10" s="197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  <c r="ED10" s="197"/>
      <c r="EE10" s="197"/>
      <c r="EF10" s="197"/>
      <c r="EG10" s="197"/>
      <c r="EH10" s="197"/>
      <c r="EI10" s="197"/>
      <c r="EJ10" s="197"/>
      <c r="EK10" s="197"/>
      <c r="EL10" s="197"/>
      <c r="EM10" s="197"/>
      <c r="EN10" s="197"/>
      <c r="EO10" s="197"/>
      <c r="EP10" s="197"/>
      <c r="EQ10" s="197"/>
      <c r="ER10" s="197"/>
      <c r="ES10" s="197"/>
      <c r="ET10" s="197"/>
      <c r="EU10" s="197"/>
      <c r="EV10" s="197"/>
      <c r="EW10" s="197"/>
      <c r="EX10" s="197"/>
      <c r="EY10" s="197"/>
      <c r="EZ10" s="197"/>
      <c r="FA10" s="197"/>
      <c r="FB10" s="197"/>
      <c r="FC10" s="197"/>
      <c r="FD10" s="197"/>
      <c r="FE10" s="197"/>
      <c r="FF10" s="197"/>
      <c r="FG10" s="197"/>
      <c r="FH10" s="197"/>
      <c r="FI10" s="197"/>
      <c r="FJ10" s="197"/>
      <c r="FK10" s="197"/>
      <c r="FL10" s="197"/>
      <c r="FM10" s="197"/>
      <c r="FN10" s="197"/>
      <c r="FO10" s="197"/>
      <c r="FP10" s="197"/>
      <c r="FQ10" s="197"/>
      <c r="FR10" s="197"/>
      <c r="FS10" s="197"/>
      <c r="FT10" s="197"/>
      <c r="FU10" s="197"/>
      <c r="FV10" s="197"/>
      <c r="FW10" s="197"/>
      <c r="FX10" s="197"/>
      <c r="FY10" s="197"/>
      <c r="FZ10" s="197"/>
      <c r="GA10" s="197"/>
      <c r="GB10" s="197"/>
      <c r="GC10" s="197"/>
      <c r="GD10" s="197"/>
      <c r="GE10" s="197"/>
      <c r="GF10" s="197"/>
      <c r="GG10" s="197"/>
      <c r="GH10" s="197"/>
      <c r="GI10" s="197"/>
      <c r="GJ10" s="197"/>
      <c r="GK10" s="197"/>
      <c r="GL10" s="197"/>
      <c r="GM10" s="197"/>
      <c r="GN10" s="197"/>
      <c r="GO10" s="197"/>
      <c r="GP10" s="197"/>
      <c r="GQ10" s="197"/>
      <c r="GR10" s="197"/>
      <c r="GS10" s="197"/>
      <c r="GT10" s="197"/>
      <c r="GU10" s="197"/>
      <c r="GV10" s="197"/>
      <c r="GW10" s="197"/>
      <c r="GX10" s="197"/>
      <c r="GY10" s="197"/>
      <c r="GZ10" s="197"/>
      <c r="HA10" s="197"/>
      <c r="HB10" s="197"/>
      <c r="HC10" s="197"/>
      <c r="HD10" s="197"/>
      <c r="HE10" s="197"/>
      <c r="HF10" s="197"/>
      <c r="HG10" s="197"/>
      <c r="HH10" s="197"/>
      <c r="HI10" s="197"/>
      <c r="HJ10" s="197"/>
      <c r="HK10" s="197"/>
      <c r="HL10" s="197"/>
      <c r="HM10" s="197"/>
      <c r="HN10" s="197"/>
      <c r="HO10" s="197"/>
      <c r="HP10" s="197"/>
      <c r="HQ10" s="197"/>
      <c r="HR10" s="197"/>
      <c r="HS10" s="197"/>
      <c r="HT10" s="197"/>
      <c r="HU10" s="197"/>
      <c r="HV10" s="197"/>
      <c r="HW10" s="197"/>
      <c r="HX10" s="197"/>
      <c r="HY10" s="197"/>
      <c r="HZ10" s="197"/>
      <c r="IA10" s="197"/>
      <c r="IB10" s="197"/>
      <c r="IC10" s="197"/>
      <c r="ID10" s="197"/>
      <c r="IE10" s="197"/>
      <c r="IF10" s="197"/>
      <c r="IG10" s="197"/>
      <c r="IH10" s="197"/>
      <c r="II10" s="197"/>
      <c r="IJ10" s="197"/>
      <c r="IK10" s="197"/>
      <c r="IL10" s="197"/>
      <c r="IM10" s="197"/>
      <c r="IN10" s="197"/>
      <c r="IO10" s="197"/>
      <c r="IP10" s="197"/>
      <c r="IQ10" s="197"/>
      <c r="IR10" s="197"/>
      <c r="IS10" s="197"/>
      <c r="IT10" s="197"/>
      <c r="IU10" s="197"/>
      <c r="IV10" s="197"/>
      <c r="IW10" s="197"/>
    </row>
    <row r="11" spans="1:257">
      <c r="A11" s="208">
        <v>9</v>
      </c>
      <c r="B11" s="205" t="s">
        <v>879</v>
      </c>
      <c r="C11" s="205" t="str">
        <f t="shared" si="0"/>
        <v>MATT STURM</v>
      </c>
      <c r="D11" s="205">
        <v>2</v>
      </c>
      <c r="E11" s="205">
        <v>143</v>
      </c>
      <c r="F11" s="205">
        <v>73</v>
      </c>
      <c r="G11" s="205">
        <v>4</v>
      </c>
      <c r="H11" s="206">
        <f t="shared" si="1"/>
        <v>0.51048951048951052</v>
      </c>
      <c r="I11" s="207"/>
      <c r="J11" s="205">
        <f t="shared" si="2"/>
        <v>57</v>
      </c>
      <c r="K11" s="205">
        <f t="shared" si="3"/>
        <v>29</v>
      </c>
      <c r="L11" s="205">
        <f t="shared" si="4"/>
        <v>2</v>
      </c>
      <c r="M11" s="206">
        <f t="shared" si="5"/>
        <v>0.50877192982456143</v>
      </c>
      <c r="N11" s="205">
        <v>4</v>
      </c>
      <c r="O11" s="205">
        <v>2</v>
      </c>
      <c r="P11" s="205">
        <v>0</v>
      </c>
      <c r="Q11" s="205">
        <v>5</v>
      </c>
      <c r="R11" s="205">
        <v>2</v>
      </c>
      <c r="S11" s="205">
        <v>0</v>
      </c>
      <c r="T11" s="205">
        <v>6</v>
      </c>
      <c r="U11" s="205">
        <v>3</v>
      </c>
      <c r="V11" s="205">
        <v>0</v>
      </c>
      <c r="W11" s="205">
        <v>4</v>
      </c>
      <c r="X11" s="205">
        <v>1</v>
      </c>
      <c r="Y11" s="205">
        <v>0</v>
      </c>
      <c r="Z11" s="205">
        <v>5</v>
      </c>
      <c r="AA11" s="205">
        <v>4</v>
      </c>
      <c r="AB11" s="205">
        <v>0</v>
      </c>
      <c r="AC11" s="205">
        <v>2</v>
      </c>
      <c r="AD11" s="205">
        <v>0</v>
      </c>
      <c r="AE11" s="205">
        <v>0</v>
      </c>
      <c r="AF11" s="205">
        <v>3</v>
      </c>
      <c r="AG11" s="205">
        <v>1</v>
      </c>
      <c r="AH11" s="205">
        <v>0</v>
      </c>
      <c r="AI11" s="205">
        <v>4</v>
      </c>
      <c r="AJ11" s="205">
        <v>2</v>
      </c>
      <c r="AK11" s="205">
        <v>1</v>
      </c>
      <c r="AL11" s="205">
        <v>0</v>
      </c>
      <c r="AM11" s="205">
        <v>0</v>
      </c>
      <c r="AN11" s="205">
        <v>0</v>
      </c>
      <c r="AO11" s="205">
        <v>4</v>
      </c>
      <c r="AP11" s="205">
        <v>2</v>
      </c>
      <c r="AQ11" s="205">
        <v>0</v>
      </c>
      <c r="AR11" s="205">
        <v>1</v>
      </c>
      <c r="AS11" s="205">
        <v>1</v>
      </c>
      <c r="AT11" s="205">
        <v>0</v>
      </c>
      <c r="AU11" s="205">
        <v>4</v>
      </c>
      <c r="AV11" s="205">
        <v>3</v>
      </c>
      <c r="AW11" s="205">
        <v>0</v>
      </c>
      <c r="AX11" s="205">
        <v>5</v>
      </c>
      <c r="AY11" s="205">
        <v>2</v>
      </c>
      <c r="AZ11" s="205">
        <v>1</v>
      </c>
      <c r="BA11" s="205">
        <v>0</v>
      </c>
      <c r="BB11" s="205">
        <v>0</v>
      </c>
      <c r="BC11" s="205">
        <v>0</v>
      </c>
      <c r="BD11" s="205">
        <v>5</v>
      </c>
      <c r="BE11" s="205">
        <v>3</v>
      </c>
      <c r="BF11" s="205">
        <v>0</v>
      </c>
      <c r="BG11" s="205">
        <v>5</v>
      </c>
      <c r="BH11" s="205">
        <v>3</v>
      </c>
      <c r="BI11" s="205">
        <v>0</v>
      </c>
      <c r="BJ11" s="205"/>
      <c r="BK11" s="205"/>
      <c r="BL11" s="205"/>
      <c r="BM11" s="205"/>
      <c r="BN11" s="205"/>
      <c r="BO11" s="204"/>
      <c r="BP11" s="197"/>
      <c r="BQ11" s="197"/>
      <c r="BR11" s="197"/>
      <c r="BS11" s="197"/>
      <c r="BT11" s="197"/>
      <c r="BU11" s="197"/>
      <c r="BV11" s="197"/>
      <c r="BW11" s="197"/>
      <c r="BX11" s="197"/>
      <c r="BY11" s="197"/>
      <c r="BZ11" s="197"/>
      <c r="CA11" s="197"/>
      <c r="CB11" s="197"/>
      <c r="CC11" s="197"/>
      <c r="CD11" s="197"/>
      <c r="CE11" s="197"/>
      <c r="CF11" s="197"/>
      <c r="CG11" s="197"/>
      <c r="CH11" s="197"/>
      <c r="CI11" s="197"/>
      <c r="CJ11" s="197"/>
      <c r="CK11" s="197"/>
      <c r="CL11" s="197"/>
      <c r="CM11" s="197"/>
      <c r="CN11" s="197"/>
      <c r="CO11" s="197"/>
      <c r="CP11" s="197"/>
      <c r="CQ11" s="197"/>
      <c r="CR11" s="197"/>
      <c r="CS11" s="197"/>
      <c r="CT11" s="197"/>
      <c r="CU11" s="197"/>
      <c r="CV11" s="197"/>
      <c r="CW11" s="197"/>
      <c r="CX11" s="197"/>
      <c r="CY11" s="197"/>
      <c r="CZ11" s="197"/>
      <c r="DA11" s="197"/>
      <c r="DB11" s="197"/>
      <c r="DC11" s="197"/>
      <c r="DD11" s="197"/>
      <c r="DE11" s="197"/>
      <c r="DF11" s="197"/>
      <c r="DG11" s="197"/>
      <c r="DH11" s="197"/>
      <c r="DI11" s="197"/>
      <c r="DJ11" s="197"/>
      <c r="DK11" s="197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  <c r="ED11" s="197"/>
      <c r="EE11" s="197"/>
      <c r="EF11" s="197"/>
      <c r="EG11" s="197"/>
      <c r="EH11" s="197"/>
      <c r="EI11" s="197"/>
      <c r="EJ11" s="197"/>
      <c r="EK11" s="197"/>
      <c r="EL11" s="197"/>
      <c r="EM11" s="197"/>
      <c r="EN11" s="197"/>
      <c r="EO11" s="197"/>
      <c r="EP11" s="197"/>
      <c r="EQ11" s="197"/>
      <c r="ER11" s="197"/>
      <c r="ES11" s="197"/>
      <c r="ET11" s="197"/>
      <c r="EU11" s="197"/>
      <c r="EV11" s="197"/>
      <c r="EW11" s="197"/>
      <c r="EX11" s="197"/>
      <c r="EY11" s="197"/>
      <c r="EZ11" s="197"/>
      <c r="FA11" s="197"/>
      <c r="FB11" s="197"/>
      <c r="FC11" s="197"/>
      <c r="FD11" s="197"/>
      <c r="FE11" s="197"/>
      <c r="FF11" s="197"/>
      <c r="FG11" s="197"/>
      <c r="FH11" s="197"/>
      <c r="FI11" s="197"/>
      <c r="FJ11" s="197"/>
      <c r="FK11" s="197"/>
      <c r="FL11" s="197"/>
      <c r="FM11" s="197"/>
      <c r="FN11" s="197"/>
      <c r="FO11" s="197"/>
      <c r="FP11" s="197"/>
      <c r="FQ11" s="197"/>
      <c r="FR11" s="197"/>
      <c r="FS11" s="197"/>
      <c r="FT11" s="197"/>
      <c r="FU11" s="197"/>
      <c r="FV11" s="197"/>
      <c r="FW11" s="197"/>
      <c r="FX11" s="197"/>
      <c r="FY11" s="197"/>
      <c r="FZ11" s="197"/>
      <c r="GA11" s="197"/>
      <c r="GB11" s="197"/>
      <c r="GC11" s="197"/>
      <c r="GD11" s="197"/>
      <c r="GE11" s="197"/>
      <c r="GF11" s="197"/>
      <c r="GG11" s="197"/>
      <c r="GH11" s="197"/>
      <c r="GI11" s="197"/>
      <c r="GJ11" s="197"/>
      <c r="GK11" s="197"/>
      <c r="GL11" s="197"/>
      <c r="GM11" s="197"/>
      <c r="GN11" s="197"/>
      <c r="GO11" s="197"/>
      <c r="GP11" s="197"/>
      <c r="GQ11" s="197"/>
      <c r="GR11" s="197"/>
      <c r="GS11" s="197"/>
      <c r="GT11" s="197"/>
      <c r="GU11" s="197"/>
      <c r="GV11" s="197"/>
      <c r="GW11" s="197"/>
      <c r="GX11" s="197"/>
      <c r="GY11" s="197"/>
      <c r="GZ11" s="197"/>
      <c r="HA11" s="197"/>
      <c r="HB11" s="197"/>
      <c r="HC11" s="197"/>
      <c r="HD11" s="197"/>
      <c r="HE11" s="197"/>
      <c r="HF11" s="197"/>
      <c r="HG11" s="197"/>
      <c r="HH11" s="197"/>
      <c r="HI11" s="197"/>
      <c r="HJ11" s="197"/>
      <c r="HK11" s="197"/>
      <c r="HL11" s="197"/>
      <c r="HM11" s="197"/>
      <c r="HN11" s="197"/>
      <c r="HO11" s="197"/>
      <c r="HP11" s="197"/>
      <c r="HQ11" s="197"/>
      <c r="HR11" s="197"/>
      <c r="HS11" s="197"/>
      <c r="HT11" s="197"/>
      <c r="HU11" s="197"/>
      <c r="HV11" s="197"/>
      <c r="HW11" s="197"/>
      <c r="HX11" s="197"/>
      <c r="HY11" s="197"/>
      <c r="HZ11" s="197"/>
      <c r="IA11" s="197"/>
      <c r="IB11" s="197"/>
      <c r="IC11" s="197"/>
      <c r="ID11" s="197"/>
      <c r="IE11" s="197"/>
      <c r="IF11" s="197"/>
      <c r="IG11" s="197"/>
      <c r="IH11" s="197"/>
      <c r="II11" s="197"/>
      <c r="IJ11" s="197"/>
      <c r="IK11" s="197"/>
      <c r="IL11" s="197"/>
      <c r="IM11" s="197"/>
      <c r="IN11" s="197"/>
      <c r="IO11" s="197"/>
      <c r="IP11" s="197"/>
      <c r="IQ11" s="197"/>
      <c r="IR11" s="197"/>
      <c r="IS11" s="197"/>
      <c r="IT11" s="197"/>
      <c r="IU11" s="197"/>
      <c r="IV11" s="197"/>
      <c r="IW11" s="197"/>
    </row>
    <row r="12" spans="1:257">
      <c r="A12" s="208">
        <v>10</v>
      </c>
      <c r="B12" s="205" t="s">
        <v>820</v>
      </c>
      <c r="C12" s="205" t="str">
        <f t="shared" si="0"/>
        <v>JON MIDDLETON</v>
      </c>
      <c r="D12" s="205">
        <v>3</v>
      </c>
      <c r="E12" s="205">
        <v>182</v>
      </c>
      <c r="F12" s="205">
        <v>83</v>
      </c>
      <c r="G12" s="205">
        <v>0</v>
      </c>
      <c r="H12" s="206">
        <f t="shared" si="1"/>
        <v>0.45604395604395603</v>
      </c>
      <c r="I12" s="207"/>
      <c r="J12" s="205">
        <f t="shared" si="2"/>
        <v>63</v>
      </c>
      <c r="K12" s="205">
        <f t="shared" si="3"/>
        <v>29</v>
      </c>
      <c r="L12" s="205">
        <f t="shared" si="4"/>
        <v>0</v>
      </c>
      <c r="M12" s="206">
        <f t="shared" si="5"/>
        <v>0.46031746031746029</v>
      </c>
      <c r="N12" s="205">
        <v>4</v>
      </c>
      <c r="O12" s="205">
        <v>2</v>
      </c>
      <c r="P12" s="205">
        <v>0</v>
      </c>
      <c r="Q12" s="205">
        <v>2</v>
      </c>
      <c r="R12" s="205">
        <v>0</v>
      </c>
      <c r="S12" s="205">
        <v>0</v>
      </c>
      <c r="T12" s="205">
        <v>6</v>
      </c>
      <c r="U12" s="205">
        <v>3</v>
      </c>
      <c r="V12" s="205">
        <v>0</v>
      </c>
      <c r="W12" s="205">
        <v>7</v>
      </c>
      <c r="X12" s="205">
        <v>4</v>
      </c>
      <c r="Y12" s="205">
        <v>0</v>
      </c>
      <c r="Z12" s="205">
        <v>2</v>
      </c>
      <c r="AA12" s="205">
        <v>0</v>
      </c>
      <c r="AB12" s="205">
        <v>0</v>
      </c>
      <c r="AC12" s="205">
        <v>4</v>
      </c>
      <c r="AD12" s="205">
        <v>4</v>
      </c>
      <c r="AE12" s="205">
        <v>0</v>
      </c>
      <c r="AF12" s="205">
        <v>5</v>
      </c>
      <c r="AG12" s="205">
        <v>2</v>
      </c>
      <c r="AH12" s="205">
        <v>0</v>
      </c>
      <c r="AI12" s="205">
        <v>6</v>
      </c>
      <c r="AJ12" s="205">
        <v>4</v>
      </c>
      <c r="AK12" s="205">
        <v>0</v>
      </c>
      <c r="AL12" s="205">
        <v>5</v>
      </c>
      <c r="AM12" s="205">
        <v>2</v>
      </c>
      <c r="AN12" s="205">
        <v>0</v>
      </c>
      <c r="AO12" s="205">
        <v>0</v>
      </c>
      <c r="AP12" s="205">
        <v>0</v>
      </c>
      <c r="AQ12" s="205">
        <v>0</v>
      </c>
      <c r="AR12" s="205">
        <v>4</v>
      </c>
      <c r="AS12" s="205">
        <v>1</v>
      </c>
      <c r="AT12" s="205">
        <v>0</v>
      </c>
      <c r="AU12" s="205">
        <v>2</v>
      </c>
      <c r="AV12" s="205">
        <v>1</v>
      </c>
      <c r="AW12" s="205">
        <v>0</v>
      </c>
      <c r="AX12" s="205">
        <v>5</v>
      </c>
      <c r="AY12" s="205">
        <v>2</v>
      </c>
      <c r="AZ12" s="205">
        <v>0</v>
      </c>
      <c r="BA12" s="205">
        <v>2</v>
      </c>
      <c r="BB12" s="205">
        <v>1</v>
      </c>
      <c r="BC12" s="205">
        <v>0</v>
      </c>
      <c r="BD12" s="205">
        <v>4</v>
      </c>
      <c r="BE12" s="205">
        <v>0</v>
      </c>
      <c r="BF12" s="205">
        <v>0</v>
      </c>
      <c r="BG12" s="205">
        <v>5</v>
      </c>
      <c r="BH12" s="205">
        <v>3</v>
      </c>
      <c r="BI12" s="205">
        <v>0</v>
      </c>
      <c r="BJ12" s="205"/>
      <c r="BK12" s="205"/>
      <c r="BL12" s="205"/>
      <c r="BM12" s="205"/>
      <c r="BN12" s="205"/>
      <c r="BO12" s="204"/>
      <c r="BP12" s="197"/>
      <c r="BQ12" s="197"/>
      <c r="BR12" s="197"/>
      <c r="BS12" s="197"/>
      <c r="BT12" s="197"/>
      <c r="BU12" s="197"/>
      <c r="BV12" s="197"/>
      <c r="BW12" s="197"/>
      <c r="BX12" s="197"/>
      <c r="BY12" s="197"/>
      <c r="BZ12" s="197"/>
      <c r="CA12" s="197"/>
      <c r="CB12" s="197"/>
      <c r="CC12" s="197"/>
      <c r="CD12" s="197"/>
      <c r="CE12" s="197"/>
      <c r="CF12" s="197"/>
      <c r="CG12" s="197"/>
      <c r="CH12" s="197"/>
      <c r="CI12" s="197"/>
      <c r="CJ12" s="197"/>
      <c r="CK12" s="197"/>
      <c r="CL12" s="197"/>
      <c r="CM12" s="197"/>
      <c r="CN12" s="197"/>
      <c r="CO12" s="197"/>
      <c r="CP12" s="197"/>
      <c r="CQ12" s="197"/>
      <c r="CR12" s="197"/>
      <c r="CS12" s="197"/>
      <c r="CT12" s="197"/>
      <c r="CU12" s="197"/>
      <c r="CV12" s="197"/>
      <c r="CW12" s="197"/>
      <c r="CX12" s="197"/>
      <c r="CY12" s="197"/>
      <c r="CZ12" s="197"/>
      <c r="DA12" s="197"/>
      <c r="DB12" s="197"/>
      <c r="DC12" s="197"/>
      <c r="DD12" s="197"/>
      <c r="DE12" s="197"/>
      <c r="DF12" s="197"/>
      <c r="DG12" s="197"/>
      <c r="DH12" s="197"/>
      <c r="DI12" s="197"/>
      <c r="DJ12" s="197"/>
      <c r="DK12" s="197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  <c r="ED12" s="197"/>
      <c r="EE12" s="197"/>
      <c r="EF12" s="197"/>
      <c r="EG12" s="197"/>
      <c r="EH12" s="197"/>
      <c r="EI12" s="197"/>
      <c r="EJ12" s="197"/>
      <c r="EK12" s="197"/>
      <c r="EL12" s="197"/>
      <c r="EM12" s="197"/>
      <c r="EN12" s="197"/>
      <c r="EO12" s="197"/>
      <c r="EP12" s="197"/>
      <c r="EQ12" s="197"/>
      <c r="ER12" s="197"/>
      <c r="ES12" s="197"/>
      <c r="ET12" s="197"/>
      <c r="EU12" s="197"/>
      <c r="EV12" s="197"/>
      <c r="EW12" s="197"/>
      <c r="EX12" s="197"/>
      <c r="EY12" s="197"/>
      <c r="EZ12" s="197"/>
      <c r="FA12" s="197"/>
      <c r="FB12" s="197"/>
      <c r="FC12" s="197"/>
      <c r="FD12" s="197"/>
      <c r="FE12" s="197"/>
      <c r="FF12" s="197"/>
      <c r="FG12" s="197"/>
      <c r="FH12" s="197"/>
      <c r="FI12" s="197"/>
      <c r="FJ12" s="197"/>
      <c r="FK12" s="197"/>
      <c r="FL12" s="197"/>
      <c r="FM12" s="197"/>
      <c r="FN12" s="197"/>
      <c r="FO12" s="197"/>
      <c r="FP12" s="197"/>
      <c r="FQ12" s="197"/>
      <c r="FR12" s="197"/>
      <c r="FS12" s="197"/>
      <c r="FT12" s="197"/>
      <c r="FU12" s="197"/>
      <c r="FV12" s="197"/>
      <c r="FW12" s="197"/>
      <c r="FX12" s="197"/>
      <c r="FY12" s="197"/>
      <c r="FZ12" s="197"/>
      <c r="GA12" s="197"/>
      <c r="GB12" s="197"/>
      <c r="GC12" s="197"/>
      <c r="GD12" s="197"/>
      <c r="GE12" s="197"/>
      <c r="GF12" s="197"/>
      <c r="GG12" s="197"/>
      <c r="GH12" s="197"/>
      <c r="GI12" s="197"/>
      <c r="GJ12" s="197"/>
      <c r="GK12" s="197"/>
      <c r="GL12" s="197"/>
      <c r="GM12" s="197"/>
      <c r="GN12" s="197"/>
      <c r="GO12" s="197"/>
      <c r="GP12" s="197"/>
      <c r="GQ12" s="197"/>
      <c r="GR12" s="197"/>
      <c r="GS12" s="197"/>
      <c r="GT12" s="197"/>
      <c r="GU12" s="197"/>
      <c r="GV12" s="197"/>
      <c r="GW12" s="197"/>
      <c r="GX12" s="197"/>
      <c r="GY12" s="197"/>
      <c r="GZ12" s="197"/>
      <c r="HA12" s="197"/>
      <c r="HB12" s="197"/>
      <c r="HC12" s="197"/>
      <c r="HD12" s="197"/>
      <c r="HE12" s="197"/>
      <c r="HF12" s="197"/>
      <c r="HG12" s="197"/>
      <c r="HH12" s="197"/>
      <c r="HI12" s="197"/>
      <c r="HJ12" s="197"/>
      <c r="HK12" s="197"/>
      <c r="HL12" s="197"/>
      <c r="HM12" s="197"/>
      <c r="HN12" s="197"/>
      <c r="HO12" s="197"/>
      <c r="HP12" s="197"/>
      <c r="HQ12" s="197"/>
      <c r="HR12" s="197"/>
      <c r="HS12" s="197"/>
      <c r="HT12" s="197"/>
      <c r="HU12" s="197"/>
      <c r="HV12" s="197"/>
      <c r="HW12" s="197"/>
      <c r="HX12" s="197"/>
      <c r="HY12" s="197"/>
      <c r="HZ12" s="197"/>
      <c r="IA12" s="197"/>
      <c r="IB12" s="197"/>
      <c r="IC12" s="197"/>
      <c r="ID12" s="197"/>
      <c r="IE12" s="197"/>
      <c r="IF12" s="197"/>
      <c r="IG12" s="197"/>
      <c r="IH12" s="197"/>
      <c r="II12" s="197"/>
      <c r="IJ12" s="197"/>
      <c r="IK12" s="197"/>
      <c r="IL12" s="197"/>
      <c r="IM12" s="197"/>
      <c r="IN12" s="197"/>
      <c r="IO12" s="197"/>
      <c r="IP12" s="197"/>
      <c r="IQ12" s="197"/>
      <c r="IR12" s="197"/>
      <c r="IS12" s="197"/>
      <c r="IT12" s="197"/>
      <c r="IU12" s="197"/>
      <c r="IV12" s="197"/>
      <c r="IW12" s="197"/>
    </row>
    <row r="13" spans="1:257">
      <c r="A13" s="208">
        <v>11</v>
      </c>
      <c r="B13" s="205" t="s">
        <v>976</v>
      </c>
      <c r="C13" s="205" t="str">
        <f t="shared" si="0"/>
        <v>BRETT POWELL</v>
      </c>
      <c r="D13" s="205">
        <v>3</v>
      </c>
      <c r="E13" s="205">
        <v>77</v>
      </c>
      <c r="F13" s="205">
        <v>38</v>
      </c>
      <c r="G13" s="205">
        <v>2</v>
      </c>
      <c r="H13" s="206">
        <f t="shared" si="1"/>
        <v>0.4935064935064935</v>
      </c>
      <c r="I13" s="207"/>
      <c r="J13" s="205">
        <f t="shared" si="2"/>
        <v>0</v>
      </c>
      <c r="K13" s="205">
        <f t="shared" si="3"/>
        <v>0</v>
      </c>
      <c r="L13" s="205">
        <f t="shared" si="4"/>
        <v>0</v>
      </c>
      <c r="M13" s="206" t="e">
        <f t="shared" si="5"/>
        <v>#DIV/0!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0</v>
      </c>
      <c r="AH13" s="205">
        <v>0</v>
      </c>
      <c r="AI13" s="205">
        <v>0</v>
      </c>
      <c r="AJ13" s="205">
        <v>0</v>
      </c>
      <c r="AK13" s="205">
        <v>0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  <c r="AU13" s="205">
        <v>0</v>
      </c>
      <c r="AV13" s="205">
        <v>0</v>
      </c>
      <c r="AW13" s="205">
        <v>0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205">
        <v>0</v>
      </c>
      <c r="BD13" s="205">
        <v>0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205"/>
      <c r="BK13" s="205"/>
      <c r="BL13" s="205"/>
      <c r="BM13" s="205"/>
      <c r="BN13" s="205"/>
      <c r="BO13" s="204"/>
      <c r="BP13" s="197"/>
      <c r="BQ13" s="197"/>
      <c r="BR13" s="197"/>
      <c r="BS13" s="197"/>
      <c r="BT13" s="197"/>
      <c r="BU13" s="197"/>
      <c r="BV13" s="197"/>
      <c r="BW13" s="197"/>
      <c r="BX13" s="197"/>
      <c r="BY13" s="197"/>
      <c r="BZ13" s="197"/>
      <c r="CA13" s="197"/>
      <c r="CB13" s="197"/>
      <c r="CC13" s="197"/>
      <c r="CD13" s="197"/>
      <c r="CE13" s="197"/>
      <c r="CF13" s="197"/>
      <c r="CG13" s="197"/>
      <c r="CH13" s="197"/>
      <c r="CI13" s="197"/>
      <c r="CJ13" s="197"/>
      <c r="CK13" s="197"/>
      <c r="CL13" s="197"/>
      <c r="CM13" s="197"/>
      <c r="CN13" s="197"/>
      <c r="CO13" s="197"/>
      <c r="CP13" s="197"/>
      <c r="CQ13" s="197"/>
      <c r="CR13" s="197"/>
      <c r="CS13" s="197"/>
      <c r="CT13" s="197"/>
      <c r="CU13" s="197"/>
      <c r="CV13" s="197"/>
      <c r="CW13" s="197"/>
      <c r="CX13" s="197"/>
      <c r="CY13" s="197"/>
      <c r="CZ13" s="197"/>
      <c r="DA13" s="197"/>
      <c r="DB13" s="197"/>
      <c r="DC13" s="197"/>
      <c r="DD13" s="197"/>
      <c r="DE13" s="197"/>
      <c r="DF13" s="197"/>
      <c r="DG13" s="197"/>
      <c r="DH13" s="197"/>
      <c r="DI13" s="197"/>
      <c r="DJ13" s="197"/>
      <c r="DK13" s="197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  <c r="ED13" s="197"/>
      <c r="EE13" s="197"/>
      <c r="EF13" s="197"/>
      <c r="EG13" s="197"/>
      <c r="EH13" s="197"/>
      <c r="EI13" s="197"/>
      <c r="EJ13" s="197"/>
      <c r="EK13" s="197"/>
      <c r="EL13" s="197"/>
      <c r="EM13" s="197"/>
      <c r="EN13" s="197"/>
      <c r="EO13" s="197"/>
      <c r="EP13" s="197"/>
      <c r="EQ13" s="197"/>
      <c r="ER13" s="197"/>
      <c r="ES13" s="197"/>
      <c r="ET13" s="197"/>
      <c r="EU13" s="197"/>
      <c r="EV13" s="197"/>
      <c r="EW13" s="197"/>
      <c r="EX13" s="197"/>
      <c r="EY13" s="197"/>
      <c r="EZ13" s="197"/>
      <c r="FA13" s="197"/>
      <c r="FB13" s="197"/>
      <c r="FC13" s="197"/>
      <c r="FD13" s="197"/>
      <c r="FE13" s="197"/>
      <c r="FF13" s="197"/>
      <c r="FG13" s="197"/>
      <c r="FH13" s="197"/>
      <c r="FI13" s="197"/>
      <c r="FJ13" s="197"/>
      <c r="FK13" s="197"/>
      <c r="FL13" s="197"/>
      <c r="FM13" s="197"/>
      <c r="FN13" s="197"/>
      <c r="FO13" s="197"/>
      <c r="FP13" s="197"/>
      <c r="FQ13" s="197"/>
      <c r="FR13" s="197"/>
      <c r="FS13" s="197"/>
      <c r="FT13" s="197"/>
      <c r="FU13" s="197"/>
      <c r="FV13" s="197"/>
      <c r="FW13" s="197"/>
      <c r="FX13" s="197"/>
      <c r="FY13" s="197"/>
      <c r="FZ13" s="197"/>
      <c r="GA13" s="197"/>
      <c r="GB13" s="197"/>
      <c r="GC13" s="197"/>
      <c r="GD13" s="197"/>
      <c r="GE13" s="197"/>
      <c r="GF13" s="197"/>
      <c r="GG13" s="197"/>
      <c r="GH13" s="197"/>
      <c r="GI13" s="197"/>
      <c r="GJ13" s="197"/>
      <c r="GK13" s="197"/>
      <c r="GL13" s="197"/>
      <c r="GM13" s="197"/>
      <c r="GN13" s="197"/>
      <c r="GO13" s="197"/>
      <c r="GP13" s="197"/>
      <c r="GQ13" s="197"/>
      <c r="GR13" s="197"/>
      <c r="GS13" s="197"/>
      <c r="GT13" s="197"/>
      <c r="GU13" s="197"/>
      <c r="GV13" s="197"/>
      <c r="GW13" s="197"/>
      <c r="GX13" s="197"/>
      <c r="GY13" s="197"/>
      <c r="GZ13" s="197"/>
      <c r="HA13" s="197"/>
      <c r="HB13" s="197"/>
      <c r="HC13" s="197"/>
      <c r="HD13" s="197"/>
      <c r="HE13" s="197"/>
      <c r="HF13" s="197"/>
      <c r="HG13" s="197"/>
      <c r="HH13" s="197"/>
      <c r="HI13" s="197"/>
      <c r="HJ13" s="197"/>
      <c r="HK13" s="197"/>
      <c r="HL13" s="197"/>
      <c r="HM13" s="197"/>
      <c r="HN13" s="197"/>
      <c r="HO13" s="197"/>
      <c r="HP13" s="197"/>
      <c r="HQ13" s="197"/>
      <c r="HR13" s="197"/>
      <c r="HS13" s="197"/>
      <c r="HT13" s="197"/>
      <c r="HU13" s="197"/>
      <c r="HV13" s="197"/>
      <c r="HW13" s="197"/>
      <c r="HX13" s="197"/>
      <c r="HY13" s="197"/>
      <c r="HZ13" s="197"/>
      <c r="IA13" s="197"/>
      <c r="IB13" s="197"/>
      <c r="IC13" s="197"/>
      <c r="ID13" s="197"/>
      <c r="IE13" s="197"/>
      <c r="IF13" s="197"/>
      <c r="IG13" s="197"/>
      <c r="IH13" s="197"/>
      <c r="II13" s="197"/>
      <c r="IJ13" s="197"/>
      <c r="IK13" s="197"/>
      <c r="IL13" s="197"/>
      <c r="IM13" s="197"/>
      <c r="IN13" s="197"/>
      <c r="IO13" s="197"/>
      <c r="IP13" s="197"/>
      <c r="IQ13" s="197"/>
      <c r="IR13" s="197"/>
      <c r="IS13" s="197"/>
      <c r="IT13" s="197"/>
      <c r="IU13" s="197"/>
      <c r="IV13" s="197"/>
      <c r="IW13" s="197"/>
    </row>
    <row r="14" spans="1:257">
      <c r="A14" s="208">
        <v>12</v>
      </c>
      <c r="B14" s="205" t="s">
        <v>824</v>
      </c>
      <c r="C14" s="205" t="str">
        <f t="shared" si="0"/>
        <v>CHARLIE LAICH</v>
      </c>
      <c r="D14" s="205">
        <v>16</v>
      </c>
      <c r="E14" s="205">
        <v>933</v>
      </c>
      <c r="F14" s="205">
        <v>462</v>
      </c>
      <c r="G14" s="205">
        <v>2</v>
      </c>
      <c r="H14" s="206">
        <f t="shared" si="1"/>
        <v>0.49517684887459806</v>
      </c>
      <c r="I14" s="207"/>
      <c r="J14" s="205">
        <f t="shared" si="2"/>
        <v>43</v>
      </c>
      <c r="K14" s="205">
        <f t="shared" si="3"/>
        <v>18</v>
      </c>
      <c r="L14" s="205">
        <f t="shared" si="4"/>
        <v>0</v>
      </c>
      <c r="M14" s="206">
        <f t="shared" si="5"/>
        <v>0.41860465116279072</v>
      </c>
      <c r="N14" s="205">
        <v>2</v>
      </c>
      <c r="O14" s="205">
        <v>0</v>
      </c>
      <c r="P14" s="205">
        <v>0</v>
      </c>
      <c r="Q14" s="205">
        <v>4</v>
      </c>
      <c r="R14" s="205">
        <v>2</v>
      </c>
      <c r="S14" s="205">
        <v>0</v>
      </c>
      <c r="T14" s="205">
        <v>3</v>
      </c>
      <c r="U14" s="205">
        <v>1</v>
      </c>
      <c r="V14" s="205">
        <v>0</v>
      </c>
      <c r="W14" s="205">
        <v>5</v>
      </c>
      <c r="X14" s="205">
        <v>4</v>
      </c>
      <c r="Y14" s="205">
        <v>0</v>
      </c>
      <c r="Z14" s="205">
        <v>0</v>
      </c>
      <c r="AA14" s="205">
        <v>0</v>
      </c>
      <c r="AB14" s="205">
        <v>0</v>
      </c>
      <c r="AC14" s="205">
        <v>2</v>
      </c>
      <c r="AD14" s="205">
        <v>1</v>
      </c>
      <c r="AE14" s="205">
        <v>0</v>
      </c>
      <c r="AF14" s="205">
        <v>2</v>
      </c>
      <c r="AG14" s="205">
        <v>1</v>
      </c>
      <c r="AH14" s="205">
        <v>0</v>
      </c>
      <c r="AI14" s="205">
        <v>3</v>
      </c>
      <c r="AJ14" s="205">
        <v>1</v>
      </c>
      <c r="AK14" s="205">
        <v>0</v>
      </c>
      <c r="AL14" s="205">
        <v>3</v>
      </c>
      <c r="AM14" s="205">
        <v>2</v>
      </c>
      <c r="AN14" s="205">
        <v>0</v>
      </c>
      <c r="AO14" s="205">
        <v>4</v>
      </c>
      <c r="AP14" s="205">
        <v>2</v>
      </c>
      <c r="AQ14" s="205">
        <v>0</v>
      </c>
      <c r="AR14" s="205">
        <v>4</v>
      </c>
      <c r="AS14" s="205">
        <v>3</v>
      </c>
      <c r="AT14" s="205">
        <v>0</v>
      </c>
      <c r="AU14" s="205">
        <v>2</v>
      </c>
      <c r="AV14" s="205">
        <v>0</v>
      </c>
      <c r="AW14" s="205">
        <v>0</v>
      </c>
      <c r="AX14" s="205">
        <v>1</v>
      </c>
      <c r="AY14" s="205">
        <v>0</v>
      </c>
      <c r="AZ14" s="205">
        <v>0</v>
      </c>
      <c r="BA14" s="205">
        <v>2</v>
      </c>
      <c r="BB14" s="205">
        <v>0</v>
      </c>
      <c r="BC14" s="205">
        <v>0</v>
      </c>
      <c r="BD14" s="205">
        <v>2</v>
      </c>
      <c r="BE14" s="205">
        <v>0</v>
      </c>
      <c r="BF14" s="205">
        <v>0</v>
      </c>
      <c r="BG14" s="205">
        <v>4</v>
      </c>
      <c r="BH14" s="205">
        <v>1</v>
      </c>
      <c r="BI14" s="205">
        <v>0</v>
      </c>
      <c r="BJ14" s="205"/>
      <c r="BK14" s="205"/>
      <c r="BL14" s="205"/>
      <c r="BM14" s="205"/>
      <c r="BN14" s="205"/>
      <c r="BO14" s="204"/>
      <c r="BP14" s="197"/>
      <c r="BQ14" s="197"/>
      <c r="BR14" s="197"/>
      <c r="BS14" s="197"/>
      <c r="BT14" s="197"/>
      <c r="BU14" s="197"/>
      <c r="BV14" s="197"/>
      <c r="BW14" s="197"/>
      <c r="BX14" s="197"/>
      <c r="BY14" s="197"/>
      <c r="BZ14" s="197"/>
      <c r="CA14" s="197"/>
      <c r="CB14" s="197"/>
      <c r="CC14" s="197"/>
      <c r="CD14" s="197"/>
      <c r="CE14" s="197"/>
      <c r="CF14" s="197"/>
      <c r="CG14" s="197"/>
      <c r="CH14" s="197"/>
      <c r="CI14" s="197"/>
      <c r="CJ14" s="197"/>
      <c r="CK14" s="197"/>
      <c r="CL14" s="197"/>
      <c r="CM14" s="197"/>
      <c r="CN14" s="197"/>
      <c r="CO14" s="197"/>
      <c r="CP14" s="197"/>
      <c r="CQ14" s="197"/>
      <c r="CR14" s="197"/>
      <c r="CS14" s="197"/>
      <c r="CT14" s="197"/>
      <c r="CU14" s="197"/>
      <c r="CV14" s="197"/>
      <c r="CW14" s="197"/>
      <c r="CX14" s="197"/>
      <c r="CY14" s="197"/>
      <c r="CZ14" s="197"/>
      <c r="DA14" s="197"/>
      <c r="DB14" s="197"/>
      <c r="DC14" s="197"/>
      <c r="DD14" s="197"/>
      <c r="DE14" s="197"/>
      <c r="DF14" s="197"/>
      <c r="DG14" s="197"/>
      <c r="DH14" s="197"/>
      <c r="DI14" s="197"/>
      <c r="DJ14" s="197"/>
      <c r="DK14" s="197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  <c r="ED14" s="197"/>
      <c r="EE14" s="197"/>
      <c r="EF14" s="197"/>
      <c r="EG14" s="197"/>
      <c r="EH14" s="197"/>
      <c r="EI14" s="197"/>
      <c r="EJ14" s="197"/>
      <c r="EK14" s="197"/>
      <c r="EL14" s="197"/>
      <c r="EM14" s="197"/>
      <c r="EN14" s="197"/>
      <c r="EO14" s="197"/>
      <c r="EP14" s="197"/>
      <c r="EQ14" s="197"/>
      <c r="ER14" s="197"/>
      <c r="ES14" s="197"/>
      <c r="ET14" s="197"/>
      <c r="EU14" s="197"/>
      <c r="EV14" s="197"/>
      <c r="EW14" s="197"/>
      <c r="EX14" s="197"/>
      <c r="EY14" s="197"/>
      <c r="EZ14" s="197"/>
      <c r="FA14" s="197"/>
      <c r="FB14" s="197"/>
      <c r="FC14" s="197"/>
      <c r="FD14" s="197"/>
      <c r="FE14" s="197"/>
      <c r="FF14" s="197"/>
      <c r="FG14" s="197"/>
      <c r="FH14" s="197"/>
      <c r="FI14" s="197"/>
      <c r="FJ14" s="197"/>
      <c r="FK14" s="197"/>
      <c r="FL14" s="197"/>
      <c r="FM14" s="197"/>
      <c r="FN14" s="197"/>
      <c r="FO14" s="197"/>
      <c r="FP14" s="197"/>
      <c r="FQ14" s="197"/>
      <c r="FR14" s="197"/>
      <c r="FS14" s="197"/>
      <c r="FT14" s="197"/>
      <c r="FU14" s="197"/>
      <c r="FV14" s="197"/>
      <c r="FW14" s="197"/>
      <c r="FX14" s="197"/>
      <c r="FY14" s="197"/>
      <c r="FZ14" s="197"/>
      <c r="GA14" s="197"/>
      <c r="GB14" s="197"/>
      <c r="GC14" s="197"/>
      <c r="GD14" s="197"/>
      <c r="GE14" s="197"/>
      <c r="GF14" s="197"/>
      <c r="GG14" s="197"/>
      <c r="GH14" s="197"/>
      <c r="GI14" s="197"/>
      <c r="GJ14" s="197"/>
      <c r="GK14" s="197"/>
      <c r="GL14" s="197"/>
      <c r="GM14" s="197"/>
      <c r="GN14" s="197"/>
      <c r="GO14" s="197"/>
      <c r="GP14" s="197"/>
      <c r="GQ14" s="197"/>
      <c r="GR14" s="197"/>
      <c r="GS14" s="197"/>
      <c r="GT14" s="197"/>
      <c r="GU14" s="197"/>
      <c r="GV14" s="197"/>
      <c r="GW14" s="197"/>
      <c r="GX14" s="197"/>
      <c r="GY14" s="197"/>
      <c r="GZ14" s="197"/>
      <c r="HA14" s="197"/>
      <c r="HB14" s="197"/>
      <c r="HC14" s="197"/>
      <c r="HD14" s="197"/>
      <c r="HE14" s="197"/>
      <c r="HF14" s="197"/>
      <c r="HG14" s="197"/>
      <c r="HH14" s="197"/>
      <c r="HI14" s="197"/>
      <c r="HJ14" s="197"/>
      <c r="HK14" s="197"/>
      <c r="HL14" s="197"/>
      <c r="HM14" s="197"/>
      <c r="HN14" s="197"/>
      <c r="HO14" s="197"/>
      <c r="HP14" s="197"/>
      <c r="HQ14" s="197"/>
      <c r="HR14" s="197"/>
      <c r="HS14" s="197"/>
      <c r="HT14" s="197"/>
      <c r="HU14" s="197"/>
      <c r="HV14" s="197"/>
      <c r="HW14" s="197"/>
      <c r="HX14" s="197"/>
      <c r="HY14" s="197"/>
      <c r="HZ14" s="197"/>
      <c r="IA14" s="197"/>
      <c r="IB14" s="197"/>
      <c r="IC14" s="197"/>
      <c r="ID14" s="197"/>
      <c r="IE14" s="197"/>
      <c r="IF14" s="197"/>
      <c r="IG14" s="197"/>
      <c r="IH14" s="197"/>
      <c r="II14" s="197"/>
      <c r="IJ14" s="197"/>
      <c r="IK14" s="197"/>
      <c r="IL14" s="197"/>
      <c r="IM14" s="197"/>
      <c r="IN14" s="197"/>
      <c r="IO14" s="197"/>
      <c r="IP14" s="197"/>
      <c r="IQ14" s="197"/>
      <c r="IR14" s="197"/>
      <c r="IS14" s="197"/>
      <c r="IT14" s="197"/>
      <c r="IU14" s="197"/>
      <c r="IV14" s="197"/>
      <c r="IW14" s="197"/>
    </row>
    <row r="15" spans="1:257">
      <c r="A15" s="208">
        <v>13</v>
      </c>
      <c r="B15" s="205" t="s">
        <v>1048</v>
      </c>
      <c r="C15" s="205" t="str">
        <f t="shared" si="0"/>
        <v>NICK WALLS</v>
      </c>
      <c r="D15" s="205">
        <v>3</v>
      </c>
      <c r="E15" s="205">
        <v>109</v>
      </c>
      <c r="F15" s="205">
        <v>58</v>
      </c>
      <c r="G15" s="205">
        <v>2</v>
      </c>
      <c r="H15" s="206">
        <f t="shared" si="1"/>
        <v>0.5321100917431193</v>
      </c>
      <c r="I15" s="207"/>
      <c r="J15" s="205">
        <f t="shared" si="2"/>
        <v>49</v>
      </c>
      <c r="K15" s="205">
        <f t="shared" si="3"/>
        <v>27</v>
      </c>
      <c r="L15" s="205">
        <f t="shared" si="4"/>
        <v>2</v>
      </c>
      <c r="M15" s="206">
        <f t="shared" si="5"/>
        <v>0.55102040816326525</v>
      </c>
      <c r="N15" s="205">
        <v>2</v>
      </c>
      <c r="O15" s="205">
        <v>0</v>
      </c>
      <c r="P15" s="205">
        <v>0</v>
      </c>
      <c r="Q15" s="205">
        <v>5</v>
      </c>
      <c r="R15" s="205">
        <v>4</v>
      </c>
      <c r="S15" s="205">
        <v>0</v>
      </c>
      <c r="T15" s="205">
        <v>4</v>
      </c>
      <c r="U15" s="205">
        <v>2</v>
      </c>
      <c r="V15" s="205">
        <v>0</v>
      </c>
      <c r="W15" s="205">
        <v>4</v>
      </c>
      <c r="X15" s="205">
        <v>4</v>
      </c>
      <c r="Y15" s="205">
        <v>1</v>
      </c>
      <c r="Z15" s="205">
        <v>6</v>
      </c>
      <c r="AA15" s="205">
        <v>3</v>
      </c>
      <c r="AB15" s="205">
        <v>0</v>
      </c>
      <c r="AC15" s="205">
        <v>2</v>
      </c>
      <c r="AD15" s="205">
        <v>1</v>
      </c>
      <c r="AE15" s="205">
        <v>0</v>
      </c>
      <c r="AF15" s="205">
        <v>2</v>
      </c>
      <c r="AG15" s="205">
        <v>1</v>
      </c>
      <c r="AH15" s="205">
        <v>0</v>
      </c>
      <c r="AI15" s="205">
        <v>0</v>
      </c>
      <c r="AJ15" s="205">
        <v>0</v>
      </c>
      <c r="AK15" s="205">
        <v>0</v>
      </c>
      <c r="AL15" s="205">
        <v>5</v>
      </c>
      <c r="AM15" s="205">
        <v>4</v>
      </c>
      <c r="AN15" s="205">
        <v>0</v>
      </c>
      <c r="AO15" s="205">
        <v>4</v>
      </c>
      <c r="AP15" s="205">
        <v>3</v>
      </c>
      <c r="AQ15" s="205">
        <v>1</v>
      </c>
      <c r="AR15" s="205">
        <v>1</v>
      </c>
      <c r="AS15" s="205">
        <v>0</v>
      </c>
      <c r="AT15" s="205">
        <v>0</v>
      </c>
      <c r="AU15" s="205">
        <v>4</v>
      </c>
      <c r="AV15" s="205">
        <v>1</v>
      </c>
      <c r="AW15" s="205">
        <v>0</v>
      </c>
      <c r="AX15" s="205">
        <v>3</v>
      </c>
      <c r="AY15" s="205">
        <v>0</v>
      </c>
      <c r="AZ15" s="205">
        <v>0</v>
      </c>
      <c r="BA15" s="205">
        <v>4</v>
      </c>
      <c r="BB15" s="205">
        <v>2</v>
      </c>
      <c r="BC15" s="205">
        <v>0</v>
      </c>
      <c r="BD15" s="205">
        <v>0</v>
      </c>
      <c r="BE15" s="205">
        <v>0</v>
      </c>
      <c r="BF15" s="205">
        <v>0</v>
      </c>
      <c r="BG15" s="205">
        <v>3</v>
      </c>
      <c r="BH15" s="205">
        <v>2</v>
      </c>
      <c r="BI15" s="205">
        <v>0</v>
      </c>
      <c r="BJ15" s="205"/>
      <c r="BK15" s="205"/>
      <c r="BL15" s="205"/>
      <c r="BM15" s="205"/>
      <c r="BN15" s="205"/>
      <c r="BO15" s="204"/>
      <c r="BP15" s="197"/>
      <c r="BQ15" s="197"/>
      <c r="BR15" s="197"/>
      <c r="BS15" s="197"/>
      <c r="BT15" s="197"/>
      <c r="BU15" s="197"/>
      <c r="BV15" s="197"/>
      <c r="BW15" s="197"/>
      <c r="BX15" s="197"/>
      <c r="BY15" s="197"/>
      <c r="BZ15" s="197"/>
      <c r="CA15" s="197"/>
      <c r="CB15" s="197"/>
      <c r="CC15" s="197"/>
      <c r="CD15" s="197"/>
      <c r="CE15" s="197"/>
      <c r="CF15" s="197"/>
      <c r="CG15" s="197"/>
      <c r="CH15" s="197"/>
      <c r="CI15" s="197"/>
      <c r="CJ15" s="197"/>
      <c r="CK15" s="197"/>
      <c r="CL15" s="197"/>
      <c r="CM15" s="197"/>
      <c r="CN15" s="197"/>
      <c r="CO15" s="197"/>
      <c r="CP15" s="197"/>
      <c r="CQ15" s="197"/>
      <c r="CR15" s="197"/>
      <c r="CS15" s="197"/>
      <c r="CT15" s="197"/>
      <c r="CU15" s="197"/>
      <c r="CV15" s="197"/>
      <c r="CW15" s="197"/>
      <c r="CX15" s="197"/>
      <c r="CY15" s="197"/>
      <c r="CZ15" s="197"/>
      <c r="DA15" s="197"/>
      <c r="DB15" s="197"/>
      <c r="DC15" s="197"/>
      <c r="DD15" s="197"/>
      <c r="DE15" s="197"/>
      <c r="DF15" s="197"/>
      <c r="DG15" s="197"/>
      <c r="DH15" s="197"/>
      <c r="DI15" s="197"/>
      <c r="DJ15" s="197"/>
      <c r="DK15" s="197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  <c r="ED15" s="197"/>
      <c r="EE15" s="197"/>
      <c r="EF15" s="197"/>
      <c r="EG15" s="197"/>
      <c r="EH15" s="197"/>
      <c r="EI15" s="197"/>
      <c r="EJ15" s="197"/>
      <c r="EK15" s="197"/>
      <c r="EL15" s="197"/>
      <c r="EM15" s="197"/>
      <c r="EN15" s="197"/>
      <c r="EO15" s="197"/>
      <c r="EP15" s="197"/>
      <c r="EQ15" s="197"/>
      <c r="ER15" s="197"/>
      <c r="ES15" s="197"/>
      <c r="ET15" s="197"/>
      <c r="EU15" s="197"/>
      <c r="EV15" s="197"/>
      <c r="EW15" s="197"/>
      <c r="EX15" s="197"/>
      <c r="EY15" s="197"/>
      <c r="EZ15" s="197"/>
      <c r="FA15" s="197"/>
      <c r="FB15" s="197"/>
      <c r="FC15" s="197"/>
      <c r="FD15" s="197"/>
      <c r="FE15" s="197"/>
      <c r="FF15" s="197"/>
      <c r="FG15" s="197"/>
      <c r="FH15" s="197"/>
      <c r="FI15" s="197"/>
      <c r="FJ15" s="197"/>
      <c r="FK15" s="197"/>
      <c r="FL15" s="197"/>
      <c r="FM15" s="197"/>
      <c r="FN15" s="197"/>
      <c r="FO15" s="197"/>
      <c r="FP15" s="197"/>
      <c r="FQ15" s="197"/>
      <c r="FR15" s="197"/>
      <c r="FS15" s="197"/>
      <c r="FT15" s="197"/>
      <c r="FU15" s="197"/>
      <c r="FV15" s="197"/>
      <c r="FW15" s="197"/>
      <c r="FX15" s="197"/>
      <c r="FY15" s="197"/>
      <c r="FZ15" s="197"/>
      <c r="GA15" s="197"/>
      <c r="GB15" s="197"/>
      <c r="GC15" s="197"/>
      <c r="GD15" s="197"/>
      <c r="GE15" s="197"/>
      <c r="GF15" s="197"/>
      <c r="GG15" s="197"/>
      <c r="GH15" s="197"/>
      <c r="GI15" s="197"/>
      <c r="GJ15" s="197"/>
      <c r="GK15" s="197"/>
      <c r="GL15" s="197"/>
      <c r="GM15" s="197"/>
      <c r="GN15" s="197"/>
      <c r="GO15" s="197"/>
      <c r="GP15" s="197"/>
      <c r="GQ15" s="197"/>
      <c r="GR15" s="197"/>
      <c r="GS15" s="197"/>
      <c r="GT15" s="197"/>
      <c r="GU15" s="197"/>
      <c r="GV15" s="197"/>
      <c r="GW15" s="197"/>
      <c r="GX15" s="197"/>
      <c r="GY15" s="197"/>
      <c r="GZ15" s="197"/>
      <c r="HA15" s="197"/>
      <c r="HB15" s="197"/>
      <c r="HC15" s="197"/>
      <c r="HD15" s="197"/>
      <c r="HE15" s="197"/>
      <c r="HF15" s="197"/>
      <c r="HG15" s="197"/>
      <c r="HH15" s="197"/>
      <c r="HI15" s="197"/>
      <c r="HJ15" s="197"/>
      <c r="HK15" s="197"/>
      <c r="HL15" s="197"/>
      <c r="HM15" s="197"/>
      <c r="HN15" s="197"/>
      <c r="HO15" s="197"/>
      <c r="HP15" s="197"/>
      <c r="HQ15" s="197"/>
      <c r="HR15" s="197"/>
      <c r="HS15" s="197"/>
      <c r="HT15" s="197"/>
      <c r="HU15" s="197"/>
      <c r="HV15" s="197"/>
      <c r="HW15" s="197"/>
      <c r="HX15" s="197"/>
      <c r="HY15" s="197"/>
      <c r="HZ15" s="197"/>
      <c r="IA15" s="197"/>
      <c r="IB15" s="197"/>
      <c r="IC15" s="197"/>
      <c r="ID15" s="197"/>
      <c r="IE15" s="197"/>
      <c r="IF15" s="197"/>
      <c r="IG15" s="197"/>
      <c r="IH15" s="197"/>
      <c r="II15" s="197"/>
      <c r="IJ15" s="197"/>
      <c r="IK15" s="197"/>
      <c r="IL15" s="197"/>
      <c r="IM15" s="197"/>
      <c r="IN15" s="197"/>
      <c r="IO15" s="197"/>
      <c r="IP15" s="197"/>
      <c r="IQ15" s="197"/>
      <c r="IR15" s="197"/>
      <c r="IS15" s="197"/>
      <c r="IT15" s="197"/>
      <c r="IU15" s="197"/>
      <c r="IV15" s="197"/>
      <c r="IW15" s="197"/>
    </row>
    <row r="16" spans="1:257">
      <c r="A16" s="208">
        <v>14</v>
      </c>
      <c r="B16" s="205" t="s">
        <v>1047</v>
      </c>
      <c r="C16" s="205" t="str">
        <f t="shared" si="0"/>
        <v>RON BRUNSON</v>
      </c>
      <c r="D16" s="205">
        <v>1</v>
      </c>
      <c r="E16" s="205">
        <v>84</v>
      </c>
      <c r="F16" s="205">
        <v>57</v>
      </c>
      <c r="G16" s="205">
        <v>1</v>
      </c>
      <c r="H16" s="206">
        <f t="shared" si="1"/>
        <v>0.6785714285714286</v>
      </c>
      <c r="I16" s="207"/>
      <c r="J16" s="205">
        <f t="shared" si="2"/>
        <v>84</v>
      </c>
      <c r="K16" s="205">
        <f t="shared" si="3"/>
        <v>57</v>
      </c>
      <c r="L16" s="205">
        <f t="shared" si="4"/>
        <v>1</v>
      </c>
      <c r="M16" s="206">
        <f t="shared" si="5"/>
        <v>0.6785714285714286</v>
      </c>
      <c r="N16" s="205">
        <v>4</v>
      </c>
      <c r="O16" s="205">
        <v>2</v>
      </c>
      <c r="P16" s="205">
        <v>0</v>
      </c>
      <c r="Q16" s="205">
        <v>7</v>
      </c>
      <c r="R16" s="205">
        <v>7</v>
      </c>
      <c r="S16" s="205">
        <v>0</v>
      </c>
      <c r="T16" s="205">
        <v>7</v>
      </c>
      <c r="U16" s="205">
        <v>6</v>
      </c>
      <c r="V16" s="205">
        <v>0</v>
      </c>
      <c r="W16" s="205">
        <v>5</v>
      </c>
      <c r="X16" s="205">
        <v>4</v>
      </c>
      <c r="Y16" s="205">
        <v>0</v>
      </c>
      <c r="Z16" s="205">
        <v>6</v>
      </c>
      <c r="AA16" s="205">
        <v>2</v>
      </c>
      <c r="AB16" s="205">
        <v>0</v>
      </c>
      <c r="AC16" s="205">
        <v>5</v>
      </c>
      <c r="AD16" s="205">
        <v>2</v>
      </c>
      <c r="AE16" s="205">
        <v>0</v>
      </c>
      <c r="AF16" s="205">
        <v>4</v>
      </c>
      <c r="AG16" s="205">
        <v>1</v>
      </c>
      <c r="AH16" s="205">
        <v>0</v>
      </c>
      <c r="AI16" s="205">
        <v>6</v>
      </c>
      <c r="AJ16" s="205">
        <v>5</v>
      </c>
      <c r="AK16" s="205">
        <v>1</v>
      </c>
      <c r="AL16" s="205">
        <v>5</v>
      </c>
      <c r="AM16" s="205">
        <v>4</v>
      </c>
      <c r="AN16" s="205">
        <v>0</v>
      </c>
      <c r="AO16" s="205">
        <v>5</v>
      </c>
      <c r="AP16" s="205">
        <v>3</v>
      </c>
      <c r="AQ16" s="205">
        <v>0</v>
      </c>
      <c r="AR16" s="205">
        <v>4</v>
      </c>
      <c r="AS16" s="205">
        <v>2</v>
      </c>
      <c r="AT16" s="205">
        <v>0</v>
      </c>
      <c r="AU16" s="205">
        <v>5</v>
      </c>
      <c r="AV16" s="205">
        <v>3</v>
      </c>
      <c r="AW16" s="205">
        <v>0</v>
      </c>
      <c r="AX16" s="205">
        <v>6</v>
      </c>
      <c r="AY16" s="205">
        <v>5</v>
      </c>
      <c r="AZ16" s="205">
        <v>0</v>
      </c>
      <c r="BA16" s="205">
        <v>5</v>
      </c>
      <c r="BB16" s="205">
        <v>2</v>
      </c>
      <c r="BC16" s="205">
        <v>0</v>
      </c>
      <c r="BD16" s="205">
        <v>5</v>
      </c>
      <c r="BE16" s="205">
        <v>5</v>
      </c>
      <c r="BF16" s="205">
        <v>0</v>
      </c>
      <c r="BG16" s="205">
        <v>5</v>
      </c>
      <c r="BH16" s="205">
        <v>4</v>
      </c>
      <c r="BI16" s="205">
        <v>0</v>
      </c>
      <c r="BJ16" s="205"/>
      <c r="BK16" s="205"/>
      <c r="BL16" s="205"/>
      <c r="BM16" s="205"/>
      <c r="BN16" s="205"/>
      <c r="BO16" s="204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  <c r="BZ16" s="197"/>
      <c r="CA16" s="197"/>
      <c r="CB16" s="197"/>
      <c r="CC16" s="197"/>
      <c r="CD16" s="197"/>
      <c r="CE16" s="197"/>
      <c r="CF16" s="197"/>
      <c r="CG16" s="197"/>
      <c r="CH16" s="197"/>
      <c r="CI16" s="197"/>
      <c r="CJ16" s="197"/>
      <c r="CK16" s="197"/>
      <c r="CL16" s="197"/>
      <c r="CM16" s="197"/>
      <c r="CN16" s="197"/>
      <c r="CO16" s="197"/>
      <c r="CP16" s="197"/>
      <c r="CQ16" s="197"/>
      <c r="CR16" s="197"/>
      <c r="CS16" s="197"/>
      <c r="CT16" s="197"/>
      <c r="CU16" s="197"/>
      <c r="CV16" s="197"/>
      <c r="CW16" s="197"/>
      <c r="CX16" s="197"/>
      <c r="CY16" s="197"/>
      <c r="CZ16" s="197"/>
      <c r="DA16" s="197"/>
      <c r="DB16" s="197"/>
      <c r="DC16" s="197"/>
      <c r="DD16" s="197"/>
      <c r="DE16" s="197"/>
      <c r="DF16" s="197"/>
      <c r="DG16" s="197"/>
      <c r="DH16" s="197"/>
      <c r="DI16" s="197"/>
      <c r="DJ16" s="197"/>
      <c r="DK16" s="197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97"/>
      <c r="EJ16" s="197"/>
      <c r="EK16" s="197"/>
      <c r="EL16" s="197"/>
      <c r="EM16" s="197"/>
      <c r="EN16" s="197"/>
      <c r="EO16" s="197"/>
      <c r="EP16" s="197"/>
      <c r="EQ16" s="197"/>
      <c r="ER16" s="197"/>
      <c r="ES16" s="197"/>
      <c r="ET16" s="197"/>
      <c r="EU16" s="197"/>
      <c r="EV16" s="197"/>
      <c r="EW16" s="197"/>
      <c r="EX16" s="197"/>
      <c r="EY16" s="197"/>
      <c r="EZ16" s="197"/>
      <c r="FA16" s="197"/>
      <c r="FB16" s="197"/>
      <c r="FC16" s="197"/>
      <c r="FD16" s="197"/>
      <c r="FE16" s="197"/>
      <c r="FF16" s="197"/>
      <c r="FG16" s="197"/>
      <c r="FH16" s="197"/>
      <c r="FI16" s="197"/>
      <c r="FJ16" s="197"/>
      <c r="FK16" s="197"/>
      <c r="FL16" s="197"/>
      <c r="FM16" s="197"/>
      <c r="FN16" s="197"/>
      <c r="FO16" s="197"/>
      <c r="FP16" s="197"/>
      <c r="FQ16" s="197"/>
      <c r="FR16" s="197"/>
      <c r="FS16" s="197"/>
      <c r="FT16" s="197"/>
      <c r="FU16" s="197"/>
      <c r="FV16" s="197"/>
      <c r="FW16" s="197"/>
      <c r="FX16" s="197"/>
      <c r="FY16" s="197"/>
      <c r="FZ16" s="197"/>
      <c r="GA16" s="197"/>
      <c r="GB16" s="197"/>
      <c r="GC16" s="197"/>
      <c r="GD16" s="197"/>
      <c r="GE16" s="197"/>
      <c r="GF16" s="197"/>
      <c r="GG16" s="197"/>
      <c r="GH16" s="197"/>
      <c r="GI16" s="197"/>
      <c r="GJ16" s="197"/>
      <c r="GK16" s="197"/>
      <c r="GL16" s="197"/>
      <c r="GM16" s="197"/>
      <c r="GN16" s="197"/>
      <c r="GO16" s="197"/>
      <c r="GP16" s="197"/>
      <c r="GQ16" s="197"/>
      <c r="GR16" s="197"/>
      <c r="GS16" s="197"/>
      <c r="GT16" s="197"/>
      <c r="GU16" s="197"/>
      <c r="GV16" s="197"/>
      <c r="GW16" s="197"/>
      <c r="GX16" s="197"/>
      <c r="GY16" s="197"/>
      <c r="GZ16" s="197"/>
      <c r="HA16" s="197"/>
      <c r="HB16" s="197"/>
      <c r="HC16" s="197"/>
      <c r="HD16" s="197"/>
      <c r="HE16" s="197"/>
      <c r="HF16" s="197"/>
      <c r="HG16" s="197"/>
      <c r="HH16" s="197"/>
      <c r="HI16" s="197"/>
      <c r="HJ16" s="197"/>
      <c r="HK16" s="197"/>
      <c r="HL16" s="197"/>
      <c r="HM16" s="197"/>
      <c r="HN16" s="197"/>
      <c r="HO16" s="197"/>
      <c r="HP16" s="197"/>
      <c r="HQ16" s="197"/>
      <c r="HR16" s="197"/>
      <c r="HS16" s="197"/>
      <c r="HT16" s="197"/>
      <c r="HU16" s="197"/>
      <c r="HV16" s="197"/>
      <c r="HW16" s="197"/>
      <c r="HX16" s="197"/>
      <c r="HY16" s="197"/>
      <c r="HZ16" s="197"/>
      <c r="IA16" s="197"/>
      <c r="IB16" s="197"/>
      <c r="IC16" s="197"/>
      <c r="ID16" s="197"/>
      <c r="IE16" s="197"/>
      <c r="IF16" s="197"/>
      <c r="IG16" s="197"/>
      <c r="IH16" s="197"/>
      <c r="II16" s="197"/>
      <c r="IJ16" s="197"/>
      <c r="IK16" s="197"/>
      <c r="IL16" s="197"/>
      <c r="IM16" s="197"/>
      <c r="IN16" s="197"/>
      <c r="IO16" s="197"/>
      <c r="IP16" s="197"/>
      <c r="IQ16" s="197"/>
      <c r="IR16" s="197"/>
      <c r="IS16" s="197"/>
      <c r="IT16" s="197"/>
      <c r="IU16" s="197"/>
      <c r="IV16" s="197"/>
      <c r="IW16" s="197"/>
    </row>
    <row r="17" spans="1:257">
      <c r="A17" s="223"/>
      <c r="B17" s="211"/>
      <c r="C17" s="211"/>
      <c r="D17" s="211"/>
      <c r="E17" s="211"/>
      <c r="F17" s="211"/>
      <c r="G17" s="211"/>
      <c r="H17" s="211"/>
      <c r="I17" s="207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0"/>
      <c r="BP17" s="197"/>
      <c r="BQ17" s="197"/>
      <c r="BR17" s="197"/>
      <c r="BS17" s="197"/>
      <c r="BT17" s="197"/>
      <c r="BU17" s="197"/>
      <c r="BV17" s="197"/>
      <c r="BW17" s="197"/>
      <c r="BX17" s="197"/>
      <c r="BY17" s="197"/>
      <c r="BZ17" s="197"/>
      <c r="CA17" s="197"/>
      <c r="CB17" s="197"/>
      <c r="CC17" s="197"/>
      <c r="CD17" s="197"/>
      <c r="CE17" s="197"/>
      <c r="CF17" s="197"/>
      <c r="CG17" s="197"/>
      <c r="CH17" s="197"/>
      <c r="CI17" s="197"/>
      <c r="CJ17" s="197"/>
      <c r="CK17" s="197"/>
      <c r="CL17" s="197"/>
      <c r="CM17" s="197"/>
      <c r="CN17" s="197"/>
      <c r="CO17" s="197"/>
      <c r="CP17" s="197"/>
      <c r="CQ17" s="197"/>
      <c r="CR17" s="197"/>
      <c r="CS17" s="197"/>
      <c r="CT17" s="197"/>
      <c r="CU17" s="197"/>
      <c r="CV17" s="197"/>
      <c r="CW17" s="197"/>
      <c r="CX17" s="197"/>
      <c r="CY17" s="197"/>
      <c r="CZ17" s="197"/>
      <c r="DA17" s="197"/>
      <c r="DB17" s="197"/>
      <c r="DC17" s="197"/>
      <c r="DD17" s="197"/>
      <c r="DE17" s="197"/>
      <c r="DF17" s="197"/>
      <c r="DG17" s="197"/>
      <c r="DH17" s="197"/>
      <c r="DI17" s="197"/>
      <c r="DJ17" s="197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  <c r="ED17" s="197"/>
      <c r="EE17" s="197"/>
      <c r="EF17" s="197"/>
      <c r="EG17" s="197"/>
      <c r="EH17" s="197"/>
      <c r="EI17" s="197"/>
      <c r="EJ17" s="197"/>
      <c r="EK17" s="197"/>
      <c r="EL17" s="197"/>
      <c r="EM17" s="197"/>
      <c r="EN17" s="197"/>
      <c r="EO17" s="197"/>
      <c r="EP17" s="197"/>
      <c r="EQ17" s="197"/>
      <c r="ER17" s="197"/>
      <c r="ES17" s="197"/>
      <c r="ET17" s="197"/>
      <c r="EU17" s="197"/>
      <c r="EV17" s="197"/>
      <c r="EW17" s="197"/>
      <c r="EX17" s="197"/>
      <c r="EY17" s="197"/>
      <c r="EZ17" s="197"/>
      <c r="FA17" s="197"/>
      <c r="FB17" s="197"/>
      <c r="FC17" s="197"/>
      <c r="FD17" s="197"/>
      <c r="FE17" s="197"/>
      <c r="FF17" s="197"/>
      <c r="FG17" s="197"/>
      <c r="FH17" s="197"/>
      <c r="FI17" s="197"/>
      <c r="FJ17" s="197"/>
      <c r="FK17" s="197"/>
      <c r="FL17" s="197"/>
      <c r="FM17" s="197"/>
      <c r="FN17" s="197"/>
      <c r="FO17" s="197"/>
      <c r="FP17" s="197"/>
      <c r="FQ17" s="197"/>
      <c r="FR17" s="197"/>
      <c r="FS17" s="197"/>
      <c r="FT17" s="197"/>
      <c r="FU17" s="197"/>
      <c r="FV17" s="197"/>
      <c r="FW17" s="197"/>
      <c r="FX17" s="197"/>
      <c r="FY17" s="197"/>
      <c r="FZ17" s="197"/>
      <c r="GA17" s="197"/>
      <c r="GB17" s="197"/>
      <c r="GC17" s="197"/>
      <c r="GD17" s="197"/>
      <c r="GE17" s="197"/>
      <c r="GF17" s="197"/>
      <c r="GG17" s="197"/>
      <c r="GH17" s="197"/>
      <c r="GI17" s="197"/>
      <c r="GJ17" s="197"/>
      <c r="GK17" s="197"/>
      <c r="GL17" s="197"/>
      <c r="GM17" s="197"/>
      <c r="GN17" s="197"/>
      <c r="GO17" s="197"/>
      <c r="GP17" s="197"/>
      <c r="GQ17" s="197"/>
      <c r="GR17" s="197"/>
      <c r="GS17" s="197"/>
      <c r="GT17" s="197"/>
      <c r="GU17" s="197"/>
      <c r="GV17" s="197"/>
      <c r="GW17" s="197"/>
      <c r="GX17" s="197"/>
      <c r="GY17" s="197"/>
      <c r="GZ17" s="197"/>
      <c r="HA17" s="197"/>
      <c r="HB17" s="197"/>
      <c r="HC17" s="197"/>
      <c r="HD17" s="197"/>
      <c r="HE17" s="197"/>
      <c r="HF17" s="197"/>
      <c r="HG17" s="197"/>
      <c r="HH17" s="197"/>
      <c r="HI17" s="197"/>
      <c r="HJ17" s="197"/>
      <c r="HK17" s="197"/>
      <c r="HL17" s="197"/>
      <c r="HM17" s="197"/>
      <c r="HN17" s="197"/>
      <c r="HO17" s="197"/>
      <c r="HP17" s="197"/>
      <c r="HQ17" s="197"/>
      <c r="HR17" s="197"/>
      <c r="HS17" s="197"/>
      <c r="HT17" s="197"/>
      <c r="HU17" s="197"/>
      <c r="HV17" s="197"/>
      <c r="HW17" s="197"/>
      <c r="HX17" s="197"/>
      <c r="HY17" s="197"/>
      <c r="HZ17" s="197"/>
      <c r="IA17" s="197"/>
      <c r="IB17" s="197"/>
      <c r="IC17" s="197"/>
      <c r="ID17" s="197"/>
      <c r="IE17" s="197"/>
      <c r="IF17" s="197"/>
      <c r="IG17" s="197"/>
      <c r="IH17" s="197"/>
      <c r="II17" s="197"/>
      <c r="IJ17" s="197"/>
      <c r="IK17" s="197"/>
      <c r="IL17" s="197"/>
      <c r="IM17" s="197"/>
      <c r="IN17" s="197"/>
      <c r="IO17" s="197"/>
      <c r="IP17" s="197"/>
      <c r="IQ17" s="197"/>
      <c r="IR17" s="197"/>
      <c r="IS17" s="197"/>
      <c r="IT17" s="197"/>
      <c r="IU17" s="197"/>
      <c r="IV17" s="197"/>
      <c r="IW17" s="197"/>
    </row>
    <row r="18" spans="1:257">
      <c r="A18" s="208">
        <v>2</v>
      </c>
      <c r="B18" s="205" t="s">
        <v>1046</v>
      </c>
      <c r="C18" s="205"/>
      <c r="D18" s="205" t="s">
        <v>677</v>
      </c>
      <c r="E18" s="205" t="s">
        <v>268</v>
      </c>
      <c r="F18" s="205" t="s">
        <v>888</v>
      </c>
      <c r="G18" s="205" t="s">
        <v>266</v>
      </c>
      <c r="H18" s="220" t="s">
        <v>265</v>
      </c>
      <c r="I18" s="207"/>
      <c r="J18" s="205" t="s">
        <v>268</v>
      </c>
      <c r="K18" s="205" t="s">
        <v>267</v>
      </c>
      <c r="L18" s="205" t="s">
        <v>266</v>
      </c>
      <c r="M18" s="206" t="s">
        <v>265</v>
      </c>
      <c r="N18" s="205" t="s">
        <v>268</v>
      </c>
      <c r="O18" s="205" t="s">
        <v>267</v>
      </c>
      <c r="P18" s="205" t="s">
        <v>266</v>
      </c>
      <c r="Q18" s="205" t="s">
        <v>268</v>
      </c>
      <c r="R18" s="205" t="s">
        <v>267</v>
      </c>
      <c r="S18" s="205" t="s">
        <v>266</v>
      </c>
      <c r="T18" s="205" t="s">
        <v>268</v>
      </c>
      <c r="U18" s="205" t="s">
        <v>267</v>
      </c>
      <c r="V18" s="205" t="s">
        <v>266</v>
      </c>
      <c r="W18" s="205" t="s">
        <v>268</v>
      </c>
      <c r="X18" s="205" t="s">
        <v>267</v>
      </c>
      <c r="Y18" s="205" t="s">
        <v>266</v>
      </c>
      <c r="Z18" s="205" t="s">
        <v>268</v>
      </c>
      <c r="AA18" s="205" t="s">
        <v>267</v>
      </c>
      <c r="AB18" s="205" t="s">
        <v>266</v>
      </c>
      <c r="AC18" s="205" t="s">
        <v>268</v>
      </c>
      <c r="AD18" s="205" t="s">
        <v>267</v>
      </c>
      <c r="AE18" s="205" t="s">
        <v>266</v>
      </c>
      <c r="AF18" s="205" t="s">
        <v>268</v>
      </c>
      <c r="AG18" s="205" t="s">
        <v>267</v>
      </c>
      <c r="AH18" s="205" t="s">
        <v>266</v>
      </c>
      <c r="AI18" s="205" t="s">
        <v>268</v>
      </c>
      <c r="AJ18" s="205" t="s">
        <v>267</v>
      </c>
      <c r="AK18" s="205" t="s">
        <v>266</v>
      </c>
      <c r="AL18" s="205" t="s">
        <v>268</v>
      </c>
      <c r="AM18" s="205" t="s">
        <v>267</v>
      </c>
      <c r="AN18" s="205" t="s">
        <v>266</v>
      </c>
      <c r="AO18" s="205" t="s">
        <v>268</v>
      </c>
      <c r="AP18" s="205" t="s">
        <v>267</v>
      </c>
      <c r="AQ18" s="205" t="s">
        <v>266</v>
      </c>
      <c r="AR18" s="205" t="s">
        <v>268</v>
      </c>
      <c r="AS18" s="205" t="s">
        <v>267</v>
      </c>
      <c r="AT18" s="205" t="s">
        <v>266</v>
      </c>
      <c r="AU18" s="205" t="s">
        <v>268</v>
      </c>
      <c r="AV18" s="205" t="s">
        <v>267</v>
      </c>
      <c r="AW18" s="205" t="s">
        <v>266</v>
      </c>
      <c r="AX18" s="205" t="s">
        <v>268</v>
      </c>
      <c r="AY18" s="205" t="s">
        <v>267</v>
      </c>
      <c r="AZ18" s="205" t="s">
        <v>266</v>
      </c>
      <c r="BA18" s="205" t="s">
        <v>268</v>
      </c>
      <c r="BB18" s="205" t="s">
        <v>267</v>
      </c>
      <c r="BC18" s="205" t="s">
        <v>266</v>
      </c>
      <c r="BD18" s="205" t="s">
        <v>268</v>
      </c>
      <c r="BE18" s="205" t="s">
        <v>267</v>
      </c>
      <c r="BF18" s="205" t="s">
        <v>266</v>
      </c>
      <c r="BG18" s="205" t="s">
        <v>268</v>
      </c>
      <c r="BH18" s="205" t="s">
        <v>267</v>
      </c>
      <c r="BI18" s="205" t="s">
        <v>266</v>
      </c>
      <c r="BJ18" s="205" t="s">
        <v>268</v>
      </c>
      <c r="BK18" s="205" t="s">
        <v>267</v>
      </c>
      <c r="BL18" s="205" t="s">
        <v>266</v>
      </c>
      <c r="BM18" s="205" t="s">
        <v>268</v>
      </c>
      <c r="BN18" s="205" t="s">
        <v>267</v>
      </c>
      <c r="BO18" s="204" t="s">
        <v>266</v>
      </c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  <c r="CS18" s="197"/>
      <c r="CT18" s="197"/>
      <c r="CU18" s="197"/>
      <c r="CV18" s="197"/>
      <c r="CW18" s="197"/>
      <c r="CX18" s="197"/>
      <c r="CY18" s="197"/>
      <c r="CZ18" s="197"/>
      <c r="DA18" s="197"/>
      <c r="DB18" s="197"/>
      <c r="DC18" s="197"/>
      <c r="DD18" s="197"/>
      <c r="DE18" s="197"/>
      <c r="DF18" s="197"/>
      <c r="DG18" s="197"/>
      <c r="DH18" s="197"/>
      <c r="DI18" s="197"/>
      <c r="DJ18" s="197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97"/>
      <c r="EJ18" s="197"/>
      <c r="EK18" s="197"/>
      <c r="EL18" s="197"/>
      <c r="EM18" s="197"/>
      <c r="EN18" s="197"/>
      <c r="EO18" s="197"/>
      <c r="EP18" s="197"/>
      <c r="EQ18" s="197"/>
      <c r="ER18" s="197"/>
      <c r="ES18" s="197"/>
      <c r="ET18" s="197"/>
      <c r="EU18" s="197"/>
      <c r="EV18" s="197"/>
      <c r="EW18" s="197"/>
      <c r="EX18" s="197"/>
      <c r="EY18" s="197"/>
      <c r="EZ18" s="197"/>
      <c r="FA18" s="197"/>
      <c r="FB18" s="197"/>
      <c r="FC18" s="197"/>
      <c r="FD18" s="197"/>
      <c r="FE18" s="197"/>
      <c r="FF18" s="197"/>
      <c r="FG18" s="197"/>
      <c r="FH18" s="197"/>
      <c r="FI18" s="197"/>
      <c r="FJ18" s="197"/>
      <c r="FK18" s="197"/>
      <c r="FL18" s="197"/>
      <c r="FM18" s="197"/>
      <c r="FN18" s="197"/>
      <c r="FO18" s="197"/>
      <c r="FP18" s="197"/>
      <c r="FQ18" s="197"/>
      <c r="FR18" s="197"/>
      <c r="FS18" s="197"/>
      <c r="FT18" s="197"/>
      <c r="FU18" s="197"/>
      <c r="FV18" s="197"/>
      <c r="FW18" s="197"/>
      <c r="FX18" s="197"/>
      <c r="FY18" s="197"/>
      <c r="FZ18" s="197"/>
      <c r="GA18" s="197"/>
      <c r="GB18" s="197"/>
      <c r="GC18" s="197"/>
      <c r="GD18" s="197"/>
      <c r="GE18" s="197"/>
      <c r="GF18" s="197"/>
      <c r="GG18" s="197"/>
      <c r="GH18" s="197"/>
      <c r="GI18" s="197"/>
      <c r="GJ18" s="197"/>
      <c r="GK18" s="197"/>
      <c r="GL18" s="197"/>
      <c r="GM18" s="197"/>
      <c r="GN18" s="197"/>
      <c r="GO18" s="197"/>
      <c r="GP18" s="197"/>
      <c r="GQ18" s="197"/>
      <c r="GR18" s="197"/>
      <c r="GS18" s="197"/>
      <c r="GT18" s="197"/>
      <c r="GU18" s="197"/>
      <c r="GV18" s="197"/>
      <c r="GW18" s="197"/>
      <c r="GX18" s="197"/>
      <c r="GY18" s="197"/>
      <c r="GZ18" s="197"/>
      <c r="HA18" s="197"/>
      <c r="HB18" s="197"/>
      <c r="HC18" s="197"/>
      <c r="HD18" s="197"/>
      <c r="HE18" s="197"/>
      <c r="HF18" s="197"/>
      <c r="HG18" s="197"/>
      <c r="HH18" s="197"/>
      <c r="HI18" s="197"/>
      <c r="HJ18" s="197"/>
      <c r="HK18" s="197"/>
      <c r="HL18" s="197"/>
      <c r="HM18" s="197"/>
      <c r="HN18" s="197"/>
      <c r="HO18" s="197"/>
      <c r="HP18" s="197"/>
      <c r="HQ18" s="197"/>
      <c r="HR18" s="197"/>
      <c r="HS18" s="197"/>
      <c r="HT18" s="197"/>
      <c r="HU18" s="197"/>
      <c r="HV18" s="197"/>
      <c r="HW18" s="197"/>
      <c r="HX18" s="197"/>
      <c r="HY18" s="197"/>
      <c r="HZ18" s="197"/>
      <c r="IA18" s="197"/>
      <c r="IB18" s="197"/>
      <c r="IC18" s="197"/>
      <c r="ID18" s="197"/>
      <c r="IE18" s="197"/>
      <c r="IF18" s="197"/>
      <c r="IG18" s="197"/>
      <c r="IH18" s="197"/>
      <c r="II18" s="197"/>
      <c r="IJ18" s="197"/>
      <c r="IK18" s="197"/>
      <c r="IL18" s="197"/>
      <c r="IM18" s="197"/>
      <c r="IN18" s="197"/>
      <c r="IO18" s="197"/>
      <c r="IP18" s="197"/>
      <c r="IQ18" s="197"/>
      <c r="IR18" s="197"/>
      <c r="IS18" s="197"/>
      <c r="IT18" s="197"/>
      <c r="IU18" s="197"/>
      <c r="IV18" s="197"/>
      <c r="IW18" s="197"/>
    </row>
    <row r="19" spans="1:257">
      <c r="A19" s="208">
        <v>1</v>
      </c>
      <c r="B19" s="205" t="s">
        <v>835</v>
      </c>
      <c r="C19" s="205" t="str">
        <f t="shared" ref="C19:C33" si="6">TRIM(B19)</f>
        <v>DEAN CADDICK</v>
      </c>
      <c r="D19" s="205">
        <v>17</v>
      </c>
      <c r="E19" s="205">
        <v>970</v>
      </c>
      <c r="F19" s="205">
        <v>469</v>
      </c>
      <c r="G19" s="205">
        <v>4</v>
      </c>
      <c r="H19" s="206">
        <f t="shared" ref="H19:H32" si="7">F19/E19</f>
        <v>0.48350515463917526</v>
      </c>
      <c r="I19" s="207"/>
      <c r="J19" s="205">
        <f t="shared" ref="J19:J32" si="8">SUM(N19,Q19,T19,W19,Z19,AC19,AF19,AI19,AL19,AO19,AR19,AU19,AX19,BA19,BD19,BG19)</f>
        <v>55</v>
      </c>
      <c r="K19" s="205">
        <f t="shared" ref="K19:K32" si="9">SUM(O19,R19,U19,X19,AA19,AD19,AG19,AJ19,AM19,AP19,AS19,AV19,AY19,BB19,BE19,BH19)</f>
        <v>19</v>
      </c>
      <c r="L19" s="205">
        <f t="shared" ref="L19:L32" si="10">SUM(P19,S19,V19,Y19,AB19,AE19,AH19,AK19,AN19,AQ19,AT19,AW19,AZ19,BC19,BF19,BI19)</f>
        <v>0</v>
      </c>
      <c r="M19" s="206">
        <f t="shared" ref="M19:M32" si="11">K19/J19</f>
        <v>0.34545454545454546</v>
      </c>
      <c r="N19" s="205">
        <v>6</v>
      </c>
      <c r="O19" s="205">
        <v>2</v>
      </c>
      <c r="P19" s="205">
        <v>0</v>
      </c>
      <c r="Q19" s="205">
        <v>4</v>
      </c>
      <c r="R19" s="205">
        <v>2</v>
      </c>
      <c r="S19" s="205">
        <v>0</v>
      </c>
      <c r="T19" s="205">
        <v>3</v>
      </c>
      <c r="U19" s="205">
        <v>0</v>
      </c>
      <c r="V19" s="205">
        <v>0</v>
      </c>
      <c r="W19" s="205">
        <v>5</v>
      </c>
      <c r="X19" s="205">
        <v>3</v>
      </c>
      <c r="Y19" s="205">
        <v>0</v>
      </c>
      <c r="Z19" s="205">
        <v>3</v>
      </c>
      <c r="AA19" s="205">
        <v>2</v>
      </c>
      <c r="AB19" s="205">
        <v>0</v>
      </c>
      <c r="AC19" s="205">
        <v>3</v>
      </c>
      <c r="AD19" s="205">
        <v>1</v>
      </c>
      <c r="AE19" s="205">
        <v>0</v>
      </c>
      <c r="AF19" s="205">
        <v>5</v>
      </c>
      <c r="AG19" s="205">
        <v>2</v>
      </c>
      <c r="AH19" s="205">
        <v>0</v>
      </c>
      <c r="AI19" s="205">
        <v>5</v>
      </c>
      <c r="AJ19" s="205">
        <v>0</v>
      </c>
      <c r="AK19" s="205">
        <v>0</v>
      </c>
      <c r="AL19" s="205">
        <v>1</v>
      </c>
      <c r="AM19" s="205">
        <v>0</v>
      </c>
      <c r="AN19" s="205">
        <v>0</v>
      </c>
      <c r="AO19" s="205">
        <v>4</v>
      </c>
      <c r="AP19" s="205">
        <v>2</v>
      </c>
      <c r="AQ19" s="205">
        <v>0</v>
      </c>
      <c r="AR19" s="205">
        <v>3</v>
      </c>
      <c r="AS19" s="205">
        <v>2</v>
      </c>
      <c r="AT19" s="205">
        <v>0</v>
      </c>
      <c r="AU19" s="205">
        <v>1</v>
      </c>
      <c r="AV19" s="205">
        <v>0</v>
      </c>
      <c r="AW19" s="205">
        <v>0</v>
      </c>
      <c r="AX19" s="205">
        <v>2</v>
      </c>
      <c r="AY19" s="205">
        <v>1</v>
      </c>
      <c r="AZ19" s="205">
        <v>0</v>
      </c>
      <c r="BA19" s="205">
        <v>3</v>
      </c>
      <c r="BB19" s="205">
        <v>0</v>
      </c>
      <c r="BC19" s="205">
        <v>0</v>
      </c>
      <c r="BD19" s="205">
        <v>5</v>
      </c>
      <c r="BE19" s="205">
        <v>1</v>
      </c>
      <c r="BF19" s="205">
        <v>0</v>
      </c>
      <c r="BG19" s="205">
        <v>2</v>
      </c>
      <c r="BH19" s="205">
        <v>1</v>
      </c>
      <c r="BI19" s="205">
        <v>0</v>
      </c>
      <c r="BJ19" s="205"/>
      <c r="BK19" s="205"/>
      <c r="BL19" s="205"/>
      <c r="BM19" s="205"/>
      <c r="BN19" s="205"/>
      <c r="BO19" s="204"/>
      <c r="BP19" s="197"/>
      <c r="BQ19" s="197"/>
      <c r="BR19" s="197"/>
      <c r="BS19" s="197"/>
      <c r="BT19" s="197"/>
      <c r="BU19" s="197"/>
      <c r="BV19" s="197"/>
      <c r="BW19" s="197"/>
      <c r="BX19" s="197"/>
      <c r="BY19" s="197"/>
      <c r="BZ19" s="197"/>
      <c r="CA19" s="197"/>
      <c r="CB19" s="197"/>
      <c r="CC19" s="197"/>
      <c r="CD19" s="197"/>
      <c r="CE19" s="197"/>
      <c r="CF19" s="197"/>
      <c r="CG19" s="197"/>
      <c r="CH19" s="197"/>
      <c r="CI19" s="197"/>
      <c r="CJ19" s="197"/>
      <c r="CK19" s="197"/>
      <c r="CL19" s="197"/>
      <c r="CM19" s="197"/>
      <c r="CN19" s="197"/>
      <c r="CO19" s="197"/>
      <c r="CP19" s="197"/>
      <c r="CQ19" s="197"/>
      <c r="CR19" s="197"/>
      <c r="CS19" s="197"/>
      <c r="CT19" s="197"/>
      <c r="CU19" s="197"/>
      <c r="CV19" s="197"/>
      <c r="CW19" s="197"/>
      <c r="CX19" s="197"/>
      <c r="CY19" s="197"/>
      <c r="CZ19" s="197"/>
      <c r="DA19" s="197"/>
      <c r="DB19" s="197"/>
      <c r="DC19" s="197"/>
      <c r="DD19" s="197"/>
      <c r="DE19" s="197"/>
      <c r="DF19" s="197"/>
      <c r="DG19" s="197"/>
      <c r="DH19" s="197"/>
      <c r="DI19" s="197"/>
      <c r="DJ19" s="197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  <c r="ED19" s="197"/>
      <c r="EE19" s="197"/>
      <c r="EF19" s="197"/>
      <c r="EG19" s="197"/>
      <c r="EH19" s="197"/>
      <c r="EI19" s="197"/>
      <c r="EJ19" s="197"/>
      <c r="EK19" s="197"/>
      <c r="EL19" s="197"/>
      <c r="EM19" s="197"/>
      <c r="EN19" s="197"/>
      <c r="EO19" s="197"/>
      <c r="EP19" s="197"/>
      <c r="EQ19" s="197"/>
      <c r="ER19" s="197"/>
      <c r="ES19" s="197"/>
      <c r="ET19" s="197"/>
      <c r="EU19" s="197"/>
      <c r="EV19" s="197"/>
      <c r="EW19" s="197"/>
      <c r="EX19" s="197"/>
      <c r="EY19" s="197"/>
      <c r="EZ19" s="197"/>
      <c r="FA19" s="197"/>
      <c r="FB19" s="197"/>
      <c r="FC19" s="197"/>
      <c r="FD19" s="197"/>
      <c r="FE19" s="197"/>
      <c r="FF19" s="197"/>
      <c r="FG19" s="197"/>
      <c r="FH19" s="197"/>
      <c r="FI19" s="197"/>
      <c r="FJ19" s="197"/>
      <c r="FK19" s="197"/>
      <c r="FL19" s="197"/>
      <c r="FM19" s="197"/>
      <c r="FN19" s="197"/>
      <c r="FO19" s="197"/>
      <c r="FP19" s="197"/>
      <c r="FQ19" s="197"/>
      <c r="FR19" s="197"/>
      <c r="FS19" s="197"/>
      <c r="FT19" s="197"/>
      <c r="FU19" s="197"/>
      <c r="FV19" s="197"/>
      <c r="FW19" s="197"/>
      <c r="FX19" s="197"/>
      <c r="FY19" s="197"/>
      <c r="FZ19" s="197"/>
      <c r="GA19" s="197"/>
      <c r="GB19" s="197"/>
      <c r="GC19" s="197"/>
      <c r="GD19" s="197"/>
      <c r="GE19" s="197"/>
      <c r="GF19" s="197"/>
      <c r="GG19" s="197"/>
      <c r="GH19" s="197"/>
      <c r="GI19" s="197"/>
      <c r="GJ19" s="197"/>
      <c r="GK19" s="197"/>
      <c r="GL19" s="197"/>
      <c r="GM19" s="197"/>
      <c r="GN19" s="197"/>
      <c r="GO19" s="197"/>
      <c r="GP19" s="197"/>
      <c r="GQ19" s="197"/>
      <c r="GR19" s="197"/>
      <c r="GS19" s="197"/>
      <c r="GT19" s="197"/>
      <c r="GU19" s="197"/>
      <c r="GV19" s="197"/>
      <c r="GW19" s="197"/>
      <c r="GX19" s="197"/>
      <c r="GY19" s="197"/>
      <c r="GZ19" s="197"/>
      <c r="HA19" s="197"/>
      <c r="HB19" s="197"/>
      <c r="HC19" s="197"/>
      <c r="HD19" s="197"/>
      <c r="HE19" s="197"/>
      <c r="HF19" s="197"/>
      <c r="HG19" s="197"/>
      <c r="HH19" s="197"/>
      <c r="HI19" s="197"/>
      <c r="HJ19" s="197"/>
      <c r="HK19" s="197"/>
      <c r="HL19" s="197"/>
      <c r="HM19" s="197"/>
      <c r="HN19" s="197"/>
      <c r="HO19" s="197"/>
      <c r="HP19" s="197"/>
      <c r="HQ19" s="197"/>
      <c r="HR19" s="197"/>
      <c r="HS19" s="197"/>
      <c r="HT19" s="197"/>
      <c r="HU19" s="197"/>
      <c r="HV19" s="197"/>
      <c r="HW19" s="197"/>
      <c r="HX19" s="197"/>
      <c r="HY19" s="197"/>
      <c r="HZ19" s="197"/>
      <c r="IA19" s="197"/>
      <c r="IB19" s="197"/>
      <c r="IC19" s="197"/>
      <c r="ID19" s="197"/>
      <c r="IE19" s="197"/>
      <c r="IF19" s="197"/>
      <c r="IG19" s="197"/>
      <c r="IH19" s="197"/>
      <c r="II19" s="197"/>
      <c r="IJ19" s="197"/>
      <c r="IK19" s="197"/>
      <c r="IL19" s="197"/>
      <c r="IM19" s="197"/>
      <c r="IN19" s="197"/>
      <c r="IO19" s="197"/>
      <c r="IP19" s="197"/>
      <c r="IQ19" s="197"/>
      <c r="IR19" s="197"/>
      <c r="IS19" s="197"/>
      <c r="IT19" s="197"/>
      <c r="IU19" s="197"/>
      <c r="IV19" s="197"/>
      <c r="IW19" s="197"/>
    </row>
    <row r="20" spans="1:257">
      <c r="A20" s="208">
        <v>2</v>
      </c>
      <c r="B20" s="205" t="s">
        <v>1045</v>
      </c>
      <c r="C20" s="205" t="str">
        <f t="shared" si="6"/>
        <v>JEFF ACTON</v>
      </c>
      <c r="D20" s="205">
        <v>9</v>
      </c>
      <c r="E20" s="205">
        <v>513</v>
      </c>
      <c r="F20" s="205">
        <v>366</v>
      </c>
      <c r="G20" s="205">
        <v>124</v>
      </c>
      <c r="H20" s="206">
        <f t="shared" si="7"/>
        <v>0.71345029239766078</v>
      </c>
      <c r="I20" s="207"/>
      <c r="J20" s="205">
        <f t="shared" si="8"/>
        <v>54</v>
      </c>
      <c r="K20" s="205">
        <f t="shared" si="9"/>
        <v>39</v>
      </c>
      <c r="L20" s="205">
        <f t="shared" si="10"/>
        <v>4</v>
      </c>
      <c r="M20" s="206">
        <f t="shared" si="11"/>
        <v>0.72222222222222221</v>
      </c>
      <c r="N20" s="205">
        <v>5</v>
      </c>
      <c r="O20" s="205">
        <v>5</v>
      </c>
      <c r="P20" s="205">
        <v>1</v>
      </c>
      <c r="Q20" s="205">
        <v>4</v>
      </c>
      <c r="R20" s="205">
        <v>3</v>
      </c>
      <c r="S20" s="205">
        <v>0</v>
      </c>
      <c r="T20" s="205">
        <v>6</v>
      </c>
      <c r="U20" s="205">
        <v>4</v>
      </c>
      <c r="V20" s="205">
        <v>0</v>
      </c>
      <c r="W20" s="205">
        <v>6</v>
      </c>
      <c r="X20" s="205">
        <v>2</v>
      </c>
      <c r="Y20" s="205">
        <v>1</v>
      </c>
      <c r="Z20" s="205">
        <v>4</v>
      </c>
      <c r="AA20" s="205">
        <v>3</v>
      </c>
      <c r="AB20" s="205">
        <v>0</v>
      </c>
      <c r="AC20" s="205">
        <v>0</v>
      </c>
      <c r="AD20" s="205">
        <v>0</v>
      </c>
      <c r="AE20" s="205">
        <v>0</v>
      </c>
      <c r="AF20" s="205">
        <v>4</v>
      </c>
      <c r="AG20" s="205">
        <v>3</v>
      </c>
      <c r="AH20" s="205">
        <v>0</v>
      </c>
      <c r="AI20" s="205">
        <v>0</v>
      </c>
      <c r="AJ20" s="205">
        <v>0</v>
      </c>
      <c r="AK20" s="205">
        <v>0</v>
      </c>
      <c r="AL20" s="205">
        <v>6</v>
      </c>
      <c r="AM20" s="205">
        <v>3</v>
      </c>
      <c r="AN20" s="205">
        <v>0</v>
      </c>
      <c r="AO20" s="205">
        <v>0</v>
      </c>
      <c r="AP20" s="205">
        <v>0</v>
      </c>
      <c r="AQ20" s="205">
        <v>0</v>
      </c>
      <c r="AR20" s="205">
        <v>5</v>
      </c>
      <c r="AS20" s="205">
        <v>5</v>
      </c>
      <c r="AT20" s="205">
        <v>2</v>
      </c>
      <c r="AU20" s="205">
        <v>4</v>
      </c>
      <c r="AV20" s="205">
        <v>4</v>
      </c>
      <c r="AW20" s="205">
        <v>0</v>
      </c>
      <c r="AX20" s="205">
        <v>3</v>
      </c>
      <c r="AY20" s="205">
        <v>2</v>
      </c>
      <c r="AZ20" s="205">
        <v>0</v>
      </c>
      <c r="BA20" s="205">
        <v>4</v>
      </c>
      <c r="BB20" s="205">
        <v>3</v>
      </c>
      <c r="BC20" s="205">
        <v>0</v>
      </c>
      <c r="BD20" s="205">
        <v>3</v>
      </c>
      <c r="BE20" s="205">
        <v>2</v>
      </c>
      <c r="BF20" s="205">
        <v>0</v>
      </c>
      <c r="BG20" s="205">
        <v>0</v>
      </c>
      <c r="BH20" s="205">
        <v>0</v>
      </c>
      <c r="BI20" s="205">
        <v>0</v>
      </c>
      <c r="BJ20" s="205"/>
      <c r="BK20" s="205"/>
      <c r="BL20" s="205"/>
      <c r="BM20" s="205"/>
      <c r="BN20" s="205"/>
      <c r="BO20" s="204"/>
      <c r="BP20" s="197"/>
      <c r="BQ20" s="197"/>
      <c r="BR20" s="197"/>
      <c r="BS20" s="197"/>
      <c r="BT20" s="197"/>
      <c r="BU20" s="197"/>
      <c r="BV20" s="197"/>
      <c r="BW20" s="197"/>
      <c r="BX20" s="197"/>
      <c r="BY20" s="197"/>
      <c r="BZ20" s="197"/>
      <c r="CA20" s="197"/>
      <c r="CB20" s="197"/>
      <c r="CC20" s="197"/>
      <c r="CD20" s="197"/>
      <c r="CE20" s="197"/>
      <c r="CF20" s="197"/>
      <c r="CG20" s="197"/>
      <c r="CH20" s="197"/>
      <c r="CI20" s="197"/>
      <c r="CJ20" s="197"/>
      <c r="CK20" s="197"/>
      <c r="CL20" s="197"/>
      <c r="CM20" s="197"/>
      <c r="CN20" s="197"/>
      <c r="CO20" s="197"/>
      <c r="CP20" s="197"/>
      <c r="CQ20" s="197"/>
      <c r="CR20" s="197"/>
      <c r="CS20" s="197"/>
      <c r="CT20" s="197"/>
      <c r="CU20" s="197"/>
      <c r="CV20" s="197"/>
      <c r="CW20" s="197"/>
      <c r="CX20" s="197"/>
      <c r="CY20" s="197"/>
      <c r="CZ20" s="197"/>
      <c r="DA20" s="197"/>
      <c r="DB20" s="197"/>
      <c r="DC20" s="197"/>
      <c r="DD20" s="197"/>
      <c r="DE20" s="197"/>
      <c r="DF20" s="197"/>
      <c r="DG20" s="197"/>
      <c r="DH20" s="197"/>
      <c r="DI20" s="197"/>
      <c r="DJ20" s="197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  <c r="ED20" s="197"/>
      <c r="EE20" s="197"/>
      <c r="EF20" s="197"/>
      <c r="EG20" s="197"/>
      <c r="EH20" s="197"/>
      <c r="EI20" s="197"/>
      <c r="EJ20" s="197"/>
      <c r="EK20" s="197"/>
      <c r="EL20" s="197"/>
      <c r="EM20" s="197"/>
      <c r="EN20" s="197"/>
      <c r="EO20" s="197"/>
      <c r="EP20" s="197"/>
      <c r="EQ20" s="197"/>
      <c r="ER20" s="197"/>
      <c r="ES20" s="197"/>
      <c r="ET20" s="197"/>
      <c r="EU20" s="197"/>
      <c r="EV20" s="197"/>
      <c r="EW20" s="197"/>
      <c r="EX20" s="197"/>
      <c r="EY20" s="197"/>
      <c r="EZ20" s="197"/>
      <c r="FA20" s="197"/>
      <c r="FB20" s="197"/>
      <c r="FC20" s="197"/>
      <c r="FD20" s="197"/>
      <c r="FE20" s="197"/>
      <c r="FF20" s="197"/>
      <c r="FG20" s="197"/>
      <c r="FH20" s="197"/>
      <c r="FI20" s="197"/>
      <c r="FJ20" s="197"/>
      <c r="FK20" s="197"/>
      <c r="FL20" s="197"/>
      <c r="FM20" s="197"/>
      <c r="FN20" s="197"/>
      <c r="FO20" s="197"/>
      <c r="FP20" s="197"/>
      <c r="FQ20" s="197"/>
      <c r="FR20" s="197"/>
      <c r="FS20" s="197"/>
      <c r="FT20" s="197"/>
      <c r="FU20" s="197"/>
      <c r="FV20" s="197"/>
      <c r="FW20" s="197"/>
      <c r="FX20" s="197"/>
      <c r="FY20" s="197"/>
      <c r="FZ20" s="197"/>
      <c r="GA20" s="197"/>
      <c r="GB20" s="197"/>
      <c r="GC20" s="197"/>
      <c r="GD20" s="197"/>
      <c r="GE20" s="197"/>
      <c r="GF20" s="197"/>
      <c r="GG20" s="197"/>
      <c r="GH20" s="197"/>
      <c r="GI20" s="197"/>
      <c r="GJ20" s="197"/>
      <c r="GK20" s="197"/>
      <c r="GL20" s="197"/>
      <c r="GM20" s="197"/>
      <c r="GN20" s="197"/>
      <c r="GO20" s="197"/>
      <c r="GP20" s="197"/>
      <c r="GQ20" s="197"/>
      <c r="GR20" s="197"/>
      <c r="GS20" s="197"/>
      <c r="GT20" s="197"/>
      <c r="GU20" s="197"/>
      <c r="GV20" s="197"/>
      <c r="GW20" s="197"/>
      <c r="GX20" s="197"/>
      <c r="GY20" s="197"/>
      <c r="GZ20" s="197"/>
      <c r="HA20" s="197"/>
      <c r="HB20" s="197"/>
      <c r="HC20" s="197"/>
      <c r="HD20" s="197"/>
      <c r="HE20" s="197"/>
      <c r="HF20" s="197"/>
      <c r="HG20" s="197"/>
      <c r="HH20" s="197"/>
      <c r="HI20" s="197"/>
      <c r="HJ20" s="197"/>
      <c r="HK20" s="197"/>
      <c r="HL20" s="197"/>
      <c r="HM20" s="197"/>
      <c r="HN20" s="197"/>
      <c r="HO20" s="197"/>
      <c r="HP20" s="197"/>
      <c r="HQ20" s="197"/>
      <c r="HR20" s="197"/>
      <c r="HS20" s="197"/>
      <c r="HT20" s="197"/>
      <c r="HU20" s="197"/>
      <c r="HV20" s="197"/>
      <c r="HW20" s="197"/>
      <c r="HX20" s="197"/>
      <c r="HY20" s="197"/>
      <c r="HZ20" s="197"/>
      <c r="IA20" s="197"/>
      <c r="IB20" s="197"/>
      <c r="IC20" s="197"/>
      <c r="ID20" s="197"/>
      <c r="IE20" s="197"/>
      <c r="IF20" s="197"/>
      <c r="IG20" s="197"/>
      <c r="IH20" s="197"/>
      <c r="II20" s="197"/>
      <c r="IJ20" s="197"/>
      <c r="IK20" s="197"/>
      <c r="IL20" s="197"/>
      <c r="IM20" s="197"/>
      <c r="IN20" s="197"/>
      <c r="IO20" s="197"/>
      <c r="IP20" s="197"/>
      <c r="IQ20" s="197"/>
      <c r="IR20" s="197"/>
      <c r="IS20" s="197"/>
      <c r="IT20" s="197"/>
      <c r="IU20" s="197"/>
      <c r="IV20" s="197"/>
      <c r="IW20" s="197"/>
    </row>
    <row r="21" spans="1:257">
      <c r="A21" s="208">
        <v>3</v>
      </c>
      <c r="B21" s="205" t="s">
        <v>1072</v>
      </c>
      <c r="C21" s="205" t="str">
        <f t="shared" si="6"/>
        <v>TROY RUSNELL</v>
      </c>
      <c r="D21" s="205">
        <v>4</v>
      </c>
      <c r="E21" s="205">
        <v>210</v>
      </c>
      <c r="F21" s="205">
        <v>149</v>
      </c>
      <c r="G21" s="205">
        <v>21</v>
      </c>
      <c r="H21" s="206">
        <f t="shared" si="7"/>
        <v>0.70952380952380956</v>
      </c>
      <c r="I21" s="207"/>
      <c r="J21" s="205">
        <f t="shared" si="8"/>
        <v>39</v>
      </c>
      <c r="K21" s="205">
        <f t="shared" si="9"/>
        <v>26</v>
      </c>
      <c r="L21" s="205">
        <f t="shared" si="10"/>
        <v>2</v>
      </c>
      <c r="M21" s="206">
        <f t="shared" si="11"/>
        <v>0.66666666666666663</v>
      </c>
      <c r="N21" s="205">
        <v>4</v>
      </c>
      <c r="O21" s="205">
        <v>2</v>
      </c>
      <c r="P21" s="205">
        <v>0</v>
      </c>
      <c r="Q21" s="205">
        <v>4</v>
      </c>
      <c r="R21" s="205">
        <v>3</v>
      </c>
      <c r="S21" s="205">
        <v>0</v>
      </c>
      <c r="T21" s="205">
        <v>6</v>
      </c>
      <c r="U21" s="205">
        <v>3</v>
      </c>
      <c r="V21" s="205">
        <v>1</v>
      </c>
      <c r="W21" s="205">
        <v>5</v>
      </c>
      <c r="X21" s="205">
        <v>4</v>
      </c>
      <c r="Y21" s="205">
        <v>1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0</v>
      </c>
      <c r="AH21" s="205">
        <v>0</v>
      </c>
      <c r="AI21" s="205">
        <v>4</v>
      </c>
      <c r="AJ21" s="205">
        <v>3</v>
      </c>
      <c r="AK21" s="205">
        <v>0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  <c r="AU21" s="205">
        <v>1</v>
      </c>
      <c r="AV21" s="205">
        <v>1</v>
      </c>
      <c r="AW21" s="205">
        <v>0</v>
      </c>
      <c r="AX21" s="205">
        <v>4</v>
      </c>
      <c r="AY21" s="205">
        <v>4</v>
      </c>
      <c r="AZ21" s="205">
        <v>0</v>
      </c>
      <c r="BA21" s="205">
        <v>5</v>
      </c>
      <c r="BB21" s="205">
        <v>2</v>
      </c>
      <c r="BC21" s="205">
        <v>0</v>
      </c>
      <c r="BD21" s="205">
        <v>0</v>
      </c>
      <c r="BE21" s="205">
        <v>0</v>
      </c>
      <c r="BF21" s="205">
        <v>0</v>
      </c>
      <c r="BG21" s="205">
        <v>6</v>
      </c>
      <c r="BH21" s="205">
        <v>4</v>
      </c>
      <c r="BI21" s="205">
        <v>0</v>
      </c>
      <c r="BJ21" s="205"/>
      <c r="BK21" s="205"/>
      <c r="BL21" s="205"/>
      <c r="BM21" s="205"/>
      <c r="BN21" s="205"/>
      <c r="BO21" s="204"/>
      <c r="BP21" s="197"/>
      <c r="BQ21" s="197"/>
      <c r="BR21" s="197"/>
      <c r="BS21" s="197"/>
      <c r="BT21" s="197"/>
      <c r="BU21" s="197"/>
      <c r="BV21" s="197"/>
      <c r="BW21" s="197"/>
      <c r="BX21" s="197"/>
      <c r="BY21" s="197"/>
      <c r="BZ21" s="197"/>
      <c r="CA21" s="197"/>
      <c r="CB21" s="197"/>
      <c r="CC21" s="197"/>
      <c r="CD21" s="197"/>
      <c r="CE21" s="197"/>
      <c r="CF21" s="197"/>
      <c r="CG21" s="197"/>
      <c r="CH21" s="197"/>
      <c r="CI21" s="197"/>
      <c r="CJ21" s="197"/>
      <c r="CK21" s="197"/>
      <c r="CL21" s="197"/>
      <c r="CM21" s="197"/>
      <c r="CN21" s="197"/>
      <c r="CO21" s="197"/>
      <c r="CP21" s="197"/>
      <c r="CQ21" s="197"/>
      <c r="CR21" s="197"/>
      <c r="CS21" s="197"/>
      <c r="CT21" s="197"/>
      <c r="CU21" s="197"/>
      <c r="CV21" s="197"/>
      <c r="CW21" s="197"/>
      <c r="CX21" s="197"/>
      <c r="CY21" s="197"/>
      <c r="CZ21" s="197"/>
      <c r="DA21" s="197"/>
      <c r="DB21" s="197"/>
      <c r="DC21" s="197"/>
      <c r="DD21" s="197"/>
      <c r="DE21" s="197"/>
      <c r="DF21" s="197"/>
      <c r="DG21" s="197"/>
      <c r="DH21" s="197"/>
      <c r="DI21" s="197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97"/>
      <c r="EJ21" s="197"/>
      <c r="EK21" s="197"/>
      <c r="EL21" s="197"/>
      <c r="EM21" s="197"/>
      <c r="EN21" s="197"/>
      <c r="EO21" s="197"/>
      <c r="EP21" s="197"/>
      <c r="EQ21" s="197"/>
      <c r="ER21" s="197"/>
      <c r="ES21" s="197"/>
      <c r="ET21" s="197"/>
      <c r="EU21" s="197"/>
      <c r="EV21" s="197"/>
      <c r="EW21" s="197"/>
      <c r="EX21" s="197"/>
      <c r="EY21" s="197"/>
      <c r="EZ21" s="197"/>
      <c r="FA21" s="197"/>
      <c r="FB21" s="197"/>
      <c r="FC21" s="197"/>
      <c r="FD21" s="197"/>
      <c r="FE21" s="197"/>
      <c r="FF21" s="197"/>
      <c r="FG21" s="197"/>
      <c r="FH21" s="197"/>
      <c r="FI21" s="197"/>
      <c r="FJ21" s="197"/>
      <c r="FK21" s="197"/>
      <c r="FL21" s="197"/>
      <c r="FM21" s="197"/>
      <c r="FN21" s="197"/>
      <c r="FO21" s="197"/>
      <c r="FP21" s="197"/>
      <c r="FQ21" s="197"/>
      <c r="FR21" s="197"/>
      <c r="FS21" s="197"/>
      <c r="FT21" s="197"/>
      <c r="FU21" s="197"/>
      <c r="FV21" s="197"/>
      <c r="FW21" s="197"/>
      <c r="FX21" s="197"/>
      <c r="FY21" s="197"/>
      <c r="FZ21" s="197"/>
      <c r="GA21" s="197"/>
      <c r="GB21" s="197"/>
      <c r="GC21" s="197"/>
      <c r="GD21" s="197"/>
      <c r="GE21" s="197"/>
      <c r="GF21" s="197"/>
      <c r="GG21" s="197"/>
      <c r="GH21" s="197"/>
      <c r="GI21" s="197"/>
      <c r="GJ21" s="197"/>
      <c r="GK21" s="197"/>
      <c r="GL21" s="197"/>
      <c r="GM21" s="197"/>
      <c r="GN21" s="197"/>
      <c r="GO21" s="197"/>
      <c r="GP21" s="197"/>
      <c r="GQ21" s="197"/>
      <c r="GR21" s="197"/>
      <c r="GS21" s="197"/>
      <c r="GT21" s="197"/>
      <c r="GU21" s="197"/>
      <c r="GV21" s="197"/>
      <c r="GW21" s="197"/>
      <c r="GX21" s="197"/>
      <c r="GY21" s="197"/>
      <c r="GZ21" s="197"/>
      <c r="HA21" s="197"/>
      <c r="HB21" s="197"/>
      <c r="HC21" s="197"/>
      <c r="HD21" s="197"/>
      <c r="HE21" s="197"/>
      <c r="HF21" s="197"/>
      <c r="HG21" s="197"/>
      <c r="HH21" s="197"/>
      <c r="HI21" s="197"/>
      <c r="HJ21" s="197"/>
      <c r="HK21" s="197"/>
      <c r="HL21" s="197"/>
      <c r="HM21" s="197"/>
      <c r="HN21" s="197"/>
      <c r="HO21" s="197"/>
      <c r="HP21" s="197"/>
      <c r="HQ21" s="197"/>
      <c r="HR21" s="197"/>
      <c r="HS21" s="197"/>
      <c r="HT21" s="197"/>
      <c r="HU21" s="197"/>
      <c r="HV21" s="197"/>
      <c r="HW21" s="197"/>
      <c r="HX21" s="197"/>
      <c r="HY21" s="197"/>
      <c r="HZ21" s="197"/>
      <c r="IA21" s="197"/>
      <c r="IB21" s="197"/>
      <c r="IC21" s="197"/>
      <c r="ID21" s="197"/>
      <c r="IE21" s="197"/>
      <c r="IF21" s="197"/>
      <c r="IG21" s="197"/>
      <c r="IH21" s="197"/>
      <c r="II21" s="197"/>
      <c r="IJ21" s="197"/>
      <c r="IK21" s="197"/>
      <c r="IL21" s="197"/>
      <c r="IM21" s="197"/>
      <c r="IN21" s="197"/>
      <c r="IO21" s="197"/>
      <c r="IP21" s="197"/>
      <c r="IQ21" s="197"/>
      <c r="IR21" s="197"/>
      <c r="IS21" s="197"/>
      <c r="IT21" s="197"/>
      <c r="IU21" s="197"/>
      <c r="IV21" s="197"/>
      <c r="IW21" s="197"/>
    </row>
    <row r="22" spans="1:257">
      <c r="A22" s="208">
        <v>4</v>
      </c>
      <c r="B22" s="205" t="s">
        <v>845</v>
      </c>
      <c r="C22" s="205" t="str">
        <f t="shared" si="6"/>
        <v>MIKE MAHAN</v>
      </c>
      <c r="D22" s="205">
        <v>8</v>
      </c>
      <c r="E22" s="205">
        <v>479</v>
      </c>
      <c r="F22" s="205">
        <v>283</v>
      </c>
      <c r="G22" s="205">
        <v>29</v>
      </c>
      <c r="H22" s="206">
        <f t="shared" si="7"/>
        <v>0.59081419624217124</v>
      </c>
      <c r="I22" s="207"/>
      <c r="J22" s="205">
        <f t="shared" si="8"/>
        <v>70</v>
      </c>
      <c r="K22" s="205">
        <f t="shared" si="9"/>
        <v>44</v>
      </c>
      <c r="L22" s="205">
        <f t="shared" si="10"/>
        <v>0</v>
      </c>
      <c r="M22" s="206">
        <f t="shared" si="11"/>
        <v>0.62857142857142856</v>
      </c>
      <c r="N22" s="205">
        <v>6</v>
      </c>
      <c r="O22" s="205">
        <v>5</v>
      </c>
      <c r="P22" s="205">
        <v>0</v>
      </c>
      <c r="Q22" s="205">
        <v>3</v>
      </c>
      <c r="R22" s="205">
        <v>0</v>
      </c>
      <c r="S22" s="205">
        <v>0</v>
      </c>
      <c r="T22" s="205">
        <v>4</v>
      </c>
      <c r="U22" s="205">
        <v>3</v>
      </c>
      <c r="V22" s="205">
        <v>0</v>
      </c>
      <c r="W22" s="205">
        <v>5</v>
      </c>
      <c r="X22" s="205">
        <v>4</v>
      </c>
      <c r="Y22" s="205">
        <v>0</v>
      </c>
      <c r="Z22" s="205">
        <v>4</v>
      </c>
      <c r="AA22" s="205">
        <v>2</v>
      </c>
      <c r="AB22" s="205">
        <v>0</v>
      </c>
      <c r="AC22" s="205">
        <v>5</v>
      </c>
      <c r="AD22" s="205">
        <v>2</v>
      </c>
      <c r="AE22" s="205">
        <v>0</v>
      </c>
      <c r="AF22" s="205">
        <v>0</v>
      </c>
      <c r="AG22" s="205">
        <v>0</v>
      </c>
      <c r="AH22" s="205">
        <v>0</v>
      </c>
      <c r="AI22" s="205">
        <v>5</v>
      </c>
      <c r="AJ22" s="205">
        <v>3</v>
      </c>
      <c r="AK22" s="205">
        <v>0</v>
      </c>
      <c r="AL22" s="205">
        <v>6</v>
      </c>
      <c r="AM22" s="205">
        <v>5</v>
      </c>
      <c r="AN22" s="205">
        <v>0</v>
      </c>
      <c r="AO22" s="205">
        <v>4</v>
      </c>
      <c r="AP22" s="205">
        <v>2</v>
      </c>
      <c r="AQ22" s="205">
        <v>0</v>
      </c>
      <c r="AR22" s="205">
        <v>5</v>
      </c>
      <c r="AS22" s="205">
        <v>4</v>
      </c>
      <c r="AT22" s="205">
        <v>0</v>
      </c>
      <c r="AU22" s="205">
        <v>4</v>
      </c>
      <c r="AV22" s="205">
        <v>2</v>
      </c>
      <c r="AW22" s="205">
        <v>0</v>
      </c>
      <c r="AX22" s="205">
        <v>5</v>
      </c>
      <c r="AY22" s="205">
        <v>4</v>
      </c>
      <c r="AZ22" s="205">
        <v>0</v>
      </c>
      <c r="BA22" s="205">
        <v>5</v>
      </c>
      <c r="BB22" s="205">
        <v>2</v>
      </c>
      <c r="BC22" s="205">
        <v>0</v>
      </c>
      <c r="BD22" s="205">
        <v>4</v>
      </c>
      <c r="BE22" s="205">
        <v>3</v>
      </c>
      <c r="BF22" s="205">
        <v>0</v>
      </c>
      <c r="BG22" s="205">
        <v>5</v>
      </c>
      <c r="BH22" s="205">
        <v>3</v>
      </c>
      <c r="BI22" s="205">
        <v>0</v>
      </c>
      <c r="BJ22" s="205"/>
      <c r="BK22" s="205"/>
      <c r="BL22" s="205"/>
      <c r="BM22" s="205"/>
      <c r="BN22" s="205"/>
      <c r="BO22" s="204"/>
      <c r="BP22" s="197"/>
      <c r="BQ22" s="197"/>
      <c r="BR22" s="197"/>
      <c r="BS22" s="197"/>
      <c r="BT22" s="197"/>
      <c r="BU22" s="197"/>
      <c r="BV22" s="197"/>
      <c r="BW22" s="197"/>
      <c r="BX22" s="197"/>
      <c r="BY22" s="197"/>
      <c r="BZ22" s="197"/>
      <c r="CA22" s="197"/>
      <c r="CB22" s="197"/>
      <c r="CC22" s="197"/>
      <c r="CD22" s="197"/>
      <c r="CE22" s="197"/>
      <c r="CF22" s="197"/>
      <c r="CG22" s="197"/>
      <c r="CH22" s="197"/>
      <c r="CI22" s="197"/>
      <c r="CJ22" s="197"/>
      <c r="CK22" s="197"/>
      <c r="CL22" s="197"/>
      <c r="CM22" s="197"/>
      <c r="CN22" s="197"/>
      <c r="CO22" s="197"/>
      <c r="CP22" s="197"/>
      <c r="CQ22" s="197"/>
      <c r="CR22" s="197"/>
      <c r="CS22" s="197"/>
      <c r="CT22" s="197"/>
      <c r="CU22" s="197"/>
      <c r="CV22" s="197"/>
      <c r="CW22" s="197"/>
      <c r="CX22" s="197"/>
      <c r="CY22" s="197"/>
      <c r="CZ22" s="197"/>
      <c r="DA22" s="197"/>
      <c r="DB22" s="197"/>
      <c r="DC22" s="197"/>
      <c r="DD22" s="197"/>
      <c r="DE22" s="197"/>
      <c r="DF22" s="197"/>
      <c r="DG22" s="197"/>
      <c r="DH22" s="197"/>
      <c r="DI22" s="197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  <c r="ED22" s="197"/>
      <c r="EE22" s="197"/>
      <c r="EF22" s="197"/>
      <c r="EG22" s="197"/>
      <c r="EH22" s="197"/>
      <c r="EI22" s="197"/>
      <c r="EJ22" s="197"/>
      <c r="EK22" s="197"/>
      <c r="EL22" s="197"/>
      <c r="EM22" s="197"/>
      <c r="EN22" s="197"/>
      <c r="EO22" s="197"/>
      <c r="EP22" s="197"/>
      <c r="EQ22" s="197"/>
      <c r="ER22" s="197"/>
      <c r="ES22" s="197"/>
      <c r="ET22" s="197"/>
      <c r="EU22" s="197"/>
      <c r="EV22" s="197"/>
      <c r="EW22" s="197"/>
      <c r="EX22" s="197"/>
      <c r="EY22" s="197"/>
      <c r="EZ22" s="197"/>
      <c r="FA22" s="197"/>
      <c r="FB22" s="197"/>
      <c r="FC22" s="197"/>
      <c r="FD22" s="197"/>
      <c r="FE22" s="197"/>
      <c r="FF22" s="197"/>
      <c r="FG22" s="197"/>
      <c r="FH22" s="197"/>
      <c r="FI22" s="197"/>
      <c r="FJ22" s="197"/>
      <c r="FK22" s="197"/>
      <c r="FL22" s="197"/>
      <c r="FM22" s="197"/>
      <c r="FN22" s="197"/>
      <c r="FO22" s="197"/>
      <c r="FP22" s="197"/>
      <c r="FQ22" s="197"/>
      <c r="FR22" s="197"/>
      <c r="FS22" s="197"/>
      <c r="FT22" s="197"/>
      <c r="FU22" s="197"/>
      <c r="FV22" s="197"/>
      <c r="FW22" s="197"/>
      <c r="FX22" s="197"/>
      <c r="FY22" s="197"/>
      <c r="FZ22" s="197"/>
      <c r="GA22" s="197"/>
      <c r="GB22" s="197"/>
      <c r="GC22" s="197"/>
      <c r="GD22" s="197"/>
      <c r="GE22" s="197"/>
      <c r="GF22" s="197"/>
      <c r="GG22" s="197"/>
      <c r="GH22" s="197"/>
      <c r="GI22" s="197"/>
      <c r="GJ22" s="197"/>
      <c r="GK22" s="197"/>
      <c r="GL22" s="197"/>
      <c r="GM22" s="197"/>
      <c r="GN22" s="197"/>
      <c r="GO22" s="197"/>
      <c r="GP22" s="197"/>
      <c r="GQ22" s="197"/>
      <c r="GR22" s="197"/>
      <c r="GS22" s="197"/>
      <c r="GT22" s="197"/>
      <c r="GU22" s="197"/>
      <c r="GV22" s="197"/>
      <c r="GW22" s="197"/>
      <c r="GX22" s="197"/>
      <c r="GY22" s="197"/>
      <c r="GZ22" s="197"/>
      <c r="HA22" s="197"/>
      <c r="HB22" s="197"/>
      <c r="HC22" s="197"/>
      <c r="HD22" s="197"/>
      <c r="HE22" s="197"/>
      <c r="HF22" s="197"/>
      <c r="HG22" s="197"/>
      <c r="HH22" s="197"/>
      <c r="HI22" s="197"/>
      <c r="HJ22" s="197"/>
      <c r="HK22" s="197"/>
      <c r="HL22" s="197"/>
      <c r="HM22" s="197"/>
      <c r="HN22" s="197"/>
      <c r="HO22" s="197"/>
      <c r="HP22" s="197"/>
      <c r="HQ22" s="197"/>
      <c r="HR22" s="197"/>
      <c r="HS22" s="197"/>
      <c r="HT22" s="197"/>
      <c r="HU22" s="197"/>
      <c r="HV22" s="197"/>
      <c r="HW22" s="197"/>
      <c r="HX22" s="197"/>
      <c r="HY22" s="197"/>
      <c r="HZ22" s="197"/>
      <c r="IA22" s="197"/>
      <c r="IB22" s="197"/>
      <c r="IC22" s="197"/>
      <c r="ID22" s="197"/>
      <c r="IE22" s="197"/>
      <c r="IF22" s="197"/>
      <c r="IG22" s="197"/>
      <c r="IH22" s="197"/>
      <c r="II22" s="197"/>
      <c r="IJ22" s="197"/>
      <c r="IK22" s="197"/>
      <c r="IL22" s="197"/>
      <c r="IM22" s="197"/>
      <c r="IN22" s="197"/>
      <c r="IO22" s="197"/>
      <c r="IP22" s="197"/>
      <c r="IQ22" s="197"/>
      <c r="IR22" s="197"/>
      <c r="IS22" s="197"/>
      <c r="IT22" s="197"/>
      <c r="IU22" s="197"/>
      <c r="IV22" s="197"/>
      <c r="IW22" s="197"/>
    </row>
    <row r="23" spans="1:257">
      <c r="A23" s="208">
        <v>5</v>
      </c>
      <c r="B23" s="205" t="s">
        <v>981</v>
      </c>
      <c r="C23" s="205" t="str">
        <f t="shared" si="6"/>
        <v>JIM VACKARO</v>
      </c>
      <c r="D23" s="205">
        <v>10</v>
      </c>
      <c r="E23" s="205">
        <v>581</v>
      </c>
      <c r="F23" s="205">
        <v>337</v>
      </c>
      <c r="G23" s="205">
        <v>33</v>
      </c>
      <c r="H23" s="206">
        <f t="shared" si="7"/>
        <v>0.58003442340791733</v>
      </c>
      <c r="I23" s="207"/>
      <c r="J23" s="205">
        <f t="shared" si="8"/>
        <v>46</v>
      </c>
      <c r="K23" s="205">
        <f t="shared" si="9"/>
        <v>21</v>
      </c>
      <c r="L23" s="205">
        <f t="shared" si="10"/>
        <v>3</v>
      </c>
      <c r="M23" s="206">
        <f t="shared" si="11"/>
        <v>0.45652173913043476</v>
      </c>
      <c r="N23" s="205">
        <v>5</v>
      </c>
      <c r="O23" s="205">
        <v>2</v>
      </c>
      <c r="P23" s="205">
        <v>1</v>
      </c>
      <c r="Q23" s="205">
        <v>4</v>
      </c>
      <c r="R23" s="205">
        <v>1</v>
      </c>
      <c r="S23" s="205">
        <v>1</v>
      </c>
      <c r="T23" s="205">
        <v>0</v>
      </c>
      <c r="U23" s="205">
        <v>0</v>
      </c>
      <c r="V23" s="205">
        <v>0</v>
      </c>
      <c r="W23" s="205">
        <v>3</v>
      </c>
      <c r="X23" s="205">
        <v>0</v>
      </c>
      <c r="Y23" s="205">
        <v>0</v>
      </c>
      <c r="Z23" s="205">
        <v>4</v>
      </c>
      <c r="AA23" s="205">
        <v>3</v>
      </c>
      <c r="AB23" s="205">
        <v>0</v>
      </c>
      <c r="AC23" s="205">
        <v>2</v>
      </c>
      <c r="AD23" s="205">
        <v>1</v>
      </c>
      <c r="AE23" s="205">
        <v>1</v>
      </c>
      <c r="AF23" s="205">
        <v>3</v>
      </c>
      <c r="AG23" s="205">
        <v>1</v>
      </c>
      <c r="AH23" s="205">
        <v>0</v>
      </c>
      <c r="AI23" s="205">
        <v>0</v>
      </c>
      <c r="AJ23" s="205">
        <v>0</v>
      </c>
      <c r="AK23" s="205">
        <v>0</v>
      </c>
      <c r="AL23" s="205">
        <v>5</v>
      </c>
      <c r="AM23" s="205">
        <v>4</v>
      </c>
      <c r="AN23" s="205">
        <v>0</v>
      </c>
      <c r="AO23" s="205">
        <v>5</v>
      </c>
      <c r="AP23" s="205">
        <v>3</v>
      </c>
      <c r="AQ23" s="205">
        <v>0</v>
      </c>
      <c r="AR23" s="205">
        <v>0</v>
      </c>
      <c r="AS23" s="205">
        <v>0</v>
      </c>
      <c r="AT23" s="205">
        <v>0</v>
      </c>
      <c r="AU23" s="205">
        <v>1</v>
      </c>
      <c r="AV23" s="205">
        <v>1</v>
      </c>
      <c r="AW23" s="205">
        <v>0</v>
      </c>
      <c r="AX23" s="205">
        <v>4</v>
      </c>
      <c r="AY23" s="205">
        <v>2</v>
      </c>
      <c r="AZ23" s="205">
        <v>0</v>
      </c>
      <c r="BA23" s="205">
        <v>5</v>
      </c>
      <c r="BB23" s="205">
        <v>1</v>
      </c>
      <c r="BC23" s="205">
        <v>0</v>
      </c>
      <c r="BD23" s="205">
        <v>5</v>
      </c>
      <c r="BE23" s="205">
        <v>2</v>
      </c>
      <c r="BF23" s="205">
        <v>0</v>
      </c>
      <c r="BG23" s="205">
        <v>0</v>
      </c>
      <c r="BH23" s="205">
        <v>0</v>
      </c>
      <c r="BI23" s="205">
        <v>0</v>
      </c>
      <c r="BJ23" s="205"/>
      <c r="BK23" s="205"/>
      <c r="BL23" s="205"/>
      <c r="BM23" s="205"/>
      <c r="BN23" s="205"/>
      <c r="BO23" s="204"/>
      <c r="BP23" s="197"/>
      <c r="BQ23" s="197"/>
      <c r="BR23" s="197"/>
      <c r="BS23" s="197"/>
      <c r="BT23" s="197"/>
      <c r="BU23" s="197"/>
      <c r="BV23" s="197"/>
      <c r="BW23" s="197"/>
      <c r="BX23" s="197"/>
      <c r="BY23" s="197"/>
      <c r="BZ23" s="197"/>
      <c r="CA23" s="197"/>
      <c r="CB23" s="197"/>
      <c r="CC23" s="197"/>
      <c r="CD23" s="197"/>
      <c r="CE23" s="197"/>
      <c r="CF23" s="197"/>
      <c r="CG23" s="197"/>
      <c r="CH23" s="197"/>
      <c r="CI23" s="197"/>
      <c r="CJ23" s="197"/>
      <c r="CK23" s="197"/>
      <c r="CL23" s="197"/>
      <c r="CM23" s="197"/>
      <c r="CN23" s="197"/>
      <c r="CO23" s="197"/>
      <c r="CP23" s="197"/>
      <c r="CQ23" s="197"/>
      <c r="CR23" s="197"/>
      <c r="CS23" s="197"/>
      <c r="CT23" s="197"/>
      <c r="CU23" s="197"/>
      <c r="CV23" s="197"/>
      <c r="CW23" s="197"/>
      <c r="CX23" s="197"/>
      <c r="CY23" s="197"/>
      <c r="CZ23" s="197"/>
      <c r="DA23" s="197"/>
      <c r="DB23" s="197"/>
      <c r="DC23" s="197"/>
      <c r="DD23" s="197"/>
      <c r="DE23" s="197"/>
      <c r="DF23" s="197"/>
      <c r="DG23" s="197"/>
      <c r="DH23" s="197"/>
      <c r="DI23" s="197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  <c r="ED23" s="197"/>
      <c r="EE23" s="197"/>
      <c r="EF23" s="197"/>
      <c r="EG23" s="197"/>
      <c r="EH23" s="197"/>
      <c r="EI23" s="197"/>
      <c r="EJ23" s="197"/>
      <c r="EK23" s="197"/>
      <c r="EL23" s="197"/>
      <c r="EM23" s="197"/>
      <c r="EN23" s="197"/>
      <c r="EO23" s="197"/>
      <c r="EP23" s="197"/>
      <c r="EQ23" s="197"/>
      <c r="ER23" s="197"/>
      <c r="ES23" s="197"/>
      <c r="ET23" s="197"/>
      <c r="EU23" s="197"/>
      <c r="EV23" s="197"/>
      <c r="EW23" s="197"/>
      <c r="EX23" s="197"/>
      <c r="EY23" s="197"/>
      <c r="EZ23" s="197"/>
      <c r="FA23" s="197"/>
      <c r="FB23" s="197"/>
      <c r="FC23" s="197"/>
      <c r="FD23" s="197"/>
      <c r="FE23" s="197"/>
      <c r="FF23" s="197"/>
      <c r="FG23" s="197"/>
      <c r="FH23" s="197"/>
      <c r="FI23" s="197"/>
      <c r="FJ23" s="197"/>
      <c r="FK23" s="197"/>
      <c r="FL23" s="197"/>
      <c r="FM23" s="197"/>
      <c r="FN23" s="197"/>
      <c r="FO23" s="197"/>
      <c r="FP23" s="197"/>
      <c r="FQ23" s="197"/>
      <c r="FR23" s="197"/>
      <c r="FS23" s="197"/>
      <c r="FT23" s="197"/>
      <c r="FU23" s="197"/>
      <c r="FV23" s="197"/>
      <c r="FW23" s="197"/>
      <c r="FX23" s="197"/>
      <c r="FY23" s="197"/>
      <c r="FZ23" s="197"/>
      <c r="GA23" s="197"/>
      <c r="GB23" s="197"/>
      <c r="GC23" s="197"/>
      <c r="GD23" s="197"/>
      <c r="GE23" s="197"/>
      <c r="GF23" s="197"/>
      <c r="GG23" s="197"/>
      <c r="GH23" s="197"/>
      <c r="GI23" s="197"/>
      <c r="GJ23" s="197"/>
      <c r="GK23" s="197"/>
      <c r="GL23" s="197"/>
      <c r="GM23" s="197"/>
      <c r="GN23" s="197"/>
      <c r="GO23" s="197"/>
      <c r="GP23" s="197"/>
      <c r="GQ23" s="197"/>
      <c r="GR23" s="197"/>
      <c r="GS23" s="197"/>
      <c r="GT23" s="197"/>
      <c r="GU23" s="197"/>
      <c r="GV23" s="197"/>
      <c r="GW23" s="197"/>
      <c r="GX23" s="197"/>
      <c r="GY23" s="197"/>
      <c r="GZ23" s="197"/>
      <c r="HA23" s="197"/>
      <c r="HB23" s="197"/>
      <c r="HC23" s="197"/>
      <c r="HD23" s="197"/>
      <c r="HE23" s="197"/>
      <c r="HF23" s="197"/>
      <c r="HG23" s="197"/>
      <c r="HH23" s="197"/>
      <c r="HI23" s="197"/>
      <c r="HJ23" s="197"/>
      <c r="HK23" s="197"/>
      <c r="HL23" s="197"/>
      <c r="HM23" s="197"/>
      <c r="HN23" s="197"/>
      <c r="HO23" s="197"/>
      <c r="HP23" s="197"/>
      <c r="HQ23" s="197"/>
      <c r="HR23" s="197"/>
      <c r="HS23" s="197"/>
      <c r="HT23" s="197"/>
      <c r="HU23" s="197"/>
      <c r="HV23" s="197"/>
      <c r="HW23" s="197"/>
      <c r="HX23" s="197"/>
      <c r="HY23" s="197"/>
      <c r="HZ23" s="197"/>
      <c r="IA23" s="197"/>
      <c r="IB23" s="197"/>
      <c r="IC23" s="197"/>
      <c r="ID23" s="197"/>
      <c r="IE23" s="197"/>
      <c r="IF23" s="197"/>
      <c r="IG23" s="197"/>
      <c r="IH23" s="197"/>
      <c r="II23" s="197"/>
      <c r="IJ23" s="197"/>
      <c r="IK23" s="197"/>
      <c r="IL23" s="197"/>
      <c r="IM23" s="197"/>
      <c r="IN23" s="197"/>
      <c r="IO23" s="197"/>
      <c r="IP23" s="197"/>
      <c r="IQ23" s="197"/>
      <c r="IR23" s="197"/>
      <c r="IS23" s="197"/>
      <c r="IT23" s="197"/>
      <c r="IU23" s="197"/>
      <c r="IV23" s="197"/>
      <c r="IW23" s="197"/>
    </row>
    <row r="24" spans="1:257">
      <c r="A24" s="208">
        <v>6</v>
      </c>
      <c r="B24" s="205" t="s">
        <v>1773</v>
      </c>
      <c r="C24" s="205" t="str">
        <f t="shared" si="6"/>
        <v>TOMMY HOLCOMB</v>
      </c>
      <c r="D24" s="205">
        <v>6</v>
      </c>
      <c r="E24" s="205">
        <v>413</v>
      </c>
      <c r="F24" s="205">
        <v>229</v>
      </c>
      <c r="G24" s="205">
        <v>13</v>
      </c>
      <c r="H24" s="206">
        <f t="shared" si="7"/>
        <v>0.55447941888619856</v>
      </c>
      <c r="I24" s="207"/>
      <c r="J24" s="205">
        <f t="shared" si="8"/>
        <v>68</v>
      </c>
      <c r="K24" s="205">
        <f t="shared" si="9"/>
        <v>36</v>
      </c>
      <c r="L24" s="205">
        <f t="shared" si="10"/>
        <v>0</v>
      </c>
      <c r="M24" s="206">
        <f t="shared" si="11"/>
        <v>0.52941176470588236</v>
      </c>
      <c r="N24" s="205">
        <v>5</v>
      </c>
      <c r="O24" s="205">
        <v>4</v>
      </c>
      <c r="P24" s="205">
        <v>0</v>
      </c>
      <c r="Q24" s="205">
        <v>3</v>
      </c>
      <c r="R24" s="205">
        <v>2</v>
      </c>
      <c r="S24" s="205">
        <v>0</v>
      </c>
      <c r="T24" s="205">
        <v>6</v>
      </c>
      <c r="U24" s="205">
        <v>3</v>
      </c>
      <c r="V24" s="205">
        <v>0</v>
      </c>
      <c r="W24" s="205">
        <v>5</v>
      </c>
      <c r="X24" s="205">
        <v>3</v>
      </c>
      <c r="Y24" s="205">
        <v>0</v>
      </c>
      <c r="Z24" s="205">
        <v>4</v>
      </c>
      <c r="AA24" s="205">
        <v>1</v>
      </c>
      <c r="AB24" s="205">
        <v>0</v>
      </c>
      <c r="AC24" s="205">
        <v>4</v>
      </c>
      <c r="AD24" s="205">
        <v>2</v>
      </c>
      <c r="AE24" s="205">
        <v>0</v>
      </c>
      <c r="AF24" s="205">
        <v>4</v>
      </c>
      <c r="AG24" s="205">
        <v>2</v>
      </c>
      <c r="AH24" s="205">
        <v>0</v>
      </c>
      <c r="AI24" s="205">
        <v>5</v>
      </c>
      <c r="AJ24" s="205">
        <v>3</v>
      </c>
      <c r="AK24" s="205">
        <v>0</v>
      </c>
      <c r="AL24" s="205">
        <v>3</v>
      </c>
      <c r="AM24" s="205">
        <v>3</v>
      </c>
      <c r="AN24" s="205">
        <v>0</v>
      </c>
      <c r="AO24" s="205">
        <v>5</v>
      </c>
      <c r="AP24" s="205">
        <v>3</v>
      </c>
      <c r="AQ24" s="205">
        <v>0</v>
      </c>
      <c r="AR24" s="205">
        <v>3</v>
      </c>
      <c r="AS24" s="205">
        <v>0</v>
      </c>
      <c r="AT24" s="205">
        <v>0</v>
      </c>
      <c r="AU24" s="205">
        <v>4</v>
      </c>
      <c r="AV24" s="205">
        <v>1</v>
      </c>
      <c r="AW24" s="205">
        <v>0</v>
      </c>
      <c r="AX24" s="205">
        <v>4</v>
      </c>
      <c r="AY24" s="205">
        <v>0</v>
      </c>
      <c r="AZ24" s="205">
        <v>0</v>
      </c>
      <c r="BA24" s="205">
        <v>4</v>
      </c>
      <c r="BB24" s="205">
        <v>2</v>
      </c>
      <c r="BC24" s="205">
        <v>0</v>
      </c>
      <c r="BD24" s="205">
        <v>5</v>
      </c>
      <c r="BE24" s="205">
        <v>4</v>
      </c>
      <c r="BF24" s="205">
        <v>0</v>
      </c>
      <c r="BG24" s="205">
        <v>4</v>
      </c>
      <c r="BH24" s="205">
        <v>3</v>
      </c>
      <c r="BI24" s="205">
        <v>0</v>
      </c>
      <c r="BJ24" s="205"/>
      <c r="BK24" s="205"/>
      <c r="BL24" s="205"/>
      <c r="BM24" s="205"/>
      <c r="BN24" s="205"/>
      <c r="BO24" s="204"/>
      <c r="BP24" s="197"/>
      <c r="BQ24" s="197"/>
      <c r="BR24" s="197"/>
      <c r="BS24" s="197"/>
      <c r="BT24" s="197"/>
      <c r="BU24" s="197"/>
      <c r="BV24" s="197"/>
      <c r="BW24" s="197"/>
      <c r="BX24" s="197"/>
      <c r="BY24" s="197"/>
      <c r="BZ24" s="197"/>
      <c r="CA24" s="197"/>
      <c r="CB24" s="197"/>
      <c r="CC24" s="197"/>
      <c r="CD24" s="197"/>
      <c r="CE24" s="197"/>
      <c r="CF24" s="197"/>
      <c r="CG24" s="197"/>
      <c r="CH24" s="197"/>
      <c r="CI24" s="197"/>
      <c r="CJ24" s="197"/>
      <c r="CK24" s="197"/>
      <c r="CL24" s="197"/>
      <c r="CM24" s="197"/>
      <c r="CN24" s="197"/>
      <c r="CO24" s="197"/>
      <c r="CP24" s="197"/>
      <c r="CQ24" s="197"/>
      <c r="CR24" s="197"/>
      <c r="CS24" s="197"/>
      <c r="CT24" s="197"/>
      <c r="CU24" s="197"/>
      <c r="CV24" s="197"/>
      <c r="CW24" s="197"/>
      <c r="CX24" s="197"/>
      <c r="CY24" s="197"/>
      <c r="CZ24" s="197"/>
      <c r="DA24" s="197"/>
      <c r="DB24" s="197"/>
      <c r="DC24" s="197"/>
      <c r="DD24" s="197"/>
      <c r="DE24" s="197"/>
      <c r="DF24" s="197"/>
      <c r="DG24" s="197"/>
      <c r="DH24" s="197"/>
      <c r="DI24" s="197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  <c r="ED24" s="197"/>
      <c r="EE24" s="197"/>
      <c r="EF24" s="197"/>
      <c r="EG24" s="197"/>
      <c r="EH24" s="197"/>
      <c r="EI24" s="197"/>
      <c r="EJ24" s="197"/>
      <c r="EK24" s="197"/>
      <c r="EL24" s="197"/>
      <c r="EM24" s="197"/>
      <c r="EN24" s="197"/>
      <c r="EO24" s="197"/>
      <c r="EP24" s="197"/>
      <c r="EQ24" s="197"/>
      <c r="ER24" s="197"/>
      <c r="ES24" s="197"/>
      <c r="ET24" s="197"/>
      <c r="EU24" s="197"/>
      <c r="EV24" s="197"/>
      <c r="EW24" s="197"/>
      <c r="EX24" s="197"/>
      <c r="EY24" s="197"/>
      <c r="EZ24" s="197"/>
      <c r="FA24" s="197"/>
      <c r="FB24" s="197"/>
      <c r="FC24" s="197"/>
      <c r="FD24" s="197"/>
      <c r="FE24" s="197"/>
      <c r="FF24" s="197"/>
      <c r="FG24" s="197"/>
      <c r="FH24" s="197"/>
      <c r="FI24" s="197"/>
      <c r="FJ24" s="197"/>
      <c r="FK24" s="197"/>
      <c r="FL24" s="197"/>
      <c r="FM24" s="197"/>
      <c r="FN24" s="197"/>
      <c r="FO24" s="197"/>
      <c r="FP24" s="197"/>
      <c r="FQ24" s="197"/>
      <c r="FR24" s="197"/>
      <c r="FS24" s="197"/>
      <c r="FT24" s="197"/>
      <c r="FU24" s="197"/>
      <c r="FV24" s="197"/>
      <c r="FW24" s="197"/>
      <c r="FX24" s="197"/>
      <c r="FY24" s="197"/>
      <c r="FZ24" s="197"/>
      <c r="GA24" s="197"/>
      <c r="GB24" s="197"/>
      <c r="GC24" s="197"/>
      <c r="GD24" s="197"/>
      <c r="GE24" s="197"/>
      <c r="GF24" s="197"/>
      <c r="GG24" s="197"/>
      <c r="GH24" s="197"/>
      <c r="GI24" s="197"/>
      <c r="GJ24" s="197"/>
      <c r="GK24" s="197"/>
      <c r="GL24" s="197"/>
      <c r="GM24" s="197"/>
      <c r="GN24" s="197"/>
      <c r="GO24" s="197"/>
      <c r="GP24" s="197"/>
      <c r="GQ24" s="197"/>
      <c r="GR24" s="197"/>
      <c r="GS24" s="197"/>
      <c r="GT24" s="197"/>
      <c r="GU24" s="197"/>
      <c r="GV24" s="197"/>
      <c r="GW24" s="197"/>
      <c r="GX24" s="197"/>
      <c r="GY24" s="197"/>
      <c r="GZ24" s="197"/>
      <c r="HA24" s="197"/>
      <c r="HB24" s="197"/>
      <c r="HC24" s="197"/>
      <c r="HD24" s="197"/>
      <c r="HE24" s="197"/>
      <c r="HF24" s="197"/>
      <c r="HG24" s="197"/>
      <c r="HH24" s="197"/>
      <c r="HI24" s="197"/>
      <c r="HJ24" s="197"/>
      <c r="HK24" s="197"/>
      <c r="HL24" s="197"/>
      <c r="HM24" s="197"/>
      <c r="HN24" s="197"/>
      <c r="HO24" s="197"/>
      <c r="HP24" s="197"/>
      <c r="HQ24" s="197"/>
      <c r="HR24" s="197"/>
      <c r="HS24" s="197"/>
      <c r="HT24" s="197"/>
      <c r="HU24" s="197"/>
      <c r="HV24" s="197"/>
      <c r="HW24" s="197"/>
      <c r="HX24" s="197"/>
      <c r="HY24" s="197"/>
      <c r="HZ24" s="197"/>
      <c r="IA24" s="197"/>
      <c r="IB24" s="197"/>
      <c r="IC24" s="197"/>
      <c r="ID24" s="197"/>
      <c r="IE24" s="197"/>
      <c r="IF24" s="197"/>
      <c r="IG24" s="197"/>
      <c r="IH24" s="197"/>
      <c r="II24" s="197"/>
      <c r="IJ24" s="197"/>
      <c r="IK24" s="197"/>
      <c r="IL24" s="197"/>
      <c r="IM24" s="197"/>
      <c r="IN24" s="197"/>
      <c r="IO24" s="197"/>
      <c r="IP24" s="197"/>
      <c r="IQ24" s="197"/>
      <c r="IR24" s="197"/>
      <c r="IS24" s="197"/>
      <c r="IT24" s="197"/>
      <c r="IU24" s="197"/>
      <c r="IV24" s="197"/>
      <c r="IW24" s="197"/>
    </row>
    <row r="25" spans="1:257">
      <c r="A25" s="208">
        <v>7</v>
      </c>
      <c r="B25" s="205" t="s">
        <v>995</v>
      </c>
      <c r="C25" s="205" t="str">
        <f t="shared" si="6"/>
        <v>DAVE MILLER</v>
      </c>
      <c r="D25" s="205">
        <v>17</v>
      </c>
      <c r="E25" s="205">
        <v>1043</v>
      </c>
      <c r="F25" s="205">
        <v>582</v>
      </c>
      <c r="G25" s="205">
        <v>47</v>
      </c>
      <c r="H25" s="206">
        <f t="shared" si="7"/>
        <v>0.55800575263662511</v>
      </c>
      <c r="I25" s="207"/>
      <c r="J25" s="205">
        <f t="shared" si="8"/>
        <v>64</v>
      </c>
      <c r="K25" s="205">
        <f t="shared" si="9"/>
        <v>36</v>
      </c>
      <c r="L25" s="205">
        <f t="shared" si="10"/>
        <v>0</v>
      </c>
      <c r="M25" s="206">
        <f t="shared" si="11"/>
        <v>0.5625</v>
      </c>
      <c r="N25" s="205">
        <v>0</v>
      </c>
      <c r="O25" s="205">
        <v>0</v>
      </c>
      <c r="P25" s="205">
        <v>0</v>
      </c>
      <c r="Q25" s="205">
        <v>4</v>
      </c>
      <c r="R25" s="205">
        <v>2</v>
      </c>
      <c r="S25" s="205">
        <v>0</v>
      </c>
      <c r="T25" s="205">
        <v>5</v>
      </c>
      <c r="U25" s="205">
        <v>3</v>
      </c>
      <c r="V25" s="205">
        <v>0</v>
      </c>
      <c r="W25" s="205">
        <v>3</v>
      </c>
      <c r="X25" s="205">
        <v>3</v>
      </c>
      <c r="Y25" s="205">
        <v>0</v>
      </c>
      <c r="Z25" s="205">
        <v>4</v>
      </c>
      <c r="AA25" s="205">
        <v>2</v>
      </c>
      <c r="AB25" s="205">
        <v>0</v>
      </c>
      <c r="AC25" s="205">
        <v>5</v>
      </c>
      <c r="AD25" s="205">
        <v>3</v>
      </c>
      <c r="AE25" s="205">
        <v>0</v>
      </c>
      <c r="AF25" s="205">
        <v>4</v>
      </c>
      <c r="AG25" s="205">
        <v>2</v>
      </c>
      <c r="AH25" s="205">
        <v>0</v>
      </c>
      <c r="AI25" s="205">
        <v>3</v>
      </c>
      <c r="AJ25" s="205">
        <v>2</v>
      </c>
      <c r="AK25" s="205">
        <v>0</v>
      </c>
      <c r="AL25" s="205">
        <v>4</v>
      </c>
      <c r="AM25" s="205">
        <v>1</v>
      </c>
      <c r="AN25" s="205">
        <v>0</v>
      </c>
      <c r="AO25" s="205">
        <v>5</v>
      </c>
      <c r="AP25" s="205">
        <v>1</v>
      </c>
      <c r="AQ25" s="205">
        <v>0</v>
      </c>
      <c r="AR25" s="205">
        <v>3</v>
      </c>
      <c r="AS25" s="205">
        <v>2</v>
      </c>
      <c r="AT25" s="205">
        <v>0</v>
      </c>
      <c r="AU25" s="205">
        <v>3</v>
      </c>
      <c r="AV25" s="205">
        <v>2</v>
      </c>
      <c r="AW25" s="205">
        <v>0</v>
      </c>
      <c r="AX25" s="205">
        <v>5</v>
      </c>
      <c r="AY25" s="205">
        <v>3</v>
      </c>
      <c r="AZ25" s="205">
        <v>0</v>
      </c>
      <c r="BA25" s="205">
        <v>5</v>
      </c>
      <c r="BB25" s="205">
        <v>4</v>
      </c>
      <c r="BC25" s="205">
        <v>0</v>
      </c>
      <c r="BD25" s="205">
        <v>5</v>
      </c>
      <c r="BE25" s="205">
        <v>3</v>
      </c>
      <c r="BF25" s="205">
        <v>0</v>
      </c>
      <c r="BG25" s="205">
        <v>6</v>
      </c>
      <c r="BH25" s="205">
        <v>3</v>
      </c>
      <c r="BI25" s="205">
        <v>0</v>
      </c>
      <c r="BJ25" s="205"/>
      <c r="BK25" s="205"/>
      <c r="BL25" s="205"/>
      <c r="BM25" s="205"/>
      <c r="BN25" s="205"/>
      <c r="BO25" s="204"/>
      <c r="BP25" s="197"/>
      <c r="BQ25" s="197"/>
      <c r="BR25" s="197"/>
      <c r="BS25" s="197"/>
      <c r="BT25" s="197"/>
      <c r="BU25" s="197"/>
      <c r="BV25" s="197"/>
      <c r="BW25" s="197"/>
      <c r="BX25" s="197"/>
      <c r="BY25" s="197"/>
      <c r="BZ25" s="197"/>
      <c r="CA25" s="197"/>
      <c r="CB25" s="197"/>
      <c r="CC25" s="197"/>
      <c r="CD25" s="197"/>
      <c r="CE25" s="197"/>
      <c r="CF25" s="197"/>
      <c r="CG25" s="197"/>
      <c r="CH25" s="197"/>
      <c r="CI25" s="197"/>
      <c r="CJ25" s="197"/>
      <c r="CK25" s="197"/>
      <c r="CL25" s="197"/>
      <c r="CM25" s="197"/>
      <c r="CN25" s="197"/>
      <c r="CO25" s="197"/>
      <c r="CP25" s="197"/>
      <c r="CQ25" s="197"/>
      <c r="CR25" s="197"/>
      <c r="CS25" s="197"/>
      <c r="CT25" s="197"/>
      <c r="CU25" s="197"/>
      <c r="CV25" s="197"/>
      <c r="CW25" s="197"/>
      <c r="CX25" s="197"/>
      <c r="CY25" s="197"/>
      <c r="CZ25" s="197"/>
      <c r="DA25" s="197"/>
      <c r="DB25" s="197"/>
      <c r="DC25" s="197"/>
      <c r="DD25" s="197"/>
      <c r="DE25" s="197"/>
      <c r="DF25" s="197"/>
      <c r="DG25" s="197"/>
      <c r="DH25" s="197"/>
      <c r="DI25" s="197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  <c r="ED25" s="197"/>
      <c r="EE25" s="197"/>
      <c r="EF25" s="197"/>
      <c r="EG25" s="197"/>
      <c r="EH25" s="197"/>
      <c r="EI25" s="197"/>
      <c r="EJ25" s="197"/>
      <c r="EK25" s="197"/>
      <c r="EL25" s="197"/>
      <c r="EM25" s="197"/>
      <c r="EN25" s="197"/>
      <c r="EO25" s="197"/>
      <c r="EP25" s="197"/>
      <c r="EQ25" s="197"/>
      <c r="ER25" s="197"/>
      <c r="ES25" s="197"/>
      <c r="ET25" s="197"/>
      <c r="EU25" s="197"/>
      <c r="EV25" s="197"/>
      <c r="EW25" s="197"/>
      <c r="EX25" s="197"/>
      <c r="EY25" s="197"/>
      <c r="EZ25" s="197"/>
      <c r="FA25" s="197"/>
      <c r="FB25" s="197"/>
      <c r="FC25" s="197"/>
      <c r="FD25" s="197"/>
      <c r="FE25" s="197"/>
      <c r="FF25" s="197"/>
      <c r="FG25" s="197"/>
      <c r="FH25" s="197"/>
      <c r="FI25" s="197"/>
      <c r="FJ25" s="197"/>
      <c r="FK25" s="197"/>
      <c r="FL25" s="197"/>
      <c r="FM25" s="197"/>
      <c r="FN25" s="197"/>
      <c r="FO25" s="197"/>
      <c r="FP25" s="197"/>
      <c r="FQ25" s="197"/>
      <c r="FR25" s="197"/>
      <c r="FS25" s="197"/>
      <c r="FT25" s="197"/>
      <c r="FU25" s="197"/>
      <c r="FV25" s="197"/>
      <c r="FW25" s="197"/>
      <c r="FX25" s="197"/>
      <c r="FY25" s="197"/>
      <c r="FZ25" s="197"/>
      <c r="GA25" s="197"/>
      <c r="GB25" s="197"/>
      <c r="GC25" s="197"/>
      <c r="GD25" s="197"/>
      <c r="GE25" s="197"/>
      <c r="GF25" s="197"/>
      <c r="GG25" s="197"/>
      <c r="GH25" s="197"/>
      <c r="GI25" s="197"/>
      <c r="GJ25" s="197"/>
      <c r="GK25" s="197"/>
      <c r="GL25" s="197"/>
      <c r="GM25" s="197"/>
      <c r="GN25" s="197"/>
      <c r="GO25" s="197"/>
      <c r="GP25" s="197"/>
      <c r="GQ25" s="197"/>
      <c r="GR25" s="197"/>
      <c r="GS25" s="197"/>
      <c r="GT25" s="197"/>
      <c r="GU25" s="197"/>
      <c r="GV25" s="197"/>
      <c r="GW25" s="197"/>
      <c r="GX25" s="197"/>
      <c r="GY25" s="197"/>
      <c r="GZ25" s="197"/>
      <c r="HA25" s="197"/>
      <c r="HB25" s="197"/>
      <c r="HC25" s="197"/>
      <c r="HD25" s="197"/>
      <c r="HE25" s="197"/>
      <c r="HF25" s="197"/>
      <c r="HG25" s="197"/>
      <c r="HH25" s="197"/>
      <c r="HI25" s="197"/>
      <c r="HJ25" s="197"/>
      <c r="HK25" s="197"/>
      <c r="HL25" s="197"/>
      <c r="HM25" s="197"/>
      <c r="HN25" s="197"/>
      <c r="HO25" s="197"/>
      <c r="HP25" s="197"/>
      <c r="HQ25" s="197"/>
      <c r="HR25" s="197"/>
      <c r="HS25" s="197"/>
      <c r="HT25" s="197"/>
      <c r="HU25" s="197"/>
      <c r="HV25" s="197"/>
      <c r="HW25" s="197"/>
      <c r="HX25" s="197"/>
      <c r="HY25" s="197"/>
      <c r="HZ25" s="197"/>
      <c r="IA25" s="197"/>
      <c r="IB25" s="197"/>
      <c r="IC25" s="197"/>
      <c r="ID25" s="197"/>
      <c r="IE25" s="197"/>
      <c r="IF25" s="197"/>
      <c r="IG25" s="197"/>
      <c r="IH25" s="197"/>
      <c r="II25" s="197"/>
      <c r="IJ25" s="197"/>
      <c r="IK25" s="197"/>
      <c r="IL25" s="197"/>
      <c r="IM25" s="197"/>
      <c r="IN25" s="197"/>
      <c r="IO25" s="197"/>
      <c r="IP25" s="197"/>
      <c r="IQ25" s="197"/>
      <c r="IR25" s="197"/>
      <c r="IS25" s="197"/>
      <c r="IT25" s="197"/>
      <c r="IU25" s="197"/>
      <c r="IV25" s="197"/>
      <c r="IW25" s="197"/>
    </row>
    <row r="26" spans="1:257">
      <c r="A26" s="208">
        <v>8</v>
      </c>
      <c r="B26" s="205" t="s">
        <v>1044</v>
      </c>
      <c r="C26" s="205" t="str">
        <f t="shared" si="6"/>
        <v>RONNIE MILLER</v>
      </c>
      <c r="D26" s="205">
        <v>11</v>
      </c>
      <c r="E26" s="205">
        <v>728</v>
      </c>
      <c r="F26" s="205">
        <v>392</v>
      </c>
      <c r="G26" s="205">
        <v>25</v>
      </c>
      <c r="H26" s="206">
        <f t="shared" si="7"/>
        <v>0.53846153846153844</v>
      </c>
      <c r="I26" s="207"/>
      <c r="J26" s="205">
        <f t="shared" si="8"/>
        <v>56</v>
      </c>
      <c r="K26" s="205">
        <f t="shared" si="9"/>
        <v>25</v>
      </c>
      <c r="L26" s="205">
        <f t="shared" si="10"/>
        <v>0</v>
      </c>
      <c r="M26" s="206">
        <f t="shared" si="11"/>
        <v>0.44642857142857145</v>
      </c>
      <c r="N26" s="205">
        <v>0</v>
      </c>
      <c r="O26" s="205">
        <v>0</v>
      </c>
      <c r="P26" s="205">
        <v>0</v>
      </c>
      <c r="Q26" s="205">
        <v>4</v>
      </c>
      <c r="R26" s="205">
        <v>0</v>
      </c>
      <c r="S26" s="205">
        <v>0</v>
      </c>
      <c r="T26" s="205">
        <v>4</v>
      </c>
      <c r="U26" s="205">
        <v>3</v>
      </c>
      <c r="V26" s="205">
        <v>0</v>
      </c>
      <c r="W26" s="205">
        <v>5</v>
      </c>
      <c r="X26" s="205">
        <v>4</v>
      </c>
      <c r="Y26" s="205">
        <v>0</v>
      </c>
      <c r="Z26" s="205">
        <v>4</v>
      </c>
      <c r="AA26" s="205">
        <v>0</v>
      </c>
      <c r="AB26" s="205">
        <v>0</v>
      </c>
      <c r="AC26" s="205">
        <v>4</v>
      </c>
      <c r="AD26" s="205">
        <v>2</v>
      </c>
      <c r="AE26" s="205">
        <v>0</v>
      </c>
      <c r="AF26" s="205">
        <v>2</v>
      </c>
      <c r="AG26" s="205">
        <v>1</v>
      </c>
      <c r="AH26" s="205">
        <v>0</v>
      </c>
      <c r="AI26" s="205">
        <v>5</v>
      </c>
      <c r="AJ26" s="205">
        <v>3</v>
      </c>
      <c r="AK26" s="205">
        <v>0</v>
      </c>
      <c r="AL26" s="205">
        <v>5</v>
      </c>
      <c r="AM26" s="205">
        <v>3</v>
      </c>
      <c r="AN26" s="205">
        <v>0</v>
      </c>
      <c r="AO26" s="205">
        <v>4</v>
      </c>
      <c r="AP26" s="205">
        <v>2</v>
      </c>
      <c r="AQ26" s="205">
        <v>0</v>
      </c>
      <c r="AR26" s="205">
        <v>5</v>
      </c>
      <c r="AS26" s="205">
        <v>0</v>
      </c>
      <c r="AT26" s="205">
        <v>0</v>
      </c>
      <c r="AU26" s="205">
        <v>2</v>
      </c>
      <c r="AV26" s="205">
        <v>0</v>
      </c>
      <c r="AW26" s="205">
        <v>0</v>
      </c>
      <c r="AX26" s="205">
        <v>1</v>
      </c>
      <c r="AY26" s="205">
        <v>1</v>
      </c>
      <c r="AZ26" s="205">
        <v>0</v>
      </c>
      <c r="BA26" s="205">
        <v>3</v>
      </c>
      <c r="BB26" s="205">
        <v>2</v>
      </c>
      <c r="BC26" s="205">
        <v>0</v>
      </c>
      <c r="BD26" s="205">
        <v>4</v>
      </c>
      <c r="BE26" s="205">
        <v>2</v>
      </c>
      <c r="BF26" s="205">
        <v>0</v>
      </c>
      <c r="BG26" s="205">
        <v>4</v>
      </c>
      <c r="BH26" s="205">
        <v>2</v>
      </c>
      <c r="BI26" s="205">
        <v>0</v>
      </c>
      <c r="BJ26" s="205"/>
      <c r="BK26" s="205"/>
      <c r="BL26" s="205"/>
      <c r="BM26" s="205"/>
      <c r="BN26" s="205"/>
      <c r="BO26" s="204"/>
      <c r="BP26" s="197"/>
      <c r="BQ26" s="197"/>
      <c r="BR26" s="197"/>
      <c r="BS26" s="197"/>
      <c r="BT26" s="197"/>
      <c r="BU26" s="197"/>
      <c r="BV26" s="197"/>
      <c r="BW26" s="197"/>
      <c r="BX26" s="197"/>
      <c r="BY26" s="197"/>
      <c r="BZ26" s="197"/>
      <c r="CA26" s="197"/>
      <c r="CB26" s="197"/>
      <c r="CC26" s="197"/>
      <c r="CD26" s="197"/>
      <c r="CE26" s="197"/>
      <c r="CF26" s="197"/>
      <c r="CG26" s="197"/>
      <c r="CH26" s="197"/>
      <c r="CI26" s="197"/>
      <c r="CJ26" s="197"/>
      <c r="CK26" s="197"/>
      <c r="CL26" s="197"/>
      <c r="CM26" s="197"/>
      <c r="CN26" s="197"/>
      <c r="CO26" s="197"/>
      <c r="CP26" s="197"/>
      <c r="CQ26" s="197"/>
      <c r="CR26" s="197"/>
      <c r="CS26" s="197"/>
      <c r="CT26" s="197"/>
      <c r="CU26" s="197"/>
      <c r="CV26" s="197"/>
      <c r="CW26" s="197"/>
      <c r="CX26" s="197"/>
      <c r="CY26" s="197"/>
      <c r="CZ26" s="197"/>
      <c r="DA26" s="197"/>
      <c r="DB26" s="197"/>
      <c r="DC26" s="197"/>
      <c r="DD26" s="197"/>
      <c r="DE26" s="197"/>
      <c r="DF26" s="197"/>
      <c r="DG26" s="197"/>
      <c r="DH26" s="197"/>
      <c r="DI26" s="197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  <c r="ED26" s="197"/>
      <c r="EE26" s="197"/>
      <c r="EF26" s="197"/>
      <c r="EG26" s="197"/>
      <c r="EH26" s="197"/>
      <c r="EI26" s="197"/>
      <c r="EJ26" s="197"/>
      <c r="EK26" s="197"/>
      <c r="EL26" s="197"/>
      <c r="EM26" s="197"/>
      <c r="EN26" s="197"/>
      <c r="EO26" s="197"/>
      <c r="EP26" s="197"/>
      <c r="EQ26" s="197"/>
      <c r="ER26" s="197"/>
      <c r="ES26" s="197"/>
      <c r="ET26" s="197"/>
      <c r="EU26" s="197"/>
      <c r="EV26" s="197"/>
      <c r="EW26" s="197"/>
      <c r="EX26" s="197"/>
      <c r="EY26" s="197"/>
      <c r="EZ26" s="197"/>
      <c r="FA26" s="197"/>
      <c r="FB26" s="197"/>
      <c r="FC26" s="197"/>
      <c r="FD26" s="197"/>
      <c r="FE26" s="197"/>
      <c r="FF26" s="197"/>
      <c r="FG26" s="197"/>
      <c r="FH26" s="197"/>
      <c r="FI26" s="197"/>
      <c r="FJ26" s="197"/>
      <c r="FK26" s="197"/>
      <c r="FL26" s="197"/>
      <c r="FM26" s="197"/>
      <c r="FN26" s="197"/>
      <c r="FO26" s="197"/>
      <c r="FP26" s="197"/>
      <c r="FQ26" s="197"/>
      <c r="FR26" s="197"/>
      <c r="FS26" s="197"/>
      <c r="FT26" s="197"/>
      <c r="FU26" s="197"/>
      <c r="FV26" s="197"/>
      <c r="FW26" s="197"/>
      <c r="FX26" s="197"/>
      <c r="FY26" s="197"/>
      <c r="FZ26" s="197"/>
      <c r="GA26" s="197"/>
      <c r="GB26" s="197"/>
      <c r="GC26" s="197"/>
      <c r="GD26" s="197"/>
      <c r="GE26" s="197"/>
      <c r="GF26" s="197"/>
      <c r="GG26" s="197"/>
      <c r="GH26" s="197"/>
      <c r="GI26" s="197"/>
      <c r="GJ26" s="197"/>
      <c r="GK26" s="197"/>
      <c r="GL26" s="197"/>
      <c r="GM26" s="197"/>
      <c r="GN26" s="197"/>
      <c r="GO26" s="197"/>
      <c r="GP26" s="197"/>
      <c r="GQ26" s="197"/>
      <c r="GR26" s="197"/>
      <c r="GS26" s="197"/>
      <c r="GT26" s="197"/>
      <c r="GU26" s="197"/>
      <c r="GV26" s="197"/>
      <c r="GW26" s="197"/>
      <c r="GX26" s="197"/>
      <c r="GY26" s="197"/>
      <c r="GZ26" s="197"/>
      <c r="HA26" s="197"/>
      <c r="HB26" s="197"/>
      <c r="HC26" s="197"/>
      <c r="HD26" s="197"/>
      <c r="HE26" s="197"/>
      <c r="HF26" s="197"/>
      <c r="HG26" s="197"/>
      <c r="HH26" s="197"/>
      <c r="HI26" s="197"/>
      <c r="HJ26" s="197"/>
      <c r="HK26" s="197"/>
      <c r="HL26" s="197"/>
      <c r="HM26" s="197"/>
      <c r="HN26" s="197"/>
      <c r="HO26" s="197"/>
      <c r="HP26" s="197"/>
      <c r="HQ26" s="197"/>
      <c r="HR26" s="197"/>
      <c r="HS26" s="197"/>
      <c r="HT26" s="197"/>
      <c r="HU26" s="197"/>
      <c r="HV26" s="197"/>
      <c r="HW26" s="197"/>
      <c r="HX26" s="197"/>
      <c r="HY26" s="197"/>
      <c r="HZ26" s="197"/>
      <c r="IA26" s="197"/>
      <c r="IB26" s="197"/>
      <c r="IC26" s="197"/>
      <c r="ID26" s="197"/>
      <c r="IE26" s="197"/>
      <c r="IF26" s="197"/>
      <c r="IG26" s="197"/>
      <c r="IH26" s="197"/>
      <c r="II26" s="197"/>
      <c r="IJ26" s="197"/>
      <c r="IK26" s="197"/>
      <c r="IL26" s="197"/>
      <c r="IM26" s="197"/>
      <c r="IN26" s="197"/>
      <c r="IO26" s="197"/>
      <c r="IP26" s="197"/>
      <c r="IQ26" s="197"/>
      <c r="IR26" s="197"/>
      <c r="IS26" s="197"/>
      <c r="IT26" s="197"/>
      <c r="IU26" s="197"/>
      <c r="IV26" s="197"/>
      <c r="IW26" s="197"/>
    </row>
    <row r="27" spans="1:257">
      <c r="A27" s="208">
        <v>9</v>
      </c>
      <c r="B27" s="205" t="s">
        <v>842</v>
      </c>
      <c r="C27" s="205" t="str">
        <f t="shared" si="6"/>
        <v>DENNIS HARTWICK</v>
      </c>
      <c r="D27" s="205">
        <v>9</v>
      </c>
      <c r="E27" s="205">
        <v>415</v>
      </c>
      <c r="F27" s="205">
        <v>215</v>
      </c>
      <c r="G27" s="205">
        <v>4</v>
      </c>
      <c r="H27" s="206">
        <f t="shared" si="7"/>
        <v>0.51807228915662651</v>
      </c>
      <c r="I27" s="207"/>
      <c r="J27" s="205">
        <f t="shared" si="8"/>
        <v>20</v>
      </c>
      <c r="K27" s="205">
        <f t="shared" si="9"/>
        <v>11</v>
      </c>
      <c r="L27" s="205">
        <f t="shared" si="10"/>
        <v>0</v>
      </c>
      <c r="M27" s="206">
        <f t="shared" si="11"/>
        <v>0.55000000000000004</v>
      </c>
      <c r="N27" s="205">
        <v>0</v>
      </c>
      <c r="O27" s="205">
        <v>0</v>
      </c>
      <c r="P27" s="205">
        <v>0</v>
      </c>
      <c r="Q27" s="205">
        <v>4</v>
      </c>
      <c r="R27" s="205">
        <v>3</v>
      </c>
      <c r="S27" s="205">
        <v>0</v>
      </c>
      <c r="T27" s="205">
        <v>5</v>
      </c>
      <c r="U27" s="205">
        <v>4</v>
      </c>
      <c r="V27" s="205">
        <v>0</v>
      </c>
      <c r="W27" s="205">
        <v>5</v>
      </c>
      <c r="X27" s="205">
        <v>3</v>
      </c>
      <c r="Y27" s="205">
        <v>0</v>
      </c>
      <c r="Z27" s="205">
        <v>4</v>
      </c>
      <c r="AA27" s="205">
        <v>1</v>
      </c>
      <c r="AB27" s="205">
        <v>0</v>
      </c>
      <c r="AC27" s="205">
        <v>2</v>
      </c>
      <c r="AD27" s="205">
        <v>0</v>
      </c>
      <c r="AE27" s="205">
        <v>0</v>
      </c>
      <c r="AF27" s="205">
        <v>0</v>
      </c>
      <c r="AG27" s="205">
        <v>0</v>
      </c>
      <c r="AH27" s="205">
        <v>0</v>
      </c>
      <c r="AI27" s="205">
        <v>0</v>
      </c>
      <c r="AJ27" s="205">
        <v>0</v>
      </c>
      <c r="AK27" s="205">
        <v>0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  <c r="AU27" s="205">
        <v>0</v>
      </c>
      <c r="AV27" s="205">
        <v>0</v>
      </c>
      <c r="AW27" s="205">
        <v>0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205">
        <v>0</v>
      </c>
      <c r="BD27" s="205">
        <v>0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205"/>
      <c r="BK27" s="205"/>
      <c r="BL27" s="205"/>
      <c r="BM27" s="205"/>
      <c r="BN27" s="205"/>
      <c r="BO27" s="204"/>
      <c r="BP27" s="197"/>
      <c r="BQ27" s="197"/>
      <c r="BR27" s="197"/>
      <c r="BS27" s="197"/>
      <c r="BT27" s="197"/>
      <c r="BU27" s="197"/>
      <c r="BV27" s="197"/>
      <c r="BW27" s="197"/>
      <c r="BX27" s="197"/>
      <c r="BY27" s="197"/>
      <c r="BZ27" s="197"/>
      <c r="CA27" s="197"/>
      <c r="CB27" s="197"/>
      <c r="CC27" s="197"/>
      <c r="CD27" s="197"/>
      <c r="CE27" s="197"/>
      <c r="CF27" s="197"/>
      <c r="CG27" s="197"/>
      <c r="CH27" s="197"/>
      <c r="CI27" s="197"/>
      <c r="CJ27" s="197"/>
      <c r="CK27" s="197"/>
      <c r="CL27" s="197"/>
      <c r="CM27" s="197"/>
      <c r="CN27" s="197"/>
      <c r="CO27" s="197"/>
      <c r="CP27" s="197"/>
      <c r="CQ27" s="197"/>
      <c r="CR27" s="197"/>
      <c r="CS27" s="197"/>
      <c r="CT27" s="197"/>
      <c r="CU27" s="197"/>
      <c r="CV27" s="197"/>
      <c r="CW27" s="197"/>
      <c r="CX27" s="197"/>
      <c r="CY27" s="197"/>
      <c r="CZ27" s="197"/>
      <c r="DA27" s="197"/>
      <c r="DB27" s="197"/>
      <c r="DC27" s="197"/>
      <c r="DD27" s="197"/>
      <c r="DE27" s="197"/>
      <c r="DF27" s="197"/>
      <c r="DG27" s="197"/>
      <c r="DH27" s="197"/>
      <c r="DI27" s="197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  <c r="ED27" s="197"/>
      <c r="EE27" s="197"/>
      <c r="EF27" s="197"/>
      <c r="EG27" s="197"/>
      <c r="EH27" s="197"/>
      <c r="EI27" s="197"/>
      <c r="EJ27" s="197"/>
      <c r="EK27" s="197"/>
      <c r="EL27" s="197"/>
      <c r="EM27" s="197"/>
      <c r="EN27" s="197"/>
      <c r="EO27" s="197"/>
      <c r="EP27" s="197"/>
      <c r="EQ27" s="197"/>
      <c r="ER27" s="197"/>
      <c r="ES27" s="197"/>
      <c r="ET27" s="197"/>
      <c r="EU27" s="197"/>
      <c r="EV27" s="197"/>
      <c r="EW27" s="197"/>
      <c r="EX27" s="197"/>
      <c r="EY27" s="197"/>
      <c r="EZ27" s="197"/>
      <c r="FA27" s="197"/>
      <c r="FB27" s="197"/>
      <c r="FC27" s="197"/>
      <c r="FD27" s="197"/>
      <c r="FE27" s="197"/>
      <c r="FF27" s="197"/>
      <c r="FG27" s="197"/>
      <c r="FH27" s="197"/>
      <c r="FI27" s="197"/>
      <c r="FJ27" s="197"/>
      <c r="FK27" s="197"/>
      <c r="FL27" s="197"/>
      <c r="FM27" s="197"/>
      <c r="FN27" s="197"/>
      <c r="FO27" s="197"/>
      <c r="FP27" s="197"/>
      <c r="FQ27" s="197"/>
      <c r="FR27" s="197"/>
      <c r="FS27" s="197"/>
      <c r="FT27" s="197"/>
      <c r="FU27" s="197"/>
      <c r="FV27" s="197"/>
      <c r="FW27" s="197"/>
      <c r="FX27" s="197"/>
      <c r="FY27" s="197"/>
      <c r="FZ27" s="197"/>
      <c r="GA27" s="197"/>
      <c r="GB27" s="197"/>
      <c r="GC27" s="197"/>
      <c r="GD27" s="197"/>
      <c r="GE27" s="197"/>
      <c r="GF27" s="197"/>
      <c r="GG27" s="197"/>
      <c r="GH27" s="197"/>
      <c r="GI27" s="197"/>
      <c r="GJ27" s="197"/>
      <c r="GK27" s="197"/>
      <c r="GL27" s="197"/>
      <c r="GM27" s="197"/>
      <c r="GN27" s="197"/>
      <c r="GO27" s="197"/>
      <c r="GP27" s="197"/>
      <c r="GQ27" s="197"/>
      <c r="GR27" s="197"/>
      <c r="GS27" s="197"/>
      <c r="GT27" s="197"/>
      <c r="GU27" s="197"/>
      <c r="GV27" s="197"/>
      <c r="GW27" s="197"/>
      <c r="GX27" s="197"/>
      <c r="GY27" s="197"/>
      <c r="GZ27" s="197"/>
      <c r="HA27" s="197"/>
      <c r="HB27" s="197"/>
      <c r="HC27" s="197"/>
      <c r="HD27" s="197"/>
      <c r="HE27" s="197"/>
      <c r="HF27" s="197"/>
      <c r="HG27" s="197"/>
      <c r="HH27" s="197"/>
      <c r="HI27" s="197"/>
      <c r="HJ27" s="197"/>
      <c r="HK27" s="197"/>
      <c r="HL27" s="197"/>
      <c r="HM27" s="197"/>
      <c r="HN27" s="197"/>
      <c r="HO27" s="197"/>
      <c r="HP27" s="197"/>
      <c r="HQ27" s="197"/>
      <c r="HR27" s="197"/>
      <c r="HS27" s="197"/>
      <c r="HT27" s="197"/>
      <c r="HU27" s="197"/>
      <c r="HV27" s="197"/>
      <c r="HW27" s="197"/>
      <c r="HX27" s="197"/>
      <c r="HY27" s="197"/>
      <c r="HZ27" s="197"/>
      <c r="IA27" s="197"/>
      <c r="IB27" s="197"/>
      <c r="IC27" s="197"/>
      <c r="ID27" s="197"/>
      <c r="IE27" s="197"/>
      <c r="IF27" s="197"/>
      <c r="IG27" s="197"/>
      <c r="IH27" s="197"/>
      <c r="II27" s="197"/>
      <c r="IJ27" s="197"/>
      <c r="IK27" s="197"/>
      <c r="IL27" s="197"/>
      <c r="IM27" s="197"/>
      <c r="IN27" s="197"/>
      <c r="IO27" s="197"/>
      <c r="IP27" s="197"/>
      <c r="IQ27" s="197"/>
      <c r="IR27" s="197"/>
      <c r="IS27" s="197"/>
      <c r="IT27" s="197"/>
      <c r="IU27" s="197"/>
      <c r="IV27" s="197"/>
      <c r="IW27" s="197"/>
    </row>
    <row r="28" spans="1:257">
      <c r="A28" s="208">
        <v>10</v>
      </c>
      <c r="B28" s="205" t="s">
        <v>946</v>
      </c>
      <c r="C28" s="205" t="str">
        <f t="shared" si="6"/>
        <v>WAYNE FALLIS</v>
      </c>
      <c r="D28" s="205">
        <v>10</v>
      </c>
      <c r="E28" s="205">
        <v>468</v>
      </c>
      <c r="F28" s="205">
        <v>249</v>
      </c>
      <c r="G28" s="205">
        <v>5</v>
      </c>
      <c r="H28" s="206">
        <f t="shared" si="7"/>
        <v>0.53205128205128205</v>
      </c>
      <c r="I28" s="207"/>
      <c r="J28" s="205">
        <f t="shared" si="8"/>
        <v>53</v>
      </c>
      <c r="K28" s="205">
        <f t="shared" si="9"/>
        <v>26</v>
      </c>
      <c r="L28" s="205">
        <f t="shared" si="10"/>
        <v>0</v>
      </c>
      <c r="M28" s="206">
        <f t="shared" si="11"/>
        <v>0.49056603773584906</v>
      </c>
      <c r="N28" s="205">
        <v>5</v>
      </c>
      <c r="O28" s="205">
        <v>2</v>
      </c>
      <c r="P28" s="205">
        <v>0</v>
      </c>
      <c r="Q28" s="205">
        <v>2</v>
      </c>
      <c r="R28" s="205">
        <v>1</v>
      </c>
      <c r="S28" s="205">
        <v>0</v>
      </c>
      <c r="T28" s="205">
        <v>2</v>
      </c>
      <c r="U28" s="205">
        <v>2</v>
      </c>
      <c r="V28" s="205">
        <v>0</v>
      </c>
      <c r="W28" s="205">
        <v>2</v>
      </c>
      <c r="X28" s="205">
        <v>2</v>
      </c>
      <c r="Y28" s="205">
        <v>0</v>
      </c>
      <c r="Z28" s="205">
        <v>2</v>
      </c>
      <c r="AA28" s="205">
        <v>1</v>
      </c>
      <c r="AB28" s="205">
        <v>0</v>
      </c>
      <c r="AC28" s="205">
        <v>4</v>
      </c>
      <c r="AD28" s="205">
        <v>2</v>
      </c>
      <c r="AE28" s="205">
        <v>0</v>
      </c>
      <c r="AF28" s="205">
        <v>4</v>
      </c>
      <c r="AG28" s="205">
        <v>2</v>
      </c>
      <c r="AH28" s="205">
        <v>0</v>
      </c>
      <c r="AI28" s="205">
        <v>5</v>
      </c>
      <c r="AJ28" s="205">
        <v>3</v>
      </c>
      <c r="AK28" s="205">
        <v>0</v>
      </c>
      <c r="AL28" s="205">
        <v>3</v>
      </c>
      <c r="AM28" s="205">
        <v>1</v>
      </c>
      <c r="AN28" s="205">
        <v>0</v>
      </c>
      <c r="AO28" s="205">
        <v>4</v>
      </c>
      <c r="AP28" s="205">
        <v>3</v>
      </c>
      <c r="AQ28" s="205">
        <v>0</v>
      </c>
      <c r="AR28" s="205">
        <v>5</v>
      </c>
      <c r="AS28" s="205">
        <v>2</v>
      </c>
      <c r="AT28" s="205">
        <v>0</v>
      </c>
      <c r="AU28" s="205">
        <v>3</v>
      </c>
      <c r="AV28" s="205">
        <v>0</v>
      </c>
      <c r="AW28" s="205">
        <v>0</v>
      </c>
      <c r="AX28" s="205">
        <v>4</v>
      </c>
      <c r="AY28" s="205">
        <v>1</v>
      </c>
      <c r="AZ28" s="205">
        <v>0</v>
      </c>
      <c r="BA28" s="205">
        <v>4</v>
      </c>
      <c r="BB28" s="205">
        <v>2</v>
      </c>
      <c r="BC28" s="205">
        <v>0</v>
      </c>
      <c r="BD28" s="205">
        <v>0</v>
      </c>
      <c r="BE28" s="205">
        <v>0</v>
      </c>
      <c r="BF28" s="205">
        <v>0</v>
      </c>
      <c r="BG28" s="205">
        <v>4</v>
      </c>
      <c r="BH28" s="205">
        <v>2</v>
      </c>
      <c r="BI28" s="205">
        <v>0</v>
      </c>
      <c r="BJ28" s="205"/>
      <c r="BK28" s="205"/>
      <c r="BL28" s="205"/>
      <c r="BM28" s="205"/>
      <c r="BN28" s="205"/>
      <c r="BO28" s="204"/>
      <c r="BP28" s="197"/>
      <c r="BQ28" s="197"/>
      <c r="BR28" s="197"/>
      <c r="BS28" s="197"/>
      <c r="BT28" s="197"/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  <c r="CS28" s="197"/>
      <c r="CT28" s="197"/>
      <c r="CU28" s="197"/>
      <c r="CV28" s="197"/>
      <c r="CW28" s="197"/>
      <c r="CX28" s="197"/>
      <c r="CY28" s="197"/>
      <c r="CZ28" s="197"/>
      <c r="DA28" s="197"/>
      <c r="DB28" s="197"/>
      <c r="DC28" s="197"/>
      <c r="DD28" s="197"/>
      <c r="DE28" s="197"/>
      <c r="DF28" s="197"/>
      <c r="DG28" s="197"/>
      <c r="DH28" s="197"/>
      <c r="DI28" s="197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  <c r="ED28" s="197"/>
      <c r="EE28" s="197"/>
      <c r="EF28" s="197"/>
      <c r="EG28" s="197"/>
      <c r="EH28" s="197"/>
      <c r="EI28" s="197"/>
      <c r="EJ28" s="197"/>
      <c r="EK28" s="197"/>
      <c r="EL28" s="197"/>
      <c r="EM28" s="197"/>
      <c r="EN28" s="197"/>
      <c r="EO28" s="197"/>
      <c r="EP28" s="197"/>
      <c r="EQ28" s="197"/>
      <c r="ER28" s="197"/>
      <c r="ES28" s="197"/>
      <c r="ET28" s="197"/>
      <c r="EU28" s="197"/>
      <c r="EV28" s="197"/>
      <c r="EW28" s="197"/>
      <c r="EX28" s="197"/>
      <c r="EY28" s="197"/>
      <c r="EZ28" s="197"/>
      <c r="FA28" s="197"/>
      <c r="FB28" s="197"/>
      <c r="FC28" s="197"/>
      <c r="FD28" s="197"/>
      <c r="FE28" s="197"/>
      <c r="FF28" s="197"/>
      <c r="FG28" s="197"/>
      <c r="FH28" s="197"/>
      <c r="FI28" s="197"/>
      <c r="FJ28" s="197"/>
      <c r="FK28" s="197"/>
      <c r="FL28" s="197"/>
      <c r="FM28" s="197"/>
      <c r="FN28" s="197"/>
      <c r="FO28" s="197"/>
      <c r="FP28" s="197"/>
      <c r="FQ28" s="197"/>
      <c r="FR28" s="197"/>
      <c r="FS28" s="197"/>
      <c r="FT28" s="197"/>
      <c r="FU28" s="197"/>
      <c r="FV28" s="197"/>
      <c r="FW28" s="197"/>
      <c r="FX28" s="197"/>
      <c r="FY28" s="197"/>
      <c r="FZ28" s="197"/>
      <c r="GA28" s="197"/>
      <c r="GB28" s="197"/>
      <c r="GC28" s="197"/>
      <c r="GD28" s="197"/>
      <c r="GE28" s="197"/>
      <c r="GF28" s="197"/>
      <c r="GG28" s="197"/>
      <c r="GH28" s="197"/>
      <c r="GI28" s="197"/>
      <c r="GJ28" s="197"/>
      <c r="GK28" s="197"/>
      <c r="GL28" s="197"/>
      <c r="GM28" s="197"/>
      <c r="GN28" s="197"/>
      <c r="GO28" s="197"/>
      <c r="GP28" s="197"/>
      <c r="GQ28" s="197"/>
      <c r="GR28" s="197"/>
      <c r="GS28" s="197"/>
      <c r="GT28" s="197"/>
      <c r="GU28" s="197"/>
      <c r="GV28" s="197"/>
      <c r="GW28" s="197"/>
      <c r="GX28" s="197"/>
      <c r="GY28" s="197"/>
      <c r="GZ28" s="197"/>
      <c r="HA28" s="197"/>
      <c r="HB28" s="197"/>
      <c r="HC28" s="197"/>
      <c r="HD28" s="197"/>
      <c r="HE28" s="197"/>
      <c r="HF28" s="197"/>
      <c r="HG28" s="197"/>
      <c r="HH28" s="197"/>
      <c r="HI28" s="197"/>
      <c r="HJ28" s="197"/>
      <c r="HK28" s="197"/>
      <c r="HL28" s="197"/>
      <c r="HM28" s="197"/>
      <c r="HN28" s="197"/>
      <c r="HO28" s="197"/>
      <c r="HP28" s="197"/>
      <c r="HQ28" s="197"/>
      <c r="HR28" s="197"/>
      <c r="HS28" s="197"/>
      <c r="HT28" s="197"/>
      <c r="HU28" s="197"/>
      <c r="HV28" s="197"/>
      <c r="HW28" s="197"/>
      <c r="HX28" s="197"/>
      <c r="HY28" s="197"/>
      <c r="HZ28" s="197"/>
      <c r="IA28" s="197"/>
      <c r="IB28" s="197"/>
      <c r="IC28" s="197"/>
      <c r="ID28" s="197"/>
      <c r="IE28" s="197"/>
      <c r="IF28" s="197"/>
      <c r="IG28" s="197"/>
      <c r="IH28" s="197"/>
      <c r="II28" s="197"/>
      <c r="IJ28" s="197"/>
      <c r="IK28" s="197"/>
      <c r="IL28" s="197"/>
      <c r="IM28" s="197"/>
      <c r="IN28" s="197"/>
      <c r="IO28" s="197"/>
      <c r="IP28" s="197"/>
      <c r="IQ28" s="197"/>
      <c r="IR28" s="197"/>
      <c r="IS28" s="197"/>
      <c r="IT28" s="197"/>
      <c r="IU28" s="197"/>
      <c r="IV28" s="197"/>
      <c r="IW28" s="197"/>
    </row>
    <row r="29" spans="1:257">
      <c r="A29" s="208">
        <v>11</v>
      </c>
      <c r="B29" s="205" t="s">
        <v>957</v>
      </c>
      <c r="C29" s="205" t="str">
        <f t="shared" si="6"/>
        <v>BILL PARKER</v>
      </c>
      <c r="D29" s="205">
        <v>20</v>
      </c>
      <c r="E29" s="205">
        <v>808</v>
      </c>
      <c r="F29" s="205">
        <v>392</v>
      </c>
      <c r="G29" s="205">
        <v>4</v>
      </c>
      <c r="H29" s="206">
        <f t="shared" si="7"/>
        <v>0.48514851485148514</v>
      </c>
      <c r="I29" s="207"/>
      <c r="J29" s="205">
        <f t="shared" si="8"/>
        <v>45</v>
      </c>
      <c r="K29" s="205">
        <f t="shared" si="9"/>
        <v>27</v>
      </c>
      <c r="L29" s="205">
        <f t="shared" si="10"/>
        <v>0</v>
      </c>
      <c r="M29" s="206">
        <f t="shared" si="11"/>
        <v>0.6</v>
      </c>
      <c r="N29" s="205">
        <v>0</v>
      </c>
      <c r="O29" s="205">
        <v>0</v>
      </c>
      <c r="P29" s="205">
        <v>0</v>
      </c>
      <c r="Q29" s="205">
        <v>2</v>
      </c>
      <c r="R29" s="205">
        <v>2</v>
      </c>
      <c r="S29" s="205">
        <v>0</v>
      </c>
      <c r="T29" s="205">
        <v>3</v>
      </c>
      <c r="U29" s="205">
        <v>2</v>
      </c>
      <c r="V29" s="205">
        <v>0</v>
      </c>
      <c r="W29" s="205">
        <v>0</v>
      </c>
      <c r="X29" s="205">
        <v>0</v>
      </c>
      <c r="Y29" s="205">
        <v>0</v>
      </c>
      <c r="Z29" s="205">
        <v>3</v>
      </c>
      <c r="AA29" s="205">
        <v>2</v>
      </c>
      <c r="AB29" s="205">
        <v>0</v>
      </c>
      <c r="AC29" s="205">
        <v>4</v>
      </c>
      <c r="AD29" s="205">
        <v>2</v>
      </c>
      <c r="AE29" s="205">
        <v>0</v>
      </c>
      <c r="AF29" s="205">
        <v>4</v>
      </c>
      <c r="AG29" s="205">
        <v>4</v>
      </c>
      <c r="AH29" s="205">
        <v>0</v>
      </c>
      <c r="AI29" s="205">
        <v>0</v>
      </c>
      <c r="AJ29" s="205">
        <v>0</v>
      </c>
      <c r="AK29" s="205">
        <v>0</v>
      </c>
      <c r="AL29" s="205">
        <v>4</v>
      </c>
      <c r="AM29" s="205">
        <v>2</v>
      </c>
      <c r="AN29" s="205">
        <v>0</v>
      </c>
      <c r="AO29" s="205">
        <v>2</v>
      </c>
      <c r="AP29" s="205">
        <v>1</v>
      </c>
      <c r="AQ29" s="205">
        <v>0</v>
      </c>
      <c r="AR29" s="205">
        <v>3</v>
      </c>
      <c r="AS29" s="205">
        <v>1</v>
      </c>
      <c r="AT29" s="205">
        <v>0</v>
      </c>
      <c r="AU29" s="205">
        <v>4</v>
      </c>
      <c r="AV29" s="205">
        <v>2</v>
      </c>
      <c r="AW29" s="205">
        <v>0</v>
      </c>
      <c r="AX29" s="205">
        <v>2</v>
      </c>
      <c r="AY29" s="205">
        <v>1</v>
      </c>
      <c r="AZ29" s="205">
        <v>0</v>
      </c>
      <c r="BA29" s="205">
        <v>4</v>
      </c>
      <c r="BB29" s="205">
        <v>1</v>
      </c>
      <c r="BC29" s="205">
        <v>0</v>
      </c>
      <c r="BD29" s="205">
        <v>5</v>
      </c>
      <c r="BE29" s="205">
        <v>3</v>
      </c>
      <c r="BF29" s="205">
        <v>0</v>
      </c>
      <c r="BG29" s="205">
        <v>5</v>
      </c>
      <c r="BH29" s="205">
        <v>4</v>
      </c>
      <c r="BI29" s="205">
        <v>0</v>
      </c>
      <c r="BJ29" s="205"/>
      <c r="BK29" s="205"/>
      <c r="BL29" s="205"/>
      <c r="BM29" s="205"/>
      <c r="BN29" s="205"/>
      <c r="BO29" s="204"/>
      <c r="BP29" s="197"/>
      <c r="BQ29" s="197"/>
      <c r="BR29" s="197"/>
      <c r="BS29" s="197"/>
      <c r="BT29" s="197"/>
      <c r="BU29" s="197"/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7"/>
      <c r="CG29" s="197"/>
      <c r="CH29" s="197"/>
      <c r="CI29" s="197"/>
      <c r="CJ29" s="197"/>
      <c r="CK29" s="197"/>
      <c r="CL29" s="197"/>
      <c r="CM29" s="197"/>
      <c r="CN29" s="197"/>
      <c r="CO29" s="197"/>
      <c r="CP29" s="197"/>
      <c r="CQ29" s="197"/>
      <c r="CR29" s="197"/>
      <c r="CS29" s="197"/>
      <c r="CT29" s="197"/>
      <c r="CU29" s="197"/>
      <c r="CV29" s="197"/>
      <c r="CW29" s="197"/>
      <c r="CX29" s="197"/>
      <c r="CY29" s="197"/>
      <c r="CZ29" s="197"/>
      <c r="DA29" s="197"/>
      <c r="DB29" s="197"/>
      <c r="DC29" s="197"/>
      <c r="DD29" s="197"/>
      <c r="DE29" s="197"/>
      <c r="DF29" s="197"/>
      <c r="DG29" s="197"/>
      <c r="DH29" s="197"/>
      <c r="DI29" s="197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  <c r="ED29" s="197"/>
      <c r="EE29" s="197"/>
      <c r="EF29" s="197"/>
      <c r="EG29" s="197"/>
      <c r="EH29" s="197"/>
      <c r="EI29" s="197"/>
      <c r="EJ29" s="197"/>
      <c r="EK29" s="197"/>
      <c r="EL29" s="197"/>
      <c r="EM29" s="197"/>
      <c r="EN29" s="197"/>
      <c r="EO29" s="197"/>
      <c r="EP29" s="197"/>
      <c r="EQ29" s="197"/>
      <c r="ER29" s="197"/>
      <c r="ES29" s="197"/>
      <c r="ET29" s="197"/>
      <c r="EU29" s="197"/>
      <c r="EV29" s="197"/>
      <c r="EW29" s="197"/>
      <c r="EX29" s="197"/>
      <c r="EY29" s="197"/>
      <c r="EZ29" s="197"/>
      <c r="FA29" s="197"/>
      <c r="FB29" s="197"/>
      <c r="FC29" s="197"/>
      <c r="FD29" s="197"/>
      <c r="FE29" s="197"/>
      <c r="FF29" s="197"/>
      <c r="FG29" s="197"/>
      <c r="FH29" s="197"/>
      <c r="FI29" s="197"/>
      <c r="FJ29" s="197"/>
      <c r="FK29" s="197"/>
      <c r="FL29" s="197"/>
      <c r="FM29" s="197"/>
      <c r="FN29" s="197"/>
      <c r="FO29" s="197"/>
      <c r="FP29" s="197"/>
      <c r="FQ29" s="197"/>
      <c r="FR29" s="197"/>
      <c r="FS29" s="197"/>
      <c r="FT29" s="197"/>
      <c r="FU29" s="197"/>
      <c r="FV29" s="197"/>
      <c r="FW29" s="197"/>
      <c r="FX29" s="197"/>
      <c r="FY29" s="197"/>
      <c r="FZ29" s="197"/>
      <c r="GA29" s="197"/>
      <c r="GB29" s="197"/>
      <c r="GC29" s="197"/>
      <c r="GD29" s="197"/>
      <c r="GE29" s="197"/>
      <c r="GF29" s="197"/>
      <c r="GG29" s="197"/>
      <c r="GH29" s="197"/>
      <c r="GI29" s="197"/>
      <c r="GJ29" s="197"/>
      <c r="GK29" s="197"/>
      <c r="GL29" s="197"/>
      <c r="GM29" s="197"/>
      <c r="GN29" s="197"/>
      <c r="GO29" s="197"/>
      <c r="GP29" s="197"/>
      <c r="GQ29" s="197"/>
      <c r="GR29" s="197"/>
      <c r="GS29" s="197"/>
      <c r="GT29" s="197"/>
      <c r="GU29" s="197"/>
      <c r="GV29" s="197"/>
      <c r="GW29" s="197"/>
      <c r="GX29" s="197"/>
      <c r="GY29" s="197"/>
      <c r="GZ29" s="197"/>
      <c r="HA29" s="197"/>
      <c r="HB29" s="197"/>
      <c r="HC29" s="197"/>
      <c r="HD29" s="197"/>
      <c r="HE29" s="197"/>
      <c r="HF29" s="197"/>
      <c r="HG29" s="197"/>
      <c r="HH29" s="197"/>
      <c r="HI29" s="197"/>
      <c r="HJ29" s="197"/>
      <c r="HK29" s="197"/>
      <c r="HL29" s="197"/>
      <c r="HM29" s="197"/>
      <c r="HN29" s="197"/>
      <c r="HO29" s="197"/>
      <c r="HP29" s="197"/>
      <c r="HQ29" s="197"/>
      <c r="HR29" s="197"/>
      <c r="HS29" s="197"/>
      <c r="HT29" s="197"/>
      <c r="HU29" s="197"/>
      <c r="HV29" s="197"/>
      <c r="HW29" s="197"/>
      <c r="HX29" s="197"/>
      <c r="HY29" s="197"/>
      <c r="HZ29" s="197"/>
      <c r="IA29" s="197"/>
      <c r="IB29" s="197"/>
      <c r="IC29" s="197"/>
      <c r="ID29" s="197"/>
      <c r="IE29" s="197"/>
      <c r="IF29" s="197"/>
      <c r="IG29" s="197"/>
      <c r="IH29" s="197"/>
      <c r="II29" s="197"/>
      <c r="IJ29" s="197"/>
      <c r="IK29" s="197"/>
      <c r="IL29" s="197"/>
      <c r="IM29" s="197"/>
      <c r="IN29" s="197"/>
      <c r="IO29" s="197"/>
      <c r="IP29" s="197"/>
      <c r="IQ29" s="197"/>
      <c r="IR29" s="197"/>
      <c r="IS29" s="197"/>
      <c r="IT29" s="197"/>
      <c r="IU29" s="197"/>
      <c r="IV29" s="197"/>
      <c r="IW29" s="197"/>
    </row>
    <row r="30" spans="1:257">
      <c r="A30" s="208">
        <v>12</v>
      </c>
      <c r="B30" s="205" t="s">
        <v>839</v>
      </c>
      <c r="C30" s="205" t="str">
        <f t="shared" si="6"/>
        <v>RYAN CADDICK</v>
      </c>
      <c r="D30" s="205">
        <v>2</v>
      </c>
      <c r="E30" s="205">
        <v>88</v>
      </c>
      <c r="F30" s="205">
        <v>30</v>
      </c>
      <c r="G30" s="205">
        <v>0</v>
      </c>
      <c r="H30" s="206">
        <f t="shared" si="7"/>
        <v>0.34090909090909088</v>
      </c>
      <c r="I30" s="207"/>
      <c r="J30" s="205">
        <f t="shared" si="8"/>
        <v>48</v>
      </c>
      <c r="K30" s="205">
        <f t="shared" si="9"/>
        <v>12</v>
      </c>
      <c r="L30" s="205">
        <f t="shared" si="10"/>
        <v>0</v>
      </c>
      <c r="M30" s="206">
        <f t="shared" si="11"/>
        <v>0.25</v>
      </c>
      <c r="N30" s="205">
        <v>6</v>
      </c>
      <c r="O30" s="205">
        <v>2</v>
      </c>
      <c r="P30" s="205">
        <v>0</v>
      </c>
      <c r="Q30" s="205">
        <v>2</v>
      </c>
      <c r="R30" s="205">
        <v>1</v>
      </c>
      <c r="S30" s="205">
        <v>0</v>
      </c>
      <c r="T30" s="205">
        <v>2</v>
      </c>
      <c r="U30" s="205">
        <v>1</v>
      </c>
      <c r="V30" s="205">
        <v>0</v>
      </c>
      <c r="W30" s="205">
        <v>3</v>
      </c>
      <c r="X30" s="205">
        <v>2</v>
      </c>
      <c r="Y30" s="205">
        <v>0</v>
      </c>
      <c r="Z30" s="205">
        <v>1</v>
      </c>
      <c r="AA30" s="205">
        <v>0</v>
      </c>
      <c r="AB30" s="205">
        <v>0</v>
      </c>
      <c r="AC30" s="205">
        <v>2</v>
      </c>
      <c r="AD30" s="205">
        <v>0</v>
      </c>
      <c r="AE30" s="205">
        <v>0</v>
      </c>
      <c r="AF30" s="205">
        <v>4</v>
      </c>
      <c r="AG30" s="205">
        <v>0</v>
      </c>
      <c r="AH30" s="205">
        <v>0</v>
      </c>
      <c r="AI30" s="205">
        <v>5</v>
      </c>
      <c r="AJ30" s="205">
        <v>1</v>
      </c>
      <c r="AK30" s="205">
        <v>0</v>
      </c>
      <c r="AL30" s="205">
        <v>3</v>
      </c>
      <c r="AM30" s="205">
        <v>0</v>
      </c>
      <c r="AN30" s="205">
        <v>0</v>
      </c>
      <c r="AO30" s="205">
        <v>2</v>
      </c>
      <c r="AP30" s="205">
        <v>0</v>
      </c>
      <c r="AQ30" s="205">
        <v>0</v>
      </c>
      <c r="AR30" s="205">
        <v>2</v>
      </c>
      <c r="AS30" s="205">
        <v>1</v>
      </c>
      <c r="AT30" s="205">
        <v>0</v>
      </c>
      <c r="AU30" s="205">
        <v>1</v>
      </c>
      <c r="AV30" s="205">
        <v>1</v>
      </c>
      <c r="AW30" s="205">
        <v>0</v>
      </c>
      <c r="AX30" s="205">
        <v>4</v>
      </c>
      <c r="AY30" s="205">
        <v>1</v>
      </c>
      <c r="AZ30" s="205">
        <v>0</v>
      </c>
      <c r="BA30" s="205">
        <v>1</v>
      </c>
      <c r="BB30" s="205">
        <v>0</v>
      </c>
      <c r="BC30" s="205">
        <v>0</v>
      </c>
      <c r="BD30" s="205">
        <v>5</v>
      </c>
      <c r="BE30" s="205">
        <v>1</v>
      </c>
      <c r="BF30" s="205">
        <v>0</v>
      </c>
      <c r="BG30" s="205">
        <v>5</v>
      </c>
      <c r="BH30" s="205">
        <v>1</v>
      </c>
      <c r="BI30" s="205">
        <v>0</v>
      </c>
      <c r="BJ30" s="205"/>
      <c r="BK30" s="205"/>
      <c r="BL30" s="205"/>
      <c r="BM30" s="205"/>
      <c r="BN30" s="205"/>
      <c r="BO30" s="204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197"/>
      <c r="DA30" s="197"/>
      <c r="DB30" s="197"/>
      <c r="DC30" s="197"/>
      <c r="DD30" s="197"/>
      <c r="DE30" s="197"/>
      <c r="DF30" s="197"/>
      <c r="DG30" s="197"/>
      <c r="DH30" s="197"/>
      <c r="DI30" s="197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  <c r="FF30" s="197"/>
      <c r="FG30" s="197"/>
      <c r="FH30" s="197"/>
      <c r="FI30" s="197"/>
      <c r="FJ30" s="197"/>
      <c r="FK30" s="197"/>
      <c r="FL30" s="197"/>
      <c r="FM30" s="197"/>
      <c r="FN30" s="197"/>
      <c r="FO30" s="197"/>
      <c r="FP30" s="197"/>
      <c r="FQ30" s="197"/>
      <c r="FR30" s="197"/>
      <c r="FS30" s="197"/>
      <c r="FT30" s="197"/>
      <c r="FU30" s="197"/>
      <c r="FV30" s="197"/>
      <c r="FW30" s="197"/>
      <c r="FX30" s="197"/>
      <c r="FY30" s="197"/>
      <c r="FZ30" s="197"/>
      <c r="GA30" s="197"/>
      <c r="GB30" s="197"/>
      <c r="GC30" s="197"/>
      <c r="GD30" s="197"/>
      <c r="GE30" s="197"/>
      <c r="GF30" s="197"/>
      <c r="GG30" s="197"/>
      <c r="GH30" s="197"/>
      <c r="GI30" s="197"/>
      <c r="GJ30" s="197"/>
      <c r="GK30" s="197"/>
      <c r="GL30" s="197"/>
      <c r="GM30" s="197"/>
      <c r="GN30" s="197"/>
      <c r="GO30" s="197"/>
      <c r="GP30" s="197"/>
      <c r="GQ30" s="197"/>
      <c r="GR30" s="197"/>
      <c r="GS30" s="197"/>
      <c r="GT30" s="197"/>
      <c r="GU30" s="197"/>
      <c r="GV30" s="197"/>
      <c r="GW30" s="197"/>
      <c r="GX30" s="197"/>
      <c r="GY30" s="197"/>
      <c r="GZ30" s="197"/>
      <c r="HA30" s="197"/>
      <c r="HB30" s="197"/>
      <c r="HC30" s="197"/>
      <c r="HD30" s="197"/>
      <c r="HE30" s="197"/>
      <c r="HF30" s="197"/>
      <c r="HG30" s="197"/>
      <c r="HH30" s="197"/>
      <c r="HI30" s="197"/>
      <c r="HJ30" s="197"/>
      <c r="HK30" s="197"/>
      <c r="HL30" s="197"/>
      <c r="HM30" s="197"/>
      <c r="HN30" s="197"/>
      <c r="HO30" s="197"/>
      <c r="HP30" s="197"/>
      <c r="HQ30" s="197"/>
      <c r="HR30" s="197"/>
      <c r="HS30" s="197"/>
      <c r="HT30" s="197"/>
      <c r="HU30" s="197"/>
      <c r="HV30" s="197"/>
      <c r="HW30" s="197"/>
      <c r="HX30" s="197"/>
      <c r="HY30" s="197"/>
      <c r="HZ30" s="197"/>
      <c r="IA30" s="197"/>
      <c r="IB30" s="197"/>
      <c r="IC30" s="197"/>
      <c r="ID30" s="197"/>
      <c r="IE30" s="197"/>
      <c r="IF30" s="197"/>
      <c r="IG30" s="197"/>
      <c r="IH30" s="197"/>
      <c r="II30" s="197"/>
      <c r="IJ30" s="197"/>
      <c r="IK30" s="197"/>
      <c r="IL30" s="197"/>
      <c r="IM30" s="197"/>
      <c r="IN30" s="197"/>
      <c r="IO30" s="197"/>
      <c r="IP30" s="197"/>
      <c r="IQ30" s="197"/>
      <c r="IR30" s="197"/>
      <c r="IS30" s="197"/>
      <c r="IT30" s="197"/>
      <c r="IU30" s="197"/>
      <c r="IV30" s="197"/>
      <c r="IW30" s="197"/>
    </row>
    <row r="31" spans="1:257">
      <c r="A31" s="208">
        <v>13</v>
      </c>
      <c r="B31" s="205" t="s">
        <v>1057</v>
      </c>
      <c r="C31" s="205" t="str">
        <f t="shared" si="6"/>
        <v>MIKE ISOLA</v>
      </c>
      <c r="D31" s="205">
        <v>2</v>
      </c>
      <c r="E31" s="205">
        <v>42</v>
      </c>
      <c r="F31" s="205">
        <v>14</v>
      </c>
      <c r="G31" s="205">
        <v>1</v>
      </c>
      <c r="H31" s="206">
        <f t="shared" si="7"/>
        <v>0.33333333333333331</v>
      </c>
      <c r="I31" s="207"/>
      <c r="J31" s="205">
        <f t="shared" si="8"/>
        <v>8</v>
      </c>
      <c r="K31" s="205">
        <f t="shared" si="9"/>
        <v>6</v>
      </c>
      <c r="L31" s="205">
        <f t="shared" si="10"/>
        <v>0</v>
      </c>
      <c r="M31" s="206">
        <f t="shared" si="11"/>
        <v>0.75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0</v>
      </c>
      <c r="AH31" s="205">
        <v>0</v>
      </c>
      <c r="AI31" s="205">
        <v>0</v>
      </c>
      <c r="AJ31" s="205">
        <v>0</v>
      </c>
      <c r="AK31" s="205">
        <v>0</v>
      </c>
      <c r="AL31" s="205">
        <v>2</v>
      </c>
      <c r="AM31" s="205">
        <v>2</v>
      </c>
      <c r="AN31" s="205">
        <v>0</v>
      </c>
      <c r="AO31" s="205">
        <v>0</v>
      </c>
      <c r="AP31" s="205">
        <v>0</v>
      </c>
      <c r="AQ31" s="205">
        <v>0</v>
      </c>
      <c r="AR31" s="205">
        <v>2</v>
      </c>
      <c r="AS31" s="205">
        <v>1</v>
      </c>
      <c r="AT31" s="205">
        <v>0</v>
      </c>
      <c r="AU31" s="205">
        <v>1</v>
      </c>
      <c r="AV31" s="205">
        <v>0</v>
      </c>
      <c r="AW31" s="205">
        <v>0</v>
      </c>
      <c r="AX31" s="205">
        <v>2</v>
      </c>
      <c r="AY31" s="205">
        <v>2</v>
      </c>
      <c r="AZ31" s="205">
        <v>0</v>
      </c>
      <c r="BA31" s="205">
        <v>0</v>
      </c>
      <c r="BB31" s="205">
        <v>0</v>
      </c>
      <c r="BC31" s="205">
        <v>0</v>
      </c>
      <c r="BD31" s="205">
        <v>0</v>
      </c>
      <c r="BE31" s="205">
        <v>0</v>
      </c>
      <c r="BF31" s="205">
        <v>0</v>
      </c>
      <c r="BG31" s="205">
        <v>1</v>
      </c>
      <c r="BH31" s="205">
        <v>1</v>
      </c>
      <c r="BI31" s="205">
        <v>0</v>
      </c>
      <c r="BJ31" s="205"/>
      <c r="BK31" s="205"/>
      <c r="BL31" s="205"/>
      <c r="BM31" s="205"/>
      <c r="BN31" s="205"/>
      <c r="BO31" s="204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197"/>
      <c r="DB31" s="197"/>
      <c r="DC31" s="197"/>
      <c r="DD31" s="197"/>
      <c r="DE31" s="197"/>
      <c r="DF31" s="197"/>
      <c r="DG31" s="197"/>
      <c r="DH31" s="197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  <c r="ED31" s="197"/>
      <c r="EE31" s="197"/>
      <c r="EF31" s="197"/>
      <c r="EG31" s="197"/>
      <c r="EH31" s="197"/>
      <c r="EI31" s="197"/>
      <c r="EJ31" s="197"/>
      <c r="EK31" s="197"/>
      <c r="EL31" s="197"/>
      <c r="EM31" s="197"/>
      <c r="EN31" s="197"/>
      <c r="EO31" s="197"/>
      <c r="EP31" s="197"/>
      <c r="EQ31" s="197"/>
      <c r="ER31" s="197"/>
      <c r="ES31" s="197"/>
      <c r="ET31" s="197"/>
      <c r="EU31" s="197"/>
      <c r="EV31" s="197"/>
      <c r="EW31" s="197"/>
      <c r="EX31" s="197"/>
      <c r="EY31" s="197"/>
      <c r="EZ31" s="197"/>
      <c r="FA31" s="197"/>
      <c r="FB31" s="197"/>
      <c r="FC31" s="197"/>
      <c r="FD31" s="197"/>
      <c r="FE31" s="197"/>
      <c r="FF31" s="197"/>
      <c r="FG31" s="197"/>
      <c r="FH31" s="197"/>
      <c r="FI31" s="197"/>
      <c r="FJ31" s="197"/>
      <c r="FK31" s="197"/>
      <c r="FL31" s="197"/>
      <c r="FM31" s="197"/>
      <c r="FN31" s="197"/>
      <c r="FO31" s="197"/>
      <c r="FP31" s="197"/>
      <c r="FQ31" s="197"/>
      <c r="FR31" s="197"/>
      <c r="FS31" s="197"/>
      <c r="FT31" s="197"/>
      <c r="FU31" s="197"/>
      <c r="FV31" s="197"/>
      <c r="FW31" s="197"/>
      <c r="FX31" s="197"/>
      <c r="FY31" s="197"/>
      <c r="FZ31" s="197"/>
      <c r="GA31" s="197"/>
      <c r="GB31" s="197"/>
      <c r="GC31" s="197"/>
      <c r="GD31" s="197"/>
      <c r="GE31" s="197"/>
      <c r="GF31" s="197"/>
      <c r="GG31" s="197"/>
      <c r="GH31" s="197"/>
      <c r="GI31" s="197"/>
      <c r="GJ31" s="197"/>
      <c r="GK31" s="197"/>
      <c r="GL31" s="197"/>
      <c r="GM31" s="197"/>
      <c r="GN31" s="197"/>
      <c r="GO31" s="197"/>
      <c r="GP31" s="197"/>
      <c r="GQ31" s="197"/>
      <c r="GR31" s="197"/>
      <c r="GS31" s="197"/>
      <c r="GT31" s="197"/>
      <c r="GU31" s="197"/>
      <c r="GV31" s="197"/>
      <c r="GW31" s="197"/>
      <c r="GX31" s="197"/>
      <c r="GY31" s="197"/>
      <c r="GZ31" s="197"/>
      <c r="HA31" s="197"/>
      <c r="HB31" s="197"/>
      <c r="HC31" s="197"/>
      <c r="HD31" s="197"/>
      <c r="HE31" s="197"/>
      <c r="HF31" s="197"/>
      <c r="HG31" s="197"/>
      <c r="HH31" s="197"/>
      <c r="HI31" s="197"/>
      <c r="HJ31" s="197"/>
      <c r="HK31" s="197"/>
      <c r="HL31" s="197"/>
      <c r="HM31" s="197"/>
      <c r="HN31" s="197"/>
      <c r="HO31" s="197"/>
      <c r="HP31" s="197"/>
      <c r="HQ31" s="197"/>
      <c r="HR31" s="197"/>
      <c r="HS31" s="197"/>
      <c r="HT31" s="197"/>
      <c r="HU31" s="197"/>
      <c r="HV31" s="197"/>
      <c r="HW31" s="197"/>
      <c r="HX31" s="197"/>
      <c r="HY31" s="197"/>
      <c r="HZ31" s="197"/>
      <c r="IA31" s="197"/>
      <c r="IB31" s="197"/>
      <c r="IC31" s="197"/>
      <c r="ID31" s="197"/>
      <c r="IE31" s="197"/>
      <c r="IF31" s="197"/>
      <c r="IG31" s="197"/>
      <c r="IH31" s="197"/>
      <c r="II31" s="197"/>
      <c r="IJ31" s="197"/>
      <c r="IK31" s="197"/>
      <c r="IL31" s="197"/>
      <c r="IM31" s="197"/>
      <c r="IN31" s="197"/>
      <c r="IO31" s="197"/>
      <c r="IP31" s="197"/>
      <c r="IQ31" s="197"/>
      <c r="IR31" s="197"/>
      <c r="IS31" s="197"/>
      <c r="IT31" s="197"/>
      <c r="IU31" s="197"/>
      <c r="IV31" s="197"/>
      <c r="IW31" s="197"/>
    </row>
    <row r="32" spans="1:257">
      <c r="A32" s="208">
        <v>14</v>
      </c>
      <c r="B32" s="205" t="s">
        <v>1772</v>
      </c>
      <c r="C32" s="205" t="str">
        <f t="shared" si="6"/>
        <v>GARRETT POULIN</v>
      </c>
      <c r="D32" s="205">
        <v>1</v>
      </c>
      <c r="E32" s="205">
        <v>75</v>
      </c>
      <c r="F32" s="205">
        <v>37</v>
      </c>
      <c r="G32" s="205">
        <v>2</v>
      </c>
      <c r="H32" s="206">
        <f t="shared" si="7"/>
        <v>0.49333333333333335</v>
      </c>
      <c r="I32" s="207"/>
      <c r="J32" s="205">
        <f t="shared" si="8"/>
        <v>75</v>
      </c>
      <c r="K32" s="205">
        <f t="shared" si="9"/>
        <v>37</v>
      </c>
      <c r="L32" s="205">
        <f t="shared" si="10"/>
        <v>2</v>
      </c>
      <c r="M32" s="206">
        <f t="shared" si="11"/>
        <v>0.49333333333333335</v>
      </c>
      <c r="N32" s="205">
        <v>5</v>
      </c>
      <c r="O32" s="205">
        <v>2</v>
      </c>
      <c r="P32" s="205">
        <v>0</v>
      </c>
      <c r="Q32" s="205">
        <v>2</v>
      </c>
      <c r="R32" s="205">
        <v>1</v>
      </c>
      <c r="S32" s="205">
        <v>0</v>
      </c>
      <c r="T32" s="205">
        <v>6</v>
      </c>
      <c r="U32" s="205">
        <v>5</v>
      </c>
      <c r="V32" s="205">
        <v>1</v>
      </c>
      <c r="W32" s="205">
        <v>6</v>
      </c>
      <c r="X32" s="205">
        <v>4</v>
      </c>
      <c r="Y32" s="205">
        <v>0</v>
      </c>
      <c r="Z32" s="205">
        <v>4</v>
      </c>
      <c r="AA32" s="205">
        <v>1</v>
      </c>
      <c r="AB32" s="205">
        <v>0</v>
      </c>
      <c r="AC32" s="205">
        <v>5</v>
      </c>
      <c r="AD32" s="205">
        <v>0</v>
      </c>
      <c r="AE32" s="205">
        <v>0</v>
      </c>
      <c r="AF32" s="205">
        <v>4</v>
      </c>
      <c r="AG32" s="205">
        <v>1</v>
      </c>
      <c r="AH32" s="205">
        <v>0</v>
      </c>
      <c r="AI32" s="205">
        <v>5</v>
      </c>
      <c r="AJ32" s="205">
        <v>3</v>
      </c>
      <c r="AK32" s="205">
        <v>0</v>
      </c>
      <c r="AL32" s="205">
        <v>6</v>
      </c>
      <c r="AM32" s="205">
        <v>2</v>
      </c>
      <c r="AN32" s="205">
        <v>0</v>
      </c>
      <c r="AO32" s="205">
        <v>4</v>
      </c>
      <c r="AP32" s="205">
        <v>2</v>
      </c>
      <c r="AQ32" s="205">
        <v>0</v>
      </c>
      <c r="AR32" s="205">
        <v>5</v>
      </c>
      <c r="AS32" s="205">
        <v>4</v>
      </c>
      <c r="AT32" s="205">
        <v>1</v>
      </c>
      <c r="AU32" s="205">
        <v>5</v>
      </c>
      <c r="AV32" s="205">
        <v>3</v>
      </c>
      <c r="AW32" s="205">
        <v>0</v>
      </c>
      <c r="AX32" s="205">
        <v>5</v>
      </c>
      <c r="AY32" s="205">
        <v>4</v>
      </c>
      <c r="AZ32" s="205">
        <v>0</v>
      </c>
      <c r="BA32" s="205">
        <v>5</v>
      </c>
      <c r="BB32" s="205">
        <v>2</v>
      </c>
      <c r="BC32" s="205">
        <v>0</v>
      </c>
      <c r="BD32" s="205">
        <v>4</v>
      </c>
      <c r="BE32" s="205">
        <v>1</v>
      </c>
      <c r="BF32" s="205">
        <v>0</v>
      </c>
      <c r="BG32" s="205">
        <v>4</v>
      </c>
      <c r="BH32" s="205">
        <v>2</v>
      </c>
      <c r="BI32" s="205">
        <v>0</v>
      </c>
      <c r="BJ32" s="205"/>
      <c r="BK32" s="205"/>
      <c r="BL32" s="205"/>
      <c r="BM32" s="205"/>
      <c r="BN32" s="205"/>
      <c r="BO32" s="204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197"/>
      <c r="FV32" s="197"/>
      <c r="FW32" s="197"/>
      <c r="FX32" s="197"/>
      <c r="FY32" s="197"/>
      <c r="FZ32" s="197"/>
      <c r="GA32" s="197"/>
      <c r="GB32" s="197"/>
      <c r="GC32" s="197"/>
      <c r="GD32" s="19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  <c r="GO32" s="197"/>
      <c r="GP32" s="197"/>
      <c r="GQ32" s="197"/>
      <c r="GR32" s="197"/>
      <c r="GS32" s="197"/>
      <c r="GT32" s="197"/>
      <c r="GU32" s="197"/>
      <c r="GV32" s="197"/>
      <c r="GW32" s="197"/>
      <c r="GX32" s="197"/>
      <c r="GY32" s="197"/>
      <c r="GZ32" s="197"/>
      <c r="HA32" s="197"/>
      <c r="HB32" s="197"/>
      <c r="HC32" s="197"/>
      <c r="HD32" s="197"/>
      <c r="HE32" s="197"/>
      <c r="HF32" s="197"/>
      <c r="HG32" s="197"/>
      <c r="HH32" s="197"/>
      <c r="HI32" s="197"/>
      <c r="HJ32" s="197"/>
      <c r="HK32" s="197"/>
      <c r="HL32" s="197"/>
      <c r="HM32" s="197"/>
      <c r="HN32" s="197"/>
      <c r="HO32" s="197"/>
      <c r="HP32" s="197"/>
      <c r="HQ32" s="197"/>
      <c r="HR32" s="197"/>
      <c r="HS32" s="197"/>
      <c r="HT32" s="197"/>
      <c r="HU32" s="197"/>
      <c r="HV32" s="197"/>
      <c r="HW32" s="197"/>
      <c r="HX32" s="197"/>
      <c r="HY32" s="197"/>
      <c r="HZ32" s="197"/>
      <c r="IA32" s="197"/>
      <c r="IB32" s="197"/>
      <c r="IC32" s="197"/>
      <c r="ID32" s="197"/>
      <c r="IE32" s="197"/>
      <c r="IF32" s="197"/>
      <c r="IG32" s="197"/>
      <c r="IH32" s="197"/>
      <c r="II32" s="197"/>
      <c r="IJ32" s="197"/>
      <c r="IK32" s="197"/>
      <c r="IL32" s="197"/>
      <c r="IM32" s="197"/>
      <c r="IN32" s="197"/>
      <c r="IO32" s="197"/>
      <c r="IP32" s="197"/>
      <c r="IQ32" s="197"/>
      <c r="IR32" s="197"/>
      <c r="IS32" s="197"/>
      <c r="IT32" s="197"/>
      <c r="IU32" s="197"/>
      <c r="IV32" s="197"/>
      <c r="IW32" s="197"/>
    </row>
    <row r="33" spans="1:257">
      <c r="A33" s="208">
        <v>15</v>
      </c>
      <c r="B33" s="205" t="s">
        <v>1043</v>
      </c>
      <c r="C33" s="205" t="str">
        <f t="shared" si="6"/>
        <v>KEITH BERGUM</v>
      </c>
      <c r="D33" s="205">
        <v>12</v>
      </c>
      <c r="E33" s="205">
        <v>728</v>
      </c>
      <c r="F33" s="205">
        <v>419</v>
      </c>
      <c r="G33" s="205">
        <v>21</v>
      </c>
      <c r="H33" s="206">
        <f>F33/E33</f>
        <v>0.5755494505494505</v>
      </c>
      <c r="I33" s="207"/>
      <c r="J33" s="205">
        <f>SUM(N33,Q33,T33,W33,Z33,AC33,AF33,AI33,AL33,AO33,AR33,AU33,AX33,BA33,BD33,BG33)</f>
        <v>72</v>
      </c>
      <c r="K33" s="205">
        <f>SUM(O33,R33,U33,X33,AA33,AD33,AG33,AJ33,AM33,AP33,AS33,AV33,AY33,BB33,BE33,BH33)</f>
        <v>49</v>
      </c>
      <c r="L33" s="205">
        <f>SUM(P33,S33,V33,Y33,AB33,AE33,AH33,AK33,AN33,AQ33,AT33,AW33,AZ33,BC33,BF33,BI33)</f>
        <v>1</v>
      </c>
      <c r="M33" s="206">
        <f>K33/J33</f>
        <v>0.68055555555555558</v>
      </c>
      <c r="N33" s="205">
        <v>3</v>
      </c>
      <c r="O33" s="205">
        <v>2</v>
      </c>
      <c r="P33" s="205">
        <v>1</v>
      </c>
      <c r="Q33" s="205">
        <v>4</v>
      </c>
      <c r="R33" s="205">
        <v>2</v>
      </c>
      <c r="S33" s="205">
        <v>0</v>
      </c>
      <c r="T33" s="205">
        <v>5</v>
      </c>
      <c r="U33" s="205">
        <v>2</v>
      </c>
      <c r="V33" s="205">
        <v>0</v>
      </c>
      <c r="W33" s="205">
        <v>5</v>
      </c>
      <c r="X33" s="205">
        <v>5</v>
      </c>
      <c r="Y33" s="205">
        <v>0</v>
      </c>
      <c r="Z33" s="205">
        <v>4</v>
      </c>
      <c r="AA33" s="205">
        <v>1</v>
      </c>
      <c r="AB33" s="205">
        <v>0</v>
      </c>
      <c r="AC33" s="205">
        <v>4</v>
      </c>
      <c r="AD33" s="205">
        <v>4</v>
      </c>
      <c r="AE33" s="205">
        <v>0</v>
      </c>
      <c r="AF33" s="205">
        <v>5</v>
      </c>
      <c r="AG33" s="205">
        <v>4</v>
      </c>
      <c r="AH33" s="205">
        <v>0</v>
      </c>
      <c r="AI33" s="205">
        <v>6</v>
      </c>
      <c r="AJ33" s="205">
        <v>3</v>
      </c>
      <c r="AK33" s="205">
        <v>0</v>
      </c>
      <c r="AL33" s="205">
        <v>6</v>
      </c>
      <c r="AM33" s="205">
        <v>5</v>
      </c>
      <c r="AN33" s="205">
        <v>0</v>
      </c>
      <c r="AO33" s="205">
        <v>5</v>
      </c>
      <c r="AP33" s="205">
        <v>3</v>
      </c>
      <c r="AQ33" s="205">
        <v>0</v>
      </c>
      <c r="AR33" s="205">
        <v>4</v>
      </c>
      <c r="AS33" s="205">
        <v>1</v>
      </c>
      <c r="AT33" s="205">
        <v>0</v>
      </c>
      <c r="AU33" s="205">
        <v>4</v>
      </c>
      <c r="AV33" s="205">
        <v>3</v>
      </c>
      <c r="AW33" s="205">
        <v>0</v>
      </c>
      <c r="AX33" s="205">
        <v>6</v>
      </c>
      <c r="AY33" s="205">
        <v>5</v>
      </c>
      <c r="AZ33" s="205">
        <v>0</v>
      </c>
      <c r="BA33" s="205">
        <v>0</v>
      </c>
      <c r="BB33" s="205">
        <v>0</v>
      </c>
      <c r="BC33" s="205">
        <v>0</v>
      </c>
      <c r="BD33" s="205">
        <v>5</v>
      </c>
      <c r="BE33" s="205">
        <v>4</v>
      </c>
      <c r="BF33" s="205">
        <v>0</v>
      </c>
      <c r="BG33" s="205">
        <v>6</v>
      </c>
      <c r="BH33" s="205">
        <v>5</v>
      </c>
      <c r="BI33" s="205">
        <v>0</v>
      </c>
      <c r="BJ33" s="205"/>
      <c r="BK33" s="205"/>
      <c r="BL33" s="205"/>
      <c r="BM33" s="205"/>
      <c r="BN33" s="205"/>
      <c r="BO33" s="204"/>
      <c r="BP33" s="197"/>
      <c r="BQ33" s="197"/>
      <c r="BR33" s="197"/>
      <c r="BS33" s="197"/>
      <c r="BT33" s="197"/>
      <c r="BU33" s="197"/>
      <c r="BV33" s="197"/>
      <c r="BW33" s="197"/>
      <c r="BX33" s="197"/>
      <c r="BY33" s="197"/>
      <c r="BZ33" s="197"/>
      <c r="CA33" s="197"/>
      <c r="CB33" s="197"/>
      <c r="CC33" s="197"/>
      <c r="CD33" s="197"/>
      <c r="CE33" s="197"/>
      <c r="CF33" s="197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  <c r="CQ33" s="197"/>
      <c r="CR33" s="197"/>
      <c r="CS33" s="197"/>
      <c r="CT33" s="197"/>
      <c r="CU33" s="197"/>
      <c r="CV33" s="197"/>
      <c r="CW33" s="197"/>
      <c r="CX33" s="197"/>
      <c r="CY33" s="197"/>
      <c r="CZ33" s="197"/>
      <c r="DA33" s="197"/>
      <c r="DB33" s="197"/>
      <c r="DC33" s="197"/>
      <c r="DD33" s="197"/>
      <c r="DE33" s="197"/>
      <c r="DF33" s="197"/>
      <c r="DG33" s="197"/>
      <c r="DH33" s="197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  <c r="ED33" s="197"/>
      <c r="EE33" s="197"/>
      <c r="EF33" s="197"/>
      <c r="EG33" s="197"/>
      <c r="EH33" s="197"/>
      <c r="EI33" s="197"/>
      <c r="EJ33" s="197"/>
      <c r="EK33" s="197"/>
      <c r="EL33" s="197"/>
      <c r="EM33" s="197"/>
      <c r="EN33" s="197"/>
      <c r="EO33" s="197"/>
      <c r="EP33" s="197"/>
      <c r="EQ33" s="197"/>
      <c r="ER33" s="197"/>
      <c r="ES33" s="197"/>
      <c r="ET33" s="197"/>
      <c r="EU33" s="197"/>
      <c r="EV33" s="197"/>
      <c r="EW33" s="197"/>
      <c r="EX33" s="197"/>
      <c r="EY33" s="197"/>
      <c r="EZ33" s="197"/>
      <c r="FA33" s="197"/>
      <c r="FB33" s="197"/>
      <c r="FC33" s="197"/>
      <c r="FD33" s="197"/>
      <c r="FE33" s="197"/>
      <c r="FF33" s="197"/>
      <c r="FG33" s="197"/>
      <c r="FH33" s="197"/>
      <c r="FI33" s="197"/>
      <c r="FJ33" s="197"/>
      <c r="FK33" s="197"/>
      <c r="FL33" s="197"/>
      <c r="FM33" s="197"/>
      <c r="FN33" s="197"/>
      <c r="FO33" s="197"/>
      <c r="FP33" s="197"/>
      <c r="FQ33" s="197"/>
      <c r="FR33" s="197"/>
      <c r="FS33" s="197"/>
      <c r="FT33" s="197"/>
      <c r="FU33" s="197"/>
      <c r="FV33" s="197"/>
      <c r="FW33" s="197"/>
      <c r="FX33" s="197"/>
      <c r="FY33" s="197"/>
      <c r="FZ33" s="197"/>
      <c r="GA33" s="197"/>
      <c r="GB33" s="197"/>
      <c r="GC33" s="197"/>
      <c r="GD33" s="197"/>
      <c r="GE33" s="197"/>
      <c r="GF33" s="197"/>
      <c r="GG33" s="197"/>
      <c r="GH33" s="197"/>
      <c r="GI33" s="197"/>
      <c r="GJ33" s="197"/>
      <c r="GK33" s="197"/>
      <c r="GL33" s="197"/>
      <c r="GM33" s="197"/>
      <c r="GN33" s="197"/>
      <c r="GO33" s="197"/>
      <c r="GP33" s="197"/>
      <c r="GQ33" s="197"/>
      <c r="GR33" s="197"/>
      <c r="GS33" s="197"/>
      <c r="GT33" s="197"/>
      <c r="GU33" s="197"/>
      <c r="GV33" s="197"/>
      <c r="GW33" s="197"/>
      <c r="GX33" s="197"/>
      <c r="GY33" s="197"/>
      <c r="GZ33" s="197"/>
      <c r="HA33" s="197"/>
      <c r="HB33" s="197"/>
      <c r="HC33" s="197"/>
      <c r="HD33" s="197"/>
      <c r="HE33" s="197"/>
      <c r="HF33" s="197"/>
      <c r="HG33" s="197"/>
      <c r="HH33" s="197"/>
      <c r="HI33" s="197"/>
      <c r="HJ33" s="197"/>
      <c r="HK33" s="197"/>
      <c r="HL33" s="197"/>
      <c r="HM33" s="197"/>
      <c r="HN33" s="197"/>
      <c r="HO33" s="197"/>
      <c r="HP33" s="197"/>
      <c r="HQ33" s="197"/>
      <c r="HR33" s="197"/>
      <c r="HS33" s="197"/>
      <c r="HT33" s="197"/>
      <c r="HU33" s="197"/>
      <c r="HV33" s="197"/>
      <c r="HW33" s="197"/>
      <c r="HX33" s="197"/>
      <c r="HY33" s="197"/>
      <c r="HZ33" s="197"/>
      <c r="IA33" s="197"/>
      <c r="IB33" s="197"/>
      <c r="IC33" s="197"/>
      <c r="ID33" s="197"/>
      <c r="IE33" s="197"/>
      <c r="IF33" s="197"/>
      <c r="IG33" s="197"/>
      <c r="IH33" s="197"/>
      <c r="II33" s="197"/>
      <c r="IJ33" s="197"/>
      <c r="IK33" s="197"/>
      <c r="IL33" s="197"/>
      <c r="IM33" s="197"/>
      <c r="IN33" s="197"/>
      <c r="IO33" s="197"/>
      <c r="IP33" s="197"/>
      <c r="IQ33" s="197"/>
      <c r="IR33" s="197"/>
      <c r="IS33" s="197"/>
      <c r="IT33" s="197"/>
      <c r="IU33" s="197"/>
      <c r="IV33" s="197"/>
      <c r="IW33" s="197"/>
    </row>
    <row r="34" spans="1:257">
      <c r="A34" s="218"/>
      <c r="B34" s="207"/>
      <c r="C34" s="207"/>
      <c r="D34" s="207"/>
      <c r="E34" s="207"/>
      <c r="F34" s="207"/>
      <c r="G34" s="207"/>
      <c r="H34" s="217"/>
      <c r="I34" s="207"/>
      <c r="J34" s="207"/>
      <c r="K34" s="207"/>
      <c r="L34" s="207"/>
      <c r="M34" s="21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  <c r="BI34" s="207"/>
      <c r="BJ34" s="207"/>
      <c r="BK34" s="207"/>
      <c r="BL34" s="207"/>
      <c r="BM34" s="207"/>
      <c r="BN34" s="207"/>
      <c r="BO34" s="216"/>
      <c r="BP34" s="200"/>
      <c r="BQ34" s="197"/>
      <c r="BR34" s="197"/>
      <c r="BS34" s="197"/>
      <c r="BT34" s="197"/>
      <c r="BU34" s="197"/>
      <c r="BV34" s="197"/>
      <c r="BW34" s="197"/>
      <c r="BX34" s="197"/>
      <c r="BY34" s="197"/>
      <c r="BZ34" s="197"/>
      <c r="CA34" s="197"/>
      <c r="CB34" s="197"/>
      <c r="CC34" s="197"/>
      <c r="CD34" s="197"/>
      <c r="CE34" s="197"/>
      <c r="CF34" s="197"/>
      <c r="CG34" s="197"/>
      <c r="CH34" s="197"/>
      <c r="CI34" s="197"/>
      <c r="CJ34" s="197"/>
      <c r="CK34" s="197"/>
      <c r="CL34" s="197"/>
      <c r="CM34" s="197"/>
      <c r="CN34" s="197"/>
      <c r="CO34" s="197"/>
      <c r="CP34" s="197"/>
      <c r="CQ34" s="197"/>
      <c r="CR34" s="197"/>
      <c r="CS34" s="197"/>
      <c r="CT34" s="197"/>
      <c r="CU34" s="197"/>
      <c r="CV34" s="197"/>
      <c r="CW34" s="197"/>
      <c r="CX34" s="197"/>
      <c r="CY34" s="197"/>
      <c r="CZ34" s="197"/>
      <c r="DA34" s="197"/>
      <c r="DB34" s="197"/>
      <c r="DC34" s="197"/>
      <c r="DD34" s="197"/>
      <c r="DE34" s="197"/>
      <c r="DF34" s="197"/>
      <c r="DG34" s="197"/>
      <c r="DH34" s="197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  <c r="ED34" s="197"/>
      <c r="EE34" s="197"/>
      <c r="EF34" s="197"/>
      <c r="EG34" s="197"/>
      <c r="EH34" s="197"/>
      <c r="EI34" s="197"/>
      <c r="EJ34" s="197"/>
      <c r="EK34" s="197"/>
      <c r="EL34" s="197"/>
      <c r="EM34" s="197"/>
      <c r="EN34" s="197"/>
      <c r="EO34" s="197"/>
      <c r="EP34" s="197"/>
      <c r="EQ34" s="197"/>
      <c r="ER34" s="197"/>
      <c r="ES34" s="197"/>
      <c r="ET34" s="197"/>
      <c r="EU34" s="197"/>
      <c r="EV34" s="197"/>
      <c r="EW34" s="197"/>
      <c r="EX34" s="197"/>
      <c r="EY34" s="197"/>
      <c r="EZ34" s="197"/>
      <c r="FA34" s="197"/>
      <c r="FB34" s="197"/>
      <c r="FC34" s="197"/>
      <c r="FD34" s="197"/>
      <c r="FE34" s="197"/>
      <c r="FF34" s="197"/>
      <c r="FG34" s="197"/>
      <c r="FH34" s="197"/>
      <c r="FI34" s="197"/>
      <c r="FJ34" s="197"/>
      <c r="FK34" s="197"/>
      <c r="FL34" s="197"/>
      <c r="FM34" s="197"/>
      <c r="FN34" s="197"/>
      <c r="FO34" s="197"/>
      <c r="FP34" s="197"/>
      <c r="FQ34" s="197"/>
      <c r="FR34" s="197"/>
      <c r="FS34" s="197"/>
      <c r="FT34" s="197"/>
      <c r="FU34" s="197"/>
      <c r="FV34" s="197"/>
      <c r="FW34" s="197"/>
      <c r="FX34" s="197"/>
      <c r="FY34" s="197"/>
      <c r="FZ34" s="197"/>
      <c r="GA34" s="197"/>
      <c r="GB34" s="197"/>
      <c r="GC34" s="197"/>
      <c r="GD34" s="197"/>
      <c r="GE34" s="197"/>
      <c r="GF34" s="197"/>
      <c r="GG34" s="197"/>
      <c r="GH34" s="197"/>
      <c r="GI34" s="197"/>
      <c r="GJ34" s="197"/>
      <c r="GK34" s="197"/>
      <c r="GL34" s="197"/>
      <c r="GM34" s="197"/>
      <c r="GN34" s="197"/>
      <c r="GO34" s="197"/>
      <c r="GP34" s="197"/>
      <c r="GQ34" s="197"/>
      <c r="GR34" s="197"/>
      <c r="GS34" s="197"/>
      <c r="GT34" s="197"/>
      <c r="GU34" s="197"/>
      <c r="GV34" s="197"/>
      <c r="GW34" s="197"/>
      <c r="GX34" s="197"/>
      <c r="GY34" s="197"/>
      <c r="GZ34" s="197"/>
      <c r="HA34" s="197"/>
      <c r="HB34" s="197"/>
      <c r="HC34" s="197"/>
      <c r="HD34" s="197"/>
      <c r="HE34" s="197"/>
      <c r="HF34" s="197"/>
      <c r="HG34" s="197"/>
      <c r="HH34" s="197"/>
      <c r="HI34" s="197"/>
      <c r="HJ34" s="197"/>
      <c r="HK34" s="197"/>
      <c r="HL34" s="197"/>
      <c r="HM34" s="197"/>
      <c r="HN34" s="197"/>
      <c r="HO34" s="197"/>
      <c r="HP34" s="197"/>
      <c r="HQ34" s="197"/>
      <c r="HR34" s="197"/>
      <c r="HS34" s="197"/>
      <c r="HT34" s="197"/>
      <c r="HU34" s="197"/>
      <c r="HV34" s="197"/>
      <c r="HW34" s="197"/>
      <c r="HX34" s="197"/>
      <c r="HY34" s="197"/>
      <c r="HZ34" s="197"/>
      <c r="IA34" s="197"/>
      <c r="IB34" s="197"/>
      <c r="IC34" s="197"/>
      <c r="ID34" s="197"/>
      <c r="IE34" s="197"/>
      <c r="IF34" s="197"/>
      <c r="IG34" s="197"/>
      <c r="IH34" s="197"/>
      <c r="II34" s="197"/>
      <c r="IJ34" s="197"/>
      <c r="IK34" s="197"/>
      <c r="IL34" s="197"/>
      <c r="IM34" s="197"/>
      <c r="IN34" s="197"/>
      <c r="IO34" s="197"/>
      <c r="IP34" s="197"/>
      <c r="IQ34" s="197"/>
      <c r="IR34" s="197"/>
      <c r="IS34" s="197"/>
      <c r="IT34" s="197"/>
      <c r="IU34" s="197"/>
      <c r="IV34" s="197"/>
      <c r="IW34" s="197"/>
    </row>
    <row r="35" spans="1:257">
      <c r="A35" s="215">
        <v>3</v>
      </c>
      <c r="B35" s="214" t="s">
        <v>1042</v>
      </c>
      <c r="C35" s="214"/>
      <c r="D35" s="205" t="s">
        <v>677</v>
      </c>
      <c r="E35" s="205" t="s">
        <v>268</v>
      </c>
      <c r="F35" s="205" t="s">
        <v>888</v>
      </c>
      <c r="G35" s="205" t="s">
        <v>266</v>
      </c>
      <c r="H35" s="220" t="s">
        <v>265</v>
      </c>
      <c r="I35" s="207"/>
      <c r="J35" s="205" t="s">
        <v>268</v>
      </c>
      <c r="K35" s="205" t="s">
        <v>267</v>
      </c>
      <c r="L35" s="205" t="s">
        <v>266</v>
      </c>
      <c r="M35" s="206" t="s">
        <v>265</v>
      </c>
      <c r="N35" s="205" t="s">
        <v>268</v>
      </c>
      <c r="O35" s="205" t="s">
        <v>267</v>
      </c>
      <c r="P35" s="205" t="s">
        <v>266</v>
      </c>
      <c r="Q35" s="205" t="s">
        <v>268</v>
      </c>
      <c r="R35" s="205" t="s">
        <v>267</v>
      </c>
      <c r="S35" s="205" t="s">
        <v>266</v>
      </c>
      <c r="T35" s="205" t="s">
        <v>268</v>
      </c>
      <c r="U35" s="205" t="s">
        <v>267</v>
      </c>
      <c r="V35" s="205" t="s">
        <v>266</v>
      </c>
      <c r="W35" s="205" t="s">
        <v>268</v>
      </c>
      <c r="X35" s="205" t="s">
        <v>267</v>
      </c>
      <c r="Y35" s="205" t="s">
        <v>266</v>
      </c>
      <c r="Z35" s="205" t="s">
        <v>268</v>
      </c>
      <c r="AA35" s="205" t="s">
        <v>267</v>
      </c>
      <c r="AB35" s="205" t="s">
        <v>266</v>
      </c>
      <c r="AC35" s="205" t="s">
        <v>268</v>
      </c>
      <c r="AD35" s="205" t="s">
        <v>267</v>
      </c>
      <c r="AE35" s="205" t="s">
        <v>266</v>
      </c>
      <c r="AF35" s="205" t="s">
        <v>268</v>
      </c>
      <c r="AG35" s="205" t="s">
        <v>267</v>
      </c>
      <c r="AH35" s="205" t="s">
        <v>266</v>
      </c>
      <c r="AI35" s="205" t="s">
        <v>268</v>
      </c>
      <c r="AJ35" s="205" t="s">
        <v>267</v>
      </c>
      <c r="AK35" s="205" t="s">
        <v>266</v>
      </c>
      <c r="AL35" s="205" t="s">
        <v>268</v>
      </c>
      <c r="AM35" s="205" t="s">
        <v>267</v>
      </c>
      <c r="AN35" s="205" t="s">
        <v>266</v>
      </c>
      <c r="AO35" s="205" t="s">
        <v>268</v>
      </c>
      <c r="AP35" s="205" t="s">
        <v>267</v>
      </c>
      <c r="AQ35" s="205" t="s">
        <v>266</v>
      </c>
      <c r="AR35" s="205" t="s">
        <v>268</v>
      </c>
      <c r="AS35" s="205" t="s">
        <v>267</v>
      </c>
      <c r="AT35" s="205" t="s">
        <v>266</v>
      </c>
      <c r="AU35" s="205" t="s">
        <v>268</v>
      </c>
      <c r="AV35" s="205" t="s">
        <v>267</v>
      </c>
      <c r="AW35" s="205" t="s">
        <v>266</v>
      </c>
      <c r="AX35" s="205" t="s">
        <v>268</v>
      </c>
      <c r="AY35" s="205" t="s">
        <v>267</v>
      </c>
      <c r="AZ35" s="205" t="s">
        <v>266</v>
      </c>
      <c r="BA35" s="205" t="s">
        <v>268</v>
      </c>
      <c r="BB35" s="205" t="s">
        <v>267</v>
      </c>
      <c r="BC35" s="205" t="s">
        <v>266</v>
      </c>
      <c r="BD35" s="205" t="s">
        <v>268</v>
      </c>
      <c r="BE35" s="205" t="s">
        <v>267</v>
      </c>
      <c r="BF35" s="205" t="s">
        <v>266</v>
      </c>
      <c r="BG35" s="205" t="s">
        <v>268</v>
      </c>
      <c r="BH35" s="205" t="s">
        <v>267</v>
      </c>
      <c r="BI35" s="205" t="s">
        <v>266</v>
      </c>
      <c r="BJ35" s="205" t="s">
        <v>268</v>
      </c>
      <c r="BK35" s="205" t="s">
        <v>267</v>
      </c>
      <c r="BL35" s="205" t="s">
        <v>266</v>
      </c>
      <c r="BM35" s="205" t="s">
        <v>268</v>
      </c>
      <c r="BN35" s="205" t="s">
        <v>267</v>
      </c>
      <c r="BO35" s="204" t="s">
        <v>266</v>
      </c>
      <c r="BP35" s="197"/>
      <c r="BQ35" s="197"/>
      <c r="BR35" s="197"/>
      <c r="BS35" s="197"/>
      <c r="BT35" s="197"/>
      <c r="BU35" s="197"/>
      <c r="BV35" s="197"/>
      <c r="BW35" s="197"/>
      <c r="BX35" s="197"/>
      <c r="BY35" s="197"/>
      <c r="BZ35" s="197"/>
      <c r="CA35" s="197"/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  <c r="CS35" s="197"/>
      <c r="CT35" s="197"/>
      <c r="CU35" s="197"/>
      <c r="CV35" s="197"/>
      <c r="CW35" s="197"/>
      <c r="CX35" s="197"/>
      <c r="CY35" s="197"/>
      <c r="CZ35" s="197"/>
      <c r="DA35" s="197"/>
      <c r="DB35" s="197"/>
      <c r="DC35" s="197"/>
      <c r="DD35" s="197"/>
      <c r="DE35" s="197"/>
      <c r="DF35" s="197"/>
      <c r="DG35" s="197"/>
      <c r="DH35" s="197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  <c r="ED35" s="197"/>
      <c r="EE35" s="197"/>
      <c r="EF35" s="197"/>
      <c r="EG35" s="197"/>
      <c r="EH35" s="197"/>
      <c r="EI35" s="197"/>
      <c r="EJ35" s="197"/>
      <c r="EK35" s="197"/>
      <c r="EL35" s="197"/>
      <c r="EM35" s="197"/>
      <c r="EN35" s="197"/>
      <c r="EO35" s="197"/>
      <c r="EP35" s="197"/>
      <c r="EQ35" s="197"/>
      <c r="ER35" s="197"/>
      <c r="ES35" s="197"/>
      <c r="ET35" s="197"/>
      <c r="EU35" s="197"/>
      <c r="EV35" s="197"/>
      <c r="EW35" s="197"/>
      <c r="EX35" s="197"/>
      <c r="EY35" s="197"/>
      <c r="EZ35" s="197"/>
      <c r="FA35" s="197"/>
      <c r="FB35" s="197"/>
      <c r="FC35" s="197"/>
      <c r="FD35" s="197"/>
      <c r="FE35" s="197"/>
      <c r="FF35" s="197"/>
      <c r="FG35" s="197"/>
      <c r="FH35" s="197"/>
      <c r="FI35" s="197"/>
      <c r="FJ35" s="197"/>
      <c r="FK35" s="197"/>
      <c r="FL35" s="197"/>
      <c r="FM35" s="197"/>
      <c r="FN35" s="197"/>
      <c r="FO35" s="197"/>
      <c r="FP35" s="197"/>
      <c r="FQ35" s="197"/>
      <c r="FR35" s="197"/>
      <c r="FS35" s="197"/>
      <c r="FT35" s="197"/>
      <c r="FU35" s="197"/>
      <c r="FV35" s="197"/>
      <c r="FW35" s="197"/>
      <c r="FX35" s="197"/>
      <c r="FY35" s="197"/>
      <c r="FZ35" s="197"/>
      <c r="GA35" s="197"/>
      <c r="GB35" s="197"/>
      <c r="GC35" s="197"/>
      <c r="GD35" s="197"/>
      <c r="GE35" s="197"/>
      <c r="GF35" s="197"/>
      <c r="GG35" s="197"/>
      <c r="GH35" s="197"/>
      <c r="GI35" s="197"/>
      <c r="GJ35" s="197"/>
      <c r="GK35" s="197"/>
      <c r="GL35" s="197"/>
      <c r="GM35" s="197"/>
      <c r="GN35" s="197"/>
      <c r="GO35" s="197"/>
      <c r="GP35" s="197"/>
      <c r="GQ35" s="197"/>
      <c r="GR35" s="197"/>
      <c r="GS35" s="197"/>
      <c r="GT35" s="197"/>
      <c r="GU35" s="197"/>
      <c r="GV35" s="197"/>
      <c r="GW35" s="197"/>
      <c r="GX35" s="197"/>
      <c r="GY35" s="197"/>
      <c r="GZ35" s="197"/>
      <c r="HA35" s="197"/>
      <c r="HB35" s="197"/>
      <c r="HC35" s="197"/>
      <c r="HD35" s="197"/>
      <c r="HE35" s="197"/>
      <c r="HF35" s="197"/>
      <c r="HG35" s="197"/>
      <c r="HH35" s="197"/>
      <c r="HI35" s="197"/>
      <c r="HJ35" s="197"/>
      <c r="HK35" s="197"/>
      <c r="HL35" s="197"/>
      <c r="HM35" s="197"/>
      <c r="HN35" s="197"/>
      <c r="HO35" s="197"/>
      <c r="HP35" s="197"/>
      <c r="HQ35" s="197"/>
      <c r="HR35" s="197"/>
      <c r="HS35" s="197"/>
      <c r="HT35" s="197"/>
      <c r="HU35" s="197"/>
      <c r="HV35" s="197"/>
      <c r="HW35" s="197"/>
      <c r="HX35" s="197"/>
      <c r="HY35" s="197"/>
      <c r="HZ35" s="197"/>
      <c r="IA35" s="197"/>
      <c r="IB35" s="197"/>
      <c r="IC35" s="197"/>
      <c r="ID35" s="197"/>
      <c r="IE35" s="197"/>
      <c r="IF35" s="197"/>
      <c r="IG35" s="197"/>
      <c r="IH35" s="197"/>
      <c r="II35" s="197"/>
      <c r="IJ35" s="197"/>
      <c r="IK35" s="197"/>
      <c r="IL35" s="197"/>
      <c r="IM35" s="197"/>
      <c r="IN35" s="197"/>
      <c r="IO35" s="197"/>
      <c r="IP35" s="197"/>
      <c r="IQ35" s="197"/>
      <c r="IR35" s="197"/>
      <c r="IS35" s="197"/>
      <c r="IT35" s="197"/>
      <c r="IU35" s="197"/>
      <c r="IV35" s="197"/>
      <c r="IW35" s="197"/>
    </row>
    <row r="36" spans="1:257">
      <c r="A36" s="208">
        <v>1</v>
      </c>
      <c r="B36" s="205" t="s">
        <v>1549</v>
      </c>
      <c r="C36" s="205" t="str">
        <f t="shared" ref="C36:C50" si="12">TRIM(B36)</f>
        <v>BOBBY SANCHEZ</v>
      </c>
      <c r="D36" s="205">
        <v>7</v>
      </c>
      <c r="E36" s="205">
        <v>436</v>
      </c>
      <c r="F36" s="205">
        <v>280</v>
      </c>
      <c r="G36" s="205">
        <v>68</v>
      </c>
      <c r="H36" s="206">
        <f t="shared" ref="H36:H50" si="13">F36/E36</f>
        <v>0.64220183486238536</v>
      </c>
      <c r="I36" s="207"/>
      <c r="J36" s="205">
        <f t="shared" ref="J36:J50" si="14">SUM(N36,Q36,T36,W36,Z36,AC36,AF36,AI36,AL36,AO36,AR36,AU36,AX36,BA36,BD36,BG36)</f>
        <v>70</v>
      </c>
      <c r="K36" s="205">
        <f t="shared" ref="K36:K50" si="15">SUM(O36,R36,U36,X36,AA36,AD36,AG36,AJ36,AM36,AP36,AS36,AV36,AY36,BB36,BE36,BH36)</f>
        <v>60</v>
      </c>
      <c r="L36" s="205">
        <f t="shared" ref="L36:L50" si="16">SUM(P36,S36,V36,Y36,AB36,AE36,AH36,AK36,AN36,AQ36,AT36,AW36,AZ36,BC36,BF36,BI36)</f>
        <v>14</v>
      </c>
      <c r="M36" s="206">
        <f t="shared" ref="M36:M50" si="17">K36/J36</f>
        <v>0.8571428571428571</v>
      </c>
      <c r="N36" s="205">
        <v>5</v>
      </c>
      <c r="O36" s="205">
        <v>4</v>
      </c>
      <c r="P36" s="205">
        <v>0</v>
      </c>
      <c r="Q36" s="205">
        <v>2</v>
      </c>
      <c r="R36" s="205">
        <v>1</v>
      </c>
      <c r="S36" s="205">
        <v>0</v>
      </c>
      <c r="T36" s="205">
        <v>0</v>
      </c>
      <c r="U36" s="205">
        <v>0</v>
      </c>
      <c r="V36" s="205">
        <v>0</v>
      </c>
      <c r="W36" s="205">
        <v>4</v>
      </c>
      <c r="X36" s="205">
        <v>4</v>
      </c>
      <c r="Y36" s="205">
        <v>2</v>
      </c>
      <c r="Z36" s="205">
        <v>3</v>
      </c>
      <c r="AA36" s="205">
        <v>3</v>
      </c>
      <c r="AB36" s="205">
        <v>0</v>
      </c>
      <c r="AC36" s="205">
        <v>6</v>
      </c>
      <c r="AD36" s="205">
        <v>6</v>
      </c>
      <c r="AE36" s="205">
        <v>2</v>
      </c>
      <c r="AF36" s="205">
        <v>6</v>
      </c>
      <c r="AG36" s="205">
        <v>6</v>
      </c>
      <c r="AH36" s="205">
        <v>0</v>
      </c>
      <c r="AI36" s="205">
        <v>5</v>
      </c>
      <c r="AJ36" s="205">
        <v>3</v>
      </c>
      <c r="AK36" s="205">
        <v>2</v>
      </c>
      <c r="AL36" s="205">
        <v>4</v>
      </c>
      <c r="AM36" s="205">
        <v>4</v>
      </c>
      <c r="AN36" s="205">
        <v>1</v>
      </c>
      <c r="AO36" s="205">
        <v>3</v>
      </c>
      <c r="AP36" s="205">
        <v>2</v>
      </c>
      <c r="AQ36" s="205">
        <v>1</v>
      </c>
      <c r="AR36" s="205">
        <v>8</v>
      </c>
      <c r="AS36" s="205">
        <v>6</v>
      </c>
      <c r="AT36" s="205">
        <v>3</v>
      </c>
      <c r="AU36" s="205">
        <v>5</v>
      </c>
      <c r="AV36" s="205">
        <v>4</v>
      </c>
      <c r="AW36" s="205">
        <v>0</v>
      </c>
      <c r="AX36" s="205">
        <v>4</v>
      </c>
      <c r="AY36" s="205">
        <v>3</v>
      </c>
      <c r="AZ36" s="205">
        <v>1</v>
      </c>
      <c r="BA36" s="205">
        <v>6</v>
      </c>
      <c r="BB36" s="205">
        <v>5</v>
      </c>
      <c r="BC36" s="205">
        <v>1</v>
      </c>
      <c r="BD36" s="205">
        <v>5</v>
      </c>
      <c r="BE36" s="205">
        <v>5</v>
      </c>
      <c r="BF36" s="205">
        <v>1</v>
      </c>
      <c r="BG36" s="205">
        <v>4</v>
      </c>
      <c r="BH36" s="205">
        <v>4</v>
      </c>
      <c r="BI36" s="205">
        <v>0</v>
      </c>
      <c r="BJ36" s="205"/>
      <c r="BK36" s="205"/>
      <c r="BL36" s="205"/>
      <c r="BM36" s="205"/>
      <c r="BN36" s="205"/>
      <c r="BO36" s="204"/>
      <c r="BP36" s="197"/>
      <c r="BQ36" s="197"/>
      <c r="BR36" s="197"/>
      <c r="BS36" s="197"/>
      <c r="BT36" s="197"/>
      <c r="BU36" s="197"/>
      <c r="BV36" s="197"/>
      <c r="BW36" s="197"/>
      <c r="BX36" s="197"/>
      <c r="BY36" s="197"/>
      <c r="BZ36" s="197"/>
      <c r="CA36" s="197"/>
      <c r="CB36" s="197"/>
      <c r="CC36" s="197"/>
      <c r="CD36" s="197"/>
      <c r="CE36" s="197"/>
      <c r="CF36" s="197"/>
      <c r="CG36" s="197"/>
      <c r="CH36" s="197"/>
      <c r="CI36" s="197"/>
      <c r="CJ36" s="197"/>
      <c r="CK36" s="197"/>
      <c r="CL36" s="197"/>
      <c r="CM36" s="197"/>
      <c r="CN36" s="197"/>
      <c r="CO36" s="197"/>
      <c r="CP36" s="197"/>
      <c r="CQ36" s="197"/>
      <c r="CR36" s="197"/>
      <c r="CS36" s="197"/>
      <c r="CT36" s="197"/>
      <c r="CU36" s="197"/>
      <c r="CV36" s="197"/>
      <c r="CW36" s="197"/>
      <c r="CX36" s="197"/>
      <c r="CY36" s="197"/>
      <c r="CZ36" s="197"/>
      <c r="DA36" s="197"/>
      <c r="DB36" s="197"/>
      <c r="DC36" s="197"/>
      <c r="DD36" s="197"/>
      <c r="DE36" s="197"/>
      <c r="DF36" s="197"/>
      <c r="DG36" s="197"/>
      <c r="DH36" s="197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  <c r="ED36" s="197"/>
      <c r="EE36" s="197"/>
      <c r="EF36" s="197"/>
      <c r="EG36" s="197"/>
      <c r="EH36" s="197"/>
      <c r="EI36" s="197"/>
      <c r="EJ36" s="197"/>
      <c r="EK36" s="197"/>
      <c r="EL36" s="197"/>
      <c r="EM36" s="197"/>
      <c r="EN36" s="197"/>
      <c r="EO36" s="197"/>
      <c r="EP36" s="197"/>
      <c r="EQ36" s="197"/>
      <c r="ER36" s="197"/>
      <c r="ES36" s="197"/>
      <c r="ET36" s="197"/>
      <c r="EU36" s="197"/>
      <c r="EV36" s="197"/>
      <c r="EW36" s="197"/>
      <c r="EX36" s="197"/>
      <c r="EY36" s="197"/>
      <c r="EZ36" s="197"/>
      <c r="FA36" s="197"/>
      <c r="FB36" s="197"/>
      <c r="FC36" s="197"/>
      <c r="FD36" s="197"/>
      <c r="FE36" s="197"/>
      <c r="FF36" s="197"/>
      <c r="FG36" s="197"/>
      <c r="FH36" s="197"/>
      <c r="FI36" s="197"/>
      <c r="FJ36" s="197"/>
      <c r="FK36" s="197"/>
      <c r="FL36" s="197"/>
      <c r="FM36" s="197"/>
      <c r="FN36" s="197"/>
      <c r="FO36" s="197"/>
      <c r="FP36" s="197"/>
      <c r="FQ36" s="197"/>
      <c r="FR36" s="197"/>
      <c r="FS36" s="197"/>
      <c r="FT36" s="197"/>
      <c r="FU36" s="197"/>
      <c r="FV36" s="197"/>
      <c r="FW36" s="197"/>
      <c r="FX36" s="197"/>
      <c r="FY36" s="197"/>
      <c r="FZ36" s="197"/>
      <c r="GA36" s="197"/>
      <c r="GB36" s="197"/>
      <c r="GC36" s="197"/>
      <c r="GD36" s="197"/>
      <c r="GE36" s="197"/>
      <c r="GF36" s="197"/>
      <c r="GG36" s="197"/>
      <c r="GH36" s="197"/>
      <c r="GI36" s="197"/>
      <c r="GJ36" s="197"/>
      <c r="GK36" s="197"/>
      <c r="GL36" s="197"/>
      <c r="GM36" s="197"/>
      <c r="GN36" s="197"/>
      <c r="GO36" s="197"/>
      <c r="GP36" s="197"/>
      <c r="GQ36" s="197"/>
      <c r="GR36" s="197"/>
      <c r="GS36" s="197"/>
      <c r="GT36" s="197"/>
      <c r="GU36" s="197"/>
      <c r="GV36" s="197"/>
      <c r="GW36" s="197"/>
      <c r="GX36" s="197"/>
      <c r="GY36" s="197"/>
      <c r="GZ36" s="197"/>
      <c r="HA36" s="197"/>
      <c r="HB36" s="197"/>
      <c r="HC36" s="197"/>
      <c r="HD36" s="197"/>
      <c r="HE36" s="197"/>
      <c r="HF36" s="197"/>
      <c r="HG36" s="197"/>
      <c r="HH36" s="197"/>
      <c r="HI36" s="197"/>
      <c r="HJ36" s="197"/>
      <c r="HK36" s="197"/>
      <c r="HL36" s="197"/>
      <c r="HM36" s="197"/>
      <c r="HN36" s="197"/>
      <c r="HO36" s="197"/>
      <c r="HP36" s="197"/>
      <c r="HQ36" s="197"/>
      <c r="HR36" s="197"/>
      <c r="HS36" s="197"/>
      <c r="HT36" s="197"/>
      <c r="HU36" s="197"/>
      <c r="HV36" s="197"/>
      <c r="HW36" s="197"/>
      <c r="HX36" s="197"/>
      <c r="HY36" s="197"/>
      <c r="HZ36" s="197"/>
      <c r="IA36" s="197"/>
      <c r="IB36" s="197"/>
      <c r="IC36" s="197"/>
      <c r="ID36" s="197"/>
      <c r="IE36" s="197"/>
      <c r="IF36" s="197"/>
      <c r="IG36" s="197"/>
      <c r="IH36" s="197"/>
      <c r="II36" s="197"/>
      <c r="IJ36" s="197"/>
      <c r="IK36" s="197"/>
      <c r="IL36" s="197"/>
      <c r="IM36" s="197"/>
      <c r="IN36" s="197"/>
      <c r="IO36" s="197"/>
      <c r="IP36" s="197"/>
      <c r="IQ36" s="197"/>
      <c r="IR36" s="197"/>
      <c r="IS36" s="197"/>
      <c r="IT36" s="197"/>
      <c r="IU36" s="197"/>
      <c r="IV36" s="197"/>
      <c r="IW36" s="197"/>
    </row>
    <row r="37" spans="1:257">
      <c r="A37" s="208">
        <v>2</v>
      </c>
      <c r="B37" s="205" t="s">
        <v>1552</v>
      </c>
      <c r="C37" s="205" t="str">
        <f t="shared" si="12"/>
        <v>RALPH ADRAGNA</v>
      </c>
      <c r="D37" s="205">
        <v>8</v>
      </c>
      <c r="E37" s="205">
        <v>483</v>
      </c>
      <c r="F37" s="205">
        <v>337</v>
      </c>
      <c r="G37" s="205">
        <v>42</v>
      </c>
      <c r="H37" s="206">
        <f t="shared" si="13"/>
        <v>0.6977225672877847</v>
      </c>
      <c r="I37" s="207"/>
      <c r="J37" s="205">
        <f t="shared" si="14"/>
        <v>66</v>
      </c>
      <c r="K37" s="205">
        <f t="shared" si="15"/>
        <v>42</v>
      </c>
      <c r="L37" s="205">
        <f t="shared" si="16"/>
        <v>7</v>
      </c>
      <c r="M37" s="206">
        <f t="shared" si="17"/>
        <v>0.63636363636363635</v>
      </c>
      <c r="N37" s="205">
        <v>5</v>
      </c>
      <c r="O37" s="205">
        <v>3</v>
      </c>
      <c r="P37" s="205">
        <v>0</v>
      </c>
      <c r="Q37" s="205">
        <v>0</v>
      </c>
      <c r="R37" s="205">
        <v>0</v>
      </c>
      <c r="S37" s="205">
        <v>0</v>
      </c>
      <c r="T37" s="205">
        <v>4</v>
      </c>
      <c r="U37" s="205">
        <v>4</v>
      </c>
      <c r="V37" s="205">
        <v>0</v>
      </c>
      <c r="W37" s="205">
        <v>4</v>
      </c>
      <c r="X37" s="205">
        <v>3</v>
      </c>
      <c r="Y37" s="205">
        <v>1</v>
      </c>
      <c r="Z37" s="205">
        <v>5</v>
      </c>
      <c r="AA37" s="205">
        <v>4</v>
      </c>
      <c r="AB37" s="205">
        <v>0</v>
      </c>
      <c r="AC37" s="205">
        <v>6</v>
      </c>
      <c r="AD37" s="205">
        <v>4</v>
      </c>
      <c r="AE37" s="205">
        <v>2</v>
      </c>
      <c r="AF37" s="205">
        <v>4</v>
      </c>
      <c r="AG37" s="205">
        <v>3</v>
      </c>
      <c r="AH37" s="205">
        <v>0</v>
      </c>
      <c r="AI37" s="205">
        <v>4</v>
      </c>
      <c r="AJ37" s="205">
        <v>3</v>
      </c>
      <c r="AK37" s="205">
        <v>1</v>
      </c>
      <c r="AL37" s="205">
        <v>6</v>
      </c>
      <c r="AM37" s="205">
        <v>3</v>
      </c>
      <c r="AN37" s="205">
        <v>0</v>
      </c>
      <c r="AO37" s="205">
        <v>1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  <c r="AU37" s="205">
        <v>5</v>
      </c>
      <c r="AV37" s="205">
        <v>3</v>
      </c>
      <c r="AW37" s="205">
        <v>0</v>
      </c>
      <c r="AX37" s="205">
        <v>5</v>
      </c>
      <c r="AY37" s="205">
        <v>2</v>
      </c>
      <c r="AZ37" s="205">
        <v>1</v>
      </c>
      <c r="BA37" s="205">
        <v>6</v>
      </c>
      <c r="BB37" s="205">
        <v>3</v>
      </c>
      <c r="BC37" s="205">
        <v>1</v>
      </c>
      <c r="BD37" s="205">
        <v>6</v>
      </c>
      <c r="BE37" s="205">
        <v>5</v>
      </c>
      <c r="BF37" s="205">
        <v>1</v>
      </c>
      <c r="BG37" s="205">
        <v>5</v>
      </c>
      <c r="BH37" s="205">
        <v>2</v>
      </c>
      <c r="BI37" s="205">
        <v>0</v>
      </c>
      <c r="BJ37" s="205"/>
      <c r="BK37" s="205"/>
      <c r="BL37" s="205"/>
      <c r="BM37" s="205"/>
      <c r="BN37" s="205"/>
      <c r="BO37" s="204"/>
      <c r="BP37" s="197"/>
      <c r="BQ37" s="197"/>
      <c r="BR37" s="197"/>
      <c r="BS37" s="197"/>
      <c r="BT37" s="197"/>
      <c r="BU37" s="197"/>
      <c r="BV37" s="197"/>
      <c r="BW37" s="197"/>
      <c r="BX37" s="197"/>
      <c r="BY37" s="197"/>
      <c r="BZ37" s="197"/>
      <c r="CA37" s="197"/>
      <c r="CB37" s="197"/>
      <c r="CC37" s="197"/>
      <c r="CD37" s="197"/>
      <c r="CE37" s="197"/>
      <c r="CF37" s="197"/>
      <c r="CG37" s="197"/>
      <c r="CH37" s="197"/>
      <c r="CI37" s="197"/>
      <c r="CJ37" s="197"/>
      <c r="CK37" s="197"/>
      <c r="CL37" s="197"/>
      <c r="CM37" s="197"/>
      <c r="CN37" s="197"/>
      <c r="CO37" s="197"/>
      <c r="CP37" s="197"/>
      <c r="CQ37" s="197"/>
      <c r="CR37" s="197"/>
      <c r="CS37" s="197"/>
      <c r="CT37" s="197"/>
      <c r="CU37" s="197"/>
      <c r="CV37" s="197"/>
      <c r="CW37" s="197"/>
      <c r="CX37" s="197"/>
      <c r="CY37" s="197"/>
      <c r="CZ37" s="197"/>
      <c r="DA37" s="197"/>
      <c r="DB37" s="197"/>
      <c r="DC37" s="197"/>
      <c r="DD37" s="197"/>
      <c r="DE37" s="197"/>
      <c r="DF37" s="197"/>
      <c r="DG37" s="197"/>
      <c r="DH37" s="197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  <c r="ED37" s="197"/>
      <c r="EE37" s="197"/>
      <c r="EF37" s="197"/>
      <c r="EG37" s="197"/>
      <c r="EH37" s="197"/>
      <c r="EI37" s="197"/>
      <c r="EJ37" s="197"/>
      <c r="EK37" s="197"/>
      <c r="EL37" s="197"/>
      <c r="EM37" s="197"/>
      <c r="EN37" s="197"/>
      <c r="EO37" s="197"/>
      <c r="EP37" s="197"/>
      <c r="EQ37" s="197"/>
      <c r="ER37" s="197"/>
      <c r="ES37" s="197"/>
      <c r="ET37" s="197"/>
      <c r="EU37" s="197"/>
      <c r="EV37" s="197"/>
      <c r="EW37" s="197"/>
      <c r="EX37" s="197"/>
      <c r="EY37" s="197"/>
      <c r="EZ37" s="197"/>
      <c r="FA37" s="197"/>
      <c r="FB37" s="197"/>
      <c r="FC37" s="197"/>
      <c r="FD37" s="197"/>
      <c r="FE37" s="197"/>
      <c r="FF37" s="197"/>
      <c r="FG37" s="197"/>
      <c r="FH37" s="197"/>
      <c r="FI37" s="197"/>
      <c r="FJ37" s="197"/>
      <c r="FK37" s="197"/>
      <c r="FL37" s="197"/>
      <c r="FM37" s="197"/>
      <c r="FN37" s="197"/>
      <c r="FO37" s="197"/>
      <c r="FP37" s="197"/>
      <c r="FQ37" s="197"/>
      <c r="FR37" s="197"/>
      <c r="FS37" s="197"/>
      <c r="FT37" s="197"/>
      <c r="FU37" s="197"/>
      <c r="FV37" s="197"/>
      <c r="FW37" s="197"/>
      <c r="FX37" s="197"/>
      <c r="FY37" s="197"/>
      <c r="FZ37" s="197"/>
      <c r="GA37" s="197"/>
      <c r="GB37" s="197"/>
      <c r="GC37" s="197"/>
      <c r="GD37" s="197"/>
      <c r="GE37" s="197"/>
      <c r="GF37" s="197"/>
      <c r="GG37" s="197"/>
      <c r="GH37" s="197"/>
      <c r="GI37" s="197"/>
      <c r="GJ37" s="197"/>
      <c r="GK37" s="197"/>
      <c r="GL37" s="197"/>
      <c r="GM37" s="197"/>
      <c r="GN37" s="197"/>
      <c r="GO37" s="197"/>
      <c r="GP37" s="197"/>
      <c r="GQ37" s="197"/>
      <c r="GR37" s="197"/>
      <c r="GS37" s="197"/>
      <c r="GT37" s="197"/>
      <c r="GU37" s="197"/>
      <c r="GV37" s="197"/>
      <c r="GW37" s="197"/>
      <c r="GX37" s="197"/>
      <c r="GY37" s="197"/>
      <c r="GZ37" s="197"/>
      <c r="HA37" s="197"/>
      <c r="HB37" s="197"/>
      <c r="HC37" s="197"/>
      <c r="HD37" s="197"/>
      <c r="HE37" s="197"/>
      <c r="HF37" s="197"/>
      <c r="HG37" s="197"/>
      <c r="HH37" s="197"/>
      <c r="HI37" s="197"/>
      <c r="HJ37" s="197"/>
      <c r="HK37" s="197"/>
      <c r="HL37" s="197"/>
      <c r="HM37" s="197"/>
      <c r="HN37" s="197"/>
      <c r="HO37" s="197"/>
      <c r="HP37" s="197"/>
      <c r="HQ37" s="197"/>
      <c r="HR37" s="197"/>
      <c r="HS37" s="197"/>
      <c r="HT37" s="197"/>
      <c r="HU37" s="197"/>
      <c r="HV37" s="197"/>
      <c r="HW37" s="197"/>
      <c r="HX37" s="197"/>
      <c r="HY37" s="197"/>
      <c r="HZ37" s="197"/>
      <c r="IA37" s="197"/>
      <c r="IB37" s="197"/>
      <c r="IC37" s="197"/>
      <c r="ID37" s="197"/>
      <c r="IE37" s="197"/>
      <c r="IF37" s="197"/>
      <c r="IG37" s="197"/>
      <c r="IH37" s="197"/>
      <c r="II37" s="197"/>
      <c r="IJ37" s="197"/>
      <c r="IK37" s="197"/>
      <c r="IL37" s="197"/>
      <c r="IM37" s="197"/>
      <c r="IN37" s="197"/>
      <c r="IO37" s="197"/>
      <c r="IP37" s="197"/>
      <c r="IQ37" s="197"/>
      <c r="IR37" s="197"/>
      <c r="IS37" s="197"/>
      <c r="IT37" s="197"/>
      <c r="IU37" s="197"/>
      <c r="IV37" s="197"/>
      <c r="IW37" s="197"/>
    </row>
    <row r="38" spans="1:257">
      <c r="A38" s="208">
        <v>3</v>
      </c>
      <c r="B38" s="205" t="s">
        <v>857</v>
      </c>
      <c r="C38" s="205" t="str">
        <f t="shared" si="12"/>
        <v>LOU COLUMBUS</v>
      </c>
      <c r="D38" s="205">
        <v>11</v>
      </c>
      <c r="E38" s="205">
        <v>636</v>
      </c>
      <c r="F38" s="205">
        <v>376</v>
      </c>
      <c r="G38" s="205">
        <v>13</v>
      </c>
      <c r="H38" s="206">
        <f t="shared" si="13"/>
        <v>0.5911949685534591</v>
      </c>
      <c r="I38" s="207"/>
      <c r="J38" s="205">
        <f t="shared" si="14"/>
        <v>76</v>
      </c>
      <c r="K38" s="205">
        <f t="shared" si="15"/>
        <v>40</v>
      </c>
      <c r="L38" s="205">
        <f t="shared" si="16"/>
        <v>0</v>
      </c>
      <c r="M38" s="206">
        <f t="shared" si="17"/>
        <v>0.52631578947368418</v>
      </c>
      <c r="N38" s="205">
        <v>0</v>
      </c>
      <c r="O38" s="205">
        <v>0</v>
      </c>
      <c r="P38" s="205">
        <v>0</v>
      </c>
      <c r="Q38" s="205">
        <v>4</v>
      </c>
      <c r="R38" s="205">
        <v>1</v>
      </c>
      <c r="S38" s="205">
        <v>0</v>
      </c>
      <c r="T38" s="205">
        <v>6</v>
      </c>
      <c r="U38" s="205">
        <v>4</v>
      </c>
      <c r="V38" s="205">
        <v>0</v>
      </c>
      <c r="W38" s="205">
        <v>5</v>
      </c>
      <c r="X38" s="205">
        <v>3</v>
      </c>
      <c r="Y38" s="205">
        <v>0</v>
      </c>
      <c r="Z38" s="205">
        <v>5</v>
      </c>
      <c r="AA38" s="205">
        <v>1</v>
      </c>
      <c r="AB38" s="205">
        <v>0</v>
      </c>
      <c r="AC38" s="205">
        <v>5</v>
      </c>
      <c r="AD38" s="205">
        <v>3</v>
      </c>
      <c r="AE38" s="205">
        <v>0</v>
      </c>
      <c r="AF38" s="205">
        <v>6</v>
      </c>
      <c r="AG38" s="205">
        <v>4</v>
      </c>
      <c r="AH38" s="205">
        <v>0</v>
      </c>
      <c r="AI38" s="205">
        <v>6</v>
      </c>
      <c r="AJ38" s="205">
        <v>4</v>
      </c>
      <c r="AK38" s="205">
        <v>0</v>
      </c>
      <c r="AL38" s="205">
        <v>0</v>
      </c>
      <c r="AM38" s="205">
        <v>0</v>
      </c>
      <c r="AN38" s="205">
        <v>0</v>
      </c>
      <c r="AO38" s="205">
        <v>5</v>
      </c>
      <c r="AP38" s="205">
        <v>0</v>
      </c>
      <c r="AQ38" s="205">
        <v>0</v>
      </c>
      <c r="AR38" s="205">
        <v>8</v>
      </c>
      <c r="AS38" s="205">
        <v>7</v>
      </c>
      <c r="AT38" s="205">
        <v>0</v>
      </c>
      <c r="AU38" s="205">
        <v>4</v>
      </c>
      <c r="AV38" s="205">
        <v>2</v>
      </c>
      <c r="AW38" s="205">
        <v>0</v>
      </c>
      <c r="AX38" s="205">
        <v>4</v>
      </c>
      <c r="AY38" s="205">
        <v>1</v>
      </c>
      <c r="AZ38" s="205">
        <v>0</v>
      </c>
      <c r="BA38" s="205">
        <v>6</v>
      </c>
      <c r="BB38" s="205">
        <v>5</v>
      </c>
      <c r="BC38" s="205">
        <v>0</v>
      </c>
      <c r="BD38" s="205">
        <v>6</v>
      </c>
      <c r="BE38" s="205">
        <v>2</v>
      </c>
      <c r="BF38" s="205">
        <v>0</v>
      </c>
      <c r="BG38" s="205">
        <v>6</v>
      </c>
      <c r="BH38" s="205">
        <v>3</v>
      </c>
      <c r="BI38" s="205">
        <v>0</v>
      </c>
      <c r="BJ38" s="205"/>
      <c r="BK38" s="205"/>
      <c r="BL38" s="205"/>
      <c r="BM38" s="205"/>
      <c r="BN38" s="205"/>
      <c r="BO38" s="204"/>
      <c r="BP38" s="197"/>
      <c r="BQ38" s="197"/>
      <c r="BR38" s="197"/>
      <c r="BS38" s="197"/>
      <c r="BT38" s="197"/>
      <c r="BU38" s="197"/>
      <c r="BV38" s="197"/>
      <c r="BW38" s="197"/>
      <c r="BX38" s="197"/>
      <c r="BY38" s="197"/>
      <c r="BZ38" s="197"/>
      <c r="CA38" s="197"/>
      <c r="CB38" s="197"/>
      <c r="CC38" s="197"/>
      <c r="CD38" s="197"/>
      <c r="CE38" s="197"/>
      <c r="CF38" s="197"/>
      <c r="CG38" s="197"/>
      <c r="CH38" s="197"/>
      <c r="CI38" s="197"/>
      <c r="CJ38" s="197"/>
      <c r="CK38" s="197"/>
      <c r="CL38" s="197"/>
      <c r="CM38" s="197"/>
      <c r="CN38" s="197"/>
      <c r="CO38" s="197"/>
      <c r="CP38" s="197"/>
      <c r="CQ38" s="197"/>
      <c r="CR38" s="197"/>
      <c r="CS38" s="197"/>
      <c r="CT38" s="197"/>
      <c r="CU38" s="197"/>
      <c r="CV38" s="197"/>
      <c r="CW38" s="197"/>
      <c r="CX38" s="197"/>
      <c r="CY38" s="197"/>
      <c r="CZ38" s="197"/>
      <c r="DA38" s="197"/>
      <c r="DB38" s="197"/>
      <c r="DC38" s="197"/>
      <c r="DD38" s="197"/>
      <c r="DE38" s="197"/>
      <c r="DF38" s="197"/>
      <c r="DG38" s="197"/>
      <c r="DH38" s="197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  <c r="ED38" s="197"/>
      <c r="EE38" s="197"/>
      <c r="EF38" s="197"/>
      <c r="EG38" s="197"/>
      <c r="EH38" s="197"/>
      <c r="EI38" s="197"/>
      <c r="EJ38" s="197"/>
      <c r="EK38" s="197"/>
      <c r="EL38" s="197"/>
      <c r="EM38" s="197"/>
      <c r="EN38" s="197"/>
      <c r="EO38" s="197"/>
      <c r="EP38" s="197"/>
      <c r="EQ38" s="197"/>
      <c r="ER38" s="197"/>
      <c r="ES38" s="197"/>
      <c r="ET38" s="197"/>
      <c r="EU38" s="197"/>
      <c r="EV38" s="197"/>
      <c r="EW38" s="197"/>
      <c r="EX38" s="197"/>
      <c r="EY38" s="197"/>
      <c r="EZ38" s="197"/>
      <c r="FA38" s="197"/>
      <c r="FB38" s="197"/>
      <c r="FC38" s="197"/>
      <c r="FD38" s="197"/>
      <c r="FE38" s="197"/>
      <c r="FF38" s="197"/>
      <c r="FG38" s="197"/>
      <c r="FH38" s="197"/>
      <c r="FI38" s="197"/>
      <c r="FJ38" s="197"/>
      <c r="FK38" s="197"/>
      <c r="FL38" s="197"/>
      <c r="FM38" s="197"/>
      <c r="FN38" s="197"/>
      <c r="FO38" s="197"/>
      <c r="FP38" s="197"/>
      <c r="FQ38" s="197"/>
      <c r="FR38" s="197"/>
      <c r="FS38" s="197"/>
      <c r="FT38" s="197"/>
      <c r="FU38" s="197"/>
      <c r="FV38" s="197"/>
      <c r="FW38" s="197"/>
      <c r="FX38" s="197"/>
      <c r="FY38" s="197"/>
      <c r="FZ38" s="197"/>
      <c r="GA38" s="197"/>
      <c r="GB38" s="197"/>
      <c r="GC38" s="197"/>
      <c r="GD38" s="197"/>
      <c r="GE38" s="197"/>
      <c r="GF38" s="197"/>
      <c r="GG38" s="197"/>
      <c r="GH38" s="197"/>
      <c r="GI38" s="197"/>
      <c r="GJ38" s="197"/>
      <c r="GK38" s="197"/>
      <c r="GL38" s="197"/>
      <c r="GM38" s="197"/>
      <c r="GN38" s="197"/>
      <c r="GO38" s="197"/>
      <c r="GP38" s="197"/>
      <c r="GQ38" s="197"/>
      <c r="GR38" s="197"/>
      <c r="GS38" s="197"/>
      <c r="GT38" s="197"/>
      <c r="GU38" s="197"/>
      <c r="GV38" s="197"/>
      <c r="GW38" s="197"/>
      <c r="GX38" s="197"/>
      <c r="GY38" s="197"/>
      <c r="GZ38" s="197"/>
      <c r="HA38" s="197"/>
      <c r="HB38" s="197"/>
      <c r="HC38" s="197"/>
      <c r="HD38" s="197"/>
      <c r="HE38" s="197"/>
      <c r="HF38" s="197"/>
      <c r="HG38" s="197"/>
      <c r="HH38" s="197"/>
      <c r="HI38" s="197"/>
      <c r="HJ38" s="197"/>
      <c r="HK38" s="197"/>
      <c r="HL38" s="197"/>
      <c r="HM38" s="197"/>
      <c r="HN38" s="197"/>
      <c r="HO38" s="197"/>
      <c r="HP38" s="197"/>
      <c r="HQ38" s="197"/>
      <c r="HR38" s="197"/>
      <c r="HS38" s="197"/>
      <c r="HT38" s="197"/>
      <c r="HU38" s="197"/>
      <c r="HV38" s="197"/>
      <c r="HW38" s="197"/>
      <c r="HX38" s="197"/>
      <c r="HY38" s="197"/>
      <c r="HZ38" s="197"/>
      <c r="IA38" s="197"/>
      <c r="IB38" s="197"/>
      <c r="IC38" s="197"/>
      <c r="ID38" s="197"/>
      <c r="IE38" s="197"/>
      <c r="IF38" s="197"/>
      <c r="IG38" s="197"/>
      <c r="IH38" s="197"/>
      <c r="II38" s="197"/>
      <c r="IJ38" s="197"/>
      <c r="IK38" s="197"/>
      <c r="IL38" s="197"/>
      <c r="IM38" s="197"/>
      <c r="IN38" s="197"/>
      <c r="IO38" s="197"/>
      <c r="IP38" s="197"/>
      <c r="IQ38" s="197"/>
      <c r="IR38" s="197"/>
      <c r="IS38" s="197"/>
      <c r="IT38" s="197"/>
      <c r="IU38" s="197"/>
      <c r="IV38" s="197"/>
      <c r="IW38" s="197"/>
    </row>
    <row r="39" spans="1:257">
      <c r="A39" s="208">
        <v>4</v>
      </c>
      <c r="B39" s="205" t="s">
        <v>978</v>
      </c>
      <c r="C39" s="205" t="str">
        <f t="shared" si="12"/>
        <v>REED NELSON</v>
      </c>
      <c r="D39" s="205">
        <v>2</v>
      </c>
      <c r="E39" s="205">
        <v>151</v>
      </c>
      <c r="F39" s="205">
        <v>86</v>
      </c>
      <c r="G39" s="205">
        <v>5</v>
      </c>
      <c r="H39" s="206">
        <f t="shared" si="13"/>
        <v>0.56953642384105962</v>
      </c>
      <c r="I39" s="207"/>
      <c r="J39" s="205">
        <f t="shared" si="14"/>
        <v>82</v>
      </c>
      <c r="K39" s="205">
        <f t="shared" si="15"/>
        <v>51</v>
      </c>
      <c r="L39" s="205">
        <f t="shared" si="16"/>
        <v>2</v>
      </c>
      <c r="M39" s="206">
        <f t="shared" si="17"/>
        <v>0.62195121951219512</v>
      </c>
      <c r="N39" s="205">
        <v>5</v>
      </c>
      <c r="O39" s="205">
        <v>4</v>
      </c>
      <c r="P39" s="205">
        <v>0</v>
      </c>
      <c r="Q39" s="205">
        <v>4</v>
      </c>
      <c r="R39" s="205">
        <v>1</v>
      </c>
      <c r="S39" s="205">
        <v>0</v>
      </c>
      <c r="T39" s="205">
        <v>6</v>
      </c>
      <c r="U39" s="205">
        <v>4</v>
      </c>
      <c r="V39" s="205">
        <v>0</v>
      </c>
      <c r="W39" s="205">
        <v>5</v>
      </c>
      <c r="X39" s="205">
        <v>3</v>
      </c>
      <c r="Y39" s="205">
        <v>0</v>
      </c>
      <c r="Z39" s="205">
        <v>4</v>
      </c>
      <c r="AA39" s="205">
        <v>2</v>
      </c>
      <c r="AB39" s="205">
        <v>0</v>
      </c>
      <c r="AC39" s="205">
        <v>6</v>
      </c>
      <c r="AD39" s="205">
        <v>3</v>
      </c>
      <c r="AE39" s="205">
        <v>0</v>
      </c>
      <c r="AF39" s="205">
        <v>5</v>
      </c>
      <c r="AG39" s="205">
        <v>3</v>
      </c>
      <c r="AH39" s="205">
        <v>1</v>
      </c>
      <c r="AI39" s="205">
        <v>5</v>
      </c>
      <c r="AJ39" s="205">
        <v>2</v>
      </c>
      <c r="AK39" s="205">
        <v>0</v>
      </c>
      <c r="AL39" s="205">
        <v>6</v>
      </c>
      <c r="AM39" s="205">
        <v>5</v>
      </c>
      <c r="AN39" s="205">
        <v>0</v>
      </c>
      <c r="AO39" s="205">
        <v>4</v>
      </c>
      <c r="AP39" s="205">
        <v>3</v>
      </c>
      <c r="AQ39" s="205">
        <v>1</v>
      </c>
      <c r="AR39" s="205">
        <v>7</v>
      </c>
      <c r="AS39" s="205">
        <v>7</v>
      </c>
      <c r="AT39" s="205">
        <v>0</v>
      </c>
      <c r="AU39" s="205">
        <v>3</v>
      </c>
      <c r="AV39" s="205">
        <v>2</v>
      </c>
      <c r="AW39" s="205">
        <v>0</v>
      </c>
      <c r="AX39" s="205">
        <v>4</v>
      </c>
      <c r="AY39" s="205">
        <v>0</v>
      </c>
      <c r="AZ39" s="205">
        <v>0</v>
      </c>
      <c r="BA39" s="205">
        <v>7</v>
      </c>
      <c r="BB39" s="205">
        <v>6</v>
      </c>
      <c r="BC39" s="205">
        <v>0</v>
      </c>
      <c r="BD39" s="205">
        <v>5</v>
      </c>
      <c r="BE39" s="205">
        <v>3</v>
      </c>
      <c r="BF39" s="205">
        <v>0</v>
      </c>
      <c r="BG39" s="205">
        <v>6</v>
      </c>
      <c r="BH39" s="205">
        <v>3</v>
      </c>
      <c r="BI39" s="205">
        <v>0</v>
      </c>
      <c r="BJ39" s="205"/>
      <c r="BK39" s="205"/>
      <c r="BL39" s="205"/>
      <c r="BM39" s="205"/>
      <c r="BN39" s="205"/>
      <c r="BO39" s="204"/>
      <c r="BP39" s="197"/>
      <c r="BQ39" s="197"/>
      <c r="BR39" s="197"/>
      <c r="BS39" s="197"/>
      <c r="BT39" s="197"/>
      <c r="BU39" s="197"/>
      <c r="BV39" s="197"/>
      <c r="BW39" s="197"/>
      <c r="BX39" s="197"/>
      <c r="BY39" s="197"/>
      <c r="BZ39" s="197"/>
      <c r="CA39" s="197"/>
      <c r="CB39" s="197"/>
      <c r="CC39" s="197"/>
      <c r="CD39" s="197"/>
      <c r="CE39" s="197"/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97"/>
      <c r="CV39" s="197"/>
      <c r="CW39" s="197"/>
      <c r="CX39" s="197"/>
      <c r="CY39" s="197"/>
      <c r="CZ39" s="197"/>
      <c r="DA39" s="197"/>
      <c r="DB39" s="197"/>
      <c r="DC39" s="197"/>
      <c r="DD39" s="197"/>
      <c r="DE39" s="197"/>
      <c r="DF39" s="197"/>
      <c r="DG39" s="197"/>
      <c r="DH39" s="197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  <c r="ED39" s="197"/>
      <c r="EE39" s="197"/>
      <c r="EF39" s="197"/>
      <c r="EG39" s="197"/>
      <c r="EH39" s="197"/>
      <c r="EI39" s="197"/>
      <c r="EJ39" s="197"/>
      <c r="EK39" s="197"/>
      <c r="EL39" s="197"/>
      <c r="EM39" s="197"/>
      <c r="EN39" s="197"/>
      <c r="EO39" s="197"/>
      <c r="EP39" s="197"/>
      <c r="EQ39" s="197"/>
      <c r="ER39" s="197"/>
      <c r="ES39" s="197"/>
      <c r="ET39" s="197"/>
      <c r="EU39" s="197"/>
      <c r="EV39" s="197"/>
      <c r="EW39" s="197"/>
      <c r="EX39" s="197"/>
      <c r="EY39" s="197"/>
      <c r="EZ39" s="197"/>
      <c r="FA39" s="197"/>
      <c r="FB39" s="197"/>
      <c r="FC39" s="197"/>
      <c r="FD39" s="197"/>
      <c r="FE39" s="197"/>
      <c r="FF39" s="197"/>
      <c r="FG39" s="197"/>
      <c r="FH39" s="197"/>
      <c r="FI39" s="197"/>
      <c r="FJ39" s="197"/>
      <c r="FK39" s="197"/>
      <c r="FL39" s="197"/>
      <c r="FM39" s="197"/>
      <c r="FN39" s="197"/>
      <c r="FO39" s="197"/>
      <c r="FP39" s="197"/>
      <c r="FQ39" s="197"/>
      <c r="FR39" s="197"/>
      <c r="FS39" s="197"/>
      <c r="FT39" s="197"/>
      <c r="FU39" s="197"/>
      <c r="FV39" s="197"/>
      <c r="FW39" s="197"/>
      <c r="FX39" s="197"/>
      <c r="FY39" s="197"/>
      <c r="FZ39" s="197"/>
      <c r="GA39" s="197"/>
      <c r="GB39" s="197"/>
      <c r="GC39" s="197"/>
      <c r="GD39" s="197"/>
      <c r="GE39" s="197"/>
      <c r="GF39" s="197"/>
      <c r="GG39" s="197"/>
      <c r="GH39" s="197"/>
      <c r="GI39" s="197"/>
      <c r="GJ39" s="197"/>
      <c r="GK39" s="197"/>
      <c r="GL39" s="197"/>
      <c r="GM39" s="197"/>
      <c r="GN39" s="197"/>
      <c r="GO39" s="197"/>
      <c r="GP39" s="197"/>
      <c r="GQ39" s="197"/>
      <c r="GR39" s="197"/>
      <c r="GS39" s="197"/>
      <c r="GT39" s="197"/>
      <c r="GU39" s="197"/>
      <c r="GV39" s="197"/>
      <c r="GW39" s="197"/>
      <c r="GX39" s="197"/>
      <c r="GY39" s="197"/>
      <c r="GZ39" s="197"/>
      <c r="HA39" s="197"/>
      <c r="HB39" s="197"/>
      <c r="HC39" s="197"/>
      <c r="HD39" s="197"/>
      <c r="HE39" s="197"/>
      <c r="HF39" s="197"/>
      <c r="HG39" s="197"/>
      <c r="HH39" s="197"/>
      <c r="HI39" s="197"/>
      <c r="HJ39" s="197"/>
      <c r="HK39" s="197"/>
      <c r="HL39" s="197"/>
      <c r="HM39" s="197"/>
      <c r="HN39" s="197"/>
      <c r="HO39" s="197"/>
      <c r="HP39" s="197"/>
      <c r="HQ39" s="197"/>
      <c r="HR39" s="197"/>
      <c r="HS39" s="197"/>
      <c r="HT39" s="197"/>
      <c r="HU39" s="197"/>
      <c r="HV39" s="197"/>
      <c r="HW39" s="197"/>
      <c r="HX39" s="197"/>
      <c r="HY39" s="197"/>
      <c r="HZ39" s="197"/>
      <c r="IA39" s="197"/>
      <c r="IB39" s="197"/>
      <c r="IC39" s="197"/>
      <c r="ID39" s="197"/>
      <c r="IE39" s="197"/>
      <c r="IF39" s="197"/>
      <c r="IG39" s="197"/>
      <c r="IH39" s="197"/>
      <c r="II39" s="197"/>
      <c r="IJ39" s="197"/>
      <c r="IK39" s="197"/>
      <c r="IL39" s="197"/>
      <c r="IM39" s="197"/>
      <c r="IN39" s="197"/>
      <c r="IO39" s="197"/>
      <c r="IP39" s="197"/>
      <c r="IQ39" s="197"/>
      <c r="IR39" s="197"/>
      <c r="IS39" s="197"/>
      <c r="IT39" s="197"/>
      <c r="IU39" s="197"/>
      <c r="IV39" s="197"/>
      <c r="IW39" s="197"/>
    </row>
    <row r="40" spans="1:257">
      <c r="A40" s="208">
        <v>5</v>
      </c>
      <c r="B40" s="205" t="s">
        <v>869</v>
      </c>
      <c r="C40" s="205" t="str">
        <f t="shared" si="12"/>
        <v>ED BUXTON</v>
      </c>
      <c r="D40" s="205">
        <v>4</v>
      </c>
      <c r="E40" s="205">
        <v>260</v>
      </c>
      <c r="F40" s="205">
        <v>141</v>
      </c>
      <c r="G40" s="205">
        <v>6</v>
      </c>
      <c r="H40" s="206">
        <f t="shared" si="13"/>
        <v>0.54230769230769227</v>
      </c>
      <c r="I40" s="207"/>
      <c r="J40" s="205">
        <f t="shared" si="14"/>
        <v>74</v>
      </c>
      <c r="K40" s="205">
        <f t="shared" si="15"/>
        <v>38</v>
      </c>
      <c r="L40" s="205">
        <f t="shared" si="16"/>
        <v>0</v>
      </c>
      <c r="M40" s="206">
        <f t="shared" si="17"/>
        <v>0.51351351351351349</v>
      </c>
      <c r="N40" s="205">
        <v>7</v>
      </c>
      <c r="O40" s="205">
        <v>6</v>
      </c>
      <c r="P40" s="205">
        <v>0</v>
      </c>
      <c r="Q40" s="205">
        <v>2</v>
      </c>
      <c r="R40" s="205">
        <v>0</v>
      </c>
      <c r="S40" s="205">
        <v>0</v>
      </c>
      <c r="T40" s="205">
        <v>3</v>
      </c>
      <c r="U40" s="205">
        <v>1</v>
      </c>
      <c r="V40" s="205">
        <v>0</v>
      </c>
      <c r="W40" s="205">
        <v>3</v>
      </c>
      <c r="X40" s="205">
        <v>2</v>
      </c>
      <c r="Y40" s="205">
        <v>0</v>
      </c>
      <c r="Z40" s="205">
        <v>3</v>
      </c>
      <c r="AA40" s="205">
        <v>1</v>
      </c>
      <c r="AB40" s="205">
        <v>0</v>
      </c>
      <c r="AC40" s="205">
        <v>0</v>
      </c>
      <c r="AD40" s="205">
        <v>0</v>
      </c>
      <c r="AE40" s="205">
        <v>0</v>
      </c>
      <c r="AF40" s="205">
        <v>7</v>
      </c>
      <c r="AG40" s="205">
        <v>4</v>
      </c>
      <c r="AH40" s="205">
        <v>0</v>
      </c>
      <c r="AI40" s="205">
        <v>5</v>
      </c>
      <c r="AJ40" s="205">
        <v>2</v>
      </c>
      <c r="AK40" s="205">
        <v>0</v>
      </c>
      <c r="AL40" s="205">
        <v>6</v>
      </c>
      <c r="AM40" s="205">
        <v>1</v>
      </c>
      <c r="AN40" s="205">
        <v>0</v>
      </c>
      <c r="AO40" s="205">
        <v>5</v>
      </c>
      <c r="AP40" s="205">
        <v>3</v>
      </c>
      <c r="AQ40" s="205">
        <v>0</v>
      </c>
      <c r="AR40" s="205">
        <v>7</v>
      </c>
      <c r="AS40" s="205">
        <v>4</v>
      </c>
      <c r="AT40" s="205">
        <v>0</v>
      </c>
      <c r="AU40" s="205">
        <v>4</v>
      </c>
      <c r="AV40" s="205">
        <v>2</v>
      </c>
      <c r="AW40" s="205">
        <v>0</v>
      </c>
      <c r="AX40" s="205">
        <v>5</v>
      </c>
      <c r="AY40" s="205">
        <v>2</v>
      </c>
      <c r="AZ40" s="205">
        <v>0</v>
      </c>
      <c r="BA40" s="205">
        <v>7</v>
      </c>
      <c r="BB40" s="205">
        <v>5</v>
      </c>
      <c r="BC40" s="205">
        <v>0</v>
      </c>
      <c r="BD40" s="205">
        <v>5</v>
      </c>
      <c r="BE40" s="205">
        <v>3</v>
      </c>
      <c r="BF40" s="205">
        <v>0</v>
      </c>
      <c r="BG40" s="205">
        <v>5</v>
      </c>
      <c r="BH40" s="205">
        <v>2</v>
      </c>
      <c r="BI40" s="205">
        <v>0</v>
      </c>
      <c r="BJ40" s="205"/>
      <c r="BK40" s="205"/>
      <c r="BL40" s="205"/>
      <c r="BM40" s="205"/>
      <c r="BN40" s="205"/>
      <c r="BO40" s="204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97"/>
      <c r="HH40" s="197"/>
      <c r="HI40" s="197"/>
      <c r="HJ40" s="197"/>
      <c r="HK40" s="197"/>
      <c r="HL40" s="197"/>
      <c r="HM40" s="197"/>
      <c r="HN40" s="197"/>
      <c r="HO40" s="197"/>
      <c r="HP40" s="197"/>
      <c r="HQ40" s="197"/>
      <c r="HR40" s="197"/>
      <c r="HS40" s="197"/>
      <c r="HT40" s="197"/>
      <c r="HU40" s="197"/>
      <c r="HV40" s="197"/>
      <c r="HW40" s="197"/>
      <c r="HX40" s="197"/>
      <c r="HY40" s="197"/>
      <c r="HZ40" s="197"/>
      <c r="IA40" s="197"/>
      <c r="IB40" s="197"/>
      <c r="IC40" s="197"/>
      <c r="ID40" s="197"/>
      <c r="IE40" s="197"/>
      <c r="IF40" s="197"/>
      <c r="IG40" s="197"/>
      <c r="IH40" s="197"/>
      <c r="II40" s="197"/>
      <c r="IJ40" s="197"/>
      <c r="IK40" s="197"/>
      <c r="IL40" s="197"/>
      <c r="IM40" s="197"/>
      <c r="IN40" s="197"/>
      <c r="IO40" s="197"/>
      <c r="IP40" s="197"/>
      <c r="IQ40" s="197"/>
      <c r="IR40" s="197"/>
      <c r="IS40" s="197"/>
      <c r="IT40" s="197"/>
      <c r="IU40" s="197"/>
      <c r="IV40" s="197"/>
      <c r="IW40" s="197"/>
    </row>
    <row r="41" spans="1:257">
      <c r="A41" s="208">
        <v>6</v>
      </c>
      <c r="B41" s="205" t="s">
        <v>972</v>
      </c>
      <c r="C41" s="205" t="str">
        <f t="shared" si="12"/>
        <v>ERIK DAVENPORT</v>
      </c>
      <c r="D41" s="205">
        <v>3</v>
      </c>
      <c r="E41" s="205">
        <v>196</v>
      </c>
      <c r="F41" s="205">
        <v>104</v>
      </c>
      <c r="G41" s="205">
        <v>4</v>
      </c>
      <c r="H41" s="206">
        <f t="shared" si="13"/>
        <v>0.53061224489795922</v>
      </c>
      <c r="I41" s="207"/>
      <c r="J41" s="205">
        <f t="shared" si="14"/>
        <v>69</v>
      </c>
      <c r="K41" s="205">
        <f t="shared" si="15"/>
        <v>38</v>
      </c>
      <c r="L41" s="205">
        <f t="shared" si="16"/>
        <v>1</v>
      </c>
      <c r="M41" s="206">
        <f t="shared" si="17"/>
        <v>0.55072463768115942</v>
      </c>
      <c r="N41" s="205">
        <v>3</v>
      </c>
      <c r="O41" s="205">
        <v>2</v>
      </c>
      <c r="P41" s="205">
        <v>0</v>
      </c>
      <c r="Q41" s="205">
        <v>4</v>
      </c>
      <c r="R41" s="205">
        <v>0</v>
      </c>
      <c r="S41" s="205">
        <v>0</v>
      </c>
      <c r="T41" s="205">
        <v>3</v>
      </c>
      <c r="U41" s="205">
        <v>2</v>
      </c>
      <c r="V41" s="205">
        <v>0</v>
      </c>
      <c r="W41" s="205">
        <v>5</v>
      </c>
      <c r="X41" s="205">
        <v>2</v>
      </c>
      <c r="Y41" s="205">
        <v>0</v>
      </c>
      <c r="Z41" s="205">
        <v>4</v>
      </c>
      <c r="AA41" s="205">
        <v>2</v>
      </c>
      <c r="AB41" s="205">
        <v>0</v>
      </c>
      <c r="AC41" s="205">
        <v>5</v>
      </c>
      <c r="AD41" s="205">
        <v>4</v>
      </c>
      <c r="AE41" s="205">
        <v>0</v>
      </c>
      <c r="AF41" s="205">
        <v>4</v>
      </c>
      <c r="AG41" s="205">
        <v>1</v>
      </c>
      <c r="AH41" s="205">
        <v>0</v>
      </c>
      <c r="AI41" s="205">
        <v>2</v>
      </c>
      <c r="AJ41" s="205">
        <v>1</v>
      </c>
      <c r="AK41" s="205">
        <v>0</v>
      </c>
      <c r="AL41" s="205">
        <v>5</v>
      </c>
      <c r="AM41" s="205">
        <v>5</v>
      </c>
      <c r="AN41" s="205">
        <v>0</v>
      </c>
      <c r="AO41" s="205">
        <v>5</v>
      </c>
      <c r="AP41" s="205">
        <v>1</v>
      </c>
      <c r="AQ41" s="205">
        <v>0</v>
      </c>
      <c r="AR41" s="205">
        <v>8</v>
      </c>
      <c r="AS41" s="205">
        <v>6</v>
      </c>
      <c r="AT41" s="205">
        <v>0</v>
      </c>
      <c r="AU41" s="205">
        <v>4</v>
      </c>
      <c r="AV41" s="205">
        <v>1</v>
      </c>
      <c r="AW41" s="205">
        <v>0</v>
      </c>
      <c r="AX41" s="205">
        <v>4</v>
      </c>
      <c r="AY41" s="205">
        <v>1</v>
      </c>
      <c r="AZ41" s="205">
        <v>0</v>
      </c>
      <c r="BA41" s="205">
        <v>3</v>
      </c>
      <c r="BB41" s="205">
        <v>3</v>
      </c>
      <c r="BC41" s="205">
        <v>1</v>
      </c>
      <c r="BD41" s="205">
        <v>5</v>
      </c>
      <c r="BE41" s="205">
        <v>3</v>
      </c>
      <c r="BF41" s="205">
        <v>0</v>
      </c>
      <c r="BG41" s="205">
        <v>5</v>
      </c>
      <c r="BH41" s="205">
        <v>4</v>
      </c>
      <c r="BI41" s="205">
        <v>0</v>
      </c>
      <c r="BJ41" s="205"/>
      <c r="BK41" s="205"/>
      <c r="BL41" s="205"/>
      <c r="BM41" s="205"/>
      <c r="BN41" s="205"/>
      <c r="BO41" s="204"/>
      <c r="BP41" s="197"/>
      <c r="BQ41" s="197"/>
      <c r="BR41" s="197"/>
      <c r="BS41" s="197"/>
      <c r="BT41" s="197"/>
      <c r="BU41" s="197"/>
      <c r="BV41" s="197"/>
      <c r="BW41" s="197"/>
      <c r="BX41" s="197"/>
      <c r="BY41" s="197"/>
      <c r="BZ41" s="197"/>
      <c r="CA41" s="197"/>
      <c r="CB41" s="197"/>
      <c r="CC41" s="197"/>
      <c r="CD41" s="197"/>
      <c r="CE41" s="197"/>
      <c r="CF41" s="197"/>
      <c r="CG41" s="197"/>
      <c r="CH41" s="197"/>
      <c r="CI41" s="197"/>
      <c r="CJ41" s="197"/>
      <c r="CK41" s="197"/>
      <c r="CL41" s="197"/>
      <c r="CM41" s="197"/>
      <c r="CN41" s="197"/>
      <c r="CO41" s="197"/>
      <c r="CP41" s="197"/>
      <c r="CQ41" s="197"/>
      <c r="CR41" s="197"/>
      <c r="CS41" s="197"/>
      <c r="CT41" s="197"/>
      <c r="CU41" s="197"/>
      <c r="CV41" s="197"/>
      <c r="CW41" s="197"/>
      <c r="CX41" s="197"/>
      <c r="CY41" s="197"/>
      <c r="CZ41" s="197"/>
      <c r="DA41" s="197"/>
      <c r="DB41" s="197"/>
      <c r="DC41" s="197"/>
      <c r="DD41" s="197"/>
      <c r="DE41" s="197"/>
      <c r="DF41" s="197"/>
      <c r="DG41" s="197"/>
      <c r="DH41" s="197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  <c r="ED41" s="197"/>
      <c r="EE41" s="197"/>
      <c r="EF41" s="197"/>
      <c r="EG41" s="197"/>
      <c r="EH41" s="197"/>
      <c r="EI41" s="197"/>
      <c r="EJ41" s="197"/>
      <c r="EK41" s="197"/>
      <c r="EL41" s="197"/>
      <c r="EM41" s="197"/>
      <c r="EN41" s="197"/>
      <c r="EO41" s="197"/>
      <c r="EP41" s="197"/>
      <c r="EQ41" s="197"/>
      <c r="ER41" s="197"/>
      <c r="ES41" s="197"/>
      <c r="ET41" s="197"/>
      <c r="EU41" s="197"/>
      <c r="EV41" s="197"/>
      <c r="EW41" s="197"/>
      <c r="EX41" s="197"/>
      <c r="EY41" s="197"/>
      <c r="EZ41" s="197"/>
      <c r="FA41" s="197"/>
      <c r="FB41" s="197"/>
      <c r="FC41" s="197"/>
      <c r="FD41" s="197"/>
      <c r="FE41" s="197"/>
      <c r="FF41" s="197"/>
      <c r="FG41" s="197"/>
      <c r="FH41" s="197"/>
      <c r="FI41" s="197"/>
      <c r="FJ41" s="197"/>
      <c r="FK41" s="197"/>
      <c r="FL41" s="197"/>
      <c r="FM41" s="197"/>
      <c r="FN41" s="197"/>
      <c r="FO41" s="197"/>
      <c r="FP41" s="197"/>
      <c r="FQ41" s="197"/>
      <c r="FR41" s="197"/>
      <c r="FS41" s="197"/>
      <c r="FT41" s="197"/>
      <c r="FU41" s="197"/>
      <c r="FV41" s="197"/>
      <c r="FW41" s="197"/>
      <c r="FX41" s="197"/>
      <c r="FY41" s="197"/>
      <c r="FZ41" s="197"/>
      <c r="GA41" s="197"/>
      <c r="GB41" s="197"/>
      <c r="GC41" s="197"/>
      <c r="GD41" s="197"/>
      <c r="GE41" s="197"/>
      <c r="GF41" s="197"/>
      <c r="GG41" s="197"/>
      <c r="GH41" s="197"/>
      <c r="GI41" s="197"/>
      <c r="GJ41" s="197"/>
      <c r="GK41" s="197"/>
      <c r="GL41" s="197"/>
      <c r="GM41" s="197"/>
      <c r="GN41" s="197"/>
      <c r="GO41" s="197"/>
      <c r="GP41" s="197"/>
      <c r="GQ41" s="197"/>
      <c r="GR41" s="197"/>
      <c r="GS41" s="197"/>
      <c r="GT41" s="197"/>
      <c r="GU41" s="197"/>
      <c r="GV41" s="197"/>
      <c r="GW41" s="197"/>
      <c r="GX41" s="197"/>
      <c r="GY41" s="197"/>
      <c r="GZ41" s="197"/>
      <c r="HA41" s="197"/>
      <c r="HB41" s="197"/>
      <c r="HC41" s="197"/>
      <c r="HD41" s="197"/>
      <c r="HE41" s="197"/>
      <c r="HF41" s="197"/>
      <c r="HG41" s="197"/>
      <c r="HH41" s="197"/>
      <c r="HI41" s="197"/>
      <c r="HJ41" s="197"/>
      <c r="HK41" s="197"/>
      <c r="HL41" s="197"/>
      <c r="HM41" s="197"/>
      <c r="HN41" s="197"/>
      <c r="HO41" s="197"/>
      <c r="HP41" s="197"/>
      <c r="HQ41" s="197"/>
      <c r="HR41" s="197"/>
      <c r="HS41" s="197"/>
      <c r="HT41" s="197"/>
      <c r="HU41" s="197"/>
      <c r="HV41" s="197"/>
      <c r="HW41" s="197"/>
      <c r="HX41" s="197"/>
      <c r="HY41" s="197"/>
      <c r="HZ41" s="197"/>
      <c r="IA41" s="197"/>
      <c r="IB41" s="197"/>
      <c r="IC41" s="197"/>
      <c r="ID41" s="197"/>
      <c r="IE41" s="197"/>
      <c r="IF41" s="197"/>
      <c r="IG41" s="197"/>
      <c r="IH41" s="197"/>
      <c r="II41" s="197"/>
      <c r="IJ41" s="197"/>
      <c r="IK41" s="197"/>
      <c r="IL41" s="197"/>
      <c r="IM41" s="197"/>
      <c r="IN41" s="197"/>
      <c r="IO41" s="197"/>
      <c r="IP41" s="197"/>
      <c r="IQ41" s="197"/>
      <c r="IR41" s="197"/>
      <c r="IS41" s="197"/>
      <c r="IT41" s="197"/>
      <c r="IU41" s="197"/>
      <c r="IV41" s="197"/>
      <c r="IW41" s="197"/>
    </row>
    <row r="42" spans="1:257">
      <c r="A42" s="208">
        <v>7</v>
      </c>
      <c r="B42" s="205" t="s">
        <v>862</v>
      </c>
      <c r="C42" s="205" t="str">
        <f t="shared" si="12"/>
        <v>JAMIE JAMALEDDINE</v>
      </c>
      <c r="D42" s="205">
        <v>8</v>
      </c>
      <c r="E42" s="205">
        <v>297</v>
      </c>
      <c r="F42" s="205">
        <v>157</v>
      </c>
      <c r="G42" s="205">
        <v>5</v>
      </c>
      <c r="H42" s="206">
        <f t="shared" si="13"/>
        <v>0.52861952861952866</v>
      </c>
      <c r="I42" s="207"/>
      <c r="J42" s="205">
        <f t="shared" si="14"/>
        <v>46</v>
      </c>
      <c r="K42" s="205">
        <f t="shared" si="15"/>
        <v>25</v>
      </c>
      <c r="L42" s="205">
        <f t="shared" si="16"/>
        <v>1</v>
      </c>
      <c r="M42" s="206">
        <f t="shared" si="17"/>
        <v>0.54347826086956519</v>
      </c>
      <c r="N42" s="205">
        <v>5</v>
      </c>
      <c r="O42" s="205">
        <v>3</v>
      </c>
      <c r="P42" s="205">
        <v>1</v>
      </c>
      <c r="Q42" s="205">
        <v>5</v>
      </c>
      <c r="R42" s="205">
        <v>4</v>
      </c>
      <c r="S42" s="205">
        <v>0</v>
      </c>
      <c r="T42" s="205">
        <v>5</v>
      </c>
      <c r="U42" s="205">
        <v>2</v>
      </c>
      <c r="V42" s="205">
        <v>0</v>
      </c>
      <c r="W42" s="205">
        <v>5</v>
      </c>
      <c r="X42" s="205">
        <v>2</v>
      </c>
      <c r="Y42" s="205">
        <v>0</v>
      </c>
      <c r="Z42" s="205">
        <v>4</v>
      </c>
      <c r="AA42" s="205">
        <v>1</v>
      </c>
      <c r="AB42" s="205">
        <v>0</v>
      </c>
      <c r="AC42" s="205">
        <v>0</v>
      </c>
      <c r="AD42" s="205">
        <v>0</v>
      </c>
      <c r="AE42" s="205">
        <v>0</v>
      </c>
      <c r="AF42" s="205">
        <v>6</v>
      </c>
      <c r="AG42" s="205">
        <v>2</v>
      </c>
      <c r="AH42" s="205">
        <v>0</v>
      </c>
      <c r="AI42" s="205">
        <v>1</v>
      </c>
      <c r="AJ42" s="205">
        <v>1</v>
      </c>
      <c r="AK42" s="205">
        <v>0</v>
      </c>
      <c r="AL42" s="205">
        <v>5</v>
      </c>
      <c r="AM42" s="205">
        <v>3</v>
      </c>
      <c r="AN42" s="205">
        <v>0</v>
      </c>
      <c r="AO42" s="205">
        <v>0</v>
      </c>
      <c r="AP42" s="205">
        <v>0</v>
      </c>
      <c r="AQ42" s="205">
        <v>0</v>
      </c>
      <c r="AR42" s="205">
        <v>8</v>
      </c>
      <c r="AS42" s="205">
        <v>7</v>
      </c>
      <c r="AT42" s="205">
        <v>0</v>
      </c>
      <c r="AU42" s="205">
        <v>2</v>
      </c>
      <c r="AV42" s="205">
        <v>0</v>
      </c>
      <c r="AW42" s="205">
        <v>0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205">
        <v>0</v>
      </c>
      <c r="BD42" s="205">
        <v>0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205"/>
      <c r="BK42" s="205"/>
      <c r="BL42" s="205"/>
      <c r="BM42" s="205"/>
      <c r="BN42" s="205"/>
      <c r="BO42" s="204"/>
      <c r="BP42" s="197"/>
      <c r="BQ42" s="197"/>
      <c r="BR42" s="197"/>
      <c r="BS42" s="197"/>
      <c r="BT42" s="197"/>
      <c r="BU42" s="197"/>
      <c r="BV42" s="197"/>
      <c r="BW42" s="197"/>
      <c r="BX42" s="197"/>
      <c r="BY42" s="197"/>
      <c r="BZ42" s="197"/>
      <c r="CA42" s="197"/>
      <c r="CB42" s="197"/>
      <c r="CC42" s="197"/>
      <c r="CD42" s="197"/>
      <c r="CE42" s="197"/>
      <c r="CF42" s="197"/>
      <c r="CG42" s="197"/>
      <c r="CH42" s="197"/>
      <c r="CI42" s="197"/>
      <c r="CJ42" s="197"/>
      <c r="CK42" s="197"/>
      <c r="CL42" s="197"/>
      <c r="CM42" s="197"/>
      <c r="CN42" s="197"/>
      <c r="CO42" s="197"/>
      <c r="CP42" s="197"/>
      <c r="CQ42" s="197"/>
      <c r="CR42" s="197"/>
      <c r="CS42" s="197"/>
      <c r="CT42" s="197"/>
      <c r="CU42" s="197"/>
      <c r="CV42" s="197"/>
      <c r="CW42" s="197"/>
      <c r="CX42" s="197"/>
      <c r="CY42" s="197"/>
      <c r="CZ42" s="197"/>
      <c r="DA42" s="197"/>
      <c r="DB42" s="197"/>
      <c r="DC42" s="197"/>
      <c r="DD42" s="197"/>
      <c r="DE42" s="197"/>
      <c r="DF42" s="197"/>
      <c r="DG42" s="197"/>
      <c r="DH42" s="197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  <c r="ED42" s="197"/>
      <c r="EE42" s="197"/>
      <c r="EF42" s="197"/>
      <c r="EG42" s="197"/>
      <c r="EH42" s="197"/>
      <c r="EI42" s="197"/>
      <c r="EJ42" s="197"/>
      <c r="EK42" s="197"/>
      <c r="EL42" s="197"/>
      <c r="EM42" s="197"/>
      <c r="EN42" s="197"/>
      <c r="EO42" s="197"/>
      <c r="EP42" s="197"/>
      <c r="EQ42" s="197"/>
      <c r="ER42" s="197"/>
      <c r="ES42" s="197"/>
      <c r="ET42" s="197"/>
      <c r="EU42" s="197"/>
      <c r="EV42" s="197"/>
      <c r="EW42" s="197"/>
      <c r="EX42" s="197"/>
      <c r="EY42" s="197"/>
      <c r="EZ42" s="197"/>
      <c r="FA42" s="197"/>
      <c r="FB42" s="197"/>
      <c r="FC42" s="197"/>
      <c r="FD42" s="197"/>
      <c r="FE42" s="197"/>
      <c r="FF42" s="197"/>
      <c r="FG42" s="197"/>
      <c r="FH42" s="197"/>
      <c r="FI42" s="197"/>
      <c r="FJ42" s="197"/>
      <c r="FK42" s="197"/>
      <c r="FL42" s="197"/>
      <c r="FM42" s="197"/>
      <c r="FN42" s="197"/>
      <c r="FO42" s="197"/>
      <c r="FP42" s="197"/>
      <c r="FQ42" s="197"/>
      <c r="FR42" s="197"/>
      <c r="FS42" s="197"/>
      <c r="FT42" s="197"/>
      <c r="FU42" s="197"/>
      <c r="FV42" s="197"/>
      <c r="FW42" s="197"/>
      <c r="FX42" s="197"/>
      <c r="FY42" s="197"/>
      <c r="FZ42" s="197"/>
      <c r="GA42" s="197"/>
      <c r="GB42" s="197"/>
      <c r="GC42" s="197"/>
      <c r="GD42" s="197"/>
      <c r="GE42" s="197"/>
      <c r="GF42" s="197"/>
      <c r="GG42" s="197"/>
      <c r="GH42" s="197"/>
      <c r="GI42" s="197"/>
      <c r="GJ42" s="197"/>
      <c r="GK42" s="197"/>
      <c r="GL42" s="197"/>
      <c r="GM42" s="197"/>
      <c r="GN42" s="197"/>
      <c r="GO42" s="197"/>
      <c r="GP42" s="197"/>
      <c r="GQ42" s="197"/>
      <c r="GR42" s="197"/>
      <c r="GS42" s="197"/>
      <c r="GT42" s="197"/>
      <c r="GU42" s="197"/>
      <c r="GV42" s="197"/>
      <c r="GW42" s="197"/>
      <c r="GX42" s="197"/>
      <c r="GY42" s="197"/>
      <c r="GZ42" s="197"/>
      <c r="HA42" s="197"/>
      <c r="HB42" s="197"/>
      <c r="HC42" s="197"/>
      <c r="HD42" s="197"/>
      <c r="HE42" s="197"/>
      <c r="HF42" s="197"/>
      <c r="HG42" s="197"/>
      <c r="HH42" s="197"/>
      <c r="HI42" s="197"/>
      <c r="HJ42" s="197"/>
      <c r="HK42" s="197"/>
      <c r="HL42" s="197"/>
      <c r="HM42" s="197"/>
      <c r="HN42" s="197"/>
      <c r="HO42" s="197"/>
      <c r="HP42" s="197"/>
      <c r="HQ42" s="197"/>
      <c r="HR42" s="197"/>
      <c r="HS42" s="197"/>
      <c r="HT42" s="197"/>
      <c r="HU42" s="197"/>
      <c r="HV42" s="197"/>
      <c r="HW42" s="197"/>
      <c r="HX42" s="197"/>
      <c r="HY42" s="197"/>
      <c r="HZ42" s="197"/>
      <c r="IA42" s="197"/>
      <c r="IB42" s="197"/>
      <c r="IC42" s="197"/>
      <c r="ID42" s="197"/>
      <c r="IE42" s="197"/>
      <c r="IF42" s="197"/>
      <c r="IG42" s="197"/>
      <c r="IH42" s="197"/>
      <c r="II42" s="197"/>
      <c r="IJ42" s="197"/>
      <c r="IK42" s="197"/>
      <c r="IL42" s="197"/>
      <c r="IM42" s="197"/>
      <c r="IN42" s="197"/>
      <c r="IO42" s="197"/>
      <c r="IP42" s="197"/>
      <c r="IQ42" s="197"/>
      <c r="IR42" s="197"/>
      <c r="IS42" s="197"/>
      <c r="IT42" s="197"/>
      <c r="IU42" s="197"/>
      <c r="IV42" s="197"/>
      <c r="IW42" s="197"/>
    </row>
    <row r="43" spans="1:257">
      <c r="A43" s="208">
        <v>8</v>
      </c>
      <c r="B43" s="205" t="s">
        <v>987</v>
      </c>
      <c r="C43" s="205" t="str">
        <f t="shared" si="12"/>
        <v>BILL BASCOW</v>
      </c>
      <c r="D43" s="205">
        <v>7</v>
      </c>
      <c r="E43" s="205">
        <v>378</v>
      </c>
      <c r="F43" s="205">
        <v>189</v>
      </c>
      <c r="G43" s="205">
        <v>8</v>
      </c>
      <c r="H43" s="206">
        <f t="shared" si="13"/>
        <v>0.5</v>
      </c>
      <c r="I43" s="207"/>
      <c r="J43" s="205">
        <f t="shared" si="14"/>
        <v>33</v>
      </c>
      <c r="K43" s="205">
        <f t="shared" si="15"/>
        <v>12</v>
      </c>
      <c r="L43" s="205">
        <f t="shared" si="16"/>
        <v>0</v>
      </c>
      <c r="M43" s="206">
        <f t="shared" si="17"/>
        <v>0.36363636363636365</v>
      </c>
      <c r="N43" s="205">
        <v>6</v>
      </c>
      <c r="O43" s="205">
        <v>3</v>
      </c>
      <c r="P43" s="205">
        <v>0</v>
      </c>
      <c r="Q43" s="205">
        <v>4</v>
      </c>
      <c r="R43" s="205">
        <v>2</v>
      </c>
      <c r="S43" s="205">
        <v>0</v>
      </c>
      <c r="T43" s="205">
        <v>6</v>
      </c>
      <c r="U43" s="205">
        <v>2</v>
      </c>
      <c r="V43" s="205">
        <v>0</v>
      </c>
      <c r="W43" s="205">
        <v>5</v>
      </c>
      <c r="X43" s="205">
        <v>2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0</v>
      </c>
      <c r="AH43" s="205">
        <v>0</v>
      </c>
      <c r="AI43" s="205">
        <v>0</v>
      </c>
      <c r="AJ43" s="205">
        <v>0</v>
      </c>
      <c r="AK43" s="205">
        <v>0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  <c r="AU43" s="205">
        <v>0</v>
      </c>
      <c r="AV43" s="205">
        <v>0</v>
      </c>
      <c r="AW43" s="205">
        <v>0</v>
      </c>
      <c r="AX43" s="205">
        <v>0</v>
      </c>
      <c r="AY43" s="205">
        <v>0</v>
      </c>
      <c r="AZ43" s="205">
        <v>0</v>
      </c>
      <c r="BA43" s="205">
        <v>6</v>
      </c>
      <c r="BB43" s="205">
        <v>2</v>
      </c>
      <c r="BC43" s="205">
        <v>0</v>
      </c>
      <c r="BD43" s="205">
        <v>0</v>
      </c>
      <c r="BE43" s="205">
        <v>0</v>
      </c>
      <c r="BF43" s="205">
        <v>0</v>
      </c>
      <c r="BG43" s="205">
        <v>6</v>
      </c>
      <c r="BH43" s="205">
        <v>1</v>
      </c>
      <c r="BI43" s="205">
        <v>0</v>
      </c>
      <c r="BJ43" s="205"/>
      <c r="BK43" s="205"/>
      <c r="BL43" s="205"/>
      <c r="BM43" s="205"/>
      <c r="BN43" s="205"/>
      <c r="BO43" s="204"/>
      <c r="BP43" s="197"/>
      <c r="BQ43" s="197"/>
      <c r="BR43" s="197"/>
      <c r="BS43" s="197"/>
      <c r="BT43" s="197"/>
      <c r="BU43" s="197"/>
      <c r="BV43" s="197"/>
      <c r="BW43" s="197"/>
      <c r="BX43" s="197"/>
      <c r="BY43" s="197"/>
      <c r="BZ43" s="197"/>
      <c r="CA43" s="197"/>
      <c r="CB43" s="197"/>
      <c r="CC43" s="197"/>
      <c r="CD43" s="197"/>
      <c r="CE43" s="197"/>
      <c r="CF43" s="197"/>
      <c r="CG43" s="197"/>
      <c r="CH43" s="197"/>
      <c r="CI43" s="197"/>
      <c r="CJ43" s="197"/>
      <c r="CK43" s="197"/>
      <c r="CL43" s="197"/>
      <c r="CM43" s="197"/>
      <c r="CN43" s="197"/>
      <c r="CO43" s="197"/>
      <c r="CP43" s="197"/>
      <c r="CQ43" s="197"/>
      <c r="CR43" s="197"/>
      <c r="CS43" s="197"/>
      <c r="CT43" s="197"/>
      <c r="CU43" s="197"/>
      <c r="CV43" s="197"/>
      <c r="CW43" s="197"/>
      <c r="CX43" s="197"/>
      <c r="CY43" s="197"/>
      <c r="CZ43" s="197"/>
      <c r="DA43" s="197"/>
      <c r="DB43" s="197"/>
      <c r="DC43" s="197"/>
      <c r="DD43" s="197"/>
      <c r="DE43" s="197"/>
      <c r="DF43" s="197"/>
      <c r="DG43" s="197"/>
      <c r="DH43" s="197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  <c r="ED43" s="197"/>
      <c r="EE43" s="197"/>
      <c r="EF43" s="197"/>
      <c r="EG43" s="197"/>
      <c r="EH43" s="197"/>
      <c r="EI43" s="197"/>
      <c r="EJ43" s="197"/>
      <c r="EK43" s="197"/>
      <c r="EL43" s="197"/>
      <c r="EM43" s="197"/>
      <c r="EN43" s="197"/>
      <c r="EO43" s="197"/>
      <c r="EP43" s="197"/>
      <c r="EQ43" s="197"/>
      <c r="ER43" s="197"/>
      <c r="ES43" s="197"/>
      <c r="ET43" s="197"/>
      <c r="EU43" s="197"/>
      <c r="EV43" s="197"/>
      <c r="EW43" s="197"/>
      <c r="EX43" s="197"/>
      <c r="EY43" s="197"/>
      <c r="EZ43" s="197"/>
      <c r="FA43" s="197"/>
      <c r="FB43" s="197"/>
      <c r="FC43" s="197"/>
      <c r="FD43" s="197"/>
      <c r="FE43" s="197"/>
      <c r="FF43" s="197"/>
      <c r="FG43" s="197"/>
      <c r="FH43" s="197"/>
      <c r="FI43" s="197"/>
      <c r="FJ43" s="197"/>
      <c r="FK43" s="197"/>
      <c r="FL43" s="197"/>
      <c r="FM43" s="197"/>
      <c r="FN43" s="197"/>
      <c r="FO43" s="197"/>
      <c r="FP43" s="197"/>
      <c r="FQ43" s="197"/>
      <c r="FR43" s="197"/>
      <c r="FS43" s="197"/>
      <c r="FT43" s="197"/>
      <c r="FU43" s="197"/>
      <c r="FV43" s="197"/>
      <c r="FW43" s="197"/>
      <c r="FX43" s="197"/>
      <c r="FY43" s="197"/>
      <c r="FZ43" s="197"/>
      <c r="GA43" s="197"/>
      <c r="GB43" s="197"/>
      <c r="GC43" s="197"/>
      <c r="GD43" s="197"/>
      <c r="GE43" s="197"/>
      <c r="GF43" s="197"/>
      <c r="GG43" s="197"/>
      <c r="GH43" s="197"/>
      <c r="GI43" s="197"/>
      <c r="GJ43" s="197"/>
      <c r="GK43" s="197"/>
      <c r="GL43" s="197"/>
      <c r="GM43" s="197"/>
      <c r="GN43" s="197"/>
      <c r="GO43" s="197"/>
      <c r="GP43" s="197"/>
      <c r="GQ43" s="197"/>
      <c r="GR43" s="197"/>
      <c r="GS43" s="197"/>
      <c r="GT43" s="197"/>
      <c r="GU43" s="197"/>
      <c r="GV43" s="197"/>
      <c r="GW43" s="197"/>
      <c r="GX43" s="197"/>
      <c r="GY43" s="197"/>
      <c r="GZ43" s="197"/>
      <c r="HA43" s="197"/>
      <c r="HB43" s="197"/>
      <c r="HC43" s="197"/>
      <c r="HD43" s="197"/>
      <c r="HE43" s="197"/>
      <c r="HF43" s="197"/>
      <c r="HG43" s="197"/>
      <c r="HH43" s="197"/>
      <c r="HI43" s="197"/>
      <c r="HJ43" s="197"/>
      <c r="HK43" s="197"/>
      <c r="HL43" s="197"/>
      <c r="HM43" s="197"/>
      <c r="HN43" s="197"/>
      <c r="HO43" s="197"/>
      <c r="HP43" s="197"/>
      <c r="HQ43" s="197"/>
      <c r="HR43" s="197"/>
      <c r="HS43" s="197"/>
      <c r="HT43" s="197"/>
      <c r="HU43" s="197"/>
      <c r="HV43" s="197"/>
      <c r="HW43" s="197"/>
      <c r="HX43" s="197"/>
      <c r="HY43" s="197"/>
      <c r="HZ43" s="197"/>
      <c r="IA43" s="197"/>
      <c r="IB43" s="197"/>
      <c r="IC43" s="197"/>
      <c r="ID43" s="197"/>
      <c r="IE43" s="197"/>
      <c r="IF43" s="197"/>
      <c r="IG43" s="197"/>
      <c r="IH43" s="197"/>
      <c r="II43" s="197"/>
      <c r="IJ43" s="197"/>
      <c r="IK43" s="197"/>
      <c r="IL43" s="197"/>
      <c r="IM43" s="197"/>
      <c r="IN43" s="197"/>
      <c r="IO43" s="197"/>
      <c r="IP43" s="197"/>
      <c r="IQ43" s="197"/>
      <c r="IR43" s="197"/>
      <c r="IS43" s="197"/>
      <c r="IT43" s="197"/>
      <c r="IU43" s="197"/>
      <c r="IV43" s="197"/>
      <c r="IW43" s="197"/>
    </row>
    <row r="44" spans="1:257">
      <c r="A44" s="208">
        <v>8</v>
      </c>
      <c r="B44" s="205" t="s">
        <v>956</v>
      </c>
      <c r="C44" s="205" t="str">
        <f t="shared" si="12"/>
        <v>BRIAN DAVENPORT</v>
      </c>
      <c r="D44" s="205">
        <v>2</v>
      </c>
      <c r="E44" s="205">
        <v>107</v>
      </c>
      <c r="F44" s="205">
        <v>48</v>
      </c>
      <c r="G44" s="205">
        <v>2</v>
      </c>
      <c r="H44" s="206">
        <f t="shared" si="13"/>
        <v>0.44859813084112149</v>
      </c>
      <c r="I44" s="207"/>
      <c r="J44" s="205">
        <f t="shared" si="14"/>
        <v>53</v>
      </c>
      <c r="K44" s="205">
        <f t="shared" si="15"/>
        <v>23</v>
      </c>
      <c r="L44" s="205">
        <f t="shared" si="16"/>
        <v>1</v>
      </c>
      <c r="M44" s="206">
        <f t="shared" si="17"/>
        <v>0.43396226415094341</v>
      </c>
      <c r="N44" s="205">
        <v>4</v>
      </c>
      <c r="O44" s="205">
        <v>1</v>
      </c>
      <c r="P44" s="205">
        <v>0</v>
      </c>
      <c r="Q44" s="205">
        <v>3</v>
      </c>
      <c r="R44" s="205">
        <v>1</v>
      </c>
      <c r="S44" s="205">
        <v>0</v>
      </c>
      <c r="T44" s="205">
        <v>5</v>
      </c>
      <c r="U44" s="205">
        <v>4</v>
      </c>
      <c r="V44" s="205">
        <v>0</v>
      </c>
      <c r="W44" s="205">
        <v>5</v>
      </c>
      <c r="X44" s="205">
        <v>3</v>
      </c>
      <c r="Y44" s="205">
        <v>0</v>
      </c>
      <c r="Z44" s="205">
        <v>4</v>
      </c>
      <c r="AA44" s="205">
        <v>1</v>
      </c>
      <c r="AB44" s="205">
        <v>0</v>
      </c>
      <c r="AC44" s="205">
        <v>5</v>
      </c>
      <c r="AD44" s="205">
        <v>1</v>
      </c>
      <c r="AE44" s="205">
        <v>0</v>
      </c>
      <c r="AF44" s="205">
        <v>0</v>
      </c>
      <c r="AG44" s="205">
        <v>0</v>
      </c>
      <c r="AH44" s="205">
        <v>0</v>
      </c>
      <c r="AI44" s="205">
        <v>5</v>
      </c>
      <c r="AJ44" s="205">
        <v>2</v>
      </c>
      <c r="AK44" s="205">
        <v>0</v>
      </c>
      <c r="AL44" s="205">
        <v>6</v>
      </c>
      <c r="AM44" s="205">
        <v>2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  <c r="AU44" s="205">
        <v>2</v>
      </c>
      <c r="AV44" s="205">
        <v>1</v>
      </c>
      <c r="AW44" s="205">
        <v>0</v>
      </c>
      <c r="AX44" s="205">
        <v>5</v>
      </c>
      <c r="AY44" s="205">
        <v>3</v>
      </c>
      <c r="AZ44" s="205">
        <v>1</v>
      </c>
      <c r="BA44" s="205">
        <v>0</v>
      </c>
      <c r="BB44" s="205">
        <v>0</v>
      </c>
      <c r="BC44" s="205">
        <v>0</v>
      </c>
      <c r="BD44" s="205">
        <v>3</v>
      </c>
      <c r="BE44" s="205">
        <v>0</v>
      </c>
      <c r="BF44" s="205">
        <v>0</v>
      </c>
      <c r="BG44" s="205">
        <v>6</v>
      </c>
      <c r="BH44" s="205">
        <v>4</v>
      </c>
      <c r="BI44" s="205">
        <v>0</v>
      </c>
      <c r="BJ44" s="205"/>
      <c r="BK44" s="205"/>
      <c r="BL44" s="205"/>
      <c r="BM44" s="205"/>
      <c r="BN44" s="205"/>
      <c r="BO44" s="204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  <c r="CS44" s="197"/>
      <c r="CT44" s="197"/>
      <c r="CU44" s="197"/>
      <c r="CV44" s="197"/>
      <c r="CW44" s="197"/>
      <c r="CX44" s="197"/>
      <c r="CY44" s="197"/>
      <c r="CZ44" s="197"/>
      <c r="DA44" s="197"/>
      <c r="DB44" s="197"/>
      <c r="DC44" s="197"/>
      <c r="DD44" s="197"/>
      <c r="DE44" s="197"/>
      <c r="DF44" s="197"/>
      <c r="DG44" s="197"/>
      <c r="DH44" s="197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  <c r="ED44" s="197"/>
      <c r="EE44" s="197"/>
      <c r="EF44" s="197"/>
      <c r="EG44" s="197"/>
      <c r="EH44" s="197"/>
      <c r="EI44" s="197"/>
      <c r="EJ44" s="197"/>
      <c r="EK44" s="197"/>
      <c r="EL44" s="197"/>
      <c r="EM44" s="197"/>
      <c r="EN44" s="197"/>
      <c r="EO44" s="197"/>
      <c r="EP44" s="197"/>
      <c r="EQ44" s="197"/>
      <c r="ER44" s="197"/>
      <c r="ES44" s="197"/>
      <c r="ET44" s="197"/>
      <c r="EU44" s="197"/>
      <c r="EV44" s="197"/>
      <c r="EW44" s="197"/>
      <c r="EX44" s="197"/>
      <c r="EY44" s="197"/>
      <c r="EZ44" s="197"/>
      <c r="FA44" s="197"/>
      <c r="FB44" s="197"/>
      <c r="FC44" s="197"/>
      <c r="FD44" s="197"/>
      <c r="FE44" s="197"/>
      <c r="FF44" s="197"/>
      <c r="FG44" s="197"/>
      <c r="FH44" s="197"/>
      <c r="FI44" s="197"/>
      <c r="FJ44" s="197"/>
      <c r="FK44" s="197"/>
      <c r="FL44" s="197"/>
      <c r="FM44" s="197"/>
      <c r="FN44" s="197"/>
      <c r="FO44" s="197"/>
      <c r="FP44" s="197"/>
      <c r="FQ44" s="197"/>
      <c r="FR44" s="197"/>
      <c r="FS44" s="197"/>
      <c r="FT44" s="197"/>
      <c r="FU44" s="197"/>
      <c r="FV44" s="197"/>
      <c r="FW44" s="197"/>
      <c r="FX44" s="197"/>
      <c r="FY44" s="197"/>
      <c r="FZ44" s="197"/>
      <c r="GA44" s="197"/>
      <c r="GB44" s="197"/>
      <c r="GC44" s="197"/>
      <c r="GD44" s="197"/>
      <c r="GE44" s="197"/>
      <c r="GF44" s="197"/>
      <c r="GG44" s="197"/>
      <c r="GH44" s="197"/>
      <c r="GI44" s="197"/>
      <c r="GJ44" s="197"/>
      <c r="GK44" s="197"/>
      <c r="GL44" s="197"/>
      <c r="GM44" s="197"/>
      <c r="GN44" s="197"/>
      <c r="GO44" s="197"/>
      <c r="GP44" s="197"/>
      <c r="GQ44" s="197"/>
      <c r="GR44" s="197"/>
      <c r="GS44" s="197"/>
      <c r="GT44" s="197"/>
      <c r="GU44" s="197"/>
      <c r="GV44" s="197"/>
      <c r="GW44" s="197"/>
      <c r="GX44" s="197"/>
      <c r="GY44" s="197"/>
      <c r="GZ44" s="197"/>
      <c r="HA44" s="197"/>
      <c r="HB44" s="197"/>
      <c r="HC44" s="197"/>
      <c r="HD44" s="197"/>
      <c r="HE44" s="197"/>
      <c r="HF44" s="197"/>
      <c r="HG44" s="197"/>
      <c r="HH44" s="197"/>
      <c r="HI44" s="197"/>
      <c r="HJ44" s="197"/>
      <c r="HK44" s="197"/>
      <c r="HL44" s="197"/>
      <c r="HM44" s="197"/>
      <c r="HN44" s="197"/>
      <c r="HO44" s="197"/>
      <c r="HP44" s="197"/>
      <c r="HQ44" s="197"/>
      <c r="HR44" s="197"/>
      <c r="HS44" s="197"/>
      <c r="HT44" s="197"/>
      <c r="HU44" s="197"/>
      <c r="HV44" s="197"/>
      <c r="HW44" s="197"/>
      <c r="HX44" s="197"/>
      <c r="HY44" s="197"/>
      <c r="HZ44" s="197"/>
      <c r="IA44" s="197"/>
      <c r="IB44" s="197"/>
      <c r="IC44" s="197"/>
      <c r="ID44" s="197"/>
      <c r="IE44" s="197"/>
      <c r="IF44" s="197"/>
      <c r="IG44" s="197"/>
      <c r="IH44" s="197"/>
      <c r="II44" s="197"/>
      <c r="IJ44" s="197"/>
      <c r="IK44" s="197"/>
      <c r="IL44" s="197"/>
      <c r="IM44" s="197"/>
      <c r="IN44" s="197"/>
      <c r="IO44" s="197"/>
      <c r="IP44" s="197"/>
      <c r="IQ44" s="197"/>
      <c r="IR44" s="197"/>
      <c r="IS44" s="197"/>
      <c r="IT44" s="197"/>
      <c r="IU44" s="197"/>
      <c r="IV44" s="197"/>
      <c r="IW44" s="197"/>
    </row>
    <row r="45" spans="1:257">
      <c r="A45" s="208">
        <v>10</v>
      </c>
      <c r="B45" s="205" t="s">
        <v>908</v>
      </c>
      <c r="C45" s="205" t="str">
        <f t="shared" si="12"/>
        <v>MIKE KINNEY</v>
      </c>
      <c r="D45" s="205">
        <v>6</v>
      </c>
      <c r="E45" s="205">
        <v>300</v>
      </c>
      <c r="F45" s="205">
        <v>181</v>
      </c>
      <c r="G45" s="205">
        <v>6</v>
      </c>
      <c r="H45" s="206">
        <f t="shared" si="13"/>
        <v>0.60333333333333339</v>
      </c>
      <c r="I45" s="207"/>
      <c r="J45" s="205">
        <f t="shared" si="14"/>
        <v>14</v>
      </c>
      <c r="K45" s="205">
        <f t="shared" si="15"/>
        <v>5</v>
      </c>
      <c r="L45" s="205">
        <f t="shared" si="16"/>
        <v>0</v>
      </c>
      <c r="M45" s="206">
        <f t="shared" si="17"/>
        <v>0.35714285714285715</v>
      </c>
      <c r="N45" s="205">
        <v>0</v>
      </c>
      <c r="O45" s="205">
        <v>0</v>
      </c>
      <c r="P45" s="205">
        <v>0</v>
      </c>
      <c r="Q45" s="205">
        <v>2</v>
      </c>
      <c r="R45" s="205">
        <v>1</v>
      </c>
      <c r="S45" s="205">
        <v>0</v>
      </c>
      <c r="T45" s="205">
        <v>3</v>
      </c>
      <c r="U45" s="205">
        <v>1</v>
      </c>
      <c r="V45" s="205">
        <v>0</v>
      </c>
      <c r="W45" s="205">
        <v>2</v>
      </c>
      <c r="X45" s="205">
        <v>2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0</v>
      </c>
      <c r="AH45" s="205">
        <v>0</v>
      </c>
      <c r="AI45" s="205">
        <v>1</v>
      </c>
      <c r="AJ45" s="205">
        <v>0</v>
      </c>
      <c r="AK45" s="205">
        <v>0</v>
      </c>
      <c r="AL45" s="205">
        <v>0</v>
      </c>
      <c r="AM45" s="205">
        <v>0</v>
      </c>
      <c r="AN45" s="205">
        <v>0</v>
      </c>
      <c r="AO45" s="205">
        <v>1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  <c r="AU45" s="205">
        <v>0</v>
      </c>
      <c r="AV45" s="205">
        <v>0</v>
      </c>
      <c r="AW45" s="205">
        <v>0</v>
      </c>
      <c r="AX45" s="205">
        <v>2</v>
      </c>
      <c r="AY45" s="205">
        <v>0</v>
      </c>
      <c r="AZ45" s="205">
        <v>0</v>
      </c>
      <c r="BA45" s="205">
        <v>0</v>
      </c>
      <c r="BB45" s="205">
        <v>0</v>
      </c>
      <c r="BC45" s="205">
        <v>0</v>
      </c>
      <c r="BD45" s="205">
        <v>3</v>
      </c>
      <c r="BE45" s="205">
        <v>1</v>
      </c>
      <c r="BF45" s="205">
        <v>0</v>
      </c>
      <c r="BG45" s="205">
        <v>0</v>
      </c>
      <c r="BH45" s="205">
        <v>0</v>
      </c>
      <c r="BI45" s="205">
        <v>0</v>
      </c>
      <c r="BJ45" s="205"/>
      <c r="BK45" s="205"/>
      <c r="BL45" s="205"/>
      <c r="BM45" s="205"/>
      <c r="BN45" s="205"/>
      <c r="BO45" s="204"/>
      <c r="BP45" s="197"/>
      <c r="BQ45" s="197"/>
      <c r="BR45" s="197"/>
      <c r="BS45" s="197"/>
      <c r="BT45" s="197"/>
      <c r="BU45" s="197"/>
      <c r="BV45" s="197"/>
      <c r="BW45" s="197"/>
      <c r="BX45" s="197"/>
      <c r="BY45" s="197"/>
      <c r="BZ45" s="197"/>
      <c r="CA45" s="197"/>
      <c r="CB45" s="197"/>
      <c r="CC45" s="197"/>
      <c r="CD45" s="197"/>
      <c r="CE45" s="197"/>
      <c r="CF45" s="197"/>
      <c r="CG45" s="197"/>
      <c r="CH45" s="197"/>
      <c r="CI45" s="197"/>
      <c r="CJ45" s="197"/>
      <c r="CK45" s="197"/>
      <c r="CL45" s="197"/>
      <c r="CM45" s="197"/>
      <c r="CN45" s="197"/>
      <c r="CO45" s="197"/>
      <c r="CP45" s="197"/>
      <c r="CQ45" s="197"/>
      <c r="CR45" s="197"/>
      <c r="CS45" s="197"/>
      <c r="CT45" s="197"/>
      <c r="CU45" s="197"/>
      <c r="CV45" s="197"/>
      <c r="CW45" s="197"/>
      <c r="CX45" s="197"/>
      <c r="CY45" s="197"/>
      <c r="CZ45" s="197"/>
      <c r="DA45" s="197"/>
      <c r="DB45" s="197"/>
      <c r="DC45" s="197"/>
      <c r="DD45" s="197"/>
      <c r="DE45" s="197"/>
      <c r="DF45" s="197"/>
      <c r="DG45" s="197"/>
      <c r="DH45" s="197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  <c r="ED45" s="197"/>
      <c r="EE45" s="197"/>
      <c r="EF45" s="197"/>
      <c r="EG45" s="197"/>
      <c r="EH45" s="197"/>
      <c r="EI45" s="197"/>
      <c r="EJ45" s="197"/>
      <c r="EK45" s="197"/>
      <c r="EL45" s="197"/>
      <c r="EM45" s="197"/>
      <c r="EN45" s="197"/>
      <c r="EO45" s="197"/>
      <c r="EP45" s="197"/>
      <c r="EQ45" s="197"/>
      <c r="ER45" s="197"/>
      <c r="ES45" s="197"/>
      <c r="ET45" s="197"/>
      <c r="EU45" s="197"/>
      <c r="EV45" s="197"/>
      <c r="EW45" s="197"/>
      <c r="EX45" s="197"/>
      <c r="EY45" s="197"/>
      <c r="EZ45" s="197"/>
      <c r="FA45" s="197"/>
      <c r="FB45" s="197"/>
      <c r="FC45" s="197"/>
      <c r="FD45" s="197"/>
      <c r="FE45" s="197"/>
      <c r="FF45" s="197"/>
      <c r="FG45" s="197"/>
      <c r="FH45" s="197"/>
      <c r="FI45" s="197"/>
      <c r="FJ45" s="197"/>
      <c r="FK45" s="197"/>
      <c r="FL45" s="197"/>
      <c r="FM45" s="197"/>
      <c r="FN45" s="197"/>
      <c r="FO45" s="197"/>
      <c r="FP45" s="197"/>
      <c r="FQ45" s="197"/>
      <c r="FR45" s="197"/>
      <c r="FS45" s="197"/>
      <c r="FT45" s="197"/>
      <c r="FU45" s="197"/>
      <c r="FV45" s="197"/>
      <c r="FW45" s="197"/>
      <c r="FX45" s="197"/>
      <c r="FY45" s="197"/>
      <c r="FZ45" s="197"/>
      <c r="GA45" s="197"/>
      <c r="GB45" s="197"/>
      <c r="GC45" s="197"/>
      <c r="GD45" s="197"/>
      <c r="GE45" s="197"/>
      <c r="GF45" s="197"/>
      <c r="GG45" s="197"/>
      <c r="GH45" s="197"/>
      <c r="GI45" s="197"/>
      <c r="GJ45" s="197"/>
      <c r="GK45" s="197"/>
      <c r="GL45" s="197"/>
      <c r="GM45" s="197"/>
      <c r="GN45" s="197"/>
      <c r="GO45" s="197"/>
      <c r="GP45" s="197"/>
      <c r="GQ45" s="197"/>
      <c r="GR45" s="197"/>
      <c r="GS45" s="197"/>
      <c r="GT45" s="197"/>
      <c r="GU45" s="197"/>
      <c r="GV45" s="197"/>
      <c r="GW45" s="197"/>
      <c r="GX45" s="197"/>
      <c r="GY45" s="197"/>
      <c r="GZ45" s="197"/>
      <c r="HA45" s="197"/>
      <c r="HB45" s="197"/>
      <c r="HC45" s="197"/>
      <c r="HD45" s="197"/>
      <c r="HE45" s="197"/>
      <c r="HF45" s="197"/>
      <c r="HG45" s="197"/>
      <c r="HH45" s="197"/>
      <c r="HI45" s="197"/>
      <c r="HJ45" s="197"/>
      <c r="HK45" s="197"/>
      <c r="HL45" s="197"/>
      <c r="HM45" s="197"/>
      <c r="HN45" s="197"/>
      <c r="HO45" s="197"/>
      <c r="HP45" s="197"/>
      <c r="HQ45" s="197"/>
      <c r="HR45" s="197"/>
      <c r="HS45" s="197"/>
      <c r="HT45" s="197"/>
      <c r="HU45" s="197"/>
      <c r="HV45" s="197"/>
      <c r="HW45" s="197"/>
      <c r="HX45" s="197"/>
      <c r="HY45" s="197"/>
      <c r="HZ45" s="197"/>
      <c r="IA45" s="197"/>
      <c r="IB45" s="197"/>
      <c r="IC45" s="197"/>
      <c r="ID45" s="197"/>
      <c r="IE45" s="197"/>
      <c r="IF45" s="197"/>
      <c r="IG45" s="197"/>
      <c r="IH45" s="197"/>
      <c r="II45" s="197"/>
      <c r="IJ45" s="197"/>
      <c r="IK45" s="197"/>
      <c r="IL45" s="197"/>
      <c r="IM45" s="197"/>
      <c r="IN45" s="197"/>
      <c r="IO45" s="197"/>
      <c r="IP45" s="197"/>
      <c r="IQ45" s="197"/>
      <c r="IR45" s="197"/>
      <c r="IS45" s="197"/>
      <c r="IT45" s="197"/>
      <c r="IU45" s="197"/>
      <c r="IV45" s="197"/>
      <c r="IW45" s="197"/>
    </row>
    <row r="46" spans="1:257">
      <c r="A46" s="208">
        <v>11</v>
      </c>
      <c r="B46" s="205" t="s">
        <v>866</v>
      </c>
      <c r="C46" s="205" t="str">
        <f t="shared" si="12"/>
        <v>JASON HART</v>
      </c>
      <c r="D46" s="205">
        <v>4</v>
      </c>
      <c r="E46" s="205">
        <v>194</v>
      </c>
      <c r="F46" s="205">
        <v>92</v>
      </c>
      <c r="G46" s="205">
        <v>1</v>
      </c>
      <c r="H46" s="206">
        <f t="shared" si="13"/>
        <v>0.47422680412371132</v>
      </c>
      <c r="I46" s="207"/>
      <c r="J46" s="205">
        <f t="shared" si="14"/>
        <v>27</v>
      </c>
      <c r="K46" s="205">
        <f t="shared" si="15"/>
        <v>12</v>
      </c>
      <c r="L46" s="205">
        <f t="shared" si="16"/>
        <v>0</v>
      </c>
      <c r="M46" s="206">
        <f t="shared" si="17"/>
        <v>0.44444444444444442</v>
      </c>
      <c r="N46" s="205">
        <v>4</v>
      </c>
      <c r="O46" s="205">
        <v>1</v>
      </c>
      <c r="P46" s="205">
        <v>0</v>
      </c>
      <c r="Q46" s="205">
        <v>3</v>
      </c>
      <c r="R46" s="205">
        <v>1</v>
      </c>
      <c r="S46" s="205">
        <v>0</v>
      </c>
      <c r="T46" s="205">
        <v>0</v>
      </c>
      <c r="U46" s="205">
        <v>0</v>
      </c>
      <c r="V46" s="205">
        <v>0</v>
      </c>
      <c r="W46" s="205">
        <v>5</v>
      </c>
      <c r="X46" s="205">
        <v>1</v>
      </c>
      <c r="Y46" s="205">
        <v>0</v>
      </c>
      <c r="Z46" s="205">
        <v>4</v>
      </c>
      <c r="AA46" s="205">
        <v>3</v>
      </c>
      <c r="AB46" s="205">
        <v>0</v>
      </c>
      <c r="AC46" s="205">
        <v>0</v>
      </c>
      <c r="AD46" s="205">
        <v>0</v>
      </c>
      <c r="AE46" s="205">
        <v>0</v>
      </c>
      <c r="AF46" s="205">
        <v>5</v>
      </c>
      <c r="AG46" s="205">
        <v>2</v>
      </c>
      <c r="AH46" s="205">
        <v>0</v>
      </c>
      <c r="AI46" s="205">
        <v>0</v>
      </c>
      <c r="AJ46" s="205">
        <v>0</v>
      </c>
      <c r="AK46" s="205">
        <v>0</v>
      </c>
      <c r="AL46" s="205">
        <v>4</v>
      </c>
      <c r="AM46" s="205">
        <v>2</v>
      </c>
      <c r="AN46" s="205">
        <v>0</v>
      </c>
      <c r="AO46" s="205">
        <v>2</v>
      </c>
      <c r="AP46" s="205">
        <v>2</v>
      </c>
      <c r="AQ46" s="205">
        <v>0</v>
      </c>
      <c r="AR46" s="205">
        <v>0</v>
      </c>
      <c r="AS46" s="205">
        <v>0</v>
      </c>
      <c r="AT46" s="205">
        <v>0</v>
      </c>
      <c r="AU46" s="205">
        <v>0</v>
      </c>
      <c r="AV46" s="205">
        <v>0</v>
      </c>
      <c r="AW46" s="205">
        <v>0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205">
        <v>0</v>
      </c>
      <c r="BD46" s="205">
        <v>0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205"/>
      <c r="BK46" s="205"/>
      <c r="BL46" s="205"/>
      <c r="BM46" s="205"/>
      <c r="BN46" s="205"/>
      <c r="BO46" s="204"/>
      <c r="BP46" s="197"/>
      <c r="BQ46" s="197"/>
      <c r="BR46" s="197"/>
      <c r="BS46" s="197"/>
      <c r="BT46" s="197"/>
      <c r="BU46" s="197"/>
      <c r="BV46" s="197"/>
      <c r="BW46" s="197"/>
      <c r="BX46" s="197"/>
      <c r="BY46" s="197"/>
      <c r="BZ46" s="197"/>
      <c r="CA46" s="197"/>
      <c r="CB46" s="197"/>
      <c r="CC46" s="197"/>
      <c r="CD46" s="197"/>
      <c r="CE46" s="197"/>
      <c r="CF46" s="197"/>
      <c r="CG46" s="197"/>
      <c r="CH46" s="197"/>
      <c r="CI46" s="197"/>
      <c r="CJ46" s="197"/>
      <c r="CK46" s="197"/>
      <c r="CL46" s="197"/>
      <c r="CM46" s="197"/>
      <c r="CN46" s="197"/>
      <c r="CO46" s="197"/>
      <c r="CP46" s="197"/>
      <c r="CQ46" s="197"/>
      <c r="CR46" s="197"/>
      <c r="CS46" s="197"/>
      <c r="CT46" s="197"/>
      <c r="CU46" s="197"/>
      <c r="CV46" s="197"/>
      <c r="CW46" s="197"/>
      <c r="CX46" s="197"/>
      <c r="CY46" s="197"/>
      <c r="CZ46" s="197"/>
      <c r="DA46" s="197"/>
      <c r="DB46" s="197"/>
      <c r="DC46" s="197"/>
      <c r="DD46" s="197"/>
      <c r="DE46" s="197"/>
      <c r="DF46" s="197"/>
      <c r="DG46" s="197"/>
      <c r="DH46" s="197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  <c r="ED46" s="197"/>
      <c r="EE46" s="197"/>
      <c r="EF46" s="197"/>
      <c r="EG46" s="197"/>
      <c r="EH46" s="197"/>
      <c r="EI46" s="197"/>
      <c r="EJ46" s="197"/>
      <c r="EK46" s="197"/>
      <c r="EL46" s="197"/>
      <c r="EM46" s="197"/>
      <c r="EN46" s="197"/>
      <c r="EO46" s="197"/>
      <c r="EP46" s="197"/>
      <c r="EQ46" s="197"/>
      <c r="ER46" s="197"/>
      <c r="ES46" s="197"/>
      <c r="ET46" s="197"/>
      <c r="EU46" s="197"/>
      <c r="EV46" s="197"/>
      <c r="EW46" s="197"/>
      <c r="EX46" s="197"/>
      <c r="EY46" s="197"/>
      <c r="EZ46" s="197"/>
      <c r="FA46" s="197"/>
      <c r="FB46" s="197"/>
      <c r="FC46" s="197"/>
      <c r="FD46" s="197"/>
      <c r="FE46" s="197"/>
      <c r="FF46" s="197"/>
      <c r="FG46" s="197"/>
      <c r="FH46" s="197"/>
      <c r="FI46" s="197"/>
      <c r="FJ46" s="197"/>
      <c r="FK46" s="197"/>
      <c r="FL46" s="197"/>
      <c r="FM46" s="197"/>
      <c r="FN46" s="197"/>
      <c r="FO46" s="197"/>
      <c r="FP46" s="197"/>
      <c r="FQ46" s="197"/>
      <c r="FR46" s="197"/>
      <c r="FS46" s="197"/>
      <c r="FT46" s="197"/>
      <c r="FU46" s="197"/>
      <c r="FV46" s="197"/>
      <c r="FW46" s="197"/>
      <c r="FX46" s="197"/>
      <c r="FY46" s="197"/>
      <c r="FZ46" s="197"/>
      <c r="GA46" s="197"/>
      <c r="GB46" s="197"/>
      <c r="GC46" s="197"/>
      <c r="GD46" s="197"/>
      <c r="GE46" s="197"/>
      <c r="GF46" s="197"/>
      <c r="GG46" s="197"/>
      <c r="GH46" s="197"/>
      <c r="GI46" s="197"/>
      <c r="GJ46" s="197"/>
      <c r="GK46" s="197"/>
      <c r="GL46" s="197"/>
      <c r="GM46" s="197"/>
      <c r="GN46" s="197"/>
      <c r="GO46" s="197"/>
      <c r="GP46" s="197"/>
      <c r="GQ46" s="197"/>
      <c r="GR46" s="197"/>
      <c r="GS46" s="197"/>
      <c r="GT46" s="197"/>
      <c r="GU46" s="197"/>
      <c r="GV46" s="197"/>
      <c r="GW46" s="197"/>
      <c r="GX46" s="197"/>
      <c r="GY46" s="197"/>
      <c r="GZ46" s="197"/>
      <c r="HA46" s="197"/>
      <c r="HB46" s="197"/>
      <c r="HC46" s="197"/>
      <c r="HD46" s="197"/>
      <c r="HE46" s="197"/>
      <c r="HF46" s="197"/>
      <c r="HG46" s="197"/>
      <c r="HH46" s="197"/>
      <c r="HI46" s="197"/>
      <c r="HJ46" s="197"/>
      <c r="HK46" s="197"/>
      <c r="HL46" s="197"/>
      <c r="HM46" s="197"/>
      <c r="HN46" s="197"/>
      <c r="HO46" s="197"/>
      <c r="HP46" s="197"/>
      <c r="HQ46" s="197"/>
      <c r="HR46" s="197"/>
      <c r="HS46" s="197"/>
      <c r="HT46" s="197"/>
      <c r="HU46" s="197"/>
      <c r="HV46" s="197"/>
      <c r="HW46" s="197"/>
      <c r="HX46" s="197"/>
      <c r="HY46" s="197"/>
      <c r="HZ46" s="197"/>
      <c r="IA46" s="197"/>
      <c r="IB46" s="197"/>
      <c r="IC46" s="197"/>
      <c r="ID46" s="197"/>
      <c r="IE46" s="197"/>
      <c r="IF46" s="197"/>
      <c r="IG46" s="197"/>
      <c r="IH46" s="197"/>
      <c r="II46" s="197"/>
      <c r="IJ46" s="197"/>
      <c r="IK46" s="197"/>
      <c r="IL46" s="197"/>
      <c r="IM46" s="197"/>
      <c r="IN46" s="197"/>
      <c r="IO46" s="197"/>
      <c r="IP46" s="197"/>
      <c r="IQ46" s="197"/>
      <c r="IR46" s="197"/>
      <c r="IS46" s="197"/>
      <c r="IT46" s="197"/>
      <c r="IU46" s="197"/>
      <c r="IV46" s="197"/>
      <c r="IW46" s="197"/>
    </row>
    <row r="47" spans="1:257">
      <c r="A47" s="208">
        <v>12</v>
      </c>
      <c r="B47" s="205" t="s">
        <v>942</v>
      </c>
      <c r="C47" s="205" t="str">
        <f t="shared" si="12"/>
        <v>WAYNE BULLOCK</v>
      </c>
      <c r="D47" s="205">
        <v>6</v>
      </c>
      <c r="E47" s="205">
        <v>213</v>
      </c>
      <c r="F47" s="205">
        <v>110</v>
      </c>
      <c r="G47" s="205">
        <v>4</v>
      </c>
      <c r="H47" s="206">
        <f t="shared" si="13"/>
        <v>0.51643192488262912</v>
      </c>
      <c r="I47" s="207"/>
      <c r="J47" s="205">
        <f t="shared" si="14"/>
        <v>48</v>
      </c>
      <c r="K47" s="205">
        <f t="shared" si="15"/>
        <v>25</v>
      </c>
      <c r="L47" s="205">
        <f t="shared" si="16"/>
        <v>0</v>
      </c>
      <c r="M47" s="206">
        <f t="shared" si="17"/>
        <v>0.52083333333333337</v>
      </c>
      <c r="N47" s="205">
        <v>0</v>
      </c>
      <c r="O47" s="205">
        <v>0</v>
      </c>
      <c r="P47" s="205">
        <v>0</v>
      </c>
      <c r="Q47" s="205">
        <v>2</v>
      </c>
      <c r="R47" s="205">
        <v>0</v>
      </c>
      <c r="S47" s="205">
        <v>0</v>
      </c>
      <c r="T47" s="205">
        <v>1</v>
      </c>
      <c r="U47" s="205">
        <v>1</v>
      </c>
      <c r="V47" s="205">
        <v>0</v>
      </c>
      <c r="W47" s="205">
        <v>2</v>
      </c>
      <c r="X47" s="205">
        <v>2</v>
      </c>
      <c r="Y47" s="205">
        <v>0</v>
      </c>
      <c r="Z47" s="205">
        <v>4</v>
      </c>
      <c r="AA47" s="205">
        <v>0</v>
      </c>
      <c r="AB47" s="205">
        <v>0</v>
      </c>
      <c r="AC47" s="205">
        <v>4</v>
      </c>
      <c r="AD47" s="205">
        <v>3</v>
      </c>
      <c r="AE47" s="205">
        <v>0</v>
      </c>
      <c r="AF47" s="205">
        <v>0</v>
      </c>
      <c r="AG47" s="205">
        <v>0</v>
      </c>
      <c r="AH47" s="205">
        <v>0</v>
      </c>
      <c r="AI47" s="205">
        <v>0</v>
      </c>
      <c r="AJ47" s="205">
        <v>0</v>
      </c>
      <c r="AK47" s="205">
        <v>0</v>
      </c>
      <c r="AL47" s="205">
        <v>5</v>
      </c>
      <c r="AM47" s="205">
        <v>2</v>
      </c>
      <c r="AN47" s="205">
        <v>0</v>
      </c>
      <c r="AO47" s="205">
        <v>3</v>
      </c>
      <c r="AP47" s="205">
        <v>1</v>
      </c>
      <c r="AQ47" s="205">
        <v>0</v>
      </c>
      <c r="AR47" s="205">
        <v>8</v>
      </c>
      <c r="AS47" s="205">
        <v>7</v>
      </c>
      <c r="AT47" s="205">
        <v>0</v>
      </c>
      <c r="AU47" s="205">
        <v>4</v>
      </c>
      <c r="AV47" s="205">
        <v>0</v>
      </c>
      <c r="AW47" s="205">
        <v>0</v>
      </c>
      <c r="AX47" s="205">
        <v>2</v>
      </c>
      <c r="AY47" s="205">
        <v>2</v>
      </c>
      <c r="AZ47" s="205">
        <v>0</v>
      </c>
      <c r="BA47" s="205">
        <v>5</v>
      </c>
      <c r="BB47" s="205">
        <v>1</v>
      </c>
      <c r="BC47" s="205">
        <v>0</v>
      </c>
      <c r="BD47" s="205">
        <v>2</v>
      </c>
      <c r="BE47" s="205">
        <v>1</v>
      </c>
      <c r="BF47" s="205">
        <v>0</v>
      </c>
      <c r="BG47" s="205">
        <v>6</v>
      </c>
      <c r="BH47" s="205">
        <v>5</v>
      </c>
      <c r="BI47" s="205">
        <v>0</v>
      </c>
      <c r="BJ47" s="205"/>
      <c r="BK47" s="205"/>
      <c r="BL47" s="205"/>
      <c r="BM47" s="205"/>
      <c r="BN47" s="205"/>
      <c r="BO47" s="204"/>
      <c r="BP47" s="197"/>
      <c r="BQ47" s="197"/>
      <c r="BR47" s="197"/>
      <c r="BS47" s="197"/>
      <c r="BT47" s="197"/>
      <c r="BU47" s="197"/>
      <c r="BV47" s="197"/>
      <c r="BW47" s="197"/>
      <c r="BX47" s="197"/>
      <c r="BY47" s="197"/>
      <c r="BZ47" s="197"/>
      <c r="CA47" s="197"/>
      <c r="CB47" s="197"/>
      <c r="CC47" s="197"/>
      <c r="CD47" s="197"/>
      <c r="CE47" s="197"/>
      <c r="CF47" s="197"/>
      <c r="CG47" s="197"/>
      <c r="CH47" s="197"/>
      <c r="CI47" s="197"/>
      <c r="CJ47" s="197"/>
      <c r="CK47" s="197"/>
      <c r="CL47" s="197"/>
      <c r="CM47" s="197"/>
      <c r="CN47" s="197"/>
      <c r="CO47" s="197"/>
      <c r="CP47" s="197"/>
      <c r="CQ47" s="197"/>
      <c r="CR47" s="197"/>
      <c r="CS47" s="197"/>
      <c r="CT47" s="197"/>
      <c r="CU47" s="197"/>
      <c r="CV47" s="197"/>
      <c r="CW47" s="197"/>
      <c r="CX47" s="197"/>
      <c r="CY47" s="197"/>
      <c r="CZ47" s="197"/>
      <c r="DA47" s="197"/>
      <c r="DB47" s="197"/>
      <c r="DC47" s="197"/>
      <c r="DD47" s="197"/>
      <c r="DE47" s="197"/>
      <c r="DF47" s="197"/>
      <c r="DG47" s="197"/>
      <c r="DH47" s="197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  <c r="ED47" s="197"/>
      <c r="EE47" s="197"/>
      <c r="EF47" s="197"/>
      <c r="EG47" s="197"/>
      <c r="EH47" s="197"/>
      <c r="EI47" s="197"/>
      <c r="EJ47" s="197"/>
      <c r="EK47" s="197"/>
      <c r="EL47" s="197"/>
      <c r="EM47" s="197"/>
      <c r="EN47" s="197"/>
      <c r="EO47" s="197"/>
      <c r="EP47" s="197"/>
      <c r="EQ47" s="197"/>
      <c r="ER47" s="197"/>
      <c r="ES47" s="197"/>
      <c r="ET47" s="197"/>
      <c r="EU47" s="197"/>
      <c r="EV47" s="197"/>
      <c r="EW47" s="197"/>
      <c r="EX47" s="197"/>
      <c r="EY47" s="197"/>
      <c r="EZ47" s="197"/>
      <c r="FA47" s="197"/>
      <c r="FB47" s="197"/>
      <c r="FC47" s="197"/>
      <c r="FD47" s="197"/>
      <c r="FE47" s="197"/>
      <c r="FF47" s="197"/>
      <c r="FG47" s="197"/>
      <c r="FH47" s="197"/>
      <c r="FI47" s="197"/>
      <c r="FJ47" s="197"/>
      <c r="FK47" s="197"/>
      <c r="FL47" s="197"/>
      <c r="FM47" s="197"/>
      <c r="FN47" s="197"/>
      <c r="FO47" s="197"/>
      <c r="FP47" s="197"/>
      <c r="FQ47" s="197"/>
      <c r="FR47" s="197"/>
      <c r="FS47" s="197"/>
      <c r="FT47" s="197"/>
      <c r="FU47" s="197"/>
      <c r="FV47" s="197"/>
      <c r="FW47" s="197"/>
      <c r="FX47" s="197"/>
      <c r="FY47" s="197"/>
      <c r="FZ47" s="197"/>
      <c r="GA47" s="197"/>
      <c r="GB47" s="197"/>
      <c r="GC47" s="197"/>
      <c r="GD47" s="197"/>
      <c r="GE47" s="197"/>
      <c r="GF47" s="197"/>
      <c r="GG47" s="197"/>
      <c r="GH47" s="197"/>
      <c r="GI47" s="197"/>
      <c r="GJ47" s="197"/>
      <c r="GK47" s="197"/>
      <c r="GL47" s="197"/>
      <c r="GM47" s="197"/>
      <c r="GN47" s="197"/>
      <c r="GO47" s="197"/>
      <c r="GP47" s="197"/>
      <c r="GQ47" s="197"/>
      <c r="GR47" s="197"/>
      <c r="GS47" s="197"/>
      <c r="GT47" s="197"/>
      <c r="GU47" s="197"/>
      <c r="GV47" s="197"/>
      <c r="GW47" s="197"/>
      <c r="GX47" s="197"/>
      <c r="GY47" s="197"/>
      <c r="GZ47" s="197"/>
      <c r="HA47" s="197"/>
      <c r="HB47" s="197"/>
      <c r="HC47" s="197"/>
      <c r="HD47" s="197"/>
      <c r="HE47" s="197"/>
      <c r="HF47" s="197"/>
      <c r="HG47" s="197"/>
      <c r="HH47" s="197"/>
      <c r="HI47" s="197"/>
      <c r="HJ47" s="197"/>
      <c r="HK47" s="197"/>
      <c r="HL47" s="197"/>
      <c r="HM47" s="197"/>
      <c r="HN47" s="197"/>
      <c r="HO47" s="197"/>
      <c r="HP47" s="197"/>
      <c r="HQ47" s="197"/>
      <c r="HR47" s="197"/>
      <c r="HS47" s="197"/>
      <c r="HT47" s="197"/>
      <c r="HU47" s="197"/>
      <c r="HV47" s="197"/>
      <c r="HW47" s="197"/>
      <c r="HX47" s="197"/>
      <c r="HY47" s="197"/>
      <c r="HZ47" s="197"/>
      <c r="IA47" s="197"/>
      <c r="IB47" s="197"/>
      <c r="IC47" s="197"/>
      <c r="ID47" s="197"/>
      <c r="IE47" s="197"/>
      <c r="IF47" s="197"/>
      <c r="IG47" s="197"/>
      <c r="IH47" s="197"/>
      <c r="II47" s="197"/>
      <c r="IJ47" s="197"/>
      <c r="IK47" s="197"/>
      <c r="IL47" s="197"/>
      <c r="IM47" s="197"/>
      <c r="IN47" s="197"/>
      <c r="IO47" s="197"/>
      <c r="IP47" s="197"/>
      <c r="IQ47" s="197"/>
      <c r="IR47" s="197"/>
      <c r="IS47" s="197"/>
      <c r="IT47" s="197"/>
      <c r="IU47" s="197"/>
      <c r="IV47" s="197"/>
      <c r="IW47" s="197"/>
    </row>
    <row r="48" spans="1:257">
      <c r="A48" s="208">
        <v>13</v>
      </c>
      <c r="B48" s="205" t="s">
        <v>1041</v>
      </c>
      <c r="C48" s="205" t="str">
        <f t="shared" si="12"/>
        <v>MIKE McKINNEY</v>
      </c>
      <c r="D48" s="205">
        <v>1</v>
      </c>
      <c r="E48" s="205">
        <v>54</v>
      </c>
      <c r="F48" s="205">
        <v>31</v>
      </c>
      <c r="G48" s="205">
        <v>8</v>
      </c>
      <c r="H48" s="206">
        <f t="shared" si="13"/>
        <v>0.57407407407407407</v>
      </c>
      <c r="I48" s="207"/>
      <c r="J48" s="205">
        <f t="shared" si="14"/>
        <v>54</v>
      </c>
      <c r="K48" s="205">
        <f t="shared" si="15"/>
        <v>31</v>
      </c>
      <c r="L48" s="205">
        <f t="shared" si="16"/>
        <v>8</v>
      </c>
      <c r="M48" s="206">
        <f t="shared" si="17"/>
        <v>0.57407407407407407</v>
      </c>
      <c r="N48" s="205">
        <v>5</v>
      </c>
      <c r="O48" s="205">
        <v>2</v>
      </c>
      <c r="P48" s="205">
        <v>0</v>
      </c>
      <c r="Q48" s="205">
        <v>0</v>
      </c>
      <c r="R48" s="205">
        <v>0</v>
      </c>
      <c r="S48" s="205">
        <v>0</v>
      </c>
      <c r="T48" s="205">
        <v>4</v>
      </c>
      <c r="U48" s="205">
        <v>3</v>
      </c>
      <c r="V48" s="205">
        <v>1</v>
      </c>
      <c r="W48" s="205">
        <v>5</v>
      </c>
      <c r="X48" s="205">
        <v>4</v>
      </c>
      <c r="Y48" s="205">
        <v>1</v>
      </c>
      <c r="Z48" s="205">
        <v>0</v>
      </c>
      <c r="AA48" s="205">
        <v>0</v>
      </c>
      <c r="AB48" s="205">
        <v>0</v>
      </c>
      <c r="AC48" s="205">
        <v>4</v>
      </c>
      <c r="AD48" s="205">
        <v>0</v>
      </c>
      <c r="AE48" s="205">
        <v>0</v>
      </c>
      <c r="AF48" s="205">
        <v>4</v>
      </c>
      <c r="AG48" s="205">
        <v>3</v>
      </c>
      <c r="AH48" s="205">
        <v>1</v>
      </c>
      <c r="AI48" s="205">
        <v>6</v>
      </c>
      <c r="AJ48" s="205">
        <v>2</v>
      </c>
      <c r="AK48" s="205">
        <v>0</v>
      </c>
      <c r="AL48" s="205">
        <v>5</v>
      </c>
      <c r="AM48" s="205">
        <v>5</v>
      </c>
      <c r="AN48" s="205">
        <v>3</v>
      </c>
      <c r="AO48" s="205">
        <v>3</v>
      </c>
      <c r="AP48" s="205">
        <v>1</v>
      </c>
      <c r="AQ48" s="205">
        <v>0</v>
      </c>
      <c r="AR48" s="205">
        <v>8</v>
      </c>
      <c r="AS48" s="205">
        <v>8</v>
      </c>
      <c r="AT48" s="205">
        <v>2</v>
      </c>
      <c r="AU48" s="205">
        <v>4</v>
      </c>
      <c r="AV48" s="205">
        <v>2</v>
      </c>
      <c r="AW48" s="205">
        <v>0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205">
        <v>0</v>
      </c>
      <c r="BD48" s="205">
        <v>6</v>
      </c>
      <c r="BE48" s="205">
        <v>1</v>
      </c>
      <c r="BF48" s="205">
        <v>0</v>
      </c>
      <c r="BG48" s="205">
        <v>0</v>
      </c>
      <c r="BH48" s="205">
        <v>0</v>
      </c>
      <c r="BI48" s="205">
        <v>0</v>
      </c>
      <c r="BJ48" s="205"/>
      <c r="BK48" s="205"/>
      <c r="BL48" s="205"/>
      <c r="BM48" s="205"/>
      <c r="BN48" s="205"/>
      <c r="BO48" s="204"/>
      <c r="BP48" s="197"/>
      <c r="BQ48" s="197"/>
      <c r="BR48" s="197"/>
      <c r="BS48" s="197"/>
      <c r="BT48" s="197"/>
      <c r="BU48" s="197"/>
      <c r="BV48" s="197"/>
      <c r="BW48" s="197"/>
      <c r="BX48" s="197"/>
      <c r="BY48" s="197"/>
      <c r="BZ48" s="197"/>
      <c r="CA48" s="197"/>
      <c r="CB48" s="197"/>
      <c r="CC48" s="197"/>
      <c r="CD48" s="197"/>
      <c r="CE48" s="197"/>
      <c r="CF48" s="197"/>
      <c r="CG48" s="197"/>
      <c r="CH48" s="197"/>
      <c r="CI48" s="197"/>
      <c r="CJ48" s="197"/>
      <c r="CK48" s="197"/>
      <c r="CL48" s="197"/>
      <c r="CM48" s="197"/>
      <c r="CN48" s="197"/>
      <c r="CO48" s="197"/>
      <c r="CP48" s="197"/>
      <c r="CQ48" s="197"/>
      <c r="CR48" s="197"/>
      <c r="CS48" s="197"/>
      <c r="CT48" s="197"/>
      <c r="CU48" s="197"/>
      <c r="CV48" s="197"/>
      <c r="CW48" s="197"/>
      <c r="CX48" s="197"/>
      <c r="CY48" s="197"/>
      <c r="CZ48" s="197"/>
      <c r="DA48" s="197"/>
      <c r="DB48" s="197"/>
      <c r="DC48" s="197"/>
      <c r="DD48" s="197"/>
      <c r="DE48" s="197"/>
      <c r="DF48" s="197"/>
      <c r="DG48" s="197"/>
      <c r="DH48" s="197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  <c r="ED48" s="197"/>
      <c r="EE48" s="197"/>
      <c r="EF48" s="197"/>
      <c r="EG48" s="197"/>
      <c r="EH48" s="197"/>
      <c r="EI48" s="197"/>
      <c r="EJ48" s="197"/>
      <c r="EK48" s="197"/>
      <c r="EL48" s="197"/>
      <c r="EM48" s="197"/>
      <c r="EN48" s="197"/>
      <c r="EO48" s="197"/>
      <c r="EP48" s="197"/>
      <c r="EQ48" s="197"/>
      <c r="ER48" s="197"/>
      <c r="ES48" s="197"/>
      <c r="ET48" s="197"/>
      <c r="EU48" s="197"/>
      <c r="EV48" s="197"/>
      <c r="EW48" s="197"/>
      <c r="EX48" s="197"/>
      <c r="EY48" s="197"/>
      <c r="EZ48" s="197"/>
      <c r="FA48" s="197"/>
      <c r="FB48" s="197"/>
      <c r="FC48" s="197"/>
      <c r="FD48" s="197"/>
      <c r="FE48" s="197"/>
      <c r="FF48" s="197"/>
      <c r="FG48" s="197"/>
      <c r="FH48" s="197"/>
      <c r="FI48" s="197"/>
      <c r="FJ48" s="197"/>
      <c r="FK48" s="197"/>
      <c r="FL48" s="197"/>
      <c r="FM48" s="197"/>
      <c r="FN48" s="197"/>
      <c r="FO48" s="197"/>
      <c r="FP48" s="197"/>
      <c r="FQ48" s="197"/>
      <c r="FR48" s="197"/>
      <c r="FS48" s="197"/>
      <c r="FT48" s="197"/>
      <c r="FU48" s="197"/>
      <c r="FV48" s="197"/>
      <c r="FW48" s="197"/>
      <c r="FX48" s="197"/>
      <c r="FY48" s="197"/>
      <c r="FZ48" s="197"/>
      <c r="GA48" s="197"/>
      <c r="GB48" s="197"/>
      <c r="GC48" s="197"/>
      <c r="GD48" s="197"/>
      <c r="GE48" s="197"/>
      <c r="GF48" s="197"/>
      <c r="GG48" s="197"/>
      <c r="GH48" s="197"/>
      <c r="GI48" s="197"/>
      <c r="GJ48" s="197"/>
      <c r="GK48" s="197"/>
      <c r="GL48" s="197"/>
      <c r="GM48" s="197"/>
      <c r="GN48" s="197"/>
      <c r="GO48" s="197"/>
      <c r="GP48" s="197"/>
      <c r="GQ48" s="197"/>
      <c r="GR48" s="197"/>
      <c r="GS48" s="197"/>
      <c r="GT48" s="197"/>
      <c r="GU48" s="197"/>
      <c r="GV48" s="197"/>
      <c r="GW48" s="197"/>
      <c r="GX48" s="197"/>
      <c r="GY48" s="197"/>
      <c r="GZ48" s="197"/>
      <c r="HA48" s="197"/>
      <c r="HB48" s="197"/>
      <c r="HC48" s="197"/>
      <c r="HD48" s="197"/>
      <c r="HE48" s="197"/>
      <c r="HF48" s="197"/>
      <c r="HG48" s="197"/>
      <c r="HH48" s="197"/>
      <c r="HI48" s="197"/>
      <c r="HJ48" s="197"/>
      <c r="HK48" s="197"/>
      <c r="HL48" s="197"/>
      <c r="HM48" s="197"/>
      <c r="HN48" s="197"/>
      <c r="HO48" s="197"/>
      <c r="HP48" s="197"/>
      <c r="HQ48" s="197"/>
      <c r="HR48" s="197"/>
      <c r="HS48" s="197"/>
      <c r="HT48" s="197"/>
      <c r="HU48" s="197"/>
      <c r="HV48" s="197"/>
      <c r="HW48" s="197"/>
      <c r="HX48" s="197"/>
      <c r="HY48" s="197"/>
      <c r="HZ48" s="197"/>
      <c r="IA48" s="197"/>
      <c r="IB48" s="197"/>
      <c r="IC48" s="197"/>
      <c r="ID48" s="197"/>
      <c r="IE48" s="197"/>
      <c r="IF48" s="197"/>
      <c r="IG48" s="197"/>
      <c r="IH48" s="197"/>
      <c r="II48" s="197"/>
      <c r="IJ48" s="197"/>
      <c r="IK48" s="197"/>
      <c r="IL48" s="197"/>
      <c r="IM48" s="197"/>
      <c r="IN48" s="197"/>
      <c r="IO48" s="197"/>
      <c r="IP48" s="197"/>
      <c r="IQ48" s="197"/>
      <c r="IR48" s="197"/>
      <c r="IS48" s="197"/>
      <c r="IT48" s="197"/>
      <c r="IU48" s="197"/>
      <c r="IV48" s="197"/>
      <c r="IW48" s="197"/>
    </row>
    <row r="49" spans="1:257">
      <c r="A49" s="208">
        <v>14</v>
      </c>
      <c r="B49" s="205" t="s">
        <v>1040</v>
      </c>
      <c r="C49" s="205" t="str">
        <f t="shared" si="12"/>
        <v>ERIC PEPLOWSKI</v>
      </c>
      <c r="D49" s="205">
        <v>1</v>
      </c>
      <c r="E49" s="205">
        <v>52</v>
      </c>
      <c r="F49" s="205">
        <v>35</v>
      </c>
      <c r="G49" s="205">
        <v>3</v>
      </c>
      <c r="H49" s="206">
        <f t="shared" si="13"/>
        <v>0.67307692307692313</v>
      </c>
      <c r="I49" s="207"/>
      <c r="J49" s="205">
        <f t="shared" si="14"/>
        <v>52</v>
      </c>
      <c r="K49" s="205">
        <f t="shared" si="15"/>
        <v>35</v>
      </c>
      <c r="L49" s="205">
        <f t="shared" si="16"/>
        <v>3</v>
      </c>
      <c r="M49" s="206">
        <f t="shared" si="17"/>
        <v>0.67307692307692313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7</v>
      </c>
      <c r="AD49" s="205">
        <v>5</v>
      </c>
      <c r="AE49" s="205">
        <v>0</v>
      </c>
      <c r="AF49" s="205">
        <v>0</v>
      </c>
      <c r="AG49" s="205">
        <v>0</v>
      </c>
      <c r="AH49" s="205">
        <v>0</v>
      </c>
      <c r="AI49" s="205">
        <v>6</v>
      </c>
      <c r="AJ49" s="205">
        <v>2</v>
      </c>
      <c r="AK49" s="205">
        <v>0</v>
      </c>
      <c r="AL49" s="205">
        <v>0</v>
      </c>
      <c r="AM49" s="205">
        <v>0</v>
      </c>
      <c r="AN49" s="205">
        <v>0</v>
      </c>
      <c r="AO49" s="205">
        <v>5</v>
      </c>
      <c r="AP49" s="205">
        <v>4</v>
      </c>
      <c r="AQ49" s="205">
        <v>0</v>
      </c>
      <c r="AR49" s="205">
        <v>8</v>
      </c>
      <c r="AS49" s="205">
        <v>4</v>
      </c>
      <c r="AT49" s="205">
        <v>0</v>
      </c>
      <c r="AU49" s="205">
        <v>5</v>
      </c>
      <c r="AV49" s="205">
        <v>5</v>
      </c>
      <c r="AW49" s="205">
        <v>1</v>
      </c>
      <c r="AX49" s="205">
        <v>5</v>
      </c>
      <c r="AY49" s="205">
        <v>3</v>
      </c>
      <c r="AZ49" s="205">
        <v>1</v>
      </c>
      <c r="BA49" s="205">
        <v>7</v>
      </c>
      <c r="BB49" s="205">
        <v>5</v>
      </c>
      <c r="BC49" s="205">
        <v>1</v>
      </c>
      <c r="BD49" s="205">
        <v>5</v>
      </c>
      <c r="BE49" s="205">
        <v>3</v>
      </c>
      <c r="BF49" s="205">
        <v>0</v>
      </c>
      <c r="BG49" s="205">
        <v>4</v>
      </c>
      <c r="BH49" s="205">
        <v>4</v>
      </c>
      <c r="BI49" s="205">
        <v>0</v>
      </c>
      <c r="BJ49" s="205"/>
      <c r="BK49" s="205"/>
      <c r="BL49" s="205"/>
      <c r="BM49" s="205"/>
      <c r="BN49" s="205"/>
      <c r="BO49" s="204"/>
      <c r="BP49" s="197"/>
      <c r="BQ49" s="197"/>
      <c r="BR49" s="197"/>
      <c r="BS49" s="197"/>
      <c r="BT49" s="197"/>
      <c r="BU49" s="197"/>
      <c r="BV49" s="197"/>
      <c r="BW49" s="197"/>
      <c r="BX49" s="197"/>
      <c r="BY49" s="197"/>
      <c r="BZ49" s="197"/>
      <c r="CA49" s="197"/>
      <c r="CB49" s="197"/>
      <c r="CC49" s="197"/>
      <c r="CD49" s="197"/>
      <c r="CE49" s="197"/>
      <c r="CF49" s="197"/>
      <c r="CG49" s="197"/>
      <c r="CH49" s="197"/>
      <c r="CI49" s="197"/>
      <c r="CJ49" s="197"/>
      <c r="CK49" s="197"/>
      <c r="CL49" s="197"/>
      <c r="CM49" s="197"/>
      <c r="CN49" s="197"/>
      <c r="CO49" s="197"/>
      <c r="CP49" s="197"/>
      <c r="CQ49" s="197"/>
      <c r="CR49" s="197"/>
      <c r="CS49" s="197"/>
      <c r="CT49" s="197"/>
      <c r="CU49" s="197"/>
      <c r="CV49" s="197"/>
      <c r="CW49" s="197"/>
      <c r="CX49" s="197"/>
      <c r="CY49" s="197"/>
      <c r="CZ49" s="197"/>
      <c r="DA49" s="197"/>
      <c r="DB49" s="197"/>
      <c r="DC49" s="197"/>
      <c r="DD49" s="197"/>
      <c r="DE49" s="197"/>
      <c r="DF49" s="197"/>
      <c r="DG49" s="197"/>
      <c r="DH49" s="197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  <c r="ED49" s="197"/>
      <c r="EE49" s="197"/>
      <c r="EF49" s="197"/>
      <c r="EG49" s="197"/>
      <c r="EH49" s="197"/>
      <c r="EI49" s="197"/>
      <c r="EJ49" s="197"/>
      <c r="EK49" s="197"/>
      <c r="EL49" s="197"/>
      <c r="EM49" s="197"/>
      <c r="EN49" s="197"/>
      <c r="EO49" s="197"/>
      <c r="EP49" s="197"/>
      <c r="EQ49" s="197"/>
      <c r="ER49" s="197"/>
      <c r="ES49" s="197"/>
      <c r="ET49" s="197"/>
      <c r="EU49" s="197"/>
      <c r="EV49" s="197"/>
      <c r="EW49" s="197"/>
      <c r="EX49" s="197"/>
      <c r="EY49" s="197"/>
      <c r="EZ49" s="197"/>
      <c r="FA49" s="197"/>
      <c r="FB49" s="197"/>
      <c r="FC49" s="197"/>
      <c r="FD49" s="197"/>
      <c r="FE49" s="197"/>
      <c r="FF49" s="197"/>
      <c r="FG49" s="197"/>
      <c r="FH49" s="197"/>
      <c r="FI49" s="197"/>
      <c r="FJ49" s="197"/>
      <c r="FK49" s="197"/>
      <c r="FL49" s="197"/>
      <c r="FM49" s="197"/>
      <c r="FN49" s="197"/>
      <c r="FO49" s="197"/>
      <c r="FP49" s="197"/>
      <c r="FQ49" s="197"/>
      <c r="FR49" s="197"/>
      <c r="FS49" s="197"/>
      <c r="FT49" s="197"/>
      <c r="FU49" s="197"/>
      <c r="FV49" s="197"/>
      <c r="FW49" s="197"/>
      <c r="FX49" s="197"/>
      <c r="FY49" s="197"/>
      <c r="FZ49" s="197"/>
      <c r="GA49" s="197"/>
      <c r="GB49" s="197"/>
      <c r="GC49" s="197"/>
      <c r="GD49" s="197"/>
      <c r="GE49" s="197"/>
      <c r="GF49" s="197"/>
      <c r="GG49" s="197"/>
      <c r="GH49" s="197"/>
      <c r="GI49" s="197"/>
      <c r="GJ49" s="197"/>
      <c r="GK49" s="197"/>
      <c r="GL49" s="197"/>
      <c r="GM49" s="197"/>
      <c r="GN49" s="197"/>
      <c r="GO49" s="197"/>
      <c r="GP49" s="197"/>
      <c r="GQ49" s="197"/>
      <c r="GR49" s="197"/>
      <c r="GS49" s="197"/>
      <c r="GT49" s="197"/>
      <c r="GU49" s="197"/>
      <c r="GV49" s="197"/>
      <c r="GW49" s="197"/>
      <c r="GX49" s="197"/>
      <c r="GY49" s="197"/>
      <c r="GZ49" s="197"/>
      <c r="HA49" s="197"/>
      <c r="HB49" s="197"/>
      <c r="HC49" s="197"/>
      <c r="HD49" s="197"/>
      <c r="HE49" s="197"/>
      <c r="HF49" s="197"/>
      <c r="HG49" s="197"/>
      <c r="HH49" s="197"/>
      <c r="HI49" s="197"/>
      <c r="HJ49" s="197"/>
      <c r="HK49" s="197"/>
      <c r="HL49" s="197"/>
      <c r="HM49" s="197"/>
      <c r="HN49" s="197"/>
      <c r="HO49" s="197"/>
      <c r="HP49" s="197"/>
      <c r="HQ49" s="197"/>
      <c r="HR49" s="197"/>
      <c r="HS49" s="197"/>
      <c r="HT49" s="197"/>
      <c r="HU49" s="197"/>
      <c r="HV49" s="197"/>
      <c r="HW49" s="197"/>
      <c r="HX49" s="197"/>
      <c r="HY49" s="197"/>
      <c r="HZ49" s="197"/>
      <c r="IA49" s="197"/>
      <c r="IB49" s="197"/>
      <c r="IC49" s="197"/>
      <c r="ID49" s="197"/>
      <c r="IE49" s="197"/>
      <c r="IF49" s="197"/>
      <c r="IG49" s="197"/>
      <c r="IH49" s="197"/>
      <c r="II49" s="197"/>
      <c r="IJ49" s="197"/>
      <c r="IK49" s="197"/>
      <c r="IL49" s="197"/>
      <c r="IM49" s="197"/>
      <c r="IN49" s="197"/>
      <c r="IO49" s="197"/>
      <c r="IP49" s="197"/>
      <c r="IQ49" s="197"/>
      <c r="IR49" s="197"/>
      <c r="IS49" s="197"/>
      <c r="IT49" s="197"/>
      <c r="IU49" s="197"/>
      <c r="IV49" s="197"/>
      <c r="IW49" s="197"/>
    </row>
    <row r="50" spans="1:257">
      <c r="A50" s="208">
        <v>15</v>
      </c>
      <c r="B50" s="205" t="s">
        <v>1779</v>
      </c>
      <c r="C50" s="205" t="str">
        <f t="shared" si="12"/>
        <v>JAMIE KENNEDY</v>
      </c>
      <c r="D50" s="205">
        <v>1</v>
      </c>
      <c r="E50" s="205">
        <v>52</v>
      </c>
      <c r="F50" s="205">
        <v>23</v>
      </c>
      <c r="G50" s="205">
        <v>2</v>
      </c>
      <c r="H50" s="206">
        <f t="shared" si="13"/>
        <v>0.44230769230769229</v>
      </c>
      <c r="I50" s="207"/>
      <c r="J50" s="205">
        <f t="shared" si="14"/>
        <v>57</v>
      </c>
      <c r="K50" s="205">
        <f t="shared" si="15"/>
        <v>27</v>
      </c>
      <c r="L50" s="205">
        <f t="shared" si="16"/>
        <v>2</v>
      </c>
      <c r="M50" s="206">
        <f t="shared" si="17"/>
        <v>0.47368421052631576</v>
      </c>
      <c r="N50" s="205">
        <v>0</v>
      </c>
      <c r="O50" s="205">
        <v>0</v>
      </c>
      <c r="P50" s="205">
        <v>0</v>
      </c>
      <c r="Q50" s="205">
        <v>4</v>
      </c>
      <c r="R50" s="205">
        <v>1</v>
      </c>
      <c r="S50" s="205">
        <v>0</v>
      </c>
      <c r="T50" s="205">
        <v>3</v>
      </c>
      <c r="U50" s="205">
        <v>1</v>
      </c>
      <c r="V50" s="205">
        <v>0</v>
      </c>
      <c r="W50" s="205">
        <v>2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6</v>
      </c>
      <c r="AD50" s="205">
        <v>1</v>
      </c>
      <c r="AE50" s="205">
        <v>0</v>
      </c>
      <c r="AF50" s="205">
        <v>4</v>
      </c>
      <c r="AG50" s="205">
        <v>3</v>
      </c>
      <c r="AH50" s="205">
        <v>1</v>
      </c>
      <c r="AI50" s="205">
        <v>1</v>
      </c>
      <c r="AJ50" s="205">
        <v>1</v>
      </c>
      <c r="AK50" s="205">
        <v>0</v>
      </c>
      <c r="AL50" s="205">
        <v>6</v>
      </c>
      <c r="AM50" s="205">
        <v>3</v>
      </c>
      <c r="AN50" s="205">
        <v>0</v>
      </c>
      <c r="AO50" s="205">
        <v>3</v>
      </c>
      <c r="AP50" s="205">
        <v>1</v>
      </c>
      <c r="AQ50" s="205">
        <v>0</v>
      </c>
      <c r="AR50" s="205">
        <v>7</v>
      </c>
      <c r="AS50" s="205">
        <v>3</v>
      </c>
      <c r="AT50" s="205">
        <v>0</v>
      </c>
      <c r="AU50" s="205">
        <v>3</v>
      </c>
      <c r="AV50" s="205">
        <v>2</v>
      </c>
      <c r="AW50" s="205">
        <v>0</v>
      </c>
      <c r="AX50" s="205">
        <v>5</v>
      </c>
      <c r="AY50" s="205">
        <v>3</v>
      </c>
      <c r="AZ50" s="205">
        <v>1</v>
      </c>
      <c r="BA50" s="205">
        <v>6</v>
      </c>
      <c r="BB50" s="205">
        <v>4</v>
      </c>
      <c r="BC50" s="205">
        <v>0</v>
      </c>
      <c r="BD50" s="205">
        <v>2</v>
      </c>
      <c r="BE50" s="205">
        <v>0</v>
      </c>
      <c r="BF50" s="205">
        <v>0</v>
      </c>
      <c r="BG50" s="205">
        <v>5</v>
      </c>
      <c r="BH50" s="205">
        <v>4</v>
      </c>
      <c r="BI50" s="205">
        <v>0</v>
      </c>
      <c r="BJ50" s="205"/>
      <c r="BK50" s="205"/>
      <c r="BL50" s="205"/>
      <c r="BM50" s="205"/>
      <c r="BN50" s="205"/>
      <c r="BO50" s="204"/>
      <c r="BP50" s="197"/>
      <c r="BQ50" s="197"/>
      <c r="BR50" s="197"/>
      <c r="BS50" s="197"/>
      <c r="BT50" s="197"/>
      <c r="BU50" s="197"/>
      <c r="BV50" s="197"/>
      <c r="BW50" s="197"/>
      <c r="BX50" s="197"/>
      <c r="BY50" s="197"/>
      <c r="BZ50" s="197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7"/>
      <c r="CL50" s="197"/>
      <c r="CM50" s="197"/>
      <c r="CN50" s="197"/>
      <c r="CO50" s="197"/>
      <c r="CP50" s="197"/>
      <c r="CQ50" s="197"/>
      <c r="CR50" s="197"/>
      <c r="CS50" s="197"/>
      <c r="CT50" s="197"/>
      <c r="CU50" s="197"/>
      <c r="CV50" s="197"/>
      <c r="CW50" s="197"/>
      <c r="CX50" s="197"/>
      <c r="CY50" s="197"/>
      <c r="CZ50" s="197"/>
      <c r="DA50" s="197"/>
      <c r="DB50" s="197"/>
      <c r="DC50" s="197"/>
      <c r="DD50" s="197"/>
      <c r="DE50" s="197"/>
      <c r="DF50" s="197"/>
      <c r="DG50" s="197"/>
      <c r="DH50" s="197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  <c r="ED50" s="197"/>
      <c r="EE50" s="197"/>
      <c r="EF50" s="197"/>
      <c r="EG50" s="197"/>
      <c r="EH50" s="197"/>
      <c r="EI50" s="197"/>
      <c r="EJ50" s="197"/>
      <c r="EK50" s="197"/>
      <c r="EL50" s="197"/>
      <c r="EM50" s="197"/>
      <c r="EN50" s="197"/>
      <c r="EO50" s="197"/>
      <c r="EP50" s="197"/>
      <c r="EQ50" s="197"/>
      <c r="ER50" s="197"/>
      <c r="ES50" s="197"/>
      <c r="ET50" s="197"/>
      <c r="EU50" s="197"/>
      <c r="EV50" s="197"/>
      <c r="EW50" s="197"/>
      <c r="EX50" s="197"/>
      <c r="EY50" s="197"/>
      <c r="EZ50" s="197"/>
      <c r="FA50" s="197"/>
      <c r="FB50" s="197"/>
      <c r="FC50" s="197"/>
      <c r="FD50" s="197"/>
      <c r="FE50" s="197"/>
      <c r="FF50" s="197"/>
      <c r="FG50" s="197"/>
      <c r="FH50" s="197"/>
      <c r="FI50" s="197"/>
      <c r="FJ50" s="197"/>
      <c r="FK50" s="197"/>
      <c r="FL50" s="197"/>
      <c r="FM50" s="197"/>
      <c r="FN50" s="197"/>
      <c r="FO50" s="197"/>
      <c r="FP50" s="197"/>
      <c r="FQ50" s="197"/>
      <c r="FR50" s="197"/>
      <c r="FS50" s="197"/>
      <c r="FT50" s="197"/>
      <c r="FU50" s="197"/>
      <c r="FV50" s="197"/>
      <c r="FW50" s="197"/>
      <c r="FX50" s="197"/>
      <c r="FY50" s="197"/>
      <c r="FZ50" s="197"/>
      <c r="GA50" s="197"/>
      <c r="GB50" s="197"/>
      <c r="GC50" s="197"/>
      <c r="GD50" s="197"/>
      <c r="GE50" s="197"/>
      <c r="GF50" s="197"/>
      <c r="GG50" s="197"/>
      <c r="GH50" s="197"/>
      <c r="GI50" s="197"/>
      <c r="GJ50" s="197"/>
      <c r="GK50" s="197"/>
      <c r="GL50" s="197"/>
      <c r="GM50" s="197"/>
      <c r="GN50" s="197"/>
      <c r="GO50" s="197"/>
      <c r="GP50" s="197"/>
      <c r="GQ50" s="197"/>
      <c r="GR50" s="197"/>
      <c r="GS50" s="197"/>
      <c r="GT50" s="197"/>
      <c r="GU50" s="197"/>
      <c r="GV50" s="197"/>
      <c r="GW50" s="197"/>
      <c r="GX50" s="197"/>
      <c r="GY50" s="197"/>
      <c r="GZ50" s="197"/>
      <c r="HA50" s="197"/>
      <c r="HB50" s="197"/>
      <c r="HC50" s="197"/>
      <c r="HD50" s="197"/>
      <c r="HE50" s="197"/>
      <c r="HF50" s="197"/>
      <c r="HG50" s="197"/>
      <c r="HH50" s="197"/>
      <c r="HI50" s="197"/>
      <c r="HJ50" s="197"/>
      <c r="HK50" s="197"/>
      <c r="HL50" s="197"/>
      <c r="HM50" s="197"/>
      <c r="HN50" s="197"/>
      <c r="HO50" s="197"/>
      <c r="HP50" s="197"/>
      <c r="HQ50" s="197"/>
      <c r="HR50" s="197"/>
      <c r="HS50" s="197"/>
      <c r="HT50" s="197"/>
      <c r="HU50" s="197"/>
      <c r="HV50" s="197"/>
      <c r="HW50" s="197"/>
      <c r="HX50" s="197"/>
      <c r="HY50" s="197"/>
      <c r="HZ50" s="197"/>
      <c r="IA50" s="197"/>
      <c r="IB50" s="197"/>
      <c r="IC50" s="197"/>
      <c r="ID50" s="197"/>
      <c r="IE50" s="197"/>
      <c r="IF50" s="197"/>
      <c r="IG50" s="197"/>
      <c r="IH50" s="197"/>
      <c r="II50" s="197"/>
      <c r="IJ50" s="197"/>
      <c r="IK50" s="197"/>
      <c r="IL50" s="197"/>
      <c r="IM50" s="197"/>
      <c r="IN50" s="197"/>
      <c r="IO50" s="197"/>
      <c r="IP50" s="197"/>
      <c r="IQ50" s="197"/>
      <c r="IR50" s="197"/>
      <c r="IS50" s="197"/>
      <c r="IT50" s="197"/>
      <c r="IU50" s="197"/>
      <c r="IV50" s="197"/>
      <c r="IW50" s="197"/>
    </row>
    <row r="51" spans="1:257">
      <c r="A51" s="213"/>
      <c r="B51" s="211"/>
      <c r="C51" s="211"/>
      <c r="D51" s="211"/>
      <c r="E51" s="211"/>
      <c r="F51" s="211"/>
      <c r="G51" s="211"/>
      <c r="H51" s="212"/>
      <c r="I51" s="211"/>
      <c r="J51" s="211"/>
      <c r="K51" s="211"/>
      <c r="L51" s="211"/>
      <c r="M51" s="212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11"/>
      <c r="BK51" s="211"/>
      <c r="BL51" s="211"/>
      <c r="BM51" s="211"/>
      <c r="BN51" s="211"/>
      <c r="BO51" s="210"/>
      <c r="BP51" s="219"/>
      <c r="BQ51" s="197"/>
      <c r="BR51" s="197"/>
      <c r="BS51" s="197"/>
      <c r="BT51" s="197"/>
      <c r="BU51" s="197"/>
      <c r="BV51" s="197"/>
      <c r="BW51" s="197"/>
      <c r="BX51" s="197"/>
      <c r="BY51" s="197"/>
      <c r="BZ51" s="197"/>
      <c r="CA51" s="197"/>
      <c r="CB51" s="197"/>
      <c r="CC51" s="197"/>
      <c r="CD51" s="197"/>
      <c r="CE51" s="197"/>
      <c r="CF51" s="197"/>
      <c r="CG51" s="197"/>
      <c r="CH51" s="197"/>
      <c r="CI51" s="197"/>
      <c r="CJ51" s="197"/>
      <c r="CK51" s="197"/>
      <c r="CL51" s="197"/>
      <c r="CM51" s="197"/>
      <c r="CN51" s="197"/>
      <c r="CO51" s="197"/>
      <c r="CP51" s="197"/>
      <c r="CQ51" s="197"/>
      <c r="CR51" s="197"/>
      <c r="CS51" s="197"/>
      <c r="CT51" s="197"/>
      <c r="CU51" s="197"/>
      <c r="CV51" s="197"/>
      <c r="CW51" s="197"/>
      <c r="CX51" s="197"/>
      <c r="CY51" s="197"/>
      <c r="CZ51" s="197"/>
      <c r="DA51" s="197"/>
      <c r="DB51" s="197"/>
      <c r="DC51" s="197"/>
      <c r="DD51" s="197"/>
      <c r="DE51" s="197"/>
      <c r="DF51" s="197"/>
      <c r="DG51" s="197"/>
      <c r="DH51" s="197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  <c r="ED51" s="197"/>
      <c r="EE51" s="197"/>
      <c r="EF51" s="197"/>
      <c r="EG51" s="197"/>
      <c r="EH51" s="197"/>
      <c r="EI51" s="197"/>
      <c r="EJ51" s="197"/>
      <c r="EK51" s="197"/>
      <c r="EL51" s="197"/>
      <c r="EM51" s="197"/>
      <c r="EN51" s="197"/>
      <c r="EO51" s="197"/>
      <c r="EP51" s="197"/>
      <c r="EQ51" s="197"/>
      <c r="ER51" s="197"/>
      <c r="ES51" s="197"/>
      <c r="ET51" s="197"/>
      <c r="EU51" s="197"/>
      <c r="EV51" s="197"/>
      <c r="EW51" s="197"/>
      <c r="EX51" s="197"/>
      <c r="EY51" s="197"/>
      <c r="EZ51" s="197"/>
      <c r="FA51" s="197"/>
      <c r="FB51" s="197"/>
      <c r="FC51" s="197"/>
      <c r="FD51" s="197"/>
      <c r="FE51" s="197"/>
      <c r="FF51" s="197"/>
      <c r="FG51" s="197"/>
      <c r="FH51" s="197"/>
      <c r="FI51" s="197"/>
      <c r="FJ51" s="197"/>
      <c r="FK51" s="197"/>
      <c r="FL51" s="197"/>
      <c r="FM51" s="197"/>
      <c r="FN51" s="197"/>
      <c r="FO51" s="197"/>
      <c r="FP51" s="197"/>
      <c r="FQ51" s="197"/>
      <c r="FR51" s="197"/>
      <c r="FS51" s="197"/>
      <c r="FT51" s="197"/>
      <c r="FU51" s="197"/>
      <c r="FV51" s="197"/>
      <c r="FW51" s="197"/>
      <c r="FX51" s="197"/>
      <c r="FY51" s="197"/>
      <c r="FZ51" s="197"/>
      <c r="GA51" s="197"/>
      <c r="GB51" s="197"/>
      <c r="GC51" s="197"/>
      <c r="GD51" s="197"/>
      <c r="GE51" s="197"/>
      <c r="GF51" s="197"/>
      <c r="GG51" s="197"/>
      <c r="GH51" s="197"/>
      <c r="GI51" s="197"/>
      <c r="GJ51" s="197"/>
      <c r="GK51" s="197"/>
      <c r="GL51" s="197"/>
      <c r="GM51" s="197"/>
      <c r="GN51" s="197"/>
      <c r="GO51" s="197"/>
      <c r="GP51" s="197"/>
      <c r="GQ51" s="197"/>
      <c r="GR51" s="197"/>
      <c r="GS51" s="197"/>
      <c r="GT51" s="197"/>
      <c r="GU51" s="197"/>
      <c r="GV51" s="197"/>
      <c r="GW51" s="197"/>
      <c r="GX51" s="197"/>
      <c r="GY51" s="197"/>
      <c r="GZ51" s="197"/>
      <c r="HA51" s="197"/>
      <c r="HB51" s="197"/>
      <c r="HC51" s="197"/>
      <c r="HD51" s="197"/>
      <c r="HE51" s="197"/>
      <c r="HF51" s="197"/>
      <c r="HG51" s="197"/>
      <c r="HH51" s="197"/>
      <c r="HI51" s="197"/>
      <c r="HJ51" s="197"/>
      <c r="HK51" s="197"/>
      <c r="HL51" s="197"/>
      <c r="HM51" s="197"/>
      <c r="HN51" s="197"/>
      <c r="HO51" s="197"/>
      <c r="HP51" s="197"/>
      <c r="HQ51" s="197"/>
      <c r="HR51" s="197"/>
      <c r="HS51" s="197"/>
      <c r="HT51" s="197"/>
      <c r="HU51" s="197"/>
      <c r="HV51" s="197"/>
      <c r="HW51" s="197"/>
      <c r="HX51" s="197"/>
      <c r="HY51" s="197"/>
      <c r="HZ51" s="197"/>
      <c r="IA51" s="197"/>
      <c r="IB51" s="197"/>
      <c r="IC51" s="197"/>
      <c r="ID51" s="197"/>
      <c r="IE51" s="197"/>
      <c r="IF51" s="197"/>
      <c r="IG51" s="197"/>
      <c r="IH51" s="197"/>
      <c r="II51" s="197"/>
      <c r="IJ51" s="197"/>
      <c r="IK51" s="197"/>
      <c r="IL51" s="197"/>
      <c r="IM51" s="197"/>
      <c r="IN51" s="197"/>
      <c r="IO51" s="197"/>
      <c r="IP51" s="197"/>
      <c r="IQ51" s="197"/>
      <c r="IR51" s="197"/>
      <c r="IS51" s="197"/>
      <c r="IT51" s="197"/>
      <c r="IU51" s="197"/>
      <c r="IV51" s="197"/>
      <c r="IW51" s="197"/>
    </row>
    <row r="52" spans="1:257">
      <c r="A52" s="208">
        <v>4</v>
      </c>
      <c r="B52" s="205" t="s">
        <v>1039</v>
      </c>
      <c r="C52" s="205"/>
      <c r="D52" s="205" t="s">
        <v>677</v>
      </c>
      <c r="E52" s="205" t="s">
        <v>268</v>
      </c>
      <c r="F52" s="205" t="s">
        <v>888</v>
      </c>
      <c r="G52" s="205" t="s">
        <v>266</v>
      </c>
      <c r="H52" s="220" t="s">
        <v>265</v>
      </c>
      <c r="I52" s="207"/>
      <c r="J52" s="205" t="s">
        <v>268</v>
      </c>
      <c r="K52" s="205" t="s">
        <v>267</v>
      </c>
      <c r="L52" s="205" t="s">
        <v>266</v>
      </c>
      <c r="M52" s="206" t="s">
        <v>265</v>
      </c>
      <c r="N52" s="205" t="s">
        <v>268</v>
      </c>
      <c r="O52" s="205" t="s">
        <v>267</v>
      </c>
      <c r="P52" s="205" t="s">
        <v>266</v>
      </c>
      <c r="Q52" s="205" t="s">
        <v>268</v>
      </c>
      <c r="R52" s="205" t="s">
        <v>267</v>
      </c>
      <c r="S52" s="205" t="s">
        <v>266</v>
      </c>
      <c r="T52" s="205" t="s">
        <v>268</v>
      </c>
      <c r="U52" s="205" t="s">
        <v>267</v>
      </c>
      <c r="V52" s="205" t="s">
        <v>266</v>
      </c>
      <c r="W52" s="205" t="s">
        <v>268</v>
      </c>
      <c r="X52" s="205" t="s">
        <v>267</v>
      </c>
      <c r="Y52" s="205" t="s">
        <v>266</v>
      </c>
      <c r="Z52" s="205" t="s">
        <v>268</v>
      </c>
      <c r="AA52" s="205" t="s">
        <v>267</v>
      </c>
      <c r="AB52" s="205" t="s">
        <v>266</v>
      </c>
      <c r="AC52" s="205" t="s">
        <v>268</v>
      </c>
      <c r="AD52" s="205" t="s">
        <v>267</v>
      </c>
      <c r="AE52" s="205" t="s">
        <v>266</v>
      </c>
      <c r="AF52" s="205" t="s">
        <v>268</v>
      </c>
      <c r="AG52" s="205" t="s">
        <v>267</v>
      </c>
      <c r="AH52" s="205" t="s">
        <v>266</v>
      </c>
      <c r="AI52" s="205" t="s">
        <v>268</v>
      </c>
      <c r="AJ52" s="205" t="s">
        <v>267</v>
      </c>
      <c r="AK52" s="205" t="s">
        <v>266</v>
      </c>
      <c r="AL52" s="205" t="s">
        <v>268</v>
      </c>
      <c r="AM52" s="205" t="s">
        <v>267</v>
      </c>
      <c r="AN52" s="205" t="s">
        <v>266</v>
      </c>
      <c r="AO52" s="205" t="s">
        <v>268</v>
      </c>
      <c r="AP52" s="205" t="s">
        <v>267</v>
      </c>
      <c r="AQ52" s="205" t="s">
        <v>266</v>
      </c>
      <c r="AR52" s="205" t="s">
        <v>268</v>
      </c>
      <c r="AS52" s="205" t="s">
        <v>267</v>
      </c>
      <c r="AT52" s="205" t="s">
        <v>266</v>
      </c>
      <c r="AU52" s="205" t="s">
        <v>268</v>
      </c>
      <c r="AV52" s="205" t="s">
        <v>267</v>
      </c>
      <c r="AW52" s="205" t="s">
        <v>266</v>
      </c>
      <c r="AX52" s="205" t="s">
        <v>268</v>
      </c>
      <c r="AY52" s="205" t="s">
        <v>267</v>
      </c>
      <c r="AZ52" s="205" t="s">
        <v>266</v>
      </c>
      <c r="BA52" s="205" t="s">
        <v>268</v>
      </c>
      <c r="BB52" s="205" t="s">
        <v>267</v>
      </c>
      <c r="BC52" s="205" t="s">
        <v>266</v>
      </c>
      <c r="BD52" s="205" t="s">
        <v>268</v>
      </c>
      <c r="BE52" s="205" t="s">
        <v>267</v>
      </c>
      <c r="BF52" s="205" t="s">
        <v>266</v>
      </c>
      <c r="BG52" s="205" t="s">
        <v>268</v>
      </c>
      <c r="BH52" s="205" t="s">
        <v>267</v>
      </c>
      <c r="BI52" s="205" t="s">
        <v>266</v>
      </c>
      <c r="BJ52" s="205" t="s">
        <v>268</v>
      </c>
      <c r="BK52" s="205" t="s">
        <v>267</v>
      </c>
      <c r="BL52" s="205" t="s">
        <v>266</v>
      </c>
      <c r="BM52" s="205" t="s">
        <v>268</v>
      </c>
      <c r="BN52" s="205" t="s">
        <v>267</v>
      </c>
      <c r="BO52" s="204" t="s">
        <v>266</v>
      </c>
      <c r="BP52" s="197"/>
      <c r="BQ52" s="197"/>
      <c r="BR52" s="197"/>
      <c r="BS52" s="197"/>
      <c r="BT52" s="197"/>
      <c r="BU52" s="197"/>
      <c r="BV52" s="197"/>
      <c r="BW52" s="197"/>
      <c r="BX52" s="197"/>
      <c r="BY52" s="197"/>
      <c r="BZ52" s="197"/>
      <c r="CA52" s="197"/>
      <c r="CB52" s="197"/>
      <c r="CC52" s="197"/>
      <c r="CD52" s="197"/>
      <c r="CE52" s="197"/>
      <c r="CF52" s="197"/>
      <c r="CG52" s="197"/>
      <c r="CH52" s="197"/>
      <c r="CI52" s="197"/>
      <c r="CJ52" s="197"/>
      <c r="CK52" s="197"/>
      <c r="CL52" s="197"/>
      <c r="CM52" s="197"/>
      <c r="CN52" s="197"/>
      <c r="CO52" s="197"/>
      <c r="CP52" s="197"/>
      <c r="CQ52" s="197"/>
      <c r="CR52" s="197"/>
      <c r="CS52" s="197"/>
      <c r="CT52" s="197"/>
      <c r="CU52" s="197"/>
      <c r="CV52" s="197"/>
      <c r="CW52" s="197"/>
      <c r="CX52" s="197"/>
      <c r="CY52" s="197"/>
      <c r="CZ52" s="197"/>
      <c r="DA52" s="197"/>
      <c r="DB52" s="197"/>
      <c r="DC52" s="197"/>
      <c r="DD52" s="197"/>
      <c r="DE52" s="197"/>
      <c r="DF52" s="197"/>
      <c r="DG52" s="197"/>
      <c r="DH52" s="197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  <c r="ED52" s="197"/>
      <c r="EE52" s="197"/>
      <c r="EF52" s="197"/>
      <c r="EG52" s="197"/>
      <c r="EH52" s="197"/>
      <c r="EI52" s="197"/>
      <c r="EJ52" s="197"/>
      <c r="EK52" s="197"/>
      <c r="EL52" s="197"/>
      <c r="EM52" s="197"/>
      <c r="EN52" s="197"/>
      <c r="EO52" s="197"/>
      <c r="EP52" s="197"/>
      <c r="EQ52" s="197"/>
      <c r="ER52" s="197"/>
      <c r="ES52" s="197"/>
      <c r="ET52" s="197"/>
      <c r="EU52" s="197"/>
      <c r="EV52" s="197"/>
      <c r="EW52" s="197"/>
      <c r="EX52" s="197"/>
      <c r="EY52" s="197"/>
      <c r="EZ52" s="197"/>
      <c r="FA52" s="197"/>
      <c r="FB52" s="197"/>
      <c r="FC52" s="197"/>
      <c r="FD52" s="197"/>
      <c r="FE52" s="197"/>
      <c r="FF52" s="197"/>
      <c r="FG52" s="197"/>
      <c r="FH52" s="197"/>
      <c r="FI52" s="197"/>
      <c r="FJ52" s="197"/>
      <c r="FK52" s="197"/>
      <c r="FL52" s="197"/>
      <c r="FM52" s="197"/>
      <c r="FN52" s="197"/>
      <c r="FO52" s="197"/>
      <c r="FP52" s="197"/>
      <c r="FQ52" s="197"/>
      <c r="FR52" s="197"/>
      <c r="FS52" s="197"/>
      <c r="FT52" s="197"/>
      <c r="FU52" s="197"/>
      <c r="FV52" s="197"/>
      <c r="FW52" s="197"/>
      <c r="FX52" s="197"/>
      <c r="FY52" s="197"/>
      <c r="FZ52" s="197"/>
      <c r="GA52" s="197"/>
      <c r="GB52" s="197"/>
      <c r="GC52" s="197"/>
      <c r="GD52" s="197"/>
      <c r="GE52" s="197"/>
      <c r="GF52" s="197"/>
      <c r="GG52" s="197"/>
      <c r="GH52" s="197"/>
      <c r="GI52" s="197"/>
      <c r="GJ52" s="197"/>
      <c r="GK52" s="197"/>
      <c r="GL52" s="197"/>
      <c r="GM52" s="197"/>
      <c r="GN52" s="197"/>
      <c r="GO52" s="197"/>
      <c r="GP52" s="197"/>
      <c r="GQ52" s="197"/>
      <c r="GR52" s="197"/>
      <c r="GS52" s="197"/>
      <c r="GT52" s="197"/>
      <c r="GU52" s="197"/>
      <c r="GV52" s="197"/>
      <c r="GW52" s="197"/>
      <c r="GX52" s="197"/>
      <c r="GY52" s="197"/>
      <c r="GZ52" s="197"/>
      <c r="HA52" s="197"/>
      <c r="HB52" s="197"/>
      <c r="HC52" s="197"/>
      <c r="HD52" s="197"/>
      <c r="HE52" s="197"/>
      <c r="HF52" s="197"/>
      <c r="HG52" s="197"/>
      <c r="HH52" s="197"/>
      <c r="HI52" s="197"/>
      <c r="HJ52" s="197"/>
      <c r="HK52" s="197"/>
      <c r="HL52" s="197"/>
      <c r="HM52" s="197"/>
      <c r="HN52" s="197"/>
      <c r="HO52" s="197"/>
      <c r="HP52" s="197"/>
      <c r="HQ52" s="197"/>
      <c r="HR52" s="197"/>
      <c r="HS52" s="197"/>
      <c r="HT52" s="197"/>
      <c r="HU52" s="197"/>
      <c r="HV52" s="197"/>
      <c r="HW52" s="197"/>
      <c r="HX52" s="197"/>
      <c r="HY52" s="197"/>
      <c r="HZ52" s="197"/>
      <c r="IA52" s="197"/>
      <c r="IB52" s="197"/>
      <c r="IC52" s="197"/>
      <c r="ID52" s="197"/>
      <c r="IE52" s="197"/>
      <c r="IF52" s="197"/>
      <c r="IG52" s="197"/>
      <c r="IH52" s="197"/>
      <c r="II52" s="197"/>
      <c r="IJ52" s="197"/>
      <c r="IK52" s="197"/>
      <c r="IL52" s="197"/>
      <c r="IM52" s="197"/>
      <c r="IN52" s="197"/>
      <c r="IO52" s="197"/>
      <c r="IP52" s="197"/>
      <c r="IQ52" s="197"/>
      <c r="IR52" s="197"/>
      <c r="IS52" s="197"/>
      <c r="IT52" s="197"/>
      <c r="IU52" s="197"/>
      <c r="IV52" s="197"/>
      <c r="IW52" s="197"/>
    </row>
    <row r="53" spans="1:257">
      <c r="A53" s="208">
        <v>1</v>
      </c>
      <c r="B53" s="205" t="s">
        <v>826</v>
      </c>
      <c r="C53" s="205" t="str">
        <f t="shared" ref="C53:C69" si="18">TRIM(B53)</f>
        <v>RON BIGGS</v>
      </c>
      <c r="D53" s="205">
        <v>4</v>
      </c>
      <c r="E53" s="205">
        <v>338</v>
      </c>
      <c r="F53" s="205">
        <v>185</v>
      </c>
      <c r="G53" s="205">
        <v>5</v>
      </c>
      <c r="H53" s="206">
        <f t="shared" ref="H53:H69" si="19">F53/E53</f>
        <v>0.5473372781065089</v>
      </c>
      <c r="I53" s="207"/>
      <c r="J53" s="205">
        <f t="shared" ref="J53:J69" si="20">SUM(N53,Q53,T53,W53,Z53,AC53,AF53,AI53,AL53,AO53,AR53,AU53,AX53,BA53,BD53,BG53)</f>
        <v>78</v>
      </c>
      <c r="K53" s="205">
        <f t="shared" ref="K53:K69" si="21">SUM(O53,R53,U53,X53,AA53,AD53,AG53,AJ53,AM53,AP53,AS53,AV53,AY53,BB53,BE53,BH53)</f>
        <v>47</v>
      </c>
      <c r="L53" s="205">
        <f t="shared" ref="L53:L69" si="22">SUM(P53,S53,V53,Y53,AB53,AE53,AH53,AK53,AN53,AQ53,AT53,AW53,AZ53,BC53,BF53,BI53)</f>
        <v>2</v>
      </c>
      <c r="M53" s="206">
        <f t="shared" ref="M53:M69" si="23">K53/J53</f>
        <v>0.60256410256410253</v>
      </c>
      <c r="N53" s="205">
        <v>4</v>
      </c>
      <c r="O53" s="205">
        <v>3</v>
      </c>
      <c r="P53" s="205">
        <v>0</v>
      </c>
      <c r="Q53" s="205">
        <v>4</v>
      </c>
      <c r="R53" s="205">
        <v>2</v>
      </c>
      <c r="S53" s="205">
        <v>0</v>
      </c>
      <c r="T53" s="205">
        <v>4</v>
      </c>
      <c r="U53" s="205">
        <v>3</v>
      </c>
      <c r="V53" s="205">
        <v>0</v>
      </c>
      <c r="W53" s="205">
        <v>4</v>
      </c>
      <c r="X53" s="205">
        <v>1</v>
      </c>
      <c r="Y53" s="205">
        <v>0</v>
      </c>
      <c r="Z53" s="205">
        <v>5</v>
      </c>
      <c r="AA53" s="205">
        <v>2</v>
      </c>
      <c r="AB53" s="205">
        <v>0</v>
      </c>
      <c r="AC53" s="205">
        <v>5</v>
      </c>
      <c r="AD53" s="205">
        <v>2</v>
      </c>
      <c r="AE53" s="205">
        <v>0</v>
      </c>
      <c r="AF53" s="205">
        <v>5</v>
      </c>
      <c r="AG53" s="205">
        <v>3</v>
      </c>
      <c r="AH53" s="205">
        <v>1</v>
      </c>
      <c r="AI53" s="205">
        <v>5</v>
      </c>
      <c r="AJ53" s="205">
        <v>2</v>
      </c>
      <c r="AK53" s="205">
        <v>0</v>
      </c>
      <c r="AL53" s="205">
        <v>7</v>
      </c>
      <c r="AM53" s="205">
        <v>6</v>
      </c>
      <c r="AN53" s="205">
        <v>0</v>
      </c>
      <c r="AO53" s="205">
        <v>6</v>
      </c>
      <c r="AP53" s="205">
        <v>3</v>
      </c>
      <c r="AQ53" s="205">
        <v>0</v>
      </c>
      <c r="AR53" s="205">
        <v>5</v>
      </c>
      <c r="AS53" s="205">
        <v>4</v>
      </c>
      <c r="AT53" s="205">
        <v>0</v>
      </c>
      <c r="AU53" s="205">
        <v>4</v>
      </c>
      <c r="AV53" s="205">
        <v>4</v>
      </c>
      <c r="AW53" s="205">
        <v>1</v>
      </c>
      <c r="AX53" s="205">
        <v>5</v>
      </c>
      <c r="AY53" s="205">
        <v>5</v>
      </c>
      <c r="AZ53" s="205">
        <v>0</v>
      </c>
      <c r="BA53" s="205">
        <v>5</v>
      </c>
      <c r="BB53" s="205">
        <v>0</v>
      </c>
      <c r="BC53" s="205">
        <v>0</v>
      </c>
      <c r="BD53" s="205">
        <v>5</v>
      </c>
      <c r="BE53" s="205">
        <v>4</v>
      </c>
      <c r="BF53" s="205">
        <v>0</v>
      </c>
      <c r="BG53" s="205">
        <v>5</v>
      </c>
      <c r="BH53" s="205">
        <v>3</v>
      </c>
      <c r="BI53" s="205">
        <v>0</v>
      </c>
      <c r="BJ53" s="205"/>
      <c r="BK53" s="205"/>
      <c r="BL53" s="205"/>
      <c r="BM53" s="205"/>
      <c r="BN53" s="205"/>
      <c r="BO53" s="204"/>
      <c r="BP53" s="197"/>
      <c r="BQ53" s="197"/>
      <c r="BR53" s="197"/>
      <c r="BS53" s="197"/>
      <c r="BT53" s="197"/>
      <c r="BU53" s="197"/>
      <c r="BV53" s="197"/>
      <c r="BW53" s="197"/>
      <c r="BX53" s="197"/>
      <c r="BY53" s="197"/>
      <c r="BZ53" s="197"/>
      <c r="CA53" s="197"/>
      <c r="CB53" s="197"/>
      <c r="CC53" s="197"/>
      <c r="CD53" s="197"/>
      <c r="CE53" s="197"/>
      <c r="CF53" s="197"/>
      <c r="CG53" s="197"/>
      <c r="CH53" s="197"/>
      <c r="CI53" s="197"/>
      <c r="CJ53" s="197"/>
      <c r="CK53" s="197"/>
      <c r="CL53" s="197"/>
      <c r="CM53" s="197"/>
      <c r="CN53" s="197"/>
      <c r="CO53" s="197"/>
      <c r="CP53" s="197"/>
      <c r="CQ53" s="197"/>
      <c r="CR53" s="197"/>
      <c r="CS53" s="197"/>
      <c r="CT53" s="197"/>
      <c r="CU53" s="197"/>
      <c r="CV53" s="197"/>
      <c r="CW53" s="197"/>
      <c r="CX53" s="197"/>
      <c r="CY53" s="197"/>
      <c r="CZ53" s="197"/>
      <c r="DA53" s="197"/>
      <c r="DB53" s="197"/>
      <c r="DC53" s="197"/>
      <c r="DD53" s="197"/>
      <c r="DE53" s="197"/>
      <c r="DF53" s="197"/>
      <c r="DG53" s="197"/>
      <c r="DH53" s="197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  <c r="ED53" s="197"/>
      <c r="EE53" s="197"/>
      <c r="EF53" s="197"/>
      <c r="EG53" s="197"/>
      <c r="EH53" s="197"/>
      <c r="EI53" s="197"/>
      <c r="EJ53" s="197"/>
      <c r="EK53" s="197"/>
      <c r="EL53" s="197"/>
      <c r="EM53" s="197"/>
      <c r="EN53" s="197"/>
      <c r="EO53" s="197"/>
      <c r="EP53" s="197"/>
      <c r="EQ53" s="197"/>
      <c r="ER53" s="197"/>
      <c r="ES53" s="197"/>
      <c r="ET53" s="197"/>
      <c r="EU53" s="197"/>
      <c r="EV53" s="197"/>
      <c r="EW53" s="197"/>
      <c r="EX53" s="197"/>
      <c r="EY53" s="197"/>
      <c r="EZ53" s="197"/>
      <c r="FA53" s="197"/>
      <c r="FB53" s="197"/>
      <c r="FC53" s="197"/>
      <c r="FD53" s="197"/>
      <c r="FE53" s="197"/>
      <c r="FF53" s="197"/>
      <c r="FG53" s="197"/>
      <c r="FH53" s="197"/>
      <c r="FI53" s="197"/>
      <c r="FJ53" s="197"/>
      <c r="FK53" s="197"/>
      <c r="FL53" s="197"/>
      <c r="FM53" s="197"/>
      <c r="FN53" s="197"/>
      <c r="FO53" s="197"/>
      <c r="FP53" s="197"/>
      <c r="FQ53" s="197"/>
      <c r="FR53" s="197"/>
      <c r="FS53" s="197"/>
      <c r="FT53" s="197"/>
      <c r="FU53" s="197"/>
      <c r="FV53" s="197"/>
      <c r="FW53" s="197"/>
      <c r="FX53" s="197"/>
      <c r="FY53" s="197"/>
      <c r="FZ53" s="197"/>
      <c r="GA53" s="197"/>
      <c r="GB53" s="197"/>
      <c r="GC53" s="197"/>
      <c r="GD53" s="197"/>
      <c r="GE53" s="197"/>
      <c r="GF53" s="197"/>
      <c r="GG53" s="197"/>
      <c r="GH53" s="197"/>
      <c r="GI53" s="197"/>
      <c r="GJ53" s="197"/>
      <c r="GK53" s="197"/>
      <c r="GL53" s="197"/>
      <c r="GM53" s="197"/>
      <c r="GN53" s="197"/>
      <c r="GO53" s="197"/>
      <c r="GP53" s="197"/>
      <c r="GQ53" s="197"/>
      <c r="GR53" s="197"/>
      <c r="GS53" s="197"/>
      <c r="GT53" s="197"/>
      <c r="GU53" s="197"/>
      <c r="GV53" s="197"/>
      <c r="GW53" s="197"/>
      <c r="GX53" s="197"/>
      <c r="GY53" s="197"/>
      <c r="GZ53" s="197"/>
      <c r="HA53" s="197"/>
      <c r="HB53" s="197"/>
      <c r="HC53" s="197"/>
      <c r="HD53" s="197"/>
      <c r="HE53" s="197"/>
      <c r="HF53" s="197"/>
      <c r="HG53" s="197"/>
      <c r="HH53" s="197"/>
      <c r="HI53" s="197"/>
      <c r="HJ53" s="197"/>
      <c r="HK53" s="197"/>
      <c r="HL53" s="197"/>
      <c r="HM53" s="197"/>
      <c r="HN53" s="197"/>
      <c r="HO53" s="197"/>
      <c r="HP53" s="197"/>
      <c r="HQ53" s="197"/>
      <c r="HR53" s="197"/>
      <c r="HS53" s="197"/>
      <c r="HT53" s="197"/>
      <c r="HU53" s="197"/>
      <c r="HV53" s="197"/>
      <c r="HW53" s="197"/>
      <c r="HX53" s="197"/>
      <c r="HY53" s="197"/>
      <c r="HZ53" s="197"/>
      <c r="IA53" s="197"/>
      <c r="IB53" s="197"/>
      <c r="IC53" s="197"/>
      <c r="ID53" s="197"/>
      <c r="IE53" s="197"/>
      <c r="IF53" s="197"/>
      <c r="IG53" s="197"/>
      <c r="IH53" s="197"/>
      <c r="II53" s="197"/>
      <c r="IJ53" s="197"/>
      <c r="IK53" s="197"/>
      <c r="IL53" s="197"/>
      <c r="IM53" s="197"/>
      <c r="IN53" s="197"/>
      <c r="IO53" s="197"/>
      <c r="IP53" s="197"/>
      <c r="IQ53" s="197"/>
      <c r="IR53" s="197"/>
      <c r="IS53" s="197"/>
      <c r="IT53" s="197"/>
      <c r="IU53" s="197"/>
      <c r="IV53" s="197"/>
      <c r="IW53" s="197"/>
    </row>
    <row r="54" spans="1:257">
      <c r="A54" s="208">
        <v>2</v>
      </c>
      <c r="B54" s="205" t="s">
        <v>937</v>
      </c>
      <c r="C54" s="205" t="str">
        <f t="shared" si="18"/>
        <v>BILL ACTON</v>
      </c>
      <c r="D54" s="205">
        <v>6</v>
      </c>
      <c r="E54" s="205">
        <v>359</v>
      </c>
      <c r="F54" s="205">
        <v>258</v>
      </c>
      <c r="G54" s="205">
        <v>44</v>
      </c>
      <c r="H54" s="206">
        <f t="shared" si="19"/>
        <v>0.71866295264623958</v>
      </c>
      <c r="I54" s="207"/>
      <c r="J54" s="205">
        <f t="shared" si="20"/>
        <v>25</v>
      </c>
      <c r="K54" s="205">
        <f t="shared" si="21"/>
        <v>19</v>
      </c>
      <c r="L54" s="205">
        <f t="shared" si="22"/>
        <v>4</v>
      </c>
      <c r="M54" s="206">
        <f t="shared" si="23"/>
        <v>0.76</v>
      </c>
      <c r="N54" s="205">
        <v>4</v>
      </c>
      <c r="O54" s="205">
        <v>2</v>
      </c>
      <c r="P54" s="205">
        <v>0</v>
      </c>
      <c r="Q54" s="205">
        <v>4</v>
      </c>
      <c r="R54" s="205">
        <v>3</v>
      </c>
      <c r="S54" s="205">
        <v>0</v>
      </c>
      <c r="T54" s="205">
        <v>5</v>
      </c>
      <c r="U54" s="205">
        <v>5</v>
      </c>
      <c r="V54" s="205">
        <v>1</v>
      </c>
      <c r="W54" s="205">
        <v>4</v>
      </c>
      <c r="X54" s="205">
        <v>3</v>
      </c>
      <c r="Y54" s="205">
        <v>1</v>
      </c>
      <c r="Z54" s="205">
        <v>3</v>
      </c>
      <c r="AA54" s="205">
        <v>2</v>
      </c>
      <c r="AB54" s="205">
        <v>1</v>
      </c>
      <c r="AC54" s="205">
        <v>0</v>
      </c>
      <c r="AD54" s="205">
        <v>0</v>
      </c>
      <c r="AE54" s="205">
        <v>0</v>
      </c>
      <c r="AF54" s="205">
        <v>0</v>
      </c>
      <c r="AG54" s="205">
        <v>0</v>
      </c>
      <c r="AH54" s="205">
        <v>0</v>
      </c>
      <c r="AI54" s="205">
        <v>5</v>
      </c>
      <c r="AJ54" s="205">
        <v>4</v>
      </c>
      <c r="AK54" s="205">
        <v>1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  <c r="AU54" s="205">
        <v>0</v>
      </c>
      <c r="AV54" s="205">
        <v>0</v>
      </c>
      <c r="AW54" s="205">
        <v>0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205">
        <v>0</v>
      </c>
      <c r="BD54" s="205">
        <v>0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205"/>
      <c r="BK54" s="205"/>
      <c r="BL54" s="205"/>
      <c r="BM54" s="205"/>
      <c r="BN54" s="205"/>
      <c r="BO54" s="204"/>
      <c r="BP54" s="197"/>
      <c r="BQ54" s="197"/>
      <c r="BR54" s="197"/>
      <c r="BS54" s="197"/>
      <c r="BT54" s="197"/>
      <c r="BU54" s="197"/>
      <c r="BV54" s="197"/>
      <c r="BW54" s="197"/>
      <c r="BX54" s="197"/>
      <c r="BY54" s="197"/>
      <c r="BZ54" s="197"/>
      <c r="CA54" s="197"/>
      <c r="CB54" s="197"/>
      <c r="CC54" s="197"/>
      <c r="CD54" s="197"/>
      <c r="CE54" s="197"/>
      <c r="CF54" s="197"/>
      <c r="CG54" s="197"/>
      <c r="CH54" s="197"/>
      <c r="CI54" s="197"/>
      <c r="CJ54" s="197"/>
      <c r="CK54" s="197"/>
      <c r="CL54" s="197"/>
      <c r="CM54" s="197"/>
      <c r="CN54" s="197"/>
      <c r="CO54" s="197"/>
      <c r="CP54" s="197"/>
      <c r="CQ54" s="197"/>
      <c r="CR54" s="197"/>
      <c r="CS54" s="197"/>
      <c r="CT54" s="197"/>
      <c r="CU54" s="197"/>
      <c r="CV54" s="197"/>
      <c r="CW54" s="197"/>
      <c r="CX54" s="197"/>
      <c r="CY54" s="197"/>
      <c r="CZ54" s="197"/>
      <c r="DA54" s="197"/>
      <c r="DB54" s="197"/>
      <c r="DC54" s="197"/>
      <c r="DD54" s="197"/>
      <c r="DE54" s="197"/>
      <c r="DF54" s="197"/>
      <c r="DG54" s="197"/>
      <c r="DH54" s="197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  <c r="ED54" s="197"/>
      <c r="EE54" s="197"/>
      <c r="EF54" s="197"/>
      <c r="EG54" s="197"/>
      <c r="EH54" s="197"/>
      <c r="EI54" s="197"/>
      <c r="EJ54" s="197"/>
      <c r="EK54" s="197"/>
      <c r="EL54" s="197"/>
      <c r="EM54" s="197"/>
      <c r="EN54" s="197"/>
      <c r="EO54" s="197"/>
      <c r="EP54" s="197"/>
      <c r="EQ54" s="197"/>
      <c r="ER54" s="197"/>
      <c r="ES54" s="197"/>
      <c r="ET54" s="197"/>
      <c r="EU54" s="197"/>
      <c r="EV54" s="197"/>
      <c r="EW54" s="197"/>
      <c r="EX54" s="197"/>
      <c r="EY54" s="197"/>
      <c r="EZ54" s="197"/>
      <c r="FA54" s="197"/>
      <c r="FB54" s="197"/>
      <c r="FC54" s="197"/>
      <c r="FD54" s="197"/>
      <c r="FE54" s="197"/>
      <c r="FF54" s="197"/>
      <c r="FG54" s="197"/>
      <c r="FH54" s="197"/>
      <c r="FI54" s="197"/>
      <c r="FJ54" s="197"/>
      <c r="FK54" s="197"/>
      <c r="FL54" s="197"/>
      <c r="FM54" s="197"/>
      <c r="FN54" s="197"/>
      <c r="FO54" s="197"/>
      <c r="FP54" s="197"/>
      <c r="FQ54" s="197"/>
      <c r="FR54" s="197"/>
      <c r="FS54" s="197"/>
      <c r="FT54" s="197"/>
      <c r="FU54" s="197"/>
      <c r="FV54" s="197"/>
      <c r="FW54" s="197"/>
      <c r="FX54" s="197"/>
      <c r="FY54" s="197"/>
      <c r="FZ54" s="197"/>
      <c r="GA54" s="197"/>
      <c r="GB54" s="197"/>
      <c r="GC54" s="197"/>
      <c r="GD54" s="197"/>
      <c r="GE54" s="197"/>
      <c r="GF54" s="197"/>
      <c r="GG54" s="197"/>
      <c r="GH54" s="197"/>
      <c r="GI54" s="197"/>
      <c r="GJ54" s="197"/>
      <c r="GK54" s="197"/>
      <c r="GL54" s="197"/>
      <c r="GM54" s="197"/>
      <c r="GN54" s="197"/>
      <c r="GO54" s="197"/>
      <c r="GP54" s="197"/>
      <c r="GQ54" s="197"/>
      <c r="GR54" s="197"/>
      <c r="GS54" s="197"/>
      <c r="GT54" s="197"/>
      <c r="GU54" s="197"/>
      <c r="GV54" s="197"/>
      <c r="GW54" s="197"/>
      <c r="GX54" s="197"/>
      <c r="GY54" s="197"/>
      <c r="GZ54" s="197"/>
      <c r="HA54" s="197"/>
      <c r="HB54" s="197"/>
      <c r="HC54" s="197"/>
      <c r="HD54" s="197"/>
      <c r="HE54" s="197"/>
      <c r="HF54" s="197"/>
      <c r="HG54" s="197"/>
      <c r="HH54" s="197"/>
      <c r="HI54" s="197"/>
      <c r="HJ54" s="197"/>
      <c r="HK54" s="197"/>
      <c r="HL54" s="197"/>
      <c r="HM54" s="197"/>
      <c r="HN54" s="197"/>
      <c r="HO54" s="197"/>
      <c r="HP54" s="197"/>
      <c r="HQ54" s="197"/>
      <c r="HR54" s="197"/>
      <c r="HS54" s="197"/>
      <c r="HT54" s="197"/>
      <c r="HU54" s="197"/>
      <c r="HV54" s="197"/>
      <c r="HW54" s="197"/>
      <c r="HX54" s="197"/>
      <c r="HY54" s="197"/>
      <c r="HZ54" s="197"/>
      <c r="IA54" s="197"/>
      <c r="IB54" s="197"/>
      <c r="IC54" s="197"/>
      <c r="ID54" s="197"/>
      <c r="IE54" s="197"/>
      <c r="IF54" s="197"/>
      <c r="IG54" s="197"/>
      <c r="IH54" s="197"/>
      <c r="II54" s="197"/>
      <c r="IJ54" s="197"/>
      <c r="IK54" s="197"/>
      <c r="IL54" s="197"/>
      <c r="IM54" s="197"/>
      <c r="IN54" s="197"/>
      <c r="IO54" s="197"/>
      <c r="IP54" s="197"/>
      <c r="IQ54" s="197"/>
      <c r="IR54" s="197"/>
      <c r="IS54" s="197"/>
      <c r="IT54" s="197"/>
      <c r="IU54" s="197"/>
      <c r="IV54" s="197"/>
      <c r="IW54" s="197"/>
    </row>
    <row r="55" spans="1:257">
      <c r="A55" s="208">
        <v>3</v>
      </c>
      <c r="B55" s="205" t="s">
        <v>871</v>
      </c>
      <c r="C55" s="205" t="str">
        <f t="shared" si="18"/>
        <v>KYLE FRITZ</v>
      </c>
      <c r="D55" s="205">
        <v>6</v>
      </c>
      <c r="E55" s="205">
        <v>398</v>
      </c>
      <c r="F55" s="205">
        <v>242</v>
      </c>
      <c r="G55" s="205">
        <v>1</v>
      </c>
      <c r="H55" s="206">
        <f t="shared" si="19"/>
        <v>0.60804020100502509</v>
      </c>
      <c r="I55" s="207"/>
      <c r="J55" s="205">
        <f t="shared" si="20"/>
        <v>73</v>
      </c>
      <c r="K55" s="205">
        <f t="shared" si="21"/>
        <v>46</v>
      </c>
      <c r="L55" s="205">
        <f t="shared" si="22"/>
        <v>0</v>
      </c>
      <c r="M55" s="206">
        <f t="shared" si="23"/>
        <v>0.63013698630136983</v>
      </c>
      <c r="N55" s="205">
        <v>4</v>
      </c>
      <c r="O55" s="205">
        <v>1</v>
      </c>
      <c r="P55" s="205">
        <v>0</v>
      </c>
      <c r="Q55" s="205">
        <v>4</v>
      </c>
      <c r="R55" s="205">
        <v>3</v>
      </c>
      <c r="S55" s="205">
        <v>0</v>
      </c>
      <c r="T55" s="205">
        <v>5</v>
      </c>
      <c r="U55" s="205">
        <v>4</v>
      </c>
      <c r="V55" s="205">
        <v>0</v>
      </c>
      <c r="W55" s="205">
        <v>5</v>
      </c>
      <c r="X55" s="205">
        <v>3</v>
      </c>
      <c r="Y55" s="205">
        <v>0</v>
      </c>
      <c r="Z55" s="205">
        <v>5</v>
      </c>
      <c r="AA55" s="205">
        <v>4</v>
      </c>
      <c r="AB55" s="205">
        <v>0</v>
      </c>
      <c r="AC55" s="205">
        <v>0</v>
      </c>
      <c r="AD55" s="205">
        <v>0</v>
      </c>
      <c r="AE55" s="205">
        <v>0</v>
      </c>
      <c r="AF55" s="205">
        <v>5</v>
      </c>
      <c r="AG55" s="205">
        <v>2</v>
      </c>
      <c r="AH55" s="205">
        <v>0</v>
      </c>
      <c r="AI55" s="205">
        <v>5</v>
      </c>
      <c r="AJ55" s="205">
        <v>3</v>
      </c>
      <c r="AK55" s="205">
        <v>0</v>
      </c>
      <c r="AL55" s="205">
        <v>7</v>
      </c>
      <c r="AM55" s="205">
        <v>4</v>
      </c>
      <c r="AN55" s="205">
        <v>0</v>
      </c>
      <c r="AO55" s="205">
        <v>6</v>
      </c>
      <c r="AP55" s="205">
        <v>4</v>
      </c>
      <c r="AQ55" s="205">
        <v>0</v>
      </c>
      <c r="AR55" s="205">
        <v>6</v>
      </c>
      <c r="AS55" s="205">
        <v>4</v>
      </c>
      <c r="AT55" s="205">
        <v>0</v>
      </c>
      <c r="AU55" s="205">
        <v>4</v>
      </c>
      <c r="AV55" s="205">
        <v>2</v>
      </c>
      <c r="AW55" s="205">
        <v>0</v>
      </c>
      <c r="AX55" s="205">
        <v>0</v>
      </c>
      <c r="AY55" s="205">
        <v>0</v>
      </c>
      <c r="AZ55" s="205">
        <v>0</v>
      </c>
      <c r="BA55" s="205">
        <v>5</v>
      </c>
      <c r="BB55" s="205">
        <v>3</v>
      </c>
      <c r="BC55" s="205">
        <v>0</v>
      </c>
      <c r="BD55" s="205">
        <v>6</v>
      </c>
      <c r="BE55" s="205">
        <v>5</v>
      </c>
      <c r="BF55" s="205">
        <v>0</v>
      </c>
      <c r="BG55" s="205">
        <v>6</v>
      </c>
      <c r="BH55" s="205">
        <v>4</v>
      </c>
      <c r="BI55" s="205">
        <v>0</v>
      </c>
      <c r="BJ55" s="205"/>
      <c r="BK55" s="205"/>
      <c r="BL55" s="205"/>
      <c r="BM55" s="205"/>
      <c r="BN55" s="205"/>
      <c r="BO55" s="204"/>
      <c r="BP55" s="197"/>
      <c r="BQ55" s="197"/>
      <c r="BR55" s="197"/>
      <c r="BS55" s="197"/>
      <c r="BT55" s="197"/>
      <c r="BU55" s="197"/>
      <c r="BV55" s="197"/>
      <c r="BW55" s="197"/>
      <c r="BX55" s="197"/>
      <c r="BY55" s="197"/>
      <c r="BZ55" s="197"/>
      <c r="CA55" s="197"/>
      <c r="CB55" s="197"/>
      <c r="CC55" s="197"/>
      <c r="CD55" s="197"/>
      <c r="CE55" s="197"/>
      <c r="CF55" s="197"/>
      <c r="CG55" s="197"/>
      <c r="CH55" s="197"/>
      <c r="CI55" s="197"/>
      <c r="CJ55" s="197"/>
      <c r="CK55" s="197"/>
      <c r="CL55" s="197"/>
      <c r="CM55" s="197"/>
      <c r="CN55" s="197"/>
      <c r="CO55" s="197"/>
      <c r="CP55" s="197"/>
      <c r="CQ55" s="197"/>
      <c r="CR55" s="197"/>
      <c r="CS55" s="197"/>
      <c r="CT55" s="197"/>
      <c r="CU55" s="197"/>
      <c r="CV55" s="197"/>
      <c r="CW55" s="197"/>
      <c r="CX55" s="197"/>
      <c r="CY55" s="197"/>
      <c r="CZ55" s="197"/>
      <c r="DA55" s="197"/>
      <c r="DB55" s="197"/>
      <c r="DC55" s="197"/>
      <c r="DD55" s="197"/>
      <c r="DE55" s="197"/>
      <c r="DF55" s="197"/>
      <c r="DG55" s="197"/>
      <c r="DH55" s="197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  <c r="ED55" s="197"/>
      <c r="EE55" s="197"/>
      <c r="EF55" s="197"/>
      <c r="EG55" s="197"/>
      <c r="EH55" s="197"/>
      <c r="EI55" s="197"/>
      <c r="EJ55" s="197"/>
      <c r="EK55" s="197"/>
      <c r="EL55" s="197"/>
      <c r="EM55" s="197"/>
      <c r="EN55" s="197"/>
      <c r="EO55" s="197"/>
      <c r="EP55" s="197"/>
      <c r="EQ55" s="197"/>
      <c r="ER55" s="197"/>
      <c r="ES55" s="197"/>
      <c r="ET55" s="197"/>
      <c r="EU55" s="197"/>
      <c r="EV55" s="197"/>
      <c r="EW55" s="197"/>
      <c r="EX55" s="197"/>
      <c r="EY55" s="197"/>
      <c r="EZ55" s="197"/>
      <c r="FA55" s="197"/>
      <c r="FB55" s="197"/>
      <c r="FC55" s="197"/>
      <c r="FD55" s="197"/>
      <c r="FE55" s="197"/>
      <c r="FF55" s="197"/>
      <c r="FG55" s="197"/>
      <c r="FH55" s="197"/>
      <c r="FI55" s="197"/>
      <c r="FJ55" s="197"/>
      <c r="FK55" s="197"/>
      <c r="FL55" s="197"/>
      <c r="FM55" s="197"/>
      <c r="FN55" s="197"/>
      <c r="FO55" s="197"/>
      <c r="FP55" s="197"/>
      <c r="FQ55" s="197"/>
      <c r="FR55" s="197"/>
      <c r="FS55" s="197"/>
      <c r="FT55" s="197"/>
      <c r="FU55" s="197"/>
      <c r="FV55" s="197"/>
      <c r="FW55" s="197"/>
      <c r="FX55" s="197"/>
      <c r="FY55" s="197"/>
      <c r="FZ55" s="197"/>
      <c r="GA55" s="197"/>
      <c r="GB55" s="197"/>
      <c r="GC55" s="197"/>
      <c r="GD55" s="197"/>
      <c r="GE55" s="197"/>
      <c r="GF55" s="197"/>
      <c r="GG55" s="197"/>
      <c r="GH55" s="197"/>
      <c r="GI55" s="197"/>
      <c r="GJ55" s="197"/>
      <c r="GK55" s="197"/>
      <c r="GL55" s="197"/>
      <c r="GM55" s="197"/>
      <c r="GN55" s="197"/>
      <c r="GO55" s="197"/>
      <c r="GP55" s="197"/>
      <c r="GQ55" s="197"/>
      <c r="GR55" s="197"/>
      <c r="GS55" s="197"/>
      <c r="GT55" s="197"/>
      <c r="GU55" s="197"/>
      <c r="GV55" s="197"/>
      <c r="GW55" s="197"/>
      <c r="GX55" s="197"/>
      <c r="GY55" s="197"/>
      <c r="GZ55" s="197"/>
      <c r="HA55" s="197"/>
      <c r="HB55" s="197"/>
      <c r="HC55" s="197"/>
      <c r="HD55" s="197"/>
      <c r="HE55" s="197"/>
      <c r="HF55" s="197"/>
      <c r="HG55" s="197"/>
      <c r="HH55" s="197"/>
      <c r="HI55" s="197"/>
      <c r="HJ55" s="197"/>
      <c r="HK55" s="197"/>
      <c r="HL55" s="197"/>
      <c r="HM55" s="197"/>
      <c r="HN55" s="197"/>
      <c r="HO55" s="197"/>
      <c r="HP55" s="197"/>
      <c r="HQ55" s="197"/>
      <c r="HR55" s="197"/>
      <c r="HS55" s="197"/>
      <c r="HT55" s="197"/>
      <c r="HU55" s="197"/>
      <c r="HV55" s="197"/>
      <c r="HW55" s="197"/>
      <c r="HX55" s="197"/>
      <c r="HY55" s="197"/>
      <c r="HZ55" s="197"/>
      <c r="IA55" s="197"/>
      <c r="IB55" s="197"/>
      <c r="IC55" s="197"/>
      <c r="ID55" s="197"/>
      <c r="IE55" s="197"/>
      <c r="IF55" s="197"/>
      <c r="IG55" s="197"/>
      <c r="IH55" s="197"/>
      <c r="II55" s="197"/>
      <c r="IJ55" s="197"/>
      <c r="IK55" s="197"/>
      <c r="IL55" s="197"/>
      <c r="IM55" s="197"/>
      <c r="IN55" s="197"/>
      <c r="IO55" s="197"/>
      <c r="IP55" s="197"/>
      <c r="IQ55" s="197"/>
      <c r="IR55" s="197"/>
      <c r="IS55" s="197"/>
      <c r="IT55" s="197"/>
      <c r="IU55" s="197"/>
      <c r="IV55" s="197"/>
      <c r="IW55" s="197"/>
    </row>
    <row r="56" spans="1:257">
      <c r="A56" s="208">
        <v>4</v>
      </c>
      <c r="B56" s="205" t="s">
        <v>920</v>
      </c>
      <c r="C56" s="205" t="str">
        <f t="shared" si="18"/>
        <v>DAVE KASCHNER</v>
      </c>
      <c r="D56" s="205">
        <v>7</v>
      </c>
      <c r="E56" s="205">
        <v>435</v>
      </c>
      <c r="F56" s="205">
        <v>255</v>
      </c>
      <c r="G56" s="205">
        <v>27</v>
      </c>
      <c r="H56" s="206">
        <f t="shared" si="19"/>
        <v>0.58620689655172409</v>
      </c>
      <c r="I56" s="207"/>
      <c r="J56" s="205">
        <f t="shared" si="20"/>
        <v>63</v>
      </c>
      <c r="K56" s="205">
        <f t="shared" si="21"/>
        <v>33</v>
      </c>
      <c r="L56" s="205">
        <f t="shared" si="22"/>
        <v>3</v>
      </c>
      <c r="M56" s="206">
        <f t="shared" si="23"/>
        <v>0.52380952380952384</v>
      </c>
      <c r="N56" s="205">
        <v>4</v>
      </c>
      <c r="O56" s="205">
        <v>3</v>
      </c>
      <c r="P56" s="205">
        <v>0</v>
      </c>
      <c r="Q56" s="205">
        <v>4</v>
      </c>
      <c r="R56" s="205">
        <v>2</v>
      </c>
      <c r="S56" s="205">
        <v>0</v>
      </c>
      <c r="T56" s="205">
        <v>5</v>
      </c>
      <c r="U56" s="205">
        <v>2</v>
      </c>
      <c r="V56" s="205">
        <v>1</v>
      </c>
      <c r="W56" s="205">
        <v>4</v>
      </c>
      <c r="X56" s="205">
        <v>1</v>
      </c>
      <c r="Y56" s="205">
        <v>0</v>
      </c>
      <c r="Z56" s="205">
        <v>5</v>
      </c>
      <c r="AA56" s="205">
        <v>3</v>
      </c>
      <c r="AB56" s="205">
        <v>0</v>
      </c>
      <c r="AC56" s="205">
        <v>5</v>
      </c>
      <c r="AD56" s="205">
        <v>2</v>
      </c>
      <c r="AE56" s="205">
        <v>0</v>
      </c>
      <c r="AF56" s="205">
        <v>5</v>
      </c>
      <c r="AG56" s="205">
        <v>2</v>
      </c>
      <c r="AH56" s="205">
        <v>0</v>
      </c>
      <c r="AI56" s="205">
        <v>4</v>
      </c>
      <c r="AJ56" s="205">
        <v>2</v>
      </c>
      <c r="AK56" s="205">
        <v>1</v>
      </c>
      <c r="AL56" s="205">
        <v>6</v>
      </c>
      <c r="AM56" s="205">
        <v>5</v>
      </c>
      <c r="AN56" s="205">
        <v>1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  <c r="AU56" s="205">
        <v>5</v>
      </c>
      <c r="AV56" s="205">
        <v>2</v>
      </c>
      <c r="AW56" s="205">
        <v>0</v>
      </c>
      <c r="AX56" s="205">
        <v>5</v>
      </c>
      <c r="AY56" s="205">
        <v>3</v>
      </c>
      <c r="AZ56" s="205">
        <v>0</v>
      </c>
      <c r="BA56" s="205">
        <v>5</v>
      </c>
      <c r="BB56" s="205">
        <v>4</v>
      </c>
      <c r="BC56" s="205">
        <v>0</v>
      </c>
      <c r="BD56" s="205">
        <v>0</v>
      </c>
      <c r="BE56" s="205">
        <v>0</v>
      </c>
      <c r="BF56" s="205">
        <v>0</v>
      </c>
      <c r="BG56" s="205">
        <v>6</v>
      </c>
      <c r="BH56" s="205">
        <v>2</v>
      </c>
      <c r="BI56" s="205">
        <v>0</v>
      </c>
      <c r="BJ56" s="205"/>
      <c r="BK56" s="205"/>
      <c r="BL56" s="205"/>
      <c r="BM56" s="205"/>
      <c r="BN56" s="205"/>
      <c r="BO56" s="204"/>
      <c r="BP56" s="197"/>
      <c r="BQ56" s="197"/>
      <c r="BR56" s="197"/>
      <c r="BS56" s="197"/>
      <c r="BT56" s="197"/>
      <c r="BU56" s="197"/>
      <c r="BV56" s="197"/>
      <c r="BW56" s="197"/>
      <c r="BX56" s="197"/>
      <c r="BY56" s="197"/>
      <c r="BZ56" s="197"/>
      <c r="CA56" s="197"/>
      <c r="CB56" s="197"/>
      <c r="CC56" s="197"/>
      <c r="CD56" s="197"/>
      <c r="CE56" s="197"/>
      <c r="CF56" s="197"/>
      <c r="CG56" s="197"/>
      <c r="CH56" s="197"/>
      <c r="CI56" s="197"/>
      <c r="CJ56" s="197"/>
      <c r="CK56" s="197"/>
      <c r="CL56" s="197"/>
      <c r="CM56" s="197"/>
      <c r="CN56" s="197"/>
      <c r="CO56" s="197"/>
      <c r="CP56" s="197"/>
      <c r="CQ56" s="197"/>
      <c r="CR56" s="197"/>
      <c r="CS56" s="197"/>
      <c r="CT56" s="197"/>
      <c r="CU56" s="197"/>
      <c r="CV56" s="197"/>
      <c r="CW56" s="197"/>
      <c r="CX56" s="197"/>
      <c r="CY56" s="197"/>
      <c r="CZ56" s="197"/>
      <c r="DA56" s="197"/>
      <c r="DB56" s="197"/>
      <c r="DC56" s="197"/>
      <c r="DD56" s="197"/>
      <c r="DE56" s="197"/>
      <c r="DF56" s="197"/>
      <c r="DG56" s="197"/>
      <c r="DH56" s="197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  <c r="ED56" s="197"/>
      <c r="EE56" s="197"/>
      <c r="EF56" s="197"/>
      <c r="EG56" s="197"/>
      <c r="EH56" s="197"/>
      <c r="EI56" s="197"/>
      <c r="EJ56" s="197"/>
      <c r="EK56" s="197"/>
      <c r="EL56" s="197"/>
      <c r="EM56" s="197"/>
      <c r="EN56" s="197"/>
      <c r="EO56" s="197"/>
      <c r="EP56" s="197"/>
      <c r="EQ56" s="197"/>
      <c r="ER56" s="197"/>
      <c r="ES56" s="197"/>
      <c r="ET56" s="197"/>
      <c r="EU56" s="197"/>
      <c r="EV56" s="197"/>
      <c r="EW56" s="197"/>
      <c r="EX56" s="197"/>
      <c r="EY56" s="197"/>
      <c r="EZ56" s="197"/>
      <c r="FA56" s="197"/>
      <c r="FB56" s="197"/>
      <c r="FC56" s="197"/>
      <c r="FD56" s="197"/>
      <c r="FE56" s="197"/>
      <c r="FF56" s="197"/>
      <c r="FG56" s="197"/>
      <c r="FH56" s="197"/>
      <c r="FI56" s="197"/>
      <c r="FJ56" s="197"/>
      <c r="FK56" s="197"/>
      <c r="FL56" s="197"/>
      <c r="FM56" s="197"/>
      <c r="FN56" s="197"/>
      <c r="FO56" s="197"/>
      <c r="FP56" s="197"/>
      <c r="FQ56" s="197"/>
      <c r="FR56" s="197"/>
      <c r="FS56" s="197"/>
      <c r="FT56" s="197"/>
      <c r="FU56" s="197"/>
      <c r="FV56" s="197"/>
      <c r="FW56" s="197"/>
      <c r="FX56" s="197"/>
      <c r="FY56" s="197"/>
      <c r="FZ56" s="197"/>
      <c r="GA56" s="197"/>
      <c r="GB56" s="197"/>
      <c r="GC56" s="197"/>
      <c r="GD56" s="197"/>
      <c r="GE56" s="197"/>
      <c r="GF56" s="197"/>
      <c r="GG56" s="197"/>
      <c r="GH56" s="197"/>
      <c r="GI56" s="197"/>
      <c r="GJ56" s="197"/>
      <c r="GK56" s="197"/>
      <c r="GL56" s="197"/>
      <c r="GM56" s="197"/>
      <c r="GN56" s="197"/>
      <c r="GO56" s="197"/>
      <c r="GP56" s="197"/>
      <c r="GQ56" s="197"/>
      <c r="GR56" s="197"/>
      <c r="GS56" s="197"/>
      <c r="GT56" s="197"/>
      <c r="GU56" s="197"/>
      <c r="GV56" s="197"/>
      <c r="GW56" s="197"/>
      <c r="GX56" s="197"/>
      <c r="GY56" s="197"/>
      <c r="GZ56" s="197"/>
      <c r="HA56" s="197"/>
      <c r="HB56" s="197"/>
      <c r="HC56" s="197"/>
      <c r="HD56" s="197"/>
      <c r="HE56" s="197"/>
      <c r="HF56" s="197"/>
      <c r="HG56" s="197"/>
      <c r="HH56" s="197"/>
      <c r="HI56" s="197"/>
      <c r="HJ56" s="197"/>
      <c r="HK56" s="197"/>
      <c r="HL56" s="197"/>
      <c r="HM56" s="197"/>
      <c r="HN56" s="197"/>
      <c r="HO56" s="197"/>
      <c r="HP56" s="197"/>
      <c r="HQ56" s="197"/>
      <c r="HR56" s="197"/>
      <c r="HS56" s="197"/>
      <c r="HT56" s="197"/>
      <c r="HU56" s="197"/>
      <c r="HV56" s="197"/>
      <c r="HW56" s="197"/>
      <c r="HX56" s="197"/>
      <c r="HY56" s="197"/>
      <c r="HZ56" s="197"/>
      <c r="IA56" s="197"/>
      <c r="IB56" s="197"/>
      <c r="IC56" s="197"/>
      <c r="ID56" s="197"/>
      <c r="IE56" s="197"/>
      <c r="IF56" s="197"/>
      <c r="IG56" s="197"/>
      <c r="IH56" s="197"/>
      <c r="II56" s="197"/>
      <c r="IJ56" s="197"/>
      <c r="IK56" s="197"/>
      <c r="IL56" s="197"/>
      <c r="IM56" s="197"/>
      <c r="IN56" s="197"/>
      <c r="IO56" s="197"/>
      <c r="IP56" s="197"/>
      <c r="IQ56" s="197"/>
      <c r="IR56" s="197"/>
      <c r="IS56" s="197"/>
      <c r="IT56" s="197"/>
      <c r="IU56" s="197"/>
      <c r="IV56" s="197"/>
      <c r="IW56" s="197"/>
    </row>
    <row r="57" spans="1:257">
      <c r="A57" s="208">
        <v>5</v>
      </c>
      <c r="B57" s="205" t="s">
        <v>817</v>
      </c>
      <c r="C57" s="205" t="str">
        <f t="shared" si="18"/>
        <v>JEFF GENTRY</v>
      </c>
      <c r="D57" s="205">
        <v>2</v>
      </c>
      <c r="E57" s="205">
        <v>79</v>
      </c>
      <c r="F57" s="205">
        <v>38</v>
      </c>
      <c r="G57" s="205">
        <v>2</v>
      </c>
      <c r="H57" s="206">
        <f t="shared" si="19"/>
        <v>0.48101265822784811</v>
      </c>
      <c r="I57" s="207"/>
      <c r="J57" s="205">
        <f t="shared" si="20"/>
        <v>64</v>
      </c>
      <c r="K57" s="205">
        <f t="shared" si="21"/>
        <v>29</v>
      </c>
      <c r="L57" s="205">
        <f t="shared" si="22"/>
        <v>1</v>
      </c>
      <c r="M57" s="206">
        <f t="shared" si="23"/>
        <v>0.453125</v>
      </c>
      <c r="N57" s="205">
        <v>4</v>
      </c>
      <c r="O57" s="205">
        <v>3</v>
      </c>
      <c r="P57" s="205">
        <v>0</v>
      </c>
      <c r="Q57" s="205">
        <v>4</v>
      </c>
      <c r="R57" s="205">
        <v>2</v>
      </c>
      <c r="S57" s="205">
        <v>0</v>
      </c>
      <c r="T57" s="205">
        <v>5</v>
      </c>
      <c r="U57" s="205">
        <v>2</v>
      </c>
      <c r="V57" s="205">
        <v>0</v>
      </c>
      <c r="W57" s="205">
        <v>4</v>
      </c>
      <c r="X57" s="205">
        <v>0</v>
      </c>
      <c r="Y57" s="205">
        <v>0</v>
      </c>
      <c r="Z57" s="205">
        <v>4</v>
      </c>
      <c r="AA57" s="205">
        <v>1</v>
      </c>
      <c r="AB57" s="205">
        <v>0</v>
      </c>
      <c r="AC57" s="205">
        <v>5</v>
      </c>
      <c r="AD57" s="205">
        <v>1</v>
      </c>
      <c r="AE57" s="205">
        <v>0</v>
      </c>
      <c r="AF57" s="205">
        <v>5</v>
      </c>
      <c r="AG57" s="205">
        <v>3</v>
      </c>
      <c r="AH57" s="205">
        <v>1</v>
      </c>
      <c r="AI57" s="205">
        <v>5</v>
      </c>
      <c r="AJ57" s="205">
        <v>3</v>
      </c>
      <c r="AK57" s="205">
        <v>0</v>
      </c>
      <c r="AL57" s="205">
        <v>6</v>
      </c>
      <c r="AM57" s="205">
        <v>4</v>
      </c>
      <c r="AN57" s="205">
        <v>0</v>
      </c>
      <c r="AO57" s="205">
        <v>6</v>
      </c>
      <c r="AP57" s="205">
        <v>3</v>
      </c>
      <c r="AQ57" s="205">
        <v>0</v>
      </c>
      <c r="AR57" s="205">
        <v>5</v>
      </c>
      <c r="AS57" s="205">
        <v>1</v>
      </c>
      <c r="AT57" s="205">
        <v>0</v>
      </c>
      <c r="AU57" s="205">
        <v>0</v>
      </c>
      <c r="AV57" s="205">
        <v>0</v>
      </c>
      <c r="AW57" s="205">
        <v>0</v>
      </c>
      <c r="AX57" s="205">
        <v>0</v>
      </c>
      <c r="AY57" s="205">
        <v>0</v>
      </c>
      <c r="AZ57" s="205">
        <v>0</v>
      </c>
      <c r="BA57" s="205">
        <v>5</v>
      </c>
      <c r="BB57" s="205">
        <v>3</v>
      </c>
      <c r="BC57" s="205">
        <v>0</v>
      </c>
      <c r="BD57" s="205">
        <v>0</v>
      </c>
      <c r="BE57" s="205">
        <v>0</v>
      </c>
      <c r="BF57" s="205">
        <v>0</v>
      </c>
      <c r="BG57" s="205">
        <v>6</v>
      </c>
      <c r="BH57" s="205">
        <v>3</v>
      </c>
      <c r="BI57" s="205">
        <v>0</v>
      </c>
      <c r="BJ57" s="205"/>
      <c r="BK57" s="205"/>
      <c r="BL57" s="205"/>
      <c r="BM57" s="205"/>
      <c r="BN57" s="205"/>
      <c r="BO57" s="204"/>
      <c r="BP57" s="197"/>
      <c r="BQ57" s="197"/>
      <c r="BR57" s="197"/>
      <c r="BS57" s="197"/>
      <c r="BT57" s="197"/>
      <c r="BU57" s="197"/>
      <c r="BV57" s="197"/>
      <c r="BW57" s="197"/>
      <c r="BX57" s="197"/>
      <c r="BY57" s="197"/>
      <c r="BZ57" s="197"/>
      <c r="CA57" s="197"/>
      <c r="CB57" s="197"/>
      <c r="CC57" s="197"/>
      <c r="CD57" s="197"/>
      <c r="CE57" s="197"/>
      <c r="CF57" s="197"/>
      <c r="CG57" s="197"/>
      <c r="CH57" s="197"/>
      <c r="CI57" s="197"/>
      <c r="CJ57" s="197"/>
      <c r="CK57" s="197"/>
      <c r="CL57" s="197"/>
      <c r="CM57" s="197"/>
      <c r="CN57" s="197"/>
      <c r="CO57" s="197"/>
      <c r="CP57" s="197"/>
      <c r="CQ57" s="197"/>
      <c r="CR57" s="197"/>
      <c r="CS57" s="197"/>
      <c r="CT57" s="197"/>
      <c r="CU57" s="197"/>
      <c r="CV57" s="197"/>
      <c r="CW57" s="197"/>
      <c r="CX57" s="197"/>
      <c r="CY57" s="197"/>
      <c r="CZ57" s="197"/>
      <c r="DA57" s="197"/>
      <c r="DB57" s="197"/>
      <c r="DC57" s="197"/>
      <c r="DD57" s="197"/>
      <c r="DE57" s="197"/>
      <c r="DF57" s="197"/>
      <c r="DG57" s="197"/>
      <c r="DH57" s="197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  <c r="ED57" s="197"/>
      <c r="EE57" s="197"/>
      <c r="EF57" s="197"/>
      <c r="EG57" s="197"/>
      <c r="EH57" s="197"/>
      <c r="EI57" s="197"/>
      <c r="EJ57" s="197"/>
      <c r="EK57" s="197"/>
      <c r="EL57" s="197"/>
      <c r="EM57" s="197"/>
      <c r="EN57" s="197"/>
      <c r="EO57" s="197"/>
      <c r="EP57" s="197"/>
      <c r="EQ57" s="197"/>
      <c r="ER57" s="197"/>
      <c r="ES57" s="197"/>
      <c r="ET57" s="197"/>
      <c r="EU57" s="197"/>
      <c r="EV57" s="197"/>
      <c r="EW57" s="197"/>
      <c r="EX57" s="197"/>
      <c r="EY57" s="197"/>
      <c r="EZ57" s="197"/>
      <c r="FA57" s="197"/>
      <c r="FB57" s="197"/>
      <c r="FC57" s="197"/>
      <c r="FD57" s="197"/>
      <c r="FE57" s="197"/>
      <c r="FF57" s="197"/>
      <c r="FG57" s="197"/>
      <c r="FH57" s="197"/>
      <c r="FI57" s="197"/>
      <c r="FJ57" s="197"/>
      <c r="FK57" s="197"/>
      <c r="FL57" s="197"/>
      <c r="FM57" s="197"/>
      <c r="FN57" s="197"/>
      <c r="FO57" s="197"/>
      <c r="FP57" s="197"/>
      <c r="FQ57" s="197"/>
      <c r="FR57" s="197"/>
      <c r="FS57" s="197"/>
      <c r="FT57" s="197"/>
      <c r="FU57" s="197"/>
      <c r="FV57" s="197"/>
      <c r="FW57" s="197"/>
      <c r="FX57" s="197"/>
      <c r="FY57" s="197"/>
      <c r="FZ57" s="197"/>
      <c r="GA57" s="197"/>
      <c r="GB57" s="197"/>
      <c r="GC57" s="197"/>
      <c r="GD57" s="197"/>
      <c r="GE57" s="197"/>
      <c r="GF57" s="197"/>
      <c r="GG57" s="197"/>
      <c r="GH57" s="197"/>
      <c r="GI57" s="197"/>
      <c r="GJ57" s="197"/>
      <c r="GK57" s="197"/>
      <c r="GL57" s="197"/>
      <c r="GM57" s="197"/>
      <c r="GN57" s="197"/>
      <c r="GO57" s="197"/>
      <c r="GP57" s="197"/>
      <c r="GQ57" s="197"/>
      <c r="GR57" s="197"/>
      <c r="GS57" s="197"/>
      <c r="GT57" s="197"/>
      <c r="GU57" s="197"/>
      <c r="GV57" s="197"/>
      <c r="GW57" s="197"/>
      <c r="GX57" s="197"/>
      <c r="GY57" s="197"/>
      <c r="GZ57" s="197"/>
      <c r="HA57" s="197"/>
      <c r="HB57" s="197"/>
      <c r="HC57" s="197"/>
      <c r="HD57" s="197"/>
      <c r="HE57" s="197"/>
      <c r="HF57" s="197"/>
      <c r="HG57" s="197"/>
      <c r="HH57" s="197"/>
      <c r="HI57" s="197"/>
      <c r="HJ57" s="197"/>
      <c r="HK57" s="197"/>
      <c r="HL57" s="197"/>
      <c r="HM57" s="197"/>
      <c r="HN57" s="197"/>
      <c r="HO57" s="197"/>
      <c r="HP57" s="197"/>
      <c r="HQ57" s="197"/>
      <c r="HR57" s="197"/>
      <c r="HS57" s="197"/>
      <c r="HT57" s="197"/>
      <c r="HU57" s="197"/>
      <c r="HV57" s="197"/>
      <c r="HW57" s="197"/>
      <c r="HX57" s="197"/>
      <c r="HY57" s="197"/>
      <c r="HZ57" s="197"/>
      <c r="IA57" s="197"/>
      <c r="IB57" s="197"/>
      <c r="IC57" s="197"/>
      <c r="ID57" s="197"/>
      <c r="IE57" s="197"/>
      <c r="IF57" s="197"/>
      <c r="IG57" s="197"/>
      <c r="IH57" s="197"/>
      <c r="II57" s="197"/>
      <c r="IJ57" s="197"/>
      <c r="IK57" s="197"/>
      <c r="IL57" s="197"/>
      <c r="IM57" s="197"/>
      <c r="IN57" s="197"/>
      <c r="IO57" s="197"/>
      <c r="IP57" s="197"/>
      <c r="IQ57" s="197"/>
      <c r="IR57" s="197"/>
      <c r="IS57" s="197"/>
      <c r="IT57" s="197"/>
      <c r="IU57" s="197"/>
      <c r="IV57" s="197"/>
      <c r="IW57" s="197"/>
    </row>
    <row r="58" spans="1:257">
      <c r="A58" s="208">
        <v>6</v>
      </c>
      <c r="B58" s="205" t="s">
        <v>998</v>
      </c>
      <c r="C58" s="205" t="str">
        <f t="shared" si="18"/>
        <v>MIKE SMITH</v>
      </c>
      <c r="D58" s="205">
        <v>6</v>
      </c>
      <c r="E58" s="205">
        <v>423</v>
      </c>
      <c r="F58" s="205">
        <v>240</v>
      </c>
      <c r="G58" s="205">
        <v>11</v>
      </c>
      <c r="H58" s="206">
        <f t="shared" si="19"/>
        <v>0.56737588652482274</v>
      </c>
      <c r="I58" s="207"/>
      <c r="J58" s="205">
        <f t="shared" si="20"/>
        <v>58</v>
      </c>
      <c r="K58" s="205">
        <f t="shared" si="21"/>
        <v>39</v>
      </c>
      <c r="L58" s="205">
        <f t="shared" si="22"/>
        <v>2</v>
      </c>
      <c r="M58" s="206">
        <f t="shared" si="23"/>
        <v>0.67241379310344829</v>
      </c>
      <c r="N58" s="205">
        <v>3</v>
      </c>
      <c r="O58" s="205">
        <v>1</v>
      </c>
      <c r="P58" s="205">
        <v>0</v>
      </c>
      <c r="Q58" s="205">
        <v>3</v>
      </c>
      <c r="R58" s="205">
        <v>3</v>
      </c>
      <c r="S58" s="205">
        <v>0</v>
      </c>
      <c r="T58" s="205">
        <v>5</v>
      </c>
      <c r="U58" s="205">
        <v>3</v>
      </c>
      <c r="V58" s="205">
        <v>0</v>
      </c>
      <c r="W58" s="205">
        <v>5</v>
      </c>
      <c r="X58" s="205">
        <v>3</v>
      </c>
      <c r="Y58" s="205">
        <v>0</v>
      </c>
      <c r="Z58" s="205">
        <v>2</v>
      </c>
      <c r="AA58" s="205">
        <v>1</v>
      </c>
      <c r="AB58" s="205">
        <v>0</v>
      </c>
      <c r="AC58" s="205">
        <v>5</v>
      </c>
      <c r="AD58" s="205">
        <v>4</v>
      </c>
      <c r="AE58" s="205">
        <v>0</v>
      </c>
      <c r="AF58" s="205">
        <v>4</v>
      </c>
      <c r="AG58" s="205">
        <v>2</v>
      </c>
      <c r="AH58" s="205">
        <v>0</v>
      </c>
      <c r="AI58" s="205">
        <v>5</v>
      </c>
      <c r="AJ58" s="205">
        <v>2</v>
      </c>
      <c r="AK58" s="205">
        <v>0</v>
      </c>
      <c r="AL58" s="205">
        <v>0</v>
      </c>
      <c r="AM58" s="205">
        <v>0</v>
      </c>
      <c r="AN58" s="205">
        <v>0</v>
      </c>
      <c r="AO58" s="205">
        <v>5</v>
      </c>
      <c r="AP58" s="205">
        <v>4</v>
      </c>
      <c r="AQ58" s="205">
        <v>0</v>
      </c>
      <c r="AR58" s="205">
        <v>0</v>
      </c>
      <c r="AS58" s="205">
        <v>0</v>
      </c>
      <c r="AT58" s="205">
        <v>0</v>
      </c>
      <c r="AU58" s="205">
        <v>2</v>
      </c>
      <c r="AV58" s="205">
        <v>2</v>
      </c>
      <c r="AW58" s="205">
        <v>2</v>
      </c>
      <c r="AX58" s="205">
        <v>4</v>
      </c>
      <c r="AY58" s="205">
        <v>3</v>
      </c>
      <c r="AZ58" s="205">
        <v>0</v>
      </c>
      <c r="BA58" s="205">
        <v>6</v>
      </c>
      <c r="BB58" s="205">
        <v>3</v>
      </c>
      <c r="BC58" s="205">
        <v>0</v>
      </c>
      <c r="BD58" s="205">
        <v>5</v>
      </c>
      <c r="BE58" s="205">
        <v>5</v>
      </c>
      <c r="BF58" s="205">
        <v>0</v>
      </c>
      <c r="BG58" s="205">
        <v>4</v>
      </c>
      <c r="BH58" s="205">
        <v>3</v>
      </c>
      <c r="BI58" s="205">
        <v>0</v>
      </c>
      <c r="BJ58" s="205"/>
      <c r="BK58" s="205"/>
      <c r="BL58" s="205"/>
      <c r="BM58" s="205"/>
      <c r="BN58" s="205"/>
      <c r="BO58" s="204"/>
      <c r="BP58" s="197"/>
      <c r="BQ58" s="197"/>
      <c r="BR58" s="197"/>
      <c r="BS58" s="197"/>
      <c r="BT58" s="197"/>
      <c r="BU58" s="197"/>
      <c r="BV58" s="197"/>
      <c r="BW58" s="197"/>
      <c r="BX58" s="197"/>
      <c r="BY58" s="197"/>
      <c r="BZ58" s="197"/>
      <c r="CA58" s="197"/>
      <c r="CB58" s="197"/>
      <c r="CC58" s="197"/>
      <c r="CD58" s="197"/>
      <c r="CE58" s="197"/>
      <c r="CF58" s="197"/>
      <c r="CG58" s="197"/>
      <c r="CH58" s="197"/>
      <c r="CI58" s="197"/>
      <c r="CJ58" s="197"/>
      <c r="CK58" s="197"/>
      <c r="CL58" s="197"/>
      <c r="CM58" s="197"/>
      <c r="CN58" s="197"/>
      <c r="CO58" s="197"/>
      <c r="CP58" s="197"/>
      <c r="CQ58" s="197"/>
      <c r="CR58" s="197"/>
      <c r="CS58" s="197"/>
      <c r="CT58" s="197"/>
      <c r="CU58" s="197"/>
      <c r="CV58" s="197"/>
      <c r="CW58" s="197"/>
      <c r="CX58" s="197"/>
      <c r="CY58" s="197"/>
      <c r="CZ58" s="197"/>
      <c r="DA58" s="197"/>
      <c r="DB58" s="197"/>
      <c r="DC58" s="197"/>
      <c r="DD58" s="197"/>
      <c r="DE58" s="197"/>
      <c r="DF58" s="197"/>
      <c r="DG58" s="197"/>
      <c r="DH58" s="197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  <c r="ED58" s="197"/>
      <c r="EE58" s="197"/>
      <c r="EF58" s="197"/>
      <c r="EG58" s="197"/>
      <c r="EH58" s="197"/>
      <c r="EI58" s="197"/>
      <c r="EJ58" s="197"/>
      <c r="EK58" s="197"/>
      <c r="EL58" s="197"/>
      <c r="EM58" s="197"/>
      <c r="EN58" s="197"/>
      <c r="EO58" s="197"/>
      <c r="EP58" s="197"/>
      <c r="EQ58" s="197"/>
      <c r="ER58" s="197"/>
      <c r="ES58" s="197"/>
      <c r="ET58" s="197"/>
      <c r="EU58" s="197"/>
      <c r="EV58" s="197"/>
      <c r="EW58" s="197"/>
      <c r="EX58" s="197"/>
      <c r="EY58" s="197"/>
      <c r="EZ58" s="197"/>
      <c r="FA58" s="197"/>
      <c r="FB58" s="197"/>
      <c r="FC58" s="197"/>
      <c r="FD58" s="197"/>
      <c r="FE58" s="197"/>
      <c r="FF58" s="197"/>
      <c r="FG58" s="197"/>
      <c r="FH58" s="197"/>
      <c r="FI58" s="197"/>
      <c r="FJ58" s="197"/>
      <c r="FK58" s="197"/>
      <c r="FL58" s="197"/>
      <c r="FM58" s="197"/>
      <c r="FN58" s="197"/>
      <c r="FO58" s="197"/>
      <c r="FP58" s="197"/>
      <c r="FQ58" s="197"/>
      <c r="FR58" s="197"/>
      <c r="FS58" s="197"/>
      <c r="FT58" s="197"/>
      <c r="FU58" s="197"/>
      <c r="FV58" s="197"/>
      <c r="FW58" s="197"/>
      <c r="FX58" s="197"/>
      <c r="FY58" s="197"/>
      <c r="FZ58" s="197"/>
      <c r="GA58" s="197"/>
      <c r="GB58" s="197"/>
      <c r="GC58" s="197"/>
      <c r="GD58" s="197"/>
      <c r="GE58" s="197"/>
      <c r="GF58" s="197"/>
      <c r="GG58" s="197"/>
      <c r="GH58" s="197"/>
      <c r="GI58" s="197"/>
      <c r="GJ58" s="197"/>
      <c r="GK58" s="197"/>
      <c r="GL58" s="197"/>
      <c r="GM58" s="197"/>
      <c r="GN58" s="197"/>
      <c r="GO58" s="197"/>
      <c r="GP58" s="197"/>
      <c r="GQ58" s="197"/>
      <c r="GR58" s="197"/>
      <c r="GS58" s="197"/>
      <c r="GT58" s="197"/>
      <c r="GU58" s="197"/>
      <c r="GV58" s="197"/>
      <c r="GW58" s="197"/>
      <c r="GX58" s="197"/>
      <c r="GY58" s="197"/>
      <c r="GZ58" s="197"/>
      <c r="HA58" s="197"/>
      <c r="HB58" s="197"/>
      <c r="HC58" s="197"/>
      <c r="HD58" s="197"/>
      <c r="HE58" s="197"/>
      <c r="HF58" s="197"/>
      <c r="HG58" s="197"/>
      <c r="HH58" s="197"/>
      <c r="HI58" s="197"/>
      <c r="HJ58" s="197"/>
      <c r="HK58" s="197"/>
      <c r="HL58" s="197"/>
      <c r="HM58" s="197"/>
      <c r="HN58" s="197"/>
      <c r="HO58" s="197"/>
      <c r="HP58" s="197"/>
      <c r="HQ58" s="197"/>
      <c r="HR58" s="197"/>
      <c r="HS58" s="197"/>
      <c r="HT58" s="197"/>
      <c r="HU58" s="197"/>
      <c r="HV58" s="197"/>
      <c r="HW58" s="197"/>
      <c r="HX58" s="197"/>
      <c r="HY58" s="197"/>
      <c r="HZ58" s="197"/>
      <c r="IA58" s="197"/>
      <c r="IB58" s="197"/>
      <c r="IC58" s="197"/>
      <c r="ID58" s="197"/>
      <c r="IE58" s="197"/>
      <c r="IF58" s="197"/>
      <c r="IG58" s="197"/>
      <c r="IH58" s="197"/>
      <c r="II58" s="197"/>
      <c r="IJ58" s="197"/>
      <c r="IK58" s="197"/>
      <c r="IL58" s="197"/>
      <c r="IM58" s="197"/>
      <c r="IN58" s="197"/>
      <c r="IO58" s="197"/>
      <c r="IP58" s="197"/>
      <c r="IQ58" s="197"/>
      <c r="IR58" s="197"/>
      <c r="IS58" s="197"/>
      <c r="IT58" s="197"/>
      <c r="IU58" s="197"/>
      <c r="IV58" s="197"/>
      <c r="IW58" s="197"/>
    </row>
    <row r="59" spans="1:257">
      <c r="A59" s="208">
        <v>7</v>
      </c>
      <c r="B59" s="222" t="s">
        <v>891</v>
      </c>
      <c r="C59" s="205" t="str">
        <f t="shared" si="18"/>
        <v>JERRY HOFFMAN</v>
      </c>
      <c r="D59" s="205">
        <v>9</v>
      </c>
      <c r="E59" s="205">
        <v>370</v>
      </c>
      <c r="F59" s="205">
        <v>208</v>
      </c>
      <c r="G59" s="205">
        <v>1</v>
      </c>
      <c r="H59" s="206">
        <f t="shared" si="19"/>
        <v>0.56216216216216219</v>
      </c>
      <c r="I59" s="207"/>
      <c r="J59" s="205">
        <f t="shared" si="20"/>
        <v>44</v>
      </c>
      <c r="K59" s="205">
        <f t="shared" si="21"/>
        <v>22</v>
      </c>
      <c r="L59" s="205">
        <f t="shared" si="22"/>
        <v>0</v>
      </c>
      <c r="M59" s="206">
        <f t="shared" si="23"/>
        <v>0.5</v>
      </c>
      <c r="N59" s="205">
        <v>3</v>
      </c>
      <c r="O59" s="205">
        <v>0</v>
      </c>
      <c r="P59" s="205">
        <v>0</v>
      </c>
      <c r="Q59" s="205">
        <v>4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4</v>
      </c>
      <c r="X59" s="205">
        <v>1</v>
      </c>
      <c r="Y59" s="205">
        <v>0</v>
      </c>
      <c r="Z59" s="205">
        <v>0</v>
      </c>
      <c r="AA59" s="205">
        <v>0</v>
      </c>
      <c r="AB59" s="205">
        <v>0</v>
      </c>
      <c r="AC59" s="205">
        <v>4</v>
      </c>
      <c r="AD59" s="205">
        <v>2</v>
      </c>
      <c r="AE59" s="205">
        <v>0</v>
      </c>
      <c r="AF59" s="205">
        <v>0</v>
      </c>
      <c r="AG59" s="205">
        <v>0</v>
      </c>
      <c r="AH59" s="205">
        <v>0</v>
      </c>
      <c r="AI59" s="205">
        <v>0</v>
      </c>
      <c r="AJ59" s="205">
        <v>0</v>
      </c>
      <c r="AK59" s="205">
        <v>0</v>
      </c>
      <c r="AL59" s="205">
        <v>0</v>
      </c>
      <c r="AM59" s="205">
        <v>0</v>
      </c>
      <c r="AN59" s="205">
        <v>0</v>
      </c>
      <c r="AO59" s="205">
        <v>5</v>
      </c>
      <c r="AP59" s="205">
        <v>5</v>
      </c>
      <c r="AQ59" s="205">
        <v>0</v>
      </c>
      <c r="AR59" s="205">
        <v>5</v>
      </c>
      <c r="AS59" s="205">
        <v>4</v>
      </c>
      <c r="AT59" s="205">
        <v>0</v>
      </c>
      <c r="AU59" s="205">
        <v>4</v>
      </c>
      <c r="AV59" s="205">
        <v>2</v>
      </c>
      <c r="AW59" s="205">
        <v>0</v>
      </c>
      <c r="AX59" s="205">
        <v>5</v>
      </c>
      <c r="AY59" s="205">
        <v>2</v>
      </c>
      <c r="AZ59" s="205">
        <v>0</v>
      </c>
      <c r="BA59" s="205">
        <v>0</v>
      </c>
      <c r="BB59" s="205">
        <v>0</v>
      </c>
      <c r="BC59" s="205">
        <v>0</v>
      </c>
      <c r="BD59" s="205">
        <v>5</v>
      </c>
      <c r="BE59" s="205">
        <v>3</v>
      </c>
      <c r="BF59" s="205">
        <v>0</v>
      </c>
      <c r="BG59" s="205">
        <v>5</v>
      </c>
      <c r="BH59" s="205">
        <v>3</v>
      </c>
      <c r="BI59" s="205">
        <v>0</v>
      </c>
      <c r="BJ59" s="205"/>
      <c r="BK59" s="205"/>
      <c r="BL59" s="205"/>
      <c r="BM59" s="205"/>
      <c r="BN59" s="205"/>
      <c r="BO59" s="204"/>
      <c r="BP59" s="197"/>
      <c r="BQ59" s="197"/>
      <c r="BR59" s="197"/>
      <c r="BS59" s="197"/>
      <c r="BT59" s="197"/>
      <c r="BU59" s="197"/>
      <c r="BV59" s="197"/>
      <c r="BW59" s="197"/>
      <c r="BX59" s="197"/>
      <c r="BY59" s="197"/>
      <c r="BZ59" s="197"/>
      <c r="CA59" s="197"/>
      <c r="CB59" s="197"/>
      <c r="CC59" s="197"/>
      <c r="CD59" s="197"/>
      <c r="CE59" s="197"/>
      <c r="CF59" s="197"/>
      <c r="CG59" s="197"/>
      <c r="CH59" s="197"/>
      <c r="CI59" s="197"/>
      <c r="CJ59" s="197"/>
      <c r="CK59" s="197"/>
      <c r="CL59" s="197"/>
      <c r="CM59" s="197"/>
      <c r="CN59" s="197"/>
      <c r="CO59" s="197"/>
      <c r="CP59" s="197"/>
      <c r="CQ59" s="197"/>
      <c r="CR59" s="197"/>
      <c r="CS59" s="197"/>
      <c r="CT59" s="197"/>
      <c r="CU59" s="197"/>
      <c r="CV59" s="197"/>
      <c r="CW59" s="197"/>
      <c r="CX59" s="197"/>
      <c r="CY59" s="197"/>
      <c r="CZ59" s="197"/>
      <c r="DA59" s="197"/>
      <c r="DB59" s="197"/>
      <c r="DC59" s="197"/>
      <c r="DD59" s="197"/>
      <c r="DE59" s="197"/>
      <c r="DF59" s="197"/>
      <c r="DG59" s="197"/>
      <c r="DH59" s="197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  <c r="ED59" s="197"/>
      <c r="EE59" s="197"/>
      <c r="EF59" s="197"/>
      <c r="EG59" s="197"/>
      <c r="EH59" s="197"/>
      <c r="EI59" s="197"/>
      <c r="EJ59" s="197"/>
      <c r="EK59" s="197"/>
      <c r="EL59" s="197"/>
      <c r="EM59" s="197"/>
      <c r="EN59" s="197"/>
      <c r="EO59" s="197"/>
      <c r="EP59" s="197"/>
      <c r="EQ59" s="197"/>
      <c r="ER59" s="197"/>
      <c r="ES59" s="197"/>
      <c r="ET59" s="197"/>
      <c r="EU59" s="197"/>
      <c r="EV59" s="197"/>
      <c r="EW59" s="197"/>
      <c r="EX59" s="197"/>
      <c r="EY59" s="197"/>
      <c r="EZ59" s="197"/>
      <c r="FA59" s="197"/>
      <c r="FB59" s="197"/>
      <c r="FC59" s="197"/>
      <c r="FD59" s="197"/>
      <c r="FE59" s="197"/>
      <c r="FF59" s="197"/>
      <c r="FG59" s="197"/>
      <c r="FH59" s="197"/>
      <c r="FI59" s="197"/>
      <c r="FJ59" s="197"/>
      <c r="FK59" s="197"/>
      <c r="FL59" s="197"/>
      <c r="FM59" s="197"/>
      <c r="FN59" s="197"/>
      <c r="FO59" s="197"/>
      <c r="FP59" s="197"/>
      <c r="FQ59" s="197"/>
      <c r="FR59" s="197"/>
      <c r="FS59" s="197"/>
      <c r="FT59" s="197"/>
      <c r="FU59" s="197"/>
      <c r="FV59" s="197"/>
      <c r="FW59" s="197"/>
      <c r="FX59" s="197"/>
      <c r="FY59" s="197"/>
      <c r="FZ59" s="197"/>
      <c r="GA59" s="197"/>
      <c r="GB59" s="197"/>
      <c r="GC59" s="197"/>
      <c r="GD59" s="197"/>
      <c r="GE59" s="197"/>
      <c r="GF59" s="197"/>
      <c r="GG59" s="197"/>
      <c r="GH59" s="197"/>
      <c r="GI59" s="197"/>
      <c r="GJ59" s="197"/>
      <c r="GK59" s="197"/>
      <c r="GL59" s="197"/>
      <c r="GM59" s="197"/>
      <c r="GN59" s="197"/>
      <c r="GO59" s="197"/>
      <c r="GP59" s="197"/>
      <c r="GQ59" s="197"/>
      <c r="GR59" s="197"/>
      <c r="GS59" s="197"/>
      <c r="GT59" s="197"/>
      <c r="GU59" s="197"/>
      <c r="GV59" s="197"/>
      <c r="GW59" s="197"/>
      <c r="GX59" s="197"/>
      <c r="GY59" s="197"/>
      <c r="GZ59" s="197"/>
      <c r="HA59" s="197"/>
      <c r="HB59" s="197"/>
      <c r="HC59" s="197"/>
      <c r="HD59" s="197"/>
      <c r="HE59" s="197"/>
      <c r="HF59" s="197"/>
      <c r="HG59" s="197"/>
      <c r="HH59" s="197"/>
      <c r="HI59" s="197"/>
      <c r="HJ59" s="197"/>
      <c r="HK59" s="197"/>
      <c r="HL59" s="197"/>
      <c r="HM59" s="197"/>
      <c r="HN59" s="197"/>
      <c r="HO59" s="197"/>
      <c r="HP59" s="197"/>
      <c r="HQ59" s="197"/>
      <c r="HR59" s="197"/>
      <c r="HS59" s="197"/>
      <c r="HT59" s="197"/>
      <c r="HU59" s="197"/>
      <c r="HV59" s="197"/>
      <c r="HW59" s="197"/>
      <c r="HX59" s="197"/>
      <c r="HY59" s="197"/>
      <c r="HZ59" s="197"/>
      <c r="IA59" s="197"/>
      <c r="IB59" s="197"/>
      <c r="IC59" s="197"/>
      <c r="ID59" s="197"/>
      <c r="IE59" s="197"/>
      <c r="IF59" s="197"/>
      <c r="IG59" s="197"/>
      <c r="IH59" s="197"/>
      <c r="II59" s="197"/>
      <c r="IJ59" s="197"/>
      <c r="IK59" s="197"/>
      <c r="IL59" s="197"/>
      <c r="IM59" s="197"/>
      <c r="IN59" s="197"/>
      <c r="IO59" s="197"/>
      <c r="IP59" s="197"/>
      <c r="IQ59" s="197"/>
      <c r="IR59" s="197"/>
      <c r="IS59" s="197"/>
      <c r="IT59" s="197"/>
      <c r="IU59" s="197"/>
      <c r="IV59" s="197"/>
      <c r="IW59" s="197"/>
    </row>
    <row r="60" spans="1:257">
      <c r="A60" s="208">
        <v>8</v>
      </c>
      <c r="B60" s="205" t="s">
        <v>918</v>
      </c>
      <c r="C60" s="205" t="str">
        <f t="shared" si="18"/>
        <v>SCOTT DRAKE</v>
      </c>
      <c r="D60" s="205">
        <v>5</v>
      </c>
      <c r="E60" s="205">
        <v>247</v>
      </c>
      <c r="F60" s="205">
        <v>129</v>
      </c>
      <c r="G60" s="205">
        <v>6</v>
      </c>
      <c r="H60" s="206">
        <f t="shared" si="19"/>
        <v>0.52226720647773284</v>
      </c>
      <c r="I60" s="207"/>
      <c r="J60" s="205">
        <f t="shared" si="20"/>
        <v>29</v>
      </c>
      <c r="K60" s="205">
        <f t="shared" si="21"/>
        <v>11</v>
      </c>
      <c r="L60" s="205">
        <f t="shared" si="22"/>
        <v>0</v>
      </c>
      <c r="M60" s="206">
        <f t="shared" si="23"/>
        <v>0.37931034482758619</v>
      </c>
      <c r="N60" s="205">
        <v>4</v>
      </c>
      <c r="O60" s="205">
        <v>0</v>
      </c>
      <c r="P60" s="205">
        <v>0</v>
      </c>
      <c r="Q60" s="205">
        <v>4</v>
      </c>
      <c r="R60" s="205">
        <v>2</v>
      </c>
      <c r="S60" s="205">
        <v>0</v>
      </c>
      <c r="T60" s="205">
        <v>5</v>
      </c>
      <c r="U60" s="205">
        <v>2</v>
      </c>
      <c r="V60" s="205">
        <v>0</v>
      </c>
      <c r="W60" s="205">
        <v>0</v>
      </c>
      <c r="X60" s="205">
        <v>0</v>
      </c>
      <c r="Y60" s="205">
        <v>0</v>
      </c>
      <c r="Z60" s="205">
        <v>4</v>
      </c>
      <c r="AA60" s="205">
        <v>2</v>
      </c>
      <c r="AB60" s="205">
        <v>0</v>
      </c>
      <c r="AC60" s="205">
        <v>5</v>
      </c>
      <c r="AD60" s="205">
        <v>2</v>
      </c>
      <c r="AE60" s="205">
        <v>0</v>
      </c>
      <c r="AF60" s="205">
        <v>0</v>
      </c>
      <c r="AG60" s="205">
        <v>0</v>
      </c>
      <c r="AH60" s="205">
        <v>0</v>
      </c>
      <c r="AI60" s="205">
        <v>3</v>
      </c>
      <c r="AJ60" s="205">
        <v>1</v>
      </c>
      <c r="AK60" s="205">
        <v>0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  <c r="AU60" s="205">
        <v>0</v>
      </c>
      <c r="AV60" s="205">
        <v>0</v>
      </c>
      <c r="AW60" s="205">
        <v>0</v>
      </c>
      <c r="AX60" s="205">
        <v>4</v>
      </c>
      <c r="AY60" s="205">
        <v>2</v>
      </c>
      <c r="AZ60" s="205">
        <v>0</v>
      </c>
      <c r="BA60" s="205">
        <v>0</v>
      </c>
      <c r="BB60" s="205">
        <v>0</v>
      </c>
      <c r="BC60" s="205">
        <v>0</v>
      </c>
      <c r="BD60" s="205">
        <v>0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205"/>
      <c r="BK60" s="205"/>
      <c r="BL60" s="205"/>
      <c r="BM60" s="205"/>
      <c r="BN60" s="205"/>
      <c r="BO60" s="204"/>
      <c r="BP60" s="197"/>
      <c r="BQ60" s="197"/>
      <c r="BR60" s="197"/>
      <c r="BS60" s="197"/>
      <c r="BT60" s="197"/>
      <c r="BU60" s="197"/>
      <c r="BV60" s="197"/>
      <c r="BW60" s="197"/>
      <c r="BX60" s="197"/>
      <c r="BY60" s="197"/>
      <c r="BZ60" s="197"/>
      <c r="CA60" s="197"/>
      <c r="CB60" s="197"/>
      <c r="CC60" s="197"/>
      <c r="CD60" s="197"/>
      <c r="CE60" s="197"/>
      <c r="CF60" s="197"/>
      <c r="CG60" s="197"/>
      <c r="CH60" s="197"/>
      <c r="CI60" s="197"/>
      <c r="CJ60" s="197"/>
      <c r="CK60" s="197"/>
      <c r="CL60" s="197"/>
      <c r="CM60" s="197"/>
      <c r="CN60" s="197"/>
      <c r="CO60" s="197"/>
      <c r="CP60" s="197"/>
      <c r="CQ60" s="197"/>
      <c r="CR60" s="197"/>
      <c r="CS60" s="197"/>
      <c r="CT60" s="197"/>
      <c r="CU60" s="197"/>
      <c r="CV60" s="197"/>
      <c r="CW60" s="197"/>
      <c r="CX60" s="197"/>
      <c r="CY60" s="197"/>
      <c r="CZ60" s="197"/>
      <c r="DA60" s="197"/>
      <c r="DB60" s="197"/>
      <c r="DC60" s="197"/>
      <c r="DD60" s="197"/>
      <c r="DE60" s="197"/>
      <c r="DF60" s="197"/>
      <c r="DG60" s="197"/>
      <c r="DH60" s="197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  <c r="ED60" s="197"/>
      <c r="EE60" s="197"/>
      <c r="EF60" s="197"/>
      <c r="EG60" s="197"/>
      <c r="EH60" s="197"/>
      <c r="EI60" s="197"/>
      <c r="EJ60" s="197"/>
      <c r="EK60" s="197"/>
      <c r="EL60" s="197"/>
      <c r="EM60" s="197"/>
      <c r="EN60" s="197"/>
      <c r="EO60" s="197"/>
      <c r="EP60" s="197"/>
      <c r="EQ60" s="197"/>
      <c r="ER60" s="197"/>
      <c r="ES60" s="197"/>
      <c r="ET60" s="197"/>
      <c r="EU60" s="197"/>
      <c r="EV60" s="197"/>
      <c r="EW60" s="197"/>
      <c r="EX60" s="197"/>
      <c r="EY60" s="197"/>
      <c r="EZ60" s="197"/>
      <c r="FA60" s="197"/>
      <c r="FB60" s="197"/>
      <c r="FC60" s="197"/>
      <c r="FD60" s="197"/>
      <c r="FE60" s="197"/>
      <c r="FF60" s="197"/>
      <c r="FG60" s="197"/>
      <c r="FH60" s="197"/>
      <c r="FI60" s="197"/>
      <c r="FJ60" s="197"/>
      <c r="FK60" s="197"/>
      <c r="FL60" s="197"/>
      <c r="FM60" s="197"/>
      <c r="FN60" s="197"/>
      <c r="FO60" s="197"/>
      <c r="FP60" s="197"/>
      <c r="FQ60" s="197"/>
      <c r="FR60" s="197"/>
      <c r="FS60" s="197"/>
      <c r="FT60" s="197"/>
      <c r="FU60" s="197"/>
      <c r="FV60" s="197"/>
      <c r="FW60" s="197"/>
      <c r="FX60" s="197"/>
      <c r="FY60" s="197"/>
      <c r="FZ60" s="197"/>
      <c r="GA60" s="197"/>
      <c r="GB60" s="197"/>
      <c r="GC60" s="197"/>
      <c r="GD60" s="197"/>
      <c r="GE60" s="197"/>
      <c r="GF60" s="197"/>
      <c r="GG60" s="197"/>
      <c r="GH60" s="197"/>
      <c r="GI60" s="197"/>
      <c r="GJ60" s="197"/>
      <c r="GK60" s="197"/>
      <c r="GL60" s="197"/>
      <c r="GM60" s="197"/>
      <c r="GN60" s="197"/>
      <c r="GO60" s="197"/>
      <c r="GP60" s="197"/>
      <c r="GQ60" s="197"/>
      <c r="GR60" s="197"/>
      <c r="GS60" s="197"/>
      <c r="GT60" s="197"/>
      <c r="GU60" s="197"/>
      <c r="GV60" s="197"/>
      <c r="GW60" s="197"/>
      <c r="GX60" s="197"/>
      <c r="GY60" s="197"/>
      <c r="GZ60" s="197"/>
      <c r="HA60" s="197"/>
      <c r="HB60" s="197"/>
      <c r="HC60" s="197"/>
      <c r="HD60" s="197"/>
      <c r="HE60" s="197"/>
      <c r="HF60" s="197"/>
      <c r="HG60" s="197"/>
      <c r="HH60" s="197"/>
      <c r="HI60" s="197"/>
      <c r="HJ60" s="197"/>
      <c r="HK60" s="197"/>
      <c r="HL60" s="197"/>
      <c r="HM60" s="197"/>
      <c r="HN60" s="197"/>
      <c r="HO60" s="197"/>
      <c r="HP60" s="197"/>
      <c r="HQ60" s="197"/>
      <c r="HR60" s="197"/>
      <c r="HS60" s="197"/>
      <c r="HT60" s="197"/>
      <c r="HU60" s="197"/>
      <c r="HV60" s="197"/>
      <c r="HW60" s="197"/>
      <c r="HX60" s="197"/>
      <c r="HY60" s="197"/>
      <c r="HZ60" s="197"/>
      <c r="IA60" s="197"/>
      <c r="IB60" s="197"/>
      <c r="IC60" s="197"/>
      <c r="ID60" s="197"/>
      <c r="IE60" s="197"/>
      <c r="IF60" s="197"/>
      <c r="IG60" s="197"/>
      <c r="IH60" s="197"/>
      <c r="II60" s="197"/>
      <c r="IJ60" s="197"/>
      <c r="IK60" s="197"/>
      <c r="IL60" s="197"/>
      <c r="IM60" s="197"/>
      <c r="IN60" s="197"/>
      <c r="IO60" s="197"/>
      <c r="IP60" s="197"/>
      <c r="IQ60" s="197"/>
      <c r="IR60" s="197"/>
      <c r="IS60" s="197"/>
      <c r="IT60" s="197"/>
      <c r="IU60" s="197"/>
      <c r="IV60" s="197"/>
      <c r="IW60" s="197"/>
    </row>
    <row r="61" spans="1:257">
      <c r="A61" s="208">
        <v>9</v>
      </c>
      <c r="B61" s="205" t="s">
        <v>960</v>
      </c>
      <c r="C61" s="205" t="str">
        <f t="shared" si="18"/>
        <v>BRIAN DENNISON</v>
      </c>
      <c r="D61" s="205">
        <v>3</v>
      </c>
      <c r="E61" s="205">
        <v>210</v>
      </c>
      <c r="F61" s="205">
        <v>113</v>
      </c>
      <c r="G61" s="205">
        <v>8</v>
      </c>
      <c r="H61" s="206">
        <f t="shared" si="19"/>
        <v>0.53809523809523807</v>
      </c>
      <c r="I61" s="207"/>
      <c r="J61" s="205">
        <f t="shared" si="20"/>
        <v>48</v>
      </c>
      <c r="K61" s="205">
        <f t="shared" si="21"/>
        <v>21</v>
      </c>
      <c r="L61" s="205">
        <f t="shared" si="22"/>
        <v>0</v>
      </c>
      <c r="M61" s="206">
        <f t="shared" si="23"/>
        <v>0.4375</v>
      </c>
      <c r="N61" s="205">
        <v>0</v>
      </c>
      <c r="O61" s="205">
        <v>0</v>
      </c>
      <c r="P61" s="205">
        <v>0</v>
      </c>
      <c r="Q61" s="205">
        <v>2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4</v>
      </c>
      <c r="X61" s="205">
        <v>3</v>
      </c>
      <c r="Y61" s="205">
        <v>0</v>
      </c>
      <c r="Z61" s="205">
        <v>2</v>
      </c>
      <c r="AA61" s="205">
        <v>2</v>
      </c>
      <c r="AB61" s="205">
        <v>0</v>
      </c>
      <c r="AC61" s="205">
        <v>5</v>
      </c>
      <c r="AD61" s="205">
        <v>2</v>
      </c>
      <c r="AE61" s="205">
        <v>0</v>
      </c>
      <c r="AF61" s="205">
        <v>4</v>
      </c>
      <c r="AG61" s="205">
        <v>0</v>
      </c>
      <c r="AH61" s="205">
        <v>0</v>
      </c>
      <c r="AI61" s="205">
        <v>4</v>
      </c>
      <c r="AJ61" s="205">
        <v>2</v>
      </c>
      <c r="AK61" s="205">
        <v>0</v>
      </c>
      <c r="AL61" s="205">
        <v>6</v>
      </c>
      <c r="AM61" s="205">
        <v>3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  <c r="AU61" s="205">
        <v>5</v>
      </c>
      <c r="AV61" s="205">
        <v>0</v>
      </c>
      <c r="AW61" s="205">
        <v>0</v>
      </c>
      <c r="AX61" s="205">
        <v>0</v>
      </c>
      <c r="AY61" s="205">
        <v>0</v>
      </c>
      <c r="AZ61" s="205">
        <v>0</v>
      </c>
      <c r="BA61" s="205">
        <v>5</v>
      </c>
      <c r="BB61" s="205">
        <v>1</v>
      </c>
      <c r="BC61" s="205">
        <v>0</v>
      </c>
      <c r="BD61" s="205">
        <v>6</v>
      </c>
      <c r="BE61" s="205">
        <v>4</v>
      </c>
      <c r="BF61" s="205">
        <v>0</v>
      </c>
      <c r="BG61" s="205">
        <v>5</v>
      </c>
      <c r="BH61" s="205">
        <v>4</v>
      </c>
      <c r="BI61" s="205">
        <v>0</v>
      </c>
      <c r="BJ61" s="205"/>
      <c r="BK61" s="205"/>
      <c r="BL61" s="205"/>
      <c r="BM61" s="205"/>
      <c r="BN61" s="205"/>
      <c r="BO61" s="204"/>
      <c r="BP61" s="197"/>
      <c r="BQ61" s="197"/>
      <c r="BR61" s="197"/>
      <c r="BS61" s="197"/>
      <c r="BT61" s="197"/>
      <c r="BU61" s="197"/>
      <c r="BV61" s="197"/>
      <c r="BW61" s="197"/>
      <c r="BX61" s="197"/>
      <c r="BY61" s="197"/>
      <c r="BZ61" s="197"/>
      <c r="CA61" s="197"/>
      <c r="CB61" s="197"/>
      <c r="CC61" s="197"/>
      <c r="CD61" s="197"/>
      <c r="CE61" s="197"/>
      <c r="CF61" s="197"/>
      <c r="CG61" s="197"/>
      <c r="CH61" s="197"/>
      <c r="CI61" s="197"/>
      <c r="CJ61" s="197"/>
      <c r="CK61" s="197"/>
      <c r="CL61" s="197"/>
      <c r="CM61" s="197"/>
      <c r="CN61" s="197"/>
      <c r="CO61" s="197"/>
      <c r="CP61" s="197"/>
      <c r="CQ61" s="197"/>
      <c r="CR61" s="197"/>
      <c r="CS61" s="197"/>
      <c r="CT61" s="197"/>
      <c r="CU61" s="197"/>
      <c r="CV61" s="197"/>
      <c r="CW61" s="197"/>
      <c r="CX61" s="197"/>
      <c r="CY61" s="197"/>
      <c r="CZ61" s="197"/>
      <c r="DA61" s="197"/>
      <c r="DB61" s="197"/>
      <c r="DC61" s="197"/>
      <c r="DD61" s="197"/>
      <c r="DE61" s="197"/>
      <c r="DF61" s="197"/>
      <c r="DG61" s="197"/>
      <c r="DH61" s="197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  <c r="ED61" s="197"/>
      <c r="EE61" s="197"/>
      <c r="EF61" s="197"/>
      <c r="EG61" s="197"/>
      <c r="EH61" s="197"/>
      <c r="EI61" s="197"/>
      <c r="EJ61" s="197"/>
      <c r="EK61" s="197"/>
      <c r="EL61" s="197"/>
      <c r="EM61" s="197"/>
      <c r="EN61" s="197"/>
      <c r="EO61" s="197"/>
      <c r="EP61" s="197"/>
      <c r="EQ61" s="197"/>
      <c r="ER61" s="197"/>
      <c r="ES61" s="197"/>
      <c r="ET61" s="197"/>
      <c r="EU61" s="197"/>
      <c r="EV61" s="197"/>
      <c r="EW61" s="197"/>
      <c r="EX61" s="197"/>
      <c r="EY61" s="197"/>
      <c r="EZ61" s="197"/>
      <c r="FA61" s="197"/>
      <c r="FB61" s="197"/>
      <c r="FC61" s="197"/>
      <c r="FD61" s="197"/>
      <c r="FE61" s="197"/>
      <c r="FF61" s="197"/>
      <c r="FG61" s="197"/>
      <c r="FH61" s="197"/>
      <c r="FI61" s="197"/>
      <c r="FJ61" s="197"/>
      <c r="FK61" s="197"/>
      <c r="FL61" s="197"/>
      <c r="FM61" s="197"/>
      <c r="FN61" s="197"/>
      <c r="FO61" s="197"/>
      <c r="FP61" s="197"/>
      <c r="FQ61" s="197"/>
      <c r="FR61" s="197"/>
      <c r="FS61" s="197"/>
      <c r="FT61" s="197"/>
      <c r="FU61" s="197"/>
      <c r="FV61" s="197"/>
      <c r="FW61" s="197"/>
      <c r="FX61" s="197"/>
      <c r="FY61" s="197"/>
      <c r="FZ61" s="197"/>
      <c r="GA61" s="197"/>
      <c r="GB61" s="197"/>
      <c r="GC61" s="197"/>
      <c r="GD61" s="197"/>
      <c r="GE61" s="197"/>
      <c r="GF61" s="197"/>
      <c r="GG61" s="197"/>
      <c r="GH61" s="197"/>
      <c r="GI61" s="197"/>
      <c r="GJ61" s="197"/>
      <c r="GK61" s="197"/>
      <c r="GL61" s="197"/>
      <c r="GM61" s="197"/>
      <c r="GN61" s="197"/>
      <c r="GO61" s="197"/>
      <c r="GP61" s="197"/>
      <c r="GQ61" s="197"/>
      <c r="GR61" s="197"/>
      <c r="GS61" s="197"/>
      <c r="GT61" s="197"/>
      <c r="GU61" s="197"/>
      <c r="GV61" s="197"/>
      <c r="GW61" s="197"/>
      <c r="GX61" s="197"/>
      <c r="GY61" s="197"/>
      <c r="GZ61" s="197"/>
      <c r="HA61" s="197"/>
      <c r="HB61" s="197"/>
      <c r="HC61" s="197"/>
      <c r="HD61" s="197"/>
      <c r="HE61" s="197"/>
      <c r="HF61" s="197"/>
      <c r="HG61" s="197"/>
      <c r="HH61" s="197"/>
      <c r="HI61" s="197"/>
      <c r="HJ61" s="197"/>
      <c r="HK61" s="197"/>
      <c r="HL61" s="197"/>
      <c r="HM61" s="197"/>
      <c r="HN61" s="197"/>
      <c r="HO61" s="197"/>
      <c r="HP61" s="197"/>
      <c r="HQ61" s="197"/>
      <c r="HR61" s="197"/>
      <c r="HS61" s="197"/>
      <c r="HT61" s="197"/>
      <c r="HU61" s="197"/>
      <c r="HV61" s="197"/>
      <c r="HW61" s="197"/>
      <c r="HX61" s="197"/>
      <c r="HY61" s="197"/>
      <c r="HZ61" s="197"/>
      <c r="IA61" s="197"/>
      <c r="IB61" s="197"/>
      <c r="IC61" s="197"/>
      <c r="ID61" s="197"/>
      <c r="IE61" s="197"/>
      <c r="IF61" s="197"/>
      <c r="IG61" s="197"/>
      <c r="IH61" s="197"/>
      <c r="II61" s="197"/>
      <c r="IJ61" s="197"/>
      <c r="IK61" s="197"/>
      <c r="IL61" s="197"/>
      <c r="IM61" s="197"/>
      <c r="IN61" s="197"/>
      <c r="IO61" s="197"/>
      <c r="IP61" s="197"/>
      <c r="IQ61" s="197"/>
      <c r="IR61" s="197"/>
      <c r="IS61" s="197"/>
      <c r="IT61" s="197"/>
      <c r="IU61" s="197"/>
      <c r="IV61" s="197"/>
      <c r="IW61" s="197"/>
    </row>
    <row r="62" spans="1:257">
      <c r="A62" s="208">
        <v>10</v>
      </c>
      <c r="B62" s="205" t="s">
        <v>819</v>
      </c>
      <c r="C62" s="205" t="str">
        <f t="shared" si="18"/>
        <v>BRIAN NELSON</v>
      </c>
      <c r="D62" s="205">
        <v>2</v>
      </c>
      <c r="E62" s="205">
        <v>55</v>
      </c>
      <c r="F62" s="205">
        <v>33</v>
      </c>
      <c r="G62" s="205">
        <v>1</v>
      </c>
      <c r="H62" s="206">
        <f t="shared" si="19"/>
        <v>0.6</v>
      </c>
      <c r="I62" s="207"/>
      <c r="J62" s="205">
        <f t="shared" si="20"/>
        <v>44</v>
      </c>
      <c r="K62" s="205">
        <f t="shared" si="21"/>
        <v>24</v>
      </c>
      <c r="L62" s="205">
        <f t="shared" si="22"/>
        <v>1</v>
      </c>
      <c r="M62" s="206">
        <f t="shared" si="23"/>
        <v>0.54545454545454541</v>
      </c>
      <c r="N62" s="205">
        <v>2</v>
      </c>
      <c r="O62" s="205">
        <v>0</v>
      </c>
      <c r="P62" s="205">
        <v>0</v>
      </c>
      <c r="Q62" s="205">
        <v>2</v>
      </c>
      <c r="R62" s="205">
        <v>1</v>
      </c>
      <c r="S62" s="205">
        <v>0</v>
      </c>
      <c r="T62" s="205">
        <v>5</v>
      </c>
      <c r="U62" s="205">
        <v>5</v>
      </c>
      <c r="V62" s="205">
        <v>0</v>
      </c>
      <c r="W62" s="205">
        <v>4</v>
      </c>
      <c r="X62" s="205">
        <v>2</v>
      </c>
      <c r="Y62" s="205">
        <v>0</v>
      </c>
      <c r="Z62" s="205">
        <v>4</v>
      </c>
      <c r="AA62" s="205">
        <v>2</v>
      </c>
      <c r="AB62" s="205">
        <v>0</v>
      </c>
      <c r="AC62" s="205">
        <v>0</v>
      </c>
      <c r="AD62" s="205">
        <v>0</v>
      </c>
      <c r="AE62" s="205">
        <v>0</v>
      </c>
      <c r="AF62" s="205">
        <v>4</v>
      </c>
      <c r="AG62" s="205">
        <v>3</v>
      </c>
      <c r="AH62" s="205">
        <v>0</v>
      </c>
      <c r="AI62" s="205">
        <v>4</v>
      </c>
      <c r="AJ62" s="205">
        <v>2</v>
      </c>
      <c r="AK62" s="205">
        <v>0</v>
      </c>
      <c r="AL62" s="205">
        <v>0</v>
      </c>
      <c r="AM62" s="205">
        <v>0</v>
      </c>
      <c r="AN62" s="205">
        <v>0</v>
      </c>
      <c r="AO62" s="205">
        <v>5</v>
      </c>
      <c r="AP62" s="205">
        <v>3</v>
      </c>
      <c r="AQ62" s="205">
        <v>0</v>
      </c>
      <c r="AR62" s="205">
        <v>0</v>
      </c>
      <c r="AS62" s="205">
        <v>0</v>
      </c>
      <c r="AT62" s="205">
        <v>0</v>
      </c>
      <c r="AU62" s="205">
        <v>4</v>
      </c>
      <c r="AV62" s="205">
        <v>0</v>
      </c>
      <c r="AW62" s="205">
        <v>0</v>
      </c>
      <c r="AX62" s="205">
        <v>5</v>
      </c>
      <c r="AY62" s="205">
        <v>1</v>
      </c>
      <c r="AZ62" s="205">
        <v>0</v>
      </c>
      <c r="BA62" s="205">
        <v>0</v>
      </c>
      <c r="BB62" s="205">
        <v>0</v>
      </c>
      <c r="BC62" s="205">
        <v>0</v>
      </c>
      <c r="BD62" s="205">
        <v>5</v>
      </c>
      <c r="BE62" s="205">
        <v>5</v>
      </c>
      <c r="BF62" s="205">
        <v>1</v>
      </c>
      <c r="BG62" s="205">
        <v>0</v>
      </c>
      <c r="BH62" s="205">
        <v>0</v>
      </c>
      <c r="BI62" s="205">
        <v>0</v>
      </c>
      <c r="BJ62" s="205"/>
      <c r="BK62" s="205"/>
      <c r="BL62" s="205"/>
      <c r="BM62" s="205"/>
      <c r="BN62" s="205"/>
      <c r="BO62" s="204"/>
      <c r="BP62" s="197"/>
      <c r="BQ62" s="197"/>
      <c r="BR62" s="197"/>
      <c r="BS62" s="197"/>
      <c r="BT62" s="197"/>
      <c r="BU62" s="197"/>
      <c r="BV62" s="197"/>
      <c r="BW62" s="197"/>
      <c r="BX62" s="197"/>
      <c r="BY62" s="197"/>
      <c r="BZ62" s="197"/>
      <c r="CA62" s="197"/>
      <c r="CB62" s="197"/>
      <c r="CC62" s="197"/>
      <c r="CD62" s="197"/>
      <c r="CE62" s="197"/>
      <c r="CF62" s="197"/>
      <c r="CG62" s="197"/>
      <c r="CH62" s="197"/>
      <c r="CI62" s="197"/>
      <c r="CJ62" s="197"/>
      <c r="CK62" s="197"/>
      <c r="CL62" s="197"/>
      <c r="CM62" s="197"/>
      <c r="CN62" s="197"/>
      <c r="CO62" s="197"/>
      <c r="CP62" s="197"/>
      <c r="CQ62" s="197"/>
      <c r="CR62" s="197"/>
      <c r="CS62" s="197"/>
      <c r="CT62" s="197"/>
      <c r="CU62" s="197"/>
      <c r="CV62" s="197"/>
      <c r="CW62" s="197"/>
      <c r="CX62" s="197"/>
      <c r="CY62" s="197"/>
      <c r="CZ62" s="197"/>
      <c r="DA62" s="197"/>
      <c r="DB62" s="197"/>
      <c r="DC62" s="197"/>
      <c r="DD62" s="197"/>
      <c r="DE62" s="197"/>
      <c r="DF62" s="197"/>
      <c r="DG62" s="197"/>
      <c r="DH62" s="197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  <c r="ED62" s="197"/>
      <c r="EE62" s="197"/>
      <c r="EF62" s="197"/>
      <c r="EG62" s="197"/>
      <c r="EH62" s="197"/>
      <c r="EI62" s="197"/>
      <c r="EJ62" s="197"/>
      <c r="EK62" s="197"/>
      <c r="EL62" s="197"/>
      <c r="EM62" s="197"/>
      <c r="EN62" s="197"/>
      <c r="EO62" s="197"/>
      <c r="EP62" s="197"/>
      <c r="EQ62" s="197"/>
      <c r="ER62" s="197"/>
      <c r="ES62" s="197"/>
      <c r="ET62" s="197"/>
      <c r="EU62" s="197"/>
      <c r="EV62" s="197"/>
      <c r="EW62" s="197"/>
      <c r="EX62" s="197"/>
      <c r="EY62" s="197"/>
      <c r="EZ62" s="197"/>
      <c r="FA62" s="197"/>
      <c r="FB62" s="197"/>
      <c r="FC62" s="197"/>
      <c r="FD62" s="197"/>
      <c r="FE62" s="197"/>
      <c r="FF62" s="197"/>
      <c r="FG62" s="197"/>
      <c r="FH62" s="197"/>
      <c r="FI62" s="197"/>
      <c r="FJ62" s="197"/>
      <c r="FK62" s="197"/>
      <c r="FL62" s="197"/>
      <c r="FM62" s="197"/>
      <c r="FN62" s="197"/>
      <c r="FO62" s="197"/>
      <c r="FP62" s="197"/>
      <c r="FQ62" s="197"/>
      <c r="FR62" s="197"/>
      <c r="FS62" s="197"/>
      <c r="FT62" s="197"/>
      <c r="FU62" s="197"/>
      <c r="FV62" s="197"/>
      <c r="FW62" s="197"/>
      <c r="FX62" s="197"/>
      <c r="FY62" s="197"/>
      <c r="FZ62" s="197"/>
      <c r="GA62" s="197"/>
      <c r="GB62" s="197"/>
      <c r="GC62" s="197"/>
      <c r="GD62" s="197"/>
      <c r="GE62" s="197"/>
      <c r="GF62" s="197"/>
      <c r="GG62" s="197"/>
      <c r="GH62" s="197"/>
      <c r="GI62" s="197"/>
      <c r="GJ62" s="197"/>
      <c r="GK62" s="197"/>
      <c r="GL62" s="197"/>
      <c r="GM62" s="197"/>
      <c r="GN62" s="197"/>
      <c r="GO62" s="197"/>
      <c r="GP62" s="197"/>
      <c r="GQ62" s="197"/>
      <c r="GR62" s="197"/>
      <c r="GS62" s="197"/>
      <c r="GT62" s="197"/>
      <c r="GU62" s="197"/>
      <c r="GV62" s="197"/>
      <c r="GW62" s="197"/>
      <c r="GX62" s="197"/>
      <c r="GY62" s="197"/>
      <c r="GZ62" s="197"/>
      <c r="HA62" s="197"/>
      <c r="HB62" s="197"/>
      <c r="HC62" s="197"/>
      <c r="HD62" s="197"/>
      <c r="HE62" s="197"/>
      <c r="HF62" s="197"/>
      <c r="HG62" s="197"/>
      <c r="HH62" s="197"/>
      <c r="HI62" s="197"/>
      <c r="HJ62" s="197"/>
      <c r="HK62" s="197"/>
      <c r="HL62" s="197"/>
      <c r="HM62" s="197"/>
      <c r="HN62" s="197"/>
      <c r="HO62" s="197"/>
      <c r="HP62" s="197"/>
      <c r="HQ62" s="197"/>
      <c r="HR62" s="197"/>
      <c r="HS62" s="197"/>
      <c r="HT62" s="197"/>
      <c r="HU62" s="197"/>
      <c r="HV62" s="197"/>
      <c r="HW62" s="197"/>
      <c r="HX62" s="197"/>
      <c r="HY62" s="197"/>
      <c r="HZ62" s="197"/>
      <c r="IA62" s="197"/>
      <c r="IB62" s="197"/>
      <c r="IC62" s="197"/>
      <c r="ID62" s="197"/>
      <c r="IE62" s="197"/>
      <c r="IF62" s="197"/>
      <c r="IG62" s="197"/>
      <c r="IH62" s="197"/>
      <c r="II62" s="197"/>
      <c r="IJ62" s="197"/>
      <c r="IK62" s="197"/>
      <c r="IL62" s="197"/>
      <c r="IM62" s="197"/>
      <c r="IN62" s="197"/>
      <c r="IO62" s="197"/>
      <c r="IP62" s="197"/>
      <c r="IQ62" s="197"/>
      <c r="IR62" s="197"/>
      <c r="IS62" s="197"/>
      <c r="IT62" s="197"/>
      <c r="IU62" s="197"/>
      <c r="IV62" s="197"/>
      <c r="IW62" s="197"/>
    </row>
    <row r="63" spans="1:257">
      <c r="A63" s="208">
        <v>11</v>
      </c>
      <c r="B63" s="205" t="s">
        <v>986</v>
      </c>
      <c r="C63" s="205" t="str">
        <f t="shared" si="18"/>
        <v>PAT BEVILACQUA</v>
      </c>
      <c r="D63" s="205">
        <v>2</v>
      </c>
      <c r="E63" s="205">
        <v>111</v>
      </c>
      <c r="F63" s="205">
        <v>67</v>
      </c>
      <c r="G63" s="205">
        <v>2</v>
      </c>
      <c r="H63" s="206">
        <f t="shared" si="19"/>
        <v>0.60360360360360366</v>
      </c>
      <c r="I63" s="207"/>
      <c r="J63" s="205">
        <f t="shared" si="20"/>
        <v>67</v>
      </c>
      <c r="K63" s="205">
        <f t="shared" si="21"/>
        <v>33</v>
      </c>
      <c r="L63" s="205">
        <f t="shared" si="22"/>
        <v>0</v>
      </c>
      <c r="M63" s="206">
        <f t="shared" si="23"/>
        <v>0.4925373134328358</v>
      </c>
      <c r="N63" s="205">
        <v>3</v>
      </c>
      <c r="O63" s="205">
        <v>2</v>
      </c>
      <c r="P63" s="205">
        <v>0</v>
      </c>
      <c r="Q63" s="205">
        <v>2</v>
      </c>
      <c r="R63" s="205">
        <v>0</v>
      </c>
      <c r="S63" s="205">
        <v>0</v>
      </c>
      <c r="T63" s="205">
        <v>4</v>
      </c>
      <c r="U63" s="205">
        <v>2</v>
      </c>
      <c r="V63" s="205">
        <v>0</v>
      </c>
      <c r="W63" s="205">
        <v>4</v>
      </c>
      <c r="X63" s="205">
        <v>2</v>
      </c>
      <c r="Y63" s="205">
        <v>0</v>
      </c>
      <c r="Z63" s="205">
        <v>2</v>
      </c>
      <c r="AA63" s="205">
        <v>1</v>
      </c>
      <c r="AB63" s="205">
        <v>0</v>
      </c>
      <c r="AC63" s="205">
        <v>5</v>
      </c>
      <c r="AD63" s="205">
        <v>1</v>
      </c>
      <c r="AE63" s="205">
        <v>0</v>
      </c>
      <c r="AF63" s="205">
        <v>3</v>
      </c>
      <c r="AG63" s="205">
        <v>1</v>
      </c>
      <c r="AH63" s="205">
        <v>0</v>
      </c>
      <c r="AI63" s="205">
        <v>5</v>
      </c>
      <c r="AJ63" s="205">
        <v>5</v>
      </c>
      <c r="AK63" s="205">
        <v>0</v>
      </c>
      <c r="AL63" s="205">
        <v>7</v>
      </c>
      <c r="AM63" s="205">
        <v>5</v>
      </c>
      <c r="AN63" s="205">
        <v>0</v>
      </c>
      <c r="AO63" s="205">
        <v>6</v>
      </c>
      <c r="AP63" s="205">
        <v>5</v>
      </c>
      <c r="AQ63" s="205">
        <v>0</v>
      </c>
      <c r="AR63" s="205">
        <v>4</v>
      </c>
      <c r="AS63" s="205">
        <v>3</v>
      </c>
      <c r="AT63" s="205">
        <v>0</v>
      </c>
      <c r="AU63" s="205">
        <v>3</v>
      </c>
      <c r="AV63" s="205">
        <v>0</v>
      </c>
      <c r="AW63" s="205">
        <v>0</v>
      </c>
      <c r="AX63" s="205">
        <v>5</v>
      </c>
      <c r="AY63" s="205">
        <v>1</v>
      </c>
      <c r="AZ63" s="205">
        <v>0</v>
      </c>
      <c r="BA63" s="205">
        <v>5</v>
      </c>
      <c r="BB63" s="205">
        <v>2</v>
      </c>
      <c r="BC63" s="205">
        <v>0</v>
      </c>
      <c r="BD63" s="205">
        <v>5</v>
      </c>
      <c r="BE63" s="205">
        <v>2</v>
      </c>
      <c r="BF63" s="205">
        <v>0</v>
      </c>
      <c r="BG63" s="205">
        <v>4</v>
      </c>
      <c r="BH63" s="205">
        <v>1</v>
      </c>
      <c r="BI63" s="205">
        <v>0</v>
      </c>
      <c r="BJ63" s="205"/>
      <c r="BK63" s="205"/>
      <c r="BL63" s="205"/>
      <c r="BM63" s="205"/>
      <c r="BN63" s="205"/>
      <c r="BO63" s="204"/>
      <c r="BP63" s="197"/>
      <c r="BQ63" s="197"/>
      <c r="BR63" s="197"/>
      <c r="BS63" s="197"/>
      <c r="BT63" s="197"/>
      <c r="BU63" s="197"/>
      <c r="BV63" s="197"/>
      <c r="BW63" s="197"/>
      <c r="BX63" s="197"/>
      <c r="BY63" s="197"/>
      <c r="BZ63" s="197"/>
      <c r="CA63" s="197"/>
      <c r="CB63" s="197"/>
      <c r="CC63" s="197"/>
      <c r="CD63" s="197"/>
      <c r="CE63" s="197"/>
      <c r="CF63" s="197"/>
      <c r="CG63" s="197"/>
      <c r="CH63" s="197"/>
      <c r="CI63" s="197"/>
      <c r="CJ63" s="197"/>
      <c r="CK63" s="197"/>
      <c r="CL63" s="197"/>
      <c r="CM63" s="197"/>
      <c r="CN63" s="197"/>
      <c r="CO63" s="197"/>
      <c r="CP63" s="197"/>
      <c r="CQ63" s="197"/>
      <c r="CR63" s="197"/>
      <c r="CS63" s="197"/>
      <c r="CT63" s="197"/>
      <c r="CU63" s="197"/>
      <c r="CV63" s="197"/>
      <c r="CW63" s="197"/>
      <c r="CX63" s="197"/>
      <c r="CY63" s="197"/>
      <c r="CZ63" s="197"/>
      <c r="DA63" s="197"/>
      <c r="DB63" s="197"/>
      <c r="DC63" s="197"/>
      <c r="DD63" s="197"/>
      <c r="DE63" s="197"/>
      <c r="DF63" s="197"/>
      <c r="DG63" s="197"/>
      <c r="DH63" s="197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  <c r="ED63" s="197"/>
      <c r="EE63" s="197"/>
      <c r="EF63" s="197"/>
      <c r="EG63" s="197"/>
      <c r="EH63" s="197"/>
      <c r="EI63" s="197"/>
      <c r="EJ63" s="197"/>
      <c r="EK63" s="197"/>
      <c r="EL63" s="197"/>
      <c r="EM63" s="197"/>
      <c r="EN63" s="197"/>
      <c r="EO63" s="197"/>
      <c r="EP63" s="197"/>
      <c r="EQ63" s="197"/>
      <c r="ER63" s="197"/>
      <c r="ES63" s="197"/>
      <c r="ET63" s="197"/>
      <c r="EU63" s="197"/>
      <c r="EV63" s="197"/>
      <c r="EW63" s="197"/>
      <c r="EX63" s="197"/>
      <c r="EY63" s="197"/>
      <c r="EZ63" s="197"/>
      <c r="FA63" s="197"/>
      <c r="FB63" s="197"/>
      <c r="FC63" s="197"/>
      <c r="FD63" s="197"/>
      <c r="FE63" s="197"/>
      <c r="FF63" s="197"/>
      <c r="FG63" s="197"/>
      <c r="FH63" s="197"/>
      <c r="FI63" s="197"/>
      <c r="FJ63" s="197"/>
      <c r="FK63" s="197"/>
      <c r="FL63" s="197"/>
      <c r="FM63" s="197"/>
      <c r="FN63" s="197"/>
      <c r="FO63" s="197"/>
      <c r="FP63" s="197"/>
      <c r="FQ63" s="197"/>
      <c r="FR63" s="197"/>
      <c r="FS63" s="197"/>
      <c r="FT63" s="197"/>
      <c r="FU63" s="197"/>
      <c r="FV63" s="197"/>
      <c r="FW63" s="197"/>
      <c r="FX63" s="197"/>
      <c r="FY63" s="197"/>
      <c r="FZ63" s="197"/>
      <c r="GA63" s="197"/>
      <c r="GB63" s="197"/>
      <c r="GC63" s="197"/>
      <c r="GD63" s="197"/>
      <c r="GE63" s="197"/>
      <c r="GF63" s="197"/>
      <c r="GG63" s="197"/>
      <c r="GH63" s="197"/>
      <c r="GI63" s="197"/>
      <c r="GJ63" s="197"/>
      <c r="GK63" s="197"/>
      <c r="GL63" s="197"/>
      <c r="GM63" s="197"/>
      <c r="GN63" s="197"/>
      <c r="GO63" s="197"/>
      <c r="GP63" s="197"/>
      <c r="GQ63" s="197"/>
      <c r="GR63" s="197"/>
      <c r="GS63" s="197"/>
      <c r="GT63" s="197"/>
      <c r="GU63" s="197"/>
      <c r="GV63" s="197"/>
      <c r="GW63" s="197"/>
      <c r="GX63" s="197"/>
      <c r="GY63" s="197"/>
      <c r="GZ63" s="197"/>
      <c r="HA63" s="197"/>
      <c r="HB63" s="197"/>
      <c r="HC63" s="197"/>
      <c r="HD63" s="197"/>
      <c r="HE63" s="197"/>
      <c r="HF63" s="197"/>
      <c r="HG63" s="197"/>
      <c r="HH63" s="197"/>
      <c r="HI63" s="197"/>
      <c r="HJ63" s="197"/>
      <c r="HK63" s="197"/>
      <c r="HL63" s="197"/>
      <c r="HM63" s="197"/>
      <c r="HN63" s="197"/>
      <c r="HO63" s="197"/>
      <c r="HP63" s="197"/>
      <c r="HQ63" s="197"/>
      <c r="HR63" s="197"/>
      <c r="HS63" s="197"/>
      <c r="HT63" s="197"/>
      <c r="HU63" s="197"/>
      <c r="HV63" s="197"/>
      <c r="HW63" s="197"/>
      <c r="HX63" s="197"/>
      <c r="HY63" s="197"/>
      <c r="HZ63" s="197"/>
      <c r="IA63" s="197"/>
      <c r="IB63" s="197"/>
      <c r="IC63" s="197"/>
      <c r="ID63" s="197"/>
      <c r="IE63" s="197"/>
      <c r="IF63" s="197"/>
      <c r="IG63" s="197"/>
      <c r="IH63" s="197"/>
      <c r="II63" s="197"/>
      <c r="IJ63" s="197"/>
      <c r="IK63" s="197"/>
      <c r="IL63" s="197"/>
      <c r="IM63" s="197"/>
      <c r="IN63" s="197"/>
      <c r="IO63" s="197"/>
      <c r="IP63" s="197"/>
      <c r="IQ63" s="197"/>
      <c r="IR63" s="197"/>
      <c r="IS63" s="197"/>
      <c r="IT63" s="197"/>
      <c r="IU63" s="197"/>
      <c r="IV63" s="197"/>
      <c r="IW63" s="197"/>
    </row>
    <row r="64" spans="1:257">
      <c r="A64" s="208">
        <v>12</v>
      </c>
      <c r="B64" s="205" t="s">
        <v>893</v>
      </c>
      <c r="C64" s="205" t="str">
        <f t="shared" si="18"/>
        <v>JOE NIXON</v>
      </c>
      <c r="D64" s="205">
        <v>2</v>
      </c>
      <c r="E64" s="205">
        <v>79</v>
      </c>
      <c r="F64" s="205">
        <v>40</v>
      </c>
      <c r="G64" s="205">
        <v>0</v>
      </c>
      <c r="H64" s="206">
        <f t="shared" si="19"/>
        <v>0.50632911392405067</v>
      </c>
      <c r="I64" s="207"/>
      <c r="J64" s="205">
        <f t="shared" si="20"/>
        <v>34</v>
      </c>
      <c r="K64" s="205">
        <f t="shared" si="21"/>
        <v>16</v>
      </c>
      <c r="L64" s="205">
        <f t="shared" si="22"/>
        <v>0</v>
      </c>
      <c r="M64" s="206">
        <f t="shared" si="23"/>
        <v>0.47058823529411764</v>
      </c>
      <c r="N64" s="205">
        <v>1</v>
      </c>
      <c r="O64" s="205">
        <v>0</v>
      </c>
      <c r="P64" s="205">
        <v>0</v>
      </c>
      <c r="Q64" s="205">
        <v>3</v>
      </c>
      <c r="R64" s="205">
        <v>0</v>
      </c>
      <c r="S64" s="205">
        <v>0</v>
      </c>
      <c r="T64" s="205">
        <v>5</v>
      </c>
      <c r="U64" s="205">
        <v>3</v>
      </c>
      <c r="V64" s="205">
        <v>0</v>
      </c>
      <c r="W64" s="205">
        <v>0</v>
      </c>
      <c r="X64" s="205">
        <v>0</v>
      </c>
      <c r="Y64" s="205">
        <v>0</v>
      </c>
      <c r="Z64" s="205">
        <v>4</v>
      </c>
      <c r="AA64" s="205">
        <v>3</v>
      </c>
      <c r="AB64" s="205">
        <v>0</v>
      </c>
      <c r="AC64" s="205">
        <v>0</v>
      </c>
      <c r="AD64" s="205">
        <v>0</v>
      </c>
      <c r="AE64" s="205">
        <v>0</v>
      </c>
      <c r="AF64" s="205">
        <v>4</v>
      </c>
      <c r="AG64" s="205">
        <v>2</v>
      </c>
      <c r="AH64" s="205">
        <v>0</v>
      </c>
      <c r="AI64" s="205">
        <v>0</v>
      </c>
      <c r="AJ64" s="205">
        <v>0</v>
      </c>
      <c r="AK64" s="205">
        <v>0</v>
      </c>
      <c r="AL64" s="205">
        <v>7</v>
      </c>
      <c r="AM64" s="205">
        <v>2</v>
      </c>
      <c r="AN64" s="205">
        <v>0</v>
      </c>
      <c r="AO64" s="205">
        <v>6</v>
      </c>
      <c r="AP64" s="205">
        <v>3</v>
      </c>
      <c r="AQ64" s="205">
        <v>0</v>
      </c>
      <c r="AR64" s="205">
        <v>0</v>
      </c>
      <c r="AS64" s="205">
        <v>0</v>
      </c>
      <c r="AT64" s="205">
        <v>0</v>
      </c>
      <c r="AU64" s="205">
        <v>0</v>
      </c>
      <c r="AV64" s="205">
        <v>0</v>
      </c>
      <c r="AW64" s="205">
        <v>0</v>
      </c>
      <c r="AX64" s="205">
        <v>4</v>
      </c>
      <c r="AY64" s="205">
        <v>3</v>
      </c>
      <c r="AZ64" s="205">
        <v>0</v>
      </c>
      <c r="BA64" s="205">
        <v>0</v>
      </c>
      <c r="BB64" s="205">
        <v>0</v>
      </c>
      <c r="BC64" s="205">
        <v>0</v>
      </c>
      <c r="BD64" s="205">
        <v>0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205"/>
      <c r="BK64" s="205"/>
      <c r="BL64" s="205"/>
      <c r="BM64" s="205"/>
      <c r="BN64" s="205"/>
      <c r="BO64" s="204"/>
      <c r="BP64" s="197"/>
      <c r="BQ64" s="197"/>
      <c r="BR64" s="197"/>
      <c r="BS64" s="197"/>
      <c r="BT64" s="197"/>
      <c r="BU64" s="197"/>
      <c r="BV64" s="197"/>
      <c r="BW64" s="197"/>
      <c r="BX64" s="197"/>
      <c r="BY64" s="197"/>
      <c r="BZ64" s="197"/>
      <c r="CA64" s="197"/>
      <c r="CB64" s="197"/>
      <c r="CC64" s="197"/>
      <c r="CD64" s="197"/>
      <c r="CE64" s="197"/>
      <c r="CF64" s="197"/>
      <c r="CG64" s="197"/>
      <c r="CH64" s="197"/>
      <c r="CI64" s="197"/>
      <c r="CJ64" s="197"/>
      <c r="CK64" s="197"/>
      <c r="CL64" s="197"/>
      <c r="CM64" s="197"/>
      <c r="CN64" s="197"/>
      <c r="CO64" s="197"/>
      <c r="CP64" s="197"/>
      <c r="CQ64" s="197"/>
      <c r="CR64" s="197"/>
      <c r="CS64" s="197"/>
      <c r="CT64" s="197"/>
      <c r="CU64" s="197"/>
      <c r="CV64" s="197"/>
      <c r="CW64" s="197"/>
      <c r="CX64" s="197"/>
      <c r="CY64" s="197"/>
      <c r="CZ64" s="197"/>
      <c r="DA64" s="197"/>
      <c r="DB64" s="197"/>
      <c r="DC64" s="197"/>
      <c r="DD64" s="197"/>
      <c r="DE64" s="197"/>
      <c r="DF64" s="197"/>
      <c r="DG64" s="197"/>
      <c r="DH64" s="197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  <c r="ED64" s="197"/>
      <c r="EE64" s="197"/>
      <c r="EF64" s="197"/>
      <c r="EG64" s="197"/>
      <c r="EH64" s="197"/>
      <c r="EI64" s="197"/>
      <c r="EJ64" s="197"/>
      <c r="EK64" s="197"/>
      <c r="EL64" s="197"/>
      <c r="EM64" s="197"/>
      <c r="EN64" s="197"/>
      <c r="EO64" s="197"/>
      <c r="EP64" s="197"/>
      <c r="EQ64" s="197"/>
      <c r="ER64" s="197"/>
      <c r="ES64" s="197"/>
      <c r="ET64" s="197"/>
      <c r="EU64" s="197"/>
      <c r="EV64" s="197"/>
      <c r="EW64" s="197"/>
      <c r="EX64" s="197"/>
      <c r="EY64" s="197"/>
      <c r="EZ64" s="197"/>
      <c r="FA64" s="197"/>
      <c r="FB64" s="197"/>
      <c r="FC64" s="197"/>
      <c r="FD64" s="197"/>
      <c r="FE64" s="197"/>
      <c r="FF64" s="197"/>
      <c r="FG64" s="197"/>
      <c r="FH64" s="197"/>
      <c r="FI64" s="197"/>
      <c r="FJ64" s="197"/>
      <c r="FK64" s="197"/>
      <c r="FL64" s="197"/>
      <c r="FM64" s="197"/>
      <c r="FN64" s="197"/>
      <c r="FO64" s="197"/>
      <c r="FP64" s="197"/>
      <c r="FQ64" s="197"/>
      <c r="FR64" s="197"/>
      <c r="FS64" s="197"/>
      <c r="FT64" s="197"/>
      <c r="FU64" s="197"/>
      <c r="FV64" s="197"/>
      <c r="FW64" s="197"/>
      <c r="FX64" s="197"/>
      <c r="FY64" s="197"/>
      <c r="FZ64" s="197"/>
      <c r="GA64" s="197"/>
      <c r="GB64" s="197"/>
      <c r="GC64" s="197"/>
      <c r="GD64" s="197"/>
      <c r="GE64" s="197"/>
      <c r="GF64" s="197"/>
      <c r="GG64" s="197"/>
      <c r="GH64" s="197"/>
      <c r="GI64" s="197"/>
      <c r="GJ64" s="197"/>
      <c r="GK64" s="197"/>
      <c r="GL64" s="197"/>
      <c r="GM64" s="197"/>
      <c r="GN64" s="197"/>
      <c r="GO64" s="197"/>
      <c r="GP64" s="197"/>
      <c r="GQ64" s="197"/>
      <c r="GR64" s="197"/>
      <c r="GS64" s="197"/>
      <c r="GT64" s="197"/>
      <c r="GU64" s="197"/>
      <c r="GV64" s="197"/>
      <c r="GW64" s="197"/>
      <c r="GX64" s="197"/>
      <c r="GY64" s="197"/>
      <c r="GZ64" s="197"/>
      <c r="HA64" s="197"/>
      <c r="HB64" s="197"/>
      <c r="HC64" s="197"/>
      <c r="HD64" s="197"/>
      <c r="HE64" s="197"/>
      <c r="HF64" s="197"/>
      <c r="HG64" s="197"/>
      <c r="HH64" s="197"/>
      <c r="HI64" s="197"/>
      <c r="HJ64" s="197"/>
      <c r="HK64" s="197"/>
      <c r="HL64" s="197"/>
      <c r="HM64" s="197"/>
      <c r="HN64" s="197"/>
      <c r="HO64" s="197"/>
      <c r="HP64" s="197"/>
      <c r="HQ64" s="197"/>
      <c r="HR64" s="197"/>
      <c r="HS64" s="197"/>
      <c r="HT64" s="197"/>
      <c r="HU64" s="197"/>
      <c r="HV64" s="197"/>
      <c r="HW64" s="197"/>
      <c r="HX64" s="197"/>
      <c r="HY64" s="197"/>
      <c r="HZ64" s="197"/>
      <c r="IA64" s="197"/>
      <c r="IB64" s="197"/>
      <c r="IC64" s="197"/>
      <c r="ID64" s="197"/>
      <c r="IE64" s="197"/>
      <c r="IF64" s="197"/>
      <c r="IG64" s="197"/>
      <c r="IH64" s="197"/>
      <c r="II64" s="197"/>
      <c r="IJ64" s="197"/>
      <c r="IK64" s="197"/>
      <c r="IL64" s="197"/>
      <c r="IM64" s="197"/>
      <c r="IN64" s="197"/>
      <c r="IO64" s="197"/>
      <c r="IP64" s="197"/>
      <c r="IQ64" s="197"/>
      <c r="IR64" s="197"/>
      <c r="IS64" s="197"/>
      <c r="IT64" s="197"/>
      <c r="IU64" s="197"/>
      <c r="IV64" s="197"/>
      <c r="IW64" s="197"/>
    </row>
    <row r="65" spans="1:257">
      <c r="A65" s="208">
        <v>13</v>
      </c>
      <c r="B65" s="205" t="s">
        <v>818</v>
      </c>
      <c r="C65" s="205" t="str">
        <f t="shared" si="18"/>
        <v>RAY McDONALD</v>
      </c>
      <c r="D65" s="205">
        <v>2</v>
      </c>
      <c r="E65" s="205">
        <v>73</v>
      </c>
      <c r="F65" s="205">
        <v>43</v>
      </c>
      <c r="G65" s="205">
        <v>0</v>
      </c>
      <c r="H65" s="206">
        <f t="shared" si="19"/>
        <v>0.58904109589041098</v>
      </c>
      <c r="I65" s="207"/>
      <c r="J65" s="205">
        <f t="shared" si="20"/>
        <v>55</v>
      </c>
      <c r="K65" s="205">
        <f t="shared" si="21"/>
        <v>30</v>
      </c>
      <c r="L65" s="205">
        <f t="shared" si="22"/>
        <v>0</v>
      </c>
      <c r="M65" s="206">
        <f t="shared" si="23"/>
        <v>0.54545454545454541</v>
      </c>
      <c r="N65" s="205">
        <v>3</v>
      </c>
      <c r="O65" s="205">
        <v>2</v>
      </c>
      <c r="P65" s="205">
        <v>0</v>
      </c>
      <c r="Q65" s="205">
        <v>4</v>
      </c>
      <c r="R65" s="205">
        <v>2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4</v>
      </c>
      <c r="AA65" s="205">
        <v>2</v>
      </c>
      <c r="AB65" s="205">
        <v>0</v>
      </c>
      <c r="AC65" s="205">
        <v>5</v>
      </c>
      <c r="AD65" s="205">
        <v>2</v>
      </c>
      <c r="AE65" s="205">
        <v>0</v>
      </c>
      <c r="AF65" s="205">
        <v>4</v>
      </c>
      <c r="AG65" s="205">
        <v>2</v>
      </c>
      <c r="AH65" s="205">
        <v>0</v>
      </c>
      <c r="AI65" s="205">
        <v>5</v>
      </c>
      <c r="AJ65" s="205">
        <v>2</v>
      </c>
      <c r="AK65" s="205">
        <v>0</v>
      </c>
      <c r="AL65" s="205">
        <v>5</v>
      </c>
      <c r="AM65" s="205">
        <v>3</v>
      </c>
      <c r="AN65" s="205">
        <v>0</v>
      </c>
      <c r="AO65" s="205">
        <v>6</v>
      </c>
      <c r="AP65" s="205">
        <v>3</v>
      </c>
      <c r="AQ65" s="205">
        <v>0</v>
      </c>
      <c r="AR65" s="205">
        <v>0</v>
      </c>
      <c r="AS65" s="205">
        <v>0</v>
      </c>
      <c r="AT65" s="205">
        <v>0</v>
      </c>
      <c r="AU65" s="205">
        <v>0</v>
      </c>
      <c r="AV65" s="205">
        <v>0</v>
      </c>
      <c r="AW65" s="205">
        <v>0</v>
      </c>
      <c r="AX65" s="205">
        <v>4</v>
      </c>
      <c r="AY65" s="205">
        <v>3</v>
      </c>
      <c r="AZ65" s="205">
        <v>0</v>
      </c>
      <c r="BA65" s="205">
        <v>5</v>
      </c>
      <c r="BB65" s="205">
        <v>4</v>
      </c>
      <c r="BC65" s="205">
        <v>0</v>
      </c>
      <c r="BD65" s="205">
        <v>6</v>
      </c>
      <c r="BE65" s="205">
        <v>3</v>
      </c>
      <c r="BF65" s="205">
        <v>0</v>
      </c>
      <c r="BG65" s="205">
        <v>4</v>
      </c>
      <c r="BH65" s="205">
        <v>2</v>
      </c>
      <c r="BI65" s="205">
        <v>0</v>
      </c>
      <c r="BJ65" s="205"/>
      <c r="BK65" s="205"/>
      <c r="BL65" s="205"/>
      <c r="BM65" s="205"/>
      <c r="BN65" s="205"/>
      <c r="BO65" s="204"/>
      <c r="BP65" s="197"/>
      <c r="BQ65" s="197"/>
      <c r="BR65" s="197"/>
      <c r="BS65" s="197"/>
      <c r="BT65" s="197"/>
      <c r="BU65" s="197"/>
      <c r="BV65" s="197"/>
      <c r="BW65" s="197"/>
      <c r="BX65" s="197"/>
      <c r="BY65" s="197"/>
      <c r="BZ65" s="197"/>
      <c r="CA65" s="197"/>
      <c r="CB65" s="197"/>
      <c r="CC65" s="197"/>
      <c r="CD65" s="197"/>
      <c r="CE65" s="197"/>
      <c r="CF65" s="197"/>
      <c r="CG65" s="197"/>
      <c r="CH65" s="197"/>
      <c r="CI65" s="197"/>
      <c r="CJ65" s="197"/>
      <c r="CK65" s="197"/>
      <c r="CL65" s="197"/>
      <c r="CM65" s="197"/>
      <c r="CN65" s="197"/>
      <c r="CO65" s="197"/>
      <c r="CP65" s="197"/>
      <c r="CQ65" s="197"/>
      <c r="CR65" s="197"/>
      <c r="CS65" s="197"/>
      <c r="CT65" s="197"/>
      <c r="CU65" s="197"/>
      <c r="CV65" s="197"/>
      <c r="CW65" s="197"/>
      <c r="CX65" s="197"/>
      <c r="CY65" s="197"/>
      <c r="CZ65" s="197"/>
      <c r="DA65" s="197"/>
      <c r="DB65" s="197"/>
      <c r="DC65" s="197"/>
      <c r="DD65" s="197"/>
      <c r="DE65" s="197"/>
      <c r="DF65" s="197"/>
      <c r="DG65" s="197"/>
      <c r="DH65" s="197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  <c r="ED65" s="197"/>
      <c r="EE65" s="197"/>
      <c r="EF65" s="197"/>
      <c r="EG65" s="197"/>
      <c r="EH65" s="197"/>
      <c r="EI65" s="197"/>
      <c r="EJ65" s="197"/>
      <c r="EK65" s="197"/>
      <c r="EL65" s="197"/>
      <c r="EM65" s="197"/>
      <c r="EN65" s="197"/>
      <c r="EO65" s="197"/>
      <c r="EP65" s="197"/>
      <c r="EQ65" s="197"/>
      <c r="ER65" s="197"/>
      <c r="ES65" s="197"/>
      <c r="ET65" s="197"/>
      <c r="EU65" s="197"/>
      <c r="EV65" s="197"/>
      <c r="EW65" s="197"/>
      <c r="EX65" s="197"/>
      <c r="EY65" s="197"/>
      <c r="EZ65" s="197"/>
      <c r="FA65" s="197"/>
      <c r="FB65" s="197"/>
      <c r="FC65" s="197"/>
      <c r="FD65" s="197"/>
      <c r="FE65" s="197"/>
      <c r="FF65" s="197"/>
      <c r="FG65" s="197"/>
      <c r="FH65" s="197"/>
      <c r="FI65" s="197"/>
      <c r="FJ65" s="197"/>
      <c r="FK65" s="197"/>
      <c r="FL65" s="197"/>
      <c r="FM65" s="197"/>
      <c r="FN65" s="197"/>
      <c r="FO65" s="197"/>
      <c r="FP65" s="197"/>
      <c r="FQ65" s="197"/>
      <c r="FR65" s="197"/>
      <c r="FS65" s="197"/>
      <c r="FT65" s="197"/>
      <c r="FU65" s="197"/>
      <c r="FV65" s="197"/>
      <c r="FW65" s="197"/>
      <c r="FX65" s="197"/>
      <c r="FY65" s="197"/>
      <c r="FZ65" s="197"/>
      <c r="GA65" s="197"/>
      <c r="GB65" s="197"/>
      <c r="GC65" s="197"/>
      <c r="GD65" s="197"/>
      <c r="GE65" s="197"/>
      <c r="GF65" s="197"/>
      <c r="GG65" s="197"/>
      <c r="GH65" s="197"/>
      <c r="GI65" s="197"/>
      <c r="GJ65" s="197"/>
      <c r="GK65" s="197"/>
      <c r="GL65" s="197"/>
      <c r="GM65" s="197"/>
      <c r="GN65" s="197"/>
      <c r="GO65" s="197"/>
      <c r="GP65" s="197"/>
      <c r="GQ65" s="197"/>
      <c r="GR65" s="197"/>
      <c r="GS65" s="197"/>
      <c r="GT65" s="197"/>
      <c r="GU65" s="197"/>
      <c r="GV65" s="197"/>
      <c r="GW65" s="197"/>
      <c r="GX65" s="197"/>
      <c r="GY65" s="197"/>
      <c r="GZ65" s="197"/>
      <c r="HA65" s="197"/>
      <c r="HB65" s="197"/>
      <c r="HC65" s="197"/>
      <c r="HD65" s="197"/>
      <c r="HE65" s="197"/>
      <c r="HF65" s="197"/>
      <c r="HG65" s="197"/>
      <c r="HH65" s="197"/>
      <c r="HI65" s="197"/>
      <c r="HJ65" s="197"/>
      <c r="HK65" s="197"/>
      <c r="HL65" s="197"/>
      <c r="HM65" s="197"/>
      <c r="HN65" s="197"/>
      <c r="HO65" s="197"/>
      <c r="HP65" s="197"/>
      <c r="HQ65" s="197"/>
      <c r="HR65" s="197"/>
      <c r="HS65" s="197"/>
      <c r="HT65" s="197"/>
      <c r="HU65" s="197"/>
      <c r="HV65" s="197"/>
      <c r="HW65" s="197"/>
      <c r="HX65" s="197"/>
      <c r="HY65" s="197"/>
      <c r="HZ65" s="197"/>
      <c r="IA65" s="197"/>
      <c r="IB65" s="197"/>
      <c r="IC65" s="197"/>
      <c r="ID65" s="197"/>
      <c r="IE65" s="197"/>
      <c r="IF65" s="197"/>
      <c r="IG65" s="197"/>
      <c r="IH65" s="197"/>
      <c r="II65" s="197"/>
      <c r="IJ65" s="197"/>
      <c r="IK65" s="197"/>
      <c r="IL65" s="197"/>
      <c r="IM65" s="197"/>
      <c r="IN65" s="197"/>
      <c r="IO65" s="197"/>
      <c r="IP65" s="197"/>
      <c r="IQ65" s="197"/>
      <c r="IR65" s="197"/>
      <c r="IS65" s="197"/>
      <c r="IT65" s="197"/>
      <c r="IU65" s="197"/>
      <c r="IV65" s="197"/>
      <c r="IW65" s="197"/>
    </row>
    <row r="66" spans="1:257">
      <c r="A66" s="208">
        <v>14</v>
      </c>
      <c r="B66" s="205" t="s">
        <v>1820</v>
      </c>
      <c r="C66" s="205" t="str">
        <f t="shared" si="18"/>
        <v>K. SEMENTKOWSKI</v>
      </c>
      <c r="D66" s="205">
        <v>1</v>
      </c>
      <c r="E66" s="205">
        <v>0</v>
      </c>
      <c r="F66" s="205">
        <v>0</v>
      </c>
      <c r="G66" s="205">
        <v>0</v>
      </c>
      <c r="H66" s="206" t="e">
        <f t="shared" si="19"/>
        <v>#DIV/0!</v>
      </c>
      <c r="I66" s="207"/>
      <c r="J66" s="205">
        <f t="shared" si="20"/>
        <v>0</v>
      </c>
      <c r="K66" s="205">
        <f t="shared" si="21"/>
        <v>0</v>
      </c>
      <c r="L66" s="205">
        <f t="shared" si="22"/>
        <v>0</v>
      </c>
      <c r="M66" s="206" t="e">
        <f t="shared" si="23"/>
        <v>#DIV/0!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0</v>
      </c>
      <c r="AH66" s="205">
        <v>0</v>
      </c>
      <c r="AI66" s="205">
        <v>0</v>
      </c>
      <c r="AJ66" s="205">
        <v>0</v>
      </c>
      <c r="AK66" s="205">
        <v>0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  <c r="AU66" s="205">
        <v>0</v>
      </c>
      <c r="AV66" s="205">
        <v>0</v>
      </c>
      <c r="AW66" s="205">
        <v>0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205">
        <v>0</v>
      </c>
      <c r="BD66" s="205">
        <v>0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205"/>
      <c r="BK66" s="205"/>
      <c r="BL66" s="205"/>
      <c r="BM66" s="205"/>
      <c r="BN66" s="205"/>
      <c r="BO66" s="204"/>
      <c r="BP66" s="197"/>
      <c r="BQ66" s="197"/>
      <c r="BR66" s="197"/>
      <c r="BS66" s="197"/>
      <c r="BT66" s="197"/>
      <c r="BU66" s="197"/>
      <c r="BV66" s="197"/>
      <c r="BW66" s="197"/>
      <c r="BX66" s="197"/>
      <c r="BY66" s="197"/>
      <c r="BZ66" s="197"/>
      <c r="CA66" s="197"/>
      <c r="CB66" s="197"/>
      <c r="CC66" s="197"/>
      <c r="CD66" s="197"/>
      <c r="CE66" s="197"/>
      <c r="CF66" s="197"/>
      <c r="CG66" s="197"/>
      <c r="CH66" s="197"/>
      <c r="CI66" s="197"/>
      <c r="CJ66" s="197"/>
      <c r="CK66" s="197"/>
      <c r="CL66" s="197"/>
      <c r="CM66" s="197"/>
      <c r="CN66" s="197"/>
      <c r="CO66" s="197"/>
      <c r="CP66" s="197"/>
      <c r="CQ66" s="197"/>
      <c r="CR66" s="197"/>
      <c r="CS66" s="197"/>
      <c r="CT66" s="197"/>
      <c r="CU66" s="197"/>
      <c r="CV66" s="197"/>
      <c r="CW66" s="197"/>
      <c r="CX66" s="197"/>
      <c r="CY66" s="197"/>
      <c r="CZ66" s="197"/>
      <c r="DA66" s="197"/>
      <c r="DB66" s="197"/>
      <c r="DC66" s="197"/>
      <c r="DD66" s="197"/>
      <c r="DE66" s="197"/>
      <c r="DF66" s="197"/>
      <c r="DG66" s="197"/>
      <c r="DH66" s="197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  <c r="ED66" s="197"/>
      <c r="EE66" s="197"/>
      <c r="EF66" s="197"/>
      <c r="EG66" s="197"/>
      <c r="EH66" s="197"/>
      <c r="EI66" s="197"/>
      <c r="EJ66" s="197"/>
      <c r="EK66" s="197"/>
      <c r="EL66" s="197"/>
      <c r="EM66" s="197"/>
      <c r="EN66" s="197"/>
      <c r="EO66" s="197"/>
      <c r="EP66" s="197"/>
      <c r="EQ66" s="197"/>
      <c r="ER66" s="197"/>
      <c r="ES66" s="197"/>
      <c r="ET66" s="197"/>
      <c r="EU66" s="197"/>
      <c r="EV66" s="197"/>
      <c r="EW66" s="197"/>
      <c r="EX66" s="197"/>
      <c r="EY66" s="197"/>
      <c r="EZ66" s="197"/>
      <c r="FA66" s="197"/>
      <c r="FB66" s="197"/>
      <c r="FC66" s="197"/>
      <c r="FD66" s="197"/>
      <c r="FE66" s="197"/>
      <c r="FF66" s="197"/>
      <c r="FG66" s="197"/>
      <c r="FH66" s="197"/>
      <c r="FI66" s="197"/>
      <c r="FJ66" s="197"/>
      <c r="FK66" s="197"/>
      <c r="FL66" s="197"/>
      <c r="FM66" s="197"/>
      <c r="FN66" s="197"/>
      <c r="FO66" s="197"/>
      <c r="FP66" s="197"/>
      <c r="FQ66" s="197"/>
      <c r="FR66" s="197"/>
      <c r="FS66" s="197"/>
      <c r="FT66" s="197"/>
      <c r="FU66" s="197"/>
      <c r="FV66" s="197"/>
      <c r="FW66" s="197"/>
      <c r="FX66" s="197"/>
      <c r="FY66" s="197"/>
      <c r="FZ66" s="197"/>
      <c r="GA66" s="197"/>
      <c r="GB66" s="197"/>
      <c r="GC66" s="197"/>
      <c r="GD66" s="197"/>
      <c r="GE66" s="197"/>
      <c r="GF66" s="197"/>
      <c r="GG66" s="197"/>
      <c r="GH66" s="197"/>
      <c r="GI66" s="197"/>
      <c r="GJ66" s="197"/>
      <c r="GK66" s="197"/>
      <c r="GL66" s="197"/>
      <c r="GM66" s="197"/>
      <c r="GN66" s="197"/>
      <c r="GO66" s="197"/>
      <c r="GP66" s="197"/>
      <c r="GQ66" s="197"/>
      <c r="GR66" s="197"/>
      <c r="GS66" s="197"/>
      <c r="GT66" s="197"/>
      <c r="GU66" s="197"/>
      <c r="GV66" s="197"/>
      <c r="GW66" s="197"/>
      <c r="GX66" s="197"/>
      <c r="GY66" s="197"/>
      <c r="GZ66" s="197"/>
      <c r="HA66" s="197"/>
      <c r="HB66" s="197"/>
      <c r="HC66" s="197"/>
      <c r="HD66" s="197"/>
      <c r="HE66" s="197"/>
      <c r="HF66" s="197"/>
      <c r="HG66" s="197"/>
      <c r="HH66" s="197"/>
      <c r="HI66" s="197"/>
      <c r="HJ66" s="197"/>
      <c r="HK66" s="197"/>
      <c r="HL66" s="197"/>
      <c r="HM66" s="197"/>
      <c r="HN66" s="197"/>
      <c r="HO66" s="197"/>
      <c r="HP66" s="197"/>
      <c r="HQ66" s="197"/>
      <c r="HR66" s="197"/>
      <c r="HS66" s="197"/>
      <c r="HT66" s="197"/>
      <c r="HU66" s="197"/>
      <c r="HV66" s="197"/>
      <c r="HW66" s="197"/>
      <c r="HX66" s="197"/>
      <c r="HY66" s="197"/>
      <c r="HZ66" s="197"/>
      <c r="IA66" s="197"/>
      <c r="IB66" s="197"/>
      <c r="IC66" s="197"/>
      <c r="ID66" s="197"/>
      <c r="IE66" s="197"/>
      <c r="IF66" s="197"/>
      <c r="IG66" s="197"/>
      <c r="IH66" s="197"/>
      <c r="II66" s="197"/>
      <c r="IJ66" s="197"/>
      <c r="IK66" s="197"/>
      <c r="IL66" s="197"/>
      <c r="IM66" s="197"/>
      <c r="IN66" s="197"/>
      <c r="IO66" s="197"/>
      <c r="IP66" s="197"/>
      <c r="IQ66" s="197"/>
      <c r="IR66" s="197"/>
      <c r="IS66" s="197"/>
      <c r="IT66" s="197"/>
      <c r="IU66" s="197"/>
      <c r="IV66" s="197"/>
      <c r="IW66" s="197"/>
    </row>
    <row r="67" spans="1:257">
      <c r="A67" s="208">
        <v>15</v>
      </c>
      <c r="B67" s="205" t="s">
        <v>1038</v>
      </c>
      <c r="C67" s="205" t="str">
        <f t="shared" si="18"/>
        <v>RYAN REYNOLDS</v>
      </c>
      <c r="D67" s="205">
        <v>1</v>
      </c>
      <c r="E67" s="205">
        <v>20</v>
      </c>
      <c r="F67" s="205">
        <v>5</v>
      </c>
      <c r="G67" s="205">
        <v>0</v>
      </c>
      <c r="H67" s="206">
        <f t="shared" si="19"/>
        <v>0.25</v>
      </c>
      <c r="I67" s="207"/>
      <c r="J67" s="205">
        <f t="shared" si="20"/>
        <v>20</v>
      </c>
      <c r="K67" s="205">
        <f t="shared" si="21"/>
        <v>5</v>
      </c>
      <c r="L67" s="205">
        <f t="shared" si="22"/>
        <v>0</v>
      </c>
      <c r="M67" s="206">
        <f t="shared" si="23"/>
        <v>0.25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0</v>
      </c>
      <c r="AH67" s="205">
        <v>0</v>
      </c>
      <c r="AI67" s="205">
        <v>0</v>
      </c>
      <c r="AJ67" s="205">
        <v>0</v>
      </c>
      <c r="AK67" s="205">
        <v>0</v>
      </c>
      <c r="AL67" s="205">
        <v>6</v>
      </c>
      <c r="AM67" s="205">
        <v>3</v>
      </c>
      <c r="AN67" s="205">
        <v>0</v>
      </c>
      <c r="AO67" s="205">
        <v>0</v>
      </c>
      <c r="AP67" s="205">
        <v>0</v>
      </c>
      <c r="AQ67" s="205">
        <v>0</v>
      </c>
      <c r="AR67" s="205">
        <v>5</v>
      </c>
      <c r="AS67" s="205">
        <v>0</v>
      </c>
      <c r="AT67" s="205">
        <v>0</v>
      </c>
      <c r="AU67" s="205">
        <v>5</v>
      </c>
      <c r="AV67" s="205">
        <v>1</v>
      </c>
      <c r="AW67" s="205">
        <v>0</v>
      </c>
      <c r="AX67" s="205">
        <v>4</v>
      </c>
      <c r="AY67" s="205">
        <v>1</v>
      </c>
      <c r="AZ67" s="205">
        <v>0</v>
      </c>
      <c r="BA67" s="205">
        <v>0</v>
      </c>
      <c r="BB67" s="205">
        <v>0</v>
      </c>
      <c r="BC67" s="205">
        <v>0</v>
      </c>
      <c r="BD67" s="205">
        <v>0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205"/>
      <c r="BK67" s="205"/>
      <c r="BL67" s="205"/>
      <c r="BM67" s="205"/>
      <c r="BN67" s="205"/>
      <c r="BO67" s="204"/>
      <c r="BP67" s="197"/>
      <c r="BQ67" s="197"/>
      <c r="BR67" s="197"/>
      <c r="BS67" s="197"/>
      <c r="BT67" s="197"/>
      <c r="BU67" s="197"/>
      <c r="BV67" s="197"/>
      <c r="BW67" s="197"/>
      <c r="BX67" s="197"/>
      <c r="BY67" s="197"/>
      <c r="BZ67" s="197"/>
      <c r="CA67" s="197"/>
      <c r="CB67" s="197"/>
      <c r="CC67" s="197"/>
      <c r="CD67" s="197"/>
      <c r="CE67" s="197"/>
      <c r="CF67" s="197"/>
      <c r="CG67" s="197"/>
      <c r="CH67" s="197"/>
      <c r="CI67" s="197"/>
      <c r="CJ67" s="197"/>
      <c r="CK67" s="197"/>
      <c r="CL67" s="197"/>
      <c r="CM67" s="197"/>
      <c r="CN67" s="197"/>
      <c r="CO67" s="197"/>
      <c r="CP67" s="197"/>
      <c r="CQ67" s="197"/>
      <c r="CR67" s="197"/>
      <c r="CS67" s="197"/>
      <c r="CT67" s="197"/>
      <c r="CU67" s="197"/>
      <c r="CV67" s="197"/>
      <c r="CW67" s="197"/>
      <c r="CX67" s="197"/>
      <c r="CY67" s="197"/>
      <c r="CZ67" s="197"/>
      <c r="DA67" s="197"/>
      <c r="DB67" s="197"/>
      <c r="DC67" s="197"/>
      <c r="DD67" s="197"/>
      <c r="DE67" s="197"/>
      <c r="DF67" s="197"/>
      <c r="DG67" s="197"/>
      <c r="DH67" s="197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  <c r="ED67" s="197"/>
      <c r="EE67" s="197"/>
      <c r="EF67" s="197"/>
      <c r="EG67" s="197"/>
      <c r="EH67" s="197"/>
      <c r="EI67" s="197"/>
      <c r="EJ67" s="197"/>
      <c r="EK67" s="197"/>
      <c r="EL67" s="197"/>
      <c r="EM67" s="197"/>
      <c r="EN67" s="197"/>
      <c r="EO67" s="197"/>
      <c r="EP67" s="197"/>
      <c r="EQ67" s="197"/>
      <c r="ER67" s="197"/>
      <c r="ES67" s="197"/>
      <c r="ET67" s="197"/>
      <c r="EU67" s="197"/>
      <c r="EV67" s="197"/>
      <c r="EW67" s="197"/>
      <c r="EX67" s="197"/>
      <c r="EY67" s="197"/>
      <c r="EZ67" s="197"/>
      <c r="FA67" s="197"/>
      <c r="FB67" s="197"/>
      <c r="FC67" s="197"/>
      <c r="FD67" s="197"/>
      <c r="FE67" s="197"/>
      <c r="FF67" s="197"/>
      <c r="FG67" s="197"/>
      <c r="FH67" s="197"/>
      <c r="FI67" s="197"/>
      <c r="FJ67" s="197"/>
      <c r="FK67" s="197"/>
      <c r="FL67" s="197"/>
      <c r="FM67" s="197"/>
      <c r="FN67" s="197"/>
      <c r="FO67" s="197"/>
      <c r="FP67" s="197"/>
      <c r="FQ67" s="197"/>
      <c r="FR67" s="197"/>
      <c r="FS67" s="197"/>
      <c r="FT67" s="197"/>
      <c r="FU67" s="197"/>
      <c r="FV67" s="197"/>
      <c r="FW67" s="197"/>
      <c r="FX67" s="197"/>
      <c r="FY67" s="197"/>
      <c r="FZ67" s="197"/>
      <c r="GA67" s="197"/>
      <c r="GB67" s="197"/>
      <c r="GC67" s="197"/>
      <c r="GD67" s="197"/>
      <c r="GE67" s="197"/>
      <c r="GF67" s="197"/>
      <c r="GG67" s="197"/>
      <c r="GH67" s="197"/>
      <c r="GI67" s="197"/>
      <c r="GJ67" s="197"/>
      <c r="GK67" s="197"/>
      <c r="GL67" s="197"/>
      <c r="GM67" s="197"/>
      <c r="GN67" s="197"/>
      <c r="GO67" s="197"/>
      <c r="GP67" s="197"/>
      <c r="GQ67" s="197"/>
      <c r="GR67" s="197"/>
      <c r="GS67" s="197"/>
      <c r="GT67" s="197"/>
      <c r="GU67" s="197"/>
      <c r="GV67" s="197"/>
      <c r="GW67" s="197"/>
      <c r="GX67" s="197"/>
      <c r="GY67" s="197"/>
      <c r="GZ67" s="197"/>
      <c r="HA67" s="197"/>
      <c r="HB67" s="197"/>
      <c r="HC67" s="197"/>
      <c r="HD67" s="197"/>
      <c r="HE67" s="197"/>
      <c r="HF67" s="197"/>
      <c r="HG67" s="197"/>
      <c r="HH67" s="197"/>
      <c r="HI67" s="197"/>
      <c r="HJ67" s="197"/>
      <c r="HK67" s="197"/>
      <c r="HL67" s="197"/>
      <c r="HM67" s="197"/>
      <c r="HN67" s="197"/>
      <c r="HO67" s="197"/>
      <c r="HP67" s="197"/>
      <c r="HQ67" s="197"/>
      <c r="HR67" s="197"/>
      <c r="HS67" s="197"/>
      <c r="HT67" s="197"/>
      <c r="HU67" s="197"/>
      <c r="HV67" s="197"/>
      <c r="HW67" s="197"/>
      <c r="HX67" s="197"/>
      <c r="HY67" s="197"/>
      <c r="HZ67" s="197"/>
      <c r="IA67" s="197"/>
      <c r="IB67" s="197"/>
      <c r="IC67" s="197"/>
      <c r="ID67" s="197"/>
      <c r="IE67" s="197"/>
      <c r="IF67" s="197"/>
      <c r="IG67" s="197"/>
      <c r="IH67" s="197"/>
      <c r="II67" s="197"/>
      <c r="IJ67" s="197"/>
      <c r="IK67" s="197"/>
      <c r="IL67" s="197"/>
      <c r="IM67" s="197"/>
      <c r="IN67" s="197"/>
      <c r="IO67" s="197"/>
      <c r="IP67" s="197"/>
      <c r="IQ67" s="197"/>
      <c r="IR67" s="197"/>
      <c r="IS67" s="197"/>
      <c r="IT67" s="197"/>
      <c r="IU67" s="197"/>
      <c r="IV67" s="197"/>
      <c r="IW67" s="197"/>
    </row>
    <row r="68" spans="1:257">
      <c r="A68" s="208">
        <v>16</v>
      </c>
      <c r="B68" s="205" t="s">
        <v>1037</v>
      </c>
      <c r="C68" s="205" t="str">
        <f t="shared" si="18"/>
        <v>MATT EVANS</v>
      </c>
      <c r="D68" s="205">
        <v>5</v>
      </c>
      <c r="E68" s="205">
        <v>266</v>
      </c>
      <c r="F68" s="205">
        <v>166</v>
      </c>
      <c r="G68" s="205">
        <v>25</v>
      </c>
      <c r="H68" s="206">
        <f t="shared" si="19"/>
        <v>0.62406015037593987</v>
      </c>
      <c r="I68" s="207"/>
      <c r="J68" s="205">
        <f t="shared" si="20"/>
        <v>5</v>
      </c>
      <c r="K68" s="205">
        <f t="shared" si="21"/>
        <v>2</v>
      </c>
      <c r="L68" s="205">
        <f t="shared" si="22"/>
        <v>0</v>
      </c>
      <c r="M68" s="206">
        <f t="shared" si="23"/>
        <v>0.4</v>
      </c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H68" s="205"/>
      <c r="AI68" s="205"/>
      <c r="AJ68" s="205"/>
      <c r="AK68" s="205"/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  <c r="AU68" s="205">
        <v>0</v>
      </c>
      <c r="AV68" s="205">
        <v>0</v>
      </c>
      <c r="AW68" s="205">
        <v>0</v>
      </c>
      <c r="AX68" s="205">
        <v>5</v>
      </c>
      <c r="AY68" s="205">
        <v>2</v>
      </c>
      <c r="AZ68" s="205">
        <v>0</v>
      </c>
      <c r="BA68" s="205">
        <v>0</v>
      </c>
      <c r="BB68" s="205">
        <v>0</v>
      </c>
      <c r="BC68" s="205">
        <v>0</v>
      </c>
      <c r="BD68" s="205">
        <v>0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205"/>
      <c r="BK68" s="205"/>
      <c r="BL68" s="205"/>
      <c r="BM68" s="205"/>
      <c r="BN68" s="205"/>
      <c r="BO68" s="204"/>
      <c r="BP68" s="197"/>
      <c r="BQ68" s="197"/>
      <c r="BR68" s="197"/>
      <c r="BS68" s="197"/>
      <c r="BT68" s="197"/>
      <c r="BU68" s="197"/>
      <c r="BV68" s="197"/>
      <c r="BW68" s="197"/>
      <c r="BX68" s="197"/>
      <c r="BY68" s="197"/>
      <c r="BZ68" s="197"/>
      <c r="CA68" s="197"/>
      <c r="CB68" s="197"/>
      <c r="CC68" s="197"/>
      <c r="CD68" s="197"/>
      <c r="CE68" s="197"/>
      <c r="CF68" s="197"/>
      <c r="CG68" s="197"/>
      <c r="CH68" s="197"/>
      <c r="CI68" s="197"/>
      <c r="CJ68" s="197"/>
      <c r="CK68" s="197"/>
      <c r="CL68" s="197"/>
      <c r="CM68" s="197"/>
      <c r="CN68" s="197"/>
      <c r="CO68" s="197"/>
      <c r="CP68" s="197"/>
      <c r="CQ68" s="197"/>
      <c r="CR68" s="197"/>
      <c r="CS68" s="197"/>
      <c r="CT68" s="197"/>
      <c r="CU68" s="197"/>
      <c r="CV68" s="197"/>
      <c r="CW68" s="197"/>
      <c r="CX68" s="197"/>
      <c r="CY68" s="197"/>
      <c r="CZ68" s="197"/>
      <c r="DA68" s="197"/>
      <c r="DB68" s="197"/>
      <c r="DC68" s="197"/>
      <c r="DD68" s="197"/>
      <c r="DE68" s="197"/>
      <c r="DF68" s="197"/>
      <c r="DG68" s="197"/>
      <c r="DH68" s="197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  <c r="ED68" s="197"/>
      <c r="EE68" s="197"/>
      <c r="EF68" s="197"/>
      <c r="EG68" s="197"/>
      <c r="EH68" s="197"/>
      <c r="EI68" s="197"/>
      <c r="EJ68" s="197"/>
      <c r="EK68" s="197"/>
      <c r="EL68" s="197"/>
      <c r="EM68" s="197"/>
      <c r="EN68" s="197"/>
      <c r="EO68" s="197"/>
      <c r="EP68" s="197"/>
      <c r="EQ68" s="197"/>
      <c r="ER68" s="197"/>
      <c r="ES68" s="197"/>
      <c r="ET68" s="197"/>
      <c r="EU68" s="197"/>
      <c r="EV68" s="197"/>
      <c r="EW68" s="197"/>
      <c r="EX68" s="197"/>
      <c r="EY68" s="197"/>
      <c r="EZ68" s="197"/>
      <c r="FA68" s="197"/>
      <c r="FB68" s="197"/>
      <c r="FC68" s="197"/>
      <c r="FD68" s="197"/>
      <c r="FE68" s="197"/>
      <c r="FF68" s="197"/>
      <c r="FG68" s="197"/>
      <c r="FH68" s="197"/>
      <c r="FI68" s="197"/>
      <c r="FJ68" s="197"/>
      <c r="FK68" s="197"/>
      <c r="FL68" s="197"/>
      <c r="FM68" s="197"/>
      <c r="FN68" s="197"/>
      <c r="FO68" s="197"/>
      <c r="FP68" s="197"/>
      <c r="FQ68" s="197"/>
      <c r="FR68" s="197"/>
      <c r="FS68" s="197"/>
      <c r="FT68" s="197"/>
      <c r="FU68" s="197"/>
      <c r="FV68" s="197"/>
      <c r="FW68" s="197"/>
      <c r="FX68" s="197"/>
      <c r="FY68" s="197"/>
      <c r="FZ68" s="197"/>
      <c r="GA68" s="197"/>
      <c r="GB68" s="197"/>
      <c r="GC68" s="197"/>
      <c r="GD68" s="197"/>
      <c r="GE68" s="197"/>
      <c r="GF68" s="197"/>
      <c r="GG68" s="197"/>
      <c r="GH68" s="197"/>
      <c r="GI68" s="197"/>
      <c r="GJ68" s="197"/>
      <c r="GK68" s="197"/>
      <c r="GL68" s="197"/>
      <c r="GM68" s="197"/>
      <c r="GN68" s="197"/>
      <c r="GO68" s="197"/>
      <c r="GP68" s="197"/>
      <c r="GQ68" s="197"/>
      <c r="GR68" s="197"/>
      <c r="GS68" s="197"/>
      <c r="GT68" s="197"/>
      <c r="GU68" s="197"/>
      <c r="GV68" s="197"/>
      <c r="GW68" s="197"/>
      <c r="GX68" s="197"/>
      <c r="GY68" s="197"/>
      <c r="GZ68" s="197"/>
      <c r="HA68" s="197"/>
      <c r="HB68" s="197"/>
      <c r="HC68" s="197"/>
      <c r="HD68" s="197"/>
      <c r="HE68" s="197"/>
      <c r="HF68" s="197"/>
      <c r="HG68" s="197"/>
      <c r="HH68" s="197"/>
      <c r="HI68" s="197"/>
      <c r="HJ68" s="197"/>
      <c r="HK68" s="197"/>
      <c r="HL68" s="197"/>
      <c r="HM68" s="197"/>
      <c r="HN68" s="197"/>
      <c r="HO68" s="197"/>
      <c r="HP68" s="197"/>
      <c r="HQ68" s="197"/>
      <c r="HR68" s="197"/>
      <c r="HS68" s="197"/>
      <c r="HT68" s="197"/>
      <c r="HU68" s="197"/>
      <c r="HV68" s="197"/>
      <c r="HW68" s="197"/>
      <c r="HX68" s="197"/>
      <c r="HY68" s="197"/>
      <c r="HZ68" s="197"/>
      <c r="IA68" s="197"/>
      <c r="IB68" s="197"/>
      <c r="IC68" s="197"/>
      <c r="ID68" s="197"/>
      <c r="IE68" s="197"/>
      <c r="IF68" s="197"/>
      <c r="IG68" s="197"/>
      <c r="IH68" s="197"/>
      <c r="II68" s="197"/>
      <c r="IJ68" s="197"/>
      <c r="IK68" s="197"/>
      <c r="IL68" s="197"/>
      <c r="IM68" s="197"/>
      <c r="IN68" s="197"/>
      <c r="IO68" s="197"/>
      <c r="IP68" s="197"/>
      <c r="IQ68" s="197"/>
      <c r="IR68" s="197"/>
      <c r="IS68" s="197"/>
      <c r="IT68" s="197"/>
      <c r="IU68" s="197"/>
      <c r="IV68" s="197"/>
      <c r="IW68" s="197"/>
    </row>
    <row r="69" spans="1:257">
      <c r="A69" s="208">
        <v>17</v>
      </c>
      <c r="B69" s="205" t="s">
        <v>863</v>
      </c>
      <c r="C69" s="205" t="str">
        <f t="shared" si="18"/>
        <v>RYAN ZOELLNER</v>
      </c>
      <c r="D69" s="205">
        <v>4</v>
      </c>
      <c r="E69" s="205">
        <v>179</v>
      </c>
      <c r="F69" s="205">
        <v>87</v>
      </c>
      <c r="G69" s="205">
        <v>0</v>
      </c>
      <c r="H69" s="206">
        <f t="shared" si="19"/>
        <v>0.48603351955307261</v>
      </c>
      <c r="I69" s="207"/>
      <c r="J69" s="205">
        <f t="shared" si="20"/>
        <v>56</v>
      </c>
      <c r="K69" s="205">
        <f t="shared" si="21"/>
        <v>30</v>
      </c>
      <c r="L69" s="205">
        <f t="shared" si="22"/>
        <v>0</v>
      </c>
      <c r="M69" s="206">
        <f t="shared" si="23"/>
        <v>0.5357142857142857</v>
      </c>
      <c r="N69" s="205">
        <v>0</v>
      </c>
      <c r="O69" s="205">
        <v>0</v>
      </c>
      <c r="P69" s="205">
        <v>0</v>
      </c>
      <c r="Q69" s="205">
        <v>2</v>
      </c>
      <c r="R69" s="205">
        <v>0</v>
      </c>
      <c r="S69" s="205">
        <v>0</v>
      </c>
      <c r="T69" s="205">
        <v>4</v>
      </c>
      <c r="U69" s="205">
        <v>2</v>
      </c>
      <c r="V69" s="205">
        <v>0</v>
      </c>
      <c r="W69" s="205">
        <v>4</v>
      </c>
      <c r="X69" s="205">
        <v>1</v>
      </c>
      <c r="Y69" s="205">
        <v>0</v>
      </c>
      <c r="Z69" s="205">
        <v>2</v>
      </c>
      <c r="AA69" s="205">
        <v>1</v>
      </c>
      <c r="AB69" s="205">
        <v>0</v>
      </c>
      <c r="AC69" s="205">
        <v>0</v>
      </c>
      <c r="AD69" s="205">
        <v>0</v>
      </c>
      <c r="AE69" s="205">
        <v>0</v>
      </c>
      <c r="AF69" s="205">
        <v>4</v>
      </c>
      <c r="AG69" s="205">
        <v>4</v>
      </c>
      <c r="AH69" s="205">
        <v>0</v>
      </c>
      <c r="AI69" s="205">
        <v>5</v>
      </c>
      <c r="AJ69" s="205">
        <v>3</v>
      </c>
      <c r="AK69" s="205">
        <v>0</v>
      </c>
      <c r="AL69" s="205">
        <v>4</v>
      </c>
      <c r="AM69" s="205">
        <v>3</v>
      </c>
      <c r="AN69" s="205">
        <v>0</v>
      </c>
      <c r="AO69" s="205">
        <v>6</v>
      </c>
      <c r="AP69" s="205">
        <v>2</v>
      </c>
      <c r="AQ69" s="205">
        <v>0</v>
      </c>
      <c r="AR69" s="205">
        <v>5</v>
      </c>
      <c r="AS69" s="205">
        <v>3</v>
      </c>
      <c r="AT69" s="205">
        <v>0</v>
      </c>
      <c r="AU69" s="205">
        <v>5</v>
      </c>
      <c r="AV69" s="205">
        <v>4</v>
      </c>
      <c r="AW69" s="205">
        <v>0</v>
      </c>
      <c r="AX69" s="205">
        <v>0</v>
      </c>
      <c r="AY69" s="205">
        <v>0</v>
      </c>
      <c r="AZ69" s="205">
        <v>0</v>
      </c>
      <c r="BA69" s="205">
        <v>5</v>
      </c>
      <c r="BB69" s="205">
        <v>1</v>
      </c>
      <c r="BC69" s="205">
        <v>0</v>
      </c>
      <c r="BD69" s="205">
        <v>5</v>
      </c>
      <c r="BE69" s="205">
        <v>3</v>
      </c>
      <c r="BF69" s="205">
        <v>0</v>
      </c>
      <c r="BG69" s="205">
        <v>5</v>
      </c>
      <c r="BH69" s="205">
        <v>3</v>
      </c>
      <c r="BI69" s="205">
        <v>0</v>
      </c>
      <c r="BJ69" s="205"/>
      <c r="BK69" s="205"/>
      <c r="BL69" s="205"/>
      <c r="BM69" s="205"/>
      <c r="BN69" s="205"/>
      <c r="BO69" s="204"/>
      <c r="BP69" s="197"/>
      <c r="BQ69" s="197"/>
      <c r="BR69" s="197"/>
      <c r="BS69" s="197"/>
      <c r="BT69" s="197"/>
      <c r="BU69" s="197"/>
      <c r="BV69" s="197"/>
      <c r="BW69" s="197"/>
      <c r="BX69" s="197"/>
      <c r="BY69" s="197"/>
      <c r="BZ69" s="197"/>
      <c r="CA69" s="197"/>
      <c r="CB69" s="197"/>
      <c r="CC69" s="197"/>
      <c r="CD69" s="197"/>
      <c r="CE69" s="197"/>
      <c r="CF69" s="197"/>
      <c r="CG69" s="197"/>
      <c r="CH69" s="197"/>
      <c r="CI69" s="197"/>
      <c r="CJ69" s="197"/>
      <c r="CK69" s="197"/>
      <c r="CL69" s="197"/>
      <c r="CM69" s="197"/>
      <c r="CN69" s="197"/>
      <c r="CO69" s="197"/>
      <c r="CP69" s="197"/>
      <c r="CQ69" s="197"/>
      <c r="CR69" s="197"/>
      <c r="CS69" s="197"/>
      <c r="CT69" s="197"/>
      <c r="CU69" s="197"/>
      <c r="CV69" s="197"/>
      <c r="CW69" s="197"/>
      <c r="CX69" s="197"/>
      <c r="CY69" s="197"/>
      <c r="CZ69" s="197"/>
      <c r="DA69" s="197"/>
      <c r="DB69" s="197"/>
      <c r="DC69" s="197"/>
      <c r="DD69" s="197"/>
      <c r="DE69" s="197"/>
      <c r="DF69" s="197"/>
      <c r="DG69" s="197"/>
      <c r="DH69" s="197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  <c r="ED69" s="197"/>
      <c r="EE69" s="197"/>
      <c r="EF69" s="197"/>
      <c r="EG69" s="197"/>
      <c r="EH69" s="197"/>
      <c r="EI69" s="197"/>
      <c r="EJ69" s="197"/>
      <c r="EK69" s="197"/>
      <c r="EL69" s="197"/>
      <c r="EM69" s="197"/>
      <c r="EN69" s="197"/>
      <c r="EO69" s="197"/>
      <c r="EP69" s="197"/>
      <c r="EQ69" s="197"/>
      <c r="ER69" s="197"/>
      <c r="ES69" s="197"/>
      <c r="ET69" s="197"/>
      <c r="EU69" s="197"/>
      <c r="EV69" s="197"/>
      <c r="EW69" s="197"/>
      <c r="EX69" s="197"/>
      <c r="EY69" s="197"/>
      <c r="EZ69" s="197"/>
      <c r="FA69" s="197"/>
      <c r="FB69" s="197"/>
      <c r="FC69" s="197"/>
      <c r="FD69" s="197"/>
      <c r="FE69" s="197"/>
      <c r="FF69" s="197"/>
      <c r="FG69" s="197"/>
      <c r="FH69" s="197"/>
      <c r="FI69" s="197"/>
      <c r="FJ69" s="197"/>
      <c r="FK69" s="197"/>
      <c r="FL69" s="197"/>
      <c r="FM69" s="197"/>
      <c r="FN69" s="197"/>
      <c r="FO69" s="197"/>
      <c r="FP69" s="197"/>
      <c r="FQ69" s="197"/>
      <c r="FR69" s="197"/>
      <c r="FS69" s="197"/>
      <c r="FT69" s="197"/>
      <c r="FU69" s="197"/>
      <c r="FV69" s="197"/>
      <c r="FW69" s="197"/>
      <c r="FX69" s="197"/>
      <c r="FY69" s="197"/>
      <c r="FZ69" s="197"/>
      <c r="GA69" s="197"/>
      <c r="GB69" s="197"/>
      <c r="GC69" s="197"/>
      <c r="GD69" s="197"/>
      <c r="GE69" s="197"/>
      <c r="GF69" s="197"/>
      <c r="GG69" s="197"/>
      <c r="GH69" s="197"/>
      <c r="GI69" s="197"/>
      <c r="GJ69" s="197"/>
      <c r="GK69" s="197"/>
      <c r="GL69" s="197"/>
      <c r="GM69" s="197"/>
      <c r="GN69" s="197"/>
      <c r="GO69" s="197"/>
      <c r="GP69" s="197"/>
      <c r="GQ69" s="197"/>
      <c r="GR69" s="197"/>
      <c r="GS69" s="197"/>
      <c r="GT69" s="197"/>
      <c r="GU69" s="197"/>
      <c r="GV69" s="197"/>
      <c r="GW69" s="197"/>
      <c r="GX69" s="197"/>
      <c r="GY69" s="197"/>
      <c r="GZ69" s="197"/>
      <c r="HA69" s="197"/>
      <c r="HB69" s="197"/>
      <c r="HC69" s="197"/>
      <c r="HD69" s="197"/>
      <c r="HE69" s="197"/>
      <c r="HF69" s="197"/>
      <c r="HG69" s="197"/>
      <c r="HH69" s="197"/>
      <c r="HI69" s="197"/>
      <c r="HJ69" s="197"/>
      <c r="HK69" s="197"/>
      <c r="HL69" s="197"/>
      <c r="HM69" s="197"/>
      <c r="HN69" s="197"/>
      <c r="HO69" s="197"/>
      <c r="HP69" s="197"/>
      <c r="HQ69" s="197"/>
      <c r="HR69" s="197"/>
      <c r="HS69" s="197"/>
      <c r="HT69" s="197"/>
      <c r="HU69" s="197"/>
      <c r="HV69" s="197"/>
      <c r="HW69" s="197"/>
      <c r="HX69" s="197"/>
      <c r="HY69" s="197"/>
      <c r="HZ69" s="197"/>
      <c r="IA69" s="197"/>
      <c r="IB69" s="197"/>
      <c r="IC69" s="197"/>
      <c r="ID69" s="197"/>
      <c r="IE69" s="197"/>
      <c r="IF69" s="197"/>
      <c r="IG69" s="197"/>
      <c r="IH69" s="197"/>
      <c r="II69" s="197"/>
      <c r="IJ69" s="197"/>
      <c r="IK69" s="197"/>
      <c r="IL69" s="197"/>
      <c r="IM69" s="197"/>
      <c r="IN69" s="197"/>
      <c r="IO69" s="197"/>
      <c r="IP69" s="197"/>
      <c r="IQ69" s="197"/>
      <c r="IR69" s="197"/>
      <c r="IS69" s="197"/>
      <c r="IT69" s="197"/>
      <c r="IU69" s="197"/>
      <c r="IV69" s="197"/>
      <c r="IW69" s="197"/>
    </row>
    <row r="70" spans="1:257">
      <c r="A70" s="218"/>
      <c r="B70" s="207"/>
      <c r="C70" s="207"/>
      <c r="D70" s="207"/>
      <c r="E70" s="207"/>
      <c r="F70" s="207"/>
      <c r="G70" s="207"/>
      <c r="H70" s="217"/>
      <c r="I70" s="207"/>
      <c r="J70" s="207"/>
      <c r="K70" s="207"/>
      <c r="L70" s="207"/>
      <c r="M70" s="21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  <c r="BI70" s="207"/>
      <c r="BJ70" s="207"/>
      <c r="BK70" s="207"/>
      <c r="BL70" s="207"/>
      <c r="BM70" s="207"/>
      <c r="BN70" s="207"/>
      <c r="BO70" s="216"/>
      <c r="BP70" s="200"/>
      <c r="BQ70" s="197"/>
      <c r="BR70" s="197"/>
      <c r="BS70" s="197"/>
      <c r="BT70" s="197"/>
      <c r="BU70" s="197"/>
      <c r="BV70" s="197"/>
      <c r="BW70" s="197"/>
      <c r="BX70" s="197"/>
      <c r="BY70" s="197"/>
      <c r="BZ70" s="197"/>
      <c r="CA70" s="197"/>
      <c r="CB70" s="197"/>
      <c r="CC70" s="197"/>
      <c r="CD70" s="197"/>
      <c r="CE70" s="197"/>
      <c r="CF70" s="197"/>
      <c r="CG70" s="197"/>
      <c r="CH70" s="197"/>
      <c r="CI70" s="197"/>
      <c r="CJ70" s="197"/>
      <c r="CK70" s="197"/>
      <c r="CL70" s="197"/>
      <c r="CM70" s="197"/>
      <c r="CN70" s="197"/>
      <c r="CO70" s="197"/>
      <c r="CP70" s="197"/>
      <c r="CQ70" s="197"/>
      <c r="CR70" s="197"/>
      <c r="CS70" s="197"/>
      <c r="CT70" s="197"/>
      <c r="CU70" s="197"/>
      <c r="CV70" s="197"/>
      <c r="CW70" s="197"/>
      <c r="CX70" s="197"/>
      <c r="CY70" s="197"/>
      <c r="CZ70" s="197"/>
      <c r="DA70" s="197"/>
      <c r="DB70" s="197"/>
      <c r="DC70" s="197"/>
      <c r="DD70" s="197"/>
      <c r="DE70" s="197"/>
      <c r="DF70" s="197"/>
      <c r="DG70" s="197"/>
      <c r="DH70" s="197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  <c r="ED70" s="197"/>
      <c r="EE70" s="197"/>
      <c r="EF70" s="197"/>
      <c r="EG70" s="197"/>
      <c r="EH70" s="197"/>
      <c r="EI70" s="197"/>
      <c r="EJ70" s="197"/>
      <c r="EK70" s="197"/>
      <c r="EL70" s="197"/>
      <c r="EM70" s="197"/>
      <c r="EN70" s="197"/>
      <c r="EO70" s="197"/>
      <c r="EP70" s="197"/>
      <c r="EQ70" s="197"/>
      <c r="ER70" s="197"/>
      <c r="ES70" s="197"/>
      <c r="ET70" s="197"/>
      <c r="EU70" s="197"/>
      <c r="EV70" s="197"/>
      <c r="EW70" s="197"/>
      <c r="EX70" s="197"/>
      <c r="EY70" s="197"/>
      <c r="EZ70" s="197"/>
      <c r="FA70" s="197"/>
      <c r="FB70" s="197"/>
      <c r="FC70" s="197"/>
      <c r="FD70" s="197"/>
      <c r="FE70" s="197"/>
      <c r="FF70" s="197"/>
      <c r="FG70" s="197"/>
      <c r="FH70" s="197"/>
      <c r="FI70" s="197"/>
      <c r="FJ70" s="197"/>
      <c r="FK70" s="197"/>
      <c r="FL70" s="197"/>
      <c r="FM70" s="197"/>
      <c r="FN70" s="197"/>
      <c r="FO70" s="197"/>
      <c r="FP70" s="197"/>
      <c r="FQ70" s="197"/>
      <c r="FR70" s="197"/>
      <c r="FS70" s="197"/>
      <c r="FT70" s="197"/>
      <c r="FU70" s="197"/>
      <c r="FV70" s="197"/>
      <c r="FW70" s="197"/>
      <c r="FX70" s="197"/>
      <c r="FY70" s="197"/>
      <c r="FZ70" s="197"/>
      <c r="GA70" s="197"/>
      <c r="GB70" s="197"/>
      <c r="GC70" s="197"/>
      <c r="GD70" s="197"/>
      <c r="GE70" s="197"/>
      <c r="GF70" s="197"/>
      <c r="GG70" s="197"/>
      <c r="GH70" s="197"/>
      <c r="GI70" s="197"/>
      <c r="GJ70" s="197"/>
      <c r="GK70" s="197"/>
      <c r="GL70" s="197"/>
      <c r="GM70" s="197"/>
      <c r="GN70" s="197"/>
      <c r="GO70" s="197"/>
      <c r="GP70" s="197"/>
      <c r="GQ70" s="197"/>
      <c r="GR70" s="197"/>
      <c r="GS70" s="197"/>
      <c r="GT70" s="197"/>
      <c r="GU70" s="197"/>
      <c r="GV70" s="197"/>
      <c r="GW70" s="197"/>
      <c r="GX70" s="197"/>
      <c r="GY70" s="197"/>
      <c r="GZ70" s="197"/>
      <c r="HA70" s="197"/>
      <c r="HB70" s="197"/>
      <c r="HC70" s="197"/>
      <c r="HD70" s="197"/>
      <c r="HE70" s="197"/>
      <c r="HF70" s="197"/>
      <c r="HG70" s="197"/>
      <c r="HH70" s="197"/>
      <c r="HI70" s="197"/>
      <c r="HJ70" s="197"/>
      <c r="HK70" s="197"/>
      <c r="HL70" s="197"/>
      <c r="HM70" s="197"/>
      <c r="HN70" s="197"/>
      <c r="HO70" s="197"/>
      <c r="HP70" s="197"/>
      <c r="HQ70" s="197"/>
      <c r="HR70" s="197"/>
      <c r="HS70" s="197"/>
      <c r="HT70" s="197"/>
      <c r="HU70" s="197"/>
      <c r="HV70" s="197"/>
      <c r="HW70" s="197"/>
      <c r="HX70" s="197"/>
      <c r="HY70" s="197"/>
      <c r="HZ70" s="197"/>
      <c r="IA70" s="197"/>
      <c r="IB70" s="197"/>
      <c r="IC70" s="197"/>
      <c r="ID70" s="197"/>
      <c r="IE70" s="197"/>
      <c r="IF70" s="197"/>
      <c r="IG70" s="197"/>
      <c r="IH70" s="197"/>
      <c r="II70" s="197"/>
      <c r="IJ70" s="197"/>
      <c r="IK70" s="197"/>
      <c r="IL70" s="197"/>
      <c r="IM70" s="197"/>
      <c r="IN70" s="197"/>
      <c r="IO70" s="197"/>
      <c r="IP70" s="197"/>
      <c r="IQ70" s="197"/>
      <c r="IR70" s="197"/>
      <c r="IS70" s="197"/>
      <c r="IT70" s="197"/>
      <c r="IU70" s="197"/>
      <c r="IV70" s="197"/>
      <c r="IW70" s="197"/>
    </row>
    <row r="71" spans="1:257">
      <c r="A71" s="215">
        <v>5</v>
      </c>
      <c r="B71" s="214" t="s">
        <v>1036</v>
      </c>
      <c r="C71" s="214"/>
      <c r="D71" s="205" t="s">
        <v>677</v>
      </c>
      <c r="E71" s="205" t="s">
        <v>268</v>
      </c>
      <c r="F71" s="205" t="s">
        <v>888</v>
      </c>
      <c r="G71" s="205" t="s">
        <v>266</v>
      </c>
      <c r="H71" s="220" t="s">
        <v>265</v>
      </c>
      <c r="I71" s="207"/>
      <c r="J71" s="205" t="s">
        <v>268</v>
      </c>
      <c r="K71" s="205" t="s">
        <v>267</v>
      </c>
      <c r="L71" s="205" t="s">
        <v>266</v>
      </c>
      <c r="M71" s="206" t="s">
        <v>265</v>
      </c>
      <c r="N71" s="205" t="s">
        <v>268</v>
      </c>
      <c r="O71" s="205" t="s">
        <v>267</v>
      </c>
      <c r="P71" s="205" t="s">
        <v>266</v>
      </c>
      <c r="Q71" s="205" t="s">
        <v>268</v>
      </c>
      <c r="R71" s="205" t="s">
        <v>267</v>
      </c>
      <c r="S71" s="205" t="s">
        <v>266</v>
      </c>
      <c r="T71" s="205" t="s">
        <v>268</v>
      </c>
      <c r="U71" s="205" t="s">
        <v>267</v>
      </c>
      <c r="V71" s="205" t="s">
        <v>266</v>
      </c>
      <c r="W71" s="205" t="s">
        <v>268</v>
      </c>
      <c r="X71" s="205" t="s">
        <v>267</v>
      </c>
      <c r="Y71" s="205" t="s">
        <v>266</v>
      </c>
      <c r="Z71" s="205" t="s">
        <v>268</v>
      </c>
      <c r="AA71" s="205" t="s">
        <v>267</v>
      </c>
      <c r="AB71" s="205" t="s">
        <v>266</v>
      </c>
      <c r="AC71" s="205" t="s">
        <v>268</v>
      </c>
      <c r="AD71" s="205" t="s">
        <v>267</v>
      </c>
      <c r="AE71" s="205" t="s">
        <v>266</v>
      </c>
      <c r="AF71" s="205" t="s">
        <v>268</v>
      </c>
      <c r="AG71" s="205" t="s">
        <v>267</v>
      </c>
      <c r="AH71" s="205" t="s">
        <v>266</v>
      </c>
      <c r="AI71" s="205" t="s">
        <v>268</v>
      </c>
      <c r="AJ71" s="205" t="s">
        <v>267</v>
      </c>
      <c r="AK71" s="205" t="s">
        <v>266</v>
      </c>
      <c r="AL71" s="205" t="s">
        <v>268</v>
      </c>
      <c r="AM71" s="205" t="s">
        <v>267</v>
      </c>
      <c r="AN71" s="205" t="s">
        <v>266</v>
      </c>
      <c r="AO71" s="205" t="s">
        <v>268</v>
      </c>
      <c r="AP71" s="205" t="s">
        <v>267</v>
      </c>
      <c r="AQ71" s="205" t="s">
        <v>266</v>
      </c>
      <c r="AR71" s="205" t="s">
        <v>268</v>
      </c>
      <c r="AS71" s="205" t="s">
        <v>267</v>
      </c>
      <c r="AT71" s="205" t="s">
        <v>266</v>
      </c>
      <c r="AU71" s="205" t="s">
        <v>268</v>
      </c>
      <c r="AV71" s="205" t="s">
        <v>267</v>
      </c>
      <c r="AW71" s="205" t="s">
        <v>266</v>
      </c>
      <c r="AX71" s="205" t="s">
        <v>268</v>
      </c>
      <c r="AY71" s="205" t="s">
        <v>267</v>
      </c>
      <c r="AZ71" s="205" t="s">
        <v>266</v>
      </c>
      <c r="BA71" s="205" t="s">
        <v>268</v>
      </c>
      <c r="BB71" s="205" t="s">
        <v>267</v>
      </c>
      <c r="BC71" s="205" t="s">
        <v>266</v>
      </c>
      <c r="BD71" s="205" t="s">
        <v>268</v>
      </c>
      <c r="BE71" s="205" t="s">
        <v>267</v>
      </c>
      <c r="BF71" s="205" t="s">
        <v>266</v>
      </c>
      <c r="BG71" s="205" t="s">
        <v>268</v>
      </c>
      <c r="BH71" s="205" t="s">
        <v>267</v>
      </c>
      <c r="BI71" s="205" t="s">
        <v>266</v>
      </c>
      <c r="BJ71" s="205" t="s">
        <v>268</v>
      </c>
      <c r="BK71" s="205" t="s">
        <v>267</v>
      </c>
      <c r="BL71" s="205" t="s">
        <v>266</v>
      </c>
      <c r="BM71" s="205" t="s">
        <v>268</v>
      </c>
      <c r="BN71" s="205" t="s">
        <v>267</v>
      </c>
      <c r="BO71" s="204" t="s">
        <v>266</v>
      </c>
      <c r="BP71" s="197"/>
      <c r="BQ71" s="197"/>
      <c r="BR71" s="197"/>
      <c r="BS71" s="197"/>
      <c r="BT71" s="197"/>
      <c r="BU71" s="197"/>
      <c r="BV71" s="197"/>
      <c r="BW71" s="197"/>
      <c r="BX71" s="197"/>
      <c r="BY71" s="197"/>
      <c r="BZ71" s="197"/>
      <c r="CA71" s="197"/>
      <c r="CB71" s="197"/>
      <c r="CC71" s="197"/>
      <c r="CD71" s="197"/>
      <c r="CE71" s="197"/>
      <c r="CF71" s="197"/>
      <c r="CG71" s="197"/>
      <c r="CH71" s="197"/>
      <c r="CI71" s="197"/>
      <c r="CJ71" s="197"/>
      <c r="CK71" s="197"/>
      <c r="CL71" s="197"/>
      <c r="CM71" s="197"/>
      <c r="CN71" s="197"/>
      <c r="CO71" s="197"/>
      <c r="CP71" s="197"/>
      <c r="CQ71" s="197"/>
      <c r="CR71" s="197"/>
      <c r="CS71" s="197"/>
      <c r="CT71" s="197"/>
      <c r="CU71" s="197"/>
      <c r="CV71" s="197"/>
      <c r="CW71" s="197"/>
      <c r="CX71" s="197"/>
      <c r="CY71" s="197"/>
      <c r="CZ71" s="197"/>
      <c r="DA71" s="197"/>
      <c r="DB71" s="197"/>
      <c r="DC71" s="197"/>
      <c r="DD71" s="197"/>
      <c r="DE71" s="197"/>
      <c r="DF71" s="197"/>
      <c r="DG71" s="197"/>
      <c r="DH71" s="197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  <c r="ED71" s="197"/>
      <c r="EE71" s="197"/>
      <c r="EF71" s="197"/>
      <c r="EG71" s="197"/>
      <c r="EH71" s="197"/>
      <c r="EI71" s="197"/>
      <c r="EJ71" s="197"/>
      <c r="EK71" s="197"/>
      <c r="EL71" s="197"/>
      <c r="EM71" s="197"/>
      <c r="EN71" s="197"/>
      <c r="EO71" s="197"/>
      <c r="EP71" s="197"/>
      <c r="EQ71" s="197"/>
      <c r="ER71" s="197"/>
      <c r="ES71" s="197"/>
      <c r="ET71" s="197"/>
      <c r="EU71" s="197"/>
      <c r="EV71" s="197"/>
      <c r="EW71" s="197"/>
      <c r="EX71" s="197"/>
      <c r="EY71" s="197"/>
      <c r="EZ71" s="197"/>
      <c r="FA71" s="197"/>
      <c r="FB71" s="197"/>
      <c r="FC71" s="197"/>
      <c r="FD71" s="197"/>
      <c r="FE71" s="197"/>
      <c r="FF71" s="197"/>
      <c r="FG71" s="197"/>
      <c r="FH71" s="197"/>
      <c r="FI71" s="197"/>
      <c r="FJ71" s="197"/>
      <c r="FK71" s="197"/>
      <c r="FL71" s="197"/>
      <c r="FM71" s="197"/>
      <c r="FN71" s="197"/>
      <c r="FO71" s="197"/>
      <c r="FP71" s="197"/>
      <c r="FQ71" s="197"/>
      <c r="FR71" s="197"/>
      <c r="FS71" s="197"/>
      <c r="FT71" s="197"/>
      <c r="FU71" s="197"/>
      <c r="FV71" s="197"/>
      <c r="FW71" s="197"/>
      <c r="FX71" s="197"/>
      <c r="FY71" s="197"/>
      <c r="FZ71" s="197"/>
      <c r="GA71" s="197"/>
      <c r="GB71" s="197"/>
      <c r="GC71" s="197"/>
      <c r="GD71" s="197"/>
      <c r="GE71" s="197"/>
      <c r="GF71" s="197"/>
      <c r="GG71" s="197"/>
      <c r="GH71" s="197"/>
      <c r="GI71" s="197"/>
      <c r="GJ71" s="197"/>
      <c r="GK71" s="197"/>
      <c r="GL71" s="197"/>
      <c r="GM71" s="197"/>
      <c r="GN71" s="197"/>
      <c r="GO71" s="197"/>
      <c r="GP71" s="197"/>
      <c r="GQ71" s="197"/>
      <c r="GR71" s="197"/>
      <c r="GS71" s="197"/>
      <c r="GT71" s="197"/>
      <c r="GU71" s="197"/>
      <c r="GV71" s="197"/>
      <c r="GW71" s="197"/>
      <c r="GX71" s="197"/>
      <c r="GY71" s="197"/>
      <c r="GZ71" s="197"/>
      <c r="HA71" s="197"/>
      <c r="HB71" s="197"/>
      <c r="HC71" s="197"/>
      <c r="HD71" s="197"/>
      <c r="HE71" s="197"/>
      <c r="HF71" s="197"/>
      <c r="HG71" s="197"/>
      <c r="HH71" s="197"/>
      <c r="HI71" s="197"/>
      <c r="HJ71" s="197"/>
      <c r="HK71" s="197"/>
      <c r="HL71" s="197"/>
      <c r="HM71" s="197"/>
      <c r="HN71" s="197"/>
      <c r="HO71" s="197"/>
      <c r="HP71" s="197"/>
      <c r="HQ71" s="197"/>
      <c r="HR71" s="197"/>
      <c r="HS71" s="197"/>
      <c r="HT71" s="197"/>
      <c r="HU71" s="197"/>
      <c r="HV71" s="197"/>
      <c r="HW71" s="197"/>
      <c r="HX71" s="197"/>
      <c r="HY71" s="197"/>
      <c r="HZ71" s="197"/>
      <c r="IA71" s="197"/>
      <c r="IB71" s="197"/>
      <c r="IC71" s="197"/>
      <c r="ID71" s="197"/>
      <c r="IE71" s="197"/>
      <c r="IF71" s="197"/>
      <c r="IG71" s="197"/>
      <c r="IH71" s="197"/>
      <c r="II71" s="197"/>
      <c r="IJ71" s="197"/>
      <c r="IK71" s="197"/>
      <c r="IL71" s="197"/>
      <c r="IM71" s="197"/>
      <c r="IN71" s="197"/>
      <c r="IO71" s="197"/>
      <c r="IP71" s="197"/>
      <c r="IQ71" s="197"/>
      <c r="IR71" s="197"/>
      <c r="IS71" s="197"/>
      <c r="IT71" s="197"/>
      <c r="IU71" s="197"/>
      <c r="IV71" s="197"/>
      <c r="IW71" s="197"/>
    </row>
    <row r="72" spans="1:257">
      <c r="A72" s="208">
        <v>1</v>
      </c>
      <c r="B72" s="205" t="s">
        <v>966</v>
      </c>
      <c r="C72" s="205" t="str">
        <f t="shared" ref="C72:C86" si="24">TRIM(B72)</f>
        <v>CHRIS MIZE</v>
      </c>
      <c r="D72" s="205">
        <v>10</v>
      </c>
      <c r="E72" s="205">
        <v>627</v>
      </c>
      <c r="F72" s="205">
        <v>439</v>
      </c>
      <c r="G72" s="205">
        <v>101</v>
      </c>
      <c r="H72" s="206">
        <f t="shared" ref="H72:H86" si="25">F72/E72</f>
        <v>0.70015948963317387</v>
      </c>
      <c r="I72" s="207"/>
      <c r="J72" s="205">
        <f t="shared" ref="J72:J86" si="26">SUM(N72,Q72,T72,W72,Z72,AC72,AF72,AI72,AL72,AO72,AR72,AU72,AX72,BA72,BD72,BG72)</f>
        <v>64</v>
      </c>
      <c r="K72" s="205">
        <f t="shared" ref="K72:K86" si="27">SUM(O72,R72,U72,X72,AA72,AD72,AG72,AJ72,AM72,AP72,AS72,AV72,AY72,BB72,BE72,BH72)</f>
        <v>48</v>
      </c>
      <c r="L72" s="205">
        <f t="shared" ref="L72:L86" si="28">SUM(P72,S72,V72,Y72,AB72,AE72,AH72,AK72,AN72,AQ72,AT72,AW72,AZ72,BC72,BF72,BI72)</f>
        <v>10</v>
      </c>
      <c r="M72" s="206">
        <f t="shared" ref="M72:M86" si="29">K72/J72</f>
        <v>0.75</v>
      </c>
      <c r="N72" s="205">
        <v>5</v>
      </c>
      <c r="O72" s="205">
        <v>5</v>
      </c>
      <c r="P72" s="205">
        <v>2</v>
      </c>
      <c r="Q72" s="205">
        <v>4</v>
      </c>
      <c r="R72" s="205">
        <v>3</v>
      </c>
      <c r="S72" s="205">
        <v>0</v>
      </c>
      <c r="T72" s="205">
        <v>3</v>
      </c>
      <c r="U72" s="205">
        <v>1</v>
      </c>
      <c r="V72" s="205">
        <v>0</v>
      </c>
      <c r="W72" s="205">
        <v>5</v>
      </c>
      <c r="X72" s="205">
        <v>3</v>
      </c>
      <c r="Y72" s="205">
        <v>0</v>
      </c>
      <c r="Z72" s="205">
        <v>4</v>
      </c>
      <c r="AA72" s="205">
        <v>1</v>
      </c>
      <c r="AB72" s="205">
        <v>0</v>
      </c>
      <c r="AC72" s="205">
        <v>4</v>
      </c>
      <c r="AD72" s="205">
        <v>3</v>
      </c>
      <c r="AE72" s="205">
        <v>1</v>
      </c>
      <c r="AF72" s="205">
        <v>5</v>
      </c>
      <c r="AG72" s="205">
        <v>4</v>
      </c>
      <c r="AH72" s="205">
        <v>0</v>
      </c>
      <c r="AI72" s="205">
        <v>3</v>
      </c>
      <c r="AJ72" s="205">
        <v>3</v>
      </c>
      <c r="AK72" s="205">
        <v>0</v>
      </c>
      <c r="AL72" s="205">
        <v>4</v>
      </c>
      <c r="AM72" s="205">
        <v>2</v>
      </c>
      <c r="AN72" s="205">
        <v>0</v>
      </c>
      <c r="AO72" s="205">
        <v>2</v>
      </c>
      <c r="AP72" s="205">
        <v>2</v>
      </c>
      <c r="AQ72" s="205">
        <v>1</v>
      </c>
      <c r="AR72" s="205">
        <v>5</v>
      </c>
      <c r="AS72" s="205">
        <v>5</v>
      </c>
      <c r="AT72" s="205">
        <v>3</v>
      </c>
      <c r="AU72" s="205">
        <v>6</v>
      </c>
      <c r="AV72" s="205">
        <v>4</v>
      </c>
      <c r="AW72" s="205">
        <v>0</v>
      </c>
      <c r="AX72" s="205">
        <v>4</v>
      </c>
      <c r="AY72" s="205">
        <v>3</v>
      </c>
      <c r="AZ72" s="205">
        <v>0</v>
      </c>
      <c r="BA72" s="205">
        <v>2</v>
      </c>
      <c r="BB72" s="205">
        <v>2</v>
      </c>
      <c r="BC72" s="205">
        <v>0</v>
      </c>
      <c r="BD72" s="205">
        <v>3</v>
      </c>
      <c r="BE72" s="205">
        <v>2</v>
      </c>
      <c r="BF72" s="205">
        <v>0</v>
      </c>
      <c r="BG72" s="205">
        <v>5</v>
      </c>
      <c r="BH72" s="205">
        <v>5</v>
      </c>
      <c r="BI72" s="205">
        <v>3</v>
      </c>
      <c r="BJ72" s="205"/>
      <c r="BK72" s="205"/>
      <c r="BL72" s="205"/>
      <c r="BM72" s="205"/>
      <c r="BN72" s="205"/>
      <c r="BO72" s="204"/>
      <c r="BP72" s="197"/>
      <c r="BQ72" s="197"/>
      <c r="BR72" s="197"/>
      <c r="BS72" s="197"/>
      <c r="BT72" s="197"/>
      <c r="BU72" s="197"/>
      <c r="BV72" s="197"/>
      <c r="BW72" s="197"/>
      <c r="BX72" s="197"/>
      <c r="BY72" s="197"/>
      <c r="BZ72" s="197"/>
      <c r="CA72" s="197"/>
      <c r="CB72" s="197"/>
      <c r="CC72" s="197"/>
      <c r="CD72" s="197"/>
      <c r="CE72" s="197"/>
      <c r="CF72" s="197"/>
      <c r="CG72" s="197"/>
      <c r="CH72" s="197"/>
      <c r="CI72" s="197"/>
      <c r="CJ72" s="197"/>
      <c r="CK72" s="197"/>
      <c r="CL72" s="197"/>
      <c r="CM72" s="197"/>
      <c r="CN72" s="197"/>
      <c r="CO72" s="197"/>
      <c r="CP72" s="197"/>
      <c r="CQ72" s="197"/>
      <c r="CR72" s="197"/>
      <c r="CS72" s="197"/>
      <c r="CT72" s="197"/>
      <c r="CU72" s="197"/>
      <c r="CV72" s="197"/>
      <c r="CW72" s="197"/>
      <c r="CX72" s="197"/>
      <c r="CY72" s="197"/>
      <c r="CZ72" s="197"/>
      <c r="DA72" s="197"/>
      <c r="DB72" s="197"/>
      <c r="DC72" s="197"/>
      <c r="DD72" s="197"/>
      <c r="DE72" s="197"/>
      <c r="DF72" s="197"/>
      <c r="DG72" s="197"/>
      <c r="DH72" s="197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  <c r="ED72" s="197"/>
      <c r="EE72" s="197"/>
      <c r="EF72" s="197"/>
      <c r="EG72" s="197"/>
      <c r="EH72" s="197"/>
      <c r="EI72" s="197"/>
      <c r="EJ72" s="197"/>
      <c r="EK72" s="197"/>
      <c r="EL72" s="197"/>
      <c r="EM72" s="197"/>
      <c r="EN72" s="197"/>
      <c r="EO72" s="197"/>
      <c r="EP72" s="197"/>
      <c r="EQ72" s="197"/>
      <c r="ER72" s="197"/>
      <c r="ES72" s="197"/>
      <c r="ET72" s="197"/>
      <c r="EU72" s="197"/>
      <c r="EV72" s="197"/>
      <c r="EW72" s="197"/>
      <c r="EX72" s="197"/>
      <c r="EY72" s="197"/>
      <c r="EZ72" s="197"/>
      <c r="FA72" s="197"/>
      <c r="FB72" s="197"/>
      <c r="FC72" s="197"/>
      <c r="FD72" s="197"/>
      <c r="FE72" s="197"/>
      <c r="FF72" s="197"/>
      <c r="FG72" s="197"/>
      <c r="FH72" s="197"/>
      <c r="FI72" s="197"/>
      <c r="FJ72" s="197"/>
      <c r="FK72" s="197"/>
      <c r="FL72" s="197"/>
      <c r="FM72" s="197"/>
      <c r="FN72" s="197"/>
      <c r="FO72" s="197"/>
      <c r="FP72" s="197"/>
      <c r="FQ72" s="197"/>
      <c r="FR72" s="197"/>
      <c r="FS72" s="197"/>
      <c r="FT72" s="197"/>
      <c r="FU72" s="197"/>
      <c r="FV72" s="197"/>
      <c r="FW72" s="197"/>
      <c r="FX72" s="197"/>
      <c r="FY72" s="197"/>
      <c r="FZ72" s="197"/>
      <c r="GA72" s="197"/>
      <c r="GB72" s="197"/>
      <c r="GC72" s="197"/>
      <c r="GD72" s="197"/>
      <c r="GE72" s="197"/>
      <c r="GF72" s="197"/>
      <c r="GG72" s="197"/>
      <c r="GH72" s="197"/>
      <c r="GI72" s="197"/>
      <c r="GJ72" s="197"/>
      <c r="GK72" s="197"/>
      <c r="GL72" s="197"/>
      <c r="GM72" s="197"/>
      <c r="GN72" s="197"/>
      <c r="GO72" s="197"/>
      <c r="GP72" s="197"/>
      <c r="GQ72" s="197"/>
      <c r="GR72" s="197"/>
      <c r="GS72" s="197"/>
      <c r="GT72" s="197"/>
      <c r="GU72" s="197"/>
      <c r="GV72" s="197"/>
      <c r="GW72" s="197"/>
      <c r="GX72" s="197"/>
      <c r="GY72" s="197"/>
      <c r="GZ72" s="197"/>
      <c r="HA72" s="197"/>
      <c r="HB72" s="197"/>
      <c r="HC72" s="197"/>
      <c r="HD72" s="197"/>
      <c r="HE72" s="197"/>
      <c r="HF72" s="197"/>
      <c r="HG72" s="197"/>
      <c r="HH72" s="197"/>
      <c r="HI72" s="197"/>
      <c r="HJ72" s="197"/>
      <c r="HK72" s="197"/>
      <c r="HL72" s="197"/>
      <c r="HM72" s="197"/>
      <c r="HN72" s="197"/>
      <c r="HO72" s="197"/>
      <c r="HP72" s="197"/>
      <c r="HQ72" s="197"/>
      <c r="HR72" s="197"/>
      <c r="HS72" s="197"/>
      <c r="HT72" s="197"/>
      <c r="HU72" s="197"/>
      <c r="HV72" s="197"/>
      <c r="HW72" s="197"/>
      <c r="HX72" s="197"/>
      <c r="HY72" s="197"/>
      <c r="HZ72" s="197"/>
      <c r="IA72" s="197"/>
      <c r="IB72" s="197"/>
      <c r="IC72" s="197"/>
      <c r="ID72" s="197"/>
      <c r="IE72" s="197"/>
      <c r="IF72" s="197"/>
      <c r="IG72" s="197"/>
      <c r="IH72" s="197"/>
      <c r="II72" s="197"/>
      <c r="IJ72" s="197"/>
      <c r="IK72" s="197"/>
      <c r="IL72" s="197"/>
      <c r="IM72" s="197"/>
      <c r="IN72" s="197"/>
      <c r="IO72" s="197"/>
      <c r="IP72" s="197"/>
      <c r="IQ72" s="197"/>
      <c r="IR72" s="197"/>
      <c r="IS72" s="197"/>
      <c r="IT72" s="197"/>
      <c r="IU72" s="197"/>
      <c r="IV72" s="197"/>
      <c r="IW72" s="197"/>
    </row>
    <row r="73" spans="1:257">
      <c r="A73" s="208">
        <v>2</v>
      </c>
      <c r="B73" s="205" t="s">
        <v>965</v>
      </c>
      <c r="C73" s="205" t="str">
        <f t="shared" si="24"/>
        <v>BRAD CLINE</v>
      </c>
      <c r="D73" s="205">
        <v>31</v>
      </c>
      <c r="E73" s="205">
        <v>2128</v>
      </c>
      <c r="F73" s="205">
        <v>1400</v>
      </c>
      <c r="G73" s="205">
        <v>150</v>
      </c>
      <c r="H73" s="206">
        <f t="shared" si="25"/>
        <v>0.65789473684210531</v>
      </c>
      <c r="I73" s="207"/>
      <c r="J73" s="205">
        <f t="shared" si="26"/>
        <v>75</v>
      </c>
      <c r="K73" s="205">
        <f t="shared" si="27"/>
        <v>46</v>
      </c>
      <c r="L73" s="205">
        <f t="shared" si="28"/>
        <v>3</v>
      </c>
      <c r="M73" s="206">
        <f t="shared" si="29"/>
        <v>0.61333333333333329</v>
      </c>
      <c r="N73" s="205">
        <v>4</v>
      </c>
      <c r="O73" s="205">
        <v>3</v>
      </c>
      <c r="P73" s="205">
        <v>0</v>
      </c>
      <c r="Q73" s="205">
        <v>4</v>
      </c>
      <c r="R73" s="205">
        <v>2</v>
      </c>
      <c r="S73" s="205">
        <v>0</v>
      </c>
      <c r="T73" s="205">
        <v>5</v>
      </c>
      <c r="U73" s="205">
        <v>2</v>
      </c>
      <c r="V73" s="205">
        <v>0</v>
      </c>
      <c r="W73" s="205">
        <v>4</v>
      </c>
      <c r="X73" s="205">
        <v>2</v>
      </c>
      <c r="Y73" s="205">
        <v>0</v>
      </c>
      <c r="Z73" s="205">
        <v>3</v>
      </c>
      <c r="AA73" s="205">
        <v>1</v>
      </c>
      <c r="AB73" s="205">
        <v>0</v>
      </c>
      <c r="AC73" s="205">
        <v>6</v>
      </c>
      <c r="AD73" s="205">
        <v>6</v>
      </c>
      <c r="AE73" s="205">
        <v>1</v>
      </c>
      <c r="AF73" s="205">
        <v>6</v>
      </c>
      <c r="AG73" s="205">
        <v>3</v>
      </c>
      <c r="AH73" s="205">
        <v>0</v>
      </c>
      <c r="AI73" s="205">
        <v>6</v>
      </c>
      <c r="AJ73" s="205">
        <v>4</v>
      </c>
      <c r="AK73" s="205">
        <v>0</v>
      </c>
      <c r="AL73" s="205">
        <v>4</v>
      </c>
      <c r="AM73" s="205">
        <v>2</v>
      </c>
      <c r="AN73" s="205">
        <v>0</v>
      </c>
      <c r="AO73" s="205">
        <v>5</v>
      </c>
      <c r="AP73" s="205">
        <v>2</v>
      </c>
      <c r="AQ73" s="205">
        <v>0</v>
      </c>
      <c r="AR73" s="205">
        <v>5</v>
      </c>
      <c r="AS73" s="205">
        <v>3</v>
      </c>
      <c r="AT73" s="205">
        <v>1</v>
      </c>
      <c r="AU73" s="205">
        <v>5</v>
      </c>
      <c r="AV73" s="205">
        <v>3</v>
      </c>
      <c r="AW73" s="205">
        <v>0</v>
      </c>
      <c r="AX73" s="205">
        <v>6</v>
      </c>
      <c r="AY73" s="205">
        <v>4</v>
      </c>
      <c r="AZ73" s="205">
        <v>0</v>
      </c>
      <c r="BA73" s="205">
        <v>6</v>
      </c>
      <c r="BB73" s="205">
        <v>5</v>
      </c>
      <c r="BC73" s="205">
        <v>1</v>
      </c>
      <c r="BD73" s="205">
        <v>3</v>
      </c>
      <c r="BE73" s="205">
        <v>2</v>
      </c>
      <c r="BF73" s="205">
        <v>0</v>
      </c>
      <c r="BG73" s="205">
        <v>3</v>
      </c>
      <c r="BH73" s="205">
        <v>2</v>
      </c>
      <c r="BI73" s="205">
        <v>0</v>
      </c>
      <c r="BJ73" s="205"/>
      <c r="BK73" s="205"/>
      <c r="BL73" s="205"/>
      <c r="BM73" s="205"/>
      <c r="BN73" s="205"/>
      <c r="BO73" s="204"/>
      <c r="BP73" s="197"/>
      <c r="BQ73" s="197"/>
      <c r="BR73" s="197"/>
      <c r="BS73" s="197"/>
      <c r="BT73" s="197"/>
      <c r="BU73" s="197"/>
      <c r="BV73" s="197"/>
      <c r="BW73" s="197"/>
      <c r="BX73" s="197"/>
      <c r="BY73" s="197"/>
      <c r="BZ73" s="197"/>
      <c r="CA73" s="197"/>
      <c r="CB73" s="197"/>
      <c r="CC73" s="197"/>
      <c r="CD73" s="197"/>
      <c r="CE73" s="197"/>
      <c r="CF73" s="197"/>
      <c r="CG73" s="197"/>
      <c r="CH73" s="197"/>
      <c r="CI73" s="197"/>
      <c r="CJ73" s="197"/>
      <c r="CK73" s="197"/>
      <c r="CL73" s="197"/>
      <c r="CM73" s="197"/>
      <c r="CN73" s="197"/>
      <c r="CO73" s="197"/>
      <c r="CP73" s="197"/>
      <c r="CQ73" s="197"/>
      <c r="CR73" s="197"/>
      <c r="CS73" s="197"/>
      <c r="CT73" s="197"/>
      <c r="CU73" s="197"/>
      <c r="CV73" s="197"/>
      <c r="CW73" s="197"/>
      <c r="CX73" s="197"/>
      <c r="CY73" s="197"/>
      <c r="CZ73" s="197"/>
      <c r="DA73" s="197"/>
      <c r="DB73" s="197"/>
      <c r="DC73" s="197"/>
      <c r="DD73" s="197"/>
      <c r="DE73" s="197"/>
      <c r="DF73" s="197"/>
      <c r="DG73" s="197"/>
      <c r="DH73" s="197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  <c r="ED73" s="197"/>
      <c r="EE73" s="197"/>
      <c r="EF73" s="197"/>
      <c r="EG73" s="197"/>
      <c r="EH73" s="197"/>
      <c r="EI73" s="197"/>
      <c r="EJ73" s="197"/>
      <c r="EK73" s="197"/>
      <c r="EL73" s="197"/>
      <c r="EM73" s="197"/>
      <c r="EN73" s="197"/>
      <c r="EO73" s="197"/>
      <c r="EP73" s="197"/>
      <c r="EQ73" s="197"/>
      <c r="ER73" s="197"/>
      <c r="ES73" s="197"/>
      <c r="ET73" s="197"/>
      <c r="EU73" s="197"/>
      <c r="EV73" s="197"/>
      <c r="EW73" s="197"/>
      <c r="EX73" s="197"/>
      <c r="EY73" s="197"/>
      <c r="EZ73" s="197"/>
      <c r="FA73" s="197"/>
      <c r="FB73" s="197"/>
      <c r="FC73" s="197"/>
      <c r="FD73" s="197"/>
      <c r="FE73" s="197"/>
      <c r="FF73" s="197"/>
      <c r="FG73" s="197"/>
      <c r="FH73" s="197"/>
      <c r="FI73" s="197"/>
      <c r="FJ73" s="197"/>
      <c r="FK73" s="197"/>
      <c r="FL73" s="197"/>
      <c r="FM73" s="197"/>
      <c r="FN73" s="197"/>
      <c r="FO73" s="197"/>
      <c r="FP73" s="197"/>
      <c r="FQ73" s="197"/>
      <c r="FR73" s="197"/>
      <c r="FS73" s="197"/>
      <c r="FT73" s="197"/>
      <c r="FU73" s="197"/>
      <c r="FV73" s="197"/>
      <c r="FW73" s="197"/>
      <c r="FX73" s="197"/>
      <c r="FY73" s="197"/>
      <c r="FZ73" s="197"/>
      <c r="GA73" s="197"/>
      <c r="GB73" s="197"/>
      <c r="GC73" s="197"/>
      <c r="GD73" s="197"/>
      <c r="GE73" s="197"/>
      <c r="GF73" s="197"/>
      <c r="GG73" s="197"/>
      <c r="GH73" s="197"/>
      <c r="GI73" s="197"/>
      <c r="GJ73" s="197"/>
      <c r="GK73" s="197"/>
      <c r="GL73" s="197"/>
      <c r="GM73" s="197"/>
      <c r="GN73" s="197"/>
      <c r="GO73" s="197"/>
      <c r="GP73" s="197"/>
      <c r="GQ73" s="197"/>
      <c r="GR73" s="197"/>
      <c r="GS73" s="197"/>
      <c r="GT73" s="197"/>
      <c r="GU73" s="197"/>
      <c r="GV73" s="197"/>
      <c r="GW73" s="197"/>
      <c r="GX73" s="197"/>
      <c r="GY73" s="197"/>
      <c r="GZ73" s="197"/>
      <c r="HA73" s="197"/>
      <c r="HB73" s="197"/>
      <c r="HC73" s="197"/>
      <c r="HD73" s="197"/>
      <c r="HE73" s="197"/>
      <c r="HF73" s="197"/>
      <c r="HG73" s="197"/>
      <c r="HH73" s="197"/>
      <c r="HI73" s="197"/>
      <c r="HJ73" s="197"/>
      <c r="HK73" s="197"/>
      <c r="HL73" s="197"/>
      <c r="HM73" s="197"/>
      <c r="HN73" s="197"/>
      <c r="HO73" s="197"/>
      <c r="HP73" s="197"/>
      <c r="HQ73" s="197"/>
      <c r="HR73" s="197"/>
      <c r="HS73" s="197"/>
      <c r="HT73" s="197"/>
      <c r="HU73" s="197"/>
      <c r="HV73" s="197"/>
      <c r="HW73" s="197"/>
      <c r="HX73" s="197"/>
      <c r="HY73" s="197"/>
      <c r="HZ73" s="197"/>
      <c r="IA73" s="197"/>
      <c r="IB73" s="197"/>
      <c r="IC73" s="197"/>
      <c r="ID73" s="197"/>
      <c r="IE73" s="197"/>
      <c r="IF73" s="197"/>
      <c r="IG73" s="197"/>
      <c r="IH73" s="197"/>
      <c r="II73" s="197"/>
      <c r="IJ73" s="197"/>
      <c r="IK73" s="197"/>
      <c r="IL73" s="197"/>
      <c r="IM73" s="197"/>
      <c r="IN73" s="197"/>
      <c r="IO73" s="197"/>
      <c r="IP73" s="197"/>
      <c r="IQ73" s="197"/>
      <c r="IR73" s="197"/>
      <c r="IS73" s="197"/>
      <c r="IT73" s="197"/>
      <c r="IU73" s="197"/>
      <c r="IV73" s="197"/>
      <c r="IW73" s="197"/>
    </row>
    <row r="74" spans="1:257">
      <c r="A74" s="208">
        <v>3</v>
      </c>
      <c r="B74" s="205" t="s">
        <v>903</v>
      </c>
      <c r="C74" s="205" t="str">
        <f t="shared" si="24"/>
        <v>DAVE BARKELEY</v>
      </c>
      <c r="D74" s="205">
        <v>5</v>
      </c>
      <c r="E74" s="205">
        <v>288</v>
      </c>
      <c r="F74" s="205">
        <v>216</v>
      </c>
      <c r="G74" s="205">
        <v>67</v>
      </c>
      <c r="H74" s="206">
        <f t="shared" si="25"/>
        <v>0.75</v>
      </c>
      <c r="I74" s="207"/>
      <c r="J74" s="205">
        <f t="shared" si="26"/>
        <v>73</v>
      </c>
      <c r="K74" s="205">
        <f t="shared" si="27"/>
        <v>55</v>
      </c>
      <c r="L74" s="205">
        <f t="shared" si="28"/>
        <v>22</v>
      </c>
      <c r="M74" s="206">
        <f t="shared" si="29"/>
        <v>0.75342465753424659</v>
      </c>
      <c r="N74" s="205">
        <v>6</v>
      </c>
      <c r="O74" s="205">
        <v>6</v>
      </c>
      <c r="P74" s="205">
        <v>5</v>
      </c>
      <c r="Q74" s="205">
        <v>5</v>
      </c>
      <c r="R74" s="205">
        <v>3</v>
      </c>
      <c r="S74" s="205">
        <v>1</v>
      </c>
      <c r="T74" s="205">
        <v>5</v>
      </c>
      <c r="U74" s="205">
        <v>3</v>
      </c>
      <c r="V74" s="205">
        <v>0</v>
      </c>
      <c r="W74" s="205">
        <v>4</v>
      </c>
      <c r="X74" s="205">
        <v>4</v>
      </c>
      <c r="Y74" s="205">
        <v>1</v>
      </c>
      <c r="Z74" s="205">
        <v>4</v>
      </c>
      <c r="AA74" s="205">
        <v>2</v>
      </c>
      <c r="AB74" s="205">
        <v>0</v>
      </c>
      <c r="AC74" s="205">
        <v>5</v>
      </c>
      <c r="AD74" s="205">
        <v>4</v>
      </c>
      <c r="AE74" s="205">
        <v>2</v>
      </c>
      <c r="AF74" s="205">
        <v>6</v>
      </c>
      <c r="AG74" s="205">
        <v>6</v>
      </c>
      <c r="AH74" s="205">
        <v>2</v>
      </c>
      <c r="AI74" s="205">
        <v>4</v>
      </c>
      <c r="AJ74" s="205">
        <v>4</v>
      </c>
      <c r="AK74" s="205">
        <v>4</v>
      </c>
      <c r="AL74" s="205">
        <v>4</v>
      </c>
      <c r="AM74" s="205">
        <v>3</v>
      </c>
      <c r="AN74" s="205">
        <v>0</v>
      </c>
      <c r="AO74" s="205">
        <v>0</v>
      </c>
      <c r="AP74" s="205">
        <v>0</v>
      </c>
      <c r="AQ74" s="205">
        <v>0</v>
      </c>
      <c r="AR74" s="205">
        <v>6</v>
      </c>
      <c r="AS74" s="205">
        <v>3</v>
      </c>
      <c r="AT74" s="205">
        <v>0</v>
      </c>
      <c r="AU74" s="205">
        <v>5</v>
      </c>
      <c r="AV74" s="205">
        <v>4</v>
      </c>
      <c r="AW74" s="205">
        <v>1</v>
      </c>
      <c r="AX74" s="205">
        <v>6</v>
      </c>
      <c r="AY74" s="205">
        <v>3</v>
      </c>
      <c r="AZ74" s="205">
        <v>0</v>
      </c>
      <c r="BA74" s="205">
        <v>4</v>
      </c>
      <c r="BB74" s="205">
        <v>2</v>
      </c>
      <c r="BC74" s="205">
        <v>1</v>
      </c>
      <c r="BD74" s="205">
        <v>4</v>
      </c>
      <c r="BE74" s="205">
        <v>4</v>
      </c>
      <c r="BF74" s="205">
        <v>2</v>
      </c>
      <c r="BG74" s="205">
        <v>5</v>
      </c>
      <c r="BH74" s="205">
        <v>4</v>
      </c>
      <c r="BI74" s="205">
        <v>3</v>
      </c>
      <c r="BJ74" s="205"/>
      <c r="BK74" s="205"/>
      <c r="BL74" s="205"/>
      <c r="BM74" s="205"/>
      <c r="BN74" s="205"/>
      <c r="BO74" s="204"/>
      <c r="BP74" s="197"/>
      <c r="BQ74" s="197"/>
      <c r="BR74" s="197"/>
      <c r="BS74" s="197"/>
      <c r="BT74" s="197"/>
      <c r="BU74" s="197"/>
      <c r="BV74" s="197"/>
      <c r="BW74" s="197"/>
      <c r="BX74" s="197"/>
      <c r="BY74" s="197"/>
      <c r="BZ74" s="197"/>
      <c r="CA74" s="197"/>
      <c r="CB74" s="197"/>
      <c r="CC74" s="197"/>
      <c r="CD74" s="197"/>
      <c r="CE74" s="197"/>
      <c r="CF74" s="197"/>
      <c r="CG74" s="197"/>
      <c r="CH74" s="197"/>
      <c r="CI74" s="197"/>
      <c r="CJ74" s="197"/>
      <c r="CK74" s="197"/>
      <c r="CL74" s="197"/>
      <c r="CM74" s="197"/>
      <c r="CN74" s="197"/>
      <c r="CO74" s="197"/>
      <c r="CP74" s="197"/>
      <c r="CQ74" s="197"/>
      <c r="CR74" s="197"/>
      <c r="CS74" s="197"/>
      <c r="CT74" s="197"/>
      <c r="CU74" s="197"/>
      <c r="CV74" s="197"/>
      <c r="CW74" s="197"/>
      <c r="CX74" s="197"/>
      <c r="CY74" s="197"/>
      <c r="CZ74" s="197"/>
      <c r="DA74" s="197"/>
      <c r="DB74" s="197"/>
      <c r="DC74" s="197"/>
      <c r="DD74" s="197"/>
      <c r="DE74" s="197"/>
      <c r="DF74" s="197"/>
      <c r="DG74" s="197"/>
      <c r="DH74" s="197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  <c r="ED74" s="197"/>
      <c r="EE74" s="197"/>
      <c r="EF74" s="197"/>
      <c r="EG74" s="197"/>
      <c r="EH74" s="197"/>
      <c r="EI74" s="197"/>
      <c r="EJ74" s="197"/>
      <c r="EK74" s="197"/>
      <c r="EL74" s="197"/>
      <c r="EM74" s="197"/>
      <c r="EN74" s="197"/>
      <c r="EO74" s="197"/>
      <c r="EP74" s="197"/>
      <c r="EQ74" s="197"/>
      <c r="ER74" s="197"/>
      <c r="ES74" s="197"/>
      <c r="ET74" s="197"/>
      <c r="EU74" s="197"/>
      <c r="EV74" s="197"/>
      <c r="EW74" s="197"/>
      <c r="EX74" s="197"/>
      <c r="EY74" s="197"/>
      <c r="EZ74" s="197"/>
      <c r="FA74" s="197"/>
      <c r="FB74" s="197"/>
      <c r="FC74" s="197"/>
      <c r="FD74" s="197"/>
      <c r="FE74" s="197"/>
      <c r="FF74" s="197"/>
      <c r="FG74" s="197"/>
      <c r="FH74" s="197"/>
      <c r="FI74" s="197"/>
      <c r="FJ74" s="197"/>
      <c r="FK74" s="197"/>
      <c r="FL74" s="197"/>
      <c r="FM74" s="197"/>
      <c r="FN74" s="197"/>
      <c r="FO74" s="197"/>
      <c r="FP74" s="197"/>
      <c r="FQ74" s="197"/>
      <c r="FR74" s="197"/>
      <c r="FS74" s="197"/>
      <c r="FT74" s="197"/>
      <c r="FU74" s="197"/>
      <c r="FV74" s="197"/>
      <c r="FW74" s="197"/>
      <c r="FX74" s="197"/>
      <c r="FY74" s="197"/>
      <c r="FZ74" s="197"/>
      <c r="GA74" s="197"/>
      <c r="GB74" s="197"/>
      <c r="GC74" s="197"/>
      <c r="GD74" s="197"/>
      <c r="GE74" s="197"/>
      <c r="GF74" s="197"/>
      <c r="GG74" s="197"/>
      <c r="GH74" s="197"/>
      <c r="GI74" s="197"/>
      <c r="GJ74" s="197"/>
      <c r="GK74" s="197"/>
      <c r="GL74" s="197"/>
      <c r="GM74" s="197"/>
      <c r="GN74" s="197"/>
      <c r="GO74" s="197"/>
      <c r="GP74" s="197"/>
      <c r="GQ74" s="197"/>
      <c r="GR74" s="197"/>
      <c r="GS74" s="197"/>
      <c r="GT74" s="197"/>
      <c r="GU74" s="197"/>
      <c r="GV74" s="197"/>
      <c r="GW74" s="197"/>
      <c r="GX74" s="197"/>
      <c r="GY74" s="197"/>
      <c r="GZ74" s="197"/>
      <c r="HA74" s="197"/>
      <c r="HB74" s="197"/>
      <c r="HC74" s="197"/>
      <c r="HD74" s="197"/>
      <c r="HE74" s="197"/>
      <c r="HF74" s="197"/>
      <c r="HG74" s="197"/>
      <c r="HH74" s="197"/>
      <c r="HI74" s="197"/>
      <c r="HJ74" s="197"/>
      <c r="HK74" s="197"/>
      <c r="HL74" s="197"/>
      <c r="HM74" s="197"/>
      <c r="HN74" s="197"/>
      <c r="HO74" s="197"/>
      <c r="HP74" s="197"/>
      <c r="HQ74" s="197"/>
      <c r="HR74" s="197"/>
      <c r="HS74" s="197"/>
      <c r="HT74" s="197"/>
      <c r="HU74" s="197"/>
      <c r="HV74" s="197"/>
      <c r="HW74" s="197"/>
      <c r="HX74" s="197"/>
      <c r="HY74" s="197"/>
      <c r="HZ74" s="197"/>
      <c r="IA74" s="197"/>
      <c r="IB74" s="197"/>
      <c r="IC74" s="197"/>
      <c r="ID74" s="197"/>
      <c r="IE74" s="197"/>
      <c r="IF74" s="197"/>
      <c r="IG74" s="197"/>
      <c r="IH74" s="197"/>
      <c r="II74" s="197"/>
      <c r="IJ74" s="197"/>
      <c r="IK74" s="197"/>
      <c r="IL74" s="197"/>
      <c r="IM74" s="197"/>
      <c r="IN74" s="197"/>
      <c r="IO74" s="197"/>
      <c r="IP74" s="197"/>
      <c r="IQ74" s="197"/>
      <c r="IR74" s="197"/>
      <c r="IS74" s="197"/>
      <c r="IT74" s="197"/>
      <c r="IU74" s="197"/>
      <c r="IV74" s="197"/>
      <c r="IW74" s="197"/>
    </row>
    <row r="75" spans="1:257">
      <c r="A75" s="208">
        <v>4</v>
      </c>
      <c r="B75" s="205" t="s">
        <v>936</v>
      </c>
      <c r="C75" s="205" t="str">
        <f t="shared" si="24"/>
        <v>DOUG SMITH</v>
      </c>
      <c r="D75" s="205">
        <v>20</v>
      </c>
      <c r="E75" s="205">
        <v>1309</v>
      </c>
      <c r="F75" s="205">
        <v>812</v>
      </c>
      <c r="G75" s="205">
        <v>63</v>
      </c>
      <c r="H75" s="206">
        <f t="shared" si="25"/>
        <v>0.6203208556149733</v>
      </c>
      <c r="I75" s="207"/>
      <c r="J75" s="205">
        <f t="shared" si="26"/>
        <v>81</v>
      </c>
      <c r="K75" s="205">
        <f t="shared" si="27"/>
        <v>43</v>
      </c>
      <c r="L75" s="205">
        <f t="shared" si="28"/>
        <v>2</v>
      </c>
      <c r="M75" s="206">
        <f t="shared" si="29"/>
        <v>0.53086419753086422</v>
      </c>
      <c r="N75" s="205">
        <v>5</v>
      </c>
      <c r="O75" s="205">
        <v>1</v>
      </c>
      <c r="P75" s="205">
        <v>1</v>
      </c>
      <c r="Q75" s="205">
        <v>5</v>
      </c>
      <c r="R75" s="205">
        <v>1</v>
      </c>
      <c r="S75" s="205">
        <v>0</v>
      </c>
      <c r="T75" s="205">
        <v>4</v>
      </c>
      <c r="U75" s="205">
        <v>2</v>
      </c>
      <c r="V75" s="205">
        <v>0</v>
      </c>
      <c r="W75" s="205">
        <v>5</v>
      </c>
      <c r="X75" s="205">
        <v>3</v>
      </c>
      <c r="Y75" s="205">
        <v>0</v>
      </c>
      <c r="Z75" s="205">
        <v>4</v>
      </c>
      <c r="AA75" s="205">
        <v>2</v>
      </c>
      <c r="AB75" s="205">
        <v>0</v>
      </c>
      <c r="AC75" s="205">
        <v>5</v>
      </c>
      <c r="AD75" s="205">
        <v>2</v>
      </c>
      <c r="AE75" s="205">
        <v>1</v>
      </c>
      <c r="AF75" s="205">
        <v>5</v>
      </c>
      <c r="AG75" s="205">
        <v>4</v>
      </c>
      <c r="AH75" s="205">
        <v>0</v>
      </c>
      <c r="AI75" s="205">
        <v>6</v>
      </c>
      <c r="AJ75" s="205">
        <v>1</v>
      </c>
      <c r="AK75" s="205">
        <v>0</v>
      </c>
      <c r="AL75" s="205">
        <v>4</v>
      </c>
      <c r="AM75" s="205">
        <v>3</v>
      </c>
      <c r="AN75" s="205">
        <v>0</v>
      </c>
      <c r="AO75" s="205">
        <v>6</v>
      </c>
      <c r="AP75" s="205">
        <v>4</v>
      </c>
      <c r="AQ75" s="205">
        <v>0</v>
      </c>
      <c r="AR75" s="205">
        <v>5</v>
      </c>
      <c r="AS75" s="205">
        <v>1</v>
      </c>
      <c r="AT75" s="205">
        <v>0</v>
      </c>
      <c r="AU75" s="205">
        <v>6</v>
      </c>
      <c r="AV75" s="205">
        <v>5</v>
      </c>
      <c r="AW75" s="205">
        <v>0</v>
      </c>
      <c r="AX75" s="205">
        <v>6</v>
      </c>
      <c r="AY75" s="205">
        <v>5</v>
      </c>
      <c r="AZ75" s="205">
        <v>0</v>
      </c>
      <c r="BA75" s="205">
        <v>6</v>
      </c>
      <c r="BB75" s="205">
        <v>3</v>
      </c>
      <c r="BC75" s="205">
        <v>0</v>
      </c>
      <c r="BD75" s="205">
        <v>4</v>
      </c>
      <c r="BE75" s="205">
        <v>2</v>
      </c>
      <c r="BF75" s="205">
        <v>0</v>
      </c>
      <c r="BG75" s="205">
        <v>5</v>
      </c>
      <c r="BH75" s="205">
        <v>4</v>
      </c>
      <c r="BI75" s="205">
        <v>0</v>
      </c>
      <c r="BJ75" s="205"/>
      <c r="BK75" s="205"/>
      <c r="BL75" s="205"/>
      <c r="BM75" s="205"/>
      <c r="BN75" s="205"/>
      <c r="BO75" s="204"/>
      <c r="BP75" s="197"/>
      <c r="BQ75" s="197"/>
      <c r="BR75" s="197"/>
      <c r="BS75" s="197"/>
      <c r="BT75" s="197"/>
      <c r="BU75" s="197"/>
      <c r="BV75" s="197"/>
      <c r="BW75" s="197"/>
      <c r="BX75" s="197"/>
      <c r="BY75" s="197"/>
      <c r="BZ75" s="197"/>
      <c r="CA75" s="197"/>
      <c r="CB75" s="197"/>
      <c r="CC75" s="197"/>
      <c r="CD75" s="197"/>
      <c r="CE75" s="197"/>
      <c r="CF75" s="197"/>
      <c r="CG75" s="197"/>
      <c r="CH75" s="197"/>
      <c r="CI75" s="197"/>
      <c r="CJ75" s="197"/>
      <c r="CK75" s="197"/>
      <c r="CL75" s="197"/>
      <c r="CM75" s="197"/>
      <c r="CN75" s="197"/>
      <c r="CO75" s="197"/>
      <c r="CP75" s="197"/>
      <c r="CQ75" s="197"/>
      <c r="CR75" s="197"/>
      <c r="CS75" s="197"/>
      <c r="CT75" s="197"/>
      <c r="CU75" s="197"/>
      <c r="CV75" s="197"/>
      <c r="CW75" s="197"/>
      <c r="CX75" s="197"/>
      <c r="CY75" s="197"/>
      <c r="CZ75" s="197"/>
      <c r="DA75" s="197"/>
      <c r="DB75" s="197"/>
      <c r="DC75" s="197"/>
      <c r="DD75" s="197"/>
      <c r="DE75" s="197"/>
      <c r="DF75" s="197"/>
      <c r="DG75" s="197"/>
      <c r="DH75" s="197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  <c r="ED75" s="197"/>
      <c r="EE75" s="197"/>
      <c r="EF75" s="197"/>
      <c r="EG75" s="197"/>
      <c r="EH75" s="197"/>
      <c r="EI75" s="197"/>
      <c r="EJ75" s="197"/>
      <c r="EK75" s="197"/>
      <c r="EL75" s="197"/>
      <c r="EM75" s="197"/>
      <c r="EN75" s="197"/>
      <c r="EO75" s="197"/>
      <c r="EP75" s="197"/>
      <c r="EQ75" s="197"/>
      <c r="ER75" s="197"/>
      <c r="ES75" s="197"/>
      <c r="ET75" s="197"/>
      <c r="EU75" s="197"/>
      <c r="EV75" s="197"/>
      <c r="EW75" s="197"/>
      <c r="EX75" s="197"/>
      <c r="EY75" s="197"/>
      <c r="EZ75" s="197"/>
      <c r="FA75" s="197"/>
      <c r="FB75" s="197"/>
      <c r="FC75" s="197"/>
      <c r="FD75" s="197"/>
      <c r="FE75" s="197"/>
      <c r="FF75" s="197"/>
      <c r="FG75" s="197"/>
      <c r="FH75" s="197"/>
      <c r="FI75" s="197"/>
      <c r="FJ75" s="197"/>
      <c r="FK75" s="197"/>
      <c r="FL75" s="197"/>
      <c r="FM75" s="197"/>
      <c r="FN75" s="197"/>
      <c r="FO75" s="197"/>
      <c r="FP75" s="197"/>
      <c r="FQ75" s="197"/>
      <c r="FR75" s="197"/>
      <c r="FS75" s="197"/>
      <c r="FT75" s="197"/>
      <c r="FU75" s="197"/>
      <c r="FV75" s="197"/>
      <c r="FW75" s="197"/>
      <c r="FX75" s="197"/>
      <c r="FY75" s="197"/>
      <c r="FZ75" s="197"/>
      <c r="GA75" s="197"/>
      <c r="GB75" s="197"/>
      <c r="GC75" s="197"/>
      <c r="GD75" s="197"/>
      <c r="GE75" s="197"/>
      <c r="GF75" s="197"/>
      <c r="GG75" s="197"/>
      <c r="GH75" s="197"/>
      <c r="GI75" s="197"/>
      <c r="GJ75" s="197"/>
      <c r="GK75" s="197"/>
      <c r="GL75" s="197"/>
      <c r="GM75" s="197"/>
      <c r="GN75" s="197"/>
      <c r="GO75" s="197"/>
      <c r="GP75" s="197"/>
      <c r="GQ75" s="197"/>
      <c r="GR75" s="197"/>
      <c r="GS75" s="197"/>
      <c r="GT75" s="197"/>
      <c r="GU75" s="197"/>
      <c r="GV75" s="197"/>
      <c r="GW75" s="197"/>
      <c r="GX75" s="197"/>
      <c r="GY75" s="197"/>
      <c r="GZ75" s="197"/>
      <c r="HA75" s="197"/>
      <c r="HB75" s="197"/>
      <c r="HC75" s="197"/>
      <c r="HD75" s="197"/>
      <c r="HE75" s="197"/>
      <c r="HF75" s="197"/>
      <c r="HG75" s="197"/>
      <c r="HH75" s="197"/>
      <c r="HI75" s="197"/>
      <c r="HJ75" s="197"/>
      <c r="HK75" s="197"/>
      <c r="HL75" s="197"/>
      <c r="HM75" s="197"/>
      <c r="HN75" s="197"/>
      <c r="HO75" s="197"/>
      <c r="HP75" s="197"/>
      <c r="HQ75" s="197"/>
      <c r="HR75" s="197"/>
      <c r="HS75" s="197"/>
      <c r="HT75" s="197"/>
      <c r="HU75" s="197"/>
      <c r="HV75" s="197"/>
      <c r="HW75" s="197"/>
      <c r="HX75" s="197"/>
      <c r="HY75" s="197"/>
      <c r="HZ75" s="197"/>
      <c r="IA75" s="197"/>
      <c r="IB75" s="197"/>
      <c r="IC75" s="197"/>
      <c r="ID75" s="197"/>
      <c r="IE75" s="197"/>
      <c r="IF75" s="197"/>
      <c r="IG75" s="197"/>
      <c r="IH75" s="197"/>
      <c r="II75" s="197"/>
      <c r="IJ75" s="197"/>
      <c r="IK75" s="197"/>
      <c r="IL75" s="197"/>
      <c r="IM75" s="197"/>
      <c r="IN75" s="197"/>
      <c r="IO75" s="197"/>
      <c r="IP75" s="197"/>
      <c r="IQ75" s="197"/>
      <c r="IR75" s="197"/>
      <c r="IS75" s="197"/>
      <c r="IT75" s="197"/>
      <c r="IU75" s="197"/>
      <c r="IV75" s="197"/>
      <c r="IW75" s="197"/>
    </row>
    <row r="76" spans="1:257">
      <c r="A76" s="208">
        <v>5</v>
      </c>
      <c r="B76" s="205" t="s">
        <v>886</v>
      </c>
      <c r="C76" s="205" t="str">
        <f t="shared" si="24"/>
        <v>ADAM TIMPF</v>
      </c>
      <c r="D76" s="205">
        <v>3</v>
      </c>
      <c r="E76" s="205">
        <v>130</v>
      </c>
      <c r="F76" s="205">
        <v>78</v>
      </c>
      <c r="G76" s="205">
        <v>10</v>
      </c>
      <c r="H76" s="206">
        <f t="shared" si="25"/>
        <v>0.6</v>
      </c>
      <c r="I76" s="207"/>
      <c r="J76" s="205">
        <f t="shared" si="26"/>
        <v>28</v>
      </c>
      <c r="K76" s="205">
        <f t="shared" si="27"/>
        <v>11</v>
      </c>
      <c r="L76" s="205">
        <f t="shared" si="28"/>
        <v>0</v>
      </c>
      <c r="M76" s="206">
        <f t="shared" si="29"/>
        <v>0.39285714285714285</v>
      </c>
      <c r="N76" s="205">
        <v>6</v>
      </c>
      <c r="O76" s="205">
        <v>3</v>
      </c>
      <c r="P76" s="205">
        <v>0</v>
      </c>
      <c r="Q76" s="205">
        <v>5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5</v>
      </c>
      <c r="X76" s="205">
        <v>3</v>
      </c>
      <c r="Y76" s="205">
        <v>0</v>
      </c>
      <c r="Z76" s="205">
        <v>3</v>
      </c>
      <c r="AA76" s="205">
        <v>2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0</v>
      </c>
      <c r="AH76" s="205">
        <v>0</v>
      </c>
      <c r="AI76" s="205">
        <v>0</v>
      </c>
      <c r="AJ76" s="205">
        <v>0</v>
      </c>
      <c r="AK76" s="205">
        <v>0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  <c r="AU76" s="205">
        <v>0</v>
      </c>
      <c r="AV76" s="205">
        <v>0</v>
      </c>
      <c r="AW76" s="205">
        <v>0</v>
      </c>
      <c r="AX76" s="205">
        <v>0</v>
      </c>
      <c r="AY76" s="205">
        <v>0</v>
      </c>
      <c r="AZ76" s="205">
        <v>0</v>
      </c>
      <c r="BA76" s="205">
        <v>5</v>
      </c>
      <c r="BB76" s="205">
        <v>2</v>
      </c>
      <c r="BC76" s="205">
        <v>0</v>
      </c>
      <c r="BD76" s="205">
        <v>4</v>
      </c>
      <c r="BE76" s="205">
        <v>1</v>
      </c>
      <c r="BF76" s="205">
        <v>0</v>
      </c>
      <c r="BG76" s="205">
        <v>0</v>
      </c>
      <c r="BH76" s="205">
        <v>0</v>
      </c>
      <c r="BI76" s="205">
        <v>0</v>
      </c>
      <c r="BJ76" s="205"/>
      <c r="BK76" s="205"/>
      <c r="BL76" s="205"/>
      <c r="BM76" s="205"/>
      <c r="BN76" s="205"/>
      <c r="BO76" s="204"/>
      <c r="BP76" s="197"/>
      <c r="BQ76" s="197"/>
      <c r="BR76" s="197"/>
      <c r="BS76" s="197"/>
      <c r="BT76" s="197"/>
      <c r="BU76" s="197"/>
      <c r="BV76" s="197"/>
      <c r="BW76" s="197"/>
      <c r="BX76" s="197"/>
      <c r="BY76" s="197"/>
      <c r="BZ76" s="197"/>
      <c r="CA76" s="197"/>
      <c r="CB76" s="197"/>
      <c r="CC76" s="197"/>
      <c r="CD76" s="197"/>
      <c r="CE76" s="197"/>
      <c r="CF76" s="197"/>
      <c r="CG76" s="197"/>
      <c r="CH76" s="197"/>
      <c r="CI76" s="197"/>
      <c r="CJ76" s="197"/>
      <c r="CK76" s="197"/>
      <c r="CL76" s="197"/>
      <c r="CM76" s="197"/>
      <c r="CN76" s="197"/>
      <c r="CO76" s="197"/>
      <c r="CP76" s="197"/>
      <c r="CQ76" s="197"/>
      <c r="CR76" s="197"/>
      <c r="CS76" s="197"/>
      <c r="CT76" s="197"/>
      <c r="CU76" s="197"/>
      <c r="CV76" s="197"/>
      <c r="CW76" s="197"/>
      <c r="CX76" s="197"/>
      <c r="CY76" s="197"/>
      <c r="CZ76" s="197"/>
      <c r="DA76" s="197"/>
      <c r="DB76" s="197"/>
      <c r="DC76" s="197"/>
      <c r="DD76" s="197"/>
      <c r="DE76" s="197"/>
      <c r="DF76" s="197"/>
      <c r="DG76" s="197"/>
      <c r="DH76" s="197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  <c r="ED76" s="197"/>
      <c r="EE76" s="197"/>
      <c r="EF76" s="197"/>
      <c r="EG76" s="197"/>
      <c r="EH76" s="197"/>
      <c r="EI76" s="197"/>
      <c r="EJ76" s="197"/>
      <c r="EK76" s="197"/>
      <c r="EL76" s="197"/>
      <c r="EM76" s="197"/>
      <c r="EN76" s="197"/>
      <c r="EO76" s="197"/>
      <c r="EP76" s="197"/>
      <c r="EQ76" s="197"/>
      <c r="ER76" s="197"/>
      <c r="ES76" s="197"/>
      <c r="ET76" s="197"/>
      <c r="EU76" s="197"/>
      <c r="EV76" s="197"/>
      <c r="EW76" s="197"/>
      <c r="EX76" s="197"/>
      <c r="EY76" s="197"/>
      <c r="EZ76" s="197"/>
      <c r="FA76" s="197"/>
      <c r="FB76" s="197"/>
      <c r="FC76" s="197"/>
      <c r="FD76" s="197"/>
      <c r="FE76" s="197"/>
      <c r="FF76" s="197"/>
      <c r="FG76" s="197"/>
      <c r="FH76" s="197"/>
      <c r="FI76" s="197"/>
      <c r="FJ76" s="197"/>
      <c r="FK76" s="197"/>
      <c r="FL76" s="197"/>
      <c r="FM76" s="197"/>
      <c r="FN76" s="197"/>
      <c r="FO76" s="197"/>
      <c r="FP76" s="197"/>
      <c r="FQ76" s="197"/>
      <c r="FR76" s="197"/>
      <c r="FS76" s="197"/>
      <c r="FT76" s="197"/>
      <c r="FU76" s="197"/>
      <c r="FV76" s="197"/>
      <c r="FW76" s="197"/>
      <c r="FX76" s="197"/>
      <c r="FY76" s="197"/>
      <c r="FZ76" s="197"/>
      <c r="GA76" s="197"/>
      <c r="GB76" s="197"/>
      <c r="GC76" s="197"/>
      <c r="GD76" s="197"/>
      <c r="GE76" s="197"/>
      <c r="GF76" s="197"/>
      <c r="GG76" s="197"/>
      <c r="GH76" s="197"/>
      <c r="GI76" s="197"/>
      <c r="GJ76" s="197"/>
      <c r="GK76" s="197"/>
      <c r="GL76" s="197"/>
      <c r="GM76" s="197"/>
      <c r="GN76" s="197"/>
      <c r="GO76" s="197"/>
      <c r="GP76" s="197"/>
      <c r="GQ76" s="197"/>
      <c r="GR76" s="197"/>
      <c r="GS76" s="197"/>
      <c r="GT76" s="197"/>
      <c r="GU76" s="197"/>
      <c r="GV76" s="197"/>
      <c r="GW76" s="197"/>
      <c r="GX76" s="197"/>
      <c r="GY76" s="197"/>
      <c r="GZ76" s="197"/>
      <c r="HA76" s="197"/>
      <c r="HB76" s="197"/>
      <c r="HC76" s="197"/>
      <c r="HD76" s="197"/>
      <c r="HE76" s="197"/>
      <c r="HF76" s="197"/>
      <c r="HG76" s="197"/>
      <c r="HH76" s="197"/>
      <c r="HI76" s="197"/>
      <c r="HJ76" s="197"/>
      <c r="HK76" s="197"/>
      <c r="HL76" s="197"/>
      <c r="HM76" s="197"/>
      <c r="HN76" s="197"/>
      <c r="HO76" s="197"/>
      <c r="HP76" s="197"/>
      <c r="HQ76" s="197"/>
      <c r="HR76" s="197"/>
      <c r="HS76" s="197"/>
      <c r="HT76" s="197"/>
      <c r="HU76" s="197"/>
      <c r="HV76" s="197"/>
      <c r="HW76" s="197"/>
      <c r="HX76" s="197"/>
      <c r="HY76" s="197"/>
      <c r="HZ76" s="197"/>
      <c r="IA76" s="197"/>
      <c r="IB76" s="197"/>
      <c r="IC76" s="197"/>
      <c r="ID76" s="197"/>
      <c r="IE76" s="197"/>
      <c r="IF76" s="197"/>
      <c r="IG76" s="197"/>
      <c r="IH76" s="197"/>
      <c r="II76" s="197"/>
      <c r="IJ76" s="197"/>
      <c r="IK76" s="197"/>
      <c r="IL76" s="197"/>
      <c r="IM76" s="197"/>
      <c r="IN76" s="197"/>
      <c r="IO76" s="197"/>
      <c r="IP76" s="197"/>
      <c r="IQ76" s="197"/>
      <c r="IR76" s="197"/>
      <c r="IS76" s="197"/>
      <c r="IT76" s="197"/>
      <c r="IU76" s="197"/>
      <c r="IV76" s="197"/>
      <c r="IW76" s="197"/>
    </row>
    <row r="77" spans="1:257">
      <c r="A77" s="208">
        <v>6</v>
      </c>
      <c r="B77" s="205" t="s">
        <v>1000</v>
      </c>
      <c r="C77" s="205" t="str">
        <f t="shared" si="24"/>
        <v>JOHN VACKARO</v>
      </c>
      <c r="D77" s="205">
        <v>16</v>
      </c>
      <c r="E77" s="205">
        <v>1047</v>
      </c>
      <c r="F77" s="205">
        <v>566</v>
      </c>
      <c r="G77" s="205">
        <v>39</v>
      </c>
      <c r="H77" s="206">
        <f t="shared" si="25"/>
        <v>0.54059216809933142</v>
      </c>
      <c r="I77" s="207"/>
      <c r="J77" s="205">
        <f t="shared" si="26"/>
        <v>73</v>
      </c>
      <c r="K77" s="205">
        <f t="shared" si="27"/>
        <v>42</v>
      </c>
      <c r="L77" s="205">
        <f t="shared" si="28"/>
        <v>2</v>
      </c>
      <c r="M77" s="206">
        <f t="shared" si="29"/>
        <v>0.57534246575342463</v>
      </c>
      <c r="N77" s="205">
        <v>6</v>
      </c>
      <c r="O77" s="205">
        <v>3</v>
      </c>
      <c r="P77" s="205">
        <v>0</v>
      </c>
      <c r="Q77" s="205">
        <v>3</v>
      </c>
      <c r="R77" s="205">
        <v>2</v>
      </c>
      <c r="S77" s="205">
        <v>0</v>
      </c>
      <c r="T77" s="205">
        <v>4</v>
      </c>
      <c r="U77" s="205">
        <v>3</v>
      </c>
      <c r="V77" s="205">
        <v>1</v>
      </c>
      <c r="W77" s="205">
        <v>3</v>
      </c>
      <c r="X77" s="205">
        <v>0</v>
      </c>
      <c r="Y77" s="205">
        <v>0</v>
      </c>
      <c r="Z77" s="205">
        <v>4</v>
      </c>
      <c r="AA77" s="205">
        <v>3</v>
      </c>
      <c r="AB77" s="205">
        <v>0</v>
      </c>
      <c r="AC77" s="205">
        <v>5</v>
      </c>
      <c r="AD77" s="205">
        <v>3</v>
      </c>
      <c r="AE77" s="205">
        <v>0</v>
      </c>
      <c r="AF77" s="205">
        <v>4</v>
      </c>
      <c r="AG77" s="205">
        <v>2</v>
      </c>
      <c r="AH77" s="205">
        <v>0</v>
      </c>
      <c r="AI77" s="205">
        <v>5</v>
      </c>
      <c r="AJ77" s="205">
        <v>3</v>
      </c>
      <c r="AK77" s="205">
        <v>1</v>
      </c>
      <c r="AL77" s="205">
        <v>4</v>
      </c>
      <c r="AM77" s="205">
        <v>3</v>
      </c>
      <c r="AN77" s="205">
        <v>0</v>
      </c>
      <c r="AO77" s="205">
        <v>5</v>
      </c>
      <c r="AP77" s="205">
        <v>2</v>
      </c>
      <c r="AQ77" s="205">
        <v>0</v>
      </c>
      <c r="AR77" s="205">
        <v>4</v>
      </c>
      <c r="AS77" s="205">
        <v>3</v>
      </c>
      <c r="AT77" s="205">
        <v>0</v>
      </c>
      <c r="AU77" s="205">
        <v>6</v>
      </c>
      <c r="AV77" s="205">
        <v>3</v>
      </c>
      <c r="AW77" s="205">
        <v>0</v>
      </c>
      <c r="AX77" s="205">
        <v>6</v>
      </c>
      <c r="AY77" s="205">
        <v>5</v>
      </c>
      <c r="AZ77" s="205">
        <v>0</v>
      </c>
      <c r="BA77" s="205">
        <v>4</v>
      </c>
      <c r="BB77" s="205">
        <v>2</v>
      </c>
      <c r="BC77" s="205">
        <v>0</v>
      </c>
      <c r="BD77" s="205">
        <v>5</v>
      </c>
      <c r="BE77" s="205">
        <v>2</v>
      </c>
      <c r="BF77" s="205">
        <v>0</v>
      </c>
      <c r="BG77" s="205">
        <v>5</v>
      </c>
      <c r="BH77" s="205">
        <v>3</v>
      </c>
      <c r="BI77" s="205">
        <v>0</v>
      </c>
      <c r="BJ77" s="205"/>
      <c r="BK77" s="205"/>
      <c r="BL77" s="205"/>
      <c r="BM77" s="205"/>
      <c r="BN77" s="205"/>
      <c r="BO77" s="204"/>
      <c r="BP77" s="197"/>
      <c r="BQ77" s="197"/>
      <c r="BR77" s="197"/>
      <c r="BS77" s="197"/>
      <c r="BT77" s="197"/>
      <c r="BU77" s="197"/>
      <c r="BV77" s="197"/>
      <c r="BW77" s="197"/>
      <c r="BX77" s="197"/>
      <c r="BY77" s="197"/>
      <c r="BZ77" s="197"/>
      <c r="CA77" s="197"/>
      <c r="CB77" s="197"/>
      <c r="CC77" s="197"/>
      <c r="CD77" s="197"/>
      <c r="CE77" s="197"/>
      <c r="CF77" s="197"/>
      <c r="CG77" s="197"/>
      <c r="CH77" s="197"/>
      <c r="CI77" s="197"/>
      <c r="CJ77" s="197"/>
      <c r="CK77" s="197"/>
      <c r="CL77" s="197"/>
      <c r="CM77" s="197"/>
      <c r="CN77" s="197"/>
      <c r="CO77" s="197"/>
      <c r="CP77" s="197"/>
      <c r="CQ77" s="197"/>
      <c r="CR77" s="197"/>
      <c r="CS77" s="197"/>
      <c r="CT77" s="197"/>
      <c r="CU77" s="197"/>
      <c r="CV77" s="197"/>
      <c r="CW77" s="197"/>
      <c r="CX77" s="197"/>
      <c r="CY77" s="197"/>
      <c r="CZ77" s="197"/>
      <c r="DA77" s="197"/>
      <c r="DB77" s="197"/>
      <c r="DC77" s="197"/>
      <c r="DD77" s="197"/>
      <c r="DE77" s="197"/>
      <c r="DF77" s="197"/>
      <c r="DG77" s="197"/>
      <c r="DH77" s="197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  <c r="ED77" s="197"/>
      <c r="EE77" s="197"/>
      <c r="EF77" s="197"/>
      <c r="EG77" s="197"/>
      <c r="EH77" s="197"/>
      <c r="EI77" s="197"/>
      <c r="EJ77" s="197"/>
      <c r="EK77" s="197"/>
      <c r="EL77" s="197"/>
      <c r="EM77" s="197"/>
      <c r="EN77" s="197"/>
      <c r="EO77" s="197"/>
      <c r="EP77" s="197"/>
      <c r="EQ77" s="197"/>
      <c r="ER77" s="197"/>
      <c r="ES77" s="197"/>
      <c r="ET77" s="197"/>
      <c r="EU77" s="197"/>
      <c r="EV77" s="197"/>
      <c r="EW77" s="197"/>
      <c r="EX77" s="197"/>
      <c r="EY77" s="197"/>
      <c r="EZ77" s="197"/>
      <c r="FA77" s="197"/>
      <c r="FB77" s="197"/>
      <c r="FC77" s="197"/>
      <c r="FD77" s="197"/>
      <c r="FE77" s="197"/>
      <c r="FF77" s="197"/>
      <c r="FG77" s="197"/>
      <c r="FH77" s="197"/>
      <c r="FI77" s="197"/>
      <c r="FJ77" s="197"/>
      <c r="FK77" s="197"/>
      <c r="FL77" s="197"/>
      <c r="FM77" s="197"/>
      <c r="FN77" s="197"/>
      <c r="FO77" s="197"/>
      <c r="FP77" s="197"/>
      <c r="FQ77" s="197"/>
      <c r="FR77" s="197"/>
      <c r="FS77" s="197"/>
      <c r="FT77" s="197"/>
      <c r="FU77" s="197"/>
      <c r="FV77" s="197"/>
      <c r="FW77" s="197"/>
      <c r="FX77" s="197"/>
      <c r="FY77" s="197"/>
      <c r="FZ77" s="197"/>
      <c r="GA77" s="197"/>
      <c r="GB77" s="197"/>
      <c r="GC77" s="197"/>
      <c r="GD77" s="197"/>
      <c r="GE77" s="197"/>
      <c r="GF77" s="197"/>
      <c r="GG77" s="197"/>
      <c r="GH77" s="197"/>
      <c r="GI77" s="197"/>
      <c r="GJ77" s="197"/>
      <c r="GK77" s="197"/>
      <c r="GL77" s="197"/>
      <c r="GM77" s="197"/>
      <c r="GN77" s="197"/>
      <c r="GO77" s="197"/>
      <c r="GP77" s="197"/>
      <c r="GQ77" s="197"/>
      <c r="GR77" s="197"/>
      <c r="GS77" s="197"/>
      <c r="GT77" s="197"/>
      <c r="GU77" s="197"/>
      <c r="GV77" s="197"/>
      <c r="GW77" s="197"/>
      <c r="GX77" s="197"/>
      <c r="GY77" s="197"/>
      <c r="GZ77" s="197"/>
      <c r="HA77" s="197"/>
      <c r="HB77" s="197"/>
      <c r="HC77" s="197"/>
      <c r="HD77" s="197"/>
      <c r="HE77" s="197"/>
      <c r="HF77" s="197"/>
      <c r="HG77" s="197"/>
      <c r="HH77" s="197"/>
      <c r="HI77" s="197"/>
      <c r="HJ77" s="197"/>
      <c r="HK77" s="197"/>
      <c r="HL77" s="197"/>
      <c r="HM77" s="197"/>
      <c r="HN77" s="197"/>
      <c r="HO77" s="197"/>
      <c r="HP77" s="197"/>
      <c r="HQ77" s="197"/>
      <c r="HR77" s="197"/>
      <c r="HS77" s="197"/>
      <c r="HT77" s="197"/>
      <c r="HU77" s="197"/>
      <c r="HV77" s="197"/>
      <c r="HW77" s="197"/>
      <c r="HX77" s="197"/>
      <c r="HY77" s="197"/>
      <c r="HZ77" s="197"/>
      <c r="IA77" s="197"/>
      <c r="IB77" s="197"/>
      <c r="IC77" s="197"/>
      <c r="ID77" s="197"/>
      <c r="IE77" s="197"/>
      <c r="IF77" s="197"/>
      <c r="IG77" s="197"/>
      <c r="IH77" s="197"/>
      <c r="II77" s="197"/>
      <c r="IJ77" s="197"/>
      <c r="IK77" s="197"/>
      <c r="IL77" s="197"/>
      <c r="IM77" s="197"/>
      <c r="IN77" s="197"/>
      <c r="IO77" s="197"/>
      <c r="IP77" s="197"/>
      <c r="IQ77" s="197"/>
      <c r="IR77" s="197"/>
      <c r="IS77" s="197"/>
      <c r="IT77" s="197"/>
      <c r="IU77" s="197"/>
      <c r="IV77" s="197"/>
      <c r="IW77" s="197"/>
    </row>
    <row r="78" spans="1:257">
      <c r="A78" s="208">
        <v>7</v>
      </c>
      <c r="B78" s="205" t="s">
        <v>868</v>
      </c>
      <c r="C78" s="205" t="str">
        <f t="shared" si="24"/>
        <v>DEREK HENLEY</v>
      </c>
      <c r="D78" s="205">
        <v>10</v>
      </c>
      <c r="E78" s="205">
        <v>569</v>
      </c>
      <c r="F78" s="205">
        <v>334</v>
      </c>
      <c r="G78" s="205">
        <v>22</v>
      </c>
      <c r="H78" s="206">
        <f t="shared" si="25"/>
        <v>0.58699472759226712</v>
      </c>
      <c r="I78" s="207"/>
      <c r="J78" s="205">
        <f t="shared" si="26"/>
        <v>20</v>
      </c>
      <c r="K78" s="205">
        <f t="shared" si="27"/>
        <v>9</v>
      </c>
      <c r="L78" s="205">
        <f t="shared" si="28"/>
        <v>0</v>
      </c>
      <c r="M78" s="206">
        <f t="shared" si="29"/>
        <v>0.45</v>
      </c>
      <c r="N78" s="205">
        <v>2</v>
      </c>
      <c r="O78" s="205">
        <v>2</v>
      </c>
      <c r="P78" s="205">
        <v>0</v>
      </c>
      <c r="Q78" s="205">
        <v>2</v>
      </c>
      <c r="R78" s="205">
        <v>1</v>
      </c>
      <c r="S78" s="205">
        <v>0</v>
      </c>
      <c r="T78" s="205">
        <v>4</v>
      </c>
      <c r="U78" s="205">
        <v>1</v>
      </c>
      <c r="V78" s="205">
        <v>0</v>
      </c>
      <c r="W78" s="205">
        <v>0</v>
      </c>
      <c r="X78" s="205">
        <v>0</v>
      </c>
      <c r="Y78" s="205">
        <v>0</v>
      </c>
      <c r="Z78" s="205">
        <v>1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0</v>
      </c>
      <c r="AH78" s="205">
        <v>0</v>
      </c>
      <c r="AI78" s="205">
        <v>3</v>
      </c>
      <c r="AJ78" s="205">
        <v>1</v>
      </c>
      <c r="AK78" s="205">
        <v>0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  <c r="AU78" s="205">
        <v>0</v>
      </c>
      <c r="AV78" s="205">
        <v>0</v>
      </c>
      <c r="AW78" s="205">
        <v>0</v>
      </c>
      <c r="AX78" s="205">
        <v>3</v>
      </c>
      <c r="AY78" s="205">
        <v>3</v>
      </c>
      <c r="AZ78" s="205">
        <v>0</v>
      </c>
      <c r="BA78" s="205">
        <v>0</v>
      </c>
      <c r="BB78" s="205">
        <v>0</v>
      </c>
      <c r="BC78" s="205">
        <v>0</v>
      </c>
      <c r="BD78" s="205">
        <v>5</v>
      </c>
      <c r="BE78" s="205">
        <v>1</v>
      </c>
      <c r="BF78" s="205">
        <v>0</v>
      </c>
      <c r="BG78" s="205">
        <v>0</v>
      </c>
      <c r="BH78" s="205">
        <v>0</v>
      </c>
      <c r="BI78" s="205">
        <v>0</v>
      </c>
      <c r="BJ78" s="205"/>
      <c r="BK78" s="205"/>
      <c r="BL78" s="205"/>
      <c r="BM78" s="205"/>
      <c r="BN78" s="205"/>
      <c r="BO78" s="204"/>
      <c r="BP78" s="197"/>
      <c r="BQ78" s="197"/>
      <c r="BR78" s="197"/>
      <c r="BS78" s="197"/>
      <c r="BT78" s="197"/>
      <c r="BU78" s="197"/>
      <c r="BV78" s="197"/>
      <c r="BW78" s="197"/>
      <c r="BX78" s="197"/>
      <c r="BY78" s="197"/>
      <c r="BZ78" s="197"/>
      <c r="CA78" s="197"/>
      <c r="CB78" s="197"/>
      <c r="CC78" s="197"/>
      <c r="CD78" s="197"/>
      <c r="CE78" s="197"/>
      <c r="CF78" s="197"/>
      <c r="CG78" s="197"/>
      <c r="CH78" s="197"/>
      <c r="CI78" s="197"/>
      <c r="CJ78" s="197"/>
      <c r="CK78" s="197"/>
      <c r="CL78" s="197"/>
      <c r="CM78" s="197"/>
      <c r="CN78" s="197"/>
      <c r="CO78" s="197"/>
      <c r="CP78" s="197"/>
      <c r="CQ78" s="197"/>
      <c r="CR78" s="197"/>
      <c r="CS78" s="197"/>
      <c r="CT78" s="197"/>
      <c r="CU78" s="197"/>
      <c r="CV78" s="197"/>
      <c r="CW78" s="197"/>
      <c r="CX78" s="197"/>
      <c r="CY78" s="197"/>
      <c r="CZ78" s="197"/>
      <c r="DA78" s="197"/>
      <c r="DB78" s="197"/>
      <c r="DC78" s="197"/>
      <c r="DD78" s="197"/>
      <c r="DE78" s="197"/>
      <c r="DF78" s="197"/>
      <c r="DG78" s="197"/>
      <c r="DH78" s="197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  <c r="ED78" s="197"/>
      <c r="EE78" s="197"/>
      <c r="EF78" s="197"/>
      <c r="EG78" s="197"/>
      <c r="EH78" s="197"/>
      <c r="EI78" s="197"/>
      <c r="EJ78" s="197"/>
      <c r="EK78" s="197"/>
      <c r="EL78" s="197"/>
      <c r="EM78" s="197"/>
      <c r="EN78" s="197"/>
      <c r="EO78" s="197"/>
      <c r="EP78" s="197"/>
      <c r="EQ78" s="197"/>
      <c r="ER78" s="197"/>
      <c r="ES78" s="197"/>
      <c r="ET78" s="197"/>
      <c r="EU78" s="197"/>
      <c r="EV78" s="197"/>
      <c r="EW78" s="197"/>
      <c r="EX78" s="197"/>
      <c r="EY78" s="197"/>
      <c r="EZ78" s="197"/>
      <c r="FA78" s="197"/>
      <c r="FB78" s="197"/>
      <c r="FC78" s="197"/>
      <c r="FD78" s="197"/>
      <c r="FE78" s="197"/>
      <c r="FF78" s="197"/>
      <c r="FG78" s="197"/>
      <c r="FH78" s="197"/>
      <c r="FI78" s="197"/>
      <c r="FJ78" s="197"/>
      <c r="FK78" s="197"/>
      <c r="FL78" s="197"/>
      <c r="FM78" s="197"/>
      <c r="FN78" s="197"/>
      <c r="FO78" s="197"/>
      <c r="FP78" s="197"/>
      <c r="FQ78" s="197"/>
      <c r="FR78" s="197"/>
      <c r="FS78" s="197"/>
      <c r="FT78" s="197"/>
      <c r="FU78" s="197"/>
      <c r="FV78" s="197"/>
      <c r="FW78" s="197"/>
      <c r="FX78" s="197"/>
      <c r="FY78" s="197"/>
      <c r="FZ78" s="197"/>
      <c r="GA78" s="197"/>
      <c r="GB78" s="197"/>
      <c r="GC78" s="197"/>
      <c r="GD78" s="197"/>
      <c r="GE78" s="197"/>
      <c r="GF78" s="197"/>
      <c r="GG78" s="197"/>
      <c r="GH78" s="197"/>
      <c r="GI78" s="197"/>
      <c r="GJ78" s="197"/>
      <c r="GK78" s="197"/>
      <c r="GL78" s="197"/>
      <c r="GM78" s="197"/>
      <c r="GN78" s="197"/>
      <c r="GO78" s="197"/>
      <c r="GP78" s="197"/>
      <c r="GQ78" s="197"/>
      <c r="GR78" s="197"/>
      <c r="GS78" s="197"/>
      <c r="GT78" s="197"/>
      <c r="GU78" s="197"/>
      <c r="GV78" s="197"/>
      <c r="GW78" s="197"/>
      <c r="GX78" s="197"/>
      <c r="GY78" s="197"/>
      <c r="GZ78" s="197"/>
      <c r="HA78" s="197"/>
      <c r="HB78" s="197"/>
      <c r="HC78" s="197"/>
      <c r="HD78" s="197"/>
      <c r="HE78" s="197"/>
      <c r="HF78" s="197"/>
      <c r="HG78" s="197"/>
      <c r="HH78" s="197"/>
      <c r="HI78" s="197"/>
      <c r="HJ78" s="197"/>
      <c r="HK78" s="197"/>
      <c r="HL78" s="197"/>
      <c r="HM78" s="197"/>
      <c r="HN78" s="197"/>
      <c r="HO78" s="197"/>
      <c r="HP78" s="197"/>
      <c r="HQ78" s="197"/>
      <c r="HR78" s="197"/>
      <c r="HS78" s="197"/>
      <c r="HT78" s="197"/>
      <c r="HU78" s="197"/>
      <c r="HV78" s="197"/>
      <c r="HW78" s="197"/>
      <c r="HX78" s="197"/>
      <c r="HY78" s="197"/>
      <c r="HZ78" s="197"/>
      <c r="IA78" s="197"/>
      <c r="IB78" s="197"/>
      <c r="IC78" s="197"/>
      <c r="ID78" s="197"/>
      <c r="IE78" s="197"/>
      <c r="IF78" s="197"/>
      <c r="IG78" s="197"/>
      <c r="IH78" s="197"/>
      <c r="II78" s="197"/>
      <c r="IJ78" s="197"/>
      <c r="IK78" s="197"/>
      <c r="IL78" s="197"/>
      <c r="IM78" s="197"/>
      <c r="IN78" s="197"/>
      <c r="IO78" s="197"/>
      <c r="IP78" s="197"/>
      <c r="IQ78" s="197"/>
      <c r="IR78" s="197"/>
      <c r="IS78" s="197"/>
      <c r="IT78" s="197"/>
      <c r="IU78" s="197"/>
      <c r="IV78" s="197"/>
      <c r="IW78" s="197"/>
    </row>
    <row r="79" spans="1:257">
      <c r="A79" s="208">
        <v>8</v>
      </c>
      <c r="B79" s="205" t="s">
        <v>947</v>
      </c>
      <c r="C79" s="205" t="str">
        <f t="shared" si="24"/>
        <v>TODD BRITTINGHAM</v>
      </c>
      <c r="D79" s="205">
        <v>3</v>
      </c>
      <c r="E79" s="205">
        <v>144</v>
      </c>
      <c r="F79" s="205">
        <v>85</v>
      </c>
      <c r="G79" s="205">
        <v>5</v>
      </c>
      <c r="H79" s="206">
        <f t="shared" si="25"/>
        <v>0.59027777777777779</v>
      </c>
      <c r="I79" s="207"/>
      <c r="J79" s="205">
        <f t="shared" si="26"/>
        <v>70</v>
      </c>
      <c r="K79" s="205">
        <f t="shared" si="27"/>
        <v>43</v>
      </c>
      <c r="L79" s="205">
        <f t="shared" si="28"/>
        <v>1</v>
      </c>
      <c r="M79" s="206">
        <f t="shared" si="29"/>
        <v>0.61428571428571432</v>
      </c>
      <c r="N79" s="205">
        <v>4</v>
      </c>
      <c r="O79" s="205">
        <v>3</v>
      </c>
      <c r="P79" s="205">
        <v>0</v>
      </c>
      <c r="Q79" s="205">
        <v>5</v>
      </c>
      <c r="R79" s="205">
        <v>4</v>
      </c>
      <c r="S79" s="205">
        <v>0</v>
      </c>
      <c r="T79" s="205">
        <v>4</v>
      </c>
      <c r="U79" s="205">
        <v>4</v>
      </c>
      <c r="V79" s="205">
        <v>0</v>
      </c>
      <c r="W79" s="205">
        <v>4</v>
      </c>
      <c r="X79" s="205">
        <v>4</v>
      </c>
      <c r="Y79" s="205">
        <v>0</v>
      </c>
      <c r="Z79" s="205">
        <v>4</v>
      </c>
      <c r="AA79" s="205">
        <v>3</v>
      </c>
      <c r="AB79" s="205">
        <v>0</v>
      </c>
      <c r="AC79" s="205">
        <v>6</v>
      </c>
      <c r="AD79" s="205">
        <v>3</v>
      </c>
      <c r="AE79" s="205">
        <v>0</v>
      </c>
      <c r="AF79" s="205">
        <v>6</v>
      </c>
      <c r="AG79" s="205">
        <v>2</v>
      </c>
      <c r="AH79" s="205">
        <v>0</v>
      </c>
      <c r="AI79" s="205">
        <v>5</v>
      </c>
      <c r="AJ79" s="205">
        <v>2</v>
      </c>
      <c r="AK79" s="205">
        <v>0</v>
      </c>
      <c r="AL79" s="205">
        <v>4</v>
      </c>
      <c r="AM79" s="205">
        <v>1</v>
      </c>
      <c r="AN79" s="205">
        <v>0</v>
      </c>
      <c r="AO79" s="205">
        <v>5</v>
      </c>
      <c r="AP79" s="205">
        <v>3</v>
      </c>
      <c r="AQ79" s="205">
        <v>1</v>
      </c>
      <c r="AR79" s="205">
        <v>6</v>
      </c>
      <c r="AS79" s="205">
        <v>2</v>
      </c>
      <c r="AT79" s="205">
        <v>0</v>
      </c>
      <c r="AU79" s="205">
        <v>7</v>
      </c>
      <c r="AV79" s="205">
        <v>6</v>
      </c>
      <c r="AW79" s="205">
        <v>0</v>
      </c>
      <c r="AX79" s="205">
        <v>6</v>
      </c>
      <c r="AY79" s="205">
        <v>4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4</v>
      </c>
      <c r="BH79" s="205">
        <v>2</v>
      </c>
      <c r="BI79" s="205">
        <v>0</v>
      </c>
      <c r="BJ79" s="205"/>
      <c r="BK79" s="205"/>
      <c r="BL79" s="205"/>
      <c r="BM79" s="205"/>
      <c r="BN79" s="205"/>
      <c r="BO79" s="204"/>
      <c r="BP79" s="197"/>
      <c r="BQ79" s="197"/>
      <c r="BR79" s="197"/>
      <c r="BS79" s="197"/>
      <c r="BT79" s="197"/>
      <c r="BU79" s="197"/>
      <c r="BV79" s="197"/>
      <c r="BW79" s="197"/>
      <c r="BX79" s="197"/>
      <c r="BY79" s="197"/>
      <c r="BZ79" s="197"/>
      <c r="CA79" s="197"/>
      <c r="CB79" s="197"/>
      <c r="CC79" s="197"/>
      <c r="CD79" s="197"/>
      <c r="CE79" s="197"/>
      <c r="CF79" s="197"/>
      <c r="CG79" s="197"/>
      <c r="CH79" s="197"/>
      <c r="CI79" s="197"/>
      <c r="CJ79" s="197"/>
      <c r="CK79" s="197"/>
      <c r="CL79" s="197"/>
      <c r="CM79" s="197"/>
      <c r="CN79" s="197"/>
      <c r="CO79" s="197"/>
      <c r="CP79" s="197"/>
      <c r="CQ79" s="197"/>
      <c r="CR79" s="197"/>
      <c r="CS79" s="197"/>
      <c r="CT79" s="197"/>
      <c r="CU79" s="197"/>
      <c r="CV79" s="197"/>
      <c r="CW79" s="197"/>
      <c r="CX79" s="197"/>
      <c r="CY79" s="197"/>
      <c r="CZ79" s="197"/>
      <c r="DA79" s="197"/>
      <c r="DB79" s="197"/>
      <c r="DC79" s="197"/>
      <c r="DD79" s="197"/>
      <c r="DE79" s="197"/>
      <c r="DF79" s="197"/>
      <c r="DG79" s="197"/>
      <c r="DH79" s="197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  <c r="ED79" s="197"/>
      <c r="EE79" s="197"/>
      <c r="EF79" s="197"/>
      <c r="EG79" s="197"/>
      <c r="EH79" s="197"/>
      <c r="EI79" s="197"/>
      <c r="EJ79" s="197"/>
      <c r="EK79" s="197"/>
      <c r="EL79" s="197"/>
      <c r="EM79" s="197"/>
      <c r="EN79" s="197"/>
      <c r="EO79" s="197"/>
      <c r="EP79" s="197"/>
      <c r="EQ79" s="197"/>
      <c r="ER79" s="197"/>
      <c r="ES79" s="197"/>
      <c r="ET79" s="197"/>
      <c r="EU79" s="197"/>
      <c r="EV79" s="197"/>
      <c r="EW79" s="197"/>
      <c r="EX79" s="197"/>
      <c r="EY79" s="197"/>
      <c r="EZ79" s="197"/>
      <c r="FA79" s="197"/>
      <c r="FB79" s="197"/>
      <c r="FC79" s="197"/>
      <c r="FD79" s="197"/>
      <c r="FE79" s="197"/>
      <c r="FF79" s="197"/>
      <c r="FG79" s="197"/>
      <c r="FH79" s="197"/>
      <c r="FI79" s="197"/>
      <c r="FJ79" s="197"/>
      <c r="FK79" s="197"/>
      <c r="FL79" s="197"/>
      <c r="FM79" s="197"/>
      <c r="FN79" s="197"/>
      <c r="FO79" s="197"/>
      <c r="FP79" s="197"/>
      <c r="FQ79" s="197"/>
      <c r="FR79" s="197"/>
      <c r="FS79" s="197"/>
      <c r="FT79" s="197"/>
      <c r="FU79" s="197"/>
      <c r="FV79" s="197"/>
      <c r="FW79" s="197"/>
      <c r="FX79" s="197"/>
      <c r="FY79" s="197"/>
      <c r="FZ79" s="197"/>
      <c r="GA79" s="197"/>
      <c r="GB79" s="197"/>
      <c r="GC79" s="197"/>
      <c r="GD79" s="197"/>
      <c r="GE79" s="197"/>
      <c r="GF79" s="197"/>
      <c r="GG79" s="197"/>
      <c r="GH79" s="197"/>
      <c r="GI79" s="197"/>
      <c r="GJ79" s="197"/>
      <c r="GK79" s="197"/>
      <c r="GL79" s="197"/>
      <c r="GM79" s="197"/>
      <c r="GN79" s="197"/>
      <c r="GO79" s="197"/>
      <c r="GP79" s="197"/>
      <c r="GQ79" s="197"/>
      <c r="GR79" s="197"/>
      <c r="GS79" s="197"/>
      <c r="GT79" s="197"/>
      <c r="GU79" s="197"/>
      <c r="GV79" s="197"/>
      <c r="GW79" s="197"/>
      <c r="GX79" s="197"/>
      <c r="GY79" s="197"/>
      <c r="GZ79" s="197"/>
      <c r="HA79" s="197"/>
      <c r="HB79" s="197"/>
      <c r="HC79" s="197"/>
      <c r="HD79" s="197"/>
      <c r="HE79" s="197"/>
      <c r="HF79" s="197"/>
      <c r="HG79" s="197"/>
      <c r="HH79" s="197"/>
      <c r="HI79" s="197"/>
      <c r="HJ79" s="197"/>
      <c r="HK79" s="197"/>
      <c r="HL79" s="197"/>
      <c r="HM79" s="197"/>
      <c r="HN79" s="197"/>
      <c r="HO79" s="197"/>
      <c r="HP79" s="197"/>
      <c r="HQ79" s="197"/>
      <c r="HR79" s="197"/>
      <c r="HS79" s="197"/>
      <c r="HT79" s="197"/>
      <c r="HU79" s="197"/>
      <c r="HV79" s="197"/>
      <c r="HW79" s="197"/>
      <c r="HX79" s="197"/>
      <c r="HY79" s="197"/>
      <c r="HZ79" s="197"/>
      <c r="IA79" s="197"/>
      <c r="IB79" s="197"/>
      <c r="IC79" s="197"/>
      <c r="ID79" s="197"/>
      <c r="IE79" s="197"/>
      <c r="IF79" s="197"/>
      <c r="IG79" s="197"/>
      <c r="IH79" s="197"/>
      <c r="II79" s="197"/>
      <c r="IJ79" s="197"/>
      <c r="IK79" s="197"/>
      <c r="IL79" s="197"/>
      <c r="IM79" s="197"/>
      <c r="IN79" s="197"/>
      <c r="IO79" s="197"/>
      <c r="IP79" s="197"/>
      <c r="IQ79" s="197"/>
      <c r="IR79" s="197"/>
      <c r="IS79" s="197"/>
      <c r="IT79" s="197"/>
      <c r="IU79" s="197"/>
      <c r="IV79" s="197"/>
      <c r="IW79" s="197"/>
    </row>
    <row r="80" spans="1:257">
      <c r="A80" s="208">
        <v>9</v>
      </c>
      <c r="B80" s="205" t="s">
        <v>962</v>
      </c>
      <c r="C80" s="205" t="str">
        <f t="shared" si="24"/>
        <v>MIKE CHAMARRO</v>
      </c>
      <c r="D80" s="205">
        <v>27</v>
      </c>
      <c r="E80" s="205">
        <v>1608</v>
      </c>
      <c r="F80" s="205">
        <v>952</v>
      </c>
      <c r="G80" s="205">
        <v>75</v>
      </c>
      <c r="H80" s="206">
        <f t="shared" si="25"/>
        <v>0.59203980099502485</v>
      </c>
      <c r="I80" s="207"/>
      <c r="J80" s="205">
        <f t="shared" si="26"/>
        <v>59</v>
      </c>
      <c r="K80" s="205">
        <f t="shared" si="27"/>
        <v>29</v>
      </c>
      <c r="L80" s="205">
        <f t="shared" si="28"/>
        <v>2</v>
      </c>
      <c r="M80" s="206">
        <f t="shared" si="29"/>
        <v>0.49152542372881358</v>
      </c>
      <c r="N80" s="205">
        <v>0</v>
      </c>
      <c r="O80" s="205">
        <v>0</v>
      </c>
      <c r="P80" s="205">
        <v>0</v>
      </c>
      <c r="Q80" s="205">
        <v>4</v>
      </c>
      <c r="R80" s="205">
        <v>2</v>
      </c>
      <c r="S80" s="205">
        <v>0</v>
      </c>
      <c r="T80" s="205">
        <v>5</v>
      </c>
      <c r="U80" s="205">
        <v>1</v>
      </c>
      <c r="V80" s="205">
        <v>0</v>
      </c>
      <c r="W80" s="205">
        <v>3</v>
      </c>
      <c r="X80" s="205">
        <v>1</v>
      </c>
      <c r="Y80" s="205">
        <v>0</v>
      </c>
      <c r="Z80" s="205">
        <v>2</v>
      </c>
      <c r="AA80" s="205">
        <v>1</v>
      </c>
      <c r="AB80" s="205">
        <v>0</v>
      </c>
      <c r="AC80" s="205">
        <v>5</v>
      </c>
      <c r="AD80" s="205">
        <v>4</v>
      </c>
      <c r="AE80" s="205">
        <v>0</v>
      </c>
      <c r="AF80" s="205">
        <v>4</v>
      </c>
      <c r="AG80" s="205">
        <v>4</v>
      </c>
      <c r="AH80" s="205">
        <v>0</v>
      </c>
      <c r="AI80" s="205">
        <v>5</v>
      </c>
      <c r="AJ80" s="205">
        <v>2</v>
      </c>
      <c r="AK80" s="205">
        <v>0</v>
      </c>
      <c r="AL80" s="205">
        <v>4</v>
      </c>
      <c r="AM80" s="205">
        <v>3</v>
      </c>
      <c r="AN80" s="205">
        <v>0</v>
      </c>
      <c r="AO80" s="205">
        <v>5</v>
      </c>
      <c r="AP80" s="205">
        <v>1</v>
      </c>
      <c r="AQ80" s="205">
        <v>1</v>
      </c>
      <c r="AR80" s="205">
        <v>6</v>
      </c>
      <c r="AS80" s="205">
        <v>3</v>
      </c>
      <c r="AT80" s="205">
        <v>0</v>
      </c>
      <c r="AU80" s="205">
        <v>6</v>
      </c>
      <c r="AV80" s="205">
        <v>3</v>
      </c>
      <c r="AW80" s="205">
        <v>0</v>
      </c>
      <c r="AX80" s="205">
        <v>5</v>
      </c>
      <c r="AY80" s="205">
        <v>2</v>
      </c>
      <c r="AZ80" s="205">
        <v>1</v>
      </c>
      <c r="BA80" s="205">
        <v>0</v>
      </c>
      <c r="BB80" s="205">
        <v>0</v>
      </c>
      <c r="BC80" s="205">
        <v>0</v>
      </c>
      <c r="BD80" s="205">
        <v>0</v>
      </c>
      <c r="BE80" s="205">
        <v>0</v>
      </c>
      <c r="BF80" s="205">
        <v>0</v>
      </c>
      <c r="BG80" s="205">
        <v>5</v>
      </c>
      <c r="BH80" s="205">
        <v>2</v>
      </c>
      <c r="BI80" s="205">
        <v>0</v>
      </c>
      <c r="BJ80" s="205"/>
      <c r="BK80" s="205"/>
      <c r="BL80" s="205"/>
      <c r="BM80" s="205"/>
      <c r="BN80" s="205"/>
      <c r="BO80" s="204"/>
      <c r="BP80" s="197"/>
      <c r="BQ80" s="197"/>
      <c r="BR80" s="197"/>
      <c r="BS80" s="197"/>
      <c r="BT80" s="197"/>
      <c r="BU80" s="197"/>
      <c r="BV80" s="197"/>
      <c r="BW80" s="197"/>
      <c r="BX80" s="197"/>
      <c r="BY80" s="197"/>
      <c r="BZ80" s="197"/>
      <c r="CA80" s="197"/>
      <c r="CB80" s="197"/>
      <c r="CC80" s="197"/>
      <c r="CD80" s="197"/>
      <c r="CE80" s="197"/>
      <c r="CF80" s="197"/>
      <c r="CG80" s="197"/>
      <c r="CH80" s="197"/>
      <c r="CI80" s="197"/>
      <c r="CJ80" s="197"/>
      <c r="CK80" s="197"/>
      <c r="CL80" s="197"/>
      <c r="CM80" s="197"/>
      <c r="CN80" s="197"/>
      <c r="CO80" s="197"/>
      <c r="CP80" s="197"/>
      <c r="CQ80" s="197"/>
      <c r="CR80" s="197"/>
      <c r="CS80" s="197"/>
      <c r="CT80" s="197"/>
      <c r="CU80" s="197"/>
      <c r="CV80" s="197"/>
      <c r="CW80" s="197"/>
      <c r="CX80" s="197"/>
      <c r="CY80" s="197"/>
      <c r="CZ80" s="197"/>
      <c r="DA80" s="197"/>
      <c r="DB80" s="197"/>
      <c r="DC80" s="197"/>
      <c r="DD80" s="197"/>
      <c r="DE80" s="197"/>
      <c r="DF80" s="197"/>
      <c r="DG80" s="197"/>
      <c r="DH80" s="197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  <c r="ED80" s="197"/>
      <c r="EE80" s="197"/>
      <c r="EF80" s="197"/>
      <c r="EG80" s="197"/>
      <c r="EH80" s="197"/>
      <c r="EI80" s="197"/>
      <c r="EJ80" s="197"/>
      <c r="EK80" s="197"/>
      <c r="EL80" s="197"/>
      <c r="EM80" s="197"/>
      <c r="EN80" s="197"/>
      <c r="EO80" s="197"/>
      <c r="EP80" s="197"/>
      <c r="EQ80" s="197"/>
      <c r="ER80" s="197"/>
      <c r="ES80" s="197"/>
      <c r="ET80" s="197"/>
      <c r="EU80" s="197"/>
      <c r="EV80" s="197"/>
      <c r="EW80" s="197"/>
      <c r="EX80" s="197"/>
      <c r="EY80" s="197"/>
      <c r="EZ80" s="197"/>
      <c r="FA80" s="197"/>
      <c r="FB80" s="197"/>
      <c r="FC80" s="197"/>
      <c r="FD80" s="197"/>
      <c r="FE80" s="197"/>
      <c r="FF80" s="197"/>
      <c r="FG80" s="197"/>
      <c r="FH80" s="197"/>
      <c r="FI80" s="197"/>
      <c r="FJ80" s="197"/>
      <c r="FK80" s="197"/>
      <c r="FL80" s="197"/>
      <c r="FM80" s="197"/>
      <c r="FN80" s="197"/>
      <c r="FO80" s="197"/>
      <c r="FP80" s="197"/>
      <c r="FQ80" s="197"/>
      <c r="FR80" s="197"/>
      <c r="FS80" s="197"/>
      <c r="FT80" s="197"/>
      <c r="FU80" s="197"/>
      <c r="FV80" s="197"/>
      <c r="FW80" s="197"/>
      <c r="FX80" s="197"/>
      <c r="FY80" s="197"/>
      <c r="FZ80" s="197"/>
      <c r="GA80" s="197"/>
      <c r="GB80" s="197"/>
      <c r="GC80" s="197"/>
      <c r="GD80" s="197"/>
      <c r="GE80" s="197"/>
      <c r="GF80" s="197"/>
      <c r="GG80" s="197"/>
      <c r="GH80" s="197"/>
      <c r="GI80" s="197"/>
      <c r="GJ80" s="197"/>
      <c r="GK80" s="197"/>
      <c r="GL80" s="197"/>
      <c r="GM80" s="197"/>
      <c r="GN80" s="197"/>
      <c r="GO80" s="197"/>
      <c r="GP80" s="197"/>
      <c r="GQ80" s="197"/>
      <c r="GR80" s="197"/>
      <c r="GS80" s="197"/>
      <c r="GT80" s="197"/>
      <c r="GU80" s="197"/>
      <c r="GV80" s="197"/>
      <c r="GW80" s="197"/>
      <c r="GX80" s="197"/>
      <c r="GY80" s="197"/>
      <c r="GZ80" s="197"/>
      <c r="HA80" s="197"/>
      <c r="HB80" s="197"/>
      <c r="HC80" s="197"/>
      <c r="HD80" s="197"/>
      <c r="HE80" s="197"/>
      <c r="HF80" s="197"/>
      <c r="HG80" s="197"/>
      <c r="HH80" s="197"/>
      <c r="HI80" s="197"/>
      <c r="HJ80" s="197"/>
      <c r="HK80" s="197"/>
      <c r="HL80" s="197"/>
      <c r="HM80" s="197"/>
      <c r="HN80" s="197"/>
      <c r="HO80" s="197"/>
      <c r="HP80" s="197"/>
      <c r="HQ80" s="197"/>
      <c r="HR80" s="197"/>
      <c r="HS80" s="197"/>
      <c r="HT80" s="197"/>
      <c r="HU80" s="197"/>
      <c r="HV80" s="197"/>
      <c r="HW80" s="197"/>
      <c r="HX80" s="197"/>
      <c r="HY80" s="197"/>
      <c r="HZ80" s="197"/>
      <c r="IA80" s="197"/>
      <c r="IB80" s="197"/>
      <c r="IC80" s="197"/>
      <c r="ID80" s="197"/>
      <c r="IE80" s="197"/>
      <c r="IF80" s="197"/>
      <c r="IG80" s="197"/>
      <c r="IH80" s="197"/>
      <c r="II80" s="197"/>
      <c r="IJ80" s="197"/>
      <c r="IK80" s="197"/>
      <c r="IL80" s="197"/>
      <c r="IM80" s="197"/>
      <c r="IN80" s="197"/>
      <c r="IO80" s="197"/>
      <c r="IP80" s="197"/>
      <c r="IQ80" s="197"/>
      <c r="IR80" s="197"/>
      <c r="IS80" s="197"/>
      <c r="IT80" s="197"/>
      <c r="IU80" s="197"/>
      <c r="IV80" s="197"/>
      <c r="IW80" s="197"/>
    </row>
    <row r="81" spans="1:257">
      <c r="A81" s="208">
        <v>10</v>
      </c>
      <c r="B81" s="205" t="s">
        <v>945</v>
      </c>
      <c r="C81" s="205" t="str">
        <f t="shared" si="24"/>
        <v>BOB HAZEMY</v>
      </c>
      <c r="D81" s="205">
        <v>12</v>
      </c>
      <c r="E81" s="205">
        <v>600</v>
      </c>
      <c r="F81" s="205">
        <v>319</v>
      </c>
      <c r="G81" s="205">
        <v>17</v>
      </c>
      <c r="H81" s="206">
        <f t="shared" si="25"/>
        <v>0.53166666666666662</v>
      </c>
      <c r="I81" s="207"/>
      <c r="J81" s="205">
        <f t="shared" si="26"/>
        <v>57</v>
      </c>
      <c r="K81" s="205">
        <f t="shared" si="27"/>
        <v>31</v>
      </c>
      <c r="L81" s="205">
        <f t="shared" si="28"/>
        <v>2</v>
      </c>
      <c r="M81" s="206">
        <f t="shared" si="29"/>
        <v>0.54385964912280704</v>
      </c>
      <c r="N81" s="205">
        <v>4</v>
      </c>
      <c r="O81" s="205">
        <v>2</v>
      </c>
      <c r="P81" s="205">
        <v>1</v>
      </c>
      <c r="Q81" s="205">
        <v>0</v>
      </c>
      <c r="R81" s="205">
        <v>0</v>
      </c>
      <c r="S81" s="205">
        <v>0</v>
      </c>
      <c r="T81" s="205">
        <v>4</v>
      </c>
      <c r="U81" s="205">
        <v>2</v>
      </c>
      <c r="V81" s="205">
        <v>0</v>
      </c>
      <c r="W81" s="205">
        <v>3</v>
      </c>
      <c r="X81" s="205">
        <v>1</v>
      </c>
      <c r="Y81" s="205">
        <v>0</v>
      </c>
      <c r="Z81" s="205">
        <v>3</v>
      </c>
      <c r="AA81" s="205">
        <v>1</v>
      </c>
      <c r="AB81" s="205">
        <v>0</v>
      </c>
      <c r="AC81" s="205">
        <v>4</v>
      </c>
      <c r="AD81" s="205">
        <v>2</v>
      </c>
      <c r="AE81" s="205">
        <v>0</v>
      </c>
      <c r="AF81" s="205">
        <v>4</v>
      </c>
      <c r="AG81" s="205">
        <v>2</v>
      </c>
      <c r="AH81" s="205">
        <v>0</v>
      </c>
      <c r="AI81" s="205">
        <v>0</v>
      </c>
      <c r="AJ81" s="205">
        <v>0</v>
      </c>
      <c r="AK81" s="205">
        <v>0</v>
      </c>
      <c r="AL81" s="205">
        <v>3</v>
      </c>
      <c r="AM81" s="205">
        <v>1</v>
      </c>
      <c r="AN81" s="205">
        <v>0</v>
      </c>
      <c r="AO81" s="205">
        <v>0</v>
      </c>
      <c r="AP81" s="205">
        <v>0</v>
      </c>
      <c r="AQ81" s="205">
        <v>0</v>
      </c>
      <c r="AR81" s="205">
        <v>5</v>
      </c>
      <c r="AS81" s="205">
        <v>4</v>
      </c>
      <c r="AT81" s="205">
        <v>0</v>
      </c>
      <c r="AU81" s="205">
        <v>7</v>
      </c>
      <c r="AV81" s="205">
        <v>4</v>
      </c>
      <c r="AW81" s="205">
        <v>1</v>
      </c>
      <c r="AX81" s="205">
        <v>6</v>
      </c>
      <c r="AY81" s="205">
        <v>4</v>
      </c>
      <c r="AZ81" s="205">
        <v>0</v>
      </c>
      <c r="BA81" s="205">
        <v>5</v>
      </c>
      <c r="BB81" s="205">
        <v>2</v>
      </c>
      <c r="BC81" s="205">
        <v>0</v>
      </c>
      <c r="BD81" s="205">
        <v>5</v>
      </c>
      <c r="BE81" s="205">
        <v>3</v>
      </c>
      <c r="BF81" s="205">
        <v>0</v>
      </c>
      <c r="BG81" s="205">
        <v>4</v>
      </c>
      <c r="BH81" s="205">
        <v>3</v>
      </c>
      <c r="BI81" s="205">
        <v>0</v>
      </c>
      <c r="BJ81" s="205"/>
      <c r="BK81" s="205"/>
      <c r="BL81" s="205"/>
      <c r="BM81" s="205"/>
      <c r="BN81" s="205"/>
      <c r="BO81" s="204"/>
      <c r="BP81" s="197"/>
      <c r="BQ81" s="197"/>
      <c r="BR81" s="197"/>
      <c r="BS81" s="197"/>
      <c r="BT81" s="197"/>
      <c r="BU81" s="197"/>
      <c r="BV81" s="197"/>
      <c r="BW81" s="197"/>
      <c r="BX81" s="197"/>
      <c r="BY81" s="197"/>
      <c r="BZ81" s="197"/>
      <c r="CA81" s="197"/>
      <c r="CB81" s="197"/>
      <c r="CC81" s="197"/>
      <c r="CD81" s="197"/>
      <c r="CE81" s="197"/>
      <c r="CF81" s="197"/>
      <c r="CG81" s="197"/>
      <c r="CH81" s="197"/>
      <c r="CI81" s="197"/>
      <c r="CJ81" s="197"/>
      <c r="CK81" s="197"/>
      <c r="CL81" s="197"/>
      <c r="CM81" s="197"/>
      <c r="CN81" s="197"/>
      <c r="CO81" s="197"/>
      <c r="CP81" s="197"/>
      <c r="CQ81" s="197"/>
      <c r="CR81" s="197"/>
      <c r="CS81" s="197"/>
      <c r="CT81" s="197"/>
      <c r="CU81" s="197"/>
      <c r="CV81" s="197"/>
      <c r="CW81" s="197"/>
      <c r="CX81" s="197"/>
      <c r="CY81" s="197"/>
      <c r="CZ81" s="197"/>
      <c r="DA81" s="197"/>
      <c r="DB81" s="197"/>
      <c r="DC81" s="197"/>
      <c r="DD81" s="197"/>
      <c r="DE81" s="197"/>
      <c r="DF81" s="197"/>
      <c r="DG81" s="197"/>
      <c r="DH81" s="197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  <c r="ED81" s="197"/>
      <c r="EE81" s="197"/>
      <c r="EF81" s="197"/>
      <c r="EG81" s="197"/>
      <c r="EH81" s="197"/>
      <c r="EI81" s="197"/>
      <c r="EJ81" s="197"/>
      <c r="EK81" s="197"/>
      <c r="EL81" s="197"/>
      <c r="EM81" s="197"/>
      <c r="EN81" s="197"/>
      <c r="EO81" s="197"/>
      <c r="EP81" s="197"/>
      <c r="EQ81" s="197"/>
      <c r="ER81" s="197"/>
      <c r="ES81" s="197"/>
      <c r="ET81" s="197"/>
      <c r="EU81" s="197"/>
      <c r="EV81" s="197"/>
      <c r="EW81" s="197"/>
      <c r="EX81" s="197"/>
      <c r="EY81" s="197"/>
      <c r="EZ81" s="197"/>
      <c r="FA81" s="197"/>
      <c r="FB81" s="197"/>
      <c r="FC81" s="197"/>
      <c r="FD81" s="197"/>
      <c r="FE81" s="197"/>
      <c r="FF81" s="197"/>
      <c r="FG81" s="197"/>
      <c r="FH81" s="197"/>
      <c r="FI81" s="197"/>
      <c r="FJ81" s="197"/>
      <c r="FK81" s="197"/>
      <c r="FL81" s="197"/>
      <c r="FM81" s="197"/>
      <c r="FN81" s="197"/>
      <c r="FO81" s="197"/>
      <c r="FP81" s="197"/>
      <c r="FQ81" s="197"/>
      <c r="FR81" s="197"/>
      <c r="FS81" s="197"/>
      <c r="FT81" s="197"/>
      <c r="FU81" s="197"/>
      <c r="FV81" s="197"/>
      <c r="FW81" s="197"/>
      <c r="FX81" s="197"/>
      <c r="FY81" s="197"/>
      <c r="FZ81" s="197"/>
      <c r="GA81" s="197"/>
      <c r="GB81" s="197"/>
      <c r="GC81" s="197"/>
      <c r="GD81" s="197"/>
      <c r="GE81" s="197"/>
      <c r="GF81" s="197"/>
      <c r="GG81" s="197"/>
      <c r="GH81" s="197"/>
      <c r="GI81" s="197"/>
      <c r="GJ81" s="197"/>
      <c r="GK81" s="197"/>
      <c r="GL81" s="197"/>
      <c r="GM81" s="197"/>
      <c r="GN81" s="197"/>
      <c r="GO81" s="197"/>
      <c r="GP81" s="197"/>
      <c r="GQ81" s="197"/>
      <c r="GR81" s="197"/>
      <c r="GS81" s="197"/>
      <c r="GT81" s="197"/>
      <c r="GU81" s="197"/>
      <c r="GV81" s="197"/>
      <c r="GW81" s="197"/>
      <c r="GX81" s="197"/>
      <c r="GY81" s="197"/>
      <c r="GZ81" s="197"/>
      <c r="HA81" s="197"/>
      <c r="HB81" s="197"/>
      <c r="HC81" s="197"/>
      <c r="HD81" s="197"/>
      <c r="HE81" s="197"/>
      <c r="HF81" s="197"/>
      <c r="HG81" s="197"/>
      <c r="HH81" s="197"/>
      <c r="HI81" s="197"/>
      <c r="HJ81" s="197"/>
      <c r="HK81" s="197"/>
      <c r="HL81" s="197"/>
      <c r="HM81" s="197"/>
      <c r="HN81" s="197"/>
      <c r="HO81" s="197"/>
      <c r="HP81" s="197"/>
      <c r="HQ81" s="197"/>
      <c r="HR81" s="197"/>
      <c r="HS81" s="197"/>
      <c r="HT81" s="197"/>
      <c r="HU81" s="197"/>
      <c r="HV81" s="197"/>
      <c r="HW81" s="197"/>
      <c r="HX81" s="197"/>
      <c r="HY81" s="197"/>
      <c r="HZ81" s="197"/>
      <c r="IA81" s="197"/>
      <c r="IB81" s="197"/>
      <c r="IC81" s="197"/>
      <c r="ID81" s="197"/>
      <c r="IE81" s="197"/>
      <c r="IF81" s="197"/>
      <c r="IG81" s="197"/>
      <c r="IH81" s="197"/>
      <c r="II81" s="197"/>
      <c r="IJ81" s="197"/>
      <c r="IK81" s="197"/>
      <c r="IL81" s="197"/>
      <c r="IM81" s="197"/>
      <c r="IN81" s="197"/>
      <c r="IO81" s="197"/>
      <c r="IP81" s="197"/>
      <c r="IQ81" s="197"/>
      <c r="IR81" s="197"/>
      <c r="IS81" s="197"/>
      <c r="IT81" s="197"/>
      <c r="IU81" s="197"/>
      <c r="IV81" s="197"/>
      <c r="IW81" s="197"/>
    </row>
    <row r="82" spans="1:257">
      <c r="A82" s="208">
        <v>11</v>
      </c>
      <c r="B82" s="205" t="s">
        <v>848</v>
      </c>
      <c r="C82" s="205" t="str">
        <f t="shared" si="24"/>
        <v>ROGER BAILEY</v>
      </c>
      <c r="D82" s="205">
        <v>33</v>
      </c>
      <c r="E82" s="205">
        <v>1999</v>
      </c>
      <c r="F82" s="205">
        <v>978</v>
      </c>
      <c r="G82" s="205">
        <v>9</v>
      </c>
      <c r="H82" s="206">
        <f t="shared" si="25"/>
        <v>0.48924462231115556</v>
      </c>
      <c r="I82" s="207"/>
      <c r="J82" s="205">
        <f t="shared" si="26"/>
        <v>52</v>
      </c>
      <c r="K82" s="205">
        <f t="shared" si="27"/>
        <v>34</v>
      </c>
      <c r="L82" s="205">
        <f t="shared" si="28"/>
        <v>0</v>
      </c>
      <c r="M82" s="206">
        <f t="shared" si="29"/>
        <v>0.65384615384615385</v>
      </c>
      <c r="N82" s="205">
        <v>5</v>
      </c>
      <c r="O82" s="205">
        <v>3</v>
      </c>
      <c r="P82" s="205">
        <v>0</v>
      </c>
      <c r="Q82" s="205">
        <v>2</v>
      </c>
      <c r="R82" s="205">
        <v>1</v>
      </c>
      <c r="S82" s="205">
        <v>0</v>
      </c>
      <c r="T82" s="205">
        <v>3</v>
      </c>
      <c r="U82" s="205">
        <v>1</v>
      </c>
      <c r="V82" s="205">
        <v>0</v>
      </c>
      <c r="W82" s="205">
        <v>1</v>
      </c>
      <c r="X82" s="205">
        <v>1</v>
      </c>
      <c r="Y82" s="205">
        <v>0</v>
      </c>
      <c r="Z82" s="205">
        <v>2</v>
      </c>
      <c r="AA82" s="205">
        <v>0</v>
      </c>
      <c r="AB82" s="205">
        <v>0</v>
      </c>
      <c r="AC82" s="205">
        <v>2</v>
      </c>
      <c r="AD82" s="205">
        <v>1</v>
      </c>
      <c r="AE82" s="205">
        <v>0</v>
      </c>
      <c r="AF82" s="205">
        <v>5</v>
      </c>
      <c r="AG82" s="205">
        <v>5</v>
      </c>
      <c r="AH82" s="205">
        <v>0</v>
      </c>
      <c r="AI82" s="205">
        <v>5</v>
      </c>
      <c r="AJ82" s="205">
        <v>5</v>
      </c>
      <c r="AK82" s="205">
        <v>0</v>
      </c>
      <c r="AL82" s="205">
        <v>0</v>
      </c>
      <c r="AM82" s="205">
        <v>0</v>
      </c>
      <c r="AN82" s="205">
        <v>0</v>
      </c>
      <c r="AO82" s="205">
        <v>5</v>
      </c>
      <c r="AP82" s="205">
        <v>3</v>
      </c>
      <c r="AQ82" s="205">
        <v>0</v>
      </c>
      <c r="AR82" s="205">
        <v>3</v>
      </c>
      <c r="AS82" s="205">
        <v>2</v>
      </c>
      <c r="AT82" s="205">
        <v>0</v>
      </c>
      <c r="AU82" s="205">
        <v>3</v>
      </c>
      <c r="AV82" s="205">
        <v>3</v>
      </c>
      <c r="AW82" s="205">
        <v>0</v>
      </c>
      <c r="AX82" s="205">
        <v>3</v>
      </c>
      <c r="AY82" s="205">
        <v>2</v>
      </c>
      <c r="AZ82" s="205">
        <v>0</v>
      </c>
      <c r="BA82" s="205">
        <v>3</v>
      </c>
      <c r="BB82" s="205">
        <v>1</v>
      </c>
      <c r="BC82" s="205">
        <v>0</v>
      </c>
      <c r="BD82" s="205">
        <v>5</v>
      </c>
      <c r="BE82" s="205">
        <v>3</v>
      </c>
      <c r="BF82" s="205">
        <v>0</v>
      </c>
      <c r="BG82" s="205">
        <v>5</v>
      </c>
      <c r="BH82" s="205">
        <v>3</v>
      </c>
      <c r="BI82" s="205">
        <v>0</v>
      </c>
      <c r="BJ82" s="205"/>
      <c r="BK82" s="205"/>
      <c r="BL82" s="205"/>
      <c r="BM82" s="205"/>
      <c r="BN82" s="205"/>
      <c r="BO82" s="204"/>
      <c r="BP82" s="197"/>
      <c r="BQ82" s="197"/>
      <c r="BR82" s="197"/>
      <c r="BS82" s="197"/>
      <c r="BT82" s="197"/>
      <c r="BU82" s="197"/>
      <c r="BV82" s="197"/>
      <c r="BW82" s="197"/>
      <c r="BX82" s="197"/>
      <c r="BY82" s="197"/>
      <c r="BZ82" s="197"/>
      <c r="CA82" s="197"/>
      <c r="CB82" s="197"/>
      <c r="CC82" s="197"/>
      <c r="CD82" s="197"/>
      <c r="CE82" s="197"/>
      <c r="CF82" s="197"/>
      <c r="CG82" s="197"/>
      <c r="CH82" s="197"/>
      <c r="CI82" s="197"/>
      <c r="CJ82" s="197"/>
      <c r="CK82" s="197"/>
      <c r="CL82" s="197"/>
      <c r="CM82" s="197"/>
      <c r="CN82" s="197"/>
      <c r="CO82" s="197"/>
      <c r="CP82" s="197"/>
      <c r="CQ82" s="197"/>
      <c r="CR82" s="197"/>
      <c r="CS82" s="197"/>
      <c r="CT82" s="197"/>
      <c r="CU82" s="197"/>
      <c r="CV82" s="197"/>
      <c r="CW82" s="197"/>
      <c r="CX82" s="197"/>
      <c r="CY82" s="197"/>
      <c r="CZ82" s="197"/>
      <c r="DA82" s="197"/>
      <c r="DB82" s="197"/>
      <c r="DC82" s="197"/>
      <c r="DD82" s="197"/>
      <c r="DE82" s="197"/>
      <c r="DF82" s="197"/>
      <c r="DG82" s="197"/>
      <c r="DH82" s="197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  <c r="ED82" s="197"/>
      <c r="EE82" s="197"/>
      <c r="EF82" s="197"/>
      <c r="EG82" s="197"/>
      <c r="EH82" s="197"/>
      <c r="EI82" s="197"/>
      <c r="EJ82" s="197"/>
      <c r="EK82" s="197"/>
      <c r="EL82" s="197"/>
      <c r="EM82" s="197"/>
      <c r="EN82" s="197"/>
      <c r="EO82" s="197"/>
      <c r="EP82" s="197"/>
      <c r="EQ82" s="197"/>
      <c r="ER82" s="197"/>
      <c r="ES82" s="197"/>
      <c r="ET82" s="197"/>
      <c r="EU82" s="197"/>
      <c r="EV82" s="197"/>
      <c r="EW82" s="197"/>
      <c r="EX82" s="197"/>
      <c r="EY82" s="197"/>
      <c r="EZ82" s="197"/>
      <c r="FA82" s="197"/>
      <c r="FB82" s="197"/>
      <c r="FC82" s="197"/>
      <c r="FD82" s="197"/>
      <c r="FE82" s="197"/>
      <c r="FF82" s="197"/>
      <c r="FG82" s="197"/>
      <c r="FH82" s="197"/>
      <c r="FI82" s="197"/>
      <c r="FJ82" s="197"/>
      <c r="FK82" s="197"/>
      <c r="FL82" s="197"/>
      <c r="FM82" s="197"/>
      <c r="FN82" s="197"/>
      <c r="FO82" s="197"/>
      <c r="FP82" s="197"/>
      <c r="FQ82" s="197"/>
      <c r="FR82" s="197"/>
      <c r="FS82" s="197"/>
      <c r="FT82" s="197"/>
      <c r="FU82" s="197"/>
      <c r="FV82" s="197"/>
      <c r="FW82" s="197"/>
      <c r="FX82" s="197"/>
      <c r="FY82" s="197"/>
      <c r="FZ82" s="197"/>
      <c r="GA82" s="197"/>
      <c r="GB82" s="197"/>
      <c r="GC82" s="197"/>
      <c r="GD82" s="197"/>
      <c r="GE82" s="197"/>
      <c r="GF82" s="197"/>
      <c r="GG82" s="197"/>
      <c r="GH82" s="197"/>
      <c r="GI82" s="197"/>
      <c r="GJ82" s="197"/>
      <c r="GK82" s="197"/>
      <c r="GL82" s="197"/>
      <c r="GM82" s="197"/>
      <c r="GN82" s="197"/>
      <c r="GO82" s="197"/>
      <c r="GP82" s="197"/>
      <c r="GQ82" s="197"/>
      <c r="GR82" s="197"/>
      <c r="GS82" s="197"/>
      <c r="GT82" s="197"/>
      <c r="GU82" s="197"/>
      <c r="GV82" s="197"/>
      <c r="GW82" s="197"/>
      <c r="GX82" s="197"/>
      <c r="GY82" s="197"/>
      <c r="GZ82" s="197"/>
      <c r="HA82" s="197"/>
      <c r="HB82" s="197"/>
      <c r="HC82" s="197"/>
      <c r="HD82" s="197"/>
      <c r="HE82" s="197"/>
      <c r="HF82" s="197"/>
      <c r="HG82" s="197"/>
      <c r="HH82" s="197"/>
      <c r="HI82" s="197"/>
      <c r="HJ82" s="197"/>
      <c r="HK82" s="197"/>
      <c r="HL82" s="197"/>
      <c r="HM82" s="197"/>
      <c r="HN82" s="197"/>
      <c r="HO82" s="197"/>
      <c r="HP82" s="197"/>
      <c r="HQ82" s="197"/>
      <c r="HR82" s="197"/>
      <c r="HS82" s="197"/>
      <c r="HT82" s="197"/>
      <c r="HU82" s="197"/>
      <c r="HV82" s="197"/>
      <c r="HW82" s="197"/>
      <c r="HX82" s="197"/>
      <c r="HY82" s="197"/>
      <c r="HZ82" s="197"/>
      <c r="IA82" s="197"/>
      <c r="IB82" s="197"/>
      <c r="IC82" s="197"/>
      <c r="ID82" s="197"/>
      <c r="IE82" s="197"/>
      <c r="IF82" s="197"/>
      <c r="IG82" s="197"/>
      <c r="IH82" s="197"/>
      <c r="II82" s="197"/>
      <c r="IJ82" s="197"/>
      <c r="IK82" s="197"/>
      <c r="IL82" s="197"/>
      <c r="IM82" s="197"/>
      <c r="IN82" s="197"/>
      <c r="IO82" s="197"/>
      <c r="IP82" s="197"/>
      <c r="IQ82" s="197"/>
      <c r="IR82" s="197"/>
      <c r="IS82" s="197"/>
      <c r="IT82" s="197"/>
      <c r="IU82" s="197"/>
      <c r="IV82" s="197"/>
      <c r="IW82" s="197"/>
    </row>
    <row r="83" spans="1:257">
      <c r="A83" s="208">
        <v>12</v>
      </c>
      <c r="B83" s="205" t="s">
        <v>973</v>
      </c>
      <c r="C83" s="205" t="str">
        <f t="shared" si="24"/>
        <v>DENNY POWELL</v>
      </c>
      <c r="D83" s="205">
        <v>24</v>
      </c>
      <c r="E83" s="205">
        <v>1123</v>
      </c>
      <c r="F83" s="205">
        <v>565</v>
      </c>
      <c r="G83" s="205">
        <v>16</v>
      </c>
      <c r="H83" s="206">
        <f t="shared" si="25"/>
        <v>0.5031166518254675</v>
      </c>
      <c r="I83" s="207"/>
      <c r="J83" s="205">
        <f t="shared" si="26"/>
        <v>16</v>
      </c>
      <c r="K83" s="205">
        <f t="shared" si="27"/>
        <v>9</v>
      </c>
      <c r="L83" s="205">
        <f t="shared" si="28"/>
        <v>0</v>
      </c>
      <c r="M83" s="206">
        <f t="shared" si="29"/>
        <v>0.5625</v>
      </c>
      <c r="N83" s="205">
        <v>2</v>
      </c>
      <c r="O83" s="205">
        <v>1</v>
      </c>
      <c r="P83" s="205">
        <v>0</v>
      </c>
      <c r="Q83" s="205">
        <v>1</v>
      </c>
      <c r="R83" s="205">
        <v>1</v>
      </c>
      <c r="S83" s="205">
        <v>0</v>
      </c>
      <c r="T83" s="205">
        <v>1</v>
      </c>
      <c r="U83" s="205">
        <v>0</v>
      </c>
      <c r="V83" s="205">
        <v>0</v>
      </c>
      <c r="W83" s="205">
        <v>1</v>
      </c>
      <c r="X83" s="205">
        <v>0</v>
      </c>
      <c r="Y83" s="205">
        <v>0</v>
      </c>
      <c r="Z83" s="205">
        <v>1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3</v>
      </c>
      <c r="AG83" s="205">
        <v>2</v>
      </c>
      <c r="AH83" s="205">
        <v>0</v>
      </c>
      <c r="AI83" s="205">
        <v>3</v>
      </c>
      <c r="AJ83" s="205">
        <v>3</v>
      </c>
      <c r="AK83" s="205">
        <v>0</v>
      </c>
      <c r="AL83" s="205">
        <v>0</v>
      </c>
      <c r="AM83" s="205">
        <v>0</v>
      </c>
      <c r="AN83" s="205">
        <v>0</v>
      </c>
      <c r="AO83" s="205">
        <v>2</v>
      </c>
      <c r="AP83" s="205">
        <v>1</v>
      </c>
      <c r="AQ83" s="205">
        <v>0</v>
      </c>
      <c r="AR83" s="205">
        <v>0</v>
      </c>
      <c r="AS83" s="205">
        <v>0</v>
      </c>
      <c r="AT83" s="205">
        <v>0</v>
      </c>
      <c r="AU83" s="205">
        <v>0</v>
      </c>
      <c r="AV83" s="205">
        <v>0</v>
      </c>
      <c r="AW83" s="205">
        <v>0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205">
        <v>0</v>
      </c>
      <c r="BD83" s="205">
        <v>0</v>
      </c>
      <c r="BE83" s="205">
        <v>0</v>
      </c>
      <c r="BF83" s="205">
        <v>0</v>
      </c>
      <c r="BG83" s="205">
        <v>2</v>
      </c>
      <c r="BH83" s="205">
        <v>1</v>
      </c>
      <c r="BI83" s="205">
        <v>0</v>
      </c>
      <c r="BJ83" s="205"/>
      <c r="BK83" s="205"/>
      <c r="BL83" s="205"/>
      <c r="BM83" s="205"/>
      <c r="BN83" s="205"/>
      <c r="BO83" s="204"/>
      <c r="BP83" s="197"/>
      <c r="BQ83" s="197"/>
      <c r="BR83" s="197"/>
      <c r="BS83" s="197"/>
      <c r="BT83" s="197"/>
      <c r="BU83" s="197"/>
      <c r="BV83" s="197"/>
      <c r="BW83" s="197"/>
      <c r="BX83" s="197"/>
      <c r="BY83" s="197"/>
      <c r="BZ83" s="197"/>
      <c r="CA83" s="197"/>
      <c r="CB83" s="197"/>
      <c r="CC83" s="197"/>
      <c r="CD83" s="197"/>
      <c r="CE83" s="197"/>
      <c r="CF83" s="197"/>
      <c r="CG83" s="197"/>
      <c r="CH83" s="197"/>
      <c r="CI83" s="197"/>
      <c r="CJ83" s="197"/>
      <c r="CK83" s="197"/>
      <c r="CL83" s="197"/>
      <c r="CM83" s="197"/>
      <c r="CN83" s="197"/>
      <c r="CO83" s="197"/>
      <c r="CP83" s="197"/>
      <c r="CQ83" s="197"/>
      <c r="CR83" s="197"/>
      <c r="CS83" s="197"/>
      <c r="CT83" s="197"/>
      <c r="CU83" s="197"/>
      <c r="CV83" s="197"/>
      <c r="CW83" s="197"/>
      <c r="CX83" s="197"/>
      <c r="CY83" s="197"/>
      <c r="CZ83" s="197"/>
      <c r="DA83" s="197"/>
      <c r="DB83" s="197"/>
      <c r="DC83" s="197"/>
      <c r="DD83" s="197"/>
      <c r="DE83" s="197"/>
      <c r="DF83" s="197"/>
      <c r="DG83" s="197"/>
      <c r="DH83" s="197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  <c r="ED83" s="197"/>
      <c r="EE83" s="197"/>
      <c r="EF83" s="197"/>
      <c r="EG83" s="197"/>
      <c r="EH83" s="197"/>
      <c r="EI83" s="197"/>
      <c r="EJ83" s="197"/>
      <c r="EK83" s="197"/>
      <c r="EL83" s="197"/>
      <c r="EM83" s="197"/>
      <c r="EN83" s="197"/>
      <c r="EO83" s="197"/>
      <c r="EP83" s="197"/>
      <c r="EQ83" s="197"/>
      <c r="ER83" s="197"/>
      <c r="ES83" s="197"/>
      <c r="ET83" s="197"/>
      <c r="EU83" s="197"/>
      <c r="EV83" s="197"/>
      <c r="EW83" s="197"/>
      <c r="EX83" s="197"/>
      <c r="EY83" s="197"/>
      <c r="EZ83" s="197"/>
      <c r="FA83" s="197"/>
      <c r="FB83" s="197"/>
      <c r="FC83" s="197"/>
      <c r="FD83" s="197"/>
      <c r="FE83" s="197"/>
      <c r="FF83" s="197"/>
      <c r="FG83" s="197"/>
      <c r="FH83" s="197"/>
      <c r="FI83" s="197"/>
      <c r="FJ83" s="197"/>
      <c r="FK83" s="197"/>
      <c r="FL83" s="197"/>
      <c r="FM83" s="197"/>
      <c r="FN83" s="197"/>
      <c r="FO83" s="197"/>
      <c r="FP83" s="197"/>
      <c r="FQ83" s="197"/>
      <c r="FR83" s="197"/>
      <c r="FS83" s="197"/>
      <c r="FT83" s="197"/>
      <c r="FU83" s="197"/>
      <c r="FV83" s="197"/>
      <c r="FW83" s="197"/>
      <c r="FX83" s="197"/>
      <c r="FY83" s="197"/>
      <c r="FZ83" s="197"/>
      <c r="GA83" s="197"/>
      <c r="GB83" s="197"/>
      <c r="GC83" s="197"/>
      <c r="GD83" s="197"/>
      <c r="GE83" s="197"/>
      <c r="GF83" s="197"/>
      <c r="GG83" s="197"/>
      <c r="GH83" s="197"/>
      <c r="GI83" s="197"/>
      <c r="GJ83" s="197"/>
      <c r="GK83" s="197"/>
      <c r="GL83" s="197"/>
      <c r="GM83" s="197"/>
      <c r="GN83" s="197"/>
      <c r="GO83" s="197"/>
      <c r="GP83" s="197"/>
      <c r="GQ83" s="197"/>
      <c r="GR83" s="197"/>
      <c r="GS83" s="197"/>
      <c r="GT83" s="197"/>
      <c r="GU83" s="197"/>
      <c r="GV83" s="197"/>
      <c r="GW83" s="197"/>
      <c r="GX83" s="197"/>
      <c r="GY83" s="197"/>
      <c r="GZ83" s="197"/>
      <c r="HA83" s="197"/>
      <c r="HB83" s="197"/>
      <c r="HC83" s="197"/>
      <c r="HD83" s="197"/>
      <c r="HE83" s="197"/>
      <c r="HF83" s="197"/>
      <c r="HG83" s="197"/>
      <c r="HH83" s="197"/>
      <c r="HI83" s="197"/>
      <c r="HJ83" s="197"/>
      <c r="HK83" s="197"/>
      <c r="HL83" s="197"/>
      <c r="HM83" s="197"/>
      <c r="HN83" s="197"/>
      <c r="HO83" s="197"/>
      <c r="HP83" s="197"/>
      <c r="HQ83" s="197"/>
      <c r="HR83" s="197"/>
      <c r="HS83" s="197"/>
      <c r="HT83" s="197"/>
      <c r="HU83" s="197"/>
      <c r="HV83" s="197"/>
      <c r="HW83" s="197"/>
      <c r="HX83" s="197"/>
      <c r="HY83" s="197"/>
      <c r="HZ83" s="197"/>
      <c r="IA83" s="197"/>
      <c r="IB83" s="197"/>
      <c r="IC83" s="197"/>
      <c r="ID83" s="197"/>
      <c r="IE83" s="197"/>
      <c r="IF83" s="197"/>
      <c r="IG83" s="197"/>
      <c r="IH83" s="197"/>
      <c r="II83" s="197"/>
      <c r="IJ83" s="197"/>
      <c r="IK83" s="197"/>
      <c r="IL83" s="197"/>
      <c r="IM83" s="197"/>
      <c r="IN83" s="197"/>
      <c r="IO83" s="197"/>
      <c r="IP83" s="197"/>
      <c r="IQ83" s="197"/>
      <c r="IR83" s="197"/>
      <c r="IS83" s="197"/>
      <c r="IT83" s="197"/>
      <c r="IU83" s="197"/>
      <c r="IV83" s="197"/>
      <c r="IW83" s="197"/>
    </row>
    <row r="84" spans="1:257">
      <c r="A84" s="208">
        <v>13</v>
      </c>
      <c r="B84" s="205" t="s">
        <v>1548</v>
      </c>
      <c r="C84" s="205" t="str">
        <f t="shared" si="24"/>
        <v>LLOYD SERON</v>
      </c>
      <c r="D84" s="205">
        <v>5</v>
      </c>
      <c r="E84" s="205">
        <v>241</v>
      </c>
      <c r="F84" s="205">
        <v>122</v>
      </c>
      <c r="G84" s="205">
        <v>4</v>
      </c>
      <c r="H84" s="206">
        <f t="shared" si="25"/>
        <v>0.50622406639004147</v>
      </c>
      <c r="I84" s="207"/>
      <c r="J84" s="205">
        <f t="shared" si="26"/>
        <v>65</v>
      </c>
      <c r="K84" s="205">
        <f t="shared" si="27"/>
        <v>30</v>
      </c>
      <c r="L84" s="205">
        <f t="shared" si="28"/>
        <v>1</v>
      </c>
      <c r="M84" s="206">
        <f t="shared" si="29"/>
        <v>0.46153846153846156</v>
      </c>
      <c r="N84" s="205">
        <v>3</v>
      </c>
      <c r="O84" s="205">
        <v>2</v>
      </c>
      <c r="P84" s="205">
        <v>0</v>
      </c>
      <c r="Q84" s="205">
        <v>2</v>
      </c>
      <c r="R84" s="205">
        <v>1</v>
      </c>
      <c r="S84" s="205">
        <v>0</v>
      </c>
      <c r="T84" s="205">
        <v>3</v>
      </c>
      <c r="U84" s="205">
        <v>2</v>
      </c>
      <c r="V84" s="205">
        <v>1</v>
      </c>
      <c r="W84" s="205">
        <v>5</v>
      </c>
      <c r="X84" s="205">
        <v>2</v>
      </c>
      <c r="Y84" s="205">
        <v>0</v>
      </c>
      <c r="Z84" s="205">
        <v>4</v>
      </c>
      <c r="AA84" s="205">
        <v>1</v>
      </c>
      <c r="AB84" s="205">
        <v>0</v>
      </c>
      <c r="AC84" s="205">
        <v>4</v>
      </c>
      <c r="AD84" s="205">
        <v>0</v>
      </c>
      <c r="AE84" s="205">
        <v>0</v>
      </c>
      <c r="AF84" s="205">
        <v>5</v>
      </c>
      <c r="AG84" s="205">
        <v>2</v>
      </c>
      <c r="AH84" s="205">
        <v>0</v>
      </c>
      <c r="AI84" s="205">
        <v>3</v>
      </c>
      <c r="AJ84" s="205">
        <v>3</v>
      </c>
      <c r="AK84" s="205">
        <v>0</v>
      </c>
      <c r="AL84" s="205">
        <v>4</v>
      </c>
      <c r="AM84" s="205">
        <v>1</v>
      </c>
      <c r="AN84" s="205">
        <v>0</v>
      </c>
      <c r="AO84" s="205">
        <v>5</v>
      </c>
      <c r="AP84" s="205">
        <v>3</v>
      </c>
      <c r="AQ84" s="205">
        <v>0</v>
      </c>
      <c r="AR84" s="205">
        <v>6</v>
      </c>
      <c r="AS84" s="205">
        <v>4</v>
      </c>
      <c r="AT84" s="205">
        <v>0</v>
      </c>
      <c r="AU84" s="205">
        <v>6</v>
      </c>
      <c r="AV84" s="205">
        <v>3</v>
      </c>
      <c r="AW84" s="205">
        <v>0</v>
      </c>
      <c r="AX84" s="205">
        <v>2</v>
      </c>
      <c r="AY84" s="205">
        <v>1</v>
      </c>
      <c r="AZ84" s="205">
        <v>0</v>
      </c>
      <c r="BA84" s="205">
        <v>5</v>
      </c>
      <c r="BB84" s="205">
        <v>1</v>
      </c>
      <c r="BC84" s="205">
        <v>0</v>
      </c>
      <c r="BD84" s="205">
        <v>3</v>
      </c>
      <c r="BE84" s="205">
        <v>2</v>
      </c>
      <c r="BF84" s="205">
        <v>0</v>
      </c>
      <c r="BG84" s="205">
        <v>5</v>
      </c>
      <c r="BH84" s="205">
        <v>2</v>
      </c>
      <c r="BI84" s="205">
        <v>0</v>
      </c>
      <c r="BJ84" s="205"/>
      <c r="BK84" s="205"/>
      <c r="BL84" s="205"/>
      <c r="BM84" s="205"/>
      <c r="BN84" s="205"/>
      <c r="BO84" s="204"/>
      <c r="BP84" s="197"/>
      <c r="BQ84" s="197"/>
      <c r="BR84" s="197"/>
      <c r="BS84" s="197"/>
      <c r="BT84" s="197"/>
      <c r="BU84" s="197"/>
      <c r="BV84" s="197"/>
      <c r="BW84" s="197"/>
      <c r="BX84" s="197"/>
      <c r="BY84" s="197"/>
      <c r="BZ84" s="197"/>
      <c r="CA84" s="197"/>
      <c r="CB84" s="197"/>
      <c r="CC84" s="197"/>
      <c r="CD84" s="197"/>
      <c r="CE84" s="197"/>
      <c r="CF84" s="197"/>
      <c r="CG84" s="197"/>
      <c r="CH84" s="197"/>
      <c r="CI84" s="197"/>
      <c r="CJ84" s="197"/>
      <c r="CK84" s="197"/>
      <c r="CL84" s="197"/>
      <c r="CM84" s="197"/>
      <c r="CN84" s="197"/>
      <c r="CO84" s="197"/>
      <c r="CP84" s="197"/>
      <c r="CQ84" s="197"/>
      <c r="CR84" s="197"/>
      <c r="CS84" s="197"/>
      <c r="CT84" s="197"/>
      <c r="CU84" s="197"/>
      <c r="CV84" s="197"/>
      <c r="CW84" s="197"/>
      <c r="CX84" s="197"/>
      <c r="CY84" s="197"/>
      <c r="CZ84" s="197"/>
      <c r="DA84" s="197"/>
      <c r="DB84" s="197"/>
      <c r="DC84" s="197"/>
      <c r="DD84" s="197"/>
      <c r="DE84" s="197"/>
      <c r="DF84" s="197"/>
      <c r="DG84" s="197"/>
      <c r="DH84" s="197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  <c r="ED84" s="197"/>
      <c r="EE84" s="197"/>
      <c r="EF84" s="197"/>
      <c r="EG84" s="197"/>
      <c r="EH84" s="197"/>
      <c r="EI84" s="197"/>
      <c r="EJ84" s="197"/>
      <c r="EK84" s="197"/>
      <c r="EL84" s="197"/>
      <c r="EM84" s="197"/>
      <c r="EN84" s="197"/>
      <c r="EO84" s="197"/>
      <c r="EP84" s="197"/>
      <c r="EQ84" s="197"/>
      <c r="ER84" s="197"/>
      <c r="ES84" s="197"/>
      <c r="ET84" s="197"/>
      <c r="EU84" s="197"/>
      <c r="EV84" s="197"/>
      <c r="EW84" s="197"/>
      <c r="EX84" s="197"/>
      <c r="EY84" s="197"/>
      <c r="EZ84" s="197"/>
      <c r="FA84" s="197"/>
      <c r="FB84" s="197"/>
      <c r="FC84" s="197"/>
      <c r="FD84" s="197"/>
      <c r="FE84" s="197"/>
      <c r="FF84" s="197"/>
      <c r="FG84" s="197"/>
      <c r="FH84" s="197"/>
      <c r="FI84" s="197"/>
      <c r="FJ84" s="197"/>
      <c r="FK84" s="197"/>
      <c r="FL84" s="197"/>
      <c r="FM84" s="197"/>
      <c r="FN84" s="197"/>
      <c r="FO84" s="197"/>
      <c r="FP84" s="197"/>
      <c r="FQ84" s="197"/>
      <c r="FR84" s="197"/>
      <c r="FS84" s="197"/>
      <c r="FT84" s="197"/>
      <c r="FU84" s="197"/>
      <c r="FV84" s="197"/>
      <c r="FW84" s="197"/>
      <c r="FX84" s="197"/>
      <c r="FY84" s="197"/>
      <c r="FZ84" s="197"/>
      <c r="GA84" s="197"/>
      <c r="GB84" s="197"/>
      <c r="GC84" s="197"/>
      <c r="GD84" s="197"/>
      <c r="GE84" s="197"/>
      <c r="GF84" s="197"/>
      <c r="GG84" s="197"/>
      <c r="GH84" s="197"/>
      <c r="GI84" s="197"/>
      <c r="GJ84" s="197"/>
      <c r="GK84" s="197"/>
      <c r="GL84" s="197"/>
      <c r="GM84" s="197"/>
      <c r="GN84" s="197"/>
      <c r="GO84" s="197"/>
      <c r="GP84" s="197"/>
      <c r="GQ84" s="197"/>
      <c r="GR84" s="197"/>
      <c r="GS84" s="197"/>
      <c r="GT84" s="197"/>
      <c r="GU84" s="197"/>
      <c r="GV84" s="197"/>
      <c r="GW84" s="197"/>
      <c r="GX84" s="197"/>
      <c r="GY84" s="197"/>
      <c r="GZ84" s="197"/>
      <c r="HA84" s="197"/>
      <c r="HB84" s="197"/>
      <c r="HC84" s="197"/>
      <c r="HD84" s="197"/>
      <c r="HE84" s="197"/>
      <c r="HF84" s="197"/>
      <c r="HG84" s="197"/>
      <c r="HH84" s="197"/>
      <c r="HI84" s="197"/>
      <c r="HJ84" s="197"/>
      <c r="HK84" s="197"/>
      <c r="HL84" s="197"/>
      <c r="HM84" s="197"/>
      <c r="HN84" s="197"/>
      <c r="HO84" s="197"/>
      <c r="HP84" s="197"/>
      <c r="HQ84" s="197"/>
      <c r="HR84" s="197"/>
      <c r="HS84" s="197"/>
      <c r="HT84" s="197"/>
      <c r="HU84" s="197"/>
      <c r="HV84" s="197"/>
      <c r="HW84" s="197"/>
      <c r="HX84" s="197"/>
      <c r="HY84" s="197"/>
      <c r="HZ84" s="197"/>
      <c r="IA84" s="197"/>
      <c r="IB84" s="197"/>
      <c r="IC84" s="197"/>
      <c r="ID84" s="197"/>
      <c r="IE84" s="197"/>
      <c r="IF84" s="197"/>
      <c r="IG84" s="197"/>
      <c r="IH84" s="197"/>
      <c r="II84" s="197"/>
      <c r="IJ84" s="197"/>
      <c r="IK84" s="197"/>
      <c r="IL84" s="197"/>
      <c r="IM84" s="197"/>
      <c r="IN84" s="197"/>
      <c r="IO84" s="197"/>
      <c r="IP84" s="197"/>
      <c r="IQ84" s="197"/>
      <c r="IR84" s="197"/>
      <c r="IS84" s="197"/>
      <c r="IT84" s="197"/>
      <c r="IU84" s="197"/>
      <c r="IV84" s="197"/>
      <c r="IW84" s="197"/>
    </row>
    <row r="85" spans="1:257">
      <c r="A85" s="208">
        <v>14</v>
      </c>
      <c r="B85" s="205" t="s">
        <v>1035</v>
      </c>
      <c r="C85" s="205" t="str">
        <f t="shared" si="24"/>
        <v>PAUL HANLEY</v>
      </c>
      <c r="D85" s="205">
        <v>1</v>
      </c>
      <c r="E85" s="205">
        <v>26</v>
      </c>
      <c r="F85" s="205">
        <v>11</v>
      </c>
      <c r="G85" s="205">
        <v>1</v>
      </c>
      <c r="H85" s="206">
        <f t="shared" si="25"/>
        <v>0.42307692307692307</v>
      </c>
      <c r="I85" s="207"/>
      <c r="J85" s="205">
        <f t="shared" si="26"/>
        <v>26</v>
      </c>
      <c r="K85" s="205">
        <f t="shared" si="27"/>
        <v>11</v>
      </c>
      <c r="L85" s="205">
        <f t="shared" si="28"/>
        <v>1</v>
      </c>
      <c r="M85" s="206">
        <f t="shared" si="29"/>
        <v>0.42307692307692307</v>
      </c>
      <c r="N85" s="205">
        <v>2</v>
      </c>
      <c r="O85" s="205">
        <v>1</v>
      </c>
      <c r="P85" s="205">
        <v>1</v>
      </c>
      <c r="Q85" s="205">
        <v>1</v>
      </c>
      <c r="R85" s="205">
        <v>0</v>
      </c>
      <c r="S85" s="205">
        <v>0</v>
      </c>
      <c r="T85" s="205">
        <v>1</v>
      </c>
      <c r="U85" s="205">
        <v>0</v>
      </c>
      <c r="V85" s="205">
        <v>0</v>
      </c>
      <c r="W85" s="205">
        <v>2</v>
      </c>
      <c r="X85" s="205">
        <v>0</v>
      </c>
      <c r="Y85" s="205">
        <v>0</v>
      </c>
      <c r="Z85" s="205">
        <v>1</v>
      </c>
      <c r="AA85" s="205">
        <v>0</v>
      </c>
      <c r="AB85" s="205">
        <v>0</v>
      </c>
      <c r="AC85" s="205">
        <v>2</v>
      </c>
      <c r="AD85" s="205">
        <v>1</v>
      </c>
      <c r="AE85" s="205">
        <v>0</v>
      </c>
      <c r="AF85" s="205">
        <v>1</v>
      </c>
      <c r="AG85" s="205">
        <v>0</v>
      </c>
      <c r="AH85" s="205">
        <v>0</v>
      </c>
      <c r="AI85" s="205">
        <v>2</v>
      </c>
      <c r="AJ85" s="205">
        <v>2</v>
      </c>
      <c r="AK85" s="205">
        <v>0</v>
      </c>
      <c r="AL85" s="205">
        <v>0</v>
      </c>
      <c r="AM85" s="205">
        <v>0</v>
      </c>
      <c r="AN85" s="205">
        <v>0</v>
      </c>
      <c r="AO85" s="205">
        <v>3</v>
      </c>
      <c r="AP85" s="205">
        <v>1</v>
      </c>
      <c r="AQ85" s="205">
        <v>0</v>
      </c>
      <c r="AR85" s="205">
        <v>2</v>
      </c>
      <c r="AS85" s="205">
        <v>1</v>
      </c>
      <c r="AT85" s="205">
        <v>0</v>
      </c>
      <c r="AU85" s="205">
        <v>2</v>
      </c>
      <c r="AV85" s="205">
        <v>1</v>
      </c>
      <c r="AW85" s="205">
        <v>0</v>
      </c>
      <c r="AX85" s="205">
        <v>2</v>
      </c>
      <c r="AY85" s="205">
        <v>0</v>
      </c>
      <c r="AZ85" s="205">
        <v>0</v>
      </c>
      <c r="BA85" s="205">
        <v>1</v>
      </c>
      <c r="BB85" s="205">
        <v>1</v>
      </c>
      <c r="BC85" s="205">
        <v>0</v>
      </c>
      <c r="BD85" s="205">
        <v>2</v>
      </c>
      <c r="BE85" s="205">
        <v>1</v>
      </c>
      <c r="BF85" s="205">
        <v>0</v>
      </c>
      <c r="BG85" s="205">
        <v>2</v>
      </c>
      <c r="BH85" s="205">
        <v>2</v>
      </c>
      <c r="BI85" s="205">
        <v>0</v>
      </c>
      <c r="BJ85" s="205"/>
      <c r="BK85" s="205"/>
      <c r="BL85" s="205"/>
      <c r="BM85" s="205"/>
      <c r="BN85" s="205"/>
      <c r="BO85" s="204"/>
      <c r="BP85" s="197"/>
      <c r="BQ85" s="197"/>
      <c r="BR85" s="197"/>
      <c r="BS85" s="197"/>
      <c r="BT85" s="197"/>
      <c r="BU85" s="197"/>
      <c r="BV85" s="197"/>
      <c r="BW85" s="197"/>
      <c r="BX85" s="197"/>
      <c r="BY85" s="197"/>
      <c r="BZ85" s="197"/>
      <c r="CA85" s="197"/>
      <c r="CB85" s="197"/>
      <c r="CC85" s="197"/>
      <c r="CD85" s="197"/>
      <c r="CE85" s="197"/>
      <c r="CF85" s="197"/>
      <c r="CG85" s="197"/>
      <c r="CH85" s="197"/>
      <c r="CI85" s="197"/>
      <c r="CJ85" s="197"/>
      <c r="CK85" s="197"/>
      <c r="CL85" s="197"/>
      <c r="CM85" s="197"/>
      <c r="CN85" s="197"/>
      <c r="CO85" s="197"/>
      <c r="CP85" s="197"/>
      <c r="CQ85" s="197"/>
      <c r="CR85" s="197"/>
      <c r="CS85" s="197"/>
      <c r="CT85" s="197"/>
      <c r="CU85" s="197"/>
      <c r="CV85" s="197"/>
      <c r="CW85" s="197"/>
      <c r="CX85" s="197"/>
      <c r="CY85" s="197"/>
      <c r="CZ85" s="197"/>
      <c r="DA85" s="197"/>
      <c r="DB85" s="197"/>
      <c r="DC85" s="197"/>
      <c r="DD85" s="197"/>
      <c r="DE85" s="197"/>
      <c r="DF85" s="197"/>
      <c r="DG85" s="197"/>
      <c r="DH85" s="197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  <c r="ED85" s="197"/>
      <c r="EE85" s="197"/>
      <c r="EF85" s="197"/>
      <c r="EG85" s="197"/>
      <c r="EH85" s="197"/>
      <c r="EI85" s="197"/>
      <c r="EJ85" s="197"/>
      <c r="EK85" s="197"/>
      <c r="EL85" s="197"/>
      <c r="EM85" s="197"/>
      <c r="EN85" s="197"/>
      <c r="EO85" s="197"/>
      <c r="EP85" s="197"/>
      <c r="EQ85" s="197"/>
      <c r="ER85" s="197"/>
      <c r="ES85" s="197"/>
      <c r="ET85" s="197"/>
      <c r="EU85" s="197"/>
      <c r="EV85" s="197"/>
      <c r="EW85" s="197"/>
      <c r="EX85" s="197"/>
      <c r="EY85" s="197"/>
      <c r="EZ85" s="197"/>
      <c r="FA85" s="197"/>
      <c r="FB85" s="197"/>
      <c r="FC85" s="197"/>
      <c r="FD85" s="197"/>
      <c r="FE85" s="197"/>
      <c r="FF85" s="197"/>
      <c r="FG85" s="197"/>
      <c r="FH85" s="197"/>
      <c r="FI85" s="197"/>
      <c r="FJ85" s="197"/>
      <c r="FK85" s="197"/>
      <c r="FL85" s="197"/>
      <c r="FM85" s="197"/>
      <c r="FN85" s="197"/>
      <c r="FO85" s="197"/>
      <c r="FP85" s="197"/>
      <c r="FQ85" s="197"/>
      <c r="FR85" s="197"/>
      <c r="FS85" s="197"/>
      <c r="FT85" s="197"/>
      <c r="FU85" s="197"/>
      <c r="FV85" s="197"/>
      <c r="FW85" s="197"/>
      <c r="FX85" s="197"/>
      <c r="FY85" s="197"/>
      <c r="FZ85" s="197"/>
      <c r="GA85" s="197"/>
      <c r="GB85" s="197"/>
      <c r="GC85" s="197"/>
      <c r="GD85" s="197"/>
      <c r="GE85" s="197"/>
      <c r="GF85" s="197"/>
      <c r="GG85" s="197"/>
      <c r="GH85" s="197"/>
      <c r="GI85" s="197"/>
      <c r="GJ85" s="197"/>
      <c r="GK85" s="197"/>
      <c r="GL85" s="197"/>
      <c r="GM85" s="197"/>
      <c r="GN85" s="197"/>
      <c r="GO85" s="197"/>
      <c r="GP85" s="197"/>
      <c r="GQ85" s="197"/>
      <c r="GR85" s="197"/>
      <c r="GS85" s="197"/>
      <c r="GT85" s="197"/>
      <c r="GU85" s="197"/>
      <c r="GV85" s="197"/>
      <c r="GW85" s="197"/>
      <c r="GX85" s="197"/>
      <c r="GY85" s="197"/>
      <c r="GZ85" s="197"/>
      <c r="HA85" s="197"/>
      <c r="HB85" s="197"/>
      <c r="HC85" s="197"/>
      <c r="HD85" s="197"/>
      <c r="HE85" s="197"/>
      <c r="HF85" s="197"/>
      <c r="HG85" s="197"/>
      <c r="HH85" s="197"/>
      <c r="HI85" s="197"/>
      <c r="HJ85" s="197"/>
      <c r="HK85" s="197"/>
      <c r="HL85" s="197"/>
      <c r="HM85" s="197"/>
      <c r="HN85" s="197"/>
      <c r="HO85" s="197"/>
      <c r="HP85" s="197"/>
      <c r="HQ85" s="197"/>
      <c r="HR85" s="197"/>
      <c r="HS85" s="197"/>
      <c r="HT85" s="197"/>
      <c r="HU85" s="197"/>
      <c r="HV85" s="197"/>
      <c r="HW85" s="197"/>
      <c r="HX85" s="197"/>
      <c r="HY85" s="197"/>
      <c r="HZ85" s="197"/>
      <c r="IA85" s="197"/>
      <c r="IB85" s="197"/>
      <c r="IC85" s="197"/>
      <c r="ID85" s="197"/>
      <c r="IE85" s="197"/>
      <c r="IF85" s="197"/>
      <c r="IG85" s="197"/>
      <c r="IH85" s="197"/>
      <c r="II85" s="197"/>
      <c r="IJ85" s="197"/>
      <c r="IK85" s="197"/>
      <c r="IL85" s="197"/>
      <c r="IM85" s="197"/>
      <c r="IN85" s="197"/>
      <c r="IO85" s="197"/>
      <c r="IP85" s="197"/>
      <c r="IQ85" s="197"/>
      <c r="IR85" s="197"/>
      <c r="IS85" s="197"/>
      <c r="IT85" s="197"/>
      <c r="IU85" s="197"/>
      <c r="IV85" s="197"/>
      <c r="IW85" s="197"/>
    </row>
    <row r="86" spans="1:257">
      <c r="A86" s="208">
        <v>15</v>
      </c>
      <c r="B86" s="205" t="s">
        <v>1034</v>
      </c>
      <c r="C86" s="205" t="str">
        <f t="shared" si="24"/>
        <v>CARL McEVERS</v>
      </c>
      <c r="D86" s="205">
        <v>9</v>
      </c>
      <c r="E86" s="205">
        <v>576</v>
      </c>
      <c r="F86" s="205">
        <v>336</v>
      </c>
      <c r="G86" s="205">
        <v>16</v>
      </c>
      <c r="H86" s="206">
        <f t="shared" si="25"/>
        <v>0.58333333333333337</v>
      </c>
      <c r="I86" s="207"/>
      <c r="J86" s="205">
        <f t="shared" si="26"/>
        <v>77</v>
      </c>
      <c r="K86" s="205">
        <f t="shared" si="27"/>
        <v>44</v>
      </c>
      <c r="L86" s="205">
        <f t="shared" si="28"/>
        <v>2</v>
      </c>
      <c r="M86" s="206">
        <f t="shared" si="29"/>
        <v>0.5714285714285714</v>
      </c>
      <c r="N86" s="205">
        <v>5</v>
      </c>
      <c r="O86" s="205">
        <v>2</v>
      </c>
      <c r="P86" s="205">
        <v>0</v>
      </c>
      <c r="Q86" s="205">
        <v>4</v>
      </c>
      <c r="R86" s="205">
        <v>2</v>
      </c>
      <c r="S86" s="205">
        <v>0</v>
      </c>
      <c r="T86" s="205">
        <v>4</v>
      </c>
      <c r="U86" s="205">
        <v>3</v>
      </c>
      <c r="V86" s="205">
        <v>0</v>
      </c>
      <c r="W86" s="205">
        <v>4</v>
      </c>
      <c r="X86" s="205">
        <v>2</v>
      </c>
      <c r="Y86" s="205">
        <v>0</v>
      </c>
      <c r="Z86" s="205">
        <v>2</v>
      </c>
      <c r="AA86" s="205">
        <v>1</v>
      </c>
      <c r="AB86" s="205">
        <v>0</v>
      </c>
      <c r="AC86" s="205">
        <v>5</v>
      </c>
      <c r="AD86" s="205">
        <v>3</v>
      </c>
      <c r="AE86" s="205">
        <v>0</v>
      </c>
      <c r="AF86" s="205">
        <v>3</v>
      </c>
      <c r="AG86" s="205">
        <v>2</v>
      </c>
      <c r="AH86" s="205">
        <v>0</v>
      </c>
      <c r="AI86" s="205">
        <v>6</v>
      </c>
      <c r="AJ86" s="205">
        <v>3</v>
      </c>
      <c r="AK86" s="205">
        <v>0</v>
      </c>
      <c r="AL86" s="205">
        <v>4</v>
      </c>
      <c r="AM86" s="205">
        <v>3</v>
      </c>
      <c r="AN86" s="205">
        <v>0</v>
      </c>
      <c r="AO86" s="205">
        <v>6</v>
      </c>
      <c r="AP86" s="205">
        <v>3</v>
      </c>
      <c r="AQ86" s="205">
        <v>0</v>
      </c>
      <c r="AR86" s="205">
        <v>6</v>
      </c>
      <c r="AS86" s="205">
        <v>5</v>
      </c>
      <c r="AT86" s="205">
        <v>1</v>
      </c>
      <c r="AU86" s="205">
        <v>7</v>
      </c>
      <c r="AV86" s="205">
        <v>5</v>
      </c>
      <c r="AW86" s="205">
        <v>1</v>
      </c>
      <c r="AX86" s="205">
        <v>6</v>
      </c>
      <c r="AY86" s="205">
        <v>3</v>
      </c>
      <c r="AZ86" s="205">
        <v>0</v>
      </c>
      <c r="BA86" s="205">
        <v>5</v>
      </c>
      <c r="BB86" s="205">
        <v>2</v>
      </c>
      <c r="BC86" s="205">
        <v>0</v>
      </c>
      <c r="BD86" s="205">
        <v>6</v>
      </c>
      <c r="BE86" s="205">
        <v>3</v>
      </c>
      <c r="BF86" s="205">
        <v>0</v>
      </c>
      <c r="BG86" s="205">
        <v>4</v>
      </c>
      <c r="BH86" s="205">
        <v>2</v>
      </c>
      <c r="BI86" s="205">
        <v>0</v>
      </c>
      <c r="BJ86" s="205"/>
      <c r="BK86" s="205"/>
      <c r="BL86" s="205"/>
      <c r="BM86" s="205"/>
      <c r="BN86" s="205"/>
      <c r="BO86" s="204"/>
      <c r="BP86" s="197"/>
      <c r="BQ86" s="197"/>
      <c r="BR86" s="197"/>
      <c r="BS86" s="197"/>
      <c r="BT86" s="197"/>
      <c r="BU86" s="197"/>
      <c r="BV86" s="197"/>
      <c r="BW86" s="197"/>
      <c r="BX86" s="197"/>
      <c r="BY86" s="197"/>
      <c r="BZ86" s="197"/>
      <c r="CA86" s="197"/>
      <c r="CB86" s="197"/>
      <c r="CC86" s="197"/>
      <c r="CD86" s="197"/>
      <c r="CE86" s="197"/>
      <c r="CF86" s="197"/>
      <c r="CG86" s="197"/>
      <c r="CH86" s="197"/>
      <c r="CI86" s="197"/>
      <c r="CJ86" s="197"/>
      <c r="CK86" s="197"/>
      <c r="CL86" s="197"/>
      <c r="CM86" s="197"/>
      <c r="CN86" s="197"/>
      <c r="CO86" s="197"/>
      <c r="CP86" s="197"/>
      <c r="CQ86" s="197"/>
      <c r="CR86" s="197"/>
      <c r="CS86" s="197"/>
      <c r="CT86" s="197"/>
      <c r="CU86" s="197"/>
      <c r="CV86" s="197"/>
      <c r="CW86" s="197"/>
      <c r="CX86" s="197"/>
      <c r="CY86" s="197"/>
      <c r="CZ86" s="197"/>
      <c r="DA86" s="197"/>
      <c r="DB86" s="197"/>
      <c r="DC86" s="197"/>
      <c r="DD86" s="197"/>
      <c r="DE86" s="197"/>
      <c r="DF86" s="197"/>
      <c r="DG86" s="197"/>
      <c r="DH86" s="197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  <c r="ED86" s="197"/>
      <c r="EE86" s="197"/>
      <c r="EF86" s="197"/>
      <c r="EG86" s="197"/>
      <c r="EH86" s="197"/>
      <c r="EI86" s="197"/>
      <c r="EJ86" s="197"/>
      <c r="EK86" s="197"/>
      <c r="EL86" s="197"/>
      <c r="EM86" s="197"/>
      <c r="EN86" s="197"/>
      <c r="EO86" s="197"/>
      <c r="EP86" s="197"/>
      <c r="EQ86" s="197"/>
      <c r="ER86" s="197"/>
      <c r="ES86" s="197"/>
      <c r="ET86" s="197"/>
      <c r="EU86" s="197"/>
      <c r="EV86" s="197"/>
      <c r="EW86" s="197"/>
      <c r="EX86" s="197"/>
      <c r="EY86" s="197"/>
      <c r="EZ86" s="197"/>
      <c r="FA86" s="197"/>
      <c r="FB86" s="197"/>
      <c r="FC86" s="197"/>
      <c r="FD86" s="197"/>
      <c r="FE86" s="197"/>
      <c r="FF86" s="197"/>
      <c r="FG86" s="197"/>
      <c r="FH86" s="197"/>
      <c r="FI86" s="197"/>
      <c r="FJ86" s="197"/>
      <c r="FK86" s="197"/>
      <c r="FL86" s="197"/>
      <c r="FM86" s="197"/>
      <c r="FN86" s="197"/>
      <c r="FO86" s="197"/>
      <c r="FP86" s="197"/>
      <c r="FQ86" s="197"/>
      <c r="FR86" s="197"/>
      <c r="FS86" s="197"/>
      <c r="FT86" s="197"/>
      <c r="FU86" s="197"/>
      <c r="FV86" s="197"/>
      <c r="FW86" s="197"/>
      <c r="FX86" s="197"/>
      <c r="FY86" s="197"/>
      <c r="FZ86" s="197"/>
      <c r="GA86" s="197"/>
      <c r="GB86" s="197"/>
      <c r="GC86" s="197"/>
      <c r="GD86" s="197"/>
      <c r="GE86" s="197"/>
      <c r="GF86" s="197"/>
      <c r="GG86" s="197"/>
      <c r="GH86" s="197"/>
      <c r="GI86" s="197"/>
      <c r="GJ86" s="197"/>
      <c r="GK86" s="197"/>
      <c r="GL86" s="197"/>
      <c r="GM86" s="197"/>
      <c r="GN86" s="197"/>
      <c r="GO86" s="197"/>
      <c r="GP86" s="197"/>
      <c r="GQ86" s="197"/>
      <c r="GR86" s="197"/>
      <c r="GS86" s="197"/>
      <c r="GT86" s="197"/>
      <c r="GU86" s="197"/>
      <c r="GV86" s="197"/>
      <c r="GW86" s="197"/>
      <c r="GX86" s="197"/>
      <c r="GY86" s="197"/>
      <c r="GZ86" s="197"/>
      <c r="HA86" s="197"/>
      <c r="HB86" s="197"/>
      <c r="HC86" s="197"/>
      <c r="HD86" s="197"/>
      <c r="HE86" s="197"/>
      <c r="HF86" s="197"/>
      <c r="HG86" s="197"/>
      <c r="HH86" s="197"/>
      <c r="HI86" s="197"/>
      <c r="HJ86" s="197"/>
      <c r="HK86" s="197"/>
      <c r="HL86" s="197"/>
      <c r="HM86" s="197"/>
      <c r="HN86" s="197"/>
      <c r="HO86" s="197"/>
      <c r="HP86" s="197"/>
      <c r="HQ86" s="197"/>
      <c r="HR86" s="197"/>
      <c r="HS86" s="197"/>
      <c r="HT86" s="197"/>
      <c r="HU86" s="197"/>
      <c r="HV86" s="197"/>
      <c r="HW86" s="197"/>
      <c r="HX86" s="197"/>
      <c r="HY86" s="197"/>
      <c r="HZ86" s="197"/>
      <c r="IA86" s="197"/>
      <c r="IB86" s="197"/>
      <c r="IC86" s="197"/>
      <c r="ID86" s="197"/>
      <c r="IE86" s="197"/>
      <c r="IF86" s="197"/>
      <c r="IG86" s="197"/>
      <c r="IH86" s="197"/>
      <c r="II86" s="197"/>
      <c r="IJ86" s="197"/>
      <c r="IK86" s="197"/>
      <c r="IL86" s="197"/>
      <c r="IM86" s="197"/>
      <c r="IN86" s="197"/>
      <c r="IO86" s="197"/>
      <c r="IP86" s="197"/>
      <c r="IQ86" s="197"/>
      <c r="IR86" s="197"/>
      <c r="IS86" s="197"/>
      <c r="IT86" s="197"/>
      <c r="IU86" s="197"/>
      <c r="IV86" s="197"/>
      <c r="IW86" s="197"/>
    </row>
    <row r="87" spans="1:257">
      <c r="A87" s="213"/>
      <c r="B87" s="211"/>
      <c r="C87" s="211"/>
      <c r="D87" s="211"/>
      <c r="E87" s="211"/>
      <c r="F87" s="211"/>
      <c r="G87" s="211"/>
      <c r="H87" s="212"/>
      <c r="I87" s="211"/>
      <c r="J87" s="211"/>
      <c r="K87" s="211"/>
      <c r="L87" s="211"/>
      <c r="M87" s="212"/>
      <c r="N87" s="211"/>
      <c r="O87" s="211"/>
      <c r="P87" s="211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/>
      <c r="AD87" s="211"/>
      <c r="AE87" s="211"/>
      <c r="AF87" s="211"/>
      <c r="AG87" s="211"/>
      <c r="AH87" s="211"/>
      <c r="AI87" s="211"/>
      <c r="AJ87" s="211"/>
      <c r="AK87" s="211"/>
      <c r="AL87" s="211"/>
      <c r="AM87" s="211"/>
      <c r="AN87" s="211"/>
      <c r="AO87" s="211"/>
      <c r="AP87" s="211"/>
      <c r="AQ87" s="211"/>
      <c r="AR87" s="211"/>
      <c r="AS87" s="211"/>
      <c r="AT87" s="211"/>
      <c r="AU87" s="211"/>
      <c r="AV87" s="211"/>
      <c r="AW87" s="211"/>
      <c r="AX87" s="211"/>
      <c r="AY87" s="211"/>
      <c r="AZ87" s="211"/>
      <c r="BA87" s="211"/>
      <c r="BB87" s="211"/>
      <c r="BC87" s="211"/>
      <c r="BD87" s="211"/>
      <c r="BE87" s="211"/>
      <c r="BF87" s="211"/>
      <c r="BG87" s="211"/>
      <c r="BH87" s="211"/>
      <c r="BI87" s="211"/>
      <c r="BJ87" s="211"/>
      <c r="BK87" s="211"/>
      <c r="BL87" s="211"/>
      <c r="BM87" s="211"/>
      <c r="BN87" s="211"/>
      <c r="BO87" s="210"/>
      <c r="BP87" s="219"/>
      <c r="BQ87" s="197"/>
      <c r="BR87" s="197"/>
      <c r="BS87" s="197"/>
      <c r="BT87" s="197"/>
      <c r="BU87" s="197"/>
      <c r="BV87" s="197"/>
      <c r="BW87" s="197"/>
      <c r="BX87" s="197"/>
      <c r="BY87" s="197"/>
      <c r="BZ87" s="197"/>
      <c r="CA87" s="197"/>
      <c r="CB87" s="197"/>
      <c r="CC87" s="197"/>
      <c r="CD87" s="197"/>
      <c r="CE87" s="197"/>
      <c r="CF87" s="197"/>
      <c r="CG87" s="197"/>
      <c r="CH87" s="197"/>
      <c r="CI87" s="197"/>
      <c r="CJ87" s="197"/>
      <c r="CK87" s="197"/>
      <c r="CL87" s="197"/>
      <c r="CM87" s="197"/>
      <c r="CN87" s="197"/>
      <c r="CO87" s="197"/>
      <c r="CP87" s="197"/>
      <c r="CQ87" s="197"/>
      <c r="CR87" s="197"/>
      <c r="CS87" s="197"/>
      <c r="CT87" s="197"/>
      <c r="CU87" s="197"/>
      <c r="CV87" s="197"/>
      <c r="CW87" s="197"/>
      <c r="CX87" s="197"/>
      <c r="CY87" s="197"/>
      <c r="CZ87" s="197"/>
      <c r="DA87" s="197"/>
      <c r="DB87" s="197"/>
      <c r="DC87" s="197"/>
      <c r="DD87" s="197"/>
      <c r="DE87" s="197"/>
      <c r="DF87" s="197"/>
      <c r="DG87" s="197"/>
      <c r="DH87" s="197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  <c r="ED87" s="197"/>
      <c r="EE87" s="197"/>
      <c r="EF87" s="197"/>
      <c r="EG87" s="197"/>
      <c r="EH87" s="197"/>
      <c r="EI87" s="197"/>
      <c r="EJ87" s="197"/>
      <c r="EK87" s="197"/>
      <c r="EL87" s="197"/>
      <c r="EM87" s="197"/>
      <c r="EN87" s="197"/>
      <c r="EO87" s="197"/>
      <c r="EP87" s="197"/>
      <c r="EQ87" s="197"/>
      <c r="ER87" s="197"/>
      <c r="ES87" s="197"/>
      <c r="ET87" s="197"/>
      <c r="EU87" s="197"/>
      <c r="EV87" s="197"/>
      <c r="EW87" s="197"/>
      <c r="EX87" s="197"/>
      <c r="EY87" s="197"/>
      <c r="EZ87" s="197"/>
      <c r="FA87" s="197"/>
      <c r="FB87" s="197"/>
      <c r="FC87" s="197"/>
      <c r="FD87" s="197"/>
      <c r="FE87" s="197"/>
      <c r="FF87" s="197"/>
      <c r="FG87" s="197"/>
      <c r="FH87" s="197"/>
      <c r="FI87" s="197"/>
      <c r="FJ87" s="197"/>
      <c r="FK87" s="197"/>
      <c r="FL87" s="197"/>
      <c r="FM87" s="197"/>
      <c r="FN87" s="197"/>
      <c r="FO87" s="197"/>
      <c r="FP87" s="197"/>
      <c r="FQ87" s="197"/>
      <c r="FR87" s="197"/>
      <c r="FS87" s="197"/>
      <c r="FT87" s="197"/>
      <c r="FU87" s="197"/>
      <c r="FV87" s="197"/>
      <c r="FW87" s="197"/>
      <c r="FX87" s="197"/>
      <c r="FY87" s="197"/>
      <c r="FZ87" s="197"/>
      <c r="GA87" s="197"/>
      <c r="GB87" s="197"/>
      <c r="GC87" s="197"/>
      <c r="GD87" s="197"/>
      <c r="GE87" s="197"/>
      <c r="GF87" s="197"/>
      <c r="GG87" s="197"/>
      <c r="GH87" s="197"/>
      <c r="GI87" s="197"/>
      <c r="GJ87" s="197"/>
      <c r="GK87" s="197"/>
      <c r="GL87" s="197"/>
      <c r="GM87" s="197"/>
      <c r="GN87" s="197"/>
      <c r="GO87" s="197"/>
      <c r="GP87" s="197"/>
      <c r="GQ87" s="197"/>
      <c r="GR87" s="197"/>
      <c r="GS87" s="197"/>
      <c r="GT87" s="197"/>
      <c r="GU87" s="197"/>
      <c r="GV87" s="197"/>
      <c r="GW87" s="197"/>
      <c r="GX87" s="197"/>
      <c r="GY87" s="197"/>
      <c r="GZ87" s="197"/>
      <c r="HA87" s="197"/>
      <c r="HB87" s="197"/>
      <c r="HC87" s="197"/>
      <c r="HD87" s="197"/>
      <c r="HE87" s="197"/>
      <c r="HF87" s="197"/>
      <c r="HG87" s="197"/>
      <c r="HH87" s="197"/>
      <c r="HI87" s="197"/>
      <c r="HJ87" s="197"/>
      <c r="HK87" s="197"/>
      <c r="HL87" s="197"/>
      <c r="HM87" s="197"/>
      <c r="HN87" s="197"/>
      <c r="HO87" s="197"/>
      <c r="HP87" s="197"/>
      <c r="HQ87" s="197"/>
      <c r="HR87" s="197"/>
      <c r="HS87" s="197"/>
      <c r="HT87" s="197"/>
      <c r="HU87" s="197"/>
      <c r="HV87" s="197"/>
      <c r="HW87" s="197"/>
      <c r="HX87" s="197"/>
      <c r="HY87" s="197"/>
      <c r="HZ87" s="197"/>
      <c r="IA87" s="197"/>
      <c r="IB87" s="197"/>
      <c r="IC87" s="197"/>
      <c r="ID87" s="197"/>
      <c r="IE87" s="197"/>
      <c r="IF87" s="197"/>
      <c r="IG87" s="197"/>
      <c r="IH87" s="197"/>
      <c r="II87" s="197"/>
      <c r="IJ87" s="197"/>
      <c r="IK87" s="197"/>
      <c r="IL87" s="197"/>
      <c r="IM87" s="197"/>
      <c r="IN87" s="197"/>
      <c r="IO87" s="197"/>
      <c r="IP87" s="197"/>
      <c r="IQ87" s="197"/>
      <c r="IR87" s="197"/>
      <c r="IS87" s="197"/>
      <c r="IT87" s="197"/>
      <c r="IU87" s="197"/>
      <c r="IV87" s="197"/>
      <c r="IW87" s="197"/>
    </row>
    <row r="88" spans="1:257">
      <c r="A88" s="208">
        <v>6</v>
      </c>
      <c r="B88" s="205" t="s">
        <v>1033</v>
      </c>
      <c r="C88" s="205"/>
      <c r="D88" s="205" t="s">
        <v>677</v>
      </c>
      <c r="E88" s="205" t="s">
        <v>268</v>
      </c>
      <c r="F88" s="205" t="s">
        <v>888</v>
      </c>
      <c r="G88" s="205" t="s">
        <v>266</v>
      </c>
      <c r="H88" s="220" t="s">
        <v>265</v>
      </c>
      <c r="I88" s="207"/>
      <c r="J88" s="205" t="s">
        <v>268</v>
      </c>
      <c r="K88" s="205" t="s">
        <v>267</v>
      </c>
      <c r="L88" s="205" t="s">
        <v>266</v>
      </c>
      <c r="M88" s="206" t="s">
        <v>265</v>
      </c>
      <c r="N88" s="205" t="s">
        <v>268</v>
      </c>
      <c r="O88" s="205" t="s">
        <v>267</v>
      </c>
      <c r="P88" s="205" t="s">
        <v>266</v>
      </c>
      <c r="Q88" s="205" t="s">
        <v>268</v>
      </c>
      <c r="R88" s="205" t="s">
        <v>267</v>
      </c>
      <c r="S88" s="205" t="s">
        <v>266</v>
      </c>
      <c r="T88" s="205" t="s">
        <v>268</v>
      </c>
      <c r="U88" s="205" t="s">
        <v>267</v>
      </c>
      <c r="V88" s="205" t="s">
        <v>266</v>
      </c>
      <c r="W88" s="205" t="s">
        <v>268</v>
      </c>
      <c r="X88" s="205" t="s">
        <v>267</v>
      </c>
      <c r="Y88" s="205" t="s">
        <v>266</v>
      </c>
      <c r="Z88" s="205" t="s">
        <v>268</v>
      </c>
      <c r="AA88" s="205" t="s">
        <v>267</v>
      </c>
      <c r="AB88" s="205" t="s">
        <v>266</v>
      </c>
      <c r="AC88" s="205" t="s">
        <v>268</v>
      </c>
      <c r="AD88" s="205" t="s">
        <v>267</v>
      </c>
      <c r="AE88" s="205" t="s">
        <v>266</v>
      </c>
      <c r="AF88" s="205" t="s">
        <v>268</v>
      </c>
      <c r="AG88" s="205" t="s">
        <v>267</v>
      </c>
      <c r="AH88" s="205" t="s">
        <v>266</v>
      </c>
      <c r="AI88" s="205" t="s">
        <v>268</v>
      </c>
      <c r="AJ88" s="205" t="s">
        <v>267</v>
      </c>
      <c r="AK88" s="205" t="s">
        <v>266</v>
      </c>
      <c r="AL88" s="205" t="s">
        <v>268</v>
      </c>
      <c r="AM88" s="205" t="s">
        <v>267</v>
      </c>
      <c r="AN88" s="205" t="s">
        <v>266</v>
      </c>
      <c r="AO88" s="205" t="s">
        <v>268</v>
      </c>
      <c r="AP88" s="205" t="s">
        <v>267</v>
      </c>
      <c r="AQ88" s="205" t="s">
        <v>266</v>
      </c>
      <c r="AR88" s="205" t="s">
        <v>268</v>
      </c>
      <c r="AS88" s="205" t="s">
        <v>267</v>
      </c>
      <c r="AT88" s="205" t="s">
        <v>266</v>
      </c>
      <c r="AU88" s="205" t="s">
        <v>268</v>
      </c>
      <c r="AV88" s="205" t="s">
        <v>267</v>
      </c>
      <c r="AW88" s="205" t="s">
        <v>266</v>
      </c>
      <c r="AX88" s="205" t="s">
        <v>268</v>
      </c>
      <c r="AY88" s="205" t="s">
        <v>267</v>
      </c>
      <c r="AZ88" s="205" t="s">
        <v>266</v>
      </c>
      <c r="BA88" s="205" t="s">
        <v>268</v>
      </c>
      <c r="BB88" s="205" t="s">
        <v>267</v>
      </c>
      <c r="BC88" s="205" t="s">
        <v>266</v>
      </c>
      <c r="BD88" s="205" t="s">
        <v>268</v>
      </c>
      <c r="BE88" s="205" t="s">
        <v>267</v>
      </c>
      <c r="BF88" s="205" t="s">
        <v>266</v>
      </c>
      <c r="BG88" s="205" t="s">
        <v>268</v>
      </c>
      <c r="BH88" s="205" t="s">
        <v>267</v>
      </c>
      <c r="BI88" s="205" t="s">
        <v>266</v>
      </c>
      <c r="BJ88" s="205" t="s">
        <v>268</v>
      </c>
      <c r="BK88" s="205" t="s">
        <v>267</v>
      </c>
      <c r="BL88" s="205" t="s">
        <v>266</v>
      </c>
      <c r="BM88" s="205" t="s">
        <v>268</v>
      </c>
      <c r="BN88" s="205" t="s">
        <v>267</v>
      </c>
      <c r="BO88" s="204" t="s">
        <v>266</v>
      </c>
      <c r="BP88" s="197"/>
      <c r="BQ88" s="197"/>
      <c r="BR88" s="197"/>
      <c r="BS88" s="197"/>
      <c r="BT88" s="197"/>
      <c r="BU88" s="197"/>
      <c r="BV88" s="197"/>
      <c r="BW88" s="197"/>
      <c r="BX88" s="197"/>
      <c r="BY88" s="197"/>
      <c r="BZ88" s="197"/>
      <c r="CA88" s="197"/>
      <c r="CB88" s="197"/>
      <c r="CC88" s="197"/>
      <c r="CD88" s="197"/>
      <c r="CE88" s="197"/>
      <c r="CF88" s="197"/>
      <c r="CG88" s="197"/>
      <c r="CH88" s="197"/>
      <c r="CI88" s="197"/>
      <c r="CJ88" s="197"/>
      <c r="CK88" s="197"/>
      <c r="CL88" s="197"/>
      <c r="CM88" s="197"/>
      <c r="CN88" s="197"/>
      <c r="CO88" s="197"/>
      <c r="CP88" s="197"/>
      <c r="CQ88" s="197"/>
      <c r="CR88" s="197"/>
      <c r="CS88" s="197"/>
      <c r="CT88" s="197"/>
      <c r="CU88" s="197"/>
      <c r="CV88" s="197"/>
      <c r="CW88" s="197"/>
      <c r="CX88" s="197"/>
      <c r="CY88" s="197"/>
      <c r="CZ88" s="197"/>
      <c r="DA88" s="197"/>
      <c r="DB88" s="197"/>
      <c r="DC88" s="197"/>
      <c r="DD88" s="197"/>
      <c r="DE88" s="197"/>
      <c r="DF88" s="197"/>
      <c r="DG88" s="197"/>
      <c r="DH88" s="197"/>
      <c r="DI88" s="197"/>
      <c r="DJ88" s="197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  <c r="ED88" s="197"/>
      <c r="EE88" s="197"/>
      <c r="EF88" s="197"/>
      <c r="EG88" s="197"/>
      <c r="EH88" s="197"/>
      <c r="EI88" s="197"/>
      <c r="EJ88" s="197"/>
      <c r="EK88" s="197"/>
      <c r="EL88" s="197"/>
      <c r="EM88" s="197"/>
      <c r="EN88" s="197"/>
      <c r="EO88" s="197"/>
      <c r="EP88" s="197"/>
      <c r="EQ88" s="197"/>
      <c r="ER88" s="197"/>
      <c r="ES88" s="197"/>
      <c r="ET88" s="197"/>
      <c r="EU88" s="197"/>
      <c r="EV88" s="197"/>
      <c r="EW88" s="197"/>
      <c r="EX88" s="197"/>
      <c r="EY88" s="197"/>
      <c r="EZ88" s="197"/>
      <c r="FA88" s="197"/>
      <c r="FB88" s="197"/>
      <c r="FC88" s="197"/>
      <c r="FD88" s="197"/>
      <c r="FE88" s="197"/>
      <c r="FF88" s="197"/>
      <c r="FG88" s="197"/>
      <c r="FH88" s="197"/>
      <c r="FI88" s="197"/>
      <c r="FJ88" s="197"/>
      <c r="FK88" s="197"/>
      <c r="FL88" s="197"/>
      <c r="FM88" s="197"/>
      <c r="FN88" s="197"/>
      <c r="FO88" s="197"/>
      <c r="FP88" s="197"/>
      <c r="FQ88" s="197"/>
      <c r="FR88" s="197"/>
      <c r="FS88" s="197"/>
      <c r="FT88" s="197"/>
      <c r="FU88" s="197"/>
      <c r="FV88" s="197"/>
      <c r="FW88" s="197"/>
      <c r="FX88" s="197"/>
      <c r="FY88" s="197"/>
      <c r="FZ88" s="197"/>
      <c r="GA88" s="197"/>
      <c r="GB88" s="197"/>
      <c r="GC88" s="197"/>
      <c r="GD88" s="197"/>
      <c r="GE88" s="197"/>
      <c r="GF88" s="197"/>
      <c r="GG88" s="197"/>
      <c r="GH88" s="197"/>
      <c r="GI88" s="197"/>
      <c r="GJ88" s="197"/>
      <c r="GK88" s="197"/>
      <c r="GL88" s="197"/>
      <c r="GM88" s="197"/>
      <c r="GN88" s="197"/>
      <c r="GO88" s="197"/>
      <c r="GP88" s="197"/>
      <c r="GQ88" s="197"/>
      <c r="GR88" s="197"/>
      <c r="GS88" s="197"/>
      <c r="GT88" s="197"/>
      <c r="GU88" s="197"/>
      <c r="GV88" s="197"/>
      <c r="GW88" s="197"/>
      <c r="GX88" s="197"/>
      <c r="GY88" s="197"/>
      <c r="GZ88" s="197"/>
      <c r="HA88" s="197"/>
      <c r="HB88" s="197"/>
      <c r="HC88" s="197"/>
      <c r="HD88" s="197"/>
      <c r="HE88" s="197"/>
      <c r="HF88" s="197"/>
      <c r="HG88" s="197"/>
      <c r="HH88" s="197"/>
      <c r="HI88" s="197"/>
      <c r="HJ88" s="197"/>
      <c r="HK88" s="197"/>
      <c r="HL88" s="197"/>
      <c r="HM88" s="197"/>
      <c r="HN88" s="197"/>
      <c r="HO88" s="197"/>
      <c r="HP88" s="197"/>
      <c r="HQ88" s="197"/>
      <c r="HR88" s="197"/>
      <c r="HS88" s="197"/>
      <c r="HT88" s="197"/>
      <c r="HU88" s="197"/>
      <c r="HV88" s="197"/>
      <c r="HW88" s="197"/>
      <c r="HX88" s="197"/>
      <c r="HY88" s="197"/>
      <c r="HZ88" s="197"/>
      <c r="IA88" s="197"/>
      <c r="IB88" s="197"/>
      <c r="IC88" s="197"/>
      <c r="ID88" s="197"/>
      <c r="IE88" s="197"/>
      <c r="IF88" s="197"/>
      <c r="IG88" s="197"/>
      <c r="IH88" s="197"/>
      <c r="II88" s="197"/>
      <c r="IJ88" s="197"/>
      <c r="IK88" s="197"/>
      <c r="IL88" s="197"/>
      <c r="IM88" s="197"/>
      <c r="IN88" s="197"/>
      <c r="IO88" s="197"/>
      <c r="IP88" s="197"/>
      <c r="IQ88" s="197"/>
      <c r="IR88" s="197"/>
      <c r="IS88" s="197"/>
      <c r="IT88" s="197"/>
      <c r="IU88" s="197"/>
      <c r="IV88" s="197"/>
      <c r="IW88" s="197"/>
    </row>
    <row r="89" spans="1:257">
      <c r="A89" s="208">
        <v>1</v>
      </c>
      <c r="B89" s="205" t="s">
        <v>939</v>
      </c>
      <c r="C89" s="205" t="str">
        <f t="shared" ref="C89:C104" si="30">TRIM(B89)</f>
        <v>TIM SCRIBNER</v>
      </c>
      <c r="D89" s="205">
        <v>21</v>
      </c>
      <c r="E89" s="205">
        <v>1166</v>
      </c>
      <c r="F89" s="205">
        <v>690</v>
      </c>
      <c r="G89" s="205">
        <v>93</v>
      </c>
      <c r="H89" s="206">
        <f t="shared" ref="H89:H104" si="31">F89/E89</f>
        <v>0.59176672384219553</v>
      </c>
      <c r="I89" s="207"/>
      <c r="J89" s="205">
        <f t="shared" ref="J89:J104" si="32">SUM(N89,Q89,T89,W89,Z89,AC89,AF89,AI89,AL89,AO89,AR89,AU89,AX89,BA89,BD89,BG89)</f>
        <v>56</v>
      </c>
      <c r="K89" s="205">
        <f t="shared" ref="K89:K104" si="33">SUM(O89,R89,U89,X89,AA89,AD89,AG89,AJ89,AM89,AP89,AS89,AV89,AY89,BB89,BE89,BH89)</f>
        <v>36</v>
      </c>
      <c r="L89" s="205">
        <f t="shared" ref="L89:L104" si="34">SUM(P89,S89,V89,Y89,AB89,AE89,AH89,AK89,AN89,AQ89,AT89,AW89,AZ89,BC89,BF89,BI89)</f>
        <v>4</v>
      </c>
      <c r="M89" s="206">
        <f t="shared" ref="M89:M104" si="35">K89/J89</f>
        <v>0.6428571428571429</v>
      </c>
      <c r="N89" s="205">
        <v>4</v>
      </c>
      <c r="O89" s="205">
        <v>2</v>
      </c>
      <c r="P89" s="205">
        <v>0</v>
      </c>
      <c r="Q89" s="205">
        <v>3</v>
      </c>
      <c r="R89" s="205">
        <v>2</v>
      </c>
      <c r="S89" s="205">
        <v>0</v>
      </c>
      <c r="T89" s="205">
        <v>4</v>
      </c>
      <c r="U89" s="205">
        <v>2</v>
      </c>
      <c r="V89" s="205">
        <v>0</v>
      </c>
      <c r="W89" s="205">
        <v>5</v>
      </c>
      <c r="X89" s="205">
        <v>4</v>
      </c>
      <c r="Y89" s="205">
        <v>2</v>
      </c>
      <c r="Z89" s="205">
        <v>5</v>
      </c>
      <c r="AA89" s="205">
        <v>4</v>
      </c>
      <c r="AB89" s="205">
        <v>0</v>
      </c>
      <c r="AC89" s="205">
        <v>0</v>
      </c>
      <c r="AD89" s="205">
        <v>0</v>
      </c>
      <c r="AE89" s="205">
        <v>0</v>
      </c>
      <c r="AF89" s="205">
        <v>3</v>
      </c>
      <c r="AG89" s="205">
        <v>1</v>
      </c>
      <c r="AH89" s="205">
        <v>0</v>
      </c>
      <c r="AI89" s="205">
        <v>0</v>
      </c>
      <c r="AJ89" s="205">
        <v>0</v>
      </c>
      <c r="AK89" s="205">
        <v>0</v>
      </c>
      <c r="AL89" s="205">
        <v>2</v>
      </c>
      <c r="AM89" s="205">
        <v>2</v>
      </c>
      <c r="AN89" s="205">
        <v>0</v>
      </c>
      <c r="AO89" s="205">
        <v>0</v>
      </c>
      <c r="AP89" s="205">
        <v>0</v>
      </c>
      <c r="AQ89" s="205">
        <v>0</v>
      </c>
      <c r="AR89" s="205">
        <v>5</v>
      </c>
      <c r="AS89" s="205">
        <v>3</v>
      </c>
      <c r="AT89" s="205">
        <v>0</v>
      </c>
      <c r="AU89" s="205">
        <v>5</v>
      </c>
      <c r="AV89" s="205">
        <v>3</v>
      </c>
      <c r="AW89" s="205">
        <v>0</v>
      </c>
      <c r="AX89" s="205">
        <v>3</v>
      </c>
      <c r="AY89" s="205">
        <v>1</v>
      </c>
      <c r="AZ89" s="205">
        <v>0</v>
      </c>
      <c r="BA89" s="205">
        <v>5</v>
      </c>
      <c r="BB89" s="205">
        <v>2</v>
      </c>
      <c r="BC89" s="205">
        <v>1</v>
      </c>
      <c r="BD89" s="205">
        <v>8</v>
      </c>
      <c r="BE89" s="205">
        <v>7</v>
      </c>
      <c r="BF89" s="205">
        <v>1</v>
      </c>
      <c r="BG89" s="205">
        <v>4</v>
      </c>
      <c r="BH89" s="205">
        <v>3</v>
      </c>
      <c r="BI89" s="205">
        <v>0</v>
      </c>
      <c r="BJ89" s="205"/>
      <c r="BK89" s="205"/>
      <c r="BL89" s="205"/>
      <c r="BM89" s="205"/>
      <c r="BN89" s="205"/>
      <c r="BO89" s="204"/>
      <c r="BP89" s="197"/>
      <c r="BQ89" s="197"/>
      <c r="BR89" s="197"/>
      <c r="BS89" s="197"/>
      <c r="BT89" s="197"/>
      <c r="BU89" s="197"/>
      <c r="BV89" s="197"/>
      <c r="BW89" s="197"/>
      <c r="BX89" s="197"/>
      <c r="BY89" s="197"/>
      <c r="BZ89" s="197"/>
      <c r="CA89" s="197"/>
      <c r="CB89" s="197"/>
      <c r="CC89" s="197"/>
      <c r="CD89" s="197"/>
      <c r="CE89" s="197"/>
      <c r="CF89" s="197"/>
      <c r="CG89" s="197"/>
      <c r="CH89" s="197"/>
      <c r="CI89" s="197"/>
      <c r="CJ89" s="197"/>
      <c r="CK89" s="197"/>
      <c r="CL89" s="197"/>
      <c r="CM89" s="197"/>
      <c r="CN89" s="197"/>
      <c r="CO89" s="197"/>
      <c r="CP89" s="197"/>
      <c r="CQ89" s="197"/>
      <c r="CR89" s="197"/>
      <c r="CS89" s="197"/>
      <c r="CT89" s="197"/>
      <c r="CU89" s="197"/>
      <c r="CV89" s="197"/>
      <c r="CW89" s="197"/>
      <c r="CX89" s="197"/>
      <c r="CY89" s="197"/>
      <c r="CZ89" s="197"/>
      <c r="DA89" s="197"/>
      <c r="DB89" s="197"/>
      <c r="DC89" s="197"/>
      <c r="DD89" s="197"/>
      <c r="DE89" s="197"/>
      <c r="DF89" s="197"/>
      <c r="DG89" s="197"/>
      <c r="DH89" s="197"/>
      <c r="DI89" s="197"/>
      <c r="DJ89" s="197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  <c r="ED89" s="197"/>
      <c r="EE89" s="197"/>
      <c r="EF89" s="197"/>
      <c r="EG89" s="197"/>
      <c r="EH89" s="197"/>
      <c r="EI89" s="197"/>
      <c r="EJ89" s="197"/>
      <c r="EK89" s="197"/>
      <c r="EL89" s="197"/>
      <c r="EM89" s="197"/>
      <c r="EN89" s="197"/>
      <c r="EO89" s="197"/>
      <c r="EP89" s="197"/>
      <c r="EQ89" s="197"/>
      <c r="ER89" s="197"/>
      <c r="ES89" s="197"/>
      <c r="ET89" s="197"/>
      <c r="EU89" s="197"/>
      <c r="EV89" s="197"/>
      <c r="EW89" s="197"/>
      <c r="EX89" s="197"/>
      <c r="EY89" s="197"/>
      <c r="EZ89" s="197"/>
      <c r="FA89" s="197"/>
      <c r="FB89" s="197"/>
      <c r="FC89" s="197"/>
      <c r="FD89" s="197"/>
      <c r="FE89" s="197"/>
      <c r="FF89" s="197"/>
      <c r="FG89" s="197"/>
      <c r="FH89" s="197"/>
      <c r="FI89" s="197"/>
      <c r="FJ89" s="197"/>
      <c r="FK89" s="197"/>
      <c r="FL89" s="197"/>
      <c r="FM89" s="197"/>
      <c r="FN89" s="197"/>
      <c r="FO89" s="197"/>
      <c r="FP89" s="197"/>
      <c r="FQ89" s="197"/>
      <c r="FR89" s="197"/>
      <c r="FS89" s="197"/>
      <c r="FT89" s="197"/>
      <c r="FU89" s="197"/>
      <c r="FV89" s="197"/>
      <c r="FW89" s="197"/>
      <c r="FX89" s="197"/>
      <c r="FY89" s="197"/>
      <c r="FZ89" s="197"/>
      <c r="GA89" s="197"/>
      <c r="GB89" s="197"/>
      <c r="GC89" s="197"/>
      <c r="GD89" s="197"/>
      <c r="GE89" s="197"/>
      <c r="GF89" s="197"/>
      <c r="GG89" s="197"/>
      <c r="GH89" s="197"/>
      <c r="GI89" s="197"/>
      <c r="GJ89" s="197"/>
      <c r="GK89" s="197"/>
      <c r="GL89" s="197"/>
      <c r="GM89" s="197"/>
      <c r="GN89" s="197"/>
      <c r="GO89" s="197"/>
      <c r="GP89" s="197"/>
      <c r="GQ89" s="197"/>
      <c r="GR89" s="197"/>
      <c r="GS89" s="197"/>
      <c r="GT89" s="197"/>
      <c r="GU89" s="197"/>
      <c r="GV89" s="197"/>
      <c r="GW89" s="197"/>
      <c r="GX89" s="197"/>
      <c r="GY89" s="197"/>
      <c r="GZ89" s="197"/>
      <c r="HA89" s="197"/>
      <c r="HB89" s="197"/>
      <c r="HC89" s="197"/>
      <c r="HD89" s="197"/>
      <c r="HE89" s="197"/>
      <c r="HF89" s="197"/>
      <c r="HG89" s="197"/>
      <c r="HH89" s="197"/>
      <c r="HI89" s="197"/>
      <c r="HJ89" s="197"/>
      <c r="HK89" s="197"/>
      <c r="HL89" s="197"/>
      <c r="HM89" s="197"/>
      <c r="HN89" s="197"/>
      <c r="HO89" s="197"/>
      <c r="HP89" s="197"/>
      <c r="HQ89" s="197"/>
      <c r="HR89" s="197"/>
      <c r="HS89" s="197"/>
      <c r="HT89" s="197"/>
      <c r="HU89" s="197"/>
      <c r="HV89" s="197"/>
      <c r="HW89" s="197"/>
      <c r="HX89" s="197"/>
      <c r="HY89" s="197"/>
      <c r="HZ89" s="197"/>
      <c r="IA89" s="197"/>
      <c r="IB89" s="197"/>
      <c r="IC89" s="197"/>
      <c r="ID89" s="197"/>
      <c r="IE89" s="197"/>
      <c r="IF89" s="197"/>
      <c r="IG89" s="197"/>
      <c r="IH89" s="197"/>
      <c r="II89" s="197"/>
      <c r="IJ89" s="197"/>
      <c r="IK89" s="197"/>
      <c r="IL89" s="197"/>
      <c r="IM89" s="197"/>
      <c r="IN89" s="197"/>
      <c r="IO89" s="197"/>
      <c r="IP89" s="197"/>
      <c r="IQ89" s="197"/>
      <c r="IR89" s="197"/>
      <c r="IS89" s="197"/>
      <c r="IT89" s="197"/>
      <c r="IU89" s="197"/>
      <c r="IV89" s="197"/>
      <c r="IW89" s="197"/>
    </row>
    <row r="90" spans="1:257">
      <c r="A90" s="208">
        <v>2</v>
      </c>
      <c r="B90" s="205" t="s">
        <v>938</v>
      </c>
      <c r="C90" s="205" t="str">
        <f t="shared" si="30"/>
        <v>DWAYNE SMITH</v>
      </c>
      <c r="D90" s="205">
        <v>17</v>
      </c>
      <c r="E90" s="205">
        <v>1072</v>
      </c>
      <c r="F90" s="205">
        <v>670</v>
      </c>
      <c r="G90" s="205">
        <v>129</v>
      </c>
      <c r="H90" s="206">
        <f t="shared" si="31"/>
        <v>0.625</v>
      </c>
      <c r="I90" s="207"/>
      <c r="J90" s="205">
        <f t="shared" si="32"/>
        <v>60</v>
      </c>
      <c r="K90" s="205">
        <f t="shared" si="33"/>
        <v>36</v>
      </c>
      <c r="L90" s="205">
        <f t="shared" si="34"/>
        <v>5</v>
      </c>
      <c r="M90" s="206">
        <f t="shared" si="35"/>
        <v>0.6</v>
      </c>
      <c r="N90" s="205">
        <v>5</v>
      </c>
      <c r="O90" s="205">
        <v>3</v>
      </c>
      <c r="P90" s="205">
        <v>1</v>
      </c>
      <c r="Q90" s="205">
        <v>2</v>
      </c>
      <c r="R90" s="205">
        <v>0</v>
      </c>
      <c r="S90" s="205">
        <v>0</v>
      </c>
      <c r="T90" s="205">
        <v>4</v>
      </c>
      <c r="U90" s="205">
        <v>2</v>
      </c>
      <c r="V90" s="205">
        <v>0</v>
      </c>
      <c r="W90" s="205">
        <v>4</v>
      </c>
      <c r="X90" s="205">
        <v>3</v>
      </c>
      <c r="Y90" s="205">
        <v>0</v>
      </c>
      <c r="Z90" s="205">
        <v>4</v>
      </c>
      <c r="AA90" s="205">
        <v>2</v>
      </c>
      <c r="AB90" s="205">
        <v>1</v>
      </c>
      <c r="AC90" s="205">
        <v>0</v>
      </c>
      <c r="AD90" s="205">
        <v>0</v>
      </c>
      <c r="AE90" s="205">
        <v>0</v>
      </c>
      <c r="AF90" s="205">
        <v>4</v>
      </c>
      <c r="AG90" s="205">
        <v>3</v>
      </c>
      <c r="AH90" s="205">
        <v>0</v>
      </c>
      <c r="AI90" s="205">
        <v>5</v>
      </c>
      <c r="AJ90" s="205">
        <v>3</v>
      </c>
      <c r="AK90" s="205">
        <v>0</v>
      </c>
      <c r="AL90" s="205">
        <v>3</v>
      </c>
      <c r="AM90" s="205">
        <v>2</v>
      </c>
      <c r="AN90" s="205">
        <v>0</v>
      </c>
      <c r="AO90" s="205">
        <v>0</v>
      </c>
      <c r="AP90" s="205">
        <v>0</v>
      </c>
      <c r="AQ90" s="205">
        <v>0</v>
      </c>
      <c r="AR90" s="205">
        <v>4</v>
      </c>
      <c r="AS90" s="205">
        <v>1</v>
      </c>
      <c r="AT90" s="205">
        <v>0</v>
      </c>
      <c r="AU90" s="205">
        <v>5</v>
      </c>
      <c r="AV90" s="205">
        <v>3</v>
      </c>
      <c r="AW90" s="205">
        <v>1</v>
      </c>
      <c r="AX90" s="205">
        <v>3</v>
      </c>
      <c r="AY90" s="205">
        <v>2</v>
      </c>
      <c r="AZ90" s="205">
        <v>0</v>
      </c>
      <c r="BA90" s="205">
        <v>4</v>
      </c>
      <c r="BB90" s="205">
        <v>2</v>
      </c>
      <c r="BC90" s="205">
        <v>0</v>
      </c>
      <c r="BD90" s="205">
        <v>8</v>
      </c>
      <c r="BE90" s="205">
        <v>6</v>
      </c>
      <c r="BF90" s="205">
        <v>1</v>
      </c>
      <c r="BG90" s="205">
        <v>5</v>
      </c>
      <c r="BH90" s="205">
        <v>4</v>
      </c>
      <c r="BI90" s="205">
        <v>1</v>
      </c>
      <c r="BJ90" s="205"/>
      <c r="BK90" s="205"/>
      <c r="BL90" s="205"/>
      <c r="BM90" s="205"/>
      <c r="BN90" s="205"/>
      <c r="BO90" s="204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  <c r="HF90" s="197"/>
      <c r="HG90" s="197"/>
      <c r="HH90" s="197"/>
      <c r="HI90" s="197"/>
      <c r="HJ90" s="197"/>
      <c r="HK90" s="197"/>
      <c r="HL90" s="197"/>
      <c r="HM90" s="197"/>
      <c r="HN90" s="197"/>
      <c r="HO90" s="197"/>
      <c r="HP90" s="197"/>
      <c r="HQ90" s="197"/>
      <c r="HR90" s="197"/>
      <c r="HS90" s="197"/>
      <c r="HT90" s="197"/>
      <c r="HU90" s="197"/>
      <c r="HV90" s="197"/>
      <c r="HW90" s="197"/>
      <c r="HX90" s="197"/>
      <c r="HY90" s="197"/>
      <c r="HZ90" s="197"/>
      <c r="IA90" s="197"/>
      <c r="IB90" s="197"/>
      <c r="IC90" s="197"/>
      <c r="ID90" s="197"/>
      <c r="IE90" s="197"/>
      <c r="IF90" s="197"/>
      <c r="IG90" s="197"/>
      <c r="IH90" s="197"/>
      <c r="II90" s="197"/>
      <c r="IJ90" s="197"/>
      <c r="IK90" s="197"/>
      <c r="IL90" s="197"/>
      <c r="IM90" s="197"/>
      <c r="IN90" s="197"/>
      <c r="IO90" s="197"/>
      <c r="IP90" s="197"/>
      <c r="IQ90" s="197"/>
      <c r="IR90" s="197"/>
      <c r="IS90" s="197"/>
      <c r="IT90" s="197"/>
      <c r="IU90" s="197"/>
      <c r="IV90" s="197"/>
      <c r="IW90" s="197"/>
    </row>
    <row r="91" spans="1:257">
      <c r="A91" s="208">
        <v>3</v>
      </c>
      <c r="B91" s="205" t="s">
        <v>858</v>
      </c>
      <c r="C91" s="205" t="str">
        <f t="shared" si="30"/>
        <v>JAY TRAYLOR</v>
      </c>
      <c r="D91" s="205">
        <v>18</v>
      </c>
      <c r="E91" s="205">
        <v>1294</v>
      </c>
      <c r="F91" s="205">
        <v>783</v>
      </c>
      <c r="G91" s="205">
        <v>545</v>
      </c>
      <c r="H91" s="206">
        <f t="shared" si="31"/>
        <v>0.60510046367851622</v>
      </c>
      <c r="I91" s="207"/>
      <c r="J91" s="205">
        <f t="shared" si="32"/>
        <v>76</v>
      </c>
      <c r="K91" s="205">
        <f t="shared" si="33"/>
        <v>50</v>
      </c>
      <c r="L91" s="205">
        <f t="shared" si="34"/>
        <v>2</v>
      </c>
      <c r="M91" s="206">
        <f t="shared" si="35"/>
        <v>0.65789473684210531</v>
      </c>
      <c r="N91" s="205">
        <v>5</v>
      </c>
      <c r="O91" s="205">
        <v>4</v>
      </c>
      <c r="P91" s="205">
        <v>0</v>
      </c>
      <c r="Q91" s="205">
        <v>5</v>
      </c>
      <c r="R91" s="205">
        <v>2</v>
      </c>
      <c r="S91" s="205">
        <v>0</v>
      </c>
      <c r="T91" s="205">
        <v>4</v>
      </c>
      <c r="U91" s="205">
        <v>2</v>
      </c>
      <c r="V91" s="205">
        <v>0</v>
      </c>
      <c r="W91" s="205">
        <v>6</v>
      </c>
      <c r="X91" s="205">
        <v>5</v>
      </c>
      <c r="Y91" s="205">
        <v>0</v>
      </c>
      <c r="Z91" s="205">
        <v>6</v>
      </c>
      <c r="AA91" s="205">
        <v>6</v>
      </c>
      <c r="AB91" s="205">
        <v>0</v>
      </c>
      <c r="AC91" s="205">
        <v>4</v>
      </c>
      <c r="AD91" s="205">
        <v>3</v>
      </c>
      <c r="AE91" s="205">
        <v>0</v>
      </c>
      <c r="AF91" s="205">
        <v>4</v>
      </c>
      <c r="AG91" s="205">
        <v>1</v>
      </c>
      <c r="AH91" s="205">
        <v>0</v>
      </c>
      <c r="AI91" s="205">
        <v>5</v>
      </c>
      <c r="AJ91" s="205">
        <v>3</v>
      </c>
      <c r="AK91" s="205">
        <v>0</v>
      </c>
      <c r="AL91" s="205">
        <v>0</v>
      </c>
      <c r="AM91" s="205">
        <v>0</v>
      </c>
      <c r="AN91" s="205">
        <v>0</v>
      </c>
      <c r="AO91" s="205">
        <v>4</v>
      </c>
      <c r="AP91" s="205">
        <v>2</v>
      </c>
      <c r="AQ91" s="205">
        <v>0</v>
      </c>
      <c r="AR91" s="205">
        <v>5</v>
      </c>
      <c r="AS91" s="205">
        <v>5</v>
      </c>
      <c r="AT91" s="205">
        <v>0</v>
      </c>
      <c r="AU91" s="205">
        <v>5</v>
      </c>
      <c r="AV91" s="205">
        <v>3</v>
      </c>
      <c r="AW91" s="205">
        <v>0</v>
      </c>
      <c r="AX91" s="205">
        <v>5</v>
      </c>
      <c r="AY91" s="205">
        <v>1</v>
      </c>
      <c r="AZ91" s="205">
        <v>0</v>
      </c>
      <c r="BA91" s="205">
        <v>5</v>
      </c>
      <c r="BB91" s="205">
        <v>4</v>
      </c>
      <c r="BC91" s="205">
        <v>0</v>
      </c>
      <c r="BD91" s="205">
        <v>7</v>
      </c>
      <c r="BE91" s="205">
        <v>6</v>
      </c>
      <c r="BF91" s="205">
        <v>2</v>
      </c>
      <c r="BG91" s="205">
        <v>6</v>
      </c>
      <c r="BH91" s="205">
        <v>3</v>
      </c>
      <c r="BI91" s="205">
        <v>0</v>
      </c>
      <c r="BJ91" s="205"/>
      <c r="BK91" s="205"/>
      <c r="BL91" s="205"/>
      <c r="BM91" s="205"/>
      <c r="BN91" s="205"/>
      <c r="BO91" s="204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  <c r="HF91" s="197"/>
      <c r="HG91" s="197"/>
      <c r="HH91" s="197"/>
      <c r="HI91" s="197"/>
      <c r="HJ91" s="197"/>
      <c r="HK91" s="197"/>
      <c r="HL91" s="197"/>
      <c r="HM91" s="197"/>
      <c r="HN91" s="197"/>
      <c r="HO91" s="197"/>
      <c r="HP91" s="197"/>
      <c r="HQ91" s="197"/>
      <c r="HR91" s="197"/>
      <c r="HS91" s="197"/>
      <c r="HT91" s="197"/>
      <c r="HU91" s="197"/>
      <c r="HV91" s="197"/>
      <c r="HW91" s="197"/>
      <c r="HX91" s="197"/>
      <c r="HY91" s="197"/>
      <c r="HZ91" s="197"/>
      <c r="IA91" s="197"/>
      <c r="IB91" s="197"/>
      <c r="IC91" s="197"/>
      <c r="ID91" s="197"/>
      <c r="IE91" s="197"/>
      <c r="IF91" s="197"/>
      <c r="IG91" s="197"/>
      <c r="IH91" s="197"/>
      <c r="II91" s="197"/>
      <c r="IJ91" s="197"/>
      <c r="IK91" s="197"/>
      <c r="IL91" s="197"/>
      <c r="IM91" s="197"/>
      <c r="IN91" s="197"/>
      <c r="IO91" s="197"/>
      <c r="IP91" s="197"/>
      <c r="IQ91" s="197"/>
      <c r="IR91" s="197"/>
      <c r="IS91" s="197"/>
      <c r="IT91" s="197"/>
      <c r="IU91" s="197"/>
      <c r="IV91" s="197"/>
      <c r="IW91" s="197"/>
    </row>
    <row r="92" spans="1:257">
      <c r="A92" s="208">
        <v>4</v>
      </c>
      <c r="B92" s="205" t="s">
        <v>843</v>
      </c>
      <c r="C92" s="205" t="str">
        <f t="shared" si="30"/>
        <v>DAVE BELTZ</v>
      </c>
      <c r="D92" s="205">
        <v>5</v>
      </c>
      <c r="E92" s="205">
        <v>285</v>
      </c>
      <c r="F92" s="205">
        <v>165</v>
      </c>
      <c r="G92" s="205">
        <v>7</v>
      </c>
      <c r="H92" s="206">
        <f t="shared" si="31"/>
        <v>0.57894736842105265</v>
      </c>
      <c r="I92" s="207"/>
      <c r="J92" s="205">
        <f t="shared" si="32"/>
        <v>53</v>
      </c>
      <c r="K92" s="205">
        <f t="shared" si="33"/>
        <v>31</v>
      </c>
      <c r="L92" s="205">
        <f t="shared" si="34"/>
        <v>2</v>
      </c>
      <c r="M92" s="206">
        <f t="shared" si="35"/>
        <v>0.58490566037735847</v>
      </c>
      <c r="N92" s="205">
        <v>2</v>
      </c>
      <c r="O92" s="205">
        <v>1</v>
      </c>
      <c r="P92" s="205">
        <v>0</v>
      </c>
      <c r="Q92" s="205">
        <v>4</v>
      </c>
      <c r="R92" s="205">
        <v>2</v>
      </c>
      <c r="S92" s="205">
        <v>1</v>
      </c>
      <c r="T92" s="205">
        <v>5</v>
      </c>
      <c r="U92" s="205">
        <v>4</v>
      </c>
      <c r="V92" s="205">
        <v>0</v>
      </c>
      <c r="W92" s="205">
        <v>3</v>
      </c>
      <c r="X92" s="205">
        <v>2</v>
      </c>
      <c r="Y92" s="205">
        <v>0</v>
      </c>
      <c r="Z92" s="205">
        <v>5</v>
      </c>
      <c r="AA92" s="205">
        <v>2</v>
      </c>
      <c r="AB92" s="205">
        <v>0</v>
      </c>
      <c r="AC92" s="205">
        <v>4</v>
      </c>
      <c r="AD92" s="205">
        <v>1</v>
      </c>
      <c r="AE92" s="205">
        <v>0</v>
      </c>
      <c r="AF92" s="205">
        <v>4</v>
      </c>
      <c r="AG92" s="205">
        <v>2</v>
      </c>
      <c r="AH92" s="205">
        <v>0</v>
      </c>
      <c r="AI92" s="205">
        <v>4</v>
      </c>
      <c r="AJ92" s="205">
        <v>4</v>
      </c>
      <c r="AK92" s="205">
        <v>1</v>
      </c>
      <c r="AL92" s="205">
        <v>0</v>
      </c>
      <c r="AM92" s="205">
        <v>0</v>
      </c>
      <c r="AN92" s="205">
        <v>0</v>
      </c>
      <c r="AO92" s="205">
        <v>4</v>
      </c>
      <c r="AP92" s="205">
        <v>2</v>
      </c>
      <c r="AQ92" s="205">
        <v>0</v>
      </c>
      <c r="AR92" s="205">
        <v>5</v>
      </c>
      <c r="AS92" s="205">
        <v>4</v>
      </c>
      <c r="AT92" s="205">
        <v>0</v>
      </c>
      <c r="AU92" s="205">
        <v>5</v>
      </c>
      <c r="AV92" s="205">
        <v>2</v>
      </c>
      <c r="AW92" s="205">
        <v>0</v>
      </c>
      <c r="AX92" s="205">
        <v>4</v>
      </c>
      <c r="AY92" s="205">
        <v>2</v>
      </c>
      <c r="AZ92" s="205">
        <v>0</v>
      </c>
      <c r="BA92" s="205">
        <v>0</v>
      </c>
      <c r="BB92" s="205">
        <v>0</v>
      </c>
      <c r="BC92" s="205">
        <v>0</v>
      </c>
      <c r="BD92" s="205">
        <v>0</v>
      </c>
      <c r="BE92" s="205">
        <v>0</v>
      </c>
      <c r="BF92" s="205">
        <v>0</v>
      </c>
      <c r="BG92" s="205">
        <v>4</v>
      </c>
      <c r="BH92" s="205">
        <v>3</v>
      </c>
      <c r="BI92" s="205">
        <v>0</v>
      </c>
      <c r="BJ92" s="205"/>
      <c r="BK92" s="205"/>
      <c r="BL92" s="205"/>
      <c r="BM92" s="205"/>
      <c r="BN92" s="205"/>
      <c r="BO92" s="204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  <c r="HF92" s="197"/>
      <c r="HG92" s="197"/>
      <c r="HH92" s="197"/>
      <c r="HI92" s="197"/>
      <c r="HJ92" s="197"/>
      <c r="HK92" s="197"/>
      <c r="HL92" s="197"/>
      <c r="HM92" s="197"/>
      <c r="HN92" s="197"/>
      <c r="HO92" s="197"/>
      <c r="HP92" s="197"/>
      <c r="HQ92" s="197"/>
      <c r="HR92" s="197"/>
      <c r="HS92" s="197"/>
      <c r="HT92" s="197"/>
      <c r="HU92" s="197"/>
      <c r="HV92" s="197"/>
      <c r="HW92" s="197"/>
      <c r="HX92" s="197"/>
      <c r="HY92" s="197"/>
      <c r="HZ92" s="197"/>
      <c r="IA92" s="197"/>
      <c r="IB92" s="197"/>
      <c r="IC92" s="197"/>
      <c r="ID92" s="197"/>
      <c r="IE92" s="197"/>
      <c r="IF92" s="197"/>
      <c r="IG92" s="197"/>
      <c r="IH92" s="197"/>
      <c r="II92" s="197"/>
      <c r="IJ92" s="197"/>
      <c r="IK92" s="197"/>
      <c r="IL92" s="197"/>
      <c r="IM92" s="197"/>
      <c r="IN92" s="197"/>
      <c r="IO92" s="197"/>
      <c r="IP92" s="197"/>
      <c r="IQ92" s="197"/>
      <c r="IR92" s="197"/>
      <c r="IS92" s="197"/>
      <c r="IT92" s="197"/>
      <c r="IU92" s="197"/>
      <c r="IV92" s="197"/>
      <c r="IW92" s="197"/>
    </row>
    <row r="93" spans="1:257">
      <c r="A93" s="208">
        <v>5</v>
      </c>
      <c r="B93" s="205" t="s">
        <v>832</v>
      </c>
      <c r="C93" s="205" t="str">
        <f t="shared" si="30"/>
        <v>TONY BURNS</v>
      </c>
      <c r="D93" s="205">
        <v>15</v>
      </c>
      <c r="E93" s="205">
        <v>797</v>
      </c>
      <c r="F93" s="205">
        <v>472</v>
      </c>
      <c r="G93" s="205">
        <v>15</v>
      </c>
      <c r="H93" s="206">
        <f t="shared" si="31"/>
        <v>0.59222082810539523</v>
      </c>
      <c r="I93" s="207"/>
      <c r="J93" s="205">
        <f t="shared" si="32"/>
        <v>68</v>
      </c>
      <c r="K93" s="205">
        <f t="shared" si="33"/>
        <v>53</v>
      </c>
      <c r="L93" s="205">
        <f t="shared" si="34"/>
        <v>1</v>
      </c>
      <c r="M93" s="206">
        <f t="shared" si="35"/>
        <v>0.77941176470588236</v>
      </c>
      <c r="N93" s="205">
        <v>4</v>
      </c>
      <c r="O93" s="205">
        <v>4</v>
      </c>
      <c r="P93" s="205">
        <v>0</v>
      </c>
      <c r="Q93" s="205">
        <v>5</v>
      </c>
      <c r="R93" s="205">
        <v>4</v>
      </c>
      <c r="S93" s="205">
        <v>0</v>
      </c>
      <c r="T93" s="205">
        <v>3</v>
      </c>
      <c r="U93" s="205">
        <v>3</v>
      </c>
      <c r="V93" s="205">
        <v>0</v>
      </c>
      <c r="W93" s="205">
        <v>6</v>
      </c>
      <c r="X93" s="205">
        <v>2</v>
      </c>
      <c r="Y93" s="205">
        <v>0</v>
      </c>
      <c r="Z93" s="205">
        <v>3</v>
      </c>
      <c r="AA93" s="205">
        <v>3</v>
      </c>
      <c r="AB93" s="205">
        <v>0</v>
      </c>
      <c r="AC93" s="205">
        <v>5</v>
      </c>
      <c r="AD93" s="205">
        <v>4</v>
      </c>
      <c r="AE93" s="205">
        <v>0</v>
      </c>
      <c r="AF93" s="205">
        <v>3</v>
      </c>
      <c r="AG93" s="205">
        <v>3</v>
      </c>
      <c r="AH93" s="205">
        <v>0</v>
      </c>
      <c r="AI93" s="205">
        <v>3</v>
      </c>
      <c r="AJ93" s="205">
        <v>2</v>
      </c>
      <c r="AK93" s="205">
        <v>0</v>
      </c>
      <c r="AL93" s="205">
        <v>5</v>
      </c>
      <c r="AM93" s="205">
        <v>4</v>
      </c>
      <c r="AN93" s="205">
        <v>0</v>
      </c>
      <c r="AO93" s="205">
        <v>4</v>
      </c>
      <c r="AP93" s="205">
        <v>1</v>
      </c>
      <c r="AQ93" s="205">
        <v>0</v>
      </c>
      <c r="AR93" s="205">
        <v>5</v>
      </c>
      <c r="AS93" s="205">
        <v>3</v>
      </c>
      <c r="AT93" s="205">
        <v>0</v>
      </c>
      <c r="AU93" s="205">
        <v>0</v>
      </c>
      <c r="AV93" s="205">
        <v>0</v>
      </c>
      <c r="AW93" s="205">
        <v>0</v>
      </c>
      <c r="AX93" s="205">
        <v>4</v>
      </c>
      <c r="AY93" s="205">
        <v>3</v>
      </c>
      <c r="AZ93" s="205">
        <v>0</v>
      </c>
      <c r="BA93" s="205">
        <v>5</v>
      </c>
      <c r="BB93" s="205">
        <v>4</v>
      </c>
      <c r="BC93" s="205">
        <v>0</v>
      </c>
      <c r="BD93" s="205">
        <v>8</v>
      </c>
      <c r="BE93" s="205">
        <v>8</v>
      </c>
      <c r="BF93" s="205">
        <v>1</v>
      </c>
      <c r="BG93" s="205">
        <v>5</v>
      </c>
      <c r="BH93" s="205">
        <v>5</v>
      </c>
      <c r="BI93" s="205">
        <v>0</v>
      </c>
      <c r="BJ93" s="205"/>
      <c r="BK93" s="205"/>
      <c r="BL93" s="205"/>
      <c r="BM93" s="205"/>
      <c r="BN93" s="205"/>
      <c r="BO93" s="204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G93" s="197"/>
      <c r="FH93" s="197"/>
      <c r="FI93" s="197"/>
      <c r="FJ93" s="197"/>
      <c r="FK93" s="197"/>
      <c r="FL93" s="197"/>
      <c r="FM93" s="197"/>
      <c r="FN93" s="197"/>
      <c r="FO93" s="197"/>
      <c r="FP93" s="197"/>
      <c r="FQ93" s="197"/>
      <c r="FR93" s="197"/>
      <c r="FS93" s="197"/>
      <c r="FT93" s="197"/>
      <c r="FU93" s="197"/>
      <c r="FV93" s="197"/>
      <c r="FW93" s="197"/>
      <c r="FX93" s="197"/>
      <c r="FY93" s="197"/>
      <c r="FZ93" s="197"/>
      <c r="GA93" s="197"/>
      <c r="GB93" s="197"/>
      <c r="GC93" s="197"/>
      <c r="GD93" s="197"/>
      <c r="GE93" s="197"/>
      <c r="GF93" s="197"/>
      <c r="GG93" s="197"/>
      <c r="GH93" s="197"/>
      <c r="GI93" s="197"/>
      <c r="GJ93" s="197"/>
      <c r="GK93" s="197"/>
      <c r="GL93" s="197"/>
      <c r="GM93" s="197"/>
      <c r="GN93" s="197"/>
      <c r="GO93" s="197"/>
      <c r="GP93" s="197"/>
      <c r="GQ93" s="197"/>
      <c r="GR93" s="197"/>
      <c r="GS93" s="197"/>
      <c r="GT93" s="197"/>
      <c r="GU93" s="197"/>
      <c r="GV93" s="197"/>
      <c r="GW93" s="197"/>
      <c r="GX93" s="197"/>
      <c r="GY93" s="197"/>
      <c r="GZ93" s="197"/>
      <c r="HA93" s="197"/>
      <c r="HB93" s="197"/>
      <c r="HC93" s="197"/>
      <c r="HD93" s="197"/>
      <c r="HE93" s="197"/>
      <c r="HF93" s="197"/>
      <c r="HG93" s="197"/>
      <c r="HH93" s="197"/>
      <c r="HI93" s="197"/>
      <c r="HJ93" s="197"/>
      <c r="HK93" s="197"/>
      <c r="HL93" s="197"/>
      <c r="HM93" s="197"/>
      <c r="HN93" s="197"/>
      <c r="HO93" s="197"/>
      <c r="HP93" s="197"/>
      <c r="HQ93" s="197"/>
      <c r="HR93" s="197"/>
      <c r="HS93" s="197"/>
      <c r="HT93" s="197"/>
      <c r="HU93" s="197"/>
      <c r="HV93" s="197"/>
      <c r="HW93" s="197"/>
      <c r="HX93" s="197"/>
      <c r="HY93" s="197"/>
      <c r="HZ93" s="197"/>
      <c r="IA93" s="197"/>
      <c r="IB93" s="197"/>
      <c r="IC93" s="197"/>
      <c r="ID93" s="197"/>
      <c r="IE93" s="197"/>
      <c r="IF93" s="197"/>
      <c r="IG93" s="197"/>
      <c r="IH93" s="197"/>
      <c r="II93" s="197"/>
      <c r="IJ93" s="197"/>
      <c r="IK93" s="197"/>
      <c r="IL93" s="197"/>
      <c r="IM93" s="197"/>
      <c r="IN93" s="197"/>
      <c r="IO93" s="197"/>
      <c r="IP93" s="197"/>
      <c r="IQ93" s="197"/>
      <c r="IR93" s="197"/>
      <c r="IS93" s="197"/>
      <c r="IT93" s="197"/>
      <c r="IU93" s="197"/>
      <c r="IV93" s="197"/>
      <c r="IW93" s="197"/>
    </row>
    <row r="94" spans="1:257">
      <c r="A94" s="208">
        <v>6</v>
      </c>
      <c r="B94" s="205" t="s">
        <v>997</v>
      </c>
      <c r="C94" s="205" t="str">
        <f t="shared" si="30"/>
        <v>DALE KIRK</v>
      </c>
      <c r="D94" s="205">
        <v>9</v>
      </c>
      <c r="E94" s="205">
        <v>495</v>
      </c>
      <c r="F94" s="205">
        <v>310</v>
      </c>
      <c r="G94" s="205">
        <v>15</v>
      </c>
      <c r="H94" s="206">
        <f t="shared" si="31"/>
        <v>0.6262626262626263</v>
      </c>
      <c r="I94" s="207"/>
      <c r="J94" s="205">
        <f t="shared" si="32"/>
        <v>63</v>
      </c>
      <c r="K94" s="205">
        <f t="shared" si="33"/>
        <v>31</v>
      </c>
      <c r="L94" s="205">
        <f t="shared" si="34"/>
        <v>1</v>
      </c>
      <c r="M94" s="206">
        <f t="shared" si="35"/>
        <v>0.49206349206349204</v>
      </c>
      <c r="N94" s="205">
        <v>4</v>
      </c>
      <c r="O94" s="205">
        <v>2</v>
      </c>
      <c r="P94" s="205">
        <v>0</v>
      </c>
      <c r="Q94" s="205">
        <v>4</v>
      </c>
      <c r="R94" s="205">
        <v>2</v>
      </c>
      <c r="S94" s="205">
        <v>1</v>
      </c>
      <c r="T94" s="205">
        <v>4</v>
      </c>
      <c r="U94" s="205">
        <v>2</v>
      </c>
      <c r="V94" s="205">
        <v>0</v>
      </c>
      <c r="W94" s="205">
        <v>5</v>
      </c>
      <c r="X94" s="205">
        <v>3</v>
      </c>
      <c r="Y94" s="205">
        <v>0</v>
      </c>
      <c r="Z94" s="205">
        <v>2</v>
      </c>
      <c r="AA94" s="205">
        <v>2</v>
      </c>
      <c r="AB94" s="205">
        <v>0</v>
      </c>
      <c r="AC94" s="205">
        <v>4</v>
      </c>
      <c r="AD94" s="205">
        <v>2</v>
      </c>
      <c r="AE94" s="205">
        <v>0</v>
      </c>
      <c r="AF94" s="205">
        <v>4</v>
      </c>
      <c r="AG94" s="205">
        <v>1</v>
      </c>
      <c r="AH94" s="205">
        <v>0</v>
      </c>
      <c r="AI94" s="205">
        <v>5</v>
      </c>
      <c r="AJ94" s="205">
        <v>3</v>
      </c>
      <c r="AK94" s="205">
        <v>0</v>
      </c>
      <c r="AL94" s="205">
        <v>4</v>
      </c>
      <c r="AM94" s="205">
        <v>1</v>
      </c>
      <c r="AN94" s="205">
        <v>0</v>
      </c>
      <c r="AO94" s="205">
        <v>4</v>
      </c>
      <c r="AP94" s="205">
        <v>3</v>
      </c>
      <c r="AQ94" s="205">
        <v>0</v>
      </c>
      <c r="AR94" s="205">
        <v>4</v>
      </c>
      <c r="AS94" s="205">
        <v>0</v>
      </c>
      <c r="AT94" s="205">
        <v>0</v>
      </c>
      <c r="AU94" s="205">
        <v>5</v>
      </c>
      <c r="AV94" s="205">
        <v>2</v>
      </c>
      <c r="AW94" s="205">
        <v>0</v>
      </c>
      <c r="AX94" s="205">
        <v>3</v>
      </c>
      <c r="AY94" s="205">
        <v>1</v>
      </c>
      <c r="AZ94" s="205">
        <v>0</v>
      </c>
      <c r="BA94" s="205">
        <v>5</v>
      </c>
      <c r="BB94" s="205">
        <v>2</v>
      </c>
      <c r="BC94" s="205">
        <v>0</v>
      </c>
      <c r="BD94" s="205">
        <v>4</v>
      </c>
      <c r="BE94" s="205">
        <v>3</v>
      </c>
      <c r="BF94" s="205">
        <v>0</v>
      </c>
      <c r="BG94" s="205">
        <v>2</v>
      </c>
      <c r="BH94" s="205">
        <v>2</v>
      </c>
      <c r="BI94" s="205">
        <v>0</v>
      </c>
      <c r="BJ94" s="205"/>
      <c r="BK94" s="205"/>
      <c r="BL94" s="205"/>
      <c r="BM94" s="205"/>
      <c r="BN94" s="205"/>
      <c r="BO94" s="204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  <c r="HF94" s="197"/>
      <c r="HG94" s="197"/>
      <c r="HH94" s="197"/>
      <c r="HI94" s="197"/>
      <c r="HJ94" s="197"/>
      <c r="HK94" s="197"/>
      <c r="HL94" s="197"/>
      <c r="HM94" s="197"/>
      <c r="HN94" s="197"/>
      <c r="HO94" s="197"/>
      <c r="HP94" s="197"/>
      <c r="HQ94" s="197"/>
      <c r="HR94" s="197"/>
      <c r="HS94" s="197"/>
      <c r="HT94" s="197"/>
      <c r="HU94" s="197"/>
      <c r="HV94" s="197"/>
      <c r="HW94" s="197"/>
      <c r="HX94" s="197"/>
      <c r="HY94" s="197"/>
      <c r="HZ94" s="197"/>
      <c r="IA94" s="197"/>
      <c r="IB94" s="197"/>
      <c r="IC94" s="197"/>
      <c r="ID94" s="197"/>
      <c r="IE94" s="197"/>
      <c r="IF94" s="197"/>
      <c r="IG94" s="197"/>
      <c r="IH94" s="197"/>
      <c r="II94" s="197"/>
      <c r="IJ94" s="197"/>
      <c r="IK94" s="197"/>
      <c r="IL94" s="197"/>
      <c r="IM94" s="197"/>
      <c r="IN94" s="197"/>
      <c r="IO94" s="197"/>
      <c r="IP94" s="197"/>
      <c r="IQ94" s="197"/>
      <c r="IR94" s="197"/>
      <c r="IS94" s="197"/>
      <c r="IT94" s="197"/>
      <c r="IU94" s="197"/>
      <c r="IV94" s="197"/>
      <c r="IW94" s="197"/>
    </row>
    <row r="95" spans="1:257">
      <c r="A95" s="208">
        <v>7</v>
      </c>
      <c r="B95" s="205" t="s">
        <v>895</v>
      </c>
      <c r="C95" s="205" t="str">
        <f t="shared" si="30"/>
        <v>MARK SIMS</v>
      </c>
      <c r="D95" s="205">
        <v>21</v>
      </c>
      <c r="E95" s="205">
        <v>1247</v>
      </c>
      <c r="F95" s="205">
        <v>798</v>
      </c>
      <c r="G95" s="205">
        <v>107</v>
      </c>
      <c r="H95" s="206">
        <f t="shared" si="31"/>
        <v>0.63993584603047315</v>
      </c>
      <c r="I95" s="207"/>
      <c r="J95" s="205">
        <f t="shared" si="32"/>
        <v>49</v>
      </c>
      <c r="K95" s="205">
        <f t="shared" si="33"/>
        <v>29</v>
      </c>
      <c r="L95" s="205">
        <f t="shared" si="34"/>
        <v>4</v>
      </c>
      <c r="M95" s="206">
        <f t="shared" si="35"/>
        <v>0.59183673469387754</v>
      </c>
      <c r="N95" s="205">
        <v>4</v>
      </c>
      <c r="O95" s="205">
        <v>2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6</v>
      </c>
      <c r="X95" s="205">
        <v>6</v>
      </c>
      <c r="Y95" s="205">
        <v>2</v>
      </c>
      <c r="Z95" s="205">
        <v>5</v>
      </c>
      <c r="AA95" s="205">
        <v>4</v>
      </c>
      <c r="AB95" s="205">
        <v>0</v>
      </c>
      <c r="AC95" s="205">
        <v>4</v>
      </c>
      <c r="AD95" s="205">
        <v>2</v>
      </c>
      <c r="AE95" s="205">
        <v>0</v>
      </c>
      <c r="AF95" s="205">
        <v>2</v>
      </c>
      <c r="AG95" s="205">
        <v>2</v>
      </c>
      <c r="AH95" s="205">
        <v>0</v>
      </c>
      <c r="AI95" s="205">
        <v>5</v>
      </c>
      <c r="AJ95" s="205">
        <v>3</v>
      </c>
      <c r="AK95" s="205">
        <v>0</v>
      </c>
      <c r="AL95" s="205">
        <v>4</v>
      </c>
      <c r="AM95" s="205">
        <v>1</v>
      </c>
      <c r="AN95" s="205">
        <v>1</v>
      </c>
      <c r="AO95" s="205">
        <v>4</v>
      </c>
      <c r="AP95" s="205">
        <v>0</v>
      </c>
      <c r="AQ95" s="205">
        <v>0</v>
      </c>
      <c r="AR95" s="205">
        <v>5</v>
      </c>
      <c r="AS95" s="205">
        <v>4</v>
      </c>
      <c r="AT95" s="205">
        <v>1</v>
      </c>
      <c r="AU95" s="205">
        <v>4</v>
      </c>
      <c r="AV95" s="205">
        <v>3</v>
      </c>
      <c r="AW95" s="205">
        <v>0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205">
        <v>0</v>
      </c>
      <c r="BD95" s="205">
        <v>0</v>
      </c>
      <c r="BE95" s="205">
        <v>0</v>
      </c>
      <c r="BF95" s="205">
        <v>0</v>
      </c>
      <c r="BG95" s="205">
        <v>6</v>
      </c>
      <c r="BH95" s="205">
        <v>2</v>
      </c>
      <c r="BI95" s="205">
        <v>0</v>
      </c>
      <c r="BJ95" s="205"/>
      <c r="BK95" s="205"/>
      <c r="BL95" s="205"/>
      <c r="BM95" s="205"/>
      <c r="BN95" s="205"/>
      <c r="BO95" s="204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  <c r="HF95" s="197"/>
      <c r="HG95" s="197"/>
      <c r="HH95" s="197"/>
      <c r="HI95" s="197"/>
      <c r="HJ95" s="197"/>
      <c r="HK95" s="197"/>
      <c r="HL95" s="197"/>
      <c r="HM95" s="197"/>
      <c r="HN95" s="197"/>
      <c r="HO95" s="197"/>
      <c r="HP95" s="197"/>
      <c r="HQ95" s="197"/>
      <c r="HR95" s="197"/>
      <c r="HS95" s="197"/>
      <c r="HT95" s="197"/>
      <c r="HU95" s="197"/>
      <c r="HV95" s="197"/>
      <c r="HW95" s="197"/>
      <c r="HX95" s="197"/>
      <c r="HY95" s="197"/>
      <c r="HZ95" s="197"/>
      <c r="IA95" s="197"/>
      <c r="IB95" s="197"/>
      <c r="IC95" s="197"/>
      <c r="ID95" s="197"/>
      <c r="IE95" s="197"/>
      <c r="IF95" s="197"/>
      <c r="IG95" s="197"/>
      <c r="IH95" s="197"/>
      <c r="II95" s="197"/>
      <c r="IJ95" s="197"/>
      <c r="IK95" s="197"/>
      <c r="IL95" s="197"/>
      <c r="IM95" s="197"/>
      <c r="IN95" s="197"/>
      <c r="IO95" s="197"/>
      <c r="IP95" s="197"/>
      <c r="IQ95" s="197"/>
      <c r="IR95" s="197"/>
      <c r="IS95" s="197"/>
      <c r="IT95" s="197"/>
      <c r="IU95" s="197"/>
      <c r="IV95" s="197"/>
      <c r="IW95" s="197"/>
    </row>
    <row r="96" spans="1:257">
      <c r="A96" s="208">
        <v>8</v>
      </c>
      <c r="B96" s="205" t="s">
        <v>884</v>
      </c>
      <c r="C96" s="205" t="str">
        <f t="shared" si="30"/>
        <v>DAVE SIMMONS</v>
      </c>
      <c r="D96" s="205">
        <v>11</v>
      </c>
      <c r="E96" s="205">
        <v>549</v>
      </c>
      <c r="F96" s="205">
        <v>279</v>
      </c>
      <c r="G96" s="205">
        <v>4</v>
      </c>
      <c r="H96" s="206">
        <f t="shared" si="31"/>
        <v>0.50819672131147542</v>
      </c>
      <c r="I96" s="207"/>
      <c r="J96" s="205">
        <f t="shared" si="32"/>
        <v>64</v>
      </c>
      <c r="K96" s="205">
        <f t="shared" si="33"/>
        <v>25</v>
      </c>
      <c r="L96" s="205">
        <f t="shared" si="34"/>
        <v>0</v>
      </c>
      <c r="M96" s="206">
        <f t="shared" si="35"/>
        <v>0.390625</v>
      </c>
      <c r="N96" s="205">
        <v>4</v>
      </c>
      <c r="O96" s="205">
        <v>2</v>
      </c>
      <c r="P96" s="205">
        <v>0</v>
      </c>
      <c r="Q96" s="205">
        <v>2</v>
      </c>
      <c r="R96" s="205">
        <v>1</v>
      </c>
      <c r="S96" s="205">
        <v>0</v>
      </c>
      <c r="T96" s="205">
        <v>4</v>
      </c>
      <c r="U96" s="205">
        <v>0</v>
      </c>
      <c r="V96" s="205">
        <v>0</v>
      </c>
      <c r="W96" s="205">
        <v>5</v>
      </c>
      <c r="X96" s="205">
        <v>2</v>
      </c>
      <c r="Y96" s="205">
        <v>0</v>
      </c>
      <c r="Z96" s="205">
        <v>5</v>
      </c>
      <c r="AA96" s="205">
        <v>2</v>
      </c>
      <c r="AB96" s="205">
        <v>0</v>
      </c>
      <c r="AC96" s="205">
        <v>2</v>
      </c>
      <c r="AD96" s="205">
        <v>0</v>
      </c>
      <c r="AE96" s="205">
        <v>0</v>
      </c>
      <c r="AF96" s="205">
        <v>3</v>
      </c>
      <c r="AG96" s="205">
        <v>3</v>
      </c>
      <c r="AH96" s="205">
        <v>0</v>
      </c>
      <c r="AI96" s="205">
        <v>4</v>
      </c>
      <c r="AJ96" s="205">
        <v>1</v>
      </c>
      <c r="AK96" s="205">
        <v>0</v>
      </c>
      <c r="AL96" s="205">
        <v>4</v>
      </c>
      <c r="AM96" s="205">
        <v>0</v>
      </c>
      <c r="AN96" s="205">
        <v>0</v>
      </c>
      <c r="AO96" s="205">
        <v>4</v>
      </c>
      <c r="AP96" s="205">
        <v>0</v>
      </c>
      <c r="AQ96" s="205">
        <v>0</v>
      </c>
      <c r="AR96" s="205">
        <v>4</v>
      </c>
      <c r="AS96" s="205">
        <v>2</v>
      </c>
      <c r="AT96" s="205">
        <v>0</v>
      </c>
      <c r="AU96" s="205">
        <v>4</v>
      </c>
      <c r="AV96" s="205">
        <v>2</v>
      </c>
      <c r="AW96" s="205">
        <v>0</v>
      </c>
      <c r="AX96" s="205">
        <v>4</v>
      </c>
      <c r="AY96" s="205">
        <v>2</v>
      </c>
      <c r="AZ96" s="205">
        <v>0</v>
      </c>
      <c r="BA96" s="205">
        <v>5</v>
      </c>
      <c r="BB96" s="205">
        <v>2</v>
      </c>
      <c r="BC96" s="205">
        <v>0</v>
      </c>
      <c r="BD96" s="205">
        <v>5</v>
      </c>
      <c r="BE96" s="205">
        <v>4</v>
      </c>
      <c r="BF96" s="205">
        <v>0</v>
      </c>
      <c r="BG96" s="205">
        <v>5</v>
      </c>
      <c r="BH96" s="205">
        <v>2</v>
      </c>
      <c r="BI96" s="205">
        <v>0</v>
      </c>
      <c r="BJ96" s="205"/>
      <c r="BK96" s="205"/>
      <c r="BL96" s="205"/>
      <c r="BM96" s="205"/>
      <c r="BN96" s="205"/>
      <c r="BO96" s="204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  <c r="HF96" s="197"/>
      <c r="HG96" s="197"/>
      <c r="HH96" s="197"/>
      <c r="HI96" s="197"/>
      <c r="HJ96" s="197"/>
      <c r="HK96" s="197"/>
      <c r="HL96" s="197"/>
      <c r="HM96" s="197"/>
      <c r="HN96" s="197"/>
      <c r="HO96" s="197"/>
      <c r="HP96" s="197"/>
      <c r="HQ96" s="197"/>
      <c r="HR96" s="197"/>
      <c r="HS96" s="197"/>
      <c r="HT96" s="197"/>
      <c r="HU96" s="197"/>
      <c r="HV96" s="197"/>
      <c r="HW96" s="197"/>
      <c r="HX96" s="197"/>
      <c r="HY96" s="197"/>
      <c r="HZ96" s="197"/>
      <c r="IA96" s="197"/>
      <c r="IB96" s="197"/>
      <c r="IC96" s="197"/>
      <c r="ID96" s="197"/>
      <c r="IE96" s="197"/>
      <c r="IF96" s="197"/>
      <c r="IG96" s="197"/>
      <c r="IH96" s="197"/>
      <c r="II96" s="197"/>
      <c r="IJ96" s="197"/>
      <c r="IK96" s="197"/>
      <c r="IL96" s="197"/>
      <c r="IM96" s="197"/>
      <c r="IN96" s="197"/>
      <c r="IO96" s="197"/>
      <c r="IP96" s="197"/>
      <c r="IQ96" s="197"/>
      <c r="IR96" s="197"/>
      <c r="IS96" s="197"/>
      <c r="IT96" s="197"/>
      <c r="IU96" s="197"/>
      <c r="IV96" s="197"/>
      <c r="IW96" s="197"/>
    </row>
    <row r="97" spans="1:257">
      <c r="A97" s="208">
        <v>9</v>
      </c>
      <c r="B97" s="205" t="s">
        <v>931</v>
      </c>
      <c r="C97" s="205" t="str">
        <f t="shared" si="30"/>
        <v>BILL SCHROEDER</v>
      </c>
      <c r="D97" s="205">
        <v>7</v>
      </c>
      <c r="E97" s="205">
        <v>329</v>
      </c>
      <c r="F97" s="205">
        <v>167</v>
      </c>
      <c r="G97" s="205">
        <v>4</v>
      </c>
      <c r="H97" s="206">
        <f t="shared" si="31"/>
        <v>0.50759878419452886</v>
      </c>
      <c r="I97" s="207"/>
      <c r="J97" s="205">
        <f t="shared" si="32"/>
        <v>35</v>
      </c>
      <c r="K97" s="205">
        <f t="shared" si="33"/>
        <v>20</v>
      </c>
      <c r="L97" s="205">
        <f t="shared" si="34"/>
        <v>0</v>
      </c>
      <c r="M97" s="206">
        <f t="shared" si="35"/>
        <v>0.5714285714285714</v>
      </c>
      <c r="N97" s="205">
        <v>2</v>
      </c>
      <c r="O97" s="205">
        <f>+S99+V99+Y99+AB99+AE99+AH99+AK99+AN99+AQ99+AT99+AW99+AZ99+BC99+BF99+BI99+BL99+BO99</f>
        <v>0</v>
      </c>
      <c r="P97" s="205">
        <v>0</v>
      </c>
      <c r="Q97" s="205">
        <v>2</v>
      </c>
      <c r="R97" s="205">
        <v>0</v>
      </c>
      <c r="S97" s="205">
        <v>0</v>
      </c>
      <c r="T97" s="205">
        <v>1</v>
      </c>
      <c r="U97" s="205">
        <v>0</v>
      </c>
      <c r="V97" s="205">
        <v>0</v>
      </c>
      <c r="W97" s="205">
        <v>5</v>
      </c>
      <c r="X97" s="205">
        <v>4</v>
      </c>
      <c r="Y97" s="205">
        <v>0</v>
      </c>
      <c r="Z97" s="205">
        <v>2</v>
      </c>
      <c r="AA97" s="205">
        <v>2</v>
      </c>
      <c r="AB97" s="205">
        <v>0</v>
      </c>
      <c r="AC97" s="205">
        <v>4</v>
      </c>
      <c r="AD97" s="205">
        <v>3</v>
      </c>
      <c r="AE97" s="205">
        <v>0</v>
      </c>
      <c r="AF97" s="205">
        <v>4</v>
      </c>
      <c r="AG97" s="205">
        <v>3</v>
      </c>
      <c r="AH97" s="205">
        <v>0</v>
      </c>
      <c r="AI97" s="205">
        <v>0</v>
      </c>
      <c r="AJ97" s="205">
        <v>0</v>
      </c>
      <c r="AK97" s="205">
        <v>0</v>
      </c>
      <c r="AL97" s="205">
        <v>0</v>
      </c>
      <c r="AM97" s="205">
        <v>0</v>
      </c>
      <c r="AN97" s="205">
        <v>0</v>
      </c>
      <c r="AO97" s="205">
        <v>3</v>
      </c>
      <c r="AP97" s="205">
        <v>1</v>
      </c>
      <c r="AQ97" s="205">
        <v>0</v>
      </c>
      <c r="AR97" s="205">
        <v>2</v>
      </c>
      <c r="AS97" s="205">
        <v>1</v>
      </c>
      <c r="AT97" s="205">
        <v>0</v>
      </c>
      <c r="AU97" s="205">
        <v>0</v>
      </c>
      <c r="AV97" s="205">
        <v>0</v>
      </c>
      <c r="AW97" s="205">
        <v>0</v>
      </c>
      <c r="AX97" s="205">
        <v>4</v>
      </c>
      <c r="AY97" s="205">
        <v>2</v>
      </c>
      <c r="AZ97" s="205">
        <v>0</v>
      </c>
      <c r="BA97" s="205">
        <v>0</v>
      </c>
      <c r="BB97" s="205">
        <v>0</v>
      </c>
      <c r="BC97" s="205">
        <v>0</v>
      </c>
      <c r="BD97" s="205">
        <v>5</v>
      </c>
      <c r="BE97" s="205">
        <v>3</v>
      </c>
      <c r="BF97" s="205">
        <v>0</v>
      </c>
      <c r="BG97" s="205">
        <v>1</v>
      </c>
      <c r="BH97" s="205">
        <v>1</v>
      </c>
      <c r="BI97" s="205">
        <v>0</v>
      </c>
      <c r="BJ97" s="205"/>
      <c r="BK97" s="205"/>
      <c r="BL97" s="205"/>
      <c r="BM97" s="205"/>
      <c r="BN97" s="205"/>
      <c r="BO97" s="204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197"/>
      <c r="CM97" s="197"/>
      <c r="CN97" s="197"/>
      <c r="CO97" s="197"/>
      <c r="CP97" s="197"/>
      <c r="CQ97" s="197"/>
      <c r="CR97" s="197"/>
      <c r="CS97" s="197"/>
      <c r="CT97" s="197"/>
      <c r="CU97" s="197"/>
      <c r="CV97" s="197"/>
      <c r="CW97" s="197"/>
      <c r="CX97" s="197"/>
      <c r="CY97" s="197"/>
      <c r="CZ97" s="197"/>
      <c r="DA97" s="197"/>
      <c r="DB97" s="197"/>
      <c r="DC97" s="197"/>
      <c r="DD97" s="197"/>
      <c r="DE97" s="197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  <c r="HF97" s="197"/>
      <c r="HG97" s="197"/>
      <c r="HH97" s="197"/>
      <c r="HI97" s="197"/>
      <c r="HJ97" s="197"/>
      <c r="HK97" s="197"/>
      <c r="HL97" s="197"/>
      <c r="HM97" s="197"/>
      <c r="HN97" s="197"/>
      <c r="HO97" s="197"/>
      <c r="HP97" s="197"/>
      <c r="HQ97" s="197"/>
      <c r="HR97" s="197"/>
      <c r="HS97" s="197"/>
      <c r="HT97" s="197"/>
      <c r="HU97" s="197"/>
      <c r="HV97" s="197"/>
      <c r="HW97" s="197"/>
      <c r="HX97" s="197"/>
      <c r="HY97" s="197"/>
      <c r="HZ97" s="197"/>
      <c r="IA97" s="197"/>
      <c r="IB97" s="197"/>
      <c r="IC97" s="197"/>
      <c r="ID97" s="197"/>
      <c r="IE97" s="197"/>
      <c r="IF97" s="197"/>
      <c r="IG97" s="197"/>
      <c r="IH97" s="197"/>
      <c r="II97" s="197"/>
      <c r="IJ97" s="197"/>
      <c r="IK97" s="197"/>
      <c r="IL97" s="197"/>
      <c r="IM97" s="197"/>
      <c r="IN97" s="197"/>
      <c r="IO97" s="197"/>
      <c r="IP97" s="197"/>
      <c r="IQ97" s="197"/>
      <c r="IR97" s="197"/>
      <c r="IS97" s="197"/>
      <c r="IT97" s="197"/>
      <c r="IU97" s="197"/>
      <c r="IV97" s="197"/>
      <c r="IW97" s="197"/>
    </row>
    <row r="98" spans="1:257">
      <c r="A98" s="208">
        <v>10</v>
      </c>
      <c r="B98" s="205" t="s">
        <v>840</v>
      </c>
      <c r="C98" s="205" t="str">
        <f t="shared" si="30"/>
        <v>CHRIS MESSINA</v>
      </c>
      <c r="D98" s="205">
        <v>7</v>
      </c>
      <c r="E98" s="205">
        <v>308</v>
      </c>
      <c r="F98" s="205">
        <v>146</v>
      </c>
      <c r="G98" s="205">
        <v>8</v>
      </c>
      <c r="H98" s="206">
        <f t="shared" si="31"/>
        <v>0.47402597402597402</v>
      </c>
      <c r="I98" s="207"/>
      <c r="J98" s="205">
        <f t="shared" si="32"/>
        <v>48</v>
      </c>
      <c r="K98" s="205">
        <f t="shared" si="33"/>
        <v>23</v>
      </c>
      <c r="L98" s="205">
        <f t="shared" si="34"/>
        <v>1</v>
      </c>
      <c r="M98" s="206">
        <f t="shared" si="35"/>
        <v>0.47916666666666669</v>
      </c>
      <c r="N98" s="205">
        <v>0</v>
      </c>
      <c r="O98" s="205">
        <v>0</v>
      </c>
      <c r="P98" s="205">
        <v>0</v>
      </c>
      <c r="Q98" s="205">
        <v>2</v>
      </c>
      <c r="R98" s="205">
        <v>0</v>
      </c>
      <c r="S98" s="205">
        <v>0</v>
      </c>
      <c r="T98" s="205">
        <v>2</v>
      </c>
      <c r="U98" s="205">
        <v>1</v>
      </c>
      <c r="V98" s="205">
        <v>0</v>
      </c>
      <c r="W98" s="205">
        <v>3</v>
      </c>
      <c r="X98" s="205">
        <v>2</v>
      </c>
      <c r="Y98" s="205">
        <v>1</v>
      </c>
      <c r="Z98" s="205">
        <v>3</v>
      </c>
      <c r="AA98" s="205">
        <v>1</v>
      </c>
      <c r="AB98" s="205">
        <v>0</v>
      </c>
      <c r="AC98" s="205">
        <v>4</v>
      </c>
      <c r="AD98" s="205">
        <v>2</v>
      </c>
      <c r="AE98" s="205">
        <v>0</v>
      </c>
      <c r="AF98" s="205">
        <v>1</v>
      </c>
      <c r="AG98" s="205">
        <v>1</v>
      </c>
      <c r="AH98" s="205">
        <v>0</v>
      </c>
      <c r="AI98" s="205">
        <v>5</v>
      </c>
      <c r="AJ98" s="205">
        <v>3</v>
      </c>
      <c r="AK98" s="205">
        <v>0</v>
      </c>
      <c r="AL98" s="205">
        <v>5</v>
      </c>
      <c r="AM98" s="205">
        <v>3</v>
      </c>
      <c r="AN98" s="205">
        <v>0</v>
      </c>
      <c r="AO98" s="205">
        <v>3</v>
      </c>
      <c r="AP98" s="205">
        <v>1</v>
      </c>
      <c r="AQ98" s="205">
        <v>0</v>
      </c>
      <c r="AR98" s="205">
        <v>3</v>
      </c>
      <c r="AS98" s="205">
        <v>2</v>
      </c>
      <c r="AT98" s="205">
        <v>0</v>
      </c>
      <c r="AU98" s="205">
        <v>5</v>
      </c>
      <c r="AV98" s="205">
        <v>3</v>
      </c>
      <c r="AW98" s="205">
        <v>0</v>
      </c>
      <c r="AX98" s="205">
        <v>3</v>
      </c>
      <c r="AY98" s="205">
        <v>0</v>
      </c>
      <c r="AZ98" s="205">
        <v>0</v>
      </c>
      <c r="BA98" s="205">
        <v>4</v>
      </c>
      <c r="BB98" s="205">
        <v>1</v>
      </c>
      <c r="BC98" s="205">
        <v>0</v>
      </c>
      <c r="BD98" s="205">
        <v>4</v>
      </c>
      <c r="BE98" s="205">
        <v>2</v>
      </c>
      <c r="BF98" s="205">
        <v>0</v>
      </c>
      <c r="BG98" s="205">
        <v>1</v>
      </c>
      <c r="BH98" s="205">
        <v>1</v>
      </c>
      <c r="BI98" s="205">
        <v>0</v>
      </c>
      <c r="BJ98" s="205"/>
      <c r="BK98" s="205"/>
      <c r="BL98" s="205"/>
      <c r="BM98" s="205"/>
      <c r="BN98" s="205"/>
      <c r="BO98" s="204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  <c r="HF98" s="197"/>
      <c r="HG98" s="197"/>
      <c r="HH98" s="197"/>
      <c r="HI98" s="197"/>
      <c r="HJ98" s="197"/>
      <c r="HK98" s="197"/>
      <c r="HL98" s="197"/>
      <c r="HM98" s="197"/>
      <c r="HN98" s="197"/>
      <c r="HO98" s="197"/>
      <c r="HP98" s="197"/>
      <c r="HQ98" s="197"/>
      <c r="HR98" s="197"/>
      <c r="HS98" s="197"/>
      <c r="HT98" s="197"/>
      <c r="HU98" s="197"/>
      <c r="HV98" s="197"/>
      <c r="HW98" s="197"/>
      <c r="HX98" s="197"/>
      <c r="HY98" s="197"/>
      <c r="HZ98" s="197"/>
      <c r="IA98" s="197"/>
      <c r="IB98" s="197"/>
      <c r="IC98" s="197"/>
      <c r="ID98" s="197"/>
      <c r="IE98" s="197"/>
      <c r="IF98" s="197"/>
      <c r="IG98" s="197"/>
      <c r="IH98" s="197"/>
      <c r="II98" s="197"/>
      <c r="IJ98" s="197"/>
      <c r="IK98" s="197"/>
      <c r="IL98" s="197"/>
      <c r="IM98" s="197"/>
      <c r="IN98" s="197"/>
      <c r="IO98" s="197"/>
      <c r="IP98" s="197"/>
      <c r="IQ98" s="197"/>
      <c r="IR98" s="197"/>
      <c r="IS98" s="197"/>
      <c r="IT98" s="197"/>
      <c r="IU98" s="197"/>
      <c r="IV98" s="197"/>
      <c r="IW98" s="197"/>
    </row>
    <row r="99" spans="1:257">
      <c r="A99" s="208">
        <v>11</v>
      </c>
      <c r="B99" s="205" t="s">
        <v>928</v>
      </c>
      <c r="C99" s="205" t="str">
        <f t="shared" si="30"/>
        <v>MIKE SCHROEDER</v>
      </c>
      <c r="D99" s="205">
        <v>4</v>
      </c>
      <c r="E99" s="205">
        <v>182</v>
      </c>
      <c r="F99" s="205">
        <v>93</v>
      </c>
      <c r="G99" s="205">
        <v>0</v>
      </c>
      <c r="H99" s="206">
        <f t="shared" si="31"/>
        <v>0.51098901098901095</v>
      </c>
      <c r="I99" s="207"/>
      <c r="J99" s="205">
        <f t="shared" si="32"/>
        <v>36</v>
      </c>
      <c r="K99" s="205">
        <f t="shared" si="33"/>
        <v>20</v>
      </c>
      <c r="L99" s="205">
        <f t="shared" si="34"/>
        <v>0</v>
      </c>
      <c r="M99" s="206">
        <f t="shared" si="35"/>
        <v>0.55555555555555558</v>
      </c>
      <c r="N99" s="205">
        <v>0</v>
      </c>
      <c r="O99" s="205">
        <v>0</v>
      </c>
      <c r="P99" s="205">
        <v>0</v>
      </c>
      <c r="Q99" s="205">
        <v>3</v>
      </c>
      <c r="R99" s="205">
        <v>1</v>
      </c>
      <c r="S99" s="205">
        <v>0</v>
      </c>
      <c r="T99" s="205">
        <v>5</v>
      </c>
      <c r="U99" s="205">
        <v>2</v>
      </c>
      <c r="V99" s="205">
        <v>0</v>
      </c>
      <c r="W99" s="205">
        <v>5</v>
      </c>
      <c r="X99" s="205">
        <v>2</v>
      </c>
      <c r="Y99" s="205">
        <v>0</v>
      </c>
      <c r="Z99" s="205">
        <v>4</v>
      </c>
      <c r="AA99" s="205">
        <v>3</v>
      </c>
      <c r="AB99" s="205">
        <v>0</v>
      </c>
      <c r="AC99" s="205">
        <v>4</v>
      </c>
      <c r="AD99" s="205">
        <v>2</v>
      </c>
      <c r="AE99" s="205">
        <v>0</v>
      </c>
      <c r="AF99" s="205">
        <v>4</v>
      </c>
      <c r="AG99" s="205">
        <v>3</v>
      </c>
      <c r="AH99" s="205">
        <v>0</v>
      </c>
      <c r="AI99" s="205">
        <v>4</v>
      </c>
      <c r="AJ99" s="205">
        <v>3</v>
      </c>
      <c r="AK99" s="205">
        <v>0</v>
      </c>
      <c r="AL99" s="205">
        <v>0</v>
      </c>
      <c r="AM99" s="205">
        <v>0</v>
      </c>
      <c r="AN99" s="205">
        <v>0</v>
      </c>
      <c r="AO99" s="205">
        <v>3</v>
      </c>
      <c r="AP99" s="205">
        <v>1</v>
      </c>
      <c r="AQ99" s="205">
        <v>0</v>
      </c>
      <c r="AR99" s="205">
        <v>4</v>
      </c>
      <c r="AS99" s="205">
        <v>3</v>
      </c>
      <c r="AT99" s="205">
        <v>0</v>
      </c>
      <c r="AU99" s="205">
        <v>0</v>
      </c>
      <c r="AV99" s="205">
        <v>0</v>
      </c>
      <c r="AW99" s="205">
        <v>0</v>
      </c>
      <c r="AX99" s="205">
        <v>0</v>
      </c>
      <c r="AY99" s="205">
        <v>0</v>
      </c>
      <c r="AZ99" s="205">
        <v>0</v>
      </c>
      <c r="BA99" s="205">
        <v>0</v>
      </c>
      <c r="BB99" s="205">
        <v>0</v>
      </c>
      <c r="BC99" s="205">
        <v>0</v>
      </c>
      <c r="BD99" s="205">
        <v>0</v>
      </c>
      <c r="BE99" s="205">
        <v>0</v>
      </c>
      <c r="BF99" s="205">
        <v>0</v>
      </c>
      <c r="BG99" s="205">
        <v>0</v>
      </c>
      <c r="BH99" s="205">
        <v>0</v>
      </c>
      <c r="BI99" s="205">
        <v>0</v>
      </c>
      <c r="BJ99" s="205"/>
      <c r="BK99" s="205"/>
      <c r="BL99" s="205"/>
      <c r="BM99" s="205"/>
      <c r="BN99" s="205"/>
      <c r="BO99" s="204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  <c r="HF99" s="197"/>
      <c r="HG99" s="197"/>
      <c r="HH99" s="197"/>
      <c r="HI99" s="197"/>
      <c r="HJ99" s="197"/>
      <c r="HK99" s="197"/>
      <c r="HL99" s="197"/>
      <c r="HM99" s="197"/>
      <c r="HN99" s="197"/>
      <c r="HO99" s="197"/>
      <c r="HP99" s="197"/>
      <c r="HQ99" s="197"/>
      <c r="HR99" s="197"/>
      <c r="HS99" s="197"/>
      <c r="HT99" s="197"/>
      <c r="HU99" s="197"/>
      <c r="HV99" s="197"/>
      <c r="HW99" s="197"/>
      <c r="HX99" s="197"/>
      <c r="HY99" s="197"/>
      <c r="HZ99" s="197"/>
      <c r="IA99" s="197"/>
      <c r="IB99" s="197"/>
      <c r="IC99" s="197"/>
      <c r="ID99" s="197"/>
      <c r="IE99" s="197"/>
      <c r="IF99" s="197"/>
      <c r="IG99" s="197"/>
      <c r="IH99" s="197"/>
      <c r="II99" s="197"/>
      <c r="IJ99" s="197"/>
      <c r="IK99" s="197"/>
      <c r="IL99" s="197"/>
      <c r="IM99" s="197"/>
      <c r="IN99" s="197"/>
      <c r="IO99" s="197"/>
      <c r="IP99" s="197"/>
      <c r="IQ99" s="197"/>
      <c r="IR99" s="197"/>
      <c r="IS99" s="197"/>
      <c r="IT99" s="197"/>
      <c r="IU99" s="197"/>
      <c r="IV99" s="197"/>
      <c r="IW99" s="197"/>
    </row>
    <row r="100" spans="1:257">
      <c r="A100" s="208">
        <v>12</v>
      </c>
      <c r="B100" s="205" t="s">
        <v>930</v>
      </c>
      <c r="C100" s="205" t="str">
        <f t="shared" si="30"/>
        <v>JACK HUTCHISON</v>
      </c>
      <c r="D100" s="205">
        <v>28</v>
      </c>
      <c r="E100" s="205">
        <v>1498</v>
      </c>
      <c r="F100" s="205">
        <v>752</v>
      </c>
      <c r="G100" s="205">
        <v>17</v>
      </c>
      <c r="H100" s="206">
        <f t="shared" si="31"/>
        <v>0.50200267022696932</v>
      </c>
      <c r="I100" s="207"/>
      <c r="J100" s="205">
        <f t="shared" si="32"/>
        <v>43</v>
      </c>
      <c r="K100" s="205">
        <f t="shared" si="33"/>
        <v>21</v>
      </c>
      <c r="L100" s="205">
        <f t="shared" si="34"/>
        <v>0</v>
      </c>
      <c r="M100" s="206">
        <f t="shared" si="35"/>
        <v>0.48837209302325579</v>
      </c>
      <c r="N100" s="205">
        <v>0</v>
      </c>
      <c r="O100" s="205">
        <v>0</v>
      </c>
      <c r="P100" s="205">
        <v>0</v>
      </c>
      <c r="Q100" s="205">
        <v>1</v>
      </c>
      <c r="R100" s="205">
        <v>0</v>
      </c>
      <c r="S100" s="205">
        <v>0</v>
      </c>
      <c r="T100" s="205">
        <v>4</v>
      </c>
      <c r="U100" s="205">
        <v>3</v>
      </c>
      <c r="V100" s="205">
        <v>0</v>
      </c>
      <c r="W100" s="205">
        <v>0</v>
      </c>
      <c r="X100" s="205">
        <v>0</v>
      </c>
      <c r="Y100" s="205">
        <v>0</v>
      </c>
      <c r="Z100" s="205">
        <v>3</v>
      </c>
      <c r="AA100" s="205">
        <v>2</v>
      </c>
      <c r="AB100" s="205">
        <v>0</v>
      </c>
      <c r="AC100" s="205">
        <v>4</v>
      </c>
      <c r="AD100" s="205">
        <v>2</v>
      </c>
      <c r="AE100" s="205">
        <v>0</v>
      </c>
      <c r="AF100" s="205">
        <v>1</v>
      </c>
      <c r="AG100" s="205">
        <v>0</v>
      </c>
      <c r="AH100" s="205">
        <v>0</v>
      </c>
      <c r="AI100" s="205">
        <v>4</v>
      </c>
      <c r="AJ100" s="205">
        <v>1</v>
      </c>
      <c r="AK100" s="205">
        <v>0</v>
      </c>
      <c r="AL100" s="205">
        <v>4</v>
      </c>
      <c r="AM100" s="205">
        <v>2</v>
      </c>
      <c r="AN100" s="205">
        <v>0</v>
      </c>
      <c r="AO100" s="205">
        <v>0</v>
      </c>
      <c r="AP100" s="205">
        <v>0</v>
      </c>
      <c r="AQ100" s="205">
        <v>0</v>
      </c>
      <c r="AR100" s="205">
        <v>0</v>
      </c>
      <c r="AS100" s="205">
        <v>0</v>
      </c>
      <c r="AT100" s="205">
        <v>0</v>
      </c>
      <c r="AU100" s="205">
        <v>4</v>
      </c>
      <c r="AV100" s="205">
        <v>3</v>
      </c>
      <c r="AW100" s="205">
        <v>0</v>
      </c>
      <c r="AX100" s="205">
        <v>4</v>
      </c>
      <c r="AY100" s="205">
        <v>2</v>
      </c>
      <c r="AZ100" s="205">
        <v>0</v>
      </c>
      <c r="BA100" s="205">
        <v>4</v>
      </c>
      <c r="BB100" s="205">
        <v>2</v>
      </c>
      <c r="BC100" s="205">
        <v>0</v>
      </c>
      <c r="BD100" s="205">
        <v>5</v>
      </c>
      <c r="BE100" s="205">
        <v>2</v>
      </c>
      <c r="BF100" s="205">
        <v>0</v>
      </c>
      <c r="BG100" s="205">
        <v>5</v>
      </c>
      <c r="BH100" s="205">
        <v>2</v>
      </c>
      <c r="BI100" s="205">
        <v>0</v>
      </c>
      <c r="BJ100" s="205"/>
      <c r="BK100" s="205"/>
      <c r="BL100" s="205"/>
      <c r="BM100" s="205"/>
      <c r="BN100" s="205"/>
      <c r="BO100" s="204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  <c r="HF100" s="197"/>
      <c r="HG100" s="197"/>
      <c r="HH100" s="197"/>
      <c r="HI100" s="197"/>
      <c r="HJ100" s="197"/>
      <c r="HK100" s="197"/>
      <c r="HL100" s="197"/>
      <c r="HM100" s="197"/>
      <c r="HN100" s="197"/>
      <c r="HO100" s="197"/>
      <c r="HP100" s="197"/>
      <c r="HQ100" s="197"/>
      <c r="HR100" s="197"/>
      <c r="HS100" s="197"/>
      <c r="HT100" s="197"/>
      <c r="HU100" s="197"/>
      <c r="HV100" s="197"/>
      <c r="HW100" s="197"/>
      <c r="HX100" s="197"/>
      <c r="HY100" s="197"/>
      <c r="HZ100" s="197"/>
      <c r="IA100" s="197"/>
      <c r="IB100" s="197"/>
      <c r="IC100" s="197"/>
      <c r="ID100" s="197"/>
      <c r="IE100" s="197"/>
      <c r="IF100" s="197"/>
      <c r="IG100" s="197"/>
      <c r="IH100" s="197"/>
      <c r="II100" s="197"/>
      <c r="IJ100" s="197"/>
      <c r="IK100" s="197"/>
      <c r="IL100" s="197"/>
      <c r="IM100" s="197"/>
      <c r="IN100" s="197"/>
      <c r="IO100" s="197"/>
      <c r="IP100" s="197"/>
      <c r="IQ100" s="197"/>
      <c r="IR100" s="197"/>
      <c r="IS100" s="197"/>
      <c r="IT100" s="197"/>
      <c r="IU100" s="197"/>
      <c r="IV100" s="197"/>
      <c r="IW100" s="197"/>
    </row>
    <row r="101" spans="1:257">
      <c r="A101" s="208">
        <v>13</v>
      </c>
      <c r="B101" s="205" t="s">
        <v>929</v>
      </c>
      <c r="C101" s="205" t="str">
        <f t="shared" si="30"/>
        <v>DAVE TUCKER</v>
      </c>
      <c r="D101" s="205">
        <v>6</v>
      </c>
      <c r="E101" s="205">
        <v>217</v>
      </c>
      <c r="F101" s="205">
        <v>94</v>
      </c>
      <c r="G101" s="205">
        <v>3</v>
      </c>
      <c r="H101" s="206">
        <f t="shared" si="31"/>
        <v>0.43317972350230416</v>
      </c>
      <c r="I101" s="207"/>
      <c r="J101" s="205">
        <f t="shared" si="32"/>
        <v>39</v>
      </c>
      <c r="K101" s="205">
        <f t="shared" si="33"/>
        <v>16</v>
      </c>
      <c r="L101" s="205">
        <f t="shared" si="34"/>
        <v>1</v>
      </c>
      <c r="M101" s="206">
        <f t="shared" si="35"/>
        <v>0.41025641025641024</v>
      </c>
      <c r="N101" s="205">
        <v>0</v>
      </c>
      <c r="O101" s="205">
        <v>0</v>
      </c>
      <c r="P101" s="205">
        <v>0</v>
      </c>
      <c r="Q101" s="205">
        <v>2</v>
      </c>
      <c r="R101" s="205">
        <v>0</v>
      </c>
      <c r="S101" s="205">
        <v>0</v>
      </c>
      <c r="T101" s="205">
        <v>0</v>
      </c>
      <c r="U101" s="205">
        <v>0</v>
      </c>
      <c r="V101" s="205">
        <v>0</v>
      </c>
      <c r="W101" s="205">
        <v>5</v>
      </c>
      <c r="X101" s="205">
        <v>3</v>
      </c>
      <c r="Y101" s="205">
        <v>0</v>
      </c>
      <c r="Z101" s="205">
        <v>2</v>
      </c>
      <c r="AA101" s="205">
        <v>0</v>
      </c>
      <c r="AB101" s="205">
        <v>0</v>
      </c>
      <c r="AC101" s="205">
        <v>4</v>
      </c>
      <c r="AD101" s="205">
        <v>3</v>
      </c>
      <c r="AE101" s="205">
        <v>0</v>
      </c>
      <c r="AF101" s="205">
        <v>1</v>
      </c>
      <c r="AG101" s="205">
        <v>0</v>
      </c>
      <c r="AH101" s="205">
        <v>0</v>
      </c>
      <c r="AI101" s="205">
        <v>3</v>
      </c>
      <c r="AJ101" s="205">
        <v>2</v>
      </c>
      <c r="AK101" s="205">
        <v>0</v>
      </c>
      <c r="AL101" s="205">
        <v>3</v>
      </c>
      <c r="AM101" s="205">
        <v>1</v>
      </c>
      <c r="AN101" s="205">
        <v>0</v>
      </c>
      <c r="AO101" s="205">
        <v>3</v>
      </c>
      <c r="AP101" s="205">
        <v>2</v>
      </c>
      <c r="AQ101" s="205">
        <v>0</v>
      </c>
      <c r="AR101" s="205">
        <v>2</v>
      </c>
      <c r="AS101" s="205">
        <v>0</v>
      </c>
      <c r="AT101" s="205">
        <v>0</v>
      </c>
      <c r="AU101" s="205">
        <v>5</v>
      </c>
      <c r="AV101" s="205">
        <v>2</v>
      </c>
      <c r="AW101" s="205">
        <v>1</v>
      </c>
      <c r="AX101" s="205">
        <v>1</v>
      </c>
      <c r="AY101" s="205">
        <v>0</v>
      </c>
      <c r="AZ101" s="205">
        <v>0</v>
      </c>
      <c r="BA101" s="205">
        <v>4</v>
      </c>
      <c r="BB101" s="205">
        <v>1</v>
      </c>
      <c r="BC101" s="205">
        <v>0</v>
      </c>
      <c r="BD101" s="205">
        <v>2</v>
      </c>
      <c r="BE101" s="205">
        <v>2</v>
      </c>
      <c r="BF101" s="205">
        <v>0</v>
      </c>
      <c r="BG101" s="205">
        <v>2</v>
      </c>
      <c r="BH101" s="205">
        <v>0</v>
      </c>
      <c r="BI101" s="205">
        <v>0</v>
      </c>
      <c r="BJ101" s="205"/>
      <c r="BK101" s="205"/>
      <c r="BL101" s="205"/>
      <c r="BM101" s="205"/>
      <c r="BN101" s="205"/>
      <c r="BO101" s="204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  <c r="HF101" s="197"/>
      <c r="HG101" s="197"/>
      <c r="HH101" s="197"/>
      <c r="HI101" s="197"/>
      <c r="HJ101" s="197"/>
      <c r="HK101" s="197"/>
      <c r="HL101" s="197"/>
      <c r="HM101" s="197"/>
      <c r="HN101" s="197"/>
      <c r="HO101" s="197"/>
      <c r="HP101" s="197"/>
      <c r="HQ101" s="197"/>
      <c r="HR101" s="197"/>
      <c r="HS101" s="197"/>
      <c r="HT101" s="197"/>
      <c r="HU101" s="197"/>
      <c r="HV101" s="197"/>
      <c r="HW101" s="197"/>
      <c r="HX101" s="197"/>
      <c r="HY101" s="197"/>
      <c r="HZ101" s="197"/>
      <c r="IA101" s="197"/>
      <c r="IB101" s="197"/>
      <c r="IC101" s="197"/>
      <c r="ID101" s="197"/>
      <c r="IE101" s="197"/>
      <c r="IF101" s="197"/>
      <c r="IG101" s="197"/>
      <c r="IH101" s="197"/>
      <c r="II101" s="197"/>
      <c r="IJ101" s="197"/>
      <c r="IK101" s="197"/>
      <c r="IL101" s="197"/>
      <c r="IM101" s="197"/>
      <c r="IN101" s="197"/>
      <c r="IO101" s="197"/>
      <c r="IP101" s="197"/>
      <c r="IQ101" s="197"/>
      <c r="IR101" s="197"/>
      <c r="IS101" s="197"/>
      <c r="IT101" s="197"/>
      <c r="IU101" s="197"/>
      <c r="IV101" s="197"/>
      <c r="IW101" s="197"/>
    </row>
    <row r="102" spans="1:257">
      <c r="A102" s="208">
        <v>14</v>
      </c>
      <c r="B102" s="205" t="s">
        <v>927</v>
      </c>
      <c r="C102" s="205" t="str">
        <f t="shared" si="30"/>
        <v>CHRIS TANTANELLA</v>
      </c>
      <c r="D102" s="205">
        <v>2</v>
      </c>
      <c r="E102" s="205">
        <v>46</v>
      </c>
      <c r="F102" s="205">
        <v>8</v>
      </c>
      <c r="G102" s="205">
        <v>0</v>
      </c>
      <c r="H102" s="206">
        <f t="shared" si="31"/>
        <v>0.17391304347826086</v>
      </c>
      <c r="I102" s="207"/>
      <c r="J102" s="205">
        <f t="shared" si="32"/>
        <v>30</v>
      </c>
      <c r="K102" s="205">
        <f t="shared" si="33"/>
        <v>4</v>
      </c>
      <c r="L102" s="205">
        <f t="shared" si="34"/>
        <v>0</v>
      </c>
      <c r="M102" s="206">
        <f t="shared" si="35"/>
        <v>0.13333333333333333</v>
      </c>
      <c r="N102" s="205">
        <v>4</v>
      </c>
      <c r="O102" s="205">
        <v>0</v>
      </c>
      <c r="P102" s="205">
        <v>0</v>
      </c>
      <c r="Q102" s="205">
        <v>2</v>
      </c>
      <c r="R102" s="205">
        <v>1</v>
      </c>
      <c r="S102" s="205">
        <v>0</v>
      </c>
      <c r="T102" s="205">
        <v>2</v>
      </c>
      <c r="U102" s="205">
        <v>1</v>
      </c>
      <c r="V102" s="205">
        <v>0</v>
      </c>
      <c r="W102" s="205">
        <v>3</v>
      </c>
      <c r="X102" s="205">
        <v>1</v>
      </c>
      <c r="Y102" s="205">
        <v>0</v>
      </c>
      <c r="Z102" s="205">
        <v>2</v>
      </c>
      <c r="AA102" s="205">
        <v>0</v>
      </c>
      <c r="AB102" s="205">
        <v>0</v>
      </c>
      <c r="AC102" s="205">
        <v>0</v>
      </c>
      <c r="AD102" s="205">
        <v>0</v>
      </c>
      <c r="AE102" s="205">
        <v>0</v>
      </c>
      <c r="AF102" s="205">
        <v>1</v>
      </c>
      <c r="AG102" s="205">
        <v>0</v>
      </c>
      <c r="AH102" s="205">
        <v>0</v>
      </c>
      <c r="AI102" s="205">
        <v>2</v>
      </c>
      <c r="AJ102" s="205">
        <v>0</v>
      </c>
      <c r="AK102" s="205">
        <v>0</v>
      </c>
      <c r="AL102" s="205">
        <v>0</v>
      </c>
      <c r="AM102" s="205">
        <v>0</v>
      </c>
      <c r="AN102" s="205">
        <v>0</v>
      </c>
      <c r="AO102" s="205">
        <v>2</v>
      </c>
      <c r="AP102" s="205">
        <v>0</v>
      </c>
      <c r="AQ102" s="205">
        <v>0</v>
      </c>
      <c r="AR102" s="205">
        <v>2</v>
      </c>
      <c r="AS102" s="205">
        <v>0</v>
      </c>
      <c r="AT102" s="205">
        <v>0</v>
      </c>
      <c r="AU102" s="205">
        <v>0</v>
      </c>
      <c r="AV102" s="205">
        <v>0</v>
      </c>
      <c r="AW102" s="205">
        <v>0</v>
      </c>
      <c r="AX102" s="205">
        <v>0</v>
      </c>
      <c r="AY102" s="205">
        <v>0</v>
      </c>
      <c r="AZ102" s="205">
        <v>0</v>
      </c>
      <c r="BA102" s="205">
        <v>2</v>
      </c>
      <c r="BB102" s="205">
        <v>0</v>
      </c>
      <c r="BC102" s="205">
        <v>0</v>
      </c>
      <c r="BD102" s="205">
        <v>6</v>
      </c>
      <c r="BE102" s="205">
        <v>1</v>
      </c>
      <c r="BF102" s="205">
        <v>0</v>
      </c>
      <c r="BG102" s="205">
        <v>2</v>
      </c>
      <c r="BH102" s="205">
        <v>0</v>
      </c>
      <c r="BI102" s="205">
        <v>0</v>
      </c>
      <c r="BJ102" s="205"/>
      <c r="BK102" s="205"/>
      <c r="BL102" s="205"/>
      <c r="BM102" s="205"/>
      <c r="BN102" s="205"/>
      <c r="BO102" s="204"/>
      <c r="BP102" s="197"/>
      <c r="BQ102" s="197"/>
      <c r="BR102" s="197"/>
      <c r="BS102" s="197"/>
      <c r="BT102" s="197"/>
      <c r="BU102" s="197"/>
      <c r="BV102" s="197"/>
      <c r="BW102" s="197"/>
      <c r="BX102" s="197"/>
      <c r="BY102" s="197"/>
      <c r="BZ102" s="197"/>
      <c r="CA102" s="197"/>
      <c r="CB102" s="197"/>
      <c r="CC102" s="197"/>
      <c r="CD102" s="197"/>
      <c r="CE102" s="197"/>
      <c r="CF102" s="197"/>
      <c r="CG102" s="197"/>
      <c r="CH102" s="197"/>
      <c r="CI102" s="197"/>
      <c r="CJ102" s="197"/>
      <c r="CK102" s="197"/>
      <c r="CL102" s="197"/>
      <c r="CM102" s="197"/>
      <c r="CN102" s="197"/>
      <c r="CO102" s="197"/>
      <c r="CP102" s="197"/>
      <c r="CQ102" s="197"/>
      <c r="CR102" s="197"/>
      <c r="CS102" s="197"/>
      <c r="CT102" s="197"/>
      <c r="CU102" s="197"/>
      <c r="CV102" s="197"/>
      <c r="CW102" s="197"/>
      <c r="CX102" s="197"/>
      <c r="CY102" s="197"/>
      <c r="CZ102" s="197"/>
      <c r="DA102" s="197"/>
      <c r="DB102" s="197"/>
      <c r="DC102" s="197"/>
      <c r="DD102" s="197"/>
      <c r="DE102" s="197"/>
      <c r="DF102" s="197"/>
      <c r="DG102" s="197"/>
      <c r="DH102" s="197"/>
      <c r="DI102" s="197"/>
      <c r="DJ102" s="197"/>
      <c r="DK102" s="197"/>
      <c r="DL102" s="197"/>
      <c r="DM102" s="197"/>
      <c r="DN102" s="197"/>
      <c r="DO102" s="197"/>
      <c r="DP102" s="197"/>
      <c r="DQ102" s="197"/>
      <c r="DR102" s="197"/>
      <c r="DS102" s="197"/>
      <c r="DT102" s="197"/>
      <c r="DU102" s="197"/>
      <c r="DV102" s="197"/>
      <c r="DW102" s="197"/>
      <c r="DX102" s="197"/>
      <c r="DY102" s="197"/>
      <c r="DZ102" s="197"/>
      <c r="EA102" s="197"/>
      <c r="EB102" s="197"/>
      <c r="EC102" s="197"/>
      <c r="ED102" s="197"/>
      <c r="EE102" s="197"/>
      <c r="EF102" s="197"/>
      <c r="EG102" s="197"/>
      <c r="EH102" s="197"/>
      <c r="EI102" s="197"/>
      <c r="EJ102" s="197"/>
      <c r="EK102" s="197"/>
      <c r="EL102" s="197"/>
      <c r="EM102" s="197"/>
      <c r="EN102" s="197"/>
      <c r="EO102" s="197"/>
      <c r="EP102" s="197"/>
      <c r="EQ102" s="197"/>
      <c r="ER102" s="197"/>
      <c r="ES102" s="197"/>
      <c r="ET102" s="197"/>
      <c r="EU102" s="197"/>
      <c r="EV102" s="197"/>
      <c r="EW102" s="197"/>
      <c r="EX102" s="197"/>
      <c r="EY102" s="197"/>
      <c r="EZ102" s="197"/>
      <c r="FA102" s="197"/>
      <c r="FB102" s="197"/>
      <c r="FC102" s="197"/>
      <c r="FD102" s="197"/>
      <c r="FE102" s="197"/>
      <c r="FF102" s="197"/>
      <c r="FG102" s="197"/>
      <c r="FH102" s="197"/>
      <c r="FI102" s="197"/>
      <c r="FJ102" s="197"/>
      <c r="FK102" s="197"/>
      <c r="FL102" s="197"/>
      <c r="FM102" s="197"/>
      <c r="FN102" s="197"/>
      <c r="FO102" s="197"/>
      <c r="FP102" s="197"/>
      <c r="FQ102" s="197"/>
      <c r="FR102" s="197"/>
      <c r="FS102" s="197"/>
      <c r="FT102" s="197"/>
      <c r="FU102" s="197"/>
      <c r="FV102" s="197"/>
      <c r="FW102" s="197"/>
      <c r="FX102" s="197"/>
      <c r="FY102" s="197"/>
      <c r="FZ102" s="197"/>
      <c r="GA102" s="197"/>
      <c r="GB102" s="197"/>
      <c r="GC102" s="197"/>
      <c r="GD102" s="197"/>
      <c r="GE102" s="197"/>
      <c r="GF102" s="197"/>
      <c r="GG102" s="197"/>
      <c r="GH102" s="197"/>
      <c r="GI102" s="197"/>
      <c r="GJ102" s="197"/>
      <c r="GK102" s="197"/>
      <c r="GL102" s="197"/>
      <c r="GM102" s="197"/>
      <c r="GN102" s="197"/>
      <c r="GO102" s="197"/>
      <c r="GP102" s="197"/>
      <c r="GQ102" s="197"/>
      <c r="GR102" s="197"/>
      <c r="GS102" s="197"/>
      <c r="GT102" s="197"/>
      <c r="GU102" s="197"/>
      <c r="GV102" s="197"/>
      <c r="GW102" s="197"/>
      <c r="GX102" s="197"/>
      <c r="GY102" s="197"/>
      <c r="GZ102" s="197"/>
      <c r="HA102" s="197"/>
      <c r="HB102" s="197"/>
      <c r="HC102" s="197"/>
      <c r="HD102" s="197"/>
      <c r="HE102" s="197"/>
      <c r="HF102" s="197"/>
      <c r="HG102" s="197"/>
      <c r="HH102" s="197"/>
      <c r="HI102" s="197"/>
      <c r="HJ102" s="197"/>
      <c r="HK102" s="197"/>
      <c r="HL102" s="197"/>
      <c r="HM102" s="197"/>
      <c r="HN102" s="197"/>
      <c r="HO102" s="197"/>
      <c r="HP102" s="197"/>
      <c r="HQ102" s="197"/>
      <c r="HR102" s="197"/>
      <c r="HS102" s="197"/>
      <c r="HT102" s="197"/>
      <c r="HU102" s="197"/>
      <c r="HV102" s="197"/>
      <c r="HW102" s="197"/>
      <c r="HX102" s="197"/>
      <c r="HY102" s="197"/>
      <c r="HZ102" s="197"/>
      <c r="IA102" s="197"/>
      <c r="IB102" s="197"/>
      <c r="IC102" s="197"/>
      <c r="ID102" s="197"/>
      <c r="IE102" s="197"/>
      <c r="IF102" s="197"/>
      <c r="IG102" s="197"/>
      <c r="IH102" s="197"/>
      <c r="II102" s="197"/>
      <c r="IJ102" s="197"/>
      <c r="IK102" s="197"/>
      <c r="IL102" s="197"/>
      <c r="IM102" s="197"/>
      <c r="IN102" s="197"/>
      <c r="IO102" s="197"/>
      <c r="IP102" s="197"/>
      <c r="IQ102" s="197"/>
      <c r="IR102" s="197"/>
      <c r="IS102" s="197"/>
      <c r="IT102" s="197"/>
      <c r="IU102" s="197"/>
      <c r="IV102" s="197"/>
      <c r="IW102" s="197"/>
    </row>
    <row r="103" spans="1:257">
      <c r="A103" s="208">
        <v>15</v>
      </c>
      <c r="B103" s="205" t="s">
        <v>1032</v>
      </c>
      <c r="C103" s="205" t="str">
        <f t="shared" si="30"/>
        <v>GARRETT HOFFMAN</v>
      </c>
      <c r="D103" s="205">
        <v>1</v>
      </c>
      <c r="E103" s="205">
        <v>40</v>
      </c>
      <c r="F103" s="205">
        <v>18</v>
      </c>
      <c r="G103" s="205">
        <v>0</v>
      </c>
      <c r="H103" s="206">
        <f t="shared" si="31"/>
        <v>0.45</v>
      </c>
      <c r="I103" s="207"/>
      <c r="J103" s="205">
        <f t="shared" si="32"/>
        <v>40</v>
      </c>
      <c r="K103" s="205">
        <f t="shared" si="33"/>
        <v>18</v>
      </c>
      <c r="L103" s="205">
        <f t="shared" si="34"/>
        <v>0</v>
      </c>
      <c r="M103" s="206">
        <f t="shared" si="35"/>
        <v>0.45</v>
      </c>
      <c r="N103" s="205">
        <v>2</v>
      </c>
      <c r="O103" s="205">
        <v>1</v>
      </c>
      <c r="P103" s="205">
        <v>0</v>
      </c>
      <c r="Q103" s="205">
        <v>2</v>
      </c>
      <c r="R103" s="205">
        <v>0</v>
      </c>
      <c r="S103" s="205">
        <v>0</v>
      </c>
      <c r="T103" s="205">
        <v>2</v>
      </c>
      <c r="U103" s="205">
        <v>1</v>
      </c>
      <c r="V103" s="205">
        <v>0</v>
      </c>
      <c r="W103" s="205">
        <v>3</v>
      </c>
      <c r="X103" s="205">
        <v>1</v>
      </c>
      <c r="Y103" s="205">
        <v>0</v>
      </c>
      <c r="Z103" s="205">
        <v>5</v>
      </c>
      <c r="AA103" s="205">
        <v>2</v>
      </c>
      <c r="AB103" s="205">
        <v>0</v>
      </c>
      <c r="AC103" s="205">
        <v>2</v>
      </c>
      <c r="AD103" s="205">
        <v>0</v>
      </c>
      <c r="AE103" s="205">
        <v>0</v>
      </c>
      <c r="AF103" s="205">
        <v>4</v>
      </c>
      <c r="AG103" s="205">
        <v>0</v>
      </c>
      <c r="AH103" s="205">
        <v>0</v>
      </c>
      <c r="AI103" s="205">
        <v>2</v>
      </c>
      <c r="AJ103" s="205">
        <v>2</v>
      </c>
      <c r="AK103" s="205">
        <v>0</v>
      </c>
      <c r="AL103" s="205">
        <v>4</v>
      </c>
      <c r="AM103" s="205">
        <v>2</v>
      </c>
      <c r="AN103" s="205">
        <v>0</v>
      </c>
      <c r="AO103" s="205">
        <v>1</v>
      </c>
      <c r="AP103" s="205">
        <v>0</v>
      </c>
      <c r="AQ103" s="205">
        <v>0</v>
      </c>
      <c r="AR103" s="205">
        <v>0</v>
      </c>
      <c r="AS103" s="205">
        <v>0</v>
      </c>
      <c r="AT103" s="205">
        <v>0</v>
      </c>
      <c r="AU103" s="205">
        <v>0</v>
      </c>
      <c r="AV103" s="205">
        <v>0</v>
      </c>
      <c r="AW103" s="205">
        <v>0</v>
      </c>
      <c r="AX103" s="205">
        <v>3</v>
      </c>
      <c r="AY103" s="205">
        <v>3</v>
      </c>
      <c r="AZ103" s="205">
        <v>0</v>
      </c>
      <c r="BA103" s="205">
        <v>2</v>
      </c>
      <c r="BB103" s="205">
        <v>1</v>
      </c>
      <c r="BC103" s="205">
        <v>0</v>
      </c>
      <c r="BD103" s="205">
        <v>4</v>
      </c>
      <c r="BE103" s="205">
        <v>1</v>
      </c>
      <c r="BF103" s="205">
        <v>0</v>
      </c>
      <c r="BG103" s="205">
        <v>4</v>
      </c>
      <c r="BH103" s="205">
        <v>4</v>
      </c>
      <c r="BI103" s="205">
        <v>0</v>
      </c>
      <c r="BJ103" s="205"/>
      <c r="BK103" s="205"/>
      <c r="BL103" s="205"/>
      <c r="BM103" s="205"/>
      <c r="BN103" s="205"/>
      <c r="BO103" s="204"/>
      <c r="BP103" s="197"/>
      <c r="BQ103" s="197"/>
      <c r="BR103" s="197"/>
      <c r="BS103" s="197"/>
      <c r="BT103" s="197"/>
      <c r="BU103" s="197"/>
      <c r="BV103" s="197"/>
      <c r="BW103" s="197"/>
      <c r="BX103" s="197"/>
      <c r="BY103" s="197"/>
      <c r="BZ103" s="197"/>
      <c r="CA103" s="197"/>
      <c r="CB103" s="197"/>
      <c r="CC103" s="197"/>
      <c r="CD103" s="197"/>
      <c r="CE103" s="197"/>
      <c r="CF103" s="197"/>
      <c r="CG103" s="197"/>
      <c r="CH103" s="197"/>
      <c r="CI103" s="197"/>
      <c r="CJ103" s="197"/>
      <c r="CK103" s="197"/>
      <c r="CL103" s="197"/>
      <c r="CM103" s="197"/>
      <c r="CN103" s="197"/>
      <c r="CO103" s="197"/>
      <c r="CP103" s="197"/>
      <c r="CQ103" s="197"/>
      <c r="CR103" s="197"/>
      <c r="CS103" s="197"/>
      <c r="CT103" s="197"/>
      <c r="CU103" s="197"/>
      <c r="CV103" s="197"/>
      <c r="CW103" s="197"/>
      <c r="CX103" s="197"/>
      <c r="CY103" s="197"/>
      <c r="CZ103" s="197"/>
      <c r="DA103" s="197"/>
      <c r="DB103" s="197"/>
      <c r="DC103" s="197"/>
      <c r="DD103" s="197"/>
      <c r="DE103" s="197"/>
      <c r="DF103" s="197"/>
      <c r="DG103" s="197"/>
      <c r="DH103" s="197"/>
      <c r="DI103" s="197"/>
      <c r="DJ103" s="197"/>
      <c r="DK103" s="197"/>
      <c r="DL103" s="197"/>
      <c r="DM103" s="197"/>
      <c r="DN103" s="197"/>
      <c r="DO103" s="197"/>
      <c r="DP103" s="197"/>
      <c r="DQ103" s="197"/>
      <c r="DR103" s="197"/>
      <c r="DS103" s="197"/>
      <c r="DT103" s="197"/>
      <c r="DU103" s="197"/>
      <c r="DV103" s="197"/>
      <c r="DW103" s="197"/>
      <c r="DX103" s="197"/>
      <c r="DY103" s="197"/>
      <c r="DZ103" s="197"/>
      <c r="EA103" s="197"/>
      <c r="EB103" s="197"/>
      <c r="EC103" s="197"/>
      <c r="ED103" s="197"/>
      <c r="EE103" s="197"/>
      <c r="EF103" s="197"/>
      <c r="EG103" s="197"/>
      <c r="EH103" s="197"/>
      <c r="EI103" s="197"/>
      <c r="EJ103" s="197"/>
      <c r="EK103" s="197"/>
      <c r="EL103" s="197"/>
      <c r="EM103" s="197"/>
      <c r="EN103" s="197"/>
      <c r="EO103" s="197"/>
      <c r="EP103" s="197"/>
      <c r="EQ103" s="197"/>
      <c r="ER103" s="197"/>
      <c r="ES103" s="197"/>
      <c r="ET103" s="197"/>
      <c r="EU103" s="197"/>
      <c r="EV103" s="197"/>
      <c r="EW103" s="197"/>
      <c r="EX103" s="197"/>
      <c r="EY103" s="197"/>
      <c r="EZ103" s="197"/>
      <c r="FA103" s="197"/>
      <c r="FB103" s="197"/>
      <c r="FC103" s="197"/>
      <c r="FD103" s="197"/>
      <c r="FE103" s="197"/>
      <c r="FF103" s="197"/>
      <c r="FG103" s="197"/>
      <c r="FH103" s="197"/>
      <c r="FI103" s="197"/>
      <c r="FJ103" s="197"/>
      <c r="FK103" s="197"/>
      <c r="FL103" s="197"/>
      <c r="FM103" s="197"/>
      <c r="FN103" s="197"/>
      <c r="FO103" s="197"/>
      <c r="FP103" s="197"/>
      <c r="FQ103" s="197"/>
      <c r="FR103" s="197"/>
      <c r="FS103" s="197"/>
      <c r="FT103" s="197"/>
      <c r="FU103" s="197"/>
      <c r="FV103" s="197"/>
      <c r="FW103" s="197"/>
      <c r="FX103" s="197"/>
      <c r="FY103" s="197"/>
      <c r="FZ103" s="197"/>
      <c r="GA103" s="197"/>
      <c r="GB103" s="197"/>
      <c r="GC103" s="197"/>
      <c r="GD103" s="197"/>
      <c r="GE103" s="197"/>
      <c r="GF103" s="197"/>
      <c r="GG103" s="197"/>
      <c r="GH103" s="197"/>
      <c r="GI103" s="197"/>
      <c r="GJ103" s="197"/>
      <c r="GK103" s="197"/>
      <c r="GL103" s="197"/>
      <c r="GM103" s="197"/>
      <c r="GN103" s="197"/>
      <c r="GO103" s="197"/>
      <c r="GP103" s="197"/>
      <c r="GQ103" s="197"/>
      <c r="GR103" s="197"/>
      <c r="GS103" s="197"/>
      <c r="GT103" s="197"/>
      <c r="GU103" s="197"/>
      <c r="GV103" s="197"/>
      <c r="GW103" s="197"/>
      <c r="GX103" s="197"/>
      <c r="GY103" s="197"/>
      <c r="GZ103" s="197"/>
      <c r="HA103" s="197"/>
      <c r="HB103" s="197"/>
      <c r="HC103" s="197"/>
      <c r="HD103" s="197"/>
      <c r="HE103" s="197"/>
      <c r="HF103" s="197"/>
      <c r="HG103" s="197"/>
      <c r="HH103" s="197"/>
      <c r="HI103" s="197"/>
      <c r="HJ103" s="197"/>
      <c r="HK103" s="197"/>
      <c r="HL103" s="197"/>
      <c r="HM103" s="197"/>
      <c r="HN103" s="197"/>
      <c r="HO103" s="197"/>
      <c r="HP103" s="197"/>
      <c r="HQ103" s="197"/>
      <c r="HR103" s="197"/>
      <c r="HS103" s="197"/>
      <c r="HT103" s="197"/>
      <c r="HU103" s="197"/>
      <c r="HV103" s="197"/>
      <c r="HW103" s="197"/>
      <c r="HX103" s="197"/>
      <c r="HY103" s="197"/>
      <c r="HZ103" s="197"/>
      <c r="IA103" s="197"/>
      <c r="IB103" s="197"/>
      <c r="IC103" s="197"/>
      <c r="ID103" s="197"/>
      <c r="IE103" s="197"/>
      <c r="IF103" s="197"/>
      <c r="IG103" s="197"/>
      <c r="IH103" s="197"/>
      <c r="II103" s="197"/>
      <c r="IJ103" s="197"/>
      <c r="IK103" s="197"/>
      <c r="IL103" s="197"/>
      <c r="IM103" s="197"/>
      <c r="IN103" s="197"/>
      <c r="IO103" s="197"/>
      <c r="IP103" s="197"/>
      <c r="IQ103" s="197"/>
      <c r="IR103" s="197"/>
      <c r="IS103" s="197"/>
      <c r="IT103" s="197"/>
      <c r="IU103" s="197"/>
      <c r="IV103" s="197"/>
      <c r="IW103" s="197"/>
    </row>
    <row r="104" spans="1:257">
      <c r="A104" s="208">
        <v>16</v>
      </c>
      <c r="B104" s="205" t="s">
        <v>850</v>
      </c>
      <c r="C104" s="205" t="str">
        <f t="shared" si="30"/>
        <v>TOM KING</v>
      </c>
      <c r="D104" s="205">
        <v>9</v>
      </c>
      <c r="E104" s="205">
        <v>505</v>
      </c>
      <c r="F104" s="205">
        <v>245</v>
      </c>
      <c r="G104" s="205">
        <v>9</v>
      </c>
      <c r="H104" s="206">
        <f t="shared" si="31"/>
        <v>0.48514851485148514</v>
      </c>
      <c r="I104" s="207"/>
      <c r="J104" s="205">
        <f t="shared" si="32"/>
        <v>0</v>
      </c>
      <c r="K104" s="205">
        <f t="shared" si="33"/>
        <v>0</v>
      </c>
      <c r="L104" s="205">
        <f t="shared" si="34"/>
        <v>0</v>
      </c>
      <c r="M104" s="206" t="e">
        <f t="shared" si="35"/>
        <v>#DIV/0!</v>
      </c>
      <c r="N104" s="205">
        <v>0</v>
      </c>
      <c r="O104" s="205">
        <v>0</v>
      </c>
      <c r="P104" s="205">
        <v>0</v>
      </c>
      <c r="Q104" s="205">
        <v>0</v>
      </c>
      <c r="R104" s="205">
        <v>0</v>
      </c>
      <c r="S104" s="205">
        <v>0</v>
      </c>
      <c r="T104" s="205">
        <v>0</v>
      </c>
      <c r="U104" s="205">
        <v>0</v>
      </c>
      <c r="V104" s="205">
        <v>0</v>
      </c>
      <c r="W104" s="205">
        <v>0</v>
      </c>
      <c r="X104" s="205">
        <v>0</v>
      </c>
      <c r="Y104" s="205">
        <v>0</v>
      </c>
      <c r="Z104" s="205">
        <v>0</v>
      </c>
      <c r="AA104" s="205">
        <v>0</v>
      </c>
      <c r="AB104" s="205">
        <v>0</v>
      </c>
      <c r="AC104" s="205">
        <v>0</v>
      </c>
      <c r="AD104" s="205">
        <v>0</v>
      </c>
      <c r="AE104" s="205">
        <v>0</v>
      </c>
      <c r="AF104" s="205">
        <v>0</v>
      </c>
      <c r="AG104" s="205">
        <v>0</v>
      </c>
      <c r="AH104" s="205">
        <v>0</v>
      </c>
      <c r="AI104" s="205">
        <v>0</v>
      </c>
      <c r="AJ104" s="205">
        <v>0</v>
      </c>
      <c r="AK104" s="205">
        <v>0</v>
      </c>
      <c r="AL104" s="205">
        <v>0</v>
      </c>
      <c r="AM104" s="205">
        <v>0</v>
      </c>
      <c r="AN104" s="205">
        <v>0</v>
      </c>
      <c r="AO104" s="205">
        <v>0</v>
      </c>
      <c r="AP104" s="205">
        <v>0</v>
      </c>
      <c r="AQ104" s="205">
        <v>0</v>
      </c>
      <c r="AR104" s="205">
        <v>0</v>
      </c>
      <c r="AS104" s="205">
        <v>0</v>
      </c>
      <c r="AT104" s="205">
        <v>0</v>
      </c>
      <c r="AU104" s="205">
        <v>0</v>
      </c>
      <c r="AV104" s="205">
        <v>0</v>
      </c>
      <c r="AW104" s="205">
        <v>0</v>
      </c>
      <c r="AX104" s="205">
        <v>0</v>
      </c>
      <c r="AY104" s="205">
        <v>0</v>
      </c>
      <c r="AZ104" s="205">
        <v>0</v>
      </c>
      <c r="BA104" s="205">
        <v>0</v>
      </c>
      <c r="BB104" s="205">
        <v>0</v>
      </c>
      <c r="BC104" s="205">
        <v>0</v>
      </c>
      <c r="BD104" s="205">
        <v>0</v>
      </c>
      <c r="BE104" s="205">
        <v>0</v>
      </c>
      <c r="BF104" s="205">
        <v>0</v>
      </c>
      <c r="BG104" s="205">
        <v>0</v>
      </c>
      <c r="BH104" s="205">
        <v>0</v>
      </c>
      <c r="BI104" s="205">
        <v>0</v>
      </c>
      <c r="BJ104" s="205"/>
      <c r="BK104" s="205"/>
      <c r="BL104" s="205"/>
      <c r="BM104" s="205"/>
      <c r="BN104" s="205"/>
      <c r="BO104" s="204"/>
      <c r="BP104" s="197"/>
      <c r="BQ104" s="197"/>
      <c r="BR104" s="197"/>
      <c r="BS104" s="197"/>
      <c r="BT104" s="197"/>
      <c r="BU104" s="197"/>
      <c r="BV104" s="197"/>
      <c r="BW104" s="197"/>
      <c r="BX104" s="197"/>
      <c r="BY104" s="197"/>
      <c r="BZ104" s="197"/>
      <c r="CA104" s="197"/>
      <c r="CB104" s="197"/>
      <c r="CC104" s="197"/>
      <c r="CD104" s="197"/>
      <c r="CE104" s="197"/>
      <c r="CF104" s="197"/>
      <c r="CG104" s="197"/>
      <c r="CH104" s="197"/>
      <c r="CI104" s="197"/>
      <c r="CJ104" s="197"/>
      <c r="CK104" s="197"/>
      <c r="CL104" s="197"/>
      <c r="CM104" s="197"/>
      <c r="CN104" s="197"/>
      <c r="CO104" s="197"/>
      <c r="CP104" s="197"/>
      <c r="CQ104" s="197"/>
      <c r="CR104" s="197"/>
      <c r="CS104" s="197"/>
      <c r="CT104" s="197"/>
      <c r="CU104" s="197"/>
      <c r="CV104" s="197"/>
      <c r="CW104" s="197"/>
      <c r="CX104" s="197"/>
      <c r="CY104" s="197"/>
      <c r="CZ104" s="197"/>
      <c r="DA104" s="197"/>
      <c r="DB104" s="197"/>
      <c r="DC104" s="197"/>
      <c r="DD104" s="197"/>
      <c r="DE104" s="197"/>
      <c r="DF104" s="197"/>
      <c r="DG104" s="197"/>
      <c r="DH104" s="197"/>
      <c r="DI104" s="197"/>
      <c r="DJ104" s="197"/>
      <c r="DK104" s="197"/>
      <c r="DL104" s="197"/>
      <c r="DM104" s="197"/>
      <c r="DN104" s="197"/>
      <c r="DO104" s="197"/>
      <c r="DP104" s="197"/>
      <c r="DQ104" s="197"/>
      <c r="DR104" s="197"/>
      <c r="DS104" s="197"/>
      <c r="DT104" s="197"/>
      <c r="DU104" s="197"/>
      <c r="DV104" s="197"/>
      <c r="DW104" s="197"/>
      <c r="DX104" s="197"/>
      <c r="DY104" s="197"/>
      <c r="DZ104" s="197"/>
      <c r="EA104" s="197"/>
      <c r="EB104" s="197"/>
      <c r="EC104" s="197"/>
      <c r="ED104" s="197"/>
      <c r="EE104" s="197"/>
      <c r="EF104" s="197"/>
      <c r="EG104" s="197"/>
      <c r="EH104" s="197"/>
      <c r="EI104" s="197"/>
      <c r="EJ104" s="197"/>
      <c r="EK104" s="197"/>
      <c r="EL104" s="197"/>
      <c r="EM104" s="197"/>
      <c r="EN104" s="197"/>
      <c r="EO104" s="197"/>
      <c r="EP104" s="197"/>
      <c r="EQ104" s="197"/>
      <c r="ER104" s="197"/>
      <c r="ES104" s="197"/>
      <c r="ET104" s="197"/>
      <c r="EU104" s="197"/>
      <c r="EV104" s="197"/>
      <c r="EW104" s="197"/>
      <c r="EX104" s="197"/>
      <c r="EY104" s="197"/>
      <c r="EZ104" s="197"/>
      <c r="FA104" s="197"/>
      <c r="FB104" s="197"/>
      <c r="FC104" s="197"/>
      <c r="FD104" s="197"/>
      <c r="FE104" s="197"/>
      <c r="FF104" s="197"/>
      <c r="FG104" s="197"/>
      <c r="FH104" s="197"/>
      <c r="FI104" s="197"/>
      <c r="FJ104" s="197"/>
      <c r="FK104" s="197"/>
      <c r="FL104" s="197"/>
      <c r="FM104" s="197"/>
      <c r="FN104" s="197"/>
      <c r="FO104" s="197"/>
      <c r="FP104" s="197"/>
      <c r="FQ104" s="197"/>
      <c r="FR104" s="197"/>
      <c r="FS104" s="197"/>
      <c r="FT104" s="197"/>
      <c r="FU104" s="197"/>
      <c r="FV104" s="197"/>
      <c r="FW104" s="197"/>
      <c r="FX104" s="197"/>
      <c r="FY104" s="197"/>
      <c r="FZ104" s="197"/>
      <c r="GA104" s="197"/>
      <c r="GB104" s="197"/>
      <c r="GC104" s="197"/>
      <c r="GD104" s="197"/>
      <c r="GE104" s="197"/>
      <c r="GF104" s="197"/>
      <c r="GG104" s="197"/>
      <c r="GH104" s="197"/>
      <c r="GI104" s="197"/>
      <c r="GJ104" s="197"/>
      <c r="GK104" s="197"/>
      <c r="GL104" s="197"/>
      <c r="GM104" s="197"/>
      <c r="GN104" s="197"/>
      <c r="GO104" s="197"/>
      <c r="GP104" s="197"/>
      <c r="GQ104" s="197"/>
      <c r="GR104" s="197"/>
      <c r="GS104" s="197"/>
      <c r="GT104" s="197"/>
      <c r="GU104" s="197"/>
      <c r="GV104" s="197"/>
      <c r="GW104" s="197"/>
      <c r="GX104" s="197"/>
      <c r="GY104" s="197"/>
      <c r="GZ104" s="197"/>
      <c r="HA104" s="197"/>
      <c r="HB104" s="197"/>
      <c r="HC104" s="197"/>
      <c r="HD104" s="197"/>
      <c r="HE104" s="197"/>
      <c r="HF104" s="197"/>
      <c r="HG104" s="197"/>
      <c r="HH104" s="197"/>
      <c r="HI104" s="197"/>
      <c r="HJ104" s="197"/>
      <c r="HK104" s="197"/>
      <c r="HL104" s="197"/>
      <c r="HM104" s="197"/>
      <c r="HN104" s="197"/>
      <c r="HO104" s="197"/>
      <c r="HP104" s="197"/>
      <c r="HQ104" s="197"/>
      <c r="HR104" s="197"/>
      <c r="HS104" s="197"/>
      <c r="HT104" s="197"/>
      <c r="HU104" s="197"/>
      <c r="HV104" s="197"/>
      <c r="HW104" s="197"/>
      <c r="HX104" s="197"/>
      <c r="HY104" s="197"/>
      <c r="HZ104" s="197"/>
      <c r="IA104" s="197"/>
      <c r="IB104" s="197"/>
      <c r="IC104" s="197"/>
      <c r="ID104" s="197"/>
      <c r="IE104" s="197"/>
      <c r="IF104" s="197"/>
      <c r="IG104" s="197"/>
      <c r="IH104" s="197"/>
      <c r="II104" s="197"/>
      <c r="IJ104" s="197"/>
      <c r="IK104" s="197"/>
      <c r="IL104" s="197"/>
      <c r="IM104" s="197"/>
      <c r="IN104" s="197"/>
      <c r="IO104" s="197"/>
      <c r="IP104" s="197"/>
      <c r="IQ104" s="197"/>
      <c r="IR104" s="197"/>
      <c r="IS104" s="197"/>
      <c r="IT104" s="197"/>
      <c r="IU104" s="197"/>
      <c r="IV104" s="197"/>
      <c r="IW104" s="197"/>
    </row>
    <row r="105" spans="1:257">
      <c r="A105" s="218"/>
      <c r="B105" s="207"/>
      <c r="C105" s="207"/>
      <c r="D105" s="207"/>
      <c r="E105" s="207"/>
      <c r="F105" s="207"/>
      <c r="G105" s="207"/>
      <c r="H105" s="217"/>
      <c r="I105" s="207"/>
      <c r="J105" s="207"/>
      <c r="K105" s="207"/>
      <c r="L105" s="207"/>
      <c r="M105" s="21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  <c r="BI105" s="207"/>
      <c r="BJ105" s="207"/>
      <c r="BK105" s="207"/>
      <c r="BL105" s="207"/>
      <c r="BM105" s="207"/>
      <c r="BN105" s="207"/>
      <c r="BO105" s="216"/>
      <c r="BP105" s="200"/>
      <c r="BQ105" s="197"/>
      <c r="BR105" s="197"/>
      <c r="BS105" s="197"/>
      <c r="BT105" s="197"/>
      <c r="BU105" s="197"/>
      <c r="BV105" s="197"/>
      <c r="BW105" s="197"/>
      <c r="BX105" s="197"/>
      <c r="BY105" s="197"/>
      <c r="BZ105" s="197"/>
      <c r="CA105" s="197"/>
      <c r="CB105" s="197"/>
      <c r="CC105" s="197"/>
      <c r="CD105" s="197"/>
      <c r="CE105" s="197"/>
      <c r="CF105" s="197"/>
      <c r="CG105" s="197"/>
      <c r="CH105" s="197"/>
      <c r="CI105" s="197"/>
      <c r="CJ105" s="197"/>
      <c r="CK105" s="197"/>
      <c r="CL105" s="197"/>
      <c r="CM105" s="197"/>
      <c r="CN105" s="197"/>
      <c r="CO105" s="197"/>
      <c r="CP105" s="197"/>
      <c r="CQ105" s="197"/>
      <c r="CR105" s="197"/>
      <c r="CS105" s="197"/>
      <c r="CT105" s="197"/>
      <c r="CU105" s="197"/>
      <c r="CV105" s="197"/>
      <c r="CW105" s="197"/>
      <c r="CX105" s="197"/>
      <c r="CY105" s="197"/>
      <c r="CZ105" s="197"/>
      <c r="DA105" s="197"/>
      <c r="DB105" s="197"/>
      <c r="DC105" s="197"/>
      <c r="DD105" s="197"/>
      <c r="DE105" s="197"/>
      <c r="DF105" s="197"/>
      <c r="DG105" s="197"/>
      <c r="DH105" s="197"/>
      <c r="DI105" s="197"/>
      <c r="DJ105" s="197"/>
      <c r="DK105" s="197"/>
      <c r="DL105" s="197"/>
      <c r="DM105" s="197"/>
      <c r="DN105" s="197"/>
      <c r="DO105" s="197"/>
      <c r="DP105" s="197"/>
      <c r="DQ105" s="197"/>
      <c r="DR105" s="197"/>
      <c r="DS105" s="197"/>
      <c r="DT105" s="197"/>
      <c r="DU105" s="197"/>
      <c r="DV105" s="197"/>
      <c r="DW105" s="197"/>
      <c r="DX105" s="197"/>
      <c r="DY105" s="197"/>
      <c r="DZ105" s="197"/>
      <c r="EA105" s="197"/>
      <c r="EB105" s="197"/>
      <c r="EC105" s="197"/>
      <c r="ED105" s="197"/>
      <c r="EE105" s="197"/>
      <c r="EF105" s="197"/>
      <c r="EG105" s="197"/>
      <c r="EH105" s="197"/>
      <c r="EI105" s="197"/>
      <c r="EJ105" s="197"/>
      <c r="EK105" s="197"/>
      <c r="EL105" s="197"/>
      <c r="EM105" s="197"/>
      <c r="EN105" s="197"/>
      <c r="EO105" s="197"/>
      <c r="EP105" s="197"/>
      <c r="EQ105" s="197"/>
      <c r="ER105" s="197"/>
      <c r="ES105" s="197"/>
      <c r="ET105" s="197"/>
      <c r="EU105" s="197"/>
      <c r="EV105" s="197"/>
      <c r="EW105" s="197"/>
      <c r="EX105" s="197"/>
      <c r="EY105" s="197"/>
      <c r="EZ105" s="197"/>
      <c r="FA105" s="197"/>
      <c r="FB105" s="197"/>
      <c r="FC105" s="197"/>
      <c r="FD105" s="197"/>
      <c r="FE105" s="197"/>
      <c r="FF105" s="197"/>
      <c r="FG105" s="197"/>
      <c r="FH105" s="197"/>
      <c r="FI105" s="197"/>
      <c r="FJ105" s="197"/>
      <c r="FK105" s="197"/>
      <c r="FL105" s="197"/>
      <c r="FM105" s="197"/>
      <c r="FN105" s="197"/>
      <c r="FO105" s="197"/>
      <c r="FP105" s="197"/>
      <c r="FQ105" s="197"/>
      <c r="FR105" s="197"/>
      <c r="FS105" s="197"/>
      <c r="FT105" s="197"/>
      <c r="FU105" s="197"/>
      <c r="FV105" s="197"/>
      <c r="FW105" s="197"/>
      <c r="FX105" s="197"/>
      <c r="FY105" s="197"/>
      <c r="FZ105" s="197"/>
      <c r="GA105" s="197"/>
      <c r="GB105" s="197"/>
      <c r="GC105" s="197"/>
      <c r="GD105" s="197"/>
      <c r="GE105" s="197"/>
      <c r="GF105" s="197"/>
      <c r="GG105" s="197"/>
      <c r="GH105" s="197"/>
      <c r="GI105" s="197"/>
      <c r="GJ105" s="197"/>
      <c r="GK105" s="197"/>
      <c r="GL105" s="197"/>
      <c r="GM105" s="197"/>
      <c r="GN105" s="197"/>
      <c r="GO105" s="197"/>
      <c r="GP105" s="197"/>
      <c r="GQ105" s="197"/>
      <c r="GR105" s="197"/>
      <c r="GS105" s="197"/>
      <c r="GT105" s="197"/>
      <c r="GU105" s="197"/>
      <c r="GV105" s="197"/>
      <c r="GW105" s="197"/>
      <c r="GX105" s="197"/>
      <c r="GY105" s="197"/>
      <c r="GZ105" s="197"/>
      <c r="HA105" s="197"/>
      <c r="HB105" s="197"/>
      <c r="HC105" s="197"/>
      <c r="HD105" s="197"/>
      <c r="HE105" s="197"/>
      <c r="HF105" s="197"/>
      <c r="HG105" s="197"/>
      <c r="HH105" s="197"/>
      <c r="HI105" s="197"/>
      <c r="HJ105" s="197"/>
      <c r="HK105" s="197"/>
      <c r="HL105" s="197"/>
      <c r="HM105" s="197"/>
      <c r="HN105" s="197"/>
      <c r="HO105" s="197"/>
      <c r="HP105" s="197"/>
      <c r="HQ105" s="197"/>
      <c r="HR105" s="197"/>
      <c r="HS105" s="197"/>
      <c r="HT105" s="197"/>
      <c r="HU105" s="197"/>
      <c r="HV105" s="197"/>
      <c r="HW105" s="197"/>
      <c r="HX105" s="197"/>
      <c r="HY105" s="197"/>
      <c r="HZ105" s="197"/>
      <c r="IA105" s="197"/>
      <c r="IB105" s="197"/>
      <c r="IC105" s="197"/>
      <c r="ID105" s="197"/>
      <c r="IE105" s="197"/>
      <c r="IF105" s="197"/>
      <c r="IG105" s="197"/>
      <c r="IH105" s="197"/>
      <c r="II105" s="197"/>
      <c r="IJ105" s="197"/>
      <c r="IK105" s="197"/>
      <c r="IL105" s="197"/>
      <c r="IM105" s="197"/>
      <c r="IN105" s="197"/>
      <c r="IO105" s="197"/>
      <c r="IP105" s="197"/>
      <c r="IQ105" s="197"/>
      <c r="IR105" s="197"/>
      <c r="IS105" s="197"/>
      <c r="IT105" s="197"/>
      <c r="IU105" s="197"/>
      <c r="IV105" s="197"/>
      <c r="IW105" s="197"/>
    </row>
    <row r="106" spans="1:257">
      <c r="A106" s="215">
        <v>7</v>
      </c>
      <c r="B106" s="214" t="s">
        <v>1031</v>
      </c>
      <c r="C106" s="214"/>
      <c r="D106" s="205" t="s">
        <v>677</v>
      </c>
      <c r="E106" s="205" t="s">
        <v>268</v>
      </c>
      <c r="F106" s="205" t="s">
        <v>267</v>
      </c>
      <c r="G106" s="205" t="s">
        <v>266</v>
      </c>
      <c r="H106" s="206" t="s">
        <v>265</v>
      </c>
      <c r="I106" s="207"/>
      <c r="J106" s="205" t="s">
        <v>268</v>
      </c>
      <c r="K106" s="205" t="s">
        <v>267</v>
      </c>
      <c r="L106" s="205" t="s">
        <v>266</v>
      </c>
      <c r="M106" s="206" t="s">
        <v>265</v>
      </c>
      <c r="N106" s="205" t="s">
        <v>268</v>
      </c>
      <c r="O106" s="205" t="s">
        <v>267</v>
      </c>
      <c r="P106" s="205" t="s">
        <v>266</v>
      </c>
      <c r="Q106" s="205" t="s">
        <v>268</v>
      </c>
      <c r="R106" s="205" t="s">
        <v>267</v>
      </c>
      <c r="S106" s="205" t="s">
        <v>266</v>
      </c>
      <c r="T106" s="205" t="s">
        <v>268</v>
      </c>
      <c r="U106" s="205" t="s">
        <v>267</v>
      </c>
      <c r="V106" s="205" t="s">
        <v>266</v>
      </c>
      <c r="W106" s="205" t="s">
        <v>268</v>
      </c>
      <c r="X106" s="205" t="s">
        <v>267</v>
      </c>
      <c r="Y106" s="205" t="s">
        <v>266</v>
      </c>
      <c r="Z106" s="205" t="s">
        <v>268</v>
      </c>
      <c r="AA106" s="205" t="s">
        <v>267</v>
      </c>
      <c r="AB106" s="205" t="s">
        <v>266</v>
      </c>
      <c r="AC106" s="205" t="s">
        <v>268</v>
      </c>
      <c r="AD106" s="205" t="s">
        <v>267</v>
      </c>
      <c r="AE106" s="205" t="s">
        <v>266</v>
      </c>
      <c r="AF106" s="205" t="s">
        <v>268</v>
      </c>
      <c r="AG106" s="205" t="s">
        <v>267</v>
      </c>
      <c r="AH106" s="205" t="s">
        <v>266</v>
      </c>
      <c r="AI106" s="205" t="s">
        <v>268</v>
      </c>
      <c r="AJ106" s="205" t="s">
        <v>267</v>
      </c>
      <c r="AK106" s="205" t="s">
        <v>266</v>
      </c>
      <c r="AL106" s="205" t="s">
        <v>268</v>
      </c>
      <c r="AM106" s="205" t="s">
        <v>267</v>
      </c>
      <c r="AN106" s="205" t="s">
        <v>266</v>
      </c>
      <c r="AO106" s="205" t="s">
        <v>268</v>
      </c>
      <c r="AP106" s="205" t="s">
        <v>267</v>
      </c>
      <c r="AQ106" s="205" t="s">
        <v>266</v>
      </c>
      <c r="AR106" s="205" t="s">
        <v>268</v>
      </c>
      <c r="AS106" s="205" t="s">
        <v>267</v>
      </c>
      <c r="AT106" s="205" t="s">
        <v>266</v>
      </c>
      <c r="AU106" s="205" t="s">
        <v>268</v>
      </c>
      <c r="AV106" s="205" t="s">
        <v>267</v>
      </c>
      <c r="AW106" s="205" t="s">
        <v>266</v>
      </c>
      <c r="AX106" s="205" t="s">
        <v>268</v>
      </c>
      <c r="AY106" s="205" t="s">
        <v>267</v>
      </c>
      <c r="AZ106" s="205" t="s">
        <v>266</v>
      </c>
      <c r="BA106" s="205" t="s">
        <v>268</v>
      </c>
      <c r="BB106" s="205" t="s">
        <v>267</v>
      </c>
      <c r="BC106" s="205" t="s">
        <v>266</v>
      </c>
      <c r="BD106" s="205" t="s">
        <v>268</v>
      </c>
      <c r="BE106" s="205" t="s">
        <v>267</v>
      </c>
      <c r="BF106" s="205" t="s">
        <v>266</v>
      </c>
      <c r="BG106" s="205" t="s">
        <v>268</v>
      </c>
      <c r="BH106" s="205" t="s">
        <v>267</v>
      </c>
      <c r="BI106" s="205" t="s">
        <v>266</v>
      </c>
      <c r="BJ106" s="205" t="s">
        <v>268</v>
      </c>
      <c r="BK106" s="205" t="s">
        <v>267</v>
      </c>
      <c r="BL106" s="205" t="s">
        <v>266</v>
      </c>
      <c r="BM106" s="205" t="s">
        <v>268</v>
      </c>
      <c r="BN106" s="205" t="s">
        <v>267</v>
      </c>
      <c r="BO106" s="204" t="s">
        <v>266</v>
      </c>
      <c r="BP106" s="197"/>
      <c r="BQ106" s="197"/>
      <c r="BR106" s="197"/>
      <c r="BS106" s="197"/>
      <c r="BT106" s="197"/>
      <c r="BU106" s="197"/>
      <c r="BV106" s="197"/>
      <c r="BW106" s="197"/>
      <c r="BX106" s="197"/>
      <c r="BY106" s="197"/>
      <c r="BZ106" s="197"/>
      <c r="CA106" s="197"/>
      <c r="CB106" s="197"/>
      <c r="CC106" s="197"/>
      <c r="CD106" s="197"/>
      <c r="CE106" s="197"/>
      <c r="CF106" s="197"/>
      <c r="CG106" s="197"/>
      <c r="CH106" s="197"/>
      <c r="CI106" s="197"/>
      <c r="CJ106" s="197"/>
      <c r="CK106" s="197"/>
      <c r="CL106" s="197"/>
      <c r="CM106" s="197"/>
      <c r="CN106" s="197"/>
      <c r="CO106" s="197"/>
      <c r="CP106" s="197"/>
      <c r="CQ106" s="197"/>
      <c r="CR106" s="197"/>
      <c r="CS106" s="197"/>
      <c r="CT106" s="197"/>
      <c r="CU106" s="197"/>
      <c r="CV106" s="197"/>
      <c r="CW106" s="197"/>
      <c r="CX106" s="197"/>
      <c r="CY106" s="197"/>
      <c r="CZ106" s="197"/>
      <c r="DA106" s="197"/>
      <c r="DB106" s="197"/>
      <c r="DC106" s="197"/>
      <c r="DD106" s="197"/>
      <c r="DE106" s="197"/>
      <c r="DF106" s="197"/>
      <c r="DG106" s="197"/>
      <c r="DH106" s="197"/>
      <c r="DI106" s="197"/>
      <c r="DJ106" s="197"/>
      <c r="DK106" s="197"/>
      <c r="DL106" s="197"/>
      <c r="DM106" s="197"/>
      <c r="DN106" s="197"/>
      <c r="DO106" s="197"/>
      <c r="DP106" s="197"/>
      <c r="DQ106" s="197"/>
      <c r="DR106" s="197"/>
      <c r="DS106" s="197"/>
      <c r="DT106" s="197"/>
      <c r="DU106" s="197"/>
      <c r="DV106" s="197"/>
      <c r="DW106" s="197"/>
      <c r="DX106" s="197"/>
      <c r="DY106" s="197"/>
      <c r="DZ106" s="197"/>
      <c r="EA106" s="197"/>
      <c r="EB106" s="197"/>
      <c r="EC106" s="197"/>
      <c r="ED106" s="197"/>
      <c r="EE106" s="197"/>
      <c r="EF106" s="197"/>
      <c r="EG106" s="197"/>
      <c r="EH106" s="197"/>
      <c r="EI106" s="197"/>
      <c r="EJ106" s="197"/>
      <c r="EK106" s="197"/>
      <c r="EL106" s="197"/>
      <c r="EM106" s="197"/>
      <c r="EN106" s="197"/>
      <c r="EO106" s="197"/>
      <c r="EP106" s="197"/>
      <c r="EQ106" s="197"/>
      <c r="ER106" s="197"/>
      <c r="ES106" s="197"/>
      <c r="ET106" s="197"/>
      <c r="EU106" s="197"/>
      <c r="EV106" s="197"/>
      <c r="EW106" s="197"/>
      <c r="EX106" s="197"/>
      <c r="EY106" s="197"/>
      <c r="EZ106" s="197"/>
      <c r="FA106" s="197"/>
      <c r="FB106" s="197"/>
      <c r="FC106" s="197"/>
      <c r="FD106" s="197"/>
      <c r="FE106" s="197"/>
      <c r="FF106" s="197"/>
      <c r="FG106" s="197"/>
      <c r="FH106" s="197"/>
      <c r="FI106" s="197"/>
      <c r="FJ106" s="197"/>
      <c r="FK106" s="197"/>
      <c r="FL106" s="197"/>
      <c r="FM106" s="197"/>
      <c r="FN106" s="197"/>
      <c r="FO106" s="197"/>
      <c r="FP106" s="197"/>
      <c r="FQ106" s="197"/>
      <c r="FR106" s="197"/>
      <c r="FS106" s="197"/>
      <c r="FT106" s="197"/>
      <c r="FU106" s="197"/>
      <c r="FV106" s="197"/>
      <c r="FW106" s="197"/>
      <c r="FX106" s="197"/>
      <c r="FY106" s="197"/>
      <c r="FZ106" s="197"/>
      <c r="GA106" s="197"/>
      <c r="GB106" s="197"/>
      <c r="GC106" s="197"/>
      <c r="GD106" s="197"/>
      <c r="GE106" s="197"/>
      <c r="GF106" s="197"/>
      <c r="GG106" s="197"/>
      <c r="GH106" s="197"/>
      <c r="GI106" s="197"/>
      <c r="GJ106" s="197"/>
      <c r="GK106" s="197"/>
      <c r="GL106" s="197"/>
      <c r="GM106" s="197"/>
      <c r="GN106" s="197"/>
      <c r="GO106" s="197"/>
      <c r="GP106" s="197"/>
      <c r="GQ106" s="197"/>
      <c r="GR106" s="197"/>
      <c r="GS106" s="197"/>
      <c r="GT106" s="197"/>
      <c r="GU106" s="197"/>
      <c r="GV106" s="197"/>
      <c r="GW106" s="197"/>
      <c r="GX106" s="197"/>
      <c r="GY106" s="197"/>
      <c r="GZ106" s="197"/>
      <c r="HA106" s="197"/>
      <c r="HB106" s="197"/>
      <c r="HC106" s="197"/>
      <c r="HD106" s="197"/>
      <c r="HE106" s="197"/>
      <c r="HF106" s="197"/>
      <c r="HG106" s="197"/>
      <c r="HH106" s="197"/>
      <c r="HI106" s="197"/>
      <c r="HJ106" s="197"/>
      <c r="HK106" s="197"/>
      <c r="HL106" s="197"/>
      <c r="HM106" s="197"/>
      <c r="HN106" s="197"/>
      <c r="HO106" s="197"/>
      <c r="HP106" s="197"/>
      <c r="HQ106" s="197"/>
      <c r="HR106" s="197"/>
      <c r="HS106" s="197"/>
      <c r="HT106" s="197"/>
      <c r="HU106" s="197"/>
      <c r="HV106" s="197"/>
      <c r="HW106" s="197"/>
      <c r="HX106" s="197"/>
      <c r="HY106" s="197"/>
      <c r="HZ106" s="197"/>
      <c r="IA106" s="197"/>
      <c r="IB106" s="197"/>
      <c r="IC106" s="197"/>
      <c r="ID106" s="197"/>
      <c r="IE106" s="197"/>
      <c r="IF106" s="197"/>
      <c r="IG106" s="197"/>
      <c r="IH106" s="197"/>
      <c r="II106" s="197"/>
      <c r="IJ106" s="197"/>
      <c r="IK106" s="197"/>
      <c r="IL106" s="197"/>
      <c r="IM106" s="197"/>
      <c r="IN106" s="197"/>
      <c r="IO106" s="197"/>
      <c r="IP106" s="197"/>
      <c r="IQ106" s="197"/>
      <c r="IR106" s="197"/>
      <c r="IS106" s="197"/>
      <c r="IT106" s="197"/>
      <c r="IU106" s="197"/>
      <c r="IV106" s="197"/>
      <c r="IW106" s="197"/>
    </row>
    <row r="107" spans="1:257">
      <c r="A107" s="208">
        <v>1</v>
      </c>
      <c r="B107" s="205" t="s">
        <v>983</v>
      </c>
      <c r="C107" s="205" t="str">
        <f t="shared" ref="C107:C124" si="36">TRIM(B107)</f>
        <v>GARY NELSON</v>
      </c>
      <c r="D107" s="205">
        <v>11</v>
      </c>
      <c r="E107" s="209">
        <v>652</v>
      </c>
      <c r="F107" s="209">
        <v>417</v>
      </c>
      <c r="G107" s="209">
        <v>8</v>
      </c>
      <c r="H107" s="206">
        <f t="shared" ref="H107:H124" si="37">F107/E107</f>
        <v>0.63957055214723924</v>
      </c>
      <c r="I107" s="207"/>
      <c r="J107" s="205">
        <f t="shared" ref="J107:J124" si="38">SUM(N107,Q107,T107,W107,Z107,AC107,AF107,AI107,AL107,AO107,AR107,AU107,AX107,BA107,BD107,BG107)</f>
        <v>62</v>
      </c>
      <c r="K107" s="205">
        <f t="shared" ref="K107:K124" si="39">SUM(O107,R107,U107,X107,AA107,AD107,AG107,AJ107,AM107,AP107,AS107,AV107,AY107,BB107,BE107,BH107)</f>
        <v>44</v>
      </c>
      <c r="L107" s="205">
        <f t="shared" ref="L107:L124" si="40">SUM(P107,S107,V107,Y107,AB107,AE107,AH107,AK107,AN107,AQ107,AT107,AW107,AZ107,BC107,BF107,BI107)</f>
        <v>1</v>
      </c>
      <c r="M107" s="206">
        <f t="shared" ref="M107:M124" si="41">K107/J107</f>
        <v>0.70967741935483875</v>
      </c>
      <c r="N107" s="205">
        <v>5</v>
      </c>
      <c r="O107" s="205">
        <v>3</v>
      </c>
      <c r="P107" s="205">
        <v>0</v>
      </c>
      <c r="Q107" s="205">
        <v>5</v>
      </c>
      <c r="R107" s="205">
        <v>4</v>
      </c>
      <c r="S107" s="205">
        <v>1</v>
      </c>
      <c r="T107" s="205">
        <v>3</v>
      </c>
      <c r="U107" s="205">
        <v>2</v>
      </c>
      <c r="V107" s="205">
        <v>0</v>
      </c>
      <c r="W107" s="205">
        <v>5</v>
      </c>
      <c r="X107" s="205">
        <v>4</v>
      </c>
      <c r="Y107" s="205">
        <v>0</v>
      </c>
      <c r="Z107" s="205">
        <v>5</v>
      </c>
      <c r="AA107" s="205">
        <v>4</v>
      </c>
      <c r="AB107" s="205">
        <v>0</v>
      </c>
      <c r="AC107" s="205">
        <v>5</v>
      </c>
      <c r="AD107" s="205">
        <v>2</v>
      </c>
      <c r="AE107" s="205">
        <v>0</v>
      </c>
      <c r="AF107" s="205">
        <v>4</v>
      </c>
      <c r="AG107" s="205">
        <v>3</v>
      </c>
      <c r="AH107" s="205">
        <v>0</v>
      </c>
      <c r="AI107" s="205">
        <v>5</v>
      </c>
      <c r="AJ107" s="205">
        <v>3</v>
      </c>
      <c r="AK107" s="205">
        <v>0</v>
      </c>
      <c r="AL107" s="205">
        <v>0</v>
      </c>
      <c r="AM107" s="205">
        <v>0</v>
      </c>
      <c r="AN107" s="205">
        <v>0</v>
      </c>
      <c r="AO107" s="205">
        <v>5</v>
      </c>
      <c r="AP107" s="205">
        <v>5</v>
      </c>
      <c r="AQ107" s="205">
        <v>0</v>
      </c>
      <c r="AR107" s="205">
        <v>3</v>
      </c>
      <c r="AS107" s="205">
        <v>3</v>
      </c>
      <c r="AT107" s="205">
        <v>0</v>
      </c>
      <c r="AU107" s="205">
        <v>4</v>
      </c>
      <c r="AV107" s="205">
        <v>3</v>
      </c>
      <c r="AW107" s="205">
        <v>0</v>
      </c>
      <c r="AX107" s="205">
        <v>2</v>
      </c>
      <c r="AY107" s="205">
        <v>1</v>
      </c>
      <c r="AZ107" s="205">
        <v>0</v>
      </c>
      <c r="BA107" s="205">
        <v>2</v>
      </c>
      <c r="BB107" s="205">
        <v>1</v>
      </c>
      <c r="BC107" s="205">
        <v>0</v>
      </c>
      <c r="BD107" s="205">
        <v>5</v>
      </c>
      <c r="BE107" s="205">
        <v>3</v>
      </c>
      <c r="BF107" s="205">
        <v>0</v>
      </c>
      <c r="BG107" s="205">
        <v>4</v>
      </c>
      <c r="BH107" s="205">
        <v>3</v>
      </c>
      <c r="BI107" s="205">
        <v>0</v>
      </c>
      <c r="BJ107" s="205"/>
      <c r="BK107" s="205"/>
      <c r="BL107" s="205"/>
      <c r="BM107" s="205"/>
      <c r="BN107" s="205"/>
      <c r="BO107" s="204"/>
      <c r="BP107" s="197"/>
      <c r="BQ107" s="197"/>
      <c r="BR107" s="197"/>
      <c r="BS107" s="197"/>
      <c r="BT107" s="197"/>
      <c r="BU107" s="197"/>
      <c r="BV107" s="197"/>
      <c r="BW107" s="197"/>
      <c r="BX107" s="197"/>
      <c r="BY107" s="197"/>
      <c r="BZ107" s="197"/>
      <c r="CA107" s="197"/>
      <c r="CB107" s="197"/>
      <c r="CC107" s="197"/>
      <c r="CD107" s="197"/>
      <c r="CE107" s="197"/>
      <c r="CF107" s="197"/>
      <c r="CG107" s="197"/>
      <c r="CH107" s="197"/>
      <c r="CI107" s="197"/>
      <c r="CJ107" s="197"/>
      <c r="CK107" s="197"/>
      <c r="CL107" s="197"/>
      <c r="CM107" s="197"/>
      <c r="CN107" s="197"/>
      <c r="CO107" s="197"/>
      <c r="CP107" s="197"/>
      <c r="CQ107" s="197"/>
      <c r="CR107" s="197"/>
      <c r="CS107" s="197"/>
      <c r="CT107" s="197"/>
      <c r="CU107" s="197"/>
      <c r="CV107" s="197"/>
      <c r="CW107" s="197"/>
      <c r="CX107" s="197"/>
      <c r="CY107" s="197"/>
      <c r="CZ107" s="197"/>
      <c r="DA107" s="197"/>
      <c r="DB107" s="197"/>
      <c r="DC107" s="197"/>
      <c r="DD107" s="197"/>
      <c r="DE107" s="197"/>
      <c r="DF107" s="197"/>
      <c r="DG107" s="197"/>
      <c r="DH107" s="197"/>
      <c r="DI107" s="197"/>
      <c r="DJ107" s="197"/>
      <c r="DK107" s="197"/>
      <c r="DL107" s="197"/>
      <c r="DM107" s="197"/>
      <c r="DN107" s="197"/>
      <c r="DO107" s="197"/>
      <c r="DP107" s="197"/>
      <c r="DQ107" s="197"/>
      <c r="DR107" s="197"/>
      <c r="DS107" s="197"/>
      <c r="DT107" s="197"/>
      <c r="DU107" s="197"/>
      <c r="DV107" s="197"/>
      <c r="DW107" s="197"/>
      <c r="DX107" s="197"/>
      <c r="DY107" s="197"/>
      <c r="DZ107" s="197"/>
      <c r="EA107" s="197"/>
      <c r="EB107" s="197"/>
      <c r="EC107" s="197"/>
      <c r="ED107" s="197"/>
      <c r="EE107" s="197"/>
      <c r="EF107" s="197"/>
      <c r="EG107" s="197"/>
      <c r="EH107" s="197"/>
      <c r="EI107" s="197"/>
      <c r="EJ107" s="197"/>
      <c r="EK107" s="197"/>
      <c r="EL107" s="197"/>
      <c r="EM107" s="197"/>
      <c r="EN107" s="197"/>
      <c r="EO107" s="197"/>
      <c r="EP107" s="197"/>
      <c r="EQ107" s="197"/>
      <c r="ER107" s="197"/>
      <c r="ES107" s="197"/>
      <c r="ET107" s="197"/>
      <c r="EU107" s="197"/>
      <c r="EV107" s="197"/>
      <c r="EW107" s="197"/>
      <c r="EX107" s="197"/>
      <c r="EY107" s="197"/>
      <c r="EZ107" s="197"/>
      <c r="FA107" s="197"/>
      <c r="FB107" s="197"/>
      <c r="FC107" s="197"/>
      <c r="FD107" s="197"/>
      <c r="FE107" s="197"/>
      <c r="FF107" s="197"/>
      <c r="FG107" s="197"/>
      <c r="FH107" s="197"/>
      <c r="FI107" s="197"/>
      <c r="FJ107" s="197"/>
      <c r="FK107" s="197"/>
      <c r="FL107" s="197"/>
      <c r="FM107" s="197"/>
      <c r="FN107" s="197"/>
      <c r="FO107" s="197"/>
      <c r="FP107" s="197"/>
      <c r="FQ107" s="197"/>
      <c r="FR107" s="197"/>
      <c r="FS107" s="197"/>
      <c r="FT107" s="197"/>
      <c r="FU107" s="197"/>
      <c r="FV107" s="197"/>
      <c r="FW107" s="197"/>
      <c r="FX107" s="197"/>
      <c r="FY107" s="197"/>
      <c r="FZ107" s="197"/>
      <c r="GA107" s="197"/>
      <c r="GB107" s="197"/>
      <c r="GC107" s="197"/>
      <c r="GD107" s="197"/>
      <c r="GE107" s="197"/>
      <c r="GF107" s="197"/>
      <c r="GG107" s="197"/>
      <c r="GH107" s="197"/>
      <c r="GI107" s="197"/>
      <c r="GJ107" s="197"/>
      <c r="GK107" s="197"/>
      <c r="GL107" s="197"/>
      <c r="GM107" s="197"/>
      <c r="GN107" s="197"/>
      <c r="GO107" s="197"/>
      <c r="GP107" s="197"/>
      <c r="GQ107" s="197"/>
      <c r="GR107" s="197"/>
      <c r="GS107" s="197"/>
      <c r="GT107" s="197"/>
      <c r="GU107" s="197"/>
      <c r="GV107" s="197"/>
      <c r="GW107" s="197"/>
      <c r="GX107" s="197"/>
      <c r="GY107" s="197"/>
      <c r="GZ107" s="197"/>
      <c r="HA107" s="197"/>
      <c r="HB107" s="197"/>
      <c r="HC107" s="197"/>
      <c r="HD107" s="197"/>
      <c r="HE107" s="197"/>
      <c r="HF107" s="197"/>
      <c r="HG107" s="197"/>
      <c r="HH107" s="197"/>
      <c r="HI107" s="197"/>
      <c r="HJ107" s="197"/>
      <c r="HK107" s="197"/>
      <c r="HL107" s="197"/>
      <c r="HM107" s="197"/>
      <c r="HN107" s="197"/>
      <c r="HO107" s="197"/>
      <c r="HP107" s="197"/>
      <c r="HQ107" s="197"/>
      <c r="HR107" s="197"/>
      <c r="HS107" s="197"/>
      <c r="HT107" s="197"/>
      <c r="HU107" s="197"/>
      <c r="HV107" s="197"/>
      <c r="HW107" s="197"/>
      <c r="HX107" s="197"/>
      <c r="HY107" s="197"/>
      <c r="HZ107" s="197"/>
      <c r="IA107" s="197"/>
      <c r="IB107" s="197"/>
      <c r="IC107" s="197"/>
      <c r="ID107" s="197"/>
      <c r="IE107" s="197"/>
      <c r="IF107" s="197"/>
      <c r="IG107" s="197"/>
      <c r="IH107" s="197"/>
      <c r="II107" s="197"/>
      <c r="IJ107" s="197"/>
      <c r="IK107" s="197"/>
      <c r="IL107" s="197"/>
      <c r="IM107" s="197"/>
      <c r="IN107" s="197"/>
      <c r="IO107" s="197"/>
      <c r="IP107" s="197"/>
      <c r="IQ107" s="197"/>
      <c r="IR107" s="197"/>
      <c r="IS107" s="197"/>
      <c r="IT107" s="197"/>
      <c r="IU107" s="197"/>
      <c r="IV107" s="197"/>
      <c r="IW107" s="197"/>
    </row>
    <row r="108" spans="1:257">
      <c r="A108" s="208">
        <v>3</v>
      </c>
      <c r="B108" s="205" t="s">
        <v>1030</v>
      </c>
      <c r="C108" s="205" t="str">
        <f t="shared" si="36"/>
        <v>BOB BRUNSON</v>
      </c>
      <c r="D108" s="205">
        <v>1</v>
      </c>
      <c r="E108" s="209">
        <v>36</v>
      </c>
      <c r="F108" s="209">
        <v>20</v>
      </c>
      <c r="G108" s="209">
        <v>0</v>
      </c>
      <c r="H108" s="206">
        <f t="shared" si="37"/>
        <v>0.55555555555555558</v>
      </c>
      <c r="I108" s="207"/>
      <c r="J108" s="205">
        <f t="shared" si="38"/>
        <v>36</v>
      </c>
      <c r="K108" s="205">
        <f t="shared" si="39"/>
        <v>20</v>
      </c>
      <c r="L108" s="205">
        <f t="shared" si="40"/>
        <v>0</v>
      </c>
      <c r="M108" s="206">
        <f t="shared" si="41"/>
        <v>0.55555555555555558</v>
      </c>
      <c r="N108" s="205">
        <v>0</v>
      </c>
      <c r="O108" s="205">
        <v>0</v>
      </c>
      <c r="P108" s="205">
        <v>0</v>
      </c>
      <c r="Q108" s="205">
        <v>0</v>
      </c>
      <c r="R108" s="205">
        <v>0</v>
      </c>
      <c r="S108" s="205">
        <v>0</v>
      </c>
      <c r="T108" s="205">
        <v>0</v>
      </c>
      <c r="U108" s="205">
        <v>0</v>
      </c>
      <c r="V108" s="205">
        <v>0</v>
      </c>
      <c r="W108" s="205">
        <v>0</v>
      </c>
      <c r="X108" s="205">
        <v>0</v>
      </c>
      <c r="Y108" s="205">
        <v>0</v>
      </c>
      <c r="Z108" s="205">
        <v>0</v>
      </c>
      <c r="AA108" s="205">
        <v>0</v>
      </c>
      <c r="AB108" s="205">
        <v>0</v>
      </c>
      <c r="AC108" s="205">
        <v>3</v>
      </c>
      <c r="AD108" s="205">
        <v>1</v>
      </c>
      <c r="AE108" s="205">
        <v>0</v>
      </c>
      <c r="AF108" s="205">
        <v>2</v>
      </c>
      <c r="AG108" s="205">
        <v>0</v>
      </c>
      <c r="AH108" s="205">
        <v>0</v>
      </c>
      <c r="AI108" s="205">
        <v>3</v>
      </c>
      <c r="AJ108" s="205">
        <v>3</v>
      </c>
      <c r="AK108" s="205">
        <v>0</v>
      </c>
      <c r="AL108" s="205">
        <v>2</v>
      </c>
      <c r="AM108" s="205">
        <v>1</v>
      </c>
      <c r="AN108" s="205">
        <v>0</v>
      </c>
      <c r="AO108" s="205">
        <v>5</v>
      </c>
      <c r="AP108" s="205">
        <v>4</v>
      </c>
      <c r="AQ108" s="205">
        <v>0</v>
      </c>
      <c r="AR108" s="205">
        <v>1</v>
      </c>
      <c r="AS108" s="205">
        <v>1</v>
      </c>
      <c r="AT108" s="205">
        <v>0</v>
      </c>
      <c r="AU108" s="205">
        <v>4</v>
      </c>
      <c r="AV108" s="205">
        <v>1</v>
      </c>
      <c r="AW108" s="205">
        <v>0</v>
      </c>
      <c r="AX108" s="205">
        <v>3</v>
      </c>
      <c r="AY108" s="205">
        <v>1</v>
      </c>
      <c r="AZ108" s="205">
        <v>0</v>
      </c>
      <c r="BA108" s="205">
        <v>4</v>
      </c>
      <c r="BB108" s="205">
        <v>2</v>
      </c>
      <c r="BC108" s="205">
        <v>0</v>
      </c>
      <c r="BD108" s="205">
        <v>5</v>
      </c>
      <c r="BE108" s="205">
        <v>5</v>
      </c>
      <c r="BF108" s="205">
        <v>0</v>
      </c>
      <c r="BG108" s="205">
        <v>4</v>
      </c>
      <c r="BH108" s="205">
        <v>1</v>
      </c>
      <c r="BI108" s="205">
        <v>0</v>
      </c>
      <c r="BJ108" s="205"/>
      <c r="BK108" s="205"/>
      <c r="BL108" s="205"/>
      <c r="BM108" s="205"/>
      <c r="BN108" s="205"/>
      <c r="BO108" s="204"/>
      <c r="BP108" s="197"/>
      <c r="BQ108" s="197"/>
      <c r="BR108" s="197"/>
      <c r="BS108" s="197"/>
      <c r="BT108" s="197"/>
      <c r="BU108" s="197"/>
      <c r="BV108" s="197"/>
      <c r="BW108" s="197"/>
      <c r="BX108" s="197"/>
      <c r="BY108" s="197"/>
      <c r="BZ108" s="197"/>
      <c r="CA108" s="197"/>
      <c r="CB108" s="197"/>
      <c r="CC108" s="197"/>
      <c r="CD108" s="197"/>
      <c r="CE108" s="197"/>
      <c r="CF108" s="197"/>
      <c r="CG108" s="197"/>
      <c r="CH108" s="197"/>
      <c r="CI108" s="197"/>
      <c r="CJ108" s="197"/>
      <c r="CK108" s="197"/>
      <c r="CL108" s="197"/>
      <c r="CM108" s="197"/>
      <c r="CN108" s="197"/>
      <c r="CO108" s="197"/>
      <c r="CP108" s="197"/>
      <c r="CQ108" s="197"/>
      <c r="CR108" s="197"/>
      <c r="CS108" s="197"/>
      <c r="CT108" s="197"/>
      <c r="CU108" s="197"/>
      <c r="CV108" s="197"/>
      <c r="CW108" s="197"/>
      <c r="CX108" s="197"/>
      <c r="CY108" s="197"/>
      <c r="CZ108" s="197"/>
      <c r="DA108" s="197"/>
      <c r="DB108" s="197"/>
      <c r="DC108" s="197"/>
      <c r="DD108" s="197"/>
      <c r="DE108" s="197"/>
      <c r="DF108" s="197"/>
      <c r="DG108" s="197"/>
      <c r="DH108" s="197"/>
      <c r="DI108" s="197"/>
      <c r="DJ108" s="197"/>
      <c r="DK108" s="197"/>
      <c r="DL108" s="197"/>
      <c r="DM108" s="197"/>
      <c r="DN108" s="197"/>
      <c r="DO108" s="197"/>
      <c r="DP108" s="197"/>
      <c r="DQ108" s="197"/>
      <c r="DR108" s="197"/>
      <c r="DS108" s="197"/>
      <c r="DT108" s="197"/>
      <c r="DU108" s="197"/>
      <c r="DV108" s="197"/>
      <c r="DW108" s="197"/>
      <c r="DX108" s="197"/>
      <c r="DY108" s="197"/>
      <c r="DZ108" s="197"/>
      <c r="EA108" s="197"/>
      <c r="EB108" s="197"/>
      <c r="EC108" s="197"/>
      <c r="ED108" s="197"/>
      <c r="EE108" s="197"/>
      <c r="EF108" s="197"/>
      <c r="EG108" s="197"/>
      <c r="EH108" s="197"/>
      <c r="EI108" s="197"/>
      <c r="EJ108" s="197"/>
      <c r="EK108" s="197"/>
      <c r="EL108" s="197"/>
      <c r="EM108" s="197"/>
      <c r="EN108" s="197"/>
      <c r="EO108" s="197"/>
      <c r="EP108" s="197"/>
      <c r="EQ108" s="197"/>
      <c r="ER108" s="197"/>
      <c r="ES108" s="197"/>
      <c r="ET108" s="197"/>
      <c r="EU108" s="197"/>
      <c r="EV108" s="197"/>
      <c r="EW108" s="197"/>
      <c r="EX108" s="197"/>
      <c r="EY108" s="197"/>
      <c r="EZ108" s="197"/>
      <c r="FA108" s="197"/>
      <c r="FB108" s="197"/>
      <c r="FC108" s="197"/>
      <c r="FD108" s="197"/>
      <c r="FE108" s="197"/>
      <c r="FF108" s="197"/>
      <c r="FG108" s="197"/>
      <c r="FH108" s="197"/>
      <c r="FI108" s="197"/>
      <c r="FJ108" s="197"/>
      <c r="FK108" s="197"/>
      <c r="FL108" s="197"/>
      <c r="FM108" s="197"/>
      <c r="FN108" s="197"/>
      <c r="FO108" s="197"/>
      <c r="FP108" s="197"/>
      <c r="FQ108" s="197"/>
      <c r="FR108" s="197"/>
      <c r="FS108" s="197"/>
      <c r="FT108" s="197"/>
      <c r="FU108" s="197"/>
      <c r="FV108" s="197"/>
      <c r="FW108" s="197"/>
      <c r="FX108" s="197"/>
      <c r="FY108" s="197"/>
      <c r="FZ108" s="197"/>
      <c r="GA108" s="197"/>
      <c r="GB108" s="197"/>
      <c r="GC108" s="197"/>
      <c r="GD108" s="197"/>
      <c r="GE108" s="197"/>
      <c r="GF108" s="197"/>
      <c r="GG108" s="197"/>
      <c r="GH108" s="197"/>
      <c r="GI108" s="197"/>
      <c r="GJ108" s="197"/>
      <c r="GK108" s="197"/>
      <c r="GL108" s="197"/>
      <c r="GM108" s="197"/>
      <c r="GN108" s="197"/>
      <c r="GO108" s="197"/>
      <c r="GP108" s="197"/>
      <c r="GQ108" s="197"/>
      <c r="GR108" s="197"/>
      <c r="GS108" s="197"/>
      <c r="GT108" s="197"/>
      <c r="GU108" s="197"/>
      <c r="GV108" s="197"/>
      <c r="GW108" s="197"/>
      <c r="GX108" s="197"/>
      <c r="GY108" s="197"/>
      <c r="GZ108" s="197"/>
      <c r="HA108" s="197"/>
      <c r="HB108" s="197"/>
      <c r="HC108" s="197"/>
      <c r="HD108" s="197"/>
      <c r="HE108" s="197"/>
      <c r="HF108" s="197"/>
      <c r="HG108" s="197"/>
      <c r="HH108" s="197"/>
      <c r="HI108" s="197"/>
      <c r="HJ108" s="197"/>
      <c r="HK108" s="197"/>
      <c r="HL108" s="197"/>
      <c r="HM108" s="197"/>
      <c r="HN108" s="197"/>
      <c r="HO108" s="197"/>
      <c r="HP108" s="197"/>
      <c r="HQ108" s="197"/>
      <c r="HR108" s="197"/>
      <c r="HS108" s="197"/>
      <c r="HT108" s="197"/>
      <c r="HU108" s="197"/>
      <c r="HV108" s="197"/>
      <c r="HW108" s="197"/>
      <c r="HX108" s="197"/>
      <c r="HY108" s="197"/>
      <c r="HZ108" s="197"/>
      <c r="IA108" s="197"/>
      <c r="IB108" s="197"/>
      <c r="IC108" s="197"/>
      <c r="ID108" s="197"/>
      <c r="IE108" s="197"/>
      <c r="IF108" s="197"/>
      <c r="IG108" s="197"/>
      <c r="IH108" s="197"/>
      <c r="II108" s="197"/>
      <c r="IJ108" s="197"/>
      <c r="IK108" s="197"/>
      <c r="IL108" s="197"/>
      <c r="IM108" s="197"/>
      <c r="IN108" s="197"/>
      <c r="IO108" s="197"/>
      <c r="IP108" s="197"/>
      <c r="IQ108" s="197"/>
      <c r="IR108" s="197"/>
      <c r="IS108" s="197"/>
      <c r="IT108" s="197"/>
      <c r="IU108" s="197"/>
      <c r="IV108" s="197"/>
      <c r="IW108" s="197"/>
    </row>
    <row r="109" spans="1:257">
      <c r="A109" s="208">
        <v>4</v>
      </c>
      <c r="B109" s="205" t="s">
        <v>872</v>
      </c>
      <c r="C109" s="205" t="str">
        <f t="shared" si="36"/>
        <v>HEATH KINNEY</v>
      </c>
      <c r="D109" s="205">
        <v>6</v>
      </c>
      <c r="E109" s="209">
        <v>417</v>
      </c>
      <c r="F109" s="209">
        <v>258</v>
      </c>
      <c r="G109" s="209">
        <v>10</v>
      </c>
      <c r="H109" s="206">
        <f t="shared" si="37"/>
        <v>0.61870503597122306</v>
      </c>
      <c r="I109" s="207"/>
      <c r="J109" s="205">
        <f t="shared" si="38"/>
        <v>64</v>
      </c>
      <c r="K109" s="205">
        <f t="shared" si="39"/>
        <v>37</v>
      </c>
      <c r="L109" s="205">
        <f t="shared" si="40"/>
        <v>2</v>
      </c>
      <c r="M109" s="206">
        <f t="shared" si="41"/>
        <v>0.578125</v>
      </c>
      <c r="N109" s="205">
        <v>4</v>
      </c>
      <c r="O109" s="205">
        <v>1</v>
      </c>
      <c r="P109" s="205">
        <v>0</v>
      </c>
      <c r="Q109" s="205">
        <v>1</v>
      </c>
      <c r="R109" s="205">
        <v>0</v>
      </c>
      <c r="S109" s="205">
        <v>0</v>
      </c>
      <c r="T109" s="205">
        <v>4</v>
      </c>
      <c r="U109" s="205">
        <v>3</v>
      </c>
      <c r="V109" s="205">
        <v>0</v>
      </c>
      <c r="W109" s="205">
        <v>6</v>
      </c>
      <c r="X109" s="205">
        <v>4</v>
      </c>
      <c r="Y109" s="205">
        <v>2</v>
      </c>
      <c r="Z109" s="205">
        <v>6</v>
      </c>
      <c r="AA109" s="205">
        <v>5</v>
      </c>
      <c r="AB109" s="205">
        <v>0</v>
      </c>
      <c r="AC109" s="205">
        <v>4</v>
      </c>
      <c r="AD109" s="205">
        <v>2</v>
      </c>
      <c r="AE109" s="205">
        <v>0</v>
      </c>
      <c r="AF109" s="205">
        <v>4</v>
      </c>
      <c r="AG109" s="205">
        <v>2</v>
      </c>
      <c r="AH109" s="205">
        <v>0</v>
      </c>
      <c r="AI109" s="205">
        <v>0</v>
      </c>
      <c r="AJ109" s="205">
        <v>0</v>
      </c>
      <c r="AK109" s="205">
        <v>0</v>
      </c>
      <c r="AL109" s="205">
        <v>6</v>
      </c>
      <c r="AM109" s="205">
        <v>2</v>
      </c>
      <c r="AN109" s="205">
        <v>0</v>
      </c>
      <c r="AO109" s="205">
        <v>6</v>
      </c>
      <c r="AP109" s="205">
        <v>5</v>
      </c>
      <c r="AQ109" s="205">
        <v>0</v>
      </c>
      <c r="AR109" s="205">
        <v>5</v>
      </c>
      <c r="AS109" s="205">
        <v>2</v>
      </c>
      <c r="AT109" s="205">
        <v>0</v>
      </c>
      <c r="AU109" s="205">
        <v>4</v>
      </c>
      <c r="AV109" s="205">
        <v>3</v>
      </c>
      <c r="AW109" s="205">
        <v>0</v>
      </c>
      <c r="AX109" s="205">
        <v>4</v>
      </c>
      <c r="AY109" s="205">
        <v>2</v>
      </c>
      <c r="AZ109" s="205">
        <v>0</v>
      </c>
      <c r="BA109" s="205">
        <v>5</v>
      </c>
      <c r="BB109" s="205">
        <v>3</v>
      </c>
      <c r="BC109" s="205">
        <v>0</v>
      </c>
      <c r="BD109" s="205">
        <v>5</v>
      </c>
      <c r="BE109" s="205">
        <v>3</v>
      </c>
      <c r="BF109" s="205">
        <v>0</v>
      </c>
      <c r="BG109" s="205">
        <v>0</v>
      </c>
      <c r="BH109" s="205">
        <v>0</v>
      </c>
      <c r="BI109" s="205">
        <v>0</v>
      </c>
      <c r="BJ109" s="205"/>
      <c r="BK109" s="205"/>
      <c r="BL109" s="205"/>
      <c r="BM109" s="205"/>
      <c r="BN109" s="205"/>
      <c r="BO109" s="204"/>
      <c r="BP109" s="197"/>
      <c r="BQ109" s="197"/>
      <c r="BR109" s="197"/>
      <c r="BS109" s="197"/>
      <c r="BT109" s="197"/>
      <c r="BU109" s="197"/>
      <c r="BV109" s="197"/>
      <c r="BW109" s="197"/>
      <c r="BX109" s="197"/>
      <c r="BY109" s="197"/>
      <c r="BZ109" s="197"/>
      <c r="CA109" s="197"/>
      <c r="CB109" s="197"/>
      <c r="CC109" s="197"/>
      <c r="CD109" s="197"/>
      <c r="CE109" s="197"/>
      <c r="CF109" s="197"/>
      <c r="CG109" s="197"/>
      <c r="CH109" s="197"/>
      <c r="CI109" s="197"/>
      <c r="CJ109" s="197"/>
      <c r="CK109" s="197"/>
      <c r="CL109" s="197"/>
      <c r="CM109" s="197"/>
      <c r="CN109" s="197"/>
      <c r="CO109" s="197"/>
      <c r="CP109" s="197"/>
      <c r="CQ109" s="197"/>
      <c r="CR109" s="197"/>
      <c r="CS109" s="197"/>
      <c r="CT109" s="197"/>
      <c r="CU109" s="197"/>
      <c r="CV109" s="197"/>
      <c r="CW109" s="197"/>
      <c r="CX109" s="197"/>
      <c r="CY109" s="197"/>
      <c r="CZ109" s="197"/>
      <c r="DA109" s="197"/>
      <c r="DB109" s="197"/>
      <c r="DC109" s="197"/>
      <c r="DD109" s="197"/>
      <c r="DE109" s="197"/>
      <c r="DF109" s="197"/>
      <c r="DG109" s="197"/>
      <c r="DH109" s="197"/>
      <c r="DI109" s="197"/>
      <c r="DJ109" s="197"/>
      <c r="DK109" s="197"/>
      <c r="DL109" s="197"/>
      <c r="DM109" s="197"/>
      <c r="DN109" s="197"/>
      <c r="DO109" s="197"/>
      <c r="DP109" s="197"/>
      <c r="DQ109" s="197"/>
      <c r="DR109" s="197"/>
      <c r="DS109" s="197"/>
      <c r="DT109" s="197"/>
      <c r="DU109" s="197"/>
      <c r="DV109" s="197"/>
      <c r="DW109" s="197"/>
      <c r="DX109" s="197"/>
      <c r="DY109" s="197"/>
      <c r="DZ109" s="197"/>
      <c r="EA109" s="197"/>
      <c r="EB109" s="197"/>
      <c r="EC109" s="197"/>
      <c r="ED109" s="197"/>
      <c r="EE109" s="197"/>
      <c r="EF109" s="197"/>
      <c r="EG109" s="197"/>
      <c r="EH109" s="197"/>
      <c r="EI109" s="197"/>
      <c r="EJ109" s="197"/>
      <c r="EK109" s="197"/>
      <c r="EL109" s="197"/>
      <c r="EM109" s="197"/>
      <c r="EN109" s="197"/>
      <c r="EO109" s="197"/>
      <c r="EP109" s="197"/>
      <c r="EQ109" s="197"/>
      <c r="ER109" s="197"/>
      <c r="ES109" s="197"/>
      <c r="ET109" s="197"/>
      <c r="EU109" s="197"/>
      <c r="EV109" s="197"/>
      <c r="EW109" s="197"/>
      <c r="EX109" s="197"/>
      <c r="EY109" s="197"/>
      <c r="EZ109" s="197"/>
      <c r="FA109" s="197"/>
      <c r="FB109" s="197"/>
      <c r="FC109" s="197"/>
      <c r="FD109" s="197"/>
      <c r="FE109" s="197"/>
      <c r="FF109" s="197"/>
      <c r="FG109" s="197"/>
      <c r="FH109" s="197"/>
      <c r="FI109" s="197"/>
      <c r="FJ109" s="197"/>
      <c r="FK109" s="197"/>
      <c r="FL109" s="197"/>
      <c r="FM109" s="197"/>
      <c r="FN109" s="197"/>
      <c r="FO109" s="197"/>
      <c r="FP109" s="197"/>
      <c r="FQ109" s="197"/>
      <c r="FR109" s="197"/>
      <c r="FS109" s="197"/>
      <c r="FT109" s="197"/>
      <c r="FU109" s="197"/>
      <c r="FV109" s="197"/>
      <c r="FW109" s="197"/>
      <c r="FX109" s="197"/>
      <c r="FY109" s="197"/>
      <c r="FZ109" s="197"/>
      <c r="GA109" s="197"/>
      <c r="GB109" s="197"/>
      <c r="GC109" s="197"/>
      <c r="GD109" s="197"/>
      <c r="GE109" s="197"/>
      <c r="GF109" s="197"/>
      <c r="GG109" s="197"/>
      <c r="GH109" s="197"/>
      <c r="GI109" s="197"/>
      <c r="GJ109" s="197"/>
      <c r="GK109" s="197"/>
      <c r="GL109" s="197"/>
      <c r="GM109" s="197"/>
      <c r="GN109" s="197"/>
      <c r="GO109" s="197"/>
      <c r="GP109" s="197"/>
      <c r="GQ109" s="197"/>
      <c r="GR109" s="197"/>
      <c r="GS109" s="197"/>
      <c r="GT109" s="197"/>
      <c r="GU109" s="197"/>
      <c r="GV109" s="197"/>
      <c r="GW109" s="197"/>
      <c r="GX109" s="197"/>
      <c r="GY109" s="197"/>
      <c r="GZ109" s="197"/>
      <c r="HA109" s="197"/>
      <c r="HB109" s="197"/>
      <c r="HC109" s="197"/>
      <c r="HD109" s="197"/>
      <c r="HE109" s="197"/>
      <c r="HF109" s="197"/>
      <c r="HG109" s="197"/>
      <c r="HH109" s="197"/>
      <c r="HI109" s="197"/>
      <c r="HJ109" s="197"/>
      <c r="HK109" s="197"/>
      <c r="HL109" s="197"/>
      <c r="HM109" s="197"/>
      <c r="HN109" s="197"/>
      <c r="HO109" s="197"/>
      <c r="HP109" s="197"/>
      <c r="HQ109" s="197"/>
      <c r="HR109" s="197"/>
      <c r="HS109" s="197"/>
      <c r="HT109" s="197"/>
      <c r="HU109" s="197"/>
      <c r="HV109" s="197"/>
      <c r="HW109" s="197"/>
      <c r="HX109" s="197"/>
      <c r="HY109" s="197"/>
      <c r="HZ109" s="197"/>
      <c r="IA109" s="197"/>
      <c r="IB109" s="197"/>
      <c r="IC109" s="197"/>
      <c r="ID109" s="197"/>
      <c r="IE109" s="197"/>
      <c r="IF109" s="197"/>
      <c r="IG109" s="197"/>
      <c r="IH109" s="197"/>
      <c r="II109" s="197"/>
      <c r="IJ109" s="197"/>
      <c r="IK109" s="197"/>
      <c r="IL109" s="197"/>
      <c r="IM109" s="197"/>
      <c r="IN109" s="197"/>
      <c r="IO109" s="197"/>
      <c r="IP109" s="197"/>
      <c r="IQ109" s="197"/>
      <c r="IR109" s="197"/>
      <c r="IS109" s="197"/>
      <c r="IT109" s="197"/>
      <c r="IU109" s="197"/>
      <c r="IV109" s="197"/>
      <c r="IW109" s="197"/>
    </row>
    <row r="110" spans="1:257">
      <c r="A110" s="208">
        <v>5</v>
      </c>
      <c r="B110" s="205" t="s">
        <v>1029</v>
      </c>
      <c r="C110" s="205" t="str">
        <f t="shared" si="36"/>
        <v>JIM BONNICI</v>
      </c>
      <c r="D110" s="205">
        <v>1</v>
      </c>
      <c r="E110" s="209">
        <v>55</v>
      </c>
      <c r="F110" s="209">
        <v>25</v>
      </c>
      <c r="G110" s="209">
        <v>0</v>
      </c>
      <c r="H110" s="206">
        <f t="shared" si="37"/>
        <v>0.45454545454545453</v>
      </c>
      <c r="I110" s="207"/>
      <c r="J110" s="205">
        <f t="shared" si="38"/>
        <v>55</v>
      </c>
      <c r="K110" s="205">
        <f t="shared" si="39"/>
        <v>25</v>
      </c>
      <c r="L110" s="205">
        <f t="shared" si="40"/>
        <v>0</v>
      </c>
      <c r="M110" s="206">
        <f t="shared" si="41"/>
        <v>0.45454545454545453</v>
      </c>
      <c r="N110" s="205">
        <v>2</v>
      </c>
      <c r="O110" s="205">
        <v>0</v>
      </c>
      <c r="P110" s="205">
        <v>0</v>
      </c>
      <c r="Q110" s="205">
        <v>5</v>
      </c>
      <c r="R110" s="205">
        <v>0</v>
      </c>
      <c r="S110" s="205">
        <v>0</v>
      </c>
      <c r="T110" s="205">
        <v>2</v>
      </c>
      <c r="U110" s="205">
        <v>2</v>
      </c>
      <c r="V110" s="205">
        <v>0</v>
      </c>
      <c r="W110" s="205">
        <v>4</v>
      </c>
      <c r="X110" s="205">
        <v>1</v>
      </c>
      <c r="Y110" s="205">
        <v>0</v>
      </c>
      <c r="Z110" s="205">
        <v>2</v>
      </c>
      <c r="AA110" s="205">
        <v>2</v>
      </c>
      <c r="AB110" s="205">
        <v>0</v>
      </c>
      <c r="AC110" s="205">
        <v>4</v>
      </c>
      <c r="AD110" s="205">
        <v>2</v>
      </c>
      <c r="AE110" s="205">
        <v>0</v>
      </c>
      <c r="AF110" s="205">
        <v>2</v>
      </c>
      <c r="AG110" s="205">
        <v>1</v>
      </c>
      <c r="AH110" s="205">
        <v>0</v>
      </c>
      <c r="AI110" s="205">
        <v>5</v>
      </c>
      <c r="AJ110" s="205">
        <v>3</v>
      </c>
      <c r="AK110" s="205">
        <v>0</v>
      </c>
      <c r="AL110" s="205">
        <v>5</v>
      </c>
      <c r="AM110" s="205">
        <v>3</v>
      </c>
      <c r="AN110" s="205">
        <v>0</v>
      </c>
      <c r="AO110" s="205">
        <v>3</v>
      </c>
      <c r="AP110" s="205">
        <v>1</v>
      </c>
      <c r="AQ110" s="205">
        <v>0</v>
      </c>
      <c r="AR110" s="205">
        <v>5</v>
      </c>
      <c r="AS110" s="205">
        <v>2</v>
      </c>
      <c r="AT110" s="205">
        <v>0</v>
      </c>
      <c r="AU110" s="205">
        <v>2</v>
      </c>
      <c r="AV110" s="205">
        <v>0</v>
      </c>
      <c r="AW110" s="205">
        <v>0</v>
      </c>
      <c r="AX110" s="205">
        <v>3</v>
      </c>
      <c r="AY110" s="205">
        <v>1</v>
      </c>
      <c r="AZ110" s="205">
        <v>0</v>
      </c>
      <c r="BA110" s="205">
        <v>3</v>
      </c>
      <c r="BB110" s="205">
        <v>2</v>
      </c>
      <c r="BC110" s="205">
        <v>0</v>
      </c>
      <c r="BD110" s="205">
        <v>5</v>
      </c>
      <c r="BE110" s="205">
        <v>3</v>
      </c>
      <c r="BF110" s="205">
        <v>0</v>
      </c>
      <c r="BG110" s="205">
        <v>3</v>
      </c>
      <c r="BH110" s="205">
        <v>2</v>
      </c>
      <c r="BI110" s="205">
        <v>0</v>
      </c>
      <c r="BJ110" s="205"/>
      <c r="BK110" s="205"/>
      <c r="BL110" s="205"/>
      <c r="BM110" s="205"/>
      <c r="BN110" s="205"/>
      <c r="BO110" s="204"/>
      <c r="BP110" s="197"/>
      <c r="BQ110" s="197"/>
      <c r="BR110" s="197"/>
      <c r="BS110" s="197"/>
      <c r="BT110" s="197"/>
      <c r="BU110" s="197"/>
      <c r="BV110" s="197"/>
      <c r="BW110" s="197"/>
      <c r="BX110" s="197"/>
      <c r="BY110" s="197"/>
      <c r="BZ110" s="197"/>
      <c r="CA110" s="197"/>
      <c r="CB110" s="197"/>
      <c r="CC110" s="197"/>
      <c r="CD110" s="197"/>
      <c r="CE110" s="197"/>
      <c r="CF110" s="197"/>
      <c r="CG110" s="197"/>
      <c r="CH110" s="197"/>
      <c r="CI110" s="197"/>
      <c r="CJ110" s="197"/>
      <c r="CK110" s="197"/>
      <c r="CL110" s="197"/>
      <c r="CM110" s="197"/>
      <c r="CN110" s="197"/>
      <c r="CO110" s="197"/>
      <c r="CP110" s="197"/>
      <c r="CQ110" s="197"/>
      <c r="CR110" s="197"/>
      <c r="CS110" s="197"/>
      <c r="CT110" s="197"/>
      <c r="CU110" s="197"/>
      <c r="CV110" s="197"/>
      <c r="CW110" s="197"/>
      <c r="CX110" s="197"/>
      <c r="CY110" s="197"/>
      <c r="CZ110" s="197"/>
      <c r="DA110" s="197"/>
      <c r="DB110" s="197"/>
      <c r="DC110" s="197"/>
      <c r="DD110" s="197"/>
      <c r="DE110" s="197"/>
      <c r="DF110" s="197"/>
      <c r="DG110" s="197"/>
      <c r="DH110" s="197"/>
      <c r="DI110" s="197"/>
      <c r="DJ110" s="197"/>
      <c r="DK110" s="197"/>
      <c r="DL110" s="197"/>
      <c r="DM110" s="197"/>
      <c r="DN110" s="197"/>
      <c r="DO110" s="197"/>
      <c r="DP110" s="197"/>
      <c r="DQ110" s="197"/>
      <c r="DR110" s="197"/>
      <c r="DS110" s="197"/>
      <c r="DT110" s="197"/>
      <c r="DU110" s="197"/>
      <c r="DV110" s="197"/>
      <c r="DW110" s="197"/>
      <c r="DX110" s="197"/>
      <c r="DY110" s="197"/>
      <c r="DZ110" s="197"/>
      <c r="EA110" s="197"/>
      <c r="EB110" s="197"/>
      <c r="EC110" s="197"/>
      <c r="ED110" s="197"/>
      <c r="EE110" s="197"/>
      <c r="EF110" s="197"/>
      <c r="EG110" s="197"/>
      <c r="EH110" s="197"/>
      <c r="EI110" s="197"/>
      <c r="EJ110" s="197"/>
      <c r="EK110" s="197"/>
      <c r="EL110" s="197"/>
      <c r="EM110" s="197"/>
      <c r="EN110" s="197"/>
      <c r="EO110" s="197"/>
      <c r="EP110" s="197"/>
      <c r="EQ110" s="197"/>
      <c r="ER110" s="197"/>
      <c r="ES110" s="197"/>
      <c r="ET110" s="197"/>
      <c r="EU110" s="197"/>
      <c r="EV110" s="197"/>
      <c r="EW110" s="197"/>
      <c r="EX110" s="197"/>
      <c r="EY110" s="197"/>
      <c r="EZ110" s="197"/>
      <c r="FA110" s="197"/>
      <c r="FB110" s="197"/>
      <c r="FC110" s="197"/>
      <c r="FD110" s="197"/>
      <c r="FE110" s="197"/>
      <c r="FF110" s="197"/>
      <c r="FG110" s="197"/>
      <c r="FH110" s="197"/>
      <c r="FI110" s="197"/>
      <c r="FJ110" s="197"/>
      <c r="FK110" s="197"/>
      <c r="FL110" s="197"/>
      <c r="FM110" s="197"/>
      <c r="FN110" s="197"/>
      <c r="FO110" s="197"/>
      <c r="FP110" s="197"/>
      <c r="FQ110" s="197"/>
      <c r="FR110" s="197"/>
      <c r="FS110" s="197"/>
      <c r="FT110" s="197"/>
      <c r="FU110" s="197"/>
      <c r="FV110" s="197"/>
      <c r="FW110" s="197"/>
      <c r="FX110" s="197"/>
      <c r="FY110" s="197"/>
      <c r="FZ110" s="197"/>
      <c r="GA110" s="197"/>
      <c r="GB110" s="197"/>
      <c r="GC110" s="197"/>
      <c r="GD110" s="197"/>
      <c r="GE110" s="197"/>
      <c r="GF110" s="197"/>
      <c r="GG110" s="197"/>
      <c r="GH110" s="197"/>
      <c r="GI110" s="197"/>
      <c r="GJ110" s="197"/>
      <c r="GK110" s="197"/>
      <c r="GL110" s="197"/>
      <c r="GM110" s="197"/>
      <c r="GN110" s="197"/>
      <c r="GO110" s="197"/>
      <c r="GP110" s="197"/>
      <c r="GQ110" s="197"/>
      <c r="GR110" s="197"/>
      <c r="GS110" s="197"/>
      <c r="GT110" s="197"/>
      <c r="GU110" s="197"/>
      <c r="GV110" s="197"/>
      <c r="GW110" s="197"/>
      <c r="GX110" s="197"/>
      <c r="GY110" s="197"/>
      <c r="GZ110" s="197"/>
      <c r="HA110" s="197"/>
      <c r="HB110" s="197"/>
      <c r="HC110" s="197"/>
      <c r="HD110" s="197"/>
      <c r="HE110" s="197"/>
      <c r="HF110" s="197"/>
      <c r="HG110" s="197"/>
      <c r="HH110" s="197"/>
      <c r="HI110" s="197"/>
      <c r="HJ110" s="197"/>
      <c r="HK110" s="197"/>
      <c r="HL110" s="197"/>
      <c r="HM110" s="197"/>
      <c r="HN110" s="197"/>
      <c r="HO110" s="197"/>
      <c r="HP110" s="197"/>
      <c r="HQ110" s="197"/>
      <c r="HR110" s="197"/>
      <c r="HS110" s="197"/>
      <c r="HT110" s="197"/>
      <c r="HU110" s="197"/>
      <c r="HV110" s="197"/>
      <c r="HW110" s="197"/>
      <c r="HX110" s="197"/>
      <c r="HY110" s="197"/>
      <c r="HZ110" s="197"/>
      <c r="IA110" s="197"/>
      <c r="IB110" s="197"/>
      <c r="IC110" s="197"/>
      <c r="ID110" s="197"/>
      <c r="IE110" s="197"/>
      <c r="IF110" s="197"/>
      <c r="IG110" s="197"/>
      <c r="IH110" s="197"/>
      <c r="II110" s="197"/>
      <c r="IJ110" s="197"/>
      <c r="IK110" s="197"/>
      <c r="IL110" s="197"/>
      <c r="IM110" s="197"/>
      <c r="IN110" s="197"/>
      <c r="IO110" s="197"/>
      <c r="IP110" s="197"/>
      <c r="IQ110" s="197"/>
      <c r="IR110" s="197"/>
      <c r="IS110" s="197"/>
      <c r="IT110" s="197"/>
      <c r="IU110" s="197"/>
      <c r="IV110" s="197"/>
      <c r="IW110" s="197"/>
    </row>
    <row r="111" spans="1:257">
      <c r="A111" s="208">
        <v>6</v>
      </c>
      <c r="B111" s="205" t="s">
        <v>854</v>
      </c>
      <c r="C111" s="205" t="str">
        <f t="shared" si="36"/>
        <v>BRIAN PECK</v>
      </c>
      <c r="D111" s="205">
        <v>6</v>
      </c>
      <c r="E111" s="209">
        <v>333</v>
      </c>
      <c r="F111" s="209">
        <v>174</v>
      </c>
      <c r="G111" s="209">
        <v>16</v>
      </c>
      <c r="H111" s="206">
        <f t="shared" si="37"/>
        <v>0.52252252252252251</v>
      </c>
      <c r="I111" s="207"/>
      <c r="J111" s="205">
        <f t="shared" si="38"/>
        <v>62</v>
      </c>
      <c r="K111" s="205">
        <f t="shared" si="39"/>
        <v>26</v>
      </c>
      <c r="L111" s="205">
        <f t="shared" si="40"/>
        <v>3</v>
      </c>
      <c r="M111" s="206">
        <f t="shared" si="41"/>
        <v>0.41935483870967744</v>
      </c>
      <c r="N111" s="205">
        <v>5</v>
      </c>
      <c r="O111" s="205">
        <v>1</v>
      </c>
      <c r="P111" s="205">
        <v>0</v>
      </c>
      <c r="Q111" s="205">
        <v>4</v>
      </c>
      <c r="R111" s="205">
        <v>3</v>
      </c>
      <c r="S111" s="205">
        <v>2</v>
      </c>
      <c r="T111" s="205">
        <v>4</v>
      </c>
      <c r="U111" s="205">
        <v>1</v>
      </c>
      <c r="V111" s="205">
        <v>0</v>
      </c>
      <c r="W111" s="205">
        <v>4</v>
      </c>
      <c r="X111" s="205">
        <v>1</v>
      </c>
      <c r="Y111" s="205">
        <v>0</v>
      </c>
      <c r="Z111" s="205">
        <v>4</v>
      </c>
      <c r="AA111" s="205">
        <v>1</v>
      </c>
      <c r="AB111" s="205">
        <v>0</v>
      </c>
      <c r="AC111" s="205">
        <v>4</v>
      </c>
      <c r="AD111" s="205">
        <v>1</v>
      </c>
      <c r="AE111" s="205">
        <v>0</v>
      </c>
      <c r="AF111" s="205">
        <v>4</v>
      </c>
      <c r="AG111" s="205">
        <v>3</v>
      </c>
      <c r="AH111" s="205">
        <v>0</v>
      </c>
      <c r="AI111" s="205">
        <v>4</v>
      </c>
      <c r="AJ111" s="205">
        <v>2</v>
      </c>
      <c r="AK111" s="205">
        <v>0</v>
      </c>
      <c r="AL111" s="205">
        <v>6</v>
      </c>
      <c r="AM111" s="205">
        <v>4</v>
      </c>
      <c r="AN111" s="205">
        <v>1</v>
      </c>
      <c r="AO111" s="205">
        <v>5</v>
      </c>
      <c r="AP111" s="205">
        <v>3</v>
      </c>
      <c r="AQ111" s="205">
        <v>0</v>
      </c>
      <c r="AR111" s="205">
        <v>4</v>
      </c>
      <c r="AS111" s="205">
        <v>3</v>
      </c>
      <c r="AT111" s="205">
        <v>0</v>
      </c>
      <c r="AU111" s="205">
        <v>4</v>
      </c>
      <c r="AV111" s="205">
        <v>2</v>
      </c>
      <c r="AW111" s="205">
        <v>0</v>
      </c>
      <c r="AX111" s="205">
        <v>1</v>
      </c>
      <c r="AY111" s="205">
        <v>0</v>
      </c>
      <c r="AZ111" s="205">
        <v>0</v>
      </c>
      <c r="BA111" s="205">
        <v>4</v>
      </c>
      <c r="BB111" s="205">
        <v>1</v>
      </c>
      <c r="BC111" s="205">
        <v>0</v>
      </c>
      <c r="BD111" s="205">
        <v>3</v>
      </c>
      <c r="BE111" s="205">
        <v>0</v>
      </c>
      <c r="BF111" s="205">
        <v>0</v>
      </c>
      <c r="BG111" s="205">
        <v>2</v>
      </c>
      <c r="BH111" s="205">
        <v>0</v>
      </c>
      <c r="BI111" s="205">
        <v>0</v>
      </c>
      <c r="BJ111" s="205"/>
      <c r="BK111" s="205"/>
      <c r="BL111" s="205"/>
      <c r="BM111" s="205"/>
      <c r="BN111" s="205"/>
      <c r="BO111" s="204"/>
      <c r="BP111" s="197"/>
      <c r="BQ111" s="197"/>
      <c r="BR111" s="197"/>
      <c r="BS111" s="197"/>
      <c r="BT111" s="197"/>
      <c r="BU111" s="197"/>
      <c r="BV111" s="197"/>
      <c r="BW111" s="197"/>
      <c r="BX111" s="197"/>
      <c r="BY111" s="197"/>
      <c r="BZ111" s="197"/>
      <c r="CA111" s="197"/>
      <c r="CB111" s="197"/>
      <c r="CC111" s="197"/>
      <c r="CD111" s="197"/>
      <c r="CE111" s="197"/>
      <c r="CF111" s="197"/>
      <c r="CG111" s="197"/>
      <c r="CH111" s="197"/>
      <c r="CI111" s="197"/>
      <c r="CJ111" s="197"/>
      <c r="CK111" s="197"/>
      <c r="CL111" s="197"/>
      <c r="CM111" s="197"/>
      <c r="CN111" s="197"/>
      <c r="CO111" s="197"/>
      <c r="CP111" s="197"/>
      <c r="CQ111" s="197"/>
      <c r="CR111" s="197"/>
      <c r="CS111" s="197"/>
      <c r="CT111" s="197"/>
      <c r="CU111" s="197"/>
      <c r="CV111" s="197"/>
      <c r="CW111" s="197"/>
      <c r="CX111" s="197"/>
      <c r="CY111" s="197"/>
      <c r="CZ111" s="197"/>
      <c r="DA111" s="197"/>
      <c r="DB111" s="197"/>
      <c r="DC111" s="197"/>
      <c r="DD111" s="197"/>
      <c r="DE111" s="197"/>
      <c r="DF111" s="197"/>
      <c r="DG111" s="197"/>
      <c r="DH111" s="197"/>
      <c r="DI111" s="197"/>
      <c r="DJ111" s="197"/>
      <c r="DK111" s="197"/>
      <c r="DL111" s="197"/>
      <c r="DM111" s="197"/>
      <c r="DN111" s="197"/>
      <c r="DO111" s="197"/>
      <c r="DP111" s="197"/>
      <c r="DQ111" s="197"/>
      <c r="DR111" s="197"/>
      <c r="DS111" s="197"/>
      <c r="DT111" s="197"/>
      <c r="DU111" s="197"/>
      <c r="DV111" s="197"/>
      <c r="DW111" s="197"/>
      <c r="DX111" s="197"/>
      <c r="DY111" s="197"/>
      <c r="DZ111" s="197"/>
      <c r="EA111" s="197"/>
      <c r="EB111" s="197"/>
      <c r="EC111" s="197"/>
      <c r="ED111" s="197"/>
      <c r="EE111" s="197"/>
      <c r="EF111" s="197"/>
      <c r="EG111" s="197"/>
      <c r="EH111" s="197"/>
      <c r="EI111" s="197"/>
      <c r="EJ111" s="197"/>
      <c r="EK111" s="197"/>
      <c r="EL111" s="197"/>
      <c r="EM111" s="197"/>
      <c r="EN111" s="197"/>
      <c r="EO111" s="197"/>
      <c r="EP111" s="197"/>
      <c r="EQ111" s="197"/>
      <c r="ER111" s="197"/>
      <c r="ES111" s="197"/>
      <c r="ET111" s="197"/>
      <c r="EU111" s="197"/>
      <c r="EV111" s="197"/>
      <c r="EW111" s="197"/>
      <c r="EX111" s="197"/>
      <c r="EY111" s="197"/>
      <c r="EZ111" s="197"/>
      <c r="FA111" s="197"/>
      <c r="FB111" s="197"/>
      <c r="FC111" s="197"/>
      <c r="FD111" s="197"/>
      <c r="FE111" s="197"/>
      <c r="FF111" s="197"/>
      <c r="FG111" s="197"/>
      <c r="FH111" s="197"/>
      <c r="FI111" s="197"/>
      <c r="FJ111" s="197"/>
      <c r="FK111" s="197"/>
      <c r="FL111" s="197"/>
      <c r="FM111" s="197"/>
      <c r="FN111" s="197"/>
      <c r="FO111" s="197"/>
      <c r="FP111" s="197"/>
      <c r="FQ111" s="197"/>
      <c r="FR111" s="197"/>
      <c r="FS111" s="197"/>
      <c r="FT111" s="197"/>
      <c r="FU111" s="197"/>
      <c r="FV111" s="197"/>
      <c r="FW111" s="197"/>
      <c r="FX111" s="197"/>
      <c r="FY111" s="197"/>
      <c r="FZ111" s="197"/>
      <c r="GA111" s="197"/>
      <c r="GB111" s="197"/>
      <c r="GC111" s="197"/>
      <c r="GD111" s="197"/>
      <c r="GE111" s="197"/>
      <c r="GF111" s="197"/>
      <c r="GG111" s="197"/>
      <c r="GH111" s="197"/>
      <c r="GI111" s="197"/>
      <c r="GJ111" s="197"/>
      <c r="GK111" s="197"/>
      <c r="GL111" s="197"/>
      <c r="GM111" s="197"/>
      <c r="GN111" s="197"/>
      <c r="GO111" s="197"/>
      <c r="GP111" s="197"/>
      <c r="GQ111" s="197"/>
      <c r="GR111" s="197"/>
      <c r="GS111" s="197"/>
      <c r="GT111" s="197"/>
      <c r="GU111" s="197"/>
      <c r="GV111" s="197"/>
      <c r="GW111" s="197"/>
      <c r="GX111" s="197"/>
      <c r="GY111" s="197"/>
      <c r="GZ111" s="197"/>
      <c r="HA111" s="197"/>
      <c r="HB111" s="197"/>
      <c r="HC111" s="197"/>
      <c r="HD111" s="197"/>
      <c r="HE111" s="197"/>
      <c r="HF111" s="197"/>
      <c r="HG111" s="197"/>
      <c r="HH111" s="197"/>
      <c r="HI111" s="197"/>
      <c r="HJ111" s="197"/>
      <c r="HK111" s="197"/>
      <c r="HL111" s="197"/>
      <c r="HM111" s="197"/>
      <c r="HN111" s="197"/>
      <c r="HO111" s="197"/>
      <c r="HP111" s="197"/>
      <c r="HQ111" s="197"/>
      <c r="HR111" s="197"/>
      <c r="HS111" s="197"/>
      <c r="HT111" s="197"/>
      <c r="HU111" s="197"/>
      <c r="HV111" s="197"/>
      <c r="HW111" s="197"/>
      <c r="HX111" s="197"/>
      <c r="HY111" s="197"/>
      <c r="HZ111" s="197"/>
      <c r="IA111" s="197"/>
      <c r="IB111" s="197"/>
      <c r="IC111" s="197"/>
      <c r="ID111" s="197"/>
      <c r="IE111" s="197"/>
      <c r="IF111" s="197"/>
      <c r="IG111" s="197"/>
      <c r="IH111" s="197"/>
      <c r="II111" s="197"/>
      <c r="IJ111" s="197"/>
      <c r="IK111" s="197"/>
      <c r="IL111" s="197"/>
      <c r="IM111" s="197"/>
      <c r="IN111" s="197"/>
      <c r="IO111" s="197"/>
      <c r="IP111" s="197"/>
      <c r="IQ111" s="197"/>
      <c r="IR111" s="197"/>
      <c r="IS111" s="197"/>
      <c r="IT111" s="197"/>
      <c r="IU111" s="197"/>
      <c r="IV111" s="197"/>
      <c r="IW111" s="197"/>
    </row>
    <row r="112" spans="1:257">
      <c r="A112" s="208">
        <v>7</v>
      </c>
      <c r="B112" s="205" t="s">
        <v>1028</v>
      </c>
      <c r="C112" s="205" t="str">
        <f t="shared" si="36"/>
        <v>DEREK HOFFMAN</v>
      </c>
      <c r="D112" s="205">
        <v>1</v>
      </c>
      <c r="E112" s="209">
        <v>50</v>
      </c>
      <c r="F112" s="209">
        <v>31</v>
      </c>
      <c r="G112" s="209">
        <v>0</v>
      </c>
      <c r="H112" s="206">
        <f t="shared" si="37"/>
        <v>0.62</v>
      </c>
      <c r="I112" s="207"/>
      <c r="J112" s="205">
        <f t="shared" si="38"/>
        <v>50</v>
      </c>
      <c r="K112" s="205">
        <f t="shared" si="39"/>
        <v>31</v>
      </c>
      <c r="L112" s="205">
        <f t="shared" si="40"/>
        <v>0</v>
      </c>
      <c r="M112" s="206">
        <f t="shared" si="41"/>
        <v>0.62</v>
      </c>
      <c r="N112" s="205">
        <v>0</v>
      </c>
      <c r="O112" s="205">
        <v>0</v>
      </c>
      <c r="P112" s="205">
        <v>0</v>
      </c>
      <c r="Q112" s="205">
        <v>5</v>
      </c>
      <c r="R112" s="205">
        <v>2</v>
      </c>
      <c r="S112" s="205">
        <v>0</v>
      </c>
      <c r="T112" s="205">
        <v>6</v>
      </c>
      <c r="U112" s="205">
        <v>2</v>
      </c>
      <c r="V112" s="205">
        <v>0</v>
      </c>
      <c r="W112" s="205">
        <v>5</v>
      </c>
      <c r="X112" s="205">
        <v>5</v>
      </c>
      <c r="Y112" s="205">
        <v>0</v>
      </c>
      <c r="Z112" s="205">
        <v>5</v>
      </c>
      <c r="AA112" s="205">
        <v>4</v>
      </c>
      <c r="AB112" s="205">
        <v>0</v>
      </c>
      <c r="AC112" s="205">
        <v>4</v>
      </c>
      <c r="AD112" s="205">
        <v>3</v>
      </c>
      <c r="AE112" s="205">
        <v>0</v>
      </c>
      <c r="AF112" s="205">
        <v>4</v>
      </c>
      <c r="AG112" s="205">
        <v>4</v>
      </c>
      <c r="AH112" s="205">
        <v>0</v>
      </c>
      <c r="AI112" s="205">
        <v>5</v>
      </c>
      <c r="AJ112" s="205">
        <v>3</v>
      </c>
      <c r="AK112" s="205">
        <v>0</v>
      </c>
      <c r="AL112" s="205">
        <v>0</v>
      </c>
      <c r="AM112" s="205">
        <v>0</v>
      </c>
      <c r="AN112" s="205">
        <v>0</v>
      </c>
      <c r="AO112" s="205">
        <v>0</v>
      </c>
      <c r="AP112" s="205">
        <v>0</v>
      </c>
      <c r="AQ112" s="205">
        <v>0</v>
      </c>
      <c r="AR112" s="205">
        <v>0</v>
      </c>
      <c r="AS112" s="205">
        <v>0</v>
      </c>
      <c r="AT112" s="205">
        <v>0</v>
      </c>
      <c r="AU112" s="205">
        <v>0</v>
      </c>
      <c r="AV112" s="205">
        <v>0</v>
      </c>
      <c r="AW112" s="205">
        <v>0</v>
      </c>
      <c r="AX112" s="205">
        <v>3</v>
      </c>
      <c r="AY112" s="205">
        <v>1</v>
      </c>
      <c r="AZ112" s="205">
        <v>0</v>
      </c>
      <c r="BA112" s="205">
        <v>5</v>
      </c>
      <c r="BB112" s="205">
        <v>2</v>
      </c>
      <c r="BC112" s="205">
        <v>0</v>
      </c>
      <c r="BD112" s="205">
        <v>5</v>
      </c>
      <c r="BE112" s="205">
        <v>4</v>
      </c>
      <c r="BF112" s="205">
        <v>0</v>
      </c>
      <c r="BG112" s="205">
        <v>3</v>
      </c>
      <c r="BH112" s="205">
        <v>1</v>
      </c>
      <c r="BI112" s="205">
        <v>0</v>
      </c>
      <c r="BJ112" s="205"/>
      <c r="BK112" s="205"/>
      <c r="BL112" s="205"/>
      <c r="BM112" s="205"/>
      <c r="BN112" s="205"/>
      <c r="BO112" s="204"/>
      <c r="BP112" s="197"/>
      <c r="BQ112" s="197"/>
      <c r="BR112" s="197"/>
      <c r="BS112" s="197"/>
      <c r="BT112" s="197"/>
      <c r="BU112" s="197"/>
      <c r="BV112" s="197"/>
      <c r="BW112" s="197"/>
      <c r="BX112" s="197"/>
      <c r="BY112" s="197"/>
      <c r="BZ112" s="197"/>
      <c r="CA112" s="197"/>
      <c r="CB112" s="197"/>
      <c r="CC112" s="197"/>
      <c r="CD112" s="197"/>
      <c r="CE112" s="197"/>
      <c r="CF112" s="197"/>
      <c r="CG112" s="197"/>
      <c r="CH112" s="197"/>
      <c r="CI112" s="197"/>
      <c r="CJ112" s="197"/>
      <c r="CK112" s="197"/>
      <c r="CL112" s="197"/>
      <c r="CM112" s="197"/>
      <c r="CN112" s="197"/>
      <c r="CO112" s="197"/>
      <c r="CP112" s="197"/>
      <c r="CQ112" s="197"/>
      <c r="CR112" s="197"/>
      <c r="CS112" s="197"/>
      <c r="CT112" s="197"/>
      <c r="CU112" s="197"/>
      <c r="CV112" s="197"/>
      <c r="CW112" s="197"/>
      <c r="CX112" s="197"/>
      <c r="CY112" s="197"/>
      <c r="CZ112" s="197"/>
      <c r="DA112" s="197"/>
      <c r="DB112" s="197"/>
      <c r="DC112" s="197"/>
      <c r="DD112" s="197"/>
      <c r="DE112" s="197"/>
      <c r="DF112" s="197"/>
      <c r="DG112" s="197"/>
      <c r="DH112" s="197"/>
      <c r="DI112" s="197"/>
      <c r="DJ112" s="197"/>
      <c r="DK112" s="197"/>
      <c r="DL112" s="197"/>
      <c r="DM112" s="197"/>
      <c r="DN112" s="197"/>
      <c r="DO112" s="197"/>
      <c r="DP112" s="197"/>
      <c r="DQ112" s="197"/>
      <c r="DR112" s="197"/>
      <c r="DS112" s="197"/>
      <c r="DT112" s="197"/>
      <c r="DU112" s="197"/>
      <c r="DV112" s="197"/>
      <c r="DW112" s="197"/>
      <c r="DX112" s="197"/>
      <c r="DY112" s="197"/>
      <c r="DZ112" s="197"/>
      <c r="EA112" s="197"/>
      <c r="EB112" s="197"/>
      <c r="EC112" s="197"/>
      <c r="ED112" s="197"/>
      <c r="EE112" s="197"/>
      <c r="EF112" s="197"/>
      <c r="EG112" s="197"/>
      <c r="EH112" s="197"/>
      <c r="EI112" s="197"/>
      <c r="EJ112" s="197"/>
      <c r="EK112" s="197"/>
      <c r="EL112" s="197"/>
      <c r="EM112" s="197"/>
      <c r="EN112" s="197"/>
      <c r="EO112" s="197"/>
      <c r="EP112" s="197"/>
      <c r="EQ112" s="197"/>
      <c r="ER112" s="197"/>
      <c r="ES112" s="197"/>
      <c r="ET112" s="197"/>
      <c r="EU112" s="197"/>
      <c r="EV112" s="197"/>
      <c r="EW112" s="197"/>
      <c r="EX112" s="197"/>
      <c r="EY112" s="197"/>
      <c r="EZ112" s="197"/>
      <c r="FA112" s="197"/>
      <c r="FB112" s="197"/>
      <c r="FC112" s="197"/>
      <c r="FD112" s="197"/>
      <c r="FE112" s="197"/>
      <c r="FF112" s="197"/>
      <c r="FG112" s="197"/>
      <c r="FH112" s="197"/>
      <c r="FI112" s="197"/>
      <c r="FJ112" s="197"/>
      <c r="FK112" s="197"/>
      <c r="FL112" s="197"/>
      <c r="FM112" s="197"/>
      <c r="FN112" s="197"/>
      <c r="FO112" s="197"/>
      <c r="FP112" s="197"/>
      <c r="FQ112" s="197"/>
      <c r="FR112" s="197"/>
      <c r="FS112" s="197"/>
      <c r="FT112" s="197"/>
      <c r="FU112" s="197"/>
      <c r="FV112" s="197"/>
      <c r="FW112" s="197"/>
      <c r="FX112" s="197"/>
      <c r="FY112" s="197"/>
      <c r="FZ112" s="197"/>
      <c r="GA112" s="197"/>
      <c r="GB112" s="197"/>
      <c r="GC112" s="197"/>
      <c r="GD112" s="197"/>
      <c r="GE112" s="197"/>
      <c r="GF112" s="197"/>
      <c r="GG112" s="197"/>
      <c r="GH112" s="197"/>
      <c r="GI112" s="197"/>
      <c r="GJ112" s="197"/>
      <c r="GK112" s="197"/>
      <c r="GL112" s="197"/>
      <c r="GM112" s="197"/>
      <c r="GN112" s="197"/>
      <c r="GO112" s="197"/>
      <c r="GP112" s="197"/>
      <c r="GQ112" s="197"/>
      <c r="GR112" s="197"/>
      <c r="GS112" s="197"/>
      <c r="GT112" s="197"/>
      <c r="GU112" s="197"/>
      <c r="GV112" s="197"/>
      <c r="GW112" s="197"/>
      <c r="GX112" s="197"/>
      <c r="GY112" s="197"/>
      <c r="GZ112" s="197"/>
      <c r="HA112" s="197"/>
      <c r="HB112" s="197"/>
      <c r="HC112" s="197"/>
      <c r="HD112" s="197"/>
      <c r="HE112" s="197"/>
      <c r="HF112" s="197"/>
      <c r="HG112" s="197"/>
      <c r="HH112" s="197"/>
      <c r="HI112" s="197"/>
      <c r="HJ112" s="197"/>
      <c r="HK112" s="197"/>
      <c r="HL112" s="197"/>
      <c r="HM112" s="197"/>
      <c r="HN112" s="197"/>
      <c r="HO112" s="197"/>
      <c r="HP112" s="197"/>
      <c r="HQ112" s="197"/>
      <c r="HR112" s="197"/>
      <c r="HS112" s="197"/>
      <c r="HT112" s="197"/>
      <c r="HU112" s="197"/>
      <c r="HV112" s="197"/>
      <c r="HW112" s="197"/>
      <c r="HX112" s="197"/>
      <c r="HY112" s="197"/>
      <c r="HZ112" s="197"/>
      <c r="IA112" s="197"/>
      <c r="IB112" s="197"/>
      <c r="IC112" s="197"/>
      <c r="ID112" s="197"/>
      <c r="IE112" s="197"/>
      <c r="IF112" s="197"/>
      <c r="IG112" s="197"/>
      <c r="IH112" s="197"/>
      <c r="II112" s="197"/>
      <c r="IJ112" s="197"/>
      <c r="IK112" s="197"/>
      <c r="IL112" s="197"/>
      <c r="IM112" s="197"/>
      <c r="IN112" s="197"/>
      <c r="IO112" s="197"/>
      <c r="IP112" s="197"/>
      <c r="IQ112" s="197"/>
      <c r="IR112" s="197"/>
      <c r="IS112" s="197"/>
      <c r="IT112" s="197"/>
      <c r="IU112" s="197"/>
      <c r="IV112" s="197"/>
      <c r="IW112" s="197"/>
    </row>
    <row r="113" spans="1:257">
      <c r="A113" s="208">
        <v>8</v>
      </c>
      <c r="B113" s="205" t="s">
        <v>977</v>
      </c>
      <c r="C113" s="205" t="str">
        <f t="shared" si="36"/>
        <v>KEVIN CYNOWA</v>
      </c>
      <c r="D113" s="205">
        <v>4</v>
      </c>
      <c r="E113" s="209">
        <v>186</v>
      </c>
      <c r="F113" s="209">
        <v>84</v>
      </c>
      <c r="G113" s="209">
        <v>5</v>
      </c>
      <c r="H113" s="206">
        <f t="shared" si="37"/>
        <v>0.45161290322580644</v>
      </c>
      <c r="I113" s="207"/>
      <c r="J113" s="205">
        <f t="shared" si="38"/>
        <v>65</v>
      </c>
      <c r="K113" s="205">
        <f t="shared" si="39"/>
        <v>32</v>
      </c>
      <c r="L113" s="205">
        <f t="shared" si="40"/>
        <v>1</v>
      </c>
      <c r="M113" s="206">
        <f t="shared" si="41"/>
        <v>0.49230769230769234</v>
      </c>
      <c r="N113" s="205">
        <v>5</v>
      </c>
      <c r="O113" s="205">
        <v>3</v>
      </c>
      <c r="P113" s="205">
        <v>0</v>
      </c>
      <c r="Q113" s="205">
        <v>4</v>
      </c>
      <c r="R113" s="205">
        <v>2</v>
      </c>
      <c r="S113" s="205">
        <v>1</v>
      </c>
      <c r="T113" s="205">
        <v>2</v>
      </c>
      <c r="U113" s="205">
        <v>1</v>
      </c>
      <c r="V113" s="205">
        <v>0</v>
      </c>
      <c r="W113" s="205">
        <v>4</v>
      </c>
      <c r="X113" s="205">
        <v>1</v>
      </c>
      <c r="Y113" s="205">
        <v>0</v>
      </c>
      <c r="Z113" s="205">
        <v>4</v>
      </c>
      <c r="AA113" s="205">
        <v>2</v>
      </c>
      <c r="AB113" s="205">
        <v>0</v>
      </c>
      <c r="AC113" s="205">
        <v>5</v>
      </c>
      <c r="AD113" s="205">
        <v>2</v>
      </c>
      <c r="AE113" s="205">
        <v>0</v>
      </c>
      <c r="AF113" s="205">
        <v>4</v>
      </c>
      <c r="AG113" s="205">
        <v>2</v>
      </c>
      <c r="AH113" s="205">
        <v>0</v>
      </c>
      <c r="AI113" s="205">
        <v>5</v>
      </c>
      <c r="AJ113" s="205">
        <v>1</v>
      </c>
      <c r="AK113" s="205">
        <v>0</v>
      </c>
      <c r="AL113" s="205">
        <v>6</v>
      </c>
      <c r="AM113" s="205">
        <v>5</v>
      </c>
      <c r="AN113" s="205">
        <v>0</v>
      </c>
      <c r="AO113" s="205">
        <v>6</v>
      </c>
      <c r="AP113" s="205">
        <v>4</v>
      </c>
      <c r="AQ113" s="205">
        <v>0</v>
      </c>
      <c r="AR113" s="205">
        <v>2</v>
      </c>
      <c r="AS113" s="205">
        <v>0</v>
      </c>
      <c r="AT113" s="205">
        <v>0</v>
      </c>
      <c r="AU113" s="205">
        <v>5</v>
      </c>
      <c r="AV113" s="205">
        <v>3</v>
      </c>
      <c r="AW113" s="205">
        <v>0</v>
      </c>
      <c r="AX113" s="205">
        <v>4</v>
      </c>
      <c r="AY113" s="205">
        <v>3</v>
      </c>
      <c r="AZ113" s="205">
        <v>0</v>
      </c>
      <c r="BA113" s="205">
        <v>4</v>
      </c>
      <c r="BB113" s="205">
        <v>3</v>
      </c>
      <c r="BC113" s="205">
        <v>0</v>
      </c>
      <c r="BD113" s="205">
        <v>0</v>
      </c>
      <c r="BE113" s="205">
        <v>0</v>
      </c>
      <c r="BF113" s="205">
        <v>0</v>
      </c>
      <c r="BG113" s="205">
        <v>5</v>
      </c>
      <c r="BH113" s="205">
        <v>0</v>
      </c>
      <c r="BI113" s="205">
        <v>0</v>
      </c>
      <c r="BJ113" s="205"/>
      <c r="BK113" s="205"/>
      <c r="BL113" s="205"/>
      <c r="BM113" s="205"/>
      <c r="BN113" s="205"/>
      <c r="BO113" s="204"/>
      <c r="BP113" s="197"/>
      <c r="BQ113" s="197"/>
      <c r="BR113" s="197"/>
      <c r="BS113" s="197"/>
      <c r="BT113" s="197"/>
      <c r="BU113" s="197"/>
      <c r="BV113" s="197"/>
      <c r="BW113" s="197"/>
      <c r="BX113" s="197"/>
      <c r="BY113" s="197"/>
      <c r="BZ113" s="197"/>
      <c r="CA113" s="197"/>
      <c r="CB113" s="197"/>
      <c r="CC113" s="197"/>
      <c r="CD113" s="197"/>
      <c r="CE113" s="197"/>
      <c r="CF113" s="197"/>
      <c r="CG113" s="197"/>
      <c r="CH113" s="197"/>
      <c r="CI113" s="197"/>
      <c r="CJ113" s="197"/>
      <c r="CK113" s="197"/>
      <c r="CL113" s="197"/>
      <c r="CM113" s="197"/>
      <c r="CN113" s="197"/>
      <c r="CO113" s="197"/>
      <c r="CP113" s="197"/>
      <c r="CQ113" s="197"/>
      <c r="CR113" s="197"/>
      <c r="CS113" s="197"/>
      <c r="CT113" s="197"/>
      <c r="CU113" s="197"/>
      <c r="CV113" s="197"/>
      <c r="CW113" s="197"/>
      <c r="CX113" s="197"/>
      <c r="CY113" s="197"/>
      <c r="CZ113" s="197"/>
      <c r="DA113" s="197"/>
      <c r="DB113" s="197"/>
      <c r="DC113" s="197"/>
      <c r="DD113" s="197"/>
      <c r="DE113" s="197"/>
      <c r="DF113" s="197"/>
      <c r="DG113" s="197"/>
      <c r="DH113" s="197"/>
      <c r="DI113" s="197"/>
      <c r="DJ113" s="197"/>
      <c r="DK113" s="197"/>
      <c r="DL113" s="197"/>
      <c r="DM113" s="197"/>
      <c r="DN113" s="197"/>
      <c r="DO113" s="197"/>
      <c r="DP113" s="197"/>
      <c r="DQ113" s="197"/>
      <c r="DR113" s="197"/>
      <c r="DS113" s="197"/>
      <c r="DT113" s="197"/>
      <c r="DU113" s="197"/>
      <c r="DV113" s="197"/>
      <c r="DW113" s="197"/>
      <c r="DX113" s="197"/>
      <c r="DY113" s="197"/>
      <c r="DZ113" s="197"/>
      <c r="EA113" s="197"/>
      <c r="EB113" s="197"/>
      <c r="EC113" s="197"/>
      <c r="ED113" s="197"/>
      <c r="EE113" s="197"/>
      <c r="EF113" s="197"/>
      <c r="EG113" s="197"/>
      <c r="EH113" s="197"/>
      <c r="EI113" s="197"/>
      <c r="EJ113" s="197"/>
      <c r="EK113" s="197"/>
      <c r="EL113" s="197"/>
      <c r="EM113" s="197"/>
      <c r="EN113" s="197"/>
      <c r="EO113" s="197"/>
      <c r="EP113" s="197"/>
      <c r="EQ113" s="197"/>
      <c r="ER113" s="197"/>
      <c r="ES113" s="197"/>
      <c r="ET113" s="197"/>
      <c r="EU113" s="197"/>
      <c r="EV113" s="197"/>
      <c r="EW113" s="197"/>
      <c r="EX113" s="197"/>
      <c r="EY113" s="197"/>
      <c r="EZ113" s="197"/>
      <c r="FA113" s="197"/>
      <c r="FB113" s="197"/>
      <c r="FC113" s="197"/>
      <c r="FD113" s="197"/>
      <c r="FE113" s="197"/>
      <c r="FF113" s="197"/>
      <c r="FG113" s="197"/>
      <c r="FH113" s="197"/>
      <c r="FI113" s="197"/>
      <c r="FJ113" s="197"/>
      <c r="FK113" s="197"/>
      <c r="FL113" s="197"/>
      <c r="FM113" s="197"/>
      <c r="FN113" s="197"/>
      <c r="FO113" s="197"/>
      <c r="FP113" s="197"/>
      <c r="FQ113" s="197"/>
      <c r="FR113" s="197"/>
      <c r="FS113" s="197"/>
      <c r="FT113" s="197"/>
      <c r="FU113" s="197"/>
      <c r="FV113" s="197"/>
      <c r="FW113" s="197"/>
      <c r="FX113" s="197"/>
      <c r="FY113" s="197"/>
      <c r="FZ113" s="197"/>
      <c r="GA113" s="197"/>
      <c r="GB113" s="197"/>
      <c r="GC113" s="197"/>
      <c r="GD113" s="197"/>
      <c r="GE113" s="197"/>
      <c r="GF113" s="197"/>
      <c r="GG113" s="197"/>
      <c r="GH113" s="197"/>
      <c r="GI113" s="197"/>
      <c r="GJ113" s="197"/>
      <c r="GK113" s="197"/>
      <c r="GL113" s="197"/>
      <c r="GM113" s="197"/>
      <c r="GN113" s="197"/>
      <c r="GO113" s="197"/>
      <c r="GP113" s="197"/>
      <c r="GQ113" s="197"/>
      <c r="GR113" s="197"/>
      <c r="GS113" s="197"/>
      <c r="GT113" s="197"/>
      <c r="GU113" s="197"/>
      <c r="GV113" s="197"/>
      <c r="GW113" s="197"/>
      <c r="GX113" s="197"/>
      <c r="GY113" s="197"/>
      <c r="GZ113" s="197"/>
      <c r="HA113" s="197"/>
      <c r="HB113" s="197"/>
      <c r="HC113" s="197"/>
      <c r="HD113" s="197"/>
      <c r="HE113" s="197"/>
      <c r="HF113" s="197"/>
      <c r="HG113" s="197"/>
      <c r="HH113" s="197"/>
      <c r="HI113" s="197"/>
      <c r="HJ113" s="197"/>
      <c r="HK113" s="197"/>
      <c r="HL113" s="197"/>
      <c r="HM113" s="197"/>
      <c r="HN113" s="197"/>
      <c r="HO113" s="197"/>
      <c r="HP113" s="197"/>
      <c r="HQ113" s="197"/>
      <c r="HR113" s="197"/>
      <c r="HS113" s="197"/>
      <c r="HT113" s="197"/>
      <c r="HU113" s="197"/>
      <c r="HV113" s="197"/>
      <c r="HW113" s="197"/>
      <c r="HX113" s="197"/>
      <c r="HY113" s="197"/>
      <c r="HZ113" s="197"/>
      <c r="IA113" s="197"/>
      <c r="IB113" s="197"/>
      <c r="IC113" s="197"/>
      <c r="ID113" s="197"/>
      <c r="IE113" s="197"/>
      <c r="IF113" s="197"/>
      <c r="IG113" s="197"/>
      <c r="IH113" s="197"/>
      <c r="II113" s="197"/>
      <c r="IJ113" s="197"/>
      <c r="IK113" s="197"/>
      <c r="IL113" s="197"/>
      <c r="IM113" s="197"/>
      <c r="IN113" s="197"/>
      <c r="IO113" s="197"/>
      <c r="IP113" s="197"/>
      <c r="IQ113" s="197"/>
      <c r="IR113" s="197"/>
      <c r="IS113" s="197"/>
      <c r="IT113" s="197"/>
      <c r="IU113" s="197"/>
      <c r="IV113" s="197"/>
      <c r="IW113" s="197"/>
    </row>
    <row r="114" spans="1:257">
      <c r="A114" s="208">
        <v>9</v>
      </c>
      <c r="B114" s="205" t="s">
        <v>865</v>
      </c>
      <c r="C114" s="205" t="str">
        <f t="shared" si="36"/>
        <v>DAN BROWN</v>
      </c>
      <c r="D114" s="205">
        <v>7</v>
      </c>
      <c r="E114" s="209">
        <v>304</v>
      </c>
      <c r="F114" s="209">
        <v>145</v>
      </c>
      <c r="G114" s="209">
        <v>3</v>
      </c>
      <c r="H114" s="206">
        <f t="shared" si="37"/>
        <v>0.47697368421052633</v>
      </c>
      <c r="I114" s="207"/>
      <c r="J114" s="205">
        <f t="shared" si="38"/>
        <v>53</v>
      </c>
      <c r="K114" s="205">
        <f t="shared" si="39"/>
        <v>27</v>
      </c>
      <c r="L114" s="205">
        <f t="shared" si="40"/>
        <v>0</v>
      </c>
      <c r="M114" s="206">
        <f t="shared" si="41"/>
        <v>0.50943396226415094</v>
      </c>
      <c r="N114" s="205">
        <v>4</v>
      </c>
      <c r="O114" s="205">
        <v>0</v>
      </c>
      <c r="P114" s="205">
        <v>0</v>
      </c>
      <c r="Q114" s="205">
        <v>3</v>
      </c>
      <c r="R114" s="205">
        <v>3</v>
      </c>
      <c r="S114" s="205">
        <v>0</v>
      </c>
      <c r="T114" s="205">
        <v>2</v>
      </c>
      <c r="U114" s="205">
        <v>1</v>
      </c>
      <c r="V114" s="205">
        <v>0</v>
      </c>
      <c r="W114" s="205">
        <v>5</v>
      </c>
      <c r="X114" s="205">
        <v>3</v>
      </c>
      <c r="Y114" s="205">
        <v>0</v>
      </c>
      <c r="Z114" s="205">
        <v>6</v>
      </c>
      <c r="AA114" s="205">
        <v>4</v>
      </c>
      <c r="AB114" s="205">
        <v>0</v>
      </c>
      <c r="AC114" s="205">
        <v>0</v>
      </c>
      <c r="AD114" s="205">
        <v>0</v>
      </c>
      <c r="AE114" s="205">
        <v>0</v>
      </c>
      <c r="AF114" s="205">
        <v>4</v>
      </c>
      <c r="AG114" s="205">
        <v>2</v>
      </c>
      <c r="AH114" s="205">
        <v>0</v>
      </c>
      <c r="AI114" s="205">
        <v>4</v>
      </c>
      <c r="AJ114" s="205">
        <v>4</v>
      </c>
      <c r="AK114" s="205">
        <v>0</v>
      </c>
      <c r="AL114" s="205">
        <v>6</v>
      </c>
      <c r="AM114" s="205">
        <v>4</v>
      </c>
      <c r="AN114" s="205">
        <v>0</v>
      </c>
      <c r="AO114" s="205">
        <v>5</v>
      </c>
      <c r="AP114" s="205">
        <v>0</v>
      </c>
      <c r="AQ114" s="205">
        <v>0</v>
      </c>
      <c r="AR114" s="205">
        <v>0</v>
      </c>
      <c r="AS114" s="205">
        <v>0</v>
      </c>
      <c r="AT114" s="205">
        <v>0</v>
      </c>
      <c r="AU114" s="205">
        <v>0</v>
      </c>
      <c r="AV114" s="205">
        <v>0</v>
      </c>
      <c r="AW114" s="205">
        <v>0</v>
      </c>
      <c r="AX114" s="205">
        <v>4</v>
      </c>
      <c r="AY114" s="205">
        <v>1</v>
      </c>
      <c r="AZ114" s="205">
        <v>0</v>
      </c>
      <c r="BA114" s="205">
        <v>1</v>
      </c>
      <c r="BB114" s="205">
        <v>1</v>
      </c>
      <c r="BC114" s="205">
        <v>0</v>
      </c>
      <c r="BD114" s="205">
        <v>5</v>
      </c>
      <c r="BE114" s="205">
        <v>2</v>
      </c>
      <c r="BF114" s="205">
        <v>0</v>
      </c>
      <c r="BG114" s="205">
        <v>4</v>
      </c>
      <c r="BH114" s="205">
        <v>2</v>
      </c>
      <c r="BI114" s="205">
        <v>0</v>
      </c>
      <c r="BJ114" s="205"/>
      <c r="BK114" s="205"/>
      <c r="BL114" s="205"/>
      <c r="BM114" s="205"/>
      <c r="BN114" s="205"/>
      <c r="BO114" s="204"/>
      <c r="BP114" s="197"/>
      <c r="BQ114" s="197"/>
      <c r="BR114" s="197"/>
      <c r="BS114" s="197"/>
      <c r="BT114" s="197"/>
      <c r="BU114" s="197"/>
      <c r="BV114" s="197"/>
      <c r="BW114" s="197"/>
      <c r="BX114" s="197"/>
      <c r="BY114" s="197"/>
      <c r="BZ114" s="197"/>
      <c r="CA114" s="197"/>
      <c r="CB114" s="197"/>
      <c r="CC114" s="197"/>
      <c r="CD114" s="197"/>
      <c r="CE114" s="197"/>
      <c r="CF114" s="197"/>
      <c r="CG114" s="197"/>
      <c r="CH114" s="197"/>
      <c r="CI114" s="197"/>
      <c r="CJ114" s="197"/>
      <c r="CK114" s="197"/>
      <c r="CL114" s="197"/>
      <c r="CM114" s="197"/>
      <c r="CN114" s="197"/>
      <c r="CO114" s="197"/>
      <c r="CP114" s="197"/>
      <c r="CQ114" s="197"/>
      <c r="CR114" s="197"/>
      <c r="CS114" s="197"/>
      <c r="CT114" s="197"/>
      <c r="CU114" s="197"/>
      <c r="CV114" s="197"/>
      <c r="CW114" s="197"/>
      <c r="CX114" s="197"/>
      <c r="CY114" s="197"/>
      <c r="CZ114" s="197"/>
      <c r="DA114" s="197"/>
      <c r="DB114" s="197"/>
      <c r="DC114" s="197"/>
      <c r="DD114" s="197"/>
      <c r="DE114" s="197"/>
      <c r="DF114" s="197"/>
      <c r="DG114" s="197"/>
      <c r="DH114" s="197"/>
      <c r="DI114" s="197"/>
      <c r="DJ114" s="197"/>
      <c r="DK114" s="197"/>
      <c r="DL114" s="197"/>
      <c r="DM114" s="197"/>
      <c r="DN114" s="197"/>
      <c r="DO114" s="197"/>
      <c r="DP114" s="197"/>
      <c r="DQ114" s="197"/>
      <c r="DR114" s="197"/>
      <c r="DS114" s="197"/>
      <c r="DT114" s="197"/>
      <c r="DU114" s="197"/>
      <c r="DV114" s="197"/>
      <c r="DW114" s="197"/>
      <c r="DX114" s="197"/>
      <c r="DY114" s="197"/>
      <c r="DZ114" s="197"/>
      <c r="EA114" s="197"/>
      <c r="EB114" s="197"/>
      <c r="EC114" s="197"/>
      <c r="ED114" s="197"/>
      <c r="EE114" s="197"/>
      <c r="EF114" s="197"/>
      <c r="EG114" s="197"/>
      <c r="EH114" s="197"/>
      <c r="EI114" s="197"/>
      <c r="EJ114" s="197"/>
      <c r="EK114" s="197"/>
      <c r="EL114" s="197"/>
      <c r="EM114" s="197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197"/>
      <c r="EX114" s="197"/>
      <c r="EY114" s="197"/>
      <c r="EZ114" s="197"/>
      <c r="FA114" s="197"/>
      <c r="FB114" s="197"/>
      <c r="FC114" s="197"/>
      <c r="FD114" s="197"/>
      <c r="FE114" s="197"/>
      <c r="FF114" s="197"/>
      <c r="FG114" s="197"/>
      <c r="FH114" s="197"/>
      <c r="FI114" s="197"/>
      <c r="FJ114" s="197"/>
      <c r="FK114" s="197"/>
      <c r="FL114" s="197"/>
      <c r="FM114" s="197"/>
      <c r="FN114" s="197"/>
      <c r="FO114" s="197"/>
      <c r="FP114" s="197"/>
      <c r="FQ114" s="197"/>
      <c r="FR114" s="197"/>
      <c r="FS114" s="197"/>
      <c r="FT114" s="197"/>
      <c r="FU114" s="197"/>
      <c r="FV114" s="197"/>
      <c r="FW114" s="197"/>
      <c r="FX114" s="197"/>
      <c r="FY114" s="197"/>
      <c r="FZ114" s="197"/>
      <c r="GA114" s="197"/>
      <c r="GB114" s="197"/>
      <c r="GC114" s="197"/>
      <c r="GD114" s="197"/>
      <c r="GE114" s="197"/>
      <c r="GF114" s="197"/>
      <c r="GG114" s="197"/>
      <c r="GH114" s="197"/>
      <c r="GI114" s="197"/>
      <c r="GJ114" s="197"/>
      <c r="GK114" s="197"/>
      <c r="GL114" s="197"/>
      <c r="GM114" s="197"/>
      <c r="GN114" s="197"/>
      <c r="GO114" s="197"/>
      <c r="GP114" s="197"/>
      <c r="GQ114" s="197"/>
      <c r="GR114" s="197"/>
      <c r="GS114" s="197"/>
      <c r="GT114" s="197"/>
      <c r="GU114" s="197"/>
      <c r="GV114" s="197"/>
      <c r="GW114" s="197"/>
      <c r="GX114" s="197"/>
      <c r="GY114" s="197"/>
      <c r="GZ114" s="197"/>
      <c r="HA114" s="197"/>
      <c r="HB114" s="197"/>
      <c r="HC114" s="197"/>
      <c r="HD114" s="197"/>
      <c r="HE114" s="197"/>
      <c r="HF114" s="197"/>
      <c r="HG114" s="197"/>
      <c r="HH114" s="197"/>
      <c r="HI114" s="197"/>
      <c r="HJ114" s="197"/>
      <c r="HK114" s="197"/>
      <c r="HL114" s="197"/>
      <c r="HM114" s="197"/>
      <c r="HN114" s="197"/>
      <c r="HO114" s="197"/>
      <c r="HP114" s="197"/>
      <c r="HQ114" s="197"/>
      <c r="HR114" s="197"/>
      <c r="HS114" s="197"/>
      <c r="HT114" s="197"/>
      <c r="HU114" s="197"/>
      <c r="HV114" s="197"/>
      <c r="HW114" s="197"/>
      <c r="HX114" s="197"/>
      <c r="HY114" s="197"/>
      <c r="HZ114" s="197"/>
      <c r="IA114" s="197"/>
      <c r="IB114" s="197"/>
      <c r="IC114" s="197"/>
      <c r="ID114" s="197"/>
      <c r="IE114" s="197"/>
      <c r="IF114" s="197"/>
      <c r="IG114" s="197"/>
      <c r="IH114" s="197"/>
      <c r="II114" s="197"/>
      <c r="IJ114" s="197"/>
      <c r="IK114" s="197"/>
      <c r="IL114" s="197"/>
      <c r="IM114" s="197"/>
      <c r="IN114" s="197"/>
      <c r="IO114" s="197"/>
      <c r="IP114" s="197"/>
      <c r="IQ114" s="197"/>
      <c r="IR114" s="197"/>
      <c r="IS114" s="197"/>
      <c r="IT114" s="197"/>
      <c r="IU114" s="197"/>
      <c r="IV114" s="197"/>
      <c r="IW114" s="197"/>
    </row>
    <row r="115" spans="1:257">
      <c r="A115" s="208">
        <v>10</v>
      </c>
      <c r="B115" s="205" t="s">
        <v>864</v>
      </c>
      <c r="C115" s="205" t="str">
        <f t="shared" si="36"/>
        <v>JASON REETZ</v>
      </c>
      <c r="D115" s="205">
        <v>5</v>
      </c>
      <c r="E115" s="209">
        <v>291</v>
      </c>
      <c r="F115" s="209">
        <v>148</v>
      </c>
      <c r="G115" s="209">
        <v>3</v>
      </c>
      <c r="H115" s="206">
        <f t="shared" si="37"/>
        <v>0.50859106529209619</v>
      </c>
      <c r="I115" s="207"/>
      <c r="J115" s="205">
        <f t="shared" si="38"/>
        <v>47</v>
      </c>
      <c r="K115" s="205">
        <f t="shared" si="39"/>
        <v>25</v>
      </c>
      <c r="L115" s="205">
        <f t="shared" si="40"/>
        <v>0</v>
      </c>
      <c r="M115" s="206">
        <f t="shared" si="41"/>
        <v>0.53191489361702127</v>
      </c>
      <c r="N115" s="205">
        <v>5</v>
      </c>
      <c r="O115" s="205">
        <v>3</v>
      </c>
      <c r="P115" s="205">
        <v>0</v>
      </c>
      <c r="Q115" s="205">
        <v>5</v>
      </c>
      <c r="R115" s="205">
        <v>3</v>
      </c>
      <c r="S115" s="205">
        <v>0</v>
      </c>
      <c r="T115" s="205">
        <v>2</v>
      </c>
      <c r="U115" s="205">
        <v>0</v>
      </c>
      <c r="V115" s="205">
        <v>0</v>
      </c>
      <c r="W115" s="205">
        <v>4</v>
      </c>
      <c r="X115" s="205">
        <v>2</v>
      </c>
      <c r="Y115" s="205">
        <v>0</v>
      </c>
      <c r="Z115" s="205">
        <v>0</v>
      </c>
      <c r="AA115" s="205">
        <v>0</v>
      </c>
      <c r="AB115" s="205">
        <v>0</v>
      </c>
      <c r="AC115" s="205">
        <v>0</v>
      </c>
      <c r="AD115" s="205">
        <v>0</v>
      </c>
      <c r="AE115" s="205">
        <v>0</v>
      </c>
      <c r="AF115" s="205">
        <v>4</v>
      </c>
      <c r="AG115" s="205">
        <v>2</v>
      </c>
      <c r="AH115" s="205">
        <v>0</v>
      </c>
      <c r="AI115" s="205">
        <v>3</v>
      </c>
      <c r="AJ115" s="205">
        <v>1</v>
      </c>
      <c r="AK115" s="205">
        <v>0</v>
      </c>
      <c r="AL115" s="205">
        <v>3</v>
      </c>
      <c r="AM115" s="205">
        <v>2</v>
      </c>
      <c r="AN115" s="205">
        <v>0</v>
      </c>
      <c r="AO115" s="205">
        <v>5</v>
      </c>
      <c r="AP115" s="205">
        <v>3</v>
      </c>
      <c r="AQ115" s="205">
        <v>0</v>
      </c>
      <c r="AR115" s="205">
        <v>4</v>
      </c>
      <c r="AS115" s="205">
        <v>4</v>
      </c>
      <c r="AT115" s="205">
        <v>0</v>
      </c>
      <c r="AU115" s="205">
        <v>3</v>
      </c>
      <c r="AV115" s="205">
        <v>2</v>
      </c>
      <c r="AW115" s="205">
        <v>0</v>
      </c>
      <c r="AX115" s="205">
        <v>4</v>
      </c>
      <c r="AY115" s="205">
        <v>1</v>
      </c>
      <c r="AZ115" s="205">
        <v>0</v>
      </c>
      <c r="BA115" s="205">
        <v>0</v>
      </c>
      <c r="BB115" s="205">
        <v>0</v>
      </c>
      <c r="BC115" s="205">
        <v>0</v>
      </c>
      <c r="BD115" s="205">
        <v>5</v>
      </c>
      <c r="BE115" s="205">
        <v>2</v>
      </c>
      <c r="BF115" s="205">
        <v>0</v>
      </c>
      <c r="BG115" s="205">
        <v>0</v>
      </c>
      <c r="BH115" s="205">
        <v>0</v>
      </c>
      <c r="BI115" s="205">
        <v>0</v>
      </c>
      <c r="BJ115" s="205"/>
      <c r="BK115" s="205"/>
      <c r="BL115" s="205"/>
      <c r="BM115" s="205"/>
      <c r="BN115" s="205"/>
      <c r="BO115" s="204"/>
      <c r="BP115" s="197"/>
      <c r="BQ115" s="197"/>
      <c r="BR115" s="197"/>
      <c r="BS115" s="197"/>
      <c r="BT115" s="197"/>
      <c r="BU115" s="197"/>
      <c r="BV115" s="197"/>
      <c r="BW115" s="197"/>
      <c r="BX115" s="197"/>
      <c r="BY115" s="197"/>
      <c r="BZ115" s="197"/>
      <c r="CA115" s="197"/>
      <c r="CB115" s="197"/>
      <c r="CC115" s="197"/>
      <c r="CD115" s="197"/>
      <c r="CE115" s="197"/>
      <c r="CF115" s="197"/>
      <c r="CG115" s="197"/>
      <c r="CH115" s="197"/>
      <c r="CI115" s="197"/>
      <c r="CJ115" s="197"/>
      <c r="CK115" s="197"/>
      <c r="CL115" s="197"/>
      <c r="CM115" s="197"/>
      <c r="CN115" s="197"/>
      <c r="CO115" s="197"/>
      <c r="CP115" s="197"/>
      <c r="CQ115" s="197"/>
      <c r="CR115" s="197"/>
      <c r="CS115" s="197"/>
      <c r="CT115" s="197"/>
      <c r="CU115" s="197"/>
      <c r="CV115" s="197"/>
      <c r="CW115" s="197"/>
      <c r="CX115" s="197"/>
      <c r="CY115" s="197"/>
      <c r="CZ115" s="197"/>
      <c r="DA115" s="197"/>
      <c r="DB115" s="197"/>
      <c r="DC115" s="197"/>
      <c r="DD115" s="197"/>
      <c r="DE115" s="197"/>
      <c r="DF115" s="197"/>
      <c r="DG115" s="197"/>
      <c r="DH115" s="197"/>
      <c r="DI115" s="197"/>
      <c r="DJ115" s="197"/>
      <c r="DK115" s="197"/>
      <c r="DL115" s="197"/>
      <c r="DM115" s="197"/>
      <c r="DN115" s="197"/>
      <c r="DO115" s="197"/>
      <c r="DP115" s="197"/>
      <c r="DQ115" s="197"/>
      <c r="DR115" s="197"/>
      <c r="DS115" s="197"/>
      <c r="DT115" s="197"/>
      <c r="DU115" s="197"/>
      <c r="DV115" s="197"/>
      <c r="DW115" s="197"/>
      <c r="DX115" s="197"/>
      <c r="DY115" s="197"/>
      <c r="DZ115" s="197"/>
      <c r="EA115" s="197"/>
      <c r="EB115" s="197"/>
      <c r="EC115" s="197"/>
      <c r="ED115" s="197"/>
      <c r="EE115" s="197"/>
      <c r="EF115" s="197"/>
      <c r="EG115" s="197"/>
      <c r="EH115" s="197"/>
      <c r="EI115" s="197"/>
      <c r="EJ115" s="197"/>
      <c r="EK115" s="197"/>
      <c r="EL115" s="197"/>
      <c r="EM115" s="197"/>
      <c r="EN115" s="197"/>
      <c r="EO115" s="197"/>
      <c r="EP115" s="197"/>
      <c r="EQ115" s="197"/>
      <c r="ER115" s="197"/>
      <c r="ES115" s="197"/>
      <c r="ET115" s="197"/>
      <c r="EU115" s="197"/>
      <c r="EV115" s="197"/>
      <c r="EW115" s="197"/>
      <c r="EX115" s="197"/>
      <c r="EY115" s="197"/>
      <c r="EZ115" s="197"/>
      <c r="FA115" s="197"/>
      <c r="FB115" s="197"/>
      <c r="FC115" s="197"/>
      <c r="FD115" s="197"/>
      <c r="FE115" s="197"/>
      <c r="FF115" s="197"/>
      <c r="FG115" s="197"/>
      <c r="FH115" s="197"/>
      <c r="FI115" s="197"/>
      <c r="FJ115" s="197"/>
      <c r="FK115" s="197"/>
      <c r="FL115" s="197"/>
      <c r="FM115" s="197"/>
      <c r="FN115" s="197"/>
      <c r="FO115" s="197"/>
      <c r="FP115" s="197"/>
      <c r="FQ115" s="197"/>
      <c r="FR115" s="197"/>
      <c r="FS115" s="197"/>
      <c r="FT115" s="197"/>
      <c r="FU115" s="197"/>
      <c r="FV115" s="197"/>
      <c r="FW115" s="197"/>
      <c r="FX115" s="197"/>
      <c r="FY115" s="197"/>
      <c r="FZ115" s="197"/>
      <c r="GA115" s="197"/>
      <c r="GB115" s="197"/>
      <c r="GC115" s="197"/>
      <c r="GD115" s="197"/>
      <c r="GE115" s="197"/>
      <c r="GF115" s="197"/>
      <c r="GG115" s="197"/>
      <c r="GH115" s="197"/>
      <c r="GI115" s="197"/>
      <c r="GJ115" s="197"/>
      <c r="GK115" s="197"/>
      <c r="GL115" s="197"/>
      <c r="GM115" s="197"/>
      <c r="GN115" s="197"/>
      <c r="GO115" s="197"/>
      <c r="GP115" s="197"/>
      <c r="GQ115" s="197"/>
      <c r="GR115" s="197"/>
      <c r="GS115" s="197"/>
      <c r="GT115" s="197"/>
      <c r="GU115" s="197"/>
      <c r="GV115" s="197"/>
      <c r="GW115" s="197"/>
      <c r="GX115" s="197"/>
      <c r="GY115" s="197"/>
      <c r="GZ115" s="197"/>
      <c r="HA115" s="197"/>
      <c r="HB115" s="197"/>
      <c r="HC115" s="197"/>
      <c r="HD115" s="197"/>
      <c r="HE115" s="197"/>
      <c r="HF115" s="197"/>
      <c r="HG115" s="197"/>
      <c r="HH115" s="197"/>
      <c r="HI115" s="197"/>
      <c r="HJ115" s="197"/>
      <c r="HK115" s="197"/>
      <c r="HL115" s="197"/>
      <c r="HM115" s="197"/>
      <c r="HN115" s="197"/>
      <c r="HO115" s="197"/>
      <c r="HP115" s="197"/>
      <c r="HQ115" s="197"/>
      <c r="HR115" s="197"/>
      <c r="HS115" s="197"/>
      <c r="HT115" s="197"/>
      <c r="HU115" s="197"/>
      <c r="HV115" s="197"/>
      <c r="HW115" s="197"/>
      <c r="HX115" s="197"/>
      <c r="HY115" s="197"/>
      <c r="HZ115" s="197"/>
      <c r="IA115" s="197"/>
      <c r="IB115" s="197"/>
      <c r="IC115" s="197"/>
      <c r="ID115" s="197"/>
      <c r="IE115" s="197"/>
      <c r="IF115" s="197"/>
      <c r="IG115" s="197"/>
      <c r="IH115" s="197"/>
      <c r="II115" s="197"/>
      <c r="IJ115" s="197"/>
      <c r="IK115" s="197"/>
      <c r="IL115" s="197"/>
      <c r="IM115" s="197"/>
      <c r="IN115" s="197"/>
      <c r="IO115" s="197"/>
      <c r="IP115" s="197"/>
      <c r="IQ115" s="197"/>
      <c r="IR115" s="197"/>
      <c r="IS115" s="197"/>
      <c r="IT115" s="197"/>
      <c r="IU115" s="197"/>
      <c r="IV115" s="197"/>
      <c r="IW115" s="197"/>
    </row>
    <row r="116" spans="1:257">
      <c r="A116" s="208">
        <v>11</v>
      </c>
      <c r="B116" s="205" t="s">
        <v>994</v>
      </c>
      <c r="C116" s="205" t="str">
        <f t="shared" si="36"/>
        <v>PAUL SOKOL</v>
      </c>
      <c r="D116" s="205">
        <v>2</v>
      </c>
      <c r="E116" s="209">
        <v>112</v>
      </c>
      <c r="F116" s="209">
        <v>59</v>
      </c>
      <c r="G116" s="209">
        <v>3</v>
      </c>
      <c r="H116" s="206">
        <f t="shared" si="37"/>
        <v>0.5267857142857143</v>
      </c>
      <c r="I116" s="207"/>
      <c r="J116" s="205">
        <f t="shared" si="38"/>
        <v>67</v>
      </c>
      <c r="K116" s="205">
        <f t="shared" si="39"/>
        <v>36</v>
      </c>
      <c r="L116" s="205">
        <f t="shared" si="40"/>
        <v>1</v>
      </c>
      <c r="M116" s="206">
        <f t="shared" si="41"/>
        <v>0.53731343283582089</v>
      </c>
      <c r="N116" s="205">
        <v>4</v>
      </c>
      <c r="O116" s="205">
        <v>3</v>
      </c>
      <c r="P116" s="205">
        <v>0</v>
      </c>
      <c r="Q116" s="205">
        <v>5</v>
      </c>
      <c r="R116" s="205">
        <v>3</v>
      </c>
      <c r="S116" s="205">
        <v>1</v>
      </c>
      <c r="T116" s="205">
        <v>5</v>
      </c>
      <c r="U116" s="205">
        <v>0</v>
      </c>
      <c r="V116" s="205">
        <v>0</v>
      </c>
      <c r="W116" s="205">
        <v>4</v>
      </c>
      <c r="X116" s="205">
        <v>2</v>
      </c>
      <c r="Y116" s="205">
        <v>0</v>
      </c>
      <c r="Z116" s="205">
        <v>1</v>
      </c>
      <c r="AA116" s="205">
        <v>2</v>
      </c>
      <c r="AB116" s="205">
        <v>0</v>
      </c>
      <c r="AC116" s="205">
        <v>5</v>
      </c>
      <c r="AD116" s="205">
        <v>1</v>
      </c>
      <c r="AE116" s="205">
        <v>0</v>
      </c>
      <c r="AF116" s="205">
        <v>3</v>
      </c>
      <c r="AG116" s="205">
        <v>1</v>
      </c>
      <c r="AH116" s="205">
        <v>0</v>
      </c>
      <c r="AI116" s="205">
        <v>4</v>
      </c>
      <c r="AJ116" s="205">
        <v>3</v>
      </c>
      <c r="AK116" s="205">
        <v>0</v>
      </c>
      <c r="AL116" s="205">
        <v>6</v>
      </c>
      <c r="AM116" s="205">
        <v>3</v>
      </c>
      <c r="AN116" s="205">
        <v>0</v>
      </c>
      <c r="AO116" s="205">
        <v>6</v>
      </c>
      <c r="AP116" s="205">
        <v>3</v>
      </c>
      <c r="AQ116" s="205">
        <v>0</v>
      </c>
      <c r="AR116" s="205">
        <v>5</v>
      </c>
      <c r="AS116" s="205">
        <v>5</v>
      </c>
      <c r="AT116" s="205">
        <v>0</v>
      </c>
      <c r="AU116" s="205">
        <v>5</v>
      </c>
      <c r="AV116" s="205">
        <v>5</v>
      </c>
      <c r="AW116" s="205">
        <v>0</v>
      </c>
      <c r="AX116" s="205">
        <v>4</v>
      </c>
      <c r="AY116" s="205">
        <v>2</v>
      </c>
      <c r="AZ116" s="205">
        <v>0</v>
      </c>
      <c r="BA116" s="205">
        <v>4</v>
      </c>
      <c r="BB116" s="205">
        <v>2</v>
      </c>
      <c r="BC116" s="205">
        <v>0</v>
      </c>
      <c r="BD116" s="205">
        <v>2</v>
      </c>
      <c r="BE116" s="205">
        <v>0</v>
      </c>
      <c r="BF116" s="205">
        <v>0</v>
      </c>
      <c r="BG116" s="205">
        <v>4</v>
      </c>
      <c r="BH116" s="205">
        <v>1</v>
      </c>
      <c r="BI116" s="205">
        <v>0</v>
      </c>
      <c r="BJ116" s="205"/>
      <c r="BK116" s="205"/>
      <c r="BL116" s="205"/>
      <c r="BM116" s="205"/>
      <c r="BN116" s="205"/>
      <c r="BO116" s="204"/>
      <c r="BP116" s="197"/>
      <c r="BQ116" s="197"/>
      <c r="BR116" s="197"/>
      <c r="BS116" s="197"/>
      <c r="BT116" s="197"/>
      <c r="BU116" s="197"/>
      <c r="BV116" s="197"/>
      <c r="BW116" s="197"/>
      <c r="BX116" s="197"/>
      <c r="BY116" s="197"/>
      <c r="BZ116" s="197"/>
      <c r="CA116" s="197"/>
      <c r="CB116" s="197"/>
      <c r="CC116" s="197"/>
      <c r="CD116" s="197"/>
      <c r="CE116" s="197"/>
      <c r="CF116" s="197"/>
      <c r="CG116" s="197"/>
      <c r="CH116" s="197"/>
      <c r="CI116" s="197"/>
      <c r="CJ116" s="197"/>
      <c r="CK116" s="197"/>
      <c r="CL116" s="197"/>
      <c r="CM116" s="197"/>
      <c r="CN116" s="197"/>
      <c r="CO116" s="197"/>
      <c r="CP116" s="197"/>
      <c r="CQ116" s="197"/>
      <c r="CR116" s="197"/>
      <c r="CS116" s="197"/>
      <c r="CT116" s="197"/>
      <c r="CU116" s="197"/>
      <c r="CV116" s="197"/>
      <c r="CW116" s="197"/>
      <c r="CX116" s="197"/>
      <c r="CY116" s="197"/>
      <c r="CZ116" s="197"/>
      <c r="DA116" s="197"/>
      <c r="DB116" s="197"/>
      <c r="DC116" s="197"/>
      <c r="DD116" s="197"/>
      <c r="DE116" s="197"/>
      <c r="DF116" s="197"/>
      <c r="DG116" s="197"/>
      <c r="DH116" s="197"/>
      <c r="DI116" s="197"/>
      <c r="DJ116" s="197"/>
      <c r="DK116" s="197"/>
      <c r="DL116" s="197"/>
      <c r="DM116" s="197"/>
      <c r="DN116" s="197"/>
      <c r="DO116" s="197"/>
      <c r="DP116" s="197"/>
      <c r="DQ116" s="197"/>
      <c r="DR116" s="197"/>
      <c r="DS116" s="197"/>
      <c r="DT116" s="197"/>
      <c r="DU116" s="197"/>
      <c r="DV116" s="197"/>
      <c r="DW116" s="197"/>
      <c r="DX116" s="197"/>
      <c r="DY116" s="197"/>
      <c r="DZ116" s="197"/>
      <c r="EA116" s="197"/>
      <c r="EB116" s="197"/>
      <c r="EC116" s="197"/>
      <c r="ED116" s="197"/>
      <c r="EE116" s="197"/>
      <c r="EF116" s="197"/>
      <c r="EG116" s="197"/>
      <c r="EH116" s="197"/>
      <c r="EI116" s="197"/>
      <c r="EJ116" s="197"/>
      <c r="EK116" s="197"/>
      <c r="EL116" s="197"/>
      <c r="EM116" s="197"/>
      <c r="EN116" s="197"/>
      <c r="EO116" s="197"/>
      <c r="EP116" s="197"/>
      <c r="EQ116" s="197"/>
      <c r="ER116" s="197"/>
      <c r="ES116" s="197"/>
      <c r="ET116" s="197"/>
      <c r="EU116" s="197"/>
      <c r="EV116" s="197"/>
      <c r="EW116" s="197"/>
      <c r="EX116" s="197"/>
      <c r="EY116" s="197"/>
      <c r="EZ116" s="197"/>
      <c r="FA116" s="197"/>
      <c r="FB116" s="197"/>
      <c r="FC116" s="197"/>
      <c r="FD116" s="197"/>
      <c r="FE116" s="197"/>
      <c r="FF116" s="197"/>
      <c r="FG116" s="197"/>
      <c r="FH116" s="197"/>
      <c r="FI116" s="197"/>
      <c r="FJ116" s="197"/>
      <c r="FK116" s="197"/>
      <c r="FL116" s="197"/>
      <c r="FM116" s="197"/>
      <c r="FN116" s="197"/>
      <c r="FO116" s="197"/>
      <c r="FP116" s="197"/>
      <c r="FQ116" s="197"/>
      <c r="FR116" s="197"/>
      <c r="FS116" s="197"/>
      <c r="FT116" s="197"/>
      <c r="FU116" s="197"/>
      <c r="FV116" s="197"/>
      <c r="FW116" s="197"/>
      <c r="FX116" s="197"/>
      <c r="FY116" s="197"/>
      <c r="FZ116" s="197"/>
      <c r="GA116" s="197"/>
      <c r="GB116" s="197"/>
      <c r="GC116" s="197"/>
      <c r="GD116" s="197"/>
      <c r="GE116" s="197"/>
      <c r="GF116" s="197"/>
      <c r="GG116" s="197"/>
      <c r="GH116" s="197"/>
      <c r="GI116" s="197"/>
      <c r="GJ116" s="197"/>
      <c r="GK116" s="197"/>
      <c r="GL116" s="197"/>
      <c r="GM116" s="197"/>
      <c r="GN116" s="197"/>
      <c r="GO116" s="197"/>
      <c r="GP116" s="197"/>
      <c r="GQ116" s="197"/>
      <c r="GR116" s="197"/>
      <c r="GS116" s="197"/>
      <c r="GT116" s="197"/>
      <c r="GU116" s="197"/>
      <c r="GV116" s="197"/>
      <c r="GW116" s="197"/>
      <c r="GX116" s="197"/>
      <c r="GY116" s="197"/>
      <c r="GZ116" s="197"/>
      <c r="HA116" s="197"/>
      <c r="HB116" s="197"/>
      <c r="HC116" s="197"/>
      <c r="HD116" s="197"/>
      <c r="HE116" s="197"/>
      <c r="HF116" s="197"/>
      <c r="HG116" s="197"/>
      <c r="HH116" s="197"/>
      <c r="HI116" s="197"/>
      <c r="HJ116" s="197"/>
      <c r="HK116" s="197"/>
      <c r="HL116" s="197"/>
      <c r="HM116" s="197"/>
      <c r="HN116" s="197"/>
      <c r="HO116" s="197"/>
      <c r="HP116" s="197"/>
      <c r="HQ116" s="197"/>
      <c r="HR116" s="197"/>
      <c r="HS116" s="197"/>
      <c r="HT116" s="197"/>
      <c r="HU116" s="197"/>
      <c r="HV116" s="197"/>
      <c r="HW116" s="197"/>
      <c r="HX116" s="197"/>
      <c r="HY116" s="197"/>
      <c r="HZ116" s="197"/>
      <c r="IA116" s="197"/>
      <c r="IB116" s="197"/>
      <c r="IC116" s="197"/>
      <c r="ID116" s="197"/>
      <c r="IE116" s="197"/>
      <c r="IF116" s="197"/>
      <c r="IG116" s="197"/>
      <c r="IH116" s="197"/>
      <c r="II116" s="197"/>
      <c r="IJ116" s="197"/>
      <c r="IK116" s="197"/>
      <c r="IL116" s="197"/>
      <c r="IM116" s="197"/>
      <c r="IN116" s="197"/>
      <c r="IO116" s="197"/>
      <c r="IP116" s="197"/>
      <c r="IQ116" s="197"/>
      <c r="IR116" s="197"/>
      <c r="IS116" s="197"/>
      <c r="IT116" s="197"/>
      <c r="IU116" s="197"/>
      <c r="IV116" s="197"/>
      <c r="IW116" s="197"/>
    </row>
    <row r="117" spans="1:257">
      <c r="A117" s="208">
        <v>12</v>
      </c>
      <c r="B117" s="205" t="s">
        <v>878</v>
      </c>
      <c r="C117" s="205" t="str">
        <f t="shared" si="36"/>
        <v>MATT KIRK</v>
      </c>
      <c r="D117" s="205">
        <v>3</v>
      </c>
      <c r="E117" s="209">
        <v>114</v>
      </c>
      <c r="F117" s="209">
        <v>50</v>
      </c>
      <c r="G117" s="209">
        <v>0</v>
      </c>
      <c r="H117" s="206">
        <f t="shared" si="37"/>
        <v>0.43859649122807015</v>
      </c>
      <c r="I117" s="207"/>
      <c r="J117" s="205">
        <f t="shared" si="38"/>
        <v>51</v>
      </c>
      <c r="K117" s="205">
        <f t="shared" si="39"/>
        <v>21</v>
      </c>
      <c r="L117" s="205">
        <f t="shared" si="40"/>
        <v>0</v>
      </c>
      <c r="M117" s="206">
        <f t="shared" si="41"/>
        <v>0.41176470588235292</v>
      </c>
      <c r="N117" s="205">
        <v>3</v>
      </c>
      <c r="O117" s="205">
        <v>0</v>
      </c>
      <c r="P117" s="205">
        <v>0</v>
      </c>
      <c r="Q117" s="205">
        <v>3</v>
      </c>
      <c r="R117" s="205">
        <v>2</v>
      </c>
      <c r="S117" s="205">
        <v>0</v>
      </c>
      <c r="T117" s="205">
        <v>2</v>
      </c>
      <c r="U117" s="205">
        <v>0</v>
      </c>
      <c r="V117" s="205">
        <v>0</v>
      </c>
      <c r="W117" s="205">
        <v>5</v>
      </c>
      <c r="X117" s="205">
        <v>2</v>
      </c>
      <c r="Y117" s="205">
        <v>0</v>
      </c>
      <c r="Z117" s="205">
        <v>4</v>
      </c>
      <c r="AA117" s="205">
        <v>2</v>
      </c>
      <c r="AB117" s="205">
        <v>0</v>
      </c>
      <c r="AC117" s="205">
        <v>2</v>
      </c>
      <c r="AD117" s="205">
        <v>1</v>
      </c>
      <c r="AE117" s="205">
        <v>0</v>
      </c>
      <c r="AF117" s="205">
        <v>2</v>
      </c>
      <c r="AG117" s="205">
        <v>0</v>
      </c>
      <c r="AH117" s="205">
        <v>0</v>
      </c>
      <c r="AI117" s="205">
        <v>3</v>
      </c>
      <c r="AJ117" s="205">
        <v>1</v>
      </c>
      <c r="AK117" s="205">
        <v>0</v>
      </c>
      <c r="AL117" s="205">
        <v>5</v>
      </c>
      <c r="AM117" s="205">
        <v>1</v>
      </c>
      <c r="AN117" s="205">
        <v>0</v>
      </c>
      <c r="AO117" s="205">
        <v>3</v>
      </c>
      <c r="AP117" s="205">
        <v>2</v>
      </c>
      <c r="AQ117" s="205">
        <v>0</v>
      </c>
      <c r="AR117" s="205">
        <v>4</v>
      </c>
      <c r="AS117" s="205">
        <v>1</v>
      </c>
      <c r="AT117" s="205">
        <v>0</v>
      </c>
      <c r="AU117" s="205">
        <v>2</v>
      </c>
      <c r="AV117" s="205">
        <v>1</v>
      </c>
      <c r="AW117" s="205">
        <v>0</v>
      </c>
      <c r="AX117" s="205">
        <v>0</v>
      </c>
      <c r="AY117" s="205">
        <v>0</v>
      </c>
      <c r="AZ117" s="205">
        <v>0</v>
      </c>
      <c r="BA117" s="205">
        <v>4</v>
      </c>
      <c r="BB117" s="205">
        <v>1</v>
      </c>
      <c r="BC117" s="205">
        <v>0</v>
      </c>
      <c r="BD117" s="205">
        <v>5</v>
      </c>
      <c r="BE117" s="205">
        <v>4</v>
      </c>
      <c r="BF117" s="205">
        <v>0</v>
      </c>
      <c r="BG117" s="205">
        <v>4</v>
      </c>
      <c r="BH117" s="205">
        <v>3</v>
      </c>
      <c r="BI117" s="205">
        <v>0</v>
      </c>
      <c r="BJ117" s="205"/>
      <c r="BK117" s="205"/>
      <c r="BL117" s="205"/>
      <c r="BM117" s="205"/>
      <c r="BN117" s="205"/>
      <c r="BO117" s="204"/>
      <c r="BP117" s="197"/>
      <c r="BQ117" s="197"/>
      <c r="BR117" s="197"/>
      <c r="BS117" s="197"/>
      <c r="BT117" s="197"/>
      <c r="BU117" s="197"/>
      <c r="BV117" s="197"/>
      <c r="BW117" s="197"/>
      <c r="BX117" s="197"/>
      <c r="BY117" s="197"/>
      <c r="BZ117" s="197"/>
      <c r="CA117" s="197"/>
      <c r="CB117" s="197"/>
      <c r="CC117" s="197"/>
      <c r="CD117" s="197"/>
      <c r="CE117" s="197"/>
      <c r="CF117" s="197"/>
      <c r="CG117" s="197"/>
      <c r="CH117" s="197"/>
      <c r="CI117" s="197"/>
      <c r="CJ117" s="197"/>
      <c r="CK117" s="197"/>
      <c r="CL117" s="197"/>
      <c r="CM117" s="197"/>
      <c r="CN117" s="197"/>
      <c r="CO117" s="197"/>
      <c r="CP117" s="197"/>
      <c r="CQ117" s="197"/>
      <c r="CR117" s="197"/>
      <c r="CS117" s="197"/>
      <c r="CT117" s="197"/>
      <c r="CU117" s="197"/>
      <c r="CV117" s="197"/>
      <c r="CW117" s="197"/>
      <c r="CX117" s="197"/>
      <c r="CY117" s="197"/>
      <c r="CZ117" s="197"/>
      <c r="DA117" s="197"/>
      <c r="DB117" s="197"/>
      <c r="DC117" s="197"/>
      <c r="DD117" s="197"/>
      <c r="DE117" s="197"/>
      <c r="DF117" s="197"/>
      <c r="DG117" s="197"/>
      <c r="DH117" s="197"/>
      <c r="DI117" s="197"/>
      <c r="DJ117" s="197"/>
      <c r="DK117" s="197"/>
      <c r="DL117" s="197"/>
      <c r="DM117" s="197"/>
      <c r="DN117" s="197"/>
      <c r="DO117" s="197"/>
      <c r="DP117" s="197"/>
      <c r="DQ117" s="197"/>
      <c r="DR117" s="197"/>
      <c r="DS117" s="197"/>
      <c r="DT117" s="197"/>
      <c r="DU117" s="197"/>
      <c r="DV117" s="197"/>
      <c r="DW117" s="197"/>
      <c r="DX117" s="197"/>
      <c r="DY117" s="197"/>
      <c r="DZ117" s="197"/>
      <c r="EA117" s="197"/>
      <c r="EB117" s="197"/>
      <c r="EC117" s="197"/>
      <c r="ED117" s="197"/>
      <c r="EE117" s="197"/>
      <c r="EF117" s="197"/>
      <c r="EG117" s="197"/>
      <c r="EH117" s="197"/>
      <c r="EI117" s="197"/>
      <c r="EJ117" s="197"/>
      <c r="EK117" s="197"/>
      <c r="EL117" s="197"/>
      <c r="EM117" s="197"/>
      <c r="EN117" s="197"/>
      <c r="EO117" s="197"/>
      <c r="EP117" s="197"/>
      <c r="EQ117" s="197"/>
      <c r="ER117" s="197"/>
      <c r="ES117" s="197"/>
      <c r="ET117" s="197"/>
      <c r="EU117" s="197"/>
      <c r="EV117" s="197"/>
      <c r="EW117" s="197"/>
      <c r="EX117" s="197"/>
      <c r="EY117" s="197"/>
      <c r="EZ117" s="197"/>
      <c r="FA117" s="197"/>
      <c r="FB117" s="197"/>
      <c r="FC117" s="197"/>
      <c r="FD117" s="197"/>
      <c r="FE117" s="197"/>
      <c r="FF117" s="197"/>
      <c r="FG117" s="197"/>
      <c r="FH117" s="197"/>
      <c r="FI117" s="197"/>
      <c r="FJ117" s="197"/>
      <c r="FK117" s="197"/>
      <c r="FL117" s="197"/>
      <c r="FM117" s="197"/>
      <c r="FN117" s="197"/>
      <c r="FO117" s="197"/>
      <c r="FP117" s="197"/>
      <c r="FQ117" s="197"/>
      <c r="FR117" s="197"/>
      <c r="FS117" s="197"/>
      <c r="FT117" s="197"/>
      <c r="FU117" s="197"/>
      <c r="FV117" s="197"/>
      <c r="FW117" s="197"/>
      <c r="FX117" s="197"/>
      <c r="FY117" s="197"/>
      <c r="FZ117" s="197"/>
      <c r="GA117" s="197"/>
      <c r="GB117" s="197"/>
      <c r="GC117" s="197"/>
      <c r="GD117" s="197"/>
      <c r="GE117" s="197"/>
      <c r="GF117" s="197"/>
      <c r="GG117" s="197"/>
      <c r="GH117" s="197"/>
      <c r="GI117" s="197"/>
      <c r="GJ117" s="197"/>
      <c r="GK117" s="197"/>
      <c r="GL117" s="197"/>
      <c r="GM117" s="197"/>
      <c r="GN117" s="197"/>
      <c r="GO117" s="197"/>
      <c r="GP117" s="197"/>
      <c r="GQ117" s="197"/>
      <c r="GR117" s="197"/>
      <c r="GS117" s="197"/>
      <c r="GT117" s="197"/>
      <c r="GU117" s="197"/>
      <c r="GV117" s="197"/>
      <c r="GW117" s="197"/>
      <c r="GX117" s="197"/>
      <c r="GY117" s="197"/>
      <c r="GZ117" s="197"/>
      <c r="HA117" s="197"/>
      <c r="HB117" s="197"/>
      <c r="HC117" s="197"/>
      <c r="HD117" s="197"/>
      <c r="HE117" s="197"/>
      <c r="HF117" s="197"/>
      <c r="HG117" s="197"/>
      <c r="HH117" s="197"/>
      <c r="HI117" s="197"/>
      <c r="HJ117" s="197"/>
      <c r="HK117" s="197"/>
      <c r="HL117" s="197"/>
      <c r="HM117" s="197"/>
      <c r="HN117" s="197"/>
      <c r="HO117" s="197"/>
      <c r="HP117" s="197"/>
      <c r="HQ117" s="197"/>
      <c r="HR117" s="197"/>
      <c r="HS117" s="197"/>
      <c r="HT117" s="197"/>
      <c r="HU117" s="197"/>
      <c r="HV117" s="197"/>
      <c r="HW117" s="197"/>
      <c r="HX117" s="197"/>
      <c r="HY117" s="197"/>
      <c r="HZ117" s="197"/>
      <c r="IA117" s="197"/>
      <c r="IB117" s="197"/>
      <c r="IC117" s="197"/>
      <c r="ID117" s="197"/>
      <c r="IE117" s="197"/>
      <c r="IF117" s="197"/>
      <c r="IG117" s="197"/>
      <c r="IH117" s="197"/>
      <c r="II117" s="197"/>
      <c r="IJ117" s="197"/>
      <c r="IK117" s="197"/>
      <c r="IL117" s="197"/>
      <c r="IM117" s="197"/>
      <c r="IN117" s="197"/>
      <c r="IO117" s="197"/>
      <c r="IP117" s="197"/>
      <c r="IQ117" s="197"/>
      <c r="IR117" s="197"/>
      <c r="IS117" s="197"/>
      <c r="IT117" s="197"/>
      <c r="IU117" s="197"/>
      <c r="IV117" s="197"/>
      <c r="IW117" s="197"/>
    </row>
    <row r="118" spans="1:257">
      <c r="A118" s="208">
        <v>13</v>
      </c>
      <c r="B118" s="205" t="s">
        <v>971</v>
      </c>
      <c r="C118" s="205" t="str">
        <f t="shared" si="36"/>
        <v>JASON HEIST</v>
      </c>
      <c r="D118" s="205">
        <v>2</v>
      </c>
      <c r="E118" s="209">
        <v>34</v>
      </c>
      <c r="F118" s="209">
        <v>16</v>
      </c>
      <c r="G118" s="209">
        <v>0</v>
      </c>
      <c r="H118" s="206">
        <f t="shared" si="37"/>
        <v>0.47058823529411764</v>
      </c>
      <c r="I118" s="207"/>
      <c r="J118" s="205">
        <f t="shared" si="38"/>
        <v>9</v>
      </c>
      <c r="K118" s="205">
        <f t="shared" si="39"/>
        <v>4</v>
      </c>
      <c r="L118" s="205">
        <f t="shared" si="40"/>
        <v>0</v>
      </c>
      <c r="M118" s="206">
        <f t="shared" si="41"/>
        <v>0.44444444444444442</v>
      </c>
      <c r="N118" s="205">
        <v>0</v>
      </c>
      <c r="O118" s="205">
        <v>0</v>
      </c>
      <c r="P118" s="205">
        <v>0</v>
      </c>
      <c r="Q118" s="205">
        <v>4</v>
      </c>
      <c r="R118" s="205">
        <v>2</v>
      </c>
      <c r="S118" s="205">
        <v>0</v>
      </c>
      <c r="T118" s="205">
        <v>5</v>
      </c>
      <c r="U118" s="205">
        <v>2</v>
      </c>
      <c r="V118" s="205">
        <v>0</v>
      </c>
      <c r="W118" s="205">
        <v>0</v>
      </c>
      <c r="X118" s="205">
        <v>0</v>
      </c>
      <c r="Y118" s="205">
        <v>0</v>
      </c>
      <c r="Z118" s="205">
        <v>0</v>
      </c>
      <c r="AA118" s="205">
        <v>0</v>
      </c>
      <c r="AB118" s="205">
        <v>0</v>
      </c>
      <c r="AC118" s="205">
        <v>0</v>
      </c>
      <c r="AD118" s="205">
        <v>0</v>
      </c>
      <c r="AE118" s="205">
        <v>0</v>
      </c>
      <c r="AF118" s="205">
        <v>0</v>
      </c>
      <c r="AG118" s="205">
        <v>0</v>
      </c>
      <c r="AH118" s="205">
        <v>0</v>
      </c>
      <c r="AI118" s="205">
        <v>0</v>
      </c>
      <c r="AJ118" s="205">
        <v>0</v>
      </c>
      <c r="AK118" s="205">
        <v>0</v>
      </c>
      <c r="AL118" s="205">
        <v>0</v>
      </c>
      <c r="AM118" s="205">
        <v>0</v>
      </c>
      <c r="AN118" s="205">
        <v>0</v>
      </c>
      <c r="AO118" s="205">
        <v>0</v>
      </c>
      <c r="AP118" s="205">
        <v>0</v>
      </c>
      <c r="AQ118" s="205">
        <v>0</v>
      </c>
      <c r="AR118" s="205">
        <v>0</v>
      </c>
      <c r="AS118" s="205">
        <v>0</v>
      </c>
      <c r="AT118" s="205">
        <v>0</v>
      </c>
      <c r="AU118" s="205">
        <v>0</v>
      </c>
      <c r="AV118" s="205">
        <v>0</v>
      </c>
      <c r="AW118" s="205">
        <v>0</v>
      </c>
      <c r="AX118" s="205">
        <v>0</v>
      </c>
      <c r="AY118" s="205">
        <v>0</v>
      </c>
      <c r="AZ118" s="205">
        <v>0</v>
      </c>
      <c r="BA118" s="205">
        <v>0</v>
      </c>
      <c r="BB118" s="205">
        <v>0</v>
      </c>
      <c r="BC118" s="205">
        <v>0</v>
      </c>
      <c r="BD118" s="205">
        <v>0</v>
      </c>
      <c r="BE118" s="205">
        <v>0</v>
      </c>
      <c r="BF118" s="205">
        <v>0</v>
      </c>
      <c r="BG118" s="205">
        <v>0</v>
      </c>
      <c r="BH118" s="205">
        <v>0</v>
      </c>
      <c r="BI118" s="205">
        <v>0</v>
      </c>
      <c r="BJ118" s="205"/>
      <c r="BK118" s="205"/>
      <c r="BL118" s="205"/>
      <c r="BM118" s="205"/>
      <c r="BN118" s="205"/>
      <c r="BO118" s="204"/>
      <c r="BP118" s="197"/>
      <c r="BQ118" s="197"/>
      <c r="BR118" s="197"/>
      <c r="BS118" s="197"/>
      <c r="BT118" s="197"/>
      <c r="BU118" s="197"/>
      <c r="BV118" s="197"/>
      <c r="BW118" s="197"/>
      <c r="BX118" s="197"/>
      <c r="BY118" s="197"/>
      <c r="BZ118" s="197"/>
      <c r="CA118" s="197"/>
      <c r="CB118" s="197"/>
      <c r="CC118" s="197"/>
      <c r="CD118" s="197"/>
      <c r="CE118" s="197"/>
      <c r="CF118" s="197"/>
      <c r="CG118" s="197"/>
      <c r="CH118" s="197"/>
      <c r="CI118" s="197"/>
      <c r="CJ118" s="197"/>
      <c r="CK118" s="197"/>
      <c r="CL118" s="197"/>
      <c r="CM118" s="197"/>
      <c r="CN118" s="197"/>
      <c r="CO118" s="197"/>
      <c r="CP118" s="197"/>
      <c r="CQ118" s="197"/>
      <c r="CR118" s="197"/>
      <c r="CS118" s="197"/>
      <c r="CT118" s="197"/>
      <c r="CU118" s="197"/>
      <c r="CV118" s="197"/>
      <c r="CW118" s="197"/>
      <c r="CX118" s="197"/>
      <c r="CY118" s="197"/>
      <c r="CZ118" s="197"/>
      <c r="DA118" s="197"/>
      <c r="DB118" s="197"/>
      <c r="DC118" s="197"/>
      <c r="DD118" s="197"/>
      <c r="DE118" s="197"/>
      <c r="DF118" s="197"/>
      <c r="DG118" s="197"/>
      <c r="DH118" s="197"/>
      <c r="DI118" s="197"/>
      <c r="DJ118" s="197"/>
      <c r="DK118" s="197"/>
      <c r="DL118" s="197"/>
      <c r="DM118" s="197"/>
      <c r="DN118" s="197"/>
      <c r="DO118" s="197"/>
      <c r="DP118" s="197"/>
      <c r="DQ118" s="197"/>
      <c r="DR118" s="197"/>
      <c r="DS118" s="197"/>
      <c r="DT118" s="197"/>
      <c r="DU118" s="197"/>
      <c r="DV118" s="197"/>
      <c r="DW118" s="197"/>
      <c r="DX118" s="197"/>
      <c r="DY118" s="197"/>
      <c r="DZ118" s="197"/>
      <c r="EA118" s="197"/>
      <c r="EB118" s="197"/>
      <c r="EC118" s="197"/>
      <c r="ED118" s="197"/>
      <c r="EE118" s="197"/>
      <c r="EF118" s="197"/>
      <c r="EG118" s="197"/>
      <c r="EH118" s="197"/>
      <c r="EI118" s="197"/>
      <c r="EJ118" s="197"/>
      <c r="EK118" s="197"/>
      <c r="EL118" s="197"/>
      <c r="EM118" s="197"/>
      <c r="EN118" s="197"/>
      <c r="EO118" s="197"/>
      <c r="EP118" s="197"/>
      <c r="EQ118" s="197"/>
      <c r="ER118" s="197"/>
      <c r="ES118" s="197"/>
      <c r="ET118" s="197"/>
      <c r="EU118" s="197"/>
      <c r="EV118" s="197"/>
      <c r="EW118" s="197"/>
      <c r="EX118" s="197"/>
      <c r="EY118" s="197"/>
      <c r="EZ118" s="197"/>
      <c r="FA118" s="197"/>
      <c r="FB118" s="197"/>
      <c r="FC118" s="197"/>
      <c r="FD118" s="197"/>
      <c r="FE118" s="197"/>
      <c r="FF118" s="197"/>
      <c r="FG118" s="197"/>
      <c r="FH118" s="197"/>
      <c r="FI118" s="197"/>
      <c r="FJ118" s="197"/>
      <c r="FK118" s="197"/>
      <c r="FL118" s="197"/>
      <c r="FM118" s="197"/>
      <c r="FN118" s="197"/>
      <c r="FO118" s="197"/>
      <c r="FP118" s="197"/>
      <c r="FQ118" s="197"/>
      <c r="FR118" s="197"/>
      <c r="FS118" s="197"/>
      <c r="FT118" s="197"/>
      <c r="FU118" s="197"/>
      <c r="FV118" s="197"/>
      <c r="FW118" s="197"/>
      <c r="FX118" s="197"/>
      <c r="FY118" s="197"/>
      <c r="FZ118" s="197"/>
      <c r="GA118" s="197"/>
      <c r="GB118" s="197"/>
      <c r="GC118" s="197"/>
      <c r="GD118" s="197"/>
      <c r="GE118" s="197"/>
      <c r="GF118" s="197"/>
      <c r="GG118" s="197"/>
      <c r="GH118" s="197"/>
      <c r="GI118" s="197"/>
      <c r="GJ118" s="197"/>
      <c r="GK118" s="197"/>
      <c r="GL118" s="197"/>
      <c r="GM118" s="197"/>
      <c r="GN118" s="197"/>
      <c r="GO118" s="197"/>
      <c r="GP118" s="197"/>
      <c r="GQ118" s="197"/>
      <c r="GR118" s="197"/>
      <c r="GS118" s="197"/>
      <c r="GT118" s="197"/>
      <c r="GU118" s="197"/>
      <c r="GV118" s="197"/>
      <c r="GW118" s="197"/>
      <c r="GX118" s="197"/>
      <c r="GY118" s="197"/>
      <c r="GZ118" s="197"/>
      <c r="HA118" s="197"/>
      <c r="HB118" s="197"/>
      <c r="HC118" s="197"/>
      <c r="HD118" s="197"/>
      <c r="HE118" s="197"/>
      <c r="HF118" s="197"/>
      <c r="HG118" s="197"/>
      <c r="HH118" s="197"/>
      <c r="HI118" s="197"/>
      <c r="HJ118" s="197"/>
      <c r="HK118" s="197"/>
      <c r="HL118" s="197"/>
      <c r="HM118" s="197"/>
      <c r="HN118" s="197"/>
      <c r="HO118" s="197"/>
      <c r="HP118" s="197"/>
      <c r="HQ118" s="197"/>
      <c r="HR118" s="197"/>
      <c r="HS118" s="197"/>
      <c r="HT118" s="197"/>
      <c r="HU118" s="197"/>
      <c r="HV118" s="197"/>
      <c r="HW118" s="197"/>
      <c r="HX118" s="197"/>
      <c r="HY118" s="197"/>
      <c r="HZ118" s="197"/>
      <c r="IA118" s="197"/>
      <c r="IB118" s="197"/>
      <c r="IC118" s="197"/>
      <c r="ID118" s="197"/>
      <c r="IE118" s="197"/>
      <c r="IF118" s="197"/>
      <c r="IG118" s="197"/>
      <c r="IH118" s="197"/>
      <c r="II118" s="197"/>
      <c r="IJ118" s="197"/>
      <c r="IK118" s="197"/>
      <c r="IL118" s="197"/>
      <c r="IM118" s="197"/>
      <c r="IN118" s="197"/>
      <c r="IO118" s="197"/>
      <c r="IP118" s="197"/>
      <c r="IQ118" s="197"/>
      <c r="IR118" s="197"/>
      <c r="IS118" s="197"/>
      <c r="IT118" s="197"/>
      <c r="IU118" s="197"/>
      <c r="IV118" s="197"/>
      <c r="IW118" s="197"/>
    </row>
    <row r="119" spans="1:257">
      <c r="A119" s="208">
        <v>14</v>
      </c>
      <c r="B119" s="205" t="s">
        <v>974</v>
      </c>
      <c r="C119" s="205" t="str">
        <f t="shared" si="36"/>
        <v>JEFF SMITH</v>
      </c>
      <c r="D119" s="205">
        <v>18</v>
      </c>
      <c r="E119" s="209">
        <v>865</v>
      </c>
      <c r="F119" s="209">
        <v>401</v>
      </c>
      <c r="G119" s="209">
        <v>0</v>
      </c>
      <c r="H119" s="206">
        <f t="shared" si="37"/>
        <v>0.46358381502890172</v>
      </c>
      <c r="I119" s="207"/>
      <c r="J119" s="205">
        <f t="shared" si="38"/>
        <v>34</v>
      </c>
      <c r="K119" s="205">
        <f t="shared" si="39"/>
        <v>10</v>
      </c>
      <c r="L119" s="205">
        <f t="shared" si="40"/>
        <v>0</v>
      </c>
      <c r="M119" s="206">
        <f t="shared" si="41"/>
        <v>0.29411764705882354</v>
      </c>
      <c r="N119" s="205">
        <v>4</v>
      </c>
      <c r="O119" s="205">
        <v>2</v>
      </c>
      <c r="P119" s="205">
        <v>0</v>
      </c>
      <c r="Q119" s="205">
        <v>4</v>
      </c>
      <c r="R119" s="205">
        <v>1</v>
      </c>
      <c r="S119" s="205">
        <v>0</v>
      </c>
      <c r="T119" s="205">
        <v>1</v>
      </c>
      <c r="U119" s="205">
        <v>1</v>
      </c>
      <c r="V119" s="205">
        <v>0</v>
      </c>
      <c r="W119" s="205">
        <v>1</v>
      </c>
      <c r="X119" s="205">
        <v>0</v>
      </c>
      <c r="Y119" s="205">
        <v>0</v>
      </c>
      <c r="Z119" s="205">
        <v>2</v>
      </c>
      <c r="AA119" s="205">
        <v>0</v>
      </c>
      <c r="AB119" s="205">
        <v>0</v>
      </c>
      <c r="AC119" s="205">
        <v>2</v>
      </c>
      <c r="AD119" s="205">
        <v>0</v>
      </c>
      <c r="AE119" s="205">
        <v>0</v>
      </c>
      <c r="AF119" s="205">
        <v>4</v>
      </c>
      <c r="AG119" s="205">
        <v>1</v>
      </c>
      <c r="AH119" s="205">
        <v>0</v>
      </c>
      <c r="AI119" s="205">
        <v>5</v>
      </c>
      <c r="AJ119" s="205">
        <v>2</v>
      </c>
      <c r="AK119" s="205">
        <v>0</v>
      </c>
      <c r="AL119" s="205">
        <v>0</v>
      </c>
      <c r="AM119" s="205">
        <v>0</v>
      </c>
      <c r="AN119" s="205">
        <v>0</v>
      </c>
      <c r="AO119" s="205">
        <v>0</v>
      </c>
      <c r="AP119" s="205">
        <v>0</v>
      </c>
      <c r="AQ119" s="205">
        <v>0</v>
      </c>
      <c r="AR119" s="205">
        <v>1</v>
      </c>
      <c r="AS119" s="205">
        <v>0</v>
      </c>
      <c r="AT119" s="205">
        <v>0</v>
      </c>
      <c r="AU119" s="205">
        <v>4</v>
      </c>
      <c r="AV119" s="205">
        <v>1</v>
      </c>
      <c r="AW119" s="205">
        <v>0</v>
      </c>
      <c r="AX119" s="205">
        <v>1</v>
      </c>
      <c r="AY119" s="205">
        <v>1</v>
      </c>
      <c r="AZ119" s="205">
        <v>0</v>
      </c>
      <c r="BA119" s="205">
        <v>4</v>
      </c>
      <c r="BB119" s="205">
        <v>1</v>
      </c>
      <c r="BC119" s="205">
        <v>0</v>
      </c>
      <c r="BD119" s="205">
        <v>0</v>
      </c>
      <c r="BE119" s="205">
        <v>0</v>
      </c>
      <c r="BF119" s="205">
        <v>0</v>
      </c>
      <c r="BG119" s="205">
        <v>1</v>
      </c>
      <c r="BH119" s="205">
        <v>0</v>
      </c>
      <c r="BI119" s="205">
        <v>0</v>
      </c>
      <c r="BJ119" s="205"/>
      <c r="BK119" s="205"/>
      <c r="BL119" s="205"/>
      <c r="BM119" s="205"/>
      <c r="BN119" s="205"/>
      <c r="BO119" s="204"/>
      <c r="BP119" s="197"/>
      <c r="BQ119" s="197"/>
      <c r="BR119" s="197"/>
      <c r="BS119" s="197"/>
      <c r="BT119" s="197"/>
      <c r="BU119" s="197"/>
      <c r="BV119" s="197"/>
      <c r="BW119" s="197"/>
      <c r="BX119" s="197"/>
      <c r="BY119" s="197"/>
      <c r="BZ119" s="197"/>
      <c r="CA119" s="197"/>
      <c r="CB119" s="197"/>
      <c r="CC119" s="197"/>
      <c r="CD119" s="197"/>
      <c r="CE119" s="197"/>
      <c r="CF119" s="197"/>
      <c r="CG119" s="197"/>
      <c r="CH119" s="197"/>
      <c r="CI119" s="197"/>
      <c r="CJ119" s="197"/>
      <c r="CK119" s="197"/>
      <c r="CL119" s="197"/>
      <c r="CM119" s="197"/>
      <c r="CN119" s="197"/>
      <c r="CO119" s="197"/>
      <c r="CP119" s="197"/>
      <c r="CQ119" s="197"/>
      <c r="CR119" s="197"/>
      <c r="CS119" s="197"/>
      <c r="CT119" s="197"/>
      <c r="CU119" s="197"/>
      <c r="CV119" s="197"/>
      <c r="CW119" s="197"/>
      <c r="CX119" s="197"/>
      <c r="CY119" s="197"/>
      <c r="CZ119" s="197"/>
      <c r="DA119" s="197"/>
      <c r="DB119" s="197"/>
      <c r="DC119" s="197"/>
      <c r="DD119" s="197"/>
      <c r="DE119" s="197"/>
      <c r="DF119" s="197"/>
      <c r="DG119" s="197"/>
      <c r="DH119" s="197"/>
      <c r="DI119" s="197"/>
      <c r="DJ119" s="197"/>
      <c r="DK119" s="197"/>
      <c r="DL119" s="197"/>
      <c r="DM119" s="197"/>
      <c r="DN119" s="197"/>
      <c r="DO119" s="197"/>
      <c r="DP119" s="197"/>
      <c r="DQ119" s="197"/>
      <c r="DR119" s="197"/>
      <c r="DS119" s="197"/>
      <c r="DT119" s="197"/>
      <c r="DU119" s="197"/>
      <c r="DV119" s="197"/>
      <c r="DW119" s="197"/>
      <c r="DX119" s="197"/>
      <c r="DY119" s="197"/>
      <c r="DZ119" s="197"/>
      <c r="EA119" s="197"/>
      <c r="EB119" s="197"/>
      <c r="EC119" s="197"/>
      <c r="ED119" s="197"/>
      <c r="EE119" s="197"/>
      <c r="EF119" s="197"/>
      <c r="EG119" s="197"/>
      <c r="EH119" s="197"/>
      <c r="EI119" s="197"/>
      <c r="EJ119" s="197"/>
      <c r="EK119" s="197"/>
      <c r="EL119" s="197"/>
      <c r="EM119" s="197"/>
      <c r="EN119" s="197"/>
      <c r="EO119" s="197"/>
      <c r="EP119" s="197"/>
      <c r="EQ119" s="197"/>
      <c r="ER119" s="197"/>
      <c r="ES119" s="197"/>
      <c r="ET119" s="197"/>
      <c r="EU119" s="197"/>
      <c r="EV119" s="197"/>
      <c r="EW119" s="197"/>
      <c r="EX119" s="197"/>
      <c r="EY119" s="197"/>
      <c r="EZ119" s="197"/>
      <c r="FA119" s="197"/>
      <c r="FB119" s="197"/>
      <c r="FC119" s="197"/>
      <c r="FD119" s="197"/>
      <c r="FE119" s="197"/>
      <c r="FF119" s="197"/>
      <c r="FG119" s="197"/>
      <c r="FH119" s="197"/>
      <c r="FI119" s="197"/>
      <c r="FJ119" s="197"/>
      <c r="FK119" s="197"/>
      <c r="FL119" s="197"/>
      <c r="FM119" s="197"/>
      <c r="FN119" s="197"/>
      <c r="FO119" s="197"/>
      <c r="FP119" s="197"/>
      <c r="FQ119" s="197"/>
      <c r="FR119" s="197"/>
      <c r="FS119" s="197"/>
      <c r="FT119" s="197"/>
      <c r="FU119" s="197"/>
      <c r="FV119" s="197"/>
      <c r="FW119" s="197"/>
      <c r="FX119" s="197"/>
      <c r="FY119" s="197"/>
      <c r="FZ119" s="197"/>
      <c r="GA119" s="197"/>
      <c r="GB119" s="197"/>
      <c r="GC119" s="197"/>
      <c r="GD119" s="197"/>
      <c r="GE119" s="197"/>
      <c r="GF119" s="197"/>
      <c r="GG119" s="197"/>
      <c r="GH119" s="197"/>
      <c r="GI119" s="197"/>
      <c r="GJ119" s="197"/>
      <c r="GK119" s="197"/>
      <c r="GL119" s="197"/>
      <c r="GM119" s="197"/>
      <c r="GN119" s="197"/>
      <c r="GO119" s="197"/>
      <c r="GP119" s="197"/>
      <c r="GQ119" s="197"/>
      <c r="GR119" s="197"/>
      <c r="GS119" s="197"/>
      <c r="GT119" s="197"/>
      <c r="GU119" s="197"/>
      <c r="GV119" s="197"/>
      <c r="GW119" s="197"/>
      <c r="GX119" s="197"/>
      <c r="GY119" s="197"/>
      <c r="GZ119" s="197"/>
      <c r="HA119" s="197"/>
      <c r="HB119" s="197"/>
      <c r="HC119" s="197"/>
      <c r="HD119" s="197"/>
      <c r="HE119" s="197"/>
      <c r="HF119" s="197"/>
      <c r="HG119" s="197"/>
      <c r="HH119" s="197"/>
      <c r="HI119" s="197"/>
      <c r="HJ119" s="197"/>
      <c r="HK119" s="197"/>
      <c r="HL119" s="197"/>
      <c r="HM119" s="197"/>
      <c r="HN119" s="197"/>
      <c r="HO119" s="197"/>
      <c r="HP119" s="197"/>
      <c r="HQ119" s="197"/>
      <c r="HR119" s="197"/>
      <c r="HS119" s="197"/>
      <c r="HT119" s="197"/>
      <c r="HU119" s="197"/>
      <c r="HV119" s="197"/>
      <c r="HW119" s="197"/>
      <c r="HX119" s="197"/>
      <c r="HY119" s="197"/>
      <c r="HZ119" s="197"/>
      <c r="IA119" s="197"/>
      <c r="IB119" s="197"/>
      <c r="IC119" s="197"/>
      <c r="ID119" s="197"/>
      <c r="IE119" s="197"/>
      <c r="IF119" s="197"/>
      <c r="IG119" s="197"/>
      <c r="IH119" s="197"/>
      <c r="II119" s="197"/>
      <c r="IJ119" s="197"/>
      <c r="IK119" s="197"/>
      <c r="IL119" s="197"/>
      <c r="IM119" s="197"/>
      <c r="IN119" s="197"/>
      <c r="IO119" s="197"/>
      <c r="IP119" s="197"/>
      <c r="IQ119" s="197"/>
      <c r="IR119" s="197"/>
      <c r="IS119" s="197"/>
      <c r="IT119" s="197"/>
      <c r="IU119" s="197"/>
      <c r="IV119" s="197"/>
      <c r="IW119" s="197"/>
    </row>
    <row r="120" spans="1:257">
      <c r="A120" s="208">
        <v>15</v>
      </c>
      <c r="B120" s="205" t="s">
        <v>851</v>
      </c>
      <c r="C120" s="205" t="str">
        <f t="shared" si="36"/>
        <v>STEVE LUCKOVITZ</v>
      </c>
      <c r="D120" s="205">
        <v>3</v>
      </c>
      <c r="E120" s="209">
        <v>157</v>
      </c>
      <c r="F120" s="209">
        <v>69</v>
      </c>
      <c r="G120" s="209">
        <v>0</v>
      </c>
      <c r="H120" s="206">
        <f t="shared" si="37"/>
        <v>0.43949044585987262</v>
      </c>
      <c r="I120" s="207"/>
      <c r="J120" s="205">
        <f t="shared" si="38"/>
        <v>14</v>
      </c>
      <c r="K120" s="205">
        <f t="shared" si="39"/>
        <v>5</v>
      </c>
      <c r="L120" s="205">
        <f t="shared" si="40"/>
        <v>0</v>
      </c>
      <c r="M120" s="206">
        <f t="shared" si="41"/>
        <v>0.35714285714285715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2</v>
      </c>
      <c r="U120" s="205">
        <v>1</v>
      </c>
      <c r="V120" s="205">
        <v>0</v>
      </c>
      <c r="W120" s="205">
        <v>0</v>
      </c>
      <c r="X120" s="205">
        <v>0</v>
      </c>
      <c r="Y120" s="205">
        <v>0</v>
      </c>
      <c r="Z120" s="205">
        <v>0</v>
      </c>
      <c r="AA120" s="205">
        <v>0</v>
      </c>
      <c r="AB120" s="205">
        <v>0</v>
      </c>
      <c r="AC120" s="205">
        <v>0</v>
      </c>
      <c r="AD120" s="205">
        <v>0</v>
      </c>
      <c r="AE120" s="205">
        <v>0</v>
      </c>
      <c r="AF120" s="205">
        <v>2</v>
      </c>
      <c r="AG120" s="205">
        <v>0</v>
      </c>
      <c r="AH120" s="205">
        <v>0</v>
      </c>
      <c r="AI120" s="205">
        <v>2</v>
      </c>
      <c r="AJ120" s="205">
        <v>1</v>
      </c>
      <c r="AK120" s="205">
        <v>0</v>
      </c>
      <c r="AL120" s="205">
        <v>0</v>
      </c>
      <c r="AM120" s="205">
        <v>0</v>
      </c>
      <c r="AN120" s="205">
        <v>0</v>
      </c>
      <c r="AO120" s="205">
        <v>3</v>
      </c>
      <c r="AP120" s="205">
        <v>1</v>
      </c>
      <c r="AQ120" s="205">
        <v>0</v>
      </c>
      <c r="AR120" s="205">
        <v>1</v>
      </c>
      <c r="AS120" s="205">
        <v>1</v>
      </c>
      <c r="AT120" s="205">
        <v>0</v>
      </c>
      <c r="AU120" s="205">
        <v>2</v>
      </c>
      <c r="AV120" s="205">
        <v>0</v>
      </c>
      <c r="AW120" s="205">
        <v>0</v>
      </c>
      <c r="AX120" s="205">
        <v>2</v>
      </c>
      <c r="AY120" s="205">
        <v>1</v>
      </c>
      <c r="AZ120" s="205">
        <v>0</v>
      </c>
      <c r="BA120" s="205">
        <v>0</v>
      </c>
      <c r="BB120" s="205">
        <v>0</v>
      </c>
      <c r="BC120" s="205">
        <v>0</v>
      </c>
      <c r="BD120" s="205">
        <v>0</v>
      </c>
      <c r="BE120" s="205">
        <v>0</v>
      </c>
      <c r="BF120" s="205">
        <v>0</v>
      </c>
      <c r="BG120" s="205">
        <v>0</v>
      </c>
      <c r="BH120" s="205">
        <v>0</v>
      </c>
      <c r="BI120" s="205">
        <v>0</v>
      </c>
      <c r="BJ120" s="205"/>
      <c r="BK120" s="205"/>
      <c r="BL120" s="205"/>
      <c r="BM120" s="205"/>
      <c r="BN120" s="205"/>
      <c r="BO120" s="204"/>
      <c r="BP120" s="197"/>
      <c r="BQ120" s="197"/>
      <c r="BR120" s="197"/>
      <c r="BS120" s="197"/>
      <c r="BT120" s="197"/>
      <c r="BU120" s="197"/>
      <c r="BV120" s="197"/>
      <c r="BW120" s="197"/>
      <c r="BX120" s="197"/>
      <c r="BY120" s="197"/>
      <c r="BZ120" s="197"/>
      <c r="CA120" s="197"/>
      <c r="CB120" s="197"/>
      <c r="CC120" s="197"/>
      <c r="CD120" s="197"/>
      <c r="CE120" s="197"/>
      <c r="CF120" s="197"/>
      <c r="CG120" s="197"/>
      <c r="CH120" s="197"/>
      <c r="CI120" s="197"/>
      <c r="CJ120" s="197"/>
      <c r="CK120" s="197"/>
      <c r="CL120" s="197"/>
      <c r="CM120" s="197"/>
      <c r="CN120" s="197"/>
      <c r="CO120" s="197"/>
      <c r="CP120" s="197"/>
      <c r="CQ120" s="197"/>
      <c r="CR120" s="197"/>
      <c r="CS120" s="197"/>
      <c r="CT120" s="197"/>
      <c r="CU120" s="197"/>
      <c r="CV120" s="197"/>
      <c r="CW120" s="197"/>
      <c r="CX120" s="197"/>
      <c r="CY120" s="197"/>
      <c r="CZ120" s="197"/>
      <c r="DA120" s="197"/>
      <c r="DB120" s="197"/>
      <c r="DC120" s="197"/>
      <c r="DD120" s="197"/>
      <c r="DE120" s="197"/>
      <c r="DF120" s="197"/>
      <c r="DG120" s="197"/>
      <c r="DH120" s="197"/>
      <c r="DI120" s="197"/>
      <c r="DJ120" s="197"/>
      <c r="DK120" s="197"/>
      <c r="DL120" s="197"/>
      <c r="DM120" s="197"/>
      <c r="DN120" s="197"/>
      <c r="DO120" s="197"/>
      <c r="DP120" s="197"/>
      <c r="DQ120" s="197"/>
      <c r="DR120" s="197"/>
      <c r="DS120" s="197"/>
      <c r="DT120" s="197"/>
      <c r="DU120" s="197"/>
      <c r="DV120" s="197"/>
      <c r="DW120" s="197"/>
      <c r="DX120" s="197"/>
      <c r="DY120" s="197"/>
      <c r="DZ120" s="197"/>
      <c r="EA120" s="197"/>
      <c r="EB120" s="197"/>
      <c r="EC120" s="197"/>
      <c r="ED120" s="197"/>
      <c r="EE120" s="197"/>
      <c r="EF120" s="197"/>
      <c r="EG120" s="197"/>
      <c r="EH120" s="197"/>
      <c r="EI120" s="197"/>
      <c r="EJ120" s="197"/>
      <c r="EK120" s="197"/>
      <c r="EL120" s="197"/>
      <c r="EM120" s="197"/>
      <c r="EN120" s="197"/>
      <c r="EO120" s="197"/>
      <c r="EP120" s="197"/>
      <c r="EQ120" s="197"/>
      <c r="ER120" s="197"/>
      <c r="ES120" s="197"/>
      <c r="ET120" s="197"/>
      <c r="EU120" s="197"/>
      <c r="EV120" s="197"/>
      <c r="EW120" s="197"/>
      <c r="EX120" s="197"/>
      <c r="EY120" s="197"/>
      <c r="EZ120" s="197"/>
      <c r="FA120" s="197"/>
      <c r="FB120" s="197"/>
      <c r="FC120" s="197"/>
      <c r="FD120" s="197"/>
      <c r="FE120" s="197"/>
      <c r="FF120" s="197"/>
      <c r="FG120" s="197"/>
      <c r="FH120" s="197"/>
      <c r="FI120" s="197"/>
      <c r="FJ120" s="197"/>
      <c r="FK120" s="197"/>
      <c r="FL120" s="197"/>
      <c r="FM120" s="197"/>
      <c r="FN120" s="197"/>
      <c r="FO120" s="197"/>
      <c r="FP120" s="197"/>
      <c r="FQ120" s="197"/>
      <c r="FR120" s="197"/>
      <c r="FS120" s="197"/>
      <c r="FT120" s="197"/>
      <c r="FU120" s="197"/>
      <c r="FV120" s="197"/>
      <c r="FW120" s="197"/>
      <c r="FX120" s="197"/>
      <c r="FY120" s="197"/>
      <c r="FZ120" s="197"/>
      <c r="GA120" s="197"/>
      <c r="GB120" s="197"/>
      <c r="GC120" s="197"/>
      <c r="GD120" s="197"/>
      <c r="GE120" s="197"/>
      <c r="GF120" s="197"/>
      <c r="GG120" s="197"/>
      <c r="GH120" s="197"/>
      <c r="GI120" s="197"/>
      <c r="GJ120" s="197"/>
      <c r="GK120" s="197"/>
      <c r="GL120" s="197"/>
      <c r="GM120" s="197"/>
      <c r="GN120" s="197"/>
      <c r="GO120" s="197"/>
      <c r="GP120" s="197"/>
      <c r="GQ120" s="197"/>
      <c r="GR120" s="197"/>
      <c r="GS120" s="197"/>
      <c r="GT120" s="197"/>
      <c r="GU120" s="197"/>
      <c r="GV120" s="197"/>
      <c r="GW120" s="197"/>
      <c r="GX120" s="197"/>
      <c r="GY120" s="197"/>
      <c r="GZ120" s="197"/>
      <c r="HA120" s="197"/>
      <c r="HB120" s="197"/>
      <c r="HC120" s="197"/>
      <c r="HD120" s="197"/>
      <c r="HE120" s="197"/>
      <c r="HF120" s="197"/>
      <c r="HG120" s="197"/>
      <c r="HH120" s="197"/>
      <c r="HI120" s="197"/>
      <c r="HJ120" s="197"/>
      <c r="HK120" s="197"/>
      <c r="HL120" s="197"/>
      <c r="HM120" s="197"/>
      <c r="HN120" s="197"/>
      <c r="HO120" s="197"/>
      <c r="HP120" s="197"/>
      <c r="HQ120" s="197"/>
      <c r="HR120" s="197"/>
      <c r="HS120" s="197"/>
      <c r="HT120" s="197"/>
      <c r="HU120" s="197"/>
      <c r="HV120" s="197"/>
      <c r="HW120" s="197"/>
      <c r="HX120" s="197"/>
      <c r="HY120" s="197"/>
      <c r="HZ120" s="197"/>
      <c r="IA120" s="197"/>
      <c r="IB120" s="197"/>
      <c r="IC120" s="197"/>
      <c r="ID120" s="197"/>
      <c r="IE120" s="197"/>
      <c r="IF120" s="197"/>
      <c r="IG120" s="197"/>
      <c r="IH120" s="197"/>
      <c r="II120" s="197"/>
      <c r="IJ120" s="197"/>
      <c r="IK120" s="197"/>
      <c r="IL120" s="197"/>
      <c r="IM120" s="197"/>
      <c r="IN120" s="197"/>
      <c r="IO120" s="197"/>
      <c r="IP120" s="197"/>
      <c r="IQ120" s="197"/>
      <c r="IR120" s="197"/>
      <c r="IS120" s="197"/>
      <c r="IT120" s="197"/>
      <c r="IU120" s="197"/>
      <c r="IV120" s="197"/>
      <c r="IW120" s="197"/>
    </row>
    <row r="121" spans="1:257">
      <c r="A121" s="208">
        <v>16</v>
      </c>
      <c r="B121" s="205" t="s">
        <v>1777</v>
      </c>
      <c r="C121" s="205" t="str">
        <f t="shared" si="36"/>
        <v>MARK DEVRIES</v>
      </c>
      <c r="D121" s="205">
        <v>1</v>
      </c>
      <c r="E121" s="209">
        <v>31</v>
      </c>
      <c r="F121" s="209">
        <v>22</v>
      </c>
      <c r="G121" s="209">
        <v>2</v>
      </c>
      <c r="H121" s="206">
        <f t="shared" si="37"/>
        <v>0.70967741935483875</v>
      </c>
      <c r="I121" s="207"/>
      <c r="J121" s="205">
        <f t="shared" si="38"/>
        <v>31</v>
      </c>
      <c r="K121" s="205">
        <f t="shared" si="39"/>
        <v>22</v>
      </c>
      <c r="L121" s="205">
        <f t="shared" si="40"/>
        <v>2</v>
      </c>
      <c r="M121" s="206">
        <f t="shared" si="41"/>
        <v>0.70967741935483875</v>
      </c>
      <c r="N121" s="205">
        <v>0</v>
      </c>
      <c r="O121" s="205">
        <v>0</v>
      </c>
      <c r="P121" s="205">
        <v>0</v>
      </c>
      <c r="Q121" s="205">
        <v>0</v>
      </c>
      <c r="R121" s="205">
        <v>0</v>
      </c>
      <c r="S121" s="205">
        <v>0</v>
      </c>
      <c r="T121" s="205">
        <v>0</v>
      </c>
      <c r="U121" s="205">
        <v>0</v>
      </c>
      <c r="V121" s="205">
        <v>0</v>
      </c>
      <c r="W121" s="205">
        <v>0</v>
      </c>
      <c r="X121" s="205">
        <v>0</v>
      </c>
      <c r="Y121" s="205">
        <v>0</v>
      </c>
      <c r="Z121" s="205">
        <v>0</v>
      </c>
      <c r="AA121" s="205">
        <v>0</v>
      </c>
      <c r="AB121" s="205">
        <v>0</v>
      </c>
      <c r="AC121" s="205">
        <v>0</v>
      </c>
      <c r="AD121" s="205">
        <v>0</v>
      </c>
      <c r="AE121" s="205">
        <v>0</v>
      </c>
      <c r="AF121" s="205">
        <v>0</v>
      </c>
      <c r="AG121" s="205">
        <v>0</v>
      </c>
      <c r="AH121" s="205">
        <v>0</v>
      </c>
      <c r="AI121" s="205">
        <v>0</v>
      </c>
      <c r="AJ121" s="205">
        <v>0</v>
      </c>
      <c r="AK121" s="205">
        <v>0</v>
      </c>
      <c r="AL121" s="205">
        <v>6</v>
      </c>
      <c r="AM121" s="205">
        <v>5</v>
      </c>
      <c r="AN121" s="205">
        <v>2</v>
      </c>
      <c r="AO121" s="205">
        <v>5</v>
      </c>
      <c r="AP121" s="205">
        <v>5</v>
      </c>
      <c r="AQ121" s="205">
        <v>0</v>
      </c>
      <c r="AR121" s="205">
        <v>5</v>
      </c>
      <c r="AS121" s="205">
        <v>4</v>
      </c>
      <c r="AT121" s="205">
        <v>0</v>
      </c>
      <c r="AU121" s="205">
        <v>5</v>
      </c>
      <c r="AV121" s="205">
        <v>2</v>
      </c>
      <c r="AW121" s="205">
        <v>0</v>
      </c>
      <c r="AX121" s="205">
        <v>1</v>
      </c>
      <c r="AY121" s="205">
        <v>1</v>
      </c>
      <c r="AZ121" s="205">
        <v>0</v>
      </c>
      <c r="BA121" s="205">
        <v>5</v>
      </c>
      <c r="BB121" s="205">
        <v>2</v>
      </c>
      <c r="BC121" s="205">
        <v>0</v>
      </c>
      <c r="BD121" s="205">
        <v>0</v>
      </c>
      <c r="BE121" s="205">
        <v>0</v>
      </c>
      <c r="BF121" s="205">
        <v>0</v>
      </c>
      <c r="BG121" s="205">
        <v>4</v>
      </c>
      <c r="BH121" s="205">
        <v>3</v>
      </c>
      <c r="BI121" s="205">
        <v>0</v>
      </c>
      <c r="BJ121" s="205"/>
      <c r="BK121" s="205"/>
      <c r="BL121" s="205"/>
      <c r="BM121" s="205"/>
      <c r="BN121" s="205"/>
      <c r="BO121" s="204"/>
      <c r="BP121" s="197"/>
      <c r="BQ121" s="197"/>
      <c r="BR121" s="197"/>
      <c r="BS121" s="197"/>
      <c r="BT121" s="197"/>
      <c r="BU121" s="197"/>
      <c r="BV121" s="197"/>
      <c r="BW121" s="197"/>
      <c r="BX121" s="197"/>
      <c r="BY121" s="197"/>
      <c r="BZ121" s="197"/>
      <c r="CA121" s="197"/>
      <c r="CB121" s="197"/>
      <c r="CC121" s="197"/>
      <c r="CD121" s="197"/>
      <c r="CE121" s="197"/>
      <c r="CF121" s="197"/>
      <c r="CG121" s="197"/>
      <c r="CH121" s="197"/>
      <c r="CI121" s="197"/>
      <c r="CJ121" s="197"/>
      <c r="CK121" s="197"/>
      <c r="CL121" s="197"/>
      <c r="CM121" s="197"/>
      <c r="CN121" s="197"/>
      <c r="CO121" s="197"/>
      <c r="CP121" s="197"/>
      <c r="CQ121" s="197"/>
      <c r="CR121" s="197"/>
      <c r="CS121" s="197"/>
      <c r="CT121" s="197"/>
      <c r="CU121" s="197"/>
      <c r="CV121" s="197"/>
      <c r="CW121" s="197"/>
      <c r="CX121" s="197"/>
      <c r="CY121" s="197"/>
      <c r="CZ121" s="197"/>
      <c r="DA121" s="197"/>
      <c r="DB121" s="197"/>
      <c r="DC121" s="197"/>
      <c r="DD121" s="197"/>
      <c r="DE121" s="197"/>
      <c r="DF121" s="197"/>
      <c r="DG121" s="197"/>
      <c r="DH121" s="197"/>
      <c r="DI121" s="197"/>
      <c r="DJ121" s="197"/>
      <c r="DK121" s="197"/>
      <c r="DL121" s="197"/>
      <c r="DM121" s="197"/>
      <c r="DN121" s="197"/>
      <c r="DO121" s="197"/>
      <c r="DP121" s="197"/>
      <c r="DQ121" s="197"/>
      <c r="DR121" s="197"/>
      <c r="DS121" s="197"/>
      <c r="DT121" s="197"/>
      <c r="DU121" s="197"/>
      <c r="DV121" s="197"/>
      <c r="DW121" s="197"/>
      <c r="DX121" s="197"/>
      <c r="DY121" s="197"/>
      <c r="DZ121" s="197"/>
      <c r="EA121" s="197"/>
      <c r="EB121" s="197"/>
      <c r="EC121" s="197"/>
      <c r="ED121" s="197"/>
      <c r="EE121" s="197"/>
      <c r="EF121" s="197"/>
      <c r="EG121" s="197"/>
      <c r="EH121" s="197"/>
      <c r="EI121" s="197"/>
      <c r="EJ121" s="197"/>
      <c r="EK121" s="197"/>
      <c r="EL121" s="197"/>
      <c r="EM121" s="197"/>
      <c r="EN121" s="197"/>
      <c r="EO121" s="197"/>
      <c r="EP121" s="197"/>
      <c r="EQ121" s="197"/>
      <c r="ER121" s="197"/>
      <c r="ES121" s="197"/>
      <c r="ET121" s="197"/>
      <c r="EU121" s="197"/>
      <c r="EV121" s="197"/>
      <c r="EW121" s="197"/>
      <c r="EX121" s="197"/>
      <c r="EY121" s="197"/>
      <c r="EZ121" s="197"/>
      <c r="FA121" s="197"/>
      <c r="FB121" s="197"/>
      <c r="FC121" s="197"/>
      <c r="FD121" s="197"/>
      <c r="FE121" s="197"/>
      <c r="FF121" s="197"/>
      <c r="FG121" s="197"/>
      <c r="FH121" s="197"/>
      <c r="FI121" s="197"/>
      <c r="FJ121" s="197"/>
      <c r="FK121" s="197"/>
      <c r="FL121" s="197"/>
      <c r="FM121" s="197"/>
      <c r="FN121" s="197"/>
      <c r="FO121" s="197"/>
      <c r="FP121" s="197"/>
      <c r="FQ121" s="197"/>
      <c r="FR121" s="197"/>
      <c r="FS121" s="197"/>
      <c r="FT121" s="197"/>
      <c r="FU121" s="197"/>
      <c r="FV121" s="197"/>
      <c r="FW121" s="197"/>
      <c r="FX121" s="197"/>
      <c r="FY121" s="197"/>
      <c r="FZ121" s="197"/>
      <c r="GA121" s="197"/>
      <c r="GB121" s="197"/>
      <c r="GC121" s="197"/>
      <c r="GD121" s="197"/>
      <c r="GE121" s="197"/>
      <c r="GF121" s="197"/>
      <c r="GG121" s="197"/>
      <c r="GH121" s="197"/>
      <c r="GI121" s="197"/>
      <c r="GJ121" s="197"/>
      <c r="GK121" s="197"/>
      <c r="GL121" s="197"/>
      <c r="GM121" s="197"/>
      <c r="GN121" s="197"/>
      <c r="GO121" s="197"/>
      <c r="GP121" s="197"/>
      <c r="GQ121" s="197"/>
      <c r="GR121" s="197"/>
      <c r="GS121" s="197"/>
      <c r="GT121" s="197"/>
      <c r="GU121" s="197"/>
      <c r="GV121" s="197"/>
      <c r="GW121" s="197"/>
      <c r="GX121" s="197"/>
      <c r="GY121" s="197"/>
      <c r="GZ121" s="197"/>
      <c r="HA121" s="197"/>
      <c r="HB121" s="197"/>
      <c r="HC121" s="197"/>
      <c r="HD121" s="197"/>
      <c r="HE121" s="197"/>
      <c r="HF121" s="197"/>
      <c r="HG121" s="197"/>
      <c r="HH121" s="197"/>
      <c r="HI121" s="197"/>
      <c r="HJ121" s="197"/>
      <c r="HK121" s="197"/>
      <c r="HL121" s="197"/>
      <c r="HM121" s="197"/>
      <c r="HN121" s="197"/>
      <c r="HO121" s="197"/>
      <c r="HP121" s="197"/>
      <c r="HQ121" s="197"/>
      <c r="HR121" s="197"/>
      <c r="HS121" s="197"/>
      <c r="HT121" s="197"/>
      <c r="HU121" s="197"/>
      <c r="HV121" s="197"/>
      <c r="HW121" s="197"/>
      <c r="HX121" s="197"/>
      <c r="HY121" s="197"/>
      <c r="HZ121" s="197"/>
      <c r="IA121" s="197"/>
      <c r="IB121" s="197"/>
      <c r="IC121" s="197"/>
      <c r="ID121" s="197"/>
      <c r="IE121" s="197"/>
      <c r="IF121" s="197"/>
      <c r="IG121" s="197"/>
      <c r="IH121" s="197"/>
      <c r="II121" s="197"/>
      <c r="IJ121" s="197"/>
      <c r="IK121" s="197"/>
      <c r="IL121" s="197"/>
      <c r="IM121" s="197"/>
      <c r="IN121" s="197"/>
      <c r="IO121" s="197"/>
      <c r="IP121" s="197"/>
      <c r="IQ121" s="197"/>
      <c r="IR121" s="197"/>
      <c r="IS121" s="197"/>
      <c r="IT121" s="197"/>
      <c r="IU121" s="197"/>
      <c r="IV121" s="197"/>
      <c r="IW121" s="197"/>
    </row>
    <row r="122" spans="1:257">
      <c r="A122" s="208">
        <v>17</v>
      </c>
      <c r="B122" s="205" t="s">
        <v>1027</v>
      </c>
      <c r="C122" s="205" t="str">
        <f t="shared" si="36"/>
        <v>BRIAN HART</v>
      </c>
      <c r="D122" s="205">
        <v>1</v>
      </c>
      <c r="E122" s="209">
        <v>22</v>
      </c>
      <c r="F122" s="209">
        <v>9</v>
      </c>
      <c r="G122" s="209">
        <v>0</v>
      </c>
      <c r="H122" s="206">
        <f t="shared" si="37"/>
        <v>0.40909090909090912</v>
      </c>
      <c r="I122" s="207"/>
      <c r="J122" s="205">
        <f t="shared" si="38"/>
        <v>22</v>
      </c>
      <c r="K122" s="205">
        <f t="shared" si="39"/>
        <v>9</v>
      </c>
      <c r="L122" s="205">
        <f t="shared" si="40"/>
        <v>0</v>
      </c>
      <c r="M122" s="206">
        <f t="shared" si="41"/>
        <v>0.40909090909090912</v>
      </c>
      <c r="N122" s="205">
        <v>0</v>
      </c>
      <c r="O122" s="205">
        <v>0</v>
      </c>
      <c r="P122" s="205">
        <v>0</v>
      </c>
      <c r="Q122" s="205">
        <v>0</v>
      </c>
      <c r="R122" s="205">
        <v>0</v>
      </c>
      <c r="S122" s="205">
        <v>0</v>
      </c>
      <c r="T122" s="205">
        <v>0</v>
      </c>
      <c r="U122" s="205">
        <v>0</v>
      </c>
      <c r="V122" s="205">
        <v>0</v>
      </c>
      <c r="W122" s="205">
        <v>0</v>
      </c>
      <c r="X122" s="205">
        <v>0</v>
      </c>
      <c r="Y122" s="205">
        <v>0</v>
      </c>
      <c r="Z122" s="205">
        <v>0</v>
      </c>
      <c r="AA122" s="205">
        <v>0</v>
      </c>
      <c r="AB122" s="205">
        <v>0</v>
      </c>
      <c r="AC122" s="205">
        <v>0</v>
      </c>
      <c r="AD122" s="205">
        <v>0</v>
      </c>
      <c r="AE122" s="205">
        <v>0</v>
      </c>
      <c r="AF122" s="205">
        <v>0</v>
      </c>
      <c r="AG122" s="205">
        <v>0</v>
      </c>
      <c r="AH122" s="205">
        <v>0</v>
      </c>
      <c r="AI122" s="205">
        <v>0</v>
      </c>
      <c r="AJ122" s="205">
        <v>0</v>
      </c>
      <c r="AK122" s="205">
        <v>0</v>
      </c>
      <c r="AL122" s="205">
        <v>5</v>
      </c>
      <c r="AM122" s="205">
        <v>2</v>
      </c>
      <c r="AN122" s="205">
        <v>0</v>
      </c>
      <c r="AO122" s="205">
        <v>5</v>
      </c>
      <c r="AP122" s="205">
        <v>3</v>
      </c>
      <c r="AQ122" s="205">
        <v>0</v>
      </c>
      <c r="AR122" s="205">
        <v>3</v>
      </c>
      <c r="AS122" s="205">
        <v>0</v>
      </c>
      <c r="AT122" s="205">
        <v>0</v>
      </c>
      <c r="AU122" s="205">
        <v>2</v>
      </c>
      <c r="AV122" s="205">
        <v>1</v>
      </c>
      <c r="AW122" s="205">
        <v>0</v>
      </c>
      <c r="AX122" s="205">
        <v>1</v>
      </c>
      <c r="AY122" s="205">
        <v>0</v>
      </c>
      <c r="AZ122" s="205">
        <v>0</v>
      </c>
      <c r="BA122" s="205">
        <v>1</v>
      </c>
      <c r="BB122" s="205">
        <v>1</v>
      </c>
      <c r="BC122" s="205">
        <v>0</v>
      </c>
      <c r="BD122" s="205">
        <v>2</v>
      </c>
      <c r="BE122" s="205">
        <v>0</v>
      </c>
      <c r="BF122" s="205">
        <v>0</v>
      </c>
      <c r="BG122" s="205">
        <v>3</v>
      </c>
      <c r="BH122" s="205">
        <v>2</v>
      </c>
      <c r="BI122" s="205">
        <v>0</v>
      </c>
      <c r="BJ122" s="205"/>
      <c r="BK122" s="205"/>
      <c r="BL122" s="205"/>
      <c r="BM122" s="205"/>
      <c r="BN122" s="205"/>
      <c r="BO122" s="204"/>
      <c r="BP122" s="197"/>
      <c r="BQ122" s="197"/>
      <c r="BR122" s="197"/>
      <c r="BS122" s="197"/>
      <c r="BT122" s="197"/>
      <c r="BU122" s="197"/>
      <c r="BV122" s="197"/>
      <c r="BW122" s="197"/>
      <c r="BX122" s="197"/>
      <c r="BY122" s="197"/>
      <c r="BZ122" s="197"/>
      <c r="CA122" s="197"/>
      <c r="CB122" s="197"/>
      <c r="CC122" s="197"/>
      <c r="CD122" s="197"/>
      <c r="CE122" s="197"/>
      <c r="CF122" s="197"/>
      <c r="CG122" s="197"/>
      <c r="CH122" s="197"/>
      <c r="CI122" s="197"/>
      <c r="CJ122" s="197"/>
      <c r="CK122" s="197"/>
      <c r="CL122" s="197"/>
      <c r="CM122" s="197"/>
      <c r="CN122" s="197"/>
      <c r="CO122" s="197"/>
      <c r="CP122" s="197"/>
      <c r="CQ122" s="197"/>
      <c r="CR122" s="197"/>
      <c r="CS122" s="197"/>
      <c r="CT122" s="197"/>
      <c r="CU122" s="197"/>
      <c r="CV122" s="197"/>
      <c r="CW122" s="197"/>
      <c r="CX122" s="197"/>
      <c r="CY122" s="197"/>
      <c r="CZ122" s="197"/>
      <c r="DA122" s="197"/>
      <c r="DB122" s="197"/>
      <c r="DC122" s="197"/>
      <c r="DD122" s="197"/>
      <c r="DE122" s="197"/>
      <c r="DF122" s="197"/>
      <c r="DG122" s="197"/>
      <c r="DH122" s="197"/>
      <c r="DI122" s="197"/>
      <c r="DJ122" s="197"/>
      <c r="DK122" s="197"/>
      <c r="DL122" s="197"/>
      <c r="DM122" s="197"/>
      <c r="DN122" s="197"/>
      <c r="DO122" s="197"/>
      <c r="DP122" s="197"/>
      <c r="DQ122" s="197"/>
      <c r="DR122" s="197"/>
      <c r="DS122" s="197"/>
      <c r="DT122" s="197"/>
      <c r="DU122" s="197"/>
      <c r="DV122" s="197"/>
      <c r="DW122" s="197"/>
      <c r="DX122" s="197"/>
      <c r="DY122" s="197"/>
      <c r="DZ122" s="197"/>
      <c r="EA122" s="197"/>
      <c r="EB122" s="197"/>
      <c r="EC122" s="197"/>
      <c r="ED122" s="197"/>
      <c r="EE122" s="197"/>
      <c r="EF122" s="197"/>
      <c r="EG122" s="197"/>
      <c r="EH122" s="197"/>
      <c r="EI122" s="197"/>
      <c r="EJ122" s="197"/>
      <c r="EK122" s="197"/>
      <c r="EL122" s="197"/>
      <c r="EM122" s="197"/>
      <c r="EN122" s="197"/>
      <c r="EO122" s="197"/>
      <c r="EP122" s="197"/>
      <c r="EQ122" s="197"/>
      <c r="ER122" s="197"/>
      <c r="ES122" s="197"/>
      <c r="ET122" s="197"/>
      <c r="EU122" s="197"/>
      <c r="EV122" s="197"/>
      <c r="EW122" s="197"/>
      <c r="EX122" s="197"/>
      <c r="EY122" s="197"/>
      <c r="EZ122" s="197"/>
      <c r="FA122" s="197"/>
      <c r="FB122" s="197"/>
      <c r="FC122" s="197"/>
      <c r="FD122" s="197"/>
      <c r="FE122" s="197"/>
      <c r="FF122" s="197"/>
      <c r="FG122" s="197"/>
      <c r="FH122" s="197"/>
      <c r="FI122" s="197"/>
      <c r="FJ122" s="197"/>
      <c r="FK122" s="197"/>
      <c r="FL122" s="197"/>
      <c r="FM122" s="197"/>
      <c r="FN122" s="197"/>
      <c r="FO122" s="197"/>
      <c r="FP122" s="197"/>
      <c r="FQ122" s="197"/>
      <c r="FR122" s="197"/>
      <c r="FS122" s="197"/>
      <c r="FT122" s="197"/>
      <c r="FU122" s="197"/>
      <c r="FV122" s="197"/>
      <c r="FW122" s="197"/>
      <c r="FX122" s="197"/>
      <c r="FY122" s="197"/>
      <c r="FZ122" s="197"/>
      <c r="GA122" s="197"/>
      <c r="GB122" s="197"/>
      <c r="GC122" s="197"/>
      <c r="GD122" s="197"/>
      <c r="GE122" s="197"/>
      <c r="GF122" s="197"/>
      <c r="GG122" s="197"/>
      <c r="GH122" s="197"/>
      <c r="GI122" s="197"/>
      <c r="GJ122" s="197"/>
      <c r="GK122" s="197"/>
      <c r="GL122" s="197"/>
      <c r="GM122" s="197"/>
      <c r="GN122" s="197"/>
      <c r="GO122" s="197"/>
      <c r="GP122" s="197"/>
      <c r="GQ122" s="197"/>
      <c r="GR122" s="197"/>
      <c r="GS122" s="197"/>
      <c r="GT122" s="197"/>
      <c r="GU122" s="197"/>
      <c r="GV122" s="197"/>
      <c r="GW122" s="197"/>
      <c r="GX122" s="197"/>
      <c r="GY122" s="197"/>
      <c r="GZ122" s="197"/>
      <c r="HA122" s="197"/>
      <c r="HB122" s="197"/>
      <c r="HC122" s="197"/>
      <c r="HD122" s="197"/>
      <c r="HE122" s="197"/>
      <c r="HF122" s="197"/>
      <c r="HG122" s="197"/>
      <c r="HH122" s="197"/>
      <c r="HI122" s="197"/>
      <c r="HJ122" s="197"/>
      <c r="HK122" s="197"/>
      <c r="HL122" s="197"/>
      <c r="HM122" s="197"/>
      <c r="HN122" s="197"/>
      <c r="HO122" s="197"/>
      <c r="HP122" s="197"/>
      <c r="HQ122" s="197"/>
      <c r="HR122" s="197"/>
      <c r="HS122" s="197"/>
      <c r="HT122" s="197"/>
      <c r="HU122" s="197"/>
      <c r="HV122" s="197"/>
      <c r="HW122" s="197"/>
      <c r="HX122" s="197"/>
      <c r="HY122" s="197"/>
      <c r="HZ122" s="197"/>
      <c r="IA122" s="197"/>
      <c r="IB122" s="197"/>
      <c r="IC122" s="197"/>
      <c r="ID122" s="197"/>
      <c r="IE122" s="197"/>
      <c r="IF122" s="197"/>
      <c r="IG122" s="197"/>
      <c r="IH122" s="197"/>
      <c r="II122" s="197"/>
      <c r="IJ122" s="197"/>
      <c r="IK122" s="197"/>
      <c r="IL122" s="197"/>
      <c r="IM122" s="197"/>
      <c r="IN122" s="197"/>
      <c r="IO122" s="197"/>
      <c r="IP122" s="197"/>
      <c r="IQ122" s="197"/>
      <c r="IR122" s="197"/>
      <c r="IS122" s="197"/>
      <c r="IT122" s="197"/>
      <c r="IU122" s="197"/>
      <c r="IV122" s="197"/>
      <c r="IW122" s="197"/>
    </row>
    <row r="123" spans="1:257">
      <c r="A123" s="208">
        <v>18</v>
      </c>
      <c r="B123" s="205" t="s">
        <v>1026</v>
      </c>
      <c r="C123" s="205" t="str">
        <f t="shared" si="36"/>
        <v>BRIAN McMINN</v>
      </c>
      <c r="D123" s="205">
        <v>1</v>
      </c>
      <c r="E123" s="209">
        <v>18</v>
      </c>
      <c r="F123" s="209">
        <v>10</v>
      </c>
      <c r="G123" s="209">
        <v>0</v>
      </c>
      <c r="H123" s="206">
        <f t="shared" si="37"/>
        <v>0.55555555555555558</v>
      </c>
      <c r="I123" s="207"/>
      <c r="J123" s="205">
        <f t="shared" si="38"/>
        <v>18</v>
      </c>
      <c r="K123" s="205">
        <f t="shared" si="39"/>
        <v>10</v>
      </c>
      <c r="L123" s="205">
        <f t="shared" si="40"/>
        <v>0</v>
      </c>
      <c r="M123" s="206">
        <f t="shared" si="41"/>
        <v>0.55555555555555558</v>
      </c>
      <c r="N123" s="205">
        <v>0</v>
      </c>
      <c r="O123" s="205">
        <v>0</v>
      </c>
      <c r="P123" s="205">
        <v>0</v>
      </c>
      <c r="Q123" s="205">
        <v>0</v>
      </c>
      <c r="R123" s="205">
        <v>0</v>
      </c>
      <c r="S123" s="205">
        <v>0</v>
      </c>
      <c r="T123" s="205">
        <v>0</v>
      </c>
      <c r="U123" s="205">
        <v>0</v>
      </c>
      <c r="V123" s="205">
        <v>0</v>
      </c>
      <c r="W123" s="205">
        <v>0</v>
      </c>
      <c r="X123" s="205">
        <v>0</v>
      </c>
      <c r="Y123" s="205">
        <v>0</v>
      </c>
      <c r="Z123" s="205">
        <v>0</v>
      </c>
      <c r="AA123" s="205">
        <v>0</v>
      </c>
      <c r="AB123" s="205">
        <v>0</v>
      </c>
      <c r="AC123" s="205">
        <v>0</v>
      </c>
      <c r="AD123" s="205">
        <v>0</v>
      </c>
      <c r="AE123" s="205">
        <v>0</v>
      </c>
      <c r="AF123" s="205">
        <v>0</v>
      </c>
      <c r="AG123" s="205">
        <v>0</v>
      </c>
      <c r="AH123" s="205">
        <v>0</v>
      </c>
      <c r="AI123" s="205">
        <v>0</v>
      </c>
      <c r="AJ123" s="205">
        <v>0</v>
      </c>
      <c r="AK123" s="205">
        <v>0</v>
      </c>
      <c r="AL123" s="205">
        <v>0</v>
      </c>
      <c r="AM123" s="205">
        <v>0</v>
      </c>
      <c r="AN123" s="205">
        <v>0</v>
      </c>
      <c r="AO123" s="205">
        <v>4</v>
      </c>
      <c r="AP123" s="205">
        <v>4</v>
      </c>
      <c r="AQ123" s="205">
        <v>0</v>
      </c>
      <c r="AR123" s="205">
        <v>5</v>
      </c>
      <c r="AS123" s="205">
        <v>3</v>
      </c>
      <c r="AT123" s="205">
        <v>0</v>
      </c>
      <c r="AU123" s="205">
        <v>3</v>
      </c>
      <c r="AV123" s="205">
        <v>0</v>
      </c>
      <c r="AW123" s="205">
        <v>0</v>
      </c>
      <c r="AX123" s="205">
        <v>3</v>
      </c>
      <c r="AY123" s="205">
        <v>1</v>
      </c>
      <c r="AZ123" s="205">
        <v>0</v>
      </c>
      <c r="BA123" s="205">
        <v>0</v>
      </c>
      <c r="BB123" s="205">
        <v>0</v>
      </c>
      <c r="BC123" s="205">
        <v>0</v>
      </c>
      <c r="BD123" s="205">
        <v>3</v>
      </c>
      <c r="BE123" s="205">
        <v>2</v>
      </c>
      <c r="BF123" s="205">
        <v>0</v>
      </c>
      <c r="BG123" s="205">
        <v>0</v>
      </c>
      <c r="BH123" s="205">
        <v>0</v>
      </c>
      <c r="BI123" s="205">
        <v>0</v>
      </c>
      <c r="BJ123" s="205"/>
      <c r="BK123" s="205"/>
      <c r="BL123" s="205"/>
      <c r="BM123" s="205"/>
      <c r="BN123" s="205"/>
      <c r="BO123" s="204"/>
      <c r="BP123" s="197"/>
      <c r="BQ123" s="197"/>
      <c r="BR123" s="197"/>
      <c r="BS123" s="197"/>
      <c r="BT123" s="197"/>
      <c r="BU123" s="197"/>
      <c r="BV123" s="197"/>
      <c r="BW123" s="197"/>
      <c r="BX123" s="197"/>
      <c r="BY123" s="197"/>
      <c r="BZ123" s="197"/>
      <c r="CA123" s="197"/>
      <c r="CB123" s="197"/>
      <c r="CC123" s="197"/>
      <c r="CD123" s="197"/>
      <c r="CE123" s="197"/>
      <c r="CF123" s="197"/>
      <c r="CG123" s="197"/>
      <c r="CH123" s="197"/>
      <c r="CI123" s="197"/>
      <c r="CJ123" s="197"/>
      <c r="CK123" s="197"/>
      <c r="CL123" s="197"/>
      <c r="CM123" s="197"/>
      <c r="CN123" s="197"/>
      <c r="CO123" s="197"/>
      <c r="CP123" s="197"/>
      <c r="CQ123" s="197"/>
      <c r="CR123" s="197"/>
      <c r="CS123" s="197"/>
      <c r="CT123" s="197"/>
      <c r="CU123" s="197"/>
      <c r="CV123" s="197"/>
      <c r="CW123" s="197"/>
      <c r="CX123" s="197"/>
      <c r="CY123" s="197"/>
      <c r="CZ123" s="197"/>
      <c r="DA123" s="197"/>
      <c r="DB123" s="197"/>
      <c r="DC123" s="197"/>
      <c r="DD123" s="197"/>
      <c r="DE123" s="197"/>
      <c r="DF123" s="197"/>
      <c r="DG123" s="197"/>
      <c r="DH123" s="197"/>
      <c r="DI123" s="197"/>
      <c r="DJ123" s="197"/>
      <c r="DK123" s="197"/>
      <c r="DL123" s="197"/>
      <c r="DM123" s="197"/>
      <c r="DN123" s="197"/>
      <c r="DO123" s="197"/>
      <c r="DP123" s="197"/>
      <c r="DQ123" s="197"/>
      <c r="DR123" s="197"/>
      <c r="DS123" s="197"/>
      <c r="DT123" s="197"/>
      <c r="DU123" s="197"/>
      <c r="DV123" s="197"/>
      <c r="DW123" s="197"/>
      <c r="DX123" s="197"/>
      <c r="DY123" s="197"/>
      <c r="DZ123" s="197"/>
      <c r="EA123" s="197"/>
      <c r="EB123" s="197"/>
      <c r="EC123" s="197"/>
      <c r="ED123" s="197"/>
      <c r="EE123" s="197"/>
      <c r="EF123" s="197"/>
      <c r="EG123" s="197"/>
      <c r="EH123" s="197"/>
      <c r="EI123" s="197"/>
      <c r="EJ123" s="197"/>
      <c r="EK123" s="197"/>
      <c r="EL123" s="197"/>
      <c r="EM123" s="197"/>
      <c r="EN123" s="197"/>
      <c r="EO123" s="197"/>
      <c r="EP123" s="197"/>
      <c r="EQ123" s="197"/>
      <c r="ER123" s="197"/>
      <c r="ES123" s="197"/>
      <c r="ET123" s="197"/>
      <c r="EU123" s="197"/>
      <c r="EV123" s="197"/>
      <c r="EW123" s="197"/>
      <c r="EX123" s="197"/>
      <c r="EY123" s="197"/>
      <c r="EZ123" s="197"/>
      <c r="FA123" s="197"/>
      <c r="FB123" s="197"/>
      <c r="FC123" s="197"/>
      <c r="FD123" s="197"/>
      <c r="FE123" s="197"/>
      <c r="FF123" s="197"/>
      <c r="FG123" s="197"/>
      <c r="FH123" s="197"/>
      <c r="FI123" s="197"/>
      <c r="FJ123" s="197"/>
      <c r="FK123" s="197"/>
      <c r="FL123" s="197"/>
      <c r="FM123" s="197"/>
      <c r="FN123" s="197"/>
      <c r="FO123" s="197"/>
      <c r="FP123" s="197"/>
      <c r="FQ123" s="197"/>
      <c r="FR123" s="197"/>
      <c r="FS123" s="197"/>
      <c r="FT123" s="197"/>
      <c r="FU123" s="197"/>
      <c r="FV123" s="197"/>
      <c r="FW123" s="197"/>
      <c r="FX123" s="197"/>
      <c r="FY123" s="197"/>
      <c r="FZ123" s="197"/>
      <c r="GA123" s="197"/>
      <c r="GB123" s="197"/>
      <c r="GC123" s="197"/>
      <c r="GD123" s="197"/>
      <c r="GE123" s="197"/>
      <c r="GF123" s="197"/>
      <c r="GG123" s="197"/>
      <c r="GH123" s="197"/>
      <c r="GI123" s="197"/>
      <c r="GJ123" s="197"/>
      <c r="GK123" s="197"/>
      <c r="GL123" s="197"/>
      <c r="GM123" s="197"/>
      <c r="GN123" s="197"/>
      <c r="GO123" s="197"/>
      <c r="GP123" s="197"/>
      <c r="GQ123" s="197"/>
      <c r="GR123" s="197"/>
      <c r="GS123" s="197"/>
      <c r="GT123" s="197"/>
      <c r="GU123" s="197"/>
      <c r="GV123" s="197"/>
      <c r="GW123" s="197"/>
      <c r="GX123" s="197"/>
      <c r="GY123" s="197"/>
      <c r="GZ123" s="197"/>
      <c r="HA123" s="197"/>
      <c r="HB123" s="197"/>
      <c r="HC123" s="197"/>
      <c r="HD123" s="197"/>
      <c r="HE123" s="197"/>
      <c r="HF123" s="197"/>
      <c r="HG123" s="197"/>
      <c r="HH123" s="197"/>
      <c r="HI123" s="197"/>
      <c r="HJ123" s="197"/>
      <c r="HK123" s="197"/>
      <c r="HL123" s="197"/>
      <c r="HM123" s="197"/>
      <c r="HN123" s="197"/>
      <c r="HO123" s="197"/>
      <c r="HP123" s="197"/>
      <c r="HQ123" s="197"/>
      <c r="HR123" s="197"/>
      <c r="HS123" s="197"/>
      <c r="HT123" s="197"/>
      <c r="HU123" s="197"/>
      <c r="HV123" s="197"/>
      <c r="HW123" s="197"/>
      <c r="HX123" s="197"/>
      <c r="HY123" s="197"/>
      <c r="HZ123" s="197"/>
      <c r="IA123" s="197"/>
      <c r="IB123" s="197"/>
      <c r="IC123" s="197"/>
      <c r="ID123" s="197"/>
      <c r="IE123" s="197"/>
      <c r="IF123" s="197"/>
      <c r="IG123" s="197"/>
      <c r="IH123" s="197"/>
      <c r="II123" s="197"/>
      <c r="IJ123" s="197"/>
      <c r="IK123" s="197"/>
      <c r="IL123" s="197"/>
      <c r="IM123" s="197"/>
      <c r="IN123" s="197"/>
      <c r="IO123" s="197"/>
      <c r="IP123" s="197"/>
      <c r="IQ123" s="197"/>
      <c r="IR123" s="197"/>
      <c r="IS123" s="197"/>
      <c r="IT123" s="197"/>
      <c r="IU123" s="197"/>
      <c r="IV123" s="197"/>
      <c r="IW123" s="197"/>
    </row>
    <row r="124" spans="1:257">
      <c r="A124" s="208">
        <v>19</v>
      </c>
      <c r="B124" s="205" t="s">
        <v>1025</v>
      </c>
      <c r="C124" s="205" t="str">
        <f t="shared" si="36"/>
        <v>GUY BRICKER</v>
      </c>
      <c r="D124" s="205">
        <v>1</v>
      </c>
      <c r="E124" s="209">
        <v>29</v>
      </c>
      <c r="F124" s="209">
        <v>13</v>
      </c>
      <c r="G124" s="209">
        <v>1</v>
      </c>
      <c r="H124" s="206">
        <f t="shared" si="37"/>
        <v>0.44827586206896552</v>
      </c>
      <c r="I124" s="207"/>
      <c r="J124" s="205">
        <f t="shared" si="38"/>
        <v>29</v>
      </c>
      <c r="K124" s="205">
        <f t="shared" si="39"/>
        <v>13</v>
      </c>
      <c r="L124" s="205">
        <f t="shared" si="40"/>
        <v>1</v>
      </c>
      <c r="M124" s="206">
        <f t="shared" si="41"/>
        <v>0.44827586206896552</v>
      </c>
      <c r="N124" s="205">
        <v>0</v>
      </c>
      <c r="O124" s="205">
        <v>0</v>
      </c>
      <c r="P124" s="205">
        <v>0</v>
      </c>
      <c r="Q124" s="205">
        <v>0</v>
      </c>
      <c r="R124" s="205">
        <v>0</v>
      </c>
      <c r="S124" s="205">
        <v>0</v>
      </c>
      <c r="T124" s="205">
        <v>0</v>
      </c>
      <c r="U124" s="205">
        <v>0</v>
      </c>
      <c r="V124" s="205">
        <v>0</v>
      </c>
      <c r="W124" s="205">
        <v>0</v>
      </c>
      <c r="X124" s="205">
        <v>0</v>
      </c>
      <c r="Y124" s="205">
        <v>0</v>
      </c>
      <c r="Z124" s="205">
        <v>5</v>
      </c>
      <c r="AA124" s="205">
        <v>3</v>
      </c>
      <c r="AB124" s="205">
        <v>0</v>
      </c>
      <c r="AC124" s="205">
        <v>4</v>
      </c>
      <c r="AD124" s="205">
        <v>2</v>
      </c>
      <c r="AE124" s="205">
        <v>0</v>
      </c>
      <c r="AF124" s="205">
        <v>4</v>
      </c>
      <c r="AG124" s="205">
        <v>1</v>
      </c>
      <c r="AH124" s="205">
        <v>0</v>
      </c>
      <c r="AI124" s="205">
        <v>5</v>
      </c>
      <c r="AJ124" s="205">
        <v>2</v>
      </c>
      <c r="AK124" s="205">
        <v>0</v>
      </c>
      <c r="AL124" s="205">
        <v>6</v>
      </c>
      <c r="AM124" s="205">
        <v>3</v>
      </c>
      <c r="AN124" s="205">
        <v>0</v>
      </c>
      <c r="AO124" s="205">
        <v>0</v>
      </c>
      <c r="AP124" s="205">
        <v>0</v>
      </c>
      <c r="AQ124" s="205">
        <v>0</v>
      </c>
      <c r="AR124" s="205">
        <v>5</v>
      </c>
      <c r="AS124" s="205">
        <v>2</v>
      </c>
      <c r="AT124" s="205">
        <v>1</v>
      </c>
      <c r="AU124" s="205">
        <v>0</v>
      </c>
      <c r="AV124" s="205">
        <v>0</v>
      </c>
      <c r="AW124" s="205">
        <v>0</v>
      </c>
      <c r="AX124" s="205">
        <v>0</v>
      </c>
      <c r="AY124" s="205">
        <v>0</v>
      </c>
      <c r="AZ124" s="205">
        <v>0</v>
      </c>
      <c r="BA124" s="205">
        <v>0</v>
      </c>
      <c r="BB124" s="205">
        <v>0</v>
      </c>
      <c r="BC124" s="205">
        <v>0</v>
      </c>
      <c r="BD124" s="205">
        <v>0</v>
      </c>
      <c r="BE124" s="205">
        <v>0</v>
      </c>
      <c r="BF124" s="205">
        <v>0</v>
      </c>
      <c r="BG124" s="205">
        <v>0</v>
      </c>
      <c r="BH124" s="205">
        <v>0</v>
      </c>
      <c r="BI124" s="205">
        <v>0</v>
      </c>
      <c r="BJ124" s="205"/>
      <c r="BK124" s="205"/>
      <c r="BL124" s="205"/>
      <c r="BM124" s="205"/>
      <c r="BN124" s="205"/>
      <c r="BO124" s="204"/>
      <c r="BP124" s="197"/>
      <c r="BQ124" s="197"/>
      <c r="BR124" s="197"/>
      <c r="BS124" s="197"/>
      <c r="BT124" s="197"/>
      <c r="BU124" s="197"/>
      <c r="BV124" s="197"/>
      <c r="BW124" s="197"/>
      <c r="BX124" s="197"/>
      <c r="BY124" s="197"/>
      <c r="BZ124" s="197"/>
      <c r="CA124" s="197"/>
      <c r="CB124" s="197"/>
      <c r="CC124" s="197"/>
      <c r="CD124" s="197"/>
      <c r="CE124" s="197"/>
      <c r="CF124" s="197"/>
      <c r="CG124" s="197"/>
      <c r="CH124" s="197"/>
      <c r="CI124" s="197"/>
      <c r="CJ124" s="197"/>
      <c r="CK124" s="197"/>
      <c r="CL124" s="197"/>
      <c r="CM124" s="197"/>
      <c r="CN124" s="197"/>
      <c r="CO124" s="197"/>
      <c r="CP124" s="197"/>
      <c r="CQ124" s="197"/>
      <c r="CR124" s="197"/>
      <c r="CS124" s="197"/>
      <c r="CT124" s="197"/>
      <c r="CU124" s="197"/>
      <c r="CV124" s="197"/>
      <c r="CW124" s="197"/>
      <c r="CX124" s="197"/>
      <c r="CY124" s="197"/>
      <c r="CZ124" s="197"/>
      <c r="DA124" s="197"/>
      <c r="DB124" s="197"/>
      <c r="DC124" s="197"/>
      <c r="DD124" s="197"/>
      <c r="DE124" s="197"/>
      <c r="DF124" s="197"/>
      <c r="DG124" s="197"/>
      <c r="DH124" s="197"/>
      <c r="DI124" s="197"/>
      <c r="DJ124" s="197"/>
      <c r="DK124" s="197"/>
      <c r="DL124" s="197"/>
      <c r="DM124" s="197"/>
      <c r="DN124" s="197"/>
      <c r="DO124" s="197"/>
      <c r="DP124" s="197"/>
      <c r="DQ124" s="197"/>
      <c r="DR124" s="197"/>
      <c r="DS124" s="197"/>
      <c r="DT124" s="197"/>
      <c r="DU124" s="197"/>
      <c r="DV124" s="197"/>
      <c r="DW124" s="197"/>
      <c r="DX124" s="197"/>
      <c r="DY124" s="197"/>
      <c r="DZ124" s="197"/>
      <c r="EA124" s="197"/>
      <c r="EB124" s="197"/>
      <c r="EC124" s="197"/>
      <c r="ED124" s="197"/>
      <c r="EE124" s="197"/>
      <c r="EF124" s="197"/>
      <c r="EG124" s="197"/>
      <c r="EH124" s="197"/>
      <c r="EI124" s="197"/>
      <c r="EJ124" s="197"/>
      <c r="EK124" s="197"/>
      <c r="EL124" s="197"/>
      <c r="EM124" s="197"/>
      <c r="EN124" s="197"/>
      <c r="EO124" s="197"/>
      <c r="EP124" s="197"/>
      <c r="EQ124" s="197"/>
      <c r="ER124" s="197"/>
      <c r="ES124" s="197"/>
      <c r="ET124" s="197"/>
      <c r="EU124" s="197"/>
      <c r="EV124" s="197"/>
      <c r="EW124" s="197"/>
      <c r="EX124" s="197"/>
      <c r="EY124" s="197"/>
      <c r="EZ124" s="197"/>
      <c r="FA124" s="197"/>
      <c r="FB124" s="197"/>
      <c r="FC124" s="197"/>
      <c r="FD124" s="197"/>
      <c r="FE124" s="197"/>
      <c r="FF124" s="197"/>
      <c r="FG124" s="197"/>
      <c r="FH124" s="197"/>
      <c r="FI124" s="197"/>
      <c r="FJ124" s="197"/>
      <c r="FK124" s="197"/>
      <c r="FL124" s="197"/>
      <c r="FM124" s="197"/>
      <c r="FN124" s="197"/>
      <c r="FO124" s="197"/>
      <c r="FP124" s="197"/>
      <c r="FQ124" s="197"/>
      <c r="FR124" s="197"/>
      <c r="FS124" s="197"/>
      <c r="FT124" s="197"/>
      <c r="FU124" s="197"/>
      <c r="FV124" s="197"/>
      <c r="FW124" s="197"/>
      <c r="FX124" s="197"/>
      <c r="FY124" s="197"/>
      <c r="FZ124" s="197"/>
      <c r="GA124" s="197"/>
      <c r="GB124" s="197"/>
      <c r="GC124" s="197"/>
      <c r="GD124" s="197"/>
      <c r="GE124" s="197"/>
      <c r="GF124" s="197"/>
      <c r="GG124" s="197"/>
      <c r="GH124" s="197"/>
      <c r="GI124" s="197"/>
      <c r="GJ124" s="197"/>
      <c r="GK124" s="197"/>
      <c r="GL124" s="197"/>
      <c r="GM124" s="197"/>
      <c r="GN124" s="197"/>
      <c r="GO124" s="197"/>
      <c r="GP124" s="197"/>
      <c r="GQ124" s="197"/>
      <c r="GR124" s="197"/>
      <c r="GS124" s="197"/>
      <c r="GT124" s="197"/>
      <c r="GU124" s="197"/>
      <c r="GV124" s="197"/>
      <c r="GW124" s="197"/>
      <c r="GX124" s="197"/>
      <c r="GY124" s="197"/>
      <c r="GZ124" s="197"/>
      <c r="HA124" s="197"/>
      <c r="HB124" s="197"/>
      <c r="HC124" s="197"/>
      <c r="HD124" s="197"/>
      <c r="HE124" s="197"/>
      <c r="HF124" s="197"/>
      <c r="HG124" s="197"/>
      <c r="HH124" s="197"/>
      <c r="HI124" s="197"/>
      <c r="HJ124" s="197"/>
      <c r="HK124" s="197"/>
      <c r="HL124" s="197"/>
      <c r="HM124" s="197"/>
      <c r="HN124" s="197"/>
      <c r="HO124" s="197"/>
      <c r="HP124" s="197"/>
      <c r="HQ124" s="197"/>
      <c r="HR124" s="197"/>
      <c r="HS124" s="197"/>
      <c r="HT124" s="197"/>
      <c r="HU124" s="197"/>
      <c r="HV124" s="197"/>
      <c r="HW124" s="197"/>
      <c r="HX124" s="197"/>
      <c r="HY124" s="197"/>
      <c r="HZ124" s="197"/>
      <c r="IA124" s="197"/>
      <c r="IB124" s="197"/>
      <c r="IC124" s="197"/>
      <c r="ID124" s="197"/>
      <c r="IE124" s="197"/>
      <c r="IF124" s="197"/>
      <c r="IG124" s="197"/>
      <c r="IH124" s="197"/>
      <c r="II124" s="197"/>
      <c r="IJ124" s="197"/>
      <c r="IK124" s="197"/>
      <c r="IL124" s="197"/>
      <c r="IM124" s="197"/>
      <c r="IN124" s="197"/>
      <c r="IO124" s="197"/>
      <c r="IP124" s="197"/>
      <c r="IQ124" s="197"/>
      <c r="IR124" s="197"/>
      <c r="IS124" s="197"/>
      <c r="IT124" s="197"/>
      <c r="IU124" s="197"/>
      <c r="IV124" s="197"/>
      <c r="IW124" s="197"/>
    </row>
    <row r="125" spans="1:257">
      <c r="A125" s="213"/>
      <c r="B125" s="211"/>
      <c r="C125" s="211"/>
      <c r="D125" s="211"/>
      <c r="E125" s="211"/>
      <c r="F125" s="211"/>
      <c r="G125" s="211"/>
      <c r="H125" s="212"/>
      <c r="I125" s="211"/>
      <c r="J125" s="211"/>
      <c r="K125" s="211"/>
      <c r="L125" s="211"/>
      <c r="M125" s="212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  <c r="AA125" s="211"/>
      <c r="AB125" s="211"/>
      <c r="AC125" s="211"/>
      <c r="AD125" s="211"/>
      <c r="AE125" s="211"/>
      <c r="AF125" s="211"/>
      <c r="AG125" s="211"/>
      <c r="AH125" s="211"/>
      <c r="AI125" s="211"/>
      <c r="AJ125" s="211"/>
      <c r="AK125" s="211"/>
      <c r="AL125" s="211"/>
      <c r="AM125" s="211"/>
      <c r="AN125" s="211"/>
      <c r="AO125" s="211"/>
      <c r="AP125" s="211"/>
      <c r="AQ125" s="211"/>
      <c r="AR125" s="211"/>
      <c r="AS125" s="211"/>
      <c r="AT125" s="211"/>
      <c r="AU125" s="211"/>
      <c r="AV125" s="211"/>
      <c r="AW125" s="211"/>
      <c r="AX125" s="211"/>
      <c r="AY125" s="211"/>
      <c r="AZ125" s="211"/>
      <c r="BA125" s="211"/>
      <c r="BB125" s="211"/>
      <c r="BC125" s="211"/>
      <c r="BD125" s="211"/>
      <c r="BE125" s="211"/>
      <c r="BF125" s="211"/>
      <c r="BG125" s="211"/>
      <c r="BH125" s="211"/>
      <c r="BI125" s="211"/>
      <c r="BJ125" s="211"/>
      <c r="BK125" s="211"/>
      <c r="BL125" s="211"/>
      <c r="BM125" s="211"/>
      <c r="BN125" s="211"/>
      <c r="BO125" s="210"/>
      <c r="BP125" s="219"/>
      <c r="BQ125" s="197"/>
      <c r="BR125" s="197"/>
      <c r="BS125" s="197"/>
      <c r="BT125" s="197"/>
      <c r="BU125" s="197"/>
      <c r="BV125" s="197"/>
      <c r="BW125" s="197"/>
      <c r="BX125" s="197"/>
      <c r="BY125" s="197"/>
      <c r="BZ125" s="197"/>
      <c r="CA125" s="197"/>
      <c r="CB125" s="197"/>
      <c r="CC125" s="197"/>
      <c r="CD125" s="197"/>
      <c r="CE125" s="197"/>
      <c r="CF125" s="197"/>
      <c r="CG125" s="197"/>
      <c r="CH125" s="197"/>
      <c r="CI125" s="197"/>
      <c r="CJ125" s="197"/>
      <c r="CK125" s="197"/>
      <c r="CL125" s="197"/>
      <c r="CM125" s="197"/>
      <c r="CN125" s="197"/>
      <c r="CO125" s="197"/>
      <c r="CP125" s="197"/>
      <c r="CQ125" s="197"/>
      <c r="CR125" s="197"/>
      <c r="CS125" s="197"/>
      <c r="CT125" s="197"/>
      <c r="CU125" s="197"/>
      <c r="CV125" s="197"/>
      <c r="CW125" s="197"/>
      <c r="CX125" s="197"/>
      <c r="CY125" s="197"/>
      <c r="CZ125" s="197"/>
      <c r="DA125" s="197"/>
      <c r="DB125" s="197"/>
      <c r="DC125" s="197"/>
      <c r="DD125" s="197"/>
      <c r="DE125" s="197"/>
      <c r="DF125" s="197"/>
      <c r="DG125" s="197"/>
      <c r="DH125" s="197"/>
      <c r="DI125" s="197"/>
      <c r="DJ125" s="197"/>
      <c r="DK125" s="197"/>
      <c r="DL125" s="197"/>
      <c r="DM125" s="197"/>
      <c r="DN125" s="197"/>
      <c r="DO125" s="197"/>
      <c r="DP125" s="197"/>
      <c r="DQ125" s="197"/>
      <c r="DR125" s="197"/>
      <c r="DS125" s="197"/>
      <c r="DT125" s="197"/>
      <c r="DU125" s="197"/>
      <c r="DV125" s="197"/>
      <c r="DW125" s="197"/>
      <c r="DX125" s="197"/>
      <c r="DY125" s="197"/>
      <c r="DZ125" s="197"/>
      <c r="EA125" s="197"/>
      <c r="EB125" s="197"/>
      <c r="EC125" s="197"/>
      <c r="ED125" s="197"/>
      <c r="EE125" s="197"/>
      <c r="EF125" s="197"/>
      <c r="EG125" s="197"/>
      <c r="EH125" s="197"/>
      <c r="EI125" s="197"/>
      <c r="EJ125" s="197"/>
      <c r="EK125" s="197"/>
      <c r="EL125" s="197"/>
      <c r="EM125" s="197"/>
      <c r="EN125" s="197"/>
      <c r="EO125" s="197"/>
      <c r="EP125" s="197"/>
      <c r="EQ125" s="197"/>
      <c r="ER125" s="197"/>
      <c r="ES125" s="197"/>
      <c r="ET125" s="197"/>
      <c r="EU125" s="197"/>
      <c r="EV125" s="197"/>
      <c r="EW125" s="197"/>
      <c r="EX125" s="197"/>
      <c r="EY125" s="197"/>
      <c r="EZ125" s="197"/>
      <c r="FA125" s="197"/>
      <c r="FB125" s="197"/>
      <c r="FC125" s="197"/>
      <c r="FD125" s="197"/>
      <c r="FE125" s="197"/>
      <c r="FF125" s="197"/>
      <c r="FG125" s="197"/>
      <c r="FH125" s="197"/>
      <c r="FI125" s="197"/>
      <c r="FJ125" s="197"/>
      <c r="FK125" s="197"/>
      <c r="FL125" s="197"/>
      <c r="FM125" s="197"/>
      <c r="FN125" s="197"/>
      <c r="FO125" s="197"/>
      <c r="FP125" s="197"/>
      <c r="FQ125" s="197"/>
      <c r="FR125" s="197"/>
      <c r="FS125" s="197"/>
      <c r="FT125" s="197"/>
      <c r="FU125" s="197"/>
      <c r="FV125" s="197"/>
      <c r="FW125" s="197"/>
      <c r="FX125" s="197"/>
      <c r="FY125" s="197"/>
      <c r="FZ125" s="197"/>
      <c r="GA125" s="197"/>
      <c r="GB125" s="197"/>
      <c r="GC125" s="197"/>
      <c r="GD125" s="197"/>
      <c r="GE125" s="197"/>
      <c r="GF125" s="197"/>
      <c r="GG125" s="197"/>
      <c r="GH125" s="197"/>
      <c r="GI125" s="197"/>
      <c r="GJ125" s="197"/>
      <c r="GK125" s="197"/>
      <c r="GL125" s="197"/>
      <c r="GM125" s="197"/>
      <c r="GN125" s="197"/>
      <c r="GO125" s="197"/>
      <c r="GP125" s="197"/>
      <c r="GQ125" s="197"/>
      <c r="GR125" s="197"/>
      <c r="GS125" s="197"/>
      <c r="GT125" s="197"/>
      <c r="GU125" s="197"/>
      <c r="GV125" s="197"/>
      <c r="GW125" s="197"/>
      <c r="GX125" s="197"/>
      <c r="GY125" s="197"/>
      <c r="GZ125" s="197"/>
      <c r="HA125" s="197"/>
      <c r="HB125" s="197"/>
      <c r="HC125" s="197"/>
      <c r="HD125" s="197"/>
      <c r="HE125" s="197"/>
      <c r="HF125" s="197"/>
      <c r="HG125" s="197"/>
      <c r="HH125" s="197"/>
      <c r="HI125" s="197"/>
      <c r="HJ125" s="197"/>
      <c r="HK125" s="197"/>
      <c r="HL125" s="197"/>
      <c r="HM125" s="197"/>
      <c r="HN125" s="197"/>
      <c r="HO125" s="197"/>
      <c r="HP125" s="197"/>
      <c r="HQ125" s="197"/>
      <c r="HR125" s="197"/>
      <c r="HS125" s="197"/>
      <c r="HT125" s="197"/>
      <c r="HU125" s="197"/>
      <c r="HV125" s="197"/>
      <c r="HW125" s="197"/>
      <c r="HX125" s="197"/>
      <c r="HY125" s="197"/>
      <c r="HZ125" s="197"/>
      <c r="IA125" s="197"/>
      <c r="IB125" s="197"/>
      <c r="IC125" s="197"/>
      <c r="ID125" s="197"/>
      <c r="IE125" s="197"/>
      <c r="IF125" s="197"/>
      <c r="IG125" s="197"/>
      <c r="IH125" s="197"/>
      <c r="II125" s="197"/>
      <c r="IJ125" s="197"/>
      <c r="IK125" s="197"/>
      <c r="IL125" s="197"/>
      <c r="IM125" s="197"/>
      <c r="IN125" s="197"/>
      <c r="IO125" s="197"/>
      <c r="IP125" s="197"/>
      <c r="IQ125" s="197"/>
      <c r="IR125" s="197"/>
      <c r="IS125" s="197"/>
      <c r="IT125" s="197"/>
      <c r="IU125" s="197"/>
      <c r="IV125" s="197"/>
      <c r="IW125" s="197"/>
    </row>
    <row r="126" spans="1:257">
      <c r="A126" s="208">
        <v>8</v>
      </c>
      <c r="B126" s="205" t="s">
        <v>1024</v>
      </c>
      <c r="C126" s="205"/>
      <c r="D126" s="205" t="s">
        <v>677</v>
      </c>
      <c r="E126" s="205" t="s">
        <v>268</v>
      </c>
      <c r="F126" s="205" t="s">
        <v>888</v>
      </c>
      <c r="G126" s="205" t="s">
        <v>266</v>
      </c>
      <c r="H126" s="206" t="s">
        <v>265</v>
      </c>
      <c r="I126" s="207"/>
      <c r="J126" s="205" t="s">
        <v>268</v>
      </c>
      <c r="K126" s="205" t="s">
        <v>267</v>
      </c>
      <c r="L126" s="205" t="s">
        <v>266</v>
      </c>
      <c r="M126" s="206" t="s">
        <v>265</v>
      </c>
      <c r="N126" s="205" t="s">
        <v>268</v>
      </c>
      <c r="O126" s="205" t="s">
        <v>267</v>
      </c>
      <c r="P126" s="205" t="s">
        <v>266</v>
      </c>
      <c r="Q126" s="205" t="s">
        <v>268</v>
      </c>
      <c r="R126" s="205" t="s">
        <v>267</v>
      </c>
      <c r="S126" s="205" t="s">
        <v>266</v>
      </c>
      <c r="T126" s="205" t="s">
        <v>268</v>
      </c>
      <c r="U126" s="205" t="s">
        <v>267</v>
      </c>
      <c r="V126" s="205" t="s">
        <v>266</v>
      </c>
      <c r="W126" s="205" t="s">
        <v>268</v>
      </c>
      <c r="X126" s="205" t="s">
        <v>267</v>
      </c>
      <c r="Y126" s="205" t="s">
        <v>266</v>
      </c>
      <c r="Z126" s="205" t="s">
        <v>268</v>
      </c>
      <c r="AA126" s="205" t="s">
        <v>267</v>
      </c>
      <c r="AB126" s="205" t="s">
        <v>266</v>
      </c>
      <c r="AC126" s="205" t="s">
        <v>268</v>
      </c>
      <c r="AD126" s="205" t="s">
        <v>267</v>
      </c>
      <c r="AE126" s="205" t="s">
        <v>266</v>
      </c>
      <c r="AF126" s="205" t="s">
        <v>268</v>
      </c>
      <c r="AG126" s="205" t="s">
        <v>267</v>
      </c>
      <c r="AH126" s="205" t="s">
        <v>266</v>
      </c>
      <c r="AI126" s="205" t="s">
        <v>268</v>
      </c>
      <c r="AJ126" s="205" t="s">
        <v>267</v>
      </c>
      <c r="AK126" s="205" t="s">
        <v>266</v>
      </c>
      <c r="AL126" s="205" t="s">
        <v>268</v>
      </c>
      <c r="AM126" s="205" t="s">
        <v>267</v>
      </c>
      <c r="AN126" s="205" t="s">
        <v>266</v>
      </c>
      <c r="AO126" s="205" t="s">
        <v>268</v>
      </c>
      <c r="AP126" s="205" t="s">
        <v>267</v>
      </c>
      <c r="AQ126" s="205" t="s">
        <v>266</v>
      </c>
      <c r="AR126" s="205" t="s">
        <v>268</v>
      </c>
      <c r="AS126" s="205" t="s">
        <v>267</v>
      </c>
      <c r="AT126" s="205" t="s">
        <v>266</v>
      </c>
      <c r="AU126" s="205" t="s">
        <v>268</v>
      </c>
      <c r="AV126" s="205" t="s">
        <v>267</v>
      </c>
      <c r="AW126" s="205" t="s">
        <v>266</v>
      </c>
      <c r="AX126" s="205" t="s">
        <v>268</v>
      </c>
      <c r="AY126" s="205" t="s">
        <v>267</v>
      </c>
      <c r="AZ126" s="205" t="s">
        <v>266</v>
      </c>
      <c r="BA126" s="205" t="s">
        <v>268</v>
      </c>
      <c r="BB126" s="205" t="s">
        <v>267</v>
      </c>
      <c r="BC126" s="205" t="s">
        <v>266</v>
      </c>
      <c r="BD126" s="205" t="s">
        <v>268</v>
      </c>
      <c r="BE126" s="205" t="s">
        <v>267</v>
      </c>
      <c r="BF126" s="205" t="s">
        <v>266</v>
      </c>
      <c r="BG126" s="205" t="s">
        <v>268</v>
      </c>
      <c r="BH126" s="205" t="s">
        <v>267</v>
      </c>
      <c r="BI126" s="205" t="s">
        <v>266</v>
      </c>
      <c r="BJ126" s="205" t="s">
        <v>268</v>
      </c>
      <c r="BK126" s="205" t="s">
        <v>267</v>
      </c>
      <c r="BL126" s="205" t="s">
        <v>266</v>
      </c>
      <c r="BM126" s="205" t="s">
        <v>268</v>
      </c>
      <c r="BN126" s="205" t="s">
        <v>267</v>
      </c>
      <c r="BO126" s="204" t="s">
        <v>266</v>
      </c>
      <c r="BP126" s="197"/>
      <c r="BQ126" s="197"/>
      <c r="BR126" s="197"/>
      <c r="BS126" s="197"/>
      <c r="BT126" s="197"/>
      <c r="BU126" s="197"/>
      <c r="BV126" s="197"/>
      <c r="BW126" s="197"/>
      <c r="BX126" s="197"/>
      <c r="BY126" s="197"/>
      <c r="BZ126" s="197"/>
      <c r="CA126" s="197"/>
      <c r="CB126" s="197"/>
      <c r="CC126" s="197"/>
      <c r="CD126" s="197"/>
      <c r="CE126" s="197"/>
      <c r="CF126" s="197"/>
      <c r="CG126" s="197"/>
      <c r="CH126" s="197"/>
      <c r="CI126" s="197"/>
      <c r="CJ126" s="197"/>
      <c r="CK126" s="197"/>
      <c r="CL126" s="197"/>
      <c r="CM126" s="197"/>
      <c r="CN126" s="197"/>
      <c r="CO126" s="197"/>
      <c r="CP126" s="197"/>
      <c r="CQ126" s="197"/>
      <c r="CR126" s="197"/>
      <c r="CS126" s="197"/>
      <c r="CT126" s="197"/>
      <c r="CU126" s="197"/>
      <c r="CV126" s="197"/>
      <c r="CW126" s="197"/>
      <c r="CX126" s="197"/>
      <c r="CY126" s="197"/>
      <c r="CZ126" s="197"/>
      <c r="DA126" s="197"/>
      <c r="DB126" s="197"/>
      <c r="DC126" s="197"/>
      <c r="DD126" s="197"/>
      <c r="DE126" s="197"/>
      <c r="DF126" s="197"/>
      <c r="DG126" s="197"/>
      <c r="DH126" s="197"/>
      <c r="DI126" s="197"/>
      <c r="DJ126" s="197"/>
      <c r="DK126" s="197"/>
      <c r="DL126" s="197"/>
      <c r="DM126" s="197"/>
      <c r="DN126" s="197"/>
      <c r="DO126" s="197"/>
      <c r="DP126" s="197"/>
      <c r="DQ126" s="197"/>
      <c r="DR126" s="197"/>
      <c r="DS126" s="197"/>
      <c r="DT126" s="197"/>
      <c r="DU126" s="197"/>
      <c r="DV126" s="197"/>
      <c r="DW126" s="197"/>
      <c r="DX126" s="197"/>
      <c r="DY126" s="197"/>
      <c r="DZ126" s="197"/>
      <c r="EA126" s="197"/>
      <c r="EB126" s="197"/>
      <c r="EC126" s="197"/>
      <c r="ED126" s="197"/>
      <c r="EE126" s="197"/>
      <c r="EF126" s="197"/>
      <c r="EG126" s="197"/>
      <c r="EH126" s="197"/>
      <c r="EI126" s="197"/>
      <c r="EJ126" s="197"/>
      <c r="EK126" s="197"/>
      <c r="EL126" s="197"/>
      <c r="EM126" s="197"/>
      <c r="EN126" s="197"/>
      <c r="EO126" s="197"/>
      <c r="EP126" s="197"/>
      <c r="EQ126" s="197"/>
      <c r="ER126" s="197"/>
      <c r="ES126" s="197"/>
      <c r="ET126" s="197"/>
      <c r="EU126" s="197"/>
      <c r="EV126" s="197"/>
      <c r="EW126" s="197"/>
      <c r="EX126" s="197"/>
      <c r="EY126" s="197"/>
      <c r="EZ126" s="197"/>
      <c r="FA126" s="197"/>
      <c r="FB126" s="197"/>
      <c r="FC126" s="197"/>
      <c r="FD126" s="197"/>
      <c r="FE126" s="197"/>
      <c r="FF126" s="197"/>
      <c r="FG126" s="197"/>
      <c r="FH126" s="197"/>
      <c r="FI126" s="197"/>
      <c r="FJ126" s="197"/>
      <c r="FK126" s="197"/>
      <c r="FL126" s="197"/>
      <c r="FM126" s="197"/>
      <c r="FN126" s="197"/>
      <c r="FO126" s="197"/>
      <c r="FP126" s="197"/>
      <c r="FQ126" s="197"/>
      <c r="FR126" s="197"/>
      <c r="FS126" s="197"/>
      <c r="FT126" s="197"/>
      <c r="FU126" s="197"/>
      <c r="FV126" s="197"/>
      <c r="FW126" s="197"/>
      <c r="FX126" s="197"/>
      <c r="FY126" s="197"/>
      <c r="FZ126" s="197"/>
      <c r="GA126" s="197"/>
      <c r="GB126" s="197"/>
      <c r="GC126" s="197"/>
      <c r="GD126" s="197"/>
      <c r="GE126" s="197"/>
      <c r="GF126" s="197"/>
      <c r="GG126" s="197"/>
      <c r="GH126" s="197"/>
      <c r="GI126" s="197"/>
      <c r="GJ126" s="197"/>
      <c r="GK126" s="197"/>
      <c r="GL126" s="197"/>
      <c r="GM126" s="197"/>
      <c r="GN126" s="197"/>
      <c r="GO126" s="197"/>
      <c r="GP126" s="197"/>
      <c r="GQ126" s="197"/>
      <c r="GR126" s="197"/>
      <c r="GS126" s="197"/>
      <c r="GT126" s="197"/>
      <c r="GU126" s="197"/>
      <c r="GV126" s="197"/>
      <c r="GW126" s="197"/>
      <c r="GX126" s="197"/>
      <c r="GY126" s="197"/>
      <c r="GZ126" s="197"/>
      <c r="HA126" s="197"/>
      <c r="HB126" s="197"/>
      <c r="HC126" s="197"/>
      <c r="HD126" s="197"/>
      <c r="HE126" s="197"/>
      <c r="HF126" s="197"/>
      <c r="HG126" s="197"/>
      <c r="HH126" s="197"/>
      <c r="HI126" s="197"/>
      <c r="HJ126" s="197"/>
      <c r="HK126" s="197"/>
      <c r="HL126" s="197"/>
      <c r="HM126" s="197"/>
      <c r="HN126" s="197"/>
      <c r="HO126" s="197"/>
      <c r="HP126" s="197"/>
      <c r="HQ126" s="197"/>
      <c r="HR126" s="197"/>
      <c r="HS126" s="197"/>
      <c r="HT126" s="197"/>
      <c r="HU126" s="197"/>
      <c r="HV126" s="197"/>
      <c r="HW126" s="197"/>
      <c r="HX126" s="197"/>
      <c r="HY126" s="197"/>
      <c r="HZ126" s="197"/>
      <c r="IA126" s="197"/>
      <c r="IB126" s="197"/>
      <c r="IC126" s="197"/>
      <c r="ID126" s="197"/>
      <c r="IE126" s="197"/>
      <c r="IF126" s="197"/>
      <c r="IG126" s="197"/>
      <c r="IH126" s="197"/>
      <c r="II126" s="197"/>
      <c r="IJ126" s="197"/>
      <c r="IK126" s="197"/>
      <c r="IL126" s="197"/>
      <c r="IM126" s="197"/>
      <c r="IN126" s="197"/>
      <c r="IO126" s="197"/>
      <c r="IP126" s="197"/>
      <c r="IQ126" s="197"/>
      <c r="IR126" s="197"/>
      <c r="IS126" s="197"/>
      <c r="IT126" s="197"/>
      <c r="IU126" s="197"/>
      <c r="IV126" s="197"/>
      <c r="IW126" s="197"/>
    </row>
    <row r="127" spans="1:257">
      <c r="A127" s="208">
        <v>1</v>
      </c>
      <c r="B127" s="205" t="s">
        <v>887</v>
      </c>
      <c r="C127" s="205" t="str">
        <f t="shared" ref="C127:C142" si="42">TRIM(B127)</f>
        <v>MIKE GABRIAU</v>
      </c>
      <c r="D127" s="205">
        <v>15</v>
      </c>
      <c r="E127" s="209">
        <v>910</v>
      </c>
      <c r="F127" s="209">
        <v>642</v>
      </c>
      <c r="G127" s="209">
        <v>75</v>
      </c>
      <c r="H127" s="206">
        <f t="shared" ref="H127:H142" si="43">F127/E127</f>
        <v>0.70549450549450554</v>
      </c>
      <c r="I127" s="207"/>
      <c r="J127" s="205">
        <f t="shared" ref="J127:J142" si="44">SUM(N127,Q127,T127,W127,Z127,AC127,AF127,AI127,AL127,AO127,AR127,AU127,AX127,BA127,BD127,BG127)</f>
        <v>72</v>
      </c>
      <c r="K127" s="205">
        <f t="shared" ref="K127:K142" si="45">SUM(O127,R127,U127,X127,AA127,AD127,AG127,AJ127,AM127,AP127,AS127,AV127,AY127,BB127,BE127,BH127)</f>
        <v>54</v>
      </c>
      <c r="L127" s="205">
        <f t="shared" ref="L127:L142" si="46">SUM(P127,S127,V127,Y127,AB127,AE127,AH127,AK127,AN127,AQ127,AT127,AW127,AZ127,BC127,BF127,BI127)</f>
        <v>1</v>
      </c>
      <c r="M127" s="206">
        <f t="shared" ref="M127:M142" si="47">K127/J127</f>
        <v>0.75</v>
      </c>
      <c r="N127" s="205">
        <v>7</v>
      </c>
      <c r="O127" s="205">
        <v>6</v>
      </c>
      <c r="P127" s="205">
        <v>0</v>
      </c>
      <c r="Q127" s="205">
        <v>5</v>
      </c>
      <c r="R127" s="205">
        <v>4</v>
      </c>
      <c r="S127" s="205">
        <v>0</v>
      </c>
      <c r="T127" s="205">
        <v>1</v>
      </c>
      <c r="U127" s="205">
        <v>0</v>
      </c>
      <c r="V127" s="205">
        <v>0</v>
      </c>
      <c r="W127" s="205">
        <v>3</v>
      </c>
      <c r="X127" s="205">
        <v>3</v>
      </c>
      <c r="Y127" s="205">
        <v>0</v>
      </c>
      <c r="Z127" s="205">
        <v>5</v>
      </c>
      <c r="AA127" s="205">
        <v>4</v>
      </c>
      <c r="AB127" s="205">
        <v>0</v>
      </c>
      <c r="AC127" s="205">
        <v>5</v>
      </c>
      <c r="AD127" s="205">
        <v>4</v>
      </c>
      <c r="AE127" s="205">
        <v>0</v>
      </c>
      <c r="AF127" s="205">
        <v>6</v>
      </c>
      <c r="AG127" s="205">
        <v>5</v>
      </c>
      <c r="AH127" s="205">
        <v>0</v>
      </c>
      <c r="AI127" s="205">
        <v>5</v>
      </c>
      <c r="AJ127" s="205">
        <v>4</v>
      </c>
      <c r="AK127" s="205">
        <v>0</v>
      </c>
      <c r="AL127" s="205">
        <v>4</v>
      </c>
      <c r="AM127" s="205">
        <v>2</v>
      </c>
      <c r="AN127" s="205">
        <v>0</v>
      </c>
      <c r="AO127" s="205">
        <v>6</v>
      </c>
      <c r="AP127" s="205">
        <v>4</v>
      </c>
      <c r="AQ127" s="205">
        <v>0</v>
      </c>
      <c r="AR127" s="205">
        <v>4</v>
      </c>
      <c r="AS127" s="205">
        <v>3</v>
      </c>
      <c r="AT127" s="205">
        <v>0</v>
      </c>
      <c r="AU127" s="205">
        <v>3</v>
      </c>
      <c r="AV127" s="205">
        <v>3</v>
      </c>
      <c r="AW127" s="205">
        <v>0</v>
      </c>
      <c r="AX127" s="205">
        <v>3</v>
      </c>
      <c r="AY127" s="205">
        <v>2</v>
      </c>
      <c r="AZ127" s="205">
        <v>0</v>
      </c>
      <c r="BA127" s="205">
        <v>5</v>
      </c>
      <c r="BB127" s="205">
        <v>1</v>
      </c>
      <c r="BC127" s="205">
        <v>1</v>
      </c>
      <c r="BD127" s="205">
        <v>6</v>
      </c>
      <c r="BE127" s="205">
        <v>5</v>
      </c>
      <c r="BF127" s="205">
        <v>0</v>
      </c>
      <c r="BG127" s="205">
        <v>4</v>
      </c>
      <c r="BH127" s="205">
        <v>4</v>
      </c>
      <c r="BI127" s="205">
        <v>0</v>
      </c>
      <c r="BJ127" s="205"/>
      <c r="BK127" s="205"/>
      <c r="BL127" s="205"/>
      <c r="BM127" s="205"/>
      <c r="BN127" s="205"/>
      <c r="BO127" s="204"/>
      <c r="BP127" s="197"/>
      <c r="BQ127" s="197"/>
      <c r="BR127" s="197"/>
      <c r="BS127" s="197"/>
      <c r="BT127" s="197"/>
      <c r="BU127" s="197"/>
      <c r="BV127" s="197"/>
      <c r="BW127" s="197"/>
      <c r="BX127" s="197"/>
      <c r="BY127" s="197"/>
      <c r="BZ127" s="197"/>
      <c r="CA127" s="197"/>
      <c r="CB127" s="197"/>
      <c r="CC127" s="197"/>
      <c r="CD127" s="197"/>
      <c r="CE127" s="197"/>
      <c r="CF127" s="197"/>
      <c r="CG127" s="197"/>
      <c r="CH127" s="197"/>
      <c r="CI127" s="197"/>
      <c r="CJ127" s="197"/>
      <c r="CK127" s="197"/>
      <c r="CL127" s="197"/>
      <c r="CM127" s="197"/>
      <c r="CN127" s="197"/>
      <c r="CO127" s="197"/>
      <c r="CP127" s="197"/>
      <c r="CQ127" s="197"/>
      <c r="CR127" s="197"/>
      <c r="CS127" s="197"/>
      <c r="CT127" s="197"/>
      <c r="CU127" s="197"/>
      <c r="CV127" s="197"/>
      <c r="CW127" s="197"/>
      <c r="CX127" s="197"/>
      <c r="CY127" s="197"/>
      <c r="CZ127" s="197"/>
      <c r="DA127" s="197"/>
      <c r="DB127" s="197"/>
      <c r="DC127" s="197"/>
      <c r="DD127" s="197"/>
      <c r="DE127" s="197"/>
      <c r="DF127" s="197"/>
      <c r="DG127" s="197"/>
      <c r="DH127" s="197"/>
      <c r="DI127" s="197"/>
      <c r="DJ127" s="197"/>
      <c r="DK127" s="197"/>
      <c r="DL127" s="197"/>
      <c r="DM127" s="197"/>
      <c r="DN127" s="197"/>
      <c r="DO127" s="197"/>
      <c r="DP127" s="197"/>
      <c r="DQ127" s="197"/>
      <c r="DR127" s="197"/>
      <c r="DS127" s="197"/>
      <c r="DT127" s="197"/>
      <c r="DU127" s="197"/>
      <c r="DV127" s="197"/>
      <c r="DW127" s="197"/>
      <c r="DX127" s="197"/>
      <c r="DY127" s="197"/>
      <c r="DZ127" s="197"/>
      <c r="EA127" s="197"/>
      <c r="EB127" s="197"/>
      <c r="EC127" s="197"/>
      <c r="ED127" s="197"/>
      <c r="EE127" s="197"/>
      <c r="EF127" s="197"/>
      <c r="EG127" s="197"/>
      <c r="EH127" s="197"/>
      <c r="EI127" s="197"/>
      <c r="EJ127" s="197"/>
      <c r="EK127" s="197"/>
      <c r="EL127" s="197"/>
      <c r="EM127" s="197"/>
      <c r="EN127" s="197"/>
      <c r="EO127" s="197"/>
      <c r="EP127" s="197"/>
      <c r="EQ127" s="197"/>
      <c r="ER127" s="197"/>
      <c r="ES127" s="197"/>
      <c r="ET127" s="197"/>
      <c r="EU127" s="197"/>
      <c r="EV127" s="197"/>
      <c r="EW127" s="197"/>
      <c r="EX127" s="197"/>
      <c r="EY127" s="197"/>
      <c r="EZ127" s="197"/>
      <c r="FA127" s="197"/>
      <c r="FB127" s="197"/>
      <c r="FC127" s="197"/>
      <c r="FD127" s="197"/>
      <c r="FE127" s="197"/>
      <c r="FF127" s="197"/>
      <c r="FG127" s="197"/>
      <c r="FH127" s="197"/>
      <c r="FI127" s="197"/>
      <c r="FJ127" s="197"/>
      <c r="FK127" s="197"/>
      <c r="FL127" s="197"/>
      <c r="FM127" s="197"/>
      <c r="FN127" s="197"/>
      <c r="FO127" s="197"/>
      <c r="FP127" s="197"/>
      <c r="FQ127" s="197"/>
      <c r="FR127" s="197"/>
      <c r="FS127" s="197"/>
      <c r="FT127" s="197"/>
      <c r="FU127" s="197"/>
      <c r="FV127" s="197"/>
      <c r="FW127" s="197"/>
      <c r="FX127" s="197"/>
      <c r="FY127" s="197"/>
      <c r="FZ127" s="197"/>
      <c r="GA127" s="197"/>
      <c r="GB127" s="197"/>
      <c r="GC127" s="197"/>
      <c r="GD127" s="197"/>
      <c r="GE127" s="197"/>
      <c r="GF127" s="197"/>
      <c r="GG127" s="197"/>
      <c r="GH127" s="197"/>
      <c r="GI127" s="197"/>
      <c r="GJ127" s="197"/>
      <c r="GK127" s="197"/>
      <c r="GL127" s="197"/>
      <c r="GM127" s="197"/>
      <c r="GN127" s="197"/>
      <c r="GO127" s="197"/>
      <c r="GP127" s="197"/>
      <c r="GQ127" s="197"/>
      <c r="GR127" s="197"/>
      <c r="GS127" s="197"/>
      <c r="GT127" s="197"/>
      <c r="GU127" s="197"/>
      <c r="GV127" s="197"/>
      <c r="GW127" s="197"/>
      <c r="GX127" s="197"/>
      <c r="GY127" s="197"/>
      <c r="GZ127" s="197"/>
      <c r="HA127" s="197"/>
      <c r="HB127" s="197"/>
      <c r="HC127" s="197"/>
      <c r="HD127" s="197"/>
      <c r="HE127" s="197"/>
      <c r="HF127" s="197"/>
      <c r="HG127" s="197"/>
      <c r="HH127" s="197"/>
      <c r="HI127" s="197"/>
      <c r="HJ127" s="197"/>
      <c r="HK127" s="197"/>
      <c r="HL127" s="197"/>
      <c r="HM127" s="197"/>
      <c r="HN127" s="197"/>
      <c r="HO127" s="197"/>
      <c r="HP127" s="197"/>
      <c r="HQ127" s="197"/>
      <c r="HR127" s="197"/>
      <c r="HS127" s="197"/>
      <c r="HT127" s="197"/>
      <c r="HU127" s="197"/>
      <c r="HV127" s="197"/>
      <c r="HW127" s="197"/>
      <c r="HX127" s="197"/>
      <c r="HY127" s="197"/>
      <c r="HZ127" s="197"/>
      <c r="IA127" s="197"/>
      <c r="IB127" s="197"/>
      <c r="IC127" s="197"/>
      <c r="ID127" s="197"/>
      <c r="IE127" s="197"/>
      <c r="IF127" s="197"/>
      <c r="IG127" s="197"/>
      <c r="IH127" s="197"/>
      <c r="II127" s="197"/>
      <c r="IJ127" s="197"/>
      <c r="IK127" s="197"/>
      <c r="IL127" s="197"/>
      <c r="IM127" s="197"/>
      <c r="IN127" s="197"/>
      <c r="IO127" s="197"/>
      <c r="IP127" s="197"/>
      <c r="IQ127" s="197"/>
      <c r="IR127" s="197"/>
      <c r="IS127" s="197"/>
      <c r="IT127" s="197"/>
      <c r="IU127" s="197"/>
      <c r="IV127" s="197"/>
      <c r="IW127" s="197"/>
    </row>
    <row r="128" spans="1:257">
      <c r="A128" s="208">
        <v>2</v>
      </c>
      <c r="B128" s="205" t="s">
        <v>1780</v>
      </c>
      <c r="C128" s="205" t="str">
        <f t="shared" si="42"/>
        <v>RICKY SLATER</v>
      </c>
      <c r="D128" s="205">
        <v>4</v>
      </c>
      <c r="E128" s="209">
        <v>263</v>
      </c>
      <c r="F128" s="209">
        <v>182</v>
      </c>
      <c r="G128" s="209">
        <v>12</v>
      </c>
      <c r="H128" s="206">
        <f t="shared" si="43"/>
        <v>0.69201520912547532</v>
      </c>
      <c r="I128" s="207"/>
      <c r="J128" s="205">
        <f t="shared" si="44"/>
        <v>91</v>
      </c>
      <c r="K128" s="205">
        <f t="shared" si="45"/>
        <v>52</v>
      </c>
      <c r="L128" s="205">
        <f t="shared" si="46"/>
        <v>1</v>
      </c>
      <c r="M128" s="206">
        <f t="shared" si="47"/>
        <v>0.5714285714285714</v>
      </c>
      <c r="N128" s="205">
        <v>7</v>
      </c>
      <c r="O128" s="205">
        <v>5</v>
      </c>
      <c r="P128" s="205">
        <v>0</v>
      </c>
      <c r="Q128" s="205">
        <v>5</v>
      </c>
      <c r="R128" s="205">
        <v>4</v>
      </c>
      <c r="S128" s="205">
        <v>0</v>
      </c>
      <c r="T128" s="205">
        <v>4</v>
      </c>
      <c r="U128" s="205">
        <v>1</v>
      </c>
      <c r="V128" s="205">
        <v>0</v>
      </c>
      <c r="W128" s="205">
        <v>5</v>
      </c>
      <c r="X128" s="205">
        <v>4</v>
      </c>
      <c r="Y128" s="205">
        <v>0</v>
      </c>
      <c r="Z128" s="205">
        <v>8</v>
      </c>
      <c r="AA128" s="205">
        <v>6</v>
      </c>
      <c r="AB128" s="205">
        <v>0</v>
      </c>
      <c r="AC128" s="205">
        <v>5</v>
      </c>
      <c r="AD128" s="205">
        <v>3</v>
      </c>
      <c r="AE128" s="205">
        <v>1</v>
      </c>
      <c r="AF128" s="205">
        <v>9</v>
      </c>
      <c r="AG128" s="205">
        <v>7</v>
      </c>
      <c r="AH128" s="205">
        <v>0</v>
      </c>
      <c r="AI128" s="205">
        <v>6</v>
      </c>
      <c r="AJ128" s="205">
        <v>5</v>
      </c>
      <c r="AK128" s="205">
        <v>0</v>
      </c>
      <c r="AL128" s="205">
        <v>3</v>
      </c>
      <c r="AM128" s="205">
        <v>0</v>
      </c>
      <c r="AN128" s="205">
        <v>0</v>
      </c>
      <c r="AO128" s="205">
        <v>5</v>
      </c>
      <c r="AP128" s="205">
        <v>2</v>
      </c>
      <c r="AQ128" s="205">
        <v>0</v>
      </c>
      <c r="AR128" s="205">
        <v>6</v>
      </c>
      <c r="AS128" s="205">
        <v>3</v>
      </c>
      <c r="AT128" s="205">
        <v>0</v>
      </c>
      <c r="AU128" s="205">
        <v>6</v>
      </c>
      <c r="AV128" s="205">
        <v>1</v>
      </c>
      <c r="AW128" s="205">
        <v>0</v>
      </c>
      <c r="AX128" s="205">
        <v>6</v>
      </c>
      <c r="AY128" s="205">
        <v>4</v>
      </c>
      <c r="AZ128" s="205">
        <v>0</v>
      </c>
      <c r="BA128" s="205">
        <v>5</v>
      </c>
      <c r="BB128" s="205">
        <v>2</v>
      </c>
      <c r="BC128" s="205">
        <v>0</v>
      </c>
      <c r="BD128" s="205">
        <v>7</v>
      </c>
      <c r="BE128" s="205">
        <v>5</v>
      </c>
      <c r="BF128" s="205">
        <v>0</v>
      </c>
      <c r="BG128" s="205">
        <v>4</v>
      </c>
      <c r="BH128" s="205">
        <v>0</v>
      </c>
      <c r="BI128" s="205">
        <v>0</v>
      </c>
      <c r="BJ128" s="205"/>
      <c r="BK128" s="205"/>
      <c r="BL128" s="205"/>
      <c r="BM128" s="205"/>
      <c r="BN128" s="205"/>
      <c r="BO128" s="204"/>
      <c r="BP128" s="197"/>
      <c r="BQ128" s="197"/>
      <c r="BR128" s="197"/>
      <c r="BS128" s="197"/>
      <c r="BT128" s="197"/>
      <c r="BU128" s="197"/>
      <c r="BV128" s="197"/>
      <c r="BW128" s="197"/>
      <c r="BX128" s="197"/>
      <c r="BY128" s="197"/>
      <c r="BZ128" s="197"/>
      <c r="CA128" s="197"/>
      <c r="CB128" s="197"/>
      <c r="CC128" s="197"/>
      <c r="CD128" s="197"/>
      <c r="CE128" s="197"/>
      <c r="CF128" s="197"/>
      <c r="CG128" s="197"/>
      <c r="CH128" s="197"/>
      <c r="CI128" s="197"/>
      <c r="CJ128" s="197"/>
      <c r="CK128" s="197"/>
      <c r="CL128" s="197"/>
      <c r="CM128" s="197"/>
      <c r="CN128" s="197"/>
      <c r="CO128" s="197"/>
      <c r="CP128" s="197"/>
      <c r="CQ128" s="197"/>
      <c r="CR128" s="197"/>
      <c r="CS128" s="197"/>
      <c r="CT128" s="197"/>
      <c r="CU128" s="197"/>
      <c r="CV128" s="197"/>
      <c r="CW128" s="197"/>
      <c r="CX128" s="197"/>
      <c r="CY128" s="197"/>
      <c r="CZ128" s="197"/>
      <c r="DA128" s="197"/>
      <c r="DB128" s="197"/>
      <c r="DC128" s="197"/>
      <c r="DD128" s="197"/>
      <c r="DE128" s="197"/>
      <c r="DF128" s="197"/>
      <c r="DG128" s="197"/>
      <c r="DH128" s="197"/>
      <c r="DI128" s="197"/>
      <c r="DJ128" s="197"/>
      <c r="DK128" s="197"/>
      <c r="DL128" s="197"/>
      <c r="DM128" s="197"/>
      <c r="DN128" s="197"/>
      <c r="DO128" s="197"/>
      <c r="DP128" s="197"/>
      <c r="DQ128" s="197"/>
      <c r="DR128" s="197"/>
      <c r="DS128" s="197"/>
      <c r="DT128" s="197"/>
      <c r="DU128" s="197"/>
      <c r="DV128" s="197"/>
      <c r="DW128" s="197"/>
      <c r="DX128" s="197"/>
      <c r="DY128" s="197"/>
      <c r="DZ128" s="197"/>
      <c r="EA128" s="197"/>
      <c r="EB128" s="197"/>
      <c r="EC128" s="197"/>
      <c r="ED128" s="197"/>
      <c r="EE128" s="197"/>
      <c r="EF128" s="197"/>
      <c r="EG128" s="197"/>
      <c r="EH128" s="197"/>
      <c r="EI128" s="197"/>
      <c r="EJ128" s="197"/>
      <c r="EK128" s="197"/>
      <c r="EL128" s="197"/>
      <c r="EM128" s="197"/>
      <c r="EN128" s="197"/>
      <c r="EO128" s="197"/>
      <c r="EP128" s="197"/>
      <c r="EQ128" s="197"/>
      <c r="ER128" s="197"/>
      <c r="ES128" s="197"/>
      <c r="ET128" s="197"/>
      <c r="EU128" s="197"/>
      <c r="EV128" s="197"/>
      <c r="EW128" s="197"/>
      <c r="EX128" s="197"/>
      <c r="EY128" s="197"/>
      <c r="EZ128" s="197"/>
      <c r="FA128" s="197"/>
      <c r="FB128" s="197"/>
      <c r="FC128" s="197"/>
      <c r="FD128" s="197"/>
      <c r="FE128" s="197"/>
      <c r="FF128" s="197"/>
      <c r="FG128" s="197"/>
      <c r="FH128" s="197"/>
      <c r="FI128" s="197"/>
      <c r="FJ128" s="197"/>
      <c r="FK128" s="197"/>
      <c r="FL128" s="197"/>
      <c r="FM128" s="197"/>
      <c r="FN128" s="197"/>
      <c r="FO128" s="197"/>
      <c r="FP128" s="197"/>
      <c r="FQ128" s="197"/>
      <c r="FR128" s="197"/>
      <c r="FS128" s="197"/>
      <c r="FT128" s="197"/>
      <c r="FU128" s="197"/>
      <c r="FV128" s="197"/>
      <c r="FW128" s="197"/>
      <c r="FX128" s="197"/>
      <c r="FY128" s="197"/>
      <c r="FZ128" s="197"/>
      <c r="GA128" s="197"/>
      <c r="GB128" s="197"/>
      <c r="GC128" s="197"/>
      <c r="GD128" s="197"/>
      <c r="GE128" s="197"/>
      <c r="GF128" s="197"/>
      <c r="GG128" s="197"/>
      <c r="GH128" s="197"/>
      <c r="GI128" s="197"/>
      <c r="GJ128" s="197"/>
      <c r="GK128" s="197"/>
      <c r="GL128" s="197"/>
      <c r="GM128" s="197"/>
      <c r="GN128" s="197"/>
      <c r="GO128" s="197"/>
      <c r="GP128" s="197"/>
      <c r="GQ128" s="197"/>
      <c r="GR128" s="197"/>
      <c r="GS128" s="197"/>
      <c r="GT128" s="197"/>
      <c r="GU128" s="197"/>
      <c r="GV128" s="197"/>
      <c r="GW128" s="197"/>
      <c r="GX128" s="197"/>
      <c r="GY128" s="197"/>
      <c r="GZ128" s="197"/>
      <c r="HA128" s="197"/>
      <c r="HB128" s="197"/>
      <c r="HC128" s="197"/>
      <c r="HD128" s="197"/>
      <c r="HE128" s="197"/>
      <c r="HF128" s="197"/>
      <c r="HG128" s="197"/>
      <c r="HH128" s="197"/>
      <c r="HI128" s="197"/>
      <c r="HJ128" s="197"/>
      <c r="HK128" s="197"/>
      <c r="HL128" s="197"/>
      <c r="HM128" s="197"/>
      <c r="HN128" s="197"/>
      <c r="HO128" s="197"/>
      <c r="HP128" s="197"/>
      <c r="HQ128" s="197"/>
      <c r="HR128" s="197"/>
      <c r="HS128" s="197"/>
      <c r="HT128" s="197"/>
      <c r="HU128" s="197"/>
      <c r="HV128" s="197"/>
      <c r="HW128" s="197"/>
      <c r="HX128" s="197"/>
      <c r="HY128" s="197"/>
      <c r="HZ128" s="197"/>
      <c r="IA128" s="197"/>
      <c r="IB128" s="197"/>
      <c r="IC128" s="197"/>
      <c r="ID128" s="197"/>
      <c r="IE128" s="197"/>
      <c r="IF128" s="197"/>
      <c r="IG128" s="197"/>
      <c r="IH128" s="197"/>
      <c r="II128" s="197"/>
      <c r="IJ128" s="197"/>
      <c r="IK128" s="197"/>
      <c r="IL128" s="197"/>
      <c r="IM128" s="197"/>
      <c r="IN128" s="197"/>
      <c r="IO128" s="197"/>
      <c r="IP128" s="197"/>
      <c r="IQ128" s="197"/>
      <c r="IR128" s="197"/>
      <c r="IS128" s="197"/>
      <c r="IT128" s="197"/>
      <c r="IU128" s="197"/>
      <c r="IV128" s="197"/>
      <c r="IW128" s="197"/>
    </row>
    <row r="129" spans="1:257">
      <c r="A129" s="208">
        <v>3</v>
      </c>
      <c r="B129" s="205" t="s">
        <v>1023</v>
      </c>
      <c r="C129" s="205" t="str">
        <f t="shared" si="42"/>
        <v>MARK BRANCHEAU</v>
      </c>
      <c r="D129" s="205">
        <v>5</v>
      </c>
      <c r="E129" s="209">
        <v>391</v>
      </c>
      <c r="F129" s="209">
        <v>281</v>
      </c>
      <c r="G129" s="209">
        <v>8</v>
      </c>
      <c r="H129" s="206">
        <f t="shared" si="43"/>
        <v>0.71867007672634275</v>
      </c>
      <c r="I129" s="207"/>
      <c r="J129" s="205">
        <f t="shared" si="44"/>
        <v>85</v>
      </c>
      <c r="K129" s="205">
        <f t="shared" si="45"/>
        <v>65</v>
      </c>
      <c r="L129" s="205">
        <f t="shared" si="46"/>
        <v>0</v>
      </c>
      <c r="M129" s="206">
        <f t="shared" si="47"/>
        <v>0.76470588235294112</v>
      </c>
      <c r="N129" s="205">
        <v>7</v>
      </c>
      <c r="O129" s="205">
        <v>6</v>
      </c>
      <c r="P129" s="205">
        <v>0</v>
      </c>
      <c r="Q129" s="205">
        <v>5</v>
      </c>
      <c r="R129" s="205">
        <v>3</v>
      </c>
      <c r="S129" s="205">
        <v>0</v>
      </c>
      <c r="T129" s="205">
        <v>4</v>
      </c>
      <c r="U129" s="205">
        <v>3</v>
      </c>
      <c r="V129" s="205">
        <v>0</v>
      </c>
      <c r="W129" s="205">
        <v>4</v>
      </c>
      <c r="X129" s="205">
        <v>4</v>
      </c>
      <c r="Y129" s="205">
        <v>0</v>
      </c>
      <c r="Z129" s="205">
        <v>4</v>
      </c>
      <c r="AA129" s="205">
        <v>1</v>
      </c>
      <c r="AB129" s="205">
        <v>0</v>
      </c>
      <c r="AC129" s="205">
        <v>5</v>
      </c>
      <c r="AD129" s="205">
        <v>4</v>
      </c>
      <c r="AE129" s="205">
        <v>0</v>
      </c>
      <c r="AF129" s="205">
        <v>7</v>
      </c>
      <c r="AG129" s="205">
        <v>5</v>
      </c>
      <c r="AH129" s="205">
        <v>0</v>
      </c>
      <c r="AI129" s="205">
        <v>6</v>
      </c>
      <c r="AJ129" s="205">
        <v>5</v>
      </c>
      <c r="AK129" s="205">
        <v>0</v>
      </c>
      <c r="AL129" s="205">
        <v>4</v>
      </c>
      <c r="AM129" s="205">
        <v>3</v>
      </c>
      <c r="AN129" s="205">
        <v>0</v>
      </c>
      <c r="AO129" s="205">
        <v>7</v>
      </c>
      <c r="AP129" s="205">
        <v>5</v>
      </c>
      <c r="AQ129" s="205">
        <v>0</v>
      </c>
      <c r="AR129" s="205">
        <v>4</v>
      </c>
      <c r="AS129" s="205">
        <v>4</v>
      </c>
      <c r="AT129" s="205">
        <v>0</v>
      </c>
      <c r="AU129" s="205">
        <v>6</v>
      </c>
      <c r="AV129" s="205">
        <v>4</v>
      </c>
      <c r="AW129" s="205">
        <v>0</v>
      </c>
      <c r="AX129" s="205">
        <v>6</v>
      </c>
      <c r="AY129" s="205">
        <v>5</v>
      </c>
      <c r="AZ129" s="205">
        <v>0</v>
      </c>
      <c r="BA129" s="205">
        <v>5</v>
      </c>
      <c r="BB129" s="205">
        <v>5</v>
      </c>
      <c r="BC129" s="205">
        <v>0</v>
      </c>
      <c r="BD129" s="205">
        <v>7</v>
      </c>
      <c r="BE129" s="205">
        <v>6</v>
      </c>
      <c r="BF129" s="205">
        <v>0</v>
      </c>
      <c r="BG129" s="205">
        <v>4</v>
      </c>
      <c r="BH129" s="205">
        <v>2</v>
      </c>
      <c r="BI129" s="205">
        <v>0</v>
      </c>
      <c r="BJ129" s="205"/>
      <c r="BK129" s="205"/>
      <c r="BL129" s="205"/>
      <c r="BM129" s="205"/>
      <c r="BN129" s="205"/>
      <c r="BO129" s="204"/>
      <c r="BP129" s="197"/>
      <c r="BQ129" s="197"/>
      <c r="BR129" s="197"/>
      <c r="BS129" s="197"/>
      <c r="BT129" s="197"/>
      <c r="BU129" s="197"/>
      <c r="BV129" s="197"/>
      <c r="BW129" s="197"/>
      <c r="BX129" s="197"/>
      <c r="BY129" s="197"/>
      <c r="BZ129" s="197"/>
      <c r="CA129" s="197"/>
      <c r="CB129" s="197"/>
      <c r="CC129" s="197"/>
      <c r="CD129" s="197"/>
      <c r="CE129" s="197"/>
      <c r="CF129" s="197"/>
      <c r="CG129" s="197"/>
      <c r="CH129" s="197"/>
      <c r="CI129" s="197"/>
      <c r="CJ129" s="197"/>
      <c r="CK129" s="197"/>
      <c r="CL129" s="197"/>
      <c r="CM129" s="197"/>
      <c r="CN129" s="197"/>
      <c r="CO129" s="197"/>
      <c r="CP129" s="197"/>
      <c r="CQ129" s="197"/>
      <c r="CR129" s="197"/>
      <c r="CS129" s="197"/>
      <c r="CT129" s="197"/>
      <c r="CU129" s="197"/>
      <c r="CV129" s="197"/>
      <c r="CW129" s="197"/>
      <c r="CX129" s="197"/>
      <c r="CY129" s="197"/>
      <c r="CZ129" s="197"/>
      <c r="DA129" s="197"/>
      <c r="DB129" s="197"/>
      <c r="DC129" s="197"/>
      <c r="DD129" s="197"/>
      <c r="DE129" s="197"/>
      <c r="DF129" s="197"/>
      <c r="DG129" s="197"/>
      <c r="DH129" s="197"/>
      <c r="DI129" s="197"/>
      <c r="DJ129" s="197"/>
      <c r="DK129" s="197"/>
      <c r="DL129" s="197"/>
      <c r="DM129" s="197"/>
      <c r="DN129" s="197"/>
      <c r="DO129" s="197"/>
      <c r="DP129" s="197"/>
      <c r="DQ129" s="197"/>
      <c r="DR129" s="197"/>
      <c r="DS129" s="197"/>
      <c r="DT129" s="197"/>
      <c r="DU129" s="197"/>
      <c r="DV129" s="197"/>
      <c r="DW129" s="197"/>
      <c r="DX129" s="197"/>
      <c r="DY129" s="197"/>
      <c r="DZ129" s="197"/>
      <c r="EA129" s="197"/>
      <c r="EB129" s="197"/>
      <c r="EC129" s="197"/>
      <c r="ED129" s="197"/>
      <c r="EE129" s="197"/>
      <c r="EF129" s="197"/>
      <c r="EG129" s="197"/>
      <c r="EH129" s="197"/>
      <c r="EI129" s="197"/>
      <c r="EJ129" s="197"/>
      <c r="EK129" s="197"/>
      <c r="EL129" s="197"/>
      <c r="EM129" s="197"/>
      <c r="EN129" s="197"/>
      <c r="EO129" s="197"/>
      <c r="EP129" s="197"/>
      <c r="EQ129" s="197"/>
      <c r="ER129" s="197"/>
      <c r="ES129" s="197"/>
      <c r="ET129" s="197"/>
      <c r="EU129" s="197"/>
      <c r="EV129" s="197"/>
      <c r="EW129" s="197"/>
      <c r="EX129" s="197"/>
      <c r="EY129" s="197"/>
      <c r="EZ129" s="197"/>
      <c r="FA129" s="197"/>
      <c r="FB129" s="197"/>
      <c r="FC129" s="197"/>
      <c r="FD129" s="197"/>
      <c r="FE129" s="197"/>
      <c r="FF129" s="197"/>
      <c r="FG129" s="197"/>
      <c r="FH129" s="197"/>
      <c r="FI129" s="197"/>
      <c r="FJ129" s="197"/>
      <c r="FK129" s="197"/>
      <c r="FL129" s="197"/>
      <c r="FM129" s="197"/>
      <c r="FN129" s="197"/>
      <c r="FO129" s="197"/>
      <c r="FP129" s="197"/>
      <c r="FQ129" s="197"/>
      <c r="FR129" s="197"/>
      <c r="FS129" s="197"/>
      <c r="FT129" s="197"/>
      <c r="FU129" s="197"/>
      <c r="FV129" s="197"/>
      <c r="FW129" s="197"/>
      <c r="FX129" s="197"/>
      <c r="FY129" s="197"/>
      <c r="FZ129" s="197"/>
      <c r="GA129" s="197"/>
      <c r="GB129" s="197"/>
      <c r="GC129" s="197"/>
      <c r="GD129" s="197"/>
      <c r="GE129" s="197"/>
      <c r="GF129" s="197"/>
      <c r="GG129" s="197"/>
      <c r="GH129" s="197"/>
      <c r="GI129" s="197"/>
      <c r="GJ129" s="197"/>
      <c r="GK129" s="197"/>
      <c r="GL129" s="197"/>
      <c r="GM129" s="197"/>
      <c r="GN129" s="197"/>
      <c r="GO129" s="197"/>
      <c r="GP129" s="197"/>
      <c r="GQ129" s="197"/>
      <c r="GR129" s="197"/>
      <c r="GS129" s="197"/>
      <c r="GT129" s="197"/>
      <c r="GU129" s="197"/>
      <c r="GV129" s="197"/>
      <c r="GW129" s="197"/>
      <c r="GX129" s="197"/>
      <c r="GY129" s="197"/>
      <c r="GZ129" s="197"/>
      <c r="HA129" s="197"/>
      <c r="HB129" s="197"/>
      <c r="HC129" s="197"/>
      <c r="HD129" s="197"/>
      <c r="HE129" s="197"/>
      <c r="HF129" s="197"/>
      <c r="HG129" s="197"/>
      <c r="HH129" s="197"/>
      <c r="HI129" s="197"/>
      <c r="HJ129" s="197"/>
      <c r="HK129" s="197"/>
      <c r="HL129" s="197"/>
      <c r="HM129" s="197"/>
      <c r="HN129" s="197"/>
      <c r="HO129" s="197"/>
      <c r="HP129" s="197"/>
      <c r="HQ129" s="197"/>
      <c r="HR129" s="197"/>
      <c r="HS129" s="197"/>
      <c r="HT129" s="197"/>
      <c r="HU129" s="197"/>
      <c r="HV129" s="197"/>
      <c r="HW129" s="197"/>
      <c r="HX129" s="197"/>
      <c r="HY129" s="197"/>
      <c r="HZ129" s="197"/>
      <c r="IA129" s="197"/>
      <c r="IB129" s="197"/>
      <c r="IC129" s="197"/>
      <c r="ID129" s="197"/>
      <c r="IE129" s="197"/>
      <c r="IF129" s="197"/>
      <c r="IG129" s="197"/>
      <c r="IH129" s="197"/>
      <c r="II129" s="197"/>
      <c r="IJ129" s="197"/>
      <c r="IK129" s="197"/>
      <c r="IL129" s="197"/>
      <c r="IM129" s="197"/>
      <c r="IN129" s="197"/>
      <c r="IO129" s="197"/>
      <c r="IP129" s="197"/>
      <c r="IQ129" s="197"/>
      <c r="IR129" s="197"/>
      <c r="IS129" s="197"/>
      <c r="IT129" s="197"/>
      <c r="IU129" s="197"/>
      <c r="IV129" s="197"/>
      <c r="IW129" s="197"/>
    </row>
    <row r="130" spans="1:257">
      <c r="A130" s="208">
        <v>4</v>
      </c>
      <c r="B130" s="205" t="s">
        <v>934</v>
      </c>
      <c r="C130" s="205" t="str">
        <f t="shared" si="42"/>
        <v>KEVIN SIMS</v>
      </c>
      <c r="D130" s="205">
        <v>7</v>
      </c>
      <c r="E130" s="209">
        <v>465</v>
      </c>
      <c r="F130" s="209">
        <v>251</v>
      </c>
      <c r="G130" s="209">
        <v>19</v>
      </c>
      <c r="H130" s="206">
        <f t="shared" si="43"/>
        <v>0.53978494623655915</v>
      </c>
      <c r="I130" s="207"/>
      <c r="J130" s="205">
        <f t="shared" si="44"/>
        <v>68</v>
      </c>
      <c r="K130" s="205">
        <f t="shared" si="45"/>
        <v>38</v>
      </c>
      <c r="L130" s="205">
        <f t="shared" si="46"/>
        <v>1</v>
      </c>
      <c r="M130" s="206">
        <f t="shared" si="47"/>
        <v>0.55882352941176472</v>
      </c>
      <c r="N130" s="205">
        <v>6</v>
      </c>
      <c r="O130" s="205">
        <v>6</v>
      </c>
      <c r="P130" s="205">
        <v>0</v>
      </c>
      <c r="Q130" s="205">
        <v>5</v>
      </c>
      <c r="R130" s="205">
        <v>2</v>
      </c>
      <c r="S130" s="205">
        <v>0</v>
      </c>
      <c r="T130" s="205">
        <v>4</v>
      </c>
      <c r="U130" s="205">
        <v>3</v>
      </c>
      <c r="V130" s="205">
        <v>0</v>
      </c>
      <c r="W130" s="205">
        <v>2</v>
      </c>
      <c r="X130" s="205">
        <v>1</v>
      </c>
      <c r="Y130" s="205">
        <v>0</v>
      </c>
      <c r="Z130" s="205">
        <v>6</v>
      </c>
      <c r="AA130" s="205">
        <v>4</v>
      </c>
      <c r="AB130" s="205">
        <v>0</v>
      </c>
      <c r="AC130" s="205">
        <v>4</v>
      </c>
      <c r="AD130" s="205">
        <v>2</v>
      </c>
      <c r="AE130" s="205">
        <v>0</v>
      </c>
      <c r="AF130" s="205">
        <v>5</v>
      </c>
      <c r="AG130" s="205">
        <v>1</v>
      </c>
      <c r="AH130" s="205">
        <v>0</v>
      </c>
      <c r="AI130" s="205">
        <v>4</v>
      </c>
      <c r="AJ130" s="205">
        <v>3</v>
      </c>
      <c r="AK130" s="205">
        <v>0</v>
      </c>
      <c r="AL130" s="205">
        <v>4</v>
      </c>
      <c r="AM130" s="205">
        <v>2</v>
      </c>
      <c r="AN130" s="205">
        <v>0</v>
      </c>
      <c r="AO130" s="205">
        <v>4</v>
      </c>
      <c r="AP130" s="205">
        <v>3</v>
      </c>
      <c r="AQ130" s="205">
        <v>0</v>
      </c>
      <c r="AR130" s="205">
        <v>0</v>
      </c>
      <c r="AS130" s="205">
        <v>0</v>
      </c>
      <c r="AT130" s="205">
        <v>0</v>
      </c>
      <c r="AU130" s="205">
        <v>4</v>
      </c>
      <c r="AV130" s="205">
        <v>1</v>
      </c>
      <c r="AW130" s="205">
        <v>0</v>
      </c>
      <c r="AX130" s="205">
        <v>4</v>
      </c>
      <c r="AY130" s="205">
        <v>1</v>
      </c>
      <c r="AZ130" s="205">
        <v>0</v>
      </c>
      <c r="BA130" s="205">
        <v>6</v>
      </c>
      <c r="BB130" s="205">
        <v>5</v>
      </c>
      <c r="BC130" s="205">
        <v>1</v>
      </c>
      <c r="BD130" s="205">
        <v>5</v>
      </c>
      <c r="BE130" s="205">
        <v>1</v>
      </c>
      <c r="BF130" s="205">
        <v>0</v>
      </c>
      <c r="BG130" s="205">
        <v>5</v>
      </c>
      <c r="BH130" s="205">
        <v>3</v>
      </c>
      <c r="BI130" s="205">
        <v>0</v>
      </c>
      <c r="BJ130" s="205"/>
      <c r="BK130" s="205"/>
      <c r="BL130" s="205"/>
      <c r="BM130" s="205"/>
      <c r="BN130" s="205"/>
      <c r="BO130" s="204"/>
      <c r="BP130" s="197"/>
      <c r="BQ130" s="197"/>
      <c r="BR130" s="197"/>
      <c r="BS130" s="197"/>
      <c r="BT130" s="197"/>
      <c r="BU130" s="197"/>
      <c r="BV130" s="197"/>
      <c r="BW130" s="197"/>
      <c r="BX130" s="197"/>
      <c r="BY130" s="197"/>
      <c r="BZ130" s="197"/>
      <c r="CA130" s="197"/>
      <c r="CB130" s="197"/>
      <c r="CC130" s="197"/>
      <c r="CD130" s="197"/>
      <c r="CE130" s="197"/>
      <c r="CF130" s="197"/>
      <c r="CG130" s="197"/>
      <c r="CH130" s="197"/>
      <c r="CI130" s="197"/>
      <c r="CJ130" s="197"/>
      <c r="CK130" s="197"/>
      <c r="CL130" s="197"/>
      <c r="CM130" s="197"/>
      <c r="CN130" s="197"/>
      <c r="CO130" s="197"/>
      <c r="CP130" s="197"/>
      <c r="CQ130" s="197"/>
      <c r="CR130" s="197"/>
      <c r="CS130" s="197"/>
      <c r="CT130" s="197"/>
      <c r="CU130" s="197"/>
      <c r="CV130" s="197"/>
      <c r="CW130" s="197"/>
      <c r="CX130" s="197"/>
      <c r="CY130" s="197"/>
      <c r="CZ130" s="197"/>
      <c r="DA130" s="197"/>
      <c r="DB130" s="197"/>
      <c r="DC130" s="197"/>
      <c r="DD130" s="197"/>
      <c r="DE130" s="197"/>
      <c r="DF130" s="197"/>
      <c r="DG130" s="197"/>
      <c r="DH130" s="197"/>
      <c r="DI130" s="197"/>
      <c r="DJ130" s="197"/>
      <c r="DK130" s="197"/>
      <c r="DL130" s="197"/>
      <c r="DM130" s="197"/>
      <c r="DN130" s="197"/>
      <c r="DO130" s="197"/>
      <c r="DP130" s="197"/>
      <c r="DQ130" s="197"/>
      <c r="DR130" s="197"/>
      <c r="DS130" s="197"/>
      <c r="DT130" s="197"/>
      <c r="DU130" s="197"/>
      <c r="DV130" s="197"/>
      <c r="DW130" s="197"/>
      <c r="DX130" s="197"/>
      <c r="DY130" s="197"/>
      <c r="DZ130" s="197"/>
      <c r="EA130" s="197"/>
      <c r="EB130" s="197"/>
      <c r="EC130" s="197"/>
      <c r="ED130" s="197"/>
      <c r="EE130" s="197"/>
      <c r="EF130" s="197"/>
      <c r="EG130" s="197"/>
      <c r="EH130" s="197"/>
      <c r="EI130" s="197"/>
      <c r="EJ130" s="197"/>
      <c r="EK130" s="197"/>
      <c r="EL130" s="197"/>
      <c r="EM130" s="197"/>
      <c r="EN130" s="197"/>
      <c r="EO130" s="197"/>
      <c r="EP130" s="197"/>
      <c r="EQ130" s="197"/>
      <c r="ER130" s="197"/>
      <c r="ES130" s="197"/>
      <c r="ET130" s="197"/>
      <c r="EU130" s="197"/>
      <c r="EV130" s="197"/>
      <c r="EW130" s="197"/>
      <c r="EX130" s="197"/>
      <c r="EY130" s="197"/>
      <c r="EZ130" s="197"/>
      <c r="FA130" s="197"/>
      <c r="FB130" s="197"/>
      <c r="FC130" s="197"/>
      <c r="FD130" s="197"/>
      <c r="FE130" s="197"/>
      <c r="FF130" s="197"/>
      <c r="FG130" s="197"/>
      <c r="FH130" s="197"/>
      <c r="FI130" s="197"/>
      <c r="FJ130" s="197"/>
      <c r="FK130" s="197"/>
      <c r="FL130" s="197"/>
      <c r="FM130" s="197"/>
      <c r="FN130" s="197"/>
      <c r="FO130" s="197"/>
      <c r="FP130" s="197"/>
      <c r="FQ130" s="197"/>
      <c r="FR130" s="197"/>
      <c r="FS130" s="197"/>
      <c r="FT130" s="197"/>
      <c r="FU130" s="197"/>
      <c r="FV130" s="197"/>
      <c r="FW130" s="197"/>
      <c r="FX130" s="197"/>
      <c r="FY130" s="197"/>
      <c r="FZ130" s="197"/>
      <c r="GA130" s="197"/>
      <c r="GB130" s="197"/>
      <c r="GC130" s="197"/>
      <c r="GD130" s="197"/>
      <c r="GE130" s="197"/>
      <c r="GF130" s="197"/>
      <c r="GG130" s="197"/>
      <c r="GH130" s="197"/>
      <c r="GI130" s="197"/>
      <c r="GJ130" s="197"/>
      <c r="GK130" s="197"/>
      <c r="GL130" s="197"/>
      <c r="GM130" s="197"/>
      <c r="GN130" s="197"/>
      <c r="GO130" s="197"/>
      <c r="GP130" s="197"/>
      <c r="GQ130" s="197"/>
      <c r="GR130" s="197"/>
      <c r="GS130" s="197"/>
      <c r="GT130" s="197"/>
      <c r="GU130" s="197"/>
      <c r="GV130" s="197"/>
      <c r="GW130" s="197"/>
      <c r="GX130" s="197"/>
      <c r="GY130" s="197"/>
      <c r="GZ130" s="197"/>
      <c r="HA130" s="197"/>
      <c r="HB130" s="197"/>
      <c r="HC130" s="197"/>
      <c r="HD130" s="197"/>
      <c r="HE130" s="197"/>
      <c r="HF130" s="197"/>
      <c r="HG130" s="197"/>
      <c r="HH130" s="197"/>
      <c r="HI130" s="197"/>
      <c r="HJ130" s="197"/>
      <c r="HK130" s="197"/>
      <c r="HL130" s="197"/>
      <c r="HM130" s="197"/>
      <c r="HN130" s="197"/>
      <c r="HO130" s="197"/>
      <c r="HP130" s="197"/>
      <c r="HQ130" s="197"/>
      <c r="HR130" s="197"/>
      <c r="HS130" s="197"/>
      <c r="HT130" s="197"/>
      <c r="HU130" s="197"/>
      <c r="HV130" s="197"/>
      <c r="HW130" s="197"/>
      <c r="HX130" s="197"/>
      <c r="HY130" s="197"/>
      <c r="HZ130" s="197"/>
      <c r="IA130" s="197"/>
      <c r="IB130" s="197"/>
      <c r="IC130" s="197"/>
      <c r="ID130" s="197"/>
      <c r="IE130" s="197"/>
      <c r="IF130" s="197"/>
      <c r="IG130" s="197"/>
      <c r="IH130" s="197"/>
      <c r="II130" s="197"/>
      <c r="IJ130" s="197"/>
      <c r="IK130" s="197"/>
      <c r="IL130" s="197"/>
      <c r="IM130" s="197"/>
      <c r="IN130" s="197"/>
      <c r="IO130" s="197"/>
      <c r="IP130" s="197"/>
      <c r="IQ130" s="197"/>
      <c r="IR130" s="197"/>
      <c r="IS130" s="197"/>
      <c r="IT130" s="197"/>
      <c r="IU130" s="197"/>
      <c r="IV130" s="197"/>
      <c r="IW130" s="197"/>
    </row>
    <row r="131" spans="1:257">
      <c r="A131" s="208">
        <v>5</v>
      </c>
      <c r="B131" s="205" t="s">
        <v>882</v>
      </c>
      <c r="C131" s="205" t="str">
        <f t="shared" si="42"/>
        <v>LARRY ATORTHY</v>
      </c>
      <c r="D131" s="205">
        <v>7</v>
      </c>
      <c r="E131" s="209">
        <v>462</v>
      </c>
      <c r="F131" s="209">
        <v>260</v>
      </c>
      <c r="G131" s="209">
        <v>7</v>
      </c>
      <c r="H131" s="206">
        <f t="shared" si="43"/>
        <v>0.56277056277056281</v>
      </c>
      <c r="I131" s="207"/>
      <c r="J131" s="205">
        <f t="shared" si="44"/>
        <v>61</v>
      </c>
      <c r="K131" s="205">
        <f t="shared" si="45"/>
        <v>39</v>
      </c>
      <c r="L131" s="205">
        <f t="shared" si="46"/>
        <v>0</v>
      </c>
      <c r="M131" s="206">
        <f t="shared" si="47"/>
        <v>0.63934426229508201</v>
      </c>
      <c r="N131" s="205">
        <v>3</v>
      </c>
      <c r="O131" s="205">
        <v>2</v>
      </c>
      <c r="P131" s="205">
        <v>0</v>
      </c>
      <c r="Q131" s="205">
        <v>5</v>
      </c>
      <c r="R131" s="205">
        <v>5</v>
      </c>
      <c r="S131" s="205">
        <v>0</v>
      </c>
      <c r="T131" s="205">
        <v>2</v>
      </c>
      <c r="U131" s="205">
        <v>1</v>
      </c>
      <c r="V131" s="205">
        <v>0</v>
      </c>
      <c r="W131" s="205">
        <v>4</v>
      </c>
      <c r="X131" s="205">
        <v>3</v>
      </c>
      <c r="Y131" s="205">
        <v>0</v>
      </c>
      <c r="Z131" s="205">
        <v>8</v>
      </c>
      <c r="AA131" s="205">
        <v>5</v>
      </c>
      <c r="AB131" s="205">
        <v>0</v>
      </c>
      <c r="AC131" s="205">
        <v>3</v>
      </c>
      <c r="AD131" s="205">
        <v>2</v>
      </c>
      <c r="AE131" s="205">
        <v>0</v>
      </c>
      <c r="AF131" s="205">
        <v>7</v>
      </c>
      <c r="AG131" s="205">
        <v>5</v>
      </c>
      <c r="AH131" s="205">
        <v>0</v>
      </c>
      <c r="AI131" s="205">
        <v>5</v>
      </c>
      <c r="AJ131" s="205">
        <v>2</v>
      </c>
      <c r="AK131" s="205">
        <v>0</v>
      </c>
      <c r="AL131" s="205">
        <v>0</v>
      </c>
      <c r="AM131" s="205">
        <v>0</v>
      </c>
      <c r="AN131" s="205">
        <v>0</v>
      </c>
      <c r="AO131" s="205">
        <v>5</v>
      </c>
      <c r="AP131" s="205">
        <v>3</v>
      </c>
      <c r="AQ131" s="205">
        <v>0</v>
      </c>
      <c r="AR131" s="205">
        <v>3</v>
      </c>
      <c r="AS131" s="205">
        <v>1</v>
      </c>
      <c r="AT131" s="205">
        <v>0</v>
      </c>
      <c r="AU131" s="205">
        <v>0</v>
      </c>
      <c r="AV131" s="205">
        <v>0</v>
      </c>
      <c r="AW131" s="205">
        <v>0</v>
      </c>
      <c r="AX131" s="205">
        <v>0</v>
      </c>
      <c r="AY131" s="205">
        <v>0</v>
      </c>
      <c r="AZ131" s="205">
        <v>0</v>
      </c>
      <c r="BA131" s="205">
        <v>6</v>
      </c>
      <c r="BB131" s="205">
        <v>2</v>
      </c>
      <c r="BC131" s="205">
        <v>0</v>
      </c>
      <c r="BD131" s="205">
        <v>6</v>
      </c>
      <c r="BE131" s="205">
        <v>5</v>
      </c>
      <c r="BF131" s="205">
        <v>0</v>
      </c>
      <c r="BG131" s="205">
        <v>4</v>
      </c>
      <c r="BH131" s="205">
        <v>3</v>
      </c>
      <c r="BI131" s="205">
        <v>0</v>
      </c>
      <c r="BJ131" s="205"/>
      <c r="BK131" s="205"/>
      <c r="BL131" s="205"/>
      <c r="BM131" s="205"/>
      <c r="BN131" s="205"/>
      <c r="BO131" s="204"/>
      <c r="BP131" s="197"/>
      <c r="BQ131" s="197"/>
      <c r="BR131" s="197"/>
      <c r="BS131" s="197"/>
      <c r="BT131" s="197"/>
      <c r="BU131" s="197"/>
      <c r="BV131" s="197"/>
      <c r="BW131" s="197"/>
      <c r="BX131" s="197"/>
      <c r="BY131" s="197"/>
      <c r="BZ131" s="197"/>
      <c r="CA131" s="197"/>
      <c r="CB131" s="197"/>
      <c r="CC131" s="197"/>
      <c r="CD131" s="197"/>
      <c r="CE131" s="197"/>
      <c r="CF131" s="197"/>
      <c r="CG131" s="197"/>
      <c r="CH131" s="197"/>
      <c r="CI131" s="197"/>
      <c r="CJ131" s="197"/>
      <c r="CK131" s="197"/>
      <c r="CL131" s="197"/>
      <c r="CM131" s="197"/>
      <c r="CN131" s="197"/>
      <c r="CO131" s="197"/>
      <c r="CP131" s="197"/>
      <c r="CQ131" s="197"/>
      <c r="CR131" s="197"/>
      <c r="CS131" s="197"/>
      <c r="CT131" s="197"/>
      <c r="CU131" s="197"/>
      <c r="CV131" s="197"/>
      <c r="CW131" s="197"/>
      <c r="CX131" s="197"/>
      <c r="CY131" s="197"/>
      <c r="CZ131" s="197"/>
      <c r="DA131" s="197"/>
      <c r="DB131" s="197"/>
      <c r="DC131" s="197"/>
      <c r="DD131" s="197"/>
      <c r="DE131" s="197"/>
      <c r="DF131" s="197"/>
      <c r="DG131" s="197"/>
      <c r="DH131" s="197"/>
      <c r="DI131" s="197"/>
      <c r="DJ131" s="197"/>
      <c r="DK131" s="197"/>
      <c r="DL131" s="197"/>
      <c r="DM131" s="197"/>
      <c r="DN131" s="197"/>
      <c r="DO131" s="197"/>
      <c r="DP131" s="197"/>
      <c r="DQ131" s="197"/>
      <c r="DR131" s="197"/>
      <c r="DS131" s="197"/>
      <c r="DT131" s="197"/>
      <c r="DU131" s="197"/>
      <c r="DV131" s="197"/>
      <c r="DW131" s="197"/>
      <c r="DX131" s="197"/>
      <c r="DY131" s="197"/>
      <c r="DZ131" s="197"/>
      <c r="EA131" s="197"/>
      <c r="EB131" s="197"/>
      <c r="EC131" s="197"/>
      <c r="ED131" s="197"/>
      <c r="EE131" s="197"/>
      <c r="EF131" s="197"/>
      <c r="EG131" s="197"/>
      <c r="EH131" s="197"/>
      <c r="EI131" s="197"/>
      <c r="EJ131" s="197"/>
      <c r="EK131" s="197"/>
      <c r="EL131" s="197"/>
      <c r="EM131" s="197"/>
      <c r="EN131" s="197"/>
      <c r="EO131" s="197"/>
      <c r="EP131" s="197"/>
      <c r="EQ131" s="197"/>
      <c r="ER131" s="197"/>
      <c r="ES131" s="197"/>
      <c r="ET131" s="197"/>
      <c r="EU131" s="197"/>
      <c r="EV131" s="197"/>
      <c r="EW131" s="197"/>
      <c r="EX131" s="197"/>
      <c r="EY131" s="197"/>
      <c r="EZ131" s="197"/>
      <c r="FA131" s="197"/>
      <c r="FB131" s="197"/>
      <c r="FC131" s="197"/>
      <c r="FD131" s="197"/>
      <c r="FE131" s="197"/>
      <c r="FF131" s="197"/>
      <c r="FG131" s="197"/>
      <c r="FH131" s="197"/>
      <c r="FI131" s="197"/>
      <c r="FJ131" s="197"/>
      <c r="FK131" s="197"/>
      <c r="FL131" s="197"/>
      <c r="FM131" s="197"/>
      <c r="FN131" s="197"/>
      <c r="FO131" s="197"/>
      <c r="FP131" s="197"/>
      <c r="FQ131" s="197"/>
      <c r="FR131" s="197"/>
      <c r="FS131" s="197"/>
      <c r="FT131" s="197"/>
      <c r="FU131" s="197"/>
      <c r="FV131" s="197"/>
      <c r="FW131" s="197"/>
      <c r="FX131" s="197"/>
      <c r="FY131" s="197"/>
      <c r="FZ131" s="197"/>
      <c r="GA131" s="197"/>
      <c r="GB131" s="197"/>
      <c r="GC131" s="197"/>
      <c r="GD131" s="197"/>
      <c r="GE131" s="197"/>
      <c r="GF131" s="197"/>
      <c r="GG131" s="197"/>
      <c r="GH131" s="197"/>
      <c r="GI131" s="197"/>
      <c r="GJ131" s="197"/>
      <c r="GK131" s="197"/>
      <c r="GL131" s="197"/>
      <c r="GM131" s="197"/>
      <c r="GN131" s="197"/>
      <c r="GO131" s="197"/>
      <c r="GP131" s="197"/>
      <c r="GQ131" s="197"/>
      <c r="GR131" s="197"/>
      <c r="GS131" s="197"/>
      <c r="GT131" s="197"/>
      <c r="GU131" s="197"/>
      <c r="GV131" s="197"/>
      <c r="GW131" s="197"/>
      <c r="GX131" s="197"/>
      <c r="GY131" s="197"/>
      <c r="GZ131" s="197"/>
      <c r="HA131" s="197"/>
      <c r="HB131" s="197"/>
      <c r="HC131" s="197"/>
      <c r="HD131" s="197"/>
      <c r="HE131" s="197"/>
      <c r="HF131" s="197"/>
      <c r="HG131" s="197"/>
      <c r="HH131" s="197"/>
      <c r="HI131" s="197"/>
      <c r="HJ131" s="197"/>
      <c r="HK131" s="197"/>
      <c r="HL131" s="197"/>
      <c r="HM131" s="197"/>
      <c r="HN131" s="197"/>
      <c r="HO131" s="197"/>
      <c r="HP131" s="197"/>
      <c r="HQ131" s="197"/>
      <c r="HR131" s="197"/>
      <c r="HS131" s="197"/>
      <c r="HT131" s="197"/>
      <c r="HU131" s="197"/>
      <c r="HV131" s="197"/>
      <c r="HW131" s="197"/>
      <c r="HX131" s="197"/>
      <c r="HY131" s="197"/>
      <c r="HZ131" s="197"/>
      <c r="IA131" s="197"/>
      <c r="IB131" s="197"/>
      <c r="IC131" s="197"/>
      <c r="ID131" s="197"/>
      <c r="IE131" s="197"/>
      <c r="IF131" s="197"/>
      <c r="IG131" s="197"/>
      <c r="IH131" s="197"/>
      <c r="II131" s="197"/>
      <c r="IJ131" s="197"/>
      <c r="IK131" s="197"/>
      <c r="IL131" s="197"/>
      <c r="IM131" s="197"/>
      <c r="IN131" s="197"/>
      <c r="IO131" s="197"/>
      <c r="IP131" s="197"/>
      <c r="IQ131" s="197"/>
      <c r="IR131" s="197"/>
      <c r="IS131" s="197"/>
      <c r="IT131" s="197"/>
      <c r="IU131" s="197"/>
      <c r="IV131" s="197"/>
      <c r="IW131" s="197"/>
    </row>
    <row r="132" spans="1:257">
      <c r="A132" s="208">
        <v>6</v>
      </c>
      <c r="B132" s="205" t="s">
        <v>827</v>
      </c>
      <c r="C132" s="205" t="str">
        <f t="shared" si="42"/>
        <v>DEAN SHINAVIER</v>
      </c>
      <c r="D132" s="205">
        <v>19</v>
      </c>
      <c r="E132" s="209">
        <v>919</v>
      </c>
      <c r="F132" s="209">
        <v>470</v>
      </c>
      <c r="G132" s="209">
        <v>15</v>
      </c>
      <c r="H132" s="206">
        <f t="shared" si="43"/>
        <v>0.51142546245919474</v>
      </c>
      <c r="I132" s="207"/>
      <c r="J132" s="205">
        <f t="shared" si="44"/>
        <v>54</v>
      </c>
      <c r="K132" s="205">
        <f t="shared" si="45"/>
        <v>32</v>
      </c>
      <c r="L132" s="205">
        <f t="shared" si="46"/>
        <v>0</v>
      </c>
      <c r="M132" s="206">
        <f t="shared" si="47"/>
        <v>0.59259259259259256</v>
      </c>
      <c r="N132" s="205">
        <v>4</v>
      </c>
      <c r="O132" s="205">
        <v>2</v>
      </c>
      <c r="P132" s="205">
        <v>0</v>
      </c>
      <c r="Q132" s="205">
        <v>4</v>
      </c>
      <c r="R132" s="205">
        <v>0</v>
      </c>
      <c r="S132" s="205">
        <v>0</v>
      </c>
      <c r="T132" s="205">
        <v>4</v>
      </c>
      <c r="U132" s="205">
        <v>2</v>
      </c>
      <c r="V132" s="205">
        <v>0</v>
      </c>
      <c r="W132" s="205">
        <v>4</v>
      </c>
      <c r="X132" s="205">
        <v>3</v>
      </c>
      <c r="Y132" s="205">
        <v>0</v>
      </c>
      <c r="Z132" s="205">
        <v>6</v>
      </c>
      <c r="AA132" s="205">
        <v>6</v>
      </c>
      <c r="AB132" s="205">
        <v>0</v>
      </c>
      <c r="AC132" s="205">
        <v>0</v>
      </c>
      <c r="AD132" s="205">
        <v>0</v>
      </c>
      <c r="AE132" s="205">
        <v>0</v>
      </c>
      <c r="AF132" s="205">
        <v>0</v>
      </c>
      <c r="AG132" s="205">
        <v>0</v>
      </c>
      <c r="AH132" s="205">
        <v>0</v>
      </c>
      <c r="AI132" s="205">
        <v>5</v>
      </c>
      <c r="AJ132" s="205">
        <v>2</v>
      </c>
      <c r="AK132" s="205">
        <v>0</v>
      </c>
      <c r="AL132" s="205">
        <v>2</v>
      </c>
      <c r="AM132" s="205">
        <v>0</v>
      </c>
      <c r="AN132" s="205">
        <v>0</v>
      </c>
      <c r="AO132" s="205">
        <v>6</v>
      </c>
      <c r="AP132" s="205">
        <v>5</v>
      </c>
      <c r="AQ132" s="205">
        <v>0</v>
      </c>
      <c r="AR132" s="205">
        <v>3</v>
      </c>
      <c r="AS132" s="205">
        <v>1</v>
      </c>
      <c r="AT132" s="205">
        <v>0</v>
      </c>
      <c r="AU132" s="205">
        <v>5</v>
      </c>
      <c r="AV132" s="205">
        <v>4</v>
      </c>
      <c r="AW132" s="205">
        <v>0</v>
      </c>
      <c r="AX132" s="205">
        <v>5</v>
      </c>
      <c r="AY132" s="205">
        <v>2</v>
      </c>
      <c r="AZ132" s="205">
        <v>0</v>
      </c>
      <c r="BA132" s="205">
        <v>6</v>
      </c>
      <c r="BB132" s="205">
        <v>5</v>
      </c>
      <c r="BC132" s="205">
        <v>0</v>
      </c>
      <c r="BD132" s="205">
        <v>0</v>
      </c>
      <c r="BE132" s="205">
        <v>0</v>
      </c>
      <c r="BF132" s="205">
        <v>0</v>
      </c>
      <c r="BG132" s="205">
        <v>0</v>
      </c>
      <c r="BH132" s="205">
        <v>0</v>
      </c>
      <c r="BI132" s="205">
        <v>0</v>
      </c>
      <c r="BJ132" s="205"/>
      <c r="BK132" s="205"/>
      <c r="BL132" s="205"/>
      <c r="BM132" s="205"/>
      <c r="BN132" s="205"/>
      <c r="BO132" s="204"/>
      <c r="BP132" s="197"/>
      <c r="BQ132" s="197"/>
      <c r="BR132" s="197"/>
      <c r="BS132" s="197"/>
      <c r="BT132" s="197"/>
      <c r="BU132" s="197"/>
      <c r="BV132" s="197"/>
      <c r="BW132" s="197"/>
      <c r="BX132" s="197"/>
      <c r="BY132" s="197"/>
      <c r="BZ132" s="197"/>
      <c r="CA132" s="197"/>
      <c r="CB132" s="197"/>
      <c r="CC132" s="197"/>
      <c r="CD132" s="197"/>
      <c r="CE132" s="197"/>
      <c r="CF132" s="197"/>
      <c r="CG132" s="197"/>
      <c r="CH132" s="197"/>
      <c r="CI132" s="197"/>
      <c r="CJ132" s="197"/>
      <c r="CK132" s="197"/>
      <c r="CL132" s="197"/>
      <c r="CM132" s="197"/>
      <c r="CN132" s="197"/>
      <c r="CO132" s="197"/>
      <c r="CP132" s="197"/>
      <c r="CQ132" s="197"/>
      <c r="CR132" s="197"/>
      <c r="CS132" s="197"/>
      <c r="CT132" s="197"/>
      <c r="CU132" s="197"/>
      <c r="CV132" s="197"/>
      <c r="CW132" s="197"/>
      <c r="CX132" s="197"/>
      <c r="CY132" s="197"/>
      <c r="CZ132" s="197"/>
      <c r="DA132" s="197"/>
      <c r="DB132" s="197"/>
      <c r="DC132" s="197"/>
      <c r="DD132" s="197"/>
      <c r="DE132" s="197"/>
      <c r="DF132" s="197"/>
      <c r="DG132" s="197"/>
      <c r="DH132" s="197"/>
      <c r="DI132" s="197"/>
      <c r="DJ132" s="197"/>
      <c r="DK132" s="197"/>
      <c r="DL132" s="197"/>
      <c r="DM132" s="197"/>
      <c r="DN132" s="197"/>
      <c r="DO132" s="197"/>
      <c r="DP132" s="197"/>
      <c r="DQ132" s="197"/>
      <c r="DR132" s="197"/>
      <c r="DS132" s="197"/>
      <c r="DT132" s="197"/>
      <c r="DU132" s="197"/>
      <c r="DV132" s="197"/>
      <c r="DW132" s="197"/>
      <c r="DX132" s="197"/>
      <c r="DY132" s="197"/>
      <c r="DZ132" s="197"/>
      <c r="EA132" s="197"/>
      <c r="EB132" s="197"/>
      <c r="EC132" s="197"/>
      <c r="ED132" s="197"/>
      <c r="EE132" s="197"/>
      <c r="EF132" s="197"/>
      <c r="EG132" s="197"/>
      <c r="EH132" s="197"/>
      <c r="EI132" s="197"/>
      <c r="EJ132" s="197"/>
      <c r="EK132" s="197"/>
      <c r="EL132" s="197"/>
      <c r="EM132" s="197"/>
      <c r="EN132" s="197"/>
      <c r="EO132" s="197"/>
      <c r="EP132" s="197"/>
      <c r="EQ132" s="197"/>
      <c r="ER132" s="197"/>
      <c r="ES132" s="197"/>
      <c r="ET132" s="197"/>
      <c r="EU132" s="197"/>
      <c r="EV132" s="197"/>
      <c r="EW132" s="197"/>
      <c r="EX132" s="197"/>
      <c r="EY132" s="197"/>
      <c r="EZ132" s="197"/>
      <c r="FA132" s="197"/>
      <c r="FB132" s="197"/>
      <c r="FC132" s="197"/>
      <c r="FD132" s="197"/>
      <c r="FE132" s="197"/>
      <c r="FF132" s="197"/>
      <c r="FG132" s="197"/>
      <c r="FH132" s="197"/>
      <c r="FI132" s="197"/>
      <c r="FJ132" s="197"/>
      <c r="FK132" s="197"/>
      <c r="FL132" s="197"/>
      <c r="FM132" s="197"/>
      <c r="FN132" s="197"/>
      <c r="FO132" s="197"/>
      <c r="FP132" s="197"/>
      <c r="FQ132" s="197"/>
      <c r="FR132" s="197"/>
      <c r="FS132" s="197"/>
      <c r="FT132" s="197"/>
      <c r="FU132" s="197"/>
      <c r="FV132" s="197"/>
      <c r="FW132" s="197"/>
      <c r="FX132" s="197"/>
      <c r="FY132" s="197"/>
      <c r="FZ132" s="197"/>
      <c r="GA132" s="197"/>
      <c r="GB132" s="197"/>
      <c r="GC132" s="197"/>
      <c r="GD132" s="197"/>
      <c r="GE132" s="197"/>
      <c r="GF132" s="197"/>
      <c r="GG132" s="197"/>
      <c r="GH132" s="197"/>
      <c r="GI132" s="197"/>
      <c r="GJ132" s="197"/>
      <c r="GK132" s="197"/>
      <c r="GL132" s="197"/>
      <c r="GM132" s="197"/>
      <c r="GN132" s="197"/>
      <c r="GO132" s="197"/>
      <c r="GP132" s="197"/>
      <c r="GQ132" s="197"/>
      <c r="GR132" s="197"/>
      <c r="GS132" s="197"/>
      <c r="GT132" s="197"/>
      <c r="GU132" s="197"/>
      <c r="GV132" s="197"/>
      <c r="GW132" s="197"/>
      <c r="GX132" s="197"/>
      <c r="GY132" s="197"/>
      <c r="GZ132" s="197"/>
      <c r="HA132" s="197"/>
      <c r="HB132" s="197"/>
      <c r="HC132" s="197"/>
      <c r="HD132" s="197"/>
      <c r="HE132" s="197"/>
      <c r="HF132" s="197"/>
      <c r="HG132" s="197"/>
      <c r="HH132" s="197"/>
      <c r="HI132" s="197"/>
      <c r="HJ132" s="197"/>
      <c r="HK132" s="197"/>
      <c r="HL132" s="197"/>
      <c r="HM132" s="197"/>
      <c r="HN132" s="197"/>
      <c r="HO132" s="197"/>
      <c r="HP132" s="197"/>
      <c r="HQ132" s="197"/>
      <c r="HR132" s="197"/>
      <c r="HS132" s="197"/>
      <c r="HT132" s="197"/>
      <c r="HU132" s="197"/>
      <c r="HV132" s="197"/>
      <c r="HW132" s="197"/>
      <c r="HX132" s="197"/>
      <c r="HY132" s="197"/>
      <c r="HZ132" s="197"/>
      <c r="IA132" s="197"/>
      <c r="IB132" s="197"/>
      <c r="IC132" s="197"/>
      <c r="ID132" s="197"/>
      <c r="IE132" s="197"/>
      <c r="IF132" s="197"/>
      <c r="IG132" s="197"/>
      <c r="IH132" s="197"/>
      <c r="II132" s="197"/>
      <c r="IJ132" s="197"/>
      <c r="IK132" s="197"/>
      <c r="IL132" s="197"/>
      <c r="IM132" s="197"/>
      <c r="IN132" s="197"/>
      <c r="IO132" s="197"/>
      <c r="IP132" s="197"/>
      <c r="IQ132" s="197"/>
      <c r="IR132" s="197"/>
      <c r="IS132" s="197"/>
      <c r="IT132" s="197"/>
      <c r="IU132" s="197"/>
      <c r="IV132" s="197"/>
      <c r="IW132" s="197"/>
    </row>
    <row r="133" spans="1:257">
      <c r="A133" s="208">
        <v>7</v>
      </c>
      <c r="B133" s="205" t="s">
        <v>948</v>
      </c>
      <c r="C133" s="205" t="str">
        <f t="shared" si="42"/>
        <v>ROY ROBBINS</v>
      </c>
      <c r="D133" s="205">
        <v>13</v>
      </c>
      <c r="E133" s="209">
        <v>740</v>
      </c>
      <c r="F133" s="209">
        <v>375</v>
      </c>
      <c r="G133" s="209">
        <v>24</v>
      </c>
      <c r="H133" s="206">
        <f t="shared" si="43"/>
        <v>0.5067567567567568</v>
      </c>
      <c r="I133" s="207"/>
      <c r="J133" s="205">
        <f t="shared" si="44"/>
        <v>51</v>
      </c>
      <c r="K133" s="205">
        <f t="shared" si="45"/>
        <v>27</v>
      </c>
      <c r="L133" s="205">
        <f t="shared" si="46"/>
        <v>1</v>
      </c>
      <c r="M133" s="206">
        <f t="shared" si="47"/>
        <v>0.52941176470588236</v>
      </c>
      <c r="N133" s="205">
        <v>4</v>
      </c>
      <c r="O133" s="205">
        <v>2</v>
      </c>
      <c r="P133" s="205">
        <v>0</v>
      </c>
      <c r="Q133" s="205">
        <v>5</v>
      </c>
      <c r="R133" s="205">
        <v>3</v>
      </c>
      <c r="S133" s="205">
        <v>0</v>
      </c>
      <c r="T133" s="205">
        <v>4</v>
      </c>
      <c r="U133" s="205">
        <v>2</v>
      </c>
      <c r="V133" s="205">
        <v>0</v>
      </c>
      <c r="W133" s="205">
        <v>5</v>
      </c>
      <c r="X133" s="205">
        <v>3</v>
      </c>
      <c r="Y133" s="205">
        <v>0</v>
      </c>
      <c r="Z133" s="205">
        <v>7</v>
      </c>
      <c r="AA133" s="205">
        <v>5</v>
      </c>
      <c r="AB133" s="205">
        <v>0</v>
      </c>
      <c r="AC133" s="205">
        <v>0</v>
      </c>
      <c r="AD133" s="205">
        <v>0</v>
      </c>
      <c r="AE133" s="205">
        <v>0</v>
      </c>
      <c r="AF133" s="205">
        <v>4</v>
      </c>
      <c r="AG133" s="205">
        <v>1</v>
      </c>
      <c r="AH133" s="205">
        <v>0</v>
      </c>
      <c r="AI133" s="205">
        <v>0</v>
      </c>
      <c r="AJ133" s="205">
        <v>0</v>
      </c>
      <c r="AK133" s="205">
        <v>0</v>
      </c>
      <c r="AL133" s="205">
        <v>0</v>
      </c>
      <c r="AM133" s="205">
        <v>0</v>
      </c>
      <c r="AN133" s="205">
        <v>0</v>
      </c>
      <c r="AO133" s="205">
        <v>6</v>
      </c>
      <c r="AP133" s="205">
        <v>4</v>
      </c>
      <c r="AQ133" s="205">
        <v>1</v>
      </c>
      <c r="AR133" s="205">
        <v>6</v>
      </c>
      <c r="AS133" s="205">
        <v>1</v>
      </c>
      <c r="AT133" s="205">
        <v>0</v>
      </c>
      <c r="AU133" s="205">
        <v>5</v>
      </c>
      <c r="AV133" s="205">
        <v>4</v>
      </c>
      <c r="AW133" s="205">
        <v>0</v>
      </c>
      <c r="AX133" s="205">
        <v>5</v>
      </c>
      <c r="AY133" s="205">
        <v>2</v>
      </c>
      <c r="AZ133" s="205">
        <v>0</v>
      </c>
      <c r="BA133" s="205">
        <v>0</v>
      </c>
      <c r="BB133" s="205">
        <v>0</v>
      </c>
      <c r="BC133" s="205">
        <v>0</v>
      </c>
      <c r="BD133" s="205">
        <v>0</v>
      </c>
      <c r="BE133" s="205">
        <v>0</v>
      </c>
      <c r="BF133" s="205">
        <v>0</v>
      </c>
      <c r="BG133" s="205">
        <v>0</v>
      </c>
      <c r="BH133" s="205">
        <v>0</v>
      </c>
      <c r="BI133" s="205">
        <v>0</v>
      </c>
      <c r="BJ133" s="205"/>
      <c r="BK133" s="205"/>
      <c r="BL133" s="205"/>
      <c r="BM133" s="205"/>
      <c r="BN133" s="205"/>
      <c r="BO133" s="204"/>
      <c r="BP133" s="197"/>
      <c r="BQ133" s="197"/>
      <c r="BR133" s="197"/>
      <c r="BS133" s="197"/>
      <c r="BT133" s="197"/>
      <c r="BU133" s="197"/>
      <c r="BV133" s="197"/>
      <c r="BW133" s="197"/>
      <c r="BX133" s="197"/>
      <c r="BY133" s="197"/>
      <c r="BZ133" s="197"/>
      <c r="CA133" s="197"/>
      <c r="CB133" s="197"/>
      <c r="CC133" s="197"/>
      <c r="CD133" s="197"/>
      <c r="CE133" s="197"/>
      <c r="CF133" s="197"/>
      <c r="CG133" s="197"/>
      <c r="CH133" s="197"/>
      <c r="CI133" s="197"/>
      <c r="CJ133" s="197"/>
      <c r="CK133" s="197"/>
      <c r="CL133" s="197"/>
      <c r="CM133" s="197"/>
      <c r="CN133" s="197"/>
      <c r="CO133" s="197"/>
      <c r="CP133" s="197"/>
      <c r="CQ133" s="197"/>
      <c r="CR133" s="197"/>
      <c r="CS133" s="197"/>
      <c r="CT133" s="197"/>
      <c r="CU133" s="197"/>
      <c r="CV133" s="197"/>
      <c r="CW133" s="197"/>
      <c r="CX133" s="197"/>
      <c r="CY133" s="197"/>
      <c r="CZ133" s="197"/>
      <c r="DA133" s="197"/>
      <c r="DB133" s="197"/>
      <c r="DC133" s="197"/>
      <c r="DD133" s="197"/>
      <c r="DE133" s="197"/>
      <c r="DF133" s="197"/>
      <c r="DG133" s="197"/>
      <c r="DH133" s="197"/>
      <c r="DI133" s="197"/>
      <c r="DJ133" s="197"/>
      <c r="DK133" s="197"/>
      <c r="DL133" s="197"/>
      <c r="DM133" s="197"/>
      <c r="DN133" s="197"/>
      <c r="DO133" s="197"/>
      <c r="DP133" s="197"/>
      <c r="DQ133" s="197"/>
      <c r="DR133" s="197"/>
      <c r="DS133" s="197"/>
      <c r="DT133" s="197"/>
      <c r="DU133" s="197"/>
      <c r="DV133" s="197"/>
      <c r="DW133" s="197"/>
      <c r="DX133" s="197"/>
      <c r="DY133" s="197"/>
      <c r="DZ133" s="197"/>
      <c r="EA133" s="197"/>
      <c r="EB133" s="197"/>
      <c r="EC133" s="197"/>
      <c r="ED133" s="197"/>
      <c r="EE133" s="197"/>
      <c r="EF133" s="197"/>
      <c r="EG133" s="197"/>
      <c r="EH133" s="197"/>
      <c r="EI133" s="197"/>
      <c r="EJ133" s="197"/>
      <c r="EK133" s="197"/>
      <c r="EL133" s="197"/>
      <c r="EM133" s="197"/>
      <c r="EN133" s="197"/>
      <c r="EO133" s="197"/>
      <c r="EP133" s="197"/>
      <c r="EQ133" s="197"/>
      <c r="ER133" s="197"/>
      <c r="ES133" s="197"/>
      <c r="ET133" s="197"/>
      <c r="EU133" s="197"/>
      <c r="EV133" s="197"/>
      <c r="EW133" s="197"/>
      <c r="EX133" s="197"/>
      <c r="EY133" s="197"/>
      <c r="EZ133" s="197"/>
      <c r="FA133" s="197"/>
      <c r="FB133" s="197"/>
      <c r="FC133" s="197"/>
      <c r="FD133" s="197"/>
      <c r="FE133" s="197"/>
      <c r="FF133" s="197"/>
      <c r="FG133" s="197"/>
      <c r="FH133" s="197"/>
      <c r="FI133" s="197"/>
      <c r="FJ133" s="197"/>
      <c r="FK133" s="197"/>
      <c r="FL133" s="197"/>
      <c r="FM133" s="197"/>
      <c r="FN133" s="197"/>
      <c r="FO133" s="197"/>
      <c r="FP133" s="197"/>
      <c r="FQ133" s="197"/>
      <c r="FR133" s="197"/>
      <c r="FS133" s="197"/>
      <c r="FT133" s="197"/>
      <c r="FU133" s="197"/>
      <c r="FV133" s="197"/>
      <c r="FW133" s="197"/>
      <c r="FX133" s="197"/>
      <c r="FY133" s="197"/>
      <c r="FZ133" s="197"/>
      <c r="GA133" s="197"/>
      <c r="GB133" s="197"/>
      <c r="GC133" s="197"/>
      <c r="GD133" s="197"/>
      <c r="GE133" s="197"/>
      <c r="GF133" s="197"/>
      <c r="GG133" s="197"/>
      <c r="GH133" s="197"/>
      <c r="GI133" s="197"/>
      <c r="GJ133" s="197"/>
      <c r="GK133" s="197"/>
      <c r="GL133" s="197"/>
      <c r="GM133" s="197"/>
      <c r="GN133" s="197"/>
      <c r="GO133" s="197"/>
      <c r="GP133" s="197"/>
      <c r="GQ133" s="197"/>
      <c r="GR133" s="197"/>
      <c r="GS133" s="197"/>
      <c r="GT133" s="197"/>
      <c r="GU133" s="197"/>
      <c r="GV133" s="197"/>
      <c r="GW133" s="197"/>
      <c r="GX133" s="197"/>
      <c r="GY133" s="197"/>
      <c r="GZ133" s="197"/>
      <c r="HA133" s="197"/>
      <c r="HB133" s="197"/>
      <c r="HC133" s="197"/>
      <c r="HD133" s="197"/>
      <c r="HE133" s="197"/>
      <c r="HF133" s="197"/>
      <c r="HG133" s="197"/>
      <c r="HH133" s="197"/>
      <c r="HI133" s="197"/>
      <c r="HJ133" s="197"/>
      <c r="HK133" s="197"/>
      <c r="HL133" s="197"/>
      <c r="HM133" s="197"/>
      <c r="HN133" s="197"/>
      <c r="HO133" s="197"/>
      <c r="HP133" s="197"/>
      <c r="HQ133" s="197"/>
      <c r="HR133" s="197"/>
      <c r="HS133" s="197"/>
      <c r="HT133" s="197"/>
      <c r="HU133" s="197"/>
      <c r="HV133" s="197"/>
      <c r="HW133" s="197"/>
      <c r="HX133" s="197"/>
      <c r="HY133" s="197"/>
      <c r="HZ133" s="197"/>
      <c r="IA133" s="197"/>
      <c r="IB133" s="197"/>
      <c r="IC133" s="197"/>
      <c r="ID133" s="197"/>
      <c r="IE133" s="197"/>
      <c r="IF133" s="197"/>
      <c r="IG133" s="197"/>
      <c r="IH133" s="197"/>
      <c r="II133" s="197"/>
      <c r="IJ133" s="197"/>
      <c r="IK133" s="197"/>
      <c r="IL133" s="197"/>
      <c r="IM133" s="197"/>
      <c r="IN133" s="197"/>
      <c r="IO133" s="197"/>
      <c r="IP133" s="197"/>
      <c r="IQ133" s="197"/>
      <c r="IR133" s="197"/>
      <c r="IS133" s="197"/>
      <c r="IT133" s="197"/>
      <c r="IU133" s="197"/>
      <c r="IV133" s="197"/>
      <c r="IW133" s="197"/>
    </row>
    <row r="134" spans="1:257">
      <c r="A134" s="208">
        <v>8</v>
      </c>
      <c r="B134" s="205" t="s">
        <v>852</v>
      </c>
      <c r="C134" s="205" t="str">
        <f t="shared" si="42"/>
        <v>DAVE HINMAN</v>
      </c>
      <c r="D134" s="205">
        <v>7</v>
      </c>
      <c r="E134" s="209">
        <v>381</v>
      </c>
      <c r="F134" s="209">
        <v>191</v>
      </c>
      <c r="G134" s="209">
        <v>2</v>
      </c>
      <c r="H134" s="206">
        <f t="shared" si="43"/>
        <v>0.50131233595800528</v>
      </c>
      <c r="I134" s="207"/>
      <c r="J134" s="205">
        <f t="shared" si="44"/>
        <v>59</v>
      </c>
      <c r="K134" s="205">
        <f t="shared" si="45"/>
        <v>27</v>
      </c>
      <c r="L134" s="205">
        <f t="shared" si="46"/>
        <v>0</v>
      </c>
      <c r="M134" s="206">
        <f t="shared" si="47"/>
        <v>0.4576271186440678</v>
      </c>
      <c r="N134" s="205">
        <v>2</v>
      </c>
      <c r="O134" s="205">
        <v>1</v>
      </c>
      <c r="P134" s="205">
        <v>0</v>
      </c>
      <c r="Q134" s="205">
        <v>1</v>
      </c>
      <c r="R134" s="205">
        <v>0</v>
      </c>
      <c r="S134" s="205">
        <v>0</v>
      </c>
      <c r="T134" s="205">
        <v>4</v>
      </c>
      <c r="U134" s="205">
        <v>1</v>
      </c>
      <c r="V134" s="205">
        <v>0</v>
      </c>
      <c r="W134" s="205">
        <v>4</v>
      </c>
      <c r="X134" s="205">
        <v>2</v>
      </c>
      <c r="Y134" s="205">
        <v>0</v>
      </c>
      <c r="Z134" s="205">
        <v>5</v>
      </c>
      <c r="AA134" s="205">
        <v>2</v>
      </c>
      <c r="AB134" s="205">
        <v>0</v>
      </c>
      <c r="AC134" s="205">
        <v>4</v>
      </c>
      <c r="AD134" s="205">
        <v>1</v>
      </c>
      <c r="AE134" s="205">
        <v>0</v>
      </c>
      <c r="AF134" s="205">
        <v>5</v>
      </c>
      <c r="AG134" s="205">
        <v>4</v>
      </c>
      <c r="AH134" s="205">
        <v>0</v>
      </c>
      <c r="AI134" s="205">
        <v>2</v>
      </c>
      <c r="AJ134" s="205">
        <v>0</v>
      </c>
      <c r="AK134" s="205">
        <v>0</v>
      </c>
      <c r="AL134" s="205">
        <v>2</v>
      </c>
      <c r="AM134" s="205">
        <v>1</v>
      </c>
      <c r="AN134" s="205">
        <v>0</v>
      </c>
      <c r="AO134" s="205">
        <v>4</v>
      </c>
      <c r="AP134" s="205">
        <v>1</v>
      </c>
      <c r="AQ134" s="205">
        <v>0</v>
      </c>
      <c r="AR134" s="205">
        <v>4</v>
      </c>
      <c r="AS134" s="205">
        <v>2</v>
      </c>
      <c r="AT134" s="205">
        <v>0</v>
      </c>
      <c r="AU134" s="205">
        <v>5</v>
      </c>
      <c r="AV134" s="205">
        <v>1</v>
      </c>
      <c r="AW134" s="205">
        <v>0</v>
      </c>
      <c r="AX134" s="205">
        <v>2</v>
      </c>
      <c r="AY134" s="205">
        <v>1</v>
      </c>
      <c r="AZ134" s="205">
        <v>0</v>
      </c>
      <c r="BA134" s="205">
        <v>5</v>
      </c>
      <c r="BB134" s="205">
        <v>4</v>
      </c>
      <c r="BC134" s="205">
        <v>0</v>
      </c>
      <c r="BD134" s="205">
        <v>5</v>
      </c>
      <c r="BE134" s="205">
        <v>3</v>
      </c>
      <c r="BF134" s="205">
        <v>0</v>
      </c>
      <c r="BG134" s="205">
        <v>5</v>
      </c>
      <c r="BH134" s="205">
        <v>3</v>
      </c>
      <c r="BI134" s="205">
        <v>0</v>
      </c>
      <c r="BJ134" s="205"/>
      <c r="BK134" s="205"/>
      <c r="BL134" s="205"/>
      <c r="BM134" s="205"/>
      <c r="BN134" s="205"/>
      <c r="BO134" s="204"/>
      <c r="BP134" s="197"/>
      <c r="BQ134" s="197"/>
      <c r="BR134" s="197"/>
      <c r="BS134" s="197"/>
      <c r="BT134" s="197"/>
      <c r="BU134" s="197"/>
      <c r="BV134" s="197"/>
      <c r="BW134" s="197"/>
      <c r="BX134" s="197"/>
      <c r="BY134" s="197"/>
      <c r="BZ134" s="197"/>
      <c r="CA134" s="197"/>
      <c r="CB134" s="197"/>
      <c r="CC134" s="197"/>
      <c r="CD134" s="197"/>
      <c r="CE134" s="197"/>
      <c r="CF134" s="197"/>
      <c r="CG134" s="197"/>
      <c r="CH134" s="197"/>
      <c r="CI134" s="197"/>
      <c r="CJ134" s="197"/>
      <c r="CK134" s="197"/>
      <c r="CL134" s="197"/>
      <c r="CM134" s="197"/>
      <c r="CN134" s="197"/>
      <c r="CO134" s="197"/>
      <c r="CP134" s="197"/>
      <c r="CQ134" s="197"/>
      <c r="CR134" s="197"/>
      <c r="CS134" s="197"/>
      <c r="CT134" s="197"/>
      <c r="CU134" s="197"/>
      <c r="CV134" s="197"/>
      <c r="CW134" s="197"/>
      <c r="CX134" s="197"/>
      <c r="CY134" s="197"/>
      <c r="CZ134" s="197"/>
      <c r="DA134" s="197"/>
      <c r="DB134" s="197"/>
      <c r="DC134" s="197"/>
      <c r="DD134" s="197"/>
      <c r="DE134" s="197"/>
      <c r="DF134" s="197"/>
      <c r="DG134" s="197"/>
      <c r="DH134" s="197"/>
      <c r="DI134" s="197"/>
      <c r="DJ134" s="197"/>
      <c r="DK134" s="197"/>
      <c r="DL134" s="197"/>
      <c r="DM134" s="197"/>
      <c r="DN134" s="197"/>
      <c r="DO134" s="197"/>
      <c r="DP134" s="197"/>
      <c r="DQ134" s="197"/>
      <c r="DR134" s="197"/>
      <c r="DS134" s="197"/>
      <c r="DT134" s="197"/>
      <c r="DU134" s="197"/>
      <c r="DV134" s="197"/>
      <c r="DW134" s="197"/>
      <c r="DX134" s="197"/>
      <c r="DY134" s="197"/>
      <c r="DZ134" s="197"/>
      <c r="EA134" s="197"/>
      <c r="EB134" s="197"/>
      <c r="EC134" s="197"/>
      <c r="ED134" s="197"/>
      <c r="EE134" s="197"/>
      <c r="EF134" s="197"/>
      <c r="EG134" s="197"/>
      <c r="EH134" s="197"/>
      <c r="EI134" s="197"/>
      <c r="EJ134" s="197"/>
      <c r="EK134" s="197"/>
      <c r="EL134" s="197"/>
      <c r="EM134" s="197"/>
      <c r="EN134" s="197"/>
      <c r="EO134" s="197"/>
      <c r="EP134" s="197"/>
      <c r="EQ134" s="197"/>
      <c r="ER134" s="197"/>
      <c r="ES134" s="197"/>
      <c r="ET134" s="197"/>
      <c r="EU134" s="197"/>
      <c r="EV134" s="197"/>
      <c r="EW134" s="197"/>
      <c r="EX134" s="197"/>
      <c r="EY134" s="197"/>
      <c r="EZ134" s="197"/>
      <c r="FA134" s="197"/>
      <c r="FB134" s="197"/>
      <c r="FC134" s="197"/>
      <c r="FD134" s="197"/>
      <c r="FE134" s="197"/>
      <c r="FF134" s="197"/>
      <c r="FG134" s="197"/>
      <c r="FH134" s="197"/>
      <c r="FI134" s="197"/>
      <c r="FJ134" s="197"/>
      <c r="FK134" s="197"/>
      <c r="FL134" s="197"/>
      <c r="FM134" s="197"/>
      <c r="FN134" s="197"/>
      <c r="FO134" s="197"/>
      <c r="FP134" s="197"/>
      <c r="FQ134" s="197"/>
      <c r="FR134" s="197"/>
      <c r="FS134" s="197"/>
      <c r="FT134" s="197"/>
      <c r="FU134" s="197"/>
      <c r="FV134" s="197"/>
      <c r="FW134" s="197"/>
      <c r="FX134" s="197"/>
      <c r="FY134" s="197"/>
      <c r="FZ134" s="197"/>
      <c r="GA134" s="197"/>
      <c r="GB134" s="197"/>
      <c r="GC134" s="197"/>
      <c r="GD134" s="197"/>
      <c r="GE134" s="197"/>
      <c r="GF134" s="197"/>
      <c r="GG134" s="197"/>
      <c r="GH134" s="197"/>
      <c r="GI134" s="197"/>
      <c r="GJ134" s="197"/>
      <c r="GK134" s="197"/>
      <c r="GL134" s="197"/>
      <c r="GM134" s="197"/>
      <c r="GN134" s="197"/>
      <c r="GO134" s="197"/>
      <c r="GP134" s="197"/>
      <c r="GQ134" s="197"/>
      <c r="GR134" s="197"/>
      <c r="GS134" s="197"/>
      <c r="GT134" s="197"/>
      <c r="GU134" s="197"/>
      <c r="GV134" s="197"/>
      <c r="GW134" s="197"/>
      <c r="GX134" s="197"/>
      <c r="GY134" s="197"/>
      <c r="GZ134" s="197"/>
      <c r="HA134" s="197"/>
      <c r="HB134" s="197"/>
      <c r="HC134" s="197"/>
      <c r="HD134" s="197"/>
      <c r="HE134" s="197"/>
      <c r="HF134" s="197"/>
      <c r="HG134" s="197"/>
      <c r="HH134" s="197"/>
      <c r="HI134" s="197"/>
      <c r="HJ134" s="197"/>
      <c r="HK134" s="197"/>
      <c r="HL134" s="197"/>
      <c r="HM134" s="197"/>
      <c r="HN134" s="197"/>
      <c r="HO134" s="197"/>
      <c r="HP134" s="197"/>
      <c r="HQ134" s="197"/>
      <c r="HR134" s="197"/>
      <c r="HS134" s="197"/>
      <c r="HT134" s="197"/>
      <c r="HU134" s="197"/>
      <c r="HV134" s="197"/>
      <c r="HW134" s="197"/>
      <c r="HX134" s="197"/>
      <c r="HY134" s="197"/>
      <c r="HZ134" s="197"/>
      <c r="IA134" s="197"/>
      <c r="IB134" s="197"/>
      <c r="IC134" s="197"/>
      <c r="ID134" s="197"/>
      <c r="IE134" s="197"/>
      <c r="IF134" s="197"/>
      <c r="IG134" s="197"/>
      <c r="IH134" s="197"/>
      <c r="II134" s="197"/>
      <c r="IJ134" s="197"/>
      <c r="IK134" s="197"/>
      <c r="IL134" s="197"/>
      <c r="IM134" s="197"/>
      <c r="IN134" s="197"/>
      <c r="IO134" s="197"/>
      <c r="IP134" s="197"/>
      <c r="IQ134" s="197"/>
      <c r="IR134" s="197"/>
      <c r="IS134" s="197"/>
      <c r="IT134" s="197"/>
      <c r="IU134" s="197"/>
      <c r="IV134" s="197"/>
      <c r="IW134" s="197"/>
    </row>
    <row r="135" spans="1:257">
      <c r="A135" s="208">
        <v>9</v>
      </c>
      <c r="B135" s="205" t="s">
        <v>900</v>
      </c>
      <c r="C135" s="205" t="str">
        <f t="shared" si="42"/>
        <v>DEAN KLOVSKI</v>
      </c>
      <c r="D135" s="205">
        <v>7</v>
      </c>
      <c r="E135" s="209">
        <v>364</v>
      </c>
      <c r="F135" s="209">
        <v>181</v>
      </c>
      <c r="G135" s="209">
        <v>9</v>
      </c>
      <c r="H135" s="206">
        <f t="shared" si="43"/>
        <v>0.49725274725274726</v>
      </c>
      <c r="I135" s="207"/>
      <c r="J135" s="205">
        <f t="shared" si="44"/>
        <v>67</v>
      </c>
      <c r="K135" s="205">
        <f t="shared" si="45"/>
        <v>37</v>
      </c>
      <c r="L135" s="205">
        <f t="shared" si="46"/>
        <v>0</v>
      </c>
      <c r="M135" s="206">
        <f t="shared" si="47"/>
        <v>0.55223880597014929</v>
      </c>
      <c r="N135" s="205">
        <v>5</v>
      </c>
      <c r="O135" s="205">
        <v>2</v>
      </c>
      <c r="P135" s="205">
        <v>0</v>
      </c>
      <c r="Q135" s="205">
        <v>2</v>
      </c>
      <c r="R135" s="205">
        <v>1</v>
      </c>
      <c r="S135" s="205">
        <v>0</v>
      </c>
      <c r="T135" s="205">
        <v>4</v>
      </c>
      <c r="U135" s="205">
        <v>4</v>
      </c>
      <c r="V135" s="205">
        <v>0</v>
      </c>
      <c r="W135" s="205">
        <v>4</v>
      </c>
      <c r="X135" s="205">
        <v>1</v>
      </c>
      <c r="Y135" s="205">
        <v>0</v>
      </c>
      <c r="Z135" s="205">
        <v>7</v>
      </c>
      <c r="AA135" s="205">
        <v>4</v>
      </c>
      <c r="AB135" s="205">
        <v>0</v>
      </c>
      <c r="AC135" s="205">
        <v>4</v>
      </c>
      <c r="AD135" s="205">
        <v>2</v>
      </c>
      <c r="AE135" s="205">
        <v>0</v>
      </c>
      <c r="AF135" s="205">
        <v>6</v>
      </c>
      <c r="AG135" s="205">
        <v>3</v>
      </c>
      <c r="AH135" s="205">
        <v>0</v>
      </c>
      <c r="AI135" s="205">
        <v>5</v>
      </c>
      <c r="AJ135" s="205">
        <v>3</v>
      </c>
      <c r="AK135" s="205">
        <v>0</v>
      </c>
      <c r="AL135" s="205">
        <v>2</v>
      </c>
      <c r="AM135" s="205">
        <v>2</v>
      </c>
      <c r="AN135" s="205">
        <v>0</v>
      </c>
      <c r="AO135" s="205">
        <v>0</v>
      </c>
      <c r="AP135" s="205">
        <v>0</v>
      </c>
      <c r="AQ135" s="205">
        <v>0</v>
      </c>
      <c r="AR135" s="205">
        <v>4</v>
      </c>
      <c r="AS135" s="205">
        <v>3</v>
      </c>
      <c r="AT135" s="205">
        <v>0</v>
      </c>
      <c r="AU135" s="205">
        <v>6</v>
      </c>
      <c r="AV135" s="205">
        <v>2</v>
      </c>
      <c r="AW135" s="205">
        <v>0</v>
      </c>
      <c r="AX135" s="205">
        <v>5</v>
      </c>
      <c r="AY135" s="205">
        <v>2</v>
      </c>
      <c r="AZ135" s="205">
        <v>0</v>
      </c>
      <c r="BA135" s="205">
        <v>4</v>
      </c>
      <c r="BB135" s="205">
        <v>2</v>
      </c>
      <c r="BC135" s="205">
        <v>0</v>
      </c>
      <c r="BD135" s="205">
        <v>4</v>
      </c>
      <c r="BE135" s="205">
        <v>2</v>
      </c>
      <c r="BF135" s="205">
        <v>0</v>
      </c>
      <c r="BG135" s="205">
        <v>5</v>
      </c>
      <c r="BH135" s="205">
        <v>4</v>
      </c>
      <c r="BI135" s="205">
        <v>0</v>
      </c>
      <c r="BJ135" s="205"/>
      <c r="BK135" s="205"/>
      <c r="BL135" s="205"/>
      <c r="BM135" s="205"/>
      <c r="BN135" s="205"/>
      <c r="BO135" s="204"/>
      <c r="BP135" s="197"/>
      <c r="BQ135" s="197"/>
      <c r="BR135" s="197"/>
      <c r="BS135" s="197"/>
      <c r="BT135" s="197"/>
      <c r="BU135" s="197"/>
      <c r="BV135" s="197"/>
      <c r="BW135" s="197"/>
      <c r="BX135" s="197"/>
      <c r="BY135" s="197"/>
      <c r="BZ135" s="197"/>
      <c r="CA135" s="197"/>
      <c r="CB135" s="197"/>
      <c r="CC135" s="197"/>
      <c r="CD135" s="197"/>
      <c r="CE135" s="197"/>
      <c r="CF135" s="197"/>
      <c r="CG135" s="197"/>
      <c r="CH135" s="197"/>
      <c r="CI135" s="197"/>
      <c r="CJ135" s="197"/>
      <c r="CK135" s="197"/>
      <c r="CL135" s="197"/>
      <c r="CM135" s="197"/>
      <c r="CN135" s="197"/>
      <c r="CO135" s="197"/>
      <c r="CP135" s="197"/>
      <c r="CQ135" s="197"/>
      <c r="CR135" s="197"/>
      <c r="CS135" s="197"/>
      <c r="CT135" s="197"/>
      <c r="CU135" s="197"/>
      <c r="CV135" s="197"/>
      <c r="CW135" s="197"/>
      <c r="CX135" s="197"/>
      <c r="CY135" s="197"/>
      <c r="CZ135" s="197"/>
      <c r="DA135" s="197"/>
      <c r="DB135" s="197"/>
      <c r="DC135" s="197"/>
      <c r="DD135" s="197"/>
      <c r="DE135" s="197"/>
      <c r="DF135" s="197"/>
      <c r="DG135" s="197"/>
      <c r="DH135" s="197"/>
      <c r="DI135" s="197"/>
      <c r="DJ135" s="197"/>
      <c r="DK135" s="197"/>
      <c r="DL135" s="197"/>
      <c r="DM135" s="197"/>
      <c r="DN135" s="197"/>
      <c r="DO135" s="197"/>
      <c r="DP135" s="197"/>
      <c r="DQ135" s="197"/>
      <c r="DR135" s="197"/>
      <c r="DS135" s="197"/>
      <c r="DT135" s="197"/>
      <c r="DU135" s="197"/>
      <c r="DV135" s="197"/>
      <c r="DW135" s="197"/>
      <c r="DX135" s="197"/>
      <c r="DY135" s="197"/>
      <c r="DZ135" s="197"/>
      <c r="EA135" s="197"/>
      <c r="EB135" s="197"/>
      <c r="EC135" s="197"/>
      <c r="ED135" s="197"/>
      <c r="EE135" s="197"/>
      <c r="EF135" s="197"/>
      <c r="EG135" s="197"/>
      <c r="EH135" s="197"/>
      <c r="EI135" s="197"/>
      <c r="EJ135" s="197"/>
      <c r="EK135" s="197"/>
      <c r="EL135" s="197"/>
      <c r="EM135" s="197"/>
      <c r="EN135" s="197"/>
      <c r="EO135" s="197"/>
      <c r="EP135" s="197"/>
      <c r="EQ135" s="197"/>
      <c r="ER135" s="197"/>
      <c r="ES135" s="197"/>
      <c r="ET135" s="197"/>
      <c r="EU135" s="197"/>
      <c r="EV135" s="197"/>
      <c r="EW135" s="197"/>
      <c r="EX135" s="197"/>
      <c r="EY135" s="197"/>
      <c r="EZ135" s="197"/>
      <c r="FA135" s="197"/>
      <c r="FB135" s="197"/>
      <c r="FC135" s="197"/>
      <c r="FD135" s="197"/>
      <c r="FE135" s="197"/>
      <c r="FF135" s="197"/>
      <c r="FG135" s="197"/>
      <c r="FH135" s="197"/>
      <c r="FI135" s="197"/>
      <c r="FJ135" s="197"/>
      <c r="FK135" s="197"/>
      <c r="FL135" s="197"/>
      <c r="FM135" s="197"/>
      <c r="FN135" s="197"/>
      <c r="FO135" s="197"/>
      <c r="FP135" s="197"/>
      <c r="FQ135" s="197"/>
      <c r="FR135" s="197"/>
      <c r="FS135" s="197"/>
      <c r="FT135" s="197"/>
      <c r="FU135" s="197"/>
      <c r="FV135" s="197"/>
      <c r="FW135" s="197"/>
      <c r="FX135" s="197"/>
      <c r="FY135" s="197"/>
      <c r="FZ135" s="197"/>
      <c r="GA135" s="197"/>
      <c r="GB135" s="197"/>
      <c r="GC135" s="197"/>
      <c r="GD135" s="197"/>
      <c r="GE135" s="197"/>
      <c r="GF135" s="197"/>
      <c r="GG135" s="197"/>
      <c r="GH135" s="197"/>
      <c r="GI135" s="197"/>
      <c r="GJ135" s="197"/>
      <c r="GK135" s="197"/>
      <c r="GL135" s="197"/>
      <c r="GM135" s="197"/>
      <c r="GN135" s="197"/>
      <c r="GO135" s="197"/>
      <c r="GP135" s="197"/>
      <c r="GQ135" s="197"/>
      <c r="GR135" s="197"/>
      <c r="GS135" s="197"/>
      <c r="GT135" s="197"/>
      <c r="GU135" s="197"/>
      <c r="GV135" s="197"/>
      <c r="GW135" s="197"/>
      <c r="GX135" s="197"/>
      <c r="GY135" s="197"/>
      <c r="GZ135" s="197"/>
      <c r="HA135" s="197"/>
      <c r="HB135" s="197"/>
      <c r="HC135" s="197"/>
      <c r="HD135" s="197"/>
      <c r="HE135" s="197"/>
      <c r="HF135" s="197"/>
      <c r="HG135" s="197"/>
      <c r="HH135" s="197"/>
      <c r="HI135" s="197"/>
      <c r="HJ135" s="197"/>
      <c r="HK135" s="197"/>
      <c r="HL135" s="197"/>
      <c r="HM135" s="197"/>
      <c r="HN135" s="197"/>
      <c r="HO135" s="197"/>
      <c r="HP135" s="197"/>
      <c r="HQ135" s="197"/>
      <c r="HR135" s="197"/>
      <c r="HS135" s="197"/>
      <c r="HT135" s="197"/>
      <c r="HU135" s="197"/>
      <c r="HV135" s="197"/>
      <c r="HW135" s="197"/>
      <c r="HX135" s="197"/>
      <c r="HY135" s="197"/>
      <c r="HZ135" s="197"/>
      <c r="IA135" s="197"/>
      <c r="IB135" s="197"/>
      <c r="IC135" s="197"/>
      <c r="ID135" s="197"/>
      <c r="IE135" s="197"/>
      <c r="IF135" s="197"/>
      <c r="IG135" s="197"/>
      <c r="IH135" s="197"/>
      <c r="II135" s="197"/>
      <c r="IJ135" s="197"/>
      <c r="IK135" s="197"/>
      <c r="IL135" s="197"/>
      <c r="IM135" s="197"/>
      <c r="IN135" s="197"/>
      <c r="IO135" s="197"/>
      <c r="IP135" s="197"/>
      <c r="IQ135" s="197"/>
      <c r="IR135" s="197"/>
      <c r="IS135" s="197"/>
      <c r="IT135" s="197"/>
      <c r="IU135" s="197"/>
      <c r="IV135" s="197"/>
      <c r="IW135" s="197"/>
    </row>
    <row r="136" spans="1:257">
      <c r="A136" s="208">
        <v>11</v>
      </c>
      <c r="B136" s="205" t="s">
        <v>1547</v>
      </c>
      <c r="C136" s="205" t="str">
        <f t="shared" si="42"/>
        <v>BRIAN GOEMARE</v>
      </c>
      <c r="D136" s="205">
        <v>7</v>
      </c>
      <c r="E136" s="209">
        <v>412</v>
      </c>
      <c r="F136" s="209">
        <v>207</v>
      </c>
      <c r="G136" s="209">
        <v>12</v>
      </c>
      <c r="H136" s="206">
        <f t="shared" si="43"/>
        <v>0.50242718446601942</v>
      </c>
      <c r="I136" s="207"/>
      <c r="J136" s="205">
        <f t="shared" si="44"/>
        <v>29</v>
      </c>
      <c r="K136" s="205">
        <f t="shared" si="45"/>
        <v>16</v>
      </c>
      <c r="L136" s="205">
        <f t="shared" si="46"/>
        <v>0</v>
      </c>
      <c r="M136" s="206">
        <f t="shared" si="47"/>
        <v>0.55172413793103448</v>
      </c>
      <c r="N136" s="205">
        <v>5</v>
      </c>
      <c r="O136" s="205">
        <v>3</v>
      </c>
      <c r="P136" s="205">
        <v>0</v>
      </c>
      <c r="Q136" s="205">
        <v>0</v>
      </c>
      <c r="R136" s="205">
        <v>0</v>
      </c>
      <c r="S136" s="205">
        <v>0</v>
      </c>
      <c r="T136" s="205">
        <v>0</v>
      </c>
      <c r="U136" s="205">
        <v>0</v>
      </c>
      <c r="V136" s="205">
        <v>0</v>
      </c>
      <c r="W136" s="205">
        <v>0</v>
      </c>
      <c r="X136" s="205">
        <v>0</v>
      </c>
      <c r="Y136" s="205">
        <v>0</v>
      </c>
      <c r="Z136" s="205">
        <v>0</v>
      </c>
      <c r="AA136" s="205">
        <v>0</v>
      </c>
      <c r="AB136" s="205">
        <v>0</v>
      </c>
      <c r="AC136" s="205">
        <v>0</v>
      </c>
      <c r="AD136" s="205">
        <v>0</v>
      </c>
      <c r="AE136" s="205">
        <v>0</v>
      </c>
      <c r="AF136" s="205">
        <v>0</v>
      </c>
      <c r="AG136" s="205">
        <v>0</v>
      </c>
      <c r="AH136" s="205">
        <v>0</v>
      </c>
      <c r="AI136" s="205">
        <v>0</v>
      </c>
      <c r="AJ136" s="205">
        <v>0</v>
      </c>
      <c r="AK136" s="205">
        <v>0</v>
      </c>
      <c r="AL136" s="205">
        <v>4</v>
      </c>
      <c r="AM136" s="205">
        <v>2</v>
      </c>
      <c r="AN136" s="205">
        <v>0</v>
      </c>
      <c r="AO136" s="205">
        <v>0</v>
      </c>
      <c r="AP136" s="205">
        <v>0</v>
      </c>
      <c r="AQ136" s="205">
        <v>0</v>
      </c>
      <c r="AR136" s="205">
        <v>0</v>
      </c>
      <c r="AS136" s="205">
        <v>0</v>
      </c>
      <c r="AT136" s="205">
        <v>0</v>
      </c>
      <c r="AU136" s="205">
        <v>5</v>
      </c>
      <c r="AV136" s="205">
        <v>4</v>
      </c>
      <c r="AW136" s="205">
        <v>0</v>
      </c>
      <c r="AX136" s="205">
        <v>5</v>
      </c>
      <c r="AY136" s="205">
        <v>3</v>
      </c>
      <c r="AZ136" s="205">
        <v>0</v>
      </c>
      <c r="BA136" s="205">
        <v>0</v>
      </c>
      <c r="BB136" s="205">
        <v>0</v>
      </c>
      <c r="BC136" s="205">
        <v>0</v>
      </c>
      <c r="BD136" s="205">
        <v>5</v>
      </c>
      <c r="BE136" s="205">
        <v>1</v>
      </c>
      <c r="BF136" s="205">
        <v>0</v>
      </c>
      <c r="BG136" s="205">
        <v>5</v>
      </c>
      <c r="BH136" s="205">
        <v>3</v>
      </c>
      <c r="BI136" s="205">
        <v>0</v>
      </c>
      <c r="BJ136" s="205"/>
      <c r="BK136" s="205"/>
      <c r="BL136" s="205"/>
      <c r="BM136" s="205"/>
      <c r="BN136" s="205"/>
      <c r="BO136" s="204"/>
      <c r="BP136" s="197"/>
      <c r="BQ136" s="197"/>
      <c r="BR136" s="197"/>
      <c r="BS136" s="197"/>
      <c r="BT136" s="197"/>
      <c r="BU136" s="197"/>
      <c r="BV136" s="197"/>
      <c r="BW136" s="197"/>
      <c r="BX136" s="197"/>
      <c r="BY136" s="197"/>
      <c r="BZ136" s="197"/>
      <c r="CA136" s="197"/>
      <c r="CB136" s="197"/>
      <c r="CC136" s="197"/>
      <c r="CD136" s="197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19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197"/>
      <c r="DC136" s="197"/>
      <c r="DD136" s="197"/>
      <c r="DE136" s="197"/>
      <c r="DF136" s="197"/>
      <c r="DG136" s="197"/>
      <c r="DH136" s="197"/>
      <c r="DI136" s="197"/>
      <c r="DJ136" s="197"/>
      <c r="DK136" s="197"/>
      <c r="DL136" s="197"/>
      <c r="DM136" s="197"/>
      <c r="DN136" s="197"/>
      <c r="DO136" s="197"/>
      <c r="DP136" s="197"/>
      <c r="DQ136" s="197"/>
      <c r="DR136" s="197"/>
      <c r="DS136" s="197"/>
      <c r="DT136" s="197"/>
      <c r="DU136" s="197"/>
      <c r="DV136" s="197"/>
      <c r="DW136" s="197"/>
      <c r="DX136" s="197"/>
      <c r="DY136" s="197"/>
      <c r="DZ136" s="197"/>
      <c r="EA136" s="197"/>
      <c r="EB136" s="197"/>
      <c r="EC136" s="197"/>
      <c r="ED136" s="197"/>
      <c r="EE136" s="197"/>
      <c r="EF136" s="197"/>
      <c r="EG136" s="197"/>
      <c r="EH136" s="197"/>
      <c r="EI136" s="197"/>
      <c r="EJ136" s="197"/>
      <c r="EK136" s="197"/>
      <c r="EL136" s="197"/>
      <c r="EM136" s="197"/>
      <c r="EN136" s="197"/>
      <c r="EO136" s="197"/>
      <c r="EP136" s="197"/>
      <c r="EQ136" s="197"/>
      <c r="ER136" s="197"/>
      <c r="ES136" s="197"/>
      <c r="ET136" s="197"/>
      <c r="EU136" s="197"/>
      <c r="EV136" s="197"/>
      <c r="EW136" s="197"/>
      <c r="EX136" s="197"/>
      <c r="EY136" s="197"/>
      <c r="EZ136" s="197"/>
      <c r="FA136" s="197"/>
      <c r="FB136" s="197"/>
      <c r="FC136" s="197"/>
      <c r="FD136" s="197"/>
      <c r="FE136" s="197"/>
      <c r="FF136" s="197"/>
      <c r="FG136" s="197"/>
      <c r="FH136" s="197"/>
      <c r="FI136" s="197"/>
      <c r="FJ136" s="197"/>
      <c r="FK136" s="197"/>
      <c r="FL136" s="197"/>
      <c r="FM136" s="197"/>
      <c r="FN136" s="197"/>
      <c r="FO136" s="197"/>
      <c r="FP136" s="197"/>
      <c r="FQ136" s="197"/>
      <c r="FR136" s="197"/>
      <c r="FS136" s="197"/>
      <c r="FT136" s="197"/>
      <c r="FU136" s="197"/>
      <c r="FV136" s="197"/>
      <c r="FW136" s="197"/>
      <c r="FX136" s="197"/>
      <c r="FY136" s="197"/>
      <c r="FZ136" s="197"/>
      <c r="GA136" s="197"/>
      <c r="GB136" s="197"/>
      <c r="GC136" s="197"/>
      <c r="GD136" s="197"/>
      <c r="GE136" s="197"/>
      <c r="GF136" s="197"/>
      <c r="GG136" s="197"/>
      <c r="GH136" s="197"/>
      <c r="GI136" s="197"/>
      <c r="GJ136" s="197"/>
      <c r="GK136" s="197"/>
      <c r="GL136" s="197"/>
      <c r="GM136" s="197"/>
      <c r="GN136" s="197"/>
      <c r="GO136" s="197"/>
      <c r="GP136" s="197"/>
      <c r="GQ136" s="197"/>
      <c r="GR136" s="197"/>
      <c r="GS136" s="197"/>
      <c r="GT136" s="197"/>
      <c r="GU136" s="197"/>
      <c r="GV136" s="197"/>
      <c r="GW136" s="197"/>
      <c r="GX136" s="197"/>
      <c r="GY136" s="197"/>
      <c r="GZ136" s="197"/>
      <c r="HA136" s="197"/>
      <c r="HB136" s="197"/>
      <c r="HC136" s="197"/>
      <c r="HD136" s="197"/>
      <c r="HE136" s="197"/>
      <c r="HF136" s="197"/>
      <c r="HG136" s="197"/>
      <c r="HH136" s="197"/>
      <c r="HI136" s="197"/>
      <c r="HJ136" s="197"/>
      <c r="HK136" s="197"/>
      <c r="HL136" s="197"/>
      <c r="HM136" s="197"/>
      <c r="HN136" s="197"/>
      <c r="HO136" s="197"/>
      <c r="HP136" s="197"/>
      <c r="HQ136" s="197"/>
      <c r="HR136" s="197"/>
      <c r="HS136" s="197"/>
      <c r="HT136" s="197"/>
      <c r="HU136" s="197"/>
      <c r="HV136" s="197"/>
      <c r="HW136" s="197"/>
      <c r="HX136" s="197"/>
      <c r="HY136" s="197"/>
      <c r="HZ136" s="197"/>
      <c r="IA136" s="197"/>
      <c r="IB136" s="197"/>
      <c r="IC136" s="197"/>
      <c r="ID136" s="197"/>
      <c r="IE136" s="197"/>
      <c r="IF136" s="197"/>
      <c r="IG136" s="197"/>
      <c r="IH136" s="197"/>
      <c r="II136" s="197"/>
      <c r="IJ136" s="197"/>
      <c r="IK136" s="197"/>
      <c r="IL136" s="197"/>
      <c r="IM136" s="197"/>
      <c r="IN136" s="197"/>
      <c r="IO136" s="197"/>
      <c r="IP136" s="197"/>
      <c r="IQ136" s="197"/>
      <c r="IR136" s="197"/>
      <c r="IS136" s="197"/>
      <c r="IT136" s="197"/>
      <c r="IU136" s="197"/>
      <c r="IV136" s="197"/>
      <c r="IW136" s="197"/>
    </row>
    <row r="137" spans="1:257">
      <c r="A137" s="208">
        <v>12</v>
      </c>
      <c r="B137" s="205" t="s">
        <v>970</v>
      </c>
      <c r="C137" s="205" t="str">
        <f t="shared" si="42"/>
        <v>NATHAN SPENCER</v>
      </c>
      <c r="D137" s="205">
        <v>2</v>
      </c>
      <c r="E137" s="209">
        <v>78</v>
      </c>
      <c r="F137" s="209">
        <v>35</v>
      </c>
      <c r="G137" s="209">
        <v>0</v>
      </c>
      <c r="H137" s="206">
        <f t="shared" si="43"/>
        <v>0.44871794871794873</v>
      </c>
      <c r="I137" s="207"/>
      <c r="J137" s="205">
        <f t="shared" si="44"/>
        <v>33</v>
      </c>
      <c r="K137" s="205">
        <f t="shared" si="45"/>
        <v>13</v>
      </c>
      <c r="L137" s="205">
        <f t="shared" si="46"/>
        <v>0</v>
      </c>
      <c r="M137" s="206">
        <f t="shared" si="47"/>
        <v>0.39393939393939392</v>
      </c>
      <c r="N137" s="205">
        <v>4</v>
      </c>
      <c r="O137" s="205">
        <v>2</v>
      </c>
      <c r="P137" s="205">
        <v>0</v>
      </c>
      <c r="Q137" s="205">
        <v>0</v>
      </c>
      <c r="R137" s="205">
        <v>0</v>
      </c>
      <c r="S137" s="205">
        <v>0</v>
      </c>
      <c r="T137" s="205">
        <v>2</v>
      </c>
      <c r="U137" s="205">
        <v>0</v>
      </c>
      <c r="V137" s="205">
        <v>0</v>
      </c>
      <c r="W137" s="205">
        <v>1</v>
      </c>
      <c r="X137" s="205">
        <v>0</v>
      </c>
      <c r="Y137" s="205">
        <v>0</v>
      </c>
      <c r="Z137" s="205">
        <v>3</v>
      </c>
      <c r="AA137" s="205">
        <v>1</v>
      </c>
      <c r="AB137" s="205">
        <v>0</v>
      </c>
      <c r="AC137" s="205">
        <v>3</v>
      </c>
      <c r="AD137" s="205">
        <v>1</v>
      </c>
      <c r="AE137" s="205">
        <v>0</v>
      </c>
      <c r="AF137" s="205">
        <v>0</v>
      </c>
      <c r="AG137" s="205">
        <v>0</v>
      </c>
      <c r="AH137" s="205">
        <v>0</v>
      </c>
      <c r="AI137" s="205">
        <v>2</v>
      </c>
      <c r="AJ137" s="205">
        <v>0</v>
      </c>
      <c r="AK137" s="205">
        <v>0</v>
      </c>
      <c r="AL137" s="205">
        <v>4</v>
      </c>
      <c r="AM137" s="205">
        <v>3</v>
      </c>
      <c r="AN137" s="205">
        <v>0</v>
      </c>
      <c r="AO137" s="205">
        <v>3</v>
      </c>
      <c r="AP137" s="205">
        <v>2</v>
      </c>
      <c r="AQ137" s="205">
        <v>0</v>
      </c>
      <c r="AR137" s="205">
        <v>0</v>
      </c>
      <c r="AS137" s="205">
        <v>0</v>
      </c>
      <c r="AT137" s="205">
        <v>0</v>
      </c>
      <c r="AU137" s="205">
        <v>2</v>
      </c>
      <c r="AV137" s="205">
        <v>0</v>
      </c>
      <c r="AW137" s="205">
        <v>0</v>
      </c>
      <c r="AX137" s="205">
        <v>0</v>
      </c>
      <c r="AY137" s="205">
        <v>0</v>
      </c>
      <c r="AZ137" s="205">
        <v>0</v>
      </c>
      <c r="BA137" s="205">
        <v>1</v>
      </c>
      <c r="BB137" s="205">
        <v>1</v>
      </c>
      <c r="BC137" s="205">
        <v>0</v>
      </c>
      <c r="BD137" s="205">
        <v>4</v>
      </c>
      <c r="BE137" s="205">
        <v>2</v>
      </c>
      <c r="BF137" s="205">
        <v>0</v>
      </c>
      <c r="BG137" s="205">
        <v>4</v>
      </c>
      <c r="BH137" s="205">
        <v>1</v>
      </c>
      <c r="BI137" s="205">
        <v>0</v>
      </c>
      <c r="BJ137" s="205"/>
      <c r="BK137" s="205"/>
      <c r="BL137" s="205"/>
      <c r="BM137" s="205"/>
      <c r="BN137" s="205"/>
      <c r="BO137" s="204"/>
      <c r="BP137" s="197"/>
      <c r="BQ137" s="197"/>
      <c r="BR137" s="197"/>
      <c r="BS137" s="197"/>
      <c r="BT137" s="197"/>
      <c r="BU137" s="197"/>
      <c r="BV137" s="197"/>
      <c r="BW137" s="197"/>
      <c r="BX137" s="197"/>
      <c r="BY137" s="197"/>
      <c r="BZ137" s="197"/>
      <c r="CA137" s="197"/>
      <c r="CB137" s="197"/>
      <c r="CC137" s="197"/>
      <c r="CD137" s="197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19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197"/>
      <c r="DC137" s="197"/>
      <c r="DD137" s="197"/>
      <c r="DE137" s="197"/>
      <c r="DF137" s="197"/>
      <c r="DG137" s="197"/>
      <c r="DH137" s="197"/>
      <c r="DI137" s="197"/>
      <c r="DJ137" s="197"/>
      <c r="DK137" s="197"/>
      <c r="DL137" s="197"/>
      <c r="DM137" s="197"/>
      <c r="DN137" s="197"/>
      <c r="DO137" s="197"/>
      <c r="DP137" s="197"/>
      <c r="DQ137" s="197"/>
      <c r="DR137" s="197"/>
      <c r="DS137" s="197"/>
      <c r="DT137" s="197"/>
      <c r="DU137" s="197"/>
      <c r="DV137" s="197"/>
      <c r="DW137" s="197"/>
      <c r="DX137" s="197"/>
      <c r="DY137" s="197"/>
      <c r="DZ137" s="197"/>
      <c r="EA137" s="197"/>
      <c r="EB137" s="197"/>
      <c r="EC137" s="197"/>
      <c r="ED137" s="197"/>
      <c r="EE137" s="197"/>
      <c r="EF137" s="197"/>
      <c r="EG137" s="197"/>
      <c r="EH137" s="197"/>
      <c r="EI137" s="197"/>
      <c r="EJ137" s="197"/>
      <c r="EK137" s="197"/>
      <c r="EL137" s="197"/>
      <c r="EM137" s="197"/>
      <c r="EN137" s="197"/>
      <c r="EO137" s="197"/>
      <c r="EP137" s="197"/>
      <c r="EQ137" s="197"/>
      <c r="ER137" s="197"/>
      <c r="ES137" s="197"/>
      <c r="ET137" s="197"/>
      <c r="EU137" s="197"/>
      <c r="EV137" s="197"/>
      <c r="EW137" s="197"/>
      <c r="EX137" s="197"/>
      <c r="EY137" s="197"/>
      <c r="EZ137" s="197"/>
      <c r="FA137" s="197"/>
      <c r="FB137" s="197"/>
      <c r="FC137" s="197"/>
      <c r="FD137" s="197"/>
      <c r="FE137" s="197"/>
      <c r="FF137" s="197"/>
      <c r="FG137" s="197"/>
      <c r="FH137" s="197"/>
      <c r="FI137" s="197"/>
      <c r="FJ137" s="197"/>
      <c r="FK137" s="197"/>
      <c r="FL137" s="197"/>
      <c r="FM137" s="197"/>
      <c r="FN137" s="197"/>
      <c r="FO137" s="197"/>
      <c r="FP137" s="197"/>
      <c r="FQ137" s="197"/>
      <c r="FR137" s="197"/>
      <c r="FS137" s="197"/>
      <c r="FT137" s="197"/>
      <c r="FU137" s="197"/>
      <c r="FV137" s="197"/>
      <c r="FW137" s="197"/>
      <c r="FX137" s="197"/>
      <c r="FY137" s="197"/>
      <c r="FZ137" s="197"/>
      <c r="GA137" s="197"/>
      <c r="GB137" s="197"/>
      <c r="GC137" s="197"/>
      <c r="GD137" s="197"/>
      <c r="GE137" s="197"/>
      <c r="GF137" s="197"/>
      <c r="GG137" s="197"/>
      <c r="GH137" s="197"/>
      <c r="GI137" s="197"/>
      <c r="GJ137" s="197"/>
      <c r="GK137" s="197"/>
      <c r="GL137" s="197"/>
      <c r="GM137" s="197"/>
      <c r="GN137" s="197"/>
      <c r="GO137" s="197"/>
      <c r="GP137" s="197"/>
      <c r="GQ137" s="197"/>
      <c r="GR137" s="197"/>
      <c r="GS137" s="197"/>
      <c r="GT137" s="197"/>
      <c r="GU137" s="197"/>
      <c r="GV137" s="197"/>
      <c r="GW137" s="197"/>
      <c r="GX137" s="197"/>
      <c r="GY137" s="197"/>
      <c r="GZ137" s="197"/>
      <c r="HA137" s="197"/>
      <c r="HB137" s="197"/>
      <c r="HC137" s="197"/>
      <c r="HD137" s="197"/>
      <c r="HE137" s="197"/>
      <c r="HF137" s="197"/>
      <c r="HG137" s="197"/>
      <c r="HH137" s="197"/>
      <c r="HI137" s="197"/>
      <c r="HJ137" s="197"/>
      <c r="HK137" s="197"/>
      <c r="HL137" s="197"/>
      <c r="HM137" s="197"/>
      <c r="HN137" s="197"/>
      <c r="HO137" s="197"/>
      <c r="HP137" s="197"/>
      <c r="HQ137" s="197"/>
      <c r="HR137" s="197"/>
      <c r="HS137" s="197"/>
      <c r="HT137" s="197"/>
      <c r="HU137" s="197"/>
      <c r="HV137" s="197"/>
      <c r="HW137" s="197"/>
      <c r="HX137" s="197"/>
      <c r="HY137" s="197"/>
      <c r="HZ137" s="197"/>
      <c r="IA137" s="197"/>
      <c r="IB137" s="197"/>
      <c r="IC137" s="197"/>
      <c r="ID137" s="197"/>
      <c r="IE137" s="197"/>
      <c r="IF137" s="197"/>
      <c r="IG137" s="197"/>
      <c r="IH137" s="197"/>
      <c r="II137" s="197"/>
      <c r="IJ137" s="197"/>
      <c r="IK137" s="197"/>
      <c r="IL137" s="197"/>
      <c r="IM137" s="197"/>
      <c r="IN137" s="197"/>
      <c r="IO137" s="197"/>
      <c r="IP137" s="197"/>
      <c r="IQ137" s="197"/>
      <c r="IR137" s="197"/>
      <c r="IS137" s="197"/>
      <c r="IT137" s="197"/>
      <c r="IU137" s="197"/>
      <c r="IV137" s="197"/>
      <c r="IW137" s="197"/>
    </row>
    <row r="138" spans="1:257">
      <c r="A138" s="208">
        <v>13</v>
      </c>
      <c r="B138" s="205" t="s">
        <v>837</v>
      </c>
      <c r="C138" s="205" t="str">
        <f t="shared" si="42"/>
        <v>RAY MCCARRICK</v>
      </c>
      <c r="D138" s="205">
        <v>12</v>
      </c>
      <c r="E138" s="209">
        <v>565</v>
      </c>
      <c r="F138" s="209">
        <v>237</v>
      </c>
      <c r="G138" s="209">
        <v>2</v>
      </c>
      <c r="H138" s="206">
        <f t="shared" si="43"/>
        <v>0.41946902654867257</v>
      </c>
      <c r="I138" s="207"/>
      <c r="J138" s="205">
        <f t="shared" si="44"/>
        <v>35</v>
      </c>
      <c r="K138" s="205">
        <f t="shared" si="45"/>
        <v>12</v>
      </c>
      <c r="L138" s="205">
        <f t="shared" si="46"/>
        <v>0</v>
      </c>
      <c r="M138" s="206">
        <f t="shared" si="47"/>
        <v>0.34285714285714286</v>
      </c>
      <c r="N138" s="205">
        <v>2</v>
      </c>
      <c r="O138" s="205">
        <v>1</v>
      </c>
      <c r="P138" s="205">
        <v>0</v>
      </c>
      <c r="Q138" s="205">
        <v>2</v>
      </c>
      <c r="R138" s="205">
        <v>0</v>
      </c>
      <c r="S138" s="205">
        <v>0</v>
      </c>
      <c r="T138" s="205">
        <v>4</v>
      </c>
      <c r="U138" s="205">
        <v>0</v>
      </c>
      <c r="V138" s="205">
        <v>0</v>
      </c>
      <c r="W138" s="205">
        <v>2</v>
      </c>
      <c r="X138" s="205">
        <v>1</v>
      </c>
      <c r="Y138" s="205">
        <v>0</v>
      </c>
      <c r="Z138" s="205">
        <v>4</v>
      </c>
      <c r="AA138" s="205">
        <v>3</v>
      </c>
      <c r="AB138" s="205">
        <v>0</v>
      </c>
      <c r="AC138" s="205">
        <v>1</v>
      </c>
      <c r="AD138" s="205">
        <v>0</v>
      </c>
      <c r="AE138" s="205">
        <v>0</v>
      </c>
      <c r="AF138" s="205">
        <v>0</v>
      </c>
      <c r="AG138" s="205">
        <v>0</v>
      </c>
      <c r="AH138" s="205">
        <v>0</v>
      </c>
      <c r="AI138" s="205">
        <v>3</v>
      </c>
      <c r="AJ138" s="205">
        <v>2</v>
      </c>
      <c r="AK138" s="205">
        <v>0</v>
      </c>
      <c r="AL138" s="205">
        <v>1</v>
      </c>
      <c r="AM138" s="205">
        <v>0</v>
      </c>
      <c r="AN138" s="205">
        <v>0</v>
      </c>
      <c r="AO138" s="205">
        <v>3</v>
      </c>
      <c r="AP138" s="205">
        <v>1</v>
      </c>
      <c r="AQ138" s="205">
        <v>0</v>
      </c>
      <c r="AR138" s="205">
        <v>4</v>
      </c>
      <c r="AS138" s="205">
        <v>1</v>
      </c>
      <c r="AT138" s="205">
        <v>0</v>
      </c>
      <c r="AU138" s="205">
        <v>3</v>
      </c>
      <c r="AV138" s="205">
        <v>1</v>
      </c>
      <c r="AW138" s="205">
        <v>0</v>
      </c>
      <c r="AX138" s="205">
        <v>0</v>
      </c>
      <c r="AY138" s="205">
        <v>0</v>
      </c>
      <c r="AZ138" s="205">
        <v>0</v>
      </c>
      <c r="BA138" s="205">
        <v>2</v>
      </c>
      <c r="BB138" s="205">
        <v>0</v>
      </c>
      <c r="BC138" s="205">
        <v>0</v>
      </c>
      <c r="BD138" s="205">
        <v>0</v>
      </c>
      <c r="BE138" s="205">
        <v>0</v>
      </c>
      <c r="BF138" s="205">
        <v>0</v>
      </c>
      <c r="BG138" s="205">
        <v>4</v>
      </c>
      <c r="BH138" s="205">
        <v>2</v>
      </c>
      <c r="BI138" s="205">
        <v>0</v>
      </c>
      <c r="BJ138" s="205"/>
      <c r="BK138" s="205"/>
      <c r="BL138" s="205"/>
      <c r="BM138" s="205"/>
      <c r="BN138" s="205"/>
      <c r="BO138" s="204"/>
      <c r="BP138" s="197"/>
      <c r="BQ138" s="197"/>
      <c r="BR138" s="197"/>
      <c r="BS138" s="197"/>
      <c r="BT138" s="197"/>
      <c r="BU138" s="197"/>
      <c r="BV138" s="197"/>
      <c r="BW138" s="197"/>
      <c r="BX138" s="197"/>
      <c r="BY138" s="197"/>
      <c r="BZ138" s="197"/>
      <c r="CA138" s="197"/>
      <c r="CB138" s="197"/>
      <c r="CC138" s="197"/>
      <c r="CD138" s="197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19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197"/>
      <c r="DC138" s="197"/>
      <c r="DD138" s="197"/>
      <c r="DE138" s="197"/>
      <c r="DF138" s="197"/>
      <c r="DG138" s="197"/>
      <c r="DH138" s="197"/>
      <c r="DI138" s="197"/>
      <c r="DJ138" s="197"/>
      <c r="DK138" s="197"/>
      <c r="DL138" s="197"/>
      <c r="DM138" s="197"/>
      <c r="DN138" s="197"/>
      <c r="DO138" s="197"/>
      <c r="DP138" s="197"/>
      <c r="DQ138" s="197"/>
      <c r="DR138" s="197"/>
      <c r="DS138" s="197"/>
      <c r="DT138" s="197"/>
      <c r="DU138" s="197"/>
      <c r="DV138" s="197"/>
      <c r="DW138" s="197"/>
      <c r="DX138" s="197"/>
      <c r="DY138" s="197"/>
      <c r="DZ138" s="197"/>
      <c r="EA138" s="197"/>
      <c r="EB138" s="197"/>
      <c r="EC138" s="197"/>
      <c r="ED138" s="197"/>
      <c r="EE138" s="197"/>
      <c r="EF138" s="197"/>
      <c r="EG138" s="197"/>
      <c r="EH138" s="197"/>
      <c r="EI138" s="197"/>
      <c r="EJ138" s="197"/>
      <c r="EK138" s="197"/>
      <c r="EL138" s="197"/>
      <c r="EM138" s="197"/>
      <c r="EN138" s="197"/>
      <c r="EO138" s="197"/>
      <c r="EP138" s="197"/>
      <c r="EQ138" s="197"/>
      <c r="ER138" s="197"/>
      <c r="ES138" s="197"/>
      <c r="ET138" s="197"/>
      <c r="EU138" s="197"/>
      <c r="EV138" s="197"/>
      <c r="EW138" s="197"/>
      <c r="EX138" s="197"/>
      <c r="EY138" s="197"/>
      <c r="EZ138" s="197"/>
      <c r="FA138" s="197"/>
      <c r="FB138" s="197"/>
      <c r="FC138" s="197"/>
      <c r="FD138" s="197"/>
      <c r="FE138" s="197"/>
      <c r="FF138" s="197"/>
      <c r="FG138" s="197"/>
      <c r="FH138" s="197"/>
      <c r="FI138" s="197"/>
      <c r="FJ138" s="197"/>
      <c r="FK138" s="197"/>
      <c r="FL138" s="197"/>
      <c r="FM138" s="197"/>
      <c r="FN138" s="197"/>
      <c r="FO138" s="197"/>
      <c r="FP138" s="197"/>
      <c r="FQ138" s="197"/>
      <c r="FR138" s="197"/>
      <c r="FS138" s="197"/>
      <c r="FT138" s="197"/>
      <c r="FU138" s="197"/>
      <c r="FV138" s="197"/>
      <c r="FW138" s="197"/>
      <c r="FX138" s="197"/>
      <c r="FY138" s="197"/>
      <c r="FZ138" s="197"/>
      <c r="GA138" s="197"/>
      <c r="GB138" s="197"/>
      <c r="GC138" s="197"/>
      <c r="GD138" s="197"/>
      <c r="GE138" s="197"/>
      <c r="GF138" s="197"/>
      <c r="GG138" s="197"/>
      <c r="GH138" s="197"/>
      <c r="GI138" s="197"/>
      <c r="GJ138" s="197"/>
      <c r="GK138" s="197"/>
      <c r="GL138" s="197"/>
      <c r="GM138" s="197"/>
      <c r="GN138" s="197"/>
      <c r="GO138" s="197"/>
      <c r="GP138" s="197"/>
      <c r="GQ138" s="197"/>
      <c r="GR138" s="197"/>
      <c r="GS138" s="197"/>
      <c r="GT138" s="197"/>
      <c r="GU138" s="197"/>
      <c r="GV138" s="197"/>
      <c r="GW138" s="197"/>
      <c r="GX138" s="197"/>
      <c r="GY138" s="197"/>
      <c r="GZ138" s="197"/>
      <c r="HA138" s="197"/>
      <c r="HB138" s="197"/>
      <c r="HC138" s="197"/>
      <c r="HD138" s="197"/>
      <c r="HE138" s="197"/>
      <c r="HF138" s="197"/>
      <c r="HG138" s="197"/>
      <c r="HH138" s="197"/>
      <c r="HI138" s="197"/>
      <c r="HJ138" s="197"/>
      <c r="HK138" s="197"/>
      <c r="HL138" s="197"/>
      <c r="HM138" s="197"/>
      <c r="HN138" s="197"/>
      <c r="HO138" s="197"/>
      <c r="HP138" s="197"/>
      <c r="HQ138" s="197"/>
      <c r="HR138" s="197"/>
      <c r="HS138" s="197"/>
      <c r="HT138" s="197"/>
      <c r="HU138" s="197"/>
      <c r="HV138" s="197"/>
      <c r="HW138" s="197"/>
      <c r="HX138" s="197"/>
      <c r="HY138" s="197"/>
      <c r="HZ138" s="197"/>
      <c r="IA138" s="197"/>
      <c r="IB138" s="197"/>
      <c r="IC138" s="197"/>
      <c r="ID138" s="197"/>
      <c r="IE138" s="197"/>
      <c r="IF138" s="197"/>
      <c r="IG138" s="197"/>
      <c r="IH138" s="197"/>
      <c r="II138" s="197"/>
      <c r="IJ138" s="197"/>
      <c r="IK138" s="197"/>
      <c r="IL138" s="197"/>
      <c r="IM138" s="197"/>
      <c r="IN138" s="197"/>
      <c r="IO138" s="197"/>
      <c r="IP138" s="197"/>
      <c r="IQ138" s="197"/>
      <c r="IR138" s="197"/>
      <c r="IS138" s="197"/>
      <c r="IT138" s="197"/>
      <c r="IU138" s="197"/>
      <c r="IV138" s="197"/>
      <c r="IW138" s="197"/>
    </row>
    <row r="139" spans="1:257">
      <c r="A139" s="208">
        <v>14</v>
      </c>
      <c r="B139" s="205" t="s">
        <v>880</v>
      </c>
      <c r="C139" s="205" t="str">
        <f t="shared" si="42"/>
        <v>KEITH CAMPBELL</v>
      </c>
      <c r="D139" s="205">
        <v>11</v>
      </c>
      <c r="E139" s="209">
        <v>507</v>
      </c>
      <c r="F139" s="209">
        <v>249</v>
      </c>
      <c r="G139" s="209">
        <v>3</v>
      </c>
      <c r="H139" s="206">
        <f t="shared" si="43"/>
        <v>0.4911242603550296</v>
      </c>
      <c r="I139" s="207"/>
      <c r="J139" s="205">
        <f t="shared" si="44"/>
        <v>0</v>
      </c>
      <c r="K139" s="205">
        <f t="shared" si="45"/>
        <v>0</v>
      </c>
      <c r="L139" s="205">
        <f t="shared" si="46"/>
        <v>0</v>
      </c>
      <c r="M139" s="206" t="e">
        <f t="shared" si="47"/>
        <v>#DIV/0!</v>
      </c>
      <c r="N139" s="205">
        <v>0</v>
      </c>
      <c r="O139" s="205">
        <v>0</v>
      </c>
      <c r="P139" s="205">
        <v>0</v>
      </c>
      <c r="Q139" s="205">
        <v>0</v>
      </c>
      <c r="R139" s="205">
        <v>0</v>
      </c>
      <c r="S139" s="205">
        <v>0</v>
      </c>
      <c r="T139" s="205">
        <v>0</v>
      </c>
      <c r="U139" s="205">
        <v>0</v>
      </c>
      <c r="V139" s="205">
        <v>0</v>
      </c>
      <c r="W139" s="205">
        <v>0</v>
      </c>
      <c r="X139" s="205">
        <v>0</v>
      </c>
      <c r="Y139" s="205">
        <v>0</v>
      </c>
      <c r="Z139" s="205">
        <v>0</v>
      </c>
      <c r="AA139" s="205">
        <v>0</v>
      </c>
      <c r="AB139" s="205">
        <v>0</v>
      </c>
      <c r="AC139" s="205">
        <v>0</v>
      </c>
      <c r="AD139" s="205">
        <v>0</v>
      </c>
      <c r="AE139" s="205">
        <v>0</v>
      </c>
      <c r="AF139" s="205">
        <v>0</v>
      </c>
      <c r="AG139" s="205">
        <v>0</v>
      </c>
      <c r="AH139" s="205">
        <v>0</v>
      </c>
      <c r="AI139" s="205">
        <v>0</v>
      </c>
      <c r="AJ139" s="205">
        <v>0</v>
      </c>
      <c r="AK139" s="205">
        <v>0</v>
      </c>
      <c r="AL139" s="205">
        <v>0</v>
      </c>
      <c r="AM139" s="205">
        <v>0</v>
      </c>
      <c r="AN139" s="205">
        <v>0</v>
      </c>
      <c r="AO139" s="205">
        <v>0</v>
      </c>
      <c r="AP139" s="205">
        <v>0</v>
      </c>
      <c r="AQ139" s="205">
        <v>0</v>
      </c>
      <c r="AR139" s="205">
        <v>0</v>
      </c>
      <c r="AS139" s="205">
        <v>0</v>
      </c>
      <c r="AT139" s="205">
        <v>0</v>
      </c>
      <c r="AU139" s="205">
        <v>0</v>
      </c>
      <c r="AV139" s="205">
        <v>0</v>
      </c>
      <c r="AW139" s="205">
        <v>0</v>
      </c>
      <c r="AX139" s="205">
        <v>0</v>
      </c>
      <c r="AY139" s="205">
        <v>0</v>
      </c>
      <c r="AZ139" s="205">
        <v>0</v>
      </c>
      <c r="BA139" s="205">
        <v>0</v>
      </c>
      <c r="BB139" s="205">
        <v>0</v>
      </c>
      <c r="BC139" s="205">
        <v>0</v>
      </c>
      <c r="BD139" s="205">
        <v>0</v>
      </c>
      <c r="BE139" s="205">
        <v>0</v>
      </c>
      <c r="BF139" s="205">
        <v>0</v>
      </c>
      <c r="BG139" s="205">
        <v>0</v>
      </c>
      <c r="BH139" s="205">
        <v>0</v>
      </c>
      <c r="BI139" s="205">
        <v>0</v>
      </c>
      <c r="BJ139" s="205"/>
      <c r="BK139" s="205"/>
      <c r="BL139" s="205"/>
      <c r="BM139" s="205"/>
      <c r="BN139" s="205"/>
      <c r="BO139" s="204"/>
      <c r="BP139" s="197"/>
      <c r="BQ139" s="197"/>
      <c r="BR139" s="197"/>
      <c r="BS139" s="197"/>
      <c r="BT139" s="197"/>
      <c r="BU139" s="197"/>
      <c r="BV139" s="197"/>
      <c r="BW139" s="197"/>
      <c r="BX139" s="197"/>
      <c r="BY139" s="197"/>
      <c r="BZ139" s="197"/>
      <c r="CA139" s="197"/>
      <c r="CB139" s="197"/>
      <c r="CC139" s="197"/>
      <c r="CD139" s="197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19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197"/>
      <c r="DC139" s="197"/>
      <c r="DD139" s="197"/>
      <c r="DE139" s="197"/>
      <c r="DF139" s="197"/>
      <c r="DG139" s="197"/>
      <c r="DH139" s="197"/>
      <c r="DI139" s="197"/>
      <c r="DJ139" s="197"/>
      <c r="DK139" s="197"/>
      <c r="DL139" s="197"/>
      <c r="DM139" s="197"/>
      <c r="DN139" s="197"/>
      <c r="DO139" s="197"/>
      <c r="DP139" s="197"/>
      <c r="DQ139" s="197"/>
      <c r="DR139" s="197"/>
      <c r="DS139" s="197"/>
      <c r="DT139" s="197"/>
      <c r="DU139" s="197"/>
      <c r="DV139" s="197"/>
      <c r="DW139" s="197"/>
      <c r="DX139" s="197"/>
      <c r="DY139" s="197"/>
      <c r="DZ139" s="197"/>
      <c r="EA139" s="197"/>
      <c r="EB139" s="197"/>
      <c r="EC139" s="197"/>
      <c r="ED139" s="197"/>
      <c r="EE139" s="197"/>
      <c r="EF139" s="197"/>
      <c r="EG139" s="197"/>
      <c r="EH139" s="197"/>
      <c r="EI139" s="197"/>
      <c r="EJ139" s="197"/>
      <c r="EK139" s="197"/>
      <c r="EL139" s="197"/>
      <c r="EM139" s="197"/>
      <c r="EN139" s="197"/>
      <c r="EO139" s="197"/>
      <c r="EP139" s="197"/>
      <c r="EQ139" s="197"/>
      <c r="ER139" s="197"/>
      <c r="ES139" s="197"/>
      <c r="ET139" s="197"/>
      <c r="EU139" s="197"/>
      <c r="EV139" s="197"/>
      <c r="EW139" s="197"/>
      <c r="EX139" s="197"/>
      <c r="EY139" s="197"/>
      <c r="EZ139" s="197"/>
      <c r="FA139" s="197"/>
      <c r="FB139" s="197"/>
      <c r="FC139" s="197"/>
      <c r="FD139" s="197"/>
      <c r="FE139" s="197"/>
      <c r="FF139" s="197"/>
      <c r="FG139" s="197"/>
      <c r="FH139" s="197"/>
      <c r="FI139" s="197"/>
      <c r="FJ139" s="197"/>
      <c r="FK139" s="197"/>
      <c r="FL139" s="197"/>
      <c r="FM139" s="197"/>
      <c r="FN139" s="197"/>
      <c r="FO139" s="197"/>
      <c r="FP139" s="197"/>
      <c r="FQ139" s="197"/>
      <c r="FR139" s="197"/>
      <c r="FS139" s="197"/>
      <c r="FT139" s="197"/>
      <c r="FU139" s="197"/>
      <c r="FV139" s="197"/>
      <c r="FW139" s="197"/>
      <c r="FX139" s="197"/>
      <c r="FY139" s="197"/>
      <c r="FZ139" s="197"/>
      <c r="GA139" s="197"/>
      <c r="GB139" s="197"/>
      <c r="GC139" s="197"/>
      <c r="GD139" s="197"/>
      <c r="GE139" s="197"/>
      <c r="GF139" s="197"/>
      <c r="GG139" s="197"/>
      <c r="GH139" s="197"/>
      <c r="GI139" s="197"/>
      <c r="GJ139" s="197"/>
      <c r="GK139" s="197"/>
      <c r="GL139" s="197"/>
      <c r="GM139" s="197"/>
      <c r="GN139" s="197"/>
      <c r="GO139" s="197"/>
      <c r="GP139" s="197"/>
      <c r="GQ139" s="197"/>
      <c r="GR139" s="197"/>
      <c r="GS139" s="197"/>
      <c r="GT139" s="197"/>
      <c r="GU139" s="197"/>
      <c r="GV139" s="197"/>
      <c r="GW139" s="197"/>
      <c r="GX139" s="197"/>
      <c r="GY139" s="197"/>
      <c r="GZ139" s="197"/>
      <c r="HA139" s="197"/>
      <c r="HB139" s="197"/>
      <c r="HC139" s="197"/>
      <c r="HD139" s="197"/>
      <c r="HE139" s="197"/>
      <c r="HF139" s="197"/>
      <c r="HG139" s="197"/>
      <c r="HH139" s="197"/>
      <c r="HI139" s="197"/>
      <c r="HJ139" s="197"/>
      <c r="HK139" s="197"/>
      <c r="HL139" s="197"/>
      <c r="HM139" s="197"/>
      <c r="HN139" s="197"/>
      <c r="HO139" s="197"/>
      <c r="HP139" s="197"/>
      <c r="HQ139" s="197"/>
      <c r="HR139" s="197"/>
      <c r="HS139" s="197"/>
      <c r="HT139" s="197"/>
      <c r="HU139" s="197"/>
      <c r="HV139" s="197"/>
      <c r="HW139" s="197"/>
      <c r="HX139" s="197"/>
      <c r="HY139" s="197"/>
      <c r="HZ139" s="197"/>
      <c r="IA139" s="197"/>
      <c r="IB139" s="197"/>
      <c r="IC139" s="197"/>
      <c r="ID139" s="197"/>
      <c r="IE139" s="197"/>
      <c r="IF139" s="197"/>
      <c r="IG139" s="197"/>
      <c r="IH139" s="197"/>
      <c r="II139" s="197"/>
      <c r="IJ139" s="197"/>
      <c r="IK139" s="197"/>
      <c r="IL139" s="197"/>
      <c r="IM139" s="197"/>
      <c r="IN139" s="197"/>
      <c r="IO139" s="197"/>
      <c r="IP139" s="197"/>
      <c r="IQ139" s="197"/>
      <c r="IR139" s="197"/>
      <c r="IS139" s="197"/>
      <c r="IT139" s="197"/>
      <c r="IU139" s="197"/>
      <c r="IV139" s="197"/>
      <c r="IW139" s="197"/>
    </row>
    <row r="140" spans="1:257">
      <c r="A140" s="208">
        <v>15</v>
      </c>
      <c r="B140" s="205" t="s">
        <v>2118</v>
      </c>
      <c r="C140" s="205" t="str">
        <f t="shared" si="42"/>
        <v>RON CONNER</v>
      </c>
      <c r="D140" s="205">
        <v>1</v>
      </c>
      <c r="E140" s="209">
        <v>34</v>
      </c>
      <c r="F140" s="209">
        <v>15</v>
      </c>
      <c r="G140" s="209">
        <v>0</v>
      </c>
      <c r="H140" s="206">
        <f t="shared" si="43"/>
        <v>0.44117647058823528</v>
      </c>
      <c r="I140" s="207"/>
      <c r="J140" s="205">
        <f t="shared" si="44"/>
        <v>34</v>
      </c>
      <c r="K140" s="205">
        <f t="shared" si="45"/>
        <v>15</v>
      </c>
      <c r="L140" s="205">
        <f t="shared" si="46"/>
        <v>0</v>
      </c>
      <c r="M140" s="206">
        <f t="shared" si="47"/>
        <v>0.44117647058823528</v>
      </c>
      <c r="N140" s="205">
        <v>6</v>
      </c>
      <c r="O140" s="205">
        <v>3</v>
      </c>
      <c r="P140" s="205">
        <v>0</v>
      </c>
      <c r="Q140" s="205">
        <v>5</v>
      </c>
      <c r="R140" s="205">
        <v>2</v>
      </c>
      <c r="S140" s="205">
        <v>0</v>
      </c>
      <c r="T140" s="205">
        <v>4</v>
      </c>
      <c r="U140" s="205">
        <v>2</v>
      </c>
      <c r="V140" s="205">
        <v>0</v>
      </c>
      <c r="W140" s="205">
        <v>5</v>
      </c>
      <c r="X140" s="205">
        <v>1</v>
      </c>
      <c r="Y140" s="205">
        <v>0</v>
      </c>
      <c r="Z140" s="205">
        <v>0</v>
      </c>
      <c r="AA140" s="205">
        <v>0</v>
      </c>
      <c r="AB140" s="205">
        <v>0</v>
      </c>
      <c r="AC140" s="205">
        <v>3</v>
      </c>
      <c r="AD140" s="205">
        <v>0</v>
      </c>
      <c r="AE140" s="205">
        <v>0</v>
      </c>
      <c r="AF140" s="205">
        <v>6</v>
      </c>
      <c r="AG140" s="205">
        <v>5</v>
      </c>
      <c r="AH140" s="205">
        <v>0</v>
      </c>
      <c r="AI140" s="205">
        <v>5</v>
      </c>
      <c r="AJ140" s="205">
        <v>2</v>
      </c>
      <c r="AK140" s="205">
        <v>0</v>
      </c>
      <c r="AL140" s="205">
        <v>0</v>
      </c>
      <c r="AM140" s="205">
        <v>0</v>
      </c>
      <c r="AN140" s="205">
        <v>0</v>
      </c>
      <c r="AO140" s="205">
        <v>0</v>
      </c>
      <c r="AP140" s="205">
        <v>0</v>
      </c>
      <c r="AQ140" s="205">
        <v>0</v>
      </c>
      <c r="AR140" s="205">
        <v>0</v>
      </c>
      <c r="AS140" s="205">
        <v>0</v>
      </c>
      <c r="AT140" s="205">
        <v>0</v>
      </c>
      <c r="AU140" s="205">
        <v>0</v>
      </c>
      <c r="AV140" s="205">
        <v>0</v>
      </c>
      <c r="AW140" s="205">
        <v>0</v>
      </c>
      <c r="AX140" s="205">
        <v>0</v>
      </c>
      <c r="AY140" s="205">
        <v>0</v>
      </c>
      <c r="AZ140" s="205">
        <v>0</v>
      </c>
      <c r="BA140" s="205">
        <v>0</v>
      </c>
      <c r="BB140" s="205">
        <v>0</v>
      </c>
      <c r="BC140" s="205">
        <v>0</v>
      </c>
      <c r="BD140" s="205">
        <v>0</v>
      </c>
      <c r="BE140" s="205">
        <v>0</v>
      </c>
      <c r="BF140" s="205">
        <v>0</v>
      </c>
      <c r="BG140" s="205">
        <v>0</v>
      </c>
      <c r="BH140" s="205">
        <v>0</v>
      </c>
      <c r="BI140" s="205">
        <v>0</v>
      </c>
      <c r="BJ140" s="205"/>
      <c r="BK140" s="205"/>
      <c r="BL140" s="205"/>
      <c r="BM140" s="205"/>
      <c r="BN140" s="205"/>
      <c r="BO140" s="204"/>
      <c r="BP140" s="197"/>
      <c r="BQ140" s="197"/>
      <c r="BR140" s="197"/>
      <c r="BS140" s="197"/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7"/>
      <c r="DC140" s="197"/>
      <c r="DD140" s="197"/>
      <c r="DE140" s="197"/>
      <c r="DF140" s="197"/>
      <c r="DG140" s="197"/>
      <c r="DH140" s="197"/>
      <c r="DI140" s="197"/>
      <c r="DJ140" s="197"/>
      <c r="DK140" s="197"/>
      <c r="DL140" s="197"/>
      <c r="DM140" s="197"/>
      <c r="DN140" s="197"/>
      <c r="DO140" s="197"/>
      <c r="DP140" s="197"/>
      <c r="DQ140" s="197"/>
      <c r="DR140" s="197"/>
      <c r="DS140" s="197"/>
      <c r="DT140" s="197"/>
      <c r="DU140" s="197"/>
      <c r="DV140" s="197"/>
      <c r="DW140" s="197"/>
      <c r="DX140" s="197"/>
      <c r="DY140" s="197"/>
      <c r="DZ140" s="197"/>
      <c r="EA140" s="197"/>
      <c r="EB140" s="197"/>
      <c r="EC140" s="197"/>
      <c r="ED140" s="197"/>
      <c r="EE140" s="197"/>
      <c r="EF140" s="197"/>
      <c r="EG140" s="197"/>
      <c r="EH140" s="197"/>
      <c r="EI140" s="197"/>
      <c r="EJ140" s="197"/>
      <c r="EK140" s="197"/>
      <c r="EL140" s="197"/>
      <c r="EM140" s="197"/>
      <c r="EN140" s="197"/>
      <c r="EO140" s="197"/>
      <c r="EP140" s="197"/>
      <c r="EQ140" s="197"/>
      <c r="ER140" s="197"/>
      <c r="ES140" s="197"/>
      <c r="ET140" s="197"/>
      <c r="EU140" s="197"/>
      <c r="EV140" s="197"/>
      <c r="EW140" s="197"/>
      <c r="EX140" s="197"/>
      <c r="EY140" s="197"/>
      <c r="EZ140" s="197"/>
      <c r="FA140" s="197"/>
      <c r="FB140" s="197"/>
      <c r="FC140" s="197"/>
      <c r="FD140" s="197"/>
      <c r="FE140" s="197"/>
      <c r="FF140" s="197"/>
      <c r="FG140" s="197"/>
      <c r="FH140" s="197"/>
      <c r="FI140" s="197"/>
      <c r="FJ140" s="197"/>
      <c r="FK140" s="197"/>
      <c r="FL140" s="197"/>
      <c r="FM140" s="197"/>
      <c r="FN140" s="197"/>
      <c r="FO140" s="197"/>
      <c r="FP140" s="197"/>
      <c r="FQ140" s="197"/>
      <c r="FR140" s="197"/>
      <c r="FS140" s="197"/>
      <c r="FT140" s="197"/>
      <c r="FU140" s="197"/>
      <c r="FV140" s="197"/>
      <c r="FW140" s="197"/>
      <c r="FX140" s="197"/>
      <c r="FY140" s="197"/>
      <c r="FZ140" s="197"/>
      <c r="GA140" s="197"/>
      <c r="GB140" s="197"/>
      <c r="GC140" s="197"/>
      <c r="GD140" s="197"/>
      <c r="GE140" s="197"/>
      <c r="GF140" s="197"/>
      <c r="GG140" s="197"/>
      <c r="GH140" s="197"/>
      <c r="GI140" s="197"/>
      <c r="GJ140" s="197"/>
      <c r="GK140" s="197"/>
      <c r="GL140" s="197"/>
      <c r="GM140" s="197"/>
      <c r="GN140" s="197"/>
      <c r="GO140" s="197"/>
      <c r="GP140" s="197"/>
      <c r="GQ140" s="197"/>
      <c r="GR140" s="197"/>
      <c r="GS140" s="197"/>
      <c r="GT140" s="197"/>
      <c r="GU140" s="197"/>
      <c r="GV140" s="197"/>
      <c r="GW140" s="197"/>
      <c r="GX140" s="197"/>
      <c r="GY140" s="197"/>
      <c r="GZ140" s="197"/>
      <c r="HA140" s="197"/>
      <c r="HB140" s="197"/>
      <c r="HC140" s="197"/>
      <c r="HD140" s="197"/>
      <c r="HE140" s="197"/>
      <c r="HF140" s="197"/>
      <c r="HG140" s="197"/>
      <c r="HH140" s="197"/>
      <c r="HI140" s="197"/>
      <c r="HJ140" s="197"/>
      <c r="HK140" s="197"/>
      <c r="HL140" s="197"/>
      <c r="HM140" s="197"/>
      <c r="HN140" s="197"/>
      <c r="HO140" s="197"/>
      <c r="HP140" s="197"/>
      <c r="HQ140" s="197"/>
      <c r="HR140" s="197"/>
      <c r="HS140" s="197"/>
      <c r="HT140" s="197"/>
      <c r="HU140" s="197"/>
      <c r="HV140" s="197"/>
      <c r="HW140" s="197"/>
      <c r="HX140" s="197"/>
      <c r="HY140" s="197"/>
      <c r="HZ140" s="197"/>
      <c r="IA140" s="197"/>
      <c r="IB140" s="197"/>
      <c r="IC140" s="197"/>
      <c r="ID140" s="197"/>
      <c r="IE140" s="197"/>
      <c r="IF140" s="197"/>
      <c r="IG140" s="197"/>
      <c r="IH140" s="197"/>
      <c r="II140" s="197"/>
      <c r="IJ140" s="197"/>
      <c r="IK140" s="197"/>
      <c r="IL140" s="197"/>
      <c r="IM140" s="197"/>
      <c r="IN140" s="197"/>
      <c r="IO140" s="197"/>
      <c r="IP140" s="197"/>
      <c r="IQ140" s="197"/>
      <c r="IR140" s="197"/>
      <c r="IS140" s="197"/>
      <c r="IT140" s="197"/>
      <c r="IU140" s="197"/>
      <c r="IV140" s="197"/>
      <c r="IW140" s="197"/>
    </row>
    <row r="141" spans="1:257">
      <c r="A141" s="208">
        <v>16</v>
      </c>
      <c r="B141" s="205" t="s">
        <v>1022</v>
      </c>
      <c r="C141" s="205" t="str">
        <f t="shared" si="42"/>
        <v>GUY SANCHEZ</v>
      </c>
      <c r="D141" s="205">
        <v>1</v>
      </c>
      <c r="E141" s="209">
        <v>17</v>
      </c>
      <c r="F141" s="209">
        <v>12</v>
      </c>
      <c r="G141" s="209">
        <v>1</v>
      </c>
      <c r="H141" s="206">
        <f t="shared" si="43"/>
        <v>0.70588235294117652</v>
      </c>
      <c r="I141" s="207"/>
      <c r="J141" s="205">
        <f t="shared" si="44"/>
        <v>17</v>
      </c>
      <c r="K141" s="205">
        <f t="shared" si="45"/>
        <v>12</v>
      </c>
      <c r="L141" s="205">
        <f t="shared" si="46"/>
        <v>1</v>
      </c>
      <c r="M141" s="206">
        <f t="shared" si="47"/>
        <v>0.70588235294117652</v>
      </c>
      <c r="N141" s="205">
        <v>0</v>
      </c>
      <c r="O141" s="205">
        <v>0</v>
      </c>
      <c r="P141" s="205">
        <v>0</v>
      </c>
      <c r="Q141" s="205">
        <v>0</v>
      </c>
      <c r="R141" s="205">
        <v>0</v>
      </c>
      <c r="S141" s="205">
        <v>0</v>
      </c>
      <c r="T141" s="205">
        <v>0</v>
      </c>
      <c r="U141" s="205">
        <v>0</v>
      </c>
      <c r="V141" s="205">
        <v>0</v>
      </c>
      <c r="W141" s="205">
        <v>0</v>
      </c>
      <c r="X141" s="205">
        <v>0</v>
      </c>
      <c r="Y141" s="205">
        <v>0</v>
      </c>
      <c r="Z141" s="205">
        <v>0</v>
      </c>
      <c r="AA141" s="205">
        <v>0</v>
      </c>
      <c r="AB141" s="205">
        <v>0</v>
      </c>
      <c r="AC141" s="205">
        <v>0</v>
      </c>
      <c r="AD141" s="205">
        <v>0</v>
      </c>
      <c r="AE141" s="205">
        <v>0</v>
      </c>
      <c r="AF141" s="205">
        <v>0</v>
      </c>
      <c r="AG141" s="205"/>
      <c r="AH141" s="205"/>
      <c r="AI141" s="205">
        <v>0</v>
      </c>
      <c r="AJ141" s="205">
        <v>0</v>
      </c>
      <c r="AK141" s="205">
        <v>0</v>
      </c>
      <c r="AL141" s="205">
        <v>4</v>
      </c>
      <c r="AM141" s="205">
        <v>3</v>
      </c>
      <c r="AN141" s="205">
        <v>0</v>
      </c>
      <c r="AO141" s="205">
        <v>0</v>
      </c>
      <c r="AP141" s="205">
        <v>0</v>
      </c>
      <c r="AQ141" s="205">
        <v>0</v>
      </c>
      <c r="AR141" s="205">
        <v>0</v>
      </c>
      <c r="AS141" s="205">
        <v>0</v>
      </c>
      <c r="AT141" s="205">
        <v>0</v>
      </c>
      <c r="AU141" s="205">
        <v>0</v>
      </c>
      <c r="AV141" s="205">
        <v>0</v>
      </c>
      <c r="AW141" s="205">
        <v>0</v>
      </c>
      <c r="AX141" s="205">
        <v>4</v>
      </c>
      <c r="AY141" s="205">
        <v>3</v>
      </c>
      <c r="AZ141" s="205">
        <v>0</v>
      </c>
      <c r="BA141" s="205">
        <v>6</v>
      </c>
      <c r="BB141" s="205">
        <v>4</v>
      </c>
      <c r="BC141" s="205">
        <v>1</v>
      </c>
      <c r="BD141" s="205">
        <v>0</v>
      </c>
      <c r="BE141" s="205">
        <v>0</v>
      </c>
      <c r="BF141" s="205">
        <v>0</v>
      </c>
      <c r="BG141" s="205">
        <v>3</v>
      </c>
      <c r="BH141" s="205">
        <v>2</v>
      </c>
      <c r="BI141" s="205">
        <v>0</v>
      </c>
      <c r="BJ141" s="205"/>
      <c r="BK141" s="205"/>
      <c r="BL141" s="205"/>
      <c r="BM141" s="205"/>
      <c r="BN141" s="205"/>
      <c r="BO141" s="204"/>
      <c r="BP141" s="197"/>
      <c r="BQ141" s="197"/>
      <c r="BR141" s="197"/>
      <c r="BS141" s="197"/>
      <c r="BT141" s="197"/>
      <c r="BU141" s="197"/>
      <c r="BV141" s="197"/>
      <c r="BW141" s="197"/>
      <c r="BX141" s="197"/>
      <c r="BY141" s="197"/>
      <c r="BZ141" s="197"/>
      <c r="CA141" s="197"/>
      <c r="CB141" s="197"/>
      <c r="CC141" s="197"/>
      <c r="CD141" s="197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19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197"/>
      <c r="DC141" s="197"/>
      <c r="DD141" s="197"/>
      <c r="DE141" s="197"/>
      <c r="DF141" s="197"/>
      <c r="DG141" s="197"/>
      <c r="DH141" s="197"/>
      <c r="DI141" s="197"/>
      <c r="DJ141" s="197"/>
      <c r="DK141" s="197"/>
      <c r="DL141" s="197"/>
      <c r="DM141" s="197"/>
      <c r="DN141" s="197"/>
      <c r="DO141" s="197"/>
      <c r="DP141" s="197"/>
      <c r="DQ141" s="197"/>
      <c r="DR141" s="197"/>
      <c r="DS141" s="197"/>
      <c r="DT141" s="197"/>
      <c r="DU141" s="197"/>
      <c r="DV141" s="197"/>
      <c r="DW141" s="197"/>
      <c r="DX141" s="197"/>
      <c r="DY141" s="197"/>
      <c r="DZ141" s="197"/>
      <c r="EA141" s="197"/>
      <c r="EB141" s="197"/>
      <c r="EC141" s="197"/>
      <c r="ED141" s="197"/>
      <c r="EE141" s="197"/>
      <c r="EF141" s="197"/>
      <c r="EG141" s="197"/>
      <c r="EH141" s="197"/>
      <c r="EI141" s="197"/>
      <c r="EJ141" s="197"/>
      <c r="EK141" s="197"/>
      <c r="EL141" s="197"/>
      <c r="EM141" s="197"/>
      <c r="EN141" s="197"/>
      <c r="EO141" s="197"/>
      <c r="EP141" s="197"/>
      <c r="EQ141" s="197"/>
      <c r="ER141" s="197"/>
      <c r="ES141" s="197"/>
      <c r="ET141" s="197"/>
      <c r="EU141" s="197"/>
      <c r="EV141" s="197"/>
      <c r="EW141" s="197"/>
      <c r="EX141" s="197"/>
      <c r="EY141" s="197"/>
      <c r="EZ141" s="197"/>
      <c r="FA141" s="197"/>
      <c r="FB141" s="197"/>
      <c r="FC141" s="197"/>
      <c r="FD141" s="197"/>
      <c r="FE141" s="197"/>
      <c r="FF141" s="197"/>
      <c r="FG141" s="197"/>
      <c r="FH141" s="197"/>
      <c r="FI141" s="197"/>
      <c r="FJ141" s="197"/>
      <c r="FK141" s="197"/>
      <c r="FL141" s="197"/>
      <c r="FM141" s="197"/>
      <c r="FN141" s="197"/>
      <c r="FO141" s="197"/>
      <c r="FP141" s="197"/>
      <c r="FQ141" s="197"/>
      <c r="FR141" s="197"/>
      <c r="FS141" s="197"/>
      <c r="FT141" s="197"/>
      <c r="FU141" s="197"/>
      <c r="FV141" s="197"/>
      <c r="FW141" s="197"/>
      <c r="FX141" s="197"/>
      <c r="FY141" s="197"/>
      <c r="FZ141" s="197"/>
      <c r="GA141" s="197"/>
      <c r="GB141" s="197"/>
      <c r="GC141" s="197"/>
      <c r="GD141" s="197"/>
      <c r="GE141" s="197"/>
      <c r="GF141" s="197"/>
      <c r="GG141" s="197"/>
      <c r="GH141" s="197"/>
      <c r="GI141" s="197"/>
      <c r="GJ141" s="197"/>
      <c r="GK141" s="197"/>
      <c r="GL141" s="197"/>
      <c r="GM141" s="197"/>
      <c r="GN141" s="197"/>
      <c r="GO141" s="197"/>
      <c r="GP141" s="197"/>
      <c r="GQ141" s="197"/>
      <c r="GR141" s="197"/>
      <c r="GS141" s="197"/>
      <c r="GT141" s="197"/>
      <c r="GU141" s="197"/>
      <c r="GV141" s="197"/>
      <c r="GW141" s="197"/>
      <c r="GX141" s="197"/>
      <c r="GY141" s="197"/>
      <c r="GZ141" s="197"/>
      <c r="HA141" s="197"/>
      <c r="HB141" s="197"/>
      <c r="HC141" s="197"/>
      <c r="HD141" s="197"/>
      <c r="HE141" s="197"/>
      <c r="HF141" s="197"/>
      <c r="HG141" s="197"/>
      <c r="HH141" s="197"/>
      <c r="HI141" s="197"/>
      <c r="HJ141" s="197"/>
      <c r="HK141" s="197"/>
      <c r="HL141" s="197"/>
      <c r="HM141" s="197"/>
      <c r="HN141" s="197"/>
      <c r="HO141" s="197"/>
      <c r="HP141" s="197"/>
      <c r="HQ141" s="197"/>
      <c r="HR141" s="197"/>
      <c r="HS141" s="197"/>
      <c r="HT141" s="197"/>
      <c r="HU141" s="197"/>
      <c r="HV141" s="197"/>
      <c r="HW141" s="197"/>
      <c r="HX141" s="197"/>
      <c r="HY141" s="197"/>
      <c r="HZ141" s="197"/>
      <c r="IA141" s="197"/>
      <c r="IB141" s="197"/>
      <c r="IC141" s="197"/>
      <c r="ID141" s="197"/>
      <c r="IE141" s="197"/>
      <c r="IF141" s="197"/>
      <c r="IG141" s="197"/>
      <c r="IH141" s="197"/>
      <c r="II141" s="197"/>
      <c r="IJ141" s="197"/>
      <c r="IK141" s="197"/>
      <c r="IL141" s="197"/>
      <c r="IM141" s="197"/>
      <c r="IN141" s="197"/>
      <c r="IO141" s="197"/>
      <c r="IP141" s="197"/>
      <c r="IQ141" s="197"/>
      <c r="IR141" s="197"/>
      <c r="IS141" s="197"/>
      <c r="IT141" s="197"/>
      <c r="IU141" s="197"/>
      <c r="IV141" s="197"/>
      <c r="IW141" s="197"/>
    </row>
    <row r="142" spans="1:257">
      <c r="A142" s="208">
        <v>17</v>
      </c>
      <c r="B142" s="205" t="s">
        <v>944</v>
      </c>
      <c r="C142" s="205" t="str">
        <f t="shared" si="42"/>
        <v>MARK CYNOWA</v>
      </c>
      <c r="D142" s="205">
        <v>8</v>
      </c>
      <c r="E142" s="209">
        <v>267</v>
      </c>
      <c r="F142" s="209">
        <v>120</v>
      </c>
      <c r="G142" s="209">
        <v>0</v>
      </c>
      <c r="H142" s="206">
        <f t="shared" si="43"/>
        <v>0.449438202247191</v>
      </c>
      <c r="I142" s="207"/>
      <c r="J142" s="205">
        <f t="shared" si="44"/>
        <v>40</v>
      </c>
      <c r="K142" s="205">
        <f t="shared" si="45"/>
        <v>17</v>
      </c>
      <c r="L142" s="205">
        <f t="shared" si="46"/>
        <v>0</v>
      </c>
      <c r="M142" s="206">
        <f t="shared" si="47"/>
        <v>0.42499999999999999</v>
      </c>
      <c r="N142" s="205">
        <v>2</v>
      </c>
      <c r="O142" s="205">
        <v>1</v>
      </c>
      <c r="P142" s="205">
        <v>0</v>
      </c>
      <c r="Q142" s="205">
        <v>3</v>
      </c>
      <c r="R142" s="205">
        <v>2</v>
      </c>
      <c r="S142" s="205">
        <v>0</v>
      </c>
      <c r="T142" s="205">
        <v>0</v>
      </c>
      <c r="U142" s="205">
        <v>0</v>
      </c>
      <c r="V142" s="205">
        <v>0</v>
      </c>
      <c r="W142" s="205">
        <v>0</v>
      </c>
      <c r="X142" s="205">
        <v>0</v>
      </c>
      <c r="Y142" s="205">
        <v>0</v>
      </c>
      <c r="Z142" s="205">
        <v>3</v>
      </c>
      <c r="AA142" s="205">
        <v>1</v>
      </c>
      <c r="AB142" s="205">
        <v>0</v>
      </c>
      <c r="AC142" s="205">
        <v>1</v>
      </c>
      <c r="AD142" s="205">
        <v>0</v>
      </c>
      <c r="AE142" s="205">
        <v>0</v>
      </c>
      <c r="AF142" s="205">
        <v>5</v>
      </c>
      <c r="AG142" s="205">
        <v>4</v>
      </c>
      <c r="AH142" s="205">
        <v>0</v>
      </c>
      <c r="AI142" s="205">
        <v>3</v>
      </c>
      <c r="AJ142" s="205">
        <v>2</v>
      </c>
      <c r="AK142" s="205">
        <v>0</v>
      </c>
      <c r="AL142" s="205">
        <v>0</v>
      </c>
      <c r="AM142" s="205">
        <v>0</v>
      </c>
      <c r="AN142" s="205">
        <v>0</v>
      </c>
      <c r="AO142" s="205">
        <v>6</v>
      </c>
      <c r="AP142" s="205">
        <v>1</v>
      </c>
      <c r="AQ142" s="205">
        <v>0</v>
      </c>
      <c r="AR142" s="205">
        <v>5</v>
      </c>
      <c r="AS142" s="205">
        <v>0</v>
      </c>
      <c r="AT142" s="205">
        <v>0</v>
      </c>
      <c r="AU142" s="205">
        <v>0</v>
      </c>
      <c r="AV142" s="205">
        <v>0</v>
      </c>
      <c r="AW142" s="205">
        <v>0</v>
      </c>
      <c r="AX142" s="205">
        <v>3</v>
      </c>
      <c r="AY142" s="205">
        <v>1</v>
      </c>
      <c r="AZ142" s="205">
        <v>0</v>
      </c>
      <c r="BA142" s="205">
        <v>2</v>
      </c>
      <c r="BB142" s="205">
        <v>0</v>
      </c>
      <c r="BC142" s="205">
        <v>0</v>
      </c>
      <c r="BD142" s="205">
        <v>5</v>
      </c>
      <c r="BE142" s="205">
        <v>4</v>
      </c>
      <c r="BF142" s="205">
        <v>0</v>
      </c>
      <c r="BG142" s="205">
        <v>2</v>
      </c>
      <c r="BH142" s="205">
        <v>1</v>
      </c>
      <c r="BI142" s="205">
        <v>0</v>
      </c>
      <c r="BJ142" s="205"/>
      <c r="BK142" s="205"/>
      <c r="BL142" s="205"/>
      <c r="BM142" s="205"/>
      <c r="BN142" s="205"/>
      <c r="BO142" s="204"/>
      <c r="BP142" s="197"/>
      <c r="BQ142" s="197"/>
      <c r="BR142" s="197"/>
      <c r="BS142" s="197"/>
      <c r="BT142" s="197"/>
      <c r="BU142" s="197"/>
      <c r="BV142" s="197"/>
      <c r="BW142" s="197"/>
      <c r="BX142" s="197"/>
      <c r="BY142" s="197"/>
      <c r="BZ142" s="197"/>
      <c r="CA142" s="197"/>
      <c r="CB142" s="197"/>
      <c r="CC142" s="197"/>
      <c r="CD142" s="197"/>
      <c r="CE142" s="197"/>
      <c r="CF142" s="197"/>
      <c r="CG142" s="197"/>
      <c r="CH142" s="197"/>
      <c r="CI142" s="197"/>
      <c r="CJ142" s="197"/>
      <c r="CK142" s="197"/>
      <c r="CL142" s="197"/>
      <c r="CM142" s="197"/>
      <c r="CN142" s="197"/>
      <c r="CO142" s="197"/>
      <c r="CP142" s="197"/>
      <c r="CQ142" s="197"/>
      <c r="CR142" s="197"/>
      <c r="CS142" s="197"/>
      <c r="CT142" s="197"/>
      <c r="CU142" s="197"/>
      <c r="CV142" s="197"/>
      <c r="CW142" s="197"/>
      <c r="CX142" s="197"/>
      <c r="CY142" s="197"/>
      <c r="CZ142" s="197"/>
      <c r="DA142" s="197"/>
      <c r="DB142" s="197"/>
      <c r="DC142" s="197"/>
      <c r="DD142" s="197"/>
      <c r="DE142" s="197"/>
      <c r="DF142" s="197"/>
      <c r="DG142" s="197"/>
      <c r="DH142" s="197"/>
      <c r="DI142" s="197"/>
      <c r="DJ142" s="197"/>
      <c r="DK142" s="197"/>
      <c r="DL142" s="197"/>
      <c r="DM142" s="197"/>
      <c r="DN142" s="197"/>
      <c r="DO142" s="197"/>
      <c r="DP142" s="197"/>
      <c r="DQ142" s="197"/>
      <c r="DR142" s="197"/>
      <c r="DS142" s="197"/>
      <c r="DT142" s="197"/>
      <c r="DU142" s="197"/>
      <c r="DV142" s="197"/>
      <c r="DW142" s="197"/>
      <c r="DX142" s="197"/>
      <c r="DY142" s="197"/>
      <c r="DZ142" s="197"/>
      <c r="EA142" s="197"/>
      <c r="EB142" s="197"/>
      <c r="EC142" s="197"/>
      <c r="ED142" s="197"/>
      <c r="EE142" s="197"/>
      <c r="EF142" s="197"/>
      <c r="EG142" s="197"/>
      <c r="EH142" s="197"/>
      <c r="EI142" s="197"/>
      <c r="EJ142" s="197"/>
      <c r="EK142" s="197"/>
      <c r="EL142" s="197"/>
      <c r="EM142" s="197"/>
      <c r="EN142" s="197"/>
      <c r="EO142" s="197"/>
      <c r="EP142" s="197"/>
      <c r="EQ142" s="197"/>
      <c r="ER142" s="197"/>
      <c r="ES142" s="197"/>
      <c r="ET142" s="197"/>
      <c r="EU142" s="197"/>
      <c r="EV142" s="197"/>
      <c r="EW142" s="197"/>
      <c r="EX142" s="197"/>
      <c r="EY142" s="197"/>
      <c r="EZ142" s="197"/>
      <c r="FA142" s="197"/>
      <c r="FB142" s="197"/>
      <c r="FC142" s="197"/>
      <c r="FD142" s="197"/>
      <c r="FE142" s="197"/>
      <c r="FF142" s="197"/>
      <c r="FG142" s="197"/>
      <c r="FH142" s="197"/>
      <c r="FI142" s="197"/>
      <c r="FJ142" s="197"/>
      <c r="FK142" s="197"/>
      <c r="FL142" s="197"/>
      <c r="FM142" s="197"/>
      <c r="FN142" s="197"/>
      <c r="FO142" s="197"/>
      <c r="FP142" s="197"/>
      <c r="FQ142" s="197"/>
      <c r="FR142" s="197"/>
      <c r="FS142" s="197"/>
      <c r="FT142" s="197"/>
      <c r="FU142" s="197"/>
      <c r="FV142" s="197"/>
      <c r="FW142" s="197"/>
      <c r="FX142" s="197"/>
      <c r="FY142" s="197"/>
      <c r="FZ142" s="197"/>
      <c r="GA142" s="197"/>
      <c r="GB142" s="197"/>
      <c r="GC142" s="197"/>
      <c r="GD142" s="197"/>
      <c r="GE142" s="197"/>
      <c r="GF142" s="197"/>
      <c r="GG142" s="197"/>
      <c r="GH142" s="197"/>
      <c r="GI142" s="197"/>
      <c r="GJ142" s="197"/>
      <c r="GK142" s="197"/>
      <c r="GL142" s="197"/>
      <c r="GM142" s="197"/>
      <c r="GN142" s="197"/>
      <c r="GO142" s="197"/>
      <c r="GP142" s="197"/>
      <c r="GQ142" s="197"/>
      <c r="GR142" s="197"/>
      <c r="GS142" s="197"/>
      <c r="GT142" s="197"/>
      <c r="GU142" s="197"/>
      <c r="GV142" s="197"/>
      <c r="GW142" s="197"/>
      <c r="GX142" s="197"/>
      <c r="GY142" s="197"/>
      <c r="GZ142" s="197"/>
      <c r="HA142" s="197"/>
      <c r="HB142" s="197"/>
      <c r="HC142" s="197"/>
      <c r="HD142" s="197"/>
      <c r="HE142" s="197"/>
      <c r="HF142" s="197"/>
      <c r="HG142" s="197"/>
      <c r="HH142" s="197"/>
      <c r="HI142" s="197"/>
      <c r="HJ142" s="197"/>
      <c r="HK142" s="197"/>
      <c r="HL142" s="197"/>
      <c r="HM142" s="197"/>
      <c r="HN142" s="197"/>
      <c r="HO142" s="197"/>
      <c r="HP142" s="197"/>
      <c r="HQ142" s="197"/>
      <c r="HR142" s="197"/>
      <c r="HS142" s="197"/>
      <c r="HT142" s="197"/>
      <c r="HU142" s="197"/>
      <c r="HV142" s="197"/>
      <c r="HW142" s="197"/>
      <c r="HX142" s="197"/>
      <c r="HY142" s="197"/>
      <c r="HZ142" s="197"/>
      <c r="IA142" s="197"/>
      <c r="IB142" s="197"/>
      <c r="IC142" s="197"/>
      <c r="ID142" s="197"/>
      <c r="IE142" s="197"/>
      <c r="IF142" s="197"/>
      <c r="IG142" s="197"/>
      <c r="IH142" s="197"/>
      <c r="II142" s="197"/>
      <c r="IJ142" s="197"/>
      <c r="IK142" s="197"/>
      <c r="IL142" s="197"/>
      <c r="IM142" s="197"/>
      <c r="IN142" s="197"/>
      <c r="IO142" s="197"/>
      <c r="IP142" s="197"/>
      <c r="IQ142" s="197"/>
      <c r="IR142" s="197"/>
      <c r="IS142" s="197"/>
      <c r="IT142" s="197"/>
      <c r="IU142" s="197"/>
      <c r="IV142" s="197"/>
      <c r="IW142" s="197"/>
    </row>
    <row r="143" spans="1:257">
      <c r="A143" s="218"/>
      <c r="B143" s="207"/>
      <c r="C143" s="207"/>
      <c r="D143" s="207"/>
      <c r="E143" s="207"/>
      <c r="F143" s="207"/>
      <c r="G143" s="207"/>
      <c r="H143" s="217"/>
      <c r="I143" s="207"/>
      <c r="J143" s="207"/>
      <c r="K143" s="207"/>
      <c r="L143" s="207"/>
      <c r="M143" s="21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207"/>
      <c r="BF143" s="207"/>
      <c r="BG143" s="207"/>
      <c r="BH143" s="207"/>
      <c r="BI143" s="207"/>
      <c r="BJ143" s="207"/>
      <c r="BK143" s="207"/>
      <c r="BL143" s="207"/>
      <c r="BM143" s="207"/>
      <c r="BN143" s="207"/>
      <c r="BO143" s="216"/>
      <c r="BP143" s="200"/>
      <c r="BQ143" s="197"/>
      <c r="BR143" s="197"/>
      <c r="BS143" s="197"/>
      <c r="BT143" s="197"/>
      <c r="BU143" s="197"/>
      <c r="BV143" s="197"/>
      <c r="BW143" s="197"/>
      <c r="BX143" s="197"/>
      <c r="BY143" s="197"/>
      <c r="BZ143" s="197"/>
      <c r="CA143" s="197"/>
      <c r="CB143" s="197"/>
      <c r="CC143" s="197"/>
      <c r="CD143" s="197"/>
      <c r="CE143" s="197"/>
      <c r="CF143" s="197"/>
      <c r="CG143" s="197"/>
      <c r="CH143" s="197"/>
      <c r="CI143" s="197"/>
      <c r="CJ143" s="197"/>
      <c r="CK143" s="197"/>
      <c r="CL143" s="197"/>
      <c r="CM143" s="197"/>
      <c r="CN143" s="197"/>
      <c r="CO143" s="197"/>
      <c r="CP143" s="197"/>
      <c r="CQ143" s="197"/>
      <c r="CR143" s="197"/>
      <c r="CS143" s="197"/>
      <c r="CT143" s="197"/>
      <c r="CU143" s="197"/>
      <c r="CV143" s="197"/>
      <c r="CW143" s="197"/>
      <c r="CX143" s="197"/>
      <c r="CY143" s="197"/>
      <c r="CZ143" s="197"/>
      <c r="DA143" s="197"/>
      <c r="DB143" s="197"/>
      <c r="DC143" s="197"/>
      <c r="DD143" s="197"/>
      <c r="DE143" s="197"/>
      <c r="DF143" s="197"/>
      <c r="DG143" s="197"/>
      <c r="DH143" s="197"/>
      <c r="DI143" s="197"/>
      <c r="DJ143" s="197"/>
      <c r="DK143" s="197"/>
      <c r="DL143" s="197"/>
      <c r="DM143" s="197"/>
      <c r="DN143" s="197"/>
      <c r="DO143" s="197"/>
      <c r="DP143" s="197"/>
      <c r="DQ143" s="197"/>
      <c r="DR143" s="197"/>
      <c r="DS143" s="197"/>
      <c r="DT143" s="197"/>
      <c r="DU143" s="197"/>
      <c r="DV143" s="197"/>
      <c r="DW143" s="197"/>
      <c r="DX143" s="197"/>
      <c r="DY143" s="197"/>
      <c r="DZ143" s="197"/>
      <c r="EA143" s="197"/>
      <c r="EB143" s="197"/>
      <c r="EC143" s="197"/>
      <c r="ED143" s="197"/>
      <c r="EE143" s="197"/>
      <c r="EF143" s="197"/>
      <c r="EG143" s="197"/>
      <c r="EH143" s="197"/>
      <c r="EI143" s="197"/>
      <c r="EJ143" s="197"/>
      <c r="EK143" s="197"/>
      <c r="EL143" s="197"/>
      <c r="EM143" s="197"/>
      <c r="EN143" s="197"/>
      <c r="EO143" s="197"/>
      <c r="EP143" s="197"/>
      <c r="EQ143" s="197"/>
      <c r="ER143" s="197"/>
      <c r="ES143" s="197"/>
      <c r="ET143" s="197"/>
      <c r="EU143" s="197"/>
      <c r="EV143" s="197"/>
      <c r="EW143" s="197"/>
      <c r="EX143" s="197"/>
      <c r="EY143" s="197"/>
      <c r="EZ143" s="197"/>
      <c r="FA143" s="197"/>
      <c r="FB143" s="197"/>
      <c r="FC143" s="197"/>
      <c r="FD143" s="197"/>
      <c r="FE143" s="197"/>
      <c r="FF143" s="197"/>
      <c r="FG143" s="197"/>
      <c r="FH143" s="197"/>
      <c r="FI143" s="197"/>
      <c r="FJ143" s="197"/>
      <c r="FK143" s="197"/>
      <c r="FL143" s="197"/>
      <c r="FM143" s="197"/>
      <c r="FN143" s="197"/>
      <c r="FO143" s="197"/>
      <c r="FP143" s="197"/>
      <c r="FQ143" s="197"/>
      <c r="FR143" s="197"/>
      <c r="FS143" s="197"/>
      <c r="FT143" s="197"/>
      <c r="FU143" s="197"/>
      <c r="FV143" s="197"/>
      <c r="FW143" s="197"/>
      <c r="FX143" s="197"/>
      <c r="FY143" s="197"/>
      <c r="FZ143" s="197"/>
      <c r="GA143" s="197"/>
      <c r="GB143" s="197"/>
      <c r="GC143" s="197"/>
      <c r="GD143" s="197"/>
      <c r="GE143" s="197"/>
      <c r="GF143" s="197"/>
      <c r="GG143" s="197"/>
      <c r="GH143" s="197"/>
      <c r="GI143" s="197"/>
      <c r="GJ143" s="197"/>
      <c r="GK143" s="197"/>
      <c r="GL143" s="197"/>
      <c r="GM143" s="197"/>
      <c r="GN143" s="197"/>
      <c r="GO143" s="197"/>
      <c r="GP143" s="197"/>
      <c r="GQ143" s="197"/>
      <c r="GR143" s="197"/>
      <c r="GS143" s="197"/>
      <c r="GT143" s="197"/>
      <c r="GU143" s="197"/>
      <c r="GV143" s="197"/>
      <c r="GW143" s="197"/>
      <c r="GX143" s="197"/>
      <c r="GY143" s="197"/>
      <c r="GZ143" s="197"/>
      <c r="HA143" s="197"/>
      <c r="HB143" s="197"/>
      <c r="HC143" s="197"/>
      <c r="HD143" s="197"/>
      <c r="HE143" s="197"/>
      <c r="HF143" s="197"/>
      <c r="HG143" s="197"/>
      <c r="HH143" s="197"/>
      <c r="HI143" s="197"/>
      <c r="HJ143" s="197"/>
      <c r="HK143" s="197"/>
      <c r="HL143" s="197"/>
      <c r="HM143" s="197"/>
      <c r="HN143" s="197"/>
      <c r="HO143" s="197"/>
      <c r="HP143" s="197"/>
      <c r="HQ143" s="197"/>
      <c r="HR143" s="197"/>
      <c r="HS143" s="197"/>
      <c r="HT143" s="197"/>
      <c r="HU143" s="197"/>
      <c r="HV143" s="197"/>
      <c r="HW143" s="197"/>
      <c r="HX143" s="197"/>
      <c r="HY143" s="197"/>
      <c r="HZ143" s="197"/>
      <c r="IA143" s="197"/>
      <c r="IB143" s="197"/>
      <c r="IC143" s="197"/>
      <c r="ID143" s="197"/>
      <c r="IE143" s="197"/>
      <c r="IF143" s="197"/>
      <c r="IG143" s="197"/>
      <c r="IH143" s="197"/>
      <c r="II143" s="197"/>
      <c r="IJ143" s="197"/>
      <c r="IK143" s="197"/>
      <c r="IL143" s="197"/>
      <c r="IM143" s="197"/>
      <c r="IN143" s="197"/>
      <c r="IO143" s="197"/>
      <c r="IP143" s="197"/>
      <c r="IQ143" s="197"/>
      <c r="IR143" s="197"/>
      <c r="IS143" s="197"/>
      <c r="IT143" s="197"/>
      <c r="IU143" s="197"/>
      <c r="IV143" s="197"/>
      <c r="IW143" s="197"/>
    </row>
    <row r="144" spans="1:257">
      <c r="A144" s="215">
        <v>9</v>
      </c>
      <c r="B144" s="214" t="s">
        <v>1021</v>
      </c>
      <c r="C144" s="214"/>
      <c r="D144" s="205" t="s">
        <v>677</v>
      </c>
      <c r="E144" s="205" t="s">
        <v>268</v>
      </c>
      <c r="F144" s="205" t="s">
        <v>267</v>
      </c>
      <c r="G144" s="205" t="s">
        <v>266</v>
      </c>
      <c r="H144" s="206" t="s">
        <v>265</v>
      </c>
      <c r="I144" s="207"/>
      <c r="J144" s="205" t="s">
        <v>268</v>
      </c>
      <c r="K144" s="205" t="s">
        <v>267</v>
      </c>
      <c r="L144" s="205" t="s">
        <v>266</v>
      </c>
      <c r="M144" s="206" t="s">
        <v>265</v>
      </c>
      <c r="N144" s="205" t="s">
        <v>268</v>
      </c>
      <c r="O144" s="205" t="s">
        <v>267</v>
      </c>
      <c r="P144" s="205" t="s">
        <v>266</v>
      </c>
      <c r="Q144" s="205" t="s">
        <v>268</v>
      </c>
      <c r="R144" s="205" t="s">
        <v>267</v>
      </c>
      <c r="S144" s="205" t="s">
        <v>266</v>
      </c>
      <c r="T144" s="205" t="s">
        <v>268</v>
      </c>
      <c r="U144" s="205" t="s">
        <v>267</v>
      </c>
      <c r="V144" s="205" t="s">
        <v>266</v>
      </c>
      <c r="W144" s="205" t="s">
        <v>268</v>
      </c>
      <c r="X144" s="205" t="s">
        <v>267</v>
      </c>
      <c r="Y144" s="205" t="s">
        <v>266</v>
      </c>
      <c r="Z144" s="205" t="s">
        <v>268</v>
      </c>
      <c r="AA144" s="205" t="s">
        <v>267</v>
      </c>
      <c r="AB144" s="205" t="s">
        <v>266</v>
      </c>
      <c r="AC144" s="205" t="s">
        <v>268</v>
      </c>
      <c r="AD144" s="205" t="s">
        <v>267</v>
      </c>
      <c r="AE144" s="205" t="s">
        <v>266</v>
      </c>
      <c r="AF144" s="205" t="s">
        <v>268</v>
      </c>
      <c r="AG144" s="205" t="s">
        <v>267</v>
      </c>
      <c r="AH144" s="205" t="s">
        <v>266</v>
      </c>
      <c r="AI144" s="205" t="s">
        <v>268</v>
      </c>
      <c r="AJ144" s="205" t="s">
        <v>267</v>
      </c>
      <c r="AK144" s="205" t="s">
        <v>266</v>
      </c>
      <c r="AL144" s="205" t="s">
        <v>268</v>
      </c>
      <c r="AM144" s="205" t="s">
        <v>267</v>
      </c>
      <c r="AN144" s="205" t="s">
        <v>266</v>
      </c>
      <c r="AO144" s="205" t="s">
        <v>268</v>
      </c>
      <c r="AP144" s="205" t="s">
        <v>267</v>
      </c>
      <c r="AQ144" s="205" t="s">
        <v>266</v>
      </c>
      <c r="AR144" s="205" t="s">
        <v>268</v>
      </c>
      <c r="AS144" s="205" t="s">
        <v>267</v>
      </c>
      <c r="AT144" s="205" t="s">
        <v>266</v>
      </c>
      <c r="AU144" s="205" t="s">
        <v>268</v>
      </c>
      <c r="AV144" s="205" t="s">
        <v>267</v>
      </c>
      <c r="AW144" s="205" t="s">
        <v>266</v>
      </c>
      <c r="AX144" s="205" t="s">
        <v>268</v>
      </c>
      <c r="AY144" s="205" t="s">
        <v>267</v>
      </c>
      <c r="AZ144" s="205" t="s">
        <v>266</v>
      </c>
      <c r="BA144" s="205" t="s">
        <v>268</v>
      </c>
      <c r="BB144" s="205" t="s">
        <v>267</v>
      </c>
      <c r="BC144" s="205" t="s">
        <v>266</v>
      </c>
      <c r="BD144" s="205" t="s">
        <v>268</v>
      </c>
      <c r="BE144" s="205" t="s">
        <v>267</v>
      </c>
      <c r="BF144" s="205" t="s">
        <v>266</v>
      </c>
      <c r="BG144" s="205" t="s">
        <v>268</v>
      </c>
      <c r="BH144" s="205" t="s">
        <v>267</v>
      </c>
      <c r="BI144" s="205" t="s">
        <v>266</v>
      </c>
      <c r="BJ144" s="205" t="s">
        <v>268</v>
      </c>
      <c r="BK144" s="205" t="s">
        <v>267</v>
      </c>
      <c r="BL144" s="205" t="s">
        <v>266</v>
      </c>
      <c r="BM144" s="205" t="s">
        <v>268</v>
      </c>
      <c r="BN144" s="205" t="s">
        <v>267</v>
      </c>
      <c r="BO144" s="204" t="s">
        <v>266</v>
      </c>
      <c r="BP144" s="197"/>
      <c r="BQ144" s="197"/>
      <c r="BR144" s="197"/>
      <c r="BS144" s="197"/>
      <c r="BT144" s="197"/>
      <c r="BU144" s="197"/>
      <c r="BV144" s="197"/>
      <c r="BW144" s="197"/>
      <c r="BX144" s="197"/>
      <c r="BY144" s="197"/>
      <c r="BZ144" s="197"/>
      <c r="CA144" s="197"/>
      <c r="CB144" s="197"/>
      <c r="CC144" s="197"/>
      <c r="CD144" s="197"/>
      <c r="CE144" s="197"/>
      <c r="CF144" s="197"/>
      <c r="CG144" s="197"/>
      <c r="CH144" s="197"/>
      <c r="CI144" s="197"/>
      <c r="CJ144" s="197"/>
      <c r="CK144" s="197"/>
      <c r="CL144" s="197"/>
      <c r="CM144" s="197"/>
      <c r="CN144" s="197"/>
      <c r="CO144" s="197"/>
      <c r="CP144" s="197"/>
      <c r="CQ144" s="197"/>
      <c r="CR144" s="197"/>
      <c r="CS144" s="197"/>
      <c r="CT144" s="197"/>
      <c r="CU144" s="197"/>
      <c r="CV144" s="197"/>
      <c r="CW144" s="197"/>
      <c r="CX144" s="197"/>
      <c r="CY144" s="197"/>
      <c r="CZ144" s="197"/>
      <c r="DA144" s="197"/>
      <c r="DB144" s="197"/>
      <c r="DC144" s="197"/>
      <c r="DD144" s="197"/>
      <c r="DE144" s="197"/>
      <c r="DF144" s="197"/>
      <c r="DG144" s="197"/>
      <c r="DH144" s="197"/>
      <c r="DI144" s="197"/>
      <c r="DJ144" s="197"/>
      <c r="DK144" s="197"/>
      <c r="DL144" s="197"/>
      <c r="DM144" s="197"/>
      <c r="DN144" s="197"/>
      <c r="DO144" s="197"/>
      <c r="DP144" s="197"/>
      <c r="DQ144" s="197"/>
      <c r="DR144" s="197"/>
      <c r="DS144" s="197"/>
      <c r="DT144" s="197"/>
      <c r="DU144" s="197"/>
      <c r="DV144" s="197"/>
      <c r="DW144" s="197"/>
      <c r="DX144" s="197"/>
      <c r="DY144" s="197"/>
      <c r="DZ144" s="197"/>
      <c r="EA144" s="197"/>
      <c r="EB144" s="197"/>
      <c r="EC144" s="197"/>
      <c r="ED144" s="197"/>
      <c r="EE144" s="197"/>
      <c r="EF144" s="197"/>
      <c r="EG144" s="197"/>
      <c r="EH144" s="197"/>
      <c r="EI144" s="197"/>
      <c r="EJ144" s="197"/>
      <c r="EK144" s="197"/>
      <c r="EL144" s="197"/>
      <c r="EM144" s="197"/>
      <c r="EN144" s="197"/>
      <c r="EO144" s="197"/>
      <c r="EP144" s="197"/>
      <c r="EQ144" s="197"/>
      <c r="ER144" s="197"/>
      <c r="ES144" s="197"/>
      <c r="ET144" s="197"/>
      <c r="EU144" s="197"/>
      <c r="EV144" s="197"/>
      <c r="EW144" s="197"/>
      <c r="EX144" s="197"/>
      <c r="EY144" s="197"/>
      <c r="EZ144" s="197"/>
      <c r="FA144" s="197"/>
      <c r="FB144" s="197"/>
      <c r="FC144" s="197"/>
      <c r="FD144" s="197"/>
      <c r="FE144" s="197"/>
      <c r="FF144" s="197"/>
      <c r="FG144" s="197"/>
      <c r="FH144" s="197"/>
      <c r="FI144" s="197"/>
      <c r="FJ144" s="197"/>
      <c r="FK144" s="197"/>
      <c r="FL144" s="197"/>
      <c r="FM144" s="197"/>
      <c r="FN144" s="197"/>
      <c r="FO144" s="197"/>
      <c r="FP144" s="197"/>
      <c r="FQ144" s="197"/>
      <c r="FR144" s="197"/>
      <c r="FS144" s="197"/>
      <c r="FT144" s="197"/>
      <c r="FU144" s="197"/>
      <c r="FV144" s="197"/>
      <c r="FW144" s="197"/>
      <c r="FX144" s="197"/>
      <c r="FY144" s="197"/>
      <c r="FZ144" s="197"/>
      <c r="GA144" s="197"/>
      <c r="GB144" s="197"/>
      <c r="GC144" s="197"/>
      <c r="GD144" s="197"/>
      <c r="GE144" s="197"/>
      <c r="GF144" s="197"/>
      <c r="GG144" s="197"/>
      <c r="GH144" s="197"/>
      <c r="GI144" s="197"/>
      <c r="GJ144" s="197"/>
      <c r="GK144" s="197"/>
      <c r="GL144" s="197"/>
      <c r="GM144" s="197"/>
      <c r="GN144" s="197"/>
      <c r="GO144" s="197"/>
      <c r="GP144" s="197"/>
      <c r="GQ144" s="197"/>
      <c r="GR144" s="197"/>
      <c r="GS144" s="197"/>
      <c r="GT144" s="197"/>
      <c r="GU144" s="197"/>
      <c r="GV144" s="197"/>
      <c r="GW144" s="197"/>
      <c r="GX144" s="197"/>
      <c r="GY144" s="197"/>
      <c r="GZ144" s="197"/>
      <c r="HA144" s="197"/>
      <c r="HB144" s="197"/>
      <c r="HC144" s="197"/>
      <c r="HD144" s="197"/>
      <c r="HE144" s="197"/>
      <c r="HF144" s="197"/>
      <c r="HG144" s="197"/>
      <c r="HH144" s="197"/>
      <c r="HI144" s="197"/>
      <c r="HJ144" s="197"/>
      <c r="HK144" s="197"/>
      <c r="HL144" s="197"/>
      <c r="HM144" s="197"/>
      <c r="HN144" s="197"/>
      <c r="HO144" s="197"/>
      <c r="HP144" s="197"/>
      <c r="HQ144" s="197"/>
      <c r="HR144" s="197"/>
      <c r="HS144" s="197"/>
      <c r="HT144" s="197"/>
      <c r="HU144" s="197"/>
      <c r="HV144" s="197"/>
      <c r="HW144" s="197"/>
      <c r="HX144" s="197"/>
      <c r="HY144" s="197"/>
      <c r="HZ144" s="197"/>
      <c r="IA144" s="197"/>
      <c r="IB144" s="197"/>
      <c r="IC144" s="197"/>
      <c r="ID144" s="197"/>
      <c r="IE144" s="197"/>
      <c r="IF144" s="197"/>
      <c r="IG144" s="197"/>
      <c r="IH144" s="197"/>
      <c r="II144" s="197"/>
      <c r="IJ144" s="197"/>
      <c r="IK144" s="197"/>
      <c r="IL144" s="197"/>
      <c r="IM144" s="197"/>
      <c r="IN144" s="197"/>
      <c r="IO144" s="197"/>
      <c r="IP144" s="197"/>
      <c r="IQ144" s="197"/>
      <c r="IR144" s="197"/>
      <c r="IS144" s="197"/>
      <c r="IT144" s="197"/>
      <c r="IU144" s="197"/>
      <c r="IV144" s="197"/>
      <c r="IW144" s="197"/>
    </row>
    <row r="145" spans="1:257">
      <c r="A145" s="208">
        <v>1</v>
      </c>
      <c r="B145" s="205" t="s">
        <v>859</v>
      </c>
      <c r="C145" s="205" t="str">
        <f t="shared" ref="C145:C160" si="48">TRIM(B145)</f>
        <v>DEREK STARK</v>
      </c>
      <c r="D145" s="205">
        <v>7</v>
      </c>
      <c r="E145" s="209">
        <v>425</v>
      </c>
      <c r="F145" s="209">
        <v>245</v>
      </c>
      <c r="G145" s="209">
        <v>9</v>
      </c>
      <c r="H145" s="206">
        <f t="shared" ref="H145:H160" si="49">F145/E145</f>
        <v>0.57647058823529407</v>
      </c>
      <c r="I145" s="207"/>
      <c r="J145" s="205">
        <f t="shared" ref="J145:J160" si="50">SUM(N145,Q145,T145,W145,Z145,AC145,AF145,AI145,AL145,AO145,AR145,AU145,AX145,BA145,BD145,BG145)</f>
        <v>74</v>
      </c>
      <c r="K145" s="205">
        <f t="shared" ref="K145:K160" si="51">SUM(O145,R145,U145,X145,AA145,AD145,AG145,AJ145,AM145,AP145,AS145,AV145,AY145,BB145,BE145,BH145)</f>
        <v>42</v>
      </c>
      <c r="L145" s="205">
        <f t="shared" ref="L145:L160" si="52">SUM(P145,S145,V145,Y145,AB145,AE145,AH145,AK145,AN145,AQ145,AT145,AW145,AZ145,BC145,BF145,BI145)</f>
        <v>1</v>
      </c>
      <c r="M145" s="206">
        <f t="shared" ref="M145:M160" si="53">K145/J145</f>
        <v>0.56756756756756754</v>
      </c>
      <c r="N145" s="205">
        <v>7</v>
      </c>
      <c r="O145" s="205">
        <v>6</v>
      </c>
      <c r="P145" s="205">
        <v>0</v>
      </c>
      <c r="Q145" s="205">
        <v>5</v>
      </c>
      <c r="R145" s="205">
        <v>4</v>
      </c>
      <c r="S145" s="205">
        <v>1</v>
      </c>
      <c r="T145" s="205">
        <v>5</v>
      </c>
      <c r="U145" s="205">
        <v>3</v>
      </c>
      <c r="V145" s="205">
        <v>0</v>
      </c>
      <c r="W145" s="205">
        <v>5</v>
      </c>
      <c r="X145" s="205">
        <v>3</v>
      </c>
      <c r="Y145" s="205">
        <v>0</v>
      </c>
      <c r="Z145" s="205">
        <v>6</v>
      </c>
      <c r="AA145" s="205">
        <v>2</v>
      </c>
      <c r="AB145" s="205">
        <v>0</v>
      </c>
      <c r="AC145" s="205">
        <v>6</v>
      </c>
      <c r="AD145" s="205">
        <v>3</v>
      </c>
      <c r="AE145" s="205">
        <v>0</v>
      </c>
      <c r="AF145" s="205">
        <v>0</v>
      </c>
      <c r="AG145" s="205">
        <v>0</v>
      </c>
      <c r="AH145" s="205">
        <v>0</v>
      </c>
      <c r="AI145" s="205">
        <v>6</v>
      </c>
      <c r="AJ145" s="205">
        <v>4</v>
      </c>
      <c r="AK145" s="205">
        <v>0</v>
      </c>
      <c r="AL145" s="205">
        <v>4</v>
      </c>
      <c r="AM145" s="205">
        <v>3</v>
      </c>
      <c r="AN145" s="205">
        <v>0</v>
      </c>
      <c r="AO145" s="205">
        <v>4</v>
      </c>
      <c r="AP145" s="205">
        <v>1</v>
      </c>
      <c r="AQ145" s="205">
        <v>0</v>
      </c>
      <c r="AR145" s="205">
        <v>5</v>
      </c>
      <c r="AS145" s="205">
        <v>3</v>
      </c>
      <c r="AT145" s="205">
        <v>0</v>
      </c>
      <c r="AU145" s="205">
        <v>5</v>
      </c>
      <c r="AV145" s="205">
        <v>2</v>
      </c>
      <c r="AW145" s="205">
        <v>0</v>
      </c>
      <c r="AX145" s="205">
        <v>5</v>
      </c>
      <c r="AY145" s="205">
        <v>3</v>
      </c>
      <c r="AZ145" s="205">
        <v>0</v>
      </c>
      <c r="BA145" s="205">
        <v>5</v>
      </c>
      <c r="BB145" s="205">
        <v>3</v>
      </c>
      <c r="BC145" s="205">
        <v>0</v>
      </c>
      <c r="BD145" s="205">
        <v>0</v>
      </c>
      <c r="BE145" s="205">
        <v>0</v>
      </c>
      <c r="BF145" s="205">
        <v>0</v>
      </c>
      <c r="BG145" s="205">
        <v>6</v>
      </c>
      <c r="BH145" s="205">
        <v>2</v>
      </c>
      <c r="BI145" s="205">
        <v>0</v>
      </c>
      <c r="BJ145" s="205"/>
      <c r="BK145" s="205"/>
      <c r="BL145" s="205"/>
      <c r="BM145" s="205"/>
      <c r="BN145" s="205"/>
      <c r="BO145" s="204"/>
      <c r="BP145" s="197"/>
      <c r="BQ145" s="197"/>
      <c r="BR145" s="197"/>
      <c r="BS145" s="197"/>
      <c r="BT145" s="197"/>
      <c r="BU145" s="197"/>
      <c r="BV145" s="197"/>
      <c r="BW145" s="197"/>
      <c r="BX145" s="197"/>
      <c r="BY145" s="197"/>
      <c r="BZ145" s="197"/>
      <c r="CA145" s="197"/>
      <c r="CB145" s="197"/>
      <c r="CC145" s="197"/>
      <c r="CD145" s="197"/>
      <c r="CE145" s="197"/>
      <c r="CF145" s="197"/>
      <c r="CG145" s="197"/>
      <c r="CH145" s="197"/>
      <c r="CI145" s="197"/>
      <c r="CJ145" s="197"/>
      <c r="CK145" s="197"/>
      <c r="CL145" s="197"/>
      <c r="CM145" s="197"/>
      <c r="CN145" s="197"/>
      <c r="CO145" s="197"/>
      <c r="CP145" s="197"/>
      <c r="CQ145" s="197"/>
      <c r="CR145" s="197"/>
      <c r="CS145" s="197"/>
      <c r="CT145" s="197"/>
      <c r="CU145" s="197"/>
      <c r="CV145" s="197"/>
      <c r="CW145" s="197"/>
      <c r="CX145" s="197"/>
      <c r="CY145" s="197"/>
      <c r="CZ145" s="197"/>
      <c r="DA145" s="197"/>
      <c r="DB145" s="197"/>
      <c r="DC145" s="197"/>
      <c r="DD145" s="197"/>
      <c r="DE145" s="197"/>
      <c r="DF145" s="197"/>
      <c r="DG145" s="197"/>
      <c r="DH145" s="197"/>
      <c r="DI145" s="197"/>
      <c r="DJ145" s="197"/>
      <c r="DK145" s="197"/>
      <c r="DL145" s="197"/>
      <c r="DM145" s="197"/>
      <c r="DN145" s="197"/>
      <c r="DO145" s="197"/>
      <c r="DP145" s="197"/>
      <c r="DQ145" s="197"/>
      <c r="DR145" s="197"/>
      <c r="DS145" s="197"/>
      <c r="DT145" s="197"/>
      <c r="DU145" s="197"/>
      <c r="DV145" s="197"/>
      <c r="DW145" s="197"/>
      <c r="DX145" s="197"/>
      <c r="DY145" s="197"/>
      <c r="DZ145" s="197"/>
      <c r="EA145" s="197"/>
      <c r="EB145" s="197"/>
      <c r="EC145" s="197"/>
      <c r="ED145" s="197"/>
      <c r="EE145" s="197"/>
      <c r="EF145" s="197"/>
      <c r="EG145" s="197"/>
      <c r="EH145" s="197"/>
      <c r="EI145" s="197"/>
      <c r="EJ145" s="197"/>
      <c r="EK145" s="197"/>
      <c r="EL145" s="197"/>
      <c r="EM145" s="197"/>
      <c r="EN145" s="197"/>
      <c r="EO145" s="197"/>
      <c r="EP145" s="197"/>
      <c r="EQ145" s="197"/>
      <c r="ER145" s="197"/>
      <c r="ES145" s="197"/>
      <c r="ET145" s="197"/>
      <c r="EU145" s="197"/>
      <c r="EV145" s="197"/>
      <c r="EW145" s="197"/>
      <c r="EX145" s="197"/>
      <c r="EY145" s="197"/>
      <c r="EZ145" s="197"/>
      <c r="FA145" s="197"/>
      <c r="FB145" s="197"/>
      <c r="FC145" s="197"/>
      <c r="FD145" s="197"/>
      <c r="FE145" s="197"/>
      <c r="FF145" s="197"/>
      <c r="FG145" s="197"/>
      <c r="FH145" s="197"/>
      <c r="FI145" s="197"/>
      <c r="FJ145" s="197"/>
      <c r="FK145" s="197"/>
      <c r="FL145" s="197"/>
      <c r="FM145" s="197"/>
      <c r="FN145" s="197"/>
      <c r="FO145" s="197"/>
      <c r="FP145" s="197"/>
      <c r="FQ145" s="197"/>
      <c r="FR145" s="197"/>
      <c r="FS145" s="197"/>
      <c r="FT145" s="197"/>
      <c r="FU145" s="197"/>
      <c r="FV145" s="197"/>
      <c r="FW145" s="197"/>
      <c r="FX145" s="197"/>
      <c r="FY145" s="197"/>
      <c r="FZ145" s="197"/>
      <c r="GA145" s="197"/>
      <c r="GB145" s="197"/>
      <c r="GC145" s="197"/>
      <c r="GD145" s="197"/>
      <c r="GE145" s="197"/>
      <c r="GF145" s="197"/>
      <c r="GG145" s="197"/>
      <c r="GH145" s="197"/>
      <c r="GI145" s="197"/>
      <c r="GJ145" s="197"/>
      <c r="GK145" s="197"/>
      <c r="GL145" s="197"/>
      <c r="GM145" s="197"/>
      <c r="GN145" s="197"/>
      <c r="GO145" s="197"/>
      <c r="GP145" s="197"/>
      <c r="GQ145" s="197"/>
      <c r="GR145" s="197"/>
      <c r="GS145" s="197"/>
      <c r="GT145" s="197"/>
      <c r="GU145" s="197"/>
      <c r="GV145" s="197"/>
      <c r="GW145" s="197"/>
      <c r="GX145" s="197"/>
      <c r="GY145" s="197"/>
      <c r="GZ145" s="197"/>
      <c r="HA145" s="197"/>
      <c r="HB145" s="197"/>
      <c r="HC145" s="197"/>
      <c r="HD145" s="197"/>
      <c r="HE145" s="197"/>
      <c r="HF145" s="197"/>
      <c r="HG145" s="197"/>
      <c r="HH145" s="197"/>
      <c r="HI145" s="197"/>
      <c r="HJ145" s="197"/>
      <c r="HK145" s="197"/>
      <c r="HL145" s="197"/>
      <c r="HM145" s="197"/>
      <c r="HN145" s="197"/>
      <c r="HO145" s="197"/>
      <c r="HP145" s="197"/>
      <c r="HQ145" s="197"/>
      <c r="HR145" s="197"/>
      <c r="HS145" s="197"/>
      <c r="HT145" s="197"/>
      <c r="HU145" s="197"/>
      <c r="HV145" s="197"/>
      <c r="HW145" s="197"/>
      <c r="HX145" s="197"/>
      <c r="HY145" s="197"/>
      <c r="HZ145" s="197"/>
      <c r="IA145" s="197"/>
      <c r="IB145" s="197"/>
      <c r="IC145" s="197"/>
      <c r="ID145" s="197"/>
      <c r="IE145" s="197"/>
      <c r="IF145" s="197"/>
      <c r="IG145" s="197"/>
      <c r="IH145" s="197"/>
      <c r="II145" s="197"/>
      <c r="IJ145" s="197"/>
      <c r="IK145" s="197"/>
      <c r="IL145" s="197"/>
      <c r="IM145" s="197"/>
      <c r="IN145" s="197"/>
      <c r="IO145" s="197"/>
      <c r="IP145" s="197"/>
      <c r="IQ145" s="197"/>
      <c r="IR145" s="197"/>
      <c r="IS145" s="197"/>
      <c r="IT145" s="197"/>
      <c r="IU145" s="197"/>
      <c r="IV145" s="197"/>
      <c r="IW145" s="197"/>
    </row>
    <row r="146" spans="1:257">
      <c r="A146" s="208">
        <v>2</v>
      </c>
      <c r="B146" s="205" t="s">
        <v>905</v>
      </c>
      <c r="C146" s="205" t="str">
        <f t="shared" si="48"/>
        <v>BUSTER KRUEGER</v>
      </c>
      <c r="D146" s="205">
        <v>15</v>
      </c>
      <c r="E146" s="209">
        <v>1003</v>
      </c>
      <c r="F146" s="209">
        <v>681</v>
      </c>
      <c r="G146" s="209">
        <v>115</v>
      </c>
      <c r="H146" s="206">
        <f t="shared" si="49"/>
        <v>0.67896311066799597</v>
      </c>
      <c r="I146" s="207"/>
      <c r="J146" s="205">
        <f t="shared" si="50"/>
        <v>71</v>
      </c>
      <c r="K146" s="205">
        <f t="shared" si="51"/>
        <v>45</v>
      </c>
      <c r="L146" s="205">
        <f t="shared" si="52"/>
        <v>9</v>
      </c>
      <c r="M146" s="206">
        <f t="shared" si="53"/>
        <v>0.63380281690140849</v>
      </c>
      <c r="N146" s="205">
        <v>5</v>
      </c>
      <c r="O146" s="205">
        <v>4</v>
      </c>
      <c r="P146" s="205">
        <v>0</v>
      </c>
      <c r="Q146" s="205">
        <v>4</v>
      </c>
      <c r="R146" s="205">
        <v>2</v>
      </c>
      <c r="S146" s="205">
        <v>0</v>
      </c>
      <c r="T146" s="205">
        <v>4</v>
      </c>
      <c r="U146" s="205">
        <v>4</v>
      </c>
      <c r="V146" s="205">
        <v>2</v>
      </c>
      <c r="W146" s="205">
        <v>5</v>
      </c>
      <c r="X146" s="205">
        <v>2</v>
      </c>
      <c r="Y146" s="205">
        <v>2</v>
      </c>
      <c r="Z146" s="205">
        <v>5</v>
      </c>
      <c r="AA146" s="205">
        <v>3</v>
      </c>
      <c r="AB146" s="205">
        <v>1</v>
      </c>
      <c r="AC146" s="205">
        <v>4</v>
      </c>
      <c r="AD146" s="205">
        <v>2</v>
      </c>
      <c r="AE146" s="205">
        <v>0</v>
      </c>
      <c r="AF146" s="205">
        <v>6</v>
      </c>
      <c r="AG146" s="205">
        <v>3</v>
      </c>
      <c r="AH146" s="205">
        <v>0</v>
      </c>
      <c r="AI146" s="205">
        <v>5</v>
      </c>
      <c r="AJ146" s="205">
        <v>3</v>
      </c>
      <c r="AK146" s="205">
        <v>0</v>
      </c>
      <c r="AL146" s="205">
        <v>3</v>
      </c>
      <c r="AM146" s="205">
        <v>2</v>
      </c>
      <c r="AN146" s="205">
        <v>1</v>
      </c>
      <c r="AO146" s="205">
        <v>5</v>
      </c>
      <c r="AP146" s="205">
        <v>2</v>
      </c>
      <c r="AQ146" s="205">
        <v>0</v>
      </c>
      <c r="AR146" s="205">
        <v>4</v>
      </c>
      <c r="AS146" s="205">
        <v>2</v>
      </c>
      <c r="AT146" s="205">
        <v>1</v>
      </c>
      <c r="AU146" s="205">
        <v>5</v>
      </c>
      <c r="AV146" s="205">
        <v>5</v>
      </c>
      <c r="AW146" s="205">
        <v>0</v>
      </c>
      <c r="AX146" s="205">
        <v>5</v>
      </c>
      <c r="AY146" s="205">
        <v>3</v>
      </c>
      <c r="AZ146" s="205">
        <v>0</v>
      </c>
      <c r="BA146" s="205">
        <v>6</v>
      </c>
      <c r="BB146" s="205">
        <v>4</v>
      </c>
      <c r="BC146" s="205">
        <v>1</v>
      </c>
      <c r="BD146" s="205">
        <v>2</v>
      </c>
      <c r="BE146" s="205">
        <v>2</v>
      </c>
      <c r="BF146" s="205">
        <v>0</v>
      </c>
      <c r="BG146" s="205">
        <v>3</v>
      </c>
      <c r="BH146" s="205">
        <v>2</v>
      </c>
      <c r="BI146" s="205">
        <v>1</v>
      </c>
      <c r="BJ146" s="205"/>
      <c r="BK146" s="205"/>
      <c r="BL146" s="205"/>
      <c r="BM146" s="205"/>
      <c r="BN146" s="205"/>
      <c r="BO146" s="204"/>
      <c r="BP146" s="197"/>
      <c r="BQ146" s="197"/>
      <c r="BR146" s="197"/>
      <c r="BS146" s="197"/>
      <c r="BT146" s="197"/>
      <c r="BU146" s="197"/>
      <c r="BV146" s="197"/>
      <c r="BW146" s="197"/>
      <c r="BX146" s="197"/>
      <c r="BY146" s="197"/>
      <c r="BZ146" s="197"/>
      <c r="CA146" s="197"/>
      <c r="CB146" s="197"/>
      <c r="CC146" s="197"/>
      <c r="CD146" s="197"/>
      <c r="CE146" s="197"/>
      <c r="CF146" s="197"/>
      <c r="CG146" s="197"/>
      <c r="CH146" s="197"/>
      <c r="CI146" s="197"/>
      <c r="CJ146" s="197"/>
      <c r="CK146" s="197"/>
      <c r="CL146" s="197"/>
      <c r="CM146" s="197"/>
      <c r="CN146" s="197"/>
      <c r="CO146" s="197"/>
      <c r="CP146" s="197"/>
      <c r="CQ146" s="197"/>
      <c r="CR146" s="197"/>
      <c r="CS146" s="197"/>
      <c r="CT146" s="197"/>
      <c r="CU146" s="197"/>
      <c r="CV146" s="197"/>
      <c r="CW146" s="197"/>
      <c r="CX146" s="197"/>
      <c r="CY146" s="197"/>
      <c r="CZ146" s="197"/>
      <c r="DA146" s="197"/>
      <c r="DB146" s="197"/>
      <c r="DC146" s="197"/>
      <c r="DD146" s="197"/>
      <c r="DE146" s="197"/>
      <c r="DF146" s="197"/>
      <c r="DG146" s="197"/>
      <c r="DH146" s="197"/>
      <c r="DI146" s="197"/>
      <c r="DJ146" s="197"/>
      <c r="DK146" s="197"/>
      <c r="DL146" s="197"/>
      <c r="DM146" s="197"/>
      <c r="DN146" s="197"/>
      <c r="DO146" s="197"/>
      <c r="DP146" s="197"/>
      <c r="DQ146" s="197"/>
      <c r="DR146" s="197"/>
      <c r="DS146" s="197"/>
      <c r="DT146" s="197"/>
      <c r="DU146" s="197"/>
      <c r="DV146" s="197"/>
      <c r="DW146" s="197"/>
      <c r="DX146" s="197"/>
      <c r="DY146" s="197"/>
      <c r="DZ146" s="197"/>
      <c r="EA146" s="197"/>
      <c r="EB146" s="197"/>
      <c r="EC146" s="197"/>
      <c r="ED146" s="197"/>
      <c r="EE146" s="197"/>
      <c r="EF146" s="197"/>
      <c r="EG146" s="197"/>
      <c r="EH146" s="197"/>
      <c r="EI146" s="197"/>
      <c r="EJ146" s="197"/>
      <c r="EK146" s="197"/>
      <c r="EL146" s="197"/>
      <c r="EM146" s="197"/>
      <c r="EN146" s="197"/>
      <c r="EO146" s="197"/>
      <c r="EP146" s="197"/>
      <c r="EQ146" s="197"/>
      <c r="ER146" s="197"/>
      <c r="ES146" s="197"/>
      <c r="ET146" s="197"/>
      <c r="EU146" s="197"/>
      <c r="EV146" s="197"/>
      <c r="EW146" s="197"/>
      <c r="EX146" s="197"/>
      <c r="EY146" s="197"/>
      <c r="EZ146" s="197"/>
      <c r="FA146" s="197"/>
      <c r="FB146" s="197"/>
      <c r="FC146" s="197"/>
      <c r="FD146" s="197"/>
      <c r="FE146" s="197"/>
      <c r="FF146" s="197"/>
      <c r="FG146" s="197"/>
      <c r="FH146" s="197"/>
      <c r="FI146" s="197"/>
      <c r="FJ146" s="197"/>
      <c r="FK146" s="197"/>
      <c r="FL146" s="197"/>
      <c r="FM146" s="197"/>
      <c r="FN146" s="197"/>
      <c r="FO146" s="197"/>
      <c r="FP146" s="197"/>
      <c r="FQ146" s="197"/>
      <c r="FR146" s="197"/>
      <c r="FS146" s="197"/>
      <c r="FT146" s="197"/>
      <c r="FU146" s="197"/>
      <c r="FV146" s="197"/>
      <c r="FW146" s="197"/>
      <c r="FX146" s="197"/>
      <c r="FY146" s="197"/>
      <c r="FZ146" s="197"/>
      <c r="GA146" s="197"/>
      <c r="GB146" s="197"/>
      <c r="GC146" s="197"/>
      <c r="GD146" s="197"/>
      <c r="GE146" s="197"/>
      <c r="GF146" s="197"/>
      <c r="GG146" s="197"/>
      <c r="GH146" s="197"/>
      <c r="GI146" s="197"/>
      <c r="GJ146" s="197"/>
      <c r="GK146" s="197"/>
      <c r="GL146" s="197"/>
      <c r="GM146" s="197"/>
      <c r="GN146" s="197"/>
      <c r="GO146" s="197"/>
      <c r="GP146" s="197"/>
      <c r="GQ146" s="197"/>
      <c r="GR146" s="197"/>
      <c r="GS146" s="197"/>
      <c r="GT146" s="197"/>
      <c r="GU146" s="197"/>
      <c r="GV146" s="197"/>
      <c r="GW146" s="197"/>
      <c r="GX146" s="197"/>
      <c r="GY146" s="197"/>
      <c r="GZ146" s="197"/>
      <c r="HA146" s="197"/>
      <c r="HB146" s="197"/>
      <c r="HC146" s="197"/>
      <c r="HD146" s="197"/>
      <c r="HE146" s="197"/>
      <c r="HF146" s="197"/>
      <c r="HG146" s="197"/>
      <c r="HH146" s="197"/>
      <c r="HI146" s="197"/>
      <c r="HJ146" s="197"/>
      <c r="HK146" s="197"/>
      <c r="HL146" s="197"/>
      <c r="HM146" s="197"/>
      <c r="HN146" s="197"/>
      <c r="HO146" s="197"/>
      <c r="HP146" s="197"/>
      <c r="HQ146" s="197"/>
      <c r="HR146" s="197"/>
      <c r="HS146" s="197"/>
      <c r="HT146" s="197"/>
      <c r="HU146" s="197"/>
      <c r="HV146" s="197"/>
      <c r="HW146" s="197"/>
      <c r="HX146" s="197"/>
      <c r="HY146" s="197"/>
      <c r="HZ146" s="197"/>
      <c r="IA146" s="197"/>
      <c r="IB146" s="197"/>
      <c r="IC146" s="197"/>
      <c r="ID146" s="197"/>
      <c r="IE146" s="197"/>
      <c r="IF146" s="197"/>
      <c r="IG146" s="197"/>
      <c r="IH146" s="197"/>
      <c r="II146" s="197"/>
      <c r="IJ146" s="197"/>
      <c r="IK146" s="197"/>
      <c r="IL146" s="197"/>
      <c r="IM146" s="197"/>
      <c r="IN146" s="197"/>
      <c r="IO146" s="197"/>
      <c r="IP146" s="197"/>
      <c r="IQ146" s="197"/>
      <c r="IR146" s="197"/>
      <c r="IS146" s="197"/>
      <c r="IT146" s="197"/>
      <c r="IU146" s="197"/>
      <c r="IV146" s="197"/>
      <c r="IW146" s="197"/>
    </row>
    <row r="147" spans="1:257">
      <c r="A147" s="208">
        <v>3</v>
      </c>
      <c r="B147" s="205" t="s">
        <v>847</v>
      </c>
      <c r="C147" s="205" t="str">
        <f t="shared" si="48"/>
        <v>PHIL DAMICO</v>
      </c>
      <c r="D147" s="205">
        <v>2</v>
      </c>
      <c r="E147" s="209">
        <v>133</v>
      </c>
      <c r="F147" s="209">
        <v>79</v>
      </c>
      <c r="G147" s="209">
        <v>13</v>
      </c>
      <c r="H147" s="206">
        <f t="shared" si="49"/>
        <v>0.59398496240601506</v>
      </c>
      <c r="I147" s="207"/>
      <c r="J147" s="205">
        <f t="shared" si="50"/>
        <v>73</v>
      </c>
      <c r="K147" s="205">
        <f t="shared" si="51"/>
        <v>42</v>
      </c>
      <c r="L147" s="205">
        <f t="shared" si="52"/>
        <v>6</v>
      </c>
      <c r="M147" s="206">
        <f t="shared" si="53"/>
        <v>0.57534246575342463</v>
      </c>
      <c r="N147" s="205">
        <v>7</v>
      </c>
      <c r="O147" s="205">
        <v>5</v>
      </c>
      <c r="P147" s="205">
        <v>0</v>
      </c>
      <c r="Q147" s="205">
        <v>4</v>
      </c>
      <c r="R147" s="205">
        <v>1</v>
      </c>
      <c r="S147" s="205">
        <v>0</v>
      </c>
      <c r="T147" s="205">
        <v>4</v>
      </c>
      <c r="U147" s="205">
        <v>2</v>
      </c>
      <c r="V147" s="205">
        <v>0</v>
      </c>
      <c r="W147" s="205">
        <v>0</v>
      </c>
      <c r="X147" s="205">
        <v>0</v>
      </c>
      <c r="Y147" s="205">
        <v>0</v>
      </c>
      <c r="Z147" s="205">
        <v>3</v>
      </c>
      <c r="AA147" s="205">
        <v>3</v>
      </c>
      <c r="AB147" s="205">
        <v>0</v>
      </c>
      <c r="AC147" s="205">
        <v>3</v>
      </c>
      <c r="AD147" s="205">
        <v>2</v>
      </c>
      <c r="AE147" s="205">
        <v>1</v>
      </c>
      <c r="AF147" s="205">
        <v>6</v>
      </c>
      <c r="AG147" s="205">
        <v>6</v>
      </c>
      <c r="AH147" s="205">
        <v>0</v>
      </c>
      <c r="AI147" s="205">
        <v>6</v>
      </c>
      <c r="AJ147" s="205">
        <v>2</v>
      </c>
      <c r="AK147" s="205">
        <v>0</v>
      </c>
      <c r="AL147" s="205">
        <v>5</v>
      </c>
      <c r="AM147" s="205">
        <v>1</v>
      </c>
      <c r="AN147" s="205">
        <v>1</v>
      </c>
      <c r="AO147" s="205">
        <v>4</v>
      </c>
      <c r="AP147" s="205">
        <v>2</v>
      </c>
      <c r="AQ147" s="205">
        <v>0</v>
      </c>
      <c r="AR147" s="205">
        <v>4</v>
      </c>
      <c r="AS147" s="205">
        <v>2</v>
      </c>
      <c r="AT147" s="205">
        <v>1</v>
      </c>
      <c r="AU147" s="205">
        <v>7</v>
      </c>
      <c r="AV147" s="205">
        <v>5</v>
      </c>
      <c r="AW147" s="205">
        <v>0</v>
      </c>
      <c r="AX147" s="205">
        <v>5</v>
      </c>
      <c r="AY147" s="205">
        <v>2</v>
      </c>
      <c r="AZ147" s="205">
        <v>0</v>
      </c>
      <c r="BA147" s="205">
        <v>6</v>
      </c>
      <c r="BB147" s="205">
        <v>3</v>
      </c>
      <c r="BC147" s="205">
        <v>1</v>
      </c>
      <c r="BD147" s="205">
        <v>4</v>
      </c>
      <c r="BE147" s="205">
        <v>2</v>
      </c>
      <c r="BF147" s="205">
        <v>0</v>
      </c>
      <c r="BG147" s="205">
        <v>5</v>
      </c>
      <c r="BH147" s="205">
        <v>4</v>
      </c>
      <c r="BI147" s="205">
        <v>2</v>
      </c>
      <c r="BJ147" s="205"/>
      <c r="BK147" s="205"/>
      <c r="BL147" s="205"/>
      <c r="BM147" s="205"/>
      <c r="BN147" s="205"/>
      <c r="BO147" s="204"/>
      <c r="BP147" s="197"/>
      <c r="BQ147" s="197"/>
      <c r="BR147" s="197"/>
      <c r="BS147" s="197"/>
      <c r="BT147" s="197"/>
      <c r="BU147" s="197"/>
      <c r="BV147" s="197"/>
      <c r="BW147" s="197"/>
      <c r="BX147" s="197"/>
      <c r="BY147" s="197"/>
      <c r="BZ147" s="197"/>
      <c r="CA147" s="197"/>
      <c r="CB147" s="197"/>
      <c r="CC147" s="197"/>
      <c r="CD147" s="197"/>
      <c r="CE147" s="197"/>
      <c r="CF147" s="197"/>
      <c r="CG147" s="197"/>
      <c r="CH147" s="197"/>
      <c r="CI147" s="197"/>
      <c r="CJ147" s="197"/>
      <c r="CK147" s="197"/>
      <c r="CL147" s="197"/>
      <c r="CM147" s="197"/>
      <c r="CN147" s="197"/>
      <c r="CO147" s="197"/>
      <c r="CP147" s="197"/>
      <c r="CQ147" s="197"/>
      <c r="CR147" s="197"/>
      <c r="CS147" s="197"/>
      <c r="CT147" s="197"/>
      <c r="CU147" s="197"/>
      <c r="CV147" s="197"/>
      <c r="CW147" s="197"/>
      <c r="CX147" s="197"/>
      <c r="CY147" s="197"/>
      <c r="CZ147" s="197"/>
      <c r="DA147" s="197"/>
      <c r="DB147" s="197"/>
      <c r="DC147" s="197"/>
      <c r="DD147" s="197"/>
      <c r="DE147" s="197"/>
      <c r="DF147" s="197"/>
      <c r="DG147" s="197"/>
      <c r="DH147" s="197"/>
      <c r="DI147" s="197"/>
      <c r="DJ147" s="197"/>
      <c r="DK147" s="197"/>
      <c r="DL147" s="197"/>
      <c r="DM147" s="197"/>
      <c r="DN147" s="197"/>
      <c r="DO147" s="197"/>
      <c r="DP147" s="197"/>
      <c r="DQ147" s="197"/>
      <c r="DR147" s="197"/>
      <c r="DS147" s="197"/>
      <c r="DT147" s="197"/>
      <c r="DU147" s="197"/>
      <c r="DV147" s="197"/>
      <c r="DW147" s="197"/>
      <c r="DX147" s="197"/>
      <c r="DY147" s="197"/>
      <c r="DZ147" s="197"/>
      <c r="EA147" s="197"/>
      <c r="EB147" s="197"/>
      <c r="EC147" s="197"/>
      <c r="ED147" s="197"/>
      <c r="EE147" s="197"/>
      <c r="EF147" s="197"/>
      <c r="EG147" s="197"/>
      <c r="EH147" s="197"/>
      <c r="EI147" s="197"/>
      <c r="EJ147" s="197"/>
      <c r="EK147" s="197"/>
      <c r="EL147" s="197"/>
      <c r="EM147" s="197"/>
      <c r="EN147" s="197"/>
      <c r="EO147" s="197"/>
      <c r="EP147" s="197"/>
      <c r="EQ147" s="197"/>
      <c r="ER147" s="197"/>
      <c r="ES147" s="197"/>
      <c r="ET147" s="197"/>
      <c r="EU147" s="197"/>
      <c r="EV147" s="197"/>
      <c r="EW147" s="197"/>
      <c r="EX147" s="197"/>
      <c r="EY147" s="197"/>
      <c r="EZ147" s="197"/>
      <c r="FA147" s="197"/>
      <c r="FB147" s="197"/>
      <c r="FC147" s="197"/>
      <c r="FD147" s="197"/>
      <c r="FE147" s="197"/>
      <c r="FF147" s="197"/>
      <c r="FG147" s="197"/>
      <c r="FH147" s="197"/>
      <c r="FI147" s="197"/>
      <c r="FJ147" s="197"/>
      <c r="FK147" s="197"/>
      <c r="FL147" s="197"/>
      <c r="FM147" s="197"/>
      <c r="FN147" s="197"/>
      <c r="FO147" s="197"/>
      <c r="FP147" s="197"/>
      <c r="FQ147" s="197"/>
      <c r="FR147" s="197"/>
      <c r="FS147" s="197"/>
      <c r="FT147" s="197"/>
      <c r="FU147" s="197"/>
      <c r="FV147" s="197"/>
      <c r="FW147" s="197"/>
      <c r="FX147" s="197"/>
      <c r="FY147" s="197"/>
      <c r="FZ147" s="197"/>
      <c r="GA147" s="197"/>
      <c r="GB147" s="197"/>
      <c r="GC147" s="197"/>
      <c r="GD147" s="197"/>
      <c r="GE147" s="197"/>
      <c r="GF147" s="197"/>
      <c r="GG147" s="197"/>
      <c r="GH147" s="197"/>
      <c r="GI147" s="197"/>
      <c r="GJ147" s="197"/>
      <c r="GK147" s="197"/>
      <c r="GL147" s="197"/>
      <c r="GM147" s="197"/>
      <c r="GN147" s="197"/>
      <c r="GO147" s="197"/>
      <c r="GP147" s="197"/>
      <c r="GQ147" s="197"/>
      <c r="GR147" s="197"/>
      <c r="GS147" s="197"/>
      <c r="GT147" s="197"/>
      <c r="GU147" s="197"/>
      <c r="GV147" s="197"/>
      <c r="GW147" s="197"/>
      <c r="GX147" s="197"/>
      <c r="GY147" s="197"/>
      <c r="GZ147" s="197"/>
      <c r="HA147" s="197"/>
      <c r="HB147" s="197"/>
      <c r="HC147" s="197"/>
      <c r="HD147" s="197"/>
      <c r="HE147" s="197"/>
      <c r="HF147" s="197"/>
      <c r="HG147" s="197"/>
      <c r="HH147" s="197"/>
      <c r="HI147" s="197"/>
      <c r="HJ147" s="197"/>
      <c r="HK147" s="197"/>
      <c r="HL147" s="197"/>
      <c r="HM147" s="197"/>
      <c r="HN147" s="197"/>
      <c r="HO147" s="197"/>
      <c r="HP147" s="197"/>
      <c r="HQ147" s="197"/>
      <c r="HR147" s="197"/>
      <c r="HS147" s="197"/>
      <c r="HT147" s="197"/>
      <c r="HU147" s="197"/>
      <c r="HV147" s="197"/>
      <c r="HW147" s="197"/>
      <c r="HX147" s="197"/>
      <c r="HY147" s="197"/>
      <c r="HZ147" s="197"/>
      <c r="IA147" s="197"/>
      <c r="IB147" s="197"/>
      <c r="IC147" s="197"/>
      <c r="ID147" s="197"/>
      <c r="IE147" s="197"/>
      <c r="IF147" s="197"/>
      <c r="IG147" s="197"/>
      <c r="IH147" s="197"/>
      <c r="II147" s="197"/>
      <c r="IJ147" s="197"/>
      <c r="IK147" s="197"/>
      <c r="IL147" s="197"/>
      <c r="IM147" s="197"/>
      <c r="IN147" s="197"/>
      <c r="IO147" s="197"/>
      <c r="IP147" s="197"/>
      <c r="IQ147" s="197"/>
      <c r="IR147" s="197"/>
      <c r="IS147" s="197"/>
      <c r="IT147" s="197"/>
      <c r="IU147" s="197"/>
      <c r="IV147" s="197"/>
      <c r="IW147" s="197"/>
    </row>
    <row r="148" spans="1:257">
      <c r="A148" s="208">
        <v>5</v>
      </c>
      <c r="B148" s="205" t="s">
        <v>1781</v>
      </c>
      <c r="C148" s="205" t="str">
        <f t="shared" si="48"/>
        <v>TIM COWDREY</v>
      </c>
      <c r="D148" s="205">
        <v>3</v>
      </c>
      <c r="E148" s="209">
        <v>194</v>
      </c>
      <c r="F148" s="209">
        <v>114</v>
      </c>
      <c r="G148" s="209">
        <v>6</v>
      </c>
      <c r="H148" s="206">
        <f t="shared" si="49"/>
        <v>0.58762886597938147</v>
      </c>
      <c r="I148" s="207"/>
      <c r="J148" s="205">
        <f t="shared" si="50"/>
        <v>68</v>
      </c>
      <c r="K148" s="205">
        <f t="shared" si="51"/>
        <v>38</v>
      </c>
      <c r="L148" s="205">
        <f t="shared" si="52"/>
        <v>1</v>
      </c>
      <c r="M148" s="206">
        <f t="shared" si="53"/>
        <v>0.55882352941176472</v>
      </c>
      <c r="N148" s="205">
        <v>4</v>
      </c>
      <c r="O148" s="205">
        <v>3</v>
      </c>
      <c r="P148" s="205">
        <v>0</v>
      </c>
      <c r="Q148" s="205">
        <v>5</v>
      </c>
      <c r="R148" s="205">
        <v>2</v>
      </c>
      <c r="S148" s="205">
        <v>0</v>
      </c>
      <c r="T148" s="205">
        <v>6</v>
      </c>
      <c r="U148" s="205">
        <v>5</v>
      </c>
      <c r="V148" s="205">
        <v>0</v>
      </c>
      <c r="W148" s="205">
        <v>3</v>
      </c>
      <c r="X148" s="205">
        <v>0</v>
      </c>
      <c r="Y148" s="205">
        <v>0</v>
      </c>
      <c r="Z148" s="205">
        <v>4</v>
      </c>
      <c r="AA148" s="205">
        <v>4</v>
      </c>
      <c r="AB148" s="205">
        <v>0</v>
      </c>
      <c r="AC148" s="205">
        <v>5</v>
      </c>
      <c r="AD148" s="205">
        <v>3</v>
      </c>
      <c r="AE148" s="205">
        <v>0</v>
      </c>
      <c r="AF148" s="205">
        <v>3</v>
      </c>
      <c r="AG148" s="205">
        <v>3</v>
      </c>
      <c r="AH148" s="205">
        <v>0</v>
      </c>
      <c r="AI148" s="205">
        <v>5</v>
      </c>
      <c r="AJ148" s="205">
        <v>1</v>
      </c>
      <c r="AK148" s="205">
        <v>0</v>
      </c>
      <c r="AL148" s="205">
        <v>4</v>
      </c>
      <c r="AM148" s="205">
        <v>0</v>
      </c>
      <c r="AN148" s="205">
        <v>0</v>
      </c>
      <c r="AO148" s="205">
        <v>4</v>
      </c>
      <c r="AP148" s="205">
        <v>1</v>
      </c>
      <c r="AQ148" s="205">
        <v>0</v>
      </c>
      <c r="AR148" s="205">
        <v>4</v>
      </c>
      <c r="AS148" s="205">
        <v>2</v>
      </c>
      <c r="AT148" s="205">
        <v>0</v>
      </c>
      <c r="AU148" s="205">
        <v>7</v>
      </c>
      <c r="AV148" s="205">
        <v>3</v>
      </c>
      <c r="AW148" s="205">
        <v>0</v>
      </c>
      <c r="AX148" s="205">
        <v>4</v>
      </c>
      <c r="AY148" s="205">
        <v>2</v>
      </c>
      <c r="AZ148" s="205">
        <v>0</v>
      </c>
      <c r="BA148" s="205">
        <v>5</v>
      </c>
      <c r="BB148" s="205">
        <v>5</v>
      </c>
      <c r="BC148" s="205">
        <v>1</v>
      </c>
      <c r="BD148" s="205">
        <v>5</v>
      </c>
      <c r="BE148" s="205">
        <v>4</v>
      </c>
      <c r="BF148" s="205">
        <v>0</v>
      </c>
      <c r="BG148" s="205">
        <v>0</v>
      </c>
      <c r="BH148" s="205">
        <v>0</v>
      </c>
      <c r="BI148" s="205">
        <v>0</v>
      </c>
      <c r="BJ148" s="205"/>
      <c r="BK148" s="205"/>
      <c r="BL148" s="205"/>
      <c r="BM148" s="205"/>
      <c r="BN148" s="205"/>
      <c r="BO148" s="204"/>
      <c r="BP148" s="197"/>
      <c r="BQ148" s="197"/>
      <c r="BR148" s="197"/>
      <c r="BS148" s="197"/>
      <c r="BT148" s="197"/>
      <c r="BU148" s="197"/>
      <c r="BV148" s="197"/>
      <c r="BW148" s="197"/>
      <c r="BX148" s="197"/>
      <c r="BY148" s="197"/>
      <c r="BZ148" s="197"/>
      <c r="CA148" s="197"/>
      <c r="CB148" s="197"/>
      <c r="CC148" s="197"/>
      <c r="CD148" s="197"/>
      <c r="CE148" s="197"/>
      <c r="CF148" s="197"/>
      <c r="CG148" s="197"/>
      <c r="CH148" s="197"/>
      <c r="CI148" s="197"/>
      <c r="CJ148" s="197"/>
      <c r="CK148" s="197"/>
      <c r="CL148" s="197"/>
      <c r="CM148" s="197"/>
      <c r="CN148" s="197"/>
      <c r="CO148" s="197"/>
      <c r="CP148" s="197"/>
      <c r="CQ148" s="197"/>
      <c r="CR148" s="197"/>
      <c r="CS148" s="197"/>
      <c r="CT148" s="197"/>
      <c r="CU148" s="197"/>
      <c r="CV148" s="197"/>
      <c r="CW148" s="197"/>
      <c r="CX148" s="197"/>
      <c r="CY148" s="197"/>
      <c r="CZ148" s="197"/>
      <c r="DA148" s="197"/>
      <c r="DB148" s="197"/>
      <c r="DC148" s="197"/>
      <c r="DD148" s="197"/>
      <c r="DE148" s="197"/>
      <c r="DF148" s="197"/>
      <c r="DG148" s="197"/>
      <c r="DH148" s="197"/>
      <c r="DI148" s="197"/>
      <c r="DJ148" s="197"/>
      <c r="DK148" s="197"/>
      <c r="DL148" s="197"/>
      <c r="DM148" s="197"/>
      <c r="DN148" s="197"/>
      <c r="DO148" s="197"/>
      <c r="DP148" s="197"/>
      <c r="DQ148" s="197"/>
      <c r="DR148" s="197"/>
      <c r="DS148" s="197"/>
      <c r="DT148" s="197"/>
      <c r="DU148" s="197"/>
      <c r="DV148" s="197"/>
      <c r="DW148" s="197"/>
      <c r="DX148" s="197"/>
      <c r="DY148" s="197"/>
      <c r="DZ148" s="197"/>
      <c r="EA148" s="197"/>
      <c r="EB148" s="197"/>
      <c r="EC148" s="197"/>
      <c r="ED148" s="197"/>
      <c r="EE148" s="197"/>
      <c r="EF148" s="197"/>
      <c r="EG148" s="197"/>
      <c r="EH148" s="197"/>
      <c r="EI148" s="197"/>
      <c r="EJ148" s="197"/>
      <c r="EK148" s="197"/>
      <c r="EL148" s="197"/>
      <c r="EM148" s="197"/>
      <c r="EN148" s="197"/>
      <c r="EO148" s="197"/>
      <c r="EP148" s="197"/>
      <c r="EQ148" s="197"/>
      <c r="ER148" s="197"/>
      <c r="ES148" s="197"/>
      <c r="ET148" s="197"/>
      <c r="EU148" s="197"/>
      <c r="EV148" s="197"/>
      <c r="EW148" s="197"/>
      <c r="EX148" s="197"/>
      <c r="EY148" s="197"/>
      <c r="EZ148" s="197"/>
      <c r="FA148" s="197"/>
      <c r="FB148" s="197"/>
      <c r="FC148" s="197"/>
      <c r="FD148" s="197"/>
      <c r="FE148" s="197"/>
      <c r="FF148" s="197"/>
      <c r="FG148" s="197"/>
      <c r="FH148" s="197"/>
      <c r="FI148" s="197"/>
      <c r="FJ148" s="197"/>
      <c r="FK148" s="197"/>
      <c r="FL148" s="197"/>
      <c r="FM148" s="197"/>
      <c r="FN148" s="197"/>
      <c r="FO148" s="197"/>
      <c r="FP148" s="197"/>
      <c r="FQ148" s="197"/>
      <c r="FR148" s="197"/>
      <c r="FS148" s="197"/>
      <c r="FT148" s="197"/>
      <c r="FU148" s="197"/>
      <c r="FV148" s="197"/>
      <c r="FW148" s="197"/>
      <c r="FX148" s="197"/>
      <c r="FY148" s="197"/>
      <c r="FZ148" s="197"/>
      <c r="GA148" s="197"/>
      <c r="GB148" s="197"/>
      <c r="GC148" s="197"/>
      <c r="GD148" s="197"/>
      <c r="GE148" s="197"/>
      <c r="GF148" s="197"/>
      <c r="GG148" s="197"/>
      <c r="GH148" s="197"/>
      <c r="GI148" s="197"/>
      <c r="GJ148" s="197"/>
      <c r="GK148" s="197"/>
      <c r="GL148" s="197"/>
      <c r="GM148" s="197"/>
      <c r="GN148" s="197"/>
      <c r="GO148" s="197"/>
      <c r="GP148" s="197"/>
      <c r="GQ148" s="197"/>
      <c r="GR148" s="197"/>
      <c r="GS148" s="197"/>
      <c r="GT148" s="197"/>
      <c r="GU148" s="197"/>
      <c r="GV148" s="197"/>
      <c r="GW148" s="197"/>
      <c r="GX148" s="197"/>
      <c r="GY148" s="197"/>
      <c r="GZ148" s="197"/>
      <c r="HA148" s="197"/>
      <c r="HB148" s="197"/>
      <c r="HC148" s="197"/>
      <c r="HD148" s="197"/>
      <c r="HE148" s="197"/>
      <c r="HF148" s="197"/>
      <c r="HG148" s="197"/>
      <c r="HH148" s="197"/>
      <c r="HI148" s="197"/>
      <c r="HJ148" s="197"/>
      <c r="HK148" s="197"/>
      <c r="HL148" s="197"/>
      <c r="HM148" s="197"/>
      <c r="HN148" s="197"/>
      <c r="HO148" s="197"/>
      <c r="HP148" s="197"/>
      <c r="HQ148" s="197"/>
      <c r="HR148" s="197"/>
      <c r="HS148" s="197"/>
      <c r="HT148" s="197"/>
      <c r="HU148" s="197"/>
      <c r="HV148" s="197"/>
      <c r="HW148" s="197"/>
      <c r="HX148" s="197"/>
      <c r="HY148" s="197"/>
      <c r="HZ148" s="197"/>
      <c r="IA148" s="197"/>
      <c r="IB148" s="197"/>
      <c r="IC148" s="197"/>
      <c r="ID148" s="197"/>
      <c r="IE148" s="197"/>
      <c r="IF148" s="197"/>
      <c r="IG148" s="197"/>
      <c r="IH148" s="197"/>
      <c r="II148" s="197"/>
      <c r="IJ148" s="197"/>
      <c r="IK148" s="197"/>
      <c r="IL148" s="197"/>
      <c r="IM148" s="197"/>
      <c r="IN148" s="197"/>
      <c r="IO148" s="197"/>
      <c r="IP148" s="197"/>
      <c r="IQ148" s="197"/>
      <c r="IR148" s="197"/>
      <c r="IS148" s="197"/>
      <c r="IT148" s="197"/>
      <c r="IU148" s="197"/>
      <c r="IV148" s="197"/>
      <c r="IW148" s="197"/>
    </row>
    <row r="149" spans="1:257">
      <c r="A149" s="208">
        <v>5</v>
      </c>
      <c r="B149" s="205" t="s">
        <v>979</v>
      </c>
      <c r="C149" s="205" t="str">
        <f t="shared" si="48"/>
        <v>BOB HEIST</v>
      </c>
      <c r="D149" s="205">
        <v>10</v>
      </c>
      <c r="E149" s="209">
        <v>719</v>
      </c>
      <c r="F149" s="209">
        <v>430</v>
      </c>
      <c r="G149" s="209">
        <v>7</v>
      </c>
      <c r="H149" s="206">
        <f t="shared" si="49"/>
        <v>0.59805285118219753</v>
      </c>
      <c r="I149" s="207"/>
      <c r="J149" s="205">
        <f t="shared" si="50"/>
        <v>82</v>
      </c>
      <c r="K149" s="205">
        <f t="shared" si="51"/>
        <v>54</v>
      </c>
      <c r="L149" s="205">
        <f t="shared" si="52"/>
        <v>1</v>
      </c>
      <c r="M149" s="206">
        <f t="shared" si="53"/>
        <v>0.65853658536585369</v>
      </c>
      <c r="N149" s="205">
        <v>6</v>
      </c>
      <c r="O149" s="205">
        <v>6</v>
      </c>
      <c r="P149" s="205">
        <v>0</v>
      </c>
      <c r="Q149" s="205">
        <v>5</v>
      </c>
      <c r="R149" s="205">
        <v>3</v>
      </c>
      <c r="S149" s="205">
        <v>0</v>
      </c>
      <c r="T149" s="205">
        <v>5</v>
      </c>
      <c r="U149" s="205">
        <v>4</v>
      </c>
      <c r="V149" s="205">
        <v>1</v>
      </c>
      <c r="W149" s="205">
        <v>5</v>
      </c>
      <c r="X149" s="205">
        <v>4</v>
      </c>
      <c r="Y149" s="205">
        <v>0</v>
      </c>
      <c r="Z149" s="205">
        <v>6</v>
      </c>
      <c r="AA149" s="205">
        <v>4</v>
      </c>
      <c r="AB149" s="205">
        <v>0</v>
      </c>
      <c r="AC149" s="205">
        <v>6</v>
      </c>
      <c r="AD149" s="205">
        <v>4</v>
      </c>
      <c r="AE149" s="205">
        <v>0</v>
      </c>
      <c r="AF149" s="205">
        <v>5</v>
      </c>
      <c r="AG149" s="205">
        <v>5</v>
      </c>
      <c r="AH149" s="205">
        <v>0</v>
      </c>
      <c r="AI149" s="205">
        <v>6</v>
      </c>
      <c r="AJ149" s="205">
        <v>4</v>
      </c>
      <c r="AK149" s="205">
        <v>0</v>
      </c>
      <c r="AL149" s="205">
        <v>4</v>
      </c>
      <c r="AM149" s="205">
        <v>0</v>
      </c>
      <c r="AN149" s="205">
        <v>0</v>
      </c>
      <c r="AO149" s="205">
        <v>4</v>
      </c>
      <c r="AP149" s="205">
        <v>3</v>
      </c>
      <c r="AQ149" s="205">
        <v>0</v>
      </c>
      <c r="AR149" s="205">
        <v>4</v>
      </c>
      <c r="AS149" s="205">
        <v>1</v>
      </c>
      <c r="AT149" s="205">
        <v>0</v>
      </c>
      <c r="AU149" s="205">
        <v>7</v>
      </c>
      <c r="AV149" s="205">
        <v>5</v>
      </c>
      <c r="AW149" s="205">
        <v>0</v>
      </c>
      <c r="AX149" s="205">
        <v>4</v>
      </c>
      <c r="AY149" s="205">
        <v>2</v>
      </c>
      <c r="AZ149" s="205">
        <v>0</v>
      </c>
      <c r="BA149" s="205">
        <v>5</v>
      </c>
      <c r="BB149" s="205">
        <v>4</v>
      </c>
      <c r="BC149" s="205">
        <v>0</v>
      </c>
      <c r="BD149" s="205">
        <v>5</v>
      </c>
      <c r="BE149" s="205">
        <v>3</v>
      </c>
      <c r="BF149" s="205">
        <v>0</v>
      </c>
      <c r="BG149" s="205">
        <v>5</v>
      </c>
      <c r="BH149" s="205">
        <v>2</v>
      </c>
      <c r="BI149" s="205">
        <v>0</v>
      </c>
      <c r="BJ149" s="205"/>
      <c r="BK149" s="205"/>
      <c r="BL149" s="205"/>
      <c r="BM149" s="205"/>
      <c r="BN149" s="205"/>
      <c r="BO149" s="204"/>
      <c r="BP149" s="197"/>
      <c r="BQ149" s="197"/>
      <c r="BR149" s="197"/>
      <c r="BS149" s="197"/>
      <c r="BT149" s="197"/>
      <c r="BU149" s="197"/>
      <c r="BV149" s="197"/>
      <c r="BW149" s="197"/>
      <c r="BX149" s="197"/>
      <c r="BY149" s="197"/>
      <c r="BZ149" s="197"/>
      <c r="CA149" s="197"/>
      <c r="CB149" s="197"/>
      <c r="CC149" s="197"/>
      <c r="CD149" s="197"/>
      <c r="CE149" s="197"/>
      <c r="CF149" s="197"/>
      <c r="CG149" s="197"/>
      <c r="CH149" s="197"/>
      <c r="CI149" s="197"/>
      <c r="CJ149" s="197"/>
      <c r="CK149" s="197"/>
      <c r="CL149" s="197"/>
      <c r="CM149" s="197"/>
      <c r="CN149" s="197"/>
      <c r="CO149" s="197"/>
      <c r="CP149" s="197"/>
      <c r="CQ149" s="197"/>
      <c r="CR149" s="197"/>
      <c r="CS149" s="197"/>
      <c r="CT149" s="197"/>
      <c r="CU149" s="197"/>
      <c r="CV149" s="197"/>
      <c r="CW149" s="197"/>
      <c r="CX149" s="197"/>
      <c r="CY149" s="197"/>
      <c r="CZ149" s="197"/>
      <c r="DA149" s="197"/>
      <c r="DB149" s="197"/>
      <c r="DC149" s="197"/>
      <c r="DD149" s="197"/>
      <c r="DE149" s="197"/>
      <c r="DF149" s="197"/>
      <c r="DG149" s="197"/>
      <c r="DH149" s="197"/>
      <c r="DI149" s="197"/>
      <c r="DJ149" s="197"/>
      <c r="DK149" s="197"/>
      <c r="DL149" s="197"/>
      <c r="DM149" s="197"/>
      <c r="DN149" s="197"/>
      <c r="DO149" s="197"/>
      <c r="DP149" s="197"/>
      <c r="DQ149" s="197"/>
      <c r="DR149" s="197"/>
      <c r="DS149" s="197"/>
      <c r="DT149" s="197"/>
      <c r="DU149" s="197"/>
      <c r="DV149" s="197"/>
      <c r="DW149" s="197"/>
      <c r="DX149" s="197"/>
      <c r="DY149" s="197"/>
      <c r="DZ149" s="197"/>
      <c r="EA149" s="197"/>
      <c r="EB149" s="197"/>
      <c r="EC149" s="197"/>
      <c r="ED149" s="197"/>
      <c r="EE149" s="197"/>
      <c r="EF149" s="197"/>
      <c r="EG149" s="197"/>
      <c r="EH149" s="197"/>
      <c r="EI149" s="197"/>
      <c r="EJ149" s="197"/>
      <c r="EK149" s="197"/>
      <c r="EL149" s="197"/>
      <c r="EM149" s="197"/>
      <c r="EN149" s="197"/>
      <c r="EO149" s="197"/>
      <c r="EP149" s="197"/>
      <c r="EQ149" s="197"/>
      <c r="ER149" s="197"/>
      <c r="ES149" s="197"/>
      <c r="ET149" s="197"/>
      <c r="EU149" s="197"/>
      <c r="EV149" s="197"/>
      <c r="EW149" s="197"/>
      <c r="EX149" s="197"/>
      <c r="EY149" s="197"/>
      <c r="EZ149" s="197"/>
      <c r="FA149" s="197"/>
      <c r="FB149" s="197"/>
      <c r="FC149" s="197"/>
      <c r="FD149" s="197"/>
      <c r="FE149" s="197"/>
      <c r="FF149" s="197"/>
      <c r="FG149" s="197"/>
      <c r="FH149" s="197"/>
      <c r="FI149" s="197"/>
      <c r="FJ149" s="197"/>
      <c r="FK149" s="197"/>
      <c r="FL149" s="197"/>
      <c r="FM149" s="197"/>
      <c r="FN149" s="197"/>
      <c r="FO149" s="197"/>
      <c r="FP149" s="197"/>
      <c r="FQ149" s="197"/>
      <c r="FR149" s="197"/>
      <c r="FS149" s="197"/>
      <c r="FT149" s="197"/>
      <c r="FU149" s="197"/>
      <c r="FV149" s="197"/>
      <c r="FW149" s="197"/>
      <c r="FX149" s="197"/>
      <c r="FY149" s="197"/>
      <c r="FZ149" s="197"/>
      <c r="GA149" s="197"/>
      <c r="GB149" s="197"/>
      <c r="GC149" s="197"/>
      <c r="GD149" s="197"/>
      <c r="GE149" s="197"/>
      <c r="GF149" s="197"/>
      <c r="GG149" s="197"/>
      <c r="GH149" s="197"/>
      <c r="GI149" s="197"/>
      <c r="GJ149" s="197"/>
      <c r="GK149" s="197"/>
      <c r="GL149" s="197"/>
      <c r="GM149" s="197"/>
      <c r="GN149" s="197"/>
      <c r="GO149" s="197"/>
      <c r="GP149" s="197"/>
      <c r="GQ149" s="197"/>
      <c r="GR149" s="197"/>
      <c r="GS149" s="197"/>
      <c r="GT149" s="197"/>
      <c r="GU149" s="197"/>
      <c r="GV149" s="197"/>
      <c r="GW149" s="197"/>
      <c r="GX149" s="197"/>
      <c r="GY149" s="197"/>
      <c r="GZ149" s="197"/>
      <c r="HA149" s="197"/>
      <c r="HB149" s="197"/>
      <c r="HC149" s="197"/>
      <c r="HD149" s="197"/>
      <c r="HE149" s="197"/>
      <c r="HF149" s="197"/>
      <c r="HG149" s="197"/>
      <c r="HH149" s="197"/>
      <c r="HI149" s="197"/>
      <c r="HJ149" s="197"/>
      <c r="HK149" s="197"/>
      <c r="HL149" s="197"/>
      <c r="HM149" s="197"/>
      <c r="HN149" s="197"/>
      <c r="HO149" s="197"/>
      <c r="HP149" s="197"/>
      <c r="HQ149" s="197"/>
      <c r="HR149" s="197"/>
      <c r="HS149" s="197"/>
      <c r="HT149" s="197"/>
      <c r="HU149" s="197"/>
      <c r="HV149" s="197"/>
      <c r="HW149" s="197"/>
      <c r="HX149" s="197"/>
      <c r="HY149" s="197"/>
      <c r="HZ149" s="197"/>
      <c r="IA149" s="197"/>
      <c r="IB149" s="197"/>
      <c r="IC149" s="197"/>
      <c r="ID149" s="197"/>
      <c r="IE149" s="197"/>
      <c r="IF149" s="197"/>
      <c r="IG149" s="197"/>
      <c r="IH149" s="197"/>
      <c r="II149" s="197"/>
      <c r="IJ149" s="197"/>
      <c r="IK149" s="197"/>
      <c r="IL149" s="197"/>
      <c r="IM149" s="197"/>
      <c r="IN149" s="197"/>
      <c r="IO149" s="197"/>
      <c r="IP149" s="197"/>
      <c r="IQ149" s="197"/>
      <c r="IR149" s="197"/>
      <c r="IS149" s="197"/>
      <c r="IT149" s="197"/>
      <c r="IU149" s="197"/>
      <c r="IV149" s="197"/>
      <c r="IW149" s="197"/>
    </row>
    <row r="150" spans="1:257">
      <c r="A150" s="208">
        <v>6</v>
      </c>
      <c r="B150" s="205" t="s">
        <v>933</v>
      </c>
      <c r="C150" s="205" t="str">
        <f t="shared" si="48"/>
        <v>KEVIN BOYT</v>
      </c>
      <c r="D150" s="205">
        <v>8</v>
      </c>
      <c r="E150" s="209">
        <v>492</v>
      </c>
      <c r="F150" s="209">
        <v>273</v>
      </c>
      <c r="G150" s="209">
        <v>8</v>
      </c>
      <c r="H150" s="206">
        <f t="shared" si="49"/>
        <v>0.55487804878048785</v>
      </c>
      <c r="I150" s="207"/>
      <c r="J150" s="205">
        <f t="shared" si="50"/>
        <v>74</v>
      </c>
      <c r="K150" s="205">
        <f t="shared" si="51"/>
        <v>39</v>
      </c>
      <c r="L150" s="205">
        <f t="shared" si="52"/>
        <v>0</v>
      </c>
      <c r="M150" s="206">
        <f t="shared" si="53"/>
        <v>0.52702702702702697</v>
      </c>
      <c r="N150" s="205">
        <v>7</v>
      </c>
      <c r="O150" s="205">
        <v>2</v>
      </c>
      <c r="P150" s="205">
        <v>0</v>
      </c>
      <c r="Q150" s="205">
        <v>5</v>
      </c>
      <c r="R150" s="205">
        <v>2</v>
      </c>
      <c r="S150" s="205">
        <v>0</v>
      </c>
      <c r="T150" s="205">
        <v>5</v>
      </c>
      <c r="U150" s="205">
        <v>1</v>
      </c>
      <c r="V150" s="205">
        <v>0</v>
      </c>
      <c r="W150" s="205">
        <v>5</v>
      </c>
      <c r="X150" s="205">
        <v>2</v>
      </c>
      <c r="Y150" s="205">
        <v>0</v>
      </c>
      <c r="Z150" s="205">
        <v>3</v>
      </c>
      <c r="AA150" s="205">
        <v>2</v>
      </c>
      <c r="AB150" s="205">
        <v>0</v>
      </c>
      <c r="AC150" s="205">
        <v>5</v>
      </c>
      <c r="AD150" s="205">
        <v>4</v>
      </c>
      <c r="AE150" s="205">
        <v>0</v>
      </c>
      <c r="AF150" s="205">
        <v>5</v>
      </c>
      <c r="AG150" s="205">
        <v>2</v>
      </c>
      <c r="AH150" s="205">
        <v>0</v>
      </c>
      <c r="AI150" s="205">
        <v>6</v>
      </c>
      <c r="AJ150" s="205">
        <v>3</v>
      </c>
      <c r="AK150" s="205">
        <v>0</v>
      </c>
      <c r="AL150" s="205">
        <v>5</v>
      </c>
      <c r="AM150" s="205">
        <v>4</v>
      </c>
      <c r="AN150" s="205">
        <v>0</v>
      </c>
      <c r="AO150" s="205">
        <v>6</v>
      </c>
      <c r="AP150" s="205">
        <v>4</v>
      </c>
      <c r="AQ150" s="205">
        <v>0</v>
      </c>
      <c r="AR150" s="205">
        <v>4</v>
      </c>
      <c r="AS150" s="205">
        <v>2</v>
      </c>
      <c r="AT150" s="205">
        <v>0</v>
      </c>
      <c r="AU150" s="205">
        <v>7</v>
      </c>
      <c r="AV150" s="205">
        <v>4</v>
      </c>
      <c r="AW150" s="205">
        <v>0</v>
      </c>
      <c r="AX150" s="205">
        <v>5</v>
      </c>
      <c r="AY150" s="205">
        <v>3</v>
      </c>
      <c r="AZ150" s="205">
        <v>0</v>
      </c>
      <c r="BA150" s="205">
        <v>6</v>
      </c>
      <c r="BB150" s="205">
        <v>4</v>
      </c>
      <c r="BC150" s="205">
        <v>0</v>
      </c>
      <c r="BD150" s="205">
        <v>0</v>
      </c>
      <c r="BE150" s="205">
        <v>0</v>
      </c>
      <c r="BF150" s="205">
        <v>0</v>
      </c>
      <c r="BG150" s="205">
        <v>0</v>
      </c>
      <c r="BH150" s="205">
        <v>0</v>
      </c>
      <c r="BI150" s="205">
        <v>0</v>
      </c>
      <c r="BJ150" s="205"/>
      <c r="BK150" s="205"/>
      <c r="BL150" s="205"/>
      <c r="BM150" s="205"/>
      <c r="BN150" s="205"/>
      <c r="BO150" s="204"/>
      <c r="BP150" s="197"/>
      <c r="BQ150" s="197"/>
      <c r="BR150" s="197"/>
      <c r="BS150" s="197"/>
      <c r="BT150" s="197"/>
      <c r="BU150" s="197"/>
      <c r="BV150" s="197"/>
      <c r="BW150" s="197"/>
      <c r="BX150" s="197"/>
      <c r="BY150" s="197"/>
      <c r="BZ150" s="197"/>
      <c r="CA150" s="197"/>
      <c r="CB150" s="197"/>
      <c r="CC150" s="197"/>
      <c r="CD150" s="197"/>
      <c r="CE150" s="197"/>
      <c r="CF150" s="197"/>
      <c r="CG150" s="197"/>
      <c r="CH150" s="197"/>
      <c r="CI150" s="197"/>
      <c r="CJ150" s="197"/>
      <c r="CK150" s="197"/>
      <c r="CL150" s="197"/>
      <c r="CM150" s="197"/>
      <c r="CN150" s="197"/>
      <c r="CO150" s="197"/>
      <c r="CP150" s="197"/>
      <c r="CQ150" s="197"/>
      <c r="CR150" s="197"/>
      <c r="CS150" s="197"/>
      <c r="CT150" s="197"/>
      <c r="CU150" s="197"/>
      <c r="CV150" s="197"/>
      <c r="CW150" s="197"/>
      <c r="CX150" s="197"/>
      <c r="CY150" s="197"/>
      <c r="CZ150" s="197"/>
      <c r="DA150" s="197"/>
      <c r="DB150" s="197"/>
      <c r="DC150" s="197"/>
      <c r="DD150" s="197"/>
      <c r="DE150" s="197"/>
      <c r="DF150" s="197"/>
      <c r="DG150" s="197"/>
      <c r="DH150" s="197"/>
      <c r="DI150" s="197"/>
      <c r="DJ150" s="197"/>
      <c r="DK150" s="197"/>
      <c r="DL150" s="197"/>
      <c r="DM150" s="197"/>
      <c r="DN150" s="197"/>
      <c r="DO150" s="197"/>
      <c r="DP150" s="197"/>
      <c r="DQ150" s="197"/>
      <c r="DR150" s="197"/>
      <c r="DS150" s="197"/>
      <c r="DT150" s="197"/>
      <c r="DU150" s="197"/>
      <c r="DV150" s="197"/>
      <c r="DW150" s="197"/>
      <c r="DX150" s="197"/>
      <c r="DY150" s="197"/>
      <c r="DZ150" s="197"/>
      <c r="EA150" s="197"/>
      <c r="EB150" s="197"/>
      <c r="EC150" s="197"/>
      <c r="ED150" s="197"/>
      <c r="EE150" s="197"/>
      <c r="EF150" s="197"/>
      <c r="EG150" s="197"/>
      <c r="EH150" s="197"/>
      <c r="EI150" s="197"/>
      <c r="EJ150" s="197"/>
      <c r="EK150" s="197"/>
      <c r="EL150" s="197"/>
      <c r="EM150" s="197"/>
      <c r="EN150" s="197"/>
      <c r="EO150" s="197"/>
      <c r="EP150" s="197"/>
      <c r="EQ150" s="197"/>
      <c r="ER150" s="197"/>
      <c r="ES150" s="197"/>
      <c r="ET150" s="197"/>
      <c r="EU150" s="197"/>
      <c r="EV150" s="197"/>
      <c r="EW150" s="197"/>
      <c r="EX150" s="197"/>
      <c r="EY150" s="197"/>
      <c r="EZ150" s="197"/>
      <c r="FA150" s="197"/>
      <c r="FB150" s="197"/>
      <c r="FC150" s="197"/>
      <c r="FD150" s="197"/>
      <c r="FE150" s="197"/>
      <c r="FF150" s="197"/>
      <c r="FG150" s="197"/>
      <c r="FH150" s="197"/>
      <c r="FI150" s="197"/>
      <c r="FJ150" s="197"/>
      <c r="FK150" s="197"/>
      <c r="FL150" s="197"/>
      <c r="FM150" s="197"/>
      <c r="FN150" s="197"/>
      <c r="FO150" s="197"/>
      <c r="FP150" s="197"/>
      <c r="FQ150" s="197"/>
      <c r="FR150" s="197"/>
      <c r="FS150" s="197"/>
      <c r="FT150" s="197"/>
      <c r="FU150" s="197"/>
      <c r="FV150" s="197"/>
      <c r="FW150" s="197"/>
      <c r="FX150" s="197"/>
      <c r="FY150" s="197"/>
      <c r="FZ150" s="197"/>
      <c r="GA150" s="197"/>
      <c r="GB150" s="197"/>
      <c r="GC150" s="197"/>
      <c r="GD150" s="197"/>
      <c r="GE150" s="197"/>
      <c r="GF150" s="197"/>
      <c r="GG150" s="197"/>
      <c r="GH150" s="197"/>
      <c r="GI150" s="197"/>
      <c r="GJ150" s="197"/>
      <c r="GK150" s="197"/>
      <c r="GL150" s="197"/>
      <c r="GM150" s="197"/>
      <c r="GN150" s="197"/>
      <c r="GO150" s="197"/>
      <c r="GP150" s="197"/>
      <c r="GQ150" s="197"/>
      <c r="GR150" s="197"/>
      <c r="GS150" s="197"/>
      <c r="GT150" s="197"/>
      <c r="GU150" s="197"/>
      <c r="GV150" s="197"/>
      <c r="GW150" s="197"/>
      <c r="GX150" s="197"/>
      <c r="GY150" s="197"/>
      <c r="GZ150" s="197"/>
      <c r="HA150" s="197"/>
      <c r="HB150" s="197"/>
      <c r="HC150" s="197"/>
      <c r="HD150" s="197"/>
      <c r="HE150" s="197"/>
      <c r="HF150" s="197"/>
      <c r="HG150" s="197"/>
      <c r="HH150" s="197"/>
      <c r="HI150" s="197"/>
      <c r="HJ150" s="197"/>
      <c r="HK150" s="197"/>
      <c r="HL150" s="197"/>
      <c r="HM150" s="197"/>
      <c r="HN150" s="197"/>
      <c r="HO150" s="197"/>
      <c r="HP150" s="197"/>
      <c r="HQ150" s="197"/>
      <c r="HR150" s="197"/>
      <c r="HS150" s="197"/>
      <c r="HT150" s="197"/>
      <c r="HU150" s="197"/>
      <c r="HV150" s="197"/>
      <c r="HW150" s="197"/>
      <c r="HX150" s="197"/>
      <c r="HY150" s="197"/>
      <c r="HZ150" s="197"/>
      <c r="IA150" s="197"/>
      <c r="IB150" s="197"/>
      <c r="IC150" s="197"/>
      <c r="ID150" s="197"/>
      <c r="IE150" s="197"/>
      <c r="IF150" s="197"/>
      <c r="IG150" s="197"/>
      <c r="IH150" s="197"/>
      <c r="II150" s="197"/>
      <c r="IJ150" s="197"/>
      <c r="IK150" s="197"/>
      <c r="IL150" s="197"/>
      <c r="IM150" s="197"/>
      <c r="IN150" s="197"/>
      <c r="IO150" s="197"/>
      <c r="IP150" s="197"/>
      <c r="IQ150" s="197"/>
      <c r="IR150" s="197"/>
      <c r="IS150" s="197"/>
      <c r="IT150" s="197"/>
      <c r="IU150" s="197"/>
      <c r="IV150" s="197"/>
      <c r="IW150" s="197"/>
    </row>
    <row r="151" spans="1:257">
      <c r="A151" s="208">
        <v>7</v>
      </c>
      <c r="B151" s="205" t="s">
        <v>902</v>
      </c>
      <c r="C151" s="205" t="str">
        <f t="shared" si="48"/>
        <v>TONY HOWEY</v>
      </c>
      <c r="D151" s="205">
        <v>2</v>
      </c>
      <c r="E151" s="209">
        <v>109</v>
      </c>
      <c r="F151" s="209">
        <v>53</v>
      </c>
      <c r="G151" s="209">
        <v>2</v>
      </c>
      <c r="H151" s="206">
        <f t="shared" si="49"/>
        <v>0.48623853211009177</v>
      </c>
      <c r="I151" s="207"/>
      <c r="J151" s="205">
        <f t="shared" si="50"/>
        <v>75</v>
      </c>
      <c r="K151" s="205">
        <f t="shared" si="51"/>
        <v>35</v>
      </c>
      <c r="L151" s="205">
        <f t="shared" si="52"/>
        <v>1</v>
      </c>
      <c r="M151" s="206">
        <f t="shared" si="53"/>
        <v>0.46666666666666667</v>
      </c>
      <c r="N151" s="205">
        <v>5</v>
      </c>
      <c r="O151" s="205">
        <v>3</v>
      </c>
      <c r="P151" s="205">
        <v>0</v>
      </c>
      <c r="Q151" s="205">
        <v>4</v>
      </c>
      <c r="R151" s="205">
        <v>2</v>
      </c>
      <c r="S151" s="205">
        <v>0</v>
      </c>
      <c r="T151" s="205">
        <v>4</v>
      </c>
      <c r="U151" s="205">
        <v>2</v>
      </c>
      <c r="V151" s="205">
        <v>0</v>
      </c>
      <c r="W151" s="205">
        <v>5</v>
      </c>
      <c r="X151" s="205">
        <v>2</v>
      </c>
      <c r="Y151" s="205">
        <v>0</v>
      </c>
      <c r="Z151" s="205">
        <v>5</v>
      </c>
      <c r="AA151" s="205">
        <v>1</v>
      </c>
      <c r="AB151" s="205">
        <v>0</v>
      </c>
      <c r="AC151" s="205">
        <v>6</v>
      </c>
      <c r="AD151" s="205">
        <v>3</v>
      </c>
      <c r="AE151" s="205">
        <v>0</v>
      </c>
      <c r="AF151" s="205">
        <v>6</v>
      </c>
      <c r="AG151" s="205">
        <v>3</v>
      </c>
      <c r="AH151" s="205">
        <v>1</v>
      </c>
      <c r="AI151" s="205">
        <v>5</v>
      </c>
      <c r="AJ151" s="205">
        <v>4</v>
      </c>
      <c r="AK151" s="205">
        <v>0</v>
      </c>
      <c r="AL151" s="205">
        <v>4</v>
      </c>
      <c r="AM151" s="205">
        <v>0</v>
      </c>
      <c r="AN151" s="205">
        <v>0</v>
      </c>
      <c r="AO151" s="205">
        <v>5</v>
      </c>
      <c r="AP151" s="205">
        <v>1</v>
      </c>
      <c r="AQ151" s="205">
        <v>0</v>
      </c>
      <c r="AR151" s="205">
        <v>0</v>
      </c>
      <c r="AS151" s="205">
        <v>0</v>
      </c>
      <c r="AT151" s="205">
        <v>0</v>
      </c>
      <c r="AU151" s="205">
        <v>6</v>
      </c>
      <c r="AV151" s="205">
        <v>4</v>
      </c>
      <c r="AW151" s="205">
        <v>0</v>
      </c>
      <c r="AX151" s="205">
        <v>4</v>
      </c>
      <c r="AY151" s="205">
        <v>2</v>
      </c>
      <c r="AZ151" s="205">
        <v>0</v>
      </c>
      <c r="BA151" s="205">
        <v>6</v>
      </c>
      <c r="BB151" s="205">
        <v>3</v>
      </c>
      <c r="BC151" s="205">
        <v>0</v>
      </c>
      <c r="BD151" s="205">
        <v>5</v>
      </c>
      <c r="BE151" s="205">
        <v>2</v>
      </c>
      <c r="BF151" s="205">
        <v>0</v>
      </c>
      <c r="BG151" s="205">
        <v>5</v>
      </c>
      <c r="BH151" s="205">
        <v>3</v>
      </c>
      <c r="BI151" s="205">
        <v>0</v>
      </c>
      <c r="BJ151" s="205"/>
      <c r="BK151" s="205"/>
      <c r="BL151" s="205"/>
      <c r="BM151" s="205"/>
      <c r="BN151" s="205"/>
      <c r="BO151" s="204"/>
      <c r="BP151" s="197"/>
      <c r="BQ151" s="197"/>
      <c r="BR151" s="197"/>
      <c r="BS151" s="197"/>
      <c r="BT151" s="197"/>
      <c r="BU151" s="197"/>
      <c r="BV151" s="197"/>
      <c r="BW151" s="197"/>
      <c r="BX151" s="197"/>
      <c r="BY151" s="197"/>
      <c r="BZ151" s="197"/>
      <c r="CA151" s="197"/>
      <c r="CB151" s="197"/>
      <c r="CC151" s="197"/>
      <c r="CD151" s="197"/>
      <c r="CE151" s="197"/>
      <c r="CF151" s="197"/>
      <c r="CG151" s="197"/>
      <c r="CH151" s="197"/>
      <c r="CI151" s="197"/>
      <c r="CJ151" s="197"/>
      <c r="CK151" s="197"/>
      <c r="CL151" s="197"/>
      <c r="CM151" s="197"/>
      <c r="CN151" s="197"/>
      <c r="CO151" s="197"/>
      <c r="CP151" s="197"/>
      <c r="CQ151" s="197"/>
      <c r="CR151" s="197"/>
      <c r="CS151" s="197"/>
      <c r="CT151" s="197"/>
      <c r="CU151" s="197"/>
      <c r="CV151" s="197"/>
      <c r="CW151" s="197"/>
      <c r="CX151" s="197"/>
      <c r="CY151" s="197"/>
      <c r="CZ151" s="197"/>
      <c r="DA151" s="197"/>
      <c r="DB151" s="197"/>
      <c r="DC151" s="197"/>
      <c r="DD151" s="197"/>
      <c r="DE151" s="197"/>
      <c r="DF151" s="197"/>
      <c r="DG151" s="197"/>
      <c r="DH151" s="197"/>
      <c r="DI151" s="197"/>
      <c r="DJ151" s="197"/>
      <c r="DK151" s="197"/>
      <c r="DL151" s="197"/>
      <c r="DM151" s="197"/>
      <c r="DN151" s="197"/>
      <c r="DO151" s="197"/>
      <c r="DP151" s="197"/>
      <c r="DQ151" s="197"/>
      <c r="DR151" s="197"/>
      <c r="DS151" s="197"/>
      <c r="DT151" s="197"/>
      <c r="DU151" s="197"/>
      <c r="DV151" s="197"/>
      <c r="DW151" s="197"/>
      <c r="DX151" s="197"/>
      <c r="DY151" s="197"/>
      <c r="DZ151" s="197"/>
      <c r="EA151" s="197"/>
      <c r="EB151" s="197"/>
      <c r="EC151" s="197"/>
      <c r="ED151" s="197"/>
      <c r="EE151" s="197"/>
      <c r="EF151" s="197"/>
      <c r="EG151" s="197"/>
      <c r="EH151" s="197"/>
      <c r="EI151" s="197"/>
      <c r="EJ151" s="197"/>
      <c r="EK151" s="197"/>
      <c r="EL151" s="197"/>
      <c r="EM151" s="197"/>
      <c r="EN151" s="197"/>
      <c r="EO151" s="197"/>
      <c r="EP151" s="197"/>
      <c r="EQ151" s="197"/>
      <c r="ER151" s="197"/>
      <c r="ES151" s="197"/>
      <c r="ET151" s="197"/>
      <c r="EU151" s="197"/>
      <c r="EV151" s="197"/>
      <c r="EW151" s="197"/>
      <c r="EX151" s="197"/>
      <c r="EY151" s="197"/>
      <c r="EZ151" s="197"/>
      <c r="FA151" s="197"/>
      <c r="FB151" s="197"/>
      <c r="FC151" s="197"/>
      <c r="FD151" s="197"/>
      <c r="FE151" s="197"/>
      <c r="FF151" s="197"/>
      <c r="FG151" s="197"/>
      <c r="FH151" s="197"/>
      <c r="FI151" s="197"/>
      <c r="FJ151" s="197"/>
      <c r="FK151" s="197"/>
      <c r="FL151" s="197"/>
      <c r="FM151" s="197"/>
      <c r="FN151" s="197"/>
      <c r="FO151" s="197"/>
      <c r="FP151" s="197"/>
      <c r="FQ151" s="197"/>
      <c r="FR151" s="197"/>
      <c r="FS151" s="197"/>
      <c r="FT151" s="197"/>
      <c r="FU151" s="197"/>
      <c r="FV151" s="197"/>
      <c r="FW151" s="197"/>
      <c r="FX151" s="197"/>
      <c r="FY151" s="197"/>
      <c r="FZ151" s="197"/>
      <c r="GA151" s="197"/>
      <c r="GB151" s="197"/>
      <c r="GC151" s="197"/>
      <c r="GD151" s="197"/>
      <c r="GE151" s="197"/>
      <c r="GF151" s="197"/>
      <c r="GG151" s="197"/>
      <c r="GH151" s="197"/>
      <c r="GI151" s="197"/>
      <c r="GJ151" s="197"/>
      <c r="GK151" s="197"/>
      <c r="GL151" s="197"/>
      <c r="GM151" s="197"/>
      <c r="GN151" s="197"/>
      <c r="GO151" s="197"/>
      <c r="GP151" s="197"/>
      <c r="GQ151" s="197"/>
      <c r="GR151" s="197"/>
      <c r="GS151" s="197"/>
      <c r="GT151" s="197"/>
      <c r="GU151" s="197"/>
      <c r="GV151" s="197"/>
      <c r="GW151" s="197"/>
      <c r="GX151" s="197"/>
      <c r="GY151" s="197"/>
      <c r="GZ151" s="197"/>
      <c r="HA151" s="197"/>
      <c r="HB151" s="197"/>
      <c r="HC151" s="197"/>
      <c r="HD151" s="197"/>
      <c r="HE151" s="197"/>
      <c r="HF151" s="197"/>
      <c r="HG151" s="197"/>
      <c r="HH151" s="197"/>
      <c r="HI151" s="197"/>
      <c r="HJ151" s="197"/>
      <c r="HK151" s="197"/>
      <c r="HL151" s="197"/>
      <c r="HM151" s="197"/>
      <c r="HN151" s="197"/>
      <c r="HO151" s="197"/>
      <c r="HP151" s="197"/>
      <c r="HQ151" s="197"/>
      <c r="HR151" s="197"/>
      <c r="HS151" s="197"/>
      <c r="HT151" s="197"/>
      <c r="HU151" s="197"/>
      <c r="HV151" s="197"/>
      <c r="HW151" s="197"/>
      <c r="HX151" s="197"/>
      <c r="HY151" s="197"/>
      <c r="HZ151" s="197"/>
      <c r="IA151" s="197"/>
      <c r="IB151" s="197"/>
      <c r="IC151" s="197"/>
      <c r="ID151" s="197"/>
      <c r="IE151" s="197"/>
      <c r="IF151" s="197"/>
      <c r="IG151" s="197"/>
      <c r="IH151" s="197"/>
      <c r="II151" s="197"/>
      <c r="IJ151" s="197"/>
      <c r="IK151" s="197"/>
      <c r="IL151" s="197"/>
      <c r="IM151" s="197"/>
      <c r="IN151" s="197"/>
      <c r="IO151" s="197"/>
      <c r="IP151" s="197"/>
      <c r="IQ151" s="197"/>
      <c r="IR151" s="197"/>
      <c r="IS151" s="197"/>
      <c r="IT151" s="197"/>
      <c r="IU151" s="197"/>
      <c r="IV151" s="197"/>
      <c r="IW151" s="197"/>
    </row>
    <row r="152" spans="1:257">
      <c r="A152" s="208">
        <v>8</v>
      </c>
      <c r="B152" s="205" t="s">
        <v>954</v>
      </c>
      <c r="C152" s="205" t="str">
        <f t="shared" si="48"/>
        <v>TODD WEBER</v>
      </c>
      <c r="D152" s="205">
        <v>2</v>
      </c>
      <c r="E152" s="209">
        <v>40</v>
      </c>
      <c r="F152" s="209">
        <v>25</v>
      </c>
      <c r="G152" s="209">
        <v>2</v>
      </c>
      <c r="H152" s="206">
        <f t="shared" si="49"/>
        <v>0.625</v>
      </c>
      <c r="I152" s="207"/>
      <c r="J152" s="205">
        <f t="shared" si="50"/>
        <v>15</v>
      </c>
      <c r="K152" s="205">
        <f t="shared" si="51"/>
        <v>10</v>
      </c>
      <c r="L152" s="205">
        <f t="shared" si="52"/>
        <v>1</v>
      </c>
      <c r="M152" s="206">
        <f t="shared" si="53"/>
        <v>0.66666666666666663</v>
      </c>
      <c r="N152" s="205">
        <v>0</v>
      </c>
      <c r="O152" s="205">
        <v>0</v>
      </c>
      <c r="P152" s="205">
        <v>0</v>
      </c>
      <c r="Q152" s="205">
        <v>5</v>
      </c>
      <c r="R152" s="205">
        <v>2</v>
      </c>
      <c r="S152" s="205">
        <v>0</v>
      </c>
      <c r="T152" s="205">
        <v>5</v>
      </c>
      <c r="U152" s="205">
        <v>4</v>
      </c>
      <c r="V152" s="205">
        <v>1</v>
      </c>
      <c r="W152" s="205">
        <v>5</v>
      </c>
      <c r="X152" s="205">
        <v>4</v>
      </c>
      <c r="Y152" s="205">
        <v>0</v>
      </c>
      <c r="Z152" s="205">
        <v>0</v>
      </c>
      <c r="AA152" s="205">
        <v>0</v>
      </c>
      <c r="AB152" s="205">
        <v>0</v>
      </c>
      <c r="AC152" s="205">
        <v>0</v>
      </c>
      <c r="AD152" s="205">
        <v>0</v>
      </c>
      <c r="AE152" s="205">
        <v>0</v>
      </c>
      <c r="AF152" s="205">
        <v>0</v>
      </c>
      <c r="AG152" s="205">
        <v>0</v>
      </c>
      <c r="AH152" s="205">
        <v>0</v>
      </c>
      <c r="AI152" s="205">
        <v>0</v>
      </c>
      <c r="AJ152" s="205">
        <v>0</v>
      </c>
      <c r="AK152" s="205">
        <v>0</v>
      </c>
      <c r="AL152" s="205">
        <v>0</v>
      </c>
      <c r="AM152" s="205">
        <v>0</v>
      </c>
      <c r="AN152" s="205">
        <v>0</v>
      </c>
      <c r="AO152" s="205">
        <v>0</v>
      </c>
      <c r="AP152" s="205">
        <v>0</v>
      </c>
      <c r="AQ152" s="205">
        <v>0</v>
      </c>
      <c r="AR152" s="205">
        <v>0</v>
      </c>
      <c r="AS152" s="205">
        <v>0</v>
      </c>
      <c r="AT152" s="205">
        <v>0</v>
      </c>
      <c r="AU152" s="205">
        <v>0</v>
      </c>
      <c r="AV152" s="205">
        <v>0</v>
      </c>
      <c r="AW152" s="205">
        <v>0</v>
      </c>
      <c r="AX152" s="205">
        <v>0</v>
      </c>
      <c r="AY152" s="205">
        <v>0</v>
      </c>
      <c r="AZ152" s="205">
        <v>0</v>
      </c>
      <c r="BA152" s="205">
        <v>0</v>
      </c>
      <c r="BB152" s="205">
        <v>0</v>
      </c>
      <c r="BC152" s="205">
        <v>0</v>
      </c>
      <c r="BD152" s="205">
        <v>0</v>
      </c>
      <c r="BE152" s="205">
        <v>0</v>
      </c>
      <c r="BF152" s="205">
        <v>0</v>
      </c>
      <c r="BG152" s="205">
        <v>0</v>
      </c>
      <c r="BH152" s="205">
        <v>0</v>
      </c>
      <c r="BI152" s="205">
        <v>0</v>
      </c>
      <c r="BJ152" s="205"/>
      <c r="BK152" s="205"/>
      <c r="BL152" s="205"/>
      <c r="BM152" s="205"/>
      <c r="BN152" s="205"/>
      <c r="BO152" s="204"/>
      <c r="BP152" s="197"/>
      <c r="BQ152" s="197"/>
      <c r="BR152" s="197"/>
      <c r="BS152" s="197"/>
      <c r="BT152" s="197"/>
      <c r="BU152" s="197"/>
      <c r="BV152" s="197"/>
      <c r="BW152" s="197"/>
      <c r="BX152" s="197"/>
      <c r="BY152" s="197"/>
      <c r="BZ152" s="197"/>
      <c r="CA152" s="197"/>
      <c r="CB152" s="197"/>
      <c r="CC152" s="197"/>
      <c r="CD152" s="197"/>
      <c r="CE152" s="197"/>
      <c r="CF152" s="197"/>
      <c r="CG152" s="197"/>
      <c r="CH152" s="197"/>
      <c r="CI152" s="197"/>
      <c r="CJ152" s="197"/>
      <c r="CK152" s="197"/>
      <c r="CL152" s="197"/>
      <c r="CM152" s="197"/>
      <c r="CN152" s="197"/>
      <c r="CO152" s="197"/>
      <c r="CP152" s="197"/>
      <c r="CQ152" s="197"/>
      <c r="CR152" s="197"/>
      <c r="CS152" s="197"/>
      <c r="CT152" s="197"/>
      <c r="CU152" s="197"/>
      <c r="CV152" s="197"/>
      <c r="CW152" s="197"/>
      <c r="CX152" s="197"/>
      <c r="CY152" s="197"/>
      <c r="CZ152" s="197"/>
      <c r="DA152" s="197"/>
      <c r="DB152" s="197"/>
      <c r="DC152" s="197"/>
      <c r="DD152" s="197"/>
      <c r="DE152" s="197"/>
      <c r="DF152" s="197"/>
      <c r="DG152" s="197"/>
      <c r="DH152" s="197"/>
      <c r="DI152" s="197"/>
      <c r="DJ152" s="197"/>
      <c r="DK152" s="197"/>
      <c r="DL152" s="197"/>
      <c r="DM152" s="197"/>
      <c r="DN152" s="197"/>
      <c r="DO152" s="197"/>
      <c r="DP152" s="197"/>
      <c r="DQ152" s="197"/>
      <c r="DR152" s="197"/>
      <c r="DS152" s="197"/>
      <c r="DT152" s="197"/>
      <c r="DU152" s="197"/>
      <c r="DV152" s="197"/>
      <c r="DW152" s="197"/>
      <c r="DX152" s="197"/>
      <c r="DY152" s="197"/>
      <c r="DZ152" s="197"/>
      <c r="EA152" s="197"/>
      <c r="EB152" s="197"/>
      <c r="EC152" s="197"/>
      <c r="ED152" s="197"/>
      <c r="EE152" s="197"/>
      <c r="EF152" s="197"/>
      <c r="EG152" s="197"/>
      <c r="EH152" s="197"/>
      <c r="EI152" s="197"/>
      <c r="EJ152" s="197"/>
      <c r="EK152" s="197"/>
      <c r="EL152" s="197"/>
      <c r="EM152" s="197"/>
      <c r="EN152" s="197"/>
      <c r="EO152" s="197"/>
      <c r="EP152" s="197"/>
      <c r="EQ152" s="197"/>
      <c r="ER152" s="197"/>
      <c r="ES152" s="197"/>
      <c r="ET152" s="197"/>
      <c r="EU152" s="197"/>
      <c r="EV152" s="197"/>
      <c r="EW152" s="197"/>
      <c r="EX152" s="197"/>
      <c r="EY152" s="197"/>
      <c r="EZ152" s="197"/>
      <c r="FA152" s="197"/>
      <c r="FB152" s="197"/>
      <c r="FC152" s="197"/>
      <c r="FD152" s="197"/>
      <c r="FE152" s="197"/>
      <c r="FF152" s="197"/>
      <c r="FG152" s="197"/>
      <c r="FH152" s="197"/>
      <c r="FI152" s="197"/>
      <c r="FJ152" s="197"/>
      <c r="FK152" s="197"/>
      <c r="FL152" s="197"/>
      <c r="FM152" s="197"/>
      <c r="FN152" s="197"/>
      <c r="FO152" s="197"/>
      <c r="FP152" s="197"/>
      <c r="FQ152" s="197"/>
      <c r="FR152" s="197"/>
      <c r="FS152" s="197"/>
      <c r="FT152" s="197"/>
      <c r="FU152" s="197"/>
      <c r="FV152" s="197"/>
      <c r="FW152" s="197"/>
      <c r="FX152" s="197"/>
      <c r="FY152" s="197"/>
      <c r="FZ152" s="197"/>
      <c r="GA152" s="197"/>
      <c r="GB152" s="197"/>
      <c r="GC152" s="197"/>
      <c r="GD152" s="197"/>
      <c r="GE152" s="197"/>
      <c r="GF152" s="197"/>
      <c r="GG152" s="197"/>
      <c r="GH152" s="197"/>
      <c r="GI152" s="197"/>
      <c r="GJ152" s="197"/>
      <c r="GK152" s="197"/>
      <c r="GL152" s="197"/>
      <c r="GM152" s="197"/>
      <c r="GN152" s="197"/>
      <c r="GO152" s="197"/>
      <c r="GP152" s="197"/>
      <c r="GQ152" s="197"/>
      <c r="GR152" s="197"/>
      <c r="GS152" s="197"/>
      <c r="GT152" s="197"/>
      <c r="GU152" s="197"/>
      <c r="GV152" s="197"/>
      <c r="GW152" s="197"/>
      <c r="GX152" s="197"/>
      <c r="GY152" s="197"/>
      <c r="GZ152" s="197"/>
      <c r="HA152" s="197"/>
      <c r="HB152" s="197"/>
      <c r="HC152" s="197"/>
      <c r="HD152" s="197"/>
      <c r="HE152" s="197"/>
      <c r="HF152" s="197"/>
      <c r="HG152" s="197"/>
      <c r="HH152" s="197"/>
      <c r="HI152" s="197"/>
      <c r="HJ152" s="197"/>
      <c r="HK152" s="197"/>
      <c r="HL152" s="197"/>
      <c r="HM152" s="197"/>
      <c r="HN152" s="197"/>
      <c r="HO152" s="197"/>
      <c r="HP152" s="197"/>
      <c r="HQ152" s="197"/>
      <c r="HR152" s="197"/>
      <c r="HS152" s="197"/>
      <c r="HT152" s="197"/>
      <c r="HU152" s="197"/>
      <c r="HV152" s="197"/>
      <c r="HW152" s="197"/>
      <c r="HX152" s="197"/>
      <c r="HY152" s="197"/>
      <c r="HZ152" s="197"/>
      <c r="IA152" s="197"/>
      <c r="IB152" s="197"/>
      <c r="IC152" s="197"/>
      <c r="ID152" s="197"/>
      <c r="IE152" s="197"/>
      <c r="IF152" s="197"/>
      <c r="IG152" s="197"/>
      <c r="IH152" s="197"/>
      <c r="II152" s="197"/>
      <c r="IJ152" s="197"/>
      <c r="IK152" s="197"/>
      <c r="IL152" s="197"/>
      <c r="IM152" s="197"/>
      <c r="IN152" s="197"/>
      <c r="IO152" s="197"/>
      <c r="IP152" s="197"/>
      <c r="IQ152" s="197"/>
      <c r="IR152" s="197"/>
      <c r="IS152" s="197"/>
      <c r="IT152" s="197"/>
      <c r="IU152" s="197"/>
      <c r="IV152" s="197"/>
      <c r="IW152" s="197"/>
    </row>
    <row r="153" spans="1:257">
      <c r="A153" s="208">
        <v>9</v>
      </c>
      <c r="B153" s="205" t="s">
        <v>959</v>
      </c>
      <c r="C153" s="205" t="str">
        <f t="shared" si="48"/>
        <v>MATT MORRIS</v>
      </c>
      <c r="D153" s="205">
        <v>6</v>
      </c>
      <c r="E153" s="209">
        <v>241</v>
      </c>
      <c r="F153" s="209">
        <v>122</v>
      </c>
      <c r="G153" s="209">
        <v>6</v>
      </c>
      <c r="H153" s="206">
        <f t="shared" si="49"/>
        <v>0.50622406639004147</v>
      </c>
      <c r="I153" s="207"/>
      <c r="J153" s="205">
        <f t="shared" si="50"/>
        <v>49</v>
      </c>
      <c r="K153" s="205">
        <f t="shared" si="51"/>
        <v>25</v>
      </c>
      <c r="L153" s="205">
        <f t="shared" si="52"/>
        <v>0</v>
      </c>
      <c r="M153" s="206">
        <f t="shared" si="53"/>
        <v>0.51020408163265307</v>
      </c>
      <c r="N153" s="205">
        <v>5</v>
      </c>
      <c r="O153" s="205">
        <v>3</v>
      </c>
      <c r="P153" s="205">
        <v>0</v>
      </c>
      <c r="Q153" s="205">
        <v>4</v>
      </c>
      <c r="R153" s="205">
        <v>2</v>
      </c>
      <c r="S153" s="205">
        <v>0</v>
      </c>
      <c r="T153" s="205">
        <v>0</v>
      </c>
      <c r="U153" s="205">
        <v>0</v>
      </c>
      <c r="V153" s="205">
        <v>0</v>
      </c>
      <c r="W153" s="205">
        <v>4</v>
      </c>
      <c r="X153" s="205">
        <v>3</v>
      </c>
      <c r="Y153" s="205">
        <v>0</v>
      </c>
      <c r="Z153" s="205">
        <v>2</v>
      </c>
      <c r="AA153" s="205">
        <v>0</v>
      </c>
      <c r="AB153" s="205">
        <v>0</v>
      </c>
      <c r="AC153" s="205">
        <v>0</v>
      </c>
      <c r="AD153" s="205">
        <v>0</v>
      </c>
      <c r="AE153" s="205">
        <v>0</v>
      </c>
      <c r="AF153" s="205">
        <v>5</v>
      </c>
      <c r="AG153" s="205">
        <v>1</v>
      </c>
      <c r="AH153" s="205">
        <v>0</v>
      </c>
      <c r="AI153" s="205">
        <v>5</v>
      </c>
      <c r="AJ153" s="205">
        <v>5</v>
      </c>
      <c r="AK153" s="205">
        <v>0</v>
      </c>
      <c r="AL153" s="205">
        <v>3</v>
      </c>
      <c r="AM153" s="205">
        <v>2</v>
      </c>
      <c r="AN153" s="205">
        <v>0</v>
      </c>
      <c r="AO153" s="205">
        <v>5</v>
      </c>
      <c r="AP153" s="205">
        <v>2</v>
      </c>
      <c r="AQ153" s="205">
        <v>0</v>
      </c>
      <c r="AR153" s="205">
        <v>4</v>
      </c>
      <c r="AS153" s="205">
        <v>3</v>
      </c>
      <c r="AT153" s="205">
        <v>0</v>
      </c>
      <c r="AU153" s="205">
        <v>0</v>
      </c>
      <c r="AV153" s="205">
        <v>0</v>
      </c>
      <c r="AW153" s="205">
        <v>0</v>
      </c>
      <c r="AX153" s="205">
        <v>3</v>
      </c>
      <c r="AY153" s="205">
        <v>1</v>
      </c>
      <c r="AZ153" s="205">
        <v>0</v>
      </c>
      <c r="BA153" s="205">
        <v>0</v>
      </c>
      <c r="BB153" s="205">
        <v>0</v>
      </c>
      <c r="BC153" s="205">
        <v>0</v>
      </c>
      <c r="BD153" s="205">
        <v>5</v>
      </c>
      <c r="BE153" s="205">
        <v>1</v>
      </c>
      <c r="BF153" s="205">
        <v>0</v>
      </c>
      <c r="BG153" s="205">
        <v>4</v>
      </c>
      <c r="BH153" s="205">
        <v>2</v>
      </c>
      <c r="BI153" s="205">
        <v>0</v>
      </c>
      <c r="BJ153" s="205"/>
      <c r="BK153" s="205"/>
      <c r="BL153" s="205"/>
      <c r="BM153" s="205"/>
      <c r="BN153" s="205"/>
      <c r="BO153" s="204"/>
      <c r="BP153" s="197"/>
      <c r="BQ153" s="197"/>
      <c r="BR153" s="197"/>
      <c r="BS153" s="197"/>
      <c r="BT153" s="197"/>
      <c r="BU153" s="197"/>
      <c r="BV153" s="197"/>
      <c r="BW153" s="197"/>
      <c r="BX153" s="197"/>
      <c r="BY153" s="197"/>
      <c r="BZ153" s="197"/>
      <c r="CA153" s="197"/>
      <c r="CB153" s="197"/>
      <c r="CC153" s="197"/>
      <c r="CD153" s="197"/>
      <c r="CE153" s="197"/>
      <c r="CF153" s="197"/>
      <c r="CG153" s="197"/>
      <c r="CH153" s="197"/>
      <c r="CI153" s="197"/>
      <c r="CJ153" s="197"/>
      <c r="CK153" s="197"/>
      <c r="CL153" s="197"/>
      <c r="CM153" s="197"/>
      <c r="CN153" s="197"/>
      <c r="CO153" s="197"/>
      <c r="CP153" s="197"/>
      <c r="CQ153" s="197"/>
      <c r="CR153" s="197"/>
      <c r="CS153" s="197"/>
      <c r="CT153" s="197"/>
      <c r="CU153" s="197"/>
      <c r="CV153" s="197"/>
      <c r="CW153" s="197"/>
      <c r="CX153" s="197"/>
      <c r="CY153" s="197"/>
      <c r="CZ153" s="197"/>
      <c r="DA153" s="197"/>
      <c r="DB153" s="197"/>
      <c r="DC153" s="197"/>
      <c r="DD153" s="197"/>
      <c r="DE153" s="197"/>
      <c r="DF153" s="197"/>
      <c r="DG153" s="197"/>
      <c r="DH153" s="197"/>
      <c r="DI153" s="197"/>
      <c r="DJ153" s="197"/>
      <c r="DK153" s="197"/>
      <c r="DL153" s="197"/>
      <c r="DM153" s="197"/>
      <c r="DN153" s="197"/>
      <c r="DO153" s="197"/>
      <c r="DP153" s="197"/>
      <c r="DQ153" s="197"/>
      <c r="DR153" s="197"/>
      <c r="DS153" s="197"/>
      <c r="DT153" s="197"/>
      <c r="DU153" s="197"/>
      <c r="DV153" s="197"/>
      <c r="DW153" s="197"/>
      <c r="DX153" s="197"/>
      <c r="DY153" s="197"/>
      <c r="DZ153" s="197"/>
      <c r="EA153" s="197"/>
      <c r="EB153" s="197"/>
      <c r="EC153" s="197"/>
      <c r="ED153" s="197"/>
      <c r="EE153" s="197"/>
      <c r="EF153" s="197"/>
      <c r="EG153" s="197"/>
      <c r="EH153" s="197"/>
      <c r="EI153" s="197"/>
      <c r="EJ153" s="197"/>
      <c r="EK153" s="197"/>
      <c r="EL153" s="197"/>
      <c r="EM153" s="197"/>
      <c r="EN153" s="197"/>
      <c r="EO153" s="197"/>
      <c r="EP153" s="197"/>
      <c r="EQ153" s="197"/>
      <c r="ER153" s="197"/>
      <c r="ES153" s="197"/>
      <c r="ET153" s="197"/>
      <c r="EU153" s="197"/>
      <c r="EV153" s="197"/>
      <c r="EW153" s="197"/>
      <c r="EX153" s="197"/>
      <c r="EY153" s="197"/>
      <c r="EZ153" s="197"/>
      <c r="FA153" s="197"/>
      <c r="FB153" s="197"/>
      <c r="FC153" s="197"/>
      <c r="FD153" s="197"/>
      <c r="FE153" s="197"/>
      <c r="FF153" s="197"/>
      <c r="FG153" s="197"/>
      <c r="FH153" s="197"/>
      <c r="FI153" s="197"/>
      <c r="FJ153" s="197"/>
      <c r="FK153" s="197"/>
      <c r="FL153" s="197"/>
      <c r="FM153" s="197"/>
      <c r="FN153" s="197"/>
      <c r="FO153" s="197"/>
      <c r="FP153" s="197"/>
      <c r="FQ153" s="197"/>
      <c r="FR153" s="197"/>
      <c r="FS153" s="197"/>
      <c r="FT153" s="197"/>
      <c r="FU153" s="197"/>
      <c r="FV153" s="197"/>
      <c r="FW153" s="197"/>
      <c r="FX153" s="197"/>
      <c r="FY153" s="197"/>
      <c r="FZ153" s="197"/>
      <c r="GA153" s="197"/>
      <c r="GB153" s="197"/>
      <c r="GC153" s="197"/>
      <c r="GD153" s="197"/>
      <c r="GE153" s="197"/>
      <c r="GF153" s="197"/>
      <c r="GG153" s="197"/>
      <c r="GH153" s="197"/>
      <c r="GI153" s="197"/>
      <c r="GJ153" s="197"/>
      <c r="GK153" s="197"/>
      <c r="GL153" s="197"/>
      <c r="GM153" s="197"/>
      <c r="GN153" s="197"/>
      <c r="GO153" s="197"/>
      <c r="GP153" s="197"/>
      <c r="GQ153" s="197"/>
      <c r="GR153" s="197"/>
      <c r="GS153" s="197"/>
      <c r="GT153" s="197"/>
      <c r="GU153" s="197"/>
      <c r="GV153" s="197"/>
      <c r="GW153" s="197"/>
      <c r="GX153" s="197"/>
      <c r="GY153" s="197"/>
      <c r="GZ153" s="197"/>
      <c r="HA153" s="197"/>
      <c r="HB153" s="197"/>
      <c r="HC153" s="197"/>
      <c r="HD153" s="197"/>
      <c r="HE153" s="197"/>
      <c r="HF153" s="197"/>
      <c r="HG153" s="197"/>
      <c r="HH153" s="197"/>
      <c r="HI153" s="197"/>
      <c r="HJ153" s="197"/>
      <c r="HK153" s="197"/>
      <c r="HL153" s="197"/>
      <c r="HM153" s="197"/>
      <c r="HN153" s="197"/>
      <c r="HO153" s="197"/>
      <c r="HP153" s="197"/>
      <c r="HQ153" s="197"/>
      <c r="HR153" s="197"/>
      <c r="HS153" s="197"/>
      <c r="HT153" s="197"/>
      <c r="HU153" s="197"/>
      <c r="HV153" s="197"/>
      <c r="HW153" s="197"/>
      <c r="HX153" s="197"/>
      <c r="HY153" s="197"/>
      <c r="HZ153" s="197"/>
      <c r="IA153" s="197"/>
      <c r="IB153" s="197"/>
      <c r="IC153" s="197"/>
      <c r="ID153" s="197"/>
      <c r="IE153" s="197"/>
      <c r="IF153" s="197"/>
      <c r="IG153" s="197"/>
      <c r="IH153" s="197"/>
      <c r="II153" s="197"/>
      <c r="IJ153" s="197"/>
      <c r="IK153" s="197"/>
      <c r="IL153" s="197"/>
      <c r="IM153" s="197"/>
      <c r="IN153" s="197"/>
      <c r="IO153" s="197"/>
      <c r="IP153" s="197"/>
      <c r="IQ153" s="197"/>
      <c r="IR153" s="197"/>
      <c r="IS153" s="197"/>
      <c r="IT153" s="197"/>
      <c r="IU153" s="197"/>
      <c r="IV153" s="197"/>
      <c r="IW153" s="197"/>
    </row>
    <row r="154" spans="1:257">
      <c r="A154" s="208">
        <v>10</v>
      </c>
      <c r="B154" s="205" t="s">
        <v>823</v>
      </c>
      <c r="C154" s="205" t="str">
        <f t="shared" si="48"/>
        <v>FRED JOHNSON</v>
      </c>
      <c r="D154" s="205">
        <v>23</v>
      </c>
      <c r="E154" s="209">
        <v>1340</v>
      </c>
      <c r="F154" s="209">
        <v>736</v>
      </c>
      <c r="G154" s="209">
        <v>46</v>
      </c>
      <c r="H154" s="206">
        <f t="shared" si="49"/>
        <v>0.54925373134328359</v>
      </c>
      <c r="I154" s="207"/>
      <c r="J154" s="205">
        <f t="shared" si="50"/>
        <v>5</v>
      </c>
      <c r="K154" s="205">
        <f t="shared" si="51"/>
        <v>2</v>
      </c>
      <c r="L154" s="205">
        <f t="shared" si="52"/>
        <v>0</v>
      </c>
      <c r="M154" s="206">
        <f t="shared" si="53"/>
        <v>0.4</v>
      </c>
      <c r="N154" s="205">
        <v>5</v>
      </c>
      <c r="O154" s="205">
        <v>2</v>
      </c>
      <c r="P154" s="205">
        <v>0</v>
      </c>
      <c r="Q154" s="205">
        <v>0</v>
      </c>
      <c r="R154" s="205">
        <v>0</v>
      </c>
      <c r="S154" s="205">
        <v>0</v>
      </c>
      <c r="T154" s="205">
        <v>0</v>
      </c>
      <c r="U154" s="205">
        <v>0</v>
      </c>
      <c r="V154" s="205">
        <v>0</v>
      </c>
      <c r="W154" s="205">
        <v>0</v>
      </c>
      <c r="X154" s="205">
        <v>0</v>
      </c>
      <c r="Y154" s="205">
        <v>0</v>
      </c>
      <c r="Z154" s="205">
        <v>0</v>
      </c>
      <c r="AA154" s="205">
        <v>0</v>
      </c>
      <c r="AB154" s="205">
        <v>0</v>
      </c>
      <c r="AC154" s="205">
        <v>0</v>
      </c>
      <c r="AD154" s="205">
        <v>0</v>
      </c>
      <c r="AE154" s="205">
        <v>0</v>
      </c>
      <c r="AF154" s="205">
        <v>0</v>
      </c>
      <c r="AG154" s="205">
        <v>0</v>
      </c>
      <c r="AH154" s="205">
        <v>0</v>
      </c>
      <c r="AI154" s="205">
        <v>0</v>
      </c>
      <c r="AJ154" s="205">
        <v>0</v>
      </c>
      <c r="AK154" s="205">
        <v>0</v>
      </c>
      <c r="AL154" s="205">
        <v>0</v>
      </c>
      <c r="AM154" s="205">
        <v>0</v>
      </c>
      <c r="AN154" s="205">
        <v>0</v>
      </c>
      <c r="AO154" s="205">
        <v>0</v>
      </c>
      <c r="AP154" s="205">
        <v>0</v>
      </c>
      <c r="AQ154" s="205">
        <v>0</v>
      </c>
      <c r="AR154" s="205">
        <v>0</v>
      </c>
      <c r="AS154" s="205">
        <v>0</v>
      </c>
      <c r="AT154" s="205">
        <v>0</v>
      </c>
      <c r="AU154" s="205">
        <v>0</v>
      </c>
      <c r="AV154" s="205">
        <v>0</v>
      </c>
      <c r="AW154" s="205">
        <v>0</v>
      </c>
      <c r="AX154" s="205">
        <v>0</v>
      </c>
      <c r="AY154" s="205">
        <v>0</v>
      </c>
      <c r="AZ154" s="205">
        <v>0</v>
      </c>
      <c r="BA154" s="205">
        <v>0</v>
      </c>
      <c r="BB154" s="205">
        <v>0</v>
      </c>
      <c r="BC154" s="205">
        <v>0</v>
      </c>
      <c r="BD154" s="205">
        <v>0</v>
      </c>
      <c r="BE154" s="205">
        <v>0</v>
      </c>
      <c r="BF154" s="205">
        <v>0</v>
      </c>
      <c r="BG154" s="205">
        <v>0</v>
      </c>
      <c r="BH154" s="205">
        <v>0</v>
      </c>
      <c r="BI154" s="205">
        <v>0</v>
      </c>
      <c r="BJ154" s="205"/>
      <c r="BK154" s="205"/>
      <c r="BL154" s="205"/>
      <c r="BM154" s="205"/>
      <c r="BN154" s="205"/>
      <c r="BO154" s="204"/>
      <c r="BP154" s="197"/>
      <c r="BQ154" s="197"/>
      <c r="BR154" s="197"/>
      <c r="BS154" s="197"/>
      <c r="BT154" s="197"/>
      <c r="BU154" s="197"/>
      <c r="BV154" s="197"/>
      <c r="BW154" s="197"/>
      <c r="BX154" s="197"/>
      <c r="BY154" s="197"/>
      <c r="BZ154" s="197"/>
      <c r="CA154" s="197"/>
      <c r="CB154" s="197"/>
      <c r="CC154" s="197"/>
      <c r="CD154" s="197"/>
      <c r="CE154" s="197"/>
      <c r="CF154" s="197"/>
      <c r="CG154" s="197"/>
      <c r="CH154" s="197"/>
      <c r="CI154" s="197"/>
      <c r="CJ154" s="197"/>
      <c r="CK154" s="197"/>
      <c r="CL154" s="197"/>
      <c r="CM154" s="197"/>
      <c r="CN154" s="197"/>
      <c r="CO154" s="197"/>
      <c r="CP154" s="197"/>
      <c r="CQ154" s="197"/>
      <c r="CR154" s="197"/>
      <c r="CS154" s="197"/>
      <c r="CT154" s="197"/>
      <c r="CU154" s="197"/>
      <c r="CV154" s="197"/>
      <c r="CW154" s="197"/>
      <c r="CX154" s="197"/>
      <c r="CY154" s="197"/>
      <c r="CZ154" s="197"/>
      <c r="DA154" s="197"/>
      <c r="DB154" s="197"/>
      <c r="DC154" s="197"/>
      <c r="DD154" s="197"/>
      <c r="DE154" s="197"/>
      <c r="DF154" s="197"/>
      <c r="DG154" s="197"/>
      <c r="DH154" s="197"/>
      <c r="DI154" s="197"/>
      <c r="DJ154" s="197"/>
      <c r="DK154" s="197"/>
      <c r="DL154" s="197"/>
      <c r="DM154" s="197"/>
      <c r="DN154" s="197"/>
      <c r="DO154" s="197"/>
      <c r="DP154" s="197"/>
      <c r="DQ154" s="197"/>
      <c r="DR154" s="197"/>
      <c r="DS154" s="197"/>
      <c r="DT154" s="197"/>
      <c r="DU154" s="197"/>
      <c r="DV154" s="197"/>
      <c r="DW154" s="197"/>
      <c r="DX154" s="197"/>
      <c r="DY154" s="197"/>
      <c r="DZ154" s="197"/>
      <c r="EA154" s="197"/>
      <c r="EB154" s="197"/>
      <c r="EC154" s="197"/>
      <c r="ED154" s="197"/>
      <c r="EE154" s="197"/>
      <c r="EF154" s="197"/>
      <c r="EG154" s="197"/>
      <c r="EH154" s="197"/>
      <c r="EI154" s="197"/>
      <c r="EJ154" s="197"/>
      <c r="EK154" s="197"/>
      <c r="EL154" s="197"/>
      <c r="EM154" s="197"/>
      <c r="EN154" s="197"/>
      <c r="EO154" s="197"/>
      <c r="EP154" s="197"/>
      <c r="EQ154" s="197"/>
      <c r="ER154" s="197"/>
      <c r="ES154" s="197"/>
      <c r="ET154" s="197"/>
      <c r="EU154" s="197"/>
      <c r="EV154" s="197"/>
      <c r="EW154" s="197"/>
      <c r="EX154" s="197"/>
      <c r="EY154" s="197"/>
      <c r="EZ154" s="197"/>
      <c r="FA154" s="197"/>
      <c r="FB154" s="197"/>
      <c r="FC154" s="197"/>
      <c r="FD154" s="197"/>
      <c r="FE154" s="197"/>
      <c r="FF154" s="197"/>
      <c r="FG154" s="197"/>
      <c r="FH154" s="197"/>
      <c r="FI154" s="197"/>
      <c r="FJ154" s="197"/>
      <c r="FK154" s="197"/>
      <c r="FL154" s="197"/>
      <c r="FM154" s="197"/>
      <c r="FN154" s="197"/>
      <c r="FO154" s="197"/>
      <c r="FP154" s="197"/>
      <c r="FQ154" s="197"/>
      <c r="FR154" s="197"/>
      <c r="FS154" s="197"/>
      <c r="FT154" s="197"/>
      <c r="FU154" s="197"/>
      <c r="FV154" s="197"/>
      <c r="FW154" s="197"/>
      <c r="FX154" s="197"/>
      <c r="FY154" s="197"/>
      <c r="FZ154" s="197"/>
      <c r="GA154" s="197"/>
      <c r="GB154" s="197"/>
      <c r="GC154" s="197"/>
      <c r="GD154" s="197"/>
      <c r="GE154" s="197"/>
      <c r="GF154" s="197"/>
      <c r="GG154" s="197"/>
      <c r="GH154" s="197"/>
      <c r="GI154" s="197"/>
      <c r="GJ154" s="197"/>
      <c r="GK154" s="197"/>
      <c r="GL154" s="197"/>
      <c r="GM154" s="197"/>
      <c r="GN154" s="197"/>
      <c r="GO154" s="197"/>
      <c r="GP154" s="197"/>
      <c r="GQ154" s="197"/>
      <c r="GR154" s="197"/>
      <c r="GS154" s="197"/>
      <c r="GT154" s="197"/>
      <c r="GU154" s="197"/>
      <c r="GV154" s="197"/>
      <c r="GW154" s="197"/>
      <c r="GX154" s="197"/>
      <c r="GY154" s="197"/>
      <c r="GZ154" s="197"/>
      <c r="HA154" s="197"/>
      <c r="HB154" s="197"/>
      <c r="HC154" s="197"/>
      <c r="HD154" s="197"/>
      <c r="HE154" s="197"/>
      <c r="HF154" s="197"/>
      <c r="HG154" s="197"/>
      <c r="HH154" s="197"/>
      <c r="HI154" s="197"/>
      <c r="HJ154" s="197"/>
      <c r="HK154" s="197"/>
      <c r="HL154" s="197"/>
      <c r="HM154" s="197"/>
      <c r="HN154" s="197"/>
      <c r="HO154" s="197"/>
      <c r="HP154" s="197"/>
      <c r="HQ154" s="197"/>
      <c r="HR154" s="197"/>
      <c r="HS154" s="197"/>
      <c r="HT154" s="197"/>
      <c r="HU154" s="197"/>
      <c r="HV154" s="197"/>
      <c r="HW154" s="197"/>
      <c r="HX154" s="197"/>
      <c r="HY154" s="197"/>
      <c r="HZ154" s="197"/>
      <c r="IA154" s="197"/>
      <c r="IB154" s="197"/>
      <c r="IC154" s="197"/>
      <c r="ID154" s="197"/>
      <c r="IE154" s="197"/>
      <c r="IF154" s="197"/>
      <c r="IG154" s="197"/>
      <c r="IH154" s="197"/>
      <c r="II154" s="197"/>
      <c r="IJ154" s="197"/>
      <c r="IK154" s="197"/>
      <c r="IL154" s="197"/>
      <c r="IM154" s="197"/>
      <c r="IN154" s="197"/>
      <c r="IO154" s="197"/>
      <c r="IP154" s="197"/>
      <c r="IQ154" s="197"/>
      <c r="IR154" s="197"/>
      <c r="IS154" s="197"/>
      <c r="IT154" s="197"/>
      <c r="IU154" s="197"/>
      <c r="IV154" s="197"/>
      <c r="IW154" s="197"/>
    </row>
    <row r="155" spans="1:257">
      <c r="A155" s="208">
        <v>11</v>
      </c>
      <c r="B155" s="205" t="s">
        <v>1020</v>
      </c>
      <c r="C155" s="205" t="str">
        <f t="shared" si="48"/>
        <v>DWAYNE MATLOCK</v>
      </c>
      <c r="D155" s="205">
        <v>2</v>
      </c>
      <c r="E155" s="209">
        <v>64</v>
      </c>
      <c r="F155" s="209">
        <v>17</v>
      </c>
      <c r="G155" s="209">
        <v>1</v>
      </c>
      <c r="H155" s="206">
        <f t="shared" si="49"/>
        <v>0.265625</v>
      </c>
      <c r="I155" s="207"/>
      <c r="J155" s="205">
        <f t="shared" si="50"/>
        <v>40</v>
      </c>
      <c r="K155" s="205">
        <f t="shared" si="51"/>
        <v>17</v>
      </c>
      <c r="L155" s="205">
        <f t="shared" si="52"/>
        <v>1</v>
      </c>
      <c r="M155" s="206">
        <f t="shared" si="53"/>
        <v>0.42499999999999999</v>
      </c>
      <c r="N155" s="205">
        <v>0</v>
      </c>
      <c r="O155" s="205">
        <v>0</v>
      </c>
      <c r="P155" s="205">
        <v>0</v>
      </c>
      <c r="Q155" s="205">
        <v>2</v>
      </c>
      <c r="R155" s="205">
        <v>0</v>
      </c>
      <c r="S155" s="205">
        <v>0</v>
      </c>
      <c r="T155" s="205">
        <v>2</v>
      </c>
      <c r="U155" s="205">
        <v>1</v>
      </c>
      <c r="V155" s="205">
        <v>0</v>
      </c>
      <c r="W155" s="205">
        <v>2</v>
      </c>
      <c r="X155" s="205">
        <v>2</v>
      </c>
      <c r="Y155" s="205">
        <v>0</v>
      </c>
      <c r="Z155" s="205">
        <v>3</v>
      </c>
      <c r="AA155" s="205">
        <v>0</v>
      </c>
      <c r="AB155" s="205">
        <v>0</v>
      </c>
      <c r="AC155" s="205">
        <v>6</v>
      </c>
      <c r="AD155" s="205">
        <v>4</v>
      </c>
      <c r="AE155" s="205">
        <v>0</v>
      </c>
      <c r="AF155" s="205">
        <v>4</v>
      </c>
      <c r="AG155" s="205">
        <v>1</v>
      </c>
      <c r="AH155" s="205">
        <v>1</v>
      </c>
      <c r="AI155" s="205">
        <v>4</v>
      </c>
      <c r="AJ155" s="205">
        <v>1</v>
      </c>
      <c r="AK155" s="205">
        <v>0</v>
      </c>
      <c r="AL155" s="205">
        <v>2</v>
      </c>
      <c r="AM155" s="205">
        <v>2</v>
      </c>
      <c r="AN155" s="205">
        <v>0</v>
      </c>
      <c r="AO155" s="205">
        <v>0</v>
      </c>
      <c r="AP155" s="205">
        <v>0</v>
      </c>
      <c r="AQ155" s="205">
        <v>0</v>
      </c>
      <c r="AR155" s="205">
        <v>1</v>
      </c>
      <c r="AS155" s="205">
        <v>1</v>
      </c>
      <c r="AT155" s="205">
        <v>0</v>
      </c>
      <c r="AU155" s="205">
        <v>0</v>
      </c>
      <c r="AV155" s="205">
        <v>0</v>
      </c>
      <c r="AW155" s="205">
        <v>0</v>
      </c>
      <c r="AX155" s="205">
        <v>2</v>
      </c>
      <c r="AY155" s="205">
        <v>0</v>
      </c>
      <c r="AZ155" s="205">
        <v>0</v>
      </c>
      <c r="BA155" s="205">
        <v>4</v>
      </c>
      <c r="BB155" s="205">
        <v>2</v>
      </c>
      <c r="BC155" s="205">
        <v>0</v>
      </c>
      <c r="BD155" s="205">
        <v>3</v>
      </c>
      <c r="BE155" s="205">
        <v>1</v>
      </c>
      <c r="BF155" s="205">
        <v>0</v>
      </c>
      <c r="BG155" s="205">
        <v>5</v>
      </c>
      <c r="BH155" s="205">
        <v>2</v>
      </c>
      <c r="BI155" s="205">
        <v>0</v>
      </c>
      <c r="BJ155" s="205"/>
      <c r="BK155" s="205"/>
      <c r="BL155" s="205"/>
      <c r="BM155" s="205"/>
      <c r="BN155" s="205"/>
      <c r="BO155" s="204"/>
      <c r="BP155" s="197"/>
      <c r="BQ155" s="197"/>
      <c r="BR155" s="197"/>
      <c r="BS155" s="197"/>
      <c r="BT155" s="197"/>
      <c r="BU155" s="197"/>
      <c r="BV155" s="197"/>
      <c r="BW155" s="197"/>
      <c r="BX155" s="197"/>
      <c r="BY155" s="197"/>
      <c r="BZ155" s="197"/>
      <c r="CA155" s="197"/>
      <c r="CB155" s="197"/>
      <c r="CC155" s="197"/>
      <c r="CD155" s="197"/>
      <c r="CE155" s="197"/>
      <c r="CF155" s="197"/>
      <c r="CG155" s="197"/>
      <c r="CH155" s="197"/>
      <c r="CI155" s="197"/>
      <c r="CJ155" s="197"/>
      <c r="CK155" s="197"/>
      <c r="CL155" s="197"/>
      <c r="CM155" s="197"/>
      <c r="CN155" s="197"/>
      <c r="CO155" s="197"/>
      <c r="CP155" s="197"/>
      <c r="CQ155" s="197"/>
      <c r="CR155" s="197"/>
      <c r="CS155" s="197"/>
      <c r="CT155" s="197"/>
      <c r="CU155" s="197"/>
      <c r="CV155" s="197"/>
      <c r="CW155" s="197"/>
      <c r="CX155" s="197"/>
      <c r="CY155" s="197"/>
      <c r="CZ155" s="197"/>
      <c r="DA155" s="197"/>
      <c r="DB155" s="197"/>
      <c r="DC155" s="197"/>
      <c r="DD155" s="197"/>
      <c r="DE155" s="197"/>
      <c r="DF155" s="197"/>
      <c r="DG155" s="197"/>
      <c r="DH155" s="197"/>
      <c r="DI155" s="197"/>
      <c r="DJ155" s="197"/>
      <c r="DK155" s="197"/>
      <c r="DL155" s="197"/>
      <c r="DM155" s="197"/>
      <c r="DN155" s="197"/>
      <c r="DO155" s="197"/>
      <c r="DP155" s="197"/>
      <c r="DQ155" s="197"/>
      <c r="DR155" s="197"/>
      <c r="DS155" s="197"/>
      <c r="DT155" s="197"/>
      <c r="DU155" s="197"/>
      <c r="DV155" s="197"/>
      <c r="DW155" s="197"/>
      <c r="DX155" s="197"/>
      <c r="DY155" s="197"/>
      <c r="DZ155" s="197"/>
      <c r="EA155" s="197"/>
      <c r="EB155" s="197"/>
      <c r="EC155" s="197"/>
      <c r="ED155" s="197"/>
      <c r="EE155" s="197"/>
      <c r="EF155" s="197"/>
      <c r="EG155" s="197"/>
      <c r="EH155" s="197"/>
      <c r="EI155" s="197"/>
      <c r="EJ155" s="197"/>
      <c r="EK155" s="197"/>
      <c r="EL155" s="197"/>
      <c r="EM155" s="197"/>
      <c r="EN155" s="197"/>
      <c r="EO155" s="197"/>
      <c r="EP155" s="197"/>
      <c r="EQ155" s="197"/>
      <c r="ER155" s="197"/>
      <c r="ES155" s="197"/>
      <c r="ET155" s="197"/>
      <c r="EU155" s="197"/>
      <c r="EV155" s="197"/>
      <c r="EW155" s="197"/>
      <c r="EX155" s="197"/>
      <c r="EY155" s="197"/>
      <c r="EZ155" s="197"/>
      <c r="FA155" s="197"/>
      <c r="FB155" s="197"/>
      <c r="FC155" s="197"/>
      <c r="FD155" s="197"/>
      <c r="FE155" s="197"/>
      <c r="FF155" s="197"/>
      <c r="FG155" s="197"/>
      <c r="FH155" s="197"/>
      <c r="FI155" s="197"/>
      <c r="FJ155" s="197"/>
      <c r="FK155" s="197"/>
      <c r="FL155" s="197"/>
      <c r="FM155" s="197"/>
      <c r="FN155" s="197"/>
      <c r="FO155" s="197"/>
      <c r="FP155" s="197"/>
      <c r="FQ155" s="197"/>
      <c r="FR155" s="197"/>
      <c r="FS155" s="197"/>
      <c r="FT155" s="197"/>
      <c r="FU155" s="197"/>
      <c r="FV155" s="197"/>
      <c r="FW155" s="197"/>
      <c r="FX155" s="197"/>
      <c r="FY155" s="197"/>
      <c r="FZ155" s="197"/>
      <c r="GA155" s="197"/>
      <c r="GB155" s="197"/>
      <c r="GC155" s="197"/>
      <c r="GD155" s="197"/>
      <c r="GE155" s="197"/>
      <c r="GF155" s="197"/>
      <c r="GG155" s="197"/>
      <c r="GH155" s="197"/>
      <c r="GI155" s="197"/>
      <c r="GJ155" s="197"/>
      <c r="GK155" s="197"/>
      <c r="GL155" s="197"/>
      <c r="GM155" s="197"/>
      <c r="GN155" s="197"/>
      <c r="GO155" s="197"/>
      <c r="GP155" s="197"/>
      <c r="GQ155" s="197"/>
      <c r="GR155" s="197"/>
      <c r="GS155" s="197"/>
      <c r="GT155" s="197"/>
      <c r="GU155" s="197"/>
      <c r="GV155" s="197"/>
      <c r="GW155" s="197"/>
      <c r="GX155" s="197"/>
      <c r="GY155" s="197"/>
      <c r="GZ155" s="197"/>
      <c r="HA155" s="197"/>
      <c r="HB155" s="197"/>
      <c r="HC155" s="197"/>
      <c r="HD155" s="197"/>
      <c r="HE155" s="197"/>
      <c r="HF155" s="197"/>
      <c r="HG155" s="197"/>
      <c r="HH155" s="197"/>
      <c r="HI155" s="197"/>
      <c r="HJ155" s="197"/>
      <c r="HK155" s="197"/>
      <c r="HL155" s="197"/>
      <c r="HM155" s="197"/>
      <c r="HN155" s="197"/>
      <c r="HO155" s="197"/>
      <c r="HP155" s="197"/>
      <c r="HQ155" s="197"/>
      <c r="HR155" s="197"/>
      <c r="HS155" s="197"/>
      <c r="HT155" s="197"/>
      <c r="HU155" s="197"/>
      <c r="HV155" s="197"/>
      <c r="HW155" s="197"/>
      <c r="HX155" s="197"/>
      <c r="HY155" s="197"/>
      <c r="HZ155" s="197"/>
      <c r="IA155" s="197"/>
      <c r="IB155" s="197"/>
      <c r="IC155" s="197"/>
      <c r="ID155" s="197"/>
      <c r="IE155" s="197"/>
      <c r="IF155" s="197"/>
      <c r="IG155" s="197"/>
      <c r="IH155" s="197"/>
      <c r="II155" s="197"/>
      <c r="IJ155" s="197"/>
      <c r="IK155" s="197"/>
      <c r="IL155" s="197"/>
      <c r="IM155" s="197"/>
      <c r="IN155" s="197"/>
      <c r="IO155" s="197"/>
      <c r="IP155" s="197"/>
      <c r="IQ155" s="197"/>
      <c r="IR155" s="197"/>
      <c r="IS155" s="197"/>
      <c r="IT155" s="197"/>
      <c r="IU155" s="197"/>
      <c r="IV155" s="197"/>
      <c r="IW155" s="197"/>
    </row>
    <row r="156" spans="1:257">
      <c r="A156" s="208">
        <v>12</v>
      </c>
      <c r="B156" s="205" t="s">
        <v>897</v>
      </c>
      <c r="C156" s="205" t="str">
        <f t="shared" si="48"/>
        <v>JOHN SIMPSON</v>
      </c>
      <c r="D156" s="205">
        <v>2</v>
      </c>
      <c r="E156" s="209">
        <v>86</v>
      </c>
      <c r="F156" s="209">
        <v>39</v>
      </c>
      <c r="G156" s="209">
        <v>1</v>
      </c>
      <c r="H156" s="206">
        <f t="shared" si="49"/>
        <v>0.45348837209302323</v>
      </c>
      <c r="I156" s="207"/>
      <c r="J156" s="205">
        <f t="shared" si="50"/>
        <v>56</v>
      </c>
      <c r="K156" s="205">
        <f t="shared" si="51"/>
        <v>26</v>
      </c>
      <c r="L156" s="205">
        <f t="shared" si="52"/>
        <v>1</v>
      </c>
      <c r="M156" s="206">
        <f t="shared" si="53"/>
        <v>0.4642857142857143</v>
      </c>
      <c r="N156" s="205">
        <v>0</v>
      </c>
      <c r="O156" s="205">
        <v>0</v>
      </c>
      <c r="P156" s="205">
        <v>0</v>
      </c>
      <c r="Q156" s="205">
        <v>4</v>
      </c>
      <c r="R156" s="205">
        <v>4</v>
      </c>
      <c r="S156" s="205">
        <v>0</v>
      </c>
      <c r="T156" s="205">
        <v>5</v>
      </c>
      <c r="U156" s="205">
        <v>4</v>
      </c>
      <c r="V156" s="205">
        <v>0</v>
      </c>
      <c r="W156" s="205">
        <v>5</v>
      </c>
      <c r="X156" s="205">
        <v>1</v>
      </c>
      <c r="Y156" s="205">
        <v>0</v>
      </c>
      <c r="Z156" s="205">
        <v>5</v>
      </c>
      <c r="AA156" s="205">
        <v>1</v>
      </c>
      <c r="AB156" s="205">
        <v>0</v>
      </c>
      <c r="AC156" s="205">
        <v>5</v>
      </c>
      <c r="AD156" s="205">
        <v>3</v>
      </c>
      <c r="AE156" s="205">
        <v>0</v>
      </c>
      <c r="AF156" s="205">
        <v>5</v>
      </c>
      <c r="AG156" s="205">
        <v>4</v>
      </c>
      <c r="AH156" s="205">
        <v>1</v>
      </c>
      <c r="AI156" s="205">
        <v>0</v>
      </c>
      <c r="AJ156" s="205">
        <v>0</v>
      </c>
      <c r="AK156" s="205">
        <v>0</v>
      </c>
      <c r="AL156" s="205">
        <v>2</v>
      </c>
      <c r="AM156" s="205">
        <v>0</v>
      </c>
      <c r="AN156" s="205">
        <v>0</v>
      </c>
      <c r="AO156" s="205">
        <v>5</v>
      </c>
      <c r="AP156" s="205">
        <v>3</v>
      </c>
      <c r="AQ156" s="205">
        <v>0</v>
      </c>
      <c r="AR156" s="205">
        <v>4</v>
      </c>
      <c r="AS156" s="205">
        <v>3</v>
      </c>
      <c r="AT156" s="205">
        <v>0</v>
      </c>
      <c r="AU156" s="205">
        <v>6</v>
      </c>
      <c r="AV156" s="205">
        <v>3</v>
      </c>
      <c r="AW156" s="205">
        <v>0</v>
      </c>
      <c r="AX156" s="205">
        <v>4</v>
      </c>
      <c r="AY156" s="205">
        <v>0</v>
      </c>
      <c r="AZ156" s="205">
        <v>0</v>
      </c>
      <c r="BA156" s="205">
        <v>0</v>
      </c>
      <c r="BB156" s="205">
        <v>0</v>
      </c>
      <c r="BC156" s="205">
        <v>0</v>
      </c>
      <c r="BD156" s="205">
        <v>4</v>
      </c>
      <c r="BE156" s="205">
        <v>0</v>
      </c>
      <c r="BF156" s="205">
        <v>0</v>
      </c>
      <c r="BG156" s="205">
        <v>2</v>
      </c>
      <c r="BH156" s="205">
        <v>0</v>
      </c>
      <c r="BI156" s="205">
        <v>0</v>
      </c>
      <c r="BJ156" s="205"/>
      <c r="BK156" s="205"/>
      <c r="BL156" s="205"/>
      <c r="BM156" s="205"/>
      <c r="BN156" s="205"/>
      <c r="BO156" s="204"/>
      <c r="BP156" s="197"/>
      <c r="BQ156" s="197"/>
      <c r="BR156" s="197"/>
      <c r="BS156" s="197"/>
      <c r="BT156" s="197"/>
      <c r="BU156" s="197"/>
      <c r="BV156" s="197"/>
      <c r="BW156" s="197"/>
      <c r="BX156" s="197"/>
      <c r="BY156" s="197"/>
      <c r="BZ156" s="197"/>
      <c r="CA156" s="197"/>
      <c r="CB156" s="197"/>
      <c r="CC156" s="197"/>
      <c r="CD156" s="197"/>
      <c r="CE156" s="197"/>
      <c r="CF156" s="197"/>
      <c r="CG156" s="197"/>
      <c r="CH156" s="197"/>
      <c r="CI156" s="197"/>
      <c r="CJ156" s="197"/>
      <c r="CK156" s="197"/>
      <c r="CL156" s="197"/>
      <c r="CM156" s="197"/>
      <c r="CN156" s="197"/>
      <c r="CO156" s="197"/>
      <c r="CP156" s="197"/>
      <c r="CQ156" s="197"/>
      <c r="CR156" s="197"/>
      <c r="CS156" s="197"/>
      <c r="CT156" s="197"/>
      <c r="CU156" s="197"/>
      <c r="CV156" s="197"/>
      <c r="CW156" s="197"/>
      <c r="CX156" s="197"/>
      <c r="CY156" s="197"/>
      <c r="CZ156" s="197"/>
      <c r="DA156" s="197"/>
      <c r="DB156" s="197"/>
      <c r="DC156" s="197"/>
      <c r="DD156" s="197"/>
      <c r="DE156" s="197"/>
      <c r="DF156" s="197"/>
      <c r="DG156" s="197"/>
      <c r="DH156" s="197"/>
      <c r="DI156" s="197"/>
      <c r="DJ156" s="197"/>
      <c r="DK156" s="197"/>
      <c r="DL156" s="197"/>
      <c r="DM156" s="197"/>
      <c r="DN156" s="197"/>
      <c r="DO156" s="197"/>
      <c r="DP156" s="197"/>
      <c r="DQ156" s="197"/>
      <c r="DR156" s="197"/>
      <c r="DS156" s="197"/>
      <c r="DT156" s="197"/>
      <c r="DU156" s="197"/>
      <c r="DV156" s="197"/>
      <c r="DW156" s="197"/>
      <c r="DX156" s="197"/>
      <c r="DY156" s="197"/>
      <c r="DZ156" s="197"/>
      <c r="EA156" s="197"/>
      <c r="EB156" s="197"/>
      <c r="EC156" s="197"/>
      <c r="ED156" s="197"/>
      <c r="EE156" s="197"/>
      <c r="EF156" s="197"/>
      <c r="EG156" s="197"/>
      <c r="EH156" s="197"/>
      <c r="EI156" s="197"/>
      <c r="EJ156" s="197"/>
      <c r="EK156" s="197"/>
      <c r="EL156" s="197"/>
      <c r="EM156" s="197"/>
      <c r="EN156" s="197"/>
      <c r="EO156" s="197"/>
      <c r="EP156" s="197"/>
      <c r="EQ156" s="197"/>
      <c r="ER156" s="197"/>
      <c r="ES156" s="197"/>
      <c r="ET156" s="197"/>
      <c r="EU156" s="197"/>
      <c r="EV156" s="197"/>
      <c r="EW156" s="197"/>
      <c r="EX156" s="197"/>
      <c r="EY156" s="197"/>
      <c r="EZ156" s="197"/>
      <c r="FA156" s="197"/>
      <c r="FB156" s="197"/>
      <c r="FC156" s="197"/>
      <c r="FD156" s="197"/>
      <c r="FE156" s="197"/>
      <c r="FF156" s="197"/>
      <c r="FG156" s="197"/>
      <c r="FH156" s="197"/>
      <c r="FI156" s="197"/>
      <c r="FJ156" s="197"/>
      <c r="FK156" s="197"/>
      <c r="FL156" s="197"/>
      <c r="FM156" s="197"/>
      <c r="FN156" s="197"/>
      <c r="FO156" s="197"/>
      <c r="FP156" s="197"/>
      <c r="FQ156" s="197"/>
      <c r="FR156" s="197"/>
      <c r="FS156" s="197"/>
      <c r="FT156" s="197"/>
      <c r="FU156" s="197"/>
      <c r="FV156" s="197"/>
      <c r="FW156" s="197"/>
      <c r="FX156" s="197"/>
      <c r="FY156" s="197"/>
      <c r="FZ156" s="197"/>
      <c r="GA156" s="197"/>
      <c r="GB156" s="197"/>
      <c r="GC156" s="197"/>
      <c r="GD156" s="197"/>
      <c r="GE156" s="197"/>
      <c r="GF156" s="197"/>
      <c r="GG156" s="197"/>
      <c r="GH156" s="197"/>
      <c r="GI156" s="197"/>
      <c r="GJ156" s="197"/>
      <c r="GK156" s="197"/>
      <c r="GL156" s="197"/>
      <c r="GM156" s="197"/>
      <c r="GN156" s="197"/>
      <c r="GO156" s="197"/>
      <c r="GP156" s="197"/>
      <c r="GQ156" s="197"/>
      <c r="GR156" s="197"/>
      <c r="GS156" s="197"/>
      <c r="GT156" s="197"/>
      <c r="GU156" s="197"/>
      <c r="GV156" s="197"/>
      <c r="GW156" s="197"/>
      <c r="GX156" s="197"/>
      <c r="GY156" s="197"/>
      <c r="GZ156" s="197"/>
      <c r="HA156" s="197"/>
      <c r="HB156" s="197"/>
      <c r="HC156" s="197"/>
      <c r="HD156" s="197"/>
      <c r="HE156" s="197"/>
      <c r="HF156" s="197"/>
      <c r="HG156" s="197"/>
      <c r="HH156" s="197"/>
      <c r="HI156" s="197"/>
      <c r="HJ156" s="197"/>
      <c r="HK156" s="197"/>
      <c r="HL156" s="197"/>
      <c r="HM156" s="197"/>
      <c r="HN156" s="197"/>
      <c r="HO156" s="197"/>
      <c r="HP156" s="197"/>
      <c r="HQ156" s="197"/>
      <c r="HR156" s="197"/>
      <c r="HS156" s="197"/>
      <c r="HT156" s="197"/>
      <c r="HU156" s="197"/>
      <c r="HV156" s="197"/>
      <c r="HW156" s="197"/>
      <c r="HX156" s="197"/>
      <c r="HY156" s="197"/>
      <c r="HZ156" s="197"/>
      <c r="IA156" s="197"/>
      <c r="IB156" s="197"/>
      <c r="IC156" s="197"/>
      <c r="ID156" s="197"/>
      <c r="IE156" s="197"/>
      <c r="IF156" s="197"/>
      <c r="IG156" s="197"/>
      <c r="IH156" s="197"/>
      <c r="II156" s="197"/>
      <c r="IJ156" s="197"/>
      <c r="IK156" s="197"/>
      <c r="IL156" s="197"/>
      <c r="IM156" s="197"/>
      <c r="IN156" s="197"/>
      <c r="IO156" s="197"/>
      <c r="IP156" s="197"/>
      <c r="IQ156" s="197"/>
      <c r="IR156" s="197"/>
      <c r="IS156" s="197"/>
      <c r="IT156" s="197"/>
      <c r="IU156" s="197"/>
      <c r="IV156" s="197"/>
      <c r="IW156" s="197"/>
    </row>
    <row r="157" spans="1:257">
      <c r="A157" s="208">
        <v>13</v>
      </c>
      <c r="B157" s="205" t="s">
        <v>1019</v>
      </c>
      <c r="C157" s="205" t="str">
        <f t="shared" si="48"/>
        <v>STEVE PAPIN</v>
      </c>
      <c r="D157" s="205">
        <v>1</v>
      </c>
      <c r="E157" s="209">
        <v>17</v>
      </c>
      <c r="F157" s="209">
        <v>6</v>
      </c>
      <c r="G157" s="209">
        <v>0</v>
      </c>
      <c r="H157" s="206">
        <f t="shared" si="49"/>
        <v>0.35294117647058826</v>
      </c>
      <c r="I157" s="207"/>
      <c r="J157" s="205">
        <f t="shared" si="50"/>
        <v>17</v>
      </c>
      <c r="K157" s="205">
        <f t="shared" si="51"/>
        <v>6</v>
      </c>
      <c r="L157" s="205">
        <f t="shared" si="52"/>
        <v>0</v>
      </c>
      <c r="M157" s="206">
        <f t="shared" si="53"/>
        <v>0.35294117647058826</v>
      </c>
      <c r="N157" s="205"/>
      <c r="O157" s="205"/>
      <c r="P157" s="205"/>
      <c r="Q157" s="205"/>
      <c r="R157" s="205"/>
      <c r="S157" s="205"/>
      <c r="T157" s="205"/>
      <c r="U157" s="205"/>
      <c r="V157" s="205"/>
      <c r="W157" s="205"/>
      <c r="X157" s="205"/>
      <c r="Y157" s="205"/>
      <c r="Z157" s="205"/>
      <c r="AA157" s="205"/>
      <c r="AB157" s="205"/>
      <c r="AC157" s="205"/>
      <c r="AD157" s="205"/>
      <c r="AE157" s="205"/>
      <c r="AF157" s="205"/>
      <c r="AG157" s="205"/>
      <c r="AH157" s="205"/>
      <c r="AI157" s="205">
        <v>0</v>
      </c>
      <c r="AJ157" s="205">
        <v>0</v>
      </c>
      <c r="AK157" s="205">
        <v>0</v>
      </c>
      <c r="AL157" s="205">
        <v>0</v>
      </c>
      <c r="AM157" s="205">
        <v>0</v>
      </c>
      <c r="AN157" s="205">
        <v>0</v>
      </c>
      <c r="AO157" s="205">
        <v>0</v>
      </c>
      <c r="AP157" s="205">
        <v>0</v>
      </c>
      <c r="AQ157" s="205">
        <v>0</v>
      </c>
      <c r="AR157" s="205">
        <v>4</v>
      </c>
      <c r="AS157" s="205">
        <v>0</v>
      </c>
      <c r="AT157" s="205">
        <v>0</v>
      </c>
      <c r="AU157" s="205">
        <v>2</v>
      </c>
      <c r="AV157" s="205">
        <v>1</v>
      </c>
      <c r="AW157" s="205">
        <v>0</v>
      </c>
      <c r="AX157" s="205">
        <v>2</v>
      </c>
      <c r="AY157" s="205">
        <v>0</v>
      </c>
      <c r="AZ157" s="205">
        <v>0</v>
      </c>
      <c r="BA157" s="205">
        <v>0</v>
      </c>
      <c r="BB157" s="205">
        <v>0</v>
      </c>
      <c r="BC157" s="205">
        <v>0</v>
      </c>
      <c r="BD157" s="205">
        <v>4</v>
      </c>
      <c r="BE157" s="205">
        <v>2</v>
      </c>
      <c r="BF157" s="205">
        <v>0</v>
      </c>
      <c r="BG157" s="205">
        <v>5</v>
      </c>
      <c r="BH157" s="205">
        <v>3</v>
      </c>
      <c r="BI157" s="205">
        <v>0</v>
      </c>
      <c r="BJ157" s="205"/>
      <c r="BK157" s="205"/>
      <c r="BL157" s="205"/>
      <c r="BM157" s="205"/>
      <c r="BN157" s="205"/>
      <c r="BO157" s="204"/>
      <c r="BP157" s="197"/>
      <c r="BQ157" s="197"/>
      <c r="BR157" s="197"/>
      <c r="BS157" s="197"/>
      <c r="BT157" s="197"/>
      <c r="BU157" s="197"/>
      <c r="BV157" s="197"/>
      <c r="BW157" s="197"/>
      <c r="BX157" s="197"/>
      <c r="BY157" s="197"/>
      <c r="BZ157" s="197"/>
      <c r="CA157" s="197"/>
      <c r="CB157" s="197"/>
      <c r="CC157" s="197"/>
      <c r="CD157" s="197"/>
      <c r="CE157" s="197"/>
      <c r="CF157" s="197"/>
      <c r="CG157" s="197"/>
      <c r="CH157" s="197"/>
      <c r="CI157" s="197"/>
      <c r="CJ157" s="197"/>
      <c r="CK157" s="197"/>
      <c r="CL157" s="197"/>
      <c r="CM157" s="197"/>
      <c r="CN157" s="197"/>
      <c r="CO157" s="197"/>
      <c r="CP157" s="197"/>
      <c r="CQ157" s="197"/>
      <c r="CR157" s="197"/>
      <c r="CS157" s="197"/>
      <c r="CT157" s="197"/>
      <c r="CU157" s="197"/>
      <c r="CV157" s="197"/>
      <c r="CW157" s="197"/>
      <c r="CX157" s="197"/>
      <c r="CY157" s="197"/>
      <c r="CZ157" s="197"/>
      <c r="DA157" s="197"/>
      <c r="DB157" s="197"/>
      <c r="DC157" s="197"/>
      <c r="DD157" s="197"/>
      <c r="DE157" s="197"/>
      <c r="DF157" s="197"/>
      <c r="DG157" s="197"/>
      <c r="DH157" s="197"/>
      <c r="DI157" s="197"/>
      <c r="DJ157" s="197"/>
      <c r="DK157" s="197"/>
      <c r="DL157" s="197"/>
      <c r="DM157" s="197"/>
      <c r="DN157" s="197"/>
      <c r="DO157" s="197"/>
      <c r="DP157" s="197"/>
      <c r="DQ157" s="197"/>
      <c r="DR157" s="197"/>
      <c r="DS157" s="197"/>
      <c r="DT157" s="197"/>
      <c r="DU157" s="197"/>
      <c r="DV157" s="197"/>
      <c r="DW157" s="197"/>
      <c r="DX157" s="197"/>
      <c r="DY157" s="197"/>
      <c r="DZ157" s="197"/>
      <c r="EA157" s="197"/>
      <c r="EB157" s="197"/>
      <c r="EC157" s="197"/>
      <c r="ED157" s="197"/>
      <c r="EE157" s="197"/>
      <c r="EF157" s="197"/>
      <c r="EG157" s="197"/>
      <c r="EH157" s="197"/>
      <c r="EI157" s="197"/>
      <c r="EJ157" s="197"/>
      <c r="EK157" s="197"/>
      <c r="EL157" s="197"/>
      <c r="EM157" s="197"/>
      <c r="EN157" s="197"/>
      <c r="EO157" s="197"/>
      <c r="EP157" s="197"/>
      <c r="EQ157" s="197"/>
      <c r="ER157" s="197"/>
      <c r="ES157" s="197"/>
      <c r="ET157" s="197"/>
      <c r="EU157" s="197"/>
      <c r="EV157" s="197"/>
      <c r="EW157" s="197"/>
      <c r="EX157" s="197"/>
      <c r="EY157" s="197"/>
      <c r="EZ157" s="197"/>
      <c r="FA157" s="197"/>
      <c r="FB157" s="197"/>
      <c r="FC157" s="197"/>
      <c r="FD157" s="197"/>
      <c r="FE157" s="197"/>
      <c r="FF157" s="197"/>
      <c r="FG157" s="197"/>
      <c r="FH157" s="197"/>
      <c r="FI157" s="197"/>
      <c r="FJ157" s="197"/>
      <c r="FK157" s="197"/>
      <c r="FL157" s="197"/>
      <c r="FM157" s="197"/>
      <c r="FN157" s="197"/>
      <c r="FO157" s="197"/>
      <c r="FP157" s="197"/>
      <c r="FQ157" s="197"/>
      <c r="FR157" s="197"/>
      <c r="FS157" s="197"/>
      <c r="FT157" s="197"/>
      <c r="FU157" s="197"/>
      <c r="FV157" s="197"/>
      <c r="FW157" s="197"/>
      <c r="FX157" s="197"/>
      <c r="FY157" s="197"/>
      <c r="FZ157" s="197"/>
      <c r="GA157" s="197"/>
      <c r="GB157" s="197"/>
      <c r="GC157" s="197"/>
      <c r="GD157" s="197"/>
      <c r="GE157" s="197"/>
      <c r="GF157" s="197"/>
      <c r="GG157" s="197"/>
      <c r="GH157" s="197"/>
      <c r="GI157" s="197"/>
      <c r="GJ157" s="197"/>
      <c r="GK157" s="197"/>
      <c r="GL157" s="197"/>
      <c r="GM157" s="197"/>
      <c r="GN157" s="197"/>
      <c r="GO157" s="197"/>
      <c r="GP157" s="197"/>
      <c r="GQ157" s="197"/>
      <c r="GR157" s="197"/>
      <c r="GS157" s="197"/>
      <c r="GT157" s="197"/>
      <c r="GU157" s="197"/>
      <c r="GV157" s="197"/>
      <c r="GW157" s="197"/>
      <c r="GX157" s="197"/>
      <c r="GY157" s="197"/>
      <c r="GZ157" s="197"/>
      <c r="HA157" s="197"/>
      <c r="HB157" s="197"/>
      <c r="HC157" s="197"/>
      <c r="HD157" s="197"/>
      <c r="HE157" s="197"/>
      <c r="HF157" s="197"/>
      <c r="HG157" s="197"/>
      <c r="HH157" s="197"/>
      <c r="HI157" s="197"/>
      <c r="HJ157" s="197"/>
      <c r="HK157" s="197"/>
      <c r="HL157" s="197"/>
      <c r="HM157" s="197"/>
      <c r="HN157" s="197"/>
      <c r="HO157" s="197"/>
      <c r="HP157" s="197"/>
      <c r="HQ157" s="197"/>
      <c r="HR157" s="197"/>
      <c r="HS157" s="197"/>
      <c r="HT157" s="197"/>
      <c r="HU157" s="197"/>
      <c r="HV157" s="197"/>
      <c r="HW157" s="197"/>
      <c r="HX157" s="197"/>
      <c r="HY157" s="197"/>
      <c r="HZ157" s="197"/>
      <c r="IA157" s="197"/>
      <c r="IB157" s="197"/>
      <c r="IC157" s="197"/>
      <c r="ID157" s="197"/>
      <c r="IE157" s="197"/>
      <c r="IF157" s="197"/>
      <c r="IG157" s="197"/>
      <c r="IH157" s="197"/>
      <c r="II157" s="197"/>
      <c r="IJ157" s="197"/>
      <c r="IK157" s="197"/>
      <c r="IL157" s="197"/>
      <c r="IM157" s="197"/>
      <c r="IN157" s="197"/>
      <c r="IO157" s="197"/>
      <c r="IP157" s="197"/>
      <c r="IQ157" s="197"/>
      <c r="IR157" s="197"/>
      <c r="IS157" s="197"/>
      <c r="IT157" s="197"/>
      <c r="IU157" s="197"/>
      <c r="IV157" s="197"/>
      <c r="IW157" s="197"/>
    </row>
    <row r="158" spans="1:257">
      <c r="A158" s="208">
        <v>14</v>
      </c>
      <c r="B158" s="205" t="s">
        <v>1018</v>
      </c>
      <c r="C158" s="205" t="str">
        <f t="shared" si="48"/>
        <v>TONY LANKFORD</v>
      </c>
      <c r="D158" s="205">
        <v>1</v>
      </c>
      <c r="E158" s="209">
        <v>43</v>
      </c>
      <c r="F158" s="209">
        <v>18</v>
      </c>
      <c r="G158" s="209">
        <v>0</v>
      </c>
      <c r="H158" s="206">
        <f t="shared" si="49"/>
        <v>0.41860465116279072</v>
      </c>
      <c r="I158" s="207"/>
      <c r="J158" s="205">
        <f t="shared" si="50"/>
        <v>43</v>
      </c>
      <c r="K158" s="205">
        <f t="shared" si="51"/>
        <v>18</v>
      </c>
      <c r="L158" s="205">
        <f t="shared" si="52"/>
        <v>0</v>
      </c>
      <c r="M158" s="206">
        <f t="shared" si="53"/>
        <v>0.41860465116279072</v>
      </c>
      <c r="N158" s="205">
        <v>6</v>
      </c>
      <c r="O158" s="205">
        <v>2</v>
      </c>
      <c r="P158" s="205">
        <v>0</v>
      </c>
      <c r="Q158" s="205">
        <v>0</v>
      </c>
      <c r="R158" s="205">
        <v>0</v>
      </c>
      <c r="S158" s="205">
        <v>0</v>
      </c>
      <c r="T158" s="205">
        <v>6</v>
      </c>
      <c r="U158" s="205">
        <v>2</v>
      </c>
      <c r="V158" s="205">
        <v>0</v>
      </c>
      <c r="W158" s="205">
        <v>4</v>
      </c>
      <c r="X158" s="205">
        <v>2</v>
      </c>
      <c r="Y158" s="205">
        <v>0</v>
      </c>
      <c r="Z158" s="205">
        <v>6</v>
      </c>
      <c r="AA158" s="205">
        <v>3</v>
      </c>
      <c r="AB158" s="205">
        <v>0</v>
      </c>
      <c r="AC158" s="205">
        <v>0</v>
      </c>
      <c r="AD158" s="205">
        <v>0</v>
      </c>
      <c r="AE158" s="205">
        <v>0</v>
      </c>
      <c r="AF158" s="205">
        <v>6</v>
      </c>
      <c r="AG158" s="205">
        <v>2</v>
      </c>
      <c r="AH158" s="205">
        <v>0</v>
      </c>
      <c r="AI158" s="205">
        <v>3</v>
      </c>
      <c r="AJ158" s="205">
        <v>1</v>
      </c>
      <c r="AK158" s="205">
        <v>0</v>
      </c>
      <c r="AL158" s="205">
        <v>2</v>
      </c>
      <c r="AM158" s="205">
        <v>1</v>
      </c>
      <c r="AN158" s="205">
        <v>0</v>
      </c>
      <c r="AO158" s="205">
        <v>0</v>
      </c>
      <c r="AP158" s="205">
        <v>0</v>
      </c>
      <c r="AQ158" s="205">
        <v>0</v>
      </c>
      <c r="AR158" s="205">
        <v>4</v>
      </c>
      <c r="AS158" s="205">
        <v>1</v>
      </c>
      <c r="AT158" s="205">
        <v>0</v>
      </c>
      <c r="AU158" s="205">
        <v>6</v>
      </c>
      <c r="AV158" s="205">
        <v>4</v>
      </c>
      <c r="AW158" s="205">
        <v>0</v>
      </c>
      <c r="AX158" s="205">
        <v>0</v>
      </c>
      <c r="AY158" s="205">
        <v>0</v>
      </c>
      <c r="AZ158" s="205">
        <v>0</v>
      </c>
      <c r="BA158" s="205">
        <v>0</v>
      </c>
      <c r="BB158" s="205">
        <v>0</v>
      </c>
      <c r="BC158" s="205">
        <v>0</v>
      </c>
      <c r="BD158" s="205">
        <v>0</v>
      </c>
      <c r="BE158" s="205">
        <v>0</v>
      </c>
      <c r="BF158" s="205">
        <v>0</v>
      </c>
      <c r="BG158" s="205">
        <v>0</v>
      </c>
      <c r="BH158" s="205">
        <v>0</v>
      </c>
      <c r="BI158" s="205">
        <v>0</v>
      </c>
      <c r="BJ158" s="205"/>
      <c r="BK158" s="205"/>
      <c r="BL158" s="205"/>
      <c r="BM158" s="205"/>
      <c r="BN158" s="205"/>
      <c r="BO158" s="204"/>
      <c r="BP158" s="197"/>
      <c r="BQ158" s="197"/>
      <c r="BR158" s="197"/>
      <c r="BS158" s="197"/>
      <c r="BT158" s="197"/>
      <c r="BU158" s="197"/>
      <c r="BV158" s="197"/>
      <c r="BW158" s="197"/>
      <c r="BX158" s="197"/>
      <c r="BY158" s="197"/>
      <c r="BZ158" s="197"/>
      <c r="CA158" s="197"/>
      <c r="CB158" s="197"/>
      <c r="CC158" s="197"/>
      <c r="CD158" s="197"/>
      <c r="CE158" s="197"/>
      <c r="CF158" s="197"/>
      <c r="CG158" s="197"/>
      <c r="CH158" s="197"/>
      <c r="CI158" s="197"/>
      <c r="CJ158" s="197"/>
      <c r="CK158" s="197"/>
      <c r="CL158" s="197"/>
      <c r="CM158" s="197"/>
      <c r="CN158" s="197"/>
      <c r="CO158" s="197"/>
      <c r="CP158" s="197"/>
      <c r="CQ158" s="197"/>
      <c r="CR158" s="197"/>
      <c r="CS158" s="197"/>
      <c r="CT158" s="197"/>
      <c r="CU158" s="197"/>
      <c r="CV158" s="197"/>
      <c r="CW158" s="197"/>
      <c r="CX158" s="197"/>
      <c r="CY158" s="197"/>
      <c r="CZ158" s="197"/>
      <c r="DA158" s="197"/>
      <c r="DB158" s="197"/>
      <c r="DC158" s="197"/>
      <c r="DD158" s="197"/>
      <c r="DE158" s="197"/>
      <c r="DF158" s="197"/>
      <c r="DG158" s="197"/>
      <c r="DH158" s="197"/>
      <c r="DI158" s="197"/>
      <c r="DJ158" s="197"/>
      <c r="DK158" s="197"/>
      <c r="DL158" s="197"/>
      <c r="DM158" s="197"/>
      <c r="DN158" s="197"/>
      <c r="DO158" s="197"/>
      <c r="DP158" s="197"/>
      <c r="DQ158" s="197"/>
      <c r="DR158" s="197"/>
      <c r="DS158" s="197"/>
      <c r="DT158" s="197"/>
      <c r="DU158" s="197"/>
      <c r="DV158" s="197"/>
      <c r="DW158" s="197"/>
      <c r="DX158" s="197"/>
      <c r="DY158" s="197"/>
      <c r="DZ158" s="197"/>
      <c r="EA158" s="197"/>
      <c r="EB158" s="197"/>
      <c r="EC158" s="197"/>
      <c r="ED158" s="197"/>
      <c r="EE158" s="197"/>
      <c r="EF158" s="197"/>
      <c r="EG158" s="197"/>
      <c r="EH158" s="197"/>
      <c r="EI158" s="197"/>
      <c r="EJ158" s="197"/>
      <c r="EK158" s="197"/>
      <c r="EL158" s="197"/>
      <c r="EM158" s="197"/>
      <c r="EN158" s="197"/>
      <c r="EO158" s="197"/>
      <c r="EP158" s="197"/>
      <c r="EQ158" s="197"/>
      <c r="ER158" s="197"/>
      <c r="ES158" s="197"/>
      <c r="ET158" s="197"/>
      <c r="EU158" s="197"/>
      <c r="EV158" s="197"/>
      <c r="EW158" s="197"/>
      <c r="EX158" s="197"/>
      <c r="EY158" s="197"/>
      <c r="EZ158" s="197"/>
      <c r="FA158" s="197"/>
      <c r="FB158" s="197"/>
      <c r="FC158" s="197"/>
      <c r="FD158" s="197"/>
      <c r="FE158" s="197"/>
      <c r="FF158" s="197"/>
      <c r="FG158" s="197"/>
      <c r="FH158" s="197"/>
      <c r="FI158" s="197"/>
      <c r="FJ158" s="197"/>
      <c r="FK158" s="197"/>
      <c r="FL158" s="197"/>
      <c r="FM158" s="197"/>
      <c r="FN158" s="197"/>
      <c r="FO158" s="197"/>
      <c r="FP158" s="197"/>
      <c r="FQ158" s="197"/>
      <c r="FR158" s="197"/>
      <c r="FS158" s="197"/>
      <c r="FT158" s="197"/>
      <c r="FU158" s="197"/>
      <c r="FV158" s="197"/>
      <c r="FW158" s="197"/>
      <c r="FX158" s="197"/>
      <c r="FY158" s="197"/>
      <c r="FZ158" s="197"/>
      <c r="GA158" s="197"/>
      <c r="GB158" s="197"/>
      <c r="GC158" s="197"/>
      <c r="GD158" s="197"/>
      <c r="GE158" s="197"/>
      <c r="GF158" s="197"/>
      <c r="GG158" s="197"/>
      <c r="GH158" s="197"/>
      <c r="GI158" s="197"/>
      <c r="GJ158" s="197"/>
      <c r="GK158" s="197"/>
      <c r="GL158" s="197"/>
      <c r="GM158" s="197"/>
      <c r="GN158" s="197"/>
      <c r="GO158" s="197"/>
      <c r="GP158" s="197"/>
      <c r="GQ158" s="197"/>
      <c r="GR158" s="197"/>
      <c r="GS158" s="197"/>
      <c r="GT158" s="197"/>
      <c r="GU158" s="197"/>
      <c r="GV158" s="197"/>
      <c r="GW158" s="197"/>
      <c r="GX158" s="197"/>
      <c r="GY158" s="197"/>
      <c r="GZ158" s="197"/>
      <c r="HA158" s="197"/>
      <c r="HB158" s="197"/>
      <c r="HC158" s="197"/>
      <c r="HD158" s="197"/>
      <c r="HE158" s="197"/>
      <c r="HF158" s="197"/>
      <c r="HG158" s="197"/>
      <c r="HH158" s="197"/>
      <c r="HI158" s="197"/>
      <c r="HJ158" s="197"/>
      <c r="HK158" s="197"/>
      <c r="HL158" s="197"/>
      <c r="HM158" s="197"/>
      <c r="HN158" s="197"/>
      <c r="HO158" s="197"/>
      <c r="HP158" s="197"/>
      <c r="HQ158" s="197"/>
      <c r="HR158" s="197"/>
      <c r="HS158" s="197"/>
      <c r="HT158" s="197"/>
      <c r="HU158" s="197"/>
      <c r="HV158" s="197"/>
      <c r="HW158" s="197"/>
      <c r="HX158" s="197"/>
      <c r="HY158" s="197"/>
      <c r="HZ158" s="197"/>
      <c r="IA158" s="197"/>
      <c r="IB158" s="197"/>
      <c r="IC158" s="197"/>
      <c r="ID158" s="197"/>
      <c r="IE158" s="197"/>
      <c r="IF158" s="197"/>
      <c r="IG158" s="197"/>
      <c r="IH158" s="197"/>
      <c r="II158" s="197"/>
      <c r="IJ158" s="197"/>
      <c r="IK158" s="197"/>
      <c r="IL158" s="197"/>
      <c r="IM158" s="197"/>
      <c r="IN158" s="197"/>
      <c r="IO158" s="197"/>
      <c r="IP158" s="197"/>
      <c r="IQ158" s="197"/>
      <c r="IR158" s="197"/>
      <c r="IS158" s="197"/>
      <c r="IT158" s="197"/>
      <c r="IU158" s="197"/>
      <c r="IV158" s="197"/>
      <c r="IW158" s="197"/>
    </row>
    <row r="159" spans="1:257">
      <c r="A159" s="208">
        <v>15</v>
      </c>
      <c r="B159" s="205" t="s">
        <v>1017</v>
      </c>
      <c r="C159" s="205" t="str">
        <f t="shared" si="48"/>
        <v>DAVE CUTHRELL</v>
      </c>
      <c r="D159" s="205">
        <v>1</v>
      </c>
      <c r="E159" s="209">
        <v>22</v>
      </c>
      <c r="F159" s="209">
        <v>9</v>
      </c>
      <c r="G159" s="209">
        <v>0</v>
      </c>
      <c r="H159" s="206">
        <f t="shared" si="49"/>
        <v>0.40909090909090912</v>
      </c>
      <c r="I159" s="207"/>
      <c r="J159" s="205">
        <f t="shared" si="50"/>
        <v>22</v>
      </c>
      <c r="K159" s="205">
        <f t="shared" si="51"/>
        <v>9</v>
      </c>
      <c r="L159" s="205">
        <f t="shared" si="52"/>
        <v>0</v>
      </c>
      <c r="M159" s="206">
        <f t="shared" si="53"/>
        <v>0.40909090909090912</v>
      </c>
      <c r="N159" s="205"/>
      <c r="O159" s="205"/>
      <c r="P159" s="205"/>
      <c r="Q159" s="205"/>
      <c r="R159" s="205"/>
      <c r="S159" s="205"/>
      <c r="T159" s="205"/>
      <c r="U159" s="205"/>
      <c r="V159" s="205"/>
      <c r="W159" s="205"/>
      <c r="X159" s="205"/>
      <c r="Y159" s="205"/>
      <c r="Z159" s="205"/>
      <c r="AA159" s="205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>
        <v>1</v>
      </c>
      <c r="AM159" s="205">
        <v>0</v>
      </c>
      <c r="AN159" s="205">
        <v>0</v>
      </c>
      <c r="AO159" s="205">
        <v>0</v>
      </c>
      <c r="AP159" s="205">
        <v>0</v>
      </c>
      <c r="AQ159" s="205">
        <v>0</v>
      </c>
      <c r="AR159" s="205">
        <v>0</v>
      </c>
      <c r="AS159" s="205">
        <v>0</v>
      </c>
      <c r="AT159" s="205">
        <v>0</v>
      </c>
      <c r="AU159" s="205">
        <v>4</v>
      </c>
      <c r="AV159" s="205">
        <v>3</v>
      </c>
      <c r="AW159" s="205">
        <v>0</v>
      </c>
      <c r="AX159" s="205">
        <v>2</v>
      </c>
      <c r="AY159" s="205">
        <v>1</v>
      </c>
      <c r="AZ159" s="205">
        <v>0</v>
      </c>
      <c r="BA159" s="205">
        <v>6</v>
      </c>
      <c r="BB159" s="205">
        <v>2</v>
      </c>
      <c r="BC159" s="205">
        <v>0</v>
      </c>
      <c r="BD159" s="205">
        <v>5</v>
      </c>
      <c r="BE159" s="205">
        <v>3</v>
      </c>
      <c r="BF159" s="205">
        <v>0</v>
      </c>
      <c r="BG159" s="205">
        <v>4</v>
      </c>
      <c r="BH159" s="205">
        <v>0</v>
      </c>
      <c r="BI159" s="205">
        <v>0</v>
      </c>
      <c r="BJ159" s="205"/>
      <c r="BK159" s="205"/>
      <c r="BL159" s="205"/>
      <c r="BM159" s="205"/>
      <c r="BN159" s="205"/>
      <c r="BO159" s="204"/>
      <c r="BP159" s="197"/>
      <c r="BQ159" s="197"/>
      <c r="BR159" s="197"/>
      <c r="BS159" s="197"/>
      <c r="BT159" s="197"/>
      <c r="BU159" s="197"/>
      <c r="BV159" s="197"/>
      <c r="BW159" s="197"/>
      <c r="BX159" s="197"/>
      <c r="BY159" s="197"/>
      <c r="BZ159" s="197"/>
      <c r="CA159" s="197"/>
      <c r="CB159" s="197"/>
      <c r="CC159" s="197"/>
      <c r="CD159" s="197"/>
      <c r="CE159" s="197"/>
      <c r="CF159" s="197"/>
      <c r="CG159" s="197"/>
      <c r="CH159" s="197"/>
      <c r="CI159" s="197"/>
      <c r="CJ159" s="197"/>
      <c r="CK159" s="197"/>
      <c r="CL159" s="197"/>
      <c r="CM159" s="197"/>
      <c r="CN159" s="197"/>
      <c r="CO159" s="197"/>
      <c r="CP159" s="197"/>
      <c r="CQ159" s="197"/>
      <c r="CR159" s="197"/>
      <c r="CS159" s="197"/>
      <c r="CT159" s="197"/>
      <c r="CU159" s="197"/>
      <c r="CV159" s="197"/>
      <c r="CW159" s="197"/>
      <c r="CX159" s="197"/>
      <c r="CY159" s="197"/>
      <c r="CZ159" s="197"/>
      <c r="DA159" s="197"/>
      <c r="DB159" s="197"/>
      <c r="DC159" s="197"/>
      <c r="DD159" s="197"/>
      <c r="DE159" s="197"/>
      <c r="DF159" s="197"/>
      <c r="DG159" s="197"/>
      <c r="DH159" s="197"/>
      <c r="DI159" s="197"/>
      <c r="DJ159" s="197"/>
      <c r="DK159" s="197"/>
      <c r="DL159" s="197"/>
      <c r="DM159" s="197"/>
      <c r="DN159" s="197"/>
      <c r="DO159" s="197"/>
      <c r="DP159" s="197"/>
      <c r="DQ159" s="197"/>
      <c r="DR159" s="197"/>
      <c r="DS159" s="197"/>
      <c r="DT159" s="197"/>
      <c r="DU159" s="197"/>
      <c r="DV159" s="197"/>
      <c r="DW159" s="197"/>
      <c r="DX159" s="197"/>
      <c r="DY159" s="197"/>
      <c r="DZ159" s="197"/>
      <c r="EA159" s="197"/>
      <c r="EB159" s="197"/>
      <c r="EC159" s="197"/>
      <c r="ED159" s="197"/>
      <c r="EE159" s="197"/>
      <c r="EF159" s="197"/>
      <c r="EG159" s="197"/>
      <c r="EH159" s="197"/>
      <c r="EI159" s="197"/>
      <c r="EJ159" s="197"/>
      <c r="EK159" s="197"/>
      <c r="EL159" s="197"/>
      <c r="EM159" s="197"/>
      <c r="EN159" s="197"/>
      <c r="EO159" s="197"/>
      <c r="EP159" s="197"/>
      <c r="EQ159" s="197"/>
      <c r="ER159" s="197"/>
      <c r="ES159" s="197"/>
      <c r="ET159" s="197"/>
      <c r="EU159" s="197"/>
      <c r="EV159" s="197"/>
      <c r="EW159" s="197"/>
      <c r="EX159" s="197"/>
      <c r="EY159" s="197"/>
      <c r="EZ159" s="197"/>
      <c r="FA159" s="197"/>
      <c r="FB159" s="197"/>
      <c r="FC159" s="197"/>
      <c r="FD159" s="197"/>
      <c r="FE159" s="197"/>
      <c r="FF159" s="197"/>
      <c r="FG159" s="197"/>
      <c r="FH159" s="197"/>
      <c r="FI159" s="197"/>
      <c r="FJ159" s="197"/>
      <c r="FK159" s="197"/>
      <c r="FL159" s="197"/>
      <c r="FM159" s="197"/>
      <c r="FN159" s="197"/>
      <c r="FO159" s="197"/>
      <c r="FP159" s="197"/>
      <c r="FQ159" s="197"/>
      <c r="FR159" s="197"/>
      <c r="FS159" s="197"/>
      <c r="FT159" s="197"/>
      <c r="FU159" s="197"/>
      <c r="FV159" s="197"/>
      <c r="FW159" s="197"/>
      <c r="FX159" s="197"/>
      <c r="FY159" s="197"/>
      <c r="FZ159" s="197"/>
      <c r="GA159" s="197"/>
      <c r="GB159" s="197"/>
      <c r="GC159" s="197"/>
      <c r="GD159" s="197"/>
      <c r="GE159" s="197"/>
      <c r="GF159" s="197"/>
      <c r="GG159" s="197"/>
      <c r="GH159" s="197"/>
      <c r="GI159" s="197"/>
      <c r="GJ159" s="197"/>
      <c r="GK159" s="197"/>
      <c r="GL159" s="197"/>
      <c r="GM159" s="197"/>
      <c r="GN159" s="197"/>
      <c r="GO159" s="197"/>
      <c r="GP159" s="197"/>
      <c r="GQ159" s="197"/>
      <c r="GR159" s="197"/>
      <c r="GS159" s="197"/>
      <c r="GT159" s="197"/>
      <c r="GU159" s="197"/>
      <c r="GV159" s="197"/>
      <c r="GW159" s="197"/>
      <c r="GX159" s="197"/>
      <c r="GY159" s="197"/>
      <c r="GZ159" s="197"/>
      <c r="HA159" s="197"/>
      <c r="HB159" s="197"/>
      <c r="HC159" s="197"/>
      <c r="HD159" s="197"/>
      <c r="HE159" s="197"/>
      <c r="HF159" s="197"/>
      <c r="HG159" s="197"/>
      <c r="HH159" s="197"/>
      <c r="HI159" s="197"/>
      <c r="HJ159" s="197"/>
      <c r="HK159" s="197"/>
      <c r="HL159" s="197"/>
      <c r="HM159" s="197"/>
      <c r="HN159" s="197"/>
      <c r="HO159" s="197"/>
      <c r="HP159" s="197"/>
      <c r="HQ159" s="197"/>
      <c r="HR159" s="197"/>
      <c r="HS159" s="197"/>
      <c r="HT159" s="197"/>
      <c r="HU159" s="197"/>
      <c r="HV159" s="197"/>
      <c r="HW159" s="197"/>
      <c r="HX159" s="197"/>
      <c r="HY159" s="197"/>
      <c r="HZ159" s="197"/>
      <c r="IA159" s="197"/>
      <c r="IB159" s="197"/>
      <c r="IC159" s="197"/>
      <c r="ID159" s="197"/>
      <c r="IE159" s="197"/>
      <c r="IF159" s="197"/>
      <c r="IG159" s="197"/>
      <c r="IH159" s="197"/>
      <c r="II159" s="197"/>
      <c r="IJ159" s="197"/>
      <c r="IK159" s="197"/>
      <c r="IL159" s="197"/>
      <c r="IM159" s="197"/>
      <c r="IN159" s="197"/>
      <c r="IO159" s="197"/>
      <c r="IP159" s="197"/>
      <c r="IQ159" s="197"/>
      <c r="IR159" s="197"/>
      <c r="IS159" s="197"/>
      <c r="IT159" s="197"/>
      <c r="IU159" s="197"/>
      <c r="IV159" s="197"/>
      <c r="IW159" s="197"/>
    </row>
    <row r="160" spans="1:257">
      <c r="A160" s="208">
        <v>16</v>
      </c>
      <c r="B160" s="205" t="s">
        <v>1016</v>
      </c>
      <c r="C160" s="205" t="str">
        <f t="shared" si="48"/>
        <v>STEVE FLOYD</v>
      </c>
      <c r="D160" s="205">
        <v>1</v>
      </c>
      <c r="E160" s="209">
        <v>39</v>
      </c>
      <c r="F160" s="209">
        <v>19</v>
      </c>
      <c r="G160" s="209">
        <v>0</v>
      </c>
      <c r="H160" s="206">
        <f t="shared" si="49"/>
        <v>0.48717948717948717</v>
      </c>
      <c r="I160" s="207"/>
      <c r="J160" s="205">
        <f t="shared" si="50"/>
        <v>39</v>
      </c>
      <c r="K160" s="205">
        <f t="shared" si="51"/>
        <v>19</v>
      </c>
      <c r="L160" s="205">
        <f t="shared" si="52"/>
        <v>0</v>
      </c>
      <c r="M160" s="206">
        <f t="shared" si="53"/>
        <v>0.48717948717948717</v>
      </c>
      <c r="N160" s="205">
        <v>0</v>
      </c>
      <c r="O160" s="205">
        <v>0</v>
      </c>
      <c r="P160" s="205">
        <v>0</v>
      </c>
      <c r="Q160" s="205">
        <v>2</v>
      </c>
      <c r="R160" s="205">
        <v>0</v>
      </c>
      <c r="S160" s="205">
        <v>0</v>
      </c>
      <c r="T160" s="205">
        <v>3</v>
      </c>
      <c r="U160" s="205">
        <v>1</v>
      </c>
      <c r="V160" s="205">
        <v>0</v>
      </c>
      <c r="W160" s="205">
        <v>2</v>
      </c>
      <c r="X160" s="205">
        <v>0</v>
      </c>
      <c r="Y160" s="205">
        <v>0</v>
      </c>
      <c r="Z160" s="205">
        <v>0</v>
      </c>
      <c r="AA160" s="205">
        <v>0</v>
      </c>
      <c r="AB160" s="205">
        <v>0</v>
      </c>
      <c r="AC160" s="205">
        <v>5</v>
      </c>
      <c r="AD160" s="205">
        <v>3</v>
      </c>
      <c r="AE160" s="205">
        <v>0</v>
      </c>
      <c r="AF160" s="205">
        <v>0</v>
      </c>
      <c r="AG160" s="205">
        <v>0</v>
      </c>
      <c r="AH160" s="205">
        <v>0</v>
      </c>
      <c r="AI160" s="205">
        <v>3</v>
      </c>
      <c r="AJ160" s="205">
        <v>3</v>
      </c>
      <c r="AK160" s="205">
        <v>0</v>
      </c>
      <c r="AL160" s="205">
        <v>0</v>
      </c>
      <c r="AM160" s="205">
        <v>0</v>
      </c>
      <c r="AN160" s="205">
        <v>0</v>
      </c>
      <c r="AO160" s="205">
        <v>5</v>
      </c>
      <c r="AP160" s="205">
        <v>2</v>
      </c>
      <c r="AQ160" s="205">
        <v>0</v>
      </c>
      <c r="AR160" s="205">
        <v>3</v>
      </c>
      <c r="AS160" s="205">
        <v>1</v>
      </c>
      <c r="AT160" s="205">
        <v>0</v>
      </c>
      <c r="AU160" s="205">
        <v>2</v>
      </c>
      <c r="AV160" s="205">
        <v>2</v>
      </c>
      <c r="AW160" s="205">
        <v>0</v>
      </c>
      <c r="AX160" s="205">
        <v>2</v>
      </c>
      <c r="AY160" s="205">
        <v>1</v>
      </c>
      <c r="AZ160" s="205">
        <v>0</v>
      </c>
      <c r="BA160" s="205">
        <v>5</v>
      </c>
      <c r="BB160" s="205">
        <v>3</v>
      </c>
      <c r="BC160" s="205">
        <v>0</v>
      </c>
      <c r="BD160" s="205">
        <v>4</v>
      </c>
      <c r="BE160" s="205">
        <v>2</v>
      </c>
      <c r="BF160" s="205">
        <v>0</v>
      </c>
      <c r="BG160" s="205">
        <v>3</v>
      </c>
      <c r="BH160" s="205">
        <v>1</v>
      </c>
      <c r="BI160" s="205">
        <v>0</v>
      </c>
      <c r="BJ160" s="205"/>
      <c r="BK160" s="205"/>
      <c r="BL160" s="205"/>
      <c r="BM160" s="205"/>
      <c r="BN160" s="205"/>
      <c r="BO160" s="204"/>
      <c r="BP160" s="197"/>
      <c r="BQ160" s="197"/>
      <c r="BR160" s="197"/>
      <c r="BS160" s="197"/>
      <c r="BT160" s="197"/>
      <c r="BU160" s="197"/>
      <c r="BV160" s="197"/>
      <c r="BW160" s="197"/>
      <c r="BX160" s="197"/>
      <c r="BY160" s="197"/>
      <c r="BZ160" s="197"/>
      <c r="CA160" s="197"/>
      <c r="CB160" s="197"/>
      <c r="CC160" s="197"/>
      <c r="CD160" s="197"/>
      <c r="CE160" s="197"/>
      <c r="CF160" s="197"/>
      <c r="CG160" s="197"/>
      <c r="CH160" s="197"/>
      <c r="CI160" s="197"/>
      <c r="CJ160" s="197"/>
      <c r="CK160" s="197"/>
      <c r="CL160" s="197"/>
      <c r="CM160" s="197"/>
      <c r="CN160" s="197"/>
      <c r="CO160" s="197"/>
      <c r="CP160" s="197"/>
      <c r="CQ160" s="197"/>
      <c r="CR160" s="197"/>
      <c r="CS160" s="197"/>
      <c r="CT160" s="197"/>
      <c r="CU160" s="197"/>
      <c r="CV160" s="197"/>
      <c r="CW160" s="197"/>
      <c r="CX160" s="197"/>
      <c r="CY160" s="197"/>
      <c r="CZ160" s="197"/>
      <c r="DA160" s="197"/>
      <c r="DB160" s="197"/>
      <c r="DC160" s="197"/>
      <c r="DD160" s="197"/>
      <c r="DE160" s="197"/>
      <c r="DF160" s="197"/>
      <c r="DG160" s="197"/>
      <c r="DH160" s="197"/>
      <c r="DI160" s="197"/>
      <c r="DJ160" s="197"/>
      <c r="DK160" s="197"/>
      <c r="DL160" s="197"/>
      <c r="DM160" s="197"/>
      <c r="DN160" s="197"/>
      <c r="DO160" s="197"/>
      <c r="DP160" s="197"/>
      <c r="DQ160" s="197"/>
      <c r="DR160" s="197"/>
      <c r="DS160" s="197"/>
      <c r="DT160" s="197"/>
      <c r="DU160" s="197"/>
      <c r="DV160" s="197"/>
      <c r="DW160" s="197"/>
      <c r="DX160" s="197"/>
      <c r="DY160" s="197"/>
      <c r="DZ160" s="197"/>
      <c r="EA160" s="197"/>
      <c r="EB160" s="197"/>
      <c r="EC160" s="197"/>
      <c r="ED160" s="197"/>
      <c r="EE160" s="197"/>
      <c r="EF160" s="197"/>
      <c r="EG160" s="197"/>
      <c r="EH160" s="197"/>
      <c r="EI160" s="197"/>
      <c r="EJ160" s="197"/>
      <c r="EK160" s="197"/>
      <c r="EL160" s="197"/>
      <c r="EM160" s="197"/>
      <c r="EN160" s="197"/>
      <c r="EO160" s="197"/>
      <c r="EP160" s="197"/>
      <c r="EQ160" s="197"/>
      <c r="ER160" s="197"/>
      <c r="ES160" s="197"/>
      <c r="ET160" s="197"/>
      <c r="EU160" s="197"/>
      <c r="EV160" s="197"/>
      <c r="EW160" s="197"/>
      <c r="EX160" s="197"/>
      <c r="EY160" s="197"/>
      <c r="EZ160" s="197"/>
      <c r="FA160" s="197"/>
      <c r="FB160" s="197"/>
      <c r="FC160" s="197"/>
      <c r="FD160" s="197"/>
      <c r="FE160" s="197"/>
      <c r="FF160" s="197"/>
      <c r="FG160" s="197"/>
      <c r="FH160" s="197"/>
      <c r="FI160" s="197"/>
      <c r="FJ160" s="197"/>
      <c r="FK160" s="197"/>
      <c r="FL160" s="197"/>
      <c r="FM160" s="197"/>
      <c r="FN160" s="197"/>
      <c r="FO160" s="197"/>
      <c r="FP160" s="197"/>
      <c r="FQ160" s="197"/>
      <c r="FR160" s="197"/>
      <c r="FS160" s="197"/>
      <c r="FT160" s="197"/>
      <c r="FU160" s="197"/>
      <c r="FV160" s="197"/>
      <c r="FW160" s="197"/>
      <c r="FX160" s="197"/>
      <c r="FY160" s="197"/>
      <c r="FZ160" s="197"/>
      <c r="GA160" s="197"/>
      <c r="GB160" s="197"/>
      <c r="GC160" s="197"/>
      <c r="GD160" s="197"/>
      <c r="GE160" s="197"/>
      <c r="GF160" s="197"/>
      <c r="GG160" s="197"/>
      <c r="GH160" s="197"/>
      <c r="GI160" s="197"/>
      <c r="GJ160" s="197"/>
      <c r="GK160" s="197"/>
      <c r="GL160" s="197"/>
      <c r="GM160" s="197"/>
      <c r="GN160" s="197"/>
      <c r="GO160" s="197"/>
      <c r="GP160" s="197"/>
      <c r="GQ160" s="197"/>
      <c r="GR160" s="197"/>
      <c r="GS160" s="197"/>
      <c r="GT160" s="197"/>
      <c r="GU160" s="197"/>
      <c r="GV160" s="197"/>
      <c r="GW160" s="197"/>
      <c r="GX160" s="197"/>
      <c r="GY160" s="197"/>
      <c r="GZ160" s="197"/>
      <c r="HA160" s="197"/>
      <c r="HB160" s="197"/>
      <c r="HC160" s="197"/>
      <c r="HD160" s="197"/>
      <c r="HE160" s="197"/>
      <c r="HF160" s="197"/>
      <c r="HG160" s="197"/>
      <c r="HH160" s="197"/>
      <c r="HI160" s="197"/>
      <c r="HJ160" s="197"/>
      <c r="HK160" s="197"/>
      <c r="HL160" s="197"/>
      <c r="HM160" s="197"/>
      <c r="HN160" s="197"/>
      <c r="HO160" s="197"/>
      <c r="HP160" s="197"/>
      <c r="HQ160" s="197"/>
      <c r="HR160" s="197"/>
      <c r="HS160" s="197"/>
      <c r="HT160" s="197"/>
      <c r="HU160" s="197"/>
      <c r="HV160" s="197"/>
      <c r="HW160" s="197"/>
      <c r="HX160" s="197"/>
      <c r="HY160" s="197"/>
      <c r="HZ160" s="197"/>
      <c r="IA160" s="197"/>
      <c r="IB160" s="197"/>
      <c r="IC160" s="197"/>
      <c r="ID160" s="197"/>
      <c r="IE160" s="197"/>
      <c r="IF160" s="197"/>
      <c r="IG160" s="197"/>
      <c r="IH160" s="197"/>
      <c r="II160" s="197"/>
      <c r="IJ160" s="197"/>
      <c r="IK160" s="197"/>
      <c r="IL160" s="197"/>
      <c r="IM160" s="197"/>
      <c r="IN160" s="197"/>
      <c r="IO160" s="197"/>
      <c r="IP160" s="197"/>
      <c r="IQ160" s="197"/>
      <c r="IR160" s="197"/>
      <c r="IS160" s="197"/>
      <c r="IT160" s="197"/>
      <c r="IU160" s="197"/>
      <c r="IV160" s="197"/>
      <c r="IW160" s="197"/>
    </row>
    <row r="161" spans="1:257">
      <c r="A161" s="213"/>
      <c r="B161" s="211"/>
      <c r="C161" s="211"/>
      <c r="D161" s="211"/>
      <c r="E161" s="211"/>
      <c r="F161" s="211"/>
      <c r="G161" s="211"/>
      <c r="H161" s="212"/>
      <c r="I161" s="211"/>
      <c r="J161" s="211"/>
      <c r="K161" s="211"/>
      <c r="L161" s="211"/>
      <c r="M161" s="212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  <c r="BH161" s="211"/>
      <c r="BI161" s="211"/>
      <c r="BJ161" s="211"/>
      <c r="BK161" s="211"/>
      <c r="BL161" s="211"/>
      <c r="BM161" s="211"/>
      <c r="BN161" s="211"/>
      <c r="BO161" s="210"/>
      <c r="BP161" s="219"/>
      <c r="BQ161" s="197"/>
      <c r="BR161" s="197"/>
      <c r="BS161" s="197"/>
      <c r="BT161" s="197"/>
      <c r="BU161" s="197"/>
      <c r="BV161" s="197"/>
      <c r="BW161" s="197"/>
      <c r="BX161" s="197"/>
      <c r="BY161" s="197"/>
      <c r="BZ161" s="197"/>
      <c r="CA161" s="197"/>
      <c r="CB161" s="197"/>
      <c r="CC161" s="197"/>
      <c r="CD161" s="197"/>
      <c r="CE161" s="197"/>
      <c r="CF161" s="197"/>
      <c r="CG161" s="197"/>
      <c r="CH161" s="197"/>
      <c r="CI161" s="197"/>
      <c r="CJ161" s="197"/>
      <c r="CK161" s="197"/>
      <c r="CL161" s="197"/>
      <c r="CM161" s="197"/>
      <c r="CN161" s="197"/>
      <c r="CO161" s="197"/>
      <c r="CP161" s="197"/>
      <c r="CQ161" s="197"/>
      <c r="CR161" s="197"/>
      <c r="CS161" s="197"/>
      <c r="CT161" s="197"/>
      <c r="CU161" s="197"/>
      <c r="CV161" s="197"/>
      <c r="CW161" s="197"/>
      <c r="CX161" s="197"/>
      <c r="CY161" s="197"/>
      <c r="CZ161" s="197"/>
      <c r="DA161" s="197"/>
      <c r="DB161" s="197"/>
      <c r="DC161" s="197"/>
      <c r="DD161" s="197"/>
      <c r="DE161" s="197"/>
      <c r="DF161" s="197"/>
      <c r="DG161" s="197"/>
      <c r="DH161" s="197"/>
      <c r="DI161" s="197"/>
      <c r="DJ161" s="197"/>
      <c r="DK161" s="197"/>
      <c r="DL161" s="197"/>
      <c r="DM161" s="197"/>
      <c r="DN161" s="197"/>
      <c r="DO161" s="197"/>
      <c r="DP161" s="197"/>
      <c r="DQ161" s="197"/>
      <c r="DR161" s="197"/>
      <c r="DS161" s="197"/>
      <c r="DT161" s="197"/>
      <c r="DU161" s="197"/>
      <c r="DV161" s="197"/>
      <c r="DW161" s="197"/>
      <c r="DX161" s="197"/>
      <c r="DY161" s="197"/>
      <c r="DZ161" s="197"/>
      <c r="EA161" s="197"/>
      <c r="EB161" s="197"/>
      <c r="EC161" s="197"/>
      <c r="ED161" s="197"/>
      <c r="EE161" s="197"/>
      <c r="EF161" s="197"/>
      <c r="EG161" s="197"/>
      <c r="EH161" s="197"/>
      <c r="EI161" s="197"/>
      <c r="EJ161" s="197"/>
      <c r="EK161" s="197"/>
      <c r="EL161" s="197"/>
      <c r="EM161" s="197"/>
      <c r="EN161" s="197"/>
      <c r="EO161" s="197"/>
      <c r="EP161" s="197"/>
      <c r="EQ161" s="197"/>
      <c r="ER161" s="197"/>
      <c r="ES161" s="197"/>
      <c r="ET161" s="197"/>
      <c r="EU161" s="197"/>
      <c r="EV161" s="197"/>
      <c r="EW161" s="197"/>
      <c r="EX161" s="197"/>
      <c r="EY161" s="197"/>
      <c r="EZ161" s="197"/>
      <c r="FA161" s="197"/>
      <c r="FB161" s="197"/>
      <c r="FC161" s="197"/>
      <c r="FD161" s="197"/>
      <c r="FE161" s="197"/>
      <c r="FF161" s="197"/>
      <c r="FG161" s="197"/>
      <c r="FH161" s="197"/>
      <c r="FI161" s="197"/>
      <c r="FJ161" s="197"/>
      <c r="FK161" s="197"/>
      <c r="FL161" s="197"/>
      <c r="FM161" s="197"/>
      <c r="FN161" s="197"/>
      <c r="FO161" s="197"/>
      <c r="FP161" s="197"/>
      <c r="FQ161" s="197"/>
      <c r="FR161" s="197"/>
      <c r="FS161" s="197"/>
      <c r="FT161" s="197"/>
      <c r="FU161" s="197"/>
      <c r="FV161" s="197"/>
      <c r="FW161" s="197"/>
      <c r="FX161" s="197"/>
      <c r="FY161" s="197"/>
      <c r="FZ161" s="197"/>
      <c r="GA161" s="197"/>
      <c r="GB161" s="197"/>
      <c r="GC161" s="197"/>
      <c r="GD161" s="197"/>
      <c r="GE161" s="197"/>
      <c r="GF161" s="197"/>
      <c r="GG161" s="197"/>
      <c r="GH161" s="197"/>
      <c r="GI161" s="197"/>
      <c r="GJ161" s="197"/>
      <c r="GK161" s="197"/>
      <c r="GL161" s="197"/>
      <c r="GM161" s="197"/>
      <c r="GN161" s="197"/>
      <c r="GO161" s="197"/>
      <c r="GP161" s="197"/>
      <c r="GQ161" s="197"/>
      <c r="GR161" s="197"/>
      <c r="GS161" s="197"/>
      <c r="GT161" s="197"/>
      <c r="GU161" s="197"/>
      <c r="GV161" s="197"/>
      <c r="GW161" s="197"/>
      <c r="GX161" s="197"/>
      <c r="GY161" s="197"/>
      <c r="GZ161" s="197"/>
      <c r="HA161" s="197"/>
      <c r="HB161" s="197"/>
      <c r="HC161" s="197"/>
      <c r="HD161" s="197"/>
      <c r="HE161" s="197"/>
      <c r="HF161" s="197"/>
      <c r="HG161" s="197"/>
      <c r="HH161" s="197"/>
      <c r="HI161" s="197"/>
      <c r="HJ161" s="197"/>
      <c r="HK161" s="197"/>
      <c r="HL161" s="197"/>
      <c r="HM161" s="197"/>
      <c r="HN161" s="197"/>
      <c r="HO161" s="197"/>
      <c r="HP161" s="197"/>
      <c r="HQ161" s="197"/>
      <c r="HR161" s="197"/>
      <c r="HS161" s="197"/>
      <c r="HT161" s="197"/>
      <c r="HU161" s="197"/>
      <c r="HV161" s="197"/>
      <c r="HW161" s="197"/>
      <c r="HX161" s="197"/>
      <c r="HY161" s="197"/>
      <c r="HZ161" s="197"/>
      <c r="IA161" s="197"/>
      <c r="IB161" s="197"/>
      <c r="IC161" s="197"/>
      <c r="ID161" s="197"/>
      <c r="IE161" s="197"/>
      <c r="IF161" s="197"/>
      <c r="IG161" s="197"/>
      <c r="IH161" s="197"/>
      <c r="II161" s="197"/>
      <c r="IJ161" s="197"/>
      <c r="IK161" s="197"/>
      <c r="IL161" s="197"/>
      <c r="IM161" s="197"/>
      <c r="IN161" s="197"/>
      <c r="IO161" s="197"/>
      <c r="IP161" s="197"/>
      <c r="IQ161" s="197"/>
      <c r="IR161" s="197"/>
      <c r="IS161" s="197"/>
      <c r="IT161" s="197"/>
      <c r="IU161" s="197"/>
      <c r="IV161" s="197"/>
      <c r="IW161" s="197"/>
    </row>
    <row r="162" spans="1:257">
      <c r="A162" s="208">
        <v>10</v>
      </c>
      <c r="B162" s="205" t="s">
        <v>1015</v>
      </c>
      <c r="C162" s="205"/>
      <c r="D162" s="205" t="s">
        <v>677</v>
      </c>
      <c r="E162" s="205" t="s">
        <v>268</v>
      </c>
      <c r="F162" s="205" t="s">
        <v>267</v>
      </c>
      <c r="G162" s="205" t="s">
        <v>266</v>
      </c>
      <c r="H162" s="206" t="s">
        <v>265</v>
      </c>
      <c r="I162" s="207"/>
      <c r="J162" s="205" t="s">
        <v>268</v>
      </c>
      <c r="K162" s="205" t="s">
        <v>267</v>
      </c>
      <c r="L162" s="205" t="s">
        <v>266</v>
      </c>
      <c r="M162" s="206" t="s">
        <v>265</v>
      </c>
      <c r="N162" s="205" t="s">
        <v>268</v>
      </c>
      <c r="O162" s="205" t="s">
        <v>267</v>
      </c>
      <c r="P162" s="205" t="s">
        <v>266</v>
      </c>
      <c r="Q162" s="205" t="s">
        <v>268</v>
      </c>
      <c r="R162" s="205" t="s">
        <v>267</v>
      </c>
      <c r="S162" s="205" t="s">
        <v>266</v>
      </c>
      <c r="T162" s="205" t="s">
        <v>268</v>
      </c>
      <c r="U162" s="205" t="s">
        <v>267</v>
      </c>
      <c r="V162" s="205" t="s">
        <v>266</v>
      </c>
      <c r="W162" s="205" t="s">
        <v>268</v>
      </c>
      <c r="X162" s="205" t="s">
        <v>267</v>
      </c>
      <c r="Y162" s="205" t="s">
        <v>266</v>
      </c>
      <c r="Z162" s="205" t="s">
        <v>268</v>
      </c>
      <c r="AA162" s="205" t="s">
        <v>267</v>
      </c>
      <c r="AB162" s="205" t="s">
        <v>266</v>
      </c>
      <c r="AC162" s="205" t="s">
        <v>268</v>
      </c>
      <c r="AD162" s="205" t="s">
        <v>267</v>
      </c>
      <c r="AE162" s="205" t="s">
        <v>266</v>
      </c>
      <c r="AF162" s="205" t="s">
        <v>268</v>
      </c>
      <c r="AG162" s="205" t="s">
        <v>267</v>
      </c>
      <c r="AH162" s="205" t="s">
        <v>266</v>
      </c>
      <c r="AI162" s="205" t="s">
        <v>268</v>
      </c>
      <c r="AJ162" s="205" t="s">
        <v>267</v>
      </c>
      <c r="AK162" s="205" t="s">
        <v>266</v>
      </c>
      <c r="AL162" s="205" t="s">
        <v>268</v>
      </c>
      <c r="AM162" s="205" t="s">
        <v>267</v>
      </c>
      <c r="AN162" s="205" t="s">
        <v>266</v>
      </c>
      <c r="AO162" s="205" t="s">
        <v>268</v>
      </c>
      <c r="AP162" s="205" t="s">
        <v>267</v>
      </c>
      <c r="AQ162" s="205" t="s">
        <v>266</v>
      </c>
      <c r="AR162" s="205" t="s">
        <v>268</v>
      </c>
      <c r="AS162" s="205" t="s">
        <v>267</v>
      </c>
      <c r="AT162" s="205" t="s">
        <v>266</v>
      </c>
      <c r="AU162" s="205" t="s">
        <v>268</v>
      </c>
      <c r="AV162" s="205" t="s">
        <v>267</v>
      </c>
      <c r="AW162" s="205" t="s">
        <v>266</v>
      </c>
      <c r="AX162" s="205" t="s">
        <v>268</v>
      </c>
      <c r="AY162" s="205" t="s">
        <v>267</v>
      </c>
      <c r="AZ162" s="205" t="s">
        <v>266</v>
      </c>
      <c r="BA162" s="205" t="s">
        <v>268</v>
      </c>
      <c r="BB162" s="205" t="s">
        <v>267</v>
      </c>
      <c r="BC162" s="205" t="s">
        <v>266</v>
      </c>
      <c r="BD162" s="205" t="s">
        <v>268</v>
      </c>
      <c r="BE162" s="205" t="s">
        <v>267</v>
      </c>
      <c r="BF162" s="205" t="s">
        <v>266</v>
      </c>
      <c r="BG162" s="205" t="s">
        <v>268</v>
      </c>
      <c r="BH162" s="205" t="s">
        <v>267</v>
      </c>
      <c r="BI162" s="205" t="s">
        <v>266</v>
      </c>
      <c r="BJ162" s="205" t="s">
        <v>268</v>
      </c>
      <c r="BK162" s="205" t="s">
        <v>267</v>
      </c>
      <c r="BL162" s="205" t="s">
        <v>266</v>
      </c>
      <c r="BM162" s="205" t="s">
        <v>268</v>
      </c>
      <c r="BN162" s="205" t="s">
        <v>267</v>
      </c>
      <c r="BO162" s="204" t="s">
        <v>266</v>
      </c>
      <c r="BP162" s="197"/>
      <c r="BQ162" s="197"/>
      <c r="BR162" s="197"/>
      <c r="BS162" s="197"/>
      <c r="BT162" s="197"/>
      <c r="BU162" s="197"/>
      <c r="BV162" s="197"/>
      <c r="BW162" s="197"/>
      <c r="BX162" s="197"/>
      <c r="BY162" s="197"/>
      <c r="BZ162" s="197"/>
      <c r="CA162" s="197"/>
      <c r="CB162" s="197"/>
      <c r="CC162" s="197"/>
      <c r="CD162" s="197"/>
      <c r="CE162" s="197"/>
      <c r="CF162" s="197"/>
      <c r="CG162" s="197"/>
      <c r="CH162" s="197"/>
      <c r="CI162" s="197"/>
      <c r="CJ162" s="197"/>
      <c r="CK162" s="197"/>
      <c r="CL162" s="197"/>
      <c r="CM162" s="197"/>
      <c r="CN162" s="197"/>
      <c r="CO162" s="197"/>
      <c r="CP162" s="197"/>
      <c r="CQ162" s="197"/>
      <c r="CR162" s="197"/>
      <c r="CS162" s="197"/>
      <c r="CT162" s="197"/>
      <c r="CU162" s="197"/>
      <c r="CV162" s="197"/>
      <c r="CW162" s="197"/>
      <c r="CX162" s="197"/>
      <c r="CY162" s="197"/>
      <c r="CZ162" s="197"/>
      <c r="DA162" s="197"/>
      <c r="DB162" s="197"/>
      <c r="DC162" s="197"/>
      <c r="DD162" s="197"/>
      <c r="DE162" s="197"/>
      <c r="DF162" s="197"/>
      <c r="DG162" s="197"/>
      <c r="DH162" s="197"/>
      <c r="DI162" s="197"/>
      <c r="DJ162" s="197"/>
      <c r="DK162" s="197"/>
      <c r="DL162" s="197"/>
      <c r="DM162" s="197"/>
      <c r="DN162" s="197"/>
      <c r="DO162" s="197"/>
      <c r="DP162" s="197"/>
      <c r="DQ162" s="197"/>
      <c r="DR162" s="197"/>
      <c r="DS162" s="197"/>
      <c r="DT162" s="197"/>
      <c r="DU162" s="197"/>
      <c r="DV162" s="197"/>
      <c r="DW162" s="197"/>
      <c r="DX162" s="197"/>
      <c r="DY162" s="197"/>
      <c r="DZ162" s="197"/>
      <c r="EA162" s="197"/>
      <c r="EB162" s="197"/>
      <c r="EC162" s="197"/>
      <c r="ED162" s="197"/>
      <c r="EE162" s="197"/>
      <c r="EF162" s="197"/>
      <c r="EG162" s="197"/>
      <c r="EH162" s="197"/>
      <c r="EI162" s="197"/>
      <c r="EJ162" s="197"/>
      <c r="EK162" s="197"/>
      <c r="EL162" s="197"/>
      <c r="EM162" s="197"/>
      <c r="EN162" s="197"/>
      <c r="EO162" s="197"/>
      <c r="EP162" s="197"/>
      <c r="EQ162" s="197"/>
      <c r="ER162" s="197"/>
      <c r="ES162" s="197"/>
      <c r="ET162" s="197"/>
      <c r="EU162" s="197"/>
      <c r="EV162" s="197"/>
      <c r="EW162" s="197"/>
      <c r="EX162" s="197"/>
      <c r="EY162" s="197"/>
      <c r="EZ162" s="197"/>
      <c r="FA162" s="197"/>
      <c r="FB162" s="197"/>
      <c r="FC162" s="197"/>
      <c r="FD162" s="197"/>
      <c r="FE162" s="197"/>
      <c r="FF162" s="197"/>
      <c r="FG162" s="197"/>
      <c r="FH162" s="197"/>
      <c r="FI162" s="197"/>
      <c r="FJ162" s="197"/>
      <c r="FK162" s="197"/>
      <c r="FL162" s="197"/>
      <c r="FM162" s="197"/>
      <c r="FN162" s="197"/>
      <c r="FO162" s="197"/>
      <c r="FP162" s="197"/>
      <c r="FQ162" s="197"/>
      <c r="FR162" s="197"/>
      <c r="FS162" s="197"/>
      <c r="FT162" s="197"/>
      <c r="FU162" s="197"/>
      <c r="FV162" s="197"/>
      <c r="FW162" s="197"/>
      <c r="FX162" s="197"/>
      <c r="FY162" s="197"/>
      <c r="FZ162" s="197"/>
      <c r="GA162" s="197"/>
      <c r="GB162" s="197"/>
      <c r="GC162" s="197"/>
      <c r="GD162" s="197"/>
      <c r="GE162" s="197"/>
      <c r="GF162" s="197"/>
      <c r="GG162" s="197"/>
      <c r="GH162" s="197"/>
      <c r="GI162" s="197"/>
      <c r="GJ162" s="197"/>
      <c r="GK162" s="197"/>
      <c r="GL162" s="197"/>
      <c r="GM162" s="197"/>
      <c r="GN162" s="197"/>
      <c r="GO162" s="197"/>
      <c r="GP162" s="197"/>
      <c r="GQ162" s="197"/>
      <c r="GR162" s="197"/>
      <c r="GS162" s="197"/>
      <c r="GT162" s="197"/>
      <c r="GU162" s="197"/>
      <c r="GV162" s="197"/>
      <c r="GW162" s="197"/>
      <c r="GX162" s="197"/>
      <c r="GY162" s="197"/>
      <c r="GZ162" s="197"/>
      <c r="HA162" s="197"/>
      <c r="HB162" s="197"/>
      <c r="HC162" s="197"/>
      <c r="HD162" s="197"/>
      <c r="HE162" s="197"/>
      <c r="HF162" s="197"/>
      <c r="HG162" s="197"/>
      <c r="HH162" s="197"/>
      <c r="HI162" s="197"/>
      <c r="HJ162" s="197"/>
      <c r="HK162" s="197"/>
      <c r="HL162" s="197"/>
      <c r="HM162" s="197"/>
      <c r="HN162" s="197"/>
      <c r="HO162" s="197"/>
      <c r="HP162" s="197"/>
      <c r="HQ162" s="197"/>
      <c r="HR162" s="197"/>
      <c r="HS162" s="197"/>
      <c r="HT162" s="197"/>
      <c r="HU162" s="197"/>
      <c r="HV162" s="197"/>
      <c r="HW162" s="197"/>
      <c r="HX162" s="197"/>
      <c r="HY162" s="197"/>
      <c r="HZ162" s="197"/>
      <c r="IA162" s="197"/>
      <c r="IB162" s="197"/>
      <c r="IC162" s="197"/>
      <c r="ID162" s="197"/>
      <c r="IE162" s="197"/>
      <c r="IF162" s="197"/>
      <c r="IG162" s="197"/>
      <c r="IH162" s="197"/>
      <c r="II162" s="197"/>
      <c r="IJ162" s="197"/>
      <c r="IK162" s="197"/>
      <c r="IL162" s="197"/>
      <c r="IM162" s="197"/>
      <c r="IN162" s="197"/>
      <c r="IO162" s="197"/>
      <c r="IP162" s="197"/>
      <c r="IQ162" s="197"/>
      <c r="IR162" s="197"/>
      <c r="IS162" s="197"/>
      <c r="IT162" s="197"/>
      <c r="IU162" s="197"/>
      <c r="IV162" s="197"/>
      <c r="IW162" s="197"/>
    </row>
    <row r="163" spans="1:257">
      <c r="A163" s="208">
        <v>1</v>
      </c>
      <c r="B163" s="205" t="s">
        <v>982</v>
      </c>
      <c r="C163" s="205" t="str">
        <f t="shared" ref="C163:C180" si="54">TRIM(B163)</f>
        <v>DARRIN SLIWA</v>
      </c>
      <c r="D163" s="205">
        <v>5</v>
      </c>
      <c r="E163" s="209">
        <v>295</v>
      </c>
      <c r="F163" s="209">
        <v>171</v>
      </c>
      <c r="G163" s="209">
        <v>13</v>
      </c>
      <c r="H163" s="206">
        <f t="shared" ref="H163:H180" si="55">F163/E163</f>
        <v>0.57966101694915251</v>
      </c>
      <c r="I163" s="207"/>
      <c r="J163" s="205">
        <f t="shared" ref="J163:J180" si="56">SUM(N163,Q163,T163,W163,Z163,AC163,AF163,AI163,AL163,AO163,AR163,AU163,AX163,BA163,BD163,BG163)</f>
        <v>67</v>
      </c>
      <c r="K163" s="205">
        <f t="shared" ref="K163:K180" si="57">SUM(O163,R163,U163,X163,AA163,AD163,AG163,AJ163,AM163,AP163,AS163,AV163,AY163,BB163,BE163,BH163)</f>
        <v>35</v>
      </c>
      <c r="L163" s="205">
        <f t="shared" ref="L163:L180" si="58">SUM(P163,S163,V163,Y163,AB163,AE163,AH163,AK163,AN163,AQ163,AT163,AW163,AZ163,BC163,BF163,BI163)</f>
        <v>3</v>
      </c>
      <c r="M163" s="206">
        <f t="shared" ref="M163:M180" si="59">K163/J163</f>
        <v>0.52238805970149249</v>
      </c>
      <c r="N163" s="205">
        <v>4</v>
      </c>
      <c r="O163" s="205">
        <v>1</v>
      </c>
      <c r="P163" s="205">
        <v>0</v>
      </c>
      <c r="Q163" s="205">
        <v>4</v>
      </c>
      <c r="R163" s="205">
        <v>1</v>
      </c>
      <c r="S163" s="205">
        <v>0</v>
      </c>
      <c r="T163" s="205">
        <v>4</v>
      </c>
      <c r="U163" s="205">
        <v>1</v>
      </c>
      <c r="V163" s="205">
        <v>0</v>
      </c>
      <c r="W163" s="205">
        <v>2</v>
      </c>
      <c r="X163" s="205">
        <v>2</v>
      </c>
      <c r="Y163" s="205">
        <v>0</v>
      </c>
      <c r="Z163" s="205">
        <v>5</v>
      </c>
      <c r="AA163" s="205">
        <v>4</v>
      </c>
      <c r="AB163" s="205">
        <v>0</v>
      </c>
      <c r="AC163" s="205">
        <v>4</v>
      </c>
      <c r="AD163" s="205">
        <v>3</v>
      </c>
      <c r="AE163" s="205">
        <v>0</v>
      </c>
      <c r="AF163" s="205">
        <v>3</v>
      </c>
      <c r="AG163" s="205">
        <v>0</v>
      </c>
      <c r="AH163" s="205">
        <v>0</v>
      </c>
      <c r="AI163" s="205">
        <v>4</v>
      </c>
      <c r="AJ163" s="205">
        <v>3</v>
      </c>
      <c r="AK163" s="205">
        <v>0</v>
      </c>
      <c r="AL163" s="205">
        <v>8</v>
      </c>
      <c r="AM163" s="205">
        <v>4</v>
      </c>
      <c r="AN163" s="205">
        <v>1</v>
      </c>
      <c r="AO163" s="205">
        <v>4</v>
      </c>
      <c r="AP163" s="205">
        <v>4</v>
      </c>
      <c r="AQ163" s="205">
        <v>0</v>
      </c>
      <c r="AR163" s="205">
        <v>4</v>
      </c>
      <c r="AS163" s="205">
        <v>3</v>
      </c>
      <c r="AT163" s="205">
        <v>0</v>
      </c>
      <c r="AU163" s="205">
        <v>6</v>
      </c>
      <c r="AV163" s="205">
        <v>2</v>
      </c>
      <c r="AW163" s="205">
        <v>0</v>
      </c>
      <c r="AX163" s="205">
        <v>5</v>
      </c>
      <c r="AY163" s="205">
        <v>2</v>
      </c>
      <c r="AZ163" s="205">
        <v>1</v>
      </c>
      <c r="BA163" s="205">
        <v>5</v>
      </c>
      <c r="BB163" s="205">
        <v>2</v>
      </c>
      <c r="BC163" s="205">
        <v>1</v>
      </c>
      <c r="BD163" s="205">
        <v>5</v>
      </c>
      <c r="BE163" s="205">
        <v>3</v>
      </c>
      <c r="BF163" s="205">
        <v>0</v>
      </c>
      <c r="BG163" s="205"/>
      <c r="BH163" s="205"/>
      <c r="BI163" s="205"/>
      <c r="BJ163" s="205"/>
      <c r="BK163" s="205"/>
      <c r="BL163" s="205"/>
      <c r="BM163" s="205"/>
      <c r="BN163" s="205"/>
      <c r="BO163" s="204"/>
      <c r="BP163" s="197"/>
      <c r="BQ163" s="197"/>
      <c r="BR163" s="197"/>
      <c r="BS163" s="197"/>
      <c r="BT163" s="197"/>
      <c r="BU163" s="197"/>
      <c r="BV163" s="197"/>
      <c r="BW163" s="197"/>
      <c r="BX163" s="197"/>
      <c r="BY163" s="197"/>
      <c r="BZ163" s="197"/>
      <c r="CA163" s="197"/>
      <c r="CB163" s="197"/>
      <c r="CC163" s="197"/>
      <c r="CD163" s="197"/>
      <c r="CE163" s="197"/>
      <c r="CF163" s="197"/>
      <c r="CG163" s="197"/>
      <c r="CH163" s="197"/>
      <c r="CI163" s="197"/>
      <c r="CJ163" s="197"/>
      <c r="CK163" s="197"/>
      <c r="CL163" s="197"/>
      <c r="CM163" s="197"/>
      <c r="CN163" s="197"/>
      <c r="CO163" s="197"/>
      <c r="CP163" s="197"/>
      <c r="CQ163" s="197"/>
      <c r="CR163" s="197"/>
      <c r="CS163" s="197"/>
      <c r="CT163" s="197"/>
      <c r="CU163" s="197"/>
      <c r="CV163" s="197"/>
      <c r="CW163" s="197"/>
      <c r="CX163" s="197"/>
      <c r="CY163" s="197"/>
      <c r="CZ163" s="197"/>
      <c r="DA163" s="197"/>
      <c r="DB163" s="197"/>
      <c r="DC163" s="197"/>
      <c r="DD163" s="197"/>
      <c r="DE163" s="197"/>
      <c r="DF163" s="197"/>
      <c r="DG163" s="197"/>
      <c r="DH163" s="197"/>
      <c r="DI163" s="197"/>
      <c r="DJ163" s="197"/>
      <c r="DK163" s="197"/>
      <c r="DL163" s="197"/>
      <c r="DM163" s="197"/>
      <c r="DN163" s="197"/>
      <c r="DO163" s="197"/>
      <c r="DP163" s="197"/>
      <c r="DQ163" s="197"/>
      <c r="DR163" s="197"/>
      <c r="DS163" s="197"/>
      <c r="DT163" s="197"/>
      <c r="DU163" s="197"/>
      <c r="DV163" s="197"/>
      <c r="DW163" s="197"/>
      <c r="DX163" s="197"/>
      <c r="DY163" s="197"/>
      <c r="DZ163" s="197"/>
      <c r="EA163" s="197"/>
      <c r="EB163" s="197"/>
      <c r="EC163" s="197"/>
      <c r="ED163" s="197"/>
      <c r="EE163" s="197"/>
      <c r="EF163" s="197"/>
      <c r="EG163" s="197"/>
      <c r="EH163" s="197"/>
      <c r="EI163" s="197"/>
      <c r="EJ163" s="197"/>
      <c r="EK163" s="197"/>
      <c r="EL163" s="197"/>
      <c r="EM163" s="197"/>
      <c r="EN163" s="197"/>
      <c r="EO163" s="197"/>
      <c r="EP163" s="197"/>
      <c r="EQ163" s="197"/>
      <c r="ER163" s="197"/>
      <c r="ES163" s="197"/>
      <c r="ET163" s="197"/>
      <c r="EU163" s="197"/>
      <c r="EV163" s="197"/>
      <c r="EW163" s="197"/>
      <c r="EX163" s="197"/>
      <c r="EY163" s="197"/>
      <c r="EZ163" s="197"/>
      <c r="FA163" s="197"/>
      <c r="FB163" s="197"/>
      <c r="FC163" s="197"/>
      <c r="FD163" s="197"/>
      <c r="FE163" s="197"/>
      <c r="FF163" s="197"/>
      <c r="FG163" s="197"/>
      <c r="FH163" s="197"/>
      <c r="FI163" s="197"/>
      <c r="FJ163" s="197"/>
      <c r="FK163" s="197"/>
      <c r="FL163" s="197"/>
      <c r="FM163" s="197"/>
      <c r="FN163" s="197"/>
      <c r="FO163" s="197"/>
      <c r="FP163" s="197"/>
      <c r="FQ163" s="197"/>
      <c r="FR163" s="197"/>
      <c r="FS163" s="197"/>
      <c r="FT163" s="197"/>
      <c r="FU163" s="197"/>
      <c r="FV163" s="197"/>
      <c r="FW163" s="197"/>
      <c r="FX163" s="197"/>
      <c r="FY163" s="197"/>
      <c r="FZ163" s="197"/>
      <c r="GA163" s="197"/>
      <c r="GB163" s="197"/>
      <c r="GC163" s="197"/>
      <c r="GD163" s="197"/>
      <c r="GE163" s="197"/>
      <c r="GF163" s="197"/>
      <c r="GG163" s="197"/>
      <c r="GH163" s="197"/>
      <c r="GI163" s="197"/>
      <c r="GJ163" s="197"/>
      <c r="GK163" s="197"/>
      <c r="GL163" s="197"/>
      <c r="GM163" s="197"/>
      <c r="GN163" s="197"/>
      <c r="GO163" s="197"/>
      <c r="GP163" s="197"/>
      <c r="GQ163" s="197"/>
      <c r="GR163" s="197"/>
      <c r="GS163" s="197"/>
      <c r="GT163" s="197"/>
      <c r="GU163" s="197"/>
      <c r="GV163" s="197"/>
      <c r="GW163" s="197"/>
      <c r="GX163" s="197"/>
      <c r="GY163" s="197"/>
      <c r="GZ163" s="197"/>
      <c r="HA163" s="197"/>
      <c r="HB163" s="197"/>
      <c r="HC163" s="197"/>
      <c r="HD163" s="197"/>
      <c r="HE163" s="197"/>
      <c r="HF163" s="197"/>
      <c r="HG163" s="197"/>
      <c r="HH163" s="197"/>
      <c r="HI163" s="197"/>
      <c r="HJ163" s="197"/>
      <c r="HK163" s="197"/>
      <c r="HL163" s="197"/>
      <c r="HM163" s="197"/>
      <c r="HN163" s="197"/>
      <c r="HO163" s="197"/>
      <c r="HP163" s="197"/>
      <c r="HQ163" s="197"/>
      <c r="HR163" s="197"/>
      <c r="HS163" s="197"/>
      <c r="HT163" s="197"/>
      <c r="HU163" s="197"/>
      <c r="HV163" s="197"/>
      <c r="HW163" s="197"/>
      <c r="HX163" s="197"/>
      <c r="HY163" s="197"/>
      <c r="HZ163" s="197"/>
      <c r="IA163" s="197"/>
      <c r="IB163" s="197"/>
      <c r="IC163" s="197"/>
      <c r="ID163" s="197"/>
      <c r="IE163" s="197"/>
      <c r="IF163" s="197"/>
      <c r="IG163" s="197"/>
      <c r="IH163" s="197"/>
      <c r="II163" s="197"/>
      <c r="IJ163" s="197"/>
      <c r="IK163" s="197"/>
      <c r="IL163" s="197"/>
      <c r="IM163" s="197"/>
      <c r="IN163" s="197"/>
      <c r="IO163" s="197"/>
      <c r="IP163" s="197"/>
      <c r="IQ163" s="197"/>
      <c r="IR163" s="197"/>
      <c r="IS163" s="197"/>
      <c r="IT163" s="197"/>
      <c r="IU163" s="197"/>
      <c r="IV163" s="197"/>
      <c r="IW163" s="197"/>
    </row>
    <row r="164" spans="1:257">
      <c r="A164" s="208">
        <v>2</v>
      </c>
      <c r="B164" s="205" t="s">
        <v>856</v>
      </c>
      <c r="C164" s="205" t="str">
        <f t="shared" si="54"/>
        <v>SANJAY SHAH</v>
      </c>
      <c r="D164" s="205">
        <v>5</v>
      </c>
      <c r="E164" s="209">
        <v>281</v>
      </c>
      <c r="F164" s="209">
        <v>160</v>
      </c>
      <c r="G164" s="209">
        <v>1</v>
      </c>
      <c r="H164" s="206">
        <f t="shared" si="55"/>
        <v>0.56939501779359436</v>
      </c>
      <c r="I164" s="207"/>
      <c r="J164" s="205">
        <f t="shared" si="56"/>
        <v>72</v>
      </c>
      <c r="K164" s="205">
        <f t="shared" si="57"/>
        <v>37</v>
      </c>
      <c r="L164" s="205">
        <f t="shared" si="58"/>
        <v>1</v>
      </c>
      <c r="M164" s="206">
        <f t="shared" si="59"/>
        <v>0.51388888888888884</v>
      </c>
      <c r="N164" s="205">
        <v>4</v>
      </c>
      <c r="O164" s="205">
        <v>3</v>
      </c>
      <c r="P164" s="205">
        <v>0</v>
      </c>
      <c r="Q164" s="205">
        <v>5</v>
      </c>
      <c r="R164" s="205">
        <v>2</v>
      </c>
      <c r="S164" s="205">
        <v>0</v>
      </c>
      <c r="T164" s="205">
        <v>5</v>
      </c>
      <c r="U164" s="205">
        <v>2</v>
      </c>
      <c r="V164" s="205">
        <v>0</v>
      </c>
      <c r="W164" s="205">
        <v>5</v>
      </c>
      <c r="X164" s="205">
        <v>3</v>
      </c>
      <c r="Y164" s="205">
        <v>0</v>
      </c>
      <c r="Z164" s="205">
        <v>6</v>
      </c>
      <c r="AA164" s="205">
        <v>3</v>
      </c>
      <c r="AB164" s="205">
        <v>0</v>
      </c>
      <c r="AC164" s="205">
        <v>4</v>
      </c>
      <c r="AD164" s="205">
        <v>2</v>
      </c>
      <c r="AE164" s="205">
        <v>0</v>
      </c>
      <c r="AF164" s="205">
        <v>3</v>
      </c>
      <c r="AG164" s="205">
        <v>2</v>
      </c>
      <c r="AH164" s="205">
        <v>0</v>
      </c>
      <c r="AI164" s="205">
        <v>5</v>
      </c>
      <c r="AJ164" s="205">
        <v>3</v>
      </c>
      <c r="AK164" s="205">
        <v>0</v>
      </c>
      <c r="AL164" s="205">
        <v>7</v>
      </c>
      <c r="AM164" s="205">
        <v>4</v>
      </c>
      <c r="AN164" s="205">
        <v>0</v>
      </c>
      <c r="AO164" s="205">
        <v>4</v>
      </c>
      <c r="AP164" s="205">
        <v>0</v>
      </c>
      <c r="AQ164" s="205">
        <v>0</v>
      </c>
      <c r="AR164" s="205">
        <v>5</v>
      </c>
      <c r="AS164" s="205">
        <v>2</v>
      </c>
      <c r="AT164" s="205">
        <v>1</v>
      </c>
      <c r="AU164" s="205">
        <v>6</v>
      </c>
      <c r="AV164" s="205">
        <v>3</v>
      </c>
      <c r="AW164" s="205">
        <v>0</v>
      </c>
      <c r="AX164" s="205">
        <v>4</v>
      </c>
      <c r="AY164" s="205">
        <v>4</v>
      </c>
      <c r="AZ164" s="205">
        <v>0</v>
      </c>
      <c r="BA164" s="205">
        <v>4</v>
      </c>
      <c r="BB164" s="205">
        <v>1</v>
      </c>
      <c r="BC164" s="205">
        <v>0</v>
      </c>
      <c r="BD164" s="205">
        <v>5</v>
      </c>
      <c r="BE164" s="205">
        <v>3</v>
      </c>
      <c r="BF164" s="205">
        <v>0</v>
      </c>
      <c r="BG164" s="205"/>
      <c r="BH164" s="205"/>
      <c r="BI164" s="205"/>
      <c r="BJ164" s="205"/>
      <c r="BK164" s="205"/>
      <c r="BL164" s="205"/>
      <c r="BM164" s="205"/>
      <c r="BN164" s="205"/>
      <c r="BO164" s="204"/>
      <c r="BP164" s="197"/>
      <c r="BQ164" s="197"/>
      <c r="BR164" s="197"/>
      <c r="BS164" s="197"/>
      <c r="BT164" s="197"/>
      <c r="BU164" s="197"/>
      <c r="BV164" s="197"/>
      <c r="BW164" s="197"/>
      <c r="BX164" s="197"/>
      <c r="BY164" s="197"/>
      <c r="BZ164" s="197"/>
      <c r="CA164" s="197"/>
      <c r="CB164" s="197"/>
      <c r="CC164" s="197"/>
      <c r="CD164" s="197"/>
      <c r="CE164" s="197"/>
      <c r="CF164" s="197"/>
      <c r="CG164" s="197"/>
      <c r="CH164" s="197"/>
      <c r="CI164" s="197"/>
      <c r="CJ164" s="197"/>
      <c r="CK164" s="197"/>
      <c r="CL164" s="197"/>
      <c r="CM164" s="197"/>
      <c r="CN164" s="197"/>
      <c r="CO164" s="197"/>
      <c r="CP164" s="197"/>
      <c r="CQ164" s="197"/>
      <c r="CR164" s="197"/>
      <c r="CS164" s="197"/>
      <c r="CT164" s="197"/>
      <c r="CU164" s="197"/>
      <c r="CV164" s="197"/>
      <c r="CW164" s="197"/>
      <c r="CX164" s="197"/>
      <c r="CY164" s="197"/>
      <c r="CZ164" s="197"/>
      <c r="DA164" s="197"/>
      <c r="DB164" s="197"/>
      <c r="DC164" s="197"/>
      <c r="DD164" s="197"/>
      <c r="DE164" s="197"/>
      <c r="DF164" s="197"/>
      <c r="DG164" s="197"/>
      <c r="DH164" s="197"/>
      <c r="DI164" s="197"/>
      <c r="DJ164" s="197"/>
      <c r="DK164" s="197"/>
      <c r="DL164" s="197"/>
      <c r="DM164" s="197"/>
      <c r="DN164" s="197"/>
      <c r="DO164" s="197"/>
      <c r="DP164" s="197"/>
      <c r="DQ164" s="197"/>
      <c r="DR164" s="197"/>
      <c r="DS164" s="197"/>
      <c r="DT164" s="197"/>
      <c r="DU164" s="197"/>
      <c r="DV164" s="197"/>
      <c r="DW164" s="197"/>
      <c r="DX164" s="197"/>
      <c r="DY164" s="197"/>
      <c r="DZ164" s="197"/>
      <c r="EA164" s="197"/>
      <c r="EB164" s="197"/>
      <c r="EC164" s="197"/>
      <c r="ED164" s="197"/>
      <c r="EE164" s="197"/>
      <c r="EF164" s="197"/>
      <c r="EG164" s="197"/>
      <c r="EH164" s="197"/>
      <c r="EI164" s="197"/>
      <c r="EJ164" s="197"/>
      <c r="EK164" s="197"/>
      <c r="EL164" s="197"/>
      <c r="EM164" s="197"/>
      <c r="EN164" s="197"/>
      <c r="EO164" s="197"/>
      <c r="EP164" s="197"/>
      <c r="EQ164" s="197"/>
      <c r="ER164" s="197"/>
      <c r="ES164" s="197"/>
      <c r="ET164" s="197"/>
      <c r="EU164" s="197"/>
      <c r="EV164" s="197"/>
      <c r="EW164" s="197"/>
      <c r="EX164" s="197"/>
      <c r="EY164" s="197"/>
      <c r="EZ164" s="197"/>
      <c r="FA164" s="197"/>
      <c r="FB164" s="197"/>
      <c r="FC164" s="197"/>
      <c r="FD164" s="197"/>
      <c r="FE164" s="197"/>
      <c r="FF164" s="197"/>
      <c r="FG164" s="197"/>
      <c r="FH164" s="197"/>
      <c r="FI164" s="197"/>
      <c r="FJ164" s="197"/>
      <c r="FK164" s="197"/>
      <c r="FL164" s="197"/>
      <c r="FM164" s="197"/>
      <c r="FN164" s="197"/>
      <c r="FO164" s="197"/>
      <c r="FP164" s="197"/>
      <c r="FQ164" s="197"/>
      <c r="FR164" s="197"/>
      <c r="FS164" s="197"/>
      <c r="FT164" s="197"/>
      <c r="FU164" s="197"/>
      <c r="FV164" s="197"/>
      <c r="FW164" s="197"/>
      <c r="FX164" s="197"/>
      <c r="FY164" s="197"/>
      <c r="FZ164" s="197"/>
      <c r="GA164" s="197"/>
      <c r="GB164" s="197"/>
      <c r="GC164" s="197"/>
      <c r="GD164" s="197"/>
      <c r="GE164" s="197"/>
      <c r="GF164" s="197"/>
      <c r="GG164" s="197"/>
      <c r="GH164" s="197"/>
      <c r="GI164" s="197"/>
      <c r="GJ164" s="197"/>
      <c r="GK164" s="197"/>
      <c r="GL164" s="197"/>
      <c r="GM164" s="197"/>
      <c r="GN164" s="197"/>
      <c r="GO164" s="197"/>
      <c r="GP164" s="197"/>
      <c r="GQ164" s="197"/>
      <c r="GR164" s="197"/>
      <c r="GS164" s="197"/>
      <c r="GT164" s="197"/>
      <c r="GU164" s="197"/>
      <c r="GV164" s="197"/>
      <c r="GW164" s="197"/>
      <c r="GX164" s="197"/>
      <c r="GY164" s="197"/>
      <c r="GZ164" s="197"/>
      <c r="HA164" s="197"/>
      <c r="HB164" s="197"/>
      <c r="HC164" s="197"/>
      <c r="HD164" s="197"/>
      <c r="HE164" s="197"/>
      <c r="HF164" s="197"/>
      <c r="HG164" s="197"/>
      <c r="HH164" s="197"/>
      <c r="HI164" s="197"/>
      <c r="HJ164" s="197"/>
      <c r="HK164" s="197"/>
      <c r="HL164" s="197"/>
      <c r="HM164" s="197"/>
      <c r="HN164" s="197"/>
      <c r="HO164" s="197"/>
      <c r="HP164" s="197"/>
      <c r="HQ164" s="197"/>
      <c r="HR164" s="197"/>
      <c r="HS164" s="197"/>
      <c r="HT164" s="197"/>
      <c r="HU164" s="197"/>
      <c r="HV164" s="197"/>
      <c r="HW164" s="197"/>
      <c r="HX164" s="197"/>
      <c r="HY164" s="197"/>
      <c r="HZ164" s="197"/>
      <c r="IA164" s="197"/>
      <c r="IB164" s="197"/>
      <c r="IC164" s="197"/>
      <c r="ID164" s="197"/>
      <c r="IE164" s="197"/>
      <c r="IF164" s="197"/>
      <c r="IG164" s="197"/>
      <c r="IH164" s="197"/>
      <c r="II164" s="197"/>
      <c r="IJ164" s="197"/>
      <c r="IK164" s="197"/>
      <c r="IL164" s="197"/>
      <c r="IM164" s="197"/>
      <c r="IN164" s="197"/>
      <c r="IO164" s="197"/>
      <c r="IP164" s="197"/>
      <c r="IQ164" s="197"/>
      <c r="IR164" s="197"/>
      <c r="IS164" s="197"/>
      <c r="IT164" s="197"/>
      <c r="IU164" s="197"/>
      <c r="IV164" s="197"/>
      <c r="IW164" s="197"/>
    </row>
    <row r="165" spans="1:257">
      <c r="A165" s="208">
        <v>3</v>
      </c>
      <c r="B165" s="205" t="s">
        <v>969</v>
      </c>
      <c r="C165" s="205" t="str">
        <f t="shared" si="54"/>
        <v>MATT SLIWA</v>
      </c>
      <c r="D165" s="205">
        <v>2</v>
      </c>
      <c r="E165" s="209">
        <v>128</v>
      </c>
      <c r="F165" s="209">
        <v>90</v>
      </c>
      <c r="G165" s="209">
        <v>2</v>
      </c>
      <c r="H165" s="206">
        <f t="shared" si="55"/>
        <v>0.703125</v>
      </c>
      <c r="I165" s="207"/>
      <c r="J165" s="205">
        <f t="shared" si="56"/>
        <v>69</v>
      </c>
      <c r="K165" s="205">
        <f t="shared" si="57"/>
        <v>52</v>
      </c>
      <c r="L165" s="205">
        <f t="shared" si="58"/>
        <v>2</v>
      </c>
      <c r="M165" s="206">
        <f t="shared" si="59"/>
        <v>0.75362318840579712</v>
      </c>
      <c r="N165" s="205">
        <v>4</v>
      </c>
      <c r="O165" s="205">
        <v>2</v>
      </c>
      <c r="P165" s="205">
        <v>0</v>
      </c>
      <c r="Q165" s="205">
        <v>5</v>
      </c>
      <c r="R165" s="205">
        <v>5</v>
      </c>
      <c r="S165" s="205">
        <v>0</v>
      </c>
      <c r="T165" s="205">
        <v>3</v>
      </c>
      <c r="U165" s="205">
        <v>2</v>
      </c>
      <c r="V165" s="205">
        <v>0</v>
      </c>
      <c r="W165" s="205">
        <v>6</v>
      </c>
      <c r="X165" s="205">
        <v>3</v>
      </c>
      <c r="Y165" s="205">
        <v>0</v>
      </c>
      <c r="Z165" s="205">
        <v>5</v>
      </c>
      <c r="AA165" s="205">
        <v>5</v>
      </c>
      <c r="AB165" s="205">
        <v>0</v>
      </c>
      <c r="AC165" s="205">
        <v>6</v>
      </c>
      <c r="AD165" s="205">
        <v>5</v>
      </c>
      <c r="AE165" s="205">
        <v>1</v>
      </c>
      <c r="AF165" s="205">
        <v>4</v>
      </c>
      <c r="AG165" s="205">
        <v>1</v>
      </c>
      <c r="AH165" s="205">
        <v>0</v>
      </c>
      <c r="AI165" s="205">
        <v>0</v>
      </c>
      <c r="AJ165" s="205">
        <v>0</v>
      </c>
      <c r="AK165" s="205">
        <v>0</v>
      </c>
      <c r="AL165" s="205">
        <v>7</v>
      </c>
      <c r="AM165" s="205">
        <v>6</v>
      </c>
      <c r="AN165" s="205">
        <v>0</v>
      </c>
      <c r="AO165" s="205">
        <v>4</v>
      </c>
      <c r="AP165" s="205">
        <v>2</v>
      </c>
      <c r="AQ165" s="205">
        <v>0</v>
      </c>
      <c r="AR165" s="205">
        <v>3</v>
      </c>
      <c r="AS165" s="205">
        <v>2</v>
      </c>
      <c r="AT165" s="205">
        <v>0</v>
      </c>
      <c r="AU165" s="205">
        <v>7</v>
      </c>
      <c r="AV165" s="205">
        <v>5</v>
      </c>
      <c r="AW165" s="205">
        <v>1</v>
      </c>
      <c r="AX165" s="205">
        <v>4</v>
      </c>
      <c r="AY165" s="205">
        <v>3</v>
      </c>
      <c r="AZ165" s="205">
        <v>0</v>
      </c>
      <c r="BA165" s="205">
        <v>5</v>
      </c>
      <c r="BB165" s="205">
        <v>5</v>
      </c>
      <c r="BC165" s="205">
        <v>0</v>
      </c>
      <c r="BD165" s="205">
        <v>6</v>
      </c>
      <c r="BE165" s="205">
        <v>6</v>
      </c>
      <c r="BF165" s="205">
        <v>0</v>
      </c>
      <c r="BG165" s="205"/>
      <c r="BH165" s="205"/>
      <c r="BI165" s="205"/>
      <c r="BJ165" s="205"/>
      <c r="BK165" s="205"/>
      <c r="BL165" s="205"/>
      <c r="BM165" s="205"/>
      <c r="BN165" s="205"/>
      <c r="BO165" s="204"/>
      <c r="BP165" s="197"/>
      <c r="BQ165" s="197"/>
      <c r="BR165" s="197"/>
      <c r="BS165" s="197"/>
      <c r="BT165" s="197"/>
      <c r="BU165" s="197"/>
      <c r="BV165" s="197"/>
      <c r="BW165" s="197"/>
      <c r="BX165" s="197"/>
      <c r="BY165" s="197"/>
      <c r="BZ165" s="197"/>
      <c r="CA165" s="197"/>
      <c r="CB165" s="197"/>
      <c r="CC165" s="197"/>
      <c r="CD165" s="197"/>
      <c r="CE165" s="197"/>
      <c r="CF165" s="197"/>
      <c r="CG165" s="197"/>
      <c r="CH165" s="197"/>
      <c r="CI165" s="197"/>
      <c r="CJ165" s="197"/>
      <c r="CK165" s="197"/>
      <c r="CL165" s="197"/>
      <c r="CM165" s="197"/>
      <c r="CN165" s="197"/>
      <c r="CO165" s="197"/>
      <c r="CP165" s="197"/>
      <c r="CQ165" s="197"/>
      <c r="CR165" s="197"/>
      <c r="CS165" s="197"/>
      <c r="CT165" s="197"/>
      <c r="CU165" s="197"/>
      <c r="CV165" s="197"/>
      <c r="CW165" s="197"/>
      <c r="CX165" s="197"/>
      <c r="CY165" s="197"/>
      <c r="CZ165" s="197"/>
      <c r="DA165" s="197"/>
      <c r="DB165" s="197"/>
      <c r="DC165" s="197"/>
      <c r="DD165" s="197"/>
      <c r="DE165" s="197"/>
      <c r="DF165" s="197"/>
      <c r="DG165" s="197"/>
      <c r="DH165" s="197"/>
      <c r="DI165" s="197"/>
      <c r="DJ165" s="197"/>
      <c r="DK165" s="197"/>
      <c r="DL165" s="197"/>
      <c r="DM165" s="197"/>
      <c r="DN165" s="197"/>
      <c r="DO165" s="197"/>
      <c r="DP165" s="197"/>
      <c r="DQ165" s="197"/>
      <c r="DR165" s="197"/>
      <c r="DS165" s="197"/>
      <c r="DT165" s="197"/>
      <c r="DU165" s="197"/>
      <c r="DV165" s="197"/>
      <c r="DW165" s="197"/>
      <c r="DX165" s="197"/>
      <c r="DY165" s="197"/>
      <c r="DZ165" s="197"/>
      <c r="EA165" s="197"/>
      <c r="EB165" s="197"/>
      <c r="EC165" s="197"/>
      <c r="ED165" s="197"/>
      <c r="EE165" s="197"/>
      <c r="EF165" s="197"/>
      <c r="EG165" s="197"/>
      <c r="EH165" s="197"/>
      <c r="EI165" s="197"/>
      <c r="EJ165" s="197"/>
      <c r="EK165" s="197"/>
      <c r="EL165" s="197"/>
      <c r="EM165" s="197"/>
      <c r="EN165" s="197"/>
      <c r="EO165" s="197"/>
      <c r="EP165" s="197"/>
      <c r="EQ165" s="197"/>
      <c r="ER165" s="197"/>
      <c r="ES165" s="197"/>
      <c r="ET165" s="197"/>
      <c r="EU165" s="197"/>
      <c r="EV165" s="197"/>
      <c r="EW165" s="197"/>
      <c r="EX165" s="197"/>
      <c r="EY165" s="197"/>
      <c r="EZ165" s="197"/>
      <c r="FA165" s="197"/>
      <c r="FB165" s="197"/>
      <c r="FC165" s="197"/>
      <c r="FD165" s="197"/>
      <c r="FE165" s="197"/>
      <c r="FF165" s="197"/>
      <c r="FG165" s="197"/>
      <c r="FH165" s="197"/>
      <c r="FI165" s="197"/>
      <c r="FJ165" s="197"/>
      <c r="FK165" s="197"/>
      <c r="FL165" s="197"/>
      <c r="FM165" s="197"/>
      <c r="FN165" s="197"/>
      <c r="FO165" s="197"/>
      <c r="FP165" s="197"/>
      <c r="FQ165" s="197"/>
      <c r="FR165" s="197"/>
      <c r="FS165" s="197"/>
      <c r="FT165" s="197"/>
      <c r="FU165" s="197"/>
      <c r="FV165" s="197"/>
      <c r="FW165" s="197"/>
      <c r="FX165" s="197"/>
      <c r="FY165" s="197"/>
      <c r="FZ165" s="197"/>
      <c r="GA165" s="197"/>
      <c r="GB165" s="197"/>
      <c r="GC165" s="197"/>
      <c r="GD165" s="197"/>
      <c r="GE165" s="197"/>
      <c r="GF165" s="197"/>
      <c r="GG165" s="197"/>
      <c r="GH165" s="197"/>
      <c r="GI165" s="197"/>
      <c r="GJ165" s="197"/>
      <c r="GK165" s="197"/>
      <c r="GL165" s="197"/>
      <c r="GM165" s="197"/>
      <c r="GN165" s="197"/>
      <c r="GO165" s="197"/>
      <c r="GP165" s="197"/>
      <c r="GQ165" s="197"/>
      <c r="GR165" s="197"/>
      <c r="GS165" s="197"/>
      <c r="GT165" s="197"/>
      <c r="GU165" s="197"/>
      <c r="GV165" s="197"/>
      <c r="GW165" s="197"/>
      <c r="GX165" s="197"/>
      <c r="GY165" s="197"/>
      <c r="GZ165" s="197"/>
      <c r="HA165" s="197"/>
      <c r="HB165" s="197"/>
      <c r="HC165" s="197"/>
      <c r="HD165" s="197"/>
      <c r="HE165" s="197"/>
      <c r="HF165" s="197"/>
      <c r="HG165" s="197"/>
      <c r="HH165" s="197"/>
      <c r="HI165" s="197"/>
      <c r="HJ165" s="197"/>
      <c r="HK165" s="197"/>
      <c r="HL165" s="197"/>
      <c r="HM165" s="197"/>
      <c r="HN165" s="197"/>
      <c r="HO165" s="197"/>
      <c r="HP165" s="197"/>
      <c r="HQ165" s="197"/>
      <c r="HR165" s="197"/>
      <c r="HS165" s="197"/>
      <c r="HT165" s="197"/>
      <c r="HU165" s="197"/>
      <c r="HV165" s="197"/>
      <c r="HW165" s="197"/>
      <c r="HX165" s="197"/>
      <c r="HY165" s="197"/>
      <c r="HZ165" s="197"/>
      <c r="IA165" s="197"/>
      <c r="IB165" s="197"/>
      <c r="IC165" s="197"/>
      <c r="ID165" s="197"/>
      <c r="IE165" s="197"/>
      <c r="IF165" s="197"/>
      <c r="IG165" s="197"/>
      <c r="IH165" s="197"/>
      <c r="II165" s="197"/>
      <c r="IJ165" s="197"/>
      <c r="IK165" s="197"/>
      <c r="IL165" s="197"/>
      <c r="IM165" s="197"/>
      <c r="IN165" s="197"/>
      <c r="IO165" s="197"/>
      <c r="IP165" s="197"/>
      <c r="IQ165" s="197"/>
      <c r="IR165" s="197"/>
      <c r="IS165" s="197"/>
      <c r="IT165" s="197"/>
      <c r="IU165" s="197"/>
      <c r="IV165" s="197"/>
      <c r="IW165" s="197"/>
    </row>
    <row r="166" spans="1:257">
      <c r="A166" s="208">
        <v>4</v>
      </c>
      <c r="B166" s="205" t="s">
        <v>901</v>
      </c>
      <c r="C166" s="205" t="str">
        <f t="shared" si="54"/>
        <v>ROB GRIFFIN</v>
      </c>
      <c r="D166" s="205">
        <v>16</v>
      </c>
      <c r="E166" s="209">
        <v>950</v>
      </c>
      <c r="F166" s="209">
        <v>600</v>
      </c>
      <c r="G166" s="209">
        <v>6</v>
      </c>
      <c r="H166" s="206">
        <f t="shared" si="55"/>
        <v>0.63157894736842102</v>
      </c>
      <c r="I166" s="207"/>
      <c r="J166" s="205">
        <f t="shared" si="56"/>
        <v>69</v>
      </c>
      <c r="K166" s="205">
        <f t="shared" si="57"/>
        <v>37</v>
      </c>
      <c r="L166" s="205">
        <f t="shared" si="58"/>
        <v>0</v>
      </c>
      <c r="M166" s="206">
        <f t="shared" si="59"/>
        <v>0.53623188405797106</v>
      </c>
      <c r="N166" s="205">
        <v>5</v>
      </c>
      <c r="O166" s="205">
        <v>2</v>
      </c>
      <c r="P166" s="205">
        <v>0</v>
      </c>
      <c r="Q166" s="205">
        <v>3</v>
      </c>
      <c r="R166" s="205">
        <v>2</v>
      </c>
      <c r="S166" s="205">
        <v>0</v>
      </c>
      <c r="T166" s="205">
        <v>5</v>
      </c>
      <c r="U166" s="205">
        <v>1</v>
      </c>
      <c r="V166" s="205">
        <v>0</v>
      </c>
      <c r="W166" s="205">
        <v>4</v>
      </c>
      <c r="X166" s="205">
        <v>1</v>
      </c>
      <c r="Y166" s="205">
        <v>0</v>
      </c>
      <c r="Z166" s="205">
        <v>6</v>
      </c>
      <c r="AA166" s="205">
        <v>5</v>
      </c>
      <c r="AB166" s="205">
        <v>0</v>
      </c>
      <c r="AC166" s="205">
        <v>5</v>
      </c>
      <c r="AD166" s="205">
        <v>4</v>
      </c>
      <c r="AE166" s="205">
        <v>0</v>
      </c>
      <c r="AF166" s="205">
        <v>4</v>
      </c>
      <c r="AG166" s="205">
        <v>2</v>
      </c>
      <c r="AH166" s="205">
        <v>0</v>
      </c>
      <c r="AI166" s="205">
        <v>5</v>
      </c>
      <c r="AJ166" s="205">
        <v>2</v>
      </c>
      <c r="AK166" s="205">
        <v>0</v>
      </c>
      <c r="AL166" s="205">
        <v>3</v>
      </c>
      <c r="AM166" s="205">
        <v>3</v>
      </c>
      <c r="AN166" s="205">
        <v>0</v>
      </c>
      <c r="AO166" s="205">
        <v>4</v>
      </c>
      <c r="AP166" s="205">
        <v>1</v>
      </c>
      <c r="AQ166" s="205">
        <v>0</v>
      </c>
      <c r="AR166" s="205">
        <v>6</v>
      </c>
      <c r="AS166" s="205">
        <v>4</v>
      </c>
      <c r="AT166" s="205">
        <v>0</v>
      </c>
      <c r="AU166" s="205">
        <v>5</v>
      </c>
      <c r="AV166" s="205">
        <v>2</v>
      </c>
      <c r="AW166" s="205">
        <v>0</v>
      </c>
      <c r="AX166" s="205">
        <v>5</v>
      </c>
      <c r="AY166" s="205">
        <v>4</v>
      </c>
      <c r="AZ166" s="205">
        <v>0</v>
      </c>
      <c r="BA166" s="205">
        <v>3</v>
      </c>
      <c r="BB166" s="205">
        <v>2</v>
      </c>
      <c r="BC166" s="205">
        <v>0</v>
      </c>
      <c r="BD166" s="205">
        <v>6</v>
      </c>
      <c r="BE166" s="205">
        <v>2</v>
      </c>
      <c r="BF166" s="205">
        <v>0</v>
      </c>
      <c r="BG166" s="205"/>
      <c r="BH166" s="205"/>
      <c r="BI166" s="205"/>
      <c r="BJ166" s="205"/>
      <c r="BK166" s="205"/>
      <c r="BL166" s="205"/>
      <c r="BM166" s="205"/>
      <c r="BN166" s="205"/>
      <c r="BO166" s="204"/>
      <c r="BP166" s="197"/>
      <c r="BQ166" s="197"/>
      <c r="BR166" s="197"/>
      <c r="BS166" s="197"/>
      <c r="BT166" s="197"/>
      <c r="BU166" s="197"/>
      <c r="BV166" s="197"/>
      <c r="BW166" s="197"/>
      <c r="BX166" s="197"/>
      <c r="BY166" s="197"/>
      <c r="BZ166" s="197"/>
      <c r="CA166" s="197"/>
      <c r="CB166" s="197"/>
      <c r="CC166" s="197"/>
      <c r="CD166" s="197"/>
      <c r="CE166" s="197"/>
      <c r="CF166" s="197"/>
      <c r="CG166" s="197"/>
      <c r="CH166" s="197"/>
      <c r="CI166" s="197"/>
      <c r="CJ166" s="197"/>
      <c r="CK166" s="197"/>
      <c r="CL166" s="197"/>
      <c r="CM166" s="197"/>
      <c r="CN166" s="197"/>
      <c r="CO166" s="197"/>
      <c r="CP166" s="197"/>
      <c r="CQ166" s="197"/>
      <c r="CR166" s="197"/>
      <c r="CS166" s="197"/>
      <c r="CT166" s="197"/>
      <c r="CU166" s="197"/>
      <c r="CV166" s="197"/>
      <c r="CW166" s="197"/>
      <c r="CX166" s="197"/>
      <c r="CY166" s="197"/>
      <c r="CZ166" s="197"/>
      <c r="DA166" s="197"/>
      <c r="DB166" s="197"/>
      <c r="DC166" s="197"/>
      <c r="DD166" s="197"/>
      <c r="DE166" s="197"/>
      <c r="DF166" s="197"/>
      <c r="DG166" s="197"/>
      <c r="DH166" s="197"/>
      <c r="DI166" s="197"/>
      <c r="DJ166" s="197"/>
      <c r="DK166" s="197"/>
      <c r="DL166" s="197"/>
      <c r="DM166" s="197"/>
      <c r="DN166" s="197"/>
      <c r="DO166" s="197"/>
      <c r="DP166" s="197"/>
      <c r="DQ166" s="197"/>
      <c r="DR166" s="197"/>
      <c r="DS166" s="197"/>
      <c r="DT166" s="197"/>
      <c r="DU166" s="197"/>
      <c r="DV166" s="197"/>
      <c r="DW166" s="197"/>
      <c r="DX166" s="197"/>
      <c r="DY166" s="197"/>
      <c r="DZ166" s="197"/>
      <c r="EA166" s="197"/>
      <c r="EB166" s="197"/>
      <c r="EC166" s="197"/>
      <c r="ED166" s="197"/>
      <c r="EE166" s="197"/>
      <c r="EF166" s="197"/>
      <c r="EG166" s="197"/>
      <c r="EH166" s="197"/>
      <c r="EI166" s="197"/>
      <c r="EJ166" s="197"/>
      <c r="EK166" s="197"/>
      <c r="EL166" s="197"/>
      <c r="EM166" s="197"/>
      <c r="EN166" s="197"/>
      <c r="EO166" s="197"/>
      <c r="EP166" s="197"/>
      <c r="EQ166" s="197"/>
      <c r="ER166" s="197"/>
      <c r="ES166" s="197"/>
      <c r="ET166" s="197"/>
      <c r="EU166" s="197"/>
      <c r="EV166" s="197"/>
      <c r="EW166" s="197"/>
      <c r="EX166" s="197"/>
      <c r="EY166" s="197"/>
      <c r="EZ166" s="197"/>
      <c r="FA166" s="197"/>
      <c r="FB166" s="197"/>
      <c r="FC166" s="197"/>
      <c r="FD166" s="197"/>
      <c r="FE166" s="197"/>
      <c r="FF166" s="197"/>
      <c r="FG166" s="197"/>
      <c r="FH166" s="197"/>
      <c r="FI166" s="197"/>
      <c r="FJ166" s="197"/>
      <c r="FK166" s="197"/>
      <c r="FL166" s="197"/>
      <c r="FM166" s="197"/>
      <c r="FN166" s="197"/>
      <c r="FO166" s="197"/>
      <c r="FP166" s="197"/>
      <c r="FQ166" s="197"/>
      <c r="FR166" s="197"/>
      <c r="FS166" s="197"/>
      <c r="FT166" s="197"/>
      <c r="FU166" s="197"/>
      <c r="FV166" s="197"/>
      <c r="FW166" s="197"/>
      <c r="FX166" s="197"/>
      <c r="FY166" s="197"/>
      <c r="FZ166" s="197"/>
      <c r="GA166" s="197"/>
      <c r="GB166" s="197"/>
      <c r="GC166" s="197"/>
      <c r="GD166" s="197"/>
      <c r="GE166" s="197"/>
      <c r="GF166" s="197"/>
      <c r="GG166" s="197"/>
      <c r="GH166" s="197"/>
      <c r="GI166" s="197"/>
      <c r="GJ166" s="197"/>
      <c r="GK166" s="197"/>
      <c r="GL166" s="197"/>
      <c r="GM166" s="197"/>
      <c r="GN166" s="197"/>
      <c r="GO166" s="197"/>
      <c r="GP166" s="197"/>
      <c r="GQ166" s="197"/>
      <c r="GR166" s="197"/>
      <c r="GS166" s="197"/>
      <c r="GT166" s="197"/>
      <c r="GU166" s="197"/>
      <c r="GV166" s="197"/>
      <c r="GW166" s="197"/>
      <c r="GX166" s="197"/>
      <c r="GY166" s="197"/>
      <c r="GZ166" s="197"/>
      <c r="HA166" s="197"/>
      <c r="HB166" s="197"/>
      <c r="HC166" s="197"/>
      <c r="HD166" s="197"/>
      <c r="HE166" s="197"/>
      <c r="HF166" s="197"/>
      <c r="HG166" s="197"/>
      <c r="HH166" s="197"/>
      <c r="HI166" s="197"/>
      <c r="HJ166" s="197"/>
      <c r="HK166" s="197"/>
      <c r="HL166" s="197"/>
      <c r="HM166" s="197"/>
      <c r="HN166" s="197"/>
      <c r="HO166" s="197"/>
      <c r="HP166" s="197"/>
      <c r="HQ166" s="197"/>
      <c r="HR166" s="197"/>
      <c r="HS166" s="197"/>
      <c r="HT166" s="197"/>
      <c r="HU166" s="197"/>
      <c r="HV166" s="197"/>
      <c r="HW166" s="197"/>
      <c r="HX166" s="197"/>
      <c r="HY166" s="197"/>
      <c r="HZ166" s="197"/>
      <c r="IA166" s="197"/>
      <c r="IB166" s="197"/>
      <c r="IC166" s="197"/>
      <c r="ID166" s="197"/>
      <c r="IE166" s="197"/>
      <c r="IF166" s="197"/>
      <c r="IG166" s="197"/>
      <c r="IH166" s="197"/>
      <c r="II166" s="197"/>
      <c r="IJ166" s="197"/>
      <c r="IK166" s="197"/>
      <c r="IL166" s="197"/>
      <c r="IM166" s="197"/>
      <c r="IN166" s="197"/>
      <c r="IO166" s="197"/>
      <c r="IP166" s="197"/>
      <c r="IQ166" s="197"/>
      <c r="IR166" s="197"/>
      <c r="IS166" s="197"/>
      <c r="IT166" s="197"/>
      <c r="IU166" s="197"/>
      <c r="IV166" s="197"/>
      <c r="IW166" s="197"/>
    </row>
    <row r="167" spans="1:257">
      <c r="A167" s="208">
        <v>5</v>
      </c>
      <c r="B167" s="205" t="s">
        <v>894</v>
      </c>
      <c r="C167" s="205" t="str">
        <f t="shared" si="54"/>
        <v>MIKE LANFEAR</v>
      </c>
      <c r="D167" s="205">
        <v>3</v>
      </c>
      <c r="E167" s="209">
        <v>154</v>
      </c>
      <c r="F167" s="209">
        <v>88</v>
      </c>
      <c r="G167" s="209">
        <v>8</v>
      </c>
      <c r="H167" s="206">
        <f t="shared" si="55"/>
        <v>0.5714285714285714</v>
      </c>
      <c r="I167" s="207"/>
      <c r="J167" s="205">
        <f t="shared" si="56"/>
        <v>24</v>
      </c>
      <c r="K167" s="205">
        <f t="shared" si="57"/>
        <v>14</v>
      </c>
      <c r="L167" s="205">
        <f t="shared" si="58"/>
        <v>0</v>
      </c>
      <c r="M167" s="206">
        <f t="shared" si="59"/>
        <v>0.58333333333333337</v>
      </c>
      <c r="N167" s="205">
        <v>3</v>
      </c>
      <c r="O167" s="205">
        <v>3</v>
      </c>
      <c r="P167" s="205">
        <v>0</v>
      </c>
      <c r="Q167" s="205">
        <v>4</v>
      </c>
      <c r="R167" s="205">
        <v>3</v>
      </c>
      <c r="S167" s="205">
        <v>0</v>
      </c>
      <c r="T167" s="205">
        <v>5</v>
      </c>
      <c r="U167" s="205">
        <v>3</v>
      </c>
      <c r="V167" s="205">
        <v>0</v>
      </c>
      <c r="W167" s="205">
        <v>6</v>
      </c>
      <c r="X167" s="205">
        <v>2</v>
      </c>
      <c r="Y167" s="205">
        <v>0</v>
      </c>
      <c r="Z167" s="205">
        <v>6</v>
      </c>
      <c r="AA167" s="205">
        <v>3</v>
      </c>
      <c r="AB167" s="205">
        <v>0</v>
      </c>
      <c r="AC167" s="205">
        <v>0</v>
      </c>
      <c r="AD167" s="205">
        <v>0</v>
      </c>
      <c r="AE167" s="205">
        <v>0</v>
      </c>
      <c r="AF167" s="205">
        <v>0</v>
      </c>
      <c r="AG167" s="205">
        <v>0</v>
      </c>
      <c r="AH167" s="205">
        <v>0</v>
      </c>
      <c r="AI167" s="205">
        <v>0</v>
      </c>
      <c r="AJ167" s="205">
        <v>0</v>
      </c>
      <c r="AK167" s="205">
        <v>0</v>
      </c>
      <c r="AL167" s="205">
        <v>0</v>
      </c>
      <c r="AM167" s="205">
        <v>0</v>
      </c>
      <c r="AN167" s="205">
        <v>0</v>
      </c>
      <c r="AO167" s="205">
        <v>0</v>
      </c>
      <c r="AP167" s="205">
        <v>0</v>
      </c>
      <c r="AQ167" s="205">
        <v>0</v>
      </c>
      <c r="AR167" s="205">
        <v>0</v>
      </c>
      <c r="AS167" s="205">
        <v>0</v>
      </c>
      <c r="AT167" s="205">
        <v>0</v>
      </c>
      <c r="AU167" s="205">
        <v>0</v>
      </c>
      <c r="AV167" s="205">
        <v>0</v>
      </c>
      <c r="AW167" s="205">
        <v>0</v>
      </c>
      <c r="AX167" s="205">
        <v>0</v>
      </c>
      <c r="AY167" s="205">
        <v>0</v>
      </c>
      <c r="AZ167" s="205">
        <v>0</v>
      </c>
      <c r="BA167" s="205">
        <v>0</v>
      </c>
      <c r="BB167" s="205">
        <v>0</v>
      </c>
      <c r="BC167" s="205">
        <v>0</v>
      </c>
      <c r="BD167" s="205">
        <v>0</v>
      </c>
      <c r="BE167" s="205">
        <v>0</v>
      </c>
      <c r="BF167" s="205">
        <v>0</v>
      </c>
      <c r="BG167" s="205"/>
      <c r="BH167" s="205"/>
      <c r="BI167" s="205"/>
      <c r="BJ167" s="205"/>
      <c r="BK167" s="205"/>
      <c r="BL167" s="205"/>
      <c r="BM167" s="205"/>
      <c r="BN167" s="205"/>
      <c r="BO167" s="204"/>
      <c r="BP167" s="197"/>
      <c r="BQ167" s="197"/>
      <c r="BR167" s="197"/>
      <c r="BS167" s="197"/>
      <c r="BT167" s="197"/>
      <c r="BU167" s="197"/>
      <c r="BV167" s="197"/>
      <c r="BW167" s="197"/>
      <c r="BX167" s="197"/>
      <c r="BY167" s="197"/>
      <c r="BZ167" s="197"/>
      <c r="CA167" s="197"/>
      <c r="CB167" s="197"/>
      <c r="CC167" s="197"/>
      <c r="CD167" s="197"/>
      <c r="CE167" s="197"/>
      <c r="CF167" s="197"/>
      <c r="CG167" s="197"/>
      <c r="CH167" s="197"/>
      <c r="CI167" s="197"/>
      <c r="CJ167" s="197"/>
      <c r="CK167" s="197"/>
      <c r="CL167" s="197"/>
      <c r="CM167" s="197"/>
      <c r="CN167" s="197"/>
      <c r="CO167" s="197"/>
      <c r="CP167" s="197"/>
      <c r="CQ167" s="197"/>
      <c r="CR167" s="197"/>
      <c r="CS167" s="197"/>
      <c r="CT167" s="197"/>
      <c r="CU167" s="197"/>
      <c r="CV167" s="197"/>
      <c r="CW167" s="197"/>
      <c r="CX167" s="197"/>
      <c r="CY167" s="197"/>
      <c r="CZ167" s="197"/>
      <c r="DA167" s="197"/>
      <c r="DB167" s="197"/>
      <c r="DC167" s="197"/>
      <c r="DD167" s="197"/>
      <c r="DE167" s="197"/>
      <c r="DF167" s="197"/>
      <c r="DG167" s="197"/>
      <c r="DH167" s="197"/>
      <c r="DI167" s="197"/>
      <c r="DJ167" s="197"/>
      <c r="DK167" s="197"/>
      <c r="DL167" s="197"/>
      <c r="DM167" s="197"/>
      <c r="DN167" s="197"/>
      <c r="DO167" s="197"/>
      <c r="DP167" s="197"/>
      <c r="DQ167" s="197"/>
      <c r="DR167" s="197"/>
      <c r="DS167" s="197"/>
      <c r="DT167" s="197"/>
      <c r="DU167" s="197"/>
      <c r="DV167" s="197"/>
      <c r="DW167" s="197"/>
      <c r="DX167" s="197"/>
      <c r="DY167" s="197"/>
      <c r="DZ167" s="197"/>
      <c r="EA167" s="197"/>
      <c r="EB167" s="197"/>
      <c r="EC167" s="197"/>
      <c r="ED167" s="197"/>
      <c r="EE167" s="197"/>
      <c r="EF167" s="197"/>
      <c r="EG167" s="197"/>
      <c r="EH167" s="197"/>
      <c r="EI167" s="197"/>
      <c r="EJ167" s="197"/>
      <c r="EK167" s="197"/>
      <c r="EL167" s="197"/>
      <c r="EM167" s="197"/>
      <c r="EN167" s="197"/>
      <c r="EO167" s="197"/>
      <c r="EP167" s="197"/>
      <c r="EQ167" s="197"/>
      <c r="ER167" s="197"/>
      <c r="ES167" s="197"/>
      <c r="ET167" s="197"/>
      <c r="EU167" s="197"/>
      <c r="EV167" s="197"/>
      <c r="EW167" s="197"/>
      <c r="EX167" s="197"/>
      <c r="EY167" s="197"/>
      <c r="EZ167" s="197"/>
      <c r="FA167" s="197"/>
      <c r="FB167" s="197"/>
      <c r="FC167" s="197"/>
      <c r="FD167" s="197"/>
      <c r="FE167" s="197"/>
      <c r="FF167" s="197"/>
      <c r="FG167" s="197"/>
      <c r="FH167" s="197"/>
      <c r="FI167" s="197"/>
      <c r="FJ167" s="197"/>
      <c r="FK167" s="197"/>
      <c r="FL167" s="197"/>
      <c r="FM167" s="197"/>
      <c r="FN167" s="197"/>
      <c r="FO167" s="197"/>
      <c r="FP167" s="197"/>
      <c r="FQ167" s="197"/>
      <c r="FR167" s="197"/>
      <c r="FS167" s="197"/>
      <c r="FT167" s="197"/>
      <c r="FU167" s="197"/>
      <c r="FV167" s="197"/>
      <c r="FW167" s="197"/>
      <c r="FX167" s="197"/>
      <c r="FY167" s="197"/>
      <c r="FZ167" s="197"/>
      <c r="GA167" s="197"/>
      <c r="GB167" s="197"/>
      <c r="GC167" s="197"/>
      <c r="GD167" s="197"/>
      <c r="GE167" s="197"/>
      <c r="GF167" s="197"/>
      <c r="GG167" s="197"/>
      <c r="GH167" s="197"/>
      <c r="GI167" s="197"/>
      <c r="GJ167" s="197"/>
      <c r="GK167" s="197"/>
      <c r="GL167" s="197"/>
      <c r="GM167" s="197"/>
      <c r="GN167" s="197"/>
      <c r="GO167" s="197"/>
      <c r="GP167" s="197"/>
      <c r="GQ167" s="197"/>
      <c r="GR167" s="197"/>
      <c r="GS167" s="197"/>
      <c r="GT167" s="197"/>
      <c r="GU167" s="197"/>
      <c r="GV167" s="197"/>
      <c r="GW167" s="197"/>
      <c r="GX167" s="197"/>
      <c r="GY167" s="197"/>
      <c r="GZ167" s="197"/>
      <c r="HA167" s="197"/>
      <c r="HB167" s="197"/>
      <c r="HC167" s="197"/>
      <c r="HD167" s="197"/>
      <c r="HE167" s="197"/>
      <c r="HF167" s="197"/>
      <c r="HG167" s="197"/>
      <c r="HH167" s="197"/>
      <c r="HI167" s="197"/>
      <c r="HJ167" s="197"/>
      <c r="HK167" s="197"/>
      <c r="HL167" s="197"/>
      <c r="HM167" s="197"/>
      <c r="HN167" s="197"/>
      <c r="HO167" s="197"/>
      <c r="HP167" s="197"/>
      <c r="HQ167" s="197"/>
      <c r="HR167" s="197"/>
      <c r="HS167" s="197"/>
      <c r="HT167" s="197"/>
      <c r="HU167" s="197"/>
      <c r="HV167" s="197"/>
      <c r="HW167" s="197"/>
      <c r="HX167" s="197"/>
      <c r="HY167" s="197"/>
      <c r="HZ167" s="197"/>
      <c r="IA167" s="197"/>
      <c r="IB167" s="197"/>
      <c r="IC167" s="197"/>
      <c r="ID167" s="197"/>
      <c r="IE167" s="197"/>
      <c r="IF167" s="197"/>
      <c r="IG167" s="197"/>
      <c r="IH167" s="197"/>
      <c r="II167" s="197"/>
      <c r="IJ167" s="197"/>
      <c r="IK167" s="197"/>
      <c r="IL167" s="197"/>
      <c r="IM167" s="197"/>
      <c r="IN167" s="197"/>
      <c r="IO167" s="197"/>
      <c r="IP167" s="197"/>
      <c r="IQ167" s="197"/>
      <c r="IR167" s="197"/>
      <c r="IS167" s="197"/>
      <c r="IT167" s="197"/>
      <c r="IU167" s="197"/>
      <c r="IV167" s="197"/>
      <c r="IW167" s="197"/>
    </row>
    <row r="168" spans="1:257">
      <c r="A168" s="208">
        <v>6</v>
      </c>
      <c r="B168" s="205" t="s">
        <v>883</v>
      </c>
      <c r="C168" s="205" t="str">
        <f t="shared" si="54"/>
        <v>ERIC BRITTINGHAM</v>
      </c>
      <c r="D168" s="205">
        <v>6</v>
      </c>
      <c r="E168" s="209">
        <v>357</v>
      </c>
      <c r="F168" s="209">
        <v>199</v>
      </c>
      <c r="G168" s="209">
        <v>7</v>
      </c>
      <c r="H168" s="206">
        <f t="shared" si="55"/>
        <v>0.55742296918767509</v>
      </c>
      <c r="I168" s="207"/>
      <c r="J168" s="205">
        <f t="shared" si="56"/>
        <v>66</v>
      </c>
      <c r="K168" s="205">
        <f t="shared" si="57"/>
        <v>32</v>
      </c>
      <c r="L168" s="205">
        <f t="shared" si="58"/>
        <v>1</v>
      </c>
      <c r="M168" s="206">
        <f t="shared" si="59"/>
        <v>0.48484848484848486</v>
      </c>
      <c r="N168" s="205">
        <v>4</v>
      </c>
      <c r="O168" s="205">
        <v>3</v>
      </c>
      <c r="P168" s="205">
        <v>0</v>
      </c>
      <c r="Q168" s="205">
        <v>4</v>
      </c>
      <c r="R168" s="205">
        <v>1</v>
      </c>
      <c r="S168" s="205">
        <v>0</v>
      </c>
      <c r="T168" s="205">
        <v>5</v>
      </c>
      <c r="U168" s="205">
        <v>2</v>
      </c>
      <c r="V168" s="205">
        <v>0</v>
      </c>
      <c r="W168" s="205">
        <v>0</v>
      </c>
      <c r="X168" s="205">
        <v>0</v>
      </c>
      <c r="Y168" s="205">
        <v>0</v>
      </c>
      <c r="Z168" s="205">
        <v>5</v>
      </c>
      <c r="AA168" s="205">
        <v>4</v>
      </c>
      <c r="AB168" s="205">
        <v>0</v>
      </c>
      <c r="AC168" s="205">
        <v>6</v>
      </c>
      <c r="AD168" s="205">
        <v>1</v>
      </c>
      <c r="AE168" s="205">
        <v>0</v>
      </c>
      <c r="AF168" s="205">
        <v>4</v>
      </c>
      <c r="AG168" s="205">
        <v>1</v>
      </c>
      <c r="AH168" s="205">
        <v>0</v>
      </c>
      <c r="AI168" s="205">
        <v>5</v>
      </c>
      <c r="AJ168" s="205">
        <v>3</v>
      </c>
      <c r="AK168" s="205">
        <v>0</v>
      </c>
      <c r="AL168" s="205">
        <v>6</v>
      </c>
      <c r="AM168" s="205">
        <v>6</v>
      </c>
      <c r="AN168" s="205">
        <v>1</v>
      </c>
      <c r="AO168" s="205">
        <v>4</v>
      </c>
      <c r="AP168" s="205">
        <v>3</v>
      </c>
      <c r="AQ168" s="205">
        <v>0</v>
      </c>
      <c r="AR168" s="205">
        <v>6</v>
      </c>
      <c r="AS168" s="205">
        <v>3</v>
      </c>
      <c r="AT168" s="205">
        <v>0</v>
      </c>
      <c r="AU168" s="205">
        <v>6</v>
      </c>
      <c r="AV168" s="205">
        <v>3</v>
      </c>
      <c r="AW168" s="205">
        <v>0</v>
      </c>
      <c r="AX168" s="205">
        <v>5</v>
      </c>
      <c r="AY168" s="205">
        <v>1</v>
      </c>
      <c r="AZ168" s="205">
        <v>0</v>
      </c>
      <c r="BA168" s="205">
        <v>0</v>
      </c>
      <c r="BB168" s="205">
        <v>0</v>
      </c>
      <c r="BC168" s="205">
        <v>0</v>
      </c>
      <c r="BD168" s="205">
        <v>6</v>
      </c>
      <c r="BE168" s="205">
        <v>1</v>
      </c>
      <c r="BF168" s="205">
        <v>0</v>
      </c>
      <c r="BG168" s="205"/>
      <c r="BH168" s="205"/>
      <c r="BI168" s="205"/>
      <c r="BJ168" s="205"/>
      <c r="BK168" s="205"/>
      <c r="BL168" s="205"/>
      <c r="BM168" s="205"/>
      <c r="BN168" s="205"/>
      <c r="BO168" s="204"/>
      <c r="BP168" s="197"/>
      <c r="BQ168" s="197"/>
      <c r="BR168" s="197"/>
      <c r="BS168" s="197"/>
      <c r="BT168" s="197"/>
      <c r="BU168" s="197"/>
      <c r="BV168" s="197"/>
      <c r="BW168" s="197"/>
      <c r="BX168" s="197"/>
      <c r="BY168" s="197"/>
      <c r="BZ168" s="197"/>
      <c r="CA168" s="197"/>
      <c r="CB168" s="197"/>
      <c r="CC168" s="197"/>
      <c r="CD168" s="197"/>
      <c r="CE168" s="197"/>
      <c r="CF168" s="197"/>
      <c r="CG168" s="197"/>
      <c r="CH168" s="197"/>
      <c r="CI168" s="197"/>
      <c r="CJ168" s="197"/>
      <c r="CK168" s="197"/>
      <c r="CL168" s="197"/>
      <c r="CM168" s="197"/>
      <c r="CN168" s="197"/>
      <c r="CO168" s="197"/>
      <c r="CP168" s="197"/>
      <c r="CQ168" s="197"/>
      <c r="CR168" s="197"/>
      <c r="CS168" s="197"/>
      <c r="CT168" s="197"/>
      <c r="CU168" s="197"/>
      <c r="CV168" s="197"/>
      <c r="CW168" s="197"/>
      <c r="CX168" s="197"/>
      <c r="CY168" s="197"/>
      <c r="CZ168" s="197"/>
      <c r="DA168" s="197"/>
      <c r="DB168" s="197"/>
      <c r="DC168" s="197"/>
      <c r="DD168" s="197"/>
      <c r="DE168" s="197"/>
      <c r="DF168" s="197"/>
      <c r="DG168" s="197"/>
      <c r="DH168" s="197"/>
      <c r="DI168" s="197"/>
      <c r="DJ168" s="197"/>
      <c r="DK168" s="197"/>
      <c r="DL168" s="197"/>
      <c r="DM168" s="197"/>
      <c r="DN168" s="197"/>
      <c r="DO168" s="197"/>
      <c r="DP168" s="197"/>
      <c r="DQ168" s="197"/>
      <c r="DR168" s="197"/>
      <c r="DS168" s="197"/>
      <c r="DT168" s="197"/>
      <c r="DU168" s="197"/>
      <c r="DV168" s="197"/>
      <c r="DW168" s="197"/>
      <c r="DX168" s="197"/>
      <c r="DY168" s="197"/>
      <c r="DZ168" s="197"/>
      <c r="EA168" s="197"/>
      <c r="EB168" s="197"/>
      <c r="EC168" s="197"/>
      <c r="ED168" s="197"/>
      <c r="EE168" s="197"/>
      <c r="EF168" s="197"/>
      <c r="EG168" s="197"/>
      <c r="EH168" s="197"/>
      <c r="EI168" s="197"/>
      <c r="EJ168" s="197"/>
      <c r="EK168" s="197"/>
      <c r="EL168" s="197"/>
      <c r="EM168" s="197"/>
      <c r="EN168" s="197"/>
      <c r="EO168" s="197"/>
      <c r="EP168" s="197"/>
      <c r="EQ168" s="197"/>
      <c r="ER168" s="197"/>
      <c r="ES168" s="197"/>
      <c r="ET168" s="197"/>
      <c r="EU168" s="197"/>
      <c r="EV168" s="197"/>
      <c r="EW168" s="197"/>
      <c r="EX168" s="197"/>
      <c r="EY168" s="197"/>
      <c r="EZ168" s="197"/>
      <c r="FA168" s="197"/>
      <c r="FB168" s="197"/>
      <c r="FC168" s="197"/>
      <c r="FD168" s="197"/>
      <c r="FE168" s="197"/>
      <c r="FF168" s="197"/>
      <c r="FG168" s="197"/>
      <c r="FH168" s="197"/>
      <c r="FI168" s="197"/>
      <c r="FJ168" s="197"/>
      <c r="FK168" s="197"/>
      <c r="FL168" s="197"/>
      <c r="FM168" s="197"/>
      <c r="FN168" s="197"/>
      <c r="FO168" s="197"/>
      <c r="FP168" s="197"/>
      <c r="FQ168" s="197"/>
      <c r="FR168" s="197"/>
      <c r="FS168" s="197"/>
      <c r="FT168" s="197"/>
      <c r="FU168" s="197"/>
      <c r="FV168" s="197"/>
      <c r="FW168" s="197"/>
      <c r="FX168" s="197"/>
      <c r="FY168" s="197"/>
      <c r="FZ168" s="197"/>
      <c r="GA168" s="197"/>
      <c r="GB168" s="197"/>
      <c r="GC168" s="197"/>
      <c r="GD168" s="197"/>
      <c r="GE168" s="197"/>
      <c r="GF168" s="197"/>
      <c r="GG168" s="197"/>
      <c r="GH168" s="197"/>
      <c r="GI168" s="197"/>
      <c r="GJ168" s="197"/>
      <c r="GK168" s="197"/>
      <c r="GL168" s="197"/>
      <c r="GM168" s="197"/>
      <c r="GN168" s="197"/>
      <c r="GO168" s="197"/>
      <c r="GP168" s="197"/>
      <c r="GQ168" s="197"/>
      <c r="GR168" s="197"/>
      <c r="GS168" s="197"/>
      <c r="GT168" s="197"/>
      <c r="GU168" s="197"/>
      <c r="GV168" s="197"/>
      <c r="GW168" s="197"/>
      <c r="GX168" s="197"/>
      <c r="GY168" s="197"/>
      <c r="GZ168" s="197"/>
      <c r="HA168" s="197"/>
      <c r="HB168" s="197"/>
      <c r="HC168" s="197"/>
      <c r="HD168" s="197"/>
      <c r="HE168" s="197"/>
      <c r="HF168" s="197"/>
      <c r="HG168" s="197"/>
      <c r="HH168" s="197"/>
      <c r="HI168" s="197"/>
      <c r="HJ168" s="197"/>
      <c r="HK168" s="197"/>
      <c r="HL168" s="197"/>
      <c r="HM168" s="197"/>
      <c r="HN168" s="197"/>
      <c r="HO168" s="197"/>
      <c r="HP168" s="197"/>
      <c r="HQ168" s="197"/>
      <c r="HR168" s="197"/>
      <c r="HS168" s="197"/>
      <c r="HT168" s="197"/>
      <c r="HU168" s="197"/>
      <c r="HV168" s="197"/>
      <c r="HW168" s="197"/>
      <c r="HX168" s="197"/>
      <c r="HY168" s="197"/>
      <c r="HZ168" s="197"/>
      <c r="IA168" s="197"/>
      <c r="IB168" s="197"/>
      <c r="IC168" s="197"/>
      <c r="ID168" s="197"/>
      <c r="IE168" s="197"/>
      <c r="IF168" s="197"/>
      <c r="IG168" s="197"/>
      <c r="IH168" s="197"/>
      <c r="II168" s="197"/>
      <c r="IJ168" s="197"/>
      <c r="IK168" s="197"/>
      <c r="IL168" s="197"/>
      <c r="IM168" s="197"/>
      <c r="IN168" s="197"/>
      <c r="IO168" s="197"/>
      <c r="IP168" s="197"/>
      <c r="IQ168" s="197"/>
      <c r="IR168" s="197"/>
      <c r="IS168" s="197"/>
      <c r="IT168" s="197"/>
      <c r="IU168" s="197"/>
      <c r="IV168" s="197"/>
      <c r="IW168" s="197"/>
    </row>
    <row r="169" spans="1:257">
      <c r="A169" s="208">
        <v>7</v>
      </c>
      <c r="B169" s="205" t="s">
        <v>925</v>
      </c>
      <c r="C169" s="205" t="str">
        <f t="shared" si="54"/>
        <v>MIKE MISCOVICH</v>
      </c>
      <c r="D169" s="205">
        <v>2</v>
      </c>
      <c r="E169" s="209">
        <v>107</v>
      </c>
      <c r="F169" s="209">
        <v>54</v>
      </c>
      <c r="G169" s="209">
        <v>5</v>
      </c>
      <c r="H169" s="206">
        <f t="shared" si="55"/>
        <v>0.50467289719626163</v>
      </c>
      <c r="I169" s="207"/>
      <c r="J169" s="205">
        <f t="shared" si="56"/>
        <v>53</v>
      </c>
      <c r="K169" s="205">
        <f t="shared" si="57"/>
        <v>25</v>
      </c>
      <c r="L169" s="205">
        <f t="shared" si="58"/>
        <v>0</v>
      </c>
      <c r="M169" s="206">
        <f t="shared" si="59"/>
        <v>0.47169811320754718</v>
      </c>
      <c r="N169" s="205">
        <v>5</v>
      </c>
      <c r="O169" s="205">
        <v>2</v>
      </c>
      <c r="P169" s="205">
        <v>0</v>
      </c>
      <c r="Q169" s="205">
        <v>3</v>
      </c>
      <c r="R169" s="205">
        <v>2</v>
      </c>
      <c r="S169" s="205">
        <v>0</v>
      </c>
      <c r="T169" s="205">
        <v>5</v>
      </c>
      <c r="U169" s="205">
        <v>2</v>
      </c>
      <c r="V169" s="205">
        <v>0</v>
      </c>
      <c r="W169" s="205">
        <v>4</v>
      </c>
      <c r="X169" s="205">
        <v>3</v>
      </c>
      <c r="Y169" s="205">
        <v>0</v>
      </c>
      <c r="Z169" s="205">
        <v>4</v>
      </c>
      <c r="AA169" s="205">
        <v>1</v>
      </c>
      <c r="AB169" s="205">
        <v>0</v>
      </c>
      <c r="AC169" s="205">
        <v>6</v>
      </c>
      <c r="AD169" s="205">
        <v>2</v>
      </c>
      <c r="AE169" s="205">
        <v>0</v>
      </c>
      <c r="AF169" s="205">
        <v>3</v>
      </c>
      <c r="AG169" s="205">
        <v>2</v>
      </c>
      <c r="AH169" s="205">
        <v>0</v>
      </c>
      <c r="AI169" s="205">
        <v>4</v>
      </c>
      <c r="AJ169" s="205">
        <v>2</v>
      </c>
      <c r="AK169" s="205">
        <v>0</v>
      </c>
      <c r="AL169" s="205">
        <v>3</v>
      </c>
      <c r="AM169" s="205">
        <v>2</v>
      </c>
      <c r="AN169" s="205">
        <v>0</v>
      </c>
      <c r="AO169" s="205">
        <v>4</v>
      </c>
      <c r="AP169" s="205">
        <v>2</v>
      </c>
      <c r="AQ169" s="205">
        <v>0</v>
      </c>
      <c r="AR169" s="205">
        <v>4</v>
      </c>
      <c r="AS169" s="205">
        <v>1</v>
      </c>
      <c r="AT169" s="205">
        <v>0</v>
      </c>
      <c r="AU169" s="205">
        <v>0</v>
      </c>
      <c r="AV169" s="205">
        <v>0</v>
      </c>
      <c r="AW169" s="205">
        <v>0</v>
      </c>
      <c r="AX169" s="205">
        <v>0</v>
      </c>
      <c r="AY169" s="205">
        <v>0</v>
      </c>
      <c r="AZ169" s="205">
        <v>0</v>
      </c>
      <c r="BA169" s="205">
        <v>0</v>
      </c>
      <c r="BB169" s="205">
        <v>0</v>
      </c>
      <c r="BC169" s="205">
        <v>0</v>
      </c>
      <c r="BD169" s="205">
        <v>4</v>
      </c>
      <c r="BE169" s="205">
        <v>2</v>
      </c>
      <c r="BF169" s="205">
        <v>0</v>
      </c>
      <c r="BG169" s="205">
        <v>4</v>
      </c>
      <c r="BH169" s="205">
        <v>2</v>
      </c>
      <c r="BI169" s="205">
        <v>0</v>
      </c>
      <c r="BJ169" s="205"/>
      <c r="BK169" s="205"/>
      <c r="BL169" s="205"/>
      <c r="BM169" s="205"/>
      <c r="BN169" s="205"/>
      <c r="BO169" s="204"/>
      <c r="BP169" s="197"/>
      <c r="BQ169" s="197"/>
      <c r="BR169" s="197"/>
      <c r="BS169" s="197"/>
      <c r="BT169" s="197"/>
      <c r="BU169" s="197"/>
      <c r="BV169" s="197"/>
      <c r="BW169" s="197"/>
      <c r="BX169" s="197"/>
      <c r="BY169" s="197"/>
      <c r="BZ169" s="197"/>
      <c r="CA169" s="197"/>
      <c r="CB169" s="197"/>
      <c r="CC169" s="197"/>
      <c r="CD169" s="197"/>
      <c r="CE169" s="197"/>
      <c r="CF169" s="197"/>
      <c r="CG169" s="197"/>
      <c r="CH169" s="197"/>
      <c r="CI169" s="197"/>
      <c r="CJ169" s="197"/>
      <c r="CK169" s="197"/>
      <c r="CL169" s="197"/>
      <c r="CM169" s="197"/>
      <c r="CN169" s="197"/>
      <c r="CO169" s="197"/>
      <c r="CP169" s="197"/>
      <c r="CQ169" s="197"/>
      <c r="CR169" s="197"/>
      <c r="CS169" s="197"/>
      <c r="CT169" s="197"/>
      <c r="CU169" s="197"/>
      <c r="CV169" s="197"/>
      <c r="CW169" s="197"/>
      <c r="CX169" s="197"/>
      <c r="CY169" s="197"/>
      <c r="CZ169" s="197"/>
      <c r="DA169" s="197"/>
      <c r="DB169" s="197"/>
      <c r="DC169" s="197"/>
      <c r="DD169" s="197"/>
      <c r="DE169" s="197"/>
      <c r="DF169" s="197"/>
      <c r="DG169" s="197"/>
      <c r="DH169" s="197"/>
      <c r="DI169" s="197"/>
      <c r="DJ169" s="197"/>
      <c r="DK169" s="197"/>
      <c r="DL169" s="197"/>
      <c r="DM169" s="197"/>
      <c r="DN169" s="197"/>
      <c r="DO169" s="197"/>
      <c r="DP169" s="197"/>
      <c r="DQ169" s="197"/>
      <c r="DR169" s="197"/>
      <c r="DS169" s="197"/>
      <c r="DT169" s="197"/>
      <c r="DU169" s="197"/>
      <c r="DV169" s="197"/>
      <c r="DW169" s="197"/>
      <c r="DX169" s="197"/>
      <c r="DY169" s="197"/>
      <c r="DZ169" s="197"/>
      <c r="EA169" s="197"/>
      <c r="EB169" s="197"/>
      <c r="EC169" s="197"/>
      <c r="ED169" s="197"/>
      <c r="EE169" s="197"/>
      <c r="EF169" s="197"/>
      <c r="EG169" s="197"/>
      <c r="EH169" s="197"/>
      <c r="EI169" s="197"/>
      <c r="EJ169" s="197"/>
      <c r="EK169" s="197"/>
      <c r="EL169" s="197"/>
      <c r="EM169" s="197"/>
      <c r="EN169" s="197"/>
      <c r="EO169" s="197"/>
      <c r="EP169" s="197"/>
      <c r="EQ169" s="197"/>
      <c r="ER169" s="197"/>
      <c r="ES169" s="197"/>
      <c r="ET169" s="197"/>
      <c r="EU169" s="197"/>
      <c r="EV169" s="197"/>
      <c r="EW169" s="197"/>
      <c r="EX169" s="197"/>
      <c r="EY169" s="197"/>
      <c r="EZ169" s="197"/>
      <c r="FA169" s="197"/>
      <c r="FB169" s="197"/>
      <c r="FC169" s="197"/>
      <c r="FD169" s="197"/>
      <c r="FE169" s="197"/>
      <c r="FF169" s="197"/>
      <c r="FG169" s="197"/>
      <c r="FH169" s="197"/>
      <c r="FI169" s="197"/>
      <c r="FJ169" s="197"/>
      <c r="FK169" s="197"/>
      <c r="FL169" s="197"/>
      <c r="FM169" s="197"/>
      <c r="FN169" s="197"/>
      <c r="FO169" s="197"/>
      <c r="FP169" s="197"/>
      <c r="FQ169" s="197"/>
      <c r="FR169" s="197"/>
      <c r="FS169" s="197"/>
      <c r="FT169" s="197"/>
      <c r="FU169" s="197"/>
      <c r="FV169" s="197"/>
      <c r="FW169" s="197"/>
      <c r="FX169" s="197"/>
      <c r="FY169" s="197"/>
      <c r="FZ169" s="197"/>
      <c r="GA169" s="197"/>
      <c r="GB169" s="197"/>
      <c r="GC169" s="197"/>
      <c r="GD169" s="197"/>
      <c r="GE169" s="197"/>
      <c r="GF169" s="197"/>
      <c r="GG169" s="197"/>
      <c r="GH169" s="197"/>
      <c r="GI169" s="197"/>
      <c r="GJ169" s="197"/>
      <c r="GK169" s="197"/>
      <c r="GL169" s="197"/>
      <c r="GM169" s="197"/>
      <c r="GN169" s="197"/>
      <c r="GO169" s="197"/>
      <c r="GP169" s="197"/>
      <c r="GQ169" s="197"/>
      <c r="GR169" s="197"/>
      <c r="GS169" s="197"/>
      <c r="GT169" s="197"/>
      <c r="GU169" s="197"/>
      <c r="GV169" s="197"/>
      <c r="GW169" s="197"/>
      <c r="GX169" s="197"/>
      <c r="GY169" s="197"/>
      <c r="GZ169" s="197"/>
      <c r="HA169" s="197"/>
      <c r="HB169" s="197"/>
      <c r="HC169" s="197"/>
      <c r="HD169" s="197"/>
      <c r="HE169" s="197"/>
      <c r="HF169" s="197"/>
      <c r="HG169" s="197"/>
      <c r="HH169" s="197"/>
      <c r="HI169" s="197"/>
      <c r="HJ169" s="197"/>
      <c r="HK169" s="197"/>
      <c r="HL169" s="197"/>
      <c r="HM169" s="197"/>
      <c r="HN169" s="197"/>
      <c r="HO169" s="197"/>
      <c r="HP169" s="197"/>
      <c r="HQ169" s="197"/>
      <c r="HR169" s="197"/>
      <c r="HS169" s="197"/>
      <c r="HT169" s="197"/>
      <c r="HU169" s="197"/>
      <c r="HV169" s="197"/>
      <c r="HW169" s="197"/>
      <c r="HX169" s="197"/>
      <c r="HY169" s="197"/>
      <c r="HZ169" s="197"/>
      <c r="IA169" s="197"/>
      <c r="IB169" s="197"/>
      <c r="IC169" s="197"/>
      <c r="ID169" s="197"/>
      <c r="IE169" s="197"/>
      <c r="IF169" s="197"/>
      <c r="IG169" s="197"/>
      <c r="IH169" s="197"/>
      <c r="II169" s="197"/>
      <c r="IJ169" s="197"/>
      <c r="IK169" s="197"/>
      <c r="IL169" s="197"/>
      <c r="IM169" s="197"/>
      <c r="IN169" s="197"/>
      <c r="IO169" s="197"/>
      <c r="IP169" s="197"/>
      <c r="IQ169" s="197"/>
      <c r="IR169" s="197"/>
      <c r="IS169" s="197"/>
      <c r="IT169" s="197"/>
      <c r="IU169" s="197"/>
      <c r="IV169" s="197"/>
      <c r="IW169" s="197"/>
    </row>
    <row r="170" spans="1:257">
      <c r="A170" s="208">
        <v>8</v>
      </c>
      <c r="B170" s="205" t="s">
        <v>867</v>
      </c>
      <c r="C170" s="205" t="str">
        <f t="shared" si="54"/>
        <v>RODD CUNNINGHAM</v>
      </c>
      <c r="D170" s="205">
        <v>5</v>
      </c>
      <c r="E170" s="209">
        <v>268</v>
      </c>
      <c r="F170" s="209">
        <v>139</v>
      </c>
      <c r="G170" s="209">
        <v>4</v>
      </c>
      <c r="H170" s="206">
        <f t="shared" si="55"/>
        <v>0.51865671641791045</v>
      </c>
      <c r="I170" s="207"/>
      <c r="J170" s="205">
        <f t="shared" si="56"/>
        <v>53</v>
      </c>
      <c r="K170" s="205">
        <f t="shared" si="57"/>
        <v>22</v>
      </c>
      <c r="L170" s="205">
        <f t="shared" si="58"/>
        <v>0</v>
      </c>
      <c r="M170" s="206">
        <f t="shared" si="59"/>
        <v>0.41509433962264153</v>
      </c>
      <c r="N170" s="205">
        <v>5</v>
      </c>
      <c r="O170" s="205">
        <v>4</v>
      </c>
      <c r="P170" s="205">
        <v>0</v>
      </c>
      <c r="Q170" s="205">
        <v>5</v>
      </c>
      <c r="R170" s="205">
        <v>1</v>
      </c>
      <c r="S170" s="205">
        <v>0</v>
      </c>
      <c r="T170" s="205">
        <v>4</v>
      </c>
      <c r="U170" s="205">
        <v>1</v>
      </c>
      <c r="V170" s="205">
        <v>0</v>
      </c>
      <c r="W170" s="205">
        <v>5</v>
      </c>
      <c r="X170" s="205">
        <v>2</v>
      </c>
      <c r="Y170" s="205">
        <v>0</v>
      </c>
      <c r="Z170" s="205">
        <v>3</v>
      </c>
      <c r="AA170" s="205">
        <v>2</v>
      </c>
      <c r="AB170" s="205">
        <v>0</v>
      </c>
      <c r="AC170" s="205">
        <v>4</v>
      </c>
      <c r="AD170" s="205">
        <v>1</v>
      </c>
      <c r="AE170" s="205">
        <v>0</v>
      </c>
      <c r="AF170" s="205">
        <v>4</v>
      </c>
      <c r="AG170" s="205">
        <v>2</v>
      </c>
      <c r="AH170" s="205">
        <v>0</v>
      </c>
      <c r="AI170" s="205">
        <v>4</v>
      </c>
      <c r="AJ170" s="205">
        <v>2</v>
      </c>
      <c r="AK170" s="205">
        <v>0</v>
      </c>
      <c r="AL170" s="205">
        <v>6</v>
      </c>
      <c r="AM170" s="205">
        <v>2</v>
      </c>
      <c r="AN170" s="205">
        <v>0</v>
      </c>
      <c r="AO170" s="205">
        <v>0</v>
      </c>
      <c r="AP170" s="205">
        <v>0</v>
      </c>
      <c r="AQ170" s="205">
        <v>0</v>
      </c>
      <c r="AR170" s="205">
        <v>0</v>
      </c>
      <c r="AS170" s="205">
        <v>0</v>
      </c>
      <c r="AT170" s="205">
        <v>0</v>
      </c>
      <c r="AU170" s="205">
        <v>3</v>
      </c>
      <c r="AV170" s="205">
        <v>2</v>
      </c>
      <c r="AW170" s="205">
        <v>0</v>
      </c>
      <c r="AX170" s="205">
        <v>3</v>
      </c>
      <c r="AY170" s="205">
        <v>2</v>
      </c>
      <c r="AZ170" s="205">
        <v>0</v>
      </c>
      <c r="BA170" s="205">
        <v>5</v>
      </c>
      <c r="BB170" s="205">
        <v>1</v>
      </c>
      <c r="BC170" s="205">
        <v>0</v>
      </c>
      <c r="BD170" s="205">
        <v>2</v>
      </c>
      <c r="BE170" s="205">
        <v>0</v>
      </c>
      <c r="BF170" s="205">
        <v>0</v>
      </c>
      <c r="BG170" s="205"/>
      <c r="BH170" s="205"/>
      <c r="BI170" s="205"/>
      <c r="BJ170" s="205"/>
      <c r="BK170" s="205"/>
      <c r="BL170" s="205"/>
      <c r="BM170" s="205"/>
      <c r="BN170" s="205"/>
      <c r="BO170" s="204"/>
      <c r="BP170" s="197"/>
      <c r="BQ170" s="197"/>
      <c r="BR170" s="197"/>
      <c r="BS170" s="197"/>
      <c r="BT170" s="197"/>
      <c r="BU170" s="197"/>
      <c r="BV170" s="197"/>
      <c r="BW170" s="197"/>
      <c r="BX170" s="197"/>
      <c r="BY170" s="197"/>
      <c r="BZ170" s="197"/>
      <c r="CA170" s="197"/>
      <c r="CB170" s="197"/>
      <c r="CC170" s="197"/>
      <c r="CD170" s="197"/>
      <c r="CE170" s="197"/>
      <c r="CF170" s="197"/>
      <c r="CG170" s="197"/>
      <c r="CH170" s="197"/>
      <c r="CI170" s="197"/>
      <c r="CJ170" s="197"/>
      <c r="CK170" s="197"/>
      <c r="CL170" s="197"/>
      <c r="CM170" s="197"/>
      <c r="CN170" s="197"/>
      <c r="CO170" s="197"/>
      <c r="CP170" s="197"/>
      <c r="CQ170" s="197"/>
      <c r="CR170" s="197"/>
      <c r="CS170" s="197"/>
      <c r="CT170" s="197"/>
      <c r="CU170" s="197"/>
      <c r="CV170" s="197"/>
      <c r="CW170" s="197"/>
      <c r="CX170" s="197"/>
      <c r="CY170" s="197"/>
      <c r="CZ170" s="197"/>
      <c r="DA170" s="197"/>
      <c r="DB170" s="197"/>
      <c r="DC170" s="197"/>
      <c r="DD170" s="197"/>
      <c r="DE170" s="197"/>
      <c r="DF170" s="197"/>
      <c r="DG170" s="197"/>
      <c r="DH170" s="197"/>
      <c r="DI170" s="197"/>
      <c r="DJ170" s="197"/>
      <c r="DK170" s="197"/>
      <c r="DL170" s="197"/>
      <c r="DM170" s="197"/>
      <c r="DN170" s="197"/>
      <c r="DO170" s="197"/>
      <c r="DP170" s="197"/>
      <c r="DQ170" s="197"/>
      <c r="DR170" s="197"/>
      <c r="DS170" s="197"/>
      <c r="DT170" s="197"/>
      <c r="DU170" s="197"/>
      <c r="DV170" s="197"/>
      <c r="DW170" s="197"/>
      <c r="DX170" s="197"/>
      <c r="DY170" s="197"/>
      <c r="DZ170" s="197"/>
      <c r="EA170" s="197"/>
      <c r="EB170" s="197"/>
      <c r="EC170" s="197"/>
      <c r="ED170" s="197"/>
      <c r="EE170" s="197"/>
      <c r="EF170" s="197"/>
      <c r="EG170" s="197"/>
      <c r="EH170" s="197"/>
      <c r="EI170" s="197"/>
      <c r="EJ170" s="197"/>
      <c r="EK170" s="197"/>
      <c r="EL170" s="197"/>
      <c r="EM170" s="197"/>
      <c r="EN170" s="197"/>
      <c r="EO170" s="197"/>
      <c r="EP170" s="197"/>
      <c r="EQ170" s="197"/>
      <c r="ER170" s="197"/>
      <c r="ES170" s="197"/>
      <c r="ET170" s="197"/>
      <c r="EU170" s="197"/>
      <c r="EV170" s="197"/>
      <c r="EW170" s="197"/>
      <c r="EX170" s="197"/>
      <c r="EY170" s="197"/>
      <c r="EZ170" s="197"/>
      <c r="FA170" s="197"/>
      <c r="FB170" s="197"/>
      <c r="FC170" s="197"/>
      <c r="FD170" s="197"/>
      <c r="FE170" s="197"/>
      <c r="FF170" s="197"/>
      <c r="FG170" s="197"/>
      <c r="FH170" s="197"/>
      <c r="FI170" s="197"/>
      <c r="FJ170" s="197"/>
      <c r="FK170" s="197"/>
      <c r="FL170" s="197"/>
      <c r="FM170" s="197"/>
      <c r="FN170" s="197"/>
      <c r="FO170" s="197"/>
      <c r="FP170" s="197"/>
      <c r="FQ170" s="197"/>
      <c r="FR170" s="197"/>
      <c r="FS170" s="197"/>
      <c r="FT170" s="197"/>
      <c r="FU170" s="197"/>
      <c r="FV170" s="197"/>
      <c r="FW170" s="197"/>
      <c r="FX170" s="197"/>
      <c r="FY170" s="197"/>
      <c r="FZ170" s="197"/>
      <c r="GA170" s="197"/>
      <c r="GB170" s="197"/>
      <c r="GC170" s="197"/>
      <c r="GD170" s="197"/>
      <c r="GE170" s="197"/>
      <c r="GF170" s="197"/>
      <c r="GG170" s="197"/>
      <c r="GH170" s="197"/>
      <c r="GI170" s="197"/>
      <c r="GJ170" s="197"/>
      <c r="GK170" s="197"/>
      <c r="GL170" s="197"/>
      <c r="GM170" s="197"/>
      <c r="GN170" s="197"/>
      <c r="GO170" s="197"/>
      <c r="GP170" s="197"/>
      <c r="GQ170" s="197"/>
      <c r="GR170" s="197"/>
      <c r="GS170" s="197"/>
      <c r="GT170" s="197"/>
      <c r="GU170" s="197"/>
      <c r="GV170" s="197"/>
      <c r="GW170" s="197"/>
      <c r="GX170" s="197"/>
      <c r="GY170" s="197"/>
      <c r="GZ170" s="197"/>
      <c r="HA170" s="197"/>
      <c r="HB170" s="197"/>
      <c r="HC170" s="197"/>
      <c r="HD170" s="197"/>
      <c r="HE170" s="197"/>
      <c r="HF170" s="197"/>
      <c r="HG170" s="197"/>
      <c r="HH170" s="197"/>
      <c r="HI170" s="197"/>
      <c r="HJ170" s="197"/>
      <c r="HK170" s="197"/>
      <c r="HL170" s="197"/>
      <c r="HM170" s="197"/>
      <c r="HN170" s="197"/>
      <c r="HO170" s="197"/>
      <c r="HP170" s="197"/>
      <c r="HQ170" s="197"/>
      <c r="HR170" s="197"/>
      <c r="HS170" s="197"/>
      <c r="HT170" s="197"/>
      <c r="HU170" s="197"/>
      <c r="HV170" s="197"/>
      <c r="HW170" s="197"/>
      <c r="HX170" s="197"/>
      <c r="HY170" s="197"/>
      <c r="HZ170" s="197"/>
      <c r="IA170" s="197"/>
      <c r="IB170" s="197"/>
      <c r="IC170" s="197"/>
      <c r="ID170" s="197"/>
      <c r="IE170" s="197"/>
      <c r="IF170" s="197"/>
      <c r="IG170" s="197"/>
      <c r="IH170" s="197"/>
      <c r="II170" s="197"/>
      <c r="IJ170" s="197"/>
      <c r="IK170" s="197"/>
      <c r="IL170" s="197"/>
      <c r="IM170" s="197"/>
      <c r="IN170" s="197"/>
      <c r="IO170" s="197"/>
      <c r="IP170" s="197"/>
      <c r="IQ170" s="197"/>
      <c r="IR170" s="197"/>
      <c r="IS170" s="197"/>
      <c r="IT170" s="197"/>
      <c r="IU170" s="197"/>
      <c r="IV170" s="197"/>
      <c r="IW170" s="197"/>
    </row>
    <row r="171" spans="1:257">
      <c r="A171" s="208">
        <v>9</v>
      </c>
      <c r="B171" s="205" t="s">
        <v>881</v>
      </c>
      <c r="C171" s="205" t="str">
        <f t="shared" si="54"/>
        <v>CHRIS DEWEY</v>
      </c>
      <c r="D171" s="205">
        <v>12</v>
      </c>
      <c r="E171" s="209">
        <v>527</v>
      </c>
      <c r="F171" s="209">
        <v>261</v>
      </c>
      <c r="G171" s="209">
        <v>2</v>
      </c>
      <c r="H171" s="206">
        <f t="shared" si="55"/>
        <v>0.49525616698292219</v>
      </c>
      <c r="I171" s="207"/>
      <c r="J171" s="205">
        <f t="shared" si="56"/>
        <v>0</v>
      </c>
      <c r="K171" s="205">
        <f t="shared" si="57"/>
        <v>0</v>
      </c>
      <c r="L171" s="205">
        <f t="shared" si="58"/>
        <v>0</v>
      </c>
      <c r="M171" s="206" t="e">
        <f t="shared" si="59"/>
        <v>#DIV/0!</v>
      </c>
      <c r="N171" s="205">
        <v>0</v>
      </c>
      <c r="O171" s="205">
        <v>0</v>
      </c>
      <c r="P171" s="205">
        <v>0</v>
      </c>
      <c r="Q171" s="205">
        <v>0</v>
      </c>
      <c r="R171" s="205">
        <v>0</v>
      </c>
      <c r="S171" s="205">
        <v>0</v>
      </c>
      <c r="T171" s="205">
        <v>0</v>
      </c>
      <c r="U171" s="205">
        <v>0</v>
      </c>
      <c r="V171" s="205">
        <v>0</v>
      </c>
      <c r="W171" s="205">
        <v>0</v>
      </c>
      <c r="X171" s="205">
        <v>0</v>
      </c>
      <c r="Y171" s="205">
        <v>0</v>
      </c>
      <c r="Z171" s="205">
        <v>0</v>
      </c>
      <c r="AA171" s="205">
        <v>0</v>
      </c>
      <c r="AB171" s="205">
        <v>0</v>
      </c>
      <c r="AC171" s="205">
        <v>0</v>
      </c>
      <c r="AD171" s="205">
        <v>0</v>
      </c>
      <c r="AE171" s="205">
        <v>0</v>
      </c>
      <c r="AF171" s="205">
        <v>0</v>
      </c>
      <c r="AG171" s="205">
        <v>0</v>
      </c>
      <c r="AH171" s="205">
        <v>0</v>
      </c>
      <c r="AI171" s="205">
        <v>0</v>
      </c>
      <c r="AJ171" s="205">
        <v>0</v>
      </c>
      <c r="AK171" s="205">
        <v>0</v>
      </c>
      <c r="AL171" s="205">
        <v>0</v>
      </c>
      <c r="AM171" s="205">
        <v>0</v>
      </c>
      <c r="AN171" s="205">
        <v>0</v>
      </c>
      <c r="AO171" s="205">
        <v>0</v>
      </c>
      <c r="AP171" s="205">
        <v>0</v>
      </c>
      <c r="AQ171" s="205">
        <v>0</v>
      </c>
      <c r="AR171" s="205">
        <v>0</v>
      </c>
      <c r="AS171" s="205">
        <v>0</v>
      </c>
      <c r="AT171" s="205">
        <v>0</v>
      </c>
      <c r="AU171" s="205">
        <v>0</v>
      </c>
      <c r="AV171" s="205">
        <v>0</v>
      </c>
      <c r="AW171" s="205">
        <v>0</v>
      </c>
      <c r="AX171" s="205">
        <v>0</v>
      </c>
      <c r="AY171" s="205">
        <v>0</v>
      </c>
      <c r="AZ171" s="205">
        <v>0</v>
      </c>
      <c r="BA171" s="205">
        <v>0</v>
      </c>
      <c r="BB171" s="205">
        <v>0</v>
      </c>
      <c r="BC171" s="205">
        <v>0</v>
      </c>
      <c r="BD171" s="205">
        <v>0</v>
      </c>
      <c r="BE171" s="205">
        <v>0</v>
      </c>
      <c r="BF171" s="205">
        <v>0</v>
      </c>
      <c r="BG171" s="205"/>
      <c r="BH171" s="205"/>
      <c r="BI171" s="205"/>
      <c r="BJ171" s="205"/>
      <c r="BK171" s="205"/>
      <c r="BL171" s="205"/>
      <c r="BM171" s="205"/>
      <c r="BN171" s="205"/>
      <c r="BO171" s="204"/>
      <c r="BP171" s="197"/>
      <c r="BQ171" s="197"/>
      <c r="BR171" s="197"/>
      <c r="BS171" s="197"/>
      <c r="BT171" s="197"/>
      <c r="BU171" s="197"/>
      <c r="BV171" s="197"/>
      <c r="BW171" s="197"/>
      <c r="BX171" s="197"/>
      <c r="BY171" s="197"/>
      <c r="BZ171" s="197"/>
      <c r="CA171" s="197"/>
      <c r="CB171" s="197"/>
      <c r="CC171" s="197"/>
      <c r="CD171" s="197"/>
      <c r="CE171" s="197"/>
      <c r="CF171" s="197"/>
      <c r="CG171" s="197"/>
      <c r="CH171" s="197"/>
      <c r="CI171" s="197"/>
      <c r="CJ171" s="197"/>
      <c r="CK171" s="197"/>
      <c r="CL171" s="197"/>
      <c r="CM171" s="197"/>
      <c r="CN171" s="197"/>
      <c r="CO171" s="197"/>
      <c r="CP171" s="197"/>
      <c r="CQ171" s="197"/>
      <c r="CR171" s="197"/>
      <c r="CS171" s="197"/>
      <c r="CT171" s="197"/>
      <c r="CU171" s="197"/>
      <c r="CV171" s="197"/>
      <c r="CW171" s="197"/>
      <c r="CX171" s="197"/>
      <c r="CY171" s="197"/>
      <c r="CZ171" s="197"/>
      <c r="DA171" s="197"/>
      <c r="DB171" s="197"/>
      <c r="DC171" s="197"/>
      <c r="DD171" s="197"/>
      <c r="DE171" s="197"/>
      <c r="DF171" s="197"/>
      <c r="DG171" s="197"/>
      <c r="DH171" s="197"/>
      <c r="DI171" s="197"/>
      <c r="DJ171" s="197"/>
      <c r="DK171" s="197"/>
      <c r="DL171" s="197"/>
      <c r="DM171" s="197"/>
      <c r="DN171" s="197"/>
      <c r="DO171" s="197"/>
      <c r="DP171" s="197"/>
      <c r="DQ171" s="197"/>
      <c r="DR171" s="197"/>
      <c r="DS171" s="197"/>
      <c r="DT171" s="197"/>
      <c r="DU171" s="197"/>
      <c r="DV171" s="197"/>
      <c r="DW171" s="197"/>
      <c r="DX171" s="197"/>
      <c r="DY171" s="197"/>
      <c r="DZ171" s="197"/>
      <c r="EA171" s="197"/>
      <c r="EB171" s="197"/>
      <c r="EC171" s="197"/>
      <c r="ED171" s="197"/>
      <c r="EE171" s="197"/>
      <c r="EF171" s="197"/>
      <c r="EG171" s="197"/>
      <c r="EH171" s="197"/>
      <c r="EI171" s="197"/>
      <c r="EJ171" s="197"/>
      <c r="EK171" s="197"/>
      <c r="EL171" s="197"/>
      <c r="EM171" s="197"/>
      <c r="EN171" s="197"/>
      <c r="EO171" s="197"/>
      <c r="EP171" s="197"/>
      <c r="EQ171" s="197"/>
      <c r="ER171" s="197"/>
      <c r="ES171" s="197"/>
      <c r="ET171" s="197"/>
      <c r="EU171" s="197"/>
      <c r="EV171" s="197"/>
      <c r="EW171" s="197"/>
      <c r="EX171" s="197"/>
      <c r="EY171" s="197"/>
      <c r="EZ171" s="197"/>
      <c r="FA171" s="197"/>
      <c r="FB171" s="197"/>
      <c r="FC171" s="197"/>
      <c r="FD171" s="197"/>
      <c r="FE171" s="197"/>
      <c r="FF171" s="197"/>
      <c r="FG171" s="197"/>
      <c r="FH171" s="197"/>
      <c r="FI171" s="197"/>
      <c r="FJ171" s="197"/>
      <c r="FK171" s="197"/>
      <c r="FL171" s="197"/>
      <c r="FM171" s="197"/>
      <c r="FN171" s="197"/>
      <c r="FO171" s="197"/>
      <c r="FP171" s="197"/>
      <c r="FQ171" s="197"/>
      <c r="FR171" s="197"/>
      <c r="FS171" s="197"/>
      <c r="FT171" s="197"/>
      <c r="FU171" s="197"/>
      <c r="FV171" s="197"/>
      <c r="FW171" s="197"/>
      <c r="FX171" s="197"/>
      <c r="FY171" s="197"/>
      <c r="FZ171" s="197"/>
      <c r="GA171" s="197"/>
      <c r="GB171" s="197"/>
      <c r="GC171" s="197"/>
      <c r="GD171" s="197"/>
      <c r="GE171" s="197"/>
      <c r="GF171" s="197"/>
      <c r="GG171" s="197"/>
      <c r="GH171" s="197"/>
      <c r="GI171" s="197"/>
      <c r="GJ171" s="197"/>
      <c r="GK171" s="197"/>
      <c r="GL171" s="197"/>
      <c r="GM171" s="197"/>
      <c r="GN171" s="197"/>
      <c r="GO171" s="197"/>
      <c r="GP171" s="197"/>
      <c r="GQ171" s="197"/>
      <c r="GR171" s="197"/>
      <c r="GS171" s="197"/>
      <c r="GT171" s="197"/>
      <c r="GU171" s="197"/>
      <c r="GV171" s="197"/>
      <c r="GW171" s="197"/>
      <c r="GX171" s="197"/>
      <c r="GY171" s="197"/>
      <c r="GZ171" s="197"/>
      <c r="HA171" s="197"/>
      <c r="HB171" s="197"/>
      <c r="HC171" s="197"/>
      <c r="HD171" s="197"/>
      <c r="HE171" s="197"/>
      <c r="HF171" s="197"/>
      <c r="HG171" s="197"/>
      <c r="HH171" s="197"/>
      <c r="HI171" s="197"/>
      <c r="HJ171" s="197"/>
      <c r="HK171" s="197"/>
      <c r="HL171" s="197"/>
      <c r="HM171" s="197"/>
      <c r="HN171" s="197"/>
      <c r="HO171" s="197"/>
      <c r="HP171" s="197"/>
      <c r="HQ171" s="197"/>
      <c r="HR171" s="197"/>
      <c r="HS171" s="197"/>
      <c r="HT171" s="197"/>
      <c r="HU171" s="197"/>
      <c r="HV171" s="197"/>
      <c r="HW171" s="197"/>
      <c r="HX171" s="197"/>
      <c r="HY171" s="197"/>
      <c r="HZ171" s="197"/>
      <c r="IA171" s="197"/>
      <c r="IB171" s="197"/>
      <c r="IC171" s="197"/>
      <c r="ID171" s="197"/>
      <c r="IE171" s="197"/>
      <c r="IF171" s="197"/>
      <c r="IG171" s="197"/>
      <c r="IH171" s="197"/>
      <c r="II171" s="197"/>
      <c r="IJ171" s="197"/>
      <c r="IK171" s="197"/>
      <c r="IL171" s="197"/>
      <c r="IM171" s="197"/>
      <c r="IN171" s="197"/>
      <c r="IO171" s="197"/>
      <c r="IP171" s="197"/>
      <c r="IQ171" s="197"/>
      <c r="IR171" s="197"/>
      <c r="IS171" s="197"/>
      <c r="IT171" s="197"/>
      <c r="IU171" s="197"/>
      <c r="IV171" s="197"/>
      <c r="IW171" s="197"/>
    </row>
    <row r="172" spans="1:257">
      <c r="A172" s="208">
        <v>10</v>
      </c>
      <c r="B172" s="205" t="s">
        <v>838</v>
      </c>
      <c r="C172" s="205" t="str">
        <f t="shared" si="54"/>
        <v>JEREMY REETZ</v>
      </c>
      <c r="D172" s="205">
        <v>5</v>
      </c>
      <c r="E172" s="209">
        <v>276</v>
      </c>
      <c r="F172" s="209">
        <v>142</v>
      </c>
      <c r="G172" s="209">
        <v>5</v>
      </c>
      <c r="H172" s="206">
        <f t="shared" si="55"/>
        <v>0.51449275362318836</v>
      </c>
      <c r="I172" s="207"/>
      <c r="J172" s="205">
        <f t="shared" si="56"/>
        <v>48</v>
      </c>
      <c r="K172" s="205">
        <f t="shared" si="57"/>
        <v>22</v>
      </c>
      <c r="L172" s="205">
        <f t="shared" si="58"/>
        <v>0</v>
      </c>
      <c r="M172" s="206">
        <f t="shared" si="59"/>
        <v>0.45833333333333331</v>
      </c>
      <c r="N172" s="205">
        <v>4</v>
      </c>
      <c r="O172" s="205">
        <v>0</v>
      </c>
      <c r="P172" s="205">
        <v>0</v>
      </c>
      <c r="Q172" s="205">
        <v>2</v>
      </c>
      <c r="R172" s="205">
        <v>2</v>
      </c>
      <c r="S172" s="205">
        <v>0</v>
      </c>
      <c r="T172" s="205">
        <v>2</v>
      </c>
      <c r="U172" s="205">
        <v>2</v>
      </c>
      <c r="V172" s="205">
        <v>0</v>
      </c>
      <c r="W172" s="205">
        <v>3</v>
      </c>
      <c r="X172" s="205">
        <v>1</v>
      </c>
      <c r="Y172" s="205">
        <v>0</v>
      </c>
      <c r="Z172" s="205">
        <v>6</v>
      </c>
      <c r="AA172" s="205">
        <v>3</v>
      </c>
      <c r="AB172" s="205">
        <v>0</v>
      </c>
      <c r="AC172" s="205">
        <v>2</v>
      </c>
      <c r="AD172" s="205">
        <v>1</v>
      </c>
      <c r="AE172" s="205">
        <v>0</v>
      </c>
      <c r="AF172" s="205">
        <v>4</v>
      </c>
      <c r="AG172" s="205">
        <v>2</v>
      </c>
      <c r="AH172" s="205">
        <v>0</v>
      </c>
      <c r="AI172" s="205">
        <v>4</v>
      </c>
      <c r="AJ172" s="205">
        <v>1</v>
      </c>
      <c r="AK172" s="205">
        <v>0</v>
      </c>
      <c r="AL172" s="205">
        <v>5</v>
      </c>
      <c r="AM172" s="205">
        <v>2</v>
      </c>
      <c r="AN172" s="205">
        <v>0</v>
      </c>
      <c r="AO172" s="205">
        <v>2</v>
      </c>
      <c r="AP172" s="205">
        <v>1</v>
      </c>
      <c r="AQ172" s="205">
        <v>0</v>
      </c>
      <c r="AR172" s="205">
        <v>5</v>
      </c>
      <c r="AS172" s="205">
        <v>1</v>
      </c>
      <c r="AT172" s="205">
        <v>0</v>
      </c>
      <c r="AU172" s="205">
        <v>3</v>
      </c>
      <c r="AV172" s="205">
        <v>3</v>
      </c>
      <c r="AW172" s="205">
        <v>0</v>
      </c>
      <c r="AX172" s="205">
        <v>2</v>
      </c>
      <c r="AY172" s="205">
        <v>1</v>
      </c>
      <c r="AZ172" s="205">
        <v>0</v>
      </c>
      <c r="BA172" s="205">
        <v>4</v>
      </c>
      <c r="BB172" s="205">
        <v>2</v>
      </c>
      <c r="BC172" s="205">
        <v>0</v>
      </c>
      <c r="BD172" s="205">
        <v>0</v>
      </c>
      <c r="BE172" s="205">
        <v>0</v>
      </c>
      <c r="BF172" s="205">
        <v>0</v>
      </c>
      <c r="BG172" s="205"/>
      <c r="BH172" s="205"/>
      <c r="BI172" s="205"/>
      <c r="BJ172" s="205"/>
      <c r="BK172" s="205"/>
      <c r="BL172" s="205"/>
      <c r="BM172" s="205"/>
      <c r="BN172" s="205"/>
      <c r="BO172" s="204"/>
      <c r="BP172" s="197"/>
      <c r="BQ172" s="197"/>
      <c r="BR172" s="197"/>
      <c r="BS172" s="197"/>
      <c r="BT172" s="197"/>
      <c r="BU172" s="197"/>
      <c r="BV172" s="197"/>
      <c r="BW172" s="197"/>
      <c r="BX172" s="197"/>
      <c r="BY172" s="197"/>
      <c r="BZ172" s="197"/>
      <c r="CA172" s="197"/>
      <c r="CB172" s="197"/>
      <c r="CC172" s="197"/>
      <c r="CD172" s="197"/>
      <c r="CE172" s="197"/>
      <c r="CF172" s="197"/>
      <c r="CG172" s="197"/>
      <c r="CH172" s="197"/>
      <c r="CI172" s="197"/>
      <c r="CJ172" s="197"/>
      <c r="CK172" s="197"/>
      <c r="CL172" s="197"/>
      <c r="CM172" s="197"/>
      <c r="CN172" s="197"/>
      <c r="CO172" s="197"/>
      <c r="CP172" s="197"/>
      <c r="CQ172" s="197"/>
      <c r="CR172" s="197"/>
      <c r="CS172" s="197"/>
      <c r="CT172" s="197"/>
      <c r="CU172" s="197"/>
      <c r="CV172" s="197"/>
      <c r="CW172" s="197"/>
      <c r="CX172" s="197"/>
      <c r="CY172" s="197"/>
      <c r="CZ172" s="197"/>
      <c r="DA172" s="197"/>
      <c r="DB172" s="197"/>
      <c r="DC172" s="197"/>
      <c r="DD172" s="197"/>
      <c r="DE172" s="197"/>
      <c r="DF172" s="197"/>
      <c r="DG172" s="197"/>
      <c r="DH172" s="197"/>
      <c r="DI172" s="197"/>
      <c r="DJ172" s="197"/>
      <c r="DK172" s="197"/>
      <c r="DL172" s="197"/>
      <c r="DM172" s="197"/>
      <c r="DN172" s="197"/>
      <c r="DO172" s="197"/>
      <c r="DP172" s="197"/>
      <c r="DQ172" s="197"/>
      <c r="DR172" s="197"/>
      <c r="DS172" s="197"/>
      <c r="DT172" s="197"/>
      <c r="DU172" s="197"/>
      <c r="DV172" s="197"/>
      <c r="DW172" s="197"/>
      <c r="DX172" s="197"/>
      <c r="DY172" s="197"/>
      <c r="DZ172" s="197"/>
      <c r="EA172" s="197"/>
      <c r="EB172" s="197"/>
      <c r="EC172" s="197"/>
      <c r="ED172" s="197"/>
      <c r="EE172" s="197"/>
      <c r="EF172" s="197"/>
      <c r="EG172" s="197"/>
      <c r="EH172" s="197"/>
      <c r="EI172" s="197"/>
      <c r="EJ172" s="197"/>
      <c r="EK172" s="197"/>
      <c r="EL172" s="197"/>
      <c r="EM172" s="197"/>
      <c r="EN172" s="197"/>
      <c r="EO172" s="197"/>
      <c r="EP172" s="197"/>
      <c r="EQ172" s="197"/>
      <c r="ER172" s="197"/>
      <c r="ES172" s="197"/>
      <c r="ET172" s="197"/>
      <c r="EU172" s="197"/>
      <c r="EV172" s="197"/>
      <c r="EW172" s="197"/>
      <c r="EX172" s="197"/>
      <c r="EY172" s="197"/>
      <c r="EZ172" s="197"/>
      <c r="FA172" s="197"/>
      <c r="FB172" s="197"/>
      <c r="FC172" s="197"/>
      <c r="FD172" s="197"/>
      <c r="FE172" s="197"/>
      <c r="FF172" s="197"/>
      <c r="FG172" s="197"/>
      <c r="FH172" s="197"/>
      <c r="FI172" s="197"/>
      <c r="FJ172" s="197"/>
      <c r="FK172" s="197"/>
      <c r="FL172" s="197"/>
      <c r="FM172" s="197"/>
      <c r="FN172" s="197"/>
      <c r="FO172" s="197"/>
      <c r="FP172" s="197"/>
      <c r="FQ172" s="197"/>
      <c r="FR172" s="197"/>
      <c r="FS172" s="197"/>
      <c r="FT172" s="197"/>
      <c r="FU172" s="197"/>
      <c r="FV172" s="197"/>
      <c r="FW172" s="197"/>
      <c r="FX172" s="197"/>
      <c r="FY172" s="197"/>
      <c r="FZ172" s="197"/>
      <c r="GA172" s="197"/>
      <c r="GB172" s="197"/>
      <c r="GC172" s="197"/>
      <c r="GD172" s="197"/>
      <c r="GE172" s="197"/>
      <c r="GF172" s="197"/>
      <c r="GG172" s="197"/>
      <c r="GH172" s="197"/>
      <c r="GI172" s="197"/>
      <c r="GJ172" s="197"/>
      <c r="GK172" s="197"/>
      <c r="GL172" s="197"/>
      <c r="GM172" s="197"/>
      <c r="GN172" s="197"/>
      <c r="GO172" s="197"/>
      <c r="GP172" s="197"/>
      <c r="GQ172" s="197"/>
      <c r="GR172" s="197"/>
      <c r="GS172" s="197"/>
      <c r="GT172" s="197"/>
      <c r="GU172" s="197"/>
      <c r="GV172" s="197"/>
      <c r="GW172" s="197"/>
      <c r="GX172" s="197"/>
      <c r="GY172" s="197"/>
      <c r="GZ172" s="197"/>
      <c r="HA172" s="197"/>
      <c r="HB172" s="197"/>
      <c r="HC172" s="197"/>
      <c r="HD172" s="197"/>
      <c r="HE172" s="197"/>
      <c r="HF172" s="197"/>
      <c r="HG172" s="197"/>
      <c r="HH172" s="197"/>
      <c r="HI172" s="197"/>
      <c r="HJ172" s="197"/>
      <c r="HK172" s="197"/>
      <c r="HL172" s="197"/>
      <c r="HM172" s="197"/>
      <c r="HN172" s="197"/>
      <c r="HO172" s="197"/>
      <c r="HP172" s="197"/>
      <c r="HQ172" s="197"/>
      <c r="HR172" s="197"/>
      <c r="HS172" s="197"/>
      <c r="HT172" s="197"/>
      <c r="HU172" s="197"/>
      <c r="HV172" s="197"/>
      <c r="HW172" s="197"/>
      <c r="HX172" s="197"/>
      <c r="HY172" s="197"/>
      <c r="HZ172" s="197"/>
      <c r="IA172" s="197"/>
      <c r="IB172" s="197"/>
      <c r="IC172" s="197"/>
      <c r="ID172" s="197"/>
      <c r="IE172" s="197"/>
      <c r="IF172" s="197"/>
      <c r="IG172" s="197"/>
      <c r="IH172" s="197"/>
      <c r="II172" s="197"/>
      <c r="IJ172" s="197"/>
      <c r="IK172" s="197"/>
      <c r="IL172" s="197"/>
      <c r="IM172" s="197"/>
      <c r="IN172" s="197"/>
      <c r="IO172" s="197"/>
      <c r="IP172" s="197"/>
      <c r="IQ172" s="197"/>
      <c r="IR172" s="197"/>
      <c r="IS172" s="197"/>
      <c r="IT172" s="197"/>
      <c r="IU172" s="197"/>
      <c r="IV172" s="197"/>
      <c r="IW172" s="197"/>
    </row>
    <row r="173" spans="1:257">
      <c r="A173" s="208">
        <v>11</v>
      </c>
      <c r="B173" s="205" t="s">
        <v>909</v>
      </c>
      <c r="C173" s="205" t="str">
        <f t="shared" si="54"/>
        <v>BRIAN GUIGAR</v>
      </c>
      <c r="D173" s="205">
        <v>4</v>
      </c>
      <c r="E173" s="209">
        <v>182</v>
      </c>
      <c r="F173" s="209">
        <v>83</v>
      </c>
      <c r="G173" s="209">
        <v>1</v>
      </c>
      <c r="H173" s="206">
        <f t="shared" si="55"/>
        <v>0.45604395604395603</v>
      </c>
      <c r="I173" s="207"/>
      <c r="J173" s="205">
        <f t="shared" si="56"/>
        <v>42</v>
      </c>
      <c r="K173" s="205">
        <f t="shared" si="57"/>
        <v>15</v>
      </c>
      <c r="L173" s="205">
        <f t="shared" si="58"/>
        <v>0</v>
      </c>
      <c r="M173" s="206">
        <f t="shared" si="59"/>
        <v>0.35714285714285715</v>
      </c>
      <c r="N173" s="205">
        <v>1</v>
      </c>
      <c r="O173" s="205">
        <v>1</v>
      </c>
      <c r="P173" s="205">
        <v>0</v>
      </c>
      <c r="Q173" s="205">
        <v>4</v>
      </c>
      <c r="R173" s="205">
        <v>2</v>
      </c>
      <c r="S173" s="205">
        <v>0</v>
      </c>
      <c r="T173" s="205">
        <v>4</v>
      </c>
      <c r="U173" s="205">
        <v>2</v>
      </c>
      <c r="V173" s="205">
        <v>0</v>
      </c>
      <c r="W173" s="205">
        <v>2</v>
      </c>
      <c r="X173" s="205">
        <v>1</v>
      </c>
      <c r="Y173" s="205">
        <v>0</v>
      </c>
      <c r="Z173" s="205">
        <v>3</v>
      </c>
      <c r="AA173" s="205">
        <v>0</v>
      </c>
      <c r="AB173" s="205">
        <v>0</v>
      </c>
      <c r="AC173" s="205">
        <v>4</v>
      </c>
      <c r="AD173" s="205">
        <v>0</v>
      </c>
      <c r="AE173" s="205">
        <v>0</v>
      </c>
      <c r="AF173" s="205">
        <v>4</v>
      </c>
      <c r="AG173" s="205">
        <v>2</v>
      </c>
      <c r="AH173" s="205">
        <v>0</v>
      </c>
      <c r="AI173" s="205">
        <v>5</v>
      </c>
      <c r="AJ173" s="205">
        <v>0</v>
      </c>
      <c r="AK173" s="205">
        <v>0</v>
      </c>
      <c r="AL173" s="205">
        <v>7</v>
      </c>
      <c r="AM173" s="205">
        <v>4</v>
      </c>
      <c r="AN173" s="205">
        <v>0</v>
      </c>
      <c r="AO173" s="205">
        <v>2</v>
      </c>
      <c r="AP173" s="205">
        <v>0</v>
      </c>
      <c r="AQ173" s="205">
        <v>0</v>
      </c>
      <c r="AR173" s="205">
        <v>0</v>
      </c>
      <c r="AS173" s="205">
        <v>0</v>
      </c>
      <c r="AT173" s="205">
        <v>0</v>
      </c>
      <c r="AU173" s="205">
        <v>0</v>
      </c>
      <c r="AV173" s="205">
        <v>0</v>
      </c>
      <c r="AW173" s="205">
        <v>0</v>
      </c>
      <c r="AX173" s="205">
        <v>1</v>
      </c>
      <c r="AY173" s="205">
        <v>1</v>
      </c>
      <c r="AZ173" s="205">
        <v>0</v>
      </c>
      <c r="BA173" s="205">
        <v>0</v>
      </c>
      <c r="BB173" s="205">
        <v>0</v>
      </c>
      <c r="BC173" s="205">
        <v>0</v>
      </c>
      <c r="BD173" s="205">
        <v>5</v>
      </c>
      <c r="BE173" s="205">
        <v>2</v>
      </c>
      <c r="BF173" s="205">
        <v>0</v>
      </c>
      <c r="BG173" s="205"/>
      <c r="BH173" s="205"/>
      <c r="BI173" s="205"/>
      <c r="BJ173" s="205"/>
      <c r="BK173" s="205"/>
      <c r="BL173" s="205"/>
      <c r="BM173" s="205"/>
      <c r="BN173" s="205"/>
      <c r="BO173" s="204"/>
      <c r="BP173" s="197"/>
      <c r="BQ173" s="197"/>
      <c r="BR173" s="197"/>
      <c r="BS173" s="197"/>
      <c r="BT173" s="197"/>
      <c r="BU173" s="197"/>
      <c r="BV173" s="197"/>
      <c r="BW173" s="197"/>
      <c r="BX173" s="197"/>
      <c r="BY173" s="197"/>
      <c r="BZ173" s="197"/>
      <c r="CA173" s="197"/>
      <c r="CB173" s="197"/>
      <c r="CC173" s="197"/>
      <c r="CD173" s="197"/>
      <c r="CE173" s="197"/>
      <c r="CF173" s="197"/>
      <c r="CG173" s="197"/>
      <c r="CH173" s="197"/>
      <c r="CI173" s="197"/>
      <c r="CJ173" s="197"/>
      <c r="CK173" s="197"/>
      <c r="CL173" s="197"/>
      <c r="CM173" s="197"/>
      <c r="CN173" s="197"/>
      <c r="CO173" s="197"/>
      <c r="CP173" s="197"/>
      <c r="CQ173" s="197"/>
      <c r="CR173" s="197"/>
      <c r="CS173" s="197"/>
      <c r="CT173" s="197"/>
      <c r="CU173" s="197"/>
      <c r="CV173" s="197"/>
      <c r="CW173" s="197"/>
      <c r="CX173" s="197"/>
      <c r="CY173" s="197"/>
      <c r="CZ173" s="197"/>
      <c r="DA173" s="197"/>
      <c r="DB173" s="197"/>
      <c r="DC173" s="197"/>
      <c r="DD173" s="197"/>
      <c r="DE173" s="197"/>
      <c r="DF173" s="197"/>
      <c r="DG173" s="197"/>
      <c r="DH173" s="197"/>
      <c r="DI173" s="197"/>
      <c r="DJ173" s="197"/>
      <c r="DK173" s="197"/>
      <c r="DL173" s="197"/>
      <c r="DM173" s="197"/>
      <c r="DN173" s="197"/>
      <c r="DO173" s="197"/>
      <c r="DP173" s="197"/>
      <c r="DQ173" s="197"/>
      <c r="DR173" s="197"/>
      <c r="DS173" s="197"/>
      <c r="DT173" s="197"/>
      <c r="DU173" s="197"/>
      <c r="DV173" s="197"/>
      <c r="DW173" s="197"/>
      <c r="DX173" s="197"/>
      <c r="DY173" s="197"/>
      <c r="DZ173" s="197"/>
      <c r="EA173" s="197"/>
      <c r="EB173" s="197"/>
      <c r="EC173" s="197"/>
      <c r="ED173" s="197"/>
      <c r="EE173" s="197"/>
      <c r="EF173" s="197"/>
      <c r="EG173" s="197"/>
      <c r="EH173" s="197"/>
      <c r="EI173" s="197"/>
      <c r="EJ173" s="197"/>
      <c r="EK173" s="197"/>
      <c r="EL173" s="197"/>
      <c r="EM173" s="197"/>
      <c r="EN173" s="197"/>
      <c r="EO173" s="197"/>
      <c r="EP173" s="197"/>
      <c r="EQ173" s="197"/>
      <c r="ER173" s="197"/>
      <c r="ES173" s="197"/>
      <c r="ET173" s="197"/>
      <c r="EU173" s="197"/>
      <c r="EV173" s="197"/>
      <c r="EW173" s="197"/>
      <c r="EX173" s="197"/>
      <c r="EY173" s="197"/>
      <c r="EZ173" s="197"/>
      <c r="FA173" s="197"/>
      <c r="FB173" s="197"/>
      <c r="FC173" s="197"/>
      <c r="FD173" s="197"/>
      <c r="FE173" s="197"/>
      <c r="FF173" s="197"/>
      <c r="FG173" s="197"/>
      <c r="FH173" s="197"/>
      <c r="FI173" s="197"/>
      <c r="FJ173" s="197"/>
      <c r="FK173" s="197"/>
      <c r="FL173" s="197"/>
      <c r="FM173" s="197"/>
      <c r="FN173" s="197"/>
      <c r="FO173" s="197"/>
      <c r="FP173" s="197"/>
      <c r="FQ173" s="197"/>
      <c r="FR173" s="197"/>
      <c r="FS173" s="197"/>
      <c r="FT173" s="197"/>
      <c r="FU173" s="197"/>
      <c r="FV173" s="197"/>
      <c r="FW173" s="197"/>
      <c r="FX173" s="197"/>
      <c r="FY173" s="197"/>
      <c r="FZ173" s="197"/>
      <c r="GA173" s="197"/>
      <c r="GB173" s="197"/>
      <c r="GC173" s="197"/>
      <c r="GD173" s="197"/>
      <c r="GE173" s="197"/>
      <c r="GF173" s="197"/>
      <c r="GG173" s="197"/>
      <c r="GH173" s="197"/>
      <c r="GI173" s="197"/>
      <c r="GJ173" s="197"/>
      <c r="GK173" s="197"/>
      <c r="GL173" s="197"/>
      <c r="GM173" s="197"/>
      <c r="GN173" s="197"/>
      <c r="GO173" s="197"/>
      <c r="GP173" s="197"/>
      <c r="GQ173" s="197"/>
      <c r="GR173" s="197"/>
      <c r="GS173" s="197"/>
      <c r="GT173" s="197"/>
      <c r="GU173" s="197"/>
      <c r="GV173" s="197"/>
      <c r="GW173" s="197"/>
      <c r="GX173" s="197"/>
      <c r="GY173" s="197"/>
      <c r="GZ173" s="197"/>
      <c r="HA173" s="197"/>
      <c r="HB173" s="197"/>
      <c r="HC173" s="197"/>
      <c r="HD173" s="197"/>
      <c r="HE173" s="197"/>
      <c r="HF173" s="197"/>
      <c r="HG173" s="197"/>
      <c r="HH173" s="197"/>
      <c r="HI173" s="197"/>
      <c r="HJ173" s="197"/>
      <c r="HK173" s="197"/>
      <c r="HL173" s="197"/>
      <c r="HM173" s="197"/>
      <c r="HN173" s="197"/>
      <c r="HO173" s="197"/>
      <c r="HP173" s="197"/>
      <c r="HQ173" s="197"/>
      <c r="HR173" s="197"/>
      <c r="HS173" s="197"/>
      <c r="HT173" s="197"/>
      <c r="HU173" s="197"/>
      <c r="HV173" s="197"/>
      <c r="HW173" s="197"/>
      <c r="HX173" s="197"/>
      <c r="HY173" s="197"/>
      <c r="HZ173" s="197"/>
      <c r="IA173" s="197"/>
      <c r="IB173" s="197"/>
      <c r="IC173" s="197"/>
      <c r="ID173" s="197"/>
      <c r="IE173" s="197"/>
      <c r="IF173" s="197"/>
      <c r="IG173" s="197"/>
      <c r="IH173" s="197"/>
      <c r="II173" s="197"/>
      <c r="IJ173" s="197"/>
      <c r="IK173" s="197"/>
      <c r="IL173" s="197"/>
      <c r="IM173" s="197"/>
      <c r="IN173" s="197"/>
      <c r="IO173" s="197"/>
      <c r="IP173" s="197"/>
      <c r="IQ173" s="197"/>
      <c r="IR173" s="197"/>
      <c r="IS173" s="197"/>
      <c r="IT173" s="197"/>
      <c r="IU173" s="197"/>
      <c r="IV173" s="197"/>
      <c r="IW173" s="197"/>
    </row>
    <row r="174" spans="1:257">
      <c r="A174" s="208">
        <v>12</v>
      </c>
      <c r="B174" s="205" t="s">
        <v>912</v>
      </c>
      <c r="C174" s="205" t="str">
        <f t="shared" si="54"/>
        <v>JASON GRIFFIN</v>
      </c>
      <c r="D174" s="205">
        <v>11</v>
      </c>
      <c r="E174" s="209">
        <v>523</v>
      </c>
      <c r="F174" s="209">
        <v>266</v>
      </c>
      <c r="G174" s="209">
        <v>13</v>
      </c>
      <c r="H174" s="206">
        <f t="shared" si="55"/>
        <v>0.50860420650095606</v>
      </c>
      <c r="I174" s="207"/>
      <c r="J174" s="205">
        <f t="shared" si="56"/>
        <v>40</v>
      </c>
      <c r="K174" s="205">
        <f t="shared" si="57"/>
        <v>18</v>
      </c>
      <c r="L174" s="205">
        <f t="shared" si="58"/>
        <v>2</v>
      </c>
      <c r="M174" s="206">
        <f t="shared" si="59"/>
        <v>0.45</v>
      </c>
      <c r="N174" s="205">
        <v>2</v>
      </c>
      <c r="O174" s="205">
        <v>1</v>
      </c>
      <c r="P174" s="205">
        <v>0</v>
      </c>
      <c r="Q174" s="205">
        <v>4</v>
      </c>
      <c r="R174" s="205">
        <v>2</v>
      </c>
      <c r="S174" s="205">
        <v>0</v>
      </c>
      <c r="T174" s="205">
        <v>0</v>
      </c>
      <c r="U174" s="205">
        <v>0</v>
      </c>
      <c r="V174" s="205">
        <v>0</v>
      </c>
      <c r="W174" s="205">
        <v>4</v>
      </c>
      <c r="X174" s="205">
        <v>2</v>
      </c>
      <c r="Y174" s="205">
        <v>0</v>
      </c>
      <c r="Z174" s="205">
        <v>1</v>
      </c>
      <c r="AA174" s="205">
        <v>1</v>
      </c>
      <c r="AB174" s="205">
        <v>0</v>
      </c>
      <c r="AC174" s="205">
        <v>0</v>
      </c>
      <c r="AD174" s="205">
        <v>0</v>
      </c>
      <c r="AE174" s="205">
        <v>0</v>
      </c>
      <c r="AF174" s="205">
        <v>0</v>
      </c>
      <c r="AG174" s="205">
        <v>0</v>
      </c>
      <c r="AH174" s="205">
        <v>0</v>
      </c>
      <c r="AI174" s="205">
        <v>2</v>
      </c>
      <c r="AJ174" s="205">
        <v>0</v>
      </c>
      <c r="AK174" s="205">
        <v>0</v>
      </c>
      <c r="AL174" s="205">
        <v>6</v>
      </c>
      <c r="AM174" s="205">
        <v>4</v>
      </c>
      <c r="AN174" s="205">
        <v>1</v>
      </c>
      <c r="AO174" s="205">
        <v>4</v>
      </c>
      <c r="AP174" s="205">
        <v>2</v>
      </c>
      <c r="AQ174" s="205">
        <v>0</v>
      </c>
      <c r="AR174" s="205">
        <v>3</v>
      </c>
      <c r="AS174" s="205">
        <v>2</v>
      </c>
      <c r="AT174" s="205">
        <v>0</v>
      </c>
      <c r="AU174" s="205">
        <v>6</v>
      </c>
      <c r="AV174" s="205">
        <v>2</v>
      </c>
      <c r="AW174" s="205">
        <v>1</v>
      </c>
      <c r="AX174" s="205">
        <v>4</v>
      </c>
      <c r="AY174" s="205">
        <v>0</v>
      </c>
      <c r="AZ174" s="205">
        <v>0</v>
      </c>
      <c r="BA174" s="205">
        <v>4</v>
      </c>
      <c r="BB174" s="205">
        <v>2</v>
      </c>
      <c r="BC174" s="205">
        <v>0</v>
      </c>
      <c r="BD174" s="205">
        <v>0</v>
      </c>
      <c r="BE174" s="205">
        <v>0</v>
      </c>
      <c r="BF174" s="205">
        <v>0</v>
      </c>
      <c r="BG174" s="205"/>
      <c r="BH174" s="205"/>
      <c r="BI174" s="205"/>
      <c r="BJ174" s="205"/>
      <c r="BK174" s="205"/>
      <c r="BL174" s="205"/>
      <c r="BM174" s="205"/>
      <c r="BN174" s="205"/>
      <c r="BO174" s="204"/>
      <c r="BP174" s="197"/>
      <c r="BQ174" s="197"/>
      <c r="BR174" s="197"/>
      <c r="BS174" s="197"/>
      <c r="BT174" s="197"/>
      <c r="BU174" s="197"/>
      <c r="BV174" s="197"/>
      <c r="BW174" s="197"/>
      <c r="BX174" s="197"/>
      <c r="BY174" s="197"/>
      <c r="BZ174" s="197"/>
      <c r="CA174" s="197"/>
      <c r="CB174" s="197"/>
      <c r="CC174" s="197"/>
      <c r="CD174" s="197"/>
      <c r="CE174" s="197"/>
      <c r="CF174" s="197"/>
      <c r="CG174" s="197"/>
      <c r="CH174" s="197"/>
      <c r="CI174" s="197"/>
      <c r="CJ174" s="197"/>
      <c r="CK174" s="197"/>
      <c r="CL174" s="197"/>
      <c r="CM174" s="197"/>
      <c r="CN174" s="197"/>
      <c r="CO174" s="197"/>
      <c r="CP174" s="197"/>
      <c r="CQ174" s="197"/>
      <c r="CR174" s="197"/>
      <c r="CS174" s="197"/>
      <c r="CT174" s="197"/>
      <c r="CU174" s="197"/>
      <c r="CV174" s="197"/>
      <c r="CW174" s="197"/>
      <c r="CX174" s="197"/>
      <c r="CY174" s="197"/>
      <c r="CZ174" s="197"/>
      <c r="DA174" s="197"/>
      <c r="DB174" s="197"/>
      <c r="DC174" s="197"/>
      <c r="DD174" s="197"/>
      <c r="DE174" s="197"/>
      <c r="DF174" s="197"/>
      <c r="DG174" s="197"/>
      <c r="DH174" s="197"/>
      <c r="DI174" s="197"/>
      <c r="DJ174" s="197"/>
      <c r="DK174" s="197"/>
      <c r="DL174" s="197"/>
      <c r="DM174" s="197"/>
      <c r="DN174" s="197"/>
      <c r="DO174" s="197"/>
      <c r="DP174" s="197"/>
      <c r="DQ174" s="197"/>
      <c r="DR174" s="197"/>
      <c r="DS174" s="197"/>
      <c r="DT174" s="197"/>
      <c r="DU174" s="197"/>
      <c r="DV174" s="197"/>
      <c r="DW174" s="197"/>
      <c r="DX174" s="197"/>
      <c r="DY174" s="197"/>
      <c r="DZ174" s="197"/>
      <c r="EA174" s="197"/>
      <c r="EB174" s="197"/>
      <c r="EC174" s="197"/>
      <c r="ED174" s="197"/>
      <c r="EE174" s="197"/>
      <c r="EF174" s="197"/>
      <c r="EG174" s="197"/>
      <c r="EH174" s="197"/>
      <c r="EI174" s="197"/>
      <c r="EJ174" s="197"/>
      <c r="EK174" s="197"/>
      <c r="EL174" s="197"/>
      <c r="EM174" s="197"/>
      <c r="EN174" s="197"/>
      <c r="EO174" s="197"/>
      <c r="EP174" s="197"/>
      <c r="EQ174" s="197"/>
      <c r="ER174" s="197"/>
      <c r="ES174" s="197"/>
      <c r="ET174" s="197"/>
      <c r="EU174" s="197"/>
      <c r="EV174" s="197"/>
      <c r="EW174" s="197"/>
      <c r="EX174" s="197"/>
      <c r="EY174" s="197"/>
      <c r="EZ174" s="197"/>
      <c r="FA174" s="197"/>
      <c r="FB174" s="197"/>
      <c r="FC174" s="197"/>
      <c r="FD174" s="197"/>
      <c r="FE174" s="197"/>
      <c r="FF174" s="197"/>
      <c r="FG174" s="197"/>
      <c r="FH174" s="197"/>
      <c r="FI174" s="197"/>
      <c r="FJ174" s="197"/>
      <c r="FK174" s="197"/>
      <c r="FL174" s="197"/>
      <c r="FM174" s="197"/>
      <c r="FN174" s="197"/>
      <c r="FO174" s="197"/>
      <c r="FP174" s="197"/>
      <c r="FQ174" s="197"/>
      <c r="FR174" s="197"/>
      <c r="FS174" s="197"/>
      <c r="FT174" s="197"/>
      <c r="FU174" s="197"/>
      <c r="FV174" s="197"/>
      <c r="FW174" s="197"/>
      <c r="FX174" s="197"/>
      <c r="FY174" s="197"/>
      <c r="FZ174" s="197"/>
      <c r="GA174" s="197"/>
      <c r="GB174" s="197"/>
      <c r="GC174" s="197"/>
      <c r="GD174" s="197"/>
      <c r="GE174" s="197"/>
      <c r="GF174" s="197"/>
      <c r="GG174" s="197"/>
      <c r="GH174" s="197"/>
      <c r="GI174" s="197"/>
      <c r="GJ174" s="197"/>
      <c r="GK174" s="197"/>
      <c r="GL174" s="197"/>
      <c r="GM174" s="197"/>
      <c r="GN174" s="197"/>
      <c r="GO174" s="197"/>
      <c r="GP174" s="197"/>
      <c r="GQ174" s="197"/>
      <c r="GR174" s="197"/>
      <c r="GS174" s="197"/>
      <c r="GT174" s="197"/>
      <c r="GU174" s="197"/>
      <c r="GV174" s="197"/>
      <c r="GW174" s="197"/>
      <c r="GX174" s="197"/>
      <c r="GY174" s="197"/>
      <c r="GZ174" s="197"/>
      <c r="HA174" s="197"/>
      <c r="HB174" s="197"/>
      <c r="HC174" s="197"/>
      <c r="HD174" s="197"/>
      <c r="HE174" s="197"/>
      <c r="HF174" s="197"/>
      <c r="HG174" s="197"/>
      <c r="HH174" s="197"/>
      <c r="HI174" s="197"/>
      <c r="HJ174" s="197"/>
      <c r="HK174" s="197"/>
      <c r="HL174" s="197"/>
      <c r="HM174" s="197"/>
      <c r="HN174" s="197"/>
      <c r="HO174" s="197"/>
      <c r="HP174" s="197"/>
      <c r="HQ174" s="197"/>
      <c r="HR174" s="197"/>
      <c r="HS174" s="197"/>
      <c r="HT174" s="197"/>
      <c r="HU174" s="197"/>
      <c r="HV174" s="197"/>
      <c r="HW174" s="197"/>
      <c r="HX174" s="197"/>
      <c r="HY174" s="197"/>
      <c r="HZ174" s="197"/>
      <c r="IA174" s="197"/>
      <c r="IB174" s="197"/>
      <c r="IC174" s="197"/>
      <c r="ID174" s="197"/>
      <c r="IE174" s="197"/>
      <c r="IF174" s="197"/>
      <c r="IG174" s="197"/>
      <c r="IH174" s="197"/>
      <c r="II174" s="197"/>
      <c r="IJ174" s="197"/>
      <c r="IK174" s="197"/>
      <c r="IL174" s="197"/>
      <c r="IM174" s="197"/>
      <c r="IN174" s="197"/>
      <c r="IO174" s="197"/>
      <c r="IP174" s="197"/>
      <c r="IQ174" s="197"/>
      <c r="IR174" s="197"/>
      <c r="IS174" s="197"/>
      <c r="IT174" s="197"/>
      <c r="IU174" s="197"/>
      <c r="IV174" s="197"/>
      <c r="IW174" s="197"/>
    </row>
    <row r="175" spans="1:257">
      <c r="A175" s="208">
        <v>13</v>
      </c>
      <c r="B175" s="205" t="s">
        <v>1014</v>
      </c>
      <c r="C175" s="205" t="str">
        <f t="shared" si="54"/>
        <v>BRANDON O'LANGER</v>
      </c>
      <c r="D175" s="205">
        <v>1</v>
      </c>
      <c r="E175" s="209">
        <v>57</v>
      </c>
      <c r="F175" s="209">
        <v>33</v>
      </c>
      <c r="G175" s="209">
        <v>3</v>
      </c>
      <c r="H175" s="206">
        <f t="shared" si="55"/>
        <v>0.57894736842105265</v>
      </c>
      <c r="I175" s="207"/>
      <c r="J175" s="205">
        <f t="shared" si="56"/>
        <v>57</v>
      </c>
      <c r="K175" s="205">
        <f t="shared" si="57"/>
        <v>33</v>
      </c>
      <c r="L175" s="205">
        <f t="shared" si="58"/>
        <v>3</v>
      </c>
      <c r="M175" s="206">
        <f t="shared" si="59"/>
        <v>0.57894736842105265</v>
      </c>
      <c r="N175" s="205">
        <v>0</v>
      </c>
      <c r="O175" s="205">
        <v>0</v>
      </c>
      <c r="P175" s="205">
        <v>0</v>
      </c>
      <c r="Q175" s="205">
        <v>0</v>
      </c>
      <c r="R175" s="205">
        <v>0</v>
      </c>
      <c r="S175" s="205">
        <v>0</v>
      </c>
      <c r="T175" s="205">
        <v>0</v>
      </c>
      <c r="U175" s="205">
        <v>0</v>
      </c>
      <c r="V175" s="205">
        <v>0</v>
      </c>
      <c r="W175" s="205">
        <v>0</v>
      </c>
      <c r="X175" s="205">
        <v>0</v>
      </c>
      <c r="Y175" s="205">
        <v>0</v>
      </c>
      <c r="Z175" s="205">
        <v>6</v>
      </c>
      <c r="AA175" s="205">
        <v>3</v>
      </c>
      <c r="AB175" s="205">
        <v>0</v>
      </c>
      <c r="AC175" s="205">
        <v>6</v>
      </c>
      <c r="AD175" s="205">
        <v>4</v>
      </c>
      <c r="AE175" s="205">
        <v>1</v>
      </c>
      <c r="AF175" s="205">
        <v>4</v>
      </c>
      <c r="AG175" s="205">
        <v>3</v>
      </c>
      <c r="AH175" s="205">
        <v>1</v>
      </c>
      <c r="AI175" s="205">
        <v>5</v>
      </c>
      <c r="AJ175" s="205">
        <v>3</v>
      </c>
      <c r="AK175" s="205">
        <v>0</v>
      </c>
      <c r="AL175" s="205">
        <v>7</v>
      </c>
      <c r="AM175" s="205">
        <v>6</v>
      </c>
      <c r="AN175" s="205">
        <v>0</v>
      </c>
      <c r="AO175" s="205">
        <v>4</v>
      </c>
      <c r="AP175" s="205">
        <v>1</v>
      </c>
      <c r="AQ175" s="205">
        <v>0</v>
      </c>
      <c r="AR175" s="205">
        <v>5</v>
      </c>
      <c r="AS175" s="205">
        <v>2</v>
      </c>
      <c r="AT175" s="205">
        <v>0</v>
      </c>
      <c r="AU175" s="205">
        <v>6</v>
      </c>
      <c r="AV175" s="205">
        <v>4</v>
      </c>
      <c r="AW175" s="205">
        <v>1</v>
      </c>
      <c r="AX175" s="205">
        <v>4</v>
      </c>
      <c r="AY175" s="205">
        <v>2</v>
      </c>
      <c r="AZ175" s="205">
        <v>0</v>
      </c>
      <c r="BA175" s="205">
        <v>5</v>
      </c>
      <c r="BB175" s="205">
        <v>2</v>
      </c>
      <c r="BC175" s="205">
        <v>0</v>
      </c>
      <c r="BD175" s="205">
        <v>5</v>
      </c>
      <c r="BE175" s="205">
        <v>3</v>
      </c>
      <c r="BF175" s="205">
        <v>0</v>
      </c>
      <c r="BG175" s="205"/>
      <c r="BH175" s="205"/>
      <c r="BI175" s="205"/>
      <c r="BJ175" s="205"/>
      <c r="BK175" s="205"/>
      <c r="BL175" s="205"/>
      <c r="BM175" s="205"/>
      <c r="BN175" s="205"/>
      <c r="BO175" s="204"/>
      <c r="BP175" s="197"/>
      <c r="BQ175" s="197"/>
      <c r="BR175" s="197"/>
      <c r="BS175" s="197"/>
      <c r="BT175" s="197"/>
      <c r="BU175" s="197"/>
      <c r="BV175" s="197"/>
      <c r="BW175" s="197"/>
      <c r="BX175" s="197"/>
      <c r="BY175" s="197"/>
      <c r="BZ175" s="197"/>
      <c r="CA175" s="197"/>
      <c r="CB175" s="197"/>
      <c r="CC175" s="197"/>
      <c r="CD175" s="197"/>
      <c r="CE175" s="197"/>
      <c r="CF175" s="197"/>
      <c r="CG175" s="197"/>
      <c r="CH175" s="197"/>
      <c r="CI175" s="197"/>
      <c r="CJ175" s="197"/>
      <c r="CK175" s="197"/>
      <c r="CL175" s="197"/>
      <c r="CM175" s="197"/>
      <c r="CN175" s="197"/>
      <c r="CO175" s="197"/>
      <c r="CP175" s="197"/>
      <c r="CQ175" s="197"/>
      <c r="CR175" s="197"/>
      <c r="CS175" s="197"/>
      <c r="CT175" s="197"/>
      <c r="CU175" s="197"/>
      <c r="CV175" s="197"/>
      <c r="CW175" s="197"/>
      <c r="CX175" s="197"/>
      <c r="CY175" s="197"/>
      <c r="CZ175" s="197"/>
      <c r="DA175" s="197"/>
      <c r="DB175" s="197"/>
      <c r="DC175" s="197"/>
      <c r="DD175" s="197"/>
      <c r="DE175" s="197"/>
      <c r="DF175" s="197"/>
      <c r="DG175" s="197"/>
      <c r="DH175" s="197"/>
      <c r="DI175" s="197"/>
      <c r="DJ175" s="197"/>
      <c r="DK175" s="197"/>
      <c r="DL175" s="197"/>
      <c r="DM175" s="197"/>
      <c r="DN175" s="197"/>
      <c r="DO175" s="197"/>
      <c r="DP175" s="197"/>
      <c r="DQ175" s="197"/>
      <c r="DR175" s="197"/>
      <c r="DS175" s="197"/>
      <c r="DT175" s="197"/>
      <c r="DU175" s="197"/>
      <c r="DV175" s="197"/>
      <c r="DW175" s="197"/>
      <c r="DX175" s="197"/>
      <c r="DY175" s="197"/>
      <c r="DZ175" s="197"/>
      <c r="EA175" s="197"/>
      <c r="EB175" s="197"/>
      <c r="EC175" s="197"/>
      <c r="ED175" s="197"/>
      <c r="EE175" s="197"/>
      <c r="EF175" s="197"/>
      <c r="EG175" s="197"/>
      <c r="EH175" s="197"/>
      <c r="EI175" s="197"/>
      <c r="EJ175" s="197"/>
      <c r="EK175" s="197"/>
      <c r="EL175" s="197"/>
      <c r="EM175" s="197"/>
      <c r="EN175" s="197"/>
      <c r="EO175" s="197"/>
      <c r="EP175" s="197"/>
      <c r="EQ175" s="197"/>
      <c r="ER175" s="197"/>
      <c r="ES175" s="197"/>
      <c r="ET175" s="197"/>
      <c r="EU175" s="197"/>
      <c r="EV175" s="197"/>
      <c r="EW175" s="197"/>
      <c r="EX175" s="197"/>
      <c r="EY175" s="197"/>
      <c r="EZ175" s="197"/>
      <c r="FA175" s="197"/>
      <c r="FB175" s="197"/>
      <c r="FC175" s="197"/>
      <c r="FD175" s="197"/>
      <c r="FE175" s="197"/>
      <c r="FF175" s="197"/>
      <c r="FG175" s="197"/>
      <c r="FH175" s="197"/>
      <c r="FI175" s="197"/>
      <c r="FJ175" s="197"/>
      <c r="FK175" s="197"/>
      <c r="FL175" s="197"/>
      <c r="FM175" s="197"/>
      <c r="FN175" s="197"/>
      <c r="FO175" s="197"/>
      <c r="FP175" s="197"/>
      <c r="FQ175" s="197"/>
      <c r="FR175" s="197"/>
      <c r="FS175" s="197"/>
      <c r="FT175" s="197"/>
      <c r="FU175" s="197"/>
      <c r="FV175" s="197"/>
      <c r="FW175" s="197"/>
      <c r="FX175" s="197"/>
      <c r="FY175" s="197"/>
      <c r="FZ175" s="197"/>
      <c r="GA175" s="197"/>
      <c r="GB175" s="197"/>
      <c r="GC175" s="197"/>
      <c r="GD175" s="197"/>
      <c r="GE175" s="197"/>
      <c r="GF175" s="197"/>
      <c r="GG175" s="197"/>
      <c r="GH175" s="197"/>
      <c r="GI175" s="197"/>
      <c r="GJ175" s="197"/>
      <c r="GK175" s="197"/>
      <c r="GL175" s="197"/>
      <c r="GM175" s="197"/>
      <c r="GN175" s="197"/>
      <c r="GO175" s="197"/>
      <c r="GP175" s="197"/>
      <c r="GQ175" s="197"/>
      <c r="GR175" s="197"/>
      <c r="GS175" s="197"/>
      <c r="GT175" s="197"/>
      <c r="GU175" s="197"/>
      <c r="GV175" s="197"/>
      <c r="GW175" s="197"/>
      <c r="GX175" s="197"/>
      <c r="GY175" s="197"/>
      <c r="GZ175" s="197"/>
      <c r="HA175" s="197"/>
      <c r="HB175" s="197"/>
      <c r="HC175" s="197"/>
      <c r="HD175" s="197"/>
      <c r="HE175" s="197"/>
      <c r="HF175" s="197"/>
      <c r="HG175" s="197"/>
      <c r="HH175" s="197"/>
      <c r="HI175" s="197"/>
      <c r="HJ175" s="197"/>
      <c r="HK175" s="197"/>
      <c r="HL175" s="197"/>
      <c r="HM175" s="197"/>
      <c r="HN175" s="197"/>
      <c r="HO175" s="197"/>
      <c r="HP175" s="197"/>
      <c r="HQ175" s="197"/>
      <c r="HR175" s="197"/>
      <c r="HS175" s="197"/>
      <c r="HT175" s="197"/>
      <c r="HU175" s="197"/>
      <c r="HV175" s="197"/>
      <c r="HW175" s="197"/>
      <c r="HX175" s="197"/>
      <c r="HY175" s="197"/>
      <c r="HZ175" s="197"/>
      <c r="IA175" s="197"/>
      <c r="IB175" s="197"/>
      <c r="IC175" s="197"/>
      <c r="ID175" s="197"/>
      <c r="IE175" s="197"/>
      <c r="IF175" s="197"/>
      <c r="IG175" s="197"/>
      <c r="IH175" s="197"/>
      <c r="II175" s="197"/>
      <c r="IJ175" s="197"/>
      <c r="IK175" s="197"/>
      <c r="IL175" s="197"/>
      <c r="IM175" s="197"/>
      <c r="IN175" s="197"/>
      <c r="IO175" s="197"/>
      <c r="IP175" s="197"/>
      <c r="IQ175" s="197"/>
      <c r="IR175" s="197"/>
      <c r="IS175" s="197"/>
      <c r="IT175" s="197"/>
      <c r="IU175" s="197"/>
      <c r="IV175" s="197"/>
      <c r="IW175" s="197"/>
    </row>
    <row r="176" spans="1:257">
      <c r="A176" s="208">
        <v>14</v>
      </c>
      <c r="B176" s="205" t="s">
        <v>911</v>
      </c>
      <c r="C176" s="205" t="str">
        <f t="shared" si="54"/>
        <v>JIM MORRIS</v>
      </c>
      <c r="D176" s="205">
        <v>6</v>
      </c>
      <c r="E176" s="209">
        <v>268</v>
      </c>
      <c r="F176" s="209">
        <v>143</v>
      </c>
      <c r="G176" s="209">
        <v>3</v>
      </c>
      <c r="H176" s="206">
        <f t="shared" si="55"/>
        <v>0.53358208955223885</v>
      </c>
      <c r="I176" s="207"/>
      <c r="J176" s="205">
        <f t="shared" si="56"/>
        <v>16</v>
      </c>
      <c r="K176" s="205">
        <f t="shared" si="57"/>
        <v>6</v>
      </c>
      <c r="L176" s="205">
        <f t="shared" si="58"/>
        <v>0</v>
      </c>
      <c r="M176" s="206">
        <f t="shared" si="59"/>
        <v>0.375</v>
      </c>
      <c r="N176" s="205">
        <v>2</v>
      </c>
      <c r="O176" s="205">
        <v>2</v>
      </c>
      <c r="P176" s="205">
        <v>0</v>
      </c>
      <c r="Q176" s="205">
        <v>2</v>
      </c>
      <c r="R176" s="205">
        <v>0</v>
      </c>
      <c r="S176" s="205">
        <v>0</v>
      </c>
      <c r="T176" s="205">
        <v>2</v>
      </c>
      <c r="U176" s="205">
        <v>1</v>
      </c>
      <c r="V176" s="205">
        <v>0</v>
      </c>
      <c r="W176" s="205">
        <v>2</v>
      </c>
      <c r="X176" s="205">
        <v>0</v>
      </c>
      <c r="Y176" s="205">
        <v>0</v>
      </c>
      <c r="Z176" s="205">
        <v>0</v>
      </c>
      <c r="AA176" s="205">
        <v>0</v>
      </c>
      <c r="AB176" s="205">
        <v>0</v>
      </c>
      <c r="AC176" s="205">
        <v>0</v>
      </c>
      <c r="AD176" s="205">
        <v>0</v>
      </c>
      <c r="AE176" s="205">
        <v>0</v>
      </c>
      <c r="AF176" s="205">
        <v>0</v>
      </c>
      <c r="AG176" s="205">
        <v>0</v>
      </c>
      <c r="AH176" s="205">
        <v>0</v>
      </c>
      <c r="AI176" s="205">
        <v>1</v>
      </c>
      <c r="AJ176" s="205">
        <v>0</v>
      </c>
      <c r="AK176" s="205">
        <v>0</v>
      </c>
      <c r="AL176" s="205">
        <v>0</v>
      </c>
      <c r="AM176" s="205">
        <v>0</v>
      </c>
      <c r="AN176" s="205">
        <v>0</v>
      </c>
      <c r="AO176" s="205">
        <v>1</v>
      </c>
      <c r="AP176" s="205">
        <v>1</v>
      </c>
      <c r="AQ176" s="205">
        <v>0</v>
      </c>
      <c r="AR176" s="205">
        <v>0</v>
      </c>
      <c r="AS176" s="205">
        <v>0</v>
      </c>
      <c r="AT176" s="205">
        <v>0</v>
      </c>
      <c r="AU176" s="205">
        <v>0</v>
      </c>
      <c r="AV176" s="205">
        <v>0</v>
      </c>
      <c r="AW176" s="205">
        <v>0</v>
      </c>
      <c r="AX176" s="205">
        <v>1</v>
      </c>
      <c r="AY176" s="205">
        <v>0</v>
      </c>
      <c r="AZ176" s="205">
        <v>0</v>
      </c>
      <c r="BA176" s="205">
        <v>2</v>
      </c>
      <c r="BB176" s="205">
        <v>1</v>
      </c>
      <c r="BC176" s="205">
        <v>0</v>
      </c>
      <c r="BD176" s="205">
        <v>3</v>
      </c>
      <c r="BE176" s="205">
        <v>1</v>
      </c>
      <c r="BF176" s="205">
        <v>0</v>
      </c>
      <c r="BG176" s="205"/>
      <c r="BH176" s="205"/>
      <c r="BI176" s="205"/>
      <c r="BJ176" s="205"/>
      <c r="BK176" s="205"/>
      <c r="BL176" s="205"/>
      <c r="BM176" s="205"/>
      <c r="BN176" s="205"/>
      <c r="BO176" s="204"/>
      <c r="BP176" s="197"/>
      <c r="BQ176" s="197"/>
      <c r="BR176" s="197"/>
      <c r="BS176" s="197"/>
      <c r="BT176" s="197"/>
      <c r="BU176" s="197"/>
      <c r="BV176" s="197"/>
      <c r="BW176" s="197"/>
      <c r="BX176" s="197"/>
      <c r="BY176" s="197"/>
      <c r="BZ176" s="197"/>
      <c r="CA176" s="197"/>
      <c r="CB176" s="197"/>
      <c r="CC176" s="197"/>
      <c r="CD176" s="197"/>
      <c r="CE176" s="197"/>
      <c r="CF176" s="197"/>
      <c r="CG176" s="197"/>
      <c r="CH176" s="197"/>
      <c r="CI176" s="197"/>
      <c r="CJ176" s="197"/>
      <c r="CK176" s="197"/>
      <c r="CL176" s="197"/>
      <c r="CM176" s="197"/>
      <c r="CN176" s="197"/>
      <c r="CO176" s="197"/>
      <c r="CP176" s="197"/>
      <c r="CQ176" s="197"/>
      <c r="CR176" s="197"/>
      <c r="CS176" s="197"/>
      <c r="CT176" s="197"/>
      <c r="CU176" s="197"/>
      <c r="CV176" s="197"/>
      <c r="CW176" s="197"/>
      <c r="CX176" s="197"/>
      <c r="CY176" s="197"/>
      <c r="CZ176" s="197"/>
      <c r="DA176" s="197"/>
      <c r="DB176" s="197"/>
      <c r="DC176" s="197"/>
      <c r="DD176" s="197"/>
      <c r="DE176" s="197"/>
      <c r="DF176" s="197"/>
      <c r="DG176" s="197"/>
      <c r="DH176" s="197"/>
      <c r="DI176" s="197"/>
      <c r="DJ176" s="197"/>
      <c r="DK176" s="197"/>
      <c r="DL176" s="197"/>
      <c r="DM176" s="197"/>
      <c r="DN176" s="197"/>
      <c r="DO176" s="197"/>
      <c r="DP176" s="197"/>
      <c r="DQ176" s="197"/>
      <c r="DR176" s="197"/>
      <c r="DS176" s="197"/>
      <c r="DT176" s="197"/>
      <c r="DU176" s="197"/>
      <c r="DV176" s="197"/>
      <c r="DW176" s="197"/>
      <c r="DX176" s="197"/>
      <c r="DY176" s="197"/>
      <c r="DZ176" s="197"/>
      <c r="EA176" s="197"/>
      <c r="EB176" s="197"/>
      <c r="EC176" s="197"/>
      <c r="ED176" s="197"/>
      <c r="EE176" s="197"/>
      <c r="EF176" s="197"/>
      <c r="EG176" s="197"/>
      <c r="EH176" s="197"/>
      <c r="EI176" s="197"/>
      <c r="EJ176" s="197"/>
      <c r="EK176" s="197"/>
      <c r="EL176" s="197"/>
      <c r="EM176" s="197"/>
      <c r="EN176" s="197"/>
      <c r="EO176" s="197"/>
      <c r="EP176" s="197"/>
      <c r="EQ176" s="197"/>
      <c r="ER176" s="197"/>
      <c r="ES176" s="197"/>
      <c r="ET176" s="197"/>
      <c r="EU176" s="197"/>
      <c r="EV176" s="197"/>
      <c r="EW176" s="197"/>
      <c r="EX176" s="197"/>
      <c r="EY176" s="197"/>
      <c r="EZ176" s="197"/>
      <c r="FA176" s="197"/>
      <c r="FB176" s="197"/>
      <c r="FC176" s="197"/>
      <c r="FD176" s="197"/>
      <c r="FE176" s="197"/>
      <c r="FF176" s="197"/>
      <c r="FG176" s="197"/>
      <c r="FH176" s="197"/>
      <c r="FI176" s="197"/>
      <c r="FJ176" s="197"/>
      <c r="FK176" s="197"/>
      <c r="FL176" s="197"/>
      <c r="FM176" s="197"/>
      <c r="FN176" s="197"/>
      <c r="FO176" s="197"/>
      <c r="FP176" s="197"/>
      <c r="FQ176" s="197"/>
      <c r="FR176" s="197"/>
      <c r="FS176" s="197"/>
      <c r="FT176" s="197"/>
      <c r="FU176" s="197"/>
      <c r="FV176" s="197"/>
      <c r="FW176" s="197"/>
      <c r="FX176" s="197"/>
      <c r="FY176" s="197"/>
      <c r="FZ176" s="197"/>
      <c r="GA176" s="197"/>
      <c r="GB176" s="197"/>
      <c r="GC176" s="197"/>
      <c r="GD176" s="197"/>
      <c r="GE176" s="197"/>
      <c r="GF176" s="197"/>
      <c r="GG176" s="197"/>
      <c r="GH176" s="197"/>
      <c r="GI176" s="197"/>
      <c r="GJ176" s="197"/>
      <c r="GK176" s="197"/>
      <c r="GL176" s="197"/>
      <c r="GM176" s="197"/>
      <c r="GN176" s="197"/>
      <c r="GO176" s="197"/>
      <c r="GP176" s="197"/>
      <c r="GQ176" s="197"/>
      <c r="GR176" s="197"/>
      <c r="GS176" s="197"/>
      <c r="GT176" s="197"/>
      <c r="GU176" s="197"/>
      <c r="GV176" s="197"/>
      <c r="GW176" s="197"/>
      <c r="GX176" s="197"/>
      <c r="GY176" s="197"/>
      <c r="GZ176" s="197"/>
      <c r="HA176" s="197"/>
      <c r="HB176" s="197"/>
      <c r="HC176" s="197"/>
      <c r="HD176" s="197"/>
      <c r="HE176" s="197"/>
      <c r="HF176" s="197"/>
      <c r="HG176" s="197"/>
      <c r="HH176" s="197"/>
      <c r="HI176" s="197"/>
      <c r="HJ176" s="197"/>
      <c r="HK176" s="197"/>
      <c r="HL176" s="197"/>
      <c r="HM176" s="197"/>
      <c r="HN176" s="197"/>
      <c r="HO176" s="197"/>
      <c r="HP176" s="197"/>
      <c r="HQ176" s="197"/>
      <c r="HR176" s="197"/>
      <c r="HS176" s="197"/>
      <c r="HT176" s="197"/>
      <c r="HU176" s="197"/>
      <c r="HV176" s="197"/>
      <c r="HW176" s="197"/>
      <c r="HX176" s="197"/>
      <c r="HY176" s="197"/>
      <c r="HZ176" s="197"/>
      <c r="IA176" s="197"/>
      <c r="IB176" s="197"/>
      <c r="IC176" s="197"/>
      <c r="ID176" s="197"/>
      <c r="IE176" s="197"/>
      <c r="IF176" s="197"/>
      <c r="IG176" s="197"/>
      <c r="IH176" s="197"/>
      <c r="II176" s="197"/>
      <c r="IJ176" s="197"/>
      <c r="IK176" s="197"/>
      <c r="IL176" s="197"/>
      <c r="IM176" s="197"/>
      <c r="IN176" s="197"/>
      <c r="IO176" s="197"/>
      <c r="IP176" s="197"/>
      <c r="IQ176" s="197"/>
      <c r="IR176" s="197"/>
      <c r="IS176" s="197"/>
      <c r="IT176" s="197"/>
      <c r="IU176" s="197"/>
      <c r="IV176" s="197"/>
      <c r="IW176" s="197"/>
    </row>
    <row r="177" spans="1:257">
      <c r="A177" s="208">
        <v>15</v>
      </c>
      <c r="B177" s="205" t="s">
        <v>926</v>
      </c>
      <c r="C177" s="205" t="str">
        <f t="shared" si="54"/>
        <v>ED ALFORD</v>
      </c>
      <c r="D177" s="205">
        <v>10</v>
      </c>
      <c r="E177" s="209">
        <v>394</v>
      </c>
      <c r="F177" s="209">
        <v>165</v>
      </c>
      <c r="G177" s="209">
        <v>1</v>
      </c>
      <c r="H177" s="206">
        <f t="shared" si="55"/>
        <v>0.41878172588832485</v>
      </c>
      <c r="I177" s="207"/>
      <c r="J177" s="205">
        <f t="shared" si="56"/>
        <v>22</v>
      </c>
      <c r="K177" s="205">
        <f t="shared" si="57"/>
        <v>11</v>
      </c>
      <c r="L177" s="205">
        <f t="shared" si="58"/>
        <v>0</v>
      </c>
      <c r="M177" s="206">
        <f t="shared" si="59"/>
        <v>0.5</v>
      </c>
      <c r="N177" s="205">
        <v>2</v>
      </c>
      <c r="O177" s="205">
        <f>+S179+V179+Y179+AB179+AE179+AH179+AK179+AN179+AQ179+AT179+AW179+AZ179+BC179+BF179+BI179+BL179+BO179</f>
        <v>1</v>
      </c>
      <c r="P177" s="205">
        <v>0</v>
      </c>
      <c r="Q177" s="205">
        <v>2</v>
      </c>
      <c r="R177" s="205">
        <v>2</v>
      </c>
      <c r="S177" s="205">
        <v>0</v>
      </c>
      <c r="T177" s="205">
        <v>0</v>
      </c>
      <c r="U177" s="205">
        <v>0</v>
      </c>
      <c r="V177" s="205">
        <v>0</v>
      </c>
      <c r="W177" s="205">
        <v>2</v>
      </c>
      <c r="X177" s="205">
        <v>1</v>
      </c>
      <c r="Y177" s="205">
        <v>0</v>
      </c>
      <c r="Z177" s="205">
        <v>2</v>
      </c>
      <c r="AA177" s="205">
        <v>0</v>
      </c>
      <c r="AB177" s="205">
        <v>0</v>
      </c>
      <c r="AC177" s="205">
        <v>2</v>
      </c>
      <c r="AD177" s="205">
        <v>0</v>
      </c>
      <c r="AE177" s="205">
        <v>0</v>
      </c>
      <c r="AF177" s="205">
        <v>5</v>
      </c>
      <c r="AG177" s="205">
        <v>3</v>
      </c>
      <c r="AH177" s="205">
        <v>0</v>
      </c>
      <c r="AI177" s="205">
        <v>0</v>
      </c>
      <c r="AJ177" s="205">
        <v>0</v>
      </c>
      <c r="AK177" s="205">
        <v>0</v>
      </c>
      <c r="AL177" s="205">
        <v>0</v>
      </c>
      <c r="AM177" s="205">
        <v>0</v>
      </c>
      <c r="AN177" s="205">
        <v>0</v>
      </c>
      <c r="AO177" s="205">
        <v>2</v>
      </c>
      <c r="AP177" s="205">
        <v>1</v>
      </c>
      <c r="AQ177" s="205">
        <v>0</v>
      </c>
      <c r="AR177" s="205">
        <v>5</v>
      </c>
      <c r="AS177" s="205">
        <v>3</v>
      </c>
      <c r="AT177" s="205">
        <v>0</v>
      </c>
      <c r="AU177" s="205">
        <v>0</v>
      </c>
      <c r="AV177" s="205">
        <v>0</v>
      </c>
      <c r="AW177" s="205">
        <v>0</v>
      </c>
      <c r="AX177" s="205">
        <v>0</v>
      </c>
      <c r="AY177" s="205">
        <v>0</v>
      </c>
      <c r="AZ177" s="205">
        <v>0</v>
      </c>
      <c r="BA177" s="205">
        <v>0</v>
      </c>
      <c r="BB177" s="205">
        <v>0</v>
      </c>
      <c r="BC177" s="205">
        <v>0</v>
      </c>
      <c r="BD177" s="205">
        <v>0</v>
      </c>
      <c r="BE177" s="205">
        <v>0</v>
      </c>
      <c r="BF177" s="205">
        <v>0</v>
      </c>
      <c r="BG177" s="205"/>
      <c r="BH177" s="205"/>
      <c r="BI177" s="205"/>
      <c r="BJ177" s="205"/>
      <c r="BK177" s="205"/>
      <c r="BL177" s="205"/>
      <c r="BM177" s="205"/>
      <c r="BN177" s="205"/>
      <c r="BO177" s="204"/>
      <c r="BP177" s="197"/>
      <c r="BQ177" s="197"/>
      <c r="BR177" s="197"/>
      <c r="BS177" s="197"/>
      <c r="BT177" s="197"/>
      <c r="BU177" s="197"/>
      <c r="BV177" s="197"/>
      <c r="BW177" s="197"/>
      <c r="BX177" s="197"/>
      <c r="BY177" s="197"/>
      <c r="BZ177" s="197"/>
      <c r="CA177" s="197"/>
      <c r="CB177" s="197"/>
      <c r="CC177" s="197"/>
      <c r="CD177" s="197"/>
      <c r="CE177" s="197"/>
      <c r="CF177" s="197"/>
      <c r="CG177" s="197"/>
      <c r="CH177" s="197"/>
      <c r="CI177" s="197"/>
      <c r="CJ177" s="197"/>
      <c r="CK177" s="197"/>
      <c r="CL177" s="197"/>
      <c r="CM177" s="197"/>
      <c r="CN177" s="197"/>
      <c r="CO177" s="197"/>
      <c r="CP177" s="197"/>
      <c r="CQ177" s="197"/>
      <c r="CR177" s="197"/>
      <c r="CS177" s="197"/>
      <c r="CT177" s="197"/>
      <c r="CU177" s="197"/>
      <c r="CV177" s="197"/>
      <c r="CW177" s="197"/>
      <c r="CX177" s="197"/>
      <c r="CY177" s="197"/>
      <c r="CZ177" s="197"/>
      <c r="DA177" s="197"/>
      <c r="DB177" s="197"/>
      <c r="DC177" s="197"/>
      <c r="DD177" s="197"/>
      <c r="DE177" s="197"/>
      <c r="DF177" s="197"/>
      <c r="DG177" s="197"/>
      <c r="DH177" s="197"/>
      <c r="DI177" s="197"/>
      <c r="DJ177" s="197"/>
      <c r="DK177" s="197"/>
      <c r="DL177" s="197"/>
      <c r="DM177" s="197"/>
      <c r="DN177" s="197"/>
      <c r="DO177" s="197"/>
      <c r="DP177" s="197"/>
      <c r="DQ177" s="197"/>
      <c r="DR177" s="197"/>
      <c r="DS177" s="197"/>
      <c r="DT177" s="197"/>
      <c r="DU177" s="197"/>
      <c r="DV177" s="197"/>
      <c r="DW177" s="197"/>
      <c r="DX177" s="197"/>
      <c r="DY177" s="197"/>
      <c r="DZ177" s="197"/>
      <c r="EA177" s="197"/>
      <c r="EB177" s="197"/>
      <c r="EC177" s="197"/>
      <c r="ED177" s="197"/>
      <c r="EE177" s="197"/>
      <c r="EF177" s="197"/>
      <c r="EG177" s="197"/>
      <c r="EH177" s="197"/>
      <c r="EI177" s="197"/>
      <c r="EJ177" s="197"/>
      <c r="EK177" s="197"/>
      <c r="EL177" s="197"/>
      <c r="EM177" s="197"/>
      <c r="EN177" s="197"/>
      <c r="EO177" s="197"/>
      <c r="EP177" s="197"/>
      <c r="EQ177" s="197"/>
      <c r="ER177" s="197"/>
      <c r="ES177" s="197"/>
      <c r="ET177" s="197"/>
      <c r="EU177" s="197"/>
      <c r="EV177" s="197"/>
      <c r="EW177" s="197"/>
      <c r="EX177" s="197"/>
      <c r="EY177" s="197"/>
      <c r="EZ177" s="197"/>
      <c r="FA177" s="197"/>
      <c r="FB177" s="197"/>
      <c r="FC177" s="197"/>
      <c r="FD177" s="197"/>
      <c r="FE177" s="197"/>
      <c r="FF177" s="197"/>
      <c r="FG177" s="197"/>
      <c r="FH177" s="197"/>
      <c r="FI177" s="197"/>
      <c r="FJ177" s="197"/>
      <c r="FK177" s="197"/>
      <c r="FL177" s="197"/>
      <c r="FM177" s="197"/>
      <c r="FN177" s="197"/>
      <c r="FO177" s="197"/>
      <c r="FP177" s="197"/>
      <c r="FQ177" s="197"/>
      <c r="FR177" s="197"/>
      <c r="FS177" s="197"/>
      <c r="FT177" s="197"/>
      <c r="FU177" s="197"/>
      <c r="FV177" s="197"/>
      <c r="FW177" s="197"/>
      <c r="FX177" s="197"/>
      <c r="FY177" s="197"/>
      <c r="FZ177" s="197"/>
      <c r="GA177" s="197"/>
      <c r="GB177" s="197"/>
      <c r="GC177" s="197"/>
      <c r="GD177" s="197"/>
      <c r="GE177" s="197"/>
      <c r="GF177" s="197"/>
      <c r="GG177" s="197"/>
      <c r="GH177" s="197"/>
      <c r="GI177" s="197"/>
      <c r="GJ177" s="197"/>
      <c r="GK177" s="197"/>
      <c r="GL177" s="197"/>
      <c r="GM177" s="197"/>
      <c r="GN177" s="197"/>
      <c r="GO177" s="197"/>
      <c r="GP177" s="197"/>
      <c r="GQ177" s="197"/>
      <c r="GR177" s="197"/>
      <c r="GS177" s="197"/>
      <c r="GT177" s="197"/>
      <c r="GU177" s="197"/>
      <c r="GV177" s="197"/>
      <c r="GW177" s="197"/>
      <c r="GX177" s="197"/>
      <c r="GY177" s="197"/>
      <c r="GZ177" s="197"/>
      <c r="HA177" s="197"/>
      <c r="HB177" s="197"/>
      <c r="HC177" s="197"/>
      <c r="HD177" s="197"/>
      <c r="HE177" s="197"/>
      <c r="HF177" s="197"/>
      <c r="HG177" s="197"/>
      <c r="HH177" s="197"/>
      <c r="HI177" s="197"/>
      <c r="HJ177" s="197"/>
      <c r="HK177" s="197"/>
      <c r="HL177" s="197"/>
      <c r="HM177" s="197"/>
      <c r="HN177" s="197"/>
      <c r="HO177" s="197"/>
      <c r="HP177" s="197"/>
      <c r="HQ177" s="197"/>
      <c r="HR177" s="197"/>
      <c r="HS177" s="197"/>
      <c r="HT177" s="197"/>
      <c r="HU177" s="197"/>
      <c r="HV177" s="197"/>
      <c r="HW177" s="197"/>
      <c r="HX177" s="197"/>
      <c r="HY177" s="197"/>
      <c r="HZ177" s="197"/>
      <c r="IA177" s="197"/>
      <c r="IB177" s="197"/>
      <c r="IC177" s="197"/>
      <c r="ID177" s="197"/>
      <c r="IE177" s="197"/>
      <c r="IF177" s="197"/>
      <c r="IG177" s="197"/>
      <c r="IH177" s="197"/>
      <c r="II177" s="197"/>
      <c r="IJ177" s="197"/>
      <c r="IK177" s="197"/>
      <c r="IL177" s="197"/>
      <c r="IM177" s="197"/>
      <c r="IN177" s="197"/>
      <c r="IO177" s="197"/>
      <c r="IP177" s="197"/>
      <c r="IQ177" s="197"/>
      <c r="IR177" s="197"/>
      <c r="IS177" s="197"/>
      <c r="IT177" s="197"/>
      <c r="IU177" s="197"/>
      <c r="IV177" s="197"/>
      <c r="IW177" s="197"/>
    </row>
    <row r="178" spans="1:257">
      <c r="A178" s="208">
        <v>16</v>
      </c>
      <c r="B178" s="205" t="s">
        <v>1013</v>
      </c>
      <c r="C178" s="205" t="str">
        <f t="shared" si="54"/>
        <v>JIM O'DELL</v>
      </c>
      <c r="D178" s="205">
        <v>1</v>
      </c>
      <c r="E178" s="209">
        <v>19</v>
      </c>
      <c r="F178" s="209">
        <v>12</v>
      </c>
      <c r="G178" s="209">
        <v>0</v>
      </c>
      <c r="H178" s="206">
        <f t="shared" si="55"/>
        <v>0.63157894736842102</v>
      </c>
      <c r="I178" s="207"/>
      <c r="J178" s="205">
        <f t="shared" si="56"/>
        <v>19</v>
      </c>
      <c r="K178" s="205">
        <f t="shared" si="57"/>
        <v>12</v>
      </c>
      <c r="L178" s="205">
        <f t="shared" si="58"/>
        <v>0</v>
      </c>
      <c r="M178" s="206">
        <f t="shared" si="59"/>
        <v>0.63157894736842102</v>
      </c>
      <c r="N178" s="205">
        <v>0</v>
      </c>
      <c r="O178" s="205">
        <v>0</v>
      </c>
      <c r="P178" s="205">
        <v>0</v>
      </c>
      <c r="Q178" s="205">
        <v>0</v>
      </c>
      <c r="R178" s="205">
        <v>0</v>
      </c>
      <c r="S178" s="205">
        <v>0</v>
      </c>
      <c r="T178" s="205">
        <v>0</v>
      </c>
      <c r="U178" s="205">
        <v>0</v>
      </c>
      <c r="V178" s="205">
        <v>0</v>
      </c>
      <c r="W178" s="205">
        <v>0</v>
      </c>
      <c r="X178" s="205">
        <v>0</v>
      </c>
      <c r="Y178" s="205">
        <v>0</v>
      </c>
      <c r="Z178" s="205">
        <v>0</v>
      </c>
      <c r="AA178" s="205">
        <v>0</v>
      </c>
      <c r="AB178" s="205">
        <v>0</v>
      </c>
      <c r="AC178" s="205">
        <v>0</v>
      </c>
      <c r="AD178" s="205">
        <v>0</v>
      </c>
      <c r="AE178" s="205">
        <v>0</v>
      </c>
      <c r="AF178" s="205">
        <v>0</v>
      </c>
      <c r="AG178" s="205">
        <v>0</v>
      </c>
      <c r="AH178" s="205">
        <v>0</v>
      </c>
      <c r="AI178" s="205">
        <v>0</v>
      </c>
      <c r="AJ178" s="205">
        <v>0</v>
      </c>
      <c r="AK178" s="205">
        <v>0</v>
      </c>
      <c r="AL178" s="205">
        <v>0</v>
      </c>
      <c r="AM178" s="205">
        <v>0</v>
      </c>
      <c r="AN178" s="205">
        <v>0</v>
      </c>
      <c r="AO178" s="205">
        <v>0</v>
      </c>
      <c r="AP178" s="205">
        <v>0</v>
      </c>
      <c r="AQ178" s="205">
        <v>0</v>
      </c>
      <c r="AR178" s="205">
        <v>0</v>
      </c>
      <c r="AS178" s="205">
        <v>0</v>
      </c>
      <c r="AT178" s="205">
        <v>0</v>
      </c>
      <c r="AU178" s="205">
        <v>5</v>
      </c>
      <c r="AV178" s="205">
        <v>5</v>
      </c>
      <c r="AW178" s="205">
        <v>0</v>
      </c>
      <c r="AX178" s="205">
        <v>4</v>
      </c>
      <c r="AY178" s="205">
        <v>2</v>
      </c>
      <c r="AZ178" s="205">
        <v>0</v>
      </c>
      <c r="BA178" s="205">
        <v>4</v>
      </c>
      <c r="BB178" s="205">
        <v>2</v>
      </c>
      <c r="BC178" s="205">
        <v>0</v>
      </c>
      <c r="BD178" s="205">
        <v>6</v>
      </c>
      <c r="BE178" s="205">
        <v>3</v>
      </c>
      <c r="BF178" s="205">
        <v>0</v>
      </c>
      <c r="BG178" s="205"/>
      <c r="BH178" s="205"/>
      <c r="BI178" s="205"/>
      <c r="BJ178" s="205"/>
      <c r="BK178" s="205"/>
      <c r="BL178" s="205"/>
      <c r="BM178" s="205"/>
      <c r="BN178" s="205"/>
      <c r="BO178" s="204"/>
      <c r="BP178" s="197"/>
      <c r="BQ178" s="197"/>
      <c r="BR178" s="197"/>
      <c r="BS178" s="197"/>
      <c r="BT178" s="197"/>
      <c r="BU178" s="197"/>
      <c r="BV178" s="197"/>
      <c r="BW178" s="197"/>
      <c r="BX178" s="197"/>
      <c r="BY178" s="197"/>
      <c r="BZ178" s="197"/>
      <c r="CA178" s="197"/>
      <c r="CB178" s="197"/>
      <c r="CC178" s="197"/>
      <c r="CD178" s="197"/>
      <c r="CE178" s="197"/>
      <c r="CF178" s="197"/>
      <c r="CG178" s="197"/>
      <c r="CH178" s="197"/>
      <c r="CI178" s="197"/>
      <c r="CJ178" s="197"/>
      <c r="CK178" s="197"/>
      <c r="CL178" s="197"/>
      <c r="CM178" s="197"/>
      <c r="CN178" s="197"/>
      <c r="CO178" s="197"/>
      <c r="CP178" s="197"/>
      <c r="CQ178" s="197"/>
      <c r="CR178" s="197"/>
      <c r="CS178" s="197"/>
      <c r="CT178" s="197"/>
      <c r="CU178" s="197"/>
      <c r="CV178" s="197"/>
      <c r="CW178" s="197"/>
      <c r="CX178" s="197"/>
      <c r="CY178" s="197"/>
      <c r="CZ178" s="197"/>
      <c r="DA178" s="197"/>
      <c r="DB178" s="197"/>
      <c r="DC178" s="197"/>
      <c r="DD178" s="197"/>
      <c r="DE178" s="197"/>
      <c r="DF178" s="197"/>
      <c r="DG178" s="197"/>
      <c r="DH178" s="197"/>
      <c r="DI178" s="197"/>
      <c r="DJ178" s="197"/>
      <c r="DK178" s="197"/>
      <c r="DL178" s="197"/>
      <c r="DM178" s="197"/>
      <c r="DN178" s="197"/>
      <c r="DO178" s="197"/>
      <c r="DP178" s="197"/>
      <c r="DQ178" s="197"/>
      <c r="DR178" s="197"/>
      <c r="DS178" s="197"/>
      <c r="DT178" s="197"/>
      <c r="DU178" s="197"/>
      <c r="DV178" s="197"/>
      <c r="DW178" s="197"/>
      <c r="DX178" s="197"/>
      <c r="DY178" s="197"/>
      <c r="DZ178" s="197"/>
      <c r="EA178" s="197"/>
      <c r="EB178" s="197"/>
      <c r="EC178" s="197"/>
      <c r="ED178" s="197"/>
      <c r="EE178" s="197"/>
      <c r="EF178" s="197"/>
      <c r="EG178" s="197"/>
      <c r="EH178" s="197"/>
      <c r="EI178" s="197"/>
      <c r="EJ178" s="197"/>
      <c r="EK178" s="197"/>
      <c r="EL178" s="197"/>
      <c r="EM178" s="197"/>
      <c r="EN178" s="197"/>
      <c r="EO178" s="197"/>
      <c r="EP178" s="197"/>
      <c r="EQ178" s="197"/>
      <c r="ER178" s="197"/>
      <c r="ES178" s="197"/>
      <c r="ET178" s="197"/>
      <c r="EU178" s="197"/>
      <c r="EV178" s="197"/>
      <c r="EW178" s="197"/>
      <c r="EX178" s="197"/>
      <c r="EY178" s="197"/>
      <c r="EZ178" s="197"/>
      <c r="FA178" s="197"/>
      <c r="FB178" s="197"/>
      <c r="FC178" s="197"/>
      <c r="FD178" s="197"/>
      <c r="FE178" s="197"/>
      <c r="FF178" s="197"/>
      <c r="FG178" s="197"/>
      <c r="FH178" s="197"/>
      <c r="FI178" s="197"/>
      <c r="FJ178" s="197"/>
      <c r="FK178" s="197"/>
      <c r="FL178" s="197"/>
      <c r="FM178" s="197"/>
      <c r="FN178" s="197"/>
      <c r="FO178" s="197"/>
      <c r="FP178" s="197"/>
      <c r="FQ178" s="197"/>
      <c r="FR178" s="197"/>
      <c r="FS178" s="197"/>
      <c r="FT178" s="197"/>
      <c r="FU178" s="197"/>
      <c r="FV178" s="197"/>
      <c r="FW178" s="197"/>
      <c r="FX178" s="197"/>
      <c r="FY178" s="197"/>
      <c r="FZ178" s="197"/>
      <c r="GA178" s="197"/>
      <c r="GB178" s="197"/>
      <c r="GC178" s="197"/>
      <c r="GD178" s="197"/>
      <c r="GE178" s="197"/>
      <c r="GF178" s="197"/>
      <c r="GG178" s="197"/>
      <c r="GH178" s="197"/>
      <c r="GI178" s="197"/>
      <c r="GJ178" s="197"/>
      <c r="GK178" s="197"/>
      <c r="GL178" s="197"/>
      <c r="GM178" s="197"/>
      <c r="GN178" s="197"/>
      <c r="GO178" s="197"/>
      <c r="GP178" s="197"/>
      <c r="GQ178" s="197"/>
      <c r="GR178" s="197"/>
      <c r="GS178" s="197"/>
      <c r="GT178" s="197"/>
      <c r="GU178" s="197"/>
      <c r="GV178" s="197"/>
      <c r="GW178" s="197"/>
      <c r="GX178" s="197"/>
      <c r="GY178" s="197"/>
      <c r="GZ178" s="197"/>
      <c r="HA178" s="197"/>
      <c r="HB178" s="197"/>
      <c r="HC178" s="197"/>
      <c r="HD178" s="197"/>
      <c r="HE178" s="197"/>
      <c r="HF178" s="197"/>
      <c r="HG178" s="197"/>
      <c r="HH178" s="197"/>
      <c r="HI178" s="197"/>
      <c r="HJ178" s="197"/>
      <c r="HK178" s="197"/>
      <c r="HL178" s="197"/>
      <c r="HM178" s="197"/>
      <c r="HN178" s="197"/>
      <c r="HO178" s="197"/>
      <c r="HP178" s="197"/>
      <c r="HQ178" s="197"/>
      <c r="HR178" s="197"/>
      <c r="HS178" s="197"/>
      <c r="HT178" s="197"/>
      <c r="HU178" s="197"/>
      <c r="HV178" s="197"/>
      <c r="HW178" s="197"/>
      <c r="HX178" s="197"/>
      <c r="HY178" s="197"/>
      <c r="HZ178" s="197"/>
      <c r="IA178" s="197"/>
      <c r="IB178" s="197"/>
      <c r="IC178" s="197"/>
      <c r="ID178" s="197"/>
      <c r="IE178" s="197"/>
      <c r="IF178" s="197"/>
      <c r="IG178" s="197"/>
      <c r="IH178" s="197"/>
      <c r="II178" s="197"/>
      <c r="IJ178" s="197"/>
      <c r="IK178" s="197"/>
      <c r="IL178" s="197"/>
      <c r="IM178" s="197"/>
      <c r="IN178" s="197"/>
      <c r="IO178" s="197"/>
      <c r="IP178" s="197"/>
      <c r="IQ178" s="197"/>
      <c r="IR178" s="197"/>
      <c r="IS178" s="197"/>
      <c r="IT178" s="197"/>
      <c r="IU178" s="197"/>
      <c r="IV178" s="197"/>
      <c r="IW178" s="197"/>
    </row>
    <row r="179" spans="1:257">
      <c r="A179" s="208">
        <v>19</v>
      </c>
      <c r="B179" s="205" t="s">
        <v>1012</v>
      </c>
      <c r="C179" s="205" t="str">
        <f t="shared" si="54"/>
        <v>RYAN THOMAS</v>
      </c>
      <c r="D179" s="205">
        <v>1</v>
      </c>
      <c r="E179" s="209">
        <v>15</v>
      </c>
      <c r="F179" s="209">
        <v>9</v>
      </c>
      <c r="G179" s="209">
        <v>1</v>
      </c>
      <c r="H179" s="206">
        <f t="shared" si="55"/>
        <v>0.6</v>
      </c>
      <c r="I179" s="207"/>
      <c r="J179" s="205">
        <f t="shared" si="56"/>
        <v>15</v>
      </c>
      <c r="K179" s="205">
        <f t="shared" si="57"/>
        <v>9</v>
      </c>
      <c r="L179" s="205">
        <f t="shared" si="58"/>
        <v>1</v>
      </c>
      <c r="M179" s="206">
        <f t="shared" si="59"/>
        <v>0.6</v>
      </c>
      <c r="N179" s="205"/>
      <c r="O179" s="205"/>
      <c r="P179" s="205"/>
      <c r="Q179" s="205"/>
      <c r="R179" s="205"/>
      <c r="S179" s="205"/>
      <c r="T179" s="205"/>
      <c r="U179" s="205"/>
      <c r="V179" s="205"/>
      <c r="W179" s="205"/>
      <c r="X179" s="205"/>
      <c r="Y179" s="205"/>
      <c r="Z179" s="205"/>
      <c r="AA179" s="205"/>
      <c r="AB179" s="205"/>
      <c r="AC179" s="205"/>
      <c r="AD179" s="205"/>
      <c r="AE179" s="205"/>
      <c r="AF179" s="205"/>
      <c r="AG179" s="205"/>
      <c r="AH179" s="205"/>
      <c r="AI179" s="205"/>
      <c r="AJ179" s="205"/>
      <c r="AK179" s="205"/>
      <c r="AL179" s="205">
        <v>0</v>
      </c>
      <c r="AM179" s="205">
        <v>0</v>
      </c>
      <c r="AN179" s="205">
        <v>0</v>
      </c>
      <c r="AO179" s="205">
        <v>0</v>
      </c>
      <c r="AP179" s="205">
        <v>0</v>
      </c>
      <c r="AQ179" s="205">
        <v>0</v>
      </c>
      <c r="AR179" s="205">
        <v>0</v>
      </c>
      <c r="AS179" s="205">
        <v>0</v>
      </c>
      <c r="AT179" s="205">
        <v>0</v>
      </c>
      <c r="AU179" s="205">
        <v>6</v>
      </c>
      <c r="AV179" s="205">
        <v>5</v>
      </c>
      <c r="AW179" s="205">
        <v>1</v>
      </c>
      <c r="AX179" s="205">
        <v>4</v>
      </c>
      <c r="AY179" s="205">
        <v>3</v>
      </c>
      <c r="AZ179" s="205">
        <v>0</v>
      </c>
      <c r="BA179" s="205">
        <v>5</v>
      </c>
      <c r="BB179" s="205">
        <v>1</v>
      </c>
      <c r="BC179" s="205">
        <v>0</v>
      </c>
      <c r="BD179" s="205">
        <v>0</v>
      </c>
      <c r="BE179" s="205">
        <v>0</v>
      </c>
      <c r="BF179" s="205">
        <v>0</v>
      </c>
      <c r="BG179" s="205"/>
      <c r="BH179" s="205"/>
      <c r="BI179" s="205"/>
      <c r="BJ179" s="205"/>
      <c r="BK179" s="205"/>
      <c r="BL179" s="205"/>
      <c r="BM179" s="205"/>
      <c r="BN179" s="205"/>
      <c r="BO179" s="204"/>
      <c r="BP179" s="197"/>
      <c r="BQ179" s="197"/>
      <c r="BR179" s="197"/>
      <c r="BS179" s="197"/>
      <c r="BT179" s="197"/>
      <c r="BU179" s="197"/>
      <c r="BV179" s="197"/>
      <c r="BW179" s="197"/>
      <c r="BX179" s="197"/>
      <c r="BY179" s="197"/>
      <c r="BZ179" s="197"/>
      <c r="CA179" s="197"/>
      <c r="CB179" s="197"/>
      <c r="CC179" s="197"/>
      <c r="CD179" s="197"/>
      <c r="CE179" s="197"/>
      <c r="CF179" s="197"/>
      <c r="CG179" s="197"/>
      <c r="CH179" s="197"/>
      <c r="CI179" s="197"/>
      <c r="CJ179" s="197"/>
      <c r="CK179" s="197"/>
      <c r="CL179" s="197"/>
      <c r="CM179" s="197"/>
      <c r="CN179" s="197"/>
      <c r="CO179" s="197"/>
      <c r="CP179" s="197"/>
      <c r="CQ179" s="197"/>
      <c r="CR179" s="197"/>
      <c r="CS179" s="197"/>
      <c r="CT179" s="197"/>
      <c r="CU179" s="197"/>
      <c r="CV179" s="197"/>
      <c r="CW179" s="197"/>
      <c r="CX179" s="197"/>
      <c r="CY179" s="197"/>
      <c r="CZ179" s="197"/>
      <c r="DA179" s="197"/>
      <c r="DB179" s="197"/>
      <c r="DC179" s="197"/>
      <c r="DD179" s="197"/>
      <c r="DE179" s="197"/>
      <c r="DF179" s="197"/>
      <c r="DG179" s="197"/>
      <c r="DH179" s="197"/>
      <c r="DI179" s="197"/>
      <c r="DJ179" s="197"/>
      <c r="DK179" s="197"/>
      <c r="DL179" s="197"/>
      <c r="DM179" s="197"/>
      <c r="DN179" s="197"/>
      <c r="DO179" s="197"/>
      <c r="DP179" s="197"/>
      <c r="DQ179" s="197"/>
      <c r="DR179" s="197"/>
      <c r="DS179" s="197"/>
      <c r="DT179" s="197"/>
      <c r="DU179" s="197"/>
      <c r="DV179" s="197"/>
      <c r="DW179" s="197"/>
      <c r="DX179" s="197"/>
      <c r="DY179" s="197"/>
      <c r="DZ179" s="197"/>
      <c r="EA179" s="197"/>
      <c r="EB179" s="197"/>
      <c r="EC179" s="197"/>
      <c r="ED179" s="197"/>
      <c r="EE179" s="197"/>
      <c r="EF179" s="197"/>
      <c r="EG179" s="197"/>
      <c r="EH179" s="197"/>
      <c r="EI179" s="197"/>
      <c r="EJ179" s="197"/>
      <c r="EK179" s="197"/>
      <c r="EL179" s="197"/>
      <c r="EM179" s="197"/>
      <c r="EN179" s="197"/>
      <c r="EO179" s="197"/>
      <c r="EP179" s="197"/>
      <c r="EQ179" s="197"/>
      <c r="ER179" s="197"/>
      <c r="ES179" s="197"/>
      <c r="ET179" s="197"/>
      <c r="EU179" s="197"/>
      <c r="EV179" s="197"/>
      <c r="EW179" s="197"/>
      <c r="EX179" s="197"/>
      <c r="EY179" s="197"/>
      <c r="EZ179" s="197"/>
      <c r="FA179" s="197"/>
      <c r="FB179" s="197"/>
      <c r="FC179" s="197"/>
      <c r="FD179" s="197"/>
      <c r="FE179" s="197"/>
      <c r="FF179" s="197"/>
      <c r="FG179" s="197"/>
      <c r="FH179" s="197"/>
      <c r="FI179" s="197"/>
      <c r="FJ179" s="197"/>
      <c r="FK179" s="197"/>
      <c r="FL179" s="197"/>
      <c r="FM179" s="197"/>
      <c r="FN179" s="197"/>
      <c r="FO179" s="197"/>
      <c r="FP179" s="197"/>
      <c r="FQ179" s="197"/>
      <c r="FR179" s="197"/>
      <c r="FS179" s="197"/>
      <c r="FT179" s="197"/>
      <c r="FU179" s="197"/>
      <c r="FV179" s="197"/>
      <c r="FW179" s="197"/>
      <c r="FX179" s="197"/>
      <c r="FY179" s="197"/>
      <c r="FZ179" s="197"/>
      <c r="GA179" s="197"/>
      <c r="GB179" s="197"/>
      <c r="GC179" s="197"/>
      <c r="GD179" s="197"/>
      <c r="GE179" s="197"/>
      <c r="GF179" s="197"/>
      <c r="GG179" s="197"/>
      <c r="GH179" s="197"/>
      <c r="GI179" s="197"/>
      <c r="GJ179" s="197"/>
      <c r="GK179" s="197"/>
      <c r="GL179" s="197"/>
      <c r="GM179" s="197"/>
      <c r="GN179" s="197"/>
      <c r="GO179" s="197"/>
      <c r="GP179" s="197"/>
      <c r="GQ179" s="197"/>
      <c r="GR179" s="197"/>
      <c r="GS179" s="197"/>
      <c r="GT179" s="197"/>
      <c r="GU179" s="197"/>
      <c r="GV179" s="197"/>
      <c r="GW179" s="197"/>
      <c r="GX179" s="197"/>
      <c r="GY179" s="197"/>
      <c r="GZ179" s="197"/>
      <c r="HA179" s="197"/>
      <c r="HB179" s="197"/>
      <c r="HC179" s="197"/>
      <c r="HD179" s="197"/>
      <c r="HE179" s="197"/>
      <c r="HF179" s="197"/>
      <c r="HG179" s="197"/>
      <c r="HH179" s="197"/>
      <c r="HI179" s="197"/>
      <c r="HJ179" s="197"/>
      <c r="HK179" s="197"/>
      <c r="HL179" s="197"/>
      <c r="HM179" s="197"/>
      <c r="HN179" s="197"/>
      <c r="HO179" s="197"/>
      <c r="HP179" s="197"/>
      <c r="HQ179" s="197"/>
      <c r="HR179" s="197"/>
      <c r="HS179" s="197"/>
      <c r="HT179" s="197"/>
      <c r="HU179" s="197"/>
      <c r="HV179" s="197"/>
      <c r="HW179" s="197"/>
      <c r="HX179" s="197"/>
      <c r="HY179" s="197"/>
      <c r="HZ179" s="197"/>
      <c r="IA179" s="197"/>
      <c r="IB179" s="197"/>
      <c r="IC179" s="197"/>
      <c r="ID179" s="197"/>
      <c r="IE179" s="197"/>
      <c r="IF179" s="197"/>
      <c r="IG179" s="197"/>
      <c r="IH179" s="197"/>
      <c r="II179" s="197"/>
      <c r="IJ179" s="197"/>
      <c r="IK179" s="197"/>
      <c r="IL179" s="197"/>
      <c r="IM179" s="197"/>
      <c r="IN179" s="197"/>
      <c r="IO179" s="197"/>
      <c r="IP179" s="197"/>
      <c r="IQ179" s="197"/>
      <c r="IR179" s="197"/>
      <c r="IS179" s="197"/>
      <c r="IT179" s="197"/>
      <c r="IU179" s="197"/>
      <c r="IV179" s="197"/>
      <c r="IW179" s="197"/>
    </row>
    <row r="180" spans="1:257">
      <c r="A180" s="208">
        <v>20</v>
      </c>
      <c r="B180" s="205" t="s">
        <v>1011</v>
      </c>
      <c r="C180" s="205" t="str">
        <f t="shared" si="54"/>
        <v>CHRIS DAMICO</v>
      </c>
      <c r="D180" s="205">
        <v>1</v>
      </c>
      <c r="E180" s="209">
        <v>4</v>
      </c>
      <c r="F180" s="209">
        <v>3</v>
      </c>
      <c r="G180" s="209">
        <v>0</v>
      </c>
      <c r="H180" s="206">
        <f t="shared" si="55"/>
        <v>0.75</v>
      </c>
      <c r="I180" s="207"/>
      <c r="J180" s="205">
        <f t="shared" si="56"/>
        <v>4</v>
      </c>
      <c r="K180" s="205">
        <f t="shared" si="57"/>
        <v>3</v>
      </c>
      <c r="L180" s="205">
        <f t="shared" si="58"/>
        <v>0</v>
      </c>
      <c r="M180" s="206">
        <f t="shared" si="59"/>
        <v>0.75</v>
      </c>
      <c r="N180" s="205">
        <v>0</v>
      </c>
      <c r="O180" s="205">
        <v>0</v>
      </c>
      <c r="P180" s="205">
        <v>0</v>
      </c>
      <c r="Q180" s="205">
        <v>0</v>
      </c>
      <c r="R180" s="205">
        <v>0</v>
      </c>
      <c r="S180" s="205">
        <v>0</v>
      </c>
      <c r="T180" s="205">
        <v>0</v>
      </c>
      <c r="U180" s="205">
        <v>0</v>
      </c>
      <c r="V180" s="205">
        <v>0</v>
      </c>
      <c r="W180" s="205">
        <v>0</v>
      </c>
      <c r="X180" s="205">
        <v>0</v>
      </c>
      <c r="Y180" s="205">
        <v>0</v>
      </c>
      <c r="Z180" s="205">
        <v>0</v>
      </c>
      <c r="AA180" s="205">
        <v>0</v>
      </c>
      <c r="AB180" s="205">
        <v>0</v>
      </c>
      <c r="AC180" s="205">
        <v>0</v>
      </c>
      <c r="AD180" s="205">
        <v>0</v>
      </c>
      <c r="AE180" s="205">
        <v>0</v>
      </c>
      <c r="AF180" s="205">
        <v>0</v>
      </c>
      <c r="AG180" s="205">
        <v>0</v>
      </c>
      <c r="AH180" s="205">
        <v>0</v>
      </c>
      <c r="AI180" s="205">
        <v>0</v>
      </c>
      <c r="AJ180" s="205">
        <v>0</v>
      </c>
      <c r="AK180" s="205">
        <v>0</v>
      </c>
      <c r="AL180" s="205">
        <v>0</v>
      </c>
      <c r="AM180" s="205">
        <v>0</v>
      </c>
      <c r="AN180" s="205">
        <v>0</v>
      </c>
      <c r="AO180" s="205">
        <v>4</v>
      </c>
      <c r="AP180" s="205">
        <v>3</v>
      </c>
      <c r="AQ180" s="205">
        <v>0</v>
      </c>
      <c r="AR180" s="205">
        <v>0</v>
      </c>
      <c r="AS180" s="205">
        <v>0</v>
      </c>
      <c r="AT180" s="205">
        <v>0</v>
      </c>
      <c r="AU180" s="205">
        <v>0</v>
      </c>
      <c r="AV180" s="205">
        <v>0</v>
      </c>
      <c r="AW180" s="205">
        <v>0</v>
      </c>
      <c r="AX180" s="205">
        <v>0</v>
      </c>
      <c r="AY180" s="205">
        <v>0</v>
      </c>
      <c r="AZ180" s="205">
        <v>0</v>
      </c>
      <c r="BA180" s="205">
        <v>0</v>
      </c>
      <c r="BB180" s="205">
        <v>0</v>
      </c>
      <c r="BC180" s="205">
        <v>0</v>
      </c>
      <c r="BD180" s="205">
        <v>0</v>
      </c>
      <c r="BE180" s="205">
        <v>0</v>
      </c>
      <c r="BF180" s="205">
        <v>0</v>
      </c>
      <c r="BG180" s="205"/>
      <c r="BH180" s="205"/>
      <c r="BI180" s="205"/>
      <c r="BJ180" s="205"/>
      <c r="BK180" s="205"/>
      <c r="BL180" s="205"/>
      <c r="BM180" s="205"/>
      <c r="BN180" s="205"/>
      <c r="BO180" s="204"/>
      <c r="BP180" s="197"/>
      <c r="BQ180" s="197"/>
      <c r="BR180" s="197"/>
      <c r="BS180" s="197"/>
      <c r="BT180" s="197"/>
      <c r="BU180" s="197"/>
      <c r="BV180" s="197"/>
      <c r="BW180" s="197"/>
      <c r="BX180" s="197"/>
      <c r="BY180" s="197"/>
      <c r="BZ180" s="197"/>
      <c r="CA180" s="197"/>
      <c r="CB180" s="197"/>
      <c r="CC180" s="197"/>
      <c r="CD180" s="197"/>
      <c r="CE180" s="197"/>
      <c r="CF180" s="197"/>
      <c r="CG180" s="197"/>
      <c r="CH180" s="197"/>
      <c r="CI180" s="197"/>
      <c r="CJ180" s="197"/>
      <c r="CK180" s="197"/>
      <c r="CL180" s="197"/>
      <c r="CM180" s="197"/>
      <c r="CN180" s="197"/>
      <c r="CO180" s="197"/>
      <c r="CP180" s="197"/>
      <c r="CQ180" s="197"/>
      <c r="CR180" s="197"/>
      <c r="CS180" s="197"/>
      <c r="CT180" s="197"/>
      <c r="CU180" s="197"/>
      <c r="CV180" s="197"/>
      <c r="CW180" s="197"/>
      <c r="CX180" s="197"/>
      <c r="CY180" s="197"/>
      <c r="CZ180" s="197"/>
      <c r="DA180" s="197"/>
      <c r="DB180" s="197"/>
      <c r="DC180" s="197"/>
      <c r="DD180" s="197"/>
      <c r="DE180" s="197"/>
      <c r="DF180" s="197"/>
      <c r="DG180" s="197"/>
      <c r="DH180" s="197"/>
      <c r="DI180" s="197"/>
      <c r="DJ180" s="197"/>
      <c r="DK180" s="197"/>
      <c r="DL180" s="197"/>
      <c r="DM180" s="197"/>
      <c r="DN180" s="197"/>
      <c r="DO180" s="197"/>
      <c r="DP180" s="197"/>
      <c r="DQ180" s="197"/>
      <c r="DR180" s="197"/>
      <c r="DS180" s="197"/>
      <c r="DT180" s="197"/>
      <c r="DU180" s="197"/>
      <c r="DV180" s="197"/>
      <c r="DW180" s="197"/>
      <c r="DX180" s="197"/>
      <c r="DY180" s="197"/>
      <c r="DZ180" s="197"/>
      <c r="EA180" s="197"/>
      <c r="EB180" s="197"/>
      <c r="EC180" s="197"/>
      <c r="ED180" s="197"/>
      <c r="EE180" s="197"/>
      <c r="EF180" s="197"/>
      <c r="EG180" s="197"/>
      <c r="EH180" s="197"/>
      <c r="EI180" s="197"/>
      <c r="EJ180" s="197"/>
      <c r="EK180" s="197"/>
      <c r="EL180" s="197"/>
      <c r="EM180" s="197"/>
      <c r="EN180" s="197"/>
      <c r="EO180" s="197"/>
      <c r="EP180" s="197"/>
      <c r="EQ180" s="197"/>
      <c r="ER180" s="197"/>
      <c r="ES180" s="197"/>
      <c r="ET180" s="197"/>
      <c r="EU180" s="197"/>
      <c r="EV180" s="197"/>
      <c r="EW180" s="197"/>
      <c r="EX180" s="197"/>
      <c r="EY180" s="197"/>
      <c r="EZ180" s="197"/>
      <c r="FA180" s="197"/>
      <c r="FB180" s="197"/>
      <c r="FC180" s="197"/>
      <c r="FD180" s="197"/>
      <c r="FE180" s="197"/>
      <c r="FF180" s="197"/>
      <c r="FG180" s="197"/>
      <c r="FH180" s="197"/>
      <c r="FI180" s="197"/>
      <c r="FJ180" s="197"/>
      <c r="FK180" s="197"/>
      <c r="FL180" s="197"/>
      <c r="FM180" s="197"/>
      <c r="FN180" s="197"/>
      <c r="FO180" s="197"/>
      <c r="FP180" s="197"/>
      <c r="FQ180" s="197"/>
      <c r="FR180" s="197"/>
      <c r="FS180" s="197"/>
      <c r="FT180" s="197"/>
      <c r="FU180" s="197"/>
      <c r="FV180" s="197"/>
      <c r="FW180" s="197"/>
      <c r="FX180" s="197"/>
      <c r="FY180" s="197"/>
      <c r="FZ180" s="197"/>
      <c r="GA180" s="197"/>
      <c r="GB180" s="197"/>
      <c r="GC180" s="197"/>
      <c r="GD180" s="197"/>
      <c r="GE180" s="197"/>
      <c r="GF180" s="197"/>
      <c r="GG180" s="197"/>
      <c r="GH180" s="197"/>
      <c r="GI180" s="197"/>
      <c r="GJ180" s="197"/>
      <c r="GK180" s="197"/>
      <c r="GL180" s="197"/>
      <c r="GM180" s="197"/>
      <c r="GN180" s="197"/>
      <c r="GO180" s="197"/>
      <c r="GP180" s="197"/>
      <c r="GQ180" s="197"/>
      <c r="GR180" s="197"/>
      <c r="GS180" s="197"/>
      <c r="GT180" s="197"/>
      <c r="GU180" s="197"/>
      <c r="GV180" s="197"/>
      <c r="GW180" s="197"/>
      <c r="GX180" s="197"/>
      <c r="GY180" s="197"/>
      <c r="GZ180" s="197"/>
      <c r="HA180" s="197"/>
      <c r="HB180" s="197"/>
      <c r="HC180" s="197"/>
      <c r="HD180" s="197"/>
      <c r="HE180" s="197"/>
      <c r="HF180" s="197"/>
      <c r="HG180" s="197"/>
      <c r="HH180" s="197"/>
      <c r="HI180" s="197"/>
      <c r="HJ180" s="197"/>
      <c r="HK180" s="197"/>
      <c r="HL180" s="197"/>
      <c r="HM180" s="197"/>
      <c r="HN180" s="197"/>
      <c r="HO180" s="197"/>
      <c r="HP180" s="197"/>
      <c r="HQ180" s="197"/>
      <c r="HR180" s="197"/>
      <c r="HS180" s="197"/>
      <c r="HT180" s="197"/>
      <c r="HU180" s="197"/>
      <c r="HV180" s="197"/>
      <c r="HW180" s="197"/>
      <c r="HX180" s="197"/>
      <c r="HY180" s="197"/>
      <c r="HZ180" s="197"/>
      <c r="IA180" s="197"/>
      <c r="IB180" s="197"/>
      <c r="IC180" s="197"/>
      <c r="ID180" s="197"/>
      <c r="IE180" s="197"/>
      <c r="IF180" s="197"/>
      <c r="IG180" s="197"/>
      <c r="IH180" s="197"/>
      <c r="II180" s="197"/>
      <c r="IJ180" s="197"/>
      <c r="IK180" s="197"/>
      <c r="IL180" s="197"/>
      <c r="IM180" s="197"/>
      <c r="IN180" s="197"/>
      <c r="IO180" s="197"/>
      <c r="IP180" s="197"/>
      <c r="IQ180" s="197"/>
      <c r="IR180" s="197"/>
      <c r="IS180" s="197"/>
      <c r="IT180" s="197"/>
      <c r="IU180" s="197"/>
      <c r="IV180" s="197"/>
      <c r="IW180" s="197"/>
    </row>
    <row r="181" spans="1:257">
      <c r="A181" s="218"/>
      <c r="B181" s="207"/>
      <c r="C181" s="207"/>
      <c r="D181" s="207"/>
      <c r="E181" s="207"/>
      <c r="F181" s="207"/>
      <c r="G181" s="207"/>
      <c r="H181" s="217"/>
      <c r="I181" s="207"/>
      <c r="J181" s="207"/>
      <c r="K181" s="207"/>
      <c r="L181" s="207"/>
      <c r="M181" s="21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  <c r="AS181" s="207"/>
      <c r="AT181" s="207"/>
      <c r="AU181" s="207"/>
      <c r="AV181" s="207"/>
      <c r="AW181" s="207"/>
      <c r="AX181" s="207"/>
      <c r="AY181" s="207"/>
      <c r="AZ181" s="207"/>
      <c r="BA181" s="207"/>
      <c r="BB181" s="207"/>
      <c r="BC181" s="207"/>
      <c r="BD181" s="207"/>
      <c r="BE181" s="207"/>
      <c r="BF181" s="207"/>
      <c r="BG181" s="207"/>
      <c r="BH181" s="207"/>
      <c r="BI181" s="207"/>
      <c r="BJ181" s="207"/>
      <c r="BK181" s="207"/>
      <c r="BL181" s="207"/>
      <c r="BM181" s="207"/>
      <c r="BN181" s="207"/>
      <c r="BO181" s="216"/>
      <c r="BP181" s="200"/>
      <c r="BQ181" s="197"/>
      <c r="BR181" s="197"/>
      <c r="BS181" s="197"/>
      <c r="BT181" s="197"/>
      <c r="BU181" s="197"/>
      <c r="BV181" s="197"/>
      <c r="BW181" s="197"/>
      <c r="BX181" s="197"/>
      <c r="BY181" s="197"/>
      <c r="BZ181" s="197"/>
      <c r="CA181" s="197"/>
      <c r="CB181" s="197"/>
      <c r="CC181" s="197"/>
      <c r="CD181" s="197"/>
      <c r="CE181" s="197"/>
      <c r="CF181" s="197"/>
      <c r="CG181" s="197"/>
      <c r="CH181" s="197"/>
      <c r="CI181" s="197"/>
      <c r="CJ181" s="197"/>
      <c r="CK181" s="197"/>
      <c r="CL181" s="197"/>
      <c r="CM181" s="197"/>
      <c r="CN181" s="197"/>
      <c r="CO181" s="197"/>
      <c r="CP181" s="197"/>
      <c r="CQ181" s="197"/>
      <c r="CR181" s="197"/>
      <c r="CS181" s="197"/>
      <c r="CT181" s="197"/>
      <c r="CU181" s="197"/>
      <c r="CV181" s="197"/>
      <c r="CW181" s="197"/>
      <c r="CX181" s="197"/>
      <c r="CY181" s="197"/>
      <c r="CZ181" s="197"/>
      <c r="DA181" s="197"/>
      <c r="DB181" s="197"/>
      <c r="DC181" s="197"/>
      <c r="DD181" s="197"/>
      <c r="DE181" s="197"/>
      <c r="DF181" s="197"/>
      <c r="DG181" s="197"/>
      <c r="DH181" s="197"/>
      <c r="DI181" s="197"/>
      <c r="DJ181" s="197"/>
      <c r="DK181" s="197"/>
      <c r="DL181" s="197"/>
      <c r="DM181" s="197"/>
      <c r="DN181" s="197"/>
      <c r="DO181" s="197"/>
      <c r="DP181" s="197"/>
      <c r="DQ181" s="197"/>
      <c r="DR181" s="197"/>
      <c r="DS181" s="197"/>
      <c r="DT181" s="197"/>
      <c r="DU181" s="197"/>
      <c r="DV181" s="197"/>
      <c r="DW181" s="197"/>
      <c r="DX181" s="197"/>
      <c r="DY181" s="197"/>
      <c r="DZ181" s="197"/>
      <c r="EA181" s="197"/>
      <c r="EB181" s="197"/>
      <c r="EC181" s="197"/>
      <c r="ED181" s="197"/>
      <c r="EE181" s="197"/>
      <c r="EF181" s="197"/>
      <c r="EG181" s="197"/>
      <c r="EH181" s="197"/>
      <c r="EI181" s="197"/>
      <c r="EJ181" s="197"/>
      <c r="EK181" s="197"/>
      <c r="EL181" s="197"/>
      <c r="EM181" s="197"/>
      <c r="EN181" s="197"/>
      <c r="EO181" s="197"/>
      <c r="EP181" s="197"/>
      <c r="EQ181" s="197"/>
      <c r="ER181" s="197"/>
      <c r="ES181" s="197"/>
      <c r="ET181" s="197"/>
      <c r="EU181" s="197"/>
      <c r="EV181" s="197"/>
      <c r="EW181" s="197"/>
      <c r="EX181" s="197"/>
      <c r="EY181" s="197"/>
      <c r="EZ181" s="197"/>
      <c r="FA181" s="197"/>
      <c r="FB181" s="197"/>
      <c r="FC181" s="197"/>
      <c r="FD181" s="197"/>
      <c r="FE181" s="197"/>
      <c r="FF181" s="197"/>
      <c r="FG181" s="197"/>
      <c r="FH181" s="197"/>
      <c r="FI181" s="197"/>
      <c r="FJ181" s="197"/>
      <c r="FK181" s="197"/>
      <c r="FL181" s="197"/>
      <c r="FM181" s="197"/>
      <c r="FN181" s="197"/>
      <c r="FO181" s="197"/>
      <c r="FP181" s="197"/>
      <c r="FQ181" s="197"/>
      <c r="FR181" s="197"/>
      <c r="FS181" s="197"/>
      <c r="FT181" s="197"/>
      <c r="FU181" s="197"/>
      <c r="FV181" s="197"/>
      <c r="FW181" s="197"/>
      <c r="FX181" s="197"/>
      <c r="FY181" s="197"/>
      <c r="FZ181" s="197"/>
      <c r="GA181" s="197"/>
      <c r="GB181" s="197"/>
      <c r="GC181" s="197"/>
      <c r="GD181" s="197"/>
      <c r="GE181" s="197"/>
      <c r="GF181" s="197"/>
      <c r="GG181" s="197"/>
      <c r="GH181" s="197"/>
      <c r="GI181" s="197"/>
      <c r="GJ181" s="197"/>
      <c r="GK181" s="197"/>
      <c r="GL181" s="197"/>
      <c r="GM181" s="197"/>
      <c r="GN181" s="197"/>
      <c r="GO181" s="197"/>
      <c r="GP181" s="197"/>
      <c r="GQ181" s="197"/>
      <c r="GR181" s="197"/>
      <c r="GS181" s="197"/>
      <c r="GT181" s="197"/>
      <c r="GU181" s="197"/>
      <c r="GV181" s="197"/>
      <c r="GW181" s="197"/>
      <c r="GX181" s="197"/>
      <c r="GY181" s="197"/>
      <c r="GZ181" s="197"/>
      <c r="HA181" s="197"/>
      <c r="HB181" s="197"/>
      <c r="HC181" s="197"/>
      <c r="HD181" s="197"/>
      <c r="HE181" s="197"/>
      <c r="HF181" s="197"/>
      <c r="HG181" s="197"/>
      <c r="HH181" s="197"/>
      <c r="HI181" s="197"/>
      <c r="HJ181" s="197"/>
      <c r="HK181" s="197"/>
      <c r="HL181" s="197"/>
      <c r="HM181" s="197"/>
      <c r="HN181" s="197"/>
      <c r="HO181" s="197"/>
      <c r="HP181" s="197"/>
      <c r="HQ181" s="197"/>
      <c r="HR181" s="197"/>
      <c r="HS181" s="197"/>
      <c r="HT181" s="197"/>
      <c r="HU181" s="197"/>
      <c r="HV181" s="197"/>
      <c r="HW181" s="197"/>
      <c r="HX181" s="197"/>
      <c r="HY181" s="197"/>
      <c r="HZ181" s="197"/>
      <c r="IA181" s="197"/>
      <c r="IB181" s="197"/>
      <c r="IC181" s="197"/>
      <c r="ID181" s="197"/>
      <c r="IE181" s="197"/>
      <c r="IF181" s="197"/>
      <c r="IG181" s="197"/>
      <c r="IH181" s="197"/>
      <c r="II181" s="197"/>
      <c r="IJ181" s="197"/>
      <c r="IK181" s="197"/>
      <c r="IL181" s="197"/>
      <c r="IM181" s="197"/>
      <c r="IN181" s="197"/>
      <c r="IO181" s="197"/>
      <c r="IP181" s="197"/>
      <c r="IQ181" s="197"/>
      <c r="IR181" s="197"/>
      <c r="IS181" s="197"/>
      <c r="IT181" s="197"/>
      <c r="IU181" s="197"/>
      <c r="IV181" s="197"/>
      <c r="IW181" s="197"/>
    </row>
    <row r="182" spans="1:257">
      <c r="A182" s="215">
        <v>11</v>
      </c>
      <c r="B182" s="214" t="s">
        <v>1010</v>
      </c>
      <c r="C182" s="214"/>
      <c r="D182" s="205" t="s">
        <v>677</v>
      </c>
      <c r="E182" s="205" t="s">
        <v>268</v>
      </c>
      <c r="F182" s="205" t="s">
        <v>267</v>
      </c>
      <c r="G182" s="205" t="s">
        <v>266</v>
      </c>
      <c r="H182" s="206" t="s">
        <v>265</v>
      </c>
      <c r="I182" s="207"/>
      <c r="J182" s="205" t="s">
        <v>268</v>
      </c>
      <c r="K182" s="205" t="s">
        <v>267</v>
      </c>
      <c r="L182" s="205" t="s">
        <v>266</v>
      </c>
      <c r="M182" s="206" t="s">
        <v>265</v>
      </c>
      <c r="N182" s="205" t="s">
        <v>268</v>
      </c>
      <c r="O182" s="205" t="s">
        <v>267</v>
      </c>
      <c r="P182" s="205" t="s">
        <v>266</v>
      </c>
      <c r="Q182" s="205" t="s">
        <v>268</v>
      </c>
      <c r="R182" s="205" t="s">
        <v>267</v>
      </c>
      <c r="S182" s="205" t="s">
        <v>266</v>
      </c>
      <c r="T182" s="205" t="s">
        <v>268</v>
      </c>
      <c r="U182" s="205" t="s">
        <v>267</v>
      </c>
      <c r="V182" s="205" t="s">
        <v>266</v>
      </c>
      <c r="W182" s="205" t="s">
        <v>268</v>
      </c>
      <c r="X182" s="205" t="s">
        <v>267</v>
      </c>
      <c r="Y182" s="205" t="s">
        <v>266</v>
      </c>
      <c r="Z182" s="205" t="s">
        <v>268</v>
      </c>
      <c r="AA182" s="205" t="s">
        <v>267</v>
      </c>
      <c r="AB182" s="205" t="s">
        <v>266</v>
      </c>
      <c r="AC182" s="205" t="s">
        <v>268</v>
      </c>
      <c r="AD182" s="205" t="s">
        <v>267</v>
      </c>
      <c r="AE182" s="205" t="s">
        <v>266</v>
      </c>
      <c r="AF182" s="205" t="s">
        <v>268</v>
      </c>
      <c r="AG182" s="205" t="s">
        <v>267</v>
      </c>
      <c r="AH182" s="205" t="s">
        <v>266</v>
      </c>
      <c r="AI182" s="205" t="s">
        <v>268</v>
      </c>
      <c r="AJ182" s="205" t="s">
        <v>267</v>
      </c>
      <c r="AK182" s="205" t="s">
        <v>266</v>
      </c>
      <c r="AL182" s="205" t="s">
        <v>268</v>
      </c>
      <c r="AM182" s="205" t="s">
        <v>267</v>
      </c>
      <c r="AN182" s="205" t="s">
        <v>266</v>
      </c>
      <c r="AO182" s="205" t="s">
        <v>268</v>
      </c>
      <c r="AP182" s="205" t="s">
        <v>267</v>
      </c>
      <c r="AQ182" s="205" t="s">
        <v>266</v>
      </c>
      <c r="AR182" s="205" t="s">
        <v>268</v>
      </c>
      <c r="AS182" s="205" t="s">
        <v>267</v>
      </c>
      <c r="AT182" s="205" t="s">
        <v>266</v>
      </c>
      <c r="AU182" s="205" t="s">
        <v>268</v>
      </c>
      <c r="AV182" s="205" t="s">
        <v>267</v>
      </c>
      <c r="AW182" s="205" t="s">
        <v>266</v>
      </c>
      <c r="AX182" s="205" t="s">
        <v>268</v>
      </c>
      <c r="AY182" s="205" t="s">
        <v>267</v>
      </c>
      <c r="AZ182" s="205" t="s">
        <v>266</v>
      </c>
      <c r="BA182" s="205" t="s">
        <v>268</v>
      </c>
      <c r="BB182" s="205" t="s">
        <v>267</v>
      </c>
      <c r="BC182" s="205" t="s">
        <v>266</v>
      </c>
      <c r="BD182" s="205" t="s">
        <v>268</v>
      </c>
      <c r="BE182" s="205" t="s">
        <v>267</v>
      </c>
      <c r="BF182" s="205" t="s">
        <v>266</v>
      </c>
      <c r="BG182" s="205" t="s">
        <v>268</v>
      </c>
      <c r="BH182" s="205" t="s">
        <v>267</v>
      </c>
      <c r="BI182" s="205" t="s">
        <v>266</v>
      </c>
      <c r="BJ182" s="205" t="s">
        <v>268</v>
      </c>
      <c r="BK182" s="205" t="s">
        <v>267</v>
      </c>
      <c r="BL182" s="205" t="s">
        <v>266</v>
      </c>
      <c r="BM182" s="205" t="s">
        <v>268</v>
      </c>
      <c r="BN182" s="205" t="s">
        <v>267</v>
      </c>
      <c r="BO182" s="204" t="s">
        <v>266</v>
      </c>
      <c r="BP182" s="197"/>
      <c r="BQ182" s="197"/>
      <c r="BR182" s="197"/>
      <c r="BS182" s="197"/>
      <c r="BT182" s="197"/>
      <c r="BU182" s="197"/>
      <c r="BV182" s="197"/>
      <c r="BW182" s="197"/>
      <c r="BX182" s="197"/>
      <c r="BY182" s="197"/>
      <c r="BZ182" s="197"/>
      <c r="CA182" s="197"/>
      <c r="CB182" s="197"/>
      <c r="CC182" s="197"/>
      <c r="CD182" s="197"/>
      <c r="CE182" s="197"/>
      <c r="CF182" s="197"/>
      <c r="CG182" s="197"/>
      <c r="CH182" s="197"/>
      <c r="CI182" s="197"/>
      <c r="CJ182" s="197"/>
      <c r="CK182" s="197"/>
      <c r="CL182" s="197"/>
      <c r="CM182" s="197"/>
      <c r="CN182" s="197"/>
      <c r="CO182" s="197"/>
      <c r="CP182" s="197"/>
      <c r="CQ182" s="197"/>
      <c r="CR182" s="197"/>
      <c r="CS182" s="197"/>
      <c r="CT182" s="197"/>
      <c r="CU182" s="197"/>
      <c r="CV182" s="197"/>
      <c r="CW182" s="197"/>
      <c r="CX182" s="197"/>
      <c r="CY182" s="197"/>
      <c r="CZ182" s="197"/>
      <c r="DA182" s="197"/>
      <c r="DB182" s="197"/>
      <c r="DC182" s="197"/>
      <c r="DD182" s="197"/>
      <c r="DE182" s="197"/>
      <c r="DF182" s="197"/>
      <c r="DG182" s="197"/>
      <c r="DH182" s="197"/>
      <c r="DI182" s="197"/>
      <c r="DJ182" s="197"/>
      <c r="DK182" s="197"/>
      <c r="DL182" s="197"/>
      <c r="DM182" s="197"/>
      <c r="DN182" s="197"/>
      <c r="DO182" s="197"/>
      <c r="DP182" s="197"/>
      <c r="DQ182" s="197"/>
      <c r="DR182" s="197"/>
      <c r="DS182" s="197"/>
      <c r="DT182" s="197"/>
      <c r="DU182" s="197"/>
      <c r="DV182" s="197"/>
      <c r="DW182" s="197"/>
      <c r="DX182" s="197"/>
      <c r="DY182" s="197"/>
      <c r="DZ182" s="197"/>
      <c r="EA182" s="197"/>
      <c r="EB182" s="197"/>
      <c r="EC182" s="197"/>
      <c r="ED182" s="197"/>
      <c r="EE182" s="197"/>
      <c r="EF182" s="197"/>
      <c r="EG182" s="197"/>
      <c r="EH182" s="197"/>
      <c r="EI182" s="197"/>
      <c r="EJ182" s="197"/>
      <c r="EK182" s="197"/>
      <c r="EL182" s="197"/>
      <c r="EM182" s="197"/>
      <c r="EN182" s="197"/>
      <c r="EO182" s="197"/>
      <c r="EP182" s="197"/>
      <c r="EQ182" s="197"/>
      <c r="ER182" s="197"/>
      <c r="ES182" s="197"/>
      <c r="ET182" s="197"/>
      <c r="EU182" s="197"/>
      <c r="EV182" s="197"/>
      <c r="EW182" s="197"/>
      <c r="EX182" s="197"/>
      <c r="EY182" s="197"/>
      <c r="EZ182" s="197"/>
      <c r="FA182" s="197"/>
      <c r="FB182" s="197"/>
      <c r="FC182" s="197"/>
      <c r="FD182" s="197"/>
      <c r="FE182" s="197"/>
      <c r="FF182" s="197"/>
      <c r="FG182" s="197"/>
      <c r="FH182" s="197"/>
      <c r="FI182" s="197"/>
      <c r="FJ182" s="197"/>
      <c r="FK182" s="197"/>
      <c r="FL182" s="197"/>
      <c r="FM182" s="197"/>
      <c r="FN182" s="197"/>
      <c r="FO182" s="197"/>
      <c r="FP182" s="197"/>
      <c r="FQ182" s="197"/>
      <c r="FR182" s="197"/>
      <c r="FS182" s="197"/>
      <c r="FT182" s="197"/>
      <c r="FU182" s="197"/>
      <c r="FV182" s="197"/>
      <c r="FW182" s="197"/>
      <c r="FX182" s="197"/>
      <c r="FY182" s="197"/>
      <c r="FZ182" s="197"/>
      <c r="GA182" s="197"/>
      <c r="GB182" s="197"/>
      <c r="GC182" s="197"/>
      <c r="GD182" s="197"/>
      <c r="GE182" s="197"/>
      <c r="GF182" s="197"/>
      <c r="GG182" s="197"/>
      <c r="GH182" s="197"/>
      <c r="GI182" s="197"/>
      <c r="GJ182" s="197"/>
      <c r="GK182" s="197"/>
      <c r="GL182" s="197"/>
      <c r="GM182" s="197"/>
      <c r="GN182" s="197"/>
      <c r="GO182" s="197"/>
      <c r="GP182" s="197"/>
      <c r="GQ182" s="197"/>
      <c r="GR182" s="197"/>
      <c r="GS182" s="197"/>
      <c r="GT182" s="197"/>
      <c r="GU182" s="197"/>
      <c r="GV182" s="197"/>
      <c r="GW182" s="197"/>
      <c r="GX182" s="197"/>
      <c r="GY182" s="197"/>
      <c r="GZ182" s="197"/>
      <c r="HA182" s="197"/>
      <c r="HB182" s="197"/>
      <c r="HC182" s="197"/>
      <c r="HD182" s="197"/>
      <c r="HE182" s="197"/>
      <c r="HF182" s="197"/>
      <c r="HG182" s="197"/>
      <c r="HH182" s="197"/>
      <c r="HI182" s="197"/>
      <c r="HJ182" s="197"/>
      <c r="HK182" s="197"/>
      <c r="HL182" s="197"/>
      <c r="HM182" s="197"/>
      <c r="HN182" s="197"/>
      <c r="HO182" s="197"/>
      <c r="HP182" s="197"/>
      <c r="HQ182" s="197"/>
      <c r="HR182" s="197"/>
      <c r="HS182" s="197"/>
      <c r="HT182" s="197"/>
      <c r="HU182" s="197"/>
      <c r="HV182" s="197"/>
      <c r="HW182" s="197"/>
      <c r="HX182" s="197"/>
      <c r="HY182" s="197"/>
      <c r="HZ182" s="197"/>
      <c r="IA182" s="197"/>
      <c r="IB182" s="197"/>
      <c r="IC182" s="197"/>
      <c r="ID182" s="197"/>
      <c r="IE182" s="197"/>
      <c r="IF182" s="197"/>
      <c r="IG182" s="197"/>
      <c r="IH182" s="197"/>
      <c r="II182" s="197"/>
      <c r="IJ182" s="197"/>
      <c r="IK182" s="197"/>
      <c r="IL182" s="197"/>
      <c r="IM182" s="197"/>
      <c r="IN182" s="197"/>
      <c r="IO182" s="197"/>
      <c r="IP182" s="197"/>
      <c r="IQ182" s="197"/>
      <c r="IR182" s="197"/>
      <c r="IS182" s="197"/>
      <c r="IT182" s="197"/>
      <c r="IU182" s="197"/>
      <c r="IV182" s="197"/>
      <c r="IW182" s="197"/>
    </row>
    <row r="183" spans="1:257">
      <c r="A183" s="208">
        <v>1</v>
      </c>
      <c r="B183" s="205" t="s">
        <v>910</v>
      </c>
      <c r="C183" s="205" t="str">
        <f t="shared" ref="C183:C196" si="60">TRIM(B183)</f>
        <v>CHARLIE WELLMAN</v>
      </c>
      <c r="D183" s="205">
        <v>5</v>
      </c>
      <c r="E183" s="209">
        <v>218</v>
      </c>
      <c r="F183" s="209">
        <v>92</v>
      </c>
      <c r="G183" s="209">
        <v>0</v>
      </c>
      <c r="H183" s="206">
        <f t="shared" ref="H183:H196" si="61">F183/E183</f>
        <v>0.42201834862385323</v>
      </c>
      <c r="I183" s="207"/>
      <c r="J183" s="205">
        <f t="shared" ref="J183:J196" si="62">SUM(N183,Q183,T183,W183,Z183,AC183,AF183,AI183,AL183,AO183,AR183,AU183,AX183,BA183,BD183,BG183)</f>
        <v>67</v>
      </c>
      <c r="K183" s="205">
        <f t="shared" ref="K183:K196" si="63">SUM(O183,R183,U183,X183,AA183,AD183,AG183,AJ183,AM183,AP183,AS183,AV183,AY183,BB183,BE183,BH183)</f>
        <v>33</v>
      </c>
      <c r="L183" s="205">
        <f t="shared" ref="L183:L196" si="64">SUM(P183,S183,V183,Y183,AB183,AE183,AH183,AK183,AN183,AQ183,AT183,AW183,AZ183,BC183,BF183,BI183)</f>
        <v>0</v>
      </c>
      <c r="M183" s="206">
        <f t="shared" ref="M183:M196" si="65">K183/J183</f>
        <v>0.4925373134328358</v>
      </c>
      <c r="N183" s="205">
        <v>4</v>
      </c>
      <c r="O183" s="205">
        <v>2</v>
      </c>
      <c r="P183" s="205">
        <v>0</v>
      </c>
      <c r="Q183" s="205">
        <v>5</v>
      </c>
      <c r="R183" s="205">
        <v>2</v>
      </c>
      <c r="S183" s="205">
        <v>0</v>
      </c>
      <c r="T183" s="205">
        <v>5</v>
      </c>
      <c r="U183" s="205">
        <v>4</v>
      </c>
      <c r="V183" s="205">
        <v>0</v>
      </c>
      <c r="W183" s="205">
        <v>4</v>
      </c>
      <c r="X183" s="205">
        <v>2</v>
      </c>
      <c r="Y183" s="205">
        <v>0</v>
      </c>
      <c r="Z183" s="205">
        <v>4</v>
      </c>
      <c r="AA183" s="205">
        <v>2</v>
      </c>
      <c r="AB183" s="205">
        <v>0</v>
      </c>
      <c r="AC183" s="205">
        <v>3</v>
      </c>
      <c r="AD183" s="205">
        <v>3</v>
      </c>
      <c r="AE183" s="205">
        <v>0</v>
      </c>
      <c r="AF183" s="205">
        <v>0</v>
      </c>
      <c r="AG183" s="205">
        <v>0</v>
      </c>
      <c r="AH183" s="205">
        <v>0</v>
      </c>
      <c r="AI183" s="205">
        <v>3</v>
      </c>
      <c r="AJ183" s="205">
        <v>2</v>
      </c>
      <c r="AK183" s="205">
        <v>0</v>
      </c>
      <c r="AL183" s="205">
        <v>6</v>
      </c>
      <c r="AM183" s="205">
        <v>3</v>
      </c>
      <c r="AN183" s="205">
        <v>0</v>
      </c>
      <c r="AO183" s="205">
        <v>4</v>
      </c>
      <c r="AP183" s="205">
        <v>1</v>
      </c>
      <c r="AQ183" s="205">
        <v>0</v>
      </c>
      <c r="AR183" s="205">
        <v>5</v>
      </c>
      <c r="AS183" s="205">
        <v>4</v>
      </c>
      <c r="AT183" s="205">
        <v>0</v>
      </c>
      <c r="AU183" s="205">
        <v>7</v>
      </c>
      <c r="AV183" s="205">
        <v>4</v>
      </c>
      <c r="AW183" s="205">
        <v>0</v>
      </c>
      <c r="AX183" s="205">
        <v>4</v>
      </c>
      <c r="AY183" s="205">
        <v>0</v>
      </c>
      <c r="AZ183" s="205">
        <v>0</v>
      </c>
      <c r="BA183" s="205">
        <v>4</v>
      </c>
      <c r="BB183" s="205">
        <v>1</v>
      </c>
      <c r="BC183" s="205">
        <v>0</v>
      </c>
      <c r="BD183" s="205">
        <v>4</v>
      </c>
      <c r="BE183" s="205">
        <v>1</v>
      </c>
      <c r="BF183" s="205">
        <v>0</v>
      </c>
      <c r="BG183" s="205">
        <v>5</v>
      </c>
      <c r="BH183" s="205">
        <v>2</v>
      </c>
      <c r="BI183" s="205">
        <v>0</v>
      </c>
      <c r="BJ183" s="205"/>
      <c r="BK183" s="205"/>
      <c r="BL183" s="205"/>
      <c r="BM183" s="205"/>
      <c r="BN183" s="205"/>
      <c r="BO183" s="204"/>
      <c r="BP183" s="197"/>
      <c r="BQ183" s="197"/>
      <c r="BR183" s="197"/>
      <c r="BS183" s="197"/>
      <c r="BT183" s="197"/>
      <c r="BU183" s="197"/>
      <c r="BV183" s="197"/>
      <c r="BW183" s="197"/>
      <c r="BX183" s="197"/>
      <c r="BY183" s="197"/>
      <c r="BZ183" s="197"/>
      <c r="CA183" s="197"/>
      <c r="CB183" s="197"/>
      <c r="CC183" s="197"/>
      <c r="CD183" s="197"/>
      <c r="CE183" s="197"/>
      <c r="CF183" s="197"/>
      <c r="CG183" s="197"/>
      <c r="CH183" s="197"/>
      <c r="CI183" s="197"/>
      <c r="CJ183" s="197"/>
      <c r="CK183" s="197"/>
      <c r="CL183" s="197"/>
      <c r="CM183" s="197"/>
      <c r="CN183" s="197"/>
      <c r="CO183" s="197"/>
      <c r="CP183" s="197"/>
      <c r="CQ183" s="197"/>
      <c r="CR183" s="197"/>
      <c r="CS183" s="197"/>
      <c r="CT183" s="197"/>
      <c r="CU183" s="197"/>
      <c r="CV183" s="197"/>
      <c r="CW183" s="197"/>
      <c r="CX183" s="197"/>
      <c r="CY183" s="197"/>
      <c r="CZ183" s="197"/>
      <c r="DA183" s="197"/>
      <c r="DB183" s="197"/>
      <c r="DC183" s="197"/>
      <c r="DD183" s="197"/>
      <c r="DE183" s="197"/>
      <c r="DF183" s="197"/>
      <c r="DG183" s="197"/>
      <c r="DH183" s="197"/>
      <c r="DI183" s="197"/>
      <c r="DJ183" s="197"/>
      <c r="DK183" s="197"/>
      <c r="DL183" s="197"/>
      <c r="DM183" s="197"/>
      <c r="DN183" s="197"/>
      <c r="DO183" s="197"/>
      <c r="DP183" s="197"/>
      <c r="DQ183" s="197"/>
      <c r="DR183" s="197"/>
      <c r="DS183" s="197"/>
      <c r="DT183" s="197"/>
      <c r="DU183" s="197"/>
      <c r="DV183" s="197"/>
      <c r="DW183" s="197"/>
      <c r="DX183" s="197"/>
      <c r="DY183" s="197"/>
      <c r="DZ183" s="197"/>
      <c r="EA183" s="197"/>
      <c r="EB183" s="197"/>
      <c r="EC183" s="197"/>
      <c r="ED183" s="197"/>
      <c r="EE183" s="197"/>
      <c r="EF183" s="197"/>
      <c r="EG183" s="197"/>
      <c r="EH183" s="197"/>
      <c r="EI183" s="197"/>
      <c r="EJ183" s="197"/>
      <c r="EK183" s="197"/>
      <c r="EL183" s="197"/>
      <c r="EM183" s="197"/>
      <c r="EN183" s="197"/>
      <c r="EO183" s="197"/>
      <c r="EP183" s="197"/>
      <c r="EQ183" s="197"/>
      <c r="ER183" s="197"/>
      <c r="ES183" s="197"/>
      <c r="ET183" s="197"/>
      <c r="EU183" s="197"/>
      <c r="EV183" s="197"/>
      <c r="EW183" s="197"/>
      <c r="EX183" s="197"/>
      <c r="EY183" s="197"/>
      <c r="EZ183" s="197"/>
      <c r="FA183" s="197"/>
      <c r="FB183" s="197"/>
      <c r="FC183" s="197"/>
      <c r="FD183" s="197"/>
      <c r="FE183" s="197"/>
      <c r="FF183" s="197"/>
      <c r="FG183" s="197"/>
      <c r="FH183" s="197"/>
      <c r="FI183" s="197"/>
      <c r="FJ183" s="197"/>
      <c r="FK183" s="197"/>
      <c r="FL183" s="197"/>
      <c r="FM183" s="197"/>
      <c r="FN183" s="197"/>
      <c r="FO183" s="197"/>
      <c r="FP183" s="197"/>
      <c r="FQ183" s="197"/>
      <c r="FR183" s="197"/>
      <c r="FS183" s="197"/>
      <c r="FT183" s="197"/>
      <c r="FU183" s="197"/>
      <c r="FV183" s="197"/>
      <c r="FW183" s="197"/>
      <c r="FX183" s="197"/>
      <c r="FY183" s="197"/>
      <c r="FZ183" s="197"/>
      <c r="GA183" s="197"/>
      <c r="GB183" s="197"/>
      <c r="GC183" s="197"/>
      <c r="GD183" s="197"/>
      <c r="GE183" s="197"/>
      <c r="GF183" s="197"/>
      <c r="GG183" s="197"/>
      <c r="GH183" s="197"/>
      <c r="GI183" s="197"/>
      <c r="GJ183" s="197"/>
      <c r="GK183" s="197"/>
      <c r="GL183" s="197"/>
      <c r="GM183" s="197"/>
      <c r="GN183" s="197"/>
      <c r="GO183" s="197"/>
      <c r="GP183" s="197"/>
      <c r="GQ183" s="197"/>
      <c r="GR183" s="197"/>
      <c r="GS183" s="197"/>
      <c r="GT183" s="197"/>
      <c r="GU183" s="197"/>
      <c r="GV183" s="197"/>
      <c r="GW183" s="197"/>
      <c r="GX183" s="197"/>
      <c r="GY183" s="197"/>
      <c r="GZ183" s="197"/>
      <c r="HA183" s="197"/>
      <c r="HB183" s="197"/>
      <c r="HC183" s="197"/>
      <c r="HD183" s="197"/>
      <c r="HE183" s="197"/>
      <c r="HF183" s="197"/>
      <c r="HG183" s="197"/>
      <c r="HH183" s="197"/>
      <c r="HI183" s="197"/>
      <c r="HJ183" s="197"/>
      <c r="HK183" s="197"/>
      <c r="HL183" s="197"/>
      <c r="HM183" s="197"/>
      <c r="HN183" s="197"/>
      <c r="HO183" s="197"/>
      <c r="HP183" s="197"/>
      <c r="HQ183" s="197"/>
      <c r="HR183" s="197"/>
      <c r="HS183" s="197"/>
      <c r="HT183" s="197"/>
      <c r="HU183" s="197"/>
      <c r="HV183" s="197"/>
      <c r="HW183" s="197"/>
      <c r="HX183" s="197"/>
      <c r="HY183" s="197"/>
      <c r="HZ183" s="197"/>
      <c r="IA183" s="197"/>
      <c r="IB183" s="197"/>
      <c r="IC183" s="197"/>
      <c r="ID183" s="197"/>
      <c r="IE183" s="197"/>
      <c r="IF183" s="197"/>
      <c r="IG183" s="197"/>
      <c r="IH183" s="197"/>
      <c r="II183" s="197"/>
      <c r="IJ183" s="197"/>
      <c r="IK183" s="197"/>
      <c r="IL183" s="197"/>
      <c r="IM183" s="197"/>
      <c r="IN183" s="197"/>
      <c r="IO183" s="197"/>
      <c r="IP183" s="197"/>
      <c r="IQ183" s="197"/>
      <c r="IR183" s="197"/>
      <c r="IS183" s="197"/>
      <c r="IT183" s="197"/>
      <c r="IU183" s="197"/>
      <c r="IV183" s="197"/>
      <c r="IW183" s="197"/>
    </row>
    <row r="184" spans="1:257">
      <c r="A184" s="208">
        <v>2</v>
      </c>
      <c r="B184" s="205" t="s">
        <v>873</v>
      </c>
      <c r="C184" s="205" t="str">
        <f t="shared" si="60"/>
        <v>STEVE BAILEY</v>
      </c>
      <c r="D184" s="205">
        <v>11</v>
      </c>
      <c r="E184" s="209">
        <v>710</v>
      </c>
      <c r="F184" s="209">
        <v>431</v>
      </c>
      <c r="G184" s="209">
        <v>35</v>
      </c>
      <c r="H184" s="206">
        <f t="shared" si="61"/>
        <v>0.60704225352112673</v>
      </c>
      <c r="I184" s="207"/>
      <c r="J184" s="205">
        <f t="shared" si="62"/>
        <v>38</v>
      </c>
      <c r="K184" s="205">
        <f t="shared" si="63"/>
        <v>20</v>
      </c>
      <c r="L184" s="205">
        <f t="shared" si="64"/>
        <v>1</v>
      </c>
      <c r="M184" s="206">
        <f t="shared" si="65"/>
        <v>0.52631578947368418</v>
      </c>
      <c r="N184" s="205">
        <v>4</v>
      </c>
      <c r="O184" s="205">
        <v>2</v>
      </c>
      <c r="P184" s="205">
        <v>0</v>
      </c>
      <c r="Q184" s="205">
        <v>5</v>
      </c>
      <c r="R184" s="205">
        <v>4</v>
      </c>
      <c r="S184" s="205">
        <v>0</v>
      </c>
      <c r="T184" s="205">
        <v>0</v>
      </c>
      <c r="U184" s="205">
        <v>0</v>
      </c>
      <c r="V184" s="205">
        <v>0</v>
      </c>
      <c r="W184" s="205">
        <v>5</v>
      </c>
      <c r="X184" s="205">
        <v>3</v>
      </c>
      <c r="Y184" s="205">
        <v>1</v>
      </c>
      <c r="Z184" s="205">
        <v>3</v>
      </c>
      <c r="AA184" s="205">
        <v>1</v>
      </c>
      <c r="AB184" s="205">
        <v>0</v>
      </c>
      <c r="AC184" s="205">
        <v>5</v>
      </c>
      <c r="AD184" s="205">
        <v>1</v>
      </c>
      <c r="AE184" s="205">
        <v>0</v>
      </c>
      <c r="AF184" s="205">
        <v>5</v>
      </c>
      <c r="AG184" s="205">
        <v>3</v>
      </c>
      <c r="AH184" s="205">
        <v>0</v>
      </c>
      <c r="AI184" s="205">
        <v>3</v>
      </c>
      <c r="AJ184" s="205">
        <v>1</v>
      </c>
      <c r="AK184" s="205">
        <v>0</v>
      </c>
      <c r="AL184" s="205">
        <v>0</v>
      </c>
      <c r="AM184" s="205">
        <v>0</v>
      </c>
      <c r="AN184" s="205">
        <v>0</v>
      </c>
      <c r="AO184" s="205">
        <v>3</v>
      </c>
      <c r="AP184" s="205">
        <v>2</v>
      </c>
      <c r="AQ184" s="205">
        <v>0</v>
      </c>
      <c r="AR184" s="205">
        <v>5</v>
      </c>
      <c r="AS184" s="205">
        <v>3</v>
      </c>
      <c r="AT184" s="205">
        <v>0</v>
      </c>
      <c r="AU184" s="205">
        <v>0</v>
      </c>
      <c r="AV184" s="205">
        <v>0</v>
      </c>
      <c r="AW184" s="205">
        <v>0</v>
      </c>
      <c r="AX184" s="205">
        <v>0</v>
      </c>
      <c r="AY184" s="205">
        <v>0</v>
      </c>
      <c r="AZ184" s="205">
        <v>0</v>
      </c>
      <c r="BA184" s="205">
        <v>0</v>
      </c>
      <c r="BB184" s="205">
        <v>0</v>
      </c>
      <c r="BC184" s="205">
        <v>0</v>
      </c>
      <c r="BD184" s="205">
        <v>0</v>
      </c>
      <c r="BE184" s="205">
        <v>0</v>
      </c>
      <c r="BF184" s="205">
        <v>0</v>
      </c>
      <c r="BG184" s="205">
        <v>0</v>
      </c>
      <c r="BH184" s="205">
        <v>0</v>
      </c>
      <c r="BI184" s="205">
        <v>0</v>
      </c>
      <c r="BJ184" s="205"/>
      <c r="BK184" s="205"/>
      <c r="BL184" s="205"/>
      <c r="BM184" s="205"/>
      <c r="BN184" s="205"/>
      <c r="BO184" s="204"/>
      <c r="BP184" s="197"/>
      <c r="BQ184" s="197"/>
      <c r="BR184" s="197"/>
      <c r="BS184" s="197"/>
      <c r="BT184" s="197"/>
      <c r="BU184" s="197"/>
      <c r="BV184" s="197"/>
      <c r="BW184" s="197"/>
      <c r="BX184" s="197"/>
      <c r="BY184" s="197"/>
      <c r="BZ184" s="197"/>
      <c r="CA184" s="197"/>
      <c r="CB184" s="197"/>
      <c r="CC184" s="197"/>
      <c r="CD184" s="197"/>
      <c r="CE184" s="197"/>
      <c r="CF184" s="197"/>
      <c r="CG184" s="197"/>
      <c r="CH184" s="197"/>
      <c r="CI184" s="197"/>
      <c r="CJ184" s="197"/>
      <c r="CK184" s="197"/>
      <c r="CL184" s="197"/>
      <c r="CM184" s="197"/>
      <c r="CN184" s="197"/>
      <c r="CO184" s="197"/>
      <c r="CP184" s="197"/>
      <c r="CQ184" s="197"/>
      <c r="CR184" s="197"/>
      <c r="CS184" s="197"/>
      <c r="CT184" s="197"/>
      <c r="CU184" s="197"/>
      <c r="CV184" s="197"/>
      <c r="CW184" s="197"/>
      <c r="CX184" s="197"/>
      <c r="CY184" s="197"/>
      <c r="CZ184" s="197"/>
      <c r="DA184" s="197"/>
      <c r="DB184" s="197"/>
      <c r="DC184" s="197"/>
      <c r="DD184" s="197"/>
      <c r="DE184" s="197"/>
      <c r="DF184" s="197"/>
      <c r="DG184" s="197"/>
      <c r="DH184" s="197"/>
      <c r="DI184" s="197"/>
      <c r="DJ184" s="197"/>
      <c r="DK184" s="197"/>
      <c r="DL184" s="197"/>
      <c r="DM184" s="197"/>
      <c r="DN184" s="197"/>
      <c r="DO184" s="197"/>
      <c r="DP184" s="197"/>
      <c r="DQ184" s="197"/>
      <c r="DR184" s="197"/>
      <c r="DS184" s="197"/>
      <c r="DT184" s="197"/>
      <c r="DU184" s="197"/>
      <c r="DV184" s="197"/>
      <c r="DW184" s="197"/>
      <c r="DX184" s="197"/>
      <c r="DY184" s="197"/>
      <c r="DZ184" s="197"/>
      <c r="EA184" s="197"/>
      <c r="EB184" s="197"/>
      <c r="EC184" s="197"/>
      <c r="ED184" s="197"/>
      <c r="EE184" s="197"/>
      <c r="EF184" s="197"/>
      <c r="EG184" s="197"/>
      <c r="EH184" s="197"/>
      <c r="EI184" s="197"/>
      <c r="EJ184" s="197"/>
      <c r="EK184" s="197"/>
      <c r="EL184" s="197"/>
      <c r="EM184" s="197"/>
      <c r="EN184" s="197"/>
      <c r="EO184" s="197"/>
      <c r="EP184" s="197"/>
      <c r="EQ184" s="197"/>
      <c r="ER184" s="197"/>
      <c r="ES184" s="197"/>
      <c r="ET184" s="197"/>
      <c r="EU184" s="197"/>
      <c r="EV184" s="197"/>
      <c r="EW184" s="197"/>
      <c r="EX184" s="197"/>
      <c r="EY184" s="197"/>
      <c r="EZ184" s="197"/>
      <c r="FA184" s="197"/>
      <c r="FB184" s="197"/>
      <c r="FC184" s="197"/>
      <c r="FD184" s="197"/>
      <c r="FE184" s="197"/>
      <c r="FF184" s="197"/>
      <c r="FG184" s="197"/>
      <c r="FH184" s="197"/>
      <c r="FI184" s="197"/>
      <c r="FJ184" s="197"/>
      <c r="FK184" s="197"/>
      <c r="FL184" s="197"/>
      <c r="FM184" s="197"/>
      <c r="FN184" s="197"/>
      <c r="FO184" s="197"/>
      <c r="FP184" s="197"/>
      <c r="FQ184" s="197"/>
      <c r="FR184" s="197"/>
      <c r="FS184" s="197"/>
      <c r="FT184" s="197"/>
      <c r="FU184" s="197"/>
      <c r="FV184" s="197"/>
      <c r="FW184" s="197"/>
      <c r="FX184" s="197"/>
      <c r="FY184" s="197"/>
      <c r="FZ184" s="197"/>
      <c r="GA184" s="197"/>
      <c r="GB184" s="197"/>
      <c r="GC184" s="197"/>
      <c r="GD184" s="197"/>
      <c r="GE184" s="197"/>
      <c r="GF184" s="197"/>
      <c r="GG184" s="197"/>
      <c r="GH184" s="197"/>
      <c r="GI184" s="197"/>
      <c r="GJ184" s="197"/>
      <c r="GK184" s="197"/>
      <c r="GL184" s="197"/>
      <c r="GM184" s="197"/>
      <c r="GN184" s="197"/>
      <c r="GO184" s="197"/>
      <c r="GP184" s="197"/>
      <c r="GQ184" s="197"/>
      <c r="GR184" s="197"/>
      <c r="GS184" s="197"/>
      <c r="GT184" s="197"/>
      <c r="GU184" s="197"/>
      <c r="GV184" s="197"/>
      <c r="GW184" s="197"/>
      <c r="GX184" s="197"/>
      <c r="GY184" s="197"/>
      <c r="GZ184" s="197"/>
      <c r="HA184" s="197"/>
      <c r="HB184" s="197"/>
      <c r="HC184" s="197"/>
      <c r="HD184" s="197"/>
      <c r="HE184" s="197"/>
      <c r="HF184" s="197"/>
      <c r="HG184" s="197"/>
      <c r="HH184" s="197"/>
      <c r="HI184" s="197"/>
      <c r="HJ184" s="197"/>
      <c r="HK184" s="197"/>
      <c r="HL184" s="197"/>
      <c r="HM184" s="197"/>
      <c r="HN184" s="197"/>
      <c r="HO184" s="197"/>
      <c r="HP184" s="197"/>
      <c r="HQ184" s="197"/>
      <c r="HR184" s="197"/>
      <c r="HS184" s="197"/>
      <c r="HT184" s="197"/>
      <c r="HU184" s="197"/>
      <c r="HV184" s="197"/>
      <c r="HW184" s="197"/>
      <c r="HX184" s="197"/>
      <c r="HY184" s="197"/>
      <c r="HZ184" s="197"/>
      <c r="IA184" s="197"/>
      <c r="IB184" s="197"/>
      <c r="IC184" s="197"/>
      <c r="ID184" s="197"/>
      <c r="IE184" s="197"/>
      <c r="IF184" s="197"/>
      <c r="IG184" s="197"/>
      <c r="IH184" s="197"/>
      <c r="II184" s="197"/>
      <c r="IJ184" s="197"/>
      <c r="IK184" s="197"/>
      <c r="IL184" s="197"/>
      <c r="IM184" s="197"/>
      <c r="IN184" s="197"/>
      <c r="IO184" s="197"/>
      <c r="IP184" s="197"/>
      <c r="IQ184" s="197"/>
      <c r="IR184" s="197"/>
      <c r="IS184" s="197"/>
      <c r="IT184" s="197"/>
      <c r="IU184" s="197"/>
      <c r="IV184" s="197"/>
      <c r="IW184" s="197"/>
    </row>
    <row r="185" spans="1:257">
      <c r="A185" s="208">
        <v>3</v>
      </c>
      <c r="B185" s="205" t="s">
        <v>922</v>
      </c>
      <c r="C185" s="205" t="str">
        <f t="shared" si="60"/>
        <v>CHRIS TEAGUE</v>
      </c>
      <c r="D185" s="205">
        <v>9</v>
      </c>
      <c r="E185" s="209">
        <v>476</v>
      </c>
      <c r="F185" s="209">
        <v>325</v>
      </c>
      <c r="G185" s="209">
        <v>20</v>
      </c>
      <c r="H185" s="206">
        <f t="shared" si="61"/>
        <v>0.6827731092436975</v>
      </c>
      <c r="I185" s="207"/>
      <c r="J185" s="205">
        <f t="shared" si="62"/>
        <v>53</v>
      </c>
      <c r="K185" s="205">
        <f t="shared" si="63"/>
        <v>31</v>
      </c>
      <c r="L185" s="205">
        <f t="shared" si="64"/>
        <v>0</v>
      </c>
      <c r="M185" s="206">
        <f t="shared" si="65"/>
        <v>0.58490566037735847</v>
      </c>
      <c r="N185" s="205">
        <v>4</v>
      </c>
      <c r="O185" s="205">
        <v>1</v>
      </c>
      <c r="P185" s="205">
        <v>0</v>
      </c>
      <c r="Q185" s="205">
        <v>4</v>
      </c>
      <c r="R185" s="205">
        <v>4</v>
      </c>
      <c r="S185" s="205">
        <v>0</v>
      </c>
      <c r="T185" s="205">
        <v>6</v>
      </c>
      <c r="U185" s="205">
        <v>4</v>
      </c>
      <c r="V185" s="205">
        <v>0</v>
      </c>
      <c r="W185" s="205">
        <v>5</v>
      </c>
      <c r="X185" s="205">
        <v>4</v>
      </c>
      <c r="Y185" s="205">
        <v>0</v>
      </c>
      <c r="Z185" s="205">
        <v>4</v>
      </c>
      <c r="AA185" s="205">
        <v>3</v>
      </c>
      <c r="AB185" s="205">
        <v>0</v>
      </c>
      <c r="AC185" s="205">
        <v>4</v>
      </c>
      <c r="AD185" s="205">
        <v>2</v>
      </c>
      <c r="AE185" s="205">
        <v>0</v>
      </c>
      <c r="AF185" s="205">
        <v>4</v>
      </c>
      <c r="AG185" s="205">
        <v>3</v>
      </c>
      <c r="AH185" s="205">
        <v>0</v>
      </c>
      <c r="AI185" s="205">
        <v>4</v>
      </c>
      <c r="AJ185" s="205">
        <v>1</v>
      </c>
      <c r="AK185" s="205">
        <v>0</v>
      </c>
      <c r="AL185" s="205">
        <v>0</v>
      </c>
      <c r="AM185" s="205">
        <v>0</v>
      </c>
      <c r="AN185" s="205">
        <v>0</v>
      </c>
      <c r="AO185" s="205">
        <v>0</v>
      </c>
      <c r="AP185" s="205">
        <v>0</v>
      </c>
      <c r="AQ185" s="205">
        <v>0</v>
      </c>
      <c r="AR185" s="205">
        <v>5</v>
      </c>
      <c r="AS185" s="205">
        <v>4</v>
      </c>
      <c r="AT185" s="205">
        <v>0</v>
      </c>
      <c r="AU185" s="205">
        <v>4</v>
      </c>
      <c r="AV185" s="205">
        <v>3</v>
      </c>
      <c r="AW185" s="205">
        <v>0</v>
      </c>
      <c r="AX185" s="205">
        <v>3</v>
      </c>
      <c r="AY185" s="205">
        <v>0</v>
      </c>
      <c r="AZ185" s="205">
        <v>0</v>
      </c>
      <c r="BA185" s="205">
        <v>0</v>
      </c>
      <c r="BB185" s="205">
        <v>0</v>
      </c>
      <c r="BC185" s="205">
        <v>0</v>
      </c>
      <c r="BD185" s="205">
        <v>0</v>
      </c>
      <c r="BE185" s="205">
        <v>0</v>
      </c>
      <c r="BF185" s="205">
        <v>0</v>
      </c>
      <c r="BG185" s="205">
        <v>6</v>
      </c>
      <c r="BH185" s="205">
        <v>2</v>
      </c>
      <c r="BI185" s="205">
        <v>0</v>
      </c>
      <c r="BJ185" s="205"/>
      <c r="BK185" s="205"/>
      <c r="BL185" s="205"/>
      <c r="BM185" s="205"/>
      <c r="BN185" s="205"/>
      <c r="BO185" s="204"/>
      <c r="BP185" s="197"/>
      <c r="BQ185" s="197"/>
      <c r="BR185" s="197"/>
      <c r="BS185" s="197"/>
      <c r="BT185" s="197"/>
      <c r="BU185" s="197"/>
      <c r="BV185" s="197"/>
      <c r="BW185" s="197"/>
      <c r="BX185" s="197"/>
      <c r="BY185" s="197"/>
      <c r="BZ185" s="197"/>
      <c r="CA185" s="197"/>
      <c r="CB185" s="197"/>
      <c r="CC185" s="197"/>
      <c r="CD185" s="197"/>
      <c r="CE185" s="197"/>
      <c r="CF185" s="197"/>
      <c r="CG185" s="197"/>
      <c r="CH185" s="197"/>
      <c r="CI185" s="197"/>
      <c r="CJ185" s="197"/>
      <c r="CK185" s="197"/>
      <c r="CL185" s="197"/>
      <c r="CM185" s="197"/>
      <c r="CN185" s="197"/>
      <c r="CO185" s="197"/>
      <c r="CP185" s="197"/>
      <c r="CQ185" s="197"/>
      <c r="CR185" s="197"/>
      <c r="CS185" s="197"/>
      <c r="CT185" s="197"/>
      <c r="CU185" s="197"/>
      <c r="CV185" s="197"/>
      <c r="CW185" s="197"/>
      <c r="CX185" s="197"/>
      <c r="CY185" s="197"/>
      <c r="CZ185" s="197"/>
      <c r="DA185" s="197"/>
      <c r="DB185" s="197"/>
      <c r="DC185" s="197"/>
      <c r="DD185" s="197"/>
      <c r="DE185" s="197"/>
      <c r="DF185" s="197"/>
      <c r="DG185" s="197"/>
      <c r="DH185" s="197"/>
      <c r="DI185" s="197"/>
      <c r="DJ185" s="197"/>
      <c r="DK185" s="197"/>
      <c r="DL185" s="197"/>
      <c r="DM185" s="197"/>
      <c r="DN185" s="197"/>
      <c r="DO185" s="197"/>
      <c r="DP185" s="197"/>
      <c r="DQ185" s="197"/>
      <c r="DR185" s="197"/>
      <c r="DS185" s="197"/>
      <c r="DT185" s="197"/>
      <c r="DU185" s="197"/>
      <c r="DV185" s="197"/>
      <c r="DW185" s="197"/>
      <c r="DX185" s="197"/>
      <c r="DY185" s="197"/>
      <c r="DZ185" s="197"/>
      <c r="EA185" s="197"/>
      <c r="EB185" s="197"/>
      <c r="EC185" s="197"/>
      <c r="ED185" s="197"/>
      <c r="EE185" s="197"/>
      <c r="EF185" s="197"/>
      <c r="EG185" s="197"/>
      <c r="EH185" s="197"/>
      <c r="EI185" s="197"/>
      <c r="EJ185" s="197"/>
      <c r="EK185" s="197"/>
      <c r="EL185" s="197"/>
      <c r="EM185" s="197"/>
      <c r="EN185" s="197"/>
      <c r="EO185" s="197"/>
      <c r="EP185" s="197"/>
      <c r="EQ185" s="197"/>
      <c r="ER185" s="197"/>
      <c r="ES185" s="197"/>
      <c r="ET185" s="197"/>
      <c r="EU185" s="197"/>
      <c r="EV185" s="197"/>
      <c r="EW185" s="197"/>
      <c r="EX185" s="197"/>
      <c r="EY185" s="197"/>
      <c r="EZ185" s="197"/>
      <c r="FA185" s="197"/>
      <c r="FB185" s="197"/>
      <c r="FC185" s="197"/>
      <c r="FD185" s="197"/>
      <c r="FE185" s="197"/>
      <c r="FF185" s="197"/>
      <c r="FG185" s="197"/>
      <c r="FH185" s="197"/>
      <c r="FI185" s="197"/>
      <c r="FJ185" s="197"/>
      <c r="FK185" s="197"/>
      <c r="FL185" s="197"/>
      <c r="FM185" s="197"/>
      <c r="FN185" s="197"/>
      <c r="FO185" s="197"/>
      <c r="FP185" s="197"/>
      <c r="FQ185" s="197"/>
      <c r="FR185" s="197"/>
      <c r="FS185" s="197"/>
      <c r="FT185" s="197"/>
      <c r="FU185" s="197"/>
      <c r="FV185" s="197"/>
      <c r="FW185" s="197"/>
      <c r="FX185" s="197"/>
      <c r="FY185" s="197"/>
      <c r="FZ185" s="197"/>
      <c r="GA185" s="197"/>
      <c r="GB185" s="197"/>
      <c r="GC185" s="197"/>
      <c r="GD185" s="197"/>
      <c r="GE185" s="197"/>
      <c r="GF185" s="197"/>
      <c r="GG185" s="197"/>
      <c r="GH185" s="197"/>
      <c r="GI185" s="197"/>
      <c r="GJ185" s="197"/>
      <c r="GK185" s="197"/>
      <c r="GL185" s="197"/>
      <c r="GM185" s="197"/>
      <c r="GN185" s="197"/>
      <c r="GO185" s="197"/>
      <c r="GP185" s="197"/>
      <c r="GQ185" s="197"/>
      <c r="GR185" s="197"/>
      <c r="GS185" s="197"/>
      <c r="GT185" s="197"/>
      <c r="GU185" s="197"/>
      <c r="GV185" s="197"/>
      <c r="GW185" s="197"/>
      <c r="GX185" s="197"/>
      <c r="GY185" s="197"/>
      <c r="GZ185" s="197"/>
      <c r="HA185" s="197"/>
      <c r="HB185" s="197"/>
      <c r="HC185" s="197"/>
      <c r="HD185" s="197"/>
      <c r="HE185" s="197"/>
      <c r="HF185" s="197"/>
      <c r="HG185" s="197"/>
      <c r="HH185" s="197"/>
      <c r="HI185" s="197"/>
      <c r="HJ185" s="197"/>
      <c r="HK185" s="197"/>
      <c r="HL185" s="197"/>
      <c r="HM185" s="197"/>
      <c r="HN185" s="197"/>
      <c r="HO185" s="197"/>
      <c r="HP185" s="197"/>
      <c r="HQ185" s="197"/>
      <c r="HR185" s="197"/>
      <c r="HS185" s="197"/>
      <c r="HT185" s="197"/>
      <c r="HU185" s="197"/>
      <c r="HV185" s="197"/>
      <c r="HW185" s="197"/>
      <c r="HX185" s="197"/>
      <c r="HY185" s="197"/>
      <c r="HZ185" s="197"/>
      <c r="IA185" s="197"/>
      <c r="IB185" s="197"/>
      <c r="IC185" s="197"/>
      <c r="ID185" s="197"/>
      <c r="IE185" s="197"/>
      <c r="IF185" s="197"/>
      <c r="IG185" s="197"/>
      <c r="IH185" s="197"/>
      <c r="II185" s="197"/>
      <c r="IJ185" s="197"/>
      <c r="IK185" s="197"/>
      <c r="IL185" s="197"/>
      <c r="IM185" s="197"/>
      <c r="IN185" s="197"/>
      <c r="IO185" s="197"/>
      <c r="IP185" s="197"/>
      <c r="IQ185" s="197"/>
      <c r="IR185" s="197"/>
      <c r="IS185" s="197"/>
      <c r="IT185" s="197"/>
      <c r="IU185" s="197"/>
      <c r="IV185" s="197"/>
      <c r="IW185" s="197"/>
    </row>
    <row r="186" spans="1:257">
      <c r="A186" s="208">
        <v>4</v>
      </c>
      <c r="B186" s="205" t="s">
        <v>830</v>
      </c>
      <c r="C186" s="205" t="str">
        <f t="shared" si="60"/>
        <v>TRAVIS FUCHS</v>
      </c>
      <c r="D186" s="205">
        <v>12</v>
      </c>
      <c r="E186" s="209">
        <v>776</v>
      </c>
      <c r="F186" s="209">
        <v>446</v>
      </c>
      <c r="G186" s="209">
        <v>28</v>
      </c>
      <c r="H186" s="206">
        <f t="shared" si="61"/>
        <v>0.57474226804123707</v>
      </c>
      <c r="I186" s="207"/>
      <c r="J186" s="205">
        <f t="shared" si="62"/>
        <v>67</v>
      </c>
      <c r="K186" s="205">
        <f t="shared" si="63"/>
        <v>35</v>
      </c>
      <c r="L186" s="205">
        <f t="shared" si="64"/>
        <v>2</v>
      </c>
      <c r="M186" s="206">
        <f t="shared" si="65"/>
        <v>0.52238805970149249</v>
      </c>
      <c r="N186" s="205">
        <v>4</v>
      </c>
      <c r="O186" s="205">
        <v>1</v>
      </c>
      <c r="P186" s="205">
        <v>0</v>
      </c>
      <c r="Q186" s="205">
        <v>4</v>
      </c>
      <c r="R186" s="205">
        <v>2</v>
      </c>
      <c r="S186" s="205">
        <v>0</v>
      </c>
      <c r="T186" s="205">
        <v>5</v>
      </c>
      <c r="U186" s="205">
        <v>3</v>
      </c>
      <c r="V186" s="205">
        <v>0</v>
      </c>
      <c r="W186" s="205">
        <v>5</v>
      </c>
      <c r="X186" s="205">
        <v>2</v>
      </c>
      <c r="Y186" s="205">
        <v>0</v>
      </c>
      <c r="Z186" s="205">
        <v>0</v>
      </c>
      <c r="AA186" s="205">
        <v>0</v>
      </c>
      <c r="AB186" s="205">
        <v>0</v>
      </c>
      <c r="AC186" s="205">
        <v>5</v>
      </c>
      <c r="AD186" s="205">
        <v>4</v>
      </c>
      <c r="AE186" s="205">
        <v>0</v>
      </c>
      <c r="AF186" s="205">
        <v>5</v>
      </c>
      <c r="AG186" s="205">
        <v>3</v>
      </c>
      <c r="AH186" s="205">
        <v>0</v>
      </c>
      <c r="AI186" s="205">
        <v>4</v>
      </c>
      <c r="AJ186" s="205">
        <v>3</v>
      </c>
      <c r="AK186" s="205">
        <v>0</v>
      </c>
      <c r="AL186" s="205">
        <v>0</v>
      </c>
      <c r="AM186" s="205">
        <v>0</v>
      </c>
      <c r="AN186" s="205">
        <v>0</v>
      </c>
      <c r="AO186" s="205">
        <v>4</v>
      </c>
      <c r="AP186" s="205">
        <v>1</v>
      </c>
      <c r="AQ186" s="205">
        <v>0</v>
      </c>
      <c r="AR186" s="205">
        <v>5</v>
      </c>
      <c r="AS186" s="205">
        <v>3</v>
      </c>
      <c r="AT186" s="205">
        <v>0</v>
      </c>
      <c r="AU186" s="205">
        <v>7</v>
      </c>
      <c r="AV186" s="205">
        <v>5</v>
      </c>
      <c r="AW186" s="205">
        <v>1</v>
      </c>
      <c r="AX186" s="205">
        <v>4</v>
      </c>
      <c r="AY186" s="205">
        <v>2</v>
      </c>
      <c r="AZ186" s="205">
        <v>0</v>
      </c>
      <c r="BA186" s="205">
        <v>4</v>
      </c>
      <c r="BB186" s="205">
        <v>1</v>
      </c>
      <c r="BC186" s="205">
        <v>0</v>
      </c>
      <c r="BD186" s="205">
        <v>5</v>
      </c>
      <c r="BE186" s="205">
        <v>3</v>
      </c>
      <c r="BF186" s="205">
        <v>1</v>
      </c>
      <c r="BG186" s="205">
        <v>6</v>
      </c>
      <c r="BH186" s="205">
        <v>2</v>
      </c>
      <c r="BI186" s="205">
        <v>0</v>
      </c>
      <c r="BJ186" s="205"/>
      <c r="BK186" s="205"/>
      <c r="BL186" s="205"/>
      <c r="BM186" s="205"/>
      <c r="BN186" s="205"/>
      <c r="BO186" s="204"/>
      <c r="BP186" s="197"/>
      <c r="BQ186" s="197"/>
      <c r="BR186" s="197"/>
      <c r="BS186" s="197"/>
      <c r="BT186" s="197"/>
      <c r="BU186" s="197"/>
      <c r="BV186" s="197"/>
      <c r="BW186" s="197"/>
      <c r="BX186" s="197"/>
      <c r="BY186" s="197"/>
      <c r="BZ186" s="197"/>
      <c r="CA186" s="197"/>
      <c r="CB186" s="197"/>
      <c r="CC186" s="197"/>
      <c r="CD186" s="197"/>
      <c r="CE186" s="197"/>
      <c r="CF186" s="197"/>
      <c r="CG186" s="197"/>
      <c r="CH186" s="197"/>
      <c r="CI186" s="197"/>
      <c r="CJ186" s="197"/>
      <c r="CK186" s="197"/>
      <c r="CL186" s="197"/>
      <c r="CM186" s="197"/>
      <c r="CN186" s="197"/>
      <c r="CO186" s="197"/>
      <c r="CP186" s="197"/>
      <c r="CQ186" s="197"/>
      <c r="CR186" s="197"/>
      <c r="CS186" s="197"/>
      <c r="CT186" s="197"/>
      <c r="CU186" s="197"/>
      <c r="CV186" s="197"/>
      <c r="CW186" s="197"/>
      <c r="CX186" s="197"/>
      <c r="CY186" s="197"/>
      <c r="CZ186" s="197"/>
      <c r="DA186" s="197"/>
      <c r="DB186" s="197"/>
      <c r="DC186" s="197"/>
      <c r="DD186" s="197"/>
      <c r="DE186" s="197"/>
      <c r="DF186" s="197"/>
      <c r="DG186" s="197"/>
      <c r="DH186" s="197"/>
      <c r="DI186" s="197"/>
      <c r="DJ186" s="197"/>
      <c r="DK186" s="197"/>
      <c r="DL186" s="197"/>
      <c r="DM186" s="197"/>
      <c r="DN186" s="197"/>
      <c r="DO186" s="197"/>
      <c r="DP186" s="197"/>
      <c r="DQ186" s="197"/>
      <c r="DR186" s="197"/>
      <c r="DS186" s="197"/>
      <c r="DT186" s="197"/>
      <c r="DU186" s="197"/>
      <c r="DV186" s="197"/>
      <c r="DW186" s="197"/>
      <c r="DX186" s="197"/>
      <c r="DY186" s="197"/>
      <c r="DZ186" s="197"/>
      <c r="EA186" s="197"/>
      <c r="EB186" s="197"/>
      <c r="EC186" s="197"/>
      <c r="ED186" s="197"/>
      <c r="EE186" s="197"/>
      <c r="EF186" s="197"/>
      <c r="EG186" s="197"/>
      <c r="EH186" s="197"/>
      <c r="EI186" s="197"/>
      <c r="EJ186" s="197"/>
      <c r="EK186" s="197"/>
      <c r="EL186" s="197"/>
      <c r="EM186" s="197"/>
      <c r="EN186" s="197"/>
      <c r="EO186" s="197"/>
      <c r="EP186" s="197"/>
      <c r="EQ186" s="197"/>
      <c r="ER186" s="197"/>
      <c r="ES186" s="197"/>
      <c r="ET186" s="197"/>
      <c r="EU186" s="197"/>
      <c r="EV186" s="197"/>
      <c r="EW186" s="197"/>
      <c r="EX186" s="197"/>
      <c r="EY186" s="197"/>
      <c r="EZ186" s="197"/>
      <c r="FA186" s="197"/>
      <c r="FB186" s="197"/>
      <c r="FC186" s="197"/>
      <c r="FD186" s="197"/>
      <c r="FE186" s="197"/>
      <c r="FF186" s="197"/>
      <c r="FG186" s="197"/>
      <c r="FH186" s="197"/>
      <c r="FI186" s="197"/>
      <c r="FJ186" s="197"/>
      <c r="FK186" s="197"/>
      <c r="FL186" s="197"/>
      <c r="FM186" s="197"/>
      <c r="FN186" s="197"/>
      <c r="FO186" s="197"/>
      <c r="FP186" s="197"/>
      <c r="FQ186" s="197"/>
      <c r="FR186" s="197"/>
      <c r="FS186" s="197"/>
      <c r="FT186" s="197"/>
      <c r="FU186" s="197"/>
      <c r="FV186" s="197"/>
      <c r="FW186" s="197"/>
      <c r="FX186" s="197"/>
      <c r="FY186" s="197"/>
      <c r="FZ186" s="197"/>
      <c r="GA186" s="197"/>
      <c r="GB186" s="197"/>
      <c r="GC186" s="197"/>
      <c r="GD186" s="197"/>
      <c r="GE186" s="197"/>
      <c r="GF186" s="197"/>
      <c r="GG186" s="197"/>
      <c r="GH186" s="197"/>
      <c r="GI186" s="197"/>
      <c r="GJ186" s="197"/>
      <c r="GK186" s="197"/>
      <c r="GL186" s="197"/>
      <c r="GM186" s="197"/>
      <c r="GN186" s="197"/>
      <c r="GO186" s="197"/>
      <c r="GP186" s="197"/>
      <c r="GQ186" s="197"/>
      <c r="GR186" s="197"/>
      <c r="GS186" s="197"/>
      <c r="GT186" s="197"/>
      <c r="GU186" s="197"/>
      <c r="GV186" s="197"/>
      <c r="GW186" s="197"/>
      <c r="GX186" s="197"/>
      <c r="GY186" s="197"/>
      <c r="GZ186" s="197"/>
      <c r="HA186" s="197"/>
      <c r="HB186" s="197"/>
      <c r="HC186" s="197"/>
      <c r="HD186" s="197"/>
      <c r="HE186" s="197"/>
      <c r="HF186" s="197"/>
      <c r="HG186" s="197"/>
      <c r="HH186" s="197"/>
      <c r="HI186" s="197"/>
      <c r="HJ186" s="197"/>
      <c r="HK186" s="197"/>
      <c r="HL186" s="197"/>
      <c r="HM186" s="197"/>
      <c r="HN186" s="197"/>
      <c r="HO186" s="197"/>
      <c r="HP186" s="197"/>
      <c r="HQ186" s="197"/>
      <c r="HR186" s="197"/>
      <c r="HS186" s="197"/>
      <c r="HT186" s="197"/>
      <c r="HU186" s="197"/>
      <c r="HV186" s="197"/>
      <c r="HW186" s="197"/>
      <c r="HX186" s="197"/>
      <c r="HY186" s="197"/>
      <c r="HZ186" s="197"/>
      <c r="IA186" s="197"/>
      <c r="IB186" s="197"/>
      <c r="IC186" s="197"/>
      <c r="ID186" s="197"/>
      <c r="IE186" s="197"/>
      <c r="IF186" s="197"/>
      <c r="IG186" s="197"/>
      <c r="IH186" s="197"/>
      <c r="II186" s="197"/>
      <c r="IJ186" s="197"/>
      <c r="IK186" s="197"/>
      <c r="IL186" s="197"/>
      <c r="IM186" s="197"/>
      <c r="IN186" s="197"/>
      <c r="IO186" s="197"/>
      <c r="IP186" s="197"/>
      <c r="IQ186" s="197"/>
      <c r="IR186" s="197"/>
      <c r="IS186" s="197"/>
      <c r="IT186" s="197"/>
      <c r="IU186" s="197"/>
      <c r="IV186" s="197"/>
      <c r="IW186" s="197"/>
    </row>
    <row r="187" spans="1:257">
      <c r="A187" s="208">
        <v>5</v>
      </c>
      <c r="B187" s="205" t="s">
        <v>917</v>
      </c>
      <c r="C187" s="205" t="str">
        <f t="shared" si="60"/>
        <v>SCOTT DOUGHTY</v>
      </c>
      <c r="D187" s="205">
        <v>6</v>
      </c>
      <c r="E187" s="209">
        <v>283</v>
      </c>
      <c r="F187" s="209">
        <v>145</v>
      </c>
      <c r="G187" s="209">
        <v>12</v>
      </c>
      <c r="H187" s="206">
        <f t="shared" si="61"/>
        <v>0.51236749116607772</v>
      </c>
      <c r="I187" s="207"/>
      <c r="J187" s="205">
        <f t="shared" si="62"/>
        <v>52</v>
      </c>
      <c r="K187" s="205">
        <f t="shared" si="63"/>
        <v>25</v>
      </c>
      <c r="L187" s="205">
        <f t="shared" si="64"/>
        <v>2</v>
      </c>
      <c r="M187" s="206">
        <f t="shared" si="65"/>
        <v>0.48076923076923078</v>
      </c>
      <c r="N187" s="205">
        <v>0</v>
      </c>
      <c r="O187" s="205">
        <v>0</v>
      </c>
      <c r="P187" s="205">
        <v>0</v>
      </c>
      <c r="Q187" s="205">
        <v>3</v>
      </c>
      <c r="R187" s="205">
        <v>1</v>
      </c>
      <c r="S187" s="205">
        <v>0</v>
      </c>
      <c r="T187" s="205">
        <v>5</v>
      </c>
      <c r="U187" s="205">
        <v>4</v>
      </c>
      <c r="V187" s="205">
        <v>0</v>
      </c>
      <c r="W187" s="205">
        <v>0</v>
      </c>
      <c r="X187" s="205">
        <v>0</v>
      </c>
      <c r="Y187" s="205">
        <v>0</v>
      </c>
      <c r="Z187" s="205">
        <v>4</v>
      </c>
      <c r="AA187" s="205">
        <v>1</v>
      </c>
      <c r="AB187" s="205">
        <v>0</v>
      </c>
      <c r="AC187" s="205">
        <v>5</v>
      </c>
      <c r="AD187" s="205">
        <v>0</v>
      </c>
      <c r="AE187" s="205">
        <v>0</v>
      </c>
      <c r="AF187" s="205">
        <v>4</v>
      </c>
      <c r="AG187" s="205">
        <v>1</v>
      </c>
      <c r="AH187" s="205">
        <v>0</v>
      </c>
      <c r="AI187" s="205">
        <v>0</v>
      </c>
      <c r="AJ187" s="205">
        <v>0</v>
      </c>
      <c r="AK187" s="205">
        <v>0</v>
      </c>
      <c r="AL187" s="205">
        <v>5</v>
      </c>
      <c r="AM187" s="205">
        <v>2</v>
      </c>
      <c r="AN187" s="205">
        <v>0</v>
      </c>
      <c r="AO187" s="205">
        <v>3</v>
      </c>
      <c r="AP187" s="205">
        <v>1</v>
      </c>
      <c r="AQ187" s="205">
        <v>0</v>
      </c>
      <c r="AR187" s="205">
        <v>4</v>
      </c>
      <c r="AS187" s="205">
        <v>3</v>
      </c>
      <c r="AT187" s="205">
        <v>1</v>
      </c>
      <c r="AU187" s="205">
        <v>6</v>
      </c>
      <c r="AV187" s="205">
        <v>5</v>
      </c>
      <c r="AW187" s="205">
        <v>0</v>
      </c>
      <c r="AX187" s="205">
        <v>4</v>
      </c>
      <c r="AY187" s="205">
        <v>2</v>
      </c>
      <c r="AZ187" s="205">
        <v>0</v>
      </c>
      <c r="BA187" s="205">
        <v>4</v>
      </c>
      <c r="BB187" s="205">
        <v>0</v>
      </c>
      <c r="BC187" s="205">
        <v>0</v>
      </c>
      <c r="BD187" s="205">
        <v>5</v>
      </c>
      <c r="BE187" s="205">
        <v>5</v>
      </c>
      <c r="BF187" s="205">
        <v>1</v>
      </c>
      <c r="BG187" s="205">
        <v>0</v>
      </c>
      <c r="BH187" s="205">
        <v>0</v>
      </c>
      <c r="BI187" s="205">
        <v>0</v>
      </c>
      <c r="BJ187" s="205"/>
      <c r="BK187" s="205"/>
      <c r="BL187" s="205"/>
      <c r="BM187" s="205"/>
      <c r="BN187" s="205"/>
      <c r="BO187" s="204"/>
      <c r="BP187" s="197"/>
      <c r="BQ187" s="197"/>
      <c r="BR187" s="197"/>
      <c r="BS187" s="197"/>
      <c r="BT187" s="197"/>
      <c r="BU187" s="197"/>
      <c r="BV187" s="197"/>
      <c r="BW187" s="197"/>
      <c r="BX187" s="197"/>
      <c r="BY187" s="197"/>
      <c r="BZ187" s="197"/>
      <c r="CA187" s="197"/>
      <c r="CB187" s="197"/>
      <c r="CC187" s="197"/>
      <c r="CD187" s="197"/>
      <c r="CE187" s="197"/>
      <c r="CF187" s="197"/>
      <c r="CG187" s="197"/>
      <c r="CH187" s="197"/>
      <c r="CI187" s="197"/>
      <c r="CJ187" s="197"/>
      <c r="CK187" s="197"/>
      <c r="CL187" s="197"/>
      <c r="CM187" s="197"/>
      <c r="CN187" s="197"/>
      <c r="CO187" s="197"/>
      <c r="CP187" s="197"/>
      <c r="CQ187" s="197"/>
      <c r="CR187" s="197"/>
      <c r="CS187" s="197"/>
      <c r="CT187" s="197"/>
      <c r="CU187" s="197"/>
      <c r="CV187" s="197"/>
      <c r="CW187" s="197"/>
      <c r="CX187" s="197"/>
      <c r="CY187" s="197"/>
      <c r="CZ187" s="197"/>
      <c r="DA187" s="197"/>
      <c r="DB187" s="197"/>
      <c r="DC187" s="197"/>
      <c r="DD187" s="197"/>
      <c r="DE187" s="197"/>
      <c r="DF187" s="197"/>
      <c r="DG187" s="197"/>
      <c r="DH187" s="197"/>
      <c r="DI187" s="197"/>
      <c r="DJ187" s="197"/>
      <c r="DK187" s="197"/>
      <c r="DL187" s="197"/>
      <c r="DM187" s="197"/>
      <c r="DN187" s="197"/>
      <c r="DO187" s="197"/>
      <c r="DP187" s="197"/>
      <c r="DQ187" s="197"/>
      <c r="DR187" s="197"/>
      <c r="DS187" s="197"/>
      <c r="DT187" s="197"/>
      <c r="DU187" s="197"/>
      <c r="DV187" s="197"/>
      <c r="DW187" s="197"/>
      <c r="DX187" s="197"/>
      <c r="DY187" s="197"/>
      <c r="DZ187" s="197"/>
      <c r="EA187" s="197"/>
      <c r="EB187" s="197"/>
      <c r="EC187" s="197"/>
      <c r="ED187" s="197"/>
      <c r="EE187" s="197"/>
      <c r="EF187" s="197"/>
      <c r="EG187" s="197"/>
      <c r="EH187" s="197"/>
      <c r="EI187" s="197"/>
      <c r="EJ187" s="197"/>
      <c r="EK187" s="197"/>
      <c r="EL187" s="197"/>
      <c r="EM187" s="197"/>
      <c r="EN187" s="197"/>
      <c r="EO187" s="197"/>
      <c r="EP187" s="197"/>
      <c r="EQ187" s="197"/>
      <c r="ER187" s="197"/>
      <c r="ES187" s="197"/>
      <c r="ET187" s="197"/>
      <c r="EU187" s="197"/>
      <c r="EV187" s="197"/>
      <c r="EW187" s="197"/>
      <c r="EX187" s="197"/>
      <c r="EY187" s="197"/>
      <c r="EZ187" s="197"/>
      <c r="FA187" s="197"/>
      <c r="FB187" s="197"/>
      <c r="FC187" s="197"/>
      <c r="FD187" s="197"/>
      <c r="FE187" s="197"/>
      <c r="FF187" s="197"/>
      <c r="FG187" s="197"/>
      <c r="FH187" s="197"/>
      <c r="FI187" s="197"/>
      <c r="FJ187" s="197"/>
      <c r="FK187" s="197"/>
      <c r="FL187" s="197"/>
      <c r="FM187" s="197"/>
      <c r="FN187" s="197"/>
      <c r="FO187" s="197"/>
      <c r="FP187" s="197"/>
      <c r="FQ187" s="197"/>
      <c r="FR187" s="197"/>
      <c r="FS187" s="197"/>
      <c r="FT187" s="197"/>
      <c r="FU187" s="197"/>
      <c r="FV187" s="197"/>
      <c r="FW187" s="197"/>
      <c r="FX187" s="197"/>
      <c r="FY187" s="197"/>
      <c r="FZ187" s="197"/>
      <c r="GA187" s="197"/>
      <c r="GB187" s="197"/>
      <c r="GC187" s="197"/>
      <c r="GD187" s="197"/>
      <c r="GE187" s="197"/>
      <c r="GF187" s="197"/>
      <c r="GG187" s="197"/>
      <c r="GH187" s="197"/>
      <c r="GI187" s="197"/>
      <c r="GJ187" s="197"/>
      <c r="GK187" s="197"/>
      <c r="GL187" s="197"/>
      <c r="GM187" s="197"/>
      <c r="GN187" s="197"/>
      <c r="GO187" s="197"/>
      <c r="GP187" s="197"/>
      <c r="GQ187" s="197"/>
      <c r="GR187" s="197"/>
      <c r="GS187" s="197"/>
      <c r="GT187" s="197"/>
      <c r="GU187" s="197"/>
      <c r="GV187" s="197"/>
      <c r="GW187" s="197"/>
      <c r="GX187" s="197"/>
      <c r="GY187" s="197"/>
      <c r="GZ187" s="197"/>
      <c r="HA187" s="197"/>
      <c r="HB187" s="197"/>
      <c r="HC187" s="197"/>
      <c r="HD187" s="197"/>
      <c r="HE187" s="197"/>
      <c r="HF187" s="197"/>
      <c r="HG187" s="197"/>
      <c r="HH187" s="197"/>
      <c r="HI187" s="197"/>
      <c r="HJ187" s="197"/>
      <c r="HK187" s="197"/>
      <c r="HL187" s="197"/>
      <c r="HM187" s="197"/>
      <c r="HN187" s="197"/>
      <c r="HO187" s="197"/>
      <c r="HP187" s="197"/>
      <c r="HQ187" s="197"/>
      <c r="HR187" s="197"/>
      <c r="HS187" s="197"/>
      <c r="HT187" s="197"/>
      <c r="HU187" s="197"/>
      <c r="HV187" s="197"/>
      <c r="HW187" s="197"/>
      <c r="HX187" s="197"/>
      <c r="HY187" s="197"/>
      <c r="HZ187" s="197"/>
      <c r="IA187" s="197"/>
      <c r="IB187" s="197"/>
      <c r="IC187" s="197"/>
      <c r="ID187" s="197"/>
      <c r="IE187" s="197"/>
      <c r="IF187" s="197"/>
      <c r="IG187" s="197"/>
      <c r="IH187" s="197"/>
      <c r="II187" s="197"/>
      <c r="IJ187" s="197"/>
      <c r="IK187" s="197"/>
      <c r="IL187" s="197"/>
      <c r="IM187" s="197"/>
      <c r="IN187" s="197"/>
      <c r="IO187" s="197"/>
      <c r="IP187" s="197"/>
      <c r="IQ187" s="197"/>
      <c r="IR187" s="197"/>
      <c r="IS187" s="197"/>
      <c r="IT187" s="197"/>
      <c r="IU187" s="197"/>
      <c r="IV187" s="197"/>
      <c r="IW187" s="197"/>
    </row>
    <row r="188" spans="1:257">
      <c r="A188" s="208">
        <v>6</v>
      </c>
      <c r="B188" s="205" t="s">
        <v>949</v>
      </c>
      <c r="C188" s="205" t="str">
        <f t="shared" si="60"/>
        <v>KEVIN PESTA</v>
      </c>
      <c r="D188" s="205">
        <v>11</v>
      </c>
      <c r="E188" s="209">
        <v>561</v>
      </c>
      <c r="F188" s="209">
        <v>295</v>
      </c>
      <c r="G188" s="209">
        <v>3</v>
      </c>
      <c r="H188" s="206">
        <f t="shared" si="61"/>
        <v>0.52584670231729058</v>
      </c>
      <c r="I188" s="207"/>
      <c r="J188" s="205">
        <f t="shared" si="62"/>
        <v>57</v>
      </c>
      <c r="K188" s="205">
        <f t="shared" si="63"/>
        <v>31</v>
      </c>
      <c r="L188" s="205">
        <f t="shared" si="64"/>
        <v>1</v>
      </c>
      <c r="M188" s="206">
        <f t="shared" si="65"/>
        <v>0.54385964912280704</v>
      </c>
      <c r="N188" s="205">
        <v>4</v>
      </c>
      <c r="O188" s="205">
        <v>2</v>
      </c>
      <c r="P188" s="205">
        <v>0</v>
      </c>
      <c r="Q188" s="205">
        <v>0</v>
      </c>
      <c r="R188" s="205">
        <v>0</v>
      </c>
      <c r="S188" s="205">
        <v>0</v>
      </c>
      <c r="T188" s="205">
        <v>4</v>
      </c>
      <c r="U188" s="205">
        <v>2</v>
      </c>
      <c r="V188" s="205">
        <v>0</v>
      </c>
      <c r="W188" s="205">
        <v>4</v>
      </c>
      <c r="X188" s="205">
        <v>1</v>
      </c>
      <c r="Y188" s="205">
        <v>0</v>
      </c>
      <c r="Z188" s="205">
        <v>4</v>
      </c>
      <c r="AA188" s="205">
        <v>2</v>
      </c>
      <c r="AB188" s="205">
        <v>0</v>
      </c>
      <c r="AC188" s="205">
        <v>0</v>
      </c>
      <c r="AD188" s="205">
        <v>0</v>
      </c>
      <c r="AE188" s="205">
        <v>0</v>
      </c>
      <c r="AF188" s="205">
        <v>5</v>
      </c>
      <c r="AG188" s="205">
        <v>5</v>
      </c>
      <c r="AH188" s="205">
        <v>0</v>
      </c>
      <c r="AI188" s="205">
        <v>4</v>
      </c>
      <c r="AJ188" s="205">
        <v>2</v>
      </c>
      <c r="AK188" s="205">
        <v>0</v>
      </c>
      <c r="AL188" s="205">
        <v>6</v>
      </c>
      <c r="AM188" s="205">
        <v>4</v>
      </c>
      <c r="AN188" s="205">
        <v>0</v>
      </c>
      <c r="AO188" s="205">
        <v>4</v>
      </c>
      <c r="AP188" s="205">
        <v>1</v>
      </c>
      <c r="AQ188" s="205">
        <v>0</v>
      </c>
      <c r="AR188" s="205">
        <v>4</v>
      </c>
      <c r="AS188" s="205">
        <v>2</v>
      </c>
      <c r="AT188" s="205">
        <v>0</v>
      </c>
      <c r="AU188" s="205">
        <v>5</v>
      </c>
      <c r="AV188" s="205">
        <v>4</v>
      </c>
      <c r="AW188" s="205">
        <v>0</v>
      </c>
      <c r="AX188" s="205">
        <v>4</v>
      </c>
      <c r="AY188" s="205">
        <v>2</v>
      </c>
      <c r="AZ188" s="205">
        <v>1</v>
      </c>
      <c r="BA188" s="205">
        <v>4</v>
      </c>
      <c r="BB188" s="205">
        <v>1</v>
      </c>
      <c r="BC188" s="205">
        <v>0</v>
      </c>
      <c r="BD188" s="205">
        <v>5</v>
      </c>
      <c r="BE188" s="205">
        <v>3</v>
      </c>
      <c r="BF188" s="205">
        <v>0</v>
      </c>
      <c r="BG188" s="205">
        <v>0</v>
      </c>
      <c r="BH188" s="205">
        <v>0</v>
      </c>
      <c r="BI188" s="205">
        <v>0</v>
      </c>
      <c r="BJ188" s="205"/>
      <c r="BK188" s="205"/>
      <c r="BL188" s="205"/>
      <c r="BM188" s="205"/>
      <c r="BN188" s="205"/>
      <c r="BO188" s="204"/>
      <c r="BP188" s="197"/>
      <c r="BQ188" s="197"/>
      <c r="BR188" s="197"/>
      <c r="BS188" s="197"/>
      <c r="BT188" s="197"/>
      <c r="BU188" s="197"/>
      <c r="BV188" s="197"/>
      <c r="BW188" s="197"/>
      <c r="BX188" s="197"/>
      <c r="BY188" s="197"/>
      <c r="BZ188" s="197"/>
      <c r="CA188" s="197"/>
      <c r="CB188" s="197"/>
      <c r="CC188" s="197"/>
      <c r="CD188" s="197"/>
      <c r="CE188" s="197"/>
      <c r="CF188" s="197"/>
      <c r="CG188" s="197"/>
      <c r="CH188" s="197"/>
      <c r="CI188" s="197"/>
      <c r="CJ188" s="197"/>
      <c r="CK188" s="197"/>
      <c r="CL188" s="197"/>
      <c r="CM188" s="197"/>
      <c r="CN188" s="197"/>
      <c r="CO188" s="197"/>
      <c r="CP188" s="197"/>
      <c r="CQ188" s="197"/>
      <c r="CR188" s="197"/>
      <c r="CS188" s="197"/>
      <c r="CT188" s="197"/>
      <c r="CU188" s="197"/>
      <c r="CV188" s="197"/>
      <c r="CW188" s="197"/>
      <c r="CX188" s="197"/>
      <c r="CY188" s="197"/>
      <c r="CZ188" s="197"/>
      <c r="DA188" s="197"/>
      <c r="DB188" s="197"/>
      <c r="DC188" s="197"/>
      <c r="DD188" s="197"/>
      <c r="DE188" s="197"/>
      <c r="DF188" s="197"/>
      <c r="DG188" s="197"/>
      <c r="DH188" s="197"/>
      <c r="DI188" s="197"/>
      <c r="DJ188" s="197"/>
      <c r="DK188" s="197"/>
      <c r="DL188" s="197"/>
      <c r="DM188" s="197"/>
      <c r="DN188" s="197"/>
      <c r="DO188" s="197"/>
      <c r="DP188" s="197"/>
      <c r="DQ188" s="197"/>
      <c r="DR188" s="197"/>
      <c r="DS188" s="197"/>
      <c r="DT188" s="197"/>
      <c r="DU188" s="197"/>
      <c r="DV188" s="197"/>
      <c r="DW188" s="197"/>
      <c r="DX188" s="197"/>
      <c r="DY188" s="197"/>
      <c r="DZ188" s="197"/>
      <c r="EA188" s="197"/>
      <c r="EB188" s="197"/>
      <c r="EC188" s="197"/>
      <c r="ED188" s="197"/>
      <c r="EE188" s="197"/>
      <c r="EF188" s="197"/>
      <c r="EG188" s="197"/>
      <c r="EH188" s="197"/>
      <c r="EI188" s="197"/>
      <c r="EJ188" s="197"/>
      <c r="EK188" s="197"/>
      <c r="EL188" s="197"/>
      <c r="EM188" s="197"/>
      <c r="EN188" s="197"/>
      <c r="EO188" s="197"/>
      <c r="EP188" s="197"/>
      <c r="EQ188" s="197"/>
      <c r="ER188" s="197"/>
      <c r="ES188" s="197"/>
      <c r="ET188" s="197"/>
      <c r="EU188" s="197"/>
      <c r="EV188" s="197"/>
      <c r="EW188" s="197"/>
      <c r="EX188" s="197"/>
      <c r="EY188" s="197"/>
      <c r="EZ188" s="197"/>
      <c r="FA188" s="197"/>
      <c r="FB188" s="197"/>
      <c r="FC188" s="197"/>
      <c r="FD188" s="197"/>
      <c r="FE188" s="197"/>
      <c r="FF188" s="197"/>
      <c r="FG188" s="197"/>
      <c r="FH188" s="197"/>
      <c r="FI188" s="197"/>
      <c r="FJ188" s="197"/>
      <c r="FK188" s="197"/>
      <c r="FL188" s="197"/>
      <c r="FM188" s="197"/>
      <c r="FN188" s="197"/>
      <c r="FO188" s="197"/>
      <c r="FP188" s="197"/>
      <c r="FQ188" s="197"/>
      <c r="FR188" s="197"/>
      <c r="FS188" s="197"/>
      <c r="FT188" s="197"/>
      <c r="FU188" s="197"/>
      <c r="FV188" s="197"/>
      <c r="FW188" s="197"/>
      <c r="FX188" s="197"/>
      <c r="FY188" s="197"/>
      <c r="FZ188" s="197"/>
      <c r="GA188" s="197"/>
      <c r="GB188" s="197"/>
      <c r="GC188" s="197"/>
      <c r="GD188" s="197"/>
      <c r="GE188" s="197"/>
      <c r="GF188" s="197"/>
      <c r="GG188" s="197"/>
      <c r="GH188" s="197"/>
      <c r="GI188" s="197"/>
      <c r="GJ188" s="197"/>
      <c r="GK188" s="197"/>
      <c r="GL188" s="197"/>
      <c r="GM188" s="197"/>
      <c r="GN188" s="197"/>
      <c r="GO188" s="197"/>
      <c r="GP188" s="197"/>
      <c r="GQ188" s="197"/>
      <c r="GR188" s="197"/>
      <c r="GS188" s="197"/>
      <c r="GT188" s="197"/>
      <c r="GU188" s="197"/>
      <c r="GV188" s="197"/>
      <c r="GW188" s="197"/>
      <c r="GX188" s="197"/>
      <c r="GY188" s="197"/>
      <c r="GZ188" s="197"/>
      <c r="HA188" s="197"/>
      <c r="HB188" s="197"/>
      <c r="HC188" s="197"/>
      <c r="HD188" s="197"/>
      <c r="HE188" s="197"/>
      <c r="HF188" s="197"/>
      <c r="HG188" s="197"/>
      <c r="HH188" s="197"/>
      <c r="HI188" s="197"/>
      <c r="HJ188" s="197"/>
      <c r="HK188" s="197"/>
      <c r="HL188" s="197"/>
      <c r="HM188" s="197"/>
      <c r="HN188" s="197"/>
      <c r="HO188" s="197"/>
      <c r="HP188" s="197"/>
      <c r="HQ188" s="197"/>
      <c r="HR188" s="197"/>
      <c r="HS188" s="197"/>
      <c r="HT188" s="197"/>
      <c r="HU188" s="197"/>
      <c r="HV188" s="197"/>
      <c r="HW188" s="197"/>
      <c r="HX188" s="197"/>
      <c r="HY188" s="197"/>
      <c r="HZ188" s="197"/>
      <c r="IA188" s="197"/>
      <c r="IB188" s="197"/>
      <c r="IC188" s="197"/>
      <c r="ID188" s="197"/>
      <c r="IE188" s="197"/>
      <c r="IF188" s="197"/>
      <c r="IG188" s="197"/>
      <c r="IH188" s="197"/>
      <c r="II188" s="197"/>
      <c r="IJ188" s="197"/>
      <c r="IK188" s="197"/>
      <c r="IL188" s="197"/>
      <c r="IM188" s="197"/>
      <c r="IN188" s="197"/>
      <c r="IO188" s="197"/>
      <c r="IP188" s="197"/>
      <c r="IQ188" s="197"/>
      <c r="IR188" s="197"/>
      <c r="IS188" s="197"/>
      <c r="IT188" s="197"/>
      <c r="IU188" s="197"/>
      <c r="IV188" s="197"/>
      <c r="IW188" s="197"/>
    </row>
    <row r="189" spans="1:257">
      <c r="A189" s="208">
        <v>7</v>
      </c>
      <c r="B189" s="205" t="s">
        <v>861</v>
      </c>
      <c r="C189" s="205" t="str">
        <f t="shared" si="60"/>
        <v>JEFF FOSTER</v>
      </c>
      <c r="D189" s="205">
        <v>2</v>
      </c>
      <c r="E189" s="209">
        <v>90</v>
      </c>
      <c r="F189" s="209">
        <v>48</v>
      </c>
      <c r="G189" s="209">
        <v>0</v>
      </c>
      <c r="H189" s="206">
        <f t="shared" si="61"/>
        <v>0.53333333333333333</v>
      </c>
      <c r="I189" s="207"/>
      <c r="J189" s="205">
        <f t="shared" si="62"/>
        <v>60</v>
      </c>
      <c r="K189" s="205">
        <f t="shared" si="63"/>
        <v>32</v>
      </c>
      <c r="L189" s="205">
        <f t="shared" si="64"/>
        <v>0</v>
      </c>
      <c r="M189" s="206">
        <f t="shared" si="65"/>
        <v>0.53333333333333333</v>
      </c>
      <c r="N189" s="205">
        <v>4</v>
      </c>
      <c r="O189" s="205">
        <v>1</v>
      </c>
      <c r="P189" s="205">
        <v>0</v>
      </c>
      <c r="Q189" s="205">
        <v>3</v>
      </c>
      <c r="R189" s="205">
        <v>1</v>
      </c>
      <c r="S189" s="205">
        <v>0</v>
      </c>
      <c r="T189" s="205">
        <v>4</v>
      </c>
      <c r="U189" s="205">
        <v>2</v>
      </c>
      <c r="V189" s="205">
        <v>0</v>
      </c>
      <c r="W189" s="205">
        <v>3</v>
      </c>
      <c r="X189" s="205">
        <v>3</v>
      </c>
      <c r="Y189" s="205">
        <v>0</v>
      </c>
      <c r="Z189" s="205">
        <v>3</v>
      </c>
      <c r="AA189" s="205">
        <v>3</v>
      </c>
      <c r="AB189" s="205">
        <v>0</v>
      </c>
      <c r="AC189" s="205">
        <v>5</v>
      </c>
      <c r="AD189" s="205">
        <v>5</v>
      </c>
      <c r="AE189" s="205">
        <v>0</v>
      </c>
      <c r="AF189" s="205">
        <v>5</v>
      </c>
      <c r="AG189" s="205">
        <v>3</v>
      </c>
      <c r="AH189" s="205">
        <v>0</v>
      </c>
      <c r="AI189" s="205">
        <v>3</v>
      </c>
      <c r="AJ189" s="205">
        <v>0</v>
      </c>
      <c r="AK189" s="205">
        <v>0</v>
      </c>
      <c r="AL189" s="205">
        <v>6</v>
      </c>
      <c r="AM189" s="205">
        <v>3</v>
      </c>
      <c r="AN189" s="205">
        <v>0</v>
      </c>
      <c r="AO189" s="205">
        <v>4</v>
      </c>
      <c r="AP189" s="205">
        <v>3</v>
      </c>
      <c r="AQ189" s="205">
        <v>0</v>
      </c>
      <c r="AR189" s="205">
        <v>0</v>
      </c>
      <c r="AS189" s="205">
        <v>0</v>
      </c>
      <c r="AT189" s="205">
        <v>0</v>
      </c>
      <c r="AU189" s="205">
        <v>6</v>
      </c>
      <c r="AV189" s="205">
        <v>3</v>
      </c>
      <c r="AW189" s="205">
        <v>0</v>
      </c>
      <c r="AX189" s="205">
        <v>4</v>
      </c>
      <c r="AY189" s="205">
        <v>1</v>
      </c>
      <c r="AZ189" s="205">
        <v>0</v>
      </c>
      <c r="BA189" s="205">
        <v>0</v>
      </c>
      <c r="BB189" s="205">
        <v>0</v>
      </c>
      <c r="BC189" s="205">
        <v>0</v>
      </c>
      <c r="BD189" s="205">
        <v>5</v>
      </c>
      <c r="BE189" s="205">
        <v>0</v>
      </c>
      <c r="BF189" s="205">
        <v>0</v>
      </c>
      <c r="BG189" s="205">
        <v>5</v>
      </c>
      <c r="BH189" s="205">
        <v>4</v>
      </c>
      <c r="BI189" s="205">
        <v>0</v>
      </c>
      <c r="BJ189" s="205"/>
      <c r="BK189" s="205"/>
      <c r="BL189" s="205"/>
      <c r="BM189" s="205"/>
      <c r="BN189" s="205"/>
      <c r="BO189" s="204"/>
      <c r="BP189" s="197"/>
      <c r="BQ189" s="197"/>
      <c r="BR189" s="197"/>
      <c r="BS189" s="197"/>
      <c r="BT189" s="197"/>
      <c r="BU189" s="197"/>
      <c r="BV189" s="197"/>
      <c r="BW189" s="197"/>
      <c r="BX189" s="197"/>
      <c r="BY189" s="197"/>
      <c r="BZ189" s="197"/>
      <c r="CA189" s="197"/>
      <c r="CB189" s="197"/>
      <c r="CC189" s="197"/>
      <c r="CD189" s="197"/>
      <c r="CE189" s="197"/>
      <c r="CF189" s="197"/>
      <c r="CG189" s="197"/>
      <c r="CH189" s="197"/>
      <c r="CI189" s="197"/>
      <c r="CJ189" s="197"/>
      <c r="CK189" s="197"/>
      <c r="CL189" s="197"/>
      <c r="CM189" s="197"/>
      <c r="CN189" s="197"/>
      <c r="CO189" s="197"/>
      <c r="CP189" s="197"/>
      <c r="CQ189" s="197"/>
      <c r="CR189" s="197"/>
      <c r="CS189" s="197"/>
      <c r="CT189" s="197"/>
      <c r="CU189" s="197"/>
      <c r="CV189" s="197"/>
      <c r="CW189" s="197"/>
      <c r="CX189" s="197"/>
      <c r="CY189" s="197"/>
      <c r="CZ189" s="197"/>
      <c r="DA189" s="197"/>
      <c r="DB189" s="197"/>
      <c r="DC189" s="197"/>
      <c r="DD189" s="197"/>
      <c r="DE189" s="197"/>
      <c r="DF189" s="197"/>
      <c r="DG189" s="197"/>
      <c r="DH189" s="197"/>
      <c r="DI189" s="197"/>
      <c r="DJ189" s="197"/>
      <c r="DK189" s="197"/>
      <c r="DL189" s="197"/>
      <c r="DM189" s="197"/>
      <c r="DN189" s="197"/>
      <c r="DO189" s="197"/>
      <c r="DP189" s="197"/>
      <c r="DQ189" s="197"/>
      <c r="DR189" s="197"/>
      <c r="DS189" s="197"/>
      <c r="DT189" s="197"/>
      <c r="DU189" s="197"/>
      <c r="DV189" s="197"/>
      <c r="DW189" s="197"/>
      <c r="DX189" s="197"/>
      <c r="DY189" s="197"/>
      <c r="DZ189" s="197"/>
      <c r="EA189" s="197"/>
      <c r="EB189" s="197"/>
      <c r="EC189" s="197"/>
      <c r="ED189" s="197"/>
      <c r="EE189" s="197"/>
      <c r="EF189" s="197"/>
      <c r="EG189" s="197"/>
      <c r="EH189" s="197"/>
      <c r="EI189" s="197"/>
      <c r="EJ189" s="197"/>
      <c r="EK189" s="197"/>
      <c r="EL189" s="197"/>
      <c r="EM189" s="197"/>
      <c r="EN189" s="197"/>
      <c r="EO189" s="197"/>
      <c r="EP189" s="197"/>
      <c r="EQ189" s="197"/>
      <c r="ER189" s="197"/>
      <c r="ES189" s="197"/>
      <c r="ET189" s="197"/>
      <c r="EU189" s="197"/>
      <c r="EV189" s="197"/>
      <c r="EW189" s="197"/>
      <c r="EX189" s="197"/>
      <c r="EY189" s="197"/>
      <c r="EZ189" s="197"/>
      <c r="FA189" s="197"/>
      <c r="FB189" s="197"/>
      <c r="FC189" s="197"/>
      <c r="FD189" s="197"/>
      <c r="FE189" s="197"/>
      <c r="FF189" s="197"/>
      <c r="FG189" s="197"/>
      <c r="FH189" s="197"/>
      <c r="FI189" s="197"/>
      <c r="FJ189" s="197"/>
      <c r="FK189" s="197"/>
      <c r="FL189" s="197"/>
      <c r="FM189" s="197"/>
      <c r="FN189" s="197"/>
      <c r="FO189" s="197"/>
      <c r="FP189" s="197"/>
      <c r="FQ189" s="197"/>
      <c r="FR189" s="197"/>
      <c r="FS189" s="197"/>
      <c r="FT189" s="197"/>
      <c r="FU189" s="197"/>
      <c r="FV189" s="197"/>
      <c r="FW189" s="197"/>
      <c r="FX189" s="197"/>
      <c r="FY189" s="197"/>
      <c r="FZ189" s="197"/>
      <c r="GA189" s="197"/>
      <c r="GB189" s="197"/>
      <c r="GC189" s="197"/>
      <c r="GD189" s="197"/>
      <c r="GE189" s="197"/>
      <c r="GF189" s="197"/>
      <c r="GG189" s="197"/>
      <c r="GH189" s="197"/>
      <c r="GI189" s="197"/>
      <c r="GJ189" s="197"/>
      <c r="GK189" s="197"/>
      <c r="GL189" s="197"/>
      <c r="GM189" s="197"/>
      <c r="GN189" s="197"/>
      <c r="GO189" s="197"/>
      <c r="GP189" s="197"/>
      <c r="GQ189" s="197"/>
      <c r="GR189" s="197"/>
      <c r="GS189" s="197"/>
      <c r="GT189" s="197"/>
      <c r="GU189" s="197"/>
      <c r="GV189" s="197"/>
      <c r="GW189" s="197"/>
      <c r="GX189" s="197"/>
      <c r="GY189" s="197"/>
      <c r="GZ189" s="197"/>
      <c r="HA189" s="197"/>
      <c r="HB189" s="197"/>
      <c r="HC189" s="197"/>
      <c r="HD189" s="197"/>
      <c r="HE189" s="197"/>
      <c r="HF189" s="197"/>
      <c r="HG189" s="197"/>
      <c r="HH189" s="197"/>
      <c r="HI189" s="197"/>
      <c r="HJ189" s="197"/>
      <c r="HK189" s="197"/>
      <c r="HL189" s="197"/>
      <c r="HM189" s="197"/>
      <c r="HN189" s="197"/>
      <c r="HO189" s="197"/>
      <c r="HP189" s="197"/>
      <c r="HQ189" s="197"/>
      <c r="HR189" s="197"/>
      <c r="HS189" s="197"/>
      <c r="HT189" s="197"/>
      <c r="HU189" s="197"/>
      <c r="HV189" s="197"/>
      <c r="HW189" s="197"/>
      <c r="HX189" s="197"/>
      <c r="HY189" s="197"/>
      <c r="HZ189" s="197"/>
      <c r="IA189" s="197"/>
      <c r="IB189" s="197"/>
      <c r="IC189" s="197"/>
      <c r="ID189" s="197"/>
      <c r="IE189" s="197"/>
      <c r="IF189" s="197"/>
      <c r="IG189" s="197"/>
      <c r="IH189" s="197"/>
      <c r="II189" s="197"/>
      <c r="IJ189" s="197"/>
      <c r="IK189" s="197"/>
      <c r="IL189" s="197"/>
      <c r="IM189" s="197"/>
      <c r="IN189" s="197"/>
      <c r="IO189" s="197"/>
      <c r="IP189" s="197"/>
      <c r="IQ189" s="197"/>
      <c r="IR189" s="197"/>
      <c r="IS189" s="197"/>
      <c r="IT189" s="197"/>
      <c r="IU189" s="197"/>
      <c r="IV189" s="197"/>
      <c r="IW189" s="197"/>
    </row>
    <row r="190" spans="1:257">
      <c r="A190" s="208">
        <v>8</v>
      </c>
      <c r="B190" s="205" t="s">
        <v>915</v>
      </c>
      <c r="C190" s="205" t="str">
        <f t="shared" si="60"/>
        <v>SCOTT ROUSE</v>
      </c>
      <c r="D190" s="205">
        <v>4</v>
      </c>
      <c r="E190" s="209">
        <v>210</v>
      </c>
      <c r="F190" s="209">
        <v>100</v>
      </c>
      <c r="G190" s="209">
        <v>5</v>
      </c>
      <c r="H190" s="206">
        <f t="shared" si="61"/>
        <v>0.47619047619047616</v>
      </c>
      <c r="I190" s="207"/>
      <c r="J190" s="205">
        <f t="shared" si="62"/>
        <v>61</v>
      </c>
      <c r="K190" s="205">
        <f t="shared" si="63"/>
        <v>27</v>
      </c>
      <c r="L190" s="205">
        <f t="shared" si="64"/>
        <v>1</v>
      </c>
      <c r="M190" s="206">
        <f t="shared" si="65"/>
        <v>0.44262295081967212</v>
      </c>
      <c r="N190" s="205">
        <v>4</v>
      </c>
      <c r="O190" s="205">
        <v>2</v>
      </c>
      <c r="P190" s="205">
        <v>0</v>
      </c>
      <c r="Q190" s="205">
        <v>5</v>
      </c>
      <c r="R190" s="205">
        <v>2</v>
      </c>
      <c r="S190" s="205">
        <v>0</v>
      </c>
      <c r="T190" s="205">
        <v>6</v>
      </c>
      <c r="U190" s="205">
        <v>3</v>
      </c>
      <c r="V190" s="205">
        <v>0</v>
      </c>
      <c r="W190" s="205">
        <v>5</v>
      </c>
      <c r="X190" s="205">
        <v>2</v>
      </c>
      <c r="Y190" s="205">
        <v>0</v>
      </c>
      <c r="Z190" s="205">
        <v>4</v>
      </c>
      <c r="AA190" s="205">
        <v>2</v>
      </c>
      <c r="AB190" s="205">
        <v>0</v>
      </c>
      <c r="AC190" s="205">
        <v>3</v>
      </c>
      <c r="AD190" s="205">
        <v>1</v>
      </c>
      <c r="AE190" s="205">
        <v>0</v>
      </c>
      <c r="AF190" s="205">
        <v>0</v>
      </c>
      <c r="AG190" s="205">
        <v>0</v>
      </c>
      <c r="AH190" s="205">
        <v>0</v>
      </c>
      <c r="AI190" s="205">
        <v>4</v>
      </c>
      <c r="AJ190" s="205">
        <v>3</v>
      </c>
      <c r="AK190" s="205">
        <v>0</v>
      </c>
      <c r="AL190" s="205">
        <v>6</v>
      </c>
      <c r="AM190" s="205">
        <v>4</v>
      </c>
      <c r="AN190" s="205">
        <v>1</v>
      </c>
      <c r="AO190" s="205">
        <v>0</v>
      </c>
      <c r="AP190" s="205">
        <v>0</v>
      </c>
      <c r="AQ190" s="205">
        <v>0</v>
      </c>
      <c r="AR190" s="205">
        <v>5</v>
      </c>
      <c r="AS190" s="205">
        <v>1</v>
      </c>
      <c r="AT190" s="205">
        <v>0</v>
      </c>
      <c r="AU190" s="205">
        <v>0</v>
      </c>
      <c r="AV190" s="205">
        <v>0</v>
      </c>
      <c r="AW190" s="205">
        <v>0</v>
      </c>
      <c r="AX190" s="205">
        <v>4</v>
      </c>
      <c r="AY190" s="205">
        <v>2</v>
      </c>
      <c r="AZ190" s="205">
        <v>0</v>
      </c>
      <c r="BA190" s="205">
        <v>4</v>
      </c>
      <c r="BB190" s="205">
        <v>2</v>
      </c>
      <c r="BC190" s="205">
        <v>0</v>
      </c>
      <c r="BD190" s="205">
        <v>5</v>
      </c>
      <c r="BE190" s="205">
        <v>0</v>
      </c>
      <c r="BF190" s="205">
        <v>0</v>
      </c>
      <c r="BG190" s="205">
        <v>6</v>
      </c>
      <c r="BH190" s="205">
        <v>3</v>
      </c>
      <c r="BI190" s="205">
        <v>0</v>
      </c>
      <c r="BJ190" s="205"/>
      <c r="BK190" s="205"/>
      <c r="BL190" s="205"/>
      <c r="BM190" s="205"/>
      <c r="BN190" s="205"/>
      <c r="BO190" s="204"/>
      <c r="BP190" s="197"/>
      <c r="BQ190" s="197"/>
      <c r="BR190" s="197"/>
      <c r="BS190" s="197"/>
      <c r="BT190" s="197"/>
      <c r="BU190" s="197"/>
      <c r="BV190" s="197"/>
      <c r="BW190" s="197"/>
      <c r="BX190" s="197"/>
      <c r="BY190" s="197"/>
      <c r="BZ190" s="197"/>
      <c r="CA190" s="197"/>
      <c r="CB190" s="197"/>
      <c r="CC190" s="197"/>
      <c r="CD190" s="197"/>
      <c r="CE190" s="197"/>
      <c r="CF190" s="197"/>
      <c r="CG190" s="197"/>
      <c r="CH190" s="197"/>
      <c r="CI190" s="197"/>
      <c r="CJ190" s="197"/>
      <c r="CK190" s="197"/>
      <c r="CL190" s="197"/>
      <c r="CM190" s="197"/>
      <c r="CN190" s="197"/>
      <c r="CO190" s="197"/>
      <c r="CP190" s="197"/>
      <c r="CQ190" s="197"/>
      <c r="CR190" s="197"/>
      <c r="CS190" s="197"/>
      <c r="CT190" s="197"/>
      <c r="CU190" s="197"/>
      <c r="CV190" s="197"/>
      <c r="CW190" s="197"/>
      <c r="CX190" s="197"/>
      <c r="CY190" s="197"/>
      <c r="CZ190" s="197"/>
      <c r="DA190" s="197"/>
      <c r="DB190" s="197"/>
      <c r="DC190" s="197"/>
      <c r="DD190" s="197"/>
      <c r="DE190" s="197"/>
      <c r="DF190" s="197"/>
      <c r="DG190" s="197"/>
      <c r="DH190" s="197"/>
      <c r="DI190" s="197"/>
      <c r="DJ190" s="197"/>
      <c r="DK190" s="197"/>
      <c r="DL190" s="197"/>
      <c r="DM190" s="197"/>
      <c r="DN190" s="197"/>
      <c r="DO190" s="197"/>
      <c r="DP190" s="197"/>
      <c r="DQ190" s="197"/>
      <c r="DR190" s="197"/>
      <c r="DS190" s="197"/>
      <c r="DT190" s="197"/>
      <c r="DU190" s="197"/>
      <c r="DV190" s="197"/>
      <c r="DW190" s="197"/>
      <c r="DX190" s="197"/>
      <c r="DY190" s="197"/>
      <c r="DZ190" s="197"/>
      <c r="EA190" s="197"/>
      <c r="EB190" s="197"/>
      <c r="EC190" s="197"/>
      <c r="ED190" s="197"/>
      <c r="EE190" s="197"/>
      <c r="EF190" s="197"/>
      <c r="EG190" s="197"/>
      <c r="EH190" s="197"/>
      <c r="EI190" s="197"/>
      <c r="EJ190" s="197"/>
      <c r="EK190" s="197"/>
      <c r="EL190" s="197"/>
      <c r="EM190" s="197"/>
      <c r="EN190" s="197"/>
      <c r="EO190" s="197"/>
      <c r="EP190" s="197"/>
      <c r="EQ190" s="197"/>
      <c r="ER190" s="197"/>
      <c r="ES190" s="197"/>
      <c r="ET190" s="197"/>
      <c r="EU190" s="197"/>
      <c r="EV190" s="197"/>
      <c r="EW190" s="197"/>
      <c r="EX190" s="197"/>
      <c r="EY190" s="197"/>
      <c r="EZ190" s="197"/>
      <c r="FA190" s="197"/>
      <c r="FB190" s="197"/>
      <c r="FC190" s="197"/>
      <c r="FD190" s="197"/>
      <c r="FE190" s="197"/>
      <c r="FF190" s="197"/>
      <c r="FG190" s="197"/>
      <c r="FH190" s="197"/>
      <c r="FI190" s="197"/>
      <c r="FJ190" s="197"/>
      <c r="FK190" s="197"/>
      <c r="FL190" s="197"/>
      <c r="FM190" s="197"/>
      <c r="FN190" s="197"/>
      <c r="FO190" s="197"/>
      <c r="FP190" s="197"/>
      <c r="FQ190" s="197"/>
      <c r="FR190" s="197"/>
      <c r="FS190" s="197"/>
      <c r="FT190" s="197"/>
      <c r="FU190" s="197"/>
      <c r="FV190" s="197"/>
      <c r="FW190" s="197"/>
      <c r="FX190" s="197"/>
      <c r="FY190" s="197"/>
      <c r="FZ190" s="197"/>
      <c r="GA190" s="197"/>
      <c r="GB190" s="197"/>
      <c r="GC190" s="197"/>
      <c r="GD190" s="197"/>
      <c r="GE190" s="197"/>
      <c r="GF190" s="197"/>
      <c r="GG190" s="197"/>
      <c r="GH190" s="197"/>
      <c r="GI190" s="197"/>
      <c r="GJ190" s="197"/>
      <c r="GK190" s="197"/>
      <c r="GL190" s="197"/>
      <c r="GM190" s="197"/>
      <c r="GN190" s="197"/>
      <c r="GO190" s="197"/>
      <c r="GP190" s="197"/>
      <c r="GQ190" s="197"/>
      <c r="GR190" s="197"/>
      <c r="GS190" s="197"/>
      <c r="GT190" s="197"/>
      <c r="GU190" s="197"/>
      <c r="GV190" s="197"/>
      <c r="GW190" s="197"/>
      <c r="GX190" s="197"/>
      <c r="GY190" s="197"/>
      <c r="GZ190" s="197"/>
      <c r="HA190" s="197"/>
      <c r="HB190" s="197"/>
      <c r="HC190" s="197"/>
      <c r="HD190" s="197"/>
      <c r="HE190" s="197"/>
      <c r="HF190" s="197"/>
      <c r="HG190" s="197"/>
      <c r="HH190" s="197"/>
      <c r="HI190" s="197"/>
      <c r="HJ190" s="197"/>
      <c r="HK190" s="197"/>
      <c r="HL190" s="197"/>
      <c r="HM190" s="197"/>
      <c r="HN190" s="197"/>
      <c r="HO190" s="197"/>
      <c r="HP190" s="197"/>
      <c r="HQ190" s="197"/>
      <c r="HR190" s="197"/>
      <c r="HS190" s="197"/>
      <c r="HT190" s="197"/>
      <c r="HU190" s="197"/>
      <c r="HV190" s="197"/>
      <c r="HW190" s="197"/>
      <c r="HX190" s="197"/>
      <c r="HY190" s="197"/>
      <c r="HZ190" s="197"/>
      <c r="IA190" s="197"/>
      <c r="IB190" s="197"/>
      <c r="IC190" s="197"/>
      <c r="ID190" s="197"/>
      <c r="IE190" s="197"/>
      <c r="IF190" s="197"/>
      <c r="IG190" s="197"/>
      <c r="IH190" s="197"/>
      <c r="II190" s="197"/>
      <c r="IJ190" s="197"/>
      <c r="IK190" s="197"/>
      <c r="IL190" s="197"/>
      <c r="IM190" s="197"/>
      <c r="IN190" s="197"/>
      <c r="IO190" s="197"/>
      <c r="IP190" s="197"/>
      <c r="IQ190" s="197"/>
      <c r="IR190" s="197"/>
      <c r="IS190" s="197"/>
      <c r="IT190" s="197"/>
      <c r="IU190" s="197"/>
      <c r="IV190" s="197"/>
      <c r="IW190" s="197"/>
    </row>
    <row r="191" spans="1:257">
      <c r="A191" s="208">
        <v>9</v>
      </c>
      <c r="B191" s="205" t="s">
        <v>991</v>
      </c>
      <c r="C191" s="205" t="str">
        <f t="shared" si="60"/>
        <v>BOB ERICKSON</v>
      </c>
      <c r="D191" s="205">
        <v>7</v>
      </c>
      <c r="E191" s="209">
        <v>345</v>
      </c>
      <c r="F191" s="209">
        <v>173</v>
      </c>
      <c r="G191" s="209">
        <v>4</v>
      </c>
      <c r="H191" s="206">
        <f t="shared" si="61"/>
        <v>0.50144927536231887</v>
      </c>
      <c r="I191" s="207"/>
      <c r="J191" s="205">
        <f t="shared" si="62"/>
        <v>51</v>
      </c>
      <c r="K191" s="205">
        <f t="shared" si="63"/>
        <v>27</v>
      </c>
      <c r="L191" s="205">
        <f t="shared" si="64"/>
        <v>0</v>
      </c>
      <c r="M191" s="206">
        <f t="shared" si="65"/>
        <v>0.52941176470588236</v>
      </c>
      <c r="N191" s="205">
        <v>4</v>
      </c>
      <c r="O191" s="205">
        <v>2</v>
      </c>
      <c r="P191" s="205">
        <v>0</v>
      </c>
      <c r="Q191" s="205">
        <v>4</v>
      </c>
      <c r="R191" s="205">
        <v>2</v>
      </c>
      <c r="S191" s="205">
        <v>0</v>
      </c>
      <c r="T191" s="205">
        <v>0</v>
      </c>
      <c r="U191" s="205">
        <v>0</v>
      </c>
      <c r="V191" s="205">
        <v>0</v>
      </c>
      <c r="W191" s="205">
        <v>0</v>
      </c>
      <c r="X191" s="205">
        <v>0</v>
      </c>
      <c r="Y191" s="205">
        <v>0</v>
      </c>
      <c r="Z191" s="205">
        <v>4</v>
      </c>
      <c r="AA191" s="205">
        <v>2</v>
      </c>
      <c r="AB191" s="205">
        <v>0</v>
      </c>
      <c r="AC191" s="205">
        <v>5</v>
      </c>
      <c r="AD191" s="205">
        <v>2</v>
      </c>
      <c r="AE191" s="205">
        <v>0</v>
      </c>
      <c r="AF191" s="205">
        <v>4</v>
      </c>
      <c r="AG191" s="205">
        <v>2</v>
      </c>
      <c r="AH191" s="205">
        <v>0</v>
      </c>
      <c r="AI191" s="205">
        <v>1</v>
      </c>
      <c r="AJ191" s="205">
        <v>0</v>
      </c>
      <c r="AK191" s="205">
        <v>0</v>
      </c>
      <c r="AL191" s="205">
        <v>5</v>
      </c>
      <c r="AM191" s="205">
        <v>2</v>
      </c>
      <c r="AN191" s="205">
        <v>0</v>
      </c>
      <c r="AO191" s="205">
        <v>3</v>
      </c>
      <c r="AP191" s="205">
        <v>1</v>
      </c>
      <c r="AQ191" s="205">
        <v>0</v>
      </c>
      <c r="AR191" s="205">
        <v>0</v>
      </c>
      <c r="AS191" s="205">
        <v>0</v>
      </c>
      <c r="AT191" s="205">
        <v>0</v>
      </c>
      <c r="AU191" s="205">
        <v>4</v>
      </c>
      <c r="AV191" s="205">
        <v>3</v>
      </c>
      <c r="AW191" s="205">
        <v>0</v>
      </c>
      <c r="AX191" s="205">
        <v>4</v>
      </c>
      <c r="AY191" s="205">
        <v>3</v>
      </c>
      <c r="AZ191" s="205">
        <v>0</v>
      </c>
      <c r="BA191" s="205">
        <v>4</v>
      </c>
      <c r="BB191" s="205">
        <v>1</v>
      </c>
      <c r="BC191" s="205">
        <v>0</v>
      </c>
      <c r="BD191" s="205">
        <v>5</v>
      </c>
      <c r="BE191" s="205">
        <v>4</v>
      </c>
      <c r="BF191" s="205">
        <v>0</v>
      </c>
      <c r="BG191" s="205">
        <v>4</v>
      </c>
      <c r="BH191" s="205">
        <v>3</v>
      </c>
      <c r="BI191" s="205">
        <v>0</v>
      </c>
      <c r="BJ191" s="205"/>
      <c r="BK191" s="205"/>
      <c r="BL191" s="205"/>
      <c r="BM191" s="205"/>
      <c r="BN191" s="205"/>
      <c r="BO191" s="204"/>
      <c r="BP191" s="197"/>
      <c r="BQ191" s="197"/>
      <c r="BR191" s="197"/>
      <c r="BS191" s="197"/>
      <c r="BT191" s="197"/>
      <c r="BU191" s="197"/>
      <c r="BV191" s="197"/>
      <c r="BW191" s="197"/>
      <c r="BX191" s="197"/>
      <c r="BY191" s="197"/>
      <c r="BZ191" s="197"/>
      <c r="CA191" s="197"/>
      <c r="CB191" s="197"/>
      <c r="CC191" s="197"/>
      <c r="CD191" s="197"/>
      <c r="CE191" s="197"/>
      <c r="CF191" s="197"/>
      <c r="CG191" s="197"/>
      <c r="CH191" s="197"/>
      <c r="CI191" s="197"/>
      <c r="CJ191" s="197"/>
      <c r="CK191" s="197"/>
      <c r="CL191" s="197"/>
      <c r="CM191" s="197"/>
      <c r="CN191" s="197"/>
      <c r="CO191" s="197"/>
      <c r="CP191" s="197"/>
      <c r="CQ191" s="197"/>
      <c r="CR191" s="197"/>
      <c r="CS191" s="197"/>
      <c r="CT191" s="197"/>
      <c r="CU191" s="197"/>
      <c r="CV191" s="197"/>
      <c r="CW191" s="197"/>
      <c r="CX191" s="197"/>
      <c r="CY191" s="197"/>
      <c r="CZ191" s="197"/>
      <c r="DA191" s="197"/>
      <c r="DB191" s="197"/>
      <c r="DC191" s="197"/>
      <c r="DD191" s="197"/>
      <c r="DE191" s="197"/>
      <c r="DF191" s="197"/>
      <c r="DG191" s="197"/>
      <c r="DH191" s="197"/>
      <c r="DI191" s="197"/>
      <c r="DJ191" s="197"/>
      <c r="DK191" s="197"/>
      <c r="DL191" s="197"/>
      <c r="DM191" s="197"/>
      <c r="DN191" s="197"/>
      <c r="DO191" s="197"/>
      <c r="DP191" s="197"/>
      <c r="DQ191" s="197"/>
      <c r="DR191" s="197"/>
      <c r="DS191" s="197"/>
      <c r="DT191" s="197"/>
      <c r="DU191" s="197"/>
      <c r="DV191" s="197"/>
      <c r="DW191" s="197"/>
      <c r="DX191" s="197"/>
      <c r="DY191" s="197"/>
      <c r="DZ191" s="197"/>
      <c r="EA191" s="197"/>
      <c r="EB191" s="197"/>
      <c r="EC191" s="197"/>
      <c r="ED191" s="197"/>
      <c r="EE191" s="197"/>
      <c r="EF191" s="197"/>
      <c r="EG191" s="197"/>
      <c r="EH191" s="197"/>
      <c r="EI191" s="197"/>
      <c r="EJ191" s="197"/>
      <c r="EK191" s="197"/>
      <c r="EL191" s="197"/>
      <c r="EM191" s="197"/>
      <c r="EN191" s="197"/>
      <c r="EO191" s="197"/>
      <c r="EP191" s="197"/>
      <c r="EQ191" s="197"/>
      <c r="ER191" s="197"/>
      <c r="ES191" s="197"/>
      <c r="ET191" s="197"/>
      <c r="EU191" s="197"/>
      <c r="EV191" s="197"/>
      <c r="EW191" s="197"/>
      <c r="EX191" s="197"/>
      <c r="EY191" s="197"/>
      <c r="EZ191" s="197"/>
      <c r="FA191" s="197"/>
      <c r="FB191" s="197"/>
      <c r="FC191" s="197"/>
      <c r="FD191" s="197"/>
      <c r="FE191" s="197"/>
      <c r="FF191" s="197"/>
      <c r="FG191" s="197"/>
      <c r="FH191" s="197"/>
      <c r="FI191" s="197"/>
      <c r="FJ191" s="197"/>
      <c r="FK191" s="197"/>
      <c r="FL191" s="197"/>
      <c r="FM191" s="197"/>
      <c r="FN191" s="197"/>
      <c r="FO191" s="197"/>
      <c r="FP191" s="197"/>
      <c r="FQ191" s="197"/>
      <c r="FR191" s="197"/>
      <c r="FS191" s="197"/>
      <c r="FT191" s="197"/>
      <c r="FU191" s="197"/>
      <c r="FV191" s="197"/>
      <c r="FW191" s="197"/>
      <c r="FX191" s="197"/>
      <c r="FY191" s="197"/>
      <c r="FZ191" s="197"/>
      <c r="GA191" s="197"/>
      <c r="GB191" s="197"/>
      <c r="GC191" s="197"/>
      <c r="GD191" s="197"/>
      <c r="GE191" s="197"/>
      <c r="GF191" s="197"/>
      <c r="GG191" s="197"/>
      <c r="GH191" s="197"/>
      <c r="GI191" s="197"/>
      <c r="GJ191" s="197"/>
      <c r="GK191" s="197"/>
      <c r="GL191" s="197"/>
      <c r="GM191" s="197"/>
      <c r="GN191" s="197"/>
      <c r="GO191" s="197"/>
      <c r="GP191" s="197"/>
      <c r="GQ191" s="197"/>
      <c r="GR191" s="197"/>
      <c r="GS191" s="197"/>
      <c r="GT191" s="197"/>
      <c r="GU191" s="197"/>
      <c r="GV191" s="197"/>
      <c r="GW191" s="197"/>
      <c r="GX191" s="197"/>
      <c r="GY191" s="197"/>
      <c r="GZ191" s="197"/>
      <c r="HA191" s="197"/>
      <c r="HB191" s="197"/>
      <c r="HC191" s="197"/>
      <c r="HD191" s="197"/>
      <c r="HE191" s="197"/>
      <c r="HF191" s="197"/>
      <c r="HG191" s="197"/>
      <c r="HH191" s="197"/>
      <c r="HI191" s="197"/>
      <c r="HJ191" s="197"/>
      <c r="HK191" s="197"/>
      <c r="HL191" s="197"/>
      <c r="HM191" s="197"/>
      <c r="HN191" s="197"/>
      <c r="HO191" s="197"/>
      <c r="HP191" s="197"/>
      <c r="HQ191" s="197"/>
      <c r="HR191" s="197"/>
      <c r="HS191" s="197"/>
      <c r="HT191" s="197"/>
      <c r="HU191" s="197"/>
      <c r="HV191" s="197"/>
      <c r="HW191" s="197"/>
      <c r="HX191" s="197"/>
      <c r="HY191" s="197"/>
      <c r="HZ191" s="197"/>
      <c r="IA191" s="197"/>
      <c r="IB191" s="197"/>
      <c r="IC191" s="197"/>
      <c r="ID191" s="197"/>
      <c r="IE191" s="197"/>
      <c r="IF191" s="197"/>
      <c r="IG191" s="197"/>
      <c r="IH191" s="197"/>
      <c r="II191" s="197"/>
      <c r="IJ191" s="197"/>
      <c r="IK191" s="197"/>
      <c r="IL191" s="197"/>
      <c r="IM191" s="197"/>
      <c r="IN191" s="197"/>
      <c r="IO191" s="197"/>
      <c r="IP191" s="197"/>
      <c r="IQ191" s="197"/>
      <c r="IR191" s="197"/>
      <c r="IS191" s="197"/>
      <c r="IT191" s="197"/>
      <c r="IU191" s="197"/>
      <c r="IV191" s="197"/>
      <c r="IW191" s="197"/>
    </row>
    <row r="192" spans="1:257">
      <c r="A192" s="208">
        <v>10</v>
      </c>
      <c r="B192" s="205" t="s">
        <v>975</v>
      </c>
      <c r="C192" s="205" t="str">
        <f t="shared" si="60"/>
        <v>SAM IAFRATE</v>
      </c>
      <c r="D192" s="205">
        <v>20</v>
      </c>
      <c r="E192" s="209">
        <v>1134</v>
      </c>
      <c r="F192" s="209">
        <v>518</v>
      </c>
      <c r="G192" s="209">
        <v>14</v>
      </c>
      <c r="H192" s="206">
        <f t="shared" si="61"/>
        <v>0.4567901234567901</v>
      </c>
      <c r="I192" s="207"/>
      <c r="J192" s="205">
        <f t="shared" si="62"/>
        <v>65</v>
      </c>
      <c r="K192" s="205">
        <f t="shared" si="63"/>
        <v>35</v>
      </c>
      <c r="L192" s="205">
        <f t="shared" si="64"/>
        <v>0</v>
      </c>
      <c r="M192" s="206">
        <f t="shared" si="65"/>
        <v>0.53846153846153844</v>
      </c>
      <c r="N192" s="205">
        <v>4</v>
      </c>
      <c r="O192" s="205">
        <v>1</v>
      </c>
      <c r="P192" s="205">
        <v>0</v>
      </c>
      <c r="Q192" s="205">
        <v>3</v>
      </c>
      <c r="R192" s="205">
        <v>2</v>
      </c>
      <c r="S192" s="205">
        <v>0</v>
      </c>
      <c r="T192" s="205">
        <v>5</v>
      </c>
      <c r="U192" s="205">
        <v>3</v>
      </c>
      <c r="V192" s="205">
        <v>0</v>
      </c>
      <c r="W192" s="205">
        <v>2</v>
      </c>
      <c r="X192" s="205">
        <v>1</v>
      </c>
      <c r="Y192" s="205">
        <v>0</v>
      </c>
      <c r="Z192" s="205">
        <v>2</v>
      </c>
      <c r="AA192" s="205">
        <v>1</v>
      </c>
      <c r="AB192" s="205">
        <v>0</v>
      </c>
      <c r="AC192" s="205">
        <v>4</v>
      </c>
      <c r="AD192" s="205">
        <v>2</v>
      </c>
      <c r="AE192" s="205">
        <v>0</v>
      </c>
      <c r="AF192" s="205">
        <v>4</v>
      </c>
      <c r="AG192" s="205">
        <v>1</v>
      </c>
      <c r="AH192" s="205">
        <v>0</v>
      </c>
      <c r="AI192" s="205">
        <v>4</v>
      </c>
      <c r="AJ192" s="205">
        <v>3</v>
      </c>
      <c r="AK192" s="205">
        <v>0</v>
      </c>
      <c r="AL192" s="205">
        <v>6</v>
      </c>
      <c r="AM192" s="205">
        <v>4</v>
      </c>
      <c r="AN192" s="205">
        <v>0</v>
      </c>
      <c r="AO192" s="205">
        <v>4</v>
      </c>
      <c r="AP192" s="205">
        <v>2</v>
      </c>
      <c r="AQ192" s="205">
        <v>0</v>
      </c>
      <c r="AR192" s="205">
        <v>5</v>
      </c>
      <c r="AS192" s="205">
        <v>3</v>
      </c>
      <c r="AT192" s="205">
        <v>0</v>
      </c>
      <c r="AU192" s="205">
        <v>4</v>
      </c>
      <c r="AV192" s="205">
        <v>2</v>
      </c>
      <c r="AW192" s="205">
        <v>0</v>
      </c>
      <c r="AX192" s="205">
        <v>4</v>
      </c>
      <c r="AY192" s="205">
        <v>3</v>
      </c>
      <c r="AZ192" s="205">
        <v>0</v>
      </c>
      <c r="BA192" s="205">
        <v>4</v>
      </c>
      <c r="BB192" s="205">
        <v>2</v>
      </c>
      <c r="BC192" s="205">
        <v>0</v>
      </c>
      <c r="BD192" s="205">
        <v>4</v>
      </c>
      <c r="BE192" s="205">
        <v>1</v>
      </c>
      <c r="BF192" s="205">
        <v>0</v>
      </c>
      <c r="BG192" s="205">
        <v>6</v>
      </c>
      <c r="BH192" s="205">
        <v>4</v>
      </c>
      <c r="BI192" s="205">
        <v>0</v>
      </c>
      <c r="BJ192" s="205"/>
      <c r="BK192" s="205"/>
      <c r="BL192" s="205"/>
      <c r="BM192" s="205"/>
      <c r="BN192" s="205"/>
      <c r="BO192" s="204"/>
      <c r="BP192" s="197"/>
      <c r="BQ192" s="197"/>
      <c r="BR192" s="197"/>
      <c r="BS192" s="197"/>
      <c r="BT192" s="197"/>
      <c r="BU192" s="197"/>
      <c r="BV192" s="197"/>
      <c r="BW192" s="197"/>
      <c r="BX192" s="197"/>
      <c r="BY192" s="197"/>
      <c r="BZ192" s="197"/>
      <c r="CA192" s="197"/>
      <c r="CB192" s="197"/>
      <c r="CC192" s="197"/>
      <c r="CD192" s="197"/>
      <c r="CE192" s="197"/>
      <c r="CF192" s="197"/>
      <c r="CG192" s="197"/>
      <c r="CH192" s="197"/>
      <c r="CI192" s="197"/>
      <c r="CJ192" s="197"/>
      <c r="CK192" s="197"/>
      <c r="CL192" s="197"/>
      <c r="CM192" s="197"/>
      <c r="CN192" s="197"/>
      <c r="CO192" s="197"/>
      <c r="CP192" s="197"/>
      <c r="CQ192" s="197"/>
      <c r="CR192" s="197"/>
      <c r="CS192" s="197"/>
      <c r="CT192" s="197"/>
      <c r="CU192" s="197"/>
      <c r="CV192" s="197"/>
      <c r="CW192" s="197"/>
      <c r="CX192" s="197"/>
      <c r="CY192" s="197"/>
      <c r="CZ192" s="197"/>
      <c r="DA192" s="197"/>
      <c r="DB192" s="197"/>
      <c r="DC192" s="197"/>
      <c r="DD192" s="197"/>
      <c r="DE192" s="197"/>
      <c r="DF192" s="197"/>
      <c r="DG192" s="197"/>
      <c r="DH192" s="197"/>
      <c r="DI192" s="197"/>
      <c r="DJ192" s="197"/>
      <c r="DK192" s="197"/>
      <c r="DL192" s="197"/>
      <c r="DM192" s="197"/>
      <c r="DN192" s="197"/>
      <c r="DO192" s="197"/>
      <c r="DP192" s="197"/>
      <c r="DQ192" s="197"/>
      <c r="DR192" s="197"/>
      <c r="DS192" s="197"/>
      <c r="DT192" s="197"/>
      <c r="DU192" s="197"/>
      <c r="DV192" s="197"/>
      <c r="DW192" s="197"/>
      <c r="DX192" s="197"/>
      <c r="DY192" s="197"/>
      <c r="DZ192" s="197"/>
      <c r="EA192" s="197"/>
      <c r="EB192" s="197"/>
      <c r="EC192" s="197"/>
      <c r="ED192" s="197"/>
      <c r="EE192" s="197"/>
      <c r="EF192" s="197"/>
      <c r="EG192" s="197"/>
      <c r="EH192" s="197"/>
      <c r="EI192" s="197"/>
      <c r="EJ192" s="197"/>
      <c r="EK192" s="197"/>
      <c r="EL192" s="197"/>
      <c r="EM192" s="197"/>
      <c r="EN192" s="197"/>
      <c r="EO192" s="197"/>
      <c r="EP192" s="197"/>
      <c r="EQ192" s="197"/>
      <c r="ER192" s="197"/>
      <c r="ES192" s="197"/>
      <c r="ET192" s="197"/>
      <c r="EU192" s="197"/>
      <c r="EV192" s="197"/>
      <c r="EW192" s="197"/>
      <c r="EX192" s="197"/>
      <c r="EY192" s="197"/>
      <c r="EZ192" s="197"/>
      <c r="FA192" s="197"/>
      <c r="FB192" s="197"/>
      <c r="FC192" s="197"/>
      <c r="FD192" s="197"/>
      <c r="FE192" s="197"/>
      <c r="FF192" s="197"/>
      <c r="FG192" s="197"/>
      <c r="FH192" s="197"/>
      <c r="FI192" s="197"/>
      <c r="FJ192" s="197"/>
      <c r="FK192" s="197"/>
      <c r="FL192" s="197"/>
      <c r="FM192" s="197"/>
      <c r="FN192" s="197"/>
      <c r="FO192" s="197"/>
      <c r="FP192" s="197"/>
      <c r="FQ192" s="197"/>
      <c r="FR192" s="197"/>
      <c r="FS192" s="197"/>
      <c r="FT192" s="197"/>
      <c r="FU192" s="197"/>
      <c r="FV192" s="197"/>
      <c r="FW192" s="197"/>
      <c r="FX192" s="197"/>
      <c r="FY192" s="197"/>
      <c r="FZ192" s="197"/>
      <c r="GA192" s="197"/>
      <c r="GB192" s="197"/>
      <c r="GC192" s="197"/>
      <c r="GD192" s="197"/>
      <c r="GE192" s="197"/>
      <c r="GF192" s="197"/>
      <c r="GG192" s="197"/>
      <c r="GH192" s="197"/>
      <c r="GI192" s="197"/>
      <c r="GJ192" s="197"/>
      <c r="GK192" s="197"/>
      <c r="GL192" s="197"/>
      <c r="GM192" s="197"/>
      <c r="GN192" s="197"/>
      <c r="GO192" s="197"/>
      <c r="GP192" s="197"/>
      <c r="GQ192" s="197"/>
      <c r="GR192" s="197"/>
      <c r="GS192" s="197"/>
      <c r="GT192" s="197"/>
      <c r="GU192" s="197"/>
      <c r="GV192" s="197"/>
      <c r="GW192" s="197"/>
      <c r="GX192" s="197"/>
      <c r="GY192" s="197"/>
      <c r="GZ192" s="197"/>
      <c r="HA192" s="197"/>
      <c r="HB192" s="197"/>
      <c r="HC192" s="197"/>
      <c r="HD192" s="197"/>
      <c r="HE192" s="197"/>
      <c r="HF192" s="197"/>
      <c r="HG192" s="197"/>
      <c r="HH192" s="197"/>
      <c r="HI192" s="197"/>
      <c r="HJ192" s="197"/>
      <c r="HK192" s="197"/>
      <c r="HL192" s="197"/>
      <c r="HM192" s="197"/>
      <c r="HN192" s="197"/>
      <c r="HO192" s="197"/>
      <c r="HP192" s="197"/>
      <c r="HQ192" s="197"/>
      <c r="HR192" s="197"/>
      <c r="HS192" s="197"/>
      <c r="HT192" s="197"/>
      <c r="HU192" s="197"/>
      <c r="HV192" s="197"/>
      <c r="HW192" s="197"/>
      <c r="HX192" s="197"/>
      <c r="HY192" s="197"/>
      <c r="HZ192" s="197"/>
      <c r="IA192" s="197"/>
      <c r="IB192" s="197"/>
      <c r="IC192" s="197"/>
      <c r="ID192" s="197"/>
      <c r="IE192" s="197"/>
      <c r="IF192" s="197"/>
      <c r="IG192" s="197"/>
      <c r="IH192" s="197"/>
      <c r="II192" s="197"/>
      <c r="IJ192" s="197"/>
      <c r="IK192" s="197"/>
      <c r="IL192" s="197"/>
      <c r="IM192" s="197"/>
      <c r="IN192" s="197"/>
      <c r="IO192" s="197"/>
      <c r="IP192" s="197"/>
      <c r="IQ192" s="197"/>
      <c r="IR192" s="197"/>
      <c r="IS192" s="197"/>
      <c r="IT192" s="197"/>
      <c r="IU192" s="197"/>
      <c r="IV192" s="197"/>
      <c r="IW192" s="197"/>
    </row>
    <row r="193" spans="1:257">
      <c r="A193" s="208">
        <v>11</v>
      </c>
      <c r="B193" s="205" t="s">
        <v>1551</v>
      </c>
      <c r="C193" s="205" t="str">
        <f t="shared" si="60"/>
        <v>BOB BRAGAN</v>
      </c>
      <c r="D193" s="205">
        <v>12</v>
      </c>
      <c r="E193" s="209">
        <v>791</v>
      </c>
      <c r="F193" s="209">
        <v>376</v>
      </c>
      <c r="G193" s="209">
        <v>13</v>
      </c>
      <c r="H193" s="206">
        <f t="shared" si="61"/>
        <v>0.47534766118836913</v>
      </c>
      <c r="I193" s="207"/>
      <c r="J193" s="205">
        <f t="shared" si="62"/>
        <v>57</v>
      </c>
      <c r="K193" s="205">
        <f t="shared" si="63"/>
        <v>29</v>
      </c>
      <c r="L193" s="205">
        <f t="shared" si="64"/>
        <v>0</v>
      </c>
      <c r="M193" s="206">
        <f t="shared" si="65"/>
        <v>0.50877192982456143</v>
      </c>
      <c r="N193" s="205">
        <v>0</v>
      </c>
      <c r="O193" s="205">
        <v>0</v>
      </c>
      <c r="P193" s="205">
        <v>0</v>
      </c>
      <c r="Q193" s="205">
        <v>4</v>
      </c>
      <c r="R193" s="205">
        <v>4</v>
      </c>
      <c r="S193" s="205">
        <v>0</v>
      </c>
      <c r="T193" s="205">
        <v>3</v>
      </c>
      <c r="U193" s="205">
        <v>3</v>
      </c>
      <c r="V193" s="205">
        <v>0</v>
      </c>
      <c r="W193" s="205">
        <v>3</v>
      </c>
      <c r="X193" s="205">
        <v>1</v>
      </c>
      <c r="Y193" s="205">
        <v>0</v>
      </c>
      <c r="Z193" s="205">
        <v>1</v>
      </c>
      <c r="AA193" s="205">
        <v>0</v>
      </c>
      <c r="AB193" s="205">
        <v>0</v>
      </c>
      <c r="AC193" s="205">
        <v>5</v>
      </c>
      <c r="AD193" s="205">
        <v>1</v>
      </c>
      <c r="AE193" s="205">
        <v>0</v>
      </c>
      <c r="AF193" s="205">
        <v>3</v>
      </c>
      <c r="AG193" s="205">
        <v>2</v>
      </c>
      <c r="AH193" s="205">
        <v>0</v>
      </c>
      <c r="AI193" s="205">
        <v>3</v>
      </c>
      <c r="AJ193" s="205">
        <v>1</v>
      </c>
      <c r="AK193" s="205">
        <v>0</v>
      </c>
      <c r="AL193" s="205">
        <v>4</v>
      </c>
      <c r="AM193" s="205">
        <v>2</v>
      </c>
      <c r="AN193" s="205">
        <v>0</v>
      </c>
      <c r="AO193" s="205">
        <v>4</v>
      </c>
      <c r="AP193" s="205">
        <v>2</v>
      </c>
      <c r="AQ193" s="205">
        <v>0</v>
      </c>
      <c r="AR193" s="205">
        <v>4</v>
      </c>
      <c r="AS193" s="205">
        <v>2</v>
      </c>
      <c r="AT193" s="205">
        <v>0</v>
      </c>
      <c r="AU193" s="205">
        <v>7</v>
      </c>
      <c r="AV193" s="205">
        <v>4</v>
      </c>
      <c r="AW193" s="205">
        <v>0</v>
      </c>
      <c r="AX193" s="205">
        <v>4</v>
      </c>
      <c r="AY193" s="205">
        <v>2</v>
      </c>
      <c r="AZ193" s="205">
        <v>0</v>
      </c>
      <c r="BA193" s="205">
        <v>3</v>
      </c>
      <c r="BB193" s="205">
        <v>0</v>
      </c>
      <c r="BC193" s="205">
        <v>0</v>
      </c>
      <c r="BD193" s="205">
        <v>4</v>
      </c>
      <c r="BE193" s="205">
        <v>2</v>
      </c>
      <c r="BF193" s="205">
        <v>0</v>
      </c>
      <c r="BG193" s="205">
        <v>5</v>
      </c>
      <c r="BH193" s="205">
        <v>3</v>
      </c>
      <c r="BI193" s="205">
        <v>0</v>
      </c>
      <c r="BJ193" s="205"/>
      <c r="BK193" s="205"/>
      <c r="BL193" s="205"/>
      <c r="BM193" s="205"/>
      <c r="BN193" s="205"/>
      <c r="BO193" s="204"/>
      <c r="BP193" s="197"/>
      <c r="BQ193" s="197"/>
      <c r="BR193" s="197"/>
      <c r="BS193" s="197"/>
      <c r="BT193" s="197"/>
      <c r="BU193" s="197"/>
      <c r="BV193" s="197"/>
      <c r="BW193" s="197"/>
      <c r="BX193" s="197"/>
      <c r="BY193" s="197"/>
      <c r="BZ193" s="197"/>
      <c r="CA193" s="197"/>
      <c r="CB193" s="197"/>
      <c r="CC193" s="197"/>
      <c r="CD193" s="197"/>
      <c r="CE193" s="197"/>
      <c r="CF193" s="197"/>
      <c r="CG193" s="197"/>
      <c r="CH193" s="197"/>
      <c r="CI193" s="197"/>
      <c r="CJ193" s="197"/>
      <c r="CK193" s="197"/>
      <c r="CL193" s="197"/>
      <c r="CM193" s="197"/>
      <c r="CN193" s="197"/>
      <c r="CO193" s="197"/>
      <c r="CP193" s="197"/>
      <c r="CQ193" s="197"/>
      <c r="CR193" s="197"/>
      <c r="CS193" s="197"/>
      <c r="CT193" s="197"/>
      <c r="CU193" s="197"/>
      <c r="CV193" s="197"/>
      <c r="CW193" s="197"/>
      <c r="CX193" s="197"/>
      <c r="CY193" s="197"/>
      <c r="CZ193" s="197"/>
      <c r="DA193" s="197"/>
      <c r="DB193" s="197"/>
      <c r="DC193" s="197"/>
      <c r="DD193" s="197"/>
      <c r="DE193" s="197"/>
      <c r="DF193" s="197"/>
      <c r="DG193" s="197"/>
      <c r="DH193" s="197"/>
      <c r="DI193" s="197"/>
      <c r="DJ193" s="197"/>
      <c r="DK193" s="197"/>
      <c r="DL193" s="197"/>
      <c r="DM193" s="197"/>
      <c r="DN193" s="197"/>
      <c r="DO193" s="197"/>
      <c r="DP193" s="197"/>
      <c r="DQ193" s="197"/>
      <c r="DR193" s="197"/>
      <c r="DS193" s="197"/>
      <c r="DT193" s="197"/>
      <c r="DU193" s="197"/>
      <c r="DV193" s="197"/>
      <c r="DW193" s="197"/>
      <c r="DX193" s="197"/>
      <c r="DY193" s="197"/>
      <c r="DZ193" s="197"/>
      <c r="EA193" s="197"/>
      <c r="EB193" s="197"/>
      <c r="EC193" s="197"/>
      <c r="ED193" s="197"/>
      <c r="EE193" s="197"/>
      <c r="EF193" s="197"/>
      <c r="EG193" s="197"/>
      <c r="EH193" s="197"/>
      <c r="EI193" s="197"/>
      <c r="EJ193" s="197"/>
      <c r="EK193" s="197"/>
      <c r="EL193" s="197"/>
      <c r="EM193" s="197"/>
      <c r="EN193" s="197"/>
      <c r="EO193" s="197"/>
      <c r="EP193" s="197"/>
      <c r="EQ193" s="197"/>
      <c r="ER193" s="197"/>
      <c r="ES193" s="197"/>
      <c r="ET193" s="197"/>
      <c r="EU193" s="197"/>
      <c r="EV193" s="197"/>
      <c r="EW193" s="197"/>
      <c r="EX193" s="197"/>
      <c r="EY193" s="197"/>
      <c r="EZ193" s="197"/>
      <c r="FA193" s="197"/>
      <c r="FB193" s="197"/>
      <c r="FC193" s="197"/>
      <c r="FD193" s="197"/>
      <c r="FE193" s="197"/>
      <c r="FF193" s="197"/>
      <c r="FG193" s="197"/>
      <c r="FH193" s="197"/>
      <c r="FI193" s="197"/>
      <c r="FJ193" s="197"/>
      <c r="FK193" s="197"/>
      <c r="FL193" s="197"/>
      <c r="FM193" s="197"/>
      <c r="FN193" s="197"/>
      <c r="FO193" s="197"/>
      <c r="FP193" s="197"/>
      <c r="FQ193" s="197"/>
      <c r="FR193" s="197"/>
      <c r="FS193" s="197"/>
      <c r="FT193" s="197"/>
      <c r="FU193" s="197"/>
      <c r="FV193" s="197"/>
      <c r="FW193" s="197"/>
      <c r="FX193" s="197"/>
      <c r="FY193" s="197"/>
      <c r="FZ193" s="197"/>
      <c r="GA193" s="197"/>
      <c r="GB193" s="197"/>
      <c r="GC193" s="197"/>
      <c r="GD193" s="197"/>
      <c r="GE193" s="197"/>
      <c r="GF193" s="197"/>
      <c r="GG193" s="197"/>
      <c r="GH193" s="197"/>
      <c r="GI193" s="197"/>
      <c r="GJ193" s="197"/>
      <c r="GK193" s="197"/>
      <c r="GL193" s="197"/>
      <c r="GM193" s="197"/>
      <c r="GN193" s="197"/>
      <c r="GO193" s="197"/>
      <c r="GP193" s="197"/>
      <c r="GQ193" s="197"/>
      <c r="GR193" s="197"/>
      <c r="GS193" s="197"/>
      <c r="GT193" s="197"/>
      <c r="GU193" s="197"/>
      <c r="GV193" s="197"/>
      <c r="GW193" s="197"/>
      <c r="GX193" s="197"/>
      <c r="GY193" s="197"/>
      <c r="GZ193" s="197"/>
      <c r="HA193" s="197"/>
      <c r="HB193" s="197"/>
      <c r="HC193" s="197"/>
      <c r="HD193" s="197"/>
      <c r="HE193" s="197"/>
      <c r="HF193" s="197"/>
      <c r="HG193" s="197"/>
      <c r="HH193" s="197"/>
      <c r="HI193" s="197"/>
      <c r="HJ193" s="197"/>
      <c r="HK193" s="197"/>
      <c r="HL193" s="197"/>
      <c r="HM193" s="197"/>
      <c r="HN193" s="197"/>
      <c r="HO193" s="197"/>
      <c r="HP193" s="197"/>
      <c r="HQ193" s="197"/>
      <c r="HR193" s="197"/>
      <c r="HS193" s="197"/>
      <c r="HT193" s="197"/>
      <c r="HU193" s="197"/>
      <c r="HV193" s="197"/>
      <c r="HW193" s="197"/>
      <c r="HX193" s="197"/>
      <c r="HY193" s="197"/>
      <c r="HZ193" s="197"/>
      <c r="IA193" s="197"/>
      <c r="IB193" s="197"/>
      <c r="IC193" s="197"/>
      <c r="ID193" s="197"/>
      <c r="IE193" s="197"/>
      <c r="IF193" s="197"/>
      <c r="IG193" s="197"/>
      <c r="IH193" s="197"/>
      <c r="II193" s="197"/>
      <c r="IJ193" s="197"/>
      <c r="IK193" s="197"/>
      <c r="IL193" s="197"/>
      <c r="IM193" s="197"/>
      <c r="IN193" s="197"/>
      <c r="IO193" s="197"/>
      <c r="IP193" s="197"/>
      <c r="IQ193" s="197"/>
      <c r="IR193" s="197"/>
      <c r="IS193" s="197"/>
      <c r="IT193" s="197"/>
      <c r="IU193" s="197"/>
      <c r="IV193" s="197"/>
      <c r="IW193" s="197"/>
    </row>
    <row r="194" spans="1:257">
      <c r="A194" s="208">
        <v>12</v>
      </c>
      <c r="B194" s="205" t="s">
        <v>913</v>
      </c>
      <c r="C194" s="205" t="str">
        <f t="shared" si="60"/>
        <v>MIKE FRYE</v>
      </c>
      <c r="D194" s="205">
        <v>5</v>
      </c>
      <c r="E194" s="209">
        <v>151</v>
      </c>
      <c r="F194" s="209">
        <v>68</v>
      </c>
      <c r="G194" s="209">
        <v>2</v>
      </c>
      <c r="H194" s="206">
        <f t="shared" si="61"/>
        <v>0.45033112582781459</v>
      </c>
      <c r="I194" s="207"/>
      <c r="J194" s="205">
        <f t="shared" si="62"/>
        <v>46</v>
      </c>
      <c r="K194" s="205">
        <f t="shared" si="63"/>
        <v>19</v>
      </c>
      <c r="L194" s="205">
        <f t="shared" si="64"/>
        <v>1</v>
      </c>
      <c r="M194" s="206">
        <f t="shared" si="65"/>
        <v>0.41304347826086957</v>
      </c>
      <c r="N194" s="205">
        <v>4</v>
      </c>
      <c r="O194" s="205">
        <v>3</v>
      </c>
      <c r="P194" s="205">
        <v>0</v>
      </c>
      <c r="Q194" s="205">
        <v>5</v>
      </c>
      <c r="R194" s="205">
        <v>2</v>
      </c>
      <c r="S194" s="205">
        <v>0</v>
      </c>
      <c r="T194" s="205">
        <v>5</v>
      </c>
      <c r="U194" s="205">
        <v>2</v>
      </c>
      <c r="V194" s="205">
        <v>0</v>
      </c>
      <c r="W194" s="205">
        <v>5</v>
      </c>
      <c r="X194" s="205">
        <v>1</v>
      </c>
      <c r="Y194" s="205">
        <v>0</v>
      </c>
      <c r="Z194" s="205">
        <v>3</v>
      </c>
      <c r="AA194" s="205">
        <v>0</v>
      </c>
      <c r="AB194" s="205">
        <v>0</v>
      </c>
      <c r="AC194" s="205">
        <v>0</v>
      </c>
      <c r="AD194" s="205">
        <v>0</v>
      </c>
      <c r="AE194" s="205">
        <v>0</v>
      </c>
      <c r="AF194" s="205">
        <v>2</v>
      </c>
      <c r="AG194" s="205">
        <v>1</v>
      </c>
      <c r="AH194" s="205">
        <v>0</v>
      </c>
      <c r="AI194" s="205">
        <v>4</v>
      </c>
      <c r="AJ194" s="205">
        <v>2</v>
      </c>
      <c r="AK194" s="205">
        <v>0</v>
      </c>
      <c r="AL194" s="205">
        <v>0</v>
      </c>
      <c r="AM194" s="205">
        <v>0</v>
      </c>
      <c r="AN194" s="205">
        <v>0</v>
      </c>
      <c r="AO194" s="205">
        <v>4</v>
      </c>
      <c r="AP194" s="205">
        <v>2</v>
      </c>
      <c r="AQ194" s="205">
        <v>0</v>
      </c>
      <c r="AR194" s="205">
        <v>5</v>
      </c>
      <c r="AS194" s="205">
        <v>3</v>
      </c>
      <c r="AT194" s="205">
        <v>1</v>
      </c>
      <c r="AU194" s="205">
        <v>6</v>
      </c>
      <c r="AV194" s="205">
        <v>3</v>
      </c>
      <c r="AW194" s="205">
        <v>0</v>
      </c>
      <c r="AX194" s="205">
        <v>0</v>
      </c>
      <c r="AY194" s="205">
        <v>0</v>
      </c>
      <c r="AZ194" s="205">
        <v>0</v>
      </c>
      <c r="BA194" s="205">
        <v>3</v>
      </c>
      <c r="BB194" s="205">
        <v>0</v>
      </c>
      <c r="BC194" s="205">
        <v>0</v>
      </c>
      <c r="BD194" s="205">
        <v>0</v>
      </c>
      <c r="BE194" s="205">
        <v>0</v>
      </c>
      <c r="BF194" s="205">
        <v>0</v>
      </c>
      <c r="BG194" s="205">
        <v>0</v>
      </c>
      <c r="BH194" s="205">
        <v>0</v>
      </c>
      <c r="BI194" s="205">
        <v>0</v>
      </c>
      <c r="BJ194" s="205"/>
      <c r="BK194" s="205"/>
      <c r="BL194" s="205"/>
      <c r="BM194" s="205"/>
      <c r="BN194" s="205"/>
      <c r="BO194" s="204"/>
      <c r="BP194" s="197"/>
      <c r="BQ194" s="197"/>
      <c r="BR194" s="197"/>
      <c r="BS194" s="197"/>
      <c r="BT194" s="197"/>
      <c r="BU194" s="197"/>
      <c r="BV194" s="197"/>
      <c r="BW194" s="197"/>
      <c r="BX194" s="197"/>
      <c r="BY194" s="197"/>
      <c r="BZ194" s="197"/>
      <c r="CA194" s="197"/>
      <c r="CB194" s="197"/>
      <c r="CC194" s="197"/>
      <c r="CD194" s="197"/>
      <c r="CE194" s="197"/>
      <c r="CF194" s="197"/>
      <c r="CG194" s="197"/>
      <c r="CH194" s="197"/>
      <c r="CI194" s="197"/>
      <c r="CJ194" s="197"/>
      <c r="CK194" s="197"/>
      <c r="CL194" s="197"/>
      <c r="CM194" s="197"/>
      <c r="CN194" s="197"/>
      <c r="CO194" s="197"/>
      <c r="CP194" s="197"/>
      <c r="CQ194" s="197"/>
      <c r="CR194" s="197"/>
      <c r="CS194" s="197"/>
      <c r="CT194" s="197"/>
      <c r="CU194" s="197"/>
      <c r="CV194" s="197"/>
      <c r="CW194" s="197"/>
      <c r="CX194" s="197"/>
      <c r="CY194" s="197"/>
      <c r="CZ194" s="197"/>
      <c r="DA194" s="197"/>
      <c r="DB194" s="197"/>
      <c r="DC194" s="197"/>
      <c r="DD194" s="197"/>
      <c r="DE194" s="197"/>
      <c r="DF194" s="197"/>
      <c r="DG194" s="197"/>
      <c r="DH194" s="197"/>
      <c r="DI194" s="197"/>
      <c r="DJ194" s="197"/>
      <c r="DK194" s="197"/>
      <c r="DL194" s="197"/>
      <c r="DM194" s="197"/>
      <c r="DN194" s="197"/>
      <c r="DO194" s="197"/>
      <c r="DP194" s="197"/>
      <c r="DQ194" s="197"/>
      <c r="DR194" s="197"/>
      <c r="DS194" s="197"/>
      <c r="DT194" s="197"/>
      <c r="DU194" s="197"/>
      <c r="DV194" s="197"/>
      <c r="DW194" s="197"/>
      <c r="DX194" s="197"/>
      <c r="DY194" s="197"/>
      <c r="DZ194" s="197"/>
      <c r="EA194" s="197"/>
      <c r="EB194" s="197"/>
      <c r="EC194" s="197"/>
      <c r="ED194" s="197"/>
      <c r="EE194" s="197"/>
      <c r="EF194" s="197"/>
      <c r="EG194" s="197"/>
      <c r="EH194" s="197"/>
      <c r="EI194" s="197"/>
      <c r="EJ194" s="197"/>
      <c r="EK194" s="197"/>
      <c r="EL194" s="197"/>
      <c r="EM194" s="197"/>
      <c r="EN194" s="197"/>
      <c r="EO194" s="197"/>
      <c r="EP194" s="197"/>
      <c r="EQ194" s="197"/>
      <c r="ER194" s="197"/>
      <c r="ES194" s="197"/>
      <c r="ET194" s="197"/>
      <c r="EU194" s="197"/>
      <c r="EV194" s="197"/>
      <c r="EW194" s="197"/>
      <c r="EX194" s="197"/>
      <c r="EY194" s="197"/>
      <c r="EZ194" s="197"/>
      <c r="FA194" s="197"/>
      <c r="FB194" s="197"/>
      <c r="FC194" s="197"/>
      <c r="FD194" s="197"/>
      <c r="FE194" s="197"/>
      <c r="FF194" s="197"/>
      <c r="FG194" s="197"/>
      <c r="FH194" s="197"/>
      <c r="FI194" s="197"/>
      <c r="FJ194" s="197"/>
      <c r="FK194" s="197"/>
      <c r="FL194" s="197"/>
      <c r="FM194" s="197"/>
      <c r="FN194" s="197"/>
      <c r="FO194" s="197"/>
      <c r="FP194" s="197"/>
      <c r="FQ194" s="197"/>
      <c r="FR194" s="197"/>
      <c r="FS194" s="197"/>
      <c r="FT194" s="197"/>
      <c r="FU194" s="197"/>
      <c r="FV194" s="197"/>
      <c r="FW194" s="197"/>
      <c r="FX194" s="197"/>
      <c r="FY194" s="197"/>
      <c r="FZ194" s="197"/>
      <c r="GA194" s="197"/>
      <c r="GB194" s="197"/>
      <c r="GC194" s="197"/>
      <c r="GD194" s="197"/>
      <c r="GE194" s="197"/>
      <c r="GF194" s="197"/>
      <c r="GG194" s="197"/>
      <c r="GH194" s="197"/>
      <c r="GI194" s="197"/>
      <c r="GJ194" s="197"/>
      <c r="GK194" s="197"/>
      <c r="GL194" s="197"/>
      <c r="GM194" s="197"/>
      <c r="GN194" s="197"/>
      <c r="GO194" s="197"/>
      <c r="GP194" s="197"/>
      <c r="GQ194" s="197"/>
      <c r="GR194" s="197"/>
      <c r="GS194" s="197"/>
      <c r="GT194" s="197"/>
      <c r="GU194" s="197"/>
      <c r="GV194" s="197"/>
      <c r="GW194" s="197"/>
      <c r="GX194" s="197"/>
      <c r="GY194" s="197"/>
      <c r="GZ194" s="197"/>
      <c r="HA194" s="197"/>
      <c r="HB194" s="197"/>
      <c r="HC194" s="197"/>
      <c r="HD194" s="197"/>
      <c r="HE194" s="197"/>
      <c r="HF194" s="197"/>
      <c r="HG194" s="197"/>
      <c r="HH194" s="197"/>
      <c r="HI194" s="197"/>
      <c r="HJ194" s="197"/>
      <c r="HK194" s="197"/>
      <c r="HL194" s="197"/>
      <c r="HM194" s="197"/>
      <c r="HN194" s="197"/>
      <c r="HO194" s="197"/>
      <c r="HP194" s="197"/>
      <c r="HQ194" s="197"/>
      <c r="HR194" s="197"/>
      <c r="HS194" s="197"/>
      <c r="HT194" s="197"/>
      <c r="HU194" s="197"/>
      <c r="HV194" s="197"/>
      <c r="HW194" s="197"/>
      <c r="HX194" s="197"/>
      <c r="HY194" s="197"/>
      <c r="HZ194" s="197"/>
      <c r="IA194" s="197"/>
      <c r="IB194" s="197"/>
      <c r="IC194" s="197"/>
      <c r="ID194" s="197"/>
      <c r="IE194" s="197"/>
      <c r="IF194" s="197"/>
      <c r="IG194" s="197"/>
      <c r="IH194" s="197"/>
      <c r="II194" s="197"/>
      <c r="IJ194" s="197"/>
      <c r="IK194" s="197"/>
      <c r="IL194" s="197"/>
      <c r="IM194" s="197"/>
      <c r="IN194" s="197"/>
      <c r="IO194" s="197"/>
      <c r="IP194" s="197"/>
      <c r="IQ194" s="197"/>
      <c r="IR194" s="197"/>
      <c r="IS194" s="197"/>
      <c r="IT194" s="197"/>
      <c r="IU194" s="197"/>
      <c r="IV194" s="197"/>
      <c r="IW194" s="197"/>
    </row>
    <row r="195" spans="1:257">
      <c r="A195" s="208">
        <v>13</v>
      </c>
      <c r="B195" s="205" t="s">
        <v>1009</v>
      </c>
      <c r="C195" s="205" t="str">
        <f t="shared" si="60"/>
        <v>LUKE CHARBORGU</v>
      </c>
      <c r="D195" s="205">
        <v>1</v>
      </c>
      <c r="E195" s="209">
        <v>49</v>
      </c>
      <c r="F195" s="209">
        <v>23</v>
      </c>
      <c r="G195" s="209">
        <v>0</v>
      </c>
      <c r="H195" s="206">
        <f t="shared" si="61"/>
        <v>0.46938775510204084</v>
      </c>
      <c r="I195" s="207"/>
      <c r="J195" s="205">
        <f t="shared" si="62"/>
        <v>49</v>
      </c>
      <c r="K195" s="205">
        <f t="shared" si="63"/>
        <v>23</v>
      </c>
      <c r="L195" s="205">
        <f t="shared" si="64"/>
        <v>0</v>
      </c>
      <c r="M195" s="206">
        <f t="shared" si="65"/>
        <v>0.46938775510204084</v>
      </c>
      <c r="N195" s="205">
        <v>2</v>
      </c>
      <c r="O195" s="205">
        <v>2</v>
      </c>
      <c r="P195" s="205">
        <v>0</v>
      </c>
      <c r="Q195" s="205">
        <v>4</v>
      </c>
      <c r="R195" s="205">
        <v>3</v>
      </c>
      <c r="S195" s="205">
        <v>0</v>
      </c>
      <c r="T195" s="205">
        <v>2</v>
      </c>
      <c r="U195" s="205">
        <v>1</v>
      </c>
      <c r="V195" s="205">
        <v>0</v>
      </c>
      <c r="W195" s="205">
        <v>4</v>
      </c>
      <c r="X195" s="205">
        <v>2</v>
      </c>
      <c r="Y195" s="205">
        <v>0</v>
      </c>
      <c r="Z195" s="205">
        <v>3</v>
      </c>
      <c r="AA195" s="205">
        <v>1</v>
      </c>
      <c r="AB195" s="205">
        <v>0</v>
      </c>
      <c r="AC195" s="205">
        <v>3</v>
      </c>
      <c r="AD195" s="205">
        <v>1</v>
      </c>
      <c r="AE195" s="205">
        <v>0</v>
      </c>
      <c r="AF195" s="205">
        <v>5</v>
      </c>
      <c r="AG195" s="205">
        <v>3</v>
      </c>
      <c r="AH195" s="205">
        <v>0</v>
      </c>
      <c r="AI195" s="205">
        <v>3</v>
      </c>
      <c r="AJ195" s="205">
        <v>1</v>
      </c>
      <c r="AK195" s="205">
        <v>0</v>
      </c>
      <c r="AL195" s="205">
        <v>5</v>
      </c>
      <c r="AM195" s="205">
        <v>1</v>
      </c>
      <c r="AN195" s="205">
        <v>0</v>
      </c>
      <c r="AO195" s="205">
        <v>4</v>
      </c>
      <c r="AP195" s="205">
        <v>2</v>
      </c>
      <c r="AQ195" s="205">
        <v>0</v>
      </c>
      <c r="AR195" s="205">
        <v>5</v>
      </c>
      <c r="AS195" s="205">
        <v>3</v>
      </c>
      <c r="AT195" s="205">
        <v>0</v>
      </c>
      <c r="AU195" s="205">
        <v>0</v>
      </c>
      <c r="AV195" s="205">
        <v>0</v>
      </c>
      <c r="AW195" s="205">
        <v>0</v>
      </c>
      <c r="AX195" s="205">
        <v>0</v>
      </c>
      <c r="AY195" s="205">
        <v>0</v>
      </c>
      <c r="AZ195" s="205">
        <v>0</v>
      </c>
      <c r="BA195" s="205">
        <v>0</v>
      </c>
      <c r="BB195" s="205">
        <v>0</v>
      </c>
      <c r="BC195" s="205">
        <v>0</v>
      </c>
      <c r="BD195" s="205">
        <v>4</v>
      </c>
      <c r="BE195" s="205">
        <v>1</v>
      </c>
      <c r="BF195" s="205">
        <v>0</v>
      </c>
      <c r="BG195" s="205">
        <v>5</v>
      </c>
      <c r="BH195" s="205">
        <v>2</v>
      </c>
      <c r="BI195" s="205">
        <v>0</v>
      </c>
      <c r="BJ195" s="205"/>
      <c r="BK195" s="205"/>
      <c r="BL195" s="205"/>
      <c r="BM195" s="205"/>
      <c r="BN195" s="205"/>
      <c r="BO195" s="204"/>
      <c r="BP195" s="197"/>
      <c r="BQ195" s="197"/>
      <c r="BR195" s="197"/>
      <c r="BS195" s="197"/>
      <c r="BT195" s="197"/>
      <c r="BU195" s="197"/>
      <c r="BV195" s="197"/>
      <c r="BW195" s="197"/>
      <c r="BX195" s="197"/>
      <c r="BY195" s="197"/>
      <c r="BZ195" s="197"/>
      <c r="CA195" s="197"/>
      <c r="CB195" s="197"/>
      <c r="CC195" s="197"/>
      <c r="CD195" s="197"/>
      <c r="CE195" s="197"/>
      <c r="CF195" s="197"/>
      <c r="CG195" s="197"/>
      <c r="CH195" s="197"/>
      <c r="CI195" s="197"/>
      <c r="CJ195" s="197"/>
      <c r="CK195" s="197"/>
      <c r="CL195" s="197"/>
      <c r="CM195" s="197"/>
      <c r="CN195" s="197"/>
      <c r="CO195" s="197"/>
      <c r="CP195" s="197"/>
      <c r="CQ195" s="197"/>
      <c r="CR195" s="197"/>
      <c r="CS195" s="197"/>
      <c r="CT195" s="197"/>
      <c r="CU195" s="197"/>
      <c r="CV195" s="197"/>
      <c r="CW195" s="197"/>
      <c r="CX195" s="197"/>
      <c r="CY195" s="197"/>
      <c r="CZ195" s="197"/>
      <c r="DA195" s="197"/>
      <c r="DB195" s="197"/>
      <c r="DC195" s="197"/>
      <c r="DD195" s="197"/>
      <c r="DE195" s="197"/>
      <c r="DF195" s="197"/>
      <c r="DG195" s="197"/>
      <c r="DH195" s="197"/>
      <c r="DI195" s="197"/>
      <c r="DJ195" s="197"/>
      <c r="DK195" s="197"/>
      <c r="DL195" s="197"/>
      <c r="DM195" s="197"/>
      <c r="DN195" s="197"/>
      <c r="DO195" s="197"/>
      <c r="DP195" s="197"/>
      <c r="DQ195" s="197"/>
      <c r="DR195" s="197"/>
      <c r="DS195" s="197"/>
      <c r="DT195" s="197"/>
      <c r="DU195" s="197"/>
      <c r="DV195" s="197"/>
      <c r="DW195" s="197"/>
      <c r="DX195" s="197"/>
      <c r="DY195" s="197"/>
      <c r="DZ195" s="197"/>
      <c r="EA195" s="197"/>
      <c r="EB195" s="197"/>
      <c r="EC195" s="197"/>
      <c r="ED195" s="197"/>
      <c r="EE195" s="197"/>
      <c r="EF195" s="197"/>
      <c r="EG195" s="197"/>
      <c r="EH195" s="197"/>
      <c r="EI195" s="197"/>
      <c r="EJ195" s="197"/>
      <c r="EK195" s="197"/>
      <c r="EL195" s="197"/>
      <c r="EM195" s="197"/>
      <c r="EN195" s="197"/>
      <c r="EO195" s="197"/>
      <c r="EP195" s="197"/>
      <c r="EQ195" s="197"/>
      <c r="ER195" s="197"/>
      <c r="ES195" s="197"/>
      <c r="ET195" s="197"/>
      <c r="EU195" s="197"/>
      <c r="EV195" s="197"/>
      <c r="EW195" s="197"/>
      <c r="EX195" s="197"/>
      <c r="EY195" s="197"/>
      <c r="EZ195" s="197"/>
      <c r="FA195" s="197"/>
      <c r="FB195" s="197"/>
      <c r="FC195" s="197"/>
      <c r="FD195" s="197"/>
      <c r="FE195" s="197"/>
      <c r="FF195" s="197"/>
      <c r="FG195" s="197"/>
      <c r="FH195" s="197"/>
      <c r="FI195" s="197"/>
      <c r="FJ195" s="197"/>
      <c r="FK195" s="197"/>
      <c r="FL195" s="197"/>
      <c r="FM195" s="197"/>
      <c r="FN195" s="197"/>
      <c r="FO195" s="197"/>
      <c r="FP195" s="197"/>
      <c r="FQ195" s="197"/>
      <c r="FR195" s="197"/>
      <c r="FS195" s="197"/>
      <c r="FT195" s="197"/>
      <c r="FU195" s="197"/>
      <c r="FV195" s="197"/>
      <c r="FW195" s="197"/>
      <c r="FX195" s="197"/>
      <c r="FY195" s="197"/>
      <c r="FZ195" s="197"/>
      <c r="GA195" s="197"/>
      <c r="GB195" s="197"/>
      <c r="GC195" s="197"/>
      <c r="GD195" s="197"/>
      <c r="GE195" s="197"/>
      <c r="GF195" s="197"/>
      <c r="GG195" s="197"/>
      <c r="GH195" s="197"/>
      <c r="GI195" s="197"/>
      <c r="GJ195" s="197"/>
      <c r="GK195" s="197"/>
      <c r="GL195" s="197"/>
      <c r="GM195" s="197"/>
      <c r="GN195" s="197"/>
      <c r="GO195" s="197"/>
      <c r="GP195" s="197"/>
      <c r="GQ195" s="197"/>
      <c r="GR195" s="197"/>
      <c r="GS195" s="197"/>
      <c r="GT195" s="197"/>
      <c r="GU195" s="197"/>
      <c r="GV195" s="197"/>
      <c r="GW195" s="197"/>
      <c r="GX195" s="197"/>
      <c r="GY195" s="197"/>
      <c r="GZ195" s="197"/>
      <c r="HA195" s="197"/>
      <c r="HB195" s="197"/>
      <c r="HC195" s="197"/>
      <c r="HD195" s="197"/>
      <c r="HE195" s="197"/>
      <c r="HF195" s="197"/>
      <c r="HG195" s="197"/>
      <c r="HH195" s="197"/>
      <c r="HI195" s="197"/>
      <c r="HJ195" s="197"/>
      <c r="HK195" s="197"/>
      <c r="HL195" s="197"/>
      <c r="HM195" s="197"/>
      <c r="HN195" s="197"/>
      <c r="HO195" s="197"/>
      <c r="HP195" s="197"/>
      <c r="HQ195" s="197"/>
      <c r="HR195" s="197"/>
      <c r="HS195" s="197"/>
      <c r="HT195" s="197"/>
      <c r="HU195" s="197"/>
      <c r="HV195" s="197"/>
      <c r="HW195" s="197"/>
      <c r="HX195" s="197"/>
      <c r="HY195" s="197"/>
      <c r="HZ195" s="197"/>
      <c r="IA195" s="197"/>
      <c r="IB195" s="197"/>
      <c r="IC195" s="197"/>
      <c r="ID195" s="197"/>
      <c r="IE195" s="197"/>
      <c r="IF195" s="197"/>
      <c r="IG195" s="197"/>
      <c r="IH195" s="197"/>
      <c r="II195" s="197"/>
      <c r="IJ195" s="197"/>
      <c r="IK195" s="197"/>
      <c r="IL195" s="197"/>
      <c r="IM195" s="197"/>
      <c r="IN195" s="197"/>
      <c r="IO195" s="197"/>
      <c r="IP195" s="197"/>
      <c r="IQ195" s="197"/>
      <c r="IR195" s="197"/>
      <c r="IS195" s="197"/>
      <c r="IT195" s="197"/>
      <c r="IU195" s="197"/>
      <c r="IV195" s="197"/>
      <c r="IW195" s="197"/>
    </row>
    <row r="196" spans="1:257">
      <c r="A196" s="208">
        <v>14</v>
      </c>
      <c r="B196" s="205" t="s">
        <v>1008</v>
      </c>
      <c r="C196" s="205" t="str">
        <f t="shared" si="60"/>
        <v>JASON STEVENSON</v>
      </c>
      <c r="D196" s="205">
        <v>1</v>
      </c>
      <c r="E196" s="209">
        <v>28</v>
      </c>
      <c r="F196" s="209">
        <v>9</v>
      </c>
      <c r="G196" s="209">
        <v>1</v>
      </c>
      <c r="H196" s="206">
        <f t="shared" si="61"/>
        <v>0.32142857142857145</v>
      </c>
      <c r="I196" s="207"/>
      <c r="J196" s="205">
        <f t="shared" si="62"/>
        <v>28</v>
      </c>
      <c r="K196" s="205">
        <f t="shared" si="63"/>
        <v>9</v>
      </c>
      <c r="L196" s="205">
        <f t="shared" si="64"/>
        <v>1</v>
      </c>
      <c r="M196" s="206">
        <f t="shared" si="65"/>
        <v>0.32142857142857145</v>
      </c>
      <c r="N196" s="205">
        <v>2</v>
      </c>
      <c r="O196" s="205">
        <v>0</v>
      </c>
      <c r="P196" s="205">
        <v>0</v>
      </c>
      <c r="Q196" s="205">
        <v>1</v>
      </c>
      <c r="R196" s="205">
        <v>0</v>
      </c>
      <c r="S196" s="205">
        <v>0</v>
      </c>
      <c r="T196" s="205">
        <v>5</v>
      </c>
      <c r="U196" s="205">
        <v>1</v>
      </c>
      <c r="V196" s="205">
        <v>0</v>
      </c>
      <c r="W196" s="205">
        <v>5</v>
      </c>
      <c r="X196" s="205">
        <v>3</v>
      </c>
      <c r="Y196" s="205">
        <v>0</v>
      </c>
      <c r="Z196" s="205">
        <v>3</v>
      </c>
      <c r="AA196" s="205">
        <v>2</v>
      </c>
      <c r="AB196" s="205">
        <v>0</v>
      </c>
      <c r="AC196" s="205">
        <v>2</v>
      </c>
      <c r="AD196" s="205">
        <v>2</v>
      </c>
      <c r="AE196" s="205">
        <v>1</v>
      </c>
      <c r="AF196" s="205">
        <v>3</v>
      </c>
      <c r="AG196" s="205">
        <v>1</v>
      </c>
      <c r="AH196" s="205">
        <v>0</v>
      </c>
      <c r="AI196" s="205">
        <v>1</v>
      </c>
      <c r="AJ196" s="205">
        <v>0</v>
      </c>
      <c r="AK196" s="205">
        <v>0</v>
      </c>
      <c r="AL196" s="205">
        <v>0</v>
      </c>
      <c r="AM196" s="205">
        <v>0</v>
      </c>
      <c r="AN196" s="205">
        <v>0</v>
      </c>
      <c r="AO196" s="205">
        <v>0</v>
      </c>
      <c r="AP196" s="205">
        <v>0</v>
      </c>
      <c r="AQ196" s="205">
        <v>0</v>
      </c>
      <c r="AR196" s="205">
        <v>2</v>
      </c>
      <c r="AS196" s="205">
        <v>0</v>
      </c>
      <c r="AT196" s="205">
        <v>0</v>
      </c>
      <c r="AU196" s="205">
        <v>0</v>
      </c>
      <c r="AV196" s="205">
        <v>0</v>
      </c>
      <c r="AW196" s="205">
        <v>0</v>
      </c>
      <c r="AX196" s="205">
        <v>4</v>
      </c>
      <c r="AY196" s="205">
        <v>0</v>
      </c>
      <c r="AZ196" s="205">
        <v>0</v>
      </c>
      <c r="BA196" s="205">
        <v>0</v>
      </c>
      <c r="BB196" s="205">
        <v>0</v>
      </c>
      <c r="BC196" s="205">
        <v>0</v>
      </c>
      <c r="BD196" s="205">
        <v>0</v>
      </c>
      <c r="BE196" s="205">
        <v>0</v>
      </c>
      <c r="BF196" s="205">
        <v>0</v>
      </c>
      <c r="BG196" s="205">
        <v>0</v>
      </c>
      <c r="BH196" s="205">
        <v>0</v>
      </c>
      <c r="BI196" s="205">
        <v>0</v>
      </c>
      <c r="BJ196" s="205"/>
      <c r="BK196" s="205"/>
      <c r="BL196" s="205"/>
      <c r="BM196" s="205"/>
      <c r="BN196" s="205"/>
      <c r="BO196" s="204"/>
      <c r="BP196" s="197"/>
      <c r="BQ196" s="197"/>
      <c r="BR196" s="197"/>
      <c r="BS196" s="197"/>
      <c r="BT196" s="197"/>
      <c r="BU196" s="197"/>
      <c r="BV196" s="197"/>
      <c r="BW196" s="197"/>
      <c r="BX196" s="197"/>
      <c r="BY196" s="197"/>
      <c r="BZ196" s="197"/>
      <c r="CA196" s="197"/>
      <c r="CB196" s="197"/>
      <c r="CC196" s="197"/>
      <c r="CD196" s="197"/>
      <c r="CE196" s="197"/>
      <c r="CF196" s="197"/>
      <c r="CG196" s="197"/>
      <c r="CH196" s="197"/>
      <c r="CI196" s="197"/>
      <c r="CJ196" s="197"/>
      <c r="CK196" s="197"/>
      <c r="CL196" s="197"/>
      <c r="CM196" s="197"/>
      <c r="CN196" s="197"/>
      <c r="CO196" s="197"/>
      <c r="CP196" s="197"/>
      <c r="CQ196" s="197"/>
      <c r="CR196" s="197"/>
      <c r="CS196" s="197"/>
      <c r="CT196" s="197"/>
      <c r="CU196" s="197"/>
      <c r="CV196" s="197"/>
      <c r="CW196" s="197"/>
      <c r="CX196" s="197"/>
      <c r="CY196" s="197"/>
      <c r="CZ196" s="197"/>
      <c r="DA196" s="197"/>
      <c r="DB196" s="197"/>
      <c r="DC196" s="197"/>
      <c r="DD196" s="197"/>
      <c r="DE196" s="197"/>
      <c r="DF196" s="197"/>
      <c r="DG196" s="197"/>
      <c r="DH196" s="197"/>
      <c r="DI196" s="197"/>
      <c r="DJ196" s="197"/>
      <c r="DK196" s="197"/>
      <c r="DL196" s="197"/>
      <c r="DM196" s="197"/>
      <c r="DN196" s="197"/>
      <c r="DO196" s="197"/>
      <c r="DP196" s="197"/>
      <c r="DQ196" s="197"/>
      <c r="DR196" s="197"/>
      <c r="DS196" s="197"/>
      <c r="DT196" s="197"/>
      <c r="DU196" s="197"/>
      <c r="DV196" s="197"/>
      <c r="DW196" s="197"/>
      <c r="DX196" s="197"/>
      <c r="DY196" s="197"/>
      <c r="DZ196" s="197"/>
      <c r="EA196" s="197"/>
      <c r="EB196" s="197"/>
      <c r="EC196" s="197"/>
      <c r="ED196" s="197"/>
      <c r="EE196" s="197"/>
      <c r="EF196" s="197"/>
      <c r="EG196" s="197"/>
      <c r="EH196" s="197"/>
      <c r="EI196" s="197"/>
      <c r="EJ196" s="197"/>
      <c r="EK196" s="197"/>
      <c r="EL196" s="197"/>
      <c r="EM196" s="197"/>
      <c r="EN196" s="197"/>
      <c r="EO196" s="197"/>
      <c r="EP196" s="197"/>
      <c r="EQ196" s="197"/>
      <c r="ER196" s="197"/>
      <c r="ES196" s="197"/>
      <c r="ET196" s="197"/>
      <c r="EU196" s="197"/>
      <c r="EV196" s="197"/>
      <c r="EW196" s="197"/>
      <c r="EX196" s="197"/>
      <c r="EY196" s="197"/>
      <c r="EZ196" s="197"/>
      <c r="FA196" s="197"/>
      <c r="FB196" s="197"/>
      <c r="FC196" s="197"/>
      <c r="FD196" s="197"/>
      <c r="FE196" s="197"/>
      <c r="FF196" s="197"/>
      <c r="FG196" s="197"/>
      <c r="FH196" s="197"/>
      <c r="FI196" s="197"/>
      <c r="FJ196" s="197"/>
      <c r="FK196" s="197"/>
      <c r="FL196" s="197"/>
      <c r="FM196" s="197"/>
      <c r="FN196" s="197"/>
      <c r="FO196" s="197"/>
      <c r="FP196" s="197"/>
      <c r="FQ196" s="197"/>
      <c r="FR196" s="197"/>
      <c r="FS196" s="197"/>
      <c r="FT196" s="197"/>
      <c r="FU196" s="197"/>
      <c r="FV196" s="197"/>
      <c r="FW196" s="197"/>
      <c r="FX196" s="197"/>
      <c r="FY196" s="197"/>
      <c r="FZ196" s="197"/>
      <c r="GA196" s="197"/>
      <c r="GB196" s="197"/>
      <c r="GC196" s="197"/>
      <c r="GD196" s="197"/>
      <c r="GE196" s="197"/>
      <c r="GF196" s="197"/>
      <c r="GG196" s="197"/>
      <c r="GH196" s="197"/>
      <c r="GI196" s="197"/>
      <c r="GJ196" s="197"/>
      <c r="GK196" s="197"/>
      <c r="GL196" s="197"/>
      <c r="GM196" s="197"/>
      <c r="GN196" s="197"/>
      <c r="GO196" s="197"/>
      <c r="GP196" s="197"/>
      <c r="GQ196" s="197"/>
      <c r="GR196" s="197"/>
      <c r="GS196" s="197"/>
      <c r="GT196" s="197"/>
      <c r="GU196" s="197"/>
      <c r="GV196" s="197"/>
      <c r="GW196" s="197"/>
      <c r="GX196" s="197"/>
      <c r="GY196" s="197"/>
      <c r="GZ196" s="197"/>
      <c r="HA196" s="197"/>
      <c r="HB196" s="197"/>
      <c r="HC196" s="197"/>
      <c r="HD196" s="197"/>
      <c r="HE196" s="197"/>
      <c r="HF196" s="197"/>
      <c r="HG196" s="197"/>
      <c r="HH196" s="197"/>
      <c r="HI196" s="197"/>
      <c r="HJ196" s="197"/>
      <c r="HK196" s="197"/>
      <c r="HL196" s="197"/>
      <c r="HM196" s="197"/>
      <c r="HN196" s="197"/>
      <c r="HO196" s="197"/>
      <c r="HP196" s="197"/>
      <c r="HQ196" s="197"/>
      <c r="HR196" s="197"/>
      <c r="HS196" s="197"/>
      <c r="HT196" s="197"/>
      <c r="HU196" s="197"/>
      <c r="HV196" s="197"/>
      <c r="HW196" s="197"/>
      <c r="HX196" s="197"/>
      <c r="HY196" s="197"/>
      <c r="HZ196" s="197"/>
      <c r="IA196" s="197"/>
      <c r="IB196" s="197"/>
      <c r="IC196" s="197"/>
      <c r="ID196" s="197"/>
      <c r="IE196" s="197"/>
      <c r="IF196" s="197"/>
      <c r="IG196" s="197"/>
      <c r="IH196" s="197"/>
      <c r="II196" s="197"/>
      <c r="IJ196" s="197"/>
      <c r="IK196" s="197"/>
      <c r="IL196" s="197"/>
      <c r="IM196" s="197"/>
      <c r="IN196" s="197"/>
      <c r="IO196" s="197"/>
      <c r="IP196" s="197"/>
      <c r="IQ196" s="197"/>
      <c r="IR196" s="197"/>
      <c r="IS196" s="197"/>
      <c r="IT196" s="197"/>
      <c r="IU196" s="197"/>
      <c r="IV196" s="197"/>
      <c r="IW196" s="197"/>
    </row>
    <row r="197" spans="1:257">
      <c r="A197" s="213"/>
      <c r="B197" s="211"/>
      <c r="C197" s="211"/>
      <c r="D197" s="211"/>
      <c r="E197" s="211"/>
      <c r="F197" s="211"/>
      <c r="G197" s="211"/>
      <c r="H197" s="212"/>
      <c r="I197" s="207"/>
      <c r="J197" s="211"/>
      <c r="K197" s="211"/>
      <c r="L197" s="211"/>
      <c r="M197" s="212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  <c r="AE197" s="211"/>
      <c r="AF197" s="211"/>
      <c r="AG197" s="211"/>
      <c r="AH197" s="211"/>
      <c r="AI197" s="211"/>
      <c r="AJ197" s="211"/>
      <c r="AK197" s="211"/>
      <c r="AL197" s="211"/>
      <c r="AM197" s="211"/>
      <c r="AN197" s="211"/>
      <c r="AO197" s="211"/>
      <c r="AP197" s="211"/>
      <c r="AQ197" s="211"/>
      <c r="AR197" s="211"/>
      <c r="AS197" s="211"/>
      <c r="AT197" s="211"/>
      <c r="AU197" s="211"/>
      <c r="AV197" s="211"/>
      <c r="AW197" s="211"/>
      <c r="AX197" s="211"/>
      <c r="AY197" s="211"/>
      <c r="AZ197" s="211"/>
      <c r="BA197" s="211"/>
      <c r="BB197" s="211"/>
      <c r="BC197" s="211"/>
      <c r="BD197" s="211"/>
      <c r="BE197" s="211"/>
      <c r="BF197" s="211"/>
      <c r="BG197" s="211"/>
      <c r="BH197" s="211"/>
      <c r="BI197" s="211"/>
      <c r="BJ197" s="211"/>
      <c r="BK197" s="211"/>
      <c r="BL197" s="211"/>
      <c r="BM197" s="211"/>
      <c r="BN197" s="211"/>
      <c r="BO197" s="210"/>
      <c r="BP197" s="197"/>
      <c r="BQ197" s="197"/>
      <c r="BR197" s="197"/>
      <c r="BS197" s="197"/>
      <c r="BT197" s="197"/>
      <c r="BU197" s="197"/>
      <c r="BV197" s="197"/>
      <c r="BW197" s="197"/>
      <c r="BX197" s="197"/>
      <c r="BY197" s="197"/>
      <c r="BZ197" s="197"/>
      <c r="CA197" s="197"/>
      <c r="CB197" s="197"/>
      <c r="CC197" s="197"/>
      <c r="CD197" s="197"/>
      <c r="CE197" s="197"/>
      <c r="CF197" s="197"/>
      <c r="CG197" s="197"/>
      <c r="CH197" s="197"/>
      <c r="CI197" s="197"/>
      <c r="CJ197" s="197"/>
      <c r="CK197" s="197"/>
      <c r="CL197" s="197"/>
      <c r="CM197" s="197"/>
      <c r="CN197" s="197"/>
      <c r="CO197" s="197"/>
      <c r="CP197" s="197"/>
      <c r="CQ197" s="197"/>
      <c r="CR197" s="197"/>
      <c r="CS197" s="197"/>
      <c r="CT197" s="197"/>
      <c r="CU197" s="197"/>
      <c r="CV197" s="197"/>
      <c r="CW197" s="197"/>
      <c r="CX197" s="197"/>
      <c r="CY197" s="197"/>
      <c r="CZ197" s="197"/>
      <c r="DA197" s="197"/>
      <c r="DB197" s="197"/>
      <c r="DC197" s="197"/>
      <c r="DD197" s="197"/>
      <c r="DE197" s="197"/>
      <c r="DF197" s="197"/>
      <c r="DG197" s="197"/>
      <c r="DH197" s="197"/>
      <c r="DI197" s="197"/>
      <c r="DJ197" s="197"/>
      <c r="DK197" s="197"/>
      <c r="DL197" s="197"/>
      <c r="DM197" s="197"/>
      <c r="DN197" s="197"/>
      <c r="DO197" s="197"/>
      <c r="DP197" s="197"/>
      <c r="DQ197" s="197"/>
      <c r="DR197" s="197"/>
      <c r="DS197" s="197"/>
      <c r="DT197" s="197"/>
      <c r="DU197" s="197"/>
      <c r="DV197" s="197"/>
      <c r="DW197" s="197"/>
      <c r="DX197" s="197"/>
      <c r="DY197" s="197"/>
      <c r="DZ197" s="197"/>
      <c r="EA197" s="197"/>
      <c r="EB197" s="197"/>
      <c r="EC197" s="197"/>
      <c r="ED197" s="197"/>
      <c r="EE197" s="197"/>
      <c r="EF197" s="197"/>
      <c r="EG197" s="197"/>
      <c r="EH197" s="197"/>
      <c r="EI197" s="197"/>
      <c r="EJ197" s="197"/>
      <c r="EK197" s="197"/>
      <c r="EL197" s="197"/>
      <c r="EM197" s="197"/>
      <c r="EN197" s="197"/>
      <c r="EO197" s="197"/>
      <c r="EP197" s="197"/>
      <c r="EQ197" s="197"/>
      <c r="ER197" s="197"/>
      <c r="ES197" s="197"/>
      <c r="ET197" s="197"/>
      <c r="EU197" s="197"/>
      <c r="EV197" s="197"/>
      <c r="EW197" s="197"/>
      <c r="EX197" s="197"/>
      <c r="EY197" s="197"/>
      <c r="EZ197" s="197"/>
      <c r="FA197" s="197"/>
      <c r="FB197" s="197"/>
      <c r="FC197" s="197"/>
      <c r="FD197" s="197"/>
      <c r="FE197" s="197"/>
      <c r="FF197" s="197"/>
      <c r="FG197" s="197"/>
      <c r="FH197" s="197"/>
      <c r="FI197" s="197"/>
      <c r="FJ197" s="197"/>
      <c r="FK197" s="197"/>
      <c r="FL197" s="197"/>
      <c r="FM197" s="197"/>
      <c r="FN197" s="197"/>
      <c r="FO197" s="197"/>
      <c r="FP197" s="197"/>
      <c r="FQ197" s="197"/>
      <c r="FR197" s="197"/>
      <c r="FS197" s="197"/>
      <c r="FT197" s="197"/>
      <c r="FU197" s="197"/>
      <c r="FV197" s="197"/>
      <c r="FW197" s="197"/>
      <c r="FX197" s="197"/>
      <c r="FY197" s="197"/>
      <c r="FZ197" s="197"/>
      <c r="GA197" s="197"/>
      <c r="GB197" s="197"/>
      <c r="GC197" s="197"/>
      <c r="GD197" s="197"/>
      <c r="GE197" s="197"/>
      <c r="GF197" s="197"/>
      <c r="GG197" s="197"/>
      <c r="GH197" s="197"/>
      <c r="GI197" s="197"/>
      <c r="GJ197" s="197"/>
      <c r="GK197" s="197"/>
      <c r="GL197" s="197"/>
      <c r="GM197" s="197"/>
      <c r="GN197" s="197"/>
      <c r="GO197" s="197"/>
      <c r="GP197" s="197"/>
      <c r="GQ197" s="197"/>
      <c r="GR197" s="197"/>
      <c r="GS197" s="197"/>
      <c r="GT197" s="197"/>
      <c r="GU197" s="197"/>
      <c r="GV197" s="197"/>
      <c r="GW197" s="197"/>
      <c r="GX197" s="197"/>
      <c r="GY197" s="197"/>
      <c r="GZ197" s="197"/>
      <c r="HA197" s="197"/>
      <c r="HB197" s="197"/>
      <c r="HC197" s="197"/>
      <c r="HD197" s="197"/>
      <c r="HE197" s="197"/>
      <c r="HF197" s="197"/>
      <c r="HG197" s="197"/>
      <c r="HH197" s="197"/>
      <c r="HI197" s="197"/>
      <c r="HJ197" s="197"/>
      <c r="HK197" s="197"/>
      <c r="HL197" s="197"/>
      <c r="HM197" s="197"/>
      <c r="HN197" s="197"/>
      <c r="HO197" s="197"/>
      <c r="HP197" s="197"/>
      <c r="HQ197" s="197"/>
      <c r="HR197" s="197"/>
      <c r="HS197" s="197"/>
      <c r="HT197" s="197"/>
      <c r="HU197" s="197"/>
      <c r="HV197" s="197"/>
      <c r="HW197" s="197"/>
      <c r="HX197" s="197"/>
      <c r="HY197" s="197"/>
      <c r="HZ197" s="197"/>
      <c r="IA197" s="197"/>
      <c r="IB197" s="197"/>
      <c r="IC197" s="197"/>
      <c r="ID197" s="197"/>
      <c r="IE197" s="197"/>
      <c r="IF197" s="197"/>
      <c r="IG197" s="197"/>
      <c r="IH197" s="197"/>
      <c r="II197" s="197"/>
      <c r="IJ197" s="197"/>
      <c r="IK197" s="197"/>
      <c r="IL197" s="197"/>
      <c r="IM197" s="197"/>
      <c r="IN197" s="197"/>
      <c r="IO197" s="197"/>
      <c r="IP197" s="197"/>
      <c r="IQ197" s="197"/>
      <c r="IR197" s="197"/>
      <c r="IS197" s="197"/>
      <c r="IT197" s="197"/>
      <c r="IU197" s="197"/>
      <c r="IV197" s="197"/>
      <c r="IW197" s="197"/>
    </row>
    <row r="198" spans="1:257">
      <c r="A198" s="208">
        <v>12</v>
      </c>
      <c r="B198" s="205" t="s">
        <v>1007</v>
      </c>
      <c r="C198" s="205"/>
      <c r="D198" s="205" t="s">
        <v>677</v>
      </c>
      <c r="E198" s="205" t="s">
        <v>268</v>
      </c>
      <c r="F198" s="205" t="s">
        <v>267</v>
      </c>
      <c r="G198" s="205" t="s">
        <v>266</v>
      </c>
      <c r="H198" s="206" t="s">
        <v>265</v>
      </c>
      <c r="I198" s="207"/>
      <c r="J198" s="205" t="s">
        <v>268</v>
      </c>
      <c r="K198" s="205" t="s">
        <v>267</v>
      </c>
      <c r="L198" s="205" t="s">
        <v>266</v>
      </c>
      <c r="M198" s="206" t="s">
        <v>265</v>
      </c>
      <c r="N198" s="205" t="s">
        <v>268</v>
      </c>
      <c r="O198" s="205" t="s">
        <v>267</v>
      </c>
      <c r="P198" s="205" t="s">
        <v>266</v>
      </c>
      <c r="Q198" s="205" t="s">
        <v>268</v>
      </c>
      <c r="R198" s="205" t="s">
        <v>267</v>
      </c>
      <c r="S198" s="205" t="s">
        <v>266</v>
      </c>
      <c r="T198" s="205" t="s">
        <v>268</v>
      </c>
      <c r="U198" s="205" t="s">
        <v>267</v>
      </c>
      <c r="V198" s="205" t="s">
        <v>266</v>
      </c>
      <c r="W198" s="205" t="s">
        <v>268</v>
      </c>
      <c r="X198" s="205" t="s">
        <v>267</v>
      </c>
      <c r="Y198" s="205" t="s">
        <v>266</v>
      </c>
      <c r="Z198" s="205" t="s">
        <v>268</v>
      </c>
      <c r="AA198" s="205" t="s">
        <v>267</v>
      </c>
      <c r="AB198" s="205" t="s">
        <v>266</v>
      </c>
      <c r="AC198" s="205" t="s">
        <v>268</v>
      </c>
      <c r="AD198" s="205" t="s">
        <v>267</v>
      </c>
      <c r="AE198" s="205" t="s">
        <v>266</v>
      </c>
      <c r="AF198" s="205" t="s">
        <v>268</v>
      </c>
      <c r="AG198" s="205" t="s">
        <v>267</v>
      </c>
      <c r="AH198" s="205" t="s">
        <v>266</v>
      </c>
      <c r="AI198" s="205" t="s">
        <v>268</v>
      </c>
      <c r="AJ198" s="205" t="s">
        <v>267</v>
      </c>
      <c r="AK198" s="205" t="s">
        <v>266</v>
      </c>
      <c r="AL198" s="205" t="s">
        <v>268</v>
      </c>
      <c r="AM198" s="205" t="s">
        <v>267</v>
      </c>
      <c r="AN198" s="205" t="s">
        <v>266</v>
      </c>
      <c r="AO198" s="205" t="s">
        <v>268</v>
      </c>
      <c r="AP198" s="205" t="s">
        <v>267</v>
      </c>
      <c r="AQ198" s="205" t="s">
        <v>266</v>
      </c>
      <c r="AR198" s="205" t="s">
        <v>268</v>
      </c>
      <c r="AS198" s="205" t="s">
        <v>267</v>
      </c>
      <c r="AT198" s="205" t="s">
        <v>266</v>
      </c>
      <c r="AU198" s="205" t="s">
        <v>268</v>
      </c>
      <c r="AV198" s="205" t="s">
        <v>267</v>
      </c>
      <c r="AW198" s="205" t="s">
        <v>266</v>
      </c>
      <c r="AX198" s="205" t="s">
        <v>268</v>
      </c>
      <c r="AY198" s="205" t="s">
        <v>267</v>
      </c>
      <c r="AZ198" s="205" t="s">
        <v>266</v>
      </c>
      <c r="BA198" s="205" t="s">
        <v>268</v>
      </c>
      <c r="BB198" s="205" t="s">
        <v>267</v>
      </c>
      <c r="BC198" s="205" t="s">
        <v>266</v>
      </c>
      <c r="BD198" s="205" t="s">
        <v>268</v>
      </c>
      <c r="BE198" s="205" t="s">
        <v>267</v>
      </c>
      <c r="BF198" s="205" t="s">
        <v>266</v>
      </c>
      <c r="BG198" s="205" t="s">
        <v>268</v>
      </c>
      <c r="BH198" s="205" t="s">
        <v>267</v>
      </c>
      <c r="BI198" s="205" t="s">
        <v>266</v>
      </c>
      <c r="BJ198" s="205" t="s">
        <v>268</v>
      </c>
      <c r="BK198" s="205" t="s">
        <v>267</v>
      </c>
      <c r="BL198" s="205" t="s">
        <v>266</v>
      </c>
      <c r="BM198" s="205" t="s">
        <v>268</v>
      </c>
      <c r="BN198" s="205" t="s">
        <v>267</v>
      </c>
      <c r="BO198" s="204" t="s">
        <v>266</v>
      </c>
      <c r="BP198" s="197"/>
      <c r="BQ198" s="197"/>
      <c r="BR198" s="197"/>
      <c r="BS198" s="197"/>
      <c r="BT198" s="197"/>
      <c r="BU198" s="197"/>
      <c r="BV198" s="197"/>
      <c r="BW198" s="197"/>
      <c r="BX198" s="197"/>
      <c r="BY198" s="197"/>
      <c r="BZ198" s="197"/>
      <c r="CA198" s="197"/>
      <c r="CB198" s="197"/>
      <c r="CC198" s="197"/>
      <c r="CD198" s="197"/>
      <c r="CE198" s="197"/>
      <c r="CF198" s="197"/>
      <c r="CG198" s="197"/>
      <c r="CH198" s="197"/>
      <c r="CI198" s="197"/>
      <c r="CJ198" s="197"/>
      <c r="CK198" s="197"/>
      <c r="CL198" s="197"/>
      <c r="CM198" s="197"/>
      <c r="CN198" s="197"/>
      <c r="CO198" s="197"/>
      <c r="CP198" s="197"/>
      <c r="CQ198" s="197"/>
      <c r="CR198" s="197"/>
      <c r="CS198" s="197"/>
      <c r="CT198" s="197"/>
      <c r="CU198" s="197"/>
      <c r="CV198" s="197"/>
      <c r="CW198" s="197"/>
      <c r="CX198" s="197"/>
      <c r="CY198" s="197"/>
      <c r="CZ198" s="197"/>
      <c r="DA198" s="197"/>
      <c r="DB198" s="197"/>
      <c r="DC198" s="197"/>
      <c r="DD198" s="197"/>
      <c r="DE198" s="197"/>
      <c r="DF198" s="197"/>
      <c r="DG198" s="197"/>
      <c r="DH198" s="197"/>
      <c r="DI198" s="197"/>
      <c r="DJ198" s="197"/>
      <c r="DK198" s="197"/>
      <c r="DL198" s="197"/>
      <c r="DM198" s="197"/>
      <c r="DN198" s="197"/>
      <c r="DO198" s="197"/>
      <c r="DP198" s="197"/>
      <c r="DQ198" s="197"/>
      <c r="DR198" s="197"/>
      <c r="DS198" s="197"/>
      <c r="DT198" s="197"/>
      <c r="DU198" s="197"/>
      <c r="DV198" s="197"/>
      <c r="DW198" s="197"/>
      <c r="DX198" s="197"/>
      <c r="DY198" s="197"/>
      <c r="DZ198" s="197"/>
      <c r="EA198" s="197"/>
      <c r="EB198" s="197"/>
      <c r="EC198" s="197"/>
      <c r="ED198" s="197"/>
      <c r="EE198" s="197"/>
      <c r="EF198" s="197"/>
      <c r="EG198" s="197"/>
      <c r="EH198" s="197"/>
      <c r="EI198" s="197"/>
      <c r="EJ198" s="197"/>
      <c r="EK198" s="197"/>
      <c r="EL198" s="197"/>
      <c r="EM198" s="197"/>
      <c r="EN198" s="197"/>
      <c r="EO198" s="197"/>
      <c r="EP198" s="197"/>
      <c r="EQ198" s="197"/>
      <c r="ER198" s="197"/>
      <c r="ES198" s="197"/>
      <c r="ET198" s="197"/>
      <c r="EU198" s="197"/>
      <c r="EV198" s="197"/>
      <c r="EW198" s="197"/>
      <c r="EX198" s="197"/>
      <c r="EY198" s="197"/>
      <c r="EZ198" s="197"/>
      <c r="FA198" s="197"/>
      <c r="FB198" s="197"/>
      <c r="FC198" s="197"/>
      <c r="FD198" s="197"/>
      <c r="FE198" s="197"/>
      <c r="FF198" s="197"/>
      <c r="FG198" s="197"/>
      <c r="FH198" s="197"/>
      <c r="FI198" s="197"/>
      <c r="FJ198" s="197"/>
      <c r="FK198" s="197"/>
      <c r="FL198" s="197"/>
      <c r="FM198" s="197"/>
      <c r="FN198" s="197"/>
      <c r="FO198" s="197"/>
      <c r="FP198" s="197"/>
      <c r="FQ198" s="197"/>
      <c r="FR198" s="197"/>
      <c r="FS198" s="197"/>
      <c r="FT198" s="197"/>
      <c r="FU198" s="197"/>
      <c r="FV198" s="197"/>
      <c r="FW198" s="197"/>
      <c r="FX198" s="197"/>
      <c r="FY198" s="197"/>
      <c r="FZ198" s="197"/>
      <c r="GA198" s="197"/>
      <c r="GB198" s="197"/>
      <c r="GC198" s="197"/>
      <c r="GD198" s="197"/>
      <c r="GE198" s="197"/>
      <c r="GF198" s="197"/>
      <c r="GG198" s="197"/>
      <c r="GH198" s="197"/>
      <c r="GI198" s="197"/>
      <c r="GJ198" s="197"/>
      <c r="GK198" s="197"/>
      <c r="GL198" s="197"/>
      <c r="GM198" s="197"/>
      <c r="GN198" s="197"/>
      <c r="GO198" s="197"/>
      <c r="GP198" s="197"/>
      <c r="GQ198" s="197"/>
      <c r="GR198" s="197"/>
      <c r="GS198" s="197"/>
      <c r="GT198" s="197"/>
      <c r="GU198" s="197"/>
      <c r="GV198" s="197"/>
      <c r="GW198" s="197"/>
      <c r="GX198" s="197"/>
      <c r="GY198" s="197"/>
      <c r="GZ198" s="197"/>
      <c r="HA198" s="197"/>
      <c r="HB198" s="197"/>
      <c r="HC198" s="197"/>
      <c r="HD198" s="197"/>
      <c r="HE198" s="197"/>
      <c r="HF198" s="197"/>
      <c r="HG198" s="197"/>
      <c r="HH198" s="197"/>
      <c r="HI198" s="197"/>
      <c r="HJ198" s="197"/>
      <c r="HK198" s="197"/>
      <c r="HL198" s="197"/>
      <c r="HM198" s="197"/>
      <c r="HN198" s="197"/>
      <c r="HO198" s="197"/>
      <c r="HP198" s="197"/>
      <c r="HQ198" s="197"/>
      <c r="HR198" s="197"/>
      <c r="HS198" s="197"/>
      <c r="HT198" s="197"/>
      <c r="HU198" s="197"/>
      <c r="HV198" s="197"/>
      <c r="HW198" s="197"/>
      <c r="HX198" s="197"/>
      <c r="HY198" s="197"/>
      <c r="HZ198" s="197"/>
      <c r="IA198" s="197"/>
      <c r="IB198" s="197"/>
      <c r="IC198" s="197"/>
      <c r="ID198" s="197"/>
      <c r="IE198" s="197"/>
      <c r="IF198" s="197"/>
      <c r="IG198" s="197"/>
      <c r="IH198" s="197"/>
      <c r="II198" s="197"/>
      <c r="IJ198" s="197"/>
      <c r="IK198" s="197"/>
      <c r="IL198" s="197"/>
      <c r="IM198" s="197"/>
      <c r="IN198" s="197"/>
      <c r="IO198" s="197"/>
      <c r="IP198" s="197"/>
      <c r="IQ198" s="197"/>
      <c r="IR198" s="197"/>
      <c r="IS198" s="197"/>
      <c r="IT198" s="197"/>
      <c r="IU198" s="197"/>
      <c r="IV198" s="197"/>
      <c r="IW198" s="197"/>
    </row>
    <row r="199" spans="1:257">
      <c r="A199" s="208">
        <v>1</v>
      </c>
      <c r="B199" s="205" t="s">
        <v>904</v>
      </c>
      <c r="C199" s="205" t="str">
        <f t="shared" ref="C199:C213" si="66">TRIM(B199)</f>
        <v>DON MILLER</v>
      </c>
      <c r="D199" s="205">
        <v>19</v>
      </c>
      <c r="E199" s="209">
        <v>1132</v>
      </c>
      <c r="F199" s="209">
        <v>679</v>
      </c>
      <c r="G199" s="209">
        <v>100</v>
      </c>
      <c r="H199" s="206">
        <f t="shared" ref="H199:H213" si="67">F199/E199</f>
        <v>0.59982332155477036</v>
      </c>
      <c r="I199" s="207"/>
      <c r="J199" s="205">
        <f t="shared" ref="J199:J213" si="68">SUM(N199,Q199,T199,W199,Z199,AC199,AF199,AI199,AL199,AO199,AR199,AU199,AX199,BA199,BD199,BG199)</f>
        <v>55</v>
      </c>
      <c r="K199" s="205">
        <f t="shared" ref="K199:K213" si="69">SUM(O199,R199,U199,X199,AA199,AD199,AG199,AJ199,AM199,AP199,AS199,AV199,AY199,BB199,BE199,BH199)</f>
        <v>32</v>
      </c>
      <c r="L199" s="205">
        <f t="shared" ref="L199:L213" si="70">SUM(P199,S199,V199,Y199,AB199,AE199,AH199,AK199,AN199,AQ199,AT199,AW199,AZ199,BC199,BF199,BI199)</f>
        <v>1</v>
      </c>
      <c r="M199" s="206">
        <f t="shared" ref="M199:M213" si="71">K199/J199</f>
        <v>0.58181818181818179</v>
      </c>
      <c r="N199" s="205">
        <v>4</v>
      </c>
      <c r="O199" s="205">
        <v>2</v>
      </c>
      <c r="P199" s="205">
        <v>0</v>
      </c>
      <c r="Q199" s="205">
        <v>4</v>
      </c>
      <c r="R199" s="205">
        <v>2</v>
      </c>
      <c r="S199" s="205">
        <v>0</v>
      </c>
      <c r="T199" s="205">
        <v>3</v>
      </c>
      <c r="U199" s="205">
        <v>1</v>
      </c>
      <c r="V199" s="205">
        <v>0</v>
      </c>
      <c r="W199" s="205">
        <v>5</v>
      </c>
      <c r="X199" s="205">
        <v>1</v>
      </c>
      <c r="Y199" s="205">
        <v>0</v>
      </c>
      <c r="Z199" s="205">
        <v>0</v>
      </c>
      <c r="AA199" s="205">
        <v>0</v>
      </c>
      <c r="AB199" s="205">
        <v>0</v>
      </c>
      <c r="AC199" s="205"/>
      <c r="AD199" s="205"/>
      <c r="AE199" s="205"/>
      <c r="AF199" s="205">
        <v>4</v>
      </c>
      <c r="AG199" s="205">
        <v>2</v>
      </c>
      <c r="AH199" s="205">
        <v>0</v>
      </c>
      <c r="AI199" s="205">
        <v>3</v>
      </c>
      <c r="AJ199" s="205">
        <v>1</v>
      </c>
      <c r="AK199" s="205">
        <v>0</v>
      </c>
      <c r="AL199" s="205"/>
      <c r="AM199" s="205"/>
      <c r="AN199" s="205"/>
      <c r="AO199" s="205">
        <v>3</v>
      </c>
      <c r="AP199" s="205">
        <v>3</v>
      </c>
      <c r="AQ199" s="205">
        <v>0</v>
      </c>
      <c r="AR199" s="205">
        <v>6</v>
      </c>
      <c r="AS199" s="205">
        <v>4</v>
      </c>
      <c r="AT199" s="205">
        <v>1</v>
      </c>
      <c r="AU199" s="205">
        <v>5</v>
      </c>
      <c r="AV199" s="205">
        <v>3</v>
      </c>
      <c r="AW199" s="205">
        <v>0</v>
      </c>
      <c r="AX199" s="205">
        <v>3</v>
      </c>
      <c r="AY199" s="205">
        <v>3</v>
      </c>
      <c r="AZ199" s="205">
        <v>0</v>
      </c>
      <c r="BA199" s="205">
        <v>7</v>
      </c>
      <c r="BB199" s="205">
        <v>7</v>
      </c>
      <c r="BC199" s="205">
        <v>0</v>
      </c>
      <c r="BD199" s="205">
        <v>3</v>
      </c>
      <c r="BE199" s="205">
        <v>0</v>
      </c>
      <c r="BF199" s="205">
        <v>0</v>
      </c>
      <c r="BG199" s="205">
        <v>5</v>
      </c>
      <c r="BH199" s="205">
        <v>3</v>
      </c>
      <c r="BI199" s="205">
        <v>0</v>
      </c>
      <c r="BJ199" s="205"/>
      <c r="BK199" s="205"/>
      <c r="BL199" s="205"/>
      <c r="BM199" s="205"/>
      <c r="BN199" s="205"/>
      <c r="BO199" s="204"/>
      <c r="BP199" s="197"/>
      <c r="BQ199" s="197"/>
      <c r="BR199" s="197"/>
      <c r="BS199" s="197"/>
      <c r="BT199" s="197"/>
      <c r="BU199" s="197"/>
      <c r="BV199" s="197"/>
      <c r="BW199" s="197"/>
      <c r="BX199" s="197"/>
      <c r="BY199" s="197"/>
      <c r="BZ199" s="197"/>
      <c r="CA199" s="197"/>
      <c r="CB199" s="197"/>
      <c r="CC199" s="197"/>
      <c r="CD199" s="197"/>
      <c r="CE199" s="197"/>
      <c r="CF199" s="197"/>
      <c r="CG199" s="197"/>
      <c r="CH199" s="197"/>
      <c r="CI199" s="197"/>
      <c r="CJ199" s="197"/>
      <c r="CK199" s="197"/>
      <c r="CL199" s="197"/>
      <c r="CM199" s="197"/>
      <c r="CN199" s="197"/>
      <c r="CO199" s="197"/>
      <c r="CP199" s="197"/>
      <c r="CQ199" s="197"/>
      <c r="CR199" s="197"/>
      <c r="CS199" s="197"/>
      <c r="CT199" s="197"/>
      <c r="CU199" s="197"/>
      <c r="CV199" s="197"/>
      <c r="CW199" s="197"/>
      <c r="CX199" s="197"/>
      <c r="CY199" s="197"/>
      <c r="CZ199" s="197"/>
      <c r="DA199" s="197"/>
      <c r="DB199" s="197"/>
      <c r="DC199" s="197"/>
      <c r="DD199" s="197"/>
      <c r="DE199" s="197"/>
      <c r="DF199" s="197"/>
      <c r="DG199" s="197"/>
      <c r="DH199" s="197"/>
      <c r="DI199" s="197"/>
      <c r="DJ199" s="197"/>
      <c r="DK199" s="197"/>
      <c r="DL199" s="197"/>
      <c r="DM199" s="197"/>
      <c r="DN199" s="197"/>
      <c r="DO199" s="197"/>
      <c r="DP199" s="197"/>
      <c r="DQ199" s="197"/>
      <c r="DR199" s="197"/>
      <c r="DS199" s="197"/>
      <c r="DT199" s="197"/>
      <c r="DU199" s="197"/>
      <c r="DV199" s="197"/>
      <c r="DW199" s="197"/>
      <c r="DX199" s="197"/>
      <c r="DY199" s="197"/>
      <c r="DZ199" s="197"/>
      <c r="EA199" s="197"/>
      <c r="EB199" s="197"/>
      <c r="EC199" s="197"/>
      <c r="ED199" s="197"/>
      <c r="EE199" s="197"/>
      <c r="EF199" s="197"/>
      <c r="EG199" s="197"/>
      <c r="EH199" s="197"/>
      <c r="EI199" s="197"/>
      <c r="EJ199" s="197"/>
      <c r="EK199" s="197"/>
      <c r="EL199" s="197"/>
      <c r="EM199" s="197"/>
      <c r="EN199" s="197"/>
      <c r="EO199" s="197"/>
      <c r="EP199" s="197"/>
      <c r="EQ199" s="197"/>
      <c r="ER199" s="197"/>
      <c r="ES199" s="197"/>
      <c r="ET199" s="197"/>
      <c r="EU199" s="197"/>
      <c r="EV199" s="197"/>
      <c r="EW199" s="197"/>
      <c r="EX199" s="197"/>
      <c r="EY199" s="197"/>
      <c r="EZ199" s="197"/>
      <c r="FA199" s="197"/>
      <c r="FB199" s="197"/>
      <c r="FC199" s="197"/>
      <c r="FD199" s="197"/>
      <c r="FE199" s="197"/>
      <c r="FF199" s="197"/>
      <c r="FG199" s="197"/>
      <c r="FH199" s="197"/>
      <c r="FI199" s="197"/>
      <c r="FJ199" s="197"/>
      <c r="FK199" s="197"/>
      <c r="FL199" s="197"/>
      <c r="FM199" s="197"/>
      <c r="FN199" s="197"/>
      <c r="FO199" s="197"/>
      <c r="FP199" s="197"/>
      <c r="FQ199" s="197"/>
      <c r="FR199" s="197"/>
      <c r="FS199" s="197"/>
      <c r="FT199" s="197"/>
      <c r="FU199" s="197"/>
      <c r="FV199" s="197"/>
      <c r="FW199" s="197"/>
      <c r="FX199" s="197"/>
      <c r="FY199" s="197"/>
      <c r="FZ199" s="197"/>
      <c r="GA199" s="197"/>
      <c r="GB199" s="197"/>
      <c r="GC199" s="197"/>
      <c r="GD199" s="197"/>
      <c r="GE199" s="197"/>
      <c r="GF199" s="197"/>
      <c r="GG199" s="197"/>
      <c r="GH199" s="197"/>
      <c r="GI199" s="197"/>
      <c r="GJ199" s="197"/>
      <c r="GK199" s="197"/>
      <c r="GL199" s="197"/>
      <c r="GM199" s="197"/>
      <c r="GN199" s="197"/>
      <c r="GO199" s="197"/>
      <c r="GP199" s="197"/>
      <c r="GQ199" s="197"/>
      <c r="GR199" s="197"/>
      <c r="GS199" s="197"/>
      <c r="GT199" s="197"/>
      <c r="GU199" s="197"/>
      <c r="GV199" s="197"/>
      <c r="GW199" s="197"/>
      <c r="GX199" s="197"/>
      <c r="GY199" s="197"/>
      <c r="GZ199" s="197"/>
      <c r="HA199" s="197"/>
      <c r="HB199" s="197"/>
      <c r="HC199" s="197"/>
      <c r="HD199" s="197"/>
      <c r="HE199" s="197"/>
      <c r="HF199" s="197"/>
      <c r="HG199" s="197"/>
      <c r="HH199" s="197"/>
      <c r="HI199" s="197"/>
      <c r="HJ199" s="197"/>
      <c r="HK199" s="197"/>
      <c r="HL199" s="197"/>
      <c r="HM199" s="197"/>
      <c r="HN199" s="197"/>
      <c r="HO199" s="197"/>
      <c r="HP199" s="197"/>
      <c r="HQ199" s="197"/>
      <c r="HR199" s="197"/>
      <c r="HS199" s="197"/>
      <c r="HT199" s="197"/>
      <c r="HU199" s="197"/>
      <c r="HV199" s="197"/>
      <c r="HW199" s="197"/>
      <c r="HX199" s="197"/>
      <c r="HY199" s="197"/>
      <c r="HZ199" s="197"/>
      <c r="IA199" s="197"/>
      <c r="IB199" s="197"/>
      <c r="IC199" s="197"/>
      <c r="ID199" s="197"/>
      <c r="IE199" s="197"/>
      <c r="IF199" s="197"/>
      <c r="IG199" s="197"/>
      <c r="IH199" s="197"/>
      <c r="II199" s="197"/>
      <c r="IJ199" s="197"/>
      <c r="IK199" s="197"/>
      <c r="IL199" s="197"/>
      <c r="IM199" s="197"/>
      <c r="IN199" s="197"/>
      <c r="IO199" s="197"/>
      <c r="IP199" s="197"/>
      <c r="IQ199" s="197"/>
      <c r="IR199" s="197"/>
      <c r="IS199" s="197"/>
      <c r="IT199" s="197"/>
      <c r="IU199" s="197"/>
      <c r="IV199" s="197"/>
      <c r="IW199" s="197"/>
    </row>
    <row r="200" spans="1:257">
      <c r="A200" s="208">
        <v>2</v>
      </c>
      <c r="B200" s="205" t="s">
        <v>1006</v>
      </c>
      <c r="C200" s="205" t="str">
        <f t="shared" si="66"/>
        <v>DARRIN LAMPHIER</v>
      </c>
      <c r="D200" s="205">
        <v>17</v>
      </c>
      <c r="E200" s="209">
        <v>1130</v>
      </c>
      <c r="F200" s="209">
        <v>732</v>
      </c>
      <c r="G200" s="209">
        <v>39</v>
      </c>
      <c r="H200" s="206">
        <f t="shared" si="67"/>
        <v>0.64778761061946899</v>
      </c>
      <c r="I200" s="207"/>
      <c r="J200" s="205">
        <f t="shared" si="68"/>
        <v>68</v>
      </c>
      <c r="K200" s="205">
        <f t="shared" si="69"/>
        <v>38</v>
      </c>
      <c r="L200" s="205">
        <f t="shared" si="70"/>
        <v>0</v>
      </c>
      <c r="M200" s="206">
        <f t="shared" si="71"/>
        <v>0.55882352941176472</v>
      </c>
      <c r="N200" s="205">
        <v>5</v>
      </c>
      <c r="O200" s="205">
        <v>3</v>
      </c>
      <c r="P200" s="205">
        <v>0</v>
      </c>
      <c r="Q200" s="205">
        <v>4</v>
      </c>
      <c r="R200" s="205">
        <v>2</v>
      </c>
      <c r="S200" s="205">
        <v>0</v>
      </c>
      <c r="T200" s="205">
        <v>5</v>
      </c>
      <c r="U200" s="205">
        <v>4</v>
      </c>
      <c r="V200" s="205">
        <v>0</v>
      </c>
      <c r="W200" s="205">
        <v>5</v>
      </c>
      <c r="X200" s="205">
        <v>3</v>
      </c>
      <c r="Y200" s="205">
        <v>0</v>
      </c>
      <c r="Z200" s="205">
        <v>5</v>
      </c>
      <c r="AA200" s="205">
        <v>5</v>
      </c>
      <c r="AB200" s="205">
        <v>0</v>
      </c>
      <c r="AC200" s="205"/>
      <c r="AD200" s="205"/>
      <c r="AE200" s="205"/>
      <c r="AF200" s="205">
        <v>5</v>
      </c>
      <c r="AG200" s="205">
        <v>1</v>
      </c>
      <c r="AH200" s="205">
        <v>0</v>
      </c>
      <c r="AI200" s="205">
        <v>4</v>
      </c>
      <c r="AJ200" s="205">
        <v>1</v>
      </c>
      <c r="AK200" s="205">
        <v>0</v>
      </c>
      <c r="AL200" s="205"/>
      <c r="AM200" s="205"/>
      <c r="AN200" s="205"/>
      <c r="AO200" s="205">
        <v>4</v>
      </c>
      <c r="AP200" s="205">
        <v>2</v>
      </c>
      <c r="AQ200" s="205">
        <v>0</v>
      </c>
      <c r="AR200" s="205">
        <v>5</v>
      </c>
      <c r="AS200" s="205">
        <v>3</v>
      </c>
      <c r="AT200" s="205">
        <v>0</v>
      </c>
      <c r="AU200" s="205">
        <v>6</v>
      </c>
      <c r="AV200" s="205">
        <v>5</v>
      </c>
      <c r="AW200" s="205">
        <v>0</v>
      </c>
      <c r="AX200" s="205">
        <v>4</v>
      </c>
      <c r="AY200" s="205">
        <v>1</v>
      </c>
      <c r="AZ200" s="205">
        <v>0</v>
      </c>
      <c r="BA200" s="205">
        <v>5</v>
      </c>
      <c r="BB200" s="205">
        <v>4</v>
      </c>
      <c r="BC200" s="205">
        <v>0</v>
      </c>
      <c r="BD200" s="205">
        <v>6</v>
      </c>
      <c r="BE200" s="205">
        <v>3</v>
      </c>
      <c r="BF200" s="205">
        <v>0</v>
      </c>
      <c r="BG200" s="205">
        <v>5</v>
      </c>
      <c r="BH200" s="205">
        <v>1</v>
      </c>
      <c r="BI200" s="205">
        <v>0</v>
      </c>
      <c r="BJ200" s="205"/>
      <c r="BK200" s="205"/>
      <c r="BL200" s="205"/>
      <c r="BM200" s="205"/>
      <c r="BN200" s="205"/>
      <c r="BO200" s="204"/>
      <c r="BP200" s="197"/>
      <c r="BQ200" s="197"/>
      <c r="BR200" s="197"/>
      <c r="BS200" s="197"/>
      <c r="BT200" s="197"/>
      <c r="BU200" s="197"/>
      <c r="BV200" s="197"/>
      <c r="BW200" s="197"/>
      <c r="BX200" s="197"/>
      <c r="BY200" s="197"/>
      <c r="BZ200" s="197"/>
      <c r="CA200" s="197"/>
      <c r="CB200" s="197"/>
      <c r="CC200" s="197"/>
      <c r="CD200" s="197"/>
      <c r="CE200" s="197"/>
      <c r="CF200" s="197"/>
      <c r="CG200" s="197"/>
      <c r="CH200" s="197"/>
      <c r="CI200" s="197"/>
      <c r="CJ200" s="197"/>
      <c r="CK200" s="197"/>
      <c r="CL200" s="197"/>
      <c r="CM200" s="197"/>
      <c r="CN200" s="197"/>
      <c r="CO200" s="197"/>
      <c r="CP200" s="197"/>
      <c r="CQ200" s="197"/>
      <c r="CR200" s="197"/>
      <c r="CS200" s="197"/>
      <c r="CT200" s="197"/>
      <c r="CU200" s="197"/>
      <c r="CV200" s="197"/>
      <c r="CW200" s="197"/>
      <c r="CX200" s="197"/>
      <c r="CY200" s="197"/>
      <c r="CZ200" s="197"/>
      <c r="DA200" s="197"/>
      <c r="DB200" s="197"/>
      <c r="DC200" s="197"/>
      <c r="DD200" s="197"/>
      <c r="DE200" s="197"/>
      <c r="DF200" s="197"/>
      <c r="DG200" s="197"/>
      <c r="DH200" s="197"/>
      <c r="DI200" s="197"/>
      <c r="DJ200" s="197"/>
      <c r="DK200" s="197"/>
      <c r="DL200" s="197"/>
      <c r="DM200" s="197"/>
      <c r="DN200" s="197"/>
      <c r="DO200" s="197"/>
      <c r="DP200" s="197"/>
      <c r="DQ200" s="197"/>
      <c r="DR200" s="197"/>
      <c r="DS200" s="197"/>
      <c r="DT200" s="197"/>
      <c r="DU200" s="197"/>
      <c r="DV200" s="197"/>
      <c r="DW200" s="197"/>
      <c r="DX200" s="197"/>
      <c r="DY200" s="197"/>
      <c r="DZ200" s="197"/>
      <c r="EA200" s="197"/>
      <c r="EB200" s="197"/>
      <c r="EC200" s="197"/>
      <c r="ED200" s="197"/>
      <c r="EE200" s="197"/>
      <c r="EF200" s="197"/>
      <c r="EG200" s="197"/>
      <c r="EH200" s="197"/>
      <c r="EI200" s="197"/>
      <c r="EJ200" s="197"/>
      <c r="EK200" s="197"/>
      <c r="EL200" s="197"/>
      <c r="EM200" s="197"/>
      <c r="EN200" s="197"/>
      <c r="EO200" s="197"/>
      <c r="EP200" s="197"/>
      <c r="EQ200" s="197"/>
      <c r="ER200" s="197"/>
      <c r="ES200" s="197"/>
      <c r="ET200" s="197"/>
      <c r="EU200" s="197"/>
      <c r="EV200" s="197"/>
      <c r="EW200" s="197"/>
      <c r="EX200" s="197"/>
      <c r="EY200" s="197"/>
      <c r="EZ200" s="197"/>
      <c r="FA200" s="197"/>
      <c r="FB200" s="197"/>
      <c r="FC200" s="197"/>
      <c r="FD200" s="197"/>
      <c r="FE200" s="197"/>
      <c r="FF200" s="197"/>
      <c r="FG200" s="197"/>
      <c r="FH200" s="197"/>
      <c r="FI200" s="197"/>
      <c r="FJ200" s="197"/>
      <c r="FK200" s="197"/>
      <c r="FL200" s="197"/>
      <c r="FM200" s="197"/>
      <c r="FN200" s="197"/>
      <c r="FO200" s="197"/>
      <c r="FP200" s="197"/>
      <c r="FQ200" s="197"/>
      <c r="FR200" s="197"/>
      <c r="FS200" s="197"/>
      <c r="FT200" s="197"/>
      <c r="FU200" s="197"/>
      <c r="FV200" s="197"/>
      <c r="FW200" s="197"/>
      <c r="FX200" s="197"/>
      <c r="FY200" s="197"/>
      <c r="FZ200" s="197"/>
      <c r="GA200" s="197"/>
      <c r="GB200" s="197"/>
      <c r="GC200" s="197"/>
      <c r="GD200" s="197"/>
      <c r="GE200" s="197"/>
      <c r="GF200" s="197"/>
      <c r="GG200" s="197"/>
      <c r="GH200" s="197"/>
      <c r="GI200" s="197"/>
      <c r="GJ200" s="197"/>
      <c r="GK200" s="197"/>
      <c r="GL200" s="197"/>
      <c r="GM200" s="197"/>
      <c r="GN200" s="197"/>
      <c r="GO200" s="197"/>
      <c r="GP200" s="197"/>
      <c r="GQ200" s="197"/>
      <c r="GR200" s="197"/>
      <c r="GS200" s="197"/>
      <c r="GT200" s="197"/>
      <c r="GU200" s="197"/>
      <c r="GV200" s="197"/>
      <c r="GW200" s="197"/>
      <c r="GX200" s="197"/>
      <c r="GY200" s="197"/>
      <c r="GZ200" s="197"/>
      <c r="HA200" s="197"/>
      <c r="HB200" s="197"/>
      <c r="HC200" s="197"/>
      <c r="HD200" s="197"/>
      <c r="HE200" s="197"/>
      <c r="HF200" s="197"/>
      <c r="HG200" s="197"/>
      <c r="HH200" s="197"/>
      <c r="HI200" s="197"/>
      <c r="HJ200" s="197"/>
      <c r="HK200" s="197"/>
      <c r="HL200" s="197"/>
      <c r="HM200" s="197"/>
      <c r="HN200" s="197"/>
      <c r="HO200" s="197"/>
      <c r="HP200" s="197"/>
      <c r="HQ200" s="197"/>
      <c r="HR200" s="197"/>
      <c r="HS200" s="197"/>
      <c r="HT200" s="197"/>
      <c r="HU200" s="197"/>
      <c r="HV200" s="197"/>
      <c r="HW200" s="197"/>
      <c r="HX200" s="197"/>
      <c r="HY200" s="197"/>
      <c r="HZ200" s="197"/>
      <c r="IA200" s="197"/>
      <c r="IB200" s="197"/>
      <c r="IC200" s="197"/>
      <c r="ID200" s="197"/>
      <c r="IE200" s="197"/>
      <c r="IF200" s="197"/>
      <c r="IG200" s="197"/>
      <c r="IH200" s="197"/>
      <c r="II200" s="197"/>
      <c r="IJ200" s="197"/>
      <c r="IK200" s="197"/>
      <c r="IL200" s="197"/>
      <c r="IM200" s="197"/>
      <c r="IN200" s="197"/>
      <c r="IO200" s="197"/>
      <c r="IP200" s="197"/>
      <c r="IQ200" s="197"/>
      <c r="IR200" s="197"/>
      <c r="IS200" s="197"/>
      <c r="IT200" s="197"/>
      <c r="IU200" s="197"/>
      <c r="IV200" s="197"/>
      <c r="IW200" s="197"/>
    </row>
    <row r="201" spans="1:257">
      <c r="A201" s="208">
        <v>3</v>
      </c>
      <c r="B201" s="205" t="s">
        <v>964</v>
      </c>
      <c r="C201" s="205" t="str">
        <f t="shared" si="66"/>
        <v>STEVE GRIFFIN</v>
      </c>
      <c r="D201" s="205">
        <v>16</v>
      </c>
      <c r="E201" s="209">
        <v>993</v>
      </c>
      <c r="F201" s="209">
        <v>551</v>
      </c>
      <c r="G201" s="209">
        <v>55</v>
      </c>
      <c r="H201" s="206">
        <f t="shared" si="67"/>
        <v>0.55488418932527694</v>
      </c>
      <c r="I201" s="207"/>
      <c r="J201" s="205">
        <f t="shared" si="68"/>
        <v>59</v>
      </c>
      <c r="K201" s="205">
        <f t="shared" si="69"/>
        <v>32</v>
      </c>
      <c r="L201" s="205">
        <f t="shared" si="70"/>
        <v>1</v>
      </c>
      <c r="M201" s="206">
        <f t="shared" si="71"/>
        <v>0.5423728813559322</v>
      </c>
      <c r="N201" s="205">
        <v>5</v>
      </c>
      <c r="O201" s="205">
        <v>2</v>
      </c>
      <c r="P201" s="205">
        <v>0</v>
      </c>
      <c r="Q201" s="205">
        <v>4</v>
      </c>
      <c r="R201" s="205">
        <v>2</v>
      </c>
      <c r="S201" s="205">
        <v>0</v>
      </c>
      <c r="T201" s="205">
        <v>0</v>
      </c>
      <c r="U201" s="205">
        <v>0</v>
      </c>
      <c r="V201" s="205">
        <v>0</v>
      </c>
      <c r="W201" s="205">
        <v>0</v>
      </c>
      <c r="X201" s="205">
        <v>0</v>
      </c>
      <c r="Y201" s="205">
        <v>0</v>
      </c>
      <c r="Z201" s="205">
        <v>4</v>
      </c>
      <c r="AA201" s="205">
        <v>2</v>
      </c>
      <c r="AB201" s="205">
        <v>0</v>
      </c>
      <c r="AC201" s="205"/>
      <c r="AD201" s="205"/>
      <c r="AE201" s="205"/>
      <c r="AF201" s="205">
        <v>5</v>
      </c>
      <c r="AG201" s="205">
        <v>3</v>
      </c>
      <c r="AH201" s="205">
        <v>0</v>
      </c>
      <c r="AI201" s="205">
        <v>5</v>
      </c>
      <c r="AJ201" s="205">
        <v>1</v>
      </c>
      <c r="AK201" s="205">
        <v>0</v>
      </c>
      <c r="AL201" s="205"/>
      <c r="AM201" s="205"/>
      <c r="AN201" s="205"/>
      <c r="AO201" s="205">
        <v>4</v>
      </c>
      <c r="AP201" s="205">
        <v>0</v>
      </c>
      <c r="AQ201" s="205">
        <v>0</v>
      </c>
      <c r="AR201" s="205">
        <v>4</v>
      </c>
      <c r="AS201" s="205">
        <v>3</v>
      </c>
      <c r="AT201" s="205">
        <v>1</v>
      </c>
      <c r="AU201" s="205">
        <v>6</v>
      </c>
      <c r="AV201" s="205">
        <v>2</v>
      </c>
      <c r="AW201" s="205">
        <v>0</v>
      </c>
      <c r="AX201" s="205">
        <v>4</v>
      </c>
      <c r="AY201" s="205">
        <v>3</v>
      </c>
      <c r="AZ201" s="205">
        <v>0</v>
      </c>
      <c r="BA201" s="205">
        <v>7</v>
      </c>
      <c r="BB201" s="205">
        <v>5</v>
      </c>
      <c r="BC201" s="205">
        <v>0</v>
      </c>
      <c r="BD201" s="205">
        <v>6</v>
      </c>
      <c r="BE201" s="205">
        <v>4</v>
      </c>
      <c r="BF201" s="205">
        <v>0</v>
      </c>
      <c r="BG201" s="205">
        <v>5</v>
      </c>
      <c r="BH201" s="205">
        <v>5</v>
      </c>
      <c r="BI201" s="205">
        <v>0</v>
      </c>
      <c r="BJ201" s="205"/>
      <c r="BK201" s="205"/>
      <c r="BL201" s="205"/>
      <c r="BM201" s="205"/>
      <c r="BN201" s="205"/>
      <c r="BO201" s="204"/>
      <c r="BP201" s="197"/>
      <c r="BQ201" s="197"/>
      <c r="BR201" s="197"/>
      <c r="BS201" s="197"/>
      <c r="BT201" s="197"/>
      <c r="BU201" s="197"/>
      <c r="BV201" s="197"/>
      <c r="BW201" s="197"/>
      <c r="BX201" s="197"/>
      <c r="BY201" s="197"/>
      <c r="BZ201" s="197"/>
      <c r="CA201" s="197"/>
      <c r="CB201" s="197"/>
      <c r="CC201" s="197"/>
      <c r="CD201" s="197"/>
      <c r="CE201" s="197"/>
      <c r="CF201" s="197"/>
      <c r="CG201" s="197"/>
      <c r="CH201" s="197"/>
      <c r="CI201" s="197"/>
      <c r="CJ201" s="197"/>
      <c r="CK201" s="197"/>
      <c r="CL201" s="197"/>
      <c r="CM201" s="197"/>
      <c r="CN201" s="197"/>
      <c r="CO201" s="197"/>
      <c r="CP201" s="197"/>
      <c r="CQ201" s="197"/>
      <c r="CR201" s="197"/>
      <c r="CS201" s="197"/>
      <c r="CT201" s="197"/>
      <c r="CU201" s="197"/>
      <c r="CV201" s="197"/>
      <c r="CW201" s="197"/>
      <c r="CX201" s="197"/>
      <c r="CY201" s="197"/>
      <c r="CZ201" s="197"/>
      <c r="DA201" s="197"/>
      <c r="DB201" s="197"/>
      <c r="DC201" s="197"/>
      <c r="DD201" s="197"/>
      <c r="DE201" s="197"/>
      <c r="DF201" s="197"/>
      <c r="DG201" s="197"/>
      <c r="DH201" s="197"/>
      <c r="DI201" s="197"/>
      <c r="DJ201" s="197"/>
      <c r="DK201" s="197"/>
      <c r="DL201" s="197"/>
      <c r="DM201" s="197"/>
      <c r="DN201" s="197"/>
      <c r="DO201" s="197"/>
      <c r="DP201" s="197"/>
      <c r="DQ201" s="197"/>
      <c r="DR201" s="197"/>
      <c r="DS201" s="197"/>
      <c r="DT201" s="197"/>
      <c r="DU201" s="197"/>
      <c r="DV201" s="197"/>
      <c r="DW201" s="197"/>
      <c r="DX201" s="197"/>
      <c r="DY201" s="197"/>
      <c r="DZ201" s="197"/>
      <c r="EA201" s="197"/>
      <c r="EB201" s="197"/>
      <c r="EC201" s="197"/>
      <c r="ED201" s="197"/>
      <c r="EE201" s="197"/>
      <c r="EF201" s="197"/>
      <c r="EG201" s="197"/>
      <c r="EH201" s="197"/>
      <c r="EI201" s="197"/>
      <c r="EJ201" s="197"/>
      <c r="EK201" s="197"/>
      <c r="EL201" s="197"/>
      <c r="EM201" s="197"/>
      <c r="EN201" s="197"/>
      <c r="EO201" s="197"/>
      <c r="EP201" s="197"/>
      <c r="EQ201" s="197"/>
      <c r="ER201" s="197"/>
      <c r="ES201" s="197"/>
      <c r="ET201" s="197"/>
      <c r="EU201" s="197"/>
      <c r="EV201" s="197"/>
      <c r="EW201" s="197"/>
      <c r="EX201" s="197"/>
      <c r="EY201" s="197"/>
      <c r="EZ201" s="197"/>
      <c r="FA201" s="197"/>
      <c r="FB201" s="197"/>
      <c r="FC201" s="197"/>
      <c r="FD201" s="197"/>
      <c r="FE201" s="197"/>
      <c r="FF201" s="197"/>
      <c r="FG201" s="197"/>
      <c r="FH201" s="197"/>
      <c r="FI201" s="197"/>
      <c r="FJ201" s="197"/>
      <c r="FK201" s="197"/>
      <c r="FL201" s="197"/>
      <c r="FM201" s="197"/>
      <c r="FN201" s="197"/>
      <c r="FO201" s="197"/>
      <c r="FP201" s="197"/>
      <c r="FQ201" s="197"/>
      <c r="FR201" s="197"/>
      <c r="FS201" s="197"/>
      <c r="FT201" s="197"/>
      <c r="FU201" s="197"/>
      <c r="FV201" s="197"/>
      <c r="FW201" s="197"/>
      <c r="FX201" s="197"/>
      <c r="FY201" s="197"/>
      <c r="FZ201" s="197"/>
      <c r="GA201" s="197"/>
      <c r="GB201" s="197"/>
      <c r="GC201" s="197"/>
      <c r="GD201" s="197"/>
      <c r="GE201" s="197"/>
      <c r="GF201" s="197"/>
      <c r="GG201" s="197"/>
      <c r="GH201" s="197"/>
      <c r="GI201" s="197"/>
      <c r="GJ201" s="197"/>
      <c r="GK201" s="197"/>
      <c r="GL201" s="197"/>
      <c r="GM201" s="197"/>
      <c r="GN201" s="197"/>
      <c r="GO201" s="197"/>
      <c r="GP201" s="197"/>
      <c r="GQ201" s="197"/>
      <c r="GR201" s="197"/>
      <c r="GS201" s="197"/>
      <c r="GT201" s="197"/>
      <c r="GU201" s="197"/>
      <c r="GV201" s="197"/>
      <c r="GW201" s="197"/>
      <c r="GX201" s="197"/>
      <c r="GY201" s="197"/>
      <c r="GZ201" s="197"/>
      <c r="HA201" s="197"/>
      <c r="HB201" s="197"/>
      <c r="HC201" s="197"/>
      <c r="HD201" s="197"/>
      <c r="HE201" s="197"/>
      <c r="HF201" s="197"/>
      <c r="HG201" s="197"/>
      <c r="HH201" s="197"/>
      <c r="HI201" s="197"/>
      <c r="HJ201" s="197"/>
      <c r="HK201" s="197"/>
      <c r="HL201" s="197"/>
      <c r="HM201" s="197"/>
      <c r="HN201" s="197"/>
      <c r="HO201" s="197"/>
      <c r="HP201" s="197"/>
      <c r="HQ201" s="197"/>
      <c r="HR201" s="197"/>
      <c r="HS201" s="197"/>
      <c r="HT201" s="197"/>
      <c r="HU201" s="197"/>
      <c r="HV201" s="197"/>
      <c r="HW201" s="197"/>
      <c r="HX201" s="197"/>
      <c r="HY201" s="197"/>
      <c r="HZ201" s="197"/>
      <c r="IA201" s="197"/>
      <c r="IB201" s="197"/>
      <c r="IC201" s="197"/>
      <c r="ID201" s="197"/>
      <c r="IE201" s="197"/>
      <c r="IF201" s="197"/>
      <c r="IG201" s="197"/>
      <c r="IH201" s="197"/>
      <c r="II201" s="197"/>
      <c r="IJ201" s="197"/>
      <c r="IK201" s="197"/>
      <c r="IL201" s="197"/>
      <c r="IM201" s="197"/>
      <c r="IN201" s="197"/>
      <c r="IO201" s="197"/>
      <c r="IP201" s="197"/>
      <c r="IQ201" s="197"/>
      <c r="IR201" s="197"/>
      <c r="IS201" s="197"/>
      <c r="IT201" s="197"/>
      <c r="IU201" s="197"/>
      <c r="IV201" s="197"/>
      <c r="IW201" s="197"/>
    </row>
    <row r="202" spans="1:257">
      <c r="A202" s="208">
        <v>4</v>
      </c>
      <c r="B202" s="205" t="s">
        <v>980</v>
      </c>
      <c r="C202" s="205" t="str">
        <f t="shared" si="66"/>
        <v>KEITH LESTER</v>
      </c>
      <c r="D202" s="205">
        <v>15</v>
      </c>
      <c r="E202" s="209">
        <v>1088</v>
      </c>
      <c r="F202" s="209">
        <v>617</v>
      </c>
      <c r="G202" s="209">
        <v>30</v>
      </c>
      <c r="H202" s="206">
        <f t="shared" si="67"/>
        <v>0.56709558823529416</v>
      </c>
      <c r="I202" s="207"/>
      <c r="J202" s="205">
        <f t="shared" si="68"/>
        <v>65</v>
      </c>
      <c r="K202" s="205">
        <f t="shared" si="69"/>
        <v>33</v>
      </c>
      <c r="L202" s="205">
        <f t="shared" si="70"/>
        <v>0</v>
      </c>
      <c r="M202" s="206">
        <f t="shared" si="71"/>
        <v>0.50769230769230766</v>
      </c>
      <c r="N202" s="205">
        <v>4</v>
      </c>
      <c r="O202" s="205">
        <v>3</v>
      </c>
      <c r="P202" s="205">
        <v>0</v>
      </c>
      <c r="Q202" s="205">
        <v>4</v>
      </c>
      <c r="R202" s="205">
        <v>1</v>
      </c>
      <c r="S202" s="205">
        <v>0</v>
      </c>
      <c r="T202" s="205">
        <v>4</v>
      </c>
      <c r="U202" s="205">
        <v>2</v>
      </c>
      <c r="V202" s="205">
        <v>0</v>
      </c>
      <c r="W202" s="205">
        <v>5</v>
      </c>
      <c r="X202" s="205">
        <v>4</v>
      </c>
      <c r="Y202" s="205">
        <v>0</v>
      </c>
      <c r="Z202" s="205">
        <v>3</v>
      </c>
      <c r="AA202" s="205">
        <v>1</v>
      </c>
      <c r="AB202" s="205">
        <v>0</v>
      </c>
      <c r="AC202" s="205"/>
      <c r="AD202" s="205"/>
      <c r="AE202" s="205"/>
      <c r="AF202" s="205">
        <v>5</v>
      </c>
      <c r="AG202" s="205">
        <v>2</v>
      </c>
      <c r="AH202" s="205">
        <v>0</v>
      </c>
      <c r="AI202" s="205">
        <v>5</v>
      </c>
      <c r="AJ202" s="205">
        <v>4</v>
      </c>
      <c r="AK202" s="205">
        <v>0</v>
      </c>
      <c r="AL202" s="205"/>
      <c r="AM202" s="205"/>
      <c r="AN202" s="205"/>
      <c r="AO202" s="205">
        <v>2</v>
      </c>
      <c r="AP202" s="205">
        <v>0</v>
      </c>
      <c r="AQ202" s="205">
        <v>0</v>
      </c>
      <c r="AR202" s="205">
        <v>6</v>
      </c>
      <c r="AS202" s="205">
        <v>5</v>
      </c>
      <c r="AT202" s="205">
        <v>0</v>
      </c>
      <c r="AU202" s="205">
        <v>5</v>
      </c>
      <c r="AV202" s="205">
        <v>0</v>
      </c>
      <c r="AW202" s="205">
        <v>0</v>
      </c>
      <c r="AX202" s="205">
        <v>4</v>
      </c>
      <c r="AY202" s="205">
        <v>1</v>
      </c>
      <c r="AZ202" s="205">
        <v>0</v>
      </c>
      <c r="BA202" s="205">
        <v>7</v>
      </c>
      <c r="BB202" s="205">
        <v>3</v>
      </c>
      <c r="BC202" s="205">
        <v>0</v>
      </c>
      <c r="BD202" s="205">
        <v>5</v>
      </c>
      <c r="BE202" s="205">
        <v>3</v>
      </c>
      <c r="BF202" s="205">
        <v>0</v>
      </c>
      <c r="BG202" s="205">
        <v>6</v>
      </c>
      <c r="BH202" s="205">
        <v>4</v>
      </c>
      <c r="BI202" s="205">
        <v>0</v>
      </c>
      <c r="BJ202" s="205"/>
      <c r="BK202" s="205"/>
      <c r="BL202" s="205"/>
      <c r="BM202" s="205"/>
      <c r="BN202" s="205"/>
      <c r="BO202" s="204"/>
      <c r="BP202" s="197"/>
      <c r="BQ202" s="197"/>
      <c r="BR202" s="197"/>
      <c r="BS202" s="197"/>
      <c r="BT202" s="197"/>
      <c r="BU202" s="197"/>
      <c r="BV202" s="197"/>
      <c r="BW202" s="197"/>
      <c r="BX202" s="197"/>
      <c r="BY202" s="197"/>
      <c r="BZ202" s="197"/>
      <c r="CA202" s="197"/>
      <c r="CB202" s="197"/>
      <c r="CC202" s="197"/>
      <c r="CD202" s="197"/>
      <c r="CE202" s="197"/>
      <c r="CF202" s="197"/>
      <c r="CG202" s="197"/>
      <c r="CH202" s="197"/>
      <c r="CI202" s="197"/>
      <c r="CJ202" s="197"/>
      <c r="CK202" s="197"/>
      <c r="CL202" s="197"/>
      <c r="CM202" s="197"/>
      <c r="CN202" s="197"/>
      <c r="CO202" s="197"/>
      <c r="CP202" s="197"/>
      <c r="CQ202" s="197"/>
      <c r="CR202" s="197"/>
      <c r="CS202" s="197"/>
      <c r="CT202" s="197"/>
      <c r="CU202" s="197"/>
      <c r="CV202" s="197"/>
      <c r="CW202" s="197"/>
      <c r="CX202" s="197"/>
      <c r="CY202" s="197"/>
      <c r="CZ202" s="197"/>
      <c r="DA202" s="197"/>
      <c r="DB202" s="197"/>
      <c r="DC202" s="197"/>
      <c r="DD202" s="197"/>
      <c r="DE202" s="197"/>
      <c r="DF202" s="197"/>
      <c r="DG202" s="197"/>
      <c r="DH202" s="197"/>
      <c r="DI202" s="197"/>
      <c r="DJ202" s="197"/>
      <c r="DK202" s="197"/>
      <c r="DL202" s="197"/>
      <c r="DM202" s="197"/>
      <c r="DN202" s="197"/>
      <c r="DO202" s="197"/>
      <c r="DP202" s="197"/>
      <c r="DQ202" s="197"/>
      <c r="DR202" s="197"/>
      <c r="DS202" s="197"/>
      <c r="DT202" s="197"/>
      <c r="DU202" s="197"/>
      <c r="DV202" s="197"/>
      <c r="DW202" s="197"/>
      <c r="DX202" s="197"/>
      <c r="DY202" s="197"/>
      <c r="DZ202" s="197"/>
      <c r="EA202" s="197"/>
      <c r="EB202" s="197"/>
      <c r="EC202" s="197"/>
      <c r="ED202" s="197"/>
      <c r="EE202" s="197"/>
      <c r="EF202" s="197"/>
      <c r="EG202" s="197"/>
      <c r="EH202" s="197"/>
      <c r="EI202" s="197"/>
      <c r="EJ202" s="197"/>
      <c r="EK202" s="197"/>
      <c r="EL202" s="197"/>
      <c r="EM202" s="197"/>
      <c r="EN202" s="197"/>
      <c r="EO202" s="197"/>
      <c r="EP202" s="197"/>
      <c r="EQ202" s="197"/>
      <c r="ER202" s="197"/>
      <c r="ES202" s="197"/>
      <c r="ET202" s="197"/>
      <c r="EU202" s="197"/>
      <c r="EV202" s="197"/>
      <c r="EW202" s="197"/>
      <c r="EX202" s="197"/>
      <c r="EY202" s="197"/>
      <c r="EZ202" s="197"/>
      <c r="FA202" s="197"/>
      <c r="FB202" s="197"/>
      <c r="FC202" s="197"/>
      <c r="FD202" s="197"/>
      <c r="FE202" s="197"/>
      <c r="FF202" s="197"/>
      <c r="FG202" s="197"/>
      <c r="FH202" s="197"/>
      <c r="FI202" s="197"/>
      <c r="FJ202" s="197"/>
      <c r="FK202" s="197"/>
      <c r="FL202" s="197"/>
      <c r="FM202" s="197"/>
      <c r="FN202" s="197"/>
      <c r="FO202" s="197"/>
      <c r="FP202" s="197"/>
      <c r="FQ202" s="197"/>
      <c r="FR202" s="197"/>
      <c r="FS202" s="197"/>
      <c r="FT202" s="197"/>
      <c r="FU202" s="197"/>
      <c r="FV202" s="197"/>
      <c r="FW202" s="197"/>
      <c r="FX202" s="197"/>
      <c r="FY202" s="197"/>
      <c r="FZ202" s="197"/>
      <c r="GA202" s="197"/>
      <c r="GB202" s="197"/>
      <c r="GC202" s="197"/>
      <c r="GD202" s="197"/>
      <c r="GE202" s="197"/>
      <c r="GF202" s="197"/>
      <c r="GG202" s="197"/>
      <c r="GH202" s="197"/>
      <c r="GI202" s="197"/>
      <c r="GJ202" s="197"/>
      <c r="GK202" s="197"/>
      <c r="GL202" s="197"/>
      <c r="GM202" s="197"/>
      <c r="GN202" s="197"/>
      <c r="GO202" s="197"/>
      <c r="GP202" s="197"/>
      <c r="GQ202" s="197"/>
      <c r="GR202" s="197"/>
      <c r="GS202" s="197"/>
      <c r="GT202" s="197"/>
      <c r="GU202" s="197"/>
      <c r="GV202" s="197"/>
      <c r="GW202" s="197"/>
      <c r="GX202" s="197"/>
      <c r="GY202" s="197"/>
      <c r="GZ202" s="197"/>
      <c r="HA202" s="197"/>
      <c r="HB202" s="197"/>
      <c r="HC202" s="197"/>
      <c r="HD202" s="197"/>
      <c r="HE202" s="197"/>
      <c r="HF202" s="197"/>
      <c r="HG202" s="197"/>
      <c r="HH202" s="197"/>
      <c r="HI202" s="197"/>
      <c r="HJ202" s="197"/>
      <c r="HK202" s="197"/>
      <c r="HL202" s="197"/>
      <c r="HM202" s="197"/>
      <c r="HN202" s="197"/>
      <c r="HO202" s="197"/>
      <c r="HP202" s="197"/>
      <c r="HQ202" s="197"/>
      <c r="HR202" s="197"/>
      <c r="HS202" s="197"/>
      <c r="HT202" s="197"/>
      <c r="HU202" s="197"/>
      <c r="HV202" s="197"/>
      <c r="HW202" s="197"/>
      <c r="HX202" s="197"/>
      <c r="HY202" s="197"/>
      <c r="HZ202" s="197"/>
      <c r="IA202" s="197"/>
      <c r="IB202" s="197"/>
      <c r="IC202" s="197"/>
      <c r="ID202" s="197"/>
      <c r="IE202" s="197"/>
      <c r="IF202" s="197"/>
      <c r="IG202" s="197"/>
      <c r="IH202" s="197"/>
      <c r="II202" s="197"/>
      <c r="IJ202" s="197"/>
      <c r="IK202" s="197"/>
      <c r="IL202" s="197"/>
      <c r="IM202" s="197"/>
      <c r="IN202" s="197"/>
      <c r="IO202" s="197"/>
      <c r="IP202" s="197"/>
      <c r="IQ202" s="197"/>
      <c r="IR202" s="197"/>
      <c r="IS202" s="197"/>
      <c r="IT202" s="197"/>
      <c r="IU202" s="197"/>
      <c r="IV202" s="197"/>
      <c r="IW202" s="197"/>
    </row>
    <row r="203" spans="1:257">
      <c r="A203" s="208">
        <v>5</v>
      </c>
      <c r="B203" s="205" t="s">
        <v>870</v>
      </c>
      <c r="C203" s="205" t="str">
        <f t="shared" si="66"/>
        <v>TIM WILLIAMS</v>
      </c>
      <c r="D203" s="205">
        <v>12</v>
      </c>
      <c r="E203" s="209">
        <v>840</v>
      </c>
      <c r="F203" s="209">
        <v>472</v>
      </c>
      <c r="G203" s="209">
        <v>13</v>
      </c>
      <c r="H203" s="206">
        <f t="shared" si="67"/>
        <v>0.56190476190476191</v>
      </c>
      <c r="I203" s="207"/>
      <c r="J203" s="205">
        <f t="shared" si="68"/>
        <v>51</v>
      </c>
      <c r="K203" s="205">
        <f t="shared" si="69"/>
        <v>29</v>
      </c>
      <c r="L203" s="205">
        <f t="shared" si="70"/>
        <v>1</v>
      </c>
      <c r="M203" s="206">
        <f t="shared" si="71"/>
        <v>0.56862745098039214</v>
      </c>
      <c r="N203" s="205">
        <v>5</v>
      </c>
      <c r="O203" s="205">
        <v>3</v>
      </c>
      <c r="P203" s="205">
        <v>0</v>
      </c>
      <c r="Q203" s="205">
        <v>4</v>
      </c>
      <c r="R203" s="205">
        <v>2</v>
      </c>
      <c r="S203" s="205">
        <v>0</v>
      </c>
      <c r="T203" s="205">
        <v>5</v>
      </c>
      <c r="U203" s="205">
        <v>3</v>
      </c>
      <c r="V203" s="205">
        <v>0</v>
      </c>
      <c r="W203" s="205">
        <v>3</v>
      </c>
      <c r="X203" s="205">
        <v>2</v>
      </c>
      <c r="Y203" s="205">
        <v>0</v>
      </c>
      <c r="Z203" s="205">
        <v>3</v>
      </c>
      <c r="AA203" s="205">
        <v>2</v>
      </c>
      <c r="AB203" s="205">
        <v>0</v>
      </c>
      <c r="AC203" s="205"/>
      <c r="AD203" s="205"/>
      <c r="AE203" s="205"/>
      <c r="AF203" s="205">
        <v>4</v>
      </c>
      <c r="AG203" s="205">
        <v>2</v>
      </c>
      <c r="AH203" s="205">
        <v>0</v>
      </c>
      <c r="AI203" s="205">
        <v>0</v>
      </c>
      <c r="AJ203" s="205">
        <v>0</v>
      </c>
      <c r="AK203" s="205">
        <v>0</v>
      </c>
      <c r="AL203" s="205"/>
      <c r="AM203" s="205"/>
      <c r="AN203" s="205"/>
      <c r="AO203" s="205">
        <v>2</v>
      </c>
      <c r="AP203" s="205">
        <v>0</v>
      </c>
      <c r="AQ203" s="205">
        <v>0</v>
      </c>
      <c r="AR203" s="205">
        <v>5</v>
      </c>
      <c r="AS203" s="205">
        <v>2</v>
      </c>
      <c r="AT203" s="205">
        <v>0</v>
      </c>
      <c r="AU203" s="205">
        <v>5</v>
      </c>
      <c r="AV203" s="205">
        <v>3</v>
      </c>
      <c r="AW203" s="205">
        <v>0</v>
      </c>
      <c r="AX203" s="205">
        <v>3</v>
      </c>
      <c r="AY203" s="205">
        <v>1</v>
      </c>
      <c r="AZ203" s="205">
        <v>0</v>
      </c>
      <c r="BA203" s="205">
        <v>6</v>
      </c>
      <c r="BB203" s="205">
        <v>4</v>
      </c>
      <c r="BC203" s="205">
        <v>0</v>
      </c>
      <c r="BD203" s="205">
        <v>0</v>
      </c>
      <c r="BE203" s="205">
        <v>0</v>
      </c>
      <c r="BF203" s="205">
        <v>0</v>
      </c>
      <c r="BG203" s="205">
        <v>6</v>
      </c>
      <c r="BH203" s="205">
        <v>5</v>
      </c>
      <c r="BI203" s="205">
        <v>1</v>
      </c>
      <c r="BJ203" s="205"/>
      <c r="BK203" s="205"/>
      <c r="BL203" s="205"/>
      <c r="BM203" s="205"/>
      <c r="BN203" s="205"/>
      <c r="BO203" s="204"/>
      <c r="BP203" s="197"/>
      <c r="BQ203" s="197"/>
      <c r="BR203" s="197"/>
      <c r="BS203" s="197"/>
      <c r="BT203" s="197"/>
      <c r="BU203" s="197"/>
      <c r="BV203" s="197"/>
      <c r="BW203" s="197"/>
      <c r="BX203" s="197"/>
      <c r="BY203" s="197"/>
      <c r="BZ203" s="197"/>
      <c r="CA203" s="197"/>
      <c r="CB203" s="197"/>
      <c r="CC203" s="197"/>
      <c r="CD203" s="197"/>
      <c r="CE203" s="197"/>
      <c r="CF203" s="197"/>
      <c r="CG203" s="197"/>
      <c r="CH203" s="197"/>
      <c r="CI203" s="197"/>
      <c r="CJ203" s="197"/>
      <c r="CK203" s="197"/>
      <c r="CL203" s="197"/>
      <c r="CM203" s="197"/>
      <c r="CN203" s="197"/>
      <c r="CO203" s="197"/>
      <c r="CP203" s="197"/>
      <c r="CQ203" s="197"/>
      <c r="CR203" s="197"/>
      <c r="CS203" s="197"/>
      <c r="CT203" s="197"/>
      <c r="CU203" s="197"/>
      <c r="CV203" s="197"/>
      <c r="CW203" s="197"/>
      <c r="CX203" s="197"/>
      <c r="CY203" s="197"/>
      <c r="CZ203" s="197"/>
      <c r="DA203" s="197"/>
      <c r="DB203" s="197"/>
      <c r="DC203" s="197"/>
      <c r="DD203" s="197"/>
      <c r="DE203" s="197"/>
      <c r="DF203" s="197"/>
      <c r="DG203" s="197"/>
      <c r="DH203" s="197"/>
      <c r="DI203" s="197"/>
      <c r="DJ203" s="197"/>
      <c r="DK203" s="197"/>
      <c r="DL203" s="197"/>
      <c r="DM203" s="197"/>
      <c r="DN203" s="197"/>
      <c r="DO203" s="197"/>
      <c r="DP203" s="197"/>
      <c r="DQ203" s="197"/>
      <c r="DR203" s="197"/>
      <c r="DS203" s="197"/>
      <c r="DT203" s="197"/>
      <c r="DU203" s="197"/>
      <c r="DV203" s="197"/>
      <c r="DW203" s="197"/>
      <c r="DX203" s="197"/>
      <c r="DY203" s="197"/>
      <c r="DZ203" s="197"/>
      <c r="EA203" s="197"/>
      <c r="EB203" s="197"/>
      <c r="EC203" s="197"/>
      <c r="ED203" s="197"/>
      <c r="EE203" s="197"/>
      <c r="EF203" s="197"/>
      <c r="EG203" s="197"/>
      <c r="EH203" s="197"/>
      <c r="EI203" s="197"/>
      <c r="EJ203" s="197"/>
      <c r="EK203" s="197"/>
      <c r="EL203" s="197"/>
      <c r="EM203" s="197"/>
      <c r="EN203" s="197"/>
      <c r="EO203" s="197"/>
      <c r="EP203" s="197"/>
      <c r="EQ203" s="197"/>
      <c r="ER203" s="197"/>
      <c r="ES203" s="197"/>
      <c r="ET203" s="197"/>
      <c r="EU203" s="197"/>
      <c r="EV203" s="197"/>
      <c r="EW203" s="197"/>
      <c r="EX203" s="197"/>
      <c r="EY203" s="197"/>
      <c r="EZ203" s="197"/>
      <c r="FA203" s="197"/>
      <c r="FB203" s="197"/>
      <c r="FC203" s="197"/>
      <c r="FD203" s="197"/>
      <c r="FE203" s="197"/>
      <c r="FF203" s="197"/>
      <c r="FG203" s="197"/>
      <c r="FH203" s="197"/>
      <c r="FI203" s="197"/>
      <c r="FJ203" s="197"/>
      <c r="FK203" s="197"/>
      <c r="FL203" s="197"/>
      <c r="FM203" s="197"/>
      <c r="FN203" s="197"/>
      <c r="FO203" s="197"/>
      <c r="FP203" s="197"/>
      <c r="FQ203" s="197"/>
      <c r="FR203" s="197"/>
      <c r="FS203" s="197"/>
      <c r="FT203" s="197"/>
      <c r="FU203" s="197"/>
      <c r="FV203" s="197"/>
      <c r="FW203" s="197"/>
      <c r="FX203" s="197"/>
      <c r="FY203" s="197"/>
      <c r="FZ203" s="197"/>
      <c r="GA203" s="197"/>
      <c r="GB203" s="197"/>
      <c r="GC203" s="197"/>
      <c r="GD203" s="197"/>
      <c r="GE203" s="197"/>
      <c r="GF203" s="197"/>
      <c r="GG203" s="197"/>
      <c r="GH203" s="197"/>
      <c r="GI203" s="197"/>
      <c r="GJ203" s="197"/>
      <c r="GK203" s="197"/>
      <c r="GL203" s="197"/>
      <c r="GM203" s="197"/>
      <c r="GN203" s="197"/>
      <c r="GO203" s="197"/>
      <c r="GP203" s="197"/>
      <c r="GQ203" s="197"/>
      <c r="GR203" s="197"/>
      <c r="GS203" s="197"/>
      <c r="GT203" s="197"/>
      <c r="GU203" s="197"/>
      <c r="GV203" s="197"/>
      <c r="GW203" s="197"/>
      <c r="GX203" s="197"/>
      <c r="GY203" s="197"/>
      <c r="GZ203" s="197"/>
      <c r="HA203" s="197"/>
      <c r="HB203" s="197"/>
      <c r="HC203" s="197"/>
      <c r="HD203" s="197"/>
      <c r="HE203" s="197"/>
      <c r="HF203" s="197"/>
      <c r="HG203" s="197"/>
      <c r="HH203" s="197"/>
      <c r="HI203" s="197"/>
      <c r="HJ203" s="197"/>
      <c r="HK203" s="197"/>
      <c r="HL203" s="197"/>
      <c r="HM203" s="197"/>
      <c r="HN203" s="197"/>
      <c r="HO203" s="197"/>
      <c r="HP203" s="197"/>
      <c r="HQ203" s="197"/>
      <c r="HR203" s="197"/>
      <c r="HS203" s="197"/>
      <c r="HT203" s="197"/>
      <c r="HU203" s="197"/>
      <c r="HV203" s="197"/>
      <c r="HW203" s="197"/>
      <c r="HX203" s="197"/>
      <c r="HY203" s="197"/>
      <c r="HZ203" s="197"/>
      <c r="IA203" s="197"/>
      <c r="IB203" s="197"/>
      <c r="IC203" s="197"/>
      <c r="ID203" s="197"/>
      <c r="IE203" s="197"/>
      <c r="IF203" s="197"/>
      <c r="IG203" s="197"/>
      <c r="IH203" s="197"/>
      <c r="II203" s="197"/>
      <c r="IJ203" s="197"/>
      <c r="IK203" s="197"/>
      <c r="IL203" s="197"/>
      <c r="IM203" s="197"/>
      <c r="IN203" s="197"/>
      <c r="IO203" s="197"/>
      <c r="IP203" s="197"/>
      <c r="IQ203" s="197"/>
      <c r="IR203" s="197"/>
      <c r="IS203" s="197"/>
      <c r="IT203" s="197"/>
      <c r="IU203" s="197"/>
      <c r="IV203" s="197"/>
      <c r="IW203" s="197"/>
    </row>
    <row r="204" spans="1:257">
      <c r="A204" s="208">
        <v>6</v>
      </c>
      <c r="B204" s="205" t="s">
        <v>841</v>
      </c>
      <c r="C204" s="205" t="str">
        <f t="shared" si="66"/>
        <v>DUSTY MILLER</v>
      </c>
      <c r="D204" s="205">
        <v>13</v>
      </c>
      <c r="E204" s="209">
        <v>894</v>
      </c>
      <c r="F204" s="209">
        <v>472</v>
      </c>
      <c r="G204" s="209">
        <v>23</v>
      </c>
      <c r="H204" s="206">
        <f t="shared" si="67"/>
        <v>0.52796420581655479</v>
      </c>
      <c r="I204" s="207"/>
      <c r="J204" s="205">
        <f t="shared" si="68"/>
        <v>49</v>
      </c>
      <c r="K204" s="205">
        <f t="shared" si="69"/>
        <v>23</v>
      </c>
      <c r="L204" s="205">
        <f t="shared" si="70"/>
        <v>0</v>
      </c>
      <c r="M204" s="206">
        <f t="shared" si="71"/>
        <v>0.46938775510204084</v>
      </c>
      <c r="N204" s="205">
        <v>5</v>
      </c>
      <c r="O204" s="205">
        <v>3</v>
      </c>
      <c r="P204" s="205">
        <v>0</v>
      </c>
      <c r="Q204" s="205">
        <v>3</v>
      </c>
      <c r="R204" s="205">
        <v>1</v>
      </c>
      <c r="S204" s="205">
        <v>0</v>
      </c>
      <c r="T204" s="205">
        <v>4</v>
      </c>
      <c r="U204" s="205">
        <v>2</v>
      </c>
      <c r="V204" s="205">
        <v>0</v>
      </c>
      <c r="W204" s="205">
        <v>4</v>
      </c>
      <c r="X204" s="205">
        <v>1</v>
      </c>
      <c r="Y204" s="205">
        <v>0</v>
      </c>
      <c r="Z204" s="205">
        <v>4</v>
      </c>
      <c r="AA204" s="205">
        <v>0</v>
      </c>
      <c r="AB204" s="205">
        <v>0</v>
      </c>
      <c r="AC204" s="205"/>
      <c r="AD204" s="205"/>
      <c r="AE204" s="205"/>
      <c r="AF204" s="205">
        <v>4</v>
      </c>
      <c r="AG204" s="205">
        <v>2</v>
      </c>
      <c r="AH204" s="205">
        <v>0</v>
      </c>
      <c r="AI204" s="205">
        <v>0</v>
      </c>
      <c r="AJ204" s="205">
        <v>0</v>
      </c>
      <c r="AK204" s="205">
        <v>0</v>
      </c>
      <c r="AL204" s="205"/>
      <c r="AM204" s="205"/>
      <c r="AN204" s="205"/>
      <c r="AO204" s="205">
        <v>4</v>
      </c>
      <c r="AP204" s="205">
        <v>4</v>
      </c>
      <c r="AQ204" s="205">
        <v>0</v>
      </c>
      <c r="AR204" s="205">
        <v>6</v>
      </c>
      <c r="AS204" s="205">
        <v>4</v>
      </c>
      <c r="AT204" s="205">
        <v>0</v>
      </c>
      <c r="AU204" s="205">
        <v>0</v>
      </c>
      <c r="AV204" s="205">
        <v>0</v>
      </c>
      <c r="AW204" s="205">
        <v>0</v>
      </c>
      <c r="AX204" s="205">
        <v>4</v>
      </c>
      <c r="AY204" s="205">
        <v>2</v>
      </c>
      <c r="AZ204" s="205">
        <v>0</v>
      </c>
      <c r="BA204" s="205">
        <v>6</v>
      </c>
      <c r="BB204" s="205">
        <v>2</v>
      </c>
      <c r="BC204" s="205">
        <v>0</v>
      </c>
      <c r="BD204" s="205">
        <v>5</v>
      </c>
      <c r="BE204" s="205">
        <v>2</v>
      </c>
      <c r="BF204" s="205">
        <v>0</v>
      </c>
      <c r="BG204" s="205">
        <v>0</v>
      </c>
      <c r="BH204" s="205">
        <v>0</v>
      </c>
      <c r="BI204" s="205">
        <v>0</v>
      </c>
      <c r="BJ204" s="205"/>
      <c r="BK204" s="205"/>
      <c r="BL204" s="205"/>
      <c r="BM204" s="205"/>
      <c r="BN204" s="205"/>
      <c r="BO204" s="204"/>
      <c r="BP204" s="197"/>
      <c r="BQ204" s="197"/>
      <c r="BR204" s="197"/>
      <c r="BS204" s="197"/>
      <c r="BT204" s="197"/>
      <c r="BU204" s="197"/>
      <c r="BV204" s="197"/>
      <c r="BW204" s="197"/>
      <c r="BX204" s="197"/>
      <c r="BY204" s="197"/>
      <c r="BZ204" s="197"/>
      <c r="CA204" s="197"/>
      <c r="CB204" s="197"/>
      <c r="CC204" s="197"/>
      <c r="CD204" s="197"/>
      <c r="CE204" s="197"/>
      <c r="CF204" s="197"/>
      <c r="CG204" s="197"/>
      <c r="CH204" s="197"/>
      <c r="CI204" s="197"/>
      <c r="CJ204" s="197"/>
      <c r="CK204" s="197"/>
      <c r="CL204" s="197"/>
      <c r="CM204" s="197"/>
      <c r="CN204" s="197"/>
      <c r="CO204" s="197"/>
      <c r="CP204" s="197"/>
      <c r="CQ204" s="197"/>
      <c r="CR204" s="197"/>
      <c r="CS204" s="197"/>
      <c r="CT204" s="197"/>
      <c r="CU204" s="197"/>
      <c r="CV204" s="197"/>
      <c r="CW204" s="197"/>
      <c r="CX204" s="197"/>
      <c r="CY204" s="197"/>
      <c r="CZ204" s="197"/>
      <c r="DA204" s="197"/>
      <c r="DB204" s="197"/>
      <c r="DC204" s="197"/>
      <c r="DD204" s="197"/>
      <c r="DE204" s="197"/>
      <c r="DF204" s="197"/>
      <c r="DG204" s="197"/>
      <c r="DH204" s="197"/>
      <c r="DI204" s="197"/>
      <c r="DJ204" s="197"/>
      <c r="DK204" s="197"/>
      <c r="DL204" s="197"/>
      <c r="DM204" s="197"/>
      <c r="DN204" s="197"/>
      <c r="DO204" s="197"/>
      <c r="DP204" s="197"/>
      <c r="DQ204" s="197"/>
      <c r="DR204" s="197"/>
      <c r="DS204" s="197"/>
      <c r="DT204" s="197"/>
      <c r="DU204" s="197"/>
      <c r="DV204" s="197"/>
      <c r="DW204" s="197"/>
      <c r="DX204" s="197"/>
      <c r="DY204" s="197"/>
      <c r="DZ204" s="197"/>
      <c r="EA204" s="197"/>
      <c r="EB204" s="197"/>
      <c r="EC204" s="197"/>
      <c r="ED204" s="197"/>
      <c r="EE204" s="197"/>
      <c r="EF204" s="197"/>
      <c r="EG204" s="197"/>
      <c r="EH204" s="197"/>
      <c r="EI204" s="197"/>
      <c r="EJ204" s="197"/>
      <c r="EK204" s="197"/>
      <c r="EL204" s="197"/>
      <c r="EM204" s="197"/>
      <c r="EN204" s="197"/>
      <c r="EO204" s="197"/>
      <c r="EP204" s="197"/>
      <c r="EQ204" s="197"/>
      <c r="ER204" s="197"/>
      <c r="ES204" s="197"/>
      <c r="ET204" s="197"/>
      <c r="EU204" s="197"/>
      <c r="EV204" s="197"/>
      <c r="EW204" s="197"/>
      <c r="EX204" s="197"/>
      <c r="EY204" s="197"/>
      <c r="EZ204" s="197"/>
      <c r="FA204" s="197"/>
      <c r="FB204" s="197"/>
      <c r="FC204" s="197"/>
      <c r="FD204" s="197"/>
      <c r="FE204" s="197"/>
      <c r="FF204" s="197"/>
      <c r="FG204" s="197"/>
      <c r="FH204" s="197"/>
      <c r="FI204" s="197"/>
      <c r="FJ204" s="197"/>
      <c r="FK204" s="197"/>
      <c r="FL204" s="197"/>
      <c r="FM204" s="197"/>
      <c r="FN204" s="197"/>
      <c r="FO204" s="197"/>
      <c r="FP204" s="197"/>
      <c r="FQ204" s="197"/>
      <c r="FR204" s="197"/>
      <c r="FS204" s="197"/>
      <c r="FT204" s="197"/>
      <c r="FU204" s="197"/>
      <c r="FV204" s="197"/>
      <c r="FW204" s="197"/>
      <c r="FX204" s="197"/>
      <c r="FY204" s="197"/>
      <c r="FZ204" s="197"/>
      <c r="GA204" s="197"/>
      <c r="GB204" s="197"/>
      <c r="GC204" s="197"/>
      <c r="GD204" s="197"/>
      <c r="GE204" s="197"/>
      <c r="GF204" s="197"/>
      <c r="GG204" s="197"/>
      <c r="GH204" s="197"/>
      <c r="GI204" s="197"/>
      <c r="GJ204" s="197"/>
      <c r="GK204" s="197"/>
      <c r="GL204" s="197"/>
      <c r="GM204" s="197"/>
      <c r="GN204" s="197"/>
      <c r="GO204" s="197"/>
      <c r="GP204" s="197"/>
      <c r="GQ204" s="197"/>
      <c r="GR204" s="197"/>
      <c r="GS204" s="197"/>
      <c r="GT204" s="197"/>
      <c r="GU204" s="197"/>
      <c r="GV204" s="197"/>
      <c r="GW204" s="197"/>
      <c r="GX204" s="197"/>
      <c r="GY204" s="197"/>
      <c r="GZ204" s="197"/>
      <c r="HA204" s="197"/>
      <c r="HB204" s="197"/>
      <c r="HC204" s="197"/>
      <c r="HD204" s="197"/>
      <c r="HE204" s="197"/>
      <c r="HF204" s="197"/>
      <c r="HG204" s="197"/>
      <c r="HH204" s="197"/>
      <c r="HI204" s="197"/>
      <c r="HJ204" s="197"/>
      <c r="HK204" s="197"/>
      <c r="HL204" s="197"/>
      <c r="HM204" s="197"/>
      <c r="HN204" s="197"/>
      <c r="HO204" s="197"/>
      <c r="HP204" s="197"/>
      <c r="HQ204" s="197"/>
      <c r="HR204" s="197"/>
      <c r="HS204" s="197"/>
      <c r="HT204" s="197"/>
      <c r="HU204" s="197"/>
      <c r="HV204" s="197"/>
      <c r="HW204" s="197"/>
      <c r="HX204" s="197"/>
      <c r="HY204" s="197"/>
      <c r="HZ204" s="197"/>
      <c r="IA204" s="197"/>
      <c r="IB204" s="197"/>
      <c r="IC204" s="197"/>
      <c r="ID204" s="197"/>
      <c r="IE204" s="197"/>
      <c r="IF204" s="197"/>
      <c r="IG204" s="197"/>
      <c r="IH204" s="197"/>
      <c r="II204" s="197"/>
      <c r="IJ204" s="197"/>
      <c r="IK204" s="197"/>
      <c r="IL204" s="197"/>
      <c r="IM204" s="197"/>
      <c r="IN204" s="197"/>
      <c r="IO204" s="197"/>
      <c r="IP204" s="197"/>
      <c r="IQ204" s="197"/>
      <c r="IR204" s="197"/>
      <c r="IS204" s="197"/>
      <c r="IT204" s="197"/>
      <c r="IU204" s="197"/>
      <c r="IV204" s="197"/>
      <c r="IW204" s="197"/>
    </row>
    <row r="205" spans="1:257">
      <c r="A205" s="208">
        <v>7</v>
      </c>
      <c r="B205" s="205" t="s">
        <v>961</v>
      </c>
      <c r="C205" s="205" t="str">
        <f t="shared" si="66"/>
        <v>BOB LAWTON</v>
      </c>
      <c r="D205" s="205">
        <v>25</v>
      </c>
      <c r="E205" s="209">
        <v>1866</v>
      </c>
      <c r="F205" s="209">
        <v>1052</v>
      </c>
      <c r="G205" s="209">
        <v>82</v>
      </c>
      <c r="H205" s="206">
        <f t="shared" si="67"/>
        <v>0.5637727759914255</v>
      </c>
      <c r="I205" s="207"/>
      <c r="J205" s="205">
        <f t="shared" si="68"/>
        <v>65</v>
      </c>
      <c r="K205" s="205">
        <f t="shared" si="69"/>
        <v>39</v>
      </c>
      <c r="L205" s="205">
        <f t="shared" si="70"/>
        <v>1</v>
      </c>
      <c r="M205" s="206">
        <f t="shared" si="71"/>
        <v>0.6</v>
      </c>
      <c r="N205" s="205">
        <v>6</v>
      </c>
      <c r="O205" s="205">
        <v>2</v>
      </c>
      <c r="P205" s="205">
        <v>0</v>
      </c>
      <c r="Q205" s="205">
        <v>4</v>
      </c>
      <c r="R205" s="205">
        <v>1</v>
      </c>
      <c r="S205" s="205">
        <v>0</v>
      </c>
      <c r="T205" s="205">
        <v>5</v>
      </c>
      <c r="U205" s="205">
        <v>3</v>
      </c>
      <c r="V205" s="205">
        <v>0</v>
      </c>
      <c r="W205" s="205">
        <v>5</v>
      </c>
      <c r="X205" s="205">
        <v>2</v>
      </c>
      <c r="Y205" s="205">
        <v>0</v>
      </c>
      <c r="Z205" s="205">
        <v>4</v>
      </c>
      <c r="AA205" s="205">
        <v>3</v>
      </c>
      <c r="AB205" s="205">
        <v>0</v>
      </c>
      <c r="AC205" s="205"/>
      <c r="AD205" s="205"/>
      <c r="AE205" s="205"/>
      <c r="AF205" s="205">
        <v>5</v>
      </c>
      <c r="AG205" s="205">
        <v>3</v>
      </c>
      <c r="AH205" s="205">
        <v>1</v>
      </c>
      <c r="AI205" s="205">
        <v>5</v>
      </c>
      <c r="AJ205" s="205">
        <v>3</v>
      </c>
      <c r="AK205" s="205">
        <v>0</v>
      </c>
      <c r="AL205" s="205"/>
      <c r="AM205" s="205"/>
      <c r="AN205" s="205"/>
      <c r="AO205" s="205">
        <v>4</v>
      </c>
      <c r="AP205" s="205">
        <v>3</v>
      </c>
      <c r="AQ205" s="205">
        <v>0</v>
      </c>
      <c r="AR205" s="205">
        <v>5</v>
      </c>
      <c r="AS205" s="205">
        <v>3</v>
      </c>
      <c r="AT205" s="205">
        <v>0</v>
      </c>
      <c r="AU205" s="205">
        <v>5</v>
      </c>
      <c r="AV205" s="205">
        <v>3</v>
      </c>
      <c r="AW205" s="205">
        <v>0</v>
      </c>
      <c r="AX205" s="205">
        <v>2</v>
      </c>
      <c r="AY205" s="205">
        <v>2</v>
      </c>
      <c r="AZ205" s="205">
        <v>0</v>
      </c>
      <c r="BA205" s="205">
        <v>5</v>
      </c>
      <c r="BB205" s="205">
        <v>5</v>
      </c>
      <c r="BC205" s="205">
        <v>0</v>
      </c>
      <c r="BD205" s="205">
        <v>5</v>
      </c>
      <c r="BE205" s="205">
        <v>4</v>
      </c>
      <c r="BF205" s="205">
        <v>0</v>
      </c>
      <c r="BG205" s="205">
        <v>5</v>
      </c>
      <c r="BH205" s="205">
        <v>2</v>
      </c>
      <c r="BI205" s="205">
        <v>0</v>
      </c>
      <c r="BJ205" s="205"/>
      <c r="BK205" s="205"/>
      <c r="BL205" s="205"/>
      <c r="BM205" s="205"/>
      <c r="BN205" s="205"/>
      <c r="BO205" s="204"/>
      <c r="BP205" s="197"/>
      <c r="BQ205" s="197"/>
      <c r="BR205" s="197"/>
      <c r="BS205" s="197"/>
      <c r="BT205" s="197"/>
      <c r="BU205" s="197"/>
      <c r="BV205" s="197"/>
      <c r="BW205" s="197"/>
      <c r="BX205" s="197"/>
      <c r="BY205" s="197"/>
      <c r="BZ205" s="197"/>
      <c r="CA205" s="197"/>
      <c r="CB205" s="197"/>
      <c r="CC205" s="197"/>
      <c r="CD205" s="197"/>
      <c r="CE205" s="197"/>
      <c r="CF205" s="197"/>
      <c r="CG205" s="197"/>
      <c r="CH205" s="197"/>
      <c r="CI205" s="197"/>
      <c r="CJ205" s="197"/>
      <c r="CK205" s="197"/>
      <c r="CL205" s="197"/>
      <c r="CM205" s="197"/>
      <c r="CN205" s="197"/>
      <c r="CO205" s="197"/>
      <c r="CP205" s="197"/>
      <c r="CQ205" s="197"/>
      <c r="CR205" s="197"/>
      <c r="CS205" s="197"/>
      <c r="CT205" s="197"/>
      <c r="CU205" s="197"/>
      <c r="CV205" s="197"/>
      <c r="CW205" s="197"/>
      <c r="CX205" s="197"/>
      <c r="CY205" s="197"/>
      <c r="CZ205" s="197"/>
      <c r="DA205" s="197"/>
      <c r="DB205" s="197"/>
      <c r="DC205" s="197"/>
      <c r="DD205" s="197"/>
      <c r="DE205" s="197"/>
      <c r="DF205" s="197"/>
      <c r="DG205" s="197"/>
      <c r="DH205" s="197"/>
      <c r="DI205" s="197"/>
      <c r="DJ205" s="197"/>
      <c r="DK205" s="197"/>
      <c r="DL205" s="197"/>
      <c r="DM205" s="197"/>
      <c r="DN205" s="197"/>
      <c r="DO205" s="197"/>
      <c r="DP205" s="197"/>
      <c r="DQ205" s="197"/>
      <c r="DR205" s="197"/>
      <c r="DS205" s="197"/>
      <c r="DT205" s="197"/>
      <c r="DU205" s="197"/>
      <c r="DV205" s="197"/>
      <c r="DW205" s="197"/>
      <c r="DX205" s="197"/>
      <c r="DY205" s="197"/>
      <c r="DZ205" s="197"/>
      <c r="EA205" s="197"/>
      <c r="EB205" s="197"/>
      <c r="EC205" s="197"/>
      <c r="ED205" s="197"/>
      <c r="EE205" s="197"/>
      <c r="EF205" s="197"/>
      <c r="EG205" s="197"/>
      <c r="EH205" s="197"/>
      <c r="EI205" s="197"/>
      <c r="EJ205" s="197"/>
      <c r="EK205" s="197"/>
      <c r="EL205" s="197"/>
      <c r="EM205" s="197"/>
      <c r="EN205" s="197"/>
      <c r="EO205" s="197"/>
      <c r="EP205" s="197"/>
      <c r="EQ205" s="197"/>
      <c r="ER205" s="197"/>
      <c r="ES205" s="197"/>
      <c r="ET205" s="197"/>
      <c r="EU205" s="197"/>
      <c r="EV205" s="197"/>
      <c r="EW205" s="197"/>
      <c r="EX205" s="197"/>
      <c r="EY205" s="197"/>
      <c r="EZ205" s="197"/>
      <c r="FA205" s="197"/>
      <c r="FB205" s="197"/>
      <c r="FC205" s="197"/>
      <c r="FD205" s="197"/>
      <c r="FE205" s="197"/>
      <c r="FF205" s="197"/>
      <c r="FG205" s="197"/>
      <c r="FH205" s="197"/>
      <c r="FI205" s="197"/>
      <c r="FJ205" s="197"/>
      <c r="FK205" s="197"/>
      <c r="FL205" s="197"/>
      <c r="FM205" s="197"/>
      <c r="FN205" s="197"/>
      <c r="FO205" s="197"/>
      <c r="FP205" s="197"/>
      <c r="FQ205" s="197"/>
      <c r="FR205" s="197"/>
      <c r="FS205" s="197"/>
      <c r="FT205" s="197"/>
      <c r="FU205" s="197"/>
      <c r="FV205" s="197"/>
      <c r="FW205" s="197"/>
      <c r="FX205" s="197"/>
      <c r="FY205" s="197"/>
      <c r="FZ205" s="197"/>
      <c r="GA205" s="197"/>
      <c r="GB205" s="197"/>
      <c r="GC205" s="197"/>
      <c r="GD205" s="197"/>
      <c r="GE205" s="197"/>
      <c r="GF205" s="197"/>
      <c r="GG205" s="197"/>
      <c r="GH205" s="197"/>
      <c r="GI205" s="197"/>
      <c r="GJ205" s="197"/>
      <c r="GK205" s="197"/>
      <c r="GL205" s="197"/>
      <c r="GM205" s="197"/>
      <c r="GN205" s="197"/>
      <c r="GO205" s="197"/>
      <c r="GP205" s="197"/>
      <c r="GQ205" s="197"/>
      <c r="GR205" s="197"/>
      <c r="GS205" s="197"/>
      <c r="GT205" s="197"/>
      <c r="GU205" s="197"/>
      <c r="GV205" s="197"/>
      <c r="GW205" s="197"/>
      <c r="GX205" s="197"/>
      <c r="GY205" s="197"/>
      <c r="GZ205" s="197"/>
      <c r="HA205" s="197"/>
      <c r="HB205" s="197"/>
      <c r="HC205" s="197"/>
      <c r="HD205" s="197"/>
      <c r="HE205" s="197"/>
      <c r="HF205" s="197"/>
      <c r="HG205" s="197"/>
      <c r="HH205" s="197"/>
      <c r="HI205" s="197"/>
      <c r="HJ205" s="197"/>
      <c r="HK205" s="197"/>
      <c r="HL205" s="197"/>
      <c r="HM205" s="197"/>
      <c r="HN205" s="197"/>
      <c r="HO205" s="197"/>
      <c r="HP205" s="197"/>
      <c r="HQ205" s="197"/>
      <c r="HR205" s="197"/>
      <c r="HS205" s="197"/>
      <c r="HT205" s="197"/>
      <c r="HU205" s="197"/>
      <c r="HV205" s="197"/>
      <c r="HW205" s="197"/>
      <c r="HX205" s="197"/>
      <c r="HY205" s="197"/>
      <c r="HZ205" s="197"/>
      <c r="IA205" s="197"/>
      <c r="IB205" s="197"/>
      <c r="IC205" s="197"/>
      <c r="ID205" s="197"/>
      <c r="IE205" s="197"/>
      <c r="IF205" s="197"/>
      <c r="IG205" s="197"/>
      <c r="IH205" s="197"/>
      <c r="II205" s="197"/>
      <c r="IJ205" s="197"/>
      <c r="IK205" s="197"/>
      <c r="IL205" s="197"/>
      <c r="IM205" s="197"/>
      <c r="IN205" s="197"/>
      <c r="IO205" s="197"/>
      <c r="IP205" s="197"/>
      <c r="IQ205" s="197"/>
      <c r="IR205" s="197"/>
      <c r="IS205" s="197"/>
      <c r="IT205" s="197"/>
      <c r="IU205" s="197"/>
      <c r="IV205" s="197"/>
      <c r="IW205" s="197"/>
    </row>
    <row r="206" spans="1:257">
      <c r="A206" s="208">
        <v>8</v>
      </c>
      <c r="B206" s="205" t="s">
        <v>992</v>
      </c>
      <c r="C206" s="205" t="str">
        <f t="shared" si="66"/>
        <v>GLEN THORPE</v>
      </c>
      <c r="D206" s="205">
        <v>17</v>
      </c>
      <c r="E206" s="209">
        <v>1026</v>
      </c>
      <c r="F206" s="209">
        <v>522</v>
      </c>
      <c r="G206" s="209">
        <v>4</v>
      </c>
      <c r="H206" s="206">
        <f t="shared" si="67"/>
        <v>0.50877192982456143</v>
      </c>
      <c r="I206" s="207"/>
      <c r="J206" s="205">
        <f t="shared" si="68"/>
        <v>9</v>
      </c>
      <c r="K206" s="205">
        <f t="shared" si="69"/>
        <v>3</v>
      </c>
      <c r="L206" s="205">
        <f t="shared" si="70"/>
        <v>0</v>
      </c>
      <c r="M206" s="206">
        <f t="shared" si="71"/>
        <v>0.33333333333333331</v>
      </c>
      <c r="N206" s="205">
        <v>0</v>
      </c>
      <c r="O206" s="205">
        <v>0</v>
      </c>
      <c r="P206" s="205">
        <v>0</v>
      </c>
      <c r="Q206" s="205">
        <v>3</v>
      </c>
      <c r="R206" s="205">
        <v>2</v>
      </c>
      <c r="S206" s="205">
        <v>0</v>
      </c>
      <c r="T206" s="205">
        <v>5</v>
      </c>
      <c r="U206" s="205">
        <v>1</v>
      </c>
      <c r="V206" s="205">
        <v>0</v>
      </c>
      <c r="W206" s="205">
        <v>1</v>
      </c>
      <c r="X206" s="205">
        <v>0</v>
      </c>
      <c r="Y206" s="205">
        <v>0</v>
      </c>
      <c r="Z206" s="205">
        <v>0</v>
      </c>
      <c r="AA206" s="205">
        <v>0</v>
      </c>
      <c r="AB206" s="205">
        <v>0</v>
      </c>
      <c r="AC206" s="205"/>
      <c r="AD206" s="205"/>
      <c r="AE206" s="205"/>
      <c r="AF206" s="205">
        <v>0</v>
      </c>
      <c r="AG206" s="205">
        <v>0</v>
      </c>
      <c r="AH206" s="205">
        <v>0</v>
      </c>
      <c r="AI206" s="205">
        <v>0</v>
      </c>
      <c r="AJ206" s="205">
        <v>0</v>
      </c>
      <c r="AK206" s="205">
        <v>0</v>
      </c>
      <c r="AL206" s="205"/>
      <c r="AM206" s="205"/>
      <c r="AN206" s="205"/>
      <c r="AO206" s="205">
        <v>0</v>
      </c>
      <c r="AP206" s="205">
        <v>0</v>
      </c>
      <c r="AQ206" s="205">
        <v>0</v>
      </c>
      <c r="AR206" s="205">
        <v>0</v>
      </c>
      <c r="AS206" s="205">
        <v>0</v>
      </c>
      <c r="AT206" s="205">
        <v>0</v>
      </c>
      <c r="AU206" s="205">
        <v>0</v>
      </c>
      <c r="AV206" s="205">
        <v>0</v>
      </c>
      <c r="AW206" s="205">
        <v>0</v>
      </c>
      <c r="AX206" s="205">
        <v>0</v>
      </c>
      <c r="AY206" s="205">
        <v>0</v>
      </c>
      <c r="AZ206" s="205">
        <v>0</v>
      </c>
      <c r="BA206" s="205">
        <v>0</v>
      </c>
      <c r="BB206" s="205">
        <v>0</v>
      </c>
      <c r="BC206" s="205">
        <v>0</v>
      </c>
      <c r="BD206" s="205">
        <v>0</v>
      </c>
      <c r="BE206" s="205">
        <v>0</v>
      </c>
      <c r="BF206" s="205">
        <v>0</v>
      </c>
      <c r="BG206" s="205">
        <v>0</v>
      </c>
      <c r="BH206" s="205">
        <v>0</v>
      </c>
      <c r="BI206" s="205">
        <v>0</v>
      </c>
      <c r="BJ206" s="205"/>
      <c r="BK206" s="205"/>
      <c r="BL206" s="205"/>
      <c r="BM206" s="205"/>
      <c r="BN206" s="205"/>
      <c r="BO206" s="204"/>
      <c r="BP206" s="197"/>
      <c r="BQ206" s="197"/>
      <c r="BR206" s="197"/>
      <c r="BS206" s="197"/>
      <c r="BT206" s="197"/>
      <c r="BU206" s="197"/>
      <c r="BV206" s="197"/>
      <c r="BW206" s="197"/>
      <c r="BX206" s="197"/>
      <c r="BY206" s="197"/>
      <c r="BZ206" s="197"/>
      <c r="CA206" s="197"/>
      <c r="CB206" s="197"/>
      <c r="CC206" s="197"/>
      <c r="CD206" s="197"/>
      <c r="CE206" s="197"/>
      <c r="CF206" s="197"/>
      <c r="CG206" s="197"/>
      <c r="CH206" s="197"/>
      <c r="CI206" s="197"/>
      <c r="CJ206" s="197"/>
      <c r="CK206" s="197"/>
      <c r="CL206" s="197"/>
      <c r="CM206" s="197"/>
      <c r="CN206" s="197"/>
      <c r="CO206" s="197"/>
      <c r="CP206" s="197"/>
      <c r="CQ206" s="197"/>
      <c r="CR206" s="197"/>
      <c r="CS206" s="197"/>
      <c r="CT206" s="197"/>
      <c r="CU206" s="197"/>
      <c r="CV206" s="197"/>
      <c r="CW206" s="197"/>
      <c r="CX206" s="197"/>
      <c r="CY206" s="197"/>
      <c r="CZ206" s="197"/>
      <c r="DA206" s="197"/>
      <c r="DB206" s="197"/>
      <c r="DC206" s="197"/>
      <c r="DD206" s="197"/>
      <c r="DE206" s="197"/>
      <c r="DF206" s="197"/>
      <c r="DG206" s="197"/>
      <c r="DH206" s="197"/>
      <c r="DI206" s="197"/>
      <c r="DJ206" s="197"/>
      <c r="DK206" s="197"/>
      <c r="DL206" s="197"/>
      <c r="DM206" s="197"/>
      <c r="DN206" s="197"/>
      <c r="DO206" s="197"/>
      <c r="DP206" s="197"/>
      <c r="DQ206" s="197"/>
      <c r="DR206" s="197"/>
      <c r="DS206" s="197"/>
      <c r="DT206" s="197"/>
      <c r="DU206" s="197"/>
      <c r="DV206" s="197"/>
      <c r="DW206" s="197"/>
      <c r="DX206" s="197"/>
      <c r="DY206" s="197"/>
      <c r="DZ206" s="197"/>
      <c r="EA206" s="197"/>
      <c r="EB206" s="197"/>
      <c r="EC206" s="197"/>
      <c r="ED206" s="197"/>
      <c r="EE206" s="197"/>
      <c r="EF206" s="197"/>
      <c r="EG206" s="197"/>
      <c r="EH206" s="197"/>
      <c r="EI206" s="197"/>
      <c r="EJ206" s="197"/>
      <c r="EK206" s="197"/>
      <c r="EL206" s="197"/>
      <c r="EM206" s="197"/>
      <c r="EN206" s="197"/>
      <c r="EO206" s="197"/>
      <c r="EP206" s="197"/>
      <c r="EQ206" s="197"/>
      <c r="ER206" s="197"/>
      <c r="ES206" s="197"/>
      <c r="ET206" s="197"/>
      <c r="EU206" s="197"/>
      <c r="EV206" s="197"/>
      <c r="EW206" s="197"/>
      <c r="EX206" s="197"/>
      <c r="EY206" s="197"/>
      <c r="EZ206" s="197"/>
      <c r="FA206" s="197"/>
      <c r="FB206" s="197"/>
      <c r="FC206" s="197"/>
      <c r="FD206" s="197"/>
      <c r="FE206" s="197"/>
      <c r="FF206" s="197"/>
      <c r="FG206" s="197"/>
      <c r="FH206" s="197"/>
      <c r="FI206" s="197"/>
      <c r="FJ206" s="197"/>
      <c r="FK206" s="197"/>
      <c r="FL206" s="197"/>
      <c r="FM206" s="197"/>
      <c r="FN206" s="197"/>
      <c r="FO206" s="197"/>
      <c r="FP206" s="197"/>
      <c r="FQ206" s="197"/>
      <c r="FR206" s="197"/>
      <c r="FS206" s="197"/>
      <c r="FT206" s="197"/>
      <c r="FU206" s="197"/>
      <c r="FV206" s="197"/>
      <c r="FW206" s="197"/>
      <c r="FX206" s="197"/>
      <c r="FY206" s="197"/>
      <c r="FZ206" s="197"/>
      <c r="GA206" s="197"/>
      <c r="GB206" s="197"/>
      <c r="GC206" s="197"/>
      <c r="GD206" s="197"/>
      <c r="GE206" s="197"/>
      <c r="GF206" s="197"/>
      <c r="GG206" s="197"/>
      <c r="GH206" s="197"/>
      <c r="GI206" s="197"/>
      <c r="GJ206" s="197"/>
      <c r="GK206" s="197"/>
      <c r="GL206" s="197"/>
      <c r="GM206" s="197"/>
      <c r="GN206" s="197"/>
      <c r="GO206" s="197"/>
      <c r="GP206" s="197"/>
      <c r="GQ206" s="197"/>
      <c r="GR206" s="197"/>
      <c r="GS206" s="197"/>
      <c r="GT206" s="197"/>
      <c r="GU206" s="197"/>
      <c r="GV206" s="197"/>
      <c r="GW206" s="197"/>
      <c r="GX206" s="197"/>
      <c r="GY206" s="197"/>
      <c r="GZ206" s="197"/>
      <c r="HA206" s="197"/>
      <c r="HB206" s="197"/>
      <c r="HC206" s="197"/>
      <c r="HD206" s="197"/>
      <c r="HE206" s="197"/>
      <c r="HF206" s="197"/>
      <c r="HG206" s="197"/>
      <c r="HH206" s="197"/>
      <c r="HI206" s="197"/>
      <c r="HJ206" s="197"/>
      <c r="HK206" s="197"/>
      <c r="HL206" s="197"/>
      <c r="HM206" s="197"/>
      <c r="HN206" s="197"/>
      <c r="HO206" s="197"/>
      <c r="HP206" s="197"/>
      <c r="HQ206" s="197"/>
      <c r="HR206" s="197"/>
      <c r="HS206" s="197"/>
      <c r="HT206" s="197"/>
      <c r="HU206" s="197"/>
      <c r="HV206" s="197"/>
      <c r="HW206" s="197"/>
      <c r="HX206" s="197"/>
      <c r="HY206" s="197"/>
      <c r="HZ206" s="197"/>
      <c r="IA206" s="197"/>
      <c r="IB206" s="197"/>
      <c r="IC206" s="197"/>
      <c r="ID206" s="197"/>
      <c r="IE206" s="197"/>
      <c r="IF206" s="197"/>
      <c r="IG206" s="197"/>
      <c r="IH206" s="197"/>
      <c r="II206" s="197"/>
      <c r="IJ206" s="197"/>
      <c r="IK206" s="197"/>
      <c r="IL206" s="197"/>
      <c r="IM206" s="197"/>
      <c r="IN206" s="197"/>
      <c r="IO206" s="197"/>
      <c r="IP206" s="197"/>
      <c r="IQ206" s="197"/>
      <c r="IR206" s="197"/>
      <c r="IS206" s="197"/>
      <c r="IT206" s="197"/>
      <c r="IU206" s="197"/>
      <c r="IV206" s="197"/>
      <c r="IW206" s="197"/>
    </row>
    <row r="207" spans="1:257">
      <c r="A207" s="208">
        <v>9</v>
      </c>
      <c r="B207" s="205" t="s">
        <v>825</v>
      </c>
      <c r="C207" s="205" t="str">
        <f t="shared" si="66"/>
        <v>BRUCE WALTER</v>
      </c>
      <c r="D207" s="205">
        <v>17</v>
      </c>
      <c r="E207" s="209">
        <v>1180</v>
      </c>
      <c r="F207" s="209">
        <v>619</v>
      </c>
      <c r="G207" s="209">
        <v>40</v>
      </c>
      <c r="H207" s="206">
        <f t="shared" si="67"/>
        <v>0.52457627118644068</v>
      </c>
      <c r="I207" s="207"/>
      <c r="J207" s="205">
        <f t="shared" si="68"/>
        <v>62</v>
      </c>
      <c r="K207" s="205">
        <f t="shared" si="69"/>
        <v>33</v>
      </c>
      <c r="L207" s="205">
        <f t="shared" si="70"/>
        <v>0</v>
      </c>
      <c r="M207" s="206">
        <f t="shared" si="71"/>
        <v>0.532258064516129</v>
      </c>
      <c r="N207" s="205">
        <v>5</v>
      </c>
      <c r="O207" s="205">
        <v>5</v>
      </c>
      <c r="P207" s="205">
        <v>0</v>
      </c>
      <c r="Q207" s="205">
        <v>4</v>
      </c>
      <c r="R207" s="205">
        <v>4</v>
      </c>
      <c r="S207" s="205">
        <v>0</v>
      </c>
      <c r="T207" s="205">
        <v>4</v>
      </c>
      <c r="U207" s="205">
        <v>3</v>
      </c>
      <c r="V207" s="205">
        <v>0</v>
      </c>
      <c r="W207" s="205">
        <v>4</v>
      </c>
      <c r="X207" s="205">
        <v>2</v>
      </c>
      <c r="Y207" s="205">
        <v>0</v>
      </c>
      <c r="Z207" s="205">
        <v>4</v>
      </c>
      <c r="AA207" s="205">
        <v>1</v>
      </c>
      <c r="AB207" s="205">
        <v>0</v>
      </c>
      <c r="AC207" s="205"/>
      <c r="AD207" s="205"/>
      <c r="AE207" s="205"/>
      <c r="AF207" s="205">
        <v>5</v>
      </c>
      <c r="AG207" s="205">
        <v>2</v>
      </c>
      <c r="AH207" s="205">
        <v>0</v>
      </c>
      <c r="AI207" s="205">
        <v>4</v>
      </c>
      <c r="AJ207" s="205">
        <v>2</v>
      </c>
      <c r="AK207" s="205">
        <v>0</v>
      </c>
      <c r="AL207" s="205"/>
      <c r="AM207" s="205"/>
      <c r="AN207" s="205"/>
      <c r="AO207" s="205">
        <v>4</v>
      </c>
      <c r="AP207" s="205">
        <v>1</v>
      </c>
      <c r="AQ207" s="205">
        <v>0</v>
      </c>
      <c r="AR207" s="205">
        <v>6</v>
      </c>
      <c r="AS207" s="205">
        <v>1</v>
      </c>
      <c r="AT207" s="205">
        <v>0</v>
      </c>
      <c r="AU207" s="205">
        <v>5</v>
      </c>
      <c r="AV207" s="205">
        <v>3</v>
      </c>
      <c r="AW207" s="205">
        <v>0</v>
      </c>
      <c r="AX207" s="205">
        <v>0</v>
      </c>
      <c r="AY207" s="205">
        <v>0</v>
      </c>
      <c r="AZ207" s="205">
        <v>0</v>
      </c>
      <c r="BA207" s="205">
        <v>5</v>
      </c>
      <c r="BB207" s="205">
        <v>3</v>
      </c>
      <c r="BC207" s="205">
        <v>0</v>
      </c>
      <c r="BD207" s="205">
        <v>6</v>
      </c>
      <c r="BE207" s="205">
        <v>4</v>
      </c>
      <c r="BF207" s="205">
        <v>0</v>
      </c>
      <c r="BG207" s="205">
        <v>6</v>
      </c>
      <c r="BH207" s="205">
        <v>2</v>
      </c>
      <c r="BI207" s="205">
        <v>0</v>
      </c>
      <c r="BJ207" s="205"/>
      <c r="BK207" s="205"/>
      <c r="BL207" s="205"/>
      <c r="BM207" s="205"/>
      <c r="BN207" s="205"/>
      <c r="BO207" s="204"/>
      <c r="BP207" s="197"/>
      <c r="BQ207" s="197"/>
      <c r="BR207" s="197"/>
      <c r="BS207" s="197"/>
      <c r="BT207" s="197"/>
      <c r="BU207" s="197"/>
      <c r="BV207" s="197"/>
      <c r="BW207" s="197"/>
      <c r="BX207" s="197"/>
      <c r="BY207" s="197"/>
      <c r="BZ207" s="197"/>
      <c r="CA207" s="197"/>
      <c r="CB207" s="197"/>
      <c r="CC207" s="197"/>
      <c r="CD207" s="197"/>
      <c r="CE207" s="197"/>
      <c r="CF207" s="197"/>
      <c r="CG207" s="197"/>
      <c r="CH207" s="197"/>
      <c r="CI207" s="197"/>
      <c r="CJ207" s="197"/>
      <c r="CK207" s="197"/>
      <c r="CL207" s="197"/>
      <c r="CM207" s="197"/>
      <c r="CN207" s="197"/>
      <c r="CO207" s="197"/>
      <c r="CP207" s="197"/>
      <c r="CQ207" s="197"/>
      <c r="CR207" s="197"/>
      <c r="CS207" s="197"/>
      <c r="CT207" s="197"/>
      <c r="CU207" s="197"/>
      <c r="CV207" s="197"/>
      <c r="CW207" s="197"/>
      <c r="CX207" s="197"/>
      <c r="CY207" s="197"/>
      <c r="CZ207" s="197"/>
      <c r="DA207" s="197"/>
      <c r="DB207" s="197"/>
      <c r="DC207" s="197"/>
      <c r="DD207" s="197"/>
      <c r="DE207" s="197"/>
      <c r="DF207" s="197"/>
      <c r="DG207" s="197"/>
      <c r="DH207" s="197"/>
      <c r="DI207" s="197"/>
      <c r="DJ207" s="197"/>
      <c r="DK207" s="197"/>
      <c r="DL207" s="197"/>
      <c r="DM207" s="197"/>
      <c r="DN207" s="197"/>
      <c r="DO207" s="197"/>
      <c r="DP207" s="197"/>
      <c r="DQ207" s="197"/>
      <c r="DR207" s="197"/>
      <c r="DS207" s="197"/>
      <c r="DT207" s="197"/>
      <c r="DU207" s="197"/>
      <c r="DV207" s="197"/>
      <c r="DW207" s="197"/>
      <c r="DX207" s="197"/>
      <c r="DY207" s="197"/>
      <c r="DZ207" s="197"/>
      <c r="EA207" s="197"/>
      <c r="EB207" s="197"/>
      <c r="EC207" s="197"/>
      <c r="ED207" s="197"/>
      <c r="EE207" s="197"/>
      <c r="EF207" s="197"/>
      <c r="EG207" s="197"/>
      <c r="EH207" s="197"/>
      <c r="EI207" s="197"/>
      <c r="EJ207" s="197"/>
      <c r="EK207" s="197"/>
      <c r="EL207" s="197"/>
      <c r="EM207" s="197"/>
      <c r="EN207" s="197"/>
      <c r="EO207" s="197"/>
      <c r="EP207" s="197"/>
      <c r="EQ207" s="197"/>
      <c r="ER207" s="197"/>
      <c r="ES207" s="197"/>
      <c r="ET207" s="197"/>
      <c r="EU207" s="197"/>
      <c r="EV207" s="197"/>
      <c r="EW207" s="197"/>
      <c r="EX207" s="197"/>
      <c r="EY207" s="197"/>
      <c r="EZ207" s="197"/>
      <c r="FA207" s="197"/>
      <c r="FB207" s="197"/>
      <c r="FC207" s="197"/>
      <c r="FD207" s="197"/>
      <c r="FE207" s="197"/>
      <c r="FF207" s="197"/>
      <c r="FG207" s="197"/>
      <c r="FH207" s="197"/>
      <c r="FI207" s="197"/>
      <c r="FJ207" s="197"/>
      <c r="FK207" s="197"/>
      <c r="FL207" s="197"/>
      <c r="FM207" s="197"/>
      <c r="FN207" s="197"/>
      <c r="FO207" s="197"/>
      <c r="FP207" s="197"/>
      <c r="FQ207" s="197"/>
      <c r="FR207" s="197"/>
      <c r="FS207" s="197"/>
      <c r="FT207" s="197"/>
      <c r="FU207" s="197"/>
      <c r="FV207" s="197"/>
      <c r="FW207" s="197"/>
      <c r="FX207" s="197"/>
      <c r="FY207" s="197"/>
      <c r="FZ207" s="197"/>
      <c r="GA207" s="197"/>
      <c r="GB207" s="197"/>
      <c r="GC207" s="197"/>
      <c r="GD207" s="197"/>
      <c r="GE207" s="197"/>
      <c r="GF207" s="197"/>
      <c r="GG207" s="197"/>
      <c r="GH207" s="197"/>
      <c r="GI207" s="197"/>
      <c r="GJ207" s="197"/>
      <c r="GK207" s="197"/>
      <c r="GL207" s="197"/>
      <c r="GM207" s="197"/>
      <c r="GN207" s="197"/>
      <c r="GO207" s="197"/>
      <c r="GP207" s="197"/>
      <c r="GQ207" s="197"/>
      <c r="GR207" s="197"/>
      <c r="GS207" s="197"/>
      <c r="GT207" s="197"/>
      <c r="GU207" s="197"/>
      <c r="GV207" s="197"/>
      <c r="GW207" s="197"/>
      <c r="GX207" s="197"/>
      <c r="GY207" s="197"/>
      <c r="GZ207" s="197"/>
      <c r="HA207" s="197"/>
      <c r="HB207" s="197"/>
      <c r="HC207" s="197"/>
      <c r="HD207" s="197"/>
      <c r="HE207" s="197"/>
      <c r="HF207" s="197"/>
      <c r="HG207" s="197"/>
      <c r="HH207" s="197"/>
      <c r="HI207" s="197"/>
      <c r="HJ207" s="197"/>
      <c r="HK207" s="197"/>
      <c r="HL207" s="197"/>
      <c r="HM207" s="197"/>
      <c r="HN207" s="197"/>
      <c r="HO207" s="197"/>
      <c r="HP207" s="197"/>
      <c r="HQ207" s="197"/>
      <c r="HR207" s="197"/>
      <c r="HS207" s="197"/>
      <c r="HT207" s="197"/>
      <c r="HU207" s="197"/>
      <c r="HV207" s="197"/>
      <c r="HW207" s="197"/>
      <c r="HX207" s="197"/>
      <c r="HY207" s="197"/>
      <c r="HZ207" s="197"/>
      <c r="IA207" s="197"/>
      <c r="IB207" s="197"/>
      <c r="IC207" s="197"/>
      <c r="ID207" s="197"/>
      <c r="IE207" s="197"/>
      <c r="IF207" s="197"/>
      <c r="IG207" s="197"/>
      <c r="IH207" s="197"/>
      <c r="II207" s="197"/>
      <c r="IJ207" s="197"/>
      <c r="IK207" s="197"/>
      <c r="IL207" s="197"/>
      <c r="IM207" s="197"/>
      <c r="IN207" s="197"/>
      <c r="IO207" s="197"/>
      <c r="IP207" s="197"/>
      <c r="IQ207" s="197"/>
      <c r="IR207" s="197"/>
      <c r="IS207" s="197"/>
      <c r="IT207" s="197"/>
      <c r="IU207" s="197"/>
      <c r="IV207" s="197"/>
      <c r="IW207" s="197"/>
    </row>
    <row r="208" spans="1:257">
      <c r="A208" s="208">
        <v>10</v>
      </c>
      <c r="B208" s="205" t="s">
        <v>899</v>
      </c>
      <c r="C208" s="205" t="str">
        <f t="shared" si="66"/>
        <v>TRAVIS SIMMONS</v>
      </c>
      <c r="D208" s="205">
        <v>2</v>
      </c>
      <c r="E208" s="209">
        <v>65</v>
      </c>
      <c r="F208" s="209">
        <v>28</v>
      </c>
      <c r="G208" s="209">
        <v>0</v>
      </c>
      <c r="H208" s="206">
        <f t="shared" si="67"/>
        <v>0.43076923076923079</v>
      </c>
      <c r="I208" s="207"/>
      <c r="J208" s="205">
        <f t="shared" si="68"/>
        <v>52</v>
      </c>
      <c r="K208" s="205">
        <f t="shared" si="69"/>
        <v>19</v>
      </c>
      <c r="L208" s="205">
        <f t="shared" si="70"/>
        <v>0</v>
      </c>
      <c r="M208" s="206">
        <f t="shared" si="71"/>
        <v>0.36538461538461536</v>
      </c>
      <c r="N208" s="205">
        <v>2</v>
      </c>
      <c r="O208" s="205">
        <v>0</v>
      </c>
      <c r="P208" s="205">
        <v>0</v>
      </c>
      <c r="Q208" s="205">
        <v>2</v>
      </c>
      <c r="R208" s="205">
        <v>0</v>
      </c>
      <c r="S208" s="205">
        <v>0</v>
      </c>
      <c r="T208" s="205">
        <v>2</v>
      </c>
      <c r="U208" s="205">
        <v>1</v>
      </c>
      <c r="V208" s="205">
        <v>0</v>
      </c>
      <c r="W208" s="205">
        <v>4</v>
      </c>
      <c r="X208" s="205">
        <v>1</v>
      </c>
      <c r="Y208" s="205">
        <v>0</v>
      </c>
      <c r="Z208" s="205">
        <v>4</v>
      </c>
      <c r="AA208" s="205">
        <v>2</v>
      </c>
      <c r="AB208" s="205">
        <v>0</v>
      </c>
      <c r="AC208" s="205"/>
      <c r="AD208" s="205"/>
      <c r="AE208" s="205"/>
      <c r="AF208" s="205">
        <v>2</v>
      </c>
      <c r="AG208" s="205">
        <v>1</v>
      </c>
      <c r="AH208" s="205">
        <v>0</v>
      </c>
      <c r="AI208" s="205">
        <v>4</v>
      </c>
      <c r="AJ208" s="205">
        <v>3</v>
      </c>
      <c r="AK208" s="205">
        <v>0</v>
      </c>
      <c r="AL208" s="205"/>
      <c r="AM208" s="205"/>
      <c r="AN208" s="205"/>
      <c r="AO208" s="205">
        <v>4</v>
      </c>
      <c r="AP208" s="205">
        <v>1</v>
      </c>
      <c r="AQ208" s="205">
        <v>0</v>
      </c>
      <c r="AR208" s="205">
        <v>3</v>
      </c>
      <c r="AS208" s="205">
        <v>2</v>
      </c>
      <c r="AT208" s="205">
        <v>0</v>
      </c>
      <c r="AU208" s="205">
        <v>5</v>
      </c>
      <c r="AV208" s="205">
        <v>2</v>
      </c>
      <c r="AW208" s="205">
        <v>0</v>
      </c>
      <c r="AX208" s="205">
        <v>4</v>
      </c>
      <c r="AY208" s="205">
        <v>0</v>
      </c>
      <c r="AZ208" s="205">
        <v>0</v>
      </c>
      <c r="BA208" s="205">
        <v>6</v>
      </c>
      <c r="BB208" s="205">
        <v>0</v>
      </c>
      <c r="BC208" s="205">
        <v>0</v>
      </c>
      <c r="BD208" s="205">
        <v>6</v>
      </c>
      <c r="BE208" s="205">
        <v>3</v>
      </c>
      <c r="BF208" s="205">
        <v>0</v>
      </c>
      <c r="BG208" s="205">
        <v>4</v>
      </c>
      <c r="BH208" s="205">
        <v>3</v>
      </c>
      <c r="BI208" s="205">
        <v>0</v>
      </c>
      <c r="BJ208" s="205"/>
      <c r="BK208" s="205"/>
      <c r="BL208" s="205"/>
      <c r="BM208" s="205"/>
      <c r="BN208" s="205"/>
      <c r="BO208" s="204"/>
      <c r="BP208" s="197"/>
      <c r="BQ208" s="197"/>
      <c r="BR208" s="197"/>
      <c r="BS208" s="197"/>
      <c r="BT208" s="197"/>
      <c r="BU208" s="197"/>
      <c r="BV208" s="197"/>
      <c r="BW208" s="197"/>
      <c r="BX208" s="197"/>
      <c r="BY208" s="197"/>
      <c r="BZ208" s="197"/>
      <c r="CA208" s="197"/>
      <c r="CB208" s="197"/>
      <c r="CC208" s="197"/>
      <c r="CD208" s="197"/>
      <c r="CE208" s="197"/>
      <c r="CF208" s="197"/>
      <c r="CG208" s="197"/>
      <c r="CH208" s="197"/>
      <c r="CI208" s="197"/>
      <c r="CJ208" s="197"/>
      <c r="CK208" s="197"/>
      <c r="CL208" s="197"/>
      <c r="CM208" s="197"/>
      <c r="CN208" s="197"/>
      <c r="CO208" s="197"/>
      <c r="CP208" s="197"/>
      <c r="CQ208" s="197"/>
      <c r="CR208" s="197"/>
      <c r="CS208" s="197"/>
      <c r="CT208" s="197"/>
      <c r="CU208" s="197"/>
      <c r="CV208" s="197"/>
      <c r="CW208" s="197"/>
      <c r="CX208" s="197"/>
      <c r="CY208" s="197"/>
      <c r="CZ208" s="197"/>
      <c r="DA208" s="197"/>
      <c r="DB208" s="197"/>
      <c r="DC208" s="197"/>
      <c r="DD208" s="197"/>
      <c r="DE208" s="197"/>
      <c r="DF208" s="197"/>
      <c r="DG208" s="197"/>
      <c r="DH208" s="197"/>
      <c r="DI208" s="197"/>
      <c r="DJ208" s="197"/>
      <c r="DK208" s="197"/>
      <c r="DL208" s="197"/>
      <c r="DM208" s="197"/>
      <c r="DN208" s="197"/>
      <c r="DO208" s="197"/>
      <c r="DP208" s="197"/>
      <c r="DQ208" s="197"/>
      <c r="DR208" s="197"/>
      <c r="DS208" s="197"/>
      <c r="DT208" s="197"/>
      <c r="DU208" s="197"/>
      <c r="DV208" s="197"/>
      <c r="DW208" s="197"/>
      <c r="DX208" s="197"/>
      <c r="DY208" s="197"/>
      <c r="DZ208" s="197"/>
      <c r="EA208" s="197"/>
      <c r="EB208" s="197"/>
      <c r="EC208" s="197"/>
      <c r="ED208" s="197"/>
      <c r="EE208" s="197"/>
      <c r="EF208" s="197"/>
      <c r="EG208" s="197"/>
      <c r="EH208" s="197"/>
      <c r="EI208" s="197"/>
      <c r="EJ208" s="197"/>
      <c r="EK208" s="197"/>
      <c r="EL208" s="197"/>
      <c r="EM208" s="197"/>
      <c r="EN208" s="197"/>
      <c r="EO208" s="197"/>
      <c r="EP208" s="197"/>
      <c r="EQ208" s="197"/>
      <c r="ER208" s="197"/>
      <c r="ES208" s="197"/>
      <c r="ET208" s="197"/>
      <c r="EU208" s="197"/>
      <c r="EV208" s="197"/>
      <c r="EW208" s="197"/>
      <c r="EX208" s="197"/>
      <c r="EY208" s="197"/>
      <c r="EZ208" s="197"/>
      <c r="FA208" s="197"/>
      <c r="FB208" s="197"/>
      <c r="FC208" s="197"/>
      <c r="FD208" s="197"/>
      <c r="FE208" s="197"/>
      <c r="FF208" s="197"/>
      <c r="FG208" s="197"/>
      <c r="FH208" s="197"/>
      <c r="FI208" s="197"/>
      <c r="FJ208" s="197"/>
      <c r="FK208" s="197"/>
      <c r="FL208" s="197"/>
      <c r="FM208" s="197"/>
      <c r="FN208" s="197"/>
      <c r="FO208" s="197"/>
      <c r="FP208" s="197"/>
      <c r="FQ208" s="197"/>
      <c r="FR208" s="197"/>
      <c r="FS208" s="197"/>
      <c r="FT208" s="197"/>
      <c r="FU208" s="197"/>
      <c r="FV208" s="197"/>
      <c r="FW208" s="197"/>
      <c r="FX208" s="197"/>
      <c r="FY208" s="197"/>
      <c r="FZ208" s="197"/>
      <c r="GA208" s="197"/>
      <c r="GB208" s="197"/>
      <c r="GC208" s="197"/>
      <c r="GD208" s="197"/>
      <c r="GE208" s="197"/>
      <c r="GF208" s="197"/>
      <c r="GG208" s="197"/>
      <c r="GH208" s="197"/>
      <c r="GI208" s="197"/>
      <c r="GJ208" s="197"/>
      <c r="GK208" s="197"/>
      <c r="GL208" s="197"/>
      <c r="GM208" s="197"/>
      <c r="GN208" s="197"/>
      <c r="GO208" s="197"/>
      <c r="GP208" s="197"/>
      <c r="GQ208" s="197"/>
      <c r="GR208" s="197"/>
      <c r="GS208" s="197"/>
      <c r="GT208" s="197"/>
      <c r="GU208" s="197"/>
      <c r="GV208" s="197"/>
      <c r="GW208" s="197"/>
      <c r="GX208" s="197"/>
      <c r="GY208" s="197"/>
      <c r="GZ208" s="197"/>
      <c r="HA208" s="197"/>
      <c r="HB208" s="197"/>
      <c r="HC208" s="197"/>
      <c r="HD208" s="197"/>
      <c r="HE208" s="197"/>
      <c r="HF208" s="197"/>
      <c r="HG208" s="197"/>
      <c r="HH208" s="197"/>
      <c r="HI208" s="197"/>
      <c r="HJ208" s="197"/>
      <c r="HK208" s="197"/>
      <c r="HL208" s="197"/>
      <c r="HM208" s="197"/>
      <c r="HN208" s="197"/>
      <c r="HO208" s="197"/>
      <c r="HP208" s="197"/>
      <c r="HQ208" s="197"/>
      <c r="HR208" s="197"/>
      <c r="HS208" s="197"/>
      <c r="HT208" s="197"/>
      <c r="HU208" s="197"/>
      <c r="HV208" s="197"/>
      <c r="HW208" s="197"/>
      <c r="HX208" s="197"/>
      <c r="HY208" s="197"/>
      <c r="HZ208" s="197"/>
      <c r="IA208" s="197"/>
      <c r="IB208" s="197"/>
      <c r="IC208" s="197"/>
      <c r="ID208" s="197"/>
      <c r="IE208" s="197"/>
      <c r="IF208" s="197"/>
      <c r="IG208" s="197"/>
      <c r="IH208" s="197"/>
      <c r="II208" s="197"/>
      <c r="IJ208" s="197"/>
      <c r="IK208" s="197"/>
      <c r="IL208" s="197"/>
      <c r="IM208" s="197"/>
      <c r="IN208" s="197"/>
      <c r="IO208" s="197"/>
      <c r="IP208" s="197"/>
      <c r="IQ208" s="197"/>
      <c r="IR208" s="197"/>
      <c r="IS208" s="197"/>
      <c r="IT208" s="197"/>
      <c r="IU208" s="197"/>
      <c r="IV208" s="197"/>
      <c r="IW208" s="197"/>
    </row>
    <row r="209" spans="1:257">
      <c r="A209" s="208">
        <v>11</v>
      </c>
      <c r="B209" s="205" t="s">
        <v>896</v>
      </c>
      <c r="C209" s="205" t="str">
        <f t="shared" si="66"/>
        <v>JOE GALECZKA</v>
      </c>
      <c r="D209" s="205">
        <v>2</v>
      </c>
      <c r="E209" s="209">
        <v>77</v>
      </c>
      <c r="F209" s="209">
        <v>34</v>
      </c>
      <c r="G209" s="209">
        <v>1</v>
      </c>
      <c r="H209" s="206">
        <f t="shared" si="67"/>
        <v>0.44155844155844154</v>
      </c>
      <c r="I209" s="207"/>
      <c r="J209" s="205">
        <f t="shared" si="68"/>
        <v>45</v>
      </c>
      <c r="K209" s="205">
        <f t="shared" si="69"/>
        <v>19</v>
      </c>
      <c r="L209" s="205">
        <f t="shared" si="70"/>
        <v>1</v>
      </c>
      <c r="M209" s="206">
        <f t="shared" si="71"/>
        <v>0.42222222222222222</v>
      </c>
      <c r="N209" s="205">
        <v>1</v>
      </c>
      <c r="O209" s="205">
        <v>1</v>
      </c>
      <c r="P209" s="205">
        <v>1</v>
      </c>
      <c r="Q209" s="205">
        <v>0</v>
      </c>
      <c r="R209" s="205">
        <v>0</v>
      </c>
      <c r="S209" s="205">
        <v>0</v>
      </c>
      <c r="T209" s="205">
        <v>4</v>
      </c>
      <c r="U209" s="205">
        <v>3</v>
      </c>
      <c r="V209" s="205">
        <v>0</v>
      </c>
      <c r="W209" s="205">
        <v>2</v>
      </c>
      <c r="X209" s="205">
        <v>0</v>
      </c>
      <c r="Y209" s="205">
        <v>0</v>
      </c>
      <c r="Z209" s="205">
        <v>3</v>
      </c>
      <c r="AA209" s="205">
        <v>1</v>
      </c>
      <c r="AB209" s="205">
        <v>0</v>
      </c>
      <c r="AC209" s="205"/>
      <c r="AD209" s="205"/>
      <c r="AE209" s="205"/>
      <c r="AF209" s="205">
        <v>4</v>
      </c>
      <c r="AG209" s="205">
        <v>2</v>
      </c>
      <c r="AH209" s="205">
        <v>0</v>
      </c>
      <c r="AI209" s="205">
        <v>5</v>
      </c>
      <c r="AJ209" s="205">
        <v>4</v>
      </c>
      <c r="AK209" s="205">
        <v>0</v>
      </c>
      <c r="AL209" s="205"/>
      <c r="AM209" s="205"/>
      <c r="AN209" s="205"/>
      <c r="AO209" s="205">
        <v>4</v>
      </c>
      <c r="AP209" s="205">
        <v>1</v>
      </c>
      <c r="AQ209" s="205">
        <v>0</v>
      </c>
      <c r="AR209" s="205">
        <v>3</v>
      </c>
      <c r="AS209" s="205">
        <v>0</v>
      </c>
      <c r="AT209" s="205">
        <v>0</v>
      </c>
      <c r="AU209" s="205">
        <v>2</v>
      </c>
      <c r="AV209" s="205">
        <v>0</v>
      </c>
      <c r="AW209" s="205">
        <v>0</v>
      </c>
      <c r="AX209" s="205">
        <v>0</v>
      </c>
      <c r="AY209" s="205">
        <v>0</v>
      </c>
      <c r="AZ209" s="205">
        <v>0</v>
      </c>
      <c r="BA209" s="205">
        <v>6</v>
      </c>
      <c r="BB209" s="205">
        <v>3</v>
      </c>
      <c r="BC209" s="205">
        <v>0</v>
      </c>
      <c r="BD209" s="205">
        <v>6</v>
      </c>
      <c r="BE209" s="205">
        <v>4</v>
      </c>
      <c r="BF209" s="205">
        <v>0</v>
      </c>
      <c r="BG209" s="205">
        <v>5</v>
      </c>
      <c r="BH209" s="205">
        <v>0</v>
      </c>
      <c r="BI209" s="205">
        <v>0</v>
      </c>
      <c r="BJ209" s="205"/>
      <c r="BK209" s="205"/>
      <c r="BL209" s="205"/>
      <c r="BM209" s="205"/>
      <c r="BN209" s="205"/>
      <c r="BO209" s="204"/>
      <c r="BP209" s="197"/>
      <c r="BQ209" s="197"/>
      <c r="BR209" s="197"/>
      <c r="BS209" s="197"/>
      <c r="BT209" s="197"/>
      <c r="BU209" s="197"/>
      <c r="BV209" s="197"/>
      <c r="BW209" s="197"/>
      <c r="BX209" s="197"/>
      <c r="BY209" s="197"/>
      <c r="BZ209" s="197"/>
      <c r="CA209" s="197"/>
      <c r="CB209" s="197"/>
      <c r="CC209" s="197"/>
      <c r="CD209" s="197"/>
      <c r="CE209" s="197"/>
      <c r="CF209" s="197"/>
      <c r="CG209" s="197"/>
      <c r="CH209" s="197"/>
      <c r="CI209" s="197"/>
      <c r="CJ209" s="197"/>
      <c r="CK209" s="197"/>
      <c r="CL209" s="197"/>
      <c r="CM209" s="197"/>
      <c r="CN209" s="197"/>
      <c r="CO209" s="197"/>
      <c r="CP209" s="197"/>
      <c r="CQ209" s="197"/>
      <c r="CR209" s="197"/>
      <c r="CS209" s="197"/>
      <c r="CT209" s="197"/>
      <c r="CU209" s="197"/>
      <c r="CV209" s="197"/>
      <c r="CW209" s="197"/>
      <c r="CX209" s="197"/>
      <c r="CY209" s="197"/>
      <c r="CZ209" s="197"/>
      <c r="DA209" s="197"/>
      <c r="DB209" s="197"/>
      <c r="DC209" s="197"/>
      <c r="DD209" s="197"/>
      <c r="DE209" s="197"/>
      <c r="DF209" s="197"/>
      <c r="DG209" s="197"/>
      <c r="DH209" s="197"/>
      <c r="DI209" s="197"/>
      <c r="DJ209" s="197"/>
      <c r="DK209" s="197"/>
      <c r="DL209" s="197"/>
      <c r="DM209" s="197"/>
      <c r="DN209" s="197"/>
      <c r="DO209" s="197"/>
      <c r="DP209" s="197"/>
      <c r="DQ209" s="197"/>
      <c r="DR209" s="197"/>
      <c r="DS209" s="197"/>
      <c r="DT209" s="197"/>
      <c r="DU209" s="197"/>
      <c r="DV209" s="197"/>
      <c r="DW209" s="197"/>
      <c r="DX209" s="197"/>
      <c r="DY209" s="197"/>
      <c r="DZ209" s="197"/>
      <c r="EA209" s="197"/>
      <c r="EB209" s="197"/>
      <c r="EC209" s="197"/>
      <c r="ED209" s="197"/>
      <c r="EE209" s="197"/>
      <c r="EF209" s="197"/>
      <c r="EG209" s="197"/>
      <c r="EH209" s="197"/>
      <c r="EI209" s="197"/>
      <c r="EJ209" s="197"/>
      <c r="EK209" s="197"/>
      <c r="EL209" s="197"/>
      <c r="EM209" s="197"/>
      <c r="EN209" s="197"/>
      <c r="EO209" s="197"/>
      <c r="EP209" s="197"/>
      <c r="EQ209" s="197"/>
      <c r="ER209" s="197"/>
      <c r="ES209" s="197"/>
      <c r="ET209" s="197"/>
      <c r="EU209" s="197"/>
      <c r="EV209" s="197"/>
      <c r="EW209" s="197"/>
      <c r="EX209" s="197"/>
      <c r="EY209" s="197"/>
      <c r="EZ209" s="197"/>
      <c r="FA209" s="197"/>
      <c r="FB209" s="197"/>
      <c r="FC209" s="197"/>
      <c r="FD209" s="197"/>
      <c r="FE209" s="197"/>
      <c r="FF209" s="197"/>
      <c r="FG209" s="197"/>
      <c r="FH209" s="197"/>
      <c r="FI209" s="197"/>
      <c r="FJ209" s="197"/>
      <c r="FK209" s="197"/>
      <c r="FL209" s="197"/>
      <c r="FM209" s="197"/>
      <c r="FN209" s="197"/>
      <c r="FO209" s="197"/>
      <c r="FP209" s="197"/>
      <c r="FQ209" s="197"/>
      <c r="FR209" s="197"/>
      <c r="FS209" s="197"/>
      <c r="FT209" s="197"/>
      <c r="FU209" s="197"/>
      <c r="FV209" s="197"/>
      <c r="FW209" s="197"/>
      <c r="FX209" s="197"/>
      <c r="FY209" s="197"/>
      <c r="FZ209" s="197"/>
      <c r="GA209" s="197"/>
      <c r="GB209" s="197"/>
      <c r="GC209" s="197"/>
      <c r="GD209" s="197"/>
      <c r="GE209" s="197"/>
      <c r="GF209" s="197"/>
      <c r="GG209" s="197"/>
      <c r="GH209" s="197"/>
      <c r="GI209" s="197"/>
      <c r="GJ209" s="197"/>
      <c r="GK209" s="197"/>
      <c r="GL209" s="197"/>
      <c r="GM209" s="197"/>
      <c r="GN209" s="197"/>
      <c r="GO209" s="197"/>
      <c r="GP209" s="197"/>
      <c r="GQ209" s="197"/>
      <c r="GR209" s="197"/>
      <c r="GS209" s="197"/>
      <c r="GT209" s="197"/>
      <c r="GU209" s="197"/>
      <c r="GV209" s="197"/>
      <c r="GW209" s="197"/>
      <c r="GX209" s="197"/>
      <c r="GY209" s="197"/>
      <c r="GZ209" s="197"/>
      <c r="HA209" s="197"/>
      <c r="HB209" s="197"/>
      <c r="HC209" s="197"/>
      <c r="HD209" s="197"/>
      <c r="HE209" s="197"/>
      <c r="HF209" s="197"/>
      <c r="HG209" s="197"/>
      <c r="HH209" s="197"/>
      <c r="HI209" s="197"/>
      <c r="HJ209" s="197"/>
      <c r="HK209" s="197"/>
      <c r="HL209" s="197"/>
      <c r="HM209" s="197"/>
      <c r="HN209" s="197"/>
      <c r="HO209" s="197"/>
      <c r="HP209" s="197"/>
      <c r="HQ209" s="197"/>
      <c r="HR209" s="197"/>
      <c r="HS209" s="197"/>
      <c r="HT209" s="197"/>
      <c r="HU209" s="197"/>
      <c r="HV209" s="197"/>
      <c r="HW209" s="197"/>
      <c r="HX209" s="197"/>
      <c r="HY209" s="197"/>
      <c r="HZ209" s="197"/>
      <c r="IA209" s="197"/>
      <c r="IB209" s="197"/>
      <c r="IC209" s="197"/>
      <c r="ID209" s="197"/>
      <c r="IE209" s="197"/>
      <c r="IF209" s="197"/>
      <c r="IG209" s="197"/>
      <c r="IH209" s="197"/>
      <c r="II209" s="197"/>
      <c r="IJ209" s="197"/>
      <c r="IK209" s="197"/>
      <c r="IL209" s="197"/>
      <c r="IM209" s="197"/>
      <c r="IN209" s="197"/>
      <c r="IO209" s="197"/>
      <c r="IP209" s="197"/>
      <c r="IQ209" s="197"/>
      <c r="IR209" s="197"/>
      <c r="IS209" s="197"/>
      <c r="IT209" s="197"/>
      <c r="IU209" s="197"/>
      <c r="IV209" s="197"/>
      <c r="IW209" s="197"/>
    </row>
    <row r="210" spans="1:257">
      <c r="A210" s="208">
        <v>12</v>
      </c>
      <c r="B210" s="205" t="s">
        <v>989</v>
      </c>
      <c r="C210" s="205" t="str">
        <f t="shared" si="66"/>
        <v>TODD GRIFFIN</v>
      </c>
      <c r="D210" s="205">
        <v>4</v>
      </c>
      <c r="E210" s="209">
        <v>212</v>
      </c>
      <c r="F210" s="209">
        <v>98</v>
      </c>
      <c r="G210" s="209">
        <v>0</v>
      </c>
      <c r="H210" s="206">
        <f t="shared" si="67"/>
        <v>0.46226415094339623</v>
      </c>
      <c r="I210" s="207"/>
      <c r="J210" s="205">
        <f t="shared" si="68"/>
        <v>6</v>
      </c>
      <c r="K210" s="205">
        <f t="shared" si="69"/>
        <v>2</v>
      </c>
      <c r="L210" s="205">
        <f t="shared" si="70"/>
        <v>0</v>
      </c>
      <c r="M210" s="206">
        <f t="shared" si="71"/>
        <v>0.33333333333333331</v>
      </c>
      <c r="N210" s="205">
        <v>0</v>
      </c>
      <c r="O210" s="205">
        <v>0</v>
      </c>
      <c r="P210" s="205">
        <v>0</v>
      </c>
      <c r="Q210" s="205">
        <v>2</v>
      </c>
      <c r="R210" s="205">
        <v>0</v>
      </c>
      <c r="S210" s="205">
        <v>0</v>
      </c>
      <c r="T210" s="205">
        <v>1</v>
      </c>
      <c r="U210" s="205">
        <v>1</v>
      </c>
      <c r="V210" s="205">
        <v>0</v>
      </c>
      <c r="W210" s="205">
        <v>2</v>
      </c>
      <c r="X210" s="205">
        <v>1</v>
      </c>
      <c r="Y210" s="205">
        <v>0</v>
      </c>
      <c r="Z210" s="205">
        <v>0</v>
      </c>
      <c r="AA210" s="205">
        <v>0</v>
      </c>
      <c r="AB210" s="205">
        <v>0</v>
      </c>
      <c r="AC210" s="205"/>
      <c r="AD210" s="205"/>
      <c r="AE210" s="205"/>
      <c r="AF210" s="205">
        <v>0</v>
      </c>
      <c r="AG210" s="205">
        <v>0</v>
      </c>
      <c r="AH210" s="205">
        <v>0</v>
      </c>
      <c r="AI210" s="205">
        <v>1</v>
      </c>
      <c r="AJ210" s="205">
        <v>0</v>
      </c>
      <c r="AK210" s="205">
        <v>0</v>
      </c>
      <c r="AL210" s="205"/>
      <c r="AM210" s="205"/>
      <c r="AN210" s="205"/>
      <c r="AO210" s="205">
        <v>0</v>
      </c>
      <c r="AP210" s="205">
        <v>0</v>
      </c>
      <c r="AQ210" s="205">
        <v>0</v>
      </c>
      <c r="AR210" s="205">
        <v>0</v>
      </c>
      <c r="AS210" s="205">
        <v>0</v>
      </c>
      <c r="AT210" s="205">
        <v>0</v>
      </c>
      <c r="AU210" s="205">
        <v>0</v>
      </c>
      <c r="AV210" s="205">
        <v>0</v>
      </c>
      <c r="AW210" s="205">
        <v>0</v>
      </c>
      <c r="AX210" s="205">
        <v>0</v>
      </c>
      <c r="AY210" s="205">
        <v>0</v>
      </c>
      <c r="AZ210" s="205">
        <v>0</v>
      </c>
      <c r="BA210" s="205">
        <v>0</v>
      </c>
      <c r="BB210" s="205">
        <v>0</v>
      </c>
      <c r="BC210" s="205">
        <v>0</v>
      </c>
      <c r="BD210" s="205">
        <v>0</v>
      </c>
      <c r="BE210" s="205">
        <v>0</v>
      </c>
      <c r="BF210" s="205">
        <v>0</v>
      </c>
      <c r="BG210" s="205">
        <v>0</v>
      </c>
      <c r="BH210" s="205">
        <v>0</v>
      </c>
      <c r="BI210" s="205">
        <v>0</v>
      </c>
      <c r="BJ210" s="205"/>
      <c r="BK210" s="205"/>
      <c r="BL210" s="205"/>
      <c r="BM210" s="205"/>
      <c r="BN210" s="205"/>
      <c r="BO210" s="204"/>
      <c r="BP210" s="197"/>
      <c r="BQ210" s="197"/>
      <c r="BR210" s="197"/>
      <c r="BS210" s="197"/>
      <c r="BT210" s="197"/>
      <c r="BU210" s="197"/>
      <c r="BV210" s="197"/>
      <c r="BW210" s="197"/>
      <c r="BX210" s="197"/>
      <c r="BY210" s="197"/>
      <c r="BZ210" s="197"/>
      <c r="CA210" s="197"/>
      <c r="CB210" s="197"/>
      <c r="CC210" s="197"/>
      <c r="CD210" s="197"/>
      <c r="CE210" s="197"/>
      <c r="CF210" s="197"/>
      <c r="CG210" s="197"/>
      <c r="CH210" s="197"/>
      <c r="CI210" s="197"/>
      <c r="CJ210" s="197"/>
      <c r="CK210" s="197"/>
      <c r="CL210" s="197"/>
      <c r="CM210" s="197"/>
      <c r="CN210" s="197"/>
      <c r="CO210" s="197"/>
      <c r="CP210" s="197"/>
      <c r="CQ210" s="197"/>
      <c r="CR210" s="197"/>
      <c r="CS210" s="197"/>
      <c r="CT210" s="197"/>
      <c r="CU210" s="197"/>
      <c r="CV210" s="197"/>
      <c r="CW210" s="197"/>
      <c r="CX210" s="197"/>
      <c r="CY210" s="197"/>
      <c r="CZ210" s="197"/>
      <c r="DA210" s="197"/>
      <c r="DB210" s="197"/>
      <c r="DC210" s="197"/>
      <c r="DD210" s="197"/>
      <c r="DE210" s="197"/>
      <c r="DF210" s="197"/>
      <c r="DG210" s="197"/>
      <c r="DH210" s="197"/>
      <c r="DI210" s="197"/>
      <c r="DJ210" s="197"/>
      <c r="DK210" s="197"/>
      <c r="DL210" s="197"/>
      <c r="DM210" s="197"/>
      <c r="DN210" s="197"/>
      <c r="DO210" s="197"/>
      <c r="DP210" s="197"/>
      <c r="DQ210" s="197"/>
      <c r="DR210" s="197"/>
      <c r="DS210" s="197"/>
      <c r="DT210" s="197"/>
      <c r="DU210" s="197"/>
      <c r="DV210" s="197"/>
      <c r="DW210" s="197"/>
      <c r="DX210" s="197"/>
      <c r="DY210" s="197"/>
      <c r="DZ210" s="197"/>
      <c r="EA210" s="197"/>
      <c r="EB210" s="197"/>
      <c r="EC210" s="197"/>
      <c r="ED210" s="197"/>
      <c r="EE210" s="197"/>
      <c r="EF210" s="197"/>
      <c r="EG210" s="197"/>
      <c r="EH210" s="197"/>
      <c r="EI210" s="197"/>
      <c r="EJ210" s="197"/>
      <c r="EK210" s="197"/>
      <c r="EL210" s="197"/>
      <c r="EM210" s="197"/>
      <c r="EN210" s="197"/>
      <c r="EO210" s="197"/>
      <c r="EP210" s="197"/>
      <c r="EQ210" s="197"/>
      <c r="ER210" s="197"/>
      <c r="ES210" s="197"/>
      <c r="ET210" s="197"/>
      <c r="EU210" s="197"/>
      <c r="EV210" s="197"/>
      <c r="EW210" s="197"/>
      <c r="EX210" s="197"/>
      <c r="EY210" s="197"/>
      <c r="EZ210" s="197"/>
      <c r="FA210" s="197"/>
      <c r="FB210" s="197"/>
      <c r="FC210" s="197"/>
      <c r="FD210" s="197"/>
      <c r="FE210" s="197"/>
      <c r="FF210" s="197"/>
      <c r="FG210" s="197"/>
      <c r="FH210" s="197"/>
      <c r="FI210" s="197"/>
      <c r="FJ210" s="197"/>
      <c r="FK210" s="197"/>
      <c r="FL210" s="197"/>
      <c r="FM210" s="197"/>
      <c r="FN210" s="197"/>
      <c r="FO210" s="197"/>
      <c r="FP210" s="197"/>
      <c r="FQ210" s="197"/>
      <c r="FR210" s="197"/>
      <c r="FS210" s="197"/>
      <c r="FT210" s="197"/>
      <c r="FU210" s="197"/>
      <c r="FV210" s="197"/>
      <c r="FW210" s="197"/>
      <c r="FX210" s="197"/>
      <c r="FY210" s="197"/>
      <c r="FZ210" s="197"/>
      <c r="GA210" s="197"/>
      <c r="GB210" s="197"/>
      <c r="GC210" s="197"/>
      <c r="GD210" s="197"/>
      <c r="GE210" s="197"/>
      <c r="GF210" s="197"/>
      <c r="GG210" s="197"/>
      <c r="GH210" s="197"/>
      <c r="GI210" s="197"/>
      <c r="GJ210" s="197"/>
      <c r="GK210" s="197"/>
      <c r="GL210" s="197"/>
      <c r="GM210" s="197"/>
      <c r="GN210" s="197"/>
      <c r="GO210" s="197"/>
      <c r="GP210" s="197"/>
      <c r="GQ210" s="197"/>
      <c r="GR210" s="197"/>
      <c r="GS210" s="197"/>
      <c r="GT210" s="197"/>
      <c r="GU210" s="197"/>
      <c r="GV210" s="197"/>
      <c r="GW210" s="197"/>
      <c r="GX210" s="197"/>
      <c r="GY210" s="197"/>
      <c r="GZ210" s="197"/>
      <c r="HA210" s="197"/>
      <c r="HB210" s="197"/>
      <c r="HC210" s="197"/>
      <c r="HD210" s="197"/>
      <c r="HE210" s="197"/>
      <c r="HF210" s="197"/>
      <c r="HG210" s="197"/>
      <c r="HH210" s="197"/>
      <c r="HI210" s="197"/>
      <c r="HJ210" s="197"/>
      <c r="HK210" s="197"/>
      <c r="HL210" s="197"/>
      <c r="HM210" s="197"/>
      <c r="HN210" s="197"/>
      <c r="HO210" s="197"/>
      <c r="HP210" s="197"/>
      <c r="HQ210" s="197"/>
      <c r="HR210" s="197"/>
      <c r="HS210" s="197"/>
      <c r="HT210" s="197"/>
      <c r="HU210" s="197"/>
      <c r="HV210" s="197"/>
      <c r="HW210" s="197"/>
      <c r="HX210" s="197"/>
      <c r="HY210" s="197"/>
      <c r="HZ210" s="197"/>
      <c r="IA210" s="197"/>
      <c r="IB210" s="197"/>
      <c r="IC210" s="197"/>
      <c r="ID210" s="197"/>
      <c r="IE210" s="197"/>
      <c r="IF210" s="197"/>
      <c r="IG210" s="197"/>
      <c r="IH210" s="197"/>
      <c r="II210" s="197"/>
      <c r="IJ210" s="197"/>
      <c r="IK210" s="197"/>
      <c r="IL210" s="197"/>
      <c r="IM210" s="197"/>
      <c r="IN210" s="197"/>
      <c r="IO210" s="197"/>
      <c r="IP210" s="197"/>
      <c r="IQ210" s="197"/>
      <c r="IR210" s="197"/>
      <c r="IS210" s="197"/>
      <c r="IT210" s="197"/>
      <c r="IU210" s="197"/>
      <c r="IV210" s="197"/>
      <c r="IW210" s="197"/>
    </row>
    <row r="211" spans="1:257">
      <c r="A211" s="208">
        <v>13</v>
      </c>
      <c r="B211" s="205" t="s">
        <v>955</v>
      </c>
      <c r="C211" s="205" t="str">
        <f t="shared" si="66"/>
        <v>ANDY CLAY</v>
      </c>
      <c r="D211" s="205">
        <v>2</v>
      </c>
      <c r="E211" s="209">
        <v>95</v>
      </c>
      <c r="F211" s="209">
        <v>35</v>
      </c>
      <c r="G211" s="209">
        <v>0</v>
      </c>
      <c r="H211" s="206">
        <f t="shared" si="67"/>
        <v>0.36842105263157893</v>
      </c>
      <c r="I211" s="207"/>
      <c r="J211" s="205">
        <f t="shared" si="68"/>
        <v>39</v>
      </c>
      <c r="K211" s="205">
        <f t="shared" si="69"/>
        <v>14</v>
      </c>
      <c r="L211" s="205">
        <f t="shared" si="70"/>
        <v>0</v>
      </c>
      <c r="M211" s="206">
        <f t="shared" si="71"/>
        <v>0.35897435897435898</v>
      </c>
      <c r="N211" s="205">
        <v>3</v>
      </c>
      <c r="O211" s="205">
        <v>1</v>
      </c>
      <c r="P211" s="205">
        <v>0</v>
      </c>
      <c r="Q211" s="205">
        <v>2</v>
      </c>
      <c r="R211" s="205">
        <v>1</v>
      </c>
      <c r="S211" s="205">
        <v>0</v>
      </c>
      <c r="T211" s="205">
        <v>2</v>
      </c>
      <c r="U211" s="205">
        <v>1</v>
      </c>
      <c r="V211" s="205">
        <v>0</v>
      </c>
      <c r="W211" s="205">
        <v>2</v>
      </c>
      <c r="X211" s="205">
        <v>1</v>
      </c>
      <c r="Y211" s="205">
        <v>0</v>
      </c>
      <c r="Z211" s="205">
        <v>4</v>
      </c>
      <c r="AA211" s="205">
        <v>0</v>
      </c>
      <c r="AB211" s="205">
        <v>0</v>
      </c>
      <c r="AC211" s="205"/>
      <c r="AD211" s="205"/>
      <c r="AE211" s="205"/>
      <c r="AF211" s="205">
        <v>0</v>
      </c>
      <c r="AG211" s="205">
        <v>0</v>
      </c>
      <c r="AH211" s="205">
        <v>0</v>
      </c>
      <c r="AI211" s="205">
        <v>4</v>
      </c>
      <c r="AJ211" s="205">
        <v>1</v>
      </c>
      <c r="AK211" s="205">
        <v>0</v>
      </c>
      <c r="AL211" s="205"/>
      <c r="AM211" s="205"/>
      <c r="AN211" s="205"/>
      <c r="AO211" s="205">
        <v>0</v>
      </c>
      <c r="AP211" s="205">
        <v>0</v>
      </c>
      <c r="AQ211" s="205">
        <v>0</v>
      </c>
      <c r="AR211" s="205">
        <v>2</v>
      </c>
      <c r="AS211" s="205">
        <v>2</v>
      </c>
      <c r="AT211" s="205">
        <v>0</v>
      </c>
      <c r="AU211" s="205">
        <v>2</v>
      </c>
      <c r="AV211" s="205">
        <v>1</v>
      </c>
      <c r="AW211" s="205">
        <v>0</v>
      </c>
      <c r="AX211" s="205">
        <v>4</v>
      </c>
      <c r="AY211" s="205">
        <v>1</v>
      </c>
      <c r="AZ211" s="205">
        <v>0</v>
      </c>
      <c r="BA211" s="205">
        <v>5</v>
      </c>
      <c r="BB211" s="205">
        <v>1</v>
      </c>
      <c r="BC211" s="205">
        <v>0</v>
      </c>
      <c r="BD211" s="205">
        <v>6</v>
      </c>
      <c r="BE211" s="205">
        <v>1</v>
      </c>
      <c r="BF211" s="205">
        <v>0</v>
      </c>
      <c r="BG211" s="205">
        <v>3</v>
      </c>
      <c r="BH211" s="205">
        <v>3</v>
      </c>
      <c r="BI211" s="205">
        <v>0</v>
      </c>
      <c r="BJ211" s="205"/>
      <c r="BK211" s="205"/>
      <c r="BL211" s="205"/>
      <c r="BM211" s="205"/>
      <c r="BN211" s="205"/>
      <c r="BO211" s="204"/>
      <c r="BP211" s="197"/>
      <c r="BQ211" s="197"/>
      <c r="BR211" s="197"/>
      <c r="BS211" s="197"/>
      <c r="BT211" s="197"/>
      <c r="BU211" s="197"/>
      <c r="BV211" s="197"/>
      <c r="BW211" s="197"/>
      <c r="BX211" s="197"/>
      <c r="BY211" s="197"/>
      <c r="BZ211" s="197"/>
      <c r="CA211" s="197"/>
      <c r="CB211" s="197"/>
      <c r="CC211" s="197"/>
      <c r="CD211" s="197"/>
      <c r="CE211" s="197"/>
      <c r="CF211" s="197"/>
      <c r="CG211" s="197"/>
      <c r="CH211" s="197"/>
      <c r="CI211" s="197"/>
      <c r="CJ211" s="197"/>
      <c r="CK211" s="197"/>
      <c r="CL211" s="197"/>
      <c r="CM211" s="197"/>
      <c r="CN211" s="197"/>
      <c r="CO211" s="197"/>
      <c r="CP211" s="197"/>
      <c r="CQ211" s="197"/>
      <c r="CR211" s="197"/>
      <c r="CS211" s="197"/>
      <c r="CT211" s="197"/>
      <c r="CU211" s="197"/>
      <c r="CV211" s="197"/>
      <c r="CW211" s="197"/>
      <c r="CX211" s="197"/>
      <c r="CY211" s="197"/>
      <c r="CZ211" s="197"/>
      <c r="DA211" s="197"/>
      <c r="DB211" s="197"/>
      <c r="DC211" s="197"/>
      <c r="DD211" s="197"/>
      <c r="DE211" s="197"/>
      <c r="DF211" s="197"/>
      <c r="DG211" s="197"/>
      <c r="DH211" s="197"/>
      <c r="DI211" s="197"/>
      <c r="DJ211" s="197"/>
      <c r="DK211" s="197"/>
      <c r="DL211" s="197"/>
      <c r="DM211" s="197"/>
      <c r="DN211" s="197"/>
      <c r="DO211" s="197"/>
      <c r="DP211" s="197"/>
      <c r="DQ211" s="197"/>
      <c r="DR211" s="197"/>
      <c r="DS211" s="197"/>
      <c r="DT211" s="197"/>
      <c r="DU211" s="197"/>
      <c r="DV211" s="197"/>
      <c r="DW211" s="197"/>
      <c r="DX211" s="197"/>
      <c r="DY211" s="197"/>
      <c r="DZ211" s="197"/>
      <c r="EA211" s="197"/>
      <c r="EB211" s="197"/>
      <c r="EC211" s="197"/>
      <c r="ED211" s="197"/>
      <c r="EE211" s="197"/>
      <c r="EF211" s="197"/>
      <c r="EG211" s="197"/>
      <c r="EH211" s="197"/>
      <c r="EI211" s="197"/>
      <c r="EJ211" s="197"/>
      <c r="EK211" s="197"/>
      <c r="EL211" s="197"/>
      <c r="EM211" s="197"/>
      <c r="EN211" s="197"/>
      <c r="EO211" s="197"/>
      <c r="EP211" s="197"/>
      <c r="EQ211" s="197"/>
      <c r="ER211" s="197"/>
      <c r="ES211" s="197"/>
      <c r="ET211" s="197"/>
      <c r="EU211" s="197"/>
      <c r="EV211" s="197"/>
      <c r="EW211" s="197"/>
      <c r="EX211" s="197"/>
      <c r="EY211" s="197"/>
      <c r="EZ211" s="197"/>
      <c r="FA211" s="197"/>
      <c r="FB211" s="197"/>
      <c r="FC211" s="197"/>
      <c r="FD211" s="197"/>
      <c r="FE211" s="197"/>
      <c r="FF211" s="197"/>
      <c r="FG211" s="197"/>
      <c r="FH211" s="197"/>
      <c r="FI211" s="197"/>
      <c r="FJ211" s="197"/>
      <c r="FK211" s="197"/>
      <c r="FL211" s="197"/>
      <c r="FM211" s="197"/>
      <c r="FN211" s="197"/>
      <c r="FO211" s="197"/>
      <c r="FP211" s="197"/>
      <c r="FQ211" s="197"/>
      <c r="FR211" s="197"/>
      <c r="FS211" s="197"/>
      <c r="FT211" s="197"/>
      <c r="FU211" s="197"/>
      <c r="FV211" s="197"/>
      <c r="FW211" s="197"/>
      <c r="FX211" s="197"/>
      <c r="FY211" s="197"/>
      <c r="FZ211" s="197"/>
      <c r="GA211" s="197"/>
      <c r="GB211" s="197"/>
      <c r="GC211" s="197"/>
      <c r="GD211" s="197"/>
      <c r="GE211" s="197"/>
      <c r="GF211" s="197"/>
      <c r="GG211" s="197"/>
      <c r="GH211" s="197"/>
      <c r="GI211" s="197"/>
      <c r="GJ211" s="197"/>
      <c r="GK211" s="197"/>
      <c r="GL211" s="197"/>
      <c r="GM211" s="197"/>
      <c r="GN211" s="197"/>
      <c r="GO211" s="197"/>
      <c r="GP211" s="197"/>
      <c r="GQ211" s="197"/>
      <c r="GR211" s="197"/>
      <c r="GS211" s="197"/>
      <c r="GT211" s="197"/>
      <c r="GU211" s="197"/>
      <c r="GV211" s="197"/>
      <c r="GW211" s="197"/>
      <c r="GX211" s="197"/>
      <c r="GY211" s="197"/>
      <c r="GZ211" s="197"/>
      <c r="HA211" s="197"/>
      <c r="HB211" s="197"/>
      <c r="HC211" s="197"/>
      <c r="HD211" s="197"/>
      <c r="HE211" s="197"/>
      <c r="HF211" s="197"/>
      <c r="HG211" s="197"/>
      <c r="HH211" s="197"/>
      <c r="HI211" s="197"/>
      <c r="HJ211" s="197"/>
      <c r="HK211" s="197"/>
      <c r="HL211" s="197"/>
      <c r="HM211" s="197"/>
      <c r="HN211" s="197"/>
      <c r="HO211" s="197"/>
      <c r="HP211" s="197"/>
      <c r="HQ211" s="197"/>
      <c r="HR211" s="197"/>
      <c r="HS211" s="197"/>
      <c r="HT211" s="197"/>
      <c r="HU211" s="197"/>
      <c r="HV211" s="197"/>
      <c r="HW211" s="197"/>
      <c r="HX211" s="197"/>
      <c r="HY211" s="197"/>
      <c r="HZ211" s="197"/>
      <c r="IA211" s="197"/>
      <c r="IB211" s="197"/>
      <c r="IC211" s="197"/>
      <c r="ID211" s="197"/>
      <c r="IE211" s="197"/>
      <c r="IF211" s="197"/>
      <c r="IG211" s="197"/>
      <c r="IH211" s="197"/>
      <c r="II211" s="197"/>
      <c r="IJ211" s="197"/>
      <c r="IK211" s="197"/>
      <c r="IL211" s="197"/>
      <c r="IM211" s="197"/>
      <c r="IN211" s="197"/>
      <c r="IO211" s="197"/>
      <c r="IP211" s="197"/>
      <c r="IQ211" s="197"/>
      <c r="IR211" s="197"/>
      <c r="IS211" s="197"/>
      <c r="IT211" s="197"/>
      <c r="IU211" s="197"/>
      <c r="IV211" s="197"/>
      <c r="IW211" s="197"/>
    </row>
    <row r="212" spans="1:257">
      <c r="A212" s="208">
        <v>14</v>
      </c>
      <c r="B212" s="205" t="s">
        <v>1005</v>
      </c>
      <c r="C212" s="205" t="str">
        <f t="shared" si="66"/>
        <v>BRIAN DESROCHERS</v>
      </c>
      <c r="D212" s="205">
        <v>1</v>
      </c>
      <c r="E212" s="209">
        <v>9</v>
      </c>
      <c r="F212" s="209">
        <v>5</v>
      </c>
      <c r="G212" s="209">
        <v>0</v>
      </c>
      <c r="H212" s="206">
        <f t="shared" si="67"/>
        <v>0.55555555555555558</v>
      </c>
      <c r="I212" s="207"/>
      <c r="J212" s="205">
        <f t="shared" si="68"/>
        <v>9</v>
      </c>
      <c r="K212" s="205">
        <f t="shared" si="69"/>
        <v>5</v>
      </c>
      <c r="L212" s="205">
        <f t="shared" si="70"/>
        <v>0</v>
      </c>
      <c r="M212" s="206">
        <f t="shared" si="71"/>
        <v>0.55555555555555558</v>
      </c>
      <c r="N212" s="205"/>
      <c r="O212" s="205"/>
      <c r="P212" s="205"/>
      <c r="Q212" s="205"/>
      <c r="R212" s="205"/>
      <c r="S212" s="205"/>
      <c r="T212" s="205"/>
      <c r="U212" s="205"/>
      <c r="V212" s="205"/>
      <c r="W212" s="205"/>
      <c r="X212" s="205"/>
      <c r="Y212" s="205"/>
      <c r="Z212" s="205"/>
      <c r="AA212" s="205"/>
      <c r="AB212" s="205"/>
      <c r="AC212" s="205"/>
      <c r="AD212" s="205"/>
      <c r="AE212" s="205"/>
      <c r="AF212" s="205"/>
      <c r="AG212" s="205"/>
      <c r="AH212" s="205"/>
      <c r="AI212" s="205"/>
      <c r="AJ212" s="205"/>
      <c r="AK212" s="205"/>
      <c r="AL212" s="205"/>
      <c r="AM212" s="205"/>
      <c r="AN212" s="205"/>
      <c r="AO212" s="205"/>
      <c r="AP212" s="205"/>
      <c r="AQ212" s="205"/>
      <c r="AR212" s="205"/>
      <c r="AS212" s="205"/>
      <c r="AT212" s="205"/>
      <c r="AU212" s="205">
        <v>3</v>
      </c>
      <c r="AV212" s="205">
        <v>3</v>
      </c>
      <c r="AW212" s="205">
        <v>0</v>
      </c>
      <c r="AX212" s="205">
        <v>4</v>
      </c>
      <c r="AY212" s="205">
        <v>1</v>
      </c>
      <c r="AZ212" s="205">
        <v>0</v>
      </c>
      <c r="BA212" s="205">
        <v>0</v>
      </c>
      <c r="BB212" s="205">
        <v>0</v>
      </c>
      <c r="BC212" s="205">
        <v>0</v>
      </c>
      <c r="BD212" s="205">
        <v>0</v>
      </c>
      <c r="BE212" s="205">
        <v>0</v>
      </c>
      <c r="BF212" s="205">
        <v>0</v>
      </c>
      <c r="BG212" s="205">
        <v>2</v>
      </c>
      <c r="BH212" s="205">
        <v>1</v>
      </c>
      <c r="BI212" s="205">
        <v>0</v>
      </c>
      <c r="BJ212" s="205"/>
      <c r="BK212" s="205"/>
      <c r="BL212" s="205"/>
      <c r="BM212" s="205"/>
      <c r="BN212" s="205"/>
      <c r="BO212" s="204"/>
      <c r="BP212" s="197"/>
      <c r="BQ212" s="197"/>
      <c r="BR212" s="197"/>
      <c r="BS212" s="197"/>
      <c r="BT212" s="197"/>
      <c r="BU212" s="197"/>
      <c r="BV212" s="197"/>
      <c r="BW212" s="197"/>
      <c r="BX212" s="197"/>
      <c r="BY212" s="197"/>
      <c r="BZ212" s="197"/>
      <c r="CA212" s="197"/>
      <c r="CB212" s="197"/>
      <c r="CC212" s="197"/>
      <c r="CD212" s="197"/>
      <c r="CE212" s="197"/>
      <c r="CF212" s="197"/>
      <c r="CG212" s="197"/>
      <c r="CH212" s="197"/>
      <c r="CI212" s="197"/>
      <c r="CJ212" s="197"/>
      <c r="CK212" s="197"/>
      <c r="CL212" s="197"/>
      <c r="CM212" s="197"/>
      <c r="CN212" s="197"/>
      <c r="CO212" s="197"/>
      <c r="CP212" s="197"/>
      <c r="CQ212" s="197"/>
      <c r="CR212" s="197"/>
      <c r="CS212" s="197"/>
      <c r="CT212" s="197"/>
      <c r="CU212" s="197"/>
      <c r="CV212" s="197"/>
      <c r="CW212" s="197"/>
      <c r="CX212" s="197"/>
      <c r="CY212" s="197"/>
      <c r="CZ212" s="197"/>
      <c r="DA212" s="197"/>
      <c r="DB212" s="197"/>
      <c r="DC212" s="197"/>
      <c r="DD212" s="197"/>
      <c r="DE212" s="197"/>
      <c r="DF212" s="197"/>
      <c r="DG212" s="197"/>
      <c r="DH212" s="197"/>
      <c r="DI212" s="197"/>
      <c r="DJ212" s="197"/>
      <c r="DK212" s="197"/>
      <c r="DL212" s="197"/>
      <c r="DM212" s="197"/>
      <c r="DN212" s="197"/>
      <c r="DO212" s="197"/>
      <c r="DP212" s="197"/>
      <c r="DQ212" s="197"/>
      <c r="DR212" s="197"/>
      <c r="DS212" s="197"/>
      <c r="DT212" s="197"/>
      <c r="DU212" s="197"/>
      <c r="DV212" s="197"/>
      <c r="DW212" s="197"/>
      <c r="DX212" s="197"/>
      <c r="DY212" s="197"/>
      <c r="DZ212" s="197"/>
      <c r="EA212" s="197"/>
      <c r="EB212" s="197"/>
      <c r="EC212" s="197"/>
      <c r="ED212" s="197"/>
      <c r="EE212" s="197"/>
      <c r="EF212" s="197"/>
      <c r="EG212" s="197"/>
      <c r="EH212" s="197"/>
      <c r="EI212" s="197"/>
      <c r="EJ212" s="197"/>
      <c r="EK212" s="197"/>
      <c r="EL212" s="197"/>
      <c r="EM212" s="197"/>
      <c r="EN212" s="197"/>
      <c r="EO212" s="197"/>
      <c r="EP212" s="197"/>
      <c r="EQ212" s="197"/>
      <c r="ER212" s="197"/>
      <c r="ES212" s="197"/>
      <c r="ET212" s="197"/>
      <c r="EU212" s="197"/>
      <c r="EV212" s="197"/>
      <c r="EW212" s="197"/>
      <c r="EX212" s="197"/>
      <c r="EY212" s="197"/>
      <c r="EZ212" s="197"/>
      <c r="FA212" s="197"/>
      <c r="FB212" s="197"/>
      <c r="FC212" s="197"/>
      <c r="FD212" s="197"/>
      <c r="FE212" s="197"/>
      <c r="FF212" s="197"/>
      <c r="FG212" s="197"/>
      <c r="FH212" s="197"/>
      <c r="FI212" s="197"/>
      <c r="FJ212" s="197"/>
      <c r="FK212" s="197"/>
      <c r="FL212" s="197"/>
      <c r="FM212" s="197"/>
      <c r="FN212" s="197"/>
      <c r="FO212" s="197"/>
      <c r="FP212" s="197"/>
      <c r="FQ212" s="197"/>
      <c r="FR212" s="197"/>
      <c r="FS212" s="197"/>
      <c r="FT212" s="197"/>
      <c r="FU212" s="197"/>
      <c r="FV212" s="197"/>
      <c r="FW212" s="197"/>
      <c r="FX212" s="197"/>
      <c r="FY212" s="197"/>
      <c r="FZ212" s="197"/>
      <c r="GA212" s="197"/>
      <c r="GB212" s="197"/>
      <c r="GC212" s="197"/>
      <c r="GD212" s="197"/>
      <c r="GE212" s="197"/>
      <c r="GF212" s="197"/>
      <c r="GG212" s="197"/>
      <c r="GH212" s="197"/>
      <c r="GI212" s="197"/>
      <c r="GJ212" s="197"/>
      <c r="GK212" s="197"/>
      <c r="GL212" s="197"/>
      <c r="GM212" s="197"/>
      <c r="GN212" s="197"/>
      <c r="GO212" s="197"/>
      <c r="GP212" s="197"/>
      <c r="GQ212" s="197"/>
      <c r="GR212" s="197"/>
      <c r="GS212" s="197"/>
      <c r="GT212" s="197"/>
      <c r="GU212" s="197"/>
      <c r="GV212" s="197"/>
      <c r="GW212" s="197"/>
      <c r="GX212" s="197"/>
      <c r="GY212" s="197"/>
      <c r="GZ212" s="197"/>
      <c r="HA212" s="197"/>
      <c r="HB212" s="197"/>
      <c r="HC212" s="197"/>
      <c r="HD212" s="197"/>
      <c r="HE212" s="197"/>
      <c r="HF212" s="197"/>
      <c r="HG212" s="197"/>
      <c r="HH212" s="197"/>
      <c r="HI212" s="197"/>
      <c r="HJ212" s="197"/>
      <c r="HK212" s="197"/>
      <c r="HL212" s="197"/>
      <c r="HM212" s="197"/>
      <c r="HN212" s="197"/>
      <c r="HO212" s="197"/>
      <c r="HP212" s="197"/>
      <c r="HQ212" s="197"/>
      <c r="HR212" s="197"/>
      <c r="HS212" s="197"/>
      <c r="HT212" s="197"/>
      <c r="HU212" s="197"/>
      <c r="HV212" s="197"/>
      <c r="HW212" s="197"/>
      <c r="HX212" s="197"/>
      <c r="HY212" s="197"/>
      <c r="HZ212" s="197"/>
      <c r="IA212" s="197"/>
      <c r="IB212" s="197"/>
      <c r="IC212" s="197"/>
      <c r="ID212" s="197"/>
      <c r="IE212" s="197"/>
      <c r="IF212" s="197"/>
      <c r="IG212" s="197"/>
      <c r="IH212" s="197"/>
      <c r="II212" s="197"/>
      <c r="IJ212" s="197"/>
      <c r="IK212" s="197"/>
      <c r="IL212" s="197"/>
      <c r="IM212" s="197"/>
      <c r="IN212" s="197"/>
      <c r="IO212" s="197"/>
      <c r="IP212" s="197"/>
      <c r="IQ212" s="197"/>
      <c r="IR212" s="197"/>
      <c r="IS212" s="197"/>
      <c r="IT212" s="197"/>
      <c r="IU212" s="197"/>
      <c r="IV212" s="197"/>
      <c r="IW212" s="197"/>
    </row>
    <row r="213" spans="1:257">
      <c r="A213" s="208">
        <v>15</v>
      </c>
      <c r="B213" s="205" t="s">
        <v>1004</v>
      </c>
      <c r="C213" s="205" t="str">
        <f t="shared" si="66"/>
        <v>NATHAN DUFF</v>
      </c>
      <c r="D213" s="205">
        <v>1</v>
      </c>
      <c r="E213" s="209">
        <v>23</v>
      </c>
      <c r="F213" s="209">
        <v>7</v>
      </c>
      <c r="G213" s="209">
        <v>0</v>
      </c>
      <c r="H213" s="206">
        <f t="shared" si="67"/>
        <v>0.30434782608695654</v>
      </c>
      <c r="I213" s="207"/>
      <c r="J213" s="205">
        <f t="shared" si="68"/>
        <v>23</v>
      </c>
      <c r="K213" s="205">
        <f t="shared" si="69"/>
        <v>7</v>
      </c>
      <c r="L213" s="205">
        <f t="shared" si="70"/>
        <v>0</v>
      </c>
      <c r="M213" s="206">
        <f t="shared" si="71"/>
        <v>0.30434782608695654</v>
      </c>
      <c r="N213" s="205">
        <v>2</v>
      </c>
      <c r="O213" s="205">
        <v>0</v>
      </c>
      <c r="P213" s="205">
        <v>0</v>
      </c>
      <c r="Q213" s="205">
        <v>2</v>
      </c>
      <c r="R213" s="205">
        <v>0</v>
      </c>
      <c r="S213" s="205">
        <v>0</v>
      </c>
      <c r="T213" s="205">
        <v>2</v>
      </c>
      <c r="U213" s="205">
        <v>1</v>
      </c>
      <c r="V213" s="205">
        <v>0</v>
      </c>
      <c r="W213" s="205">
        <v>2</v>
      </c>
      <c r="X213" s="205">
        <v>1</v>
      </c>
      <c r="Y213" s="205">
        <v>0</v>
      </c>
      <c r="Z213" s="205">
        <v>0</v>
      </c>
      <c r="AA213" s="205">
        <v>0</v>
      </c>
      <c r="AB213" s="205">
        <v>0</v>
      </c>
      <c r="AC213" s="205"/>
      <c r="AD213" s="205"/>
      <c r="AE213" s="205"/>
      <c r="AF213" s="205">
        <v>3</v>
      </c>
      <c r="AG213" s="205">
        <v>1</v>
      </c>
      <c r="AH213" s="205">
        <v>0</v>
      </c>
      <c r="AI213" s="205">
        <v>4</v>
      </c>
      <c r="AJ213" s="205">
        <v>1</v>
      </c>
      <c r="AK213" s="205">
        <v>0</v>
      </c>
      <c r="AL213" s="205"/>
      <c r="AM213" s="205"/>
      <c r="AN213" s="205"/>
      <c r="AO213" s="205">
        <v>2</v>
      </c>
      <c r="AP213" s="205">
        <v>0</v>
      </c>
      <c r="AQ213" s="205">
        <v>0</v>
      </c>
      <c r="AR213" s="205">
        <v>3</v>
      </c>
      <c r="AS213" s="205">
        <v>3</v>
      </c>
      <c r="AT213" s="205">
        <v>0</v>
      </c>
      <c r="AU213" s="205">
        <v>3</v>
      </c>
      <c r="AV213" s="205">
        <v>0</v>
      </c>
      <c r="AW213" s="205">
        <v>0</v>
      </c>
      <c r="AX213" s="205">
        <v>0</v>
      </c>
      <c r="AY213" s="205">
        <v>0</v>
      </c>
      <c r="AZ213" s="205">
        <v>0</v>
      </c>
      <c r="BA213" s="205">
        <v>0</v>
      </c>
      <c r="BB213" s="205">
        <v>0</v>
      </c>
      <c r="BC213" s="205">
        <v>0</v>
      </c>
      <c r="BD213" s="205">
        <v>0</v>
      </c>
      <c r="BE213" s="205">
        <v>0</v>
      </c>
      <c r="BF213" s="205">
        <v>0</v>
      </c>
      <c r="BG213" s="205">
        <v>0</v>
      </c>
      <c r="BH213" s="205">
        <v>0</v>
      </c>
      <c r="BI213" s="205">
        <v>0</v>
      </c>
      <c r="BJ213" s="205"/>
      <c r="BK213" s="205"/>
      <c r="BL213" s="205"/>
      <c r="BM213" s="205"/>
      <c r="BN213" s="205"/>
      <c r="BO213" s="204"/>
      <c r="BP213" s="197"/>
      <c r="BQ213" s="197"/>
      <c r="BR213" s="197"/>
      <c r="BS213" s="197"/>
      <c r="BT213" s="197"/>
      <c r="BU213" s="197"/>
      <c r="BV213" s="197"/>
      <c r="BW213" s="197"/>
      <c r="BX213" s="197"/>
      <c r="BY213" s="197"/>
      <c r="BZ213" s="197"/>
      <c r="CA213" s="197"/>
      <c r="CB213" s="197"/>
      <c r="CC213" s="197"/>
      <c r="CD213" s="197"/>
      <c r="CE213" s="197"/>
      <c r="CF213" s="197"/>
      <c r="CG213" s="197"/>
      <c r="CH213" s="197"/>
      <c r="CI213" s="197"/>
      <c r="CJ213" s="197"/>
      <c r="CK213" s="197"/>
      <c r="CL213" s="197"/>
      <c r="CM213" s="197"/>
      <c r="CN213" s="197"/>
      <c r="CO213" s="197"/>
      <c r="CP213" s="197"/>
      <c r="CQ213" s="197"/>
      <c r="CR213" s="197"/>
      <c r="CS213" s="197"/>
      <c r="CT213" s="197"/>
      <c r="CU213" s="197"/>
      <c r="CV213" s="197"/>
      <c r="CW213" s="197"/>
      <c r="CX213" s="197"/>
      <c r="CY213" s="197"/>
      <c r="CZ213" s="197"/>
      <c r="DA213" s="197"/>
      <c r="DB213" s="197"/>
      <c r="DC213" s="197"/>
      <c r="DD213" s="197"/>
      <c r="DE213" s="197"/>
      <c r="DF213" s="197"/>
      <c r="DG213" s="197"/>
      <c r="DH213" s="197"/>
      <c r="DI213" s="197"/>
      <c r="DJ213" s="197"/>
      <c r="DK213" s="197"/>
      <c r="DL213" s="197"/>
      <c r="DM213" s="197"/>
      <c r="DN213" s="197"/>
      <c r="DO213" s="197"/>
      <c r="DP213" s="197"/>
      <c r="DQ213" s="197"/>
      <c r="DR213" s="197"/>
      <c r="DS213" s="197"/>
      <c r="DT213" s="197"/>
      <c r="DU213" s="197"/>
      <c r="DV213" s="197"/>
      <c r="DW213" s="197"/>
      <c r="DX213" s="197"/>
      <c r="DY213" s="197"/>
      <c r="DZ213" s="197"/>
      <c r="EA213" s="197"/>
      <c r="EB213" s="197"/>
      <c r="EC213" s="197"/>
      <c r="ED213" s="197"/>
      <c r="EE213" s="197"/>
      <c r="EF213" s="197"/>
      <c r="EG213" s="197"/>
      <c r="EH213" s="197"/>
      <c r="EI213" s="197"/>
      <c r="EJ213" s="197"/>
      <c r="EK213" s="197"/>
      <c r="EL213" s="197"/>
      <c r="EM213" s="197"/>
      <c r="EN213" s="197"/>
      <c r="EO213" s="197"/>
      <c r="EP213" s="197"/>
      <c r="EQ213" s="197"/>
      <c r="ER213" s="197"/>
      <c r="ES213" s="197"/>
      <c r="ET213" s="197"/>
      <c r="EU213" s="197"/>
      <c r="EV213" s="197"/>
      <c r="EW213" s="197"/>
      <c r="EX213" s="197"/>
      <c r="EY213" s="197"/>
      <c r="EZ213" s="197"/>
      <c r="FA213" s="197"/>
      <c r="FB213" s="197"/>
      <c r="FC213" s="197"/>
      <c r="FD213" s="197"/>
      <c r="FE213" s="197"/>
      <c r="FF213" s="197"/>
      <c r="FG213" s="197"/>
      <c r="FH213" s="197"/>
      <c r="FI213" s="197"/>
      <c r="FJ213" s="197"/>
      <c r="FK213" s="197"/>
      <c r="FL213" s="197"/>
      <c r="FM213" s="197"/>
      <c r="FN213" s="197"/>
      <c r="FO213" s="197"/>
      <c r="FP213" s="197"/>
      <c r="FQ213" s="197"/>
      <c r="FR213" s="197"/>
      <c r="FS213" s="197"/>
      <c r="FT213" s="197"/>
      <c r="FU213" s="197"/>
      <c r="FV213" s="197"/>
      <c r="FW213" s="197"/>
      <c r="FX213" s="197"/>
      <c r="FY213" s="197"/>
      <c r="FZ213" s="197"/>
      <c r="GA213" s="197"/>
      <c r="GB213" s="197"/>
      <c r="GC213" s="197"/>
      <c r="GD213" s="197"/>
      <c r="GE213" s="197"/>
      <c r="GF213" s="197"/>
      <c r="GG213" s="197"/>
      <c r="GH213" s="197"/>
      <c r="GI213" s="197"/>
      <c r="GJ213" s="197"/>
      <c r="GK213" s="197"/>
      <c r="GL213" s="197"/>
      <c r="GM213" s="197"/>
      <c r="GN213" s="197"/>
      <c r="GO213" s="197"/>
      <c r="GP213" s="197"/>
      <c r="GQ213" s="197"/>
      <c r="GR213" s="197"/>
      <c r="GS213" s="197"/>
      <c r="GT213" s="197"/>
      <c r="GU213" s="197"/>
      <c r="GV213" s="197"/>
      <c r="GW213" s="197"/>
      <c r="GX213" s="197"/>
      <c r="GY213" s="197"/>
      <c r="GZ213" s="197"/>
      <c r="HA213" s="197"/>
      <c r="HB213" s="197"/>
      <c r="HC213" s="197"/>
      <c r="HD213" s="197"/>
      <c r="HE213" s="197"/>
      <c r="HF213" s="197"/>
      <c r="HG213" s="197"/>
      <c r="HH213" s="197"/>
      <c r="HI213" s="197"/>
      <c r="HJ213" s="197"/>
      <c r="HK213" s="197"/>
      <c r="HL213" s="197"/>
      <c r="HM213" s="197"/>
      <c r="HN213" s="197"/>
      <c r="HO213" s="197"/>
      <c r="HP213" s="197"/>
      <c r="HQ213" s="197"/>
      <c r="HR213" s="197"/>
      <c r="HS213" s="197"/>
      <c r="HT213" s="197"/>
      <c r="HU213" s="197"/>
      <c r="HV213" s="197"/>
      <c r="HW213" s="197"/>
      <c r="HX213" s="197"/>
      <c r="HY213" s="197"/>
      <c r="HZ213" s="197"/>
      <c r="IA213" s="197"/>
      <c r="IB213" s="197"/>
      <c r="IC213" s="197"/>
      <c r="ID213" s="197"/>
      <c r="IE213" s="197"/>
      <c r="IF213" s="197"/>
      <c r="IG213" s="197"/>
      <c r="IH213" s="197"/>
      <c r="II213" s="197"/>
      <c r="IJ213" s="197"/>
      <c r="IK213" s="197"/>
      <c r="IL213" s="197"/>
      <c r="IM213" s="197"/>
      <c r="IN213" s="197"/>
      <c r="IO213" s="197"/>
      <c r="IP213" s="197"/>
      <c r="IQ213" s="197"/>
      <c r="IR213" s="197"/>
      <c r="IS213" s="197"/>
      <c r="IT213" s="197"/>
      <c r="IU213" s="197"/>
      <c r="IV213" s="197"/>
      <c r="IW213" s="197"/>
    </row>
    <row r="214" spans="1:257">
      <c r="A214" s="203"/>
      <c r="B214" s="201"/>
      <c r="C214" s="201"/>
      <c r="D214" s="201"/>
      <c r="E214" s="201"/>
      <c r="F214" s="201"/>
      <c r="G214" s="201"/>
      <c r="H214" s="202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  <c r="BG214" s="201"/>
      <c r="BH214" s="201"/>
      <c r="BI214" s="201"/>
      <c r="BJ214" s="201"/>
      <c r="BK214" s="201"/>
      <c r="BL214" s="201"/>
      <c r="BM214" s="201"/>
      <c r="BN214" s="201"/>
      <c r="BO214" s="200"/>
      <c r="BP214" s="200"/>
      <c r="BQ214" s="200"/>
      <c r="BR214" s="200"/>
      <c r="BS214" s="200"/>
      <c r="BT214" s="200"/>
      <c r="BU214" s="200"/>
      <c r="BV214" s="200"/>
      <c r="BW214" s="200"/>
      <c r="BX214" s="200"/>
      <c r="BY214" s="200"/>
      <c r="BZ214" s="200"/>
      <c r="CA214" s="200"/>
      <c r="CB214" s="200"/>
      <c r="CC214" s="200"/>
      <c r="CD214" s="200"/>
      <c r="CE214" s="200"/>
      <c r="CF214" s="200"/>
      <c r="CG214" s="200"/>
      <c r="CH214" s="200"/>
      <c r="CI214" s="200"/>
      <c r="CJ214" s="200"/>
      <c r="CK214" s="200"/>
      <c r="CL214" s="200"/>
      <c r="CM214" s="200"/>
      <c r="CN214" s="200"/>
      <c r="CO214" s="200"/>
      <c r="CP214" s="200"/>
      <c r="CQ214" s="200"/>
      <c r="CR214" s="200"/>
      <c r="CS214" s="200"/>
      <c r="CT214" s="200"/>
      <c r="CU214" s="200"/>
      <c r="CV214" s="200"/>
      <c r="CW214" s="200"/>
      <c r="CX214" s="200"/>
      <c r="CY214" s="200"/>
      <c r="CZ214" s="200"/>
      <c r="DA214" s="200"/>
      <c r="DB214" s="200"/>
      <c r="DC214" s="200"/>
      <c r="DD214" s="200"/>
      <c r="DE214" s="200"/>
      <c r="DF214" s="200"/>
      <c r="DG214" s="200"/>
      <c r="DH214" s="200"/>
      <c r="DI214" s="200"/>
      <c r="DJ214" s="200"/>
      <c r="DK214" s="200"/>
      <c r="DL214" s="200"/>
      <c r="DM214" s="200"/>
      <c r="DN214" s="200"/>
      <c r="DO214" s="200"/>
      <c r="DP214" s="200"/>
      <c r="DQ214" s="200"/>
      <c r="DR214" s="200"/>
      <c r="DS214" s="200"/>
      <c r="DT214" s="200"/>
      <c r="DU214" s="200"/>
      <c r="DV214" s="200"/>
      <c r="DW214" s="200"/>
      <c r="DX214" s="200"/>
      <c r="DY214" s="200"/>
      <c r="DZ214" s="200"/>
      <c r="EA214" s="200"/>
      <c r="EB214" s="200"/>
      <c r="EC214" s="200"/>
      <c r="ED214" s="200"/>
      <c r="EE214" s="200"/>
      <c r="EF214" s="200"/>
      <c r="EG214" s="200"/>
      <c r="EH214" s="200"/>
      <c r="EI214" s="200"/>
      <c r="EJ214" s="200"/>
      <c r="EK214" s="200"/>
      <c r="EL214" s="200"/>
      <c r="EM214" s="200"/>
      <c r="EN214" s="200"/>
      <c r="EO214" s="200"/>
      <c r="EP214" s="200"/>
      <c r="EQ214" s="200"/>
      <c r="ER214" s="200"/>
      <c r="ES214" s="200"/>
      <c r="ET214" s="200"/>
      <c r="EU214" s="200"/>
      <c r="EV214" s="200"/>
      <c r="EW214" s="200"/>
      <c r="EX214" s="200"/>
      <c r="EY214" s="200"/>
      <c r="EZ214" s="200"/>
      <c r="FA214" s="200"/>
      <c r="FB214" s="200"/>
      <c r="FC214" s="200"/>
      <c r="FD214" s="200"/>
      <c r="FE214" s="200"/>
      <c r="FF214" s="200"/>
      <c r="FG214" s="200"/>
      <c r="FH214" s="200"/>
      <c r="FI214" s="200"/>
      <c r="FJ214" s="200"/>
      <c r="FK214" s="200"/>
      <c r="FL214" s="200"/>
      <c r="FM214" s="200"/>
      <c r="FN214" s="200"/>
      <c r="FO214" s="200"/>
      <c r="FP214" s="200"/>
      <c r="FQ214" s="200"/>
      <c r="FR214" s="200"/>
      <c r="FS214" s="200"/>
      <c r="FT214" s="200"/>
      <c r="FU214" s="200"/>
      <c r="FV214" s="200"/>
      <c r="FW214" s="200"/>
      <c r="FX214" s="200"/>
      <c r="FY214" s="200"/>
      <c r="FZ214" s="200"/>
      <c r="GA214" s="200"/>
      <c r="GB214" s="200"/>
      <c r="GC214" s="200"/>
      <c r="GD214" s="200"/>
      <c r="GE214" s="200"/>
      <c r="GF214" s="200"/>
      <c r="GG214" s="200"/>
      <c r="GH214" s="200"/>
      <c r="GI214" s="200"/>
      <c r="GJ214" s="200"/>
      <c r="GK214" s="200"/>
      <c r="GL214" s="200"/>
      <c r="GM214" s="200"/>
      <c r="GN214" s="200"/>
      <c r="GO214" s="200"/>
      <c r="GP214" s="200"/>
      <c r="GQ214" s="200"/>
      <c r="GR214" s="200"/>
      <c r="GS214" s="200"/>
      <c r="GT214" s="200"/>
      <c r="GU214" s="200"/>
      <c r="GV214" s="200"/>
      <c r="GW214" s="200"/>
      <c r="GX214" s="200"/>
      <c r="GY214" s="200"/>
      <c r="GZ214" s="200"/>
      <c r="HA214" s="200"/>
      <c r="HB214" s="200"/>
      <c r="HC214" s="200"/>
      <c r="HD214" s="200"/>
      <c r="HE214" s="200"/>
      <c r="HF214" s="200"/>
      <c r="HG214" s="200"/>
      <c r="HH214" s="200"/>
      <c r="HI214" s="200"/>
      <c r="HJ214" s="200"/>
      <c r="HK214" s="200"/>
      <c r="HL214" s="200"/>
      <c r="HM214" s="200"/>
      <c r="HN214" s="200"/>
      <c r="HO214" s="200"/>
      <c r="HP214" s="200"/>
      <c r="HQ214" s="200"/>
      <c r="HR214" s="200"/>
      <c r="HS214" s="200"/>
      <c r="HT214" s="200"/>
      <c r="HU214" s="200"/>
      <c r="HV214" s="200"/>
      <c r="HW214" s="200"/>
      <c r="HX214" s="200"/>
      <c r="HY214" s="200"/>
      <c r="HZ214" s="200"/>
      <c r="IA214" s="200"/>
      <c r="IB214" s="200"/>
      <c r="IC214" s="200"/>
      <c r="ID214" s="200"/>
      <c r="IE214" s="200"/>
      <c r="IF214" s="200"/>
      <c r="IG214" s="200"/>
      <c r="IH214" s="200"/>
      <c r="II214" s="200"/>
      <c r="IJ214" s="200"/>
      <c r="IK214" s="200"/>
      <c r="IL214" s="200"/>
      <c r="IM214" s="200"/>
      <c r="IN214" s="200"/>
      <c r="IO214" s="200"/>
      <c r="IP214" s="200"/>
      <c r="IQ214" s="200"/>
      <c r="IR214" s="200"/>
      <c r="IS214" s="200"/>
      <c r="IT214" s="200"/>
      <c r="IU214" s="200"/>
      <c r="IV214" s="200"/>
      <c r="IW214" s="200"/>
    </row>
    <row r="215" spans="1:257">
      <c r="A215" s="198"/>
      <c r="B215" s="197"/>
      <c r="C215" s="197"/>
      <c r="D215" s="197"/>
      <c r="E215" s="197"/>
      <c r="F215" s="197"/>
      <c r="G215" s="197"/>
      <c r="H215" s="199"/>
      <c r="I215" s="197"/>
      <c r="J215" s="197"/>
      <c r="K215" s="197"/>
      <c r="L215" s="197"/>
      <c r="M215" s="197"/>
      <c r="N215" s="197"/>
      <c r="O215" s="197"/>
      <c r="P215" s="197"/>
      <c r="Q215" s="197"/>
      <c r="R215" s="197"/>
      <c r="S215" s="197"/>
      <c r="T215" s="197"/>
      <c r="U215" s="197"/>
      <c r="V215" s="197"/>
      <c r="W215" s="197"/>
      <c r="X215" s="197"/>
      <c r="Y215" s="197"/>
      <c r="Z215" s="197"/>
      <c r="AA215" s="197"/>
      <c r="AB215" s="197"/>
      <c r="AC215" s="197"/>
      <c r="AD215" s="197"/>
      <c r="AE215" s="197"/>
      <c r="AF215" s="197"/>
      <c r="AG215" s="197"/>
      <c r="AH215" s="197"/>
      <c r="AI215" s="197"/>
      <c r="AJ215" s="197"/>
      <c r="AK215" s="197"/>
      <c r="AL215" s="197"/>
      <c r="AM215" s="197"/>
      <c r="AN215" s="197"/>
      <c r="AO215" s="197"/>
      <c r="AP215" s="197"/>
      <c r="AQ215" s="197"/>
      <c r="AR215" s="197"/>
      <c r="AS215" s="197"/>
      <c r="AT215" s="197"/>
      <c r="AU215" s="197"/>
      <c r="AV215" s="197"/>
      <c r="AW215" s="197"/>
      <c r="AX215" s="197"/>
      <c r="AY215" s="197"/>
      <c r="AZ215" s="197"/>
      <c r="BA215" s="197"/>
      <c r="BB215" s="197"/>
      <c r="BC215" s="197"/>
      <c r="BD215" s="197"/>
      <c r="BE215" s="197"/>
      <c r="BF215" s="197"/>
      <c r="BG215" s="197"/>
      <c r="BH215" s="197"/>
      <c r="BI215" s="197"/>
      <c r="BJ215" s="197"/>
      <c r="BK215" s="197"/>
      <c r="BL215" s="197"/>
      <c r="BM215" s="197"/>
      <c r="BN215" s="197"/>
      <c r="BO215" s="197"/>
      <c r="BP215" s="197"/>
      <c r="BQ215" s="197"/>
      <c r="BR215" s="197"/>
      <c r="BS215" s="197"/>
      <c r="BT215" s="197"/>
      <c r="BU215" s="197"/>
      <c r="BV215" s="197"/>
      <c r="BW215" s="197"/>
      <c r="BX215" s="197"/>
      <c r="BY215" s="197"/>
      <c r="BZ215" s="197"/>
      <c r="CA215" s="197"/>
      <c r="CB215" s="197"/>
      <c r="CC215" s="197"/>
      <c r="CD215" s="197"/>
      <c r="CE215" s="197"/>
      <c r="CF215" s="197"/>
      <c r="CG215" s="197"/>
      <c r="CH215" s="197"/>
      <c r="CI215" s="197"/>
      <c r="CJ215" s="197"/>
      <c r="CK215" s="197"/>
      <c r="CL215" s="197"/>
      <c r="CM215" s="197"/>
      <c r="CN215" s="197"/>
      <c r="CO215" s="197"/>
      <c r="CP215" s="197"/>
      <c r="CQ215" s="197"/>
      <c r="CR215" s="197"/>
      <c r="CS215" s="197"/>
      <c r="CT215" s="197"/>
      <c r="CU215" s="197"/>
      <c r="CV215" s="197"/>
      <c r="CW215" s="197"/>
      <c r="CX215" s="197"/>
      <c r="CY215" s="197"/>
      <c r="CZ215" s="197"/>
      <c r="DA215" s="197"/>
      <c r="DB215" s="197"/>
      <c r="DC215" s="197"/>
      <c r="DD215" s="197"/>
      <c r="DE215" s="197"/>
      <c r="DF215" s="197"/>
      <c r="DG215" s="197"/>
      <c r="DH215" s="197"/>
      <c r="DI215" s="197"/>
      <c r="DJ215" s="197"/>
      <c r="DK215" s="197"/>
      <c r="DL215" s="197"/>
      <c r="DM215" s="197"/>
      <c r="DN215" s="197"/>
      <c r="DO215" s="197"/>
      <c r="DP215" s="197"/>
      <c r="DQ215" s="197"/>
      <c r="DR215" s="197"/>
      <c r="DS215" s="197"/>
      <c r="DT215" s="197"/>
      <c r="DU215" s="197"/>
      <c r="DV215" s="197"/>
      <c r="DW215" s="197"/>
      <c r="DX215" s="197"/>
      <c r="DY215" s="197"/>
      <c r="DZ215" s="197"/>
      <c r="EA215" s="197"/>
      <c r="EB215" s="197"/>
      <c r="EC215" s="197"/>
      <c r="ED215" s="197"/>
      <c r="EE215" s="197"/>
      <c r="EF215" s="197"/>
      <c r="EG215" s="197"/>
      <c r="EH215" s="197"/>
      <c r="EI215" s="197"/>
      <c r="EJ215" s="197"/>
      <c r="EK215" s="197"/>
      <c r="EL215" s="197"/>
      <c r="EM215" s="197"/>
      <c r="EN215" s="197"/>
      <c r="EO215" s="197"/>
      <c r="EP215" s="197"/>
      <c r="EQ215" s="197"/>
      <c r="ER215" s="197"/>
      <c r="ES215" s="197"/>
      <c r="ET215" s="197"/>
      <c r="EU215" s="197"/>
      <c r="EV215" s="197"/>
      <c r="EW215" s="197"/>
      <c r="EX215" s="197"/>
      <c r="EY215" s="197"/>
      <c r="EZ215" s="197"/>
      <c r="FA215" s="197"/>
      <c r="FB215" s="197"/>
      <c r="FC215" s="197"/>
      <c r="FD215" s="197"/>
      <c r="FE215" s="197"/>
      <c r="FF215" s="197"/>
      <c r="FG215" s="197"/>
      <c r="FH215" s="197"/>
      <c r="FI215" s="197"/>
      <c r="FJ215" s="197"/>
      <c r="FK215" s="197"/>
      <c r="FL215" s="197"/>
      <c r="FM215" s="197"/>
      <c r="FN215" s="197"/>
      <c r="FO215" s="197"/>
      <c r="FP215" s="197"/>
      <c r="FQ215" s="197"/>
      <c r="FR215" s="197"/>
      <c r="FS215" s="197"/>
      <c r="FT215" s="197"/>
      <c r="FU215" s="197"/>
      <c r="FV215" s="197"/>
      <c r="FW215" s="197"/>
      <c r="FX215" s="197"/>
      <c r="FY215" s="197"/>
      <c r="FZ215" s="197"/>
      <c r="GA215" s="197"/>
      <c r="GB215" s="197"/>
      <c r="GC215" s="197"/>
      <c r="GD215" s="197"/>
      <c r="GE215" s="197"/>
      <c r="GF215" s="197"/>
      <c r="GG215" s="197"/>
      <c r="GH215" s="197"/>
      <c r="GI215" s="197"/>
      <c r="GJ215" s="197"/>
      <c r="GK215" s="197"/>
      <c r="GL215" s="197"/>
      <c r="GM215" s="197"/>
      <c r="GN215" s="197"/>
      <c r="GO215" s="197"/>
      <c r="GP215" s="197"/>
      <c r="GQ215" s="197"/>
      <c r="GR215" s="197"/>
      <c r="GS215" s="197"/>
      <c r="GT215" s="197"/>
      <c r="GU215" s="197"/>
      <c r="GV215" s="197"/>
      <c r="GW215" s="197"/>
      <c r="GX215" s="197"/>
      <c r="GY215" s="197"/>
      <c r="GZ215" s="197"/>
      <c r="HA215" s="197"/>
      <c r="HB215" s="197"/>
      <c r="HC215" s="197"/>
      <c r="HD215" s="197"/>
      <c r="HE215" s="197"/>
      <c r="HF215" s="197"/>
      <c r="HG215" s="197"/>
      <c r="HH215" s="197"/>
      <c r="HI215" s="197"/>
      <c r="HJ215" s="197"/>
      <c r="HK215" s="197"/>
      <c r="HL215" s="197"/>
      <c r="HM215" s="197"/>
      <c r="HN215" s="197"/>
      <c r="HO215" s="197"/>
      <c r="HP215" s="197"/>
      <c r="HQ215" s="197"/>
      <c r="HR215" s="197"/>
      <c r="HS215" s="197"/>
      <c r="HT215" s="197"/>
      <c r="HU215" s="197"/>
      <c r="HV215" s="197"/>
      <c r="HW215" s="197"/>
      <c r="HX215" s="197"/>
      <c r="HY215" s="197"/>
      <c r="HZ215" s="197"/>
      <c r="IA215" s="197"/>
      <c r="IB215" s="197"/>
      <c r="IC215" s="197"/>
      <c r="ID215" s="197"/>
      <c r="IE215" s="197"/>
      <c r="IF215" s="197"/>
      <c r="IG215" s="197"/>
      <c r="IH215" s="197"/>
      <c r="II215" s="197"/>
      <c r="IJ215" s="197"/>
      <c r="IK215" s="197"/>
      <c r="IL215" s="197"/>
      <c r="IM215" s="197"/>
      <c r="IN215" s="197"/>
      <c r="IO215" s="197"/>
      <c r="IP215" s="197"/>
      <c r="IQ215" s="197"/>
      <c r="IR215" s="197"/>
      <c r="IS215" s="197"/>
      <c r="IT215" s="197"/>
      <c r="IU215" s="197"/>
      <c r="IV215" s="197"/>
      <c r="IW215" s="197"/>
    </row>
    <row r="216" spans="1:257">
      <c r="A216" s="198"/>
      <c r="B216" s="197"/>
      <c r="C216" s="197"/>
      <c r="D216" s="197"/>
      <c r="E216" s="197"/>
      <c r="F216" s="197"/>
      <c r="G216" s="197"/>
      <c r="H216" s="197"/>
      <c r="I216" s="197"/>
      <c r="J216" s="197"/>
      <c r="K216" s="197"/>
      <c r="L216" s="197"/>
      <c r="M216" s="197"/>
      <c r="N216" s="197"/>
      <c r="O216" s="197"/>
      <c r="P216" s="197"/>
      <c r="Q216" s="197"/>
      <c r="R216" s="197"/>
      <c r="S216" s="197"/>
      <c r="T216" s="197"/>
      <c r="U216" s="197"/>
      <c r="V216" s="197"/>
      <c r="W216" s="197"/>
      <c r="X216" s="197"/>
      <c r="Y216" s="197"/>
      <c r="Z216" s="197"/>
      <c r="AA216" s="197"/>
      <c r="AB216" s="197"/>
      <c r="AC216" s="197"/>
      <c r="AD216" s="197"/>
      <c r="AE216" s="197"/>
      <c r="AF216" s="197"/>
      <c r="AG216" s="197"/>
      <c r="AH216" s="197"/>
      <c r="AI216" s="197"/>
      <c r="AJ216" s="197"/>
      <c r="AK216" s="197"/>
      <c r="AL216" s="197"/>
      <c r="AM216" s="197"/>
      <c r="AN216" s="197"/>
      <c r="AO216" s="197"/>
      <c r="AP216" s="197"/>
      <c r="AQ216" s="197"/>
      <c r="AR216" s="197"/>
      <c r="AS216" s="197"/>
      <c r="AT216" s="197"/>
      <c r="AU216" s="197"/>
      <c r="AV216" s="197"/>
      <c r="AW216" s="197"/>
      <c r="AX216" s="197"/>
      <c r="AY216" s="197"/>
      <c r="AZ216" s="197"/>
      <c r="BA216" s="197"/>
      <c r="BB216" s="197"/>
      <c r="BC216" s="197"/>
      <c r="BD216" s="197"/>
      <c r="BE216" s="197"/>
      <c r="BF216" s="197"/>
      <c r="BG216" s="197"/>
      <c r="BH216" s="197"/>
      <c r="BI216" s="197"/>
      <c r="BJ216" s="197"/>
      <c r="BK216" s="197"/>
      <c r="BL216" s="197"/>
      <c r="BM216" s="197"/>
      <c r="BN216" s="197"/>
      <c r="BO216" s="197"/>
      <c r="BP216" s="197"/>
      <c r="BQ216" s="197"/>
      <c r="BR216" s="197"/>
      <c r="BS216" s="197"/>
      <c r="BT216" s="197"/>
      <c r="BU216" s="197"/>
      <c r="BV216" s="197"/>
      <c r="BW216" s="197"/>
      <c r="BX216" s="197"/>
      <c r="BY216" s="197"/>
      <c r="BZ216" s="197"/>
      <c r="CA216" s="197"/>
      <c r="CB216" s="197"/>
      <c r="CC216" s="197"/>
      <c r="CD216" s="197"/>
      <c r="CE216" s="197"/>
      <c r="CF216" s="197"/>
      <c r="CG216" s="197"/>
      <c r="CH216" s="197"/>
      <c r="CI216" s="197"/>
      <c r="CJ216" s="197"/>
      <c r="CK216" s="197"/>
      <c r="CL216" s="197"/>
      <c r="CM216" s="197"/>
      <c r="CN216" s="197"/>
      <c r="CO216" s="197"/>
      <c r="CP216" s="197"/>
      <c r="CQ216" s="197"/>
      <c r="CR216" s="197"/>
      <c r="CS216" s="197"/>
      <c r="CT216" s="197"/>
      <c r="CU216" s="197"/>
      <c r="CV216" s="197"/>
      <c r="CW216" s="197"/>
      <c r="CX216" s="197"/>
      <c r="CY216" s="197"/>
      <c r="CZ216" s="197"/>
      <c r="DA216" s="197"/>
      <c r="DB216" s="197"/>
      <c r="DC216" s="197"/>
      <c r="DD216" s="197"/>
      <c r="DE216" s="197"/>
      <c r="DF216" s="197"/>
      <c r="DG216" s="197"/>
      <c r="DH216" s="197"/>
      <c r="DI216" s="197"/>
      <c r="DJ216" s="197"/>
      <c r="DK216" s="197"/>
      <c r="DL216" s="197"/>
      <c r="DM216" s="197"/>
      <c r="DN216" s="197"/>
      <c r="DO216" s="197"/>
      <c r="DP216" s="197"/>
      <c r="DQ216" s="197"/>
      <c r="DR216" s="197"/>
      <c r="DS216" s="197"/>
      <c r="DT216" s="197"/>
      <c r="DU216" s="197"/>
      <c r="DV216" s="197"/>
      <c r="DW216" s="197"/>
      <c r="DX216" s="197"/>
      <c r="DY216" s="197"/>
      <c r="DZ216" s="197"/>
      <c r="EA216" s="197"/>
      <c r="EB216" s="197"/>
      <c r="EC216" s="197"/>
      <c r="ED216" s="197"/>
      <c r="EE216" s="197"/>
      <c r="EF216" s="197"/>
      <c r="EG216" s="197"/>
      <c r="EH216" s="197"/>
      <c r="EI216" s="197"/>
      <c r="EJ216" s="197"/>
      <c r="EK216" s="197"/>
      <c r="EL216" s="197"/>
      <c r="EM216" s="197"/>
      <c r="EN216" s="197"/>
      <c r="EO216" s="197"/>
      <c r="EP216" s="197"/>
      <c r="EQ216" s="197"/>
      <c r="ER216" s="197"/>
      <c r="ES216" s="197"/>
      <c r="ET216" s="197"/>
      <c r="EU216" s="197"/>
      <c r="EV216" s="197"/>
      <c r="EW216" s="197"/>
      <c r="EX216" s="197"/>
      <c r="EY216" s="197"/>
      <c r="EZ216" s="197"/>
      <c r="FA216" s="197"/>
      <c r="FB216" s="197"/>
      <c r="FC216" s="197"/>
      <c r="FD216" s="197"/>
      <c r="FE216" s="197"/>
      <c r="FF216" s="197"/>
      <c r="FG216" s="197"/>
      <c r="FH216" s="197"/>
      <c r="FI216" s="197"/>
      <c r="FJ216" s="197"/>
      <c r="FK216" s="197"/>
      <c r="FL216" s="197"/>
      <c r="FM216" s="197"/>
      <c r="FN216" s="197"/>
      <c r="FO216" s="197"/>
      <c r="FP216" s="197"/>
      <c r="FQ216" s="197"/>
      <c r="FR216" s="197"/>
      <c r="FS216" s="197"/>
      <c r="FT216" s="197"/>
      <c r="FU216" s="197"/>
      <c r="FV216" s="197"/>
      <c r="FW216" s="197"/>
      <c r="FX216" s="197"/>
      <c r="FY216" s="197"/>
      <c r="FZ216" s="197"/>
      <c r="GA216" s="197"/>
      <c r="GB216" s="197"/>
      <c r="GC216" s="197"/>
      <c r="GD216" s="197"/>
      <c r="GE216" s="197"/>
      <c r="GF216" s="197"/>
      <c r="GG216" s="197"/>
      <c r="GH216" s="197"/>
      <c r="GI216" s="197"/>
      <c r="GJ216" s="197"/>
      <c r="GK216" s="197"/>
      <c r="GL216" s="197"/>
      <c r="GM216" s="197"/>
      <c r="GN216" s="197"/>
      <c r="GO216" s="197"/>
      <c r="GP216" s="197"/>
      <c r="GQ216" s="197"/>
      <c r="GR216" s="197"/>
      <c r="GS216" s="197"/>
      <c r="GT216" s="197"/>
      <c r="GU216" s="197"/>
      <c r="GV216" s="197"/>
      <c r="GW216" s="197"/>
      <c r="GX216" s="197"/>
      <c r="GY216" s="197"/>
      <c r="GZ216" s="197"/>
      <c r="HA216" s="197"/>
      <c r="HB216" s="197"/>
      <c r="HC216" s="197"/>
      <c r="HD216" s="197"/>
      <c r="HE216" s="197"/>
      <c r="HF216" s="197"/>
      <c r="HG216" s="197"/>
      <c r="HH216" s="197"/>
      <c r="HI216" s="197"/>
      <c r="HJ216" s="197"/>
      <c r="HK216" s="197"/>
      <c r="HL216" s="197"/>
      <c r="HM216" s="197"/>
      <c r="HN216" s="197"/>
      <c r="HO216" s="197"/>
      <c r="HP216" s="197"/>
      <c r="HQ216" s="197"/>
      <c r="HR216" s="197"/>
      <c r="HS216" s="197"/>
      <c r="HT216" s="197"/>
      <c r="HU216" s="197"/>
      <c r="HV216" s="197"/>
      <c r="HW216" s="197"/>
      <c r="HX216" s="197"/>
      <c r="HY216" s="197"/>
      <c r="HZ216" s="197"/>
      <c r="IA216" s="197"/>
      <c r="IB216" s="197"/>
      <c r="IC216" s="197"/>
      <c r="ID216" s="197"/>
      <c r="IE216" s="197"/>
      <c r="IF216" s="197"/>
      <c r="IG216" s="197"/>
      <c r="IH216" s="197"/>
      <c r="II216" s="197"/>
      <c r="IJ216" s="197"/>
      <c r="IK216" s="197"/>
      <c r="IL216" s="197"/>
      <c r="IM216" s="197"/>
      <c r="IN216" s="197"/>
      <c r="IO216" s="197"/>
      <c r="IP216" s="197"/>
      <c r="IQ216" s="197"/>
      <c r="IR216" s="197"/>
      <c r="IS216" s="197"/>
      <c r="IT216" s="197"/>
      <c r="IU216" s="197"/>
      <c r="IV216" s="197"/>
      <c r="IW216" s="197"/>
    </row>
  </sheetData>
  <mergeCells count="20">
    <mergeCell ref="AL1:AN1"/>
    <mergeCell ref="AO1:AQ1"/>
    <mergeCell ref="BJ1:BL1"/>
    <mergeCell ref="BM1:BO1"/>
    <mergeCell ref="AR1:AT1"/>
    <mergeCell ref="AU1:AW1"/>
    <mergeCell ref="AX1:AZ1"/>
    <mergeCell ref="BA1:BC1"/>
    <mergeCell ref="BD1:BF1"/>
    <mergeCell ref="BG1:BI1"/>
    <mergeCell ref="D1:G1"/>
    <mergeCell ref="J1:M1"/>
    <mergeCell ref="N1:P1"/>
    <mergeCell ref="Q1:S1"/>
    <mergeCell ref="T1:V1"/>
    <mergeCell ref="W1:Y1"/>
    <mergeCell ref="Z1:AB1"/>
    <mergeCell ref="AC1:AE1"/>
    <mergeCell ref="AF1:AH1"/>
    <mergeCell ref="AI1:AK1"/>
  </mergeCells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BX216"/>
  <sheetViews>
    <sheetView workbookViewId="0">
      <selection activeCell="T32" sqref="T32"/>
    </sheetView>
  </sheetViews>
  <sheetFormatPr defaultColWidth="9.109375" defaultRowHeight="13.2"/>
  <cols>
    <col min="1" max="1" width="9.109375" style="5"/>
    <col min="2" max="2" width="15.6640625" style="5" bestFit="1" customWidth="1"/>
    <col min="3" max="3" width="15.6640625" style="5" customWidth="1"/>
    <col min="4" max="12" width="0" style="5" hidden="1" customWidth="1"/>
    <col min="13" max="16384" width="9.109375" style="5"/>
  </cols>
  <sheetData>
    <row r="1" spans="1:76">
      <c r="A1" s="196"/>
      <c r="B1" s="190"/>
      <c r="C1" s="195"/>
      <c r="D1" s="2073" t="s">
        <v>1003</v>
      </c>
      <c r="E1" s="2074"/>
      <c r="F1" s="2075"/>
      <c r="G1" s="190"/>
      <c r="H1" s="190"/>
      <c r="I1" s="195"/>
      <c r="J1" s="194" t="s">
        <v>815</v>
      </c>
      <c r="K1" s="193"/>
      <c r="L1" s="192"/>
      <c r="M1" s="191"/>
      <c r="N1" s="2076" t="s">
        <v>1002</v>
      </c>
      <c r="O1" s="2068"/>
      <c r="P1" s="2068"/>
      <c r="Q1" s="2069"/>
      <c r="R1" s="2070" t="s">
        <v>813</v>
      </c>
      <c r="S1" s="2071"/>
      <c r="T1" s="2072"/>
      <c r="U1" s="2067" t="s">
        <v>812</v>
      </c>
      <c r="V1" s="2068"/>
      <c r="W1" s="2069"/>
      <c r="X1" s="2070" t="s">
        <v>811</v>
      </c>
      <c r="Y1" s="2071"/>
      <c r="Z1" s="2072"/>
      <c r="AA1" s="2067" t="s">
        <v>810</v>
      </c>
      <c r="AB1" s="2068"/>
      <c r="AC1" s="2069"/>
      <c r="AD1" s="2070" t="s">
        <v>809</v>
      </c>
      <c r="AE1" s="2071"/>
      <c r="AF1" s="2072"/>
      <c r="AG1" s="2067" t="s">
        <v>808</v>
      </c>
      <c r="AH1" s="2068"/>
      <c r="AI1" s="2069"/>
      <c r="AJ1" s="2070" t="s">
        <v>807</v>
      </c>
      <c r="AK1" s="2071"/>
      <c r="AL1" s="2072"/>
      <c r="AM1" s="2067" t="s">
        <v>806</v>
      </c>
      <c r="AN1" s="2068"/>
      <c r="AO1" s="2069"/>
      <c r="AP1" s="2070" t="s">
        <v>805</v>
      </c>
      <c r="AQ1" s="2071"/>
      <c r="AR1" s="2072"/>
      <c r="AS1" s="2067" t="s">
        <v>804</v>
      </c>
      <c r="AT1" s="2068"/>
      <c r="AU1" s="2069"/>
      <c r="AV1" s="2070" t="s">
        <v>803</v>
      </c>
      <c r="AW1" s="2071"/>
      <c r="AX1" s="2072"/>
      <c r="AY1" s="2067" t="s">
        <v>802</v>
      </c>
      <c r="AZ1" s="2068"/>
      <c r="BA1" s="2069"/>
      <c r="BB1" s="2070" t="s">
        <v>801</v>
      </c>
      <c r="BC1" s="2071"/>
      <c r="BD1" s="2072"/>
      <c r="BE1" s="2077" t="s">
        <v>800</v>
      </c>
      <c r="BF1" s="2074"/>
      <c r="BG1" s="2075"/>
      <c r="BH1" s="2070" t="s">
        <v>799</v>
      </c>
      <c r="BI1" s="2071"/>
      <c r="BJ1" s="2072"/>
      <c r="BK1" s="2077" t="s">
        <v>798</v>
      </c>
      <c r="BL1" s="2074"/>
      <c r="BM1" s="2075"/>
      <c r="BN1" s="2077" t="s">
        <v>797</v>
      </c>
      <c r="BO1" s="2074"/>
      <c r="BP1" s="2075"/>
      <c r="BQ1" s="2077" t="s">
        <v>797</v>
      </c>
      <c r="BR1" s="2074"/>
      <c r="BS1" s="2075"/>
      <c r="BT1" s="190"/>
      <c r="BU1" s="190"/>
      <c r="BV1" s="190"/>
      <c r="BW1" s="190"/>
      <c r="BX1" s="190"/>
    </row>
    <row r="2" spans="1:76">
      <c r="A2" s="119">
        <v>1</v>
      </c>
      <c r="B2" s="101" t="s">
        <v>1001</v>
      </c>
      <c r="C2" s="101"/>
      <c r="D2" s="111" t="s">
        <v>268</v>
      </c>
      <c r="E2" s="111" t="s">
        <v>267</v>
      </c>
      <c r="F2" s="111" t="s">
        <v>266</v>
      </c>
      <c r="G2" s="111" t="s">
        <v>265</v>
      </c>
      <c r="H2" s="111" t="s">
        <v>677</v>
      </c>
      <c r="I2" s="111" t="s">
        <v>268</v>
      </c>
      <c r="J2" s="111" t="s">
        <v>888</v>
      </c>
      <c r="K2" s="111" t="s">
        <v>266</v>
      </c>
      <c r="L2" s="163" t="s">
        <v>265</v>
      </c>
      <c r="M2" s="114"/>
      <c r="N2" s="111" t="s">
        <v>268</v>
      </c>
      <c r="O2" s="111" t="s">
        <v>267</v>
      </c>
      <c r="P2" s="111" t="s">
        <v>266</v>
      </c>
      <c r="Q2" s="189" t="s">
        <v>265</v>
      </c>
      <c r="R2" s="111" t="s">
        <v>268</v>
      </c>
      <c r="S2" s="111" t="s">
        <v>267</v>
      </c>
      <c r="T2" s="111" t="s">
        <v>266</v>
      </c>
      <c r="U2" s="111" t="s">
        <v>268</v>
      </c>
      <c r="V2" s="111" t="s">
        <v>267</v>
      </c>
      <c r="W2" s="111" t="s">
        <v>266</v>
      </c>
      <c r="X2" s="111" t="s">
        <v>268</v>
      </c>
      <c r="Y2" s="111" t="s">
        <v>267</v>
      </c>
      <c r="Z2" s="111" t="s">
        <v>266</v>
      </c>
      <c r="AA2" s="111" t="s">
        <v>268</v>
      </c>
      <c r="AB2" s="111" t="s">
        <v>267</v>
      </c>
      <c r="AC2" s="111" t="s">
        <v>266</v>
      </c>
      <c r="AD2" s="111" t="s">
        <v>268</v>
      </c>
      <c r="AE2" s="111" t="s">
        <v>267</v>
      </c>
      <c r="AF2" s="111" t="s">
        <v>266</v>
      </c>
      <c r="AG2" s="111" t="s">
        <v>268</v>
      </c>
      <c r="AH2" s="111" t="s">
        <v>267</v>
      </c>
      <c r="AI2" s="111" t="s">
        <v>266</v>
      </c>
      <c r="AJ2" s="111" t="s">
        <v>268</v>
      </c>
      <c r="AK2" s="111" t="s">
        <v>267</v>
      </c>
      <c r="AL2" s="111" t="s">
        <v>266</v>
      </c>
      <c r="AM2" s="111" t="s">
        <v>268</v>
      </c>
      <c r="AN2" s="111" t="s">
        <v>267</v>
      </c>
      <c r="AO2" s="111" t="s">
        <v>266</v>
      </c>
      <c r="AP2" s="111" t="s">
        <v>268</v>
      </c>
      <c r="AQ2" s="111" t="s">
        <v>267</v>
      </c>
      <c r="AR2" s="111" t="s">
        <v>266</v>
      </c>
      <c r="AS2" s="111" t="s">
        <v>268</v>
      </c>
      <c r="AT2" s="111" t="s">
        <v>267</v>
      </c>
      <c r="AU2" s="111" t="s">
        <v>266</v>
      </c>
      <c r="AV2" s="111" t="s">
        <v>268</v>
      </c>
      <c r="AW2" s="111" t="s">
        <v>267</v>
      </c>
      <c r="AX2" s="111" t="s">
        <v>266</v>
      </c>
      <c r="AY2" s="111" t="s">
        <v>268</v>
      </c>
      <c r="AZ2" s="111" t="s">
        <v>267</v>
      </c>
      <c r="BA2" s="111" t="s">
        <v>266</v>
      </c>
      <c r="BB2" s="111" t="s">
        <v>268</v>
      </c>
      <c r="BC2" s="111" t="s">
        <v>267</v>
      </c>
      <c r="BD2" s="111" t="s">
        <v>266</v>
      </c>
      <c r="BE2" s="111" t="s">
        <v>268</v>
      </c>
      <c r="BF2" s="111" t="s">
        <v>267</v>
      </c>
      <c r="BG2" s="111" t="s">
        <v>266</v>
      </c>
      <c r="BH2" s="111" t="s">
        <v>268</v>
      </c>
      <c r="BI2" s="111" t="s">
        <v>267</v>
      </c>
      <c r="BJ2" s="111" t="s">
        <v>266</v>
      </c>
      <c r="BK2" s="111" t="s">
        <v>268</v>
      </c>
      <c r="BL2" s="111" t="s">
        <v>267</v>
      </c>
      <c r="BM2" s="111" t="s">
        <v>266</v>
      </c>
      <c r="BN2" s="111" t="s">
        <v>268</v>
      </c>
      <c r="BO2" s="111" t="s">
        <v>267</v>
      </c>
      <c r="BP2" s="111" t="s">
        <v>266</v>
      </c>
      <c r="BQ2" s="111" t="s">
        <v>268</v>
      </c>
      <c r="BR2" s="111" t="s">
        <v>267</v>
      </c>
      <c r="BS2" s="111" t="s">
        <v>266</v>
      </c>
      <c r="BT2" s="101"/>
      <c r="BU2" s="101"/>
      <c r="BV2" s="101"/>
      <c r="BW2" s="101"/>
      <c r="BX2" s="101"/>
    </row>
    <row r="3" spans="1:76">
      <c r="A3" s="124">
        <v>1</v>
      </c>
      <c r="B3" s="101" t="s">
        <v>1000</v>
      </c>
      <c r="C3" s="101" t="str">
        <f>TRIM(B3)</f>
        <v>JOHN VACKARO</v>
      </c>
      <c r="D3" s="188">
        <v>923</v>
      </c>
      <c r="E3" s="188">
        <v>492</v>
      </c>
      <c r="F3" s="188">
        <v>34</v>
      </c>
      <c r="G3" s="187">
        <f>E3/D3</f>
        <v>0.53304442036836408</v>
      </c>
      <c r="H3" s="111">
        <v>15</v>
      </c>
      <c r="I3" s="111">
        <v>974</v>
      </c>
      <c r="J3" s="111">
        <v>522</v>
      </c>
      <c r="K3" s="111">
        <v>37</v>
      </c>
      <c r="L3" s="115">
        <f t="shared" ref="L3:L17" si="0">J3/I3</f>
        <v>0.53593429158110883</v>
      </c>
      <c r="M3" s="114"/>
      <c r="N3" s="112">
        <f t="shared" ref="N3:N17" si="1">+R3+U3+X3+AA3+AD3+AG3+AJ3+AM3+AP3+AS3+AV3+AY3+BB3+BE3+BH3+BK3+BN3</f>
        <v>61</v>
      </c>
      <c r="O3" s="112">
        <f t="shared" ref="O3:O17" si="2">+S3+V3+Y3+AB3+AE3+AH3+AK3+AN3+AQ3+AT3+AW3+AZ3+BC3+BF3+BI3+BL3+BO3</f>
        <v>33</v>
      </c>
      <c r="P3" s="112">
        <f t="shared" ref="P3:P17" si="3">+T3+W3+Z3+AC3+AF3+AI3+AL3+AO3+AR3+AU3+AX3+BA3+BD3+BG3+BJ3+BM3+BP3</f>
        <v>3</v>
      </c>
      <c r="Q3" s="113">
        <f t="shared" ref="Q3:Q18" si="4">+O3/N3</f>
        <v>0.54098360655737709</v>
      </c>
      <c r="R3" s="112">
        <v>3</v>
      </c>
      <c r="S3" s="112">
        <v>2</v>
      </c>
      <c r="T3" s="112"/>
      <c r="U3" s="112">
        <v>4</v>
      </c>
      <c r="V3" s="112">
        <v>1</v>
      </c>
      <c r="W3" s="112"/>
      <c r="X3" s="112">
        <v>5</v>
      </c>
      <c r="Y3" s="112">
        <v>3</v>
      </c>
      <c r="Z3" s="112"/>
      <c r="AA3" s="112">
        <v>3</v>
      </c>
      <c r="AB3" s="112">
        <v>1</v>
      </c>
      <c r="AC3" s="112"/>
      <c r="AD3" s="112">
        <v>5</v>
      </c>
      <c r="AE3" s="112">
        <v>4</v>
      </c>
      <c r="AF3" s="112">
        <v>1</v>
      </c>
      <c r="AG3" s="112">
        <v>3</v>
      </c>
      <c r="AH3" s="112">
        <v>2</v>
      </c>
      <c r="AI3" s="112"/>
      <c r="AJ3" s="112">
        <v>3</v>
      </c>
      <c r="AK3" s="112">
        <v>0</v>
      </c>
      <c r="AL3" s="112"/>
      <c r="AM3" s="112">
        <v>6</v>
      </c>
      <c r="AN3" s="112">
        <v>5</v>
      </c>
      <c r="AO3" s="112"/>
      <c r="AP3" s="112">
        <v>4</v>
      </c>
      <c r="AQ3" s="112">
        <v>1</v>
      </c>
      <c r="AR3" s="112"/>
      <c r="AS3" s="112">
        <v>5</v>
      </c>
      <c r="AT3" s="112">
        <v>3</v>
      </c>
      <c r="AU3" s="112">
        <v>1</v>
      </c>
      <c r="AV3" s="112">
        <v>4</v>
      </c>
      <c r="AW3" s="112">
        <v>4</v>
      </c>
      <c r="AX3" s="112">
        <v>1</v>
      </c>
      <c r="AY3" s="112">
        <v>3</v>
      </c>
      <c r="AZ3" s="112">
        <v>0</v>
      </c>
      <c r="BA3" s="112"/>
      <c r="BB3" s="112">
        <v>4</v>
      </c>
      <c r="BC3" s="112">
        <v>1</v>
      </c>
      <c r="BD3" s="112"/>
      <c r="BE3" s="112">
        <v>5</v>
      </c>
      <c r="BF3" s="112">
        <v>3</v>
      </c>
      <c r="BG3" s="112"/>
      <c r="BH3" s="112">
        <v>4</v>
      </c>
      <c r="BI3" s="112">
        <v>3</v>
      </c>
      <c r="BJ3" s="112"/>
      <c r="BK3" s="122"/>
      <c r="BL3" s="122"/>
      <c r="BM3" s="122"/>
      <c r="BN3" s="111"/>
      <c r="BO3" s="111"/>
      <c r="BP3" s="111"/>
      <c r="BQ3" s="111"/>
      <c r="BR3" s="111"/>
      <c r="BS3" s="111"/>
      <c r="BT3" s="101"/>
      <c r="BU3" s="101"/>
      <c r="BV3" s="101"/>
      <c r="BW3" s="101"/>
      <c r="BX3" s="101"/>
    </row>
    <row r="4" spans="1:76">
      <c r="A4" s="124">
        <v>2</v>
      </c>
      <c r="B4" s="101" t="s">
        <v>999</v>
      </c>
      <c r="C4" s="101" t="str">
        <f t="shared" ref="C4:C17" si="5">TRIM(B4)</f>
        <v>MATT MOULDER</v>
      </c>
      <c r="D4" s="188">
        <v>95</v>
      </c>
      <c r="E4" s="188">
        <v>292</v>
      </c>
      <c r="F4" s="188">
        <v>76</v>
      </c>
      <c r="G4" s="187">
        <v>0.67260579064587978</v>
      </c>
      <c r="H4" s="111">
        <v>3</v>
      </c>
      <c r="I4" s="111">
        <v>154</v>
      </c>
      <c r="J4" s="111">
        <v>113</v>
      </c>
      <c r="K4" s="111">
        <v>35</v>
      </c>
      <c r="L4" s="115">
        <f t="shared" si="0"/>
        <v>0.73376623376623373</v>
      </c>
      <c r="M4" s="114"/>
      <c r="N4" s="112">
        <f t="shared" si="1"/>
        <v>73</v>
      </c>
      <c r="O4" s="112">
        <f t="shared" si="2"/>
        <v>57</v>
      </c>
      <c r="P4" s="112">
        <f t="shared" si="3"/>
        <v>19</v>
      </c>
      <c r="Q4" s="113">
        <f t="shared" si="4"/>
        <v>0.78082191780821919</v>
      </c>
      <c r="R4" s="112">
        <v>6</v>
      </c>
      <c r="S4" s="112">
        <v>4</v>
      </c>
      <c r="T4" s="112"/>
      <c r="U4" s="112">
        <v>4</v>
      </c>
      <c r="V4" s="112">
        <v>4</v>
      </c>
      <c r="W4" s="112">
        <v>2</v>
      </c>
      <c r="X4" s="112">
        <v>5</v>
      </c>
      <c r="Y4" s="112">
        <v>4</v>
      </c>
      <c r="Z4" s="112">
        <v>3</v>
      </c>
      <c r="AA4" s="112">
        <v>4</v>
      </c>
      <c r="AB4" s="112">
        <v>4</v>
      </c>
      <c r="AC4" s="112"/>
      <c r="AD4" s="112">
        <v>5</v>
      </c>
      <c r="AE4" s="112">
        <v>3</v>
      </c>
      <c r="AF4" s="112">
        <v>1</v>
      </c>
      <c r="AG4" s="112">
        <v>6</v>
      </c>
      <c r="AH4" s="112">
        <v>6</v>
      </c>
      <c r="AI4" s="112">
        <v>2</v>
      </c>
      <c r="AJ4" s="112">
        <v>4</v>
      </c>
      <c r="AK4" s="112">
        <v>2</v>
      </c>
      <c r="AL4" s="112"/>
      <c r="AM4" s="112">
        <v>6</v>
      </c>
      <c r="AN4" s="112">
        <v>6</v>
      </c>
      <c r="AO4" s="112">
        <v>2</v>
      </c>
      <c r="AP4" s="112">
        <v>5</v>
      </c>
      <c r="AQ4" s="112">
        <v>5</v>
      </c>
      <c r="AR4" s="112">
        <v>3</v>
      </c>
      <c r="AS4" s="112">
        <v>6</v>
      </c>
      <c r="AT4" s="112">
        <v>3</v>
      </c>
      <c r="AU4" s="112">
        <v>2</v>
      </c>
      <c r="AV4" s="112">
        <v>7</v>
      </c>
      <c r="AW4" s="112">
        <v>6</v>
      </c>
      <c r="AX4" s="112">
        <v>1</v>
      </c>
      <c r="AY4" s="112">
        <v>3</v>
      </c>
      <c r="AZ4" s="112">
        <v>1</v>
      </c>
      <c r="BA4" s="112"/>
      <c r="BB4" s="112">
        <v>4</v>
      </c>
      <c r="BC4" s="112">
        <v>3</v>
      </c>
      <c r="BD4" s="112">
        <v>2</v>
      </c>
      <c r="BE4" s="112">
        <v>3</v>
      </c>
      <c r="BF4" s="112">
        <v>2</v>
      </c>
      <c r="BG4" s="112">
        <v>1</v>
      </c>
      <c r="BH4" s="112">
        <v>5</v>
      </c>
      <c r="BI4" s="112">
        <v>4</v>
      </c>
      <c r="BJ4" s="112"/>
      <c r="BK4" s="122"/>
      <c r="BL4" s="122"/>
      <c r="BM4" s="122"/>
      <c r="BN4" s="111"/>
      <c r="BO4" s="111"/>
      <c r="BP4" s="111"/>
      <c r="BQ4" s="111"/>
      <c r="BR4" s="111"/>
      <c r="BS4" s="111"/>
      <c r="BT4" s="101"/>
      <c r="BU4" s="101"/>
      <c r="BV4" s="101"/>
      <c r="BW4" s="101"/>
      <c r="BX4" s="101"/>
    </row>
    <row r="5" spans="1:76">
      <c r="A5" s="124">
        <v>3</v>
      </c>
      <c r="B5" s="101" t="s">
        <v>998</v>
      </c>
      <c r="C5" s="101" t="str">
        <f t="shared" si="5"/>
        <v>MIKE SMITH</v>
      </c>
      <c r="D5" s="188">
        <v>308</v>
      </c>
      <c r="E5" s="188">
        <v>23</v>
      </c>
      <c r="F5" s="188">
        <v>1</v>
      </c>
      <c r="G5" s="187">
        <v>0.65306122448979587</v>
      </c>
      <c r="H5" s="111">
        <v>5</v>
      </c>
      <c r="I5" s="111">
        <v>365</v>
      </c>
      <c r="J5" s="111">
        <v>201</v>
      </c>
      <c r="K5" s="111">
        <v>9</v>
      </c>
      <c r="L5" s="115">
        <f t="shared" si="0"/>
        <v>0.55068493150684927</v>
      </c>
      <c r="M5" s="114"/>
      <c r="N5" s="112">
        <f t="shared" si="1"/>
        <v>66</v>
      </c>
      <c r="O5" s="112">
        <f t="shared" si="2"/>
        <v>32</v>
      </c>
      <c r="P5" s="112">
        <f t="shared" si="3"/>
        <v>1</v>
      </c>
      <c r="Q5" s="113">
        <f t="shared" si="4"/>
        <v>0.48484848484848486</v>
      </c>
      <c r="R5" s="112">
        <v>6</v>
      </c>
      <c r="S5" s="112">
        <v>3</v>
      </c>
      <c r="T5" s="112"/>
      <c r="U5" s="112">
        <v>3</v>
      </c>
      <c r="V5" s="112">
        <v>0</v>
      </c>
      <c r="W5" s="112"/>
      <c r="X5" s="112">
        <v>5</v>
      </c>
      <c r="Y5" s="112">
        <v>2</v>
      </c>
      <c r="Z5" s="112"/>
      <c r="AA5" s="112">
        <v>5</v>
      </c>
      <c r="AB5" s="112">
        <v>2</v>
      </c>
      <c r="AC5" s="112"/>
      <c r="AD5" s="112">
        <v>0</v>
      </c>
      <c r="AE5" s="112">
        <v>0</v>
      </c>
      <c r="AF5" s="112"/>
      <c r="AG5" s="112">
        <v>6</v>
      </c>
      <c r="AH5" s="112">
        <v>4</v>
      </c>
      <c r="AI5" s="112"/>
      <c r="AJ5" s="112">
        <v>3</v>
      </c>
      <c r="AK5" s="112">
        <v>1</v>
      </c>
      <c r="AL5" s="112"/>
      <c r="AM5" s="112">
        <v>5</v>
      </c>
      <c r="AN5" s="112">
        <v>3</v>
      </c>
      <c r="AO5" s="112"/>
      <c r="AP5" s="112">
        <v>4</v>
      </c>
      <c r="AQ5" s="112">
        <v>1</v>
      </c>
      <c r="AR5" s="112"/>
      <c r="AS5" s="112">
        <v>4</v>
      </c>
      <c r="AT5" s="112">
        <v>3</v>
      </c>
      <c r="AU5" s="112">
        <v>1</v>
      </c>
      <c r="AV5" s="112">
        <v>7</v>
      </c>
      <c r="AW5" s="112">
        <v>5</v>
      </c>
      <c r="AX5" s="112"/>
      <c r="AY5" s="112">
        <v>3</v>
      </c>
      <c r="AZ5" s="112">
        <v>0</v>
      </c>
      <c r="BA5" s="112"/>
      <c r="BB5" s="112">
        <v>5</v>
      </c>
      <c r="BC5" s="112">
        <v>3</v>
      </c>
      <c r="BD5" s="112"/>
      <c r="BE5" s="112">
        <v>6</v>
      </c>
      <c r="BF5" s="112">
        <v>3</v>
      </c>
      <c r="BG5" s="112"/>
      <c r="BH5" s="112">
        <v>4</v>
      </c>
      <c r="BI5" s="112">
        <v>2</v>
      </c>
      <c r="BJ5" s="112"/>
      <c r="BK5" s="122"/>
      <c r="BL5" s="122"/>
      <c r="BM5" s="122"/>
      <c r="BN5" s="111"/>
      <c r="BO5" s="111"/>
      <c r="BP5" s="111"/>
      <c r="BQ5" s="111"/>
      <c r="BR5" s="111"/>
      <c r="BS5" s="111"/>
      <c r="BT5" s="101"/>
      <c r="BU5" s="101"/>
      <c r="BV5" s="101"/>
      <c r="BW5" s="101"/>
      <c r="BX5" s="101"/>
    </row>
    <row r="6" spans="1:76">
      <c r="A6" s="124">
        <v>4</v>
      </c>
      <c r="B6" s="101" t="s">
        <v>997</v>
      </c>
      <c r="C6" s="101" t="str">
        <f t="shared" si="5"/>
        <v>DALE KIRK</v>
      </c>
      <c r="D6" s="188">
        <v>448</v>
      </c>
      <c r="E6" s="188">
        <v>834</v>
      </c>
      <c r="F6" s="188">
        <v>71</v>
      </c>
      <c r="G6" s="187">
        <v>0.59157894736842098</v>
      </c>
      <c r="H6" s="111">
        <v>8</v>
      </c>
      <c r="I6" s="111">
        <v>495</v>
      </c>
      <c r="J6" s="111">
        <v>279</v>
      </c>
      <c r="K6" s="111">
        <v>15</v>
      </c>
      <c r="L6" s="115">
        <f t="shared" si="0"/>
        <v>0.5636363636363636</v>
      </c>
      <c r="M6" s="114"/>
      <c r="N6" s="112">
        <f t="shared" si="1"/>
        <v>56</v>
      </c>
      <c r="O6" s="112">
        <f t="shared" si="2"/>
        <v>21</v>
      </c>
      <c r="P6" s="112">
        <f t="shared" si="3"/>
        <v>1</v>
      </c>
      <c r="Q6" s="113">
        <f t="shared" si="4"/>
        <v>0.375</v>
      </c>
      <c r="R6" s="112">
        <v>5</v>
      </c>
      <c r="S6" s="112">
        <v>3</v>
      </c>
      <c r="T6" s="112"/>
      <c r="U6" s="112">
        <v>4</v>
      </c>
      <c r="V6" s="112">
        <v>1</v>
      </c>
      <c r="W6" s="112"/>
      <c r="X6" s="112">
        <v>3</v>
      </c>
      <c r="Y6" s="112">
        <v>0</v>
      </c>
      <c r="Z6" s="112"/>
      <c r="AA6" s="112">
        <v>1</v>
      </c>
      <c r="AB6" s="112">
        <v>0</v>
      </c>
      <c r="AC6" s="112"/>
      <c r="AD6" s="112">
        <v>5</v>
      </c>
      <c r="AE6" s="112">
        <v>1</v>
      </c>
      <c r="AF6" s="112"/>
      <c r="AG6" s="112">
        <v>5</v>
      </c>
      <c r="AH6" s="112">
        <v>4</v>
      </c>
      <c r="AI6" s="112"/>
      <c r="AJ6" s="112">
        <v>5</v>
      </c>
      <c r="AK6" s="112">
        <v>1</v>
      </c>
      <c r="AL6" s="112"/>
      <c r="AM6" s="112">
        <v>5</v>
      </c>
      <c r="AN6" s="112">
        <v>1</v>
      </c>
      <c r="AO6" s="112"/>
      <c r="AP6" s="112">
        <v>3</v>
      </c>
      <c r="AQ6" s="112">
        <v>0</v>
      </c>
      <c r="AR6" s="112"/>
      <c r="AS6" s="112">
        <v>5</v>
      </c>
      <c r="AT6" s="112">
        <v>3</v>
      </c>
      <c r="AU6" s="112">
        <v>1</v>
      </c>
      <c r="AV6" s="112">
        <v>5</v>
      </c>
      <c r="AW6" s="112">
        <v>3</v>
      </c>
      <c r="AX6" s="112"/>
      <c r="AY6" s="112">
        <v>2</v>
      </c>
      <c r="AZ6" s="112">
        <v>0</v>
      </c>
      <c r="BA6" s="112"/>
      <c r="BB6" s="112">
        <v>4</v>
      </c>
      <c r="BC6" s="112">
        <v>2</v>
      </c>
      <c r="BD6" s="112"/>
      <c r="BE6" s="112">
        <v>0</v>
      </c>
      <c r="BF6" s="112">
        <v>0</v>
      </c>
      <c r="BG6" s="112"/>
      <c r="BH6" s="112">
        <v>4</v>
      </c>
      <c r="BI6" s="112">
        <v>2</v>
      </c>
      <c r="BJ6" s="112"/>
      <c r="BK6" s="122"/>
      <c r="BL6" s="122"/>
      <c r="BM6" s="122"/>
      <c r="BN6" s="111"/>
      <c r="BO6" s="111"/>
      <c r="BP6" s="111"/>
      <c r="BQ6" s="111"/>
      <c r="BR6" s="111"/>
      <c r="BS6" s="111"/>
      <c r="BT6" s="101"/>
      <c r="BU6" s="101"/>
      <c r="BV6" s="101"/>
      <c r="BW6" s="101"/>
      <c r="BX6" s="101"/>
    </row>
    <row r="7" spans="1:76">
      <c r="A7" s="124">
        <v>5</v>
      </c>
      <c r="B7" s="101" t="s">
        <v>996</v>
      </c>
      <c r="C7" s="101" t="str">
        <f t="shared" si="5"/>
        <v>TIM KEENAN</v>
      </c>
      <c r="D7" s="188">
        <v>598</v>
      </c>
      <c r="E7" s="188">
        <v>461</v>
      </c>
      <c r="F7" s="188">
        <v>15</v>
      </c>
      <c r="G7" s="187">
        <v>0.6633663366336634</v>
      </c>
      <c r="H7" s="111">
        <v>12</v>
      </c>
      <c r="I7" s="111">
        <v>567</v>
      </c>
      <c r="J7" s="111">
        <v>354</v>
      </c>
      <c r="K7" s="111">
        <v>13</v>
      </c>
      <c r="L7" s="115">
        <f t="shared" si="0"/>
        <v>0.6243386243386243</v>
      </c>
      <c r="M7" s="114"/>
      <c r="N7" s="112">
        <f t="shared" si="1"/>
        <v>67</v>
      </c>
      <c r="O7" s="112">
        <f t="shared" si="2"/>
        <v>37</v>
      </c>
      <c r="P7" s="112">
        <f t="shared" si="3"/>
        <v>1</v>
      </c>
      <c r="Q7" s="113">
        <f t="shared" si="4"/>
        <v>0.55223880597014929</v>
      </c>
      <c r="R7" s="112">
        <v>4</v>
      </c>
      <c r="S7" s="112">
        <v>1</v>
      </c>
      <c r="T7" s="112"/>
      <c r="U7" s="112">
        <v>4</v>
      </c>
      <c r="V7" s="112">
        <v>1</v>
      </c>
      <c r="W7" s="112"/>
      <c r="X7" s="112">
        <v>5</v>
      </c>
      <c r="Y7" s="112">
        <v>3</v>
      </c>
      <c r="Z7" s="112"/>
      <c r="AA7" s="112">
        <v>5</v>
      </c>
      <c r="AB7" s="112">
        <v>1</v>
      </c>
      <c r="AC7" s="112"/>
      <c r="AD7" s="112">
        <v>4</v>
      </c>
      <c r="AE7" s="112">
        <v>3</v>
      </c>
      <c r="AF7" s="112"/>
      <c r="AG7" s="112">
        <v>4</v>
      </c>
      <c r="AH7" s="112">
        <v>3</v>
      </c>
      <c r="AI7" s="112"/>
      <c r="AJ7" s="112">
        <v>4</v>
      </c>
      <c r="AK7" s="112">
        <v>2</v>
      </c>
      <c r="AL7" s="112"/>
      <c r="AM7" s="112">
        <v>5</v>
      </c>
      <c r="AN7" s="112">
        <v>4</v>
      </c>
      <c r="AO7" s="112"/>
      <c r="AP7" s="112">
        <v>3</v>
      </c>
      <c r="AQ7" s="112">
        <v>2</v>
      </c>
      <c r="AR7" s="112"/>
      <c r="AS7" s="112">
        <v>5</v>
      </c>
      <c r="AT7" s="112">
        <v>3</v>
      </c>
      <c r="AU7" s="112"/>
      <c r="AV7" s="112">
        <v>7</v>
      </c>
      <c r="AW7" s="112">
        <v>5</v>
      </c>
      <c r="AX7" s="112">
        <v>1</v>
      </c>
      <c r="AY7" s="112">
        <v>3</v>
      </c>
      <c r="AZ7" s="112">
        <v>1</v>
      </c>
      <c r="BA7" s="112"/>
      <c r="BB7" s="112">
        <v>5</v>
      </c>
      <c r="BC7" s="112">
        <v>2</v>
      </c>
      <c r="BD7" s="112"/>
      <c r="BE7" s="112">
        <v>6</v>
      </c>
      <c r="BF7" s="112">
        <v>3</v>
      </c>
      <c r="BG7" s="112"/>
      <c r="BH7" s="112">
        <v>3</v>
      </c>
      <c r="BI7" s="112">
        <v>3</v>
      </c>
      <c r="BJ7" s="112"/>
      <c r="BK7" s="122"/>
      <c r="BL7" s="122"/>
      <c r="BM7" s="122"/>
      <c r="BN7" s="111"/>
      <c r="BO7" s="111"/>
      <c r="BP7" s="111"/>
      <c r="BQ7" s="111"/>
      <c r="BR7" s="111"/>
      <c r="BS7" s="111"/>
      <c r="BT7" s="101"/>
      <c r="BU7" s="101"/>
      <c r="BV7" s="101"/>
      <c r="BW7" s="101"/>
      <c r="BX7" s="101"/>
    </row>
    <row r="8" spans="1:76">
      <c r="A8" s="124">
        <v>6</v>
      </c>
      <c r="B8" s="101" t="s">
        <v>995</v>
      </c>
      <c r="C8" s="101" t="str">
        <f t="shared" si="5"/>
        <v>DAVE MILLER</v>
      </c>
      <c r="D8" s="188">
        <v>930</v>
      </c>
      <c r="E8" s="188">
        <v>1251</v>
      </c>
      <c r="F8" s="188">
        <v>140</v>
      </c>
      <c r="G8" s="187">
        <v>0.66</v>
      </c>
      <c r="H8" s="111">
        <v>16</v>
      </c>
      <c r="I8" s="111">
        <v>979</v>
      </c>
      <c r="J8" s="111">
        <v>546</v>
      </c>
      <c r="K8" s="111">
        <v>47</v>
      </c>
      <c r="L8" s="115">
        <f t="shared" si="0"/>
        <v>0.55771195097037796</v>
      </c>
      <c r="M8" s="114"/>
      <c r="N8" s="112">
        <f t="shared" si="1"/>
        <v>60</v>
      </c>
      <c r="O8" s="112">
        <f t="shared" si="2"/>
        <v>36</v>
      </c>
      <c r="P8" s="112">
        <f t="shared" si="3"/>
        <v>0</v>
      </c>
      <c r="Q8" s="113">
        <f t="shared" si="4"/>
        <v>0.6</v>
      </c>
      <c r="R8" s="112">
        <v>6</v>
      </c>
      <c r="S8" s="112">
        <v>4</v>
      </c>
      <c r="T8" s="112"/>
      <c r="U8" s="112">
        <v>4</v>
      </c>
      <c r="V8" s="112">
        <v>2</v>
      </c>
      <c r="W8" s="112"/>
      <c r="X8" s="112">
        <v>0</v>
      </c>
      <c r="Y8" s="112">
        <v>0</v>
      </c>
      <c r="Z8" s="112"/>
      <c r="AA8" s="112">
        <v>0</v>
      </c>
      <c r="AB8" s="112">
        <v>0</v>
      </c>
      <c r="AC8" s="112"/>
      <c r="AD8" s="112">
        <v>4</v>
      </c>
      <c r="AE8" s="112">
        <v>2</v>
      </c>
      <c r="AF8" s="112"/>
      <c r="AG8" s="112">
        <v>7</v>
      </c>
      <c r="AH8" s="112">
        <v>5</v>
      </c>
      <c r="AI8" s="112"/>
      <c r="AJ8" s="112">
        <v>5</v>
      </c>
      <c r="AK8" s="112">
        <v>2</v>
      </c>
      <c r="AL8" s="112"/>
      <c r="AM8" s="112">
        <v>5</v>
      </c>
      <c r="AN8" s="112">
        <v>2</v>
      </c>
      <c r="AO8" s="112"/>
      <c r="AP8" s="112">
        <v>5</v>
      </c>
      <c r="AQ8" s="112">
        <v>4</v>
      </c>
      <c r="AR8" s="112"/>
      <c r="AS8" s="112">
        <v>2</v>
      </c>
      <c r="AT8" s="112">
        <v>2</v>
      </c>
      <c r="AU8" s="112"/>
      <c r="AV8" s="112">
        <v>5</v>
      </c>
      <c r="AW8" s="112">
        <v>4</v>
      </c>
      <c r="AX8" s="112"/>
      <c r="AY8" s="112">
        <v>3</v>
      </c>
      <c r="AZ8" s="112">
        <v>1</v>
      </c>
      <c r="BA8" s="112"/>
      <c r="BB8" s="112">
        <v>5</v>
      </c>
      <c r="BC8" s="112">
        <v>2</v>
      </c>
      <c r="BD8" s="112"/>
      <c r="BE8" s="112">
        <v>5</v>
      </c>
      <c r="BF8" s="112">
        <v>3</v>
      </c>
      <c r="BG8" s="112"/>
      <c r="BH8" s="112">
        <v>4</v>
      </c>
      <c r="BI8" s="112">
        <v>3</v>
      </c>
      <c r="BJ8" s="112"/>
      <c r="BK8" s="122"/>
      <c r="BL8" s="122"/>
      <c r="BM8" s="122"/>
      <c r="BN8" s="111"/>
      <c r="BO8" s="111"/>
      <c r="BP8" s="111"/>
      <c r="BQ8" s="111"/>
      <c r="BR8" s="111"/>
      <c r="BS8" s="111"/>
      <c r="BT8" s="101"/>
      <c r="BU8" s="101"/>
      <c r="BV8" s="101"/>
      <c r="BW8" s="101"/>
      <c r="BX8" s="101"/>
    </row>
    <row r="9" spans="1:76">
      <c r="A9" s="124">
        <v>7</v>
      </c>
      <c r="B9" s="101" t="s">
        <v>994</v>
      </c>
      <c r="C9" s="101" t="str">
        <f t="shared" si="5"/>
        <v>PAUL SOKOL</v>
      </c>
      <c r="D9" s="188">
        <v>326</v>
      </c>
      <c r="E9" s="188">
        <v>5</v>
      </c>
      <c r="F9" s="188">
        <v>1</v>
      </c>
      <c r="G9" s="187">
        <v>0.83333333333333337</v>
      </c>
      <c r="H9" s="111">
        <v>1</v>
      </c>
      <c r="I9" s="111">
        <v>45</v>
      </c>
      <c r="J9" s="111">
        <v>23</v>
      </c>
      <c r="K9" s="111">
        <v>2</v>
      </c>
      <c r="L9" s="115">
        <f t="shared" si="0"/>
        <v>0.51111111111111107</v>
      </c>
      <c r="M9" s="114"/>
      <c r="N9" s="112">
        <f t="shared" si="1"/>
        <v>45</v>
      </c>
      <c r="O9" s="112">
        <f t="shared" si="2"/>
        <v>23</v>
      </c>
      <c r="P9" s="112">
        <f t="shared" si="3"/>
        <v>2</v>
      </c>
      <c r="Q9" s="113">
        <f t="shared" si="4"/>
        <v>0.51111111111111107</v>
      </c>
      <c r="R9" s="112">
        <v>0</v>
      </c>
      <c r="S9" s="112">
        <v>0</v>
      </c>
      <c r="T9" s="112"/>
      <c r="U9" s="112">
        <v>4</v>
      </c>
      <c r="V9" s="112">
        <v>2</v>
      </c>
      <c r="W9" s="112"/>
      <c r="X9" s="112">
        <v>4</v>
      </c>
      <c r="Y9" s="112">
        <v>2</v>
      </c>
      <c r="Z9" s="112"/>
      <c r="AA9" s="112">
        <v>3</v>
      </c>
      <c r="AB9" s="112">
        <v>1</v>
      </c>
      <c r="AC9" s="112"/>
      <c r="AD9" s="112">
        <v>4</v>
      </c>
      <c r="AE9" s="112">
        <v>1</v>
      </c>
      <c r="AF9" s="112"/>
      <c r="AG9" s="112">
        <v>4</v>
      </c>
      <c r="AH9" s="112">
        <v>3</v>
      </c>
      <c r="AI9" s="112"/>
      <c r="AJ9" s="112">
        <v>3</v>
      </c>
      <c r="AK9" s="112">
        <v>2</v>
      </c>
      <c r="AL9" s="112"/>
      <c r="AM9" s="112">
        <v>2</v>
      </c>
      <c r="AN9" s="112">
        <v>2</v>
      </c>
      <c r="AO9" s="112">
        <v>1</v>
      </c>
      <c r="AP9" s="112">
        <v>2</v>
      </c>
      <c r="AQ9" s="112">
        <v>1</v>
      </c>
      <c r="AR9" s="112"/>
      <c r="AS9" s="112">
        <v>2</v>
      </c>
      <c r="AT9" s="112">
        <v>2</v>
      </c>
      <c r="AU9" s="112">
        <v>1</v>
      </c>
      <c r="AV9" s="112">
        <v>3</v>
      </c>
      <c r="AW9" s="112">
        <v>2</v>
      </c>
      <c r="AX9" s="112"/>
      <c r="AY9" s="112">
        <v>3</v>
      </c>
      <c r="AZ9" s="112">
        <v>1</v>
      </c>
      <c r="BA9" s="112"/>
      <c r="BB9" s="112">
        <v>2</v>
      </c>
      <c r="BC9" s="112">
        <v>0</v>
      </c>
      <c r="BD9" s="112"/>
      <c r="BE9" s="112">
        <v>5</v>
      </c>
      <c r="BF9" s="112">
        <v>3</v>
      </c>
      <c r="BG9" s="112"/>
      <c r="BH9" s="112">
        <v>4</v>
      </c>
      <c r="BI9" s="112">
        <v>1</v>
      </c>
      <c r="BJ9" s="112"/>
      <c r="BK9" s="122"/>
      <c r="BL9" s="122"/>
      <c r="BM9" s="122"/>
      <c r="BN9" s="111"/>
      <c r="BO9" s="111"/>
      <c r="BP9" s="111"/>
      <c r="BQ9" s="111"/>
      <c r="BR9" s="111"/>
      <c r="BS9" s="111"/>
      <c r="BT9" s="101"/>
      <c r="BU9" s="101"/>
      <c r="BV9" s="101"/>
      <c r="BW9" s="101"/>
      <c r="BX9" s="101"/>
    </row>
    <row r="10" spans="1:76">
      <c r="A10" s="124">
        <v>8</v>
      </c>
      <c r="B10" s="101" t="s">
        <v>993</v>
      </c>
      <c r="C10" s="101" t="str">
        <f t="shared" si="5"/>
        <v>ROB SCHADEL</v>
      </c>
      <c r="D10" s="188">
        <v>75</v>
      </c>
      <c r="E10" s="188">
        <v>40</v>
      </c>
      <c r="F10" s="188">
        <v>0</v>
      </c>
      <c r="G10" s="187">
        <f>E10/D10</f>
        <v>0.53333333333333333</v>
      </c>
      <c r="H10" s="111">
        <v>2</v>
      </c>
      <c r="I10" s="111">
        <v>115</v>
      </c>
      <c r="J10" s="111">
        <v>55</v>
      </c>
      <c r="K10" s="111">
        <v>0</v>
      </c>
      <c r="L10" s="115">
        <f t="shared" si="0"/>
        <v>0.47826086956521741</v>
      </c>
      <c r="M10" s="114"/>
      <c r="N10" s="112">
        <f t="shared" si="1"/>
        <v>45</v>
      </c>
      <c r="O10" s="112">
        <f t="shared" si="2"/>
        <v>22</v>
      </c>
      <c r="P10" s="112">
        <f t="shared" si="3"/>
        <v>0</v>
      </c>
      <c r="Q10" s="113">
        <f t="shared" si="4"/>
        <v>0.48888888888888887</v>
      </c>
      <c r="R10" s="112">
        <v>5</v>
      </c>
      <c r="S10" s="112">
        <v>2</v>
      </c>
      <c r="T10" s="112"/>
      <c r="U10" s="112">
        <v>4</v>
      </c>
      <c r="V10" s="112">
        <v>2</v>
      </c>
      <c r="W10" s="112"/>
      <c r="X10" s="112">
        <v>4</v>
      </c>
      <c r="Y10" s="112">
        <v>3</v>
      </c>
      <c r="Z10" s="112"/>
      <c r="AA10" s="112">
        <v>4</v>
      </c>
      <c r="AB10" s="112">
        <v>0</v>
      </c>
      <c r="AC10" s="112"/>
      <c r="AD10" s="112">
        <v>4</v>
      </c>
      <c r="AE10" s="112">
        <v>3</v>
      </c>
      <c r="AF10" s="112"/>
      <c r="AG10" s="112">
        <v>8</v>
      </c>
      <c r="AH10" s="112">
        <v>4</v>
      </c>
      <c r="AI10" s="112"/>
      <c r="AJ10" s="112">
        <v>3</v>
      </c>
      <c r="AK10" s="112">
        <v>2</v>
      </c>
      <c r="AL10" s="112"/>
      <c r="AM10" s="112">
        <v>5</v>
      </c>
      <c r="AN10" s="112">
        <v>3</v>
      </c>
      <c r="AO10" s="112"/>
      <c r="AP10" s="112">
        <v>0</v>
      </c>
      <c r="AQ10" s="112">
        <v>0</v>
      </c>
      <c r="AR10" s="112"/>
      <c r="AS10" s="112">
        <v>6</v>
      </c>
      <c r="AT10" s="112">
        <v>2</v>
      </c>
      <c r="AU10" s="112"/>
      <c r="AV10" s="112">
        <v>0</v>
      </c>
      <c r="AW10" s="112">
        <v>0</v>
      </c>
      <c r="AX10" s="112"/>
      <c r="AY10" s="112">
        <v>0</v>
      </c>
      <c r="AZ10" s="112">
        <v>0</v>
      </c>
      <c r="BA10" s="112"/>
      <c r="BB10" s="112">
        <v>2</v>
      </c>
      <c r="BC10" s="112">
        <v>1</v>
      </c>
      <c r="BD10" s="112"/>
      <c r="BE10" s="112">
        <v>0</v>
      </c>
      <c r="BF10" s="112">
        <v>0</v>
      </c>
      <c r="BG10" s="112"/>
      <c r="BH10" s="112">
        <v>0</v>
      </c>
      <c r="BI10" s="112">
        <v>0</v>
      </c>
      <c r="BJ10" s="112"/>
      <c r="BK10" s="122"/>
      <c r="BL10" s="122"/>
      <c r="BM10" s="122"/>
      <c r="BN10" s="111"/>
      <c r="BO10" s="111"/>
      <c r="BP10" s="111"/>
      <c r="BQ10" s="111"/>
      <c r="BR10" s="111"/>
      <c r="BS10" s="111"/>
      <c r="BT10" s="101"/>
      <c r="BU10" s="101"/>
      <c r="BV10" s="101"/>
      <c r="BW10" s="101"/>
      <c r="BX10" s="101"/>
    </row>
    <row r="11" spans="1:76">
      <c r="A11" s="124">
        <v>9</v>
      </c>
      <c r="B11" s="101" t="s">
        <v>992</v>
      </c>
      <c r="C11" s="101" t="str">
        <f t="shared" si="5"/>
        <v>GLEN THORPE</v>
      </c>
      <c r="D11" s="188">
        <v>970</v>
      </c>
      <c r="E11" s="188">
        <v>11</v>
      </c>
      <c r="F11" s="188">
        <v>0</v>
      </c>
      <c r="G11" s="187">
        <v>0.42307692307692307</v>
      </c>
      <c r="H11" s="111">
        <v>17</v>
      </c>
      <c r="I11" s="111">
        <v>1017</v>
      </c>
      <c r="J11" s="111">
        <v>519</v>
      </c>
      <c r="K11" s="111">
        <v>4</v>
      </c>
      <c r="L11" s="115">
        <f t="shared" si="0"/>
        <v>0.51032448377581119</v>
      </c>
      <c r="M11" s="114"/>
      <c r="N11" s="112">
        <f t="shared" si="1"/>
        <v>63</v>
      </c>
      <c r="O11" s="112">
        <f t="shared" si="2"/>
        <v>28</v>
      </c>
      <c r="P11" s="112">
        <f t="shared" si="3"/>
        <v>0</v>
      </c>
      <c r="Q11" s="113">
        <f t="shared" si="4"/>
        <v>0.44444444444444442</v>
      </c>
      <c r="R11" s="112">
        <v>5</v>
      </c>
      <c r="S11" s="112">
        <v>2</v>
      </c>
      <c r="T11" s="112"/>
      <c r="U11" s="112">
        <v>2</v>
      </c>
      <c r="V11" s="112">
        <v>0</v>
      </c>
      <c r="W11" s="112"/>
      <c r="X11" s="112">
        <v>4</v>
      </c>
      <c r="Y11" s="112">
        <v>1</v>
      </c>
      <c r="Z11" s="112"/>
      <c r="AA11" s="112">
        <v>4</v>
      </c>
      <c r="AB11" s="112">
        <v>4</v>
      </c>
      <c r="AC11" s="112"/>
      <c r="AD11" s="112">
        <v>5</v>
      </c>
      <c r="AE11" s="112">
        <v>2</v>
      </c>
      <c r="AF11" s="112"/>
      <c r="AG11" s="112">
        <v>6</v>
      </c>
      <c r="AH11" s="112">
        <v>1</v>
      </c>
      <c r="AI11" s="112"/>
      <c r="AJ11" s="112">
        <v>4</v>
      </c>
      <c r="AK11" s="112">
        <v>1</v>
      </c>
      <c r="AL11" s="112"/>
      <c r="AM11" s="112">
        <v>5</v>
      </c>
      <c r="AN11" s="112">
        <v>3</v>
      </c>
      <c r="AO11" s="112"/>
      <c r="AP11" s="112">
        <v>4</v>
      </c>
      <c r="AQ11" s="112">
        <v>1</v>
      </c>
      <c r="AR11" s="112"/>
      <c r="AS11" s="112">
        <v>5</v>
      </c>
      <c r="AT11" s="112">
        <v>3</v>
      </c>
      <c r="AU11" s="112"/>
      <c r="AV11" s="112">
        <v>6</v>
      </c>
      <c r="AW11" s="112">
        <v>4</v>
      </c>
      <c r="AX11" s="112"/>
      <c r="AY11" s="112">
        <v>2</v>
      </c>
      <c r="AZ11" s="112">
        <v>0</v>
      </c>
      <c r="BA11" s="112"/>
      <c r="BB11" s="112">
        <v>3</v>
      </c>
      <c r="BC11" s="112">
        <v>2</v>
      </c>
      <c r="BD11" s="112"/>
      <c r="BE11" s="112">
        <v>4</v>
      </c>
      <c r="BF11" s="112">
        <v>4</v>
      </c>
      <c r="BG11" s="112"/>
      <c r="BH11" s="112">
        <v>4</v>
      </c>
      <c r="BI11" s="112">
        <v>0</v>
      </c>
      <c r="BJ11" s="112"/>
      <c r="BK11" s="122"/>
      <c r="BL11" s="122"/>
      <c r="BM11" s="122"/>
      <c r="BN11" s="111"/>
      <c r="BO11" s="111"/>
      <c r="BP11" s="111"/>
      <c r="BQ11" s="111"/>
      <c r="BR11" s="111"/>
      <c r="BS11" s="111"/>
      <c r="BT11" s="101"/>
      <c r="BU11" s="101"/>
      <c r="BV11" s="101"/>
      <c r="BW11" s="101"/>
      <c r="BX11" s="101"/>
    </row>
    <row r="12" spans="1:76">
      <c r="A12" s="124">
        <v>10</v>
      </c>
      <c r="B12" s="101" t="s">
        <v>991</v>
      </c>
      <c r="C12" s="101" t="str">
        <f t="shared" si="5"/>
        <v>BOB ERICKSON</v>
      </c>
      <c r="D12" s="188">
        <v>267</v>
      </c>
      <c r="E12" s="188">
        <v>205</v>
      </c>
      <c r="F12" s="188">
        <v>13</v>
      </c>
      <c r="G12" s="187">
        <v>0.52971576227390182</v>
      </c>
      <c r="H12" s="111">
        <v>6</v>
      </c>
      <c r="I12" s="111">
        <v>294</v>
      </c>
      <c r="J12" s="111">
        <v>146</v>
      </c>
      <c r="K12" s="111">
        <v>4</v>
      </c>
      <c r="L12" s="115">
        <f t="shared" si="0"/>
        <v>0.49659863945578231</v>
      </c>
      <c r="M12" s="114"/>
      <c r="N12" s="112">
        <f t="shared" si="1"/>
        <v>37</v>
      </c>
      <c r="O12" s="112">
        <f t="shared" si="2"/>
        <v>15</v>
      </c>
      <c r="P12" s="112">
        <f t="shared" si="3"/>
        <v>0</v>
      </c>
      <c r="Q12" s="113">
        <f t="shared" si="4"/>
        <v>0.40540540540540543</v>
      </c>
      <c r="R12" s="112">
        <v>4</v>
      </c>
      <c r="S12" s="112">
        <v>2</v>
      </c>
      <c r="T12" s="112"/>
      <c r="U12" s="112">
        <v>4</v>
      </c>
      <c r="V12" s="112">
        <v>1</v>
      </c>
      <c r="W12" s="112"/>
      <c r="X12" s="112">
        <v>5</v>
      </c>
      <c r="Y12" s="112">
        <v>1</v>
      </c>
      <c r="Z12" s="112"/>
      <c r="AA12" s="112">
        <v>1</v>
      </c>
      <c r="AB12" s="112">
        <v>0</v>
      </c>
      <c r="AC12" s="112"/>
      <c r="AD12" s="112">
        <v>0</v>
      </c>
      <c r="AE12" s="112">
        <v>0</v>
      </c>
      <c r="AF12" s="112"/>
      <c r="AG12" s="112">
        <v>0</v>
      </c>
      <c r="AH12" s="112">
        <v>0</v>
      </c>
      <c r="AI12" s="112"/>
      <c r="AJ12" s="112">
        <v>2</v>
      </c>
      <c r="AK12" s="112">
        <v>1</v>
      </c>
      <c r="AL12" s="112"/>
      <c r="AM12" s="112">
        <v>5</v>
      </c>
      <c r="AN12" s="112">
        <v>2</v>
      </c>
      <c r="AO12" s="112"/>
      <c r="AP12" s="112">
        <v>1</v>
      </c>
      <c r="AQ12" s="112">
        <v>1</v>
      </c>
      <c r="AR12" s="112"/>
      <c r="AS12" s="112">
        <v>2</v>
      </c>
      <c r="AT12" s="112">
        <v>1</v>
      </c>
      <c r="AU12" s="112"/>
      <c r="AV12" s="112">
        <v>3</v>
      </c>
      <c r="AW12" s="112">
        <v>0</v>
      </c>
      <c r="AX12" s="112"/>
      <c r="AY12" s="112">
        <v>1</v>
      </c>
      <c r="AZ12" s="112">
        <v>0</v>
      </c>
      <c r="BA12" s="112"/>
      <c r="BB12" s="112">
        <v>2</v>
      </c>
      <c r="BC12" s="112">
        <v>2</v>
      </c>
      <c r="BD12" s="112"/>
      <c r="BE12" s="112">
        <v>2</v>
      </c>
      <c r="BF12" s="112">
        <v>1</v>
      </c>
      <c r="BG12" s="112"/>
      <c r="BH12" s="112">
        <v>5</v>
      </c>
      <c r="BI12" s="112">
        <v>3</v>
      </c>
      <c r="BJ12" s="112"/>
      <c r="BK12" s="122"/>
      <c r="BL12" s="122"/>
      <c r="BM12" s="122"/>
      <c r="BN12" s="111"/>
      <c r="BO12" s="111"/>
      <c r="BP12" s="111"/>
      <c r="BQ12" s="111"/>
      <c r="BR12" s="111"/>
      <c r="BS12" s="111"/>
      <c r="BT12" s="101"/>
      <c r="BU12" s="101"/>
      <c r="BV12" s="101"/>
      <c r="BW12" s="101"/>
      <c r="BX12" s="101"/>
    </row>
    <row r="13" spans="1:76">
      <c r="A13" s="124">
        <v>11</v>
      </c>
      <c r="B13" s="101" t="s">
        <v>990</v>
      </c>
      <c r="C13" s="101" t="str">
        <f t="shared" si="5"/>
        <v>TODD LIVINGSTON</v>
      </c>
      <c r="D13" s="188">
        <v>327</v>
      </c>
      <c r="E13" s="188">
        <v>60</v>
      </c>
      <c r="F13" s="188">
        <v>5</v>
      </c>
      <c r="G13" s="187">
        <v>0.5</v>
      </c>
      <c r="H13" s="111">
        <v>1</v>
      </c>
      <c r="I13" s="111">
        <v>48</v>
      </c>
      <c r="J13" s="111">
        <v>24</v>
      </c>
      <c r="K13" s="111">
        <v>0</v>
      </c>
      <c r="L13" s="115">
        <f t="shared" si="0"/>
        <v>0.5</v>
      </c>
      <c r="M13" s="114"/>
      <c r="N13" s="112">
        <f t="shared" si="1"/>
        <v>52</v>
      </c>
      <c r="O13" s="112">
        <f t="shared" si="2"/>
        <v>25</v>
      </c>
      <c r="P13" s="112">
        <f t="shared" si="3"/>
        <v>0</v>
      </c>
      <c r="Q13" s="113">
        <f t="shared" si="4"/>
        <v>0.48076923076923078</v>
      </c>
      <c r="R13" s="112">
        <v>0</v>
      </c>
      <c r="S13" s="112">
        <v>0</v>
      </c>
      <c r="T13" s="112"/>
      <c r="U13" s="112">
        <v>0</v>
      </c>
      <c r="V13" s="112">
        <v>0</v>
      </c>
      <c r="W13" s="112"/>
      <c r="X13" s="112">
        <v>0</v>
      </c>
      <c r="Y13" s="112">
        <v>0</v>
      </c>
      <c r="Z13" s="112"/>
      <c r="AA13" s="112">
        <v>3</v>
      </c>
      <c r="AB13" s="112">
        <v>1</v>
      </c>
      <c r="AC13" s="112"/>
      <c r="AD13" s="112">
        <v>5</v>
      </c>
      <c r="AE13" s="112">
        <v>3</v>
      </c>
      <c r="AF13" s="112"/>
      <c r="AG13" s="112">
        <v>4</v>
      </c>
      <c r="AH13" s="112">
        <v>3</v>
      </c>
      <c r="AI13" s="112"/>
      <c r="AJ13" s="112">
        <v>3</v>
      </c>
      <c r="AK13" s="112">
        <v>2</v>
      </c>
      <c r="AL13" s="112"/>
      <c r="AM13" s="112">
        <v>5</v>
      </c>
      <c r="AN13" s="112">
        <v>2</v>
      </c>
      <c r="AO13" s="112"/>
      <c r="AP13" s="112">
        <v>4</v>
      </c>
      <c r="AQ13" s="112">
        <v>1</v>
      </c>
      <c r="AR13" s="112"/>
      <c r="AS13" s="112">
        <v>6</v>
      </c>
      <c r="AT13" s="112">
        <v>2</v>
      </c>
      <c r="AU13" s="112"/>
      <c r="AV13" s="112">
        <v>7</v>
      </c>
      <c r="AW13" s="112">
        <v>5</v>
      </c>
      <c r="AX13" s="112"/>
      <c r="AY13" s="112">
        <v>3</v>
      </c>
      <c r="AZ13" s="112">
        <v>1</v>
      </c>
      <c r="BA13" s="112"/>
      <c r="BB13" s="112">
        <v>4</v>
      </c>
      <c r="BC13" s="112">
        <v>1</v>
      </c>
      <c r="BD13" s="112"/>
      <c r="BE13" s="112">
        <v>4</v>
      </c>
      <c r="BF13" s="112">
        <v>3</v>
      </c>
      <c r="BG13" s="112"/>
      <c r="BH13" s="112">
        <v>4</v>
      </c>
      <c r="BI13" s="112">
        <v>1</v>
      </c>
      <c r="BJ13" s="112"/>
      <c r="BK13" s="122"/>
      <c r="BL13" s="122"/>
      <c r="BM13" s="122"/>
      <c r="BN13" s="111"/>
      <c r="BO13" s="111"/>
      <c r="BP13" s="111"/>
      <c r="BQ13" s="111"/>
      <c r="BR13" s="111"/>
      <c r="BS13" s="111"/>
      <c r="BT13" s="101"/>
      <c r="BU13" s="101"/>
      <c r="BV13" s="101"/>
      <c r="BW13" s="101"/>
      <c r="BX13" s="101"/>
    </row>
    <row r="14" spans="1:76">
      <c r="A14" s="124">
        <v>12</v>
      </c>
      <c r="B14" s="101" t="s">
        <v>989</v>
      </c>
      <c r="C14" s="101" t="str">
        <f t="shared" si="5"/>
        <v>TODD GRIFFIN</v>
      </c>
      <c r="D14" s="188">
        <v>190</v>
      </c>
      <c r="E14" s="188">
        <v>51</v>
      </c>
      <c r="F14" s="188">
        <v>0</v>
      </c>
      <c r="G14" s="187">
        <v>0.5</v>
      </c>
      <c r="H14" s="111">
        <v>4</v>
      </c>
      <c r="I14" s="111">
        <v>206</v>
      </c>
      <c r="J14" s="111">
        <v>96</v>
      </c>
      <c r="K14" s="111">
        <v>0</v>
      </c>
      <c r="L14" s="115">
        <f t="shared" si="0"/>
        <v>0.46601941747572817</v>
      </c>
      <c r="M14" s="114"/>
      <c r="N14" s="112">
        <f t="shared" si="1"/>
        <v>25</v>
      </c>
      <c r="O14" s="112">
        <f t="shared" si="2"/>
        <v>10</v>
      </c>
      <c r="P14" s="112">
        <f t="shared" si="3"/>
        <v>0</v>
      </c>
      <c r="Q14" s="113">
        <f t="shared" si="4"/>
        <v>0.4</v>
      </c>
      <c r="R14" s="112">
        <v>0</v>
      </c>
      <c r="S14" s="112">
        <v>0</v>
      </c>
      <c r="T14" s="112"/>
      <c r="U14" s="112">
        <v>1</v>
      </c>
      <c r="V14" s="112">
        <v>0</v>
      </c>
      <c r="W14" s="112"/>
      <c r="X14" s="112">
        <v>0</v>
      </c>
      <c r="Y14" s="112">
        <v>0</v>
      </c>
      <c r="Z14" s="112"/>
      <c r="AA14" s="112">
        <v>0</v>
      </c>
      <c r="AB14" s="112">
        <v>0</v>
      </c>
      <c r="AC14" s="112"/>
      <c r="AD14" s="112">
        <v>4</v>
      </c>
      <c r="AE14" s="112">
        <v>0</v>
      </c>
      <c r="AF14" s="112"/>
      <c r="AG14" s="112">
        <v>0</v>
      </c>
      <c r="AH14" s="112">
        <v>0</v>
      </c>
      <c r="AI14" s="112"/>
      <c r="AJ14" s="112">
        <v>2</v>
      </c>
      <c r="AK14" s="112">
        <v>0</v>
      </c>
      <c r="AL14" s="112"/>
      <c r="AM14" s="112">
        <v>5</v>
      </c>
      <c r="AN14" s="112">
        <v>3</v>
      </c>
      <c r="AO14" s="112"/>
      <c r="AP14" s="112">
        <v>3</v>
      </c>
      <c r="AQ14" s="112">
        <v>1</v>
      </c>
      <c r="AR14" s="112"/>
      <c r="AS14" s="112">
        <v>3</v>
      </c>
      <c r="AT14" s="112">
        <v>3</v>
      </c>
      <c r="AU14" s="112"/>
      <c r="AV14" s="112">
        <v>0</v>
      </c>
      <c r="AW14" s="112">
        <v>0</v>
      </c>
      <c r="AX14" s="112"/>
      <c r="AY14" s="112">
        <v>1</v>
      </c>
      <c r="AZ14" s="112">
        <v>0</v>
      </c>
      <c r="BA14" s="112"/>
      <c r="BB14" s="112">
        <v>2</v>
      </c>
      <c r="BC14" s="112">
        <v>1</v>
      </c>
      <c r="BD14" s="112"/>
      <c r="BE14" s="112">
        <v>0</v>
      </c>
      <c r="BF14" s="112">
        <v>0</v>
      </c>
      <c r="BG14" s="112"/>
      <c r="BH14" s="112">
        <v>4</v>
      </c>
      <c r="BI14" s="112">
        <v>2</v>
      </c>
      <c r="BJ14" s="112"/>
      <c r="BK14" s="122"/>
      <c r="BL14" s="122"/>
      <c r="BM14" s="122"/>
      <c r="BN14" s="111"/>
      <c r="BO14" s="111"/>
      <c r="BP14" s="111"/>
      <c r="BQ14" s="111"/>
      <c r="BR14" s="111"/>
      <c r="BS14" s="111"/>
      <c r="BT14" s="101"/>
      <c r="BU14" s="101"/>
      <c r="BV14" s="101"/>
      <c r="BW14" s="101"/>
      <c r="BX14" s="101"/>
    </row>
    <row r="15" spans="1:76">
      <c r="A15" s="124">
        <v>13</v>
      </c>
      <c r="B15" s="101" t="s">
        <v>988</v>
      </c>
      <c r="C15" s="101" t="str">
        <f t="shared" si="5"/>
        <v>RICH DOKE</v>
      </c>
      <c r="D15" s="188">
        <v>20</v>
      </c>
      <c r="E15" s="188">
        <v>1</v>
      </c>
      <c r="F15" s="188">
        <v>0</v>
      </c>
      <c r="G15" s="187">
        <v>0.5</v>
      </c>
      <c r="H15" s="111">
        <v>1</v>
      </c>
      <c r="I15" s="111">
        <v>10</v>
      </c>
      <c r="J15" s="111">
        <v>6</v>
      </c>
      <c r="K15" s="111">
        <f>F15+P15</f>
        <v>0</v>
      </c>
      <c r="L15" s="115">
        <f t="shared" si="0"/>
        <v>0.6</v>
      </c>
      <c r="M15" s="114"/>
      <c r="N15" s="112">
        <f t="shared" si="1"/>
        <v>10</v>
      </c>
      <c r="O15" s="112">
        <f t="shared" si="2"/>
        <v>6</v>
      </c>
      <c r="P15" s="112">
        <f t="shared" si="3"/>
        <v>0</v>
      </c>
      <c r="Q15" s="113">
        <f t="shared" si="4"/>
        <v>0.6</v>
      </c>
      <c r="R15" s="112">
        <v>0</v>
      </c>
      <c r="S15" s="112">
        <v>0</v>
      </c>
      <c r="T15" s="112"/>
      <c r="U15" s="112">
        <v>0</v>
      </c>
      <c r="V15" s="112">
        <v>0</v>
      </c>
      <c r="W15" s="112"/>
      <c r="X15" s="112">
        <v>0</v>
      </c>
      <c r="Y15" s="112">
        <v>0</v>
      </c>
      <c r="Z15" s="112"/>
      <c r="AA15" s="112">
        <v>2</v>
      </c>
      <c r="AB15" s="112">
        <v>2</v>
      </c>
      <c r="AC15" s="112"/>
      <c r="AD15" s="112">
        <v>0</v>
      </c>
      <c r="AE15" s="112">
        <v>0</v>
      </c>
      <c r="AF15" s="112"/>
      <c r="AG15" s="112">
        <v>0</v>
      </c>
      <c r="AH15" s="112">
        <v>0</v>
      </c>
      <c r="AI15" s="112"/>
      <c r="AJ15" s="112">
        <v>3</v>
      </c>
      <c r="AK15" s="112">
        <v>2</v>
      </c>
      <c r="AL15" s="112"/>
      <c r="AM15" s="112">
        <v>0</v>
      </c>
      <c r="AN15" s="112">
        <v>0</v>
      </c>
      <c r="AO15" s="112"/>
      <c r="AP15" s="112">
        <v>2</v>
      </c>
      <c r="AQ15" s="112">
        <v>0</v>
      </c>
      <c r="AR15" s="112"/>
      <c r="AS15" s="112">
        <v>0</v>
      </c>
      <c r="AT15" s="112">
        <v>0</v>
      </c>
      <c r="AU15" s="112"/>
      <c r="AV15" s="112">
        <v>3</v>
      </c>
      <c r="AW15" s="112">
        <v>2</v>
      </c>
      <c r="AX15" s="112"/>
      <c r="AY15" s="112">
        <v>0</v>
      </c>
      <c r="AZ15" s="112">
        <v>0</v>
      </c>
      <c r="BA15" s="112"/>
      <c r="BB15" s="112">
        <v>0</v>
      </c>
      <c r="BC15" s="112">
        <v>0</v>
      </c>
      <c r="BD15" s="112"/>
      <c r="BE15" s="112">
        <v>0</v>
      </c>
      <c r="BF15" s="112">
        <v>0</v>
      </c>
      <c r="BG15" s="112"/>
      <c r="BH15" s="112">
        <v>0</v>
      </c>
      <c r="BI15" s="112">
        <v>0</v>
      </c>
      <c r="BJ15" s="112"/>
      <c r="BK15" s="122"/>
      <c r="BL15" s="122"/>
      <c r="BM15" s="122"/>
      <c r="BN15" s="111"/>
      <c r="BO15" s="111"/>
      <c r="BP15" s="111"/>
      <c r="BQ15" s="111"/>
      <c r="BR15" s="111"/>
      <c r="BS15" s="111"/>
      <c r="BT15" s="101"/>
      <c r="BU15" s="101"/>
      <c r="BV15" s="101"/>
      <c r="BW15" s="101"/>
      <c r="BX15" s="101"/>
    </row>
    <row r="16" spans="1:76">
      <c r="A16" s="124">
        <v>14</v>
      </c>
      <c r="B16" s="101" t="s">
        <v>987</v>
      </c>
      <c r="C16" s="101" t="str">
        <f t="shared" si="5"/>
        <v>BILL BASCOW</v>
      </c>
      <c r="D16" s="188">
        <v>697</v>
      </c>
      <c r="E16" s="188">
        <v>338</v>
      </c>
      <c r="F16" s="188">
        <v>4</v>
      </c>
      <c r="G16" s="187">
        <v>0.48493543758967</v>
      </c>
      <c r="H16" s="111">
        <v>6</v>
      </c>
      <c r="I16" s="111">
        <v>345</v>
      </c>
      <c r="J16" s="111">
        <v>177</v>
      </c>
      <c r="K16" s="111">
        <v>8</v>
      </c>
      <c r="L16" s="115">
        <f t="shared" si="0"/>
        <v>0.5130434782608696</v>
      </c>
      <c r="M16" s="114"/>
      <c r="N16" s="112">
        <f t="shared" si="1"/>
        <v>23</v>
      </c>
      <c r="O16" s="112">
        <f t="shared" si="2"/>
        <v>13</v>
      </c>
      <c r="P16" s="112">
        <f t="shared" si="3"/>
        <v>1</v>
      </c>
      <c r="Q16" s="113">
        <f t="shared" si="4"/>
        <v>0.56521739130434778</v>
      </c>
      <c r="R16" s="112">
        <v>0</v>
      </c>
      <c r="S16" s="112">
        <v>0</v>
      </c>
      <c r="T16" s="112"/>
      <c r="U16" s="112">
        <v>0</v>
      </c>
      <c r="V16" s="112">
        <v>0</v>
      </c>
      <c r="W16" s="112"/>
      <c r="X16" s="112">
        <v>0</v>
      </c>
      <c r="Y16" s="112">
        <v>0</v>
      </c>
      <c r="Z16" s="112"/>
      <c r="AA16" s="112">
        <v>0</v>
      </c>
      <c r="AB16" s="112">
        <v>0</v>
      </c>
      <c r="AC16" s="112"/>
      <c r="AD16" s="112">
        <v>0</v>
      </c>
      <c r="AE16" s="112">
        <v>0</v>
      </c>
      <c r="AF16" s="112"/>
      <c r="AG16" s="112">
        <v>0</v>
      </c>
      <c r="AH16" s="112">
        <v>0</v>
      </c>
      <c r="AI16" s="112"/>
      <c r="AJ16" s="112">
        <v>0</v>
      </c>
      <c r="AK16" s="112">
        <v>0</v>
      </c>
      <c r="AL16" s="112"/>
      <c r="AM16" s="112">
        <v>2</v>
      </c>
      <c r="AN16" s="112">
        <v>2</v>
      </c>
      <c r="AO16" s="112">
        <v>1</v>
      </c>
      <c r="AP16" s="112">
        <v>3</v>
      </c>
      <c r="AQ16" s="112">
        <v>2</v>
      </c>
      <c r="AR16" s="112"/>
      <c r="AS16" s="112">
        <v>3</v>
      </c>
      <c r="AT16" s="112">
        <v>2</v>
      </c>
      <c r="AU16" s="112"/>
      <c r="AV16" s="112">
        <v>3</v>
      </c>
      <c r="AW16" s="112">
        <v>0</v>
      </c>
      <c r="AX16" s="112"/>
      <c r="AY16" s="112">
        <v>2</v>
      </c>
      <c r="AZ16" s="112">
        <v>1</v>
      </c>
      <c r="BA16" s="112"/>
      <c r="BB16" s="112">
        <v>2</v>
      </c>
      <c r="BC16" s="112">
        <v>0</v>
      </c>
      <c r="BD16" s="112"/>
      <c r="BE16" s="112">
        <v>3</v>
      </c>
      <c r="BF16" s="112">
        <v>1</v>
      </c>
      <c r="BG16" s="112"/>
      <c r="BH16" s="112">
        <v>5</v>
      </c>
      <c r="BI16" s="112">
        <v>5</v>
      </c>
      <c r="BJ16" s="112"/>
      <c r="BK16" s="122"/>
      <c r="BL16" s="122"/>
      <c r="BM16" s="122"/>
      <c r="BN16" s="111"/>
      <c r="BO16" s="111"/>
      <c r="BP16" s="111"/>
      <c r="BQ16" s="111"/>
      <c r="BR16" s="111"/>
      <c r="BS16" s="111"/>
      <c r="BT16" s="101"/>
      <c r="BU16" s="101"/>
      <c r="BV16" s="101"/>
      <c r="BW16" s="101"/>
      <c r="BX16" s="101"/>
    </row>
    <row r="17" spans="1:76">
      <c r="A17" s="124">
        <v>15</v>
      </c>
      <c r="B17" s="101" t="s">
        <v>986</v>
      </c>
      <c r="C17" s="101" t="str">
        <f t="shared" si="5"/>
        <v>PAT BEVILACQUA</v>
      </c>
      <c r="D17" s="188">
        <f>SUM(D3:D16)</f>
        <v>6174</v>
      </c>
      <c r="E17" s="188">
        <f>SUM(E2:E16)</f>
        <v>4064</v>
      </c>
      <c r="F17" s="188">
        <f>SUM(F2:F16)</f>
        <v>360</v>
      </c>
      <c r="G17" s="187">
        <f>+E17/D17</f>
        <v>0.65824425008098475</v>
      </c>
      <c r="H17" s="111">
        <v>1</v>
      </c>
      <c r="I17" s="111">
        <v>44</v>
      </c>
      <c r="J17" s="111">
        <v>24</v>
      </c>
      <c r="K17" s="111">
        <v>2</v>
      </c>
      <c r="L17" s="115">
        <f t="shared" si="0"/>
        <v>0.54545454545454541</v>
      </c>
      <c r="M17" s="114"/>
      <c r="N17" s="112">
        <f t="shared" si="1"/>
        <v>44</v>
      </c>
      <c r="O17" s="112">
        <f t="shared" si="2"/>
        <v>24</v>
      </c>
      <c r="P17" s="112">
        <f t="shared" si="3"/>
        <v>2</v>
      </c>
      <c r="Q17" s="113">
        <f t="shared" si="4"/>
        <v>0.54545454545454541</v>
      </c>
      <c r="R17" s="112">
        <v>2</v>
      </c>
      <c r="S17" s="112">
        <v>2</v>
      </c>
      <c r="T17" s="112"/>
      <c r="U17" s="112">
        <v>0</v>
      </c>
      <c r="V17" s="112">
        <v>0</v>
      </c>
      <c r="W17" s="112"/>
      <c r="X17" s="112">
        <v>5</v>
      </c>
      <c r="Y17" s="112">
        <v>1</v>
      </c>
      <c r="Z17" s="112"/>
      <c r="AA17" s="112">
        <v>4</v>
      </c>
      <c r="AB17" s="112">
        <v>3</v>
      </c>
      <c r="AC17" s="112"/>
      <c r="AD17" s="112">
        <v>4</v>
      </c>
      <c r="AE17" s="112">
        <v>4</v>
      </c>
      <c r="AF17" s="112"/>
      <c r="AG17" s="112">
        <v>5</v>
      </c>
      <c r="AH17" s="112">
        <v>3</v>
      </c>
      <c r="AI17" s="112"/>
      <c r="AJ17" s="112">
        <v>4</v>
      </c>
      <c r="AK17" s="112">
        <v>2</v>
      </c>
      <c r="AL17" s="112"/>
      <c r="AM17" s="112">
        <v>2</v>
      </c>
      <c r="AN17" s="112">
        <v>2</v>
      </c>
      <c r="AO17" s="112">
        <v>1</v>
      </c>
      <c r="AP17" s="112">
        <v>3</v>
      </c>
      <c r="AQ17" s="112">
        <v>1</v>
      </c>
      <c r="AR17" s="112"/>
      <c r="AS17" s="112">
        <v>3</v>
      </c>
      <c r="AT17" s="112">
        <v>3</v>
      </c>
      <c r="AU17" s="112">
        <v>1</v>
      </c>
      <c r="AV17" s="112">
        <v>5</v>
      </c>
      <c r="AW17" s="112">
        <v>2</v>
      </c>
      <c r="AX17" s="112"/>
      <c r="AY17" s="112">
        <v>1</v>
      </c>
      <c r="AZ17" s="112">
        <v>0</v>
      </c>
      <c r="BA17" s="112"/>
      <c r="BB17" s="112">
        <v>2</v>
      </c>
      <c r="BC17" s="112">
        <v>1</v>
      </c>
      <c r="BD17" s="112"/>
      <c r="BE17" s="112">
        <v>4</v>
      </c>
      <c r="BF17" s="112">
        <v>0</v>
      </c>
      <c r="BG17" s="121"/>
      <c r="BH17" s="112">
        <v>0</v>
      </c>
      <c r="BI17" s="112">
        <v>0</v>
      </c>
      <c r="BJ17" s="121"/>
      <c r="BK17" s="120"/>
      <c r="BL17" s="120"/>
      <c r="BM17" s="120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</row>
    <row r="18" spans="1:76">
      <c r="A18" s="119">
        <v>1</v>
      </c>
      <c r="B18" s="118" t="s">
        <v>985</v>
      </c>
      <c r="C18" s="118"/>
      <c r="D18" s="125"/>
      <c r="E18" s="125"/>
      <c r="F18" s="125"/>
      <c r="G18" s="125"/>
      <c r="H18" s="116">
        <f>AVERAGE(H1:H16)</f>
        <v>6.9285714285714288</v>
      </c>
      <c r="I18" s="111">
        <f>SUM(I3:I17)</f>
        <v>5658</v>
      </c>
      <c r="J18" s="111">
        <f>SUM(J3:J17)</f>
        <v>3085</v>
      </c>
      <c r="K18" s="111">
        <f>SUM(K3:K16)</f>
        <v>174</v>
      </c>
      <c r="L18" s="115">
        <f>+J18/I18</f>
        <v>0.54524566984800282</v>
      </c>
      <c r="M18" s="114"/>
      <c r="N18" s="112">
        <f>SUM(N3:N17)</f>
        <v>727</v>
      </c>
      <c r="O18" s="112">
        <f>SUM(O3:O17)</f>
        <v>382</v>
      </c>
      <c r="P18" s="112">
        <f>SUM(P3:P17)</f>
        <v>30</v>
      </c>
      <c r="Q18" s="113">
        <f t="shared" si="4"/>
        <v>0.5254470426409904</v>
      </c>
      <c r="R18" s="112">
        <f t="shared" ref="R18:BI18" si="6">SUM(R3:R17)</f>
        <v>46</v>
      </c>
      <c r="S18" s="112">
        <f t="shared" si="6"/>
        <v>25</v>
      </c>
      <c r="T18" s="112">
        <f t="shared" si="6"/>
        <v>0</v>
      </c>
      <c r="U18" s="112">
        <f t="shared" si="6"/>
        <v>38</v>
      </c>
      <c r="V18" s="112">
        <f t="shared" si="6"/>
        <v>14</v>
      </c>
      <c r="W18" s="112">
        <f t="shared" si="6"/>
        <v>2</v>
      </c>
      <c r="X18" s="112">
        <f t="shared" si="6"/>
        <v>45</v>
      </c>
      <c r="Y18" s="112">
        <f t="shared" si="6"/>
        <v>20</v>
      </c>
      <c r="Z18" s="112">
        <f t="shared" si="6"/>
        <v>3</v>
      </c>
      <c r="AA18" s="112">
        <f t="shared" si="6"/>
        <v>39</v>
      </c>
      <c r="AB18" s="112">
        <f t="shared" si="6"/>
        <v>19</v>
      </c>
      <c r="AC18" s="112">
        <f t="shared" si="6"/>
        <v>0</v>
      </c>
      <c r="AD18" s="112">
        <f t="shared" si="6"/>
        <v>49</v>
      </c>
      <c r="AE18" s="112">
        <f t="shared" si="6"/>
        <v>26</v>
      </c>
      <c r="AF18" s="112">
        <f t="shared" si="6"/>
        <v>2</v>
      </c>
      <c r="AG18" s="112">
        <f t="shared" si="6"/>
        <v>58</v>
      </c>
      <c r="AH18" s="112">
        <f t="shared" si="6"/>
        <v>38</v>
      </c>
      <c r="AI18" s="112">
        <f t="shared" si="6"/>
        <v>2</v>
      </c>
      <c r="AJ18" s="112">
        <f t="shared" si="6"/>
        <v>48</v>
      </c>
      <c r="AK18" s="112">
        <f t="shared" si="6"/>
        <v>20</v>
      </c>
      <c r="AL18" s="112">
        <f t="shared" si="6"/>
        <v>0</v>
      </c>
      <c r="AM18" s="112">
        <f t="shared" si="6"/>
        <v>63</v>
      </c>
      <c r="AN18" s="112">
        <f t="shared" si="6"/>
        <v>40</v>
      </c>
      <c r="AO18" s="112">
        <f t="shared" si="6"/>
        <v>5</v>
      </c>
      <c r="AP18" s="112">
        <f t="shared" si="6"/>
        <v>46</v>
      </c>
      <c r="AQ18" s="112">
        <f t="shared" si="6"/>
        <v>21</v>
      </c>
      <c r="AR18" s="112">
        <f t="shared" si="6"/>
        <v>3</v>
      </c>
      <c r="AS18" s="112">
        <f t="shared" si="6"/>
        <v>57</v>
      </c>
      <c r="AT18" s="112">
        <f t="shared" si="6"/>
        <v>35</v>
      </c>
      <c r="AU18" s="112">
        <f t="shared" si="6"/>
        <v>7</v>
      </c>
      <c r="AV18" s="112">
        <f t="shared" si="6"/>
        <v>65</v>
      </c>
      <c r="AW18" s="112">
        <f t="shared" si="6"/>
        <v>42</v>
      </c>
      <c r="AX18" s="112">
        <f t="shared" si="6"/>
        <v>3</v>
      </c>
      <c r="AY18" s="112">
        <f t="shared" si="6"/>
        <v>30</v>
      </c>
      <c r="AZ18" s="112">
        <f t="shared" si="6"/>
        <v>6</v>
      </c>
      <c r="BA18" s="112">
        <f t="shared" si="6"/>
        <v>0</v>
      </c>
      <c r="BB18" s="112">
        <f t="shared" si="6"/>
        <v>46</v>
      </c>
      <c r="BC18" s="112">
        <f t="shared" si="6"/>
        <v>21</v>
      </c>
      <c r="BD18" s="112">
        <f t="shared" si="6"/>
        <v>2</v>
      </c>
      <c r="BE18" s="112">
        <f t="shared" si="6"/>
        <v>47</v>
      </c>
      <c r="BF18" s="112">
        <f t="shared" si="6"/>
        <v>26</v>
      </c>
      <c r="BG18" s="112">
        <f t="shared" si="6"/>
        <v>1</v>
      </c>
      <c r="BH18" s="112">
        <f t="shared" si="6"/>
        <v>50</v>
      </c>
      <c r="BI18" s="112">
        <f t="shared" si="6"/>
        <v>29</v>
      </c>
      <c r="BJ18" s="112">
        <f t="shared" ref="BJ18:BS18" si="7">SUM(BJ3:BJ16)</f>
        <v>0</v>
      </c>
      <c r="BK18" s="112">
        <f t="shared" si="7"/>
        <v>0</v>
      </c>
      <c r="BL18" s="112">
        <f t="shared" si="7"/>
        <v>0</v>
      </c>
      <c r="BM18" s="112">
        <f t="shared" si="7"/>
        <v>0</v>
      </c>
      <c r="BN18" s="111">
        <f t="shared" si="7"/>
        <v>0</v>
      </c>
      <c r="BO18" s="111">
        <f t="shared" si="7"/>
        <v>0</v>
      </c>
      <c r="BP18" s="111">
        <f t="shared" si="7"/>
        <v>0</v>
      </c>
      <c r="BQ18" s="111">
        <f t="shared" si="7"/>
        <v>0</v>
      </c>
      <c r="BR18" s="111">
        <f t="shared" si="7"/>
        <v>0</v>
      </c>
      <c r="BS18" s="111">
        <f t="shared" si="7"/>
        <v>0</v>
      </c>
      <c r="BT18" s="101"/>
      <c r="BU18" s="101"/>
      <c r="BV18" s="101"/>
      <c r="BW18" s="101"/>
      <c r="BX18" s="101"/>
    </row>
    <row r="19" spans="1:76">
      <c r="A19" s="186"/>
      <c r="B19" s="184"/>
      <c r="C19" s="184"/>
      <c r="D19" s="185"/>
      <c r="E19" s="185"/>
      <c r="F19" s="185"/>
      <c r="G19" s="185"/>
      <c r="H19" s="184"/>
      <c r="I19" s="184"/>
      <c r="J19" s="184"/>
      <c r="K19" s="184"/>
      <c r="L19" s="184"/>
      <c r="M19" s="114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5"/>
      <c r="BO19" s="125"/>
      <c r="BP19" s="125"/>
      <c r="BQ19" s="125"/>
      <c r="BR19" s="125"/>
      <c r="BS19" s="125"/>
      <c r="BT19" s="101"/>
      <c r="BU19" s="101"/>
      <c r="BV19" s="101"/>
      <c r="BW19" s="101"/>
      <c r="BX19" s="101"/>
    </row>
    <row r="20" spans="1:76">
      <c r="A20" s="119">
        <v>2</v>
      </c>
      <c r="B20" s="101" t="s">
        <v>984</v>
      </c>
      <c r="C20" s="101"/>
      <c r="D20" s="111">
        <v>532</v>
      </c>
      <c r="E20" s="101"/>
      <c r="F20" s="101"/>
      <c r="G20" s="101"/>
      <c r="H20" s="111" t="s">
        <v>677</v>
      </c>
      <c r="I20" s="111" t="s">
        <v>268</v>
      </c>
      <c r="J20" s="111" t="s">
        <v>888</v>
      </c>
      <c r="K20" s="111" t="s">
        <v>266</v>
      </c>
      <c r="L20" s="163" t="s">
        <v>265</v>
      </c>
      <c r="M20" s="114"/>
      <c r="N20" s="112" t="s">
        <v>268</v>
      </c>
      <c r="O20" s="112" t="s">
        <v>267</v>
      </c>
      <c r="P20" s="112" t="s">
        <v>266</v>
      </c>
      <c r="Q20" s="113" t="s">
        <v>265</v>
      </c>
      <c r="R20" s="112" t="s">
        <v>268</v>
      </c>
      <c r="S20" s="112" t="s">
        <v>267</v>
      </c>
      <c r="T20" s="112" t="s">
        <v>266</v>
      </c>
      <c r="U20" s="112" t="s">
        <v>268</v>
      </c>
      <c r="V20" s="112" t="s">
        <v>267</v>
      </c>
      <c r="W20" s="112" t="s">
        <v>266</v>
      </c>
      <c r="X20" s="112" t="s">
        <v>268</v>
      </c>
      <c r="Y20" s="112" t="s">
        <v>267</v>
      </c>
      <c r="Z20" s="112" t="s">
        <v>266</v>
      </c>
      <c r="AA20" s="112" t="s">
        <v>268</v>
      </c>
      <c r="AB20" s="112" t="s">
        <v>267</v>
      </c>
      <c r="AC20" s="112" t="s">
        <v>266</v>
      </c>
      <c r="AD20" s="112" t="s">
        <v>268</v>
      </c>
      <c r="AE20" s="112" t="s">
        <v>267</v>
      </c>
      <c r="AF20" s="112" t="s">
        <v>266</v>
      </c>
      <c r="AG20" s="112" t="s">
        <v>268</v>
      </c>
      <c r="AH20" s="112" t="s">
        <v>267</v>
      </c>
      <c r="AI20" s="112" t="s">
        <v>266</v>
      </c>
      <c r="AJ20" s="112" t="s">
        <v>268</v>
      </c>
      <c r="AK20" s="112" t="s">
        <v>267</v>
      </c>
      <c r="AL20" s="112" t="s">
        <v>266</v>
      </c>
      <c r="AM20" s="112" t="s">
        <v>268</v>
      </c>
      <c r="AN20" s="112" t="s">
        <v>267</v>
      </c>
      <c r="AO20" s="112" t="s">
        <v>266</v>
      </c>
      <c r="AP20" s="112" t="s">
        <v>268</v>
      </c>
      <c r="AQ20" s="112" t="s">
        <v>267</v>
      </c>
      <c r="AR20" s="112" t="s">
        <v>266</v>
      </c>
      <c r="AS20" s="112" t="s">
        <v>268</v>
      </c>
      <c r="AT20" s="112" t="s">
        <v>267</v>
      </c>
      <c r="AU20" s="112" t="s">
        <v>266</v>
      </c>
      <c r="AV20" s="112" t="s">
        <v>268</v>
      </c>
      <c r="AW20" s="112" t="s">
        <v>267</v>
      </c>
      <c r="AX20" s="112" t="s">
        <v>266</v>
      </c>
      <c r="AY20" s="112" t="s">
        <v>268</v>
      </c>
      <c r="AZ20" s="112" t="s">
        <v>267</v>
      </c>
      <c r="BA20" s="112" t="s">
        <v>266</v>
      </c>
      <c r="BB20" s="112" t="s">
        <v>268</v>
      </c>
      <c r="BC20" s="112" t="s">
        <v>267</v>
      </c>
      <c r="BD20" s="112" t="s">
        <v>266</v>
      </c>
      <c r="BE20" s="112" t="s">
        <v>268</v>
      </c>
      <c r="BF20" s="112" t="s">
        <v>267</v>
      </c>
      <c r="BG20" s="112" t="s">
        <v>266</v>
      </c>
      <c r="BH20" s="112" t="s">
        <v>268</v>
      </c>
      <c r="BI20" s="112" t="s">
        <v>267</v>
      </c>
      <c r="BJ20" s="112" t="s">
        <v>266</v>
      </c>
      <c r="BK20" s="112" t="s">
        <v>268</v>
      </c>
      <c r="BL20" s="112" t="s">
        <v>267</v>
      </c>
      <c r="BM20" s="112" t="s">
        <v>266</v>
      </c>
      <c r="BN20" s="111" t="s">
        <v>268</v>
      </c>
      <c r="BO20" s="111" t="s">
        <v>267</v>
      </c>
      <c r="BP20" s="111" t="s">
        <v>266</v>
      </c>
      <c r="BQ20" s="111" t="s">
        <v>268</v>
      </c>
      <c r="BR20" s="111" t="s">
        <v>267</v>
      </c>
      <c r="BS20" s="111" t="s">
        <v>266</v>
      </c>
      <c r="BT20" s="101"/>
      <c r="BU20" s="101"/>
      <c r="BV20" s="101"/>
      <c r="BW20" s="101"/>
      <c r="BX20" s="101"/>
    </row>
    <row r="21" spans="1:76">
      <c r="A21" s="124">
        <v>1</v>
      </c>
      <c r="B21" s="101" t="s">
        <v>983</v>
      </c>
      <c r="C21" s="101" t="str">
        <f t="shared" ref="C21:C36" si="8">TRIM(B21)</f>
        <v>GARY NELSON</v>
      </c>
      <c r="D21" s="111">
        <v>123</v>
      </c>
      <c r="E21" s="111">
        <v>282</v>
      </c>
      <c r="F21" s="111">
        <v>25</v>
      </c>
      <c r="G21" s="123">
        <v>0.51086956521739135</v>
      </c>
      <c r="H21" s="111">
        <v>10</v>
      </c>
      <c r="I21" s="111">
        <v>590</v>
      </c>
      <c r="J21" s="111">
        <v>373</v>
      </c>
      <c r="K21" s="111">
        <v>7</v>
      </c>
      <c r="L21" s="115">
        <f t="shared" ref="L21:L36" si="9">J21/I21</f>
        <v>0.6322033898305085</v>
      </c>
      <c r="M21" s="114"/>
      <c r="N21" s="112">
        <f t="shared" ref="N21:N36" si="10">+R21+U21+X21+AA21+AD21+AG21+AJ21+AM21+AP21+AS21+AV21+AY21+BB21+BE21+BH21+BK21+BN21</f>
        <v>59</v>
      </c>
      <c r="O21" s="112">
        <f t="shared" ref="O21:O36" si="11">+S21+V21+Y21+AB21+AE21+AH21+AK21+AN21+AQ21+AT21+AW21+AZ21+BC21+BF21+BI21+BL21+BO21</f>
        <v>37</v>
      </c>
      <c r="P21" s="112">
        <f t="shared" ref="P21:P36" si="12">+T21+W21+Z21+AC21+AF21+AI21+AL21+AO21+AR21+AU21+AX21+BA21+BD21+BG21+BJ21+BM21+BP21</f>
        <v>0</v>
      </c>
      <c r="Q21" s="113">
        <f t="shared" ref="Q21:Q37" si="13">+O21/N21</f>
        <v>0.6271186440677966</v>
      </c>
      <c r="R21" s="112">
        <v>3</v>
      </c>
      <c r="S21" s="112">
        <v>2</v>
      </c>
      <c r="T21" s="112"/>
      <c r="U21" s="112">
        <v>4</v>
      </c>
      <c r="V21" s="112">
        <v>3</v>
      </c>
      <c r="W21" s="112"/>
      <c r="X21" s="112">
        <v>3</v>
      </c>
      <c r="Y21" s="112">
        <v>2</v>
      </c>
      <c r="Z21" s="112"/>
      <c r="AA21" s="112">
        <v>5</v>
      </c>
      <c r="AB21" s="112">
        <v>4</v>
      </c>
      <c r="AC21" s="112"/>
      <c r="AD21" s="112">
        <v>5</v>
      </c>
      <c r="AE21" s="112">
        <v>5</v>
      </c>
      <c r="AF21" s="112"/>
      <c r="AG21" s="112">
        <v>5</v>
      </c>
      <c r="AH21" s="112">
        <v>1</v>
      </c>
      <c r="AI21" s="112"/>
      <c r="AJ21" s="112">
        <v>5</v>
      </c>
      <c r="AK21" s="112">
        <v>3</v>
      </c>
      <c r="AL21" s="112"/>
      <c r="AM21" s="112">
        <v>4</v>
      </c>
      <c r="AN21" s="112">
        <v>3</v>
      </c>
      <c r="AO21" s="112"/>
      <c r="AP21" s="112">
        <v>0</v>
      </c>
      <c r="AQ21" s="112">
        <v>0</v>
      </c>
      <c r="AR21" s="112"/>
      <c r="AS21" s="112">
        <v>4</v>
      </c>
      <c r="AT21" s="112">
        <v>1</v>
      </c>
      <c r="AU21" s="112"/>
      <c r="AV21" s="112">
        <v>7</v>
      </c>
      <c r="AW21" s="112">
        <v>6</v>
      </c>
      <c r="AX21" s="112"/>
      <c r="AY21" s="112">
        <v>0</v>
      </c>
      <c r="AZ21" s="112">
        <v>0</v>
      </c>
      <c r="BA21" s="112"/>
      <c r="BB21" s="112">
        <v>4</v>
      </c>
      <c r="BC21" s="112">
        <v>2</v>
      </c>
      <c r="BD21" s="112"/>
      <c r="BE21" s="112">
        <v>6</v>
      </c>
      <c r="BF21" s="112">
        <v>4</v>
      </c>
      <c r="BG21" s="112"/>
      <c r="BH21" s="170"/>
      <c r="BI21" s="170"/>
      <c r="BJ21" s="170"/>
      <c r="BK21" s="112">
        <v>4</v>
      </c>
      <c r="BL21" s="112">
        <v>1</v>
      </c>
      <c r="BM21" s="112"/>
      <c r="BN21" s="111"/>
      <c r="BO21" s="111"/>
      <c r="BP21" s="111"/>
      <c r="BQ21" s="111"/>
      <c r="BR21" s="111"/>
      <c r="BS21" s="111"/>
      <c r="BT21" s="101"/>
      <c r="BU21" s="101"/>
      <c r="BV21" s="101"/>
      <c r="BW21" s="101"/>
      <c r="BX21" s="101"/>
    </row>
    <row r="22" spans="1:76">
      <c r="A22" s="124">
        <v>2</v>
      </c>
      <c r="B22" s="101" t="s">
        <v>1780</v>
      </c>
      <c r="C22" s="101" t="str">
        <f t="shared" si="8"/>
        <v>RICKY SLATER</v>
      </c>
      <c r="D22" s="111">
        <v>163</v>
      </c>
      <c r="E22" s="111">
        <v>224</v>
      </c>
      <c r="F22" s="111">
        <v>33</v>
      </c>
      <c r="G22" s="123">
        <v>0.7</v>
      </c>
      <c r="H22" s="111">
        <v>3</v>
      </c>
      <c r="I22" s="111">
        <v>172</v>
      </c>
      <c r="J22" s="111">
        <v>130</v>
      </c>
      <c r="K22" s="111">
        <v>11</v>
      </c>
      <c r="L22" s="115">
        <f t="shared" si="9"/>
        <v>0.7558139534883721</v>
      </c>
      <c r="M22" s="114"/>
      <c r="N22" s="112">
        <f t="shared" si="10"/>
        <v>65</v>
      </c>
      <c r="O22" s="112">
        <f t="shared" si="11"/>
        <v>46</v>
      </c>
      <c r="P22" s="112">
        <f t="shared" si="12"/>
        <v>5</v>
      </c>
      <c r="Q22" s="113">
        <f t="shared" si="13"/>
        <v>0.70769230769230773</v>
      </c>
      <c r="R22" s="112">
        <v>5</v>
      </c>
      <c r="S22" s="112">
        <v>2</v>
      </c>
      <c r="T22" s="112">
        <v>1</v>
      </c>
      <c r="U22" s="112">
        <v>3</v>
      </c>
      <c r="V22" s="112">
        <v>1</v>
      </c>
      <c r="W22" s="112"/>
      <c r="X22" s="112">
        <v>1</v>
      </c>
      <c r="Y22" s="112">
        <v>0</v>
      </c>
      <c r="Z22" s="112"/>
      <c r="AA22" s="112">
        <v>5</v>
      </c>
      <c r="AB22" s="112">
        <v>2</v>
      </c>
      <c r="AC22" s="112"/>
      <c r="AD22" s="112">
        <v>5</v>
      </c>
      <c r="AE22" s="112">
        <v>5</v>
      </c>
      <c r="AF22" s="112"/>
      <c r="AG22" s="112">
        <v>4</v>
      </c>
      <c r="AH22" s="112">
        <v>3</v>
      </c>
      <c r="AI22" s="112">
        <v>1</v>
      </c>
      <c r="AJ22" s="112">
        <v>3</v>
      </c>
      <c r="AK22" s="112">
        <v>1</v>
      </c>
      <c r="AL22" s="112"/>
      <c r="AM22" s="112">
        <v>6</v>
      </c>
      <c r="AN22" s="112">
        <v>6</v>
      </c>
      <c r="AO22" s="112"/>
      <c r="AP22" s="112">
        <v>5</v>
      </c>
      <c r="AQ22" s="112">
        <v>4</v>
      </c>
      <c r="AR22" s="112"/>
      <c r="AS22" s="112">
        <v>4</v>
      </c>
      <c r="AT22" s="112">
        <v>3</v>
      </c>
      <c r="AU22" s="112"/>
      <c r="AV22" s="112">
        <v>5</v>
      </c>
      <c r="AW22" s="112">
        <v>3</v>
      </c>
      <c r="AX22" s="112">
        <v>2</v>
      </c>
      <c r="AY22" s="112">
        <v>4</v>
      </c>
      <c r="AZ22" s="112">
        <v>3</v>
      </c>
      <c r="BA22" s="112"/>
      <c r="BB22" s="112">
        <v>5</v>
      </c>
      <c r="BC22" s="112">
        <v>4</v>
      </c>
      <c r="BD22" s="112"/>
      <c r="BE22" s="112">
        <v>6</v>
      </c>
      <c r="BF22" s="112">
        <v>6</v>
      </c>
      <c r="BG22" s="112">
        <v>1</v>
      </c>
      <c r="BH22" s="170"/>
      <c r="BI22" s="170"/>
      <c r="BJ22" s="170"/>
      <c r="BK22" s="112">
        <v>4</v>
      </c>
      <c r="BL22" s="112">
        <v>3</v>
      </c>
      <c r="BM22" s="112"/>
      <c r="BN22" s="111"/>
      <c r="BO22" s="111"/>
      <c r="BP22" s="111"/>
      <c r="BQ22" s="111"/>
      <c r="BR22" s="111"/>
      <c r="BS22" s="111"/>
      <c r="BT22" s="101"/>
      <c r="BU22" s="101"/>
      <c r="BV22" s="101"/>
      <c r="BW22" s="101"/>
      <c r="BX22" s="101"/>
    </row>
    <row r="23" spans="1:76">
      <c r="A23" s="124">
        <v>3</v>
      </c>
      <c r="B23" s="101" t="s">
        <v>982</v>
      </c>
      <c r="C23" s="101" t="str">
        <f t="shared" si="8"/>
        <v>DARRIN SLIWA</v>
      </c>
      <c r="D23" s="111">
        <v>487</v>
      </c>
      <c r="E23" s="111">
        <v>0</v>
      </c>
      <c r="F23" s="111">
        <v>0</v>
      </c>
      <c r="G23" s="123">
        <v>0</v>
      </c>
      <c r="H23" s="111">
        <v>4</v>
      </c>
      <c r="I23" s="111">
        <v>228</v>
      </c>
      <c r="J23" s="111">
        <v>136</v>
      </c>
      <c r="K23" s="111">
        <v>10</v>
      </c>
      <c r="L23" s="115">
        <f t="shared" si="9"/>
        <v>0.59649122807017541</v>
      </c>
      <c r="M23" s="114"/>
      <c r="N23" s="112">
        <f t="shared" si="10"/>
        <v>63</v>
      </c>
      <c r="O23" s="112">
        <f t="shared" si="11"/>
        <v>36</v>
      </c>
      <c r="P23" s="112">
        <f t="shared" si="12"/>
        <v>4</v>
      </c>
      <c r="Q23" s="113">
        <f t="shared" si="13"/>
        <v>0.5714285714285714</v>
      </c>
      <c r="R23" s="112">
        <v>4</v>
      </c>
      <c r="S23" s="112">
        <v>3</v>
      </c>
      <c r="T23" s="112"/>
      <c r="U23" s="112">
        <v>4</v>
      </c>
      <c r="V23" s="112">
        <v>1</v>
      </c>
      <c r="W23" s="112"/>
      <c r="X23" s="112">
        <v>3</v>
      </c>
      <c r="Y23" s="112">
        <v>1</v>
      </c>
      <c r="Z23" s="112"/>
      <c r="AA23" s="112">
        <v>0</v>
      </c>
      <c r="AB23" s="112">
        <v>0</v>
      </c>
      <c r="AC23" s="112"/>
      <c r="AD23" s="112">
        <v>5</v>
      </c>
      <c r="AE23" s="112">
        <v>3</v>
      </c>
      <c r="AF23" s="112"/>
      <c r="AG23" s="112">
        <v>3</v>
      </c>
      <c r="AH23" s="112">
        <v>2</v>
      </c>
      <c r="AI23" s="112">
        <v>1</v>
      </c>
      <c r="AJ23" s="112">
        <v>5</v>
      </c>
      <c r="AK23" s="112">
        <v>3</v>
      </c>
      <c r="AL23" s="112"/>
      <c r="AM23" s="112">
        <v>6</v>
      </c>
      <c r="AN23" s="112">
        <v>4</v>
      </c>
      <c r="AO23" s="112"/>
      <c r="AP23" s="112">
        <v>5</v>
      </c>
      <c r="AQ23" s="112">
        <v>2</v>
      </c>
      <c r="AR23" s="112"/>
      <c r="AS23" s="112">
        <v>3</v>
      </c>
      <c r="AT23" s="112">
        <v>0</v>
      </c>
      <c r="AU23" s="112"/>
      <c r="AV23" s="112">
        <v>8</v>
      </c>
      <c r="AW23" s="112">
        <v>7</v>
      </c>
      <c r="AX23" s="112">
        <v>2</v>
      </c>
      <c r="AY23" s="112">
        <v>4</v>
      </c>
      <c r="AZ23" s="112">
        <v>1</v>
      </c>
      <c r="BA23" s="112"/>
      <c r="BB23" s="112">
        <v>3</v>
      </c>
      <c r="BC23" s="112">
        <v>3</v>
      </c>
      <c r="BD23" s="112"/>
      <c r="BE23" s="112">
        <v>6</v>
      </c>
      <c r="BF23" s="112">
        <v>5</v>
      </c>
      <c r="BG23" s="112">
        <v>1</v>
      </c>
      <c r="BH23" s="170"/>
      <c r="BI23" s="170"/>
      <c r="BJ23" s="170"/>
      <c r="BK23" s="112">
        <v>4</v>
      </c>
      <c r="BL23" s="112">
        <v>1</v>
      </c>
      <c r="BM23" s="112"/>
      <c r="BN23" s="111"/>
      <c r="BO23" s="111"/>
      <c r="BP23" s="111"/>
      <c r="BQ23" s="111"/>
      <c r="BR23" s="111"/>
      <c r="BS23" s="111"/>
      <c r="BT23" s="101"/>
      <c r="BU23" s="101"/>
      <c r="BV23" s="101"/>
      <c r="BW23" s="101"/>
      <c r="BX23" s="101"/>
    </row>
    <row r="24" spans="1:76">
      <c r="A24" s="124">
        <v>4</v>
      </c>
      <c r="B24" s="101" t="s">
        <v>981</v>
      </c>
      <c r="C24" s="101" t="str">
        <f t="shared" si="8"/>
        <v>JIM VACKARO</v>
      </c>
      <c r="D24" s="111">
        <v>961</v>
      </c>
      <c r="E24" s="111">
        <v>51</v>
      </c>
      <c r="F24" s="111">
        <v>2</v>
      </c>
      <c r="G24" s="123">
        <v>0.55434782608695654</v>
      </c>
      <c r="H24" s="111">
        <v>9</v>
      </c>
      <c r="I24" s="111">
        <v>535</v>
      </c>
      <c r="J24" s="111">
        <v>316</v>
      </c>
      <c r="K24" s="111">
        <v>30</v>
      </c>
      <c r="L24" s="115">
        <f t="shared" si="9"/>
        <v>0.59065420560747661</v>
      </c>
      <c r="M24" s="114"/>
      <c r="N24" s="112">
        <f t="shared" si="10"/>
        <v>52</v>
      </c>
      <c r="O24" s="112">
        <f t="shared" si="11"/>
        <v>32</v>
      </c>
      <c r="P24" s="112">
        <f t="shared" si="12"/>
        <v>3</v>
      </c>
      <c r="Q24" s="113">
        <f t="shared" si="13"/>
        <v>0.61538461538461542</v>
      </c>
      <c r="R24" s="112">
        <v>4</v>
      </c>
      <c r="S24" s="112">
        <v>2</v>
      </c>
      <c r="T24" s="112"/>
      <c r="U24" s="112">
        <v>5</v>
      </c>
      <c r="V24" s="112">
        <v>2</v>
      </c>
      <c r="W24" s="112"/>
      <c r="X24" s="112">
        <v>5</v>
      </c>
      <c r="Y24" s="112">
        <v>3</v>
      </c>
      <c r="Z24" s="112"/>
      <c r="AA24" s="112">
        <v>5</v>
      </c>
      <c r="AB24" s="112">
        <v>5</v>
      </c>
      <c r="AC24" s="112">
        <v>1</v>
      </c>
      <c r="AD24" s="112">
        <v>4</v>
      </c>
      <c r="AE24" s="112">
        <v>3</v>
      </c>
      <c r="AF24" s="112"/>
      <c r="AG24" s="112">
        <v>5</v>
      </c>
      <c r="AH24" s="112">
        <v>5</v>
      </c>
      <c r="AI24" s="112"/>
      <c r="AJ24" s="112">
        <v>5</v>
      </c>
      <c r="AK24" s="112">
        <v>2</v>
      </c>
      <c r="AL24" s="112"/>
      <c r="AM24" s="112">
        <v>5</v>
      </c>
      <c r="AN24" s="112">
        <v>2</v>
      </c>
      <c r="AO24" s="112"/>
      <c r="AP24" s="112">
        <v>0</v>
      </c>
      <c r="AQ24" s="112">
        <v>0</v>
      </c>
      <c r="AR24" s="112"/>
      <c r="AS24" s="112">
        <v>1</v>
      </c>
      <c r="AT24" s="112">
        <v>1</v>
      </c>
      <c r="AU24" s="112">
        <v>1</v>
      </c>
      <c r="AV24" s="112">
        <v>0</v>
      </c>
      <c r="AW24" s="112">
        <v>0</v>
      </c>
      <c r="AX24" s="112"/>
      <c r="AY24" s="112">
        <v>5</v>
      </c>
      <c r="AZ24" s="112">
        <v>2</v>
      </c>
      <c r="BA24" s="112"/>
      <c r="BB24" s="112">
        <v>4</v>
      </c>
      <c r="BC24" s="112">
        <v>2</v>
      </c>
      <c r="BD24" s="112">
        <v>1</v>
      </c>
      <c r="BE24" s="112">
        <v>0</v>
      </c>
      <c r="BF24" s="112">
        <v>0</v>
      </c>
      <c r="BG24" s="112"/>
      <c r="BH24" s="170"/>
      <c r="BI24" s="170"/>
      <c r="BJ24" s="170"/>
      <c r="BK24" s="112">
        <v>4</v>
      </c>
      <c r="BL24" s="112">
        <v>3</v>
      </c>
      <c r="BM24" s="112"/>
      <c r="BN24" s="111"/>
      <c r="BO24" s="111"/>
      <c r="BP24" s="111"/>
      <c r="BQ24" s="111"/>
      <c r="BR24" s="111"/>
      <c r="BS24" s="111"/>
      <c r="BT24" s="101"/>
      <c r="BU24" s="101"/>
      <c r="BV24" s="101"/>
      <c r="BW24" s="101"/>
      <c r="BX24" s="101"/>
    </row>
    <row r="25" spans="1:76">
      <c r="A25" s="124">
        <v>5</v>
      </c>
      <c r="B25" s="101" t="s">
        <v>980</v>
      </c>
      <c r="C25" s="101" t="str">
        <f t="shared" si="8"/>
        <v>KEITH LESTER</v>
      </c>
      <c r="D25" s="111">
        <v>593</v>
      </c>
      <c r="E25" s="111">
        <v>629</v>
      </c>
      <c r="F25" s="111">
        <v>79</v>
      </c>
      <c r="G25" s="123">
        <v>0.59116541353383456</v>
      </c>
      <c r="H25" s="111">
        <v>15</v>
      </c>
      <c r="I25" s="111">
        <v>1023</v>
      </c>
      <c r="J25" s="111">
        <v>584</v>
      </c>
      <c r="K25" s="111">
        <v>30</v>
      </c>
      <c r="L25" s="115">
        <f t="shared" si="9"/>
        <v>0.57086999022482898</v>
      </c>
      <c r="M25" s="114"/>
      <c r="N25" s="112">
        <f t="shared" si="10"/>
        <v>70</v>
      </c>
      <c r="O25" s="112">
        <f t="shared" si="11"/>
        <v>43</v>
      </c>
      <c r="P25" s="112">
        <f t="shared" si="12"/>
        <v>3</v>
      </c>
      <c r="Q25" s="113">
        <f t="shared" si="13"/>
        <v>0.61428571428571432</v>
      </c>
      <c r="R25" s="112">
        <v>4</v>
      </c>
      <c r="S25" s="112">
        <v>2</v>
      </c>
      <c r="T25" s="112"/>
      <c r="U25" s="112">
        <v>4</v>
      </c>
      <c r="V25" s="112">
        <v>3</v>
      </c>
      <c r="W25" s="112"/>
      <c r="X25" s="112">
        <v>3</v>
      </c>
      <c r="Y25" s="112">
        <v>0</v>
      </c>
      <c r="Z25" s="112"/>
      <c r="AA25" s="112">
        <v>4</v>
      </c>
      <c r="AB25" s="112">
        <v>4</v>
      </c>
      <c r="AC25" s="112"/>
      <c r="AD25" s="112">
        <v>5</v>
      </c>
      <c r="AE25" s="112">
        <v>4</v>
      </c>
      <c r="AF25" s="112"/>
      <c r="AG25" s="112">
        <v>5</v>
      </c>
      <c r="AH25" s="112">
        <v>3</v>
      </c>
      <c r="AI25" s="112"/>
      <c r="AJ25" s="112">
        <v>5</v>
      </c>
      <c r="AK25" s="112">
        <v>2</v>
      </c>
      <c r="AL25" s="112"/>
      <c r="AM25" s="112">
        <v>5</v>
      </c>
      <c r="AN25" s="112">
        <v>4</v>
      </c>
      <c r="AO25" s="112"/>
      <c r="AP25" s="112">
        <v>6</v>
      </c>
      <c r="AQ25" s="112">
        <v>5</v>
      </c>
      <c r="AR25" s="112"/>
      <c r="AS25" s="112">
        <v>4</v>
      </c>
      <c r="AT25" s="112">
        <v>2</v>
      </c>
      <c r="AU25" s="112"/>
      <c r="AV25" s="112">
        <v>7</v>
      </c>
      <c r="AW25" s="112">
        <v>7</v>
      </c>
      <c r="AX25" s="112">
        <v>2</v>
      </c>
      <c r="AY25" s="112">
        <v>4</v>
      </c>
      <c r="AZ25" s="112">
        <v>1</v>
      </c>
      <c r="BA25" s="112"/>
      <c r="BB25" s="112">
        <v>4</v>
      </c>
      <c r="BC25" s="112">
        <v>2</v>
      </c>
      <c r="BD25" s="112">
        <v>1</v>
      </c>
      <c r="BE25" s="112">
        <v>6</v>
      </c>
      <c r="BF25" s="112">
        <v>3</v>
      </c>
      <c r="BG25" s="112"/>
      <c r="BH25" s="170"/>
      <c r="BI25" s="170"/>
      <c r="BJ25" s="170"/>
      <c r="BK25" s="112">
        <v>4</v>
      </c>
      <c r="BL25" s="112">
        <v>1</v>
      </c>
      <c r="BM25" s="112"/>
      <c r="BN25" s="111"/>
      <c r="BO25" s="111"/>
      <c r="BP25" s="111"/>
      <c r="BQ25" s="111"/>
      <c r="BR25" s="111"/>
      <c r="BS25" s="111"/>
      <c r="BT25" s="101"/>
      <c r="BU25" s="101"/>
      <c r="BV25" s="101"/>
      <c r="BW25" s="101"/>
      <c r="BX25" s="101"/>
    </row>
    <row r="26" spans="1:76">
      <c r="A26" s="124">
        <v>6</v>
      </c>
      <c r="B26" s="101" t="s">
        <v>979</v>
      </c>
      <c r="C26" s="101" t="str">
        <f t="shared" si="8"/>
        <v>BOB HEIST</v>
      </c>
      <c r="D26" s="111">
        <v>1664</v>
      </c>
      <c r="E26" s="111">
        <v>933</v>
      </c>
      <c r="F26" s="111">
        <v>77</v>
      </c>
      <c r="G26" s="123">
        <v>0.56069711538461542</v>
      </c>
      <c r="H26" s="111">
        <v>9</v>
      </c>
      <c r="I26" s="111">
        <v>637</v>
      </c>
      <c r="J26" s="111">
        <v>376</v>
      </c>
      <c r="K26" s="111">
        <v>6</v>
      </c>
      <c r="L26" s="115">
        <f t="shared" si="9"/>
        <v>0.59026687598116168</v>
      </c>
      <c r="M26" s="114"/>
      <c r="N26" s="112">
        <f t="shared" si="10"/>
        <v>61</v>
      </c>
      <c r="O26" s="112">
        <f t="shared" si="11"/>
        <v>36</v>
      </c>
      <c r="P26" s="112">
        <f t="shared" si="12"/>
        <v>0</v>
      </c>
      <c r="Q26" s="113">
        <f t="shared" si="13"/>
        <v>0.5901639344262295</v>
      </c>
      <c r="R26" s="112">
        <v>4</v>
      </c>
      <c r="S26" s="112">
        <v>2</v>
      </c>
      <c r="T26" s="112"/>
      <c r="U26" s="112">
        <v>4</v>
      </c>
      <c r="V26" s="112">
        <v>2</v>
      </c>
      <c r="W26" s="112"/>
      <c r="X26" s="112">
        <v>4</v>
      </c>
      <c r="Y26" s="112">
        <v>2</v>
      </c>
      <c r="Z26" s="112"/>
      <c r="AA26" s="112">
        <v>5</v>
      </c>
      <c r="AB26" s="112">
        <v>3</v>
      </c>
      <c r="AC26" s="112"/>
      <c r="AD26" s="112">
        <v>2</v>
      </c>
      <c r="AE26" s="112">
        <v>1</v>
      </c>
      <c r="AF26" s="112"/>
      <c r="AG26" s="112">
        <v>2</v>
      </c>
      <c r="AH26" s="112">
        <v>0</v>
      </c>
      <c r="AI26" s="112"/>
      <c r="AJ26" s="112">
        <v>4</v>
      </c>
      <c r="AK26" s="112">
        <v>2</v>
      </c>
      <c r="AL26" s="112"/>
      <c r="AM26" s="112">
        <v>3</v>
      </c>
      <c r="AN26" s="112">
        <v>2</v>
      </c>
      <c r="AO26" s="112"/>
      <c r="AP26" s="112">
        <v>6</v>
      </c>
      <c r="AQ26" s="112">
        <v>2</v>
      </c>
      <c r="AR26" s="112"/>
      <c r="AS26" s="112">
        <v>4</v>
      </c>
      <c r="AT26" s="112">
        <v>2</v>
      </c>
      <c r="AU26" s="112"/>
      <c r="AV26" s="112">
        <v>6</v>
      </c>
      <c r="AW26" s="112">
        <v>5</v>
      </c>
      <c r="AX26" s="112"/>
      <c r="AY26" s="112">
        <v>3</v>
      </c>
      <c r="AZ26" s="112">
        <v>2</v>
      </c>
      <c r="BA26" s="112"/>
      <c r="BB26" s="112">
        <v>4</v>
      </c>
      <c r="BC26" s="112">
        <v>2</v>
      </c>
      <c r="BD26" s="112"/>
      <c r="BE26" s="112">
        <v>6</v>
      </c>
      <c r="BF26" s="112">
        <v>6</v>
      </c>
      <c r="BG26" s="112"/>
      <c r="BH26" s="170"/>
      <c r="BI26" s="170"/>
      <c r="BJ26" s="170"/>
      <c r="BK26" s="112">
        <v>4</v>
      </c>
      <c r="BL26" s="112">
        <v>3</v>
      </c>
      <c r="BM26" s="112"/>
      <c r="BN26" s="111"/>
      <c r="BO26" s="111"/>
      <c r="BP26" s="111"/>
      <c r="BQ26" s="111"/>
      <c r="BR26" s="111"/>
      <c r="BS26" s="111"/>
      <c r="BT26" s="101"/>
      <c r="BU26" s="101"/>
      <c r="BV26" s="101"/>
      <c r="BW26" s="101"/>
      <c r="BX26" s="101"/>
    </row>
    <row r="27" spans="1:76">
      <c r="A27" s="124">
        <v>7</v>
      </c>
      <c r="B27" s="101" t="s">
        <v>978</v>
      </c>
      <c r="C27" s="101" t="str">
        <f t="shared" si="8"/>
        <v>REED NELSON</v>
      </c>
      <c r="D27" s="111">
        <v>85</v>
      </c>
      <c r="E27" s="111">
        <v>150</v>
      </c>
      <c r="F27" s="111">
        <v>13</v>
      </c>
      <c r="G27" s="123">
        <v>0.5376344086021505</v>
      </c>
      <c r="H27" s="111">
        <v>1</v>
      </c>
      <c r="I27" s="111">
        <v>69</v>
      </c>
      <c r="J27" s="111">
        <v>35</v>
      </c>
      <c r="K27" s="111">
        <v>3</v>
      </c>
      <c r="L27" s="115">
        <f t="shared" si="9"/>
        <v>0.50724637681159424</v>
      </c>
      <c r="M27" s="114"/>
      <c r="N27" s="112">
        <f t="shared" si="10"/>
        <v>69</v>
      </c>
      <c r="O27" s="112">
        <f t="shared" si="11"/>
        <v>35</v>
      </c>
      <c r="P27" s="112">
        <f t="shared" si="12"/>
        <v>3</v>
      </c>
      <c r="Q27" s="113">
        <f t="shared" si="13"/>
        <v>0.50724637681159424</v>
      </c>
      <c r="R27" s="112">
        <v>5</v>
      </c>
      <c r="S27" s="112">
        <v>4</v>
      </c>
      <c r="T27" s="112"/>
      <c r="U27" s="112">
        <v>4</v>
      </c>
      <c r="V27" s="112">
        <v>2</v>
      </c>
      <c r="W27" s="112"/>
      <c r="X27" s="112">
        <v>5</v>
      </c>
      <c r="Y27" s="112">
        <v>3</v>
      </c>
      <c r="Z27" s="112"/>
      <c r="AA27" s="112">
        <v>5</v>
      </c>
      <c r="AB27" s="112">
        <v>3</v>
      </c>
      <c r="AC27" s="112"/>
      <c r="AD27" s="112">
        <v>5</v>
      </c>
      <c r="AE27" s="112">
        <v>1</v>
      </c>
      <c r="AF27" s="112"/>
      <c r="AG27" s="112">
        <v>5</v>
      </c>
      <c r="AH27" s="112">
        <v>1</v>
      </c>
      <c r="AI27" s="112"/>
      <c r="AJ27" s="112">
        <v>5</v>
      </c>
      <c r="AK27" s="112">
        <v>2</v>
      </c>
      <c r="AL27" s="112"/>
      <c r="AM27" s="112">
        <v>6</v>
      </c>
      <c r="AN27" s="112">
        <v>4</v>
      </c>
      <c r="AO27" s="112">
        <v>1</v>
      </c>
      <c r="AP27" s="112">
        <v>6</v>
      </c>
      <c r="AQ27" s="112">
        <v>3</v>
      </c>
      <c r="AR27" s="112">
        <v>1</v>
      </c>
      <c r="AS27" s="112">
        <v>4</v>
      </c>
      <c r="AT27" s="112">
        <v>1</v>
      </c>
      <c r="AU27" s="112"/>
      <c r="AV27" s="112">
        <v>8</v>
      </c>
      <c r="AW27" s="112">
        <v>7</v>
      </c>
      <c r="AX27" s="112"/>
      <c r="AY27" s="112">
        <v>2</v>
      </c>
      <c r="AZ27" s="112">
        <v>0</v>
      </c>
      <c r="BA27" s="112"/>
      <c r="BB27" s="112">
        <v>5</v>
      </c>
      <c r="BC27" s="112">
        <v>1</v>
      </c>
      <c r="BD27" s="112">
        <v>1</v>
      </c>
      <c r="BE27" s="112">
        <v>0</v>
      </c>
      <c r="BF27" s="112">
        <v>0</v>
      </c>
      <c r="BG27" s="112"/>
      <c r="BH27" s="170"/>
      <c r="BI27" s="170"/>
      <c r="BJ27" s="170"/>
      <c r="BK27" s="112">
        <v>4</v>
      </c>
      <c r="BL27" s="112">
        <v>3</v>
      </c>
      <c r="BM27" s="112"/>
      <c r="BN27" s="111"/>
      <c r="BO27" s="111"/>
      <c r="BP27" s="111"/>
      <c r="BQ27" s="111"/>
      <c r="BR27" s="111"/>
      <c r="BS27" s="111"/>
      <c r="BT27" s="101"/>
      <c r="BU27" s="101"/>
      <c r="BV27" s="101"/>
      <c r="BW27" s="101"/>
      <c r="BX27" s="101"/>
    </row>
    <row r="28" spans="1:76">
      <c r="A28" s="124">
        <v>8</v>
      </c>
      <c r="B28" s="101" t="s">
        <v>977</v>
      </c>
      <c r="C28" s="101" t="str">
        <f t="shared" si="8"/>
        <v>KEVIN CYNOWA</v>
      </c>
      <c r="D28" s="111">
        <v>46</v>
      </c>
      <c r="E28" s="111">
        <v>226</v>
      </c>
      <c r="F28" s="111">
        <v>9</v>
      </c>
      <c r="G28" s="123">
        <v>0.51015801354401802</v>
      </c>
      <c r="H28" s="111">
        <v>3</v>
      </c>
      <c r="I28" s="111">
        <v>121</v>
      </c>
      <c r="J28" s="111">
        <v>52</v>
      </c>
      <c r="K28" s="111">
        <v>4</v>
      </c>
      <c r="L28" s="115">
        <f t="shared" si="9"/>
        <v>0.42975206611570249</v>
      </c>
      <c r="M28" s="114"/>
      <c r="N28" s="112">
        <f t="shared" si="10"/>
        <v>36</v>
      </c>
      <c r="O28" s="112">
        <f t="shared" si="11"/>
        <v>16</v>
      </c>
      <c r="P28" s="112">
        <f t="shared" si="12"/>
        <v>1</v>
      </c>
      <c r="Q28" s="113">
        <f t="shared" si="13"/>
        <v>0.44444444444444442</v>
      </c>
      <c r="R28" s="112">
        <v>2</v>
      </c>
      <c r="S28" s="112">
        <v>1</v>
      </c>
      <c r="T28" s="112"/>
      <c r="U28" s="112">
        <v>4</v>
      </c>
      <c r="V28" s="112">
        <v>1</v>
      </c>
      <c r="W28" s="112"/>
      <c r="X28" s="112">
        <v>2</v>
      </c>
      <c r="Y28" s="112">
        <v>1</v>
      </c>
      <c r="Z28" s="112"/>
      <c r="AA28" s="112">
        <v>5</v>
      </c>
      <c r="AB28" s="112">
        <v>3</v>
      </c>
      <c r="AC28" s="112">
        <v>1</v>
      </c>
      <c r="AD28" s="112">
        <v>0</v>
      </c>
      <c r="AE28" s="112">
        <v>0</v>
      </c>
      <c r="AF28" s="112"/>
      <c r="AG28" s="112">
        <v>0</v>
      </c>
      <c r="AH28" s="112">
        <v>0</v>
      </c>
      <c r="AI28" s="112"/>
      <c r="AJ28" s="112">
        <v>4</v>
      </c>
      <c r="AK28" s="112">
        <v>3</v>
      </c>
      <c r="AL28" s="112"/>
      <c r="AM28" s="112">
        <v>4</v>
      </c>
      <c r="AN28" s="112">
        <v>1</v>
      </c>
      <c r="AO28" s="112"/>
      <c r="AP28" s="112">
        <v>0</v>
      </c>
      <c r="AQ28" s="112">
        <v>0</v>
      </c>
      <c r="AR28" s="112"/>
      <c r="AS28" s="112">
        <v>4</v>
      </c>
      <c r="AT28" s="112">
        <v>4</v>
      </c>
      <c r="AU28" s="112"/>
      <c r="AV28" s="112">
        <v>0</v>
      </c>
      <c r="AW28" s="112">
        <v>0</v>
      </c>
      <c r="AX28" s="112"/>
      <c r="AY28" s="112">
        <v>4</v>
      </c>
      <c r="AZ28" s="112">
        <v>0</v>
      </c>
      <c r="BA28" s="112"/>
      <c r="BB28" s="112">
        <v>0</v>
      </c>
      <c r="BC28" s="112">
        <v>0</v>
      </c>
      <c r="BD28" s="112"/>
      <c r="BE28" s="112">
        <v>7</v>
      </c>
      <c r="BF28" s="112">
        <v>2</v>
      </c>
      <c r="BG28" s="112"/>
      <c r="BH28" s="170"/>
      <c r="BI28" s="170"/>
      <c r="BJ28" s="170"/>
      <c r="BK28" s="112">
        <v>0</v>
      </c>
      <c r="BL28" s="112">
        <v>0</v>
      </c>
      <c r="BM28" s="112"/>
      <c r="BN28" s="111"/>
      <c r="BO28" s="111"/>
      <c r="BP28" s="111"/>
      <c r="BQ28" s="111"/>
      <c r="BR28" s="111"/>
      <c r="BS28" s="111"/>
      <c r="BT28" s="101"/>
      <c r="BU28" s="101"/>
      <c r="BV28" s="101"/>
      <c r="BW28" s="101"/>
      <c r="BX28" s="101"/>
    </row>
    <row r="29" spans="1:76">
      <c r="A29" s="124">
        <v>9</v>
      </c>
      <c r="B29" s="101" t="s">
        <v>976</v>
      </c>
      <c r="C29" s="101" t="str">
        <f t="shared" si="8"/>
        <v>BRETT POWELL</v>
      </c>
      <c r="D29" s="111">
        <v>1026</v>
      </c>
      <c r="E29" s="111"/>
      <c r="F29" s="111"/>
      <c r="G29" s="123"/>
      <c r="H29" s="111">
        <v>3</v>
      </c>
      <c r="I29" s="111">
        <v>77</v>
      </c>
      <c r="J29" s="111">
        <v>38</v>
      </c>
      <c r="K29" s="111">
        <v>2</v>
      </c>
      <c r="L29" s="115">
        <f t="shared" si="9"/>
        <v>0.4935064935064935</v>
      </c>
      <c r="M29" s="114"/>
      <c r="N29" s="112">
        <f t="shared" si="10"/>
        <v>33</v>
      </c>
      <c r="O29" s="112">
        <f t="shared" si="11"/>
        <v>17</v>
      </c>
      <c r="P29" s="112">
        <f t="shared" si="12"/>
        <v>0</v>
      </c>
      <c r="Q29" s="113">
        <f t="shared" si="13"/>
        <v>0.51515151515151514</v>
      </c>
      <c r="R29" s="112">
        <v>2</v>
      </c>
      <c r="S29" s="112">
        <v>1</v>
      </c>
      <c r="T29" s="112"/>
      <c r="U29" s="112">
        <v>3</v>
      </c>
      <c r="V29" s="112">
        <v>1</v>
      </c>
      <c r="W29" s="112"/>
      <c r="X29" s="112">
        <v>3</v>
      </c>
      <c r="Y29" s="112">
        <v>2</v>
      </c>
      <c r="Z29" s="112"/>
      <c r="AA29" s="112">
        <v>5</v>
      </c>
      <c r="AB29" s="112">
        <v>2</v>
      </c>
      <c r="AC29" s="112"/>
      <c r="AD29" s="112">
        <v>2</v>
      </c>
      <c r="AE29" s="112">
        <v>0</v>
      </c>
      <c r="AF29" s="112"/>
      <c r="AG29" s="112">
        <v>3</v>
      </c>
      <c r="AH29" s="112">
        <v>1</v>
      </c>
      <c r="AI29" s="112"/>
      <c r="AJ29" s="112">
        <v>1</v>
      </c>
      <c r="AK29" s="112">
        <v>1</v>
      </c>
      <c r="AL29" s="112"/>
      <c r="AM29" s="112">
        <v>4</v>
      </c>
      <c r="AN29" s="112">
        <v>4</v>
      </c>
      <c r="AO29" s="112"/>
      <c r="AP29" s="112">
        <v>0</v>
      </c>
      <c r="AQ29" s="112">
        <v>0</v>
      </c>
      <c r="AR29" s="112"/>
      <c r="AS29" s="112">
        <v>0</v>
      </c>
      <c r="AT29" s="112">
        <v>0</v>
      </c>
      <c r="AU29" s="112"/>
      <c r="AV29" s="112">
        <v>4</v>
      </c>
      <c r="AW29" s="112">
        <v>2</v>
      </c>
      <c r="AX29" s="112"/>
      <c r="AY29" s="112">
        <v>0</v>
      </c>
      <c r="AZ29" s="112">
        <v>0</v>
      </c>
      <c r="BA29" s="112"/>
      <c r="BB29" s="112">
        <v>2</v>
      </c>
      <c r="BC29" s="112">
        <v>1</v>
      </c>
      <c r="BD29" s="112"/>
      <c r="BE29" s="112">
        <v>2</v>
      </c>
      <c r="BF29" s="112">
        <v>1</v>
      </c>
      <c r="BG29" s="112"/>
      <c r="BH29" s="170"/>
      <c r="BI29" s="170"/>
      <c r="BJ29" s="170"/>
      <c r="BK29" s="112">
        <v>2</v>
      </c>
      <c r="BL29" s="112">
        <v>1</v>
      </c>
      <c r="BM29" s="112"/>
      <c r="BN29" s="111"/>
      <c r="BO29" s="111"/>
      <c r="BP29" s="111"/>
      <c r="BQ29" s="111"/>
      <c r="BR29" s="111"/>
      <c r="BS29" s="111"/>
      <c r="BT29" s="101"/>
      <c r="BU29" s="101"/>
      <c r="BV29" s="101"/>
      <c r="BW29" s="101"/>
      <c r="BX29" s="101"/>
    </row>
    <row r="30" spans="1:76">
      <c r="A30" s="124">
        <v>10</v>
      </c>
      <c r="B30" s="101" t="s">
        <v>975</v>
      </c>
      <c r="C30" s="101" t="str">
        <f t="shared" si="8"/>
        <v>SAM IAFRATE</v>
      </c>
      <c r="D30" s="111">
        <v>805</v>
      </c>
      <c r="E30" s="111"/>
      <c r="F30" s="111"/>
      <c r="G30" s="123"/>
      <c r="H30" s="111">
        <v>19</v>
      </c>
      <c r="I30" s="111">
        <v>1069</v>
      </c>
      <c r="J30" s="111">
        <v>483</v>
      </c>
      <c r="K30" s="111">
        <v>14</v>
      </c>
      <c r="L30" s="115">
        <f t="shared" si="9"/>
        <v>0.45182413470533206</v>
      </c>
      <c r="M30" s="114"/>
      <c r="N30" s="112">
        <f t="shared" si="10"/>
        <v>55</v>
      </c>
      <c r="O30" s="112">
        <f t="shared" si="11"/>
        <v>26</v>
      </c>
      <c r="P30" s="112">
        <f t="shared" si="12"/>
        <v>0</v>
      </c>
      <c r="Q30" s="113">
        <f t="shared" si="13"/>
        <v>0.47272727272727272</v>
      </c>
      <c r="R30" s="112">
        <v>2</v>
      </c>
      <c r="S30" s="112">
        <v>1</v>
      </c>
      <c r="T30" s="112"/>
      <c r="U30" s="112">
        <v>2</v>
      </c>
      <c r="V30" s="112">
        <v>2</v>
      </c>
      <c r="W30" s="112"/>
      <c r="X30" s="112">
        <v>4</v>
      </c>
      <c r="Y30" s="112">
        <v>2</v>
      </c>
      <c r="Z30" s="112"/>
      <c r="AA30" s="112">
        <v>4</v>
      </c>
      <c r="AB30" s="112">
        <v>1</v>
      </c>
      <c r="AC30" s="112"/>
      <c r="AD30" s="112">
        <v>3</v>
      </c>
      <c r="AE30" s="112">
        <v>3</v>
      </c>
      <c r="AF30" s="112"/>
      <c r="AG30" s="112">
        <v>4</v>
      </c>
      <c r="AH30" s="112">
        <v>2</v>
      </c>
      <c r="AI30" s="112"/>
      <c r="AJ30" s="112">
        <v>4</v>
      </c>
      <c r="AK30" s="112">
        <v>1</v>
      </c>
      <c r="AL30" s="112"/>
      <c r="AM30" s="112">
        <v>4</v>
      </c>
      <c r="AN30" s="112">
        <v>1</v>
      </c>
      <c r="AO30" s="112"/>
      <c r="AP30" s="112">
        <v>6</v>
      </c>
      <c r="AQ30" s="112">
        <v>3</v>
      </c>
      <c r="AR30" s="112"/>
      <c r="AS30" s="112">
        <v>4</v>
      </c>
      <c r="AT30" s="112">
        <v>1</v>
      </c>
      <c r="AU30" s="112"/>
      <c r="AV30" s="112">
        <v>8</v>
      </c>
      <c r="AW30" s="112">
        <v>2</v>
      </c>
      <c r="AX30" s="112"/>
      <c r="AY30" s="112">
        <v>4</v>
      </c>
      <c r="AZ30" s="112">
        <v>4</v>
      </c>
      <c r="BA30" s="112"/>
      <c r="BB30" s="112">
        <v>4</v>
      </c>
      <c r="BC30" s="112">
        <v>2</v>
      </c>
      <c r="BD30" s="112"/>
      <c r="BE30" s="112">
        <v>2</v>
      </c>
      <c r="BF30" s="112">
        <v>1</v>
      </c>
      <c r="BG30" s="112"/>
      <c r="BH30" s="170"/>
      <c r="BI30" s="170"/>
      <c r="BJ30" s="170"/>
      <c r="BK30" s="112">
        <v>0</v>
      </c>
      <c r="BL30" s="112">
        <v>0</v>
      </c>
      <c r="BM30" s="112"/>
      <c r="BN30" s="111"/>
      <c r="BO30" s="111"/>
      <c r="BP30" s="111"/>
      <c r="BQ30" s="111"/>
      <c r="BR30" s="111"/>
      <c r="BS30" s="111"/>
      <c r="BT30" s="101"/>
      <c r="BU30" s="101"/>
      <c r="BV30" s="101"/>
      <c r="BW30" s="101"/>
      <c r="BX30" s="101"/>
    </row>
    <row r="31" spans="1:76">
      <c r="A31" s="124">
        <v>11</v>
      </c>
      <c r="B31" s="101" t="s">
        <v>974</v>
      </c>
      <c r="C31" s="101" t="str">
        <f t="shared" si="8"/>
        <v>JEFF SMITH</v>
      </c>
      <c r="D31" s="111">
        <v>1089</v>
      </c>
      <c r="E31" s="111">
        <v>437</v>
      </c>
      <c r="F31" s="111">
        <v>56</v>
      </c>
      <c r="G31" s="123">
        <v>0.54625000000000001</v>
      </c>
      <c r="H31" s="111">
        <v>17</v>
      </c>
      <c r="I31" s="111">
        <v>831</v>
      </c>
      <c r="J31" s="111">
        <v>391</v>
      </c>
      <c r="K31" s="111">
        <v>0</v>
      </c>
      <c r="L31" s="115">
        <f t="shared" si="9"/>
        <v>0.47051744885679903</v>
      </c>
      <c r="M31" s="114"/>
      <c r="N31" s="112">
        <f t="shared" si="10"/>
        <v>29</v>
      </c>
      <c r="O31" s="112">
        <f t="shared" si="11"/>
        <v>14</v>
      </c>
      <c r="P31" s="112">
        <f t="shared" si="12"/>
        <v>0</v>
      </c>
      <c r="Q31" s="113">
        <f t="shared" si="13"/>
        <v>0.48275862068965519</v>
      </c>
      <c r="R31" s="112">
        <v>3</v>
      </c>
      <c r="S31" s="112">
        <v>0</v>
      </c>
      <c r="T31" s="112"/>
      <c r="U31" s="112">
        <v>2</v>
      </c>
      <c r="V31" s="112">
        <v>1</v>
      </c>
      <c r="W31" s="112"/>
      <c r="X31" s="112">
        <v>2</v>
      </c>
      <c r="Y31" s="112">
        <v>1</v>
      </c>
      <c r="Z31" s="112"/>
      <c r="AA31" s="112">
        <v>5</v>
      </c>
      <c r="AB31" s="112">
        <v>3</v>
      </c>
      <c r="AC31" s="112"/>
      <c r="AD31" s="112">
        <v>5</v>
      </c>
      <c r="AE31" s="112">
        <v>3</v>
      </c>
      <c r="AF31" s="112"/>
      <c r="AG31" s="112">
        <v>2</v>
      </c>
      <c r="AH31" s="112">
        <v>1</v>
      </c>
      <c r="AI31" s="112"/>
      <c r="AJ31" s="112">
        <v>2</v>
      </c>
      <c r="AK31" s="112">
        <v>1</v>
      </c>
      <c r="AL31" s="112"/>
      <c r="AM31" s="112">
        <v>1</v>
      </c>
      <c r="AN31" s="112">
        <v>1</v>
      </c>
      <c r="AO31" s="112"/>
      <c r="AP31" s="112">
        <v>0</v>
      </c>
      <c r="AQ31" s="112">
        <v>0</v>
      </c>
      <c r="AR31" s="112"/>
      <c r="AS31" s="112">
        <v>3</v>
      </c>
      <c r="AT31" s="112">
        <v>2</v>
      </c>
      <c r="AU31" s="112"/>
      <c r="AV31" s="112">
        <v>0</v>
      </c>
      <c r="AW31" s="112">
        <v>0</v>
      </c>
      <c r="AX31" s="112"/>
      <c r="AY31" s="112">
        <v>2</v>
      </c>
      <c r="AZ31" s="112">
        <v>1</v>
      </c>
      <c r="BA31" s="112"/>
      <c r="BB31" s="112">
        <v>2</v>
      </c>
      <c r="BC31" s="112">
        <v>0</v>
      </c>
      <c r="BD31" s="112"/>
      <c r="BE31" s="112">
        <v>0</v>
      </c>
      <c r="BF31" s="112">
        <v>0</v>
      </c>
      <c r="BG31" s="112"/>
      <c r="BH31" s="170"/>
      <c r="BI31" s="170"/>
      <c r="BJ31" s="170"/>
      <c r="BK31" s="112">
        <v>0</v>
      </c>
      <c r="BL31" s="112">
        <v>0</v>
      </c>
      <c r="BM31" s="112"/>
      <c r="BN31" s="111"/>
      <c r="BO31" s="111"/>
      <c r="BP31" s="111"/>
      <c r="BQ31" s="111"/>
      <c r="BR31" s="111"/>
      <c r="BS31" s="111"/>
      <c r="BT31" s="101"/>
      <c r="BU31" s="101"/>
      <c r="BV31" s="101"/>
      <c r="BW31" s="101"/>
      <c r="BX31" s="101"/>
    </row>
    <row r="32" spans="1:76">
      <c r="A32" s="124">
        <v>12</v>
      </c>
      <c r="B32" s="101" t="s">
        <v>973</v>
      </c>
      <c r="C32" s="101" t="str">
        <f t="shared" si="8"/>
        <v>DENNY POWELL</v>
      </c>
      <c r="D32" s="111">
        <v>1285</v>
      </c>
      <c r="E32" s="111">
        <v>632</v>
      </c>
      <c r="F32" s="111">
        <v>5</v>
      </c>
      <c r="G32" s="123">
        <v>0.51050080775444262</v>
      </c>
      <c r="H32" s="111">
        <v>23</v>
      </c>
      <c r="I32" s="111">
        <v>1107</v>
      </c>
      <c r="J32" s="111">
        <v>556</v>
      </c>
      <c r="K32" s="111">
        <v>16</v>
      </c>
      <c r="L32" s="115">
        <f t="shared" si="9"/>
        <v>0.5022583559168925</v>
      </c>
      <c r="M32" s="114"/>
      <c r="N32" s="112">
        <f t="shared" si="10"/>
        <v>18</v>
      </c>
      <c r="O32" s="112">
        <f t="shared" si="11"/>
        <v>9</v>
      </c>
      <c r="P32" s="112">
        <f t="shared" si="12"/>
        <v>0</v>
      </c>
      <c r="Q32" s="113">
        <f t="shared" si="13"/>
        <v>0.5</v>
      </c>
      <c r="R32" s="112">
        <v>3</v>
      </c>
      <c r="S32" s="112">
        <v>1</v>
      </c>
      <c r="T32" s="112"/>
      <c r="U32" s="112">
        <v>2</v>
      </c>
      <c r="V32" s="112">
        <v>1</v>
      </c>
      <c r="W32" s="112"/>
      <c r="X32" s="112">
        <v>3</v>
      </c>
      <c r="Y32" s="112">
        <v>2</v>
      </c>
      <c r="Z32" s="112"/>
      <c r="AA32" s="112">
        <v>0</v>
      </c>
      <c r="AB32" s="112">
        <v>0</v>
      </c>
      <c r="AC32" s="112"/>
      <c r="AD32" s="112">
        <v>0</v>
      </c>
      <c r="AE32" s="112">
        <v>0</v>
      </c>
      <c r="AF32" s="112"/>
      <c r="AG32" s="112">
        <v>3</v>
      </c>
      <c r="AH32" s="112">
        <v>2</v>
      </c>
      <c r="AI32" s="112"/>
      <c r="AJ32" s="112">
        <v>0</v>
      </c>
      <c r="AK32" s="112">
        <v>0</v>
      </c>
      <c r="AL32" s="112"/>
      <c r="AM32" s="112">
        <v>2</v>
      </c>
      <c r="AN32" s="112">
        <v>1</v>
      </c>
      <c r="AO32" s="112"/>
      <c r="AP32" s="112">
        <v>0</v>
      </c>
      <c r="AQ32" s="112">
        <v>0</v>
      </c>
      <c r="AR32" s="112"/>
      <c r="AS32" s="112">
        <v>0</v>
      </c>
      <c r="AT32" s="112">
        <v>0</v>
      </c>
      <c r="AU32" s="112"/>
      <c r="AV32" s="112">
        <v>0</v>
      </c>
      <c r="AW32" s="112">
        <v>0</v>
      </c>
      <c r="AX32" s="112"/>
      <c r="AY32" s="112">
        <v>0</v>
      </c>
      <c r="AZ32" s="112">
        <v>0</v>
      </c>
      <c r="BA32" s="112"/>
      <c r="BB32" s="112">
        <v>0</v>
      </c>
      <c r="BC32" s="112">
        <v>0</v>
      </c>
      <c r="BD32" s="112"/>
      <c r="BE32" s="112">
        <v>4</v>
      </c>
      <c r="BF32" s="112">
        <v>2</v>
      </c>
      <c r="BG32" s="112"/>
      <c r="BH32" s="170"/>
      <c r="BI32" s="170"/>
      <c r="BJ32" s="170"/>
      <c r="BK32" s="112">
        <v>1</v>
      </c>
      <c r="BL32" s="112">
        <v>0</v>
      </c>
      <c r="BM32" s="112"/>
      <c r="BN32" s="111"/>
      <c r="BO32" s="111"/>
      <c r="BP32" s="111"/>
      <c r="BQ32" s="111"/>
      <c r="BR32" s="111"/>
      <c r="BS32" s="111"/>
      <c r="BT32" s="101"/>
      <c r="BU32" s="101"/>
      <c r="BV32" s="101"/>
      <c r="BW32" s="101"/>
      <c r="BX32" s="101"/>
    </row>
    <row r="33" spans="1:76">
      <c r="A33" s="124">
        <v>13</v>
      </c>
      <c r="B33" s="101" t="s">
        <v>972</v>
      </c>
      <c r="C33" s="101" t="str">
        <f t="shared" si="8"/>
        <v>ERIK DAVENPORT</v>
      </c>
      <c r="D33" s="111">
        <v>52</v>
      </c>
      <c r="E33" s="111"/>
      <c r="F33" s="111"/>
      <c r="G33" s="123"/>
      <c r="H33" s="111">
        <v>2</v>
      </c>
      <c r="I33" s="111">
        <v>127</v>
      </c>
      <c r="J33" s="111">
        <v>66</v>
      </c>
      <c r="K33" s="111">
        <v>3</v>
      </c>
      <c r="L33" s="115">
        <f t="shared" si="9"/>
        <v>0.51968503937007871</v>
      </c>
      <c r="M33" s="114"/>
      <c r="N33" s="112">
        <f t="shared" si="10"/>
        <v>64</v>
      </c>
      <c r="O33" s="112">
        <f t="shared" si="11"/>
        <v>40</v>
      </c>
      <c r="P33" s="112">
        <f t="shared" si="12"/>
        <v>3</v>
      </c>
      <c r="Q33" s="113">
        <f t="shared" si="13"/>
        <v>0.625</v>
      </c>
      <c r="R33" s="112">
        <v>2</v>
      </c>
      <c r="S33" s="112">
        <v>1</v>
      </c>
      <c r="T33" s="112"/>
      <c r="U33" s="112">
        <v>3</v>
      </c>
      <c r="V33" s="112">
        <v>1</v>
      </c>
      <c r="W33" s="112"/>
      <c r="X33" s="112">
        <v>4</v>
      </c>
      <c r="Y33" s="112">
        <v>2</v>
      </c>
      <c r="Z33" s="112"/>
      <c r="AA33" s="112">
        <v>5</v>
      </c>
      <c r="AB33" s="112">
        <v>3</v>
      </c>
      <c r="AC33" s="112"/>
      <c r="AD33" s="112">
        <v>4</v>
      </c>
      <c r="AE33" s="112">
        <v>2</v>
      </c>
      <c r="AF33" s="112"/>
      <c r="AG33" s="112">
        <v>5</v>
      </c>
      <c r="AH33" s="112">
        <v>2</v>
      </c>
      <c r="AI33" s="112"/>
      <c r="AJ33" s="112">
        <v>4</v>
      </c>
      <c r="AK33" s="112">
        <v>2</v>
      </c>
      <c r="AL33" s="112"/>
      <c r="AM33" s="112">
        <v>1</v>
      </c>
      <c r="AN33" s="112">
        <v>1</v>
      </c>
      <c r="AO33" s="112"/>
      <c r="AP33" s="112">
        <v>6</v>
      </c>
      <c r="AQ33" s="112">
        <v>5</v>
      </c>
      <c r="AR33" s="112"/>
      <c r="AS33" s="112">
        <v>4</v>
      </c>
      <c r="AT33" s="112">
        <v>2</v>
      </c>
      <c r="AU33" s="112"/>
      <c r="AV33" s="112">
        <v>8</v>
      </c>
      <c r="AW33" s="112">
        <v>8</v>
      </c>
      <c r="AX33" s="112">
        <v>2</v>
      </c>
      <c r="AY33" s="112">
        <v>4</v>
      </c>
      <c r="AZ33" s="112">
        <v>2</v>
      </c>
      <c r="BA33" s="112"/>
      <c r="BB33" s="112">
        <v>4</v>
      </c>
      <c r="BC33" s="112">
        <v>2</v>
      </c>
      <c r="BD33" s="112"/>
      <c r="BE33" s="112">
        <v>7</v>
      </c>
      <c r="BF33" s="112">
        <v>5</v>
      </c>
      <c r="BG33" s="112">
        <v>1</v>
      </c>
      <c r="BH33" s="170"/>
      <c r="BI33" s="170"/>
      <c r="BJ33" s="170"/>
      <c r="BK33" s="112">
        <v>3</v>
      </c>
      <c r="BL33" s="112">
        <v>2</v>
      </c>
      <c r="BM33" s="112"/>
      <c r="BN33" s="111"/>
      <c r="BO33" s="111"/>
      <c r="BP33" s="111"/>
      <c r="BQ33" s="111"/>
      <c r="BR33" s="111"/>
      <c r="BS33" s="111"/>
      <c r="BT33" s="101"/>
      <c r="BU33" s="101"/>
      <c r="BV33" s="101"/>
      <c r="BW33" s="101"/>
      <c r="BX33" s="101"/>
    </row>
    <row r="34" spans="1:76">
      <c r="A34" s="124">
        <v>14</v>
      </c>
      <c r="B34" s="101" t="s">
        <v>971</v>
      </c>
      <c r="C34" s="101" t="str">
        <f t="shared" si="8"/>
        <v>JASON HEIST</v>
      </c>
      <c r="D34" s="111">
        <v>12</v>
      </c>
      <c r="E34" s="111"/>
      <c r="F34" s="111"/>
      <c r="G34" s="123"/>
      <c r="H34" s="111">
        <v>1</v>
      </c>
      <c r="I34" s="111">
        <v>25</v>
      </c>
      <c r="J34" s="111">
        <v>12</v>
      </c>
      <c r="K34" s="111">
        <f>F33+P33</f>
        <v>3</v>
      </c>
      <c r="L34" s="115">
        <f t="shared" si="9"/>
        <v>0.48</v>
      </c>
      <c r="M34" s="114"/>
      <c r="N34" s="112">
        <f t="shared" si="10"/>
        <v>25</v>
      </c>
      <c r="O34" s="112">
        <f t="shared" si="11"/>
        <v>12</v>
      </c>
      <c r="P34" s="112">
        <f t="shared" si="12"/>
        <v>0</v>
      </c>
      <c r="Q34" s="113">
        <f t="shared" si="13"/>
        <v>0.48</v>
      </c>
      <c r="R34" s="112">
        <v>0</v>
      </c>
      <c r="S34" s="112">
        <v>0</v>
      </c>
      <c r="T34" s="112"/>
      <c r="U34" s="112">
        <v>2</v>
      </c>
      <c r="V34" s="112">
        <v>1</v>
      </c>
      <c r="W34" s="112"/>
      <c r="X34" s="112">
        <v>0</v>
      </c>
      <c r="Y34" s="112">
        <v>0</v>
      </c>
      <c r="Z34" s="112"/>
      <c r="AA34" s="112">
        <v>2</v>
      </c>
      <c r="AB34" s="112">
        <v>0</v>
      </c>
      <c r="AC34" s="112"/>
      <c r="AD34" s="112">
        <v>5</v>
      </c>
      <c r="AE34" s="112">
        <v>1</v>
      </c>
      <c r="AF34" s="112"/>
      <c r="AG34" s="112">
        <v>2</v>
      </c>
      <c r="AH34" s="112">
        <v>2</v>
      </c>
      <c r="AI34" s="112"/>
      <c r="AJ34" s="112">
        <v>3</v>
      </c>
      <c r="AK34" s="112">
        <v>2</v>
      </c>
      <c r="AL34" s="112"/>
      <c r="AM34" s="112">
        <v>1</v>
      </c>
      <c r="AN34" s="112">
        <v>1</v>
      </c>
      <c r="AO34" s="112"/>
      <c r="AP34" s="112">
        <v>0</v>
      </c>
      <c r="AQ34" s="112">
        <v>0</v>
      </c>
      <c r="AR34" s="112"/>
      <c r="AS34" s="112">
        <v>2</v>
      </c>
      <c r="AT34" s="112">
        <v>1</v>
      </c>
      <c r="AU34" s="112"/>
      <c r="AV34" s="112">
        <v>0</v>
      </c>
      <c r="AW34" s="112">
        <v>0</v>
      </c>
      <c r="AX34" s="112"/>
      <c r="AY34" s="112">
        <v>4</v>
      </c>
      <c r="AZ34" s="112">
        <v>2</v>
      </c>
      <c r="BA34" s="112"/>
      <c r="BB34" s="112">
        <v>2</v>
      </c>
      <c r="BC34" s="112">
        <v>1</v>
      </c>
      <c r="BD34" s="112"/>
      <c r="BE34" s="112">
        <v>0</v>
      </c>
      <c r="BF34" s="112">
        <v>0</v>
      </c>
      <c r="BG34" s="112"/>
      <c r="BH34" s="170"/>
      <c r="BI34" s="170"/>
      <c r="BJ34" s="170"/>
      <c r="BK34" s="112">
        <v>2</v>
      </c>
      <c r="BL34" s="112">
        <v>1</v>
      </c>
      <c r="BM34" s="112"/>
      <c r="BN34" s="111"/>
      <c r="BO34" s="111"/>
      <c r="BP34" s="111"/>
      <c r="BQ34" s="111"/>
      <c r="BR34" s="111"/>
      <c r="BS34" s="111"/>
      <c r="BT34" s="101"/>
      <c r="BU34" s="101"/>
      <c r="BV34" s="101"/>
      <c r="BW34" s="101"/>
      <c r="BX34" s="101"/>
    </row>
    <row r="35" spans="1:76">
      <c r="A35" s="124">
        <v>15</v>
      </c>
      <c r="B35" s="101" t="s">
        <v>970</v>
      </c>
      <c r="C35" s="101" t="str">
        <f t="shared" si="8"/>
        <v>NATHAN SPENCER</v>
      </c>
      <c r="D35" s="111">
        <v>426</v>
      </c>
      <c r="E35" s="111">
        <v>184</v>
      </c>
      <c r="F35" s="111">
        <v>2</v>
      </c>
      <c r="G35" s="123">
        <v>0.431924882629108</v>
      </c>
      <c r="H35" s="111">
        <v>1</v>
      </c>
      <c r="I35" s="111">
        <v>45</v>
      </c>
      <c r="J35" s="111">
        <v>22</v>
      </c>
      <c r="K35" s="111">
        <f>F34+P34</f>
        <v>0</v>
      </c>
      <c r="L35" s="115">
        <f t="shared" si="9"/>
        <v>0.48888888888888887</v>
      </c>
      <c r="M35" s="114"/>
      <c r="N35" s="112">
        <f t="shared" si="10"/>
        <v>45</v>
      </c>
      <c r="O35" s="112">
        <f t="shared" si="11"/>
        <v>22</v>
      </c>
      <c r="P35" s="112">
        <f t="shared" si="12"/>
        <v>0</v>
      </c>
      <c r="Q35" s="113">
        <f t="shared" si="13"/>
        <v>0.48888888888888887</v>
      </c>
      <c r="R35" s="112">
        <v>2</v>
      </c>
      <c r="S35" s="112">
        <v>0</v>
      </c>
      <c r="T35" s="112"/>
      <c r="U35" s="112">
        <v>4</v>
      </c>
      <c r="V35" s="112">
        <v>2</v>
      </c>
      <c r="W35" s="112"/>
      <c r="X35" s="112">
        <v>1</v>
      </c>
      <c r="Y35" s="112">
        <v>0</v>
      </c>
      <c r="Z35" s="112"/>
      <c r="AA35" s="112">
        <v>3</v>
      </c>
      <c r="AB35" s="112">
        <v>2</v>
      </c>
      <c r="AC35" s="112"/>
      <c r="AD35" s="112">
        <v>2</v>
      </c>
      <c r="AE35" s="112">
        <v>1</v>
      </c>
      <c r="AF35" s="112"/>
      <c r="AG35" s="112">
        <v>2</v>
      </c>
      <c r="AH35" s="112">
        <v>0</v>
      </c>
      <c r="AI35" s="112"/>
      <c r="AJ35" s="112">
        <v>0</v>
      </c>
      <c r="AK35" s="112">
        <v>0</v>
      </c>
      <c r="AL35" s="112"/>
      <c r="AM35" s="112">
        <v>4</v>
      </c>
      <c r="AN35" s="112">
        <v>1</v>
      </c>
      <c r="AO35" s="112"/>
      <c r="AP35" s="112">
        <v>6</v>
      </c>
      <c r="AQ35" s="112">
        <v>3</v>
      </c>
      <c r="AR35" s="112"/>
      <c r="AS35" s="112">
        <v>1</v>
      </c>
      <c r="AT35" s="112">
        <v>0</v>
      </c>
      <c r="AU35" s="112"/>
      <c r="AV35" s="112">
        <v>8</v>
      </c>
      <c r="AW35" s="112">
        <v>7</v>
      </c>
      <c r="AX35" s="112"/>
      <c r="AY35" s="112">
        <v>4</v>
      </c>
      <c r="AZ35" s="112">
        <v>0</v>
      </c>
      <c r="BA35" s="112"/>
      <c r="BB35" s="112">
        <v>2</v>
      </c>
      <c r="BC35" s="112">
        <v>0</v>
      </c>
      <c r="BD35" s="112"/>
      <c r="BE35" s="112">
        <v>6</v>
      </c>
      <c r="BF35" s="112">
        <v>6</v>
      </c>
      <c r="BG35" s="112"/>
      <c r="BH35" s="170"/>
      <c r="BI35" s="170"/>
      <c r="BJ35" s="170"/>
      <c r="BK35" s="112">
        <v>0</v>
      </c>
      <c r="BL35" s="112">
        <v>0</v>
      </c>
      <c r="BM35" s="112"/>
      <c r="BN35" s="111"/>
      <c r="BO35" s="111"/>
      <c r="BP35" s="111"/>
      <c r="BQ35" s="111"/>
      <c r="BR35" s="111"/>
      <c r="BS35" s="111"/>
      <c r="BT35" s="101"/>
      <c r="BU35" s="101"/>
      <c r="BV35" s="101"/>
      <c r="BW35" s="101"/>
      <c r="BX35" s="101"/>
    </row>
    <row r="36" spans="1:76">
      <c r="A36" s="124">
        <v>16</v>
      </c>
      <c r="B36" s="101" t="s">
        <v>969</v>
      </c>
      <c r="C36" s="101" t="str">
        <f t="shared" si="8"/>
        <v>MATT SLIWA</v>
      </c>
      <c r="D36" s="111">
        <f>SUM(D22:D35)</f>
        <v>8694</v>
      </c>
      <c r="E36" s="111">
        <f>SUM(E21:E35)</f>
        <v>3748</v>
      </c>
      <c r="F36" s="111">
        <f>SUM(F21:F35)</f>
        <v>301</v>
      </c>
      <c r="G36" s="123">
        <f>+E36/D36</f>
        <v>0.43110190936277892</v>
      </c>
      <c r="H36" s="111">
        <v>10</v>
      </c>
      <c r="I36" s="111">
        <v>493</v>
      </c>
      <c r="J36" s="111">
        <v>228</v>
      </c>
      <c r="K36" s="111">
        <f>F35+P36</f>
        <v>3</v>
      </c>
      <c r="L36" s="115">
        <f t="shared" si="9"/>
        <v>0.46247464503042596</v>
      </c>
      <c r="M36" s="114"/>
      <c r="N36" s="112">
        <f t="shared" si="10"/>
        <v>59</v>
      </c>
      <c r="O36" s="112">
        <f t="shared" si="11"/>
        <v>38</v>
      </c>
      <c r="P36" s="112">
        <f t="shared" si="12"/>
        <v>1</v>
      </c>
      <c r="Q36" s="113">
        <f t="shared" si="13"/>
        <v>0.64406779661016944</v>
      </c>
      <c r="R36" s="112">
        <v>2</v>
      </c>
      <c r="S36" s="112">
        <v>1</v>
      </c>
      <c r="T36" s="112"/>
      <c r="U36" s="112">
        <v>4</v>
      </c>
      <c r="V36" s="112">
        <v>3</v>
      </c>
      <c r="W36" s="112"/>
      <c r="X36" s="112">
        <v>4</v>
      </c>
      <c r="Y36" s="112">
        <v>3</v>
      </c>
      <c r="Z36" s="112"/>
      <c r="AA36" s="112">
        <v>0</v>
      </c>
      <c r="AB36" s="112">
        <v>0</v>
      </c>
      <c r="AC36" s="112"/>
      <c r="AD36" s="112">
        <v>5</v>
      </c>
      <c r="AE36" s="112">
        <v>2</v>
      </c>
      <c r="AF36" s="112"/>
      <c r="AG36" s="112">
        <v>5</v>
      </c>
      <c r="AH36" s="112">
        <v>4</v>
      </c>
      <c r="AI36" s="112"/>
      <c r="AJ36" s="112">
        <v>0</v>
      </c>
      <c r="AK36" s="112">
        <v>0</v>
      </c>
      <c r="AL36" s="112"/>
      <c r="AM36" s="112">
        <v>5</v>
      </c>
      <c r="AN36" s="112">
        <v>3</v>
      </c>
      <c r="AO36" s="112"/>
      <c r="AP36" s="112">
        <v>5</v>
      </c>
      <c r="AQ36" s="112">
        <v>4</v>
      </c>
      <c r="AR36" s="112">
        <v>1</v>
      </c>
      <c r="AS36" s="112">
        <v>3</v>
      </c>
      <c r="AT36" s="112">
        <v>2</v>
      </c>
      <c r="AU36" s="112"/>
      <c r="AV36" s="112">
        <v>9</v>
      </c>
      <c r="AW36" s="112">
        <v>6</v>
      </c>
      <c r="AX36" s="112"/>
      <c r="AY36" s="112">
        <v>4</v>
      </c>
      <c r="AZ36" s="112">
        <v>3</v>
      </c>
      <c r="BA36" s="121"/>
      <c r="BB36" s="112">
        <v>4</v>
      </c>
      <c r="BC36" s="112">
        <v>4</v>
      </c>
      <c r="BD36" s="121"/>
      <c r="BE36" s="112">
        <v>7</v>
      </c>
      <c r="BF36" s="112">
        <v>2</v>
      </c>
      <c r="BG36" s="112"/>
      <c r="BH36" s="183"/>
      <c r="BI36" s="183"/>
      <c r="BJ36" s="183"/>
      <c r="BK36" s="112">
        <v>2</v>
      </c>
      <c r="BL36" s="112">
        <v>1</v>
      </c>
      <c r="BM36" s="12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</row>
    <row r="37" spans="1:76">
      <c r="A37" s="119">
        <v>2</v>
      </c>
      <c r="B37" s="118" t="s">
        <v>968</v>
      </c>
      <c r="C37" s="118"/>
      <c r="D37" s="161"/>
      <c r="E37" s="161"/>
      <c r="F37" s="161"/>
      <c r="G37" s="161"/>
      <c r="H37" s="116">
        <f>AVERAGE(H20:H36)</f>
        <v>8.125</v>
      </c>
      <c r="I37" s="111">
        <f>SUM(I21:I36)</f>
        <v>7149</v>
      </c>
      <c r="J37" s="111">
        <f>SUM(J21:J36)</f>
        <v>3798</v>
      </c>
      <c r="K37" s="111">
        <f>+F36+P37</f>
        <v>324</v>
      </c>
      <c r="L37" s="115">
        <f>+J37/I37</f>
        <v>0.53126311372219892</v>
      </c>
      <c r="M37" s="114"/>
      <c r="N37" s="112">
        <f>SUM(N21:N36)</f>
        <v>803</v>
      </c>
      <c r="O37" s="112">
        <f>SUM(O21:O36)</f>
        <v>459</v>
      </c>
      <c r="P37" s="112">
        <f>SUM(P21:P36)</f>
        <v>23</v>
      </c>
      <c r="Q37" s="113">
        <f t="shared" si="13"/>
        <v>0.57160647571606471</v>
      </c>
      <c r="R37" s="112">
        <f t="shared" ref="R37:AX37" si="14">SUM(R21:R36)</f>
        <v>47</v>
      </c>
      <c r="S37" s="112">
        <f t="shared" si="14"/>
        <v>23</v>
      </c>
      <c r="T37" s="112">
        <f t="shared" si="14"/>
        <v>1</v>
      </c>
      <c r="U37" s="112">
        <f t="shared" si="14"/>
        <v>54</v>
      </c>
      <c r="V37" s="112">
        <f t="shared" si="14"/>
        <v>27</v>
      </c>
      <c r="W37" s="112">
        <f t="shared" si="14"/>
        <v>0</v>
      </c>
      <c r="X37" s="112">
        <f t="shared" si="14"/>
        <v>47</v>
      </c>
      <c r="Y37" s="112">
        <f t="shared" si="14"/>
        <v>24</v>
      </c>
      <c r="Z37" s="112">
        <f t="shared" si="14"/>
        <v>0</v>
      </c>
      <c r="AA37" s="112">
        <f t="shared" si="14"/>
        <v>58</v>
      </c>
      <c r="AB37" s="112">
        <f t="shared" si="14"/>
        <v>35</v>
      </c>
      <c r="AC37" s="112">
        <f t="shared" si="14"/>
        <v>2</v>
      </c>
      <c r="AD37" s="112">
        <f t="shared" si="14"/>
        <v>57</v>
      </c>
      <c r="AE37" s="112">
        <f t="shared" si="14"/>
        <v>34</v>
      </c>
      <c r="AF37" s="112">
        <f t="shared" si="14"/>
        <v>0</v>
      </c>
      <c r="AG37" s="112">
        <f t="shared" si="14"/>
        <v>55</v>
      </c>
      <c r="AH37" s="112">
        <f t="shared" si="14"/>
        <v>29</v>
      </c>
      <c r="AI37" s="112">
        <f t="shared" si="14"/>
        <v>2</v>
      </c>
      <c r="AJ37" s="112">
        <f t="shared" si="14"/>
        <v>50</v>
      </c>
      <c r="AK37" s="112">
        <f t="shared" si="14"/>
        <v>25</v>
      </c>
      <c r="AL37" s="112">
        <f t="shared" si="14"/>
        <v>0</v>
      </c>
      <c r="AM37" s="112">
        <f t="shared" si="14"/>
        <v>61</v>
      </c>
      <c r="AN37" s="112">
        <f t="shared" si="14"/>
        <v>39</v>
      </c>
      <c r="AO37" s="112">
        <f t="shared" si="14"/>
        <v>1</v>
      </c>
      <c r="AP37" s="112">
        <f t="shared" si="14"/>
        <v>51</v>
      </c>
      <c r="AQ37" s="112">
        <f t="shared" si="14"/>
        <v>31</v>
      </c>
      <c r="AR37" s="112">
        <f t="shared" si="14"/>
        <v>2</v>
      </c>
      <c r="AS37" s="112">
        <f t="shared" si="14"/>
        <v>45</v>
      </c>
      <c r="AT37" s="112">
        <f t="shared" si="14"/>
        <v>22</v>
      </c>
      <c r="AU37" s="112">
        <f t="shared" si="14"/>
        <v>1</v>
      </c>
      <c r="AV37" s="112">
        <f t="shared" si="14"/>
        <v>78</v>
      </c>
      <c r="AW37" s="112">
        <f t="shared" si="14"/>
        <v>60</v>
      </c>
      <c r="AX37" s="112">
        <f t="shared" si="14"/>
        <v>8</v>
      </c>
      <c r="AY37" s="112">
        <f t="shared" ref="AY37:BF37" si="15">SUM(AY20:AY36)</f>
        <v>48</v>
      </c>
      <c r="AZ37" s="112">
        <f t="shared" si="15"/>
        <v>21</v>
      </c>
      <c r="BA37" s="112">
        <f t="shared" si="15"/>
        <v>0</v>
      </c>
      <c r="BB37" s="112">
        <f t="shared" si="15"/>
        <v>49</v>
      </c>
      <c r="BC37" s="112">
        <f t="shared" si="15"/>
        <v>26</v>
      </c>
      <c r="BD37" s="112">
        <f t="shared" si="15"/>
        <v>3</v>
      </c>
      <c r="BE37" s="112">
        <f t="shared" si="15"/>
        <v>65</v>
      </c>
      <c r="BF37" s="112">
        <f t="shared" si="15"/>
        <v>43</v>
      </c>
      <c r="BG37" s="112">
        <f>SUM(BG20:BG35)</f>
        <v>3</v>
      </c>
      <c r="BH37" s="112">
        <f>SUM(BH20:BH35)</f>
        <v>0</v>
      </c>
      <c r="BI37" s="112">
        <f>SUM(BI20:BI35)</f>
        <v>0</v>
      </c>
      <c r="BJ37" s="112">
        <f>SUM(BJ20:BJ35)</f>
        <v>0</v>
      </c>
      <c r="BK37" s="112">
        <f>SUM(BK20:BK36)</f>
        <v>38</v>
      </c>
      <c r="BL37" s="112">
        <f>SUM(BL20:BL36)</f>
        <v>20</v>
      </c>
      <c r="BM37" s="112">
        <f t="shared" ref="BM37:BS37" si="16">SUM(BM20:BM35)</f>
        <v>0</v>
      </c>
      <c r="BN37" s="111">
        <f t="shared" si="16"/>
        <v>0</v>
      </c>
      <c r="BO37" s="111">
        <f t="shared" si="16"/>
        <v>0</v>
      </c>
      <c r="BP37" s="111">
        <f t="shared" si="16"/>
        <v>0</v>
      </c>
      <c r="BQ37" s="111">
        <f t="shared" si="16"/>
        <v>0</v>
      </c>
      <c r="BR37" s="111">
        <f t="shared" si="16"/>
        <v>0</v>
      </c>
      <c r="BS37" s="111">
        <f t="shared" si="16"/>
        <v>0</v>
      </c>
      <c r="BT37" s="101"/>
      <c r="BU37" s="101"/>
      <c r="BV37" s="101"/>
      <c r="BW37" s="101"/>
      <c r="BX37" s="101"/>
    </row>
    <row r="38" spans="1:76">
      <c r="A38" s="124"/>
      <c r="B38" s="161"/>
      <c r="C38" s="161"/>
      <c r="D38" s="101"/>
      <c r="E38" s="101"/>
      <c r="F38" s="101"/>
      <c r="G38" s="101"/>
      <c r="H38" s="161"/>
      <c r="I38" s="161"/>
      <c r="J38" s="161"/>
      <c r="K38" s="161"/>
      <c r="L38" s="160"/>
      <c r="M38" s="127"/>
      <c r="N38" s="158"/>
      <c r="O38" s="158"/>
      <c r="P38" s="158"/>
      <c r="Q38" s="159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61"/>
      <c r="BO38" s="161"/>
      <c r="BP38" s="161"/>
      <c r="BQ38" s="161"/>
      <c r="BR38" s="161"/>
      <c r="BS38" s="161"/>
      <c r="BT38" s="101"/>
      <c r="BU38" s="101"/>
      <c r="BV38" s="101"/>
      <c r="BW38" s="101"/>
      <c r="BX38" s="101"/>
    </row>
    <row r="39" spans="1:76">
      <c r="A39" s="119">
        <v>3</v>
      </c>
      <c r="B39" s="101" t="s">
        <v>967</v>
      </c>
      <c r="C39" s="101"/>
      <c r="D39" s="111">
        <v>516</v>
      </c>
      <c r="E39" s="111">
        <v>359</v>
      </c>
      <c r="F39" s="111">
        <v>86</v>
      </c>
      <c r="G39" s="123">
        <v>0.67260579064587978</v>
      </c>
      <c r="H39" s="111" t="s">
        <v>677</v>
      </c>
      <c r="I39" s="111" t="s">
        <v>268</v>
      </c>
      <c r="J39" s="111" t="s">
        <v>888</v>
      </c>
      <c r="K39" s="111" t="s">
        <v>266</v>
      </c>
      <c r="L39" s="163" t="s">
        <v>265</v>
      </c>
      <c r="M39" s="114"/>
      <c r="N39" s="112" t="s">
        <v>268</v>
      </c>
      <c r="O39" s="112" t="s">
        <v>267</v>
      </c>
      <c r="P39" s="112" t="s">
        <v>266</v>
      </c>
      <c r="Q39" s="113" t="s">
        <v>265</v>
      </c>
      <c r="R39" s="112" t="s">
        <v>268</v>
      </c>
      <c r="S39" s="112" t="s">
        <v>267</v>
      </c>
      <c r="T39" s="112" t="s">
        <v>266</v>
      </c>
      <c r="U39" s="112" t="s">
        <v>268</v>
      </c>
      <c r="V39" s="112" t="s">
        <v>267</v>
      </c>
      <c r="W39" s="112" t="s">
        <v>266</v>
      </c>
      <c r="X39" s="112" t="s">
        <v>268</v>
      </c>
      <c r="Y39" s="112" t="s">
        <v>267</v>
      </c>
      <c r="Z39" s="112" t="s">
        <v>266</v>
      </c>
      <c r="AA39" s="112" t="s">
        <v>268</v>
      </c>
      <c r="AB39" s="112" t="s">
        <v>267</v>
      </c>
      <c r="AC39" s="112" t="s">
        <v>266</v>
      </c>
      <c r="AD39" s="112" t="s">
        <v>268</v>
      </c>
      <c r="AE39" s="112" t="s">
        <v>267</v>
      </c>
      <c r="AF39" s="112" t="s">
        <v>266</v>
      </c>
      <c r="AG39" s="112" t="s">
        <v>268</v>
      </c>
      <c r="AH39" s="112" t="s">
        <v>267</v>
      </c>
      <c r="AI39" s="112" t="s">
        <v>266</v>
      </c>
      <c r="AJ39" s="112" t="s">
        <v>268</v>
      </c>
      <c r="AK39" s="112" t="s">
        <v>267</v>
      </c>
      <c r="AL39" s="112" t="s">
        <v>266</v>
      </c>
      <c r="AM39" s="112" t="s">
        <v>268</v>
      </c>
      <c r="AN39" s="112" t="s">
        <v>267</v>
      </c>
      <c r="AO39" s="112" t="s">
        <v>266</v>
      </c>
      <c r="AP39" s="112" t="s">
        <v>268</v>
      </c>
      <c r="AQ39" s="112" t="s">
        <v>267</v>
      </c>
      <c r="AR39" s="112" t="s">
        <v>266</v>
      </c>
      <c r="AS39" s="112" t="s">
        <v>268</v>
      </c>
      <c r="AT39" s="112" t="s">
        <v>267</v>
      </c>
      <c r="AU39" s="112" t="s">
        <v>266</v>
      </c>
      <c r="AV39" s="112" t="s">
        <v>268</v>
      </c>
      <c r="AW39" s="112" t="s">
        <v>267</v>
      </c>
      <c r="AX39" s="112" t="s">
        <v>266</v>
      </c>
      <c r="AY39" s="112" t="s">
        <v>268</v>
      </c>
      <c r="AZ39" s="112" t="s">
        <v>267</v>
      </c>
      <c r="BA39" s="112" t="s">
        <v>266</v>
      </c>
      <c r="BB39" s="112" t="s">
        <v>268</v>
      </c>
      <c r="BC39" s="112" t="s">
        <v>267</v>
      </c>
      <c r="BD39" s="112" t="s">
        <v>266</v>
      </c>
      <c r="BE39" s="112" t="s">
        <v>268</v>
      </c>
      <c r="BF39" s="112" t="s">
        <v>267</v>
      </c>
      <c r="BG39" s="112" t="s">
        <v>266</v>
      </c>
      <c r="BH39" s="112" t="s">
        <v>268</v>
      </c>
      <c r="BI39" s="112" t="s">
        <v>267</v>
      </c>
      <c r="BJ39" s="112" t="s">
        <v>266</v>
      </c>
      <c r="BK39" s="112" t="s">
        <v>268</v>
      </c>
      <c r="BL39" s="112" t="s">
        <v>267</v>
      </c>
      <c r="BM39" s="112" t="s">
        <v>266</v>
      </c>
      <c r="BN39" s="111" t="s">
        <v>268</v>
      </c>
      <c r="BO39" s="111" t="s">
        <v>267</v>
      </c>
      <c r="BP39" s="111" t="s">
        <v>266</v>
      </c>
      <c r="BQ39" s="111" t="s">
        <v>268</v>
      </c>
      <c r="BR39" s="111" t="s">
        <v>267</v>
      </c>
      <c r="BS39" s="111" t="s">
        <v>266</v>
      </c>
      <c r="BT39" s="101"/>
      <c r="BU39" s="101"/>
      <c r="BV39" s="101"/>
      <c r="BW39" s="101"/>
      <c r="BX39" s="101"/>
    </row>
    <row r="40" spans="1:76">
      <c r="A40" s="124">
        <v>1</v>
      </c>
      <c r="B40" s="101" t="s">
        <v>966</v>
      </c>
      <c r="C40" s="101" t="str">
        <f t="shared" ref="C40:C53" si="17">TRIM(B40)</f>
        <v>CHRIS MIZE</v>
      </c>
      <c r="D40" s="111">
        <v>1982</v>
      </c>
      <c r="E40" s="111">
        <v>1311</v>
      </c>
      <c r="F40" s="111">
        <v>7</v>
      </c>
      <c r="G40" s="123">
        <v>0.70909090909090911</v>
      </c>
      <c r="H40" s="111">
        <v>10</v>
      </c>
      <c r="I40" s="111">
        <v>563</v>
      </c>
      <c r="J40" s="111">
        <v>391</v>
      </c>
      <c r="K40" s="111">
        <v>91</v>
      </c>
      <c r="L40" s="115">
        <f t="shared" ref="L40:L53" si="18">J40/I40</f>
        <v>0.69449378330373002</v>
      </c>
      <c r="M40" s="114"/>
      <c r="N40" s="112">
        <f t="shared" ref="N40:N53" si="19">+R40+U40+X40+AA40+AD40+AG40+AJ40+AM40+AP40+AS40+AV40+AY40+BB40+BE40+BH40+BK40+BN40</f>
        <v>47</v>
      </c>
      <c r="O40" s="112">
        <f t="shared" ref="O40:O53" si="20">+S40+V40+Y40+AB40+AE40+AH40+AK40+AN40+AQ40+AT40+AW40+AZ40+BC40+BF40+BI40+BL40+BO40</f>
        <v>32</v>
      </c>
      <c r="P40" s="112">
        <f t="shared" ref="P40:P53" si="21">+T40+W40+Z40+AC40+AF40+AI40+AL40+AO40+AR40+AU40+AX40+BA40+BD40+BG40+BJ40+BM40+BP40</f>
        <v>9</v>
      </c>
      <c r="Q40" s="113">
        <f t="shared" ref="Q40:Q54" si="22">+O40/N40</f>
        <v>0.68085106382978722</v>
      </c>
      <c r="R40" s="112">
        <v>3</v>
      </c>
      <c r="S40" s="112">
        <v>2</v>
      </c>
      <c r="T40" s="112"/>
      <c r="U40" s="112">
        <v>4</v>
      </c>
      <c r="V40" s="112">
        <v>4</v>
      </c>
      <c r="W40" s="112">
        <v>1</v>
      </c>
      <c r="X40" s="112">
        <v>5</v>
      </c>
      <c r="Y40" s="112">
        <v>5</v>
      </c>
      <c r="Z40" s="112">
        <v>2</v>
      </c>
      <c r="AA40" s="112">
        <v>4</v>
      </c>
      <c r="AB40" s="112">
        <v>2</v>
      </c>
      <c r="AC40" s="112">
        <v>2</v>
      </c>
      <c r="AD40" s="112">
        <v>3</v>
      </c>
      <c r="AE40" s="112">
        <v>1</v>
      </c>
      <c r="AF40" s="112"/>
      <c r="AG40" s="112">
        <v>3</v>
      </c>
      <c r="AH40" s="112">
        <v>2</v>
      </c>
      <c r="AI40" s="112"/>
      <c r="AJ40" s="112">
        <v>3</v>
      </c>
      <c r="AK40" s="112">
        <v>2</v>
      </c>
      <c r="AL40" s="112">
        <v>1</v>
      </c>
      <c r="AM40" s="112">
        <v>1</v>
      </c>
      <c r="AN40" s="112">
        <v>1</v>
      </c>
      <c r="AO40" s="112">
        <v>1</v>
      </c>
      <c r="AP40" s="112">
        <v>1</v>
      </c>
      <c r="AQ40" s="112">
        <v>0</v>
      </c>
      <c r="AR40" s="112"/>
      <c r="AS40" s="112">
        <v>5</v>
      </c>
      <c r="AT40" s="112">
        <v>2</v>
      </c>
      <c r="AU40" s="112"/>
      <c r="AV40" s="112">
        <v>0</v>
      </c>
      <c r="AW40" s="112">
        <v>0</v>
      </c>
      <c r="AX40" s="112"/>
      <c r="AY40" s="112">
        <v>3</v>
      </c>
      <c r="AZ40" s="112">
        <v>3</v>
      </c>
      <c r="BA40" s="112">
        <v>1</v>
      </c>
      <c r="BB40" s="112">
        <v>3</v>
      </c>
      <c r="BC40" s="112">
        <v>2</v>
      </c>
      <c r="BD40" s="112"/>
      <c r="BE40" s="112">
        <v>4</v>
      </c>
      <c r="BF40" s="112">
        <v>3</v>
      </c>
      <c r="BG40" s="112"/>
      <c r="BH40" s="112">
        <v>4</v>
      </c>
      <c r="BI40" s="112">
        <v>3</v>
      </c>
      <c r="BJ40" s="112">
        <v>1</v>
      </c>
      <c r="BK40" s="112">
        <v>1</v>
      </c>
      <c r="BL40" s="112">
        <v>0</v>
      </c>
      <c r="BM40" s="112"/>
      <c r="BN40" s="111"/>
      <c r="BO40" s="111"/>
      <c r="BP40" s="111"/>
      <c r="BQ40" s="111"/>
      <c r="BR40" s="111"/>
      <c r="BS40" s="111"/>
      <c r="BT40" s="101"/>
      <c r="BU40" s="101"/>
      <c r="BV40" s="101"/>
      <c r="BW40" s="101"/>
      <c r="BX40" s="101"/>
    </row>
    <row r="41" spans="1:76">
      <c r="A41" s="124">
        <v>2</v>
      </c>
      <c r="B41" s="101" t="s">
        <v>965</v>
      </c>
      <c r="C41" s="101" t="str">
        <f t="shared" si="17"/>
        <v>BRAD CLINE</v>
      </c>
      <c r="D41" s="111">
        <v>42</v>
      </c>
      <c r="E41" s="111">
        <v>19</v>
      </c>
      <c r="F41" s="111">
        <v>2</v>
      </c>
      <c r="G41" s="123">
        <v>0.45238095238095238</v>
      </c>
      <c r="H41" s="111">
        <v>30</v>
      </c>
      <c r="I41" s="111">
        <v>2053</v>
      </c>
      <c r="J41" s="111">
        <v>1354</v>
      </c>
      <c r="K41" s="111">
        <v>147</v>
      </c>
      <c r="L41" s="115">
        <f t="shared" si="18"/>
        <v>0.65952264978080855</v>
      </c>
      <c r="M41" s="114"/>
      <c r="N41" s="112">
        <f t="shared" si="19"/>
        <v>71</v>
      </c>
      <c r="O41" s="112">
        <f t="shared" si="20"/>
        <v>43</v>
      </c>
      <c r="P41" s="112">
        <f t="shared" si="21"/>
        <v>3</v>
      </c>
      <c r="Q41" s="113">
        <f t="shared" si="22"/>
        <v>0.60563380281690138</v>
      </c>
      <c r="R41" s="112">
        <v>5</v>
      </c>
      <c r="S41" s="112">
        <v>1</v>
      </c>
      <c r="T41" s="112"/>
      <c r="U41" s="112">
        <v>5</v>
      </c>
      <c r="V41" s="112">
        <v>3</v>
      </c>
      <c r="W41" s="112">
        <v>1</v>
      </c>
      <c r="X41" s="112">
        <v>5</v>
      </c>
      <c r="Y41" s="112">
        <v>3</v>
      </c>
      <c r="Z41" s="112"/>
      <c r="AA41" s="112">
        <v>4</v>
      </c>
      <c r="AB41" s="112">
        <v>2</v>
      </c>
      <c r="AC41" s="112"/>
      <c r="AD41" s="112">
        <v>4</v>
      </c>
      <c r="AE41" s="112">
        <v>2</v>
      </c>
      <c r="AF41" s="112"/>
      <c r="AG41" s="112">
        <v>4</v>
      </c>
      <c r="AH41" s="112">
        <v>3</v>
      </c>
      <c r="AI41" s="112"/>
      <c r="AJ41" s="112">
        <v>3</v>
      </c>
      <c r="AK41" s="112">
        <v>1</v>
      </c>
      <c r="AL41" s="112"/>
      <c r="AM41" s="112">
        <v>5</v>
      </c>
      <c r="AN41" s="112">
        <v>4</v>
      </c>
      <c r="AO41" s="112"/>
      <c r="AP41" s="112">
        <v>6</v>
      </c>
      <c r="AQ41" s="112">
        <v>3</v>
      </c>
      <c r="AR41" s="112">
        <v>1</v>
      </c>
      <c r="AS41" s="112">
        <v>6</v>
      </c>
      <c r="AT41" s="112">
        <v>5</v>
      </c>
      <c r="AU41" s="112"/>
      <c r="AV41" s="112">
        <v>5</v>
      </c>
      <c r="AW41" s="112">
        <v>4</v>
      </c>
      <c r="AX41" s="112"/>
      <c r="AY41" s="112">
        <v>4</v>
      </c>
      <c r="AZ41" s="112">
        <v>1</v>
      </c>
      <c r="BA41" s="112"/>
      <c r="BB41" s="112">
        <v>4</v>
      </c>
      <c r="BC41" s="112">
        <v>3</v>
      </c>
      <c r="BD41" s="112">
        <v>1</v>
      </c>
      <c r="BE41" s="112">
        <v>5</v>
      </c>
      <c r="BF41" s="112">
        <v>5</v>
      </c>
      <c r="BG41" s="112"/>
      <c r="BH41" s="112">
        <v>4</v>
      </c>
      <c r="BI41" s="112">
        <v>2</v>
      </c>
      <c r="BJ41" s="112"/>
      <c r="BK41" s="112">
        <v>2</v>
      </c>
      <c r="BL41" s="112">
        <v>1</v>
      </c>
      <c r="BM41" s="112"/>
      <c r="BN41" s="111"/>
      <c r="BO41" s="111"/>
      <c r="BP41" s="111"/>
      <c r="BQ41" s="111"/>
      <c r="BR41" s="111"/>
      <c r="BS41" s="111"/>
      <c r="BT41" s="101"/>
      <c r="BU41" s="101"/>
      <c r="BV41" s="101"/>
      <c r="BW41" s="101"/>
      <c r="BX41" s="101"/>
    </row>
    <row r="42" spans="1:76">
      <c r="A42" s="124">
        <v>3</v>
      </c>
      <c r="B42" s="101" t="s">
        <v>964</v>
      </c>
      <c r="C42" s="101" t="str">
        <f t="shared" si="17"/>
        <v>STEVE GRIFFIN</v>
      </c>
      <c r="D42" s="111">
        <v>630</v>
      </c>
      <c r="E42" s="111">
        <v>450</v>
      </c>
      <c r="F42" s="111">
        <v>11</v>
      </c>
      <c r="G42" s="123">
        <v>0.7142857142857143</v>
      </c>
      <c r="H42" s="111">
        <v>16</v>
      </c>
      <c r="I42" s="111">
        <v>934</v>
      </c>
      <c r="J42" s="111">
        <v>519</v>
      </c>
      <c r="K42" s="111">
        <v>54</v>
      </c>
      <c r="L42" s="115">
        <f t="shared" si="18"/>
        <v>0.55567451820128477</v>
      </c>
      <c r="M42" s="114"/>
      <c r="N42" s="112">
        <f t="shared" si="19"/>
        <v>71</v>
      </c>
      <c r="O42" s="112">
        <f t="shared" si="20"/>
        <v>49</v>
      </c>
      <c r="P42" s="112">
        <f t="shared" si="21"/>
        <v>4</v>
      </c>
      <c r="Q42" s="113">
        <f t="shared" si="22"/>
        <v>0.6901408450704225</v>
      </c>
      <c r="R42" s="112">
        <v>4</v>
      </c>
      <c r="S42" s="112">
        <v>3</v>
      </c>
      <c r="T42" s="112"/>
      <c r="U42" s="112">
        <v>4</v>
      </c>
      <c r="V42" s="112">
        <v>2</v>
      </c>
      <c r="W42" s="112"/>
      <c r="X42" s="112">
        <v>5</v>
      </c>
      <c r="Y42" s="112">
        <v>3</v>
      </c>
      <c r="Z42" s="112"/>
      <c r="AA42" s="112">
        <v>4</v>
      </c>
      <c r="AB42" s="112">
        <v>3</v>
      </c>
      <c r="AC42" s="112"/>
      <c r="AD42" s="112">
        <v>3</v>
      </c>
      <c r="AE42" s="112">
        <v>3</v>
      </c>
      <c r="AF42" s="112"/>
      <c r="AG42" s="112">
        <v>4</v>
      </c>
      <c r="AH42" s="112">
        <v>4</v>
      </c>
      <c r="AI42" s="112"/>
      <c r="AJ42" s="112">
        <v>4</v>
      </c>
      <c r="AK42" s="112">
        <v>3</v>
      </c>
      <c r="AL42" s="112"/>
      <c r="AM42" s="112">
        <v>6</v>
      </c>
      <c r="AN42" s="112">
        <v>4</v>
      </c>
      <c r="AO42" s="112">
        <v>1</v>
      </c>
      <c r="AP42" s="112">
        <v>6</v>
      </c>
      <c r="AQ42" s="112">
        <v>4</v>
      </c>
      <c r="AR42" s="112">
        <v>1</v>
      </c>
      <c r="AS42" s="112">
        <v>5</v>
      </c>
      <c r="AT42" s="112">
        <v>5</v>
      </c>
      <c r="AU42" s="112">
        <v>1</v>
      </c>
      <c r="AV42" s="112">
        <v>6</v>
      </c>
      <c r="AW42" s="112">
        <v>4</v>
      </c>
      <c r="AX42" s="112">
        <v>1</v>
      </c>
      <c r="AY42" s="112">
        <v>4</v>
      </c>
      <c r="AZ42" s="112">
        <v>2</v>
      </c>
      <c r="BA42" s="112"/>
      <c r="BB42" s="112">
        <v>4</v>
      </c>
      <c r="BC42" s="112">
        <v>1</v>
      </c>
      <c r="BD42" s="112"/>
      <c r="BE42" s="112">
        <v>3</v>
      </c>
      <c r="BF42" s="112">
        <v>2</v>
      </c>
      <c r="BG42" s="112"/>
      <c r="BH42" s="112">
        <v>4</v>
      </c>
      <c r="BI42" s="112">
        <v>2</v>
      </c>
      <c r="BJ42" s="112"/>
      <c r="BK42" s="112">
        <v>5</v>
      </c>
      <c r="BL42" s="112">
        <v>4</v>
      </c>
      <c r="BM42" s="112"/>
      <c r="BN42" s="111"/>
      <c r="BO42" s="111"/>
      <c r="BP42" s="111"/>
      <c r="BQ42" s="111"/>
      <c r="BR42" s="111"/>
      <c r="BS42" s="111"/>
      <c r="BT42" s="101"/>
      <c r="BU42" s="101"/>
      <c r="BV42" s="101"/>
      <c r="BW42" s="101"/>
      <c r="BX42" s="101"/>
    </row>
    <row r="43" spans="1:76">
      <c r="A43" s="124">
        <v>4</v>
      </c>
      <c r="B43" s="101" t="s">
        <v>963</v>
      </c>
      <c r="C43" s="101" t="str">
        <f t="shared" si="17"/>
        <v>SCOTT SPENCER</v>
      </c>
      <c r="D43" s="111">
        <v>847</v>
      </c>
      <c r="E43" s="111">
        <v>468</v>
      </c>
      <c r="F43" s="111">
        <v>44</v>
      </c>
      <c r="G43" s="123">
        <v>0.55253837072018885</v>
      </c>
      <c r="H43" s="111">
        <v>14</v>
      </c>
      <c r="I43" s="111">
        <v>724</v>
      </c>
      <c r="J43" s="111">
        <v>436</v>
      </c>
      <c r="K43" s="111">
        <v>36</v>
      </c>
      <c r="L43" s="115">
        <f t="shared" si="18"/>
        <v>0.60220994475138123</v>
      </c>
      <c r="M43" s="114"/>
      <c r="N43" s="112">
        <f t="shared" si="19"/>
        <v>68</v>
      </c>
      <c r="O43" s="112">
        <f t="shared" si="20"/>
        <v>40</v>
      </c>
      <c r="P43" s="112">
        <f t="shared" si="21"/>
        <v>6</v>
      </c>
      <c r="Q43" s="113">
        <f t="shared" si="22"/>
        <v>0.58823529411764708</v>
      </c>
      <c r="R43" s="112">
        <v>4</v>
      </c>
      <c r="S43" s="112">
        <v>2</v>
      </c>
      <c r="T43" s="112"/>
      <c r="U43" s="112">
        <v>5</v>
      </c>
      <c r="V43" s="112">
        <v>2</v>
      </c>
      <c r="W43" s="112">
        <v>1</v>
      </c>
      <c r="X43" s="112">
        <v>6</v>
      </c>
      <c r="Y43" s="112">
        <v>5</v>
      </c>
      <c r="Z43" s="112">
        <v>1</v>
      </c>
      <c r="AA43" s="112">
        <v>3</v>
      </c>
      <c r="AB43" s="112">
        <v>2</v>
      </c>
      <c r="AC43" s="112">
        <v>1</v>
      </c>
      <c r="AD43" s="112">
        <v>3</v>
      </c>
      <c r="AE43" s="112">
        <v>3</v>
      </c>
      <c r="AF43" s="112"/>
      <c r="AG43" s="112">
        <v>5</v>
      </c>
      <c r="AH43" s="112">
        <v>3</v>
      </c>
      <c r="AI43" s="112"/>
      <c r="AJ43" s="112">
        <v>4</v>
      </c>
      <c r="AK43" s="112">
        <v>3</v>
      </c>
      <c r="AL43" s="112">
        <v>1</v>
      </c>
      <c r="AM43" s="112">
        <v>3</v>
      </c>
      <c r="AN43" s="112">
        <v>1</v>
      </c>
      <c r="AO43" s="112"/>
      <c r="AP43" s="112">
        <v>5</v>
      </c>
      <c r="AQ43" s="112">
        <v>2</v>
      </c>
      <c r="AR43" s="112"/>
      <c r="AS43" s="112">
        <v>6</v>
      </c>
      <c r="AT43" s="112">
        <v>4</v>
      </c>
      <c r="AU43" s="112">
        <v>1</v>
      </c>
      <c r="AV43" s="112">
        <v>4</v>
      </c>
      <c r="AW43" s="112">
        <v>2</v>
      </c>
      <c r="AX43" s="112"/>
      <c r="AY43" s="112">
        <v>4</v>
      </c>
      <c r="AZ43" s="112">
        <v>3</v>
      </c>
      <c r="BA43" s="112">
        <v>1</v>
      </c>
      <c r="BB43" s="112">
        <v>4</v>
      </c>
      <c r="BC43" s="112">
        <v>2</v>
      </c>
      <c r="BD43" s="112"/>
      <c r="BE43" s="112">
        <v>5</v>
      </c>
      <c r="BF43" s="112">
        <v>2</v>
      </c>
      <c r="BG43" s="112"/>
      <c r="BH43" s="112">
        <v>4</v>
      </c>
      <c r="BI43" s="112">
        <v>2</v>
      </c>
      <c r="BJ43" s="112"/>
      <c r="BK43" s="112">
        <v>3</v>
      </c>
      <c r="BL43" s="112">
        <v>2</v>
      </c>
      <c r="BM43" s="112"/>
      <c r="BN43" s="111"/>
      <c r="BO43" s="111"/>
      <c r="BP43" s="111"/>
      <c r="BQ43" s="111"/>
      <c r="BR43" s="111"/>
      <c r="BS43" s="111"/>
      <c r="BT43" s="101"/>
      <c r="BU43" s="101"/>
      <c r="BV43" s="101"/>
      <c r="BW43" s="101"/>
      <c r="BX43" s="101"/>
    </row>
    <row r="44" spans="1:76">
      <c r="A44" s="124">
        <v>5</v>
      </c>
      <c r="B44" s="101" t="s">
        <v>962</v>
      </c>
      <c r="C44" s="101" t="str">
        <f t="shared" si="17"/>
        <v>MIKE CHAMARRO</v>
      </c>
      <c r="D44" s="111">
        <v>191</v>
      </c>
      <c r="E44" s="111">
        <v>121</v>
      </c>
      <c r="F44" s="111">
        <v>6</v>
      </c>
      <c r="G44" s="123">
        <v>0.63350785340314131</v>
      </c>
      <c r="H44" s="111">
        <v>26</v>
      </c>
      <c r="I44" s="111">
        <v>1549</v>
      </c>
      <c r="J44" s="111">
        <v>923</v>
      </c>
      <c r="K44" s="111">
        <v>73</v>
      </c>
      <c r="L44" s="115">
        <f t="shared" si="18"/>
        <v>0.59586830213040676</v>
      </c>
      <c r="M44" s="114"/>
      <c r="N44" s="112">
        <f t="shared" si="19"/>
        <v>62</v>
      </c>
      <c r="O44" s="112">
        <f t="shared" si="20"/>
        <v>35</v>
      </c>
      <c r="P44" s="112">
        <f t="shared" si="21"/>
        <v>2</v>
      </c>
      <c r="Q44" s="113">
        <f t="shared" si="22"/>
        <v>0.56451612903225812</v>
      </c>
      <c r="R44" s="112">
        <v>5</v>
      </c>
      <c r="S44" s="112">
        <v>3</v>
      </c>
      <c r="T44" s="112"/>
      <c r="U44" s="112">
        <v>4</v>
      </c>
      <c r="V44" s="112">
        <v>1</v>
      </c>
      <c r="W44" s="112">
        <v>1</v>
      </c>
      <c r="X44" s="112">
        <v>6</v>
      </c>
      <c r="Y44" s="112">
        <v>5</v>
      </c>
      <c r="Z44" s="112"/>
      <c r="AA44" s="112">
        <v>5</v>
      </c>
      <c r="AB44" s="112">
        <v>3</v>
      </c>
      <c r="AC44" s="112"/>
      <c r="AD44" s="112">
        <v>4</v>
      </c>
      <c r="AE44" s="112">
        <v>1</v>
      </c>
      <c r="AF44" s="112"/>
      <c r="AG44" s="112">
        <v>4</v>
      </c>
      <c r="AH44" s="112">
        <v>1</v>
      </c>
      <c r="AI44" s="112"/>
      <c r="AJ44" s="112">
        <v>3</v>
      </c>
      <c r="AK44" s="112">
        <v>2</v>
      </c>
      <c r="AL44" s="112"/>
      <c r="AM44" s="112">
        <v>5</v>
      </c>
      <c r="AN44" s="112">
        <v>4</v>
      </c>
      <c r="AO44" s="112"/>
      <c r="AP44" s="112">
        <v>0</v>
      </c>
      <c r="AQ44" s="112">
        <v>0</v>
      </c>
      <c r="AR44" s="112"/>
      <c r="AS44" s="112">
        <v>6</v>
      </c>
      <c r="AT44" s="112">
        <v>4</v>
      </c>
      <c r="AU44" s="112">
        <v>1</v>
      </c>
      <c r="AV44" s="112">
        <v>0</v>
      </c>
      <c r="AW44" s="112">
        <v>0</v>
      </c>
      <c r="AX44" s="112"/>
      <c r="AY44" s="112">
        <v>4</v>
      </c>
      <c r="AZ44" s="112">
        <v>2</v>
      </c>
      <c r="BA44" s="112"/>
      <c r="BB44" s="112">
        <v>4</v>
      </c>
      <c r="BC44" s="112">
        <v>3</v>
      </c>
      <c r="BD44" s="112"/>
      <c r="BE44" s="112">
        <v>4</v>
      </c>
      <c r="BF44" s="112">
        <v>2</v>
      </c>
      <c r="BG44" s="112"/>
      <c r="BH44" s="112">
        <v>4</v>
      </c>
      <c r="BI44" s="112">
        <v>2</v>
      </c>
      <c r="BJ44" s="112"/>
      <c r="BK44" s="112">
        <v>4</v>
      </c>
      <c r="BL44" s="112">
        <v>2</v>
      </c>
      <c r="BM44" s="112"/>
      <c r="BN44" s="111"/>
      <c r="BO44" s="111"/>
      <c r="BP44" s="111"/>
      <c r="BQ44" s="111"/>
      <c r="BR44" s="111"/>
      <c r="BS44" s="111"/>
      <c r="BT44" s="101"/>
      <c r="BU44" s="101"/>
      <c r="BV44" s="101"/>
      <c r="BW44" s="101"/>
      <c r="BX44" s="101"/>
    </row>
    <row r="45" spans="1:76">
      <c r="A45" s="124">
        <v>6</v>
      </c>
      <c r="B45" s="101" t="s">
        <v>961</v>
      </c>
      <c r="C45" s="101" t="str">
        <f t="shared" si="17"/>
        <v>BOB LAWTON</v>
      </c>
      <c r="D45" s="111">
        <v>613</v>
      </c>
      <c r="E45" s="111">
        <v>325</v>
      </c>
      <c r="F45" s="111">
        <v>7</v>
      </c>
      <c r="G45" s="123">
        <v>0.53017944535073414</v>
      </c>
      <c r="H45" s="111">
        <v>25</v>
      </c>
      <c r="I45" s="111">
        <v>1801</v>
      </c>
      <c r="J45" s="111">
        <v>1013</v>
      </c>
      <c r="K45" s="111">
        <v>81</v>
      </c>
      <c r="L45" s="115">
        <f t="shared" si="18"/>
        <v>0.56246529705719039</v>
      </c>
      <c r="M45" s="114"/>
      <c r="N45" s="112">
        <f t="shared" si="19"/>
        <v>74</v>
      </c>
      <c r="O45" s="112">
        <f t="shared" si="20"/>
        <v>44</v>
      </c>
      <c r="P45" s="112">
        <f t="shared" si="21"/>
        <v>2</v>
      </c>
      <c r="Q45" s="113">
        <f t="shared" si="22"/>
        <v>0.59459459459459463</v>
      </c>
      <c r="R45" s="112">
        <v>5</v>
      </c>
      <c r="S45" s="112">
        <v>4</v>
      </c>
      <c r="T45" s="112"/>
      <c r="U45" s="112">
        <v>3</v>
      </c>
      <c r="V45" s="112">
        <v>2</v>
      </c>
      <c r="W45" s="112">
        <v>1</v>
      </c>
      <c r="X45" s="112">
        <v>5</v>
      </c>
      <c r="Y45" s="112">
        <v>4</v>
      </c>
      <c r="Z45" s="112"/>
      <c r="AA45" s="112">
        <v>4</v>
      </c>
      <c r="AB45" s="112">
        <v>2</v>
      </c>
      <c r="AC45" s="112"/>
      <c r="AD45" s="112">
        <v>4</v>
      </c>
      <c r="AE45" s="112">
        <v>2</v>
      </c>
      <c r="AF45" s="112"/>
      <c r="AG45" s="112">
        <v>6</v>
      </c>
      <c r="AH45" s="112">
        <v>4</v>
      </c>
      <c r="AI45" s="112"/>
      <c r="AJ45" s="112">
        <v>4</v>
      </c>
      <c r="AK45" s="112">
        <v>2</v>
      </c>
      <c r="AL45" s="112"/>
      <c r="AM45" s="112">
        <v>6</v>
      </c>
      <c r="AN45" s="112">
        <v>4</v>
      </c>
      <c r="AO45" s="112"/>
      <c r="AP45" s="112">
        <v>6</v>
      </c>
      <c r="AQ45" s="112">
        <v>4</v>
      </c>
      <c r="AR45" s="112">
        <v>1</v>
      </c>
      <c r="AS45" s="112">
        <v>5</v>
      </c>
      <c r="AT45" s="112">
        <v>4</v>
      </c>
      <c r="AU45" s="112"/>
      <c r="AV45" s="112">
        <v>6</v>
      </c>
      <c r="AW45" s="112">
        <v>4</v>
      </c>
      <c r="AX45" s="112"/>
      <c r="AY45" s="112">
        <v>4</v>
      </c>
      <c r="AZ45" s="112">
        <v>3</v>
      </c>
      <c r="BA45" s="112"/>
      <c r="BB45" s="112">
        <v>4</v>
      </c>
      <c r="BC45" s="112">
        <v>2</v>
      </c>
      <c r="BD45" s="112"/>
      <c r="BE45" s="112">
        <v>4</v>
      </c>
      <c r="BF45" s="112">
        <v>1</v>
      </c>
      <c r="BG45" s="112"/>
      <c r="BH45" s="112">
        <v>3</v>
      </c>
      <c r="BI45" s="112">
        <v>1</v>
      </c>
      <c r="BJ45" s="112"/>
      <c r="BK45" s="112">
        <v>5</v>
      </c>
      <c r="BL45" s="112">
        <v>1</v>
      </c>
      <c r="BM45" s="112"/>
      <c r="BN45" s="111"/>
      <c r="BO45" s="111"/>
      <c r="BP45" s="111"/>
      <c r="BQ45" s="111"/>
      <c r="BR45" s="111"/>
      <c r="BS45" s="111"/>
      <c r="BT45" s="101"/>
      <c r="BU45" s="101"/>
      <c r="BV45" s="101"/>
      <c r="BW45" s="101"/>
      <c r="BX45" s="101"/>
    </row>
    <row r="46" spans="1:76">
      <c r="A46" s="124">
        <v>7</v>
      </c>
      <c r="B46" s="101" t="s">
        <v>1550</v>
      </c>
      <c r="C46" s="101" t="str">
        <f>TRIM(B46)</f>
        <v>BILL ECONOMOU</v>
      </c>
      <c r="D46" s="111">
        <v>534</v>
      </c>
      <c r="E46" s="111">
        <v>297</v>
      </c>
      <c r="F46" s="111">
        <v>11</v>
      </c>
      <c r="G46" s="123">
        <v>0.5561797752808989</v>
      </c>
      <c r="H46" s="111">
        <v>9</v>
      </c>
      <c r="I46" s="111">
        <v>516</v>
      </c>
      <c r="J46" s="111">
        <v>279</v>
      </c>
      <c r="K46" s="111">
        <v>21</v>
      </c>
      <c r="L46" s="115">
        <f t="shared" si="18"/>
        <v>0.54069767441860461</v>
      </c>
      <c r="M46" s="114"/>
      <c r="N46" s="112">
        <f t="shared" si="19"/>
        <v>56</v>
      </c>
      <c r="O46" s="112">
        <f t="shared" si="20"/>
        <v>32</v>
      </c>
      <c r="P46" s="112">
        <f t="shared" si="21"/>
        <v>3</v>
      </c>
      <c r="Q46" s="113">
        <f t="shared" si="22"/>
        <v>0.5714285714285714</v>
      </c>
      <c r="R46" s="112">
        <v>4</v>
      </c>
      <c r="S46" s="112">
        <v>3</v>
      </c>
      <c r="T46" s="112"/>
      <c r="U46" s="112">
        <v>5</v>
      </c>
      <c r="V46" s="112">
        <v>2</v>
      </c>
      <c r="W46" s="112"/>
      <c r="X46" s="112">
        <v>4</v>
      </c>
      <c r="Y46" s="112">
        <v>1</v>
      </c>
      <c r="Z46" s="112"/>
      <c r="AA46" s="112">
        <v>4</v>
      </c>
      <c r="AB46" s="112">
        <v>3</v>
      </c>
      <c r="AC46" s="112"/>
      <c r="AD46" s="112">
        <v>4</v>
      </c>
      <c r="AE46" s="112">
        <v>2</v>
      </c>
      <c r="AF46" s="112"/>
      <c r="AG46" s="112">
        <v>5</v>
      </c>
      <c r="AH46" s="112">
        <v>4</v>
      </c>
      <c r="AI46" s="112">
        <v>1</v>
      </c>
      <c r="AJ46" s="112">
        <v>4</v>
      </c>
      <c r="AK46" s="112">
        <v>1</v>
      </c>
      <c r="AL46" s="112"/>
      <c r="AM46" s="112">
        <v>4</v>
      </c>
      <c r="AN46" s="112">
        <v>2</v>
      </c>
      <c r="AO46" s="112"/>
      <c r="AP46" s="112">
        <v>0</v>
      </c>
      <c r="AQ46" s="112">
        <v>0</v>
      </c>
      <c r="AR46" s="112"/>
      <c r="AS46" s="112">
        <v>5</v>
      </c>
      <c r="AT46" s="112">
        <v>3</v>
      </c>
      <c r="AU46" s="112">
        <v>1</v>
      </c>
      <c r="AV46" s="112">
        <v>5</v>
      </c>
      <c r="AW46" s="112">
        <v>3</v>
      </c>
      <c r="AX46" s="112"/>
      <c r="AY46" s="112">
        <v>4</v>
      </c>
      <c r="AZ46" s="112">
        <v>4</v>
      </c>
      <c r="BA46" s="112">
        <v>1</v>
      </c>
      <c r="BB46" s="112">
        <v>0</v>
      </c>
      <c r="BC46" s="112">
        <v>0</v>
      </c>
      <c r="BD46" s="112"/>
      <c r="BE46" s="112">
        <v>0</v>
      </c>
      <c r="BF46" s="112">
        <v>0</v>
      </c>
      <c r="BG46" s="112"/>
      <c r="BH46" s="112">
        <v>4</v>
      </c>
      <c r="BI46" s="112">
        <v>3</v>
      </c>
      <c r="BJ46" s="112"/>
      <c r="BK46" s="112">
        <v>4</v>
      </c>
      <c r="BL46" s="112">
        <v>1</v>
      </c>
      <c r="BM46" s="112"/>
      <c r="BN46" s="111"/>
      <c r="BO46" s="111"/>
      <c r="BP46" s="111"/>
      <c r="BQ46" s="111"/>
      <c r="BR46" s="111"/>
      <c r="BS46" s="111"/>
      <c r="BT46" s="101"/>
      <c r="BU46" s="101"/>
      <c r="BV46" s="101"/>
      <c r="BW46" s="101"/>
      <c r="BX46" s="101"/>
    </row>
    <row r="47" spans="1:76">
      <c r="A47" s="124">
        <v>8</v>
      </c>
      <c r="B47" s="101" t="s">
        <v>960</v>
      </c>
      <c r="C47" s="101" t="str">
        <f t="shared" si="17"/>
        <v>BRIAN DENNISON</v>
      </c>
      <c r="D47" s="111">
        <v>225</v>
      </c>
      <c r="E47" s="111">
        <v>128</v>
      </c>
      <c r="F47" s="111">
        <v>8</v>
      </c>
      <c r="G47" s="123">
        <v>0.56888888888888889</v>
      </c>
      <c r="H47" s="111">
        <v>3</v>
      </c>
      <c r="I47" s="111">
        <v>162</v>
      </c>
      <c r="J47" s="111">
        <v>92</v>
      </c>
      <c r="K47" s="111">
        <v>2</v>
      </c>
      <c r="L47" s="115">
        <f t="shared" si="18"/>
        <v>0.5679012345679012</v>
      </c>
      <c r="M47" s="114"/>
      <c r="N47" s="112">
        <f t="shared" si="19"/>
        <v>65</v>
      </c>
      <c r="O47" s="112">
        <f t="shared" si="20"/>
        <v>37</v>
      </c>
      <c r="P47" s="112">
        <f t="shared" si="21"/>
        <v>0</v>
      </c>
      <c r="Q47" s="113">
        <f t="shared" si="22"/>
        <v>0.56923076923076921</v>
      </c>
      <c r="R47" s="112">
        <v>5</v>
      </c>
      <c r="S47" s="112">
        <v>3</v>
      </c>
      <c r="T47" s="112"/>
      <c r="U47" s="112">
        <v>5</v>
      </c>
      <c r="V47" s="112">
        <v>3</v>
      </c>
      <c r="W47" s="112"/>
      <c r="X47" s="112">
        <v>6</v>
      </c>
      <c r="Y47" s="112">
        <v>3</v>
      </c>
      <c r="Z47" s="112"/>
      <c r="AA47" s="112">
        <v>4</v>
      </c>
      <c r="AB47" s="112">
        <v>3</v>
      </c>
      <c r="AC47" s="112"/>
      <c r="AD47" s="112">
        <v>2</v>
      </c>
      <c r="AE47" s="112">
        <v>2</v>
      </c>
      <c r="AF47" s="112"/>
      <c r="AG47" s="112">
        <v>5</v>
      </c>
      <c r="AH47" s="112">
        <v>3</v>
      </c>
      <c r="AI47" s="112"/>
      <c r="AJ47" s="112">
        <v>4</v>
      </c>
      <c r="AK47" s="112">
        <v>2</v>
      </c>
      <c r="AL47" s="112"/>
      <c r="AM47" s="112">
        <v>5</v>
      </c>
      <c r="AN47" s="112">
        <v>1</v>
      </c>
      <c r="AO47" s="112"/>
      <c r="AP47" s="112">
        <v>4</v>
      </c>
      <c r="AQ47" s="112">
        <v>3</v>
      </c>
      <c r="AR47" s="112"/>
      <c r="AS47" s="112">
        <v>0</v>
      </c>
      <c r="AT47" s="112">
        <v>0</v>
      </c>
      <c r="AU47" s="112"/>
      <c r="AV47" s="112">
        <v>5</v>
      </c>
      <c r="AW47" s="112">
        <v>3</v>
      </c>
      <c r="AX47" s="112"/>
      <c r="AY47" s="112">
        <v>3</v>
      </c>
      <c r="AZ47" s="112">
        <v>2</v>
      </c>
      <c r="BA47" s="112"/>
      <c r="BB47" s="112">
        <v>4</v>
      </c>
      <c r="BC47" s="112">
        <v>1</v>
      </c>
      <c r="BD47" s="112"/>
      <c r="BE47" s="112">
        <v>5</v>
      </c>
      <c r="BF47" s="112">
        <v>4</v>
      </c>
      <c r="BG47" s="112"/>
      <c r="BH47" s="112">
        <v>4</v>
      </c>
      <c r="BI47" s="112">
        <v>2</v>
      </c>
      <c r="BJ47" s="112"/>
      <c r="BK47" s="112">
        <v>4</v>
      </c>
      <c r="BL47" s="112">
        <v>2</v>
      </c>
      <c r="BM47" s="112"/>
      <c r="BN47" s="111"/>
      <c r="BO47" s="111"/>
      <c r="BP47" s="111"/>
      <c r="BQ47" s="111"/>
      <c r="BR47" s="111"/>
      <c r="BS47" s="111"/>
      <c r="BT47" s="101"/>
      <c r="BU47" s="101"/>
      <c r="BV47" s="101"/>
      <c r="BW47" s="101"/>
      <c r="BX47" s="101"/>
    </row>
    <row r="48" spans="1:76">
      <c r="A48" s="124">
        <v>9</v>
      </c>
      <c r="B48" s="101" t="s">
        <v>959</v>
      </c>
      <c r="C48" s="101" t="str">
        <f t="shared" si="17"/>
        <v>MATT MORRIS</v>
      </c>
      <c r="D48" s="111">
        <v>1851</v>
      </c>
      <c r="E48" s="111">
        <v>903</v>
      </c>
      <c r="F48" s="111">
        <v>9</v>
      </c>
      <c r="G48" s="123">
        <v>0.4878444084278768</v>
      </c>
      <c r="H48" s="111">
        <v>5</v>
      </c>
      <c r="I48" s="111">
        <v>192</v>
      </c>
      <c r="J48" s="111">
        <v>97</v>
      </c>
      <c r="K48" s="111">
        <v>6</v>
      </c>
      <c r="L48" s="115">
        <f t="shared" si="18"/>
        <v>0.50520833333333337</v>
      </c>
      <c r="M48" s="114"/>
      <c r="N48" s="112">
        <f t="shared" si="19"/>
        <v>51</v>
      </c>
      <c r="O48" s="112">
        <f t="shared" si="20"/>
        <v>24</v>
      </c>
      <c r="P48" s="112">
        <f t="shared" si="21"/>
        <v>0</v>
      </c>
      <c r="Q48" s="113">
        <f t="shared" si="22"/>
        <v>0.47058823529411764</v>
      </c>
      <c r="R48" s="112">
        <v>4</v>
      </c>
      <c r="S48" s="112">
        <v>3</v>
      </c>
      <c r="T48" s="112"/>
      <c r="U48" s="112">
        <v>0</v>
      </c>
      <c r="V48" s="112">
        <v>0</v>
      </c>
      <c r="W48" s="112"/>
      <c r="X48" s="112">
        <v>4</v>
      </c>
      <c r="Y48" s="112">
        <v>1</v>
      </c>
      <c r="Z48" s="112"/>
      <c r="AA48" s="112">
        <v>2</v>
      </c>
      <c r="AB48" s="112">
        <v>0</v>
      </c>
      <c r="AC48" s="112"/>
      <c r="AD48" s="112">
        <v>4</v>
      </c>
      <c r="AE48" s="112">
        <v>1</v>
      </c>
      <c r="AF48" s="112"/>
      <c r="AG48" s="112">
        <v>0</v>
      </c>
      <c r="AH48" s="112">
        <v>0</v>
      </c>
      <c r="AI48" s="112"/>
      <c r="AJ48" s="112">
        <v>4</v>
      </c>
      <c r="AK48" s="112">
        <v>4</v>
      </c>
      <c r="AL48" s="112"/>
      <c r="AM48" s="112">
        <v>0</v>
      </c>
      <c r="AN48" s="112">
        <v>0</v>
      </c>
      <c r="AO48" s="112"/>
      <c r="AP48" s="112">
        <v>5</v>
      </c>
      <c r="AQ48" s="112">
        <v>1</v>
      </c>
      <c r="AR48" s="112"/>
      <c r="AS48" s="112">
        <v>5</v>
      </c>
      <c r="AT48" s="112">
        <v>3</v>
      </c>
      <c r="AU48" s="112"/>
      <c r="AV48" s="112">
        <v>4</v>
      </c>
      <c r="AW48" s="112">
        <v>2</v>
      </c>
      <c r="AX48" s="112"/>
      <c r="AY48" s="112">
        <v>4</v>
      </c>
      <c r="AZ48" s="112">
        <v>0</v>
      </c>
      <c r="BA48" s="112"/>
      <c r="BB48" s="112">
        <v>3</v>
      </c>
      <c r="BC48" s="112">
        <v>2</v>
      </c>
      <c r="BD48" s="112"/>
      <c r="BE48" s="112">
        <v>5</v>
      </c>
      <c r="BF48" s="112">
        <v>2</v>
      </c>
      <c r="BG48" s="112"/>
      <c r="BH48" s="112">
        <v>3</v>
      </c>
      <c r="BI48" s="112">
        <v>3</v>
      </c>
      <c r="BJ48" s="112"/>
      <c r="BK48" s="112">
        <v>4</v>
      </c>
      <c r="BL48" s="112">
        <v>2</v>
      </c>
      <c r="BM48" s="112"/>
      <c r="BN48" s="111"/>
      <c r="BO48" s="111"/>
      <c r="BP48" s="111"/>
      <c r="BQ48" s="111"/>
      <c r="BR48" s="111"/>
      <c r="BS48" s="111"/>
      <c r="BT48" s="101"/>
      <c r="BU48" s="101"/>
      <c r="BV48" s="101"/>
      <c r="BW48" s="101"/>
      <c r="BX48" s="101"/>
    </row>
    <row r="49" spans="1:76">
      <c r="A49" s="124">
        <v>10</v>
      </c>
      <c r="B49" s="101" t="s">
        <v>958</v>
      </c>
      <c r="C49" s="101" t="str">
        <f t="shared" si="17"/>
        <v>JASON SCHLICT</v>
      </c>
      <c r="D49" s="111">
        <v>205</v>
      </c>
      <c r="E49" s="111">
        <v>105</v>
      </c>
      <c r="F49" s="111">
        <v>19</v>
      </c>
      <c r="G49" s="123">
        <v>0.51219512195121952</v>
      </c>
      <c r="H49" s="111">
        <v>2</v>
      </c>
      <c r="I49" s="111">
        <v>113</v>
      </c>
      <c r="J49" s="111">
        <v>58</v>
      </c>
      <c r="K49" s="111">
        <v>1</v>
      </c>
      <c r="L49" s="115">
        <f t="shared" si="18"/>
        <v>0.51327433628318586</v>
      </c>
      <c r="M49" s="114"/>
      <c r="N49" s="112">
        <f t="shared" si="19"/>
        <v>54</v>
      </c>
      <c r="O49" s="112">
        <f t="shared" si="20"/>
        <v>21</v>
      </c>
      <c r="P49" s="112">
        <f t="shared" si="21"/>
        <v>1</v>
      </c>
      <c r="Q49" s="113">
        <f t="shared" si="22"/>
        <v>0.3888888888888889</v>
      </c>
      <c r="R49" s="112">
        <v>0</v>
      </c>
      <c r="S49" s="112">
        <v>0</v>
      </c>
      <c r="T49" s="112"/>
      <c r="U49" s="112">
        <v>2</v>
      </c>
      <c r="V49" s="112">
        <v>2</v>
      </c>
      <c r="W49" s="112"/>
      <c r="X49" s="112">
        <v>4</v>
      </c>
      <c r="Y49" s="112">
        <v>1</v>
      </c>
      <c r="Z49" s="112"/>
      <c r="AA49" s="112">
        <v>2</v>
      </c>
      <c r="AB49" s="112">
        <v>1</v>
      </c>
      <c r="AC49" s="112">
        <v>1</v>
      </c>
      <c r="AD49" s="112">
        <v>3</v>
      </c>
      <c r="AE49" s="112">
        <v>0</v>
      </c>
      <c r="AF49" s="112"/>
      <c r="AG49" s="112">
        <v>3</v>
      </c>
      <c r="AH49" s="112">
        <v>3</v>
      </c>
      <c r="AI49" s="112"/>
      <c r="AJ49" s="112">
        <v>4</v>
      </c>
      <c r="AK49" s="112">
        <v>2</v>
      </c>
      <c r="AL49" s="112"/>
      <c r="AM49" s="112">
        <v>5</v>
      </c>
      <c r="AN49" s="112">
        <v>1</v>
      </c>
      <c r="AO49" s="112"/>
      <c r="AP49" s="112">
        <v>5</v>
      </c>
      <c r="AQ49" s="112">
        <v>3</v>
      </c>
      <c r="AR49" s="112"/>
      <c r="AS49" s="112">
        <v>5</v>
      </c>
      <c r="AT49" s="112">
        <v>1</v>
      </c>
      <c r="AU49" s="112"/>
      <c r="AV49" s="112">
        <v>4</v>
      </c>
      <c r="AW49" s="112">
        <v>3</v>
      </c>
      <c r="AX49" s="112"/>
      <c r="AY49" s="112">
        <v>4</v>
      </c>
      <c r="AZ49" s="112">
        <v>1</v>
      </c>
      <c r="BA49" s="112"/>
      <c r="BB49" s="112">
        <v>4</v>
      </c>
      <c r="BC49" s="112">
        <v>1</v>
      </c>
      <c r="BD49" s="112"/>
      <c r="BE49" s="112">
        <v>3</v>
      </c>
      <c r="BF49" s="112">
        <v>1</v>
      </c>
      <c r="BG49" s="112"/>
      <c r="BH49" s="112">
        <v>4</v>
      </c>
      <c r="BI49" s="112">
        <v>1</v>
      </c>
      <c r="BJ49" s="112"/>
      <c r="BK49" s="112">
        <v>2</v>
      </c>
      <c r="BL49" s="112">
        <v>0</v>
      </c>
      <c r="BM49" s="112"/>
      <c r="BN49" s="111"/>
      <c r="BO49" s="111"/>
      <c r="BP49" s="111"/>
      <c r="BQ49" s="111"/>
      <c r="BR49" s="111"/>
      <c r="BS49" s="111"/>
      <c r="BT49" s="101"/>
      <c r="BU49" s="101"/>
      <c r="BV49" s="101"/>
      <c r="BW49" s="101"/>
      <c r="BX49" s="101"/>
    </row>
    <row r="50" spans="1:76">
      <c r="A50" s="124">
        <v>11</v>
      </c>
      <c r="B50" s="101" t="s">
        <v>957</v>
      </c>
      <c r="C50" s="101" t="str">
        <f t="shared" si="17"/>
        <v>BILL PARKER</v>
      </c>
      <c r="D50" s="111">
        <v>419</v>
      </c>
      <c r="E50" s="111">
        <v>208</v>
      </c>
      <c r="F50" s="111">
        <v>1</v>
      </c>
      <c r="G50" s="123">
        <v>0.49642004773269688</v>
      </c>
      <c r="H50" s="111">
        <v>19</v>
      </c>
      <c r="I50" s="111">
        <v>763</v>
      </c>
      <c r="J50" s="111">
        <v>365</v>
      </c>
      <c r="K50" s="111">
        <v>4</v>
      </c>
      <c r="L50" s="115">
        <f t="shared" si="18"/>
        <v>0.47837483617300131</v>
      </c>
      <c r="M50" s="114"/>
      <c r="N50" s="112">
        <f t="shared" si="19"/>
        <v>24</v>
      </c>
      <c r="O50" s="112">
        <f t="shared" si="20"/>
        <v>13</v>
      </c>
      <c r="P50" s="112">
        <f t="shared" si="21"/>
        <v>0</v>
      </c>
      <c r="Q50" s="113">
        <f t="shared" si="22"/>
        <v>0.54166666666666663</v>
      </c>
      <c r="R50" s="112">
        <v>0</v>
      </c>
      <c r="S50" s="112">
        <v>0</v>
      </c>
      <c r="T50" s="112"/>
      <c r="U50" s="112">
        <v>0</v>
      </c>
      <c r="V50" s="112">
        <v>0</v>
      </c>
      <c r="W50" s="112"/>
      <c r="X50" s="112">
        <v>0</v>
      </c>
      <c r="Y50" s="112">
        <v>0</v>
      </c>
      <c r="Z50" s="112"/>
      <c r="AA50" s="112">
        <v>2</v>
      </c>
      <c r="AB50" s="112">
        <v>1</v>
      </c>
      <c r="AC50" s="112"/>
      <c r="AD50" s="112">
        <v>2</v>
      </c>
      <c r="AE50" s="112">
        <v>1</v>
      </c>
      <c r="AF50" s="112"/>
      <c r="AG50" s="112">
        <v>5</v>
      </c>
      <c r="AH50" s="112">
        <v>2</v>
      </c>
      <c r="AI50" s="112"/>
      <c r="AJ50" s="112">
        <v>2</v>
      </c>
      <c r="AK50" s="112">
        <v>0</v>
      </c>
      <c r="AL50" s="112"/>
      <c r="AM50" s="112">
        <v>0</v>
      </c>
      <c r="AN50" s="112">
        <v>0</v>
      </c>
      <c r="AO50" s="112"/>
      <c r="AP50" s="112">
        <v>4</v>
      </c>
      <c r="AQ50" s="112">
        <v>3</v>
      </c>
      <c r="AR50" s="112"/>
      <c r="AS50" s="112">
        <v>0</v>
      </c>
      <c r="AT50" s="112">
        <v>0</v>
      </c>
      <c r="AU50" s="112"/>
      <c r="AV50" s="112">
        <v>0</v>
      </c>
      <c r="AW50" s="112">
        <v>0</v>
      </c>
      <c r="AX50" s="112"/>
      <c r="AY50" s="112">
        <v>0</v>
      </c>
      <c r="AZ50" s="112">
        <v>0</v>
      </c>
      <c r="BA50" s="112"/>
      <c r="BB50" s="112">
        <v>4</v>
      </c>
      <c r="BC50" s="112">
        <v>2</v>
      </c>
      <c r="BD50" s="112"/>
      <c r="BE50" s="112">
        <v>2</v>
      </c>
      <c r="BF50" s="112">
        <v>2</v>
      </c>
      <c r="BG50" s="112"/>
      <c r="BH50" s="112">
        <v>2</v>
      </c>
      <c r="BI50" s="112">
        <v>1</v>
      </c>
      <c r="BJ50" s="112"/>
      <c r="BK50" s="112">
        <v>1</v>
      </c>
      <c r="BL50" s="112">
        <v>1</v>
      </c>
      <c r="BM50" s="112"/>
      <c r="BN50" s="111"/>
      <c r="BO50" s="111"/>
      <c r="BP50" s="111"/>
      <c r="BQ50" s="111"/>
      <c r="BR50" s="111"/>
      <c r="BS50" s="111"/>
      <c r="BT50" s="101"/>
      <c r="BU50" s="101"/>
      <c r="BV50" s="101"/>
      <c r="BW50" s="101"/>
      <c r="BX50" s="101"/>
    </row>
    <row r="51" spans="1:76">
      <c r="A51" s="124">
        <v>12</v>
      </c>
      <c r="B51" s="101" t="s">
        <v>956</v>
      </c>
      <c r="C51" s="101" t="str">
        <f t="shared" si="17"/>
        <v>BRIAN DAVENPORT</v>
      </c>
      <c r="D51" s="101"/>
      <c r="E51" s="101"/>
      <c r="F51" s="101"/>
      <c r="G51" s="129"/>
      <c r="H51" s="111">
        <v>1</v>
      </c>
      <c r="I51" s="111">
        <v>64</v>
      </c>
      <c r="J51" s="111">
        <v>25</v>
      </c>
      <c r="K51" s="111">
        <v>1</v>
      </c>
      <c r="L51" s="115">
        <f t="shared" si="18"/>
        <v>0.390625</v>
      </c>
      <c r="M51" s="114"/>
      <c r="N51" s="112">
        <f t="shared" si="19"/>
        <v>64</v>
      </c>
      <c r="O51" s="112">
        <f t="shared" si="20"/>
        <v>25</v>
      </c>
      <c r="P51" s="112">
        <f t="shared" si="21"/>
        <v>1</v>
      </c>
      <c r="Q51" s="113">
        <f t="shared" si="22"/>
        <v>0.390625</v>
      </c>
      <c r="R51" s="112">
        <v>4</v>
      </c>
      <c r="S51" s="112">
        <v>3</v>
      </c>
      <c r="T51" s="112"/>
      <c r="U51" s="112">
        <v>3</v>
      </c>
      <c r="V51" s="112">
        <v>2</v>
      </c>
      <c r="W51" s="112"/>
      <c r="X51" s="112">
        <v>3</v>
      </c>
      <c r="Y51" s="112">
        <v>1</v>
      </c>
      <c r="Z51" s="112"/>
      <c r="AA51" s="112">
        <v>4</v>
      </c>
      <c r="AB51" s="112">
        <v>0</v>
      </c>
      <c r="AC51" s="112"/>
      <c r="AD51" s="112">
        <v>3</v>
      </c>
      <c r="AE51" s="112">
        <v>1</v>
      </c>
      <c r="AF51" s="112"/>
      <c r="AG51" s="112">
        <v>5</v>
      </c>
      <c r="AH51" s="112">
        <v>1</v>
      </c>
      <c r="AI51" s="112"/>
      <c r="AJ51" s="112">
        <v>4</v>
      </c>
      <c r="AK51" s="112">
        <v>1</v>
      </c>
      <c r="AL51" s="112"/>
      <c r="AM51" s="112">
        <v>5</v>
      </c>
      <c r="AN51" s="112">
        <v>1</v>
      </c>
      <c r="AO51" s="112"/>
      <c r="AP51" s="112">
        <v>4</v>
      </c>
      <c r="AQ51" s="112">
        <v>2</v>
      </c>
      <c r="AR51" s="112"/>
      <c r="AS51" s="112">
        <v>5</v>
      </c>
      <c r="AT51" s="112">
        <v>4</v>
      </c>
      <c r="AU51" s="112"/>
      <c r="AV51" s="112">
        <v>5</v>
      </c>
      <c r="AW51" s="112">
        <v>2</v>
      </c>
      <c r="AX51" s="112"/>
      <c r="AY51" s="112">
        <v>4</v>
      </c>
      <c r="AZ51" s="112">
        <v>4</v>
      </c>
      <c r="BA51" s="112">
        <v>1</v>
      </c>
      <c r="BB51" s="112">
        <v>4</v>
      </c>
      <c r="BC51" s="112">
        <v>0</v>
      </c>
      <c r="BD51" s="112"/>
      <c r="BE51" s="112">
        <v>3</v>
      </c>
      <c r="BF51" s="112">
        <v>0</v>
      </c>
      <c r="BG51" s="112"/>
      <c r="BH51" s="112">
        <v>4</v>
      </c>
      <c r="BI51" s="112">
        <v>1</v>
      </c>
      <c r="BJ51" s="112"/>
      <c r="BK51" s="112">
        <v>4</v>
      </c>
      <c r="BL51" s="112">
        <v>2</v>
      </c>
      <c r="BM51" s="112"/>
      <c r="BN51" s="111"/>
      <c r="BO51" s="111"/>
      <c r="BP51" s="111"/>
      <c r="BQ51" s="111"/>
      <c r="BR51" s="111"/>
      <c r="BS51" s="111"/>
      <c r="BT51" s="101"/>
      <c r="BU51" s="101"/>
      <c r="BV51" s="101"/>
      <c r="BW51" s="101"/>
      <c r="BX51" s="101"/>
    </row>
    <row r="52" spans="1:76">
      <c r="A52" s="124">
        <v>13</v>
      </c>
      <c r="B52" s="101" t="s">
        <v>955</v>
      </c>
      <c r="C52" s="101" t="str">
        <f t="shared" si="17"/>
        <v>ANDY CLAY</v>
      </c>
      <c r="D52" s="111"/>
      <c r="E52" s="111"/>
      <c r="F52" s="111"/>
      <c r="G52" s="123"/>
      <c r="H52" s="111">
        <v>1</v>
      </c>
      <c r="I52" s="111">
        <v>56</v>
      </c>
      <c r="J52" s="111">
        <v>21</v>
      </c>
      <c r="K52" s="111">
        <v>0</v>
      </c>
      <c r="L52" s="115">
        <f t="shared" si="18"/>
        <v>0.375</v>
      </c>
      <c r="M52" s="114"/>
      <c r="N52" s="112">
        <f t="shared" si="19"/>
        <v>56</v>
      </c>
      <c r="O52" s="112">
        <f t="shared" si="20"/>
        <v>21</v>
      </c>
      <c r="P52" s="112">
        <f t="shared" si="21"/>
        <v>0</v>
      </c>
      <c r="Q52" s="113">
        <f t="shared" si="22"/>
        <v>0.375</v>
      </c>
      <c r="R52" s="112">
        <v>4</v>
      </c>
      <c r="S52" s="112">
        <v>2</v>
      </c>
      <c r="T52" s="112"/>
      <c r="U52" s="112">
        <v>4</v>
      </c>
      <c r="V52" s="112">
        <v>0</v>
      </c>
      <c r="W52" s="112"/>
      <c r="X52" s="112">
        <v>4</v>
      </c>
      <c r="Y52" s="112">
        <v>1</v>
      </c>
      <c r="Z52" s="112"/>
      <c r="AA52" s="112">
        <v>1</v>
      </c>
      <c r="AB52" s="112">
        <v>0</v>
      </c>
      <c r="AC52" s="112"/>
      <c r="AD52" s="112">
        <v>2</v>
      </c>
      <c r="AE52" s="112">
        <v>1</v>
      </c>
      <c r="AF52" s="112"/>
      <c r="AG52" s="112">
        <v>5</v>
      </c>
      <c r="AH52" s="112">
        <v>1</v>
      </c>
      <c r="AI52" s="112"/>
      <c r="AJ52" s="112">
        <v>2</v>
      </c>
      <c r="AK52" s="112">
        <v>1</v>
      </c>
      <c r="AL52" s="112"/>
      <c r="AM52" s="112">
        <v>5</v>
      </c>
      <c r="AN52" s="112">
        <v>4</v>
      </c>
      <c r="AO52" s="112"/>
      <c r="AP52" s="112">
        <v>5</v>
      </c>
      <c r="AQ52" s="112">
        <v>2</v>
      </c>
      <c r="AR52" s="112"/>
      <c r="AS52" s="112">
        <v>5</v>
      </c>
      <c r="AT52" s="112">
        <v>1</v>
      </c>
      <c r="AU52" s="112"/>
      <c r="AV52" s="112">
        <v>4</v>
      </c>
      <c r="AW52" s="112">
        <v>1</v>
      </c>
      <c r="AX52" s="112"/>
      <c r="AY52" s="112">
        <v>4</v>
      </c>
      <c r="AZ52" s="112">
        <v>1</v>
      </c>
      <c r="BA52" s="112"/>
      <c r="BB52" s="112">
        <v>3</v>
      </c>
      <c r="BC52" s="112">
        <v>2</v>
      </c>
      <c r="BD52" s="112"/>
      <c r="BE52" s="112">
        <v>2</v>
      </c>
      <c r="BF52" s="112">
        <v>1</v>
      </c>
      <c r="BG52" s="112"/>
      <c r="BH52" s="112">
        <v>2</v>
      </c>
      <c r="BI52" s="112">
        <v>2</v>
      </c>
      <c r="BJ52" s="112"/>
      <c r="BK52" s="112">
        <v>4</v>
      </c>
      <c r="BL52" s="112">
        <v>1</v>
      </c>
      <c r="BM52" s="112"/>
      <c r="BN52" s="111"/>
      <c r="BO52" s="111"/>
      <c r="BP52" s="111"/>
      <c r="BQ52" s="111"/>
      <c r="BR52" s="111"/>
      <c r="BS52" s="111"/>
      <c r="BT52" s="101"/>
      <c r="BU52" s="101"/>
      <c r="BV52" s="101"/>
      <c r="BW52" s="101"/>
      <c r="BX52" s="101"/>
    </row>
    <row r="53" spans="1:76">
      <c r="A53" s="124">
        <v>14</v>
      </c>
      <c r="B53" s="101" t="s">
        <v>954</v>
      </c>
      <c r="C53" s="101" t="str">
        <f t="shared" si="17"/>
        <v>TODD WEBER</v>
      </c>
      <c r="D53" s="111">
        <f>SUM(D39:D52)</f>
        <v>8055</v>
      </c>
      <c r="E53" s="111">
        <f>SUM(E39:E52)</f>
        <v>4694</v>
      </c>
      <c r="F53" s="111">
        <f>SUM(F39:F52)</f>
        <v>211</v>
      </c>
      <c r="G53" s="123">
        <f>+E53/D53</f>
        <v>0.5827436374922409</v>
      </c>
      <c r="H53" s="111">
        <v>1</v>
      </c>
      <c r="I53" s="111">
        <v>25</v>
      </c>
      <c r="J53" s="111">
        <v>15</v>
      </c>
      <c r="K53" s="111">
        <v>1</v>
      </c>
      <c r="L53" s="115">
        <f t="shared" si="18"/>
        <v>0.6</v>
      </c>
      <c r="M53" s="114"/>
      <c r="N53" s="112">
        <f t="shared" si="19"/>
        <v>25</v>
      </c>
      <c r="O53" s="112">
        <f t="shared" si="20"/>
        <v>15</v>
      </c>
      <c r="P53" s="112">
        <f t="shared" si="21"/>
        <v>1</v>
      </c>
      <c r="Q53" s="113">
        <f t="shared" si="22"/>
        <v>0.6</v>
      </c>
      <c r="R53" s="112">
        <v>3</v>
      </c>
      <c r="S53" s="112">
        <v>3</v>
      </c>
      <c r="T53" s="112"/>
      <c r="U53" s="112">
        <v>4</v>
      </c>
      <c r="V53" s="112">
        <v>2</v>
      </c>
      <c r="W53" s="112">
        <v>1</v>
      </c>
      <c r="X53" s="112">
        <v>0</v>
      </c>
      <c r="Y53" s="112">
        <v>0</v>
      </c>
      <c r="Z53" s="112"/>
      <c r="AA53" s="112">
        <v>4</v>
      </c>
      <c r="AB53" s="112">
        <v>3</v>
      </c>
      <c r="AC53" s="112"/>
      <c r="AD53" s="112">
        <v>0</v>
      </c>
      <c r="AE53" s="112">
        <v>0</v>
      </c>
      <c r="AF53" s="112"/>
      <c r="AG53" s="112">
        <v>0</v>
      </c>
      <c r="AH53" s="112">
        <v>0</v>
      </c>
      <c r="AI53" s="112"/>
      <c r="AJ53" s="112">
        <v>0</v>
      </c>
      <c r="AK53" s="112">
        <v>0</v>
      </c>
      <c r="AL53" s="112"/>
      <c r="AM53" s="112">
        <v>0</v>
      </c>
      <c r="AN53" s="112">
        <v>0</v>
      </c>
      <c r="AO53" s="112"/>
      <c r="AP53" s="112">
        <v>0</v>
      </c>
      <c r="AQ53" s="112">
        <v>0</v>
      </c>
      <c r="AR53" s="112"/>
      <c r="AS53" s="112">
        <v>0</v>
      </c>
      <c r="AT53" s="112">
        <v>0</v>
      </c>
      <c r="AU53" s="112"/>
      <c r="AV53" s="112">
        <v>5</v>
      </c>
      <c r="AW53" s="112">
        <v>3</v>
      </c>
      <c r="AX53" s="112"/>
      <c r="AY53" s="112">
        <v>4</v>
      </c>
      <c r="AZ53" s="112">
        <v>1</v>
      </c>
      <c r="BA53" s="121"/>
      <c r="BB53" s="112">
        <v>0</v>
      </c>
      <c r="BC53" s="112">
        <v>0</v>
      </c>
      <c r="BD53" s="121"/>
      <c r="BE53" s="112">
        <v>5</v>
      </c>
      <c r="BF53" s="112">
        <v>3</v>
      </c>
      <c r="BG53" s="121"/>
      <c r="BH53" s="112">
        <v>0</v>
      </c>
      <c r="BI53" s="112">
        <v>0</v>
      </c>
      <c r="BJ53" s="121"/>
      <c r="BK53" s="112">
        <v>0</v>
      </c>
      <c r="BL53" s="112">
        <v>0</v>
      </c>
      <c r="BM53" s="12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</row>
    <row r="54" spans="1:76">
      <c r="A54" s="119">
        <v>3</v>
      </c>
      <c r="B54" s="118" t="s">
        <v>953</v>
      </c>
      <c r="C54" s="118"/>
      <c r="D54" s="178"/>
      <c r="E54" s="178"/>
      <c r="F54" s="178"/>
      <c r="G54" s="182"/>
      <c r="H54" s="116">
        <f>AVERAGE(H40:H53)</f>
        <v>11.571428571428571</v>
      </c>
      <c r="I54" s="111">
        <f>SUM(I40:I53)</f>
        <v>9515</v>
      </c>
      <c r="J54" s="111">
        <f>SUM(J40:J53)</f>
        <v>5588</v>
      </c>
      <c r="K54" s="111">
        <f>SUM(K40:K53)</f>
        <v>518</v>
      </c>
      <c r="L54" s="115">
        <f>+J54/I54</f>
        <v>0.58728323699421969</v>
      </c>
      <c r="M54" s="114"/>
      <c r="N54" s="112">
        <f>SUM(N40:N53)</f>
        <v>788</v>
      </c>
      <c r="O54" s="112">
        <f>SUM(O40:O53)</f>
        <v>431</v>
      </c>
      <c r="P54" s="112">
        <f>SUM(P40:P53)</f>
        <v>32</v>
      </c>
      <c r="Q54" s="113">
        <f t="shared" si="22"/>
        <v>0.54695431472081213</v>
      </c>
      <c r="R54" s="112">
        <f t="shared" ref="R54:AT54" si="23">SUM(R40:R53)</f>
        <v>50</v>
      </c>
      <c r="S54" s="112">
        <f t="shared" si="23"/>
        <v>32</v>
      </c>
      <c r="T54" s="112">
        <f t="shared" si="23"/>
        <v>0</v>
      </c>
      <c r="U54" s="112">
        <f t="shared" si="23"/>
        <v>48</v>
      </c>
      <c r="V54" s="112">
        <f t="shared" si="23"/>
        <v>25</v>
      </c>
      <c r="W54" s="112">
        <f t="shared" si="23"/>
        <v>6</v>
      </c>
      <c r="X54" s="112">
        <f t="shared" si="23"/>
        <v>57</v>
      </c>
      <c r="Y54" s="112">
        <f t="shared" si="23"/>
        <v>33</v>
      </c>
      <c r="Z54" s="112">
        <f t="shared" si="23"/>
        <v>3</v>
      </c>
      <c r="AA54" s="112">
        <f t="shared" si="23"/>
        <v>47</v>
      </c>
      <c r="AB54" s="112">
        <f t="shared" si="23"/>
        <v>25</v>
      </c>
      <c r="AC54" s="112">
        <f t="shared" si="23"/>
        <v>4</v>
      </c>
      <c r="AD54" s="112">
        <f t="shared" si="23"/>
        <v>41</v>
      </c>
      <c r="AE54" s="112">
        <f t="shared" si="23"/>
        <v>20</v>
      </c>
      <c r="AF54" s="112">
        <f t="shared" si="23"/>
        <v>0</v>
      </c>
      <c r="AG54" s="112">
        <f t="shared" si="23"/>
        <v>54</v>
      </c>
      <c r="AH54" s="112">
        <f t="shared" si="23"/>
        <v>31</v>
      </c>
      <c r="AI54" s="112">
        <f t="shared" si="23"/>
        <v>1</v>
      </c>
      <c r="AJ54" s="112">
        <f t="shared" si="23"/>
        <v>45</v>
      </c>
      <c r="AK54" s="112">
        <f t="shared" si="23"/>
        <v>24</v>
      </c>
      <c r="AL54" s="112">
        <f t="shared" si="23"/>
        <v>2</v>
      </c>
      <c r="AM54" s="112">
        <f t="shared" si="23"/>
        <v>50</v>
      </c>
      <c r="AN54" s="112">
        <f t="shared" si="23"/>
        <v>27</v>
      </c>
      <c r="AO54" s="112">
        <f t="shared" si="23"/>
        <v>2</v>
      </c>
      <c r="AP54" s="112">
        <f t="shared" si="23"/>
        <v>51</v>
      </c>
      <c r="AQ54" s="112">
        <f t="shared" si="23"/>
        <v>27</v>
      </c>
      <c r="AR54" s="112">
        <f t="shared" si="23"/>
        <v>3</v>
      </c>
      <c r="AS54" s="112">
        <f t="shared" si="23"/>
        <v>58</v>
      </c>
      <c r="AT54" s="112">
        <f t="shared" si="23"/>
        <v>36</v>
      </c>
      <c r="AU54" s="112">
        <v>0</v>
      </c>
      <c r="AV54" s="112">
        <f>SUM(AV38:AV53)</f>
        <v>53</v>
      </c>
      <c r="AW54" s="112">
        <f>SUM(AW38:AW53)</f>
        <v>31</v>
      </c>
      <c r="AX54" s="112">
        <f>SUM(AX38:AX53)</f>
        <v>1</v>
      </c>
      <c r="AY54" s="112">
        <f t="shared" ref="AY54:BL54" si="24">SUM(AY39:AY53)</f>
        <v>50</v>
      </c>
      <c r="AZ54" s="112">
        <f t="shared" si="24"/>
        <v>27</v>
      </c>
      <c r="BA54" s="112">
        <f t="shared" si="24"/>
        <v>4</v>
      </c>
      <c r="BB54" s="112">
        <f t="shared" si="24"/>
        <v>45</v>
      </c>
      <c r="BC54" s="112">
        <f t="shared" si="24"/>
        <v>21</v>
      </c>
      <c r="BD54" s="112">
        <f t="shared" si="24"/>
        <v>1</v>
      </c>
      <c r="BE54" s="112">
        <f t="shared" si="24"/>
        <v>50</v>
      </c>
      <c r="BF54" s="112">
        <f t="shared" si="24"/>
        <v>28</v>
      </c>
      <c r="BG54" s="112">
        <f t="shared" si="24"/>
        <v>0</v>
      </c>
      <c r="BH54" s="112">
        <f t="shared" si="24"/>
        <v>46</v>
      </c>
      <c r="BI54" s="112">
        <f t="shared" si="24"/>
        <v>25</v>
      </c>
      <c r="BJ54" s="112">
        <f t="shared" si="24"/>
        <v>1</v>
      </c>
      <c r="BK54" s="112">
        <f t="shared" si="24"/>
        <v>43</v>
      </c>
      <c r="BL54" s="112">
        <f t="shared" si="24"/>
        <v>19</v>
      </c>
      <c r="BM54" s="112">
        <f t="shared" ref="BM54:BS54" si="25">SUM(BM39:BM52)</f>
        <v>0</v>
      </c>
      <c r="BN54" s="111">
        <f t="shared" si="25"/>
        <v>0</v>
      </c>
      <c r="BO54" s="111">
        <f t="shared" si="25"/>
        <v>0</v>
      </c>
      <c r="BP54" s="111">
        <f t="shared" si="25"/>
        <v>0</v>
      </c>
      <c r="BQ54" s="111">
        <f t="shared" si="25"/>
        <v>0</v>
      </c>
      <c r="BR54" s="111">
        <f t="shared" si="25"/>
        <v>0</v>
      </c>
      <c r="BS54" s="111">
        <f t="shared" si="25"/>
        <v>0</v>
      </c>
      <c r="BT54" s="101"/>
      <c r="BU54" s="101"/>
      <c r="BV54" s="101"/>
      <c r="BW54" s="101"/>
      <c r="BX54" s="101"/>
    </row>
    <row r="55" spans="1:76">
      <c r="A55" s="124"/>
      <c r="B55" s="178"/>
      <c r="C55" s="178"/>
      <c r="D55" s="101"/>
      <c r="E55" s="101"/>
      <c r="F55" s="101"/>
      <c r="G55" s="129"/>
      <c r="H55" s="178"/>
      <c r="I55" s="178"/>
      <c r="J55" s="178"/>
      <c r="K55" s="178"/>
      <c r="L55" s="181"/>
      <c r="M55" s="127"/>
      <c r="N55" s="179"/>
      <c r="O55" s="179"/>
      <c r="P55" s="179"/>
      <c r="Q55" s="180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8"/>
      <c r="BO55" s="178"/>
      <c r="BP55" s="178"/>
      <c r="BQ55" s="178"/>
      <c r="BR55" s="178"/>
      <c r="BS55" s="178"/>
      <c r="BT55" s="101"/>
      <c r="BU55" s="101"/>
      <c r="BV55" s="101"/>
      <c r="BW55" s="101"/>
      <c r="BX55" s="101"/>
    </row>
    <row r="56" spans="1:76">
      <c r="A56" s="119">
        <v>4</v>
      </c>
      <c r="B56" s="101" t="s">
        <v>952</v>
      </c>
      <c r="C56" s="101"/>
      <c r="D56" s="101"/>
      <c r="E56" s="101"/>
      <c r="F56" s="101"/>
      <c r="G56" s="129"/>
      <c r="H56" s="111" t="s">
        <v>677</v>
      </c>
      <c r="I56" s="111" t="s">
        <v>268</v>
      </c>
      <c r="J56" s="111" t="s">
        <v>888</v>
      </c>
      <c r="K56" s="111" t="s">
        <v>266</v>
      </c>
      <c r="L56" s="163" t="s">
        <v>265</v>
      </c>
      <c r="M56" s="114"/>
      <c r="N56" s="112" t="s">
        <v>268</v>
      </c>
      <c r="O56" s="112" t="s">
        <v>267</v>
      </c>
      <c r="P56" s="112" t="s">
        <v>266</v>
      </c>
      <c r="Q56" s="113" t="s">
        <v>265</v>
      </c>
      <c r="R56" s="112" t="s">
        <v>268</v>
      </c>
      <c r="S56" s="112" t="s">
        <v>267</v>
      </c>
      <c r="T56" s="112" t="s">
        <v>266</v>
      </c>
      <c r="U56" s="112" t="s">
        <v>268</v>
      </c>
      <c r="V56" s="112" t="s">
        <v>267</v>
      </c>
      <c r="W56" s="112" t="s">
        <v>266</v>
      </c>
      <c r="X56" s="112" t="s">
        <v>268</v>
      </c>
      <c r="Y56" s="112" t="s">
        <v>267</v>
      </c>
      <c r="Z56" s="112" t="s">
        <v>266</v>
      </c>
      <c r="AA56" s="112" t="s">
        <v>268</v>
      </c>
      <c r="AB56" s="112" t="s">
        <v>267</v>
      </c>
      <c r="AC56" s="112" t="s">
        <v>266</v>
      </c>
      <c r="AD56" s="112" t="s">
        <v>268</v>
      </c>
      <c r="AE56" s="112" t="s">
        <v>267</v>
      </c>
      <c r="AF56" s="112" t="s">
        <v>266</v>
      </c>
      <c r="AG56" s="112" t="s">
        <v>268</v>
      </c>
      <c r="AH56" s="112" t="s">
        <v>267</v>
      </c>
      <c r="AI56" s="112" t="s">
        <v>266</v>
      </c>
      <c r="AJ56" s="112" t="s">
        <v>268</v>
      </c>
      <c r="AK56" s="112" t="s">
        <v>267</v>
      </c>
      <c r="AL56" s="112" t="s">
        <v>266</v>
      </c>
      <c r="AM56" s="112" t="s">
        <v>268</v>
      </c>
      <c r="AN56" s="112" t="s">
        <v>267</v>
      </c>
      <c r="AO56" s="112" t="s">
        <v>266</v>
      </c>
      <c r="AP56" s="112" t="s">
        <v>268</v>
      </c>
      <c r="AQ56" s="112" t="s">
        <v>267</v>
      </c>
      <c r="AR56" s="112" t="s">
        <v>266</v>
      </c>
      <c r="AS56" s="112" t="s">
        <v>268</v>
      </c>
      <c r="AT56" s="112" t="s">
        <v>267</v>
      </c>
      <c r="AU56" s="112" t="s">
        <v>266</v>
      </c>
      <c r="AV56" s="112" t="s">
        <v>268</v>
      </c>
      <c r="AW56" s="112" t="s">
        <v>267</v>
      </c>
      <c r="AX56" s="112" t="s">
        <v>266</v>
      </c>
      <c r="AY56" s="112" t="s">
        <v>268</v>
      </c>
      <c r="AZ56" s="112" t="s">
        <v>267</v>
      </c>
      <c r="BA56" s="112" t="s">
        <v>266</v>
      </c>
      <c r="BB56" s="112" t="s">
        <v>268</v>
      </c>
      <c r="BC56" s="112" t="s">
        <v>267</v>
      </c>
      <c r="BD56" s="112" t="s">
        <v>266</v>
      </c>
      <c r="BE56" s="112" t="s">
        <v>268</v>
      </c>
      <c r="BF56" s="112" t="s">
        <v>267</v>
      </c>
      <c r="BG56" s="112" t="s">
        <v>266</v>
      </c>
      <c r="BH56" s="112" t="s">
        <v>268</v>
      </c>
      <c r="BI56" s="112" t="s">
        <v>267</v>
      </c>
      <c r="BJ56" s="112" t="s">
        <v>266</v>
      </c>
      <c r="BK56" s="112" t="s">
        <v>268</v>
      </c>
      <c r="BL56" s="112" t="s">
        <v>267</v>
      </c>
      <c r="BM56" s="112" t="s">
        <v>266</v>
      </c>
      <c r="BN56" s="111" t="s">
        <v>268</v>
      </c>
      <c r="BO56" s="111" t="s">
        <v>267</v>
      </c>
      <c r="BP56" s="111" t="s">
        <v>266</v>
      </c>
      <c r="BQ56" s="111" t="s">
        <v>268</v>
      </c>
      <c r="BR56" s="111" t="s">
        <v>267</v>
      </c>
      <c r="BS56" s="111" t="s">
        <v>266</v>
      </c>
      <c r="BT56" s="101"/>
      <c r="BU56" s="101"/>
      <c r="BV56" s="101"/>
      <c r="BW56" s="101"/>
      <c r="BX56" s="101"/>
    </row>
    <row r="57" spans="1:76">
      <c r="A57" s="124">
        <v>1</v>
      </c>
      <c r="B57" s="101" t="s">
        <v>1773</v>
      </c>
      <c r="C57" s="101" t="str">
        <f t="shared" ref="C57:C70" si="26">TRIM(B57)</f>
        <v>TOMMY HOLCOMB</v>
      </c>
      <c r="D57" s="111">
        <v>999</v>
      </c>
      <c r="E57" s="111">
        <v>604</v>
      </c>
      <c r="F57" s="111">
        <v>89</v>
      </c>
      <c r="G57" s="123">
        <v>0.60460460460460463</v>
      </c>
      <c r="H57" s="111">
        <v>5</v>
      </c>
      <c r="I57" s="111">
        <v>345</v>
      </c>
      <c r="J57" s="111">
        <v>193</v>
      </c>
      <c r="K57" s="111">
        <v>13</v>
      </c>
      <c r="L57" s="115">
        <f t="shared" ref="L57:L70" si="27">J57/I57</f>
        <v>0.55942028985507242</v>
      </c>
      <c r="M57" s="114"/>
      <c r="N57" s="112">
        <f t="shared" ref="N57:N70" si="28">+R57+U57+X57+AA57+AD57+AG57+AJ57+AM57+AP57+AS57+AV57+AY57+BB57+BE57+BH57+BK57+BN57</f>
        <v>70</v>
      </c>
      <c r="O57" s="112">
        <f t="shared" ref="O57:O70" si="29">+S57+V57+Y57+AB57+AE57+AH57+AK57+AN57+AQ57+AT57+AW57+AZ57+BC57+BF57+BI57+BL57+BO57</f>
        <v>39</v>
      </c>
      <c r="P57" s="112">
        <f t="shared" ref="P57:P70" si="30">+T57+W57+Z57+AC57+AF57+AI57+AL57+AO57+AR57+AU57+AX57+BA57+BD57+BG57+BJ57+BM57+BP57</f>
        <v>5</v>
      </c>
      <c r="Q57" s="113">
        <f t="shared" ref="Q57:Q71" si="31">+O57/N57</f>
        <v>0.55714285714285716</v>
      </c>
      <c r="R57" s="112">
        <v>5</v>
      </c>
      <c r="S57" s="112">
        <v>1</v>
      </c>
      <c r="T57" s="112">
        <v>1</v>
      </c>
      <c r="U57" s="112">
        <v>3</v>
      </c>
      <c r="V57" s="112">
        <v>2</v>
      </c>
      <c r="W57" s="112"/>
      <c r="X57" s="112">
        <v>4</v>
      </c>
      <c r="Y57" s="112">
        <v>3</v>
      </c>
      <c r="Z57" s="112">
        <v>1</v>
      </c>
      <c r="AA57" s="112">
        <v>4</v>
      </c>
      <c r="AB57" s="112">
        <v>2</v>
      </c>
      <c r="AC57" s="112"/>
      <c r="AD57" s="112">
        <v>5</v>
      </c>
      <c r="AE57" s="112">
        <v>4</v>
      </c>
      <c r="AF57" s="112"/>
      <c r="AG57" s="112">
        <v>4</v>
      </c>
      <c r="AH57" s="112">
        <v>2</v>
      </c>
      <c r="AI57" s="112"/>
      <c r="AJ57" s="112">
        <v>4</v>
      </c>
      <c r="AK57" s="112">
        <v>2</v>
      </c>
      <c r="AL57" s="112"/>
      <c r="AM57" s="112">
        <v>5</v>
      </c>
      <c r="AN57" s="112">
        <v>3</v>
      </c>
      <c r="AO57" s="112"/>
      <c r="AP57" s="112">
        <v>4</v>
      </c>
      <c r="AQ57" s="112">
        <v>4</v>
      </c>
      <c r="AR57" s="112">
        <v>1</v>
      </c>
      <c r="AS57" s="112">
        <v>5</v>
      </c>
      <c r="AT57" s="112">
        <v>2</v>
      </c>
      <c r="AU57" s="112"/>
      <c r="AV57" s="112">
        <v>6</v>
      </c>
      <c r="AW57" s="112">
        <v>2</v>
      </c>
      <c r="AX57" s="112"/>
      <c r="AY57" s="112">
        <v>4</v>
      </c>
      <c r="AZ57" s="112">
        <v>2</v>
      </c>
      <c r="BA57" s="112"/>
      <c r="BB57" s="112">
        <v>4</v>
      </c>
      <c r="BC57" s="112">
        <v>3</v>
      </c>
      <c r="BD57" s="112">
        <v>1</v>
      </c>
      <c r="BE57" s="112">
        <v>4</v>
      </c>
      <c r="BF57" s="112">
        <v>1</v>
      </c>
      <c r="BG57" s="112">
        <v>1</v>
      </c>
      <c r="BH57" s="112">
        <v>4</v>
      </c>
      <c r="BI57" s="112">
        <v>2</v>
      </c>
      <c r="BJ57" s="112"/>
      <c r="BK57" s="112">
        <v>5</v>
      </c>
      <c r="BL57" s="112">
        <v>4</v>
      </c>
      <c r="BM57" s="112"/>
      <c r="BN57" s="111"/>
      <c r="BO57" s="111"/>
      <c r="BP57" s="111"/>
      <c r="BQ57" s="111"/>
      <c r="BR57" s="111"/>
      <c r="BS57" s="111"/>
      <c r="BT57" s="101"/>
      <c r="BU57" s="101"/>
      <c r="BV57" s="101"/>
      <c r="BW57" s="101"/>
      <c r="BX57" s="101"/>
    </row>
    <row r="58" spans="1:76">
      <c r="A58" s="124">
        <v>2</v>
      </c>
      <c r="B58" s="101" t="s">
        <v>1810</v>
      </c>
      <c r="C58" s="101" t="str">
        <f t="shared" si="26"/>
        <v>GRANT ST. AMOUR</v>
      </c>
      <c r="D58" s="111">
        <v>158</v>
      </c>
      <c r="E58" s="111">
        <v>76</v>
      </c>
      <c r="F58" s="111">
        <v>3</v>
      </c>
      <c r="G58" s="123">
        <v>0.48101265822784811</v>
      </c>
      <c r="H58" s="111">
        <v>12</v>
      </c>
      <c r="I58" s="111">
        <v>744</v>
      </c>
      <c r="J58" s="111">
        <v>533</v>
      </c>
      <c r="K58" s="111">
        <v>13</v>
      </c>
      <c r="L58" s="115">
        <f t="shared" si="27"/>
        <v>0.71639784946236562</v>
      </c>
      <c r="M58" s="114"/>
      <c r="N58" s="112">
        <f t="shared" si="28"/>
        <v>59</v>
      </c>
      <c r="O58" s="112">
        <f t="shared" si="29"/>
        <v>44</v>
      </c>
      <c r="P58" s="112">
        <f t="shared" si="30"/>
        <v>0</v>
      </c>
      <c r="Q58" s="113">
        <f t="shared" si="31"/>
        <v>0.74576271186440679</v>
      </c>
      <c r="R58" s="112">
        <v>5</v>
      </c>
      <c r="S58" s="112">
        <v>4</v>
      </c>
      <c r="T58" s="112">
        <v>0</v>
      </c>
      <c r="U58" s="112">
        <v>5</v>
      </c>
      <c r="V58" s="112">
        <v>4</v>
      </c>
      <c r="W58" s="112"/>
      <c r="X58" s="112">
        <v>0</v>
      </c>
      <c r="Y58" s="112">
        <v>0</v>
      </c>
      <c r="Z58" s="112"/>
      <c r="AA58" s="112">
        <v>4</v>
      </c>
      <c r="AB58" s="112">
        <v>2</v>
      </c>
      <c r="AC58" s="112"/>
      <c r="AD58" s="112">
        <v>5</v>
      </c>
      <c r="AE58" s="112">
        <v>3</v>
      </c>
      <c r="AF58" s="112"/>
      <c r="AG58" s="112">
        <v>0</v>
      </c>
      <c r="AH58" s="112">
        <v>0</v>
      </c>
      <c r="AI58" s="112"/>
      <c r="AJ58" s="112">
        <v>5</v>
      </c>
      <c r="AK58" s="112">
        <v>4</v>
      </c>
      <c r="AL58" s="112"/>
      <c r="AM58" s="112">
        <v>6</v>
      </c>
      <c r="AN58" s="112">
        <v>4</v>
      </c>
      <c r="AO58" s="112"/>
      <c r="AP58" s="112">
        <v>0</v>
      </c>
      <c r="AQ58" s="112">
        <v>0</v>
      </c>
      <c r="AR58" s="112"/>
      <c r="AS58" s="112">
        <v>5</v>
      </c>
      <c r="AT58" s="112">
        <v>4</v>
      </c>
      <c r="AU58" s="112"/>
      <c r="AV58" s="112">
        <v>5</v>
      </c>
      <c r="AW58" s="112">
        <v>5</v>
      </c>
      <c r="AX58" s="112"/>
      <c r="AY58" s="112">
        <v>5</v>
      </c>
      <c r="AZ58" s="112">
        <v>5</v>
      </c>
      <c r="BA58" s="112"/>
      <c r="BB58" s="112">
        <v>4</v>
      </c>
      <c r="BC58" s="112">
        <v>3</v>
      </c>
      <c r="BD58" s="112"/>
      <c r="BE58" s="112">
        <v>5</v>
      </c>
      <c r="BF58" s="112">
        <v>2</v>
      </c>
      <c r="BG58" s="112"/>
      <c r="BH58" s="112">
        <v>0</v>
      </c>
      <c r="BI58" s="112">
        <v>0</v>
      </c>
      <c r="BJ58" s="112"/>
      <c r="BK58" s="112">
        <v>5</v>
      </c>
      <c r="BL58" s="112">
        <v>4</v>
      </c>
      <c r="BM58" s="112"/>
      <c r="BN58" s="111"/>
      <c r="BO58" s="111"/>
      <c r="BP58" s="111"/>
      <c r="BQ58" s="111"/>
      <c r="BR58" s="111"/>
      <c r="BS58" s="111"/>
      <c r="BT58" s="101"/>
      <c r="BU58" s="101"/>
      <c r="BV58" s="101"/>
      <c r="BW58" s="101"/>
      <c r="BX58" s="101"/>
    </row>
    <row r="59" spans="1:76">
      <c r="A59" s="124">
        <v>3</v>
      </c>
      <c r="B59" s="101" t="s">
        <v>951</v>
      </c>
      <c r="C59" s="101" t="str">
        <f t="shared" si="26"/>
        <v>MATT CUMMINS</v>
      </c>
      <c r="D59" s="111">
        <v>842</v>
      </c>
      <c r="E59" s="111">
        <v>455</v>
      </c>
      <c r="F59" s="111">
        <v>34</v>
      </c>
      <c r="G59" s="123">
        <v>0.54038004750593827</v>
      </c>
      <c r="H59" s="111">
        <v>7</v>
      </c>
      <c r="I59" s="111">
        <v>439</v>
      </c>
      <c r="J59" s="111">
        <v>248</v>
      </c>
      <c r="K59" s="111">
        <v>49</v>
      </c>
      <c r="L59" s="115">
        <f t="shared" si="27"/>
        <v>0.56492027334851935</v>
      </c>
      <c r="M59" s="114"/>
      <c r="N59" s="112">
        <f t="shared" si="28"/>
        <v>65</v>
      </c>
      <c r="O59" s="112">
        <f t="shared" si="29"/>
        <v>34</v>
      </c>
      <c r="P59" s="112">
        <f t="shared" si="30"/>
        <v>1</v>
      </c>
      <c r="Q59" s="113">
        <f t="shared" si="31"/>
        <v>0.52307692307692311</v>
      </c>
      <c r="R59" s="112">
        <v>5</v>
      </c>
      <c r="S59" s="112">
        <v>5</v>
      </c>
      <c r="T59" s="112"/>
      <c r="U59" s="112">
        <v>5</v>
      </c>
      <c r="V59" s="112">
        <v>2</v>
      </c>
      <c r="W59" s="112"/>
      <c r="X59" s="112">
        <v>5</v>
      </c>
      <c r="Y59" s="112">
        <v>2</v>
      </c>
      <c r="Z59" s="112"/>
      <c r="AA59" s="112">
        <v>3</v>
      </c>
      <c r="AB59" s="112">
        <v>1</v>
      </c>
      <c r="AC59" s="112"/>
      <c r="AD59" s="112">
        <v>4</v>
      </c>
      <c r="AE59" s="112">
        <v>2</v>
      </c>
      <c r="AF59" s="112"/>
      <c r="AG59" s="112">
        <v>4</v>
      </c>
      <c r="AH59" s="112">
        <v>2</v>
      </c>
      <c r="AI59" s="112"/>
      <c r="AJ59" s="112">
        <v>5</v>
      </c>
      <c r="AK59" s="112">
        <v>1</v>
      </c>
      <c r="AL59" s="112"/>
      <c r="AM59" s="112">
        <v>5</v>
      </c>
      <c r="AN59" s="112">
        <v>4</v>
      </c>
      <c r="AO59" s="112"/>
      <c r="AP59" s="112">
        <v>7</v>
      </c>
      <c r="AQ59" s="112">
        <v>3</v>
      </c>
      <c r="AR59" s="112">
        <v>1</v>
      </c>
      <c r="AS59" s="112">
        <v>0</v>
      </c>
      <c r="AT59" s="112">
        <v>0</v>
      </c>
      <c r="AU59" s="112"/>
      <c r="AV59" s="112">
        <v>5</v>
      </c>
      <c r="AW59" s="112">
        <v>3</v>
      </c>
      <c r="AX59" s="112"/>
      <c r="AY59" s="112">
        <v>4</v>
      </c>
      <c r="AZ59" s="112">
        <v>2</v>
      </c>
      <c r="BA59" s="112"/>
      <c r="BB59" s="112">
        <v>4</v>
      </c>
      <c r="BC59" s="112">
        <v>3</v>
      </c>
      <c r="BD59" s="112"/>
      <c r="BE59" s="112">
        <v>0</v>
      </c>
      <c r="BF59" s="112">
        <v>0</v>
      </c>
      <c r="BG59" s="112"/>
      <c r="BH59" s="112">
        <v>5</v>
      </c>
      <c r="BI59" s="112">
        <v>1</v>
      </c>
      <c r="BJ59" s="112"/>
      <c r="BK59" s="112">
        <v>4</v>
      </c>
      <c r="BL59" s="112">
        <v>3</v>
      </c>
      <c r="BM59" s="112"/>
      <c r="BN59" s="111"/>
      <c r="BO59" s="111"/>
      <c r="BP59" s="111"/>
      <c r="BQ59" s="111"/>
      <c r="BR59" s="111"/>
      <c r="BS59" s="111"/>
      <c r="BT59" s="101"/>
      <c r="BU59" s="101"/>
      <c r="BV59" s="101"/>
      <c r="BW59" s="101"/>
      <c r="BX59" s="101"/>
    </row>
    <row r="60" spans="1:76">
      <c r="A60" s="124">
        <v>4</v>
      </c>
      <c r="B60" s="101" t="s">
        <v>950</v>
      </c>
      <c r="C60" s="101" t="str">
        <f t="shared" si="26"/>
        <v>MIKE HARRIMAN</v>
      </c>
      <c r="D60" s="111">
        <v>98</v>
      </c>
      <c r="E60" s="111">
        <v>44</v>
      </c>
      <c r="F60" s="111">
        <v>1</v>
      </c>
      <c r="G60" s="123">
        <v>0.44897959183673469</v>
      </c>
      <c r="H60" s="111">
        <v>3</v>
      </c>
      <c r="I60" s="111">
        <v>163</v>
      </c>
      <c r="J60" s="111">
        <v>110</v>
      </c>
      <c r="K60" s="111">
        <v>3</v>
      </c>
      <c r="L60" s="115">
        <f t="shared" si="27"/>
        <v>0.67484662576687116</v>
      </c>
      <c r="M60" s="114"/>
      <c r="N60" s="112">
        <f t="shared" si="28"/>
        <v>73</v>
      </c>
      <c r="O60" s="112">
        <f t="shared" si="29"/>
        <v>45</v>
      </c>
      <c r="P60" s="112">
        <f t="shared" si="30"/>
        <v>3</v>
      </c>
      <c r="Q60" s="113">
        <f t="shared" si="31"/>
        <v>0.61643835616438358</v>
      </c>
      <c r="R60" s="112">
        <v>5</v>
      </c>
      <c r="S60" s="112">
        <v>2</v>
      </c>
      <c r="T60" s="112">
        <v>1</v>
      </c>
      <c r="U60" s="112">
        <v>4</v>
      </c>
      <c r="V60" s="112">
        <v>3</v>
      </c>
      <c r="W60" s="112"/>
      <c r="X60" s="112">
        <v>5</v>
      </c>
      <c r="Y60" s="112">
        <v>3</v>
      </c>
      <c r="Z60" s="112">
        <v>1</v>
      </c>
      <c r="AA60" s="112">
        <v>4</v>
      </c>
      <c r="AB60" s="112">
        <v>2</v>
      </c>
      <c r="AC60" s="112"/>
      <c r="AD60" s="112">
        <v>5</v>
      </c>
      <c r="AE60" s="112">
        <v>4</v>
      </c>
      <c r="AF60" s="112"/>
      <c r="AG60" s="112">
        <v>6</v>
      </c>
      <c r="AH60" s="112">
        <v>5</v>
      </c>
      <c r="AI60" s="112"/>
      <c r="AJ60" s="112">
        <v>5</v>
      </c>
      <c r="AK60" s="112">
        <v>1</v>
      </c>
      <c r="AL60" s="112"/>
      <c r="AM60" s="112">
        <v>5</v>
      </c>
      <c r="AN60" s="112">
        <v>4</v>
      </c>
      <c r="AO60" s="112"/>
      <c r="AP60" s="112">
        <v>5</v>
      </c>
      <c r="AQ60" s="112">
        <v>3</v>
      </c>
      <c r="AR60" s="112">
        <v>1</v>
      </c>
      <c r="AS60" s="112">
        <v>5</v>
      </c>
      <c r="AT60" s="112">
        <v>3</v>
      </c>
      <c r="AU60" s="112"/>
      <c r="AV60" s="112">
        <v>4</v>
      </c>
      <c r="AW60" s="112">
        <v>3</v>
      </c>
      <c r="AX60" s="112"/>
      <c r="AY60" s="112">
        <v>4</v>
      </c>
      <c r="AZ60" s="112">
        <v>3</v>
      </c>
      <c r="BA60" s="112"/>
      <c r="BB60" s="112">
        <v>3</v>
      </c>
      <c r="BC60" s="112">
        <v>2</v>
      </c>
      <c r="BD60" s="112"/>
      <c r="BE60" s="112">
        <v>4</v>
      </c>
      <c r="BF60" s="112">
        <v>1</v>
      </c>
      <c r="BG60" s="112"/>
      <c r="BH60" s="112">
        <v>4</v>
      </c>
      <c r="BI60" s="112">
        <v>3</v>
      </c>
      <c r="BJ60" s="112"/>
      <c r="BK60" s="112">
        <v>5</v>
      </c>
      <c r="BL60" s="112">
        <v>3</v>
      </c>
      <c r="BM60" s="112"/>
      <c r="BN60" s="111"/>
      <c r="BO60" s="111"/>
      <c r="BP60" s="111"/>
      <c r="BQ60" s="111"/>
      <c r="BR60" s="111"/>
      <c r="BS60" s="111"/>
      <c r="BT60" s="101"/>
      <c r="BU60" s="101"/>
      <c r="BV60" s="101"/>
      <c r="BW60" s="101"/>
      <c r="BX60" s="101"/>
    </row>
    <row r="61" spans="1:76">
      <c r="A61" s="124">
        <v>5</v>
      </c>
      <c r="B61" s="101" t="s">
        <v>949</v>
      </c>
      <c r="C61" s="101" t="str">
        <f t="shared" si="26"/>
        <v>KEVIN PESTA</v>
      </c>
      <c r="D61" s="111">
        <v>312</v>
      </c>
      <c r="E61" s="111">
        <v>178</v>
      </c>
      <c r="F61" s="111">
        <v>7</v>
      </c>
      <c r="G61" s="123">
        <v>0.57051282051282048</v>
      </c>
      <c r="H61" s="111">
        <v>10</v>
      </c>
      <c r="I61" s="111">
        <v>504</v>
      </c>
      <c r="J61" s="111">
        <v>264</v>
      </c>
      <c r="K61" s="111">
        <v>2</v>
      </c>
      <c r="L61" s="115">
        <f t="shared" si="27"/>
        <v>0.52380952380952384</v>
      </c>
      <c r="M61" s="114"/>
      <c r="N61" s="112">
        <f t="shared" si="28"/>
        <v>59</v>
      </c>
      <c r="O61" s="112">
        <f t="shared" si="29"/>
        <v>31</v>
      </c>
      <c r="P61" s="112">
        <f t="shared" si="30"/>
        <v>0</v>
      </c>
      <c r="Q61" s="113">
        <f t="shared" si="31"/>
        <v>0.52542372881355937</v>
      </c>
      <c r="R61" s="112">
        <v>4</v>
      </c>
      <c r="S61" s="112">
        <v>2</v>
      </c>
      <c r="T61" s="112"/>
      <c r="U61" s="112">
        <v>4</v>
      </c>
      <c r="V61" s="112">
        <v>2</v>
      </c>
      <c r="W61" s="112"/>
      <c r="X61" s="112">
        <v>3</v>
      </c>
      <c r="Y61" s="112">
        <v>1</v>
      </c>
      <c r="Z61" s="112"/>
      <c r="AA61" s="112">
        <v>3</v>
      </c>
      <c r="AB61" s="112">
        <v>1</v>
      </c>
      <c r="AC61" s="112"/>
      <c r="AD61" s="112">
        <v>5</v>
      </c>
      <c r="AE61" s="112">
        <v>3</v>
      </c>
      <c r="AF61" s="112"/>
      <c r="AG61" s="112">
        <v>0</v>
      </c>
      <c r="AH61" s="112">
        <v>0</v>
      </c>
      <c r="AI61" s="112"/>
      <c r="AJ61" s="112">
        <v>3</v>
      </c>
      <c r="AK61" s="112">
        <v>0</v>
      </c>
      <c r="AL61" s="112"/>
      <c r="AM61" s="112">
        <v>6</v>
      </c>
      <c r="AN61" s="112">
        <v>4</v>
      </c>
      <c r="AO61" s="112"/>
      <c r="AP61" s="112">
        <v>6</v>
      </c>
      <c r="AQ61" s="112">
        <v>3</v>
      </c>
      <c r="AR61" s="112"/>
      <c r="AS61" s="112">
        <v>5</v>
      </c>
      <c r="AT61" s="112">
        <v>3</v>
      </c>
      <c r="AU61" s="112"/>
      <c r="AV61" s="112">
        <v>4</v>
      </c>
      <c r="AW61" s="112">
        <v>2</v>
      </c>
      <c r="AX61" s="112"/>
      <c r="AY61" s="112">
        <v>5</v>
      </c>
      <c r="AZ61" s="112">
        <v>3</v>
      </c>
      <c r="BA61" s="112"/>
      <c r="BB61" s="112">
        <v>3</v>
      </c>
      <c r="BC61" s="112">
        <v>2</v>
      </c>
      <c r="BD61" s="112"/>
      <c r="BE61" s="112">
        <v>4</v>
      </c>
      <c r="BF61" s="112">
        <v>3</v>
      </c>
      <c r="BG61" s="112"/>
      <c r="BH61" s="112">
        <v>0</v>
      </c>
      <c r="BI61" s="112">
        <v>0</v>
      </c>
      <c r="BJ61" s="112"/>
      <c r="BK61" s="112">
        <v>4</v>
      </c>
      <c r="BL61" s="112">
        <v>2</v>
      </c>
      <c r="BM61" s="112"/>
      <c r="BN61" s="111"/>
      <c r="BO61" s="111"/>
      <c r="BP61" s="111"/>
      <c r="BQ61" s="111"/>
      <c r="BR61" s="111"/>
      <c r="BS61" s="111"/>
      <c r="BT61" s="101"/>
      <c r="BU61" s="101"/>
      <c r="BV61" s="101"/>
      <c r="BW61" s="101"/>
      <c r="BX61" s="101"/>
    </row>
    <row r="62" spans="1:76">
      <c r="A62" s="124">
        <v>6</v>
      </c>
      <c r="B62" s="101" t="s">
        <v>1778</v>
      </c>
      <c r="C62" s="101" t="str">
        <f t="shared" si="26"/>
        <v>BRET SLOCUM</v>
      </c>
      <c r="D62" s="111">
        <v>422</v>
      </c>
      <c r="E62" s="111">
        <v>248</v>
      </c>
      <c r="F62" s="111">
        <v>22</v>
      </c>
      <c r="G62" s="123">
        <v>0.58767772511848337</v>
      </c>
      <c r="H62" s="111">
        <v>5</v>
      </c>
      <c r="I62" s="111">
        <v>317</v>
      </c>
      <c r="J62" s="111">
        <v>165</v>
      </c>
      <c r="K62" s="111">
        <v>28</v>
      </c>
      <c r="L62" s="115">
        <f t="shared" si="27"/>
        <v>0.52050473186119872</v>
      </c>
      <c r="M62" s="114"/>
      <c r="N62" s="112">
        <f t="shared" si="28"/>
        <v>67</v>
      </c>
      <c r="O62" s="112">
        <f t="shared" si="29"/>
        <v>40</v>
      </c>
      <c r="P62" s="112">
        <f t="shared" si="30"/>
        <v>4</v>
      </c>
      <c r="Q62" s="113">
        <f t="shared" si="31"/>
        <v>0.59701492537313428</v>
      </c>
      <c r="R62" s="112">
        <v>4</v>
      </c>
      <c r="S62" s="112">
        <v>0</v>
      </c>
      <c r="T62" s="112"/>
      <c r="U62" s="112">
        <v>4</v>
      </c>
      <c r="V62" s="112">
        <v>2</v>
      </c>
      <c r="W62" s="112"/>
      <c r="X62" s="112">
        <v>4</v>
      </c>
      <c r="Y62" s="112">
        <v>2</v>
      </c>
      <c r="Z62" s="112">
        <v>1</v>
      </c>
      <c r="AA62" s="112">
        <v>3</v>
      </c>
      <c r="AB62" s="112">
        <v>0</v>
      </c>
      <c r="AC62" s="112"/>
      <c r="AD62" s="112">
        <v>4</v>
      </c>
      <c r="AE62" s="112">
        <v>2</v>
      </c>
      <c r="AF62" s="112"/>
      <c r="AG62" s="112">
        <v>6</v>
      </c>
      <c r="AH62" s="112">
        <v>3</v>
      </c>
      <c r="AI62" s="112"/>
      <c r="AJ62" s="112">
        <v>4</v>
      </c>
      <c r="AK62" s="112">
        <v>3</v>
      </c>
      <c r="AL62" s="112"/>
      <c r="AM62" s="112">
        <v>4</v>
      </c>
      <c r="AN62" s="112">
        <v>3</v>
      </c>
      <c r="AO62" s="112">
        <v>1</v>
      </c>
      <c r="AP62" s="112">
        <v>6</v>
      </c>
      <c r="AQ62" s="112">
        <v>4</v>
      </c>
      <c r="AR62" s="112">
        <v>2</v>
      </c>
      <c r="AS62" s="112">
        <v>5</v>
      </c>
      <c r="AT62" s="112">
        <v>4</v>
      </c>
      <c r="AU62" s="112"/>
      <c r="AV62" s="112">
        <v>5</v>
      </c>
      <c r="AW62" s="112">
        <v>3</v>
      </c>
      <c r="AX62" s="112"/>
      <c r="AY62" s="112">
        <v>5</v>
      </c>
      <c r="AZ62" s="112">
        <v>4</v>
      </c>
      <c r="BA62" s="112"/>
      <c r="BB62" s="112">
        <v>4</v>
      </c>
      <c r="BC62" s="112">
        <v>4</v>
      </c>
      <c r="BD62" s="112"/>
      <c r="BE62" s="112">
        <v>0</v>
      </c>
      <c r="BF62" s="112">
        <v>0</v>
      </c>
      <c r="BG62" s="112"/>
      <c r="BH62" s="112">
        <v>5</v>
      </c>
      <c r="BI62" s="112">
        <v>3</v>
      </c>
      <c r="BJ62" s="112"/>
      <c r="BK62" s="112">
        <v>4</v>
      </c>
      <c r="BL62" s="112">
        <v>3</v>
      </c>
      <c r="BM62" s="112"/>
      <c r="BN62" s="111"/>
      <c r="BO62" s="111"/>
      <c r="BP62" s="111"/>
      <c r="BQ62" s="111"/>
      <c r="BR62" s="111"/>
      <c r="BS62" s="111"/>
      <c r="BT62" s="101"/>
      <c r="BU62" s="101"/>
      <c r="BV62" s="101"/>
      <c r="BW62" s="101"/>
      <c r="BX62" s="101"/>
    </row>
    <row r="63" spans="1:76">
      <c r="A63" s="124">
        <v>7</v>
      </c>
      <c r="B63" s="101" t="s">
        <v>948</v>
      </c>
      <c r="C63" s="101" t="str">
        <f t="shared" si="26"/>
        <v>ROY ROBBINS</v>
      </c>
      <c r="D63" s="111">
        <v>636</v>
      </c>
      <c r="E63" s="111">
        <v>377</v>
      </c>
      <c r="F63" s="111">
        <v>17</v>
      </c>
      <c r="G63" s="123">
        <v>0.59276729559748431</v>
      </c>
      <c r="H63" s="111">
        <v>12</v>
      </c>
      <c r="I63" s="111">
        <v>689</v>
      </c>
      <c r="J63" s="111">
        <v>348</v>
      </c>
      <c r="K63" s="111">
        <v>23</v>
      </c>
      <c r="L63" s="115">
        <f t="shared" si="27"/>
        <v>0.50507982583454281</v>
      </c>
      <c r="M63" s="114"/>
      <c r="N63" s="112">
        <f t="shared" si="28"/>
        <v>59</v>
      </c>
      <c r="O63" s="112">
        <f t="shared" si="29"/>
        <v>31</v>
      </c>
      <c r="P63" s="112">
        <f t="shared" si="30"/>
        <v>1</v>
      </c>
      <c r="Q63" s="113">
        <f t="shared" si="31"/>
        <v>0.52542372881355937</v>
      </c>
      <c r="R63" s="112">
        <v>2</v>
      </c>
      <c r="S63" s="112">
        <v>1</v>
      </c>
      <c r="T63" s="112"/>
      <c r="U63" s="112">
        <v>5</v>
      </c>
      <c r="V63" s="112">
        <v>2</v>
      </c>
      <c r="W63" s="112"/>
      <c r="X63" s="112">
        <v>1</v>
      </c>
      <c r="Y63" s="112">
        <v>0</v>
      </c>
      <c r="Z63" s="112"/>
      <c r="AA63" s="112">
        <v>4</v>
      </c>
      <c r="AB63" s="112">
        <v>1</v>
      </c>
      <c r="AC63" s="112"/>
      <c r="AD63" s="112">
        <v>4</v>
      </c>
      <c r="AE63" s="112">
        <v>4</v>
      </c>
      <c r="AF63" s="112">
        <v>1</v>
      </c>
      <c r="AG63" s="112">
        <v>4</v>
      </c>
      <c r="AH63" s="112">
        <v>3</v>
      </c>
      <c r="AI63" s="112"/>
      <c r="AJ63" s="112">
        <v>4</v>
      </c>
      <c r="AK63" s="112">
        <v>1</v>
      </c>
      <c r="AL63" s="112"/>
      <c r="AM63" s="112">
        <v>6</v>
      </c>
      <c r="AN63" s="112">
        <v>4</v>
      </c>
      <c r="AO63" s="112"/>
      <c r="AP63" s="112">
        <v>6</v>
      </c>
      <c r="AQ63" s="112">
        <v>4</v>
      </c>
      <c r="AR63" s="112"/>
      <c r="AS63" s="112">
        <v>0</v>
      </c>
      <c r="AT63" s="112">
        <v>0</v>
      </c>
      <c r="AU63" s="112"/>
      <c r="AV63" s="112">
        <v>5</v>
      </c>
      <c r="AW63" s="112">
        <v>3</v>
      </c>
      <c r="AX63" s="112"/>
      <c r="AY63" s="112">
        <v>5</v>
      </c>
      <c r="AZ63" s="112">
        <v>5</v>
      </c>
      <c r="BA63" s="112"/>
      <c r="BB63" s="112">
        <v>4</v>
      </c>
      <c r="BC63" s="112">
        <v>1</v>
      </c>
      <c r="BD63" s="112"/>
      <c r="BE63" s="112">
        <v>4</v>
      </c>
      <c r="BF63" s="112">
        <v>2</v>
      </c>
      <c r="BG63" s="112"/>
      <c r="BH63" s="112">
        <v>0</v>
      </c>
      <c r="BI63" s="112">
        <v>0</v>
      </c>
      <c r="BJ63" s="112"/>
      <c r="BK63" s="112">
        <v>5</v>
      </c>
      <c r="BL63" s="112">
        <v>0</v>
      </c>
      <c r="BM63" s="112"/>
      <c r="BN63" s="111"/>
      <c r="BO63" s="111"/>
      <c r="BP63" s="111"/>
      <c r="BQ63" s="111"/>
      <c r="BR63" s="111"/>
      <c r="BS63" s="111"/>
      <c r="BT63" s="101"/>
      <c r="BU63" s="101"/>
      <c r="BV63" s="101"/>
      <c r="BW63" s="101"/>
      <c r="BX63" s="101"/>
    </row>
    <row r="64" spans="1:76">
      <c r="A64" s="124">
        <v>8</v>
      </c>
      <c r="B64" s="101" t="s">
        <v>947</v>
      </c>
      <c r="C64" s="101" t="str">
        <f t="shared" si="26"/>
        <v>TODD BRITTINGHAM</v>
      </c>
      <c r="D64" s="111">
        <v>176</v>
      </c>
      <c r="E64" s="111">
        <v>106</v>
      </c>
      <c r="F64" s="111">
        <v>14</v>
      </c>
      <c r="G64" s="123">
        <v>0.60227272727272729</v>
      </c>
      <c r="H64" s="111">
        <v>2</v>
      </c>
      <c r="I64" s="111">
        <v>74</v>
      </c>
      <c r="J64" s="111">
        <v>42</v>
      </c>
      <c r="K64" s="111">
        <v>4</v>
      </c>
      <c r="L64" s="115">
        <f t="shared" si="27"/>
        <v>0.56756756756756754</v>
      </c>
      <c r="M64" s="114"/>
      <c r="N64" s="112">
        <f t="shared" si="28"/>
        <v>79</v>
      </c>
      <c r="O64" s="112">
        <f t="shared" si="29"/>
        <v>43</v>
      </c>
      <c r="P64" s="112">
        <f t="shared" si="30"/>
        <v>4</v>
      </c>
      <c r="Q64" s="113">
        <f t="shared" si="31"/>
        <v>0.54430379746835444</v>
      </c>
      <c r="R64" s="112">
        <v>4</v>
      </c>
      <c r="S64" s="112">
        <v>4</v>
      </c>
      <c r="T64" s="112"/>
      <c r="U64" s="112">
        <v>5</v>
      </c>
      <c r="V64" s="112">
        <v>3</v>
      </c>
      <c r="W64" s="112"/>
      <c r="X64" s="112">
        <v>5</v>
      </c>
      <c r="Y64" s="112">
        <v>2</v>
      </c>
      <c r="Z64" s="112">
        <v>1</v>
      </c>
      <c r="AA64" s="112">
        <v>4</v>
      </c>
      <c r="AB64" s="112">
        <v>3</v>
      </c>
      <c r="AC64" s="112"/>
      <c r="AD64" s="112">
        <v>5</v>
      </c>
      <c r="AE64" s="112">
        <v>4</v>
      </c>
      <c r="AF64" s="112"/>
      <c r="AG64" s="112">
        <v>6</v>
      </c>
      <c r="AH64" s="112">
        <v>3</v>
      </c>
      <c r="AI64" s="112"/>
      <c r="AJ64" s="112">
        <v>5</v>
      </c>
      <c r="AK64" s="112">
        <v>3</v>
      </c>
      <c r="AL64" s="112"/>
      <c r="AM64" s="112">
        <v>6</v>
      </c>
      <c r="AN64" s="112">
        <v>4</v>
      </c>
      <c r="AO64" s="112">
        <v>1</v>
      </c>
      <c r="AP64" s="112">
        <v>5</v>
      </c>
      <c r="AQ64" s="112">
        <v>3</v>
      </c>
      <c r="AR64" s="112"/>
      <c r="AS64" s="112">
        <v>5</v>
      </c>
      <c r="AT64" s="112">
        <v>3</v>
      </c>
      <c r="AU64" s="112">
        <v>1</v>
      </c>
      <c r="AV64" s="112">
        <v>6</v>
      </c>
      <c r="AW64" s="112">
        <v>3</v>
      </c>
      <c r="AX64" s="112">
        <v>1</v>
      </c>
      <c r="AY64" s="112">
        <v>4</v>
      </c>
      <c r="AZ64" s="112">
        <v>2</v>
      </c>
      <c r="BA64" s="112"/>
      <c r="BB64" s="112">
        <v>4</v>
      </c>
      <c r="BC64" s="112">
        <v>1</v>
      </c>
      <c r="BD64" s="112"/>
      <c r="BE64" s="112">
        <v>5</v>
      </c>
      <c r="BF64" s="112">
        <v>2</v>
      </c>
      <c r="BG64" s="112"/>
      <c r="BH64" s="112">
        <v>5</v>
      </c>
      <c r="BI64" s="112">
        <v>2</v>
      </c>
      <c r="BJ64" s="112"/>
      <c r="BK64" s="112">
        <v>5</v>
      </c>
      <c r="BL64" s="112">
        <v>1</v>
      </c>
      <c r="BM64" s="112"/>
      <c r="BN64" s="111"/>
      <c r="BO64" s="111"/>
      <c r="BP64" s="111"/>
      <c r="BQ64" s="111"/>
      <c r="BR64" s="111"/>
      <c r="BS64" s="111"/>
      <c r="BT64" s="101"/>
      <c r="BU64" s="101"/>
      <c r="BV64" s="101"/>
      <c r="BW64" s="101"/>
      <c r="BX64" s="101"/>
    </row>
    <row r="65" spans="1:76">
      <c r="A65" s="124">
        <v>9</v>
      </c>
      <c r="B65" s="101" t="s">
        <v>946</v>
      </c>
      <c r="C65" s="101" t="str">
        <f t="shared" si="26"/>
        <v>WAYNE FALLIS</v>
      </c>
      <c r="D65" s="111">
        <v>252</v>
      </c>
      <c r="E65" s="111">
        <v>120</v>
      </c>
      <c r="F65" s="111">
        <v>8</v>
      </c>
      <c r="G65" s="123">
        <v>0.47619047619047616</v>
      </c>
      <c r="H65" s="111">
        <v>9</v>
      </c>
      <c r="I65" s="111">
        <v>415</v>
      </c>
      <c r="J65" s="111">
        <v>223</v>
      </c>
      <c r="K65" s="111">
        <v>5</v>
      </c>
      <c r="L65" s="115">
        <f t="shared" si="27"/>
        <v>0.53734939759036149</v>
      </c>
      <c r="M65" s="114"/>
      <c r="N65" s="112">
        <f t="shared" si="28"/>
        <v>66</v>
      </c>
      <c r="O65" s="112">
        <f t="shared" si="29"/>
        <v>34</v>
      </c>
      <c r="P65" s="112">
        <f t="shared" si="30"/>
        <v>0</v>
      </c>
      <c r="Q65" s="113">
        <f t="shared" si="31"/>
        <v>0.51515151515151514</v>
      </c>
      <c r="R65" s="112">
        <v>2</v>
      </c>
      <c r="S65" s="112">
        <v>0</v>
      </c>
      <c r="T65" s="112"/>
      <c r="U65" s="112">
        <v>5</v>
      </c>
      <c r="V65" s="112">
        <v>3</v>
      </c>
      <c r="W65" s="112"/>
      <c r="X65" s="112">
        <v>3</v>
      </c>
      <c r="Y65" s="112">
        <v>1</v>
      </c>
      <c r="Z65" s="112"/>
      <c r="AA65" s="112">
        <v>3</v>
      </c>
      <c r="AB65" s="112">
        <v>1</v>
      </c>
      <c r="AC65" s="112"/>
      <c r="AD65" s="112">
        <v>5</v>
      </c>
      <c r="AE65" s="112">
        <v>3</v>
      </c>
      <c r="AF65" s="112"/>
      <c r="AG65" s="112">
        <v>6</v>
      </c>
      <c r="AH65" s="112">
        <v>4</v>
      </c>
      <c r="AI65" s="112"/>
      <c r="AJ65" s="112">
        <v>4</v>
      </c>
      <c r="AK65" s="112">
        <v>2</v>
      </c>
      <c r="AL65" s="112"/>
      <c r="AM65" s="112">
        <v>6</v>
      </c>
      <c r="AN65" s="112">
        <v>6</v>
      </c>
      <c r="AO65" s="112"/>
      <c r="AP65" s="112">
        <v>5</v>
      </c>
      <c r="AQ65" s="112">
        <v>3</v>
      </c>
      <c r="AR65" s="112"/>
      <c r="AS65" s="112">
        <v>3</v>
      </c>
      <c r="AT65" s="112">
        <v>1</v>
      </c>
      <c r="AU65" s="112"/>
      <c r="AV65" s="112">
        <v>4</v>
      </c>
      <c r="AW65" s="112">
        <v>2</v>
      </c>
      <c r="AX65" s="112"/>
      <c r="AY65" s="112">
        <v>5</v>
      </c>
      <c r="AZ65" s="112">
        <v>3</v>
      </c>
      <c r="BA65" s="112"/>
      <c r="BB65" s="112">
        <v>3</v>
      </c>
      <c r="BC65" s="112">
        <v>1</v>
      </c>
      <c r="BD65" s="112"/>
      <c r="BE65" s="112">
        <v>4</v>
      </c>
      <c r="BF65" s="112">
        <v>2</v>
      </c>
      <c r="BG65" s="112"/>
      <c r="BH65" s="112">
        <v>4</v>
      </c>
      <c r="BI65" s="112">
        <v>0</v>
      </c>
      <c r="BJ65" s="112"/>
      <c r="BK65" s="112">
        <v>4</v>
      </c>
      <c r="BL65" s="112">
        <v>2</v>
      </c>
      <c r="BM65" s="112"/>
      <c r="BN65" s="111"/>
      <c r="BO65" s="111"/>
      <c r="BP65" s="111"/>
      <c r="BQ65" s="111"/>
      <c r="BR65" s="111"/>
      <c r="BS65" s="111"/>
      <c r="BT65" s="101"/>
      <c r="BU65" s="101"/>
      <c r="BV65" s="101"/>
      <c r="BW65" s="101"/>
      <c r="BX65" s="101"/>
    </row>
    <row r="66" spans="1:76">
      <c r="A66" s="124">
        <v>10</v>
      </c>
      <c r="B66" s="101" t="s">
        <v>945</v>
      </c>
      <c r="C66" s="101" t="str">
        <f t="shared" si="26"/>
        <v>BOB HAZEMY</v>
      </c>
      <c r="D66" s="111">
        <v>200</v>
      </c>
      <c r="E66" s="111">
        <v>105</v>
      </c>
      <c r="F66" s="111">
        <v>3</v>
      </c>
      <c r="G66" s="123">
        <v>0.52500000000000002</v>
      </c>
      <c r="H66" s="111">
        <v>11</v>
      </c>
      <c r="I66" s="111">
        <v>543</v>
      </c>
      <c r="J66" s="111">
        <v>288</v>
      </c>
      <c r="K66" s="111">
        <v>15</v>
      </c>
      <c r="L66" s="115">
        <f t="shared" si="27"/>
        <v>0.53038674033149169</v>
      </c>
      <c r="M66" s="114"/>
      <c r="N66" s="112">
        <f t="shared" si="28"/>
        <v>65</v>
      </c>
      <c r="O66" s="112">
        <f t="shared" si="29"/>
        <v>49</v>
      </c>
      <c r="P66" s="112">
        <f t="shared" si="30"/>
        <v>2</v>
      </c>
      <c r="Q66" s="113">
        <f t="shared" si="31"/>
        <v>0.75384615384615383</v>
      </c>
      <c r="R66" s="112">
        <v>4</v>
      </c>
      <c r="S66" s="112">
        <v>3</v>
      </c>
      <c r="T66" s="112"/>
      <c r="U66" s="112">
        <v>4</v>
      </c>
      <c r="V66" s="112">
        <v>3</v>
      </c>
      <c r="W66" s="112"/>
      <c r="X66" s="112">
        <v>5</v>
      </c>
      <c r="Y66" s="112">
        <v>4</v>
      </c>
      <c r="Z66" s="112">
        <v>1</v>
      </c>
      <c r="AA66" s="112">
        <v>4</v>
      </c>
      <c r="AB66" s="112">
        <v>4</v>
      </c>
      <c r="AC66" s="112"/>
      <c r="AD66" s="112">
        <v>4</v>
      </c>
      <c r="AE66" s="112">
        <v>3</v>
      </c>
      <c r="AF66" s="112"/>
      <c r="AG66" s="112">
        <v>5</v>
      </c>
      <c r="AH66" s="112">
        <v>4</v>
      </c>
      <c r="AI66" s="112">
        <v>1</v>
      </c>
      <c r="AJ66" s="112">
        <v>3</v>
      </c>
      <c r="AK66" s="112">
        <v>2</v>
      </c>
      <c r="AL66" s="112"/>
      <c r="AM66" s="112">
        <v>6</v>
      </c>
      <c r="AN66" s="112">
        <v>5</v>
      </c>
      <c r="AO66" s="112"/>
      <c r="AP66" s="112">
        <v>7</v>
      </c>
      <c r="AQ66" s="112">
        <v>6</v>
      </c>
      <c r="AR66" s="112"/>
      <c r="AS66" s="112">
        <v>0</v>
      </c>
      <c r="AT66" s="112">
        <v>0</v>
      </c>
      <c r="AU66" s="112"/>
      <c r="AV66" s="112">
        <v>5</v>
      </c>
      <c r="AW66" s="112">
        <v>4</v>
      </c>
      <c r="AX66" s="112"/>
      <c r="AY66" s="112">
        <v>5</v>
      </c>
      <c r="AZ66" s="112">
        <v>2</v>
      </c>
      <c r="BA66" s="112"/>
      <c r="BB66" s="112">
        <v>4</v>
      </c>
      <c r="BC66" s="112">
        <v>2</v>
      </c>
      <c r="BD66" s="112"/>
      <c r="BE66" s="112">
        <v>3</v>
      </c>
      <c r="BF66" s="112">
        <v>2</v>
      </c>
      <c r="BG66" s="112"/>
      <c r="BH66" s="112">
        <v>5</v>
      </c>
      <c r="BI66" s="112">
        <v>4</v>
      </c>
      <c r="BJ66" s="112"/>
      <c r="BK66" s="112">
        <v>1</v>
      </c>
      <c r="BL66" s="112">
        <v>1</v>
      </c>
      <c r="BM66" s="112"/>
      <c r="BN66" s="111"/>
      <c r="BO66" s="111"/>
      <c r="BP66" s="111"/>
      <c r="BQ66" s="111"/>
      <c r="BR66" s="111"/>
      <c r="BS66" s="111"/>
      <c r="BT66" s="101"/>
      <c r="BU66" s="101"/>
      <c r="BV66" s="101"/>
      <c r="BW66" s="101"/>
      <c r="BX66" s="101"/>
    </row>
    <row r="67" spans="1:76">
      <c r="A67" s="124">
        <v>11</v>
      </c>
      <c r="B67" s="101" t="s">
        <v>944</v>
      </c>
      <c r="C67" s="101" t="str">
        <f t="shared" si="26"/>
        <v>MARK CYNOWA</v>
      </c>
      <c r="D67" s="111">
        <v>988</v>
      </c>
      <c r="E67" s="111">
        <v>587</v>
      </c>
      <c r="F67" s="111">
        <v>79</v>
      </c>
      <c r="G67" s="123">
        <v>0.59412955465587047</v>
      </c>
      <c r="H67" s="111">
        <v>7</v>
      </c>
      <c r="I67" s="111">
        <v>227</v>
      </c>
      <c r="J67" s="111">
        <v>103</v>
      </c>
      <c r="K67" s="111">
        <v>0</v>
      </c>
      <c r="L67" s="115">
        <f t="shared" si="27"/>
        <v>0.45374449339207046</v>
      </c>
      <c r="M67" s="114"/>
      <c r="N67" s="112">
        <f t="shared" si="28"/>
        <v>36</v>
      </c>
      <c r="O67" s="112">
        <f t="shared" si="29"/>
        <v>17</v>
      </c>
      <c r="P67" s="112">
        <f t="shared" si="30"/>
        <v>0</v>
      </c>
      <c r="Q67" s="113">
        <f t="shared" si="31"/>
        <v>0.47222222222222221</v>
      </c>
      <c r="R67" s="112">
        <v>2</v>
      </c>
      <c r="S67" s="112">
        <v>2</v>
      </c>
      <c r="T67" s="112"/>
      <c r="U67" s="112">
        <v>2</v>
      </c>
      <c r="V67" s="112">
        <v>0</v>
      </c>
      <c r="W67" s="112"/>
      <c r="X67" s="112">
        <v>1</v>
      </c>
      <c r="Y67" s="112">
        <v>0</v>
      </c>
      <c r="Z67" s="112"/>
      <c r="AA67" s="112">
        <v>2</v>
      </c>
      <c r="AB67" s="112">
        <v>2</v>
      </c>
      <c r="AC67" s="112"/>
      <c r="AD67" s="112">
        <v>2</v>
      </c>
      <c r="AE67" s="112">
        <v>1</v>
      </c>
      <c r="AF67" s="112"/>
      <c r="AG67" s="112">
        <v>6</v>
      </c>
      <c r="AH67" s="112">
        <v>3</v>
      </c>
      <c r="AI67" s="112"/>
      <c r="AJ67" s="112">
        <v>1</v>
      </c>
      <c r="AK67" s="112">
        <v>1</v>
      </c>
      <c r="AL67" s="112"/>
      <c r="AM67" s="112">
        <v>3</v>
      </c>
      <c r="AN67" s="112">
        <v>1</v>
      </c>
      <c r="AO67" s="112"/>
      <c r="AP67" s="112">
        <v>0</v>
      </c>
      <c r="AQ67" s="112">
        <v>0</v>
      </c>
      <c r="AR67" s="112"/>
      <c r="AS67" s="112">
        <v>2</v>
      </c>
      <c r="AT67" s="112">
        <v>1</v>
      </c>
      <c r="AU67" s="112"/>
      <c r="AV67" s="112">
        <v>0</v>
      </c>
      <c r="AW67" s="112">
        <v>0</v>
      </c>
      <c r="AX67" s="112"/>
      <c r="AY67" s="112">
        <v>4</v>
      </c>
      <c r="AZ67" s="112">
        <v>3</v>
      </c>
      <c r="BA67" s="112"/>
      <c r="BB67" s="112">
        <v>1</v>
      </c>
      <c r="BC67" s="112">
        <v>0</v>
      </c>
      <c r="BD67" s="112"/>
      <c r="BE67" s="112">
        <v>3</v>
      </c>
      <c r="BF67" s="112">
        <v>0</v>
      </c>
      <c r="BG67" s="112"/>
      <c r="BH67" s="112">
        <v>4</v>
      </c>
      <c r="BI67" s="112">
        <v>2</v>
      </c>
      <c r="BJ67" s="112"/>
      <c r="BK67" s="112">
        <v>3</v>
      </c>
      <c r="BL67" s="112">
        <v>1</v>
      </c>
      <c r="BM67" s="112"/>
      <c r="BN67" s="111"/>
      <c r="BO67" s="111"/>
      <c r="BP67" s="111"/>
      <c r="BQ67" s="111"/>
      <c r="BR67" s="111"/>
      <c r="BS67" s="111"/>
      <c r="BT67" s="101"/>
      <c r="BU67" s="101"/>
      <c r="BV67" s="101"/>
      <c r="BW67" s="101"/>
      <c r="BX67" s="101"/>
    </row>
    <row r="68" spans="1:76">
      <c r="A68" s="124">
        <v>12</v>
      </c>
      <c r="B68" s="101" t="s">
        <v>943</v>
      </c>
      <c r="C68" s="101" t="str">
        <f t="shared" si="26"/>
        <v>RAY WILSON</v>
      </c>
      <c r="D68" s="111"/>
      <c r="E68" s="111"/>
      <c r="F68" s="111"/>
      <c r="G68" s="123"/>
      <c r="H68" s="111">
        <v>5</v>
      </c>
      <c r="I68" s="111">
        <v>181</v>
      </c>
      <c r="J68" s="111">
        <v>102</v>
      </c>
      <c r="K68" s="111">
        <v>2</v>
      </c>
      <c r="L68" s="115">
        <f t="shared" si="27"/>
        <v>0.56353591160220995</v>
      </c>
      <c r="M68" s="114"/>
      <c r="N68" s="112">
        <f t="shared" si="28"/>
        <v>21</v>
      </c>
      <c r="O68" s="112">
        <f t="shared" si="29"/>
        <v>13</v>
      </c>
      <c r="P68" s="112">
        <f t="shared" si="30"/>
        <v>0</v>
      </c>
      <c r="Q68" s="113">
        <f t="shared" si="31"/>
        <v>0.61904761904761907</v>
      </c>
      <c r="R68" s="112">
        <v>0</v>
      </c>
      <c r="S68" s="112">
        <v>0</v>
      </c>
      <c r="T68" s="112"/>
      <c r="U68" s="112">
        <v>0</v>
      </c>
      <c r="V68" s="112">
        <v>0</v>
      </c>
      <c r="W68" s="112"/>
      <c r="X68" s="112">
        <v>0</v>
      </c>
      <c r="Y68" s="112">
        <v>0</v>
      </c>
      <c r="Z68" s="112"/>
      <c r="AA68" s="112">
        <v>0</v>
      </c>
      <c r="AB68" s="112">
        <v>0</v>
      </c>
      <c r="AC68" s="112"/>
      <c r="AD68" s="112">
        <v>0</v>
      </c>
      <c r="AE68" s="112">
        <v>0</v>
      </c>
      <c r="AF68" s="112"/>
      <c r="AG68" s="112">
        <v>5</v>
      </c>
      <c r="AH68" s="112">
        <v>4</v>
      </c>
      <c r="AI68" s="112"/>
      <c r="AJ68" s="112">
        <v>0</v>
      </c>
      <c r="AK68" s="112">
        <v>0</v>
      </c>
      <c r="AL68" s="112"/>
      <c r="AM68" s="112">
        <v>0</v>
      </c>
      <c r="AN68" s="112">
        <v>0</v>
      </c>
      <c r="AO68" s="112"/>
      <c r="AP68" s="112">
        <v>0</v>
      </c>
      <c r="AQ68" s="112">
        <v>0</v>
      </c>
      <c r="AR68" s="112"/>
      <c r="AS68" s="112">
        <v>5</v>
      </c>
      <c r="AT68" s="112">
        <v>3</v>
      </c>
      <c r="AU68" s="112"/>
      <c r="AV68" s="112">
        <v>0</v>
      </c>
      <c r="AW68" s="112">
        <v>0</v>
      </c>
      <c r="AX68" s="112"/>
      <c r="AY68" s="112">
        <v>0</v>
      </c>
      <c r="AZ68" s="112">
        <v>0</v>
      </c>
      <c r="BA68" s="112"/>
      <c r="BB68" s="112">
        <v>0</v>
      </c>
      <c r="BC68" s="112">
        <v>0</v>
      </c>
      <c r="BD68" s="112"/>
      <c r="BE68" s="112">
        <v>4</v>
      </c>
      <c r="BF68" s="112">
        <v>3</v>
      </c>
      <c r="BG68" s="112"/>
      <c r="BH68" s="112">
        <v>5</v>
      </c>
      <c r="BI68" s="112">
        <v>3</v>
      </c>
      <c r="BJ68" s="112"/>
      <c r="BK68" s="112">
        <v>2</v>
      </c>
      <c r="BL68" s="112">
        <v>0</v>
      </c>
      <c r="BM68" s="112"/>
      <c r="BN68" s="111"/>
      <c r="BO68" s="111"/>
      <c r="BP68" s="111"/>
      <c r="BQ68" s="111"/>
      <c r="BR68" s="111"/>
      <c r="BS68" s="111"/>
      <c r="BT68" s="101"/>
      <c r="BU68" s="101"/>
      <c r="BV68" s="101"/>
      <c r="BW68" s="101"/>
      <c r="BX68" s="101"/>
    </row>
    <row r="69" spans="1:76">
      <c r="A69" s="124">
        <v>13</v>
      </c>
      <c r="B69" s="101" t="s">
        <v>1551</v>
      </c>
      <c r="C69" s="101" t="str">
        <f t="shared" si="26"/>
        <v>BOB BRAGAN</v>
      </c>
      <c r="D69" s="111">
        <v>160</v>
      </c>
      <c r="E69" s="111">
        <v>80</v>
      </c>
      <c r="F69" s="111">
        <v>4</v>
      </c>
      <c r="G69" s="123">
        <v>0.5</v>
      </c>
      <c r="H69" s="111">
        <v>11</v>
      </c>
      <c r="I69" s="111">
        <v>734</v>
      </c>
      <c r="J69" s="111">
        <v>347</v>
      </c>
      <c r="K69" s="111">
        <v>13</v>
      </c>
      <c r="L69" s="115">
        <f t="shared" si="27"/>
        <v>0.47275204359673023</v>
      </c>
      <c r="M69" s="114"/>
      <c r="N69" s="112">
        <f t="shared" si="28"/>
        <v>66</v>
      </c>
      <c r="O69" s="112">
        <f t="shared" si="29"/>
        <v>34</v>
      </c>
      <c r="P69" s="112">
        <f t="shared" si="30"/>
        <v>0</v>
      </c>
      <c r="Q69" s="113">
        <f t="shared" si="31"/>
        <v>0.51515151515151514</v>
      </c>
      <c r="R69" s="112">
        <v>4</v>
      </c>
      <c r="S69" s="112">
        <v>1</v>
      </c>
      <c r="T69" s="112"/>
      <c r="U69" s="112">
        <v>0</v>
      </c>
      <c r="V69" s="112">
        <v>0</v>
      </c>
      <c r="W69" s="112"/>
      <c r="X69" s="112">
        <v>4</v>
      </c>
      <c r="Y69" s="112">
        <v>2</v>
      </c>
      <c r="Z69" s="112"/>
      <c r="AA69" s="112">
        <v>4</v>
      </c>
      <c r="AB69" s="112">
        <v>3</v>
      </c>
      <c r="AC69" s="112"/>
      <c r="AD69" s="112">
        <v>4</v>
      </c>
      <c r="AE69" s="112">
        <v>1</v>
      </c>
      <c r="AF69" s="112"/>
      <c r="AG69" s="112">
        <v>5</v>
      </c>
      <c r="AH69" s="112">
        <v>4</v>
      </c>
      <c r="AI69" s="112"/>
      <c r="AJ69" s="112">
        <v>2</v>
      </c>
      <c r="AK69" s="112">
        <v>2</v>
      </c>
      <c r="AL69" s="112"/>
      <c r="AM69" s="112">
        <v>6</v>
      </c>
      <c r="AN69" s="112">
        <v>3</v>
      </c>
      <c r="AO69" s="112"/>
      <c r="AP69" s="112">
        <v>6</v>
      </c>
      <c r="AQ69" s="112">
        <v>2</v>
      </c>
      <c r="AR69" s="112"/>
      <c r="AS69" s="112">
        <v>5</v>
      </c>
      <c r="AT69" s="112">
        <v>3</v>
      </c>
      <c r="AU69" s="112"/>
      <c r="AV69" s="112">
        <v>5</v>
      </c>
      <c r="AW69" s="112">
        <v>3</v>
      </c>
      <c r="AX69" s="112"/>
      <c r="AY69" s="112">
        <v>5</v>
      </c>
      <c r="AZ69" s="112">
        <v>2</v>
      </c>
      <c r="BA69" s="112"/>
      <c r="BB69" s="112">
        <v>4</v>
      </c>
      <c r="BC69" s="112">
        <v>3</v>
      </c>
      <c r="BD69" s="112"/>
      <c r="BE69" s="112">
        <v>3</v>
      </c>
      <c r="BF69" s="112">
        <v>2</v>
      </c>
      <c r="BG69" s="112"/>
      <c r="BH69" s="112">
        <v>5</v>
      </c>
      <c r="BI69" s="112">
        <v>1</v>
      </c>
      <c r="BJ69" s="112"/>
      <c r="BK69" s="112">
        <v>4</v>
      </c>
      <c r="BL69" s="112">
        <v>2</v>
      </c>
      <c r="BM69" s="112"/>
      <c r="BN69" s="111"/>
      <c r="BO69" s="111"/>
      <c r="BP69" s="111"/>
      <c r="BQ69" s="111"/>
      <c r="BR69" s="111"/>
      <c r="BS69" s="111"/>
      <c r="BT69" s="101"/>
      <c r="BU69" s="101"/>
      <c r="BV69" s="101"/>
      <c r="BW69" s="101"/>
      <c r="BX69" s="101"/>
    </row>
    <row r="70" spans="1:76">
      <c r="A70" s="124">
        <v>14</v>
      </c>
      <c r="B70" s="101" t="s">
        <v>942</v>
      </c>
      <c r="C70" s="101" t="str">
        <f t="shared" si="26"/>
        <v>WAYNE BULLOCK</v>
      </c>
      <c r="D70" s="111">
        <f>SUM(D57:D69)</f>
        <v>5243</v>
      </c>
      <c r="E70" s="111">
        <f>SUM(E57:E69)</f>
        <v>2980</v>
      </c>
      <c r="F70" s="111">
        <f>SUM(F57:F69)</f>
        <v>281</v>
      </c>
      <c r="G70" s="123">
        <f>+E70/D70</f>
        <v>0.56837688346366588</v>
      </c>
      <c r="H70" s="111">
        <v>5</v>
      </c>
      <c r="I70" s="111">
        <v>165</v>
      </c>
      <c r="J70" s="111">
        <v>85</v>
      </c>
      <c r="K70" s="111">
        <f>F69+P70</f>
        <v>4</v>
      </c>
      <c r="L70" s="115">
        <f t="shared" si="27"/>
        <v>0.51515151515151514</v>
      </c>
      <c r="M70" s="114"/>
      <c r="N70" s="112">
        <f t="shared" si="28"/>
        <v>13</v>
      </c>
      <c r="O70" s="112">
        <f t="shared" si="29"/>
        <v>3</v>
      </c>
      <c r="P70" s="112">
        <f t="shared" si="30"/>
        <v>0</v>
      </c>
      <c r="Q70" s="113">
        <f t="shared" si="31"/>
        <v>0.23076923076923078</v>
      </c>
      <c r="R70" s="112">
        <v>0</v>
      </c>
      <c r="S70" s="112">
        <v>0</v>
      </c>
      <c r="T70" s="112"/>
      <c r="U70" s="112">
        <v>0</v>
      </c>
      <c r="V70" s="112">
        <v>0</v>
      </c>
      <c r="W70" s="112"/>
      <c r="X70" s="112">
        <v>1</v>
      </c>
      <c r="Y70" s="112">
        <v>0</v>
      </c>
      <c r="Z70" s="112"/>
      <c r="AA70" s="112">
        <v>2</v>
      </c>
      <c r="AB70" s="112">
        <v>0</v>
      </c>
      <c r="AC70" s="112"/>
      <c r="AD70" s="112">
        <v>2</v>
      </c>
      <c r="AE70" s="112">
        <v>2</v>
      </c>
      <c r="AF70" s="112"/>
      <c r="AG70" s="112">
        <v>0</v>
      </c>
      <c r="AH70" s="112">
        <v>0</v>
      </c>
      <c r="AI70" s="112"/>
      <c r="AJ70" s="112">
        <v>0</v>
      </c>
      <c r="AK70" s="112">
        <v>0</v>
      </c>
      <c r="AL70" s="112"/>
      <c r="AM70" s="112">
        <v>2</v>
      </c>
      <c r="AN70" s="112">
        <v>1</v>
      </c>
      <c r="AO70" s="112"/>
      <c r="AP70" s="112">
        <v>0</v>
      </c>
      <c r="AQ70" s="112">
        <v>0</v>
      </c>
      <c r="AR70" s="112"/>
      <c r="AS70" s="112">
        <v>3</v>
      </c>
      <c r="AT70" s="112">
        <v>0</v>
      </c>
      <c r="AU70" s="112"/>
      <c r="AV70" s="112">
        <v>0</v>
      </c>
      <c r="AW70" s="112">
        <v>0</v>
      </c>
      <c r="AX70" s="112"/>
      <c r="AY70" s="112">
        <v>1</v>
      </c>
      <c r="AZ70" s="112">
        <v>0</v>
      </c>
      <c r="BA70" s="121"/>
      <c r="BB70" s="112">
        <v>1</v>
      </c>
      <c r="BC70" s="112">
        <v>0</v>
      </c>
      <c r="BD70" s="112"/>
      <c r="BE70" s="112">
        <v>1</v>
      </c>
      <c r="BF70" s="112">
        <v>0</v>
      </c>
      <c r="BG70" s="121"/>
      <c r="BH70" s="112">
        <v>0</v>
      </c>
      <c r="BI70" s="112">
        <v>0</v>
      </c>
      <c r="BJ70" s="121"/>
      <c r="BK70" s="112">
        <v>0</v>
      </c>
      <c r="BL70" s="112">
        <v>0</v>
      </c>
      <c r="BM70" s="12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</row>
    <row r="71" spans="1:76">
      <c r="A71" s="119">
        <v>4</v>
      </c>
      <c r="B71" s="118" t="s">
        <v>941</v>
      </c>
      <c r="C71" s="118"/>
      <c r="D71" s="172"/>
      <c r="E71" s="172"/>
      <c r="F71" s="172"/>
      <c r="G71" s="177"/>
      <c r="H71" s="116">
        <f>AVERAGE(H57:H70)</f>
        <v>7.4285714285714288</v>
      </c>
      <c r="I71" s="111">
        <f>SUM(I57:I70)</f>
        <v>5540</v>
      </c>
      <c r="J71" s="111">
        <f>SUM(J57:J70)</f>
        <v>3051</v>
      </c>
      <c r="K71" s="111">
        <f>SUM(K57:K70)</f>
        <v>174</v>
      </c>
      <c r="L71" s="115">
        <f>+J71/I71</f>
        <v>0.55072202166064987</v>
      </c>
      <c r="M71" s="114"/>
      <c r="N71" s="112">
        <f>SUM(N57:N70)</f>
        <v>798</v>
      </c>
      <c r="O71" s="112">
        <f>SUM(O57:O70)</f>
        <v>457</v>
      </c>
      <c r="P71" s="112">
        <f>SUM(P57:P70)</f>
        <v>20</v>
      </c>
      <c r="Q71" s="113">
        <f t="shared" si="31"/>
        <v>0.57268170426065168</v>
      </c>
      <c r="R71" s="112">
        <f t="shared" ref="R71:AX71" si="32">SUM(R57:R70)</f>
        <v>46</v>
      </c>
      <c r="S71" s="112">
        <f t="shared" si="32"/>
        <v>25</v>
      </c>
      <c r="T71" s="112">
        <f t="shared" si="32"/>
        <v>2</v>
      </c>
      <c r="U71" s="112">
        <f t="shared" si="32"/>
        <v>46</v>
      </c>
      <c r="V71" s="112">
        <f t="shared" si="32"/>
        <v>26</v>
      </c>
      <c r="W71" s="112">
        <f t="shared" si="32"/>
        <v>0</v>
      </c>
      <c r="X71" s="112">
        <f t="shared" si="32"/>
        <v>41</v>
      </c>
      <c r="Y71" s="112">
        <f t="shared" si="32"/>
        <v>20</v>
      </c>
      <c r="Z71" s="112">
        <f t="shared" si="32"/>
        <v>5</v>
      </c>
      <c r="AA71" s="112">
        <f t="shared" si="32"/>
        <v>44</v>
      </c>
      <c r="AB71" s="112">
        <f t="shared" si="32"/>
        <v>22</v>
      </c>
      <c r="AC71" s="112">
        <f t="shared" si="32"/>
        <v>0</v>
      </c>
      <c r="AD71" s="112">
        <f t="shared" si="32"/>
        <v>54</v>
      </c>
      <c r="AE71" s="112">
        <f t="shared" si="32"/>
        <v>36</v>
      </c>
      <c r="AF71" s="112">
        <f t="shared" si="32"/>
        <v>1</v>
      </c>
      <c r="AG71" s="112">
        <f t="shared" si="32"/>
        <v>57</v>
      </c>
      <c r="AH71" s="112">
        <f t="shared" si="32"/>
        <v>37</v>
      </c>
      <c r="AI71" s="112">
        <f t="shared" si="32"/>
        <v>1</v>
      </c>
      <c r="AJ71" s="112">
        <f t="shared" si="32"/>
        <v>45</v>
      </c>
      <c r="AK71" s="112">
        <f t="shared" si="32"/>
        <v>22</v>
      </c>
      <c r="AL71" s="112">
        <f t="shared" si="32"/>
        <v>0</v>
      </c>
      <c r="AM71" s="112">
        <f t="shared" si="32"/>
        <v>66</v>
      </c>
      <c r="AN71" s="112">
        <f t="shared" si="32"/>
        <v>46</v>
      </c>
      <c r="AO71" s="112">
        <f t="shared" si="32"/>
        <v>2</v>
      </c>
      <c r="AP71" s="112">
        <f t="shared" si="32"/>
        <v>57</v>
      </c>
      <c r="AQ71" s="112">
        <f t="shared" si="32"/>
        <v>35</v>
      </c>
      <c r="AR71" s="112">
        <f t="shared" si="32"/>
        <v>5</v>
      </c>
      <c r="AS71" s="112">
        <f t="shared" si="32"/>
        <v>48</v>
      </c>
      <c r="AT71" s="112">
        <f t="shared" si="32"/>
        <v>27</v>
      </c>
      <c r="AU71" s="112">
        <f t="shared" si="32"/>
        <v>1</v>
      </c>
      <c r="AV71" s="112">
        <f t="shared" si="32"/>
        <v>54</v>
      </c>
      <c r="AW71" s="112">
        <f t="shared" si="32"/>
        <v>33</v>
      </c>
      <c r="AX71" s="112">
        <f t="shared" si="32"/>
        <v>1</v>
      </c>
      <c r="AY71" s="112">
        <f t="shared" ref="AY71:BL71" si="33">SUM(AY56:AY70)</f>
        <v>56</v>
      </c>
      <c r="AZ71" s="112">
        <f t="shared" si="33"/>
        <v>36</v>
      </c>
      <c r="BA71" s="112">
        <f t="shared" si="33"/>
        <v>0</v>
      </c>
      <c r="BB71" s="112">
        <f t="shared" si="33"/>
        <v>43</v>
      </c>
      <c r="BC71" s="112">
        <f t="shared" si="33"/>
        <v>25</v>
      </c>
      <c r="BD71" s="112">
        <f t="shared" si="33"/>
        <v>1</v>
      </c>
      <c r="BE71" s="112">
        <f t="shared" si="33"/>
        <v>44</v>
      </c>
      <c r="BF71" s="112">
        <f t="shared" si="33"/>
        <v>20</v>
      </c>
      <c r="BG71" s="112">
        <f t="shared" si="33"/>
        <v>1</v>
      </c>
      <c r="BH71" s="112">
        <f t="shared" si="33"/>
        <v>46</v>
      </c>
      <c r="BI71" s="112">
        <f t="shared" si="33"/>
        <v>21</v>
      </c>
      <c r="BJ71" s="112">
        <f t="shared" si="33"/>
        <v>0</v>
      </c>
      <c r="BK71" s="112">
        <f t="shared" si="33"/>
        <v>51</v>
      </c>
      <c r="BL71" s="112">
        <f t="shared" si="33"/>
        <v>26</v>
      </c>
      <c r="BM71" s="112">
        <f t="shared" ref="BM71:BS71" si="34">SUM(BM56:BM69)</f>
        <v>0</v>
      </c>
      <c r="BN71" s="111">
        <f t="shared" si="34"/>
        <v>0</v>
      </c>
      <c r="BO71" s="111">
        <f t="shared" si="34"/>
        <v>0</v>
      </c>
      <c r="BP71" s="111">
        <f t="shared" si="34"/>
        <v>0</v>
      </c>
      <c r="BQ71" s="111">
        <f t="shared" si="34"/>
        <v>0</v>
      </c>
      <c r="BR71" s="111">
        <f t="shared" si="34"/>
        <v>0</v>
      </c>
      <c r="BS71" s="111">
        <f t="shared" si="34"/>
        <v>0</v>
      </c>
      <c r="BT71" s="101"/>
      <c r="BU71" s="101"/>
      <c r="BV71" s="101"/>
      <c r="BW71" s="101"/>
      <c r="BX71" s="101"/>
    </row>
    <row r="72" spans="1:76">
      <c r="A72" s="176"/>
      <c r="B72" s="172"/>
      <c r="C72" s="172"/>
      <c r="D72" s="101"/>
      <c r="E72" s="101"/>
      <c r="F72" s="101"/>
      <c r="G72" s="129"/>
      <c r="H72" s="172"/>
      <c r="I72" s="172"/>
      <c r="J72" s="172"/>
      <c r="K72" s="172"/>
      <c r="L72" s="175"/>
      <c r="M72" s="127"/>
      <c r="N72" s="173"/>
      <c r="O72" s="173"/>
      <c r="P72" s="173"/>
      <c r="Q72" s="174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3"/>
      <c r="AQ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  <c r="BB72" s="173"/>
      <c r="BC72" s="173"/>
      <c r="BD72" s="173"/>
      <c r="BE72" s="173"/>
      <c r="BF72" s="173"/>
      <c r="BG72" s="173"/>
      <c r="BH72" s="173"/>
      <c r="BI72" s="173"/>
      <c r="BJ72" s="173"/>
      <c r="BK72" s="173"/>
      <c r="BL72" s="173"/>
      <c r="BM72" s="173"/>
      <c r="BN72" s="172"/>
      <c r="BO72" s="172"/>
      <c r="BP72" s="172"/>
      <c r="BQ72" s="172"/>
      <c r="BR72" s="172"/>
      <c r="BS72" s="172"/>
      <c r="BT72" s="101"/>
      <c r="BU72" s="101"/>
      <c r="BV72" s="101"/>
      <c r="BW72" s="101"/>
      <c r="BX72" s="101"/>
    </row>
    <row r="73" spans="1:76">
      <c r="A73" s="119">
        <v>5</v>
      </c>
      <c r="B73" s="101" t="s">
        <v>940</v>
      </c>
      <c r="C73" s="101"/>
      <c r="D73" s="101"/>
      <c r="E73" s="101"/>
      <c r="F73" s="101"/>
      <c r="G73" s="129"/>
      <c r="H73" s="111" t="s">
        <v>677</v>
      </c>
      <c r="I73" s="111" t="s">
        <v>268</v>
      </c>
      <c r="J73" s="111" t="s">
        <v>888</v>
      </c>
      <c r="K73" s="111" t="s">
        <v>266</v>
      </c>
      <c r="L73" s="163" t="s">
        <v>265</v>
      </c>
      <c r="M73" s="114"/>
      <c r="N73" s="112" t="s">
        <v>268</v>
      </c>
      <c r="O73" s="112" t="s">
        <v>267</v>
      </c>
      <c r="P73" s="112" t="s">
        <v>266</v>
      </c>
      <c r="Q73" s="113" t="s">
        <v>265</v>
      </c>
      <c r="R73" s="112" t="s">
        <v>268</v>
      </c>
      <c r="S73" s="112" t="s">
        <v>267</v>
      </c>
      <c r="T73" s="112" t="s">
        <v>266</v>
      </c>
      <c r="U73" s="112" t="s">
        <v>268</v>
      </c>
      <c r="V73" s="112" t="s">
        <v>267</v>
      </c>
      <c r="W73" s="112" t="s">
        <v>266</v>
      </c>
      <c r="X73" s="112" t="s">
        <v>268</v>
      </c>
      <c r="Y73" s="112" t="s">
        <v>267</v>
      </c>
      <c r="Z73" s="112" t="s">
        <v>266</v>
      </c>
      <c r="AA73" s="112" t="s">
        <v>268</v>
      </c>
      <c r="AB73" s="112" t="s">
        <v>267</v>
      </c>
      <c r="AC73" s="112" t="s">
        <v>266</v>
      </c>
      <c r="AD73" s="112" t="s">
        <v>268</v>
      </c>
      <c r="AE73" s="112" t="s">
        <v>267</v>
      </c>
      <c r="AF73" s="112" t="s">
        <v>266</v>
      </c>
      <c r="AG73" s="112" t="s">
        <v>268</v>
      </c>
      <c r="AH73" s="112" t="s">
        <v>267</v>
      </c>
      <c r="AI73" s="112" t="s">
        <v>266</v>
      </c>
      <c r="AJ73" s="112" t="s">
        <v>268</v>
      </c>
      <c r="AK73" s="112" t="s">
        <v>267</v>
      </c>
      <c r="AL73" s="112" t="s">
        <v>266</v>
      </c>
      <c r="AM73" s="112" t="s">
        <v>268</v>
      </c>
      <c r="AN73" s="112" t="s">
        <v>267</v>
      </c>
      <c r="AO73" s="112" t="s">
        <v>266</v>
      </c>
      <c r="AP73" s="112" t="s">
        <v>268</v>
      </c>
      <c r="AQ73" s="112" t="s">
        <v>267</v>
      </c>
      <c r="AR73" s="112" t="s">
        <v>266</v>
      </c>
      <c r="AS73" s="112" t="s">
        <v>268</v>
      </c>
      <c r="AT73" s="112" t="s">
        <v>267</v>
      </c>
      <c r="AU73" s="112" t="s">
        <v>266</v>
      </c>
      <c r="AV73" s="112" t="s">
        <v>268</v>
      </c>
      <c r="AW73" s="112" t="s">
        <v>267</v>
      </c>
      <c r="AX73" s="112" t="s">
        <v>266</v>
      </c>
      <c r="AY73" s="112" t="s">
        <v>268</v>
      </c>
      <c r="AZ73" s="112" t="s">
        <v>267</v>
      </c>
      <c r="BA73" s="112" t="s">
        <v>266</v>
      </c>
      <c r="BB73" s="112" t="s">
        <v>268</v>
      </c>
      <c r="BC73" s="112" t="s">
        <v>267</v>
      </c>
      <c r="BD73" s="112" t="s">
        <v>266</v>
      </c>
      <c r="BE73" s="112" t="s">
        <v>268</v>
      </c>
      <c r="BF73" s="112" t="s">
        <v>267</v>
      </c>
      <c r="BG73" s="112" t="s">
        <v>266</v>
      </c>
      <c r="BH73" s="112" t="s">
        <v>268</v>
      </c>
      <c r="BI73" s="112" t="s">
        <v>267</v>
      </c>
      <c r="BJ73" s="112" t="s">
        <v>266</v>
      </c>
      <c r="BK73" s="112" t="s">
        <v>268</v>
      </c>
      <c r="BL73" s="112" t="s">
        <v>267</v>
      </c>
      <c r="BM73" s="112" t="s">
        <v>266</v>
      </c>
      <c r="BN73" s="111" t="s">
        <v>268</v>
      </c>
      <c r="BO73" s="111" t="s">
        <v>267</v>
      </c>
      <c r="BP73" s="111" t="s">
        <v>266</v>
      </c>
      <c r="BQ73" s="111" t="s">
        <v>268</v>
      </c>
      <c r="BR73" s="111" t="s">
        <v>267</v>
      </c>
      <c r="BS73" s="111" t="s">
        <v>266</v>
      </c>
      <c r="BT73" s="101"/>
      <c r="BU73" s="101"/>
      <c r="BV73" s="101"/>
      <c r="BW73" s="101"/>
      <c r="BX73" s="101"/>
    </row>
    <row r="74" spans="1:76">
      <c r="A74" s="124">
        <v>1</v>
      </c>
      <c r="B74" s="101" t="s">
        <v>939</v>
      </c>
      <c r="C74" s="101" t="str">
        <f t="shared" ref="C74:C88" si="35">TRIM(B74)</f>
        <v>TIM SCRIBNER</v>
      </c>
      <c r="D74" s="111">
        <v>812</v>
      </c>
      <c r="E74" s="111">
        <v>552</v>
      </c>
      <c r="F74" s="111">
        <v>92</v>
      </c>
      <c r="G74" s="123">
        <v>0.67980295566502458</v>
      </c>
      <c r="H74" s="111">
        <v>20</v>
      </c>
      <c r="I74" s="111">
        <v>1110</v>
      </c>
      <c r="J74" s="111">
        <v>654</v>
      </c>
      <c r="K74" s="111">
        <v>89</v>
      </c>
      <c r="L74" s="115">
        <f t="shared" ref="L74:L88" si="36">J74/I74</f>
        <v>0.58918918918918917</v>
      </c>
      <c r="M74" s="114"/>
      <c r="N74" s="112">
        <f t="shared" ref="N74:N88" si="37">+R74+U74+X74+AA74+AD74+AG74+AJ74+AM74+AP74+AS74+AV74+AY74+BB74+BE74+BH74+BK74+BN74</f>
        <v>67</v>
      </c>
      <c r="O74" s="112">
        <f t="shared" ref="O74:O88" si="38">+S74+V74+Y74+AB74+AE74+AH74+AK74+AN74+AQ74+AT74+AW74+AZ74+BC74+BF74+BI74+BL74+BO74</f>
        <v>43</v>
      </c>
      <c r="P74" s="112">
        <f t="shared" ref="P74:P88" si="39">+T74+W74+Z74+AC74+AF74+AI74+AL74+AO74+AR74+AU74+AX74+BA74+BD74+BG74+BJ74+BM74+BP74</f>
        <v>6</v>
      </c>
      <c r="Q74" s="113">
        <f t="shared" ref="Q74:Q89" si="40">+O74/N74</f>
        <v>0.64179104477611937</v>
      </c>
      <c r="R74" s="112">
        <v>4</v>
      </c>
      <c r="S74" s="112">
        <v>3</v>
      </c>
      <c r="T74" s="112">
        <v>2</v>
      </c>
      <c r="U74" s="112">
        <v>5</v>
      </c>
      <c r="V74" s="112">
        <v>4</v>
      </c>
      <c r="W74" s="112">
        <v>2</v>
      </c>
      <c r="X74" s="112">
        <v>4</v>
      </c>
      <c r="Y74" s="112">
        <v>3</v>
      </c>
      <c r="Z74" s="112"/>
      <c r="AA74" s="112">
        <v>5</v>
      </c>
      <c r="AB74" s="112">
        <v>4</v>
      </c>
      <c r="AC74" s="112"/>
      <c r="AD74" s="112">
        <v>4</v>
      </c>
      <c r="AE74" s="112">
        <v>3</v>
      </c>
      <c r="AF74" s="112"/>
      <c r="AG74" s="112">
        <v>5</v>
      </c>
      <c r="AH74" s="112">
        <v>1</v>
      </c>
      <c r="AI74" s="112"/>
      <c r="AJ74" s="112">
        <v>5</v>
      </c>
      <c r="AK74" s="112">
        <v>3</v>
      </c>
      <c r="AL74" s="112"/>
      <c r="AM74" s="112">
        <v>5</v>
      </c>
      <c r="AN74" s="112">
        <v>4</v>
      </c>
      <c r="AO74" s="112">
        <v>1</v>
      </c>
      <c r="AP74" s="171"/>
      <c r="AQ74" s="171"/>
      <c r="AR74" s="171"/>
      <c r="AS74" s="112">
        <v>5</v>
      </c>
      <c r="AT74" s="112">
        <v>3</v>
      </c>
      <c r="AU74" s="112"/>
      <c r="AV74" s="112">
        <v>3</v>
      </c>
      <c r="AW74" s="112">
        <v>2</v>
      </c>
      <c r="AX74" s="112"/>
      <c r="AY74" s="112">
        <v>4</v>
      </c>
      <c r="AZ74" s="112">
        <v>3</v>
      </c>
      <c r="BA74" s="112"/>
      <c r="BB74" s="112">
        <v>5</v>
      </c>
      <c r="BC74" s="112">
        <v>3</v>
      </c>
      <c r="BD74" s="112"/>
      <c r="BE74" s="112">
        <v>4</v>
      </c>
      <c r="BF74" s="112">
        <v>3</v>
      </c>
      <c r="BG74" s="112"/>
      <c r="BH74" s="112">
        <v>4</v>
      </c>
      <c r="BI74" s="112">
        <v>1</v>
      </c>
      <c r="BJ74" s="112"/>
      <c r="BK74" s="112">
        <v>5</v>
      </c>
      <c r="BL74" s="112">
        <v>3</v>
      </c>
      <c r="BM74" s="112">
        <v>1</v>
      </c>
      <c r="BN74" s="111"/>
      <c r="BO74" s="111"/>
      <c r="BP74" s="111"/>
      <c r="BQ74" s="111"/>
      <c r="BR74" s="111"/>
      <c r="BS74" s="111"/>
      <c r="BT74" s="101"/>
      <c r="BU74" s="101"/>
      <c r="BV74" s="101"/>
      <c r="BW74" s="101"/>
      <c r="BX74" s="101"/>
    </row>
    <row r="75" spans="1:76">
      <c r="A75" s="124">
        <v>2</v>
      </c>
      <c r="B75" s="101" t="s">
        <v>938</v>
      </c>
      <c r="C75" s="101" t="str">
        <f t="shared" si="35"/>
        <v>DWAYNE SMITH</v>
      </c>
      <c r="D75" s="111">
        <v>92</v>
      </c>
      <c r="E75" s="111">
        <v>78</v>
      </c>
      <c r="F75" s="111">
        <v>20</v>
      </c>
      <c r="G75" s="123">
        <v>0.84782608695652173</v>
      </c>
      <c r="H75" s="111">
        <v>16</v>
      </c>
      <c r="I75" s="111">
        <v>1012</v>
      </c>
      <c r="J75" s="111">
        <v>634</v>
      </c>
      <c r="K75" s="111">
        <v>124</v>
      </c>
      <c r="L75" s="115">
        <f t="shared" si="36"/>
        <v>0.62648221343873522</v>
      </c>
      <c r="M75" s="114"/>
      <c r="N75" s="112">
        <f t="shared" si="37"/>
        <v>62</v>
      </c>
      <c r="O75" s="112">
        <f t="shared" si="38"/>
        <v>39</v>
      </c>
      <c r="P75" s="112">
        <f t="shared" si="39"/>
        <v>10</v>
      </c>
      <c r="Q75" s="113">
        <f t="shared" si="40"/>
        <v>0.62903225806451613</v>
      </c>
      <c r="R75" s="112">
        <v>4</v>
      </c>
      <c r="S75" s="112">
        <v>3</v>
      </c>
      <c r="T75" s="112">
        <v>3</v>
      </c>
      <c r="U75" s="112">
        <v>5</v>
      </c>
      <c r="V75" s="112">
        <v>4</v>
      </c>
      <c r="W75" s="112">
        <v>3</v>
      </c>
      <c r="X75" s="112">
        <v>5</v>
      </c>
      <c r="Y75" s="112">
        <v>3</v>
      </c>
      <c r="Z75" s="112"/>
      <c r="AA75" s="112">
        <v>3</v>
      </c>
      <c r="AB75" s="112">
        <v>3</v>
      </c>
      <c r="AC75" s="112"/>
      <c r="AD75" s="112">
        <v>5</v>
      </c>
      <c r="AE75" s="112">
        <v>3</v>
      </c>
      <c r="AF75" s="112">
        <v>1</v>
      </c>
      <c r="AG75" s="112">
        <v>3</v>
      </c>
      <c r="AH75" s="112">
        <v>3</v>
      </c>
      <c r="AI75" s="112"/>
      <c r="AJ75" s="112">
        <v>0</v>
      </c>
      <c r="AK75" s="112">
        <v>0</v>
      </c>
      <c r="AL75" s="112"/>
      <c r="AM75" s="112">
        <v>5</v>
      </c>
      <c r="AN75" s="112">
        <v>3</v>
      </c>
      <c r="AO75" s="112">
        <v>1</v>
      </c>
      <c r="AP75" s="171"/>
      <c r="AQ75" s="171"/>
      <c r="AR75" s="171"/>
      <c r="AS75" s="112">
        <v>6</v>
      </c>
      <c r="AT75" s="112">
        <v>5</v>
      </c>
      <c r="AU75" s="112">
        <v>1</v>
      </c>
      <c r="AV75" s="112">
        <v>4</v>
      </c>
      <c r="AW75" s="112">
        <v>1</v>
      </c>
      <c r="AX75" s="112"/>
      <c r="AY75" s="112">
        <v>4</v>
      </c>
      <c r="AZ75" s="112">
        <v>2</v>
      </c>
      <c r="BA75" s="112"/>
      <c r="BB75" s="112">
        <v>4</v>
      </c>
      <c r="BC75" s="112">
        <v>2</v>
      </c>
      <c r="BD75" s="112"/>
      <c r="BE75" s="112">
        <v>5</v>
      </c>
      <c r="BF75" s="112">
        <v>3</v>
      </c>
      <c r="BG75" s="112"/>
      <c r="BH75" s="112">
        <v>4</v>
      </c>
      <c r="BI75" s="112">
        <v>1</v>
      </c>
      <c r="BJ75" s="112"/>
      <c r="BK75" s="112">
        <v>5</v>
      </c>
      <c r="BL75" s="112">
        <v>3</v>
      </c>
      <c r="BM75" s="112">
        <v>1</v>
      </c>
      <c r="BN75" s="111"/>
      <c r="BO75" s="111"/>
      <c r="BP75" s="111"/>
      <c r="BQ75" s="111"/>
      <c r="BR75" s="111"/>
      <c r="BS75" s="111"/>
      <c r="BT75" s="101"/>
      <c r="BU75" s="101"/>
      <c r="BV75" s="101"/>
      <c r="BW75" s="101"/>
      <c r="BX75" s="101"/>
    </row>
    <row r="76" spans="1:76">
      <c r="A76" s="124">
        <v>3</v>
      </c>
      <c r="B76" s="101" t="s">
        <v>937</v>
      </c>
      <c r="C76" s="101" t="str">
        <f t="shared" si="35"/>
        <v>BILL ACTON</v>
      </c>
      <c r="D76" s="111">
        <v>953</v>
      </c>
      <c r="E76" s="111">
        <v>578</v>
      </c>
      <c r="F76" s="111">
        <v>79</v>
      </c>
      <c r="G76" s="123">
        <v>0.60650577124868832</v>
      </c>
      <c r="H76" s="111">
        <v>5</v>
      </c>
      <c r="I76" s="111">
        <v>334</v>
      </c>
      <c r="J76" s="111">
        <v>239</v>
      </c>
      <c r="K76" s="111">
        <v>42</v>
      </c>
      <c r="L76" s="115">
        <f t="shared" si="36"/>
        <v>0.71556886227544914</v>
      </c>
      <c r="M76" s="114"/>
      <c r="N76" s="112">
        <f t="shared" si="37"/>
        <v>49</v>
      </c>
      <c r="O76" s="112">
        <f t="shared" si="38"/>
        <v>41</v>
      </c>
      <c r="P76" s="112">
        <f t="shared" si="39"/>
        <v>12</v>
      </c>
      <c r="Q76" s="113">
        <f t="shared" si="40"/>
        <v>0.83673469387755106</v>
      </c>
      <c r="R76" s="112">
        <v>4</v>
      </c>
      <c r="S76" s="112">
        <v>3</v>
      </c>
      <c r="T76" s="112">
        <v>1</v>
      </c>
      <c r="U76" s="112">
        <v>4</v>
      </c>
      <c r="V76" s="112">
        <v>4</v>
      </c>
      <c r="W76" s="112">
        <v>3</v>
      </c>
      <c r="X76" s="112">
        <v>4</v>
      </c>
      <c r="Y76" s="112">
        <v>3</v>
      </c>
      <c r="Z76" s="112"/>
      <c r="AA76" s="112">
        <v>0</v>
      </c>
      <c r="AB76" s="112">
        <v>0</v>
      </c>
      <c r="AC76" s="112"/>
      <c r="AD76" s="112">
        <v>5</v>
      </c>
      <c r="AE76" s="112">
        <v>4</v>
      </c>
      <c r="AF76" s="112">
        <v>2</v>
      </c>
      <c r="AG76" s="112">
        <v>5</v>
      </c>
      <c r="AH76" s="112">
        <v>5</v>
      </c>
      <c r="AI76" s="112"/>
      <c r="AJ76" s="112">
        <v>0</v>
      </c>
      <c r="AK76" s="112">
        <v>0</v>
      </c>
      <c r="AL76" s="112"/>
      <c r="AM76" s="112">
        <v>0</v>
      </c>
      <c r="AN76" s="112">
        <v>0</v>
      </c>
      <c r="AO76" s="112"/>
      <c r="AP76" s="171"/>
      <c r="AQ76" s="171"/>
      <c r="AR76" s="171"/>
      <c r="AS76" s="112">
        <v>6</v>
      </c>
      <c r="AT76" s="112">
        <v>6</v>
      </c>
      <c r="AU76" s="112">
        <v>3</v>
      </c>
      <c r="AV76" s="112">
        <v>0</v>
      </c>
      <c r="AW76" s="112">
        <v>0</v>
      </c>
      <c r="AX76" s="112"/>
      <c r="AY76" s="112">
        <v>4</v>
      </c>
      <c r="AZ76" s="112">
        <v>3</v>
      </c>
      <c r="BA76" s="112"/>
      <c r="BB76" s="112">
        <v>4</v>
      </c>
      <c r="BC76" s="112">
        <v>2</v>
      </c>
      <c r="BD76" s="112"/>
      <c r="BE76" s="112">
        <v>4</v>
      </c>
      <c r="BF76" s="112">
        <v>3</v>
      </c>
      <c r="BG76" s="112">
        <v>1</v>
      </c>
      <c r="BH76" s="112">
        <v>4</v>
      </c>
      <c r="BI76" s="112">
        <v>4</v>
      </c>
      <c r="BJ76" s="112">
        <v>1</v>
      </c>
      <c r="BK76" s="112">
        <v>5</v>
      </c>
      <c r="BL76" s="112">
        <v>4</v>
      </c>
      <c r="BM76" s="112">
        <v>1</v>
      </c>
      <c r="BN76" s="111"/>
      <c r="BO76" s="111"/>
      <c r="BP76" s="111"/>
      <c r="BQ76" s="111"/>
      <c r="BR76" s="111"/>
      <c r="BS76" s="111"/>
      <c r="BT76" s="101"/>
      <c r="BU76" s="101"/>
      <c r="BV76" s="101"/>
      <c r="BW76" s="101"/>
      <c r="BX76" s="101"/>
    </row>
    <row r="77" spans="1:76">
      <c r="A77" s="124">
        <v>4</v>
      </c>
      <c r="B77" s="101" t="s">
        <v>936</v>
      </c>
      <c r="C77" s="101" t="str">
        <f t="shared" si="35"/>
        <v>DOUG SMITH</v>
      </c>
      <c r="D77" s="111">
        <v>205</v>
      </c>
      <c r="E77" s="111">
        <v>122</v>
      </c>
      <c r="F77" s="111">
        <v>4</v>
      </c>
      <c r="G77" s="123">
        <v>0.59512195121951217</v>
      </c>
      <c r="H77" s="111">
        <v>19</v>
      </c>
      <c r="I77" s="111">
        <v>1228</v>
      </c>
      <c r="J77" s="111">
        <v>769</v>
      </c>
      <c r="K77" s="111">
        <v>61</v>
      </c>
      <c r="L77" s="115">
        <f t="shared" si="36"/>
        <v>0.62622149837133545</v>
      </c>
      <c r="M77" s="114"/>
      <c r="N77" s="112">
        <f t="shared" si="37"/>
        <v>68</v>
      </c>
      <c r="O77" s="112">
        <f t="shared" si="38"/>
        <v>44</v>
      </c>
      <c r="P77" s="112">
        <f t="shared" si="39"/>
        <v>5</v>
      </c>
      <c r="Q77" s="113">
        <f t="shared" si="40"/>
        <v>0.6470588235294118</v>
      </c>
      <c r="R77" s="112">
        <v>5</v>
      </c>
      <c r="S77" s="112">
        <v>4</v>
      </c>
      <c r="T77" s="112">
        <v>1</v>
      </c>
      <c r="U77" s="112">
        <v>5</v>
      </c>
      <c r="V77" s="112">
        <v>3</v>
      </c>
      <c r="W77" s="112"/>
      <c r="X77" s="112">
        <v>4</v>
      </c>
      <c r="Y77" s="112">
        <v>2</v>
      </c>
      <c r="Z77" s="112"/>
      <c r="AA77" s="112">
        <v>5</v>
      </c>
      <c r="AB77" s="112">
        <v>1</v>
      </c>
      <c r="AC77" s="112"/>
      <c r="AD77" s="112">
        <v>4</v>
      </c>
      <c r="AE77" s="112">
        <v>3</v>
      </c>
      <c r="AF77" s="112"/>
      <c r="AG77" s="112">
        <v>4</v>
      </c>
      <c r="AH77" s="112">
        <v>3</v>
      </c>
      <c r="AI77" s="112"/>
      <c r="AJ77" s="112">
        <v>6</v>
      </c>
      <c r="AK77" s="112">
        <v>6</v>
      </c>
      <c r="AL77" s="112">
        <v>2</v>
      </c>
      <c r="AM77" s="112">
        <v>5</v>
      </c>
      <c r="AN77" s="112">
        <v>4</v>
      </c>
      <c r="AO77" s="112"/>
      <c r="AP77" s="171"/>
      <c r="AQ77" s="171"/>
      <c r="AR77" s="171"/>
      <c r="AS77" s="112">
        <v>6</v>
      </c>
      <c r="AT77" s="112">
        <v>4</v>
      </c>
      <c r="AU77" s="112">
        <v>2</v>
      </c>
      <c r="AV77" s="112">
        <v>2</v>
      </c>
      <c r="AW77" s="112">
        <v>1</v>
      </c>
      <c r="AX77" s="112"/>
      <c r="AY77" s="112">
        <v>4</v>
      </c>
      <c r="AZ77" s="112">
        <v>3</v>
      </c>
      <c r="BA77" s="112"/>
      <c r="BB77" s="112">
        <v>4</v>
      </c>
      <c r="BC77" s="112">
        <v>2</v>
      </c>
      <c r="BD77" s="112"/>
      <c r="BE77" s="112">
        <v>5</v>
      </c>
      <c r="BF77" s="112">
        <v>3</v>
      </c>
      <c r="BG77" s="112"/>
      <c r="BH77" s="112">
        <v>4</v>
      </c>
      <c r="BI77" s="112">
        <v>2</v>
      </c>
      <c r="BJ77" s="112"/>
      <c r="BK77" s="112">
        <v>5</v>
      </c>
      <c r="BL77" s="112">
        <v>3</v>
      </c>
      <c r="BM77" s="112"/>
      <c r="BN77" s="111"/>
      <c r="BO77" s="111"/>
      <c r="BP77" s="111"/>
      <c r="BQ77" s="111"/>
      <c r="BR77" s="111"/>
      <c r="BS77" s="111"/>
      <c r="BT77" s="101"/>
      <c r="BU77" s="101"/>
      <c r="BV77" s="101"/>
      <c r="BW77" s="101"/>
      <c r="BX77" s="101"/>
    </row>
    <row r="78" spans="1:76">
      <c r="A78" s="124">
        <v>5</v>
      </c>
      <c r="B78" s="101" t="s">
        <v>935</v>
      </c>
      <c r="C78" s="101" t="str">
        <f t="shared" si="35"/>
        <v>ROY PHILLIPS</v>
      </c>
      <c r="D78" s="111"/>
      <c r="E78" s="111"/>
      <c r="F78" s="111"/>
      <c r="G78" s="123"/>
      <c r="H78" s="111">
        <v>19</v>
      </c>
      <c r="I78" s="111">
        <v>1162</v>
      </c>
      <c r="J78" s="111">
        <v>678</v>
      </c>
      <c r="K78" s="111">
        <v>82</v>
      </c>
      <c r="L78" s="115">
        <f t="shared" si="36"/>
        <v>0.58347676419965577</v>
      </c>
      <c r="M78" s="114"/>
      <c r="N78" s="112">
        <f t="shared" si="37"/>
        <v>61</v>
      </c>
      <c r="O78" s="112">
        <f t="shared" si="38"/>
        <v>33</v>
      </c>
      <c r="P78" s="112">
        <f t="shared" si="39"/>
        <v>3</v>
      </c>
      <c r="Q78" s="113">
        <f t="shared" si="40"/>
        <v>0.54098360655737709</v>
      </c>
      <c r="R78" s="112">
        <v>5</v>
      </c>
      <c r="S78" s="112">
        <v>3</v>
      </c>
      <c r="T78" s="112">
        <v>2</v>
      </c>
      <c r="U78" s="112">
        <v>5</v>
      </c>
      <c r="V78" s="112">
        <v>4</v>
      </c>
      <c r="W78" s="112"/>
      <c r="X78" s="112">
        <v>4</v>
      </c>
      <c r="Y78" s="112">
        <v>1</v>
      </c>
      <c r="Z78" s="112"/>
      <c r="AA78" s="112">
        <v>5</v>
      </c>
      <c r="AB78" s="112">
        <v>1</v>
      </c>
      <c r="AC78" s="112"/>
      <c r="AD78" s="112">
        <v>5</v>
      </c>
      <c r="AE78" s="112">
        <v>1</v>
      </c>
      <c r="AF78" s="112"/>
      <c r="AG78" s="112">
        <v>4</v>
      </c>
      <c r="AH78" s="112">
        <v>3</v>
      </c>
      <c r="AI78" s="112"/>
      <c r="AJ78" s="112">
        <v>6</v>
      </c>
      <c r="AK78" s="112">
        <v>5</v>
      </c>
      <c r="AL78" s="112"/>
      <c r="AM78" s="112">
        <v>5</v>
      </c>
      <c r="AN78" s="112">
        <v>3</v>
      </c>
      <c r="AO78" s="112"/>
      <c r="AP78" s="171"/>
      <c r="AQ78" s="171"/>
      <c r="AR78" s="171"/>
      <c r="AS78" s="112">
        <v>5</v>
      </c>
      <c r="AT78" s="112">
        <v>3</v>
      </c>
      <c r="AU78" s="112"/>
      <c r="AV78" s="112">
        <v>4</v>
      </c>
      <c r="AW78" s="112">
        <v>2</v>
      </c>
      <c r="AX78" s="112"/>
      <c r="AY78" s="112">
        <v>0</v>
      </c>
      <c r="AZ78" s="112">
        <v>0</v>
      </c>
      <c r="BA78" s="112"/>
      <c r="BB78" s="112">
        <v>5</v>
      </c>
      <c r="BC78" s="112">
        <v>3</v>
      </c>
      <c r="BD78" s="112"/>
      <c r="BE78" s="112">
        <v>4</v>
      </c>
      <c r="BF78" s="112">
        <v>2</v>
      </c>
      <c r="BG78" s="112"/>
      <c r="BH78" s="112">
        <v>4</v>
      </c>
      <c r="BI78" s="112">
        <v>2</v>
      </c>
      <c r="BJ78" s="112">
        <v>1</v>
      </c>
      <c r="BK78" s="112">
        <v>0</v>
      </c>
      <c r="BL78" s="112">
        <v>0</v>
      </c>
      <c r="BM78" s="112"/>
      <c r="BN78" s="111"/>
      <c r="BO78" s="111"/>
      <c r="BP78" s="111"/>
      <c r="BQ78" s="111"/>
      <c r="BR78" s="111"/>
      <c r="BS78" s="111"/>
      <c r="BT78" s="101"/>
      <c r="BU78" s="101"/>
      <c r="BV78" s="101"/>
      <c r="BW78" s="101"/>
      <c r="BX78" s="101"/>
    </row>
    <row r="79" spans="1:76">
      <c r="A79" s="124">
        <v>6</v>
      </c>
      <c r="B79" s="101" t="s">
        <v>934</v>
      </c>
      <c r="C79" s="101" t="str">
        <f t="shared" si="35"/>
        <v>KEVIN SIMS</v>
      </c>
      <c r="D79" s="111">
        <v>74</v>
      </c>
      <c r="E79" s="111">
        <v>57</v>
      </c>
      <c r="F79" s="111">
        <v>0</v>
      </c>
      <c r="G79" s="123">
        <v>0.77027027027027029</v>
      </c>
      <c r="H79" s="111">
        <v>6</v>
      </c>
      <c r="I79" s="111">
        <v>397</v>
      </c>
      <c r="J79" s="111">
        <v>213</v>
      </c>
      <c r="K79" s="111">
        <v>18</v>
      </c>
      <c r="L79" s="115">
        <f t="shared" si="36"/>
        <v>0.53652392947103278</v>
      </c>
      <c r="M79" s="114"/>
      <c r="N79" s="112">
        <f t="shared" si="37"/>
        <v>66</v>
      </c>
      <c r="O79" s="112">
        <f t="shared" si="38"/>
        <v>33</v>
      </c>
      <c r="P79" s="112">
        <f t="shared" si="39"/>
        <v>3</v>
      </c>
      <c r="Q79" s="113">
        <f t="shared" si="40"/>
        <v>0.5</v>
      </c>
      <c r="R79" s="112">
        <v>5</v>
      </c>
      <c r="S79" s="112">
        <v>2</v>
      </c>
      <c r="T79" s="112"/>
      <c r="U79" s="112">
        <v>5</v>
      </c>
      <c r="V79" s="112">
        <v>4</v>
      </c>
      <c r="W79" s="112"/>
      <c r="X79" s="112">
        <v>5</v>
      </c>
      <c r="Y79" s="112">
        <v>2</v>
      </c>
      <c r="Z79" s="112"/>
      <c r="AA79" s="112">
        <v>4</v>
      </c>
      <c r="AB79" s="112">
        <v>2</v>
      </c>
      <c r="AC79" s="112"/>
      <c r="AD79" s="112">
        <v>4</v>
      </c>
      <c r="AE79" s="112">
        <v>3</v>
      </c>
      <c r="AF79" s="112"/>
      <c r="AG79" s="112">
        <v>5</v>
      </c>
      <c r="AH79" s="112">
        <v>1</v>
      </c>
      <c r="AI79" s="112"/>
      <c r="AJ79" s="112">
        <v>3</v>
      </c>
      <c r="AK79" s="112">
        <v>1</v>
      </c>
      <c r="AL79" s="112"/>
      <c r="AM79" s="112">
        <v>5</v>
      </c>
      <c r="AN79" s="112">
        <v>2</v>
      </c>
      <c r="AO79" s="112"/>
      <c r="AP79" s="171"/>
      <c r="AQ79" s="171"/>
      <c r="AR79" s="171"/>
      <c r="AS79" s="112">
        <v>6</v>
      </c>
      <c r="AT79" s="112">
        <v>3</v>
      </c>
      <c r="AU79" s="112">
        <v>1</v>
      </c>
      <c r="AV79" s="112">
        <v>4</v>
      </c>
      <c r="AW79" s="112">
        <v>4</v>
      </c>
      <c r="AX79" s="112">
        <v>2</v>
      </c>
      <c r="AY79" s="112">
        <v>4</v>
      </c>
      <c r="AZ79" s="112">
        <v>2</v>
      </c>
      <c r="BA79" s="112"/>
      <c r="BB79" s="112">
        <v>4</v>
      </c>
      <c r="BC79" s="112">
        <v>1</v>
      </c>
      <c r="BD79" s="112"/>
      <c r="BE79" s="112">
        <v>4</v>
      </c>
      <c r="BF79" s="112">
        <v>4</v>
      </c>
      <c r="BG79" s="112"/>
      <c r="BH79" s="112">
        <v>3</v>
      </c>
      <c r="BI79" s="112">
        <v>0</v>
      </c>
      <c r="BJ79" s="112"/>
      <c r="BK79" s="112">
        <v>5</v>
      </c>
      <c r="BL79" s="112">
        <v>2</v>
      </c>
      <c r="BM79" s="112"/>
      <c r="BN79" s="111"/>
      <c r="BO79" s="111"/>
      <c r="BP79" s="111"/>
      <c r="BQ79" s="111"/>
      <c r="BR79" s="111"/>
      <c r="BS79" s="111"/>
      <c r="BT79" s="101"/>
      <c r="BU79" s="101"/>
      <c r="BV79" s="101"/>
      <c r="BW79" s="101"/>
      <c r="BX79" s="101"/>
    </row>
    <row r="80" spans="1:76">
      <c r="A80" s="124">
        <v>7</v>
      </c>
      <c r="B80" s="101" t="s">
        <v>933</v>
      </c>
      <c r="C80" s="101" t="str">
        <f t="shared" si="35"/>
        <v>KEVIN BOYT</v>
      </c>
      <c r="D80" s="111">
        <v>286</v>
      </c>
      <c r="E80" s="111">
        <v>146</v>
      </c>
      <c r="F80" s="111">
        <v>1</v>
      </c>
      <c r="G80" s="123">
        <v>0.51048951048951052</v>
      </c>
      <c r="H80" s="111">
        <v>7</v>
      </c>
      <c r="I80" s="111">
        <v>418</v>
      </c>
      <c r="J80" s="111">
        <v>234</v>
      </c>
      <c r="K80" s="111">
        <v>8</v>
      </c>
      <c r="L80" s="115">
        <f t="shared" si="36"/>
        <v>0.55980861244019142</v>
      </c>
      <c r="M80" s="114"/>
      <c r="N80" s="112">
        <f t="shared" si="37"/>
        <v>50</v>
      </c>
      <c r="O80" s="112">
        <f t="shared" si="38"/>
        <v>23</v>
      </c>
      <c r="P80" s="112">
        <f t="shared" si="39"/>
        <v>1</v>
      </c>
      <c r="Q80" s="113">
        <f t="shared" si="40"/>
        <v>0.46</v>
      </c>
      <c r="R80" s="112">
        <v>4</v>
      </c>
      <c r="S80" s="112">
        <v>2</v>
      </c>
      <c r="T80" s="112"/>
      <c r="U80" s="112">
        <v>5</v>
      </c>
      <c r="V80" s="112">
        <v>4</v>
      </c>
      <c r="W80" s="112"/>
      <c r="X80" s="112">
        <v>5</v>
      </c>
      <c r="Y80" s="112">
        <v>1</v>
      </c>
      <c r="Z80" s="112"/>
      <c r="AA80" s="112">
        <v>5</v>
      </c>
      <c r="AB80" s="112">
        <v>2</v>
      </c>
      <c r="AC80" s="112"/>
      <c r="AD80" s="112">
        <v>4</v>
      </c>
      <c r="AE80" s="112">
        <v>4</v>
      </c>
      <c r="AF80" s="112"/>
      <c r="AG80" s="112">
        <v>5</v>
      </c>
      <c r="AH80" s="112">
        <v>0</v>
      </c>
      <c r="AI80" s="112"/>
      <c r="AJ80" s="112">
        <v>7</v>
      </c>
      <c r="AK80" s="112">
        <v>2</v>
      </c>
      <c r="AL80" s="112">
        <v>1</v>
      </c>
      <c r="AM80" s="112">
        <v>0</v>
      </c>
      <c r="AN80" s="112">
        <v>0</v>
      </c>
      <c r="AO80" s="112"/>
      <c r="AP80" s="171"/>
      <c r="AQ80" s="171"/>
      <c r="AR80" s="171"/>
      <c r="AS80" s="112">
        <v>0</v>
      </c>
      <c r="AT80" s="112">
        <v>0</v>
      </c>
      <c r="AU80" s="112"/>
      <c r="AV80" s="112">
        <v>3</v>
      </c>
      <c r="AW80" s="112">
        <v>1</v>
      </c>
      <c r="AX80" s="112"/>
      <c r="AY80" s="112">
        <v>4</v>
      </c>
      <c r="AZ80" s="112">
        <v>3</v>
      </c>
      <c r="BA80" s="112"/>
      <c r="BB80" s="112">
        <v>0</v>
      </c>
      <c r="BC80" s="112">
        <v>0</v>
      </c>
      <c r="BD80" s="112"/>
      <c r="BE80" s="112">
        <v>0</v>
      </c>
      <c r="BF80" s="112">
        <v>0</v>
      </c>
      <c r="BG80" s="112"/>
      <c r="BH80" s="112">
        <v>3</v>
      </c>
      <c r="BI80" s="112">
        <v>1</v>
      </c>
      <c r="BJ80" s="112"/>
      <c r="BK80" s="112">
        <v>5</v>
      </c>
      <c r="BL80" s="112">
        <v>3</v>
      </c>
      <c r="BM80" s="112"/>
      <c r="BN80" s="111"/>
      <c r="BO80" s="111"/>
      <c r="BP80" s="111"/>
      <c r="BQ80" s="111"/>
      <c r="BR80" s="111"/>
      <c r="BS80" s="111"/>
      <c r="BT80" s="101"/>
      <c r="BU80" s="101"/>
      <c r="BV80" s="101"/>
      <c r="BW80" s="101"/>
      <c r="BX80" s="101"/>
    </row>
    <row r="81" spans="1:76">
      <c r="A81" s="124">
        <v>8</v>
      </c>
      <c r="B81" s="101" t="s">
        <v>932</v>
      </c>
      <c r="C81" s="101" t="str">
        <f t="shared" si="35"/>
        <v>JESSE SMITH</v>
      </c>
      <c r="D81" s="111"/>
      <c r="E81" s="111"/>
      <c r="F81" s="111"/>
      <c r="G81" s="123"/>
      <c r="H81" s="111">
        <v>1</v>
      </c>
      <c r="I81" s="111">
        <v>29</v>
      </c>
      <c r="J81" s="111">
        <v>11</v>
      </c>
      <c r="K81" s="111">
        <v>0</v>
      </c>
      <c r="L81" s="115">
        <f t="shared" si="36"/>
        <v>0.37931034482758619</v>
      </c>
      <c r="M81" s="114"/>
      <c r="N81" s="112">
        <f t="shared" si="37"/>
        <v>29</v>
      </c>
      <c r="O81" s="112">
        <f t="shared" si="38"/>
        <v>11</v>
      </c>
      <c r="P81" s="112">
        <f t="shared" si="39"/>
        <v>0</v>
      </c>
      <c r="Q81" s="113">
        <f t="shared" si="40"/>
        <v>0.37931034482758619</v>
      </c>
      <c r="R81" s="112">
        <v>2</v>
      </c>
      <c r="S81" s="112">
        <v>0</v>
      </c>
      <c r="T81" s="112"/>
      <c r="U81" s="112">
        <v>0</v>
      </c>
      <c r="V81" s="112">
        <v>0</v>
      </c>
      <c r="W81" s="112"/>
      <c r="X81" s="112">
        <v>2</v>
      </c>
      <c r="Y81" s="112">
        <v>1</v>
      </c>
      <c r="Z81" s="112"/>
      <c r="AA81" s="112">
        <v>2</v>
      </c>
      <c r="AB81" s="112">
        <v>1</v>
      </c>
      <c r="AC81" s="112"/>
      <c r="AD81" s="112">
        <v>0</v>
      </c>
      <c r="AE81" s="112">
        <v>0</v>
      </c>
      <c r="AF81" s="112"/>
      <c r="AG81" s="112">
        <v>2</v>
      </c>
      <c r="AH81" s="112">
        <v>1</v>
      </c>
      <c r="AI81" s="112"/>
      <c r="AJ81" s="112">
        <v>6</v>
      </c>
      <c r="AK81" s="112">
        <v>2</v>
      </c>
      <c r="AL81" s="112"/>
      <c r="AM81" s="112">
        <v>2</v>
      </c>
      <c r="AN81" s="112">
        <v>0</v>
      </c>
      <c r="AO81" s="112"/>
      <c r="AP81" s="171"/>
      <c r="AQ81" s="171"/>
      <c r="AR81" s="171"/>
      <c r="AS81" s="112">
        <v>0</v>
      </c>
      <c r="AT81" s="112">
        <v>0</v>
      </c>
      <c r="AU81" s="112"/>
      <c r="AV81" s="112">
        <v>2</v>
      </c>
      <c r="AW81" s="112">
        <v>0</v>
      </c>
      <c r="AX81" s="112"/>
      <c r="AY81" s="112">
        <v>3</v>
      </c>
      <c r="AZ81" s="112">
        <v>1</v>
      </c>
      <c r="BA81" s="112"/>
      <c r="BB81" s="112">
        <v>4</v>
      </c>
      <c r="BC81" s="112">
        <v>3</v>
      </c>
      <c r="BD81" s="112"/>
      <c r="BE81" s="112">
        <v>4</v>
      </c>
      <c r="BF81" s="112">
        <v>2</v>
      </c>
      <c r="BG81" s="112"/>
      <c r="BH81" s="112">
        <v>0</v>
      </c>
      <c r="BI81" s="112">
        <v>0</v>
      </c>
      <c r="BJ81" s="112"/>
      <c r="BK81" s="112">
        <v>0</v>
      </c>
      <c r="BL81" s="112">
        <v>0</v>
      </c>
      <c r="BM81" s="112"/>
      <c r="BN81" s="111"/>
      <c r="BO81" s="111"/>
      <c r="BP81" s="111"/>
      <c r="BQ81" s="111"/>
      <c r="BR81" s="111"/>
      <c r="BS81" s="111"/>
      <c r="BT81" s="101"/>
      <c r="BU81" s="101"/>
      <c r="BV81" s="101"/>
      <c r="BW81" s="101"/>
      <c r="BX81" s="101"/>
    </row>
    <row r="82" spans="1:76">
      <c r="A82" s="124">
        <v>9</v>
      </c>
      <c r="B82" s="101" t="s">
        <v>931</v>
      </c>
      <c r="C82" s="101" t="str">
        <f t="shared" si="35"/>
        <v>BILL SCHROEDER</v>
      </c>
      <c r="D82" s="111">
        <v>117</v>
      </c>
      <c r="E82" s="111">
        <v>63</v>
      </c>
      <c r="F82" s="111">
        <v>1</v>
      </c>
      <c r="G82" s="123">
        <v>0.57069408740359895</v>
      </c>
      <c r="H82" s="111">
        <v>6</v>
      </c>
      <c r="I82" s="111">
        <v>294</v>
      </c>
      <c r="J82" s="111">
        <v>147</v>
      </c>
      <c r="K82" s="111">
        <v>4</v>
      </c>
      <c r="L82" s="115">
        <f t="shared" si="36"/>
        <v>0.5</v>
      </c>
      <c r="M82" s="114"/>
      <c r="N82" s="112">
        <f t="shared" si="37"/>
        <v>45</v>
      </c>
      <c r="O82" s="112">
        <f t="shared" si="38"/>
        <v>28</v>
      </c>
      <c r="P82" s="112">
        <f t="shared" si="39"/>
        <v>0</v>
      </c>
      <c r="Q82" s="113">
        <f t="shared" si="40"/>
        <v>0.62222222222222223</v>
      </c>
      <c r="R82" s="112">
        <v>2</v>
      </c>
      <c r="S82" s="112">
        <v>0</v>
      </c>
      <c r="T82" s="112"/>
      <c r="U82" s="112">
        <v>3</v>
      </c>
      <c r="V82" s="112">
        <v>2</v>
      </c>
      <c r="W82" s="112"/>
      <c r="X82" s="112">
        <v>3</v>
      </c>
      <c r="Y82" s="112">
        <v>2</v>
      </c>
      <c r="Z82" s="112"/>
      <c r="AA82" s="112">
        <v>3</v>
      </c>
      <c r="AB82" s="112">
        <v>0</v>
      </c>
      <c r="AC82" s="112"/>
      <c r="AD82" s="112">
        <v>3</v>
      </c>
      <c r="AE82" s="112">
        <v>1</v>
      </c>
      <c r="AF82" s="112"/>
      <c r="AG82" s="112">
        <v>2</v>
      </c>
      <c r="AH82" s="112">
        <v>2</v>
      </c>
      <c r="AI82" s="112"/>
      <c r="AJ82" s="112">
        <v>4</v>
      </c>
      <c r="AK82" s="112">
        <v>4</v>
      </c>
      <c r="AL82" s="112"/>
      <c r="AM82" s="112">
        <v>5</v>
      </c>
      <c r="AN82" s="112">
        <v>4</v>
      </c>
      <c r="AO82" s="112"/>
      <c r="AP82" s="171"/>
      <c r="AQ82" s="171"/>
      <c r="AR82" s="171"/>
      <c r="AS82" s="112">
        <v>6</v>
      </c>
      <c r="AT82" s="112">
        <v>5</v>
      </c>
      <c r="AU82" s="112"/>
      <c r="AV82" s="112">
        <v>0</v>
      </c>
      <c r="AW82" s="112">
        <v>0</v>
      </c>
      <c r="AX82" s="112"/>
      <c r="AY82" s="112">
        <v>4</v>
      </c>
      <c r="AZ82" s="112">
        <v>3</v>
      </c>
      <c r="BA82" s="112"/>
      <c r="BB82" s="112">
        <v>5</v>
      </c>
      <c r="BC82" s="112">
        <v>2</v>
      </c>
      <c r="BD82" s="112"/>
      <c r="BE82" s="112">
        <v>5</v>
      </c>
      <c r="BF82" s="112">
        <v>3</v>
      </c>
      <c r="BG82" s="112"/>
      <c r="BH82" s="112">
        <v>0</v>
      </c>
      <c r="BI82" s="112">
        <v>0</v>
      </c>
      <c r="BJ82" s="112"/>
      <c r="BK82" s="112">
        <v>0</v>
      </c>
      <c r="BL82" s="112">
        <v>0</v>
      </c>
      <c r="BM82" s="112"/>
      <c r="BN82" s="111"/>
      <c r="BO82" s="111"/>
      <c r="BP82" s="111"/>
      <c r="BQ82" s="111"/>
      <c r="BR82" s="111"/>
      <c r="BS82" s="111"/>
      <c r="BT82" s="101"/>
      <c r="BU82" s="101"/>
      <c r="BV82" s="101"/>
      <c r="BW82" s="101"/>
      <c r="BX82" s="101"/>
    </row>
    <row r="83" spans="1:76">
      <c r="A83" s="124">
        <v>10</v>
      </c>
      <c r="B83" s="101" t="s">
        <v>930</v>
      </c>
      <c r="C83" s="101" t="str">
        <f t="shared" si="35"/>
        <v>JACK HUTCHISON</v>
      </c>
      <c r="D83" s="111">
        <v>233</v>
      </c>
      <c r="E83" s="111">
        <v>140</v>
      </c>
      <c r="F83" s="111">
        <v>35</v>
      </c>
      <c r="G83" s="123">
        <v>0.60085836909871249</v>
      </c>
      <c r="H83" s="111">
        <v>27</v>
      </c>
      <c r="I83" s="111">
        <v>1455</v>
      </c>
      <c r="J83" s="111">
        <v>731</v>
      </c>
      <c r="K83" s="111">
        <v>17</v>
      </c>
      <c r="L83" s="115">
        <f t="shared" si="36"/>
        <v>0.50240549828178693</v>
      </c>
      <c r="M83" s="114"/>
      <c r="N83" s="112">
        <f t="shared" si="37"/>
        <v>39</v>
      </c>
      <c r="O83" s="112">
        <f t="shared" si="38"/>
        <v>17</v>
      </c>
      <c r="P83" s="112">
        <f t="shared" si="39"/>
        <v>0</v>
      </c>
      <c r="Q83" s="113">
        <f t="shared" si="40"/>
        <v>0.4358974358974359</v>
      </c>
      <c r="R83" s="112">
        <v>0</v>
      </c>
      <c r="S83" s="112">
        <v>0</v>
      </c>
      <c r="T83" s="112"/>
      <c r="U83" s="112">
        <v>3</v>
      </c>
      <c r="V83" s="112">
        <v>1</v>
      </c>
      <c r="W83" s="112"/>
      <c r="X83" s="112">
        <v>4</v>
      </c>
      <c r="Y83" s="112">
        <v>3</v>
      </c>
      <c r="Z83" s="112"/>
      <c r="AA83" s="112">
        <v>3</v>
      </c>
      <c r="AB83" s="112">
        <v>2</v>
      </c>
      <c r="AC83" s="112"/>
      <c r="AD83" s="112">
        <v>0</v>
      </c>
      <c r="AE83" s="112">
        <v>0</v>
      </c>
      <c r="AF83" s="112"/>
      <c r="AG83" s="112">
        <v>0</v>
      </c>
      <c r="AH83" s="112">
        <v>0</v>
      </c>
      <c r="AI83" s="112"/>
      <c r="AJ83" s="112">
        <v>6</v>
      </c>
      <c r="AK83" s="112">
        <v>3</v>
      </c>
      <c r="AL83" s="112"/>
      <c r="AM83" s="112">
        <v>4</v>
      </c>
      <c r="AN83" s="112">
        <v>1</v>
      </c>
      <c r="AO83" s="112"/>
      <c r="AP83" s="171"/>
      <c r="AQ83" s="171"/>
      <c r="AR83" s="171"/>
      <c r="AS83" s="112">
        <v>0</v>
      </c>
      <c r="AT83" s="112">
        <v>0</v>
      </c>
      <c r="AU83" s="112"/>
      <c r="AV83" s="112">
        <v>4</v>
      </c>
      <c r="AW83" s="112">
        <v>1</v>
      </c>
      <c r="AX83" s="112"/>
      <c r="AY83" s="112">
        <v>2</v>
      </c>
      <c r="AZ83" s="112">
        <v>1</v>
      </c>
      <c r="BA83" s="112"/>
      <c r="BB83" s="112">
        <v>4</v>
      </c>
      <c r="BC83" s="112">
        <v>1</v>
      </c>
      <c r="BD83" s="112"/>
      <c r="BE83" s="112">
        <v>2</v>
      </c>
      <c r="BF83" s="112">
        <v>1</v>
      </c>
      <c r="BG83" s="112"/>
      <c r="BH83" s="112">
        <v>3</v>
      </c>
      <c r="BI83" s="112">
        <v>1</v>
      </c>
      <c r="BJ83" s="112"/>
      <c r="BK83" s="112">
        <v>4</v>
      </c>
      <c r="BL83" s="112">
        <v>2</v>
      </c>
      <c r="BM83" s="112"/>
      <c r="BN83" s="111"/>
      <c r="BO83" s="111"/>
      <c r="BP83" s="111"/>
      <c r="BQ83" s="111"/>
      <c r="BR83" s="111"/>
      <c r="BS83" s="111"/>
      <c r="BT83" s="101"/>
      <c r="BU83" s="101"/>
      <c r="BV83" s="101"/>
      <c r="BW83" s="101"/>
      <c r="BX83" s="101"/>
    </row>
    <row r="84" spans="1:76">
      <c r="A84" s="124">
        <v>11</v>
      </c>
      <c r="B84" s="101" t="s">
        <v>929</v>
      </c>
      <c r="C84" s="101" t="str">
        <f t="shared" si="35"/>
        <v>DAVE TUCKER</v>
      </c>
      <c r="D84" s="111">
        <v>53</v>
      </c>
      <c r="E84" s="111">
        <v>30</v>
      </c>
      <c r="F84" s="111">
        <v>3</v>
      </c>
      <c r="G84" s="123">
        <v>0.56603773584905659</v>
      </c>
      <c r="H84" s="111">
        <v>5</v>
      </c>
      <c r="I84" s="111">
        <v>178</v>
      </c>
      <c r="J84" s="111">
        <v>78</v>
      </c>
      <c r="K84" s="111">
        <v>2</v>
      </c>
      <c r="L84" s="115">
        <f t="shared" si="36"/>
        <v>0.43820224719101125</v>
      </c>
      <c r="M84" s="114"/>
      <c r="N84" s="112">
        <f t="shared" si="37"/>
        <v>36</v>
      </c>
      <c r="O84" s="112">
        <f t="shared" si="38"/>
        <v>9</v>
      </c>
      <c r="P84" s="112">
        <f t="shared" si="39"/>
        <v>0</v>
      </c>
      <c r="Q84" s="113">
        <f t="shared" si="40"/>
        <v>0.25</v>
      </c>
      <c r="R84" s="112">
        <v>2</v>
      </c>
      <c r="S84" s="112">
        <v>0</v>
      </c>
      <c r="T84" s="112"/>
      <c r="U84" s="112">
        <v>2</v>
      </c>
      <c r="V84" s="112">
        <v>1</v>
      </c>
      <c r="W84" s="112"/>
      <c r="X84" s="112">
        <v>2</v>
      </c>
      <c r="Y84" s="112">
        <v>0</v>
      </c>
      <c r="Z84" s="112"/>
      <c r="AA84" s="112">
        <v>0</v>
      </c>
      <c r="AB84" s="112">
        <v>0</v>
      </c>
      <c r="AC84" s="112"/>
      <c r="AD84" s="112">
        <v>2</v>
      </c>
      <c r="AE84" s="112">
        <v>0</v>
      </c>
      <c r="AF84" s="112"/>
      <c r="AG84" s="112">
        <v>2</v>
      </c>
      <c r="AH84" s="112">
        <v>1</v>
      </c>
      <c r="AI84" s="112"/>
      <c r="AJ84" s="112">
        <v>3</v>
      </c>
      <c r="AK84" s="112">
        <v>1</v>
      </c>
      <c r="AL84" s="112"/>
      <c r="AM84" s="112">
        <v>4</v>
      </c>
      <c r="AN84" s="112">
        <v>1</v>
      </c>
      <c r="AO84" s="112"/>
      <c r="AP84" s="171"/>
      <c r="AQ84" s="171"/>
      <c r="AR84" s="171"/>
      <c r="AS84" s="112">
        <v>5</v>
      </c>
      <c r="AT84" s="112">
        <v>2</v>
      </c>
      <c r="AU84" s="112"/>
      <c r="AV84" s="112">
        <v>1</v>
      </c>
      <c r="AW84" s="112">
        <v>0</v>
      </c>
      <c r="AX84" s="112"/>
      <c r="AY84" s="112">
        <v>4</v>
      </c>
      <c r="AZ84" s="112">
        <v>0</v>
      </c>
      <c r="BA84" s="112"/>
      <c r="BB84" s="112">
        <v>3</v>
      </c>
      <c r="BC84" s="112">
        <v>1</v>
      </c>
      <c r="BD84" s="112"/>
      <c r="BE84" s="112">
        <v>3</v>
      </c>
      <c r="BF84" s="112">
        <v>2</v>
      </c>
      <c r="BG84" s="112"/>
      <c r="BH84" s="112">
        <v>0</v>
      </c>
      <c r="BI84" s="112">
        <v>0</v>
      </c>
      <c r="BJ84" s="112"/>
      <c r="BK84" s="112">
        <v>3</v>
      </c>
      <c r="BL84" s="112">
        <v>0</v>
      </c>
      <c r="BM84" s="112"/>
      <c r="BN84" s="111"/>
      <c r="BO84" s="111"/>
      <c r="BP84" s="111"/>
      <c r="BQ84" s="111"/>
      <c r="BR84" s="111"/>
      <c r="BS84" s="111"/>
      <c r="BT84" s="101"/>
      <c r="BU84" s="101"/>
      <c r="BV84" s="101"/>
      <c r="BW84" s="101"/>
      <c r="BX84" s="101"/>
    </row>
    <row r="85" spans="1:76">
      <c r="A85" s="124">
        <v>12</v>
      </c>
      <c r="B85" s="101" t="s">
        <v>928</v>
      </c>
      <c r="C85" s="101" t="str">
        <f t="shared" si="35"/>
        <v>MIKE SCHROEDER</v>
      </c>
      <c r="D85" s="111"/>
      <c r="E85" s="111"/>
      <c r="F85" s="111"/>
      <c r="G85" s="123"/>
      <c r="H85" s="111">
        <v>3</v>
      </c>
      <c r="I85" s="111">
        <v>150</v>
      </c>
      <c r="J85" s="111">
        <v>76</v>
      </c>
      <c r="K85" s="111">
        <v>0</v>
      </c>
      <c r="L85" s="115">
        <f t="shared" si="36"/>
        <v>0.50666666666666671</v>
      </c>
      <c r="M85" s="114"/>
      <c r="N85" s="112">
        <f t="shared" si="37"/>
        <v>61</v>
      </c>
      <c r="O85" s="112">
        <f t="shared" si="38"/>
        <v>30</v>
      </c>
      <c r="P85" s="112">
        <f t="shared" si="39"/>
        <v>0</v>
      </c>
      <c r="Q85" s="113">
        <f t="shared" si="40"/>
        <v>0.49180327868852458</v>
      </c>
      <c r="R85" s="112">
        <v>3</v>
      </c>
      <c r="S85" s="112">
        <v>2</v>
      </c>
      <c r="T85" s="112"/>
      <c r="U85" s="112">
        <v>5</v>
      </c>
      <c r="V85" s="112">
        <v>0</v>
      </c>
      <c r="W85" s="112"/>
      <c r="X85" s="112">
        <v>3</v>
      </c>
      <c r="Y85" s="112">
        <v>2</v>
      </c>
      <c r="Z85" s="112"/>
      <c r="AA85" s="112">
        <v>5</v>
      </c>
      <c r="AB85" s="112">
        <v>4</v>
      </c>
      <c r="AC85" s="112"/>
      <c r="AD85" s="112">
        <v>4</v>
      </c>
      <c r="AE85" s="112">
        <v>4</v>
      </c>
      <c r="AF85" s="112"/>
      <c r="AG85" s="112">
        <v>4</v>
      </c>
      <c r="AH85" s="112">
        <v>2</v>
      </c>
      <c r="AI85" s="112"/>
      <c r="AJ85" s="112">
        <v>5</v>
      </c>
      <c r="AK85" s="112">
        <v>2</v>
      </c>
      <c r="AL85" s="112"/>
      <c r="AM85" s="112">
        <v>3</v>
      </c>
      <c r="AN85" s="112">
        <v>1</v>
      </c>
      <c r="AO85" s="112"/>
      <c r="AP85" s="171"/>
      <c r="AQ85" s="171"/>
      <c r="AR85" s="171"/>
      <c r="AS85" s="112">
        <v>5</v>
      </c>
      <c r="AT85" s="112">
        <v>4</v>
      </c>
      <c r="AU85" s="112"/>
      <c r="AV85" s="112">
        <v>4</v>
      </c>
      <c r="AW85" s="112">
        <v>2</v>
      </c>
      <c r="AX85" s="112"/>
      <c r="AY85" s="112">
        <v>4</v>
      </c>
      <c r="AZ85" s="112">
        <v>0</v>
      </c>
      <c r="BA85" s="112"/>
      <c r="BB85" s="112">
        <v>5</v>
      </c>
      <c r="BC85" s="112">
        <v>4</v>
      </c>
      <c r="BD85" s="112"/>
      <c r="BE85" s="112">
        <v>4</v>
      </c>
      <c r="BF85" s="112">
        <v>1</v>
      </c>
      <c r="BG85" s="112"/>
      <c r="BH85" s="112">
        <v>3</v>
      </c>
      <c r="BI85" s="112">
        <v>0</v>
      </c>
      <c r="BJ85" s="112"/>
      <c r="BK85" s="112">
        <v>4</v>
      </c>
      <c r="BL85" s="112">
        <v>2</v>
      </c>
      <c r="BM85" s="112"/>
      <c r="BN85" s="111"/>
      <c r="BO85" s="111"/>
      <c r="BP85" s="111"/>
      <c r="BQ85" s="111"/>
      <c r="BR85" s="111"/>
      <c r="BS85" s="111"/>
      <c r="BT85" s="101"/>
      <c r="BU85" s="101"/>
      <c r="BV85" s="101"/>
      <c r="BW85" s="101"/>
      <c r="BX85" s="101"/>
    </row>
    <row r="86" spans="1:76">
      <c r="A86" s="124">
        <v>13</v>
      </c>
      <c r="B86" s="101" t="s">
        <v>927</v>
      </c>
      <c r="C86" s="101" t="str">
        <f t="shared" si="35"/>
        <v>CHRIS TANTANELLA</v>
      </c>
      <c r="D86" s="111">
        <v>12</v>
      </c>
      <c r="E86" s="111">
        <v>3</v>
      </c>
      <c r="F86" s="111">
        <v>0</v>
      </c>
      <c r="G86" s="123">
        <v>0.25</v>
      </c>
      <c r="H86" s="111">
        <v>1</v>
      </c>
      <c r="I86" s="111">
        <v>16</v>
      </c>
      <c r="J86" s="111">
        <v>4</v>
      </c>
      <c r="K86" s="111">
        <f>F85+P85</f>
        <v>0</v>
      </c>
      <c r="L86" s="115">
        <f t="shared" si="36"/>
        <v>0.25</v>
      </c>
      <c r="M86" s="114"/>
      <c r="N86" s="112">
        <f t="shared" si="37"/>
        <v>16</v>
      </c>
      <c r="O86" s="112">
        <f t="shared" si="38"/>
        <v>4</v>
      </c>
      <c r="P86" s="112">
        <f t="shared" si="39"/>
        <v>0</v>
      </c>
      <c r="Q86" s="113">
        <f t="shared" si="40"/>
        <v>0.25</v>
      </c>
      <c r="R86" s="112">
        <v>0</v>
      </c>
      <c r="S86" s="112">
        <v>0</v>
      </c>
      <c r="T86" s="112"/>
      <c r="U86" s="112">
        <v>0</v>
      </c>
      <c r="V86" s="112">
        <v>0</v>
      </c>
      <c r="W86" s="112"/>
      <c r="X86" s="112">
        <v>0</v>
      </c>
      <c r="Y86" s="112">
        <v>0</v>
      </c>
      <c r="Z86" s="112"/>
      <c r="AA86" s="112">
        <v>0</v>
      </c>
      <c r="AB86" s="112">
        <v>0</v>
      </c>
      <c r="AC86" s="112"/>
      <c r="AD86" s="112">
        <v>0</v>
      </c>
      <c r="AE86" s="112">
        <v>0</v>
      </c>
      <c r="AF86" s="112"/>
      <c r="AG86" s="112">
        <v>0</v>
      </c>
      <c r="AH86" s="112">
        <v>0</v>
      </c>
      <c r="AI86" s="112"/>
      <c r="AJ86" s="112">
        <v>0</v>
      </c>
      <c r="AK86" s="112">
        <v>0</v>
      </c>
      <c r="AL86" s="112"/>
      <c r="AM86" s="112">
        <v>1</v>
      </c>
      <c r="AN86" s="112">
        <v>0</v>
      </c>
      <c r="AO86" s="112"/>
      <c r="AP86" s="171"/>
      <c r="AQ86" s="171"/>
      <c r="AR86" s="171"/>
      <c r="AS86" s="112">
        <v>2</v>
      </c>
      <c r="AT86" s="112">
        <v>0</v>
      </c>
      <c r="AU86" s="112"/>
      <c r="AV86" s="112">
        <v>2</v>
      </c>
      <c r="AW86" s="112">
        <v>1</v>
      </c>
      <c r="AX86" s="112"/>
      <c r="AY86" s="112">
        <v>2</v>
      </c>
      <c r="AZ86" s="112">
        <v>0</v>
      </c>
      <c r="BA86" s="112"/>
      <c r="BB86" s="112">
        <v>2</v>
      </c>
      <c r="BC86" s="112">
        <v>1</v>
      </c>
      <c r="BD86" s="112"/>
      <c r="BE86" s="112">
        <v>2</v>
      </c>
      <c r="BF86" s="112">
        <v>1</v>
      </c>
      <c r="BG86" s="112"/>
      <c r="BH86" s="112">
        <v>3</v>
      </c>
      <c r="BI86" s="112">
        <v>0</v>
      </c>
      <c r="BJ86" s="112"/>
      <c r="BK86" s="112">
        <v>2</v>
      </c>
      <c r="BL86" s="112">
        <v>1</v>
      </c>
      <c r="BM86" s="112"/>
      <c r="BN86" s="111"/>
      <c r="BO86" s="111"/>
      <c r="BP86" s="111"/>
      <c r="BQ86" s="111"/>
      <c r="BR86" s="111"/>
      <c r="BS86" s="111"/>
      <c r="BT86" s="101"/>
      <c r="BU86" s="101"/>
      <c r="BV86" s="101"/>
      <c r="BW86" s="101"/>
      <c r="BX86" s="101"/>
    </row>
    <row r="87" spans="1:76">
      <c r="A87" s="124">
        <v>14</v>
      </c>
      <c r="B87" s="101" t="s">
        <v>926</v>
      </c>
      <c r="C87" s="101" t="str">
        <f t="shared" si="35"/>
        <v>ED ALFORD</v>
      </c>
      <c r="D87" s="111">
        <v>312</v>
      </c>
      <c r="E87" s="111">
        <v>132</v>
      </c>
      <c r="F87" s="111">
        <v>3</v>
      </c>
      <c r="G87" s="123">
        <v>0.42307692307692307</v>
      </c>
      <c r="H87" s="111">
        <v>9</v>
      </c>
      <c r="I87" s="111">
        <v>372</v>
      </c>
      <c r="J87" s="111">
        <v>155</v>
      </c>
      <c r="K87" s="111">
        <v>1</v>
      </c>
      <c r="L87" s="115">
        <f t="shared" si="36"/>
        <v>0.41666666666666669</v>
      </c>
      <c r="M87" s="114"/>
      <c r="N87" s="112">
        <f t="shared" si="37"/>
        <v>23</v>
      </c>
      <c r="O87" s="112">
        <f t="shared" si="38"/>
        <v>8</v>
      </c>
      <c r="P87" s="112">
        <f t="shared" si="39"/>
        <v>0</v>
      </c>
      <c r="Q87" s="113">
        <f t="shared" si="40"/>
        <v>0.34782608695652173</v>
      </c>
      <c r="R87" s="112">
        <v>2</v>
      </c>
      <c r="S87" s="112">
        <v>1</v>
      </c>
      <c r="T87" s="112"/>
      <c r="U87" s="112">
        <v>2</v>
      </c>
      <c r="V87" s="112">
        <v>0</v>
      </c>
      <c r="W87" s="112"/>
      <c r="X87" s="112">
        <v>2</v>
      </c>
      <c r="Y87" s="112">
        <v>0</v>
      </c>
      <c r="Z87" s="112"/>
      <c r="AA87" s="112">
        <v>2</v>
      </c>
      <c r="AB87" s="112">
        <v>1</v>
      </c>
      <c r="AC87" s="112"/>
      <c r="AD87" s="112">
        <v>2</v>
      </c>
      <c r="AE87" s="112">
        <v>1</v>
      </c>
      <c r="AF87" s="112"/>
      <c r="AG87" s="112">
        <v>0</v>
      </c>
      <c r="AH87" s="112">
        <v>0</v>
      </c>
      <c r="AI87" s="112"/>
      <c r="AJ87" s="112">
        <v>3</v>
      </c>
      <c r="AK87" s="112">
        <v>2</v>
      </c>
      <c r="AL87" s="112"/>
      <c r="AM87" s="112">
        <v>2</v>
      </c>
      <c r="AN87" s="112">
        <v>1</v>
      </c>
      <c r="AO87" s="112"/>
      <c r="AP87" s="170"/>
      <c r="AQ87" s="170"/>
      <c r="AR87" s="170"/>
      <c r="AS87" s="112">
        <v>3</v>
      </c>
      <c r="AT87" s="112">
        <v>1</v>
      </c>
      <c r="AU87" s="112"/>
      <c r="AV87" s="112">
        <v>1</v>
      </c>
      <c r="AW87" s="112">
        <v>0</v>
      </c>
      <c r="AX87" s="112"/>
      <c r="AY87" s="112">
        <v>0</v>
      </c>
      <c r="AZ87" s="112">
        <v>0</v>
      </c>
      <c r="BA87" s="112"/>
      <c r="BB87" s="112">
        <v>0</v>
      </c>
      <c r="BC87" s="112">
        <v>0</v>
      </c>
      <c r="BD87" s="112"/>
      <c r="BE87" s="112">
        <v>0</v>
      </c>
      <c r="BF87" s="112">
        <v>0</v>
      </c>
      <c r="BG87" s="112"/>
      <c r="BH87" s="112">
        <v>0</v>
      </c>
      <c r="BI87" s="112">
        <v>0</v>
      </c>
      <c r="BJ87" s="112"/>
      <c r="BK87" s="112">
        <v>4</v>
      </c>
      <c r="BL87" s="112">
        <v>1</v>
      </c>
      <c r="BM87" s="112"/>
      <c r="BN87" s="111"/>
      <c r="BO87" s="111"/>
      <c r="BP87" s="111"/>
      <c r="BQ87" s="111"/>
      <c r="BR87" s="111"/>
      <c r="BS87" s="111"/>
      <c r="BT87" s="101"/>
      <c r="BU87" s="101"/>
      <c r="BV87" s="101"/>
      <c r="BW87" s="101"/>
      <c r="BX87" s="101"/>
    </row>
    <row r="88" spans="1:76">
      <c r="A88" s="124">
        <v>15</v>
      </c>
      <c r="B88" s="101" t="s">
        <v>925</v>
      </c>
      <c r="C88" s="101" t="str">
        <f t="shared" si="35"/>
        <v>MIKE MISCOVICH</v>
      </c>
      <c r="D88" s="111">
        <f>SUM(D74:D87)</f>
        <v>3149</v>
      </c>
      <c r="E88" s="111">
        <f>SUM(E74:E87)</f>
        <v>1901</v>
      </c>
      <c r="F88" s="111">
        <f>SUM(F74:F87)</f>
        <v>238</v>
      </c>
      <c r="G88" s="123">
        <f>+E88/D88</f>
        <v>0.60368370911400449</v>
      </c>
      <c r="H88" s="111">
        <v>1</v>
      </c>
      <c r="I88" s="111">
        <v>54</v>
      </c>
      <c r="J88" s="111">
        <v>29</v>
      </c>
      <c r="K88" s="111">
        <v>5</v>
      </c>
      <c r="L88" s="115">
        <f t="shared" si="36"/>
        <v>0.53703703703703709</v>
      </c>
      <c r="M88" s="114"/>
      <c r="N88" s="112">
        <f t="shared" si="37"/>
        <v>54</v>
      </c>
      <c r="O88" s="112">
        <f t="shared" si="38"/>
        <v>29</v>
      </c>
      <c r="P88" s="112">
        <f t="shared" si="39"/>
        <v>5</v>
      </c>
      <c r="Q88" s="113">
        <f t="shared" si="40"/>
        <v>0.53703703703703709</v>
      </c>
      <c r="R88" s="112">
        <v>4</v>
      </c>
      <c r="S88" s="112">
        <v>1</v>
      </c>
      <c r="T88" s="112"/>
      <c r="U88" s="112">
        <v>4</v>
      </c>
      <c r="V88" s="112">
        <v>2</v>
      </c>
      <c r="W88" s="112"/>
      <c r="X88" s="112">
        <v>2</v>
      </c>
      <c r="Y88" s="112">
        <v>1</v>
      </c>
      <c r="Z88" s="112"/>
      <c r="AA88" s="112">
        <v>3</v>
      </c>
      <c r="AB88" s="112">
        <v>3</v>
      </c>
      <c r="AC88" s="112"/>
      <c r="AD88" s="112">
        <v>4</v>
      </c>
      <c r="AE88" s="112"/>
      <c r="AF88" s="112"/>
      <c r="AG88" s="112">
        <v>4</v>
      </c>
      <c r="AH88" s="112">
        <v>1</v>
      </c>
      <c r="AI88" s="112"/>
      <c r="AJ88" s="112">
        <v>3</v>
      </c>
      <c r="AK88" s="112">
        <v>2</v>
      </c>
      <c r="AL88" s="112"/>
      <c r="AM88" s="112">
        <v>5</v>
      </c>
      <c r="AN88" s="112">
        <v>3</v>
      </c>
      <c r="AO88" s="112">
        <v>1</v>
      </c>
      <c r="AP88" s="170"/>
      <c r="AQ88" s="170"/>
      <c r="AR88" s="170"/>
      <c r="AS88" s="112">
        <v>5</v>
      </c>
      <c r="AT88" s="112">
        <v>4</v>
      </c>
      <c r="AU88" s="112">
        <v>1</v>
      </c>
      <c r="AV88" s="112">
        <v>3</v>
      </c>
      <c r="AW88" s="112">
        <v>2</v>
      </c>
      <c r="AX88" s="112"/>
      <c r="AY88" s="112">
        <v>4</v>
      </c>
      <c r="AZ88" s="112">
        <v>3</v>
      </c>
      <c r="BA88" s="121"/>
      <c r="BB88" s="112">
        <v>5</v>
      </c>
      <c r="BC88" s="112">
        <v>5</v>
      </c>
      <c r="BD88" s="112">
        <v>3</v>
      </c>
      <c r="BE88" s="112">
        <v>0</v>
      </c>
      <c r="BF88" s="112">
        <v>0</v>
      </c>
      <c r="BG88" s="121"/>
      <c r="BH88" s="112">
        <v>3</v>
      </c>
      <c r="BI88" s="112">
        <v>0</v>
      </c>
      <c r="BJ88" s="121"/>
      <c r="BK88" s="112">
        <v>5</v>
      </c>
      <c r="BL88" s="112">
        <v>2</v>
      </c>
      <c r="BM88" s="12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</row>
    <row r="89" spans="1:76">
      <c r="A89" s="119">
        <v>5</v>
      </c>
      <c r="B89" s="118" t="s">
        <v>924</v>
      </c>
      <c r="C89" s="118"/>
      <c r="D89" s="165"/>
      <c r="E89" s="165"/>
      <c r="F89" s="165"/>
      <c r="G89" s="169"/>
      <c r="H89" s="116">
        <f>AVERAGE(H72:H88)</f>
        <v>9.6666666666666661</v>
      </c>
      <c r="I89" s="111">
        <f>SUM(I74:I88)</f>
        <v>8209</v>
      </c>
      <c r="J89" s="111">
        <f>SUM(J74:J88)</f>
        <v>4652</v>
      </c>
      <c r="K89" s="111">
        <f>SUM(K75:K88)</f>
        <v>364</v>
      </c>
      <c r="L89" s="115">
        <f>+J89/I89</f>
        <v>0.56669509075405045</v>
      </c>
      <c r="M89" s="114"/>
      <c r="N89" s="112">
        <f>SUM(N74:N88)</f>
        <v>726</v>
      </c>
      <c r="O89" s="112">
        <f>SUM(O74:O88)</f>
        <v>392</v>
      </c>
      <c r="P89" s="112">
        <f>SUM(P74:P88)</f>
        <v>45</v>
      </c>
      <c r="Q89" s="113">
        <f t="shared" si="40"/>
        <v>0.53994490358126723</v>
      </c>
      <c r="R89" s="112">
        <f t="shared" ref="R89:AX89" si="41">SUM(R74:R88)</f>
        <v>46</v>
      </c>
      <c r="S89" s="112">
        <f t="shared" si="41"/>
        <v>24</v>
      </c>
      <c r="T89" s="112">
        <f t="shared" si="41"/>
        <v>9</v>
      </c>
      <c r="U89" s="112">
        <f t="shared" si="41"/>
        <v>53</v>
      </c>
      <c r="V89" s="112">
        <f t="shared" si="41"/>
        <v>33</v>
      </c>
      <c r="W89" s="112">
        <f t="shared" si="41"/>
        <v>8</v>
      </c>
      <c r="X89" s="112">
        <f t="shared" si="41"/>
        <v>49</v>
      </c>
      <c r="Y89" s="112">
        <f t="shared" si="41"/>
        <v>24</v>
      </c>
      <c r="Z89" s="112">
        <f t="shared" si="41"/>
        <v>0</v>
      </c>
      <c r="AA89" s="112">
        <f t="shared" si="41"/>
        <v>45</v>
      </c>
      <c r="AB89" s="112">
        <f t="shared" si="41"/>
        <v>24</v>
      </c>
      <c r="AC89" s="112">
        <f t="shared" si="41"/>
        <v>0</v>
      </c>
      <c r="AD89" s="112">
        <f t="shared" si="41"/>
        <v>46</v>
      </c>
      <c r="AE89" s="112">
        <f t="shared" si="41"/>
        <v>27</v>
      </c>
      <c r="AF89" s="112">
        <f t="shared" si="41"/>
        <v>3</v>
      </c>
      <c r="AG89" s="112">
        <f t="shared" si="41"/>
        <v>45</v>
      </c>
      <c r="AH89" s="112">
        <f t="shared" si="41"/>
        <v>23</v>
      </c>
      <c r="AI89" s="112">
        <f t="shared" si="41"/>
        <v>0</v>
      </c>
      <c r="AJ89" s="112">
        <f t="shared" si="41"/>
        <v>57</v>
      </c>
      <c r="AK89" s="112">
        <f t="shared" si="41"/>
        <v>33</v>
      </c>
      <c r="AL89" s="112">
        <f t="shared" si="41"/>
        <v>3</v>
      </c>
      <c r="AM89" s="112">
        <f t="shared" si="41"/>
        <v>51</v>
      </c>
      <c r="AN89" s="112">
        <f t="shared" si="41"/>
        <v>27</v>
      </c>
      <c r="AO89" s="112">
        <f t="shared" si="41"/>
        <v>3</v>
      </c>
      <c r="AP89" s="112">
        <f t="shared" si="41"/>
        <v>0</v>
      </c>
      <c r="AQ89" s="112">
        <f t="shared" si="41"/>
        <v>0</v>
      </c>
      <c r="AR89" s="112">
        <f t="shared" si="41"/>
        <v>0</v>
      </c>
      <c r="AS89" s="112">
        <f t="shared" si="41"/>
        <v>60</v>
      </c>
      <c r="AT89" s="112">
        <f t="shared" si="41"/>
        <v>40</v>
      </c>
      <c r="AU89" s="112">
        <f t="shared" si="41"/>
        <v>8</v>
      </c>
      <c r="AV89" s="112">
        <f t="shared" si="41"/>
        <v>37</v>
      </c>
      <c r="AW89" s="112">
        <f t="shared" si="41"/>
        <v>17</v>
      </c>
      <c r="AX89" s="112">
        <f t="shared" si="41"/>
        <v>2</v>
      </c>
      <c r="AY89" s="112">
        <f>SUM(AY73:AY88)</f>
        <v>47</v>
      </c>
      <c r="AZ89" s="112">
        <f>SUM(AZ73:AZ88)</f>
        <v>24</v>
      </c>
      <c r="BA89" s="112">
        <f>SUM(BA73:BA87)</f>
        <v>0</v>
      </c>
      <c r="BB89" s="112">
        <f>SUM(BB73:BB87)</f>
        <v>49</v>
      </c>
      <c r="BC89" s="112">
        <f>SUM(BC73:BC87)</f>
        <v>25</v>
      </c>
      <c r="BD89" s="112">
        <f>SUM(BD73:BD87)</f>
        <v>0</v>
      </c>
      <c r="BE89" s="112">
        <f t="shared" ref="BE89:BL89" si="42">SUM(BE73:BE88)</f>
        <v>46</v>
      </c>
      <c r="BF89" s="112">
        <f t="shared" si="42"/>
        <v>28</v>
      </c>
      <c r="BG89" s="112">
        <f t="shared" si="42"/>
        <v>1</v>
      </c>
      <c r="BH89" s="112">
        <f t="shared" si="42"/>
        <v>38</v>
      </c>
      <c r="BI89" s="112">
        <f t="shared" si="42"/>
        <v>12</v>
      </c>
      <c r="BJ89" s="112">
        <f t="shared" si="42"/>
        <v>2</v>
      </c>
      <c r="BK89" s="112">
        <f t="shared" si="42"/>
        <v>52</v>
      </c>
      <c r="BL89" s="112">
        <f t="shared" si="42"/>
        <v>26</v>
      </c>
      <c r="BM89" s="112">
        <f t="shared" ref="BM89:BS89" si="43">SUM(BM73:BM87)</f>
        <v>3</v>
      </c>
      <c r="BN89" s="111">
        <f t="shared" si="43"/>
        <v>0</v>
      </c>
      <c r="BO89" s="111">
        <f t="shared" si="43"/>
        <v>0</v>
      </c>
      <c r="BP89" s="111">
        <f t="shared" si="43"/>
        <v>0</v>
      </c>
      <c r="BQ89" s="111">
        <f t="shared" si="43"/>
        <v>0</v>
      </c>
      <c r="BR89" s="111">
        <f t="shared" si="43"/>
        <v>0</v>
      </c>
      <c r="BS89" s="111">
        <f t="shared" si="43"/>
        <v>0</v>
      </c>
      <c r="BT89" s="101"/>
      <c r="BU89" s="101"/>
      <c r="BV89" s="101"/>
      <c r="BW89" s="101"/>
      <c r="BX89" s="101"/>
    </row>
    <row r="90" spans="1:76">
      <c r="A90" s="124"/>
      <c r="B90" s="165"/>
      <c r="C90" s="165"/>
      <c r="D90" s="101"/>
      <c r="E90" s="101"/>
      <c r="F90" s="101"/>
      <c r="G90" s="129"/>
      <c r="H90" s="165"/>
      <c r="I90" s="165"/>
      <c r="J90" s="165"/>
      <c r="K90" s="165"/>
      <c r="L90" s="168"/>
      <c r="M90" s="127"/>
      <c r="N90" s="166"/>
      <c r="O90" s="166"/>
      <c r="P90" s="166"/>
      <c r="Q90" s="167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5"/>
      <c r="BO90" s="165"/>
      <c r="BP90" s="165"/>
      <c r="BQ90" s="165"/>
      <c r="BR90" s="165"/>
      <c r="BS90" s="165"/>
      <c r="BT90" s="101"/>
      <c r="BU90" s="101"/>
      <c r="BV90" s="101"/>
      <c r="BW90" s="101"/>
      <c r="BX90" s="101"/>
    </row>
    <row r="91" spans="1:76">
      <c r="A91" s="119">
        <v>6</v>
      </c>
      <c r="B91" s="164" t="s">
        <v>923</v>
      </c>
      <c r="C91" s="164"/>
      <c r="D91" s="101"/>
      <c r="E91" s="101"/>
      <c r="F91" s="101"/>
      <c r="G91" s="129"/>
      <c r="H91" s="111" t="s">
        <v>677</v>
      </c>
      <c r="I91" s="111" t="s">
        <v>268</v>
      </c>
      <c r="J91" s="111" t="s">
        <v>888</v>
      </c>
      <c r="K91" s="111" t="s">
        <v>266</v>
      </c>
      <c r="L91" s="163" t="s">
        <v>265</v>
      </c>
      <c r="M91" s="114"/>
      <c r="N91" s="112" t="s">
        <v>268</v>
      </c>
      <c r="O91" s="112" t="s">
        <v>267</v>
      </c>
      <c r="P91" s="112" t="s">
        <v>266</v>
      </c>
      <c r="Q91" s="113" t="s">
        <v>265</v>
      </c>
      <c r="R91" s="112" t="s">
        <v>268</v>
      </c>
      <c r="S91" s="112" t="s">
        <v>267</v>
      </c>
      <c r="T91" s="112" t="s">
        <v>266</v>
      </c>
      <c r="U91" s="112" t="s">
        <v>268</v>
      </c>
      <c r="V91" s="112" t="s">
        <v>267</v>
      </c>
      <c r="W91" s="112" t="s">
        <v>266</v>
      </c>
      <c r="X91" s="112" t="s">
        <v>268</v>
      </c>
      <c r="Y91" s="112" t="s">
        <v>267</v>
      </c>
      <c r="Z91" s="112" t="s">
        <v>266</v>
      </c>
      <c r="AA91" s="112" t="s">
        <v>268</v>
      </c>
      <c r="AB91" s="112" t="s">
        <v>267</v>
      </c>
      <c r="AC91" s="112" t="s">
        <v>266</v>
      </c>
      <c r="AD91" s="112" t="s">
        <v>268</v>
      </c>
      <c r="AE91" s="112" t="s">
        <v>267</v>
      </c>
      <c r="AF91" s="112" t="s">
        <v>266</v>
      </c>
      <c r="AG91" s="112" t="s">
        <v>268</v>
      </c>
      <c r="AH91" s="112" t="s">
        <v>267</v>
      </c>
      <c r="AI91" s="112" t="s">
        <v>266</v>
      </c>
      <c r="AJ91" s="112" t="s">
        <v>268</v>
      </c>
      <c r="AK91" s="112" t="s">
        <v>267</v>
      </c>
      <c r="AL91" s="112" t="s">
        <v>266</v>
      </c>
      <c r="AM91" s="112" t="s">
        <v>268</v>
      </c>
      <c r="AN91" s="112" t="s">
        <v>267</v>
      </c>
      <c r="AO91" s="112" t="s">
        <v>266</v>
      </c>
      <c r="AP91" s="112" t="s">
        <v>268</v>
      </c>
      <c r="AQ91" s="112" t="s">
        <v>267</v>
      </c>
      <c r="AR91" s="112" t="s">
        <v>266</v>
      </c>
      <c r="AS91" s="112" t="s">
        <v>268</v>
      </c>
      <c r="AT91" s="112" t="s">
        <v>267</v>
      </c>
      <c r="AU91" s="112" t="s">
        <v>266</v>
      </c>
      <c r="AV91" s="112" t="s">
        <v>268</v>
      </c>
      <c r="AW91" s="112" t="s">
        <v>267</v>
      </c>
      <c r="AX91" s="112" t="s">
        <v>266</v>
      </c>
      <c r="AY91" s="112" t="s">
        <v>268</v>
      </c>
      <c r="AZ91" s="112" t="s">
        <v>267</v>
      </c>
      <c r="BA91" s="112" t="s">
        <v>266</v>
      </c>
      <c r="BB91" s="112" t="s">
        <v>268</v>
      </c>
      <c r="BC91" s="112" t="s">
        <v>267</v>
      </c>
      <c r="BD91" s="112" t="s">
        <v>266</v>
      </c>
      <c r="BE91" s="112" t="s">
        <v>268</v>
      </c>
      <c r="BF91" s="112" t="s">
        <v>267</v>
      </c>
      <c r="BG91" s="112" t="s">
        <v>266</v>
      </c>
      <c r="BH91" s="112" t="s">
        <v>268</v>
      </c>
      <c r="BI91" s="112" t="s">
        <v>267</v>
      </c>
      <c r="BJ91" s="112" t="s">
        <v>266</v>
      </c>
      <c r="BK91" s="112" t="s">
        <v>268</v>
      </c>
      <c r="BL91" s="112" t="s">
        <v>267</v>
      </c>
      <c r="BM91" s="112" t="s">
        <v>266</v>
      </c>
      <c r="BN91" s="111" t="s">
        <v>268</v>
      </c>
      <c r="BO91" s="111" t="s">
        <v>267</v>
      </c>
      <c r="BP91" s="111" t="s">
        <v>266</v>
      </c>
      <c r="BQ91" s="111" t="s">
        <v>268</v>
      </c>
      <c r="BR91" s="111" t="s">
        <v>267</v>
      </c>
      <c r="BS91" s="111" t="s">
        <v>266</v>
      </c>
      <c r="BT91" s="101"/>
      <c r="BU91" s="101"/>
      <c r="BV91" s="101"/>
      <c r="BW91" s="101"/>
      <c r="BX91" s="101"/>
    </row>
    <row r="92" spans="1:76">
      <c r="A92" s="124">
        <v>1</v>
      </c>
      <c r="B92" s="101" t="s">
        <v>922</v>
      </c>
      <c r="C92" s="101" t="str">
        <f t="shared" ref="C92:C106" si="44">TRIM(B92)</f>
        <v>CHRIS TEAGUE</v>
      </c>
      <c r="D92" s="111">
        <v>227</v>
      </c>
      <c r="E92" s="111">
        <v>167</v>
      </c>
      <c r="F92" s="111">
        <v>28</v>
      </c>
      <c r="G92" s="123">
        <v>0.73568281938325997</v>
      </c>
      <c r="H92" s="111">
        <v>7</v>
      </c>
      <c r="I92" s="111">
        <v>423</v>
      </c>
      <c r="J92" s="111">
        <v>294</v>
      </c>
      <c r="K92" s="111">
        <v>20</v>
      </c>
      <c r="L92" s="115">
        <f t="shared" ref="L92:L106" si="45">J92/I92</f>
        <v>0.69503546099290781</v>
      </c>
      <c r="M92" s="114"/>
      <c r="N92" s="112">
        <f t="shared" ref="N92:N106" si="46">+R92+U92+X92+AA92+AD92+AG92+AJ92+AM92+AP92+AS92+AV92+AY92+BB92+BE92+BH92+BK92+BN92</f>
        <v>53</v>
      </c>
      <c r="O92" s="112">
        <f t="shared" ref="O92:O106" si="47">+S92+V92+Y92+AB92+AE92+AH92+AK92+AN92+AQ92+AT92+AW92+AZ92+BC92+BF92+BI92+BL92+BO92</f>
        <v>32</v>
      </c>
      <c r="P92" s="112">
        <f t="shared" ref="P92:P106" si="48">+T92+W92+Z92+AC92+AF92+AI92+AL92+AO92+AR92+AU92+AX92+BA92+BD92+BG92+BJ92+BM92+BP92</f>
        <v>1</v>
      </c>
      <c r="Q92" s="113">
        <f t="shared" ref="Q92:Q107" si="49">+O92/N92</f>
        <v>0.60377358490566035</v>
      </c>
      <c r="R92" s="112">
        <v>4</v>
      </c>
      <c r="S92" s="112">
        <v>3</v>
      </c>
      <c r="T92" s="112"/>
      <c r="U92" s="112">
        <v>4</v>
      </c>
      <c r="V92" s="112">
        <v>1</v>
      </c>
      <c r="W92" s="112"/>
      <c r="X92" s="112">
        <v>5</v>
      </c>
      <c r="Y92" s="112">
        <v>5</v>
      </c>
      <c r="Z92" s="112"/>
      <c r="AA92" s="112">
        <v>3</v>
      </c>
      <c r="AB92" s="112">
        <v>1</v>
      </c>
      <c r="AC92" s="112"/>
      <c r="AD92" s="112">
        <v>4</v>
      </c>
      <c r="AE92" s="112">
        <v>2</v>
      </c>
      <c r="AF92" s="112"/>
      <c r="AG92" s="112">
        <v>3</v>
      </c>
      <c r="AH92" s="112">
        <v>2</v>
      </c>
      <c r="AI92" s="112"/>
      <c r="AJ92" s="112">
        <v>5</v>
      </c>
      <c r="AK92" s="112">
        <v>4</v>
      </c>
      <c r="AL92" s="112">
        <v>1</v>
      </c>
      <c r="AM92" s="112">
        <v>4</v>
      </c>
      <c r="AN92" s="112">
        <v>1</v>
      </c>
      <c r="AO92" s="112"/>
      <c r="AP92" s="122"/>
      <c r="AQ92" s="122"/>
      <c r="AR92" s="122"/>
      <c r="AS92" s="112">
        <v>6</v>
      </c>
      <c r="AT92" s="112">
        <v>5</v>
      </c>
      <c r="AU92" s="112"/>
      <c r="AV92" s="122"/>
      <c r="AW92" s="122"/>
      <c r="AX92" s="122"/>
      <c r="AY92" s="112">
        <v>5</v>
      </c>
      <c r="AZ92" s="112">
        <v>3</v>
      </c>
      <c r="BA92" s="112"/>
      <c r="BB92" s="112">
        <v>4</v>
      </c>
      <c r="BC92" s="112">
        <v>1</v>
      </c>
      <c r="BD92" s="112"/>
      <c r="BE92" s="112">
        <v>6</v>
      </c>
      <c r="BF92" s="112">
        <v>4</v>
      </c>
      <c r="BG92" s="112"/>
      <c r="BH92" s="122"/>
      <c r="BI92" s="122"/>
      <c r="BJ92" s="122"/>
      <c r="BK92" s="122"/>
      <c r="BL92" s="122"/>
      <c r="BM92" s="122"/>
      <c r="BN92" s="111"/>
      <c r="BO92" s="111"/>
      <c r="BP92" s="111"/>
      <c r="BQ92" s="111"/>
      <c r="BR92" s="111"/>
      <c r="BS92" s="111"/>
      <c r="BT92" s="101"/>
      <c r="BU92" s="101"/>
      <c r="BV92" s="101"/>
      <c r="BW92" s="101"/>
      <c r="BX92" s="101"/>
    </row>
    <row r="93" spans="1:76">
      <c r="A93" s="124">
        <v>2</v>
      </c>
      <c r="B93" s="101" t="s">
        <v>921</v>
      </c>
      <c r="C93" s="101" t="str">
        <f t="shared" si="44"/>
        <v>MIKE BURKE</v>
      </c>
      <c r="D93" s="111">
        <v>478</v>
      </c>
      <c r="E93" s="111">
        <v>305</v>
      </c>
      <c r="F93" s="111">
        <v>1</v>
      </c>
      <c r="G93" s="123">
        <v>0.63807531380753135</v>
      </c>
      <c r="H93" s="111">
        <v>4</v>
      </c>
      <c r="I93" s="111">
        <v>241</v>
      </c>
      <c r="J93" s="111">
        <v>143</v>
      </c>
      <c r="K93" s="111">
        <v>8</v>
      </c>
      <c r="L93" s="115">
        <f t="shared" si="45"/>
        <v>0.59336099585062241</v>
      </c>
      <c r="M93" s="114"/>
      <c r="N93" s="112">
        <f t="shared" si="46"/>
        <v>49</v>
      </c>
      <c r="O93" s="112">
        <f t="shared" si="47"/>
        <v>26</v>
      </c>
      <c r="P93" s="112">
        <f t="shared" si="48"/>
        <v>1</v>
      </c>
      <c r="Q93" s="113">
        <f t="shared" si="49"/>
        <v>0.53061224489795922</v>
      </c>
      <c r="R93" s="112">
        <v>4</v>
      </c>
      <c r="S93" s="112">
        <v>0</v>
      </c>
      <c r="T93" s="112"/>
      <c r="U93" s="112">
        <v>4</v>
      </c>
      <c r="V93" s="112">
        <v>2</v>
      </c>
      <c r="W93" s="112"/>
      <c r="X93" s="112">
        <v>0</v>
      </c>
      <c r="Y93" s="112">
        <v>0</v>
      </c>
      <c r="Z93" s="112"/>
      <c r="AA93" s="112">
        <v>3</v>
      </c>
      <c r="AB93" s="112">
        <v>2</v>
      </c>
      <c r="AC93" s="112"/>
      <c r="AD93" s="112">
        <v>4</v>
      </c>
      <c r="AE93" s="112">
        <v>2</v>
      </c>
      <c r="AF93" s="112"/>
      <c r="AG93" s="112">
        <v>4</v>
      </c>
      <c r="AH93" s="112">
        <v>2</v>
      </c>
      <c r="AI93" s="112"/>
      <c r="AJ93" s="112">
        <v>5</v>
      </c>
      <c r="AK93" s="112">
        <v>3</v>
      </c>
      <c r="AL93" s="112">
        <v>1</v>
      </c>
      <c r="AM93" s="112">
        <v>5</v>
      </c>
      <c r="AN93" s="112">
        <v>5</v>
      </c>
      <c r="AO93" s="112"/>
      <c r="AP93" s="122"/>
      <c r="AQ93" s="122"/>
      <c r="AR93" s="122"/>
      <c r="AS93" s="112">
        <v>6</v>
      </c>
      <c r="AT93" s="112">
        <v>5</v>
      </c>
      <c r="AU93" s="112"/>
      <c r="AV93" s="122"/>
      <c r="AW93" s="122"/>
      <c r="AX93" s="122"/>
      <c r="AY93" s="112">
        <v>5</v>
      </c>
      <c r="AZ93" s="112">
        <v>4</v>
      </c>
      <c r="BA93" s="112"/>
      <c r="BB93" s="112">
        <v>4</v>
      </c>
      <c r="BC93" s="112">
        <v>1</v>
      </c>
      <c r="BD93" s="112"/>
      <c r="BE93" s="112">
        <v>5</v>
      </c>
      <c r="BF93" s="112">
        <v>0</v>
      </c>
      <c r="BG93" s="112"/>
      <c r="BH93" s="122"/>
      <c r="BI93" s="122"/>
      <c r="BJ93" s="122"/>
      <c r="BK93" s="122"/>
      <c r="BL93" s="122"/>
      <c r="BM93" s="122"/>
      <c r="BN93" s="111"/>
      <c r="BO93" s="111"/>
      <c r="BP93" s="111"/>
      <c r="BQ93" s="111"/>
      <c r="BR93" s="111"/>
      <c r="BS93" s="111"/>
      <c r="BT93" s="101"/>
      <c r="BU93" s="101"/>
      <c r="BV93" s="101"/>
      <c r="BW93" s="101"/>
      <c r="BX93" s="101"/>
    </row>
    <row r="94" spans="1:76">
      <c r="A94" s="124">
        <v>3</v>
      </c>
      <c r="B94" s="101" t="s">
        <v>920</v>
      </c>
      <c r="C94" s="101" t="str">
        <f t="shared" si="44"/>
        <v>DAVE KASCHNER</v>
      </c>
      <c r="D94" s="111">
        <v>823</v>
      </c>
      <c r="E94" s="111">
        <v>474</v>
      </c>
      <c r="F94" s="111">
        <v>6</v>
      </c>
      <c r="G94" s="123">
        <v>0.57594167679222352</v>
      </c>
      <c r="H94" s="111">
        <v>6</v>
      </c>
      <c r="I94" s="111">
        <v>372</v>
      </c>
      <c r="J94" s="111">
        <v>222</v>
      </c>
      <c r="K94" s="111">
        <v>24</v>
      </c>
      <c r="L94" s="115">
        <f t="shared" si="45"/>
        <v>0.59677419354838712</v>
      </c>
      <c r="M94" s="114"/>
      <c r="N94" s="112">
        <f t="shared" si="46"/>
        <v>52</v>
      </c>
      <c r="O94" s="112">
        <f t="shared" si="47"/>
        <v>32</v>
      </c>
      <c r="P94" s="112">
        <f t="shared" si="48"/>
        <v>1</v>
      </c>
      <c r="Q94" s="113">
        <f t="shared" si="49"/>
        <v>0.61538461538461542</v>
      </c>
      <c r="R94" s="112">
        <v>5</v>
      </c>
      <c r="S94" s="112">
        <v>3</v>
      </c>
      <c r="T94" s="112"/>
      <c r="U94" s="112">
        <v>4</v>
      </c>
      <c r="V94" s="112">
        <v>2</v>
      </c>
      <c r="W94" s="112"/>
      <c r="X94" s="112">
        <v>5</v>
      </c>
      <c r="Y94" s="112">
        <v>3</v>
      </c>
      <c r="Z94" s="112"/>
      <c r="AA94" s="112">
        <v>3</v>
      </c>
      <c r="AB94" s="112">
        <v>3</v>
      </c>
      <c r="AC94" s="112"/>
      <c r="AD94" s="112">
        <v>4</v>
      </c>
      <c r="AE94" s="112">
        <v>4</v>
      </c>
      <c r="AF94" s="112"/>
      <c r="AG94" s="112">
        <v>4</v>
      </c>
      <c r="AH94" s="112">
        <v>3</v>
      </c>
      <c r="AI94" s="112"/>
      <c r="AJ94" s="112">
        <v>6</v>
      </c>
      <c r="AK94" s="112">
        <v>3</v>
      </c>
      <c r="AL94" s="112">
        <v>1</v>
      </c>
      <c r="AM94" s="112">
        <v>5</v>
      </c>
      <c r="AN94" s="112">
        <v>1</v>
      </c>
      <c r="AO94" s="112"/>
      <c r="AP94" s="122"/>
      <c r="AQ94" s="122"/>
      <c r="AR94" s="122"/>
      <c r="AS94" s="112">
        <v>0</v>
      </c>
      <c r="AT94" s="112">
        <v>0</v>
      </c>
      <c r="AU94" s="112"/>
      <c r="AV94" s="122"/>
      <c r="AW94" s="122"/>
      <c r="AX94" s="122"/>
      <c r="AY94" s="112">
        <v>6</v>
      </c>
      <c r="AZ94" s="112">
        <v>4</v>
      </c>
      <c r="BA94" s="112"/>
      <c r="BB94" s="112">
        <v>4</v>
      </c>
      <c r="BC94" s="112">
        <v>2</v>
      </c>
      <c r="BD94" s="112"/>
      <c r="BE94" s="112">
        <v>6</v>
      </c>
      <c r="BF94" s="112">
        <v>4</v>
      </c>
      <c r="BG94" s="112"/>
      <c r="BH94" s="122"/>
      <c r="BI94" s="122"/>
      <c r="BJ94" s="122"/>
      <c r="BK94" s="122"/>
      <c r="BL94" s="122"/>
      <c r="BM94" s="122"/>
      <c r="BN94" s="111"/>
      <c r="BO94" s="111"/>
      <c r="BP94" s="111"/>
      <c r="BQ94" s="111"/>
      <c r="BR94" s="111"/>
      <c r="BS94" s="111"/>
      <c r="BT94" s="101"/>
      <c r="BU94" s="101"/>
      <c r="BV94" s="101"/>
      <c r="BW94" s="101"/>
      <c r="BX94" s="101"/>
    </row>
    <row r="95" spans="1:76">
      <c r="A95" s="124">
        <v>4</v>
      </c>
      <c r="B95" s="101" t="s">
        <v>919</v>
      </c>
      <c r="C95" s="101" t="str">
        <f t="shared" si="44"/>
        <v>LOREN ALLEN</v>
      </c>
      <c r="D95" s="111">
        <v>819</v>
      </c>
      <c r="E95" s="111">
        <v>440</v>
      </c>
      <c r="F95" s="111">
        <v>49</v>
      </c>
      <c r="G95" s="123">
        <v>0.53724053724053722</v>
      </c>
      <c r="H95" s="111">
        <v>5</v>
      </c>
      <c r="I95" s="111">
        <v>266</v>
      </c>
      <c r="J95" s="111">
        <v>148</v>
      </c>
      <c r="K95" s="111">
        <v>16</v>
      </c>
      <c r="L95" s="115">
        <f t="shared" si="45"/>
        <v>0.55639097744360899</v>
      </c>
      <c r="M95" s="114"/>
      <c r="N95" s="112">
        <f t="shared" si="46"/>
        <v>15</v>
      </c>
      <c r="O95" s="112">
        <f t="shared" si="47"/>
        <v>3</v>
      </c>
      <c r="P95" s="112">
        <f t="shared" si="48"/>
        <v>0</v>
      </c>
      <c r="Q95" s="113">
        <f t="shared" si="49"/>
        <v>0.2</v>
      </c>
      <c r="R95" s="112">
        <v>4</v>
      </c>
      <c r="S95" s="112">
        <v>0</v>
      </c>
      <c r="T95" s="112"/>
      <c r="U95" s="112">
        <v>4</v>
      </c>
      <c r="V95" s="112">
        <v>1</v>
      </c>
      <c r="W95" s="112"/>
      <c r="X95" s="112">
        <v>0</v>
      </c>
      <c r="Y95" s="112">
        <v>0</v>
      </c>
      <c r="Z95" s="112"/>
      <c r="AA95" s="112">
        <v>0</v>
      </c>
      <c r="AB95" s="112">
        <v>0</v>
      </c>
      <c r="AC95" s="112"/>
      <c r="AD95" s="112">
        <v>3</v>
      </c>
      <c r="AE95" s="112">
        <v>1</v>
      </c>
      <c r="AF95" s="112"/>
      <c r="AG95" s="112">
        <v>4</v>
      </c>
      <c r="AH95" s="112">
        <v>1</v>
      </c>
      <c r="AI95" s="112"/>
      <c r="AJ95" s="112">
        <v>0</v>
      </c>
      <c r="AK95" s="112">
        <v>0</v>
      </c>
      <c r="AL95" s="112"/>
      <c r="AM95" s="112">
        <v>0</v>
      </c>
      <c r="AN95" s="112">
        <v>0</v>
      </c>
      <c r="AO95" s="112"/>
      <c r="AP95" s="122"/>
      <c r="AQ95" s="122"/>
      <c r="AR95" s="122"/>
      <c r="AS95" s="112">
        <v>0</v>
      </c>
      <c r="AT95" s="112">
        <v>0</v>
      </c>
      <c r="AU95" s="112"/>
      <c r="AV95" s="122"/>
      <c r="AW95" s="122"/>
      <c r="AX95" s="122"/>
      <c r="AY95" s="112">
        <v>0</v>
      </c>
      <c r="AZ95" s="112">
        <v>0</v>
      </c>
      <c r="BA95" s="112"/>
      <c r="BB95" s="112">
        <v>0</v>
      </c>
      <c r="BC95" s="112">
        <v>0</v>
      </c>
      <c r="BD95" s="112"/>
      <c r="BE95" s="112">
        <v>0</v>
      </c>
      <c r="BF95" s="112">
        <v>0</v>
      </c>
      <c r="BG95" s="112"/>
      <c r="BH95" s="122"/>
      <c r="BI95" s="122"/>
      <c r="BJ95" s="122"/>
      <c r="BK95" s="122"/>
      <c r="BL95" s="122"/>
      <c r="BM95" s="122"/>
      <c r="BN95" s="111"/>
      <c r="BO95" s="111"/>
      <c r="BP95" s="111"/>
      <c r="BQ95" s="111"/>
      <c r="BR95" s="111"/>
      <c r="BS95" s="111"/>
      <c r="BT95" s="101"/>
      <c r="BU95" s="101"/>
      <c r="BV95" s="101"/>
      <c r="BW95" s="101"/>
      <c r="BX95" s="101"/>
    </row>
    <row r="96" spans="1:76">
      <c r="A96" s="124">
        <v>5</v>
      </c>
      <c r="B96" s="101" t="s">
        <v>918</v>
      </c>
      <c r="C96" s="101" t="str">
        <f t="shared" si="44"/>
        <v>SCOTT DRAKE</v>
      </c>
      <c r="D96" s="111"/>
      <c r="E96" s="111"/>
      <c r="F96" s="111"/>
      <c r="G96" s="123"/>
      <c r="H96" s="111">
        <v>4</v>
      </c>
      <c r="I96" s="111">
        <v>218</v>
      </c>
      <c r="J96" s="111">
        <v>118</v>
      </c>
      <c r="K96" s="111">
        <v>6</v>
      </c>
      <c r="L96" s="115">
        <f t="shared" si="45"/>
        <v>0.54128440366972475</v>
      </c>
      <c r="M96" s="114"/>
      <c r="N96" s="112">
        <f t="shared" si="46"/>
        <v>36</v>
      </c>
      <c r="O96" s="112">
        <f t="shared" si="47"/>
        <v>22</v>
      </c>
      <c r="P96" s="112">
        <f t="shared" si="48"/>
        <v>1</v>
      </c>
      <c r="Q96" s="113">
        <f t="shared" si="49"/>
        <v>0.61111111111111116</v>
      </c>
      <c r="R96" s="112">
        <v>3</v>
      </c>
      <c r="S96" s="112">
        <v>2</v>
      </c>
      <c r="T96" s="112"/>
      <c r="U96" s="112">
        <v>4</v>
      </c>
      <c r="V96" s="112">
        <v>4</v>
      </c>
      <c r="W96" s="112"/>
      <c r="X96" s="112">
        <v>6</v>
      </c>
      <c r="Y96" s="112">
        <v>4</v>
      </c>
      <c r="Z96" s="112"/>
      <c r="AA96" s="112">
        <v>4</v>
      </c>
      <c r="AB96" s="112">
        <v>1</v>
      </c>
      <c r="AC96" s="112"/>
      <c r="AD96" s="112">
        <v>4</v>
      </c>
      <c r="AE96" s="112">
        <v>2</v>
      </c>
      <c r="AF96" s="112"/>
      <c r="AG96" s="112">
        <v>0</v>
      </c>
      <c r="AH96" s="112">
        <v>0</v>
      </c>
      <c r="AI96" s="112"/>
      <c r="AJ96" s="112">
        <v>0</v>
      </c>
      <c r="AK96" s="112">
        <v>0</v>
      </c>
      <c r="AL96" s="112"/>
      <c r="AM96" s="112">
        <v>0</v>
      </c>
      <c r="AN96" s="112">
        <v>0</v>
      </c>
      <c r="AO96" s="112"/>
      <c r="AP96" s="122"/>
      <c r="AQ96" s="122"/>
      <c r="AR96" s="122"/>
      <c r="AS96" s="112">
        <v>6</v>
      </c>
      <c r="AT96" s="112">
        <v>5</v>
      </c>
      <c r="AU96" s="112"/>
      <c r="AV96" s="122"/>
      <c r="AW96" s="122"/>
      <c r="AX96" s="122"/>
      <c r="AY96" s="112">
        <v>5</v>
      </c>
      <c r="AZ96" s="112">
        <v>1</v>
      </c>
      <c r="BA96" s="112"/>
      <c r="BB96" s="112">
        <v>4</v>
      </c>
      <c r="BC96" s="112">
        <v>3</v>
      </c>
      <c r="BD96" s="112">
        <v>1</v>
      </c>
      <c r="BE96" s="112">
        <v>0</v>
      </c>
      <c r="BF96" s="112">
        <v>0</v>
      </c>
      <c r="BG96" s="112"/>
      <c r="BH96" s="122"/>
      <c r="BI96" s="122"/>
      <c r="BJ96" s="122"/>
      <c r="BK96" s="122"/>
      <c r="BL96" s="122"/>
      <c r="BM96" s="122"/>
      <c r="BN96" s="111"/>
      <c r="BO96" s="111"/>
      <c r="BP96" s="111"/>
      <c r="BQ96" s="111"/>
      <c r="BR96" s="111"/>
      <c r="BS96" s="111"/>
      <c r="BT96" s="101"/>
      <c r="BU96" s="101"/>
      <c r="BV96" s="101"/>
      <c r="BW96" s="101"/>
      <c r="BX96" s="101"/>
    </row>
    <row r="97" spans="1:76">
      <c r="A97" s="124">
        <v>6</v>
      </c>
      <c r="B97" s="101" t="s">
        <v>917</v>
      </c>
      <c r="C97" s="101" t="str">
        <f t="shared" si="44"/>
        <v>SCOTT DOUGHTY</v>
      </c>
      <c r="D97" s="111">
        <v>43</v>
      </c>
      <c r="E97" s="111">
        <v>19</v>
      </c>
      <c r="F97" s="111">
        <v>1</v>
      </c>
      <c r="G97" s="123">
        <v>0.44186046511627908</v>
      </c>
      <c r="H97" s="111">
        <v>4</v>
      </c>
      <c r="I97" s="111">
        <v>231</v>
      </c>
      <c r="J97" s="111">
        <v>120</v>
      </c>
      <c r="K97" s="111">
        <v>10</v>
      </c>
      <c r="L97" s="115">
        <f t="shared" si="45"/>
        <v>0.51948051948051943</v>
      </c>
      <c r="M97" s="114"/>
      <c r="N97" s="112">
        <f t="shared" si="46"/>
        <v>49</v>
      </c>
      <c r="O97" s="112">
        <f t="shared" si="47"/>
        <v>26</v>
      </c>
      <c r="P97" s="112">
        <f t="shared" si="48"/>
        <v>5</v>
      </c>
      <c r="Q97" s="113">
        <f t="shared" si="49"/>
        <v>0.53061224489795922</v>
      </c>
      <c r="R97" s="112">
        <v>4</v>
      </c>
      <c r="S97" s="112">
        <v>3</v>
      </c>
      <c r="T97" s="112"/>
      <c r="U97" s="112">
        <v>2</v>
      </c>
      <c r="V97" s="112">
        <v>1</v>
      </c>
      <c r="W97" s="112"/>
      <c r="X97" s="112">
        <v>5</v>
      </c>
      <c r="Y97" s="112">
        <v>2</v>
      </c>
      <c r="Z97" s="112"/>
      <c r="AA97" s="112">
        <v>0</v>
      </c>
      <c r="AB97" s="112">
        <v>0</v>
      </c>
      <c r="AC97" s="112"/>
      <c r="AD97" s="112">
        <v>4</v>
      </c>
      <c r="AE97" s="112">
        <v>1</v>
      </c>
      <c r="AF97" s="112"/>
      <c r="AG97" s="112">
        <v>4</v>
      </c>
      <c r="AH97" s="112">
        <v>2</v>
      </c>
      <c r="AI97" s="112"/>
      <c r="AJ97" s="112">
        <v>5</v>
      </c>
      <c r="AK97" s="112">
        <v>2</v>
      </c>
      <c r="AL97" s="112">
        <v>1</v>
      </c>
      <c r="AM97" s="112">
        <v>5</v>
      </c>
      <c r="AN97" s="112">
        <v>2</v>
      </c>
      <c r="AO97" s="112">
        <v>1</v>
      </c>
      <c r="AP97" s="122"/>
      <c r="AQ97" s="122"/>
      <c r="AR97" s="122"/>
      <c r="AS97" s="112">
        <v>6</v>
      </c>
      <c r="AT97" s="112">
        <v>6</v>
      </c>
      <c r="AU97" s="112">
        <v>1</v>
      </c>
      <c r="AV97" s="122"/>
      <c r="AW97" s="122"/>
      <c r="AX97" s="122"/>
      <c r="AY97" s="112">
        <v>5</v>
      </c>
      <c r="AZ97" s="112">
        <v>2</v>
      </c>
      <c r="BA97" s="112">
        <v>1</v>
      </c>
      <c r="BB97" s="112">
        <v>4</v>
      </c>
      <c r="BC97" s="112">
        <v>1</v>
      </c>
      <c r="BD97" s="112">
        <v>1</v>
      </c>
      <c r="BE97" s="112">
        <v>5</v>
      </c>
      <c r="BF97" s="112">
        <v>4</v>
      </c>
      <c r="BG97" s="112"/>
      <c r="BH97" s="122"/>
      <c r="BI97" s="122"/>
      <c r="BJ97" s="122"/>
      <c r="BK97" s="122"/>
      <c r="BL97" s="122"/>
      <c r="BM97" s="122"/>
      <c r="BN97" s="111"/>
      <c r="BO97" s="111"/>
      <c r="BP97" s="111"/>
      <c r="BQ97" s="111"/>
      <c r="BR97" s="111"/>
      <c r="BS97" s="111"/>
      <c r="BT97" s="101"/>
      <c r="BU97" s="101"/>
      <c r="BV97" s="101"/>
      <c r="BW97" s="101"/>
      <c r="BX97" s="101"/>
    </row>
    <row r="98" spans="1:76">
      <c r="A98" s="124">
        <v>7</v>
      </c>
      <c r="B98" s="101" t="s">
        <v>916</v>
      </c>
      <c r="C98" s="101" t="str">
        <f t="shared" si="44"/>
        <v>MIKE BENDLE</v>
      </c>
      <c r="D98" s="111"/>
      <c r="E98" s="111"/>
      <c r="F98" s="111"/>
      <c r="G98" s="123"/>
      <c r="H98" s="111">
        <v>16</v>
      </c>
      <c r="I98" s="111">
        <v>953</v>
      </c>
      <c r="J98" s="111">
        <v>514</v>
      </c>
      <c r="K98" s="111">
        <v>48</v>
      </c>
      <c r="L98" s="115">
        <f t="shared" si="45"/>
        <v>0.53934942287513121</v>
      </c>
      <c r="M98" s="114"/>
      <c r="N98" s="112">
        <f t="shared" si="46"/>
        <v>49</v>
      </c>
      <c r="O98" s="112">
        <f t="shared" si="47"/>
        <v>31</v>
      </c>
      <c r="P98" s="112">
        <f t="shared" si="48"/>
        <v>1</v>
      </c>
      <c r="Q98" s="113">
        <f t="shared" si="49"/>
        <v>0.63265306122448983</v>
      </c>
      <c r="R98" s="112">
        <v>4</v>
      </c>
      <c r="S98" s="112">
        <v>2</v>
      </c>
      <c r="T98" s="112">
        <v>1</v>
      </c>
      <c r="U98" s="112">
        <v>4</v>
      </c>
      <c r="V98" s="112">
        <v>4</v>
      </c>
      <c r="W98" s="112"/>
      <c r="X98" s="112">
        <v>5</v>
      </c>
      <c r="Y98" s="112">
        <v>5</v>
      </c>
      <c r="Z98" s="112"/>
      <c r="AA98" s="112">
        <v>4</v>
      </c>
      <c r="AB98" s="112">
        <v>1</v>
      </c>
      <c r="AC98" s="112"/>
      <c r="AD98" s="112">
        <v>4</v>
      </c>
      <c r="AE98" s="112">
        <v>4</v>
      </c>
      <c r="AF98" s="112"/>
      <c r="AG98" s="112">
        <v>3</v>
      </c>
      <c r="AH98" s="112">
        <v>0</v>
      </c>
      <c r="AI98" s="112"/>
      <c r="AJ98" s="112">
        <v>6</v>
      </c>
      <c r="AK98" s="112">
        <v>3</v>
      </c>
      <c r="AL98" s="112"/>
      <c r="AM98" s="112">
        <v>4</v>
      </c>
      <c r="AN98" s="112">
        <v>3</v>
      </c>
      <c r="AO98" s="112"/>
      <c r="AP98" s="122"/>
      <c r="AQ98" s="122"/>
      <c r="AR98" s="122"/>
      <c r="AS98" s="112">
        <v>0</v>
      </c>
      <c r="AT98" s="112">
        <v>0</v>
      </c>
      <c r="AU98" s="112"/>
      <c r="AV98" s="122"/>
      <c r="AW98" s="122"/>
      <c r="AX98" s="122"/>
      <c r="AY98" s="112">
        <v>6</v>
      </c>
      <c r="AZ98" s="112">
        <v>3</v>
      </c>
      <c r="BA98" s="112"/>
      <c r="BB98" s="112">
        <v>4</v>
      </c>
      <c r="BC98" s="112">
        <v>3</v>
      </c>
      <c r="BD98" s="112"/>
      <c r="BE98" s="112">
        <v>5</v>
      </c>
      <c r="BF98" s="112">
        <v>3</v>
      </c>
      <c r="BG98" s="112"/>
      <c r="BH98" s="122"/>
      <c r="BI98" s="122"/>
      <c r="BJ98" s="122"/>
      <c r="BK98" s="122"/>
      <c r="BL98" s="122"/>
      <c r="BM98" s="122"/>
      <c r="BN98" s="111"/>
      <c r="BO98" s="111"/>
      <c r="BP98" s="111"/>
      <c r="BQ98" s="111"/>
      <c r="BR98" s="111"/>
      <c r="BS98" s="111"/>
      <c r="BT98" s="101"/>
      <c r="BU98" s="101"/>
      <c r="BV98" s="101"/>
      <c r="BW98" s="101"/>
      <c r="BX98" s="101"/>
    </row>
    <row r="99" spans="1:76">
      <c r="A99" s="124">
        <v>8</v>
      </c>
      <c r="B99" s="101" t="s">
        <v>915</v>
      </c>
      <c r="C99" s="101" t="str">
        <f t="shared" si="44"/>
        <v>SCOTT ROUSE</v>
      </c>
      <c r="D99" s="111">
        <v>55</v>
      </c>
      <c r="E99" s="111">
        <v>27</v>
      </c>
      <c r="F99" s="111">
        <v>1</v>
      </c>
      <c r="G99" s="123">
        <v>0.49090909090909091</v>
      </c>
      <c r="H99" s="111">
        <v>3</v>
      </c>
      <c r="I99" s="111">
        <v>149</v>
      </c>
      <c r="J99" s="111">
        <v>73</v>
      </c>
      <c r="K99" s="111">
        <v>4</v>
      </c>
      <c r="L99" s="115">
        <f t="shared" si="45"/>
        <v>0.48993288590604028</v>
      </c>
      <c r="M99" s="114"/>
      <c r="N99" s="112">
        <f t="shared" si="46"/>
        <v>48</v>
      </c>
      <c r="O99" s="112">
        <f t="shared" si="47"/>
        <v>24</v>
      </c>
      <c r="P99" s="112">
        <f t="shared" si="48"/>
        <v>2</v>
      </c>
      <c r="Q99" s="113">
        <f t="shared" si="49"/>
        <v>0.5</v>
      </c>
      <c r="R99" s="112">
        <v>4</v>
      </c>
      <c r="S99" s="112">
        <v>3</v>
      </c>
      <c r="T99" s="112"/>
      <c r="U99" s="112">
        <v>5</v>
      </c>
      <c r="V99" s="112">
        <v>1</v>
      </c>
      <c r="W99" s="112"/>
      <c r="X99" s="112">
        <v>5</v>
      </c>
      <c r="Y99" s="112">
        <v>4</v>
      </c>
      <c r="Z99" s="112"/>
      <c r="AA99" s="112">
        <v>4</v>
      </c>
      <c r="AB99" s="112">
        <v>2</v>
      </c>
      <c r="AC99" s="112"/>
      <c r="AD99" s="112">
        <v>4</v>
      </c>
      <c r="AE99" s="112">
        <v>1</v>
      </c>
      <c r="AF99" s="112"/>
      <c r="AG99" s="112">
        <v>0</v>
      </c>
      <c r="AH99" s="112">
        <v>0</v>
      </c>
      <c r="AI99" s="112"/>
      <c r="AJ99" s="112">
        <v>5</v>
      </c>
      <c r="AK99" s="112">
        <v>3</v>
      </c>
      <c r="AL99" s="112">
        <v>1</v>
      </c>
      <c r="AM99" s="112">
        <v>0</v>
      </c>
      <c r="AN99" s="112">
        <v>0</v>
      </c>
      <c r="AO99" s="112"/>
      <c r="AP99" s="122"/>
      <c r="AQ99" s="122"/>
      <c r="AR99" s="122"/>
      <c r="AS99" s="112">
        <v>6</v>
      </c>
      <c r="AT99" s="112">
        <v>2</v>
      </c>
      <c r="AU99" s="112">
        <v>1</v>
      </c>
      <c r="AV99" s="122"/>
      <c r="AW99" s="122"/>
      <c r="AX99" s="122"/>
      <c r="AY99" s="112">
        <v>5</v>
      </c>
      <c r="AZ99" s="112">
        <v>4</v>
      </c>
      <c r="BA99" s="112"/>
      <c r="BB99" s="112">
        <v>4</v>
      </c>
      <c r="BC99" s="112">
        <v>1</v>
      </c>
      <c r="BD99" s="112"/>
      <c r="BE99" s="112">
        <v>6</v>
      </c>
      <c r="BF99" s="112">
        <v>3</v>
      </c>
      <c r="BG99" s="112"/>
      <c r="BH99" s="122"/>
      <c r="BI99" s="122"/>
      <c r="BJ99" s="122"/>
      <c r="BK99" s="122"/>
      <c r="BL99" s="122"/>
      <c r="BM99" s="122"/>
      <c r="BN99" s="111"/>
      <c r="BO99" s="111"/>
      <c r="BP99" s="111"/>
      <c r="BQ99" s="111"/>
      <c r="BR99" s="111"/>
      <c r="BS99" s="111"/>
      <c r="BT99" s="101"/>
      <c r="BU99" s="101"/>
      <c r="BV99" s="101"/>
      <c r="BW99" s="101"/>
      <c r="BX99" s="101"/>
    </row>
    <row r="100" spans="1:76">
      <c r="A100" s="124">
        <v>9</v>
      </c>
      <c r="B100" s="101" t="s">
        <v>914</v>
      </c>
      <c r="C100" s="101" t="str">
        <f t="shared" si="44"/>
        <v>MARTY DINGMAN</v>
      </c>
      <c r="D100" s="111">
        <v>753</v>
      </c>
      <c r="E100" s="111">
        <v>349</v>
      </c>
      <c r="F100" s="111">
        <v>0</v>
      </c>
      <c r="G100" s="123">
        <v>0.46347941567065071</v>
      </c>
      <c r="H100" s="111">
        <v>13</v>
      </c>
      <c r="I100" s="111">
        <v>668</v>
      </c>
      <c r="J100" s="111">
        <v>348</v>
      </c>
      <c r="K100" s="111">
        <v>7</v>
      </c>
      <c r="L100" s="115">
        <f t="shared" si="45"/>
        <v>0.52095808383233533</v>
      </c>
      <c r="M100" s="114"/>
      <c r="N100" s="112">
        <f t="shared" si="46"/>
        <v>17</v>
      </c>
      <c r="O100" s="112">
        <f t="shared" si="47"/>
        <v>9</v>
      </c>
      <c r="P100" s="112">
        <f t="shared" si="48"/>
        <v>0</v>
      </c>
      <c r="Q100" s="113">
        <f t="shared" si="49"/>
        <v>0.52941176470588236</v>
      </c>
      <c r="R100" s="112">
        <v>0</v>
      </c>
      <c r="S100" s="112">
        <v>0</v>
      </c>
      <c r="T100" s="112"/>
      <c r="U100" s="112">
        <v>2</v>
      </c>
      <c r="V100" s="112">
        <v>1</v>
      </c>
      <c r="W100" s="112"/>
      <c r="X100" s="112">
        <v>4</v>
      </c>
      <c r="Y100" s="112">
        <v>2</v>
      </c>
      <c r="Z100" s="112"/>
      <c r="AA100" s="112">
        <v>4</v>
      </c>
      <c r="AB100" s="112">
        <v>4</v>
      </c>
      <c r="AC100" s="112"/>
      <c r="AD100" s="112">
        <v>1</v>
      </c>
      <c r="AE100" s="112">
        <v>0</v>
      </c>
      <c r="AF100" s="112"/>
      <c r="AG100" s="112">
        <v>3</v>
      </c>
      <c r="AH100" s="112">
        <v>0</v>
      </c>
      <c r="AI100" s="112"/>
      <c r="AJ100" s="112">
        <v>0</v>
      </c>
      <c r="AK100" s="112">
        <v>0</v>
      </c>
      <c r="AL100" s="112"/>
      <c r="AM100" s="112">
        <v>3</v>
      </c>
      <c r="AN100" s="112">
        <v>2</v>
      </c>
      <c r="AO100" s="112"/>
      <c r="AP100" s="122"/>
      <c r="AQ100" s="122"/>
      <c r="AR100" s="122"/>
      <c r="AS100" s="112">
        <v>0</v>
      </c>
      <c r="AT100" s="112">
        <v>0</v>
      </c>
      <c r="AU100" s="112"/>
      <c r="AV100" s="122"/>
      <c r="AW100" s="122"/>
      <c r="AX100" s="122"/>
      <c r="AY100" s="112">
        <v>0</v>
      </c>
      <c r="AZ100" s="112">
        <v>0</v>
      </c>
      <c r="BA100" s="112"/>
      <c r="BB100" s="112">
        <v>0</v>
      </c>
      <c r="BC100" s="112">
        <v>0</v>
      </c>
      <c r="BD100" s="112"/>
      <c r="BE100" s="112">
        <v>0</v>
      </c>
      <c r="BF100" s="112">
        <v>0</v>
      </c>
      <c r="BG100" s="112"/>
      <c r="BH100" s="122"/>
      <c r="BI100" s="122"/>
      <c r="BJ100" s="122"/>
      <c r="BK100" s="122"/>
      <c r="BL100" s="122"/>
      <c r="BM100" s="122"/>
      <c r="BN100" s="111"/>
      <c r="BO100" s="111"/>
      <c r="BP100" s="111"/>
      <c r="BQ100" s="111"/>
      <c r="BR100" s="111"/>
      <c r="BS100" s="111"/>
      <c r="BT100" s="101"/>
      <c r="BU100" s="101"/>
      <c r="BV100" s="101"/>
      <c r="BW100" s="101"/>
      <c r="BX100" s="101"/>
    </row>
    <row r="101" spans="1:76">
      <c r="A101" s="124">
        <v>10</v>
      </c>
      <c r="B101" s="101" t="s">
        <v>913</v>
      </c>
      <c r="C101" s="101" t="str">
        <f t="shared" si="44"/>
        <v>MIKE FRYE</v>
      </c>
      <c r="D101" s="111">
        <v>138</v>
      </c>
      <c r="E101" s="111">
        <v>67</v>
      </c>
      <c r="F101" s="111">
        <v>0</v>
      </c>
      <c r="G101" s="123">
        <v>0.48550724637681159</v>
      </c>
      <c r="H101" s="111">
        <v>4</v>
      </c>
      <c r="I101" s="111">
        <v>105</v>
      </c>
      <c r="J101" s="111">
        <v>49</v>
      </c>
      <c r="K101" s="111">
        <v>1</v>
      </c>
      <c r="L101" s="115">
        <f t="shared" si="45"/>
        <v>0.46666666666666667</v>
      </c>
      <c r="M101" s="114"/>
      <c r="N101" s="112">
        <f t="shared" si="46"/>
        <v>39</v>
      </c>
      <c r="O101" s="112">
        <f t="shared" si="47"/>
        <v>19</v>
      </c>
      <c r="P101" s="112">
        <f t="shared" si="48"/>
        <v>0</v>
      </c>
      <c r="Q101" s="113">
        <f t="shared" si="49"/>
        <v>0.48717948717948717</v>
      </c>
      <c r="R101" s="112">
        <v>0</v>
      </c>
      <c r="S101" s="112">
        <v>0</v>
      </c>
      <c r="T101" s="112"/>
      <c r="U101" s="112">
        <v>4</v>
      </c>
      <c r="V101" s="112">
        <v>2</v>
      </c>
      <c r="W101" s="112"/>
      <c r="X101" s="112">
        <v>5</v>
      </c>
      <c r="Y101" s="112">
        <v>2</v>
      </c>
      <c r="Z101" s="112"/>
      <c r="AA101" s="112">
        <v>4</v>
      </c>
      <c r="AB101" s="112">
        <v>1</v>
      </c>
      <c r="AC101" s="112"/>
      <c r="AD101" s="112">
        <v>1</v>
      </c>
      <c r="AE101" s="112">
        <v>0</v>
      </c>
      <c r="AF101" s="112"/>
      <c r="AG101" s="112">
        <v>0</v>
      </c>
      <c r="AH101" s="112">
        <v>0</v>
      </c>
      <c r="AI101" s="112"/>
      <c r="AJ101" s="112">
        <v>5</v>
      </c>
      <c r="AK101" s="112">
        <v>3</v>
      </c>
      <c r="AL101" s="112"/>
      <c r="AM101" s="112">
        <v>5</v>
      </c>
      <c r="AN101" s="112">
        <v>4</v>
      </c>
      <c r="AO101" s="112"/>
      <c r="AP101" s="122"/>
      <c r="AQ101" s="122"/>
      <c r="AR101" s="122"/>
      <c r="AS101" s="112">
        <v>5</v>
      </c>
      <c r="AT101" s="112">
        <v>3</v>
      </c>
      <c r="AU101" s="112"/>
      <c r="AV101" s="122"/>
      <c r="AW101" s="122"/>
      <c r="AX101" s="122"/>
      <c r="AY101" s="112">
        <v>5</v>
      </c>
      <c r="AZ101" s="112">
        <v>2</v>
      </c>
      <c r="BA101" s="112"/>
      <c r="BB101" s="112">
        <v>0</v>
      </c>
      <c r="BC101" s="112">
        <v>0</v>
      </c>
      <c r="BD101" s="112"/>
      <c r="BE101" s="112">
        <v>5</v>
      </c>
      <c r="BF101" s="112">
        <v>2</v>
      </c>
      <c r="BG101" s="112"/>
      <c r="BH101" s="122"/>
      <c r="BI101" s="122"/>
      <c r="BJ101" s="122"/>
      <c r="BK101" s="122"/>
      <c r="BL101" s="122"/>
      <c r="BM101" s="122"/>
      <c r="BN101" s="111"/>
      <c r="BO101" s="111"/>
      <c r="BP101" s="111"/>
      <c r="BQ101" s="111"/>
      <c r="BR101" s="111"/>
      <c r="BS101" s="111"/>
      <c r="BT101" s="101"/>
      <c r="BU101" s="101"/>
      <c r="BV101" s="101"/>
      <c r="BW101" s="101"/>
      <c r="BX101" s="101"/>
    </row>
    <row r="102" spans="1:76">
      <c r="A102" s="124">
        <v>11</v>
      </c>
      <c r="B102" s="101" t="s">
        <v>912</v>
      </c>
      <c r="C102" s="101" t="str">
        <f t="shared" si="44"/>
        <v>JASON GRIFFIN</v>
      </c>
      <c r="D102" s="111">
        <v>265</v>
      </c>
      <c r="E102" s="111">
        <v>139</v>
      </c>
      <c r="F102" s="111">
        <v>7</v>
      </c>
      <c r="G102" s="123">
        <v>0.52452830188679245</v>
      </c>
      <c r="H102" s="111">
        <v>10</v>
      </c>
      <c r="I102" s="111">
        <v>483</v>
      </c>
      <c r="J102" s="111">
        <v>248</v>
      </c>
      <c r="K102" s="111">
        <v>11</v>
      </c>
      <c r="L102" s="115">
        <f t="shared" si="45"/>
        <v>0.51345755693581785</v>
      </c>
      <c r="M102" s="114"/>
      <c r="N102" s="112">
        <f t="shared" si="46"/>
        <v>39</v>
      </c>
      <c r="O102" s="112">
        <f t="shared" si="47"/>
        <v>17</v>
      </c>
      <c r="P102" s="112">
        <f t="shared" si="48"/>
        <v>0</v>
      </c>
      <c r="Q102" s="113">
        <f t="shared" si="49"/>
        <v>0.4358974358974359</v>
      </c>
      <c r="R102" s="112">
        <v>4</v>
      </c>
      <c r="S102" s="112">
        <v>1</v>
      </c>
      <c r="T102" s="112"/>
      <c r="U102" s="112">
        <v>1</v>
      </c>
      <c r="V102" s="112">
        <v>0</v>
      </c>
      <c r="W102" s="112"/>
      <c r="X102" s="112">
        <v>3</v>
      </c>
      <c r="Y102" s="112">
        <v>1</v>
      </c>
      <c r="Z102" s="112"/>
      <c r="AA102" s="112">
        <v>4</v>
      </c>
      <c r="AB102" s="112">
        <v>2</v>
      </c>
      <c r="AC102" s="112"/>
      <c r="AD102" s="112">
        <v>3</v>
      </c>
      <c r="AE102" s="112">
        <v>0</v>
      </c>
      <c r="AF102" s="112"/>
      <c r="AG102" s="112">
        <v>3</v>
      </c>
      <c r="AH102" s="112">
        <v>1</v>
      </c>
      <c r="AI102" s="112"/>
      <c r="AJ102" s="112">
        <v>5</v>
      </c>
      <c r="AK102" s="112">
        <v>2</v>
      </c>
      <c r="AL102" s="112"/>
      <c r="AM102" s="112">
        <v>5</v>
      </c>
      <c r="AN102" s="112">
        <v>3</v>
      </c>
      <c r="AO102" s="112"/>
      <c r="AP102" s="122"/>
      <c r="AQ102" s="122"/>
      <c r="AR102" s="122"/>
      <c r="AS102" s="112">
        <v>6</v>
      </c>
      <c r="AT102" s="112">
        <v>3</v>
      </c>
      <c r="AU102" s="112"/>
      <c r="AV102" s="122"/>
      <c r="AW102" s="122"/>
      <c r="AX102" s="122"/>
      <c r="AY102" s="112">
        <v>0</v>
      </c>
      <c r="AZ102" s="112">
        <v>0</v>
      </c>
      <c r="BA102" s="112"/>
      <c r="BB102" s="112">
        <v>0</v>
      </c>
      <c r="BC102" s="112">
        <v>0</v>
      </c>
      <c r="BD102" s="112"/>
      <c r="BE102" s="112">
        <v>5</v>
      </c>
      <c r="BF102" s="112">
        <v>4</v>
      </c>
      <c r="BG102" s="112"/>
      <c r="BH102" s="122"/>
      <c r="BI102" s="122"/>
      <c r="BJ102" s="122"/>
      <c r="BK102" s="122"/>
      <c r="BL102" s="122"/>
      <c r="BM102" s="122"/>
      <c r="BN102" s="111"/>
      <c r="BO102" s="111"/>
      <c r="BP102" s="111"/>
      <c r="BQ102" s="111"/>
      <c r="BR102" s="111"/>
      <c r="BS102" s="111"/>
      <c r="BT102" s="101"/>
      <c r="BU102" s="101"/>
      <c r="BV102" s="101"/>
      <c r="BW102" s="101"/>
      <c r="BX102" s="101"/>
    </row>
    <row r="103" spans="1:76">
      <c r="A103" s="124">
        <v>12</v>
      </c>
      <c r="B103" s="101" t="s">
        <v>911</v>
      </c>
      <c r="C103" s="101" t="str">
        <f t="shared" si="44"/>
        <v>JIM MORRIS</v>
      </c>
      <c r="D103" s="111">
        <v>395</v>
      </c>
      <c r="E103" s="111">
        <v>206</v>
      </c>
      <c r="F103" s="111">
        <v>11</v>
      </c>
      <c r="G103" s="123">
        <v>0.52151898734177216</v>
      </c>
      <c r="H103" s="111">
        <v>5</v>
      </c>
      <c r="I103" s="111">
        <v>252</v>
      </c>
      <c r="J103" s="111">
        <v>137</v>
      </c>
      <c r="K103" s="111">
        <v>3</v>
      </c>
      <c r="L103" s="115">
        <f t="shared" si="45"/>
        <v>0.54365079365079361</v>
      </c>
      <c r="M103" s="114"/>
      <c r="N103" s="112">
        <f t="shared" si="46"/>
        <v>41</v>
      </c>
      <c r="O103" s="112">
        <f t="shared" si="47"/>
        <v>16</v>
      </c>
      <c r="P103" s="112">
        <f t="shared" si="48"/>
        <v>1</v>
      </c>
      <c r="Q103" s="113">
        <f t="shared" si="49"/>
        <v>0.3902439024390244</v>
      </c>
      <c r="R103" s="112">
        <v>3</v>
      </c>
      <c r="S103" s="112">
        <v>1</v>
      </c>
      <c r="T103" s="112"/>
      <c r="U103" s="112">
        <v>4</v>
      </c>
      <c r="V103" s="112">
        <v>1</v>
      </c>
      <c r="W103" s="112"/>
      <c r="X103" s="112">
        <v>5</v>
      </c>
      <c r="Y103" s="112">
        <v>0</v>
      </c>
      <c r="Z103" s="112"/>
      <c r="AA103" s="112">
        <v>3</v>
      </c>
      <c r="AB103" s="112">
        <v>1</v>
      </c>
      <c r="AC103" s="112"/>
      <c r="AD103" s="112">
        <v>2</v>
      </c>
      <c r="AE103" s="112">
        <v>1</v>
      </c>
      <c r="AF103" s="112"/>
      <c r="AG103" s="112">
        <v>0</v>
      </c>
      <c r="AH103" s="112">
        <v>0</v>
      </c>
      <c r="AI103" s="112"/>
      <c r="AJ103" s="112">
        <v>0</v>
      </c>
      <c r="AK103" s="112">
        <v>0</v>
      </c>
      <c r="AL103" s="112"/>
      <c r="AM103" s="112">
        <v>5</v>
      </c>
      <c r="AN103" s="112">
        <v>2</v>
      </c>
      <c r="AO103" s="112">
        <v>1</v>
      </c>
      <c r="AP103" s="122"/>
      <c r="AQ103" s="122"/>
      <c r="AR103" s="122"/>
      <c r="AS103" s="112">
        <v>6</v>
      </c>
      <c r="AT103" s="112">
        <v>2</v>
      </c>
      <c r="AU103" s="112"/>
      <c r="AV103" s="122"/>
      <c r="AW103" s="122"/>
      <c r="AX103" s="122"/>
      <c r="AY103" s="112">
        <v>5</v>
      </c>
      <c r="AZ103" s="112">
        <v>4</v>
      </c>
      <c r="BA103" s="112"/>
      <c r="BB103" s="112">
        <v>4</v>
      </c>
      <c r="BC103" s="112">
        <v>1</v>
      </c>
      <c r="BD103" s="112"/>
      <c r="BE103" s="112">
        <v>4</v>
      </c>
      <c r="BF103" s="112">
        <v>3</v>
      </c>
      <c r="BG103" s="112"/>
      <c r="BH103" s="122"/>
      <c r="BI103" s="122"/>
      <c r="BJ103" s="122"/>
      <c r="BK103" s="122"/>
      <c r="BL103" s="122"/>
      <c r="BM103" s="122"/>
      <c r="BN103" s="111"/>
      <c r="BO103" s="111"/>
      <c r="BP103" s="111"/>
      <c r="BQ103" s="111"/>
      <c r="BR103" s="111"/>
      <c r="BS103" s="111"/>
      <c r="BT103" s="101"/>
      <c r="BU103" s="101"/>
      <c r="BV103" s="101"/>
      <c r="BW103" s="101"/>
      <c r="BX103" s="101"/>
    </row>
    <row r="104" spans="1:76">
      <c r="A104" s="124">
        <v>13</v>
      </c>
      <c r="B104" s="101" t="s">
        <v>910</v>
      </c>
      <c r="C104" s="101" t="str">
        <f t="shared" si="44"/>
        <v>CHARLIE WELLMAN</v>
      </c>
      <c r="D104" s="111">
        <v>51</v>
      </c>
      <c r="E104" s="111">
        <v>26</v>
      </c>
      <c r="F104" s="111">
        <v>2</v>
      </c>
      <c r="G104" s="123">
        <v>0.50980392156862742</v>
      </c>
      <c r="H104" s="111">
        <v>4</v>
      </c>
      <c r="I104" s="111">
        <v>158</v>
      </c>
      <c r="J104" s="111">
        <v>63</v>
      </c>
      <c r="K104" s="111">
        <v>0</v>
      </c>
      <c r="L104" s="115">
        <f t="shared" si="45"/>
        <v>0.39873417721518989</v>
      </c>
      <c r="M104" s="114"/>
      <c r="N104" s="112">
        <f t="shared" si="46"/>
        <v>30</v>
      </c>
      <c r="O104" s="112">
        <f t="shared" si="47"/>
        <v>13</v>
      </c>
      <c r="P104" s="112">
        <f t="shared" si="48"/>
        <v>0</v>
      </c>
      <c r="Q104" s="113">
        <f t="shared" si="49"/>
        <v>0.43333333333333335</v>
      </c>
      <c r="R104" s="112">
        <v>2</v>
      </c>
      <c r="S104" s="112">
        <v>1</v>
      </c>
      <c r="T104" s="112"/>
      <c r="U104" s="112">
        <v>3</v>
      </c>
      <c r="V104" s="112">
        <v>1</v>
      </c>
      <c r="W104" s="112"/>
      <c r="X104" s="112">
        <v>0</v>
      </c>
      <c r="Y104" s="112">
        <v>0</v>
      </c>
      <c r="Z104" s="112"/>
      <c r="AA104" s="112">
        <v>2</v>
      </c>
      <c r="AB104" s="112">
        <v>2</v>
      </c>
      <c r="AC104" s="112"/>
      <c r="AD104" s="112">
        <v>1</v>
      </c>
      <c r="AE104" s="112">
        <v>0</v>
      </c>
      <c r="AF104" s="112"/>
      <c r="AG104" s="112">
        <v>3</v>
      </c>
      <c r="AH104" s="112">
        <v>0</v>
      </c>
      <c r="AI104" s="112"/>
      <c r="AJ104" s="112">
        <v>5</v>
      </c>
      <c r="AK104" s="112">
        <v>3</v>
      </c>
      <c r="AL104" s="112"/>
      <c r="AM104" s="112">
        <v>2</v>
      </c>
      <c r="AN104" s="112">
        <v>2</v>
      </c>
      <c r="AO104" s="112"/>
      <c r="AP104" s="122"/>
      <c r="AQ104" s="122"/>
      <c r="AR104" s="122"/>
      <c r="AS104" s="112">
        <v>3</v>
      </c>
      <c r="AT104" s="112">
        <v>1</v>
      </c>
      <c r="AU104" s="112"/>
      <c r="AV104" s="122"/>
      <c r="AW104" s="122"/>
      <c r="AX104" s="122"/>
      <c r="AY104" s="112">
        <v>5</v>
      </c>
      <c r="AZ104" s="112">
        <v>2</v>
      </c>
      <c r="BA104" s="112"/>
      <c r="BB104" s="112">
        <v>4</v>
      </c>
      <c r="BC104" s="112">
        <v>1</v>
      </c>
      <c r="BD104" s="112"/>
      <c r="BE104" s="112">
        <v>0</v>
      </c>
      <c r="BF104" s="112">
        <v>0</v>
      </c>
      <c r="BG104" s="112"/>
      <c r="BH104" s="122"/>
      <c r="BI104" s="122"/>
      <c r="BJ104" s="122"/>
      <c r="BK104" s="122"/>
      <c r="BL104" s="122"/>
      <c r="BM104" s="122"/>
      <c r="BN104" s="111"/>
      <c r="BO104" s="111"/>
      <c r="BP104" s="111"/>
      <c r="BQ104" s="111"/>
      <c r="BR104" s="111"/>
      <c r="BS104" s="111"/>
      <c r="BT104" s="101"/>
      <c r="BU104" s="101"/>
      <c r="BV104" s="101"/>
      <c r="BW104" s="101"/>
      <c r="BX104" s="101"/>
    </row>
    <row r="105" spans="1:76">
      <c r="A105" s="124">
        <v>14</v>
      </c>
      <c r="B105" s="101" t="s">
        <v>909</v>
      </c>
      <c r="C105" s="101" t="str">
        <f t="shared" si="44"/>
        <v>BRIAN GUIGAR</v>
      </c>
      <c r="D105" s="111">
        <v>82</v>
      </c>
      <c r="E105" s="111">
        <v>35</v>
      </c>
      <c r="F105" s="111">
        <v>0</v>
      </c>
      <c r="G105" s="123">
        <v>0.42682926829268292</v>
      </c>
      <c r="H105" s="111">
        <v>3</v>
      </c>
      <c r="I105" s="111">
        <v>140</v>
      </c>
      <c r="J105" s="111">
        <v>68</v>
      </c>
      <c r="K105" s="111">
        <v>1</v>
      </c>
      <c r="L105" s="115">
        <f t="shared" si="45"/>
        <v>0.48571428571428571</v>
      </c>
      <c r="M105" s="114"/>
      <c r="N105" s="112">
        <f t="shared" si="46"/>
        <v>39</v>
      </c>
      <c r="O105" s="112">
        <f t="shared" si="47"/>
        <v>20</v>
      </c>
      <c r="P105" s="112">
        <f t="shared" si="48"/>
        <v>0</v>
      </c>
      <c r="Q105" s="113">
        <f t="shared" si="49"/>
        <v>0.51282051282051277</v>
      </c>
      <c r="R105" s="112">
        <v>0</v>
      </c>
      <c r="S105" s="112">
        <v>0</v>
      </c>
      <c r="T105" s="112"/>
      <c r="U105" s="112">
        <v>2</v>
      </c>
      <c r="V105" s="112">
        <v>2</v>
      </c>
      <c r="W105" s="112"/>
      <c r="X105" s="112">
        <v>3</v>
      </c>
      <c r="Y105" s="112">
        <v>2</v>
      </c>
      <c r="Z105" s="112"/>
      <c r="AA105" s="112">
        <v>0</v>
      </c>
      <c r="AB105" s="112">
        <v>0</v>
      </c>
      <c r="AC105" s="112"/>
      <c r="AD105" s="112">
        <v>2</v>
      </c>
      <c r="AE105" s="112">
        <v>0</v>
      </c>
      <c r="AF105" s="112"/>
      <c r="AG105" s="112">
        <v>3</v>
      </c>
      <c r="AH105" s="112">
        <v>1</v>
      </c>
      <c r="AI105" s="112"/>
      <c r="AJ105" s="112">
        <v>6</v>
      </c>
      <c r="AK105" s="112">
        <v>5</v>
      </c>
      <c r="AL105" s="112"/>
      <c r="AM105" s="112">
        <v>4</v>
      </c>
      <c r="AN105" s="112">
        <v>1</v>
      </c>
      <c r="AO105" s="112"/>
      <c r="AP105" s="122"/>
      <c r="AQ105" s="122"/>
      <c r="AR105" s="122"/>
      <c r="AS105" s="112">
        <v>6</v>
      </c>
      <c r="AT105" s="112">
        <v>3</v>
      </c>
      <c r="AU105" s="112"/>
      <c r="AV105" s="122"/>
      <c r="AW105" s="122"/>
      <c r="AX105" s="122"/>
      <c r="AY105" s="112">
        <v>5</v>
      </c>
      <c r="AZ105" s="112">
        <v>2</v>
      </c>
      <c r="BA105" s="112"/>
      <c r="BB105" s="112">
        <v>3</v>
      </c>
      <c r="BC105" s="112">
        <v>1</v>
      </c>
      <c r="BD105" s="112"/>
      <c r="BE105" s="112">
        <v>5</v>
      </c>
      <c r="BF105" s="112">
        <v>3</v>
      </c>
      <c r="BG105" s="112"/>
      <c r="BH105" s="122"/>
      <c r="BI105" s="122"/>
      <c r="BJ105" s="122"/>
      <c r="BK105" s="122"/>
      <c r="BL105" s="122"/>
      <c r="BM105" s="122"/>
      <c r="BN105" s="111"/>
      <c r="BO105" s="111"/>
      <c r="BP105" s="111"/>
      <c r="BQ105" s="111"/>
      <c r="BR105" s="111"/>
      <c r="BS105" s="111"/>
      <c r="BT105" s="101"/>
      <c r="BU105" s="101"/>
      <c r="BV105" s="101"/>
      <c r="BW105" s="101"/>
      <c r="BX105" s="101"/>
    </row>
    <row r="106" spans="1:76">
      <c r="A106" s="124">
        <v>15</v>
      </c>
      <c r="B106" s="101" t="s">
        <v>908</v>
      </c>
      <c r="C106" s="101" t="str">
        <f t="shared" si="44"/>
        <v>MIKE KINNEY</v>
      </c>
      <c r="D106" s="111">
        <f>SUM(D92:D105)</f>
        <v>4129</v>
      </c>
      <c r="E106" s="111">
        <f>SUM(E92:E105)</f>
        <v>2254</v>
      </c>
      <c r="F106" s="111">
        <f>SUM(F92:F105)</f>
        <v>106</v>
      </c>
      <c r="G106" s="123">
        <f>+E106/D106</f>
        <v>0.54589488980382661</v>
      </c>
      <c r="H106" s="111">
        <v>5</v>
      </c>
      <c r="I106" s="111">
        <v>286</v>
      </c>
      <c r="J106" s="111">
        <v>176</v>
      </c>
      <c r="K106" s="111">
        <v>6</v>
      </c>
      <c r="L106" s="115">
        <f t="shared" si="45"/>
        <v>0.61538461538461542</v>
      </c>
      <c r="M106" s="114"/>
      <c r="N106" s="112">
        <f t="shared" si="46"/>
        <v>19</v>
      </c>
      <c r="O106" s="112">
        <f t="shared" si="47"/>
        <v>7</v>
      </c>
      <c r="P106" s="112">
        <f t="shared" si="48"/>
        <v>0</v>
      </c>
      <c r="Q106" s="113">
        <f t="shared" si="49"/>
        <v>0.36842105263157893</v>
      </c>
      <c r="R106" s="112"/>
      <c r="S106" s="112"/>
      <c r="T106" s="112"/>
      <c r="U106" s="112">
        <v>0</v>
      </c>
      <c r="V106" s="112">
        <v>0</v>
      </c>
      <c r="W106" s="112"/>
      <c r="X106" s="112">
        <v>2</v>
      </c>
      <c r="Y106" s="112">
        <v>1</v>
      </c>
      <c r="Z106" s="112"/>
      <c r="AA106" s="112">
        <v>2</v>
      </c>
      <c r="AB106" s="112">
        <v>0</v>
      </c>
      <c r="AC106" s="112"/>
      <c r="AD106" s="112">
        <v>3</v>
      </c>
      <c r="AE106" s="112">
        <v>1</v>
      </c>
      <c r="AF106" s="112"/>
      <c r="AG106" s="112">
        <v>3</v>
      </c>
      <c r="AH106" s="112">
        <v>1</v>
      </c>
      <c r="AI106" s="112"/>
      <c r="AJ106" s="112">
        <v>0</v>
      </c>
      <c r="AK106" s="112">
        <v>0</v>
      </c>
      <c r="AL106" s="112"/>
      <c r="AM106" s="112">
        <v>3</v>
      </c>
      <c r="AN106" s="112">
        <v>2</v>
      </c>
      <c r="AO106" s="112"/>
      <c r="AP106" s="122"/>
      <c r="AQ106" s="122"/>
      <c r="AR106" s="122"/>
      <c r="AS106" s="112">
        <v>6</v>
      </c>
      <c r="AT106" s="112">
        <v>2</v>
      </c>
      <c r="AU106" s="112"/>
      <c r="AV106" s="122"/>
      <c r="AW106" s="122"/>
      <c r="AX106" s="122"/>
      <c r="AY106" s="112">
        <v>0</v>
      </c>
      <c r="AZ106" s="112">
        <v>0</v>
      </c>
      <c r="BA106" s="112"/>
      <c r="BB106" s="112">
        <v>0</v>
      </c>
      <c r="BC106" s="112">
        <v>0</v>
      </c>
      <c r="BD106" s="112"/>
      <c r="BE106" s="112">
        <v>0</v>
      </c>
      <c r="BF106" s="112">
        <v>0</v>
      </c>
      <c r="BG106" s="121"/>
      <c r="BH106" s="120"/>
      <c r="BI106" s="120"/>
      <c r="BJ106" s="120"/>
      <c r="BK106" s="120"/>
      <c r="BL106" s="120"/>
      <c r="BM106" s="120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</row>
    <row r="107" spans="1:76">
      <c r="A107" s="119">
        <v>6</v>
      </c>
      <c r="B107" s="118" t="s">
        <v>907</v>
      </c>
      <c r="C107" s="118"/>
      <c r="D107" s="145"/>
      <c r="E107" s="145"/>
      <c r="F107" s="145"/>
      <c r="G107" s="144"/>
      <c r="H107" s="116">
        <f>AVERAGE(H90:H106)</f>
        <v>6.2</v>
      </c>
      <c r="I107" s="111">
        <f>SUM(I92:I106)</f>
        <v>4945</v>
      </c>
      <c r="J107" s="111">
        <f>SUM(J92:J106)</f>
        <v>2721</v>
      </c>
      <c r="K107" s="111">
        <f>SUM(K92:K106)</f>
        <v>165</v>
      </c>
      <c r="L107" s="115">
        <f>+J107/I107</f>
        <v>0.550252780586451</v>
      </c>
      <c r="M107" s="114"/>
      <c r="N107" s="112">
        <f>SUM(N92:N106)</f>
        <v>575</v>
      </c>
      <c r="O107" s="112">
        <f>SUM(O92:O106)</f>
        <v>297</v>
      </c>
      <c r="P107" s="112">
        <f>SUM(P92:P106)</f>
        <v>13</v>
      </c>
      <c r="Q107" s="113">
        <f t="shared" si="49"/>
        <v>0.51652173913043475</v>
      </c>
      <c r="R107" s="112">
        <f t="shared" ref="R107:AX107" si="50">SUM(R92:R106)</f>
        <v>41</v>
      </c>
      <c r="S107" s="112">
        <f t="shared" si="50"/>
        <v>19</v>
      </c>
      <c r="T107" s="112">
        <f t="shared" si="50"/>
        <v>1</v>
      </c>
      <c r="U107" s="112">
        <f t="shared" si="50"/>
        <v>47</v>
      </c>
      <c r="V107" s="112">
        <f t="shared" si="50"/>
        <v>23</v>
      </c>
      <c r="W107" s="112">
        <f t="shared" si="50"/>
        <v>0</v>
      </c>
      <c r="X107" s="112">
        <f t="shared" si="50"/>
        <v>53</v>
      </c>
      <c r="Y107" s="112">
        <f t="shared" si="50"/>
        <v>31</v>
      </c>
      <c r="Z107" s="112">
        <f t="shared" si="50"/>
        <v>0</v>
      </c>
      <c r="AA107" s="112">
        <f t="shared" si="50"/>
        <v>40</v>
      </c>
      <c r="AB107" s="112">
        <f t="shared" si="50"/>
        <v>20</v>
      </c>
      <c r="AC107" s="112">
        <f t="shared" si="50"/>
        <v>0</v>
      </c>
      <c r="AD107" s="112">
        <f t="shared" si="50"/>
        <v>44</v>
      </c>
      <c r="AE107" s="112">
        <f t="shared" si="50"/>
        <v>19</v>
      </c>
      <c r="AF107" s="112">
        <f t="shared" si="50"/>
        <v>0</v>
      </c>
      <c r="AG107" s="112">
        <f t="shared" si="50"/>
        <v>37</v>
      </c>
      <c r="AH107" s="112">
        <f t="shared" si="50"/>
        <v>13</v>
      </c>
      <c r="AI107" s="112">
        <f t="shared" si="50"/>
        <v>0</v>
      </c>
      <c r="AJ107" s="112">
        <f t="shared" si="50"/>
        <v>53</v>
      </c>
      <c r="AK107" s="112">
        <f t="shared" si="50"/>
        <v>31</v>
      </c>
      <c r="AL107" s="112">
        <f t="shared" si="50"/>
        <v>5</v>
      </c>
      <c r="AM107" s="112">
        <f t="shared" si="50"/>
        <v>50</v>
      </c>
      <c r="AN107" s="112">
        <f t="shared" si="50"/>
        <v>28</v>
      </c>
      <c r="AO107" s="112">
        <f t="shared" si="50"/>
        <v>2</v>
      </c>
      <c r="AP107" s="112">
        <f t="shared" si="50"/>
        <v>0</v>
      </c>
      <c r="AQ107" s="112">
        <f t="shared" si="50"/>
        <v>0</v>
      </c>
      <c r="AR107" s="112">
        <f t="shared" si="50"/>
        <v>0</v>
      </c>
      <c r="AS107" s="112">
        <f t="shared" si="50"/>
        <v>62</v>
      </c>
      <c r="AT107" s="112">
        <f t="shared" si="50"/>
        <v>37</v>
      </c>
      <c r="AU107" s="112">
        <f t="shared" si="50"/>
        <v>2</v>
      </c>
      <c r="AV107" s="112">
        <f t="shared" si="50"/>
        <v>0</v>
      </c>
      <c r="AW107" s="112">
        <f t="shared" si="50"/>
        <v>0</v>
      </c>
      <c r="AX107" s="112">
        <f t="shared" si="50"/>
        <v>0</v>
      </c>
      <c r="AY107" s="112">
        <f t="shared" ref="AY107:BF107" si="51">SUM(AY91:AY106)</f>
        <v>57</v>
      </c>
      <c r="AZ107" s="112">
        <f t="shared" si="51"/>
        <v>31</v>
      </c>
      <c r="BA107" s="112">
        <f t="shared" si="51"/>
        <v>1</v>
      </c>
      <c r="BB107" s="112">
        <f t="shared" si="51"/>
        <v>39</v>
      </c>
      <c r="BC107" s="112">
        <f t="shared" si="51"/>
        <v>15</v>
      </c>
      <c r="BD107" s="112">
        <f t="shared" si="51"/>
        <v>2</v>
      </c>
      <c r="BE107" s="112">
        <f t="shared" si="51"/>
        <v>52</v>
      </c>
      <c r="BF107" s="112">
        <f t="shared" si="51"/>
        <v>30</v>
      </c>
      <c r="BG107" s="112">
        <f t="shared" ref="BG107:BS107" si="52">SUM(BG91:BG105)</f>
        <v>0</v>
      </c>
      <c r="BH107" s="112">
        <f t="shared" si="52"/>
        <v>0</v>
      </c>
      <c r="BI107" s="112">
        <f t="shared" si="52"/>
        <v>0</v>
      </c>
      <c r="BJ107" s="112">
        <f t="shared" si="52"/>
        <v>0</v>
      </c>
      <c r="BK107" s="112">
        <f t="shared" si="52"/>
        <v>0</v>
      </c>
      <c r="BL107" s="112">
        <f t="shared" si="52"/>
        <v>0</v>
      </c>
      <c r="BM107" s="112">
        <f t="shared" si="52"/>
        <v>0</v>
      </c>
      <c r="BN107" s="111">
        <f t="shared" si="52"/>
        <v>0</v>
      </c>
      <c r="BO107" s="111">
        <f t="shared" si="52"/>
        <v>0</v>
      </c>
      <c r="BP107" s="111">
        <f t="shared" si="52"/>
        <v>0</v>
      </c>
      <c r="BQ107" s="111">
        <f t="shared" si="52"/>
        <v>0</v>
      </c>
      <c r="BR107" s="111">
        <f t="shared" si="52"/>
        <v>0</v>
      </c>
      <c r="BS107" s="111">
        <f t="shared" si="52"/>
        <v>0</v>
      </c>
      <c r="BT107" s="101"/>
      <c r="BU107" s="101"/>
      <c r="BV107" s="101"/>
      <c r="BW107" s="101"/>
      <c r="BX107" s="101"/>
    </row>
    <row r="108" spans="1:76">
      <c r="A108" s="124"/>
      <c r="B108" s="161"/>
      <c r="C108" s="161"/>
      <c r="D108" s="156"/>
      <c r="E108" s="156"/>
      <c r="F108" s="156"/>
      <c r="G108" s="162"/>
      <c r="H108" s="161"/>
      <c r="I108" s="161"/>
      <c r="J108" s="161"/>
      <c r="K108" s="161"/>
      <c r="L108" s="160"/>
      <c r="M108" s="127"/>
      <c r="N108" s="158"/>
      <c r="O108" s="158"/>
      <c r="P108" s="158"/>
      <c r="Q108" s="159"/>
      <c r="R108" s="158"/>
      <c r="S108" s="158"/>
      <c r="T108" s="158"/>
      <c r="U108" s="158"/>
      <c r="V108" s="158"/>
      <c r="W108" s="158"/>
      <c r="X108" s="158"/>
      <c r="Y108" s="158"/>
      <c r="Z108" s="158"/>
      <c r="AA108" s="158"/>
      <c r="AB108" s="158"/>
      <c r="AC108" s="158"/>
      <c r="AD108" s="158"/>
      <c r="AE108" s="158"/>
      <c r="AF108" s="158"/>
      <c r="AG108" s="158"/>
      <c r="AH108" s="158"/>
      <c r="AI108" s="158"/>
      <c r="AJ108" s="158"/>
      <c r="AK108" s="158"/>
      <c r="AL108" s="158"/>
      <c r="AM108" s="158"/>
      <c r="AN108" s="158"/>
      <c r="AO108" s="158"/>
      <c r="AP108" s="158"/>
      <c r="AQ108" s="158"/>
      <c r="AR108" s="158"/>
      <c r="AS108" s="158"/>
      <c r="AT108" s="158"/>
      <c r="AU108" s="158"/>
      <c r="AV108" s="158"/>
      <c r="AW108" s="158"/>
      <c r="AX108" s="158"/>
      <c r="AY108" s="157"/>
      <c r="AZ108" s="157"/>
      <c r="BA108" s="157"/>
      <c r="BB108" s="157"/>
      <c r="BC108" s="157"/>
      <c r="BD108" s="157"/>
      <c r="BE108" s="157"/>
      <c r="BF108" s="157"/>
      <c r="BG108" s="157"/>
      <c r="BH108" s="157"/>
      <c r="BI108" s="157"/>
      <c r="BJ108" s="157"/>
      <c r="BK108" s="157"/>
      <c r="BL108" s="157"/>
      <c r="BM108" s="157"/>
      <c r="BN108" s="156"/>
      <c r="BO108" s="156"/>
      <c r="BP108" s="156"/>
      <c r="BQ108" s="156"/>
      <c r="BR108" s="156"/>
      <c r="BS108" s="156"/>
      <c r="BT108" s="101"/>
      <c r="BU108" s="101"/>
      <c r="BV108" s="101"/>
      <c r="BW108" s="101"/>
      <c r="BX108" s="101"/>
    </row>
    <row r="109" spans="1:76">
      <c r="A109" s="119">
        <v>7</v>
      </c>
      <c r="B109" s="101" t="s">
        <v>906</v>
      </c>
      <c r="C109" s="101"/>
      <c r="D109" s="111">
        <v>93</v>
      </c>
      <c r="E109" s="111">
        <v>47</v>
      </c>
      <c r="F109" s="111">
        <v>3</v>
      </c>
      <c r="G109" s="123">
        <v>0.5053763440860215</v>
      </c>
      <c r="H109" s="111" t="s">
        <v>677</v>
      </c>
      <c r="I109" s="111" t="s">
        <v>268</v>
      </c>
      <c r="J109" s="111" t="s">
        <v>267</v>
      </c>
      <c r="K109" s="111" t="s">
        <v>266</v>
      </c>
      <c r="L109" s="115" t="s">
        <v>265</v>
      </c>
      <c r="M109" s="114"/>
      <c r="N109" s="112" t="s">
        <v>268</v>
      </c>
      <c r="O109" s="112" t="s">
        <v>267</v>
      </c>
      <c r="P109" s="112" t="s">
        <v>266</v>
      </c>
      <c r="Q109" s="113" t="s">
        <v>265</v>
      </c>
      <c r="R109" s="112" t="s">
        <v>268</v>
      </c>
      <c r="S109" s="112" t="s">
        <v>267</v>
      </c>
      <c r="T109" s="112" t="s">
        <v>266</v>
      </c>
      <c r="U109" s="112" t="s">
        <v>268</v>
      </c>
      <c r="V109" s="112" t="s">
        <v>267</v>
      </c>
      <c r="W109" s="112" t="s">
        <v>266</v>
      </c>
      <c r="X109" s="112" t="s">
        <v>268</v>
      </c>
      <c r="Y109" s="112" t="s">
        <v>267</v>
      </c>
      <c r="Z109" s="112" t="s">
        <v>266</v>
      </c>
      <c r="AA109" s="112" t="s">
        <v>268</v>
      </c>
      <c r="AB109" s="112" t="s">
        <v>267</v>
      </c>
      <c r="AC109" s="112" t="s">
        <v>266</v>
      </c>
      <c r="AD109" s="112" t="s">
        <v>268</v>
      </c>
      <c r="AE109" s="112" t="s">
        <v>267</v>
      </c>
      <c r="AF109" s="112" t="s">
        <v>266</v>
      </c>
      <c r="AG109" s="112" t="s">
        <v>268</v>
      </c>
      <c r="AH109" s="112" t="s">
        <v>267</v>
      </c>
      <c r="AI109" s="112" t="s">
        <v>266</v>
      </c>
      <c r="AJ109" s="112" t="s">
        <v>268</v>
      </c>
      <c r="AK109" s="112" t="s">
        <v>267</v>
      </c>
      <c r="AL109" s="112" t="s">
        <v>266</v>
      </c>
      <c r="AM109" s="112" t="s">
        <v>268</v>
      </c>
      <c r="AN109" s="112" t="s">
        <v>267</v>
      </c>
      <c r="AO109" s="112" t="s">
        <v>266</v>
      </c>
      <c r="AP109" s="112" t="s">
        <v>268</v>
      </c>
      <c r="AQ109" s="112" t="s">
        <v>267</v>
      </c>
      <c r="AR109" s="112" t="s">
        <v>266</v>
      </c>
      <c r="AS109" s="112" t="s">
        <v>268</v>
      </c>
      <c r="AT109" s="112" t="s">
        <v>267</v>
      </c>
      <c r="AU109" s="112" t="s">
        <v>266</v>
      </c>
      <c r="AV109" s="112" t="s">
        <v>268</v>
      </c>
      <c r="AW109" s="112" t="s">
        <v>267</v>
      </c>
      <c r="AX109" s="112" t="s">
        <v>266</v>
      </c>
      <c r="AY109" s="112" t="s">
        <v>268</v>
      </c>
      <c r="AZ109" s="112" t="s">
        <v>267</v>
      </c>
      <c r="BA109" s="112" t="s">
        <v>266</v>
      </c>
      <c r="BB109" s="112" t="s">
        <v>268</v>
      </c>
      <c r="BC109" s="112" t="s">
        <v>267</v>
      </c>
      <c r="BD109" s="112" t="s">
        <v>266</v>
      </c>
      <c r="BE109" s="112" t="s">
        <v>268</v>
      </c>
      <c r="BF109" s="112" t="s">
        <v>267</v>
      </c>
      <c r="BG109" s="112" t="s">
        <v>266</v>
      </c>
      <c r="BH109" s="112" t="s">
        <v>268</v>
      </c>
      <c r="BI109" s="112" t="s">
        <v>267</v>
      </c>
      <c r="BJ109" s="112" t="s">
        <v>266</v>
      </c>
      <c r="BK109" s="112" t="s">
        <v>268</v>
      </c>
      <c r="BL109" s="112" t="s">
        <v>267</v>
      </c>
      <c r="BM109" s="112" t="s">
        <v>266</v>
      </c>
      <c r="BN109" s="111" t="s">
        <v>268</v>
      </c>
      <c r="BO109" s="111" t="s">
        <v>267</v>
      </c>
      <c r="BP109" s="111" t="s">
        <v>266</v>
      </c>
      <c r="BQ109" s="111" t="s">
        <v>268</v>
      </c>
      <c r="BR109" s="111" t="s">
        <v>267</v>
      </c>
      <c r="BS109" s="111" t="s">
        <v>266</v>
      </c>
      <c r="BT109" s="101"/>
      <c r="BU109" s="101"/>
      <c r="BV109" s="101"/>
      <c r="BW109" s="101"/>
      <c r="BX109" s="101"/>
    </row>
    <row r="110" spans="1:76">
      <c r="A110" s="124">
        <v>1</v>
      </c>
      <c r="B110" s="101" t="s">
        <v>905</v>
      </c>
      <c r="C110" s="101" t="str">
        <f t="shared" ref="C110:C124" si="53">TRIM(B110)</f>
        <v>BUSTER KRUEGER</v>
      </c>
      <c r="D110" s="111">
        <v>4</v>
      </c>
      <c r="E110" s="111">
        <v>2</v>
      </c>
      <c r="F110" s="111">
        <v>0</v>
      </c>
      <c r="G110" s="123">
        <v>0.5</v>
      </c>
      <c r="H110" s="111">
        <v>14</v>
      </c>
      <c r="I110" s="111">
        <v>932</v>
      </c>
      <c r="J110" s="111">
        <v>636</v>
      </c>
      <c r="K110" s="111">
        <v>106</v>
      </c>
      <c r="L110" s="115">
        <f t="shared" ref="L110:L124" si="54">J110/I110</f>
        <v>0.68240343347639487</v>
      </c>
      <c r="M110" s="114"/>
      <c r="N110" s="112">
        <f t="shared" ref="N110:N124" si="55">+R110+U110+X110+AA110+AD110+AG110+AJ110+AM110+AP110+AS110+AV110+AY110+BB110+BE110+BH110+BK110+BN110</f>
        <v>73</v>
      </c>
      <c r="O110" s="112">
        <f t="shared" ref="O110:O124" si="56">+S110+V110+Y110+AB110+AE110+AH110+AK110+AN110+AQ110+AT110+AW110+AZ110+BC110+BF110+BI110+BL110+BO110</f>
        <v>49</v>
      </c>
      <c r="P110" s="112">
        <f t="shared" ref="P110:P124" si="57">+T110+W110+Z110+AC110+AF110+AI110+AL110+AO110+AR110+AU110+AX110+BA110+BD110+BG110+BJ110+BM110+BP110</f>
        <v>7</v>
      </c>
      <c r="Q110" s="113">
        <f t="shared" ref="Q110:Q125" si="58">+O110/N110</f>
        <v>0.67123287671232879</v>
      </c>
      <c r="R110" s="112">
        <v>5</v>
      </c>
      <c r="S110" s="112">
        <v>2</v>
      </c>
      <c r="T110" s="112"/>
      <c r="U110" s="112">
        <v>4</v>
      </c>
      <c r="V110" s="112">
        <v>2</v>
      </c>
      <c r="W110" s="112"/>
      <c r="X110" s="112">
        <v>6</v>
      </c>
      <c r="Y110" s="112">
        <v>4</v>
      </c>
      <c r="Z110" s="112"/>
      <c r="AA110" s="112">
        <v>8</v>
      </c>
      <c r="AB110" s="112">
        <v>6</v>
      </c>
      <c r="AC110" s="112">
        <v>3</v>
      </c>
      <c r="AD110" s="112">
        <v>6</v>
      </c>
      <c r="AE110" s="112">
        <v>6</v>
      </c>
      <c r="AF110" s="112"/>
      <c r="AG110" s="112">
        <v>5</v>
      </c>
      <c r="AH110" s="112">
        <v>3</v>
      </c>
      <c r="AI110" s="112"/>
      <c r="AJ110" s="112">
        <v>5</v>
      </c>
      <c r="AK110" s="112">
        <v>3</v>
      </c>
      <c r="AL110" s="112">
        <v>2</v>
      </c>
      <c r="AM110" s="112">
        <v>5</v>
      </c>
      <c r="AN110" s="112">
        <v>1</v>
      </c>
      <c r="AO110" s="112"/>
      <c r="AP110" s="112">
        <v>0</v>
      </c>
      <c r="AQ110" s="112">
        <v>0</v>
      </c>
      <c r="AR110" s="112"/>
      <c r="AS110" s="112">
        <v>6</v>
      </c>
      <c r="AT110" s="112">
        <v>5</v>
      </c>
      <c r="AU110" s="112"/>
      <c r="AV110" s="112">
        <v>7</v>
      </c>
      <c r="AW110" s="112">
        <v>5</v>
      </c>
      <c r="AX110" s="112"/>
      <c r="AY110" s="112">
        <v>5</v>
      </c>
      <c r="AZ110" s="112">
        <v>2</v>
      </c>
      <c r="BA110" s="112"/>
      <c r="BB110" s="112">
        <v>0</v>
      </c>
      <c r="BC110" s="112">
        <v>0</v>
      </c>
      <c r="BD110" s="112"/>
      <c r="BE110" s="112">
        <v>4</v>
      </c>
      <c r="BF110" s="112">
        <v>3</v>
      </c>
      <c r="BG110" s="112">
        <v>2</v>
      </c>
      <c r="BH110" s="112">
        <v>7</v>
      </c>
      <c r="BI110" s="112">
        <v>7</v>
      </c>
      <c r="BJ110" s="112"/>
      <c r="BK110" s="122"/>
      <c r="BL110" s="122"/>
      <c r="BM110" s="122"/>
      <c r="BN110" s="111"/>
      <c r="BO110" s="111"/>
      <c r="BP110" s="111"/>
      <c r="BQ110" s="111"/>
      <c r="BR110" s="111"/>
      <c r="BS110" s="111"/>
      <c r="BT110" s="101"/>
      <c r="BU110" s="101"/>
      <c r="BV110" s="101"/>
      <c r="BW110" s="101"/>
      <c r="BX110" s="101"/>
    </row>
    <row r="111" spans="1:76">
      <c r="A111" s="124">
        <v>2</v>
      </c>
      <c r="B111" s="101" t="s">
        <v>904</v>
      </c>
      <c r="C111" s="101" t="str">
        <f t="shared" si="53"/>
        <v>DON MILLER</v>
      </c>
      <c r="D111" s="111">
        <v>8</v>
      </c>
      <c r="E111" s="111">
        <v>6</v>
      </c>
      <c r="F111" s="111">
        <v>0</v>
      </c>
      <c r="G111" s="123">
        <v>0.75</v>
      </c>
      <c r="H111" s="111">
        <v>18</v>
      </c>
      <c r="I111" s="111">
        <v>1100</v>
      </c>
      <c r="J111" s="111">
        <v>663</v>
      </c>
      <c r="K111" s="111">
        <v>99</v>
      </c>
      <c r="L111" s="115">
        <f t="shared" si="54"/>
        <v>0.60272727272727278</v>
      </c>
      <c r="M111" s="114"/>
      <c r="N111" s="112">
        <f t="shared" si="55"/>
        <v>67</v>
      </c>
      <c r="O111" s="112">
        <f t="shared" si="56"/>
        <v>44</v>
      </c>
      <c r="P111" s="112">
        <f t="shared" si="57"/>
        <v>5</v>
      </c>
      <c r="Q111" s="113">
        <f t="shared" si="58"/>
        <v>0.65671641791044777</v>
      </c>
      <c r="R111" s="112">
        <v>5</v>
      </c>
      <c r="S111" s="112">
        <v>4</v>
      </c>
      <c r="T111" s="112">
        <v>3</v>
      </c>
      <c r="U111" s="112">
        <v>3</v>
      </c>
      <c r="V111" s="112">
        <v>2</v>
      </c>
      <c r="W111" s="112"/>
      <c r="X111" s="112">
        <v>6</v>
      </c>
      <c r="Y111" s="112">
        <v>5</v>
      </c>
      <c r="Z111" s="112"/>
      <c r="AA111" s="112">
        <v>8</v>
      </c>
      <c r="AB111" s="112">
        <v>7</v>
      </c>
      <c r="AC111" s="112">
        <v>1</v>
      </c>
      <c r="AD111" s="112">
        <v>0</v>
      </c>
      <c r="AE111" s="112">
        <v>0</v>
      </c>
      <c r="AF111" s="112"/>
      <c r="AG111" s="112">
        <v>6</v>
      </c>
      <c r="AH111" s="112">
        <v>4</v>
      </c>
      <c r="AI111" s="112"/>
      <c r="AJ111" s="112">
        <v>5</v>
      </c>
      <c r="AK111" s="112">
        <v>2</v>
      </c>
      <c r="AL111" s="112"/>
      <c r="AM111" s="112">
        <v>5</v>
      </c>
      <c r="AN111" s="112">
        <v>2</v>
      </c>
      <c r="AO111" s="112"/>
      <c r="AP111" s="112">
        <v>4</v>
      </c>
      <c r="AQ111" s="112">
        <v>3</v>
      </c>
      <c r="AR111" s="112"/>
      <c r="AS111" s="112">
        <v>5</v>
      </c>
      <c r="AT111" s="112">
        <v>5</v>
      </c>
      <c r="AU111" s="112">
        <v>1</v>
      </c>
      <c r="AV111" s="112">
        <v>5</v>
      </c>
      <c r="AW111" s="112">
        <v>5</v>
      </c>
      <c r="AX111" s="112"/>
      <c r="AY111" s="112">
        <v>5</v>
      </c>
      <c r="AZ111" s="112">
        <v>2</v>
      </c>
      <c r="BA111" s="112"/>
      <c r="BB111" s="112">
        <v>6</v>
      </c>
      <c r="BC111" s="112">
        <v>2</v>
      </c>
      <c r="BD111" s="112"/>
      <c r="BE111" s="112">
        <v>4</v>
      </c>
      <c r="BF111" s="112">
        <v>1</v>
      </c>
      <c r="BG111" s="112"/>
      <c r="BH111" s="112">
        <v>0</v>
      </c>
      <c r="BI111" s="112">
        <v>0</v>
      </c>
      <c r="BJ111" s="112"/>
      <c r="BK111" s="122"/>
      <c r="BL111" s="122"/>
      <c r="BM111" s="122"/>
      <c r="BN111" s="111"/>
      <c r="BO111" s="111"/>
      <c r="BP111" s="111"/>
      <c r="BQ111" s="111"/>
      <c r="BR111" s="111"/>
      <c r="BS111" s="111"/>
      <c r="BT111" s="101"/>
      <c r="BU111" s="101"/>
      <c r="BV111" s="101"/>
      <c r="BW111" s="101"/>
      <c r="BX111" s="101"/>
    </row>
    <row r="112" spans="1:76">
      <c r="A112" s="124">
        <v>3</v>
      </c>
      <c r="B112" s="101" t="s">
        <v>903</v>
      </c>
      <c r="C112" s="101" t="str">
        <f t="shared" si="53"/>
        <v>DAVE BARKELEY</v>
      </c>
      <c r="D112" s="111">
        <v>266</v>
      </c>
      <c r="E112" s="111">
        <v>166</v>
      </c>
      <c r="F112" s="111">
        <v>25</v>
      </c>
      <c r="G112" s="123">
        <v>0.62406015037593987</v>
      </c>
      <c r="H112" s="111">
        <v>4</v>
      </c>
      <c r="I112" s="111">
        <v>215</v>
      </c>
      <c r="J112" s="111">
        <v>161</v>
      </c>
      <c r="K112" s="111">
        <v>45</v>
      </c>
      <c r="L112" s="115">
        <f t="shared" si="54"/>
        <v>0.74883720930232556</v>
      </c>
      <c r="M112" s="114"/>
      <c r="N112" s="112">
        <f t="shared" si="55"/>
        <v>74</v>
      </c>
      <c r="O112" s="112">
        <f t="shared" si="56"/>
        <v>46</v>
      </c>
      <c r="P112" s="112">
        <f t="shared" si="57"/>
        <v>10</v>
      </c>
      <c r="Q112" s="113">
        <f t="shared" si="58"/>
        <v>0.6216216216216216</v>
      </c>
      <c r="R112" s="112">
        <v>7</v>
      </c>
      <c r="S112" s="112">
        <v>3</v>
      </c>
      <c r="T112" s="112"/>
      <c r="U112" s="112">
        <v>6</v>
      </c>
      <c r="V112" s="112">
        <v>5</v>
      </c>
      <c r="W112" s="112"/>
      <c r="X112" s="112">
        <v>6</v>
      </c>
      <c r="Y112" s="112">
        <v>5</v>
      </c>
      <c r="Z112" s="112"/>
      <c r="AA112" s="112">
        <v>8</v>
      </c>
      <c r="AB112" s="112">
        <v>6</v>
      </c>
      <c r="AC112" s="112">
        <v>4</v>
      </c>
      <c r="AD112" s="112">
        <v>5</v>
      </c>
      <c r="AE112" s="112">
        <v>2</v>
      </c>
      <c r="AF112" s="112"/>
      <c r="AG112" s="112">
        <v>6</v>
      </c>
      <c r="AH112" s="112">
        <v>4</v>
      </c>
      <c r="AI112" s="112"/>
      <c r="AJ112" s="112">
        <v>5</v>
      </c>
      <c r="AK112" s="112">
        <v>2</v>
      </c>
      <c r="AL112" s="112">
        <v>1</v>
      </c>
      <c r="AM112" s="112">
        <v>6</v>
      </c>
      <c r="AN112" s="112">
        <v>1</v>
      </c>
      <c r="AO112" s="112"/>
      <c r="AP112" s="112">
        <v>5</v>
      </c>
      <c r="AQ112" s="112">
        <v>4</v>
      </c>
      <c r="AR112" s="112"/>
      <c r="AS112" s="112">
        <v>6</v>
      </c>
      <c r="AT112" s="112">
        <v>4</v>
      </c>
      <c r="AU112" s="112">
        <v>2</v>
      </c>
      <c r="AV112" s="112">
        <v>5</v>
      </c>
      <c r="AW112" s="112">
        <v>4</v>
      </c>
      <c r="AX112" s="112">
        <v>1</v>
      </c>
      <c r="AY112" s="112">
        <v>2</v>
      </c>
      <c r="AZ112" s="112">
        <v>2</v>
      </c>
      <c r="BA112" s="112">
        <v>2</v>
      </c>
      <c r="BB112" s="112">
        <v>5</v>
      </c>
      <c r="BC112" s="112">
        <v>4</v>
      </c>
      <c r="BD112" s="112"/>
      <c r="BE112" s="112">
        <v>0</v>
      </c>
      <c r="BF112" s="112">
        <v>0</v>
      </c>
      <c r="BG112" s="112"/>
      <c r="BH112" s="112">
        <v>2</v>
      </c>
      <c r="BI112" s="112">
        <v>0</v>
      </c>
      <c r="BJ112" s="112"/>
      <c r="BK112" s="122"/>
      <c r="BL112" s="122"/>
      <c r="BM112" s="122"/>
      <c r="BN112" s="111"/>
      <c r="BO112" s="111"/>
      <c r="BP112" s="111"/>
      <c r="BQ112" s="111"/>
      <c r="BR112" s="111"/>
      <c r="BS112" s="111"/>
      <c r="BT112" s="101"/>
      <c r="BU112" s="101"/>
      <c r="BV112" s="101"/>
      <c r="BW112" s="101"/>
      <c r="BX112" s="101"/>
    </row>
    <row r="113" spans="1:76">
      <c r="A113" s="124">
        <v>4</v>
      </c>
      <c r="B113" s="101" t="s">
        <v>902</v>
      </c>
      <c r="C113" s="101" t="str">
        <f t="shared" si="53"/>
        <v>TONY HOWEY</v>
      </c>
      <c r="D113" s="111"/>
      <c r="E113" s="111"/>
      <c r="F113" s="111"/>
      <c r="G113" s="123"/>
      <c r="H113" s="111">
        <v>1</v>
      </c>
      <c r="I113" s="111">
        <v>34</v>
      </c>
      <c r="J113" s="111">
        <v>18</v>
      </c>
      <c r="K113" s="111">
        <v>1</v>
      </c>
      <c r="L113" s="115">
        <f t="shared" si="54"/>
        <v>0.52941176470588236</v>
      </c>
      <c r="M113" s="114"/>
      <c r="N113" s="112">
        <f t="shared" si="55"/>
        <v>34</v>
      </c>
      <c r="O113" s="112">
        <f t="shared" si="56"/>
        <v>18</v>
      </c>
      <c r="P113" s="112">
        <f t="shared" si="57"/>
        <v>1</v>
      </c>
      <c r="Q113" s="113">
        <f t="shared" si="58"/>
        <v>0.52941176470588236</v>
      </c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>
        <v>6</v>
      </c>
      <c r="AQ113" s="112">
        <v>1</v>
      </c>
      <c r="AR113" s="112"/>
      <c r="AS113" s="112">
        <v>0</v>
      </c>
      <c r="AT113" s="112">
        <v>0</v>
      </c>
      <c r="AU113" s="112"/>
      <c r="AV113" s="112">
        <v>6</v>
      </c>
      <c r="AW113" s="112">
        <v>3</v>
      </c>
      <c r="AX113" s="112"/>
      <c r="AY113" s="112">
        <v>6</v>
      </c>
      <c r="AZ113" s="112">
        <v>4</v>
      </c>
      <c r="BA113" s="112"/>
      <c r="BB113" s="112">
        <v>5</v>
      </c>
      <c r="BC113" s="112">
        <v>4</v>
      </c>
      <c r="BD113" s="112"/>
      <c r="BE113" s="112">
        <v>5</v>
      </c>
      <c r="BF113" s="112">
        <v>3</v>
      </c>
      <c r="BG113" s="112">
        <v>1</v>
      </c>
      <c r="BH113" s="112">
        <v>6</v>
      </c>
      <c r="BI113" s="112">
        <v>3</v>
      </c>
      <c r="BJ113" s="112"/>
      <c r="BK113" s="122"/>
      <c r="BL113" s="122"/>
      <c r="BM113" s="122"/>
      <c r="BN113" s="111"/>
      <c r="BO113" s="111"/>
      <c r="BP113" s="111"/>
      <c r="BQ113" s="111"/>
      <c r="BR113" s="111"/>
      <c r="BS113" s="111"/>
      <c r="BT113" s="101"/>
      <c r="BU113" s="101"/>
      <c r="BV113" s="101"/>
      <c r="BW113" s="101"/>
      <c r="BX113" s="101"/>
    </row>
    <row r="114" spans="1:76">
      <c r="A114" s="124">
        <v>5</v>
      </c>
      <c r="B114" s="101" t="s">
        <v>901</v>
      </c>
      <c r="C114" s="101" t="str">
        <f t="shared" si="53"/>
        <v>ROB GRIFFIN</v>
      </c>
      <c r="D114" s="111">
        <v>241</v>
      </c>
      <c r="E114" s="111">
        <v>142</v>
      </c>
      <c r="F114" s="111">
        <v>14</v>
      </c>
      <c r="G114" s="123">
        <v>0.58921161825726143</v>
      </c>
      <c r="H114" s="111">
        <v>15</v>
      </c>
      <c r="I114" s="111">
        <v>881</v>
      </c>
      <c r="J114" s="111">
        <v>563</v>
      </c>
      <c r="K114" s="111">
        <v>6</v>
      </c>
      <c r="L114" s="115">
        <f t="shared" si="54"/>
        <v>0.63904653802497158</v>
      </c>
      <c r="M114" s="114"/>
      <c r="N114" s="112">
        <f t="shared" si="55"/>
        <v>90</v>
      </c>
      <c r="O114" s="112">
        <f t="shared" si="56"/>
        <v>59</v>
      </c>
      <c r="P114" s="112">
        <f t="shared" si="57"/>
        <v>0</v>
      </c>
      <c r="Q114" s="113">
        <f t="shared" si="58"/>
        <v>0.65555555555555556</v>
      </c>
      <c r="R114" s="112">
        <v>8</v>
      </c>
      <c r="S114" s="112">
        <v>7</v>
      </c>
      <c r="T114" s="112"/>
      <c r="U114" s="112">
        <v>6</v>
      </c>
      <c r="V114" s="112">
        <v>4</v>
      </c>
      <c r="W114" s="112"/>
      <c r="X114" s="112">
        <v>6</v>
      </c>
      <c r="Y114" s="112">
        <v>4</v>
      </c>
      <c r="Z114" s="112"/>
      <c r="AA114" s="112">
        <v>8</v>
      </c>
      <c r="AB114" s="112">
        <v>6</v>
      </c>
      <c r="AC114" s="112"/>
      <c r="AD114" s="112">
        <v>4</v>
      </c>
      <c r="AE114" s="112">
        <v>2</v>
      </c>
      <c r="AF114" s="112"/>
      <c r="AG114" s="112">
        <v>5</v>
      </c>
      <c r="AH114" s="112">
        <v>3</v>
      </c>
      <c r="AI114" s="112"/>
      <c r="AJ114" s="112">
        <v>5</v>
      </c>
      <c r="AK114" s="112">
        <v>3</v>
      </c>
      <c r="AL114" s="112"/>
      <c r="AM114" s="112">
        <v>6</v>
      </c>
      <c r="AN114" s="112">
        <v>5</v>
      </c>
      <c r="AO114" s="112"/>
      <c r="AP114" s="112">
        <v>6</v>
      </c>
      <c r="AQ114" s="112">
        <v>3</v>
      </c>
      <c r="AR114" s="112"/>
      <c r="AS114" s="112">
        <v>6</v>
      </c>
      <c r="AT114" s="112">
        <v>2</v>
      </c>
      <c r="AU114" s="112"/>
      <c r="AV114" s="112">
        <v>7</v>
      </c>
      <c r="AW114" s="112">
        <v>7</v>
      </c>
      <c r="AX114" s="112"/>
      <c r="AY114" s="112">
        <v>6</v>
      </c>
      <c r="AZ114" s="112">
        <v>3</v>
      </c>
      <c r="BA114" s="112"/>
      <c r="BB114" s="112">
        <v>5</v>
      </c>
      <c r="BC114" s="112">
        <v>4</v>
      </c>
      <c r="BD114" s="112"/>
      <c r="BE114" s="112">
        <v>5</v>
      </c>
      <c r="BF114" s="112">
        <v>2</v>
      </c>
      <c r="BG114" s="112"/>
      <c r="BH114" s="112">
        <v>7</v>
      </c>
      <c r="BI114" s="112">
        <v>4</v>
      </c>
      <c r="BJ114" s="112"/>
      <c r="BK114" s="122"/>
      <c r="BL114" s="122"/>
      <c r="BM114" s="122"/>
      <c r="BN114" s="111"/>
      <c r="BO114" s="111"/>
      <c r="BP114" s="111"/>
      <c r="BQ114" s="111"/>
      <c r="BR114" s="111"/>
      <c r="BS114" s="111"/>
      <c r="BT114" s="101"/>
      <c r="BU114" s="101"/>
      <c r="BV114" s="101"/>
      <c r="BW114" s="101"/>
      <c r="BX114" s="101"/>
    </row>
    <row r="115" spans="1:76">
      <c r="A115" s="124">
        <v>6</v>
      </c>
      <c r="B115" s="101" t="s">
        <v>900</v>
      </c>
      <c r="C115" s="101" t="str">
        <f t="shared" si="53"/>
        <v>DEAN KLOVSKI</v>
      </c>
      <c r="D115" s="111">
        <v>784</v>
      </c>
      <c r="E115" s="111">
        <v>382</v>
      </c>
      <c r="F115" s="111">
        <v>3</v>
      </c>
      <c r="G115" s="123">
        <v>0.48724489795918369</v>
      </c>
      <c r="H115" s="111">
        <v>6</v>
      </c>
      <c r="I115" s="111">
        <v>297</v>
      </c>
      <c r="J115" s="111">
        <v>144</v>
      </c>
      <c r="K115" s="111">
        <v>9</v>
      </c>
      <c r="L115" s="115">
        <f t="shared" si="54"/>
        <v>0.48484848484848486</v>
      </c>
      <c r="M115" s="114"/>
      <c r="N115" s="112">
        <f t="shared" si="55"/>
        <v>71</v>
      </c>
      <c r="O115" s="112">
        <f t="shared" si="56"/>
        <v>36</v>
      </c>
      <c r="P115" s="112">
        <f t="shared" si="57"/>
        <v>1</v>
      </c>
      <c r="Q115" s="113">
        <f t="shared" si="58"/>
        <v>0.50704225352112675</v>
      </c>
      <c r="R115" s="112">
        <v>7</v>
      </c>
      <c r="S115" s="112">
        <v>4</v>
      </c>
      <c r="T115" s="112">
        <v>1</v>
      </c>
      <c r="U115" s="112">
        <v>6</v>
      </c>
      <c r="V115" s="112">
        <v>5</v>
      </c>
      <c r="W115" s="112"/>
      <c r="X115" s="112">
        <v>5</v>
      </c>
      <c r="Y115" s="112">
        <v>1</v>
      </c>
      <c r="Z115" s="112"/>
      <c r="AA115" s="112">
        <v>7</v>
      </c>
      <c r="AB115" s="112">
        <v>4</v>
      </c>
      <c r="AC115" s="112"/>
      <c r="AD115" s="112">
        <v>5</v>
      </c>
      <c r="AE115" s="112">
        <v>2</v>
      </c>
      <c r="AF115" s="112"/>
      <c r="AG115" s="112">
        <v>5</v>
      </c>
      <c r="AH115" s="112">
        <v>2</v>
      </c>
      <c r="AI115" s="112"/>
      <c r="AJ115" s="112">
        <v>5</v>
      </c>
      <c r="AK115" s="112">
        <v>1</v>
      </c>
      <c r="AL115" s="112"/>
      <c r="AM115" s="112">
        <v>4</v>
      </c>
      <c r="AN115" s="112">
        <v>2</v>
      </c>
      <c r="AO115" s="112"/>
      <c r="AP115" s="112">
        <v>5</v>
      </c>
      <c r="AQ115" s="112">
        <v>2</v>
      </c>
      <c r="AR115" s="112"/>
      <c r="AS115" s="112">
        <v>5</v>
      </c>
      <c r="AT115" s="112">
        <v>2</v>
      </c>
      <c r="AU115" s="112"/>
      <c r="AV115" s="112">
        <v>6</v>
      </c>
      <c r="AW115" s="112">
        <v>3</v>
      </c>
      <c r="AX115" s="112"/>
      <c r="AY115" s="112">
        <v>6</v>
      </c>
      <c r="AZ115" s="112">
        <v>4</v>
      </c>
      <c r="BA115" s="112"/>
      <c r="BB115" s="112">
        <v>5</v>
      </c>
      <c r="BC115" s="112">
        <v>4</v>
      </c>
      <c r="BD115" s="112"/>
      <c r="BE115" s="112">
        <v>0</v>
      </c>
      <c r="BF115" s="112">
        <v>0</v>
      </c>
      <c r="BG115" s="112"/>
      <c r="BH115" s="112">
        <v>0</v>
      </c>
      <c r="BI115" s="112">
        <v>0</v>
      </c>
      <c r="BJ115" s="112"/>
      <c r="BK115" s="122"/>
      <c r="BL115" s="122"/>
      <c r="BM115" s="122"/>
      <c r="BN115" s="111"/>
      <c r="BO115" s="111"/>
      <c r="BP115" s="111"/>
      <c r="BQ115" s="111"/>
      <c r="BR115" s="111"/>
      <c r="BS115" s="111"/>
      <c r="BT115" s="101"/>
      <c r="BU115" s="101"/>
      <c r="BV115" s="101"/>
      <c r="BW115" s="101"/>
      <c r="BX115" s="101"/>
    </row>
    <row r="116" spans="1:76">
      <c r="A116" s="124">
        <v>7</v>
      </c>
      <c r="B116" s="101" t="s">
        <v>899</v>
      </c>
      <c r="C116" s="101" t="str">
        <f t="shared" si="53"/>
        <v>TRAVIS SIMMONS</v>
      </c>
      <c r="D116" s="111">
        <v>44</v>
      </c>
      <c r="E116" s="111">
        <v>17</v>
      </c>
      <c r="F116" s="111">
        <v>1</v>
      </c>
      <c r="G116" s="123">
        <v>0.38636363636363635</v>
      </c>
      <c r="H116" s="111">
        <v>1</v>
      </c>
      <c r="I116" s="111">
        <v>42</v>
      </c>
      <c r="J116" s="111">
        <v>19</v>
      </c>
      <c r="K116" s="111">
        <v>0</v>
      </c>
      <c r="L116" s="115">
        <f t="shared" si="54"/>
        <v>0.45238095238095238</v>
      </c>
      <c r="M116" s="114"/>
      <c r="N116" s="112">
        <f t="shared" si="55"/>
        <v>42</v>
      </c>
      <c r="O116" s="112">
        <f t="shared" si="56"/>
        <v>19</v>
      </c>
      <c r="P116" s="112">
        <f t="shared" si="57"/>
        <v>0</v>
      </c>
      <c r="Q116" s="113">
        <f t="shared" si="58"/>
        <v>0.45238095238095238</v>
      </c>
      <c r="R116" s="112">
        <v>0</v>
      </c>
      <c r="S116" s="112">
        <v>0</v>
      </c>
      <c r="T116" s="112"/>
      <c r="U116" s="112">
        <v>0</v>
      </c>
      <c r="V116" s="112">
        <v>0</v>
      </c>
      <c r="W116" s="112"/>
      <c r="X116" s="112">
        <v>0</v>
      </c>
      <c r="Y116" s="112">
        <v>0</v>
      </c>
      <c r="Z116" s="112"/>
      <c r="AA116" s="112">
        <v>0</v>
      </c>
      <c r="AB116" s="112">
        <v>0</v>
      </c>
      <c r="AC116" s="112"/>
      <c r="AD116" s="112">
        <v>0</v>
      </c>
      <c r="AE116" s="112">
        <v>0</v>
      </c>
      <c r="AF116" s="112"/>
      <c r="AG116" s="112">
        <v>0</v>
      </c>
      <c r="AH116" s="112">
        <v>0</v>
      </c>
      <c r="AI116" s="112"/>
      <c r="AJ116" s="112">
        <v>5</v>
      </c>
      <c r="AK116" s="112">
        <v>3</v>
      </c>
      <c r="AL116" s="112"/>
      <c r="AM116" s="112">
        <v>6</v>
      </c>
      <c r="AN116" s="112">
        <v>4</v>
      </c>
      <c r="AO116" s="112"/>
      <c r="AP116" s="112">
        <v>3</v>
      </c>
      <c r="AQ116" s="112">
        <v>0</v>
      </c>
      <c r="AR116" s="112"/>
      <c r="AS116" s="112">
        <v>4</v>
      </c>
      <c r="AT116" s="112">
        <v>2</v>
      </c>
      <c r="AU116" s="112"/>
      <c r="AV116" s="112">
        <v>6</v>
      </c>
      <c r="AW116" s="112">
        <v>2</v>
      </c>
      <c r="AX116" s="112"/>
      <c r="AY116" s="112">
        <v>3</v>
      </c>
      <c r="AZ116" s="112">
        <v>1</v>
      </c>
      <c r="BA116" s="112"/>
      <c r="BB116" s="112">
        <v>5</v>
      </c>
      <c r="BC116" s="112">
        <v>3</v>
      </c>
      <c r="BD116" s="112"/>
      <c r="BE116" s="112">
        <v>4</v>
      </c>
      <c r="BF116" s="112">
        <v>2</v>
      </c>
      <c r="BG116" s="112"/>
      <c r="BH116" s="112">
        <v>6</v>
      </c>
      <c r="BI116" s="112">
        <v>2</v>
      </c>
      <c r="BJ116" s="112"/>
      <c r="BK116" s="122"/>
      <c r="BL116" s="122"/>
      <c r="BM116" s="122"/>
      <c r="BN116" s="111"/>
      <c r="BO116" s="111"/>
      <c r="BP116" s="111"/>
      <c r="BQ116" s="111"/>
      <c r="BR116" s="111"/>
      <c r="BS116" s="111"/>
      <c r="BT116" s="101"/>
      <c r="BU116" s="101"/>
      <c r="BV116" s="101"/>
      <c r="BW116" s="101"/>
      <c r="BX116" s="101"/>
    </row>
    <row r="117" spans="1:76">
      <c r="A117" s="124">
        <v>8</v>
      </c>
      <c r="B117" s="101" t="s">
        <v>898</v>
      </c>
      <c r="C117" s="101" t="str">
        <f t="shared" si="53"/>
        <v>DAN MILLER</v>
      </c>
      <c r="D117" s="111">
        <v>953</v>
      </c>
      <c r="E117" s="111">
        <v>431</v>
      </c>
      <c r="F117" s="111">
        <v>14</v>
      </c>
      <c r="G117" s="123">
        <v>0.45225603357817418</v>
      </c>
      <c r="H117" s="111">
        <v>9</v>
      </c>
      <c r="I117" s="111">
        <v>352</v>
      </c>
      <c r="J117" s="111">
        <v>191</v>
      </c>
      <c r="K117" s="111">
        <v>6</v>
      </c>
      <c r="L117" s="115">
        <f t="shared" si="54"/>
        <v>0.54261363636363635</v>
      </c>
      <c r="M117" s="114"/>
      <c r="N117" s="112">
        <f t="shared" si="55"/>
        <v>34</v>
      </c>
      <c r="O117" s="112">
        <f t="shared" si="56"/>
        <v>18</v>
      </c>
      <c r="P117" s="112">
        <f t="shared" si="57"/>
        <v>1</v>
      </c>
      <c r="Q117" s="113">
        <f t="shared" si="58"/>
        <v>0.52941176470588236</v>
      </c>
      <c r="R117" s="112">
        <v>0</v>
      </c>
      <c r="S117" s="112">
        <v>0</v>
      </c>
      <c r="T117" s="112"/>
      <c r="U117" s="112">
        <v>3</v>
      </c>
      <c r="V117" s="112">
        <v>1</v>
      </c>
      <c r="W117" s="112"/>
      <c r="X117" s="112">
        <v>6</v>
      </c>
      <c r="Y117" s="112">
        <v>4</v>
      </c>
      <c r="Z117" s="112"/>
      <c r="AA117" s="112">
        <v>0</v>
      </c>
      <c r="AB117" s="112">
        <v>0</v>
      </c>
      <c r="AC117" s="112"/>
      <c r="AD117" s="112">
        <v>3</v>
      </c>
      <c r="AE117" s="112">
        <v>2</v>
      </c>
      <c r="AF117" s="112"/>
      <c r="AG117" s="112">
        <v>6</v>
      </c>
      <c r="AH117" s="112">
        <v>4</v>
      </c>
      <c r="AI117" s="112"/>
      <c r="AJ117" s="112">
        <v>0</v>
      </c>
      <c r="AK117" s="112">
        <v>0</v>
      </c>
      <c r="AL117" s="112"/>
      <c r="AM117" s="112">
        <v>5</v>
      </c>
      <c r="AN117" s="112">
        <v>3</v>
      </c>
      <c r="AO117" s="112"/>
      <c r="AP117" s="112">
        <v>0</v>
      </c>
      <c r="AQ117" s="112">
        <v>0</v>
      </c>
      <c r="AR117" s="112"/>
      <c r="AS117" s="112">
        <v>1</v>
      </c>
      <c r="AT117" s="112">
        <v>1</v>
      </c>
      <c r="AU117" s="112">
        <v>1</v>
      </c>
      <c r="AV117" s="112">
        <v>0</v>
      </c>
      <c r="AW117" s="112">
        <v>0</v>
      </c>
      <c r="AX117" s="112"/>
      <c r="AY117" s="112">
        <v>3</v>
      </c>
      <c r="AZ117" s="112">
        <v>0</v>
      </c>
      <c r="BA117" s="112"/>
      <c r="BB117" s="112">
        <v>0</v>
      </c>
      <c r="BC117" s="112">
        <v>0</v>
      </c>
      <c r="BD117" s="112"/>
      <c r="BE117" s="112">
        <v>2</v>
      </c>
      <c r="BF117" s="112">
        <v>0</v>
      </c>
      <c r="BG117" s="112"/>
      <c r="BH117" s="112">
        <v>5</v>
      </c>
      <c r="BI117" s="112">
        <v>3</v>
      </c>
      <c r="BJ117" s="112"/>
      <c r="BK117" s="122"/>
      <c r="BL117" s="122"/>
      <c r="BM117" s="122"/>
      <c r="BN117" s="111"/>
      <c r="BO117" s="111"/>
      <c r="BP117" s="111"/>
      <c r="BQ117" s="111"/>
      <c r="BR117" s="111"/>
      <c r="BS117" s="111"/>
      <c r="BT117" s="101"/>
      <c r="BU117" s="101"/>
      <c r="BV117" s="101"/>
      <c r="BW117" s="101"/>
      <c r="BX117" s="101"/>
    </row>
    <row r="118" spans="1:76">
      <c r="A118" s="124">
        <v>9</v>
      </c>
      <c r="B118" s="101" t="s">
        <v>897</v>
      </c>
      <c r="C118" s="101" t="str">
        <f t="shared" si="53"/>
        <v>JOHN SIMPSON</v>
      </c>
      <c r="D118" s="111">
        <v>31</v>
      </c>
      <c r="E118" s="111">
        <v>15</v>
      </c>
      <c r="F118" s="111">
        <v>0</v>
      </c>
      <c r="G118" s="123">
        <v>0.4838709677419355</v>
      </c>
      <c r="H118" s="111">
        <v>1</v>
      </c>
      <c r="I118" s="111">
        <v>30</v>
      </c>
      <c r="J118" s="111">
        <v>13</v>
      </c>
      <c r="K118" s="111">
        <v>0</v>
      </c>
      <c r="L118" s="115">
        <f t="shared" si="54"/>
        <v>0.43333333333333335</v>
      </c>
      <c r="M118" s="114"/>
      <c r="N118" s="112">
        <f t="shared" si="55"/>
        <v>30</v>
      </c>
      <c r="O118" s="112">
        <f t="shared" si="56"/>
        <v>13</v>
      </c>
      <c r="P118" s="112">
        <f t="shared" si="57"/>
        <v>0</v>
      </c>
      <c r="Q118" s="113">
        <f t="shared" si="58"/>
        <v>0.43333333333333335</v>
      </c>
      <c r="R118" s="112">
        <v>0</v>
      </c>
      <c r="S118" s="112">
        <v>0</v>
      </c>
      <c r="T118" s="112"/>
      <c r="U118" s="112">
        <v>0</v>
      </c>
      <c r="V118" s="112">
        <v>0</v>
      </c>
      <c r="W118" s="112"/>
      <c r="X118" s="112">
        <v>0</v>
      </c>
      <c r="Y118" s="112">
        <v>0</v>
      </c>
      <c r="Z118" s="112"/>
      <c r="AA118" s="112">
        <v>0</v>
      </c>
      <c r="AB118" s="112">
        <v>0</v>
      </c>
      <c r="AC118" s="112"/>
      <c r="AD118" s="112">
        <v>0</v>
      </c>
      <c r="AE118" s="112">
        <v>0</v>
      </c>
      <c r="AF118" s="112"/>
      <c r="AG118" s="112">
        <v>0</v>
      </c>
      <c r="AH118" s="112">
        <v>0</v>
      </c>
      <c r="AI118" s="112"/>
      <c r="AJ118" s="112">
        <v>0</v>
      </c>
      <c r="AK118" s="112">
        <v>0</v>
      </c>
      <c r="AL118" s="112"/>
      <c r="AM118" s="112">
        <v>0</v>
      </c>
      <c r="AN118" s="112">
        <v>0</v>
      </c>
      <c r="AO118" s="112"/>
      <c r="AP118" s="112">
        <v>5</v>
      </c>
      <c r="AQ118" s="112">
        <v>1</v>
      </c>
      <c r="AR118" s="112"/>
      <c r="AS118" s="112">
        <v>3</v>
      </c>
      <c r="AT118" s="112">
        <v>1</v>
      </c>
      <c r="AU118" s="112"/>
      <c r="AV118" s="112">
        <v>6</v>
      </c>
      <c r="AW118" s="112">
        <v>2</v>
      </c>
      <c r="AX118" s="112"/>
      <c r="AY118" s="112">
        <v>2</v>
      </c>
      <c r="AZ118" s="112">
        <v>1</v>
      </c>
      <c r="BA118" s="112"/>
      <c r="BB118" s="112">
        <v>5</v>
      </c>
      <c r="BC118" s="112">
        <v>2</v>
      </c>
      <c r="BD118" s="112"/>
      <c r="BE118" s="112">
        <v>4</v>
      </c>
      <c r="BF118" s="112">
        <v>2</v>
      </c>
      <c r="BG118" s="112"/>
      <c r="BH118" s="112">
        <v>5</v>
      </c>
      <c r="BI118" s="112">
        <v>4</v>
      </c>
      <c r="BJ118" s="112"/>
      <c r="BK118" s="122"/>
      <c r="BL118" s="122"/>
      <c r="BM118" s="122"/>
      <c r="BN118" s="111"/>
      <c r="BO118" s="111"/>
      <c r="BP118" s="111"/>
      <c r="BQ118" s="111"/>
      <c r="BR118" s="111"/>
      <c r="BS118" s="111"/>
      <c r="BT118" s="101"/>
      <c r="BU118" s="101"/>
      <c r="BV118" s="101"/>
      <c r="BW118" s="101"/>
      <c r="BX118" s="101"/>
    </row>
    <row r="119" spans="1:76">
      <c r="A119" s="124">
        <v>10</v>
      </c>
      <c r="B119" s="101" t="s">
        <v>896</v>
      </c>
      <c r="C119" s="101" t="str">
        <f t="shared" si="53"/>
        <v>JOE GALECZKA</v>
      </c>
      <c r="D119" s="111">
        <v>199</v>
      </c>
      <c r="E119" s="111">
        <v>110</v>
      </c>
      <c r="F119" s="111">
        <v>5</v>
      </c>
      <c r="G119" s="123">
        <v>0.55276381909547734</v>
      </c>
      <c r="H119" s="111">
        <v>1</v>
      </c>
      <c r="I119" s="111">
        <v>32</v>
      </c>
      <c r="J119" s="111">
        <v>15</v>
      </c>
      <c r="K119" s="111">
        <v>0</v>
      </c>
      <c r="L119" s="115">
        <f t="shared" si="54"/>
        <v>0.46875</v>
      </c>
      <c r="M119" s="114"/>
      <c r="N119" s="112">
        <f t="shared" si="55"/>
        <v>32</v>
      </c>
      <c r="O119" s="112">
        <f t="shared" si="56"/>
        <v>15</v>
      </c>
      <c r="P119" s="112">
        <f t="shared" si="57"/>
        <v>0</v>
      </c>
      <c r="Q119" s="113">
        <f t="shared" si="58"/>
        <v>0.46875</v>
      </c>
      <c r="R119" s="112">
        <v>0</v>
      </c>
      <c r="S119" s="112">
        <v>0</v>
      </c>
      <c r="T119" s="112"/>
      <c r="U119" s="112">
        <v>0</v>
      </c>
      <c r="V119" s="112">
        <v>0</v>
      </c>
      <c r="W119" s="112"/>
      <c r="X119" s="112">
        <v>0</v>
      </c>
      <c r="Y119" s="112">
        <v>0</v>
      </c>
      <c r="Z119" s="112"/>
      <c r="AA119" s="112">
        <v>0</v>
      </c>
      <c r="AB119" s="112">
        <v>0</v>
      </c>
      <c r="AC119" s="112"/>
      <c r="AD119" s="112">
        <v>0</v>
      </c>
      <c r="AE119" s="112">
        <v>0</v>
      </c>
      <c r="AF119" s="112"/>
      <c r="AG119" s="112">
        <v>0</v>
      </c>
      <c r="AH119" s="112">
        <v>0</v>
      </c>
      <c r="AI119" s="112"/>
      <c r="AJ119" s="112">
        <v>2</v>
      </c>
      <c r="AK119" s="112">
        <v>0</v>
      </c>
      <c r="AL119" s="112"/>
      <c r="AM119" s="112">
        <v>5</v>
      </c>
      <c r="AN119" s="112">
        <v>3</v>
      </c>
      <c r="AO119" s="112"/>
      <c r="AP119" s="112">
        <v>2</v>
      </c>
      <c r="AQ119" s="112">
        <v>0</v>
      </c>
      <c r="AR119" s="112"/>
      <c r="AS119" s="112">
        <v>5</v>
      </c>
      <c r="AT119" s="112">
        <v>4</v>
      </c>
      <c r="AU119" s="112"/>
      <c r="AV119" s="112">
        <v>6</v>
      </c>
      <c r="AW119" s="112">
        <v>3</v>
      </c>
      <c r="AX119" s="112"/>
      <c r="AY119" s="112">
        <v>2</v>
      </c>
      <c r="AZ119" s="112">
        <v>0</v>
      </c>
      <c r="BA119" s="112"/>
      <c r="BB119" s="112">
        <v>4</v>
      </c>
      <c r="BC119" s="112">
        <v>3</v>
      </c>
      <c r="BD119" s="112"/>
      <c r="BE119" s="112">
        <v>0</v>
      </c>
      <c r="BF119" s="112">
        <v>0</v>
      </c>
      <c r="BG119" s="112"/>
      <c r="BH119" s="112">
        <v>6</v>
      </c>
      <c r="BI119" s="112">
        <v>2</v>
      </c>
      <c r="BJ119" s="112"/>
      <c r="BK119" s="122"/>
      <c r="BL119" s="122"/>
      <c r="BM119" s="122"/>
      <c r="BN119" s="111"/>
      <c r="BO119" s="111"/>
      <c r="BP119" s="111"/>
      <c r="BQ119" s="111"/>
      <c r="BR119" s="111"/>
      <c r="BS119" s="111"/>
      <c r="BT119" s="101"/>
      <c r="BU119" s="101"/>
      <c r="BV119" s="101"/>
      <c r="BW119" s="101"/>
      <c r="BX119" s="101"/>
    </row>
    <row r="120" spans="1:76">
      <c r="A120" s="124">
        <v>11</v>
      </c>
      <c r="B120" s="101" t="s">
        <v>895</v>
      </c>
      <c r="C120" s="101" t="str">
        <f t="shared" si="53"/>
        <v>MARK SIMS</v>
      </c>
      <c r="D120" s="111">
        <v>85</v>
      </c>
      <c r="E120" s="111">
        <v>38</v>
      </c>
      <c r="F120" s="111">
        <v>4</v>
      </c>
      <c r="G120" s="123">
        <v>0.44705882352941179</v>
      </c>
      <c r="H120" s="111">
        <v>20</v>
      </c>
      <c r="I120" s="111">
        <v>1298</v>
      </c>
      <c r="J120" s="111">
        <v>769</v>
      </c>
      <c r="K120" s="111">
        <v>103</v>
      </c>
      <c r="L120" s="115">
        <f t="shared" si="54"/>
        <v>0.59244992295839749</v>
      </c>
      <c r="M120" s="114"/>
      <c r="N120" s="112">
        <f t="shared" si="55"/>
        <v>36</v>
      </c>
      <c r="O120" s="112">
        <f t="shared" si="56"/>
        <v>18</v>
      </c>
      <c r="P120" s="112">
        <f t="shared" si="57"/>
        <v>2</v>
      </c>
      <c r="Q120" s="113">
        <f t="shared" si="58"/>
        <v>0.5</v>
      </c>
      <c r="R120" s="112">
        <v>6</v>
      </c>
      <c r="S120" s="112">
        <v>2</v>
      </c>
      <c r="T120" s="112"/>
      <c r="U120" s="112">
        <v>6</v>
      </c>
      <c r="V120" s="112">
        <v>4</v>
      </c>
      <c r="W120" s="112"/>
      <c r="X120" s="112">
        <v>0</v>
      </c>
      <c r="Y120" s="112">
        <v>0</v>
      </c>
      <c r="Z120" s="112"/>
      <c r="AA120" s="112">
        <v>8</v>
      </c>
      <c r="AB120" s="112">
        <v>5</v>
      </c>
      <c r="AC120" s="112">
        <v>1</v>
      </c>
      <c r="AD120" s="112">
        <v>0</v>
      </c>
      <c r="AE120" s="112">
        <v>0</v>
      </c>
      <c r="AF120" s="112"/>
      <c r="AG120" s="112">
        <v>0</v>
      </c>
      <c r="AH120" s="112">
        <v>0</v>
      </c>
      <c r="AI120" s="112"/>
      <c r="AJ120" s="112">
        <v>5</v>
      </c>
      <c r="AK120" s="112">
        <v>3</v>
      </c>
      <c r="AL120" s="112">
        <v>1</v>
      </c>
      <c r="AM120" s="112">
        <v>0</v>
      </c>
      <c r="AN120" s="112">
        <v>0</v>
      </c>
      <c r="AO120" s="112"/>
      <c r="AP120" s="112">
        <v>0</v>
      </c>
      <c r="AQ120" s="112">
        <v>0</v>
      </c>
      <c r="AR120" s="112"/>
      <c r="AS120" s="112">
        <v>0</v>
      </c>
      <c r="AT120" s="112">
        <v>0</v>
      </c>
      <c r="AU120" s="112"/>
      <c r="AV120" s="112">
        <v>0</v>
      </c>
      <c r="AW120" s="112">
        <v>0</v>
      </c>
      <c r="AX120" s="112"/>
      <c r="AY120" s="112">
        <v>6</v>
      </c>
      <c r="AZ120" s="112">
        <v>1</v>
      </c>
      <c r="BA120" s="112"/>
      <c r="BB120" s="112">
        <v>5</v>
      </c>
      <c r="BC120" s="112">
        <v>3</v>
      </c>
      <c r="BD120" s="112"/>
      <c r="BE120" s="112">
        <v>0</v>
      </c>
      <c r="BF120" s="112">
        <v>0</v>
      </c>
      <c r="BG120" s="112"/>
      <c r="BH120" s="112">
        <v>0</v>
      </c>
      <c r="BI120" s="112">
        <v>0</v>
      </c>
      <c r="BJ120" s="112"/>
      <c r="BK120" s="122"/>
      <c r="BL120" s="122"/>
      <c r="BM120" s="122"/>
      <c r="BN120" s="111"/>
      <c r="BO120" s="111"/>
      <c r="BP120" s="111"/>
      <c r="BQ120" s="111"/>
      <c r="BR120" s="111"/>
      <c r="BS120" s="111"/>
      <c r="BT120" s="101"/>
      <c r="BU120" s="101"/>
      <c r="BV120" s="101"/>
      <c r="BW120" s="101"/>
      <c r="BX120" s="101"/>
    </row>
    <row r="121" spans="1:76">
      <c r="A121" s="124">
        <v>12</v>
      </c>
      <c r="B121" s="101" t="s">
        <v>894</v>
      </c>
      <c r="C121" s="101" t="str">
        <f t="shared" si="53"/>
        <v>MIKE LANFEAR</v>
      </c>
      <c r="D121" s="111">
        <v>31</v>
      </c>
      <c r="E121" s="111">
        <v>15</v>
      </c>
      <c r="F121" s="111">
        <v>0</v>
      </c>
      <c r="G121" s="123">
        <v>0.4838709677419355</v>
      </c>
      <c r="H121" s="111">
        <v>2</v>
      </c>
      <c r="I121" s="111">
        <v>130</v>
      </c>
      <c r="J121" s="111">
        <v>74</v>
      </c>
      <c r="K121" s="111">
        <v>8</v>
      </c>
      <c r="L121" s="115">
        <f t="shared" si="54"/>
        <v>0.56923076923076921</v>
      </c>
      <c r="M121" s="114"/>
      <c r="N121" s="112">
        <f t="shared" si="55"/>
        <v>75</v>
      </c>
      <c r="O121" s="112">
        <f t="shared" si="56"/>
        <v>45</v>
      </c>
      <c r="P121" s="112">
        <f t="shared" si="57"/>
        <v>4</v>
      </c>
      <c r="Q121" s="113">
        <f t="shared" si="58"/>
        <v>0.6</v>
      </c>
      <c r="R121" s="112">
        <v>7</v>
      </c>
      <c r="S121" s="112">
        <v>4</v>
      </c>
      <c r="T121" s="112">
        <v>1</v>
      </c>
      <c r="U121" s="112">
        <v>6</v>
      </c>
      <c r="V121" s="112">
        <v>3</v>
      </c>
      <c r="W121" s="112"/>
      <c r="X121" s="112">
        <v>6</v>
      </c>
      <c r="Y121" s="112">
        <v>4</v>
      </c>
      <c r="Z121" s="112"/>
      <c r="AA121" s="112">
        <v>8</v>
      </c>
      <c r="AB121" s="112">
        <v>6</v>
      </c>
      <c r="AC121" s="112">
        <v>2</v>
      </c>
      <c r="AD121" s="112">
        <v>5</v>
      </c>
      <c r="AE121" s="112">
        <v>3</v>
      </c>
      <c r="AF121" s="112"/>
      <c r="AG121" s="112">
        <v>7</v>
      </c>
      <c r="AH121" s="112">
        <v>4</v>
      </c>
      <c r="AI121" s="112"/>
      <c r="AJ121" s="112">
        <v>4</v>
      </c>
      <c r="AK121" s="112">
        <v>1</v>
      </c>
      <c r="AL121" s="112"/>
      <c r="AM121" s="112">
        <v>5</v>
      </c>
      <c r="AN121" s="112">
        <v>3</v>
      </c>
      <c r="AO121" s="112"/>
      <c r="AP121" s="112">
        <v>5</v>
      </c>
      <c r="AQ121" s="112">
        <v>4</v>
      </c>
      <c r="AR121" s="112">
        <v>1</v>
      </c>
      <c r="AS121" s="112">
        <v>6</v>
      </c>
      <c r="AT121" s="112">
        <v>5</v>
      </c>
      <c r="AU121" s="112"/>
      <c r="AV121" s="112">
        <v>0</v>
      </c>
      <c r="AW121" s="112">
        <v>0</v>
      </c>
      <c r="AX121" s="112"/>
      <c r="AY121" s="112">
        <v>6</v>
      </c>
      <c r="AZ121" s="112">
        <v>4</v>
      </c>
      <c r="BA121" s="112"/>
      <c r="BB121" s="112">
        <v>7</v>
      </c>
      <c r="BC121" s="112">
        <v>3</v>
      </c>
      <c r="BD121" s="112"/>
      <c r="BE121" s="112">
        <v>3</v>
      </c>
      <c r="BF121" s="112">
        <v>1</v>
      </c>
      <c r="BG121" s="112"/>
      <c r="BH121" s="112">
        <v>0</v>
      </c>
      <c r="BI121" s="112">
        <v>0</v>
      </c>
      <c r="BJ121" s="112"/>
      <c r="BK121" s="122"/>
      <c r="BL121" s="122"/>
      <c r="BM121" s="122"/>
      <c r="BN121" s="111"/>
      <c r="BO121" s="111"/>
      <c r="BP121" s="111"/>
      <c r="BQ121" s="111"/>
      <c r="BR121" s="111"/>
      <c r="BS121" s="111"/>
      <c r="BT121" s="101"/>
      <c r="BU121" s="101"/>
      <c r="BV121" s="101"/>
      <c r="BW121" s="101"/>
      <c r="BX121" s="101"/>
    </row>
    <row r="122" spans="1:76">
      <c r="A122" s="124">
        <v>13</v>
      </c>
      <c r="B122" s="101" t="s">
        <v>893</v>
      </c>
      <c r="C122" s="101" t="str">
        <f t="shared" si="53"/>
        <v>JOE NIXON</v>
      </c>
      <c r="D122" s="111"/>
      <c r="E122" s="111"/>
      <c r="F122" s="111"/>
      <c r="G122" s="123"/>
      <c r="H122" s="111">
        <v>1</v>
      </c>
      <c r="I122" s="111">
        <v>45</v>
      </c>
      <c r="J122" s="111">
        <v>24</v>
      </c>
      <c r="K122" s="111">
        <v>0</v>
      </c>
      <c r="L122" s="115">
        <f t="shared" si="54"/>
        <v>0.53333333333333333</v>
      </c>
      <c r="M122" s="114"/>
      <c r="N122" s="112">
        <f t="shared" si="55"/>
        <v>45</v>
      </c>
      <c r="O122" s="112">
        <f t="shared" si="56"/>
        <v>24</v>
      </c>
      <c r="P122" s="112">
        <f t="shared" si="57"/>
        <v>0</v>
      </c>
      <c r="Q122" s="113">
        <f t="shared" si="58"/>
        <v>0.53333333333333333</v>
      </c>
      <c r="R122" s="112">
        <v>0</v>
      </c>
      <c r="S122" s="112">
        <v>0</v>
      </c>
      <c r="T122" s="112"/>
      <c r="U122" s="112">
        <v>3</v>
      </c>
      <c r="V122" s="112">
        <v>3</v>
      </c>
      <c r="W122" s="112"/>
      <c r="X122" s="112">
        <v>2</v>
      </c>
      <c r="Y122" s="112">
        <v>1</v>
      </c>
      <c r="Z122" s="112"/>
      <c r="AA122" s="112">
        <v>8</v>
      </c>
      <c r="AB122" s="112">
        <v>4</v>
      </c>
      <c r="AC122" s="112"/>
      <c r="AD122" s="112">
        <v>6</v>
      </c>
      <c r="AE122" s="112">
        <v>3</v>
      </c>
      <c r="AF122" s="112"/>
      <c r="AG122" s="112">
        <v>5</v>
      </c>
      <c r="AH122" s="112">
        <v>3</v>
      </c>
      <c r="AI122" s="112"/>
      <c r="AJ122" s="112">
        <v>2</v>
      </c>
      <c r="AK122" s="112">
        <v>1</v>
      </c>
      <c r="AL122" s="112"/>
      <c r="AM122" s="112">
        <v>0</v>
      </c>
      <c r="AN122" s="112">
        <v>0</v>
      </c>
      <c r="AO122" s="112"/>
      <c r="AP122" s="112">
        <v>3</v>
      </c>
      <c r="AQ122" s="112">
        <v>1</v>
      </c>
      <c r="AR122" s="112"/>
      <c r="AS122" s="112">
        <v>2</v>
      </c>
      <c r="AT122" s="112">
        <v>0</v>
      </c>
      <c r="AU122" s="112"/>
      <c r="AV122" s="112">
        <v>2</v>
      </c>
      <c r="AW122" s="112">
        <v>1</v>
      </c>
      <c r="AX122" s="112"/>
      <c r="AY122" s="112">
        <v>2</v>
      </c>
      <c r="AZ122" s="112">
        <v>2</v>
      </c>
      <c r="BA122" s="112"/>
      <c r="BB122" s="112">
        <v>2</v>
      </c>
      <c r="BC122" s="112">
        <v>2</v>
      </c>
      <c r="BD122" s="112"/>
      <c r="BE122" s="112">
        <v>4</v>
      </c>
      <c r="BF122" s="112">
        <v>2</v>
      </c>
      <c r="BG122" s="112"/>
      <c r="BH122" s="112">
        <v>4</v>
      </c>
      <c r="BI122" s="112">
        <v>1</v>
      </c>
      <c r="BJ122" s="112"/>
      <c r="BK122" s="122"/>
      <c r="BL122" s="122"/>
      <c r="BM122" s="122"/>
      <c r="BN122" s="111"/>
      <c r="BO122" s="111"/>
      <c r="BP122" s="111"/>
      <c r="BQ122" s="111"/>
      <c r="BR122" s="111"/>
      <c r="BS122" s="111"/>
      <c r="BT122" s="101"/>
      <c r="BU122" s="101"/>
      <c r="BV122" s="101"/>
      <c r="BW122" s="101"/>
      <c r="BX122" s="101"/>
    </row>
    <row r="123" spans="1:76">
      <c r="A123" s="124">
        <v>14</v>
      </c>
      <c r="B123" s="101" t="s">
        <v>892</v>
      </c>
      <c r="C123" s="101" t="str">
        <f t="shared" si="53"/>
        <v>SHAUN GARZA</v>
      </c>
      <c r="D123" s="111">
        <v>166</v>
      </c>
      <c r="E123" s="111">
        <v>81</v>
      </c>
      <c r="F123" s="111">
        <v>1</v>
      </c>
      <c r="G123" s="123">
        <v>0.48795180722891568</v>
      </c>
      <c r="H123" s="111">
        <v>1</v>
      </c>
      <c r="I123" s="111">
        <v>15</v>
      </c>
      <c r="J123" s="111">
        <v>5</v>
      </c>
      <c r="K123" s="111">
        <v>0</v>
      </c>
      <c r="L123" s="115">
        <f t="shared" si="54"/>
        <v>0.33333333333333331</v>
      </c>
      <c r="M123" s="114"/>
      <c r="N123" s="112">
        <f t="shared" si="55"/>
        <v>15</v>
      </c>
      <c r="O123" s="112">
        <f t="shared" si="56"/>
        <v>5</v>
      </c>
      <c r="P123" s="112">
        <f t="shared" si="57"/>
        <v>0</v>
      </c>
      <c r="Q123" s="113">
        <f t="shared" si="58"/>
        <v>0.33333333333333331</v>
      </c>
      <c r="R123" s="112">
        <v>0</v>
      </c>
      <c r="S123" s="112">
        <v>0</v>
      </c>
      <c r="T123" s="112"/>
      <c r="U123" s="112">
        <v>0</v>
      </c>
      <c r="V123" s="112">
        <v>0</v>
      </c>
      <c r="W123" s="112"/>
      <c r="X123" s="112">
        <v>0</v>
      </c>
      <c r="Y123" s="112">
        <v>0</v>
      </c>
      <c r="Z123" s="112">
        <v>0</v>
      </c>
      <c r="AA123" s="112">
        <v>0</v>
      </c>
      <c r="AB123" s="112">
        <v>0</v>
      </c>
      <c r="AC123" s="112"/>
      <c r="AD123" s="112">
        <v>0</v>
      </c>
      <c r="AE123" s="112">
        <v>0</v>
      </c>
      <c r="AF123" s="112"/>
      <c r="AG123" s="112">
        <v>0</v>
      </c>
      <c r="AH123" s="112">
        <v>0</v>
      </c>
      <c r="AI123" s="112"/>
      <c r="AJ123" s="112">
        <v>3</v>
      </c>
      <c r="AK123" s="112">
        <v>0</v>
      </c>
      <c r="AL123" s="112"/>
      <c r="AM123" s="112">
        <v>1</v>
      </c>
      <c r="AN123" s="112">
        <v>1</v>
      </c>
      <c r="AO123" s="112"/>
      <c r="AP123" s="112">
        <v>2</v>
      </c>
      <c r="AQ123" s="112">
        <v>0</v>
      </c>
      <c r="AR123" s="112"/>
      <c r="AS123" s="112">
        <v>3</v>
      </c>
      <c r="AT123" s="112">
        <v>2</v>
      </c>
      <c r="AU123" s="112"/>
      <c r="AV123" s="112">
        <v>4</v>
      </c>
      <c r="AW123" s="112">
        <v>2</v>
      </c>
      <c r="AX123" s="112"/>
      <c r="AY123" s="112">
        <v>0</v>
      </c>
      <c r="AZ123" s="112">
        <v>0</v>
      </c>
      <c r="BA123" s="112"/>
      <c r="BB123" s="112">
        <v>0</v>
      </c>
      <c r="BC123" s="112">
        <v>0</v>
      </c>
      <c r="BD123" s="112"/>
      <c r="BE123" s="112">
        <v>2</v>
      </c>
      <c r="BF123" s="112">
        <v>0</v>
      </c>
      <c r="BG123" s="112"/>
      <c r="BH123" s="112">
        <v>0</v>
      </c>
      <c r="BI123" s="112">
        <v>0</v>
      </c>
      <c r="BJ123" s="112"/>
      <c r="BK123" s="122"/>
      <c r="BL123" s="122"/>
      <c r="BM123" s="122"/>
      <c r="BN123" s="111"/>
      <c r="BO123" s="111"/>
      <c r="BP123" s="111"/>
      <c r="BQ123" s="111"/>
      <c r="BR123" s="111"/>
      <c r="BS123" s="111"/>
      <c r="BT123" s="101"/>
      <c r="BU123" s="101"/>
      <c r="BV123" s="101"/>
      <c r="BW123" s="101"/>
      <c r="BX123" s="101"/>
    </row>
    <row r="124" spans="1:76">
      <c r="A124" s="124">
        <v>15</v>
      </c>
      <c r="B124" s="155" t="s">
        <v>891</v>
      </c>
      <c r="C124" s="101" t="str">
        <f t="shared" si="53"/>
        <v>JERRY HOFFMAN</v>
      </c>
      <c r="D124" s="151">
        <f>SUM(D109:D123)</f>
        <v>2905</v>
      </c>
      <c r="E124" s="151">
        <f>SUM(E109:E123)</f>
        <v>1452</v>
      </c>
      <c r="F124" s="151">
        <f>SUM(F109:F123)</f>
        <v>70</v>
      </c>
      <c r="G124" s="123">
        <f>+E124/D124</f>
        <v>0.49982788296041308</v>
      </c>
      <c r="H124" s="111">
        <v>8</v>
      </c>
      <c r="I124" s="111">
        <v>336</v>
      </c>
      <c r="J124" s="111">
        <v>186</v>
      </c>
      <c r="K124" s="111">
        <f>F123+P124</f>
        <v>1</v>
      </c>
      <c r="L124" s="115">
        <f t="shared" si="54"/>
        <v>0.5535714285714286</v>
      </c>
      <c r="M124" s="114"/>
      <c r="N124" s="112">
        <f t="shared" si="55"/>
        <v>56</v>
      </c>
      <c r="O124" s="112">
        <f t="shared" si="56"/>
        <v>37</v>
      </c>
      <c r="P124" s="112">
        <f t="shared" si="57"/>
        <v>0</v>
      </c>
      <c r="Q124" s="113">
        <f t="shared" si="58"/>
        <v>0.6607142857142857</v>
      </c>
      <c r="R124" s="112">
        <v>7</v>
      </c>
      <c r="S124" s="112">
        <v>7</v>
      </c>
      <c r="T124" s="112"/>
      <c r="U124" s="112">
        <v>1</v>
      </c>
      <c r="V124" s="112">
        <v>0</v>
      </c>
      <c r="W124" s="112"/>
      <c r="X124" s="112">
        <v>3</v>
      </c>
      <c r="Y124" s="112">
        <v>2</v>
      </c>
      <c r="Z124" s="112"/>
      <c r="AA124" s="112">
        <v>7</v>
      </c>
      <c r="AB124" s="112">
        <v>5</v>
      </c>
      <c r="AC124" s="112"/>
      <c r="AD124" s="112">
        <v>4</v>
      </c>
      <c r="AE124" s="112">
        <v>1</v>
      </c>
      <c r="AF124" s="112"/>
      <c r="AG124" s="112">
        <v>6</v>
      </c>
      <c r="AH124" s="112">
        <v>4</v>
      </c>
      <c r="AI124" s="112"/>
      <c r="AJ124" s="112">
        <v>3</v>
      </c>
      <c r="AK124" s="112">
        <v>3</v>
      </c>
      <c r="AL124" s="112"/>
      <c r="AM124" s="112">
        <v>3</v>
      </c>
      <c r="AN124" s="112">
        <v>2</v>
      </c>
      <c r="AO124" s="112"/>
      <c r="AP124" s="112">
        <v>0</v>
      </c>
      <c r="AQ124" s="112">
        <v>0</v>
      </c>
      <c r="AR124" s="112"/>
      <c r="AS124" s="112">
        <v>4</v>
      </c>
      <c r="AT124" s="112">
        <v>1</v>
      </c>
      <c r="AU124" s="112"/>
      <c r="AV124" s="112">
        <v>0</v>
      </c>
      <c r="AW124" s="112">
        <v>0</v>
      </c>
      <c r="AX124" s="112"/>
      <c r="AY124" s="112">
        <v>4</v>
      </c>
      <c r="AZ124" s="112">
        <v>2</v>
      </c>
      <c r="BA124" s="121"/>
      <c r="BB124" s="112">
        <v>3</v>
      </c>
      <c r="BC124" s="112">
        <v>2</v>
      </c>
      <c r="BD124" s="121"/>
      <c r="BE124" s="112">
        <v>5</v>
      </c>
      <c r="BF124" s="112">
        <v>2</v>
      </c>
      <c r="BG124" s="121"/>
      <c r="BH124" s="112">
        <v>6</v>
      </c>
      <c r="BI124" s="112">
        <v>6</v>
      </c>
      <c r="BJ124" s="121"/>
      <c r="BK124" s="120"/>
      <c r="BL124" s="120"/>
      <c r="BM124" s="120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</row>
    <row r="125" spans="1:76">
      <c r="A125" s="119">
        <v>7</v>
      </c>
      <c r="B125" s="118" t="s">
        <v>890</v>
      </c>
      <c r="C125" s="118"/>
      <c r="D125" s="136"/>
      <c r="E125" s="136"/>
      <c r="F125" s="136"/>
      <c r="G125" s="154"/>
      <c r="H125" s="116">
        <f>AVERAGE(H110:H124)</f>
        <v>6.8</v>
      </c>
      <c r="I125" s="111">
        <f>SUM(I110:I124)</f>
        <v>5739</v>
      </c>
      <c r="J125" s="111">
        <f>SUM(J110:J124)</f>
        <v>3481</v>
      </c>
      <c r="K125" s="111">
        <f>SUM(K110:K124)</f>
        <v>384</v>
      </c>
      <c r="L125" s="115">
        <f>+J125/I125</f>
        <v>0.6065516640529709</v>
      </c>
      <c r="M125" s="114"/>
      <c r="N125" s="112">
        <f>SUM(N111:N124)</f>
        <v>701</v>
      </c>
      <c r="O125" s="112">
        <f>SUM(O111:O124)</f>
        <v>397</v>
      </c>
      <c r="P125" s="112">
        <f>SUM(P110:P123)</f>
        <v>31</v>
      </c>
      <c r="Q125" s="113">
        <f t="shared" si="58"/>
        <v>0.56633380884450779</v>
      </c>
      <c r="R125" s="112">
        <f t="shared" ref="R125:AX125" si="59">SUM(R110:R124)</f>
        <v>52</v>
      </c>
      <c r="S125" s="112">
        <f t="shared" si="59"/>
        <v>33</v>
      </c>
      <c r="T125" s="112">
        <f t="shared" si="59"/>
        <v>5</v>
      </c>
      <c r="U125" s="112">
        <f t="shared" si="59"/>
        <v>44</v>
      </c>
      <c r="V125" s="112">
        <f t="shared" si="59"/>
        <v>29</v>
      </c>
      <c r="W125" s="112">
        <f t="shared" si="59"/>
        <v>0</v>
      </c>
      <c r="X125" s="112">
        <f t="shared" si="59"/>
        <v>46</v>
      </c>
      <c r="Y125" s="112">
        <f t="shared" si="59"/>
        <v>30</v>
      </c>
      <c r="Z125" s="112">
        <f t="shared" si="59"/>
        <v>0</v>
      </c>
      <c r="AA125" s="112">
        <f t="shared" si="59"/>
        <v>70</v>
      </c>
      <c r="AB125" s="112">
        <f t="shared" si="59"/>
        <v>49</v>
      </c>
      <c r="AC125" s="112">
        <f t="shared" si="59"/>
        <v>11</v>
      </c>
      <c r="AD125" s="112">
        <f t="shared" si="59"/>
        <v>38</v>
      </c>
      <c r="AE125" s="112">
        <f t="shared" si="59"/>
        <v>21</v>
      </c>
      <c r="AF125" s="112">
        <f t="shared" si="59"/>
        <v>0</v>
      </c>
      <c r="AG125" s="112">
        <f t="shared" si="59"/>
        <v>51</v>
      </c>
      <c r="AH125" s="112">
        <f t="shared" si="59"/>
        <v>31</v>
      </c>
      <c r="AI125" s="112">
        <f t="shared" si="59"/>
        <v>0</v>
      </c>
      <c r="AJ125" s="112">
        <f t="shared" si="59"/>
        <v>49</v>
      </c>
      <c r="AK125" s="112">
        <f t="shared" si="59"/>
        <v>22</v>
      </c>
      <c r="AL125" s="112">
        <f t="shared" si="59"/>
        <v>4</v>
      </c>
      <c r="AM125" s="112">
        <f t="shared" si="59"/>
        <v>51</v>
      </c>
      <c r="AN125" s="112">
        <f t="shared" si="59"/>
        <v>27</v>
      </c>
      <c r="AO125" s="112">
        <f t="shared" si="59"/>
        <v>0</v>
      </c>
      <c r="AP125" s="112">
        <f t="shared" si="59"/>
        <v>46</v>
      </c>
      <c r="AQ125" s="112">
        <f t="shared" si="59"/>
        <v>19</v>
      </c>
      <c r="AR125" s="112">
        <f t="shared" si="59"/>
        <v>1</v>
      </c>
      <c r="AS125" s="112">
        <f t="shared" si="59"/>
        <v>56</v>
      </c>
      <c r="AT125" s="112">
        <f t="shared" si="59"/>
        <v>34</v>
      </c>
      <c r="AU125" s="112">
        <f t="shared" si="59"/>
        <v>4</v>
      </c>
      <c r="AV125" s="112">
        <f t="shared" si="59"/>
        <v>60</v>
      </c>
      <c r="AW125" s="112">
        <f t="shared" si="59"/>
        <v>37</v>
      </c>
      <c r="AX125" s="112">
        <f t="shared" si="59"/>
        <v>1</v>
      </c>
      <c r="AY125" s="112">
        <f t="shared" ref="AY125:BI125" si="60">SUM(AY109:AY124)</f>
        <v>58</v>
      </c>
      <c r="AZ125" s="112">
        <f t="shared" si="60"/>
        <v>28</v>
      </c>
      <c r="BA125" s="112">
        <f t="shared" si="60"/>
        <v>2</v>
      </c>
      <c r="BB125" s="112">
        <f t="shared" si="60"/>
        <v>57</v>
      </c>
      <c r="BC125" s="112">
        <f t="shared" si="60"/>
        <v>36</v>
      </c>
      <c r="BD125" s="112">
        <f t="shared" si="60"/>
        <v>0</v>
      </c>
      <c r="BE125" s="112">
        <f t="shared" si="60"/>
        <v>42</v>
      </c>
      <c r="BF125" s="112">
        <f t="shared" si="60"/>
        <v>18</v>
      </c>
      <c r="BG125" s="112">
        <f t="shared" si="60"/>
        <v>3</v>
      </c>
      <c r="BH125" s="112">
        <f t="shared" si="60"/>
        <v>54</v>
      </c>
      <c r="BI125" s="112">
        <f t="shared" si="60"/>
        <v>32</v>
      </c>
      <c r="BJ125" s="112">
        <f t="shared" ref="BJ125:BS125" si="61">SUM(BJ109:BJ123)</f>
        <v>0</v>
      </c>
      <c r="BK125" s="112">
        <f t="shared" si="61"/>
        <v>0</v>
      </c>
      <c r="BL125" s="112">
        <f t="shared" si="61"/>
        <v>0</v>
      </c>
      <c r="BM125" s="112">
        <f t="shared" si="61"/>
        <v>0</v>
      </c>
      <c r="BN125" s="111">
        <f t="shared" si="61"/>
        <v>0</v>
      </c>
      <c r="BO125" s="111">
        <f t="shared" si="61"/>
        <v>0</v>
      </c>
      <c r="BP125" s="111">
        <f t="shared" si="61"/>
        <v>0</v>
      </c>
      <c r="BQ125" s="111">
        <f t="shared" si="61"/>
        <v>0</v>
      </c>
      <c r="BR125" s="111">
        <f t="shared" si="61"/>
        <v>0</v>
      </c>
      <c r="BS125" s="111">
        <f t="shared" si="61"/>
        <v>0</v>
      </c>
      <c r="BT125" s="101"/>
      <c r="BU125" s="101"/>
      <c r="BV125" s="101"/>
      <c r="BW125" s="101"/>
      <c r="BX125" s="101"/>
    </row>
    <row r="126" spans="1:76">
      <c r="A126" s="124"/>
      <c r="B126" s="136"/>
      <c r="C126" s="136"/>
      <c r="D126" s="101"/>
      <c r="E126" s="101"/>
      <c r="F126" s="101"/>
      <c r="G126" s="129"/>
      <c r="H126" s="136"/>
      <c r="I126" s="136"/>
      <c r="J126" s="136"/>
      <c r="K126" s="136"/>
      <c r="L126" s="153"/>
      <c r="M126" s="127"/>
      <c r="N126" s="137"/>
      <c r="O126" s="137"/>
      <c r="P126" s="137"/>
      <c r="Q126" s="152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9"/>
      <c r="AZ126" s="139"/>
      <c r="BA126" s="139"/>
      <c r="BB126" s="139"/>
      <c r="BC126" s="139"/>
      <c r="BD126" s="139"/>
      <c r="BE126" s="139"/>
      <c r="BF126" s="139"/>
      <c r="BG126" s="139"/>
      <c r="BH126" s="139"/>
      <c r="BI126" s="139"/>
      <c r="BJ126" s="139"/>
      <c r="BK126" s="139"/>
      <c r="BL126" s="139"/>
      <c r="BM126" s="139"/>
      <c r="BN126" s="141"/>
      <c r="BO126" s="141"/>
      <c r="BP126" s="141"/>
      <c r="BQ126" s="141"/>
      <c r="BR126" s="141"/>
      <c r="BS126" s="141"/>
      <c r="BT126" s="101"/>
      <c r="BU126" s="101"/>
      <c r="BV126" s="101"/>
      <c r="BW126" s="101"/>
      <c r="BX126" s="101"/>
    </row>
    <row r="127" spans="1:76">
      <c r="A127" s="119">
        <v>8</v>
      </c>
      <c r="B127" s="101" t="s">
        <v>889</v>
      </c>
      <c r="C127" s="101"/>
      <c r="D127" s="111">
        <v>888</v>
      </c>
      <c r="E127" s="111">
        <v>498</v>
      </c>
      <c r="F127" s="111">
        <v>26</v>
      </c>
      <c r="G127" s="123">
        <v>0.56081081081081086</v>
      </c>
      <c r="H127" s="111" t="s">
        <v>677</v>
      </c>
      <c r="I127" s="111" t="s">
        <v>268</v>
      </c>
      <c r="J127" s="111" t="s">
        <v>888</v>
      </c>
      <c r="K127" s="111" t="s">
        <v>266</v>
      </c>
      <c r="L127" s="115" t="s">
        <v>265</v>
      </c>
      <c r="M127" s="114"/>
      <c r="N127" s="112" t="s">
        <v>268</v>
      </c>
      <c r="O127" s="112" t="s">
        <v>267</v>
      </c>
      <c r="P127" s="112" t="s">
        <v>266</v>
      </c>
      <c r="Q127" s="113" t="s">
        <v>265</v>
      </c>
      <c r="R127" s="112" t="s">
        <v>268</v>
      </c>
      <c r="S127" s="112" t="s">
        <v>267</v>
      </c>
      <c r="T127" s="112" t="s">
        <v>266</v>
      </c>
      <c r="U127" s="112" t="s">
        <v>268</v>
      </c>
      <c r="V127" s="112" t="s">
        <v>267</v>
      </c>
      <c r="W127" s="112" t="s">
        <v>266</v>
      </c>
      <c r="X127" s="112" t="s">
        <v>268</v>
      </c>
      <c r="Y127" s="112" t="s">
        <v>267</v>
      </c>
      <c r="Z127" s="112" t="s">
        <v>266</v>
      </c>
      <c r="AA127" s="112" t="s">
        <v>268</v>
      </c>
      <c r="AB127" s="112" t="s">
        <v>267</v>
      </c>
      <c r="AC127" s="112" t="s">
        <v>266</v>
      </c>
      <c r="AD127" s="112" t="s">
        <v>268</v>
      </c>
      <c r="AE127" s="112" t="s">
        <v>267</v>
      </c>
      <c r="AF127" s="112" t="s">
        <v>266</v>
      </c>
      <c r="AG127" s="112" t="s">
        <v>268</v>
      </c>
      <c r="AH127" s="112" t="s">
        <v>267</v>
      </c>
      <c r="AI127" s="112" t="s">
        <v>266</v>
      </c>
      <c r="AJ127" s="112" t="s">
        <v>268</v>
      </c>
      <c r="AK127" s="112" t="s">
        <v>267</v>
      </c>
      <c r="AL127" s="112" t="s">
        <v>266</v>
      </c>
      <c r="AM127" s="112" t="s">
        <v>268</v>
      </c>
      <c r="AN127" s="112" t="s">
        <v>267</v>
      </c>
      <c r="AO127" s="112" t="s">
        <v>266</v>
      </c>
      <c r="AP127" s="112" t="s">
        <v>268</v>
      </c>
      <c r="AQ127" s="112" t="s">
        <v>267</v>
      </c>
      <c r="AR127" s="112" t="s">
        <v>266</v>
      </c>
      <c r="AS127" s="112" t="s">
        <v>268</v>
      </c>
      <c r="AT127" s="112" t="s">
        <v>267</v>
      </c>
      <c r="AU127" s="112" t="s">
        <v>266</v>
      </c>
      <c r="AV127" s="112" t="s">
        <v>268</v>
      </c>
      <c r="AW127" s="112" t="s">
        <v>267</v>
      </c>
      <c r="AX127" s="112" t="s">
        <v>266</v>
      </c>
      <c r="AY127" s="112" t="s">
        <v>268</v>
      </c>
      <c r="AZ127" s="112" t="s">
        <v>267</v>
      </c>
      <c r="BA127" s="112" t="s">
        <v>266</v>
      </c>
      <c r="BB127" s="112" t="s">
        <v>268</v>
      </c>
      <c r="BC127" s="112" t="s">
        <v>267</v>
      </c>
      <c r="BD127" s="112" t="s">
        <v>266</v>
      </c>
      <c r="BE127" s="112" t="s">
        <v>268</v>
      </c>
      <c r="BF127" s="112" t="s">
        <v>267</v>
      </c>
      <c r="BG127" s="112" t="s">
        <v>266</v>
      </c>
      <c r="BH127" s="112" t="s">
        <v>268</v>
      </c>
      <c r="BI127" s="112" t="s">
        <v>267</v>
      </c>
      <c r="BJ127" s="112" t="s">
        <v>266</v>
      </c>
      <c r="BK127" s="112" t="s">
        <v>268</v>
      </c>
      <c r="BL127" s="112" t="s">
        <v>267</v>
      </c>
      <c r="BM127" s="112" t="s">
        <v>266</v>
      </c>
      <c r="BN127" s="111" t="s">
        <v>268</v>
      </c>
      <c r="BO127" s="111" t="s">
        <v>267</v>
      </c>
      <c r="BP127" s="111" t="s">
        <v>266</v>
      </c>
      <c r="BQ127" s="111" t="s">
        <v>268</v>
      </c>
      <c r="BR127" s="111" t="s">
        <v>267</v>
      </c>
      <c r="BS127" s="111" t="s">
        <v>266</v>
      </c>
      <c r="BT127" s="101"/>
      <c r="BU127" s="101"/>
      <c r="BV127" s="101"/>
      <c r="BW127" s="101"/>
      <c r="BX127" s="101"/>
    </row>
    <row r="128" spans="1:76">
      <c r="A128" s="124">
        <v>1</v>
      </c>
      <c r="B128" s="101" t="s">
        <v>1023</v>
      </c>
      <c r="C128" s="101" t="str">
        <f t="shared" ref="C128:C141" si="62">TRIM(B128)</f>
        <v>MARK BRANCHEAU</v>
      </c>
      <c r="D128" s="111">
        <v>578</v>
      </c>
      <c r="E128" s="111">
        <v>321</v>
      </c>
      <c r="F128" s="111">
        <v>21</v>
      </c>
      <c r="G128" s="123">
        <v>0.55536332179930792</v>
      </c>
      <c r="H128" s="111">
        <v>4</v>
      </c>
      <c r="I128" s="111">
        <v>306</v>
      </c>
      <c r="J128" s="111">
        <v>216</v>
      </c>
      <c r="K128" s="111">
        <v>8</v>
      </c>
      <c r="L128" s="115">
        <f t="shared" ref="L128:L141" si="63">J128/I128</f>
        <v>0.70588235294117652</v>
      </c>
      <c r="M128" s="114"/>
      <c r="N128" s="112">
        <f t="shared" ref="N128:N141" si="64">+R128+U128+X128+AA128+AD128+AG128+AJ128+AM128+AP128+AS128+AV128+AY128+BB128+BE128+BH128+BK128+BN128</f>
        <v>78</v>
      </c>
      <c r="O128" s="112">
        <f t="shared" ref="O128:O141" si="65">+S128+V128+Y128+AB128+AE128+AH128+AK128+AN128+AQ128+AT128+AW128+AZ128+BC128+BF128+BI128+BL128+BO128</f>
        <v>56</v>
      </c>
      <c r="P128" s="112">
        <f t="shared" ref="P128:P141" si="66">+T128+W128+Z128+AC128+AF128+AI128+AL128+AO128+AR128+AU128+AX128+BA128+BD128+BG128+BJ128+BM128+BP128</f>
        <v>0</v>
      </c>
      <c r="Q128" s="113">
        <f t="shared" ref="Q128:Q142" si="67">+O128/N128</f>
        <v>0.71794871794871795</v>
      </c>
      <c r="R128" s="112">
        <v>7</v>
      </c>
      <c r="S128" s="112">
        <v>5</v>
      </c>
      <c r="T128" s="112"/>
      <c r="U128" s="112">
        <v>5</v>
      </c>
      <c r="V128" s="112">
        <v>4</v>
      </c>
      <c r="W128" s="112"/>
      <c r="X128" s="112">
        <v>6</v>
      </c>
      <c r="Y128" s="112">
        <v>4</v>
      </c>
      <c r="Z128" s="112"/>
      <c r="AA128" s="112">
        <v>5</v>
      </c>
      <c r="AB128" s="112">
        <v>2</v>
      </c>
      <c r="AC128" s="112"/>
      <c r="AD128" s="112">
        <v>4</v>
      </c>
      <c r="AE128" s="112">
        <v>4</v>
      </c>
      <c r="AF128" s="112"/>
      <c r="AG128" s="112">
        <v>3</v>
      </c>
      <c r="AH128" s="112">
        <v>2</v>
      </c>
      <c r="AI128" s="112"/>
      <c r="AJ128" s="112">
        <v>3</v>
      </c>
      <c r="AK128" s="112">
        <v>2</v>
      </c>
      <c r="AL128" s="112"/>
      <c r="AM128" s="112">
        <v>5</v>
      </c>
      <c r="AN128" s="112">
        <v>4</v>
      </c>
      <c r="AO128" s="112"/>
      <c r="AP128" s="112">
        <v>7</v>
      </c>
      <c r="AQ128" s="112">
        <v>7</v>
      </c>
      <c r="AR128" s="112"/>
      <c r="AS128" s="112">
        <v>5</v>
      </c>
      <c r="AT128" s="112">
        <v>2</v>
      </c>
      <c r="AU128" s="112"/>
      <c r="AV128" s="112"/>
      <c r="AW128" s="112"/>
      <c r="AX128" s="112"/>
      <c r="AY128" s="112">
        <v>5</v>
      </c>
      <c r="AZ128" s="112">
        <v>3</v>
      </c>
      <c r="BA128" s="112"/>
      <c r="BB128" s="112">
        <v>7</v>
      </c>
      <c r="BC128" s="112">
        <v>6</v>
      </c>
      <c r="BD128" s="112"/>
      <c r="BE128" s="112">
        <v>5</v>
      </c>
      <c r="BF128" s="112">
        <v>3</v>
      </c>
      <c r="BG128" s="112"/>
      <c r="BH128" s="112">
        <v>5</v>
      </c>
      <c r="BI128" s="112">
        <v>4</v>
      </c>
      <c r="BJ128" s="112"/>
      <c r="BK128" s="112">
        <v>6</v>
      </c>
      <c r="BL128" s="112">
        <v>4</v>
      </c>
      <c r="BM128" s="112"/>
      <c r="BN128" s="111"/>
      <c r="BO128" s="111"/>
      <c r="BP128" s="111"/>
      <c r="BQ128" s="111"/>
      <c r="BR128" s="111"/>
      <c r="BS128" s="111"/>
      <c r="BT128" s="101"/>
      <c r="BU128" s="101"/>
      <c r="BV128" s="101"/>
      <c r="BW128" s="101"/>
      <c r="BX128" s="101"/>
    </row>
    <row r="129" spans="1:76">
      <c r="A129" s="124">
        <v>2</v>
      </c>
      <c r="B129" s="101" t="s">
        <v>887</v>
      </c>
      <c r="C129" s="101" t="str">
        <f t="shared" si="62"/>
        <v>MIKE GABRIAU</v>
      </c>
      <c r="D129" s="151"/>
      <c r="E129" s="151"/>
      <c r="F129" s="151"/>
      <c r="G129" s="123"/>
      <c r="H129" s="111">
        <v>14</v>
      </c>
      <c r="I129" s="111">
        <v>838</v>
      </c>
      <c r="J129" s="111">
        <v>588</v>
      </c>
      <c r="K129" s="111">
        <v>74</v>
      </c>
      <c r="L129" s="115">
        <f t="shared" si="63"/>
        <v>0.70167064439140814</v>
      </c>
      <c r="M129" s="114"/>
      <c r="N129" s="112">
        <f t="shared" si="64"/>
        <v>77</v>
      </c>
      <c r="O129" s="112">
        <f t="shared" si="65"/>
        <v>50</v>
      </c>
      <c r="P129" s="112">
        <f t="shared" si="66"/>
        <v>0</v>
      </c>
      <c r="Q129" s="113">
        <f t="shared" si="67"/>
        <v>0.64935064935064934</v>
      </c>
      <c r="R129" s="112">
        <v>8</v>
      </c>
      <c r="S129" s="112">
        <v>7</v>
      </c>
      <c r="T129" s="112"/>
      <c r="U129" s="112">
        <v>4</v>
      </c>
      <c r="V129" s="112">
        <v>2</v>
      </c>
      <c r="W129" s="112"/>
      <c r="X129" s="112">
        <v>6</v>
      </c>
      <c r="Y129" s="112">
        <v>4</v>
      </c>
      <c r="Z129" s="112"/>
      <c r="AA129" s="112">
        <v>4</v>
      </c>
      <c r="AB129" s="112">
        <v>2</v>
      </c>
      <c r="AC129" s="112"/>
      <c r="AD129" s="112">
        <v>5</v>
      </c>
      <c r="AE129" s="112">
        <v>4</v>
      </c>
      <c r="AF129" s="112"/>
      <c r="AG129" s="112">
        <v>4</v>
      </c>
      <c r="AH129" s="112">
        <v>3</v>
      </c>
      <c r="AI129" s="112"/>
      <c r="AJ129" s="112">
        <v>4</v>
      </c>
      <c r="AK129" s="112">
        <v>2</v>
      </c>
      <c r="AL129" s="112"/>
      <c r="AM129" s="112">
        <v>5</v>
      </c>
      <c r="AN129" s="112">
        <v>2</v>
      </c>
      <c r="AO129" s="112"/>
      <c r="AP129" s="112">
        <v>7</v>
      </c>
      <c r="AQ129" s="112">
        <v>6</v>
      </c>
      <c r="AR129" s="112"/>
      <c r="AS129" s="112">
        <v>5</v>
      </c>
      <c r="AT129" s="112">
        <v>3</v>
      </c>
      <c r="AU129" s="112"/>
      <c r="AV129" s="112"/>
      <c r="AW129" s="112"/>
      <c r="AX129" s="112"/>
      <c r="AY129" s="112">
        <v>5</v>
      </c>
      <c r="AZ129" s="112">
        <v>4</v>
      </c>
      <c r="BA129" s="112"/>
      <c r="BB129" s="112">
        <v>6</v>
      </c>
      <c r="BC129" s="112">
        <v>5</v>
      </c>
      <c r="BD129" s="112"/>
      <c r="BE129" s="112">
        <v>5</v>
      </c>
      <c r="BF129" s="112">
        <v>2</v>
      </c>
      <c r="BG129" s="112"/>
      <c r="BH129" s="112">
        <v>4</v>
      </c>
      <c r="BI129" s="112">
        <v>2</v>
      </c>
      <c r="BJ129" s="112"/>
      <c r="BK129" s="112">
        <v>5</v>
      </c>
      <c r="BL129" s="112">
        <v>2</v>
      </c>
      <c r="BM129" s="112"/>
      <c r="BN129" s="111"/>
      <c r="BO129" s="111"/>
      <c r="BP129" s="111"/>
      <c r="BQ129" s="111"/>
      <c r="BR129" s="111"/>
      <c r="BS129" s="111"/>
      <c r="BT129" s="101"/>
      <c r="BU129" s="101"/>
      <c r="BV129" s="101"/>
      <c r="BW129" s="101"/>
      <c r="BX129" s="101"/>
    </row>
    <row r="130" spans="1:76">
      <c r="A130" s="124">
        <v>3</v>
      </c>
      <c r="B130" s="101" t="s">
        <v>886</v>
      </c>
      <c r="C130" s="101" t="str">
        <f t="shared" si="62"/>
        <v>ADAM TIMPF</v>
      </c>
      <c r="D130" s="111">
        <v>1104</v>
      </c>
      <c r="E130" s="111">
        <v>588</v>
      </c>
      <c r="F130" s="111">
        <v>35</v>
      </c>
      <c r="G130" s="123">
        <v>0.53260869565217395</v>
      </c>
      <c r="H130" s="111">
        <v>2</v>
      </c>
      <c r="I130" s="111">
        <v>112</v>
      </c>
      <c r="J130" s="111">
        <v>67</v>
      </c>
      <c r="K130" s="111">
        <v>10</v>
      </c>
      <c r="L130" s="115">
        <f t="shared" si="63"/>
        <v>0.5982142857142857</v>
      </c>
      <c r="M130" s="114"/>
      <c r="N130" s="112">
        <f t="shared" si="64"/>
        <v>53</v>
      </c>
      <c r="O130" s="112">
        <f t="shared" si="65"/>
        <v>29</v>
      </c>
      <c r="P130" s="112">
        <f t="shared" si="66"/>
        <v>1</v>
      </c>
      <c r="Q130" s="113">
        <f t="shared" si="67"/>
        <v>0.54716981132075471</v>
      </c>
      <c r="R130" s="112">
        <v>0</v>
      </c>
      <c r="S130" s="112">
        <v>0</v>
      </c>
      <c r="T130" s="112"/>
      <c r="U130" s="112">
        <v>6</v>
      </c>
      <c r="V130" s="112">
        <v>3</v>
      </c>
      <c r="W130" s="112"/>
      <c r="X130" s="112">
        <v>0</v>
      </c>
      <c r="Y130" s="112">
        <v>0</v>
      </c>
      <c r="Z130" s="112"/>
      <c r="AA130" s="112">
        <v>3</v>
      </c>
      <c r="AB130" s="112">
        <v>2</v>
      </c>
      <c r="AC130" s="112"/>
      <c r="AD130" s="112">
        <v>3</v>
      </c>
      <c r="AE130" s="112">
        <v>1</v>
      </c>
      <c r="AF130" s="112"/>
      <c r="AG130" s="112">
        <v>5</v>
      </c>
      <c r="AH130" s="112">
        <v>2</v>
      </c>
      <c r="AI130" s="112"/>
      <c r="AJ130" s="112">
        <v>4</v>
      </c>
      <c r="AK130" s="112">
        <v>4</v>
      </c>
      <c r="AL130" s="112"/>
      <c r="AM130" s="112">
        <v>0</v>
      </c>
      <c r="AN130" s="112">
        <v>0</v>
      </c>
      <c r="AO130" s="112"/>
      <c r="AP130" s="112">
        <v>0</v>
      </c>
      <c r="AQ130" s="112">
        <v>0</v>
      </c>
      <c r="AR130" s="112"/>
      <c r="AS130" s="112">
        <v>5</v>
      </c>
      <c r="AT130" s="112">
        <v>1</v>
      </c>
      <c r="AU130" s="112"/>
      <c r="AV130" s="112"/>
      <c r="AW130" s="112"/>
      <c r="AX130" s="112"/>
      <c r="AY130" s="112">
        <v>7</v>
      </c>
      <c r="AZ130" s="112">
        <v>4</v>
      </c>
      <c r="BA130" s="112"/>
      <c r="BB130" s="112">
        <v>6</v>
      </c>
      <c r="BC130" s="112">
        <v>5</v>
      </c>
      <c r="BD130" s="112"/>
      <c r="BE130" s="112">
        <v>4</v>
      </c>
      <c r="BF130" s="112">
        <v>2</v>
      </c>
      <c r="BG130" s="112"/>
      <c r="BH130" s="112">
        <v>4</v>
      </c>
      <c r="BI130" s="112">
        <v>1</v>
      </c>
      <c r="BJ130" s="112"/>
      <c r="BK130" s="112">
        <v>6</v>
      </c>
      <c r="BL130" s="112">
        <v>4</v>
      </c>
      <c r="BM130" s="112">
        <v>1</v>
      </c>
      <c r="BN130" s="111"/>
      <c r="BO130" s="111"/>
      <c r="BP130" s="111"/>
      <c r="BQ130" s="111"/>
      <c r="BR130" s="111"/>
      <c r="BS130" s="111"/>
      <c r="BT130" s="101"/>
      <c r="BU130" s="101"/>
      <c r="BV130" s="101"/>
      <c r="BW130" s="101"/>
      <c r="BX130" s="101"/>
    </row>
    <row r="131" spans="1:76">
      <c r="A131" s="124">
        <v>4</v>
      </c>
      <c r="B131" s="101" t="s">
        <v>885</v>
      </c>
      <c r="C131" s="101" t="str">
        <f t="shared" si="62"/>
        <v>BRIAN MCCALL</v>
      </c>
      <c r="D131" s="111">
        <v>912</v>
      </c>
      <c r="E131" s="111">
        <v>603</v>
      </c>
      <c r="F131" s="111">
        <v>34</v>
      </c>
      <c r="G131" s="123">
        <v>0.66118421052631582</v>
      </c>
      <c r="H131" s="111">
        <v>11</v>
      </c>
      <c r="I131" s="111">
        <v>672</v>
      </c>
      <c r="J131" s="111">
        <v>360</v>
      </c>
      <c r="K131" s="111">
        <v>29</v>
      </c>
      <c r="L131" s="115">
        <f t="shared" si="63"/>
        <v>0.5357142857142857</v>
      </c>
      <c r="M131" s="114"/>
      <c r="N131" s="112">
        <f t="shared" si="64"/>
        <v>57</v>
      </c>
      <c r="O131" s="112">
        <f t="shared" si="65"/>
        <v>33</v>
      </c>
      <c r="P131" s="112">
        <f t="shared" si="66"/>
        <v>1</v>
      </c>
      <c r="Q131" s="113">
        <f t="shared" si="67"/>
        <v>0.57894736842105265</v>
      </c>
      <c r="R131" s="112">
        <v>0</v>
      </c>
      <c r="S131" s="112">
        <v>0</v>
      </c>
      <c r="T131" s="112"/>
      <c r="U131" s="112">
        <v>0</v>
      </c>
      <c r="V131" s="112">
        <v>0</v>
      </c>
      <c r="W131" s="112"/>
      <c r="X131" s="112">
        <v>0</v>
      </c>
      <c r="Y131" s="112">
        <v>0</v>
      </c>
      <c r="Z131" s="112"/>
      <c r="AA131" s="112">
        <v>2</v>
      </c>
      <c r="AB131" s="112">
        <v>1</v>
      </c>
      <c r="AC131" s="112"/>
      <c r="AD131" s="112">
        <v>4</v>
      </c>
      <c r="AE131" s="112">
        <v>3</v>
      </c>
      <c r="AF131" s="112"/>
      <c r="AG131" s="112">
        <v>5</v>
      </c>
      <c r="AH131" s="112">
        <v>1</v>
      </c>
      <c r="AI131" s="112"/>
      <c r="AJ131" s="112">
        <v>3</v>
      </c>
      <c r="AK131" s="112">
        <v>2</v>
      </c>
      <c r="AL131" s="112"/>
      <c r="AM131" s="112">
        <v>5</v>
      </c>
      <c r="AN131" s="112">
        <v>3</v>
      </c>
      <c r="AO131" s="112"/>
      <c r="AP131" s="112">
        <v>7</v>
      </c>
      <c r="AQ131" s="112">
        <v>5</v>
      </c>
      <c r="AR131" s="112"/>
      <c r="AS131" s="112">
        <v>4</v>
      </c>
      <c r="AT131" s="112">
        <v>2</v>
      </c>
      <c r="AU131" s="112"/>
      <c r="AV131" s="112"/>
      <c r="AW131" s="112"/>
      <c r="AX131" s="112"/>
      <c r="AY131" s="112">
        <v>6</v>
      </c>
      <c r="AZ131" s="112">
        <v>5</v>
      </c>
      <c r="BA131" s="112">
        <v>1</v>
      </c>
      <c r="BB131" s="112">
        <v>5</v>
      </c>
      <c r="BC131" s="112">
        <v>2</v>
      </c>
      <c r="BD131" s="112"/>
      <c r="BE131" s="112">
        <v>5</v>
      </c>
      <c r="BF131" s="112">
        <v>2</v>
      </c>
      <c r="BG131" s="112"/>
      <c r="BH131" s="112">
        <v>5</v>
      </c>
      <c r="BI131" s="112">
        <v>4</v>
      </c>
      <c r="BJ131" s="112"/>
      <c r="BK131" s="112">
        <v>6</v>
      </c>
      <c r="BL131" s="112">
        <v>3</v>
      </c>
      <c r="BM131" s="112"/>
      <c r="BN131" s="111"/>
      <c r="BO131" s="111"/>
      <c r="BP131" s="111"/>
      <c r="BQ131" s="111"/>
      <c r="BR131" s="111"/>
      <c r="BS131" s="111"/>
      <c r="BT131" s="101"/>
      <c r="BU131" s="101"/>
      <c r="BV131" s="101"/>
      <c r="BW131" s="101"/>
      <c r="BX131" s="101"/>
    </row>
    <row r="132" spans="1:76">
      <c r="A132" s="124">
        <v>5</v>
      </c>
      <c r="B132" s="101" t="s">
        <v>884</v>
      </c>
      <c r="C132" s="101" t="str">
        <f t="shared" si="62"/>
        <v>DAVE SIMMONS</v>
      </c>
      <c r="D132" s="111">
        <v>105</v>
      </c>
      <c r="E132" s="111">
        <v>61</v>
      </c>
      <c r="F132" s="111">
        <v>2</v>
      </c>
      <c r="G132" s="123">
        <v>0.580952380952381</v>
      </c>
      <c r="H132" s="111">
        <v>10</v>
      </c>
      <c r="I132" s="111">
        <v>549</v>
      </c>
      <c r="J132" s="111">
        <v>254</v>
      </c>
      <c r="K132" s="111">
        <v>4</v>
      </c>
      <c r="L132" s="115">
        <f t="shared" si="63"/>
        <v>0.46265938069216755</v>
      </c>
      <c r="M132" s="114"/>
      <c r="N132" s="112">
        <f t="shared" si="64"/>
        <v>54</v>
      </c>
      <c r="O132" s="112">
        <f t="shared" si="65"/>
        <v>23</v>
      </c>
      <c r="P132" s="112">
        <f t="shared" si="66"/>
        <v>0</v>
      </c>
      <c r="Q132" s="113">
        <f t="shared" si="67"/>
        <v>0.42592592592592593</v>
      </c>
      <c r="R132" s="112">
        <v>0</v>
      </c>
      <c r="S132" s="112">
        <v>0</v>
      </c>
      <c r="T132" s="112"/>
      <c r="U132" s="112">
        <v>4</v>
      </c>
      <c r="V132" s="112">
        <v>4</v>
      </c>
      <c r="W132" s="112"/>
      <c r="X132" s="112">
        <v>5</v>
      </c>
      <c r="Y132" s="112">
        <v>1</v>
      </c>
      <c r="Z132" s="112"/>
      <c r="AA132" s="112">
        <v>3</v>
      </c>
      <c r="AB132" s="112">
        <v>1</v>
      </c>
      <c r="AC132" s="112"/>
      <c r="AD132" s="112">
        <v>2</v>
      </c>
      <c r="AE132" s="112">
        <v>1</v>
      </c>
      <c r="AF132" s="112"/>
      <c r="AG132" s="112">
        <v>4</v>
      </c>
      <c r="AH132" s="112">
        <v>3</v>
      </c>
      <c r="AI132" s="112"/>
      <c r="AJ132" s="112">
        <v>4</v>
      </c>
      <c r="AK132" s="112">
        <v>3</v>
      </c>
      <c r="AL132" s="112"/>
      <c r="AM132" s="112">
        <v>5</v>
      </c>
      <c r="AN132" s="112">
        <v>2</v>
      </c>
      <c r="AO132" s="112"/>
      <c r="AP132" s="112">
        <v>7</v>
      </c>
      <c r="AQ132" s="112">
        <v>2</v>
      </c>
      <c r="AR132" s="112"/>
      <c r="AS132" s="112">
        <v>3</v>
      </c>
      <c r="AT132" s="112">
        <v>1</v>
      </c>
      <c r="AU132" s="112"/>
      <c r="AV132" s="112"/>
      <c r="AW132" s="112"/>
      <c r="AX132" s="112"/>
      <c r="AY132" s="112">
        <v>0</v>
      </c>
      <c r="AZ132" s="112">
        <v>0</v>
      </c>
      <c r="BA132" s="112"/>
      <c r="BB132" s="112">
        <v>5</v>
      </c>
      <c r="BC132" s="112">
        <v>2</v>
      </c>
      <c r="BD132" s="112"/>
      <c r="BE132" s="112">
        <v>3</v>
      </c>
      <c r="BF132" s="112">
        <v>0</v>
      </c>
      <c r="BG132" s="112"/>
      <c r="BH132" s="112">
        <v>4</v>
      </c>
      <c r="BI132" s="112">
        <v>1</v>
      </c>
      <c r="BJ132" s="112"/>
      <c r="BK132" s="112">
        <v>5</v>
      </c>
      <c r="BL132" s="112">
        <v>2</v>
      </c>
      <c r="BM132" s="112"/>
      <c r="BN132" s="111"/>
      <c r="BO132" s="111"/>
      <c r="BP132" s="111"/>
      <c r="BQ132" s="111"/>
      <c r="BR132" s="111"/>
      <c r="BS132" s="111"/>
      <c r="BT132" s="101"/>
      <c r="BU132" s="101"/>
      <c r="BV132" s="101"/>
      <c r="BW132" s="101"/>
      <c r="BX132" s="101"/>
    </row>
    <row r="133" spans="1:76">
      <c r="A133" s="124">
        <v>6</v>
      </c>
      <c r="B133" s="101" t="s">
        <v>883</v>
      </c>
      <c r="C133" s="101" t="str">
        <f t="shared" si="62"/>
        <v>ERIC BRITTINGHAM</v>
      </c>
      <c r="D133" s="111">
        <v>836</v>
      </c>
      <c r="E133" s="111">
        <v>445</v>
      </c>
      <c r="F133" s="111">
        <v>45</v>
      </c>
      <c r="G133" s="123">
        <v>0.53229665071770338</v>
      </c>
      <c r="H133" s="111">
        <v>5</v>
      </c>
      <c r="I133" s="111">
        <v>291</v>
      </c>
      <c r="J133" s="111">
        <v>167</v>
      </c>
      <c r="K133" s="111">
        <v>7</v>
      </c>
      <c r="L133" s="115">
        <f t="shared" si="63"/>
        <v>0.57388316151202745</v>
      </c>
      <c r="M133" s="114"/>
      <c r="N133" s="112">
        <f t="shared" si="64"/>
        <v>66</v>
      </c>
      <c r="O133" s="112">
        <f t="shared" si="65"/>
        <v>41</v>
      </c>
      <c r="P133" s="112">
        <f t="shared" si="66"/>
        <v>2</v>
      </c>
      <c r="Q133" s="113">
        <f t="shared" si="67"/>
        <v>0.62121212121212122</v>
      </c>
      <c r="R133" s="112">
        <v>7</v>
      </c>
      <c r="S133" s="112">
        <v>4</v>
      </c>
      <c r="T133" s="112"/>
      <c r="U133" s="112">
        <v>5</v>
      </c>
      <c r="V133" s="112">
        <v>3</v>
      </c>
      <c r="W133" s="112"/>
      <c r="X133" s="112">
        <v>6</v>
      </c>
      <c r="Y133" s="112">
        <v>5</v>
      </c>
      <c r="Z133" s="112">
        <v>2</v>
      </c>
      <c r="AA133" s="112">
        <v>0</v>
      </c>
      <c r="AB133" s="112">
        <v>0</v>
      </c>
      <c r="AC133" s="112"/>
      <c r="AD133" s="112">
        <v>4</v>
      </c>
      <c r="AE133" s="112">
        <v>1</v>
      </c>
      <c r="AF133" s="112"/>
      <c r="AG133" s="112">
        <v>5</v>
      </c>
      <c r="AH133" s="112">
        <v>3</v>
      </c>
      <c r="AI133" s="112"/>
      <c r="AJ133" s="112">
        <v>0</v>
      </c>
      <c r="AK133" s="112">
        <v>0</v>
      </c>
      <c r="AL133" s="112"/>
      <c r="AM133" s="112">
        <v>0</v>
      </c>
      <c r="AN133" s="112">
        <v>0</v>
      </c>
      <c r="AO133" s="112"/>
      <c r="AP133" s="112">
        <v>7</v>
      </c>
      <c r="AQ133" s="112">
        <v>6</v>
      </c>
      <c r="AR133" s="112"/>
      <c r="AS133" s="112">
        <v>4</v>
      </c>
      <c r="AT133" s="112">
        <v>3</v>
      </c>
      <c r="AU133" s="112"/>
      <c r="AV133" s="112"/>
      <c r="AW133" s="112"/>
      <c r="AX133" s="112"/>
      <c r="AY133" s="112">
        <v>7</v>
      </c>
      <c r="AZ133" s="112">
        <v>5</v>
      </c>
      <c r="BA133" s="112"/>
      <c r="BB133" s="112">
        <v>6</v>
      </c>
      <c r="BC133" s="112">
        <v>2</v>
      </c>
      <c r="BD133" s="112"/>
      <c r="BE133" s="112">
        <v>5</v>
      </c>
      <c r="BF133" s="112">
        <v>3</v>
      </c>
      <c r="BG133" s="112"/>
      <c r="BH133" s="112">
        <v>4</v>
      </c>
      <c r="BI133" s="112">
        <v>2</v>
      </c>
      <c r="BJ133" s="112"/>
      <c r="BK133" s="112">
        <v>6</v>
      </c>
      <c r="BL133" s="112">
        <v>4</v>
      </c>
      <c r="BM133" s="112"/>
      <c r="BN133" s="111"/>
      <c r="BO133" s="111"/>
      <c r="BP133" s="111"/>
      <c r="BQ133" s="111"/>
      <c r="BR133" s="111"/>
      <c r="BS133" s="111"/>
      <c r="BT133" s="101"/>
      <c r="BU133" s="101"/>
      <c r="BV133" s="101"/>
      <c r="BW133" s="101"/>
      <c r="BX133" s="101"/>
    </row>
    <row r="134" spans="1:76">
      <c r="A134" s="124">
        <v>7</v>
      </c>
      <c r="B134" s="101" t="s">
        <v>882</v>
      </c>
      <c r="C134" s="101" t="str">
        <f t="shared" si="62"/>
        <v>LARRY ATORTHY</v>
      </c>
      <c r="D134" s="111">
        <v>44</v>
      </c>
      <c r="E134" s="111">
        <v>11</v>
      </c>
      <c r="F134" s="111">
        <v>0</v>
      </c>
      <c r="G134" s="123">
        <v>0.25</v>
      </c>
      <c r="H134" s="111">
        <v>6</v>
      </c>
      <c r="I134" s="111">
        <v>401</v>
      </c>
      <c r="J134" s="111">
        <v>221</v>
      </c>
      <c r="K134" s="111">
        <v>7</v>
      </c>
      <c r="L134" s="115">
        <f t="shared" si="63"/>
        <v>0.55112219451371569</v>
      </c>
      <c r="M134" s="114"/>
      <c r="N134" s="112">
        <f t="shared" si="64"/>
        <v>66</v>
      </c>
      <c r="O134" s="112">
        <f t="shared" si="65"/>
        <v>38</v>
      </c>
      <c r="P134" s="112">
        <f t="shared" si="66"/>
        <v>1</v>
      </c>
      <c r="Q134" s="113">
        <f t="shared" si="67"/>
        <v>0.5757575757575758</v>
      </c>
      <c r="R134" s="112">
        <v>7</v>
      </c>
      <c r="S134" s="112">
        <v>3</v>
      </c>
      <c r="T134" s="112"/>
      <c r="U134" s="112">
        <v>5</v>
      </c>
      <c r="V134" s="112">
        <v>5</v>
      </c>
      <c r="W134" s="112"/>
      <c r="X134" s="112">
        <v>6</v>
      </c>
      <c r="Y134" s="112">
        <v>3</v>
      </c>
      <c r="Z134" s="112"/>
      <c r="AA134" s="112">
        <v>3</v>
      </c>
      <c r="AB134" s="112">
        <v>1</v>
      </c>
      <c r="AC134" s="112"/>
      <c r="AD134" s="112">
        <v>4</v>
      </c>
      <c r="AE134" s="112">
        <v>2</v>
      </c>
      <c r="AF134" s="112"/>
      <c r="AG134" s="112">
        <v>4</v>
      </c>
      <c r="AH134" s="112">
        <v>4</v>
      </c>
      <c r="AI134" s="112"/>
      <c r="AJ134" s="112">
        <v>4</v>
      </c>
      <c r="AK134" s="112">
        <v>1</v>
      </c>
      <c r="AL134" s="112"/>
      <c r="AM134" s="112">
        <v>5</v>
      </c>
      <c r="AN134" s="112">
        <v>4</v>
      </c>
      <c r="AO134" s="112"/>
      <c r="AP134" s="112">
        <v>5</v>
      </c>
      <c r="AQ134" s="112">
        <v>2</v>
      </c>
      <c r="AR134" s="112"/>
      <c r="AS134" s="112">
        <v>5</v>
      </c>
      <c r="AT134" s="112">
        <v>2</v>
      </c>
      <c r="AU134" s="112"/>
      <c r="AV134" s="112"/>
      <c r="AW134" s="112"/>
      <c r="AX134" s="112"/>
      <c r="AY134" s="112">
        <v>0</v>
      </c>
      <c r="AZ134" s="112">
        <v>0</v>
      </c>
      <c r="BA134" s="112"/>
      <c r="BB134" s="112">
        <v>5</v>
      </c>
      <c r="BC134" s="112">
        <v>4</v>
      </c>
      <c r="BD134" s="112"/>
      <c r="BE134" s="112">
        <v>4</v>
      </c>
      <c r="BF134" s="112">
        <v>2</v>
      </c>
      <c r="BG134" s="112"/>
      <c r="BH134" s="112">
        <v>3</v>
      </c>
      <c r="BI134" s="112">
        <v>1</v>
      </c>
      <c r="BJ134" s="112"/>
      <c r="BK134" s="112">
        <v>6</v>
      </c>
      <c r="BL134" s="112">
        <v>4</v>
      </c>
      <c r="BM134" s="112">
        <v>1</v>
      </c>
      <c r="BN134" s="111"/>
      <c r="BO134" s="111"/>
      <c r="BP134" s="111"/>
      <c r="BQ134" s="111"/>
      <c r="BR134" s="111"/>
      <c r="BS134" s="111"/>
      <c r="BT134" s="101"/>
      <c r="BU134" s="101"/>
      <c r="BV134" s="101"/>
      <c r="BW134" s="101"/>
      <c r="BX134" s="101"/>
    </row>
    <row r="135" spans="1:76">
      <c r="A135" s="124">
        <v>8</v>
      </c>
      <c r="B135" s="101" t="s">
        <v>881</v>
      </c>
      <c r="C135" s="101" t="str">
        <f t="shared" si="62"/>
        <v>CHRIS DEWEY</v>
      </c>
      <c r="D135" s="111">
        <v>159</v>
      </c>
      <c r="E135" s="111">
        <v>95</v>
      </c>
      <c r="F135" s="111">
        <v>3</v>
      </c>
      <c r="G135" s="123">
        <v>0.59748427672955973</v>
      </c>
      <c r="H135" s="111">
        <v>11</v>
      </c>
      <c r="I135" s="111">
        <v>527</v>
      </c>
      <c r="J135" s="111">
        <v>261</v>
      </c>
      <c r="K135" s="111">
        <v>2</v>
      </c>
      <c r="L135" s="115">
        <f t="shared" si="63"/>
        <v>0.49525616698292219</v>
      </c>
      <c r="M135" s="114"/>
      <c r="N135" s="112">
        <f t="shared" si="64"/>
        <v>71</v>
      </c>
      <c r="O135" s="112">
        <f t="shared" si="65"/>
        <v>36</v>
      </c>
      <c r="P135" s="112">
        <f t="shared" si="66"/>
        <v>1</v>
      </c>
      <c r="Q135" s="113">
        <f t="shared" si="67"/>
        <v>0.50704225352112675</v>
      </c>
      <c r="R135" s="112">
        <v>8</v>
      </c>
      <c r="S135" s="112">
        <v>5</v>
      </c>
      <c r="T135" s="112"/>
      <c r="U135" s="112">
        <v>4</v>
      </c>
      <c r="V135" s="112">
        <v>1</v>
      </c>
      <c r="W135" s="112"/>
      <c r="X135" s="112">
        <v>5</v>
      </c>
      <c r="Y135" s="112">
        <v>2</v>
      </c>
      <c r="Z135" s="112">
        <v>1</v>
      </c>
      <c r="AA135" s="112">
        <v>3</v>
      </c>
      <c r="AB135" s="112">
        <v>2</v>
      </c>
      <c r="AC135" s="112"/>
      <c r="AD135" s="112">
        <v>5</v>
      </c>
      <c r="AE135" s="112">
        <v>4</v>
      </c>
      <c r="AF135" s="112"/>
      <c r="AG135" s="112">
        <v>5</v>
      </c>
      <c r="AH135" s="112">
        <v>3</v>
      </c>
      <c r="AI135" s="112"/>
      <c r="AJ135" s="112">
        <v>3</v>
      </c>
      <c r="AK135" s="112">
        <v>0</v>
      </c>
      <c r="AL135" s="112"/>
      <c r="AM135" s="112">
        <v>5</v>
      </c>
      <c r="AN135" s="112">
        <v>2</v>
      </c>
      <c r="AO135" s="112"/>
      <c r="AP135" s="112">
        <v>6</v>
      </c>
      <c r="AQ135" s="112">
        <v>4</v>
      </c>
      <c r="AR135" s="112"/>
      <c r="AS135" s="112">
        <v>2</v>
      </c>
      <c r="AT135" s="112">
        <v>0</v>
      </c>
      <c r="AU135" s="112"/>
      <c r="AV135" s="112"/>
      <c r="AW135" s="112"/>
      <c r="AX135" s="112"/>
      <c r="AY135" s="112">
        <v>6</v>
      </c>
      <c r="AZ135" s="112">
        <v>2</v>
      </c>
      <c r="BA135" s="112"/>
      <c r="BB135" s="112">
        <v>6</v>
      </c>
      <c r="BC135" s="112">
        <v>5</v>
      </c>
      <c r="BD135" s="112"/>
      <c r="BE135" s="112">
        <v>4</v>
      </c>
      <c r="BF135" s="112">
        <v>2</v>
      </c>
      <c r="BG135" s="112"/>
      <c r="BH135" s="112">
        <v>4</v>
      </c>
      <c r="BI135" s="112">
        <v>2</v>
      </c>
      <c r="BJ135" s="112"/>
      <c r="BK135" s="112">
        <v>5</v>
      </c>
      <c r="BL135" s="112">
        <v>2</v>
      </c>
      <c r="BM135" s="112"/>
      <c r="BN135" s="111"/>
      <c r="BO135" s="111"/>
      <c r="BP135" s="111"/>
      <c r="BQ135" s="111"/>
      <c r="BR135" s="111"/>
      <c r="BS135" s="111"/>
      <c r="BT135" s="101"/>
      <c r="BU135" s="101"/>
      <c r="BV135" s="101"/>
      <c r="BW135" s="101"/>
      <c r="BX135" s="101"/>
    </row>
    <row r="136" spans="1:76">
      <c r="A136" s="124">
        <v>9</v>
      </c>
      <c r="B136" s="101" t="s">
        <v>880</v>
      </c>
      <c r="C136" s="101" t="str">
        <f t="shared" si="62"/>
        <v>KEITH CAMPBELL</v>
      </c>
      <c r="D136" s="111">
        <v>1667</v>
      </c>
      <c r="E136" s="111">
        <v>967</v>
      </c>
      <c r="F136" s="111">
        <v>40</v>
      </c>
      <c r="G136" s="123">
        <v>0.5800839832033593</v>
      </c>
      <c r="H136" s="111">
        <v>10</v>
      </c>
      <c r="I136" s="111">
        <v>507</v>
      </c>
      <c r="J136" s="111">
        <v>249</v>
      </c>
      <c r="K136" s="111">
        <v>3</v>
      </c>
      <c r="L136" s="115">
        <f t="shared" si="63"/>
        <v>0.4911242603550296</v>
      </c>
      <c r="M136" s="114"/>
      <c r="N136" s="112">
        <f t="shared" si="64"/>
        <v>47</v>
      </c>
      <c r="O136" s="112">
        <f t="shared" si="65"/>
        <v>20</v>
      </c>
      <c r="P136" s="112">
        <f t="shared" si="66"/>
        <v>1</v>
      </c>
      <c r="Q136" s="113">
        <f t="shared" si="67"/>
        <v>0.42553191489361702</v>
      </c>
      <c r="R136" s="112">
        <v>8</v>
      </c>
      <c r="S136" s="112">
        <v>3</v>
      </c>
      <c r="T136" s="112"/>
      <c r="U136" s="112">
        <v>2</v>
      </c>
      <c r="V136" s="112">
        <v>1</v>
      </c>
      <c r="W136" s="112"/>
      <c r="X136" s="112">
        <v>0</v>
      </c>
      <c r="Y136" s="112">
        <v>0</v>
      </c>
      <c r="Z136" s="112"/>
      <c r="AA136" s="112">
        <v>3</v>
      </c>
      <c r="AB136" s="112">
        <v>3</v>
      </c>
      <c r="AC136" s="112"/>
      <c r="AD136" s="112">
        <v>2</v>
      </c>
      <c r="AE136" s="112">
        <v>1</v>
      </c>
      <c r="AF136" s="112"/>
      <c r="AG136" s="112">
        <v>5</v>
      </c>
      <c r="AH136" s="112">
        <v>0</v>
      </c>
      <c r="AI136" s="112"/>
      <c r="AJ136" s="112">
        <v>4</v>
      </c>
      <c r="AK136" s="112">
        <v>1</v>
      </c>
      <c r="AL136" s="112"/>
      <c r="AM136" s="112">
        <v>0</v>
      </c>
      <c r="AN136" s="112">
        <v>0</v>
      </c>
      <c r="AO136" s="112"/>
      <c r="AP136" s="112">
        <v>6</v>
      </c>
      <c r="AQ136" s="112">
        <v>3</v>
      </c>
      <c r="AR136" s="112"/>
      <c r="AS136" s="112">
        <v>2</v>
      </c>
      <c r="AT136" s="112">
        <v>1</v>
      </c>
      <c r="AU136" s="112"/>
      <c r="AV136" s="112"/>
      <c r="AW136" s="112"/>
      <c r="AX136" s="112"/>
      <c r="AY136" s="112">
        <v>6</v>
      </c>
      <c r="AZ136" s="112">
        <v>2</v>
      </c>
      <c r="BA136" s="112"/>
      <c r="BB136" s="112">
        <v>2</v>
      </c>
      <c r="BC136" s="112">
        <v>1</v>
      </c>
      <c r="BD136" s="112"/>
      <c r="BE136" s="112">
        <v>3</v>
      </c>
      <c r="BF136" s="112">
        <v>2</v>
      </c>
      <c r="BG136" s="112">
        <v>1</v>
      </c>
      <c r="BH136" s="112">
        <v>4</v>
      </c>
      <c r="BI136" s="112">
        <v>2</v>
      </c>
      <c r="BJ136" s="112"/>
      <c r="BK136" s="112">
        <v>0</v>
      </c>
      <c r="BL136" s="112">
        <v>0</v>
      </c>
      <c r="BM136" s="112"/>
      <c r="BN136" s="111"/>
      <c r="BO136" s="111"/>
      <c r="BP136" s="111"/>
      <c r="BQ136" s="111"/>
      <c r="BR136" s="111"/>
      <c r="BS136" s="111"/>
      <c r="BT136" s="101"/>
      <c r="BU136" s="101"/>
      <c r="BV136" s="101"/>
      <c r="BW136" s="101"/>
      <c r="BX136" s="101"/>
    </row>
    <row r="137" spans="1:76">
      <c r="A137" s="124">
        <v>10</v>
      </c>
      <c r="B137" s="101" t="s">
        <v>1053</v>
      </c>
      <c r="C137" s="101" t="str">
        <f t="shared" si="62"/>
        <v>DON WRATHALL</v>
      </c>
      <c r="D137" s="111">
        <v>63</v>
      </c>
      <c r="E137" s="111">
        <v>37</v>
      </c>
      <c r="F137" s="111">
        <v>1</v>
      </c>
      <c r="G137" s="123">
        <v>0.58730158730158732</v>
      </c>
      <c r="H137" s="111">
        <v>6</v>
      </c>
      <c r="I137" s="111">
        <v>202</v>
      </c>
      <c r="J137" s="111">
        <v>93</v>
      </c>
      <c r="K137" s="111">
        <v>0</v>
      </c>
      <c r="L137" s="115">
        <f t="shared" si="63"/>
        <v>0.46039603960396042</v>
      </c>
      <c r="M137" s="114"/>
      <c r="N137" s="112">
        <f t="shared" si="64"/>
        <v>54</v>
      </c>
      <c r="O137" s="112">
        <f t="shared" si="65"/>
        <v>22</v>
      </c>
      <c r="P137" s="112">
        <f t="shared" si="66"/>
        <v>0</v>
      </c>
      <c r="Q137" s="113">
        <f t="shared" si="67"/>
        <v>0.40740740740740738</v>
      </c>
      <c r="R137" s="112">
        <v>0</v>
      </c>
      <c r="S137" s="112">
        <v>0</v>
      </c>
      <c r="T137" s="112"/>
      <c r="U137" s="112">
        <v>3</v>
      </c>
      <c r="V137" s="112">
        <v>2</v>
      </c>
      <c r="W137" s="112"/>
      <c r="X137" s="112">
        <v>6</v>
      </c>
      <c r="Y137" s="112">
        <v>4</v>
      </c>
      <c r="Z137" s="112"/>
      <c r="AA137" s="112">
        <v>2</v>
      </c>
      <c r="AB137" s="112">
        <v>0</v>
      </c>
      <c r="AC137" s="112"/>
      <c r="AD137" s="112">
        <v>4</v>
      </c>
      <c r="AE137" s="112">
        <v>2</v>
      </c>
      <c r="AF137" s="112"/>
      <c r="AG137" s="112">
        <v>5</v>
      </c>
      <c r="AH137" s="112">
        <v>3</v>
      </c>
      <c r="AI137" s="112"/>
      <c r="AJ137" s="112">
        <v>4</v>
      </c>
      <c r="AK137" s="112">
        <v>2</v>
      </c>
      <c r="AL137" s="112"/>
      <c r="AM137" s="112">
        <v>5</v>
      </c>
      <c r="AN137" s="112">
        <v>1</v>
      </c>
      <c r="AO137" s="112"/>
      <c r="AP137" s="112">
        <v>5</v>
      </c>
      <c r="AQ137" s="112">
        <v>2</v>
      </c>
      <c r="AR137" s="112"/>
      <c r="AS137" s="112">
        <v>1</v>
      </c>
      <c r="AT137" s="112">
        <v>1</v>
      </c>
      <c r="AU137" s="112"/>
      <c r="AV137" s="112"/>
      <c r="AW137" s="112"/>
      <c r="AX137" s="112"/>
      <c r="AY137" s="112">
        <v>6</v>
      </c>
      <c r="AZ137" s="112">
        <v>2</v>
      </c>
      <c r="BA137" s="112"/>
      <c r="BB137" s="112">
        <v>3</v>
      </c>
      <c r="BC137" s="112">
        <v>0</v>
      </c>
      <c r="BD137" s="112"/>
      <c r="BE137" s="112">
        <v>1</v>
      </c>
      <c r="BF137" s="112">
        <v>0</v>
      </c>
      <c r="BG137" s="112"/>
      <c r="BH137" s="112">
        <v>4</v>
      </c>
      <c r="BI137" s="112">
        <v>1</v>
      </c>
      <c r="BJ137" s="112"/>
      <c r="BK137" s="112">
        <v>5</v>
      </c>
      <c r="BL137" s="112">
        <v>2</v>
      </c>
      <c r="BM137" s="112"/>
      <c r="BN137" s="111"/>
      <c r="BO137" s="111"/>
      <c r="BP137" s="111"/>
      <c r="BQ137" s="111"/>
      <c r="BR137" s="111"/>
      <c r="BS137" s="111"/>
      <c r="BT137" s="101"/>
      <c r="BU137" s="101"/>
      <c r="BV137" s="101"/>
      <c r="BW137" s="101"/>
      <c r="BX137" s="101"/>
    </row>
    <row r="138" spans="1:76">
      <c r="A138" s="124">
        <v>11</v>
      </c>
      <c r="B138" s="101" t="s">
        <v>879</v>
      </c>
      <c r="C138" s="101" t="str">
        <f t="shared" si="62"/>
        <v>MATT STURM</v>
      </c>
      <c r="D138" s="111">
        <v>162</v>
      </c>
      <c r="E138" s="111">
        <v>89</v>
      </c>
      <c r="F138" s="111">
        <v>2</v>
      </c>
      <c r="G138" s="123">
        <v>0.54938271604938271</v>
      </c>
      <c r="H138" s="111">
        <v>2</v>
      </c>
      <c r="I138" s="111">
        <v>86</v>
      </c>
      <c r="J138" s="111">
        <v>44</v>
      </c>
      <c r="K138" s="111">
        <v>2</v>
      </c>
      <c r="L138" s="115">
        <f t="shared" si="63"/>
        <v>0.51162790697674421</v>
      </c>
      <c r="M138" s="114"/>
      <c r="N138" s="112">
        <f t="shared" si="64"/>
        <v>63</v>
      </c>
      <c r="O138" s="112">
        <f t="shared" si="65"/>
        <v>36</v>
      </c>
      <c r="P138" s="112">
        <f t="shared" si="66"/>
        <v>2</v>
      </c>
      <c r="Q138" s="113">
        <f t="shared" si="67"/>
        <v>0.5714285714285714</v>
      </c>
      <c r="R138" s="112">
        <v>8</v>
      </c>
      <c r="S138" s="112">
        <v>5</v>
      </c>
      <c r="T138" s="112"/>
      <c r="U138" s="112">
        <v>5</v>
      </c>
      <c r="V138" s="112">
        <v>4</v>
      </c>
      <c r="W138" s="112"/>
      <c r="X138" s="112">
        <v>0</v>
      </c>
      <c r="Y138" s="112">
        <v>0</v>
      </c>
      <c r="Z138" s="112"/>
      <c r="AA138" s="112">
        <v>0</v>
      </c>
      <c r="AB138" s="112">
        <v>0</v>
      </c>
      <c r="AC138" s="112"/>
      <c r="AD138" s="112">
        <v>5</v>
      </c>
      <c r="AE138" s="112">
        <v>4</v>
      </c>
      <c r="AF138" s="112"/>
      <c r="AG138" s="112">
        <v>4</v>
      </c>
      <c r="AH138" s="112">
        <v>3</v>
      </c>
      <c r="AI138" s="112">
        <v>1</v>
      </c>
      <c r="AJ138" s="112">
        <v>3</v>
      </c>
      <c r="AK138" s="112">
        <v>0</v>
      </c>
      <c r="AL138" s="112"/>
      <c r="AM138" s="112">
        <v>4</v>
      </c>
      <c r="AN138" s="112">
        <v>2</v>
      </c>
      <c r="AO138" s="112"/>
      <c r="AP138" s="112">
        <v>6</v>
      </c>
      <c r="AQ138" s="112">
        <v>2</v>
      </c>
      <c r="AR138" s="112"/>
      <c r="AS138" s="112">
        <v>3</v>
      </c>
      <c r="AT138" s="112">
        <v>1</v>
      </c>
      <c r="AU138" s="112"/>
      <c r="AV138" s="112"/>
      <c r="AW138" s="112"/>
      <c r="AX138" s="112"/>
      <c r="AY138" s="112">
        <v>6</v>
      </c>
      <c r="AZ138" s="112">
        <v>2</v>
      </c>
      <c r="BA138" s="112"/>
      <c r="BB138" s="112">
        <v>6</v>
      </c>
      <c r="BC138" s="112">
        <v>5</v>
      </c>
      <c r="BD138" s="112"/>
      <c r="BE138" s="112">
        <v>4</v>
      </c>
      <c r="BF138" s="112">
        <v>2</v>
      </c>
      <c r="BG138" s="112"/>
      <c r="BH138" s="112">
        <v>4</v>
      </c>
      <c r="BI138" s="112">
        <v>3</v>
      </c>
      <c r="BJ138" s="112"/>
      <c r="BK138" s="112">
        <v>5</v>
      </c>
      <c r="BL138" s="112">
        <v>3</v>
      </c>
      <c r="BM138" s="112">
        <v>1</v>
      </c>
      <c r="BN138" s="111"/>
      <c r="BO138" s="111"/>
      <c r="BP138" s="111"/>
      <c r="BQ138" s="111"/>
      <c r="BR138" s="111"/>
      <c r="BS138" s="111"/>
      <c r="BT138" s="101"/>
      <c r="BU138" s="101"/>
      <c r="BV138" s="101"/>
      <c r="BW138" s="101"/>
      <c r="BX138" s="101"/>
    </row>
    <row r="139" spans="1:76">
      <c r="A139" s="124">
        <v>12</v>
      </c>
      <c r="B139" s="101" t="s">
        <v>878</v>
      </c>
      <c r="C139" s="101" t="str">
        <f t="shared" si="62"/>
        <v>MATT KIRK</v>
      </c>
      <c r="D139" s="111">
        <v>162</v>
      </c>
      <c r="E139" s="111">
        <v>89</v>
      </c>
      <c r="F139" s="111">
        <v>2</v>
      </c>
      <c r="G139" s="123">
        <v>0.54938271604938271</v>
      </c>
      <c r="H139" s="111">
        <v>2</v>
      </c>
      <c r="I139" s="111">
        <v>63</v>
      </c>
      <c r="J139" s="111">
        <v>29</v>
      </c>
      <c r="K139" s="111">
        <v>0</v>
      </c>
      <c r="L139" s="115">
        <f t="shared" si="63"/>
        <v>0.46031746031746029</v>
      </c>
      <c r="M139" s="114"/>
      <c r="N139" s="112">
        <f t="shared" si="64"/>
        <v>14</v>
      </c>
      <c r="O139" s="112">
        <f t="shared" si="65"/>
        <v>5</v>
      </c>
      <c r="P139" s="112">
        <f t="shared" si="66"/>
        <v>0</v>
      </c>
      <c r="Q139" s="113">
        <f t="shared" si="67"/>
        <v>0.35714285714285715</v>
      </c>
      <c r="R139" s="112">
        <v>0</v>
      </c>
      <c r="S139" s="112">
        <v>0</v>
      </c>
      <c r="T139" s="112"/>
      <c r="U139" s="112">
        <v>2</v>
      </c>
      <c r="V139" s="112">
        <v>0</v>
      </c>
      <c r="W139" s="112"/>
      <c r="X139" s="112">
        <v>6</v>
      </c>
      <c r="Y139" s="112">
        <v>2</v>
      </c>
      <c r="Z139" s="112"/>
      <c r="AA139" s="112">
        <v>0</v>
      </c>
      <c r="AB139" s="112">
        <v>0</v>
      </c>
      <c r="AC139" s="112"/>
      <c r="AD139" s="112">
        <v>2</v>
      </c>
      <c r="AE139" s="112">
        <v>2</v>
      </c>
      <c r="AF139" s="112"/>
      <c r="AG139" s="112">
        <v>2</v>
      </c>
      <c r="AH139" s="112">
        <v>1</v>
      </c>
      <c r="AI139" s="112"/>
      <c r="AJ139" s="112">
        <v>2</v>
      </c>
      <c r="AK139" s="112">
        <v>0</v>
      </c>
      <c r="AL139" s="112"/>
      <c r="AM139" s="112">
        <v>0</v>
      </c>
      <c r="AN139" s="112">
        <v>0</v>
      </c>
      <c r="AO139" s="112"/>
      <c r="AP139" s="112">
        <v>0</v>
      </c>
      <c r="AQ139" s="112">
        <v>0</v>
      </c>
      <c r="AR139" s="112"/>
      <c r="AS139" s="112">
        <v>0</v>
      </c>
      <c r="AT139" s="112">
        <v>0</v>
      </c>
      <c r="AU139" s="112"/>
      <c r="AV139" s="112"/>
      <c r="AW139" s="112"/>
      <c r="AX139" s="112"/>
      <c r="AY139" s="112">
        <v>0</v>
      </c>
      <c r="AZ139" s="112">
        <v>0</v>
      </c>
      <c r="BA139" s="112"/>
      <c r="BB139" s="112">
        <v>0</v>
      </c>
      <c r="BC139" s="112">
        <v>0</v>
      </c>
      <c r="BD139" s="112"/>
      <c r="BE139" s="112">
        <v>0</v>
      </c>
      <c r="BF139" s="112">
        <v>0</v>
      </c>
      <c r="BG139" s="112"/>
      <c r="BH139" s="112">
        <v>0</v>
      </c>
      <c r="BI139" s="112">
        <v>0</v>
      </c>
      <c r="BJ139" s="112"/>
      <c r="BK139" s="112">
        <v>0</v>
      </c>
      <c r="BL139" s="112">
        <v>0</v>
      </c>
      <c r="BM139" s="112"/>
      <c r="BN139" s="111"/>
      <c r="BO139" s="111"/>
      <c r="BP139" s="111"/>
      <c r="BQ139" s="111"/>
      <c r="BR139" s="111"/>
      <c r="BS139" s="111"/>
      <c r="BT139" s="101"/>
      <c r="BU139" s="101"/>
      <c r="BV139" s="101"/>
      <c r="BW139" s="101"/>
      <c r="BX139" s="101"/>
    </row>
    <row r="140" spans="1:76">
      <c r="A140" s="124">
        <v>13</v>
      </c>
      <c r="B140" s="101" t="s">
        <v>877</v>
      </c>
      <c r="C140" s="101" t="str">
        <f t="shared" si="62"/>
        <v>ROLAND GRAYHEK</v>
      </c>
      <c r="D140" s="111">
        <v>162</v>
      </c>
      <c r="E140" s="111">
        <v>89</v>
      </c>
      <c r="F140" s="111">
        <v>2</v>
      </c>
      <c r="G140" s="123">
        <v>0.54938271604938271</v>
      </c>
      <c r="H140" s="111">
        <v>1</v>
      </c>
      <c r="I140" s="111">
        <v>29</v>
      </c>
      <c r="J140" s="111">
        <v>10</v>
      </c>
      <c r="K140" s="111">
        <v>2</v>
      </c>
      <c r="L140" s="115">
        <f t="shared" si="63"/>
        <v>0.34482758620689657</v>
      </c>
      <c r="M140" s="114"/>
      <c r="N140" s="112">
        <f t="shared" si="64"/>
        <v>29</v>
      </c>
      <c r="O140" s="112">
        <f t="shared" si="65"/>
        <v>10</v>
      </c>
      <c r="P140" s="112">
        <f t="shared" si="66"/>
        <v>2</v>
      </c>
      <c r="Q140" s="113">
        <f t="shared" si="67"/>
        <v>0.34482758620689657</v>
      </c>
      <c r="R140" s="112">
        <v>0</v>
      </c>
      <c r="S140" s="112">
        <v>0</v>
      </c>
      <c r="T140" s="112"/>
      <c r="U140" s="112">
        <v>5</v>
      </c>
      <c r="V140" s="112">
        <v>3</v>
      </c>
      <c r="W140" s="112"/>
      <c r="X140" s="112">
        <v>6</v>
      </c>
      <c r="Y140" s="112">
        <v>4</v>
      </c>
      <c r="Z140" s="112">
        <v>2</v>
      </c>
      <c r="AA140" s="112">
        <v>4</v>
      </c>
      <c r="AB140" s="112">
        <v>1</v>
      </c>
      <c r="AC140" s="112"/>
      <c r="AD140" s="112">
        <v>5</v>
      </c>
      <c r="AE140" s="112">
        <v>1</v>
      </c>
      <c r="AF140" s="112"/>
      <c r="AG140" s="112">
        <v>1</v>
      </c>
      <c r="AH140" s="112">
        <v>1</v>
      </c>
      <c r="AI140" s="112"/>
      <c r="AJ140" s="112">
        <v>2</v>
      </c>
      <c r="AK140" s="112">
        <v>0</v>
      </c>
      <c r="AL140" s="112"/>
      <c r="AM140" s="112">
        <v>4</v>
      </c>
      <c r="AN140" s="112">
        <v>0</v>
      </c>
      <c r="AO140" s="112"/>
      <c r="AP140" s="112">
        <v>0</v>
      </c>
      <c r="AQ140" s="112">
        <v>0</v>
      </c>
      <c r="AR140" s="112"/>
      <c r="AS140" s="112">
        <v>2</v>
      </c>
      <c r="AT140" s="112">
        <v>0</v>
      </c>
      <c r="AU140" s="112"/>
      <c r="AV140" s="112"/>
      <c r="AW140" s="112"/>
      <c r="AX140" s="112"/>
      <c r="AY140" s="112">
        <v>0</v>
      </c>
      <c r="AZ140" s="112">
        <v>0</v>
      </c>
      <c r="BA140" s="112"/>
      <c r="BB140" s="112">
        <v>0</v>
      </c>
      <c r="BC140" s="112">
        <v>0</v>
      </c>
      <c r="BD140" s="112"/>
      <c r="BE140" s="112">
        <v>0</v>
      </c>
      <c r="BF140" s="112">
        <v>0</v>
      </c>
      <c r="BG140" s="112"/>
      <c r="BH140" s="112">
        <v>0</v>
      </c>
      <c r="BI140" s="112">
        <v>0</v>
      </c>
      <c r="BJ140" s="112"/>
      <c r="BK140" s="112">
        <v>0</v>
      </c>
      <c r="BL140" s="112">
        <v>0</v>
      </c>
      <c r="BM140" s="112"/>
      <c r="BN140" s="111"/>
      <c r="BO140" s="111"/>
      <c r="BP140" s="111"/>
      <c r="BQ140" s="111"/>
      <c r="BR140" s="111"/>
      <c r="BS140" s="111"/>
      <c r="BT140" s="101"/>
      <c r="BU140" s="101"/>
      <c r="BV140" s="101"/>
      <c r="BW140" s="101"/>
      <c r="BX140" s="101"/>
    </row>
    <row r="141" spans="1:76">
      <c r="A141" s="124">
        <v>14</v>
      </c>
      <c r="B141" s="101" t="s">
        <v>876</v>
      </c>
      <c r="C141" s="101" t="str">
        <f t="shared" si="62"/>
        <v>JAY DAIGLE</v>
      </c>
      <c r="D141" s="111">
        <f>SUM(D127:D140)</f>
        <v>6842</v>
      </c>
      <c r="E141" s="111">
        <f>SUM(E127:E140)</f>
        <v>3893</v>
      </c>
      <c r="F141" s="111">
        <f>SUM(F127:F140)</f>
        <v>213</v>
      </c>
      <c r="G141" s="123">
        <f>+E141/D141</f>
        <v>0.56898567670271849</v>
      </c>
      <c r="H141" s="111">
        <v>1</v>
      </c>
      <c r="I141" s="111">
        <v>21</v>
      </c>
      <c r="J141" s="111">
        <v>10</v>
      </c>
      <c r="K141" s="111">
        <v>0</v>
      </c>
      <c r="L141" s="115">
        <f t="shared" si="63"/>
        <v>0.47619047619047616</v>
      </c>
      <c r="M141" s="114"/>
      <c r="N141" s="112">
        <f t="shared" si="64"/>
        <v>21</v>
      </c>
      <c r="O141" s="112">
        <f t="shared" si="65"/>
        <v>10</v>
      </c>
      <c r="P141" s="112">
        <f t="shared" si="66"/>
        <v>0</v>
      </c>
      <c r="Q141" s="113">
        <f t="shared" si="67"/>
        <v>0.47619047619047616</v>
      </c>
      <c r="R141" s="112">
        <v>7</v>
      </c>
      <c r="S141" s="112">
        <v>4</v>
      </c>
      <c r="T141" s="112"/>
      <c r="U141" s="112">
        <v>2</v>
      </c>
      <c r="V141" s="112">
        <v>1</v>
      </c>
      <c r="W141" s="112"/>
      <c r="X141" s="112">
        <v>6</v>
      </c>
      <c r="Y141" s="112">
        <v>2</v>
      </c>
      <c r="Z141" s="112"/>
      <c r="AA141" s="112">
        <v>2</v>
      </c>
      <c r="AB141" s="112">
        <v>1</v>
      </c>
      <c r="AC141" s="112"/>
      <c r="AD141" s="112">
        <v>2</v>
      </c>
      <c r="AE141" s="112">
        <v>2</v>
      </c>
      <c r="AF141" s="112"/>
      <c r="AG141" s="112">
        <v>2</v>
      </c>
      <c r="AH141" s="112">
        <v>0</v>
      </c>
      <c r="AI141" s="112"/>
      <c r="AJ141" s="112">
        <v>0</v>
      </c>
      <c r="AK141" s="112">
        <v>0</v>
      </c>
      <c r="AL141" s="112"/>
      <c r="AM141" s="112">
        <v>0</v>
      </c>
      <c r="AN141" s="112">
        <v>0</v>
      </c>
      <c r="AO141" s="112"/>
      <c r="AP141" s="112">
        <v>0</v>
      </c>
      <c r="AQ141" s="112">
        <v>0</v>
      </c>
      <c r="AR141" s="112"/>
      <c r="AS141" s="112">
        <v>0</v>
      </c>
      <c r="AT141" s="112">
        <v>0</v>
      </c>
      <c r="AU141" s="112"/>
      <c r="AV141" s="112"/>
      <c r="AW141" s="112"/>
      <c r="AX141" s="112"/>
      <c r="AY141" s="112">
        <v>0</v>
      </c>
      <c r="AZ141" s="112">
        <v>0</v>
      </c>
      <c r="BA141" s="121"/>
      <c r="BB141" s="112">
        <v>0</v>
      </c>
      <c r="BC141" s="112">
        <v>0</v>
      </c>
      <c r="BD141" s="121"/>
      <c r="BE141" s="112">
        <v>0</v>
      </c>
      <c r="BF141" s="112">
        <v>0</v>
      </c>
      <c r="BG141" s="121"/>
      <c r="BH141" s="112">
        <v>0</v>
      </c>
      <c r="BI141" s="112">
        <v>0</v>
      </c>
      <c r="BJ141" s="121"/>
      <c r="BK141" s="112">
        <v>0</v>
      </c>
      <c r="BL141" s="112">
        <v>0</v>
      </c>
      <c r="BM141" s="12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</row>
    <row r="142" spans="1:76">
      <c r="A142" s="119">
        <v>8</v>
      </c>
      <c r="B142" s="118" t="s">
        <v>875</v>
      </c>
      <c r="C142" s="118"/>
      <c r="D142" s="146"/>
      <c r="E142" s="146"/>
      <c r="F142" s="146"/>
      <c r="G142" s="150"/>
      <c r="H142" s="116">
        <f>AVERAGE(H128:H141)</f>
        <v>6.0714285714285712</v>
      </c>
      <c r="I142" s="111">
        <f>SUM(I128:I141)</f>
        <v>4604</v>
      </c>
      <c r="J142" s="111">
        <f>SUM(J128:J141)</f>
        <v>2569</v>
      </c>
      <c r="K142" s="111">
        <f>SUM(K128:K141)</f>
        <v>148</v>
      </c>
      <c r="L142" s="115">
        <f>+J142/I142</f>
        <v>0.55799304952215467</v>
      </c>
      <c r="M142" s="114"/>
      <c r="N142" s="112">
        <f>SUM(N128:N141)</f>
        <v>750</v>
      </c>
      <c r="O142" s="112">
        <f>SUM(O128:O141)</f>
        <v>409</v>
      </c>
      <c r="P142" s="112">
        <f>SUM(P128:P141)</f>
        <v>11</v>
      </c>
      <c r="Q142" s="113">
        <f t="shared" si="67"/>
        <v>0.54533333333333334</v>
      </c>
      <c r="R142" s="112">
        <f t="shared" ref="R142:AX142" si="68">SUM(R128:R141)</f>
        <v>60</v>
      </c>
      <c r="S142" s="112">
        <f t="shared" si="68"/>
        <v>36</v>
      </c>
      <c r="T142" s="112">
        <f t="shared" si="68"/>
        <v>0</v>
      </c>
      <c r="U142" s="112">
        <f t="shared" si="68"/>
        <v>52</v>
      </c>
      <c r="V142" s="112">
        <f t="shared" si="68"/>
        <v>33</v>
      </c>
      <c r="W142" s="112">
        <f t="shared" si="68"/>
        <v>0</v>
      </c>
      <c r="X142" s="112">
        <f t="shared" si="68"/>
        <v>58</v>
      </c>
      <c r="Y142" s="112">
        <f t="shared" si="68"/>
        <v>31</v>
      </c>
      <c r="Z142" s="112">
        <f t="shared" si="68"/>
        <v>5</v>
      </c>
      <c r="AA142" s="112">
        <f t="shared" si="68"/>
        <v>34</v>
      </c>
      <c r="AB142" s="112">
        <f t="shared" si="68"/>
        <v>16</v>
      </c>
      <c r="AC142" s="112">
        <f t="shared" si="68"/>
        <v>0</v>
      </c>
      <c r="AD142" s="112">
        <f t="shared" si="68"/>
        <v>51</v>
      </c>
      <c r="AE142" s="112">
        <f t="shared" si="68"/>
        <v>32</v>
      </c>
      <c r="AF142" s="112">
        <f t="shared" si="68"/>
        <v>0</v>
      </c>
      <c r="AG142" s="112">
        <f t="shared" si="68"/>
        <v>54</v>
      </c>
      <c r="AH142" s="112">
        <f t="shared" si="68"/>
        <v>29</v>
      </c>
      <c r="AI142" s="112">
        <f t="shared" si="68"/>
        <v>1</v>
      </c>
      <c r="AJ142" s="112">
        <f t="shared" si="68"/>
        <v>40</v>
      </c>
      <c r="AK142" s="112">
        <f t="shared" si="68"/>
        <v>17</v>
      </c>
      <c r="AL142" s="112">
        <f t="shared" si="68"/>
        <v>0</v>
      </c>
      <c r="AM142" s="112">
        <f t="shared" si="68"/>
        <v>43</v>
      </c>
      <c r="AN142" s="112">
        <f t="shared" si="68"/>
        <v>20</v>
      </c>
      <c r="AO142" s="112">
        <f t="shared" si="68"/>
        <v>0</v>
      </c>
      <c r="AP142" s="112">
        <f t="shared" si="68"/>
        <v>63</v>
      </c>
      <c r="AQ142" s="112">
        <f t="shared" si="68"/>
        <v>39</v>
      </c>
      <c r="AR142" s="112">
        <f t="shared" si="68"/>
        <v>0</v>
      </c>
      <c r="AS142" s="112">
        <f t="shared" si="68"/>
        <v>41</v>
      </c>
      <c r="AT142" s="112">
        <f t="shared" si="68"/>
        <v>17</v>
      </c>
      <c r="AU142" s="112">
        <f t="shared" si="68"/>
        <v>0</v>
      </c>
      <c r="AV142" s="112">
        <f t="shared" si="68"/>
        <v>0</v>
      </c>
      <c r="AW142" s="112">
        <f t="shared" si="68"/>
        <v>0</v>
      </c>
      <c r="AX142" s="112">
        <f t="shared" si="68"/>
        <v>0</v>
      </c>
      <c r="AY142" s="112">
        <f t="shared" ref="AY142:BL142" si="69">SUM(AY127:AY141)</f>
        <v>54</v>
      </c>
      <c r="AZ142" s="112">
        <f t="shared" si="69"/>
        <v>29</v>
      </c>
      <c r="BA142" s="112">
        <f t="shared" si="69"/>
        <v>1</v>
      </c>
      <c r="BB142" s="112">
        <f t="shared" si="69"/>
        <v>57</v>
      </c>
      <c r="BC142" s="112">
        <f t="shared" si="69"/>
        <v>37</v>
      </c>
      <c r="BD142" s="112">
        <f t="shared" si="69"/>
        <v>0</v>
      </c>
      <c r="BE142" s="112">
        <f t="shared" si="69"/>
        <v>43</v>
      </c>
      <c r="BF142" s="112">
        <f t="shared" si="69"/>
        <v>20</v>
      </c>
      <c r="BG142" s="112">
        <f t="shared" si="69"/>
        <v>1</v>
      </c>
      <c r="BH142" s="112">
        <f t="shared" si="69"/>
        <v>45</v>
      </c>
      <c r="BI142" s="112">
        <f t="shared" si="69"/>
        <v>23</v>
      </c>
      <c r="BJ142" s="112">
        <f t="shared" si="69"/>
        <v>0</v>
      </c>
      <c r="BK142" s="112">
        <f t="shared" si="69"/>
        <v>55</v>
      </c>
      <c r="BL142" s="112">
        <f t="shared" si="69"/>
        <v>30</v>
      </c>
      <c r="BM142" s="112">
        <f t="shared" ref="BM142:BS142" si="70">SUM(BM127:BM140)</f>
        <v>3</v>
      </c>
      <c r="BN142" s="111">
        <f t="shared" si="70"/>
        <v>0</v>
      </c>
      <c r="BO142" s="111">
        <f t="shared" si="70"/>
        <v>0</v>
      </c>
      <c r="BP142" s="111">
        <f t="shared" si="70"/>
        <v>0</v>
      </c>
      <c r="BQ142" s="111">
        <f t="shared" si="70"/>
        <v>0</v>
      </c>
      <c r="BR142" s="111">
        <f t="shared" si="70"/>
        <v>0</v>
      </c>
      <c r="BS142" s="111">
        <f t="shared" si="70"/>
        <v>0</v>
      </c>
      <c r="BT142" s="101"/>
      <c r="BU142" s="101"/>
      <c r="BV142" s="101"/>
      <c r="BW142" s="101"/>
      <c r="BX142" s="101"/>
    </row>
    <row r="143" spans="1:76">
      <c r="A143" s="124"/>
      <c r="B143" s="146"/>
      <c r="C143" s="146"/>
      <c r="D143" s="101"/>
      <c r="E143" s="101"/>
      <c r="F143" s="101"/>
      <c r="G143" s="129"/>
      <c r="H143" s="146"/>
      <c r="I143" s="146"/>
      <c r="J143" s="146"/>
      <c r="K143" s="146"/>
      <c r="L143" s="149"/>
      <c r="M143" s="127"/>
      <c r="N143" s="147"/>
      <c r="O143" s="147"/>
      <c r="P143" s="147"/>
      <c r="Q143" s="148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7"/>
      <c r="BL143" s="147"/>
      <c r="BM143" s="147"/>
      <c r="BN143" s="146"/>
      <c r="BO143" s="146"/>
      <c r="BP143" s="146"/>
      <c r="BQ143" s="146"/>
      <c r="BR143" s="146"/>
      <c r="BS143" s="146"/>
      <c r="BT143" s="101"/>
      <c r="BU143" s="101"/>
      <c r="BV143" s="101"/>
      <c r="BW143" s="101"/>
      <c r="BX143" s="101"/>
    </row>
    <row r="144" spans="1:76">
      <c r="A144" s="119">
        <v>9</v>
      </c>
      <c r="B144" s="101" t="s">
        <v>874</v>
      </c>
      <c r="C144" s="101"/>
      <c r="D144" s="101"/>
      <c r="E144" s="101"/>
      <c r="F144" s="101"/>
      <c r="G144" s="129"/>
      <c r="H144" s="111" t="s">
        <v>677</v>
      </c>
      <c r="I144" s="111" t="s">
        <v>268</v>
      </c>
      <c r="J144" s="111" t="s">
        <v>267</v>
      </c>
      <c r="K144" s="111" t="s">
        <v>266</v>
      </c>
      <c r="L144" s="115" t="s">
        <v>265</v>
      </c>
      <c r="M144" s="114"/>
      <c r="N144" s="112" t="s">
        <v>268</v>
      </c>
      <c r="O144" s="112" t="s">
        <v>267</v>
      </c>
      <c r="P144" s="112" t="s">
        <v>266</v>
      </c>
      <c r="Q144" s="113" t="s">
        <v>265</v>
      </c>
      <c r="R144" s="112" t="s">
        <v>268</v>
      </c>
      <c r="S144" s="112" t="s">
        <v>267</v>
      </c>
      <c r="T144" s="112" t="s">
        <v>266</v>
      </c>
      <c r="U144" s="112" t="s">
        <v>268</v>
      </c>
      <c r="V144" s="112" t="s">
        <v>267</v>
      </c>
      <c r="W144" s="112" t="s">
        <v>266</v>
      </c>
      <c r="X144" s="112" t="s">
        <v>268</v>
      </c>
      <c r="Y144" s="112" t="s">
        <v>267</v>
      </c>
      <c r="Z144" s="112" t="s">
        <v>266</v>
      </c>
      <c r="AA144" s="112" t="s">
        <v>268</v>
      </c>
      <c r="AB144" s="112" t="s">
        <v>267</v>
      </c>
      <c r="AC144" s="112" t="s">
        <v>266</v>
      </c>
      <c r="AD144" s="112" t="s">
        <v>268</v>
      </c>
      <c r="AE144" s="112" t="s">
        <v>267</v>
      </c>
      <c r="AF144" s="112" t="s">
        <v>266</v>
      </c>
      <c r="AG144" s="112" t="s">
        <v>268</v>
      </c>
      <c r="AH144" s="112" t="s">
        <v>267</v>
      </c>
      <c r="AI144" s="112" t="s">
        <v>266</v>
      </c>
      <c r="AJ144" s="112" t="s">
        <v>268</v>
      </c>
      <c r="AK144" s="112" t="s">
        <v>267</v>
      </c>
      <c r="AL144" s="112" t="s">
        <v>266</v>
      </c>
      <c r="AM144" s="112" t="s">
        <v>268</v>
      </c>
      <c r="AN144" s="112" t="s">
        <v>267</v>
      </c>
      <c r="AO144" s="112" t="s">
        <v>266</v>
      </c>
      <c r="AP144" s="112" t="s">
        <v>268</v>
      </c>
      <c r="AQ144" s="112" t="s">
        <v>267</v>
      </c>
      <c r="AR144" s="112" t="s">
        <v>266</v>
      </c>
      <c r="AS144" s="112" t="s">
        <v>268</v>
      </c>
      <c r="AT144" s="112" t="s">
        <v>267</v>
      </c>
      <c r="AU144" s="112" t="s">
        <v>266</v>
      </c>
      <c r="AV144" s="112" t="s">
        <v>268</v>
      </c>
      <c r="AW144" s="112" t="s">
        <v>267</v>
      </c>
      <c r="AX144" s="112" t="s">
        <v>266</v>
      </c>
      <c r="AY144" s="112" t="s">
        <v>268</v>
      </c>
      <c r="AZ144" s="112" t="s">
        <v>267</v>
      </c>
      <c r="BA144" s="112" t="s">
        <v>266</v>
      </c>
      <c r="BB144" s="112" t="s">
        <v>268</v>
      </c>
      <c r="BC144" s="112" t="s">
        <v>267</v>
      </c>
      <c r="BD144" s="112" t="s">
        <v>266</v>
      </c>
      <c r="BE144" s="112" t="s">
        <v>268</v>
      </c>
      <c r="BF144" s="112" t="s">
        <v>267</v>
      </c>
      <c r="BG144" s="112" t="s">
        <v>266</v>
      </c>
      <c r="BH144" s="112" t="s">
        <v>268</v>
      </c>
      <c r="BI144" s="112" t="s">
        <v>267</v>
      </c>
      <c r="BJ144" s="112" t="s">
        <v>266</v>
      </c>
      <c r="BK144" s="112" t="s">
        <v>268</v>
      </c>
      <c r="BL144" s="112" t="s">
        <v>267</v>
      </c>
      <c r="BM144" s="112" t="s">
        <v>266</v>
      </c>
      <c r="BN144" s="111" t="s">
        <v>268</v>
      </c>
      <c r="BO144" s="111" t="s">
        <v>267</v>
      </c>
      <c r="BP144" s="111" t="s">
        <v>266</v>
      </c>
      <c r="BQ144" s="111" t="s">
        <v>268</v>
      </c>
      <c r="BR144" s="111" t="s">
        <v>267</v>
      </c>
      <c r="BS144" s="111" t="s">
        <v>266</v>
      </c>
      <c r="BT144" s="101"/>
      <c r="BU144" s="101"/>
      <c r="BV144" s="101"/>
      <c r="BW144" s="101"/>
      <c r="BX144" s="101"/>
    </row>
    <row r="145" spans="1:76">
      <c r="A145" s="124">
        <v>1</v>
      </c>
      <c r="B145" s="101" t="s">
        <v>873</v>
      </c>
      <c r="C145" s="101" t="str">
        <f t="shared" ref="C145:C159" si="71">TRIM(B145)</f>
        <v>STEVE BAILEY</v>
      </c>
      <c r="D145" s="111">
        <v>1076</v>
      </c>
      <c r="E145" s="111">
        <v>636</v>
      </c>
      <c r="F145" s="111">
        <v>44</v>
      </c>
      <c r="G145" s="123">
        <v>0.59107806691449816</v>
      </c>
      <c r="H145" s="111">
        <v>10</v>
      </c>
      <c r="I145" s="111">
        <v>672</v>
      </c>
      <c r="J145" s="111">
        <v>411</v>
      </c>
      <c r="K145" s="111">
        <v>34</v>
      </c>
      <c r="L145" s="115">
        <f t="shared" ref="L145:L158" si="72">J145/I145</f>
        <v>0.6116071428571429</v>
      </c>
      <c r="M145" s="114"/>
      <c r="N145" s="112">
        <f t="shared" ref="N145:N159" si="73">+R145+U145+X145+AA145+AD145+AG145+AJ145+AM145+AP145+AS145+AV145+AY145+BB145+BE145+BH145+BK145+BN145</f>
        <v>67</v>
      </c>
      <c r="O145" s="112">
        <f t="shared" ref="O145:O159" si="74">+S145+V145+Y145+AB145+AE145+AH145+AK145+AN145+AQ145+AT145+AW145+AZ145+BC145+BF145+BI145+BL145+BO145</f>
        <v>48</v>
      </c>
      <c r="P145" s="112">
        <f t="shared" ref="P145:P159" si="75">+T145+W145+Z145+AC145+AF145+AI145+AL145+AO145+AR145+AU145+AX145+BA145+BD145+BG145+BJ145+BM145+BP145</f>
        <v>4</v>
      </c>
      <c r="Q145" s="113">
        <f t="shared" ref="Q145:Q160" si="76">+O145/N145</f>
        <v>0.71641791044776115</v>
      </c>
      <c r="R145" s="112">
        <v>5</v>
      </c>
      <c r="S145" s="112">
        <v>3</v>
      </c>
      <c r="T145" s="112"/>
      <c r="U145" s="112">
        <v>4</v>
      </c>
      <c r="V145" s="112">
        <v>2</v>
      </c>
      <c r="W145" s="112"/>
      <c r="X145" s="112">
        <v>6</v>
      </c>
      <c r="Y145" s="112">
        <v>5</v>
      </c>
      <c r="Z145" s="112">
        <v>1</v>
      </c>
      <c r="AA145" s="112">
        <v>4</v>
      </c>
      <c r="AB145" s="112">
        <v>4</v>
      </c>
      <c r="AC145" s="112"/>
      <c r="AD145" s="112">
        <v>6</v>
      </c>
      <c r="AE145" s="112">
        <v>6</v>
      </c>
      <c r="AF145" s="112"/>
      <c r="AG145" s="112">
        <v>5</v>
      </c>
      <c r="AH145" s="112">
        <v>3</v>
      </c>
      <c r="AI145" s="112"/>
      <c r="AJ145" s="112">
        <v>4</v>
      </c>
      <c r="AK145" s="112">
        <v>2</v>
      </c>
      <c r="AL145" s="112"/>
      <c r="AM145" s="112">
        <v>5</v>
      </c>
      <c r="AN145" s="112">
        <v>4</v>
      </c>
      <c r="AO145" s="112">
        <v>2</v>
      </c>
      <c r="AP145" s="112">
        <v>5</v>
      </c>
      <c r="AQ145" s="112">
        <v>3</v>
      </c>
      <c r="AR145" s="112">
        <v>1</v>
      </c>
      <c r="AS145" s="112">
        <v>5</v>
      </c>
      <c r="AT145" s="112">
        <v>2</v>
      </c>
      <c r="AU145" s="112"/>
      <c r="AV145" s="112">
        <v>5</v>
      </c>
      <c r="AW145" s="112">
        <v>4</v>
      </c>
      <c r="AX145" s="112"/>
      <c r="AY145" s="112">
        <v>6</v>
      </c>
      <c r="AZ145" s="112">
        <v>4</v>
      </c>
      <c r="BA145" s="112"/>
      <c r="BB145" s="112">
        <v>0</v>
      </c>
      <c r="BC145" s="112">
        <v>0</v>
      </c>
      <c r="BD145" s="112"/>
      <c r="BE145" s="112">
        <v>0</v>
      </c>
      <c r="BF145" s="112">
        <v>0</v>
      </c>
      <c r="BG145" s="112"/>
      <c r="BH145" s="112">
        <v>7</v>
      </c>
      <c r="BI145" s="112">
        <v>6</v>
      </c>
      <c r="BJ145" s="112"/>
      <c r="BK145" s="112">
        <v>0</v>
      </c>
      <c r="BL145" s="112">
        <v>0</v>
      </c>
      <c r="BM145" s="112"/>
      <c r="BN145" s="111"/>
      <c r="BO145" s="111"/>
      <c r="BP145" s="111"/>
      <c r="BQ145" s="111"/>
      <c r="BR145" s="111"/>
      <c r="BS145" s="111"/>
      <c r="BT145" s="101"/>
      <c r="BU145" s="101"/>
      <c r="BV145" s="101"/>
      <c r="BW145" s="101"/>
      <c r="BX145" s="101"/>
    </row>
    <row r="146" spans="1:76">
      <c r="A146" s="124">
        <v>2</v>
      </c>
      <c r="B146" s="101" t="s">
        <v>1552</v>
      </c>
      <c r="C146" s="101" t="str">
        <f t="shared" si="71"/>
        <v>RALPH ADRAGNA</v>
      </c>
      <c r="D146" s="111">
        <v>191</v>
      </c>
      <c r="E146" s="111">
        <v>103</v>
      </c>
      <c r="F146" s="111">
        <v>2</v>
      </c>
      <c r="G146" s="123">
        <v>0.53926701570680624</v>
      </c>
      <c r="H146" s="111">
        <v>7</v>
      </c>
      <c r="I146" s="111">
        <v>417</v>
      </c>
      <c r="J146" s="111">
        <v>295</v>
      </c>
      <c r="K146" s="111">
        <v>37</v>
      </c>
      <c r="L146" s="115">
        <f t="shared" si="72"/>
        <v>0.70743405275779381</v>
      </c>
      <c r="M146" s="114"/>
      <c r="N146" s="112">
        <f t="shared" si="73"/>
        <v>58</v>
      </c>
      <c r="O146" s="112">
        <f t="shared" si="74"/>
        <v>47</v>
      </c>
      <c r="P146" s="112">
        <f t="shared" si="75"/>
        <v>6</v>
      </c>
      <c r="Q146" s="113">
        <f t="shared" si="76"/>
        <v>0.81034482758620685</v>
      </c>
      <c r="R146" s="112">
        <v>4</v>
      </c>
      <c r="S146" s="112">
        <v>1</v>
      </c>
      <c r="T146" s="112"/>
      <c r="U146" s="112">
        <v>4</v>
      </c>
      <c r="V146" s="112">
        <v>3</v>
      </c>
      <c r="W146" s="112"/>
      <c r="X146" s="112">
        <v>7</v>
      </c>
      <c r="Y146" s="112">
        <v>7</v>
      </c>
      <c r="Z146" s="112"/>
      <c r="AA146" s="112">
        <v>2</v>
      </c>
      <c r="AB146" s="112">
        <v>2</v>
      </c>
      <c r="AC146" s="112"/>
      <c r="AD146" s="112">
        <v>6</v>
      </c>
      <c r="AE146" s="112">
        <v>6</v>
      </c>
      <c r="AF146" s="112">
        <v>2</v>
      </c>
      <c r="AG146" s="112">
        <v>0</v>
      </c>
      <c r="AH146" s="112">
        <v>0</v>
      </c>
      <c r="AI146" s="112"/>
      <c r="AJ146" s="112">
        <v>3</v>
      </c>
      <c r="AK146" s="112">
        <v>1</v>
      </c>
      <c r="AL146" s="112"/>
      <c r="AM146" s="112">
        <v>8</v>
      </c>
      <c r="AN146" s="112">
        <v>6</v>
      </c>
      <c r="AO146" s="112"/>
      <c r="AP146" s="112">
        <v>0</v>
      </c>
      <c r="AQ146" s="112">
        <v>0</v>
      </c>
      <c r="AR146" s="112"/>
      <c r="AS146" s="112">
        <v>5</v>
      </c>
      <c r="AT146" s="112">
        <v>4</v>
      </c>
      <c r="AU146" s="112"/>
      <c r="AV146" s="112">
        <v>5</v>
      </c>
      <c r="AW146" s="112">
        <v>4</v>
      </c>
      <c r="AX146" s="112"/>
      <c r="AY146" s="112">
        <v>0</v>
      </c>
      <c r="AZ146" s="112">
        <v>0</v>
      </c>
      <c r="BA146" s="112"/>
      <c r="BB146" s="112">
        <v>0</v>
      </c>
      <c r="BC146" s="112">
        <v>0</v>
      </c>
      <c r="BD146" s="112"/>
      <c r="BE146" s="112">
        <v>6</v>
      </c>
      <c r="BF146" s="112">
        <v>6</v>
      </c>
      <c r="BG146" s="112"/>
      <c r="BH146" s="112">
        <v>4</v>
      </c>
      <c r="BI146" s="112">
        <v>4</v>
      </c>
      <c r="BJ146" s="112">
        <v>4</v>
      </c>
      <c r="BK146" s="112">
        <v>4</v>
      </c>
      <c r="BL146" s="112">
        <v>3</v>
      </c>
      <c r="BM146" s="112"/>
      <c r="BN146" s="111"/>
      <c r="BO146" s="111"/>
      <c r="BP146" s="111"/>
      <c r="BQ146" s="111"/>
      <c r="BR146" s="111"/>
      <c r="BS146" s="111"/>
      <c r="BT146" s="101"/>
      <c r="BU146" s="101"/>
      <c r="BV146" s="101"/>
      <c r="BW146" s="101"/>
      <c r="BX146" s="101"/>
    </row>
    <row r="147" spans="1:76">
      <c r="A147" s="124">
        <v>3</v>
      </c>
      <c r="B147" s="101" t="s">
        <v>1549</v>
      </c>
      <c r="C147" s="101" t="str">
        <f t="shared" si="71"/>
        <v>BOBBY SANCHEZ</v>
      </c>
      <c r="D147" s="111">
        <v>152</v>
      </c>
      <c r="E147" s="111">
        <v>70</v>
      </c>
      <c r="F147" s="111">
        <v>0</v>
      </c>
      <c r="G147" s="123">
        <v>0.46052631578947367</v>
      </c>
      <c r="H147" s="111">
        <v>6</v>
      </c>
      <c r="I147" s="111">
        <v>366</v>
      </c>
      <c r="J147" s="111">
        <v>222</v>
      </c>
      <c r="K147" s="111">
        <v>54</v>
      </c>
      <c r="L147" s="115">
        <f t="shared" si="72"/>
        <v>0.60655737704918034</v>
      </c>
      <c r="M147" s="114"/>
      <c r="N147" s="112">
        <f t="shared" si="73"/>
        <v>71</v>
      </c>
      <c r="O147" s="112">
        <f t="shared" si="74"/>
        <v>48</v>
      </c>
      <c r="P147" s="112">
        <f t="shared" si="75"/>
        <v>8</v>
      </c>
      <c r="Q147" s="113">
        <f t="shared" si="76"/>
        <v>0.676056338028169</v>
      </c>
      <c r="R147" s="112">
        <v>3</v>
      </c>
      <c r="S147" s="112">
        <v>3</v>
      </c>
      <c r="T147" s="112"/>
      <c r="U147" s="112">
        <v>4</v>
      </c>
      <c r="V147" s="112">
        <v>2</v>
      </c>
      <c r="W147" s="112">
        <v>1</v>
      </c>
      <c r="X147" s="112">
        <v>6</v>
      </c>
      <c r="Y147" s="112">
        <v>4</v>
      </c>
      <c r="Z147" s="112">
        <v>2</v>
      </c>
      <c r="AA147" s="112">
        <v>4</v>
      </c>
      <c r="AB147" s="112">
        <v>1</v>
      </c>
      <c r="AC147" s="112"/>
      <c r="AD147" s="112">
        <v>6</v>
      </c>
      <c r="AE147" s="112">
        <v>4</v>
      </c>
      <c r="AF147" s="112">
        <v>2</v>
      </c>
      <c r="AG147" s="112">
        <v>4</v>
      </c>
      <c r="AH147" s="112">
        <v>2</v>
      </c>
      <c r="AI147" s="112"/>
      <c r="AJ147" s="112">
        <v>4</v>
      </c>
      <c r="AK147" s="112">
        <v>2</v>
      </c>
      <c r="AL147" s="112"/>
      <c r="AM147" s="112">
        <v>7</v>
      </c>
      <c r="AN147" s="112">
        <v>6</v>
      </c>
      <c r="AO147" s="112">
        <v>1</v>
      </c>
      <c r="AP147" s="112">
        <v>5</v>
      </c>
      <c r="AQ147" s="112">
        <v>4</v>
      </c>
      <c r="AR147" s="112"/>
      <c r="AS147" s="112">
        <v>5</v>
      </c>
      <c r="AT147" s="112">
        <v>4</v>
      </c>
      <c r="AU147" s="112">
        <v>2</v>
      </c>
      <c r="AV147" s="112">
        <v>5</v>
      </c>
      <c r="AW147" s="112">
        <v>4</v>
      </c>
      <c r="AX147" s="112"/>
      <c r="AY147" s="112">
        <v>0</v>
      </c>
      <c r="AZ147" s="112">
        <v>0</v>
      </c>
      <c r="BA147" s="112"/>
      <c r="BB147" s="112">
        <v>5</v>
      </c>
      <c r="BC147" s="112">
        <v>3</v>
      </c>
      <c r="BD147" s="112"/>
      <c r="BE147" s="112">
        <v>6</v>
      </c>
      <c r="BF147" s="112">
        <v>4</v>
      </c>
      <c r="BG147" s="112"/>
      <c r="BH147" s="112">
        <v>4</v>
      </c>
      <c r="BI147" s="112">
        <v>4</v>
      </c>
      <c r="BJ147" s="112"/>
      <c r="BK147" s="112">
        <v>3</v>
      </c>
      <c r="BL147" s="112">
        <v>1</v>
      </c>
      <c r="BM147" s="112"/>
      <c r="BN147" s="111"/>
      <c r="BO147" s="111"/>
      <c r="BP147" s="111"/>
      <c r="BQ147" s="111"/>
      <c r="BR147" s="111"/>
      <c r="BS147" s="111"/>
      <c r="BT147" s="101"/>
      <c r="BU147" s="101"/>
      <c r="BV147" s="101"/>
      <c r="BW147" s="101"/>
      <c r="BX147" s="101"/>
    </row>
    <row r="148" spans="1:76">
      <c r="A148" s="124">
        <v>4</v>
      </c>
      <c r="B148" s="101" t="s">
        <v>872</v>
      </c>
      <c r="C148" s="101" t="str">
        <f t="shared" si="71"/>
        <v>HEATH KINNEY</v>
      </c>
      <c r="D148" s="111">
        <v>111</v>
      </c>
      <c r="E148" s="111">
        <v>61</v>
      </c>
      <c r="F148" s="111">
        <v>2</v>
      </c>
      <c r="G148" s="123">
        <v>0.5495495495495496</v>
      </c>
      <c r="H148" s="111">
        <v>5</v>
      </c>
      <c r="I148" s="111">
        <v>353</v>
      </c>
      <c r="J148" s="111">
        <v>221</v>
      </c>
      <c r="K148" s="111">
        <v>8</v>
      </c>
      <c r="L148" s="115">
        <f t="shared" si="72"/>
        <v>0.62606232294617559</v>
      </c>
      <c r="M148" s="114"/>
      <c r="N148" s="112">
        <f t="shared" si="73"/>
        <v>86</v>
      </c>
      <c r="O148" s="112">
        <f t="shared" si="74"/>
        <v>52</v>
      </c>
      <c r="P148" s="112">
        <f t="shared" si="75"/>
        <v>2</v>
      </c>
      <c r="Q148" s="113">
        <f t="shared" si="76"/>
        <v>0.60465116279069764</v>
      </c>
      <c r="R148" s="112">
        <v>3</v>
      </c>
      <c r="S148" s="112">
        <v>2</v>
      </c>
      <c r="T148" s="112"/>
      <c r="U148" s="112">
        <v>6</v>
      </c>
      <c r="V148" s="112">
        <v>5</v>
      </c>
      <c r="W148" s="112"/>
      <c r="X148" s="112">
        <v>7</v>
      </c>
      <c r="Y148" s="112">
        <v>4</v>
      </c>
      <c r="Z148" s="112"/>
      <c r="AA148" s="112">
        <v>2</v>
      </c>
      <c r="AB148" s="112">
        <v>2</v>
      </c>
      <c r="AC148" s="112"/>
      <c r="AD148" s="112">
        <v>7</v>
      </c>
      <c r="AE148" s="112">
        <v>4</v>
      </c>
      <c r="AF148" s="112">
        <v>1</v>
      </c>
      <c r="AG148" s="112">
        <v>6</v>
      </c>
      <c r="AH148" s="112">
        <v>2</v>
      </c>
      <c r="AI148" s="112"/>
      <c r="AJ148" s="112">
        <v>4</v>
      </c>
      <c r="AK148" s="112">
        <v>0</v>
      </c>
      <c r="AL148" s="112"/>
      <c r="AM148" s="112">
        <v>8</v>
      </c>
      <c r="AN148" s="112">
        <v>6</v>
      </c>
      <c r="AO148" s="112">
        <v>1</v>
      </c>
      <c r="AP148" s="112">
        <v>5</v>
      </c>
      <c r="AQ148" s="112">
        <v>3</v>
      </c>
      <c r="AR148" s="112"/>
      <c r="AS148" s="112">
        <v>5</v>
      </c>
      <c r="AT148" s="112">
        <v>3</v>
      </c>
      <c r="AU148" s="112"/>
      <c r="AV148" s="112">
        <v>5</v>
      </c>
      <c r="AW148" s="112">
        <v>2</v>
      </c>
      <c r="AX148" s="112"/>
      <c r="AY148" s="112">
        <v>6</v>
      </c>
      <c r="AZ148" s="112">
        <v>4</v>
      </c>
      <c r="BA148" s="112"/>
      <c r="BB148" s="112">
        <v>6</v>
      </c>
      <c r="BC148" s="112">
        <v>2</v>
      </c>
      <c r="BD148" s="112"/>
      <c r="BE148" s="112">
        <v>6</v>
      </c>
      <c r="BF148" s="112">
        <v>4</v>
      </c>
      <c r="BG148" s="112"/>
      <c r="BH148" s="112">
        <v>7</v>
      </c>
      <c r="BI148" s="112">
        <v>7</v>
      </c>
      <c r="BJ148" s="112"/>
      <c r="BK148" s="112">
        <v>3</v>
      </c>
      <c r="BL148" s="112">
        <v>2</v>
      </c>
      <c r="BM148" s="112"/>
      <c r="BN148" s="111"/>
      <c r="BO148" s="111"/>
      <c r="BP148" s="111"/>
      <c r="BQ148" s="111"/>
      <c r="BR148" s="111"/>
      <c r="BS148" s="111"/>
      <c r="BT148" s="101"/>
      <c r="BU148" s="101"/>
      <c r="BV148" s="101"/>
      <c r="BW148" s="101"/>
      <c r="BX148" s="101"/>
    </row>
    <row r="149" spans="1:76">
      <c r="A149" s="124">
        <v>5</v>
      </c>
      <c r="B149" s="101" t="s">
        <v>871</v>
      </c>
      <c r="C149" s="101" t="str">
        <f t="shared" si="71"/>
        <v>KYLE FRITZ</v>
      </c>
      <c r="D149" s="111">
        <v>267</v>
      </c>
      <c r="E149" s="111">
        <v>148</v>
      </c>
      <c r="F149" s="111">
        <v>4</v>
      </c>
      <c r="G149" s="123">
        <v>0.55430711610486894</v>
      </c>
      <c r="H149" s="111">
        <v>5</v>
      </c>
      <c r="I149" s="111">
        <v>325</v>
      </c>
      <c r="J149" s="111">
        <v>196</v>
      </c>
      <c r="K149" s="111">
        <v>1</v>
      </c>
      <c r="L149" s="115">
        <f t="shared" si="72"/>
        <v>0.60307692307692307</v>
      </c>
      <c r="M149" s="114"/>
      <c r="N149" s="112">
        <f t="shared" si="73"/>
        <v>75</v>
      </c>
      <c r="O149" s="112">
        <f t="shared" si="74"/>
        <v>46</v>
      </c>
      <c r="P149" s="112">
        <f t="shared" si="75"/>
        <v>1</v>
      </c>
      <c r="Q149" s="113">
        <f t="shared" si="76"/>
        <v>0.61333333333333329</v>
      </c>
      <c r="R149" s="112">
        <v>5</v>
      </c>
      <c r="S149" s="112">
        <v>3</v>
      </c>
      <c r="T149" s="112"/>
      <c r="U149" s="112">
        <v>5</v>
      </c>
      <c r="V149" s="112">
        <v>4</v>
      </c>
      <c r="W149" s="112"/>
      <c r="X149" s="112">
        <v>0</v>
      </c>
      <c r="Y149" s="112">
        <v>0</v>
      </c>
      <c r="Z149" s="112"/>
      <c r="AA149" s="112">
        <v>0</v>
      </c>
      <c r="AB149" s="112">
        <v>0</v>
      </c>
      <c r="AC149" s="112"/>
      <c r="AD149" s="112">
        <v>7</v>
      </c>
      <c r="AE149" s="112">
        <v>4</v>
      </c>
      <c r="AF149" s="112"/>
      <c r="AG149" s="112">
        <v>5</v>
      </c>
      <c r="AH149" s="112">
        <v>3</v>
      </c>
      <c r="AI149" s="112"/>
      <c r="AJ149" s="112">
        <v>4</v>
      </c>
      <c r="AK149" s="112">
        <v>4</v>
      </c>
      <c r="AL149" s="112"/>
      <c r="AM149" s="112">
        <v>8</v>
      </c>
      <c r="AN149" s="112">
        <v>5</v>
      </c>
      <c r="AO149" s="112"/>
      <c r="AP149" s="112">
        <v>5</v>
      </c>
      <c r="AQ149" s="112">
        <v>1</v>
      </c>
      <c r="AR149" s="112"/>
      <c r="AS149" s="112">
        <v>5</v>
      </c>
      <c r="AT149" s="112">
        <v>3</v>
      </c>
      <c r="AU149" s="112"/>
      <c r="AV149" s="112">
        <v>5</v>
      </c>
      <c r="AW149" s="112">
        <v>0</v>
      </c>
      <c r="AX149" s="112"/>
      <c r="AY149" s="112">
        <v>6</v>
      </c>
      <c r="AZ149" s="112">
        <v>3</v>
      </c>
      <c r="BA149" s="112"/>
      <c r="BB149" s="112">
        <v>6</v>
      </c>
      <c r="BC149" s="112">
        <v>6</v>
      </c>
      <c r="BD149" s="112"/>
      <c r="BE149" s="112">
        <v>6</v>
      </c>
      <c r="BF149" s="112">
        <v>5</v>
      </c>
      <c r="BG149" s="112"/>
      <c r="BH149" s="112">
        <v>4</v>
      </c>
      <c r="BI149" s="112">
        <v>3</v>
      </c>
      <c r="BJ149" s="112">
        <v>1</v>
      </c>
      <c r="BK149" s="112">
        <v>4</v>
      </c>
      <c r="BL149" s="112">
        <v>2</v>
      </c>
      <c r="BM149" s="112"/>
      <c r="BN149" s="111"/>
      <c r="BO149" s="111"/>
      <c r="BP149" s="111"/>
      <c r="BQ149" s="111"/>
      <c r="BR149" s="111"/>
      <c r="BS149" s="111"/>
      <c r="BT149" s="101"/>
      <c r="BU149" s="101"/>
      <c r="BV149" s="101"/>
      <c r="BW149" s="101"/>
      <c r="BX149" s="101"/>
    </row>
    <row r="150" spans="1:76">
      <c r="A150" s="124">
        <v>6</v>
      </c>
      <c r="B150" s="101" t="s">
        <v>870</v>
      </c>
      <c r="C150" s="101" t="str">
        <f t="shared" si="71"/>
        <v>TIM WILLIAMS</v>
      </c>
      <c r="D150" s="111">
        <v>912</v>
      </c>
      <c r="E150" s="111">
        <v>466</v>
      </c>
      <c r="F150" s="111">
        <v>4</v>
      </c>
      <c r="G150" s="123">
        <v>0.51096491228070173</v>
      </c>
      <c r="H150" s="111">
        <v>12</v>
      </c>
      <c r="I150" s="111">
        <v>789</v>
      </c>
      <c r="J150" s="111">
        <v>443</v>
      </c>
      <c r="K150" s="111">
        <v>12</v>
      </c>
      <c r="L150" s="115">
        <f t="shared" si="72"/>
        <v>0.56147021546261089</v>
      </c>
      <c r="M150" s="114"/>
      <c r="N150" s="112">
        <f t="shared" si="73"/>
        <v>66</v>
      </c>
      <c r="O150" s="112">
        <f t="shared" si="74"/>
        <v>39</v>
      </c>
      <c r="P150" s="112">
        <f t="shared" si="75"/>
        <v>0</v>
      </c>
      <c r="Q150" s="113">
        <f t="shared" si="76"/>
        <v>0.59090909090909094</v>
      </c>
      <c r="R150" s="112">
        <v>6</v>
      </c>
      <c r="S150" s="112">
        <v>3</v>
      </c>
      <c r="T150" s="112"/>
      <c r="U150" s="112">
        <v>5</v>
      </c>
      <c r="V150" s="112">
        <v>1</v>
      </c>
      <c r="W150" s="112"/>
      <c r="X150" s="112">
        <v>0</v>
      </c>
      <c r="Y150" s="112">
        <v>0</v>
      </c>
      <c r="Z150" s="112"/>
      <c r="AA150" s="112">
        <v>4</v>
      </c>
      <c r="AB150" s="112">
        <v>1</v>
      </c>
      <c r="AC150" s="112"/>
      <c r="AD150" s="112">
        <v>6</v>
      </c>
      <c r="AE150" s="112">
        <v>6</v>
      </c>
      <c r="AF150" s="112"/>
      <c r="AG150" s="112">
        <v>5</v>
      </c>
      <c r="AH150" s="112">
        <v>2</v>
      </c>
      <c r="AI150" s="112"/>
      <c r="AJ150" s="112">
        <v>3</v>
      </c>
      <c r="AK150" s="112">
        <v>3</v>
      </c>
      <c r="AL150" s="112"/>
      <c r="AM150" s="112">
        <v>8</v>
      </c>
      <c r="AN150" s="112">
        <v>5</v>
      </c>
      <c r="AO150" s="112"/>
      <c r="AP150" s="112">
        <v>0</v>
      </c>
      <c r="AQ150" s="112">
        <v>0</v>
      </c>
      <c r="AR150" s="112"/>
      <c r="AS150" s="112">
        <v>5</v>
      </c>
      <c r="AT150" s="112">
        <v>3</v>
      </c>
      <c r="AU150" s="112"/>
      <c r="AV150" s="112">
        <v>4</v>
      </c>
      <c r="AW150" s="112">
        <v>1</v>
      </c>
      <c r="AX150" s="112"/>
      <c r="AY150" s="112">
        <v>6</v>
      </c>
      <c r="AZ150" s="112">
        <v>3</v>
      </c>
      <c r="BA150" s="112"/>
      <c r="BB150" s="112">
        <v>5</v>
      </c>
      <c r="BC150" s="112">
        <v>3</v>
      </c>
      <c r="BD150" s="112"/>
      <c r="BE150" s="112">
        <v>5</v>
      </c>
      <c r="BF150" s="112">
        <v>4</v>
      </c>
      <c r="BG150" s="112"/>
      <c r="BH150" s="112">
        <v>0</v>
      </c>
      <c r="BI150" s="112">
        <v>0</v>
      </c>
      <c r="BJ150" s="112"/>
      <c r="BK150" s="112">
        <v>4</v>
      </c>
      <c r="BL150" s="112">
        <v>4</v>
      </c>
      <c r="BM150" s="112"/>
      <c r="BN150" s="111"/>
      <c r="BO150" s="111"/>
      <c r="BP150" s="111"/>
      <c r="BQ150" s="111"/>
      <c r="BR150" s="111"/>
      <c r="BS150" s="111"/>
      <c r="BT150" s="101"/>
      <c r="BU150" s="101"/>
      <c r="BV150" s="101"/>
      <c r="BW150" s="101"/>
      <c r="BX150" s="101"/>
    </row>
    <row r="151" spans="1:76">
      <c r="A151" s="124">
        <v>7</v>
      </c>
      <c r="B151" s="101" t="s">
        <v>869</v>
      </c>
      <c r="C151" s="101" t="str">
        <f t="shared" si="71"/>
        <v>ED BUXTON</v>
      </c>
      <c r="D151" s="111">
        <v>68</v>
      </c>
      <c r="E151" s="111">
        <v>39</v>
      </c>
      <c r="F151" s="111">
        <v>1</v>
      </c>
      <c r="G151" s="123">
        <v>0.57352941176470584</v>
      </c>
      <c r="H151" s="111">
        <v>3</v>
      </c>
      <c r="I151" s="111">
        <v>186</v>
      </c>
      <c r="J151" s="111">
        <v>103</v>
      </c>
      <c r="K151" s="111">
        <v>6</v>
      </c>
      <c r="L151" s="115">
        <f t="shared" si="72"/>
        <v>0.55376344086021501</v>
      </c>
      <c r="M151" s="114"/>
      <c r="N151" s="112">
        <f t="shared" si="73"/>
        <v>74</v>
      </c>
      <c r="O151" s="112">
        <f t="shared" si="74"/>
        <v>43</v>
      </c>
      <c r="P151" s="112">
        <f t="shared" si="75"/>
        <v>2</v>
      </c>
      <c r="Q151" s="113">
        <f t="shared" si="76"/>
        <v>0.58108108108108103</v>
      </c>
      <c r="R151" s="112">
        <v>6</v>
      </c>
      <c r="S151" s="112">
        <v>4</v>
      </c>
      <c r="T151" s="112"/>
      <c r="U151" s="112">
        <v>5</v>
      </c>
      <c r="V151" s="112">
        <v>2</v>
      </c>
      <c r="W151" s="112"/>
      <c r="X151" s="112">
        <v>5</v>
      </c>
      <c r="Y151" s="112">
        <v>3</v>
      </c>
      <c r="Z151" s="112"/>
      <c r="AA151" s="112">
        <v>0</v>
      </c>
      <c r="AB151" s="112">
        <v>0</v>
      </c>
      <c r="AC151" s="112"/>
      <c r="AD151" s="112">
        <v>2</v>
      </c>
      <c r="AE151" s="112">
        <v>2</v>
      </c>
      <c r="AF151" s="112"/>
      <c r="AG151" s="112">
        <v>4</v>
      </c>
      <c r="AH151" s="112">
        <v>3</v>
      </c>
      <c r="AI151" s="112"/>
      <c r="AJ151" s="112">
        <v>3</v>
      </c>
      <c r="AK151" s="112">
        <v>1</v>
      </c>
      <c r="AL151" s="112"/>
      <c r="AM151" s="112">
        <v>7</v>
      </c>
      <c r="AN151" s="112">
        <v>7</v>
      </c>
      <c r="AO151" s="112"/>
      <c r="AP151" s="112">
        <v>5</v>
      </c>
      <c r="AQ151" s="112">
        <v>0</v>
      </c>
      <c r="AR151" s="112"/>
      <c r="AS151" s="112">
        <v>5</v>
      </c>
      <c r="AT151" s="112">
        <v>3</v>
      </c>
      <c r="AU151" s="112">
        <v>1</v>
      </c>
      <c r="AV151" s="112">
        <v>4</v>
      </c>
      <c r="AW151" s="112">
        <v>3</v>
      </c>
      <c r="AX151" s="112"/>
      <c r="AY151" s="112">
        <v>5</v>
      </c>
      <c r="AZ151" s="112">
        <v>3</v>
      </c>
      <c r="BA151" s="112"/>
      <c r="BB151" s="112">
        <v>6</v>
      </c>
      <c r="BC151" s="112">
        <v>3</v>
      </c>
      <c r="BD151" s="112"/>
      <c r="BE151" s="112">
        <v>6</v>
      </c>
      <c r="BF151" s="112">
        <v>3</v>
      </c>
      <c r="BG151" s="112"/>
      <c r="BH151" s="112">
        <v>7</v>
      </c>
      <c r="BI151" s="112">
        <v>6</v>
      </c>
      <c r="BJ151" s="112">
        <v>1</v>
      </c>
      <c r="BK151" s="112">
        <v>4</v>
      </c>
      <c r="BL151" s="112">
        <v>0</v>
      </c>
      <c r="BM151" s="112"/>
      <c r="BN151" s="111"/>
      <c r="BO151" s="111"/>
      <c r="BP151" s="111"/>
      <c r="BQ151" s="111"/>
      <c r="BR151" s="111"/>
      <c r="BS151" s="111"/>
      <c r="BT151" s="101"/>
      <c r="BU151" s="101"/>
      <c r="BV151" s="101"/>
      <c r="BW151" s="101"/>
      <c r="BX151" s="101"/>
    </row>
    <row r="152" spans="1:76">
      <c r="A152" s="124">
        <v>8</v>
      </c>
      <c r="B152" s="101" t="s">
        <v>868</v>
      </c>
      <c r="C152" s="101" t="str">
        <f t="shared" si="71"/>
        <v>DEREK HENLEY</v>
      </c>
      <c r="D152" s="111">
        <v>182</v>
      </c>
      <c r="E152" s="111">
        <v>97</v>
      </c>
      <c r="F152" s="111">
        <v>2</v>
      </c>
      <c r="G152" s="123">
        <v>0.53296703296703296</v>
      </c>
      <c r="H152" s="111">
        <v>9</v>
      </c>
      <c r="I152" s="111">
        <v>549</v>
      </c>
      <c r="J152" s="111">
        <v>325</v>
      </c>
      <c r="K152" s="111">
        <v>22</v>
      </c>
      <c r="L152" s="115">
        <f t="shared" si="72"/>
        <v>0.59198542805100185</v>
      </c>
      <c r="M152" s="114"/>
      <c r="N152" s="112">
        <f t="shared" si="73"/>
        <v>62</v>
      </c>
      <c r="O152" s="112">
        <f t="shared" si="74"/>
        <v>36</v>
      </c>
      <c r="P152" s="112">
        <f t="shared" si="75"/>
        <v>0</v>
      </c>
      <c r="Q152" s="113">
        <f t="shared" si="76"/>
        <v>0.58064516129032262</v>
      </c>
      <c r="R152" s="112">
        <v>3</v>
      </c>
      <c r="S152" s="112">
        <v>3</v>
      </c>
      <c r="T152" s="112"/>
      <c r="U152" s="112">
        <v>4</v>
      </c>
      <c r="V152" s="112">
        <v>3</v>
      </c>
      <c r="W152" s="112"/>
      <c r="X152" s="112">
        <v>6</v>
      </c>
      <c r="Y152" s="112">
        <v>5</v>
      </c>
      <c r="Z152" s="112"/>
      <c r="AA152" s="112">
        <v>4</v>
      </c>
      <c r="AB152" s="112">
        <v>1</v>
      </c>
      <c r="AC152" s="112"/>
      <c r="AD152" s="112">
        <v>5</v>
      </c>
      <c r="AE152" s="112">
        <v>3</v>
      </c>
      <c r="AF152" s="112"/>
      <c r="AG152" s="112">
        <v>5</v>
      </c>
      <c r="AH152" s="112">
        <v>3</v>
      </c>
      <c r="AI152" s="112"/>
      <c r="AJ152" s="112">
        <v>3</v>
      </c>
      <c r="AK152" s="112">
        <v>1</v>
      </c>
      <c r="AL152" s="112"/>
      <c r="AM152" s="112">
        <v>7</v>
      </c>
      <c r="AN152" s="112">
        <v>6</v>
      </c>
      <c r="AO152" s="112"/>
      <c r="AP152" s="112">
        <v>5</v>
      </c>
      <c r="AQ152" s="112">
        <v>1</v>
      </c>
      <c r="AR152" s="112"/>
      <c r="AS152" s="112">
        <v>3</v>
      </c>
      <c r="AT152" s="112">
        <v>0</v>
      </c>
      <c r="AU152" s="112"/>
      <c r="AV152" s="112">
        <v>3</v>
      </c>
      <c r="AW152" s="112">
        <v>2</v>
      </c>
      <c r="AX152" s="112"/>
      <c r="AY152" s="112">
        <v>0</v>
      </c>
      <c r="AZ152" s="112">
        <v>0</v>
      </c>
      <c r="BA152" s="112"/>
      <c r="BB152" s="112">
        <v>5</v>
      </c>
      <c r="BC152" s="112">
        <v>4</v>
      </c>
      <c r="BD152" s="112"/>
      <c r="BE152" s="112">
        <v>5</v>
      </c>
      <c r="BF152" s="112">
        <v>4</v>
      </c>
      <c r="BG152" s="112"/>
      <c r="BH152" s="112">
        <v>0</v>
      </c>
      <c r="BI152" s="112">
        <v>0</v>
      </c>
      <c r="BJ152" s="112"/>
      <c r="BK152" s="112">
        <v>4</v>
      </c>
      <c r="BL152" s="112">
        <v>0</v>
      </c>
      <c r="BM152" s="112"/>
      <c r="BN152" s="111"/>
      <c r="BO152" s="111"/>
      <c r="BP152" s="111"/>
      <c r="BQ152" s="111"/>
      <c r="BR152" s="111"/>
      <c r="BS152" s="111"/>
      <c r="BT152" s="101"/>
      <c r="BU152" s="101"/>
      <c r="BV152" s="101"/>
      <c r="BW152" s="101"/>
      <c r="BX152" s="101"/>
    </row>
    <row r="153" spans="1:76">
      <c r="A153" s="124">
        <v>9</v>
      </c>
      <c r="B153" s="101" t="s">
        <v>867</v>
      </c>
      <c r="C153" s="101" t="str">
        <f t="shared" si="71"/>
        <v>RODD CUNNINGHAM</v>
      </c>
      <c r="D153" s="111">
        <v>135</v>
      </c>
      <c r="E153" s="111">
        <v>70</v>
      </c>
      <c r="F153" s="111">
        <v>9</v>
      </c>
      <c r="G153" s="123">
        <v>0.51851851851851849</v>
      </c>
      <c r="H153" s="111">
        <v>4</v>
      </c>
      <c r="I153" s="111">
        <v>215</v>
      </c>
      <c r="J153" s="111">
        <v>117</v>
      </c>
      <c r="K153" s="111">
        <v>4</v>
      </c>
      <c r="L153" s="115">
        <f t="shared" si="72"/>
        <v>0.54418604651162794</v>
      </c>
      <c r="M153" s="114"/>
      <c r="N153" s="112">
        <f t="shared" si="73"/>
        <v>52</v>
      </c>
      <c r="O153" s="112">
        <f t="shared" si="74"/>
        <v>25</v>
      </c>
      <c r="P153" s="112">
        <f t="shared" si="75"/>
        <v>0</v>
      </c>
      <c r="Q153" s="113">
        <f t="shared" si="76"/>
        <v>0.48076923076923078</v>
      </c>
      <c r="R153" s="112">
        <v>4</v>
      </c>
      <c r="S153" s="112">
        <v>2</v>
      </c>
      <c r="T153" s="112"/>
      <c r="U153" s="112">
        <v>3</v>
      </c>
      <c r="V153" s="112">
        <v>0</v>
      </c>
      <c r="W153" s="112"/>
      <c r="X153" s="112">
        <v>3</v>
      </c>
      <c r="Y153" s="112">
        <v>1</v>
      </c>
      <c r="Z153" s="112"/>
      <c r="AA153" s="112">
        <v>3</v>
      </c>
      <c r="AB153" s="112">
        <v>1</v>
      </c>
      <c r="AC153" s="112"/>
      <c r="AD153" s="112">
        <v>4</v>
      </c>
      <c r="AE153" s="112">
        <v>1</v>
      </c>
      <c r="AF153" s="112"/>
      <c r="AG153" s="112">
        <v>4</v>
      </c>
      <c r="AH153" s="112">
        <v>2</v>
      </c>
      <c r="AI153" s="112"/>
      <c r="AJ153" s="112">
        <v>1</v>
      </c>
      <c r="AK153" s="112">
        <v>0</v>
      </c>
      <c r="AL153" s="112"/>
      <c r="AM153" s="112">
        <v>0</v>
      </c>
      <c r="AN153" s="112">
        <v>0</v>
      </c>
      <c r="AO153" s="112"/>
      <c r="AP153" s="112">
        <v>0</v>
      </c>
      <c r="AQ153" s="112">
        <v>0</v>
      </c>
      <c r="AR153" s="112"/>
      <c r="AS153" s="112">
        <v>2</v>
      </c>
      <c r="AT153" s="112">
        <v>2</v>
      </c>
      <c r="AU153" s="112"/>
      <c r="AV153" s="112">
        <v>4</v>
      </c>
      <c r="AW153" s="112">
        <v>2</v>
      </c>
      <c r="AX153" s="112"/>
      <c r="AY153" s="112">
        <v>6</v>
      </c>
      <c r="AZ153" s="112">
        <v>5</v>
      </c>
      <c r="BA153" s="112"/>
      <c r="BB153" s="112">
        <v>5</v>
      </c>
      <c r="BC153" s="112">
        <v>2</v>
      </c>
      <c r="BD153" s="112"/>
      <c r="BE153" s="112">
        <v>5</v>
      </c>
      <c r="BF153" s="112">
        <v>2</v>
      </c>
      <c r="BG153" s="112"/>
      <c r="BH153" s="112">
        <v>6</v>
      </c>
      <c r="BI153" s="112">
        <v>4</v>
      </c>
      <c r="BJ153" s="112"/>
      <c r="BK153" s="112">
        <v>2</v>
      </c>
      <c r="BL153" s="112">
        <v>1</v>
      </c>
      <c r="BM153" s="112"/>
      <c r="BN153" s="111"/>
      <c r="BO153" s="111"/>
      <c r="BP153" s="111"/>
      <c r="BQ153" s="111"/>
      <c r="BR153" s="111"/>
      <c r="BS153" s="111"/>
      <c r="BT153" s="101"/>
      <c r="BU153" s="101"/>
      <c r="BV153" s="101"/>
      <c r="BW153" s="101"/>
      <c r="BX153" s="101"/>
    </row>
    <row r="154" spans="1:76">
      <c r="A154" s="124">
        <v>10</v>
      </c>
      <c r="B154" s="101" t="s">
        <v>866</v>
      </c>
      <c r="C154" s="101" t="str">
        <f t="shared" si="71"/>
        <v>JASON HART</v>
      </c>
      <c r="D154" s="111">
        <v>43</v>
      </c>
      <c r="E154" s="111">
        <v>19</v>
      </c>
      <c r="F154" s="111">
        <v>0</v>
      </c>
      <c r="G154" s="123">
        <v>0.44186046511627908</v>
      </c>
      <c r="H154" s="111">
        <v>3</v>
      </c>
      <c r="I154" s="111">
        <v>167</v>
      </c>
      <c r="J154" s="111">
        <v>80</v>
      </c>
      <c r="K154" s="111">
        <v>1</v>
      </c>
      <c r="L154" s="115">
        <f t="shared" si="72"/>
        <v>0.47904191616766467</v>
      </c>
      <c r="M154" s="114"/>
      <c r="N154" s="112">
        <f t="shared" si="73"/>
        <v>30</v>
      </c>
      <c r="O154" s="112">
        <f t="shared" si="74"/>
        <v>13</v>
      </c>
      <c r="P154" s="112">
        <f t="shared" si="75"/>
        <v>0</v>
      </c>
      <c r="Q154" s="113">
        <f t="shared" si="76"/>
        <v>0.43333333333333335</v>
      </c>
      <c r="R154" s="112">
        <v>1</v>
      </c>
      <c r="S154" s="112">
        <v>0</v>
      </c>
      <c r="T154" s="112"/>
      <c r="U154" s="112">
        <v>5</v>
      </c>
      <c r="V154" s="112">
        <v>4</v>
      </c>
      <c r="W154" s="112"/>
      <c r="X154" s="112">
        <v>2</v>
      </c>
      <c r="Y154" s="112">
        <v>0</v>
      </c>
      <c r="Z154" s="112"/>
      <c r="AA154" s="112">
        <v>3</v>
      </c>
      <c r="AB154" s="112">
        <v>2</v>
      </c>
      <c r="AC154" s="112"/>
      <c r="AD154" s="112">
        <v>3</v>
      </c>
      <c r="AE154" s="112">
        <v>2</v>
      </c>
      <c r="AF154" s="112"/>
      <c r="AG154" s="112">
        <v>2</v>
      </c>
      <c r="AH154" s="112">
        <v>2</v>
      </c>
      <c r="AI154" s="112"/>
      <c r="AJ154" s="112">
        <v>3</v>
      </c>
      <c r="AK154" s="112">
        <v>2</v>
      </c>
      <c r="AL154" s="112"/>
      <c r="AM154" s="112">
        <v>2</v>
      </c>
      <c r="AN154" s="112">
        <v>0</v>
      </c>
      <c r="AO154" s="112"/>
      <c r="AP154" s="112">
        <v>0</v>
      </c>
      <c r="AQ154" s="112">
        <v>0</v>
      </c>
      <c r="AR154" s="112"/>
      <c r="AS154" s="112">
        <v>2</v>
      </c>
      <c r="AT154" s="112">
        <v>0</v>
      </c>
      <c r="AU154" s="112"/>
      <c r="AV154" s="112">
        <v>0</v>
      </c>
      <c r="AW154" s="112">
        <v>0</v>
      </c>
      <c r="AX154" s="112"/>
      <c r="AY154" s="112">
        <v>0</v>
      </c>
      <c r="AZ154" s="112">
        <v>0</v>
      </c>
      <c r="BA154" s="112"/>
      <c r="BB154" s="112">
        <v>0</v>
      </c>
      <c r="BC154" s="112">
        <v>0</v>
      </c>
      <c r="BD154" s="112"/>
      <c r="BE154" s="112">
        <v>0</v>
      </c>
      <c r="BF154" s="112">
        <v>0</v>
      </c>
      <c r="BG154" s="112"/>
      <c r="BH154" s="112">
        <v>7</v>
      </c>
      <c r="BI154" s="112">
        <v>1</v>
      </c>
      <c r="BJ154" s="112"/>
      <c r="BK154" s="112">
        <v>0</v>
      </c>
      <c r="BL154" s="112">
        <v>0</v>
      </c>
      <c r="BM154" s="112"/>
      <c r="BN154" s="111"/>
      <c r="BO154" s="111"/>
      <c r="BP154" s="111"/>
      <c r="BQ154" s="111"/>
      <c r="BR154" s="111"/>
      <c r="BS154" s="111"/>
      <c r="BT154" s="101"/>
      <c r="BU154" s="101"/>
      <c r="BV154" s="101"/>
      <c r="BW154" s="101"/>
      <c r="BX154" s="101"/>
    </row>
    <row r="155" spans="1:76">
      <c r="A155" s="124">
        <v>11</v>
      </c>
      <c r="B155" s="101" t="s">
        <v>865</v>
      </c>
      <c r="C155" s="101" t="str">
        <f t="shared" si="71"/>
        <v>DAN BROWN</v>
      </c>
      <c r="D155" s="111">
        <v>45</v>
      </c>
      <c r="E155" s="111">
        <v>16</v>
      </c>
      <c r="F155" s="111">
        <v>0</v>
      </c>
      <c r="G155" s="123">
        <v>0.35555555555555557</v>
      </c>
      <c r="H155" s="111">
        <v>6</v>
      </c>
      <c r="I155" s="111">
        <v>251</v>
      </c>
      <c r="J155" s="111">
        <v>118</v>
      </c>
      <c r="K155" s="111">
        <v>3</v>
      </c>
      <c r="L155" s="115">
        <f t="shared" si="72"/>
        <v>0.47011952191235062</v>
      </c>
      <c r="M155" s="114"/>
      <c r="N155" s="112">
        <f t="shared" si="73"/>
        <v>43</v>
      </c>
      <c r="O155" s="112">
        <f t="shared" si="74"/>
        <v>23</v>
      </c>
      <c r="P155" s="112">
        <f t="shared" si="75"/>
        <v>0</v>
      </c>
      <c r="Q155" s="113">
        <f t="shared" si="76"/>
        <v>0.53488372093023251</v>
      </c>
      <c r="R155" s="112">
        <v>2</v>
      </c>
      <c r="S155" s="112">
        <v>1</v>
      </c>
      <c r="T155" s="112"/>
      <c r="U155" s="112">
        <v>0</v>
      </c>
      <c r="V155" s="112">
        <v>0</v>
      </c>
      <c r="W155" s="112"/>
      <c r="X155" s="112">
        <v>3</v>
      </c>
      <c r="Y155" s="112">
        <v>2</v>
      </c>
      <c r="Z155" s="112"/>
      <c r="AA155" s="112">
        <v>0</v>
      </c>
      <c r="AB155" s="112">
        <v>0</v>
      </c>
      <c r="AC155" s="112"/>
      <c r="AD155" s="112">
        <v>6</v>
      </c>
      <c r="AE155" s="112">
        <v>2</v>
      </c>
      <c r="AF155" s="112"/>
      <c r="AG155" s="112">
        <v>0</v>
      </c>
      <c r="AH155" s="112">
        <v>0</v>
      </c>
      <c r="AI155" s="112"/>
      <c r="AJ155" s="112">
        <v>0</v>
      </c>
      <c r="AK155" s="112">
        <v>0</v>
      </c>
      <c r="AL155" s="112"/>
      <c r="AM155" s="112">
        <v>5</v>
      </c>
      <c r="AN155" s="112">
        <v>3</v>
      </c>
      <c r="AO155" s="112"/>
      <c r="AP155" s="112">
        <v>4</v>
      </c>
      <c r="AQ155" s="112">
        <v>1</v>
      </c>
      <c r="AR155" s="112"/>
      <c r="AS155" s="112">
        <v>4</v>
      </c>
      <c r="AT155" s="112">
        <v>2</v>
      </c>
      <c r="AU155" s="112"/>
      <c r="AV155" s="112">
        <v>0</v>
      </c>
      <c r="AW155" s="112">
        <v>0</v>
      </c>
      <c r="AX155" s="112"/>
      <c r="AY155" s="112">
        <v>5</v>
      </c>
      <c r="AZ155" s="112">
        <v>2</v>
      </c>
      <c r="BA155" s="112"/>
      <c r="BB155" s="112">
        <v>5</v>
      </c>
      <c r="BC155" s="112">
        <v>3</v>
      </c>
      <c r="BD155" s="112"/>
      <c r="BE155" s="112">
        <v>0</v>
      </c>
      <c r="BF155" s="112">
        <v>0</v>
      </c>
      <c r="BG155" s="112"/>
      <c r="BH155" s="112">
        <v>6</v>
      </c>
      <c r="BI155" s="112">
        <v>5</v>
      </c>
      <c r="BJ155" s="112"/>
      <c r="BK155" s="112">
        <v>3</v>
      </c>
      <c r="BL155" s="112">
        <v>2</v>
      </c>
      <c r="BM155" s="112"/>
      <c r="BN155" s="111"/>
      <c r="BO155" s="111"/>
      <c r="BP155" s="111"/>
      <c r="BQ155" s="111"/>
      <c r="BR155" s="111"/>
      <c r="BS155" s="111"/>
      <c r="BT155" s="101"/>
      <c r="BU155" s="101"/>
      <c r="BV155" s="101"/>
      <c r="BW155" s="101"/>
      <c r="BX155" s="101"/>
    </row>
    <row r="156" spans="1:76">
      <c r="A156" s="124">
        <v>12</v>
      </c>
      <c r="B156" s="101" t="s">
        <v>864</v>
      </c>
      <c r="C156" s="101" t="str">
        <f t="shared" si="71"/>
        <v>JASON REETZ</v>
      </c>
      <c r="D156" s="111">
        <v>144</v>
      </c>
      <c r="E156" s="111">
        <v>65</v>
      </c>
      <c r="F156" s="111">
        <v>2</v>
      </c>
      <c r="G156" s="123">
        <v>0.4513888888888889</v>
      </c>
      <c r="H156" s="111">
        <v>4</v>
      </c>
      <c r="I156" s="111">
        <v>244</v>
      </c>
      <c r="J156" s="111">
        <v>123</v>
      </c>
      <c r="K156" s="111">
        <v>3</v>
      </c>
      <c r="L156" s="115">
        <f t="shared" si="72"/>
        <v>0.50409836065573765</v>
      </c>
      <c r="M156" s="114"/>
      <c r="N156" s="112">
        <f t="shared" si="73"/>
        <v>73</v>
      </c>
      <c r="O156" s="112">
        <f t="shared" si="74"/>
        <v>36</v>
      </c>
      <c r="P156" s="112">
        <f t="shared" si="75"/>
        <v>3</v>
      </c>
      <c r="Q156" s="113">
        <f t="shared" si="76"/>
        <v>0.49315068493150682</v>
      </c>
      <c r="R156" s="112">
        <v>4</v>
      </c>
      <c r="S156" s="112">
        <v>2</v>
      </c>
      <c r="T156" s="112"/>
      <c r="U156" s="112">
        <v>4</v>
      </c>
      <c r="V156" s="112">
        <v>2</v>
      </c>
      <c r="W156" s="112"/>
      <c r="X156" s="112">
        <v>7</v>
      </c>
      <c r="Y156" s="112">
        <v>5</v>
      </c>
      <c r="Z156" s="112">
        <v>2</v>
      </c>
      <c r="AA156" s="112">
        <v>3</v>
      </c>
      <c r="AB156" s="112">
        <v>2</v>
      </c>
      <c r="AC156" s="112"/>
      <c r="AD156" s="112">
        <v>5</v>
      </c>
      <c r="AE156" s="112">
        <v>4</v>
      </c>
      <c r="AF156" s="112"/>
      <c r="AG156" s="112">
        <v>5</v>
      </c>
      <c r="AH156" s="112">
        <v>2</v>
      </c>
      <c r="AI156" s="112">
        <v>1</v>
      </c>
      <c r="AJ156" s="112">
        <v>4</v>
      </c>
      <c r="AK156" s="112">
        <v>3</v>
      </c>
      <c r="AL156" s="112"/>
      <c r="AM156" s="112">
        <v>7</v>
      </c>
      <c r="AN156" s="112">
        <v>4</v>
      </c>
      <c r="AO156" s="112"/>
      <c r="AP156" s="112">
        <v>4</v>
      </c>
      <c r="AQ156" s="112">
        <v>1</v>
      </c>
      <c r="AR156" s="112"/>
      <c r="AS156" s="112">
        <v>5</v>
      </c>
      <c r="AT156" s="112">
        <v>2</v>
      </c>
      <c r="AU156" s="112"/>
      <c r="AV156" s="112">
        <v>4</v>
      </c>
      <c r="AW156" s="112">
        <v>3</v>
      </c>
      <c r="AX156" s="112"/>
      <c r="AY156" s="112">
        <v>3</v>
      </c>
      <c r="AZ156" s="112">
        <v>0</v>
      </c>
      <c r="BA156" s="112"/>
      <c r="BB156" s="112">
        <v>4</v>
      </c>
      <c r="BC156" s="112">
        <v>3</v>
      </c>
      <c r="BD156" s="112"/>
      <c r="BE156" s="112">
        <v>5</v>
      </c>
      <c r="BF156" s="112">
        <v>2</v>
      </c>
      <c r="BG156" s="112"/>
      <c r="BH156" s="112">
        <v>7</v>
      </c>
      <c r="BI156" s="112">
        <v>1</v>
      </c>
      <c r="BJ156" s="112"/>
      <c r="BK156" s="112">
        <v>2</v>
      </c>
      <c r="BL156" s="112">
        <v>0</v>
      </c>
      <c r="BM156" s="112"/>
      <c r="BN156" s="111"/>
      <c r="BO156" s="111"/>
      <c r="BP156" s="111"/>
      <c r="BQ156" s="111"/>
      <c r="BR156" s="111"/>
      <c r="BS156" s="111"/>
      <c r="BT156" s="101"/>
      <c r="BU156" s="101"/>
      <c r="BV156" s="101"/>
      <c r="BW156" s="101"/>
      <c r="BX156" s="101"/>
    </row>
    <row r="157" spans="1:76">
      <c r="A157" s="124">
        <v>13</v>
      </c>
      <c r="B157" s="101" t="s">
        <v>863</v>
      </c>
      <c r="C157" s="101" t="str">
        <f t="shared" si="71"/>
        <v>RYAN ZOELLNER</v>
      </c>
      <c r="D157" s="111">
        <v>175</v>
      </c>
      <c r="E157" s="111">
        <v>82</v>
      </c>
      <c r="F157" s="111">
        <v>0</v>
      </c>
      <c r="G157" s="123">
        <v>0.46857142857142858</v>
      </c>
      <c r="H157" s="111">
        <v>3</v>
      </c>
      <c r="I157" s="111">
        <v>123</v>
      </c>
      <c r="J157" s="111">
        <v>57</v>
      </c>
      <c r="K157" s="111">
        <v>0</v>
      </c>
      <c r="L157" s="115">
        <f t="shared" si="72"/>
        <v>0.46341463414634149</v>
      </c>
      <c r="M157" s="114"/>
      <c r="N157" s="112">
        <f t="shared" si="73"/>
        <v>44</v>
      </c>
      <c r="O157" s="112">
        <f t="shared" si="74"/>
        <v>20</v>
      </c>
      <c r="P157" s="112">
        <f t="shared" si="75"/>
        <v>0</v>
      </c>
      <c r="Q157" s="113">
        <f t="shared" si="76"/>
        <v>0.45454545454545453</v>
      </c>
      <c r="R157" s="112">
        <v>1</v>
      </c>
      <c r="S157" s="112">
        <v>0</v>
      </c>
      <c r="T157" s="112"/>
      <c r="U157" s="112">
        <v>5</v>
      </c>
      <c r="V157" s="112">
        <v>2</v>
      </c>
      <c r="W157" s="112"/>
      <c r="X157" s="112">
        <v>3</v>
      </c>
      <c r="Y157" s="112">
        <v>2</v>
      </c>
      <c r="Z157" s="112"/>
      <c r="AA157" s="112">
        <v>2</v>
      </c>
      <c r="AB157" s="112">
        <v>1</v>
      </c>
      <c r="AC157" s="112"/>
      <c r="AD157" s="112">
        <v>3</v>
      </c>
      <c r="AE157" s="112">
        <v>3</v>
      </c>
      <c r="AF157" s="112"/>
      <c r="AG157" s="112">
        <v>2</v>
      </c>
      <c r="AH157" s="112">
        <v>1</v>
      </c>
      <c r="AI157" s="112"/>
      <c r="AJ157" s="112">
        <v>3</v>
      </c>
      <c r="AK157" s="112">
        <v>1</v>
      </c>
      <c r="AL157" s="112"/>
      <c r="AM157" s="112">
        <v>2</v>
      </c>
      <c r="AN157" s="112">
        <v>0</v>
      </c>
      <c r="AO157" s="112"/>
      <c r="AP157" s="112">
        <v>4</v>
      </c>
      <c r="AQ157" s="112">
        <v>2</v>
      </c>
      <c r="AR157" s="112"/>
      <c r="AS157" s="112">
        <v>2</v>
      </c>
      <c r="AT157" s="112">
        <v>2</v>
      </c>
      <c r="AU157" s="112"/>
      <c r="AV157" s="112">
        <v>4</v>
      </c>
      <c r="AW157" s="112">
        <v>2</v>
      </c>
      <c r="AX157" s="112"/>
      <c r="AY157" s="112">
        <v>4</v>
      </c>
      <c r="AZ157" s="112">
        <v>1</v>
      </c>
      <c r="BA157" s="112"/>
      <c r="BB157" s="112">
        <v>0</v>
      </c>
      <c r="BC157" s="112">
        <v>0</v>
      </c>
      <c r="BD157" s="112"/>
      <c r="BE157" s="112">
        <v>5</v>
      </c>
      <c r="BF157" s="112">
        <v>2</v>
      </c>
      <c r="BG157" s="112"/>
      <c r="BH157" s="112">
        <v>3</v>
      </c>
      <c r="BI157" s="112">
        <v>1</v>
      </c>
      <c r="BJ157" s="112"/>
      <c r="BK157" s="112">
        <v>1</v>
      </c>
      <c r="BL157" s="112">
        <v>0</v>
      </c>
      <c r="BM157" s="112"/>
      <c r="BN157" s="111"/>
      <c r="BO157" s="111"/>
      <c r="BP157" s="111"/>
      <c r="BQ157" s="111"/>
      <c r="BR157" s="111"/>
      <c r="BS157" s="111"/>
      <c r="BT157" s="101"/>
      <c r="BU157" s="101"/>
      <c r="BV157" s="101"/>
      <c r="BW157" s="101"/>
      <c r="BX157" s="101"/>
    </row>
    <row r="158" spans="1:76">
      <c r="A158" s="124">
        <v>14</v>
      </c>
      <c r="B158" s="101" t="s">
        <v>862</v>
      </c>
      <c r="C158" s="101" t="str">
        <f t="shared" si="71"/>
        <v>JAMIE JAMALEDDINE</v>
      </c>
      <c r="D158" s="111">
        <f>SUM(D145:D157)</f>
        <v>3501</v>
      </c>
      <c r="E158" s="111">
        <f>SUM(E145:E157)</f>
        <v>1872</v>
      </c>
      <c r="F158" s="111">
        <f>SUM(F145:F157)</f>
        <v>70</v>
      </c>
      <c r="G158" s="123">
        <f>+E158/D158</f>
        <v>0.53470437017994854</v>
      </c>
      <c r="H158" s="111">
        <v>7</v>
      </c>
      <c r="I158" s="111">
        <v>251</v>
      </c>
      <c r="J158" s="111">
        <v>132</v>
      </c>
      <c r="K158" s="111">
        <v>5</v>
      </c>
      <c r="L158" s="115">
        <f t="shared" si="72"/>
        <v>0.52589641434262946</v>
      </c>
      <c r="M158" s="114"/>
      <c r="N158" s="112">
        <f t="shared" si="73"/>
        <v>73</v>
      </c>
      <c r="O158" s="112">
        <f t="shared" si="74"/>
        <v>43</v>
      </c>
      <c r="P158" s="112">
        <f t="shared" si="75"/>
        <v>2</v>
      </c>
      <c r="Q158" s="113">
        <f t="shared" si="76"/>
        <v>0.58904109589041098</v>
      </c>
      <c r="R158" s="112">
        <v>2</v>
      </c>
      <c r="S158" s="112">
        <v>2</v>
      </c>
      <c r="T158" s="112"/>
      <c r="U158" s="112">
        <v>4</v>
      </c>
      <c r="V158" s="112">
        <v>2</v>
      </c>
      <c r="W158" s="112"/>
      <c r="X158" s="112">
        <v>7</v>
      </c>
      <c r="Y158" s="112">
        <v>4</v>
      </c>
      <c r="Z158" s="112"/>
      <c r="AA158" s="112">
        <v>4</v>
      </c>
      <c r="AB158" s="112">
        <v>0</v>
      </c>
      <c r="AC158" s="112"/>
      <c r="AD158" s="112">
        <v>6</v>
      </c>
      <c r="AE158" s="112">
        <v>3</v>
      </c>
      <c r="AF158" s="112"/>
      <c r="AG158" s="112">
        <v>5</v>
      </c>
      <c r="AH158" s="112">
        <v>4</v>
      </c>
      <c r="AI158" s="112"/>
      <c r="AJ158" s="112">
        <v>4</v>
      </c>
      <c r="AK158" s="112">
        <v>2</v>
      </c>
      <c r="AL158" s="112">
        <v>1</v>
      </c>
      <c r="AM158" s="112">
        <v>5</v>
      </c>
      <c r="AN158" s="112">
        <v>5</v>
      </c>
      <c r="AO158" s="112"/>
      <c r="AP158" s="112">
        <v>5</v>
      </c>
      <c r="AQ158" s="112">
        <v>4</v>
      </c>
      <c r="AR158" s="112"/>
      <c r="AS158" s="112">
        <v>5</v>
      </c>
      <c r="AT158" s="112">
        <v>2</v>
      </c>
      <c r="AU158" s="112"/>
      <c r="AV158" s="112">
        <v>4</v>
      </c>
      <c r="AW158" s="112">
        <v>3</v>
      </c>
      <c r="AX158" s="112"/>
      <c r="AY158" s="112">
        <v>6</v>
      </c>
      <c r="AZ158" s="112">
        <v>4</v>
      </c>
      <c r="BA158" s="112"/>
      <c r="BB158" s="112">
        <v>5</v>
      </c>
      <c r="BC158" s="112">
        <v>1</v>
      </c>
      <c r="BD158" s="112">
        <v>1</v>
      </c>
      <c r="BE158" s="112">
        <v>4</v>
      </c>
      <c r="BF158" s="112">
        <v>3</v>
      </c>
      <c r="BG158" s="112"/>
      <c r="BH158" s="112">
        <v>3</v>
      </c>
      <c r="BI158" s="112">
        <v>2</v>
      </c>
      <c r="BJ158" s="112"/>
      <c r="BK158" s="112">
        <v>4</v>
      </c>
      <c r="BL158" s="112">
        <v>2</v>
      </c>
      <c r="BM158" s="112"/>
      <c r="BN158" s="111"/>
      <c r="BO158" s="111"/>
      <c r="BP158" s="111"/>
      <c r="BQ158" s="111"/>
      <c r="BR158" s="111"/>
      <c r="BS158" s="111"/>
      <c r="BT158" s="101"/>
      <c r="BU158" s="101"/>
      <c r="BV158" s="101"/>
      <c r="BW158" s="101"/>
      <c r="BX158" s="101"/>
    </row>
    <row r="159" spans="1:76">
      <c r="A159" s="124">
        <v>15</v>
      </c>
      <c r="B159" s="101" t="s">
        <v>861</v>
      </c>
      <c r="C159" s="101" t="str">
        <f t="shared" si="71"/>
        <v>JEFF FOSTER</v>
      </c>
      <c r="D159" s="101"/>
      <c r="E159" s="101"/>
      <c r="F159" s="101"/>
      <c r="G159" s="129"/>
      <c r="H159" s="111">
        <v>1</v>
      </c>
      <c r="I159" s="111">
        <v>30</v>
      </c>
      <c r="J159" s="111">
        <v>16</v>
      </c>
      <c r="K159" s="111">
        <v>0</v>
      </c>
      <c r="L159" s="115">
        <f>+J159/I159</f>
        <v>0.53333333333333333</v>
      </c>
      <c r="M159" s="114"/>
      <c r="N159" s="112">
        <f t="shared" si="73"/>
        <v>30</v>
      </c>
      <c r="O159" s="112">
        <f t="shared" si="74"/>
        <v>16</v>
      </c>
      <c r="P159" s="112">
        <f t="shared" si="75"/>
        <v>0</v>
      </c>
      <c r="Q159" s="113">
        <f t="shared" si="76"/>
        <v>0.53333333333333333</v>
      </c>
      <c r="R159" s="112">
        <v>4</v>
      </c>
      <c r="S159" s="112">
        <v>0</v>
      </c>
      <c r="T159" s="112"/>
      <c r="U159" s="112">
        <v>4</v>
      </c>
      <c r="V159" s="112">
        <v>1</v>
      </c>
      <c r="W159" s="112"/>
      <c r="X159" s="112">
        <v>6</v>
      </c>
      <c r="Y159" s="112">
        <v>6</v>
      </c>
      <c r="Z159" s="112"/>
      <c r="AA159" s="112">
        <v>1</v>
      </c>
      <c r="AB159" s="112">
        <v>0</v>
      </c>
      <c r="AC159" s="112"/>
      <c r="AD159" s="112">
        <v>0</v>
      </c>
      <c r="AE159" s="112">
        <v>0</v>
      </c>
      <c r="AF159" s="112"/>
      <c r="AG159" s="112">
        <v>0</v>
      </c>
      <c r="AH159" s="112">
        <v>0</v>
      </c>
      <c r="AI159" s="112"/>
      <c r="AJ159" s="112">
        <v>0</v>
      </c>
      <c r="AK159" s="112">
        <v>0</v>
      </c>
      <c r="AL159" s="112"/>
      <c r="AM159" s="112">
        <v>0</v>
      </c>
      <c r="AN159" s="112">
        <v>0</v>
      </c>
      <c r="AO159" s="112"/>
      <c r="AP159" s="112">
        <v>0</v>
      </c>
      <c r="AQ159" s="112">
        <v>0</v>
      </c>
      <c r="AR159" s="112"/>
      <c r="AS159" s="112">
        <v>0</v>
      </c>
      <c r="AT159" s="112">
        <v>0</v>
      </c>
      <c r="AU159" s="112"/>
      <c r="AV159" s="112">
        <v>0</v>
      </c>
      <c r="AW159" s="112">
        <v>0</v>
      </c>
      <c r="AX159" s="112"/>
      <c r="AY159" s="112">
        <v>0</v>
      </c>
      <c r="AZ159" s="112">
        <v>0</v>
      </c>
      <c r="BA159" s="121"/>
      <c r="BB159" s="112">
        <v>5</v>
      </c>
      <c r="BC159" s="112">
        <v>2</v>
      </c>
      <c r="BD159" s="121"/>
      <c r="BE159" s="112">
        <v>0</v>
      </c>
      <c r="BF159" s="112">
        <v>0</v>
      </c>
      <c r="BG159" s="121"/>
      <c r="BH159" s="112">
        <v>6</v>
      </c>
      <c r="BI159" s="112">
        <v>4</v>
      </c>
      <c r="BJ159" s="121"/>
      <c r="BK159" s="121">
        <v>4</v>
      </c>
      <c r="BL159" s="121">
        <v>3</v>
      </c>
      <c r="BM159" s="12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</row>
    <row r="160" spans="1:76">
      <c r="A160" s="119">
        <v>9</v>
      </c>
      <c r="B160" s="118" t="s">
        <v>722</v>
      </c>
      <c r="C160" s="118"/>
      <c r="D160" s="145"/>
      <c r="E160" s="145"/>
      <c r="F160" s="145"/>
      <c r="G160" s="144"/>
      <c r="H160" s="116">
        <f>AVERAGE(H143:H159)</f>
        <v>5.666666666666667</v>
      </c>
      <c r="I160" s="111">
        <f>SUM(I145:I159)</f>
        <v>4938</v>
      </c>
      <c r="J160" s="111">
        <f>SUM(J145:J159)</f>
        <v>2859</v>
      </c>
      <c r="K160" s="111">
        <f>SUM(K145:K159)</f>
        <v>190</v>
      </c>
      <c r="L160" s="115">
        <f>+J160/I160</f>
        <v>0.57897934386391248</v>
      </c>
      <c r="M160" s="114"/>
      <c r="N160" s="112">
        <f>SUM(N145:N159)</f>
        <v>904</v>
      </c>
      <c r="O160" s="112">
        <f>SUM(O145:O159)</f>
        <v>535</v>
      </c>
      <c r="P160" s="112">
        <f>SUM(P145:P159)</f>
        <v>28</v>
      </c>
      <c r="Q160" s="113">
        <f t="shared" si="76"/>
        <v>0.5918141592920354</v>
      </c>
      <c r="R160" s="112">
        <f t="shared" ref="R160:AW160" si="77">SUM(R145:R159)</f>
        <v>53</v>
      </c>
      <c r="S160" s="112">
        <f t="shared" si="77"/>
        <v>29</v>
      </c>
      <c r="T160" s="112">
        <f t="shared" si="77"/>
        <v>0</v>
      </c>
      <c r="U160" s="112">
        <f t="shared" si="77"/>
        <v>62</v>
      </c>
      <c r="V160" s="112">
        <f t="shared" si="77"/>
        <v>33</v>
      </c>
      <c r="W160" s="112">
        <f t="shared" si="77"/>
        <v>1</v>
      </c>
      <c r="X160" s="112">
        <f t="shared" si="77"/>
        <v>68</v>
      </c>
      <c r="Y160" s="112">
        <f t="shared" si="77"/>
        <v>48</v>
      </c>
      <c r="Z160" s="112">
        <f t="shared" si="77"/>
        <v>5</v>
      </c>
      <c r="AA160" s="112">
        <f t="shared" si="77"/>
        <v>36</v>
      </c>
      <c r="AB160" s="112">
        <f t="shared" si="77"/>
        <v>17</v>
      </c>
      <c r="AC160" s="112">
        <f t="shared" si="77"/>
        <v>0</v>
      </c>
      <c r="AD160" s="112">
        <f t="shared" si="77"/>
        <v>72</v>
      </c>
      <c r="AE160" s="112">
        <f t="shared" si="77"/>
        <v>50</v>
      </c>
      <c r="AF160" s="112">
        <f t="shared" si="77"/>
        <v>5</v>
      </c>
      <c r="AG160" s="112">
        <f t="shared" si="77"/>
        <v>52</v>
      </c>
      <c r="AH160" s="112">
        <f t="shared" si="77"/>
        <v>29</v>
      </c>
      <c r="AI160" s="112">
        <f t="shared" si="77"/>
        <v>1</v>
      </c>
      <c r="AJ160" s="112">
        <f t="shared" si="77"/>
        <v>43</v>
      </c>
      <c r="AK160" s="112">
        <f t="shared" si="77"/>
        <v>22</v>
      </c>
      <c r="AL160" s="112">
        <f t="shared" si="77"/>
        <v>1</v>
      </c>
      <c r="AM160" s="112">
        <f t="shared" si="77"/>
        <v>79</v>
      </c>
      <c r="AN160" s="112">
        <f t="shared" si="77"/>
        <v>57</v>
      </c>
      <c r="AO160" s="112">
        <f t="shared" si="77"/>
        <v>4</v>
      </c>
      <c r="AP160" s="112">
        <f t="shared" si="77"/>
        <v>47</v>
      </c>
      <c r="AQ160" s="112">
        <f t="shared" si="77"/>
        <v>20</v>
      </c>
      <c r="AR160" s="112">
        <f t="shared" si="77"/>
        <v>1</v>
      </c>
      <c r="AS160" s="112">
        <f t="shared" si="77"/>
        <v>58</v>
      </c>
      <c r="AT160" s="112">
        <f t="shared" si="77"/>
        <v>32</v>
      </c>
      <c r="AU160" s="112">
        <f t="shared" si="77"/>
        <v>3</v>
      </c>
      <c r="AV160" s="112">
        <f t="shared" si="77"/>
        <v>52</v>
      </c>
      <c r="AW160" s="112">
        <f t="shared" si="77"/>
        <v>30</v>
      </c>
      <c r="AX160" s="112">
        <f>SUM(AX145:AX158)</f>
        <v>0</v>
      </c>
      <c r="AY160" s="112">
        <f t="shared" ref="AY160:BL160" si="78">SUM(AY144:AY159)</f>
        <v>53</v>
      </c>
      <c r="AZ160" s="112">
        <f t="shared" si="78"/>
        <v>29</v>
      </c>
      <c r="BA160" s="112">
        <f t="shared" si="78"/>
        <v>0</v>
      </c>
      <c r="BB160" s="112">
        <f t="shared" si="78"/>
        <v>57</v>
      </c>
      <c r="BC160" s="112">
        <f t="shared" si="78"/>
        <v>32</v>
      </c>
      <c r="BD160" s="112">
        <f t="shared" si="78"/>
        <v>1</v>
      </c>
      <c r="BE160" s="112">
        <f t="shared" si="78"/>
        <v>59</v>
      </c>
      <c r="BF160" s="112">
        <f t="shared" si="78"/>
        <v>39</v>
      </c>
      <c r="BG160" s="112">
        <f t="shared" si="78"/>
        <v>0</v>
      </c>
      <c r="BH160" s="112">
        <f t="shared" si="78"/>
        <v>71</v>
      </c>
      <c r="BI160" s="112">
        <f t="shared" si="78"/>
        <v>48</v>
      </c>
      <c r="BJ160" s="112">
        <f t="shared" si="78"/>
        <v>6</v>
      </c>
      <c r="BK160" s="112">
        <f t="shared" si="78"/>
        <v>42</v>
      </c>
      <c r="BL160" s="112">
        <f t="shared" si="78"/>
        <v>20</v>
      </c>
      <c r="BM160" s="112">
        <f t="shared" ref="BM160:BS160" si="79">SUM(BM144:BM157)</f>
        <v>0</v>
      </c>
      <c r="BN160" s="111">
        <f t="shared" si="79"/>
        <v>0</v>
      </c>
      <c r="BO160" s="111">
        <f t="shared" si="79"/>
        <v>0</v>
      </c>
      <c r="BP160" s="111">
        <f t="shared" si="79"/>
        <v>0</v>
      </c>
      <c r="BQ160" s="111">
        <f t="shared" si="79"/>
        <v>0</v>
      </c>
      <c r="BR160" s="111">
        <f t="shared" si="79"/>
        <v>0</v>
      </c>
      <c r="BS160" s="111">
        <f t="shared" si="79"/>
        <v>0</v>
      </c>
      <c r="BT160" s="101"/>
      <c r="BU160" s="101"/>
      <c r="BV160" s="101"/>
      <c r="BW160" s="101"/>
      <c r="BX160" s="101"/>
    </row>
    <row r="161" spans="1:76">
      <c r="A161" s="124"/>
      <c r="B161" s="141"/>
      <c r="C161" s="141"/>
      <c r="D161" s="143"/>
      <c r="E161" s="143"/>
      <c r="F161" s="143"/>
      <c r="G161" s="142"/>
      <c r="H161" s="141"/>
      <c r="I161" s="141"/>
      <c r="J161" s="141"/>
      <c r="K161" s="141"/>
      <c r="L161" s="140"/>
      <c r="M161" s="127"/>
      <c r="N161" s="139"/>
      <c r="O161" s="139"/>
      <c r="P161" s="137"/>
      <c r="Q161" s="138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  <c r="AX161" s="137"/>
      <c r="AY161" s="137"/>
      <c r="AZ161" s="137"/>
      <c r="BA161" s="137"/>
      <c r="BB161" s="137"/>
      <c r="BC161" s="137"/>
      <c r="BD161" s="137"/>
      <c r="BE161" s="137"/>
      <c r="BF161" s="137"/>
      <c r="BG161" s="137"/>
      <c r="BH161" s="137"/>
      <c r="BI161" s="137"/>
      <c r="BJ161" s="137"/>
      <c r="BK161" s="137"/>
      <c r="BL161" s="137"/>
      <c r="BM161" s="137"/>
      <c r="BN161" s="136"/>
      <c r="BO161" s="136"/>
      <c r="BP161" s="136"/>
      <c r="BQ161" s="136"/>
      <c r="BR161" s="136"/>
      <c r="BS161" s="136"/>
      <c r="BT161" s="101"/>
      <c r="BU161" s="101"/>
      <c r="BV161" s="101"/>
      <c r="BW161" s="101"/>
      <c r="BX161" s="101"/>
    </row>
    <row r="162" spans="1:76">
      <c r="A162" s="119">
        <v>10</v>
      </c>
      <c r="B162" s="101" t="s">
        <v>860</v>
      </c>
      <c r="C162" s="101"/>
      <c r="D162" s="111">
        <v>311</v>
      </c>
      <c r="E162" s="111">
        <v>214</v>
      </c>
      <c r="F162" s="111">
        <v>18</v>
      </c>
      <c r="G162" s="123">
        <v>0.68810289389067525</v>
      </c>
      <c r="H162" s="111" t="s">
        <v>677</v>
      </c>
      <c r="I162" s="111" t="s">
        <v>268</v>
      </c>
      <c r="J162" s="111" t="s">
        <v>267</v>
      </c>
      <c r="K162" s="111" t="s">
        <v>266</v>
      </c>
      <c r="L162" s="115" t="s">
        <v>265</v>
      </c>
      <c r="M162" s="114"/>
      <c r="N162" s="112" t="s">
        <v>268</v>
      </c>
      <c r="O162" s="112" t="s">
        <v>267</v>
      </c>
      <c r="P162" s="112" t="s">
        <v>266</v>
      </c>
      <c r="Q162" s="113" t="s">
        <v>265</v>
      </c>
      <c r="R162" s="112" t="s">
        <v>268</v>
      </c>
      <c r="S162" s="112" t="s">
        <v>267</v>
      </c>
      <c r="T162" s="112" t="s">
        <v>266</v>
      </c>
      <c r="U162" s="112" t="s">
        <v>268</v>
      </c>
      <c r="V162" s="112" t="s">
        <v>267</v>
      </c>
      <c r="W162" s="112" t="s">
        <v>266</v>
      </c>
      <c r="X162" s="112" t="s">
        <v>268</v>
      </c>
      <c r="Y162" s="112" t="s">
        <v>267</v>
      </c>
      <c r="Z162" s="112" t="s">
        <v>266</v>
      </c>
      <c r="AA162" s="112" t="s">
        <v>268</v>
      </c>
      <c r="AB162" s="112" t="s">
        <v>267</v>
      </c>
      <c r="AC162" s="112" t="s">
        <v>266</v>
      </c>
      <c r="AD162" s="112" t="s">
        <v>268</v>
      </c>
      <c r="AE162" s="112" t="s">
        <v>267</v>
      </c>
      <c r="AF162" s="112" t="s">
        <v>266</v>
      </c>
      <c r="AG162" s="112" t="s">
        <v>268</v>
      </c>
      <c r="AH162" s="112" t="s">
        <v>267</v>
      </c>
      <c r="AI162" s="112" t="s">
        <v>266</v>
      </c>
      <c r="AJ162" s="112" t="s">
        <v>268</v>
      </c>
      <c r="AK162" s="112" t="s">
        <v>267</v>
      </c>
      <c r="AL162" s="112" t="s">
        <v>266</v>
      </c>
      <c r="AM162" s="112" t="s">
        <v>268</v>
      </c>
      <c r="AN162" s="112" t="s">
        <v>267</v>
      </c>
      <c r="AO162" s="112" t="s">
        <v>266</v>
      </c>
      <c r="AP162" s="112" t="s">
        <v>268</v>
      </c>
      <c r="AQ162" s="112" t="s">
        <v>267</v>
      </c>
      <c r="AR162" s="112" t="s">
        <v>266</v>
      </c>
      <c r="AS162" s="112" t="s">
        <v>268</v>
      </c>
      <c r="AT162" s="112" t="s">
        <v>267</v>
      </c>
      <c r="AU162" s="112" t="s">
        <v>266</v>
      </c>
      <c r="AV162" s="112" t="s">
        <v>268</v>
      </c>
      <c r="AW162" s="112" t="s">
        <v>267</v>
      </c>
      <c r="AX162" s="112" t="s">
        <v>266</v>
      </c>
      <c r="AY162" s="112" t="s">
        <v>268</v>
      </c>
      <c r="AZ162" s="112" t="s">
        <v>267</v>
      </c>
      <c r="BA162" s="112" t="s">
        <v>266</v>
      </c>
      <c r="BB162" s="112" t="s">
        <v>268</v>
      </c>
      <c r="BC162" s="112" t="s">
        <v>267</v>
      </c>
      <c r="BD162" s="112" t="s">
        <v>266</v>
      </c>
      <c r="BE162" s="112" t="s">
        <v>268</v>
      </c>
      <c r="BF162" s="112" t="s">
        <v>267</v>
      </c>
      <c r="BG162" s="112" t="s">
        <v>266</v>
      </c>
      <c r="BH162" s="112" t="s">
        <v>268</v>
      </c>
      <c r="BI162" s="112" t="s">
        <v>267</v>
      </c>
      <c r="BJ162" s="112" t="s">
        <v>266</v>
      </c>
      <c r="BK162" s="112" t="s">
        <v>268</v>
      </c>
      <c r="BL162" s="112" t="s">
        <v>267</v>
      </c>
      <c r="BM162" s="112" t="s">
        <v>266</v>
      </c>
      <c r="BN162" s="111" t="s">
        <v>268</v>
      </c>
      <c r="BO162" s="111" t="s">
        <v>267</v>
      </c>
      <c r="BP162" s="111" t="s">
        <v>266</v>
      </c>
      <c r="BQ162" s="111" t="s">
        <v>268</v>
      </c>
      <c r="BR162" s="111" t="s">
        <v>267</v>
      </c>
      <c r="BS162" s="111" t="s">
        <v>266</v>
      </c>
      <c r="BT162" s="101"/>
      <c r="BU162" s="101"/>
      <c r="BV162" s="101"/>
      <c r="BW162" s="101"/>
      <c r="BX162" s="101"/>
    </row>
    <row r="163" spans="1:76">
      <c r="A163" s="124">
        <v>1</v>
      </c>
      <c r="B163" s="101" t="s">
        <v>859</v>
      </c>
      <c r="C163" s="101" t="str">
        <f t="shared" ref="C163:C176" si="80">TRIM(B163)</f>
        <v>DEREK STARK</v>
      </c>
      <c r="D163" s="111">
        <v>129</v>
      </c>
      <c r="E163" s="111">
        <v>74</v>
      </c>
      <c r="F163" s="111">
        <v>5</v>
      </c>
      <c r="G163" s="123">
        <v>0.5736434108527132</v>
      </c>
      <c r="H163" s="111">
        <v>6</v>
      </c>
      <c r="I163" s="111">
        <v>351</v>
      </c>
      <c r="J163" s="111">
        <v>203</v>
      </c>
      <c r="K163" s="111">
        <v>8</v>
      </c>
      <c r="L163" s="115">
        <f t="shared" ref="L163:L176" si="81">J163/I163</f>
        <v>0.57834757834757833</v>
      </c>
      <c r="M163" s="114"/>
      <c r="N163" s="112">
        <f t="shared" ref="N163:N176" si="82">+R163+U163+X163+AA163+AD163+AG163+AJ163+AM163+AP163+AS163+AV163+AY163+BB163+BE163+BH163+BK163+BN163</f>
        <v>87</v>
      </c>
      <c r="O163" s="112">
        <f t="shared" ref="O163:O176" si="83">+S163+V163+Y163+AB163+AE163+AH163+AK163+AN163+AQ163+AT163+AW163+AZ163+BC163+BF163+BI163+BL163+BO163</f>
        <v>52</v>
      </c>
      <c r="P163" s="112">
        <f t="shared" ref="P163:P176" si="84">+T163+W163+Z163+AC163+AF163+AI163+AL163+AO163+AR163+AU163+AX163+BA163+BD163+BG163+BJ163+BM163+BP163</f>
        <v>6</v>
      </c>
      <c r="Q163" s="113">
        <f t="shared" ref="Q163:Q177" si="85">+O163/N163</f>
        <v>0.5977011494252874</v>
      </c>
      <c r="R163" s="112">
        <v>4</v>
      </c>
      <c r="S163" s="112">
        <v>2</v>
      </c>
      <c r="T163" s="112"/>
      <c r="U163" s="112">
        <v>3</v>
      </c>
      <c r="V163" s="112">
        <v>2</v>
      </c>
      <c r="W163" s="112">
        <v>0</v>
      </c>
      <c r="X163" s="112">
        <v>6</v>
      </c>
      <c r="Y163" s="112">
        <v>3</v>
      </c>
      <c r="Z163" s="112">
        <v>2</v>
      </c>
      <c r="AA163" s="112">
        <v>6</v>
      </c>
      <c r="AB163" s="112">
        <v>3</v>
      </c>
      <c r="AC163" s="112">
        <v>1</v>
      </c>
      <c r="AD163" s="112">
        <v>8</v>
      </c>
      <c r="AE163" s="112">
        <v>7</v>
      </c>
      <c r="AF163" s="112"/>
      <c r="AG163" s="112">
        <v>5</v>
      </c>
      <c r="AH163" s="112">
        <v>2</v>
      </c>
      <c r="AI163" s="112"/>
      <c r="AJ163" s="112">
        <v>5</v>
      </c>
      <c r="AK163" s="112">
        <v>1</v>
      </c>
      <c r="AL163" s="112"/>
      <c r="AM163" s="112">
        <v>5</v>
      </c>
      <c r="AN163" s="112">
        <v>1</v>
      </c>
      <c r="AO163" s="112">
        <v>1</v>
      </c>
      <c r="AP163" s="112">
        <v>6</v>
      </c>
      <c r="AQ163" s="112">
        <v>4</v>
      </c>
      <c r="AR163" s="112">
        <v>1</v>
      </c>
      <c r="AS163" s="112">
        <v>8</v>
      </c>
      <c r="AT163" s="112">
        <v>6</v>
      </c>
      <c r="AU163" s="112"/>
      <c r="AV163" s="112">
        <v>5</v>
      </c>
      <c r="AW163" s="112">
        <v>3</v>
      </c>
      <c r="AX163" s="112"/>
      <c r="AY163" s="112">
        <v>6</v>
      </c>
      <c r="AZ163" s="112">
        <v>3</v>
      </c>
      <c r="BA163" s="112"/>
      <c r="BB163" s="112">
        <v>6</v>
      </c>
      <c r="BC163" s="112">
        <v>4</v>
      </c>
      <c r="BD163" s="112"/>
      <c r="BE163" s="112">
        <v>4</v>
      </c>
      <c r="BF163" s="112">
        <v>3</v>
      </c>
      <c r="BG163" s="112">
        <v>1</v>
      </c>
      <c r="BH163" s="112">
        <v>4</v>
      </c>
      <c r="BI163" s="112">
        <v>2</v>
      </c>
      <c r="BJ163" s="112"/>
      <c r="BK163" s="112">
        <v>6</v>
      </c>
      <c r="BL163" s="112">
        <v>6</v>
      </c>
      <c r="BM163" s="112"/>
      <c r="BN163" s="111"/>
      <c r="BO163" s="111"/>
      <c r="BP163" s="111"/>
      <c r="BQ163" s="111"/>
      <c r="BR163" s="111"/>
      <c r="BS163" s="111"/>
      <c r="BT163" s="101"/>
      <c r="BU163" s="101"/>
      <c r="BV163" s="101"/>
      <c r="BW163" s="101"/>
      <c r="BX163" s="101"/>
    </row>
    <row r="164" spans="1:76">
      <c r="A164" s="124">
        <v>2</v>
      </c>
      <c r="B164" s="101" t="s">
        <v>858</v>
      </c>
      <c r="C164" s="101" t="str">
        <f t="shared" si="80"/>
        <v>JAY TRAYLOR</v>
      </c>
      <c r="D164" s="111">
        <v>313</v>
      </c>
      <c r="E164" s="111">
        <v>179</v>
      </c>
      <c r="F164" s="111">
        <v>38</v>
      </c>
      <c r="G164" s="123">
        <v>0.5718849840255591</v>
      </c>
      <c r="H164" s="111">
        <v>17</v>
      </c>
      <c r="I164" s="111">
        <v>1218</v>
      </c>
      <c r="J164" s="111">
        <v>733</v>
      </c>
      <c r="K164" s="111">
        <v>52</v>
      </c>
      <c r="L164" s="115">
        <f t="shared" si="81"/>
        <v>0.60180623973727421</v>
      </c>
      <c r="M164" s="114"/>
      <c r="N164" s="112">
        <f t="shared" si="82"/>
        <v>76</v>
      </c>
      <c r="O164" s="112">
        <f t="shared" si="83"/>
        <v>50</v>
      </c>
      <c r="P164" s="112">
        <f t="shared" si="84"/>
        <v>6</v>
      </c>
      <c r="Q164" s="113">
        <f t="shared" si="85"/>
        <v>0.65789473684210531</v>
      </c>
      <c r="R164" s="112">
        <v>4</v>
      </c>
      <c r="S164" s="112">
        <v>1</v>
      </c>
      <c r="T164" s="112"/>
      <c r="U164" s="112">
        <v>4</v>
      </c>
      <c r="V164" s="112">
        <v>4</v>
      </c>
      <c r="W164" s="112"/>
      <c r="X164" s="112">
        <v>0</v>
      </c>
      <c r="Y164" s="112">
        <v>0</v>
      </c>
      <c r="Z164" s="112"/>
      <c r="AA164" s="112">
        <v>6</v>
      </c>
      <c r="AB164" s="112">
        <v>3</v>
      </c>
      <c r="AC164" s="112"/>
      <c r="AD164" s="112">
        <v>8</v>
      </c>
      <c r="AE164" s="112">
        <v>7</v>
      </c>
      <c r="AF164" s="112">
        <v>2</v>
      </c>
      <c r="AG164" s="112">
        <v>0</v>
      </c>
      <c r="AH164" s="112">
        <v>0</v>
      </c>
      <c r="AI164" s="112"/>
      <c r="AJ164" s="112">
        <v>4</v>
      </c>
      <c r="AK164" s="112">
        <v>3</v>
      </c>
      <c r="AL164" s="112"/>
      <c r="AM164" s="112">
        <v>5</v>
      </c>
      <c r="AN164" s="112">
        <v>4</v>
      </c>
      <c r="AO164" s="112"/>
      <c r="AP164" s="112">
        <v>6</v>
      </c>
      <c r="AQ164" s="112">
        <v>3</v>
      </c>
      <c r="AR164" s="112">
        <v>1</v>
      </c>
      <c r="AS164" s="112">
        <v>8</v>
      </c>
      <c r="AT164" s="112">
        <v>6</v>
      </c>
      <c r="AU164" s="112">
        <v>2</v>
      </c>
      <c r="AV164" s="112">
        <v>5</v>
      </c>
      <c r="AW164" s="112">
        <v>3</v>
      </c>
      <c r="AX164" s="112"/>
      <c r="AY164" s="112">
        <v>6</v>
      </c>
      <c r="AZ164" s="112">
        <v>6</v>
      </c>
      <c r="BA164" s="112">
        <v>1</v>
      </c>
      <c r="BB164" s="112">
        <v>5</v>
      </c>
      <c r="BC164" s="112">
        <v>3</v>
      </c>
      <c r="BD164" s="112"/>
      <c r="BE164" s="112">
        <v>3</v>
      </c>
      <c r="BF164" s="112">
        <v>0</v>
      </c>
      <c r="BG164" s="112"/>
      <c r="BH164" s="112">
        <v>5</v>
      </c>
      <c r="BI164" s="112">
        <v>2</v>
      </c>
      <c r="BJ164" s="112"/>
      <c r="BK164" s="112">
        <v>7</v>
      </c>
      <c r="BL164" s="112">
        <v>5</v>
      </c>
      <c r="BM164" s="112"/>
      <c r="BN164" s="111"/>
      <c r="BO164" s="111"/>
      <c r="BP164" s="111"/>
      <c r="BQ164" s="111"/>
      <c r="BR164" s="111"/>
      <c r="BS164" s="111"/>
      <c r="BT164" s="101"/>
      <c r="BU164" s="101"/>
      <c r="BV164" s="101"/>
      <c r="BW164" s="101"/>
      <c r="BX164" s="101"/>
    </row>
    <row r="165" spans="1:76">
      <c r="A165" s="124">
        <v>3</v>
      </c>
      <c r="B165" s="101" t="s">
        <v>857</v>
      </c>
      <c r="C165" s="101" t="str">
        <f t="shared" si="80"/>
        <v>LOU COLUMBUS</v>
      </c>
      <c r="D165" s="111">
        <v>525</v>
      </c>
      <c r="E165" s="111">
        <v>305</v>
      </c>
      <c r="F165" s="111">
        <v>6</v>
      </c>
      <c r="G165" s="123">
        <v>0.580952380952381</v>
      </c>
      <c r="H165" s="111">
        <v>10</v>
      </c>
      <c r="I165" s="111">
        <v>566</v>
      </c>
      <c r="J165" s="111">
        <v>339</v>
      </c>
      <c r="K165" s="111">
        <v>13</v>
      </c>
      <c r="L165" s="115">
        <f t="shared" si="81"/>
        <v>0.59893992932862195</v>
      </c>
      <c r="M165" s="114"/>
      <c r="N165" s="112">
        <f t="shared" si="82"/>
        <v>54</v>
      </c>
      <c r="O165" s="112">
        <f t="shared" si="83"/>
        <v>34</v>
      </c>
      <c r="P165" s="112">
        <f t="shared" si="84"/>
        <v>3</v>
      </c>
      <c r="Q165" s="113">
        <f t="shared" si="85"/>
        <v>0.62962962962962965</v>
      </c>
      <c r="R165" s="112">
        <v>3</v>
      </c>
      <c r="S165" s="112">
        <v>0</v>
      </c>
      <c r="T165" s="112"/>
      <c r="U165" s="112">
        <v>0</v>
      </c>
      <c r="V165" s="112">
        <v>0</v>
      </c>
      <c r="W165" s="112"/>
      <c r="X165" s="112">
        <v>0</v>
      </c>
      <c r="Y165" s="112">
        <v>0</v>
      </c>
      <c r="Z165" s="112"/>
      <c r="AA165" s="112">
        <v>5</v>
      </c>
      <c r="AB165" s="112">
        <v>4</v>
      </c>
      <c r="AC165" s="112"/>
      <c r="AD165" s="112">
        <v>7</v>
      </c>
      <c r="AE165" s="112">
        <v>4</v>
      </c>
      <c r="AF165" s="112"/>
      <c r="AG165" s="112">
        <v>0</v>
      </c>
      <c r="AH165" s="112">
        <v>0</v>
      </c>
      <c r="AI165" s="112"/>
      <c r="AJ165" s="112">
        <v>0</v>
      </c>
      <c r="AK165" s="112">
        <v>0</v>
      </c>
      <c r="AL165" s="112"/>
      <c r="AM165" s="112">
        <v>5</v>
      </c>
      <c r="AN165" s="112">
        <v>3</v>
      </c>
      <c r="AO165" s="112">
        <v>1</v>
      </c>
      <c r="AP165" s="112">
        <v>6</v>
      </c>
      <c r="AQ165" s="112">
        <v>4</v>
      </c>
      <c r="AR165" s="112">
        <v>1</v>
      </c>
      <c r="AS165" s="112">
        <v>7</v>
      </c>
      <c r="AT165" s="112">
        <v>7</v>
      </c>
      <c r="AU165" s="112"/>
      <c r="AV165" s="112">
        <v>0</v>
      </c>
      <c r="AW165" s="112">
        <v>0</v>
      </c>
      <c r="AX165" s="112"/>
      <c r="AY165" s="112">
        <v>6</v>
      </c>
      <c r="AZ165" s="112">
        <v>2</v>
      </c>
      <c r="BA165" s="112"/>
      <c r="BB165" s="112">
        <v>5</v>
      </c>
      <c r="BC165" s="112">
        <v>3</v>
      </c>
      <c r="BD165" s="112"/>
      <c r="BE165" s="112">
        <v>4</v>
      </c>
      <c r="BF165" s="112">
        <v>2</v>
      </c>
      <c r="BG165" s="112"/>
      <c r="BH165" s="112">
        <v>0</v>
      </c>
      <c r="BI165" s="112">
        <v>0</v>
      </c>
      <c r="BJ165" s="112"/>
      <c r="BK165" s="112">
        <v>6</v>
      </c>
      <c r="BL165" s="112">
        <v>5</v>
      </c>
      <c r="BM165" s="112">
        <v>1</v>
      </c>
      <c r="BN165" s="111"/>
      <c r="BO165" s="111"/>
      <c r="BP165" s="111"/>
      <c r="BQ165" s="111"/>
      <c r="BR165" s="111"/>
      <c r="BS165" s="111"/>
      <c r="BT165" s="101"/>
      <c r="BU165" s="101"/>
      <c r="BV165" s="101"/>
      <c r="BW165" s="101"/>
      <c r="BX165" s="101"/>
    </row>
    <row r="166" spans="1:76">
      <c r="A166" s="124">
        <v>4</v>
      </c>
      <c r="B166" s="101" t="s">
        <v>856</v>
      </c>
      <c r="C166" s="101" t="str">
        <f t="shared" si="80"/>
        <v>SANJAY SHAH</v>
      </c>
      <c r="D166" s="111">
        <v>141</v>
      </c>
      <c r="E166" s="111">
        <v>84</v>
      </c>
      <c r="F166" s="111">
        <v>9</v>
      </c>
      <c r="G166" s="123">
        <v>0.5957446808510638</v>
      </c>
      <c r="H166" s="111">
        <v>3</v>
      </c>
      <c r="I166" s="111">
        <v>226</v>
      </c>
      <c r="J166" s="111">
        <v>136</v>
      </c>
      <c r="K166" s="111">
        <v>1</v>
      </c>
      <c r="L166" s="115">
        <f t="shared" si="81"/>
        <v>0.60176991150442483</v>
      </c>
      <c r="M166" s="114"/>
      <c r="N166" s="112">
        <f t="shared" si="82"/>
        <v>82</v>
      </c>
      <c r="O166" s="112">
        <f t="shared" si="83"/>
        <v>51</v>
      </c>
      <c r="P166" s="112">
        <f t="shared" si="84"/>
        <v>0</v>
      </c>
      <c r="Q166" s="113">
        <f t="shared" si="85"/>
        <v>0.62195121951219512</v>
      </c>
      <c r="R166" s="112">
        <v>4</v>
      </c>
      <c r="S166" s="112">
        <v>2</v>
      </c>
      <c r="T166" s="112"/>
      <c r="U166" s="112">
        <v>4</v>
      </c>
      <c r="V166" s="112">
        <v>1</v>
      </c>
      <c r="W166" s="112"/>
      <c r="X166" s="112">
        <v>5</v>
      </c>
      <c r="Y166" s="112">
        <v>3</v>
      </c>
      <c r="Z166" s="112"/>
      <c r="AA166" s="112">
        <v>6</v>
      </c>
      <c r="AB166" s="112">
        <v>6</v>
      </c>
      <c r="AC166" s="112"/>
      <c r="AD166" s="112">
        <v>8</v>
      </c>
      <c r="AE166" s="112">
        <v>6</v>
      </c>
      <c r="AF166" s="112"/>
      <c r="AG166" s="112">
        <v>6</v>
      </c>
      <c r="AH166" s="112">
        <v>3</v>
      </c>
      <c r="AI166" s="112"/>
      <c r="AJ166" s="112">
        <v>4</v>
      </c>
      <c r="AK166" s="112">
        <v>2</v>
      </c>
      <c r="AL166" s="112"/>
      <c r="AM166" s="112">
        <v>5</v>
      </c>
      <c r="AN166" s="112">
        <v>2</v>
      </c>
      <c r="AO166" s="112"/>
      <c r="AP166" s="112">
        <v>5</v>
      </c>
      <c r="AQ166" s="112">
        <v>5</v>
      </c>
      <c r="AR166" s="112"/>
      <c r="AS166" s="112">
        <v>9</v>
      </c>
      <c r="AT166" s="112">
        <v>6</v>
      </c>
      <c r="AU166" s="112"/>
      <c r="AV166" s="112">
        <v>5</v>
      </c>
      <c r="AW166" s="112">
        <v>2</v>
      </c>
      <c r="AX166" s="112"/>
      <c r="AY166" s="112">
        <v>5</v>
      </c>
      <c r="AZ166" s="112">
        <v>4</v>
      </c>
      <c r="BA166" s="112"/>
      <c r="BB166" s="112">
        <v>5</v>
      </c>
      <c r="BC166" s="112">
        <v>3</v>
      </c>
      <c r="BD166" s="112"/>
      <c r="BE166" s="112">
        <v>4</v>
      </c>
      <c r="BF166" s="112">
        <v>1</v>
      </c>
      <c r="BG166" s="112"/>
      <c r="BH166" s="112">
        <v>0</v>
      </c>
      <c r="BI166" s="112">
        <v>0</v>
      </c>
      <c r="BJ166" s="112"/>
      <c r="BK166" s="112">
        <v>7</v>
      </c>
      <c r="BL166" s="112">
        <v>5</v>
      </c>
      <c r="BM166" s="112"/>
      <c r="BN166" s="111"/>
      <c r="BO166" s="111"/>
      <c r="BP166" s="111"/>
      <c r="BQ166" s="111"/>
      <c r="BR166" s="111"/>
      <c r="BS166" s="111"/>
      <c r="BT166" s="101"/>
      <c r="BU166" s="101"/>
      <c r="BV166" s="101"/>
      <c r="BW166" s="101"/>
      <c r="BX166" s="101"/>
    </row>
    <row r="167" spans="1:76">
      <c r="A167" s="124">
        <v>5</v>
      </c>
      <c r="B167" s="101" t="s">
        <v>855</v>
      </c>
      <c r="C167" s="101" t="str">
        <f t="shared" si="80"/>
        <v>JASON BAILEY</v>
      </c>
      <c r="D167" s="111">
        <v>115</v>
      </c>
      <c r="E167" s="111">
        <v>59</v>
      </c>
      <c r="F167" s="111">
        <v>3</v>
      </c>
      <c r="G167" s="123">
        <v>0.5130434782608696</v>
      </c>
      <c r="H167" s="111">
        <v>5</v>
      </c>
      <c r="I167" s="111">
        <v>159</v>
      </c>
      <c r="J167" s="111">
        <v>86</v>
      </c>
      <c r="K167" s="111">
        <v>5</v>
      </c>
      <c r="L167" s="115">
        <f t="shared" si="81"/>
        <v>0.54088050314465408</v>
      </c>
      <c r="M167" s="114"/>
      <c r="N167" s="112">
        <f t="shared" si="82"/>
        <v>64</v>
      </c>
      <c r="O167" s="112">
        <f t="shared" si="83"/>
        <v>36</v>
      </c>
      <c r="P167" s="112">
        <f t="shared" si="84"/>
        <v>2</v>
      </c>
      <c r="Q167" s="113">
        <f t="shared" si="85"/>
        <v>0.5625</v>
      </c>
      <c r="R167" s="112">
        <v>0</v>
      </c>
      <c r="S167" s="112">
        <v>0</v>
      </c>
      <c r="T167" s="112"/>
      <c r="U167" s="112">
        <v>3</v>
      </c>
      <c r="V167" s="112">
        <v>1</v>
      </c>
      <c r="W167" s="112"/>
      <c r="X167" s="112">
        <v>5</v>
      </c>
      <c r="Y167" s="112">
        <v>2</v>
      </c>
      <c r="Z167" s="112">
        <v>1</v>
      </c>
      <c r="AA167" s="112">
        <v>6</v>
      </c>
      <c r="AB167" s="112">
        <v>4</v>
      </c>
      <c r="AC167" s="112">
        <v>1</v>
      </c>
      <c r="AD167" s="112">
        <v>8</v>
      </c>
      <c r="AE167" s="112">
        <v>4</v>
      </c>
      <c r="AF167" s="112"/>
      <c r="AG167" s="112">
        <v>5</v>
      </c>
      <c r="AH167" s="112">
        <v>3</v>
      </c>
      <c r="AI167" s="112"/>
      <c r="AJ167" s="112">
        <v>5</v>
      </c>
      <c r="AK167" s="112">
        <v>3</v>
      </c>
      <c r="AL167" s="112"/>
      <c r="AM167" s="112">
        <v>5</v>
      </c>
      <c r="AN167" s="112">
        <v>2</v>
      </c>
      <c r="AO167" s="112"/>
      <c r="AP167" s="112">
        <v>0</v>
      </c>
      <c r="AQ167" s="112">
        <v>0</v>
      </c>
      <c r="AR167" s="112"/>
      <c r="AS167" s="112">
        <v>7</v>
      </c>
      <c r="AT167" s="112">
        <v>3</v>
      </c>
      <c r="AU167" s="112"/>
      <c r="AV167" s="112">
        <v>0</v>
      </c>
      <c r="AW167" s="112">
        <v>0</v>
      </c>
      <c r="AX167" s="112"/>
      <c r="AY167" s="112">
        <v>0</v>
      </c>
      <c r="AZ167" s="112">
        <v>0</v>
      </c>
      <c r="BA167" s="112"/>
      <c r="BB167" s="112">
        <v>5</v>
      </c>
      <c r="BC167" s="112">
        <v>4</v>
      </c>
      <c r="BD167" s="112"/>
      <c r="BE167" s="112">
        <v>4</v>
      </c>
      <c r="BF167" s="112">
        <v>2</v>
      </c>
      <c r="BG167" s="112"/>
      <c r="BH167" s="112">
        <v>4</v>
      </c>
      <c r="BI167" s="112">
        <v>4</v>
      </c>
      <c r="BJ167" s="112"/>
      <c r="BK167" s="112">
        <v>7</v>
      </c>
      <c r="BL167" s="112">
        <v>4</v>
      </c>
      <c r="BM167" s="112"/>
      <c r="BN167" s="111"/>
      <c r="BO167" s="111"/>
      <c r="BP167" s="111"/>
      <c r="BQ167" s="111"/>
      <c r="BR167" s="111"/>
      <c r="BS167" s="111"/>
      <c r="BT167" s="101"/>
      <c r="BU167" s="101"/>
      <c r="BV167" s="101"/>
      <c r="BW167" s="101"/>
      <c r="BX167" s="101"/>
    </row>
    <row r="168" spans="1:76">
      <c r="A168" s="124">
        <v>6</v>
      </c>
      <c r="B168" s="101" t="s">
        <v>854</v>
      </c>
      <c r="C168" s="101" t="str">
        <f t="shared" si="80"/>
        <v>BRIAN PECK</v>
      </c>
      <c r="D168" s="111">
        <v>428</v>
      </c>
      <c r="E168" s="111">
        <v>241</v>
      </c>
      <c r="F168" s="111">
        <v>12</v>
      </c>
      <c r="G168" s="123">
        <v>0.56308411214953269</v>
      </c>
      <c r="H168" s="111">
        <v>5</v>
      </c>
      <c r="I168" s="111">
        <v>271</v>
      </c>
      <c r="J168" s="111">
        <v>148</v>
      </c>
      <c r="K168" s="111">
        <v>13</v>
      </c>
      <c r="L168" s="115">
        <f t="shared" si="81"/>
        <v>0.54612546125461259</v>
      </c>
      <c r="M168" s="114"/>
      <c r="N168" s="112">
        <f t="shared" si="82"/>
        <v>69</v>
      </c>
      <c r="O168" s="112">
        <f t="shared" si="83"/>
        <v>38</v>
      </c>
      <c r="P168" s="112">
        <f t="shared" si="84"/>
        <v>1</v>
      </c>
      <c r="Q168" s="113">
        <f t="shared" si="85"/>
        <v>0.55072463768115942</v>
      </c>
      <c r="R168" s="112">
        <v>2</v>
      </c>
      <c r="S168" s="112">
        <v>0</v>
      </c>
      <c r="T168" s="112"/>
      <c r="U168" s="112">
        <v>2</v>
      </c>
      <c r="V168" s="112">
        <v>1</v>
      </c>
      <c r="W168" s="112"/>
      <c r="X168" s="112">
        <v>5</v>
      </c>
      <c r="Y168" s="112">
        <v>4</v>
      </c>
      <c r="Z168" s="112"/>
      <c r="AA168" s="112">
        <v>6</v>
      </c>
      <c r="AB168" s="112">
        <v>4</v>
      </c>
      <c r="AC168" s="112"/>
      <c r="AD168" s="112">
        <v>5</v>
      </c>
      <c r="AE168" s="112">
        <v>3</v>
      </c>
      <c r="AF168" s="112">
        <v>1</v>
      </c>
      <c r="AG168" s="112">
        <v>6</v>
      </c>
      <c r="AH168" s="112">
        <v>4</v>
      </c>
      <c r="AI168" s="112"/>
      <c r="AJ168" s="112">
        <v>3</v>
      </c>
      <c r="AK168" s="112">
        <v>1</v>
      </c>
      <c r="AL168" s="112"/>
      <c r="AM168" s="112">
        <v>3</v>
      </c>
      <c r="AN168" s="112">
        <v>1</v>
      </c>
      <c r="AO168" s="112"/>
      <c r="AP168" s="112">
        <v>7</v>
      </c>
      <c r="AQ168" s="112">
        <v>4</v>
      </c>
      <c r="AR168" s="112"/>
      <c r="AS168" s="112">
        <v>6</v>
      </c>
      <c r="AT168" s="112">
        <v>5</v>
      </c>
      <c r="AU168" s="112"/>
      <c r="AV168" s="112">
        <v>5</v>
      </c>
      <c r="AW168" s="112">
        <v>1</v>
      </c>
      <c r="AX168" s="112"/>
      <c r="AY168" s="112">
        <v>0</v>
      </c>
      <c r="AZ168" s="112">
        <v>0</v>
      </c>
      <c r="BA168" s="112"/>
      <c r="BB168" s="112">
        <v>5</v>
      </c>
      <c r="BC168" s="112">
        <v>3</v>
      </c>
      <c r="BD168" s="112"/>
      <c r="BE168" s="112">
        <v>3</v>
      </c>
      <c r="BF168" s="112">
        <v>1</v>
      </c>
      <c r="BG168" s="112"/>
      <c r="BH168" s="112">
        <v>5</v>
      </c>
      <c r="BI168" s="112">
        <v>2</v>
      </c>
      <c r="BJ168" s="112"/>
      <c r="BK168" s="112">
        <v>6</v>
      </c>
      <c r="BL168" s="112">
        <v>4</v>
      </c>
      <c r="BM168" s="112"/>
      <c r="BN168" s="111"/>
      <c r="BO168" s="111"/>
      <c r="BP168" s="111"/>
      <c r="BQ168" s="111"/>
      <c r="BR168" s="111"/>
      <c r="BS168" s="111"/>
      <c r="BT168" s="101"/>
      <c r="BU168" s="101"/>
      <c r="BV168" s="101"/>
      <c r="BW168" s="101"/>
      <c r="BX168" s="101"/>
    </row>
    <row r="169" spans="1:76">
      <c r="A169" s="124">
        <v>7</v>
      </c>
      <c r="B169" s="101" t="s">
        <v>853</v>
      </c>
      <c r="C169" s="101" t="str">
        <f t="shared" si="80"/>
        <v>RYAN COE</v>
      </c>
      <c r="D169" s="111">
        <v>712</v>
      </c>
      <c r="E169" s="111">
        <v>376</v>
      </c>
      <c r="F169" s="111">
        <v>19</v>
      </c>
      <c r="G169" s="123">
        <v>0.5280898876404494</v>
      </c>
      <c r="H169" s="111">
        <v>2</v>
      </c>
      <c r="I169" s="111">
        <v>83</v>
      </c>
      <c r="J169" s="111">
        <v>41</v>
      </c>
      <c r="K169" s="111">
        <v>1</v>
      </c>
      <c r="L169" s="115">
        <f t="shared" si="81"/>
        <v>0.49397590361445781</v>
      </c>
      <c r="M169" s="114"/>
      <c r="N169" s="112">
        <f t="shared" si="82"/>
        <v>29</v>
      </c>
      <c r="O169" s="112">
        <f t="shared" si="83"/>
        <v>16</v>
      </c>
      <c r="P169" s="112">
        <f t="shared" si="84"/>
        <v>1</v>
      </c>
      <c r="Q169" s="113">
        <f t="shared" si="85"/>
        <v>0.55172413793103448</v>
      </c>
      <c r="R169" s="112">
        <v>3</v>
      </c>
      <c r="S169" s="112">
        <v>2</v>
      </c>
      <c r="T169" s="112"/>
      <c r="U169" s="112">
        <v>3</v>
      </c>
      <c r="V169" s="112">
        <v>1</v>
      </c>
      <c r="W169" s="112"/>
      <c r="X169" s="112">
        <v>5</v>
      </c>
      <c r="Y169" s="112">
        <v>4</v>
      </c>
      <c r="Z169" s="112"/>
      <c r="AA169" s="112">
        <v>6</v>
      </c>
      <c r="AB169" s="112">
        <v>4</v>
      </c>
      <c r="AC169" s="112"/>
      <c r="AD169" s="112">
        <v>0</v>
      </c>
      <c r="AE169" s="112">
        <v>0</v>
      </c>
      <c r="AF169" s="112"/>
      <c r="AG169" s="112">
        <v>6</v>
      </c>
      <c r="AH169" s="112">
        <v>4</v>
      </c>
      <c r="AI169" s="112">
        <v>1</v>
      </c>
      <c r="AJ169" s="112">
        <v>4</v>
      </c>
      <c r="AK169" s="112">
        <v>0</v>
      </c>
      <c r="AL169" s="112"/>
      <c r="AM169" s="112">
        <v>2</v>
      </c>
      <c r="AN169" s="112">
        <v>1</v>
      </c>
      <c r="AO169" s="112"/>
      <c r="AP169" s="112">
        <v>0</v>
      </c>
      <c r="AQ169" s="112">
        <v>0</v>
      </c>
      <c r="AR169" s="112"/>
      <c r="AS169" s="112">
        <v>0</v>
      </c>
      <c r="AT169" s="112">
        <v>0</v>
      </c>
      <c r="AU169" s="112"/>
      <c r="AV169" s="112">
        <v>0</v>
      </c>
      <c r="AW169" s="112">
        <v>0</v>
      </c>
      <c r="AX169" s="112"/>
      <c r="AY169" s="112">
        <v>0</v>
      </c>
      <c r="AZ169" s="112">
        <v>0</v>
      </c>
      <c r="BA169" s="112"/>
      <c r="BB169" s="112">
        <v>0</v>
      </c>
      <c r="BC169" s="112">
        <v>0</v>
      </c>
      <c r="BD169" s="112"/>
      <c r="BE169" s="112">
        <v>0</v>
      </c>
      <c r="BF169" s="112">
        <v>0</v>
      </c>
      <c r="BG169" s="112"/>
      <c r="BH169" s="112">
        <v>0</v>
      </c>
      <c r="BI169" s="112">
        <v>0</v>
      </c>
      <c r="BJ169" s="112"/>
      <c r="BK169" s="112">
        <v>0</v>
      </c>
      <c r="BL169" s="112">
        <v>0</v>
      </c>
      <c r="BM169" s="112"/>
      <c r="BN169" s="111"/>
      <c r="BO169" s="111"/>
      <c r="BP169" s="111"/>
      <c r="BQ169" s="111"/>
      <c r="BR169" s="111"/>
      <c r="BS169" s="111"/>
      <c r="BT169" s="101"/>
      <c r="BU169" s="101"/>
      <c r="BV169" s="101"/>
      <c r="BW169" s="101"/>
      <c r="BX169" s="101"/>
    </row>
    <row r="170" spans="1:76">
      <c r="A170" s="124">
        <v>8</v>
      </c>
      <c r="B170" s="101" t="s">
        <v>1781</v>
      </c>
      <c r="C170" s="101" t="str">
        <f t="shared" si="80"/>
        <v>TIM COWDREY</v>
      </c>
      <c r="D170" s="111">
        <v>625</v>
      </c>
      <c r="E170" s="111">
        <v>296</v>
      </c>
      <c r="F170" s="111">
        <v>13</v>
      </c>
      <c r="G170" s="123">
        <v>0.47360000000000002</v>
      </c>
      <c r="H170" s="111">
        <v>2</v>
      </c>
      <c r="I170" s="111">
        <v>126</v>
      </c>
      <c r="J170" s="111">
        <v>76</v>
      </c>
      <c r="K170" s="111">
        <v>5</v>
      </c>
      <c r="L170" s="115">
        <f t="shared" si="81"/>
        <v>0.60317460317460314</v>
      </c>
      <c r="M170" s="114"/>
      <c r="N170" s="112">
        <f t="shared" si="82"/>
        <v>73</v>
      </c>
      <c r="O170" s="112">
        <f t="shared" si="83"/>
        <v>42</v>
      </c>
      <c r="P170" s="112">
        <f t="shared" si="84"/>
        <v>5</v>
      </c>
      <c r="Q170" s="113">
        <f t="shared" si="85"/>
        <v>0.57534246575342463</v>
      </c>
      <c r="R170" s="112">
        <v>4</v>
      </c>
      <c r="S170" s="112">
        <v>1</v>
      </c>
      <c r="T170" s="112"/>
      <c r="U170" s="112">
        <v>4</v>
      </c>
      <c r="V170" s="112">
        <v>3</v>
      </c>
      <c r="W170" s="112">
        <v>1</v>
      </c>
      <c r="X170" s="112">
        <v>5</v>
      </c>
      <c r="Y170" s="112">
        <v>3</v>
      </c>
      <c r="Z170" s="112"/>
      <c r="AA170" s="112">
        <v>0</v>
      </c>
      <c r="AB170" s="112">
        <v>0</v>
      </c>
      <c r="AC170" s="112"/>
      <c r="AD170" s="112">
        <v>0</v>
      </c>
      <c r="AE170" s="112">
        <v>0</v>
      </c>
      <c r="AF170" s="112"/>
      <c r="AG170" s="112">
        <v>6</v>
      </c>
      <c r="AH170" s="112">
        <v>5</v>
      </c>
      <c r="AI170" s="112">
        <v>1</v>
      </c>
      <c r="AJ170" s="112">
        <v>4</v>
      </c>
      <c r="AK170" s="112">
        <v>2</v>
      </c>
      <c r="AL170" s="112"/>
      <c r="AM170" s="112">
        <v>5</v>
      </c>
      <c r="AN170" s="112">
        <v>4</v>
      </c>
      <c r="AO170" s="112">
        <v>1</v>
      </c>
      <c r="AP170" s="112">
        <v>7</v>
      </c>
      <c r="AQ170" s="112">
        <v>5</v>
      </c>
      <c r="AR170" s="112">
        <v>1</v>
      </c>
      <c r="AS170" s="112">
        <v>7</v>
      </c>
      <c r="AT170" s="112">
        <v>5</v>
      </c>
      <c r="AU170" s="112"/>
      <c r="AV170" s="112">
        <v>5</v>
      </c>
      <c r="AW170" s="112">
        <v>1</v>
      </c>
      <c r="AX170" s="112"/>
      <c r="AY170" s="112">
        <v>6</v>
      </c>
      <c r="AZ170" s="112">
        <v>3</v>
      </c>
      <c r="BA170" s="112"/>
      <c r="BB170" s="112">
        <v>5</v>
      </c>
      <c r="BC170" s="112">
        <v>4</v>
      </c>
      <c r="BD170" s="112"/>
      <c r="BE170" s="112">
        <v>4</v>
      </c>
      <c r="BF170" s="112">
        <v>2</v>
      </c>
      <c r="BG170" s="112"/>
      <c r="BH170" s="112">
        <v>4</v>
      </c>
      <c r="BI170" s="112">
        <v>1</v>
      </c>
      <c r="BJ170" s="112"/>
      <c r="BK170" s="112">
        <v>7</v>
      </c>
      <c r="BL170" s="112">
        <v>3</v>
      </c>
      <c r="BM170" s="112">
        <v>1</v>
      </c>
      <c r="BN170" s="111"/>
      <c r="BO170" s="111"/>
      <c r="BP170" s="111"/>
      <c r="BQ170" s="111"/>
      <c r="BR170" s="111"/>
      <c r="BS170" s="111"/>
      <c r="BT170" s="101"/>
      <c r="BU170" s="101"/>
      <c r="BV170" s="101"/>
      <c r="BW170" s="101"/>
      <c r="BX170" s="101"/>
    </row>
    <row r="171" spans="1:76">
      <c r="A171" s="124">
        <v>9</v>
      </c>
      <c r="B171" s="101" t="s">
        <v>852</v>
      </c>
      <c r="C171" s="101" t="str">
        <f t="shared" si="80"/>
        <v>DAVE HINMAN</v>
      </c>
      <c r="D171" s="111">
        <v>172</v>
      </c>
      <c r="E171" s="111">
        <v>75</v>
      </c>
      <c r="F171" s="111">
        <v>2</v>
      </c>
      <c r="G171" s="123">
        <v>0.43604651162790697</v>
      </c>
      <c r="H171" s="111">
        <v>6</v>
      </c>
      <c r="I171" s="111">
        <v>322</v>
      </c>
      <c r="J171" s="111">
        <v>164</v>
      </c>
      <c r="K171" s="111">
        <v>2</v>
      </c>
      <c r="L171" s="115">
        <f t="shared" si="81"/>
        <v>0.50931677018633537</v>
      </c>
      <c r="M171" s="114"/>
      <c r="N171" s="112">
        <f t="shared" si="82"/>
        <v>66</v>
      </c>
      <c r="O171" s="112">
        <f t="shared" si="83"/>
        <v>31</v>
      </c>
      <c r="P171" s="112">
        <f t="shared" si="84"/>
        <v>0</v>
      </c>
      <c r="Q171" s="113">
        <f t="shared" si="85"/>
        <v>0.46969696969696972</v>
      </c>
      <c r="R171" s="112">
        <v>1</v>
      </c>
      <c r="S171" s="112">
        <v>1</v>
      </c>
      <c r="T171" s="112"/>
      <c r="U171" s="112">
        <v>3</v>
      </c>
      <c r="V171" s="112">
        <v>0</v>
      </c>
      <c r="W171" s="112"/>
      <c r="X171" s="112">
        <v>5</v>
      </c>
      <c r="Y171" s="112">
        <v>1</v>
      </c>
      <c r="Z171" s="112"/>
      <c r="AA171" s="112">
        <v>5</v>
      </c>
      <c r="AB171" s="112">
        <v>5</v>
      </c>
      <c r="AC171" s="112"/>
      <c r="AD171" s="112">
        <v>6</v>
      </c>
      <c r="AE171" s="112">
        <v>4</v>
      </c>
      <c r="AF171" s="112"/>
      <c r="AG171" s="112">
        <v>5</v>
      </c>
      <c r="AH171" s="112">
        <v>3</v>
      </c>
      <c r="AI171" s="112"/>
      <c r="AJ171" s="112">
        <v>4</v>
      </c>
      <c r="AK171" s="112">
        <v>1</v>
      </c>
      <c r="AL171" s="112"/>
      <c r="AM171" s="112">
        <v>3</v>
      </c>
      <c r="AN171" s="112">
        <v>2</v>
      </c>
      <c r="AO171" s="112"/>
      <c r="AP171" s="112">
        <v>6</v>
      </c>
      <c r="AQ171" s="112">
        <v>2</v>
      </c>
      <c r="AR171" s="112"/>
      <c r="AS171" s="112">
        <v>2</v>
      </c>
      <c r="AT171" s="112">
        <v>2</v>
      </c>
      <c r="AU171" s="112"/>
      <c r="AV171" s="112">
        <v>5</v>
      </c>
      <c r="AW171" s="112">
        <v>2</v>
      </c>
      <c r="AX171" s="112"/>
      <c r="AY171" s="112">
        <v>5</v>
      </c>
      <c r="AZ171" s="112">
        <v>1</v>
      </c>
      <c r="BA171" s="112"/>
      <c r="BB171" s="112">
        <v>4</v>
      </c>
      <c r="BC171" s="112">
        <v>2</v>
      </c>
      <c r="BD171" s="112"/>
      <c r="BE171" s="112">
        <v>3</v>
      </c>
      <c r="BF171" s="112">
        <v>2</v>
      </c>
      <c r="BG171" s="112"/>
      <c r="BH171" s="112">
        <v>5</v>
      </c>
      <c r="BI171" s="112">
        <v>1</v>
      </c>
      <c r="BJ171" s="112"/>
      <c r="BK171" s="112">
        <v>4</v>
      </c>
      <c r="BL171" s="112">
        <v>2</v>
      </c>
      <c r="BM171" s="112"/>
      <c r="BN171" s="111"/>
      <c r="BO171" s="111"/>
      <c r="BP171" s="111"/>
      <c r="BQ171" s="111"/>
      <c r="BR171" s="111"/>
      <c r="BS171" s="111"/>
      <c r="BT171" s="101"/>
      <c r="BU171" s="101"/>
      <c r="BV171" s="101"/>
      <c r="BW171" s="101"/>
      <c r="BX171" s="101"/>
    </row>
    <row r="172" spans="1:76">
      <c r="A172" s="124">
        <v>10</v>
      </c>
      <c r="B172" s="101" t="s">
        <v>851</v>
      </c>
      <c r="C172" s="101" t="str">
        <f t="shared" si="80"/>
        <v>STEVE LUCKOVITZ</v>
      </c>
      <c r="D172" s="111">
        <v>116</v>
      </c>
      <c r="E172" s="111">
        <v>64</v>
      </c>
      <c r="F172" s="111">
        <v>3</v>
      </c>
      <c r="G172" s="123">
        <v>0.55172413793103448</v>
      </c>
      <c r="H172" s="111">
        <v>3</v>
      </c>
      <c r="I172" s="111">
        <v>143</v>
      </c>
      <c r="J172" s="111">
        <v>64</v>
      </c>
      <c r="K172" s="111">
        <v>0</v>
      </c>
      <c r="L172" s="115">
        <f t="shared" si="81"/>
        <v>0.44755244755244755</v>
      </c>
      <c r="M172" s="114"/>
      <c r="N172" s="112">
        <f t="shared" si="82"/>
        <v>54</v>
      </c>
      <c r="O172" s="112">
        <f t="shared" si="83"/>
        <v>21</v>
      </c>
      <c r="P172" s="112">
        <f t="shared" si="84"/>
        <v>0</v>
      </c>
      <c r="Q172" s="113">
        <f t="shared" si="85"/>
        <v>0.3888888888888889</v>
      </c>
      <c r="R172" s="112">
        <v>1</v>
      </c>
      <c r="S172" s="112">
        <v>0</v>
      </c>
      <c r="T172" s="112"/>
      <c r="U172" s="112">
        <v>2</v>
      </c>
      <c r="V172" s="112">
        <v>1</v>
      </c>
      <c r="W172" s="112"/>
      <c r="X172" s="112">
        <v>4</v>
      </c>
      <c r="Y172" s="112">
        <v>3</v>
      </c>
      <c r="Z172" s="112"/>
      <c r="AA172" s="112">
        <v>2</v>
      </c>
      <c r="AB172" s="112">
        <v>0</v>
      </c>
      <c r="AC172" s="112"/>
      <c r="AD172" s="112">
        <v>4</v>
      </c>
      <c r="AE172" s="112">
        <v>2</v>
      </c>
      <c r="AF172" s="112"/>
      <c r="AG172" s="112">
        <v>4</v>
      </c>
      <c r="AH172" s="112">
        <v>3</v>
      </c>
      <c r="AI172" s="112"/>
      <c r="AJ172" s="112">
        <v>2</v>
      </c>
      <c r="AK172" s="112">
        <v>0</v>
      </c>
      <c r="AL172" s="112"/>
      <c r="AM172" s="112">
        <v>0</v>
      </c>
      <c r="AN172" s="112">
        <v>0</v>
      </c>
      <c r="AO172" s="112"/>
      <c r="AP172" s="112">
        <v>7</v>
      </c>
      <c r="AQ172" s="112">
        <v>3</v>
      </c>
      <c r="AR172" s="112"/>
      <c r="AS172" s="112">
        <v>4</v>
      </c>
      <c r="AT172" s="112">
        <v>1</v>
      </c>
      <c r="AU172" s="112"/>
      <c r="AV172" s="112">
        <v>3</v>
      </c>
      <c r="AW172" s="112">
        <v>0</v>
      </c>
      <c r="AX172" s="112"/>
      <c r="AY172" s="112">
        <v>6</v>
      </c>
      <c r="AZ172" s="112">
        <v>5</v>
      </c>
      <c r="BA172" s="112"/>
      <c r="BB172" s="112">
        <v>3</v>
      </c>
      <c r="BC172" s="112">
        <v>1</v>
      </c>
      <c r="BD172" s="112"/>
      <c r="BE172" s="112">
        <v>2</v>
      </c>
      <c r="BF172" s="112">
        <v>1</v>
      </c>
      <c r="BG172" s="112"/>
      <c r="BH172" s="112">
        <v>5</v>
      </c>
      <c r="BI172" s="112">
        <v>1</v>
      </c>
      <c r="BJ172" s="112"/>
      <c r="BK172" s="112">
        <v>5</v>
      </c>
      <c r="BL172" s="112">
        <v>0</v>
      </c>
      <c r="BM172" s="112"/>
      <c r="BN172" s="111"/>
      <c r="BO172" s="111"/>
      <c r="BP172" s="111"/>
      <c r="BQ172" s="111"/>
      <c r="BR172" s="111"/>
      <c r="BS172" s="111"/>
      <c r="BT172" s="101"/>
      <c r="BU172" s="101"/>
      <c r="BV172" s="101"/>
      <c r="BW172" s="101"/>
      <c r="BX172" s="101"/>
    </row>
    <row r="173" spans="1:76">
      <c r="A173" s="124">
        <v>11</v>
      </c>
      <c r="B173" s="101" t="s">
        <v>850</v>
      </c>
      <c r="C173" s="101" t="str">
        <f t="shared" si="80"/>
        <v>TOM KING</v>
      </c>
      <c r="D173" s="111">
        <v>159</v>
      </c>
      <c r="E173" s="111">
        <v>73</v>
      </c>
      <c r="F173" s="111">
        <v>3</v>
      </c>
      <c r="G173" s="123">
        <v>0.45911949685534592</v>
      </c>
      <c r="H173" s="111">
        <v>8</v>
      </c>
      <c r="I173" s="111">
        <v>505</v>
      </c>
      <c r="J173" s="111">
        <v>245</v>
      </c>
      <c r="K173" s="111">
        <v>9</v>
      </c>
      <c r="L173" s="115">
        <f t="shared" si="81"/>
        <v>0.48514851485148514</v>
      </c>
      <c r="M173" s="114"/>
      <c r="N173" s="112">
        <f t="shared" si="82"/>
        <v>74</v>
      </c>
      <c r="O173" s="112">
        <f t="shared" si="83"/>
        <v>42</v>
      </c>
      <c r="P173" s="112">
        <f t="shared" si="84"/>
        <v>5</v>
      </c>
      <c r="Q173" s="113">
        <f t="shared" si="85"/>
        <v>0.56756756756756754</v>
      </c>
      <c r="R173" s="112">
        <v>3</v>
      </c>
      <c r="S173" s="112">
        <v>1</v>
      </c>
      <c r="T173" s="112"/>
      <c r="U173" s="112">
        <v>4</v>
      </c>
      <c r="V173" s="112">
        <v>2</v>
      </c>
      <c r="W173" s="112"/>
      <c r="X173" s="112">
        <v>4</v>
      </c>
      <c r="Y173" s="112">
        <v>2</v>
      </c>
      <c r="Z173" s="112"/>
      <c r="AA173" s="112">
        <v>3</v>
      </c>
      <c r="AB173" s="112">
        <v>3</v>
      </c>
      <c r="AC173" s="112">
        <v>1</v>
      </c>
      <c r="AD173" s="112">
        <v>7</v>
      </c>
      <c r="AE173" s="112">
        <v>6</v>
      </c>
      <c r="AF173" s="112"/>
      <c r="AG173" s="112">
        <v>7</v>
      </c>
      <c r="AH173" s="112">
        <v>5</v>
      </c>
      <c r="AI173" s="112">
        <v>1</v>
      </c>
      <c r="AJ173" s="112">
        <v>0</v>
      </c>
      <c r="AK173" s="112">
        <v>0</v>
      </c>
      <c r="AL173" s="112"/>
      <c r="AM173" s="112">
        <v>5</v>
      </c>
      <c r="AN173" s="112">
        <v>4</v>
      </c>
      <c r="AO173" s="112">
        <v>1</v>
      </c>
      <c r="AP173" s="112">
        <v>6</v>
      </c>
      <c r="AQ173" s="112">
        <v>2</v>
      </c>
      <c r="AR173" s="112"/>
      <c r="AS173" s="112">
        <v>6</v>
      </c>
      <c r="AT173" s="112">
        <v>2</v>
      </c>
      <c r="AU173" s="112"/>
      <c r="AV173" s="112">
        <v>5</v>
      </c>
      <c r="AW173" s="112">
        <v>2</v>
      </c>
      <c r="AX173" s="112"/>
      <c r="AY173" s="112">
        <v>5</v>
      </c>
      <c r="AZ173" s="112">
        <v>3</v>
      </c>
      <c r="BA173" s="112">
        <v>2</v>
      </c>
      <c r="BB173" s="112">
        <v>5</v>
      </c>
      <c r="BC173" s="112">
        <v>1</v>
      </c>
      <c r="BD173" s="112"/>
      <c r="BE173" s="112">
        <v>4</v>
      </c>
      <c r="BF173" s="112">
        <v>1</v>
      </c>
      <c r="BG173" s="112"/>
      <c r="BH173" s="112">
        <v>5</v>
      </c>
      <c r="BI173" s="112">
        <v>4</v>
      </c>
      <c r="BJ173" s="112"/>
      <c r="BK173" s="112">
        <v>5</v>
      </c>
      <c r="BL173" s="112">
        <v>4</v>
      </c>
      <c r="BM173" s="112"/>
      <c r="BN173" s="111"/>
      <c r="BO173" s="111"/>
      <c r="BP173" s="111"/>
      <c r="BQ173" s="111"/>
      <c r="BR173" s="111"/>
      <c r="BS173" s="111"/>
      <c r="BT173" s="101"/>
      <c r="BU173" s="101"/>
      <c r="BV173" s="101"/>
      <c r="BW173" s="101"/>
      <c r="BX173" s="101"/>
    </row>
    <row r="174" spans="1:76">
      <c r="A174" s="124">
        <v>12</v>
      </c>
      <c r="B174" s="101" t="s">
        <v>849</v>
      </c>
      <c r="C174" s="101" t="str">
        <f t="shared" si="80"/>
        <v>STEVE GLIWA</v>
      </c>
      <c r="D174" s="111">
        <v>89</v>
      </c>
      <c r="E174" s="111">
        <v>35</v>
      </c>
      <c r="F174" s="111">
        <v>0</v>
      </c>
      <c r="G174" s="123">
        <v>0.39325842696629215</v>
      </c>
      <c r="H174" s="111">
        <v>1</v>
      </c>
      <c r="I174" s="111">
        <v>2</v>
      </c>
      <c r="J174" s="111">
        <v>0</v>
      </c>
      <c r="K174" s="111">
        <v>0</v>
      </c>
      <c r="L174" s="115">
        <f t="shared" si="81"/>
        <v>0</v>
      </c>
      <c r="M174" s="114"/>
      <c r="N174" s="112">
        <f t="shared" si="82"/>
        <v>2</v>
      </c>
      <c r="O174" s="112">
        <f t="shared" si="83"/>
        <v>0</v>
      </c>
      <c r="P174" s="112">
        <f t="shared" si="84"/>
        <v>0</v>
      </c>
      <c r="Q174" s="113">
        <f t="shared" si="85"/>
        <v>0</v>
      </c>
      <c r="R174" s="112">
        <v>1</v>
      </c>
      <c r="S174" s="112">
        <v>0</v>
      </c>
      <c r="T174" s="112"/>
      <c r="U174" s="112">
        <v>1</v>
      </c>
      <c r="V174" s="112">
        <v>0</v>
      </c>
      <c r="W174" s="112"/>
      <c r="X174" s="112">
        <v>0</v>
      </c>
      <c r="Y174" s="112">
        <v>0</v>
      </c>
      <c r="Z174" s="112"/>
      <c r="AA174" s="112">
        <v>0</v>
      </c>
      <c r="AB174" s="112">
        <v>0</v>
      </c>
      <c r="AC174" s="112"/>
      <c r="AD174" s="112">
        <v>0</v>
      </c>
      <c r="AE174" s="112">
        <v>0</v>
      </c>
      <c r="AF174" s="112"/>
      <c r="AG174" s="112">
        <v>0</v>
      </c>
      <c r="AH174" s="112">
        <v>0</v>
      </c>
      <c r="AI174" s="112"/>
      <c r="AJ174" s="112">
        <v>0</v>
      </c>
      <c r="AK174" s="112">
        <v>0</v>
      </c>
      <c r="AL174" s="112"/>
      <c r="AM174" s="112">
        <v>0</v>
      </c>
      <c r="AN174" s="112">
        <v>0</v>
      </c>
      <c r="AO174" s="112"/>
      <c r="AP174" s="112">
        <v>0</v>
      </c>
      <c r="AQ174" s="112">
        <v>0</v>
      </c>
      <c r="AR174" s="112"/>
      <c r="AS174" s="112">
        <v>0</v>
      </c>
      <c r="AT174" s="112">
        <v>0</v>
      </c>
      <c r="AU174" s="112"/>
      <c r="AV174" s="112">
        <v>0</v>
      </c>
      <c r="AW174" s="112">
        <v>0</v>
      </c>
      <c r="AX174" s="112"/>
      <c r="AY174" s="112">
        <v>0</v>
      </c>
      <c r="AZ174" s="112">
        <v>0</v>
      </c>
      <c r="BA174" s="112"/>
      <c r="BB174" s="112">
        <v>0</v>
      </c>
      <c r="BC174" s="112">
        <v>0</v>
      </c>
      <c r="BD174" s="112"/>
      <c r="BE174" s="112">
        <v>0</v>
      </c>
      <c r="BF174" s="112">
        <v>0</v>
      </c>
      <c r="BG174" s="112"/>
      <c r="BH174" s="112">
        <v>0</v>
      </c>
      <c r="BI174" s="112">
        <v>0</v>
      </c>
      <c r="BJ174" s="112"/>
      <c r="BK174" s="112">
        <v>0</v>
      </c>
      <c r="BL174" s="112">
        <v>0</v>
      </c>
      <c r="BM174" s="112"/>
      <c r="BN174" s="111"/>
      <c r="BO174" s="111"/>
      <c r="BP174" s="111"/>
      <c r="BQ174" s="111"/>
      <c r="BR174" s="111"/>
      <c r="BS174" s="111"/>
      <c r="BT174" s="101"/>
      <c r="BU174" s="101"/>
      <c r="BV174" s="101"/>
      <c r="BW174" s="101"/>
      <c r="BX174" s="101"/>
    </row>
    <row r="175" spans="1:76">
      <c r="A175" s="124">
        <v>13</v>
      </c>
      <c r="B175" s="101" t="s">
        <v>848</v>
      </c>
      <c r="C175" s="101" t="str">
        <f t="shared" si="80"/>
        <v>ROGER BAILEY</v>
      </c>
      <c r="D175" s="111">
        <v>30</v>
      </c>
      <c r="E175" s="111">
        <v>11</v>
      </c>
      <c r="F175" s="111">
        <v>0</v>
      </c>
      <c r="G175" s="123">
        <v>0.36666666666666664</v>
      </c>
      <c r="H175" s="111">
        <v>32</v>
      </c>
      <c r="I175" s="111">
        <v>1947</v>
      </c>
      <c r="J175" s="111">
        <v>944</v>
      </c>
      <c r="K175" s="111">
        <v>9</v>
      </c>
      <c r="L175" s="115">
        <f t="shared" si="81"/>
        <v>0.48484848484848486</v>
      </c>
      <c r="M175" s="114"/>
      <c r="N175" s="112">
        <f t="shared" si="82"/>
        <v>47</v>
      </c>
      <c r="O175" s="112">
        <f t="shared" si="83"/>
        <v>17</v>
      </c>
      <c r="P175" s="112">
        <f t="shared" si="84"/>
        <v>0</v>
      </c>
      <c r="Q175" s="113">
        <f t="shared" si="85"/>
        <v>0.36170212765957449</v>
      </c>
      <c r="R175" s="112">
        <v>3</v>
      </c>
      <c r="S175" s="112">
        <v>0</v>
      </c>
      <c r="T175" s="112"/>
      <c r="U175" s="112">
        <v>2</v>
      </c>
      <c r="V175" s="112">
        <v>2</v>
      </c>
      <c r="W175" s="112"/>
      <c r="X175" s="112">
        <v>5</v>
      </c>
      <c r="Y175" s="112">
        <v>1</v>
      </c>
      <c r="Z175" s="112"/>
      <c r="AA175" s="112">
        <v>6</v>
      </c>
      <c r="AB175" s="112">
        <v>4</v>
      </c>
      <c r="AC175" s="112"/>
      <c r="AD175" s="112">
        <v>3</v>
      </c>
      <c r="AE175" s="112">
        <v>1</v>
      </c>
      <c r="AF175" s="112"/>
      <c r="AG175" s="112">
        <v>2</v>
      </c>
      <c r="AH175" s="112">
        <v>1</v>
      </c>
      <c r="AI175" s="112"/>
      <c r="AJ175" s="112">
        <v>2</v>
      </c>
      <c r="AK175" s="112">
        <v>1</v>
      </c>
      <c r="AL175" s="112"/>
      <c r="AM175" s="112">
        <v>2</v>
      </c>
      <c r="AN175" s="112">
        <v>0</v>
      </c>
      <c r="AO175" s="112"/>
      <c r="AP175" s="112">
        <v>1</v>
      </c>
      <c r="AQ175" s="112">
        <v>0</v>
      </c>
      <c r="AR175" s="112"/>
      <c r="AS175" s="112">
        <v>2</v>
      </c>
      <c r="AT175" s="112">
        <v>1</v>
      </c>
      <c r="AU175" s="112"/>
      <c r="AV175" s="112">
        <v>5</v>
      </c>
      <c r="AW175" s="112">
        <v>2</v>
      </c>
      <c r="AX175" s="112"/>
      <c r="AY175" s="112">
        <v>5</v>
      </c>
      <c r="AZ175" s="112">
        <v>3</v>
      </c>
      <c r="BA175" s="112"/>
      <c r="BB175" s="112">
        <v>2</v>
      </c>
      <c r="BC175" s="112">
        <v>0</v>
      </c>
      <c r="BD175" s="112"/>
      <c r="BE175" s="112">
        <v>2</v>
      </c>
      <c r="BF175" s="112">
        <v>0</v>
      </c>
      <c r="BG175" s="112"/>
      <c r="BH175" s="112">
        <v>0</v>
      </c>
      <c r="BI175" s="112">
        <v>0</v>
      </c>
      <c r="BJ175" s="112"/>
      <c r="BK175" s="112">
        <v>5</v>
      </c>
      <c r="BL175" s="112">
        <v>1</v>
      </c>
      <c r="BM175" s="112"/>
      <c r="BN175" s="111"/>
      <c r="BO175" s="111"/>
      <c r="BP175" s="111"/>
      <c r="BQ175" s="111"/>
      <c r="BR175" s="111"/>
      <c r="BS175" s="111"/>
      <c r="BT175" s="101"/>
      <c r="BU175" s="101"/>
      <c r="BV175" s="101"/>
      <c r="BW175" s="101"/>
      <c r="BX175" s="101"/>
    </row>
    <row r="176" spans="1:76">
      <c r="A176" s="124">
        <v>14</v>
      </c>
      <c r="B176" s="101" t="s">
        <v>847</v>
      </c>
      <c r="C176" s="101" t="str">
        <f t="shared" si="80"/>
        <v>PHIL DAMICO</v>
      </c>
      <c r="D176" s="111">
        <f>SUM(D50:D175)</f>
        <v>63877</v>
      </c>
      <c r="E176" s="111">
        <f>SUM(E50:E175)</f>
        <v>35692</v>
      </c>
      <c r="F176" s="111">
        <f>SUM(F50:F175)</f>
        <v>2299</v>
      </c>
      <c r="G176" s="123">
        <f>+E176/D176</f>
        <v>0.55876136950702127</v>
      </c>
      <c r="H176" s="111">
        <v>1</v>
      </c>
      <c r="I176" s="111">
        <v>60</v>
      </c>
      <c r="J176" s="111">
        <v>37</v>
      </c>
      <c r="K176" s="111">
        <v>7</v>
      </c>
      <c r="L176" s="115">
        <f t="shared" si="81"/>
        <v>0.6166666666666667</v>
      </c>
      <c r="M176" s="114"/>
      <c r="N176" s="112">
        <f t="shared" si="82"/>
        <v>60</v>
      </c>
      <c r="O176" s="112">
        <f t="shared" si="83"/>
        <v>37</v>
      </c>
      <c r="P176" s="112">
        <f t="shared" si="84"/>
        <v>7</v>
      </c>
      <c r="Q176" s="113">
        <f t="shared" si="85"/>
        <v>0.6166666666666667</v>
      </c>
      <c r="R176" s="112">
        <v>4</v>
      </c>
      <c r="S176" s="112">
        <v>3</v>
      </c>
      <c r="T176" s="112"/>
      <c r="U176" s="112">
        <v>4</v>
      </c>
      <c r="V176" s="112">
        <v>1</v>
      </c>
      <c r="W176" s="112"/>
      <c r="X176" s="112">
        <v>4</v>
      </c>
      <c r="Y176" s="112">
        <v>4</v>
      </c>
      <c r="Z176" s="112">
        <v>1</v>
      </c>
      <c r="AA176" s="112">
        <v>5</v>
      </c>
      <c r="AB176" s="112">
        <v>3</v>
      </c>
      <c r="AC176" s="112"/>
      <c r="AD176" s="112">
        <v>6</v>
      </c>
      <c r="AE176" s="112">
        <v>3</v>
      </c>
      <c r="AF176" s="112">
        <v>1</v>
      </c>
      <c r="AG176" s="112">
        <v>5</v>
      </c>
      <c r="AH176" s="112">
        <v>3</v>
      </c>
      <c r="AI176" s="112">
        <v>1</v>
      </c>
      <c r="AJ176" s="112">
        <v>4</v>
      </c>
      <c r="AK176" s="112">
        <v>2</v>
      </c>
      <c r="AL176" s="112"/>
      <c r="AM176" s="112">
        <v>4</v>
      </c>
      <c r="AN176" s="112">
        <v>4</v>
      </c>
      <c r="AO176" s="112">
        <v>3</v>
      </c>
      <c r="AP176" s="112">
        <v>0</v>
      </c>
      <c r="AQ176" s="112">
        <v>0</v>
      </c>
      <c r="AR176" s="112"/>
      <c r="AS176" s="112">
        <v>8</v>
      </c>
      <c r="AT176" s="112">
        <v>6</v>
      </c>
      <c r="AU176" s="112"/>
      <c r="AV176" s="112">
        <v>0</v>
      </c>
      <c r="AW176" s="112">
        <v>0</v>
      </c>
      <c r="AX176" s="112"/>
      <c r="AY176" s="112">
        <v>6</v>
      </c>
      <c r="AZ176" s="112">
        <v>2</v>
      </c>
      <c r="BA176" s="121"/>
      <c r="BB176" s="112">
        <v>4</v>
      </c>
      <c r="BC176" s="112">
        <v>2</v>
      </c>
      <c r="BD176" s="112">
        <v>1</v>
      </c>
      <c r="BE176" s="112">
        <v>3</v>
      </c>
      <c r="BF176" s="112">
        <v>2</v>
      </c>
      <c r="BG176" s="121"/>
      <c r="BH176" s="112">
        <v>3</v>
      </c>
      <c r="BI176" s="112">
        <v>2</v>
      </c>
      <c r="BJ176" s="121"/>
      <c r="BK176" s="112">
        <v>0</v>
      </c>
      <c r="BL176" s="112">
        <v>0</v>
      </c>
      <c r="BM176" s="12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</row>
    <row r="177" spans="1:76">
      <c r="A177" s="119">
        <v>10</v>
      </c>
      <c r="B177" s="118" t="s">
        <v>779</v>
      </c>
      <c r="C177" s="118"/>
      <c r="D177" s="131"/>
      <c r="E177" s="131"/>
      <c r="F177" s="131"/>
      <c r="G177" s="135"/>
      <c r="H177" s="116">
        <f>AVERAGE(H160:H176)</f>
        <v>7.1111111111111116</v>
      </c>
      <c r="I177" s="111">
        <f>SUM(I162:I174)</f>
        <v>3972</v>
      </c>
      <c r="J177" s="111">
        <f>SUM(J162:J174)</f>
        <v>2235</v>
      </c>
      <c r="K177" s="111">
        <f>SUM(K162:K174)</f>
        <v>109</v>
      </c>
      <c r="L177" s="115">
        <f>+J177/I177</f>
        <v>0.56268882175226587</v>
      </c>
      <c r="M177" s="114"/>
      <c r="N177" s="112">
        <f>SUM(N163:N176)</f>
        <v>837</v>
      </c>
      <c r="O177" s="112">
        <f>SUM(O163:O176)</f>
        <v>467</v>
      </c>
      <c r="P177" s="112">
        <f>SUM(P163:P176)</f>
        <v>36</v>
      </c>
      <c r="Q177" s="113">
        <f t="shared" si="85"/>
        <v>0.55794504181600957</v>
      </c>
      <c r="R177" s="112">
        <f t="shared" ref="R177:AX177" si="86">SUM(R162:R176)</f>
        <v>37</v>
      </c>
      <c r="S177" s="112">
        <f t="shared" si="86"/>
        <v>13</v>
      </c>
      <c r="T177" s="112">
        <f t="shared" si="86"/>
        <v>0</v>
      </c>
      <c r="U177" s="112">
        <f t="shared" si="86"/>
        <v>39</v>
      </c>
      <c r="V177" s="112">
        <f t="shared" si="86"/>
        <v>19</v>
      </c>
      <c r="W177" s="112">
        <f t="shared" si="86"/>
        <v>1</v>
      </c>
      <c r="X177" s="112">
        <f t="shared" si="86"/>
        <v>53</v>
      </c>
      <c r="Y177" s="112">
        <f t="shared" si="86"/>
        <v>30</v>
      </c>
      <c r="Z177" s="112">
        <f t="shared" si="86"/>
        <v>4</v>
      </c>
      <c r="AA177" s="112">
        <f t="shared" si="86"/>
        <v>62</v>
      </c>
      <c r="AB177" s="112">
        <f t="shared" si="86"/>
        <v>43</v>
      </c>
      <c r="AC177" s="112">
        <f t="shared" si="86"/>
        <v>3</v>
      </c>
      <c r="AD177" s="112">
        <f t="shared" si="86"/>
        <v>70</v>
      </c>
      <c r="AE177" s="112">
        <f t="shared" si="86"/>
        <v>47</v>
      </c>
      <c r="AF177" s="112">
        <f t="shared" si="86"/>
        <v>4</v>
      </c>
      <c r="AG177" s="112">
        <f t="shared" si="86"/>
        <v>57</v>
      </c>
      <c r="AH177" s="112">
        <f t="shared" si="86"/>
        <v>36</v>
      </c>
      <c r="AI177" s="112">
        <f t="shared" si="86"/>
        <v>4</v>
      </c>
      <c r="AJ177" s="112">
        <f t="shared" si="86"/>
        <v>41</v>
      </c>
      <c r="AK177" s="112">
        <f t="shared" si="86"/>
        <v>16</v>
      </c>
      <c r="AL177" s="112">
        <f t="shared" si="86"/>
        <v>0</v>
      </c>
      <c r="AM177" s="112">
        <f t="shared" si="86"/>
        <v>49</v>
      </c>
      <c r="AN177" s="112">
        <f t="shared" si="86"/>
        <v>28</v>
      </c>
      <c r="AO177" s="112">
        <f t="shared" si="86"/>
        <v>7</v>
      </c>
      <c r="AP177" s="112">
        <f t="shared" si="86"/>
        <v>57</v>
      </c>
      <c r="AQ177" s="112">
        <f t="shared" si="86"/>
        <v>32</v>
      </c>
      <c r="AR177" s="112">
        <f t="shared" si="86"/>
        <v>4</v>
      </c>
      <c r="AS177" s="112">
        <f t="shared" si="86"/>
        <v>74</v>
      </c>
      <c r="AT177" s="112">
        <f t="shared" si="86"/>
        <v>50</v>
      </c>
      <c r="AU177" s="112">
        <f t="shared" si="86"/>
        <v>2</v>
      </c>
      <c r="AV177" s="112">
        <f t="shared" si="86"/>
        <v>43</v>
      </c>
      <c r="AW177" s="112">
        <f t="shared" si="86"/>
        <v>16</v>
      </c>
      <c r="AX177" s="112">
        <f t="shared" si="86"/>
        <v>0</v>
      </c>
      <c r="AY177" s="112">
        <f t="shared" ref="AY177:BL177" si="87">SUM(AY161:AY176)</f>
        <v>56</v>
      </c>
      <c r="AZ177" s="112">
        <f t="shared" si="87"/>
        <v>32</v>
      </c>
      <c r="BA177" s="112">
        <f t="shared" si="87"/>
        <v>3</v>
      </c>
      <c r="BB177" s="112">
        <f t="shared" si="87"/>
        <v>54</v>
      </c>
      <c r="BC177" s="112">
        <f t="shared" si="87"/>
        <v>30</v>
      </c>
      <c r="BD177" s="112">
        <f t="shared" si="87"/>
        <v>1</v>
      </c>
      <c r="BE177" s="112">
        <f t="shared" si="87"/>
        <v>40</v>
      </c>
      <c r="BF177" s="112">
        <f t="shared" si="87"/>
        <v>17</v>
      </c>
      <c r="BG177" s="112">
        <f t="shared" si="87"/>
        <v>1</v>
      </c>
      <c r="BH177" s="112">
        <f t="shared" si="87"/>
        <v>40</v>
      </c>
      <c r="BI177" s="112">
        <f t="shared" si="87"/>
        <v>19</v>
      </c>
      <c r="BJ177" s="112">
        <f t="shared" si="87"/>
        <v>0</v>
      </c>
      <c r="BK177" s="112">
        <f t="shared" si="87"/>
        <v>65</v>
      </c>
      <c r="BL177" s="112">
        <f t="shared" si="87"/>
        <v>39</v>
      </c>
      <c r="BM177" s="112">
        <f t="shared" ref="BM177:BS177" si="88">SUM(BM161:BM175)</f>
        <v>2</v>
      </c>
      <c r="BN177" s="111">
        <f t="shared" si="88"/>
        <v>0</v>
      </c>
      <c r="BO177" s="111">
        <f t="shared" si="88"/>
        <v>0</v>
      </c>
      <c r="BP177" s="111">
        <f t="shared" si="88"/>
        <v>0</v>
      </c>
      <c r="BQ177" s="111">
        <f t="shared" si="88"/>
        <v>0</v>
      </c>
      <c r="BR177" s="111">
        <f t="shared" si="88"/>
        <v>0</v>
      </c>
      <c r="BS177" s="111">
        <f t="shared" si="88"/>
        <v>0</v>
      </c>
      <c r="BT177" s="101"/>
      <c r="BU177" s="101"/>
      <c r="BV177" s="101"/>
      <c r="BW177" s="101"/>
      <c r="BX177" s="101"/>
    </row>
    <row r="178" spans="1:76">
      <c r="A178" s="124"/>
      <c r="B178" s="131"/>
      <c r="C178" s="131"/>
      <c r="D178" s="101"/>
      <c r="E178" s="101"/>
      <c r="F178" s="101"/>
      <c r="G178" s="129"/>
      <c r="H178" s="131"/>
      <c r="I178" s="131"/>
      <c r="J178" s="131"/>
      <c r="K178" s="131"/>
      <c r="L178" s="134"/>
      <c r="M178" s="127"/>
      <c r="N178" s="132"/>
      <c r="O178" s="132"/>
      <c r="P178" s="132"/>
      <c r="Q178" s="133"/>
      <c r="R178" s="132"/>
      <c r="S178" s="132"/>
      <c r="T178" s="132"/>
      <c r="U178" s="132"/>
      <c r="V178" s="132"/>
      <c r="W178" s="132"/>
      <c r="X178" s="132"/>
      <c r="Y178" s="132"/>
      <c r="Z178" s="132"/>
      <c r="AA178" s="132"/>
      <c r="AB178" s="132"/>
      <c r="AC178" s="132"/>
      <c r="AD178" s="132"/>
      <c r="AE178" s="132"/>
      <c r="AF178" s="132"/>
      <c r="AG178" s="132"/>
      <c r="AH178" s="132"/>
      <c r="AI178" s="132"/>
      <c r="AJ178" s="132"/>
      <c r="AK178" s="132"/>
      <c r="AL178" s="132"/>
      <c r="AM178" s="132"/>
      <c r="AN178" s="132"/>
      <c r="AO178" s="132"/>
      <c r="AP178" s="132"/>
      <c r="AQ178" s="132"/>
      <c r="AR178" s="132"/>
      <c r="AS178" s="132"/>
      <c r="AT178" s="132"/>
      <c r="AU178" s="132"/>
      <c r="AV178" s="132"/>
      <c r="AW178" s="132"/>
      <c r="AX178" s="132"/>
      <c r="AY178" s="132"/>
      <c r="AZ178" s="132"/>
      <c r="BA178" s="132"/>
      <c r="BB178" s="132"/>
      <c r="BC178" s="132"/>
      <c r="BD178" s="132"/>
      <c r="BE178" s="132"/>
      <c r="BF178" s="132"/>
      <c r="BG178" s="132"/>
      <c r="BH178" s="132"/>
      <c r="BI178" s="132"/>
      <c r="BJ178" s="132"/>
      <c r="BK178" s="132"/>
      <c r="BL178" s="132"/>
      <c r="BM178" s="132"/>
      <c r="BN178" s="131"/>
      <c r="BO178" s="131"/>
      <c r="BP178" s="131"/>
      <c r="BQ178" s="131"/>
      <c r="BR178" s="131"/>
      <c r="BS178" s="131"/>
      <c r="BT178" s="101"/>
      <c r="BU178" s="101"/>
      <c r="BV178" s="101"/>
      <c r="BW178" s="101"/>
      <c r="BX178" s="101"/>
    </row>
    <row r="179" spans="1:76">
      <c r="A179" s="119">
        <v>11</v>
      </c>
      <c r="B179" s="101" t="s">
        <v>846</v>
      </c>
      <c r="C179" s="101"/>
      <c r="D179" s="111">
        <v>893</v>
      </c>
      <c r="E179" s="111">
        <v>553</v>
      </c>
      <c r="F179" s="111">
        <v>110</v>
      </c>
      <c r="G179" s="123">
        <v>0.6192609182530795</v>
      </c>
      <c r="H179" s="111" t="s">
        <v>677</v>
      </c>
      <c r="I179" s="111" t="s">
        <v>268</v>
      </c>
      <c r="J179" s="111" t="s">
        <v>267</v>
      </c>
      <c r="K179" s="111" t="s">
        <v>266</v>
      </c>
      <c r="L179" s="115" t="s">
        <v>265</v>
      </c>
      <c r="M179" s="114"/>
      <c r="N179" s="112" t="s">
        <v>268</v>
      </c>
      <c r="O179" s="112" t="s">
        <v>267</v>
      </c>
      <c r="P179" s="112" t="s">
        <v>266</v>
      </c>
      <c r="Q179" s="113" t="s">
        <v>265</v>
      </c>
      <c r="R179" s="112" t="s">
        <v>268</v>
      </c>
      <c r="S179" s="112" t="s">
        <v>267</v>
      </c>
      <c r="T179" s="112" t="s">
        <v>266</v>
      </c>
      <c r="U179" s="112" t="s">
        <v>268</v>
      </c>
      <c r="V179" s="112" t="s">
        <v>267</v>
      </c>
      <c r="W179" s="112" t="s">
        <v>266</v>
      </c>
      <c r="X179" s="112" t="s">
        <v>268</v>
      </c>
      <c r="Y179" s="112" t="s">
        <v>267</v>
      </c>
      <c r="Z179" s="112" t="s">
        <v>266</v>
      </c>
      <c r="AA179" s="112" t="s">
        <v>268</v>
      </c>
      <c r="AB179" s="112" t="s">
        <v>267</v>
      </c>
      <c r="AC179" s="112" t="s">
        <v>266</v>
      </c>
      <c r="AD179" s="112" t="s">
        <v>268</v>
      </c>
      <c r="AE179" s="112" t="s">
        <v>267</v>
      </c>
      <c r="AF179" s="112" t="s">
        <v>266</v>
      </c>
      <c r="AG179" s="112" t="s">
        <v>268</v>
      </c>
      <c r="AH179" s="112" t="s">
        <v>267</v>
      </c>
      <c r="AI179" s="112" t="s">
        <v>266</v>
      </c>
      <c r="AJ179" s="112" t="s">
        <v>268</v>
      </c>
      <c r="AK179" s="112" t="s">
        <v>267</v>
      </c>
      <c r="AL179" s="112" t="s">
        <v>266</v>
      </c>
      <c r="AM179" s="112" t="s">
        <v>268</v>
      </c>
      <c r="AN179" s="112" t="s">
        <v>267</v>
      </c>
      <c r="AO179" s="112" t="s">
        <v>266</v>
      </c>
      <c r="AP179" s="112" t="s">
        <v>268</v>
      </c>
      <c r="AQ179" s="112" t="s">
        <v>267</v>
      </c>
      <c r="AR179" s="112" t="s">
        <v>266</v>
      </c>
      <c r="AS179" s="112" t="s">
        <v>268</v>
      </c>
      <c r="AT179" s="112" t="s">
        <v>267</v>
      </c>
      <c r="AU179" s="112" t="s">
        <v>266</v>
      </c>
      <c r="AV179" s="112" t="s">
        <v>268</v>
      </c>
      <c r="AW179" s="112" t="s">
        <v>267</v>
      </c>
      <c r="AX179" s="112" t="s">
        <v>266</v>
      </c>
      <c r="AY179" s="112" t="s">
        <v>268</v>
      </c>
      <c r="AZ179" s="112" t="s">
        <v>267</v>
      </c>
      <c r="BA179" s="112" t="s">
        <v>266</v>
      </c>
      <c r="BB179" s="112" t="s">
        <v>268</v>
      </c>
      <c r="BC179" s="112" t="s">
        <v>267</v>
      </c>
      <c r="BD179" s="112" t="s">
        <v>266</v>
      </c>
      <c r="BE179" s="112" t="s">
        <v>268</v>
      </c>
      <c r="BF179" s="112" t="s">
        <v>267</v>
      </c>
      <c r="BG179" s="112" t="s">
        <v>266</v>
      </c>
      <c r="BH179" s="112" t="s">
        <v>268</v>
      </c>
      <c r="BI179" s="112" t="s">
        <v>267</v>
      </c>
      <c r="BJ179" s="112" t="s">
        <v>266</v>
      </c>
      <c r="BK179" s="112" t="s">
        <v>268</v>
      </c>
      <c r="BL179" s="112" t="s">
        <v>267</v>
      </c>
      <c r="BM179" s="112" t="s">
        <v>266</v>
      </c>
      <c r="BN179" s="111" t="s">
        <v>268</v>
      </c>
      <c r="BO179" s="111" t="s">
        <v>267</v>
      </c>
      <c r="BP179" s="111" t="s">
        <v>266</v>
      </c>
      <c r="BQ179" s="111" t="s">
        <v>268</v>
      </c>
      <c r="BR179" s="111" t="s">
        <v>267</v>
      </c>
      <c r="BS179" s="111" t="s">
        <v>266</v>
      </c>
      <c r="BT179" s="101"/>
      <c r="BU179" s="101"/>
      <c r="BV179" s="101"/>
      <c r="BW179" s="101"/>
      <c r="BX179" s="101"/>
    </row>
    <row r="180" spans="1:76">
      <c r="A180" s="124">
        <v>1</v>
      </c>
      <c r="B180" s="101" t="s">
        <v>845</v>
      </c>
      <c r="C180" s="101" t="str">
        <f t="shared" ref="C180:C193" si="89">TRIM(B180)</f>
        <v>MIKE MAHAN</v>
      </c>
      <c r="D180" s="111">
        <v>1106</v>
      </c>
      <c r="E180" s="111">
        <v>674</v>
      </c>
      <c r="F180" s="111">
        <v>53</v>
      </c>
      <c r="G180" s="123">
        <v>0.60940325497287517</v>
      </c>
      <c r="H180" s="111">
        <v>7</v>
      </c>
      <c r="I180" s="111">
        <v>409</v>
      </c>
      <c r="J180" s="111">
        <v>239</v>
      </c>
      <c r="K180" s="111">
        <v>29</v>
      </c>
      <c r="L180" s="115">
        <f t="shared" ref="L180:L193" si="90">J180/I180</f>
        <v>0.58435207823960877</v>
      </c>
      <c r="M180" s="114"/>
      <c r="N180" s="112">
        <f t="shared" ref="N180:N193" si="91">+R180+U180+X180+AA180+AD180+AG180+AJ180+AM180+AP180+AS180+AV180+AY180+BB180+BE180+BH180+BK180+BN180</f>
        <v>71</v>
      </c>
      <c r="O180" s="112">
        <f t="shared" ref="O180:O193" si="92">+S180+V180+Y180+AB180+AE180+AH180+AK180+AN180+AQ180+AT180+AW180+AZ180+BC180+BF180+BI180+BL180+BO180</f>
        <v>43</v>
      </c>
      <c r="P180" s="112">
        <f t="shared" ref="P180:P193" si="93">+T180+W180+Z180+AC180+AF180+AI180+AL180+AO180+AR180+AU180+AX180+BA180+BD180+BG180+BJ180+BM180+BP180</f>
        <v>0</v>
      </c>
      <c r="Q180" s="113">
        <f t="shared" ref="Q180:Q194" si="94">+O180/N180</f>
        <v>0.60563380281690138</v>
      </c>
      <c r="R180" s="112">
        <v>6</v>
      </c>
      <c r="S180" s="112">
        <v>5</v>
      </c>
      <c r="T180" s="112"/>
      <c r="U180" s="112">
        <v>5</v>
      </c>
      <c r="V180" s="112">
        <v>2</v>
      </c>
      <c r="W180" s="112"/>
      <c r="X180" s="112">
        <v>4</v>
      </c>
      <c r="Y180" s="112">
        <v>2</v>
      </c>
      <c r="Z180" s="112"/>
      <c r="AA180" s="112">
        <v>3</v>
      </c>
      <c r="AB180" s="112">
        <v>2</v>
      </c>
      <c r="AC180" s="112"/>
      <c r="AD180" s="112">
        <v>4</v>
      </c>
      <c r="AE180" s="112">
        <v>2</v>
      </c>
      <c r="AF180" s="112"/>
      <c r="AG180" s="112">
        <v>5</v>
      </c>
      <c r="AH180" s="112">
        <v>2</v>
      </c>
      <c r="AI180" s="112"/>
      <c r="AJ180" s="112">
        <v>4</v>
      </c>
      <c r="AK180" s="112">
        <v>2</v>
      </c>
      <c r="AL180" s="112"/>
      <c r="AM180" s="112">
        <v>4</v>
      </c>
      <c r="AN180" s="112">
        <v>3</v>
      </c>
      <c r="AO180" s="112"/>
      <c r="AP180" s="112">
        <v>6</v>
      </c>
      <c r="AQ180" s="112">
        <v>6</v>
      </c>
      <c r="AR180" s="112"/>
      <c r="AS180" s="112">
        <v>4</v>
      </c>
      <c r="AT180" s="112">
        <v>3</v>
      </c>
      <c r="AU180" s="112"/>
      <c r="AV180" s="112">
        <v>0</v>
      </c>
      <c r="AW180" s="112">
        <v>0</v>
      </c>
      <c r="AX180" s="112"/>
      <c r="AY180" s="112">
        <v>6</v>
      </c>
      <c r="AZ180" s="112">
        <v>5</v>
      </c>
      <c r="BA180" s="112"/>
      <c r="BB180" s="112">
        <v>6</v>
      </c>
      <c r="BC180" s="112">
        <v>4</v>
      </c>
      <c r="BD180" s="112"/>
      <c r="BE180" s="112">
        <v>5</v>
      </c>
      <c r="BF180" s="112">
        <v>1</v>
      </c>
      <c r="BG180" s="112"/>
      <c r="BH180" s="112">
        <v>4</v>
      </c>
      <c r="BI180" s="112">
        <v>1</v>
      </c>
      <c r="BJ180" s="112"/>
      <c r="BK180" s="112">
        <v>5</v>
      </c>
      <c r="BL180" s="112">
        <v>3</v>
      </c>
      <c r="BM180" s="112"/>
      <c r="BN180" s="111"/>
      <c r="BO180" s="111"/>
      <c r="BP180" s="111"/>
      <c r="BQ180" s="111"/>
      <c r="BR180" s="111"/>
      <c r="BS180" s="111"/>
      <c r="BT180" s="101"/>
      <c r="BU180" s="101"/>
      <c r="BV180" s="101"/>
      <c r="BW180" s="101"/>
      <c r="BX180" s="101"/>
    </row>
    <row r="181" spans="1:76">
      <c r="A181" s="124">
        <v>2</v>
      </c>
      <c r="B181" s="101" t="s">
        <v>1072</v>
      </c>
      <c r="C181" s="101" t="str">
        <f t="shared" si="89"/>
        <v>TROY RUSNELL</v>
      </c>
      <c r="D181" s="111">
        <v>174</v>
      </c>
      <c r="E181" s="111">
        <v>103</v>
      </c>
      <c r="F181" s="111">
        <v>1</v>
      </c>
      <c r="G181" s="123">
        <v>0.59195402298850575</v>
      </c>
      <c r="H181" s="111">
        <v>3</v>
      </c>
      <c r="I181" s="111">
        <v>171</v>
      </c>
      <c r="J181" s="111">
        <v>123</v>
      </c>
      <c r="K181" s="111">
        <v>19</v>
      </c>
      <c r="L181" s="115">
        <f t="shared" si="90"/>
        <v>0.7192982456140351</v>
      </c>
      <c r="M181" s="114"/>
      <c r="N181" s="112">
        <f t="shared" si="91"/>
        <v>56</v>
      </c>
      <c r="O181" s="112">
        <f t="shared" si="92"/>
        <v>40</v>
      </c>
      <c r="P181" s="112">
        <f t="shared" si="93"/>
        <v>2</v>
      </c>
      <c r="Q181" s="113">
        <f t="shared" si="94"/>
        <v>0.7142857142857143</v>
      </c>
      <c r="R181" s="112">
        <v>6</v>
      </c>
      <c r="S181" s="112">
        <v>4</v>
      </c>
      <c r="T181" s="112"/>
      <c r="U181" s="112">
        <v>5</v>
      </c>
      <c r="V181" s="112">
        <v>5</v>
      </c>
      <c r="W181" s="112">
        <v>1</v>
      </c>
      <c r="X181" s="112">
        <v>5</v>
      </c>
      <c r="Y181" s="112">
        <v>5</v>
      </c>
      <c r="Z181" s="112"/>
      <c r="AA181" s="112">
        <v>0</v>
      </c>
      <c r="AB181" s="112">
        <v>0</v>
      </c>
      <c r="AC181" s="112"/>
      <c r="AD181" s="112">
        <v>4</v>
      </c>
      <c r="AE181" s="112">
        <v>2</v>
      </c>
      <c r="AF181" s="112"/>
      <c r="AG181" s="112">
        <v>5</v>
      </c>
      <c r="AH181" s="112">
        <v>3</v>
      </c>
      <c r="AI181" s="112"/>
      <c r="AJ181" s="112">
        <v>3</v>
      </c>
      <c r="AK181" s="112">
        <v>2</v>
      </c>
      <c r="AL181" s="112">
        <v>1</v>
      </c>
      <c r="AM181" s="112">
        <v>4</v>
      </c>
      <c r="AN181" s="112">
        <v>3</v>
      </c>
      <c r="AO181" s="112"/>
      <c r="AP181" s="112">
        <v>0</v>
      </c>
      <c r="AQ181" s="112">
        <v>0</v>
      </c>
      <c r="AR181" s="112"/>
      <c r="AS181" s="112">
        <v>0</v>
      </c>
      <c r="AT181" s="112">
        <v>0</v>
      </c>
      <c r="AU181" s="112"/>
      <c r="AV181" s="112">
        <v>4</v>
      </c>
      <c r="AW181" s="112">
        <v>3</v>
      </c>
      <c r="AX181" s="112"/>
      <c r="AY181" s="112">
        <v>5</v>
      </c>
      <c r="AZ181" s="112">
        <v>3</v>
      </c>
      <c r="BA181" s="112"/>
      <c r="BB181" s="112">
        <v>7</v>
      </c>
      <c r="BC181" s="112">
        <v>5</v>
      </c>
      <c r="BD181" s="112"/>
      <c r="BE181" s="112">
        <v>4</v>
      </c>
      <c r="BF181" s="112">
        <v>4</v>
      </c>
      <c r="BG181" s="112"/>
      <c r="BH181" s="112">
        <v>4</v>
      </c>
      <c r="BI181" s="112">
        <v>1</v>
      </c>
      <c r="BJ181" s="112"/>
      <c r="BK181" s="112">
        <v>0</v>
      </c>
      <c r="BL181" s="112">
        <v>0</v>
      </c>
      <c r="BM181" s="112"/>
      <c r="BN181" s="111"/>
      <c r="BO181" s="111"/>
      <c r="BP181" s="111"/>
      <c r="BQ181" s="111"/>
      <c r="BR181" s="111"/>
      <c r="BS181" s="111"/>
      <c r="BT181" s="101"/>
      <c r="BU181" s="101"/>
      <c r="BV181" s="101"/>
      <c r="BW181" s="101"/>
      <c r="BX181" s="101"/>
    </row>
    <row r="182" spans="1:76">
      <c r="A182" s="124">
        <v>3</v>
      </c>
      <c r="B182" s="101" t="s">
        <v>844</v>
      </c>
      <c r="C182" s="101" t="str">
        <f t="shared" si="89"/>
        <v>RAY HILLMAN</v>
      </c>
      <c r="D182" s="111">
        <v>1367</v>
      </c>
      <c r="E182" s="111">
        <v>682</v>
      </c>
      <c r="F182" s="111">
        <v>17</v>
      </c>
      <c r="G182" s="123">
        <v>0.49890270665691294</v>
      </c>
      <c r="H182" s="111">
        <v>26</v>
      </c>
      <c r="I182" s="111">
        <v>1771</v>
      </c>
      <c r="J182" s="111">
        <v>1019</v>
      </c>
      <c r="K182" s="111">
        <v>42</v>
      </c>
      <c r="L182" s="115">
        <f t="shared" si="90"/>
        <v>0.57538114059853185</v>
      </c>
      <c r="M182" s="114"/>
      <c r="N182" s="112">
        <f t="shared" si="91"/>
        <v>54</v>
      </c>
      <c r="O182" s="112">
        <f t="shared" si="92"/>
        <v>27</v>
      </c>
      <c r="P182" s="112">
        <f t="shared" si="93"/>
        <v>1</v>
      </c>
      <c r="Q182" s="113">
        <f t="shared" si="94"/>
        <v>0.5</v>
      </c>
      <c r="R182" s="112">
        <v>5</v>
      </c>
      <c r="S182" s="112">
        <v>2</v>
      </c>
      <c r="T182" s="112"/>
      <c r="U182" s="112">
        <v>4</v>
      </c>
      <c r="V182" s="112">
        <v>3</v>
      </c>
      <c r="W182" s="112"/>
      <c r="X182" s="112">
        <v>4</v>
      </c>
      <c r="Y182" s="112">
        <v>2</v>
      </c>
      <c r="Z182" s="112"/>
      <c r="AA182" s="112">
        <v>4</v>
      </c>
      <c r="AB182" s="112">
        <v>2</v>
      </c>
      <c r="AC182" s="112"/>
      <c r="AD182" s="112">
        <v>0</v>
      </c>
      <c r="AE182" s="112">
        <v>0</v>
      </c>
      <c r="AF182" s="112"/>
      <c r="AG182" s="112">
        <v>5</v>
      </c>
      <c r="AH182" s="112">
        <v>4</v>
      </c>
      <c r="AI182" s="112"/>
      <c r="AJ182" s="112">
        <v>3</v>
      </c>
      <c r="AK182" s="112">
        <v>2</v>
      </c>
      <c r="AL182" s="112"/>
      <c r="AM182" s="112">
        <v>0</v>
      </c>
      <c r="AN182" s="112">
        <v>0</v>
      </c>
      <c r="AO182" s="112"/>
      <c r="AP182" s="112">
        <v>0</v>
      </c>
      <c r="AQ182" s="112">
        <v>0</v>
      </c>
      <c r="AR182" s="112"/>
      <c r="AS182" s="112">
        <v>4</v>
      </c>
      <c r="AT182" s="112">
        <v>3</v>
      </c>
      <c r="AU182" s="112"/>
      <c r="AV182" s="112">
        <v>5</v>
      </c>
      <c r="AW182" s="112">
        <v>0</v>
      </c>
      <c r="AX182" s="112"/>
      <c r="AY182" s="112">
        <v>0</v>
      </c>
      <c r="AZ182" s="112">
        <v>0</v>
      </c>
      <c r="BA182" s="112"/>
      <c r="BB182" s="112">
        <v>6</v>
      </c>
      <c r="BC182" s="112">
        <v>3</v>
      </c>
      <c r="BD182" s="112"/>
      <c r="BE182" s="112">
        <v>5</v>
      </c>
      <c r="BF182" s="112">
        <v>2</v>
      </c>
      <c r="BG182" s="112"/>
      <c r="BH182" s="112">
        <v>4</v>
      </c>
      <c r="BI182" s="112">
        <v>2</v>
      </c>
      <c r="BJ182" s="112">
        <v>1</v>
      </c>
      <c r="BK182" s="112">
        <v>5</v>
      </c>
      <c r="BL182" s="112">
        <v>2</v>
      </c>
      <c r="BM182" s="112"/>
      <c r="BN182" s="111"/>
      <c r="BO182" s="111"/>
      <c r="BP182" s="111"/>
      <c r="BQ182" s="111"/>
      <c r="BR182" s="111"/>
      <c r="BS182" s="111"/>
      <c r="BT182" s="101"/>
      <c r="BU182" s="101"/>
      <c r="BV182" s="101"/>
      <c r="BW182" s="101"/>
      <c r="BX182" s="101"/>
    </row>
    <row r="183" spans="1:76">
      <c r="A183" s="124">
        <v>4</v>
      </c>
      <c r="B183" s="101" t="s">
        <v>843</v>
      </c>
      <c r="C183" s="101" t="str">
        <f t="shared" si="89"/>
        <v>DAVE BELTZ</v>
      </c>
      <c r="D183" s="111">
        <v>431</v>
      </c>
      <c r="E183" s="111">
        <v>252</v>
      </c>
      <c r="F183" s="111">
        <v>23</v>
      </c>
      <c r="G183" s="123">
        <v>0.58468677494199539</v>
      </c>
      <c r="H183" s="111">
        <v>4</v>
      </c>
      <c r="I183" s="111">
        <v>232</v>
      </c>
      <c r="J183" s="111">
        <v>134</v>
      </c>
      <c r="K183" s="111">
        <v>5</v>
      </c>
      <c r="L183" s="115">
        <f t="shared" si="90"/>
        <v>0.57758620689655171</v>
      </c>
      <c r="M183" s="114"/>
      <c r="N183" s="112">
        <f t="shared" si="91"/>
        <v>75</v>
      </c>
      <c r="O183" s="112">
        <f t="shared" si="92"/>
        <v>44</v>
      </c>
      <c r="P183" s="112">
        <f t="shared" si="93"/>
        <v>0</v>
      </c>
      <c r="Q183" s="113">
        <f t="shared" si="94"/>
        <v>0.58666666666666667</v>
      </c>
      <c r="R183" s="112">
        <v>6</v>
      </c>
      <c r="S183" s="112">
        <v>4</v>
      </c>
      <c r="T183" s="112"/>
      <c r="U183" s="112">
        <v>5</v>
      </c>
      <c r="V183" s="112">
        <v>3</v>
      </c>
      <c r="W183" s="112"/>
      <c r="X183" s="112">
        <v>4</v>
      </c>
      <c r="Y183" s="112">
        <v>3</v>
      </c>
      <c r="Z183" s="112"/>
      <c r="AA183" s="112">
        <v>5</v>
      </c>
      <c r="AB183" s="112">
        <v>3</v>
      </c>
      <c r="AC183" s="112"/>
      <c r="AD183" s="112">
        <v>5</v>
      </c>
      <c r="AE183" s="112">
        <v>2</v>
      </c>
      <c r="AF183" s="112"/>
      <c r="AG183" s="112">
        <v>5</v>
      </c>
      <c r="AH183" s="112">
        <v>3</v>
      </c>
      <c r="AI183" s="112"/>
      <c r="AJ183" s="112">
        <v>5</v>
      </c>
      <c r="AK183" s="112">
        <v>5</v>
      </c>
      <c r="AL183" s="112"/>
      <c r="AM183" s="112">
        <v>4</v>
      </c>
      <c r="AN183" s="112">
        <v>2</v>
      </c>
      <c r="AO183" s="112"/>
      <c r="AP183" s="112">
        <v>7</v>
      </c>
      <c r="AQ183" s="112">
        <v>2</v>
      </c>
      <c r="AR183" s="112"/>
      <c r="AS183" s="112">
        <v>4</v>
      </c>
      <c r="AT183" s="112">
        <v>3</v>
      </c>
      <c r="AU183" s="112"/>
      <c r="AV183" s="112">
        <v>5</v>
      </c>
      <c r="AW183" s="112">
        <v>3</v>
      </c>
      <c r="AX183" s="112"/>
      <c r="AY183" s="112">
        <v>0</v>
      </c>
      <c r="AZ183" s="112">
        <v>0</v>
      </c>
      <c r="BA183" s="112"/>
      <c r="BB183" s="112">
        <v>7</v>
      </c>
      <c r="BC183" s="112">
        <v>5</v>
      </c>
      <c r="BD183" s="112"/>
      <c r="BE183" s="112">
        <v>5</v>
      </c>
      <c r="BF183" s="112">
        <v>2</v>
      </c>
      <c r="BG183" s="112"/>
      <c r="BH183" s="112">
        <v>4</v>
      </c>
      <c r="BI183" s="112">
        <v>2</v>
      </c>
      <c r="BJ183" s="112"/>
      <c r="BK183" s="112">
        <v>4</v>
      </c>
      <c r="BL183" s="112">
        <v>2</v>
      </c>
      <c r="BM183" s="112"/>
      <c r="BN183" s="111"/>
      <c r="BO183" s="111"/>
      <c r="BP183" s="111"/>
      <c r="BQ183" s="111"/>
      <c r="BR183" s="111"/>
      <c r="BS183" s="111"/>
      <c r="BT183" s="101"/>
      <c r="BU183" s="101"/>
      <c r="BV183" s="101"/>
      <c r="BW183" s="101"/>
      <c r="BX183" s="101"/>
    </row>
    <row r="184" spans="1:76">
      <c r="A184" s="124">
        <v>5</v>
      </c>
      <c r="B184" s="101" t="s">
        <v>842</v>
      </c>
      <c r="C184" s="101" t="str">
        <f t="shared" si="89"/>
        <v>DENNIS HARTWICK</v>
      </c>
      <c r="D184" s="111">
        <v>310</v>
      </c>
      <c r="E184" s="111">
        <v>165</v>
      </c>
      <c r="F184" s="111">
        <v>2</v>
      </c>
      <c r="G184" s="123">
        <v>0.532258064516129</v>
      </c>
      <c r="H184" s="111">
        <v>8</v>
      </c>
      <c r="I184" s="111">
        <v>395</v>
      </c>
      <c r="J184" s="111">
        <v>204</v>
      </c>
      <c r="K184" s="111">
        <v>4</v>
      </c>
      <c r="L184" s="115">
        <f t="shared" si="90"/>
        <v>0.51645569620253162</v>
      </c>
      <c r="M184" s="114"/>
      <c r="N184" s="112">
        <f t="shared" si="91"/>
        <v>63</v>
      </c>
      <c r="O184" s="112">
        <f t="shared" si="92"/>
        <v>32</v>
      </c>
      <c r="P184" s="112">
        <f t="shared" si="93"/>
        <v>3</v>
      </c>
      <c r="Q184" s="113">
        <f t="shared" si="94"/>
        <v>0.50793650793650791</v>
      </c>
      <c r="R184" s="112">
        <v>5</v>
      </c>
      <c r="S184" s="112">
        <v>2</v>
      </c>
      <c r="T184" s="112"/>
      <c r="U184" s="112">
        <v>4</v>
      </c>
      <c r="V184" s="112">
        <v>1</v>
      </c>
      <c r="W184" s="112"/>
      <c r="X184" s="112">
        <v>3</v>
      </c>
      <c r="Y184" s="112">
        <v>3</v>
      </c>
      <c r="Z184" s="112"/>
      <c r="AA184" s="112">
        <v>5</v>
      </c>
      <c r="AB184" s="112">
        <v>3</v>
      </c>
      <c r="AC184" s="112">
        <v>1</v>
      </c>
      <c r="AD184" s="112">
        <v>4</v>
      </c>
      <c r="AE184" s="112">
        <v>2</v>
      </c>
      <c r="AF184" s="112"/>
      <c r="AG184" s="112">
        <v>4</v>
      </c>
      <c r="AH184" s="112">
        <v>0</v>
      </c>
      <c r="AI184" s="112"/>
      <c r="AJ184" s="112">
        <v>5</v>
      </c>
      <c r="AK184" s="112">
        <v>3</v>
      </c>
      <c r="AL184" s="112">
        <v>1</v>
      </c>
      <c r="AM184" s="112">
        <v>4</v>
      </c>
      <c r="AN184" s="112">
        <v>1</v>
      </c>
      <c r="AO184" s="112"/>
      <c r="AP184" s="112">
        <v>6</v>
      </c>
      <c r="AQ184" s="112">
        <v>3</v>
      </c>
      <c r="AR184" s="112"/>
      <c r="AS184" s="112">
        <v>0</v>
      </c>
      <c r="AT184" s="112">
        <v>0</v>
      </c>
      <c r="AU184" s="112"/>
      <c r="AV184" s="112">
        <v>4</v>
      </c>
      <c r="AW184" s="112">
        <v>3</v>
      </c>
      <c r="AX184" s="112">
        <v>1</v>
      </c>
      <c r="AY184" s="112">
        <v>0</v>
      </c>
      <c r="AZ184" s="112">
        <v>0</v>
      </c>
      <c r="BA184" s="112"/>
      <c r="BB184" s="112">
        <v>7</v>
      </c>
      <c r="BC184" s="112">
        <v>6</v>
      </c>
      <c r="BD184" s="112"/>
      <c r="BE184" s="112">
        <v>4</v>
      </c>
      <c r="BF184" s="112">
        <v>1</v>
      </c>
      <c r="BG184" s="112"/>
      <c r="BH184" s="112">
        <v>4</v>
      </c>
      <c r="BI184" s="112">
        <v>3</v>
      </c>
      <c r="BJ184" s="112"/>
      <c r="BK184" s="112">
        <v>4</v>
      </c>
      <c r="BL184" s="112">
        <v>1</v>
      </c>
      <c r="BM184" s="112"/>
      <c r="BN184" s="111"/>
      <c r="BO184" s="111"/>
      <c r="BP184" s="111"/>
      <c r="BQ184" s="111"/>
      <c r="BR184" s="111"/>
      <c r="BS184" s="111"/>
      <c r="BT184" s="101"/>
      <c r="BU184" s="101"/>
      <c r="BV184" s="101"/>
      <c r="BW184" s="101"/>
      <c r="BX184" s="101"/>
    </row>
    <row r="185" spans="1:76">
      <c r="A185" s="124">
        <v>6</v>
      </c>
      <c r="B185" s="101" t="s">
        <v>841</v>
      </c>
      <c r="C185" s="101" t="str">
        <f t="shared" si="89"/>
        <v>DUSTY MILLER</v>
      </c>
      <c r="D185" s="111">
        <v>597</v>
      </c>
      <c r="E185" s="111">
        <v>340</v>
      </c>
      <c r="F185" s="111">
        <v>24</v>
      </c>
      <c r="G185" s="123">
        <v>0.56951423785594635</v>
      </c>
      <c r="H185" s="111">
        <v>13</v>
      </c>
      <c r="I185" s="111">
        <v>845</v>
      </c>
      <c r="J185" s="111">
        <v>449</v>
      </c>
      <c r="K185" s="111">
        <v>23</v>
      </c>
      <c r="L185" s="115">
        <f t="shared" si="90"/>
        <v>0.53136094674556211</v>
      </c>
      <c r="M185" s="114"/>
      <c r="N185" s="112">
        <f t="shared" si="91"/>
        <v>76</v>
      </c>
      <c r="O185" s="112">
        <f t="shared" si="92"/>
        <v>42</v>
      </c>
      <c r="P185" s="112">
        <f t="shared" si="93"/>
        <v>2</v>
      </c>
      <c r="Q185" s="113">
        <f t="shared" si="94"/>
        <v>0.55263157894736847</v>
      </c>
      <c r="R185" s="112">
        <v>5</v>
      </c>
      <c r="S185" s="112">
        <v>5</v>
      </c>
      <c r="T185" s="112"/>
      <c r="U185" s="112">
        <v>6</v>
      </c>
      <c r="V185" s="112">
        <v>3</v>
      </c>
      <c r="W185" s="112"/>
      <c r="X185" s="112">
        <v>3</v>
      </c>
      <c r="Y185" s="112">
        <v>1</v>
      </c>
      <c r="Z185" s="112"/>
      <c r="AA185" s="112">
        <v>6</v>
      </c>
      <c r="AB185" s="112">
        <v>4</v>
      </c>
      <c r="AC185" s="112">
        <v>1</v>
      </c>
      <c r="AD185" s="112">
        <v>5</v>
      </c>
      <c r="AE185" s="112">
        <v>2</v>
      </c>
      <c r="AF185" s="112"/>
      <c r="AG185" s="112">
        <v>5</v>
      </c>
      <c r="AH185" s="112">
        <v>3</v>
      </c>
      <c r="AI185" s="112"/>
      <c r="AJ185" s="112">
        <v>5</v>
      </c>
      <c r="AK185" s="112">
        <v>2</v>
      </c>
      <c r="AL185" s="112">
        <v>1</v>
      </c>
      <c r="AM185" s="112">
        <v>4</v>
      </c>
      <c r="AN185" s="112">
        <v>2</v>
      </c>
      <c r="AO185" s="112"/>
      <c r="AP185" s="112">
        <v>7</v>
      </c>
      <c r="AQ185" s="112">
        <v>2</v>
      </c>
      <c r="AR185" s="112"/>
      <c r="AS185" s="112">
        <v>5</v>
      </c>
      <c r="AT185" s="112">
        <v>2</v>
      </c>
      <c r="AU185" s="112"/>
      <c r="AV185" s="112">
        <v>5</v>
      </c>
      <c r="AW185" s="112">
        <v>2</v>
      </c>
      <c r="AX185" s="112"/>
      <c r="AY185" s="112">
        <v>6</v>
      </c>
      <c r="AZ185" s="112">
        <v>4</v>
      </c>
      <c r="BA185" s="112"/>
      <c r="BB185" s="112">
        <v>0</v>
      </c>
      <c r="BC185" s="112">
        <v>0</v>
      </c>
      <c r="BD185" s="112"/>
      <c r="BE185" s="112">
        <v>5</v>
      </c>
      <c r="BF185" s="112">
        <v>4</v>
      </c>
      <c r="BG185" s="112"/>
      <c r="BH185" s="112">
        <v>4</v>
      </c>
      <c r="BI185" s="112">
        <v>2</v>
      </c>
      <c r="BJ185" s="112"/>
      <c r="BK185" s="112">
        <v>5</v>
      </c>
      <c r="BL185" s="112">
        <v>4</v>
      </c>
      <c r="BM185" s="112"/>
      <c r="BN185" s="111"/>
      <c r="BO185" s="111"/>
      <c r="BP185" s="111"/>
      <c r="BQ185" s="111"/>
      <c r="BR185" s="111"/>
      <c r="BS185" s="111"/>
      <c r="BT185" s="101"/>
      <c r="BU185" s="101"/>
      <c r="BV185" s="101"/>
      <c r="BW185" s="101"/>
      <c r="BX185" s="101"/>
    </row>
    <row r="186" spans="1:76">
      <c r="A186" s="124">
        <v>7</v>
      </c>
      <c r="B186" s="101" t="s">
        <v>1547</v>
      </c>
      <c r="C186" s="101" t="str">
        <f>TRIM(B186)</f>
        <v>BRIAN GOEMARE</v>
      </c>
      <c r="D186" s="111">
        <v>206</v>
      </c>
      <c r="E186" s="111">
        <v>100</v>
      </c>
      <c r="F186" s="111">
        <v>4</v>
      </c>
      <c r="G186" s="123">
        <v>0.4854368932038835</v>
      </c>
      <c r="H186" s="111">
        <v>6</v>
      </c>
      <c r="I186" s="111">
        <v>383</v>
      </c>
      <c r="J186" s="111">
        <v>191</v>
      </c>
      <c r="K186" s="111">
        <v>12</v>
      </c>
      <c r="L186" s="115">
        <f t="shared" si="90"/>
        <v>0.49869451697127937</v>
      </c>
      <c r="M186" s="114"/>
      <c r="N186" s="112">
        <f t="shared" si="91"/>
        <v>66</v>
      </c>
      <c r="O186" s="112">
        <f t="shared" si="92"/>
        <v>28</v>
      </c>
      <c r="P186" s="112">
        <f t="shared" si="93"/>
        <v>0</v>
      </c>
      <c r="Q186" s="113">
        <f t="shared" si="94"/>
        <v>0.42424242424242425</v>
      </c>
      <c r="R186" s="112">
        <v>5</v>
      </c>
      <c r="S186" s="112">
        <v>4</v>
      </c>
      <c r="T186" s="112"/>
      <c r="U186" s="112">
        <v>5</v>
      </c>
      <c r="V186" s="112">
        <v>2</v>
      </c>
      <c r="W186" s="112"/>
      <c r="X186" s="112">
        <v>4</v>
      </c>
      <c r="Y186" s="112">
        <v>2</v>
      </c>
      <c r="Z186" s="112"/>
      <c r="AA186" s="112">
        <v>5</v>
      </c>
      <c r="AB186" s="112">
        <v>3</v>
      </c>
      <c r="AC186" s="112"/>
      <c r="AD186" s="112">
        <v>4</v>
      </c>
      <c r="AE186" s="112">
        <v>2</v>
      </c>
      <c r="AF186" s="112"/>
      <c r="AG186" s="112">
        <v>5</v>
      </c>
      <c r="AH186" s="112">
        <v>2</v>
      </c>
      <c r="AI186" s="112"/>
      <c r="AJ186" s="112">
        <v>5</v>
      </c>
      <c r="AK186" s="112">
        <v>2</v>
      </c>
      <c r="AL186" s="112"/>
      <c r="AM186" s="112">
        <v>0</v>
      </c>
      <c r="AN186" s="112">
        <v>0</v>
      </c>
      <c r="AO186" s="112"/>
      <c r="AP186" s="112">
        <v>5</v>
      </c>
      <c r="AQ186" s="112">
        <v>4</v>
      </c>
      <c r="AR186" s="112"/>
      <c r="AS186" s="112">
        <v>4</v>
      </c>
      <c r="AT186" s="112">
        <v>1</v>
      </c>
      <c r="AU186" s="112"/>
      <c r="AV186" s="112">
        <v>4</v>
      </c>
      <c r="AW186" s="112">
        <v>2</v>
      </c>
      <c r="AX186" s="112"/>
      <c r="AY186" s="112">
        <v>5</v>
      </c>
      <c r="AZ186" s="112">
        <v>1</v>
      </c>
      <c r="BA186" s="112"/>
      <c r="BB186" s="112">
        <v>6</v>
      </c>
      <c r="BC186" s="112">
        <v>1</v>
      </c>
      <c r="BD186" s="112"/>
      <c r="BE186" s="112">
        <v>1</v>
      </c>
      <c r="BF186" s="112">
        <v>0</v>
      </c>
      <c r="BG186" s="112"/>
      <c r="BH186" s="112">
        <v>4</v>
      </c>
      <c r="BI186" s="112">
        <v>1</v>
      </c>
      <c r="BJ186" s="112"/>
      <c r="BK186" s="112">
        <v>4</v>
      </c>
      <c r="BL186" s="112">
        <v>1</v>
      </c>
      <c r="BM186" s="112"/>
      <c r="BN186" s="111"/>
      <c r="BO186" s="111"/>
      <c r="BP186" s="111"/>
      <c r="BQ186" s="111"/>
      <c r="BR186" s="111"/>
      <c r="BS186" s="111"/>
      <c r="BT186" s="101"/>
      <c r="BU186" s="101"/>
      <c r="BV186" s="101"/>
      <c r="BW186" s="101"/>
      <c r="BX186" s="101"/>
    </row>
    <row r="187" spans="1:76">
      <c r="A187" s="124">
        <v>8</v>
      </c>
      <c r="B187" s="101" t="s">
        <v>840</v>
      </c>
      <c r="C187" s="101" t="str">
        <f t="shared" si="89"/>
        <v>CHRIS MESSINA</v>
      </c>
      <c r="D187" s="111">
        <v>1268</v>
      </c>
      <c r="E187" s="111">
        <v>704</v>
      </c>
      <c r="F187" s="111">
        <v>46</v>
      </c>
      <c r="G187" s="123">
        <v>0.55520504731861198</v>
      </c>
      <c r="H187" s="111">
        <v>6</v>
      </c>
      <c r="I187" s="111">
        <v>260</v>
      </c>
      <c r="J187" s="111">
        <v>123</v>
      </c>
      <c r="K187" s="111">
        <v>7</v>
      </c>
      <c r="L187" s="115">
        <f t="shared" si="90"/>
        <v>0.47307692307692306</v>
      </c>
      <c r="M187" s="114"/>
      <c r="N187" s="112">
        <f t="shared" si="91"/>
        <v>58</v>
      </c>
      <c r="O187" s="112">
        <f t="shared" si="92"/>
        <v>26</v>
      </c>
      <c r="P187" s="112">
        <f t="shared" si="93"/>
        <v>1</v>
      </c>
      <c r="Q187" s="113">
        <f t="shared" si="94"/>
        <v>0.44827586206896552</v>
      </c>
      <c r="R187" s="112">
        <v>0</v>
      </c>
      <c r="S187" s="112">
        <v>0</v>
      </c>
      <c r="T187" s="112"/>
      <c r="U187" s="112">
        <v>0</v>
      </c>
      <c r="V187" s="112">
        <v>0</v>
      </c>
      <c r="W187" s="112"/>
      <c r="X187" s="112">
        <v>4</v>
      </c>
      <c r="Y187" s="112">
        <v>2</v>
      </c>
      <c r="Z187" s="112"/>
      <c r="AA187" s="112">
        <v>5</v>
      </c>
      <c r="AB187" s="112">
        <v>2</v>
      </c>
      <c r="AC187" s="112"/>
      <c r="AD187" s="112">
        <v>3</v>
      </c>
      <c r="AE187" s="112">
        <v>0</v>
      </c>
      <c r="AF187" s="112"/>
      <c r="AG187" s="112">
        <v>4</v>
      </c>
      <c r="AH187" s="112">
        <v>3</v>
      </c>
      <c r="AI187" s="112"/>
      <c r="AJ187" s="112">
        <v>4</v>
      </c>
      <c r="AK187" s="112">
        <v>1</v>
      </c>
      <c r="AL187" s="112"/>
      <c r="AM187" s="112">
        <v>3</v>
      </c>
      <c r="AN187" s="112">
        <v>3</v>
      </c>
      <c r="AO187" s="112"/>
      <c r="AP187" s="112">
        <v>6</v>
      </c>
      <c r="AQ187" s="112">
        <v>2</v>
      </c>
      <c r="AR187" s="112"/>
      <c r="AS187" s="112">
        <v>4</v>
      </c>
      <c r="AT187" s="112">
        <v>2</v>
      </c>
      <c r="AU187" s="112"/>
      <c r="AV187" s="112">
        <v>4</v>
      </c>
      <c r="AW187" s="112">
        <v>2</v>
      </c>
      <c r="AX187" s="112">
        <v>1</v>
      </c>
      <c r="AY187" s="112">
        <v>5</v>
      </c>
      <c r="AZ187" s="112">
        <v>1</v>
      </c>
      <c r="BA187" s="112"/>
      <c r="BB187" s="112">
        <v>5</v>
      </c>
      <c r="BC187" s="112">
        <v>3</v>
      </c>
      <c r="BD187" s="112"/>
      <c r="BE187" s="112">
        <v>4</v>
      </c>
      <c r="BF187" s="112">
        <v>0</v>
      </c>
      <c r="BG187" s="112"/>
      <c r="BH187" s="112">
        <v>3</v>
      </c>
      <c r="BI187" s="112">
        <v>2</v>
      </c>
      <c r="BJ187" s="112"/>
      <c r="BK187" s="112">
        <v>4</v>
      </c>
      <c r="BL187" s="112">
        <v>3</v>
      </c>
      <c r="BM187" s="112"/>
      <c r="BN187" s="111"/>
      <c r="BO187" s="111"/>
      <c r="BP187" s="111"/>
      <c r="BQ187" s="111"/>
      <c r="BR187" s="111"/>
      <c r="BS187" s="111"/>
      <c r="BT187" s="101"/>
      <c r="BU187" s="101"/>
      <c r="BV187" s="101"/>
      <c r="BW187" s="101"/>
      <c r="BX187" s="101"/>
    </row>
    <row r="188" spans="1:76">
      <c r="A188" s="124">
        <v>9</v>
      </c>
      <c r="B188" s="101" t="s">
        <v>839</v>
      </c>
      <c r="C188" s="101" t="str">
        <f t="shared" si="89"/>
        <v>RYAN CADDICK</v>
      </c>
      <c r="D188" s="111">
        <v>5</v>
      </c>
      <c r="E188" s="111">
        <v>2</v>
      </c>
      <c r="F188" s="111">
        <v>0</v>
      </c>
      <c r="G188" s="123">
        <v>0.4</v>
      </c>
      <c r="H188" s="111">
        <v>1</v>
      </c>
      <c r="I188" s="111">
        <v>40</v>
      </c>
      <c r="J188" s="111">
        <v>18</v>
      </c>
      <c r="K188" s="111">
        <v>0</v>
      </c>
      <c r="L188" s="115">
        <f t="shared" si="90"/>
        <v>0.45</v>
      </c>
      <c r="M188" s="114"/>
      <c r="N188" s="112">
        <f t="shared" si="91"/>
        <v>44</v>
      </c>
      <c r="O188" s="112">
        <f t="shared" si="92"/>
        <v>19</v>
      </c>
      <c r="P188" s="112">
        <f t="shared" si="93"/>
        <v>0</v>
      </c>
      <c r="Q188" s="113">
        <f t="shared" si="94"/>
        <v>0.43181818181818182</v>
      </c>
      <c r="R188" s="112">
        <v>5</v>
      </c>
      <c r="S188" s="112">
        <v>2</v>
      </c>
      <c r="T188" s="112"/>
      <c r="U188" s="112">
        <v>2</v>
      </c>
      <c r="V188" s="112">
        <v>1</v>
      </c>
      <c r="W188" s="112"/>
      <c r="X188" s="112">
        <v>4</v>
      </c>
      <c r="Y188" s="112">
        <v>2</v>
      </c>
      <c r="Z188" s="112"/>
      <c r="AA188" s="112">
        <v>4</v>
      </c>
      <c r="AB188" s="112">
        <v>3</v>
      </c>
      <c r="AC188" s="112"/>
      <c r="AD188" s="112">
        <v>4</v>
      </c>
      <c r="AE188" s="112">
        <v>0</v>
      </c>
      <c r="AF188" s="112"/>
      <c r="AG188" s="112">
        <v>3</v>
      </c>
      <c r="AH188" s="112">
        <v>1</v>
      </c>
      <c r="AI188" s="112"/>
      <c r="AJ188" s="112">
        <v>0</v>
      </c>
      <c r="AK188" s="112">
        <v>0</v>
      </c>
      <c r="AL188" s="112"/>
      <c r="AM188" s="112">
        <v>3</v>
      </c>
      <c r="AN188" s="112">
        <v>1</v>
      </c>
      <c r="AO188" s="112"/>
      <c r="AP188" s="112">
        <v>6</v>
      </c>
      <c r="AQ188" s="112">
        <v>3</v>
      </c>
      <c r="AR188" s="112"/>
      <c r="AS188" s="112">
        <v>0</v>
      </c>
      <c r="AT188" s="112">
        <v>0</v>
      </c>
      <c r="AU188" s="112"/>
      <c r="AV188" s="112">
        <v>0</v>
      </c>
      <c r="AW188" s="112">
        <v>0</v>
      </c>
      <c r="AX188" s="112"/>
      <c r="AY188" s="112">
        <v>5</v>
      </c>
      <c r="AZ188" s="112">
        <v>3</v>
      </c>
      <c r="BA188" s="112"/>
      <c r="BB188" s="112">
        <v>0</v>
      </c>
      <c r="BC188" s="112">
        <v>0</v>
      </c>
      <c r="BD188" s="112"/>
      <c r="BE188" s="112">
        <v>4</v>
      </c>
      <c r="BF188" s="112">
        <v>2</v>
      </c>
      <c r="BG188" s="112"/>
      <c r="BH188" s="112">
        <v>0</v>
      </c>
      <c r="BI188" s="112">
        <v>0</v>
      </c>
      <c r="BJ188" s="112"/>
      <c r="BK188" s="112">
        <v>4</v>
      </c>
      <c r="BL188" s="112">
        <v>1</v>
      </c>
      <c r="BM188" s="112"/>
      <c r="BN188" s="111"/>
      <c r="BO188" s="111"/>
      <c r="BP188" s="111"/>
      <c r="BQ188" s="111"/>
      <c r="BR188" s="111"/>
      <c r="BS188" s="111"/>
      <c r="BT188" s="101"/>
      <c r="BU188" s="101"/>
      <c r="BV188" s="101"/>
      <c r="BW188" s="101"/>
      <c r="BX188" s="101"/>
    </row>
    <row r="189" spans="1:76">
      <c r="A189" s="124">
        <v>10</v>
      </c>
      <c r="B189" s="101" t="s">
        <v>838</v>
      </c>
      <c r="C189" s="101" t="str">
        <f t="shared" si="89"/>
        <v>JEREMY REETZ</v>
      </c>
      <c r="D189" s="111">
        <v>146</v>
      </c>
      <c r="E189" s="111">
        <v>78</v>
      </c>
      <c r="F189" s="111">
        <v>3</v>
      </c>
      <c r="G189" s="123">
        <v>0.53424657534246578</v>
      </c>
      <c r="H189" s="111">
        <v>4</v>
      </c>
      <c r="I189" s="111">
        <v>228</v>
      </c>
      <c r="J189" s="111">
        <v>120</v>
      </c>
      <c r="K189" s="111">
        <v>5</v>
      </c>
      <c r="L189" s="115">
        <f t="shared" si="90"/>
        <v>0.52631578947368418</v>
      </c>
      <c r="M189" s="114"/>
      <c r="N189" s="112">
        <f t="shared" si="91"/>
        <v>65</v>
      </c>
      <c r="O189" s="112">
        <f t="shared" si="92"/>
        <v>37</v>
      </c>
      <c r="P189" s="112">
        <f t="shared" si="93"/>
        <v>0</v>
      </c>
      <c r="Q189" s="113">
        <f t="shared" si="94"/>
        <v>0.56923076923076921</v>
      </c>
      <c r="R189" s="112">
        <v>5</v>
      </c>
      <c r="S189" s="112">
        <v>4</v>
      </c>
      <c r="T189" s="112"/>
      <c r="U189" s="112">
        <v>5</v>
      </c>
      <c r="V189" s="112">
        <v>2</v>
      </c>
      <c r="W189" s="112"/>
      <c r="X189" s="112">
        <v>4</v>
      </c>
      <c r="Y189" s="112">
        <v>3</v>
      </c>
      <c r="Z189" s="112"/>
      <c r="AA189" s="112">
        <v>5</v>
      </c>
      <c r="AB189" s="112">
        <v>2</v>
      </c>
      <c r="AC189" s="112"/>
      <c r="AD189" s="112">
        <v>3</v>
      </c>
      <c r="AE189" s="112">
        <v>3</v>
      </c>
      <c r="AF189" s="112"/>
      <c r="AG189" s="112">
        <v>4</v>
      </c>
      <c r="AH189" s="112">
        <v>2</v>
      </c>
      <c r="AI189" s="112"/>
      <c r="AJ189" s="112">
        <v>3</v>
      </c>
      <c r="AK189" s="112">
        <v>3</v>
      </c>
      <c r="AL189" s="112"/>
      <c r="AM189" s="112">
        <v>4</v>
      </c>
      <c r="AN189" s="112">
        <v>1</v>
      </c>
      <c r="AO189" s="112"/>
      <c r="AP189" s="112">
        <v>6</v>
      </c>
      <c r="AQ189" s="112">
        <v>4</v>
      </c>
      <c r="AR189" s="112"/>
      <c r="AS189" s="112">
        <v>5</v>
      </c>
      <c r="AT189" s="112">
        <v>4</v>
      </c>
      <c r="AU189" s="112"/>
      <c r="AV189" s="112">
        <v>4</v>
      </c>
      <c r="AW189" s="112">
        <v>1</v>
      </c>
      <c r="AX189" s="112"/>
      <c r="AY189" s="112">
        <v>6</v>
      </c>
      <c r="AZ189" s="112">
        <v>3</v>
      </c>
      <c r="BA189" s="112"/>
      <c r="BB189" s="112">
        <v>0</v>
      </c>
      <c r="BC189" s="112">
        <v>0</v>
      </c>
      <c r="BD189" s="112"/>
      <c r="BE189" s="112">
        <v>4</v>
      </c>
      <c r="BF189" s="112">
        <v>2</v>
      </c>
      <c r="BG189" s="112"/>
      <c r="BH189" s="112">
        <v>3</v>
      </c>
      <c r="BI189" s="112">
        <v>1</v>
      </c>
      <c r="BJ189" s="112"/>
      <c r="BK189" s="112">
        <v>4</v>
      </c>
      <c r="BL189" s="112">
        <v>2</v>
      </c>
      <c r="BM189" s="112"/>
      <c r="BN189" s="111"/>
      <c r="BO189" s="111"/>
      <c r="BP189" s="111"/>
      <c r="BQ189" s="111"/>
      <c r="BR189" s="111"/>
      <c r="BS189" s="111"/>
      <c r="BT189" s="101"/>
      <c r="BU189" s="101"/>
      <c r="BV189" s="101"/>
      <c r="BW189" s="101"/>
      <c r="BX189" s="101"/>
    </row>
    <row r="190" spans="1:76">
      <c r="A190" s="124">
        <v>11</v>
      </c>
      <c r="B190" s="101" t="s">
        <v>837</v>
      </c>
      <c r="C190" s="101" t="str">
        <f t="shared" si="89"/>
        <v>RAY MCCARRICK</v>
      </c>
      <c r="D190" s="111"/>
      <c r="E190" s="111"/>
      <c r="F190" s="111"/>
      <c r="G190" s="123"/>
      <c r="H190" s="111">
        <v>11</v>
      </c>
      <c r="I190" s="111">
        <v>530</v>
      </c>
      <c r="J190" s="111">
        <v>225</v>
      </c>
      <c r="K190" s="111">
        <v>2</v>
      </c>
      <c r="L190" s="115">
        <f t="shared" si="90"/>
        <v>0.42452830188679247</v>
      </c>
      <c r="M190" s="114"/>
      <c r="N190" s="112">
        <f t="shared" si="91"/>
        <v>57</v>
      </c>
      <c r="O190" s="112">
        <f t="shared" si="92"/>
        <v>31</v>
      </c>
      <c r="P190" s="112">
        <f t="shared" si="93"/>
        <v>0</v>
      </c>
      <c r="Q190" s="113">
        <f t="shared" si="94"/>
        <v>0.54385964912280704</v>
      </c>
      <c r="R190" s="112">
        <v>5</v>
      </c>
      <c r="S190" s="112">
        <v>0</v>
      </c>
      <c r="T190" s="112"/>
      <c r="U190" s="112">
        <v>3</v>
      </c>
      <c r="V190" s="112">
        <v>1</v>
      </c>
      <c r="W190" s="112"/>
      <c r="X190" s="112">
        <v>3</v>
      </c>
      <c r="Y190" s="112">
        <v>2</v>
      </c>
      <c r="Z190" s="112"/>
      <c r="AA190" s="112">
        <v>5</v>
      </c>
      <c r="AB190" s="112">
        <v>3</v>
      </c>
      <c r="AC190" s="112"/>
      <c r="AD190" s="112">
        <v>4</v>
      </c>
      <c r="AE190" s="112">
        <v>3</v>
      </c>
      <c r="AF190" s="112"/>
      <c r="AG190" s="112">
        <v>3</v>
      </c>
      <c r="AH190" s="112">
        <v>1</v>
      </c>
      <c r="AI190" s="112"/>
      <c r="AJ190" s="112">
        <v>4</v>
      </c>
      <c r="AK190" s="112">
        <v>2</v>
      </c>
      <c r="AL190" s="112"/>
      <c r="AM190" s="112">
        <v>3</v>
      </c>
      <c r="AN190" s="112">
        <v>1</v>
      </c>
      <c r="AO190" s="112"/>
      <c r="AP190" s="112">
        <v>0</v>
      </c>
      <c r="AQ190" s="112">
        <v>0</v>
      </c>
      <c r="AR190" s="112"/>
      <c r="AS190" s="112">
        <v>4</v>
      </c>
      <c r="AT190" s="112">
        <v>2</v>
      </c>
      <c r="AU190" s="112"/>
      <c r="AV190" s="112">
        <v>3</v>
      </c>
      <c r="AW190" s="112">
        <v>2</v>
      </c>
      <c r="AX190" s="112"/>
      <c r="AY190" s="112">
        <v>5</v>
      </c>
      <c r="AZ190" s="112">
        <v>5</v>
      </c>
      <c r="BA190" s="112"/>
      <c r="BB190" s="112">
        <v>6</v>
      </c>
      <c r="BC190" s="112">
        <v>3</v>
      </c>
      <c r="BD190" s="112"/>
      <c r="BE190" s="112">
        <v>4</v>
      </c>
      <c r="BF190" s="112">
        <v>3</v>
      </c>
      <c r="BG190" s="112"/>
      <c r="BH190" s="112">
        <v>3</v>
      </c>
      <c r="BI190" s="112">
        <v>1</v>
      </c>
      <c r="BJ190" s="112"/>
      <c r="BK190" s="112">
        <v>2</v>
      </c>
      <c r="BL190" s="112">
        <v>2</v>
      </c>
      <c r="BM190" s="112"/>
      <c r="BN190" s="111"/>
      <c r="BO190" s="111"/>
      <c r="BP190" s="111"/>
      <c r="BQ190" s="111"/>
      <c r="BR190" s="111"/>
      <c r="BS190" s="111"/>
      <c r="BT190" s="101"/>
      <c r="BU190" s="101"/>
      <c r="BV190" s="101"/>
      <c r="BW190" s="101"/>
      <c r="BX190" s="101"/>
    </row>
    <row r="191" spans="1:76">
      <c r="A191" s="124">
        <v>12</v>
      </c>
      <c r="B191" s="101" t="s">
        <v>836</v>
      </c>
      <c r="C191" s="101" t="str">
        <f t="shared" si="89"/>
        <v>JEFF RISAK</v>
      </c>
      <c r="D191" s="111">
        <v>377</v>
      </c>
      <c r="E191" s="111">
        <v>161</v>
      </c>
      <c r="F191" s="111">
        <v>0</v>
      </c>
      <c r="G191" s="123">
        <v>0.4270557029177719</v>
      </c>
      <c r="H191" s="111">
        <v>3</v>
      </c>
      <c r="I191" s="111">
        <v>74</v>
      </c>
      <c r="J191" s="111">
        <v>34</v>
      </c>
      <c r="K191" s="111">
        <v>0</v>
      </c>
      <c r="L191" s="115">
        <f t="shared" si="90"/>
        <v>0.45945945945945948</v>
      </c>
      <c r="M191" s="114"/>
      <c r="N191" s="112">
        <f t="shared" si="91"/>
        <v>9</v>
      </c>
      <c r="O191" s="112">
        <f t="shared" si="92"/>
        <v>4</v>
      </c>
      <c r="P191" s="112">
        <f t="shared" si="93"/>
        <v>0</v>
      </c>
      <c r="Q191" s="113">
        <f t="shared" si="94"/>
        <v>0.44444444444444442</v>
      </c>
      <c r="R191" s="112">
        <v>0</v>
      </c>
      <c r="S191" s="112">
        <v>0</v>
      </c>
      <c r="T191" s="112"/>
      <c r="U191" s="112">
        <v>5</v>
      </c>
      <c r="V191" s="112">
        <v>3</v>
      </c>
      <c r="W191" s="112"/>
      <c r="X191" s="112">
        <v>0</v>
      </c>
      <c r="Y191" s="112">
        <v>0</v>
      </c>
      <c r="Z191" s="112"/>
      <c r="AA191" s="112">
        <v>0</v>
      </c>
      <c r="AB191" s="112">
        <v>0</v>
      </c>
      <c r="AC191" s="112"/>
      <c r="AD191" s="112">
        <v>0</v>
      </c>
      <c r="AE191" s="112">
        <v>0</v>
      </c>
      <c r="AF191" s="112"/>
      <c r="AG191" s="112">
        <v>0</v>
      </c>
      <c r="AH191" s="112">
        <v>0</v>
      </c>
      <c r="AI191" s="112"/>
      <c r="AJ191" s="112">
        <v>0</v>
      </c>
      <c r="AK191" s="112">
        <v>0</v>
      </c>
      <c r="AL191" s="112"/>
      <c r="AM191" s="112">
        <v>4</v>
      </c>
      <c r="AN191" s="112">
        <v>1</v>
      </c>
      <c r="AO191" s="112"/>
      <c r="AP191" s="112">
        <v>0</v>
      </c>
      <c r="AQ191" s="112">
        <v>0</v>
      </c>
      <c r="AR191" s="112"/>
      <c r="AS191" s="112">
        <v>0</v>
      </c>
      <c r="AT191" s="112">
        <v>0</v>
      </c>
      <c r="AU191" s="112"/>
      <c r="AV191" s="112">
        <v>0</v>
      </c>
      <c r="AW191" s="112">
        <v>0</v>
      </c>
      <c r="AX191" s="112"/>
      <c r="AY191" s="112">
        <v>0</v>
      </c>
      <c r="AZ191" s="112">
        <v>0</v>
      </c>
      <c r="BA191" s="112"/>
      <c r="BB191" s="112">
        <v>0</v>
      </c>
      <c r="BC191" s="112">
        <v>0</v>
      </c>
      <c r="BD191" s="112"/>
      <c r="BE191" s="112">
        <v>0</v>
      </c>
      <c r="BF191" s="112">
        <v>0</v>
      </c>
      <c r="BG191" s="112"/>
      <c r="BH191" s="112">
        <v>0</v>
      </c>
      <c r="BI191" s="112">
        <v>0</v>
      </c>
      <c r="BJ191" s="112"/>
      <c r="BK191" s="112">
        <v>0</v>
      </c>
      <c r="BL191" s="112">
        <v>0</v>
      </c>
      <c r="BM191" s="112"/>
      <c r="BN191" s="111"/>
      <c r="BO191" s="111"/>
      <c r="BP191" s="111"/>
      <c r="BQ191" s="111"/>
      <c r="BR191" s="111"/>
      <c r="BS191" s="111"/>
      <c r="BT191" s="101"/>
      <c r="BU191" s="101"/>
      <c r="BV191" s="101"/>
      <c r="BW191" s="101"/>
      <c r="BX191" s="101"/>
    </row>
    <row r="192" spans="1:76">
      <c r="A192" s="124">
        <v>13</v>
      </c>
      <c r="B192" s="101" t="s">
        <v>1057</v>
      </c>
      <c r="C192" s="101" t="str">
        <f t="shared" si="89"/>
        <v>MIKE ISOLA</v>
      </c>
      <c r="D192" s="111">
        <v>377</v>
      </c>
      <c r="E192" s="111">
        <v>161</v>
      </c>
      <c r="F192" s="111">
        <v>0</v>
      </c>
      <c r="G192" s="123">
        <v>0.4270557029177719</v>
      </c>
      <c r="H192" s="111">
        <v>1</v>
      </c>
      <c r="I192" s="111">
        <v>34</v>
      </c>
      <c r="J192" s="111">
        <v>8</v>
      </c>
      <c r="K192" s="111">
        <v>1</v>
      </c>
      <c r="L192" s="115">
        <f t="shared" si="90"/>
        <v>0.23529411764705882</v>
      </c>
      <c r="M192" s="114"/>
      <c r="N192" s="112">
        <f t="shared" si="91"/>
        <v>34</v>
      </c>
      <c r="O192" s="112">
        <f t="shared" si="92"/>
        <v>8</v>
      </c>
      <c r="P192" s="112">
        <f t="shared" si="93"/>
        <v>1</v>
      </c>
      <c r="Q192" s="113">
        <f t="shared" si="94"/>
        <v>0.23529411764705882</v>
      </c>
      <c r="R192" s="112">
        <v>0</v>
      </c>
      <c r="S192" s="112">
        <v>0</v>
      </c>
      <c r="T192" s="112"/>
      <c r="U192" s="112">
        <v>0</v>
      </c>
      <c r="V192" s="112">
        <v>0</v>
      </c>
      <c r="W192" s="112">
        <v>0</v>
      </c>
      <c r="X192" s="112">
        <v>0</v>
      </c>
      <c r="Y192" s="112">
        <v>0</v>
      </c>
      <c r="Z192" s="112"/>
      <c r="AA192" s="112">
        <v>0</v>
      </c>
      <c r="AB192" s="112">
        <v>0</v>
      </c>
      <c r="AC192" s="112"/>
      <c r="AD192" s="112">
        <v>0</v>
      </c>
      <c r="AE192" s="112">
        <v>0</v>
      </c>
      <c r="AF192" s="112"/>
      <c r="AG192" s="112">
        <v>0</v>
      </c>
      <c r="AH192" s="112">
        <v>0</v>
      </c>
      <c r="AI192" s="112"/>
      <c r="AJ192" s="112">
        <v>3</v>
      </c>
      <c r="AK192" s="112">
        <v>2</v>
      </c>
      <c r="AL192" s="112"/>
      <c r="AM192" s="112">
        <v>3</v>
      </c>
      <c r="AN192" s="112">
        <v>0</v>
      </c>
      <c r="AO192" s="112"/>
      <c r="AP192" s="112">
        <v>0</v>
      </c>
      <c r="AQ192" s="112">
        <v>0</v>
      </c>
      <c r="AR192" s="112"/>
      <c r="AS192" s="112">
        <v>4</v>
      </c>
      <c r="AT192" s="112">
        <v>0</v>
      </c>
      <c r="AU192" s="112"/>
      <c r="AV192" s="112">
        <v>4</v>
      </c>
      <c r="AW192" s="112">
        <v>1</v>
      </c>
      <c r="AX192" s="112"/>
      <c r="AY192" s="112">
        <v>5</v>
      </c>
      <c r="AZ192" s="112">
        <v>1</v>
      </c>
      <c r="BA192" s="112"/>
      <c r="BB192" s="112">
        <v>6</v>
      </c>
      <c r="BC192" s="112">
        <v>3</v>
      </c>
      <c r="BD192" s="112"/>
      <c r="BE192" s="112">
        <v>2</v>
      </c>
      <c r="BF192" s="112">
        <v>1</v>
      </c>
      <c r="BG192" s="112">
        <v>1</v>
      </c>
      <c r="BH192" s="112">
        <v>3</v>
      </c>
      <c r="BI192" s="112">
        <v>0</v>
      </c>
      <c r="BJ192" s="112"/>
      <c r="BK192" s="112">
        <v>4</v>
      </c>
      <c r="BL192" s="112">
        <v>0</v>
      </c>
      <c r="BM192" s="112"/>
      <c r="BN192" s="111"/>
      <c r="BO192" s="111"/>
      <c r="BP192" s="111"/>
      <c r="BQ192" s="111"/>
      <c r="BR192" s="111"/>
      <c r="BS192" s="111"/>
      <c r="BT192" s="101"/>
      <c r="BU192" s="101"/>
      <c r="BV192" s="101"/>
      <c r="BW192" s="101"/>
      <c r="BX192" s="101"/>
    </row>
    <row r="193" spans="1:76">
      <c r="A193" s="124">
        <v>14</v>
      </c>
      <c r="B193" s="101" t="s">
        <v>835</v>
      </c>
      <c r="C193" s="101" t="str">
        <f t="shared" si="89"/>
        <v>DEAN CADDICK</v>
      </c>
      <c r="D193" s="111">
        <f>SUM(D179:D192)</f>
        <v>7257</v>
      </c>
      <c r="E193" s="111">
        <f>SUM(E179:E192)</f>
        <v>3975</v>
      </c>
      <c r="F193" s="111">
        <f>SUM(F179:F192)</f>
        <v>283</v>
      </c>
      <c r="G193" s="123">
        <f>+E193/D193</f>
        <v>0.54774700289375777</v>
      </c>
      <c r="H193" s="111">
        <v>16</v>
      </c>
      <c r="I193" s="111">
        <v>915</v>
      </c>
      <c r="J193" s="111">
        <v>450</v>
      </c>
      <c r="K193" s="111">
        <v>4</v>
      </c>
      <c r="L193" s="115">
        <f t="shared" si="90"/>
        <v>0.49180327868852458</v>
      </c>
      <c r="M193" s="114"/>
      <c r="N193" s="112">
        <f t="shared" si="91"/>
        <v>64</v>
      </c>
      <c r="O193" s="112">
        <f t="shared" si="92"/>
        <v>33</v>
      </c>
      <c r="P193" s="112">
        <f t="shared" si="93"/>
        <v>1</v>
      </c>
      <c r="Q193" s="113">
        <f t="shared" si="94"/>
        <v>0.515625</v>
      </c>
      <c r="R193" s="112">
        <v>5</v>
      </c>
      <c r="S193" s="112">
        <v>4</v>
      </c>
      <c r="T193" s="112"/>
      <c r="U193" s="112">
        <v>5</v>
      </c>
      <c r="V193" s="112">
        <v>3</v>
      </c>
      <c r="W193" s="112">
        <v>1</v>
      </c>
      <c r="X193" s="112">
        <v>4</v>
      </c>
      <c r="Y193" s="112">
        <v>3</v>
      </c>
      <c r="Z193" s="112"/>
      <c r="AA193" s="112">
        <v>4</v>
      </c>
      <c r="AB193" s="112">
        <v>2</v>
      </c>
      <c r="AC193" s="112"/>
      <c r="AD193" s="112">
        <v>3</v>
      </c>
      <c r="AE193" s="112">
        <v>1</v>
      </c>
      <c r="AF193" s="112"/>
      <c r="AG193" s="112">
        <v>5</v>
      </c>
      <c r="AH193" s="112">
        <v>4</v>
      </c>
      <c r="AI193" s="112"/>
      <c r="AJ193" s="112">
        <v>4</v>
      </c>
      <c r="AK193" s="112">
        <v>2</v>
      </c>
      <c r="AL193" s="112"/>
      <c r="AM193" s="112">
        <v>3</v>
      </c>
      <c r="AN193" s="112">
        <v>2</v>
      </c>
      <c r="AO193" s="112"/>
      <c r="AP193" s="112">
        <v>4</v>
      </c>
      <c r="AQ193" s="112">
        <v>2</v>
      </c>
      <c r="AR193" s="112"/>
      <c r="AS193" s="112">
        <v>4</v>
      </c>
      <c r="AT193" s="112">
        <v>0</v>
      </c>
      <c r="AU193" s="112"/>
      <c r="AV193" s="112">
        <v>4</v>
      </c>
      <c r="AW193" s="112">
        <v>2</v>
      </c>
      <c r="AX193" s="112"/>
      <c r="AY193" s="121">
        <v>6</v>
      </c>
      <c r="AZ193" s="121">
        <v>2</v>
      </c>
      <c r="BA193" s="121"/>
      <c r="BB193" s="112">
        <v>6</v>
      </c>
      <c r="BC193" s="112">
        <v>4</v>
      </c>
      <c r="BD193" s="121"/>
      <c r="BE193" s="112">
        <v>0</v>
      </c>
      <c r="BF193" s="112">
        <v>0</v>
      </c>
      <c r="BG193" s="121"/>
      <c r="BH193" s="112">
        <v>3</v>
      </c>
      <c r="BI193" s="112">
        <v>0</v>
      </c>
      <c r="BJ193" s="121"/>
      <c r="BK193" s="112">
        <v>4</v>
      </c>
      <c r="BL193" s="112">
        <v>2</v>
      </c>
      <c r="BM193" s="12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/>
    </row>
    <row r="194" spans="1:76">
      <c r="A194" s="119">
        <v>11</v>
      </c>
      <c r="B194" s="118" t="s">
        <v>834</v>
      </c>
      <c r="C194" s="118"/>
      <c r="D194" s="125"/>
      <c r="E194" s="125"/>
      <c r="F194" s="125"/>
      <c r="G194" s="130"/>
      <c r="H194" s="116">
        <f>AVERAGE(H178:H193)</f>
        <v>7.7857142857142856</v>
      </c>
      <c r="I194" s="111">
        <f>SUM(I180:I193)</f>
        <v>6287</v>
      </c>
      <c r="J194" s="111">
        <f>SUM(J180:J193)</f>
        <v>3337</v>
      </c>
      <c r="K194" s="111">
        <f>SUM(K180:K193)</f>
        <v>153</v>
      </c>
      <c r="L194" s="115">
        <f>+J194/I194</f>
        <v>0.53077779545093051</v>
      </c>
      <c r="M194" s="114"/>
      <c r="N194" s="112">
        <f>SUM(N180:N193)</f>
        <v>792</v>
      </c>
      <c r="O194" s="112">
        <f>SUM(O180:O193)</f>
        <v>414</v>
      </c>
      <c r="P194" s="112">
        <f>SUM(P180:P193)</f>
        <v>11</v>
      </c>
      <c r="Q194" s="113">
        <f t="shared" si="94"/>
        <v>0.52272727272727271</v>
      </c>
      <c r="R194" s="112">
        <f t="shared" ref="R194:AX194" si="95">SUM(R180:R193)</f>
        <v>58</v>
      </c>
      <c r="S194" s="112">
        <f t="shared" si="95"/>
        <v>36</v>
      </c>
      <c r="T194" s="112">
        <f t="shared" si="95"/>
        <v>0</v>
      </c>
      <c r="U194" s="112">
        <f t="shared" si="95"/>
        <v>54</v>
      </c>
      <c r="V194" s="112">
        <f t="shared" si="95"/>
        <v>29</v>
      </c>
      <c r="W194" s="112">
        <f t="shared" si="95"/>
        <v>2</v>
      </c>
      <c r="X194" s="112">
        <f t="shared" si="95"/>
        <v>46</v>
      </c>
      <c r="Y194" s="112">
        <f t="shared" si="95"/>
        <v>30</v>
      </c>
      <c r="Z194" s="112">
        <f t="shared" si="95"/>
        <v>0</v>
      </c>
      <c r="AA194" s="112">
        <f t="shared" si="95"/>
        <v>51</v>
      </c>
      <c r="AB194" s="112">
        <f t="shared" si="95"/>
        <v>29</v>
      </c>
      <c r="AC194" s="112">
        <f t="shared" si="95"/>
        <v>2</v>
      </c>
      <c r="AD194" s="112">
        <f t="shared" si="95"/>
        <v>43</v>
      </c>
      <c r="AE194" s="112">
        <f t="shared" si="95"/>
        <v>19</v>
      </c>
      <c r="AF194" s="112">
        <f t="shared" si="95"/>
        <v>0</v>
      </c>
      <c r="AG194" s="112">
        <f t="shared" si="95"/>
        <v>53</v>
      </c>
      <c r="AH194" s="112">
        <f t="shared" si="95"/>
        <v>28</v>
      </c>
      <c r="AI194" s="112">
        <f t="shared" si="95"/>
        <v>0</v>
      </c>
      <c r="AJ194" s="112">
        <f t="shared" si="95"/>
        <v>48</v>
      </c>
      <c r="AK194" s="112">
        <f t="shared" si="95"/>
        <v>28</v>
      </c>
      <c r="AL194" s="112">
        <f t="shared" si="95"/>
        <v>3</v>
      </c>
      <c r="AM194" s="112">
        <f t="shared" si="95"/>
        <v>43</v>
      </c>
      <c r="AN194" s="112">
        <f t="shared" si="95"/>
        <v>20</v>
      </c>
      <c r="AO194" s="112">
        <f t="shared" si="95"/>
        <v>0</v>
      </c>
      <c r="AP194" s="112">
        <f t="shared" si="95"/>
        <v>53</v>
      </c>
      <c r="AQ194" s="112">
        <f t="shared" si="95"/>
        <v>28</v>
      </c>
      <c r="AR194" s="112">
        <f t="shared" si="95"/>
        <v>0</v>
      </c>
      <c r="AS194" s="112">
        <f t="shared" si="95"/>
        <v>42</v>
      </c>
      <c r="AT194" s="112">
        <f t="shared" si="95"/>
        <v>20</v>
      </c>
      <c r="AU194" s="112">
        <f t="shared" si="95"/>
        <v>0</v>
      </c>
      <c r="AV194" s="112">
        <f t="shared" si="95"/>
        <v>46</v>
      </c>
      <c r="AW194" s="112">
        <f t="shared" si="95"/>
        <v>21</v>
      </c>
      <c r="AX194" s="112">
        <f t="shared" si="95"/>
        <v>2</v>
      </c>
      <c r="AY194" s="112">
        <f t="shared" ref="AY194:BL194" si="96">SUM(AY179:AY193)</f>
        <v>54</v>
      </c>
      <c r="AZ194" s="112">
        <f t="shared" si="96"/>
        <v>28</v>
      </c>
      <c r="BA194" s="112">
        <f t="shared" si="96"/>
        <v>0</v>
      </c>
      <c r="BB194" s="112">
        <f t="shared" si="96"/>
        <v>62</v>
      </c>
      <c r="BC194" s="112">
        <f t="shared" si="96"/>
        <v>37</v>
      </c>
      <c r="BD194" s="112">
        <f t="shared" si="96"/>
        <v>0</v>
      </c>
      <c r="BE194" s="112">
        <f t="shared" si="96"/>
        <v>47</v>
      </c>
      <c r="BF194" s="112">
        <f t="shared" si="96"/>
        <v>22</v>
      </c>
      <c r="BG194" s="112">
        <f t="shared" si="96"/>
        <v>1</v>
      </c>
      <c r="BH194" s="112">
        <f t="shared" si="96"/>
        <v>43</v>
      </c>
      <c r="BI194" s="112">
        <f t="shared" si="96"/>
        <v>16</v>
      </c>
      <c r="BJ194" s="112">
        <f t="shared" si="96"/>
        <v>1</v>
      </c>
      <c r="BK194" s="112">
        <f t="shared" si="96"/>
        <v>49</v>
      </c>
      <c r="BL194" s="112">
        <f t="shared" si="96"/>
        <v>23</v>
      </c>
      <c r="BM194" s="112">
        <f t="shared" ref="BM194:BS194" si="97">SUM(BM179:BM192)</f>
        <v>0</v>
      </c>
      <c r="BN194" s="111">
        <f t="shared" si="97"/>
        <v>0</v>
      </c>
      <c r="BO194" s="111">
        <f t="shared" si="97"/>
        <v>0</v>
      </c>
      <c r="BP194" s="111">
        <f t="shared" si="97"/>
        <v>0</v>
      </c>
      <c r="BQ194" s="111">
        <f t="shared" si="97"/>
        <v>0</v>
      </c>
      <c r="BR194" s="111">
        <f t="shared" si="97"/>
        <v>0</v>
      </c>
      <c r="BS194" s="111">
        <f t="shared" si="97"/>
        <v>0</v>
      </c>
      <c r="BT194" s="101"/>
      <c r="BU194" s="101"/>
      <c r="BV194" s="101"/>
      <c r="BW194" s="101"/>
      <c r="BX194" s="101"/>
    </row>
    <row r="195" spans="1:76">
      <c r="A195" s="124"/>
      <c r="B195" s="125"/>
      <c r="C195" s="125"/>
      <c r="D195" s="101"/>
      <c r="E195" s="101"/>
      <c r="F195" s="101"/>
      <c r="G195" s="129"/>
      <c r="H195" s="125"/>
      <c r="I195" s="125"/>
      <c r="J195" s="125"/>
      <c r="K195" s="125"/>
      <c r="L195" s="128"/>
      <c r="M195" s="127"/>
      <c r="N195" s="122"/>
      <c r="O195" s="122"/>
      <c r="P195" s="122"/>
      <c r="Q195" s="126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122"/>
      <c r="BL195" s="122"/>
      <c r="BM195" s="122"/>
      <c r="BN195" s="125"/>
      <c r="BO195" s="125"/>
      <c r="BP195" s="125"/>
      <c r="BQ195" s="125"/>
      <c r="BR195" s="125"/>
      <c r="BS195" s="125"/>
      <c r="BT195" s="101"/>
      <c r="BU195" s="101"/>
      <c r="BV195" s="101"/>
      <c r="BW195" s="101"/>
      <c r="BX195" s="101"/>
    </row>
    <row r="196" spans="1:76">
      <c r="A196" s="119">
        <v>12</v>
      </c>
      <c r="B196" s="101" t="s">
        <v>833</v>
      </c>
      <c r="C196" s="101"/>
      <c r="D196" s="111">
        <v>208</v>
      </c>
      <c r="E196" s="111">
        <v>107</v>
      </c>
      <c r="F196" s="111">
        <v>7</v>
      </c>
      <c r="G196" s="123">
        <v>0.51442307692307687</v>
      </c>
      <c r="H196" s="111" t="s">
        <v>677</v>
      </c>
      <c r="I196" s="111" t="s">
        <v>268</v>
      </c>
      <c r="J196" s="111" t="s">
        <v>267</v>
      </c>
      <c r="K196" s="111" t="s">
        <v>266</v>
      </c>
      <c r="L196" s="115" t="s">
        <v>265</v>
      </c>
      <c r="M196" s="114"/>
      <c r="N196" s="112" t="s">
        <v>268</v>
      </c>
      <c r="O196" s="112" t="s">
        <v>267</v>
      </c>
      <c r="P196" s="112" t="s">
        <v>266</v>
      </c>
      <c r="Q196" s="113" t="s">
        <v>265</v>
      </c>
      <c r="R196" s="112" t="s">
        <v>268</v>
      </c>
      <c r="S196" s="112" t="s">
        <v>267</v>
      </c>
      <c r="T196" s="112" t="s">
        <v>266</v>
      </c>
      <c r="U196" s="112" t="s">
        <v>268</v>
      </c>
      <c r="V196" s="112" t="s">
        <v>267</v>
      </c>
      <c r="W196" s="112" t="s">
        <v>266</v>
      </c>
      <c r="X196" s="112" t="s">
        <v>268</v>
      </c>
      <c r="Y196" s="112" t="s">
        <v>267</v>
      </c>
      <c r="Z196" s="112" t="s">
        <v>266</v>
      </c>
      <c r="AA196" s="112" t="s">
        <v>268</v>
      </c>
      <c r="AB196" s="112" t="s">
        <v>267</v>
      </c>
      <c r="AC196" s="112" t="s">
        <v>266</v>
      </c>
      <c r="AD196" s="112" t="s">
        <v>268</v>
      </c>
      <c r="AE196" s="112" t="s">
        <v>267</v>
      </c>
      <c r="AF196" s="112" t="s">
        <v>266</v>
      </c>
      <c r="AG196" s="112" t="s">
        <v>268</v>
      </c>
      <c r="AH196" s="112" t="s">
        <v>267</v>
      </c>
      <c r="AI196" s="112" t="s">
        <v>266</v>
      </c>
      <c r="AJ196" s="112" t="s">
        <v>268</v>
      </c>
      <c r="AK196" s="112" t="s">
        <v>267</v>
      </c>
      <c r="AL196" s="112" t="s">
        <v>266</v>
      </c>
      <c r="AM196" s="112" t="s">
        <v>268</v>
      </c>
      <c r="AN196" s="112" t="s">
        <v>267</v>
      </c>
      <c r="AO196" s="112" t="s">
        <v>266</v>
      </c>
      <c r="AP196" s="112" t="s">
        <v>268</v>
      </c>
      <c r="AQ196" s="112" t="s">
        <v>267</v>
      </c>
      <c r="AR196" s="112" t="s">
        <v>266</v>
      </c>
      <c r="AS196" s="112" t="s">
        <v>268</v>
      </c>
      <c r="AT196" s="112" t="s">
        <v>267</v>
      </c>
      <c r="AU196" s="112" t="s">
        <v>266</v>
      </c>
      <c r="AV196" s="112" t="s">
        <v>268</v>
      </c>
      <c r="AW196" s="112" t="s">
        <v>267</v>
      </c>
      <c r="AX196" s="112" t="s">
        <v>266</v>
      </c>
      <c r="AY196" s="112" t="s">
        <v>268</v>
      </c>
      <c r="AZ196" s="112" t="s">
        <v>267</v>
      </c>
      <c r="BA196" s="112" t="s">
        <v>266</v>
      </c>
      <c r="BB196" s="112" t="s">
        <v>268</v>
      </c>
      <c r="BC196" s="112" t="s">
        <v>267</v>
      </c>
      <c r="BD196" s="112" t="s">
        <v>266</v>
      </c>
      <c r="BE196" s="112" t="s">
        <v>268</v>
      </c>
      <c r="BF196" s="112" t="s">
        <v>267</v>
      </c>
      <c r="BG196" s="112" t="s">
        <v>266</v>
      </c>
      <c r="BH196" s="112" t="s">
        <v>268</v>
      </c>
      <c r="BI196" s="112" t="s">
        <v>267</v>
      </c>
      <c r="BJ196" s="112" t="s">
        <v>266</v>
      </c>
      <c r="BK196" s="112" t="s">
        <v>268</v>
      </c>
      <c r="BL196" s="112" t="s">
        <v>267</v>
      </c>
      <c r="BM196" s="112" t="s">
        <v>266</v>
      </c>
      <c r="BN196" s="111" t="s">
        <v>268</v>
      </c>
      <c r="BO196" s="111" t="s">
        <v>267</v>
      </c>
      <c r="BP196" s="111" t="s">
        <v>266</v>
      </c>
      <c r="BQ196" s="111" t="s">
        <v>268</v>
      </c>
      <c r="BR196" s="111" t="s">
        <v>267</v>
      </c>
      <c r="BS196" s="111" t="s">
        <v>266</v>
      </c>
      <c r="BT196" s="101"/>
      <c r="BU196" s="101"/>
      <c r="BV196" s="101"/>
      <c r="BW196" s="101"/>
      <c r="BX196" s="101"/>
    </row>
    <row r="197" spans="1:76">
      <c r="A197" s="124">
        <v>1</v>
      </c>
      <c r="B197" s="101" t="s">
        <v>832</v>
      </c>
      <c r="C197" s="101" t="str">
        <f t="shared" ref="C197:C214" si="98">TRIM(B197)</f>
        <v>TONY BURNS</v>
      </c>
      <c r="D197" s="111">
        <v>442</v>
      </c>
      <c r="E197" s="111">
        <v>255</v>
      </c>
      <c r="F197" s="111">
        <v>9</v>
      </c>
      <c r="G197" s="123">
        <v>0.57692307692307687</v>
      </c>
      <c r="H197" s="111">
        <v>14</v>
      </c>
      <c r="I197" s="111">
        <v>729</v>
      </c>
      <c r="J197" s="111">
        <v>419</v>
      </c>
      <c r="K197" s="111">
        <v>14</v>
      </c>
      <c r="L197" s="115">
        <f t="shared" ref="L197:L214" si="99">J197/I197</f>
        <v>0.57475994513031547</v>
      </c>
      <c r="M197" s="114"/>
      <c r="N197" s="112">
        <f t="shared" ref="N197:N210" si="100">+R197+U197+X197+AA197+AD197+AG197+AJ197+AM197+AP197+AS197+AV197+AY197+BB197+BE197+BH197+BK197+BN197</f>
        <v>21</v>
      </c>
      <c r="O197" s="112">
        <f t="shared" ref="O197:O210" si="101">+S197+V197+Y197+AB197+AE197+AH197+AK197+AN197+AQ197+AT197+AW197+AZ197+BC197+BF197+BI197+BL197+BO197</f>
        <v>15</v>
      </c>
      <c r="P197" s="112">
        <f t="shared" ref="P197:P210" si="102">+T197+W197+Z197+AC197+AF197+AI197+AL197+AO197+AR197+AU197+AX197+BA197+BD197+BG197+BJ197+BM197+BP197</f>
        <v>1</v>
      </c>
      <c r="Q197" s="113">
        <f t="shared" ref="Q197:Q210" si="103">+O197/N197</f>
        <v>0.7142857142857143</v>
      </c>
      <c r="R197" s="112">
        <v>4</v>
      </c>
      <c r="S197" s="112">
        <v>3</v>
      </c>
      <c r="T197" s="112"/>
      <c r="U197" s="112"/>
      <c r="V197" s="112"/>
      <c r="W197" s="112"/>
      <c r="X197" s="112">
        <v>5</v>
      </c>
      <c r="Y197" s="112">
        <v>4</v>
      </c>
      <c r="Z197" s="112">
        <v>1</v>
      </c>
      <c r="AA197" s="112">
        <v>3</v>
      </c>
      <c r="AB197" s="112">
        <v>1</v>
      </c>
      <c r="AC197" s="112"/>
      <c r="AD197" s="112">
        <v>0</v>
      </c>
      <c r="AE197" s="112">
        <v>0</v>
      </c>
      <c r="AF197" s="112"/>
      <c r="AG197" s="112">
        <v>6</v>
      </c>
      <c r="AH197" s="112">
        <v>5</v>
      </c>
      <c r="AI197" s="112"/>
      <c r="AJ197" s="112">
        <v>3</v>
      </c>
      <c r="AK197" s="112">
        <v>2</v>
      </c>
      <c r="AL197" s="112"/>
      <c r="AM197" s="112">
        <v>0</v>
      </c>
      <c r="AN197" s="112">
        <v>0</v>
      </c>
      <c r="AO197" s="112"/>
      <c r="AP197" s="122"/>
      <c r="AQ197" s="122"/>
      <c r="AR197" s="122"/>
      <c r="AS197" s="112">
        <v>0</v>
      </c>
      <c r="AT197" s="112">
        <v>0</v>
      </c>
      <c r="AU197" s="112"/>
      <c r="AV197" s="112">
        <v>0</v>
      </c>
      <c r="AW197" s="112">
        <v>0</v>
      </c>
      <c r="AX197" s="112"/>
      <c r="AY197" s="112">
        <v>0</v>
      </c>
      <c r="AZ197" s="112">
        <v>0</v>
      </c>
      <c r="BA197" s="112"/>
      <c r="BB197" s="112">
        <v>0</v>
      </c>
      <c r="BC197" s="112">
        <v>0</v>
      </c>
      <c r="BD197" s="112"/>
      <c r="BE197" s="112">
        <v>0</v>
      </c>
      <c r="BF197" s="112">
        <v>0</v>
      </c>
      <c r="BG197" s="112"/>
      <c r="BH197" s="112">
        <v>0</v>
      </c>
      <c r="BI197" s="112">
        <v>0</v>
      </c>
      <c r="BJ197" s="112"/>
      <c r="BK197" s="122"/>
      <c r="BL197" s="122"/>
      <c r="BM197" s="122"/>
      <c r="BN197" s="111"/>
      <c r="BO197" s="111"/>
      <c r="BP197" s="111"/>
      <c r="BQ197" s="111"/>
      <c r="BR197" s="111"/>
      <c r="BS197" s="111"/>
      <c r="BT197" s="101"/>
      <c r="BU197" s="101"/>
      <c r="BV197" s="101"/>
      <c r="BW197" s="101"/>
      <c r="BX197" s="101"/>
    </row>
    <row r="198" spans="1:76">
      <c r="A198" s="124">
        <v>2</v>
      </c>
      <c r="B198" s="101" t="s">
        <v>831</v>
      </c>
      <c r="C198" s="101" t="str">
        <f t="shared" si="98"/>
        <v>LANCE DUBOWSKI</v>
      </c>
      <c r="D198" s="111">
        <v>65</v>
      </c>
      <c r="E198" s="111">
        <v>49</v>
      </c>
      <c r="F198" s="111">
        <v>10</v>
      </c>
      <c r="G198" s="123">
        <v>0.75384615384615383</v>
      </c>
      <c r="H198" s="111">
        <v>3</v>
      </c>
      <c r="I198" s="111">
        <v>119</v>
      </c>
      <c r="J198" s="111">
        <v>85</v>
      </c>
      <c r="K198" s="111">
        <v>12</v>
      </c>
      <c r="L198" s="115">
        <f t="shared" si="99"/>
        <v>0.7142857142857143</v>
      </c>
      <c r="M198" s="114"/>
      <c r="N198" s="112">
        <f t="shared" si="100"/>
        <v>50</v>
      </c>
      <c r="O198" s="112">
        <f t="shared" si="101"/>
        <v>39</v>
      </c>
      <c r="P198" s="112">
        <f t="shared" si="102"/>
        <v>7</v>
      </c>
      <c r="Q198" s="113">
        <f t="shared" si="103"/>
        <v>0.78</v>
      </c>
      <c r="R198" s="112">
        <v>5</v>
      </c>
      <c r="S198" s="112">
        <v>5</v>
      </c>
      <c r="T198" s="112"/>
      <c r="U198" s="112"/>
      <c r="V198" s="112"/>
      <c r="W198" s="112"/>
      <c r="X198" s="112">
        <v>4</v>
      </c>
      <c r="Y198" s="112">
        <v>4</v>
      </c>
      <c r="Z198" s="112">
        <v>2</v>
      </c>
      <c r="AA198" s="112">
        <v>6</v>
      </c>
      <c r="AB198" s="112">
        <v>3</v>
      </c>
      <c r="AC198" s="112">
        <v>2</v>
      </c>
      <c r="AD198" s="112">
        <v>5</v>
      </c>
      <c r="AE198" s="112">
        <v>4</v>
      </c>
      <c r="AF198" s="112"/>
      <c r="AG198" s="112">
        <v>5</v>
      </c>
      <c r="AH198" s="112">
        <v>4</v>
      </c>
      <c r="AI198" s="112">
        <v>1</v>
      </c>
      <c r="AJ198" s="112">
        <v>5</v>
      </c>
      <c r="AK198" s="112">
        <v>3</v>
      </c>
      <c r="AL198" s="112">
        <v>1</v>
      </c>
      <c r="AM198" s="112">
        <v>0</v>
      </c>
      <c r="AN198" s="112">
        <v>0</v>
      </c>
      <c r="AO198" s="112"/>
      <c r="AP198" s="122"/>
      <c r="AQ198" s="122"/>
      <c r="AR198" s="122"/>
      <c r="AS198" s="112">
        <v>5</v>
      </c>
      <c r="AT198" s="112">
        <v>4</v>
      </c>
      <c r="AU198" s="112">
        <v>1</v>
      </c>
      <c r="AV198" s="112">
        <v>0</v>
      </c>
      <c r="AW198" s="112">
        <v>0</v>
      </c>
      <c r="AX198" s="112"/>
      <c r="AY198" s="112">
        <v>5</v>
      </c>
      <c r="AZ198" s="112">
        <v>4</v>
      </c>
      <c r="BA198" s="112"/>
      <c r="BB198" s="112">
        <v>0</v>
      </c>
      <c r="BC198" s="112">
        <v>0</v>
      </c>
      <c r="BD198" s="112"/>
      <c r="BE198" s="112">
        <v>6</v>
      </c>
      <c r="BF198" s="112">
        <v>5</v>
      </c>
      <c r="BG198" s="112"/>
      <c r="BH198" s="112">
        <v>4</v>
      </c>
      <c r="BI198" s="112">
        <v>3</v>
      </c>
      <c r="BJ198" s="112"/>
      <c r="BK198" s="122"/>
      <c r="BL198" s="122"/>
      <c r="BM198" s="122"/>
      <c r="BN198" s="111"/>
      <c r="BO198" s="111"/>
      <c r="BP198" s="111"/>
      <c r="BQ198" s="111"/>
      <c r="BR198" s="111"/>
      <c r="BS198" s="111"/>
      <c r="BT198" s="101"/>
      <c r="BU198" s="101"/>
      <c r="BV198" s="101"/>
      <c r="BW198" s="101"/>
      <c r="BX198" s="101"/>
    </row>
    <row r="199" spans="1:76">
      <c r="A199" s="124">
        <v>3</v>
      </c>
      <c r="B199" s="101" t="s">
        <v>1006</v>
      </c>
      <c r="C199" s="101" t="str">
        <f t="shared" si="98"/>
        <v>DARRIN LAMPHIER</v>
      </c>
      <c r="D199" s="111">
        <v>627</v>
      </c>
      <c r="E199" s="111">
        <v>355</v>
      </c>
      <c r="F199" s="111">
        <v>12</v>
      </c>
      <c r="G199" s="123">
        <v>0.56618819776714513</v>
      </c>
      <c r="H199" s="111">
        <v>16</v>
      </c>
      <c r="I199" s="111">
        <v>1062</v>
      </c>
      <c r="J199" s="111">
        <v>694</v>
      </c>
      <c r="K199" s="111">
        <v>39</v>
      </c>
      <c r="L199" s="115">
        <f t="shared" si="99"/>
        <v>0.65348399246704336</v>
      </c>
      <c r="M199" s="114"/>
      <c r="N199" s="112">
        <f t="shared" si="100"/>
        <v>73</v>
      </c>
      <c r="O199" s="112">
        <f t="shared" si="101"/>
        <v>50</v>
      </c>
      <c r="P199" s="112">
        <f t="shared" si="102"/>
        <v>2</v>
      </c>
      <c r="Q199" s="113">
        <f t="shared" si="103"/>
        <v>0.68493150684931503</v>
      </c>
      <c r="R199" s="112">
        <v>5</v>
      </c>
      <c r="S199" s="112">
        <v>4</v>
      </c>
      <c r="T199" s="112"/>
      <c r="U199" s="112"/>
      <c r="V199" s="112"/>
      <c r="W199" s="112"/>
      <c r="X199" s="112">
        <v>6</v>
      </c>
      <c r="Y199" s="112">
        <v>5</v>
      </c>
      <c r="Z199" s="112">
        <v>2</v>
      </c>
      <c r="AA199" s="112">
        <v>6</v>
      </c>
      <c r="AB199" s="112">
        <v>3</v>
      </c>
      <c r="AC199" s="112"/>
      <c r="AD199" s="112">
        <v>6</v>
      </c>
      <c r="AE199" s="112">
        <v>3</v>
      </c>
      <c r="AF199" s="112"/>
      <c r="AG199" s="112">
        <v>5</v>
      </c>
      <c r="AH199" s="112">
        <v>4</v>
      </c>
      <c r="AI199" s="112"/>
      <c r="AJ199" s="112">
        <v>5</v>
      </c>
      <c r="AK199" s="112">
        <v>2</v>
      </c>
      <c r="AL199" s="112"/>
      <c r="AM199" s="112">
        <v>8</v>
      </c>
      <c r="AN199" s="112">
        <v>6</v>
      </c>
      <c r="AO199" s="112"/>
      <c r="AP199" s="122"/>
      <c r="AQ199" s="122"/>
      <c r="AR199" s="122"/>
      <c r="AS199" s="112">
        <v>4</v>
      </c>
      <c r="AT199" s="112">
        <v>1</v>
      </c>
      <c r="AU199" s="112"/>
      <c r="AV199" s="112">
        <v>8</v>
      </c>
      <c r="AW199" s="112">
        <v>6</v>
      </c>
      <c r="AX199" s="112"/>
      <c r="AY199" s="112">
        <v>5</v>
      </c>
      <c r="AZ199" s="112">
        <v>3</v>
      </c>
      <c r="BA199" s="112"/>
      <c r="BB199" s="112">
        <v>5</v>
      </c>
      <c r="BC199" s="112">
        <v>5</v>
      </c>
      <c r="BD199" s="112"/>
      <c r="BE199" s="112">
        <v>5</v>
      </c>
      <c r="BF199" s="112">
        <v>4</v>
      </c>
      <c r="BG199" s="112"/>
      <c r="BH199" s="112">
        <v>5</v>
      </c>
      <c r="BI199" s="112">
        <v>4</v>
      </c>
      <c r="BJ199" s="112"/>
      <c r="BK199" s="122"/>
      <c r="BL199" s="122"/>
      <c r="BM199" s="122"/>
      <c r="BN199" s="111"/>
      <c r="BO199" s="111"/>
      <c r="BP199" s="111"/>
      <c r="BQ199" s="101"/>
      <c r="BR199" s="101"/>
      <c r="BS199" s="101"/>
      <c r="BT199" s="101"/>
      <c r="BU199" s="101"/>
      <c r="BV199" s="101"/>
      <c r="BW199" s="101"/>
      <c r="BX199" s="101"/>
    </row>
    <row r="200" spans="1:76">
      <c r="A200" s="124">
        <v>4</v>
      </c>
      <c r="B200" s="101" t="s">
        <v>830</v>
      </c>
      <c r="C200" s="101" t="str">
        <f t="shared" si="98"/>
        <v>TRAVIS FUCHS</v>
      </c>
      <c r="D200" s="111">
        <v>543</v>
      </c>
      <c r="E200" s="111">
        <v>325</v>
      </c>
      <c r="F200" s="111">
        <v>29</v>
      </c>
      <c r="G200" s="123">
        <v>0.59852670349907922</v>
      </c>
      <c r="H200" s="111">
        <v>11</v>
      </c>
      <c r="I200" s="111">
        <v>709</v>
      </c>
      <c r="J200" s="111">
        <v>411</v>
      </c>
      <c r="K200" s="111">
        <v>26</v>
      </c>
      <c r="L200" s="115">
        <f t="shared" si="99"/>
        <v>0.57968970380818052</v>
      </c>
      <c r="M200" s="114"/>
      <c r="N200" s="112">
        <f t="shared" si="100"/>
        <v>49</v>
      </c>
      <c r="O200" s="112">
        <f t="shared" si="101"/>
        <v>37</v>
      </c>
      <c r="P200" s="112">
        <f t="shared" si="102"/>
        <v>2</v>
      </c>
      <c r="Q200" s="113">
        <f t="shared" si="103"/>
        <v>0.75510204081632648</v>
      </c>
      <c r="R200" s="112">
        <v>0</v>
      </c>
      <c r="S200" s="112">
        <v>0</v>
      </c>
      <c r="T200" s="112"/>
      <c r="U200" s="112"/>
      <c r="V200" s="112"/>
      <c r="W200" s="112"/>
      <c r="X200" s="112">
        <v>6</v>
      </c>
      <c r="Y200" s="112">
        <v>5</v>
      </c>
      <c r="Z200" s="112"/>
      <c r="AA200" s="112">
        <v>0</v>
      </c>
      <c r="AB200" s="112">
        <v>0</v>
      </c>
      <c r="AC200" s="112"/>
      <c r="AD200" s="112">
        <v>0</v>
      </c>
      <c r="AE200" s="112">
        <v>0</v>
      </c>
      <c r="AF200" s="112"/>
      <c r="AG200" s="112">
        <v>5</v>
      </c>
      <c r="AH200" s="112">
        <v>3</v>
      </c>
      <c r="AI200" s="112"/>
      <c r="AJ200" s="112">
        <v>5</v>
      </c>
      <c r="AK200" s="112">
        <v>5</v>
      </c>
      <c r="AL200" s="112"/>
      <c r="AM200" s="112">
        <v>10</v>
      </c>
      <c r="AN200" s="112">
        <v>8</v>
      </c>
      <c r="AO200" s="112">
        <v>2</v>
      </c>
      <c r="AP200" s="122"/>
      <c r="AQ200" s="122"/>
      <c r="AR200" s="122"/>
      <c r="AS200" s="112">
        <v>5</v>
      </c>
      <c r="AT200" s="112">
        <v>2</v>
      </c>
      <c r="AU200" s="112"/>
      <c r="AV200" s="112">
        <v>10</v>
      </c>
      <c r="AW200" s="112">
        <v>8</v>
      </c>
      <c r="AX200" s="112"/>
      <c r="AY200" s="112">
        <v>0</v>
      </c>
      <c r="AZ200" s="112">
        <v>0</v>
      </c>
      <c r="BA200" s="112"/>
      <c r="BB200" s="112">
        <v>2</v>
      </c>
      <c r="BC200" s="112">
        <v>1</v>
      </c>
      <c r="BD200" s="112"/>
      <c r="BE200" s="112">
        <v>6</v>
      </c>
      <c r="BF200" s="112">
        <v>5</v>
      </c>
      <c r="BG200" s="112"/>
      <c r="BH200" s="112">
        <v>0</v>
      </c>
      <c r="BI200" s="112">
        <v>0</v>
      </c>
      <c r="BJ200" s="112"/>
      <c r="BK200" s="122"/>
      <c r="BL200" s="122"/>
      <c r="BM200" s="122"/>
      <c r="BN200" s="111"/>
      <c r="BO200" s="111"/>
      <c r="BP200" s="111"/>
      <c r="BQ200" s="111"/>
      <c r="BR200" s="111"/>
      <c r="BS200" s="111"/>
      <c r="BT200" s="101"/>
      <c r="BU200" s="101"/>
      <c r="BV200" s="101"/>
      <c r="BW200" s="101"/>
      <c r="BX200" s="101"/>
    </row>
    <row r="201" spans="1:76">
      <c r="A201" s="124">
        <v>5</v>
      </c>
      <c r="B201" s="101" t="s">
        <v>829</v>
      </c>
      <c r="C201" s="101" t="str">
        <f t="shared" si="98"/>
        <v>MARK SEELY</v>
      </c>
      <c r="D201" s="111">
        <v>509</v>
      </c>
      <c r="E201" s="111">
        <v>282</v>
      </c>
      <c r="F201" s="111">
        <v>22</v>
      </c>
      <c r="G201" s="123">
        <v>0.55402750491159136</v>
      </c>
      <c r="H201" s="111">
        <v>1</v>
      </c>
      <c r="I201" s="111">
        <v>31</v>
      </c>
      <c r="J201" s="111">
        <v>20</v>
      </c>
      <c r="K201" s="111">
        <v>0</v>
      </c>
      <c r="L201" s="115">
        <f t="shared" si="99"/>
        <v>0.64516129032258063</v>
      </c>
      <c r="M201" s="114"/>
      <c r="N201" s="112">
        <f t="shared" si="100"/>
        <v>31</v>
      </c>
      <c r="O201" s="112">
        <f t="shared" si="101"/>
        <v>20</v>
      </c>
      <c r="P201" s="112">
        <f t="shared" si="102"/>
        <v>0</v>
      </c>
      <c r="Q201" s="113">
        <f t="shared" si="103"/>
        <v>0.64516129032258063</v>
      </c>
      <c r="R201" s="112">
        <v>5</v>
      </c>
      <c r="S201" s="112">
        <v>2</v>
      </c>
      <c r="T201" s="112"/>
      <c r="U201" s="112"/>
      <c r="V201" s="112"/>
      <c r="W201" s="112"/>
      <c r="X201" s="112">
        <v>0</v>
      </c>
      <c r="Y201" s="112">
        <v>0</v>
      </c>
      <c r="Z201" s="112"/>
      <c r="AA201" s="112">
        <v>5</v>
      </c>
      <c r="AB201" s="112">
        <v>5</v>
      </c>
      <c r="AC201" s="112"/>
      <c r="AD201" s="112">
        <v>4</v>
      </c>
      <c r="AE201" s="112">
        <v>2</v>
      </c>
      <c r="AF201" s="112"/>
      <c r="AG201" s="112">
        <v>5</v>
      </c>
      <c r="AH201" s="112">
        <v>3</v>
      </c>
      <c r="AI201" s="112"/>
      <c r="AJ201" s="112">
        <v>5</v>
      </c>
      <c r="AK201" s="112">
        <v>2</v>
      </c>
      <c r="AL201" s="112"/>
      <c r="AM201" s="112">
        <v>0</v>
      </c>
      <c r="AN201" s="112">
        <v>0</v>
      </c>
      <c r="AO201" s="112"/>
      <c r="AP201" s="122"/>
      <c r="AQ201" s="122"/>
      <c r="AR201" s="122"/>
      <c r="AS201" s="112">
        <v>2</v>
      </c>
      <c r="AT201" s="112">
        <v>2</v>
      </c>
      <c r="AU201" s="112"/>
      <c r="AV201" s="112">
        <v>0</v>
      </c>
      <c r="AW201" s="112">
        <v>0</v>
      </c>
      <c r="AX201" s="112"/>
      <c r="AY201" s="112">
        <v>0</v>
      </c>
      <c r="AZ201" s="112">
        <v>0</v>
      </c>
      <c r="BA201" s="112"/>
      <c r="BB201" s="112">
        <v>3</v>
      </c>
      <c r="BC201" s="112">
        <v>3</v>
      </c>
      <c r="BD201" s="112"/>
      <c r="BE201" s="112">
        <v>2</v>
      </c>
      <c r="BF201" s="112">
        <v>1</v>
      </c>
      <c r="BG201" s="112"/>
      <c r="BH201" s="112">
        <v>0</v>
      </c>
      <c r="BI201" s="112">
        <v>0</v>
      </c>
      <c r="BJ201" s="112"/>
      <c r="BK201" s="122"/>
      <c r="BL201" s="122"/>
      <c r="BM201" s="122"/>
      <c r="BN201" s="111"/>
      <c r="BO201" s="111"/>
      <c r="BP201" s="111"/>
      <c r="BQ201" s="111"/>
      <c r="BR201" s="111"/>
      <c r="BS201" s="111"/>
      <c r="BT201" s="101"/>
      <c r="BU201" s="101"/>
      <c r="BV201" s="101"/>
      <c r="BW201" s="101"/>
      <c r="BX201" s="101"/>
    </row>
    <row r="202" spans="1:76">
      <c r="A202" s="124">
        <v>6</v>
      </c>
      <c r="B202" s="101" t="s">
        <v>828</v>
      </c>
      <c r="C202" s="101" t="str">
        <f t="shared" si="98"/>
        <v>ROD MELZER</v>
      </c>
      <c r="D202" s="111">
        <v>634</v>
      </c>
      <c r="E202" s="111">
        <v>350</v>
      </c>
      <c r="F202" s="111">
        <v>11</v>
      </c>
      <c r="G202" s="123">
        <v>0.55205047318611988</v>
      </c>
      <c r="H202" s="111">
        <v>10</v>
      </c>
      <c r="I202" s="111">
        <v>672</v>
      </c>
      <c r="J202" s="111">
        <v>367</v>
      </c>
      <c r="K202" s="111">
        <v>25</v>
      </c>
      <c r="L202" s="115">
        <f t="shared" si="99"/>
        <v>0.54613095238095233</v>
      </c>
      <c r="M202" s="114"/>
      <c r="N202" s="112">
        <f t="shared" si="100"/>
        <v>76</v>
      </c>
      <c r="O202" s="112">
        <f t="shared" si="101"/>
        <v>37</v>
      </c>
      <c r="P202" s="112">
        <f t="shared" si="102"/>
        <v>1</v>
      </c>
      <c r="Q202" s="113">
        <f t="shared" si="103"/>
        <v>0.48684210526315791</v>
      </c>
      <c r="R202" s="112">
        <v>4</v>
      </c>
      <c r="S202" s="112">
        <v>1</v>
      </c>
      <c r="T202" s="112"/>
      <c r="U202" s="112"/>
      <c r="V202" s="112"/>
      <c r="W202" s="112"/>
      <c r="X202" s="112">
        <v>6</v>
      </c>
      <c r="Y202" s="112">
        <v>1</v>
      </c>
      <c r="Z202" s="112"/>
      <c r="AA202" s="112">
        <v>6</v>
      </c>
      <c r="AB202" s="112">
        <v>5</v>
      </c>
      <c r="AC202" s="112"/>
      <c r="AD202" s="112">
        <v>5</v>
      </c>
      <c r="AE202" s="112">
        <v>4</v>
      </c>
      <c r="AF202" s="112"/>
      <c r="AG202" s="112">
        <v>5</v>
      </c>
      <c r="AH202" s="112">
        <v>2</v>
      </c>
      <c r="AI202" s="112"/>
      <c r="AJ202" s="112">
        <v>5</v>
      </c>
      <c r="AK202" s="112">
        <v>1</v>
      </c>
      <c r="AL202" s="112"/>
      <c r="AM202" s="112">
        <v>9</v>
      </c>
      <c r="AN202" s="112">
        <v>6</v>
      </c>
      <c r="AO202" s="112">
        <v>1</v>
      </c>
      <c r="AP202" s="122"/>
      <c r="AQ202" s="122"/>
      <c r="AR202" s="122"/>
      <c r="AS202" s="112">
        <v>5</v>
      </c>
      <c r="AT202" s="112">
        <v>3</v>
      </c>
      <c r="AU202" s="112"/>
      <c r="AV202" s="112">
        <v>9</v>
      </c>
      <c r="AW202" s="112">
        <v>6</v>
      </c>
      <c r="AX202" s="112"/>
      <c r="AY202" s="112">
        <v>5</v>
      </c>
      <c r="AZ202" s="112">
        <v>3</v>
      </c>
      <c r="BA202" s="112"/>
      <c r="BB202" s="112">
        <v>5</v>
      </c>
      <c r="BC202" s="112">
        <v>2</v>
      </c>
      <c r="BD202" s="112"/>
      <c r="BE202" s="112">
        <v>7</v>
      </c>
      <c r="BF202" s="112">
        <v>1</v>
      </c>
      <c r="BG202" s="112"/>
      <c r="BH202" s="112">
        <v>5</v>
      </c>
      <c r="BI202" s="112">
        <v>2</v>
      </c>
      <c r="BJ202" s="112"/>
      <c r="BK202" s="122"/>
      <c r="BL202" s="122"/>
      <c r="BM202" s="122"/>
      <c r="BN202" s="111"/>
      <c r="BO202" s="111"/>
      <c r="BP202" s="111"/>
      <c r="BQ202" s="111"/>
      <c r="BR202" s="111"/>
      <c r="BS202" s="111"/>
      <c r="BT202" s="101"/>
      <c r="BU202" s="101"/>
      <c r="BV202" s="101"/>
      <c r="BW202" s="101"/>
      <c r="BX202" s="101"/>
    </row>
    <row r="203" spans="1:76">
      <c r="A203" s="124">
        <v>7</v>
      </c>
      <c r="B203" s="101" t="s">
        <v>827</v>
      </c>
      <c r="C203" s="101" t="str">
        <f t="shared" si="98"/>
        <v>DEAN SHINAVIER</v>
      </c>
      <c r="D203" s="111">
        <v>389</v>
      </c>
      <c r="E203" s="111">
        <v>199</v>
      </c>
      <c r="F203" s="111">
        <v>2</v>
      </c>
      <c r="G203" s="123">
        <v>0.51156812339331614</v>
      </c>
      <c r="H203" s="111">
        <v>18</v>
      </c>
      <c r="I203" s="111">
        <v>865</v>
      </c>
      <c r="J203" s="111">
        <v>438</v>
      </c>
      <c r="K203" s="111">
        <v>15</v>
      </c>
      <c r="L203" s="115">
        <f t="shared" si="99"/>
        <v>0.50635838150289014</v>
      </c>
      <c r="M203" s="114"/>
      <c r="N203" s="112">
        <f t="shared" si="100"/>
        <v>43</v>
      </c>
      <c r="O203" s="112">
        <f t="shared" si="101"/>
        <v>26</v>
      </c>
      <c r="P203" s="112">
        <f t="shared" si="102"/>
        <v>0</v>
      </c>
      <c r="Q203" s="113">
        <f t="shared" si="103"/>
        <v>0.60465116279069764</v>
      </c>
      <c r="R203" s="112">
        <v>0</v>
      </c>
      <c r="S203" s="112">
        <v>0</v>
      </c>
      <c r="T203" s="112"/>
      <c r="U203" s="112"/>
      <c r="V203" s="112"/>
      <c r="W203" s="112"/>
      <c r="X203" s="112">
        <v>0</v>
      </c>
      <c r="Y203" s="112">
        <v>0</v>
      </c>
      <c r="Z203" s="112"/>
      <c r="AA203" s="112">
        <v>0</v>
      </c>
      <c r="AB203" s="112">
        <v>0</v>
      </c>
      <c r="AC203" s="112"/>
      <c r="AD203" s="112">
        <v>6</v>
      </c>
      <c r="AE203" s="112">
        <v>1</v>
      </c>
      <c r="AF203" s="112"/>
      <c r="AG203" s="112">
        <v>5</v>
      </c>
      <c r="AH203" s="112">
        <v>3</v>
      </c>
      <c r="AI203" s="112"/>
      <c r="AJ203" s="112">
        <v>5</v>
      </c>
      <c r="AK203" s="112">
        <v>2</v>
      </c>
      <c r="AL203" s="112"/>
      <c r="AM203" s="112">
        <v>9</v>
      </c>
      <c r="AN203" s="112">
        <v>7</v>
      </c>
      <c r="AO203" s="112"/>
      <c r="AP203" s="122"/>
      <c r="AQ203" s="122"/>
      <c r="AR203" s="122"/>
      <c r="AS203" s="112">
        <v>4</v>
      </c>
      <c r="AT203" s="112">
        <v>2</v>
      </c>
      <c r="AU203" s="112"/>
      <c r="AV203" s="112">
        <v>9</v>
      </c>
      <c r="AW203" s="112">
        <v>7</v>
      </c>
      <c r="AX203" s="112"/>
      <c r="AY203" s="112">
        <v>0</v>
      </c>
      <c r="AZ203" s="112">
        <v>0</v>
      </c>
      <c r="BA203" s="121"/>
      <c r="BB203" s="112">
        <v>5</v>
      </c>
      <c r="BC203" s="112">
        <v>4</v>
      </c>
      <c r="BD203" s="121"/>
      <c r="BE203" s="112">
        <v>0</v>
      </c>
      <c r="BF203" s="112">
        <v>0</v>
      </c>
      <c r="BG203" s="121"/>
      <c r="BH203" s="112">
        <v>0</v>
      </c>
      <c r="BI203" s="112">
        <v>0</v>
      </c>
      <c r="BJ203" s="112"/>
      <c r="BK203" s="120"/>
      <c r="BL203" s="120"/>
      <c r="BM203" s="120"/>
      <c r="BN203" s="111"/>
      <c r="BO203" s="111"/>
      <c r="BP203" s="111"/>
      <c r="BQ203" s="111"/>
      <c r="BR203" s="111"/>
      <c r="BS203" s="111"/>
      <c r="BT203" s="101"/>
      <c r="BU203" s="101"/>
      <c r="BV203" s="101"/>
      <c r="BW203" s="101"/>
      <c r="BX203" s="101"/>
    </row>
    <row r="204" spans="1:76">
      <c r="A204" s="124">
        <v>8</v>
      </c>
      <c r="B204" s="101" t="s">
        <v>826</v>
      </c>
      <c r="C204" s="101" t="str">
        <f t="shared" si="98"/>
        <v>RON BIGGS</v>
      </c>
      <c r="D204" s="111"/>
      <c r="E204" s="111"/>
      <c r="F204" s="111"/>
      <c r="G204" s="123"/>
      <c r="H204" s="111">
        <v>3</v>
      </c>
      <c r="I204" s="111">
        <v>280</v>
      </c>
      <c r="J204" s="111">
        <v>150</v>
      </c>
      <c r="K204" s="111">
        <v>3</v>
      </c>
      <c r="L204" s="115">
        <f t="shared" si="99"/>
        <v>0.5357142857142857</v>
      </c>
      <c r="M204" s="114"/>
      <c r="N204" s="112">
        <f t="shared" si="100"/>
        <v>74</v>
      </c>
      <c r="O204" s="112">
        <f t="shared" si="101"/>
        <v>45</v>
      </c>
      <c r="P204" s="112">
        <f t="shared" si="102"/>
        <v>0</v>
      </c>
      <c r="Q204" s="113">
        <f t="shared" si="103"/>
        <v>0.60810810810810811</v>
      </c>
      <c r="R204" s="112">
        <v>4</v>
      </c>
      <c r="S204" s="112">
        <v>3</v>
      </c>
      <c r="T204" s="112"/>
      <c r="U204" s="112"/>
      <c r="V204" s="112"/>
      <c r="W204" s="112"/>
      <c r="X204" s="112">
        <v>5</v>
      </c>
      <c r="Y204" s="112">
        <v>5</v>
      </c>
      <c r="Z204" s="121"/>
      <c r="AA204" s="112">
        <v>5</v>
      </c>
      <c r="AB204" s="112">
        <v>3</v>
      </c>
      <c r="AC204" s="121"/>
      <c r="AD204" s="112">
        <v>5</v>
      </c>
      <c r="AE204" s="112">
        <v>3</v>
      </c>
      <c r="AF204" s="121"/>
      <c r="AG204" s="112">
        <v>5</v>
      </c>
      <c r="AH204" s="112">
        <v>2</v>
      </c>
      <c r="AI204" s="112"/>
      <c r="AJ204" s="112">
        <v>5</v>
      </c>
      <c r="AK204" s="112">
        <v>1</v>
      </c>
      <c r="AL204" s="112"/>
      <c r="AM204" s="112">
        <v>10</v>
      </c>
      <c r="AN204" s="112">
        <v>7</v>
      </c>
      <c r="AO204" s="112"/>
      <c r="AP204" s="122"/>
      <c r="AQ204" s="122"/>
      <c r="AR204" s="122"/>
      <c r="AS204" s="112">
        <v>4</v>
      </c>
      <c r="AT204" s="112">
        <v>1</v>
      </c>
      <c r="AU204" s="121"/>
      <c r="AV204" s="112">
        <v>10</v>
      </c>
      <c r="AW204" s="112">
        <v>7</v>
      </c>
      <c r="AX204" s="121"/>
      <c r="AY204" s="112">
        <v>5</v>
      </c>
      <c r="AZ204" s="112">
        <v>4</v>
      </c>
      <c r="BA204" s="112"/>
      <c r="BB204" s="112">
        <v>5</v>
      </c>
      <c r="BC204" s="112">
        <v>3</v>
      </c>
      <c r="BD204" s="112"/>
      <c r="BE204" s="112">
        <v>6</v>
      </c>
      <c r="BF204" s="112">
        <v>5</v>
      </c>
      <c r="BG204" s="112"/>
      <c r="BH204" s="112">
        <v>5</v>
      </c>
      <c r="BI204" s="112">
        <v>1</v>
      </c>
      <c r="BJ204" s="112"/>
      <c r="BK204" s="122"/>
      <c r="BL204" s="122"/>
      <c r="BM204" s="122"/>
      <c r="BN204" s="101"/>
      <c r="BO204" s="101"/>
      <c r="BP204" s="101"/>
      <c r="BQ204" s="111"/>
      <c r="BR204" s="111"/>
      <c r="BS204" s="111"/>
      <c r="BT204" s="101"/>
      <c r="BU204" s="101"/>
      <c r="BV204" s="101"/>
      <c r="BW204" s="101"/>
      <c r="BX204" s="101"/>
    </row>
    <row r="205" spans="1:76">
      <c r="A205" s="124">
        <v>9</v>
      </c>
      <c r="B205" s="101" t="s">
        <v>825</v>
      </c>
      <c r="C205" s="101" t="str">
        <f t="shared" si="98"/>
        <v>BRUCE WALTER</v>
      </c>
      <c r="D205" s="111"/>
      <c r="E205" s="111"/>
      <c r="F205" s="111"/>
      <c r="G205" s="123"/>
      <c r="H205" s="111">
        <v>17</v>
      </c>
      <c r="I205" s="111">
        <v>1118</v>
      </c>
      <c r="J205" s="111">
        <v>586</v>
      </c>
      <c r="K205" s="111">
        <v>40</v>
      </c>
      <c r="L205" s="115">
        <f t="shared" si="99"/>
        <v>0.52415026833631484</v>
      </c>
      <c r="M205" s="114"/>
      <c r="N205" s="112">
        <f t="shared" si="100"/>
        <v>63</v>
      </c>
      <c r="O205" s="112">
        <f t="shared" si="101"/>
        <v>38</v>
      </c>
      <c r="P205" s="112">
        <f t="shared" si="102"/>
        <v>0</v>
      </c>
      <c r="Q205" s="113">
        <f t="shared" si="103"/>
        <v>0.60317460317460314</v>
      </c>
      <c r="R205" s="112">
        <v>5</v>
      </c>
      <c r="S205" s="112">
        <v>2</v>
      </c>
      <c r="T205" s="112"/>
      <c r="U205" s="112"/>
      <c r="V205" s="121"/>
      <c r="W205" s="121"/>
      <c r="X205" s="112">
        <v>5</v>
      </c>
      <c r="Y205" s="112">
        <v>3</v>
      </c>
      <c r="Z205" s="112"/>
      <c r="AA205" s="112">
        <v>6</v>
      </c>
      <c r="AB205" s="112">
        <v>5</v>
      </c>
      <c r="AC205" s="112"/>
      <c r="AD205" s="112">
        <v>6</v>
      </c>
      <c r="AE205" s="112">
        <v>2</v>
      </c>
      <c r="AF205" s="112"/>
      <c r="AG205" s="112">
        <v>0</v>
      </c>
      <c r="AH205" s="112">
        <v>0</v>
      </c>
      <c r="AI205" s="112"/>
      <c r="AJ205" s="112">
        <v>5</v>
      </c>
      <c r="AK205" s="112">
        <v>4</v>
      </c>
      <c r="AL205" s="112"/>
      <c r="AM205" s="112">
        <v>10</v>
      </c>
      <c r="AN205" s="112">
        <v>6</v>
      </c>
      <c r="AO205" s="112"/>
      <c r="AP205" s="122"/>
      <c r="AQ205" s="122"/>
      <c r="AR205" s="122"/>
      <c r="AS205" s="112">
        <v>4</v>
      </c>
      <c r="AT205" s="112">
        <v>2</v>
      </c>
      <c r="AU205" s="112"/>
      <c r="AV205" s="112">
        <v>10</v>
      </c>
      <c r="AW205" s="112">
        <v>6</v>
      </c>
      <c r="AX205" s="112"/>
      <c r="AY205" s="112">
        <v>0</v>
      </c>
      <c r="AZ205" s="112">
        <v>0</v>
      </c>
      <c r="BA205" s="112"/>
      <c r="BB205" s="112">
        <v>2</v>
      </c>
      <c r="BC205" s="112">
        <v>2</v>
      </c>
      <c r="BD205" s="112"/>
      <c r="BE205" s="112">
        <v>6</v>
      </c>
      <c r="BF205" s="112">
        <v>3</v>
      </c>
      <c r="BG205" s="112"/>
      <c r="BH205" s="112">
        <v>4</v>
      </c>
      <c r="BI205" s="112">
        <v>3</v>
      </c>
      <c r="BJ205" s="112"/>
      <c r="BK205" s="122"/>
      <c r="BL205" s="122"/>
      <c r="BM205" s="122"/>
      <c r="BN205" s="111"/>
      <c r="BO205" s="111"/>
      <c r="BP205" s="111"/>
      <c r="BQ205" s="111"/>
      <c r="BR205" s="111"/>
      <c r="BS205" s="111"/>
      <c r="BT205" s="101"/>
      <c r="BU205" s="101"/>
      <c r="BV205" s="101"/>
      <c r="BW205" s="101"/>
      <c r="BX205" s="101"/>
    </row>
    <row r="206" spans="1:76">
      <c r="A206" s="124">
        <v>10</v>
      </c>
      <c r="B206" s="101" t="s">
        <v>824</v>
      </c>
      <c r="C206" s="101" t="str">
        <f t="shared" si="98"/>
        <v>CHARLIE LAICH</v>
      </c>
      <c r="D206" s="111">
        <v>300</v>
      </c>
      <c r="E206" s="111">
        <v>125</v>
      </c>
      <c r="F206" s="111">
        <v>1</v>
      </c>
      <c r="G206" s="123">
        <v>0.41666666666666669</v>
      </c>
      <c r="H206" s="111">
        <v>15</v>
      </c>
      <c r="I206" s="111">
        <v>890</v>
      </c>
      <c r="J206" s="111">
        <v>444</v>
      </c>
      <c r="K206" s="111">
        <v>2</v>
      </c>
      <c r="L206" s="115">
        <f t="shared" si="99"/>
        <v>0.49887640449438203</v>
      </c>
      <c r="M206" s="114"/>
      <c r="N206" s="112">
        <f t="shared" si="100"/>
        <v>61</v>
      </c>
      <c r="O206" s="112">
        <f t="shared" si="101"/>
        <v>35</v>
      </c>
      <c r="P206" s="112">
        <f t="shared" si="102"/>
        <v>0</v>
      </c>
      <c r="Q206" s="113">
        <f t="shared" si="103"/>
        <v>0.57377049180327866</v>
      </c>
      <c r="R206" s="112">
        <v>3</v>
      </c>
      <c r="S206" s="112">
        <v>1</v>
      </c>
      <c r="T206" s="112"/>
      <c r="U206" s="112"/>
      <c r="V206" s="112"/>
      <c r="W206" s="112"/>
      <c r="X206" s="112">
        <v>6</v>
      </c>
      <c r="Y206" s="112">
        <v>2</v>
      </c>
      <c r="Z206" s="112"/>
      <c r="AA206" s="112">
        <v>6</v>
      </c>
      <c r="AB206" s="112">
        <v>3</v>
      </c>
      <c r="AC206" s="112"/>
      <c r="AD206" s="112">
        <v>5</v>
      </c>
      <c r="AE206" s="112">
        <v>3</v>
      </c>
      <c r="AF206" s="112"/>
      <c r="AG206" s="112">
        <v>5</v>
      </c>
      <c r="AH206" s="112">
        <v>2</v>
      </c>
      <c r="AI206" s="112"/>
      <c r="AJ206" s="112">
        <v>2</v>
      </c>
      <c r="AK206" s="112">
        <v>2</v>
      </c>
      <c r="AL206" s="112"/>
      <c r="AM206" s="112">
        <v>8</v>
      </c>
      <c r="AN206" s="112">
        <v>5</v>
      </c>
      <c r="AO206" s="112"/>
      <c r="AP206" s="122"/>
      <c r="AQ206" s="122"/>
      <c r="AR206" s="122"/>
      <c r="AS206" s="112">
        <v>2</v>
      </c>
      <c r="AT206" s="112">
        <v>1</v>
      </c>
      <c r="AU206" s="112"/>
      <c r="AV206" s="112">
        <v>8</v>
      </c>
      <c r="AW206" s="112">
        <v>5</v>
      </c>
      <c r="AX206" s="112"/>
      <c r="AY206" s="112">
        <v>4</v>
      </c>
      <c r="AZ206" s="112">
        <v>1</v>
      </c>
      <c r="BA206" s="112"/>
      <c r="BB206" s="112">
        <v>4</v>
      </c>
      <c r="BC206" s="112">
        <v>3</v>
      </c>
      <c r="BD206" s="112"/>
      <c r="BE206" s="112">
        <v>4</v>
      </c>
      <c r="BF206" s="112">
        <v>3</v>
      </c>
      <c r="BG206" s="112"/>
      <c r="BH206" s="112">
        <v>4</v>
      </c>
      <c r="BI206" s="112">
        <v>4</v>
      </c>
      <c r="BJ206" s="112"/>
      <c r="BK206" s="122"/>
      <c r="BL206" s="122"/>
      <c r="BM206" s="122"/>
      <c r="BN206" s="111"/>
      <c r="BO206" s="111"/>
      <c r="BP206" s="111"/>
      <c r="BQ206" s="111"/>
      <c r="BR206" s="111"/>
      <c r="BS206" s="111"/>
      <c r="BT206" s="101"/>
      <c r="BU206" s="101"/>
      <c r="BV206" s="101"/>
      <c r="BW206" s="101"/>
      <c r="BX206" s="101"/>
    </row>
    <row r="207" spans="1:76">
      <c r="A207" s="124">
        <v>11</v>
      </c>
      <c r="B207" s="101" t="s">
        <v>823</v>
      </c>
      <c r="C207" s="101" t="str">
        <f t="shared" si="98"/>
        <v>FRED JOHNSON</v>
      </c>
      <c r="D207" s="111">
        <v>532</v>
      </c>
      <c r="E207" s="111">
        <v>310</v>
      </c>
      <c r="F207" s="111">
        <v>15</v>
      </c>
      <c r="G207" s="123">
        <v>0.58270676691729328</v>
      </c>
      <c r="H207" s="111">
        <v>22</v>
      </c>
      <c r="I207" s="111">
        <v>1335</v>
      </c>
      <c r="J207" s="111">
        <v>734</v>
      </c>
      <c r="K207" s="111">
        <v>46</v>
      </c>
      <c r="L207" s="115">
        <f t="shared" si="99"/>
        <v>0.54981273408239706</v>
      </c>
      <c r="M207" s="114"/>
      <c r="N207" s="112">
        <f t="shared" si="100"/>
        <v>9</v>
      </c>
      <c r="O207" s="112">
        <f t="shared" si="101"/>
        <v>3</v>
      </c>
      <c r="P207" s="112">
        <f t="shared" si="102"/>
        <v>0</v>
      </c>
      <c r="Q207" s="113">
        <f t="shared" si="103"/>
        <v>0.33333333333333331</v>
      </c>
      <c r="R207" s="112">
        <v>4</v>
      </c>
      <c r="S207" s="112">
        <v>1</v>
      </c>
      <c r="T207" s="112"/>
      <c r="U207" s="112"/>
      <c r="V207" s="112"/>
      <c r="W207" s="112"/>
      <c r="X207" s="112">
        <v>5</v>
      </c>
      <c r="Y207" s="112">
        <v>2</v>
      </c>
      <c r="Z207" s="112"/>
      <c r="AA207" s="112">
        <v>0</v>
      </c>
      <c r="AB207" s="112">
        <v>0</v>
      </c>
      <c r="AC207" s="112"/>
      <c r="AD207" s="112">
        <v>0</v>
      </c>
      <c r="AE207" s="112">
        <v>0</v>
      </c>
      <c r="AF207" s="112"/>
      <c r="AG207" s="112">
        <v>0</v>
      </c>
      <c r="AH207" s="112">
        <v>0</v>
      </c>
      <c r="AI207" s="112"/>
      <c r="AJ207" s="112">
        <v>0</v>
      </c>
      <c r="AK207" s="112">
        <v>0</v>
      </c>
      <c r="AL207" s="112"/>
      <c r="AM207" s="112">
        <v>0</v>
      </c>
      <c r="AN207" s="112">
        <v>0</v>
      </c>
      <c r="AO207" s="112"/>
      <c r="AP207" s="122"/>
      <c r="AQ207" s="122"/>
      <c r="AR207" s="122"/>
      <c r="AS207" s="112">
        <v>0</v>
      </c>
      <c r="AT207" s="112">
        <v>0</v>
      </c>
      <c r="AU207" s="112"/>
      <c r="AV207" s="112">
        <v>0</v>
      </c>
      <c r="AW207" s="112">
        <v>0</v>
      </c>
      <c r="AX207" s="112"/>
      <c r="AY207" s="112">
        <v>0</v>
      </c>
      <c r="AZ207" s="112">
        <v>0</v>
      </c>
      <c r="BA207" s="112"/>
      <c r="BB207" s="112">
        <v>0</v>
      </c>
      <c r="BC207" s="112">
        <v>0</v>
      </c>
      <c r="BD207" s="112"/>
      <c r="BE207" s="112">
        <v>0</v>
      </c>
      <c r="BF207" s="112">
        <v>0</v>
      </c>
      <c r="BG207" s="112"/>
      <c r="BH207" s="112">
        <v>0</v>
      </c>
      <c r="BI207" s="112">
        <v>0</v>
      </c>
      <c r="BJ207" s="112"/>
      <c r="BK207" s="122"/>
      <c r="BL207" s="122"/>
      <c r="BM207" s="122"/>
      <c r="BN207" s="111"/>
      <c r="BO207" s="111"/>
      <c r="BP207" s="111"/>
      <c r="BQ207" s="111"/>
      <c r="BR207" s="111"/>
      <c r="BS207" s="111"/>
      <c r="BT207" s="101"/>
      <c r="BU207" s="101"/>
      <c r="BV207" s="101"/>
      <c r="BW207" s="101"/>
      <c r="BX207" s="101"/>
    </row>
    <row r="208" spans="1:76">
      <c r="A208" s="124">
        <v>12</v>
      </c>
      <c r="B208" s="101" t="s">
        <v>822</v>
      </c>
      <c r="C208" s="101" t="str">
        <f t="shared" si="98"/>
        <v>CHARLIE BAKER</v>
      </c>
      <c r="D208" s="111">
        <v>747</v>
      </c>
      <c r="E208" s="111">
        <v>372</v>
      </c>
      <c r="F208" s="111">
        <v>2</v>
      </c>
      <c r="G208" s="123">
        <v>0.49799196787148592</v>
      </c>
      <c r="H208" s="111">
        <v>23</v>
      </c>
      <c r="I208" s="111">
        <v>1369</v>
      </c>
      <c r="J208" s="111">
        <v>697</v>
      </c>
      <c r="K208" s="111">
        <v>5</v>
      </c>
      <c r="L208" s="115">
        <f t="shared" si="99"/>
        <v>0.50913075237399563</v>
      </c>
      <c r="M208" s="114"/>
      <c r="N208" s="112">
        <f t="shared" si="100"/>
        <v>67</v>
      </c>
      <c r="O208" s="112">
        <f t="shared" si="101"/>
        <v>41</v>
      </c>
      <c r="P208" s="112">
        <f t="shared" si="102"/>
        <v>0</v>
      </c>
      <c r="Q208" s="113">
        <f t="shared" si="103"/>
        <v>0.61194029850746268</v>
      </c>
      <c r="R208" s="112">
        <v>4</v>
      </c>
      <c r="S208" s="112">
        <v>1</v>
      </c>
      <c r="T208" s="112"/>
      <c r="U208" s="112"/>
      <c r="V208" s="112"/>
      <c r="W208" s="112"/>
      <c r="X208" s="112">
        <v>5</v>
      </c>
      <c r="Y208" s="112">
        <v>0</v>
      </c>
      <c r="Z208" s="112"/>
      <c r="AA208" s="112">
        <v>6</v>
      </c>
      <c r="AB208" s="112">
        <v>5</v>
      </c>
      <c r="AC208" s="112"/>
      <c r="AD208" s="112">
        <v>5</v>
      </c>
      <c r="AE208" s="112">
        <v>3</v>
      </c>
      <c r="AF208" s="112"/>
      <c r="AG208" s="112">
        <v>0</v>
      </c>
      <c r="AH208" s="112">
        <v>0</v>
      </c>
      <c r="AI208" s="112"/>
      <c r="AJ208" s="112">
        <v>4</v>
      </c>
      <c r="AK208" s="112">
        <v>1</v>
      </c>
      <c r="AL208" s="112"/>
      <c r="AM208" s="112">
        <v>10</v>
      </c>
      <c r="AN208" s="112">
        <v>7</v>
      </c>
      <c r="AO208" s="112"/>
      <c r="AP208" s="122"/>
      <c r="AQ208" s="122"/>
      <c r="AR208" s="122"/>
      <c r="AS208" s="112">
        <v>4</v>
      </c>
      <c r="AT208" s="112">
        <v>3</v>
      </c>
      <c r="AU208" s="112"/>
      <c r="AV208" s="112">
        <v>10</v>
      </c>
      <c r="AW208" s="112">
        <v>7</v>
      </c>
      <c r="AX208" s="112"/>
      <c r="AY208" s="112">
        <v>5</v>
      </c>
      <c r="AZ208" s="112">
        <v>2</v>
      </c>
      <c r="BA208" s="112"/>
      <c r="BB208" s="112">
        <v>4</v>
      </c>
      <c r="BC208" s="112">
        <v>4</v>
      </c>
      <c r="BD208" s="112"/>
      <c r="BE208" s="112">
        <v>6</v>
      </c>
      <c r="BF208" s="112">
        <v>5</v>
      </c>
      <c r="BG208" s="112"/>
      <c r="BH208" s="112">
        <v>4</v>
      </c>
      <c r="BI208" s="112">
        <v>3</v>
      </c>
      <c r="BJ208" s="112"/>
      <c r="BK208" s="122"/>
      <c r="BL208" s="122"/>
      <c r="BM208" s="122"/>
      <c r="BN208" s="111"/>
      <c r="BO208" s="111"/>
      <c r="BP208" s="111"/>
      <c r="BQ208" s="111"/>
      <c r="BR208" s="111"/>
      <c r="BS208" s="111"/>
      <c r="BT208" s="101"/>
      <c r="BU208" s="101"/>
      <c r="BV208" s="101"/>
      <c r="BW208" s="101"/>
      <c r="BX208" s="101"/>
    </row>
    <row r="209" spans="1:76">
      <c r="A209" s="124">
        <v>13</v>
      </c>
      <c r="B209" s="101" t="s">
        <v>821</v>
      </c>
      <c r="C209" s="101" t="str">
        <f t="shared" si="98"/>
        <v>ROY BURNS</v>
      </c>
      <c r="D209" s="111">
        <v>71</v>
      </c>
      <c r="E209" s="111">
        <v>31</v>
      </c>
      <c r="F209" s="111">
        <v>0</v>
      </c>
      <c r="G209" s="123">
        <v>0.43661971830985913</v>
      </c>
      <c r="H209" s="111">
        <v>14</v>
      </c>
      <c r="I209" s="111">
        <f>D208+N209</f>
        <v>747</v>
      </c>
      <c r="J209" s="111">
        <f>E208+O209</f>
        <v>372</v>
      </c>
      <c r="K209" s="111">
        <f>F208+P209</f>
        <v>2</v>
      </c>
      <c r="L209" s="115">
        <f t="shared" si="99"/>
        <v>0.49799196787148592</v>
      </c>
      <c r="M209" s="114"/>
      <c r="N209" s="112">
        <f t="shared" si="100"/>
        <v>0</v>
      </c>
      <c r="O209" s="112">
        <f t="shared" si="101"/>
        <v>0</v>
      </c>
      <c r="P209" s="112">
        <f t="shared" si="102"/>
        <v>0</v>
      </c>
      <c r="Q209" s="113" t="e">
        <f t="shared" si="103"/>
        <v>#DIV/0!</v>
      </c>
      <c r="R209" s="112">
        <v>0</v>
      </c>
      <c r="S209" s="112">
        <v>0</v>
      </c>
      <c r="T209" s="112"/>
      <c r="U209" s="112"/>
      <c r="V209" s="112"/>
      <c r="W209" s="112"/>
      <c r="X209" s="112">
        <v>0</v>
      </c>
      <c r="Y209" s="112">
        <v>0</v>
      </c>
      <c r="Z209" s="112"/>
      <c r="AA209" s="112">
        <v>0</v>
      </c>
      <c r="AB209" s="112">
        <v>0</v>
      </c>
      <c r="AC209" s="112"/>
      <c r="AD209" s="112">
        <v>0</v>
      </c>
      <c r="AE209" s="112">
        <v>0</v>
      </c>
      <c r="AF209" s="112"/>
      <c r="AG209" s="112">
        <v>0</v>
      </c>
      <c r="AH209" s="112">
        <v>0</v>
      </c>
      <c r="AI209" s="112"/>
      <c r="AJ209" s="112">
        <v>0</v>
      </c>
      <c r="AK209" s="112">
        <v>0</v>
      </c>
      <c r="AL209" s="112"/>
      <c r="AM209" s="112">
        <v>0</v>
      </c>
      <c r="AN209" s="112">
        <v>0</v>
      </c>
      <c r="AO209" s="112"/>
      <c r="AP209" s="122"/>
      <c r="AQ209" s="122"/>
      <c r="AR209" s="122"/>
      <c r="AS209" s="112">
        <v>0</v>
      </c>
      <c r="AT209" s="112">
        <v>0</v>
      </c>
      <c r="AU209" s="112"/>
      <c r="AV209" s="112">
        <v>0</v>
      </c>
      <c r="AW209" s="112">
        <v>0</v>
      </c>
      <c r="AX209" s="112"/>
      <c r="AY209" s="112">
        <v>0</v>
      </c>
      <c r="AZ209" s="112">
        <v>0</v>
      </c>
      <c r="BA209" s="112"/>
      <c r="BB209" s="112">
        <v>0</v>
      </c>
      <c r="BC209" s="112">
        <v>0</v>
      </c>
      <c r="BD209" s="112"/>
      <c r="BE209" s="112">
        <v>0</v>
      </c>
      <c r="BF209" s="112">
        <v>0</v>
      </c>
      <c r="BG209" s="112"/>
      <c r="BH209" s="112">
        <v>0</v>
      </c>
      <c r="BI209" s="112">
        <v>0</v>
      </c>
      <c r="BJ209" s="112"/>
      <c r="BK209" s="122"/>
      <c r="BL209" s="122"/>
      <c r="BM209" s="122"/>
      <c r="BN209" s="111"/>
      <c r="BO209" s="111"/>
      <c r="BP209" s="111"/>
      <c r="BQ209" s="111"/>
      <c r="BR209" s="111"/>
      <c r="BS209" s="111"/>
      <c r="BT209" s="101"/>
      <c r="BU209" s="101"/>
      <c r="BV209" s="101"/>
      <c r="BW209" s="101"/>
      <c r="BX209" s="101"/>
    </row>
    <row r="210" spans="1:76">
      <c r="A210" s="124">
        <v>14</v>
      </c>
      <c r="B210" s="101" t="s">
        <v>820</v>
      </c>
      <c r="C210" s="101" t="str">
        <f t="shared" si="98"/>
        <v>JON MIDDLETON</v>
      </c>
      <c r="D210" s="111">
        <f>SUM(D196:D209)</f>
        <v>5067</v>
      </c>
      <c r="E210" s="111">
        <f>SUM(E196:E209)</f>
        <v>2760</v>
      </c>
      <c r="F210" s="111">
        <f>SUM(F197:F209)</f>
        <v>113</v>
      </c>
      <c r="G210" s="123">
        <f>+E210/D210</f>
        <v>0.54470100651272946</v>
      </c>
      <c r="H210" s="111">
        <v>14</v>
      </c>
      <c r="I210" s="111">
        <v>119</v>
      </c>
      <c r="J210" s="111">
        <v>54</v>
      </c>
      <c r="K210" s="111">
        <f>F209+P210</f>
        <v>0</v>
      </c>
      <c r="L210" s="115">
        <f t="shared" si="99"/>
        <v>0.45378151260504201</v>
      </c>
      <c r="M210" s="114"/>
      <c r="N210" s="112">
        <f t="shared" si="100"/>
        <v>38</v>
      </c>
      <c r="O210" s="112">
        <f t="shared" si="101"/>
        <v>16</v>
      </c>
      <c r="P210" s="112">
        <f t="shared" si="102"/>
        <v>0</v>
      </c>
      <c r="Q210" s="113">
        <f t="shared" si="103"/>
        <v>0.42105263157894735</v>
      </c>
      <c r="R210" s="112">
        <v>4</v>
      </c>
      <c r="S210" s="112">
        <v>4</v>
      </c>
      <c r="T210" s="112"/>
      <c r="U210" s="112"/>
      <c r="V210" s="112"/>
      <c r="W210" s="112"/>
      <c r="X210" s="112">
        <v>0</v>
      </c>
      <c r="Y210" s="112">
        <v>0</v>
      </c>
      <c r="Z210" s="112"/>
      <c r="AA210" s="112">
        <v>6</v>
      </c>
      <c r="AB210" s="112">
        <v>3</v>
      </c>
      <c r="AC210" s="112"/>
      <c r="AD210" s="112">
        <v>5</v>
      </c>
      <c r="AE210" s="112">
        <v>2</v>
      </c>
      <c r="AF210" s="112"/>
      <c r="AG210" s="112">
        <v>5</v>
      </c>
      <c r="AH210" s="112">
        <v>1</v>
      </c>
      <c r="AI210" s="112"/>
      <c r="AJ210" s="112">
        <v>2</v>
      </c>
      <c r="AK210" s="112">
        <v>1</v>
      </c>
      <c r="AL210" s="112"/>
      <c r="AM210" s="112">
        <v>0</v>
      </c>
      <c r="AN210" s="112">
        <v>0</v>
      </c>
      <c r="AO210" s="112"/>
      <c r="AP210" s="122"/>
      <c r="AQ210" s="122"/>
      <c r="AR210" s="122"/>
      <c r="AS210" s="112">
        <v>3</v>
      </c>
      <c r="AT210" s="112">
        <v>1</v>
      </c>
      <c r="AU210" s="112"/>
      <c r="AV210" s="112">
        <v>0</v>
      </c>
      <c r="AW210" s="112">
        <v>0</v>
      </c>
      <c r="AX210" s="112"/>
      <c r="AY210" s="112">
        <v>4</v>
      </c>
      <c r="AZ210" s="112">
        <v>1</v>
      </c>
      <c r="BA210" s="121"/>
      <c r="BB210" s="112">
        <v>2</v>
      </c>
      <c r="BC210" s="112">
        <v>0</v>
      </c>
      <c r="BD210" s="121"/>
      <c r="BE210" s="112">
        <v>3</v>
      </c>
      <c r="BF210" s="112">
        <v>1</v>
      </c>
      <c r="BG210" s="121"/>
      <c r="BH210" s="112">
        <v>4</v>
      </c>
      <c r="BI210" s="112">
        <v>2</v>
      </c>
      <c r="BJ210" s="112"/>
      <c r="BK210" s="120"/>
      <c r="BL210" s="120"/>
      <c r="BM210" s="120"/>
      <c r="BN210" s="101"/>
      <c r="BO210" s="101"/>
      <c r="BP210" s="101"/>
      <c r="BQ210" s="101"/>
      <c r="BR210" s="101"/>
      <c r="BS210" s="101"/>
      <c r="BT210" s="101"/>
      <c r="BU210" s="101"/>
      <c r="BV210" s="101"/>
      <c r="BW210" s="101"/>
      <c r="BX210" s="101"/>
    </row>
    <row r="211" spans="1:76">
      <c r="A211" s="124">
        <v>15</v>
      </c>
      <c r="B211" s="101" t="s">
        <v>819</v>
      </c>
      <c r="C211" s="101" t="str">
        <f t="shared" si="98"/>
        <v>BRIAN NELSON</v>
      </c>
      <c r="D211" s="111"/>
      <c r="E211" s="111"/>
      <c r="F211" s="111"/>
      <c r="G211" s="123"/>
      <c r="H211" s="111">
        <v>1</v>
      </c>
      <c r="I211" s="111">
        <v>11</v>
      </c>
      <c r="J211" s="111">
        <v>9</v>
      </c>
      <c r="K211" s="111">
        <v>0</v>
      </c>
      <c r="L211" s="115">
        <f t="shared" si="99"/>
        <v>0.81818181818181823</v>
      </c>
      <c r="M211" s="114"/>
      <c r="N211" s="112">
        <v>11</v>
      </c>
      <c r="O211" s="112">
        <v>9</v>
      </c>
      <c r="P211" s="112">
        <v>0</v>
      </c>
      <c r="Q211" s="113">
        <f>O211/N211</f>
        <v>0.81818181818181823</v>
      </c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22"/>
      <c r="AQ211" s="122"/>
      <c r="AR211" s="122"/>
      <c r="AS211" s="112"/>
      <c r="AT211" s="112"/>
      <c r="AU211" s="112"/>
      <c r="AV211" s="112"/>
      <c r="AW211" s="112"/>
      <c r="AX211" s="112"/>
      <c r="AY211" s="112"/>
      <c r="AZ211" s="112"/>
      <c r="BA211" s="121"/>
      <c r="BB211" s="112"/>
      <c r="BC211" s="112"/>
      <c r="BD211" s="121"/>
      <c r="BE211" s="112"/>
      <c r="BF211" s="112"/>
      <c r="BG211" s="121"/>
      <c r="BH211" s="112"/>
      <c r="BI211" s="112"/>
      <c r="BJ211" s="112"/>
      <c r="BK211" s="120"/>
      <c r="BL211" s="120"/>
      <c r="BM211" s="120"/>
      <c r="BN211" s="101"/>
      <c r="BO211" s="101"/>
      <c r="BP211" s="101"/>
      <c r="BQ211" s="101"/>
      <c r="BR211" s="101"/>
      <c r="BS211" s="101"/>
      <c r="BT211" s="101"/>
      <c r="BU211" s="101"/>
      <c r="BV211" s="101"/>
      <c r="BW211" s="101"/>
      <c r="BX211" s="101"/>
    </row>
    <row r="212" spans="1:76">
      <c r="A212" s="124">
        <v>16</v>
      </c>
      <c r="B212" s="101" t="s">
        <v>818</v>
      </c>
      <c r="C212" s="101" t="str">
        <f t="shared" si="98"/>
        <v>RAY McDONALD</v>
      </c>
      <c r="D212" s="111"/>
      <c r="E212" s="111"/>
      <c r="F212" s="111"/>
      <c r="G212" s="123"/>
      <c r="H212" s="111">
        <v>1</v>
      </c>
      <c r="I212" s="111">
        <v>18</v>
      </c>
      <c r="J212" s="111">
        <v>13</v>
      </c>
      <c r="K212" s="111">
        <v>0</v>
      </c>
      <c r="L212" s="115">
        <f t="shared" si="99"/>
        <v>0.72222222222222221</v>
      </c>
      <c r="M212" s="114"/>
      <c r="N212" s="112">
        <v>18</v>
      </c>
      <c r="O212" s="112">
        <v>13</v>
      </c>
      <c r="P212" s="112">
        <v>0</v>
      </c>
      <c r="Q212" s="113">
        <f>O212/N212</f>
        <v>0.72222222222222221</v>
      </c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22"/>
      <c r="AQ212" s="122"/>
      <c r="AR212" s="122"/>
      <c r="AS212" s="112"/>
      <c r="AT212" s="112"/>
      <c r="AU212" s="112"/>
      <c r="AV212" s="112"/>
      <c r="AW212" s="112"/>
      <c r="AX212" s="112"/>
      <c r="AY212" s="112"/>
      <c r="AZ212" s="112"/>
      <c r="BA212" s="121"/>
      <c r="BB212" s="112"/>
      <c r="BC212" s="112"/>
      <c r="BD212" s="121"/>
      <c r="BE212" s="112"/>
      <c r="BF212" s="112"/>
      <c r="BG212" s="121"/>
      <c r="BH212" s="112"/>
      <c r="BI212" s="112"/>
      <c r="BJ212" s="112"/>
      <c r="BK212" s="120"/>
      <c r="BL212" s="120"/>
      <c r="BM212" s="120"/>
      <c r="BN212" s="101"/>
      <c r="BO212" s="101"/>
      <c r="BP212" s="101"/>
      <c r="BQ212" s="101"/>
      <c r="BR212" s="101"/>
      <c r="BS212" s="101"/>
      <c r="BT212" s="101"/>
      <c r="BU212" s="101"/>
      <c r="BV212" s="101"/>
      <c r="BW212" s="101"/>
      <c r="BX212" s="101"/>
    </row>
    <row r="213" spans="1:76">
      <c r="A213" s="124">
        <v>17</v>
      </c>
      <c r="B213" s="101" t="s">
        <v>1548</v>
      </c>
      <c r="C213" s="101" t="str">
        <f t="shared" si="98"/>
        <v>LLOYD SERON</v>
      </c>
      <c r="D213" s="111"/>
      <c r="E213" s="111"/>
      <c r="F213" s="111"/>
      <c r="G213" s="123"/>
      <c r="H213" s="111">
        <v>5</v>
      </c>
      <c r="I213" s="111">
        <v>197</v>
      </c>
      <c r="J213" s="111">
        <v>101</v>
      </c>
      <c r="K213" s="111">
        <v>3</v>
      </c>
      <c r="L213" s="115">
        <f t="shared" si="99"/>
        <v>0.51269035532994922</v>
      </c>
      <c r="M213" s="114"/>
      <c r="N213" s="112">
        <v>11</v>
      </c>
      <c r="O213" s="112">
        <v>5</v>
      </c>
      <c r="P213" s="112">
        <v>0</v>
      </c>
      <c r="Q213" s="113">
        <f>O213/N213</f>
        <v>0.45454545454545453</v>
      </c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22"/>
      <c r="AQ213" s="122"/>
      <c r="AR213" s="122"/>
      <c r="AS213" s="112"/>
      <c r="AT213" s="112"/>
      <c r="AU213" s="112"/>
      <c r="AV213" s="112"/>
      <c r="AW213" s="112"/>
      <c r="AX213" s="112"/>
      <c r="AY213" s="112"/>
      <c r="AZ213" s="112"/>
      <c r="BA213" s="121"/>
      <c r="BB213" s="112"/>
      <c r="BC213" s="112"/>
      <c r="BD213" s="121"/>
      <c r="BE213" s="112"/>
      <c r="BF213" s="112"/>
      <c r="BG213" s="121"/>
      <c r="BH213" s="112"/>
      <c r="BI213" s="112"/>
      <c r="BJ213" s="112"/>
      <c r="BK213" s="120"/>
      <c r="BL213" s="120"/>
      <c r="BM213" s="120"/>
      <c r="BN213" s="101"/>
      <c r="BO213" s="101"/>
      <c r="BP213" s="101"/>
      <c r="BQ213" s="101"/>
      <c r="BR213" s="101"/>
      <c r="BS213" s="101"/>
      <c r="BT213" s="101"/>
      <c r="BU213" s="101"/>
      <c r="BV213" s="101"/>
      <c r="BW213" s="101"/>
      <c r="BX213" s="101"/>
    </row>
    <row r="214" spans="1:76">
      <c r="A214" s="124">
        <v>18</v>
      </c>
      <c r="B214" s="101" t="s">
        <v>817</v>
      </c>
      <c r="C214" s="101" t="str">
        <f t="shared" si="98"/>
        <v>JEFF GENTRY</v>
      </c>
      <c r="D214" s="111"/>
      <c r="E214" s="111"/>
      <c r="F214" s="111"/>
      <c r="G214" s="123"/>
      <c r="H214" s="111">
        <v>1</v>
      </c>
      <c r="I214" s="111">
        <v>15</v>
      </c>
      <c r="J214" s="111">
        <v>9</v>
      </c>
      <c r="K214" s="111">
        <v>1</v>
      </c>
      <c r="L214" s="115">
        <f t="shared" si="99"/>
        <v>0.6</v>
      </c>
      <c r="M214" s="114"/>
      <c r="N214" s="112">
        <v>15</v>
      </c>
      <c r="O214" s="112">
        <v>9</v>
      </c>
      <c r="P214" s="112">
        <v>1</v>
      </c>
      <c r="Q214" s="113">
        <f>O214/N214</f>
        <v>0.6</v>
      </c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22"/>
      <c r="AQ214" s="122"/>
      <c r="AR214" s="122"/>
      <c r="AS214" s="112"/>
      <c r="AT214" s="112"/>
      <c r="AU214" s="112"/>
      <c r="AV214" s="112"/>
      <c r="AW214" s="112"/>
      <c r="AX214" s="112"/>
      <c r="AY214" s="112"/>
      <c r="AZ214" s="112"/>
      <c r="BA214" s="121"/>
      <c r="BB214" s="112"/>
      <c r="BC214" s="112"/>
      <c r="BD214" s="121"/>
      <c r="BE214" s="112"/>
      <c r="BF214" s="112"/>
      <c r="BG214" s="121"/>
      <c r="BH214" s="112"/>
      <c r="BI214" s="112"/>
      <c r="BJ214" s="112"/>
      <c r="BK214" s="120"/>
      <c r="BL214" s="120"/>
      <c r="BM214" s="120"/>
      <c r="BN214" s="101"/>
      <c r="BO214" s="101"/>
      <c r="BP214" s="101"/>
      <c r="BQ214" s="101"/>
      <c r="BR214" s="101"/>
      <c r="BS214" s="101"/>
      <c r="BT214" s="101"/>
      <c r="BU214" s="101"/>
      <c r="BV214" s="101"/>
      <c r="BW214" s="101"/>
      <c r="BX214" s="101"/>
    </row>
    <row r="215" spans="1:76">
      <c r="A215" s="119">
        <v>12</v>
      </c>
      <c r="B215" s="118" t="s">
        <v>710</v>
      </c>
      <c r="C215" s="118"/>
      <c r="D215" s="117"/>
      <c r="E215" s="117"/>
      <c r="F215" s="117"/>
      <c r="G215" s="117"/>
      <c r="H215" s="116">
        <f>AVERAGE(H195:H214)</f>
        <v>10.5</v>
      </c>
      <c r="I215" s="111">
        <f>SUM(I197:I214)</f>
        <v>10286</v>
      </c>
      <c r="J215" s="111">
        <f>SUM(J197:J208)</f>
        <v>5045</v>
      </c>
      <c r="K215" s="111">
        <f>SUM(K198:K210)</f>
        <v>215</v>
      </c>
      <c r="L215" s="115">
        <f>+J215/I215</f>
        <v>0.4904724868753646</v>
      </c>
      <c r="M215" s="114"/>
      <c r="N215" s="112">
        <f>SUM(N197:N210)</f>
        <v>655</v>
      </c>
      <c r="O215" s="112">
        <f>SUM(O197:O210)</f>
        <v>402</v>
      </c>
      <c r="P215" s="112">
        <f>SUM(P197:P209)</f>
        <v>13</v>
      </c>
      <c r="Q215" s="113">
        <f>+O215/N215</f>
        <v>0.61374045801526722</v>
      </c>
      <c r="R215" s="112">
        <f t="shared" ref="R215:AX215" si="104">SUM(R197:R210)</f>
        <v>47</v>
      </c>
      <c r="S215" s="112">
        <f t="shared" si="104"/>
        <v>27</v>
      </c>
      <c r="T215" s="112">
        <f t="shared" si="104"/>
        <v>0</v>
      </c>
      <c r="U215" s="112">
        <f t="shared" si="104"/>
        <v>0</v>
      </c>
      <c r="V215" s="112">
        <f t="shared" si="104"/>
        <v>0</v>
      </c>
      <c r="W215" s="112">
        <f t="shared" si="104"/>
        <v>0</v>
      </c>
      <c r="X215" s="112">
        <f t="shared" si="104"/>
        <v>53</v>
      </c>
      <c r="Y215" s="112">
        <f t="shared" si="104"/>
        <v>31</v>
      </c>
      <c r="Z215" s="112">
        <f t="shared" si="104"/>
        <v>5</v>
      </c>
      <c r="AA215" s="112">
        <f t="shared" si="104"/>
        <v>55</v>
      </c>
      <c r="AB215" s="112">
        <f t="shared" si="104"/>
        <v>36</v>
      </c>
      <c r="AC215" s="112">
        <f t="shared" si="104"/>
        <v>2</v>
      </c>
      <c r="AD215" s="112">
        <f t="shared" si="104"/>
        <v>52</v>
      </c>
      <c r="AE215" s="112">
        <f t="shared" si="104"/>
        <v>27</v>
      </c>
      <c r="AF215" s="112">
        <f t="shared" si="104"/>
        <v>0</v>
      </c>
      <c r="AG215" s="112">
        <f t="shared" si="104"/>
        <v>51</v>
      </c>
      <c r="AH215" s="112">
        <f t="shared" si="104"/>
        <v>29</v>
      </c>
      <c r="AI215" s="112">
        <f t="shared" si="104"/>
        <v>1</v>
      </c>
      <c r="AJ215" s="112">
        <f t="shared" si="104"/>
        <v>51</v>
      </c>
      <c r="AK215" s="112">
        <f t="shared" si="104"/>
        <v>26</v>
      </c>
      <c r="AL215" s="112">
        <f t="shared" si="104"/>
        <v>1</v>
      </c>
      <c r="AM215" s="112">
        <f t="shared" si="104"/>
        <v>74</v>
      </c>
      <c r="AN215" s="112">
        <f t="shared" si="104"/>
        <v>52</v>
      </c>
      <c r="AO215" s="112">
        <f t="shared" si="104"/>
        <v>3</v>
      </c>
      <c r="AP215" s="112">
        <f t="shared" si="104"/>
        <v>0</v>
      </c>
      <c r="AQ215" s="112">
        <f t="shared" si="104"/>
        <v>0</v>
      </c>
      <c r="AR215" s="112">
        <f t="shared" si="104"/>
        <v>0</v>
      </c>
      <c r="AS215" s="112">
        <f t="shared" si="104"/>
        <v>42</v>
      </c>
      <c r="AT215" s="112">
        <f t="shared" si="104"/>
        <v>22</v>
      </c>
      <c r="AU215" s="112">
        <f t="shared" si="104"/>
        <v>1</v>
      </c>
      <c r="AV215" s="112">
        <f t="shared" si="104"/>
        <v>74</v>
      </c>
      <c r="AW215" s="112">
        <f t="shared" si="104"/>
        <v>52</v>
      </c>
      <c r="AX215" s="112">
        <f t="shared" si="104"/>
        <v>0</v>
      </c>
      <c r="AY215" s="112">
        <f t="shared" ref="AY215:BI215" si="105">SUM(AY196:AY210)</f>
        <v>33</v>
      </c>
      <c r="AZ215" s="112">
        <f t="shared" si="105"/>
        <v>18</v>
      </c>
      <c r="BA215" s="112">
        <f t="shared" si="105"/>
        <v>0</v>
      </c>
      <c r="BB215" s="112">
        <f t="shared" si="105"/>
        <v>37</v>
      </c>
      <c r="BC215" s="112">
        <f t="shared" si="105"/>
        <v>27</v>
      </c>
      <c r="BD215" s="112">
        <f t="shared" si="105"/>
        <v>0</v>
      </c>
      <c r="BE215" s="112">
        <f t="shared" si="105"/>
        <v>51</v>
      </c>
      <c r="BF215" s="112">
        <f t="shared" si="105"/>
        <v>33</v>
      </c>
      <c r="BG215" s="112">
        <f t="shared" si="105"/>
        <v>0</v>
      </c>
      <c r="BH215" s="112">
        <f t="shared" si="105"/>
        <v>35</v>
      </c>
      <c r="BI215" s="112">
        <f t="shared" si="105"/>
        <v>22</v>
      </c>
      <c r="BJ215" s="112">
        <f t="shared" ref="BJ215:BS215" si="106">SUM(BJ196:BJ209)</f>
        <v>0</v>
      </c>
      <c r="BK215" s="112">
        <f t="shared" si="106"/>
        <v>0</v>
      </c>
      <c r="BL215" s="112">
        <f t="shared" si="106"/>
        <v>0</v>
      </c>
      <c r="BM215" s="112">
        <f t="shared" si="106"/>
        <v>0</v>
      </c>
      <c r="BN215" s="111">
        <f t="shared" si="106"/>
        <v>0</v>
      </c>
      <c r="BO215" s="111">
        <f t="shared" si="106"/>
        <v>0</v>
      </c>
      <c r="BP215" s="111">
        <f t="shared" si="106"/>
        <v>0</v>
      </c>
      <c r="BQ215" s="111">
        <f t="shared" si="106"/>
        <v>0</v>
      </c>
      <c r="BR215" s="111">
        <f t="shared" si="106"/>
        <v>0</v>
      </c>
      <c r="BS215" s="111">
        <f t="shared" si="106"/>
        <v>0</v>
      </c>
      <c r="BT215" s="101"/>
      <c r="BU215" s="101"/>
      <c r="BV215" s="101"/>
      <c r="BW215" s="101"/>
      <c r="BX215" s="101"/>
    </row>
    <row r="216" spans="1:76">
      <c r="A216" s="110"/>
      <c r="B216" s="109"/>
      <c r="C216" s="109"/>
      <c r="D216" s="108"/>
      <c r="E216" s="108"/>
      <c r="F216" s="108"/>
      <c r="G216" s="108"/>
      <c r="H216" s="107"/>
      <c r="I216" s="107"/>
      <c r="J216" s="107"/>
      <c r="K216" s="107"/>
      <c r="L216" s="106"/>
      <c r="M216" s="105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3"/>
      <c r="AV216" s="103"/>
      <c r="AW216" s="103"/>
      <c r="AX216" s="103"/>
      <c r="AY216" s="104"/>
      <c r="AZ216" s="104"/>
      <c r="BA216" s="104"/>
      <c r="BB216" s="103"/>
      <c r="BC216" s="103"/>
      <c r="BD216" s="103"/>
      <c r="BE216" s="103"/>
      <c r="BF216" s="103"/>
      <c r="BG216" s="103"/>
      <c r="BH216" s="102"/>
      <c r="BI216" s="102"/>
      <c r="BJ216" s="102"/>
      <c r="BK216" s="102"/>
      <c r="BL216" s="102"/>
      <c r="BM216" s="102"/>
      <c r="BN216" s="101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</row>
  </sheetData>
  <mergeCells count="20">
    <mergeCell ref="AP1:AR1"/>
    <mergeCell ref="AS1:AU1"/>
    <mergeCell ref="BN1:BP1"/>
    <mergeCell ref="BQ1:BS1"/>
    <mergeCell ref="AV1:AX1"/>
    <mergeCell ref="AY1:BA1"/>
    <mergeCell ref="BB1:BD1"/>
    <mergeCell ref="BE1:BG1"/>
    <mergeCell ref="BH1:BJ1"/>
    <mergeCell ref="BK1:BM1"/>
    <mergeCell ref="D1:F1"/>
    <mergeCell ref="N1:Q1"/>
    <mergeCell ref="R1:T1"/>
    <mergeCell ref="U1:W1"/>
    <mergeCell ref="X1:Z1"/>
    <mergeCell ref="AA1:AC1"/>
    <mergeCell ref="AD1:AF1"/>
    <mergeCell ref="AG1:AI1"/>
    <mergeCell ref="AJ1:AL1"/>
    <mergeCell ref="AM1:AO1"/>
  </mergeCells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BT229"/>
  <sheetViews>
    <sheetView workbookViewId="0">
      <selection activeCell="C23" sqref="C23"/>
    </sheetView>
  </sheetViews>
  <sheetFormatPr defaultColWidth="9.109375" defaultRowHeight="13.2"/>
  <cols>
    <col min="1" max="1" width="9.109375" style="5"/>
    <col min="2" max="2" width="25.109375" style="5" bestFit="1" customWidth="1"/>
    <col min="3" max="3" width="25.109375" style="5" customWidth="1"/>
    <col min="4" max="4" width="25.109375" style="5" hidden="1" customWidth="1"/>
    <col min="5" max="16384" width="9.109375" style="5"/>
  </cols>
  <sheetData>
    <row r="1" spans="1:72" ht="15.6">
      <c r="A1" s="68"/>
      <c r="B1" s="100"/>
      <c r="C1" s="100"/>
      <c r="D1" s="100"/>
      <c r="E1" s="2078" t="s">
        <v>816</v>
      </c>
      <c r="F1" s="2078"/>
      <c r="G1" s="2078"/>
      <c r="H1" s="100"/>
      <c r="I1" s="2079" t="s">
        <v>815</v>
      </c>
      <c r="J1" s="2080"/>
      <c r="K1" s="2080"/>
      <c r="L1" s="2080"/>
      <c r="M1" s="2080"/>
      <c r="N1" s="99"/>
      <c r="O1" s="2079" t="s">
        <v>814</v>
      </c>
      <c r="P1" s="2080"/>
      <c r="Q1" s="2080"/>
      <c r="R1" s="2081"/>
      <c r="S1" s="2082" t="s">
        <v>813</v>
      </c>
      <c r="T1" s="2078"/>
      <c r="U1" s="2078"/>
      <c r="V1" s="2078" t="s">
        <v>812</v>
      </c>
      <c r="W1" s="2078"/>
      <c r="X1" s="2078"/>
      <c r="Y1" s="2078" t="s">
        <v>811</v>
      </c>
      <c r="Z1" s="2078"/>
      <c r="AA1" s="2078"/>
      <c r="AB1" s="2078" t="s">
        <v>810</v>
      </c>
      <c r="AC1" s="2078"/>
      <c r="AD1" s="2078"/>
      <c r="AE1" s="2078" t="s">
        <v>809</v>
      </c>
      <c r="AF1" s="2078"/>
      <c r="AG1" s="2078"/>
      <c r="AH1" s="2078" t="s">
        <v>808</v>
      </c>
      <c r="AI1" s="2078"/>
      <c r="AJ1" s="2078"/>
      <c r="AK1" s="2078" t="s">
        <v>807</v>
      </c>
      <c r="AL1" s="2078"/>
      <c r="AM1" s="2078"/>
      <c r="AN1" s="2078" t="s">
        <v>806</v>
      </c>
      <c r="AO1" s="2078"/>
      <c r="AP1" s="2078"/>
      <c r="AQ1" s="2078" t="s">
        <v>805</v>
      </c>
      <c r="AR1" s="2078"/>
      <c r="AS1" s="2078"/>
      <c r="AT1" s="2078" t="s">
        <v>804</v>
      </c>
      <c r="AU1" s="2078"/>
      <c r="AV1" s="2078"/>
      <c r="AW1" s="2078" t="s">
        <v>803</v>
      </c>
      <c r="AX1" s="2078"/>
      <c r="AY1" s="2078"/>
      <c r="AZ1" s="2078" t="s">
        <v>802</v>
      </c>
      <c r="BA1" s="2078"/>
      <c r="BB1" s="2078"/>
      <c r="BC1" s="2078" t="s">
        <v>801</v>
      </c>
      <c r="BD1" s="2078"/>
      <c r="BE1" s="2078"/>
      <c r="BF1" s="2078" t="s">
        <v>800</v>
      </c>
      <c r="BG1" s="2078"/>
      <c r="BH1" s="2078"/>
      <c r="BI1" s="2078" t="s">
        <v>799</v>
      </c>
      <c r="BJ1" s="2078"/>
      <c r="BK1" s="2078"/>
      <c r="BL1" s="2078" t="s">
        <v>798</v>
      </c>
      <c r="BM1" s="2078"/>
      <c r="BN1" s="2078"/>
      <c r="BO1" s="2078" t="s">
        <v>797</v>
      </c>
      <c r="BP1" s="2078"/>
      <c r="BQ1" s="2078"/>
      <c r="BR1" s="2078" t="s">
        <v>797</v>
      </c>
      <c r="BS1" s="2078"/>
      <c r="BT1" s="2078"/>
    </row>
    <row r="2" spans="1:72" ht="19.8">
      <c r="A2" s="91">
        <v>1</v>
      </c>
      <c r="B2" s="90" t="s">
        <v>792</v>
      </c>
      <c r="C2" s="90"/>
      <c r="D2" s="90"/>
      <c r="E2" s="68" t="s">
        <v>268</v>
      </c>
      <c r="F2" s="68" t="s">
        <v>267</v>
      </c>
      <c r="G2" s="68" t="s">
        <v>266</v>
      </c>
      <c r="H2" s="68" t="s">
        <v>265</v>
      </c>
      <c r="I2" s="88" t="s">
        <v>677</v>
      </c>
      <c r="J2" s="68" t="s">
        <v>268</v>
      </c>
      <c r="K2" s="68" t="s">
        <v>267</v>
      </c>
      <c r="L2" s="68" t="s">
        <v>266</v>
      </c>
      <c r="M2" s="68" t="s">
        <v>265</v>
      </c>
      <c r="N2" s="73"/>
      <c r="O2" s="88" t="s">
        <v>268</v>
      </c>
      <c r="P2" s="68" t="s">
        <v>267</v>
      </c>
      <c r="Q2" s="68" t="s">
        <v>266</v>
      </c>
      <c r="R2" s="69" t="s">
        <v>265</v>
      </c>
      <c r="S2" s="96" t="s">
        <v>268</v>
      </c>
      <c r="T2" s="96" t="s">
        <v>267</v>
      </c>
      <c r="U2" s="96" t="s">
        <v>266</v>
      </c>
      <c r="V2" s="68" t="s">
        <v>268</v>
      </c>
      <c r="W2" s="68" t="s">
        <v>267</v>
      </c>
      <c r="X2" s="68" t="s">
        <v>266</v>
      </c>
      <c r="Y2" s="68" t="s">
        <v>268</v>
      </c>
      <c r="Z2" s="68" t="s">
        <v>267</v>
      </c>
      <c r="AA2" s="68" t="s">
        <v>266</v>
      </c>
      <c r="AB2" s="68" t="s">
        <v>268</v>
      </c>
      <c r="AC2" s="68" t="s">
        <v>267</v>
      </c>
      <c r="AD2" s="68" t="s">
        <v>266</v>
      </c>
      <c r="AE2" s="68" t="s">
        <v>268</v>
      </c>
      <c r="AF2" s="68" t="s">
        <v>267</v>
      </c>
      <c r="AG2" s="68" t="s">
        <v>266</v>
      </c>
      <c r="AH2" s="68" t="s">
        <v>268</v>
      </c>
      <c r="AI2" s="68" t="s">
        <v>267</v>
      </c>
      <c r="AJ2" s="68" t="s">
        <v>266</v>
      </c>
      <c r="AK2" s="68" t="s">
        <v>268</v>
      </c>
      <c r="AL2" s="68" t="s">
        <v>267</v>
      </c>
      <c r="AM2" s="68" t="s">
        <v>266</v>
      </c>
      <c r="AN2" s="68" t="s">
        <v>268</v>
      </c>
      <c r="AO2" s="68" t="s">
        <v>267</v>
      </c>
      <c r="AP2" s="68" t="s">
        <v>266</v>
      </c>
      <c r="AQ2" s="68" t="s">
        <v>268</v>
      </c>
      <c r="AR2" s="68" t="s">
        <v>267</v>
      </c>
      <c r="AS2" s="68" t="s">
        <v>266</v>
      </c>
      <c r="AT2" s="68" t="s">
        <v>268</v>
      </c>
      <c r="AU2" s="68" t="s">
        <v>267</v>
      </c>
      <c r="AV2" s="68" t="s">
        <v>266</v>
      </c>
      <c r="AW2" s="68" t="s">
        <v>268</v>
      </c>
      <c r="AX2" s="68" t="s">
        <v>267</v>
      </c>
      <c r="AY2" s="68" t="s">
        <v>266</v>
      </c>
      <c r="AZ2" s="68" t="s">
        <v>268</v>
      </c>
      <c r="BA2" s="68" t="s">
        <v>267</v>
      </c>
      <c r="BB2" s="68" t="s">
        <v>266</v>
      </c>
      <c r="BC2" s="68" t="s">
        <v>268</v>
      </c>
      <c r="BD2" s="68" t="s">
        <v>267</v>
      </c>
      <c r="BE2" s="68" t="s">
        <v>266</v>
      </c>
      <c r="BF2" s="68" t="s">
        <v>268</v>
      </c>
      <c r="BG2" s="68" t="s">
        <v>267</v>
      </c>
      <c r="BH2" s="68" t="s">
        <v>266</v>
      </c>
      <c r="BI2" s="68" t="s">
        <v>268</v>
      </c>
      <c r="BJ2" s="68" t="s">
        <v>267</v>
      </c>
      <c r="BK2" s="68" t="s">
        <v>266</v>
      </c>
      <c r="BL2" s="68" t="s">
        <v>268</v>
      </c>
      <c r="BM2" s="68" t="s">
        <v>267</v>
      </c>
      <c r="BN2" s="68" t="s">
        <v>266</v>
      </c>
      <c r="BO2" s="68" t="s">
        <v>268</v>
      </c>
      <c r="BP2" s="68" t="s">
        <v>267</v>
      </c>
      <c r="BQ2" s="68" t="s">
        <v>266</v>
      </c>
      <c r="BR2" s="68" t="s">
        <v>268</v>
      </c>
      <c r="BS2" s="68" t="s">
        <v>267</v>
      </c>
      <c r="BT2" s="68" t="s">
        <v>266</v>
      </c>
    </row>
    <row r="3" spans="1:72" ht="15.6">
      <c r="A3" s="68">
        <v>1</v>
      </c>
      <c r="B3" s="77" t="s">
        <v>730</v>
      </c>
      <c r="C3" s="87" t="s">
        <v>449</v>
      </c>
      <c r="D3" s="5" t="str">
        <f t="shared" ref="D3:D17" si="0">TRIM(CONCATENATE(B3," ",C3))</f>
        <v>CHRIS MIZE</v>
      </c>
      <c r="E3" s="83">
        <v>449</v>
      </c>
      <c r="F3" s="83">
        <v>302</v>
      </c>
      <c r="G3" s="83">
        <v>76</v>
      </c>
      <c r="H3" s="86">
        <v>0.67260579064587978</v>
      </c>
      <c r="I3" s="69">
        <v>9</v>
      </c>
      <c r="J3" s="83">
        <f t="shared" ref="J3:J17" si="1">E3+O3</f>
        <v>511</v>
      </c>
      <c r="K3" s="83">
        <f t="shared" ref="K3:K17" si="2">F3+P3</f>
        <v>356</v>
      </c>
      <c r="L3" s="83">
        <f t="shared" ref="L3:L17" si="3">G3+Q3</f>
        <v>85</v>
      </c>
      <c r="M3" s="86">
        <f t="shared" ref="M3:M17" si="4">K3/J3</f>
        <v>0.69667318982387472</v>
      </c>
      <c r="N3" s="85"/>
      <c r="O3" s="69">
        <f t="shared" ref="O3:O17" si="5">+S3+V3+Y3+AB3+AE3+AH3+AK3+AN3+AQ3+AT3+AW3+AZ3+BC3+BF3+BI3+BL3+BO3</f>
        <v>62</v>
      </c>
      <c r="P3" s="83">
        <f t="shared" ref="P3:P17" si="6">+T3+W3+Z3+AC3+AF3+AI3+AL3+AO3+AR3+AU3+AX3+BA3+BD3+BG3+BJ3+BM3+BP3</f>
        <v>54</v>
      </c>
      <c r="Q3" s="83">
        <f t="shared" ref="Q3:Q17" si="7">+U3+X3+AA3+AD3+AG3+AJ3+AM3+AP3+AS3+AV3+AY3+BB3+BE3+BH3+BK3+BN3+BQ3</f>
        <v>9</v>
      </c>
      <c r="R3" s="71">
        <f t="shared" ref="R3:R18" si="8">+P3/O3</f>
        <v>0.87096774193548387</v>
      </c>
      <c r="S3" s="70">
        <v>4</v>
      </c>
      <c r="T3" s="69">
        <v>4</v>
      </c>
      <c r="U3" s="69"/>
      <c r="V3" s="84">
        <v>8</v>
      </c>
      <c r="W3" s="83">
        <v>7</v>
      </c>
      <c r="X3" s="83">
        <v>2</v>
      </c>
      <c r="Y3" s="84">
        <v>5</v>
      </c>
      <c r="Z3" s="83">
        <v>4</v>
      </c>
      <c r="AA3" s="83"/>
      <c r="AB3" s="84">
        <v>6</v>
      </c>
      <c r="AC3" s="83">
        <v>6</v>
      </c>
      <c r="AD3" s="83">
        <v>1</v>
      </c>
      <c r="AE3" s="84">
        <v>4</v>
      </c>
      <c r="AF3" s="83">
        <v>4</v>
      </c>
      <c r="AG3" s="83">
        <v>1</v>
      </c>
      <c r="AH3" s="84">
        <v>5</v>
      </c>
      <c r="AI3" s="83">
        <v>5</v>
      </c>
      <c r="AJ3" s="83"/>
      <c r="AK3" s="84">
        <v>5</v>
      </c>
      <c r="AL3" s="83">
        <v>4</v>
      </c>
      <c r="AM3" s="83"/>
      <c r="AN3" s="84"/>
      <c r="AO3" s="83"/>
      <c r="AP3" s="83"/>
      <c r="AQ3" s="84"/>
      <c r="AR3" s="83"/>
      <c r="AS3" s="83"/>
      <c r="AT3" s="84">
        <v>6</v>
      </c>
      <c r="AU3" s="83">
        <v>5</v>
      </c>
      <c r="AV3" s="83"/>
      <c r="AW3" s="84">
        <v>5</v>
      </c>
      <c r="AX3" s="83">
        <v>4</v>
      </c>
      <c r="AY3" s="83">
        <v>1</v>
      </c>
      <c r="AZ3" s="84">
        <v>4</v>
      </c>
      <c r="BA3" s="83">
        <v>2</v>
      </c>
      <c r="BB3" s="83"/>
      <c r="BC3" s="84">
        <v>1</v>
      </c>
      <c r="BD3" s="83">
        <v>1</v>
      </c>
      <c r="BE3" s="83"/>
      <c r="BF3" s="84">
        <v>3</v>
      </c>
      <c r="BG3" s="83">
        <v>3</v>
      </c>
      <c r="BH3" s="83">
        <v>2</v>
      </c>
      <c r="BI3" s="84">
        <v>6</v>
      </c>
      <c r="BJ3" s="83">
        <v>5</v>
      </c>
      <c r="BK3" s="83">
        <v>2</v>
      </c>
      <c r="BL3" s="84"/>
      <c r="BM3" s="83"/>
      <c r="BN3" s="83"/>
      <c r="BO3" s="84"/>
      <c r="BP3" s="83"/>
      <c r="BQ3" s="83"/>
      <c r="BR3" s="84"/>
      <c r="BS3" s="83"/>
      <c r="BT3" s="83"/>
    </row>
    <row r="4" spans="1:72" ht="15.6">
      <c r="A4" s="68">
        <v>2</v>
      </c>
      <c r="B4" s="78" t="s">
        <v>1814</v>
      </c>
      <c r="C4" s="79" t="s">
        <v>361</v>
      </c>
      <c r="D4" s="5" t="str">
        <f t="shared" si="0"/>
        <v>RICKY SLATER</v>
      </c>
      <c r="E4" s="69">
        <v>49</v>
      </c>
      <c r="F4" s="69">
        <v>32</v>
      </c>
      <c r="G4" s="69">
        <v>1</v>
      </c>
      <c r="H4" s="71">
        <v>0.65306122448979587</v>
      </c>
      <c r="I4" s="69">
        <v>2</v>
      </c>
      <c r="J4" s="69">
        <f t="shared" si="1"/>
        <v>116</v>
      </c>
      <c r="K4" s="69">
        <f t="shared" si="2"/>
        <v>86</v>
      </c>
      <c r="L4" s="69">
        <f t="shared" si="3"/>
        <v>7</v>
      </c>
      <c r="M4" s="71">
        <f t="shared" si="4"/>
        <v>0.74137931034482762</v>
      </c>
      <c r="N4" s="76"/>
      <c r="O4" s="69">
        <f t="shared" si="5"/>
        <v>67</v>
      </c>
      <c r="P4" s="69">
        <f t="shared" si="6"/>
        <v>54</v>
      </c>
      <c r="Q4" s="69">
        <f t="shared" si="7"/>
        <v>6</v>
      </c>
      <c r="R4" s="71">
        <f t="shared" si="8"/>
        <v>0.80597014925373134</v>
      </c>
      <c r="S4" s="70">
        <v>5</v>
      </c>
      <c r="T4" s="69">
        <v>3</v>
      </c>
      <c r="U4" s="69">
        <v>1</v>
      </c>
      <c r="V4" s="70">
        <v>9</v>
      </c>
      <c r="W4" s="69">
        <v>7</v>
      </c>
      <c r="X4" s="69">
        <v>1</v>
      </c>
      <c r="Y4" s="70">
        <v>5</v>
      </c>
      <c r="Z4" s="69">
        <v>4</v>
      </c>
      <c r="AA4" s="69">
        <v>1</v>
      </c>
      <c r="AB4" s="70">
        <v>7</v>
      </c>
      <c r="AC4" s="69">
        <v>6</v>
      </c>
      <c r="AD4" s="69">
        <v>1</v>
      </c>
      <c r="AE4" s="70">
        <v>6</v>
      </c>
      <c r="AF4" s="69">
        <v>5</v>
      </c>
      <c r="AG4" s="69">
        <v>1</v>
      </c>
      <c r="AH4" s="70">
        <v>5</v>
      </c>
      <c r="AI4" s="69">
        <v>4</v>
      </c>
      <c r="AJ4" s="69"/>
      <c r="AK4" s="70">
        <v>3</v>
      </c>
      <c r="AL4" s="69">
        <v>3</v>
      </c>
      <c r="AM4" s="69"/>
      <c r="AN4" s="70">
        <v>2</v>
      </c>
      <c r="AO4" s="69">
        <v>2</v>
      </c>
      <c r="AP4" s="69"/>
      <c r="AQ4" s="70"/>
      <c r="AR4" s="69"/>
      <c r="AS4" s="69"/>
      <c r="AT4" s="70">
        <v>3</v>
      </c>
      <c r="AU4" s="69">
        <v>3</v>
      </c>
      <c r="AV4" s="69"/>
      <c r="AW4" s="70">
        <v>5</v>
      </c>
      <c r="AX4" s="69">
        <v>2</v>
      </c>
      <c r="AY4" s="69"/>
      <c r="AZ4" s="70"/>
      <c r="BA4" s="69"/>
      <c r="BB4" s="69"/>
      <c r="BC4" s="70">
        <v>5</v>
      </c>
      <c r="BD4" s="69">
        <v>5</v>
      </c>
      <c r="BE4" s="69">
        <v>1</v>
      </c>
      <c r="BF4" s="70">
        <v>5</v>
      </c>
      <c r="BG4" s="69">
        <v>4</v>
      </c>
      <c r="BH4" s="69"/>
      <c r="BI4" s="70">
        <v>7</v>
      </c>
      <c r="BJ4" s="69">
        <v>6</v>
      </c>
      <c r="BK4" s="69"/>
      <c r="BL4" s="70"/>
      <c r="BM4" s="69"/>
      <c r="BN4" s="69"/>
      <c r="BO4" s="70"/>
      <c r="BP4" s="69"/>
      <c r="BQ4" s="69"/>
      <c r="BR4" s="70"/>
      <c r="BS4" s="69"/>
      <c r="BT4" s="69"/>
    </row>
    <row r="5" spans="1:72" ht="15.6">
      <c r="A5" s="68">
        <v>3</v>
      </c>
      <c r="B5" s="78" t="s">
        <v>796</v>
      </c>
      <c r="C5" s="79" t="s">
        <v>609</v>
      </c>
      <c r="D5" s="5" t="str">
        <f t="shared" si="0"/>
        <v>BRAD CLINE</v>
      </c>
      <c r="E5" s="69">
        <v>1911</v>
      </c>
      <c r="F5" s="69">
        <v>1261</v>
      </c>
      <c r="G5" s="69">
        <v>140</v>
      </c>
      <c r="H5" s="71">
        <v>0.66</v>
      </c>
      <c r="I5" s="69">
        <v>29</v>
      </c>
      <c r="J5" s="69">
        <f t="shared" si="1"/>
        <v>1977</v>
      </c>
      <c r="K5" s="69">
        <f t="shared" si="2"/>
        <v>1309</v>
      </c>
      <c r="L5" s="69">
        <f t="shared" si="3"/>
        <v>144</v>
      </c>
      <c r="M5" s="71">
        <f t="shared" si="4"/>
        <v>0.66211431461810821</v>
      </c>
      <c r="N5" s="76"/>
      <c r="O5" s="69">
        <f t="shared" si="5"/>
        <v>66</v>
      </c>
      <c r="P5" s="69">
        <f t="shared" si="6"/>
        <v>48</v>
      </c>
      <c r="Q5" s="69">
        <f t="shared" si="7"/>
        <v>4</v>
      </c>
      <c r="R5" s="71">
        <f t="shared" si="8"/>
        <v>0.72727272727272729</v>
      </c>
      <c r="S5" s="70">
        <v>5</v>
      </c>
      <c r="T5" s="69">
        <v>2</v>
      </c>
      <c r="U5" s="69"/>
      <c r="V5" s="70">
        <v>8</v>
      </c>
      <c r="W5" s="69">
        <v>5</v>
      </c>
      <c r="X5" s="69"/>
      <c r="Y5" s="70">
        <v>5</v>
      </c>
      <c r="Z5" s="69">
        <v>3</v>
      </c>
      <c r="AA5" s="69"/>
      <c r="AB5" s="70">
        <v>5</v>
      </c>
      <c r="AC5" s="69">
        <v>5</v>
      </c>
      <c r="AD5" s="69"/>
      <c r="AE5" s="70">
        <v>5</v>
      </c>
      <c r="AF5" s="69">
        <v>4</v>
      </c>
      <c r="AG5" s="69"/>
      <c r="AH5" s="70">
        <v>4</v>
      </c>
      <c r="AI5" s="69">
        <v>3</v>
      </c>
      <c r="AJ5" s="69"/>
      <c r="AK5" s="70">
        <v>5</v>
      </c>
      <c r="AL5" s="69">
        <v>5</v>
      </c>
      <c r="AM5" s="69"/>
      <c r="AN5" s="70"/>
      <c r="AO5" s="69"/>
      <c r="AP5" s="69"/>
      <c r="AQ5" s="70"/>
      <c r="AR5" s="69"/>
      <c r="AS5" s="69"/>
      <c r="AT5" s="70"/>
      <c r="AU5" s="69"/>
      <c r="AV5" s="69"/>
      <c r="AW5" s="70">
        <v>5</v>
      </c>
      <c r="AX5" s="69">
        <v>3</v>
      </c>
      <c r="AY5" s="69"/>
      <c r="AZ5" s="70">
        <v>6</v>
      </c>
      <c r="BA5" s="69">
        <v>5</v>
      </c>
      <c r="BB5" s="69">
        <v>1</v>
      </c>
      <c r="BC5" s="70">
        <v>5</v>
      </c>
      <c r="BD5" s="69">
        <v>2</v>
      </c>
      <c r="BE5" s="69">
        <v>1</v>
      </c>
      <c r="BF5" s="70">
        <v>6</v>
      </c>
      <c r="BG5" s="69">
        <v>5</v>
      </c>
      <c r="BH5" s="69"/>
      <c r="BI5" s="70">
        <v>7</v>
      </c>
      <c r="BJ5" s="69">
        <v>6</v>
      </c>
      <c r="BK5" s="69">
        <v>2</v>
      </c>
      <c r="BL5" s="70"/>
      <c r="BM5" s="69"/>
      <c r="BN5" s="69"/>
      <c r="BO5" s="70"/>
      <c r="BP5" s="69"/>
      <c r="BQ5" s="69"/>
      <c r="BR5" s="70"/>
      <c r="BS5" s="69"/>
      <c r="BT5" s="69"/>
    </row>
    <row r="6" spans="1:72" ht="15.6">
      <c r="A6" s="68">
        <v>4</v>
      </c>
      <c r="B6" s="78" t="s">
        <v>729</v>
      </c>
      <c r="C6" s="79" t="s">
        <v>612</v>
      </c>
      <c r="D6" s="5" t="str">
        <f t="shared" si="0"/>
        <v>MIKE CHAMARRO</v>
      </c>
      <c r="E6" s="69">
        <v>1425</v>
      </c>
      <c r="F6" s="69">
        <v>843</v>
      </c>
      <c r="G6" s="69">
        <v>71</v>
      </c>
      <c r="H6" s="71">
        <v>0.59157894736842109</v>
      </c>
      <c r="I6" s="69">
        <v>25</v>
      </c>
      <c r="J6" s="69">
        <f t="shared" si="1"/>
        <v>1487</v>
      </c>
      <c r="K6" s="69">
        <f t="shared" si="2"/>
        <v>888</v>
      </c>
      <c r="L6" s="69">
        <f t="shared" si="3"/>
        <v>71</v>
      </c>
      <c r="M6" s="71">
        <f t="shared" si="4"/>
        <v>0.59717552118359107</v>
      </c>
      <c r="N6" s="76"/>
      <c r="O6" s="69">
        <f t="shared" si="5"/>
        <v>62</v>
      </c>
      <c r="P6" s="69">
        <f t="shared" si="6"/>
        <v>45</v>
      </c>
      <c r="Q6" s="69">
        <f t="shared" si="7"/>
        <v>0</v>
      </c>
      <c r="R6" s="71">
        <f t="shared" si="8"/>
        <v>0.72580645161290325</v>
      </c>
      <c r="S6" s="70"/>
      <c r="T6" s="69"/>
      <c r="U6" s="69"/>
      <c r="V6" s="70">
        <v>9</v>
      </c>
      <c r="W6" s="69">
        <v>7</v>
      </c>
      <c r="X6" s="69"/>
      <c r="Y6" s="70">
        <v>5</v>
      </c>
      <c r="Z6" s="69">
        <v>2</v>
      </c>
      <c r="AA6" s="69"/>
      <c r="AB6" s="70">
        <v>7</v>
      </c>
      <c r="AC6" s="69">
        <v>7</v>
      </c>
      <c r="AD6" s="69"/>
      <c r="AE6" s="70">
        <v>6</v>
      </c>
      <c r="AF6" s="69">
        <v>4</v>
      </c>
      <c r="AG6" s="69"/>
      <c r="AH6" s="70">
        <v>5</v>
      </c>
      <c r="AI6" s="69">
        <v>4</v>
      </c>
      <c r="AJ6" s="69"/>
      <c r="AK6" s="70">
        <v>5</v>
      </c>
      <c r="AL6" s="69">
        <v>4</v>
      </c>
      <c r="AM6" s="69"/>
      <c r="AN6" s="70">
        <v>6</v>
      </c>
      <c r="AO6" s="69">
        <v>6</v>
      </c>
      <c r="AP6" s="69"/>
      <c r="AQ6" s="70"/>
      <c r="AR6" s="69"/>
      <c r="AS6" s="69"/>
      <c r="AT6" s="70">
        <v>4</v>
      </c>
      <c r="AU6" s="69">
        <v>2</v>
      </c>
      <c r="AV6" s="69"/>
      <c r="AW6" s="70">
        <v>6</v>
      </c>
      <c r="AX6" s="69">
        <v>4</v>
      </c>
      <c r="AY6" s="69"/>
      <c r="AZ6" s="70">
        <v>5</v>
      </c>
      <c r="BA6" s="69">
        <v>4</v>
      </c>
      <c r="BB6" s="69"/>
      <c r="BC6" s="70">
        <v>4</v>
      </c>
      <c r="BD6" s="69">
        <v>1</v>
      </c>
      <c r="BE6" s="69"/>
      <c r="BF6" s="70"/>
      <c r="BG6" s="69"/>
      <c r="BH6" s="69"/>
      <c r="BI6" s="70"/>
      <c r="BJ6" s="69"/>
      <c r="BK6" s="69"/>
      <c r="BL6" s="70"/>
      <c r="BM6" s="69"/>
      <c r="BN6" s="69"/>
      <c r="BO6" s="70"/>
      <c r="BP6" s="69"/>
      <c r="BQ6" s="69"/>
      <c r="BR6" s="70"/>
      <c r="BS6" s="69"/>
      <c r="BT6" s="69"/>
    </row>
    <row r="7" spans="1:72" ht="15.6">
      <c r="A7" s="68">
        <v>5</v>
      </c>
      <c r="B7" s="78" t="s">
        <v>713</v>
      </c>
      <c r="C7" s="79" t="s">
        <v>289</v>
      </c>
      <c r="D7" s="5" t="str">
        <f t="shared" si="0"/>
        <v>BILL WELBY</v>
      </c>
      <c r="E7" s="69">
        <v>707</v>
      </c>
      <c r="F7" s="69">
        <v>469</v>
      </c>
      <c r="G7" s="69">
        <v>15</v>
      </c>
      <c r="H7" s="71">
        <v>0.6633663366336634</v>
      </c>
      <c r="I7" s="69">
        <v>13</v>
      </c>
      <c r="J7" s="69">
        <f t="shared" si="1"/>
        <v>764</v>
      </c>
      <c r="K7" s="69">
        <f t="shared" si="2"/>
        <v>510</v>
      </c>
      <c r="L7" s="69">
        <f t="shared" si="3"/>
        <v>17</v>
      </c>
      <c r="M7" s="71">
        <f t="shared" si="4"/>
        <v>0.66753926701570676</v>
      </c>
      <c r="N7" s="76"/>
      <c r="O7" s="69">
        <f t="shared" si="5"/>
        <v>57</v>
      </c>
      <c r="P7" s="69">
        <f t="shared" si="6"/>
        <v>41</v>
      </c>
      <c r="Q7" s="69">
        <f t="shared" si="7"/>
        <v>2</v>
      </c>
      <c r="R7" s="71">
        <f t="shared" si="8"/>
        <v>0.7192982456140351</v>
      </c>
      <c r="S7" s="70">
        <v>6</v>
      </c>
      <c r="T7" s="69">
        <v>4</v>
      </c>
      <c r="U7" s="69"/>
      <c r="V7" s="70">
        <v>8</v>
      </c>
      <c r="W7" s="69">
        <v>7</v>
      </c>
      <c r="X7" s="69">
        <v>1</v>
      </c>
      <c r="Y7" s="70">
        <v>5</v>
      </c>
      <c r="Z7" s="69">
        <v>3</v>
      </c>
      <c r="AA7" s="69"/>
      <c r="AB7" s="70">
        <v>1</v>
      </c>
      <c r="AC7" s="69">
        <v>0</v>
      </c>
      <c r="AD7" s="69"/>
      <c r="AE7" s="70">
        <v>5</v>
      </c>
      <c r="AF7" s="69">
        <v>4</v>
      </c>
      <c r="AG7" s="69"/>
      <c r="AH7" s="70"/>
      <c r="AI7" s="69"/>
      <c r="AJ7" s="69"/>
      <c r="AK7" s="70">
        <v>5</v>
      </c>
      <c r="AL7" s="69">
        <v>3</v>
      </c>
      <c r="AM7" s="69">
        <v>1</v>
      </c>
      <c r="AN7" s="70">
        <v>6</v>
      </c>
      <c r="AO7" s="69">
        <v>5</v>
      </c>
      <c r="AP7" s="69"/>
      <c r="AQ7" s="70"/>
      <c r="AR7" s="69"/>
      <c r="AS7" s="69"/>
      <c r="AT7" s="70"/>
      <c r="AU7" s="69"/>
      <c r="AV7" s="69"/>
      <c r="AW7" s="70">
        <v>3</v>
      </c>
      <c r="AX7" s="69">
        <v>2</v>
      </c>
      <c r="AY7" s="69"/>
      <c r="AZ7" s="70">
        <v>6</v>
      </c>
      <c r="BA7" s="69">
        <v>4</v>
      </c>
      <c r="BB7" s="69"/>
      <c r="BC7" s="70"/>
      <c r="BD7" s="69"/>
      <c r="BE7" s="69"/>
      <c r="BF7" s="70">
        <v>6</v>
      </c>
      <c r="BG7" s="69">
        <v>3</v>
      </c>
      <c r="BH7" s="69"/>
      <c r="BI7" s="70">
        <v>6</v>
      </c>
      <c r="BJ7" s="69">
        <v>6</v>
      </c>
      <c r="BK7" s="69"/>
      <c r="BL7" s="70"/>
      <c r="BM7" s="69"/>
      <c r="BN7" s="69"/>
      <c r="BO7" s="70"/>
      <c r="BP7" s="69"/>
      <c r="BQ7" s="69"/>
      <c r="BR7" s="70"/>
      <c r="BS7" s="69"/>
      <c r="BT7" s="69"/>
    </row>
    <row r="8" spans="1:72" ht="15.6">
      <c r="A8" s="68">
        <v>6</v>
      </c>
      <c r="B8" s="78" t="s">
        <v>795</v>
      </c>
      <c r="C8" s="79" t="s">
        <v>577</v>
      </c>
      <c r="D8" s="5" t="str">
        <f t="shared" si="0"/>
        <v>LANCE DUBOWSKI</v>
      </c>
      <c r="E8" s="69">
        <v>6</v>
      </c>
      <c r="F8" s="69">
        <v>5</v>
      </c>
      <c r="G8" s="69">
        <v>1</v>
      </c>
      <c r="H8" s="71">
        <v>0.83333333333333337</v>
      </c>
      <c r="I8" s="69">
        <v>2</v>
      </c>
      <c r="J8" s="69">
        <f t="shared" si="1"/>
        <v>56</v>
      </c>
      <c r="K8" s="69">
        <f t="shared" si="2"/>
        <v>39</v>
      </c>
      <c r="L8" s="69">
        <f t="shared" si="3"/>
        <v>7</v>
      </c>
      <c r="M8" s="71">
        <f t="shared" si="4"/>
        <v>0.6964285714285714</v>
      </c>
      <c r="N8" s="76"/>
      <c r="O8" s="69">
        <f t="shared" si="5"/>
        <v>50</v>
      </c>
      <c r="P8" s="69">
        <f t="shared" si="6"/>
        <v>34</v>
      </c>
      <c r="Q8" s="69">
        <f t="shared" si="7"/>
        <v>6</v>
      </c>
      <c r="R8" s="71">
        <f t="shared" si="8"/>
        <v>0.68</v>
      </c>
      <c r="S8" s="70">
        <v>1</v>
      </c>
      <c r="T8" s="69">
        <v>0</v>
      </c>
      <c r="U8" s="69"/>
      <c r="V8" s="70">
        <v>8</v>
      </c>
      <c r="W8" s="69">
        <v>5</v>
      </c>
      <c r="X8" s="69"/>
      <c r="Y8" s="70">
        <v>5</v>
      </c>
      <c r="Z8" s="69">
        <v>3</v>
      </c>
      <c r="AA8" s="69"/>
      <c r="AB8" s="70">
        <v>6</v>
      </c>
      <c r="AC8" s="69">
        <v>4</v>
      </c>
      <c r="AD8" s="69">
        <v>1</v>
      </c>
      <c r="AE8" s="70">
        <v>6</v>
      </c>
      <c r="AF8" s="69">
        <v>5</v>
      </c>
      <c r="AG8" s="69">
        <v>1</v>
      </c>
      <c r="AH8" s="70">
        <v>5</v>
      </c>
      <c r="AI8" s="69">
        <v>4</v>
      </c>
      <c r="AJ8" s="69"/>
      <c r="AK8" s="70">
        <v>5</v>
      </c>
      <c r="AL8" s="69">
        <v>4</v>
      </c>
      <c r="AM8" s="69">
        <v>1</v>
      </c>
      <c r="AN8" s="70">
        <v>3</v>
      </c>
      <c r="AO8" s="69">
        <v>3</v>
      </c>
      <c r="AP8" s="69"/>
      <c r="AQ8" s="70"/>
      <c r="AR8" s="69"/>
      <c r="AS8" s="69"/>
      <c r="AT8" s="70"/>
      <c r="AU8" s="69"/>
      <c r="AV8" s="69"/>
      <c r="AW8" s="70"/>
      <c r="AX8" s="69"/>
      <c r="AY8" s="69"/>
      <c r="AZ8" s="70"/>
      <c r="BA8" s="69"/>
      <c r="BB8" s="69"/>
      <c r="BC8" s="70">
        <v>6</v>
      </c>
      <c r="BD8" s="69">
        <v>3</v>
      </c>
      <c r="BE8" s="69">
        <v>2</v>
      </c>
      <c r="BF8" s="70">
        <v>5</v>
      </c>
      <c r="BG8" s="69">
        <v>3</v>
      </c>
      <c r="BH8" s="69">
        <v>1</v>
      </c>
      <c r="BI8" s="70"/>
      <c r="BJ8" s="69"/>
      <c r="BK8" s="69"/>
      <c r="BL8" s="70"/>
      <c r="BM8" s="69"/>
      <c r="BN8" s="69"/>
      <c r="BO8" s="70"/>
      <c r="BP8" s="69"/>
      <c r="BQ8" s="69"/>
      <c r="BR8" s="70"/>
      <c r="BS8" s="69"/>
      <c r="BT8" s="69"/>
    </row>
    <row r="9" spans="1:72" ht="15.6">
      <c r="A9" s="68">
        <v>7</v>
      </c>
      <c r="B9" s="74" t="s">
        <v>794</v>
      </c>
      <c r="C9" s="75" t="s">
        <v>322</v>
      </c>
      <c r="D9" s="5" t="str">
        <f t="shared" si="0"/>
        <v>ADAM TIMPF</v>
      </c>
      <c r="E9" s="69"/>
      <c r="F9" s="69"/>
      <c r="G9" s="69"/>
      <c r="H9" s="71"/>
      <c r="I9" s="69">
        <v>1</v>
      </c>
      <c r="J9" s="69">
        <f t="shared" si="1"/>
        <v>65</v>
      </c>
      <c r="K9" s="69">
        <f t="shared" si="2"/>
        <v>43</v>
      </c>
      <c r="L9" s="69">
        <f t="shared" si="3"/>
        <v>9</v>
      </c>
      <c r="M9" s="71">
        <f t="shared" si="4"/>
        <v>0.66153846153846152</v>
      </c>
      <c r="N9" s="76"/>
      <c r="O9" s="69">
        <f t="shared" si="5"/>
        <v>65</v>
      </c>
      <c r="P9" s="69">
        <f t="shared" si="6"/>
        <v>43</v>
      </c>
      <c r="Q9" s="69">
        <f t="shared" si="7"/>
        <v>9</v>
      </c>
      <c r="R9" s="71">
        <f t="shared" si="8"/>
        <v>0.66153846153846152</v>
      </c>
      <c r="S9" s="70">
        <v>5</v>
      </c>
      <c r="T9" s="69">
        <v>3</v>
      </c>
      <c r="U9" s="69">
        <v>1</v>
      </c>
      <c r="V9" s="70">
        <v>8</v>
      </c>
      <c r="W9" s="69">
        <v>5</v>
      </c>
      <c r="X9" s="69">
        <v>3</v>
      </c>
      <c r="Y9" s="70">
        <v>4</v>
      </c>
      <c r="Z9" s="69">
        <v>3</v>
      </c>
      <c r="AA9" s="69"/>
      <c r="AB9" s="70"/>
      <c r="AC9" s="69"/>
      <c r="AD9" s="69"/>
      <c r="AE9" s="70">
        <v>4</v>
      </c>
      <c r="AF9" s="69">
        <v>2</v>
      </c>
      <c r="AG9" s="69"/>
      <c r="AH9" s="70">
        <v>5</v>
      </c>
      <c r="AI9" s="69">
        <v>4</v>
      </c>
      <c r="AJ9" s="69"/>
      <c r="AK9" s="70">
        <v>5</v>
      </c>
      <c r="AL9" s="69">
        <v>3</v>
      </c>
      <c r="AM9" s="69">
        <v>1</v>
      </c>
      <c r="AN9" s="70">
        <v>6</v>
      </c>
      <c r="AO9" s="69">
        <v>4</v>
      </c>
      <c r="AP9" s="69"/>
      <c r="AQ9" s="70"/>
      <c r="AR9" s="69"/>
      <c r="AS9" s="69"/>
      <c r="AT9" s="70">
        <v>4</v>
      </c>
      <c r="AU9" s="69">
        <v>2</v>
      </c>
      <c r="AV9" s="69"/>
      <c r="AW9" s="70">
        <v>6</v>
      </c>
      <c r="AX9" s="69">
        <v>4</v>
      </c>
      <c r="AY9" s="69">
        <v>2</v>
      </c>
      <c r="AZ9" s="70">
        <v>5</v>
      </c>
      <c r="BA9" s="69">
        <v>3</v>
      </c>
      <c r="BB9" s="69"/>
      <c r="BC9" s="70"/>
      <c r="BD9" s="69"/>
      <c r="BE9" s="69"/>
      <c r="BF9" s="70">
        <v>6</v>
      </c>
      <c r="BG9" s="69">
        <v>4</v>
      </c>
      <c r="BH9" s="69"/>
      <c r="BI9" s="70">
        <v>7</v>
      </c>
      <c r="BJ9" s="69">
        <v>6</v>
      </c>
      <c r="BK9" s="69">
        <v>2</v>
      </c>
      <c r="BL9" s="70"/>
      <c r="BM9" s="69"/>
      <c r="BN9" s="69"/>
      <c r="BO9" s="70"/>
      <c r="BP9" s="69"/>
      <c r="BQ9" s="69"/>
      <c r="BR9" s="70"/>
      <c r="BS9" s="69"/>
      <c r="BT9" s="69"/>
    </row>
    <row r="10" spans="1:72" ht="15.6">
      <c r="A10" s="68">
        <v>8</v>
      </c>
      <c r="B10" s="78" t="s">
        <v>737</v>
      </c>
      <c r="C10" s="79" t="s">
        <v>588</v>
      </c>
      <c r="D10" s="5" t="str">
        <f t="shared" si="0"/>
        <v>BRIAN DENNISON</v>
      </c>
      <c r="E10" s="69">
        <v>26</v>
      </c>
      <c r="F10" s="69">
        <v>11</v>
      </c>
      <c r="G10" s="69">
        <v>0</v>
      </c>
      <c r="H10" s="71">
        <v>0.42307692307692307</v>
      </c>
      <c r="I10" s="69">
        <v>2</v>
      </c>
      <c r="J10" s="69">
        <f t="shared" si="1"/>
        <v>96</v>
      </c>
      <c r="K10" s="69">
        <f t="shared" si="2"/>
        <v>55</v>
      </c>
      <c r="L10" s="69">
        <f t="shared" si="3"/>
        <v>2</v>
      </c>
      <c r="M10" s="71">
        <f t="shared" si="4"/>
        <v>0.57291666666666663</v>
      </c>
      <c r="N10" s="76"/>
      <c r="O10" s="69">
        <f t="shared" si="5"/>
        <v>70</v>
      </c>
      <c r="P10" s="69">
        <f t="shared" si="6"/>
        <v>44</v>
      </c>
      <c r="Q10" s="69">
        <f t="shared" si="7"/>
        <v>2</v>
      </c>
      <c r="R10" s="71">
        <f t="shared" si="8"/>
        <v>0.62857142857142856</v>
      </c>
      <c r="S10" s="70">
        <v>5</v>
      </c>
      <c r="T10" s="69">
        <v>3</v>
      </c>
      <c r="U10" s="69"/>
      <c r="V10" s="70">
        <v>4</v>
      </c>
      <c r="W10" s="69">
        <v>3</v>
      </c>
      <c r="X10" s="69"/>
      <c r="Y10" s="70">
        <v>5</v>
      </c>
      <c r="Z10" s="69">
        <v>2</v>
      </c>
      <c r="AA10" s="69">
        <v>1</v>
      </c>
      <c r="AB10" s="70">
        <v>6</v>
      </c>
      <c r="AC10" s="69">
        <v>5</v>
      </c>
      <c r="AD10" s="69"/>
      <c r="AE10" s="70">
        <v>5</v>
      </c>
      <c r="AF10" s="69">
        <v>4</v>
      </c>
      <c r="AG10" s="69"/>
      <c r="AH10" s="70">
        <v>3</v>
      </c>
      <c r="AI10" s="69">
        <v>0</v>
      </c>
      <c r="AJ10" s="69"/>
      <c r="AK10" s="70">
        <v>5</v>
      </c>
      <c r="AL10" s="69">
        <v>2</v>
      </c>
      <c r="AM10" s="69"/>
      <c r="AN10" s="70">
        <v>5</v>
      </c>
      <c r="AO10" s="69">
        <v>4</v>
      </c>
      <c r="AP10" s="69"/>
      <c r="AQ10" s="70"/>
      <c r="AR10" s="69"/>
      <c r="AS10" s="69"/>
      <c r="AT10" s="70">
        <v>6</v>
      </c>
      <c r="AU10" s="69">
        <v>4</v>
      </c>
      <c r="AV10" s="69"/>
      <c r="AW10" s="70">
        <v>3</v>
      </c>
      <c r="AX10" s="69">
        <v>3</v>
      </c>
      <c r="AY10" s="69">
        <v>1</v>
      </c>
      <c r="AZ10" s="70">
        <v>5</v>
      </c>
      <c r="BA10" s="69">
        <v>3</v>
      </c>
      <c r="BB10" s="69"/>
      <c r="BC10" s="70">
        <v>5</v>
      </c>
      <c r="BD10" s="69">
        <v>2</v>
      </c>
      <c r="BE10" s="69"/>
      <c r="BF10" s="70">
        <v>6</v>
      </c>
      <c r="BG10" s="69">
        <v>4</v>
      </c>
      <c r="BH10" s="69"/>
      <c r="BI10" s="70">
        <v>7</v>
      </c>
      <c r="BJ10" s="69">
        <v>5</v>
      </c>
      <c r="BK10" s="69"/>
      <c r="BL10" s="70"/>
      <c r="BM10" s="69"/>
      <c r="BN10" s="69"/>
      <c r="BO10" s="70"/>
      <c r="BP10" s="69"/>
      <c r="BQ10" s="69"/>
      <c r="BR10" s="70"/>
      <c r="BS10" s="69"/>
      <c r="BT10" s="69"/>
    </row>
    <row r="11" spans="1:72" ht="15.6">
      <c r="A11" s="68">
        <v>9</v>
      </c>
      <c r="B11" s="78" t="s">
        <v>725</v>
      </c>
      <c r="C11" s="79" t="s">
        <v>344</v>
      </c>
      <c r="D11" s="5" t="str">
        <f t="shared" si="0"/>
        <v>SCOTT SPENCER</v>
      </c>
      <c r="E11" s="69">
        <v>582</v>
      </c>
      <c r="F11" s="69">
        <v>354</v>
      </c>
      <c r="G11" s="69">
        <v>30</v>
      </c>
      <c r="H11" s="71">
        <v>0.60824742268041232</v>
      </c>
      <c r="I11" s="69">
        <v>13</v>
      </c>
      <c r="J11" s="69">
        <f t="shared" si="1"/>
        <v>654</v>
      </c>
      <c r="K11" s="69">
        <f t="shared" si="2"/>
        <v>397</v>
      </c>
      <c r="L11" s="69">
        <f t="shared" si="3"/>
        <v>32</v>
      </c>
      <c r="M11" s="71">
        <f t="shared" si="4"/>
        <v>0.60703363914373087</v>
      </c>
      <c r="N11" s="76"/>
      <c r="O11" s="69">
        <f t="shared" si="5"/>
        <v>72</v>
      </c>
      <c r="P11" s="69">
        <f t="shared" si="6"/>
        <v>43</v>
      </c>
      <c r="Q11" s="69">
        <f t="shared" si="7"/>
        <v>2</v>
      </c>
      <c r="R11" s="71">
        <f t="shared" si="8"/>
        <v>0.59722222222222221</v>
      </c>
      <c r="S11" s="70">
        <v>5</v>
      </c>
      <c r="T11" s="69">
        <v>4</v>
      </c>
      <c r="U11" s="69"/>
      <c r="V11" s="70">
        <v>7</v>
      </c>
      <c r="W11" s="69">
        <v>3</v>
      </c>
      <c r="X11" s="69"/>
      <c r="Y11" s="70">
        <v>4</v>
      </c>
      <c r="Z11" s="69">
        <v>2</v>
      </c>
      <c r="AA11" s="69"/>
      <c r="AB11" s="70">
        <v>5</v>
      </c>
      <c r="AC11" s="69">
        <v>5</v>
      </c>
      <c r="AD11" s="69"/>
      <c r="AE11" s="70">
        <v>5</v>
      </c>
      <c r="AF11" s="69">
        <v>1</v>
      </c>
      <c r="AG11" s="69"/>
      <c r="AH11" s="70">
        <v>4</v>
      </c>
      <c r="AI11" s="69">
        <v>3</v>
      </c>
      <c r="AJ11" s="69"/>
      <c r="AK11" s="70">
        <v>5</v>
      </c>
      <c r="AL11" s="69">
        <v>4</v>
      </c>
      <c r="AM11" s="69">
        <v>1</v>
      </c>
      <c r="AN11" s="70">
        <v>6</v>
      </c>
      <c r="AO11" s="69">
        <v>2</v>
      </c>
      <c r="AP11" s="69">
        <v>1</v>
      </c>
      <c r="AQ11" s="70"/>
      <c r="AR11" s="69"/>
      <c r="AS11" s="69"/>
      <c r="AT11" s="70">
        <v>5</v>
      </c>
      <c r="AU11" s="69">
        <v>1</v>
      </c>
      <c r="AV11" s="69"/>
      <c r="AW11" s="70">
        <v>6</v>
      </c>
      <c r="AX11" s="69">
        <v>3</v>
      </c>
      <c r="AY11" s="69"/>
      <c r="AZ11" s="70">
        <v>5</v>
      </c>
      <c r="BA11" s="69">
        <v>4</v>
      </c>
      <c r="BB11" s="69"/>
      <c r="BC11" s="70">
        <v>5</v>
      </c>
      <c r="BD11" s="69">
        <v>4</v>
      </c>
      <c r="BE11" s="69"/>
      <c r="BF11" s="70">
        <v>4</v>
      </c>
      <c r="BG11" s="69">
        <v>2</v>
      </c>
      <c r="BH11" s="69"/>
      <c r="BI11" s="70">
        <v>6</v>
      </c>
      <c r="BJ11" s="69">
        <v>5</v>
      </c>
      <c r="BK11" s="69"/>
      <c r="BL11" s="70"/>
      <c r="BM11" s="69"/>
      <c r="BN11" s="69"/>
      <c r="BO11" s="70"/>
      <c r="BP11" s="69"/>
      <c r="BQ11" s="69"/>
      <c r="BR11" s="70"/>
      <c r="BS11" s="69"/>
      <c r="BT11" s="69"/>
    </row>
    <row r="12" spans="1:72" ht="15.6">
      <c r="A12" s="68">
        <v>10</v>
      </c>
      <c r="B12" s="78" t="s">
        <v>713</v>
      </c>
      <c r="C12" s="79" t="s">
        <v>571</v>
      </c>
      <c r="D12" s="5" t="str">
        <f t="shared" si="0"/>
        <v>BILL ECONOMOU</v>
      </c>
      <c r="E12" s="69">
        <v>387</v>
      </c>
      <c r="F12" s="69">
        <v>205</v>
      </c>
      <c r="G12" s="69">
        <v>13</v>
      </c>
      <c r="H12" s="71">
        <v>0.52971576227390182</v>
      </c>
      <c r="I12" s="69">
        <v>8</v>
      </c>
      <c r="J12" s="69">
        <f t="shared" si="1"/>
        <v>456</v>
      </c>
      <c r="K12" s="69">
        <f t="shared" si="2"/>
        <v>245</v>
      </c>
      <c r="L12" s="69">
        <f t="shared" si="3"/>
        <v>18</v>
      </c>
      <c r="M12" s="71">
        <f t="shared" si="4"/>
        <v>0.53728070175438591</v>
      </c>
      <c r="N12" s="76"/>
      <c r="O12" s="69">
        <f t="shared" si="5"/>
        <v>69</v>
      </c>
      <c r="P12" s="69">
        <f t="shared" si="6"/>
        <v>40</v>
      </c>
      <c r="Q12" s="69">
        <f t="shared" si="7"/>
        <v>5</v>
      </c>
      <c r="R12" s="71">
        <f t="shared" si="8"/>
        <v>0.57971014492753625</v>
      </c>
      <c r="S12" s="70">
        <v>5</v>
      </c>
      <c r="T12" s="69">
        <v>3</v>
      </c>
      <c r="U12" s="69"/>
      <c r="V12" s="70">
        <v>7</v>
      </c>
      <c r="W12" s="69">
        <v>6</v>
      </c>
      <c r="X12" s="69">
        <v>1</v>
      </c>
      <c r="Y12" s="70">
        <v>5</v>
      </c>
      <c r="Z12" s="69">
        <v>2</v>
      </c>
      <c r="AA12" s="69"/>
      <c r="AB12" s="70">
        <v>5</v>
      </c>
      <c r="AC12" s="69">
        <v>4</v>
      </c>
      <c r="AD12" s="69"/>
      <c r="AE12" s="70">
        <v>5</v>
      </c>
      <c r="AF12" s="69">
        <v>3</v>
      </c>
      <c r="AG12" s="69"/>
      <c r="AH12" s="70">
        <v>5</v>
      </c>
      <c r="AI12" s="69">
        <v>3</v>
      </c>
      <c r="AJ12" s="69">
        <v>1</v>
      </c>
      <c r="AK12" s="70">
        <v>4</v>
      </c>
      <c r="AL12" s="69">
        <v>2</v>
      </c>
      <c r="AM12" s="69">
        <v>1</v>
      </c>
      <c r="AN12" s="70">
        <v>5</v>
      </c>
      <c r="AO12" s="69">
        <v>1</v>
      </c>
      <c r="AP12" s="69"/>
      <c r="AQ12" s="70"/>
      <c r="AR12" s="69"/>
      <c r="AS12" s="69"/>
      <c r="AT12" s="70">
        <v>5</v>
      </c>
      <c r="AU12" s="69">
        <v>2</v>
      </c>
      <c r="AV12" s="69"/>
      <c r="AW12" s="70">
        <v>6</v>
      </c>
      <c r="AX12" s="69">
        <v>3</v>
      </c>
      <c r="AY12" s="69">
        <v>1</v>
      </c>
      <c r="AZ12" s="70">
        <v>6</v>
      </c>
      <c r="BA12" s="69">
        <v>5</v>
      </c>
      <c r="BB12" s="69">
        <v>1</v>
      </c>
      <c r="BC12" s="70"/>
      <c r="BD12" s="69"/>
      <c r="BE12" s="69"/>
      <c r="BF12" s="70">
        <v>5</v>
      </c>
      <c r="BG12" s="69">
        <v>2</v>
      </c>
      <c r="BH12" s="69"/>
      <c r="BI12" s="70">
        <v>6</v>
      </c>
      <c r="BJ12" s="69">
        <v>4</v>
      </c>
      <c r="BK12" s="69"/>
      <c r="BL12" s="70"/>
      <c r="BM12" s="69"/>
      <c r="BN12" s="69"/>
      <c r="BO12" s="70"/>
      <c r="BP12" s="69"/>
      <c r="BQ12" s="69"/>
      <c r="BR12" s="70"/>
      <c r="BS12" s="69"/>
      <c r="BT12" s="69"/>
    </row>
    <row r="13" spans="1:72" ht="15.6">
      <c r="A13" s="68">
        <v>11</v>
      </c>
      <c r="B13" s="78" t="s">
        <v>700</v>
      </c>
      <c r="C13" s="79" t="s">
        <v>448</v>
      </c>
      <c r="D13" s="5" t="str">
        <f t="shared" si="0"/>
        <v>MATT MORRIS</v>
      </c>
      <c r="E13" s="69">
        <v>120</v>
      </c>
      <c r="F13" s="69">
        <v>60</v>
      </c>
      <c r="G13" s="69">
        <v>5</v>
      </c>
      <c r="H13" s="71">
        <v>0.5</v>
      </c>
      <c r="I13" s="69">
        <v>4</v>
      </c>
      <c r="J13" s="69">
        <f t="shared" si="1"/>
        <v>141</v>
      </c>
      <c r="K13" s="69">
        <f t="shared" si="2"/>
        <v>72</v>
      </c>
      <c r="L13" s="69">
        <f t="shared" si="3"/>
        <v>6</v>
      </c>
      <c r="M13" s="71">
        <f t="shared" si="4"/>
        <v>0.51063829787234039</v>
      </c>
      <c r="N13" s="76"/>
      <c r="O13" s="69">
        <f t="shared" si="5"/>
        <v>21</v>
      </c>
      <c r="P13" s="69">
        <f t="shared" si="6"/>
        <v>12</v>
      </c>
      <c r="Q13" s="69">
        <f t="shared" si="7"/>
        <v>1</v>
      </c>
      <c r="R13" s="71">
        <f t="shared" si="8"/>
        <v>0.5714285714285714</v>
      </c>
      <c r="S13" s="70"/>
      <c r="T13" s="69"/>
      <c r="U13" s="69"/>
      <c r="V13" s="70">
        <v>6</v>
      </c>
      <c r="W13" s="69">
        <v>6</v>
      </c>
      <c r="X13" s="69">
        <v>1</v>
      </c>
      <c r="Y13" s="70"/>
      <c r="Z13" s="69"/>
      <c r="AA13" s="69"/>
      <c r="AB13" s="70"/>
      <c r="AC13" s="69"/>
      <c r="AD13" s="69"/>
      <c r="AE13" s="70"/>
      <c r="AF13" s="69"/>
      <c r="AG13" s="69"/>
      <c r="AH13" s="70">
        <v>4</v>
      </c>
      <c r="AI13" s="69">
        <v>2</v>
      </c>
      <c r="AJ13" s="69"/>
      <c r="AK13" s="70"/>
      <c r="AL13" s="69"/>
      <c r="AM13" s="69"/>
      <c r="AN13" s="70"/>
      <c r="AO13" s="69"/>
      <c r="AP13" s="69"/>
      <c r="AQ13" s="70"/>
      <c r="AR13" s="69"/>
      <c r="AS13" s="69"/>
      <c r="AT13" s="70"/>
      <c r="AU13" s="69"/>
      <c r="AV13" s="69"/>
      <c r="AW13" s="70"/>
      <c r="AX13" s="69"/>
      <c r="AY13" s="69"/>
      <c r="AZ13" s="70">
        <v>6</v>
      </c>
      <c r="BA13" s="69">
        <v>4</v>
      </c>
      <c r="BB13" s="69"/>
      <c r="BC13" s="70">
        <v>5</v>
      </c>
      <c r="BD13" s="69">
        <v>0</v>
      </c>
      <c r="BE13" s="69"/>
      <c r="BF13" s="70"/>
      <c r="BG13" s="69"/>
      <c r="BH13" s="69"/>
      <c r="BI13" s="70"/>
      <c r="BJ13" s="69"/>
      <c r="BK13" s="69"/>
      <c r="BL13" s="70"/>
      <c r="BM13" s="69"/>
      <c r="BN13" s="69"/>
      <c r="BO13" s="70"/>
      <c r="BP13" s="69"/>
      <c r="BQ13" s="69"/>
      <c r="BR13" s="70"/>
      <c r="BS13" s="69"/>
      <c r="BT13" s="69"/>
    </row>
    <row r="14" spans="1:72" ht="15.6">
      <c r="A14" s="68">
        <v>12</v>
      </c>
      <c r="B14" s="74" t="s">
        <v>740</v>
      </c>
      <c r="C14" s="75" t="s">
        <v>608</v>
      </c>
      <c r="D14" s="5" t="str">
        <f t="shared" si="0"/>
        <v>RYAN COE</v>
      </c>
      <c r="E14" s="69"/>
      <c r="F14" s="69"/>
      <c r="G14" s="69"/>
      <c r="H14" s="71"/>
      <c r="I14" s="69">
        <v>1</v>
      </c>
      <c r="J14" s="69">
        <f t="shared" si="1"/>
        <v>54</v>
      </c>
      <c r="K14" s="69">
        <f t="shared" si="2"/>
        <v>25</v>
      </c>
      <c r="L14" s="69">
        <f t="shared" si="3"/>
        <v>2</v>
      </c>
      <c r="M14" s="71">
        <f t="shared" si="4"/>
        <v>0.46296296296296297</v>
      </c>
      <c r="N14" s="76"/>
      <c r="O14" s="69">
        <f t="shared" si="5"/>
        <v>54</v>
      </c>
      <c r="P14" s="69">
        <f t="shared" si="6"/>
        <v>25</v>
      </c>
      <c r="Q14" s="69">
        <f t="shared" si="7"/>
        <v>2</v>
      </c>
      <c r="R14" s="71">
        <f t="shared" si="8"/>
        <v>0.46296296296296297</v>
      </c>
      <c r="S14" s="70"/>
      <c r="T14" s="69"/>
      <c r="U14" s="69"/>
      <c r="V14" s="70">
        <v>4</v>
      </c>
      <c r="W14" s="69">
        <v>3</v>
      </c>
      <c r="X14" s="69">
        <v>1</v>
      </c>
      <c r="Y14" s="70"/>
      <c r="Z14" s="69"/>
      <c r="AA14" s="69"/>
      <c r="AB14" s="70">
        <v>6</v>
      </c>
      <c r="AC14" s="69">
        <v>3</v>
      </c>
      <c r="AD14" s="69">
        <v>1</v>
      </c>
      <c r="AE14" s="70">
        <v>5</v>
      </c>
      <c r="AF14" s="69">
        <v>0</v>
      </c>
      <c r="AG14" s="69"/>
      <c r="AH14" s="70">
        <v>5</v>
      </c>
      <c r="AI14" s="69">
        <v>0</v>
      </c>
      <c r="AJ14" s="69"/>
      <c r="AK14" s="70">
        <v>2</v>
      </c>
      <c r="AL14" s="69">
        <v>0</v>
      </c>
      <c r="AM14" s="69"/>
      <c r="AN14" s="70">
        <v>5</v>
      </c>
      <c r="AO14" s="69">
        <v>2</v>
      </c>
      <c r="AP14" s="69"/>
      <c r="AQ14" s="70"/>
      <c r="AR14" s="69"/>
      <c r="AS14" s="69"/>
      <c r="AT14" s="70"/>
      <c r="AU14" s="69"/>
      <c r="AV14" s="69"/>
      <c r="AW14" s="70">
        <v>5</v>
      </c>
      <c r="AX14" s="69">
        <v>3</v>
      </c>
      <c r="AY14" s="69"/>
      <c r="AZ14" s="70">
        <v>6</v>
      </c>
      <c r="BA14" s="69">
        <v>4</v>
      </c>
      <c r="BB14" s="69"/>
      <c r="BC14" s="70">
        <v>5</v>
      </c>
      <c r="BD14" s="69">
        <v>4</v>
      </c>
      <c r="BE14" s="69"/>
      <c r="BF14" s="70">
        <v>5</v>
      </c>
      <c r="BG14" s="69">
        <v>2</v>
      </c>
      <c r="BH14" s="69"/>
      <c r="BI14" s="70">
        <v>6</v>
      </c>
      <c r="BJ14" s="69">
        <v>4</v>
      </c>
      <c r="BK14" s="69"/>
      <c r="BL14" s="70"/>
      <c r="BM14" s="69"/>
      <c r="BN14" s="69"/>
      <c r="BO14" s="70"/>
      <c r="BP14" s="69"/>
      <c r="BQ14" s="69"/>
      <c r="BR14" s="70"/>
      <c r="BS14" s="69"/>
      <c r="BT14" s="69"/>
    </row>
    <row r="15" spans="1:72" ht="15.6">
      <c r="A15" s="68">
        <v>13</v>
      </c>
      <c r="B15" s="78" t="s">
        <v>793</v>
      </c>
      <c r="C15" s="79" t="s">
        <v>276</v>
      </c>
      <c r="D15" s="5" t="str">
        <f t="shared" si="0"/>
        <v>DON WRATHALL</v>
      </c>
      <c r="E15" s="69">
        <v>102</v>
      </c>
      <c r="F15" s="69">
        <v>51</v>
      </c>
      <c r="G15" s="69">
        <v>0</v>
      </c>
      <c r="H15" s="71">
        <v>0.5</v>
      </c>
      <c r="I15" s="69">
        <v>6</v>
      </c>
      <c r="J15" s="69">
        <f t="shared" si="1"/>
        <v>149</v>
      </c>
      <c r="K15" s="69">
        <f t="shared" si="2"/>
        <v>70</v>
      </c>
      <c r="L15" s="69">
        <f t="shared" si="3"/>
        <v>0</v>
      </c>
      <c r="M15" s="71">
        <f t="shared" si="4"/>
        <v>0.46979865771812079</v>
      </c>
      <c r="N15" s="76"/>
      <c r="O15" s="69">
        <f t="shared" si="5"/>
        <v>47</v>
      </c>
      <c r="P15" s="69">
        <f t="shared" si="6"/>
        <v>19</v>
      </c>
      <c r="Q15" s="69">
        <f t="shared" si="7"/>
        <v>0</v>
      </c>
      <c r="R15" s="71">
        <f t="shared" si="8"/>
        <v>0.40425531914893614</v>
      </c>
      <c r="S15" s="70"/>
      <c r="T15" s="69"/>
      <c r="U15" s="69"/>
      <c r="V15" s="70"/>
      <c r="W15" s="69"/>
      <c r="X15" s="69"/>
      <c r="Y15" s="70">
        <v>5</v>
      </c>
      <c r="Z15" s="69">
        <v>2</v>
      </c>
      <c r="AA15" s="69"/>
      <c r="AB15" s="70">
        <v>6</v>
      </c>
      <c r="AC15" s="69">
        <v>3</v>
      </c>
      <c r="AD15" s="69"/>
      <c r="AE15" s="70">
        <v>2</v>
      </c>
      <c r="AF15" s="69">
        <v>1</v>
      </c>
      <c r="AG15" s="69"/>
      <c r="AH15" s="70"/>
      <c r="AI15" s="69"/>
      <c r="AJ15" s="69"/>
      <c r="AK15" s="70"/>
      <c r="AL15" s="69"/>
      <c r="AM15" s="69"/>
      <c r="AN15" s="70">
        <v>5</v>
      </c>
      <c r="AO15" s="69">
        <v>0</v>
      </c>
      <c r="AP15" s="69"/>
      <c r="AQ15" s="70"/>
      <c r="AR15" s="69"/>
      <c r="AS15" s="69"/>
      <c r="AT15" s="70">
        <v>5</v>
      </c>
      <c r="AU15" s="69">
        <v>2</v>
      </c>
      <c r="AV15" s="69"/>
      <c r="AW15" s="70">
        <v>5</v>
      </c>
      <c r="AX15" s="69">
        <v>4</v>
      </c>
      <c r="AY15" s="69"/>
      <c r="AZ15" s="70">
        <v>5</v>
      </c>
      <c r="BA15" s="69">
        <v>4</v>
      </c>
      <c r="BB15" s="69"/>
      <c r="BC15" s="70">
        <v>4</v>
      </c>
      <c r="BD15" s="69">
        <v>0</v>
      </c>
      <c r="BE15" s="69"/>
      <c r="BF15" s="70">
        <v>5</v>
      </c>
      <c r="BG15" s="69">
        <v>1</v>
      </c>
      <c r="BH15" s="69"/>
      <c r="BI15" s="70">
        <v>5</v>
      </c>
      <c r="BJ15" s="69">
        <v>2</v>
      </c>
      <c r="BK15" s="69"/>
      <c r="BL15" s="70"/>
      <c r="BM15" s="69"/>
      <c r="BN15" s="69"/>
      <c r="BO15" s="70"/>
      <c r="BP15" s="69"/>
      <c r="BQ15" s="69"/>
      <c r="BR15" s="70"/>
      <c r="BS15" s="69"/>
      <c r="BT15" s="69"/>
    </row>
    <row r="16" spans="1:72" ht="15.6">
      <c r="A16" s="68">
        <v>14</v>
      </c>
      <c r="B16" s="78" t="s">
        <v>713</v>
      </c>
      <c r="C16" s="79" t="s">
        <v>432</v>
      </c>
      <c r="D16" s="5" t="str">
        <f t="shared" si="0"/>
        <v>BILL OTTO</v>
      </c>
      <c r="E16" s="69">
        <v>2</v>
      </c>
      <c r="F16" s="69">
        <v>1</v>
      </c>
      <c r="G16" s="69">
        <v>0</v>
      </c>
      <c r="H16" s="71">
        <v>0.5</v>
      </c>
      <c r="I16" s="69">
        <v>2</v>
      </c>
      <c r="J16" s="69">
        <f t="shared" si="1"/>
        <v>29</v>
      </c>
      <c r="K16" s="69">
        <f t="shared" si="2"/>
        <v>10</v>
      </c>
      <c r="L16" s="69">
        <f t="shared" si="3"/>
        <v>0</v>
      </c>
      <c r="M16" s="71">
        <f t="shared" si="4"/>
        <v>0.34482758620689657</v>
      </c>
      <c r="N16" s="76"/>
      <c r="O16" s="69">
        <f t="shared" si="5"/>
        <v>27</v>
      </c>
      <c r="P16" s="69">
        <f t="shared" si="6"/>
        <v>9</v>
      </c>
      <c r="Q16" s="69">
        <f t="shared" si="7"/>
        <v>0</v>
      </c>
      <c r="R16" s="71">
        <f t="shared" si="8"/>
        <v>0.33333333333333331</v>
      </c>
      <c r="S16" s="70">
        <v>5</v>
      </c>
      <c r="T16" s="69">
        <v>2</v>
      </c>
      <c r="U16" s="69"/>
      <c r="V16" s="70">
        <v>4</v>
      </c>
      <c r="W16" s="69">
        <v>2</v>
      </c>
      <c r="X16" s="69"/>
      <c r="Y16" s="70">
        <v>2</v>
      </c>
      <c r="Z16" s="69">
        <v>1</v>
      </c>
      <c r="AA16" s="69"/>
      <c r="AB16" s="70">
        <v>6</v>
      </c>
      <c r="AC16" s="69">
        <v>2</v>
      </c>
      <c r="AD16" s="69"/>
      <c r="AE16" s="70"/>
      <c r="AF16" s="69"/>
      <c r="AG16" s="69"/>
      <c r="AH16" s="70">
        <v>2</v>
      </c>
      <c r="AI16" s="69">
        <v>1</v>
      </c>
      <c r="AJ16" s="69"/>
      <c r="AK16" s="70">
        <v>3</v>
      </c>
      <c r="AL16" s="69">
        <v>0</v>
      </c>
      <c r="AM16" s="69"/>
      <c r="AN16" s="70"/>
      <c r="AO16" s="69"/>
      <c r="AP16" s="69"/>
      <c r="AQ16" s="70"/>
      <c r="AR16" s="69"/>
      <c r="AS16" s="69"/>
      <c r="AT16" s="70">
        <v>5</v>
      </c>
      <c r="AU16" s="69">
        <v>1</v>
      </c>
      <c r="AV16" s="69"/>
      <c r="AW16" s="70"/>
      <c r="AX16" s="69"/>
      <c r="AY16" s="69"/>
      <c r="AZ16" s="70"/>
      <c r="BA16" s="69"/>
      <c r="BB16" s="69"/>
      <c r="BC16" s="70"/>
      <c r="BD16" s="69"/>
      <c r="BE16" s="69"/>
      <c r="BF16" s="70"/>
      <c r="BG16" s="69"/>
      <c r="BH16" s="69"/>
      <c r="BI16" s="70"/>
      <c r="BJ16" s="69"/>
      <c r="BK16" s="69"/>
      <c r="BL16" s="70"/>
      <c r="BM16" s="69"/>
      <c r="BN16" s="69"/>
      <c r="BO16" s="70"/>
      <c r="BP16" s="69"/>
      <c r="BQ16" s="69"/>
      <c r="BR16" s="70"/>
      <c r="BS16" s="69"/>
      <c r="BT16" s="69"/>
    </row>
    <row r="17" spans="1:72" ht="15.6">
      <c r="A17" s="68">
        <v>15</v>
      </c>
      <c r="B17" s="78" t="s">
        <v>713</v>
      </c>
      <c r="C17" s="79" t="s">
        <v>429</v>
      </c>
      <c r="D17" s="5" t="str">
        <f t="shared" si="0"/>
        <v>BILL PARKER</v>
      </c>
      <c r="E17" s="69">
        <v>697</v>
      </c>
      <c r="F17" s="69">
        <v>338</v>
      </c>
      <c r="G17" s="69">
        <v>4</v>
      </c>
      <c r="H17" s="71">
        <v>0.48493543758967</v>
      </c>
      <c r="I17" s="69">
        <v>17</v>
      </c>
      <c r="J17" s="69">
        <f t="shared" si="1"/>
        <v>737</v>
      </c>
      <c r="K17" s="69">
        <f t="shared" si="2"/>
        <v>351</v>
      </c>
      <c r="L17" s="69">
        <f t="shared" si="3"/>
        <v>4</v>
      </c>
      <c r="M17" s="71">
        <f t="shared" si="4"/>
        <v>0.4762550881953867</v>
      </c>
      <c r="N17" s="76"/>
      <c r="O17" s="69">
        <f t="shared" si="5"/>
        <v>40</v>
      </c>
      <c r="P17" s="69">
        <f t="shared" si="6"/>
        <v>13</v>
      </c>
      <c r="Q17" s="69">
        <f t="shared" si="7"/>
        <v>0</v>
      </c>
      <c r="R17" s="71">
        <f t="shared" si="8"/>
        <v>0.32500000000000001</v>
      </c>
      <c r="S17" s="70"/>
      <c r="T17" s="69"/>
      <c r="U17" s="69"/>
      <c r="V17" s="70">
        <v>3</v>
      </c>
      <c r="W17" s="69">
        <v>0</v>
      </c>
      <c r="X17" s="69"/>
      <c r="Y17" s="70">
        <v>3</v>
      </c>
      <c r="Z17" s="69">
        <v>0</v>
      </c>
      <c r="AA17" s="69"/>
      <c r="AB17" s="70"/>
      <c r="AC17" s="69"/>
      <c r="AD17" s="69"/>
      <c r="AE17" s="70">
        <v>3</v>
      </c>
      <c r="AF17" s="69">
        <v>1</v>
      </c>
      <c r="AG17" s="69"/>
      <c r="AH17" s="70">
        <v>2</v>
      </c>
      <c r="AI17" s="69">
        <v>0</v>
      </c>
      <c r="AJ17" s="69"/>
      <c r="AK17" s="70">
        <v>5</v>
      </c>
      <c r="AL17" s="69">
        <v>1</v>
      </c>
      <c r="AM17" s="69"/>
      <c r="AN17" s="70">
        <v>5</v>
      </c>
      <c r="AO17" s="69">
        <v>2</v>
      </c>
      <c r="AP17" s="69"/>
      <c r="AQ17" s="70"/>
      <c r="AR17" s="69"/>
      <c r="AS17" s="69"/>
      <c r="AT17" s="70"/>
      <c r="AU17" s="69"/>
      <c r="AV17" s="69"/>
      <c r="AW17" s="70">
        <v>4</v>
      </c>
      <c r="AX17" s="69">
        <v>2</v>
      </c>
      <c r="AY17" s="69"/>
      <c r="AZ17" s="70">
        <v>6</v>
      </c>
      <c r="BA17" s="69">
        <v>3</v>
      </c>
      <c r="BB17" s="69"/>
      <c r="BC17" s="70">
        <v>3</v>
      </c>
      <c r="BD17" s="69">
        <v>2</v>
      </c>
      <c r="BE17" s="69"/>
      <c r="BF17" s="70"/>
      <c r="BG17" s="69"/>
      <c r="BH17" s="69"/>
      <c r="BI17" s="70">
        <v>6</v>
      </c>
      <c r="BJ17" s="69">
        <v>2</v>
      </c>
      <c r="BK17" s="69"/>
      <c r="BL17" s="70"/>
      <c r="BM17" s="69"/>
      <c r="BN17" s="69"/>
      <c r="BO17" s="70"/>
      <c r="BP17" s="69"/>
      <c r="BQ17" s="69"/>
      <c r="BR17" s="70"/>
      <c r="BS17" s="69"/>
      <c r="BT17" s="69"/>
    </row>
    <row r="18" spans="1:72" ht="16.2">
      <c r="A18" s="68"/>
      <c r="B18" s="75" t="s">
        <v>792</v>
      </c>
      <c r="C18" s="74"/>
      <c r="D18" s="74"/>
      <c r="E18" s="69">
        <f>SUM(E3:E17)</f>
        <v>6463</v>
      </c>
      <c r="F18" s="69">
        <f>SUM(F3:F17)</f>
        <v>3932</v>
      </c>
      <c r="G18" s="69">
        <f>SUM(G3:G17)</f>
        <v>356</v>
      </c>
      <c r="H18" s="71">
        <f>+F18/E18</f>
        <v>0.60838619835989483</v>
      </c>
      <c r="I18" s="69">
        <f>AVERAGE(I3:I17)</f>
        <v>8.9333333333333336</v>
      </c>
      <c r="J18" s="69">
        <f>SUM(J3:J17)</f>
        <v>7292</v>
      </c>
      <c r="K18" s="69">
        <f>SUM(K3:K17)</f>
        <v>4456</v>
      </c>
      <c r="L18" s="69">
        <f>SUM(L3:L17)</f>
        <v>404</v>
      </c>
      <c r="M18" s="71">
        <f>+K18/J18</f>
        <v>0.61108063631376852</v>
      </c>
      <c r="N18" s="73"/>
      <c r="O18" s="72">
        <f>SUM(O3:O17)</f>
        <v>829</v>
      </c>
      <c r="P18" s="69">
        <f>SUM(P3:P17)</f>
        <v>524</v>
      </c>
      <c r="Q18" s="69">
        <f>SUM(Q3:Q17)</f>
        <v>48</v>
      </c>
      <c r="R18" s="71">
        <f t="shared" si="8"/>
        <v>0.632086851628468</v>
      </c>
      <c r="S18" s="70">
        <f t="shared" ref="S18:AX18" si="9">SUM(S3:S17)</f>
        <v>46</v>
      </c>
      <c r="T18" s="69">
        <f t="shared" si="9"/>
        <v>28</v>
      </c>
      <c r="U18" s="69">
        <f t="shared" si="9"/>
        <v>2</v>
      </c>
      <c r="V18" s="70">
        <f t="shared" si="9"/>
        <v>93</v>
      </c>
      <c r="W18" s="69">
        <f t="shared" si="9"/>
        <v>66</v>
      </c>
      <c r="X18" s="69">
        <f t="shared" si="9"/>
        <v>10</v>
      </c>
      <c r="Y18" s="70">
        <f t="shared" si="9"/>
        <v>58</v>
      </c>
      <c r="Z18" s="69">
        <f t="shared" si="9"/>
        <v>31</v>
      </c>
      <c r="AA18" s="69">
        <f t="shared" si="9"/>
        <v>2</v>
      </c>
      <c r="AB18" s="70">
        <f t="shared" si="9"/>
        <v>66</v>
      </c>
      <c r="AC18" s="69">
        <f t="shared" si="9"/>
        <v>50</v>
      </c>
      <c r="AD18" s="69">
        <f t="shared" si="9"/>
        <v>4</v>
      </c>
      <c r="AE18" s="70">
        <f t="shared" si="9"/>
        <v>61</v>
      </c>
      <c r="AF18" s="69">
        <f t="shared" si="9"/>
        <v>38</v>
      </c>
      <c r="AG18" s="69">
        <f t="shared" si="9"/>
        <v>3</v>
      </c>
      <c r="AH18" s="70">
        <f t="shared" si="9"/>
        <v>54</v>
      </c>
      <c r="AI18" s="69">
        <f t="shared" si="9"/>
        <v>33</v>
      </c>
      <c r="AJ18" s="69">
        <f t="shared" si="9"/>
        <v>1</v>
      </c>
      <c r="AK18" s="70">
        <f t="shared" si="9"/>
        <v>57</v>
      </c>
      <c r="AL18" s="69">
        <f t="shared" si="9"/>
        <v>35</v>
      </c>
      <c r="AM18" s="69">
        <f t="shared" si="9"/>
        <v>5</v>
      </c>
      <c r="AN18" s="70">
        <f t="shared" si="9"/>
        <v>54</v>
      </c>
      <c r="AO18" s="69">
        <f t="shared" si="9"/>
        <v>31</v>
      </c>
      <c r="AP18" s="69">
        <f t="shared" si="9"/>
        <v>1</v>
      </c>
      <c r="AQ18" s="70">
        <f t="shared" si="9"/>
        <v>0</v>
      </c>
      <c r="AR18" s="69">
        <f t="shared" si="9"/>
        <v>0</v>
      </c>
      <c r="AS18" s="69">
        <f t="shared" si="9"/>
        <v>0</v>
      </c>
      <c r="AT18" s="70">
        <f t="shared" si="9"/>
        <v>43</v>
      </c>
      <c r="AU18" s="69">
        <f t="shared" si="9"/>
        <v>22</v>
      </c>
      <c r="AV18" s="69">
        <f t="shared" si="9"/>
        <v>0</v>
      </c>
      <c r="AW18" s="70">
        <f t="shared" si="9"/>
        <v>59</v>
      </c>
      <c r="AX18" s="69">
        <f t="shared" si="9"/>
        <v>37</v>
      </c>
      <c r="AY18" s="69">
        <f t="shared" ref="AY18:BT18" si="10">SUM(AY3:AY17)</f>
        <v>5</v>
      </c>
      <c r="AZ18" s="70">
        <f t="shared" si="10"/>
        <v>65</v>
      </c>
      <c r="BA18" s="69">
        <f t="shared" si="10"/>
        <v>45</v>
      </c>
      <c r="BB18" s="69">
        <f t="shared" si="10"/>
        <v>2</v>
      </c>
      <c r="BC18" s="70">
        <f t="shared" si="10"/>
        <v>48</v>
      </c>
      <c r="BD18" s="69">
        <f t="shared" si="10"/>
        <v>24</v>
      </c>
      <c r="BE18" s="69">
        <f t="shared" si="10"/>
        <v>4</v>
      </c>
      <c r="BF18" s="70">
        <f t="shared" si="10"/>
        <v>56</v>
      </c>
      <c r="BG18" s="69">
        <f t="shared" si="10"/>
        <v>33</v>
      </c>
      <c r="BH18" s="69">
        <f t="shared" si="10"/>
        <v>3</v>
      </c>
      <c r="BI18" s="70">
        <f t="shared" si="10"/>
        <v>69</v>
      </c>
      <c r="BJ18" s="69">
        <f t="shared" si="10"/>
        <v>51</v>
      </c>
      <c r="BK18" s="69">
        <f t="shared" si="10"/>
        <v>6</v>
      </c>
      <c r="BL18" s="70">
        <f t="shared" si="10"/>
        <v>0</v>
      </c>
      <c r="BM18" s="69">
        <f t="shared" si="10"/>
        <v>0</v>
      </c>
      <c r="BN18" s="69">
        <f t="shared" si="10"/>
        <v>0</v>
      </c>
      <c r="BO18" s="70">
        <f t="shared" si="10"/>
        <v>0</v>
      </c>
      <c r="BP18" s="69">
        <f t="shared" si="10"/>
        <v>0</v>
      </c>
      <c r="BQ18" s="69">
        <f t="shared" si="10"/>
        <v>0</v>
      </c>
      <c r="BR18" s="70">
        <f t="shared" si="10"/>
        <v>0</v>
      </c>
      <c r="BS18" s="69">
        <f t="shared" si="10"/>
        <v>0</v>
      </c>
      <c r="BT18" s="69">
        <f t="shared" si="10"/>
        <v>0</v>
      </c>
    </row>
    <row r="19" spans="1:72" ht="15.6">
      <c r="A19" s="68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</row>
    <row r="20" spans="1:72" ht="19.8">
      <c r="A20" s="91">
        <v>2</v>
      </c>
      <c r="B20" s="90" t="s">
        <v>785</v>
      </c>
      <c r="C20" s="90"/>
      <c r="D20" s="90"/>
      <c r="E20" s="89"/>
      <c r="F20" s="89"/>
      <c r="G20" s="89"/>
      <c r="H20" s="89"/>
      <c r="I20" s="88" t="s">
        <v>677</v>
      </c>
      <c r="J20" s="68" t="s">
        <v>268</v>
      </c>
      <c r="K20" s="68" t="s">
        <v>267</v>
      </c>
      <c r="L20" s="68" t="s">
        <v>266</v>
      </c>
      <c r="M20" s="68" t="s">
        <v>265</v>
      </c>
      <c r="N20" s="73"/>
      <c r="O20" s="88" t="s">
        <v>268</v>
      </c>
      <c r="P20" s="68" t="s">
        <v>267</v>
      </c>
      <c r="Q20" s="68" t="s">
        <v>266</v>
      </c>
      <c r="R20" s="69" t="s">
        <v>265</v>
      </c>
      <c r="S20" s="68" t="s">
        <v>268</v>
      </c>
      <c r="T20" s="68" t="s">
        <v>267</v>
      </c>
      <c r="U20" s="68" t="s">
        <v>266</v>
      </c>
      <c r="V20" s="68" t="s">
        <v>268</v>
      </c>
      <c r="W20" s="68" t="s">
        <v>267</v>
      </c>
      <c r="X20" s="68" t="s">
        <v>266</v>
      </c>
      <c r="Y20" s="68" t="s">
        <v>268</v>
      </c>
      <c r="Z20" s="68" t="s">
        <v>267</v>
      </c>
      <c r="AA20" s="68" t="s">
        <v>266</v>
      </c>
      <c r="AB20" s="68" t="s">
        <v>268</v>
      </c>
      <c r="AC20" s="68" t="s">
        <v>267</v>
      </c>
      <c r="AD20" s="68" t="s">
        <v>266</v>
      </c>
      <c r="AE20" s="68" t="s">
        <v>268</v>
      </c>
      <c r="AF20" s="68" t="s">
        <v>267</v>
      </c>
      <c r="AG20" s="68" t="s">
        <v>266</v>
      </c>
      <c r="AH20" s="68" t="s">
        <v>268</v>
      </c>
      <c r="AI20" s="68" t="s">
        <v>267</v>
      </c>
      <c r="AJ20" s="68" t="s">
        <v>266</v>
      </c>
      <c r="AK20" s="68" t="s">
        <v>268</v>
      </c>
      <c r="AL20" s="68" t="s">
        <v>267</v>
      </c>
      <c r="AM20" s="68" t="s">
        <v>266</v>
      </c>
      <c r="AN20" s="68" t="s">
        <v>268</v>
      </c>
      <c r="AO20" s="68" t="s">
        <v>267</v>
      </c>
      <c r="AP20" s="68" t="s">
        <v>266</v>
      </c>
      <c r="AQ20" s="68" t="s">
        <v>268</v>
      </c>
      <c r="AR20" s="68" t="s">
        <v>267</v>
      </c>
      <c r="AS20" s="68" t="s">
        <v>266</v>
      </c>
      <c r="AT20" s="68" t="s">
        <v>268</v>
      </c>
      <c r="AU20" s="68" t="s">
        <v>267</v>
      </c>
      <c r="AV20" s="68" t="s">
        <v>266</v>
      </c>
      <c r="AW20" s="68" t="s">
        <v>268</v>
      </c>
      <c r="AX20" s="68" t="s">
        <v>267</v>
      </c>
      <c r="AY20" s="68" t="s">
        <v>266</v>
      </c>
      <c r="AZ20" s="68" t="s">
        <v>268</v>
      </c>
      <c r="BA20" s="68" t="s">
        <v>267</v>
      </c>
      <c r="BB20" s="68" t="s">
        <v>266</v>
      </c>
      <c r="BC20" s="68" t="s">
        <v>268</v>
      </c>
      <c r="BD20" s="68" t="s">
        <v>267</v>
      </c>
      <c r="BE20" s="68" t="s">
        <v>266</v>
      </c>
      <c r="BF20" s="68" t="s">
        <v>268</v>
      </c>
      <c r="BG20" s="68" t="s">
        <v>267</v>
      </c>
      <c r="BH20" s="68" t="s">
        <v>266</v>
      </c>
      <c r="BI20" s="68" t="s">
        <v>268</v>
      </c>
      <c r="BJ20" s="68" t="s">
        <v>267</v>
      </c>
      <c r="BK20" s="68" t="s">
        <v>266</v>
      </c>
      <c r="BL20" s="68" t="s">
        <v>268</v>
      </c>
      <c r="BM20" s="68" t="s">
        <v>267</v>
      </c>
      <c r="BN20" s="68" t="s">
        <v>266</v>
      </c>
      <c r="BO20" s="68" t="s">
        <v>268</v>
      </c>
      <c r="BP20" s="68" t="s">
        <v>267</v>
      </c>
      <c r="BQ20" s="68" t="s">
        <v>266</v>
      </c>
      <c r="BR20" s="68" t="s">
        <v>268</v>
      </c>
      <c r="BS20" s="68" t="s">
        <v>267</v>
      </c>
      <c r="BT20" s="68" t="s">
        <v>266</v>
      </c>
    </row>
    <row r="21" spans="1:72" ht="15.6">
      <c r="A21" s="68">
        <v>1</v>
      </c>
      <c r="B21" s="87" t="s">
        <v>473</v>
      </c>
      <c r="C21" s="77" t="s">
        <v>737</v>
      </c>
      <c r="D21" s="77" t="str">
        <f t="shared" ref="D21:D35" si="11">TRIM(CONCATENATE(C21," ",B21))</f>
        <v>BRIAN MCCALL</v>
      </c>
      <c r="E21" s="83">
        <v>552</v>
      </c>
      <c r="F21" s="83">
        <v>282</v>
      </c>
      <c r="G21" s="83">
        <v>25</v>
      </c>
      <c r="H21" s="86">
        <v>0.51086956521739135</v>
      </c>
      <c r="I21" s="69">
        <v>10</v>
      </c>
      <c r="J21" s="83">
        <f t="shared" ref="J21:J35" si="12">E21+O21</f>
        <v>614</v>
      </c>
      <c r="K21" s="83">
        <f t="shared" ref="K21:K35" si="13">F21+P21</f>
        <v>326</v>
      </c>
      <c r="L21" s="83">
        <f t="shared" ref="L21:L35" si="14">G21+Q21</f>
        <v>28</v>
      </c>
      <c r="M21" s="86">
        <f t="shared" ref="M21:M35" si="15">K21/J21</f>
        <v>0.53094462540716614</v>
      </c>
      <c r="N21" s="85"/>
      <c r="O21" s="69">
        <f t="shared" ref="O21:O35" si="16">+S21+V21+Y21+AB21+AE21+AH21+AK21+AN21+AQ21+AT21+AW21+AZ21+BC21+BF21+BI21+BL21+BO21</f>
        <v>62</v>
      </c>
      <c r="P21" s="83">
        <f t="shared" ref="P21:P35" si="17">+T21+W21+Z21+AC21+AF21+AI21+AL21+AO21+AR21+AU21+AX21+BA21+BD21+BG21+BJ21+BM21+BP21</f>
        <v>44</v>
      </c>
      <c r="Q21" s="83">
        <f t="shared" ref="Q21:Q35" si="18">+U21+X21+AA21+AD21+AG21+AJ21+AM21+AP21+AS21+AV21+AY21+BB21+BE21+BH21+BK21+BN21+BQ21</f>
        <v>3</v>
      </c>
      <c r="R21" s="71">
        <f t="shared" ref="R21:R36" si="19">+P21/O21</f>
        <v>0.70967741935483875</v>
      </c>
      <c r="S21" s="84">
        <v>5</v>
      </c>
      <c r="T21" s="83">
        <v>4</v>
      </c>
      <c r="U21" s="83"/>
      <c r="V21" s="84">
        <v>6</v>
      </c>
      <c r="W21" s="83">
        <v>4</v>
      </c>
      <c r="X21" s="83">
        <v>1</v>
      </c>
      <c r="Y21" s="84">
        <v>2</v>
      </c>
      <c r="Z21" s="83">
        <v>1</v>
      </c>
      <c r="AA21" s="83"/>
      <c r="AB21" s="84">
        <v>4</v>
      </c>
      <c r="AC21" s="83">
        <v>4</v>
      </c>
      <c r="AD21" s="83"/>
      <c r="AE21" s="84">
        <v>4</v>
      </c>
      <c r="AF21" s="83">
        <v>3</v>
      </c>
      <c r="AG21" s="83"/>
      <c r="AH21" s="84">
        <v>6</v>
      </c>
      <c r="AI21" s="83">
        <v>4</v>
      </c>
      <c r="AJ21" s="83">
        <v>1</v>
      </c>
      <c r="AK21" s="84">
        <v>3</v>
      </c>
      <c r="AL21" s="83">
        <v>2</v>
      </c>
      <c r="AM21" s="83"/>
      <c r="AN21" s="84">
        <v>5</v>
      </c>
      <c r="AO21" s="83">
        <v>2</v>
      </c>
      <c r="AP21" s="83"/>
      <c r="AQ21" s="84"/>
      <c r="AR21" s="83"/>
      <c r="AS21" s="83"/>
      <c r="AT21" s="84">
        <v>3</v>
      </c>
      <c r="AU21" s="83">
        <v>2</v>
      </c>
      <c r="AV21" s="83"/>
      <c r="AW21" s="84">
        <v>4</v>
      </c>
      <c r="AX21" s="83">
        <v>3</v>
      </c>
      <c r="AY21" s="83"/>
      <c r="AZ21" s="84">
        <v>5</v>
      </c>
      <c r="BA21" s="83">
        <v>4</v>
      </c>
      <c r="BB21" s="83"/>
      <c r="BC21" s="84">
        <v>6</v>
      </c>
      <c r="BD21" s="83">
        <v>4</v>
      </c>
      <c r="BE21" s="83"/>
      <c r="BF21" s="84">
        <v>4</v>
      </c>
      <c r="BG21" s="83">
        <v>4</v>
      </c>
      <c r="BH21" s="83">
        <v>1</v>
      </c>
      <c r="BI21" s="84">
        <v>5</v>
      </c>
      <c r="BJ21" s="83">
        <v>3</v>
      </c>
      <c r="BK21" s="83"/>
      <c r="BL21" s="84"/>
      <c r="BM21" s="83"/>
      <c r="BN21" s="83"/>
      <c r="BO21" s="84"/>
      <c r="BP21" s="83"/>
      <c r="BQ21" s="83"/>
      <c r="BR21" s="84"/>
      <c r="BS21" s="83"/>
      <c r="BT21" s="83"/>
    </row>
    <row r="22" spans="1:72" ht="15.6">
      <c r="A22" s="68">
        <v>2</v>
      </c>
      <c r="B22" s="79" t="s">
        <v>672</v>
      </c>
      <c r="C22" s="78" t="s">
        <v>791</v>
      </c>
      <c r="D22" s="77" t="str">
        <f t="shared" si="11"/>
        <v>RALPH ADRAGNA</v>
      </c>
      <c r="E22" s="69">
        <v>320</v>
      </c>
      <c r="F22" s="69">
        <v>224</v>
      </c>
      <c r="G22" s="69">
        <v>33</v>
      </c>
      <c r="H22" s="71">
        <v>0.7</v>
      </c>
      <c r="I22" s="69">
        <v>6</v>
      </c>
      <c r="J22" s="69">
        <f t="shared" si="12"/>
        <v>359</v>
      </c>
      <c r="K22" s="69">
        <f t="shared" si="13"/>
        <v>250</v>
      </c>
      <c r="L22" s="69">
        <f t="shared" si="14"/>
        <v>36</v>
      </c>
      <c r="M22" s="71">
        <f t="shared" si="15"/>
        <v>0.69637883008356549</v>
      </c>
      <c r="N22" s="76"/>
      <c r="O22" s="69">
        <f t="shared" si="16"/>
        <v>39</v>
      </c>
      <c r="P22" s="69">
        <f t="shared" si="17"/>
        <v>26</v>
      </c>
      <c r="Q22" s="69">
        <f t="shared" si="18"/>
        <v>3</v>
      </c>
      <c r="R22" s="71">
        <f t="shared" si="19"/>
        <v>0.66666666666666663</v>
      </c>
      <c r="S22" s="70">
        <v>5</v>
      </c>
      <c r="T22" s="69">
        <v>4</v>
      </c>
      <c r="U22" s="69">
        <v>1</v>
      </c>
      <c r="V22" s="70">
        <v>6</v>
      </c>
      <c r="W22" s="69">
        <v>4</v>
      </c>
      <c r="X22" s="69">
        <v>1</v>
      </c>
      <c r="Y22" s="70">
        <v>3</v>
      </c>
      <c r="Z22" s="69">
        <v>0</v>
      </c>
      <c r="AA22" s="69"/>
      <c r="AB22" s="70">
        <v>4</v>
      </c>
      <c r="AC22" s="69">
        <v>2</v>
      </c>
      <c r="AD22" s="69"/>
      <c r="AE22" s="70">
        <v>4</v>
      </c>
      <c r="AF22" s="69">
        <v>3</v>
      </c>
      <c r="AG22" s="69"/>
      <c r="AH22" s="70">
        <v>4</v>
      </c>
      <c r="AI22" s="69">
        <v>4</v>
      </c>
      <c r="AJ22" s="69">
        <v>1</v>
      </c>
      <c r="AK22" s="70">
        <v>4</v>
      </c>
      <c r="AL22" s="69">
        <v>3</v>
      </c>
      <c r="AM22" s="69"/>
      <c r="AN22" s="70">
        <v>5</v>
      </c>
      <c r="AO22" s="69">
        <v>3</v>
      </c>
      <c r="AP22" s="69"/>
      <c r="AQ22" s="70"/>
      <c r="AR22" s="69"/>
      <c r="AS22" s="69"/>
      <c r="AT22" s="70">
        <v>4</v>
      </c>
      <c r="AU22" s="69">
        <v>3</v>
      </c>
      <c r="AV22" s="69"/>
      <c r="AW22" s="70"/>
      <c r="AX22" s="69"/>
      <c r="AY22" s="69"/>
      <c r="AZ22" s="70"/>
      <c r="BA22" s="69"/>
      <c r="BB22" s="69"/>
      <c r="BC22" s="70"/>
      <c r="BD22" s="69"/>
      <c r="BE22" s="69"/>
      <c r="BF22" s="70"/>
      <c r="BG22" s="69"/>
      <c r="BH22" s="69"/>
      <c r="BI22" s="70"/>
      <c r="BJ22" s="69"/>
      <c r="BK22" s="69"/>
      <c r="BL22" s="70"/>
      <c r="BM22" s="69"/>
      <c r="BN22" s="69"/>
      <c r="BO22" s="70"/>
      <c r="BP22" s="69"/>
      <c r="BQ22" s="69"/>
      <c r="BR22" s="70"/>
      <c r="BS22" s="69"/>
      <c r="BT22" s="69"/>
    </row>
    <row r="23" spans="1:72" ht="15.6">
      <c r="A23" s="68">
        <v>3</v>
      </c>
      <c r="B23" s="79" t="s">
        <v>649</v>
      </c>
      <c r="C23" s="78" t="s">
        <v>735</v>
      </c>
      <c r="D23" s="77" t="str">
        <f t="shared" si="11"/>
        <v>DAVE BELTZ</v>
      </c>
      <c r="E23" s="69">
        <v>92</v>
      </c>
      <c r="F23" s="69">
        <v>51</v>
      </c>
      <c r="G23" s="69">
        <v>2</v>
      </c>
      <c r="H23" s="71">
        <v>0.55434782608695654</v>
      </c>
      <c r="I23" s="69">
        <v>3</v>
      </c>
      <c r="J23" s="69">
        <f t="shared" si="12"/>
        <v>155</v>
      </c>
      <c r="K23" s="69">
        <f t="shared" si="13"/>
        <v>89</v>
      </c>
      <c r="L23" s="69">
        <f t="shared" si="14"/>
        <v>5</v>
      </c>
      <c r="M23" s="71">
        <f t="shared" si="15"/>
        <v>0.5741935483870968</v>
      </c>
      <c r="N23" s="76"/>
      <c r="O23" s="69">
        <f t="shared" si="16"/>
        <v>63</v>
      </c>
      <c r="P23" s="69">
        <f t="shared" si="17"/>
        <v>38</v>
      </c>
      <c r="Q23" s="69">
        <f t="shared" si="18"/>
        <v>3</v>
      </c>
      <c r="R23" s="71">
        <f t="shared" si="19"/>
        <v>0.60317460317460314</v>
      </c>
      <c r="S23" s="70">
        <v>5</v>
      </c>
      <c r="T23" s="69">
        <v>2</v>
      </c>
      <c r="U23" s="69"/>
      <c r="V23" s="70">
        <v>6</v>
      </c>
      <c r="W23" s="69">
        <v>4</v>
      </c>
      <c r="X23" s="69"/>
      <c r="Y23" s="70">
        <v>5</v>
      </c>
      <c r="Z23" s="69">
        <v>3</v>
      </c>
      <c r="AA23" s="69"/>
      <c r="AB23" s="70">
        <v>4</v>
      </c>
      <c r="AC23" s="69">
        <v>1</v>
      </c>
      <c r="AD23" s="69"/>
      <c r="AE23" s="70">
        <v>5</v>
      </c>
      <c r="AF23" s="69">
        <v>2</v>
      </c>
      <c r="AG23" s="69"/>
      <c r="AH23" s="70">
        <v>7</v>
      </c>
      <c r="AI23" s="69">
        <v>4</v>
      </c>
      <c r="AJ23" s="69"/>
      <c r="AK23" s="70">
        <v>5</v>
      </c>
      <c r="AL23" s="69">
        <v>3</v>
      </c>
      <c r="AM23" s="69">
        <v>2</v>
      </c>
      <c r="AN23" s="70">
        <v>5</v>
      </c>
      <c r="AO23" s="69">
        <v>4</v>
      </c>
      <c r="AP23" s="69"/>
      <c r="AQ23" s="70"/>
      <c r="AR23" s="69"/>
      <c r="AS23" s="69"/>
      <c r="AT23" s="70">
        <v>3</v>
      </c>
      <c r="AU23" s="69">
        <v>3</v>
      </c>
      <c r="AV23" s="69"/>
      <c r="AW23" s="70">
        <v>4</v>
      </c>
      <c r="AX23" s="69">
        <v>4</v>
      </c>
      <c r="AY23" s="69">
        <v>1</v>
      </c>
      <c r="AZ23" s="70">
        <v>4</v>
      </c>
      <c r="BA23" s="69">
        <v>0</v>
      </c>
      <c r="BB23" s="69"/>
      <c r="BC23" s="70"/>
      <c r="BD23" s="69"/>
      <c r="BE23" s="69"/>
      <c r="BF23" s="70">
        <v>4</v>
      </c>
      <c r="BG23" s="69">
        <v>3</v>
      </c>
      <c r="BH23" s="69"/>
      <c r="BI23" s="70">
        <v>6</v>
      </c>
      <c r="BJ23" s="69">
        <v>5</v>
      </c>
      <c r="BK23" s="69"/>
      <c r="BL23" s="70"/>
      <c r="BM23" s="69"/>
      <c r="BN23" s="69"/>
      <c r="BO23" s="70"/>
      <c r="BP23" s="69"/>
      <c r="BQ23" s="69"/>
      <c r="BR23" s="70"/>
      <c r="BS23" s="69"/>
      <c r="BT23" s="69"/>
    </row>
    <row r="24" spans="1:72" ht="15.6">
      <c r="A24" s="68">
        <v>4</v>
      </c>
      <c r="B24" s="79" t="s">
        <v>422</v>
      </c>
      <c r="C24" s="78" t="s">
        <v>754</v>
      </c>
      <c r="D24" s="77" t="str">
        <f t="shared" si="11"/>
        <v>ROY PHILLIPS</v>
      </c>
      <c r="E24" s="69">
        <v>1064</v>
      </c>
      <c r="F24" s="69">
        <v>629</v>
      </c>
      <c r="G24" s="69">
        <v>79</v>
      </c>
      <c r="H24" s="71">
        <v>0.59116541353383456</v>
      </c>
      <c r="I24" s="69">
        <v>18</v>
      </c>
      <c r="J24" s="69">
        <f t="shared" si="12"/>
        <v>1110</v>
      </c>
      <c r="K24" s="69">
        <f t="shared" si="13"/>
        <v>654</v>
      </c>
      <c r="L24" s="69">
        <f t="shared" si="14"/>
        <v>79</v>
      </c>
      <c r="M24" s="71">
        <f t="shared" si="15"/>
        <v>0.58918918918918917</v>
      </c>
      <c r="N24" s="76"/>
      <c r="O24" s="69">
        <f t="shared" si="16"/>
        <v>46</v>
      </c>
      <c r="P24" s="69">
        <f t="shared" si="17"/>
        <v>25</v>
      </c>
      <c r="Q24" s="69">
        <f t="shared" si="18"/>
        <v>0</v>
      </c>
      <c r="R24" s="71">
        <f t="shared" si="19"/>
        <v>0.54347826086956519</v>
      </c>
      <c r="S24" s="70">
        <v>5</v>
      </c>
      <c r="T24" s="69">
        <v>4</v>
      </c>
      <c r="U24" s="69"/>
      <c r="V24" s="70">
        <v>6</v>
      </c>
      <c r="W24" s="69">
        <v>1</v>
      </c>
      <c r="X24" s="69"/>
      <c r="Y24" s="70">
        <v>3</v>
      </c>
      <c r="Z24" s="69">
        <v>3</v>
      </c>
      <c r="AA24" s="69"/>
      <c r="AB24" s="70"/>
      <c r="AC24" s="69"/>
      <c r="AD24" s="69"/>
      <c r="AE24" s="70">
        <v>4</v>
      </c>
      <c r="AF24" s="69">
        <v>2</v>
      </c>
      <c r="AG24" s="69"/>
      <c r="AH24" s="70">
        <v>6</v>
      </c>
      <c r="AI24" s="69">
        <v>3</v>
      </c>
      <c r="AJ24" s="69"/>
      <c r="AK24" s="70">
        <v>3</v>
      </c>
      <c r="AL24" s="69">
        <v>3</v>
      </c>
      <c r="AM24" s="69"/>
      <c r="AN24" s="70">
        <v>5</v>
      </c>
      <c r="AO24" s="69">
        <v>3</v>
      </c>
      <c r="AP24" s="69"/>
      <c r="AQ24" s="70"/>
      <c r="AR24" s="69"/>
      <c r="AS24" s="69"/>
      <c r="AT24" s="70">
        <v>4</v>
      </c>
      <c r="AU24" s="69">
        <v>2</v>
      </c>
      <c r="AV24" s="69"/>
      <c r="AW24" s="70"/>
      <c r="AX24" s="69"/>
      <c r="AY24" s="69"/>
      <c r="AZ24" s="70">
        <v>5</v>
      </c>
      <c r="BA24" s="69">
        <v>2</v>
      </c>
      <c r="BB24" s="69"/>
      <c r="BC24" s="70">
        <v>4</v>
      </c>
      <c r="BD24" s="69">
        <v>2</v>
      </c>
      <c r="BE24" s="69"/>
      <c r="BF24" s="70">
        <v>1</v>
      </c>
      <c r="BG24" s="69">
        <v>0</v>
      </c>
      <c r="BH24" s="69"/>
      <c r="BI24" s="70"/>
      <c r="BJ24" s="69"/>
      <c r="BK24" s="69"/>
      <c r="BL24" s="70"/>
      <c r="BM24" s="69"/>
      <c r="BN24" s="69"/>
      <c r="BO24" s="70"/>
      <c r="BP24" s="69"/>
      <c r="BQ24" s="69"/>
      <c r="BR24" s="70"/>
      <c r="BS24" s="69"/>
      <c r="BT24" s="69"/>
    </row>
    <row r="25" spans="1:72" ht="15.6">
      <c r="A25" s="68">
        <v>5</v>
      </c>
      <c r="B25" s="79" t="s">
        <v>415</v>
      </c>
      <c r="C25" s="78" t="s">
        <v>780</v>
      </c>
      <c r="D25" s="77" t="str">
        <f t="shared" si="11"/>
        <v>BRETT POWELL</v>
      </c>
      <c r="E25" s="69">
        <v>2</v>
      </c>
      <c r="F25" s="69">
        <v>0</v>
      </c>
      <c r="G25" s="69">
        <v>0</v>
      </c>
      <c r="H25" s="71">
        <v>0</v>
      </c>
      <c r="I25" s="69">
        <v>2</v>
      </c>
      <c r="J25" s="69">
        <f t="shared" si="12"/>
        <v>42</v>
      </c>
      <c r="K25" s="69">
        <f t="shared" si="13"/>
        <v>21</v>
      </c>
      <c r="L25" s="69">
        <f t="shared" si="14"/>
        <v>2</v>
      </c>
      <c r="M25" s="71">
        <f t="shared" si="15"/>
        <v>0.5</v>
      </c>
      <c r="N25" s="76"/>
      <c r="O25" s="69">
        <f t="shared" si="16"/>
        <v>40</v>
      </c>
      <c r="P25" s="69">
        <f t="shared" si="17"/>
        <v>21</v>
      </c>
      <c r="Q25" s="69">
        <f t="shared" si="18"/>
        <v>2</v>
      </c>
      <c r="R25" s="71">
        <f t="shared" si="19"/>
        <v>0.52500000000000002</v>
      </c>
      <c r="S25" s="70">
        <v>2</v>
      </c>
      <c r="T25" s="69">
        <v>1</v>
      </c>
      <c r="U25" s="69"/>
      <c r="V25" s="70">
        <v>5</v>
      </c>
      <c r="W25" s="69">
        <v>4</v>
      </c>
      <c r="X25" s="69"/>
      <c r="Y25" s="70">
        <v>4</v>
      </c>
      <c r="Z25" s="69">
        <v>3</v>
      </c>
      <c r="AA25" s="69"/>
      <c r="AB25" s="70">
        <v>5</v>
      </c>
      <c r="AC25" s="69">
        <v>2</v>
      </c>
      <c r="AD25" s="69"/>
      <c r="AE25" s="70"/>
      <c r="AF25" s="69"/>
      <c r="AG25" s="69"/>
      <c r="AH25" s="70">
        <v>5</v>
      </c>
      <c r="AI25" s="69">
        <v>5</v>
      </c>
      <c r="AJ25" s="69">
        <v>2</v>
      </c>
      <c r="AK25" s="70">
        <v>4</v>
      </c>
      <c r="AL25" s="69">
        <v>0</v>
      </c>
      <c r="AM25" s="69"/>
      <c r="AN25" s="70"/>
      <c r="AO25" s="69"/>
      <c r="AP25" s="69"/>
      <c r="AQ25" s="70"/>
      <c r="AR25" s="69"/>
      <c r="AS25" s="69"/>
      <c r="AT25" s="70">
        <v>4</v>
      </c>
      <c r="AU25" s="69">
        <v>1</v>
      </c>
      <c r="AV25" s="69"/>
      <c r="AW25" s="70"/>
      <c r="AX25" s="69"/>
      <c r="AY25" s="69"/>
      <c r="AZ25" s="70">
        <v>2</v>
      </c>
      <c r="BA25" s="69">
        <v>2</v>
      </c>
      <c r="BB25" s="69"/>
      <c r="BC25" s="70"/>
      <c r="BD25" s="69"/>
      <c r="BE25" s="69"/>
      <c r="BF25" s="70">
        <v>4</v>
      </c>
      <c r="BG25" s="69">
        <v>0</v>
      </c>
      <c r="BH25" s="69"/>
      <c r="BI25" s="70">
        <v>5</v>
      </c>
      <c r="BJ25" s="69">
        <v>3</v>
      </c>
      <c r="BK25" s="69"/>
      <c r="BL25" s="70"/>
      <c r="BM25" s="69"/>
      <c r="BN25" s="69"/>
      <c r="BO25" s="70"/>
      <c r="BP25" s="69"/>
      <c r="BQ25" s="69"/>
      <c r="BR25" s="70"/>
      <c r="BS25" s="69"/>
      <c r="BT25" s="69"/>
    </row>
    <row r="26" spans="1:72" ht="15.6">
      <c r="A26" s="68">
        <v>6</v>
      </c>
      <c r="B26" s="79" t="s">
        <v>493</v>
      </c>
      <c r="C26" s="78" t="s">
        <v>728</v>
      </c>
      <c r="D26" s="77" t="str">
        <f t="shared" si="11"/>
        <v>BOB LAWTON</v>
      </c>
      <c r="E26" s="69">
        <v>1664</v>
      </c>
      <c r="F26" s="69">
        <v>933</v>
      </c>
      <c r="G26" s="69">
        <v>77</v>
      </c>
      <c r="H26" s="71">
        <v>0.56069711538461542</v>
      </c>
      <c r="I26" s="69">
        <v>25</v>
      </c>
      <c r="J26" s="69">
        <f t="shared" si="12"/>
        <v>1725</v>
      </c>
      <c r="K26" s="69">
        <f t="shared" si="13"/>
        <v>965</v>
      </c>
      <c r="L26" s="69">
        <f t="shared" si="14"/>
        <v>78</v>
      </c>
      <c r="M26" s="71">
        <f t="shared" si="15"/>
        <v>0.55942028985507242</v>
      </c>
      <c r="N26" s="76"/>
      <c r="O26" s="69">
        <f t="shared" si="16"/>
        <v>61</v>
      </c>
      <c r="P26" s="69">
        <f t="shared" si="17"/>
        <v>32</v>
      </c>
      <c r="Q26" s="69">
        <f t="shared" si="18"/>
        <v>1</v>
      </c>
      <c r="R26" s="71">
        <f t="shared" si="19"/>
        <v>0.52459016393442626</v>
      </c>
      <c r="S26" s="70">
        <v>5</v>
      </c>
      <c r="T26" s="69">
        <v>1</v>
      </c>
      <c r="U26" s="69"/>
      <c r="V26" s="70">
        <v>4</v>
      </c>
      <c r="W26" s="69">
        <v>1</v>
      </c>
      <c r="X26" s="69"/>
      <c r="Y26" s="70">
        <v>4</v>
      </c>
      <c r="Z26" s="69">
        <v>1</v>
      </c>
      <c r="AA26" s="69"/>
      <c r="AB26" s="70">
        <v>4</v>
      </c>
      <c r="AC26" s="69">
        <v>2</v>
      </c>
      <c r="AD26" s="69"/>
      <c r="AE26" s="70">
        <v>3</v>
      </c>
      <c r="AF26" s="69">
        <v>0</v>
      </c>
      <c r="AG26" s="69"/>
      <c r="AH26" s="70">
        <v>5</v>
      </c>
      <c r="AI26" s="69">
        <v>4</v>
      </c>
      <c r="AJ26" s="69">
        <v>1</v>
      </c>
      <c r="AK26" s="70">
        <v>4</v>
      </c>
      <c r="AL26" s="69">
        <v>3</v>
      </c>
      <c r="AM26" s="69"/>
      <c r="AN26" s="70">
        <v>5</v>
      </c>
      <c r="AO26" s="69">
        <v>2</v>
      </c>
      <c r="AP26" s="69"/>
      <c r="AQ26" s="70"/>
      <c r="AR26" s="69"/>
      <c r="AS26" s="69"/>
      <c r="AT26" s="70">
        <v>4</v>
      </c>
      <c r="AU26" s="69">
        <v>3</v>
      </c>
      <c r="AV26" s="69"/>
      <c r="AW26" s="70">
        <v>3</v>
      </c>
      <c r="AX26" s="69">
        <v>2</v>
      </c>
      <c r="AY26" s="69"/>
      <c r="AZ26" s="70">
        <v>5</v>
      </c>
      <c r="BA26" s="69">
        <v>4</v>
      </c>
      <c r="BB26" s="69"/>
      <c r="BC26" s="70">
        <v>6</v>
      </c>
      <c r="BD26" s="69">
        <v>5</v>
      </c>
      <c r="BE26" s="69"/>
      <c r="BF26" s="70">
        <v>3</v>
      </c>
      <c r="BG26" s="69">
        <v>1</v>
      </c>
      <c r="BH26" s="69"/>
      <c r="BI26" s="70">
        <v>6</v>
      </c>
      <c r="BJ26" s="69">
        <v>3</v>
      </c>
      <c r="BK26" s="69"/>
      <c r="BL26" s="70"/>
      <c r="BM26" s="69"/>
      <c r="BN26" s="69"/>
      <c r="BO26" s="70"/>
      <c r="BP26" s="69"/>
      <c r="BQ26" s="69"/>
      <c r="BR26" s="70"/>
      <c r="BS26" s="69"/>
      <c r="BT26" s="69"/>
    </row>
    <row r="27" spans="1:72" ht="15.6">
      <c r="A27" s="68">
        <v>7</v>
      </c>
      <c r="B27" s="79" t="s">
        <v>368</v>
      </c>
      <c r="C27" s="78" t="s">
        <v>702</v>
      </c>
      <c r="D27" s="77" t="str">
        <f t="shared" si="11"/>
        <v>KEVIN SIMS</v>
      </c>
      <c r="E27" s="69">
        <v>279</v>
      </c>
      <c r="F27" s="69">
        <v>150</v>
      </c>
      <c r="G27" s="69">
        <v>13</v>
      </c>
      <c r="H27" s="71">
        <v>0.5376344086021505</v>
      </c>
      <c r="I27" s="69">
        <v>5</v>
      </c>
      <c r="J27" s="69">
        <f t="shared" si="12"/>
        <v>338</v>
      </c>
      <c r="K27" s="69">
        <f t="shared" si="13"/>
        <v>180</v>
      </c>
      <c r="L27" s="69">
        <f t="shared" si="14"/>
        <v>15</v>
      </c>
      <c r="M27" s="71">
        <f t="shared" si="15"/>
        <v>0.53254437869822491</v>
      </c>
      <c r="N27" s="76"/>
      <c r="O27" s="69">
        <f t="shared" si="16"/>
        <v>59</v>
      </c>
      <c r="P27" s="69">
        <f t="shared" si="17"/>
        <v>30</v>
      </c>
      <c r="Q27" s="69">
        <f t="shared" si="18"/>
        <v>2</v>
      </c>
      <c r="R27" s="71">
        <f t="shared" si="19"/>
        <v>0.50847457627118642</v>
      </c>
      <c r="S27" s="70">
        <v>5</v>
      </c>
      <c r="T27" s="69">
        <v>3</v>
      </c>
      <c r="U27" s="69"/>
      <c r="V27" s="70">
        <v>4</v>
      </c>
      <c r="W27" s="69">
        <v>2</v>
      </c>
      <c r="X27" s="69">
        <v>1</v>
      </c>
      <c r="Y27" s="70">
        <v>4</v>
      </c>
      <c r="Z27" s="69">
        <v>2</v>
      </c>
      <c r="AA27" s="69"/>
      <c r="AB27" s="70">
        <v>5</v>
      </c>
      <c r="AC27" s="69">
        <v>3</v>
      </c>
      <c r="AD27" s="69"/>
      <c r="AE27" s="70"/>
      <c r="AF27" s="69"/>
      <c r="AG27" s="69"/>
      <c r="AH27" s="70">
        <v>6</v>
      </c>
      <c r="AI27" s="69">
        <v>3</v>
      </c>
      <c r="AJ27" s="69"/>
      <c r="AK27" s="70">
        <v>5</v>
      </c>
      <c r="AL27" s="69">
        <v>3</v>
      </c>
      <c r="AM27" s="69"/>
      <c r="AN27" s="70">
        <v>5</v>
      </c>
      <c r="AO27" s="69">
        <v>2</v>
      </c>
      <c r="AP27" s="69"/>
      <c r="AQ27" s="70"/>
      <c r="AR27" s="69"/>
      <c r="AS27" s="69"/>
      <c r="AT27" s="70">
        <v>4</v>
      </c>
      <c r="AU27" s="69">
        <v>3</v>
      </c>
      <c r="AV27" s="69"/>
      <c r="AW27" s="70">
        <v>2</v>
      </c>
      <c r="AX27" s="69">
        <v>1</v>
      </c>
      <c r="AY27" s="69"/>
      <c r="AZ27" s="70">
        <v>4</v>
      </c>
      <c r="BA27" s="69">
        <v>2</v>
      </c>
      <c r="BB27" s="69">
        <v>1</v>
      </c>
      <c r="BC27" s="70">
        <v>6</v>
      </c>
      <c r="BD27" s="69">
        <v>2</v>
      </c>
      <c r="BE27" s="69"/>
      <c r="BF27" s="70">
        <v>4</v>
      </c>
      <c r="BG27" s="69">
        <v>0</v>
      </c>
      <c r="BH27" s="69"/>
      <c r="BI27" s="70">
        <v>5</v>
      </c>
      <c r="BJ27" s="69">
        <v>4</v>
      </c>
      <c r="BK27" s="69"/>
      <c r="BL27" s="70"/>
      <c r="BM27" s="69"/>
      <c r="BN27" s="69"/>
      <c r="BO27" s="70"/>
      <c r="BP27" s="69"/>
      <c r="BQ27" s="69"/>
      <c r="BR27" s="70"/>
      <c r="BS27" s="69"/>
      <c r="BT27" s="69"/>
    </row>
    <row r="28" spans="1:72" ht="15.6">
      <c r="A28" s="68">
        <v>8</v>
      </c>
      <c r="B28" s="79" t="s">
        <v>790</v>
      </c>
      <c r="C28" s="78" t="s">
        <v>712</v>
      </c>
      <c r="D28" s="77" t="str">
        <f t="shared" si="11"/>
        <v>RON KEEN</v>
      </c>
      <c r="E28" s="69"/>
      <c r="F28" s="69"/>
      <c r="G28" s="69"/>
      <c r="H28" s="71"/>
      <c r="I28" s="69">
        <v>1</v>
      </c>
      <c r="J28" s="69">
        <f t="shared" si="12"/>
        <v>2</v>
      </c>
      <c r="K28" s="69">
        <f t="shared" si="13"/>
        <v>1</v>
      </c>
      <c r="L28" s="69">
        <f t="shared" si="14"/>
        <v>0</v>
      </c>
      <c r="M28" s="71">
        <f t="shared" si="15"/>
        <v>0.5</v>
      </c>
      <c r="N28" s="76"/>
      <c r="O28" s="69">
        <f t="shared" si="16"/>
        <v>2</v>
      </c>
      <c r="P28" s="69">
        <f t="shared" si="17"/>
        <v>1</v>
      </c>
      <c r="Q28" s="69">
        <f t="shared" si="18"/>
        <v>0</v>
      </c>
      <c r="R28" s="71">
        <f t="shared" si="19"/>
        <v>0.5</v>
      </c>
      <c r="S28" s="70"/>
      <c r="T28" s="69"/>
      <c r="U28" s="69"/>
      <c r="V28" s="70"/>
      <c r="W28" s="69"/>
      <c r="X28" s="69"/>
      <c r="Y28" s="70"/>
      <c r="Z28" s="69"/>
      <c r="AA28" s="69"/>
      <c r="AB28" s="70"/>
      <c r="AC28" s="69"/>
      <c r="AD28" s="69"/>
      <c r="AE28" s="70"/>
      <c r="AF28" s="69"/>
      <c r="AG28" s="69"/>
      <c r="AH28" s="70"/>
      <c r="AI28" s="69"/>
      <c r="AJ28" s="69"/>
      <c r="AK28" s="70"/>
      <c r="AL28" s="69"/>
      <c r="AM28" s="69"/>
      <c r="AN28" s="70"/>
      <c r="AO28" s="69"/>
      <c r="AP28" s="69"/>
      <c r="AQ28" s="70"/>
      <c r="AR28" s="69"/>
      <c r="AS28" s="69"/>
      <c r="AT28" s="70">
        <v>2</v>
      </c>
      <c r="AU28" s="69">
        <v>1</v>
      </c>
      <c r="AV28" s="69"/>
      <c r="AW28" s="70"/>
      <c r="AX28" s="69"/>
      <c r="AY28" s="69"/>
      <c r="AZ28" s="70"/>
      <c r="BA28" s="69"/>
      <c r="BB28" s="69"/>
      <c r="BC28" s="70"/>
      <c r="BD28" s="69"/>
      <c r="BE28" s="69"/>
      <c r="BF28" s="70"/>
      <c r="BG28" s="69"/>
      <c r="BH28" s="69"/>
      <c r="BI28" s="70"/>
      <c r="BJ28" s="69"/>
      <c r="BK28" s="69"/>
      <c r="BL28" s="70"/>
      <c r="BM28" s="69"/>
      <c r="BN28" s="69"/>
      <c r="BO28" s="70"/>
      <c r="BP28" s="69"/>
      <c r="BQ28" s="69"/>
      <c r="BR28" s="70"/>
      <c r="BS28" s="69"/>
      <c r="BT28" s="69"/>
    </row>
    <row r="29" spans="1:72" ht="15.6">
      <c r="A29" s="68">
        <v>9</v>
      </c>
      <c r="B29" s="79" t="s">
        <v>533</v>
      </c>
      <c r="C29" s="78" t="s">
        <v>728</v>
      </c>
      <c r="D29" s="77" t="str">
        <f t="shared" si="11"/>
        <v>BOB HAZEMY</v>
      </c>
      <c r="E29" s="69">
        <v>443</v>
      </c>
      <c r="F29" s="69">
        <v>226</v>
      </c>
      <c r="G29" s="69">
        <v>9</v>
      </c>
      <c r="H29" s="71">
        <v>0.51015801354401802</v>
      </c>
      <c r="I29" s="69">
        <v>10</v>
      </c>
      <c r="J29" s="69">
        <f t="shared" si="12"/>
        <v>484</v>
      </c>
      <c r="K29" s="69">
        <f t="shared" si="13"/>
        <v>246</v>
      </c>
      <c r="L29" s="69">
        <f t="shared" si="14"/>
        <v>11</v>
      </c>
      <c r="M29" s="71">
        <f t="shared" si="15"/>
        <v>0.50826446280991733</v>
      </c>
      <c r="N29" s="76"/>
      <c r="O29" s="69">
        <f t="shared" si="16"/>
        <v>41</v>
      </c>
      <c r="P29" s="69">
        <f t="shared" si="17"/>
        <v>20</v>
      </c>
      <c r="Q29" s="69">
        <f t="shared" si="18"/>
        <v>2</v>
      </c>
      <c r="R29" s="71">
        <f t="shared" si="19"/>
        <v>0.48780487804878048</v>
      </c>
      <c r="S29" s="70">
        <v>4</v>
      </c>
      <c r="T29" s="69">
        <v>0</v>
      </c>
      <c r="U29" s="69"/>
      <c r="V29" s="70"/>
      <c r="W29" s="69"/>
      <c r="X29" s="69"/>
      <c r="Y29" s="70">
        <v>3</v>
      </c>
      <c r="Z29" s="69">
        <v>2</v>
      </c>
      <c r="AA29" s="69">
        <v>1</v>
      </c>
      <c r="AB29" s="70">
        <v>4</v>
      </c>
      <c r="AC29" s="69">
        <v>1</v>
      </c>
      <c r="AD29" s="69"/>
      <c r="AE29" s="70"/>
      <c r="AF29" s="69"/>
      <c r="AG29" s="69"/>
      <c r="AH29" s="70">
        <v>3</v>
      </c>
      <c r="AI29" s="69">
        <v>2</v>
      </c>
      <c r="AJ29" s="69"/>
      <c r="AK29" s="70">
        <v>4</v>
      </c>
      <c r="AL29" s="69">
        <v>1</v>
      </c>
      <c r="AM29" s="69"/>
      <c r="AN29" s="70">
        <v>4</v>
      </c>
      <c r="AO29" s="69">
        <v>3</v>
      </c>
      <c r="AP29" s="69"/>
      <c r="AQ29" s="70"/>
      <c r="AR29" s="69"/>
      <c r="AS29" s="69"/>
      <c r="AT29" s="70">
        <v>1</v>
      </c>
      <c r="AU29" s="69">
        <v>1</v>
      </c>
      <c r="AV29" s="69"/>
      <c r="AW29" s="70">
        <v>3</v>
      </c>
      <c r="AX29" s="69">
        <v>2</v>
      </c>
      <c r="AY29" s="69"/>
      <c r="AZ29" s="70">
        <v>4</v>
      </c>
      <c r="BA29" s="69">
        <v>2</v>
      </c>
      <c r="BB29" s="69"/>
      <c r="BC29" s="70">
        <v>3</v>
      </c>
      <c r="BD29" s="69">
        <v>3</v>
      </c>
      <c r="BE29" s="69">
        <v>1</v>
      </c>
      <c r="BF29" s="70">
        <v>4</v>
      </c>
      <c r="BG29" s="69">
        <v>1</v>
      </c>
      <c r="BH29" s="69"/>
      <c r="BI29" s="70">
        <v>4</v>
      </c>
      <c r="BJ29" s="69">
        <v>2</v>
      </c>
      <c r="BK29" s="69"/>
      <c r="BL29" s="70"/>
      <c r="BM29" s="69"/>
      <c r="BN29" s="69"/>
      <c r="BO29" s="70"/>
      <c r="BP29" s="69"/>
      <c r="BQ29" s="69"/>
      <c r="BR29" s="70"/>
      <c r="BS29" s="69"/>
      <c r="BT29" s="69"/>
    </row>
    <row r="30" spans="1:72" ht="15.6">
      <c r="A30" s="68">
        <v>10</v>
      </c>
      <c r="B30" s="79" t="s">
        <v>656</v>
      </c>
      <c r="C30" s="78" t="s">
        <v>696</v>
      </c>
      <c r="D30" s="77" t="str">
        <f t="shared" si="11"/>
        <v>CHARLIE BAKER</v>
      </c>
      <c r="E30" s="69">
        <v>1238</v>
      </c>
      <c r="F30" s="69">
        <v>632</v>
      </c>
      <c r="G30" s="69">
        <v>5</v>
      </c>
      <c r="H30" s="71">
        <v>0.51050080775444262</v>
      </c>
      <c r="I30" s="69">
        <v>22</v>
      </c>
      <c r="J30" s="69">
        <f t="shared" si="12"/>
        <v>1291</v>
      </c>
      <c r="K30" s="69">
        <f t="shared" si="13"/>
        <v>657</v>
      </c>
      <c r="L30" s="69">
        <f t="shared" si="14"/>
        <v>5</v>
      </c>
      <c r="M30" s="71">
        <f t="shared" si="15"/>
        <v>0.50890782339271878</v>
      </c>
      <c r="N30" s="76"/>
      <c r="O30" s="69">
        <f t="shared" si="16"/>
        <v>53</v>
      </c>
      <c r="P30" s="69">
        <f t="shared" si="17"/>
        <v>25</v>
      </c>
      <c r="Q30" s="69">
        <f t="shared" si="18"/>
        <v>0</v>
      </c>
      <c r="R30" s="71">
        <f t="shared" si="19"/>
        <v>0.47169811320754718</v>
      </c>
      <c r="S30" s="70">
        <v>4</v>
      </c>
      <c r="T30" s="69">
        <v>1</v>
      </c>
      <c r="U30" s="69"/>
      <c r="V30" s="70">
        <v>2</v>
      </c>
      <c r="W30" s="69">
        <v>1</v>
      </c>
      <c r="X30" s="69"/>
      <c r="Y30" s="70">
        <v>3</v>
      </c>
      <c r="Z30" s="69">
        <v>0</v>
      </c>
      <c r="AA30" s="69"/>
      <c r="AB30" s="70">
        <v>4</v>
      </c>
      <c r="AC30" s="69">
        <v>1</v>
      </c>
      <c r="AD30" s="69"/>
      <c r="AE30" s="70">
        <v>4</v>
      </c>
      <c r="AF30" s="69">
        <v>2</v>
      </c>
      <c r="AG30" s="69"/>
      <c r="AH30" s="70">
        <v>5</v>
      </c>
      <c r="AI30" s="69">
        <v>2</v>
      </c>
      <c r="AJ30" s="69"/>
      <c r="AK30" s="70">
        <v>4</v>
      </c>
      <c r="AL30" s="69">
        <v>2</v>
      </c>
      <c r="AM30" s="69"/>
      <c r="AN30" s="70">
        <v>3</v>
      </c>
      <c r="AO30" s="69">
        <v>3</v>
      </c>
      <c r="AP30" s="69"/>
      <c r="AQ30" s="70"/>
      <c r="AR30" s="69"/>
      <c r="AS30" s="69"/>
      <c r="AT30" s="70">
        <v>1</v>
      </c>
      <c r="AU30" s="69">
        <v>1</v>
      </c>
      <c r="AV30" s="69"/>
      <c r="AW30" s="70">
        <v>4</v>
      </c>
      <c r="AX30" s="69">
        <v>1</v>
      </c>
      <c r="AY30" s="69"/>
      <c r="AZ30" s="70">
        <v>4</v>
      </c>
      <c r="BA30" s="69">
        <v>0</v>
      </c>
      <c r="BB30" s="69"/>
      <c r="BC30" s="70">
        <v>6</v>
      </c>
      <c r="BD30" s="69">
        <v>4</v>
      </c>
      <c r="BE30" s="69"/>
      <c r="BF30" s="70">
        <v>4</v>
      </c>
      <c r="BG30" s="69">
        <v>4</v>
      </c>
      <c r="BH30" s="69"/>
      <c r="BI30" s="70">
        <v>5</v>
      </c>
      <c r="BJ30" s="69">
        <v>3</v>
      </c>
      <c r="BK30" s="69"/>
      <c r="BL30" s="70"/>
      <c r="BM30" s="69"/>
      <c r="BN30" s="69"/>
      <c r="BO30" s="70"/>
      <c r="BP30" s="69"/>
      <c r="BQ30" s="69"/>
      <c r="BR30" s="70"/>
      <c r="BS30" s="69"/>
      <c r="BT30" s="69"/>
    </row>
    <row r="31" spans="1:72" ht="15.6">
      <c r="A31" s="68">
        <v>11</v>
      </c>
      <c r="B31" s="75" t="s">
        <v>789</v>
      </c>
      <c r="C31" s="74" t="s">
        <v>788</v>
      </c>
      <c r="D31" s="77" t="str">
        <f t="shared" si="11"/>
        <v>JON MIDDLETON</v>
      </c>
      <c r="E31" s="69"/>
      <c r="F31" s="69"/>
      <c r="G31" s="69"/>
      <c r="H31" s="71"/>
      <c r="I31" s="69">
        <v>1</v>
      </c>
      <c r="J31" s="69">
        <f t="shared" si="12"/>
        <v>46</v>
      </c>
      <c r="K31" s="69">
        <f t="shared" si="13"/>
        <v>19</v>
      </c>
      <c r="L31" s="69">
        <f t="shared" si="14"/>
        <v>0</v>
      </c>
      <c r="M31" s="71">
        <f t="shared" si="15"/>
        <v>0.41304347826086957</v>
      </c>
      <c r="N31" s="76"/>
      <c r="O31" s="69">
        <f t="shared" si="16"/>
        <v>46</v>
      </c>
      <c r="P31" s="69">
        <f t="shared" si="17"/>
        <v>19</v>
      </c>
      <c r="Q31" s="69">
        <f t="shared" si="18"/>
        <v>0</v>
      </c>
      <c r="R31" s="71">
        <f t="shared" si="19"/>
        <v>0.41304347826086957</v>
      </c>
      <c r="S31" s="70"/>
      <c r="T31" s="69"/>
      <c r="U31" s="69"/>
      <c r="V31" s="70">
        <v>5</v>
      </c>
      <c r="W31" s="69">
        <v>3</v>
      </c>
      <c r="X31" s="69"/>
      <c r="Y31" s="70">
        <v>2</v>
      </c>
      <c r="Z31" s="69">
        <v>1</v>
      </c>
      <c r="AA31" s="69"/>
      <c r="AB31" s="70">
        <v>4</v>
      </c>
      <c r="AC31" s="69">
        <v>2</v>
      </c>
      <c r="AD31" s="69"/>
      <c r="AE31" s="70">
        <v>4</v>
      </c>
      <c r="AF31" s="69">
        <v>1</v>
      </c>
      <c r="AG31" s="69"/>
      <c r="AH31" s="70">
        <v>2</v>
      </c>
      <c r="AI31" s="69">
        <v>1</v>
      </c>
      <c r="AJ31" s="69"/>
      <c r="AK31" s="70">
        <v>2</v>
      </c>
      <c r="AL31" s="69">
        <v>1</v>
      </c>
      <c r="AM31" s="69"/>
      <c r="AN31" s="70"/>
      <c r="AO31" s="69"/>
      <c r="AP31" s="69"/>
      <c r="AQ31" s="70"/>
      <c r="AR31" s="69"/>
      <c r="AS31" s="69"/>
      <c r="AT31" s="70">
        <v>3</v>
      </c>
      <c r="AU31" s="69">
        <v>1</v>
      </c>
      <c r="AV31" s="69"/>
      <c r="AW31" s="70">
        <v>4</v>
      </c>
      <c r="AX31" s="69">
        <v>2</v>
      </c>
      <c r="AY31" s="69"/>
      <c r="AZ31" s="70">
        <v>5</v>
      </c>
      <c r="BA31" s="69">
        <v>2</v>
      </c>
      <c r="BB31" s="69"/>
      <c r="BC31" s="70">
        <v>6</v>
      </c>
      <c r="BD31" s="69">
        <v>4</v>
      </c>
      <c r="BE31" s="69"/>
      <c r="BF31" s="70">
        <v>4</v>
      </c>
      <c r="BG31" s="69">
        <v>1</v>
      </c>
      <c r="BH31" s="69"/>
      <c r="BI31" s="70">
        <v>5</v>
      </c>
      <c r="BJ31" s="69">
        <v>0</v>
      </c>
      <c r="BK31" s="69"/>
      <c r="BL31" s="70"/>
      <c r="BM31" s="69"/>
      <c r="BN31" s="69"/>
      <c r="BO31" s="70"/>
      <c r="BP31" s="69"/>
      <c r="BQ31" s="69"/>
      <c r="BR31" s="70"/>
      <c r="BS31" s="69"/>
      <c r="BT31" s="69"/>
    </row>
    <row r="32" spans="1:72" ht="15.6">
      <c r="A32" s="68">
        <v>12</v>
      </c>
      <c r="B32" s="75" t="s">
        <v>787</v>
      </c>
      <c r="C32" s="74" t="s">
        <v>1815</v>
      </c>
      <c r="D32" s="77" t="str">
        <f t="shared" si="11"/>
        <v>ERIK DAVENPORT</v>
      </c>
      <c r="E32" s="69"/>
      <c r="F32" s="69"/>
      <c r="G32" s="69"/>
      <c r="H32" s="71"/>
      <c r="I32" s="69">
        <v>1</v>
      </c>
      <c r="J32" s="69">
        <f t="shared" si="12"/>
        <v>59</v>
      </c>
      <c r="K32" s="69">
        <f t="shared" si="13"/>
        <v>24</v>
      </c>
      <c r="L32" s="69">
        <f t="shared" si="14"/>
        <v>0</v>
      </c>
      <c r="M32" s="71">
        <f t="shared" si="15"/>
        <v>0.40677966101694918</v>
      </c>
      <c r="N32" s="76"/>
      <c r="O32" s="69">
        <f t="shared" si="16"/>
        <v>59</v>
      </c>
      <c r="P32" s="69">
        <f t="shared" si="17"/>
        <v>24</v>
      </c>
      <c r="Q32" s="69">
        <f t="shared" si="18"/>
        <v>0</v>
      </c>
      <c r="R32" s="71">
        <f t="shared" si="19"/>
        <v>0.40677966101694918</v>
      </c>
      <c r="S32" s="70">
        <v>4</v>
      </c>
      <c r="T32" s="69">
        <v>3</v>
      </c>
      <c r="U32" s="69"/>
      <c r="V32" s="70">
        <v>4</v>
      </c>
      <c r="W32" s="69">
        <v>0</v>
      </c>
      <c r="X32" s="69"/>
      <c r="Y32" s="70">
        <v>4</v>
      </c>
      <c r="Z32" s="69">
        <v>2</v>
      </c>
      <c r="AA32" s="69"/>
      <c r="AB32" s="70">
        <v>4</v>
      </c>
      <c r="AC32" s="69">
        <v>2</v>
      </c>
      <c r="AD32" s="69"/>
      <c r="AE32" s="70">
        <v>5</v>
      </c>
      <c r="AF32" s="69">
        <v>2</v>
      </c>
      <c r="AG32" s="69"/>
      <c r="AH32" s="70">
        <v>4</v>
      </c>
      <c r="AI32" s="69">
        <v>2</v>
      </c>
      <c r="AJ32" s="69"/>
      <c r="AK32" s="70">
        <v>3</v>
      </c>
      <c r="AL32" s="69">
        <v>0</v>
      </c>
      <c r="AM32" s="69"/>
      <c r="AN32" s="70">
        <v>4</v>
      </c>
      <c r="AO32" s="69">
        <v>3</v>
      </c>
      <c r="AP32" s="69"/>
      <c r="AQ32" s="70"/>
      <c r="AR32" s="69"/>
      <c r="AS32" s="69"/>
      <c r="AT32" s="70">
        <v>4</v>
      </c>
      <c r="AU32" s="69">
        <v>0</v>
      </c>
      <c r="AV32" s="69"/>
      <c r="AW32" s="70">
        <v>3</v>
      </c>
      <c r="AX32" s="69">
        <v>0</v>
      </c>
      <c r="AY32" s="69"/>
      <c r="AZ32" s="70">
        <v>5</v>
      </c>
      <c r="BA32" s="69">
        <v>3</v>
      </c>
      <c r="BB32" s="69"/>
      <c r="BC32" s="70">
        <v>6</v>
      </c>
      <c r="BD32" s="69">
        <v>3</v>
      </c>
      <c r="BE32" s="69"/>
      <c r="BF32" s="70">
        <v>4</v>
      </c>
      <c r="BG32" s="69">
        <v>2</v>
      </c>
      <c r="BH32" s="69"/>
      <c r="BI32" s="70">
        <v>5</v>
      </c>
      <c r="BJ32" s="69">
        <v>2</v>
      </c>
      <c r="BK32" s="69"/>
      <c r="BL32" s="70"/>
      <c r="BM32" s="69"/>
      <c r="BN32" s="69"/>
      <c r="BO32" s="70"/>
      <c r="BP32" s="69"/>
      <c r="BQ32" s="69"/>
      <c r="BR32" s="70"/>
      <c r="BS32" s="69"/>
      <c r="BT32" s="69"/>
    </row>
    <row r="33" spans="1:72" ht="15.6">
      <c r="A33" s="68">
        <v>13</v>
      </c>
      <c r="B33" s="79" t="s">
        <v>321</v>
      </c>
      <c r="C33" s="78" t="s">
        <v>732</v>
      </c>
      <c r="D33" s="77" t="str">
        <f t="shared" si="11"/>
        <v>MARK TOMLIN</v>
      </c>
      <c r="E33" s="69">
        <v>800</v>
      </c>
      <c r="F33" s="69">
        <v>437</v>
      </c>
      <c r="G33" s="69">
        <v>56</v>
      </c>
      <c r="H33" s="71">
        <v>0.54625000000000001</v>
      </c>
      <c r="I33" s="69">
        <v>16</v>
      </c>
      <c r="J33" s="69">
        <f t="shared" si="12"/>
        <v>825</v>
      </c>
      <c r="K33" s="69">
        <f t="shared" si="13"/>
        <v>447</v>
      </c>
      <c r="L33" s="69">
        <f t="shared" si="14"/>
        <v>56</v>
      </c>
      <c r="M33" s="71">
        <f t="shared" si="15"/>
        <v>0.54181818181818187</v>
      </c>
      <c r="N33" s="76"/>
      <c r="O33" s="69">
        <f t="shared" si="16"/>
        <v>25</v>
      </c>
      <c r="P33" s="69">
        <f t="shared" si="17"/>
        <v>10</v>
      </c>
      <c r="Q33" s="69">
        <f t="shared" si="18"/>
        <v>0</v>
      </c>
      <c r="R33" s="71">
        <f t="shared" si="19"/>
        <v>0.4</v>
      </c>
      <c r="S33" s="70">
        <v>4</v>
      </c>
      <c r="T33" s="69">
        <v>3</v>
      </c>
      <c r="U33" s="69"/>
      <c r="V33" s="70"/>
      <c r="W33" s="69"/>
      <c r="X33" s="69"/>
      <c r="Y33" s="70"/>
      <c r="Z33" s="69"/>
      <c r="AA33" s="69"/>
      <c r="AB33" s="70"/>
      <c r="AC33" s="69"/>
      <c r="AD33" s="69"/>
      <c r="AE33" s="70"/>
      <c r="AF33" s="69"/>
      <c r="AG33" s="69"/>
      <c r="AH33" s="70"/>
      <c r="AI33" s="69"/>
      <c r="AJ33" s="69"/>
      <c r="AK33" s="70"/>
      <c r="AL33" s="69"/>
      <c r="AM33" s="69"/>
      <c r="AN33" s="70"/>
      <c r="AO33" s="69"/>
      <c r="AP33" s="69"/>
      <c r="AQ33" s="70"/>
      <c r="AR33" s="69"/>
      <c r="AS33" s="69"/>
      <c r="AT33" s="70">
        <v>4</v>
      </c>
      <c r="AU33" s="69">
        <v>2</v>
      </c>
      <c r="AV33" s="69"/>
      <c r="AW33" s="70">
        <v>4</v>
      </c>
      <c r="AX33" s="69">
        <v>2</v>
      </c>
      <c r="AY33" s="69"/>
      <c r="AZ33" s="70">
        <v>4</v>
      </c>
      <c r="BA33" s="69">
        <v>2</v>
      </c>
      <c r="BB33" s="69"/>
      <c r="BC33" s="70">
        <v>5</v>
      </c>
      <c r="BD33" s="69">
        <v>0</v>
      </c>
      <c r="BE33" s="69"/>
      <c r="BF33" s="70">
        <v>4</v>
      </c>
      <c r="BG33" s="69">
        <v>1</v>
      </c>
      <c r="BH33" s="69"/>
      <c r="BI33" s="70"/>
      <c r="BJ33" s="69"/>
      <c r="BK33" s="69"/>
      <c r="BL33" s="70"/>
      <c r="BM33" s="69"/>
      <c r="BN33" s="69"/>
      <c r="BO33" s="70"/>
      <c r="BP33" s="69"/>
      <c r="BQ33" s="69"/>
      <c r="BR33" s="70"/>
      <c r="BS33" s="69"/>
      <c r="BT33" s="69"/>
    </row>
    <row r="34" spans="1:72" ht="15.6">
      <c r="A34" s="68">
        <v>14</v>
      </c>
      <c r="B34" s="75" t="s">
        <v>786</v>
      </c>
      <c r="C34" s="74" t="s">
        <v>712</v>
      </c>
      <c r="D34" s="77" t="str">
        <f t="shared" si="11"/>
        <v>RON KEEHAN</v>
      </c>
      <c r="E34" s="69"/>
      <c r="F34" s="69"/>
      <c r="G34" s="69"/>
      <c r="H34" s="71"/>
      <c r="I34" s="69">
        <v>1</v>
      </c>
      <c r="J34" s="69">
        <f t="shared" si="12"/>
        <v>7</v>
      </c>
      <c r="K34" s="69">
        <f t="shared" si="13"/>
        <v>2</v>
      </c>
      <c r="L34" s="69">
        <f t="shared" si="14"/>
        <v>0</v>
      </c>
      <c r="M34" s="71">
        <f t="shared" si="15"/>
        <v>0.2857142857142857</v>
      </c>
      <c r="N34" s="76"/>
      <c r="O34" s="69">
        <f t="shared" si="16"/>
        <v>7</v>
      </c>
      <c r="P34" s="69">
        <f t="shared" si="17"/>
        <v>2</v>
      </c>
      <c r="Q34" s="69">
        <f t="shared" si="18"/>
        <v>0</v>
      </c>
      <c r="R34" s="71">
        <f t="shared" si="19"/>
        <v>0.2857142857142857</v>
      </c>
      <c r="S34" s="70"/>
      <c r="T34" s="69"/>
      <c r="U34" s="69"/>
      <c r="V34" s="70"/>
      <c r="W34" s="69"/>
      <c r="X34" s="69"/>
      <c r="Y34" s="70"/>
      <c r="Z34" s="69"/>
      <c r="AA34" s="69"/>
      <c r="AB34" s="70"/>
      <c r="AC34" s="69"/>
      <c r="AD34" s="69"/>
      <c r="AE34" s="70">
        <v>4</v>
      </c>
      <c r="AF34" s="69">
        <v>2</v>
      </c>
      <c r="AG34" s="69"/>
      <c r="AH34" s="70"/>
      <c r="AI34" s="69"/>
      <c r="AJ34" s="69"/>
      <c r="AK34" s="70"/>
      <c r="AL34" s="69"/>
      <c r="AM34" s="69"/>
      <c r="AN34" s="70"/>
      <c r="AO34" s="69"/>
      <c r="AP34" s="69"/>
      <c r="AQ34" s="70"/>
      <c r="AR34" s="69"/>
      <c r="AS34" s="69"/>
      <c r="AT34" s="70"/>
      <c r="AU34" s="69"/>
      <c r="AV34" s="69"/>
      <c r="AW34" s="70">
        <v>3</v>
      </c>
      <c r="AX34" s="69">
        <v>0</v>
      </c>
      <c r="AY34" s="69"/>
      <c r="AZ34" s="70"/>
      <c r="BA34" s="69"/>
      <c r="BB34" s="69"/>
      <c r="BC34" s="70"/>
      <c r="BD34" s="69"/>
      <c r="BE34" s="69"/>
      <c r="BF34" s="70"/>
      <c r="BG34" s="69"/>
      <c r="BH34" s="69"/>
      <c r="BI34" s="70"/>
      <c r="BJ34" s="69"/>
      <c r="BK34" s="69"/>
      <c r="BL34" s="70"/>
      <c r="BM34" s="69"/>
      <c r="BN34" s="69"/>
      <c r="BO34" s="70"/>
      <c r="BP34" s="69"/>
      <c r="BQ34" s="69"/>
      <c r="BR34" s="70"/>
      <c r="BS34" s="69"/>
      <c r="BT34" s="69"/>
    </row>
    <row r="35" spans="1:72" ht="15.6">
      <c r="A35" s="68">
        <v>15</v>
      </c>
      <c r="B35" s="79" t="s">
        <v>471</v>
      </c>
      <c r="C35" s="78" t="s">
        <v>745</v>
      </c>
      <c r="D35" s="77" t="str">
        <f t="shared" si="11"/>
        <v>RAY MCCARRICK</v>
      </c>
      <c r="E35" s="69">
        <v>426</v>
      </c>
      <c r="F35" s="69">
        <v>184</v>
      </c>
      <c r="G35" s="69">
        <v>2</v>
      </c>
      <c r="H35" s="71">
        <v>0.431924882629108</v>
      </c>
      <c r="I35" s="69">
        <v>10</v>
      </c>
      <c r="J35" s="69">
        <f t="shared" si="12"/>
        <v>469</v>
      </c>
      <c r="K35" s="69">
        <f t="shared" si="13"/>
        <v>194</v>
      </c>
      <c r="L35" s="69">
        <f t="shared" si="14"/>
        <v>2</v>
      </c>
      <c r="M35" s="71">
        <f t="shared" si="15"/>
        <v>0.4136460554371002</v>
      </c>
      <c r="N35" s="76"/>
      <c r="O35" s="69">
        <f t="shared" si="16"/>
        <v>43</v>
      </c>
      <c r="P35" s="69">
        <f t="shared" si="17"/>
        <v>10</v>
      </c>
      <c r="Q35" s="69">
        <f t="shared" si="18"/>
        <v>0</v>
      </c>
      <c r="R35" s="71">
        <f t="shared" si="19"/>
        <v>0.23255813953488372</v>
      </c>
      <c r="S35" s="70">
        <v>2</v>
      </c>
      <c r="T35" s="69">
        <v>0</v>
      </c>
      <c r="U35" s="69"/>
      <c r="V35" s="70"/>
      <c r="W35" s="69"/>
      <c r="X35" s="69"/>
      <c r="Y35" s="70">
        <v>2</v>
      </c>
      <c r="Z35" s="69">
        <v>0</v>
      </c>
      <c r="AA35" s="69"/>
      <c r="AB35" s="70">
        <v>4</v>
      </c>
      <c r="AC35" s="69">
        <v>1</v>
      </c>
      <c r="AD35" s="69"/>
      <c r="AE35" s="70">
        <v>4</v>
      </c>
      <c r="AF35" s="69">
        <v>0</v>
      </c>
      <c r="AG35" s="69"/>
      <c r="AH35" s="70">
        <v>4</v>
      </c>
      <c r="AI35" s="69">
        <v>3</v>
      </c>
      <c r="AJ35" s="69"/>
      <c r="AK35" s="70">
        <v>2</v>
      </c>
      <c r="AL35" s="69">
        <v>1</v>
      </c>
      <c r="AM35" s="69"/>
      <c r="AN35" s="70">
        <v>5</v>
      </c>
      <c r="AO35" s="69">
        <v>0</v>
      </c>
      <c r="AP35" s="69"/>
      <c r="AQ35" s="70"/>
      <c r="AR35" s="69"/>
      <c r="AS35" s="69"/>
      <c r="AT35" s="70">
        <v>3</v>
      </c>
      <c r="AU35" s="69">
        <v>1</v>
      </c>
      <c r="AV35" s="69"/>
      <c r="AW35" s="70">
        <v>3</v>
      </c>
      <c r="AX35" s="69">
        <v>0</v>
      </c>
      <c r="AY35" s="69"/>
      <c r="AZ35" s="70">
        <v>2</v>
      </c>
      <c r="BA35" s="69">
        <v>0</v>
      </c>
      <c r="BB35" s="69"/>
      <c r="BC35" s="70">
        <v>5</v>
      </c>
      <c r="BD35" s="69">
        <v>1</v>
      </c>
      <c r="BE35" s="69"/>
      <c r="BF35" s="70">
        <v>2</v>
      </c>
      <c r="BG35" s="69">
        <v>0</v>
      </c>
      <c r="BH35" s="69"/>
      <c r="BI35" s="70">
        <v>5</v>
      </c>
      <c r="BJ35" s="69">
        <v>3</v>
      </c>
      <c r="BK35" s="69"/>
      <c r="BL35" s="70"/>
      <c r="BM35" s="69"/>
      <c r="BN35" s="69"/>
      <c r="BO35" s="70"/>
      <c r="BP35" s="69"/>
      <c r="BQ35" s="69"/>
      <c r="BR35" s="70"/>
      <c r="BS35" s="69"/>
      <c r="BT35" s="69"/>
    </row>
    <row r="36" spans="1:72" ht="16.2">
      <c r="A36" s="68"/>
      <c r="B36" s="75" t="s">
        <v>785</v>
      </c>
      <c r="C36" s="74"/>
      <c r="D36" s="74"/>
      <c r="E36" s="69">
        <f>SUM(E21:E35)</f>
        <v>6880</v>
      </c>
      <c r="F36" s="69">
        <f>SUM(F21:F35)</f>
        <v>3748</v>
      </c>
      <c r="G36" s="69">
        <f>SUM(G21:G35)</f>
        <v>301</v>
      </c>
      <c r="H36" s="71">
        <f>+F36/E36</f>
        <v>0.54476744186046511</v>
      </c>
      <c r="I36" s="69">
        <f>AVERAGE(I21:I35)</f>
        <v>8.7333333333333325</v>
      </c>
      <c r="J36" s="69">
        <f>SUM(J21:J35)</f>
        <v>7526</v>
      </c>
      <c r="K36" s="69">
        <f>SUM(K21:K35)</f>
        <v>4075</v>
      </c>
      <c r="L36" s="69">
        <f>+G36+Q36</f>
        <v>317</v>
      </c>
      <c r="M36" s="71">
        <f>+K36/J36</f>
        <v>0.54145628487908581</v>
      </c>
      <c r="N36" s="73"/>
      <c r="O36" s="72">
        <f>SUM(O21:O35)</f>
        <v>646</v>
      </c>
      <c r="P36" s="69">
        <f>SUM(P21:P35)</f>
        <v>327</v>
      </c>
      <c r="Q36" s="69">
        <f>SUM(Q21:Q35)</f>
        <v>16</v>
      </c>
      <c r="R36" s="71">
        <f t="shared" si="19"/>
        <v>0.50619195046439625</v>
      </c>
      <c r="S36" s="70">
        <f t="shared" ref="S36:AX36" si="20">SUM(S21:S35)</f>
        <v>50</v>
      </c>
      <c r="T36" s="69">
        <f t="shared" si="20"/>
        <v>26</v>
      </c>
      <c r="U36" s="69">
        <f t="shared" si="20"/>
        <v>1</v>
      </c>
      <c r="V36" s="70">
        <f t="shared" si="20"/>
        <v>48</v>
      </c>
      <c r="W36" s="69">
        <f t="shared" si="20"/>
        <v>24</v>
      </c>
      <c r="X36" s="69">
        <f t="shared" si="20"/>
        <v>3</v>
      </c>
      <c r="Y36" s="70">
        <f t="shared" si="20"/>
        <v>39</v>
      </c>
      <c r="Z36" s="69">
        <f t="shared" si="20"/>
        <v>18</v>
      </c>
      <c r="AA36" s="69">
        <f t="shared" si="20"/>
        <v>1</v>
      </c>
      <c r="AB36" s="70">
        <f t="shared" si="20"/>
        <v>46</v>
      </c>
      <c r="AC36" s="69">
        <f t="shared" si="20"/>
        <v>21</v>
      </c>
      <c r="AD36" s="69">
        <f t="shared" si="20"/>
        <v>0</v>
      </c>
      <c r="AE36" s="70">
        <f t="shared" si="20"/>
        <v>41</v>
      </c>
      <c r="AF36" s="69">
        <f t="shared" si="20"/>
        <v>17</v>
      </c>
      <c r="AG36" s="69">
        <f t="shared" si="20"/>
        <v>0</v>
      </c>
      <c r="AH36" s="70">
        <f t="shared" si="20"/>
        <v>57</v>
      </c>
      <c r="AI36" s="69">
        <f t="shared" si="20"/>
        <v>37</v>
      </c>
      <c r="AJ36" s="69">
        <f t="shared" si="20"/>
        <v>5</v>
      </c>
      <c r="AK36" s="70">
        <f t="shared" si="20"/>
        <v>43</v>
      </c>
      <c r="AL36" s="69">
        <f t="shared" si="20"/>
        <v>22</v>
      </c>
      <c r="AM36" s="69">
        <f t="shared" si="20"/>
        <v>2</v>
      </c>
      <c r="AN36" s="70">
        <f t="shared" si="20"/>
        <v>46</v>
      </c>
      <c r="AO36" s="69">
        <f t="shared" si="20"/>
        <v>25</v>
      </c>
      <c r="AP36" s="69">
        <f t="shared" si="20"/>
        <v>0</v>
      </c>
      <c r="AQ36" s="70">
        <f t="shared" si="20"/>
        <v>0</v>
      </c>
      <c r="AR36" s="69">
        <f t="shared" si="20"/>
        <v>0</v>
      </c>
      <c r="AS36" s="69">
        <f t="shared" si="20"/>
        <v>0</v>
      </c>
      <c r="AT36" s="70">
        <f t="shared" si="20"/>
        <v>44</v>
      </c>
      <c r="AU36" s="69">
        <f t="shared" si="20"/>
        <v>24</v>
      </c>
      <c r="AV36" s="69">
        <f t="shared" si="20"/>
        <v>0</v>
      </c>
      <c r="AW36" s="70">
        <f t="shared" si="20"/>
        <v>37</v>
      </c>
      <c r="AX36" s="69">
        <f t="shared" si="20"/>
        <v>17</v>
      </c>
      <c r="AY36" s="69">
        <f t="shared" ref="AY36:BT36" si="21">SUM(AY21:AY35)</f>
        <v>1</v>
      </c>
      <c r="AZ36" s="70">
        <f t="shared" si="21"/>
        <v>49</v>
      </c>
      <c r="BA36" s="69">
        <f t="shared" si="21"/>
        <v>23</v>
      </c>
      <c r="BB36" s="69">
        <f t="shared" si="21"/>
        <v>1</v>
      </c>
      <c r="BC36" s="70">
        <f t="shared" si="21"/>
        <v>53</v>
      </c>
      <c r="BD36" s="69">
        <f t="shared" si="21"/>
        <v>28</v>
      </c>
      <c r="BE36" s="69">
        <f t="shared" si="21"/>
        <v>1</v>
      </c>
      <c r="BF36" s="70">
        <f t="shared" si="21"/>
        <v>42</v>
      </c>
      <c r="BG36" s="69">
        <f t="shared" si="21"/>
        <v>17</v>
      </c>
      <c r="BH36" s="69">
        <f t="shared" si="21"/>
        <v>1</v>
      </c>
      <c r="BI36" s="70">
        <f t="shared" si="21"/>
        <v>51</v>
      </c>
      <c r="BJ36" s="69">
        <f t="shared" si="21"/>
        <v>28</v>
      </c>
      <c r="BK36" s="69">
        <f t="shared" si="21"/>
        <v>0</v>
      </c>
      <c r="BL36" s="70">
        <f t="shared" si="21"/>
        <v>0</v>
      </c>
      <c r="BM36" s="69">
        <f t="shared" si="21"/>
        <v>0</v>
      </c>
      <c r="BN36" s="69">
        <f t="shared" si="21"/>
        <v>0</v>
      </c>
      <c r="BO36" s="70">
        <f t="shared" si="21"/>
        <v>0</v>
      </c>
      <c r="BP36" s="69">
        <f t="shared" si="21"/>
        <v>0</v>
      </c>
      <c r="BQ36" s="69">
        <f t="shared" si="21"/>
        <v>0</v>
      </c>
      <c r="BR36" s="70">
        <f t="shared" si="21"/>
        <v>0</v>
      </c>
      <c r="BS36" s="69">
        <f t="shared" si="21"/>
        <v>0</v>
      </c>
      <c r="BT36" s="69">
        <f t="shared" si="21"/>
        <v>0</v>
      </c>
    </row>
    <row r="37" spans="1:72" ht="15.6">
      <c r="A37" s="68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</row>
    <row r="38" spans="1:72" ht="19.8">
      <c r="A38" s="91">
        <v>3</v>
      </c>
      <c r="B38" s="90" t="s">
        <v>779</v>
      </c>
      <c r="C38" s="90"/>
      <c r="D38" s="90"/>
      <c r="E38" s="89"/>
      <c r="F38" s="89"/>
      <c r="G38" s="89"/>
      <c r="H38" s="89"/>
      <c r="I38" s="88" t="s">
        <v>677</v>
      </c>
      <c r="J38" s="68" t="s">
        <v>268</v>
      </c>
      <c r="K38" s="68" t="s">
        <v>267</v>
      </c>
      <c r="L38" s="68" t="s">
        <v>266</v>
      </c>
      <c r="M38" s="68" t="s">
        <v>265</v>
      </c>
      <c r="N38" s="73"/>
      <c r="O38" s="88" t="s">
        <v>268</v>
      </c>
      <c r="P38" s="68" t="s">
        <v>267</v>
      </c>
      <c r="Q38" s="68" t="s">
        <v>266</v>
      </c>
      <c r="R38" s="69" t="s">
        <v>265</v>
      </c>
      <c r="S38" s="68" t="s">
        <v>268</v>
      </c>
      <c r="T38" s="68" t="s">
        <v>267</v>
      </c>
      <c r="U38" s="68" t="s">
        <v>266</v>
      </c>
      <c r="V38" s="68" t="s">
        <v>268</v>
      </c>
      <c r="W38" s="68" t="s">
        <v>267</v>
      </c>
      <c r="X38" s="68" t="s">
        <v>266</v>
      </c>
      <c r="Y38" s="68" t="s">
        <v>268</v>
      </c>
      <c r="Z38" s="68" t="s">
        <v>267</v>
      </c>
      <c r="AA38" s="68" t="s">
        <v>266</v>
      </c>
      <c r="AB38" s="68" t="s">
        <v>268</v>
      </c>
      <c r="AC38" s="68" t="s">
        <v>267</v>
      </c>
      <c r="AD38" s="68" t="s">
        <v>266</v>
      </c>
      <c r="AE38" s="68" t="s">
        <v>268</v>
      </c>
      <c r="AF38" s="68" t="s">
        <v>267</v>
      </c>
      <c r="AG38" s="68" t="s">
        <v>266</v>
      </c>
      <c r="AH38" s="68" t="s">
        <v>268</v>
      </c>
      <c r="AI38" s="68" t="s">
        <v>267</v>
      </c>
      <c r="AJ38" s="68" t="s">
        <v>266</v>
      </c>
      <c r="AK38" s="68" t="s">
        <v>268</v>
      </c>
      <c r="AL38" s="68" t="s">
        <v>267</v>
      </c>
      <c r="AM38" s="68" t="s">
        <v>266</v>
      </c>
      <c r="AN38" s="68" t="s">
        <v>268</v>
      </c>
      <c r="AO38" s="68" t="s">
        <v>267</v>
      </c>
      <c r="AP38" s="68" t="s">
        <v>266</v>
      </c>
      <c r="AQ38" s="68" t="s">
        <v>268</v>
      </c>
      <c r="AR38" s="68" t="s">
        <v>267</v>
      </c>
      <c r="AS38" s="68" t="s">
        <v>266</v>
      </c>
      <c r="AT38" s="68" t="s">
        <v>268</v>
      </c>
      <c r="AU38" s="68" t="s">
        <v>267</v>
      </c>
      <c r="AV38" s="68" t="s">
        <v>266</v>
      </c>
      <c r="AW38" s="68" t="s">
        <v>268</v>
      </c>
      <c r="AX38" s="68" t="s">
        <v>267</v>
      </c>
      <c r="AY38" s="68" t="s">
        <v>266</v>
      </c>
      <c r="AZ38" s="68" t="s">
        <v>268</v>
      </c>
      <c r="BA38" s="68" t="s">
        <v>267</v>
      </c>
      <c r="BB38" s="68" t="s">
        <v>266</v>
      </c>
      <c r="BC38" s="68" t="s">
        <v>268</v>
      </c>
      <c r="BD38" s="68" t="s">
        <v>267</v>
      </c>
      <c r="BE38" s="68" t="s">
        <v>266</v>
      </c>
      <c r="BF38" s="68" t="s">
        <v>268</v>
      </c>
      <c r="BG38" s="68" t="s">
        <v>267</v>
      </c>
      <c r="BH38" s="68" t="s">
        <v>266</v>
      </c>
      <c r="BI38" s="68" t="s">
        <v>268</v>
      </c>
      <c r="BJ38" s="68" t="s">
        <v>267</v>
      </c>
      <c r="BK38" s="68" t="s">
        <v>266</v>
      </c>
      <c r="BL38" s="68" t="s">
        <v>268</v>
      </c>
      <c r="BM38" s="68" t="s">
        <v>267</v>
      </c>
      <c r="BN38" s="68" t="s">
        <v>266</v>
      </c>
      <c r="BO38" s="68" t="s">
        <v>268</v>
      </c>
      <c r="BP38" s="68" t="s">
        <v>267</v>
      </c>
      <c r="BQ38" s="68" t="s">
        <v>266</v>
      </c>
      <c r="BR38" s="68" t="s">
        <v>268</v>
      </c>
      <c r="BS38" s="68" t="s">
        <v>267</v>
      </c>
      <c r="BT38" s="68" t="s">
        <v>266</v>
      </c>
    </row>
    <row r="39" spans="1:72" ht="15.6">
      <c r="A39" s="68">
        <v>1</v>
      </c>
      <c r="B39" s="87" t="s">
        <v>635</v>
      </c>
      <c r="C39" s="77" t="s">
        <v>732</v>
      </c>
      <c r="D39" s="77" t="str">
        <f t="shared" ref="D39:D52" si="22">TRIM(CONCATENATE(C39," ",B39))</f>
        <v>MARK BRANCHEAU</v>
      </c>
      <c r="E39" s="83">
        <v>165</v>
      </c>
      <c r="F39" s="83">
        <v>117</v>
      </c>
      <c r="G39" s="83">
        <v>7</v>
      </c>
      <c r="H39" s="86">
        <v>0.70909090909090911</v>
      </c>
      <c r="I39" s="69">
        <v>3</v>
      </c>
      <c r="J39" s="83">
        <f t="shared" ref="J39:J52" si="23">E39+O39</f>
        <v>230</v>
      </c>
      <c r="K39" s="83">
        <f t="shared" ref="K39:K52" si="24">F39+P39</f>
        <v>163</v>
      </c>
      <c r="L39" s="83">
        <f t="shared" ref="L39:L52" si="25">G39+Q39</f>
        <v>8</v>
      </c>
      <c r="M39" s="86">
        <f t="shared" ref="M39:M52" si="26">K39/J39</f>
        <v>0.70869565217391306</v>
      </c>
      <c r="N39" s="85"/>
      <c r="O39" s="69">
        <f t="shared" ref="O39:O52" si="27">+S39+V39+Y39+AB39+AE39+AH39+AK39+AN39+AQ39+AT39+AW39+AZ39+BC39+BF39+BI39+BL39+BO39</f>
        <v>65</v>
      </c>
      <c r="P39" s="83">
        <f t="shared" ref="P39:P52" si="28">+T39+W39+Z39+AC39+AF39+AI39+AL39+AO39+AR39+AU39+AX39+BA39+BD39+BG39+BJ39+BM39+BP39</f>
        <v>46</v>
      </c>
      <c r="Q39" s="83">
        <f t="shared" ref="Q39:Q52" si="29">+U39+X39+AA39+AD39+AG39+AJ39+AM39+AP39+AS39+AV39+AY39+BB39+BE39+BH39+BK39+BN39+BQ39</f>
        <v>1</v>
      </c>
      <c r="R39" s="71">
        <f t="shared" ref="R39:R53" si="30">+P39/O39</f>
        <v>0.70769230769230773</v>
      </c>
      <c r="S39" s="84">
        <v>3</v>
      </c>
      <c r="T39" s="83">
        <v>3</v>
      </c>
      <c r="U39" s="83"/>
      <c r="V39" s="84">
        <v>8</v>
      </c>
      <c r="W39" s="83">
        <v>6</v>
      </c>
      <c r="X39" s="83"/>
      <c r="Y39" s="84">
        <v>6</v>
      </c>
      <c r="Z39" s="83">
        <v>5</v>
      </c>
      <c r="AA39" s="83"/>
      <c r="AB39" s="84">
        <v>5</v>
      </c>
      <c r="AC39" s="83">
        <v>4</v>
      </c>
      <c r="AD39" s="83"/>
      <c r="AE39" s="84">
        <v>3</v>
      </c>
      <c r="AF39" s="83">
        <v>0</v>
      </c>
      <c r="AG39" s="83"/>
      <c r="AH39" s="84"/>
      <c r="AI39" s="83"/>
      <c r="AJ39" s="83"/>
      <c r="AK39" s="84">
        <v>6</v>
      </c>
      <c r="AL39" s="83">
        <v>4</v>
      </c>
      <c r="AM39" s="83"/>
      <c r="AN39" s="84">
        <v>5</v>
      </c>
      <c r="AO39" s="83">
        <v>4</v>
      </c>
      <c r="AP39" s="83"/>
      <c r="AQ39" s="84"/>
      <c r="AR39" s="83"/>
      <c r="AS39" s="83"/>
      <c r="AT39" s="84">
        <v>4</v>
      </c>
      <c r="AU39" s="83">
        <v>2</v>
      </c>
      <c r="AV39" s="83"/>
      <c r="AW39" s="84">
        <v>5</v>
      </c>
      <c r="AX39" s="83">
        <v>2</v>
      </c>
      <c r="AY39" s="83">
        <v>1</v>
      </c>
      <c r="AZ39" s="84">
        <v>4</v>
      </c>
      <c r="BA39" s="83">
        <v>3</v>
      </c>
      <c r="BB39" s="83"/>
      <c r="BC39" s="84">
        <v>7</v>
      </c>
      <c r="BD39" s="83">
        <v>7</v>
      </c>
      <c r="BE39" s="83"/>
      <c r="BF39" s="84">
        <v>4</v>
      </c>
      <c r="BG39" s="83">
        <v>2</v>
      </c>
      <c r="BH39" s="83"/>
      <c r="BI39" s="84">
        <v>5</v>
      </c>
      <c r="BJ39" s="83">
        <v>4</v>
      </c>
      <c r="BK39" s="83"/>
      <c r="BL39" s="84"/>
      <c r="BM39" s="83"/>
      <c r="BN39" s="83"/>
      <c r="BO39" s="84"/>
      <c r="BP39" s="83"/>
      <c r="BQ39" s="83"/>
      <c r="BR39" s="84"/>
      <c r="BS39" s="83"/>
      <c r="BT39" s="83"/>
    </row>
    <row r="40" spans="1:72" ht="15.6">
      <c r="A40" s="68">
        <v>2</v>
      </c>
      <c r="B40" s="79" t="s">
        <v>1809</v>
      </c>
      <c r="C40" s="78" t="s">
        <v>784</v>
      </c>
      <c r="D40" s="77" t="str">
        <f t="shared" si="22"/>
        <v>GRANT ST. AMOUR</v>
      </c>
      <c r="E40" s="69">
        <v>630</v>
      </c>
      <c r="F40" s="69">
        <v>450</v>
      </c>
      <c r="G40" s="69">
        <v>11</v>
      </c>
      <c r="H40" s="71">
        <v>0.7142857142857143</v>
      </c>
      <c r="I40" s="69">
        <v>11</v>
      </c>
      <c r="J40" s="69">
        <f t="shared" si="23"/>
        <v>694</v>
      </c>
      <c r="K40" s="69">
        <f t="shared" si="24"/>
        <v>495</v>
      </c>
      <c r="L40" s="69">
        <f t="shared" si="25"/>
        <v>13</v>
      </c>
      <c r="M40" s="71">
        <f t="shared" si="26"/>
        <v>0.71325648414985587</v>
      </c>
      <c r="N40" s="76"/>
      <c r="O40" s="69">
        <f t="shared" si="27"/>
        <v>64</v>
      </c>
      <c r="P40" s="69">
        <f t="shared" si="28"/>
        <v>45</v>
      </c>
      <c r="Q40" s="69">
        <f t="shared" si="29"/>
        <v>2</v>
      </c>
      <c r="R40" s="71">
        <f t="shared" si="30"/>
        <v>0.703125</v>
      </c>
      <c r="S40" s="70">
        <v>4</v>
      </c>
      <c r="T40" s="69">
        <v>2</v>
      </c>
      <c r="U40" s="69"/>
      <c r="V40" s="70"/>
      <c r="W40" s="69"/>
      <c r="X40" s="69"/>
      <c r="Y40" s="70">
        <v>5</v>
      </c>
      <c r="Z40" s="69">
        <v>5</v>
      </c>
      <c r="AA40" s="69"/>
      <c r="AB40" s="70">
        <v>3</v>
      </c>
      <c r="AC40" s="69">
        <v>1</v>
      </c>
      <c r="AD40" s="69"/>
      <c r="AE40" s="70">
        <v>4</v>
      </c>
      <c r="AF40" s="69">
        <v>2</v>
      </c>
      <c r="AG40" s="69"/>
      <c r="AH40" s="70">
        <v>5</v>
      </c>
      <c r="AI40" s="69">
        <v>2</v>
      </c>
      <c r="AJ40" s="69"/>
      <c r="AK40" s="70">
        <v>6</v>
      </c>
      <c r="AL40" s="69">
        <v>6</v>
      </c>
      <c r="AM40" s="69">
        <v>1</v>
      </c>
      <c r="AN40" s="70">
        <v>6</v>
      </c>
      <c r="AO40" s="69">
        <v>4</v>
      </c>
      <c r="AP40" s="69"/>
      <c r="AQ40" s="70"/>
      <c r="AR40" s="69"/>
      <c r="AS40" s="69"/>
      <c r="AT40" s="70">
        <v>4</v>
      </c>
      <c r="AU40" s="69">
        <v>3</v>
      </c>
      <c r="AV40" s="69"/>
      <c r="AW40" s="70">
        <v>5</v>
      </c>
      <c r="AX40" s="69">
        <v>3</v>
      </c>
      <c r="AY40" s="69"/>
      <c r="AZ40" s="70">
        <v>5</v>
      </c>
      <c r="BA40" s="69">
        <v>3</v>
      </c>
      <c r="BB40" s="69"/>
      <c r="BC40" s="70">
        <v>8</v>
      </c>
      <c r="BD40" s="69">
        <v>8</v>
      </c>
      <c r="BE40" s="69">
        <v>1</v>
      </c>
      <c r="BF40" s="70">
        <v>3</v>
      </c>
      <c r="BG40" s="69">
        <v>2</v>
      </c>
      <c r="BH40" s="69"/>
      <c r="BI40" s="70">
        <v>6</v>
      </c>
      <c r="BJ40" s="69">
        <v>4</v>
      </c>
      <c r="BK40" s="69"/>
      <c r="BL40" s="70"/>
      <c r="BM40" s="69"/>
      <c r="BN40" s="69"/>
      <c r="BO40" s="70"/>
      <c r="BP40" s="69"/>
      <c r="BQ40" s="69"/>
      <c r="BR40" s="70"/>
      <c r="BS40" s="69"/>
      <c r="BT40" s="69"/>
    </row>
    <row r="41" spans="1:72" ht="15.6">
      <c r="A41" s="68">
        <v>3</v>
      </c>
      <c r="B41" s="79" t="s">
        <v>450</v>
      </c>
      <c r="C41" s="78" t="s">
        <v>735</v>
      </c>
      <c r="D41" s="77" t="str">
        <f t="shared" si="22"/>
        <v>DAVE MILLER</v>
      </c>
      <c r="E41" s="69">
        <v>847</v>
      </c>
      <c r="F41" s="69">
        <v>468</v>
      </c>
      <c r="G41" s="69">
        <v>44</v>
      </c>
      <c r="H41" s="71">
        <v>0.55253837072018885</v>
      </c>
      <c r="I41" s="69">
        <v>15</v>
      </c>
      <c r="J41" s="69">
        <f t="shared" si="23"/>
        <v>914</v>
      </c>
      <c r="K41" s="69">
        <f t="shared" si="24"/>
        <v>512</v>
      </c>
      <c r="L41" s="69">
        <f t="shared" si="25"/>
        <v>47</v>
      </c>
      <c r="M41" s="71">
        <f t="shared" si="26"/>
        <v>0.56017505470459517</v>
      </c>
      <c r="N41" s="76"/>
      <c r="O41" s="69">
        <f t="shared" si="27"/>
        <v>67</v>
      </c>
      <c r="P41" s="69">
        <f t="shared" si="28"/>
        <v>44</v>
      </c>
      <c r="Q41" s="69">
        <f t="shared" si="29"/>
        <v>3</v>
      </c>
      <c r="R41" s="71">
        <f t="shared" si="30"/>
        <v>0.65671641791044777</v>
      </c>
      <c r="S41" s="70">
        <v>3</v>
      </c>
      <c r="T41" s="69">
        <v>2</v>
      </c>
      <c r="U41" s="69"/>
      <c r="V41" s="70">
        <v>7</v>
      </c>
      <c r="W41" s="69">
        <v>5</v>
      </c>
      <c r="X41" s="69">
        <v>1</v>
      </c>
      <c r="Y41" s="70">
        <v>6</v>
      </c>
      <c r="Z41" s="69">
        <v>4</v>
      </c>
      <c r="AA41" s="69"/>
      <c r="AB41" s="70">
        <v>4</v>
      </c>
      <c r="AC41" s="69">
        <v>4</v>
      </c>
      <c r="AD41" s="69"/>
      <c r="AE41" s="70">
        <v>3</v>
      </c>
      <c r="AF41" s="69">
        <v>1</v>
      </c>
      <c r="AG41" s="69">
        <v>1</v>
      </c>
      <c r="AH41" s="70">
        <v>5</v>
      </c>
      <c r="AI41" s="69">
        <v>3</v>
      </c>
      <c r="AJ41" s="69"/>
      <c r="AK41" s="70">
        <v>5</v>
      </c>
      <c r="AL41" s="69">
        <v>2</v>
      </c>
      <c r="AM41" s="69">
        <v>1</v>
      </c>
      <c r="AN41" s="70">
        <v>6</v>
      </c>
      <c r="AO41" s="69">
        <v>5</v>
      </c>
      <c r="AP41" s="69"/>
      <c r="AQ41" s="70"/>
      <c r="AR41" s="69"/>
      <c r="AS41" s="69"/>
      <c r="AT41" s="70">
        <v>4</v>
      </c>
      <c r="AU41" s="69">
        <v>3</v>
      </c>
      <c r="AV41" s="69"/>
      <c r="AW41" s="70">
        <v>4</v>
      </c>
      <c r="AX41" s="69">
        <v>3</v>
      </c>
      <c r="AY41" s="69"/>
      <c r="AZ41" s="70">
        <v>5</v>
      </c>
      <c r="BA41" s="69">
        <v>2</v>
      </c>
      <c r="BB41" s="69"/>
      <c r="BC41" s="70">
        <v>6</v>
      </c>
      <c r="BD41" s="69">
        <v>5</v>
      </c>
      <c r="BE41" s="69"/>
      <c r="BF41" s="70">
        <v>4</v>
      </c>
      <c r="BG41" s="69">
        <v>1</v>
      </c>
      <c r="BH41" s="69"/>
      <c r="BI41" s="70">
        <v>5</v>
      </c>
      <c r="BJ41" s="69">
        <v>4</v>
      </c>
      <c r="BK41" s="69"/>
      <c r="BL41" s="70"/>
      <c r="BM41" s="69"/>
      <c r="BN41" s="69"/>
      <c r="BO41" s="70"/>
      <c r="BP41" s="69"/>
      <c r="BQ41" s="69"/>
      <c r="BR41" s="70"/>
      <c r="BS41" s="69"/>
      <c r="BT41" s="69"/>
    </row>
    <row r="42" spans="1:72" ht="15.6">
      <c r="A42" s="68">
        <v>4</v>
      </c>
      <c r="B42" s="79" t="s">
        <v>507</v>
      </c>
      <c r="C42" s="78" t="s">
        <v>783</v>
      </c>
      <c r="D42" s="77" t="str">
        <f t="shared" si="22"/>
        <v>HEATH KINNEY</v>
      </c>
      <c r="E42" s="69">
        <v>191</v>
      </c>
      <c r="F42" s="69">
        <v>121</v>
      </c>
      <c r="G42" s="69">
        <v>6</v>
      </c>
      <c r="H42" s="71">
        <v>0.63350785340314131</v>
      </c>
      <c r="I42" s="69">
        <v>4</v>
      </c>
      <c r="J42" s="69">
        <f t="shared" si="23"/>
        <v>256</v>
      </c>
      <c r="K42" s="69">
        <f t="shared" si="24"/>
        <v>163</v>
      </c>
      <c r="L42" s="69">
        <f t="shared" si="25"/>
        <v>6</v>
      </c>
      <c r="M42" s="71">
        <f t="shared" si="26"/>
        <v>0.63671875</v>
      </c>
      <c r="N42" s="76"/>
      <c r="O42" s="69">
        <f t="shared" si="27"/>
        <v>65</v>
      </c>
      <c r="P42" s="69">
        <f t="shared" si="28"/>
        <v>42</v>
      </c>
      <c r="Q42" s="69">
        <f t="shared" si="29"/>
        <v>0</v>
      </c>
      <c r="R42" s="71">
        <f t="shared" si="30"/>
        <v>0.64615384615384619</v>
      </c>
      <c r="S42" s="70">
        <v>4</v>
      </c>
      <c r="T42" s="69">
        <v>4</v>
      </c>
      <c r="U42" s="69"/>
      <c r="V42" s="70">
        <v>6</v>
      </c>
      <c r="W42" s="69">
        <v>5</v>
      </c>
      <c r="X42" s="69"/>
      <c r="Y42" s="70">
        <v>4</v>
      </c>
      <c r="Z42" s="69">
        <v>3</v>
      </c>
      <c r="AA42" s="69"/>
      <c r="AB42" s="70">
        <v>5</v>
      </c>
      <c r="AC42" s="69">
        <v>2</v>
      </c>
      <c r="AD42" s="69"/>
      <c r="AE42" s="70">
        <v>4</v>
      </c>
      <c r="AF42" s="69">
        <v>0</v>
      </c>
      <c r="AG42" s="69"/>
      <c r="AH42" s="70">
        <v>5</v>
      </c>
      <c r="AI42" s="69">
        <v>3</v>
      </c>
      <c r="AJ42" s="69"/>
      <c r="AK42" s="70">
        <v>6</v>
      </c>
      <c r="AL42" s="69">
        <v>6</v>
      </c>
      <c r="AM42" s="69"/>
      <c r="AN42" s="70">
        <v>6</v>
      </c>
      <c r="AO42" s="69">
        <v>5</v>
      </c>
      <c r="AP42" s="69"/>
      <c r="AQ42" s="70"/>
      <c r="AR42" s="69"/>
      <c r="AS42" s="69"/>
      <c r="AT42" s="70">
        <v>3</v>
      </c>
      <c r="AU42" s="69">
        <v>1</v>
      </c>
      <c r="AV42" s="69"/>
      <c r="AW42" s="70">
        <v>4</v>
      </c>
      <c r="AX42" s="69">
        <v>1</v>
      </c>
      <c r="AY42" s="69"/>
      <c r="AZ42" s="70">
        <v>5</v>
      </c>
      <c r="BA42" s="69">
        <v>5</v>
      </c>
      <c r="BB42" s="69"/>
      <c r="BC42" s="70">
        <v>6</v>
      </c>
      <c r="BD42" s="69">
        <v>4</v>
      </c>
      <c r="BE42" s="69"/>
      <c r="BF42" s="70">
        <v>4</v>
      </c>
      <c r="BG42" s="69">
        <v>2</v>
      </c>
      <c r="BH42" s="69"/>
      <c r="BI42" s="70">
        <v>3</v>
      </c>
      <c r="BJ42" s="69">
        <v>1</v>
      </c>
      <c r="BK42" s="69"/>
      <c r="BL42" s="70"/>
      <c r="BM42" s="69"/>
      <c r="BN42" s="69"/>
      <c r="BO42" s="70"/>
      <c r="BP42" s="69"/>
      <c r="BQ42" s="69"/>
      <c r="BR42" s="70"/>
      <c r="BS42" s="69"/>
      <c r="BT42" s="69"/>
    </row>
    <row r="43" spans="1:72" ht="15.6">
      <c r="A43" s="68">
        <v>5</v>
      </c>
      <c r="B43" s="79" t="s">
        <v>658</v>
      </c>
      <c r="C43" s="78" t="s">
        <v>698</v>
      </c>
      <c r="D43" s="77" t="str">
        <f t="shared" si="22"/>
        <v>JASON BAILEY</v>
      </c>
      <c r="E43" s="69">
        <v>42</v>
      </c>
      <c r="F43" s="69">
        <v>19</v>
      </c>
      <c r="G43" s="69">
        <v>2</v>
      </c>
      <c r="H43" s="71">
        <v>0.45238095238095238</v>
      </c>
      <c r="I43" s="69">
        <v>2</v>
      </c>
      <c r="J43" s="69">
        <f t="shared" si="23"/>
        <v>89</v>
      </c>
      <c r="K43" s="69">
        <f t="shared" si="24"/>
        <v>48</v>
      </c>
      <c r="L43" s="69">
        <f t="shared" si="25"/>
        <v>3</v>
      </c>
      <c r="M43" s="71">
        <f t="shared" si="26"/>
        <v>0.5393258426966292</v>
      </c>
      <c r="N43" s="76"/>
      <c r="O43" s="69">
        <f t="shared" si="27"/>
        <v>47</v>
      </c>
      <c r="P43" s="69">
        <f t="shared" si="28"/>
        <v>29</v>
      </c>
      <c r="Q43" s="69">
        <f t="shared" si="29"/>
        <v>1</v>
      </c>
      <c r="R43" s="71">
        <f t="shared" si="30"/>
        <v>0.61702127659574468</v>
      </c>
      <c r="S43" s="70">
        <v>3</v>
      </c>
      <c r="T43" s="69">
        <v>1</v>
      </c>
      <c r="U43" s="69"/>
      <c r="V43" s="70"/>
      <c r="W43" s="69"/>
      <c r="X43" s="69"/>
      <c r="Y43" s="70"/>
      <c r="Z43" s="69"/>
      <c r="AA43" s="69"/>
      <c r="AB43" s="70">
        <v>2</v>
      </c>
      <c r="AC43" s="69">
        <v>2</v>
      </c>
      <c r="AD43" s="69"/>
      <c r="AE43" s="70"/>
      <c r="AF43" s="69"/>
      <c r="AG43" s="69"/>
      <c r="AH43" s="70">
        <v>4</v>
      </c>
      <c r="AI43" s="69">
        <v>4</v>
      </c>
      <c r="AJ43" s="69"/>
      <c r="AK43" s="70">
        <v>6</v>
      </c>
      <c r="AL43" s="69">
        <v>4</v>
      </c>
      <c r="AM43" s="69"/>
      <c r="AN43" s="70">
        <v>6</v>
      </c>
      <c r="AO43" s="69">
        <v>4</v>
      </c>
      <c r="AP43" s="69"/>
      <c r="AQ43" s="70"/>
      <c r="AR43" s="69"/>
      <c r="AS43" s="69"/>
      <c r="AT43" s="70">
        <v>4</v>
      </c>
      <c r="AU43" s="69">
        <v>1</v>
      </c>
      <c r="AV43" s="69"/>
      <c r="AW43" s="70"/>
      <c r="AX43" s="69"/>
      <c r="AY43" s="69"/>
      <c r="AZ43" s="70">
        <v>5</v>
      </c>
      <c r="BA43" s="69">
        <v>4</v>
      </c>
      <c r="BB43" s="69"/>
      <c r="BC43" s="70">
        <v>8</v>
      </c>
      <c r="BD43" s="69">
        <v>7</v>
      </c>
      <c r="BE43" s="69">
        <v>1</v>
      </c>
      <c r="BF43" s="70">
        <v>4</v>
      </c>
      <c r="BG43" s="69">
        <v>0</v>
      </c>
      <c r="BH43" s="69"/>
      <c r="BI43" s="70">
        <v>5</v>
      </c>
      <c r="BJ43" s="69">
        <v>2</v>
      </c>
      <c r="BK43" s="69"/>
      <c r="BL43" s="70"/>
      <c r="BM43" s="69"/>
      <c r="BN43" s="69"/>
      <c r="BO43" s="70"/>
      <c r="BP43" s="69"/>
      <c r="BQ43" s="69"/>
      <c r="BR43" s="70"/>
      <c r="BS43" s="69"/>
      <c r="BT43" s="69"/>
    </row>
    <row r="44" spans="1:72" ht="15.6">
      <c r="A44" s="68">
        <v>6</v>
      </c>
      <c r="B44" s="79" t="s">
        <v>658</v>
      </c>
      <c r="C44" s="78" t="s">
        <v>782</v>
      </c>
      <c r="D44" s="77" t="str">
        <f t="shared" si="22"/>
        <v>ROGER BAILEY</v>
      </c>
      <c r="E44" s="69">
        <v>1851</v>
      </c>
      <c r="F44" s="69">
        <v>903</v>
      </c>
      <c r="G44" s="69">
        <v>9</v>
      </c>
      <c r="H44" s="71">
        <v>0.4878444084278768</v>
      </c>
      <c r="I44" s="69">
        <v>31</v>
      </c>
      <c r="J44" s="69">
        <f t="shared" si="23"/>
        <v>1890</v>
      </c>
      <c r="K44" s="69">
        <f t="shared" si="24"/>
        <v>924</v>
      </c>
      <c r="L44" s="69">
        <f t="shared" si="25"/>
        <v>9</v>
      </c>
      <c r="M44" s="71">
        <f t="shared" si="26"/>
        <v>0.48888888888888887</v>
      </c>
      <c r="N44" s="76"/>
      <c r="O44" s="69">
        <f t="shared" si="27"/>
        <v>39</v>
      </c>
      <c r="P44" s="69">
        <f t="shared" si="28"/>
        <v>21</v>
      </c>
      <c r="Q44" s="69">
        <f t="shared" si="29"/>
        <v>0</v>
      </c>
      <c r="R44" s="71">
        <f t="shared" si="30"/>
        <v>0.53846153846153844</v>
      </c>
      <c r="S44" s="70">
        <v>3</v>
      </c>
      <c r="T44" s="69">
        <v>1</v>
      </c>
      <c r="U44" s="69"/>
      <c r="V44" s="70">
        <v>7</v>
      </c>
      <c r="W44" s="69">
        <v>5</v>
      </c>
      <c r="X44" s="69"/>
      <c r="Y44" s="70">
        <v>3</v>
      </c>
      <c r="Z44" s="69">
        <v>2</v>
      </c>
      <c r="AA44" s="69"/>
      <c r="AB44" s="70">
        <v>1</v>
      </c>
      <c r="AC44" s="69">
        <v>0</v>
      </c>
      <c r="AD44" s="69"/>
      <c r="AE44" s="70">
        <v>1</v>
      </c>
      <c r="AF44" s="69">
        <v>0</v>
      </c>
      <c r="AG44" s="69"/>
      <c r="AH44" s="70">
        <v>2</v>
      </c>
      <c r="AI44" s="69">
        <v>1</v>
      </c>
      <c r="AJ44" s="69"/>
      <c r="AK44" s="70">
        <v>2</v>
      </c>
      <c r="AL44" s="69">
        <v>1</v>
      </c>
      <c r="AM44" s="69"/>
      <c r="AN44" s="70">
        <v>3</v>
      </c>
      <c r="AO44" s="69">
        <v>3</v>
      </c>
      <c r="AP44" s="69"/>
      <c r="AQ44" s="70"/>
      <c r="AR44" s="69"/>
      <c r="AS44" s="69"/>
      <c r="AT44" s="70">
        <v>2</v>
      </c>
      <c r="AU44" s="69">
        <v>1</v>
      </c>
      <c r="AV44" s="69"/>
      <c r="AW44" s="70">
        <v>2</v>
      </c>
      <c r="AX44" s="69">
        <v>0</v>
      </c>
      <c r="AY44" s="69"/>
      <c r="AZ44" s="70">
        <v>3</v>
      </c>
      <c r="BA44" s="69">
        <v>1</v>
      </c>
      <c r="BB44" s="69"/>
      <c r="BC44" s="70">
        <v>2</v>
      </c>
      <c r="BD44" s="69">
        <v>0</v>
      </c>
      <c r="BE44" s="69"/>
      <c r="BF44" s="70">
        <v>3</v>
      </c>
      <c r="BG44" s="69">
        <v>2</v>
      </c>
      <c r="BH44" s="69"/>
      <c r="BI44" s="70">
        <v>5</v>
      </c>
      <c r="BJ44" s="69">
        <v>4</v>
      </c>
      <c r="BK44" s="69"/>
      <c r="BL44" s="70"/>
      <c r="BM44" s="69"/>
      <c r="BN44" s="69"/>
      <c r="BO44" s="70"/>
      <c r="BP44" s="69"/>
      <c r="BQ44" s="69"/>
      <c r="BR44" s="70"/>
      <c r="BS44" s="69"/>
      <c r="BT44" s="69"/>
    </row>
    <row r="45" spans="1:72" ht="15.6">
      <c r="A45" s="68">
        <v>7</v>
      </c>
      <c r="B45" s="79" t="s">
        <v>513</v>
      </c>
      <c r="C45" s="78" t="s">
        <v>704</v>
      </c>
      <c r="D45" s="77" t="str">
        <f t="shared" si="22"/>
        <v>TIM KEENAN</v>
      </c>
      <c r="E45" s="69">
        <v>534</v>
      </c>
      <c r="F45" s="69">
        <v>297</v>
      </c>
      <c r="G45" s="69">
        <v>11</v>
      </c>
      <c r="H45" s="71">
        <v>0.5561797752808989</v>
      </c>
      <c r="I45" s="69">
        <v>11</v>
      </c>
      <c r="J45" s="69">
        <f t="shared" si="23"/>
        <v>583</v>
      </c>
      <c r="K45" s="69">
        <f t="shared" si="24"/>
        <v>323</v>
      </c>
      <c r="L45" s="69">
        <f t="shared" si="25"/>
        <v>11</v>
      </c>
      <c r="M45" s="71">
        <f t="shared" si="26"/>
        <v>0.55403087478559176</v>
      </c>
      <c r="N45" s="76"/>
      <c r="O45" s="69">
        <f t="shared" si="27"/>
        <v>49</v>
      </c>
      <c r="P45" s="69">
        <f t="shared" si="28"/>
        <v>26</v>
      </c>
      <c r="Q45" s="69">
        <f t="shared" si="29"/>
        <v>0</v>
      </c>
      <c r="R45" s="71">
        <f t="shared" si="30"/>
        <v>0.53061224489795922</v>
      </c>
      <c r="S45" s="70"/>
      <c r="T45" s="69"/>
      <c r="U45" s="69"/>
      <c r="V45" s="70">
        <v>6</v>
      </c>
      <c r="W45" s="69">
        <v>4</v>
      </c>
      <c r="X45" s="69"/>
      <c r="Y45" s="70">
        <v>4</v>
      </c>
      <c r="Z45" s="69">
        <v>3</v>
      </c>
      <c r="AA45" s="69"/>
      <c r="AB45" s="70">
        <v>4</v>
      </c>
      <c r="AC45" s="69">
        <v>1</v>
      </c>
      <c r="AD45" s="69"/>
      <c r="AE45" s="70">
        <v>3</v>
      </c>
      <c r="AF45" s="69">
        <v>0</v>
      </c>
      <c r="AG45" s="69"/>
      <c r="AH45" s="70">
        <v>3</v>
      </c>
      <c r="AI45" s="69">
        <v>2</v>
      </c>
      <c r="AJ45" s="69"/>
      <c r="AK45" s="70">
        <v>5</v>
      </c>
      <c r="AL45" s="69">
        <v>2</v>
      </c>
      <c r="AM45" s="69"/>
      <c r="AN45" s="70"/>
      <c r="AO45" s="69"/>
      <c r="AP45" s="69"/>
      <c r="AQ45" s="70"/>
      <c r="AR45" s="69"/>
      <c r="AS45" s="69"/>
      <c r="AT45" s="70">
        <v>4</v>
      </c>
      <c r="AU45" s="69">
        <v>1</v>
      </c>
      <c r="AV45" s="69"/>
      <c r="AW45" s="70">
        <v>4</v>
      </c>
      <c r="AX45" s="69">
        <v>3</v>
      </c>
      <c r="AY45" s="69"/>
      <c r="AZ45" s="70">
        <v>5</v>
      </c>
      <c r="BA45" s="69">
        <v>3</v>
      </c>
      <c r="BB45" s="69"/>
      <c r="BC45" s="70">
        <v>7</v>
      </c>
      <c r="BD45" s="69">
        <v>4</v>
      </c>
      <c r="BE45" s="69"/>
      <c r="BF45" s="70"/>
      <c r="BG45" s="69"/>
      <c r="BH45" s="69"/>
      <c r="BI45" s="70">
        <v>4</v>
      </c>
      <c r="BJ45" s="69">
        <v>3</v>
      </c>
      <c r="BK45" s="69"/>
      <c r="BL45" s="70"/>
      <c r="BM45" s="69"/>
      <c r="BN45" s="69"/>
      <c r="BO45" s="70"/>
      <c r="BP45" s="69"/>
      <c r="BQ45" s="69"/>
      <c r="BR45" s="70"/>
      <c r="BS45" s="69"/>
      <c r="BT45" s="69"/>
    </row>
    <row r="46" spans="1:72" ht="15.6">
      <c r="A46" s="68">
        <v>8</v>
      </c>
      <c r="B46" s="79" t="s">
        <v>586</v>
      </c>
      <c r="C46" s="78" t="s">
        <v>781</v>
      </c>
      <c r="D46" s="77" t="str">
        <f t="shared" si="22"/>
        <v>MARTY DINGMAN</v>
      </c>
      <c r="E46" s="69">
        <v>613</v>
      </c>
      <c r="F46" s="69">
        <v>325</v>
      </c>
      <c r="G46" s="69">
        <v>7</v>
      </c>
      <c r="H46" s="71">
        <v>0.53017944535073414</v>
      </c>
      <c r="I46" s="69">
        <v>12</v>
      </c>
      <c r="J46" s="69">
        <f t="shared" si="23"/>
        <v>650</v>
      </c>
      <c r="K46" s="69">
        <f t="shared" si="24"/>
        <v>344</v>
      </c>
      <c r="L46" s="69">
        <f t="shared" si="25"/>
        <v>7</v>
      </c>
      <c r="M46" s="71">
        <f t="shared" si="26"/>
        <v>0.52923076923076928</v>
      </c>
      <c r="N46" s="76"/>
      <c r="O46" s="69">
        <f t="shared" si="27"/>
        <v>37</v>
      </c>
      <c r="P46" s="69">
        <f t="shared" si="28"/>
        <v>19</v>
      </c>
      <c r="Q46" s="69">
        <f t="shared" si="29"/>
        <v>0</v>
      </c>
      <c r="R46" s="71">
        <f t="shared" si="30"/>
        <v>0.51351351351351349</v>
      </c>
      <c r="S46" s="70">
        <v>3</v>
      </c>
      <c r="T46" s="69">
        <v>1</v>
      </c>
      <c r="U46" s="69"/>
      <c r="V46" s="70">
        <v>7</v>
      </c>
      <c r="W46" s="69">
        <v>4</v>
      </c>
      <c r="X46" s="69"/>
      <c r="Y46" s="70">
        <v>1</v>
      </c>
      <c r="Z46" s="69">
        <v>0</v>
      </c>
      <c r="AA46" s="69"/>
      <c r="AB46" s="70">
        <v>5</v>
      </c>
      <c r="AC46" s="69">
        <v>4</v>
      </c>
      <c r="AD46" s="69"/>
      <c r="AE46" s="70">
        <v>3</v>
      </c>
      <c r="AF46" s="69">
        <v>1</v>
      </c>
      <c r="AG46" s="69"/>
      <c r="AH46" s="70">
        <v>3</v>
      </c>
      <c r="AI46" s="69">
        <v>2</v>
      </c>
      <c r="AJ46" s="69"/>
      <c r="AK46" s="70">
        <v>2</v>
      </c>
      <c r="AL46" s="69">
        <v>2</v>
      </c>
      <c r="AM46" s="69"/>
      <c r="AN46" s="70">
        <v>2</v>
      </c>
      <c r="AO46" s="69">
        <v>1</v>
      </c>
      <c r="AP46" s="69"/>
      <c r="AQ46" s="70"/>
      <c r="AR46" s="69"/>
      <c r="AS46" s="69"/>
      <c r="AT46" s="70">
        <v>2</v>
      </c>
      <c r="AU46" s="69">
        <v>0</v>
      </c>
      <c r="AV46" s="69"/>
      <c r="AW46" s="70">
        <v>2</v>
      </c>
      <c r="AX46" s="69">
        <v>1</v>
      </c>
      <c r="AY46" s="69"/>
      <c r="AZ46" s="70"/>
      <c r="BA46" s="69"/>
      <c r="BB46" s="69"/>
      <c r="BC46" s="70">
        <v>4</v>
      </c>
      <c r="BD46" s="69">
        <v>3</v>
      </c>
      <c r="BE46" s="69"/>
      <c r="BF46" s="70">
        <v>3</v>
      </c>
      <c r="BG46" s="69">
        <v>0</v>
      </c>
      <c r="BH46" s="69"/>
      <c r="BI46" s="70"/>
      <c r="BJ46" s="69"/>
      <c r="BK46" s="69"/>
      <c r="BL46" s="70"/>
      <c r="BM46" s="69"/>
      <c r="BN46" s="69"/>
      <c r="BO46" s="70"/>
      <c r="BP46" s="69"/>
      <c r="BQ46" s="69"/>
      <c r="BR46" s="70"/>
      <c r="BS46" s="69"/>
      <c r="BT46" s="69"/>
    </row>
    <row r="47" spans="1:72" ht="15.6">
      <c r="A47" s="68">
        <v>9</v>
      </c>
      <c r="B47" s="79" t="s">
        <v>527</v>
      </c>
      <c r="C47" s="78" t="s">
        <v>1816</v>
      </c>
      <c r="D47" s="77" t="str">
        <f t="shared" si="22"/>
        <v>TOMMY HOLCOMB</v>
      </c>
      <c r="E47" s="69">
        <v>225</v>
      </c>
      <c r="F47" s="69">
        <v>128</v>
      </c>
      <c r="G47" s="69">
        <v>8</v>
      </c>
      <c r="H47" s="71">
        <v>0.56888888888888889</v>
      </c>
      <c r="I47" s="69">
        <v>5</v>
      </c>
      <c r="J47" s="69">
        <f t="shared" si="23"/>
        <v>280</v>
      </c>
      <c r="K47" s="69">
        <f t="shared" si="24"/>
        <v>156</v>
      </c>
      <c r="L47" s="69">
        <f t="shared" si="25"/>
        <v>9</v>
      </c>
      <c r="M47" s="71">
        <f t="shared" si="26"/>
        <v>0.55714285714285716</v>
      </c>
      <c r="N47" s="76"/>
      <c r="O47" s="69">
        <f t="shared" si="27"/>
        <v>55</v>
      </c>
      <c r="P47" s="69">
        <f t="shared" si="28"/>
        <v>28</v>
      </c>
      <c r="Q47" s="69">
        <f t="shared" si="29"/>
        <v>1</v>
      </c>
      <c r="R47" s="71">
        <f t="shared" si="30"/>
        <v>0.50909090909090904</v>
      </c>
      <c r="S47" s="70">
        <v>3</v>
      </c>
      <c r="T47" s="69">
        <v>0</v>
      </c>
      <c r="U47" s="69"/>
      <c r="V47" s="70">
        <v>4</v>
      </c>
      <c r="W47" s="69">
        <v>4</v>
      </c>
      <c r="X47" s="69"/>
      <c r="Y47" s="70">
        <v>3</v>
      </c>
      <c r="Z47" s="69">
        <v>1</v>
      </c>
      <c r="AA47" s="69"/>
      <c r="AB47" s="70">
        <v>2</v>
      </c>
      <c r="AC47" s="69">
        <v>1</v>
      </c>
      <c r="AD47" s="69"/>
      <c r="AE47" s="70">
        <v>3</v>
      </c>
      <c r="AF47" s="69">
        <v>2</v>
      </c>
      <c r="AG47" s="69"/>
      <c r="AH47" s="70">
        <v>5</v>
      </c>
      <c r="AI47" s="69">
        <v>4</v>
      </c>
      <c r="AJ47" s="69"/>
      <c r="AK47" s="70">
        <v>5</v>
      </c>
      <c r="AL47" s="69">
        <v>3</v>
      </c>
      <c r="AM47" s="69"/>
      <c r="AN47" s="70">
        <v>6</v>
      </c>
      <c r="AO47" s="69">
        <v>1</v>
      </c>
      <c r="AP47" s="69"/>
      <c r="AQ47" s="70"/>
      <c r="AR47" s="69"/>
      <c r="AS47" s="69"/>
      <c r="AT47" s="70">
        <v>3</v>
      </c>
      <c r="AU47" s="69">
        <v>0</v>
      </c>
      <c r="AV47" s="69"/>
      <c r="AW47" s="70">
        <v>4</v>
      </c>
      <c r="AX47" s="69">
        <v>2</v>
      </c>
      <c r="AY47" s="69"/>
      <c r="AZ47" s="70">
        <v>5</v>
      </c>
      <c r="BA47" s="69">
        <v>2</v>
      </c>
      <c r="BB47" s="69"/>
      <c r="BC47" s="70">
        <v>6</v>
      </c>
      <c r="BD47" s="69">
        <v>5</v>
      </c>
      <c r="BE47" s="69">
        <v>1</v>
      </c>
      <c r="BF47" s="70">
        <v>4</v>
      </c>
      <c r="BG47" s="69">
        <v>3</v>
      </c>
      <c r="BH47" s="69"/>
      <c r="BI47" s="70">
        <v>2</v>
      </c>
      <c r="BJ47" s="69">
        <v>0</v>
      </c>
      <c r="BK47" s="69"/>
      <c r="BL47" s="70"/>
      <c r="BM47" s="69"/>
      <c r="BN47" s="69"/>
      <c r="BO47" s="70"/>
      <c r="BP47" s="69"/>
      <c r="BQ47" s="69"/>
      <c r="BR47" s="70"/>
      <c r="BS47" s="69"/>
      <c r="BT47" s="69"/>
    </row>
    <row r="48" spans="1:72" ht="15.6">
      <c r="A48" s="68">
        <v>10</v>
      </c>
      <c r="B48" s="79" t="s">
        <v>619</v>
      </c>
      <c r="C48" s="78" t="s">
        <v>755</v>
      </c>
      <c r="D48" s="77" t="str">
        <f t="shared" si="22"/>
        <v>KEITH CAMPBELL</v>
      </c>
      <c r="E48" s="69">
        <v>419</v>
      </c>
      <c r="F48" s="69">
        <v>208</v>
      </c>
      <c r="G48" s="69">
        <v>1</v>
      </c>
      <c r="H48" s="71">
        <v>0.49642004773269688</v>
      </c>
      <c r="I48" s="69">
        <v>10</v>
      </c>
      <c r="J48" s="69">
        <f t="shared" si="23"/>
        <v>455</v>
      </c>
      <c r="K48" s="69">
        <f t="shared" si="24"/>
        <v>226</v>
      </c>
      <c r="L48" s="69">
        <f t="shared" si="25"/>
        <v>2</v>
      </c>
      <c r="M48" s="71">
        <f t="shared" si="26"/>
        <v>0.49670329670329672</v>
      </c>
      <c r="N48" s="76"/>
      <c r="O48" s="69">
        <f t="shared" si="27"/>
        <v>36</v>
      </c>
      <c r="P48" s="69">
        <f t="shared" si="28"/>
        <v>18</v>
      </c>
      <c r="Q48" s="69">
        <f t="shared" si="29"/>
        <v>1</v>
      </c>
      <c r="R48" s="71">
        <f t="shared" si="30"/>
        <v>0.5</v>
      </c>
      <c r="S48" s="70">
        <v>3</v>
      </c>
      <c r="T48" s="69">
        <v>0</v>
      </c>
      <c r="U48" s="69"/>
      <c r="V48" s="70"/>
      <c r="W48" s="69"/>
      <c r="X48" s="69"/>
      <c r="Y48" s="70">
        <v>2</v>
      </c>
      <c r="Z48" s="69">
        <v>1</v>
      </c>
      <c r="AA48" s="69"/>
      <c r="AB48" s="70">
        <v>1</v>
      </c>
      <c r="AC48" s="69">
        <v>0</v>
      </c>
      <c r="AD48" s="69"/>
      <c r="AE48" s="70"/>
      <c r="AF48" s="69"/>
      <c r="AG48" s="69"/>
      <c r="AH48" s="70">
        <v>1</v>
      </c>
      <c r="AI48" s="69">
        <v>0</v>
      </c>
      <c r="AJ48" s="69"/>
      <c r="AK48" s="70">
        <v>2</v>
      </c>
      <c r="AL48" s="69">
        <v>1</v>
      </c>
      <c r="AM48" s="69"/>
      <c r="AN48" s="70">
        <v>3</v>
      </c>
      <c r="AO48" s="69">
        <v>3</v>
      </c>
      <c r="AP48" s="69"/>
      <c r="AQ48" s="70"/>
      <c r="AR48" s="69"/>
      <c r="AS48" s="69"/>
      <c r="AT48" s="70">
        <v>3</v>
      </c>
      <c r="AU48" s="69">
        <v>2</v>
      </c>
      <c r="AV48" s="69"/>
      <c r="AW48" s="70">
        <v>2</v>
      </c>
      <c r="AX48" s="69">
        <v>1</v>
      </c>
      <c r="AY48" s="69"/>
      <c r="AZ48" s="70">
        <v>5</v>
      </c>
      <c r="BA48" s="69">
        <v>1</v>
      </c>
      <c r="BB48" s="69"/>
      <c r="BC48" s="70">
        <v>8</v>
      </c>
      <c r="BD48" s="69">
        <v>4</v>
      </c>
      <c r="BE48" s="69">
        <v>1</v>
      </c>
      <c r="BF48" s="70">
        <v>2</v>
      </c>
      <c r="BG48" s="69">
        <v>1</v>
      </c>
      <c r="BH48" s="69"/>
      <c r="BI48" s="70">
        <v>4</v>
      </c>
      <c r="BJ48" s="69">
        <v>4</v>
      </c>
      <c r="BK48" s="69"/>
      <c r="BL48" s="70"/>
      <c r="BM48" s="69"/>
      <c r="BN48" s="69"/>
      <c r="BO48" s="70"/>
      <c r="BP48" s="69"/>
      <c r="BQ48" s="69"/>
      <c r="BR48" s="70"/>
      <c r="BS48" s="69"/>
      <c r="BT48" s="69"/>
    </row>
    <row r="49" spans="1:72" ht="15.6">
      <c r="A49" s="68">
        <v>11</v>
      </c>
      <c r="B49" s="79" t="s">
        <v>369</v>
      </c>
      <c r="C49" s="78" t="s">
        <v>735</v>
      </c>
      <c r="D49" s="77" t="str">
        <f t="shared" si="22"/>
        <v>DAVE SIMMONS</v>
      </c>
      <c r="E49" s="69">
        <v>435</v>
      </c>
      <c r="F49" s="69">
        <v>202</v>
      </c>
      <c r="G49" s="69">
        <v>4</v>
      </c>
      <c r="H49" s="71">
        <v>0.46436781609195404</v>
      </c>
      <c r="I49" s="69">
        <v>10</v>
      </c>
      <c r="J49" s="69">
        <f t="shared" si="23"/>
        <v>495</v>
      </c>
      <c r="K49" s="69">
        <f t="shared" si="24"/>
        <v>230</v>
      </c>
      <c r="L49" s="69">
        <f t="shared" si="25"/>
        <v>4</v>
      </c>
      <c r="M49" s="71">
        <f t="shared" si="26"/>
        <v>0.46464646464646464</v>
      </c>
      <c r="N49" s="76"/>
      <c r="O49" s="69">
        <f t="shared" si="27"/>
        <v>60</v>
      </c>
      <c r="P49" s="69">
        <f t="shared" si="28"/>
        <v>28</v>
      </c>
      <c r="Q49" s="69">
        <f t="shared" si="29"/>
        <v>0</v>
      </c>
      <c r="R49" s="71">
        <f t="shared" si="30"/>
        <v>0.46666666666666667</v>
      </c>
      <c r="S49" s="70"/>
      <c r="T49" s="69"/>
      <c r="U49" s="69"/>
      <c r="V49" s="70">
        <v>7</v>
      </c>
      <c r="W49" s="69">
        <v>2</v>
      </c>
      <c r="X49" s="69"/>
      <c r="Y49" s="70">
        <v>4</v>
      </c>
      <c r="Z49" s="69">
        <v>2</v>
      </c>
      <c r="AA49" s="69"/>
      <c r="AB49" s="70">
        <v>5</v>
      </c>
      <c r="AC49" s="69">
        <v>1</v>
      </c>
      <c r="AD49" s="69"/>
      <c r="AE49" s="70">
        <v>4</v>
      </c>
      <c r="AF49" s="69">
        <v>1</v>
      </c>
      <c r="AG49" s="69"/>
      <c r="AH49" s="70">
        <v>5</v>
      </c>
      <c r="AI49" s="69">
        <v>5</v>
      </c>
      <c r="AJ49" s="69"/>
      <c r="AK49" s="70">
        <v>5</v>
      </c>
      <c r="AL49" s="69">
        <v>3</v>
      </c>
      <c r="AM49" s="69"/>
      <c r="AN49" s="70">
        <v>5</v>
      </c>
      <c r="AO49" s="69">
        <v>3</v>
      </c>
      <c r="AP49" s="69"/>
      <c r="AQ49" s="70"/>
      <c r="AR49" s="69"/>
      <c r="AS49" s="69"/>
      <c r="AT49" s="70">
        <v>1</v>
      </c>
      <c r="AU49" s="69">
        <v>0</v>
      </c>
      <c r="AV49" s="69"/>
      <c r="AW49" s="70">
        <v>4</v>
      </c>
      <c r="AX49" s="69">
        <v>1</v>
      </c>
      <c r="AY49" s="69"/>
      <c r="AZ49" s="70">
        <v>5</v>
      </c>
      <c r="BA49" s="69">
        <v>3</v>
      </c>
      <c r="BB49" s="69"/>
      <c r="BC49" s="70">
        <v>7</v>
      </c>
      <c r="BD49" s="69">
        <v>4</v>
      </c>
      <c r="BE49" s="69"/>
      <c r="BF49" s="70">
        <v>3</v>
      </c>
      <c r="BG49" s="69">
        <v>1</v>
      </c>
      <c r="BH49" s="69"/>
      <c r="BI49" s="70">
        <v>5</v>
      </c>
      <c r="BJ49" s="69">
        <v>2</v>
      </c>
      <c r="BK49" s="69"/>
      <c r="BL49" s="70"/>
      <c r="BM49" s="69"/>
      <c r="BN49" s="69"/>
      <c r="BO49" s="70"/>
      <c r="BP49" s="69"/>
      <c r="BQ49" s="69"/>
      <c r="BR49" s="70"/>
      <c r="BS49" s="69"/>
      <c r="BT49" s="69"/>
    </row>
    <row r="50" spans="1:72" ht="15.6">
      <c r="A50" s="68">
        <v>12</v>
      </c>
      <c r="B50" s="79" t="s">
        <v>356</v>
      </c>
      <c r="C50" s="78" t="s">
        <v>1817</v>
      </c>
      <c r="D50" s="77" t="str">
        <f t="shared" si="22"/>
        <v>BRET SLOCUM</v>
      </c>
      <c r="E50" s="69">
        <v>205</v>
      </c>
      <c r="F50" s="69">
        <v>105</v>
      </c>
      <c r="G50" s="69">
        <v>19</v>
      </c>
      <c r="H50" s="71">
        <v>0.51219512195121952</v>
      </c>
      <c r="I50" s="69">
        <v>4</v>
      </c>
      <c r="J50" s="69">
        <f t="shared" si="23"/>
        <v>253</v>
      </c>
      <c r="K50" s="69">
        <f t="shared" si="24"/>
        <v>126</v>
      </c>
      <c r="L50" s="69">
        <f t="shared" si="25"/>
        <v>24</v>
      </c>
      <c r="M50" s="71">
        <f t="shared" si="26"/>
        <v>0.49802371541501977</v>
      </c>
      <c r="N50" s="76"/>
      <c r="O50" s="69">
        <f t="shared" si="27"/>
        <v>48</v>
      </c>
      <c r="P50" s="69">
        <f t="shared" si="28"/>
        <v>21</v>
      </c>
      <c r="Q50" s="69">
        <f t="shared" si="29"/>
        <v>5</v>
      </c>
      <c r="R50" s="71">
        <f t="shared" si="30"/>
        <v>0.4375</v>
      </c>
      <c r="S50" s="70">
        <v>4</v>
      </c>
      <c r="T50" s="69">
        <v>1</v>
      </c>
      <c r="U50" s="69"/>
      <c r="V50" s="70">
        <v>5</v>
      </c>
      <c r="W50" s="69">
        <v>5</v>
      </c>
      <c r="X50" s="69">
        <v>1</v>
      </c>
      <c r="Y50" s="70">
        <v>4</v>
      </c>
      <c r="Z50" s="69">
        <v>2</v>
      </c>
      <c r="AA50" s="69">
        <v>1</v>
      </c>
      <c r="AB50" s="70">
        <v>2</v>
      </c>
      <c r="AC50" s="69">
        <v>0</v>
      </c>
      <c r="AD50" s="69"/>
      <c r="AE50" s="70">
        <v>4</v>
      </c>
      <c r="AF50" s="69">
        <v>1</v>
      </c>
      <c r="AG50" s="69"/>
      <c r="AH50" s="70">
        <v>1</v>
      </c>
      <c r="AI50" s="69">
        <v>0</v>
      </c>
      <c r="AJ50" s="69"/>
      <c r="AK50" s="70">
        <v>5</v>
      </c>
      <c r="AL50" s="69">
        <v>2</v>
      </c>
      <c r="AM50" s="69">
        <v>1</v>
      </c>
      <c r="AN50" s="70">
        <v>6</v>
      </c>
      <c r="AO50" s="69">
        <v>3</v>
      </c>
      <c r="AP50" s="69"/>
      <c r="AQ50" s="70"/>
      <c r="AR50" s="69"/>
      <c r="AS50" s="69"/>
      <c r="AT50" s="70">
        <v>2</v>
      </c>
      <c r="AU50" s="69">
        <v>0</v>
      </c>
      <c r="AV50" s="69"/>
      <c r="AW50" s="70">
        <v>4</v>
      </c>
      <c r="AX50" s="69">
        <v>0</v>
      </c>
      <c r="AY50" s="69"/>
      <c r="AZ50" s="70">
        <v>4</v>
      </c>
      <c r="BA50" s="69">
        <v>1</v>
      </c>
      <c r="BB50" s="69"/>
      <c r="BC50" s="70">
        <v>4</v>
      </c>
      <c r="BD50" s="69">
        <v>4</v>
      </c>
      <c r="BE50" s="69">
        <v>2</v>
      </c>
      <c r="BF50" s="70">
        <v>3</v>
      </c>
      <c r="BG50" s="69">
        <v>2</v>
      </c>
      <c r="BH50" s="69"/>
      <c r="BI50" s="70"/>
      <c r="BJ50" s="69"/>
      <c r="BK50" s="69"/>
      <c r="BL50" s="70"/>
      <c r="BM50" s="69"/>
      <c r="BN50" s="69"/>
      <c r="BO50" s="70"/>
      <c r="BP50" s="69"/>
      <c r="BQ50" s="69"/>
      <c r="BR50" s="70"/>
      <c r="BS50" s="69"/>
      <c r="BT50" s="69"/>
    </row>
    <row r="51" spans="1:72" ht="15.6">
      <c r="A51" s="68">
        <v>13</v>
      </c>
      <c r="B51" s="75" t="s">
        <v>772</v>
      </c>
      <c r="C51" s="74" t="s">
        <v>765</v>
      </c>
      <c r="D51" s="77" t="str">
        <f t="shared" si="22"/>
        <v>TODD BRITTINGHAM</v>
      </c>
      <c r="E51" s="69"/>
      <c r="F51" s="69"/>
      <c r="G51" s="69"/>
      <c r="H51" s="71"/>
      <c r="I51" s="69">
        <v>1</v>
      </c>
      <c r="J51" s="69">
        <f t="shared" si="23"/>
        <v>33</v>
      </c>
      <c r="K51" s="69">
        <f t="shared" si="24"/>
        <v>12</v>
      </c>
      <c r="L51" s="69">
        <f t="shared" si="25"/>
        <v>1</v>
      </c>
      <c r="M51" s="71">
        <f t="shared" si="26"/>
        <v>0.36363636363636365</v>
      </c>
      <c r="N51" s="76"/>
      <c r="O51" s="69">
        <f t="shared" si="27"/>
        <v>33</v>
      </c>
      <c r="P51" s="69">
        <f t="shared" si="28"/>
        <v>12</v>
      </c>
      <c r="Q51" s="69">
        <f t="shared" si="29"/>
        <v>1</v>
      </c>
      <c r="R51" s="71">
        <f t="shared" si="30"/>
        <v>0.36363636363636365</v>
      </c>
      <c r="S51" s="70"/>
      <c r="T51" s="69"/>
      <c r="U51" s="69"/>
      <c r="V51" s="70"/>
      <c r="W51" s="69"/>
      <c r="X51" s="69"/>
      <c r="Y51" s="70">
        <v>5</v>
      </c>
      <c r="Z51" s="69">
        <v>1</v>
      </c>
      <c r="AA51" s="69"/>
      <c r="AB51" s="70">
        <v>3</v>
      </c>
      <c r="AC51" s="69">
        <v>0</v>
      </c>
      <c r="AD51" s="69"/>
      <c r="AE51" s="70">
        <v>2</v>
      </c>
      <c r="AF51" s="69">
        <v>1</v>
      </c>
      <c r="AG51" s="69">
        <v>1</v>
      </c>
      <c r="AH51" s="70">
        <v>3</v>
      </c>
      <c r="AI51" s="69">
        <v>1</v>
      </c>
      <c r="AJ51" s="69"/>
      <c r="AK51" s="70"/>
      <c r="AL51" s="69"/>
      <c r="AM51" s="69"/>
      <c r="AN51" s="70">
        <v>5</v>
      </c>
      <c r="AO51" s="69">
        <v>3</v>
      </c>
      <c r="AP51" s="69"/>
      <c r="AQ51" s="70"/>
      <c r="AR51" s="69"/>
      <c r="AS51" s="69"/>
      <c r="AT51" s="70">
        <v>2</v>
      </c>
      <c r="AU51" s="69">
        <v>1</v>
      </c>
      <c r="AV51" s="69"/>
      <c r="AW51" s="70">
        <v>4</v>
      </c>
      <c r="AX51" s="69">
        <v>2</v>
      </c>
      <c r="AY51" s="69"/>
      <c r="AZ51" s="70">
        <v>4</v>
      </c>
      <c r="BA51" s="69">
        <v>2</v>
      </c>
      <c r="BB51" s="69"/>
      <c r="BC51" s="70"/>
      <c r="BD51" s="69"/>
      <c r="BE51" s="69"/>
      <c r="BF51" s="70"/>
      <c r="BG51" s="69"/>
      <c r="BH51" s="69"/>
      <c r="BI51" s="70">
        <v>5</v>
      </c>
      <c r="BJ51" s="69">
        <v>1</v>
      </c>
      <c r="BK51" s="69"/>
      <c r="BL51" s="70"/>
      <c r="BM51" s="69"/>
      <c r="BN51" s="69"/>
      <c r="BO51" s="70"/>
      <c r="BP51" s="69"/>
      <c r="BQ51" s="69"/>
      <c r="BR51" s="70"/>
      <c r="BS51" s="69"/>
      <c r="BT51" s="69"/>
    </row>
    <row r="52" spans="1:72" ht="15.6">
      <c r="A52" s="68">
        <v>14</v>
      </c>
      <c r="B52" s="79" t="s">
        <v>385</v>
      </c>
      <c r="C52" s="78" t="s">
        <v>729</v>
      </c>
      <c r="D52" s="77" t="str">
        <f t="shared" si="22"/>
        <v>MIKE SCHROEDER</v>
      </c>
      <c r="E52" s="69">
        <v>59</v>
      </c>
      <c r="F52" s="69">
        <v>38</v>
      </c>
      <c r="G52" s="69">
        <v>0</v>
      </c>
      <c r="H52" s="71">
        <v>0.64406779661016944</v>
      </c>
      <c r="I52" s="69">
        <v>2</v>
      </c>
      <c r="J52" s="69">
        <f t="shared" si="23"/>
        <v>97</v>
      </c>
      <c r="K52" s="69">
        <f t="shared" si="24"/>
        <v>51</v>
      </c>
      <c r="L52" s="69">
        <f t="shared" si="25"/>
        <v>0</v>
      </c>
      <c r="M52" s="71">
        <f t="shared" si="26"/>
        <v>0.52577319587628868</v>
      </c>
      <c r="N52" s="76"/>
      <c r="O52" s="69">
        <f t="shared" si="27"/>
        <v>38</v>
      </c>
      <c r="P52" s="69">
        <f t="shared" si="28"/>
        <v>13</v>
      </c>
      <c r="Q52" s="69">
        <f t="shared" si="29"/>
        <v>0</v>
      </c>
      <c r="R52" s="71">
        <f t="shared" si="30"/>
        <v>0.34210526315789475</v>
      </c>
      <c r="S52" s="70">
        <v>4</v>
      </c>
      <c r="T52" s="69">
        <v>1</v>
      </c>
      <c r="U52" s="69"/>
      <c r="V52" s="70">
        <v>5</v>
      </c>
      <c r="W52" s="69">
        <v>3</v>
      </c>
      <c r="X52" s="69"/>
      <c r="Y52" s="70">
        <v>3</v>
      </c>
      <c r="Z52" s="69">
        <v>2</v>
      </c>
      <c r="AA52" s="69"/>
      <c r="AB52" s="70">
        <v>2</v>
      </c>
      <c r="AC52" s="69">
        <v>1</v>
      </c>
      <c r="AD52" s="69"/>
      <c r="AE52" s="70">
        <v>2</v>
      </c>
      <c r="AF52" s="69">
        <v>2</v>
      </c>
      <c r="AG52" s="69"/>
      <c r="AH52" s="70">
        <v>5</v>
      </c>
      <c r="AI52" s="69">
        <v>0</v>
      </c>
      <c r="AJ52" s="69"/>
      <c r="AK52" s="70">
        <v>2</v>
      </c>
      <c r="AL52" s="69">
        <v>1</v>
      </c>
      <c r="AM52" s="69"/>
      <c r="AN52" s="70">
        <v>2</v>
      </c>
      <c r="AO52" s="69">
        <v>1</v>
      </c>
      <c r="AP52" s="69"/>
      <c r="AQ52" s="70"/>
      <c r="AR52" s="69"/>
      <c r="AS52" s="69"/>
      <c r="AT52" s="70">
        <v>2</v>
      </c>
      <c r="AU52" s="69">
        <v>0</v>
      </c>
      <c r="AV52" s="69"/>
      <c r="AW52" s="70">
        <v>3</v>
      </c>
      <c r="AX52" s="69">
        <v>1</v>
      </c>
      <c r="AY52" s="69"/>
      <c r="AZ52" s="70">
        <v>2</v>
      </c>
      <c r="BA52" s="69">
        <v>0</v>
      </c>
      <c r="BB52" s="69"/>
      <c r="BC52" s="70">
        <v>1</v>
      </c>
      <c r="BD52" s="69">
        <v>0</v>
      </c>
      <c r="BE52" s="69"/>
      <c r="BF52" s="70">
        <v>2</v>
      </c>
      <c r="BG52" s="69">
        <v>0</v>
      </c>
      <c r="BH52" s="69"/>
      <c r="BI52" s="70">
        <v>3</v>
      </c>
      <c r="BJ52" s="69">
        <v>1</v>
      </c>
      <c r="BK52" s="69"/>
      <c r="BL52" s="70"/>
      <c r="BM52" s="69"/>
      <c r="BN52" s="69"/>
      <c r="BO52" s="70"/>
      <c r="BP52" s="69"/>
      <c r="BQ52" s="69"/>
      <c r="BR52" s="70"/>
      <c r="BS52" s="69"/>
      <c r="BT52" s="69"/>
    </row>
    <row r="53" spans="1:72" ht="16.2">
      <c r="A53" s="68"/>
      <c r="B53" s="75" t="s">
        <v>779</v>
      </c>
      <c r="C53" s="74"/>
      <c r="D53" s="74"/>
      <c r="E53" s="69">
        <f>SUM(E39:E52)</f>
        <v>6216</v>
      </c>
      <c r="F53" s="69">
        <f>SUM(F39:F52)</f>
        <v>3381</v>
      </c>
      <c r="G53" s="69">
        <f>SUM(G39:G52)</f>
        <v>129</v>
      </c>
      <c r="H53" s="71">
        <f>+F53/E53</f>
        <v>0.54391891891891897</v>
      </c>
      <c r="I53" s="69">
        <f>AVERAGE(I39:I52)</f>
        <v>8.6428571428571423</v>
      </c>
      <c r="J53" s="69">
        <f>SUM(J39:J52)</f>
        <v>6919</v>
      </c>
      <c r="K53" s="69">
        <f>SUM(K39:K52)</f>
        <v>3773</v>
      </c>
      <c r="L53" s="69">
        <f>SUM(L39:L52)</f>
        <v>144</v>
      </c>
      <c r="M53" s="71">
        <f>+K53/J53</f>
        <v>0.54531001589825123</v>
      </c>
      <c r="N53" s="73"/>
      <c r="O53" s="72">
        <f>SUM(O39:O52)</f>
        <v>703</v>
      </c>
      <c r="P53" s="69">
        <f>SUM(P39:P52)</f>
        <v>392</v>
      </c>
      <c r="Q53" s="69">
        <f>SUM(Q39:Q52)</f>
        <v>15</v>
      </c>
      <c r="R53" s="71">
        <f t="shared" si="30"/>
        <v>0.55761024182076813</v>
      </c>
      <c r="S53" s="70">
        <f t="shared" ref="S53:AX53" si="31">SUM(S39:S52)</f>
        <v>37</v>
      </c>
      <c r="T53" s="69">
        <f t="shared" si="31"/>
        <v>16</v>
      </c>
      <c r="U53" s="69">
        <f t="shared" si="31"/>
        <v>0</v>
      </c>
      <c r="V53" s="70">
        <f t="shared" si="31"/>
        <v>62</v>
      </c>
      <c r="W53" s="69">
        <f t="shared" si="31"/>
        <v>43</v>
      </c>
      <c r="X53" s="69">
        <f t="shared" si="31"/>
        <v>2</v>
      </c>
      <c r="Y53" s="70">
        <f t="shared" si="31"/>
        <v>50</v>
      </c>
      <c r="Z53" s="69">
        <f t="shared" si="31"/>
        <v>31</v>
      </c>
      <c r="AA53" s="69">
        <f t="shared" si="31"/>
        <v>1</v>
      </c>
      <c r="AB53" s="70">
        <f t="shared" si="31"/>
        <v>44</v>
      </c>
      <c r="AC53" s="69">
        <f t="shared" si="31"/>
        <v>21</v>
      </c>
      <c r="AD53" s="69">
        <f t="shared" si="31"/>
        <v>0</v>
      </c>
      <c r="AE53" s="70">
        <f t="shared" si="31"/>
        <v>36</v>
      </c>
      <c r="AF53" s="69">
        <f t="shared" si="31"/>
        <v>11</v>
      </c>
      <c r="AG53" s="69">
        <f t="shared" si="31"/>
        <v>2</v>
      </c>
      <c r="AH53" s="70">
        <f t="shared" si="31"/>
        <v>47</v>
      </c>
      <c r="AI53" s="69">
        <f t="shared" si="31"/>
        <v>27</v>
      </c>
      <c r="AJ53" s="69">
        <f t="shared" si="31"/>
        <v>0</v>
      </c>
      <c r="AK53" s="70">
        <f t="shared" si="31"/>
        <v>57</v>
      </c>
      <c r="AL53" s="69">
        <f t="shared" si="31"/>
        <v>37</v>
      </c>
      <c r="AM53" s="69">
        <f t="shared" si="31"/>
        <v>3</v>
      </c>
      <c r="AN53" s="70">
        <f t="shared" si="31"/>
        <v>61</v>
      </c>
      <c r="AO53" s="69">
        <f t="shared" si="31"/>
        <v>40</v>
      </c>
      <c r="AP53" s="69">
        <f t="shared" si="31"/>
        <v>0</v>
      </c>
      <c r="AQ53" s="70">
        <f t="shared" si="31"/>
        <v>0</v>
      </c>
      <c r="AR53" s="69">
        <f t="shared" si="31"/>
        <v>0</v>
      </c>
      <c r="AS53" s="69">
        <f t="shared" si="31"/>
        <v>0</v>
      </c>
      <c r="AT53" s="70">
        <f t="shared" si="31"/>
        <v>40</v>
      </c>
      <c r="AU53" s="69">
        <f t="shared" si="31"/>
        <v>15</v>
      </c>
      <c r="AV53" s="69">
        <f t="shared" si="31"/>
        <v>0</v>
      </c>
      <c r="AW53" s="70">
        <f t="shared" si="31"/>
        <v>47</v>
      </c>
      <c r="AX53" s="69">
        <f t="shared" si="31"/>
        <v>20</v>
      </c>
      <c r="AY53" s="69">
        <f t="shared" ref="AY53:BT53" si="32">SUM(AY39:AY52)</f>
        <v>1</v>
      </c>
      <c r="AZ53" s="70">
        <f t="shared" si="32"/>
        <v>57</v>
      </c>
      <c r="BA53" s="69">
        <f t="shared" si="32"/>
        <v>30</v>
      </c>
      <c r="BB53" s="69">
        <f t="shared" si="32"/>
        <v>0</v>
      </c>
      <c r="BC53" s="70">
        <f t="shared" si="32"/>
        <v>74</v>
      </c>
      <c r="BD53" s="69">
        <f t="shared" si="32"/>
        <v>55</v>
      </c>
      <c r="BE53" s="69">
        <f t="shared" si="32"/>
        <v>6</v>
      </c>
      <c r="BF53" s="70">
        <f t="shared" si="32"/>
        <v>39</v>
      </c>
      <c r="BG53" s="69">
        <f t="shared" si="32"/>
        <v>16</v>
      </c>
      <c r="BH53" s="69">
        <f t="shared" si="32"/>
        <v>0</v>
      </c>
      <c r="BI53" s="70">
        <f t="shared" si="32"/>
        <v>52</v>
      </c>
      <c r="BJ53" s="69">
        <f t="shared" si="32"/>
        <v>30</v>
      </c>
      <c r="BK53" s="69">
        <f t="shared" si="32"/>
        <v>0</v>
      </c>
      <c r="BL53" s="70">
        <f t="shared" si="32"/>
        <v>0</v>
      </c>
      <c r="BM53" s="69">
        <f t="shared" si="32"/>
        <v>0</v>
      </c>
      <c r="BN53" s="69">
        <f t="shared" si="32"/>
        <v>0</v>
      </c>
      <c r="BO53" s="70">
        <f t="shared" si="32"/>
        <v>0</v>
      </c>
      <c r="BP53" s="69">
        <f t="shared" si="32"/>
        <v>0</v>
      </c>
      <c r="BQ53" s="69">
        <f t="shared" si="32"/>
        <v>0</v>
      </c>
      <c r="BR53" s="70">
        <f t="shared" si="32"/>
        <v>0</v>
      </c>
      <c r="BS53" s="69">
        <f t="shared" si="32"/>
        <v>0</v>
      </c>
      <c r="BT53" s="69">
        <f t="shared" si="32"/>
        <v>0</v>
      </c>
    </row>
    <row r="54" spans="1:72" ht="15.6">
      <c r="A54" s="68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</row>
    <row r="55" spans="1:72" ht="19.8">
      <c r="A55" s="91">
        <v>4</v>
      </c>
      <c r="B55" s="90" t="s">
        <v>776</v>
      </c>
      <c r="C55" s="90"/>
      <c r="D55" s="90"/>
      <c r="E55" s="89"/>
      <c r="F55" s="89"/>
      <c r="G55" s="89"/>
      <c r="H55" s="89"/>
      <c r="I55" s="88" t="s">
        <v>677</v>
      </c>
      <c r="J55" s="68" t="s">
        <v>268</v>
      </c>
      <c r="K55" s="68" t="s">
        <v>267</v>
      </c>
      <c r="L55" s="68" t="s">
        <v>266</v>
      </c>
      <c r="M55" s="68" t="s">
        <v>265</v>
      </c>
      <c r="N55" s="73"/>
      <c r="O55" s="88" t="s">
        <v>268</v>
      </c>
      <c r="P55" s="68" t="s">
        <v>267</v>
      </c>
      <c r="Q55" s="68" t="s">
        <v>266</v>
      </c>
      <c r="R55" s="69" t="s">
        <v>265</v>
      </c>
      <c r="S55" s="96" t="s">
        <v>268</v>
      </c>
      <c r="T55" s="68" t="s">
        <v>267</v>
      </c>
      <c r="U55" s="68" t="s">
        <v>266</v>
      </c>
      <c r="V55" s="68" t="s">
        <v>268</v>
      </c>
      <c r="W55" s="68" t="s">
        <v>267</v>
      </c>
      <c r="X55" s="68" t="s">
        <v>266</v>
      </c>
      <c r="Y55" s="68" t="s">
        <v>268</v>
      </c>
      <c r="Z55" s="68" t="s">
        <v>267</v>
      </c>
      <c r="AA55" s="68" t="s">
        <v>266</v>
      </c>
      <c r="AB55" s="68" t="s">
        <v>268</v>
      </c>
      <c r="AC55" s="68" t="s">
        <v>267</v>
      </c>
      <c r="AD55" s="68" t="s">
        <v>266</v>
      </c>
      <c r="AE55" s="68" t="s">
        <v>268</v>
      </c>
      <c r="AF55" s="68" t="s">
        <v>267</v>
      </c>
      <c r="AG55" s="68" t="s">
        <v>266</v>
      </c>
      <c r="AH55" s="68" t="s">
        <v>268</v>
      </c>
      <c r="AI55" s="68" t="s">
        <v>267</v>
      </c>
      <c r="AJ55" s="68" t="s">
        <v>266</v>
      </c>
      <c r="AK55" s="68" t="s">
        <v>268</v>
      </c>
      <c r="AL55" s="68" t="s">
        <v>267</v>
      </c>
      <c r="AM55" s="68" t="s">
        <v>266</v>
      </c>
      <c r="AN55" s="68" t="s">
        <v>268</v>
      </c>
      <c r="AO55" s="68" t="s">
        <v>267</v>
      </c>
      <c r="AP55" s="68" t="s">
        <v>266</v>
      </c>
      <c r="AQ55" s="68" t="s">
        <v>268</v>
      </c>
      <c r="AR55" s="68" t="s">
        <v>267</v>
      </c>
      <c r="AS55" s="68" t="s">
        <v>266</v>
      </c>
      <c r="AT55" s="68" t="s">
        <v>268</v>
      </c>
      <c r="AU55" s="68" t="s">
        <v>267</v>
      </c>
      <c r="AV55" s="68" t="s">
        <v>266</v>
      </c>
      <c r="AW55" s="68" t="s">
        <v>268</v>
      </c>
      <c r="AX55" s="68" t="s">
        <v>267</v>
      </c>
      <c r="AY55" s="68" t="s">
        <v>266</v>
      </c>
      <c r="AZ55" s="68" t="s">
        <v>268</v>
      </c>
      <c r="BA55" s="68" t="s">
        <v>267</v>
      </c>
      <c r="BB55" s="68" t="s">
        <v>266</v>
      </c>
      <c r="BC55" s="68" t="s">
        <v>268</v>
      </c>
      <c r="BD55" s="68" t="s">
        <v>267</v>
      </c>
      <c r="BE55" s="68" t="s">
        <v>266</v>
      </c>
      <c r="BF55" s="68" t="s">
        <v>268</v>
      </c>
      <c r="BG55" s="68" t="s">
        <v>267</v>
      </c>
      <c r="BH55" s="68" t="s">
        <v>266</v>
      </c>
      <c r="BI55" s="68" t="s">
        <v>268</v>
      </c>
      <c r="BJ55" s="68" t="s">
        <v>267</v>
      </c>
      <c r="BK55" s="68" t="s">
        <v>266</v>
      </c>
      <c r="BL55" s="68" t="s">
        <v>268</v>
      </c>
      <c r="BM55" s="68" t="s">
        <v>267</v>
      </c>
      <c r="BN55" s="68" t="s">
        <v>266</v>
      </c>
      <c r="BO55" s="68" t="s">
        <v>268</v>
      </c>
      <c r="BP55" s="68" t="s">
        <v>267</v>
      </c>
      <c r="BQ55" s="68" t="s">
        <v>266</v>
      </c>
      <c r="BR55" s="68" t="s">
        <v>268</v>
      </c>
      <c r="BS55" s="68" t="s">
        <v>267</v>
      </c>
      <c r="BT55" s="68" t="s">
        <v>266</v>
      </c>
    </row>
    <row r="56" spans="1:72" ht="15.6">
      <c r="A56" s="68">
        <v>1</v>
      </c>
      <c r="B56" s="87" t="s">
        <v>450</v>
      </c>
      <c r="C56" s="77" t="s">
        <v>793</v>
      </c>
      <c r="D56" s="77" t="str">
        <f t="shared" ref="D56:D69" si="33">TRIM(CONCATENATE(C56," ",B56))</f>
        <v>DON MILLER</v>
      </c>
      <c r="E56" s="83">
        <v>999</v>
      </c>
      <c r="F56" s="83">
        <v>604</v>
      </c>
      <c r="G56" s="83">
        <v>89</v>
      </c>
      <c r="H56" s="86">
        <v>0.60460460460460463</v>
      </c>
      <c r="I56" s="69">
        <v>17</v>
      </c>
      <c r="J56" s="83">
        <f t="shared" ref="J56:J69" si="34">E56+O56</f>
        <v>1051</v>
      </c>
      <c r="K56" s="83">
        <f t="shared" ref="K56:K69" si="35">F56+P56</f>
        <v>636</v>
      </c>
      <c r="L56" s="83">
        <f t="shared" ref="L56:L69" si="36">G56+Q56</f>
        <v>94</v>
      </c>
      <c r="M56" s="86">
        <f t="shared" ref="M56:M69" si="37">K56/J56</f>
        <v>0.60513796384395813</v>
      </c>
      <c r="N56" s="85"/>
      <c r="O56" s="69">
        <f t="shared" ref="O56:O69" si="38">+S56+V56+Y56+AB56+AE56+AH56+AK56+AN56+AQ56+AT56+AW56+AZ56+BC56+BF56+BI56+BL56+BO56</f>
        <v>52</v>
      </c>
      <c r="P56" s="83">
        <f t="shared" ref="P56:P69" si="39">+T56+W56+Z56+AC56+AF56+AI56+AL56+AO56+AR56+AU56+AX56+BA56+BD56+BG56+BJ56+BM56+BP56</f>
        <v>32</v>
      </c>
      <c r="Q56" s="83">
        <f t="shared" ref="Q56:Q69" si="40">+U56+X56+AA56+AD56+AG56+AJ56+AM56+AP56+AS56+AV56+AY56+BB56+BE56+BH56+BK56+BN56+BQ56</f>
        <v>5</v>
      </c>
      <c r="R56" s="71">
        <f t="shared" ref="R56:R70" si="41">+P56/O56</f>
        <v>0.61538461538461542</v>
      </c>
      <c r="S56" s="70">
        <v>2</v>
      </c>
      <c r="T56" s="83">
        <v>2</v>
      </c>
      <c r="U56" s="83">
        <v>1</v>
      </c>
      <c r="V56" s="84">
        <v>3</v>
      </c>
      <c r="W56" s="83">
        <v>0</v>
      </c>
      <c r="X56" s="83"/>
      <c r="Y56" s="84">
        <v>5</v>
      </c>
      <c r="Z56" s="83">
        <v>5</v>
      </c>
      <c r="AA56" s="83">
        <v>1</v>
      </c>
      <c r="AB56" s="84">
        <v>5</v>
      </c>
      <c r="AC56" s="83">
        <v>2</v>
      </c>
      <c r="AD56" s="83"/>
      <c r="AE56" s="84">
        <v>5</v>
      </c>
      <c r="AF56" s="83">
        <v>3</v>
      </c>
      <c r="AG56" s="83"/>
      <c r="AH56" s="84">
        <v>4</v>
      </c>
      <c r="AI56" s="83">
        <v>4</v>
      </c>
      <c r="AJ56" s="83">
        <v>1</v>
      </c>
      <c r="AK56" s="84"/>
      <c r="AL56" s="83"/>
      <c r="AM56" s="83"/>
      <c r="AN56" s="84"/>
      <c r="AO56" s="83"/>
      <c r="AP56" s="83"/>
      <c r="AQ56" s="84">
        <v>6</v>
      </c>
      <c r="AR56" s="83">
        <v>4</v>
      </c>
      <c r="AS56" s="83">
        <v>1</v>
      </c>
      <c r="AT56" s="84">
        <v>5</v>
      </c>
      <c r="AU56" s="83">
        <v>4</v>
      </c>
      <c r="AV56" s="83"/>
      <c r="AW56" s="84">
        <v>5</v>
      </c>
      <c r="AX56" s="83">
        <v>3</v>
      </c>
      <c r="AY56" s="83">
        <v>1</v>
      </c>
      <c r="AZ56" s="84">
        <v>7</v>
      </c>
      <c r="BA56" s="83">
        <v>3</v>
      </c>
      <c r="BB56" s="83"/>
      <c r="BC56" s="84">
        <v>5</v>
      </c>
      <c r="BD56" s="83">
        <v>2</v>
      </c>
      <c r="BE56" s="83"/>
      <c r="BF56" s="84"/>
      <c r="BG56" s="83"/>
      <c r="BH56" s="83"/>
      <c r="BI56" s="84"/>
      <c r="BJ56" s="83"/>
      <c r="BK56" s="83"/>
      <c r="BL56" s="84"/>
      <c r="BM56" s="83"/>
      <c r="BN56" s="83"/>
      <c r="BO56" s="84"/>
      <c r="BP56" s="83"/>
      <c r="BQ56" s="83"/>
      <c r="BR56" s="84"/>
      <c r="BS56" s="83"/>
      <c r="BT56" s="83"/>
    </row>
    <row r="57" spans="1:72" ht="15.6">
      <c r="A57" s="68">
        <v>2</v>
      </c>
      <c r="B57" s="79" t="s">
        <v>314</v>
      </c>
      <c r="C57" s="78" t="s">
        <v>735</v>
      </c>
      <c r="D57" s="77" t="str">
        <f t="shared" si="33"/>
        <v>DAVE TUCKER</v>
      </c>
      <c r="E57" s="69">
        <v>98</v>
      </c>
      <c r="F57" s="69">
        <v>44</v>
      </c>
      <c r="G57" s="69">
        <v>1</v>
      </c>
      <c r="H57" s="71">
        <v>0.44897959183673469</v>
      </c>
      <c r="I57" s="69">
        <v>4</v>
      </c>
      <c r="J57" s="69">
        <f t="shared" si="34"/>
        <v>144</v>
      </c>
      <c r="K57" s="69">
        <f t="shared" si="35"/>
        <v>70</v>
      </c>
      <c r="L57" s="69">
        <f t="shared" si="36"/>
        <v>2</v>
      </c>
      <c r="M57" s="71">
        <f t="shared" si="37"/>
        <v>0.4861111111111111</v>
      </c>
      <c r="N57" s="76"/>
      <c r="O57" s="69">
        <f t="shared" si="38"/>
        <v>46</v>
      </c>
      <c r="P57" s="69">
        <f t="shared" si="39"/>
        <v>26</v>
      </c>
      <c r="Q57" s="69">
        <f t="shared" si="40"/>
        <v>1</v>
      </c>
      <c r="R57" s="71">
        <f t="shared" si="41"/>
        <v>0.56521739130434778</v>
      </c>
      <c r="S57" s="70">
        <v>2</v>
      </c>
      <c r="T57" s="69">
        <v>1</v>
      </c>
      <c r="U57" s="69"/>
      <c r="V57" s="70"/>
      <c r="W57" s="69"/>
      <c r="X57" s="69"/>
      <c r="Y57" s="70">
        <v>2</v>
      </c>
      <c r="Z57" s="69">
        <v>1</v>
      </c>
      <c r="AA57" s="69"/>
      <c r="AB57" s="70">
        <v>5</v>
      </c>
      <c r="AC57" s="69">
        <v>5</v>
      </c>
      <c r="AD57" s="69"/>
      <c r="AE57" s="70">
        <v>3</v>
      </c>
      <c r="AF57" s="69">
        <v>2</v>
      </c>
      <c r="AG57" s="69"/>
      <c r="AH57" s="70">
        <v>2</v>
      </c>
      <c r="AI57" s="69">
        <v>1</v>
      </c>
      <c r="AJ57" s="69"/>
      <c r="AK57" s="70"/>
      <c r="AL57" s="69"/>
      <c r="AM57" s="69"/>
      <c r="AN57" s="70">
        <v>5</v>
      </c>
      <c r="AO57" s="69">
        <v>2</v>
      </c>
      <c r="AP57" s="69"/>
      <c r="AQ57" s="70">
        <v>7</v>
      </c>
      <c r="AR57" s="69">
        <v>4</v>
      </c>
      <c r="AS57" s="69">
        <v>1</v>
      </c>
      <c r="AT57" s="70">
        <v>3</v>
      </c>
      <c r="AU57" s="69">
        <v>1</v>
      </c>
      <c r="AV57" s="69"/>
      <c r="AW57" s="70">
        <v>4</v>
      </c>
      <c r="AX57" s="69">
        <v>0</v>
      </c>
      <c r="AY57" s="69"/>
      <c r="AZ57" s="70">
        <v>5</v>
      </c>
      <c r="BA57" s="69">
        <v>3</v>
      </c>
      <c r="BB57" s="69"/>
      <c r="BC57" s="70">
        <v>4</v>
      </c>
      <c r="BD57" s="69">
        <v>3</v>
      </c>
      <c r="BE57" s="69"/>
      <c r="BF57" s="70">
        <v>4</v>
      </c>
      <c r="BG57" s="69">
        <v>3</v>
      </c>
      <c r="BH57" s="69"/>
      <c r="BI57" s="70"/>
      <c r="BJ57" s="69"/>
      <c r="BK57" s="69"/>
      <c r="BL57" s="70"/>
      <c r="BM57" s="69"/>
      <c r="BN57" s="69"/>
      <c r="BO57" s="70"/>
      <c r="BP57" s="69"/>
      <c r="BQ57" s="69"/>
      <c r="BR57" s="70"/>
      <c r="BS57" s="69"/>
      <c r="BT57" s="69"/>
    </row>
    <row r="58" spans="1:72" ht="15.6">
      <c r="A58" s="68">
        <v>3</v>
      </c>
      <c r="B58" s="79" t="s">
        <v>312</v>
      </c>
      <c r="C58" s="78" t="s">
        <v>727</v>
      </c>
      <c r="D58" s="77" t="str">
        <f t="shared" si="33"/>
        <v>JOHN VACKARO</v>
      </c>
      <c r="E58" s="69">
        <v>842</v>
      </c>
      <c r="F58" s="69">
        <v>455</v>
      </c>
      <c r="G58" s="69">
        <v>34</v>
      </c>
      <c r="H58" s="71">
        <v>0.54038004750593827</v>
      </c>
      <c r="I58" s="69">
        <v>14</v>
      </c>
      <c r="J58" s="69">
        <f t="shared" si="34"/>
        <v>906</v>
      </c>
      <c r="K58" s="69">
        <f t="shared" si="35"/>
        <v>491</v>
      </c>
      <c r="L58" s="69">
        <f t="shared" si="36"/>
        <v>34</v>
      </c>
      <c r="M58" s="71">
        <f t="shared" si="37"/>
        <v>0.54194260485651213</v>
      </c>
      <c r="N58" s="76"/>
      <c r="O58" s="69">
        <f t="shared" si="38"/>
        <v>64</v>
      </c>
      <c r="P58" s="69">
        <f t="shared" si="39"/>
        <v>36</v>
      </c>
      <c r="Q58" s="69">
        <f t="shared" si="40"/>
        <v>0</v>
      </c>
      <c r="R58" s="71">
        <f t="shared" si="41"/>
        <v>0.5625</v>
      </c>
      <c r="S58" s="70">
        <v>5</v>
      </c>
      <c r="T58" s="69">
        <v>3</v>
      </c>
      <c r="U58" s="69"/>
      <c r="V58" s="70">
        <v>3</v>
      </c>
      <c r="W58" s="69">
        <v>1</v>
      </c>
      <c r="X58" s="69"/>
      <c r="Y58" s="70">
        <v>4</v>
      </c>
      <c r="Z58" s="69">
        <v>0</v>
      </c>
      <c r="AA58" s="69"/>
      <c r="AB58" s="70">
        <v>5</v>
      </c>
      <c r="AC58" s="69">
        <v>4</v>
      </c>
      <c r="AD58" s="69"/>
      <c r="AE58" s="70">
        <v>5</v>
      </c>
      <c r="AF58" s="69">
        <v>2</v>
      </c>
      <c r="AG58" s="69"/>
      <c r="AH58" s="70">
        <v>5</v>
      </c>
      <c r="AI58" s="69">
        <v>2</v>
      </c>
      <c r="AJ58" s="69"/>
      <c r="AK58" s="70">
        <v>3</v>
      </c>
      <c r="AL58" s="69">
        <v>1</v>
      </c>
      <c r="AM58" s="69"/>
      <c r="AN58" s="70">
        <v>4</v>
      </c>
      <c r="AO58" s="69">
        <v>3</v>
      </c>
      <c r="AP58" s="69"/>
      <c r="AQ58" s="70">
        <v>6</v>
      </c>
      <c r="AR58" s="69">
        <v>4</v>
      </c>
      <c r="AS58" s="69"/>
      <c r="AT58" s="70">
        <v>5</v>
      </c>
      <c r="AU58" s="69">
        <v>2</v>
      </c>
      <c r="AV58" s="69"/>
      <c r="AW58" s="70">
        <v>4</v>
      </c>
      <c r="AX58" s="69">
        <v>4</v>
      </c>
      <c r="AY58" s="69"/>
      <c r="AZ58" s="70">
        <v>5</v>
      </c>
      <c r="BA58" s="69">
        <v>4</v>
      </c>
      <c r="BB58" s="69"/>
      <c r="BC58" s="70">
        <v>6</v>
      </c>
      <c r="BD58" s="69">
        <v>4</v>
      </c>
      <c r="BE58" s="69"/>
      <c r="BF58" s="70">
        <v>4</v>
      </c>
      <c r="BG58" s="69">
        <v>2</v>
      </c>
      <c r="BH58" s="69"/>
      <c r="BI58" s="70"/>
      <c r="BJ58" s="69"/>
      <c r="BK58" s="69"/>
      <c r="BL58" s="70"/>
      <c r="BM58" s="69"/>
      <c r="BN58" s="69"/>
      <c r="BO58" s="70"/>
      <c r="BP58" s="69"/>
      <c r="BQ58" s="69"/>
      <c r="BR58" s="70"/>
      <c r="BS58" s="69"/>
      <c r="BT58" s="69"/>
    </row>
    <row r="59" spans="1:72" ht="15.6">
      <c r="A59" s="68">
        <v>4</v>
      </c>
      <c r="B59" s="79" t="s">
        <v>505</v>
      </c>
      <c r="C59" s="78" t="s">
        <v>778</v>
      </c>
      <c r="D59" s="77" t="str">
        <f t="shared" si="33"/>
        <v>DALE KIRK</v>
      </c>
      <c r="E59" s="69">
        <v>357</v>
      </c>
      <c r="F59" s="69">
        <v>217</v>
      </c>
      <c r="G59" s="69">
        <v>12</v>
      </c>
      <c r="H59" s="71">
        <v>0.60784313725490191</v>
      </c>
      <c r="I59" s="69">
        <v>7</v>
      </c>
      <c r="J59" s="69">
        <f t="shared" si="34"/>
        <v>429</v>
      </c>
      <c r="K59" s="69">
        <f t="shared" si="35"/>
        <v>257</v>
      </c>
      <c r="L59" s="69">
        <f t="shared" si="36"/>
        <v>14</v>
      </c>
      <c r="M59" s="71">
        <f t="shared" si="37"/>
        <v>0.5990675990675991</v>
      </c>
      <c r="N59" s="76"/>
      <c r="O59" s="69">
        <f t="shared" si="38"/>
        <v>72</v>
      </c>
      <c r="P59" s="69">
        <f t="shared" si="39"/>
        <v>40</v>
      </c>
      <c r="Q59" s="69">
        <f t="shared" si="40"/>
        <v>2</v>
      </c>
      <c r="R59" s="71">
        <f t="shared" si="41"/>
        <v>0.55555555555555558</v>
      </c>
      <c r="S59" s="70">
        <v>3</v>
      </c>
      <c r="T59" s="69">
        <v>2</v>
      </c>
      <c r="U59" s="69"/>
      <c r="V59" s="70">
        <v>4</v>
      </c>
      <c r="W59" s="69">
        <v>2</v>
      </c>
      <c r="X59" s="69"/>
      <c r="Y59" s="70">
        <v>5</v>
      </c>
      <c r="Z59" s="69">
        <v>1</v>
      </c>
      <c r="AA59" s="69"/>
      <c r="AB59" s="70">
        <v>6</v>
      </c>
      <c r="AC59" s="69">
        <v>2</v>
      </c>
      <c r="AD59" s="69"/>
      <c r="AE59" s="70">
        <v>5</v>
      </c>
      <c r="AF59" s="69">
        <v>2</v>
      </c>
      <c r="AG59" s="69"/>
      <c r="AH59" s="70">
        <v>6</v>
      </c>
      <c r="AI59" s="69">
        <v>5</v>
      </c>
      <c r="AJ59" s="69">
        <v>1</v>
      </c>
      <c r="AK59" s="70">
        <v>5</v>
      </c>
      <c r="AL59" s="69">
        <v>3</v>
      </c>
      <c r="AM59" s="69"/>
      <c r="AN59" s="70">
        <v>6</v>
      </c>
      <c r="AO59" s="69">
        <v>2</v>
      </c>
      <c r="AP59" s="69"/>
      <c r="AQ59" s="70">
        <v>7</v>
      </c>
      <c r="AR59" s="69">
        <v>6</v>
      </c>
      <c r="AS59" s="69"/>
      <c r="AT59" s="70">
        <v>4</v>
      </c>
      <c r="AU59" s="69">
        <v>4</v>
      </c>
      <c r="AV59" s="69">
        <v>1</v>
      </c>
      <c r="AW59" s="70">
        <v>5</v>
      </c>
      <c r="AX59" s="69">
        <v>3</v>
      </c>
      <c r="AY59" s="69"/>
      <c r="AZ59" s="70">
        <v>7</v>
      </c>
      <c r="BA59" s="69">
        <v>4</v>
      </c>
      <c r="BB59" s="69"/>
      <c r="BC59" s="70">
        <v>6</v>
      </c>
      <c r="BD59" s="69">
        <v>3</v>
      </c>
      <c r="BE59" s="69"/>
      <c r="BF59" s="70">
        <v>3</v>
      </c>
      <c r="BG59" s="69">
        <v>1</v>
      </c>
      <c r="BH59" s="69"/>
      <c r="BI59" s="70"/>
      <c r="BJ59" s="69"/>
      <c r="BK59" s="69"/>
      <c r="BL59" s="70"/>
      <c r="BM59" s="69"/>
      <c r="BN59" s="69"/>
      <c r="BO59" s="70"/>
      <c r="BP59" s="69"/>
      <c r="BQ59" s="69"/>
      <c r="BR59" s="70"/>
      <c r="BS59" s="69"/>
      <c r="BT59" s="69"/>
    </row>
    <row r="60" spans="1:72" ht="15.6">
      <c r="A60" s="68">
        <v>5</v>
      </c>
      <c r="B60" s="79" t="s">
        <v>637</v>
      </c>
      <c r="C60" s="78" t="s">
        <v>702</v>
      </c>
      <c r="D60" s="77" t="str">
        <f t="shared" si="33"/>
        <v>KEVIN BOYT</v>
      </c>
      <c r="E60" s="69">
        <v>312</v>
      </c>
      <c r="F60" s="69">
        <v>178</v>
      </c>
      <c r="G60" s="69">
        <v>7</v>
      </c>
      <c r="H60" s="71">
        <v>0.57051282051282048</v>
      </c>
      <c r="I60" s="69">
        <v>6</v>
      </c>
      <c r="J60" s="69">
        <f t="shared" si="34"/>
        <v>377</v>
      </c>
      <c r="K60" s="69">
        <f t="shared" si="35"/>
        <v>212</v>
      </c>
      <c r="L60" s="69">
        <f t="shared" si="36"/>
        <v>8</v>
      </c>
      <c r="M60" s="71">
        <f t="shared" si="37"/>
        <v>0.56233421750663126</v>
      </c>
      <c r="N60" s="76"/>
      <c r="O60" s="69">
        <f t="shared" si="38"/>
        <v>65</v>
      </c>
      <c r="P60" s="69">
        <f t="shared" si="39"/>
        <v>34</v>
      </c>
      <c r="Q60" s="69">
        <f t="shared" si="40"/>
        <v>1</v>
      </c>
      <c r="R60" s="71">
        <f t="shared" si="41"/>
        <v>0.52307692307692311</v>
      </c>
      <c r="S60" s="70">
        <v>5</v>
      </c>
      <c r="T60" s="69">
        <v>2</v>
      </c>
      <c r="U60" s="69"/>
      <c r="V60" s="70">
        <v>3</v>
      </c>
      <c r="W60" s="69">
        <v>1</v>
      </c>
      <c r="X60" s="69"/>
      <c r="Y60" s="70">
        <v>4</v>
      </c>
      <c r="Z60" s="69">
        <v>2</v>
      </c>
      <c r="AA60" s="69"/>
      <c r="AB60" s="70">
        <v>4</v>
      </c>
      <c r="AC60" s="69">
        <v>1</v>
      </c>
      <c r="AD60" s="69"/>
      <c r="AE60" s="70">
        <v>5</v>
      </c>
      <c r="AF60" s="69">
        <v>3</v>
      </c>
      <c r="AG60" s="69"/>
      <c r="AH60" s="70">
        <v>5</v>
      </c>
      <c r="AI60" s="69">
        <v>3</v>
      </c>
      <c r="AJ60" s="69"/>
      <c r="AK60" s="70">
        <v>4</v>
      </c>
      <c r="AL60" s="69">
        <v>3</v>
      </c>
      <c r="AM60" s="69">
        <v>1</v>
      </c>
      <c r="AN60" s="70">
        <v>6</v>
      </c>
      <c r="AO60" s="69">
        <v>3</v>
      </c>
      <c r="AP60" s="69"/>
      <c r="AQ60" s="70">
        <v>6</v>
      </c>
      <c r="AR60" s="69">
        <v>3</v>
      </c>
      <c r="AS60" s="69"/>
      <c r="AT60" s="70">
        <v>3</v>
      </c>
      <c r="AU60" s="69">
        <v>3</v>
      </c>
      <c r="AV60" s="69"/>
      <c r="AW60" s="70">
        <v>5</v>
      </c>
      <c r="AX60" s="69">
        <v>2</v>
      </c>
      <c r="AY60" s="69"/>
      <c r="AZ60" s="70">
        <v>5</v>
      </c>
      <c r="BA60" s="69">
        <v>5</v>
      </c>
      <c r="BB60" s="69"/>
      <c r="BC60" s="70">
        <v>6</v>
      </c>
      <c r="BD60" s="69">
        <v>2</v>
      </c>
      <c r="BE60" s="69"/>
      <c r="BF60" s="70">
        <v>4</v>
      </c>
      <c r="BG60" s="69">
        <v>1</v>
      </c>
      <c r="BH60" s="69"/>
      <c r="BI60" s="70"/>
      <c r="BJ60" s="69"/>
      <c r="BK60" s="69"/>
      <c r="BL60" s="70"/>
      <c r="BM60" s="69"/>
      <c r="BN60" s="69"/>
      <c r="BO60" s="70"/>
      <c r="BP60" s="69"/>
      <c r="BQ60" s="69"/>
      <c r="BR60" s="70"/>
      <c r="BS60" s="69"/>
      <c r="BT60" s="69"/>
    </row>
    <row r="61" spans="1:72" ht="15.6">
      <c r="A61" s="68">
        <v>6</v>
      </c>
      <c r="B61" s="79" t="s">
        <v>459</v>
      </c>
      <c r="C61" s="78" t="s">
        <v>730</v>
      </c>
      <c r="D61" s="77" t="str">
        <f t="shared" si="33"/>
        <v>CHRIS MESSINA</v>
      </c>
      <c r="E61" s="69">
        <v>158</v>
      </c>
      <c r="F61" s="69">
        <v>76</v>
      </c>
      <c r="G61" s="69">
        <v>3</v>
      </c>
      <c r="H61" s="71">
        <v>0.48101265822784811</v>
      </c>
      <c r="I61" s="69">
        <v>5</v>
      </c>
      <c r="J61" s="69">
        <f t="shared" si="34"/>
        <v>202</v>
      </c>
      <c r="K61" s="69">
        <f t="shared" si="35"/>
        <v>99</v>
      </c>
      <c r="L61" s="69">
        <f t="shared" si="36"/>
        <v>6</v>
      </c>
      <c r="M61" s="71">
        <f t="shared" si="37"/>
        <v>0.49009900990099009</v>
      </c>
      <c r="N61" s="76"/>
      <c r="O61" s="69">
        <f t="shared" si="38"/>
        <v>44</v>
      </c>
      <c r="P61" s="69">
        <f t="shared" si="39"/>
        <v>23</v>
      </c>
      <c r="Q61" s="69">
        <f t="shared" si="40"/>
        <v>3</v>
      </c>
      <c r="R61" s="71">
        <f t="shared" si="41"/>
        <v>0.52272727272727271</v>
      </c>
      <c r="S61" s="70">
        <v>2</v>
      </c>
      <c r="T61" s="69">
        <v>1</v>
      </c>
      <c r="U61" s="69">
        <v>1</v>
      </c>
      <c r="V61" s="70">
        <v>1</v>
      </c>
      <c r="W61" s="69">
        <v>1</v>
      </c>
      <c r="X61" s="69"/>
      <c r="Y61" s="70">
        <v>1</v>
      </c>
      <c r="Z61" s="69">
        <v>0</v>
      </c>
      <c r="AA61" s="69"/>
      <c r="AB61" s="70"/>
      <c r="AC61" s="69"/>
      <c r="AD61" s="69"/>
      <c r="AE61" s="70">
        <v>4</v>
      </c>
      <c r="AF61" s="69">
        <v>1</v>
      </c>
      <c r="AG61" s="69"/>
      <c r="AH61" s="70">
        <v>2</v>
      </c>
      <c r="AI61" s="69">
        <v>0</v>
      </c>
      <c r="AJ61" s="69"/>
      <c r="AK61" s="70">
        <v>4</v>
      </c>
      <c r="AL61" s="69">
        <v>4</v>
      </c>
      <c r="AM61" s="69"/>
      <c r="AN61" s="70">
        <v>5</v>
      </c>
      <c r="AO61" s="69">
        <v>2</v>
      </c>
      <c r="AP61" s="69"/>
      <c r="AQ61" s="70">
        <v>7</v>
      </c>
      <c r="AR61" s="69">
        <v>4</v>
      </c>
      <c r="AS61" s="69">
        <v>1</v>
      </c>
      <c r="AT61" s="70">
        <v>3</v>
      </c>
      <c r="AU61" s="69">
        <v>1</v>
      </c>
      <c r="AV61" s="69"/>
      <c r="AW61" s="70"/>
      <c r="AX61" s="69"/>
      <c r="AY61" s="69"/>
      <c r="AZ61" s="70">
        <v>6</v>
      </c>
      <c r="BA61" s="69">
        <v>5</v>
      </c>
      <c r="BB61" s="69"/>
      <c r="BC61" s="70">
        <v>5</v>
      </c>
      <c r="BD61" s="69">
        <v>4</v>
      </c>
      <c r="BE61" s="69">
        <v>1</v>
      </c>
      <c r="BF61" s="70">
        <v>4</v>
      </c>
      <c r="BG61" s="69">
        <v>0</v>
      </c>
      <c r="BH61" s="69"/>
      <c r="BI61" s="70"/>
      <c r="BJ61" s="69"/>
      <c r="BK61" s="69"/>
      <c r="BL61" s="70"/>
      <c r="BM61" s="69"/>
      <c r="BN61" s="69"/>
      <c r="BO61" s="70"/>
      <c r="BP61" s="69"/>
      <c r="BQ61" s="69"/>
      <c r="BR61" s="70"/>
      <c r="BS61" s="69"/>
      <c r="BT61" s="69"/>
    </row>
    <row r="62" spans="1:72" ht="15.6">
      <c r="A62" s="68">
        <v>7</v>
      </c>
      <c r="B62" s="79" t="s">
        <v>668</v>
      </c>
      <c r="C62" s="78" t="s">
        <v>777</v>
      </c>
      <c r="D62" s="77" t="str">
        <f t="shared" si="33"/>
        <v>LOREN ALLEN</v>
      </c>
      <c r="E62" s="69">
        <v>176</v>
      </c>
      <c r="F62" s="69">
        <v>106</v>
      </c>
      <c r="G62" s="69">
        <v>14</v>
      </c>
      <c r="H62" s="71">
        <v>0.60227272727272729</v>
      </c>
      <c r="I62" s="69">
        <v>4</v>
      </c>
      <c r="J62" s="69">
        <f t="shared" si="34"/>
        <v>240</v>
      </c>
      <c r="K62" s="69">
        <f t="shared" si="35"/>
        <v>139</v>
      </c>
      <c r="L62" s="69">
        <f t="shared" si="36"/>
        <v>16</v>
      </c>
      <c r="M62" s="71">
        <f t="shared" si="37"/>
        <v>0.57916666666666672</v>
      </c>
      <c r="N62" s="76"/>
      <c r="O62" s="69">
        <f t="shared" si="38"/>
        <v>64</v>
      </c>
      <c r="P62" s="69">
        <f t="shared" si="39"/>
        <v>33</v>
      </c>
      <c r="Q62" s="69">
        <f t="shared" si="40"/>
        <v>2</v>
      </c>
      <c r="R62" s="71">
        <f t="shared" si="41"/>
        <v>0.515625</v>
      </c>
      <c r="S62" s="70">
        <v>5</v>
      </c>
      <c r="T62" s="69">
        <v>1</v>
      </c>
      <c r="U62" s="69"/>
      <c r="V62" s="70">
        <v>4</v>
      </c>
      <c r="W62" s="69">
        <v>1</v>
      </c>
      <c r="X62" s="69"/>
      <c r="Y62" s="70">
        <v>4</v>
      </c>
      <c r="Z62" s="69">
        <v>2</v>
      </c>
      <c r="AA62" s="69"/>
      <c r="AB62" s="70"/>
      <c r="AC62" s="69"/>
      <c r="AD62" s="69"/>
      <c r="AE62" s="70">
        <v>5</v>
      </c>
      <c r="AF62" s="69">
        <v>1</v>
      </c>
      <c r="AG62" s="69"/>
      <c r="AH62" s="70">
        <v>6</v>
      </c>
      <c r="AI62" s="69">
        <v>3</v>
      </c>
      <c r="AJ62" s="69"/>
      <c r="AK62" s="70">
        <v>4</v>
      </c>
      <c r="AL62" s="69">
        <v>1</v>
      </c>
      <c r="AM62" s="69"/>
      <c r="AN62" s="70">
        <v>4</v>
      </c>
      <c r="AO62" s="69">
        <v>3</v>
      </c>
      <c r="AP62" s="69"/>
      <c r="AQ62" s="70">
        <v>7</v>
      </c>
      <c r="AR62" s="69">
        <v>5</v>
      </c>
      <c r="AS62" s="69">
        <v>1</v>
      </c>
      <c r="AT62" s="70">
        <v>5</v>
      </c>
      <c r="AU62" s="69">
        <v>2</v>
      </c>
      <c r="AV62" s="69"/>
      <c r="AW62" s="70">
        <v>5</v>
      </c>
      <c r="AX62" s="69">
        <v>4</v>
      </c>
      <c r="AY62" s="69">
        <v>1</v>
      </c>
      <c r="AZ62" s="70">
        <v>6</v>
      </c>
      <c r="BA62" s="69">
        <v>5</v>
      </c>
      <c r="BB62" s="69"/>
      <c r="BC62" s="70">
        <v>6</v>
      </c>
      <c r="BD62" s="69">
        <v>3</v>
      </c>
      <c r="BE62" s="69"/>
      <c r="BF62" s="70">
        <v>3</v>
      </c>
      <c r="BG62" s="69">
        <v>2</v>
      </c>
      <c r="BH62" s="69"/>
      <c r="BI62" s="70"/>
      <c r="BJ62" s="69"/>
      <c r="BK62" s="69"/>
      <c r="BL62" s="70"/>
      <c r="BM62" s="69"/>
      <c r="BN62" s="69"/>
      <c r="BO62" s="70"/>
      <c r="BP62" s="69"/>
      <c r="BQ62" s="69"/>
      <c r="BR62" s="70"/>
      <c r="BS62" s="69"/>
      <c r="BT62" s="69"/>
    </row>
    <row r="63" spans="1:72" ht="15.6">
      <c r="A63" s="68">
        <v>8</v>
      </c>
      <c r="B63" s="79" t="s">
        <v>531</v>
      </c>
      <c r="C63" s="78" t="s">
        <v>741</v>
      </c>
      <c r="D63" s="77" t="str">
        <f t="shared" si="33"/>
        <v>DEREK HENLEY</v>
      </c>
      <c r="E63" s="69">
        <v>422</v>
      </c>
      <c r="F63" s="69">
        <v>248</v>
      </c>
      <c r="G63" s="69">
        <v>22</v>
      </c>
      <c r="H63" s="71">
        <v>0.58767772511848337</v>
      </c>
      <c r="I63" s="69">
        <v>8</v>
      </c>
      <c r="J63" s="69">
        <f t="shared" si="34"/>
        <v>471</v>
      </c>
      <c r="K63" s="69">
        <f t="shared" si="35"/>
        <v>273</v>
      </c>
      <c r="L63" s="69">
        <f t="shared" si="36"/>
        <v>22</v>
      </c>
      <c r="M63" s="71">
        <f t="shared" si="37"/>
        <v>0.57961783439490444</v>
      </c>
      <c r="N63" s="76"/>
      <c r="O63" s="69">
        <f t="shared" si="38"/>
        <v>49</v>
      </c>
      <c r="P63" s="69">
        <f t="shared" si="39"/>
        <v>25</v>
      </c>
      <c r="Q63" s="69">
        <f t="shared" si="40"/>
        <v>0</v>
      </c>
      <c r="R63" s="71">
        <f t="shared" si="41"/>
        <v>0.51020408163265307</v>
      </c>
      <c r="S63" s="70">
        <v>2</v>
      </c>
      <c r="T63" s="69">
        <v>1</v>
      </c>
      <c r="U63" s="69"/>
      <c r="V63" s="70">
        <v>3</v>
      </c>
      <c r="W63" s="69">
        <v>2</v>
      </c>
      <c r="X63" s="69"/>
      <c r="Y63" s="70">
        <v>1</v>
      </c>
      <c r="Z63" s="69">
        <v>0</v>
      </c>
      <c r="AA63" s="69"/>
      <c r="AB63" s="70">
        <v>5</v>
      </c>
      <c r="AC63" s="69">
        <v>3</v>
      </c>
      <c r="AD63" s="69"/>
      <c r="AE63" s="70">
        <v>4</v>
      </c>
      <c r="AF63" s="69">
        <v>2</v>
      </c>
      <c r="AG63" s="69"/>
      <c r="AH63" s="70">
        <v>4</v>
      </c>
      <c r="AI63" s="69">
        <v>1</v>
      </c>
      <c r="AJ63" s="69"/>
      <c r="AK63" s="70"/>
      <c r="AL63" s="69"/>
      <c r="AM63" s="69"/>
      <c r="AN63" s="70">
        <v>5</v>
      </c>
      <c r="AO63" s="69">
        <v>3</v>
      </c>
      <c r="AP63" s="69"/>
      <c r="AQ63" s="70">
        <v>5</v>
      </c>
      <c r="AR63" s="69">
        <v>4</v>
      </c>
      <c r="AS63" s="69"/>
      <c r="AT63" s="70">
        <v>4</v>
      </c>
      <c r="AU63" s="69">
        <v>1</v>
      </c>
      <c r="AV63" s="69"/>
      <c r="AW63" s="70">
        <v>3</v>
      </c>
      <c r="AX63" s="69">
        <v>1</v>
      </c>
      <c r="AY63" s="69"/>
      <c r="AZ63" s="70">
        <v>4</v>
      </c>
      <c r="BA63" s="69">
        <v>1</v>
      </c>
      <c r="BB63" s="69"/>
      <c r="BC63" s="70">
        <v>5</v>
      </c>
      <c r="BD63" s="69">
        <v>4</v>
      </c>
      <c r="BE63" s="69"/>
      <c r="BF63" s="70">
        <v>4</v>
      </c>
      <c r="BG63" s="69">
        <v>2</v>
      </c>
      <c r="BH63" s="69"/>
      <c r="BI63" s="70"/>
      <c r="BJ63" s="69"/>
      <c r="BK63" s="69"/>
      <c r="BL63" s="70"/>
      <c r="BM63" s="69"/>
      <c r="BN63" s="69"/>
      <c r="BO63" s="70"/>
      <c r="BP63" s="69"/>
      <c r="BQ63" s="69"/>
      <c r="BR63" s="70"/>
      <c r="BS63" s="69"/>
      <c r="BT63" s="69"/>
    </row>
    <row r="64" spans="1:72" ht="15.6">
      <c r="A64" s="68">
        <v>9</v>
      </c>
      <c r="B64" s="79" t="s">
        <v>483</v>
      </c>
      <c r="C64" s="78" t="s">
        <v>706</v>
      </c>
      <c r="D64" s="77" t="str">
        <f t="shared" si="33"/>
        <v>STEVE LONG</v>
      </c>
      <c r="E64" s="69">
        <v>636</v>
      </c>
      <c r="F64" s="69">
        <v>377</v>
      </c>
      <c r="G64" s="69">
        <v>17</v>
      </c>
      <c r="H64" s="71">
        <v>0.59276729559748431</v>
      </c>
      <c r="I64" s="69">
        <v>11</v>
      </c>
      <c r="J64" s="69">
        <f t="shared" si="34"/>
        <v>688</v>
      </c>
      <c r="K64" s="69">
        <f t="shared" si="35"/>
        <v>403</v>
      </c>
      <c r="L64" s="69">
        <f t="shared" si="36"/>
        <v>17</v>
      </c>
      <c r="M64" s="71">
        <f t="shared" si="37"/>
        <v>0.58575581395348841</v>
      </c>
      <c r="N64" s="76"/>
      <c r="O64" s="69">
        <f t="shared" si="38"/>
        <v>52</v>
      </c>
      <c r="P64" s="69">
        <f t="shared" si="39"/>
        <v>26</v>
      </c>
      <c r="Q64" s="69">
        <f t="shared" si="40"/>
        <v>0</v>
      </c>
      <c r="R64" s="71">
        <f t="shared" si="41"/>
        <v>0.5</v>
      </c>
      <c r="S64" s="70">
        <v>6</v>
      </c>
      <c r="T64" s="69">
        <v>4</v>
      </c>
      <c r="U64" s="69"/>
      <c r="V64" s="70">
        <v>3</v>
      </c>
      <c r="W64" s="69">
        <v>2</v>
      </c>
      <c r="X64" s="69"/>
      <c r="Y64" s="70">
        <v>6</v>
      </c>
      <c r="Z64" s="69">
        <v>5</v>
      </c>
      <c r="AA64" s="69"/>
      <c r="AB64" s="70">
        <v>3</v>
      </c>
      <c r="AC64" s="69">
        <v>1</v>
      </c>
      <c r="AD64" s="69"/>
      <c r="AE64" s="70">
        <v>2</v>
      </c>
      <c r="AF64" s="69">
        <v>1</v>
      </c>
      <c r="AG64" s="69"/>
      <c r="AH64" s="70">
        <v>5</v>
      </c>
      <c r="AI64" s="69">
        <v>4</v>
      </c>
      <c r="AJ64" s="69"/>
      <c r="AK64" s="70">
        <v>4</v>
      </c>
      <c r="AL64" s="69">
        <v>0</v>
      </c>
      <c r="AM64" s="69"/>
      <c r="AN64" s="70">
        <v>5</v>
      </c>
      <c r="AO64" s="69">
        <v>2</v>
      </c>
      <c r="AP64" s="69"/>
      <c r="AQ64" s="70"/>
      <c r="AR64" s="69"/>
      <c r="AS64" s="69"/>
      <c r="AT64" s="70">
        <v>4</v>
      </c>
      <c r="AU64" s="69">
        <v>2</v>
      </c>
      <c r="AV64" s="69"/>
      <c r="AW64" s="70">
        <v>5</v>
      </c>
      <c r="AX64" s="69">
        <v>1</v>
      </c>
      <c r="AY64" s="69"/>
      <c r="AZ64" s="70">
        <v>3</v>
      </c>
      <c r="BA64" s="69">
        <v>2</v>
      </c>
      <c r="BB64" s="69"/>
      <c r="BC64" s="70">
        <v>5</v>
      </c>
      <c r="BD64" s="69">
        <v>2</v>
      </c>
      <c r="BE64" s="69"/>
      <c r="BF64" s="70">
        <v>1</v>
      </c>
      <c r="BG64" s="69">
        <v>0</v>
      </c>
      <c r="BH64" s="69"/>
      <c r="BI64" s="70"/>
      <c r="BJ64" s="69"/>
      <c r="BK64" s="69"/>
      <c r="BL64" s="70"/>
      <c r="BM64" s="69"/>
      <c r="BN64" s="69"/>
      <c r="BO64" s="70"/>
      <c r="BP64" s="69"/>
      <c r="BQ64" s="69"/>
      <c r="BR64" s="70"/>
      <c r="BS64" s="69"/>
      <c r="BT64" s="69"/>
    </row>
    <row r="65" spans="1:72" ht="15.6">
      <c r="A65" s="68">
        <v>10</v>
      </c>
      <c r="B65" s="79" t="s">
        <v>504</v>
      </c>
      <c r="C65" s="78" t="s">
        <v>715</v>
      </c>
      <c r="D65" s="77" t="str">
        <f t="shared" si="33"/>
        <v>DEAN KLOVSKI</v>
      </c>
      <c r="E65" s="69">
        <v>252</v>
      </c>
      <c r="F65" s="69">
        <v>120</v>
      </c>
      <c r="G65" s="69">
        <v>8</v>
      </c>
      <c r="H65" s="71">
        <v>0.47619047619047616</v>
      </c>
      <c r="I65" s="69">
        <v>5</v>
      </c>
      <c r="J65" s="69">
        <f t="shared" si="34"/>
        <v>258</v>
      </c>
      <c r="K65" s="69">
        <f t="shared" si="35"/>
        <v>123</v>
      </c>
      <c r="L65" s="69">
        <f t="shared" si="36"/>
        <v>8</v>
      </c>
      <c r="M65" s="71">
        <f t="shared" si="37"/>
        <v>0.47674418604651164</v>
      </c>
      <c r="N65" s="76"/>
      <c r="O65" s="69">
        <f t="shared" si="38"/>
        <v>6</v>
      </c>
      <c r="P65" s="69">
        <f t="shared" si="39"/>
        <v>3</v>
      </c>
      <c r="Q65" s="69">
        <f t="shared" si="40"/>
        <v>0</v>
      </c>
      <c r="R65" s="71">
        <f t="shared" si="41"/>
        <v>0.5</v>
      </c>
      <c r="S65" s="70">
        <v>3</v>
      </c>
      <c r="T65" s="69">
        <v>2</v>
      </c>
      <c r="U65" s="69"/>
      <c r="V65" s="70">
        <v>1</v>
      </c>
      <c r="W65" s="69">
        <v>1</v>
      </c>
      <c r="X65" s="69"/>
      <c r="Y65" s="70">
        <v>2</v>
      </c>
      <c r="Z65" s="69">
        <v>0</v>
      </c>
      <c r="AA65" s="69"/>
      <c r="AB65" s="70"/>
      <c r="AC65" s="69"/>
      <c r="AD65" s="69"/>
      <c r="AE65" s="70"/>
      <c r="AF65" s="69"/>
      <c r="AG65" s="69"/>
      <c r="AH65" s="70"/>
      <c r="AI65" s="69"/>
      <c r="AJ65" s="69"/>
      <c r="AK65" s="70"/>
      <c r="AL65" s="69"/>
      <c r="AM65" s="69"/>
      <c r="AN65" s="70"/>
      <c r="AO65" s="69"/>
      <c r="AP65" s="69"/>
      <c r="AQ65" s="70"/>
      <c r="AR65" s="69"/>
      <c r="AS65" s="69"/>
      <c r="AT65" s="70"/>
      <c r="AU65" s="69"/>
      <c r="AV65" s="69"/>
      <c r="AW65" s="70"/>
      <c r="AX65" s="69"/>
      <c r="AY65" s="69"/>
      <c r="AZ65" s="70"/>
      <c r="BA65" s="69"/>
      <c r="BB65" s="69"/>
      <c r="BC65" s="70"/>
      <c r="BD65" s="69"/>
      <c r="BE65" s="69"/>
      <c r="BF65" s="70"/>
      <c r="BG65" s="69"/>
      <c r="BH65" s="69"/>
      <c r="BI65" s="70"/>
      <c r="BJ65" s="69"/>
      <c r="BK65" s="69"/>
      <c r="BL65" s="70"/>
      <c r="BM65" s="69"/>
      <c r="BN65" s="69"/>
      <c r="BO65" s="70"/>
      <c r="BP65" s="69"/>
      <c r="BQ65" s="69"/>
      <c r="BR65" s="70"/>
      <c r="BS65" s="69"/>
      <c r="BT65" s="69"/>
    </row>
    <row r="66" spans="1:72" ht="15.6">
      <c r="A66" s="68">
        <v>11</v>
      </c>
      <c r="B66" s="79" t="s">
        <v>383</v>
      </c>
      <c r="C66" s="78" t="s">
        <v>704</v>
      </c>
      <c r="D66" s="77" t="str">
        <f t="shared" si="33"/>
        <v>TIM SCRIBNER</v>
      </c>
      <c r="E66" s="69">
        <v>988</v>
      </c>
      <c r="F66" s="69">
        <v>587</v>
      </c>
      <c r="G66" s="69">
        <v>79</v>
      </c>
      <c r="H66" s="71">
        <v>0.59412955465587047</v>
      </c>
      <c r="I66" s="69">
        <v>19</v>
      </c>
      <c r="J66" s="69">
        <f t="shared" si="34"/>
        <v>1045</v>
      </c>
      <c r="K66" s="69">
        <f t="shared" si="35"/>
        <v>615</v>
      </c>
      <c r="L66" s="69">
        <f t="shared" si="36"/>
        <v>83</v>
      </c>
      <c r="M66" s="71">
        <f t="shared" si="37"/>
        <v>0.58851674641148322</v>
      </c>
      <c r="N66" s="76"/>
      <c r="O66" s="69">
        <f t="shared" si="38"/>
        <v>57</v>
      </c>
      <c r="P66" s="69">
        <f t="shared" si="39"/>
        <v>28</v>
      </c>
      <c r="Q66" s="69">
        <f t="shared" si="40"/>
        <v>4</v>
      </c>
      <c r="R66" s="71">
        <f t="shared" si="41"/>
        <v>0.49122807017543857</v>
      </c>
      <c r="S66" s="70">
        <v>5</v>
      </c>
      <c r="T66" s="69">
        <v>3</v>
      </c>
      <c r="U66" s="69"/>
      <c r="V66" s="70">
        <v>4</v>
      </c>
      <c r="W66" s="69">
        <v>1</v>
      </c>
      <c r="X66" s="69"/>
      <c r="Y66" s="70">
        <v>5</v>
      </c>
      <c r="Z66" s="69">
        <v>1</v>
      </c>
      <c r="AA66" s="69"/>
      <c r="AB66" s="70">
        <v>5</v>
      </c>
      <c r="AC66" s="69">
        <v>4</v>
      </c>
      <c r="AD66" s="69"/>
      <c r="AE66" s="70">
        <v>5</v>
      </c>
      <c r="AF66" s="69">
        <v>5</v>
      </c>
      <c r="AG66" s="69">
        <v>2</v>
      </c>
      <c r="AH66" s="70">
        <v>3</v>
      </c>
      <c r="AI66" s="69">
        <v>0</v>
      </c>
      <c r="AJ66" s="69"/>
      <c r="AK66" s="70"/>
      <c r="AL66" s="69"/>
      <c r="AM66" s="69"/>
      <c r="AN66" s="70"/>
      <c r="AO66" s="69"/>
      <c r="AP66" s="69"/>
      <c r="AQ66" s="70">
        <v>6</v>
      </c>
      <c r="AR66" s="69">
        <v>3</v>
      </c>
      <c r="AS66" s="69">
        <v>2</v>
      </c>
      <c r="AT66" s="70">
        <v>5</v>
      </c>
      <c r="AU66" s="69">
        <v>0</v>
      </c>
      <c r="AV66" s="69"/>
      <c r="AW66" s="70">
        <v>5</v>
      </c>
      <c r="AX66" s="69">
        <v>3</v>
      </c>
      <c r="AY66" s="69"/>
      <c r="AZ66" s="70">
        <v>6</v>
      </c>
      <c r="BA66" s="69">
        <v>3</v>
      </c>
      <c r="BB66" s="69"/>
      <c r="BC66" s="70">
        <v>5</v>
      </c>
      <c r="BD66" s="69">
        <v>3</v>
      </c>
      <c r="BE66" s="69"/>
      <c r="BF66" s="70">
        <v>3</v>
      </c>
      <c r="BG66" s="69">
        <v>2</v>
      </c>
      <c r="BH66" s="69"/>
      <c r="BI66" s="70"/>
      <c r="BJ66" s="69"/>
      <c r="BK66" s="69"/>
      <c r="BL66" s="70"/>
      <c r="BM66" s="69"/>
      <c r="BN66" s="69"/>
      <c r="BO66" s="70"/>
      <c r="BP66" s="69"/>
      <c r="BQ66" s="69"/>
      <c r="BR66" s="70"/>
      <c r="BS66" s="69"/>
      <c r="BT66" s="69"/>
    </row>
    <row r="67" spans="1:72" ht="15.6">
      <c r="A67" s="68">
        <v>12</v>
      </c>
      <c r="B67" s="79" t="s">
        <v>569</v>
      </c>
      <c r="C67" s="78" t="s">
        <v>728</v>
      </c>
      <c r="D67" s="77" t="str">
        <f t="shared" si="33"/>
        <v>BOB ERICKSON</v>
      </c>
      <c r="E67" s="69">
        <v>200</v>
      </c>
      <c r="F67" s="69">
        <v>105</v>
      </c>
      <c r="G67" s="69">
        <v>3</v>
      </c>
      <c r="H67" s="71">
        <v>0.52500000000000002</v>
      </c>
      <c r="I67" s="69">
        <v>5</v>
      </c>
      <c r="J67" s="69">
        <f t="shared" si="34"/>
        <v>250</v>
      </c>
      <c r="K67" s="69">
        <f t="shared" si="35"/>
        <v>129</v>
      </c>
      <c r="L67" s="69">
        <f t="shared" si="36"/>
        <v>3</v>
      </c>
      <c r="M67" s="71">
        <f t="shared" si="37"/>
        <v>0.51600000000000001</v>
      </c>
      <c r="N67" s="76"/>
      <c r="O67" s="69">
        <f t="shared" si="38"/>
        <v>50</v>
      </c>
      <c r="P67" s="69">
        <f t="shared" si="39"/>
        <v>24</v>
      </c>
      <c r="Q67" s="69">
        <f t="shared" si="40"/>
        <v>0</v>
      </c>
      <c r="R67" s="71">
        <f t="shared" si="41"/>
        <v>0.48</v>
      </c>
      <c r="S67" s="70">
        <v>2</v>
      </c>
      <c r="T67" s="69">
        <v>0</v>
      </c>
      <c r="U67" s="69"/>
      <c r="V67" s="70">
        <v>2</v>
      </c>
      <c r="W67" s="69">
        <v>1</v>
      </c>
      <c r="X67" s="69"/>
      <c r="Y67" s="70">
        <v>3</v>
      </c>
      <c r="Z67" s="69">
        <v>2</v>
      </c>
      <c r="AA67" s="69"/>
      <c r="AB67" s="70">
        <v>2</v>
      </c>
      <c r="AC67" s="69">
        <v>0</v>
      </c>
      <c r="AD67" s="69"/>
      <c r="AE67" s="70">
        <v>4</v>
      </c>
      <c r="AF67" s="69">
        <v>4</v>
      </c>
      <c r="AG67" s="69"/>
      <c r="AH67" s="70">
        <v>3</v>
      </c>
      <c r="AI67" s="69">
        <v>2</v>
      </c>
      <c r="AJ67" s="69"/>
      <c r="AK67" s="70">
        <v>4</v>
      </c>
      <c r="AL67" s="69">
        <v>2</v>
      </c>
      <c r="AM67" s="69"/>
      <c r="AN67" s="70">
        <v>5</v>
      </c>
      <c r="AO67" s="69">
        <v>1</v>
      </c>
      <c r="AP67" s="69"/>
      <c r="AQ67" s="70">
        <v>6</v>
      </c>
      <c r="AR67" s="69">
        <v>5</v>
      </c>
      <c r="AS67" s="69"/>
      <c r="AT67" s="70">
        <v>4</v>
      </c>
      <c r="AU67" s="69">
        <v>1</v>
      </c>
      <c r="AV67" s="69"/>
      <c r="AW67" s="70">
        <v>4</v>
      </c>
      <c r="AX67" s="69">
        <v>1</v>
      </c>
      <c r="AY67" s="69"/>
      <c r="AZ67" s="70">
        <v>3</v>
      </c>
      <c r="BA67" s="69">
        <v>1</v>
      </c>
      <c r="BB67" s="69"/>
      <c r="BC67" s="70">
        <v>5</v>
      </c>
      <c r="BD67" s="69">
        <v>3</v>
      </c>
      <c r="BE67" s="69"/>
      <c r="BF67" s="70">
        <v>3</v>
      </c>
      <c r="BG67" s="69">
        <v>1</v>
      </c>
      <c r="BH67" s="69"/>
      <c r="BI67" s="70"/>
      <c r="BJ67" s="69"/>
      <c r="BK67" s="69"/>
      <c r="BL67" s="70"/>
      <c r="BM67" s="69"/>
      <c r="BN67" s="69"/>
      <c r="BO67" s="70"/>
      <c r="BP67" s="69"/>
      <c r="BQ67" s="69"/>
      <c r="BR67" s="70"/>
      <c r="BS67" s="69"/>
      <c r="BT67" s="69"/>
    </row>
    <row r="68" spans="1:72" ht="15.6">
      <c r="A68" s="68">
        <v>13</v>
      </c>
      <c r="B68" s="75" t="s">
        <v>2117</v>
      </c>
      <c r="C68" s="74" t="s">
        <v>712</v>
      </c>
      <c r="D68" s="77" t="str">
        <f t="shared" si="33"/>
        <v>RON CONNER</v>
      </c>
      <c r="E68" s="69"/>
      <c r="F68" s="69"/>
      <c r="G68" s="69"/>
      <c r="H68" s="71"/>
      <c r="I68" s="69">
        <v>1</v>
      </c>
      <c r="J68" s="69">
        <f t="shared" si="34"/>
        <v>37</v>
      </c>
      <c r="K68" s="69">
        <f t="shared" si="35"/>
        <v>16</v>
      </c>
      <c r="L68" s="69">
        <f t="shared" si="36"/>
        <v>2</v>
      </c>
      <c r="M68" s="71">
        <f t="shared" si="37"/>
        <v>0.43243243243243246</v>
      </c>
      <c r="N68" s="76"/>
      <c r="O68" s="69">
        <f t="shared" si="38"/>
        <v>37</v>
      </c>
      <c r="P68" s="69">
        <f t="shared" si="39"/>
        <v>16</v>
      </c>
      <c r="Q68" s="69">
        <f t="shared" si="40"/>
        <v>2</v>
      </c>
      <c r="R68" s="71">
        <f t="shared" si="41"/>
        <v>0.43243243243243246</v>
      </c>
      <c r="S68" s="70">
        <v>5</v>
      </c>
      <c r="T68" s="69">
        <v>2</v>
      </c>
      <c r="U68" s="69"/>
      <c r="V68" s="70">
        <v>4</v>
      </c>
      <c r="W68" s="69">
        <v>2</v>
      </c>
      <c r="X68" s="69">
        <v>1</v>
      </c>
      <c r="Y68" s="70">
        <v>4</v>
      </c>
      <c r="Z68" s="69">
        <v>2</v>
      </c>
      <c r="AA68" s="69">
        <v>1</v>
      </c>
      <c r="AB68" s="70">
        <v>5</v>
      </c>
      <c r="AC68" s="69">
        <v>3</v>
      </c>
      <c r="AD68" s="69"/>
      <c r="AE68" s="70">
        <v>5</v>
      </c>
      <c r="AF68" s="69">
        <v>0</v>
      </c>
      <c r="AG68" s="69"/>
      <c r="AH68" s="70">
        <v>4</v>
      </c>
      <c r="AI68" s="69">
        <v>1</v>
      </c>
      <c r="AJ68" s="69"/>
      <c r="AK68" s="70">
        <v>4</v>
      </c>
      <c r="AL68" s="69">
        <v>2</v>
      </c>
      <c r="AM68" s="69"/>
      <c r="AN68" s="70">
        <v>6</v>
      </c>
      <c r="AO68" s="69">
        <v>4</v>
      </c>
      <c r="AP68" s="69"/>
      <c r="AQ68" s="70"/>
      <c r="AR68" s="69"/>
      <c r="AS68" s="69"/>
      <c r="AT68" s="70"/>
      <c r="AU68" s="69"/>
      <c r="AV68" s="69"/>
      <c r="AW68" s="70"/>
      <c r="AX68" s="69"/>
      <c r="AY68" s="69"/>
      <c r="AZ68" s="70"/>
      <c r="BA68" s="69"/>
      <c r="BB68" s="69"/>
      <c r="BC68" s="70"/>
      <c r="BD68" s="69"/>
      <c r="BE68" s="69"/>
      <c r="BF68" s="70"/>
      <c r="BG68" s="69"/>
      <c r="BH68" s="69"/>
      <c r="BI68" s="70"/>
      <c r="BJ68" s="69"/>
      <c r="BK68" s="69"/>
      <c r="BL68" s="70"/>
      <c r="BM68" s="69"/>
      <c r="BN68" s="69"/>
      <c r="BO68" s="70"/>
      <c r="BP68" s="69"/>
      <c r="BQ68" s="69"/>
      <c r="BR68" s="70"/>
      <c r="BS68" s="69"/>
      <c r="BT68" s="69"/>
    </row>
    <row r="69" spans="1:72" ht="15.6">
      <c r="A69" s="68">
        <v>14</v>
      </c>
      <c r="B69" s="79" t="s">
        <v>339</v>
      </c>
      <c r="C69" s="78" t="s">
        <v>730</v>
      </c>
      <c r="D69" s="77" t="str">
        <f t="shared" si="33"/>
        <v>CHRIS STRUTHERS</v>
      </c>
      <c r="E69" s="69">
        <v>160</v>
      </c>
      <c r="F69" s="69">
        <v>80</v>
      </c>
      <c r="G69" s="69">
        <v>4</v>
      </c>
      <c r="H69" s="71">
        <v>0.5</v>
      </c>
      <c r="I69" s="69">
        <v>5</v>
      </c>
      <c r="J69" s="69">
        <f t="shared" si="34"/>
        <v>190</v>
      </c>
      <c r="K69" s="69">
        <f t="shared" si="35"/>
        <v>86</v>
      </c>
      <c r="L69" s="69">
        <f t="shared" si="36"/>
        <v>4</v>
      </c>
      <c r="M69" s="71">
        <f t="shared" si="37"/>
        <v>0.45263157894736844</v>
      </c>
      <c r="N69" s="76"/>
      <c r="O69" s="69">
        <f t="shared" si="38"/>
        <v>30</v>
      </c>
      <c r="P69" s="69">
        <f t="shared" si="39"/>
        <v>6</v>
      </c>
      <c r="Q69" s="69">
        <f t="shared" si="40"/>
        <v>0</v>
      </c>
      <c r="R69" s="71">
        <f t="shared" si="41"/>
        <v>0.2</v>
      </c>
      <c r="S69" s="70">
        <v>5</v>
      </c>
      <c r="T69" s="69">
        <v>2</v>
      </c>
      <c r="U69" s="69"/>
      <c r="V69" s="70">
        <v>2</v>
      </c>
      <c r="W69" s="69">
        <v>0</v>
      </c>
      <c r="X69" s="69"/>
      <c r="Y69" s="70">
        <v>2</v>
      </c>
      <c r="Z69" s="69">
        <v>0</v>
      </c>
      <c r="AA69" s="69"/>
      <c r="AB69" s="70">
        <v>5</v>
      </c>
      <c r="AC69" s="69">
        <v>1</v>
      </c>
      <c r="AD69" s="69"/>
      <c r="AE69" s="70"/>
      <c r="AF69" s="69"/>
      <c r="AG69" s="69"/>
      <c r="AH69" s="70">
        <v>3</v>
      </c>
      <c r="AI69" s="69">
        <v>0</v>
      </c>
      <c r="AJ69" s="69"/>
      <c r="AK69" s="70">
        <v>4</v>
      </c>
      <c r="AL69" s="69">
        <v>0</v>
      </c>
      <c r="AM69" s="69"/>
      <c r="AN69" s="70"/>
      <c r="AO69" s="69"/>
      <c r="AP69" s="69"/>
      <c r="AQ69" s="70"/>
      <c r="AR69" s="69"/>
      <c r="AS69" s="69"/>
      <c r="AT69" s="70"/>
      <c r="AU69" s="69"/>
      <c r="AV69" s="69"/>
      <c r="AW69" s="70">
        <v>2</v>
      </c>
      <c r="AX69" s="69">
        <v>0</v>
      </c>
      <c r="AY69" s="69"/>
      <c r="AZ69" s="70">
        <v>3</v>
      </c>
      <c r="BA69" s="69">
        <v>2</v>
      </c>
      <c r="BB69" s="69"/>
      <c r="BC69" s="70"/>
      <c r="BD69" s="69"/>
      <c r="BE69" s="69"/>
      <c r="BF69" s="70">
        <v>4</v>
      </c>
      <c r="BG69" s="69">
        <v>1</v>
      </c>
      <c r="BH69" s="69"/>
      <c r="BI69" s="70"/>
      <c r="BJ69" s="69"/>
      <c r="BK69" s="69"/>
      <c r="BL69" s="70"/>
      <c r="BM69" s="69"/>
      <c r="BN69" s="69"/>
      <c r="BO69" s="70"/>
      <c r="BP69" s="69"/>
      <c r="BQ69" s="69"/>
      <c r="BR69" s="70"/>
      <c r="BS69" s="69"/>
      <c r="BT69" s="69"/>
    </row>
    <row r="70" spans="1:72" ht="16.2">
      <c r="A70" s="68"/>
      <c r="B70" s="75" t="s">
        <v>776</v>
      </c>
      <c r="C70" s="74"/>
      <c r="D70" s="74"/>
      <c r="E70" s="69">
        <f>SUM(E56:E69)</f>
        <v>5600</v>
      </c>
      <c r="F70" s="69">
        <f>SUM(F56:F69)</f>
        <v>3197</v>
      </c>
      <c r="G70" s="69">
        <f>SUM(G56:G69)</f>
        <v>293</v>
      </c>
      <c r="H70" s="71">
        <f>+F70/E70</f>
        <v>0.57089285714285709</v>
      </c>
      <c r="I70" s="69">
        <f>AVERAGE(I56:I69)</f>
        <v>7.9285714285714288</v>
      </c>
      <c r="J70" s="69">
        <f>SUM(J56:J69)</f>
        <v>6288</v>
      </c>
      <c r="K70" s="69">
        <f>SUM(K56:K69)</f>
        <v>3549</v>
      </c>
      <c r="L70" s="69">
        <f>SUM(L56:L69)</f>
        <v>313</v>
      </c>
      <c r="M70" s="71">
        <f>+K70/J70</f>
        <v>0.56440839694656486</v>
      </c>
      <c r="N70" s="73"/>
      <c r="O70" s="72">
        <f>SUM(O56:O69)</f>
        <v>688</v>
      </c>
      <c r="P70" s="69">
        <f>SUM(P56:P69)</f>
        <v>352</v>
      </c>
      <c r="Q70" s="69">
        <f>SUM(Q56:Q69)</f>
        <v>20</v>
      </c>
      <c r="R70" s="71">
        <f t="shared" si="41"/>
        <v>0.51162790697674421</v>
      </c>
      <c r="S70" s="70">
        <f t="shared" ref="S70:AX70" si="42">SUM(S56:S69)</f>
        <v>52</v>
      </c>
      <c r="T70" s="69">
        <f t="shared" si="42"/>
        <v>26</v>
      </c>
      <c r="U70" s="69">
        <f t="shared" si="42"/>
        <v>2</v>
      </c>
      <c r="V70" s="70">
        <f t="shared" si="42"/>
        <v>37</v>
      </c>
      <c r="W70" s="69">
        <f t="shared" si="42"/>
        <v>15</v>
      </c>
      <c r="X70" s="69">
        <f t="shared" si="42"/>
        <v>1</v>
      </c>
      <c r="Y70" s="70">
        <f t="shared" si="42"/>
        <v>48</v>
      </c>
      <c r="Z70" s="69">
        <f t="shared" si="42"/>
        <v>21</v>
      </c>
      <c r="AA70" s="69">
        <f t="shared" si="42"/>
        <v>2</v>
      </c>
      <c r="AB70" s="70">
        <f t="shared" si="42"/>
        <v>50</v>
      </c>
      <c r="AC70" s="69">
        <f t="shared" si="42"/>
        <v>26</v>
      </c>
      <c r="AD70" s="69">
        <f t="shared" si="42"/>
        <v>0</v>
      </c>
      <c r="AE70" s="70">
        <f t="shared" si="42"/>
        <v>52</v>
      </c>
      <c r="AF70" s="69">
        <f t="shared" si="42"/>
        <v>26</v>
      </c>
      <c r="AG70" s="69">
        <f t="shared" si="42"/>
        <v>2</v>
      </c>
      <c r="AH70" s="70">
        <f t="shared" si="42"/>
        <v>52</v>
      </c>
      <c r="AI70" s="69">
        <f t="shared" si="42"/>
        <v>26</v>
      </c>
      <c r="AJ70" s="69">
        <f t="shared" si="42"/>
        <v>2</v>
      </c>
      <c r="AK70" s="70">
        <f t="shared" si="42"/>
        <v>36</v>
      </c>
      <c r="AL70" s="69">
        <f t="shared" si="42"/>
        <v>16</v>
      </c>
      <c r="AM70" s="69">
        <f t="shared" si="42"/>
        <v>1</v>
      </c>
      <c r="AN70" s="70">
        <f t="shared" si="42"/>
        <v>51</v>
      </c>
      <c r="AO70" s="69">
        <f t="shared" si="42"/>
        <v>25</v>
      </c>
      <c r="AP70" s="69">
        <f t="shared" si="42"/>
        <v>0</v>
      </c>
      <c r="AQ70" s="70">
        <f t="shared" si="42"/>
        <v>63</v>
      </c>
      <c r="AR70" s="69">
        <f t="shared" si="42"/>
        <v>42</v>
      </c>
      <c r="AS70" s="69">
        <f t="shared" si="42"/>
        <v>6</v>
      </c>
      <c r="AT70" s="70">
        <f t="shared" si="42"/>
        <v>45</v>
      </c>
      <c r="AU70" s="69">
        <f t="shared" si="42"/>
        <v>21</v>
      </c>
      <c r="AV70" s="69">
        <f t="shared" si="42"/>
        <v>1</v>
      </c>
      <c r="AW70" s="70">
        <f t="shared" si="42"/>
        <v>47</v>
      </c>
      <c r="AX70" s="69">
        <f t="shared" si="42"/>
        <v>22</v>
      </c>
      <c r="AY70" s="69">
        <f t="shared" ref="AY70:BT70" si="43">SUM(AY56:AY69)</f>
        <v>2</v>
      </c>
      <c r="AZ70" s="70">
        <f t="shared" si="43"/>
        <v>60</v>
      </c>
      <c r="BA70" s="69">
        <f t="shared" si="43"/>
        <v>38</v>
      </c>
      <c r="BB70" s="69">
        <f t="shared" si="43"/>
        <v>0</v>
      </c>
      <c r="BC70" s="70">
        <f t="shared" si="43"/>
        <v>58</v>
      </c>
      <c r="BD70" s="69">
        <f t="shared" si="43"/>
        <v>33</v>
      </c>
      <c r="BE70" s="69">
        <f t="shared" si="43"/>
        <v>1</v>
      </c>
      <c r="BF70" s="70">
        <f t="shared" si="43"/>
        <v>37</v>
      </c>
      <c r="BG70" s="69">
        <f t="shared" si="43"/>
        <v>15</v>
      </c>
      <c r="BH70" s="69">
        <f t="shared" si="43"/>
        <v>0</v>
      </c>
      <c r="BI70" s="70">
        <f t="shared" si="43"/>
        <v>0</v>
      </c>
      <c r="BJ70" s="69">
        <f t="shared" si="43"/>
        <v>0</v>
      </c>
      <c r="BK70" s="69">
        <f t="shared" si="43"/>
        <v>0</v>
      </c>
      <c r="BL70" s="70">
        <f t="shared" si="43"/>
        <v>0</v>
      </c>
      <c r="BM70" s="69">
        <f t="shared" si="43"/>
        <v>0</v>
      </c>
      <c r="BN70" s="69">
        <f t="shared" si="43"/>
        <v>0</v>
      </c>
      <c r="BO70" s="70">
        <f t="shared" si="43"/>
        <v>0</v>
      </c>
      <c r="BP70" s="69">
        <f t="shared" si="43"/>
        <v>0</v>
      </c>
      <c r="BQ70" s="69">
        <f t="shared" si="43"/>
        <v>0</v>
      </c>
      <c r="BR70" s="70">
        <f t="shared" si="43"/>
        <v>0</v>
      </c>
      <c r="BS70" s="69">
        <f t="shared" si="43"/>
        <v>0</v>
      </c>
      <c r="BT70" s="69">
        <f t="shared" si="43"/>
        <v>0</v>
      </c>
    </row>
    <row r="71" spans="1:72" ht="15.6">
      <c r="A71" s="68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  <c r="BS71" s="67"/>
      <c r="BT71" s="67"/>
    </row>
    <row r="72" spans="1:72" ht="19.8">
      <c r="A72" s="91">
        <v>5</v>
      </c>
      <c r="B72" s="90" t="s">
        <v>768</v>
      </c>
      <c r="C72" s="90"/>
      <c r="D72" s="90"/>
      <c r="E72" s="89"/>
      <c r="F72" s="89"/>
      <c r="G72" s="89"/>
      <c r="H72" s="89"/>
      <c r="I72" s="88" t="s">
        <v>677</v>
      </c>
      <c r="J72" s="68" t="s">
        <v>268</v>
      </c>
      <c r="K72" s="68" t="s">
        <v>267</v>
      </c>
      <c r="L72" s="68" t="s">
        <v>266</v>
      </c>
      <c r="M72" s="68" t="s">
        <v>265</v>
      </c>
      <c r="N72" s="73"/>
      <c r="O72" s="88" t="s">
        <v>268</v>
      </c>
      <c r="P72" s="68" t="s">
        <v>267</v>
      </c>
      <c r="Q72" s="68" t="s">
        <v>266</v>
      </c>
      <c r="R72" s="69" t="s">
        <v>265</v>
      </c>
      <c r="S72" s="68" t="s">
        <v>268</v>
      </c>
      <c r="T72" s="68" t="s">
        <v>267</v>
      </c>
      <c r="U72" s="68" t="s">
        <v>266</v>
      </c>
      <c r="V72" s="68" t="s">
        <v>268</v>
      </c>
      <c r="W72" s="68" t="s">
        <v>267</v>
      </c>
      <c r="X72" s="68" t="s">
        <v>266</v>
      </c>
      <c r="Y72" s="68" t="s">
        <v>268</v>
      </c>
      <c r="Z72" s="68" t="s">
        <v>267</v>
      </c>
      <c r="AA72" s="68" t="s">
        <v>266</v>
      </c>
      <c r="AB72" s="68" t="s">
        <v>268</v>
      </c>
      <c r="AC72" s="68" t="s">
        <v>267</v>
      </c>
      <c r="AD72" s="68" t="s">
        <v>266</v>
      </c>
      <c r="AE72" s="68" t="s">
        <v>268</v>
      </c>
      <c r="AF72" s="68" t="s">
        <v>267</v>
      </c>
      <c r="AG72" s="68" t="s">
        <v>266</v>
      </c>
      <c r="AH72" s="68" t="s">
        <v>268</v>
      </c>
      <c r="AI72" s="68" t="s">
        <v>267</v>
      </c>
      <c r="AJ72" s="68" t="s">
        <v>266</v>
      </c>
      <c r="AK72" s="68" t="s">
        <v>268</v>
      </c>
      <c r="AL72" s="68" t="s">
        <v>267</v>
      </c>
      <c r="AM72" s="68" t="s">
        <v>266</v>
      </c>
      <c r="AN72" s="68" t="s">
        <v>268</v>
      </c>
      <c r="AO72" s="68" t="s">
        <v>267</v>
      </c>
      <c r="AP72" s="68" t="s">
        <v>266</v>
      </c>
      <c r="AQ72" s="68" t="s">
        <v>268</v>
      </c>
      <c r="AR72" s="68" t="s">
        <v>267</v>
      </c>
      <c r="AS72" s="68" t="s">
        <v>266</v>
      </c>
      <c r="AT72" s="68" t="s">
        <v>268</v>
      </c>
      <c r="AU72" s="68" t="s">
        <v>267</v>
      </c>
      <c r="AV72" s="68" t="s">
        <v>266</v>
      </c>
      <c r="AW72" s="68" t="s">
        <v>268</v>
      </c>
      <c r="AX72" s="68" t="s">
        <v>267</v>
      </c>
      <c r="AY72" s="68" t="s">
        <v>266</v>
      </c>
      <c r="AZ72" s="68" t="s">
        <v>268</v>
      </c>
      <c r="BA72" s="68" t="s">
        <v>267</v>
      </c>
      <c r="BB72" s="68" t="s">
        <v>266</v>
      </c>
      <c r="BC72" s="68" t="s">
        <v>268</v>
      </c>
      <c r="BD72" s="68" t="s">
        <v>267</v>
      </c>
      <c r="BE72" s="68" t="s">
        <v>266</v>
      </c>
      <c r="BF72" s="68" t="s">
        <v>268</v>
      </c>
      <c r="BG72" s="68" t="s">
        <v>267</v>
      </c>
      <c r="BH72" s="68" t="s">
        <v>266</v>
      </c>
      <c r="BI72" s="68" t="s">
        <v>268</v>
      </c>
      <c r="BJ72" s="68" t="s">
        <v>267</v>
      </c>
      <c r="BK72" s="68" t="s">
        <v>266</v>
      </c>
      <c r="BL72" s="68" t="s">
        <v>268</v>
      </c>
      <c r="BM72" s="68" t="s">
        <v>267</v>
      </c>
      <c r="BN72" s="68" t="s">
        <v>266</v>
      </c>
      <c r="BO72" s="68" t="s">
        <v>268</v>
      </c>
      <c r="BP72" s="68" t="s">
        <v>267</v>
      </c>
      <c r="BQ72" s="68" t="s">
        <v>266</v>
      </c>
      <c r="BR72" s="68" t="s">
        <v>268</v>
      </c>
      <c r="BS72" s="68" t="s">
        <v>267</v>
      </c>
      <c r="BT72" s="68" t="s">
        <v>266</v>
      </c>
    </row>
    <row r="73" spans="1:72" ht="15.6">
      <c r="A73" s="68">
        <v>1</v>
      </c>
      <c r="B73" s="87" t="s">
        <v>500</v>
      </c>
      <c r="C73" s="77" t="s">
        <v>775</v>
      </c>
      <c r="D73" s="77" t="str">
        <f t="shared" ref="D73:D86" si="44">TRIM(CONCATENATE(C73," ",B73))</f>
        <v>BUSTER KRUEGER</v>
      </c>
      <c r="E73" s="83">
        <v>812</v>
      </c>
      <c r="F73" s="83">
        <v>552</v>
      </c>
      <c r="G73" s="83">
        <v>92</v>
      </c>
      <c r="H73" s="86">
        <v>0.67980295566502458</v>
      </c>
      <c r="I73" s="69">
        <v>13</v>
      </c>
      <c r="J73" s="83">
        <f t="shared" ref="J73:J86" si="45">E73+O73</f>
        <v>887</v>
      </c>
      <c r="K73" s="83">
        <f t="shared" ref="K73:K86" si="46">F73+P73</f>
        <v>607</v>
      </c>
      <c r="L73" s="83">
        <f t="shared" ref="L73:L86" si="47">G73+Q73</f>
        <v>99</v>
      </c>
      <c r="M73" s="86">
        <f t="shared" ref="M73:M86" si="48">K73/J73</f>
        <v>0.6843291995490417</v>
      </c>
      <c r="N73" s="85"/>
      <c r="O73" s="69">
        <f t="shared" ref="O73:O86" si="49">+S73+V73+Y73+AB73+AE73+AH73+AK73+AN73+AQ73+AT73+AW73+AZ73+BC73+BF73+BI73+BL73+BO73</f>
        <v>75</v>
      </c>
      <c r="P73" s="83">
        <f t="shared" ref="P73:P86" si="50">+T73+W73+Z73+AC73+AF73+AI73+AL73+AO73+AR73+AU73+AX73+BA73+BD73+BG73+BJ73+BM73+BP73</f>
        <v>55</v>
      </c>
      <c r="Q73" s="83">
        <f t="shared" ref="Q73:Q86" si="51">+U73+X73+AA73+AD73+AG73+AJ73+AM73+AP73+AS73+AV73+AY73+BB73+BE73+BH73+BK73+BN73+BQ73</f>
        <v>7</v>
      </c>
      <c r="R73" s="71">
        <f t="shared" ref="R73:R85" si="52">+P73/O73</f>
        <v>0.73333333333333328</v>
      </c>
      <c r="S73" s="84">
        <v>4</v>
      </c>
      <c r="T73" s="83">
        <v>4</v>
      </c>
      <c r="U73" s="83"/>
      <c r="V73" s="84">
        <v>6</v>
      </c>
      <c r="W73" s="83">
        <v>5</v>
      </c>
      <c r="X73" s="83">
        <v>1</v>
      </c>
      <c r="Y73" s="84">
        <v>5</v>
      </c>
      <c r="Z73" s="83">
        <v>3</v>
      </c>
      <c r="AA73" s="83"/>
      <c r="AB73" s="84">
        <v>4</v>
      </c>
      <c r="AC73" s="83">
        <v>2</v>
      </c>
      <c r="AD73" s="83"/>
      <c r="AE73" s="84">
        <v>6</v>
      </c>
      <c r="AF73" s="83">
        <v>4</v>
      </c>
      <c r="AG73" s="83">
        <v>2</v>
      </c>
      <c r="AH73" s="84">
        <v>6</v>
      </c>
      <c r="AI73" s="83">
        <v>4</v>
      </c>
      <c r="AJ73" s="83"/>
      <c r="AK73" s="84">
        <v>7</v>
      </c>
      <c r="AL73" s="83">
        <v>6</v>
      </c>
      <c r="AM73" s="83"/>
      <c r="AN73" s="84">
        <v>5</v>
      </c>
      <c r="AO73" s="83">
        <v>1</v>
      </c>
      <c r="AP73" s="83"/>
      <c r="AQ73" s="84">
        <v>5</v>
      </c>
      <c r="AR73" s="83">
        <v>5</v>
      </c>
      <c r="AS73" s="83"/>
      <c r="AT73" s="84">
        <v>5</v>
      </c>
      <c r="AU73" s="83">
        <v>3</v>
      </c>
      <c r="AV73" s="83">
        <v>1</v>
      </c>
      <c r="AW73" s="84">
        <v>6</v>
      </c>
      <c r="AX73" s="83">
        <v>6</v>
      </c>
      <c r="AY73" s="83">
        <v>1</v>
      </c>
      <c r="AZ73" s="84">
        <v>5</v>
      </c>
      <c r="BA73" s="83">
        <v>3</v>
      </c>
      <c r="BB73" s="83"/>
      <c r="BC73" s="84">
        <v>3</v>
      </c>
      <c r="BD73" s="83">
        <v>3</v>
      </c>
      <c r="BE73" s="83"/>
      <c r="BF73" s="84">
        <v>5</v>
      </c>
      <c r="BG73" s="83">
        <v>4</v>
      </c>
      <c r="BH73" s="83">
        <v>2</v>
      </c>
      <c r="BI73" s="84">
        <v>3</v>
      </c>
      <c r="BJ73" s="83">
        <v>2</v>
      </c>
      <c r="BK73" s="83"/>
      <c r="BL73" s="84"/>
      <c r="BM73" s="83"/>
      <c r="BN73" s="83"/>
      <c r="BO73" s="84"/>
      <c r="BP73" s="83"/>
      <c r="BQ73" s="83"/>
      <c r="BR73" s="84"/>
      <c r="BS73" s="83"/>
      <c r="BT73" s="83"/>
    </row>
    <row r="74" spans="1:72" ht="15.6">
      <c r="A74" s="68">
        <v>2</v>
      </c>
      <c r="B74" s="79" t="s">
        <v>1804</v>
      </c>
      <c r="C74" s="78" t="s">
        <v>735</v>
      </c>
      <c r="D74" s="77" t="str">
        <f t="shared" si="44"/>
        <v>DAVE BARKELEY</v>
      </c>
      <c r="E74" s="69">
        <v>92</v>
      </c>
      <c r="F74" s="69">
        <v>78</v>
      </c>
      <c r="G74" s="69">
        <v>20</v>
      </c>
      <c r="H74" s="71">
        <v>0.84782608695652173</v>
      </c>
      <c r="I74" s="69">
        <v>3</v>
      </c>
      <c r="J74" s="69">
        <f t="shared" si="45"/>
        <v>164</v>
      </c>
      <c r="K74" s="69">
        <f t="shared" si="46"/>
        <v>129</v>
      </c>
      <c r="L74" s="69">
        <f t="shared" si="47"/>
        <v>36</v>
      </c>
      <c r="M74" s="71">
        <f t="shared" si="48"/>
        <v>0.78658536585365857</v>
      </c>
      <c r="N74" s="76"/>
      <c r="O74" s="69">
        <f t="shared" si="49"/>
        <v>72</v>
      </c>
      <c r="P74" s="69">
        <f t="shared" si="50"/>
        <v>51</v>
      </c>
      <c r="Q74" s="69">
        <f t="shared" si="51"/>
        <v>16</v>
      </c>
      <c r="R74" s="71">
        <f t="shared" si="52"/>
        <v>0.70833333333333337</v>
      </c>
      <c r="S74" s="70">
        <v>4</v>
      </c>
      <c r="T74" s="69">
        <v>2</v>
      </c>
      <c r="U74" s="69"/>
      <c r="V74" s="70">
        <v>4</v>
      </c>
      <c r="W74" s="69">
        <v>3</v>
      </c>
      <c r="X74" s="69">
        <v>2</v>
      </c>
      <c r="Y74" s="70">
        <v>3</v>
      </c>
      <c r="Z74" s="69">
        <v>3</v>
      </c>
      <c r="AA74" s="69"/>
      <c r="AB74" s="70">
        <v>4</v>
      </c>
      <c r="AC74" s="69">
        <v>2</v>
      </c>
      <c r="AD74" s="69"/>
      <c r="AE74" s="70">
        <v>4</v>
      </c>
      <c r="AF74" s="69">
        <v>4</v>
      </c>
      <c r="AG74" s="69">
        <v>1</v>
      </c>
      <c r="AH74" s="70">
        <v>6</v>
      </c>
      <c r="AI74" s="69">
        <v>5</v>
      </c>
      <c r="AJ74" s="69">
        <v>4</v>
      </c>
      <c r="AK74" s="70">
        <v>7</v>
      </c>
      <c r="AL74" s="69">
        <v>4</v>
      </c>
      <c r="AM74" s="69"/>
      <c r="AN74" s="70">
        <v>6</v>
      </c>
      <c r="AO74" s="69">
        <v>4</v>
      </c>
      <c r="AP74" s="69">
        <v>2</v>
      </c>
      <c r="AQ74" s="70">
        <v>6</v>
      </c>
      <c r="AR74" s="69">
        <v>4</v>
      </c>
      <c r="AS74" s="69"/>
      <c r="AT74" s="70"/>
      <c r="AU74" s="69"/>
      <c r="AV74" s="69"/>
      <c r="AW74" s="70">
        <v>5</v>
      </c>
      <c r="AX74" s="69">
        <v>2</v>
      </c>
      <c r="AY74" s="69"/>
      <c r="AZ74" s="70">
        <v>5</v>
      </c>
      <c r="BA74" s="69">
        <v>3</v>
      </c>
      <c r="BB74" s="69">
        <v>1</v>
      </c>
      <c r="BC74" s="70">
        <v>5</v>
      </c>
      <c r="BD74" s="69">
        <v>5</v>
      </c>
      <c r="BE74" s="69">
        <v>3</v>
      </c>
      <c r="BF74" s="70">
        <v>7</v>
      </c>
      <c r="BG74" s="69">
        <v>6</v>
      </c>
      <c r="BH74" s="69">
        <v>3</v>
      </c>
      <c r="BI74" s="70">
        <v>6</v>
      </c>
      <c r="BJ74" s="69">
        <v>4</v>
      </c>
      <c r="BK74" s="69"/>
      <c r="BL74" s="70"/>
      <c r="BM74" s="69"/>
      <c r="BN74" s="69"/>
      <c r="BO74" s="70"/>
      <c r="BP74" s="69"/>
      <c r="BQ74" s="69"/>
      <c r="BR74" s="70"/>
      <c r="BS74" s="69"/>
      <c r="BT74" s="69"/>
    </row>
    <row r="75" spans="1:72" ht="15.6">
      <c r="A75" s="68">
        <v>3</v>
      </c>
      <c r="B75" s="79" t="s">
        <v>288</v>
      </c>
      <c r="C75" s="78" t="s">
        <v>732</v>
      </c>
      <c r="D75" s="77" t="str">
        <f t="shared" si="44"/>
        <v>MARK WELDRON</v>
      </c>
      <c r="E75" s="69">
        <v>74</v>
      </c>
      <c r="F75" s="69">
        <v>57</v>
      </c>
      <c r="G75" s="69">
        <v>0</v>
      </c>
      <c r="H75" s="71">
        <v>0.77027027027027029</v>
      </c>
      <c r="I75" s="69">
        <v>4</v>
      </c>
      <c r="J75" s="69">
        <f t="shared" si="45"/>
        <v>112</v>
      </c>
      <c r="K75" s="69">
        <f t="shared" si="46"/>
        <v>81</v>
      </c>
      <c r="L75" s="69">
        <f t="shared" si="47"/>
        <v>0</v>
      </c>
      <c r="M75" s="71">
        <f t="shared" si="48"/>
        <v>0.7232142857142857</v>
      </c>
      <c r="N75" s="76"/>
      <c r="O75" s="69">
        <f t="shared" si="49"/>
        <v>38</v>
      </c>
      <c r="P75" s="69">
        <f t="shared" si="50"/>
        <v>24</v>
      </c>
      <c r="Q75" s="69">
        <f t="shared" si="51"/>
        <v>0</v>
      </c>
      <c r="R75" s="71">
        <f t="shared" si="52"/>
        <v>0.63157894736842102</v>
      </c>
      <c r="S75" s="70">
        <v>5</v>
      </c>
      <c r="T75" s="69">
        <v>2</v>
      </c>
      <c r="U75" s="69"/>
      <c r="V75" s="70">
        <v>5</v>
      </c>
      <c r="W75" s="69">
        <v>4</v>
      </c>
      <c r="X75" s="69"/>
      <c r="Y75" s="70">
        <v>5</v>
      </c>
      <c r="Z75" s="69">
        <v>2</v>
      </c>
      <c r="AA75" s="69"/>
      <c r="AB75" s="70"/>
      <c r="AC75" s="69"/>
      <c r="AD75" s="69"/>
      <c r="AE75" s="70"/>
      <c r="AF75" s="69"/>
      <c r="AG75" s="69"/>
      <c r="AH75" s="70"/>
      <c r="AI75" s="69"/>
      <c r="AJ75" s="69"/>
      <c r="AK75" s="70"/>
      <c r="AL75" s="69"/>
      <c r="AM75" s="69"/>
      <c r="AN75" s="70"/>
      <c r="AO75" s="69"/>
      <c r="AP75" s="69"/>
      <c r="AQ75" s="70"/>
      <c r="AR75" s="69"/>
      <c r="AS75" s="69"/>
      <c r="AT75" s="70">
        <v>5</v>
      </c>
      <c r="AU75" s="69">
        <v>4</v>
      </c>
      <c r="AV75" s="69"/>
      <c r="AW75" s="70">
        <v>6</v>
      </c>
      <c r="AX75" s="69">
        <v>3</v>
      </c>
      <c r="AY75" s="69"/>
      <c r="AZ75" s="70"/>
      <c r="BA75" s="69"/>
      <c r="BB75" s="69"/>
      <c r="BC75" s="70">
        <v>5</v>
      </c>
      <c r="BD75" s="69">
        <v>3</v>
      </c>
      <c r="BE75" s="69"/>
      <c r="BF75" s="70">
        <v>7</v>
      </c>
      <c r="BG75" s="69">
        <v>6</v>
      </c>
      <c r="BH75" s="69"/>
      <c r="BI75" s="70"/>
      <c r="BJ75" s="69"/>
      <c r="BK75" s="69"/>
      <c r="BL75" s="70"/>
      <c r="BM75" s="69"/>
      <c r="BN75" s="69"/>
      <c r="BO75" s="70"/>
      <c r="BP75" s="69"/>
      <c r="BQ75" s="69"/>
      <c r="BR75" s="70"/>
      <c r="BS75" s="69"/>
      <c r="BT75" s="69"/>
    </row>
    <row r="76" spans="1:72" ht="15.6">
      <c r="A76" s="68">
        <v>4</v>
      </c>
      <c r="B76" s="79" t="s">
        <v>658</v>
      </c>
      <c r="C76" s="78" t="s">
        <v>774</v>
      </c>
      <c r="D76" s="77" t="str">
        <f t="shared" si="44"/>
        <v>RANDY BAILEY</v>
      </c>
      <c r="E76" s="69">
        <v>953</v>
      </c>
      <c r="F76" s="69">
        <v>578</v>
      </c>
      <c r="G76" s="69">
        <v>79</v>
      </c>
      <c r="H76" s="71">
        <v>0.60650577124868832</v>
      </c>
      <c r="I76" s="69">
        <v>17</v>
      </c>
      <c r="J76" s="69">
        <f t="shared" si="45"/>
        <v>1016</v>
      </c>
      <c r="K76" s="69">
        <f t="shared" si="46"/>
        <v>616</v>
      </c>
      <c r="L76" s="69">
        <f t="shared" si="47"/>
        <v>85</v>
      </c>
      <c r="M76" s="71">
        <f t="shared" si="48"/>
        <v>0.60629921259842523</v>
      </c>
      <c r="N76" s="76"/>
      <c r="O76" s="69">
        <f t="shared" si="49"/>
        <v>63</v>
      </c>
      <c r="P76" s="69">
        <f t="shared" si="50"/>
        <v>38</v>
      </c>
      <c r="Q76" s="69">
        <f t="shared" si="51"/>
        <v>6</v>
      </c>
      <c r="R76" s="71">
        <f t="shared" si="52"/>
        <v>0.60317460317460314</v>
      </c>
      <c r="S76" s="70"/>
      <c r="T76" s="69"/>
      <c r="U76" s="69"/>
      <c r="V76" s="70"/>
      <c r="W76" s="69"/>
      <c r="X76" s="69"/>
      <c r="Y76" s="70"/>
      <c r="Z76" s="69"/>
      <c r="AA76" s="69"/>
      <c r="AB76" s="70">
        <v>4</v>
      </c>
      <c r="AC76" s="69">
        <v>3</v>
      </c>
      <c r="AD76" s="69"/>
      <c r="AE76" s="70"/>
      <c r="AF76" s="69"/>
      <c r="AG76" s="69"/>
      <c r="AH76" s="70">
        <v>6</v>
      </c>
      <c r="AI76" s="69">
        <v>4</v>
      </c>
      <c r="AJ76" s="69">
        <v>1</v>
      </c>
      <c r="AK76" s="70">
        <v>6</v>
      </c>
      <c r="AL76" s="69">
        <v>2</v>
      </c>
      <c r="AM76" s="69"/>
      <c r="AN76" s="70">
        <v>5</v>
      </c>
      <c r="AO76" s="69">
        <v>5</v>
      </c>
      <c r="AP76" s="69"/>
      <c r="AQ76" s="70">
        <v>6</v>
      </c>
      <c r="AR76" s="69">
        <v>5</v>
      </c>
      <c r="AS76" s="69"/>
      <c r="AT76" s="70">
        <v>6</v>
      </c>
      <c r="AU76" s="69">
        <v>3</v>
      </c>
      <c r="AV76" s="69"/>
      <c r="AW76" s="70">
        <v>6</v>
      </c>
      <c r="AX76" s="69">
        <v>3</v>
      </c>
      <c r="AY76" s="69"/>
      <c r="AZ76" s="70">
        <v>6</v>
      </c>
      <c r="BA76" s="69">
        <v>4</v>
      </c>
      <c r="BB76" s="69"/>
      <c r="BC76" s="70">
        <v>6</v>
      </c>
      <c r="BD76" s="69">
        <v>4</v>
      </c>
      <c r="BE76" s="69">
        <v>2</v>
      </c>
      <c r="BF76" s="70">
        <v>6</v>
      </c>
      <c r="BG76" s="69">
        <v>3</v>
      </c>
      <c r="BH76" s="69">
        <v>2</v>
      </c>
      <c r="BI76" s="70">
        <v>6</v>
      </c>
      <c r="BJ76" s="69">
        <v>2</v>
      </c>
      <c r="BK76" s="69">
        <v>1</v>
      </c>
      <c r="BL76" s="70"/>
      <c r="BM76" s="69"/>
      <c r="BN76" s="69"/>
      <c r="BO76" s="70"/>
      <c r="BP76" s="69"/>
      <c r="BQ76" s="69"/>
      <c r="BR76" s="70"/>
      <c r="BS76" s="69"/>
      <c r="BT76" s="69"/>
    </row>
    <row r="77" spans="1:72" ht="15.6">
      <c r="A77" s="68">
        <v>5</v>
      </c>
      <c r="B77" s="75" t="s">
        <v>773</v>
      </c>
      <c r="C77" s="74" t="s">
        <v>727</v>
      </c>
      <c r="D77" s="77" t="str">
        <f t="shared" si="44"/>
        <v>JOHN ERRANTE</v>
      </c>
      <c r="E77" s="69"/>
      <c r="F77" s="69"/>
      <c r="G77" s="69"/>
      <c r="H77" s="71"/>
      <c r="I77" s="69">
        <v>1</v>
      </c>
      <c r="J77" s="69">
        <f t="shared" si="45"/>
        <v>72</v>
      </c>
      <c r="K77" s="69">
        <f t="shared" si="46"/>
        <v>41</v>
      </c>
      <c r="L77" s="69">
        <f t="shared" si="47"/>
        <v>1</v>
      </c>
      <c r="M77" s="71">
        <f t="shared" si="48"/>
        <v>0.56944444444444442</v>
      </c>
      <c r="N77" s="76"/>
      <c r="O77" s="69">
        <f t="shared" si="49"/>
        <v>72</v>
      </c>
      <c r="P77" s="69">
        <f t="shared" si="50"/>
        <v>41</v>
      </c>
      <c r="Q77" s="69">
        <f t="shared" si="51"/>
        <v>1</v>
      </c>
      <c r="R77" s="71">
        <f t="shared" si="52"/>
        <v>0.56944444444444442</v>
      </c>
      <c r="S77" s="70">
        <v>5</v>
      </c>
      <c r="T77" s="69">
        <v>3</v>
      </c>
      <c r="U77" s="69"/>
      <c r="V77" s="70">
        <v>6</v>
      </c>
      <c r="W77" s="69">
        <v>3</v>
      </c>
      <c r="X77" s="69"/>
      <c r="Y77" s="70"/>
      <c r="Z77" s="69"/>
      <c r="AA77" s="69"/>
      <c r="AB77" s="70">
        <v>5</v>
      </c>
      <c r="AC77" s="69">
        <v>3</v>
      </c>
      <c r="AD77" s="69"/>
      <c r="AE77" s="70">
        <v>6</v>
      </c>
      <c r="AF77" s="69">
        <v>3</v>
      </c>
      <c r="AG77" s="69"/>
      <c r="AH77" s="70">
        <v>6</v>
      </c>
      <c r="AI77" s="69">
        <v>6</v>
      </c>
      <c r="AJ77" s="69"/>
      <c r="AK77" s="70">
        <v>7</v>
      </c>
      <c r="AL77" s="69">
        <v>6</v>
      </c>
      <c r="AM77" s="69"/>
      <c r="AN77" s="70">
        <v>6</v>
      </c>
      <c r="AO77" s="69">
        <v>2</v>
      </c>
      <c r="AP77" s="69"/>
      <c r="AQ77" s="70">
        <v>6</v>
      </c>
      <c r="AR77" s="69">
        <v>4</v>
      </c>
      <c r="AS77" s="69"/>
      <c r="AT77" s="70">
        <v>4</v>
      </c>
      <c r="AU77" s="69">
        <v>1</v>
      </c>
      <c r="AV77" s="69"/>
      <c r="AW77" s="70"/>
      <c r="AX77" s="69"/>
      <c r="AY77" s="69"/>
      <c r="AZ77" s="70">
        <v>3</v>
      </c>
      <c r="BA77" s="69">
        <v>2</v>
      </c>
      <c r="BB77" s="69"/>
      <c r="BC77" s="70">
        <v>5</v>
      </c>
      <c r="BD77" s="69">
        <v>2</v>
      </c>
      <c r="BE77" s="69"/>
      <c r="BF77" s="70">
        <v>7</v>
      </c>
      <c r="BG77" s="69">
        <v>3</v>
      </c>
      <c r="BH77" s="69">
        <v>1</v>
      </c>
      <c r="BI77" s="70">
        <v>6</v>
      </c>
      <c r="BJ77" s="69">
        <v>3</v>
      </c>
      <c r="BK77" s="69"/>
      <c r="BL77" s="70"/>
      <c r="BM77" s="69"/>
      <c r="BN77" s="69"/>
      <c r="BO77" s="70"/>
      <c r="BP77" s="69"/>
      <c r="BQ77" s="69"/>
      <c r="BR77" s="70"/>
      <c r="BS77" s="69"/>
      <c r="BT77" s="69"/>
    </row>
    <row r="78" spans="1:72" ht="15.6">
      <c r="A78" s="68">
        <v>6</v>
      </c>
      <c r="B78" s="79" t="s">
        <v>347</v>
      </c>
      <c r="C78" s="78" t="s">
        <v>729</v>
      </c>
      <c r="D78" s="77" t="str">
        <f t="shared" si="44"/>
        <v>MIKE SMITH</v>
      </c>
      <c r="E78" s="69">
        <v>205</v>
      </c>
      <c r="F78" s="69">
        <v>122</v>
      </c>
      <c r="G78" s="69">
        <v>4</v>
      </c>
      <c r="H78" s="71">
        <v>0.59512195121951217</v>
      </c>
      <c r="I78" s="69">
        <v>4</v>
      </c>
      <c r="J78" s="69">
        <f t="shared" si="45"/>
        <v>295</v>
      </c>
      <c r="K78" s="69">
        <f t="shared" si="46"/>
        <v>172</v>
      </c>
      <c r="L78" s="69">
        <f t="shared" si="47"/>
        <v>8</v>
      </c>
      <c r="M78" s="71">
        <f t="shared" si="48"/>
        <v>0.58305084745762714</v>
      </c>
      <c r="N78" s="76"/>
      <c r="O78" s="69">
        <f t="shared" si="49"/>
        <v>90</v>
      </c>
      <c r="P78" s="69">
        <f t="shared" si="50"/>
        <v>50</v>
      </c>
      <c r="Q78" s="69">
        <f t="shared" si="51"/>
        <v>4</v>
      </c>
      <c r="R78" s="71">
        <f t="shared" si="52"/>
        <v>0.55555555555555558</v>
      </c>
      <c r="S78" s="70">
        <v>5</v>
      </c>
      <c r="T78" s="69">
        <v>5</v>
      </c>
      <c r="U78" s="69"/>
      <c r="V78" s="70">
        <v>6</v>
      </c>
      <c r="W78" s="69">
        <v>4</v>
      </c>
      <c r="X78" s="69"/>
      <c r="Y78" s="70">
        <v>6</v>
      </c>
      <c r="Z78" s="69">
        <v>4</v>
      </c>
      <c r="AA78" s="69"/>
      <c r="AB78" s="70">
        <v>5</v>
      </c>
      <c r="AC78" s="69">
        <v>3</v>
      </c>
      <c r="AD78" s="69"/>
      <c r="AE78" s="70">
        <v>6</v>
      </c>
      <c r="AF78" s="69">
        <v>3</v>
      </c>
      <c r="AG78" s="69">
        <v>1</v>
      </c>
      <c r="AH78" s="70">
        <v>6</v>
      </c>
      <c r="AI78" s="69">
        <v>3</v>
      </c>
      <c r="AJ78" s="69"/>
      <c r="AK78" s="70">
        <v>8</v>
      </c>
      <c r="AL78" s="69">
        <v>5</v>
      </c>
      <c r="AM78" s="69"/>
      <c r="AN78" s="70">
        <v>6</v>
      </c>
      <c r="AO78" s="69">
        <v>5</v>
      </c>
      <c r="AP78" s="69">
        <v>2</v>
      </c>
      <c r="AQ78" s="70">
        <v>6</v>
      </c>
      <c r="AR78" s="69">
        <v>2</v>
      </c>
      <c r="AS78" s="69">
        <v>1</v>
      </c>
      <c r="AT78" s="70">
        <v>6</v>
      </c>
      <c r="AU78" s="69">
        <v>4</v>
      </c>
      <c r="AV78" s="69"/>
      <c r="AW78" s="70">
        <v>6</v>
      </c>
      <c r="AX78" s="69">
        <v>2</v>
      </c>
      <c r="AY78" s="69"/>
      <c r="AZ78" s="70">
        <v>6</v>
      </c>
      <c r="BA78" s="69">
        <v>4</v>
      </c>
      <c r="BB78" s="69"/>
      <c r="BC78" s="70">
        <v>5</v>
      </c>
      <c r="BD78" s="69">
        <v>2</v>
      </c>
      <c r="BE78" s="69"/>
      <c r="BF78" s="70">
        <v>7</v>
      </c>
      <c r="BG78" s="69">
        <v>2</v>
      </c>
      <c r="BH78" s="69"/>
      <c r="BI78" s="70">
        <v>6</v>
      </c>
      <c r="BJ78" s="69">
        <v>2</v>
      </c>
      <c r="BK78" s="69"/>
      <c r="BL78" s="70"/>
      <c r="BM78" s="69"/>
      <c r="BN78" s="69"/>
      <c r="BO78" s="70"/>
      <c r="BP78" s="69"/>
      <c r="BQ78" s="69"/>
      <c r="BR78" s="70"/>
      <c r="BS78" s="69"/>
      <c r="BT78" s="69"/>
    </row>
    <row r="79" spans="1:72" ht="15.6">
      <c r="A79" s="68">
        <v>7</v>
      </c>
      <c r="B79" s="75" t="s">
        <v>772</v>
      </c>
      <c r="C79" s="74" t="s">
        <v>771</v>
      </c>
      <c r="D79" s="77" t="str">
        <f t="shared" si="44"/>
        <v>ERIC BRITTINGHAM</v>
      </c>
      <c r="E79" s="69"/>
      <c r="F79" s="69"/>
      <c r="G79" s="69"/>
      <c r="H79" s="71"/>
      <c r="I79" s="69">
        <v>1</v>
      </c>
      <c r="J79" s="69">
        <f t="shared" si="45"/>
        <v>47</v>
      </c>
      <c r="K79" s="69">
        <f t="shared" si="46"/>
        <v>26</v>
      </c>
      <c r="L79" s="69">
        <f t="shared" si="47"/>
        <v>2</v>
      </c>
      <c r="M79" s="71">
        <f t="shared" si="48"/>
        <v>0.55319148936170215</v>
      </c>
      <c r="N79" s="76"/>
      <c r="O79" s="69">
        <f t="shared" si="49"/>
        <v>47</v>
      </c>
      <c r="P79" s="69">
        <f t="shared" si="50"/>
        <v>26</v>
      </c>
      <c r="Q79" s="69">
        <f t="shared" si="51"/>
        <v>2</v>
      </c>
      <c r="R79" s="71">
        <f t="shared" si="52"/>
        <v>0.55319148936170215</v>
      </c>
      <c r="S79" s="70"/>
      <c r="T79" s="69"/>
      <c r="U79" s="69"/>
      <c r="V79" s="70">
        <v>2</v>
      </c>
      <c r="W79" s="69">
        <v>0</v>
      </c>
      <c r="X79" s="69"/>
      <c r="Y79" s="70">
        <v>6</v>
      </c>
      <c r="Z79" s="69">
        <v>3</v>
      </c>
      <c r="AA79" s="69">
        <v>1</v>
      </c>
      <c r="AB79" s="70">
        <v>5</v>
      </c>
      <c r="AC79" s="69">
        <v>3</v>
      </c>
      <c r="AD79" s="69"/>
      <c r="AE79" s="70">
        <v>2</v>
      </c>
      <c r="AF79" s="69">
        <v>2</v>
      </c>
      <c r="AG79" s="69"/>
      <c r="AH79" s="70">
        <v>6</v>
      </c>
      <c r="AI79" s="69">
        <v>2</v>
      </c>
      <c r="AJ79" s="69"/>
      <c r="AK79" s="70">
        <v>7</v>
      </c>
      <c r="AL79" s="69">
        <v>6</v>
      </c>
      <c r="AM79" s="69">
        <v>1</v>
      </c>
      <c r="AN79" s="70"/>
      <c r="AO79" s="69"/>
      <c r="AP79" s="69"/>
      <c r="AQ79" s="70"/>
      <c r="AR79" s="69"/>
      <c r="AS79" s="69"/>
      <c r="AT79" s="70">
        <v>2</v>
      </c>
      <c r="AU79" s="69">
        <v>1</v>
      </c>
      <c r="AV79" s="69"/>
      <c r="AW79" s="70">
        <v>4</v>
      </c>
      <c r="AX79" s="69">
        <v>3</v>
      </c>
      <c r="AY79" s="69"/>
      <c r="AZ79" s="70">
        <v>2</v>
      </c>
      <c r="BA79" s="69">
        <v>0</v>
      </c>
      <c r="BB79" s="69"/>
      <c r="BC79" s="70">
        <v>2</v>
      </c>
      <c r="BD79" s="69">
        <v>1</v>
      </c>
      <c r="BE79" s="69"/>
      <c r="BF79" s="70">
        <v>4</v>
      </c>
      <c r="BG79" s="69">
        <v>1</v>
      </c>
      <c r="BH79" s="69"/>
      <c r="BI79" s="70">
        <v>5</v>
      </c>
      <c r="BJ79" s="69">
        <v>4</v>
      </c>
      <c r="BK79" s="69"/>
      <c r="BL79" s="70"/>
      <c r="BM79" s="69"/>
      <c r="BN79" s="69"/>
      <c r="BO79" s="70"/>
      <c r="BP79" s="69"/>
      <c r="BQ79" s="69"/>
      <c r="BR79" s="70"/>
      <c r="BS79" s="69"/>
      <c r="BT79" s="69"/>
    </row>
    <row r="80" spans="1:72" ht="15.6">
      <c r="A80" s="68">
        <v>8</v>
      </c>
      <c r="B80" s="79" t="s">
        <v>535</v>
      </c>
      <c r="C80" s="78" t="s">
        <v>770</v>
      </c>
      <c r="D80" s="77" t="str">
        <f t="shared" si="44"/>
        <v>DENNIS HARTWICK</v>
      </c>
      <c r="E80" s="69">
        <v>286</v>
      </c>
      <c r="F80" s="69">
        <v>146</v>
      </c>
      <c r="G80" s="69">
        <v>1</v>
      </c>
      <c r="H80" s="71">
        <v>0.51048951048951052</v>
      </c>
      <c r="I80" s="69">
        <v>7</v>
      </c>
      <c r="J80" s="69">
        <f t="shared" si="45"/>
        <v>335</v>
      </c>
      <c r="K80" s="69">
        <f t="shared" si="46"/>
        <v>173</v>
      </c>
      <c r="L80" s="69">
        <f t="shared" si="47"/>
        <v>1</v>
      </c>
      <c r="M80" s="71">
        <f t="shared" si="48"/>
        <v>0.5164179104477612</v>
      </c>
      <c r="N80" s="76"/>
      <c r="O80" s="69">
        <f t="shared" si="49"/>
        <v>49</v>
      </c>
      <c r="P80" s="69">
        <f t="shared" si="50"/>
        <v>27</v>
      </c>
      <c r="Q80" s="69">
        <f t="shared" si="51"/>
        <v>0</v>
      </c>
      <c r="R80" s="71">
        <f t="shared" si="52"/>
        <v>0.55102040816326525</v>
      </c>
      <c r="S80" s="70">
        <v>4</v>
      </c>
      <c r="T80" s="69">
        <v>0</v>
      </c>
      <c r="U80" s="69"/>
      <c r="V80" s="70">
        <v>4</v>
      </c>
      <c r="W80" s="69">
        <v>3</v>
      </c>
      <c r="X80" s="69"/>
      <c r="Y80" s="70">
        <v>6</v>
      </c>
      <c r="Z80" s="69">
        <v>4</v>
      </c>
      <c r="AA80" s="69"/>
      <c r="AB80" s="70">
        <v>2</v>
      </c>
      <c r="AC80" s="69">
        <v>0</v>
      </c>
      <c r="AD80" s="69"/>
      <c r="AE80" s="70">
        <v>6</v>
      </c>
      <c r="AF80" s="69">
        <v>5</v>
      </c>
      <c r="AG80" s="69"/>
      <c r="AH80" s="70">
        <v>6</v>
      </c>
      <c r="AI80" s="69">
        <v>3</v>
      </c>
      <c r="AJ80" s="69"/>
      <c r="AK80" s="70">
        <v>6</v>
      </c>
      <c r="AL80" s="69">
        <v>4</v>
      </c>
      <c r="AM80" s="69"/>
      <c r="AN80" s="70">
        <v>4</v>
      </c>
      <c r="AO80" s="69">
        <v>3</v>
      </c>
      <c r="AP80" s="69"/>
      <c r="AQ80" s="70">
        <v>4</v>
      </c>
      <c r="AR80" s="69">
        <v>2</v>
      </c>
      <c r="AS80" s="69"/>
      <c r="AT80" s="70">
        <v>4</v>
      </c>
      <c r="AU80" s="69">
        <v>1</v>
      </c>
      <c r="AV80" s="69"/>
      <c r="AW80" s="70"/>
      <c r="AX80" s="69"/>
      <c r="AY80" s="69"/>
      <c r="AZ80" s="70">
        <v>3</v>
      </c>
      <c r="BA80" s="69">
        <v>2</v>
      </c>
      <c r="BB80" s="69"/>
      <c r="BC80" s="70"/>
      <c r="BD80" s="69"/>
      <c r="BE80" s="69"/>
      <c r="BF80" s="70"/>
      <c r="BG80" s="69"/>
      <c r="BH80" s="69"/>
      <c r="BI80" s="70"/>
      <c r="BJ80" s="69"/>
      <c r="BK80" s="69"/>
      <c r="BL80" s="70"/>
      <c r="BM80" s="69"/>
      <c r="BN80" s="69"/>
      <c r="BO80" s="70"/>
      <c r="BP80" s="69"/>
      <c r="BQ80" s="69"/>
      <c r="BR80" s="70"/>
      <c r="BS80" s="69"/>
      <c r="BT80" s="69"/>
    </row>
    <row r="81" spans="1:72" ht="15.6">
      <c r="A81" s="68">
        <v>9</v>
      </c>
      <c r="B81" s="79" t="s">
        <v>392</v>
      </c>
      <c r="C81" s="78" t="s">
        <v>724</v>
      </c>
      <c r="D81" s="77" t="str">
        <f t="shared" si="44"/>
        <v>BOBBY SANCHEZ</v>
      </c>
      <c r="E81" s="69">
        <v>233</v>
      </c>
      <c r="F81" s="69">
        <v>140</v>
      </c>
      <c r="G81" s="69">
        <v>35</v>
      </c>
      <c r="H81" s="71">
        <v>0.60085836909871249</v>
      </c>
      <c r="I81" s="69">
        <v>5</v>
      </c>
      <c r="J81" s="69">
        <f t="shared" si="45"/>
        <v>294</v>
      </c>
      <c r="K81" s="69">
        <f t="shared" si="46"/>
        <v>173</v>
      </c>
      <c r="L81" s="69">
        <f t="shared" si="47"/>
        <v>46</v>
      </c>
      <c r="M81" s="71">
        <f t="shared" si="48"/>
        <v>0.58843537414965985</v>
      </c>
      <c r="N81" s="76"/>
      <c r="O81" s="69">
        <f t="shared" si="49"/>
        <v>61</v>
      </c>
      <c r="P81" s="69">
        <f t="shared" si="50"/>
        <v>33</v>
      </c>
      <c r="Q81" s="69">
        <f t="shared" si="51"/>
        <v>11</v>
      </c>
      <c r="R81" s="71">
        <f t="shared" si="52"/>
        <v>0.54098360655737709</v>
      </c>
      <c r="S81" s="70">
        <v>5</v>
      </c>
      <c r="T81" s="69">
        <v>3</v>
      </c>
      <c r="U81" s="69"/>
      <c r="V81" s="70">
        <v>5</v>
      </c>
      <c r="W81" s="69">
        <v>3</v>
      </c>
      <c r="X81" s="69">
        <v>2</v>
      </c>
      <c r="Y81" s="70"/>
      <c r="Z81" s="69"/>
      <c r="AA81" s="69"/>
      <c r="AB81" s="70">
        <v>5</v>
      </c>
      <c r="AC81" s="69">
        <v>3</v>
      </c>
      <c r="AD81" s="69"/>
      <c r="AE81" s="70">
        <v>6</v>
      </c>
      <c r="AF81" s="69">
        <v>5</v>
      </c>
      <c r="AG81" s="69"/>
      <c r="AH81" s="70">
        <v>4</v>
      </c>
      <c r="AI81" s="69">
        <v>3</v>
      </c>
      <c r="AJ81" s="69"/>
      <c r="AK81" s="70"/>
      <c r="AL81" s="69"/>
      <c r="AM81" s="69"/>
      <c r="AN81" s="70">
        <v>3</v>
      </c>
      <c r="AO81" s="69">
        <v>1</v>
      </c>
      <c r="AP81" s="69">
        <v>1</v>
      </c>
      <c r="AQ81" s="70"/>
      <c r="AR81" s="69"/>
      <c r="AS81" s="69"/>
      <c r="AT81" s="70">
        <v>6</v>
      </c>
      <c r="AU81" s="69">
        <v>2</v>
      </c>
      <c r="AV81" s="69">
        <v>2</v>
      </c>
      <c r="AW81" s="70">
        <v>4</v>
      </c>
      <c r="AX81" s="69">
        <v>1</v>
      </c>
      <c r="AY81" s="69"/>
      <c r="AZ81" s="70">
        <v>6</v>
      </c>
      <c r="BA81" s="69">
        <v>4</v>
      </c>
      <c r="BB81" s="69">
        <v>1</v>
      </c>
      <c r="BC81" s="70">
        <v>6</v>
      </c>
      <c r="BD81" s="69">
        <v>2</v>
      </c>
      <c r="BE81" s="69">
        <v>1</v>
      </c>
      <c r="BF81" s="70">
        <v>6</v>
      </c>
      <c r="BG81" s="69">
        <v>5</v>
      </c>
      <c r="BH81" s="69">
        <v>4</v>
      </c>
      <c r="BI81" s="70">
        <v>5</v>
      </c>
      <c r="BJ81" s="69">
        <v>1</v>
      </c>
      <c r="BK81" s="69"/>
      <c r="BL81" s="70"/>
      <c r="BM81" s="69"/>
      <c r="BN81" s="69"/>
      <c r="BO81" s="70"/>
      <c r="BP81" s="69"/>
      <c r="BQ81" s="69"/>
      <c r="BR81" s="70"/>
      <c r="BS81" s="69"/>
      <c r="BT81" s="69"/>
    </row>
    <row r="82" spans="1:72" ht="15.6">
      <c r="A82" s="68">
        <v>10</v>
      </c>
      <c r="B82" s="79" t="s">
        <v>622</v>
      </c>
      <c r="C82" s="78" t="s">
        <v>697</v>
      </c>
      <c r="D82" s="77" t="str">
        <f t="shared" si="44"/>
        <v>ED BUXTON</v>
      </c>
      <c r="E82" s="69">
        <v>53</v>
      </c>
      <c r="F82" s="69">
        <v>30</v>
      </c>
      <c r="G82" s="69">
        <v>3</v>
      </c>
      <c r="H82" s="71">
        <v>0.56603773584905659</v>
      </c>
      <c r="I82" s="69">
        <v>2</v>
      </c>
      <c r="J82" s="69">
        <f t="shared" si="45"/>
        <v>119</v>
      </c>
      <c r="K82" s="69">
        <f t="shared" si="46"/>
        <v>64</v>
      </c>
      <c r="L82" s="69">
        <f t="shared" si="47"/>
        <v>4</v>
      </c>
      <c r="M82" s="71">
        <f t="shared" si="48"/>
        <v>0.53781512605042014</v>
      </c>
      <c r="N82" s="76"/>
      <c r="O82" s="69">
        <f t="shared" si="49"/>
        <v>66</v>
      </c>
      <c r="P82" s="69">
        <f t="shared" si="50"/>
        <v>34</v>
      </c>
      <c r="Q82" s="69">
        <f t="shared" si="51"/>
        <v>1</v>
      </c>
      <c r="R82" s="71">
        <f t="shared" si="52"/>
        <v>0.51515151515151514</v>
      </c>
      <c r="S82" s="70"/>
      <c r="T82" s="69"/>
      <c r="U82" s="69"/>
      <c r="V82" s="70">
        <v>6</v>
      </c>
      <c r="W82" s="69">
        <v>3</v>
      </c>
      <c r="X82" s="69"/>
      <c r="Y82" s="70">
        <v>5</v>
      </c>
      <c r="Z82" s="69">
        <v>2</v>
      </c>
      <c r="AA82" s="69">
        <v>1</v>
      </c>
      <c r="AB82" s="70">
        <v>5</v>
      </c>
      <c r="AC82" s="69">
        <v>3</v>
      </c>
      <c r="AD82" s="69"/>
      <c r="AE82" s="70">
        <v>6</v>
      </c>
      <c r="AF82" s="69">
        <v>2</v>
      </c>
      <c r="AG82" s="69"/>
      <c r="AH82" s="70">
        <v>6</v>
      </c>
      <c r="AI82" s="69">
        <v>4</v>
      </c>
      <c r="AJ82" s="69"/>
      <c r="AK82" s="70">
        <v>7</v>
      </c>
      <c r="AL82" s="69">
        <v>4</v>
      </c>
      <c r="AM82" s="69"/>
      <c r="AN82" s="70">
        <v>4</v>
      </c>
      <c r="AO82" s="69">
        <v>2</v>
      </c>
      <c r="AP82" s="69"/>
      <c r="AQ82" s="70">
        <v>6</v>
      </c>
      <c r="AR82" s="69">
        <v>3</v>
      </c>
      <c r="AS82" s="69"/>
      <c r="AT82" s="70"/>
      <c r="AU82" s="69"/>
      <c r="AV82" s="69"/>
      <c r="AW82" s="70">
        <v>3</v>
      </c>
      <c r="AX82" s="69">
        <v>2</v>
      </c>
      <c r="AY82" s="69"/>
      <c r="AZ82" s="70">
        <v>5</v>
      </c>
      <c r="BA82" s="69">
        <v>4</v>
      </c>
      <c r="BB82" s="69"/>
      <c r="BC82" s="70">
        <v>5</v>
      </c>
      <c r="BD82" s="69">
        <v>0</v>
      </c>
      <c r="BE82" s="69"/>
      <c r="BF82" s="70">
        <v>2</v>
      </c>
      <c r="BG82" s="69">
        <v>0</v>
      </c>
      <c r="BH82" s="69"/>
      <c r="BI82" s="70">
        <v>6</v>
      </c>
      <c r="BJ82" s="69">
        <v>5</v>
      </c>
      <c r="BK82" s="69"/>
      <c r="BL82" s="70"/>
      <c r="BM82" s="69"/>
      <c r="BN82" s="69"/>
      <c r="BO82" s="70"/>
      <c r="BP82" s="69"/>
      <c r="BQ82" s="69"/>
      <c r="BR82" s="70"/>
      <c r="BS82" s="69"/>
      <c r="BT82" s="69"/>
    </row>
    <row r="83" spans="1:72" ht="15.6">
      <c r="A83" s="68">
        <v>11</v>
      </c>
      <c r="B83" s="79" t="s">
        <v>581</v>
      </c>
      <c r="C83" s="78" t="s">
        <v>725</v>
      </c>
      <c r="D83" s="77" t="str">
        <f t="shared" si="44"/>
        <v>SCOTT DRAKE</v>
      </c>
      <c r="E83" s="69">
        <v>117</v>
      </c>
      <c r="F83" s="69">
        <v>63</v>
      </c>
      <c r="G83" s="69">
        <v>1</v>
      </c>
      <c r="H83" s="71">
        <v>0.57069408740359895</v>
      </c>
      <c r="I83" s="69">
        <v>3</v>
      </c>
      <c r="J83" s="69">
        <f t="shared" si="45"/>
        <v>184</v>
      </c>
      <c r="K83" s="69">
        <f t="shared" si="46"/>
        <v>97</v>
      </c>
      <c r="L83" s="69">
        <f t="shared" si="47"/>
        <v>5</v>
      </c>
      <c r="M83" s="71">
        <f t="shared" si="48"/>
        <v>0.52717391304347827</v>
      </c>
      <c r="N83" s="76"/>
      <c r="O83" s="69">
        <f t="shared" si="49"/>
        <v>67</v>
      </c>
      <c r="P83" s="69">
        <f t="shared" si="50"/>
        <v>34</v>
      </c>
      <c r="Q83" s="69">
        <f t="shared" si="51"/>
        <v>4</v>
      </c>
      <c r="R83" s="71">
        <f t="shared" si="52"/>
        <v>0.5074626865671642</v>
      </c>
      <c r="S83" s="70">
        <v>3</v>
      </c>
      <c r="T83" s="69">
        <v>2</v>
      </c>
      <c r="U83" s="69"/>
      <c r="V83" s="70">
        <v>5</v>
      </c>
      <c r="W83" s="69">
        <v>3</v>
      </c>
      <c r="X83" s="69"/>
      <c r="Y83" s="70">
        <v>5</v>
      </c>
      <c r="Z83" s="69">
        <v>3</v>
      </c>
      <c r="AA83" s="69"/>
      <c r="AB83" s="70">
        <v>5</v>
      </c>
      <c r="AC83" s="69">
        <v>3</v>
      </c>
      <c r="AD83" s="69"/>
      <c r="AE83" s="70">
        <v>5</v>
      </c>
      <c r="AF83" s="69">
        <v>3</v>
      </c>
      <c r="AG83" s="69">
        <v>1</v>
      </c>
      <c r="AH83" s="70"/>
      <c r="AI83" s="69"/>
      <c r="AJ83" s="69"/>
      <c r="AK83" s="70">
        <v>6</v>
      </c>
      <c r="AL83" s="69">
        <v>2</v>
      </c>
      <c r="AM83" s="69"/>
      <c r="AN83" s="70">
        <v>5</v>
      </c>
      <c r="AO83" s="69">
        <v>4</v>
      </c>
      <c r="AP83" s="69">
        <v>1</v>
      </c>
      <c r="AQ83" s="70">
        <v>6</v>
      </c>
      <c r="AR83" s="69">
        <v>3</v>
      </c>
      <c r="AS83" s="69"/>
      <c r="AT83" s="70">
        <v>4</v>
      </c>
      <c r="AU83" s="69">
        <v>1</v>
      </c>
      <c r="AV83" s="69">
        <v>1</v>
      </c>
      <c r="AW83" s="70">
        <v>5</v>
      </c>
      <c r="AX83" s="69">
        <v>2</v>
      </c>
      <c r="AY83" s="69">
        <v>1</v>
      </c>
      <c r="AZ83" s="70">
        <v>5</v>
      </c>
      <c r="BA83" s="69">
        <v>3</v>
      </c>
      <c r="BB83" s="69"/>
      <c r="BC83" s="70">
        <v>3</v>
      </c>
      <c r="BD83" s="69">
        <v>2</v>
      </c>
      <c r="BE83" s="69"/>
      <c r="BF83" s="70">
        <v>5</v>
      </c>
      <c r="BG83" s="69">
        <v>0</v>
      </c>
      <c r="BH83" s="69"/>
      <c r="BI83" s="70">
        <v>5</v>
      </c>
      <c r="BJ83" s="69">
        <v>3</v>
      </c>
      <c r="BK83" s="69"/>
      <c r="BL83" s="70"/>
      <c r="BM83" s="69"/>
      <c r="BN83" s="69"/>
      <c r="BO83" s="70"/>
      <c r="BP83" s="69"/>
      <c r="BQ83" s="69"/>
      <c r="BR83" s="70"/>
      <c r="BS83" s="69"/>
      <c r="BT83" s="69"/>
    </row>
    <row r="84" spans="1:72" ht="15.6">
      <c r="A84" s="68">
        <v>12</v>
      </c>
      <c r="B84" s="79" t="s">
        <v>532</v>
      </c>
      <c r="C84" s="78" t="s">
        <v>698</v>
      </c>
      <c r="D84" s="77" t="str">
        <f t="shared" si="44"/>
        <v>JASON HEIST</v>
      </c>
      <c r="E84" s="69">
        <v>12</v>
      </c>
      <c r="F84" s="69">
        <v>3</v>
      </c>
      <c r="G84" s="69">
        <v>0</v>
      </c>
      <c r="H84" s="71">
        <v>0.25</v>
      </c>
      <c r="I84" s="69">
        <v>2</v>
      </c>
      <c r="J84" s="69">
        <f t="shared" si="45"/>
        <v>51</v>
      </c>
      <c r="K84" s="69">
        <f t="shared" si="46"/>
        <v>20</v>
      </c>
      <c r="L84" s="69">
        <f t="shared" si="47"/>
        <v>0</v>
      </c>
      <c r="M84" s="71">
        <f t="shared" si="48"/>
        <v>0.39215686274509803</v>
      </c>
      <c r="N84" s="76"/>
      <c r="O84" s="69">
        <f t="shared" si="49"/>
        <v>39</v>
      </c>
      <c r="P84" s="69">
        <f t="shared" si="50"/>
        <v>17</v>
      </c>
      <c r="Q84" s="69">
        <f t="shared" si="51"/>
        <v>0</v>
      </c>
      <c r="R84" s="71">
        <f t="shared" si="52"/>
        <v>0.4358974358974359</v>
      </c>
      <c r="S84" s="70">
        <v>5</v>
      </c>
      <c r="T84" s="69">
        <v>2</v>
      </c>
      <c r="U84" s="69"/>
      <c r="V84" s="70">
        <v>5</v>
      </c>
      <c r="W84" s="69">
        <v>3</v>
      </c>
      <c r="X84" s="69"/>
      <c r="Y84" s="70">
        <v>6</v>
      </c>
      <c r="Z84" s="69">
        <v>1</v>
      </c>
      <c r="AA84" s="69"/>
      <c r="AB84" s="70">
        <v>3</v>
      </c>
      <c r="AC84" s="69">
        <v>2</v>
      </c>
      <c r="AD84" s="69"/>
      <c r="AE84" s="70"/>
      <c r="AF84" s="69"/>
      <c r="AG84" s="69"/>
      <c r="AH84" s="70"/>
      <c r="AI84" s="69"/>
      <c r="AJ84" s="69"/>
      <c r="AK84" s="70"/>
      <c r="AL84" s="69"/>
      <c r="AM84" s="69"/>
      <c r="AN84" s="70">
        <v>3</v>
      </c>
      <c r="AO84" s="69">
        <v>1</v>
      </c>
      <c r="AP84" s="69"/>
      <c r="AQ84" s="70">
        <v>5</v>
      </c>
      <c r="AR84" s="69">
        <v>3</v>
      </c>
      <c r="AS84" s="69"/>
      <c r="AT84" s="70">
        <v>2</v>
      </c>
      <c r="AU84" s="69">
        <v>1</v>
      </c>
      <c r="AV84" s="69"/>
      <c r="AW84" s="70">
        <v>3</v>
      </c>
      <c r="AX84" s="69">
        <v>0</v>
      </c>
      <c r="AY84" s="69"/>
      <c r="AZ84" s="70"/>
      <c r="BA84" s="69"/>
      <c r="BB84" s="69"/>
      <c r="BC84" s="70"/>
      <c r="BD84" s="69"/>
      <c r="BE84" s="69"/>
      <c r="BF84" s="70">
        <v>3</v>
      </c>
      <c r="BG84" s="69">
        <v>1</v>
      </c>
      <c r="BH84" s="69"/>
      <c r="BI84" s="70">
        <v>4</v>
      </c>
      <c r="BJ84" s="69">
        <v>3</v>
      </c>
      <c r="BK84" s="69"/>
      <c r="BL84" s="70"/>
      <c r="BM84" s="69"/>
      <c r="BN84" s="69"/>
      <c r="BO84" s="70"/>
      <c r="BP84" s="69"/>
      <c r="BQ84" s="69"/>
      <c r="BR84" s="70"/>
      <c r="BS84" s="69"/>
      <c r="BT84" s="69"/>
    </row>
    <row r="85" spans="1:72" ht="15.6">
      <c r="A85" s="68">
        <v>13</v>
      </c>
      <c r="B85" s="75" t="s">
        <v>769</v>
      </c>
      <c r="C85" s="74" t="s">
        <v>737</v>
      </c>
      <c r="D85" s="77" t="str">
        <f t="shared" si="44"/>
        <v>BRIAN GOEMARE</v>
      </c>
      <c r="E85" s="69"/>
      <c r="F85" s="69"/>
      <c r="G85" s="69"/>
      <c r="H85" s="71"/>
      <c r="I85" s="69">
        <v>1</v>
      </c>
      <c r="J85" s="69">
        <f t="shared" si="45"/>
        <v>46</v>
      </c>
      <c r="K85" s="69">
        <f t="shared" si="46"/>
        <v>20</v>
      </c>
      <c r="L85" s="69">
        <f t="shared" si="47"/>
        <v>0</v>
      </c>
      <c r="M85" s="71">
        <f t="shared" si="48"/>
        <v>0.43478260869565216</v>
      </c>
      <c r="N85" s="76"/>
      <c r="O85" s="69">
        <f t="shared" si="49"/>
        <v>46</v>
      </c>
      <c r="P85" s="69">
        <f t="shared" si="50"/>
        <v>20</v>
      </c>
      <c r="Q85" s="69">
        <f t="shared" si="51"/>
        <v>0</v>
      </c>
      <c r="R85" s="71">
        <f t="shared" si="52"/>
        <v>0.43478260869565216</v>
      </c>
      <c r="S85" s="70">
        <v>5</v>
      </c>
      <c r="T85" s="69">
        <v>2</v>
      </c>
      <c r="U85" s="69"/>
      <c r="V85" s="70">
        <v>3</v>
      </c>
      <c r="W85" s="69">
        <v>1</v>
      </c>
      <c r="X85" s="69"/>
      <c r="Y85" s="70"/>
      <c r="Z85" s="69"/>
      <c r="AA85" s="69"/>
      <c r="AB85" s="70"/>
      <c r="AC85" s="69"/>
      <c r="AD85" s="69"/>
      <c r="AE85" s="70">
        <v>6</v>
      </c>
      <c r="AF85" s="69">
        <v>2</v>
      </c>
      <c r="AG85" s="69"/>
      <c r="AH85" s="70">
        <v>6</v>
      </c>
      <c r="AI85" s="69">
        <v>2</v>
      </c>
      <c r="AJ85" s="69"/>
      <c r="AK85" s="70">
        <v>3</v>
      </c>
      <c r="AL85" s="69">
        <v>3</v>
      </c>
      <c r="AM85" s="69"/>
      <c r="AN85" s="70">
        <v>5</v>
      </c>
      <c r="AO85" s="69">
        <v>4</v>
      </c>
      <c r="AP85" s="69"/>
      <c r="AQ85" s="70">
        <v>6</v>
      </c>
      <c r="AR85" s="69">
        <v>3</v>
      </c>
      <c r="AS85" s="69"/>
      <c r="AT85" s="70"/>
      <c r="AU85" s="69"/>
      <c r="AV85" s="69"/>
      <c r="AW85" s="70"/>
      <c r="AX85" s="69"/>
      <c r="AY85" s="69"/>
      <c r="AZ85" s="70">
        <v>4</v>
      </c>
      <c r="BA85" s="69">
        <v>2</v>
      </c>
      <c r="BB85" s="69"/>
      <c r="BC85" s="70">
        <v>3</v>
      </c>
      <c r="BD85" s="69">
        <v>0</v>
      </c>
      <c r="BE85" s="69"/>
      <c r="BF85" s="70">
        <v>3</v>
      </c>
      <c r="BG85" s="69">
        <v>1</v>
      </c>
      <c r="BH85" s="69"/>
      <c r="BI85" s="70">
        <v>2</v>
      </c>
      <c r="BJ85" s="69">
        <v>0</v>
      </c>
      <c r="BK85" s="69"/>
      <c r="BL85" s="70"/>
      <c r="BM85" s="69"/>
      <c r="BN85" s="69"/>
      <c r="BO85" s="70"/>
      <c r="BP85" s="69"/>
      <c r="BQ85" s="69"/>
      <c r="BR85" s="70"/>
      <c r="BS85" s="69"/>
      <c r="BT85" s="69"/>
    </row>
    <row r="86" spans="1:72" ht="15.6">
      <c r="A86" s="68">
        <v>14</v>
      </c>
      <c r="B86" s="79" t="s">
        <v>474</v>
      </c>
      <c r="C86" s="78" t="s">
        <v>709</v>
      </c>
      <c r="D86" s="77" t="str">
        <f t="shared" si="44"/>
        <v>JIM MCATAMNEY</v>
      </c>
      <c r="E86" s="69">
        <v>312</v>
      </c>
      <c r="F86" s="69">
        <v>132</v>
      </c>
      <c r="G86" s="69">
        <v>3</v>
      </c>
      <c r="H86" s="71">
        <v>0.42307692307692307</v>
      </c>
      <c r="I86" s="69">
        <v>10</v>
      </c>
      <c r="J86" s="69">
        <f t="shared" si="45"/>
        <v>324</v>
      </c>
      <c r="K86" s="69">
        <f t="shared" si="46"/>
        <v>133</v>
      </c>
      <c r="L86" s="69">
        <f t="shared" si="47"/>
        <v>3</v>
      </c>
      <c r="M86" s="71">
        <f t="shared" si="48"/>
        <v>0.41049382716049382</v>
      </c>
      <c r="N86" s="76"/>
      <c r="O86" s="69">
        <f t="shared" si="49"/>
        <v>12</v>
      </c>
      <c r="P86" s="69">
        <f t="shared" si="50"/>
        <v>1</v>
      </c>
      <c r="Q86" s="69">
        <f t="shared" si="51"/>
        <v>0</v>
      </c>
      <c r="R86" s="71"/>
      <c r="S86" s="70"/>
      <c r="T86" s="69"/>
      <c r="U86" s="69"/>
      <c r="V86" s="70"/>
      <c r="W86" s="69"/>
      <c r="X86" s="69"/>
      <c r="Y86" s="70"/>
      <c r="Z86" s="69"/>
      <c r="AA86" s="69"/>
      <c r="AB86" s="70">
        <v>2</v>
      </c>
      <c r="AC86" s="69">
        <v>0</v>
      </c>
      <c r="AD86" s="69"/>
      <c r="AE86" s="70"/>
      <c r="AF86" s="69"/>
      <c r="AG86" s="69"/>
      <c r="AH86" s="70"/>
      <c r="AI86" s="69"/>
      <c r="AJ86" s="69"/>
      <c r="AK86" s="70">
        <v>1</v>
      </c>
      <c r="AL86" s="69">
        <v>0</v>
      </c>
      <c r="AM86" s="69"/>
      <c r="AN86" s="70">
        <v>2</v>
      </c>
      <c r="AO86" s="69">
        <v>0</v>
      </c>
      <c r="AP86" s="69"/>
      <c r="AQ86" s="70"/>
      <c r="AR86" s="69"/>
      <c r="AS86" s="69"/>
      <c r="AT86" s="70"/>
      <c r="AU86" s="69"/>
      <c r="AV86" s="69"/>
      <c r="AW86" s="70">
        <v>2</v>
      </c>
      <c r="AX86" s="69">
        <v>0</v>
      </c>
      <c r="AY86" s="69"/>
      <c r="AZ86" s="70">
        <v>3</v>
      </c>
      <c r="BA86" s="69">
        <v>1</v>
      </c>
      <c r="BB86" s="69"/>
      <c r="BC86" s="70">
        <v>2</v>
      </c>
      <c r="BD86" s="69">
        <v>0</v>
      </c>
      <c r="BE86" s="69"/>
      <c r="BF86" s="70"/>
      <c r="BG86" s="69"/>
      <c r="BH86" s="69"/>
      <c r="BI86" s="70"/>
      <c r="BJ86" s="69"/>
      <c r="BK86" s="69"/>
      <c r="BL86" s="70"/>
      <c r="BM86" s="69"/>
      <c r="BN86" s="69"/>
      <c r="BO86" s="70"/>
      <c r="BP86" s="69"/>
      <c r="BQ86" s="69"/>
      <c r="BR86" s="70"/>
      <c r="BS86" s="69"/>
      <c r="BT86" s="69"/>
    </row>
    <row r="87" spans="1:72" ht="16.2">
      <c r="A87" s="68"/>
      <c r="B87" s="75" t="s">
        <v>768</v>
      </c>
      <c r="C87" s="74"/>
      <c r="D87" s="74"/>
      <c r="E87" s="69">
        <f>SUM(E73:E86)</f>
        <v>3149</v>
      </c>
      <c r="F87" s="69">
        <f>SUM(F73:F86)</f>
        <v>1901</v>
      </c>
      <c r="G87" s="69">
        <f>SUM(G73:G86)</f>
        <v>238</v>
      </c>
      <c r="H87" s="71">
        <f>+F87/E87</f>
        <v>0.60368370911400449</v>
      </c>
      <c r="I87" s="69">
        <f>AVERAGE(I73:I86)</f>
        <v>5.2142857142857144</v>
      </c>
      <c r="J87" s="69">
        <f>SUM(J73:J86)</f>
        <v>3946</v>
      </c>
      <c r="K87" s="69">
        <f>SUM(K73:K86)</f>
        <v>2352</v>
      </c>
      <c r="L87" s="69">
        <f>SUM(L73:L86)</f>
        <v>290</v>
      </c>
      <c r="M87" s="71">
        <f>+K87/J87</f>
        <v>0.59604662949822607</v>
      </c>
      <c r="N87" s="73"/>
      <c r="O87" s="72">
        <f>SUM(O73:O86)</f>
        <v>797</v>
      </c>
      <c r="P87" s="69">
        <f>SUM(P73:P86)</f>
        <v>451</v>
      </c>
      <c r="Q87" s="69">
        <f>SUM(Q73:Q86)</f>
        <v>52</v>
      </c>
      <c r="R87" s="71">
        <f>+P87/O87</f>
        <v>0.56587202007528226</v>
      </c>
      <c r="S87" s="70">
        <f t="shared" ref="S87:AX87" si="53">SUM(S73:S86)</f>
        <v>45</v>
      </c>
      <c r="T87" s="69">
        <f t="shared" si="53"/>
        <v>25</v>
      </c>
      <c r="U87" s="69">
        <f t="shared" si="53"/>
        <v>0</v>
      </c>
      <c r="V87" s="70">
        <f t="shared" si="53"/>
        <v>57</v>
      </c>
      <c r="W87" s="69">
        <f t="shared" si="53"/>
        <v>35</v>
      </c>
      <c r="X87" s="69">
        <f t="shared" si="53"/>
        <v>5</v>
      </c>
      <c r="Y87" s="70">
        <f t="shared" si="53"/>
        <v>47</v>
      </c>
      <c r="Z87" s="69">
        <f t="shared" si="53"/>
        <v>25</v>
      </c>
      <c r="AA87" s="69">
        <f t="shared" si="53"/>
        <v>2</v>
      </c>
      <c r="AB87" s="70">
        <f t="shared" si="53"/>
        <v>49</v>
      </c>
      <c r="AC87" s="69">
        <f t="shared" si="53"/>
        <v>27</v>
      </c>
      <c r="AD87" s="69">
        <f t="shared" si="53"/>
        <v>0</v>
      </c>
      <c r="AE87" s="70">
        <f t="shared" si="53"/>
        <v>53</v>
      </c>
      <c r="AF87" s="69">
        <f t="shared" si="53"/>
        <v>33</v>
      </c>
      <c r="AG87" s="69">
        <f t="shared" si="53"/>
        <v>5</v>
      </c>
      <c r="AH87" s="70">
        <f t="shared" si="53"/>
        <v>58</v>
      </c>
      <c r="AI87" s="69">
        <f t="shared" si="53"/>
        <v>36</v>
      </c>
      <c r="AJ87" s="69">
        <f t="shared" si="53"/>
        <v>5</v>
      </c>
      <c r="AK87" s="70">
        <f t="shared" si="53"/>
        <v>65</v>
      </c>
      <c r="AL87" s="69">
        <f t="shared" si="53"/>
        <v>42</v>
      </c>
      <c r="AM87" s="69">
        <f t="shared" si="53"/>
        <v>1</v>
      </c>
      <c r="AN87" s="70">
        <f t="shared" si="53"/>
        <v>54</v>
      </c>
      <c r="AO87" s="69">
        <f t="shared" si="53"/>
        <v>32</v>
      </c>
      <c r="AP87" s="69">
        <f t="shared" si="53"/>
        <v>6</v>
      </c>
      <c r="AQ87" s="70">
        <f t="shared" si="53"/>
        <v>56</v>
      </c>
      <c r="AR87" s="69">
        <f t="shared" si="53"/>
        <v>34</v>
      </c>
      <c r="AS87" s="69">
        <f t="shared" si="53"/>
        <v>1</v>
      </c>
      <c r="AT87" s="70">
        <f t="shared" si="53"/>
        <v>44</v>
      </c>
      <c r="AU87" s="69">
        <f t="shared" si="53"/>
        <v>21</v>
      </c>
      <c r="AV87" s="69">
        <f t="shared" si="53"/>
        <v>4</v>
      </c>
      <c r="AW87" s="70">
        <f t="shared" si="53"/>
        <v>50</v>
      </c>
      <c r="AX87" s="69">
        <f t="shared" si="53"/>
        <v>24</v>
      </c>
      <c r="AY87" s="69">
        <f t="shared" ref="AY87:BT87" si="54">SUM(AY73:AY86)</f>
        <v>2</v>
      </c>
      <c r="AZ87" s="70">
        <f t="shared" si="54"/>
        <v>53</v>
      </c>
      <c r="BA87" s="69">
        <f t="shared" si="54"/>
        <v>32</v>
      </c>
      <c r="BB87" s="69">
        <f t="shared" si="54"/>
        <v>2</v>
      </c>
      <c r="BC87" s="70">
        <f t="shared" si="54"/>
        <v>50</v>
      </c>
      <c r="BD87" s="69">
        <f t="shared" si="54"/>
        <v>24</v>
      </c>
      <c r="BE87" s="69">
        <f t="shared" si="54"/>
        <v>6</v>
      </c>
      <c r="BF87" s="70">
        <f t="shared" si="54"/>
        <v>62</v>
      </c>
      <c r="BG87" s="69">
        <f t="shared" si="54"/>
        <v>32</v>
      </c>
      <c r="BH87" s="69">
        <f t="shared" si="54"/>
        <v>12</v>
      </c>
      <c r="BI87" s="70">
        <f t="shared" si="54"/>
        <v>54</v>
      </c>
      <c r="BJ87" s="69">
        <f t="shared" si="54"/>
        <v>29</v>
      </c>
      <c r="BK87" s="69">
        <f t="shared" si="54"/>
        <v>1</v>
      </c>
      <c r="BL87" s="70">
        <f t="shared" si="54"/>
        <v>0</v>
      </c>
      <c r="BM87" s="69">
        <f t="shared" si="54"/>
        <v>0</v>
      </c>
      <c r="BN87" s="69">
        <f t="shared" si="54"/>
        <v>0</v>
      </c>
      <c r="BO87" s="70">
        <f t="shared" si="54"/>
        <v>0</v>
      </c>
      <c r="BP87" s="69">
        <f t="shared" si="54"/>
        <v>0</v>
      </c>
      <c r="BQ87" s="69">
        <f t="shared" si="54"/>
        <v>0</v>
      </c>
      <c r="BR87" s="70">
        <f t="shared" si="54"/>
        <v>0</v>
      </c>
      <c r="BS87" s="69">
        <f t="shared" si="54"/>
        <v>0</v>
      </c>
      <c r="BT87" s="69">
        <f t="shared" si="54"/>
        <v>0</v>
      </c>
    </row>
    <row r="88" spans="1:72" ht="15.6">
      <c r="A88" s="68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</row>
    <row r="89" spans="1:72" ht="19.8">
      <c r="A89" s="91">
        <v>6</v>
      </c>
      <c r="B89" s="90" t="s">
        <v>763</v>
      </c>
      <c r="C89" s="90"/>
      <c r="D89" s="90"/>
      <c r="E89" s="89"/>
      <c r="F89" s="89"/>
      <c r="G89" s="89"/>
      <c r="H89" s="89"/>
      <c r="I89" s="88" t="s">
        <v>677</v>
      </c>
      <c r="J89" s="68" t="s">
        <v>268</v>
      </c>
      <c r="K89" s="68" t="s">
        <v>267</v>
      </c>
      <c r="L89" s="68" t="s">
        <v>266</v>
      </c>
      <c r="M89" s="68" t="s">
        <v>265</v>
      </c>
      <c r="N89" s="73"/>
      <c r="O89" s="88" t="s">
        <v>268</v>
      </c>
      <c r="P89" s="68" t="s">
        <v>267</v>
      </c>
      <c r="Q89" s="68" t="s">
        <v>266</v>
      </c>
      <c r="R89" s="69" t="s">
        <v>265</v>
      </c>
      <c r="S89" s="68" t="s">
        <v>268</v>
      </c>
      <c r="T89" s="68" t="s">
        <v>267</v>
      </c>
      <c r="U89" s="68" t="s">
        <v>266</v>
      </c>
      <c r="V89" s="68" t="s">
        <v>268</v>
      </c>
      <c r="W89" s="68" t="s">
        <v>267</v>
      </c>
      <c r="X89" s="68" t="s">
        <v>266</v>
      </c>
      <c r="Y89" s="68" t="s">
        <v>268</v>
      </c>
      <c r="Z89" s="68" t="s">
        <v>267</v>
      </c>
      <c r="AA89" s="68" t="s">
        <v>266</v>
      </c>
      <c r="AB89" s="68" t="s">
        <v>268</v>
      </c>
      <c r="AC89" s="68" t="s">
        <v>267</v>
      </c>
      <c r="AD89" s="68" t="s">
        <v>266</v>
      </c>
      <c r="AE89" s="68" t="s">
        <v>268</v>
      </c>
      <c r="AF89" s="68" t="s">
        <v>267</v>
      </c>
      <c r="AG89" s="68" t="s">
        <v>266</v>
      </c>
      <c r="AH89" s="68" t="s">
        <v>268</v>
      </c>
      <c r="AI89" s="68" t="s">
        <v>267</v>
      </c>
      <c r="AJ89" s="68" t="s">
        <v>266</v>
      </c>
      <c r="AK89" s="68" t="s">
        <v>268</v>
      </c>
      <c r="AL89" s="68" t="s">
        <v>267</v>
      </c>
      <c r="AM89" s="68" t="s">
        <v>266</v>
      </c>
      <c r="AN89" s="68" t="s">
        <v>268</v>
      </c>
      <c r="AO89" s="68" t="s">
        <v>267</v>
      </c>
      <c r="AP89" s="68" t="s">
        <v>266</v>
      </c>
      <c r="AQ89" s="68" t="s">
        <v>268</v>
      </c>
      <c r="AR89" s="68" t="s">
        <v>267</v>
      </c>
      <c r="AS89" s="68" t="s">
        <v>266</v>
      </c>
      <c r="AT89" s="68" t="s">
        <v>268</v>
      </c>
      <c r="AU89" s="68" t="s">
        <v>267</v>
      </c>
      <c r="AV89" s="68" t="s">
        <v>266</v>
      </c>
      <c r="AW89" s="68" t="s">
        <v>268</v>
      </c>
      <c r="AX89" s="68" t="s">
        <v>267</v>
      </c>
      <c r="AY89" s="68" t="s">
        <v>266</v>
      </c>
      <c r="AZ89" s="68" t="s">
        <v>268</v>
      </c>
      <c r="BA89" s="68" t="s">
        <v>267</v>
      </c>
      <c r="BB89" s="68" t="s">
        <v>266</v>
      </c>
      <c r="BC89" s="68" t="s">
        <v>268</v>
      </c>
      <c r="BD89" s="68" t="s">
        <v>267</v>
      </c>
      <c r="BE89" s="68" t="s">
        <v>266</v>
      </c>
      <c r="BF89" s="68" t="s">
        <v>268</v>
      </c>
      <c r="BG89" s="68" t="s">
        <v>267</v>
      </c>
      <c r="BH89" s="68" t="s">
        <v>266</v>
      </c>
      <c r="BI89" s="68" t="s">
        <v>268</v>
      </c>
      <c r="BJ89" s="68" t="s">
        <v>267</v>
      </c>
      <c r="BK89" s="68" t="s">
        <v>266</v>
      </c>
      <c r="BL89" s="68" t="s">
        <v>268</v>
      </c>
      <c r="BM89" s="68" t="s">
        <v>267</v>
      </c>
      <c r="BN89" s="68" t="s">
        <v>266</v>
      </c>
      <c r="BO89" s="68" t="s">
        <v>268</v>
      </c>
      <c r="BP89" s="68" t="s">
        <v>267</v>
      </c>
      <c r="BQ89" s="68" t="s">
        <v>266</v>
      </c>
      <c r="BR89" s="68" t="s">
        <v>268</v>
      </c>
      <c r="BS89" s="68" t="s">
        <v>267</v>
      </c>
      <c r="BT89" s="68" t="s">
        <v>266</v>
      </c>
    </row>
    <row r="90" spans="1:72" ht="15.6">
      <c r="A90" s="68">
        <v>1</v>
      </c>
      <c r="B90" s="87" t="s">
        <v>543</v>
      </c>
      <c r="C90" s="77" t="s">
        <v>706</v>
      </c>
      <c r="D90" s="77" t="str">
        <f t="shared" ref="D90:D104" si="55">TRIM(CONCATENATE(C90," ",B90))</f>
        <v>STEVE GRIFFIN</v>
      </c>
      <c r="E90" s="83">
        <v>819</v>
      </c>
      <c r="F90" s="83">
        <v>440</v>
      </c>
      <c r="G90" s="83">
        <v>49</v>
      </c>
      <c r="H90" s="86">
        <v>0.53724053724053722</v>
      </c>
      <c r="I90" s="69">
        <v>15</v>
      </c>
      <c r="J90" s="83">
        <f t="shared" ref="J90:J102" si="56">E90+O90</f>
        <v>862</v>
      </c>
      <c r="K90" s="83">
        <f t="shared" ref="K90:K102" si="57">F90+P90</f>
        <v>469</v>
      </c>
      <c r="L90" s="83">
        <f t="shared" ref="L90:L102" si="58">G90+Q90</f>
        <v>50</v>
      </c>
      <c r="M90" s="86">
        <f t="shared" ref="M90:M104" si="59">K90/J90</f>
        <v>0.54408352668213456</v>
      </c>
      <c r="N90" s="85"/>
      <c r="O90" s="69">
        <f t="shared" ref="O90:O104" si="60">+S90+V90+Y90+AB90+AE90+AH90+AK90+AN90+AQ90+AT90+AW90+AZ90+BC90+BF90+BI90+BL90+BO90</f>
        <v>43</v>
      </c>
      <c r="P90" s="83">
        <f t="shared" ref="P90:P104" si="61">+T90+W90+Z90+AC90+AF90+AI90+AL90+AO90+AR90+AU90+AX90+BA90+BD90+BG90+BJ90+BM90+BP90</f>
        <v>29</v>
      </c>
      <c r="Q90" s="83">
        <f t="shared" ref="Q90:Q104" si="62">+U90+X90+AA90+AD90+AG90+AJ90+AM90+AP90+AS90+AV90+AY90+BB90+BE90+BH90+BK90+BN90+BQ90</f>
        <v>1</v>
      </c>
      <c r="R90" s="71">
        <f t="shared" ref="R90:R105" si="63">+P90/O90</f>
        <v>0.67441860465116277</v>
      </c>
      <c r="S90" s="84">
        <v>3</v>
      </c>
      <c r="T90" s="83">
        <v>2</v>
      </c>
      <c r="U90" s="83"/>
      <c r="V90" s="84">
        <v>3</v>
      </c>
      <c r="W90" s="83">
        <v>0</v>
      </c>
      <c r="X90" s="83"/>
      <c r="Y90" s="84">
        <v>4</v>
      </c>
      <c r="Z90" s="83">
        <v>2</v>
      </c>
      <c r="AA90" s="83"/>
      <c r="AB90" s="84">
        <v>4</v>
      </c>
      <c r="AC90" s="83">
        <v>3</v>
      </c>
      <c r="AD90" s="83"/>
      <c r="AE90" s="84">
        <v>5</v>
      </c>
      <c r="AF90" s="83">
        <v>4</v>
      </c>
      <c r="AG90" s="83"/>
      <c r="AH90" s="84">
        <v>4</v>
      </c>
      <c r="AI90" s="83">
        <v>2</v>
      </c>
      <c r="AJ90" s="83"/>
      <c r="AK90" s="84">
        <v>5</v>
      </c>
      <c r="AL90" s="83">
        <v>3</v>
      </c>
      <c r="AM90" s="83">
        <v>1</v>
      </c>
      <c r="AN90" s="84"/>
      <c r="AO90" s="83"/>
      <c r="AP90" s="83"/>
      <c r="AQ90" s="84"/>
      <c r="AR90" s="83"/>
      <c r="AS90" s="83"/>
      <c r="AT90" s="84"/>
      <c r="AU90" s="83"/>
      <c r="AV90" s="83"/>
      <c r="AW90" s="84">
        <v>6</v>
      </c>
      <c r="AX90" s="83">
        <v>6</v>
      </c>
      <c r="AY90" s="83"/>
      <c r="AZ90" s="84"/>
      <c r="BA90" s="83"/>
      <c r="BB90" s="83"/>
      <c r="BC90" s="84"/>
      <c r="BD90" s="83"/>
      <c r="BE90" s="83"/>
      <c r="BF90" s="84">
        <v>5</v>
      </c>
      <c r="BG90" s="83">
        <v>3</v>
      </c>
      <c r="BH90" s="83"/>
      <c r="BI90" s="84">
        <v>4</v>
      </c>
      <c r="BJ90" s="83">
        <v>4</v>
      </c>
      <c r="BK90" s="83"/>
      <c r="BL90" s="84"/>
      <c r="BM90" s="83"/>
      <c r="BN90" s="83"/>
      <c r="BO90" s="84"/>
      <c r="BP90" s="83"/>
      <c r="BQ90" s="83"/>
      <c r="BR90" s="84"/>
      <c r="BS90" s="83"/>
      <c r="BT90" s="83"/>
    </row>
    <row r="91" spans="1:72" ht="15.6">
      <c r="A91" s="68">
        <v>2</v>
      </c>
      <c r="B91" s="79" t="s">
        <v>441</v>
      </c>
      <c r="C91" s="78" t="s">
        <v>767</v>
      </c>
      <c r="D91" s="77" t="str">
        <f t="shared" si="55"/>
        <v>GARY NELSON</v>
      </c>
      <c r="E91" s="69">
        <v>478</v>
      </c>
      <c r="F91" s="69">
        <v>305</v>
      </c>
      <c r="G91" s="69">
        <v>1</v>
      </c>
      <c r="H91" s="71">
        <v>0.63807531380753135</v>
      </c>
      <c r="I91" s="69">
        <v>9</v>
      </c>
      <c r="J91" s="69">
        <f t="shared" si="56"/>
        <v>523</v>
      </c>
      <c r="K91" s="69">
        <f t="shared" si="57"/>
        <v>335</v>
      </c>
      <c r="L91" s="69">
        <f t="shared" si="58"/>
        <v>1</v>
      </c>
      <c r="M91" s="71">
        <f t="shared" si="59"/>
        <v>0.64053537284894835</v>
      </c>
      <c r="N91" s="76"/>
      <c r="O91" s="69">
        <f t="shared" si="60"/>
        <v>45</v>
      </c>
      <c r="P91" s="69">
        <f t="shared" si="61"/>
        <v>30</v>
      </c>
      <c r="Q91" s="69">
        <f t="shared" si="62"/>
        <v>0</v>
      </c>
      <c r="R91" s="71">
        <f t="shared" si="63"/>
        <v>0.66666666666666663</v>
      </c>
      <c r="S91" s="70">
        <v>5</v>
      </c>
      <c r="T91" s="69">
        <v>4</v>
      </c>
      <c r="U91" s="69"/>
      <c r="V91" s="70">
        <v>5</v>
      </c>
      <c r="W91" s="69">
        <v>1</v>
      </c>
      <c r="X91" s="69"/>
      <c r="Y91" s="70">
        <v>4</v>
      </c>
      <c r="Z91" s="69">
        <v>3</v>
      </c>
      <c r="AA91" s="69"/>
      <c r="AB91" s="70">
        <v>4</v>
      </c>
      <c r="AC91" s="69">
        <v>4</v>
      </c>
      <c r="AD91" s="69"/>
      <c r="AE91" s="70"/>
      <c r="AF91" s="69"/>
      <c r="AG91" s="69"/>
      <c r="AH91" s="70">
        <v>4</v>
      </c>
      <c r="AI91" s="69">
        <v>1</v>
      </c>
      <c r="AJ91" s="69"/>
      <c r="AK91" s="70"/>
      <c r="AL91" s="69"/>
      <c r="AM91" s="69"/>
      <c r="AN91" s="70"/>
      <c r="AO91" s="69"/>
      <c r="AP91" s="69"/>
      <c r="AQ91" s="70"/>
      <c r="AR91" s="69"/>
      <c r="AS91" s="69"/>
      <c r="AT91" s="70">
        <v>5</v>
      </c>
      <c r="AU91" s="69">
        <v>3</v>
      </c>
      <c r="AV91" s="69"/>
      <c r="AW91" s="70">
        <v>4</v>
      </c>
      <c r="AX91" s="69">
        <v>3</v>
      </c>
      <c r="AY91" s="69"/>
      <c r="AZ91" s="70"/>
      <c r="BA91" s="69"/>
      <c r="BB91" s="69"/>
      <c r="BC91" s="70">
        <v>5</v>
      </c>
      <c r="BD91" s="69">
        <v>5</v>
      </c>
      <c r="BE91" s="69"/>
      <c r="BF91" s="70">
        <v>4</v>
      </c>
      <c r="BG91" s="69">
        <v>3</v>
      </c>
      <c r="BH91" s="69"/>
      <c r="BI91" s="70">
        <v>5</v>
      </c>
      <c r="BJ91" s="69">
        <v>3</v>
      </c>
      <c r="BK91" s="69"/>
      <c r="BL91" s="70"/>
      <c r="BM91" s="69"/>
      <c r="BN91" s="69"/>
      <c r="BO91" s="70"/>
      <c r="BP91" s="69"/>
      <c r="BQ91" s="69"/>
      <c r="BR91" s="70"/>
      <c r="BS91" s="69"/>
      <c r="BT91" s="69"/>
    </row>
    <row r="92" spans="1:72" ht="15.6">
      <c r="A92" s="68">
        <v>3</v>
      </c>
      <c r="B92" s="79" t="s">
        <v>676</v>
      </c>
      <c r="C92" s="78" t="s">
        <v>713</v>
      </c>
      <c r="D92" s="77" t="str">
        <f t="shared" si="55"/>
        <v>BILL ACTON</v>
      </c>
      <c r="E92" s="69">
        <v>227</v>
      </c>
      <c r="F92" s="69">
        <v>167</v>
      </c>
      <c r="G92" s="69">
        <v>28</v>
      </c>
      <c r="H92" s="71">
        <v>0.73568281938325997</v>
      </c>
      <c r="I92" s="69">
        <v>4</v>
      </c>
      <c r="J92" s="69">
        <f t="shared" si="56"/>
        <v>286</v>
      </c>
      <c r="K92" s="69">
        <f t="shared" si="57"/>
        <v>205</v>
      </c>
      <c r="L92" s="69">
        <f t="shared" si="58"/>
        <v>34</v>
      </c>
      <c r="M92" s="71">
        <f t="shared" si="59"/>
        <v>0.71678321678321677</v>
      </c>
      <c r="N92" s="76"/>
      <c r="O92" s="69">
        <f t="shared" si="60"/>
        <v>59</v>
      </c>
      <c r="P92" s="69">
        <f t="shared" si="61"/>
        <v>38</v>
      </c>
      <c r="Q92" s="69">
        <f t="shared" si="62"/>
        <v>6</v>
      </c>
      <c r="R92" s="71">
        <f t="shared" si="63"/>
        <v>0.64406779661016944</v>
      </c>
      <c r="S92" s="70">
        <v>5</v>
      </c>
      <c r="T92" s="69">
        <v>3</v>
      </c>
      <c r="U92" s="69"/>
      <c r="V92" s="70">
        <v>4</v>
      </c>
      <c r="W92" s="69">
        <v>3</v>
      </c>
      <c r="X92" s="69"/>
      <c r="Y92" s="70"/>
      <c r="Z92" s="69"/>
      <c r="AA92" s="69"/>
      <c r="AB92" s="70">
        <v>4</v>
      </c>
      <c r="AC92" s="69">
        <v>3</v>
      </c>
      <c r="AD92" s="69">
        <v>2</v>
      </c>
      <c r="AE92" s="70">
        <v>5</v>
      </c>
      <c r="AF92" s="69">
        <v>4</v>
      </c>
      <c r="AG92" s="69"/>
      <c r="AH92" s="70">
        <v>5</v>
      </c>
      <c r="AI92" s="69">
        <v>5</v>
      </c>
      <c r="AJ92" s="69">
        <v>1</v>
      </c>
      <c r="AK92" s="70">
        <v>6</v>
      </c>
      <c r="AL92" s="69">
        <v>5</v>
      </c>
      <c r="AM92" s="69">
        <v>1</v>
      </c>
      <c r="AN92" s="70">
        <v>5</v>
      </c>
      <c r="AO92" s="69">
        <v>4</v>
      </c>
      <c r="AP92" s="69"/>
      <c r="AQ92" s="70"/>
      <c r="AR92" s="69"/>
      <c r="AS92" s="69"/>
      <c r="AT92" s="70">
        <v>4</v>
      </c>
      <c r="AU92" s="69">
        <v>2</v>
      </c>
      <c r="AV92" s="69"/>
      <c r="AW92" s="70">
        <v>6</v>
      </c>
      <c r="AX92" s="69">
        <v>1</v>
      </c>
      <c r="AY92" s="69"/>
      <c r="AZ92" s="70"/>
      <c r="BA92" s="69"/>
      <c r="BB92" s="69"/>
      <c r="BC92" s="70">
        <v>5</v>
      </c>
      <c r="BD92" s="69">
        <v>3</v>
      </c>
      <c r="BE92" s="69">
        <v>1</v>
      </c>
      <c r="BF92" s="70">
        <v>5</v>
      </c>
      <c r="BG92" s="69">
        <v>2</v>
      </c>
      <c r="BH92" s="69">
        <v>1</v>
      </c>
      <c r="BI92" s="70">
        <v>5</v>
      </c>
      <c r="BJ92" s="69">
        <v>3</v>
      </c>
      <c r="BK92" s="69"/>
      <c r="BL92" s="70"/>
      <c r="BM92" s="69"/>
      <c r="BN92" s="69"/>
      <c r="BO92" s="70"/>
      <c r="BP92" s="69"/>
      <c r="BQ92" s="69"/>
      <c r="BR92" s="70"/>
      <c r="BS92" s="69"/>
      <c r="BT92" s="69"/>
    </row>
    <row r="93" spans="1:72" ht="15.6">
      <c r="A93" s="68">
        <v>4</v>
      </c>
      <c r="B93" s="79" t="s">
        <v>543</v>
      </c>
      <c r="C93" s="78" t="s">
        <v>752</v>
      </c>
      <c r="D93" s="77" t="str">
        <f t="shared" si="55"/>
        <v>ROB GRIFFIN</v>
      </c>
      <c r="E93" s="69">
        <v>823</v>
      </c>
      <c r="F93" s="69">
        <v>474</v>
      </c>
      <c r="G93" s="69">
        <v>6</v>
      </c>
      <c r="H93" s="71">
        <v>0.57594167679222352</v>
      </c>
      <c r="I93" s="69">
        <v>14</v>
      </c>
      <c r="J93" s="69">
        <f t="shared" si="56"/>
        <v>879</v>
      </c>
      <c r="K93" s="69">
        <f t="shared" si="57"/>
        <v>509</v>
      </c>
      <c r="L93" s="69">
        <f t="shared" si="58"/>
        <v>6</v>
      </c>
      <c r="M93" s="71">
        <f t="shared" si="59"/>
        <v>0.5790671217292378</v>
      </c>
      <c r="N93" s="76"/>
      <c r="O93" s="69">
        <f t="shared" si="60"/>
        <v>56</v>
      </c>
      <c r="P93" s="69">
        <f t="shared" si="61"/>
        <v>35</v>
      </c>
      <c r="Q93" s="69">
        <f t="shared" si="62"/>
        <v>0</v>
      </c>
      <c r="R93" s="71">
        <f t="shared" si="63"/>
        <v>0.625</v>
      </c>
      <c r="S93" s="70">
        <v>5</v>
      </c>
      <c r="T93" s="69">
        <v>4</v>
      </c>
      <c r="U93" s="69"/>
      <c r="V93" s="70">
        <v>4</v>
      </c>
      <c r="W93" s="69">
        <v>2</v>
      </c>
      <c r="X93" s="69"/>
      <c r="Y93" s="70">
        <v>4</v>
      </c>
      <c r="Z93" s="69">
        <v>2</v>
      </c>
      <c r="AA93" s="69"/>
      <c r="AB93" s="70">
        <v>5</v>
      </c>
      <c r="AC93" s="69">
        <v>3</v>
      </c>
      <c r="AD93" s="69"/>
      <c r="AE93" s="70">
        <v>4</v>
      </c>
      <c r="AF93" s="69">
        <v>3</v>
      </c>
      <c r="AG93" s="69"/>
      <c r="AH93" s="70">
        <v>5</v>
      </c>
      <c r="AI93" s="69">
        <v>4</v>
      </c>
      <c r="AJ93" s="69"/>
      <c r="AK93" s="70">
        <v>6</v>
      </c>
      <c r="AL93" s="69">
        <v>6</v>
      </c>
      <c r="AM93" s="69"/>
      <c r="AN93" s="70">
        <v>6</v>
      </c>
      <c r="AO93" s="69">
        <v>3</v>
      </c>
      <c r="AP93" s="69"/>
      <c r="AQ93" s="70"/>
      <c r="AR93" s="69"/>
      <c r="AS93" s="69"/>
      <c r="AT93" s="70">
        <v>5</v>
      </c>
      <c r="AU93" s="69">
        <v>2</v>
      </c>
      <c r="AV93" s="69"/>
      <c r="AW93" s="70">
        <v>2</v>
      </c>
      <c r="AX93" s="69">
        <v>1</v>
      </c>
      <c r="AY93" s="69"/>
      <c r="AZ93" s="70"/>
      <c r="BA93" s="69"/>
      <c r="BB93" s="69"/>
      <c r="BC93" s="70"/>
      <c r="BD93" s="69"/>
      <c r="BE93" s="69"/>
      <c r="BF93" s="70">
        <v>5</v>
      </c>
      <c r="BG93" s="69">
        <v>3</v>
      </c>
      <c r="BH93" s="69"/>
      <c r="BI93" s="70">
        <v>5</v>
      </c>
      <c r="BJ93" s="69">
        <v>2</v>
      </c>
      <c r="BK93" s="69"/>
      <c r="BL93" s="70"/>
      <c r="BM93" s="69"/>
      <c r="BN93" s="69"/>
      <c r="BO93" s="70"/>
      <c r="BP93" s="69"/>
      <c r="BQ93" s="69"/>
      <c r="BR93" s="70"/>
      <c r="BS93" s="69"/>
      <c r="BT93" s="69"/>
    </row>
    <row r="94" spans="1:72" ht="15.6">
      <c r="A94" s="68">
        <v>5</v>
      </c>
      <c r="B94" s="75" t="s">
        <v>644</v>
      </c>
      <c r="C94" s="74" t="s">
        <v>766</v>
      </c>
      <c r="D94" s="77" t="str">
        <f t="shared" si="55"/>
        <v>JOE BIEDLER</v>
      </c>
      <c r="E94" s="69"/>
      <c r="F94" s="69"/>
      <c r="G94" s="69"/>
      <c r="H94" s="71"/>
      <c r="I94" s="69">
        <v>1</v>
      </c>
      <c r="J94" s="69">
        <f t="shared" si="56"/>
        <v>30</v>
      </c>
      <c r="K94" s="69">
        <f t="shared" si="57"/>
        <v>18</v>
      </c>
      <c r="L94" s="69">
        <f t="shared" si="58"/>
        <v>0</v>
      </c>
      <c r="M94" s="71">
        <f t="shared" si="59"/>
        <v>0.6</v>
      </c>
      <c r="N94" s="76"/>
      <c r="O94" s="69">
        <f t="shared" si="60"/>
        <v>30</v>
      </c>
      <c r="P94" s="69">
        <f t="shared" si="61"/>
        <v>18</v>
      </c>
      <c r="Q94" s="69">
        <f t="shared" si="62"/>
        <v>0</v>
      </c>
      <c r="R94" s="71">
        <f t="shared" si="63"/>
        <v>0.6</v>
      </c>
      <c r="S94" s="70"/>
      <c r="T94" s="69"/>
      <c r="U94" s="69"/>
      <c r="V94" s="70"/>
      <c r="W94" s="69"/>
      <c r="X94" s="69"/>
      <c r="Y94" s="70"/>
      <c r="Z94" s="69"/>
      <c r="AA94" s="69"/>
      <c r="AB94" s="70"/>
      <c r="AC94" s="69"/>
      <c r="AD94" s="69"/>
      <c r="AE94" s="70">
        <v>5</v>
      </c>
      <c r="AF94" s="69">
        <v>2</v>
      </c>
      <c r="AG94" s="69"/>
      <c r="AH94" s="70">
        <v>5</v>
      </c>
      <c r="AI94" s="69">
        <v>3</v>
      </c>
      <c r="AJ94" s="69"/>
      <c r="AK94" s="70">
        <v>5</v>
      </c>
      <c r="AL94" s="69">
        <v>4</v>
      </c>
      <c r="AM94" s="69"/>
      <c r="AN94" s="70">
        <v>5</v>
      </c>
      <c r="AO94" s="69">
        <v>4</v>
      </c>
      <c r="AP94" s="69"/>
      <c r="AQ94" s="70"/>
      <c r="AR94" s="69"/>
      <c r="AS94" s="69"/>
      <c r="AT94" s="70">
        <v>4</v>
      </c>
      <c r="AU94" s="69">
        <v>1</v>
      </c>
      <c r="AV94" s="69"/>
      <c r="AW94" s="70">
        <v>4</v>
      </c>
      <c r="AX94" s="69">
        <v>3</v>
      </c>
      <c r="AY94" s="69"/>
      <c r="AZ94" s="70"/>
      <c r="BA94" s="69"/>
      <c r="BB94" s="69"/>
      <c r="BC94" s="70"/>
      <c r="BD94" s="69"/>
      <c r="BE94" s="69"/>
      <c r="BF94" s="70"/>
      <c r="BG94" s="69"/>
      <c r="BH94" s="69"/>
      <c r="BI94" s="70">
        <v>2</v>
      </c>
      <c r="BJ94" s="69">
        <v>1</v>
      </c>
      <c r="BK94" s="69"/>
      <c r="BL94" s="70"/>
      <c r="BM94" s="69"/>
      <c r="BN94" s="69"/>
      <c r="BO94" s="70"/>
      <c r="BP94" s="69"/>
      <c r="BQ94" s="69"/>
      <c r="BR94" s="70"/>
      <c r="BS94" s="69"/>
      <c r="BT94" s="69"/>
    </row>
    <row r="95" spans="1:72" ht="15.6">
      <c r="A95" s="68">
        <v>6</v>
      </c>
      <c r="B95" s="79" t="s">
        <v>397</v>
      </c>
      <c r="C95" s="78" t="s">
        <v>725</v>
      </c>
      <c r="D95" s="77" t="str">
        <f t="shared" si="55"/>
        <v>SCOTT ROUSE</v>
      </c>
      <c r="E95" s="69">
        <v>43</v>
      </c>
      <c r="F95" s="69">
        <v>19</v>
      </c>
      <c r="G95" s="69">
        <v>1</v>
      </c>
      <c r="H95" s="71">
        <v>0.44186046511627908</v>
      </c>
      <c r="I95" s="69">
        <v>2</v>
      </c>
      <c r="J95" s="69">
        <f t="shared" si="56"/>
        <v>100</v>
      </c>
      <c r="K95" s="69">
        <f t="shared" si="57"/>
        <v>49</v>
      </c>
      <c r="L95" s="69">
        <f t="shared" si="58"/>
        <v>2</v>
      </c>
      <c r="M95" s="71">
        <f t="shared" si="59"/>
        <v>0.49</v>
      </c>
      <c r="N95" s="76"/>
      <c r="O95" s="69">
        <f t="shared" si="60"/>
        <v>57</v>
      </c>
      <c r="P95" s="69">
        <f t="shared" si="61"/>
        <v>30</v>
      </c>
      <c r="Q95" s="69">
        <f t="shared" si="62"/>
        <v>1</v>
      </c>
      <c r="R95" s="71">
        <f t="shared" si="63"/>
        <v>0.52631578947368418</v>
      </c>
      <c r="S95" s="70">
        <v>5</v>
      </c>
      <c r="T95" s="69">
        <v>1</v>
      </c>
      <c r="U95" s="69"/>
      <c r="V95" s="70">
        <v>4</v>
      </c>
      <c r="W95" s="69">
        <v>3</v>
      </c>
      <c r="X95" s="69"/>
      <c r="Y95" s="70">
        <v>4</v>
      </c>
      <c r="Z95" s="69">
        <v>1</v>
      </c>
      <c r="AA95" s="69"/>
      <c r="AB95" s="70">
        <v>5</v>
      </c>
      <c r="AC95" s="69">
        <v>4</v>
      </c>
      <c r="AD95" s="69">
        <v>1</v>
      </c>
      <c r="AE95" s="70"/>
      <c r="AF95" s="69"/>
      <c r="AG95" s="69"/>
      <c r="AH95" s="70"/>
      <c r="AI95" s="69"/>
      <c r="AJ95" s="69"/>
      <c r="AK95" s="70">
        <v>6</v>
      </c>
      <c r="AL95" s="69">
        <v>5</v>
      </c>
      <c r="AM95" s="69"/>
      <c r="AN95" s="70">
        <v>5</v>
      </c>
      <c r="AO95" s="69">
        <v>2</v>
      </c>
      <c r="AP95" s="69"/>
      <c r="AQ95" s="70"/>
      <c r="AR95" s="69"/>
      <c r="AS95" s="69"/>
      <c r="AT95" s="70">
        <v>6</v>
      </c>
      <c r="AU95" s="69">
        <v>2</v>
      </c>
      <c r="AV95" s="69"/>
      <c r="AW95" s="70">
        <v>6</v>
      </c>
      <c r="AX95" s="69">
        <v>5</v>
      </c>
      <c r="AY95" s="69"/>
      <c r="AZ95" s="70"/>
      <c r="BA95" s="69"/>
      <c r="BB95" s="69"/>
      <c r="BC95" s="70">
        <v>6</v>
      </c>
      <c r="BD95" s="69">
        <v>3</v>
      </c>
      <c r="BE95" s="69"/>
      <c r="BF95" s="70">
        <v>5</v>
      </c>
      <c r="BG95" s="69">
        <v>2</v>
      </c>
      <c r="BH95" s="69"/>
      <c r="BI95" s="70">
        <v>5</v>
      </c>
      <c r="BJ95" s="69">
        <v>2</v>
      </c>
      <c r="BK95" s="69"/>
      <c r="BL95" s="70"/>
      <c r="BM95" s="69"/>
      <c r="BN95" s="69"/>
      <c r="BO95" s="70"/>
      <c r="BP95" s="69"/>
      <c r="BQ95" s="69"/>
      <c r="BR95" s="70"/>
      <c r="BS95" s="69"/>
      <c r="BT95" s="69"/>
    </row>
    <row r="96" spans="1:72" ht="15.6">
      <c r="A96" s="68">
        <v>7</v>
      </c>
      <c r="B96" s="79" t="s">
        <v>347</v>
      </c>
      <c r="C96" s="78" t="s">
        <v>751</v>
      </c>
      <c r="D96" s="77" t="str">
        <f t="shared" si="55"/>
        <v>JEFF SMITH</v>
      </c>
      <c r="E96" s="69">
        <v>753</v>
      </c>
      <c r="F96" s="69">
        <v>349</v>
      </c>
      <c r="G96" s="69">
        <v>0</v>
      </c>
      <c r="H96" s="71">
        <v>0.46347941567065071</v>
      </c>
      <c r="I96" s="69">
        <v>16</v>
      </c>
      <c r="J96" s="69">
        <f t="shared" si="56"/>
        <v>799</v>
      </c>
      <c r="K96" s="69">
        <f t="shared" si="57"/>
        <v>373</v>
      </c>
      <c r="L96" s="69">
        <f t="shared" si="58"/>
        <v>0</v>
      </c>
      <c r="M96" s="71">
        <f t="shared" si="59"/>
        <v>0.46683354192740928</v>
      </c>
      <c r="N96" s="76"/>
      <c r="O96" s="69">
        <f t="shared" si="60"/>
        <v>46</v>
      </c>
      <c r="P96" s="69">
        <f t="shared" si="61"/>
        <v>24</v>
      </c>
      <c r="Q96" s="69">
        <f t="shared" si="62"/>
        <v>0</v>
      </c>
      <c r="R96" s="71">
        <f t="shared" si="63"/>
        <v>0.52173913043478259</v>
      </c>
      <c r="S96" s="70">
        <v>5</v>
      </c>
      <c r="T96" s="69">
        <v>4</v>
      </c>
      <c r="U96" s="69"/>
      <c r="V96" s="70">
        <v>4</v>
      </c>
      <c r="W96" s="69">
        <v>3</v>
      </c>
      <c r="X96" s="69"/>
      <c r="Y96" s="70">
        <v>3</v>
      </c>
      <c r="Z96" s="69">
        <v>0</v>
      </c>
      <c r="AA96" s="69"/>
      <c r="AB96" s="70">
        <v>5</v>
      </c>
      <c r="AC96" s="69">
        <v>3</v>
      </c>
      <c r="AD96" s="69"/>
      <c r="AE96" s="70">
        <v>3</v>
      </c>
      <c r="AF96" s="69">
        <v>1</v>
      </c>
      <c r="AG96" s="69"/>
      <c r="AH96" s="70">
        <v>4</v>
      </c>
      <c r="AI96" s="69">
        <v>1</v>
      </c>
      <c r="AJ96" s="69"/>
      <c r="AK96" s="70">
        <v>2</v>
      </c>
      <c r="AL96" s="69">
        <v>1</v>
      </c>
      <c r="AM96" s="69"/>
      <c r="AN96" s="70">
        <v>5</v>
      </c>
      <c r="AO96" s="69">
        <v>1</v>
      </c>
      <c r="AP96" s="69"/>
      <c r="AQ96" s="70"/>
      <c r="AR96" s="69"/>
      <c r="AS96" s="69"/>
      <c r="AT96" s="70">
        <v>2</v>
      </c>
      <c r="AU96" s="69">
        <v>1</v>
      </c>
      <c r="AV96" s="69"/>
      <c r="AW96" s="70">
        <v>3</v>
      </c>
      <c r="AX96" s="69">
        <v>1</v>
      </c>
      <c r="AY96" s="69"/>
      <c r="AZ96" s="70"/>
      <c r="BA96" s="69"/>
      <c r="BB96" s="69"/>
      <c r="BC96" s="70">
        <v>5</v>
      </c>
      <c r="BD96" s="69">
        <v>4</v>
      </c>
      <c r="BE96" s="69"/>
      <c r="BF96" s="70"/>
      <c r="BG96" s="69"/>
      <c r="BH96" s="69"/>
      <c r="BI96" s="70">
        <v>5</v>
      </c>
      <c r="BJ96" s="69">
        <v>4</v>
      </c>
      <c r="BK96" s="69"/>
      <c r="BL96" s="70"/>
      <c r="BM96" s="69"/>
      <c r="BN96" s="69"/>
      <c r="BO96" s="70"/>
      <c r="BP96" s="69"/>
      <c r="BQ96" s="69"/>
      <c r="BR96" s="70"/>
      <c r="BS96" s="69"/>
      <c r="BT96" s="69"/>
    </row>
    <row r="97" spans="1:72" ht="15.6">
      <c r="A97" s="68">
        <v>8</v>
      </c>
      <c r="B97" s="79" t="s">
        <v>652</v>
      </c>
      <c r="C97" s="78" t="s">
        <v>713</v>
      </c>
      <c r="D97" s="77" t="str">
        <f t="shared" si="55"/>
        <v>BILL BASIGKOW</v>
      </c>
      <c r="E97" s="69">
        <v>265</v>
      </c>
      <c r="F97" s="69">
        <v>139</v>
      </c>
      <c r="G97" s="69">
        <v>7</v>
      </c>
      <c r="H97" s="71">
        <v>0.52452830188679245</v>
      </c>
      <c r="I97" s="69">
        <v>5</v>
      </c>
      <c r="J97" s="69">
        <f t="shared" si="56"/>
        <v>322</v>
      </c>
      <c r="K97" s="69">
        <f t="shared" si="57"/>
        <v>168</v>
      </c>
      <c r="L97" s="69">
        <f t="shared" si="58"/>
        <v>7</v>
      </c>
      <c r="M97" s="71">
        <f t="shared" si="59"/>
        <v>0.52173913043478259</v>
      </c>
      <c r="N97" s="76"/>
      <c r="O97" s="69">
        <f t="shared" si="60"/>
        <v>57</v>
      </c>
      <c r="P97" s="69">
        <f t="shared" si="61"/>
        <v>29</v>
      </c>
      <c r="Q97" s="69">
        <f t="shared" si="62"/>
        <v>0</v>
      </c>
      <c r="R97" s="71">
        <f t="shared" si="63"/>
        <v>0.50877192982456143</v>
      </c>
      <c r="S97" s="70">
        <v>4</v>
      </c>
      <c r="T97" s="69">
        <v>2</v>
      </c>
      <c r="U97" s="69"/>
      <c r="V97" s="70">
        <v>2</v>
      </c>
      <c r="W97" s="69">
        <v>1</v>
      </c>
      <c r="X97" s="69"/>
      <c r="Y97" s="70">
        <v>3</v>
      </c>
      <c r="Z97" s="69">
        <v>1</v>
      </c>
      <c r="AA97" s="69"/>
      <c r="AB97" s="70">
        <v>5</v>
      </c>
      <c r="AC97" s="69">
        <v>0</v>
      </c>
      <c r="AD97" s="69"/>
      <c r="AE97" s="70">
        <v>5</v>
      </c>
      <c r="AF97" s="69">
        <v>3</v>
      </c>
      <c r="AG97" s="69"/>
      <c r="AH97" s="70">
        <v>5</v>
      </c>
      <c r="AI97" s="69">
        <v>3</v>
      </c>
      <c r="AJ97" s="69"/>
      <c r="AK97" s="70">
        <v>6</v>
      </c>
      <c r="AL97" s="69">
        <v>4</v>
      </c>
      <c r="AM97" s="69"/>
      <c r="AN97" s="70">
        <v>5</v>
      </c>
      <c r="AO97" s="69">
        <v>2</v>
      </c>
      <c r="AP97" s="69"/>
      <c r="AQ97" s="70"/>
      <c r="AR97" s="69"/>
      <c r="AS97" s="69"/>
      <c r="AT97" s="70">
        <v>4</v>
      </c>
      <c r="AU97" s="69">
        <v>2</v>
      </c>
      <c r="AV97" s="69"/>
      <c r="AW97" s="70">
        <v>5</v>
      </c>
      <c r="AX97" s="69">
        <v>3</v>
      </c>
      <c r="AY97" s="69"/>
      <c r="AZ97" s="70"/>
      <c r="BA97" s="69"/>
      <c r="BB97" s="69"/>
      <c r="BC97" s="70">
        <v>4</v>
      </c>
      <c r="BD97" s="69">
        <v>2</v>
      </c>
      <c r="BE97" s="69"/>
      <c r="BF97" s="70">
        <v>5</v>
      </c>
      <c r="BG97" s="69">
        <v>4</v>
      </c>
      <c r="BH97" s="69"/>
      <c r="BI97" s="70">
        <v>4</v>
      </c>
      <c r="BJ97" s="69">
        <v>2</v>
      </c>
      <c r="BK97" s="69"/>
      <c r="BL97" s="70"/>
      <c r="BM97" s="69"/>
      <c r="BN97" s="69"/>
      <c r="BO97" s="70"/>
      <c r="BP97" s="69"/>
      <c r="BQ97" s="69"/>
      <c r="BR97" s="70"/>
      <c r="BS97" s="69"/>
      <c r="BT97" s="69"/>
    </row>
    <row r="98" spans="1:72" ht="15.6">
      <c r="A98" s="68">
        <v>9</v>
      </c>
      <c r="B98" s="79" t="s">
        <v>543</v>
      </c>
      <c r="C98" s="78" t="s">
        <v>698</v>
      </c>
      <c r="D98" s="77" t="str">
        <f t="shared" si="55"/>
        <v>JASON GRIFFIN</v>
      </c>
      <c r="E98" s="69">
        <v>395</v>
      </c>
      <c r="F98" s="69">
        <v>206</v>
      </c>
      <c r="G98" s="69">
        <v>11</v>
      </c>
      <c r="H98" s="71">
        <v>0.52151898734177216</v>
      </c>
      <c r="I98" s="69">
        <v>9</v>
      </c>
      <c r="J98" s="69">
        <f t="shared" si="56"/>
        <v>445</v>
      </c>
      <c r="K98" s="69">
        <f t="shared" si="57"/>
        <v>231</v>
      </c>
      <c r="L98" s="69">
        <f t="shared" si="58"/>
        <v>11</v>
      </c>
      <c r="M98" s="71">
        <f t="shared" si="59"/>
        <v>0.51910112359550564</v>
      </c>
      <c r="N98" s="76"/>
      <c r="O98" s="69">
        <f t="shared" si="60"/>
        <v>50</v>
      </c>
      <c r="P98" s="69">
        <f t="shared" si="61"/>
        <v>25</v>
      </c>
      <c r="Q98" s="69">
        <f t="shared" si="62"/>
        <v>0</v>
      </c>
      <c r="R98" s="71">
        <f t="shared" si="63"/>
        <v>0.5</v>
      </c>
      <c r="S98" s="70">
        <v>5</v>
      </c>
      <c r="T98" s="69">
        <v>1</v>
      </c>
      <c r="U98" s="69"/>
      <c r="V98" s="70">
        <v>2</v>
      </c>
      <c r="W98" s="69">
        <v>0</v>
      </c>
      <c r="X98" s="69"/>
      <c r="Y98" s="70">
        <v>4</v>
      </c>
      <c r="Z98" s="69">
        <v>2</v>
      </c>
      <c r="AA98" s="69"/>
      <c r="AB98" s="70">
        <v>5</v>
      </c>
      <c r="AC98" s="69">
        <v>2</v>
      </c>
      <c r="AD98" s="69"/>
      <c r="AE98" s="70">
        <v>4</v>
      </c>
      <c r="AF98" s="69">
        <v>3</v>
      </c>
      <c r="AG98" s="69"/>
      <c r="AH98" s="70">
        <v>1</v>
      </c>
      <c r="AI98" s="69">
        <v>0</v>
      </c>
      <c r="AJ98" s="69"/>
      <c r="AK98" s="70">
        <v>5</v>
      </c>
      <c r="AL98" s="69">
        <v>3</v>
      </c>
      <c r="AM98" s="69"/>
      <c r="AN98" s="70">
        <v>5</v>
      </c>
      <c r="AO98" s="69">
        <v>2</v>
      </c>
      <c r="AP98" s="69"/>
      <c r="AQ98" s="70"/>
      <c r="AR98" s="69"/>
      <c r="AS98" s="69"/>
      <c r="AT98" s="70">
        <v>2</v>
      </c>
      <c r="AU98" s="69">
        <v>2</v>
      </c>
      <c r="AV98" s="69"/>
      <c r="AW98" s="70">
        <v>4</v>
      </c>
      <c r="AX98" s="69">
        <v>1</v>
      </c>
      <c r="AY98" s="69"/>
      <c r="AZ98" s="70"/>
      <c r="BA98" s="69"/>
      <c r="BB98" s="69"/>
      <c r="BC98" s="70">
        <v>5</v>
      </c>
      <c r="BD98" s="69">
        <v>4</v>
      </c>
      <c r="BE98" s="69"/>
      <c r="BF98" s="70">
        <v>3</v>
      </c>
      <c r="BG98" s="69">
        <v>2</v>
      </c>
      <c r="BH98" s="69"/>
      <c r="BI98" s="70">
        <v>5</v>
      </c>
      <c r="BJ98" s="69">
        <v>3</v>
      </c>
      <c r="BK98" s="69"/>
      <c r="BL98" s="70"/>
      <c r="BM98" s="69"/>
      <c r="BN98" s="69"/>
      <c r="BO98" s="70"/>
      <c r="BP98" s="69"/>
      <c r="BQ98" s="69"/>
      <c r="BR98" s="70"/>
      <c r="BS98" s="69"/>
      <c r="BT98" s="69"/>
    </row>
    <row r="99" spans="1:72" ht="15.6">
      <c r="A99" s="68">
        <v>10</v>
      </c>
      <c r="B99" s="79" t="s">
        <v>419</v>
      </c>
      <c r="C99" s="78" t="s">
        <v>700</v>
      </c>
      <c r="D99" s="77" t="str">
        <f t="shared" si="55"/>
        <v>MATT PILARSKI</v>
      </c>
      <c r="E99" s="69">
        <v>82</v>
      </c>
      <c r="F99" s="69">
        <v>35</v>
      </c>
      <c r="G99" s="69">
        <v>0</v>
      </c>
      <c r="H99" s="71">
        <v>0.42682926829268292</v>
      </c>
      <c r="I99" s="69">
        <v>4</v>
      </c>
      <c r="J99" s="69">
        <f t="shared" si="56"/>
        <v>102</v>
      </c>
      <c r="K99" s="69">
        <f t="shared" si="57"/>
        <v>45</v>
      </c>
      <c r="L99" s="69">
        <f t="shared" si="58"/>
        <v>0</v>
      </c>
      <c r="M99" s="71">
        <f t="shared" si="59"/>
        <v>0.44117647058823528</v>
      </c>
      <c r="N99" s="76"/>
      <c r="O99" s="69">
        <f t="shared" si="60"/>
        <v>20</v>
      </c>
      <c r="P99" s="69">
        <f t="shared" si="61"/>
        <v>10</v>
      </c>
      <c r="Q99" s="69">
        <f t="shared" si="62"/>
        <v>0</v>
      </c>
      <c r="R99" s="71">
        <f t="shared" si="63"/>
        <v>0.5</v>
      </c>
      <c r="S99" s="70"/>
      <c r="T99" s="69"/>
      <c r="U99" s="69"/>
      <c r="V99" s="70">
        <v>1</v>
      </c>
      <c r="W99" s="69">
        <v>0</v>
      </c>
      <c r="X99" s="69"/>
      <c r="Y99" s="70"/>
      <c r="Z99" s="69"/>
      <c r="AA99" s="69"/>
      <c r="AB99" s="70"/>
      <c r="AC99" s="69"/>
      <c r="AD99" s="69"/>
      <c r="AE99" s="70"/>
      <c r="AF99" s="69"/>
      <c r="AG99" s="69"/>
      <c r="AH99" s="70">
        <v>4</v>
      </c>
      <c r="AI99" s="69">
        <v>2</v>
      </c>
      <c r="AJ99" s="69"/>
      <c r="AK99" s="70">
        <v>3</v>
      </c>
      <c r="AL99" s="69">
        <v>0</v>
      </c>
      <c r="AM99" s="69"/>
      <c r="AN99" s="70"/>
      <c r="AO99" s="69"/>
      <c r="AP99" s="69"/>
      <c r="AQ99" s="70"/>
      <c r="AR99" s="69"/>
      <c r="AS99" s="69"/>
      <c r="AT99" s="70">
        <v>3</v>
      </c>
      <c r="AU99" s="69">
        <v>1</v>
      </c>
      <c r="AV99" s="69"/>
      <c r="AW99" s="70">
        <v>5</v>
      </c>
      <c r="AX99" s="69">
        <v>3</v>
      </c>
      <c r="AY99" s="69"/>
      <c r="AZ99" s="70"/>
      <c r="BA99" s="69"/>
      <c r="BB99" s="69"/>
      <c r="BC99" s="70"/>
      <c r="BD99" s="69"/>
      <c r="BE99" s="69"/>
      <c r="BF99" s="70"/>
      <c r="BG99" s="69"/>
      <c r="BH99" s="69"/>
      <c r="BI99" s="70">
        <v>4</v>
      </c>
      <c r="BJ99" s="69">
        <v>4</v>
      </c>
      <c r="BK99" s="69"/>
      <c r="BL99" s="70"/>
      <c r="BM99" s="69"/>
      <c r="BN99" s="69"/>
      <c r="BO99" s="70"/>
      <c r="BP99" s="69"/>
      <c r="BQ99" s="69"/>
      <c r="BR99" s="70"/>
      <c r="BS99" s="69"/>
      <c r="BT99" s="69"/>
    </row>
    <row r="100" spans="1:72" ht="15.6">
      <c r="A100" s="68">
        <v>11</v>
      </c>
      <c r="B100" s="79" t="s">
        <v>543</v>
      </c>
      <c r="C100" s="78" t="s">
        <v>765</v>
      </c>
      <c r="D100" s="77" t="str">
        <f t="shared" si="55"/>
        <v>TODD GRIFFIN</v>
      </c>
      <c r="E100" s="69">
        <v>138</v>
      </c>
      <c r="F100" s="69">
        <v>67</v>
      </c>
      <c r="G100" s="69">
        <v>0</v>
      </c>
      <c r="H100" s="71">
        <v>0.48550724637681159</v>
      </c>
      <c r="I100" s="69">
        <v>4</v>
      </c>
      <c r="J100" s="69">
        <f t="shared" si="56"/>
        <v>185</v>
      </c>
      <c r="K100" s="69">
        <f t="shared" si="57"/>
        <v>90</v>
      </c>
      <c r="L100" s="69">
        <f t="shared" si="58"/>
        <v>0</v>
      </c>
      <c r="M100" s="71">
        <f t="shared" si="59"/>
        <v>0.48648648648648651</v>
      </c>
      <c r="N100" s="76"/>
      <c r="O100" s="69">
        <f t="shared" si="60"/>
        <v>47</v>
      </c>
      <c r="P100" s="69">
        <f t="shared" si="61"/>
        <v>23</v>
      </c>
      <c r="Q100" s="69">
        <f t="shared" si="62"/>
        <v>0</v>
      </c>
      <c r="R100" s="71">
        <f t="shared" si="63"/>
        <v>0.48936170212765956</v>
      </c>
      <c r="S100" s="70">
        <v>5</v>
      </c>
      <c r="T100" s="69">
        <v>1</v>
      </c>
      <c r="U100" s="69"/>
      <c r="V100" s="70">
        <v>2</v>
      </c>
      <c r="W100" s="69">
        <v>1</v>
      </c>
      <c r="X100" s="69"/>
      <c r="Y100" s="70">
        <v>3</v>
      </c>
      <c r="Z100" s="69">
        <v>1</v>
      </c>
      <c r="AA100" s="69"/>
      <c r="AB100" s="70">
        <v>5</v>
      </c>
      <c r="AC100" s="69">
        <v>4</v>
      </c>
      <c r="AD100" s="69"/>
      <c r="AE100" s="70">
        <v>4</v>
      </c>
      <c r="AF100" s="69">
        <v>2</v>
      </c>
      <c r="AG100" s="69"/>
      <c r="AH100" s="70">
        <v>2</v>
      </c>
      <c r="AI100" s="69">
        <v>0</v>
      </c>
      <c r="AJ100" s="69"/>
      <c r="AK100" s="70">
        <v>5</v>
      </c>
      <c r="AL100" s="69">
        <v>2</v>
      </c>
      <c r="AM100" s="69"/>
      <c r="AN100" s="70">
        <v>5</v>
      </c>
      <c r="AO100" s="69">
        <v>4</v>
      </c>
      <c r="AP100" s="69"/>
      <c r="AQ100" s="70"/>
      <c r="AR100" s="69"/>
      <c r="AS100" s="69"/>
      <c r="AT100" s="70">
        <v>4</v>
      </c>
      <c r="AU100" s="69">
        <v>1</v>
      </c>
      <c r="AV100" s="69"/>
      <c r="AW100" s="70"/>
      <c r="AX100" s="69"/>
      <c r="AY100" s="69"/>
      <c r="AZ100" s="70"/>
      <c r="BA100" s="69"/>
      <c r="BB100" s="69"/>
      <c r="BC100" s="70">
        <v>4</v>
      </c>
      <c r="BD100" s="69">
        <v>3</v>
      </c>
      <c r="BE100" s="69"/>
      <c r="BF100" s="70">
        <v>3</v>
      </c>
      <c r="BG100" s="69">
        <v>2</v>
      </c>
      <c r="BH100" s="69"/>
      <c r="BI100" s="70">
        <v>5</v>
      </c>
      <c r="BJ100" s="69">
        <v>2</v>
      </c>
      <c r="BK100" s="69"/>
      <c r="BL100" s="70"/>
      <c r="BM100" s="69"/>
      <c r="BN100" s="69"/>
      <c r="BO100" s="70"/>
      <c r="BP100" s="69"/>
      <c r="BQ100" s="69"/>
      <c r="BR100" s="70"/>
      <c r="BS100" s="69"/>
      <c r="BT100" s="69"/>
    </row>
    <row r="101" spans="1:72" ht="15.6">
      <c r="A101" s="68">
        <v>12</v>
      </c>
      <c r="B101" s="79" t="s">
        <v>542</v>
      </c>
      <c r="C101" s="78" t="s">
        <v>737</v>
      </c>
      <c r="D101" s="77" t="str">
        <f t="shared" si="55"/>
        <v>BRIAN GUIGAR</v>
      </c>
      <c r="E101" s="69">
        <v>55</v>
      </c>
      <c r="F101" s="69">
        <v>27</v>
      </c>
      <c r="G101" s="69">
        <v>1</v>
      </c>
      <c r="H101" s="71">
        <v>0.49090909090909091</v>
      </c>
      <c r="I101" s="69">
        <v>2</v>
      </c>
      <c r="J101" s="69">
        <f t="shared" si="56"/>
        <v>105</v>
      </c>
      <c r="K101" s="69">
        <f t="shared" si="57"/>
        <v>51</v>
      </c>
      <c r="L101" s="69">
        <f t="shared" si="58"/>
        <v>1</v>
      </c>
      <c r="M101" s="71">
        <f t="shared" si="59"/>
        <v>0.48571428571428571</v>
      </c>
      <c r="N101" s="76"/>
      <c r="O101" s="69">
        <f t="shared" si="60"/>
        <v>50</v>
      </c>
      <c r="P101" s="69">
        <f t="shared" si="61"/>
        <v>24</v>
      </c>
      <c r="Q101" s="69">
        <f t="shared" si="62"/>
        <v>0</v>
      </c>
      <c r="R101" s="71">
        <f t="shared" si="63"/>
        <v>0.48</v>
      </c>
      <c r="S101" s="70"/>
      <c r="T101" s="69"/>
      <c r="U101" s="69"/>
      <c r="V101" s="70">
        <v>3</v>
      </c>
      <c r="W101" s="69">
        <v>0</v>
      </c>
      <c r="X101" s="69"/>
      <c r="Y101" s="70">
        <v>4</v>
      </c>
      <c r="Z101" s="69">
        <v>1</v>
      </c>
      <c r="AA101" s="69"/>
      <c r="AB101" s="70">
        <v>5</v>
      </c>
      <c r="AC101" s="69">
        <v>3</v>
      </c>
      <c r="AD101" s="69"/>
      <c r="AE101" s="70">
        <v>6</v>
      </c>
      <c r="AF101" s="69">
        <v>5</v>
      </c>
      <c r="AG101" s="69"/>
      <c r="AH101" s="70">
        <v>2</v>
      </c>
      <c r="AI101" s="69">
        <v>1</v>
      </c>
      <c r="AJ101" s="69"/>
      <c r="AK101" s="70">
        <v>5</v>
      </c>
      <c r="AL101" s="69">
        <v>2</v>
      </c>
      <c r="AM101" s="69"/>
      <c r="AN101" s="70">
        <v>4</v>
      </c>
      <c r="AO101" s="69">
        <v>3</v>
      </c>
      <c r="AP101" s="69"/>
      <c r="AQ101" s="70"/>
      <c r="AR101" s="69"/>
      <c r="AS101" s="69"/>
      <c r="AT101" s="70">
        <v>4</v>
      </c>
      <c r="AU101" s="69">
        <v>3</v>
      </c>
      <c r="AV101" s="69"/>
      <c r="AW101" s="70">
        <v>5</v>
      </c>
      <c r="AX101" s="69">
        <v>2</v>
      </c>
      <c r="AY101" s="69"/>
      <c r="AZ101" s="70"/>
      <c r="BA101" s="69"/>
      <c r="BB101" s="69"/>
      <c r="BC101" s="70">
        <v>5</v>
      </c>
      <c r="BD101" s="69">
        <v>1</v>
      </c>
      <c r="BE101" s="69"/>
      <c r="BF101" s="70">
        <v>2</v>
      </c>
      <c r="BG101" s="69">
        <v>1</v>
      </c>
      <c r="BH101" s="69"/>
      <c r="BI101" s="70">
        <v>5</v>
      </c>
      <c r="BJ101" s="69">
        <v>2</v>
      </c>
      <c r="BK101" s="69"/>
      <c r="BL101" s="70"/>
      <c r="BM101" s="69"/>
      <c r="BN101" s="69"/>
      <c r="BO101" s="70"/>
      <c r="BP101" s="69"/>
      <c r="BQ101" s="69"/>
      <c r="BR101" s="70"/>
      <c r="BS101" s="69"/>
      <c r="BT101" s="69"/>
    </row>
    <row r="102" spans="1:72" ht="15.6">
      <c r="A102" s="68">
        <v>13</v>
      </c>
      <c r="B102" s="75" t="s">
        <v>764</v>
      </c>
      <c r="C102" s="74" t="s">
        <v>700</v>
      </c>
      <c r="D102" s="77" t="str">
        <f t="shared" si="55"/>
        <v>MATT STURM</v>
      </c>
      <c r="E102" s="69"/>
      <c r="F102" s="69"/>
      <c r="G102" s="69"/>
      <c r="H102" s="71"/>
      <c r="I102" s="69">
        <v>1</v>
      </c>
      <c r="J102" s="69">
        <f t="shared" si="56"/>
        <v>29</v>
      </c>
      <c r="K102" s="69">
        <f t="shared" si="57"/>
        <v>13</v>
      </c>
      <c r="L102" s="69">
        <f t="shared" si="58"/>
        <v>1</v>
      </c>
      <c r="M102" s="71">
        <f t="shared" si="59"/>
        <v>0.44827586206896552</v>
      </c>
      <c r="N102" s="76"/>
      <c r="O102" s="69">
        <f t="shared" si="60"/>
        <v>29</v>
      </c>
      <c r="P102" s="69">
        <f t="shared" si="61"/>
        <v>13</v>
      </c>
      <c r="Q102" s="69">
        <f t="shared" si="62"/>
        <v>1</v>
      </c>
      <c r="R102" s="71">
        <f t="shared" si="63"/>
        <v>0.44827586206896552</v>
      </c>
      <c r="S102" s="70"/>
      <c r="T102" s="69"/>
      <c r="U102" s="69"/>
      <c r="V102" s="70">
        <v>2</v>
      </c>
      <c r="W102" s="69">
        <v>1</v>
      </c>
      <c r="X102" s="69"/>
      <c r="Y102" s="70"/>
      <c r="Z102" s="69"/>
      <c r="AA102" s="69"/>
      <c r="AB102" s="70">
        <v>3</v>
      </c>
      <c r="AC102" s="69">
        <v>2</v>
      </c>
      <c r="AD102" s="69"/>
      <c r="AE102" s="70">
        <v>4</v>
      </c>
      <c r="AF102" s="69">
        <v>3</v>
      </c>
      <c r="AG102" s="69"/>
      <c r="AH102" s="70">
        <v>2</v>
      </c>
      <c r="AI102" s="69">
        <v>2</v>
      </c>
      <c r="AJ102" s="69">
        <v>1</v>
      </c>
      <c r="AK102" s="70"/>
      <c r="AL102" s="69"/>
      <c r="AM102" s="69"/>
      <c r="AN102" s="70"/>
      <c r="AO102" s="69"/>
      <c r="AP102" s="69"/>
      <c r="AQ102" s="70"/>
      <c r="AR102" s="69"/>
      <c r="AS102" s="69"/>
      <c r="AT102" s="70">
        <v>5</v>
      </c>
      <c r="AU102" s="69">
        <v>1</v>
      </c>
      <c r="AV102" s="69"/>
      <c r="AW102" s="70">
        <v>4</v>
      </c>
      <c r="AX102" s="69">
        <v>1</v>
      </c>
      <c r="AY102" s="69"/>
      <c r="AZ102" s="70"/>
      <c r="BA102" s="69"/>
      <c r="BB102" s="69"/>
      <c r="BC102" s="70">
        <v>4</v>
      </c>
      <c r="BD102" s="69">
        <v>2</v>
      </c>
      <c r="BE102" s="69"/>
      <c r="BF102" s="70">
        <v>5</v>
      </c>
      <c r="BG102" s="69">
        <v>1</v>
      </c>
      <c r="BH102" s="69"/>
      <c r="BI102" s="70"/>
      <c r="BJ102" s="69"/>
      <c r="BK102" s="69"/>
      <c r="BL102" s="70"/>
      <c r="BM102" s="69"/>
      <c r="BN102" s="69"/>
      <c r="BO102" s="70"/>
      <c r="BP102" s="69"/>
      <c r="BQ102" s="69"/>
      <c r="BR102" s="70"/>
      <c r="BS102" s="69"/>
      <c r="BT102" s="69"/>
    </row>
    <row r="103" spans="1:72" ht="15.6">
      <c r="A103" s="68">
        <v>14</v>
      </c>
      <c r="B103" s="79" t="s">
        <v>382</v>
      </c>
      <c r="C103" s="78" t="s">
        <v>728</v>
      </c>
      <c r="D103" s="77" t="str">
        <f t="shared" si="55"/>
        <v>BOB SEAMAN</v>
      </c>
      <c r="E103" s="69">
        <v>51</v>
      </c>
      <c r="F103" s="69">
        <v>26</v>
      </c>
      <c r="G103" s="69">
        <v>2</v>
      </c>
      <c r="H103" s="71">
        <v>0.50980392156862742</v>
      </c>
      <c r="I103" s="69">
        <v>2</v>
      </c>
      <c r="J103" s="69">
        <f>E167+O103</f>
        <v>472</v>
      </c>
      <c r="K103" s="69">
        <f>F167+P103</f>
        <v>260</v>
      </c>
      <c r="L103" s="69">
        <f>G167+Q103</f>
        <v>12</v>
      </c>
      <c r="M103" s="71">
        <f t="shared" si="59"/>
        <v>0.55084745762711862</v>
      </c>
      <c r="N103" s="76"/>
      <c r="O103" s="69">
        <f t="shared" si="60"/>
        <v>44</v>
      </c>
      <c r="P103" s="69">
        <f t="shared" si="61"/>
        <v>19</v>
      </c>
      <c r="Q103" s="69">
        <f t="shared" si="62"/>
        <v>0</v>
      </c>
      <c r="R103" s="71">
        <f t="shared" si="63"/>
        <v>0.43181818181818182</v>
      </c>
      <c r="S103" s="70">
        <v>5</v>
      </c>
      <c r="T103" s="69">
        <v>1</v>
      </c>
      <c r="U103" s="69"/>
      <c r="V103" s="70">
        <v>2</v>
      </c>
      <c r="W103" s="69">
        <v>1</v>
      </c>
      <c r="X103" s="69"/>
      <c r="Y103" s="70">
        <v>4</v>
      </c>
      <c r="Z103" s="69">
        <v>2</v>
      </c>
      <c r="AA103" s="69"/>
      <c r="AB103" s="70">
        <v>4</v>
      </c>
      <c r="AC103" s="69">
        <v>2</v>
      </c>
      <c r="AD103" s="69"/>
      <c r="AE103" s="70">
        <v>2</v>
      </c>
      <c r="AF103" s="69">
        <v>1</v>
      </c>
      <c r="AG103" s="69"/>
      <c r="AH103" s="70">
        <v>3</v>
      </c>
      <c r="AI103" s="69">
        <v>0</v>
      </c>
      <c r="AJ103" s="69"/>
      <c r="AK103" s="70">
        <v>5</v>
      </c>
      <c r="AL103" s="69">
        <v>2</v>
      </c>
      <c r="AM103" s="69"/>
      <c r="AN103" s="70">
        <v>5</v>
      </c>
      <c r="AO103" s="69">
        <v>2</v>
      </c>
      <c r="AP103" s="69"/>
      <c r="AQ103" s="70"/>
      <c r="AR103" s="69"/>
      <c r="AS103" s="69"/>
      <c r="AT103" s="70">
        <v>3</v>
      </c>
      <c r="AU103" s="69">
        <v>2</v>
      </c>
      <c r="AV103" s="69"/>
      <c r="AW103" s="70">
        <v>4</v>
      </c>
      <c r="AX103" s="69">
        <v>3</v>
      </c>
      <c r="AY103" s="69"/>
      <c r="AZ103" s="70"/>
      <c r="BA103" s="69"/>
      <c r="BB103" s="69"/>
      <c r="BC103" s="70"/>
      <c r="BD103" s="69"/>
      <c r="BE103" s="69"/>
      <c r="BF103" s="70">
        <v>4</v>
      </c>
      <c r="BG103" s="69">
        <v>3</v>
      </c>
      <c r="BH103" s="69"/>
      <c r="BI103" s="70">
        <v>3</v>
      </c>
      <c r="BJ103" s="69">
        <v>0</v>
      </c>
      <c r="BK103" s="69"/>
      <c r="BL103" s="70"/>
      <c r="BM103" s="69"/>
      <c r="BN103" s="69"/>
      <c r="BO103" s="70"/>
      <c r="BP103" s="69"/>
      <c r="BQ103" s="69"/>
      <c r="BR103" s="70"/>
      <c r="BS103" s="69"/>
      <c r="BT103" s="69"/>
    </row>
    <row r="104" spans="1:72" ht="15.6">
      <c r="A104" s="68">
        <v>15</v>
      </c>
      <c r="B104" s="79" t="s">
        <v>554</v>
      </c>
      <c r="C104" s="78" t="s">
        <v>729</v>
      </c>
      <c r="D104" s="77" t="str">
        <f t="shared" si="55"/>
        <v>MIKE FRYE</v>
      </c>
      <c r="E104" s="69">
        <v>23</v>
      </c>
      <c r="F104" s="69">
        <v>12</v>
      </c>
      <c r="G104" s="69">
        <v>1</v>
      </c>
      <c r="H104" s="71">
        <v>0.52173913043478259</v>
      </c>
      <c r="I104" s="69">
        <v>3</v>
      </c>
      <c r="J104" s="69">
        <f>E104+O104</f>
        <v>65</v>
      </c>
      <c r="K104" s="69">
        <f>F104+P104</f>
        <v>27</v>
      </c>
      <c r="L104" s="69">
        <f>G104+Q104</f>
        <v>1</v>
      </c>
      <c r="M104" s="71">
        <f t="shared" si="59"/>
        <v>0.41538461538461541</v>
      </c>
      <c r="N104" s="76"/>
      <c r="O104" s="69">
        <f t="shared" si="60"/>
        <v>42</v>
      </c>
      <c r="P104" s="69">
        <f t="shared" si="61"/>
        <v>15</v>
      </c>
      <c r="Q104" s="69">
        <f t="shared" si="62"/>
        <v>0</v>
      </c>
      <c r="R104" s="71">
        <f t="shared" si="63"/>
        <v>0.35714285714285715</v>
      </c>
      <c r="S104" s="70"/>
      <c r="T104" s="69"/>
      <c r="U104" s="69"/>
      <c r="V104" s="70">
        <v>4</v>
      </c>
      <c r="W104" s="69">
        <v>0</v>
      </c>
      <c r="X104" s="69"/>
      <c r="Y104" s="70">
        <v>4</v>
      </c>
      <c r="Z104" s="69">
        <v>0</v>
      </c>
      <c r="AA104" s="69"/>
      <c r="AB104" s="70"/>
      <c r="AC104" s="69"/>
      <c r="AD104" s="69"/>
      <c r="AE104" s="70">
        <v>5</v>
      </c>
      <c r="AF104" s="69">
        <v>2</v>
      </c>
      <c r="AG104" s="69"/>
      <c r="AH104" s="70">
        <v>5</v>
      </c>
      <c r="AI104" s="69">
        <v>2</v>
      </c>
      <c r="AJ104" s="69"/>
      <c r="AK104" s="70">
        <v>4</v>
      </c>
      <c r="AL104" s="69">
        <v>3</v>
      </c>
      <c r="AM104" s="69"/>
      <c r="AN104" s="70">
        <v>5</v>
      </c>
      <c r="AO104" s="69">
        <v>2</v>
      </c>
      <c r="AP104" s="69"/>
      <c r="AQ104" s="70"/>
      <c r="AR104" s="69"/>
      <c r="AS104" s="69"/>
      <c r="AT104" s="70">
        <v>4</v>
      </c>
      <c r="AU104" s="69">
        <v>2</v>
      </c>
      <c r="AV104" s="69"/>
      <c r="AW104" s="70">
        <v>2</v>
      </c>
      <c r="AX104" s="69">
        <v>0</v>
      </c>
      <c r="AY104" s="69"/>
      <c r="AZ104" s="70"/>
      <c r="BA104" s="69"/>
      <c r="BB104" s="69"/>
      <c r="BC104" s="70">
        <v>5</v>
      </c>
      <c r="BD104" s="69">
        <v>1</v>
      </c>
      <c r="BE104" s="69"/>
      <c r="BF104" s="70">
        <v>4</v>
      </c>
      <c r="BG104" s="69">
        <v>3</v>
      </c>
      <c r="BH104" s="69"/>
      <c r="BI104" s="70"/>
      <c r="BJ104" s="69"/>
      <c r="BK104" s="69"/>
      <c r="BL104" s="70"/>
      <c r="BM104" s="69"/>
      <c r="BN104" s="69"/>
      <c r="BO104" s="70"/>
      <c r="BP104" s="69"/>
      <c r="BQ104" s="69"/>
      <c r="BR104" s="70"/>
      <c r="BS104" s="69"/>
      <c r="BT104" s="69"/>
    </row>
    <row r="105" spans="1:72" ht="16.2">
      <c r="A105" s="68"/>
      <c r="B105" s="75" t="s">
        <v>763</v>
      </c>
      <c r="C105" s="74"/>
      <c r="D105" s="74"/>
      <c r="E105" s="69">
        <f>SUM(E90:E104)</f>
        <v>4152</v>
      </c>
      <c r="F105" s="69">
        <f>SUM(F90:F104)</f>
        <v>2266</v>
      </c>
      <c r="G105" s="69">
        <f>SUM(G90:G104)</f>
        <v>107</v>
      </c>
      <c r="H105" s="71">
        <f>+F105/E105</f>
        <v>0.54576107899807325</v>
      </c>
      <c r="I105" s="69">
        <f>AVERAGE(I90:I104)</f>
        <v>6.0666666666666664</v>
      </c>
      <c r="J105" s="69">
        <f>SUM(J90:J104)</f>
        <v>5204</v>
      </c>
      <c r="K105" s="69">
        <f>SUM(K90:K104)</f>
        <v>2843</v>
      </c>
      <c r="L105" s="69">
        <f>SUM(L90:L104)</f>
        <v>126</v>
      </c>
      <c r="M105" s="71">
        <f>+K105/J105</f>
        <v>0.54631053036126054</v>
      </c>
      <c r="N105" s="73"/>
      <c r="O105" s="72">
        <f>SUM(O90:O104)</f>
        <v>675</v>
      </c>
      <c r="P105" s="69">
        <f>SUM(P90:P104)</f>
        <v>362</v>
      </c>
      <c r="Q105" s="69">
        <f>SUM(Q90:Q104)</f>
        <v>9</v>
      </c>
      <c r="R105" s="71">
        <f t="shared" si="63"/>
        <v>0.53629629629629627</v>
      </c>
      <c r="S105" s="70">
        <f t="shared" ref="S105:AX105" si="64">SUM(S90:S104)</f>
        <v>47</v>
      </c>
      <c r="T105" s="69">
        <f t="shared" si="64"/>
        <v>23</v>
      </c>
      <c r="U105" s="69">
        <f t="shared" si="64"/>
        <v>0</v>
      </c>
      <c r="V105" s="70">
        <f t="shared" si="64"/>
        <v>42</v>
      </c>
      <c r="W105" s="69">
        <f t="shared" si="64"/>
        <v>16</v>
      </c>
      <c r="X105" s="69">
        <f t="shared" si="64"/>
        <v>0</v>
      </c>
      <c r="Y105" s="70">
        <f t="shared" si="64"/>
        <v>41</v>
      </c>
      <c r="Z105" s="69">
        <f t="shared" si="64"/>
        <v>15</v>
      </c>
      <c r="AA105" s="69">
        <f t="shared" si="64"/>
        <v>0</v>
      </c>
      <c r="AB105" s="70">
        <f t="shared" si="64"/>
        <v>54</v>
      </c>
      <c r="AC105" s="69">
        <f t="shared" si="64"/>
        <v>33</v>
      </c>
      <c r="AD105" s="69">
        <f t="shared" si="64"/>
        <v>3</v>
      </c>
      <c r="AE105" s="70">
        <f t="shared" si="64"/>
        <v>52</v>
      </c>
      <c r="AF105" s="69">
        <f t="shared" si="64"/>
        <v>33</v>
      </c>
      <c r="AG105" s="69">
        <f t="shared" si="64"/>
        <v>0</v>
      </c>
      <c r="AH105" s="70">
        <f t="shared" si="64"/>
        <v>51</v>
      </c>
      <c r="AI105" s="69">
        <f t="shared" si="64"/>
        <v>26</v>
      </c>
      <c r="AJ105" s="69">
        <f t="shared" si="64"/>
        <v>2</v>
      </c>
      <c r="AK105" s="70">
        <f t="shared" si="64"/>
        <v>63</v>
      </c>
      <c r="AL105" s="69">
        <f t="shared" si="64"/>
        <v>40</v>
      </c>
      <c r="AM105" s="69">
        <f t="shared" si="64"/>
        <v>2</v>
      </c>
      <c r="AN105" s="70">
        <f t="shared" si="64"/>
        <v>55</v>
      </c>
      <c r="AO105" s="69">
        <f t="shared" si="64"/>
        <v>29</v>
      </c>
      <c r="AP105" s="69">
        <f t="shared" si="64"/>
        <v>0</v>
      </c>
      <c r="AQ105" s="70">
        <f t="shared" si="64"/>
        <v>0</v>
      </c>
      <c r="AR105" s="69">
        <f t="shared" si="64"/>
        <v>0</v>
      </c>
      <c r="AS105" s="69">
        <f t="shared" si="64"/>
        <v>0</v>
      </c>
      <c r="AT105" s="70">
        <f t="shared" si="64"/>
        <v>55</v>
      </c>
      <c r="AU105" s="69">
        <f t="shared" si="64"/>
        <v>25</v>
      </c>
      <c r="AV105" s="69">
        <f t="shared" si="64"/>
        <v>0</v>
      </c>
      <c r="AW105" s="70">
        <f t="shared" si="64"/>
        <v>60</v>
      </c>
      <c r="AX105" s="69">
        <f t="shared" si="64"/>
        <v>33</v>
      </c>
      <c r="AY105" s="69">
        <f t="shared" ref="AY105:BT105" si="65">SUM(AY90:AY104)</f>
        <v>0</v>
      </c>
      <c r="AZ105" s="70">
        <f t="shared" si="65"/>
        <v>0</v>
      </c>
      <c r="BA105" s="69">
        <f t="shared" si="65"/>
        <v>0</v>
      </c>
      <c r="BB105" s="69">
        <f t="shared" si="65"/>
        <v>0</v>
      </c>
      <c r="BC105" s="70">
        <f t="shared" si="65"/>
        <v>48</v>
      </c>
      <c r="BD105" s="69">
        <f t="shared" si="65"/>
        <v>28</v>
      </c>
      <c r="BE105" s="69">
        <f t="shared" si="65"/>
        <v>1</v>
      </c>
      <c r="BF105" s="70">
        <f t="shared" si="65"/>
        <v>50</v>
      </c>
      <c r="BG105" s="69">
        <f t="shared" si="65"/>
        <v>29</v>
      </c>
      <c r="BH105" s="69">
        <f t="shared" si="65"/>
        <v>1</v>
      </c>
      <c r="BI105" s="70">
        <f t="shared" si="65"/>
        <v>57</v>
      </c>
      <c r="BJ105" s="69">
        <f t="shared" si="65"/>
        <v>32</v>
      </c>
      <c r="BK105" s="69">
        <f t="shared" si="65"/>
        <v>0</v>
      </c>
      <c r="BL105" s="70">
        <f t="shared" si="65"/>
        <v>0</v>
      </c>
      <c r="BM105" s="69">
        <f t="shared" si="65"/>
        <v>0</v>
      </c>
      <c r="BN105" s="69">
        <f t="shared" si="65"/>
        <v>0</v>
      </c>
      <c r="BO105" s="70">
        <f t="shared" si="65"/>
        <v>0</v>
      </c>
      <c r="BP105" s="69">
        <f t="shared" si="65"/>
        <v>0</v>
      </c>
      <c r="BQ105" s="69">
        <f t="shared" si="65"/>
        <v>0</v>
      </c>
      <c r="BR105" s="70">
        <f t="shared" si="65"/>
        <v>0</v>
      </c>
      <c r="BS105" s="69">
        <f t="shared" si="65"/>
        <v>0</v>
      </c>
      <c r="BT105" s="69">
        <f t="shared" si="65"/>
        <v>0</v>
      </c>
    </row>
    <row r="106" spans="1:72" ht="15.6">
      <c r="A106" s="68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  <c r="BM106" s="67"/>
      <c r="BN106" s="67"/>
      <c r="BO106" s="67"/>
      <c r="BP106" s="67"/>
      <c r="BQ106" s="67"/>
      <c r="BR106" s="67"/>
      <c r="BS106" s="67"/>
      <c r="BT106" s="67"/>
    </row>
    <row r="107" spans="1:72" ht="19.8">
      <c r="A107" s="91">
        <v>7</v>
      </c>
      <c r="B107" s="90" t="s">
        <v>756</v>
      </c>
      <c r="C107" s="90"/>
      <c r="D107" s="90"/>
      <c r="E107" s="89"/>
      <c r="F107" s="89"/>
      <c r="G107" s="89"/>
      <c r="H107" s="89"/>
      <c r="I107" s="88" t="s">
        <v>677</v>
      </c>
      <c r="J107" s="68" t="s">
        <v>268</v>
      </c>
      <c r="K107" s="68" t="s">
        <v>267</v>
      </c>
      <c r="L107" s="68" t="s">
        <v>266</v>
      </c>
      <c r="M107" s="68" t="s">
        <v>265</v>
      </c>
      <c r="N107" s="73"/>
      <c r="O107" s="88" t="s">
        <v>268</v>
      </c>
      <c r="P107" s="68" t="s">
        <v>267</v>
      </c>
      <c r="Q107" s="68" t="s">
        <v>266</v>
      </c>
      <c r="R107" s="69" t="s">
        <v>265</v>
      </c>
      <c r="S107" s="96" t="s">
        <v>268</v>
      </c>
      <c r="T107" s="68" t="s">
        <v>267</v>
      </c>
      <c r="U107" s="68" t="s">
        <v>266</v>
      </c>
      <c r="V107" s="68" t="s">
        <v>268</v>
      </c>
      <c r="W107" s="68" t="s">
        <v>267</v>
      </c>
      <c r="X107" s="68" t="s">
        <v>266</v>
      </c>
      <c r="Y107" s="68" t="s">
        <v>268</v>
      </c>
      <c r="Z107" s="68" t="s">
        <v>267</v>
      </c>
      <c r="AA107" s="68" t="s">
        <v>266</v>
      </c>
      <c r="AB107" s="68" t="s">
        <v>268</v>
      </c>
      <c r="AC107" s="68" t="s">
        <v>267</v>
      </c>
      <c r="AD107" s="68" t="s">
        <v>266</v>
      </c>
      <c r="AE107" s="68" t="s">
        <v>268</v>
      </c>
      <c r="AF107" s="68" t="s">
        <v>267</v>
      </c>
      <c r="AG107" s="68" t="s">
        <v>266</v>
      </c>
      <c r="AH107" s="68" t="s">
        <v>268</v>
      </c>
      <c r="AI107" s="68" t="s">
        <v>267</v>
      </c>
      <c r="AJ107" s="68" t="s">
        <v>266</v>
      </c>
      <c r="AK107" s="68" t="s">
        <v>268</v>
      </c>
      <c r="AL107" s="68" t="s">
        <v>267</v>
      </c>
      <c r="AM107" s="68" t="s">
        <v>266</v>
      </c>
      <c r="AN107" s="68" t="s">
        <v>268</v>
      </c>
      <c r="AO107" s="68" t="s">
        <v>267</v>
      </c>
      <c r="AP107" s="68" t="s">
        <v>266</v>
      </c>
      <c r="AQ107" s="68" t="s">
        <v>268</v>
      </c>
      <c r="AR107" s="68" t="s">
        <v>267</v>
      </c>
      <c r="AS107" s="68" t="s">
        <v>266</v>
      </c>
      <c r="AT107" s="68" t="s">
        <v>268</v>
      </c>
      <c r="AU107" s="68" t="s">
        <v>267</v>
      </c>
      <c r="AV107" s="68" t="s">
        <v>266</v>
      </c>
      <c r="AW107" s="68" t="s">
        <v>268</v>
      </c>
      <c r="AX107" s="68" t="s">
        <v>267</v>
      </c>
      <c r="AY107" s="68" t="s">
        <v>266</v>
      </c>
      <c r="AZ107" s="68" t="s">
        <v>268</v>
      </c>
      <c r="BA107" s="68" t="s">
        <v>267</v>
      </c>
      <c r="BB107" s="68" t="s">
        <v>266</v>
      </c>
      <c r="BC107" s="68" t="s">
        <v>268</v>
      </c>
      <c r="BD107" s="68" t="s">
        <v>267</v>
      </c>
      <c r="BE107" s="68" t="s">
        <v>266</v>
      </c>
      <c r="BF107" s="68" t="s">
        <v>268</v>
      </c>
      <c r="BG107" s="68" t="s">
        <v>267</v>
      </c>
      <c r="BH107" s="68" t="s">
        <v>266</v>
      </c>
      <c r="BI107" s="68" t="s">
        <v>268</v>
      </c>
      <c r="BJ107" s="68" t="s">
        <v>267</v>
      </c>
      <c r="BK107" s="68" t="s">
        <v>266</v>
      </c>
      <c r="BL107" s="68" t="s">
        <v>268</v>
      </c>
      <c r="BM107" s="68" t="s">
        <v>267</v>
      </c>
      <c r="BN107" s="68" t="s">
        <v>266</v>
      </c>
      <c r="BO107" s="68" t="s">
        <v>268</v>
      </c>
      <c r="BP107" s="68" t="s">
        <v>267</v>
      </c>
      <c r="BQ107" s="68" t="s">
        <v>266</v>
      </c>
      <c r="BR107" s="68" t="s">
        <v>268</v>
      </c>
      <c r="BS107" s="68" t="s">
        <v>267</v>
      </c>
      <c r="BT107" s="68" t="s">
        <v>266</v>
      </c>
    </row>
    <row r="108" spans="1:72" ht="15.6">
      <c r="A108" s="68">
        <v>1</v>
      </c>
      <c r="B108" s="87" t="s">
        <v>358</v>
      </c>
      <c r="C108" s="77" t="s">
        <v>750</v>
      </c>
      <c r="D108" s="77" t="str">
        <f t="shared" ref="D108:D124" si="66">TRIM(CONCATENATE(C108," ",B108))</f>
        <v>DARRIN SLIWA</v>
      </c>
      <c r="E108" s="83">
        <v>93</v>
      </c>
      <c r="F108" s="83">
        <v>47</v>
      </c>
      <c r="G108" s="83">
        <v>3</v>
      </c>
      <c r="H108" s="86">
        <v>0.5053763440860215</v>
      </c>
      <c r="I108" s="69">
        <v>3</v>
      </c>
      <c r="J108" s="83">
        <f t="shared" ref="J108:J124" si="67">E108+O108</f>
        <v>155</v>
      </c>
      <c r="K108" s="83">
        <f t="shared" ref="K108:K124" si="68">F108+P108</f>
        <v>93</v>
      </c>
      <c r="L108" s="83">
        <f t="shared" ref="L108:L124" si="69">G108+Q108</f>
        <v>6</v>
      </c>
      <c r="M108" s="86">
        <f t="shared" ref="M108:M124" si="70">K108/J108</f>
        <v>0.6</v>
      </c>
      <c r="N108" s="85"/>
      <c r="O108" s="69">
        <f t="shared" ref="O108:O124" si="71">+S108+V108+Y108+AB108+AE108+AH108+AK108+AN108+AQ108+AT108+AW108+AZ108+BC108+BF108+BI108+BL108+BO108</f>
        <v>62</v>
      </c>
      <c r="P108" s="83">
        <f t="shared" ref="P108:P124" si="72">+T108+W108+Z108+AC108+AF108+AI108+AL108+AO108+AR108+AU108+AX108+BA108+BD108+BG108+BJ108+BM108+BP108</f>
        <v>46</v>
      </c>
      <c r="Q108" s="83">
        <f t="shared" ref="Q108:Q124" si="73">+U108+X108+AA108+AD108+AG108+AJ108+AM108+AP108+AS108+AV108+AY108+BB108+BE108+BH108+BK108+BN108+BQ108</f>
        <v>3</v>
      </c>
      <c r="R108" s="71">
        <f t="shared" ref="R108:R122" si="74">+P108/O108</f>
        <v>0.74193548387096775</v>
      </c>
      <c r="S108" s="70">
        <v>6</v>
      </c>
      <c r="T108" s="83">
        <v>5</v>
      </c>
      <c r="U108" s="83"/>
      <c r="V108" s="84">
        <v>6</v>
      </c>
      <c r="W108" s="83">
        <v>5</v>
      </c>
      <c r="X108" s="83"/>
      <c r="Y108" s="84">
        <v>4</v>
      </c>
      <c r="Z108" s="83">
        <v>0</v>
      </c>
      <c r="AA108" s="83"/>
      <c r="AB108" s="84">
        <v>6</v>
      </c>
      <c r="AC108" s="83">
        <v>4</v>
      </c>
      <c r="AD108" s="83"/>
      <c r="AE108" s="84">
        <v>9</v>
      </c>
      <c r="AF108" s="83">
        <v>7</v>
      </c>
      <c r="AG108" s="83">
        <v>1</v>
      </c>
      <c r="AH108" s="84">
        <v>5</v>
      </c>
      <c r="AI108" s="83">
        <v>4</v>
      </c>
      <c r="AJ108" s="83">
        <v>1</v>
      </c>
      <c r="AK108" s="84">
        <v>5</v>
      </c>
      <c r="AL108" s="83">
        <v>4</v>
      </c>
      <c r="AM108" s="83">
        <v>1</v>
      </c>
      <c r="AN108" s="84"/>
      <c r="AO108" s="83"/>
      <c r="AP108" s="83"/>
      <c r="AQ108" s="84"/>
      <c r="AR108" s="83"/>
      <c r="AS108" s="83"/>
      <c r="AT108" s="84"/>
      <c r="AU108" s="83"/>
      <c r="AV108" s="83"/>
      <c r="AW108" s="84"/>
      <c r="AX108" s="83"/>
      <c r="AY108" s="83"/>
      <c r="AZ108" s="84">
        <v>7</v>
      </c>
      <c r="BA108" s="83">
        <v>6</v>
      </c>
      <c r="BB108" s="83"/>
      <c r="BC108" s="84">
        <v>4</v>
      </c>
      <c r="BD108" s="83">
        <v>3</v>
      </c>
      <c r="BE108" s="83"/>
      <c r="BF108" s="84">
        <v>5</v>
      </c>
      <c r="BG108" s="83">
        <v>3</v>
      </c>
      <c r="BH108" s="83"/>
      <c r="BI108" s="84">
        <v>5</v>
      </c>
      <c r="BJ108" s="83">
        <v>5</v>
      </c>
      <c r="BK108" s="83"/>
      <c r="BL108" s="84"/>
      <c r="BM108" s="83"/>
      <c r="BN108" s="83"/>
      <c r="BO108" s="84"/>
      <c r="BP108" s="83"/>
      <c r="BQ108" s="83"/>
      <c r="BR108" s="84"/>
      <c r="BS108" s="83"/>
      <c r="BT108" s="83"/>
    </row>
    <row r="109" spans="1:72" ht="15.6">
      <c r="A109" s="68">
        <v>2</v>
      </c>
      <c r="B109" s="79" t="s">
        <v>568</v>
      </c>
      <c r="C109" s="78" t="s">
        <v>700</v>
      </c>
      <c r="D109" s="77" t="str">
        <f t="shared" si="66"/>
        <v>MATT EVEN</v>
      </c>
      <c r="E109" s="69">
        <v>266</v>
      </c>
      <c r="F109" s="69">
        <v>166</v>
      </c>
      <c r="G109" s="69">
        <v>25</v>
      </c>
      <c r="H109" s="71">
        <v>0.62406015037593987</v>
      </c>
      <c r="I109" s="69">
        <v>5</v>
      </c>
      <c r="J109" s="69">
        <f t="shared" si="67"/>
        <v>320</v>
      </c>
      <c r="K109" s="69">
        <f t="shared" si="68"/>
        <v>203</v>
      </c>
      <c r="L109" s="69">
        <f t="shared" si="69"/>
        <v>27</v>
      </c>
      <c r="M109" s="71">
        <f t="shared" si="70"/>
        <v>0.63437500000000002</v>
      </c>
      <c r="N109" s="76"/>
      <c r="O109" s="69">
        <f t="shared" si="71"/>
        <v>54</v>
      </c>
      <c r="P109" s="69">
        <f t="shared" si="72"/>
        <v>37</v>
      </c>
      <c r="Q109" s="69">
        <f t="shared" si="73"/>
        <v>2</v>
      </c>
      <c r="R109" s="71">
        <f t="shared" si="74"/>
        <v>0.68518518518518523</v>
      </c>
      <c r="S109" s="70">
        <v>6</v>
      </c>
      <c r="T109" s="69">
        <v>4</v>
      </c>
      <c r="U109" s="69"/>
      <c r="V109" s="70">
        <v>7</v>
      </c>
      <c r="W109" s="69">
        <v>6</v>
      </c>
      <c r="X109" s="69">
        <v>1</v>
      </c>
      <c r="Y109" s="70">
        <v>4</v>
      </c>
      <c r="Z109" s="69">
        <v>2</v>
      </c>
      <c r="AA109" s="69"/>
      <c r="AB109" s="70">
        <v>7</v>
      </c>
      <c r="AC109" s="69">
        <v>6</v>
      </c>
      <c r="AD109" s="69">
        <v>1</v>
      </c>
      <c r="AE109" s="70"/>
      <c r="AF109" s="69"/>
      <c r="AG109" s="69"/>
      <c r="AH109" s="70">
        <v>5</v>
      </c>
      <c r="AI109" s="69">
        <v>2</v>
      </c>
      <c r="AJ109" s="69"/>
      <c r="AK109" s="70">
        <v>5</v>
      </c>
      <c r="AL109" s="69">
        <v>3</v>
      </c>
      <c r="AM109" s="69"/>
      <c r="AN109" s="70"/>
      <c r="AO109" s="69"/>
      <c r="AP109" s="69"/>
      <c r="AQ109" s="70"/>
      <c r="AR109" s="69"/>
      <c r="AS109" s="69"/>
      <c r="AT109" s="70"/>
      <c r="AU109" s="69"/>
      <c r="AV109" s="69"/>
      <c r="AW109" s="70">
        <v>4</v>
      </c>
      <c r="AX109" s="69">
        <v>3</v>
      </c>
      <c r="AY109" s="69"/>
      <c r="AZ109" s="70"/>
      <c r="BA109" s="69"/>
      <c r="BB109" s="69"/>
      <c r="BC109" s="70">
        <v>5</v>
      </c>
      <c r="BD109" s="69">
        <v>2</v>
      </c>
      <c r="BE109" s="69"/>
      <c r="BF109" s="70">
        <v>6</v>
      </c>
      <c r="BG109" s="69">
        <v>5</v>
      </c>
      <c r="BH109" s="69"/>
      <c r="BI109" s="70">
        <v>5</v>
      </c>
      <c r="BJ109" s="69">
        <v>4</v>
      </c>
      <c r="BK109" s="69"/>
      <c r="BL109" s="70"/>
      <c r="BM109" s="69"/>
      <c r="BN109" s="69"/>
      <c r="BO109" s="70"/>
      <c r="BP109" s="69"/>
      <c r="BQ109" s="69"/>
      <c r="BR109" s="70"/>
      <c r="BS109" s="69"/>
      <c r="BT109" s="69"/>
    </row>
    <row r="110" spans="1:72" ht="15.6">
      <c r="A110" s="68">
        <v>3</v>
      </c>
      <c r="B110" s="79" t="s">
        <v>446</v>
      </c>
      <c r="C110" s="78" t="s">
        <v>700</v>
      </c>
      <c r="D110" s="77" t="str">
        <f t="shared" si="66"/>
        <v>MATT MOULDER</v>
      </c>
      <c r="E110" s="69">
        <v>4</v>
      </c>
      <c r="F110" s="69">
        <v>2</v>
      </c>
      <c r="G110" s="69">
        <v>0</v>
      </c>
      <c r="H110" s="71">
        <v>0.5</v>
      </c>
      <c r="I110" s="69">
        <v>2</v>
      </c>
      <c r="J110" s="69">
        <f t="shared" si="67"/>
        <v>74</v>
      </c>
      <c r="K110" s="69">
        <f t="shared" si="68"/>
        <v>49</v>
      </c>
      <c r="L110" s="69">
        <f t="shared" si="69"/>
        <v>13</v>
      </c>
      <c r="M110" s="71">
        <f t="shared" si="70"/>
        <v>0.66216216216216217</v>
      </c>
      <c r="N110" s="76"/>
      <c r="O110" s="69">
        <f t="shared" si="71"/>
        <v>70</v>
      </c>
      <c r="P110" s="69">
        <f t="shared" si="72"/>
        <v>47</v>
      </c>
      <c r="Q110" s="69">
        <f t="shared" si="73"/>
        <v>13</v>
      </c>
      <c r="R110" s="71">
        <f t="shared" si="74"/>
        <v>0.67142857142857137</v>
      </c>
      <c r="S110" s="70">
        <v>4</v>
      </c>
      <c r="T110" s="69">
        <v>3</v>
      </c>
      <c r="U110" s="69">
        <v>2</v>
      </c>
      <c r="V110" s="70"/>
      <c r="W110" s="69"/>
      <c r="X110" s="69"/>
      <c r="Y110" s="70">
        <v>3</v>
      </c>
      <c r="Z110" s="69">
        <v>2</v>
      </c>
      <c r="AA110" s="69"/>
      <c r="AB110" s="70">
        <v>7</v>
      </c>
      <c r="AC110" s="69">
        <v>5</v>
      </c>
      <c r="AD110" s="69">
        <v>1</v>
      </c>
      <c r="AE110" s="70">
        <v>9</v>
      </c>
      <c r="AF110" s="69">
        <v>7</v>
      </c>
      <c r="AG110" s="69">
        <v>2</v>
      </c>
      <c r="AH110" s="70">
        <v>5</v>
      </c>
      <c r="AI110" s="69">
        <v>3</v>
      </c>
      <c r="AJ110" s="69">
        <v>1</v>
      </c>
      <c r="AK110" s="70">
        <v>4</v>
      </c>
      <c r="AL110" s="69">
        <v>2</v>
      </c>
      <c r="AM110" s="69"/>
      <c r="AN110" s="70"/>
      <c r="AO110" s="69"/>
      <c r="AP110" s="69"/>
      <c r="AQ110" s="70">
        <v>7</v>
      </c>
      <c r="AR110" s="69">
        <v>7</v>
      </c>
      <c r="AS110" s="69">
        <v>5</v>
      </c>
      <c r="AT110" s="70">
        <v>5</v>
      </c>
      <c r="AU110" s="69">
        <v>4</v>
      </c>
      <c r="AV110" s="69"/>
      <c r="AW110" s="70">
        <v>4</v>
      </c>
      <c r="AX110" s="69">
        <v>3</v>
      </c>
      <c r="AY110" s="69">
        <v>1</v>
      </c>
      <c r="AZ110" s="70">
        <v>8</v>
      </c>
      <c r="BA110" s="69">
        <v>4</v>
      </c>
      <c r="BB110" s="69"/>
      <c r="BC110" s="70">
        <v>4</v>
      </c>
      <c r="BD110" s="69">
        <v>3</v>
      </c>
      <c r="BE110" s="69">
        <v>1</v>
      </c>
      <c r="BF110" s="70">
        <v>6</v>
      </c>
      <c r="BG110" s="69">
        <v>2</v>
      </c>
      <c r="BH110" s="69"/>
      <c r="BI110" s="70">
        <v>4</v>
      </c>
      <c r="BJ110" s="69">
        <v>2</v>
      </c>
      <c r="BK110" s="69"/>
      <c r="BL110" s="70"/>
      <c r="BM110" s="69"/>
      <c r="BN110" s="69"/>
      <c r="BO110" s="70"/>
      <c r="BP110" s="69"/>
      <c r="BQ110" s="69"/>
      <c r="BR110" s="70"/>
      <c r="BS110" s="69"/>
      <c r="BT110" s="69"/>
    </row>
    <row r="111" spans="1:72" ht="15.6">
      <c r="A111" s="68">
        <v>4</v>
      </c>
      <c r="B111" s="79" t="s">
        <v>537</v>
      </c>
      <c r="C111" s="78" t="s">
        <v>729</v>
      </c>
      <c r="D111" s="77" t="str">
        <f t="shared" si="66"/>
        <v>MIKE HARRIMAN</v>
      </c>
      <c r="E111" s="69">
        <v>8</v>
      </c>
      <c r="F111" s="69">
        <v>6</v>
      </c>
      <c r="G111" s="69">
        <v>0</v>
      </c>
      <c r="H111" s="71">
        <v>0.75</v>
      </c>
      <c r="I111" s="69">
        <v>2</v>
      </c>
      <c r="J111" s="69">
        <f t="shared" si="67"/>
        <v>91</v>
      </c>
      <c r="K111" s="69">
        <f t="shared" si="68"/>
        <v>61</v>
      </c>
      <c r="L111" s="69">
        <f t="shared" si="69"/>
        <v>2</v>
      </c>
      <c r="M111" s="71">
        <f t="shared" si="70"/>
        <v>0.67032967032967028</v>
      </c>
      <c r="N111" s="76"/>
      <c r="O111" s="69">
        <f t="shared" si="71"/>
        <v>83</v>
      </c>
      <c r="P111" s="69">
        <f t="shared" si="72"/>
        <v>55</v>
      </c>
      <c r="Q111" s="69">
        <f t="shared" si="73"/>
        <v>2</v>
      </c>
      <c r="R111" s="71">
        <f t="shared" si="74"/>
        <v>0.66265060240963858</v>
      </c>
      <c r="S111" s="70">
        <v>5</v>
      </c>
      <c r="T111" s="69">
        <v>4</v>
      </c>
      <c r="U111" s="69"/>
      <c r="V111" s="70">
        <v>7</v>
      </c>
      <c r="W111" s="69">
        <v>5</v>
      </c>
      <c r="X111" s="69">
        <v>1</v>
      </c>
      <c r="Y111" s="70">
        <v>5</v>
      </c>
      <c r="Z111" s="69">
        <v>2</v>
      </c>
      <c r="AA111" s="69"/>
      <c r="AB111" s="70">
        <v>6</v>
      </c>
      <c r="AC111" s="69">
        <v>4</v>
      </c>
      <c r="AD111" s="69"/>
      <c r="AE111" s="70">
        <v>9</v>
      </c>
      <c r="AF111" s="69">
        <v>6</v>
      </c>
      <c r="AG111" s="69"/>
      <c r="AH111" s="70">
        <v>5</v>
      </c>
      <c r="AI111" s="69">
        <v>3</v>
      </c>
      <c r="AJ111" s="69"/>
      <c r="AK111" s="70">
        <v>3</v>
      </c>
      <c r="AL111" s="69">
        <v>2</v>
      </c>
      <c r="AM111" s="69"/>
      <c r="AN111" s="70"/>
      <c r="AO111" s="69"/>
      <c r="AP111" s="69"/>
      <c r="AQ111" s="70">
        <v>9</v>
      </c>
      <c r="AR111" s="69">
        <v>5</v>
      </c>
      <c r="AS111" s="69"/>
      <c r="AT111" s="70">
        <v>5</v>
      </c>
      <c r="AU111" s="69">
        <v>4</v>
      </c>
      <c r="AV111" s="69"/>
      <c r="AW111" s="70">
        <v>5</v>
      </c>
      <c r="AX111" s="69">
        <v>3</v>
      </c>
      <c r="AY111" s="69"/>
      <c r="AZ111" s="70">
        <v>7</v>
      </c>
      <c r="BA111" s="69">
        <v>6</v>
      </c>
      <c r="BB111" s="69">
        <v>1</v>
      </c>
      <c r="BC111" s="70">
        <v>6</v>
      </c>
      <c r="BD111" s="69">
        <v>5</v>
      </c>
      <c r="BE111" s="69"/>
      <c r="BF111" s="70">
        <v>6</v>
      </c>
      <c r="BG111" s="69">
        <v>4</v>
      </c>
      <c r="BH111" s="69"/>
      <c r="BI111" s="70">
        <v>5</v>
      </c>
      <c r="BJ111" s="69">
        <v>2</v>
      </c>
      <c r="BK111" s="69"/>
      <c r="BL111" s="70"/>
      <c r="BM111" s="69"/>
      <c r="BN111" s="69"/>
      <c r="BO111" s="70"/>
      <c r="BP111" s="69"/>
      <c r="BQ111" s="69"/>
      <c r="BR111" s="70"/>
      <c r="BS111" s="69"/>
      <c r="BT111" s="69"/>
    </row>
    <row r="112" spans="1:72" ht="15.6">
      <c r="A112" s="68">
        <v>5</v>
      </c>
      <c r="B112" s="79" t="s">
        <v>514</v>
      </c>
      <c r="C112" s="78" t="s">
        <v>735</v>
      </c>
      <c r="D112" s="77" t="str">
        <f t="shared" si="66"/>
        <v>DAVE KASCHNER</v>
      </c>
      <c r="E112" s="69">
        <v>241</v>
      </c>
      <c r="F112" s="69">
        <v>142</v>
      </c>
      <c r="G112" s="69">
        <v>14</v>
      </c>
      <c r="H112" s="71">
        <v>0.58921161825726143</v>
      </c>
      <c r="I112" s="69">
        <v>5</v>
      </c>
      <c r="J112" s="69">
        <f t="shared" si="67"/>
        <v>319</v>
      </c>
      <c r="K112" s="69">
        <f t="shared" si="68"/>
        <v>190</v>
      </c>
      <c r="L112" s="69">
        <f t="shared" si="69"/>
        <v>23</v>
      </c>
      <c r="M112" s="71">
        <f t="shared" si="70"/>
        <v>0.59561128526645768</v>
      </c>
      <c r="N112" s="76"/>
      <c r="O112" s="69">
        <f t="shared" si="71"/>
        <v>78</v>
      </c>
      <c r="P112" s="69">
        <f t="shared" si="72"/>
        <v>48</v>
      </c>
      <c r="Q112" s="69">
        <f t="shared" si="73"/>
        <v>9</v>
      </c>
      <c r="R112" s="71">
        <f t="shared" si="74"/>
        <v>0.61538461538461542</v>
      </c>
      <c r="S112" s="70">
        <v>5</v>
      </c>
      <c r="T112" s="69">
        <v>3</v>
      </c>
      <c r="U112" s="69">
        <v>1</v>
      </c>
      <c r="V112" s="70"/>
      <c r="W112" s="69"/>
      <c r="X112" s="69"/>
      <c r="Y112" s="70">
        <v>4</v>
      </c>
      <c r="Z112" s="69">
        <v>3</v>
      </c>
      <c r="AA112" s="69"/>
      <c r="AB112" s="70">
        <v>5</v>
      </c>
      <c r="AC112" s="69">
        <v>3</v>
      </c>
      <c r="AD112" s="69"/>
      <c r="AE112" s="70">
        <v>9</v>
      </c>
      <c r="AF112" s="69">
        <v>8</v>
      </c>
      <c r="AG112" s="69">
        <v>3</v>
      </c>
      <c r="AH112" s="70">
        <v>5</v>
      </c>
      <c r="AI112" s="69">
        <v>0</v>
      </c>
      <c r="AJ112" s="69"/>
      <c r="AK112" s="70">
        <v>5</v>
      </c>
      <c r="AL112" s="69">
        <v>4</v>
      </c>
      <c r="AM112" s="69">
        <v>1</v>
      </c>
      <c r="AN112" s="70">
        <v>6</v>
      </c>
      <c r="AO112" s="69">
        <v>6</v>
      </c>
      <c r="AP112" s="69">
        <v>1</v>
      </c>
      <c r="AQ112" s="70">
        <v>8</v>
      </c>
      <c r="AR112" s="69">
        <v>5</v>
      </c>
      <c r="AS112" s="69">
        <v>2</v>
      </c>
      <c r="AT112" s="70">
        <v>5</v>
      </c>
      <c r="AU112" s="69">
        <v>2</v>
      </c>
      <c r="AV112" s="69"/>
      <c r="AW112" s="70">
        <v>3</v>
      </c>
      <c r="AX112" s="69">
        <v>1</v>
      </c>
      <c r="AY112" s="69">
        <v>1</v>
      </c>
      <c r="AZ112" s="70">
        <v>8</v>
      </c>
      <c r="BA112" s="69">
        <v>5</v>
      </c>
      <c r="BB112" s="69"/>
      <c r="BC112" s="70">
        <v>6</v>
      </c>
      <c r="BD112" s="69">
        <v>2</v>
      </c>
      <c r="BE112" s="69"/>
      <c r="BF112" s="70">
        <v>4</v>
      </c>
      <c r="BG112" s="69">
        <v>2</v>
      </c>
      <c r="BH112" s="69"/>
      <c r="BI112" s="70">
        <v>5</v>
      </c>
      <c r="BJ112" s="69">
        <v>4</v>
      </c>
      <c r="BK112" s="69"/>
      <c r="BL112" s="70"/>
      <c r="BM112" s="69"/>
      <c r="BN112" s="69"/>
      <c r="BO112" s="70"/>
      <c r="BP112" s="69"/>
      <c r="BQ112" s="69"/>
      <c r="BR112" s="70"/>
      <c r="BS112" s="69"/>
      <c r="BT112" s="69"/>
    </row>
    <row r="113" spans="1:72" ht="15.6">
      <c r="A113" s="68">
        <v>6</v>
      </c>
      <c r="B113" s="79" t="s">
        <v>1818</v>
      </c>
      <c r="C113" s="78" t="s">
        <v>704</v>
      </c>
      <c r="D113" s="77" t="str">
        <f t="shared" si="66"/>
        <v>TIM COWDREY</v>
      </c>
      <c r="E113" s="69"/>
      <c r="F113" s="69"/>
      <c r="G113" s="69"/>
      <c r="H113" s="71"/>
      <c r="I113" s="69">
        <v>1</v>
      </c>
      <c r="J113" s="69">
        <f t="shared" si="67"/>
        <v>53</v>
      </c>
      <c r="K113" s="69">
        <f t="shared" si="68"/>
        <v>32</v>
      </c>
      <c r="L113" s="69">
        <f t="shared" si="69"/>
        <v>0</v>
      </c>
      <c r="M113" s="71">
        <f t="shared" si="70"/>
        <v>0.60377358490566035</v>
      </c>
      <c r="N113" s="76"/>
      <c r="O113" s="69">
        <f t="shared" si="71"/>
        <v>53</v>
      </c>
      <c r="P113" s="69">
        <f t="shared" si="72"/>
        <v>32</v>
      </c>
      <c r="Q113" s="69">
        <f t="shared" si="73"/>
        <v>0</v>
      </c>
      <c r="R113" s="71">
        <f t="shared" si="74"/>
        <v>0.60377358490566035</v>
      </c>
      <c r="S113" s="70"/>
      <c r="T113" s="69"/>
      <c r="U113" s="69"/>
      <c r="V113" s="70"/>
      <c r="W113" s="69"/>
      <c r="X113" s="69"/>
      <c r="Y113" s="70"/>
      <c r="Z113" s="69"/>
      <c r="AA113" s="69"/>
      <c r="AB113" s="70"/>
      <c r="AC113" s="69"/>
      <c r="AD113" s="69"/>
      <c r="AE113" s="70">
        <v>8</v>
      </c>
      <c r="AF113" s="69">
        <v>6</v>
      </c>
      <c r="AG113" s="69"/>
      <c r="AH113" s="70">
        <v>4</v>
      </c>
      <c r="AI113" s="69">
        <v>1</v>
      </c>
      <c r="AJ113" s="69"/>
      <c r="AK113" s="70">
        <v>4</v>
      </c>
      <c r="AL113" s="69">
        <v>3</v>
      </c>
      <c r="AM113" s="69"/>
      <c r="AN113" s="70"/>
      <c r="AO113" s="69"/>
      <c r="AP113" s="69"/>
      <c r="AQ113" s="70">
        <v>7</v>
      </c>
      <c r="AR113" s="69">
        <v>4</v>
      </c>
      <c r="AS113" s="69"/>
      <c r="AT113" s="70">
        <v>4</v>
      </c>
      <c r="AU113" s="69">
        <v>2</v>
      </c>
      <c r="AV113" s="69"/>
      <c r="AW113" s="70">
        <v>4</v>
      </c>
      <c r="AX113" s="69">
        <v>3</v>
      </c>
      <c r="AY113" s="69"/>
      <c r="AZ113" s="70">
        <v>6</v>
      </c>
      <c r="BA113" s="69">
        <v>2</v>
      </c>
      <c r="BB113" s="69"/>
      <c r="BC113" s="70">
        <v>6</v>
      </c>
      <c r="BD113" s="69">
        <v>4</v>
      </c>
      <c r="BE113" s="69"/>
      <c r="BF113" s="70">
        <v>5</v>
      </c>
      <c r="BG113" s="69">
        <v>3</v>
      </c>
      <c r="BH113" s="69"/>
      <c r="BI113" s="70">
        <v>5</v>
      </c>
      <c r="BJ113" s="69">
        <v>4</v>
      </c>
      <c r="BK113" s="69"/>
      <c r="BL113" s="70"/>
      <c r="BM113" s="69"/>
      <c r="BN113" s="69"/>
      <c r="BO113" s="70"/>
      <c r="BP113" s="69"/>
      <c r="BQ113" s="69"/>
      <c r="BR113" s="70"/>
      <c r="BS113" s="69"/>
      <c r="BT113" s="69"/>
    </row>
    <row r="114" spans="1:72" ht="15.6">
      <c r="A114" s="68">
        <v>7</v>
      </c>
      <c r="B114" s="75" t="s">
        <v>762</v>
      </c>
      <c r="C114" s="74" t="s">
        <v>698</v>
      </c>
      <c r="D114" s="77" t="str">
        <f t="shared" si="66"/>
        <v>JASON SCHLICT</v>
      </c>
      <c r="E114" s="69"/>
      <c r="F114" s="69"/>
      <c r="G114" s="69"/>
      <c r="H114" s="71"/>
      <c r="I114" s="69">
        <v>1</v>
      </c>
      <c r="J114" s="69">
        <f t="shared" si="67"/>
        <v>56</v>
      </c>
      <c r="K114" s="69">
        <f t="shared" si="68"/>
        <v>33</v>
      </c>
      <c r="L114" s="69">
        <f t="shared" si="69"/>
        <v>1</v>
      </c>
      <c r="M114" s="71">
        <f t="shared" si="70"/>
        <v>0.5892857142857143</v>
      </c>
      <c r="N114" s="76"/>
      <c r="O114" s="69">
        <f t="shared" si="71"/>
        <v>56</v>
      </c>
      <c r="P114" s="69">
        <f t="shared" si="72"/>
        <v>33</v>
      </c>
      <c r="Q114" s="69">
        <f t="shared" si="73"/>
        <v>1</v>
      </c>
      <c r="R114" s="71">
        <f t="shared" si="74"/>
        <v>0.5892857142857143</v>
      </c>
      <c r="S114" s="70">
        <v>4</v>
      </c>
      <c r="T114" s="69">
        <v>3</v>
      </c>
      <c r="U114" s="69"/>
      <c r="V114" s="70">
        <v>5</v>
      </c>
      <c r="W114" s="69">
        <v>3</v>
      </c>
      <c r="X114" s="69"/>
      <c r="Y114" s="70">
        <v>3</v>
      </c>
      <c r="Z114" s="69">
        <v>1</v>
      </c>
      <c r="AA114" s="69"/>
      <c r="AB114" s="70">
        <v>3</v>
      </c>
      <c r="AC114" s="69">
        <v>3</v>
      </c>
      <c r="AD114" s="69"/>
      <c r="AE114" s="70">
        <v>9</v>
      </c>
      <c r="AF114" s="69">
        <v>6</v>
      </c>
      <c r="AG114" s="69"/>
      <c r="AH114" s="70">
        <v>2</v>
      </c>
      <c r="AI114" s="69">
        <v>2</v>
      </c>
      <c r="AJ114" s="69"/>
      <c r="AK114" s="70">
        <v>5</v>
      </c>
      <c r="AL114" s="69">
        <v>2</v>
      </c>
      <c r="AM114" s="69"/>
      <c r="AN114" s="70"/>
      <c r="AO114" s="69"/>
      <c r="AP114" s="69"/>
      <c r="AQ114" s="70"/>
      <c r="AR114" s="69"/>
      <c r="AS114" s="69"/>
      <c r="AT114" s="70">
        <v>4</v>
      </c>
      <c r="AU114" s="69">
        <v>1</v>
      </c>
      <c r="AV114" s="69"/>
      <c r="AW114" s="70">
        <v>3</v>
      </c>
      <c r="AX114" s="69">
        <v>0</v>
      </c>
      <c r="AY114" s="69"/>
      <c r="AZ114" s="70">
        <v>7</v>
      </c>
      <c r="BA114" s="69">
        <v>4</v>
      </c>
      <c r="BB114" s="69">
        <v>1</v>
      </c>
      <c r="BC114" s="70">
        <v>5</v>
      </c>
      <c r="BD114" s="69">
        <v>5</v>
      </c>
      <c r="BE114" s="69"/>
      <c r="BF114" s="70">
        <v>2</v>
      </c>
      <c r="BG114" s="69">
        <v>0</v>
      </c>
      <c r="BH114" s="69"/>
      <c r="BI114" s="70">
        <v>4</v>
      </c>
      <c r="BJ114" s="69">
        <v>3</v>
      </c>
      <c r="BK114" s="69"/>
      <c r="BL114" s="70"/>
      <c r="BM114" s="69"/>
      <c r="BN114" s="69"/>
      <c r="BO114" s="70"/>
      <c r="BP114" s="69"/>
      <c r="BQ114" s="69"/>
      <c r="BR114" s="70"/>
      <c r="BS114" s="69"/>
      <c r="BT114" s="69"/>
    </row>
    <row r="115" spans="1:72" ht="15.6">
      <c r="A115" s="68">
        <v>8</v>
      </c>
      <c r="B115" s="79" t="s">
        <v>621</v>
      </c>
      <c r="C115" s="78" t="s">
        <v>715</v>
      </c>
      <c r="D115" s="77" t="str">
        <f t="shared" si="66"/>
        <v>DEAN CADDICK</v>
      </c>
      <c r="E115" s="69">
        <v>784</v>
      </c>
      <c r="F115" s="69">
        <v>382</v>
      </c>
      <c r="G115" s="69">
        <v>3</v>
      </c>
      <c r="H115" s="71">
        <v>0.48724489795918369</v>
      </c>
      <c r="I115" s="69">
        <v>15</v>
      </c>
      <c r="J115" s="69">
        <f t="shared" si="67"/>
        <v>856</v>
      </c>
      <c r="K115" s="69">
        <f t="shared" si="68"/>
        <v>416</v>
      </c>
      <c r="L115" s="69">
        <f t="shared" si="69"/>
        <v>3</v>
      </c>
      <c r="M115" s="71">
        <f t="shared" si="70"/>
        <v>0.48598130841121495</v>
      </c>
      <c r="N115" s="76"/>
      <c r="O115" s="69">
        <f t="shared" si="71"/>
        <v>72</v>
      </c>
      <c r="P115" s="69">
        <f t="shared" si="72"/>
        <v>34</v>
      </c>
      <c r="Q115" s="69">
        <f t="shared" si="73"/>
        <v>0</v>
      </c>
      <c r="R115" s="71">
        <f t="shared" si="74"/>
        <v>0.47222222222222221</v>
      </c>
      <c r="S115" s="70">
        <v>5</v>
      </c>
      <c r="T115" s="69">
        <v>3</v>
      </c>
      <c r="U115" s="69"/>
      <c r="V115" s="70">
        <v>6</v>
      </c>
      <c r="W115" s="69">
        <v>3</v>
      </c>
      <c r="X115" s="69"/>
      <c r="Y115" s="70">
        <v>3</v>
      </c>
      <c r="Z115" s="69">
        <v>0</v>
      </c>
      <c r="AA115" s="69"/>
      <c r="AB115" s="70">
        <v>5</v>
      </c>
      <c r="AC115" s="69">
        <v>4</v>
      </c>
      <c r="AD115" s="69"/>
      <c r="AE115" s="70">
        <v>9</v>
      </c>
      <c r="AF115" s="69">
        <v>3</v>
      </c>
      <c r="AG115" s="69"/>
      <c r="AH115" s="70">
        <v>4</v>
      </c>
      <c r="AI115" s="69">
        <v>1</v>
      </c>
      <c r="AJ115" s="69"/>
      <c r="AK115" s="70">
        <v>5</v>
      </c>
      <c r="AL115" s="69">
        <v>3</v>
      </c>
      <c r="AM115" s="69"/>
      <c r="AN115" s="70"/>
      <c r="AO115" s="69"/>
      <c r="AP115" s="69"/>
      <c r="AQ115" s="70">
        <v>8</v>
      </c>
      <c r="AR115" s="69">
        <v>3</v>
      </c>
      <c r="AS115" s="69"/>
      <c r="AT115" s="70">
        <v>4</v>
      </c>
      <c r="AU115" s="69">
        <v>2</v>
      </c>
      <c r="AV115" s="69"/>
      <c r="AW115" s="70">
        <v>4</v>
      </c>
      <c r="AX115" s="69">
        <v>2</v>
      </c>
      <c r="AY115" s="69"/>
      <c r="AZ115" s="70">
        <v>7</v>
      </c>
      <c r="BA115" s="69">
        <v>5</v>
      </c>
      <c r="BB115" s="69"/>
      <c r="BC115" s="70">
        <v>5</v>
      </c>
      <c r="BD115" s="69">
        <v>2</v>
      </c>
      <c r="BE115" s="69"/>
      <c r="BF115" s="70">
        <v>3</v>
      </c>
      <c r="BG115" s="69">
        <v>2</v>
      </c>
      <c r="BH115" s="69"/>
      <c r="BI115" s="70">
        <v>4</v>
      </c>
      <c r="BJ115" s="69">
        <v>1</v>
      </c>
      <c r="BK115" s="69"/>
      <c r="BL115" s="70"/>
      <c r="BM115" s="69"/>
      <c r="BN115" s="69"/>
      <c r="BO115" s="70"/>
      <c r="BP115" s="69"/>
      <c r="BQ115" s="69"/>
      <c r="BR115" s="70"/>
      <c r="BS115" s="69"/>
      <c r="BT115" s="69"/>
    </row>
    <row r="116" spans="1:72" ht="15.6">
      <c r="A116" s="68">
        <v>9</v>
      </c>
      <c r="B116" s="79" t="s">
        <v>519</v>
      </c>
      <c r="C116" s="78" t="s">
        <v>761</v>
      </c>
      <c r="D116" s="77" t="str">
        <f t="shared" si="66"/>
        <v>SAM IAFRATE</v>
      </c>
      <c r="E116" s="69">
        <v>953</v>
      </c>
      <c r="F116" s="69">
        <v>431</v>
      </c>
      <c r="G116" s="69">
        <v>14</v>
      </c>
      <c r="H116" s="71">
        <v>0.45225603357817418</v>
      </c>
      <c r="I116" s="69">
        <v>18</v>
      </c>
      <c r="J116" s="69">
        <f t="shared" si="67"/>
        <v>1024</v>
      </c>
      <c r="K116" s="69">
        <f t="shared" si="68"/>
        <v>464</v>
      </c>
      <c r="L116" s="69">
        <f t="shared" si="69"/>
        <v>14</v>
      </c>
      <c r="M116" s="71">
        <f t="shared" si="70"/>
        <v>0.453125</v>
      </c>
      <c r="N116" s="76"/>
      <c r="O116" s="69">
        <f t="shared" si="71"/>
        <v>71</v>
      </c>
      <c r="P116" s="69">
        <f t="shared" si="72"/>
        <v>33</v>
      </c>
      <c r="Q116" s="69">
        <f t="shared" si="73"/>
        <v>0</v>
      </c>
      <c r="R116" s="71">
        <f t="shared" si="74"/>
        <v>0.46478873239436619</v>
      </c>
      <c r="S116" s="70">
        <v>6</v>
      </c>
      <c r="T116" s="69">
        <v>1</v>
      </c>
      <c r="U116" s="69"/>
      <c r="V116" s="70">
        <v>5</v>
      </c>
      <c r="W116" s="69">
        <v>4</v>
      </c>
      <c r="X116" s="69"/>
      <c r="Y116" s="70">
        <v>4</v>
      </c>
      <c r="Z116" s="69">
        <v>1</v>
      </c>
      <c r="AA116" s="69"/>
      <c r="AB116" s="70">
        <v>7</v>
      </c>
      <c r="AC116" s="69">
        <v>3</v>
      </c>
      <c r="AD116" s="69"/>
      <c r="AE116" s="70">
        <v>7</v>
      </c>
      <c r="AF116" s="69">
        <v>6</v>
      </c>
      <c r="AG116" s="69"/>
      <c r="AH116" s="70">
        <v>2</v>
      </c>
      <c r="AI116" s="69">
        <v>1</v>
      </c>
      <c r="AJ116" s="69"/>
      <c r="AK116" s="70">
        <v>5</v>
      </c>
      <c r="AL116" s="69">
        <v>3</v>
      </c>
      <c r="AM116" s="69"/>
      <c r="AN116" s="70"/>
      <c r="AO116" s="69"/>
      <c r="AP116" s="69"/>
      <c r="AQ116" s="70">
        <v>8</v>
      </c>
      <c r="AR116" s="69">
        <v>4</v>
      </c>
      <c r="AS116" s="69"/>
      <c r="AT116" s="70">
        <v>3</v>
      </c>
      <c r="AU116" s="69">
        <v>0</v>
      </c>
      <c r="AV116" s="69"/>
      <c r="AW116" s="70">
        <v>4</v>
      </c>
      <c r="AX116" s="69">
        <v>2</v>
      </c>
      <c r="AY116" s="69"/>
      <c r="AZ116" s="70">
        <v>7</v>
      </c>
      <c r="BA116" s="69">
        <v>3</v>
      </c>
      <c r="BB116" s="69"/>
      <c r="BC116" s="70">
        <v>3</v>
      </c>
      <c r="BD116" s="69">
        <v>0</v>
      </c>
      <c r="BE116" s="69"/>
      <c r="BF116" s="70">
        <v>5</v>
      </c>
      <c r="BG116" s="69">
        <v>2</v>
      </c>
      <c r="BH116" s="69"/>
      <c r="BI116" s="70">
        <v>5</v>
      </c>
      <c r="BJ116" s="69">
        <v>3</v>
      </c>
      <c r="BK116" s="69"/>
      <c r="BL116" s="70"/>
      <c r="BM116" s="69"/>
      <c r="BN116" s="69"/>
      <c r="BO116" s="70"/>
      <c r="BP116" s="69"/>
      <c r="BQ116" s="69"/>
      <c r="BR116" s="70"/>
      <c r="BS116" s="69"/>
      <c r="BT116" s="69"/>
    </row>
    <row r="117" spans="1:72" ht="15.6">
      <c r="A117" s="68">
        <v>10</v>
      </c>
      <c r="B117" s="79" t="s">
        <v>592</v>
      </c>
      <c r="C117" s="78" t="s">
        <v>702</v>
      </c>
      <c r="D117" s="77" t="str">
        <f t="shared" si="66"/>
        <v>KEVIN CYNOWA</v>
      </c>
      <c r="E117" s="69">
        <v>44</v>
      </c>
      <c r="F117" s="69">
        <v>17</v>
      </c>
      <c r="G117" s="69">
        <v>1</v>
      </c>
      <c r="H117" s="71">
        <v>0.38636363636363635</v>
      </c>
      <c r="I117" s="69">
        <v>2</v>
      </c>
      <c r="J117" s="69">
        <f t="shared" si="67"/>
        <v>83</v>
      </c>
      <c r="K117" s="69">
        <f t="shared" si="68"/>
        <v>35</v>
      </c>
      <c r="L117" s="69">
        <f t="shared" si="69"/>
        <v>3</v>
      </c>
      <c r="M117" s="71">
        <f t="shared" si="70"/>
        <v>0.42168674698795183</v>
      </c>
      <c r="N117" s="76"/>
      <c r="O117" s="69">
        <f t="shared" si="71"/>
        <v>39</v>
      </c>
      <c r="P117" s="69">
        <f t="shared" si="72"/>
        <v>18</v>
      </c>
      <c r="Q117" s="69">
        <f t="shared" si="73"/>
        <v>2</v>
      </c>
      <c r="R117" s="71">
        <f t="shared" si="74"/>
        <v>0.46153846153846156</v>
      </c>
      <c r="S117" s="70">
        <v>2</v>
      </c>
      <c r="T117" s="69">
        <v>2</v>
      </c>
      <c r="U117" s="69"/>
      <c r="V117" s="70">
        <v>6</v>
      </c>
      <c r="W117" s="69">
        <v>2</v>
      </c>
      <c r="X117" s="69"/>
      <c r="Y117" s="70">
        <v>4</v>
      </c>
      <c r="Z117" s="69">
        <v>2</v>
      </c>
      <c r="AA117" s="69"/>
      <c r="AB117" s="70">
        <v>3</v>
      </c>
      <c r="AC117" s="69">
        <v>1</v>
      </c>
      <c r="AD117" s="69"/>
      <c r="AE117" s="70"/>
      <c r="AF117" s="69"/>
      <c r="AG117" s="69"/>
      <c r="AH117" s="70">
        <v>2</v>
      </c>
      <c r="AI117" s="69">
        <v>0</v>
      </c>
      <c r="AJ117" s="69"/>
      <c r="AK117" s="70"/>
      <c r="AL117" s="69"/>
      <c r="AM117" s="69"/>
      <c r="AN117" s="70"/>
      <c r="AO117" s="69"/>
      <c r="AP117" s="69"/>
      <c r="AQ117" s="70"/>
      <c r="AR117" s="69"/>
      <c r="AS117" s="69"/>
      <c r="AT117" s="70">
        <v>2</v>
      </c>
      <c r="AU117" s="69">
        <v>1</v>
      </c>
      <c r="AV117" s="69"/>
      <c r="AW117" s="70">
        <v>2</v>
      </c>
      <c r="AX117" s="69">
        <v>0</v>
      </c>
      <c r="AY117" s="69"/>
      <c r="AZ117" s="70">
        <v>7</v>
      </c>
      <c r="BA117" s="69">
        <v>4</v>
      </c>
      <c r="BB117" s="69"/>
      <c r="BC117" s="70">
        <v>4</v>
      </c>
      <c r="BD117" s="69">
        <v>3</v>
      </c>
      <c r="BE117" s="69"/>
      <c r="BF117" s="70">
        <v>3</v>
      </c>
      <c r="BG117" s="69">
        <v>2</v>
      </c>
      <c r="BH117" s="69">
        <v>2</v>
      </c>
      <c r="BI117" s="70">
        <v>4</v>
      </c>
      <c r="BJ117" s="69">
        <v>1</v>
      </c>
      <c r="BK117" s="69"/>
      <c r="BL117" s="70"/>
      <c r="BM117" s="69"/>
      <c r="BN117" s="69"/>
      <c r="BO117" s="70"/>
      <c r="BP117" s="69"/>
      <c r="BQ117" s="69"/>
      <c r="BR117" s="70"/>
      <c r="BS117" s="69"/>
      <c r="BT117" s="69"/>
    </row>
    <row r="118" spans="1:72" ht="15.6">
      <c r="A118" s="68">
        <v>11</v>
      </c>
      <c r="B118" s="79" t="s">
        <v>415</v>
      </c>
      <c r="C118" s="78" t="s">
        <v>760</v>
      </c>
      <c r="D118" s="77" t="str">
        <f t="shared" si="66"/>
        <v>DENNY POWELL</v>
      </c>
      <c r="E118" s="69">
        <v>1037</v>
      </c>
      <c r="F118" s="69">
        <v>521</v>
      </c>
      <c r="G118" s="69">
        <v>16</v>
      </c>
      <c r="H118" s="71">
        <v>0.50241080038572805</v>
      </c>
      <c r="I118" s="69">
        <v>23</v>
      </c>
      <c r="J118" s="69">
        <f t="shared" si="67"/>
        <v>1081</v>
      </c>
      <c r="K118" s="69">
        <f t="shared" si="68"/>
        <v>541</v>
      </c>
      <c r="L118" s="69">
        <f t="shared" si="69"/>
        <v>16</v>
      </c>
      <c r="M118" s="71">
        <f t="shared" si="70"/>
        <v>0.50046253469010171</v>
      </c>
      <c r="N118" s="76"/>
      <c r="O118" s="69">
        <f t="shared" si="71"/>
        <v>44</v>
      </c>
      <c r="P118" s="69">
        <f t="shared" si="72"/>
        <v>20</v>
      </c>
      <c r="Q118" s="69">
        <f t="shared" si="73"/>
        <v>0</v>
      </c>
      <c r="R118" s="71">
        <f t="shared" si="74"/>
        <v>0.45454545454545453</v>
      </c>
      <c r="S118" s="70">
        <v>5</v>
      </c>
      <c r="T118" s="69">
        <v>1</v>
      </c>
      <c r="U118" s="69"/>
      <c r="V118" s="70">
        <v>4</v>
      </c>
      <c r="W118" s="69">
        <v>3</v>
      </c>
      <c r="X118" s="69"/>
      <c r="Y118" s="70">
        <v>1</v>
      </c>
      <c r="Z118" s="69">
        <v>0</v>
      </c>
      <c r="AA118" s="69"/>
      <c r="AB118" s="70">
        <v>5</v>
      </c>
      <c r="AC118" s="69">
        <v>1</v>
      </c>
      <c r="AD118" s="69"/>
      <c r="AE118" s="70">
        <v>8</v>
      </c>
      <c r="AF118" s="69">
        <v>6</v>
      </c>
      <c r="AG118" s="69"/>
      <c r="AH118" s="70">
        <v>2</v>
      </c>
      <c r="AI118" s="69">
        <v>1</v>
      </c>
      <c r="AJ118" s="69"/>
      <c r="AK118" s="70">
        <v>2</v>
      </c>
      <c r="AL118" s="69">
        <v>1</v>
      </c>
      <c r="AM118" s="69"/>
      <c r="AN118" s="70"/>
      <c r="AO118" s="69"/>
      <c r="AP118" s="69"/>
      <c r="AQ118" s="70">
        <v>8</v>
      </c>
      <c r="AR118" s="69">
        <v>4</v>
      </c>
      <c r="AS118" s="69"/>
      <c r="AT118" s="70">
        <v>3</v>
      </c>
      <c r="AU118" s="69">
        <v>0</v>
      </c>
      <c r="AV118" s="69"/>
      <c r="AW118" s="70"/>
      <c r="AX118" s="69"/>
      <c r="AY118" s="69"/>
      <c r="AZ118" s="70"/>
      <c r="BA118" s="69"/>
      <c r="BB118" s="69"/>
      <c r="BC118" s="70"/>
      <c r="BD118" s="69"/>
      <c r="BE118" s="69"/>
      <c r="BF118" s="70">
        <v>2</v>
      </c>
      <c r="BG118" s="69">
        <v>1</v>
      </c>
      <c r="BH118" s="69"/>
      <c r="BI118" s="70">
        <v>4</v>
      </c>
      <c r="BJ118" s="69">
        <v>2</v>
      </c>
      <c r="BK118" s="69"/>
      <c r="BL118" s="70"/>
      <c r="BM118" s="69"/>
      <c r="BN118" s="69"/>
      <c r="BO118" s="70"/>
      <c r="BP118" s="69"/>
      <c r="BQ118" s="69"/>
      <c r="BR118" s="70"/>
      <c r="BS118" s="69"/>
      <c r="BT118" s="69"/>
    </row>
    <row r="119" spans="1:72" ht="15.6">
      <c r="A119" s="68">
        <v>12</v>
      </c>
      <c r="B119" s="75" t="s">
        <v>759</v>
      </c>
      <c r="C119" s="74"/>
      <c r="D119" s="77" t="str">
        <f t="shared" si="66"/>
        <v>WES</v>
      </c>
      <c r="E119" s="69"/>
      <c r="F119" s="69"/>
      <c r="G119" s="69"/>
      <c r="H119" s="71"/>
      <c r="I119" s="69">
        <v>1</v>
      </c>
      <c r="J119" s="69">
        <f t="shared" si="67"/>
        <v>9</v>
      </c>
      <c r="K119" s="69">
        <f t="shared" si="68"/>
        <v>4</v>
      </c>
      <c r="L119" s="69">
        <f t="shared" si="69"/>
        <v>0</v>
      </c>
      <c r="M119" s="71">
        <f t="shared" si="70"/>
        <v>0.44444444444444442</v>
      </c>
      <c r="N119" s="76"/>
      <c r="O119" s="69">
        <f t="shared" si="71"/>
        <v>9</v>
      </c>
      <c r="P119" s="69">
        <f t="shared" si="72"/>
        <v>4</v>
      </c>
      <c r="Q119" s="69">
        <f t="shared" si="73"/>
        <v>0</v>
      </c>
      <c r="R119" s="71">
        <f t="shared" si="74"/>
        <v>0.44444444444444442</v>
      </c>
      <c r="S119" s="70"/>
      <c r="T119" s="69"/>
      <c r="U119" s="69"/>
      <c r="V119" s="70"/>
      <c r="W119" s="69"/>
      <c r="X119" s="69"/>
      <c r="Y119" s="70"/>
      <c r="Z119" s="69"/>
      <c r="AA119" s="69"/>
      <c r="AB119" s="70"/>
      <c r="AC119" s="69"/>
      <c r="AD119" s="69"/>
      <c r="AE119" s="70"/>
      <c r="AF119" s="69"/>
      <c r="AG119" s="69"/>
      <c r="AH119" s="70"/>
      <c r="AI119" s="69"/>
      <c r="AJ119" s="69"/>
      <c r="AK119" s="70"/>
      <c r="AL119" s="69"/>
      <c r="AM119" s="69"/>
      <c r="AN119" s="70"/>
      <c r="AO119" s="69"/>
      <c r="AP119" s="69"/>
      <c r="AQ119" s="70"/>
      <c r="AR119" s="69"/>
      <c r="AS119" s="69"/>
      <c r="AT119" s="70"/>
      <c r="AU119" s="69"/>
      <c r="AV119" s="69"/>
      <c r="AW119" s="70">
        <v>4</v>
      </c>
      <c r="AX119" s="69">
        <v>0</v>
      </c>
      <c r="AY119" s="69"/>
      <c r="AZ119" s="70"/>
      <c r="BA119" s="69"/>
      <c r="BB119" s="69"/>
      <c r="BC119" s="70"/>
      <c r="BD119" s="69"/>
      <c r="BE119" s="69"/>
      <c r="BF119" s="70">
        <v>5</v>
      </c>
      <c r="BG119" s="69">
        <v>4</v>
      </c>
      <c r="BH119" s="69"/>
      <c r="BI119" s="70"/>
      <c r="BJ119" s="69"/>
      <c r="BK119" s="69"/>
      <c r="BL119" s="70"/>
      <c r="BM119" s="69"/>
      <c r="BN119" s="69"/>
      <c r="BO119" s="70"/>
      <c r="BP119" s="69"/>
      <c r="BQ119" s="69"/>
      <c r="BR119" s="70"/>
      <c r="BS119" s="69"/>
      <c r="BT119" s="69"/>
    </row>
    <row r="120" spans="1:72" ht="15.6">
      <c r="A120" s="68">
        <v>13</v>
      </c>
      <c r="B120" s="79" t="s">
        <v>402</v>
      </c>
      <c r="C120" s="78" t="s">
        <v>751</v>
      </c>
      <c r="D120" s="77" t="str">
        <f t="shared" si="66"/>
        <v>JEFF RISAK</v>
      </c>
      <c r="E120" s="69">
        <v>31</v>
      </c>
      <c r="F120" s="69">
        <v>15</v>
      </c>
      <c r="G120" s="69">
        <v>0</v>
      </c>
      <c r="H120" s="71">
        <v>0.4838709677419355</v>
      </c>
      <c r="I120" s="69">
        <v>2</v>
      </c>
      <c r="J120" s="69">
        <f t="shared" si="67"/>
        <v>65</v>
      </c>
      <c r="K120" s="69">
        <f t="shared" si="68"/>
        <v>30</v>
      </c>
      <c r="L120" s="69">
        <f t="shared" si="69"/>
        <v>0</v>
      </c>
      <c r="M120" s="71">
        <f t="shared" si="70"/>
        <v>0.46153846153846156</v>
      </c>
      <c r="N120" s="76"/>
      <c r="O120" s="69">
        <f t="shared" si="71"/>
        <v>34</v>
      </c>
      <c r="P120" s="69">
        <f t="shared" si="72"/>
        <v>15</v>
      </c>
      <c r="Q120" s="69">
        <f t="shared" si="73"/>
        <v>0</v>
      </c>
      <c r="R120" s="71">
        <f t="shared" si="74"/>
        <v>0.44117647058823528</v>
      </c>
      <c r="S120" s="70">
        <v>3</v>
      </c>
      <c r="T120" s="69">
        <v>1</v>
      </c>
      <c r="U120" s="69"/>
      <c r="V120" s="70">
        <v>6</v>
      </c>
      <c r="W120" s="69">
        <v>3</v>
      </c>
      <c r="X120" s="69"/>
      <c r="Y120" s="70">
        <v>2</v>
      </c>
      <c r="Z120" s="69">
        <v>0</v>
      </c>
      <c r="AA120" s="69"/>
      <c r="AB120" s="70">
        <v>2</v>
      </c>
      <c r="AC120" s="69">
        <v>1</v>
      </c>
      <c r="AD120" s="69"/>
      <c r="AE120" s="70">
        <v>7</v>
      </c>
      <c r="AF120" s="69">
        <v>5</v>
      </c>
      <c r="AG120" s="69"/>
      <c r="AH120" s="70"/>
      <c r="AI120" s="69"/>
      <c r="AJ120" s="69"/>
      <c r="AK120" s="70">
        <v>2</v>
      </c>
      <c r="AL120" s="69">
        <v>0</v>
      </c>
      <c r="AM120" s="69"/>
      <c r="AN120" s="70"/>
      <c r="AO120" s="69"/>
      <c r="AP120" s="69"/>
      <c r="AQ120" s="70">
        <v>8</v>
      </c>
      <c r="AR120" s="69">
        <v>4</v>
      </c>
      <c r="AS120" s="69"/>
      <c r="AT120" s="70">
        <v>2</v>
      </c>
      <c r="AU120" s="69">
        <v>1</v>
      </c>
      <c r="AV120" s="69"/>
      <c r="AW120" s="70">
        <v>2</v>
      </c>
      <c r="AX120" s="69">
        <v>0</v>
      </c>
      <c r="AY120" s="69"/>
      <c r="AZ120" s="70"/>
      <c r="BA120" s="69"/>
      <c r="BB120" s="69"/>
      <c r="BC120" s="70"/>
      <c r="BD120" s="69"/>
      <c r="BE120" s="69"/>
      <c r="BF120" s="70"/>
      <c r="BG120" s="69"/>
      <c r="BH120" s="69"/>
      <c r="BI120" s="70"/>
      <c r="BJ120" s="69"/>
      <c r="BK120" s="69"/>
      <c r="BL120" s="70"/>
      <c r="BM120" s="69"/>
      <c r="BN120" s="69"/>
      <c r="BO120" s="70"/>
      <c r="BP120" s="69"/>
      <c r="BQ120" s="69"/>
      <c r="BR120" s="70"/>
      <c r="BS120" s="69"/>
      <c r="BT120" s="69"/>
    </row>
    <row r="121" spans="1:72" ht="15.6">
      <c r="A121" s="68">
        <v>14</v>
      </c>
      <c r="B121" s="79" t="s">
        <v>450</v>
      </c>
      <c r="C121" s="78" t="s">
        <v>694</v>
      </c>
      <c r="D121" s="77" t="str">
        <f t="shared" si="66"/>
        <v>DAN MILLER</v>
      </c>
      <c r="E121" s="69">
        <v>305</v>
      </c>
      <c r="F121" s="69">
        <v>170</v>
      </c>
      <c r="G121" s="69">
        <v>4</v>
      </c>
      <c r="H121" s="71">
        <v>0.55737704918032782</v>
      </c>
      <c r="I121" s="69">
        <v>8</v>
      </c>
      <c r="J121" s="69">
        <f t="shared" si="67"/>
        <v>335</v>
      </c>
      <c r="K121" s="69">
        <f t="shared" si="68"/>
        <v>183</v>
      </c>
      <c r="L121" s="69">
        <f t="shared" si="69"/>
        <v>5</v>
      </c>
      <c r="M121" s="71">
        <f t="shared" si="70"/>
        <v>0.54626865671641789</v>
      </c>
      <c r="N121" s="76"/>
      <c r="O121" s="69">
        <f t="shared" si="71"/>
        <v>30</v>
      </c>
      <c r="P121" s="69">
        <f t="shared" si="72"/>
        <v>13</v>
      </c>
      <c r="Q121" s="69">
        <f t="shared" si="73"/>
        <v>1</v>
      </c>
      <c r="R121" s="71">
        <f t="shared" si="74"/>
        <v>0.43333333333333335</v>
      </c>
      <c r="S121" s="70">
        <v>2</v>
      </c>
      <c r="T121" s="69">
        <v>0</v>
      </c>
      <c r="U121" s="69"/>
      <c r="V121" s="70"/>
      <c r="W121" s="69"/>
      <c r="X121" s="69"/>
      <c r="Y121" s="70">
        <v>5</v>
      </c>
      <c r="Z121" s="69">
        <v>3</v>
      </c>
      <c r="AA121" s="69"/>
      <c r="AB121" s="70"/>
      <c r="AC121" s="69"/>
      <c r="AD121" s="69"/>
      <c r="AE121" s="70"/>
      <c r="AF121" s="69"/>
      <c r="AG121" s="69"/>
      <c r="AH121" s="70">
        <v>5</v>
      </c>
      <c r="AI121" s="69">
        <v>3</v>
      </c>
      <c r="AJ121" s="69"/>
      <c r="AK121" s="70">
        <v>5</v>
      </c>
      <c r="AL121" s="69">
        <v>0</v>
      </c>
      <c r="AM121" s="69"/>
      <c r="AN121" s="70"/>
      <c r="AO121" s="69"/>
      <c r="AP121" s="69"/>
      <c r="AQ121" s="70"/>
      <c r="AR121" s="69"/>
      <c r="AS121" s="69"/>
      <c r="AT121" s="70">
        <v>3</v>
      </c>
      <c r="AU121" s="69">
        <v>0</v>
      </c>
      <c r="AV121" s="69"/>
      <c r="AW121" s="70">
        <v>4</v>
      </c>
      <c r="AX121" s="69">
        <v>4</v>
      </c>
      <c r="AY121" s="69">
        <v>1</v>
      </c>
      <c r="AZ121" s="70"/>
      <c r="BA121" s="69"/>
      <c r="BB121" s="69"/>
      <c r="BC121" s="70">
        <v>6</v>
      </c>
      <c r="BD121" s="69">
        <v>3</v>
      </c>
      <c r="BE121" s="69"/>
      <c r="BF121" s="70"/>
      <c r="BG121" s="69"/>
      <c r="BH121" s="69"/>
      <c r="BI121" s="70"/>
      <c r="BJ121" s="69"/>
      <c r="BK121" s="69"/>
      <c r="BL121" s="70"/>
      <c r="BM121" s="69"/>
      <c r="BN121" s="69"/>
      <c r="BO121" s="70"/>
      <c r="BP121" s="69"/>
      <c r="BQ121" s="69"/>
      <c r="BR121" s="70"/>
      <c r="BS121" s="69"/>
      <c r="BT121" s="69"/>
    </row>
    <row r="122" spans="1:72" ht="16.2">
      <c r="A122" s="68">
        <v>15</v>
      </c>
      <c r="B122" s="75" t="s">
        <v>758</v>
      </c>
      <c r="C122" s="98" t="s">
        <v>694</v>
      </c>
      <c r="D122" s="77" t="str">
        <f t="shared" si="66"/>
        <v>DAN NEWMAN</v>
      </c>
      <c r="E122" s="65"/>
      <c r="F122" s="65"/>
      <c r="G122" s="65"/>
      <c r="H122" s="65"/>
      <c r="I122" s="72">
        <v>1</v>
      </c>
      <c r="J122" s="69">
        <f t="shared" si="67"/>
        <v>5</v>
      </c>
      <c r="K122" s="69">
        <f t="shared" si="68"/>
        <v>2</v>
      </c>
      <c r="L122" s="69">
        <f t="shared" si="69"/>
        <v>0</v>
      </c>
      <c r="M122" s="71">
        <f t="shared" si="70"/>
        <v>0.4</v>
      </c>
      <c r="N122" s="76"/>
      <c r="O122" s="69">
        <f t="shared" si="71"/>
        <v>5</v>
      </c>
      <c r="P122" s="69">
        <f t="shared" si="72"/>
        <v>2</v>
      </c>
      <c r="Q122" s="69">
        <f t="shared" si="73"/>
        <v>0</v>
      </c>
      <c r="R122" s="71">
        <f t="shared" si="74"/>
        <v>0.4</v>
      </c>
      <c r="S122" s="70"/>
      <c r="T122" s="69"/>
      <c r="U122" s="69"/>
      <c r="V122" s="70"/>
      <c r="W122" s="69"/>
      <c r="X122" s="69"/>
      <c r="Y122" s="70"/>
      <c r="Z122" s="69"/>
      <c r="AA122" s="69"/>
      <c r="AB122" s="70"/>
      <c r="AC122" s="69"/>
      <c r="AD122" s="69"/>
      <c r="AE122" s="70"/>
      <c r="AF122" s="69"/>
      <c r="AG122" s="69"/>
      <c r="AH122" s="70"/>
      <c r="AI122" s="69"/>
      <c r="AJ122" s="69"/>
      <c r="AK122" s="70"/>
      <c r="AL122" s="69"/>
      <c r="AM122" s="69"/>
      <c r="AN122" s="70"/>
      <c r="AO122" s="69"/>
      <c r="AP122" s="69"/>
      <c r="AQ122" s="70"/>
      <c r="AR122" s="69"/>
      <c r="AS122" s="69"/>
      <c r="AT122" s="70"/>
      <c r="AU122" s="69"/>
      <c r="AV122" s="69"/>
      <c r="AW122" s="70"/>
      <c r="AX122" s="69"/>
      <c r="AY122" s="69"/>
      <c r="AZ122" s="70"/>
      <c r="BA122" s="69"/>
      <c r="BB122" s="69"/>
      <c r="BC122" s="70"/>
      <c r="BD122" s="69"/>
      <c r="BE122" s="69"/>
      <c r="BF122" s="70">
        <v>5</v>
      </c>
      <c r="BG122" s="69">
        <v>2</v>
      </c>
      <c r="BH122" s="69"/>
      <c r="BI122" s="70"/>
      <c r="BJ122" s="69"/>
      <c r="BK122" s="69"/>
      <c r="BL122" s="70"/>
      <c r="BM122" s="69"/>
      <c r="BN122" s="69"/>
      <c r="BO122" s="70"/>
      <c r="BP122" s="69"/>
      <c r="BQ122" s="69"/>
      <c r="BR122" s="70"/>
      <c r="BS122" s="69"/>
      <c r="BT122" s="69"/>
    </row>
    <row r="123" spans="1:72" ht="15.6">
      <c r="A123" s="68">
        <v>16</v>
      </c>
      <c r="B123" s="75" t="s">
        <v>433</v>
      </c>
      <c r="C123" s="74" t="s">
        <v>757</v>
      </c>
      <c r="D123" s="77" t="str">
        <f t="shared" si="66"/>
        <v>GEOFF OPALEWSKI</v>
      </c>
      <c r="E123" s="83">
        <v>85</v>
      </c>
      <c r="F123" s="83">
        <v>38</v>
      </c>
      <c r="G123" s="83">
        <v>4</v>
      </c>
      <c r="H123" s="86">
        <v>0.44705882352941179</v>
      </c>
      <c r="I123" s="69">
        <v>4</v>
      </c>
      <c r="J123" s="69">
        <f t="shared" si="67"/>
        <v>85</v>
      </c>
      <c r="K123" s="69">
        <f t="shared" si="68"/>
        <v>38</v>
      </c>
      <c r="L123" s="69">
        <f t="shared" si="69"/>
        <v>4</v>
      </c>
      <c r="M123" s="71">
        <f t="shared" si="70"/>
        <v>0.44705882352941179</v>
      </c>
      <c r="N123" s="76"/>
      <c r="O123" s="69">
        <f t="shared" si="71"/>
        <v>0</v>
      </c>
      <c r="P123" s="69">
        <f t="shared" si="72"/>
        <v>0</v>
      </c>
      <c r="Q123" s="69">
        <f t="shared" si="73"/>
        <v>0</v>
      </c>
      <c r="R123" s="71"/>
      <c r="S123" s="70"/>
      <c r="T123" s="69"/>
      <c r="U123" s="69"/>
      <c r="V123" s="70"/>
      <c r="W123" s="69"/>
      <c r="X123" s="69"/>
      <c r="Y123" s="70"/>
      <c r="Z123" s="69"/>
      <c r="AA123" s="69"/>
      <c r="AB123" s="70"/>
      <c r="AC123" s="69"/>
      <c r="AD123" s="69"/>
      <c r="AE123" s="70"/>
      <c r="AF123" s="69"/>
      <c r="AG123" s="69"/>
      <c r="AH123" s="70"/>
      <c r="AI123" s="69"/>
      <c r="AJ123" s="69"/>
      <c r="AK123" s="70"/>
      <c r="AL123" s="69"/>
      <c r="AM123" s="69"/>
      <c r="AN123" s="70"/>
      <c r="AO123" s="69"/>
      <c r="AP123" s="69"/>
      <c r="AQ123" s="70"/>
      <c r="AR123" s="69"/>
      <c r="AS123" s="69"/>
      <c r="AT123" s="70"/>
      <c r="AU123" s="69"/>
      <c r="AV123" s="69"/>
      <c r="AW123" s="70"/>
      <c r="AX123" s="69"/>
      <c r="AY123" s="69"/>
      <c r="AZ123" s="70"/>
      <c r="BA123" s="69"/>
      <c r="BB123" s="69"/>
      <c r="BC123" s="70"/>
      <c r="BD123" s="69"/>
      <c r="BE123" s="69"/>
      <c r="BF123" s="70"/>
      <c r="BG123" s="69"/>
      <c r="BH123" s="69"/>
      <c r="BI123" s="70"/>
      <c r="BJ123" s="69"/>
      <c r="BK123" s="69"/>
      <c r="BL123" s="70"/>
      <c r="BM123" s="69"/>
      <c r="BN123" s="69"/>
      <c r="BO123" s="70"/>
      <c r="BP123" s="69"/>
      <c r="BQ123" s="69"/>
      <c r="BR123" s="70"/>
      <c r="BS123" s="69"/>
      <c r="BT123" s="69"/>
    </row>
    <row r="124" spans="1:72" ht="15.6">
      <c r="A124" s="68">
        <v>17</v>
      </c>
      <c r="B124" s="75" t="s">
        <v>368</v>
      </c>
      <c r="C124" s="74" t="s">
        <v>1819</v>
      </c>
      <c r="D124" s="77" t="str">
        <f t="shared" si="66"/>
        <v>KEN SIMS</v>
      </c>
      <c r="E124" s="69">
        <v>166</v>
      </c>
      <c r="F124" s="69">
        <v>81</v>
      </c>
      <c r="G124" s="69">
        <v>1</v>
      </c>
      <c r="H124" s="71">
        <v>0.48795180722891568</v>
      </c>
      <c r="I124" s="69">
        <v>5</v>
      </c>
      <c r="J124" s="69">
        <f t="shared" si="67"/>
        <v>166</v>
      </c>
      <c r="K124" s="69">
        <f t="shared" si="68"/>
        <v>81</v>
      </c>
      <c r="L124" s="69">
        <f t="shared" si="69"/>
        <v>1</v>
      </c>
      <c r="M124" s="71">
        <f t="shared" si="70"/>
        <v>0.48795180722891568</v>
      </c>
      <c r="N124" s="76"/>
      <c r="O124" s="69">
        <f t="shared" si="71"/>
        <v>0</v>
      </c>
      <c r="P124" s="69">
        <f t="shared" si="72"/>
        <v>0</v>
      </c>
      <c r="Q124" s="69">
        <f t="shared" si="73"/>
        <v>0</v>
      </c>
      <c r="R124" s="71"/>
      <c r="S124" s="70"/>
      <c r="T124" s="69"/>
      <c r="U124" s="69"/>
      <c r="V124" s="70"/>
      <c r="W124" s="69"/>
      <c r="X124" s="69"/>
      <c r="Y124" s="70"/>
      <c r="Z124" s="69"/>
      <c r="AA124" s="69"/>
      <c r="AB124" s="70"/>
      <c r="AC124" s="69"/>
      <c r="AD124" s="69"/>
      <c r="AE124" s="70"/>
      <c r="AF124" s="69"/>
      <c r="AG124" s="69"/>
      <c r="AH124" s="70"/>
      <c r="AI124" s="69"/>
      <c r="AJ124" s="69"/>
      <c r="AK124" s="70"/>
      <c r="AL124" s="69"/>
      <c r="AM124" s="69"/>
      <c r="AN124" s="70"/>
      <c r="AO124" s="69"/>
      <c r="AP124" s="69"/>
      <c r="AQ124" s="70"/>
      <c r="AR124" s="69"/>
      <c r="AS124" s="69"/>
      <c r="AT124" s="70"/>
      <c r="AU124" s="69"/>
      <c r="AV124" s="69"/>
      <c r="AW124" s="70"/>
      <c r="AX124" s="69"/>
      <c r="AY124" s="69"/>
      <c r="AZ124" s="70"/>
      <c r="BA124" s="69"/>
      <c r="BB124" s="69"/>
      <c r="BC124" s="70"/>
      <c r="BD124" s="69"/>
      <c r="BE124" s="69"/>
      <c r="BF124" s="70"/>
      <c r="BG124" s="69"/>
      <c r="BH124" s="69"/>
      <c r="BI124" s="70"/>
      <c r="BJ124" s="69"/>
      <c r="BK124" s="69"/>
      <c r="BL124" s="70"/>
      <c r="BM124" s="69"/>
      <c r="BN124" s="69"/>
      <c r="BO124" s="70"/>
      <c r="BP124" s="69"/>
      <c r="BQ124" s="69"/>
      <c r="BR124" s="70"/>
      <c r="BS124" s="69"/>
      <c r="BT124" s="69"/>
    </row>
    <row r="125" spans="1:72" ht="16.2">
      <c r="A125" s="68"/>
      <c r="B125" s="75" t="s">
        <v>756</v>
      </c>
      <c r="C125" s="74"/>
      <c r="D125" s="74"/>
      <c r="E125" s="97">
        <f>SUM(E108:E124)</f>
        <v>4017</v>
      </c>
      <c r="F125" s="97">
        <f>SUM(F108:F124)</f>
        <v>2018</v>
      </c>
      <c r="G125" s="97">
        <f>SUM(G108:G124)</f>
        <v>85</v>
      </c>
      <c r="H125" s="71">
        <f>+F125/E125</f>
        <v>0.50236494896689077</v>
      </c>
      <c r="I125" s="69">
        <f>AVERAGE(I108:I124)</f>
        <v>5.7647058823529411</v>
      </c>
      <c r="J125" s="69">
        <f>SUM(J108:J124)</f>
        <v>4777</v>
      </c>
      <c r="K125" s="69">
        <f>SUM(K108:K124)</f>
        <v>2455</v>
      </c>
      <c r="L125" s="69">
        <f>SUM(L108:L124)</f>
        <v>118</v>
      </c>
      <c r="M125" s="71">
        <f>+K125/J125</f>
        <v>0.51392087083943894</v>
      </c>
      <c r="N125" s="73"/>
      <c r="O125" s="72">
        <f>SUM(O108:O124)</f>
        <v>760</v>
      </c>
      <c r="P125" s="69">
        <f>SUM(P108:P124)</f>
        <v>437</v>
      </c>
      <c r="Q125" s="69">
        <f>SUM(Q108:Q124)</f>
        <v>33</v>
      </c>
      <c r="R125" s="71">
        <f>+P125/O125</f>
        <v>0.57499999999999996</v>
      </c>
      <c r="S125" s="70">
        <f t="shared" ref="S125:AX125" si="75">SUM(S108:S124)</f>
        <v>53</v>
      </c>
      <c r="T125" s="69">
        <f t="shared" si="75"/>
        <v>30</v>
      </c>
      <c r="U125" s="69">
        <f t="shared" si="75"/>
        <v>3</v>
      </c>
      <c r="V125" s="70">
        <f t="shared" si="75"/>
        <v>52</v>
      </c>
      <c r="W125" s="69">
        <f t="shared" si="75"/>
        <v>34</v>
      </c>
      <c r="X125" s="69">
        <f t="shared" si="75"/>
        <v>2</v>
      </c>
      <c r="Y125" s="70">
        <f t="shared" si="75"/>
        <v>42</v>
      </c>
      <c r="Z125" s="69">
        <f t="shared" si="75"/>
        <v>16</v>
      </c>
      <c r="AA125" s="69">
        <f t="shared" si="75"/>
        <v>0</v>
      </c>
      <c r="AB125" s="70">
        <f t="shared" si="75"/>
        <v>56</v>
      </c>
      <c r="AC125" s="69">
        <f t="shared" si="75"/>
        <v>35</v>
      </c>
      <c r="AD125" s="69">
        <f t="shared" si="75"/>
        <v>2</v>
      </c>
      <c r="AE125" s="70">
        <f t="shared" si="75"/>
        <v>84</v>
      </c>
      <c r="AF125" s="69">
        <f t="shared" si="75"/>
        <v>60</v>
      </c>
      <c r="AG125" s="69">
        <f t="shared" si="75"/>
        <v>6</v>
      </c>
      <c r="AH125" s="70">
        <f t="shared" si="75"/>
        <v>46</v>
      </c>
      <c r="AI125" s="69">
        <f t="shared" si="75"/>
        <v>21</v>
      </c>
      <c r="AJ125" s="69">
        <f t="shared" si="75"/>
        <v>2</v>
      </c>
      <c r="AK125" s="70">
        <f t="shared" si="75"/>
        <v>50</v>
      </c>
      <c r="AL125" s="69">
        <f t="shared" si="75"/>
        <v>27</v>
      </c>
      <c r="AM125" s="69">
        <f t="shared" si="75"/>
        <v>2</v>
      </c>
      <c r="AN125" s="70">
        <f t="shared" si="75"/>
        <v>6</v>
      </c>
      <c r="AO125" s="69">
        <f t="shared" si="75"/>
        <v>6</v>
      </c>
      <c r="AP125" s="69">
        <f t="shared" si="75"/>
        <v>1</v>
      </c>
      <c r="AQ125" s="70">
        <f t="shared" si="75"/>
        <v>63</v>
      </c>
      <c r="AR125" s="69">
        <f t="shared" si="75"/>
        <v>36</v>
      </c>
      <c r="AS125" s="69">
        <f t="shared" si="75"/>
        <v>7</v>
      </c>
      <c r="AT125" s="70">
        <f t="shared" si="75"/>
        <v>40</v>
      </c>
      <c r="AU125" s="69">
        <f t="shared" si="75"/>
        <v>17</v>
      </c>
      <c r="AV125" s="69">
        <f t="shared" si="75"/>
        <v>0</v>
      </c>
      <c r="AW125" s="70">
        <f t="shared" si="75"/>
        <v>43</v>
      </c>
      <c r="AX125" s="69">
        <f t="shared" si="75"/>
        <v>21</v>
      </c>
      <c r="AY125" s="69">
        <f t="shared" ref="AY125:BT125" si="76">SUM(AY108:AY124)</f>
        <v>3</v>
      </c>
      <c r="AZ125" s="70">
        <f t="shared" si="76"/>
        <v>64</v>
      </c>
      <c r="BA125" s="69">
        <f t="shared" si="76"/>
        <v>39</v>
      </c>
      <c r="BB125" s="69">
        <f t="shared" si="76"/>
        <v>2</v>
      </c>
      <c r="BC125" s="70">
        <f t="shared" si="76"/>
        <v>54</v>
      </c>
      <c r="BD125" s="69">
        <f t="shared" si="76"/>
        <v>32</v>
      </c>
      <c r="BE125" s="69">
        <f t="shared" si="76"/>
        <v>1</v>
      </c>
      <c r="BF125" s="70">
        <f t="shared" si="76"/>
        <v>57</v>
      </c>
      <c r="BG125" s="69">
        <f t="shared" si="76"/>
        <v>32</v>
      </c>
      <c r="BH125" s="69">
        <f t="shared" si="76"/>
        <v>2</v>
      </c>
      <c r="BI125" s="70">
        <f t="shared" si="76"/>
        <v>50</v>
      </c>
      <c r="BJ125" s="69">
        <f t="shared" si="76"/>
        <v>31</v>
      </c>
      <c r="BK125" s="69">
        <f t="shared" si="76"/>
        <v>0</v>
      </c>
      <c r="BL125" s="70">
        <f t="shared" si="76"/>
        <v>0</v>
      </c>
      <c r="BM125" s="69">
        <f t="shared" si="76"/>
        <v>0</v>
      </c>
      <c r="BN125" s="69">
        <f t="shared" si="76"/>
        <v>0</v>
      </c>
      <c r="BO125" s="70">
        <f t="shared" si="76"/>
        <v>0</v>
      </c>
      <c r="BP125" s="69">
        <f t="shared" si="76"/>
        <v>0</v>
      </c>
      <c r="BQ125" s="69">
        <f t="shared" si="76"/>
        <v>0</v>
      </c>
      <c r="BR125" s="70">
        <f t="shared" si="76"/>
        <v>0</v>
      </c>
      <c r="BS125" s="69">
        <f t="shared" si="76"/>
        <v>0</v>
      </c>
      <c r="BT125" s="69">
        <f t="shared" si="76"/>
        <v>0</v>
      </c>
    </row>
    <row r="126" spans="1:72" ht="15.6">
      <c r="A126" s="68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  <c r="BM126" s="67"/>
      <c r="BN126" s="67"/>
      <c r="BO126" s="67"/>
      <c r="BP126" s="67"/>
      <c r="BQ126" s="67"/>
      <c r="BR126" s="67"/>
      <c r="BS126" s="67"/>
      <c r="BT126" s="67"/>
    </row>
    <row r="127" spans="1:72" ht="19.8">
      <c r="A127" s="91">
        <v>8</v>
      </c>
      <c r="B127" s="90" t="s">
        <v>744</v>
      </c>
      <c r="C127" s="90"/>
      <c r="D127" s="90"/>
      <c r="E127" s="89"/>
      <c r="F127" s="89"/>
      <c r="G127" s="89"/>
      <c r="H127" s="89"/>
      <c r="I127" s="88" t="s">
        <v>677</v>
      </c>
      <c r="J127" s="68" t="s">
        <v>268</v>
      </c>
      <c r="K127" s="68" t="s">
        <v>267</v>
      </c>
      <c r="L127" s="68" t="s">
        <v>266</v>
      </c>
      <c r="M127" s="68" t="s">
        <v>265</v>
      </c>
      <c r="N127" s="73"/>
      <c r="O127" s="88" t="s">
        <v>268</v>
      </c>
      <c r="P127" s="68" t="s">
        <v>267</v>
      </c>
      <c r="Q127" s="68" t="s">
        <v>266</v>
      </c>
      <c r="R127" s="69" t="s">
        <v>265</v>
      </c>
      <c r="S127" s="68" t="s">
        <v>268</v>
      </c>
      <c r="T127" s="68" t="s">
        <v>267</v>
      </c>
      <c r="U127" s="68" t="s">
        <v>266</v>
      </c>
      <c r="V127" s="68" t="s">
        <v>268</v>
      </c>
      <c r="W127" s="68" t="s">
        <v>267</v>
      </c>
      <c r="X127" s="68" t="s">
        <v>266</v>
      </c>
      <c r="Y127" s="68" t="s">
        <v>268</v>
      </c>
      <c r="Z127" s="68" t="s">
        <v>267</v>
      </c>
      <c r="AA127" s="68" t="s">
        <v>266</v>
      </c>
      <c r="AB127" s="68" t="s">
        <v>268</v>
      </c>
      <c r="AC127" s="68" t="s">
        <v>267</v>
      </c>
      <c r="AD127" s="68" t="s">
        <v>266</v>
      </c>
      <c r="AE127" s="68" t="s">
        <v>268</v>
      </c>
      <c r="AF127" s="68" t="s">
        <v>267</v>
      </c>
      <c r="AG127" s="68" t="s">
        <v>266</v>
      </c>
      <c r="AH127" s="68" t="s">
        <v>268</v>
      </c>
      <c r="AI127" s="68" t="s">
        <v>267</v>
      </c>
      <c r="AJ127" s="68" t="s">
        <v>266</v>
      </c>
      <c r="AK127" s="68" t="s">
        <v>268</v>
      </c>
      <c r="AL127" s="68" t="s">
        <v>267</v>
      </c>
      <c r="AM127" s="68" t="s">
        <v>266</v>
      </c>
      <c r="AN127" s="68" t="s">
        <v>268</v>
      </c>
      <c r="AO127" s="68" t="s">
        <v>267</v>
      </c>
      <c r="AP127" s="68" t="s">
        <v>266</v>
      </c>
      <c r="AQ127" s="68" t="s">
        <v>268</v>
      </c>
      <c r="AR127" s="68" t="s">
        <v>267</v>
      </c>
      <c r="AS127" s="68" t="s">
        <v>266</v>
      </c>
      <c r="AT127" s="68" t="s">
        <v>268</v>
      </c>
      <c r="AU127" s="68" t="s">
        <v>267</v>
      </c>
      <c r="AV127" s="68" t="s">
        <v>266</v>
      </c>
      <c r="AW127" s="68" t="s">
        <v>268</v>
      </c>
      <c r="AX127" s="68" t="s">
        <v>267</v>
      </c>
      <c r="AY127" s="68" t="s">
        <v>266</v>
      </c>
      <c r="AZ127" s="68" t="s">
        <v>268</v>
      </c>
      <c r="BA127" s="68" t="s">
        <v>267</v>
      </c>
      <c r="BB127" s="68" t="s">
        <v>266</v>
      </c>
      <c r="BC127" s="68" t="s">
        <v>268</v>
      </c>
      <c r="BD127" s="68" t="s">
        <v>267</v>
      </c>
      <c r="BE127" s="68" t="s">
        <v>266</v>
      </c>
      <c r="BF127" s="68" t="s">
        <v>268</v>
      </c>
      <c r="BG127" s="68" t="s">
        <v>267</v>
      </c>
      <c r="BH127" s="68" t="s">
        <v>266</v>
      </c>
      <c r="BI127" s="68" t="s">
        <v>268</v>
      </c>
      <c r="BJ127" s="68" t="s">
        <v>267</v>
      </c>
      <c r="BK127" s="68" t="s">
        <v>266</v>
      </c>
      <c r="BL127" s="68" t="s">
        <v>268</v>
      </c>
      <c r="BM127" s="68" t="s">
        <v>267</v>
      </c>
      <c r="BN127" s="68" t="s">
        <v>266</v>
      </c>
      <c r="BO127" s="68" t="s">
        <v>268</v>
      </c>
      <c r="BP127" s="68" t="s">
        <v>267</v>
      </c>
      <c r="BQ127" s="68" t="s">
        <v>266</v>
      </c>
      <c r="BR127" s="68" t="s">
        <v>268</v>
      </c>
      <c r="BS127" s="68" t="s">
        <v>267</v>
      </c>
      <c r="BT127" s="68" t="s">
        <v>266</v>
      </c>
    </row>
    <row r="128" spans="1:72" ht="15.6">
      <c r="A128" s="68">
        <v>1</v>
      </c>
      <c r="B128" s="87" t="s">
        <v>490</v>
      </c>
      <c r="C128" s="77" t="s">
        <v>755</v>
      </c>
      <c r="D128" s="77" t="str">
        <f t="shared" ref="D128:D142" si="77">TRIM(CONCATENATE(C128," ",B128))</f>
        <v>KEITH LESTER</v>
      </c>
      <c r="E128" s="83">
        <v>888</v>
      </c>
      <c r="F128" s="83">
        <v>498</v>
      </c>
      <c r="G128" s="83">
        <v>26</v>
      </c>
      <c r="H128" s="86">
        <v>0.56081081081081086</v>
      </c>
      <c r="I128" s="69">
        <v>14</v>
      </c>
      <c r="J128" s="83">
        <f t="shared" ref="J128:J142" si="78">E128+O128</f>
        <v>947</v>
      </c>
      <c r="K128" s="83">
        <f t="shared" ref="K128:K142" si="79">F128+P128</f>
        <v>538</v>
      </c>
      <c r="L128" s="83">
        <f t="shared" ref="L128:L142" si="80">G128+Q128</f>
        <v>27</v>
      </c>
      <c r="M128" s="86">
        <f t="shared" ref="M128:M142" si="81">K128/J128</f>
        <v>0.56810982048574443</v>
      </c>
      <c r="N128" s="85"/>
      <c r="O128" s="69">
        <f t="shared" ref="O128:O136" si="82">+S128+V128+Y128+AB128+AE128+AH128+AK128+AN128+AQ128+AT128+AW128+AZ128+BC128+BF128+BI128+BL128+BO128</f>
        <v>59</v>
      </c>
      <c r="P128" s="83">
        <f t="shared" ref="P128:P136" si="83">+T128+W128+Z128+AC128+AF128+AI128+AL128+AO128+AR128+AU128+AX128+BA128+BD128+BG128+BJ128+BM128+BP128</f>
        <v>40</v>
      </c>
      <c r="Q128" s="83">
        <f t="shared" ref="Q128:Q136" si="84">+U128+X128+AA128+AD128+AG128+AJ128+AM128+AP128+AS128+AV128+AY128+BB128+BE128+BH128+BK128+BN128+BQ128</f>
        <v>1</v>
      </c>
      <c r="R128" s="71">
        <f t="shared" ref="R128:R141" si="85">+P128/O128</f>
        <v>0.67796610169491522</v>
      </c>
      <c r="S128" s="84">
        <v>5</v>
      </c>
      <c r="T128" s="83">
        <v>4</v>
      </c>
      <c r="U128" s="83"/>
      <c r="V128" s="84">
        <v>4</v>
      </c>
      <c r="W128" s="83">
        <v>2</v>
      </c>
      <c r="X128" s="83"/>
      <c r="Y128" s="84">
        <v>4</v>
      </c>
      <c r="Z128" s="83">
        <v>4</v>
      </c>
      <c r="AA128" s="83"/>
      <c r="AB128" s="84">
        <v>4</v>
      </c>
      <c r="AC128" s="83">
        <v>3</v>
      </c>
      <c r="AD128" s="83"/>
      <c r="AE128" s="84">
        <v>7</v>
      </c>
      <c r="AF128" s="83">
        <v>5</v>
      </c>
      <c r="AG128" s="83"/>
      <c r="AH128" s="84">
        <v>6</v>
      </c>
      <c r="AI128" s="83">
        <v>5</v>
      </c>
      <c r="AJ128" s="83"/>
      <c r="AK128" s="84">
        <v>3</v>
      </c>
      <c r="AL128" s="83">
        <v>3</v>
      </c>
      <c r="AM128" s="83"/>
      <c r="AN128" s="84">
        <v>4</v>
      </c>
      <c r="AO128" s="83">
        <v>2</v>
      </c>
      <c r="AP128" s="83"/>
      <c r="AQ128" s="84">
        <v>4</v>
      </c>
      <c r="AR128" s="83">
        <v>3</v>
      </c>
      <c r="AS128" s="83"/>
      <c r="AT128" s="84">
        <v>5</v>
      </c>
      <c r="AU128" s="83">
        <v>3</v>
      </c>
      <c r="AV128" s="83"/>
      <c r="AW128" s="84">
        <v>4</v>
      </c>
      <c r="AX128" s="83">
        <v>2</v>
      </c>
      <c r="AY128" s="83"/>
      <c r="AZ128" s="84"/>
      <c r="BA128" s="83"/>
      <c r="BB128" s="83"/>
      <c r="BC128" s="84">
        <v>5</v>
      </c>
      <c r="BD128" s="83">
        <v>2</v>
      </c>
      <c r="BE128" s="83">
        <v>1</v>
      </c>
      <c r="BF128" s="84"/>
      <c r="BG128" s="83"/>
      <c r="BH128" s="83"/>
      <c r="BI128" s="84">
        <v>4</v>
      </c>
      <c r="BJ128" s="83">
        <v>2</v>
      </c>
      <c r="BK128" s="83"/>
      <c r="BL128" s="84"/>
      <c r="BM128" s="83"/>
      <c r="BN128" s="83"/>
      <c r="BO128" s="84"/>
      <c r="BP128" s="83"/>
      <c r="BQ128" s="83"/>
      <c r="BR128" s="84"/>
      <c r="BS128" s="83"/>
      <c r="BT128" s="83"/>
    </row>
    <row r="129" spans="1:72" ht="15.6">
      <c r="A129" s="68">
        <v>2</v>
      </c>
      <c r="B129" s="79" t="s">
        <v>400</v>
      </c>
      <c r="C129" s="78" t="s">
        <v>754</v>
      </c>
      <c r="D129" s="77" t="str">
        <f t="shared" si="77"/>
        <v>ROY ROBBINS</v>
      </c>
      <c r="E129" s="69">
        <v>578</v>
      </c>
      <c r="F129" s="69">
        <v>321</v>
      </c>
      <c r="G129" s="69">
        <v>21</v>
      </c>
      <c r="H129" s="71">
        <v>0.55536332179930792</v>
      </c>
      <c r="I129" s="69">
        <v>11</v>
      </c>
      <c r="J129" s="69">
        <f t="shared" si="78"/>
        <v>629</v>
      </c>
      <c r="K129" s="69">
        <f t="shared" si="79"/>
        <v>353</v>
      </c>
      <c r="L129" s="69">
        <f t="shared" si="80"/>
        <v>22</v>
      </c>
      <c r="M129" s="71">
        <f t="shared" si="81"/>
        <v>0.56120826709061999</v>
      </c>
      <c r="N129" s="76"/>
      <c r="O129" s="69">
        <f t="shared" si="82"/>
        <v>51</v>
      </c>
      <c r="P129" s="69">
        <f t="shared" si="83"/>
        <v>32</v>
      </c>
      <c r="Q129" s="69">
        <f t="shared" si="84"/>
        <v>1</v>
      </c>
      <c r="R129" s="71">
        <f t="shared" si="85"/>
        <v>0.62745098039215685</v>
      </c>
      <c r="S129" s="70">
        <v>5</v>
      </c>
      <c r="T129" s="69">
        <v>4</v>
      </c>
      <c r="U129" s="69"/>
      <c r="V129" s="70"/>
      <c r="W129" s="69"/>
      <c r="X129" s="69"/>
      <c r="Y129" s="70"/>
      <c r="Z129" s="69"/>
      <c r="AA129" s="69"/>
      <c r="AB129" s="70">
        <v>4</v>
      </c>
      <c r="AC129" s="69">
        <v>3</v>
      </c>
      <c r="AD129" s="69"/>
      <c r="AE129" s="70">
        <v>8</v>
      </c>
      <c r="AF129" s="69">
        <v>8</v>
      </c>
      <c r="AG129" s="69">
        <v>1</v>
      </c>
      <c r="AH129" s="70">
        <v>7</v>
      </c>
      <c r="AI129" s="69">
        <v>6</v>
      </c>
      <c r="AJ129" s="69"/>
      <c r="AK129" s="70">
        <v>4</v>
      </c>
      <c r="AL129" s="69">
        <v>0</v>
      </c>
      <c r="AM129" s="69"/>
      <c r="AN129" s="70">
        <v>4</v>
      </c>
      <c r="AO129" s="69">
        <v>2</v>
      </c>
      <c r="AP129" s="69"/>
      <c r="AQ129" s="70">
        <v>4</v>
      </c>
      <c r="AR129" s="69">
        <v>1</v>
      </c>
      <c r="AS129" s="69"/>
      <c r="AT129" s="70">
        <v>4</v>
      </c>
      <c r="AU129" s="69">
        <v>3</v>
      </c>
      <c r="AV129" s="69"/>
      <c r="AW129" s="70"/>
      <c r="AX129" s="69"/>
      <c r="AY129" s="69"/>
      <c r="AZ129" s="70"/>
      <c r="BA129" s="69"/>
      <c r="BB129" s="69"/>
      <c r="BC129" s="70">
        <v>4</v>
      </c>
      <c r="BD129" s="69">
        <v>2</v>
      </c>
      <c r="BE129" s="69"/>
      <c r="BF129" s="70">
        <v>4</v>
      </c>
      <c r="BG129" s="69">
        <v>3</v>
      </c>
      <c r="BH129" s="69"/>
      <c r="BI129" s="70">
        <v>3</v>
      </c>
      <c r="BJ129" s="69">
        <v>0</v>
      </c>
      <c r="BK129" s="69"/>
      <c r="BL129" s="70"/>
      <c r="BM129" s="69"/>
      <c r="BN129" s="69"/>
      <c r="BO129" s="70"/>
      <c r="BP129" s="69"/>
      <c r="BQ129" s="69"/>
      <c r="BR129" s="70"/>
      <c r="BS129" s="69"/>
      <c r="BT129" s="69"/>
    </row>
    <row r="130" spans="1:72" ht="15.6">
      <c r="A130" s="68">
        <v>3</v>
      </c>
      <c r="B130" s="75" t="s">
        <v>753</v>
      </c>
      <c r="C130" s="74" t="s">
        <v>752</v>
      </c>
      <c r="D130" s="77" t="str">
        <f t="shared" si="77"/>
        <v>ROB SCHADEL</v>
      </c>
      <c r="E130" s="97"/>
      <c r="F130" s="97"/>
      <c r="G130" s="97"/>
      <c r="H130" s="71"/>
      <c r="I130" s="69">
        <v>1</v>
      </c>
      <c r="J130" s="69">
        <f t="shared" si="78"/>
        <v>45</v>
      </c>
      <c r="K130" s="69">
        <f t="shared" si="79"/>
        <v>28</v>
      </c>
      <c r="L130" s="69">
        <f t="shared" si="80"/>
        <v>0</v>
      </c>
      <c r="M130" s="71">
        <f t="shared" si="81"/>
        <v>0.62222222222222223</v>
      </c>
      <c r="N130" s="76"/>
      <c r="O130" s="69">
        <f t="shared" si="82"/>
        <v>45</v>
      </c>
      <c r="P130" s="69">
        <f t="shared" si="83"/>
        <v>28</v>
      </c>
      <c r="Q130" s="69">
        <f t="shared" si="84"/>
        <v>0</v>
      </c>
      <c r="R130" s="71">
        <f t="shared" si="85"/>
        <v>0.62222222222222223</v>
      </c>
      <c r="S130" s="70">
        <v>6</v>
      </c>
      <c r="T130" s="69">
        <v>5</v>
      </c>
      <c r="U130" s="69"/>
      <c r="V130" s="70">
        <v>4</v>
      </c>
      <c r="W130" s="69">
        <v>4</v>
      </c>
      <c r="X130" s="69"/>
      <c r="Y130" s="70">
        <v>5</v>
      </c>
      <c r="Z130" s="69">
        <v>4</v>
      </c>
      <c r="AA130" s="69"/>
      <c r="AB130" s="70">
        <v>5</v>
      </c>
      <c r="AC130" s="69">
        <v>2</v>
      </c>
      <c r="AD130" s="69"/>
      <c r="AE130" s="70"/>
      <c r="AF130" s="69"/>
      <c r="AG130" s="69"/>
      <c r="AH130" s="70">
        <v>7</v>
      </c>
      <c r="AI130" s="69">
        <v>3</v>
      </c>
      <c r="AJ130" s="69"/>
      <c r="AK130" s="70">
        <v>4</v>
      </c>
      <c r="AL130" s="69">
        <v>2</v>
      </c>
      <c r="AM130" s="69"/>
      <c r="AN130" s="70"/>
      <c r="AO130" s="69"/>
      <c r="AP130" s="69"/>
      <c r="AQ130" s="70"/>
      <c r="AR130" s="69"/>
      <c r="AS130" s="69"/>
      <c r="AT130" s="70">
        <v>2</v>
      </c>
      <c r="AU130" s="69">
        <v>2</v>
      </c>
      <c r="AV130" s="69"/>
      <c r="AW130" s="70"/>
      <c r="AX130" s="69"/>
      <c r="AY130" s="69"/>
      <c r="AZ130" s="70"/>
      <c r="BA130" s="69"/>
      <c r="BB130" s="69"/>
      <c r="BC130" s="70">
        <v>5</v>
      </c>
      <c r="BD130" s="69">
        <v>2</v>
      </c>
      <c r="BE130" s="69"/>
      <c r="BF130" s="70">
        <v>3</v>
      </c>
      <c r="BG130" s="69">
        <v>2</v>
      </c>
      <c r="BH130" s="69"/>
      <c r="BI130" s="70">
        <v>4</v>
      </c>
      <c r="BJ130" s="69">
        <v>2</v>
      </c>
      <c r="BK130" s="69"/>
      <c r="BL130" s="70"/>
      <c r="BM130" s="69"/>
      <c r="BN130" s="69"/>
      <c r="BO130" s="70"/>
      <c r="BP130" s="69"/>
      <c r="BQ130" s="69"/>
      <c r="BR130" s="70"/>
      <c r="BS130" s="69"/>
      <c r="BT130" s="69"/>
    </row>
    <row r="131" spans="1:72" ht="15.6">
      <c r="A131" s="68">
        <v>4</v>
      </c>
      <c r="B131" s="79" t="s">
        <v>439</v>
      </c>
      <c r="C131" s="78" t="s">
        <v>751</v>
      </c>
      <c r="D131" s="77" t="str">
        <f t="shared" si="77"/>
        <v>JEFF ODEAN</v>
      </c>
      <c r="E131" s="69">
        <v>1104</v>
      </c>
      <c r="F131" s="69">
        <v>588</v>
      </c>
      <c r="G131" s="69">
        <v>35</v>
      </c>
      <c r="H131" s="71">
        <v>0.53260869565217395</v>
      </c>
      <c r="I131" s="69">
        <v>23</v>
      </c>
      <c r="J131" s="69">
        <f t="shared" si="78"/>
        <v>1135</v>
      </c>
      <c r="K131" s="69">
        <f t="shared" si="79"/>
        <v>606</v>
      </c>
      <c r="L131" s="69">
        <f t="shared" si="80"/>
        <v>35</v>
      </c>
      <c r="M131" s="71">
        <f t="shared" si="81"/>
        <v>0.533920704845815</v>
      </c>
      <c r="N131" s="76"/>
      <c r="O131" s="69">
        <f t="shared" si="82"/>
        <v>31</v>
      </c>
      <c r="P131" s="69">
        <f t="shared" si="83"/>
        <v>18</v>
      </c>
      <c r="Q131" s="69">
        <f t="shared" si="84"/>
        <v>0</v>
      </c>
      <c r="R131" s="71">
        <f t="shared" si="85"/>
        <v>0.58064516129032262</v>
      </c>
      <c r="S131" s="70"/>
      <c r="T131" s="69"/>
      <c r="U131" s="69"/>
      <c r="V131" s="70"/>
      <c r="W131" s="69"/>
      <c r="X131" s="69"/>
      <c r="Y131" s="70">
        <v>3</v>
      </c>
      <c r="Z131" s="69">
        <v>1</v>
      </c>
      <c r="AA131" s="69"/>
      <c r="AB131" s="70"/>
      <c r="AC131" s="69"/>
      <c r="AD131" s="69"/>
      <c r="AE131" s="70"/>
      <c r="AF131" s="69"/>
      <c r="AG131" s="69"/>
      <c r="AH131" s="70"/>
      <c r="AI131" s="69"/>
      <c r="AJ131" s="69"/>
      <c r="AK131" s="70">
        <v>2</v>
      </c>
      <c r="AL131" s="69">
        <v>0</v>
      </c>
      <c r="AM131" s="69"/>
      <c r="AN131" s="70">
        <v>3</v>
      </c>
      <c r="AO131" s="69">
        <v>3</v>
      </c>
      <c r="AP131" s="69"/>
      <c r="AQ131" s="70">
        <v>5</v>
      </c>
      <c r="AR131" s="69">
        <v>2</v>
      </c>
      <c r="AS131" s="69"/>
      <c r="AT131" s="70">
        <v>2</v>
      </c>
      <c r="AU131" s="69">
        <v>2</v>
      </c>
      <c r="AV131" s="69"/>
      <c r="AW131" s="70">
        <v>4</v>
      </c>
      <c r="AX131" s="69">
        <v>1</v>
      </c>
      <c r="AY131" s="69"/>
      <c r="AZ131" s="70"/>
      <c r="BA131" s="69"/>
      <c r="BB131" s="69"/>
      <c r="BC131" s="70">
        <v>4</v>
      </c>
      <c r="BD131" s="69">
        <v>4</v>
      </c>
      <c r="BE131" s="69"/>
      <c r="BF131" s="70">
        <v>4</v>
      </c>
      <c r="BG131" s="69">
        <v>1</v>
      </c>
      <c r="BH131" s="69"/>
      <c r="BI131" s="70">
        <v>4</v>
      </c>
      <c r="BJ131" s="69">
        <v>4</v>
      </c>
      <c r="BK131" s="69"/>
      <c r="BL131" s="70"/>
      <c r="BM131" s="69"/>
      <c r="BN131" s="69"/>
      <c r="BO131" s="70"/>
      <c r="BP131" s="69"/>
      <c r="BQ131" s="69"/>
      <c r="BR131" s="70"/>
      <c r="BS131" s="69"/>
      <c r="BT131" s="69"/>
    </row>
    <row r="132" spans="1:72" ht="15.6">
      <c r="A132" s="68">
        <v>5</v>
      </c>
      <c r="B132" s="79" t="s">
        <v>648</v>
      </c>
      <c r="C132" s="78" t="s">
        <v>729</v>
      </c>
      <c r="D132" s="77" t="str">
        <f t="shared" si="77"/>
        <v>MIKE BENDLE</v>
      </c>
      <c r="E132" s="69">
        <v>836</v>
      </c>
      <c r="F132" s="69">
        <v>445</v>
      </c>
      <c r="G132" s="69">
        <v>45</v>
      </c>
      <c r="H132" s="71">
        <v>0.53229665071770338</v>
      </c>
      <c r="I132" s="69">
        <v>15</v>
      </c>
      <c r="J132" s="69">
        <f t="shared" si="78"/>
        <v>897</v>
      </c>
      <c r="K132" s="69">
        <f t="shared" si="79"/>
        <v>479</v>
      </c>
      <c r="L132" s="69">
        <f t="shared" si="80"/>
        <v>47</v>
      </c>
      <c r="M132" s="71">
        <f t="shared" si="81"/>
        <v>0.53400222965440358</v>
      </c>
      <c r="N132" s="76"/>
      <c r="O132" s="69">
        <f t="shared" si="82"/>
        <v>61</v>
      </c>
      <c r="P132" s="69">
        <f t="shared" si="83"/>
        <v>34</v>
      </c>
      <c r="Q132" s="69">
        <f t="shared" si="84"/>
        <v>2</v>
      </c>
      <c r="R132" s="71">
        <f t="shared" si="85"/>
        <v>0.55737704918032782</v>
      </c>
      <c r="S132" s="70">
        <v>5</v>
      </c>
      <c r="T132" s="69">
        <v>3</v>
      </c>
      <c r="U132" s="69">
        <v>1</v>
      </c>
      <c r="V132" s="70">
        <v>5</v>
      </c>
      <c r="W132" s="69">
        <v>2</v>
      </c>
      <c r="X132" s="69"/>
      <c r="Y132" s="70">
        <v>3</v>
      </c>
      <c r="Z132" s="69">
        <v>1</v>
      </c>
      <c r="AA132" s="69"/>
      <c r="AB132" s="70">
        <v>4</v>
      </c>
      <c r="AC132" s="69">
        <v>0</v>
      </c>
      <c r="AD132" s="69"/>
      <c r="AE132" s="70">
        <v>8</v>
      </c>
      <c r="AF132" s="69">
        <v>4</v>
      </c>
      <c r="AG132" s="69"/>
      <c r="AH132" s="70">
        <v>7</v>
      </c>
      <c r="AI132" s="69">
        <v>6</v>
      </c>
      <c r="AJ132" s="69">
        <v>1</v>
      </c>
      <c r="AK132" s="70">
        <v>2</v>
      </c>
      <c r="AL132" s="69">
        <v>0</v>
      </c>
      <c r="AM132" s="69"/>
      <c r="AN132" s="70">
        <v>4</v>
      </c>
      <c r="AO132" s="69">
        <v>4</v>
      </c>
      <c r="AP132" s="69"/>
      <c r="AQ132" s="70">
        <v>5</v>
      </c>
      <c r="AR132" s="69">
        <v>3</v>
      </c>
      <c r="AS132" s="69"/>
      <c r="AT132" s="70"/>
      <c r="AU132" s="69"/>
      <c r="AV132" s="69"/>
      <c r="AW132" s="70">
        <v>4</v>
      </c>
      <c r="AX132" s="69">
        <v>3</v>
      </c>
      <c r="AY132" s="69"/>
      <c r="AZ132" s="70"/>
      <c r="BA132" s="69"/>
      <c r="BB132" s="69"/>
      <c r="BC132" s="70">
        <v>5</v>
      </c>
      <c r="BD132" s="69">
        <v>2</v>
      </c>
      <c r="BE132" s="69"/>
      <c r="BF132" s="70">
        <v>5</v>
      </c>
      <c r="BG132" s="69">
        <v>4</v>
      </c>
      <c r="BH132" s="69"/>
      <c r="BI132" s="70">
        <v>4</v>
      </c>
      <c r="BJ132" s="69">
        <v>2</v>
      </c>
      <c r="BK132" s="69"/>
      <c r="BL132" s="70"/>
      <c r="BM132" s="69"/>
      <c r="BN132" s="69"/>
      <c r="BO132" s="70"/>
      <c r="BP132" s="69"/>
      <c r="BQ132" s="69"/>
      <c r="BR132" s="70"/>
      <c r="BS132" s="69"/>
      <c r="BT132" s="69"/>
    </row>
    <row r="133" spans="1:72" ht="15.6">
      <c r="A133" s="68">
        <v>6</v>
      </c>
      <c r="B133" s="79" t="s">
        <v>1806</v>
      </c>
      <c r="C133" s="78" t="s">
        <v>750</v>
      </c>
      <c r="D133" s="77" t="str">
        <f t="shared" si="77"/>
        <v>DARRIN LAMPHIER</v>
      </c>
      <c r="E133" s="69">
        <v>912</v>
      </c>
      <c r="F133" s="69">
        <v>603</v>
      </c>
      <c r="G133" s="69">
        <v>34</v>
      </c>
      <c r="H133" s="71">
        <v>0.66118421052631582</v>
      </c>
      <c r="I133" s="69">
        <v>15</v>
      </c>
      <c r="J133" s="69">
        <f t="shared" si="78"/>
        <v>969</v>
      </c>
      <c r="K133" s="69">
        <f t="shared" si="79"/>
        <v>633</v>
      </c>
      <c r="L133" s="69">
        <f t="shared" si="80"/>
        <v>37</v>
      </c>
      <c r="M133" s="71">
        <f t="shared" si="81"/>
        <v>0.65325077399380804</v>
      </c>
      <c r="N133" s="76"/>
      <c r="O133" s="69">
        <f t="shared" si="82"/>
        <v>57</v>
      </c>
      <c r="P133" s="69">
        <f t="shared" si="83"/>
        <v>30</v>
      </c>
      <c r="Q133" s="69">
        <f t="shared" si="84"/>
        <v>3</v>
      </c>
      <c r="R133" s="71">
        <f t="shared" si="85"/>
        <v>0.52631578947368418</v>
      </c>
      <c r="S133" s="70">
        <v>5</v>
      </c>
      <c r="T133" s="69">
        <v>4</v>
      </c>
      <c r="U133" s="69">
        <v>1</v>
      </c>
      <c r="V133" s="70">
        <v>3</v>
      </c>
      <c r="W133" s="69">
        <v>2</v>
      </c>
      <c r="X133" s="69"/>
      <c r="Y133" s="70">
        <v>5</v>
      </c>
      <c r="Z133" s="69">
        <v>2</v>
      </c>
      <c r="AA133" s="69">
        <v>1</v>
      </c>
      <c r="AB133" s="70">
        <v>4</v>
      </c>
      <c r="AC133" s="69">
        <v>4</v>
      </c>
      <c r="AD133" s="69"/>
      <c r="AE133" s="70">
        <v>6</v>
      </c>
      <c r="AF133" s="69">
        <v>5</v>
      </c>
      <c r="AG133" s="69">
        <v>1</v>
      </c>
      <c r="AH133" s="70"/>
      <c r="AI133" s="69"/>
      <c r="AJ133" s="69"/>
      <c r="AK133" s="70">
        <v>3</v>
      </c>
      <c r="AL133" s="69">
        <v>0</v>
      </c>
      <c r="AM133" s="69"/>
      <c r="AN133" s="70">
        <v>4</v>
      </c>
      <c r="AO133" s="69">
        <v>2</v>
      </c>
      <c r="AP133" s="69"/>
      <c r="AQ133" s="70">
        <v>4</v>
      </c>
      <c r="AR133" s="69">
        <v>2</v>
      </c>
      <c r="AS133" s="69"/>
      <c r="AT133" s="70">
        <v>6</v>
      </c>
      <c r="AU133" s="69">
        <v>4</v>
      </c>
      <c r="AV133" s="69"/>
      <c r="AW133" s="70">
        <v>4</v>
      </c>
      <c r="AX133" s="69">
        <v>1</v>
      </c>
      <c r="AY133" s="69"/>
      <c r="AZ133" s="70"/>
      <c r="BA133" s="69"/>
      <c r="BB133" s="69"/>
      <c r="BC133" s="70">
        <v>4</v>
      </c>
      <c r="BD133" s="69">
        <v>1</v>
      </c>
      <c r="BE133" s="69"/>
      <c r="BF133" s="70">
        <v>5</v>
      </c>
      <c r="BG133" s="69">
        <v>1</v>
      </c>
      <c r="BH133" s="69"/>
      <c r="BI133" s="70">
        <v>4</v>
      </c>
      <c r="BJ133" s="69">
        <v>2</v>
      </c>
      <c r="BK133" s="69"/>
      <c r="BL133" s="70"/>
      <c r="BM133" s="69"/>
      <c r="BN133" s="69"/>
      <c r="BO133" s="70"/>
      <c r="BP133" s="69"/>
      <c r="BQ133" s="69"/>
      <c r="BR133" s="70"/>
      <c r="BS133" s="69"/>
      <c r="BT133" s="69"/>
    </row>
    <row r="134" spans="1:72" ht="15.6">
      <c r="A134" s="68">
        <v>7</v>
      </c>
      <c r="B134" s="79" t="s">
        <v>594</v>
      </c>
      <c r="C134" s="78" t="s">
        <v>749</v>
      </c>
      <c r="D134" s="77" t="str">
        <f t="shared" si="77"/>
        <v>RODD CUNNINGHAM</v>
      </c>
      <c r="E134" s="69">
        <v>105</v>
      </c>
      <c r="F134" s="69">
        <v>61</v>
      </c>
      <c r="G134" s="69">
        <v>2</v>
      </c>
      <c r="H134" s="71">
        <v>0.580952380952381</v>
      </c>
      <c r="I134" s="69">
        <v>3</v>
      </c>
      <c r="J134" s="69">
        <f t="shared" si="78"/>
        <v>147</v>
      </c>
      <c r="K134" s="69">
        <f t="shared" si="79"/>
        <v>83</v>
      </c>
      <c r="L134" s="69">
        <f t="shared" si="80"/>
        <v>4</v>
      </c>
      <c r="M134" s="71">
        <f t="shared" si="81"/>
        <v>0.56462585034013602</v>
      </c>
      <c r="N134" s="76"/>
      <c r="O134" s="69">
        <f t="shared" si="82"/>
        <v>42</v>
      </c>
      <c r="P134" s="69">
        <f t="shared" si="83"/>
        <v>22</v>
      </c>
      <c r="Q134" s="69">
        <f t="shared" si="84"/>
        <v>2</v>
      </c>
      <c r="R134" s="71">
        <f t="shared" si="85"/>
        <v>0.52380952380952384</v>
      </c>
      <c r="S134" s="70">
        <v>4</v>
      </c>
      <c r="T134" s="69">
        <v>3</v>
      </c>
      <c r="U134" s="69"/>
      <c r="V134" s="70">
        <v>4</v>
      </c>
      <c r="W134" s="69">
        <v>3</v>
      </c>
      <c r="X134" s="69"/>
      <c r="Y134" s="70">
        <v>3</v>
      </c>
      <c r="Z134" s="69">
        <v>1</v>
      </c>
      <c r="AA134" s="69"/>
      <c r="AB134" s="70">
        <v>3</v>
      </c>
      <c r="AC134" s="69">
        <v>1</v>
      </c>
      <c r="AD134" s="69"/>
      <c r="AE134" s="70">
        <v>1</v>
      </c>
      <c r="AF134" s="69">
        <v>1</v>
      </c>
      <c r="AG134" s="69"/>
      <c r="AH134" s="70">
        <v>6</v>
      </c>
      <c r="AI134" s="69">
        <v>4</v>
      </c>
      <c r="AJ134" s="69">
        <v>2</v>
      </c>
      <c r="AK134" s="70">
        <v>3</v>
      </c>
      <c r="AL134" s="69">
        <v>2</v>
      </c>
      <c r="AM134" s="69"/>
      <c r="AN134" s="70"/>
      <c r="AO134" s="69"/>
      <c r="AP134" s="69"/>
      <c r="AQ134" s="70"/>
      <c r="AR134" s="69"/>
      <c r="AS134" s="69"/>
      <c r="AT134" s="70">
        <v>6</v>
      </c>
      <c r="AU134" s="69">
        <v>3</v>
      </c>
      <c r="AV134" s="69"/>
      <c r="AW134" s="70">
        <v>4</v>
      </c>
      <c r="AX134" s="69">
        <v>2</v>
      </c>
      <c r="AY134" s="69"/>
      <c r="AZ134" s="70"/>
      <c r="BA134" s="69"/>
      <c r="BB134" s="69"/>
      <c r="BC134" s="70">
        <v>4</v>
      </c>
      <c r="BD134" s="69">
        <v>1</v>
      </c>
      <c r="BE134" s="69"/>
      <c r="BF134" s="70"/>
      <c r="BG134" s="69"/>
      <c r="BH134" s="69"/>
      <c r="BI134" s="70">
        <v>4</v>
      </c>
      <c r="BJ134" s="69">
        <v>1</v>
      </c>
      <c r="BK134" s="69"/>
      <c r="BL134" s="70"/>
      <c r="BM134" s="69"/>
      <c r="BN134" s="69"/>
      <c r="BO134" s="70"/>
      <c r="BP134" s="69"/>
      <c r="BQ134" s="69"/>
      <c r="BR134" s="70"/>
      <c r="BS134" s="69"/>
      <c r="BT134" s="69"/>
    </row>
    <row r="135" spans="1:72" ht="15.6">
      <c r="A135" s="68">
        <v>8</v>
      </c>
      <c r="B135" s="79" t="s">
        <v>663</v>
      </c>
      <c r="C135" s="78" t="s">
        <v>748</v>
      </c>
      <c r="D135" s="77" t="str">
        <f t="shared" si="77"/>
        <v>LARRY ATORTHY</v>
      </c>
      <c r="E135" s="69">
        <v>159</v>
      </c>
      <c r="F135" s="69">
        <v>95</v>
      </c>
      <c r="G135" s="69">
        <v>3</v>
      </c>
      <c r="H135" s="71">
        <v>0.59748427672955973</v>
      </c>
      <c r="I135" s="69">
        <v>4</v>
      </c>
      <c r="J135" s="69">
        <f t="shared" si="78"/>
        <v>221</v>
      </c>
      <c r="K135" s="69">
        <f t="shared" si="79"/>
        <v>126</v>
      </c>
      <c r="L135" s="69">
        <f t="shared" si="80"/>
        <v>5</v>
      </c>
      <c r="M135" s="71">
        <f t="shared" si="81"/>
        <v>0.57013574660633481</v>
      </c>
      <c r="N135" s="76"/>
      <c r="O135" s="69">
        <f t="shared" si="82"/>
        <v>62</v>
      </c>
      <c r="P135" s="69">
        <f t="shared" si="83"/>
        <v>31</v>
      </c>
      <c r="Q135" s="69">
        <f t="shared" si="84"/>
        <v>2</v>
      </c>
      <c r="R135" s="71">
        <f t="shared" si="85"/>
        <v>0.5</v>
      </c>
      <c r="S135" s="70">
        <v>5</v>
      </c>
      <c r="T135" s="69">
        <v>3</v>
      </c>
      <c r="U135" s="69"/>
      <c r="V135" s="70">
        <v>6</v>
      </c>
      <c r="W135" s="69">
        <v>3</v>
      </c>
      <c r="X135" s="69"/>
      <c r="Y135" s="70">
        <v>5</v>
      </c>
      <c r="Z135" s="69">
        <v>1</v>
      </c>
      <c r="AA135" s="69"/>
      <c r="AB135" s="70">
        <v>4</v>
      </c>
      <c r="AC135" s="69">
        <v>2</v>
      </c>
      <c r="AD135" s="69"/>
      <c r="AE135" s="70">
        <v>7</v>
      </c>
      <c r="AF135" s="69">
        <v>4</v>
      </c>
      <c r="AG135" s="69"/>
      <c r="AH135" s="70">
        <v>7</v>
      </c>
      <c r="AI135" s="69">
        <v>3</v>
      </c>
      <c r="AJ135" s="69"/>
      <c r="AK135" s="70">
        <v>3</v>
      </c>
      <c r="AL135" s="69">
        <v>3</v>
      </c>
      <c r="AM135" s="69"/>
      <c r="AN135" s="70">
        <v>4</v>
      </c>
      <c r="AO135" s="69">
        <v>3</v>
      </c>
      <c r="AP135" s="69"/>
      <c r="AQ135" s="70"/>
      <c r="AR135" s="69"/>
      <c r="AS135" s="69"/>
      <c r="AT135" s="70">
        <v>4</v>
      </c>
      <c r="AU135" s="69">
        <v>3</v>
      </c>
      <c r="AV135" s="69">
        <v>1</v>
      </c>
      <c r="AW135" s="70">
        <v>3</v>
      </c>
      <c r="AX135" s="69">
        <v>0</v>
      </c>
      <c r="AY135" s="69"/>
      <c r="AZ135" s="70"/>
      <c r="BA135" s="69"/>
      <c r="BB135" s="69"/>
      <c r="BC135" s="70">
        <v>5</v>
      </c>
      <c r="BD135" s="69">
        <v>1</v>
      </c>
      <c r="BE135" s="69"/>
      <c r="BF135" s="70">
        <v>5</v>
      </c>
      <c r="BG135" s="69">
        <v>4</v>
      </c>
      <c r="BH135" s="69"/>
      <c r="BI135" s="70">
        <v>4</v>
      </c>
      <c r="BJ135" s="69">
        <v>1</v>
      </c>
      <c r="BK135" s="69">
        <v>1</v>
      </c>
      <c r="BL135" s="70"/>
      <c r="BM135" s="69"/>
      <c r="BN135" s="69"/>
      <c r="BO135" s="70"/>
      <c r="BP135" s="69"/>
      <c r="BQ135" s="69"/>
      <c r="BR135" s="70"/>
      <c r="BS135" s="69"/>
      <c r="BT135" s="69"/>
    </row>
    <row r="136" spans="1:72" ht="15.6">
      <c r="A136" s="68">
        <v>9</v>
      </c>
      <c r="B136" s="79" t="s">
        <v>636</v>
      </c>
      <c r="C136" s="78" t="s">
        <v>730</v>
      </c>
      <c r="D136" s="77" t="str">
        <f t="shared" si="77"/>
        <v>CHRIS BRAGAN</v>
      </c>
      <c r="E136" s="69">
        <v>44</v>
      </c>
      <c r="F136" s="69">
        <v>11</v>
      </c>
      <c r="G136" s="69">
        <v>0</v>
      </c>
      <c r="H136" s="71">
        <v>0.25</v>
      </c>
      <c r="I136" s="69">
        <v>4</v>
      </c>
      <c r="J136" s="69">
        <f t="shared" si="78"/>
        <v>76</v>
      </c>
      <c r="K136" s="69">
        <f t="shared" si="79"/>
        <v>27</v>
      </c>
      <c r="L136" s="69">
        <f t="shared" si="80"/>
        <v>1</v>
      </c>
      <c r="M136" s="71">
        <f t="shared" si="81"/>
        <v>0.35526315789473684</v>
      </c>
      <c r="N136" s="76"/>
      <c r="O136" s="69">
        <f t="shared" si="82"/>
        <v>32</v>
      </c>
      <c r="P136" s="69">
        <f t="shared" si="83"/>
        <v>16</v>
      </c>
      <c r="Q136" s="69">
        <f t="shared" si="84"/>
        <v>1</v>
      </c>
      <c r="R136" s="71">
        <f t="shared" si="85"/>
        <v>0.5</v>
      </c>
      <c r="S136" s="70"/>
      <c r="T136" s="69"/>
      <c r="U136" s="69"/>
      <c r="V136" s="70">
        <v>2</v>
      </c>
      <c r="W136" s="69">
        <v>1</v>
      </c>
      <c r="X136" s="69"/>
      <c r="Y136" s="70">
        <v>2</v>
      </c>
      <c r="Z136" s="69">
        <v>1</v>
      </c>
      <c r="AA136" s="69"/>
      <c r="AB136" s="70">
        <v>4</v>
      </c>
      <c r="AC136" s="69">
        <v>1</v>
      </c>
      <c r="AD136" s="69"/>
      <c r="AE136" s="70">
        <v>7</v>
      </c>
      <c r="AF136" s="69">
        <v>4</v>
      </c>
      <c r="AG136" s="69"/>
      <c r="AH136" s="70">
        <v>6</v>
      </c>
      <c r="AI136" s="69">
        <v>3</v>
      </c>
      <c r="AJ136" s="69">
        <v>1</v>
      </c>
      <c r="AK136" s="70">
        <v>1</v>
      </c>
      <c r="AL136" s="69">
        <v>0</v>
      </c>
      <c r="AM136" s="69"/>
      <c r="AN136" s="70">
        <v>3</v>
      </c>
      <c r="AO136" s="69">
        <v>1</v>
      </c>
      <c r="AP136" s="69"/>
      <c r="AQ136" s="70">
        <v>4</v>
      </c>
      <c r="AR136" s="69">
        <v>3</v>
      </c>
      <c r="AS136" s="69"/>
      <c r="AT136" s="70">
        <v>3</v>
      </c>
      <c r="AU136" s="69">
        <v>2</v>
      </c>
      <c r="AV136" s="69"/>
      <c r="AW136" s="70"/>
      <c r="AX136" s="69"/>
      <c r="AY136" s="69"/>
      <c r="AZ136" s="70"/>
      <c r="BA136" s="69"/>
      <c r="BB136" s="69"/>
      <c r="BC136" s="70"/>
      <c r="BD136" s="69"/>
      <c r="BE136" s="69"/>
      <c r="BF136" s="70"/>
      <c r="BG136" s="69"/>
      <c r="BH136" s="69"/>
      <c r="BI136" s="70"/>
      <c r="BJ136" s="69"/>
      <c r="BK136" s="69"/>
      <c r="BL136" s="70"/>
      <c r="BM136" s="69"/>
      <c r="BN136" s="69"/>
      <c r="BO136" s="70"/>
      <c r="BP136" s="69"/>
      <c r="BQ136" s="69"/>
      <c r="BR136" s="70"/>
      <c r="BS136" s="69"/>
      <c r="BT136" s="69"/>
    </row>
    <row r="137" spans="1:72" ht="15.6">
      <c r="A137" s="68">
        <v>10</v>
      </c>
      <c r="B137" s="79" t="s">
        <v>747</v>
      </c>
      <c r="C137" s="78" t="s">
        <v>719</v>
      </c>
      <c r="D137" s="77" t="str">
        <f t="shared" si="77"/>
        <v>KYLE WESTBERG</v>
      </c>
      <c r="E137" s="69"/>
      <c r="F137" s="69"/>
      <c r="G137" s="69"/>
      <c r="H137" s="71"/>
      <c r="I137" s="69">
        <v>1</v>
      </c>
      <c r="J137" s="69">
        <f t="shared" si="78"/>
        <v>39</v>
      </c>
      <c r="K137" s="69">
        <f t="shared" si="79"/>
        <v>19</v>
      </c>
      <c r="L137" s="69">
        <f t="shared" si="80"/>
        <v>0</v>
      </c>
      <c r="M137" s="71">
        <f t="shared" si="81"/>
        <v>0.48717948717948717</v>
      </c>
      <c r="N137" s="76"/>
      <c r="O137" s="69">
        <f t="shared" ref="O137:P142" si="86">+S137+V137+Y137+AB137+AE137+AH137+AK137+AN137+AQ137+AT137+AW137+AZ137+BC137+BF137+BI137+BL137+BO137</f>
        <v>39</v>
      </c>
      <c r="P137" s="69">
        <f t="shared" si="86"/>
        <v>19</v>
      </c>
      <c r="Q137" s="69"/>
      <c r="R137" s="71">
        <f t="shared" si="85"/>
        <v>0.48717948717948717</v>
      </c>
      <c r="S137" s="70">
        <v>4</v>
      </c>
      <c r="T137" s="69">
        <v>2</v>
      </c>
      <c r="U137" s="69"/>
      <c r="V137" s="70">
        <v>2</v>
      </c>
      <c r="W137" s="69">
        <v>1</v>
      </c>
      <c r="X137" s="69"/>
      <c r="Y137" s="70">
        <v>4</v>
      </c>
      <c r="Z137" s="69">
        <v>4</v>
      </c>
      <c r="AA137" s="69"/>
      <c r="AB137" s="70"/>
      <c r="AC137" s="69"/>
      <c r="AD137" s="69"/>
      <c r="AE137" s="70">
        <v>8</v>
      </c>
      <c r="AF137" s="69">
        <v>1</v>
      </c>
      <c r="AG137" s="69"/>
      <c r="AH137" s="70"/>
      <c r="AI137" s="69"/>
      <c r="AJ137" s="69"/>
      <c r="AK137" s="70">
        <v>4</v>
      </c>
      <c r="AL137" s="69">
        <v>3</v>
      </c>
      <c r="AM137" s="69"/>
      <c r="AN137" s="70">
        <v>4</v>
      </c>
      <c r="AO137" s="69">
        <v>2</v>
      </c>
      <c r="AP137" s="69"/>
      <c r="AQ137" s="70">
        <v>4</v>
      </c>
      <c r="AR137" s="69">
        <v>1</v>
      </c>
      <c r="AS137" s="69"/>
      <c r="AT137" s="70">
        <v>4</v>
      </c>
      <c r="AU137" s="69">
        <v>2</v>
      </c>
      <c r="AV137" s="69"/>
      <c r="AW137" s="70"/>
      <c r="AX137" s="69"/>
      <c r="AY137" s="69"/>
      <c r="AZ137" s="70"/>
      <c r="BA137" s="69"/>
      <c r="BB137" s="69"/>
      <c r="BC137" s="70"/>
      <c r="BD137" s="69"/>
      <c r="BE137" s="69"/>
      <c r="BF137" s="70">
        <v>5</v>
      </c>
      <c r="BG137" s="69">
        <v>3</v>
      </c>
      <c r="BH137" s="69"/>
      <c r="BI137" s="70"/>
      <c r="BJ137" s="69"/>
      <c r="BK137" s="69"/>
      <c r="BL137" s="70"/>
      <c r="BM137" s="69"/>
      <c r="BN137" s="69"/>
      <c r="BO137" s="70"/>
      <c r="BP137" s="69"/>
      <c r="BQ137" s="69"/>
      <c r="BR137" s="70"/>
      <c r="BS137" s="69"/>
      <c r="BT137" s="69"/>
    </row>
    <row r="138" spans="1:72" ht="15.6">
      <c r="A138" s="68">
        <v>11</v>
      </c>
      <c r="B138" s="79" t="s">
        <v>301</v>
      </c>
      <c r="C138" s="78" t="s">
        <v>746</v>
      </c>
      <c r="D138" s="77" t="str">
        <f t="shared" si="77"/>
        <v>BRUCE WALTER</v>
      </c>
      <c r="E138" s="69">
        <v>983</v>
      </c>
      <c r="F138" s="69">
        <v>515</v>
      </c>
      <c r="G138" s="69">
        <v>40</v>
      </c>
      <c r="H138" s="71">
        <v>0.52390640895218721</v>
      </c>
      <c r="I138" s="69">
        <v>16</v>
      </c>
      <c r="J138" s="69">
        <f t="shared" si="78"/>
        <v>1043</v>
      </c>
      <c r="K138" s="69">
        <f t="shared" si="79"/>
        <v>544</v>
      </c>
      <c r="L138" s="69">
        <f t="shared" si="80"/>
        <v>40</v>
      </c>
      <c r="M138" s="71">
        <f t="shared" si="81"/>
        <v>0.52157238734419942</v>
      </c>
      <c r="N138" s="76"/>
      <c r="O138" s="69">
        <f t="shared" si="86"/>
        <v>60</v>
      </c>
      <c r="P138" s="69">
        <f t="shared" si="86"/>
        <v>29</v>
      </c>
      <c r="Q138" s="69">
        <f>+U138+X138+AA138+AD138+AG138+AJ138+AM138+AP138+AS138+AV138+AY138+BB138+BE138+BH138+BK138+BN138+BQ138</f>
        <v>0</v>
      </c>
      <c r="R138" s="71">
        <f t="shared" si="85"/>
        <v>0.48333333333333334</v>
      </c>
      <c r="S138" s="70">
        <v>5</v>
      </c>
      <c r="T138" s="69">
        <v>3</v>
      </c>
      <c r="U138" s="69"/>
      <c r="V138" s="70">
        <v>4</v>
      </c>
      <c r="W138" s="69">
        <v>3</v>
      </c>
      <c r="X138" s="69"/>
      <c r="Y138" s="70">
        <v>5</v>
      </c>
      <c r="Z138" s="69">
        <v>2</v>
      </c>
      <c r="AA138" s="69"/>
      <c r="AB138" s="70">
        <v>4</v>
      </c>
      <c r="AC138" s="69">
        <v>2</v>
      </c>
      <c r="AD138" s="69"/>
      <c r="AE138" s="70">
        <v>7</v>
      </c>
      <c r="AF138" s="69">
        <v>5</v>
      </c>
      <c r="AG138" s="69"/>
      <c r="AH138" s="70">
        <v>5</v>
      </c>
      <c r="AI138" s="69">
        <v>1</v>
      </c>
      <c r="AJ138" s="69"/>
      <c r="AK138" s="70">
        <v>2</v>
      </c>
      <c r="AL138" s="69">
        <v>0</v>
      </c>
      <c r="AM138" s="69"/>
      <c r="AN138" s="70">
        <v>3</v>
      </c>
      <c r="AO138" s="69">
        <v>2</v>
      </c>
      <c r="AP138" s="69"/>
      <c r="AQ138" s="70">
        <v>5</v>
      </c>
      <c r="AR138" s="69">
        <v>1</v>
      </c>
      <c r="AS138" s="69"/>
      <c r="AT138" s="70">
        <v>4</v>
      </c>
      <c r="AU138" s="69">
        <v>2</v>
      </c>
      <c r="AV138" s="69"/>
      <c r="AW138" s="70">
        <v>3</v>
      </c>
      <c r="AX138" s="69">
        <v>1</v>
      </c>
      <c r="AY138" s="69"/>
      <c r="AZ138" s="70"/>
      <c r="BA138" s="69"/>
      <c r="BB138" s="69"/>
      <c r="BC138" s="70">
        <v>4</v>
      </c>
      <c r="BD138" s="69">
        <v>2</v>
      </c>
      <c r="BE138" s="69"/>
      <c r="BF138" s="70">
        <v>5</v>
      </c>
      <c r="BG138" s="69">
        <v>2</v>
      </c>
      <c r="BH138" s="69"/>
      <c r="BI138" s="70">
        <v>4</v>
      </c>
      <c r="BJ138" s="69">
        <v>3</v>
      </c>
      <c r="BK138" s="69"/>
      <c r="BL138" s="70"/>
      <c r="BM138" s="69"/>
      <c r="BN138" s="69"/>
      <c r="BO138" s="70"/>
      <c r="BP138" s="69"/>
      <c r="BQ138" s="69"/>
      <c r="BR138" s="70"/>
      <c r="BS138" s="69"/>
      <c r="BT138" s="69"/>
    </row>
    <row r="139" spans="1:72" ht="15.6">
      <c r="A139" s="68">
        <v>12</v>
      </c>
      <c r="B139" s="79" t="s">
        <v>274</v>
      </c>
      <c r="C139" s="78" t="s">
        <v>740</v>
      </c>
      <c r="D139" s="77" t="str">
        <f t="shared" si="77"/>
        <v>RYAN ZOELLNER</v>
      </c>
      <c r="E139" s="69">
        <v>23</v>
      </c>
      <c r="F139" s="69">
        <v>10</v>
      </c>
      <c r="G139" s="69">
        <v>0</v>
      </c>
      <c r="H139" s="71">
        <v>0.43478260869565216</v>
      </c>
      <c r="I139" s="69">
        <v>2</v>
      </c>
      <c r="J139" s="69">
        <f t="shared" si="78"/>
        <v>72</v>
      </c>
      <c r="K139" s="69">
        <f t="shared" si="79"/>
        <v>33</v>
      </c>
      <c r="L139" s="69">
        <f t="shared" si="80"/>
        <v>0</v>
      </c>
      <c r="M139" s="71">
        <f t="shared" si="81"/>
        <v>0.45833333333333331</v>
      </c>
      <c r="N139" s="76"/>
      <c r="O139" s="69">
        <f t="shared" si="86"/>
        <v>49</v>
      </c>
      <c r="P139" s="69">
        <f t="shared" si="86"/>
        <v>23</v>
      </c>
      <c r="Q139" s="69">
        <f>+U139+X139+AA139+AD139+AG139+AJ139+AM139+AP139+AS139+AV139+AY139+BB139+BE139+BH139+BK139+BN139+BQ139</f>
        <v>0</v>
      </c>
      <c r="R139" s="71">
        <f t="shared" si="85"/>
        <v>0.46938775510204084</v>
      </c>
      <c r="S139" s="70">
        <v>1</v>
      </c>
      <c r="T139" s="69">
        <v>1</v>
      </c>
      <c r="U139" s="69"/>
      <c r="V139" s="70">
        <v>3</v>
      </c>
      <c r="W139" s="69">
        <v>2</v>
      </c>
      <c r="X139" s="69"/>
      <c r="Y139" s="70">
        <v>2</v>
      </c>
      <c r="Z139" s="69">
        <v>1</v>
      </c>
      <c r="AA139" s="69"/>
      <c r="AB139" s="70">
        <v>4</v>
      </c>
      <c r="AC139" s="69">
        <v>2</v>
      </c>
      <c r="AD139" s="69"/>
      <c r="AE139" s="70">
        <v>3</v>
      </c>
      <c r="AF139" s="69">
        <v>2</v>
      </c>
      <c r="AG139" s="69"/>
      <c r="AH139" s="70">
        <v>6</v>
      </c>
      <c r="AI139" s="69">
        <v>5</v>
      </c>
      <c r="AJ139" s="69"/>
      <c r="AK139" s="70">
        <v>4</v>
      </c>
      <c r="AL139" s="69">
        <v>0</v>
      </c>
      <c r="AM139" s="69"/>
      <c r="AN139" s="70">
        <v>4</v>
      </c>
      <c r="AO139" s="69">
        <v>1</v>
      </c>
      <c r="AP139" s="69"/>
      <c r="AQ139" s="70">
        <v>5</v>
      </c>
      <c r="AR139" s="69">
        <v>2</v>
      </c>
      <c r="AS139" s="69"/>
      <c r="AT139" s="70">
        <v>5</v>
      </c>
      <c r="AU139" s="69">
        <v>2</v>
      </c>
      <c r="AV139" s="69"/>
      <c r="AW139" s="70">
        <v>4</v>
      </c>
      <c r="AX139" s="69">
        <v>1</v>
      </c>
      <c r="AY139" s="69"/>
      <c r="AZ139" s="70"/>
      <c r="BA139" s="69"/>
      <c r="BB139" s="69"/>
      <c r="BC139" s="70"/>
      <c r="BD139" s="69"/>
      <c r="BE139" s="69"/>
      <c r="BF139" s="70">
        <v>5</v>
      </c>
      <c r="BG139" s="69">
        <v>2</v>
      </c>
      <c r="BH139" s="69"/>
      <c r="BI139" s="70">
        <v>3</v>
      </c>
      <c r="BJ139" s="69">
        <v>2</v>
      </c>
      <c r="BK139" s="69"/>
      <c r="BL139" s="70"/>
      <c r="BM139" s="69"/>
      <c r="BN139" s="69"/>
      <c r="BO139" s="70"/>
      <c r="BP139" s="69"/>
      <c r="BQ139" s="69"/>
      <c r="BR139" s="70"/>
      <c r="BS139" s="69"/>
      <c r="BT139" s="69"/>
    </row>
    <row r="140" spans="1:72" ht="15.6">
      <c r="A140" s="68">
        <v>13</v>
      </c>
      <c r="B140" s="79" t="s">
        <v>530</v>
      </c>
      <c r="C140" s="78" t="s">
        <v>745</v>
      </c>
      <c r="D140" s="77" t="str">
        <f t="shared" si="77"/>
        <v>RAY HILLMAN</v>
      </c>
      <c r="E140" s="69">
        <v>1667</v>
      </c>
      <c r="F140" s="69">
        <v>967</v>
      </c>
      <c r="G140" s="69">
        <v>40</v>
      </c>
      <c r="H140" s="71">
        <v>0.5800839832033593</v>
      </c>
      <c r="I140" s="69">
        <v>25</v>
      </c>
      <c r="J140" s="69">
        <f t="shared" si="78"/>
        <v>1723</v>
      </c>
      <c r="K140" s="69">
        <f t="shared" si="79"/>
        <v>993</v>
      </c>
      <c r="L140" s="69">
        <f t="shared" si="80"/>
        <v>41</v>
      </c>
      <c r="M140" s="71">
        <f t="shared" si="81"/>
        <v>0.5763203714451538</v>
      </c>
      <c r="N140" s="76"/>
      <c r="O140" s="69">
        <f t="shared" si="86"/>
        <v>56</v>
      </c>
      <c r="P140" s="69">
        <f t="shared" si="86"/>
        <v>26</v>
      </c>
      <c r="Q140" s="69">
        <f>+U140+X140+AA140+AD140+AG140+AJ140+AM140+AP140+AS140+AV140+AY140+BB140+BE140+BH140+BK140+BN140+BQ140</f>
        <v>1</v>
      </c>
      <c r="R140" s="71">
        <f t="shared" si="85"/>
        <v>0.4642857142857143</v>
      </c>
      <c r="S140" s="70">
        <v>5</v>
      </c>
      <c r="T140" s="69">
        <v>3</v>
      </c>
      <c r="U140" s="69"/>
      <c r="V140" s="70">
        <v>4</v>
      </c>
      <c r="W140" s="69">
        <v>2</v>
      </c>
      <c r="X140" s="69"/>
      <c r="Y140" s="70">
        <v>4</v>
      </c>
      <c r="Z140" s="69">
        <v>1</v>
      </c>
      <c r="AA140" s="69"/>
      <c r="AB140" s="70"/>
      <c r="AC140" s="69"/>
      <c r="AD140" s="69"/>
      <c r="AE140" s="70"/>
      <c r="AF140" s="69"/>
      <c r="AG140" s="69"/>
      <c r="AH140" s="70">
        <v>7</v>
      </c>
      <c r="AI140" s="69">
        <v>5</v>
      </c>
      <c r="AJ140" s="69"/>
      <c r="AK140" s="70">
        <v>4</v>
      </c>
      <c r="AL140" s="69">
        <v>1</v>
      </c>
      <c r="AM140" s="69">
        <v>1</v>
      </c>
      <c r="AN140" s="70">
        <v>4</v>
      </c>
      <c r="AO140" s="69">
        <v>0</v>
      </c>
      <c r="AP140" s="69"/>
      <c r="AQ140" s="70">
        <v>5</v>
      </c>
      <c r="AR140" s="69">
        <v>3</v>
      </c>
      <c r="AS140" s="69"/>
      <c r="AT140" s="70">
        <v>6</v>
      </c>
      <c r="AU140" s="69">
        <v>4</v>
      </c>
      <c r="AV140" s="69"/>
      <c r="AW140" s="70">
        <v>4</v>
      </c>
      <c r="AX140" s="69">
        <v>1</v>
      </c>
      <c r="AY140" s="69"/>
      <c r="AZ140" s="70"/>
      <c r="BA140" s="69"/>
      <c r="BB140" s="69"/>
      <c r="BC140" s="70">
        <v>4</v>
      </c>
      <c r="BD140" s="69">
        <v>2</v>
      </c>
      <c r="BE140" s="69"/>
      <c r="BF140" s="70">
        <v>5</v>
      </c>
      <c r="BG140" s="69">
        <v>3</v>
      </c>
      <c r="BH140" s="69"/>
      <c r="BI140" s="70">
        <v>4</v>
      </c>
      <c r="BJ140" s="69">
        <v>1</v>
      </c>
      <c r="BK140" s="69"/>
      <c r="BL140" s="70"/>
      <c r="BM140" s="69"/>
      <c r="BN140" s="69"/>
      <c r="BO140" s="70"/>
      <c r="BP140" s="69"/>
      <c r="BQ140" s="69"/>
      <c r="BR140" s="70"/>
      <c r="BS140" s="69"/>
      <c r="BT140" s="69"/>
    </row>
    <row r="141" spans="1:72" ht="15.6">
      <c r="A141" s="68">
        <v>14</v>
      </c>
      <c r="B141" s="79" t="s">
        <v>536</v>
      </c>
      <c r="C141" s="78" t="s">
        <v>698</v>
      </c>
      <c r="D141" s="77" t="str">
        <f t="shared" si="77"/>
        <v>JASON HART</v>
      </c>
      <c r="E141" s="69">
        <v>63</v>
      </c>
      <c r="F141" s="69">
        <v>37</v>
      </c>
      <c r="G141" s="69">
        <v>1</v>
      </c>
      <c r="H141" s="71">
        <v>0.58730158730158732</v>
      </c>
      <c r="I141" s="69">
        <v>2</v>
      </c>
      <c r="J141" s="69">
        <f t="shared" si="78"/>
        <v>126</v>
      </c>
      <c r="K141" s="69">
        <f t="shared" si="79"/>
        <v>62</v>
      </c>
      <c r="L141" s="69">
        <f t="shared" si="80"/>
        <v>1</v>
      </c>
      <c r="M141" s="71">
        <f t="shared" si="81"/>
        <v>0.49206349206349204</v>
      </c>
      <c r="N141" s="76"/>
      <c r="O141" s="69">
        <f t="shared" si="86"/>
        <v>63</v>
      </c>
      <c r="P141" s="69">
        <f t="shared" si="86"/>
        <v>25</v>
      </c>
      <c r="Q141" s="69">
        <f>+U141+X141+AA141+AD141+AG141+AJ141+AM141+AP141+AS141+AV141+AY141+BB141+BE141+BH141+BK141+BN141+BQ141</f>
        <v>0</v>
      </c>
      <c r="R141" s="71">
        <f t="shared" si="85"/>
        <v>0.3968253968253968</v>
      </c>
      <c r="S141" s="70">
        <v>6</v>
      </c>
      <c r="T141" s="69">
        <v>1</v>
      </c>
      <c r="U141" s="69"/>
      <c r="V141" s="70">
        <v>4</v>
      </c>
      <c r="W141" s="69">
        <v>2</v>
      </c>
      <c r="X141" s="69"/>
      <c r="Y141" s="70">
        <v>5</v>
      </c>
      <c r="Z141" s="69">
        <v>2</v>
      </c>
      <c r="AA141" s="69"/>
      <c r="AB141" s="70">
        <v>4</v>
      </c>
      <c r="AC141" s="69">
        <v>1</v>
      </c>
      <c r="AD141" s="69"/>
      <c r="AE141" s="70">
        <v>7</v>
      </c>
      <c r="AF141" s="69">
        <v>4</v>
      </c>
      <c r="AG141" s="69"/>
      <c r="AH141" s="70">
        <v>7</v>
      </c>
      <c r="AI141" s="69">
        <v>4</v>
      </c>
      <c r="AJ141" s="69"/>
      <c r="AK141" s="70">
        <v>3</v>
      </c>
      <c r="AL141" s="69">
        <v>2</v>
      </c>
      <c r="AM141" s="69"/>
      <c r="AN141" s="70">
        <v>3</v>
      </c>
      <c r="AO141" s="69">
        <v>0</v>
      </c>
      <c r="AP141" s="69"/>
      <c r="AQ141" s="70">
        <v>4</v>
      </c>
      <c r="AR141" s="69">
        <v>2</v>
      </c>
      <c r="AS141" s="69"/>
      <c r="AT141" s="70">
        <v>6</v>
      </c>
      <c r="AU141" s="69">
        <v>4</v>
      </c>
      <c r="AV141" s="69"/>
      <c r="AW141" s="70">
        <v>3</v>
      </c>
      <c r="AX141" s="69">
        <v>0</v>
      </c>
      <c r="AY141" s="69"/>
      <c r="AZ141" s="70"/>
      <c r="BA141" s="69"/>
      <c r="BB141" s="69"/>
      <c r="BC141" s="70">
        <v>3</v>
      </c>
      <c r="BD141" s="69">
        <v>1</v>
      </c>
      <c r="BE141" s="69"/>
      <c r="BF141" s="70">
        <v>4</v>
      </c>
      <c r="BG141" s="69">
        <v>2</v>
      </c>
      <c r="BH141" s="69"/>
      <c r="BI141" s="70">
        <v>4</v>
      </c>
      <c r="BJ141" s="69">
        <v>0</v>
      </c>
      <c r="BK141" s="69"/>
      <c r="BL141" s="70"/>
      <c r="BM141" s="69"/>
      <c r="BN141" s="69"/>
      <c r="BO141" s="70"/>
      <c r="BP141" s="69"/>
      <c r="BQ141" s="69"/>
      <c r="BR141" s="70"/>
      <c r="BS141" s="69"/>
      <c r="BT141" s="69"/>
    </row>
    <row r="142" spans="1:72" ht="15.6">
      <c r="A142" s="68">
        <v>15</v>
      </c>
      <c r="B142" s="79" t="s">
        <v>281</v>
      </c>
      <c r="C142" s="78" t="s">
        <v>745</v>
      </c>
      <c r="D142" s="77" t="str">
        <f t="shared" si="77"/>
        <v>RAY WILSON</v>
      </c>
      <c r="E142" s="69">
        <v>162</v>
      </c>
      <c r="F142" s="69">
        <v>89</v>
      </c>
      <c r="G142" s="69">
        <v>2</v>
      </c>
      <c r="H142" s="71">
        <v>0.54938271604938271</v>
      </c>
      <c r="I142" s="69">
        <v>5</v>
      </c>
      <c r="J142" s="69">
        <f t="shared" si="78"/>
        <v>162</v>
      </c>
      <c r="K142" s="69">
        <f t="shared" si="79"/>
        <v>89</v>
      </c>
      <c r="L142" s="69">
        <f t="shared" si="80"/>
        <v>2</v>
      </c>
      <c r="M142" s="71">
        <f t="shared" si="81"/>
        <v>0.54938271604938271</v>
      </c>
      <c r="N142" s="76"/>
      <c r="O142" s="69">
        <f t="shared" si="86"/>
        <v>0</v>
      </c>
      <c r="P142" s="69">
        <f t="shared" si="86"/>
        <v>0</v>
      </c>
      <c r="Q142" s="69">
        <f>+U142+X142+AA142+AD142+AG142+AJ142+AM142+AP142+AS142+AV142+AY142+BB142+BE142+BH142+BK142+BN142+BQ142</f>
        <v>0</v>
      </c>
      <c r="R142" s="71"/>
      <c r="S142" s="70"/>
      <c r="T142" s="69"/>
      <c r="U142" s="69"/>
      <c r="V142" s="70"/>
      <c r="W142" s="69"/>
      <c r="X142" s="69"/>
      <c r="Y142" s="70"/>
      <c r="Z142" s="69"/>
      <c r="AA142" s="69"/>
      <c r="AB142" s="70"/>
      <c r="AC142" s="69"/>
      <c r="AD142" s="69"/>
      <c r="AE142" s="70"/>
      <c r="AF142" s="69"/>
      <c r="AG142" s="69"/>
      <c r="AH142" s="70"/>
      <c r="AI142" s="69"/>
      <c r="AJ142" s="69"/>
      <c r="AK142" s="70"/>
      <c r="AL142" s="69"/>
      <c r="AM142" s="69"/>
      <c r="AN142" s="70"/>
      <c r="AO142" s="69"/>
      <c r="AP142" s="69"/>
      <c r="AQ142" s="70"/>
      <c r="AR142" s="69"/>
      <c r="AS142" s="69"/>
      <c r="AT142" s="70"/>
      <c r="AU142" s="69"/>
      <c r="AV142" s="69"/>
      <c r="AW142" s="70"/>
      <c r="AX142" s="69"/>
      <c r="AY142" s="69"/>
      <c r="AZ142" s="70"/>
      <c r="BA142" s="69"/>
      <c r="BB142" s="69"/>
      <c r="BC142" s="70"/>
      <c r="BD142" s="69"/>
      <c r="BE142" s="69"/>
      <c r="BF142" s="70"/>
      <c r="BG142" s="69"/>
      <c r="BH142" s="69"/>
      <c r="BI142" s="70"/>
      <c r="BJ142" s="69"/>
      <c r="BK142" s="69"/>
      <c r="BL142" s="70"/>
      <c r="BM142" s="69"/>
      <c r="BN142" s="69"/>
      <c r="BO142" s="70"/>
      <c r="BP142" s="69"/>
      <c r="BQ142" s="69"/>
      <c r="BR142" s="70"/>
      <c r="BS142" s="69"/>
      <c r="BT142" s="69"/>
    </row>
    <row r="143" spans="1:72" ht="16.2">
      <c r="A143" s="68"/>
      <c r="B143" s="75" t="s">
        <v>744</v>
      </c>
      <c r="C143" s="74"/>
      <c r="D143" s="74"/>
      <c r="E143" s="69">
        <f>SUM(E128:E142)</f>
        <v>7524</v>
      </c>
      <c r="F143" s="69">
        <f>SUM(F128:F142)</f>
        <v>4240</v>
      </c>
      <c r="G143" s="69">
        <f>SUM(G128:G142)</f>
        <v>249</v>
      </c>
      <c r="H143" s="71">
        <f>+F143/E143</f>
        <v>0.56353003721424777</v>
      </c>
      <c r="I143" s="69">
        <f>AVERAGE(I128:I142)</f>
        <v>9.4</v>
      </c>
      <c r="J143" s="69">
        <f>SUM(J128:J142)</f>
        <v>8231</v>
      </c>
      <c r="K143" s="69">
        <f>SUM(K128:K142)</f>
        <v>4613</v>
      </c>
      <c r="L143" s="69">
        <f>SUM(L128:L142)</f>
        <v>262</v>
      </c>
      <c r="M143" s="71">
        <f>+K143/J143</f>
        <v>0.56044223059166565</v>
      </c>
      <c r="N143" s="73"/>
      <c r="O143" s="72">
        <f>SUM(O128:O142)</f>
        <v>707</v>
      </c>
      <c r="P143" s="69">
        <f>SUM(P128:P142)</f>
        <v>373</v>
      </c>
      <c r="Q143" s="69">
        <f>SUM(Q128:Q142)</f>
        <v>13</v>
      </c>
      <c r="R143" s="71">
        <f>+P143/O143</f>
        <v>0.52758132956152759</v>
      </c>
      <c r="S143" s="70">
        <f t="shared" ref="S143:AX143" si="87">SUM(S128:S142)</f>
        <v>56</v>
      </c>
      <c r="T143" s="69">
        <f t="shared" si="87"/>
        <v>36</v>
      </c>
      <c r="U143" s="69">
        <f t="shared" si="87"/>
        <v>2</v>
      </c>
      <c r="V143" s="70">
        <f t="shared" si="87"/>
        <v>45</v>
      </c>
      <c r="W143" s="69">
        <f t="shared" si="87"/>
        <v>27</v>
      </c>
      <c r="X143" s="69">
        <f t="shared" si="87"/>
        <v>0</v>
      </c>
      <c r="Y143" s="70">
        <f t="shared" si="87"/>
        <v>50</v>
      </c>
      <c r="Z143" s="69">
        <f t="shared" si="87"/>
        <v>25</v>
      </c>
      <c r="AA143" s="69">
        <f t="shared" si="87"/>
        <v>1</v>
      </c>
      <c r="AB143" s="70">
        <f t="shared" si="87"/>
        <v>44</v>
      </c>
      <c r="AC143" s="69">
        <f t="shared" si="87"/>
        <v>21</v>
      </c>
      <c r="AD143" s="69">
        <f t="shared" si="87"/>
        <v>0</v>
      </c>
      <c r="AE143" s="70">
        <f t="shared" si="87"/>
        <v>69</v>
      </c>
      <c r="AF143" s="69">
        <f t="shared" si="87"/>
        <v>43</v>
      </c>
      <c r="AG143" s="69">
        <f t="shared" si="87"/>
        <v>2</v>
      </c>
      <c r="AH143" s="70">
        <f t="shared" si="87"/>
        <v>71</v>
      </c>
      <c r="AI143" s="69">
        <f t="shared" si="87"/>
        <v>45</v>
      </c>
      <c r="AJ143" s="69">
        <f t="shared" si="87"/>
        <v>4</v>
      </c>
      <c r="AK143" s="70">
        <f t="shared" si="87"/>
        <v>42</v>
      </c>
      <c r="AL143" s="69">
        <f t="shared" si="87"/>
        <v>16</v>
      </c>
      <c r="AM143" s="69">
        <f t="shared" si="87"/>
        <v>1</v>
      </c>
      <c r="AN143" s="70">
        <f t="shared" si="87"/>
        <v>44</v>
      </c>
      <c r="AO143" s="69">
        <f t="shared" si="87"/>
        <v>22</v>
      </c>
      <c r="AP143" s="69">
        <f t="shared" si="87"/>
        <v>0</v>
      </c>
      <c r="AQ143" s="70">
        <f t="shared" si="87"/>
        <v>49</v>
      </c>
      <c r="AR143" s="69">
        <f t="shared" si="87"/>
        <v>23</v>
      </c>
      <c r="AS143" s="69">
        <f t="shared" si="87"/>
        <v>0</v>
      </c>
      <c r="AT143" s="70">
        <f t="shared" si="87"/>
        <v>57</v>
      </c>
      <c r="AU143" s="69">
        <f t="shared" si="87"/>
        <v>36</v>
      </c>
      <c r="AV143" s="69">
        <f t="shared" si="87"/>
        <v>1</v>
      </c>
      <c r="AW143" s="70">
        <f t="shared" si="87"/>
        <v>37</v>
      </c>
      <c r="AX143" s="69">
        <f t="shared" si="87"/>
        <v>12</v>
      </c>
      <c r="AY143" s="69">
        <f t="shared" ref="AY143:BT143" si="88">SUM(AY128:AY142)</f>
        <v>0</v>
      </c>
      <c r="AZ143" s="70">
        <f t="shared" si="88"/>
        <v>0</v>
      </c>
      <c r="BA143" s="69">
        <f t="shared" si="88"/>
        <v>0</v>
      </c>
      <c r="BB143" s="69">
        <f t="shared" si="88"/>
        <v>0</v>
      </c>
      <c r="BC143" s="70">
        <f t="shared" si="88"/>
        <v>47</v>
      </c>
      <c r="BD143" s="69">
        <f t="shared" si="88"/>
        <v>20</v>
      </c>
      <c r="BE143" s="69">
        <f t="shared" si="88"/>
        <v>1</v>
      </c>
      <c r="BF143" s="70">
        <f t="shared" si="88"/>
        <v>50</v>
      </c>
      <c r="BG143" s="69">
        <f t="shared" si="88"/>
        <v>27</v>
      </c>
      <c r="BH143" s="69">
        <f t="shared" si="88"/>
        <v>0</v>
      </c>
      <c r="BI143" s="70">
        <f t="shared" si="88"/>
        <v>46</v>
      </c>
      <c r="BJ143" s="69">
        <f t="shared" si="88"/>
        <v>20</v>
      </c>
      <c r="BK143" s="69">
        <f t="shared" si="88"/>
        <v>1</v>
      </c>
      <c r="BL143" s="70">
        <f t="shared" si="88"/>
        <v>0</v>
      </c>
      <c r="BM143" s="69">
        <f t="shared" si="88"/>
        <v>0</v>
      </c>
      <c r="BN143" s="69">
        <f t="shared" si="88"/>
        <v>0</v>
      </c>
      <c r="BO143" s="70">
        <f t="shared" si="88"/>
        <v>0</v>
      </c>
      <c r="BP143" s="69">
        <f t="shared" si="88"/>
        <v>0</v>
      </c>
      <c r="BQ143" s="69">
        <f t="shared" si="88"/>
        <v>0</v>
      </c>
      <c r="BR143" s="70">
        <f t="shared" si="88"/>
        <v>0</v>
      </c>
      <c r="BS143" s="69">
        <f t="shared" si="88"/>
        <v>0</v>
      </c>
      <c r="BT143" s="69">
        <f t="shared" si="88"/>
        <v>0</v>
      </c>
    </row>
    <row r="144" spans="1:72" ht="15.6">
      <c r="A144" s="68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  <c r="BM144" s="67"/>
      <c r="BN144" s="67"/>
      <c r="BO144" s="67"/>
      <c r="BP144" s="67"/>
      <c r="BQ144" s="67"/>
      <c r="BR144" s="67"/>
      <c r="BS144" s="67"/>
      <c r="BT144" s="67"/>
    </row>
    <row r="145" spans="1:72" ht="19.8">
      <c r="A145" s="91">
        <v>9</v>
      </c>
      <c r="B145" s="90" t="s">
        <v>743</v>
      </c>
      <c r="C145" s="90"/>
      <c r="D145" s="90"/>
      <c r="E145" s="89"/>
      <c r="F145" s="89"/>
      <c r="G145" s="89"/>
      <c r="H145" s="89"/>
      <c r="I145" s="88" t="s">
        <v>677</v>
      </c>
      <c r="J145" s="68" t="s">
        <v>268</v>
      </c>
      <c r="K145" s="68" t="s">
        <v>267</v>
      </c>
      <c r="L145" s="68" t="s">
        <v>266</v>
      </c>
      <c r="M145" s="68" t="s">
        <v>265</v>
      </c>
      <c r="N145" s="73"/>
      <c r="O145" s="88" t="s">
        <v>268</v>
      </c>
      <c r="P145" s="68" t="s">
        <v>267</v>
      </c>
      <c r="Q145" s="68" t="s">
        <v>266</v>
      </c>
      <c r="R145" s="69" t="s">
        <v>265</v>
      </c>
      <c r="S145" s="68" t="s">
        <v>268</v>
      </c>
      <c r="T145" s="68" t="s">
        <v>267</v>
      </c>
      <c r="U145" s="68" t="s">
        <v>266</v>
      </c>
      <c r="V145" s="68" t="s">
        <v>268</v>
      </c>
      <c r="W145" s="68" t="s">
        <v>267</v>
      </c>
      <c r="X145" s="68" t="s">
        <v>266</v>
      </c>
      <c r="Y145" s="68" t="s">
        <v>268</v>
      </c>
      <c r="Z145" s="68" t="s">
        <v>267</v>
      </c>
      <c r="AA145" s="68" t="s">
        <v>266</v>
      </c>
      <c r="AB145" s="68" t="s">
        <v>268</v>
      </c>
      <c r="AC145" s="68" t="s">
        <v>267</v>
      </c>
      <c r="AD145" s="68" t="s">
        <v>266</v>
      </c>
      <c r="AE145" s="68" t="s">
        <v>268</v>
      </c>
      <c r="AF145" s="68" t="s">
        <v>267</v>
      </c>
      <c r="AG145" s="68" t="s">
        <v>266</v>
      </c>
      <c r="AH145" s="68" t="s">
        <v>268</v>
      </c>
      <c r="AI145" s="68" t="s">
        <v>267</v>
      </c>
      <c r="AJ145" s="68" t="s">
        <v>266</v>
      </c>
      <c r="AK145" s="68" t="s">
        <v>268</v>
      </c>
      <c r="AL145" s="68" t="s">
        <v>267</v>
      </c>
      <c r="AM145" s="68" t="s">
        <v>266</v>
      </c>
      <c r="AN145" s="68" t="s">
        <v>268</v>
      </c>
      <c r="AO145" s="68" t="s">
        <v>267</v>
      </c>
      <c r="AP145" s="68" t="s">
        <v>266</v>
      </c>
      <c r="AQ145" s="68" t="s">
        <v>268</v>
      </c>
      <c r="AR145" s="68" t="s">
        <v>267</v>
      </c>
      <c r="AS145" s="68" t="s">
        <v>266</v>
      </c>
      <c r="AT145" s="68" t="s">
        <v>268</v>
      </c>
      <c r="AU145" s="68" t="s">
        <v>267</v>
      </c>
      <c r="AV145" s="68" t="s">
        <v>266</v>
      </c>
      <c r="AW145" s="68" t="s">
        <v>268</v>
      </c>
      <c r="AX145" s="68" t="s">
        <v>267</v>
      </c>
      <c r="AY145" s="68" t="s">
        <v>266</v>
      </c>
      <c r="AZ145" s="68" t="s">
        <v>268</v>
      </c>
      <c r="BA145" s="68" t="s">
        <v>267</v>
      </c>
      <c r="BB145" s="68" t="s">
        <v>266</v>
      </c>
      <c r="BC145" s="68" t="s">
        <v>268</v>
      </c>
      <c r="BD145" s="68" t="s">
        <v>267</v>
      </c>
      <c r="BE145" s="68" t="s">
        <v>266</v>
      </c>
      <c r="BF145" s="68" t="s">
        <v>268</v>
      </c>
      <c r="BG145" s="68" t="s">
        <v>267</v>
      </c>
      <c r="BH145" s="68" t="s">
        <v>266</v>
      </c>
      <c r="BI145" s="68" t="s">
        <v>268</v>
      </c>
      <c r="BJ145" s="68" t="s">
        <v>267</v>
      </c>
      <c r="BK145" s="68" t="s">
        <v>266</v>
      </c>
      <c r="BL145" s="68" t="s">
        <v>268</v>
      </c>
      <c r="BM145" s="68" t="s">
        <v>267</v>
      </c>
      <c r="BN145" s="68" t="s">
        <v>266</v>
      </c>
      <c r="BO145" s="68" t="s">
        <v>268</v>
      </c>
      <c r="BP145" s="68" t="s">
        <v>267</v>
      </c>
      <c r="BQ145" s="68" t="s">
        <v>266</v>
      </c>
      <c r="BR145" s="68" t="s">
        <v>268</v>
      </c>
      <c r="BS145" s="68" t="s">
        <v>267</v>
      </c>
      <c r="BT145" s="68" t="s">
        <v>266</v>
      </c>
    </row>
    <row r="146" spans="1:72" ht="15.6">
      <c r="A146" s="68">
        <v>1</v>
      </c>
      <c r="B146" s="87" t="s">
        <v>317</v>
      </c>
      <c r="C146" s="77" t="s">
        <v>742</v>
      </c>
      <c r="D146" s="77" t="str">
        <f t="shared" ref="D146:D159" si="89">TRIM(CONCATENATE(C146," ",B146))</f>
        <v>JAY TRAYLOR</v>
      </c>
      <c r="E146" s="83">
        <v>1076</v>
      </c>
      <c r="F146" s="83">
        <v>636</v>
      </c>
      <c r="G146" s="83">
        <v>44</v>
      </c>
      <c r="H146" s="86">
        <v>0.59107806691449816</v>
      </c>
      <c r="I146" s="69">
        <v>16</v>
      </c>
      <c r="J146" s="83">
        <f t="shared" ref="J146:J159" si="90">E146+O146</f>
        <v>1137</v>
      </c>
      <c r="K146" s="83">
        <f t="shared" ref="K146:K159" si="91">F146+P146</f>
        <v>678</v>
      </c>
      <c r="L146" s="83">
        <f t="shared" ref="L146:L159" si="92">G146+Q146</f>
        <v>46</v>
      </c>
      <c r="M146" s="86">
        <f t="shared" ref="M146:M159" si="93">K146/J146</f>
        <v>0.59630606860158308</v>
      </c>
      <c r="N146" s="85"/>
      <c r="O146" s="69">
        <f t="shared" ref="O146:O159" si="94">+S146+V146+Y146+AB146+AE146+AH146+AK146+AN146+AQ146+AT146+AW146+AZ146+BC146+BF146+BI146+BL146+BO146</f>
        <v>61</v>
      </c>
      <c r="P146" s="83">
        <f t="shared" ref="P146:P159" si="95">+T146+W146+Z146+AC146+AF146+AI146+AL146+AO146+AR146+AU146+AX146+BA146+BD146+BG146+BJ146+BM146+BP146</f>
        <v>42</v>
      </c>
      <c r="Q146" s="83">
        <f t="shared" ref="Q146:Q159" si="96">+U146+X146+AA146+AD146+AG146+AJ146+AM146+AP146+AS146+AV146+AY146+BB146+BE146+BH146+BK146+BN146+BQ146</f>
        <v>2</v>
      </c>
      <c r="R146" s="71">
        <f t="shared" ref="R146:R160" si="97">+P146/O146</f>
        <v>0.68852459016393441</v>
      </c>
      <c r="S146" s="84">
        <v>6</v>
      </c>
      <c r="T146" s="83">
        <v>4</v>
      </c>
      <c r="U146" s="83"/>
      <c r="V146" s="84">
        <v>5</v>
      </c>
      <c r="W146" s="83">
        <v>3</v>
      </c>
      <c r="X146" s="83">
        <v>1</v>
      </c>
      <c r="Y146" s="84">
        <v>4</v>
      </c>
      <c r="Z146" s="83">
        <v>2</v>
      </c>
      <c r="AA146" s="83"/>
      <c r="AB146" s="84">
        <v>7</v>
      </c>
      <c r="AC146" s="83">
        <v>5</v>
      </c>
      <c r="AD146" s="83">
        <v>1</v>
      </c>
      <c r="AE146" s="84">
        <v>6</v>
      </c>
      <c r="AF146" s="83">
        <v>4</v>
      </c>
      <c r="AG146" s="83"/>
      <c r="AH146" s="84">
        <v>3</v>
      </c>
      <c r="AI146" s="83">
        <v>2</v>
      </c>
      <c r="AJ146" s="83"/>
      <c r="AK146" s="84">
        <v>4</v>
      </c>
      <c r="AL146" s="83">
        <v>4</v>
      </c>
      <c r="AM146" s="83"/>
      <c r="AN146" s="84">
        <v>5</v>
      </c>
      <c r="AO146" s="83">
        <v>4</v>
      </c>
      <c r="AP146" s="83"/>
      <c r="AQ146" s="84"/>
      <c r="AR146" s="83"/>
      <c r="AS146" s="83"/>
      <c r="AT146" s="84">
        <v>3</v>
      </c>
      <c r="AU146" s="83">
        <v>1</v>
      </c>
      <c r="AV146" s="83"/>
      <c r="AW146" s="84">
        <v>3</v>
      </c>
      <c r="AX146" s="83">
        <v>2</v>
      </c>
      <c r="AY146" s="83"/>
      <c r="AZ146" s="84">
        <v>6</v>
      </c>
      <c r="BA146" s="83">
        <v>5</v>
      </c>
      <c r="BB146" s="83"/>
      <c r="BC146" s="84"/>
      <c r="BD146" s="83"/>
      <c r="BE146" s="83"/>
      <c r="BF146" s="84">
        <v>4</v>
      </c>
      <c r="BG146" s="83">
        <v>3</v>
      </c>
      <c r="BH146" s="83"/>
      <c r="BI146" s="84">
        <v>5</v>
      </c>
      <c r="BJ146" s="83">
        <v>3</v>
      </c>
      <c r="BK146" s="83"/>
      <c r="BL146" s="84"/>
      <c r="BM146" s="83"/>
      <c r="BN146" s="83"/>
      <c r="BO146" s="84"/>
      <c r="BP146" s="83"/>
      <c r="BQ146" s="83"/>
      <c r="BR146" s="84"/>
      <c r="BS146" s="83"/>
      <c r="BT146" s="83"/>
    </row>
    <row r="147" spans="1:72" ht="15.6">
      <c r="A147" s="68">
        <v>2</v>
      </c>
      <c r="B147" s="79" t="s">
        <v>341</v>
      </c>
      <c r="C147" s="78" t="s">
        <v>741</v>
      </c>
      <c r="D147" s="77" t="str">
        <f t="shared" si="89"/>
        <v>DEREK STARK</v>
      </c>
      <c r="E147" s="69">
        <v>191</v>
      </c>
      <c r="F147" s="69">
        <v>103</v>
      </c>
      <c r="G147" s="69">
        <v>2</v>
      </c>
      <c r="H147" s="71">
        <v>0.53926701570680624</v>
      </c>
      <c r="I147" s="69">
        <v>5</v>
      </c>
      <c r="J147" s="69">
        <f t="shared" si="90"/>
        <v>260</v>
      </c>
      <c r="K147" s="69">
        <f t="shared" si="91"/>
        <v>148</v>
      </c>
      <c r="L147" s="69">
        <f t="shared" si="92"/>
        <v>3</v>
      </c>
      <c r="M147" s="71">
        <f t="shared" si="93"/>
        <v>0.56923076923076921</v>
      </c>
      <c r="N147" s="76"/>
      <c r="O147" s="69">
        <f t="shared" si="94"/>
        <v>69</v>
      </c>
      <c r="P147" s="69">
        <f t="shared" si="95"/>
        <v>45</v>
      </c>
      <c r="Q147" s="69">
        <f t="shared" si="96"/>
        <v>1</v>
      </c>
      <c r="R147" s="71">
        <f t="shared" si="97"/>
        <v>0.65217391304347827</v>
      </c>
      <c r="S147" s="70">
        <v>6</v>
      </c>
      <c r="T147" s="69">
        <v>4</v>
      </c>
      <c r="U147" s="69"/>
      <c r="V147" s="70">
        <v>5</v>
      </c>
      <c r="W147" s="69">
        <v>5</v>
      </c>
      <c r="X147" s="69"/>
      <c r="Y147" s="70">
        <v>5</v>
      </c>
      <c r="Z147" s="69">
        <v>4</v>
      </c>
      <c r="AA147" s="69"/>
      <c r="AB147" s="70">
        <v>4</v>
      </c>
      <c r="AC147" s="69">
        <v>3</v>
      </c>
      <c r="AD147" s="69"/>
      <c r="AE147" s="70">
        <v>6</v>
      </c>
      <c r="AF147" s="69">
        <v>4</v>
      </c>
      <c r="AG147" s="69"/>
      <c r="AH147" s="70">
        <v>4</v>
      </c>
      <c r="AI147" s="69">
        <v>3</v>
      </c>
      <c r="AJ147" s="69"/>
      <c r="AK147" s="70">
        <v>6</v>
      </c>
      <c r="AL147" s="69">
        <v>3</v>
      </c>
      <c r="AM147" s="69"/>
      <c r="AN147" s="70">
        <v>5</v>
      </c>
      <c r="AO147" s="69">
        <v>1</v>
      </c>
      <c r="AP147" s="69"/>
      <c r="AQ147" s="70"/>
      <c r="AR147" s="69"/>
      <c r="AS147" s="69"/>
      <c r="AT147" s="70">
        <v>6</v>
      </c>
      <c r="AU147" s="69">
        <v>5</v>
      </c>
      <c r="AV147" s="69"/>
      <c r="AW147" s="70">
        <v>3</v>
      </c>
      <c r="AX147" s="69">
        <v>3</v>
      </c>
      <c r="AY147" s="69"/>
      <c r="AZ147" s="70">
        <v>6</v>
      </c>
      <c r="BA147" s="69">
        <v>3</v>
      </c>
      <c r="BB147" s="69">
        <v>1</v>
      </c>
      <c r="BC147" s="70">
        <v>5</v>
      </c>
      <c r="BD147" s="69">
        <v>3</v>
      </c>
      <c r="BE147" s="69"/>
      <c r="BF147" s="70">
        <v>4</v>
      </c>
      <c r="BG147" s="69">
        <v>3</v>
      </c>
      <c r="BH147" s="69"/>
      <c r="BI147" s="70">
        <v>4</v>
      </c>
      <c r="BJ147" s="69">
        <v>1</v>
      </c>
      <c r="BK147" s="69"/>
      <c r="BL147" s="70"/>
      <c r="BM147" s="69"/>
      <c r="BN147" s="69"/>
      <c r="BO147" s="70"/>
      <c r="BP147" s="69"/>
      <c r="BQ147" s="69"/>
      <c r="BR147" s="70"/>
      <c r="BS147" s="69"/>
      <c r="BT147" s="69"/>
    </row>
    <row r="148" spans="1:72" ht="15.6">
      <c r="A148" s="68">
        <v>3</v>
      </c>
      <c r="B148" s="79" t="s">
        <v>329</v>
      </c>
      <c r="C148" s="78" t="s">
        <v>740</v>
      </c>
      <c r="D148" s="77" t="str">
        <f t="shared" si="89"/>
        <v>RYAN THEBERT</v>
      </c>
      <c r="E148" s="69">
        <v>111</v>
      </c>
      <c r="F148" s="69">
        <v>61</v>
      </c>
      <c r="G148" s="69">
        <v>2</v>
      </c>
      <c r="H148" s="71">
        <v>0.5495495495495496</v>
      </c>
      <c r="I148" s="69">
        <v>3</v>
      </c>
      <c r="J148" s="69">
        <f t="shared" si="90"/>
        <v>165</v>
      </c>
      <c r="K148" s="69">
        <f t="shared" si="91"/>
        <v>94</v>
      </c>
      <c r="L148" s="69">
        <f t="shared" si="92"/>
        <v>2</v>
      </c>
      <c r="M148" s="71">
        <f t="shared" si="93"/>
        <v>0.5696969696969697</v>
      </c>
      <c r="N148" s="76"/>
      <c r="O148" s="69">
        <f t="shared" si="94"/>
        <v>54</v>
      </c>
      <c r="P148" s="69">
        <f t="shared" si="95"/>
        <v>33</v>
      </c>
      <c r="Q148" s="69">
        <f t="shared" si="96"/>
        <v>0</v>
      </c>
      <c r="R148" s="71">
        <f t="shared" si="97"/>
        <v>0.61111111111111116</v>
      </c>
      <c r="S148" s="70">
        <v>5</v>
      </c>
      <c r="T148" s="69">
        <v>2</v>
      </c>
      <c r="U148" s="69"/>
      <c r="V148" s="70"/>
      <c r="W148" s="69"/>
      <c r="X148" s="69"/>
      <c r="Y148" s="70">
        <v>4</v>
      </c>
      <c r="Z148" s="69">
        <v>2</v>
      </c>
      <c r="AA148" s="69"/>
      <c r="AB148" s="70">
        <v>6</v>
      </c>
      <c r="AC148" s="69">
        <v>5</v>
      </c>
      <c r="AD148" s="69"/>
      <c r="AE148" s="70">
        <v>5</v>
      </c>
      <c r="AF148" s="69">
        <v>2</v>
      </c>
      <c r="AG148" s="69"/>
      <c r="AH148" s="70">
        <v>5</v>
      </c>
      <c r="AI148" s="69">
        <v>1</v>
      </c>
      <c r="AJ148" s="69"/>
      <c r="AK148" s="70">
        <v>6</v>
      </c>
      <c r="AL148" s="69">
        <v>5</v>
      </c>
      <c r="AM148" s="69"/>
      <c r="AN148" s="70"/>
      <c r="AO148" s="69"/>
      <c r="AP148" s="69"/>
      <c r="AQ148" s="70"/>
      <c r="AR148" s="69"/>
      <c r="AS148" s="69"/>
      <c r="AT148" s="70">
        <v>5</v>
      </c>
      <c r="AU148" s="69">
        <v>4</v>
      </c>
      <c r="AV148" s="69"/>
      <c r="AW148" s="70">
        <v>4</v>
      </c>
      <c r="AX148" s="69">
        <v>2</v>
      </c>
      <c r="AY148" s="69"/>
      <c r="AZ148" s="70">
        <v>6</v>
      </c>
      <c r="BA148" s="69">
        <v>5</v>
      </c>
      <c r="BB148" s="69"/>
      <c r="BC148" s="70">
        <v>2</v>
      </c>
      <c r="BD148" s="69">
        <v>0</v>
      </c>
      <c r="BE148" s="69"/>
      <c r="BF148" s="70">
        <v>2</v>
      </c>
      <c r="BG148" s="69">
        <v>1</v>
      </c>
      <c r="BH148" s="69"/>
      <c r="BI148" s="70">
        <v>4</v>
      </c>
      <c r="BJ148" s="69">
        <v>4</v>
      </c>
      <c r="BK148" s="69"/>
      <c r="BL148" s="70"/>
      <c r="BM148" s="69"/>
      <c r="BN148" s="69"/>
      <c r="BO148" s="70"/>
      <c r="BP148" s="69"/>
      <c r="BQ148" s="69"/>
      <c r="BR148" s="70"/>
      <c r="BS148" s="69"/>
      <c r="BT148" s="69"/>
    </row>
    <row r="149" spans="1:72" ht="15.6">
      <c r="A149" s="68">
        <v>4</v>
      </c>
      <c r="B149" s="79" t="s">
        <v>479</v>
      </c>
      <c r="C149" s="78" t="s">
        <v>739</v>
      </c>
      <c r="D149" s="77" t="str">
        <f t="shared" si="89"/>
        <v>JAMES MAJOR</v>
      </c>
      <c r="E149" s="69">
        <v>152</v>
      </c>
      <c r="F149" s="69">
        <v>70</v>
      </c>
      <c r="G149" s="69">
        <v>0</v>
      </c>
      <c r="H149" s="71">
        <v>0.46052631578947367</v>
      </c>
      <c r="I149" s="69">
        <v>4</v>
      </c>
      <c r="J149" s="69">
        <f t="shared" si="90"/>
        <v>195</v>
      </c>
      <c r="K149" s="69">
        <f t="shared" si="91"/>
        <v>96</v>
      </c>
      <c r="L149" s="69">
        <f t="shared" si="92"/>
        <v>0</v>
      </c>
      <c r="M149" s="71">
        <f t="shared" si="93"/>
        <v>0.49230769230769234</v>
      </c>
      <c r="N149" s="76"/>
      <c r="O149" s="69">
        <f t="shared" si="94"/>
        <v>43</v>
      </c>
      <c r="P149" s="69">
        <f t="shared" si="95"/>
        <v>26</v>
      </c>
      <c r="Q149" s="69">
        <f t="shared" si="96"/>
        <v>0</v>
      </c>
      <c r="R149" s="71">
        <f t="shared" si="97"/>
        <v>0.60465116279069764</v>
      </c>
      <c r="S149" s="70">
        <v>3</v>
      </c>
      <c r="T149" s="69">
        <v>3</v>
      </c>
      <c r="U149" s="69"/>
      <c r="V149" s="70">
        <v>1</v>
      </c>
      <c r="W149" s="69">
        <v>0</v>
      </c>
      <c r="X149" s="69"/>
      <c r="Y149" s="70">
        <v>4</v>
      </c>
      <c r="Z149" s="69">
        <v>3</v>
      </c>
      <c r="AA149" s="69"/>
      <c r="AB149" s="70">
        <v>3</v>
      </c>
      <c r="AC149" s="69">
        <v>3</v>
      </c>
      <c r="AD149" s="69"/>
      <c r="AE149" s="70">
        <v>5</v>
      </c>
      <c r="AF149" s="69">
        <v>2</v>
      </c>
      <c r="AG149" s="69"/>
      <c r="AH149" s="70">
        <v>2</v>
      </c>
      <c r="AI149" s="69">
        <v>2</v>
      </c>
      <c r="AJ149" s="69"/>
      <c r="AK149" s="70">
        <v>2</v>
      </c>
      <c r="AL149" s="69">
        <v>1</v>
      </c>
      <c r="AM149" s="69"/>
      <c r="AN149" s="70">
        <v>5</v>
      </c>
      <c r="AO149" s="69">
        <v>3</v>
      </c>
      <c r="AP149" s="69"/>
      <c r="AQ149" s="70"/>
      <c r="AR149" s="69"/>
      <c r="AS149" s="69"/>
      <c r="AT149" s="70">
        <v>4</v>
      </c>
      <c r="AU149" s="69">
        <v>1</v>
      </c>
      <c r="AV149" s="69"/>
      <c r="AW149" s="70">
        <v>2</v>
      </c>
      <c r="AX149" s="69">
        <v>1</v>
      </c>
      <c r="AY149" s="69"/>
      <c r="AZ149" s="70"/>
      <c r="BA149" s="69"/>
      <c r="BB149" s="69"/>
      <c r="BC149" s="70">
        <v>4</v>
      </c>
      <c r="BD149" s="69">
        <v>4</v>
      </c>
      <c r="BE149" s="69"/>
      <c r="BF149" s="70">
        <v>4</v>
      </c>
      <c r="BG149" s="69">
        <v>1</v>
      </c>
      <c r="BH149" s="69"/>
      <c r="BI149" s="70">
        <v>4</v>
      </c>
      <c r="BJ149" s="69">
        <v>2</v>
      </c>
      <c r="BK149" s="69"/>
      <c r="BL149" s="70"/>
      <c r="BM149" s="69"/>
      <c r="BN149" s="69"/>
      <c r="BO149" s="70"/>
      <c r="BP149" s="69"/>
      <c r="BQ149" s="69"/>
      <c r="BR149" s="70"/>
      <c r="BS149" s="69"/>
      <c r="BT149" s="69"/>
    </row>
    <row r="150" spans="1:72" ht="15.6">
      <c r="A150" s="68">
        <v>5</v>
      </c>
      <c r="B150" s="79" t="s">
        <v>378</v>
      </c>
      <c r="C150" s="78" t="s">
        <v>738</v>
      </c>
      <c r="D150" s="77" t="str">
        <f t="shared" si="89"/>
        <v>SANJAY SHAH</v>
      </c>
      <c r="E150" s="69">
        <v>68</v>
      </c>
      <c r="F150" s="69">
        <v>39</v>
      </c>
      <c r="G150" s="69">
        <v>1</v>
      </c>
      <c r="H150" s="71">
        <v>0.57352941176470584</v>
      </c>
      <c r="I150" s="69">
        <v>2</v>
      </c>
      <c r="J150" s="69">
        <f t="shared" si="90"/>
        <v>140</v>
      </c>
      <c r="K150" s="69">
        <f t="shared" si="91"/>
        <v>82</v>
      </c>
      <c r="L150" s="69">
        <f t="shared" si="92"/>
        <v>1</v>
      </c>
      <c r="M150" s="71">
        <f t="shared" si="93"/>
        <v>0.58571428571428574</v>
      </c>
      <c r="N150" s="76"/>
      <c r="O150" s="69">
        <f t="shared" si="94"/>
        <v>72</v>
      </c>
      <c r="P150" s="69">
        <f t="shared" si="95"/>
        <v>43</v>
      </c>
      <c r="Q150" s="69">
        <f t="shared" si="96"/>
        <v>0</v>
      </c>
      <c r="R150" s="71">
        <f t="shared" si="97"/>
        <v>0.59722222222222221</v>
      </c>
      <c r="S150" s="70">
        <v>6</v>
      </c>
      <c r="T150" s="69">
        <v>4</v>
      </c>
      <c r="U150" s="69"/>
      <c r="V150" s="70">
        <v>5</v>
      </c>
      <c r="W150" s="69">
        <v>2</v>
      </c>
      <c r="X150" s="69"/>
      <c r="Y150" s="70">
        <v>5</v>
      </c>
      <c r="Z150" s="69">
        <v>3</v>
      </c>
      <c r="AA150" s="69"/>
      <c r="AB150" s="70">
        <v>7</v>
      </c>
      <c r="AC150" s="69">
        <v>4</v>
      </c>
      <c r="AD150" s="69"/>
      <c r="AE150" s="70">
        <v>6</v>
      </c>
      <c r="AF150" s="69">
        <v>5</v>
      </c>
      <c r="AG150" s="69"/>
      <c r="AH150" s="70">
        <v>5</v>
      </c>
      <c r="AI150" s="69">
        <v>4</v>
      </c>
      <c r="AJ150" s="69"/>
      <c r="AK150" s="70">
        <v>6</v>
      </c>
      <c r="AL150" s="69">
        <v>3</v>
      </c>
      <c r="AM150" s="69"/>
      <c r="AN150" s="70">
        <v>5</v>
      </c>
      <c r="AO150" s="69">
        <v>4</v>
      </c>
      <c r="AP150" s="69"/>
      <c r="AQ150" s="70"/>
      <c r="AR150" s="69"/>
      <c r="AS150" s="69"/>
      <c r="AT150" s="70">
        <v>5</v>
      </c>
      <c r="AU150" s="69">
        <v>2</v>
      </c>
      <c r="AV150" s="69"/>
      <c r="AW150" s="70">
        <v>3</v>
      </c>
      <c r="AX150" s="69">
        <v>0</v>
      </c>
      <c r="AY150" s="69"/>
      <c r="AZ150" s="70">
        <v>6</v>
      </c>
      <c r="BA150" s="69">
        <v>4</v>
      </c>
      <c r="BB150" s="69"/>
      <c r="BC150" s="70">
        <v>5</v>
      </c>
      <c r="BD150" s="69">
        <v>2</v>
      </c>
      <c r="BE150" s="69"/>
      <c r="BF150" s="70">
        <v>4</v>
      </c>
      <c r="BG150" s="69">
        <v>2</v>
      </c>
      <c r="BH150" s="69"/>
      <c r="BI150" s="70">
        <v>4</v>
      </c>
      <c r="BJ150" s="69">
        <v>4</v>
      </c>
      <c r="BK150" s="69"/>
      <c r="BL150" s="70"/>
      <c r="BM150" s="69"/>
      <c r="BN150" s="69"/>
      <c r="BO150" s="70"/>
      <c r="BP150" s="69"/>
      <c r="BQ150" s="69"/>
      <c r="BR150" s="70"/>
      <c r="BS150" s="69"/>
      <c r="BT150" s="69"/>
    </row>
    <row r="151" spans="1:72" ht="15.6">
      <c r="A151" s="68">
        <v>6</v>
      </c>
      <c r="B151" s="79" t="s">
        <v>426</v>
      </c>
      <c r="C151" s="78" t="s">
        <v>737</v>
      </c>
      <c r="D151" s="77" t="str">
        <f t="shared" si="89"/>
        <v>BRIAN PECK</v>
      </c>
      <c r="E151" s="69">
        <v>135</v>
      </c>
      <c r="F151" s="69">
        <v>70</v>
      </c>
      <c r="G151" s="69">
        <v>9</v>
      </c>
      <c r="H151" s="71">
        <v>0.51851851851851849</v>
      </c>
      <c r="I151" s="69">
        <v>4</v>
      </c>
      <c r="J151" s="69">
        <f t="shared" si="90"/>
        <v>197</v>
      </c>
      <c r="K151" s="69">
        <f t="shared" si="91"/>
        <v>107</v>
      </c>
      <c r="L151" s="69">
        <f t="shared" si="92"/>
        <v>12</v>
      </c>
      <c r="M151" s="71">
        <f t="shared" si="93"/>
        <v>0.54314720812182737</v>
      </c>
      <c r="N151" s="76"/>
      <c r="O151" s="69">
        <f t="shared" si="94"/>
        <v>62</v>
      </c>
      <c r="P151" s="69">
        <f t="shared" si="95"/>
        <v>37</v>
      </c>
      <c r="Q151" s="69">
        <f t="shared" si="96"/>
        <v>3</v>
      </c>
      <c r="R151" s="71">
        <f t="shared" si="97"/>
        <v>0.59677419354838712</v>
      </c>
      <c r="S151" s="70">
        <v>3</v>
      </c>
      <c r="T151" s="69">
        <v>3</v>
      </c>
      <c r="U151" s="69"/>
      <c r="V151" s="70">
        <v>5</v>
      </c>
      <c r="W151" s="69">
        <v>3</v>
      </c>
      <c r="X151" s="69"/>
      <c r="Y151" s="70">
        <v>4</v>
      </c>
      <c r="Z151" s="69">
        <v>1</v>
      </c>
      <c r="AA151" s="69"/>
      <c r="AB151" s="70">
        <v>6</v>
      </c>
      <c r="AC151" s="69">
        <v>4</v>
      </c>
      <c r="AD151" s="69"/>
      <c r="AE151" s="70">
        <v>6</v>
      </c>
      <c r="AF151" s="69">
        <v>4</v>
      </c>
      <c r="AG151" s="69"/>
      <c r="AH151" s="70">
        <v>4</v>
      </c>
      <c r="AI151" s="69">
        <v>3</v>
      </c>
      <c r="AJ151" s="69">
        <v>1</v>
      </c>
      <c r="AK151" s="70">
        <v>5</v>
      </c>
      <c r="AL151" s="69">
        <v>4</v>
      </c>
      <c r="AM151" s="69"/>
      <c r="AN151" s="70">
        <v>5</v>
      </c>
      <c r="AO151" s="69">
        <v>3</v>
      </c>
      <c r="AP151" s="69"/>
      <c r="AQ151" s="70"/>
      <c r="AR151" s="69"/>
      <c r="AS151" s="69"/>
      <c r="AT151" s="70">
        <v>5</v>
      </c>
      <c r="AU151" s="69">
        <v>1</v>
      </c>
      <c r="AV151" s="69"/>
      <c r="AW151" s="70">
        <v>4</v>
      </c>
      <c r="AX151" s="69">
        <v>0</v>
      </c>
      <c r="AY151" s="69"/>
      <c r="AZ151" s="70">
        <v>3</v>
      </c>
      <c r="BA151" s="69">
        <v>2</v>
      </c>
      <c r="BB151" s="69"/>
      <c r="BC151" s="70">
        <v>4</v>
      </c>
      <c r="BD151" s="69">
        <v>2</v>
      </c>
      <c r="BE151" s="69">
        <v>1</v>
      </c>
      <c r="BF151" s="70">
        <v>4</v>
      </c>
      <c r="BG151" s="69">
        <v>3</v>
      </c>
      <c r="BH151" s="69">
        <v>1</v>
      </c>
      <c r="BI151" s="70">
        <v>4</v>
      </c>
      <c r="BJ151" s="69">
        <v>4</v>
      </c>
      <c r="BK151" s="69"/>
      <c r="BL151" s="70"/>
      <c r="BM151" s="69"/>
      <c r="BN151" s="69"/>
      <c r="BO151" s="70"/>
      <c r="BP151" s="69"/>
      <c r="BQ151" s="69"/>
      <c r="BR151" s="70"/>
      <c r="BS151" s="69"/>
      <c r="BT151" s="69"/>
    </row>
    <row r="152" spans="1:72" ht="15.6">
      <c r="A152" s="68">
        <v>7</v>
      </c>
      <c r="B152" s="79" t="s">
        <v>587</v>
      </c>
      <c r="C152" s="78" t="s">
        <v>730</v>
      </c>
      <c r="D152" s="77" t="str">
        <f t="shared" si="89"/>
        <v>CHRIS DEWEY</v>
      </c>
      <c r="E152" s="69">
        <v>267</v>
      </c>
      <c r="F152" s="69">
        <v>148</v>
      </c>
      <c r="G152" s="69">
        <v>4</v>
      </c>
      <c r="H152" s="71">
        <v>0.55430711610486894</v>
      </c>
      <c r="I152" s="69">
        <v>5</v>
      </c>
      <c r="J152" s="69">
        <f t="shared" si="90"/>
        <v>333</v>
      </c>
      <c r="K152" s="69">
        <f t="shared" si="91"/>
        <v>184</v>
      </c>
      <c r="L152" s="69">
        <f t="shared" si="92"/>
        <v>5</v>
      </c>
      <c r="M152" s="71">
        <f t="shared" si="93"/>
        <v>0.55255255255255253</v>
      </c>
      <c r="N152" s="76"/>
      <c r="O152" s="69">
        <f t="shared" si="94"/>
        <v>66</v>
      </c>
      <c r="P152" s="69">
        <f t="shared" si="95"/>
        <v>36</v>
      </c>
      <c r="Q152" s="69">
        <f t="shared" si="96"/>
        <v>1</v>
      </c>
      <c r="R152" s="71">
        <f t="shared" si="97"/>
        <v>0.54545454545454541</v>
      </c>
      <c r="S152" s="70">
        <v>5</v>
      </c>
      <c r="T152" s="69">
        <v>3</v>
      </c>
      <c r="U152" s="69"/>
      <c r="V152" s="70">
        <v>6</v>
      </c>
      <c r="W152" s="69">
        <v>3</v>
      </c>
      <c r="X152" s="69"/>
      <c r="Y152" s="70">
        <v>3</v>
      </c>
      <c r="Z152" s="69">
        <v>2</v>
      </c>
      <c r="AA152" s="69"/>
      <c r="AB152" s="70">
        <v>8</v>
      </c>
      <c r="AC152" s="69">
        <v>5</v>
      </c>
      <c r="AD152" s="69">
        <v>1</v>
      </c>
      <c r="AE152" s="70">
        <v>5</v>
      </c>
      <c r="AF152" s="69">
        <v>3</v>
      </c>
      <c r="AG152" s="69"/>
      <c r="AH152" s="70">
        <v>2</v>
      </c>
      <c r="AI152" s="69">
        <v>0</v>
      </c>
      <c r="AJ152" s="69"/>
      <c r="AK152" s="70">
        <v>5</v>
      </c>
      <c r="AL152" s="69">
        <v>4</v>
      </c>
      <c r="AM152" s="69"/>
      <c r="AN152" s="70">
        <v>5</v>
      </c>
      <c r="AO152" s="69">
        <v>4</v>
      </c>
      <c r="AP152" s="69"/>
      <c r="AQ152" s="70"/>
      <c r="AR152" s="69"/>
      <c r="AS152" s="69"/>
      <c r="AT152" s="70">
        <v>5</v>
      </c>
      <c r="AU152" s="69">
        <v>3</v>
      </c>
      <c r="AV152" s="69"/>
      <c r="AW152" s="70">
        <v>4</v>
      </c>
      <c r="AX152" s="69">
        <v>3</v>
      </c>
      <c r="AY152" s="69"/>
      <c r="AZ152" s="70">
        <v>5</v>
      </c>
      <c r="BA152" s="69">
        <v>3</v>
      </c>
      <c r="BB152" s="69"/>
      <c r="BC152" s="70">
        <v>5</v>
      </c>
      <c r="BD152" s="69">
        <v>1</v>
      </c>
      <c r="BE152" s="69"/>
      <c r="BF152" s="70">
        <v>4</v>
      </c>
      <c r="BG152" s="69">
        <v>1</v>
      </c>
      <c r="BH152" s="69"/>
      <c r="BI152" s="70">
        <v>4</v>
      </c>
      <c r="BJ152" s="69">
        <v>1</v>
      </c>
      <c r="BK152" s="69"/>
      <c r="BL152" s="70"/>
      <c r="BM152" s="69"/>
      <c r="BN152" s="69"/>
      <c r="BO152" s="70"/>
      <c r="BP152" s="69"/>
      <c r="BQ152" s="69"/>
      <c r="BR152" s="70"/>
      <c r="BS152" s="69"/>
      <c r="BT152" s="69"/>
    </row>
    <row r="153" spans="1:72" ht="15.6">
      <c r="A153" s="68">
        <v>8</v>
      </c>
      <c r="B153" s="79" t="s">
        <v>325</v>
      </c>
      <c r="C153" s="78" t="s">
        <v>736</v>
      </c>
      <c r="D153" s="77" t="str">
        <f t="shared" si="89"/>
        <v>GLEN THORPE</v>
      </c>
      <c r="E153" s="69">
        <v>912</v>
      </c>
      <c r="F153" s="69">
        <v>466</v>
      </c>
      <c r="G153" s="69">
        <v>4</v>
      </c>
      <c r="H153" s="71">
        <v>0.51096491228070173</v>
      </c>
      <c r="I153" s="69">
        <v>16</v>
      </c>
      <c r="J153" s="69">
        <f t="shared" si="90"/>
        <v>958</v>
      </c>
      <c r="K153" s="69">
        <f t="shared" si="91"/>
        <v>491</v>
      </c>
      <c r="L153" s="69">
        <f t="shared" si="92"/>
        <v>4</v>
      </c>
      <c r="M153" s="71">
        <f t="shared" si="93"/>
        <v>0.51252609603340293</v>
      </c>
      <c r="N153" s="76"/>
      <c r="O153" s="69">
        <f t="shared" si="94"/>
        <v>46</v>
      </c>
      <c r="P153" s="69">
        <f t="shared" si="95"/>
        <v>25</v>
      </c>
      <c r="Q153" s="69">
        <f t="shared" si="96"/>
        <v>0</v>
      </c>
      <c r="R153" s="71">
        <f t="shared" si="97"/>
        <v>0.54347826086956519</v>
      </c>
      <c r="S153" s="70">
        <v>6</v>
      </c>
      <c r="T153" s="69">
        <v>3</v>
      </c>
      <c r="U153" s="69"/>
      <c r="V153" s="70">
        <v>5</v>
      </c>
      <c r="W153" s="69">
        <v>1</v>
      </c>
      <c r="X153" s="69"/>
      <c r="Y153" s="70"/>
      <c r="Z153" s="69"/>
      <c r="AA153" s="69"/>
      <c r="AB153" s="70">
        <v>4</v>
      </c>
      <c r="AC153" s="69">
        <v>4</v>
      </c>
      <c r="AD153" s="69"/>
      <c r="AE153" s="70"/>
      <c r="AF153" s="69"/>
      <c r="AG153" s="69"/>
      <c r="AH153" s="70">
        <v>1</v>
      </c>
      <c r="AI153" s="69">
        <v>0</v>
      </c>
      <c r="AJ153" s="69"/>
      <c r="AK153" s="70">
        <v>5</v>
      </c>
      <c r="AL153" s="69">
        <v>4</v>
      </c>
      <c r="AM153" s="69"/>
      <c r="AN153" s="70">
        <v>4</v>
      </c>
      <c r="AO153" s="69">
        <v>1</v>
      </c>
      <c r="AP153" s="69"/>
      <c r="AQ153" s="70"/>
      <c r="AR153" s="69"/>
      <c r="AS153" s="69"/>
      <c r="AT153" s="70">
        <v>5</v>
      </c>
      <c r="AU153" s="69">
        <v>4</v>
      </c>
      <c r="AV153" s="69"/>
      <c r="AW153" s="70">
        <v>4</v>
      </c>
      <c r="AX153" s="69">
        <v>3</v>
      </c>
      <c r="AY153" s="69"/>
      <c r="AZ153" s="70"/>
      <c r="BA153" s="69"/>
      <c r="BB153" s="69"/>
      <c r="BC153" s="70">
        <v>3</v>
      </c>
      <c r="BD153" s="69">
        <v>1</v>
      </c>
      <c r="BE153" s="69"/>
      <c r="BF153" s="70">
        <v>4</v>
      </c>
      <c r="BG153" s="69">
        <v>2</v>
      </c>
      <c r="BH153" s="69"/>
      <c r="BI153" s="70">
        <v>5</v>
      </c>
      <c r="BJ153" s="69">
        <v>2</v>
      </c>
      <c r="BK153" s="69"/>
      <c r="BL153" s="70"/>
      <c r="BM153" s="69"/>
      <c r="BN153" s="69"/>
      <c r="BO153" s="70"/>
      <c r="BP153" s="69"/>
      <c r="BQ153" s="69"/>
      <c r="BR153" s="70"/>
      <c r="BS153" s="69"/>
      <c r="BT153" s="69"/>
    </row>
    <row r="154" spans="1:72" ht="15.6">
      <c r="A154" s="68">
        <v>9</v>
      </c>
      <c r="B154" s="79" t="s">
        <v>529</v>
      </c>
      <c r="C154" s="78" t="s">
        <v>735</v>
      </c>
      <c r="D154" s="77" t="str">
        <f t="shared" si="89"/>
        <v>DAVE HINMAN</v>
      </c>
      <c r="E154" s="69">
        <v>182</v>
      </c>
      <c r="F154" s="69">
        <v>97</v>
      </c>
      <c r="G154" s="69">
        <v>2</v>
      </c>
      <c r="H154" s="71">
        <v>0.53296703296703296</v>
      </c>
      <c r="I154" s="69">
        <v>5</v>
      </c>
      <c r="J154" s="69">
        <f t="shared" si="90"/>
        <v>247</v>
      </c>
      <c r="K154" s="69">
        <f t="shared" si="91"/>
        <v>131</v>
      </c>
      <c r="L154" s="69">
        <f t="shared" si="92"/>
        <v>2</v>
      </c>
      <c r="M154" s="71">
        <f t="shared" si="93"/>
        <v>0.53036437246963564</v>
      </c>
      <c r="N154" s="76"/>
      <c r="O154" s="69">
        <f t="shared" si="94"/>
        <v>65</v>
      </c>
      <c r="P154" s="69">
        <f t="shared" si="95"/>
        <v>34</v>
      </c>
      <c r="Q154" s="69">
        <f t="shared" si="96"/>
        <v>0</v>
      </c>
      <c r="R154" s="71">
        <f t="shared" si="97"/>
        <v>0.52307692307692311</v>
      </c>
      <c r="S154" s="70">
        <v>6</v>
      </c>
      <c r="T154" s="69">
        <v>4</v>
      </c>
      <c r="U154" s="69"/>
      <c r="V154" s="70">
        <v>6</v>
      </c>
      <c r="W154" s="69">
        <v>5</v>
      </c>
      <c r="X154" s="69"/>
      <c r="Y154" s="70">
        <v>4</v>
      </c>
      <c r="Z154" s="69">
        <v>2</v>
      </c>
      <c r="AA154" s="69"/>
      <c r="AB154" s="70">
        <v>7</v>
      </c>
      <c r="AC154" s="69">
        <v>3</v>
      </c>
      <c r="AD154" s="69"/>
      <c r="AE154" s="70">
        <v>6</v>
      </c>
      <c r="AF154" s="69">
        <v>4</v>
      </c>
      <c r="AG154" s="69"/>
      <c r="AH154" s="70">
        <v>3</v>
      </c>
      <c r="AI154" s="69">
        <v>2</v>
      </c>
      <c r="AJ154" s="69"/>
      <c r="AK154" s="70">
        <v>4</v>
      </c>
      <c r="AL154" s="69">
        <v>3</v>
      </c>
      <c r="AM154" s="69"/>
      <c r="AN154" s="70">
        <v>5</v>
      </c>
      <c r="AO154" s="69">
        <v>2</v>
      </c>
      <c r="AP154" s="69"/>
      <c r="AQ154" s="70"/>
      <c r="AR154" s="69"/>
      <c r="AS154" s="69"/>
      <c r="AT154" s="70">
        <v>4</v>
      </c>
      <c r="AU154" s="69">
        <v>2</v>
      </c>
      <c r="AV154" s="69"/>
      <c r="AW154" s="70">
        <v>4</v>
      </c>
      <c r="AX154" s="69">
        <v>1</v>
      </c>
      <c r="AY154" s="69"/>
      <c r="AZ154" s="70">
        <v>5</v>
      </c>
      <c r="BA154" s="69">
        <v>3</v>
      </c>
      <c r="BB154" s="69"/>
      <c r="BC154" s="70">
        <v>4</v>
      </c>
      <c r="BD154" s="69">
        <v>1</v>
      </c>
      <c r="BE154" s="69"/>
      <c r="BF154" s="70">
        <v>4</v>
      </c>
      <c r="BG154" s="69">
        <v>0</v>
      </c>
      <c r="BH154" s="69"/>
      <c r="BI154" s="70">
        <v>3</v>
      </c>
      <c r="BJ154" s="69">
        <v>2</v>
      </c>
      <c r="BK154" s="69"/>
      <c r="BL154" s="70"/>
      <c r="BM154" s="69"/>
      <c r="BN154" s="69"/>
      <c r="BO154" s="70"/>
      <c r="BP154" s="69"/>
      <c r="BQ154" s="69"/>
      <c r="BR154" s="70"/>
      <c r="BS154" s="69"/>
      <c r="BT154" s="69"/>
    </row>
    <row r="155" spans="1:72" ht="15.6">
      <c r="A155" s="68">
        <v>10</v>
      </c>
      <c r="B155" s="79" t="s">
        <v>482</v>
      </c>
      <c r="C155" s="78" t="s">
        <v>294</v>
      </c>
      <c r="D155" s="77" t="str">
        <f t="shared" si="89"/>
        <v>STEVE LUCKOVITZ</v>
      </c>
      <c r="E155" s="69">
        <v>43</v>
      </c>
      <c r="F155" s="69">
        <v>19</v>
      </c>
      <c r="G155" s="69">
        <v>0</v>
      </c>
      <c r="H155" s="71">
        <v>0.44186046511627908</v>
      </c>
      <c r="I155" s="69">
        <v>2</v>
      </c>
      <c r="J155" s="69">
        <f t="shared" si="90"/>
        <v>87</v>
      </c>
      <c r="K155" s="69">
        <f t="shared" si="91"/>
        <v>41</v>
      </c>
      <c r="L155" s="69">
        <f t="shared" si="92"/>
        <v>0</v>
      </c>
      <c r="M155" s="71">
        <f t="shared" si="93"/>
        <v>0.47126436781609193</v>
      </c>
      <c r="N155" s="76"/>
      <c r="O155" s="69">
        <f t="shared" si="94"/>
        <v>44</v>
      </c>
      <c r="P155" s="69">
        <f t="shared" si="95"/>
        <v>22</v>
      </c>
      <c r="Q155" s="69">
        <f t="shared" si="96"/>
        <v>0</v>
      </c>
      <c r="R155" s="71">
        <f t="shared" si="97"/>
        <v>0.5</v>
      </c>
      <c r="S155" s="70">
        <v>2</v>
      </c>
      <c r="T155" s="69">
        <v>0</v>
      </c>
      <c r="U155" s="69"/>
      <c r="V155" s="70">
        <v>5</v>
      </c>
      <c r="W155" s="69">
        <v>2</v>
      </c>
      <c r="X155" s="69"/>
      <c r="Y155" s="70">
        <v>2</v>
      </c>
      <c r="Z155" s="69">
        <v>0</v>
      </c>
      <c r="AA155" s="69"/>
      <c r="AB155" s="70">
        <v>7</v>
      </c>
      <c r="AC155" s="69">
        <v>5</v>
      </c>
      <c r="AD155" s="69"/>
      <c r="AE155" s="70">
        <v>6</v>
      </c>
      <c r="AF155" s="69">
        <v>3</v>
      </c>
      <c r="AG155" s="69"/>
      <c r="AH155" s="70">
        <v>2</v>
      </c>
      <c r="AI155" s="69">
        <v>2</v>
      </c>
      <c r="AJ155" s="69"/>
      <c r="AK155" s="70">
        <v>4</v>
      </c>
      <c r="AL155" s="69">
        <v>2</v>
      </c>
      <c r="AM155" s="69"/>
      <c r="AN155" s="70">
        <v>3</v>
      </c>
      <c r="AO155" s="69">
        <v>2</v>
      </c>
      <c r="AP155" s="69"/>
      <c r="AQ155" s="70"/>
      <c r="AR155" s="69"/>
      <c r="AS155" s="69"/>
      <c r="AT155" s="70">
        <v>2</v>
      </c>
      <c r="AU155" s="69">
        <v>1</v>
      </c>
      <c r="AV155" s="69"/>
      <c r="AW155" s="70">
        <v>1</v>
      </c>
      <c r="AX155" s="69">
        <v>1</v>
      </c>
      <c r="AY155" s="69"/>
      <c r="AZ155" s="70">
        <v>4</v>
      </c>
      <c r="BA155" s="69">
        <v>1</v>
      </c>
      <c r="BB155" s="69"/>
      <c r="BC155" s="70">
        <v>2</v>
      </c>
      <c r="BD155" s="69">
        <v>1</v>
      </c>
      <c r="BE155" s="69"/>
      <c r="BF155" s="70">
        <v>2</v>
      </c>
      <c r="BG155" s="69">
        <v>1</v>
      </c>
      <c r="BH155" s="69"/>
      <c r="BI155" s="70">
        <v>2</v>
      </c>
      <c r="BJ155" s="69">
        <v>1</v>
      </c>
      <c r="BK155" s="69"/>
      <c r="BL155" s="70"/>
      <c r="BM155" s="69"/>
      <c r="BN155" s="69"/>
      <c r="BO155" s="70"/>
      <c r="BP155" s="69"/>
      <c r="BQ155" s="69"/>
      <c r="BR155" s="70"/>
      <c r="BS155" s="69"/>
      <c r="BT155" s="69"/>
    </row>
    <row r="156" spans="1:72" ht="15.6">
      <c r="A156" s="68">
        <v>11</v>
      </c>
      <c r="B156" s="79" t="s">
        <v>587</v>
      </c>
      <c r="C156" s="78" t="s">
        <v>734</v>
      </c>
      <c r="D156" s="77" t="str">
        <f t="shared" si="89"/>
        <v>ANDY DEWEY</v>
      </c>
      <c r="E156" s="69">
        <v>45</v>
      </c>
      <c r="F156" s="69">
        <v>16</v>
      </c>
      <c r="G156" s="69">
        <v>0</v>
      </c>
      <c r="H156" s="71">
        <v>0.35555555555555557</v>
      </c>
      <c r="I156" s="69">
        <v>2</v>
      </c>
      <c r="J156" s="69">
        <f t="shared" si="90"/>
        <v>70</v>
      </c>
      <c r="K156" s="69">
        <f t="shared" si="91"/>
        <v>28</v>
      </c>
      <c r="L156" s="69">
        <f t="shared" si="92"/>
        <v>1</v>
      </c>
      <c r="M156" s="71">
        <f t="shared" si="93"/>
        <v>0.4</v>
      </c>
      <c r="N156" s="76"/>
      <c r="O156" s="69">
        <f t="shared" si="94"/>
        <v>25</v>
      </c>
      <c r="P156" s="69">
        <f t="shared" si="95"/>
        <v>12</v>
      </c>
      <c r="Q156" s="69">
        <f t="shared" si="96"/>
        <v>1</v>
      </c>
      <c r="R156" s="71">
        <f t="shared" si="97"/>
        <v>0.48</v>
      </c>
      <c r="S156" s="70">
        <v>2</v>
      </c>
      <c r="T156" s="69">
        <v>0</v>
      </c>
      <c r="U156" s="69"/>
      <c r="V156" s="70"/>
      <c r="W156" s="69"/>
      <c r="X156" s="69"/>
      <c r="Y156" s="70">
        <v>1</v>
      </c>
      <c r="Z156" s="69">
        <v>0</v>
      </c>
      <c r="AA156" s="69"/>
      <c r="AB156" s="70"/>
      <c r="AC156" s="69"/>
      <c r="AD156" s="69"/>
      <c r="AE156" s="70">
        <v>3</v>
      </c>
      <c r="AF156" s="69">
        <v>3</v>
      </c>
      <c r="AG156" s="69"/>
      <c r="AH156" s="70">
        <v>2</v>
      </c>
      <c r="AI156" s="69">
        <v>1</v>
      </c>
      <c r="AJ156" s="69"/>
      <c r="AK156" s="70">
        <v>2</v>
      </c>
      <c r="AL156" s="69">
        <v>1</v>
      </c>
      <c r="AM156" s="69"/>
      <c r="AN156" s="70">
        <v>2</v>
      </c>
      <c r="AO156" s="69">
        <v>1</v>
      </c>
      <c r="AP156" s="69"/>
      <c r="AQ156" s="70"/>
      <c r="AR156" s="69"/>
      <c r="AS156" s="69"/>
      <c r="AT156" s="70">
        <v>3</v>
      </c>
      <c r="AU156" s="69">
        <v>1</v>
      </c>
      <c r="AV156" s="69"/>
      <c r="AW156" s="70">
        <v>2</v>
      </c>
      <c r="AX156" s="69">
        <v>1</v>
      </c>
      <c r="AY156" s="69"/>
      <c r="AZ156" s="70">
        <v>2</v>
      </c>
      <c r="BA156" s="69">
        <v>1</v>
      </c>
      <c r="BB156" s="69"/>
      <c r="BC156" s="70">
        <v>2</v>
      </c>
      <c r="BD156" s="69">
        <v>1</v>
      </c>
      <c r="BE156" s="69"/>
      <c r="BF156" s="70">
        <v>2</v>
      </c>
      <c r="BG156" s="69">
        <v>0</v>
      </c>
      <c r="BH156" s="69"/>
      <c r="BI156" s="70">
        <v>2</v>
      </c>
      <c r="BJ156" s="69">
        <v>2</v>
      </c>
      <c r="BK156" s="69">
        <v>1</v>
      </c>
      <c r="BL156" s="70"/>
      <c r="BM156" s="69"/>
      <c r="BN156" s="69"/>
      <c r="BO156" s="70"/>
      <c r="BP156" s="69"/>
      <c r="BQ156" s="69"/>
      <c r="BR156" s="70"/>
      <c r="BS156" s="69"/>
      <c r="BT156" s="69"/>
    </row>
    <row r="157" spans="1:72" ht="15.6">
      <c r="A157" s="68">
        <v>12</v>
      </c>
      <c r="B157" s="79" t="s">
        <v>448</v>
      </c>
      <c r="C157" s="78" t="s">
        <v>709</v>
      </c>
      <c r="D157" s="77" t="str">
        <f t="shared" si="89"/>
        <v>JIM MORRIS</v>
      </c>
      <c r="E157" s="69">
        <v>183</v>
      </c>
      <c r="F157" s="69">
        <v>101</v>
      </c>
      <c r="G157" s="69">
        <v>2</v>
      </c>
      <c r="H157" s="71">
        <v>0.55191256830601088</v>
      </c>
      <c r="I157" s="69">
        <v>4</v>
      </c>
      <c r="J157" s="69">
        <f t="shared" si="90"/>
        <v>234</v>
      </c>
      <c r="K157" s="69">
        <f t="shared" si="91"/>
        <v>123</v>
      </c>
      <c r="L157" s="69">
        <f t="shared" si="92"/>
        <v>2</v>
      </c>
      <c r="M157" s="71">
        <f t="shared" si="93"/>
        <v>0.52564102564102566</v>
      </c>
      <c r="N157" s="76"/>
      <c r="O157" s="69">
        <f t="shared" si="94"/>
        <v>51</v>
      </c>
      <c r="P157" s="69">
        <f t="shared" si="95"/>
        <v>22</v>
      </c>
      <c r="Q157" s="69">
        <f t="shared" si="96"/>
        <v>0</v>
      </c>
      <c r="R157" s="71">
        <f t="shared" si="97"/>
        <v>0.43137254901960786</v>
      </c>
      <c r="S157" s="70">
        <v>3</v>
      </c>
      <c r="T157" s="69">
        <v>1</v>
      </c>
      <c r="U157" s="69"/>
      <c r="V157" s="70">
        <v>3</v>
      </c>
      <c r="W157" s="69">
        <v>1</v>
      </c>
      <c r="X157" s="69"/>
      <c r="Y157" s="70">
        <v>4</v>
      </c>
      <c r="Z157" s="69">
        <v>2</v>
      </c>
      <c r="AA157" s="69"/>
      <c r="AB157" s="70">
        <v>6</v>
      </c>
      <c r="AC157" s="69">
        <v>4</v>
      </c>
      <c r="AD157" s="69"/>
      <c r="AE157" s="70">
        <v>5</v>
      </c>
      <c r="AF157" s="69">
        <v>4</v>
      </c>
      <c r="AG157" s="69"/>
      <c r="AH157" s="70">
        <v>0</v>
      </c>
      <c r="AI157" s="69">
        <v>0</v>
      </c>
      <c r="AJ157" s="69"/>
      <c r="AK157" s="70">
        <v>5</v>
      </c>
      <c r="AL157" s="69">
        <v>1</v>
      </c>
      <c r="AM157" s="69"/>
      <c r="AN157" s="70">
        <v>4</v>
      </c>
      <c r="AO157" s="69">
        <v>1</v>
      </c>
      <c r="AP157" s="69"/>
      <c r="AQ157" s="70"/>
      <c r="AR157" s="69"/>
      <c r="AS157" s="69"/>
      <c r="AT157" s="70">
        <v>5</v>
      </c>
      <c r="AU157" s="69">
        <v>3</v>
      </c>
      <c r="AV157" s="69"/>
      <c r="AW157" s="70">
        <v>4</v>
      </c>
      <c r="AX157" s="69">
        <v>0</v>
      </c>
      <c r="AY157" s="69"/>
      <c r="AZ157" s="70">
        <v>5</v>
      </c>
      <c r="BA157" s="69">
        <v>4</v>
      </c>
      <c r="BB157" s="69"/>
      <c r="BC157" s="70">
        <v>4</v>
      </c>
      <c r="BD157" s="69">
        <v>1</v>
      </c>
      <c r="BE157" s="69"/>
      <c r="BF157" s="70">
        <v>1</v>
      </c>
      <c r="BG157" s="69">
        <v>0</v>
      </c>
      <c r="BH157" s="69"/>
      <c r="BI157" s="70">
        <v>2</v>
      </c>
      <c r="BJ157" s="69">
        <v>0</v>
      </c>
      <c r="BK157" s="69"/>
      <c r="BL157" s="70"/>
      <c r="BM157" s="69"/>
      <c r="BN157" s="69"/>
      <c r="BO157" s="70"/>
      <c r="BP157" s="69"/>
      <c r="BQ157" s="69"/>
      <c r="BR157" s="70"/>
      <c r="BS157" s="69"/>
      <c r="BT157" s="69"/>
    </row>
    <row r="158" spans="1:72" ht="15.6">
      <c r="A158" s="68">
        <v>13</v>
      </c>
      <c r="B158" s="79" t="s">
        <v>330</v>
      </c>
      <c r="C158" s="78" t="s">
        <v>733</v>
      </c>
      <c r="D158" s="77" t="str">
        <f t="shared" si="89"/>
        <v>PHIL TEEM</v>
      </c>
      <c r="E158" s="69">
        <v>144</v>
      </c>
      <c r="F158" s="69">
        <v>65</v>
      </c>
      <c r="G158" s="69">
        <v>2</v>
      </c>
      <c r="H158" s="71">
        <v>0.4513888888888889</v>
      </c>
      <c r="I158" s="69">
        <v>4</v>
      </c>
      <c r="J158" s="69">
        <f t="shared" si="90"/>
        <v>189</v>
      </c>
      <c r="K158" s="69">
        <f t="shared" si="91"/>
        <v>84</v>
      </c>
      <c r="L158" s="69">
        <f t="shared" si="92"/>
        <v>2</v>
      </c>
      <c r="M158" s="71">
        <f t="shared" si="93"/>
        <v>0.44444444444444442</v>
      </c>
      <c r="N158" s="76"/>
      <c r="O158" s="69">
        <f t="shared" si="94"/>
        <v>45</v>
      </c>
      <c r="P158" s="69">
        <f t="shared" si="95"/>
        <v>19</v>
      </c>
      <c r="Q158" s="69">
        <f t="shared" si="96"/>
        <v>0</v>
      </c>
      <c r="R158" s="71">
        <f t="shared" si="97"/>
        <v>0.42222222222222222</v>
      </c>
      <c r="S158" s="70">
        <v>1</v>
      </c>
      <c r="T158" s="69">
        <v>0</v>
      </c>
      <c r="U158" s="69"/>
      <c r="V158" s="70">
        <v>5</v>
      </c>
      <c r="W158" s="69">
        <v>2</v>
      </c>
      <c r="X158" s="69"/>
      <c r="Y158" s="70">
        <v>3</v>
      </c>
      <c r="Z158" s="69">
        <v>1</v>
      </c>
      <c r="AA158" s="69"/>
      <c r="AB158" s="70">
        <v>3</v>
      </c>
      <c r="AC158" s="69">
        <v>1</v>
      </c>
      <c r="AD158" s="69"/>
      <c r="AE158" s="70">
        <v>3</v>
      </c>
      <c r="AF158" s="69">
        <v>2</v>
      </c>
      <c r="AG158" s="69"/>
      <c r="AH158" s="70">
        <v>2</v>
      </c>
      <c r="AI158" s="69">
        <v>0</v>
      </c>
      <c r="AJ158" s="69"/>
      <c r="AK158" s="70">
        <v>2</v>
      </c>
      <c r="AL158" s="69">
        <v>0</v>
      </c>
      <c r="AM158" s="69"/>
      <c r="AN158" s="70">
        <v>3</v>
      </c>
      <c r="AO158" s="69">
        <v>2</v>
      </c>
      <c r="AP158" s="69"/>
      <c r="AQ158" s="70"/>
      <c r="AR158" s="69"/>
      <c r="AS158" s="69"/>
      <c r="AT158" s="70">
        <v>2</v>
      </c>
      <c r="AU158" s="69">
        <v>0</v>
      </c>
      <c r="AV158" s="69"/>
      <c r="AW158" s="70">
        <v>4</v>
      </c>
      <c r="AX158" s="69">
        <v>3</v>
      </c>
      <c r="AY158" s="69"/>
      <c r="AZ158" s="70">
        <v>5</v>
      </c>
      <c r="BA158" s="69">
        <v>3</v>
      </c>
      <c r="BB158" s="69"/>
      <c r="BC158" s="70">
        <v>4</v>
      </c>
      <c r="BD158" s="69">
        <v>2</v>
      </c>
      <c r="BE158" s="69"/>
      <c r="BF158" s="70">
        <v>4</v>
      </c>
      <c r="BG158" s="69">
        <v>2</v>
      </c>
      <c r="BH158" s="69"/>
      <c r="BI158" s="70">
        <v>4</v>
      </c>
      <c r="BJ158" s="69">
        <v>1</v>
      </c>
      <c r="BK158" s="69"/>
      <c r="BL158" s="70"/>
      <c r="BM158" s="69"/>
      <c r="BN158" s="69"/>
      <c r="BO158" s="70"/>
      <c r="BP158" s="69"/>
      <c r="BQ158" s="69"/>
      <c r="BR158" s="70"/>
      <c r="BS158" s="69"/>
      <c r="BT158" s="69"/>
    </row>
    <row r="159" spans="1:72" ht="15.6">
      <c r="A159" s="68">
        <v>14</v>
      </c>
      <c r="B159" s="79" t="s">
        <v>592</v>
      </c>
      <c r="C159" s="78" t="s">
        <v>732</v>
      </c>
      <c r="D159" s="77" t="str">
        <f t="shared" si="89"/>
        <v>MARK CYNOWA</v>
      </c>
      <c r="E159" s="69">
        <v>175</v>
      </c>
      <c r="F159" s="69">
        <v>82</v>
      </c>
      <c r="G159" s="69">
        <v>0</v>
      </c>
      <c r="H159" s="71">
        <v>0.46857142857142858</v>
      </c>
      <c r="I159" s="69">
        <v>6</v>
      </c>
      <c r="J159" s="69">
        <f t="shared" si="90"/>
        <v>194</v>
      </c>
      <c r="K159" s="69">
        <f t="shared" si="91"/>
        <v>88</v>
      </c>
      <c r="L159" s="69">
        <f t="shared" si="92"/>
        <v>0</v>
      </c>
      <c r="M159" s="71">
        <f t="shared" si="93"/>
        <v>0.45360824742268041</v>
      </c>
      <c r="N159" s="76"/>
      <c r="O159" s="69">
        <f t="shared" si="94"/>
        <v>19</v>
      </c>
      <c r="P159" s="69">
        <f t="shared" si="95"/>
        <v>6</v>
      </c>
      <c r="Q159" s="69">
        <f t="shared" si="96"/>
        <v>0</v>
      </c>
      <c r="R159" s="71">
        <f t="shared" si="97"/>
        <v>0.31578947368421051</v>
      </c>
      <c r="S159" s="70"/>
      <c r="T159" s="69"/>
      <c r="U159" s="69"/>
      <c r="V159" s="70">
        <v>3</v>
      </c>
      <c r="W159" s="69">
        <v>1</v>
      </c>
      <c r="X159" s="69"/>
      <c r="Y159" s="70">
        <v>1</v>
      </c>
      <c r="Z159" s="69">
        <v>0</v>
      </c>
      <c r="AA159" s="69"/>
      <c r="AB159" s="70">
        <v>0</v>
      </c>
      <c r="AC159" s="69">
        <v>0</v>
      </c>
      <c r="AD159" s="69"/>
      <c r="AE159" s="70"/>
      <c r="AF159" s="69"/>
      <c r="AG159" s="69"/>
      <c r="AH159" s="70">
        <v>1</v>
      </c>
      <c r="AI159" s="69">
        <v>0</v>
      </c>
      <c r="AJ159" s="69"/>
      <c r="AK159" s="70"/>
      <c r="AL159" s="69"/>
      <c r="AM159" s="69"/>
      <c r="AN159" s="70">
        <v>2</v>
      </c>
      <c r="AO159" s="69">
        <v>0</v>
      </c>
      <c r="AP159" s="69"/>
      <c r="AQ159" s="70"/>
      <c r="AR159" s="69"/>
      <c r="AS159" s="69"/>
      <c r="AT159" s="70">
        <v>3</v>
      </c>
      <c r="AU159" s="69">
        <v>1</v>
      </c>
      <c r="AV159" s="69"/>
      <c r="AW159" s="70">
        <v>2</v>
      </c>
      <c r="AX159" s="69">
        <v>0</v>
      </c>
      <c r="AY159" s="69"/>
      <c r="AZ159" s="70">
        <v>3</v>
      </c>
      <c r="BA159" s="69">
        <v>3</v>
      </c>
      <c r="BB159" s="69"/>
      <c r="BC159" s="70">
        <v>3</v>
      </c>
      <c r="BD159" s="69">
        <v>1</v>
      </c>
      <c r="BE159" s="69"/>
      <c r="BF159" s="70"/>
      <c r="BG159" s="69"/>
      <c r="BH159" s="69"/>
      <c r="BI159" s="70">
        <v>1</v>
      </c>
      <c r="BJ159" s="69">
        <v>0</v>
      </c>
      <c r="BK159" s="69"/>
      <c r="BL159" s="70"/>
      <c r="BM159" s="69"/>
      <c r="BN159" s="69"/>
      <c r="BO159" s="70"/>
      <c r="BP159" s="69"/>
      <c r="BQ159" s="69"/>
      <c r="BR159" s="70"/>
      <c r="BS159" s="69"/>
      <c r="BT159" s="69"/>
    </row>
    <row r="160" spans="1:72" ht="16.2">
      <c r="A160" s="68"/>
      <c r="B160" s="75" t="s">
        <v>731</v>
      </c>
      <c r="C160" s="74"/>
      <c r="D160" s="74"/>
      <c r="E160" s="69">
        <f>SUM(E146:E159)</f>
        <v>3684</v>
      </c>
      <c r="F160" s="69">
        <f>SUM(F146:F159)</f>
        <v>1973</v>
      </c>
      <c r="G160" s="69">
        <f>SUM(G146:G159)</f>
        <v>72</v>
      </c>
      <c r="H160" s="71">
        <f>+F160/E160</f>
        <v>0.53555917480998916</v>
      </c>
      <c r="I160" s="69">
        <f>AVERAGE(I146:I159)</f>
        <v>5.5714285714285712</v>
      </c>
      <c r="J160" s="69">
        <f>SUM(J146:J159)</f>
        <v>4406</v>
      </c>
      <c r="K160" s="69">
        <f>SUM(K146:K159)</f>
        <v>2375</v>
      </c>
      <c r="L160" s="69">
        <f>SUM(L146:L159)</f>
        <v>80</v>
      </c>
      <c r="M160" s="71">
        <f>+K160/J160</f>
        <v>0.53903767589650475</v>
      </c>
      <c r="N160" s="73"/>
      <c r="O160" s="72">
        <f>SUM(O146:O159)</f>
        <v>722</v>
      </c>
      <c r="P160" s="69">
        <f>SUM(P146:P159)</f>
        <v>402</v>
      </c>
      <c r="Q160" s="69">
        <f>SUM(Q146:Q159)</f>
        <v>8</v>
      </c>
      <c r="R160" s="71">
        <f t="shared" si="97"/>
        <v>0.55678670360110805</v>
      </c>
      <c r="S160" s="70">
        <f t="shared" ref="S160:AX160" si="98">SUM(S146:S159)</f>
        <v>54</v>
      </c>
      <c r="T160" s="69">
        <f t="shared" si="98"/>
        <v>31</v>
      </c>
      <c r="U160" s="69">
        <f t="shared" si="98"/>
        <v>0</v>
      </c>
      <c r="V160" s="70">
        <f t="shared" si="98"/>
        <v>54</v>
      </c>
      <c r="W160" s="69">
        <f t="shared" si="98"/>
        <v>28</v>
      </c>
      <c r="X160" s="69">
        <f t="shared" si="98"/>
        <v>1</v>
      </c>
      <c r="Y160" s="70">
        <f t="shared" si="98"/>
        <v>44</v>
      </c>
      <c r="Z160" s="69">
        <f t="shared" si="98"/>
        <v>22</v>
      </c>
      <c r="AA160" s="69">
        <f t="shared" si="98"/>
        <v>0</v>
      </c>
      <c r="AB160" s="70">
        <f t="shared" si="98"/>
        <v>68</v>
      </c>
      <c r="AC160" s="69">
        <f t="shared" si="98"/>
        <v>46</v>
      </c>
      <c r="AD160" s="69">
        <f t="shared" si="98"/>
        <v>2</v>
      </c>
      <c r="AE160" s="70">
        <f t="shared" si="98"/>
        <v>62</v>
      </c>
      <c r="AF160" s="69">
        <f t="shared" si="98"/>
        <v>40</v>
      </c>
      <c r="AG160" s="69">
        <f t="shared" si="98"/>
        <v>0</v>
      </c>
      <c r="AH160" s="70">
        <f t="shared" si="98"/>
        <v>36</v>
      </c>
      <c r="AI160" s="69">
        <f t="shared" si="98"/>
        <v>20</v>
      </c>
      <c r="AJ160" s="69">
        <f t="shared" si="98"/>
        <v>1</v>
      </c>
      <c r="AK160" s="70">
        <f t="shared" si="98"/>
        <v>56</v>
      </c>
      <c r="AL160" s="69">
        <f t="shared" si="98"/>
        <v>35</v>
      </c>
      <c r="AM160" s="69">
        <f t="shared" si="98"/>
        <v>0</v>
      </c>
      <c r="AN160" s="70">
        <f t="shared" si="98"/>
        <v>53</v>
      </c>
      <c r="AO160" s="69">
        <f t="shared" si="98"/>
        <v>28</v>
      </c>
      <c r="AP160" s="69">
        <f t="shared" si="98"/>
        <v>0</v>
      </c>
      <c r="AQ160" s="70">
        <f t="shared" si="98"/>
        <v>0</v>
      </c>
      <c r="AR160" s="69">
        <f t="shared" si="98"/>
        <v>0</v>
      </c>
      <c r="AS160" s="69">
        <f t="shared" si="98"/>
        <v>0</v>
      </c>
      <c r="AT160" s="70">
        <f t="shared" si="98"/>
        <v>57</v>
      </c>
      <c r="AU160" s="69">
        <f t="shared" si="98"/>
        <v>29</v>
      </c>
      <c r="AV160" s="69">
        <f t="shared" si="98"/>
        <v>0</v>
      </c>
      <c r="AW160" s="70">
        <f t="shared" si="98"/>
        <v>44</v>
      </c>
      <c r="AX160" s="69">
        <f t="shared" si="98"/>
        <v>20</v>
      </c>
      <c r="AY160" s="69">
        <f t="shared" ref="AY160:BT160" si="99">SUM(AY146:AY159)</f>
        <v>0</v>
      </c>
      <c r="AZ160" s="70">
        <f t="shared" si="99"/>
        <v>56</v>
      </c>
      <c r="BA160" s="69">
        <f t="shared" si="99"/>
        <v>37</v>
      </c>
      <c r="BB160" s="69">
        <f t="shared" si="99"/>
        <v>1</v>
      </c>
      <c r="BC160" s="70">
        <f t="shared" si="99"/>
        <v>47</v>
      </c>
      <c r="BD160" s="69">
        <f t="shared" si="99"/>
        <v>20</v>
      </c>
      <c r="BE160" s="69">
        <f t="shared" si="99"/>
        <v>1</v>
      </c>
      <c r="BF160" s="70">
        <f t="shared" si="99"/>
        <v>43</v>
      </c>
      <c r="BG160" s="69">
        <f t="shared" si="99"/>
        <v>19</v>
      </c>
      <c r="BH160" s="69">
        <f t="shared" si="99"/>
        <v>1</v>
      </c>
      <c r="BI160" s="70">
        <f t="shared" si="99"/>
        <v>48</v>
      </c>
      <c r="BJ160" s="69">
        <f t="shared" si="99"/>
        <v>27</v>
      </c>
      <c r="BK160" s="69">
        <f t="shared" si="99"/>
        <v>1</v>
      </c>
      <c r="BL160" s="70">
        <f t="shared" si="99"/>
        <v>0</v>
      </c>
      <c r="BM160" s="69">
        <f t="shared" si="99"/>
        <v>0</v>
      </c>
      <c r="BN160" s="69">
        <f t="shared" si="99"/>
        <v>0</v>
      </c>
      <c r="BO160" s="70">
        <f t="shared" si="99"/>
        <v>0</v>
      </c>
      <c r="BP160" s="69">
        <f t="shared" si="99"/>
        <v>0</v>
      </c>
      <c r="BQ160" s="69">
        <f t="shared" si="99"/>
        <v>0</v>
      </c>
      <c r="BR160" s="70">
        <f t="shared" si="99"/>
        <v>0</v>
      </c>
      <c r="BS160" s="69">
        <f t="shared" si="99"/>
        <v>0</v>
      </c>
      <c r="BT160" s="69">
        <f t="shared" si="99"/>
        <v>0</v>
      </c>
    </row>
    <row r="161" spans="1:72" ht="15.6">
      <c r="A161" s="68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7"/>
      <c r="BT161" s="67"/>
    </row>
    <row r="162" spans="1:72" ht="19.8">
      <c r="A162" s="91">
        <v>10</v>
      </c>
      <c r="B162" s="90" t="s">
        <v>722</v>
      </c>
      <c r="C162" s="90"/>
      <c r="D162" s="90"/>
      <c r="E162" s="89"/>
      <c r="F162" s="89"/>
      <c r="G162" s="89"/>
      <c r="H162" s="89"/>
      <c r="I162" s="88" t="s">
        <v>677</v>
      </c>
      <c r="J162" s="68" t="s">
        <v>268</v>
      </c>
      <c r="K162" s="68" t="s">
        <v>267</v>
      </c>
      <c r="L162" s="68" t="s">
        <v>266</v>
      </c>
      <c r="M162" s="68" t="s">
        <v>265</v>
      </c>
      <c r="N162" s="73"/>
      <c r="O162" s="88" t="s">
        <v>268</v>
      </c>
      <c r="P162" s="68" t="s">
        <v>267</v>
      </c>
      <c r="Q162" s="68" t="s">
        <v>266</v>
      </c>
      <c r="R162" s="69" t="s">
        <v>265</v>
      </c>
      <c r="S162" s="96" t="s">
        <v>268</v>
      </c>
      <c r="T162" s="68" t="s">
        <v>267</v>
      </c>
      <c r="U162" s="68" t="s">
        <v>266</v>
      </c>
      <c r="V162" s="68" t="s">
        <v>268</v>
      </c>
      <c r="W162" s="68" t="s">
        <v>267</v>
      </c>
      <c r="X162" s="68" t="s">
        <v>266</v>
      </c>
      <c r="Y162" s="68" t="s">
        <v>268</v>
      </c>
      <c r="Z162" s="68" t="s">
        <v>267</v>
      </c>
      <c r="AA162" s="68" t="s">
        <v>266</v>
      </c>
      <c r="AB162" s="68" t="s">
        <v>268</v>
      </c>
      <c r="AC162" s="68" t="s">
        <v>267</v>
      </c>
      <c r="AD162" s="68" t="s">
        <v>266</v>
      </c>
      <c r="AE162" s="68" t="s">
        <v>268</v>
      </c>
      <c r="AF162" s="68" t="s">
        <v>267</v>
      </c>
      <c r="AG162" s="68" t="s">
        <v>266</v>
      </c>
      <c r="AH162" s="68" t="s">
        <v>268</v>
      </c>
      <c r="AI162" s="68" t="s">
        <v>267</v>
      </c>
      <c r="AJ162" s="68" t="s">
        <v>266</v>
      </c>
      <c r="AK162" s="68" t="s">
        <v>268</v>
      </c>
      <c r="AL162" s="68" t="s">
        <v>267</v>
      </c>
      <c r="AM162" s="68" t="s">
        <v>266</v>
      </c>
      <c r="AN162" s="68" t="s">
        <v>268</v>
      </c>
      <c r="AO162" s="68" t="s">
        <v>267</v>
      </c>
      <c r="AP162" s="68" t="s">
        <v>266</v>
      </c>
      <c r="AQ162" s="68" t="s">
        <v>268</v>
      </c>
      <c r="AR162" s="68" t="s">
        <v>267</v>
      </c>
      <c r="AS162" s="68" t="s">
        <v>266</v>
      </c>
      <c r="AT162" s="68" t="s">
        <v>268</v>
      </c>
      <c r="AU162" s="68" t="s">
        <v>267</v>
      </c>
      <c r="AV162" s="68" t="s">
        <v>266</v>
      </c>
      <c r="AW162" s="68" t="s">
        <v>268</v>
      </c>
      <c r="AX162" s="68" t="s">
        <v>267</v>
      </c>
      <c r="AY162" s="68" t="s">
        <v>266</v>
      </c>
      <c r="AZ162" s="68" t="s">
        <v>268</v>
      </c>
      <c r="BA162" s="68" t="s">
        <v>267</v>
      </c>
      <c r="BB162" s="68" t="s">
        <v>266</v>
      </c>
      <c r="BC162" s="68" t="s">
        <v>268</v>
      </c>
      <c r="BD162" s="68" t="s">
        <v>267</v>
      </c>
      <c r="BE162" s="68" t="s">
        <v>266</v>
      </c>
      <c r="BF162" s="68" t="s">
        <v>268</v>
      </c>
      <c r="BG162" s="68" t="s">
        <v>267</v>
      </c>
      <c r="BH162" s="68" t="s">
        <v>266</v>
      </c>
      <c r="BI162" s="68" t="s">
        <v>268</v>
      </c>
      <c r="BJ162" s="68" t="s">
        <v>267</v>
      </c>
      <c r="BK162" s="68" t="s">
        <v>266</v>
      </c>
      <c r="BL162" s="68" t="s">
        <v>268</v>
      </c>
      <c r="BM162" s="68" t="s">
        <v>267</v>
      </c>
      <c r="BN162" s="68" t="s">
        <v>266</v>
      </c>
      <c r="BO162" s="68" t="s">
        <v>268</v>
      </c>
      <c r="BP162" s="68" t="s">
        <v>267</v>
      </c>
      <c r="BQ162" s="68" t="s">
        <v>266</v>
      </c>
      <c r="BR162" s="68" t="s">
        <v>268</v>
      </c>
      <c r="BS162" s="68" t="s">
        <v>267</v>
      </c>
      <c r="BT162" s="68" t="s">
        <v>266</v>
      </c>
    </row>
    <row r="163" spans="1:72" ht="15.6">
      <c r="A163" s="68">
        <v>1</v>
      </c>
      <c r="B163" s="87" t="s">
        <v>332</v>
      </c>
      <c r="C163" s="77" t="s">
        <v>730</v>
      </c>
      <c r="D163" s="77" t="str">
        <f t="shared" ref="D163:D177" si="100">TRIM(CONCATENATE(C163," ",B163))</f>
        <v>CHRIS TEAGUE</v>
      </c>
      <c r="E163" s="83">
        <v>311</v>
      </c>
      <c r="F163" s="83">
        <v>214</v>
      </c>
      <c r="G163" s="83">
        <v>18</v>
      </c>
      <c r="H163" s="86">
        <v>0.68810289389067525</v>
      </c>
      <c r="I163" s="69">
        <v>6</v>
      </c>
      <c r="J163" s="83">
        <f t="shared" ref="J163:J176" si="101">E163+O163</f>
        <v>372</v>
      </c>
      <c r="K163" s="83">
        <f t="shared" ref="K163:K176" si="102">F163+P163</f>
        <v>261</v>
      </c>
      <c r="L163" s="83">
        <f t="shared" ref="L163:L176" si="103">G163+Q163</f>
        <v>19</v>
      </c>
      <c r="M163" s="86">
        <f t="shared" ref="M163:M176" si="104">K163/J163</f>
        <v>0.70161290322580649</v>
      </c>
      <c r="N163" s="85"/>
      <c r="O163" s="69">
        <f t="shared" ref="O163:O176" si="105">+S163+V163+Y163+AB163+AE163+AH163+AK163+AN163+AQ163+AT163+AW163+AZ163+BC163+BF163+BI163+BL163+BO163</f>
        <v>61</v>
      </c>
      <c r="P163" s="83">
        <f t="shared" ref="P163:P176" si="106">+T163+W163+Z163+AC163+AF163+AI163+AL163+AO163+AR163+AU163+AX163+BA163+BD163+BG163+BJ163+BM163+BP163</f>
        <v>47</v>
      </c>
      <c r="Q163" s="83">
        <f t="shared" ref="Q163:Q176" si="107">+U163+X163+AA163+AD163+AG163+AJ163+AM163+AP163+AS163+AV163+AY163+BB163+BE163+BH163+BK163+BN163+BQ163</f>
        <v>1</v>
      </c>
      <c r="R163" s="71">
        <f t="shared" ref="R163:R176" si="108">+P163/O163</f>
        <v>0.77049180327868849</v>
      </c>
      <c r="S163" s="70">
        <v>5</v>
      </c>
      <c r="T163" s="83">
        <v>4</v>
      </c>
      <c r="U163" s="83"/>
      <c r="V163" s="84">
        <v>4</v>
      </c>
      <c r="W163" s="83">
        <v>4</v>
      </c>
      <c r="X163" s="83"/>
      <c r="Y163" s="84">
        <v>7</v>
      </c>
      <c r="Z163" s="83">
        <v>7</v>
      </c>
      <c r="AA163" s="83"/>
      <c r="AB163" s="84">
        <v>5</v>
      </c>
      <c r="AC163" s="83">
        <v>4</v>
      </c>
      <c r="AD163" s="83"/>
      <c r="AE163" s="84">
        <v>5</v>
      </c>
      <c r="AF163" s="83">
        <v>2</v>
      </c>
      <c r="AG163" s="83"/>
      <c r="AH163" s="84">
        <v>4</v>
      </c>
      <c r="AI163" s="83">
        <v>3</v>
      </c>
      <c r="AJ163" s="83">
        <v>1</v>
      </c>
      <c r="AK163" s="84">
        <v>4</v>
      </c>
      <c r="AL163" s="83">
        <v>3</v>
      </c>
      <c r="AM163" s="83"/>
      <c r="AN163" s="84">
        <v>3</v>
      </c>
      <c r="AO163" s="83">
        <v>1</v>
      </c>
      <c r="AP163" s="83"/>
      <c r="AQ163" s="84"/>
      <c r="AR163" s="83"/>
      <c r="AS163" s="83"/>
      <c r="AT163" s="84">
        <v>3</v>
      </c>
      <c r="AU163" s="83">
        <v>2</v>
      </c>
      <c r="AV163" s="83"/>
      <c r="AW163" s="84">
        <v>6</v>
      </c>
      <c r="AX163" s="83">
        <v>4</v>
      </c>
      <c r="AY163" s="83"/>
      <c r="AZ163" s="84">
        <v>3</v>
      </c>
      <c r="BA163" s="83">
        <v>3</v>
      </c>
      <c r="BB163" s="83"/>
      <c r="BC163" s="84">
        <v>5</v>
      </c>
      <c r="BD163" s="83">
        <v>3</v>
      </c>
      <c r="BE163" s="83"/>
      <c r="BF163" s="84">
        <v>3</v>
      </c>
      <c r="BG163" s="83">
        <v>3</v>
      </c>
      <c r="BH163" s="83"/>
      <c r="BI163" s="84">
        <v>4</v>
      </c>
      <c r="BJ163" s="83">
        <v>4</v>
      </c>
      <c r="BK163" s="83"/>
      <c r="BL163" s="84"/>
      <c r="BM163" s="83"/>
      <c r="BN163" s="83"/>
      <c r="BO163" s="84"/>
      <c r="BP163" s="83"/>
      <c r="BQ163" s="83"/>
      <c r="BR163" s="84"/>
      <c r="BS163" s="83"/>
      <c r="BT163" s="83"/>
    </row>
    <row r="164" spans="1:72" ht="15.6">
      <c r="A164" s="68">
        <v>2</v>
      </c>
      <c r="B164" s="79" t="s">
        <v>626</v>
      </c>
      <c r="C164" s="78" t="s">
        <v>729</v>
      </c>
      <c r="D164" s="77" t="str">
        <f t="shared" si="100"/>
        <v>MIKE BURKE</v>
      </c>
      <c r="E164" s="69">
        <v>129</v>
      </c>
      <c r="F164" s="69">
        <v>74</v>
      </c>
      <c r="G164" s="69">
        <v>5</v>
      </c>
      <c r="H164" s="71">
        <v>0.5736434108527132</v>
      </c>
      <c r="I164" s="69">
        <v>3</v>
      </c>
      <c r="J164" s="69">
        <f t="shared" si="101"/>
        <v>193</v>
      </c>
      <c r="K164" s="69">
        <f t="shared" si="102"/>
        <v>116</v>
      </c>
      <c r="L164" s="69">
        <f t="shared" si="103"/>
        <v>7</v>
      </c>
      <c r="M164" s="71">
        <f t="shared" si="104"/>
        <v>0.60103626943005184</v>
      </c>
      <c r="N164" s="76"/>
      <c r="O164" s="69">
        <f t="shared" si="105"/>
        <v>64</v>
      </c>
      <c r="P164" s="69">
        <f t="shared" si="106"/>
        <v>42</v>
      </c>
      <c r="Q164" s="69">
        <f t="shared" si="107"/>
        <v>2</v>
      </c>
      <c r="R164" s="71">
        <f t="shared" si="108"/>
        <v>0.65625</v>
      </c>
      <c r="S164" s="70">
        <v>5</v>
      </c>
      <c r="T164" s="69">
        <v>2</v>
      </c>
      <c r="U164" s="69"/>
      <c r="V164" s="70">
        <v>5</v>
      </c>
      <c r="W164" s="69">
        <v>5</v>
      </c>
      <c r="X164" s="69"/>
      <c r="Y164" s="70">
        <v>5</v>
      </c>
      <c r="Z164" s="69">
        <v>4</v>
      </c>
      <c r="AA164" s="69"/>
      <c r="AB164" s="70">
        <v>4</v>
      </c>
      <c r="AC164" s="69">
        <v>3</v>
      </c>
      <c r="AD164" s="69"/>
      <c r="AE164" s="70">
        <v>5</v>
      </c>
      <c r="AF164" s="69">
        <v>3</v>
      </c>
      <c r="AG164" s="69"/>
      <c r="AH164" s="70">
        <v>4</v>
      </c>
      <c r="AI164" s="69">
        <v>1</v>
      </c>
      <c r="AJ164" s="69"/>
      <c r="AK164" s="70">
        <v>3</v>
      </c>
      <c r="AL164" s="69">
        <v>1</v>
      </c>
      <c r="AM164" s="69"/>
      <c r="AN164" s="70">
        <v>3</v>
      </c>
      <c r="AO164" s="69">
        <v>3</v>
      </c>
      <c r="AP164" s="69"/>
      <c r="AQ164" s="70"/>
      <c r="AR164" s="69"/>
      <c r="AS164" s="69"/>
      <c r="AT164" s="70">
        <v>5</v>
      </c>
      <c r="AU164" s="69">
        <v>5</v>
      </c>
      <c r="AV164" s="69">
        <v>1</v>
      </c>
      <c r="AW164" s="70">
        <v>6</v>
      </c>
      <c r="AX164" s="69">
        <v>4</v>
      </c>
      <c r="AY164" s="69"/>
      <c r="AZ164" s="70">
        <v>5</v>
      </c>
      <c r="BA164" s="69">
        <v>4</v>
      </c>
      <c r="BB164" s="69">
        <v>1</v>
      </c>
      <c r="BC164" s="70">
        <v>6</v>
      </c>
      <c r="BD164" s="69">
        <v>4</v>
      </c>
      <c r="BE164" s="69"/>
      <c r="BF164" s="70">
        <v>4</v>
      </c>
      <c r="BG164" s="69">
        <v>1</v>
      </c>
      <c r="BH164" s="69"/>
      <c r="BI164" s="70">
        <v>4</v>
      </c>
      <c r="BJ164" s="69">
        <v>2</v>
      </c>
      <c r="BK164" s="69"/>
      <c r="BL164" s="70"/>
      <c r="BM164" s="69"/>
      <c r="BN164" s="69"/>
      <c r="BO164" s="70"/>
      <c r="BP164" s="69"/>
      <c r="BQ164" s="69"/>
      <c r="BR164" s="70"/>
      <c r="BS164" s="69"/>
      <c r="BT164" s="69"/>
    </row>
    <row r="165" spans="1:72" ht="15.6">
      <c r="A165" s="68">
        <v>3</v>
      </c>
      <c r="B165" s="79" t="s">
        <v>532</v>
      </c>
      <c r="C165" s="78" t="s">
        <v>728</v>
      </c>
      <c r="D165" s="77" t="str">
        <f t="shared" si="100"/>
        <v>BOB HEIST</v>
      </c>
      <c r="E165" s="69">
        <v>525</v>
      </c>
      <c r="F165" s="69">
        <v>305</v>
      </c>
      <c r="G165" s="69">
        <v>6</v>
      </c>
      <c r="H165" s="71">
        <v>0.580952380952381</v>
      </c>
      <c r="I165" s="69">
        <v>9</v>
      </c>
      <c r="J165" s="69">
        <f t="shared" si="101"/>
        <v>589</v>
      </c>
      <c r="K165" s="69">
        <f t="shared" si="102"/>
        <v>347</v>
      </c>
      <c r="L165" s="69">
        <f t="shared" si="103"/>
        <v>6</v>
      </c>
      <c r="M165" s="71">
        <f t="shared" si="104"/>
        <v>0.58913412563667233</v>
      </c>
      <c r="N165" s="76"/>
      <c r="O165" s="69">
        <f t="shared" si="105"/>
        <v>64</v>
      </c>
      <c r="P165" s="69">
        <f t="shared" si="106"/>
        <v>42</v>
      </c>
      <c r="Q165" s="69">
        <f t="shared" si="107"/>
        <v>0</v>
      </c>
      <c r="R165" s="71">
        <f t="shared" si="108"/>
        <v>0.65625</v>
      </c>
      <c r="S165" s="70">
        <v>5</v>
      </c>
      <c r="T165" s="69">
        <v>5</v>
      </c>
      <c r="U165" s="69"/>
      <c r="V165" s="70">
        <v>6</v>
      </c>
      <c r="W165" s="69">
        <v>5</v>
      </c>
      <c r="X165" s="69"/>
      <c r="Y165" s="70">
        <v>5</v>
      </c>
      <c r="Z165" s="69">
        <v>2</v>
      </c>
      <c r="AA165" s="69"/>
      <c r="AB165" s="70">
        <v>5</v>
      </c>
      <c r="AC165" s="69">
        <v>2</v>
      </c>
      <c r="AD165" s="69"/>
      <c r="AE165" s="70">
        <v>2</v>
      </c>
      <c r="AF165" s="69">
        <v>0</v>
      </c>
      <c r="AG165" s="69"/>
      <c r="AH165" s="70">
        <v>4</v>
      </c>
      <c r="AI165" s="69">
        <v>3</v>
      </c>
      <c r="AJ165" s="69"/>
      <c r="AK165" s="70">
        <v>4</v>
      </c>
      <c r="AL165" s="69">
        <v>2</v>
      </c>
      <c r="AM165" s="69"/>
      <c r="AN165" s="70">
        <v>4</v>
      </c>
      <c r="AO165" s="69">
        <v>4</v>
      </c>
      <c r="AP165" s="69"/>
      <c r="AQ165" s="70"/>
      <c r="AR165" s="69"/>
      <c r="AS165" s="69"/>
      <c r="AT165" s="70">
        <v>5</v>
      </c>
      <c r="AU165" s="69">
        <v>2</v>
      </c>
      <c r="AV165" s="69"/>
      <c r="AW165" s="70">
        <v>6</v>
      </c>
      <c r="AX165" s="69">
        <v>4</v>
      </c>
      <c r="AY165" s="69"/>
      <c r="AZ165" s="70">
        <v>5</v>
      </c>
      <c r="BA165" s="69">
        <v>3</v>
      </c>
      <c r="BB165" s="69"/>
      <c r="BC165" s="70">
        <v>5</v>
      </c>
      <c r="BD165" s="69">
        <v>4</v>
      </c>
      <c r="BE165" s="69"/>
      <c r="BF165" s="70">
        <v>4</v>
      </c>
      <c r="BG165" s="69">
        <v>3</v>
      </c>
      <c r="BH165" s="69"/>
      <c r="BI165" s="70">
        <v>4</v>
      </c>
      <c r="BJ165" s="69">
        <v>3</v>
      </c>
      <c r="BK165" s="69"/>
      <c r="BL165" s="70"/>
      <c r="BM165" s="69"/>
      <c r="BN165" s="69"/>
      <c r="BO165" s="70"/>
      <c r="BP165" s="69"/>
      <c r="BQ165" s="69"/>
      <c r="BR165" s="70"/>
      <c r="BS165" s="69"/>
      <c r="BT165" s="69"/>
    </row>
    <row r="166" spans="1:72" ht="15.6">
      <c r="A166" s="68">
        <v>4</v>
      </c>
      <c r="B166" s="79" t="s">
        <v>596</v>
      </c>
      <c r="C166" s="78" t="s">
        <v>700</v>
      </c>
      <c r="D166" s="77" t="str">
        <f t="shared" si="100"/>
        <v>MATT CUMMINS</v>
      </c>
      <c r="E166" s="69">
        <v>313</v>
      </c>
      <c r="F166" s="69">
        <v>179</v>
      </c>
      <c r="G166" s="69">
        <v>38</v>
      </c>
      <c r="H166" s="71">
        <v>0.5718849840255591</v>
      </c>
      <c r="I166" s="69">
        <v>6</v>
      </c>
      <c r="J166" s="69">
        <f t="shared" si="101"/>
        <v>376</v>
      </c>
      <c r="K166" s="69">
        <f t="shared" si="102"/>
        <v>218</v>
      </c>
      <c r="L166" s="69">
        <f t="shared" si="103"/>
        <v>47</v>
      </c>
      <c r="M166" s="71">
        <f t="shared" si="104"/>
        <v>0.57978723404255317</v>
      </c>
      <c r="N166" s="76"/>
      <c r="O166" s="69">
        <f t="shared" si="105"/>
        <v>63</v>
      </c>
      <c r="P166" s="69">
        <f t="shared" si="106"/>
        <v>39</v>
      </c>
      <c r="Q166" s="69">
        <f t="shared" si="107"/>
        <v>9</v>
      </c>
      <c r="R166" s="71">
        <f t="shared" si="108"/>
        <v>0.61904761904761907</v>
      </c>
      <c r="S166" s="70">
        <v>2</v>
      </c>
      <c r="T166" s="69">
        <v>2</v>
      </c>
      <c r="U166" s="69"/>
      <c r="V166" s="70">
        <v>5</v>
      </c>
      <c r="W166" s="69">
        <v>3</v>
      </c>
      <c r="X166" s="69"/>
      <c r="Y166" s="70">
        <v>6</v>
      </c>
      <c r="Z166" s="69">
        <v>5</v>
      </c>
      <c r="AA166" s="69">
        <v>1</v>
      </c>
      <c r="AB166" s="70">
        <v>4</v>
      </c>
      <c r="AC166" s="69">
        <v>3</v>
      </c>
      <c r="AD166" s="69"/>
      <c r="AE166" s="70">
        <v>4</v>
      </c>
      <c r="AF166" s="69">
        <v>2</v>
      </c>
      <c r="AG166" s="69"/>
      <c r="AH166" s="70">
        <v>5</v>
      </c>
      <c r="AI166" s="69">
        <v>3</v>
      </c>
      <c r="AJ166" s="69"/>
      <c r="AK166" s="70">
        <v>4</v>
      </c>
      <c r="AL166" s="69">
        <v>2</v>
      </c>
      <c r="AM166" s="69">
        <v>1</v>
      </c>
      <c r="AN166" s="70">
        <v>4</v>
      </c>
      <c r="AO166" s="69">
        <v>2</v>
      </c>
      <c r="AP166" s="69">
        <v>1</v>
      </c>
      <c r="AQ166" s="70"/>
      <c r="AR166" s="69"/>
      <c r="AS166" s="69"/>
      <c r="AT166" s="70">
        <v>4</v>
      </c>
      <c r="AU166" s="69">
        <v>3</v>
      </c>
      <c r="AV166" s="69">
        <v>1</v>
      </c>
      <c r="AW166" s="70">
        <v>6</v>
      </c>
      <c r="AX166" s="69">
        <v>5</v>
      </c>
      <c r="AY166" s="69">
        <v>1</v>
      </c>
      <c r="AZ166" s="70">
        <v>5</v>
      </c>
      <c r="BA166" s="69">
        <v>2</v>
      </c>
      <c r="BB166" s="69"/>
      <c r="BC166" s="70">
        <v>6</v>
      </c>
      <c r="BD166" s="69">
        <v>4</v>
      </c>
      <c r="BE166" s="69">
        <v>2</v>
      </c>
      <c r="BF166" s="70">
        <v>4</v>
      </c>
      <c r="BG166" s="69">
        <v>2</v>
      </c>
      <c r="BH166" s="69">
        <v>2</v>
      </c>
      <c r="BI166" s="70">
        <v>4</v>
      </c>
      <c r="BJ166" s="69">
        <v>1</v>
      </c>
      <c r="BK166" s="69"/>
      <c r="BL166" s="70"/>
      <c r="BM166" s="69"/>
      <c r="BN166" s="69"/>
      <c r="BO166" s="70"/>
      <c r="BP166" s="69"/>
      <c r="BQ166" s="69"/>
      <c r="BR166" s="70"/>
      <c r="BS166" s="69"/>
      <c r="BT166" s="69"/>
    </row>
    <row r="167" spans="1:72" ht="15.6">
      <c r="A167" s="68">
        <v>5</v>
      </c>
      <c r="B167" s="79" t="s">
        <v>536</v>
      </c>
      <c r="C167" s="78" t="s">
        <v>727</v>
      </c>
      <c r="D167" s="77" t="str">
        <f t="shared" si="100"/>
        <v>JOHN HART</v>
      </c>
      <c r="E167" s="69">
        <v>428</v>
      </c>
      <c r="F167" s="69">
        <v>241</v>
      </c>
      <c r="G167" s="69">
        <v>12</v>
      </c>
      <c r="H167" s="71">
        <v>0.56308411214953269</v>
      </c>
      <c r="I167" s="69">
        <v>8</v>
      </c>
      <c r="J167" s="69">
        <f t="shared" si="101"/>
        <v>485</v>
      </c>
      <c r="K167" s="69">
        <f t="shared" si="102"/>
        <v>274</v>
      </c>
      <c r="L167" s="69">
        <f t="shared" si="103"/>
        <v>12</v>
      </c>
      <c r="M167" s="71">
        <f t="shared" si="104"/>
        <v>0.56494845360824741</v>
      </c>
      <c r="N167" s="76"/>
      <c r="O167" s="69">
        <f t="shared" si="105"/>
        <v>57</v>
      </c>
      <c r="P167" s="69">
        <f t="shared" si="106"/>
        <v>33</v>
      </c>
      <c r="Q167" s="69">
        <f t="shared" si="107"/>
        <v>0</v>
      </c>
      <c r="R167" s="71">
        <f t="shared" si="108"/>
        <v>0.57894736842105265</v>
      </c>
      <c r="S167" s="70"/>
      <c r="T167" s="69"/>
      <c r="U167" s="69"/>
      <c r="V167" s="70">
        <v>6</v>
      </c>
      <c r="W167" s="69">
        <v>3</v>
      </c>
      <c r="X167" s="69"/>
      <c r="Y167" s="70">
        <v>7</v>
      </c>
      <c r="Z167" s="69">
        <v>3</v>
      </c>
      <c r="AA167" s="69"/>
      <c r="AB167" s="70">
        <v>5</v>
      </c>
      <c r="AC167" s="69">
        <v>2</v>
      </c>
      <c r="AD167" s="69"/>
      <c r="AE167" s="70">
        <v>5</v>
      </c>
      <c r="AF167" s="69">
        <v>4</v>
      </c>
      <c r="AG167" s="69"/>
      <c r="AH167" s="70">
        <v>5</v>
      </c>
      <c r="AI167" s="69">
        <v>3</v>
      </c>
      <c r="AJ167" s="69"/>
      <c r="AK167" s="70"/>
      <c r="AL167" s="69"/>
      <c r="AM167" s="69"/>
      <c r="AN167" s="70">
        <v>4</v>
      </c>
      <c r="AO167" s="69">
        <v>1</v>
      </c>
      <c r="AP167" s="69"/>
      <c r="AQ167" s="70"/>
      <c r="AR167" s="69"/>
      <c r="AS167" s="69"/>
      <c r="AT167" s="70">
        <v>6</v>
      </c>
      <c r="AU167" s="69">
        <v>6</v>
      </c>
      <c r="AV167" s="69"/>
      <c r="AW167" s="70">
        <v>6</v>
      </c>
      <c r="AX167" s="69">
        <v>2</v>
      </c>
      <c r="AY167" s="69"/>
      <c r="AZ167" s="70">
        <v>5</v>
      </c>
      <c r="BA167" s="69">
        <v>3</v>
      </c>
      <c r="BB167" s="69"/>
      <c r="BC167" s="70"/>
      <c r="BD167" s="69"/>
      <c r="BE167" s="69"/>
      <c r="BF167" s="70">
        <v>4</v>
      </c>
      <c r="BG167" s="69">
        <v>4</v>
      </c>
      <c r="BH167" s="69"/>
      <c r="BI167" s="70">
        <v>4</v>
      </c>
      <c r="BJ167" s="69">
        <v>2</v>
      </c>
      <c r="BK167" s="69"/>
      <c r="BL167" s="70"/>
      <c r="BM167" s="69"/>
      <c r="BN167" s="69"/>
      <c r="BO167" s="70"/>
      <c r="BP167" s="69"/>
      <c r="BQ167" s="69"/>
      <c r="BR167" s="70"/>
      <c r="BS167" s="69"/>
      <c r="BT167" s="69"/>
    </row>
    <row r="168" spans="1:72" ht="15.6">
      <c r="A168" s="68">
        <v>6</v>
      </c>
      <c r="B168" s="79" t="s">
        <v>450</v>
      </c>
      <c r="C168" s="78" t="s">
        <v>726</v>
      </c>
      <c r="D168" s="77" t="str">
        <f t="shared" si="100"/>
        <v>DUSTY MILLER</v>
      </c>
      <c r="E168" s="69">
        <v>712</v>
      </c>
      <c r="F168" s="69">
        <v>376</v>
      </c>
      <c r="G168" s="69">
        <v>19</v>
      </c>
      <c r="H168" s="71">
        <v>0.5280898876404494</v>
      </c>
      <c r="I168" s="69">
        <v>12</v>
      </c>
      <c r="J168" s="69">
        <f t="shared" si="101"/>
        <v>771</v>
      </c>
      <c r="K168" s="69">
        <f t="shared" si="102"/>
        <v>408</v>
      </c>
      <c r="L168" s="69">
        <f t="shared" si="103"/>
        <v>21</v>
      </c>
      <c r="M168" s="71">
        <f t="shared" si="104"/>
        <v>0.52918287937743191</v>
      </c>
      <c r="N168" s="76"/>
      <c r="O168" s="69">
        <f t="shared" si="105"/>
        <v>59</v>
      </c>
      <c r="P168" s="69">
        <f t="shared" si="106"/>
        <v>32</v>
      </c>
      <c r="Q168" s="69">
        <f t="shared" si="107"/>
        <v>2</v>
      </c>
      <c r="R168" s="71">
        <f t="shared" si="108"/>
        <v>0.5423728813559322</v>
      </c>
      <c r="S168" s="70">
        <v>5</v>
      </c>
      <c r="T168" s="69">
        <v>4</v>
      </c>
      <c r="U168" s="69"/>
      <c r="V168" s="70">
        <v>4</v>
      </c>
      <c r="W168" s="69">
        <v>3</v>
      </c>
      <c r="X168" s="69"/>
      <c r="Y168" s="70">
        <v>7</v>
      </c>
      <c r="Z168" s="69">
        <v>4</v>
      </c>
      <c r="AA168" s="69"/>
      <c r="AB168" s="70">
        <v>3</v>
      </c>
      <c r="AC168" s="69">
        <v>2</v>
      </c>
      <c r="AD168" s="69"/>
      <c r="AE168" s="70">
        <v>2</v>
      </c>
      <c r="AF168" s="69">
        <v>0</v>
      </c>
      <c r="AG168" s="69"/>
      <c r="AH168" s="70"/>
      <c r="AI168" s="69"/>
      <c r="AJ168" s="69"/>
      <c r="AK168" s="70">
        <v>3</v>
      </c>
      <c r="AL168" s="69">
        <v>1</v>
      </c>
      <c r="AM168" s="69"/>
      <c r="AN168" s="70">
        <v>4</v>
      </c>
      <c r="AO168" s="69">
        <v>3</v>
      </c>
      <c r="AP168" s="69"/>
      <c r="AQ168" s="70"/>
      <c r="AR168" s="69"/>
      <c r="AS168" s="69"/>
      <c r="AT168" s="70">
        <v>6</v>
      </c>
      <c r="AU168" s="69">
        <v>2</v>
      </c>
      <c r="AV168" s="69"/>
      <c r="AW168" s="70">
        <v>6</v>
      </c>
      <c r="AX168" s="69">
        <v>5</v>
      </c>
      <c r="AY168" s="69">
        <v>2</v>
      </c>
      <c r="AZ168" s="70">
        <v>5</v>
      </c>
      <c r="BA168" s="69">
        <v>2</v>
      </c>
      <c r="BB168" s="69"/>
      <c r="BC168" s="70">
        <v>6</v>
      </c>
      <c r="BD168" s="69">
        <v>2</v>
      </c>
      <c r="BE168" s="69"/>
      <c r="BF168" s="70">
        <v>4</v>
      </c>
      <c r="BG168" s="69">
        <v>2</v>
      </c>
      <c r="BH168" s="69"/>
      <c r="BI168" s="70">
        <v>4</v>
      </c>
      <c r="BJ168" s="69">
        <v>2</v>
      </c>
      <c r="BK168" s="69"/>
      <c r="BL168" s="70"/>
      <c r="BM168" s="69"/>
      <c r="BN168" s="69"/>
      <c r="BO168" s="70"/>
      <c r="BP168" s="69"/>
      <c r="BQ168" s="69"/>
      <c r="BR168" s="70"/>
      <c r="BS168" s="69"/>
      <c r="BT168" s="69"/>
    </row>
    <row r="169" spans="1:72" ht="15.6">
      <c r="A169" s="68">
        <v>7</v>
      </c>
      <c r="B169" s="79" t="s">
        <v>410</v>
      </c>
      <c r="C169" s="78" t="s">
        <v>698</v>
      </c>
      <c r="D169" s="77" t="str">
        <f t="shared" si="100"/>
        <v>JASON REETZ</v>
      </c>
      <c r="E169" s="69">
        <v>115</v>
      </c>
      <c r="F169" s="69">
        <v>59</v>
      </c>
      <c r="G169" s="69">
        <v>3</v>
      </c>
      <c r="H169" s="71">
        <v>0.5130434782608696</v>
      </c>
      <c r="I169" s="69">
        <v>3</v>
      </c>
      <c r="J169" s="69">
        <f t="shared" si="101"/>
        <v>168</v>
      </c>
      <c r="K169" s="69">
        <f t="shared" si="102"/>
        <v>87</v>
      </c>
      <c r="L169" s="69">
        <f t="shared" si="103"/>
        <v>4</v>
      </c>
      <c r="M169" s="71">
        <f t="shared" si="104"/>
        <v>0.5178571428571429</v>
      </c>
      <c r="N169" s="76"/>
      <c r="O169" s="69">
        <f t="shared" si="105"/>
        <v>53</v>
      </c>
      <c r="P169" s="69">
        <f t="shared" si="106"/>
        <v>28</v>
      </c>
      <c r="Q169" s="69">
        <f t="shared" si="107"/>
        <v>1</v>
      </c>
      <c r="R169" s="71">
        <f t="shared" si="108"/>
        <v>0.52830188679245282</v>
      </c>
      <c r="S169" s="70">
        <v>5</v>
      </c>
      <c r="T169" s="69">
        <v>3</v>
      </c>
      <c r="U169" s="69"/>
      <c r="V169" s="70">
        <v>5</v>
      </c>
      <c r="W169" s="69">
        <v>2</v>
      </c>
      <c r="X169" s="69"/>
      <c r="Y169" s="70">
        <v>5</v>
      </c>
      <c r="Z169" s="69">
        <v>4</v>
      </c>
      <c r="AA169" s="69"/>
      <c r="AB169" s="70">
        <v>3</v>
      </c>
      <c r="AC169" s="69">
        <v>2</v>
      </c>
      <c r="AD169" s="69"/>
      <c r="AE169" s="70">
        <v>1</v>
      </c>
      <c r="AF169" s="69">
        <v>1</v>
      </c>
      <c r="AG169" s="69"/>
      <c r="AH169" s="70">
        <v>4</v>
      </c>
      <c r="AI169" s="69">
        <v>2</v>
      </c>
      <c r="AJ169" s="69"/>
      <c r="AK169" s="70">
        <v>4</v>
      </c>
      <c r="AL169" s="69">
        <v>1</v>
      </c>
      <c r="AM169" s="69"/>
      <c r="AN169" s="70">
        <v>2</v>
      </c>
      <c r="AO169" s="69">
        <v>2</v>
      </c>
      <c r="AP169" s="69">
        <v>1</v>
      </c>
      <c r="AQ169" s="70"/>
      <c r="AR169" s="69"/>
      <c r="AS169" s="69"/>
      <c r="AT169" s="70">
        <v>4</v>
      </c>
      <c r="AU169" s="69">
        <v>3</v>
      </c>
      <c r="AV169" s="69"/>
      <c r="AW169" s="70">
        <v>6</v>
      </c>
      <c r="AX169" s="69">
        <v>3</v>
      </c>
      <c r="AY169" s="69"/>
      <c r="AZ169" s="70"/>
      <c r="BA169" s="69"/>
      <c r="BB169" s="69"/>
      <c r="BC169" s="70">
        <v>6</v>
      </c>
      <c r="BD169" s="69">
        <v>2</v>
      </c>
      <c r="BE169" s="69"/>
      <c r="BF169" s="70">
        <v>4</v>
      </c>
      <c r="BG169" s="69">
        <v>1</v>
      </c>
      <c r="BH169" s="69"/>
      <c r="BI169" s="70">
        <v>4</v>
      </c>
      <c r="BJ169" s="69">
        <v>2</v>
      </c>
      <c r="BK169" s="69"/>
      <c r="BL169" s="70"/>
      <c r="BM169" s="69"/>
      <c r="BN169" s="69"/>
      <c r="BO169" s="70"/>
      <c r="BP169" s="69"/>
      <c r="BQ169" s="69"/>
      <c r="BR169" s="70"/>
      <c r="BS169" s="69"/>
      <c r="BT169" s="69"/>
    </row>
    <row r="170" spans="1:72" ht="15.6">
      <c r="A170" s="68">
        <v>8</v>
      </c>
      <c r="B170" s="79" t="s">
        <v>582</v>
      </c>
      <c r="C170" s="78" t="s">
        <v>725</v>
      </c>
      <c r="D170" s="77" t="str">
        <f t="shared" si="100"/>
        <v>SCOTT DOUGHTY</v>
      </c>
      <c r="E170" s="69">
        <v>141</v>
      </c>
      <c r="F170" s="69">
        <v>84</v>
      </c>
      <c r="G170" s="69">
        <v>9</v>
      </c>
      <c r="H170" s="71">
        <v>0.5957446808510638</v>
      </c>
      <c r="I170" s="69">
        <v>3</v>
      </c>
      <c r="J170" s="69">
        <f t="shared" si="101"/>
        <v>194</v>
      </c>
      <c r="K170" s="69">
        <f t="shared" si="102"/>
        <v>111</v>
      </c>
      <c r="L170" s="69">
        <f t="shared" si="103"/>
        <v>12</v>
      </c>
      <c r="M170" s="71">
        <f t="shared" si="104"/>
        <v>0.57216494845360821</v>
      </c>
      <c r="N170" s="76"/>
      <c r="O170" s="69">
        <f t="shared" si="105"/>
        <v>53</v>
      </c>
      <c r="P170" s="69">
        <f t="shared" si="106"/>
        <v>27</v>
      </c>
      <c r="Q170" s="69">
        <f t="shared" si="107"/>
        <v>3</v>
      </c>
      <c r="R170" s="71">
        <f t="shared" si="108"/>
        <v>0.50943396226415094</v>
      </c>
      <c r="S170" s="70">
        <v>5</v>
      </c>
      <c r="T170" s="69">
        <v>2</v>
      </c>
      <c r="U170" s="69">
        <v>1</v>
      </c>
      <c r="V170" s="70">
        <v>6</v>
      </c>
      <c r="W170" s="69">
        <v>4</v>
      </c>
      <c r="X170" s="69">
        <v>1</v>
      </c>
      <c r="Y170" s="70">
        <v>4</v>
      </c>
      <c r="Z170" s="69">
        <v>3</v>
      </c>
      <c r="AA170" s="69"/>
      <c r="AB170" s="70"/>
      <c r="AC170" s="69"/>
      <c r="AD170" s="69"/>
      <c r="AE170" s="70">
        <v>4</v>
      </c>
      <c r="AF170" s="69">
        <v>2</v>
      </c>
      <c r="AG170" s="69"/>
      <c r="AH170" s="70">
        <v>5</v>
      </c>
      <c r="AI170" s="69">
        <v>1</v>
      </c>
      <c r="AJ170" s="69"/>
      <c r="AK170" s="70">
        <v>1</v>
      </c>
      <c r="AL170" s="69">
        <v>1</v>
      </c>
      <c r="AM170" s="69"/>
      <c r="AN170" s="70">
        <v>3</v>
      </c>
      <c r="AO170" s="69">
        <v>1</v>
      </c>
      <c r="AP170" s="69"/>
      <c r="AQ170" s="70"/>
      <c r="AR170" s="69"/>
      <c r="AS170" s="69"/>
      <c r="AT170" s="70">
        <v>4</v>
      </c>
      <c r="AU170" s="69">
        <v>2</v>
      </c>
      <c r="AV170" s="69"/>
      <c r="AW170" s="70">
        <v>4</v>
      </c>
      <c r="AX170" s="69">
        <v>2</v>
      </c>
      <c r="AY170" s="69"/>
      <c r="AZ170" s="70">
        <v>5</v>
      </c>
      <c r="BA170" s="69">
        <v>5</v>
      </c>
      <c r="BB170" s="69">
        <v>1</v>
      </c>
      <c r="BC170" s="70">
        <v>5</v>
      </c>
      <c r="BD170" s="69">
        <v>4</v>
      </c>
      <c r="BE170" s="69"/>
      <c r="BF170" s="70">
        <v>4</v>
      </c>
      <c r="BG170" s="69">
        <v>0</v>
      </c>
      <c r="BH170" s="69"/>
      <c r="BI170" s="70">
        <v>3</v>
      </c>
      <c r="BJ170" s="69">
        <v>0</v>
      </c>
      <c r="BK170" s="69"/>
      <c r="BL170" s="70"/>
      <c r="BM170" s="69"/>
      <c r="BN170" s="69"/>
      <c r="BO170" s="70"/>
      <c r="BP170" s="69"/>
      <c r="BQ170" s="69"/>
      <c r="BR170" s="70"/>
      <c r="BS170" s="69"/>
      <c r="BT170" s="69"/>
    </row>
    <row r="171" spans="1:72" ht="15.6">
      <c r="A171" s="68">
        <v>9</v>
      </c>
      <c r="B171" s="79" t="s">
        <v>599</v>
      </c>
      <c r="C171" s="78" t="s">
        <v>701</v>
      </c>
      <c r="D171" s="77" t="str">
        <f t="shared" si="100"/>
        <v>CARL CREECH</v>
      </c>
      <c r="E171" s="69">
        <v>172</v>
      </c>
      <c r="F171" s="69">
        <v>75</v>
      </c>
      <c r="G171" s="69">
        <v>2</v>
      </c>
      <c r="H171" s="71">
        <v>0.43604651162790697</v>
      </c>
      <c r="I171" s="69">
        <v>8</v>
      </c>
      <c r="J171" s="69">
        <f t="shared" si="101"/>
        <v>194</v>
      </c>
      <c r="K171" s="69">
        <f t="shared" si="102"/>
        <v>86</v>
      </c>
      <c r="L171" s="69">
        <f t="shared" si="103"/>
        <v>2</v>
      </c>
      <c r="M171" s="71">
        <f t="shared" si="104"/>
        <v>0.44329896907216493</v>
      </c>
      <c r="N171" s="76"/>
      <c r="O171" s="69">
        <f t="shared" si="105"/>
        <v>22</v>
      </c>
      <c r="P171" s="69">
        <f t="shared" si="106"/>
        <v>11</v>
      </c>
      <c r="Q171" s="69">
        <f t="shared" si="107"/>
        <v>0</v>
      </c>
      <c r="R171" s="71">
        <f t="shared" si="108"/>
        <v>0.5</v>
      </c>
      <c r="S171" s="70">
        <v>4</v>
      </c>
      <c r="T171" s="69">
        <v>3</v>
      </c>
      <c r="U171" s="69"/>
      <c r="V171" s="70">
        <v>2</v>
      </c>
      <c r="W171" s="69">
        <v>1</v>
      </c>
      <c r="X171" s="69"/>
      <c r="Y171" s="70">
        <v>7</v>
      </c>
      <c r="Z171" s="69">
        <v>4</v>
      </c>
      <c r="AA171" s="69"/>
      <c r="AB171" s="70">
        <v>3</v>
      </c>
      <c r="AC171" s="69">
        <v>2</v>
      </c>
      <c r="AD171" s="69"/>
      <c r="AE171" s="70">
        <v>1</v>
      </c>
      <c r="AF171" s="69">
        <v>0</v>
      </c>
      <c r="AG171" s="69"/>
      <c r="AH171" s="70"/>
      <c r="AI171" s="69"/>
      <c r="AJ171" s="69"/>
      <c r="AK171" s="70">
        <v>2</v>
      </c>
      <c r="AL171" s="69">
        <v>0</v>
      </c>
      <c r="AM171" s="69"/>
      <c r="AN171" s="70">
        <v>3</v>
      </c>
      <c r="AO171" s="69">
        <v>1</v>
      </c>
      <c r="AP171" s="69"/>
      <c r="AQ171" s="70"/>
      <c r="AR171" s="69"/>
      <c r="AS171" s="69"/>
      <c r="AT171" s="70"/>
      <c r="AU171" s="69"/>
      <c r="AV171" s="69"/>
      <c r="AW171" s="70"/>
      <c r="AX171" s="69"/>
      <c r="AY171" s="69"/>
      <c r="AZ171" s="70"/>
      <c r="BA171" s="69"/>
      <c r="BB171" s="69"/>
      <c r="BC171" s="70"/>
      <c r="BD171" s="69"/>
      <c r="BE171" s="69"/>
      <c r="BF171" s="70"/>
      <c r="BG171" s="69"/>
      <c r="BH171" s="69"/>
      <c r="BI171" s="70"/>
      <c r="BJ171" s="69"/>
      <c r="BK171" s="69"/>
      <c r="BL171" s="70"/>
      <c r="BM171" s="69"/>
      <c r="BN171" s="69"/>
      <c r="BO171" s="70"/>
      <c r="BP171" s="69"/>
      <c r="BQ171" s="69"/>
      <c r="BR171" s="70"/>
      <c r="BS171" s="69"/>
      <c r="BT171" s="69"/>
    </row>
    <row r="172" spans="1:72" ht="15.6">
      <c r="A172" s="68">
        <v>10</v>
      </c>
      <c r="B172" s="79" t="s">
        <v>636</v>
      </c>
      <c r="C172" s="78" t="s">
        <v>728</v>
      </c>
      <c r="D172" s="77" t="str">
        <f t="shared" si="100"/>
        <v>BOB BRAGAN</v>
      </c>
      <c r="E172" s="69">
        <v>625</v>
      </c>
      <c r="F172" s="69">
        <v>296</v>
      </c>
      <c r="G172" s="69">
        <v>13</v>
      </c>
      <c r="H172" s="71">
        <v>0.47360000000000002</v>
      </c>
      <c r="I172" s="69">
        <v>10</v>
      </c>
      <c r="J172" s="69">
        <f t="shared" si="101"/>
        <v>678</v>
      </c>
      <c r="K172" s="69">
        <f t="shared" si="102"/>
        <v>321</v>
      </c>
      <c r="L172" s="69">
        <f t="shared" si="103"/>
        <v>13</v>
      </c>
      <c r="M172" s="71">
        <f t="shared" si="104"/>
        <v>0.47345132743362833</v>
      </c>
      <c r="N172" s="76"/>
      <c r="O172" s="69">
        <f t="shared" si="105"/>
        <v>53</v>
      </c>
      <c r="P172" s="69">
        <f t="shared" si="106"/>
        <v>25</v>
      </c>
      <c r="Q172" s="69">
        <f t="shared" si="107"/>
        <v>0</v>
      </c>
      <c r="R172" s="71">
        <f t="shared" si="108"/>
        <v>0.47169811320754718</v>
      </c>
      <c r="S172" s="70">
        <v>2</v>
      </c>
      <c r="T172" s="69">
        <v>1</v>
      </c>
      <c r="U172" s="69"/>
      <c r="V172" s="70">
        <v>6</v>
      </c>
      <c r="W172" s="69">
        <v>6</v>
      </c>
      <c r="X172" s="69"/>
      <c r="Y172" s="70">
        <v>3</v>
      </c>
      <c r="Z172" s="69">
        <v>3</v>
      </c>
      <c r="AA172" s="69"/>
      <c r="AB172" s="70">
        <v>4</v>
      </c>
      <c r="AC172" s="69">
        <v>2</v>
      </c>
      <c r="AD172" s="69"/>
      <c r="AE172" s="70">
        <v>5</v>
      </c>
      <c r="AF172" s="69">
        <v>3</v>
      </c>
      <c r="AG172" s="69"/>
      <c r="AH172" s="70">
        <v>2</v>
      </c>
      <c r="AI172" s="69">
        <v>0</v>
      </c>
      <c r="AJ172" s="69"/>
      <c r="AK172" s="70">
        <v>2</v>
      </c>
      <c r="AL172" s="69">
        <v>1</v>
      </c>
      <c r="AM172" s="69"/>
      <c r="AN172" s="70">
        <v>3</v>
      </c>
      <c r="AO172" s="69">
        <v>2</v>
      </c>
      <c r="AP172" s="69"/>
      <c r="AQ172" s="70"/>
      <c r="AR172" s="69"/>
      <c r="AS172" s="69"/>
      <c r="AT172" s="70">
        <v>4</v>
      </c>
      <c r="AU172" s="69">
        <v>0</v>
      </c>
      <c r="AV172" s="69"/>
      <c r="AW172" s="70">
        <v>6</v>
      </c>
      <c r="AX172" s="69">
        <v>2</v>
      </c>
      <c r="AY172" s="69"/>
      <c r="AZ172" s="70">
        <v>4</v>
      </c>
      <c r="BA172" s="69">
        <v>2</v>
      </c>
      <c r="BB172" s="69"/>
      <c r="BC172" s="70">
        <v>4</v>
      </c>
      <c r="BD172" s="69">
        <v>1</v>
      </c>
      <c r="BE172" s="69"/>
      <c r="BF172" s="70">
        <v>4</v>
      </c>
      <c r="BG172" s="69">
        <v>1</v>
      </c>
      <c r="BH172" s="69"/>
      <c r="BI172" s="70">
        <v>4</v>
      </c>
      <c r="BJ172" s="69">
        <v>1</v>
      </c>
      <c r="BK172" s="69"/>
      <c r="BL172" s="70"/>
      <c r="BM172" s="69"/>
      <c r="BN172" s="69"/>
      <c r="BO172" s="70"/>
      <c r="BP172" s="69"/>
      <c r="BQ172" s="69"/>
      <c r="BR172" s="70"/>
      <c r="BS172" s="69"/>
      <c r="BT172" s="69"/>
    </row>
    <row r="173" spans="1:72" ht="15.6">
      <c r="A173" s="68">
        <v>11</v>
      </c>
      <c r="B173" s="79" t="s">
        <v>628</v>
      </c>
      <c r="C173" s="78" t="s">
        <v>694</v>
      </c>
      <c r="D173" s="77" t="str">
        <f t="shared" si="100"/>
        <v>DAN BROWN</v>
      </c>
      <c r="E173" s="69">
        <v>159</v>
      </c>
      <c r="F173" s="69">
        <v>73</v>
      </c>
      <c r="G173" s="69">
        <v>3</v>
      </c>
      <c r="H173" s="71">
        <v>0.45911949685534592</v>
      </c>
      <c r="I173" s="69">
        <v>5</v>
      </c>
      <c r="J173" s="69">
        <f t="shared" si="101"/>
        <v>203</v>
      </c>
      <c r="K173" s="69">
        <f t="shared" si="102"/>
        <v>93</v>
      </c>
      <c r="L173" s="69">
        <f t="shared" si="103"/>
        <v>3</v>
      </c>
      <c r="M173" s="71">
        <f t="shared" si="104"/>
        <v>0.45812807881773399</v>
      </c>
      <c r="N173" s="76"/>
      <c r="O173" s="69">
        <f t="shared" si="105"/>
        <v>44</v>
      </c>
      <c r="P173" s="69">
        <f t="shared" si="106"/>
        <v>20</v>
      </c>
      <c r="Q173" s="69">
        <f t="shared" si="107"/>
        <v>0</v>
      </c>
      <c r="R173" s="71">
        <f t="shared" si="108"/>
        <v>0.45454545454545453</v>
      </c>
      <c r="S173" s="70">
        <v>2</v>
      </c>
      <c r="T173" s="69">
        <v>1</v>
      </c>
      <c r="U173" s="69"/>
      <c r="V173" s="70">
        <v>2</v>
      </c>
      <c r="W173" s="69">
        <v>2</v>
      </c>
      <c r="X173" s="69"/>
      <c r="Y173" s="70">
        <v>6</v>
      </c>
      <c r="Z173" s="69">
        <v>4</v>
      </c>
      <c r="AA173" s="69"/>
      <c r="AB173" s="70">
        <v>1</v>
      </c>
      <c r="AC173" s="69">
        <v>0</v>
      </c>
      <c r="AD173" s="69"/>
      <c r="AE173" s="70">
        <v>4</v>
      </c>
      <c r="AF173" s="69">
        <v>1</v>
      </c>
      <c r="AG173" s="69"/>
      <c r="AH173" s="70"/>
      <c r="AI173" s="69"/>
      <c r="AJ173" s="69"/>
      <c r="AK173" s="70">
        <v>4</v>
      </c>
      <c r="AL173" s="69">
        <v>3</v>
      </c>
      <c r="AM173" s="69"/>
      <c r="AN173" s="70">
        <v>2</v>
      </c>
      <c r="AO173" s="69">
        <v>1</v>
      </c>
      <c r="AP173" s="69"/>
      <c r="AQ173" s="70"/>
      <c r="AR173" s="69"/>
      <c r="AS173" s="69"/>
      <c r="AT173" s="70">
        <v>5</v>
      </c>
      <c r="AU173" s="69">
        <v>2</v>
      </c>
      <c r="AV173" s="69"/>
      <c r="AW173" s="70">
        <v>5</v>
      </c>
      <c r="AX173" s="69">
        <v>1</v>
      </c>
      <c r="AY173" s="69"/>
      <c r="AZ173" s="70">
        <v>4</v>
      </c>
      <c r="BA173" s="69">
        <v>2</v>
      </c>
      <c r="BB173" s="69"/>
      <c r="BC173" s="70">
        <v>5</v>
      </c>
      <c r="BD173" s="69">
        <v>2</v>
      </c>
      <c r="BE173" s="69"/>
      <c r="BF173" s="70">
        <v>4</v>
      </c>
      <c r="BG173" s="69">
        <v>1</v>
      </c>
      <c r="BH173" s="69"/>
      <c r="BI173" s="70"/>
      <c r="BJ173" s="69"/>
      <c r="BK173" s="69"/>
      <c r="BL173" s="70"/>
      <c r="BM173" s="69"/>
      <c r="BN173" s="69"/>
      <c r="BO173" s="70"/>
      <c r="BP173" s="69"/>
      <c r="BQ173" s="69"/>
      <c r="BR173" s="70"/>
      <c r="BS173" s="69"/>
      <c r="BT173" s="69"/>
    </row>
    <row r="174" spans="1:72" ht="15.6">
      <c r="A174" s="68">
        <v>12</v>
      </c>
      <c r="B174" s="79" t="s">
        <v>410</v>
      </c>
      <c r="C174" s="78" t="s">
        <v>723</v>
      </c>
      <c r="D174" s="77" t="str">
        <f t="shared" si="100"/>
        <v>JEREMY REETZ</v>
      </c>
      <c r="E174" s="69">
        <v>116</v>
      </c>
      <c r="F174" s="69">
        <v>64</v>
      </c>
      <c r="G174" s="69">
        <v>3</v>
      </c>
      <c r="H174" s="71">
        <v>0.55172413793103448</v>
      </c>
      <c r="I174" s="69">
        <v>3</v>
      </c>
      <c r="J174" s="69">
        <f t="shared" si="101"/>
        <v>171</v>
      </c>
      <c r="K174" s="69">
        <f t="shared" si="102"/>
        <v>88</v>
      </c>
      <c r="L174" s="69">
        <f t="shared" si="103"/>
        <v>5</v>
      </c>
      <c r="M174" s="71">
        <f t="shared" si="104"/>
        <v>0.51461988304093564</v>
      </c>
      <c r="N174" s="76"/>
      <c r="O174" s="69">
        <f t="shared" si="105"/>
        <v>55</v>
      </c>
      <c r="P174" s="69">
        <f t="shared" si="106"/>
        <v>24</v>
      </c>
      <c r="Q174" s="69">
        <f t="shared" si="107"/>
        <v>2</v>
      </c>
      <c r="R174" s="71">
        <f t="shared" si="108"/>
        <v>0.43636363636363634</v>
      </c>
      <c r="S174" s="70">
        <v>5</v>
      </c>
      <c r="T174" s="69">
        <v>1</v>
      </c>
      <c r="U174" s="69"/>
      <c r="V174" s="70">
        <v>3</v>
      </c>
      <c r="W174" s="69">
        <v>2</v>
      </c>
      <c r="X174" s="69"/>
      <c r="Y174" s="70"/>
      <c r="Z174" s="69"/>
      <c r="AA174" s="69"/>
      <c r="AB174" s="70">
        <v>4</v>
      </c>
      <c r="AC174" s="69">
        <v>1</v>
      </c>
      <c r="AD174" s="69"/>
      <c r="AE174" s="70">
        <v>4</v>
      </c>
      <c r="AF174" s="69">
        <v>4</v>
      </c>
      <c r="AG174" s="69"/>
      <c r="AH174" s="70">
        <v>4</v>
      </c>
      <c r="AI174" s="69">
        <v>3</v>
      </c>
      <c r="AJ174" s="69">
        <v>1</v>
      </c>
      <c r="AK174" s="70">
        <v>4</v>
      </c>
      <c r="AL174" s="69">
        <v>2</v>
      </c>
      <c r="AM174" s="69"/>
      <c r="AN174" s="70">
        <v>4</v>
      </c>
      <c r="AO174" s="69">
        <v>3</v>
      </c>
      <c r="AP174" s="69"/>
      <c r="AQ174" s="70"/>
      <c r="AR174" s="69"/>
      <c r="AS174" s="69"/>
      <c r="AT174" s="70">
        <v>5</v>
      </c>
      <c r="AU174" s="69">
        <v>1</v>
      </c>
      <c r="AV174" s="69"/>
      <c r="AW174" s="70">
        <v>5</v>
      </c>
      <c r="AX174" s="69">
        <v>1</v>
      </c>
      <c r="AY174" s="69"/>
      <c r="AZ174" s="70">
        <v>4</v>
      </c>
      <c r="BA174" s="69">
        <v>1</v>
      </c>
      <c r="BB174" s="69"/>
      <c r="BC174" s="70">
        <v>5</v>
      </c>
      <c r="BD174" s="69">
        <v>4</v>
      </c>
      <c r="BE174" s="69">
        <v>1</v>
      </c>
      <c r="BF174" s="70">
        <v>4</v>
      </c>
      <c r="BG174" s="69">
        <v>1</v>
      </c>
      <c r="BH174" s="69"/>
      <c r="BI174" s="70">
        <v>4</v>
      </c>
      <c r="BJ174" s="69">
        <v>0</v>
      </c>
      <c r="BK174" s="69"/>
      <c r="BL174" s="70"/>
      <c r="BM174" s="69"/>
      <c r="BN174" s="69"/>
      <c r="BO174" s="70"/>
      <c r="BP174" s="69"/>
      <c r="BQ174" s="69"/>
      <c r="BR174" s="70"/>
      <c r="BS174" s="69"/>
      <c r="BT174" s="69"/>
    </row>
    <row r="175" spans="1:72" ht="15.6">
      <c r="A175" s="68">
        <v>13</v>
      </c>
      <c r="B175" s="79" t="s">
        <v>286</v>
      </c>
      <c r="C175" s="78" t="s">
        <v>696</v>
      </c>
      <c r="D175" s="77" t="str">
        <f t="shared" si="100"/>
        <v>CHARLIE WELLMAN</v>
      </c>
      <c r="E175" s="69">
        <v>89</v>
      </c>
      <c r="F175" s="69">
        <v>35</v>
      </c>
      <c r="G175" s="69">
        <v>0</v>
      </c>
      <c r="H175" s="71">
        <v>0.39325842696629215</v>
      </c>
      <c r="I175" s="69">
        <v>3</v>
      </c>
      <c r="J175" s="69">
        <f t="shared" si="101"/>
        <v>133</v>
      </c>
      <c r="K175" s="69">
        <f t="shared" si="102"/>
        <v>53</v>
      </c>
      <c r="L175" s="69">
        <f t="shared" si="103"/>
        <v>0</v>
      </c>
      <c r="M175" s="71">
        <f t="shared" si="104"/>
        <v>0.39849624060150374</v>
      </c>
      <c r="N175" s="76"/>
      <c r="O175" s="69">
        <f t="shared" si="105"/>
        <v>44</v>
      </c>
      <c r="P175" s="69">
        <f t="shared" si="106"/>
        <v>18</v>
      </c>
      <c r="Q175" s="69">
        <f t="shared" si="107"/>
        <v>0</v>
      </c>
      <c r="R175" s="71">
        <f t="shared" si="108"/>
        <v>0.40909090909090912</v>
      </c>
      <c r="S175" s="70">
        <v>2</v>
      </c>
      <c r="T175" s="69">
        <v>1</v>
      </c>
      <c r="U175" s="69"/>
      <c r="V175" s="70">
        <v>2</v>
      </c>
      <c r="W175" s="69">
        <v>0</v>
      </c>
      <c r="X175" s="69"/>
      <c r="Y175" s="70">
        <v>4</v>
      </c>
      <c r="Z175" s="69">
        <v>1</v>
      </c>
      <c r="AA175" s="69"/>
      <c r="AB175" s="70">
        <v>2</v>
      </c>
      <c r="AC175" s="69">
        <v>1</v>
      </c>
      <c r="AD175" s="69"/>
      <c r="AE175" s="70">
        <v>3</v>
      </c>
      <c r="AF175" s="69">
        <v>1</v>
      </c>
      <c r="AG175" s="69"/>
      <c r="AH175" s="70">
        <v>4</v>
      </c>
      <c r="AI175" s="69">
        <v>2</v>
      </c>
      <c r="AJ175" s="69"/>
      <c r="AK175" s="70">
        <v>3</v>
      </c>
      <c r="AL175" s="69">
        <v>2</v>
      </c>
      <c r="AM175" s="69"/>
      <c r="AN175" s="70"/>
      <c r="AO175" s="69"/>
      <c r="AP175" s="69"/>
      <c r="AQ175" s="70"/>
      <c r="AR175" s="69"/>
      <c r="AS175" s="69"/>
      <c r="AT175" s="70">
        <v>5</v>
      </c>
      <c r="AU175" s="69">
        <v>4</v>
      </c>
      <c r="AV175" s="69"/>
      <c r="AW175" s="70">
        <v>5</v>
      </c>
      <c r="AX175" s="69">
        <v>3</v>
      </c>
      <c r="AY175" s="69"/>
      <c r="AZ175" s="70">
        <v>4</v>
      </c>
      <c r="BA175" s="69">
        <v>0</v>
      </c>
      <c r="BB175" s="69"/>
      <c r="BC175" s="70">
        <v>2</v>
      </c>
      <c r="BD175" s="69">
        <v>1</v>
      </c>
      <c r="BE175" s="69"/>
      <c r="BF175" s="70">
        <v>4</v>
      </c>
      <c r="BG175" s="69">
        <v>1</v>
      </c>
      <c r="BH175" s="69"/>
      <c r="BI175" s="70">
        <v>4</v>
      </c>
      <c r="BJ175" s="69">
        <v>1</v>
      </c>
      <c r="BK175" s="69"/>
      <c r="BL175" s="70"/>
      <c r="BM175" s="69"/>
      <c r="BN175" s="69"/>
      <c r="BO175" s="70"/>
      <c r="BP175" s="69"/>
      <c r="BQ175" s="69"/>
      <c r="BR175" s="70"/>
      <c r="BS175" s="69"/>
      <c r="BT175" s="69"/>
    </row>
    <row r="176" spans="1:72" ht="15.6">
      <c r="A176" s="68">
        <v>14</v>
      </c>
      <c r="B176" s="79" t="s">
        <v>613</v>
      </c>
      <c r="C176" s="78" t="s">
        <v>702</v>
      </c>
      <c r="D176" s="77" t="str">
        <f t="shared" si="100"/>
        <v>KEVIN CAVANAUGH</v>
      </c>
      <c r="E176" s="69">
        <v>30</v>
      </c>
      <c r="F176" s="69">
        <v>11</v>
      </c>
      <c r="G176" s="69">
        <v>0</v>
      </c>
      <c r="H176" s="71">
        <v>0.36666666666666664</v>
      </c>
      <c r="I176" s="69">
        <v>2</v>
      </c>
      <c r="J176" s="69">
        <f t="shared" si="101"/>
        <v>48</v>
      </c>
      <c r="K176" s="69">
        <f t="shared" si="102"/>
        <v>18</v>
      </c>
      <c r="L176" s="69">
        <f t="shared" si="103"/>
        <v>0</v>
      </c>
      <c r="M176" s="71">
        <f t="shared" si="104"/>
        <v>0.375</v>
      </c>
      <c r="N176" s="76"/>
      <c r="O176" s="69">
        <f t="shared" si="105"/>
        <v>18</v>
      </c>
      <c r="P176" s="69">
        <f t="shared" si="106"/>
        <v>7</v>
      </c>
      <c r="Q176" s="69">
        <f t="shared" si="107"/>
        <v>0</v>
      </c>
      <c r="R176" s="71">
        <f t="shared" si="108"/>
        <v>0.3888888888888889</v>
      </c>
      <c r="S176" s="70">
        <v>2</v>
      </c>
      <c r="T176" s="69">
        <v>1</v>
      </c>
      <c r="U176" s="69"/>
      <c r="V176" s="70">
        <v>2</v>
      </c>
      <c r="W176" s="69">
        <v>1</v>
      </c>
      <c r="X176" s="69"/>
      <c r="Y176" s="70">
        <v>3</v>
      </c>
      <c r="Z176" s="69">
        <v>3</v>
      </c>
      <c r="AA176" s="69"/>
      <c r="AB176" s="70">
        <v>4</v>
      </c>
      <c r="AC176" s="69">
        <v>1</v>
      </c>
      <c r="AD176" s="69"/>
      <c r="AE176" s="70"/>
      <c r="AF176" s="69"/>
      <c r="AG176" s="69"/>
      <c r="AH176" s="70">
        <v>2</v>
      </c>
      <c r="AI176" s="69">
        <v>0</v>
      </c>
      <c r="AJ176" s="69"/>
      <c r="AK176" s="70">
        <v>3</v>
      </c>
      <c r="AL176" s="69">
        <v>1</v>
      </c>
      <c r="AM176" s="69"/>
      <c r="AN176" s="70">
        <v>2</v>
      </c>
      <c r="AO176" s="69">
        <v>0</v>
      </c>
      <c r="AP176" s="69"/>
      <c r="AQ176" s="70"/>
      <c r="AR176" s="69"/>
      <c r="AS176" s="69"/>
      <c r="AT176" s="70"/>
      <c r="AU176" s="69"/>
      <c r="AV176" s="69"/>
      <c r="AW176" s="70"/>
      <c r="AX176" s="69"/>
      <c r="AY176" s="69"/>
      <c r="AZ176" s="70"/>
      <c r="BA176" s="69"/>
      <c r="BB176" s="69"/>
      <c r="BC176" s="70"/>
      <c r="BD176" s="69"/>
      <c r="BE176" s="69"/>
      <c r="BF176" s="70"/>
      <c r="BG176" s="69"/>
      <c r="BH176" s="69"/>
      <c r="BI176" s="70"/>
      <c r="BJ176" s="69"/>
      <c r="BK176" s="69"/>
      <c r="BL176" s="70"/>
      <c r="BM176" s="69"/>
      <c r="BN176" s="69"/>
      <c r="BO176" s="70"/>
      <c r="BP176" s="69"/>
      <c r="BQ176" s="69"/>
      <c r="BR176" s="70"/>
      <c r="BS176" s="69"/>
      <c r="BT176" s="69"/>
    </row>
    <row r="177" spans="1:72" ht="15.6">
      <c r="A177" s="68">
        <v>15</v>
      </c>
      <c r="B177" s="79" t="s">
        <v>479</v>
      </c>
      <c r="C177" s="78" t="s">
        <v>723</v>
      </c>
      <c r="D177" s="77" t="str">
        <f t="shared" si="100"/>
        <v>JEREMY MAJOR</v>
      </c>
      <c r="E177" s="69"/>
      <c r="F177" s="69"/>
      <c r="G177" s="69"/>
      <c r="H177" s="71"/>
      <c r="I177" s="69"/>
      <c r="J177" s="69"/>
      <c r="K177" s="69"/>
      <c r="L177" s="69"/>
      <c r="M177" s="71"/>
      <c r="N177" s="76"/>
      <c r="O177" s="69"/>
      <c r="P177" s="69"/>
      <c r="Q177" s="69"/>
      <c r="R177" s="71"/>
      <c r="S177" s="70"/>
      <c r="T177" s="69"/>
      <c r="U177" s="69"/>
      <c r="V177" s="70"/>
      <c r="W177" s="69"/>
      <c r="X177" s="69"/>
      <c r="Y177" s="70"/>
      <c r="Z177" s="69"/>
      <c r="AA177" s="69"/>
      <c r="AB177" s="70"/>
      <c r="AC177" s="69"/>
      <c r="AD177" s="69"/>
      <c r="AE177" s="70"/>
      <c r="AF177" s="69"/>
      <c r="AG177" s="69"/>
      <c r="AH177" s="70"/>
      <c r="AI177" s="69"/>
      <c r="AJ177" s="69"/>
      <c r="AK177" s="70"/>
      <c r="AL177" s="69"/>
      <c r="AM177" s="69"/>
      <c r="AN177" s="70">
        <v>2</v>
      </c>
      <c r="AO177" s="69">
        <v>1</v>
      </c>
      <c r="AP177" s="69"/>
      <c r="AQ177" s="70"/>
      <c r="AR177" s="69"/>
      <c r="AS177" s="69"/>
      <c r="AT177" s="70"/>
      <c r="AU177" s="69"/>
      <c r="AV177" s="69"/>
      <c r="AW177" s="70"/>
      <c r="AX177" s="69"/>
      <c r="AY177" s="69"/>
      <c r="AZ177" s="70"/>
      <c r="BA177" s="69"/>
      <c r="BB177" s="69"/>
      <c r="BC177" s="70"/>
      <c r="BD177" s="69"/>
      <c r="BE177" s="69"/>
      <c r="BF177" s="70"/>
      <c r="BG177" s="69"/>
      <c r="BH177" s="69"/>
      <c r="BI177" s="70"/>
      <c r="BJ177" s="69"/>
      <c r="BK177" s="69"/>
      <c r="BL177" s="70"/>
      <c r="BM177" s="69"/>
      <c r="BN177" s="69"/>
      <c r="BO177" s="70"/>
      <c r="BP177" s="69"/>
      <c r="BQ177" s="69"/>
      <c r="BR177" s="70"/>
      <c r="BS177" s="69"/>
      <c r="BT177" s="69"/>
    </row>
    <row r="178" spans="1:72" ht="16.2">
      <c r="A178" s="68"/>
      <c r="B178" s="75" t="s">
        <v>722</v>
      </c>
      <c r="C178" s="74"/>
      <c r="D178" s="74"/>
      <c r="E178" s="69">
        <f>SUM(E49:E177)</f>
        <v>67032</v>
      </c>
      <c r="F178" s="69">
        <f>SUM(F49:F177)</f>
        <v>37002</v>
      </c>
      <c r="G178" s="69">
        <f>SUM(G49:G177)</f>
        <v>2371</v>
      </c>
      <c r="H178" s="71">
        <f>+F178/E178</f>
        <v>0.55200501253132828</v>
      </c>
      <c r="I178" s="69">
        <f>AVERAGE(I163:I177)</f>
        <v>5.7857142857142856</v>
      </c>
      <c r="J178" s="69">
        <f>SUM(J163:J177)</f>
        <v>4575</v>
      </c>
      <c r="K178" s="69">
        <f>SUM(K163:K177)</f>
        <v>2481</v>
      </c>
      <c r="L178" s="69">
        <f>SUM(L163:L177)</f>
        <v>151</v>
      </c>
      <c r="M178" s="71">
        <f>+K178/J178</f>
        <v>0.5422950819672131</v>
      </c>
      <c r="N178" s="73"/>
      <c r="O178" s="72">
        <f>SUM(O163:O177)</f>
        <v>710</v>
      </c>
      <c r="P178" s="69">
        <f>SUM(P163:P177)</f>
        <v>395</v>
      </c>
      <c r="Q178" s="69">
        <f>SUM(Q163:Q177)</f>
        <v>20</v>
      </c>
      <c r="R178" s="71">
        <f>+P178/O178</f>
        <v>0.55633802816901412</v>
      </c>
      <c r="S178" s="70">
        <f t="shared" ref="S178:AX178" si="109">SUM(S163:S177)</f>
        <v>49</v>
      </c>
      <c r="T178" s="69">
        <f t="shared" si="109"/>
        <v>30</v>
      </c>
      <c r="U178" s="69">
        <f t="shared" si="109"/>
        <v>1</v>
      </c>
      <c r="V178" s="70">
        <f t="shared" si="109"/>
        <v>58</v>
      </c>
      <c r="W178" s="69">
        <f t="shared" si="109"/>
        <v>41</v>
      </c>
      <c r="X178" s="69">
        <f t="shared" si="109"/>
        <v>1</v>
      </c>
      <c r="Y178" s="70">
        <f t="shared" si="109"/>
        <v>69</v>
      </c>
      <c r="Z178" s="69">
        <f t="shared" si="109"/>
        <v>47</v>
      </c>
      <c r="AA178" s="69">
        <f t="shared" si="109"/>
        <v>1</v>
      </c>
      <c r="AB178" s="70">
        <f t="shared" si="109"/>
        <v>47</v>
      </c>
      <c r="AC178" s="69">
        <f t="shared" si="109"/>
        <v>25</v>
      </c>
      <c r="AD178" s="69">
        <f t="shared" si="109"/>
        <v>0</v>
      </c>
      <c r="AE178" s="70">
        <f t="shared" si="109"/>
        <v>45</v>
      </c>
      <c r="AF178" s="69">
        <f t="shared" si="109"/>
        <v>23</v>
      </c>
      <c r="AG178" s="69">
        <f t="shared" si="109"/>
        <v>0</v>
      </c>
      <c r="AH178" s="70">
        <f t="shared" si="109"/>
        <v>43</v>
      </c>
      <c r="AI178" s="69">
        <f t="shared" si="109"/>
        <v>21</v>
      </c>
      <c r="AJ178" s="69">
        <f t="shared" si="109"/>
        <v>2</v>
      </c>
      <c r="AK178" s="70">
        <f t="shared" si="109"/>
        <v>41</v>
      </c>
      <c r="AL178" s="69">
        <f t="shared" si="109"/>
        <v>20</v>
      </c>
      <c r="AM178" s="69">
        <f t="shared" si="109"/>
        <v>1</v>
      </c>
      <c r="AN178" s="70">
        <f t="shared" si="109"/>
        <v>43</v>
      </c>
      <c r="AO178" s="69">
        <f t="shared" si="109"/>
        <v>25</v>
      </c>
      <c r="AP178" s="69">
        <f t="shared" si="109"/>
        <v>2</v>
      </c>
      <c r="AQ178" s="70">
        <f t="shared" si="109"/>
        <v>0</v>
      </c>
      <c r="AR178" s="69">
        <f t="shared" si="109"/>
        <v>0</v>
      </c>
      <c r="AS178" s="69">
        <f t="shared" si="109"/>
        <v>0</v>
      </c>
      <c r="AT178" s="70">
        <f t="shared" si="109"/>
        <v>56</v>
      </c>
      <c r="AU178" s="69">
        <f t="shared" si="109"/>
        <v>32</v>
      </c>
      <c r="AV178" s="69">
        <f t="shared" si="109"/>
        <v>2</v>
      </c>
      <c r="AW178" s="70">
        <f t="shared" si="109"/>
        <v>67</v>
      </c>
      <c r="AX178" s="69">
        <f t="shared" si="109"/>
        <v>36</v>
      </c>
      <c r="AY178" s="69">
        <f t="shared" ref="AY178:BT178" si="110">SUM(AY163:AY177)</f>
        <v>3</v>
      </c>
      <c r="AZ178" s="70">
        <f t="shared" si="110"/>
        <v>49</v>
      </c>
      <c r="BA178" s="69">
        <f t="shared" si="110"/>
        <v>27</v>
      </c>
      <c r="BB178" s="69">
        <f t="shared" si="110"/>
        <v>2</v>
      </c>
      <c r="BC178" s="70">
        <f t="shared" si="110"/>
        <v>55</v>
      </c>
      <c r="BD178" s="69">
        <f t="shared" si="110"/>
        <v>31</v>
      </c>
      <c r="BE178" s="69">
        <f t="shared" si="110"/>
        <v>3</v>
      </c>
      <c r="BF178" s="70">
        <f t="shared" si="110"/>
        <v>47</v>
      </c>
      <c r="BG178" s="69">
        <f t="shared" si="110"/>
        <v>20</v>
      </c>
      <c r="BH178" s="69">
        <f t="shared" si="110"/>
        <v>2</v>
      </c>
      <c r="BI178" s="70">
        <f t="shared" si="110"/>
        <v>43</v>
      </c>
      <c r="BJ178" s="69">
        <f t="shared" si="110"/>
        <v>18</v>
      </c>
      <c r="BK178" s="69">
        <f t="shared" si="110"/>
        <v>0</v>
      </c>
      <c r="BL178" s="70">
        <f t="shared" si="110"/>
        <v>0</v>
      </c>
      <c r="BM178" s="69">
        <f t="shared" si="110"/>
        <v>0</v>
      </c>
      <c r="BN178" s="69">
        <f t="shared" si="110"/>
        <v>0</v>
      </c>
      <c r="BO178" s="70">
        <f t="shared" si="110"/>
        <v>0</v>
      </c>
      <c r="BP178" s="69">
        <f t="shared" si="110"/>
        <v>0</v>
      </c>
      <c r="BQ178" s="69">
        <f t="shared" si="110"/>
        <v>0</v>
      </c>
      <c r="BR178" s="70">
        <f t="shared" si="110"/>
        <v>0</v>
      </c>
      <c r="BS178" s="69">
        <f t="shared" si="110"/>
        <v>0</v>
      </c>
      <c r="BT178" s="69">
        <f t="shared" si="110"/>
        <v>0</v>
      </c>
    </row>
    <row r="179" spans="1:72" ht="15.6">
      <c r="A179" s="68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/>
      <c r="BS179" s="67"/>
      <c r="BT179" s="67"/>
    </row>
    <row r="180" spans="1:72" ht="19.8">
      <c r="A180" s="91">
        <v>11</v>
      </c>
      <c r="B180" s="90" t="s">
        <v>710</v>
      </c>
      <c r="C180" s="90"/>
      <c r="D180" s="90"/>
      <c r="E180" s="89"/>
      <c r="F180" s="89"/>
      <c r="G180" s="89"/>
      <c r="H180" s="89"/>
      <c r="I180" s="88" t="s">
        <v>677</v>
      </c>
      <c r="J180" s="68" t="s">
        <v>268</v>
      </c>
      <c r="K180" s="68" t="s">
        <v>267</v>
      </c>
      <c r="L180" s="68" t="s">
        <v>266</v>
      </c>
      <c r="M180" s="68" t="s">
        <v>265</v>
      </c>
      <c r="N180" s="73"/>
      <c r="O180" s="88" t="s">
        <v>268</v>
      </c>
      <c r="P180" s="68" t="s">
        <v>267</v>
      </c>
      <c r="Q180" s="68" t="s">
        <v>266</v>
      </c>
      <c r="R180" s="69" t="s">
        <v>265</v>
      </c>
      <c r="S180" s="68" t="s">
        <v>268</v>
      </c>
      <c r="T180" s="68" t="s">
        <v>267</v>
      </c>
      <c r="U180" s="68" t="s">
        <v>266</v>
      </c>
      <c r="V180" s="68" t="s">
        <v>268</v>
      </c>
      <c r="W180" s="68" t="s">
        <v>267</v>
      </c>
      <c r="X180" s="68" t="s">
        <v>266</v>
      </c>
      <c r="Y180" s="68" t="s">
        <v>268</v>
      </c>
      <c r="Z180" s="68" t="s">
        <v>267</v>
      </c>
      <c r="AA180" s="68" t="s">
        <v>266</v>
      </c>
      <c r="AB180" s="68" t="s">
        <v>268</v>
      </c>
      <c r="AC180" s="68" t="s">
        <v>267</v>
      </c>
      <c r="AD180" s="68" t="s">
        <v>266</v>
      </c>
      <c r="AE180" s="68" t="s">
        <v>268</v>
      </c>
      <c r="AF180" s="68" t="s">
        <v>267</v>
      </c>
      <c r="AG180" s="68" t="s">
        <v>266</v>
      </c>
      <c r="AH180" s="68" t="s">
        <v>268</v>
      </c>
      <c r="AI180" s="68" t="s">
        <v>267</v>
      </c>
      <c r="AJ180" s="68" t="s">
        <v>266</v>
      </c>
      <c r="AK180" s="68" t="s">
        <v>268</v>
      </c>
      <c r="AL180" s="68" t="s">
        <v>267</v>
      </c>
      <c r="AM180" s="68" t="s">
        <v>266</v>
      </c>
      <c r="AN180" s="68" t="s">
        <v>268</v>
      </c>
      <c r="AO180" s="68" t="s">
        <v>267</v>
      </c>
      <c r="AP180" s="68" t="s">
        <v>266</v>
      </c>
      <c r="AQ180" s="68" t="s">
        <v>268</v>
      </c>
      <c r="AR180" s="68" t="s">
        <v>267</v>
      </c>
      <c r="AS180" s="68" t="s">
        <v>266</v>
      </c>
      <c r="AT180" s="68" t="s">
        <v>268</v>
      </c>
      <c r="AU180" s="68" t="s">
        <v>267</v>
      </c>
      <c r="AV180" s="68" t="s">
        <v>266</v>
      </c>
      <c r="AW180" s="68" t="s">
        <v>268</v>
      </c>
      <c r="AX180" s="68" t="s">
        <v>267</v>
      </c>
      <c r="AY180" s="68" t="s">
        <v>266</v>
      </c>
      <c r="AZ180" s="68" t="s">
        <v>268</v>
      </c>
      <c r="BA180" s="68" t="s">
        <v>267</v>
      </c>
      <c r="BB180" s="68" t="s">
        <v>266</v>
      </c>
      <c r="BC180" s="68" t="s">
        <v>268</v>
      </c>
      <c r="BD180" s="68" t="s">
        <v>267</v>
      </c>
      <c r="BE180" s="68" t="s">
        <v>266</v>
      </c>
      <c r="BF180" s="68" t="s">
        <v>268</v>
      </c>
      <c r="BG180" s="68" t="s">
        <v>267</v>
      </c>
      <c r="BH180" s="68" t="s">
        <v>266</v>
      </c>
      <c r="BI180" s="68" t="s">
        <v>268</v>
      </c>
      <c r="BJ180" s="68" t="s">
        <v>267</v>
      </c>
      <c r="BK180" s="68" t="s">
        <v>266</v>
      </c>
      <c r="BL180" s="68" t="s">
        <v>268</v>
      </c>
      <c r="BM180" s="68" t="s">
        <v>267</v>
      </c>
      <c r="BN180" s="68" t="s">
        <v>266</v>
      </c>
      <c r="BO180" s="68" t="s">
        <v>268</v>
      </c>
      <c r="BP180" s="68" t="s">
        <v>267</v>
      </c>
      <c r="BQ180" s="68" t="s">
        <v>266</v>
      </c>
      <c r="BR180" s="68" t="s">
        <v>268</v>
      </c>
      <c r="BS180" s="68" t="s">
        <v>267</v>
      </c>
      <c r="BT180" s="68" t="s">
        <v>266</v>
      </c>
    </row>
    <row r="181" spans="1:72" ht="15.6">
      <c r="A181" s="68">
        <v>1</v>
      </c>
      <c r="B181" s="87" t="s">
        <v>347</v>
      </c>
      <c r="C181" s="77" t="s">
        <v>721</v>
      </c>
      <c r="D181" s="77" t="str">
        <f t="shared" ref="D181:D195" si="111">TRIM(CONCATENATE(C181," ",B181))</f>
        <v>DWAYNE SMITH</v>
      </c>
      <c r="E181" s="83">
        <v>893</v>
      </c>
      <c r="F181" s="83">
        <v>553</v>
      </c>
      <c r="G181" s="83">
        <v>110</v>
      </c>
      <c r="H181" s="86">
        <v>0.6192609182530795</v>
      </c>
      <c r="I181" s="69">
        <v>15</v>
      </c>
      <c r="J181" s="83">
        <f t="shared" ref="J181:J195" si="112">E181+O181</f>
        <v>950</v>
      </c>
      <c r="K181" s="83">
        <f t="shared" ref="K181:K195" si="113">F181+P181</f>
        <v>595</v>
      </c>
      <c r="L181" s="83">
        <f t="shared" ref="L181:L195" si="114">G181+Q181</f>
        <v>113</v>
      </c>
      <c r="M181" s="86">
        <f t="shared" ref="M181:M195" si="115">K181/J181</f>
        <v>0.62631578947368416</v>
      </c>
      <c r="N181" s="85"/>
      <c r="O181" s="69">
        <f t="shared" ref="O181:O195" si="116">+S181+V181+Y181+AB181+AE181+AH181+AK181+AN181+AQ181+AT181+AW181+AZ181+BC181+BF181+BI181+BL181+BO181</f>
        <v>57</v>
      </c>
      <c r="P181" s="83">
        <f t="shared" ref="P181:P195" si="117">+T181+W181+Z181+AC181+AF181+AI181+AL181+AO181+AR181+AU181+AX181+BA181+BD181+BG181+BJ181+BM181+BP181</f>
        <v>42</v>
      </c>
      <c r="Q181" s="83">
        <f t="shared" ref="Q181:Q195" si="118">+U181+X181+AA181+AD181+AG181+AJ181+AM181+AP181+AS181+AV181+AY181+BB181+BE181+BH181+BK181+BN181+BQ181</f>
        <v>3</v>
      </c>
      <c r="R181" s="71">
        <f t="shared" ref="R181:R194" si="119">+P181/O181</f>
        <v>0.73684210526315785</v>
      </c>
      <c r="S181" s="84">
        <v>6</v>
      </c>
      <c r="T181" s="83">
        <v>5</v>
      </c>
      <c r="U181" s="83"/>
      <c r="V181" s="84">
        <v>5</v>
      </c>
      <c r="W181" s="83">
        <v>5</v>
      </c>
      <c r="X181" s="83">
        <v>1</v>
      </c>
      <c r="Y181" s="84">
        <v>2</v>
      </c>
      <c r="Z181" s="83">
        <v>1</v>
      </c>
      <c r="AA181" s="83"/>
      <c r="AB181" s="84">
        <v>4</v>
      </c>
      <c r="AC181" s="83">
        <v>3</v>
      </c>
      <c r="AD181" s="83">
        <v>1</v>
      </c>
      <c r="AE181" s="84">
        <v>5</v>
      </c>
      <c r="AF181" s="83">
        <v>3</v>
      </c>
      <c r="AG181" s="83">
        <v>1</v>
      </c>
      <c r="AH181" s="84">
        <v>4</v>
      </c>
      <c r="AI181" s="83">
        <v>3</v>
      </c>
      <c r="AJ181" s="83"/>
      <c r="AK181" s="84">
        <v>3</v>
      </c>
      <c r="AL181" s="83">
        <v>2</v>
      </c>
      <c r="AM181" s="83"/>
      <c r="AN181" s="84">
        <v>4</v>
      </c>
      <c r="AO181" s="83">
        <v>2</v>
      </c>
      <c r="AP181" s="83"/>
      <c r="AQ181" s="84"/>
      <c r="AR181" s="83"/>
      <c r="AS181" s="83"/>
      <c r="AT181" s="84">
        <v>4</v>
      </c>
      <c r="AU181" s="83">
        <v>4</v>
      </c>
      <c r="AV181" s="83"/>
      <c r="AW181" s="84">
        <v>3</v>
      </c>
      <c r="AX181" s="83">
        <v>2</v>
      </c>
      <c r="AY181" s="83"/>
      <c r="AZ181" s="84"/>
      <c r="BA181" s="83"/>
      <c r="BB181" s="83"/>
      <c r="BC181" s="84">
        <v>6</v>
      </c>
      <c r="BD181" s="83">
        <v>4</v>
      </c>
      <c r="BE181" s="83"/>
      <c r="BF181" s="84">
        <v>5</v>
      </c>
      <c r="BG181" s="83">
        <v>2</v>
      </c>
      <c r="BH181" s="83"/>
      <c r="BI181" s="84">
        <v>6</v>
      </c>
      <c r="BJ181" s="83">
        <v>6</v>
      </c>
      <c r="BK181" s="83"/>
      <c r="BL181" s="84"/>
      <c r="BM181" s="83"/>
      <c r="BN181" s="83"/>
      <c r="BO181" s="84"/>
      <c r="BP181" s="83"/>
      <c r="BQ181" s="83"/>
      <c r="BR181" s="84"/>
      <c r="BS181" s="83"/>
      <c r="BT181" s="83"/>
    </row>
    <row r="182" spans="1:72" ht="15.6">
      <c r="A182" s="68">
        <v>2</v>
      </c>
      <c r="B182" s="79" t="s">
        <v>347</v>
      </c>
      <c r="C182" s="78" t="s">
        <v>720</v>
      </c>
      <c r="D182" s="77" t="str">
        <f t="shared" si="111"/>
        <v>DOUG SMITH</v>
      </c>
      <c r="E182" s="69">
        <v>1106</v>
      </c>
      <c r="F182" s="69">
        <v>674</v>
      </c>
      <c r="G182" s="69">
        <v>53</v>
      </c>
      <c r="H182" s="71">
        <v>0.60940325497287517</v>
      </c>
      <c r="I182" s="69">
        <v>18</v>
      </c>
      <c r="J182" s="69">
        <f t="shared" si="112"/>
        <v>1165</v>
      </c>
      <c r="K182" s="69">
        <f t="shared" si="113"/>
        <v>714</v>
      </c>
      <c r="L182" s="69">
        <f t="shared" si="114"/>
        <v>55</v>
      </c>
      <c r="M182" s="71">
        <f t="shared" si="115"/>
        <v>0.61287553648068671</v>
      </c>
      <c r="N182" s="76"/>
      <c r="O182" s="69">
        <f t="shared" si="116"/>
        <v>59</v>
      </c>
      <c r="P182" s="69">
        <f t="shared" si="117"/>
        <v>40</v>
      </c>
      <c r="Q182" s="69">
        <f t="shared" si="118"/>
        <v>2</v>
      </c>
      <c r="R182" s="71">
        <f t="shared" si="119"/>
        <v>0.67796610169491522</v>
      </c>
      <c r="S182" s="70">
        <v>5</v>
      </c>
      <c r="T182" s="69">
        <v>5</v>
      </c>
      <c r="U182" s="69"/>
      <c r="V182" s="70">
        <v>5</v>
      </c>
      <c r="W182" s="69">
        <v>5</v>
      </c>
      <c r="X182" s="69">
        <v>1</v>
      </c>
      <c r="Y182" s="70">
        <v>5</v>
      </c>
      <c r="Z182" s="69">
        <v>4</v>
      </c>
      <c r="AA182" s="69"/>
      <c r="AB182" s="70">
        <v>3</v>
      </c>
      <c r="AC182" s="69">
        <v>2</v>
      </c>
      <c r="AD182" s="69"/>
      <c r="AE182" s="70">
        <v>5</v>
      </c>
      <c r="AF182" s="69">
        <v>3</v>
      </c>
      <c r="AG182" s="69"/>
      <c r="AH182" s="70">
        <v>5</v>
      </c>
      <c r="AI182" s="69">
        <v>3</v>
      </c>
      <c r="AJ182" s="69"/>
      <c r="AK182" s="70">
        <v>5</v>
      </c>
      <c r="AL182" s="69">
        <v>3</v>
      </c>
      <c r="AM182" s="69"/>
      <c r="AN182" s="70">
        <v>5</v>
      </c>
      <c r="AO182" s="69">
        <v>3</v>
      </c>
      <c r="AP182" s="69">
        <v>1</v>
      </c>
      <c r="AQ182" s="70"/>
      <c r="AR182" s="69"/>
      <c r="AS182" s="69"/>
      <c r="AT182" s="70">
        <v>3</v>
      </c>
      <c r="AU182" s="69">
        <v>2</v>
      </c>
      <c r="AV182" s="69"/>
      <c r="AW182" s="70">
        <v>3</v>
      </c>
      <c r="AX182" s="69">
        <v>2</v>
      </c>
      <c r="AY182" s="69"/>
      <c r="AZ182" s="70"/>
      <c r="BA182" s="69"/>
      <c r="BB182" s="69"/>
      <c r="BC182" s="70">
        <v>5</v>
      </c>
      <c r="BD182" s="69">
        <v>2</v>
      </c>
      <c r="BE182" s="69"/>
      <c r="BF182" s="70">
        <v>4</v>
      </c>
      <c r="BG182" s="69">
        <v>2</v>
      </c>
      <c r="BH182" s="69"/>
      <c r="BI182" s="70">
        <v>6</v>
      </c>
      <c r="BJ182" s="69">
        <v>4</v>
      </c>
      <c r="BK182" s="69"/>
      <c r="BL182" s="70"/>
      <c r="BM182" s="69"/>
      <c r="BN182" s="69"/>
      <c r="BO182" s="70"/>
      <c r="BP182" s="69"/>
      <c r="BQ182" s="69"/>
      <c r="BR182" s="70"/>
      <c r="BS182" s="69"/>
      <c r="BT182" s="69"/>
    </row>
    <row r="183" spans="1:72" ht="15.6">
      <c r="A183" s="68">
        <v>3</v>
      </c>
      <c r="B183" s="79" t="s">
        <v>555</v>
      </c>
      <c r="C183" s="78" t="s">
        <v>719</v>
      </c>
      <c r="D183" s="77" t="str">
        <f t="shared" si="111"/>
        <v>KYLE FRITZ</v>
      </c>
      <c r="E183" s="69">
        <v>174</v>
      </c>
      <c r="F183" s="69">
        <v>103</v>
      </c>
      <c r="G183" s="69">
        <v>1</v>
      </c>
      <c r="H183" s="71">
        <v>0.59195402298850575</v>
      </c>
      <c r="I183" s="69">
        <v>4</v>
      </c>
      <c r="J183" s="69">
        <f t="shared" si="112"/>
        <v>229</v>
      </c>
      <c r="K183" s="69">
        <f t="shared" si="113"/>
        <v>138</v>
      </c>
      <c r="L183" s="69">
        <f t="shared" si="114"/>
        <v>1</v>
      </c>
      <c r="M183" s="71">
        <f t="shared" si="115"/>
        <v>0.6026200873362445</v>
      </c>
      <c r="N183" s="76"/>
      <c r="O183" s="69">
        <f t="shared" si="116"/>
        <v>55</v>
      </c>
      <c r="P183" s="69">
        <f t="shared" si="117"/>
        <v>35</v>
      </c>
      <c r="Q183" s="69">
        <f t="shared" si="118"/>
        <v>0</v>
      </c>
      <c r="R183" s="71">
        <f t="shared" si="119"/>
        <v>0.63636363636363635</v>
      </c>
      <c r="S183" s="70">
        <v>5</v>
      </c>
      <c r="T183" s="69">
        <v>5</v>
      </c>
      <c r="U183" s="69"/>
      <c r="V183" s="70">
        <v>5</v>
      </c>
      <c r="W183" s="69">
        <v>4</v>
      </c>
      <c r="X183" s="69"/>
      <c r="Y183" s="70">
        <v>4</v>
      </c>
      <c r="Z183" s="69">
        <v>2</v>
      </c>
      <c r="AA183" s="69"/>
      <c r="AB183" s="70">
        <v>4</v>
      </c>
      <c r="AC183" s="69">
        <v>3</v>
      </c>
      <c r="AD183" s="69"/>
      <c r="AE183" s="70">
        <v>3</v>
      </c>
      <c r="AF183" s="69">
        <v>1</v>
      </c>
      <c r="AG183" s="69"/>
      <c r="AH183" s="70">
        <v>5</v>
      </c>
      <c r="AI183" s="69">
        <v>2</v>
      </c>
      <c r="AJ183" s="69"/>
      <c r="AK183" s="70">
        <v>4</v>
      </c>
      <c r="AL183" s="69">
        <v>3</v>
      </c>
      <c r="AM183" s="69"/>
      <c r="AN183" s="70">
        <v>4</v>
      </c>
      <c r="AO183" s="69">
        <v>1</v>
      </c>
      <c r="AP183" s="69"/>
      <c r="AQ183" s="70"/>
      <c r="AR183" s="69"/>
      <c r="AS183" s="69"/>
      <c r="AT183" s="70"/>
      <c r="AU183" s="69"/>
      <c r="AV183" s="69"/>
      <c r="AW183" s="70">
        <v>5</v>
      </c>
      <c r="AX183" s="69">
        <v>5</v>
      </c>
      <c r="AY183" s="69"/>
      <c r="AZ183" s="70"/>
      <c r="BA183" s="69"/>
      <c r="BB183" s="69"/>
      <c r="BC183" s="70">
        <v>6</v>
      </c>
      <c r="BD183" s="69">
        <v>3</v>
      </c>
      <c r="BE183" s="69"/>
      <c r="BF183" s="70">
        <v>5</v>
      </c>
      <c r="BG183" s="69">
        <v>3</v>
      </c>
      <c r="BH183" s="69"/>
      <c r="BI183" s="70">
        <v>5</v>
      </c>
      <c r="BJ183" s="69">
        <v>3</v>
      </c>
      <c r="BK183" s="69"/>
      <c r="BL183" s="70"/>
      <c r="BM183" s="69"/>
      <c r="BN183" s="69"/>
      <c r="BO183" s="70"/>
      <c r="BP183" s="69"/>
      <c r="BQ183" s="69"/>
      <c r="BR183" s="70"/>
      <c r="BS183" s="69"/>
      <c r="BT183" s="69"/>
    </row>
    <row r="184" spans="1:72" ht="15.6">
      <c r="A184" s="68">
        <v>4</v>
      </c>
      <c r="B184" s="79" t="s">
        <v>521</v>
      </c>
      <c r="C184" s="78" t="s">
        <v>718</v>
      </c>
      <c r="D184" s="77" t="str">
        <f t="shared" si="111"/>
        <v>JACK HUTCHISON</v>
      </c>
      <c r="E184" s="69">
        <v>1367</v>
      </c>
      <c r="F184" s="69">
        <v>682</v>
      </c>
      <c r="G184" s="69">
        <v>17</v>
      </c>
      <c r="H184" s="71">
        <v>0.49890270665691294</v>
      </c>
      <c r="I184" s="69">
        <v>26</v>
      </c>
      <c r="J184" s="69">
        <f t="shared" si="112"/>
        <v>1423</v>
      </c>
      <c r="K184" s="69">
        <f t="shared" si="113"/>
        <v>716</v>
      </c>
      <c r="L184" s="69">
        <f t="shared" si="114"/>
        <v>17</v>
      </c>
      <c r="M184" s="71">
        <f t="shared" si="115"/>
        <v>0.50316233309908642</v>
      </c>
      <c r="N184" s="76"/>
      <c r="O184" s="69">
        <f t="shared" si="116"/>
        <v>56</v>
      </c>
      <c r="P184" s="69">
        <f t="shared" si="117"/>
        <v>34</v>
      </c>
      <c r="Q184" s="69">
        <f t="shared" si="118"/>
        <v>0</v>
      </c>
      <c r="R184" s="71">
        <f t="shared" si="119"/>
        <v>0.6071428571428571</v>
      </c>
      <c r="S184" s="70">
        <v>3</v>
      </c>
      <c r="T184" s="69">
        <v>2</v>
      </c>
      <c r="U184" s="69"/>
      <c r="V184" s="70">
        <v>5</v>
      </c>
      <c r="W184" s="69">
        <v>5</v>
      </c>
      <c r="X184" s="69"/>
      <c r="Y184" s="70">
        <v>4</v>
      </c>
      <c r="Z184" s="69">
        <v>3</v>
      </c>
      <c r="AA184" s="69"/>
      <c r="AB184" s="70">
        <v>4</v>
      </c>
      <c r="AC184" s="69">
        <v>2</v>
      </c>
      <c r="AD184" s="69"/>
      <c r="AE184" s="70">
        <v>4</v>
      </c>
      <c r="AF184" s="69">
        <v>1</v>
      </c>
      <c r="AG184" s="69"/>
      <c r="AH184" s="70">
        <v>4</v>
      </c>
      <c r="AI184" s="69">
        <v>2</v>
      </c>
      <c r="AJ184" s="69"/>
      <c r="AK184" s="70">
        <v>4</v>
      </c>
      <c r="AL184" s="69">
        <v>0</v>
      </c>
      <c r="AM184" s="69"/>
      <c r="AN184" s="70">
        <v>5</v>
      </c>
      <c r="AO184" s="69">
        <v>4</v>
      </c>
      <c r="AP184" s="69"/>
      <c r="AQ184" s="70"/>
      <c r="AR184" s="69"/>
      <c r="AS184" s="69"/>
      <c r="AT184" s="70">
        <v>3</v>
      </c>
      <c r="AU184" s="69">
        <v>3</v>
      </c>
      <c r="AV184" s="69"/>
      <c r="AW184" s="70">
        <v>4</v>
      </c>
      <c r="AX184" s="69">
        <v>3</v>
      </c>
      <c r="AY184" s="69"/>
      <c r="AZ184" s="70"/>
      <c r="BA184" s="69"/>
      <c r="BB184" s="69"/>
      <c r="BC184" s="70">
        <v>6</v>
      </c>
      <c r="BD184" s="69">
        <v>4</v>
      </c>
      <c r="BE184" s="69"/>
      <c r="BF184" s="70">
        <v>5</v>
      </c>
      <c r="BG184" s="69">
        <v>4</v>
      </c>
      <c r="BH184" s="69"/>
      <c r="BI184" s="70">
        <v>5</v>
      </c>
      <c r="BJ184" s="69">
        <v>1</v>
      </c>
      <c r="BK184" s="69"/>
      <c r="BL184" s="70"/>
      <c r="BM184" s="69"/>
      <c r="BN184" s="69"/>
      <c r="BO184" s="70"/>
      <c r="BP184" s="69"/>
      <c r="BQ184" s="69"/>
      <c r="BR184" s="70"/>
      <c r="BS184" s="69"/>
      <c r="BT184" s="69"/>
    </row>
    <row r="185" spans="1:72" ht="15.6">
      <c r="A185" s="68">
        <v>5</v>
      </c>
      <c r="B185" s="79" t="s">
        <v>312</v>
      </c>
      <c r="C185" s="78" t="s">
        <v>709</v>
      </c>
      <c r="D185" s="77" t="str">
        <f t="shared" si="111"/>
        <v>JIM VACKARO</v>
      </c>
      <c r="E185" s="69">
        <v>431</v>
      </c>
      <c r="F185" s="69">
        <v>252</v>
      </c>
      <c r="G185" s="69">
        <v>23</v>
      </c>
      <c r="H185" s="71">
        <v>0.58468677494199539</v>
      </c>
      <c r="I185" s="69">
        <v>8</v>
      </c>
      <c r="J185" s="69">
        <f t="shared" si="112"/>
        <v>478</v>
      </c>
      <c r="K185" s="69">
        <f t="shared" si="113"/>
        <v>280</v>
      </c>
      <c r="L185" s="69">
        <f t="shared" si="114"/>
        <v>26</v>
      </c>
      <c r="M185" s="71">
        <f t="shared" si="115"/>
        <v>0.58577405857740583</v>
      </c>
      <c r="N185" s="76"/>
      <c r="O185" s="69">
        <f t="shared" si="116"/>
        <v>47</v>
      </c>
      <c r="P185" s="69">
        <f t="shared" si="117"/>
        <v>28</v>
      </c>
      <c r="Q185" s="69">
        <f t="shared" si="118"/>
        <v>3</v>
      </c>
      <c r="R185" s="71">
        <f t="shared" si="119"/>
        <v>0.5957446808510638</v>
      </c>
      <c r="S185" s="70">
        <v>6</v>
      </c>
      <c r="T185" s="69">
        <v>4</v>
      </c>
      <c r="U185" s="69">
        <v>3</v>
      </c>
      <c r="V185" s="70">
        <v>6</v>
      </c>
      <c r="W185" s="69">
        <v>4</v>
      </c>
      <c r="X185" s="69"/>
      <c r="Y185" s="70">
        <v>3</v>
      </c>
      <c r="Z185" s="69">
        <v>3</v>
      </c>
      <c r="AA185" s="69"/>
      <c r="AB185" s="70">
        <v>4</v>
      </c>
      <c r="AC185" s="69">
        <v>3</v>
      </c>
      <c r="AD185" s="69"/>
      <c r="AE185" s="70">
        <v>5</v>
      </c>
      <c r="AF185" s="69">
        <v>3</v>
      </c>
      <c r="AG185" s="69"/>
      <c r="AH185" s="70">
        <v>5</v>
      </c>
      <c r="AI185" s="69">
        <v>4</v>
      </c>
      <c r="AJ185" s="69"/>
      <c r="AK185" s="70">
        <v>4</v>
      </c>
      <c r="AL185" s="69">
        <v>1</v>
      </c>
      <c r="AM185" s="69"/>
      <c r="AN185" s="70">
        <v>4</v>
      </c>
      <c r="AO185" s="69">
        <v>2</v>
      </c>
      <c r="AP185" s="69"/>
      <c r="AQ185" s="70"/>
      <c r="AR185" s="69"/>
      <c r="AS185" s="69"/>
      <c r="AT185" s="70">
        <v>4</v>
      </c>
      <c r="AU185" s="69">
        <v>1</v>
      </c>
      <c r="AV185" s="69"/>
      <c r="AW185" s="70"/>
      <c r="AX185" s="69"/>
      <c r="AY185" s="69"/>
      <c r="AZ185" s="70"/>
      <c r="BA185" s="69"/>
      <c r="BB185" s="69"/>
      <c r="BC185" s="70">
        <v>6</v>
      </c>
      <c r="BD185" s="69">
        <v>3</v>
      </c>
      <c r="BE185" s="69"/>
      <c r="BF185" s="70"/>
      <c r="BG185" s="69"/>
      <c r="BH185" s="69"/>
      <c r="BI185" s="70"/>
      <c r="BJ185" s="69"/>
      <c r="BK185" s="69"/>
      <c r="BL185" s="70"/>
      <c r="BM185" s="69"/>
      <c r="BN185" s="69"/>
      <c r="BO185" s="70"/>
      <c r="BP185" s="69"/>
      <c r="BQ185" s="69"/>
      <c r="BR185" s="70"/>
      <c r="BS185" s="69"/>
      <c r="BT185" s="69"/>
    </row>
    <row r="186" spans="1:72" ht="15.6">
      <c r="A186" s="68">
        <v>6</v>
      </c>
      <c r="B186" s="79" t="s">
        <v>566</v>
      </c>
      <c r="C186" s="78" t="s">
        <v>717</v>
      </c>
      <c r="D186" s="77" t="str">
        <f t="shared" si="111"/>
        <v>WAYNE FALLIS</v>
      </c>
      <c r="E186" s="69">
        <v>310</v>
      </c>
      <c r="F186" s="69">
        <v>165</v>
      </c>
      <c r="G186" s="69">
        <v>2</v>
      </c>
      <c r="H186" s="71">
        <v>0.532258064516129</v>
      </c>
      <c r="I186" s="69">
        <v>8</v>
      </c>
      <c r="J186" s="69">
        <f t="shared" si="112"/>
        <v>351</v>
      </c>
      <c r="K186" s="69">
        <f t="shared" si="113"/>
        <v>188</v>
      </c>
      <c r="L186" s="69">
        <f t="shared" si="114"/>
        <v>4</v>
      </c>
      <c r="M186" s="71">
        <f t="shared" si="115"/>
        <v>0.53561253561253563</v>
      </c>
      <c r="N186" s="76"/>
      <c r="O186" s="69">
        <f t="shared" si="116"/>
        <v>41</v>
      </c>
      <c r="P186" s="69">
        <f t="shared" si="117"/>
        <v>23</v>
      </c>
      <c r="Q186" s="69">
        <f t="shared" si="118"/>
        <v>2</v>
      </c>
      <c r="R186" s="71">
        <f t="shared" si="119"/>
        <v>0.56097560975609762</v>
      </c>
      <c r="S186" s="70"/>
      <c r="T186" s="69"/>
      <c r="U186" s="69"/>
      <c r="V186" s="70">
        <v>2</v>
      </c>
      <c r="W186" s="69">
        <v>0</v>
      </c>
      <c r="X186" s="69"/>
      <c r="Y186" s="70">
        <v>3</v>
      </c>
      <c r="Z186" s="69">
        <v>1</v>
      </c>
      <c r="AA186" s="69"/>
      <c r="AB186" s="70">
        <v>4</v>
      </c>
      <c r="AC186" s="69">
        <v>3</v>
      </c>
      <c r="AD186" s="69"/>
      <c r="AE186" s="70">
        <v>4</v>
      </c>
      <c r="AF186" s="69">
        <v>2</v>
      </c>
      <c r="AG186" s="69"/>
      <c r="AH186" s="70">
        <v>5</v>
      </c>
      <c r="AI186" s="69">
        <v>2</v>
      </c>
      <c r="AJ186" s="69"/>
      <c r="AK186" s="70">
        <v>4</v>
      </c>
      <c r="AL186" s="69">
        <v>3</v>
      </c>
      <c r="AM186" s="69"/>
      <c r="AN186" s="70"/>
      <c r="AO186" s="69"/>
      <c r="AP186" s="69"/>
      <c r="AQ186" s="70"/>
      <c r="AR186" s="69"/>
      <c r="AS186" s="69"/>
      <c r="AT186" s="70">
        <v>4</v>
      </c>
      <c r="AU186" s="69">
        <v>3</v>
      </c>
      <c r="AV186" s="69"/>
      <c r="AW186" s="70">
        <v>3</v>
      </c>
      <c r="AX186" s="69">
        <v>2</v>
      </c>
      <c r="AY186" s="69">
        <v>1</v>
      </c>
      <c r="AZ186" s="70"/>
      <c r="BA186" s="69"/>
      <c r="BB186" s="69"/>
      <c r="BC186" s="70">
        <v>3</v>
      </c>
      <c r="BD186" s="69">
        <v>2</v>
      </c>
      <c r="BE186" s="69"/>
      <c r="BF186" s="70">
        <v>4</v>
      </c>
      <c r="BG186" s="69">
        <v>3</v>
      </c>
      <c r="BH186" s="69">
        <v>1</v>
      </c>
      <c r="BI186" s="70">
        <v>5</v>
      </c>
      <c r="BJ186" s="69">
        <v>2</v>
      </c>
      <c r="BK186" s="69"/>
      <c r="BL186" s="70"/>
      <c r="BM186" s="69"/>
      <c r="BN186" s="69"/>
      <c r="BO186" s="70"/>
      <c r="BP186" s="69"/>
      <c r="BQ186" s="69"/>
      <c r="BR186" s="70"/>
      <c r="BS186" s="69"/>
      <c r="BT186" s="69"/>
    </row>
    <row r="187" spans="1:72" ht="15.6">
      <c r="A187" s="68">
        <v>7</v>
      </c>
      <c r="B187" s="79" t="s">
        <v>552</v>
      </c>
      <c r="C187" s="78" t="s">
        <v>716</v>
      </c>
      <c r="D187" s="77" t="str">
        <f t="shared" si="111"/>
        <v>TRAVIS FUCHS</v>
      </c>
      <c r="E187" s="69">
        <v>597</v>
      </c>
      <c r="F187" s="69">
        <v>340</v>
      </c>
      <c r="G187" s="69">
        <v>24</v>
      </c>
      <c r="H187" s="71">
        <v>0.56951423785594635</v>
      </c>
      <c r="I187" s="69">
        <v>10</v>
      </c>
      <c r="J187" s="69">
        <f t="shared" si="112"/>
        <v>647</v>
      </c>
      <c r="K187" s="69">
        <f t="shared" si="113"/>
        <v>368</v>
      </c>
      <c r="L187" s="69">
        <f t="shared" si="114"/>
        <v>24</v>
      </c>
      <c r="M187" s="71">
        <f t="shared" si="115"/>
        <v>0.56877897990726434</v>
      </c>
      <c r="N187" s="76"/>
      <c r="O187" s="69">
        <f t="shared" si="116"/>
        <v>50</v>
      </c>
      <c r="P187" s="69">
        <f t="shared" si="117"/>
        <v>28</v>
      </c>
      <c r="Q187" s="69">
        <f t="shared" si="118"/>
        <v>0</v>
      </c>
      <c r="R187" s="71">
        <f t="shared" si="119"/>
        <v>0.56000000000000005</v>
      </c>
      <c r="S187" s="70">
        <v>6</v>
      </c>
      <c r="T187" s="69">
        <v>4</v>
      </c>
      <c r="U187" s="69"/>
      <c r="V187" s="70">
        <v>6</v>
      </c>
      <c r="W187" s="69">
        <v>4</v>
      </c>
      <c r="X187" s="69"/>
      <c r="Y187" s="70">
        <v>4</v>
      </c>
      <c r="Z187" s="69">
        <v>2</v>
      </c>
      <c r="AA187" s="69"/>
      <c r="AB187" s="70">
        <v>3</v>
      </c>
      <c r="AC187" s="69">
        <v>2</v>
      </c>
      <c r="AD187" s="69"/>
      <c r="AE187" s="70"/>
      <c r="AF187" s="69"/>
      <c r="AG187" s="69"/>
      <c r="AH187" s="70">
        <v>5</v>
      </c>
      <c r="AI187" s="69">
        <v>3</v>
      </c>
      <c r="AJ187" s="69"/>
      <c r="AK187" s="70">
        <v>3</v>
      </c>
      <c r="AL187" s="69">
        <v>0</v>
      </c>
      <c r="AM187" s="69"/>
      <c r="AN187" s="70">
        <v>3</v>
      </c>
      <c r="AO187" s="69">
        <v>2</v>
      </c>
      <c r="AP187" s="69"/>
      <c r="AQ187" s="70"/>
      <c r="AR187" s="69"/>
      <c r="AS187" s="69"/>
      <c r="AT187" s="70">
        <v>4</v>
      </c>
      <c r="AU187" s="69">
        <v>2</v>
      </c>
      <c r="AV187" s="69"/>
      <c r="AW187" s="70">
        <v>5</v>
      </c>
      <c r="AX187" s="69">
        <v>3</v>
      </c>
      <c r="AY187" s="69"/>
      <c r="AZ187" s="70"/>
      <c r="BA187" s="69"/>
      <c r="BB187" s="69"/>
      <c r="BC187" s="70">
        <v>6</v>
      </c>
      <c r="BD187" s="69">
        <v>3</v>
      </c>
      <c r="BE187" s="69"/>
      <c r="BF187" s="70">
        <v>5</v>
      </c>
      <c r="BG187" s="69">
        <v>3</v>
      </c>
      <c r="BH187" s="69"/>
      <c r="BI187" s="70"/>
      <c r="BJ187" s="69"/>
      <c r="BK187" s="69"/>
      <c r="BL187" s="70"/>
      <c r="BM187" s="69"/>
      <c r="BN187" s="69"/>
      <c r="BO187" s="70"/>
      <c r="BP187" s="69"/>
      <c r="BQ187" s="69"/>
      <c r="BR187" s="70"/>
      <c r="BS187" s="69"/>
      <c r="BT187" s="69"/>
    </row>
    <row r="188" spans="1:72" ht="15.6">
      <c r="A188" s="68">
        <v>8</v>
      </c>
      <c r="B188" s="79" t="s">
        <v>375</v>
      </c>
      <c r="C188" s="78" t="s">
        <v>715</v>
      </c>
      <c r="D188" s="77" t="str">
        <f t="shared" si="111"/>
        <v>DEAN SHINAVIER</v>
      </c>
      <c r="E188" s="69">
        <v>774</v>
      </c>
      <c r="F188" s="69">
        <v>387</v>
      </c>
      <c r="G188" s="69">
        <v>15</v>
      </c>
      <c r="H188" s="71">
        <v>0.5</v>
      </c>
      <c r="I188" s="69">
        <v>17</v>
      </c>
      <c r="J188" s="69">
        <f t="shared" si="112"/>
        <v>813</v>
      </c>
      <c r="K188" s="69">
        <f t="shared" si="113"/>
        <v>406</v>
      </c>
      <c r="L188" s="69">
        <f t="shared" si="114"/>
        <v>15</v>
      </c>
      <c r="M188" s="71">
        <f t="shared" si="115"/>
        <v>0.49938499384993851</v>
      </c>
      <c r="N188" s="76"/>
      <c r="O188" s="69">
        <f t="shared" si="116"/>
        <v>39</v>
      </c>
      <c r="P188" s="69">
        <f t="shared" si="117"/>
        <v>19</v>
      </c>
      <c r="Q188" s="69">
        <f t="shared" si="118"/>
        <v>0</v>
      </c>
      <c r="R188" s="71">
        <f t="shared" si="119"/>
        <v>0.48717948717948717</v>
      </c>
      <c r="S188" s="70">
        <v>6</v>
      </c>
      <c r="T188" s="69">
        <v>2</v>
      </c>
      <c r="U188" s="69"/>
      <c r="V188" s="70"/>
      <c r="W188" s="69"/>
      <c r="X188" s="69"/>
      <c r="Y188" s="70">
        <v>4</v>
      </c>
      <c r="Z188" s="69">
        <v>2</v>
      </c>
      <c r="AA188" s="69"/>
      <c r="AB188" s="70">
        <v>4</v>
      </c>
      <c r="AC188" s="69">
        <v>2</v>
      </c>
      <c r="AD188" s="69"/>
      <c r="AE188" s="70"/>
      <c r="AF188" s="69"/>
      <c r="AG188" s="69"/>
      <c r="AH188" s="70">
        <v>5</v>
      </c>
      <c r="AI188" s="69">
        <v>4</v>
      </c>
      <c r="AJ188" s="69"/>
      <c r="AK188" s="70">
        <v>4</v>
      </c>
      <c r="AL188" s="69">
        <v>1</v>
      </c>
      <c r="AM188" s="69"/>
      <c r="AN188" s="70">
        <v>5</v>
      </c>
      <c r="AO188" s="69">
        <v>3</v>
      </c>
      <c r="AP188" s="69"/>
      <c r="AQ188" s="70"/>
      <c r="AR188" s="69"/>
      <c r="AS188" s="69"/>
      <c r="AT188" s="70"/>
      <c r="AU188" s="69"/>
      <c r="AV188" s="69"/>
      <c r="AW188" s="70">
        <v>4</v>
      </c>
      <c r="AX188" s="69">
        <v>1</v>
      </c>
      <c r="AY188" s="69"/>
      <c r="AZ188" s="70"/>
      <c r="BA188" s="69"/>
      <c r="BB188" s="69"/>
      <c r="BC188" s="70">
        <v>3</v>
      </c>
      <c r="BD188" s="69">
        <v>2</v>
      </c>
      <c r="BE188" s="69"/>
      <c r="BF188" s="70">
        <v>4</v>
      </c>
      <c r="BG188" s="69">
        <v>2</v>
      </c>
      <c r="BH188" s="69"/>
      <c r="BI188" s="70"/>
      <c r="BJ188" s="69"/>
      <c r="BK188" s="69"/>
      <c r="BL188" s="70"/>
      <c r="BM188" s="69"/>
      <c r="BN188" s="69"/>
      <c r="BO188" s="70"/>
      <c r="BP188" s="69"/>
      <c r="BQ188" s="69"/>
      <c r="BR188" s="70"/>
      <c r="BS188" s="69"/>
      <c r="BT188" s="69"/>
    </row>
    <row r="189" spans="1:72" ht="15.6">
      <c r="A189" s="68">
        <v>9</v>
      </c>
      <c r="B189" s="79" t="s">
        <v>516</v>
      </c>
      <c r="C189" s="78" t="s">
        <v>714</v>
      </c>
      <c r="D189" s="77" t="str">
        <f t="shared" si="111"/>
        <v>FRED JOHNSON</v>
      </c>
      <c r="E189" s="69">
        <v>1268</v>
      </c>
      <c r="F189" s="69">
        <v>704</v>
      </c>
      <c r="G189" s="69">
        <v>46</v>
      </c>
      <c r="H189" s="71">
        <v>0.55520504731861198</v>
      </c>
      <c r="I189" s="69">
        <v>21</v>
      </c>
      <c r="J189" s="69">
        <f t="shared" si="112"/>
        <v>1322</v>
      </c>
      <c r="K189" s="69">
        <f t="shared" si="113"/>
        <v>730</v>
      </c>
      <c r="L189" s="69">
        <f t="shared" si="114"/>
        <v>46</v>
      </c>
      <c r="M189" s="71">
        <f t="shared" si="115"/>
        <v>0.5521936459909228</v>
      </c>
      <c r="N189" s="76"/>
      <c r="O189" s="69">
        <f t="shared" si="116"/>
        <v>54</v>
      </c>
      <c r="P189" s="69">
        <f t="shared" si="117"/>
        <v>26</v>
      </c>
      <c r="Q189" s="69">
        <f t="shared" si="118"/>
        <v>0</v>
      </c>
      <c r="R189" s="71">
        <f t="shared" si="119"/>
        <v>0.48148148148148145</v>
      </c>
      <c r="S189" s="70">
        <v>6</v>
      </c>
      <c r="T189" s="69">
        <v>4</v>
      </c>
      <c r="U189" s="69"/>
      <c r="V189" s="70">
        <v>6</v>
      </c>
      <c r="W189" s="69">
        <v>1</v>
      </c>
      <c r="X189" s="69"/>
      <c r="Y189" s="70">
        <v>4</v>
      </c>
      <c r="Z189" s="69">
        <v>3</v>
      </c>
      <c r="AA189" s="69"/>
      <c r="AB189" s="70">
        <v>3</v>
      </c>
      <c r="AC189" s="69">
        <v>1</v>
      </c>
      <c r="AD189" s="69"/>
      <c r="AE189" s="70">
        <v>4</v>
      </c>
      <c r="AF189" s="69">
        <v>1</v>
      </c>
      <c r="AG189" s="69"/>
      <c r="AH189" s="70">
        <v>2</v>
      </c>
      <c r="AI189" s="69">
        <v>1</v>
      </c>
      <c r="AJ189" s="69"/>
      <c r="AK189" s="70"/>
      <c r="AL189" s="69"/>
      <c r="AM189" s="69"/>
      <c r="AN189" s="70">
        <v>6</v>
      </c>
      <c r="AO189" s="69">
        <v>3</v>
      </c>
      <c r="AP189" s="69"/>
      <c r="AQ189" s="70"/>
      <c r="AR189" s="69"/>
      <c r="AS189" s="69"/>
      <c r="AT189" s="70">
        <v>4</v>
      </c>
      <c r="AU189" s="69">
        <v>1</v>
      </c>
      <c r="AV189" s="69"/>
      <c r="AW189" s="70">
        <v>5</v>
      </c>
      <c r="AX189" s="69">
        <v>2</v>
      </c>
      <c r="AY189" s="69"/>
      <c r="AZ189" s="70"/>
      <c r="BA189" s="69"/>
      <c r="BB189" s="69"/>
      <c r="BC189" s="70">
        <v>5</v>
      </c>
      <c r="BD189" s="69">
        <v>3</v>
      </c>
      <c r="BE189" s="69"/>
      <c r="BF189" s="70">
        <v>4</v>
      </c>
      <c r="BG189" s="69">
        <v>2</v>
      </c>
      <c r="BH189" s="69"/>
      <c r="BI189" s="70">
        <v>5</v>
      </c>
      <c r="BJ189" s="69">
        <v>4</v>
      </c>
      <c r="BK189" s="69"/>
      <c r="BL189" s="70"/>
      <c r="BM189" s="69"/>
      <c r="BN189" s="69"/>
      <c r="BO189" s="70"/>
      <c r="BP189" s="69"/>
      <c r="BQ189" s="69"/>
      <c r="BR189" s="70"/>
      <c r="BS189" s="69"/>
      <c r="BT189" s="69"/>
    </row>
    <row r="190" spans="1:72" ht="15.6">
      <c r="A190" s="68">
        <v>10</v>
      </c>
      <c r="B190" s="79" t="s">
        <v>385</v>
      </c>
      <c r="C190" s="78" t="s">
        <v>713</v>
      </c>
      <c r="D190" s="77" t="str">
        <f t="shared" si="111"/>
        <v>BILL SCHROEDER</v>
      </c>
      <c r="E190" s="69">
        <v>206</v>
      </c>
      <c r="F190" s="69">
        <v>100</v>
      </c>
      <c r="G190" s="69">
        <v>4</v>
      </c>
      <c r="H190" s="71">
        <v>0.4854368932038835</v>
      </c>
      <c r="I190" s="69">
        <v>5</v>
      </c>
      <c r="J190" s="69">
        <f t="shared" si="112"/>
        <v>254</v>
      </c>
      <c r="K190" s="69">
        <f t="shared" si="113"/>
        <v>122</v>
      </c>
      <c r="L190" s="69">
        <f t="shared" si="114"/>
        <v>4</v>
      </c>
      <c r="M190" s="71">
        <f t="shared" si="115"/>
        <v>0.48031496062992124</v>
      </c>
      <c r="N190" s="76"/>
      <c r="O190" s="69">
        <f t="shared" si="116"/>
        <v>48</v>
      </c>
      <c r="P190" s="69">
        <f t="shared" si="117"/>
        <v>22</v>
      </c>
      <c r="Q190" s="69">
        <f t="shared" si="118"/>
        <v>0</v>
      </c>
      <c r="R190" s="71">
        <f t="shared" si="119"/>
        <v>0.45833333333333331</v>
      </c>
      <c r="S190" s="70">
        <v>4</v>
      </c>
      <c r="T190" s="69">
        <v>1</v>
      </c>
      <c r="U190" s="69"/>
      <c r="V190" s="70">
        <v>5</v>
      </c>
      <c r="W190" s="69">
        <v>1</v>
      </c>
      <c r="X190" s="69"/>
      <c r="Y190" s="70">
        <v>4</v>
      </c>
      <c r="Z190" s="69">
        <v>2</v>
      </c>
      <c r="AA190" s="69"/>
      <c r="AB190" s="70">
        <v>2</v>
      </c>
      <c r="AC190" s="69">
        <v>1</v>
      </c>
      <c r="AD190" s="69"/>
      <c r="AE190" s="70">
        <v>4</v>
      </c>
      <c r="AF190" s="69">
        <v>2</v>
      </c>
      <c r="AG190" s="69"/>
      <c r="AH190" s="70">
        <v>4</v>
      </c>
      <c r="AI190" s="69">
        <v>2</v>
      </c>
      <c r="AJ190" s="69"/>
      <c r="AK190" s="70">
        <v>2</v>
      </c>
      <c r="AL190" s="69">
        <v>1</v>
      </c>
      <c r="AM190" s="69"/>
      <c r="AN190" s="70">
        <v>1</v>
      </c>
      <c r="AO190" s="69">
        <v>0</v>
      </c>
      <c r="AP190" s="69"/>
      <c r="AQ190" s="70"/>
      <c r="AR190" s="69"/>
      <c r="AS190" s="69"/>
      <c r="AT190" s="70">
        <v>3</v>
      </c>
      <c r="AU190" s="69">
        <v>2</v>
      </c>
      <c r="AV190" s="69"/>
      <c r="AW190" s="70">
        <v>4</v>
      </c>
      <c r="AX190" s="69">
        <v>3</v>
      </c>
      <c r="AY190" s="69"/>
      <c r="AZ190" s="70"/>
      <c r="BA190" s="69"/>
      <c r="BB190" s="69"/>
      <c r="BC190" s="70">
        <v>6</v>
      </c>
      <c r="BD190" s="69">
        <v>4</v>
      </c>
      <c r="BE190" s="69"/>
      <c r="BF190" s="70">
        <v>4</v>
      </c>
      <c r="BG190" s="69">
        <v>1</v>
      </c>
      <c r="BH190" s="69"/>
      <c r="BI190" s="70">
        <v>5</v>
      </c>
      <c r="BJ190" s="69">
        <v>2</v>
      </c>
      <c r="BK190" s="69"/>
      <c r="BL190" s="70"/>
      <c r="BM190" s="69"/>
      <c r="BN190" s="69"/>
      <c r="BO190" s="70"/>
      <c r="BP190" s="69"/>
      <c r="BQ190" s="69"/>
      <c r="BR190" s="70"/>
      <c r="BS190" s="69"/>
      <c r="BT190" s="69"/>
    </row>
    <row r="191" spans="1:72" ht="15.6">
      <c r="A191" s="68">
        <v>11</v>
      </c>
      <c r="B191" s="79" t="s">
        <v>403</v>
      </c>
      <c r="C191" s="78" t="s">
        <v>697</v>
      </c>
      <c r="D191" s="77" t="str">
        <f t="shared" si="111"/>
        <v>ED RICE</v>
      </c>
      <c r="E191" s="69">
        <v>5</v>
      </c>
      <c r="F191" s="69">
        <v>2</v>
      </c>
      <c r="G191" s="69">
        <v>0</v>
      </c>
      <c r="H191" s="71">
        <v>0.4</v>
      </c>
      <c r="I191" s="69">
        <v>2</v>
      </c>
      <c r="J191" s="69">
        <f t="shared" si="112"/>
        <v>36</v>
      </c>
      <c r="K191" s="69">
        <f t="shared" si="113"/>
        <v>16</v>
      </c>
      <c r="L191" s="69">
        <f t="shared" si="114"/>
        <v>1</v>
      </c>
      <c r="M191" s="71">
        <f t="shared" si="115"/>
        <v>0.44444444444444442</v>
      </c>
      <c r="N191" s="76"/>
      <c r="O191" s="69">
        <f t="shared" si="116"/>
        <v>31</v>
      </c>
      <c r="P191" s="69">
        <f t="shared" si="117"/>
        <v>14</v>
      </c>
      <c r="Q191" s="69">
        <f t="shared" si="118"/>
        <v>1</v>
      </c>
      <c r="R191" s="71">
        <f t="shared" si="119"/>
        <v>0.45161290322580644</v>
      </c>
      <c r="S191" s="70">
        <v>2</v>
      </c>
      <c r="T191" s="69">
        <v>1</v>
      </c>
      <c r="U191" s="69"/>
      <c r="V191" s="70">
        <v>2</v>
      </c>
      <c r="W191" s="69">
        <v>1</v>
      </c>
      <c r="X191" s="69"/>
      <c r="Y191" s="70">
        <v>2</v>
      </c>
      <c r="Z191" s="69">
        <v>1</v>
      </c>
      <c r="AA191" s="69"/>
      <c r="AB191" s="70"/>
      <c r="AC191" s="69"/>
      <c r="AD191" s="69"/>
      <c r="AE191" s="70">
        <v>4</v>
      </c>
      <c r="AF191" s="69">
        <v>1</v>
      </c>
      <c r="AG191" s="69"/>
      <c r="AH191" s="70"/>
      <c r="AI191" s="69"/>
      <c r="AJ191" s="69"/>
      <c r="AK191" s="70">
        <v>2</v>
      </c>
      <c r="AL191" s="69">
        <v>1</v>
      </c>
      <c r="AM191" s="69"/>
      <c r="AN191" s="70">
        <v>3</v>
      </c>
      <c r="AO191" s="69">
        <v>2</v>
      </c>
      <c r="AP191" s="69"/>
      <c r="AQ191" s="70"/>
      <c r="AR191" s="69"/>
      <c r="AS191" s="69"/>
      <c r="AT191" s="70">
        <v>4</v>
      </c>
      <c r="AU191" s="69">
        <v>0</v>
      </c>
      <c r="AV191" s="69"/>
      <c r="AW191" s="70">
        <v>4</v>
      </c>
      <c r="AX191" s="69">
        <v>3</v>
      </c>
      <c r="AY191" s="69"/>
      <c r="AZ191" s="70"/>
      <c r="BA191" s="69"/>
      <c r="BB191" s="69"/>
      <c r="BC191" s="70"/>
      <c r="BD191" s="69"/>
      <c r="BE191" s="69"/>
      <c r="BF191" s="70">
        <v>3</v>
      </c>
      <c r="BG191" s="69">
        <v>1</v>
      </c>
      <c r="BH191" s="69"/>
      <c r="BI191" s="70">
        <v>5</v>
      </c>
      <c r="BJ191" s="69">
        <v>3</v>
      </c>
      <c r="BK191" s="69">
        <v>1</v>
      </c>
      <c r="BL191" s="70"/>
      <c r="BM191" s="69"/>
      <c r="BN191" s="69"/>
      <c r="BO191" s="70"/>
      <c r="BP191" s="69"/>
      <c r="BQ191" s="69"/>
      <c r="BR191" s="70"/>
      <c r="BS191" s="69"/>
      <c r="BT191" s="69"/>
    </row>
    <row r="192" spans="1:72" ht="15.6">
      <c r="A192" s="68">
        <v>12</v>
      </c>
      <c r="B192" s="79" t="s">
        <v>643</v>
      </c>
      <c r="C192" s="78" t="s">
        <v>712</v>
      </c>
      <c r="D192" s="77" t="str">
        <f t="shared" si="111"/>
        <v>RON BIGGS</v>
      </c>
      <c r="E192" s="69">
        <v>146</v>
      </c>
      <c r="F192" s="69">
        <v>78</v>
      </c>
      <c r="G192" s="69">
        <v>3</v>
      </c>
      <c r="H192" s="71">
        <v>0.53424657534246578</v>
      </c>
      <c r="I192" s="69">
        <v>2</v>
      </c>
      <c r="J192" s="69">
        <f t="shared" si="112"/>
        <v>204</v>
      </c>
      <c r="K192" s="69">
        <f t="shared" si="113"/>
        <v>103</v>
      </c>
      <c r="L192" s="69">
        <f t="shared" si="114"/>
        <v>3</v>
      </c>
      <c r="M192" s="71">
        <f t="shared" si="115"/>
        <v>0.50490196078431371</v>
      </c>
      <c r="N192" s="76"/>
      <c r="O192" s="69">
        <f t="shared" si="116"/>
        <v>58</v>
      </c>
      <c r="P192" s="69">
        <f t="shared" si="117"/>
        <v>25</v>
      </c>
      <c r="Q192" s="69">
        <f t="shared" si="118"/>
        <v>0</v>
      </c>
      <c r="R192" s="71">
        <f t="shared" si="119"/>
        <v>0.43103448275862066</v>
      </c>
      <c r="S192" s="70">
        <v>5</v>
      </c>
      <c r="T192" s="69">
        <v>4</v>
      </c>
      <c r="U192" s="69"/>
      <c r="V192" s="70">
        <v>5</v>
      </c>
      <c r="W192" s="69">
        <v>1</v>
      </c>
      <c r="X192" s="69"/>
      <c r="Y192" s="70">
        <v>4</v>
      </c>
      <c r="Z192" s="69">
        <v>3</v>
      </c>
      <c r="AA192" s="69"/>
      <c r="AB192" s="70">
        <v>4</v>
      </c>
      <c r="AC192" s="69">
        <v>1</v>
      </c>
      <c r="AD192" s="69"/>
      <c r="AE192" s="70">
        <v>4</v>
      </c>
      <c r="AF192" s="69">
        <v>1</v>
      </c>
      <c r="AG192" s="69"/>
      <c r="AH192" s="70">
        <v>4</v>
      </c>
      <c r="AI192" s="69">
        <v>2</v>
      </c>
      <c r="AJ192" s="69"/>
      <c r="AK192" s="70">
        <v>4</v>
      </c>
      <c r="AL192" s="69">
        <v>2</v>
      </c>
      <c r="AM192" s="69"/>
      <c r="AN192" s="70">
        <v>4</v>
      </c>
      <c r="AO192" s="69">
        <v>2</v>
      </c>
      <c r="AP192" s="69"/>
      <c r="AQ192" s="70"/>
      <c r="AR192" s="69"/>
      <c r="AS192" s="69"/>
      <c r="AT192" s="70">
        <v>3</v>
      </c>
      <c r="AU192" s="69">
        <v>0</v>
      </c>
      <c r="AV192" s="69"/>
      <c r="AW192" s="70">
        <v>5</v>
      </c>
      <c r="AX192" s="69">
        <v>2</v>
      </c>
      <c r="AY192" s="69"/>
      <c r="AZ192" s="70"/>
      <c r="BA192" s="69"/>
      <c r="BB192" s="69"/>
      <c r="BC192" s="70">
        <v>6</v>
      </c>
      <c r="BD192" s="69">
        <v>2</v>
      </c>
      <c r="BE192" s="69"/>
      <c r="BF192" s="70">
        <v>5</v>
      </c>
      <c r="BG192" s="69">
        <v>4</v>
      </c>
      <c r="BH192" s="69"/>
      <c r="BI192" s="70">
        <v>5</v>
      </c>
      <c r="BJ192" s="69">
        <v>1</v>
      </c>
      <c r="BK192" s="69"/>
      <c r="BL192" s="70"/>
      <c r="BM192" s="69"/>
      <c r="BN192" s="69"/>
      <c r="BO192" s="70"/>
      <c r="BP192" s="69"/>
      <c r="BQ192" s="69"/>
      <c r="BR192" s="70"/>
      <c r="BS192" s="69"/>
      <c r="BT192" s="69"/>
    </row>
    <row r="193" spans="1:72" ht="15.6">
      <c r="A193" s="68">
        <v>13</v>
      </c>
      <c r="B193" s="79" t="s">
        <v>473</v>
      </c>
      <c r="C193" s="78" t="s">
        <v>698</v>
      </c>
      <c r="D193" s="77" t="str">
        <f t="shared" si="111"/>
        <v>JASON MCCALL</v>
      </c>
      <c r="E193" s="69">
        <v>317</v>
      </c>
      <c r="F193" s="69">
        <v>153</v>
      </c>
      <c r="G193" s="69">
        <v>11</v>
      </c>
      <c r="H193" s="71">
        <v>0.48264984227129337</v>
      </c>
      <c r="I193" s="69">
        <v>7</v>
      </c>
      <c r="J193" s="69">
        <f t="shared" si="112"/>
        <v>371</v>
      </c>
      <c r="K193" s="69">
        <f t="shared" si="113"/>
        <v>175</v>
      </c>
      <c r="L193" s="69">
        <f t="shared" si="114"/>
        <v>12</v>
      </c>
      <c r="M193" s="71">
        <f t="shared" si="115"/>
        <v>0.47169811320754718</v>
      </c>
      <c r="N193" s="76"/>
      <c r="O193" s="69">
        <f t="shared" si="116"/>
        <v>54</v>
      </c>
      <c r="P193" s="69">
        <f t="shared" si="117"/>
        <v>22</v>
      </c>
      <c r="Q193" s="69">
        <f t="shared" si="118"/>
        <v>1</v>
      </c>
      <c r="R193" s="71">
        <f t="shared" si="119"/>
        <v>0.40740740740740738</v>
      </c>
      <c r="S193" s="70">
        <v>6</v>
      </c>
      <c r="T193" s="69">
        <v>3</v>
      </c>
      <c r="U193" s="69">
        <v>1</v>
      </c>
      <c r="V193" s="70">
        <v>4</v>
      </c>
      <c r="W193" s="69">
        <v>2</v>
      </c>
      <c r="X193" s="69"/>
      <c r="Y193" s="70">
        <v>4</v>
      </c>
      <c r="Z193" s="69">
        <v>2</v>
      </c>
      <c r="AA193" s="69"/>
      <c r="AB193" s="70">
        <v>4</v>
      </c>
      <c r="AC193" s="69">
        <v>1</v>
      </c>
      <c r="AD193" s="69"/>
      <c r="AE193" s="70">
        <v>4</v>
      </c>
      <c r="AF193" s="69">
        <v>2</v>
      </c>
      <c r="AG193" s="69"/>
      <c r="AH193" s="70">
        <v>3</v>
      </c>
      <c r="AI193" s="69">
        <v>1</v>
      </c>
      <c r="AJ193" s="69"/>
      <c r="AK193" s="70">
        <v>4</v>
      </c>
      <c r="AL193" s="69">
        <v>1</v>
      </c>
      <c r="AM193" s="69"/>
      <c r="AN193" s="70">
        <v>5</v>
      </c>
      <c r="AO193" s="69">
        <v>2</v>
      </c>
      <c r="AP193" s="69"/>
      <c r="AQ193" s="70"/>
      <c r="AR193" s="69"/>
      <c r="AS193" s="69"/>
      <c r="AT193" s="70">
        <v>4</v>
      </c>
      <c r="AU193" s="69">
        <v>3</v>
      </c>
      <c r="AV193" s="69"/>
      <c r="AW193" s="70">
        <v>4</v>
      </c>
      <c r="AX193" s="69">
        <v>1</v>
      </c>
      <c r="AY193" s="69"/>
      <c r="AZ193" s="70"/>
      <c r="BA193" s="69"/>
      <c r="BB193" s="69"/>
      <c r="BC193" s="70">
        <v>5</v>
      </c>
      <c r="BD193" s="69">
        <v>2</v>
      </c>
      <c r="BE193" s="69"/>
      <c r="BF193" s="70">
        <v>3</v>
      </c>
      <c r="BG193" s="69">
        <v>1</v>
      </c>
      <c r="BH193" s="69"/>
      <c r="BI193" s="70">
        <v>4</v>
      </c>
      <c r="BJ193" s="69">
        <v>1</v>
      </c>
      <c r="BK193" s="69"/>
      <c r="BL193" s="70"/>
      <c r="BM193" s="69"/>
      <c r="BN193" s="69"/>
      <c r="BO193" s="70"/>
      <c r="BP193" s="69"/>
      <c r="BQ193" s="69"/>
      <c r="BR193" s="70"/>
      <c r="BS193" s="69"/>
      <c r="BT193" s="69"/>
    </row>
    <row r="194" spans="1:72" ht="15.6">
      <c r="A194" s="68">
        <v>14</v>
      </c>
      <c r="B194" s="75" t="s">
        <v>458</v>
      </c>
      <c r="C194" s="74" t="s">
        <v>711</v>
      </c>
      <c r="D194" s="77" t="str">
        <f t="shared" si="111"/>
        <v>RICK MEYERS</v>
      </c>
      <c r="E194" s="69"/>
      <c r="F194" s="69"/>
      <c r="G194" s="69"/>
      <c r="H194" s="71"/>
      <c r="I194" s="69">
        <v>1</v>
      </c>
      <c r="J194" s="69">
        <f t="shared" si="112"/>
        <v>5</v>
      </c>
      <c r="K194" s="69">
        <f t="shared" si="113"/>
        <v>2</v>
      </c>
      <c r="L194" s="69">
        <f t="shared" si="114"/>
        <v>0</v>
      </c>
      <c r="M194" s="71">
        <f t="shared" si="115"/>
        <v>0.4</v>
      </c>
      <c r="N194" s="76"/>
      <c r="O194" s="69">
        <f t="shared" si="116"/>
        <v>5</v>
      </c>
      <c r="P194" s="69">
        <f t="shared" si="117"/>
        <v>2</v>
      </c>
      <c r="Q194" s="69">
        <f t="shared" si="118"/>
        <v>0</v>
      </c>
      <c r="R194" s="71">
        <f t="shared" si="119"/>
        <v>0.4</v>
      </c>
      <c r="S194" s="70">
        <v>3</v>
      </c>
      <c r="T194" s="69">
        <v>2</v>
      </c>
      <c r="U194" s="69"/>
      <c r="V194" s="70"/>
      <c r="W194" s="69"/>
      <c r="X194" s="69"/>
      <c r="Y194" s="70"/>
      <c r="Z194" s="69"/>
      <c r="AA194" s="69"/>
      <c r="AB194" s="70">
        <v>2</v>
      </c>
      <c r="AC194" s="69">
        <v>0</v>
      </c>
      <c r="AD194" s="69"/>
      <c r="AE194" s="70"/>
      <c r="AF194" s="69"/>
      <c r="AG194" s="69"/>
      <c r="AH194" s="70"/>
      <c r="AI194" s="69"/>
      <c r="AJ194" s="69"/>
      <c r="AK194" s="70"/>
      <c r="AL194" s="69"/>
      <c r="AM194" s="69"/>
      <c r="AN194" s="70"/>
      <c r="AO194" s="69"/>
      <c r="AP194" s="69"/>
      <c r="AQ194" s="70"/>
      <c r="AR194" s="69"/>
      <c r="AS194" s="69"/>
      <c r="AT194" s="70"/>
      <c r="AU194" s="69"/>
      <c r="AV194" s="69"/>
      <c r="AW194" s="70"/>
      <c r="AX194" s="69"/>
      <c r="AY194" s="69"/>
      <c r="AZ194" s="70"/>
      <c r="BA194" s="69"/>
      <c r="BB194" s="69"/>
      <c r="BC194" s="70"/>
      <c r="BD194" s="69"/>
      <c r="BE194" s="69"/>
      <c r="BF194" s="70"/>
      <c r="BG194" s="69"/>
      <c r="BH194" s="69"/>
      <c r="BI194" s="70"/>
      <c r="BJ194" s="69"/>
      <c r="BK194" s="69"/>
      <c r="BL194" s="70"/>
      <c r="BM194" s="69"/>
      <c r="BN194" s="69"/>
      <c r="BO194" s="70"/>
      <c r="BP194" s="69"/>
      <c r="BQ194" s="69"/>
      <c r="BR194" s="70"/>
      <c r="BS194" s="69"/>
      <c r="BT194" s="69"/>
    </row>
    <row r="195" spans="1:72" ht="15.6">
      <c r="A195" s="68">
        <v>15</v>
      </c>
      <c r="B195" s="95" t="s">
        <v>624</v>
      </c>
      <c r="C195" s="95" t="s">
        <v>709</v>
      </c>
      <c r="D195" s="77" t="str">
        <f t="shared" si="111"/>
        <v>JIM BURTON</v>
      </c>
      <c r="E195" s="68">
        <v>377</v>
      </c>
      <c r="F195" s="68">
        <v>161</v>
      </c>
      <c r="G195" s="68">
        <v>0</v>
      </c>
      <c r="H195" s="94">
        <v>0.4270557029177719</v>
      </c>
      <c r="I195" s="68">
        <v>11</v>
      </c>
      <c r="J195" s="72">
        <f t="shared" si="112"/>
        <v>377</v>
      </c>
      <c r="K195" s="69">
        <f t="shared" si="113"/>
        <v>161</v>
      </c>
      <c r="L195" s="69">
        <f t="shared" si="114"/>
        <v>0</v>
      </c>
      <c r="M195" s="71">
        <f t="shared" si="115"/>
        <v>0.4270557029177719</v>
      </c>
      <c r="N195" s="76"/>
      <c r="O195" s="69">
        <f t="shared" si="116"/>
        <v>0</v>
      </c>
      <c r="P195" s="69">
        <f t="shared" si="117"/>
        <v>0</v>
      </c>
      <c r="Q195" s="69">
        <f t="shared" si="118"/>
        <v>0</v>
      </c>
      <c r="R195" s="71"/>
      <c r="S195" s="70"/>
      <c r="T195" s="69"/>
      <c r="U195" s="69"/>
      <c r="V195" s="70"/>
      <c r="W195" s="69"/>
      <c r="X195" s="69"/>
      <c r="Y195" s="70"/>
      <c r="Z195" s="69"/>
      <c r="AA195" s="69"/>
      <c r="AB195" s="70"/>
      <c r="AC195" s="69"/>
      <c r="AD195" s="69"/>
      <c r="AE195" s="70"/>
      <c r="AF195" s="69"/>
      <c r="AG195" s="69"/>
      <c r="AH195" s="70"/>
      <c r="AI195" s="69"/>
      <c r="AJ195" s="69"/>
      <c r="AK195" s="70"/>
      <c r="AL195" s="69"/>
      <c r="AM195" s="69"/>
      <c r="AN195" s="70"/>
      <c r="AO195" s="69"/>
      <c r="AP195" s="69"/>
      <c r="AQ195" s="70"/>
      <c r="AR195" s="69"/>
      <c r="AS195" s="69"/>
      <c r="AT195" s="70"/>
      <c r="AU195" s="69"/>
      <c r="AV195" s="69"/>
      <c r="AW195" s="70"/>
      <c r="AX195" s="69"/>
      <c r="AY195" s="69"/>
      <c r="AZ195" s="70"/>
      <c r="BA195" s="69"/>
      <c r="BB195" s="69"/>
      <c r="BC195" s="70"/>
      <c r="BD195" s="69"/>
      <c r="BE195" s="69"/>
      <c r="BF195" s="70"/>
      <c r="BG195" s="69"/>
      <c r="BH195" s="69"/>
      <c r="BI195" s="70"/>
      <c r="BJ195" s="69"/>
      <c r="BK195" s="69"/>
      <c r="BL195" s="70"/>
      <c r="BM195" s="69"/>
      <c r="BN195" s="69"/>
      <c r="BO195" s="70"/>
      <c r="BP195" s="69"/>
      <c r="BQ195" s="69"/>
      <c r="BR195" s="70"/>
      <c r="BS195" s="69"/>
      <c r="BT195" s="69"/>
    </row>
    <row r="196" spans="1:72" ht="16.2">
      <c r="A196" s="68"/>
      <c r="B196" s="93" t="s">
        <v>710</v>
      </c>
      <c r="C196" s="92"/>
      <c r="D196" s="92"/>
      <c r="E196" s="83">
        <f>SUM(E181:E195)</f>
        <v>7971</v>
      </c>
      <c r="F196" s="83">
        <f>SUM(F181:F195)</f>
        <v>4354</v>
      </c>
      <c r="G196" s="83">
        <f>SUM(G181:G195)</f>
        <v>309</v>
      </c>
      <c r="H196" s="86">
        <f>+F196/E196</f>
        <v>0.54623008405469831</v>
      </c>
      <c r="I196" s="83">
        <f>AVERAGE(I181:I195)</f>
        <v>10.333333333333334</v>
      </c>
      <c r="J196" s="69">
        <f>SUM(J181:J195)</f>
        <v>8625</v>
      </c>
      <c r="K196" s="69">
        <f>SUM(K181:K195)</f>
        <v>4714</v>
      </c>
      <c r="L196" s="69">
        <f>SUM(L181:L195)</f>
        <v>321</v>
      </c>
      <c r="M196" s="71">
        <f>+K196/J196</f>
        <v>0.54655072463768117</v>
      </c>
      <c r="N196" s="73"/>
      <c r="O196" s="72">
        <f>SUM(O181:O195)</f>
        <v>654</v>
      </c>
      <c r="P196" s="69">
        <f>SUM(P181:P195)</f>
        <v>360</v>
      </c>
      <c r="Q196" s="69">
        <f>SUM(Q181:Q195)</f>
        <v>12</v>
      </c>
      <c r="R196" s="71">
        <f>+P196/O196</f>
        <v>0.55045871559633031</v>
      </c>
      <c r="S196" s="70">
        <f t="shared" ref="S196:AX196" si="120">SUM(S181:S195)</f>
        <v>63</v>
      </c>
      <c r="T196" s="69">
        <f t="shared" si="120"/>
        <v>42</v>
      </c>
      <c r="U196" s="69">
        <f t="shared" si="120"/>
        <v>4</v>
      </c>
      <c r="V196" s="70">
        <f t="shared" si="120"/>
        <v>56</v>
      </c>
      <c r="W196" s="69">
        <f t="shared" si="120"/>
        <v>33</v>
      </c>
      <c r="X196" s="69">
        <f t="shared" si="120"/>
        <v>2</v>
      </c>
      <c r="Y196" s="70">
        <f t="shared" si="120"/>
        <v>47</v>
      </c>
      <c r="Z196" s="69">
        <f t="shared" si="120"/>
        <v>29</v>
      </c>
      <c r="AA196" s="69">
        <f t="shared" si="120"/>
        <v>0</v>
      </c>
      <c r="AB196" s="70">
        <f t="shared" si="120"/>
        <v>45</v>
      </c>
      <c r="AC196" s="69">
        <f t="shared" si="120"/>
        <v>24</v>
      </c>
      <c r="AD196" s="69">
        <f t="shared" si="120"/>
        <v>1</v>
      </c>
      <c r="AE196" s="70">
        <f t="shared" si="120"/>
        <v>46</v>
      </c>
      <c r="AF196" s="69">
        <f t="shared" si="120"/>
        <v>20</v>
      </c>
      <c r="AG196" s="69">
        <f t="shared" si="120"/>
        <v>1</v>
      </c>
      <c r="AH196" s="70">
        <f t="shared" si="120"/>
        <v>51</v>
      </c>
      <c r="AI196" s="69">
        <f t="shared" si="120"/>
        <v>29</v>
      </c>
      <c r="AJ196" s="69">
        <f t="shared" si="120"/>
        <v>0</v>
      </c>
      <c r="AK196" s="70">
        <f t="shared" si="120"/>
        <v>43</v>
      </c>
      <c r="AL196" s="69">
        <f t="shared" si="120"/>
        <v>18</v>
      </c>
      <c r="AM196" s="69">
        <f t="shared" si="120"/>
        <v>0</v>
      </c>
      <c r="AN196" s="70">
        <f t="shared" si="120"/>
        <v>49</v>
      </c>
      <c r="AO196" s="69">
        <f t="shared" si="120"/>
        <v>26</v>
      </c>
      <c r="AP196" s="69">
        <f t="shared" si="120"/>
        <v>1</v>
      </c>
      <c r="AQ196" s="70">
        <f t="shared" si="120"/>
        <v>0</v>
      </c>
      <c r="AR196" s="69">
        <f t="shared" si="120"/>
        <v>0</v>
      </c>
      <c r="AS196" s="69">
        <f t="shared" si="120"/>
        <v>0</v>
      </c>
      <c r="AT196" s="70">
        <f t="shared" si="120"/>
        <v>40</v>
      </c>
      <c r="AU196" s="69">
        <f t="shared" si="120"/>
        <v>21</v>
      </c>
      <c r="AV196" s="69">
        <f t="shared" si="120"/>
        <v>0</v>
      </c>
      <c r="AW196" s="70">
        <f t="shared" si="120"/>
        <v>49</v>
      </c>
      <c r="AX196" s="69">
        <f t="shared" si="120"/>
        <v>29</v>
      </c>
      <c r="AY196" s="69">
        <f t="shared" ref="AY196:BT196" si="121">SUM(AY181:AY195)</f>
        <v>1</v>
      </c>
      <c r="AZ196" s="70">
        <f t="shared" si="121"/>
        <v>0</v>
      </c>
      <c r="BA196" s="69">
        <f t="shared" si="121"/>
        <v>0</v>
      </c>
      <c r="BB196" s="69">
        <f t="shared" si="121"/>
        <v>0</v>
      </c>
      <c r="BC196" s="70">
        <f t="shared" si="121"/>
        <v>63</v>
      </c>
      <c r="BD196" s="69">
        <f t="shared" si="121"/>
        <v>34</v>
      </c>
      <c r="BE196" s="69">
        <f t="shared" si="121"/>
        <v>0</v>
      </c>
      <c r="BF196" s="70">
        <f t="shared" si="121"/>
        <v>51</v>
      </c>
      <c r="BG196" s="69">
        <f t="shared" si="121"/>
        <v>28</v>
      </c>
      <c r="BH196" s="69">
        <f t="shared" si="121"/>
        <v>1</v>
      </c>
      <c r="BI196" s="70">
        <f t="shared" si="121"/>
        <v>51</v>
      </c>
      <c r="BJ196" s="69">
        <f t="shared" si="121"/>
        <v>27</v>
      </c>
      <c r="BK196" s="69">
        <f t="shared" si="121"/>
        <v>1</v>
      </c>
      <c r="BL196" s="70">
        <f t="shared" si="121"/>
        <v>0</v>
      </c>
      <c r="BM196" s="69">
        <f t="shared" si="121"/>
        <v>0</v>
      </c>
      <c r="BN196" s="69">
        <f t="shared" si="121"/>
        <v>0</v>
      </c>
      <c r="BO196" s="70">
        <f t="shared" si="121"/>
        <v>0</v>
      </c>
      <c r="BP196" s="69">
        <f t="shared" si="121"/>
        <v>0</v>
      </c>
      <c r="BQ196" s="69">
        <f t="shared" si="121"/>
        <v>0</v>
      </c>
      <c r="BR196" s="70">
        <f t="shared" si="121"/>
        <v>0</v>
      </c>
      <c r="BS196" s="69">
        <f t="shared" si="121"/>
        <v>0</v>
      </c>
      <c r="BT196" s="69">
        <f t="shared" si="121"/>
        <v>0</v>
      </c>
    </row>
    <row r="197" spans="1:72" ht="15.6">
      <c r="A197" s="68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  <c r="BM197" s="67"/>
      <c r="BN197" s="67"/>
      <c r="BO197" s="67"/>
      <c r="BP197" s="67"/>
      <c r="BQ197" s="67"/>
      <c r="BR197" s="67"/>
      <c r="BS197" s="67"/>
      <c r="BT197" s="67"/>
    </row>
    <row r="198" spans="1:72" ht="19.8">
      <c r="A198" s="91">
        <v>12</v>
      </c>
      <c r="B198" s="90" t="s">
        <v>693</v>
      </c>
      <c r="C198" s="90"/>
      <c r="D198" s="90"/>
      <c r="E198" s="89"/>
      <c r="F198" s="89"/>
      <c r="G198" s="89"/>
      <c r="H198" s="89"/>
      <c r="I198" s="88" t="s">
        <v>677</v>
      </c>
      <c r="J198" s="68" t="s">
        <v>268</v>
      </c>
      <c r="K198" s="68" t="s">
        <v>267</v>
      </c>
      <c r="L198" s="68" t="s">
        <v>266</v>
      </c>
      <c r="M198" s="68" t="s">
        <v>265</v>
      </c>
      <c r="N198" s="73"/>
      <c r="O198" s="88" t="s">
        <v>268</v>
      </c>
      <c r="P198" s="68" t="s">
        <v>267</v>
      </c>
      <c r="Q198" s="68" t="s">
        <v>266</v>
      </c>
      <c r="R198" s="69" t="s">
        <v>265</v>
      </c>
      <c r="S198" s="68" t="s">
        <v>268</v>
      </c>
      <c r="T198" s="68" t="s">
        <v>267</v>
      </c>
      <c r="U198" s="68" t="s">
        <v>266</v>
      </c>
      <c r="V198" s="68" t="s">
        <v>268</v>
      </c>
      <c r="W198" s="68" t="s">
        <v>267</v>
      </c>
      <c r="X198" s="68" t="s">
        <v>266</v>
      </c>
      <c r="Y198" s="68" t="s">
        <v>268</v>
      </c>
      <c r="Z198" s="68" t="s">
        <v>267</v>
      </c>
      <c r="AA198" s="68" t="s">
        <v>266</v>
      </c>
      <c r="AB198" s="68" t="s">
        <v>268</v>
      </c>
      <c r="AC198" s="68" t="s">
        <v>267</v>
      </c>
      <c r="AD198" s="68" t="s">
        <v>266</v>
      </c>
      <c r="AE198" s="68" t="s">
        <v>268</v>
      </c>
      <c r="AF198" s="68" t="s">
        <v>267</v>
      </c>
      <c r="AG198" s="68" t="s">
        <v>266</v>
      </c>
      <c r="AH198" s="68" t="s">
        <v>268</v>
      </c>
      <c r="AI198" s="68" t="s">
        <v>267</v>
      </c>
      <c r="AJ198" s="68" t="s">
        <v>266</v>
      </c>
      <c r="AK198" s="68" t="s">
        <v>268</v>
      </c>
      <c r="AL198" s="68" t="s">
        <v>267</v>
      </c>
      <c r="AM198" s="68" t="s">
        <v>266</v>
      </c>
      <c r="AN198" s="68" t="s">
        <v>268</v>
      </c>
      <c r="AO198" s="68" t="s">
        <v>267</v>
      </c>
      <c r="AP198" s="68" t="s">
        <v>266</v>
      </c>
      <c r="AQ198" s="68" t="s">
        <v>268</v>
      </c>
      <c r="AR198" s="68" t="s">
        <v>267</v>
      </c>
      <c r="AS198" s="68" t="s">
        <v>266</v>
      </c>
      <c r="AT198" s="68" t="s">
        <v>268</v>
      </c>
      <c r="AU198" s="68" t="s">
        <v>267</v>
      </c>
      <c r="AV198" s="68" t="s">
        <v>266</v>
      </c>
      <c r="AW198" s="68" t="s">
        <v>268</v>
      </c>
      <c r="AX198" s="68" t="s">
        <v>267</v>
      </c>
      <c r="AY198" s="68" t="s">
        <v>266</v>
      </c>
      <c r="AZ198" s="68" t="s">
        <v>268</v>
      </c>
      <c r="BA198" s="68" t="s">
        <v>267</v>
      </c>
      <c r="BB198" s="68" t="s">
        <v>266</v>
      </c>
      <c r="BC198" s="68" t="s">
        <v>268</v>
      </c>
      <c r="BD198" s="68" t="s">
        <v>267</v>
      </c>
      <c r="BE198" s="68" t="s">
        <v>266</v>
      </c>
      <c r="BF198" s="68" t="s">
        <v>268</v>
      </c>
      <c r="BG198" s="68" t="s">
        <v>267</v>
      </c>
      <c r="BH198" s="68" t="s">
        <v>266</v>
      </c>
      <c r="BI198" s="68" t="s">
        <v>268</v>
      </c>
      <c r="BJ198" s="68" t="s">
        <v>267</v>
      </c>
      <c r="BK198" s="68" t="s">
        <v>266</v>
      </c>
      <c r="BL198" s="68" t="s">
        <v>268</v>
      </c>
      <c r="BM198" s="68" t="s">
        <v>267</v>
      </c>
      <c r="BN198" s="68" t="s">
        <v>266</v>
      </c>
      <c r="BO198" s="68" t="s">
        <v>268</v>
      </c>
      <c r="BP198" s="68" t="s">
        <v>267</v>
      </c>
      <c r="BQ198" s="68" t="s">
        <v>266</v>
      </c>
      <c r="BR198" s="68" t="s">
        <v>268</v>
      </c>
      <c r="BS198" s="68" t="s">
        <v>267</v>
      </c>
      <c r="BT198" s="68" t="s">
        <v>266</v>
      </c>
    </row>
    <row r="199" spans="1:72" ht="15.6">
      <c r="A199" s="68">
        <v>1</v>
      </c>
      <c r="B199" s="87" t="s">
        <v>650</v>
      </c>
      <c r="C199" s="77" t="s">
        <v>709</v>
      </c>
      <c r="D199" s="77" t="str">
        <f t="shared" ref="D199:D213" si="122">TRIM(CONCATENATE(C199," ",B199))</f>
        <v>JIM BEASLEY</v>
      </c>
      <c r="E199" s="83">
        <v>208</v>
      </c>
      <c r="F199" s="83">
        <v>107</v>
      </c>
      <c r="G199" s="83">
        <v>7</v>
      </c>
      <c r="H199" s="86">
        <v>0.51442307692307687</v>
      </c>
      <c r="I199" s="69">
        <v>6</v>
      </c>
      <c r="J199" s="83">
        <f t="shared" ref="J199:J213" si="123">E199+O199</f>
        <v>221</v>
      </c>
      <c r="K199" s="83">
        <f t="shared" ref="K199:K213" si="124">F199+P199</f>
        <v>117</v>
      </c>
      <c r="L199" s="83">
        <f t="shared" ref="L199:L213" si="125">G199+Q199</f>
        <v>7</v>
      </c>
      <c r="M199" s="86">
        <f t="shared" ref="M199:M213" si="126">K199/J199</f>
        <v>0.52941176470588236</v>
      </c>
      <c r="N199" s="85"/>
      <c r="O199" s="69">
        <f t="shared" ref="O199:O213" si="127">+S199+V199+Y199+AB199+AE199+AH199+AK199+AN199+AQ199+AT199+AW199+AZ199+BC199+BF199+BI199+BL199+BO199</f>
        <v>13</v>
      </c>
      <c r="P199" s="83">
        <f t="shared" ref="P199:P213" si="128">+T199+W199+Z199+AC199+AF199+AI199+AL199+AO199+AR199+AU199+AX199+BA199+BD199+BG199+BJ199+BM199+BP199</f>
        <v>10</v>
      </c>
      <c r="Q199" s="83">
        <f t="shared" ref="Q199:Q213" si="129">+U199+X199+AA199+AD199+AG199+AJ199+AM199+AP199+AS199+AV199+AY199+BB199+BE199+BH199+BK199+BN199+BQ199</f>
        <v>0</v>
      </c>
      <c r="R199" s="71">
        <f t="shared" ref="R199:R214" si="130">+P199/O199</f>
        <v>0.76923076923076927</v>
      </c>
      <c r="S199" s="84">
        <v>4</v>
      </c>
      <c r="T199" s="83">
        <v>3</v>
      </c>
      <c r="U199" s="83"/>
      <c r="V199" s="84"/>
      <c r="W199" s="83"/>
      <c r="X199" s="83"/>
      <c r="Y199" s="84"/>
      <c r="Z199" s="83"/>
      <c r="AA199" s="83"/>
      <c r="AB199" s="84">
        <v>7</v>
      </c>
      <c r="AC199" s="83">
        <v>5</v>
      </c>
      <c r="AD199" s="83"/>
      <c r="AE199" s="84">
        <v>2</v>
      </c>
      <c r="AF199" s="83">
        <v>2</v>
      </c>
      <c r="AG199" s="83"/>
      <c r="AH199" s="84"/>
      <c r="AI199" s="83"/>
      <c r="AJ199" s="83"/>
      <c r="AK199" s="84"/>
      <c r="AL199" s="83"/>
      <c r="AM199" s="83"/>
      <c r="AN199" s="84"/>
      <c r="AO199" s="83"/>
      <c r="AP199" s="83"/>
      <c r="AQ199" s="84"/>
      <c r="AR199" s="83"/>
      <c r="AS199" s="83"/>
      <c r="AT199" s="84"/>
      <c r="AU199" s="83"/>
      <c r="AV199" s="83"/>
      <c r="AW199" s="84"/>
      <c r="AX199" s="83"/>
      <c r="AY199" s="83"/>
      <c r="AZ199" s="84"/>
      <c r="BA199" s="83"/>
      <c r="BB199" s="83"/>
      <c r="BC199" s="84"/>
      <c r="BD199" s="83"/>
      <c r="BE199" s="83"/>
      <c r="BF199" s="84"/>
      <c r="BG199" s="83"/>
      <c r="BH199" s="83"/>
      <c r="BI199" s="84"/>
      <c r="BJ199" s="83"/>
      <c r="BK199" s="83"/>
      <c r="BL199" s="84"/>
      <c r="BM199" s="83"/>
      <c r="BN199" s="83"/>
      <c r="BO199" s="84"/>
      <c r="BP199" s="83"/>
      <c r="BQ199" s="83"/>
      <c r="BR199" s="84"/>
      <c r="BS199" s="83"/>
      <c r="BT199" s="83"/>
    </row>
    <row r="200" spans="1:72" ht="15.6">
      <c r="A200" s="68">
        <v>2</v>
      </c>
      <c r="B200" s="79" t="s">
        <v>1805</v>
      </c>
      <c r="C200" s="78" t="s">
        <v>708</v>
      </c>
      <c r="D200" s="77" t="str">
        <f t="shared" si="122"/>
        <v>LOU COLUMBUS</v>
      </c>
      <c r="E200" s="69">
        <v>442</v>
      </c>
      <c r="F200" s="69">
        <v>255</v>
      </c>
      <c r="G200" s="69">
        <v>9</v>
      </c>
      <c r="H200" s="71">
        <v>0.57692307692307687</v>
      </c>
      <c r="I200" s="69">
        <v>9</v>
      </c>
      <c r="J200" s="69">
        <f t="shared" si="123"/>
        <v>512</v>
      </c>
      <c r="K200" s="69">
        <f t="shared" si="124"/>
        <v>305</v>
      </c>
      <c r="L200" s="69">
        <f t="shared" si="125"/>
        <v>10</v>
      </c>
      <c r="M200" s="71">
        <f t="shared" si="126"/>
        <v>0.595703125</v>
      </c>
      <c r="N200" s="76"/>
      <c r="O200" s="69">
        <f t="shared" si="127"/>
        <v>70</v>
      </c>
      <c r="P200" s="69">
        <f t="shared" si="128"/>
        <v>50</v>
      </c>
      <c r="Q200" s="69">
        <f t="shared" si="129"/>
        <v>1</v>
      </c>
      <c r="R200" s="71">
        <f t="shared" si="130"/>
        <v>0.7142857142857143</v>
      </c>
      <c r="S200" s="70">
        <v>3</v>
      </c>
      <c r="T200" s="69">
        <v>2</v>
      </c>
      <c r="U200" s="69"/>
      <c r="V200" s="70">
        <v>6</v>
      </c>
      <c r="W200" s="69">
        <v>6</v>
      </c>
      <c r="X200" s="69"/>
      <c r="Y200" s="70">
        <v>3</v>
      </c>
      <c r="Z200" s="69">
        <v>3</v>
      </c>
      <c r="AA200" s="69"/>
      <c r="AB200" s="70">
        <v>7</v>
      </c>
      <c r="AC200" s="69">
        <v>5</v>
      </c>
      <c r="AD200" s="69"/>
      <c r="AE200" s="70">
        <v>7</v>
      </c>
      <c r="AF200" s="69">
        <v>6</v>
      </c>
      <c r="AG200" s="69"/>
      <c r="AH200" s="70">
        <v>4</v>
      </c>
      <c r="AI200" s="69">
        <v>3</v>
      </c>
      <c r="AJ200" s="69"/>
      <c r="AK200" s="70">
        <v>4</v>
      </c>
      <c r="AL200" s="69">
        <v>4</v>
      </c>
      <c r="AM200" s="69"/>
      <c r="AN200" s="70">
        <v>5</v>
      </c>
      <c r="AO200" s="69">
        <v>3</v>
      </c>
      <c r="AP200" s="69"/>
      <c r="AQ200" s="70">
        <v>5</v>
      </c>
      <c r="AR200" s="69">
        <v>3</v>
      </c>
      <c r="AS200" s="69"/>
      <c r="AT200" s="70">
        <v>4</v>
      </c>
      <c r="AU200" s="69">
        <v>2</v>
      </c>
      <c r="AV200" s="69"/>
      <c r="AW200" s="70">
        <v>4</v>
      </c>
      <c r="AX200" s="69">
        <v>2</v>
      </c>
      <c r="AY200" s="69">
        <v>1</v>
      </c>
      <c r="AZ200" s="70">
        <v>6</v>
      </c>
      <c r="BA200" s="69">
        <v>4</v>
      </c>
      <c r="BB200" s="69"/>
      <c r="BC200" s="70">
        <v>7</v>
      </c>
      <c r="BD200" s="69">
        <v>4</v>
      </c>
      <c r="BE200" s="69"/>
      <c r="BF200" s="70">
        <v>5</v>
      </c>
      <c r="BG200" s="69">
        <v>3</v>
      </c>
      <c r="BH200" s="69"/>
      <c r="BI200" s="70"/>
      <c r="BJ200" s="69"/>
      <c r="BK200" s="69"/>
      <c r="BL200" s="70"/>
      <c r="BM200" s="69"/>
      <c r="BN200" s="69"/>
      <c r="BO200" s="70"/>
      <c r="BP200" s="69"/>
      <c r="BQ200" s="69"/>
      <c r="BR200" s="70"/>
      <c r="BS200" s="69"/>
      <c r="BT200" s="69"/>
    </row>
    <row r="201" spans="1:72" ht="15.6">
      <c r="A201" s="68">
        <v>3</v>
      </c>
      <c r="B201" s="79" t="s">
        <v>1808</v>
      </c>
      <c r="C201" s="78" t="s">
        <v>707</v>
      </c>
      <c r="D201" s="77" t="str">
        <f t="shared" si="122"/>
        <v>TROY RUSNELL</v>
      </c>
      <c r="E201" s="69">
        <v>65</v>
      </c>
      <c r="F201" s="69">
        <v>49</v>
      </c>
      <c r="G201" s="69">
        <v>10</v>
      </c>
      <c r="H201" s="71">
        <v>0.75384615384615383</v>
      </c>
      <c r="I201" s="69">
        <v>2</v>
      </c>
      <c r="J201" s="69">
        <f t="shared" si="123"/>
        <v>115</v>
      </c>
      <c r="K201" s="69">
        <f t="shared" si="124"/>
        <v>83</v>
      </c>
      <c r="L201" s="69">
        <f t="shared" si="125"/>
        <v>17</v>
      </c>
      <c r="M201" s="71">
        <f t="shared" si="126"/>
        <v>0.72173913043478266</v>
      </c>
      <c r="N201" s="76"/>
      <c r="O201" s="69">
        <f t="shared" si="127"/>
        <v>50</v>
      </c>
      <c r="P201" s="69">
        <f t="shared" si="128"/>
        <v>34</v>
      </c>
      <c r="Q201" s="69">
        <f t="shared" si="129"/>
        <v>7</v>
      </c>
      <c r="R201" s="71">
        <f t="shared" si="130"/>
        <v>0.68</v>
      </c>
      <c r="S201" s="70"/>
      <c r="T201" s="69"/>
      <c r="U201" s="69"/>
      <c r="V201" s="70"/>
      <c r="W201" s="69"/>
      <c r="X201" s="69"/>
      <c r="Y201" s="70"/>
      <c r="Z201" s="69"/>
      <c r="AA201" s="69"/>
      <c r="AB201" s="70">
        <v>8</v>
      </c>
      <c r="AC201" s="69">
        <v>7</v>
      </c>
      <c r="AD201" s="69">
        <v>1</v>
      </c>
      <c r="AE201" s="70">
        <v>6</v>
      </c>
      <c r="AF201" s="69">
        <v>4</v>
      </c>
      <c r="AG201" s="69">
        <v>2</v>
      </c>
      <c r="AH201" s="70"/>
      <c r="AI201" s="69"/>
      <c r="AJ201" s="69"/>
      <c r="AK201" s="70">
        <v>4</v>
      </c>
      <c r="AL201" s="69">
        <v>4</v>
      </c>
      <c r="AM201" s="69"/>
      <c r="AN201" s="70">
        <v>4</v>
      </c>
      <c r="AO201" s="69">
        <v>3</v>
      </c>
      <c r="AP201" s="69">
        <v>1</v>
      </c>
      <c r="AQ201" s="70"/>
      <c r="AR201" s="69"/>
      <c r="AS201" s="69"/>
      <c r="AT201" s="70">
        <v>4</v>
      </c>
      <c r="AU201" s="69">
        <v>2</v>
      </c>
      <c r="AV201" s="69"/>
      <c r="AW201" s="70"/>
      <c r="AX201" s="69"/>
      <c r="AY201" s="69"/>
      <c r="AZ201" s="70">
        <v>6</v>
      </c>
      <c r="BA201" s="69">
        <v>5</v>
      </c>
      <c r="BB201" s="69">
        <v>3</v>
      </c>
      <c r="BC201" s="70">
        <v>7</v>
      </c>
      <c r="BD201" s="69">
        <v>1</v>
      </c>
      <c r="BE201" s="69"/>
      <c r="BF201" s="70">
        <v>5</v>
      </c>
      <c r="BG201" s="69">
        <v>3</v>
      </c>
      <c r="BH201" s="69"/>
      <c r="BI201" s="70">
        <v>6</v>
      </c>
      <c r="BJ201" s="69">
        <v>5</v>
      </c>
      <c r="BK201" s="69"/>
      <c r="BL201" s="70"/>
      <c r="BM201" s="69"/>
      <c r="BN201" s="69"/>
      <c r="BO201" s="70"/>
      <c r="BP201" s="69"/>
      <c r="BQ201" s="69"/>
      <c r="BR201" s="70"/>
      <c r="BS201" s="69"/>
      <c r="BT201" s="69"/>
    </row>
    <row r="202" spans="1:72" ht="15.6">
      <c r="A202" s="68">
        <v>4</v>
      </c>
      <c r="B202" s="79" t="s">
        <v>658</v>
      </c>
      <c r="C202" s="78" t="s">
        <v>706</v>
      </c>
      <c r="D202" s="77" t="str">
        <f t="shared" si="122"/>
        <v>STEVE BAILEY</v>
      </c>
      <c r="E202" s="69">
        <v>543</v>
      </c>
      <c r="F202" s="69">
        <v>325</v>
      </c>
      <c r="G202" s="69">
        <v>29</v>
      </c>
      <c r="H202" s="71">
        <v>0.59852670349907922</v>
      </c>
      <c r="I202" s="69">
        <v>9</v>
      </c>
      <c r="J202" s="69">
        <f t="shared" si="123"/>
        <v>614</v>
      </c>
      <c r="K202" s="69">
        <f t="shared" si="124"/>
        <v>372</v>
      </c>
      <c r="L202" s="69">
        <f t="shared" si="125"/>
        <v>30</v>
      </c>
      <c r="M202" s="71">
        <f t="shared" si="126"/>
        <v>0.60586319218241047</v>
      </c>
      <c r="N202" s="76"/>
      <c r="O202" s="69">
        <f t="shared" si="127"/>
        <v>71</v>
      </c>
      <c r="P202" s="69">
        <f t="shared" si="128"/>
        <v>47</v>
      </c>
      <c r="Q202" s="69">
        <f t="shared" si="129"/>
        <v>1</v>
      </c>
      <c r="R202" s="71">
        <f t="shared" si="130"/>
        <v>0.6619718309859155</v>
      </c>
      <c r="S202" s="70">
        <v>6</v>
      </c>
      <c r="T202" s="69">
        <v>4</v>
      </c>
      <c r="U202" s="69"/>
      <c r="V202" s="70">
        <v>5</v>
      </c>
      <c r="W202" s="69">
        <v>3</v>
      </c>
      <c r="X202" s="69"/>
      <c r="Y202" s="70">
        <v>4</v>
      </c>
      <c r="Z202" s="69">
        <v>2</v>
      </c>
      <c r="AA202" s="69"/>
      <c r="AB202" s="70">
        <v>4</v>
      </c>
      <c r="AC202" s="69">
        <v>4</v>
      </c>
      <c r="AD202" s="69"/>
      <c r="AE202" s="70">
        <v>3</v>
      </c>
      <c r="AF202" s="69">
        <v>1</v>
      </c>
      <c r="AG202" s="69"/>
      <c r="AH202" s="70">
        <v>2</v>
      </c>
      <c r="AI202" s="69">
        <v>1</v>
      </c>
      <c r="AJ202" s="69"/>
      <c r="AK202" s="70">
        <v>4</v>
      </c>
      <c r="AL202" s="69">
        <v>2</v>
      </c>
      <c r="AM202" s="69">
        <v>1</v>
      </c>
      <c r="AN202" s="70">
        <v>6</v>
      </c>
      <c r="AO202" s="69">
        <v>6</v>
      </c>
      <c r="AP202" s="69"/>
      <c r="AQ202" s="70">
        <v>5</v>
      </c>
      <c r="AR202" s="69">
        <v>2</v>
      </c>
      <c r="AS202" s="69"/>
      <c r="AT202" s="70">
        <v>3</v>
      </c>
      <c r="AU202" s="69">
        <v>3</v>
      </c>
      <c r="AV202" s="69"/>
      <c r="AW202" s="70">
        <v>5</v>
      </c>
      <c r="AX202" s="69">
        <v>2</v>
      </c>
      <c r="AY202" s="69"/>
      <c r="AZ202" s="70">
        <v>7</v>
      </c>
      <c r="BA202" s="69">
        <v>4</v>
      </c>
      <c r="BB202" s="69"/>
      <c r="BC202" s="70">
        <v>6</v>
      </c>
      <c r="BD202" s="69">
        <v>4</v>
      </c>
      <c r="BE202" s="69"/>
      <c r="BF202" s="70">
        <v>5</v>
      </c>
      <c r="BG202" s="69">
        <v>4</v>
      </c>
      <c r="BH202" s="69"/>
      <c r="BI202" s="70">
        <v>6</v>
      </c>
      <c r="BJ202" s="69">
        <v>5</v>
      </c>
      <c r="BK202" s="69"/>
      <c r="BL202" s="70"/>
      <c r="BM202" s="69"/>
      <c r="BN202" s="69"/>
      <c r="BO202" s="70"/>
      <c r="BP202" s="69"/>
      <c r="BQ202" s="69"/>
      <c r="BR202" s="82"/>
      <c r="BS202" s="74"/>
      <c r="BT202" s="74"/>
    </row>
    <row r="203" spans="1:72" ht="15.6">
      <c r="A203" s="68">
        <v>5</v>
      </c>
      <c r="B203" s="79" t="s">
        <v>625</v>
      </c>
      <c r="C203" s="78" t="s">
        <v>705</v>
      </c>
      <c r="D203" s="77" t="str">
        <f t="shared" si="122"/>
        <v>TONY BURNS</v>
      </c>
      <c r="E203" s="69">
        <v>627</v>
      </c>
      <c r="F203" s="69">
        <v>355</v>
      </c>
      <c r="G203" s="69">
        <v>12</v>
      </c>
      <c r="H203" s="71">
        <v>0.56618819776714513</v>
      </c>
      <c r="I203" s="69">
        <v>13</v>
      </c>
      <c r="J203" s="69">
        <f t="shared" si="123"/>
        <v>698</v>
      </c>
      <c r="K203" s="69">
        <f t="shared" si="124"/>
        <v>400</v>
      </c>
      <c r="L203" s="69">
        <f t="shared" si="125"/>
        <v>13</v>
      </c>
      <c r="M203" s="71">
        <f t="shared" si="126"/>
        <v>0.57306590257879653</v>
      </c>
      <c r="N203" s="76"/>
      <c r="O203" s="69">
        <f t="shared" si="127"/>
        <v>71</v>
      </c>
      <c r="P203" s="69">
        <f t="shared" si="128"/>
        <v>45</v>
      </c>
      <c r="Q203" s="69">
        <f t="shared" si="129"/>
        <v>1</v>
      </c>
      <c r="R203" s="71">
        <f t="shared" si="130"/>
        <v>0.63380281690140849</v>
      </c>
      <c r="S203" s="70">
        <v>4</v>
      </c>
      <c r="T203" s="69">
        <v>3</v>
      </c>
      <c r="U203" s="69"/>
      <c r="V203" s="70">
        <v>5</v>
      </c>
      <c r="W203" s="69">
        <v>3</v>
      </c>
      <c r="X203" s="69"/>
      <c r="Y203" s="70">
        <v>3</v>
      </c>
      <c r="Z203" s="69">
        <v>0</v>
      </c>
      <c r="AA203" s="69"/>
      <c r="AB203" s="70">
        <v>6</v>
      </c>
      <c r="AC203" s="69">
        <v>5</v>
      </c>
      <c r="AD203" s="69"/>
      <c r="AE203" s="70">
        <v>5</v>
      </c>
      <c r="AF203" s="69">
        <v>4</v>
      </c>
      <c r="AG203" s="69"/>
      <c r="AH203" s="70">
        <v>5</v>
      </c>
      <c r="AI203" s="69">
        <v>2</v>
      </c>
      <c r="AJ203" s="69"/>
      <c r="AK203" s="70">
        <v>4</v>
      </c>
      <c r="AL203" s="69">
        <v>1</v>
      </c>
      <c r="AM203" s="69"/>
      <c r="AN203" s="70">
        <v>4</v>
      </c>
      <c r="AO203" s="69">
        <v>2</v>
      </c>
      <c r="AP203" s="69">
        <v>1</v>
      </c>
      <c r="AQ203" s="70">
        <v>6</v>
      </c>
      <c r="AR203" s="69">
        <v>5</v>
      </c>
      <c r="AS203" s="69"/>
      <c r="AT203" s="70">
        <v>4</v>
      </c>
      <c r="AU203" s="69">
        <v>3</v>
      </c>
      <c r="AV203" s="69"/>
      <c r="AW203" s="70">
        <v>5</v>
      </c>
      <c r="AX203" s="69">
        <v>1</v>
      </c>
      <c r="AY203" s="69"/>
      <c r="AZ203" s="70">
        <v>5</v>
      </c>
      <c r="BA203" s="69">
        <v>5</v>
      </c>
      <c r="BB203" s="69"/>
      <c r="BC203" s="70">
        <v>5</v>
      </c>
      <c r="BD203" s="69">
        <v>5</v>
      </c>
      <c r="BE203" s="69"/>
      <c r="BF203" s="70">
        <v>5</v>
      </c>
      <c r="BG203" s="69">
        <v>3</v>
      </c>
      <c r="BH203" s="69"/>
      <c r="BI203" s="70">
        <v>5</v>
      </c>
      <c r="BJ203" s="69">
        <v>3</v>
      </c>
      <c r="BK203" s="69"/>
      <c r="BL203" s="70"/>
      <c r="BM203" s="69"/>
      <c r="BN203" s="69"/>
      <c r="BO203" s="70"/>
      <c r="BP203" s="69"/>
      <c r="BQ203" s="69"/>
      <c r="BR203" s="70"/>
      <c r="BS203" s="69"/>
      <c r="BT203" s="69"/>
    </row>
    <row r="204" spans="1:72" ht="15.6">
      <c r="A204" s="68">
        <v>6</v>
      </c>
      <c r="B204" s="79" t="s">
        <v>284</v>
      </c>
      <c r="C204" s="78" t="s">
        <v>704</v>
      </c>
      <c r="D204" s="77" t="str">
        <f t="shared" si="122"/>
        <v>TIM WILLIAMS</v>
      </c>
      <c r="E204" s="69">
        <v>634</v>
      </c>
      <c r="F204" s="69">
        <v>350</v>
      </c>
      <c r="G204" s="69">
        <v>11</v>
      </c>
      <c r="H204" s="71">
        <v>0.55205047318611988</v>
      </c>
      <c r="I204" s="69">
        <v>11</v>
      </c>
      <c r="J204" s="69">
        <f t="shared" si="123"/>
        <v>713</v>
      </c>
      <c r="K204" s="69">
        <f t="shared" si="124"/>
        <v>396</v>
      </c>
      <c r="L204" s="69">
        <f t="shared" si="125"/>
        <v>12</v>
      </c>
      <c r="M204" s="71">
        <f t="shared" si="126"/>
        <v>0.55539971949509115</v>
      </c>
      <c r="N204" s="76"/>
      <c r="O204" s="69">
        <f t="shared" si="127"/>
        <v>79</v>
      </c>
      <c r="P204" s="69">
        <f t="shared" si="128"/>
        <v>46</v>
      </c>
      <c r="Q204" s="69">
        <f t="shared" si="129"/>
        <v>1</v>
      </c>
      <c r="R204" s="71">
        <f t="shared" si="130"/>
        <v>0.58227848101265822</v>
      </c>
      <c r="S204" s="70">
        <v>4</v>
      </c>
      <c r="T204" s="69">
        <v>2</v>
      </c>
      <c r="U204" s="69"/>
      <c r="V204" s="70">
        <v>6</v>
      </c>
      <c r="W204" s="69">
        <v>2</v>
      </c>
      <c r="X204" s="69"/>
      <c r="Y204" s="70">
        <v>4</v>
      </c>
      <c r="Z204" s="69">
        <v>2</v>
      </c>
      <c r="AA204" s="69"/>
      <c r="AB204" s="70">
        <v>7</v>
      </c>
      <c r="AC204" s="69">
        <v>5</v>
      </c>
      <c r="AD204" s="69"/>
      <c r="AE204" s="70">
        <v>6</v>
      </c>
      <c r="AF204" s="69">
        <v>2</v>
      </c>
      <c r="AG204" s="69"/>
      <c r="AH204" s="70">
        <v>5</v>
      </c>
      <c r="AI204" s="69">
        <v>3</v>
      </c>
      <c r="AJ204" s="69"/>
      <c r="AK204" s="70">
        <v>4</v>
      </c>
      <c r="AL204" s="69">
        <v>1</v>
      </c>
      <c r="AM204" s="69"/>
      <c r="AN204" s="70">
        <v>6</v>
      </c>
      <c r="AO204" s="69">
        <v>5</v>
      </c>
      <c r="AP204" s="69"/>
      <c r="AQ204" s="70">
        <v>5</v>
      </c>
      <c r="AR204" s="69">
        <v>5</v>
      </c>
      <c r="AS204" s="69"/>
      <c r="AT204" s="70">
        <v>4</v>
      </c>
      <c r="AU204" s="69">
        <v>3</v>
      </c>
      <c r="AV204" s="69"/>
      <c r="AW204" s="70">
        <v>5</v>
      </c>
      <c r="AX204" s="69">
        <v>2</v>
      </c>
      <c r="AY204" s="69"/>
      <c r="AZ204" s="70">
        <v>6</v>
      </c>
      <c r="BA204" s="69">
        <v>4</v>
      </c>
      <c r="BB204" s="69"/>
      <c r="BC204" s="70">
        <v>7</v>
      </c>
      <c r="BD204" s="69">
        <v>4</v>
      </c>
      <c r="BE204" s="69"/>
      <c r="BF204" s="70">
        <v>5</v>
      </c>
      <c r="BG204" s="69">
        <v>3</v>
      </c>
      <c r="BH204" s="69">
        <v>1</v>
      </c>
      <c r="BI204" s="70">
        <v>5</v>
      </c>
      <c r="BJ204" s="69">
        <v>3</v>
      </c>
      <c r="BK204" s="69"/>
      <c r="BL204" s="70"/>
      <c r="BM204" s="69"/>
      <c r="BN204" s="69"/>
      <c r="BO204" s="70"/>
      <c r="BP204" s="69"/>
      <c r="BQ204" s="69"/>
      <c r="BR204" s="70"/>
      <c r="BS204" s="69"/>
      <c r="BT204" s="69"/>
    </row>
    <row r="205" spans="1:72" ht="15.6">
      <c r="A205" s="68">
        <v>7</v>
      </c>
      <c r="B205" s="79" t="s">
        <v>460</v>
      </c>
      <c r="C205" s="78" t="s">
        <v>703</v>
      </c>
      <c r="D205" s="77" t="str">
        <f t="shared" si="122"/>
        <v>ROD MELZER</v>
      </c>
      <c r="E205" s="69">
        <v>509</v>
      </c>
      <c r="F205" s="69">
        <v>282</v>
      </c>
      <c r="G205" s="69">
        <v>22</v>
      </c>
      <c r="H205" s="71">
        <v>0.55402750491159136</v>
      </c>
      <c r="I205" s="69">
        <v>9</v>
      </c>
      <c r="J205" s="69">
        <f t="shared" si="123"/>
        <v>587</v>
      </c>
      <c r="K205" s="69">
        <f t="shared" si="124"/>
        <v>327</v>
      </c>
      <c r="L205" s="69">
        <f t="shared" si="125"/>
        <v>24</v>
      </c>
      <c r="M205" s="71">
        <f t="shared" si="126"/>
        <v>0.55706984667802384</v>
      </c>
      <c r="N205" s="76"/>
      <c r="O205" s="69">
        <f t="shared" si="127"/>
        <v>78</v>
      </c>
      <c r="P205" s="69">
        <f t="shared" si="128"/>
        <v>45</v>
      </c>
      <c r="Q205" s="69">
        <f t="shared" si="129"/>
        <v>2</v>
      </c>
      <c r="R205" s="71">
        <f t="shared" si="130"/>
        <v>0.57692307692307687</v>
      </c>
      <c r="S205" s="70">
        <v>6</v>
      </c>
      <c r="T205" s="69">
        <v>5</v>
      </c>
      <c r="U205" s="69"/>
      <c r="V205" s="70">
        <v>6</v>
      </c>
      <c r="W205" s="69">
        <v>4</v>
      </c>
      <c r="X205" s="69"/>
      <c r="Y205" s="70">
        <v>4</v>
      </c>
      <c r="Z205" s="69">
        <v>2</v>
      </c>
      <c r="AA205" s="69"/>
      <c r="AB205" s="70">
        <v>8</v>
      </c>
      <c r="AC205" s="69">
        <v>5</v>
      </c>
      <c r="AD205" s="69">
        <v>1</v>
      </c>
      <c r="AE205" s="70">
        <v>5</v>
      </c>
      <c r="AF205" s="69">
        <v>2</v>
      </c>
      <c r="AG205" s="69"/>
      <c r="AH205" s="70">
        <v>5</v>
      </c>
      <c r="AI205" s="69">
        <v>3</v>
      </c>
      <c r="AJ205" s="69"/>
      <c r="AK205" s="70">
        <v>4</v>
      </c>
      <c r="AL205" s="69">
        <v>1</v>
      </c>
      <c r="AM205" s="69"/>
      <c r="AN205" s="70">
        <v>4</v>
      </c>
      <c r="AO205" s="69">
        <v>0</v>
      </c>
      <c r="AP205" s="69"/>
      <c r="AQ205" s="70">
        <v>4</v>
      </c>
      <c r="AR205" s="69">
        <v>3</v>
      </c>
      <c r="AS205" s="69"/>
      <c r="AT205" s="70">
        <v>4</v>
      </c>
      <c r="AU205" s="69">
        <v>2</v>
      </c>
      <c r="AV205" s="69"/>
      <c r="AW205" s="70">
        <v>5</v>
      </c>
      <c r="AX205" s="69">
        <v>3</v>
      </c>
      <c r="AY205" s="69">
        <v>1</v>
      </c>
      <c r="AZ205" s="70">
        <v>6</v>
      </c>
      <c r="BA205" s="69">
        <v>3</v>
      </c>
      <c r="BB205" s="69"/>
      <c r="BC205" s="70">
        <v>6</v>
      </c>
      <c r="BD205" s="69">
        <v>6</v>
      </c>
      <c r="BE205" s="69"/>
      <c r="BF205" s="70">
        <v>5</v>
      </c>
      <c r="BG205" s="69">
        <v>2</v>
      </c>
      <c r="BH205" s="69"/>
      <c r="BI205" s="70">
        <v>6</v>
      </c>
      <c r="BJ205" s="69">
        <v>4</v>
      </c>
      <c r="BK205" s="69"/>
      <c r="BL205" s="70"/>
      <c r="BM205" s="69"/>
      <c r="BN205" s="69"/>
      <c r="BO205" s="70"/>
      <c r="BP205" s="69"/>
      <c r="BQ205" s="69"/>
      <c r="BR205" s="70"/>
      <c r="BS205" s="69"/>
      <c r="BT205" s="69"/>
    </row>
    <row r="206" spans="1:72" ht="15.6">
      <c r="A206" s="68">
        <v>8</v>
      </c>
      <c r="B206" s="79" t="s">
        <v>425</v>
      </c>
      <c r="C206" s="78" t="s">
        <v>702</v>
      </c>
      <c r="D206" s="77" t="str">
        <f t="shared" si="122"/>
        <v>KEVIN PESTA</v>
      </c>
      <c r="E206" s="69">
        <v>389</v>
      </c>
      <c r="F206" s="69">
        <v>199</v>
      </c>
      <c r="G206" s="69">
        <v>2</v>
      </c>
      <c r="H206" s="71">
        <v>0.51156812339331614</v>
      </c>
      <c r="I206" s="69">
        <v>9</v>
      </c>
      <c r="J206" s="69">
        <f t="shared" si="123"/>
        <v>446</v>
      </c>
      <c r="K206" s="69">
        <f t="shared" si="124"/>
        <v>231</v>
      </c>
      <c r="L206" s="69">
        <f t="shared" si="125"/>
        <v>2</v>
      </c>
      <c r="M206" s="71">
        <f t="shared" si="126"/>
        <v>0.51793721973094176</v>
      </c>
      <c r="N206" s="76"/>
      <c r="O206" s="69">
        <f t="shared" si="127"/>
        <v>57</v>
      </c>
      <c r="P206" s="69">
        <f t="shared" si="128"/>
        <v>32</v>
      </c>
      <c r="Q206" s="69">
        <f t="shared" si="129"/>
        <v>0</v>
      </c>
      <c r="R206" s="71">
        <f t="shared" si="130"/>
        <v>0.56140350877192979</v>
      </c>
      <c r="S206" s="70">
        <v>5</v>
      </c>
      <c r="T206" s="69">
        <v>4</v>
      </c>
      <c r="U206" s="69"/>
      <c r="V206" s="70">
        <v>4</v>
      </c>
      <c r="W206" s="69">
        <v>3</v>
      </c>
      <c r="X206" s="69"/>
      <c r="Y206" s="82">
        <v>4</v>
      </c>
      <c r="Z206" s="74">
        <v>1</v>
      </c>
      <c r="AA206" s="74"/>
      <c r="AB206" s="70">
        <v>3</v>
      </c>
      <c r="AC206" s="69">
        <v>2</v>
      </c>
      <c r="AD206" s="74"/>
      <c r="AE206" s="70">
        <v>5</v>
      </c>
      <c r="AF206" s="69">
        <v>4</v>
      </c>
      <c r="AG206" s="74"/>
      <c r="AH206" s="70">
        <v>4</v>
      </c>
      <c r="AI206" s="69">
        <v>2</v>
      </c>
      <c r="AJ206" s="69"/>
      <c r="AK206" s="70">
        <v>3</v>
      </c>
      <c r="AL206" s="69">
        <v>1</v>
      </c>
      <c r="AM206" s="69"/>
      <c r="AN206" s="70">
        <v>3</v>
      </c>
      <c r="AO206" s="69">
        <v>2</v>
      </c>
      <c r="AP206" s="69"/>
      <c r="AQ206" s="70">
        <v>6</v>
      </c>
      <c r="AR206" s="69">
        <v>3</v>
      </c>
      <c r="AS206" s="69"/>
      <c r="AT206" s="70">
        <v>3</v>
      </c>
      <c r="AU206" s="69">
        <v>0</v>
      </c>
      <c r="AV206" s="74"/>
      <c r="AW206" s="70"/>
      <c r="AX206" s="69"/>
      <c r="AY206" s="69"/>
      <c r="AZ206" s="70">
        <v>5</v>
      </c>
      <c r="BA206" s="69">
        <v>4</v>
      </c>
      <c r="BB206" s="74"/>
      <c r="BC206" s="82"/>
      <c r="BD206" s="74"/>
      <c r="BE206" s="74"/>
      <c r="BF206" s="82">
        <v>5</v>
      </c>
      <c r="BG206" s="74">
        <v>3</v>
      </c>
      <c r="BH206" s="74"/>
      <c r="BI206" s="82">
        <v>7</v>
      </c>
      <c r="BJ206" s="74">
        <v>3</v>
      </c>
      <c r="BK206" s="74"/>
      <c r="BL206" s="82"/>
      <c r="BM206" s="74"/>
      <c r="BN206" s="74"/>
      <c r="BO206" s="70"/>
      <c r="BP206" s="69"/>
      <c r="BQ206" s="69"/>
      <c r="BR206" s="70"/>
      <c r="BS206" s="69"/>
      <c r="BT206" s="69"/>
    </row>
    <row r="207" spans="1:72" ht="15.6">
      <c r="A207" s="68">
        <v>9</v>
      </c>
      <c r="B207" s="79" t="s">
        <v>464</v>
      </c>
      <c r="C207" s="78" t="s">
        <v>701</v>
      </c>
      <c r="D207" s="77" t="str">
        <f t="shared" si="122"/>
        <v>CARL MCEVERS</v>
      </c>
      <c r="E207" s="69">
        <v>532</v>
      </c>
      <c r="F207" s="69">
        <v>310</v>
      </c>
      <c r="G207" s="69">
        <v>15</v>
      </c>
      <c r="H207" s="71">
        <v>0.58270676691729328</v>
      </c>
      <c r="I207" s="69">
        <v>9</v>
      </c>
      <c r="J207" s="69">
        <f t="shared" si="123"/>
        <v>594</v>
      </c>
      <c r="K207" s="69">
        <f t="shared" si="124"/>
        <v>343</v>
      </c>
      <c r="L207" s="69">
        <f t="shared" si="125"/>
        <v>19</v>
      </c>
      <c r="M207" s="71">
        <f t="shared" si="126"/>
        <v>0.57744107744107742</v>
      </c>
      <c r="N207" s="76"/>
      <c r="O207" s="69">
        <f t="shared" si="127"/>
        <v>62</v>
      </c>
      <c r="P207" s="69">
        <f t="shared" si="128"/>
        <v>33</v>
      </c>
      <c r="Q207" s="69">
        <f t="shared" si="129"/>
        <v>4</v>
      </c>
      <c r="R207" s="71">
        <f t="shared" si="130"/>
        <v>0.532258064516129</v>
      </c>
      <c r="S207" s="70">
        <v>4</v>
      </c>
      <c r="T207" s="69">
        <v>2</v>
      </c>
      <c r="U207" s="69"/>
      <c r="V207" s="70">
        <v>6</v>
      </c>
      <c r="W207" s="69">
        <v>2</v>
      </c>
      <c r="X207" s="69">
        <v>1</v>
      </c>
      <c r="Y207" s="70">
        <v>4</v>
      </c>
      <c r="Z207" s="69">
        <v>2</v>
      </c>
      <c r="AA207" s="69"/>
      <c r="AB207" s="70">
        <v>7</v>
      </c>
      <c r="AC207" s="69">
        <v>4</v>
      </c>
      <c r="AD207" s="69"/>
      <c r="AE207" s="70">
        <v>5</v>
      </c>
      <c r="AF207" s="69">
        <v>4</v>
      </c>
      <c r="AG207" s="69">
        <v>1</v>
      </c>
      <c r="AH207" s="70">
        <v>4</v>
      </c>
      <c r="AI207" s="69">
        <v>1</v>
      </c>
      <c r="AJ207" s="69">
        <v>1</v>
      </c>
      <c r="AK207" s="70">
        <v>3</v>
      </c>
      <c r="AL207" s="69">
        <v>0</v>
      </c>
      <c r="AM207" s="69"/>
      <c r="AN207" s="70">
        <v>6</v>
      </c>
      <c r="AO207" s="69">
        <v>3</v>
      </c>
      <c r="AP207" s="69"/>
      <c r="AQ207" s="70">
        <v>5</v>
      </c>
      <c r="AR207" s="69">
        <v>3</v>
      </c>
      <c r="AS207" s="69"/>
      <c r="AT207" s="70">
        <v>4</v>
      </c>
      <c r="AU207" s="69">
        <v>2</v>
      </c>
      <c r="AV207" s="69"/>
      <c r="AW207" s="70">
        <v>4</v>
      </c>
      <c r="AX207" s="69">
        <v>3</v>
      </c>
      <c r="AY207" s="69">
        <v>1</v>
      </c>
      <c r="AZ207" s="70"/>
      <c r="BA207" s="69"/>
      <c r="BB207" s="69"/>
      <c r="BC207" s="70"/>
      <c r="BD207" s="69"/>
      <c r="BE207" s="69"/>
      <c r="BF207" s="70">
        <v>4</v>
      </c>
      <c r="BG207" s="69">
        <v>4</v>
      </c>
      <c r="BH207" s="69"/>
      <c r="BI207" s="70">
        <v>6</v>
      </c>
      <c r="BJ207" s="69">
        <v>3</v>
      </c>
      <c r="BK207" s="69"/>
      <c r="BL207" s="70"/>
      <c r="BM207" s="69"/>
      <c r="BN207" s="69"/>
      <c r="BO207" s="82"/>
      <c r="BP207" s="74"/>
      <c r="BQ207" s="74"/>
      <c r="BR207" s="70"/>
      <c r="BS207" s="69"/>
      <c r="BT207" s="69"/>
    </row>
    <row r="208" spans="1:72" ht="15.6">
      <c r="A208" s="68">
        <v>10</v>
      </c>
      <c r="B208" s="75" t="s">
        <v>505</v>
      </c>
      <c r="C208" s="74" t="s">
        <v>700</v>
      </c>
      <c r="D208" s="77" t="str">
        <f t="shared" si="122"/>
        <v>MATT KIRK</v>
      </c>
      <c r="E208" s="69"/>
      <c r="F208" s="69"/>
      <c r="G208" s="69"/>
      <c r="H208" s="71"/>
      <c r="I208" s="69">
        <v>1</v>
      </c>
      <c r="J208" s="69">
        <f t="shared" si="123"/>
        <v>43</v>
      </c>
      <c r="K208" s="69">
        <f t="shared" si="124"/>
        <v>22</v>
      </c>
      <c r="L208" s="69">
        <f t="shared" si="125"/>
        <v>0</v>
      </c>
      <c r="M208" s="71">
        <f t="shared" si="126"/>
        <v>0.51162790697674421</v>
      </c>
      <c r="N208" s="76"/>
      <c r="O208" s="69">
        <f t="shared" si="127"/>
        <v>43</v>
      </c>
      <c r="P208" s="69">
        <f t="shared" si="128"/>
        <v>22</v>
      </c>
      <c r="Q208" s="69">
        <f t="shared" si="129"/>
        <v>0</v>
      </c>
      <c r="R208" s="71">
        <f t="shared" si="130"/>
        <v>0.51162790697674421</v>
      </c>
      <c r="S208" s="70">
        <v>2</v>
      </c>
      <c r="T208" s="69">
        <v>0</v>
      </c>
      <c r="U208" s="69"/>
      <c r="V208" s="70">
        <v>4</v>
      </c>
      <c r="W208" s="69">
        <v>1</v>
      </c>
      <c r="X208" s="69"/>
      <c r="Y208" s="70">
        <v>1</v>
      </c>
      <c r="Z208" s="69">
        <v>0</v>
      </c>
      <c r="AA208" s="69"/>
      <c r="AB208" s="70">
        <v>2</v>
      </c>
      <c r="AC208" s="69">
        <v>1</v>
      </c>
      <c r="AD208" s="69"/>
      <c r="AE208" s="70">
        <v>6</v>
      </c>
      <c r="AF208" s="69">
        <v>5</v>
      </c>
      <c r="AG208" s="69"/>
      <c r="AH208" s="70">
        <v>1</v>
      </c>
      <c r="AI208" s="69">
        <v>1</v>
      </c>
      <c r="AJ208" s="69"/>
      <c r="AK208" s="70">
        <v>2</v>
      </c>
      <c r="AL208" s="69">
        <v>1</v>
      </c>
      <c r="AM208" s="69"/>
      <c r="AN208" s="70">
        <v>4</v>
      </c>
      <c r="AO208" s="69">
        <v>2</v>
      </c>
      <c r="AP208" s="69"/>
      <c r="AQ208" s="70">
        <v>3</v>
      </c>
      <c r="AR208" s="69">
        <v>3</v>
      </c>
      <c r="AS208" s="69"/>
      <c r="AT208" s="70">
        <v>2</v>
      </c>
      <c r="AU208" s="69">
        <v>0</v>
      </c>
      <c r="AV208" s="69"/>
      <c r="AW208" s="70">
        <v>5</v>
      </c>
      <c r="AX208" s="69">
        <v>3</v>
      </c>
      <c r="AY208" s="69"/>
      <c r="AZ208" s="70"/>
      <c r="BA208" s="69"/>
      <c r="BB208" s="69"/>
      <c r="BC208" s="70">
        <v>6</v>
      </c>
      <c r="BD208" s="69">
        <v>3</v>
      </c>
      <c r="BE208" s="69"/>
      <c r="BF208" s="70">
        <v>3</v>
      </c>
      <c r="BG208" s="69">
        <v>0</v>
      </c>
      <c r="BH208" s="69"/>
      <c r="BI208" s="70">
        <v>2</v>
      </c>
      <c r="BJ208" s="69">
        <v>2</v>
      </c>
      <c r="BK208" s="69"/>
      <c r="BL208" s="70"/>
      <c r="BM208" s="69"/>
      <c r="BN208" s="69"/>
      <c r="BO208" s="70"/>
      <c r="BP208" s="69"/>
      <c r="BQ208" s="69"/>
      <c r="BR208" s="70"/>
      <c r="BS208" s="69"/>
      <c r="BT208" s="69"/>
    </row>
    <row r="209" spans="1:72" ht="15.6">
      <c r="A209" s="68">
        <v>11</v>
      </c>
      <c r="B209" s="81" t="s">
        <v>699</v>
      </c>
      <c r="C209" s="80" t="s">
        <v>698</v>
      </c>
      <c r="D209" s="77" t="str">
        <f t="shared" si="122"/>
        <v>JASON KENDALL</v>
      </c>
      <c r="E209" s="69"/>
      <c r="F209" s="69"/>
      <c r="G209" s="69"/>
      <c r="H209" s="71"/>
      <c r="I209" s="69">
        <v>1</v>
      </c>
      <c r="J209" s="69">
        <f t="shared" si="123"/>
        <v>55</v>
      </c>
      <c r="K209" s="69">
        <f t="shared" si="124"/>
        <v>28</v>
      </c>
      <c r="L209" s="69">
        <f t="shared" si="125"/>
        <v>3</v>
      </c>
      <c r="M209" s="71">
        <f t="shared" si="126"/>
        <v>0.50909090909090904</v>
      </c>
      <c r="N209" s="76"/>
      <c r="O209" s="69">
        <f t="shared" si="127"/>
        <v>55</v>
      </c>
      <c r="P209" s="69">
        <f t="shared" si="128"/>
        <v>28</v>
      </c>
      <c r="Q209" s="69">
        <f t="shared" si="129"/>
        <v>3</v>
      </c>
      <c r="R209" s="71">
        <f t="shared" si="130"/>
        <v>0.50909090909090904</v>
      </c>
      <c r="S209" s="70">
        <v>6</v>
      </c>
      <c r="T209" s="69">
        <v>4</v>
      </c>
      <c r="U209" s="69">
        <v>1</v>
      </c>
      <c r="V209" s="70">
        <v>5</v>
      </c>
      <c r="W209" s="74">
        <v>1</v>
      </c>
      <c r="X209" s="74"/>
      <c r="Y209" s="70">
        <v>4</v>
      </c>
      <c r="Z209" s="69">
        <v>2</v>
      </c>
      <c r="AA209" s="69"/>
      <c r="AB209" s="70">
        <v>7</v>
      </c>
      <c r="AC209" s="69">
        <v>5</v>
      </c>
      <c r="AD209" s="69">
        <v>1</v>
      </c>
      <c r="AE209" s="70"/>
      <c r="AF209" s="69"/>
      <c r="AG209" s="69"/>
      <c r="AH209" s="70">
        <v>3</v>
      </c>
      <c r="AI209" s="69">
        <v>1</v>
      </c>
      <c r="AJ209" s="69"/>
      <c r="AK209" s="70">
        <v>2</v>
      </c>
      <c r="AL209" s="69">
        <v>1</v>
      </c>
      <c r="AM209" s="69"/>
      <c r="AN209" s="70">
        <v>5</v>
      </c>
      <c r="AO209" s="69">
        <v>3</v>
      </c>
      <c r="AP209" s="69"/>
      <c r="AQ209" s="70">
        <v>4</v>
      </c>
      <c r="AR209" s="69">
        <v>3</v>
      </c>
      <c r="AS209" s="69">
        <v>1</v>
      </c>
      <c r="AT209" s="70">
        <v>2</v>
      </c>
      <c r="AU209" s="69">
        <v>0</v>
      </c>
      <c r="AV209" s="69"/>
      <c r="AW209" s="70"/>
      <c r="AX209" s="69"/>
      <c r="AY209" s="69"/>
      <c r="AZ209" s="70"/>
      <c r="BA209" s="69"/>
      <c r="BB209" s="69"/>
      <c r="BC209" s="70">
        <v>7</v>
      </c>
      <c r="BD209" s="69">
        <v>4</v>
      </c>
      <c r="BE209" s="69"/>
      <c r="BF209" s="70">
        <v>4</v>
      </c>
      <c r="BG209" s="69">
        <v>1</v>
      </c>
      <c r="BH209" s="69"/>
      <c r="BI209" s="70">
        <v>6</v>
      </c>
      <c r="BJ209" s="69">
        <v>3</v>
      </c>
      <c r="BK209" s="69"/>
      <c r="BL209" s="70"/>
      <c r="BM209" s="69"/>
      <c r="BN209" s="69"/>
      <c r="BO209" s="70"/>
      <c r="BP209" s="69"/>
      <c r="BQ209" s="69"/>
      <c r="BR209" s="70"/>
      <c r="BS209" s="69"/>
      <c r="BT209" s="69"/>
    </row>
    <row r="210" spans="1:72" ht="15.6">
      <c r="A210" s="68">
        <v>12</v>
      </c>
      <c r="B210" s="79" t="s">
        <v>670</v>
      </c>
      <c r="C210" s="78" t="s">
        <v>697</v>
      </c>
      <c r="D210" s="77" t="str">
        <f t="shared" si="122"/>
        <v>ED ALFORD</v>
      </c>
      <c r="E210" s="69">
        <v>300</v>
      </c>
      <c r="F210" s="69">
        <v>125</v>
      </c>
      <c r="G210" s="69">
        <v>1</v>
      </c>
      <c r="H210" s="71">
        <v>0.41666666666666669</v>
      </c>
      <c r="I210" s="69">
        <v>8</v>
      </c>
      <c r="J210" s="69">
        <f t="shared" si="123"/>
        <v>348</v>
      </c>
      <c r="K210" s="69">
        <f t="shared" si="124"/>
        <v>149</v>
      </c>
      <c r="L210" s="69">
        <f t="shared" si="125"/>
        <v>1</v>
      </c>
      <c r="M210" s="71">
        <f t="shared" si="126"/>
        <v>0.42816091954022989</v>
      </c>
      <c r="N210" s="76"/>
      <c r="O210" s="69">
        <f t="shared" si="127"/>
        <v>48</v>
      </c>
      <c r="P210" s="69">
        <f t="shared" si="128"/>
        <v>24</v>
      </c>
      <c r="Q210" s="69">
        <f t="shared" si="129"/>
        <v>0</v>
      </c>
      <c r="R210" s="71">
        <f t="shared" si="130"/>
        <v>0.5</v>
      </c>
      <c r="S210" s="70">
        <v>2</v>
      </c>
      <c r="T210" s="69">
        <v>1</v>
      </c>
      <c r="U210" s="69"/>
      <c r="V210" s="70">
        <v>3</v>
      </c>
      <c r="W210" s="69">
        <v>3</v>
      </c>
      <c r="X210" s="69"/>
      <c r="Y210" s="70">
        <v>2</v>
      </c>
      <c r="Z210" s="69">
        <v>1</v>
      </c>
      <c r="AA210" s="69"/>
      <c r="AB210" s="70">
        <v>3</v>
      </c>
      <c r="AC210" s="69">
        <v>1</v>
      </c>
      <c r="AD210" s="69"/>
      <c r="AE210" s="70">
        <v>4</v>
      </c>
      <c r="AF210" s="69">
        <v>2</v>
      </c>
      <c r="AG210" s="69"/>
      <c r="AH210" s="70">
        <v>2</v>
      </c>
      <c r="AI210" s="69">
        <v>0</v>
      </c>
      <c r="AJ210" s="69"/>
      <c r="AK210" s="70">
        <v>2</v>
      </c>
      <c r="AL210" s="69">
        <v>0</v>
      </c>
      <c r="AM210" s="69"/>
      <c r="AN210" s="70">
        <v>3</v>
      </c>
      <c r="AO210" s="69">
        <v>3</v>
      </c>
      <c r="AP210" s="69"/>
      <c r="AQ210" s="70">
        <v>2</v>
      </c>
      <c r="AR210" s="69">
        <v>1</v>
      </c>
      <c r="AS210" s="69"/>
      <c r="AT210" s="70">
        <v>1</v>
      </c>
      <c r="AU210" s="69">
        <v>0</v>
      </c>
      <c r="AV210" s="69"/>
      <c r="AW210" s="70">
        <v>5</v>
      </c>
      <c r="AX210" s="69">
        <v>3</v>
      </c>
      <c r="AY210" s="69"/>
      <c r="AZ210" s="70">
        <v>7</v>
      </c>
      <c r="BA210" s="69">
        <v>5</v>
      </c>
      <c r="BB210" s="69"/>
      <c r="BC210" s="70">
        <v>6</v>
      </c>
      <c r="BD210" s="69">
        <v>1</v>
      </c>
      <c r="BE210" s="69"/>
      <c r="BF210" s="70">
        <v>2</v>
      </c>
      <c r="BG210" s="69">
        <v>0</v>
      </c>
      <c r="BH210" s="69"/>
      <c r="BI210" s="70">
        <v>4</v>
      </c>
      <c r="BJ210" s="69">
        <v>3</v>
      </c>
      <c r="BK210" s="69"/>
      <c r="BL210" s="70"/>
      <c r="BM210" s="69"/>
      <c r="BN210" s="69"/>
      <c r="BO210" s="70"/>
      <c r="BP210" s="69"/>
      <c r="BQ210" s="69"/>
      <c r="BR210" s="70"/>
      <c r="BS210" s="69"/>
      <c r="BT210" s="69"/>
    </row>
    <row r="211" spans="1:72" ht="15.6">
      <c r="A211" s="68">
        <v>13</v>
      </c>
      <c r="B211" s="79" t="s">
        <v>498</v>
      </c>
      <c r="C211" s="78" t="s">
        <v>696</v>
      </c>
      <c r="D211" s="77" t="str">
        <f t="shared" si="122"/>
        <v>CHARLIE LAICH</v>
      </c>
      <c r="E211" s="69">
        <v>747</v>
      </c>
      <c r="F211" s="69">
        <v>372</v>
      </c>
      <c r="G211" s="69">
        <v>2</v>
      </c>
      <c r="H211" s="71">
        <v>0.49799196787148592</v>
      </c>
      <c r="I211" s="69">
        <v>14</v>
      </c>
      <c r="J211" s="69">
        <f t="shared" si="123"/>
        <v>817</v>
      </c>
      <c r="K211" s="69">
        <f t="shared" si="124"/>
        <v>404</v>
      </c>
      <c r="L211" s="69">
        <f t="shared" si="125"/>
        <v>2</v>
      </c>
      <c r="M211" s="71">
        <f t="shared" si="126"/>
        <v>0.4944920440636475</v>
      </c>
      <c r="N211" s="76"/>
      <c r="O211" s="69">
        <f t="shared" si="127"/>
        <v>70</v>
      </c>
      <c r="P211" s="69">
        <f t="shared" si="128"/>
        <v>32</v>
      </c>
      <c r="Q211" s="69">
        <f t="shared" si="129"/>
        <v>0</v>
      </c>
      <c r="R211" s="71">
        <f t="shared" si="130"/>
        <v>0.45714285714285713</v>
      </c>
      <c r="S211" s="70">
        <v>5</v>
      </c>
      <c r="T211" s="69">
        <v>2</v>
      </c>
      <c r="U211" s="69"/>
      <c r="V211" s="70">
        <v>5</v>
      </c>
      <c r="W211" s="69">
        <v>4</v>
      </c>
      <c r="X211" s="69"/>
      <c r="Y211" s="70">
        <v>4</v>
      </c>
      <c r="Z211" s="69">
        <v>2</v>
      </c>
      <c r="AA211" s="69"/>
      <c r="AB211" s="70">
        <v>6</v>
      </c>
      <c r="AC211" s="69">
        <v>4</v>
      </c>
      <c r="AD211" s="69"/>
      <c r="AE211" s="70">
        <v>2</v>
      </c>
      <c r="AF211" s="69">
        <v>0</v>
      </c>
      <c r="AG211" s="69"/>
      <c r="AH211" s="70">
        <v>3</v>
      </c>
      <c r="AI211" s="69">
        <v>1</v>
      </c>
      <c r="AJ211" s="69"/>
      <c r="AK211" s="70">
        <v>3</v>
      </c>
      <c r="AL211" s="69">
        <v>1</v>
      </c>
      <c r="AM211" s="69"/>
      <c r="AN211" s="70">
        <v>5</v>
      </c>
      <c r="AO211" s="69">
        <v>1</v>
      </c>
      <c r="AP211" s="69"/>
      <c r="AQ211" s="70">
        <v>6</v>
      </c>
      <c r="AR211" s="69">
        <v>3</v>
      </c>
      <c r="AS211" s="69"/>
      <c r="AT211" s="70">
        <v>3</v>
      </c>
      <c r="AU211" s="69">
        <v>0</v>
      </c>
      <c r="AV211" s="69"/>
      <c r="AW211" s="70">
        <v>5</v>
      </c>
      <c r="AX211" s="69">
        <v>3</v>
      </c>
      <c r="AY211" s="69"/>
      <c r="AZ211" s="70">
        <v>6</v>
      </c>
      <c r="BA211" s="69">
        <v>2</v>
      </c>
      <c r="BB211" s="69"/>
      <c r="BC211" s="70">
        <v>6</v>
      </c>
      <c r="BD211" s="69">
        <v>3</v>
      </c>
      <c r="BE211" s="69"/>
      <c r="BF211" s="70">
        <v>5</v>
      </c>
      <c r="BG211" s="69">
        <v>5</v>
      </c>
      <c r="BH211" s="69"/>
      <c r="BI211" s="70">
        <v>6</v>
      </c>
      <c r="BJ211" s="69">
        <v>1</v>
      </c>
      <c r="BK211" s="69"/>
      <c r="BL211" s="70"/>
      <c r="BM211" s="69"/>
      <c r="BN211" s="69"/>
      <c r="BO211" s="70"/>
      <c r="BP211" s="69"/>
      <c r="BQ211" s="69"/>
      <c r="BR211" s="70"/>
      <c r="BS211" s="69"/>
      <c r="BT211" s="69"/>
    </row>
    <row r="212" spans="1:72" ht="15.6">
      <c r="A212" s="68">
        <v>14</v>
      </c>
      <c r="B212" s="79" t="s">
        <v>583</v>
      </c>
      <c r="C212" s="78" t="s">
        <v>695</v>
      </c>
      <c r="D212" s="77" t="str">
        <f t="shared" si="122"/>
        <v>MILO DOMALIK</v>
      </c>
      <c r="E212" s="69">
        <v>71</v>
      </c>
      <c r="F212" s="69">
        <v>31</v>
      </c>
      <c r="G212" s="69">
        <v>0</v>
      </c>
      <c r="H212" s="71">
        <v>0.43661971830985913</v>
      </c>
      <c r="I212" s="69">
        <v>5</v>
      </c>
      <c r="J212" s="69">
        <f t="shared" si="123"/>
        <v>80</v>
      </c>
      <c r="K212" s="69">
        <f t="shared" si="124"/>
        <v>34</v>
      </c>
      <c r="L212" s="69">
        <f t="shared" si="125"/>
        <v>0</v>
      </c>
      <c r="M212" s="71">
        <f t="shared" si="126"/>
        <v>0.42499999999999999</v>
      </c>
      <c r="N212" s="76"/>
      <c r="O212" s="69">
        <f t="shared" si="127"/>
        <v>9</v>
      </c>
      <c r="P212" s="69">
        <f t="shared" si="128"/>
        <v>3</v>
      </c>
      <c r="Q212" s="69">
        <f t="shared" si="129"/>
        <v>0</v>
      </c>
      <c r="R212" s="71">
        <f t="shared" si="130"/>
        <v>0.33333333333333331</v>
      </c>
      <c r="S212" s="70"/>
      <c r="T212" s="69"/>
      <c r="U212" s="69"/>
      <c r="V212" s="70"/>
      <c r="W212" s="69"/>
      <c r="X212" s="69"/>
      <c r="Y212" s="70">
        <v>3</v>
      </c>
      <c r="Z212" s="69">
        <v>1</v>
      </c>
      <c r="AA212" s="69"/>
      <c r="AB212" s="70">
        <v>3</v>
      </c>
      <c r="AC212" s="69">
        <v>2</v>
      </c>
      <c r="AD212" s="69"/>
      <c r="AE212" s="70"/>
      <c r="AF212" s="69"/>
      <c r="AG212" s="69"/>
      <c r="AH212" s="70"/>
      <c r="AI212" s="69"/>
      <c r="AJ212" s="69"/>
      <c r="AK212" s="70"/>
      <c r="AL212" s="69"/>
      <c r="AM212" s="69"/>
      <c r="AN212" s="70">
        <v>2</v>
      </c>
      <c r="AO212" s="69">
        <v>0</v>
      </c>
      <c r="AP212" s="69"/>
      <c r="AQ212" s="70"/>
      <c r="AR212" s="69"/>
      <c r="AS212" s="69"/>
      <c r="AT212" s="70"/>
      <c r="AU212" s="69"/>
      <c r="AV212" s="69"/>
      <c r="AW212" s="70">
        <v>1</v>
      </c>
      <c r="AX212" s="69">
        <v>0</v>
      </c>
      <c r="AY212" s="69"/>
      <c r="AZ212" s="70"/>
      <c r="BA212" s="69"/>
      <c r="BB212" s="69"/>
      <c r="BC212" s="70"/>
      <c r="BD212" s="69"/>
      <c r="BE212" s="69"/>
      <c r="BF212" s="70"/>
      <c r="BG212" s="69"/>
      <c r="BH212" s="69"/>
      <c r="BI212" s="70"/>
      <c r="BJ212" s="69"/>
      <c r="BK212" s="69"/>
      <c r="BL212" s="70"/>
      <c r="BM212" s="69"/>
      <c r="BN212" s="69"/>
      <c r="BO212" s="70"/>
      <c r="BP212" s="69"/>
      <c r="BQ212" s="69"/>
      <c r="BR212" s="70"/>
      <c r="BS212" s="69"/>
      <c r="BT212" s="69"/>
    </row>
    <row r="213" spans="1:72" ht="15.6">
      <c r="A213" s="68">
        <v>15</v>
      </c>
      <c r="B213" s="79" t="s">
        <v>278</v>
      </c>
      <c r="C213" s="78" t="s">
        <v>694</v>
      </c>
      <c r="D213" s="77" t="str">
        <f t="shared" si="122"/>
        <v>DAN WISEMAN</v>
      </c>
      <c r="E213" s="69">
        <v>3</v>
      </c>
      <c r="F213" s="69">
        <v>0</v>
      </c>
      <c r="G213" s="69">
        <v>0</v>
      </c>
      <c r="H213" s="71">
        <v>0</v>
      </c>
      <c r="I213" s="69">
        <v>2</v>
      </c>
      <c r="J213" s="69">
        <f t="shared" si="123"/>
        <v>19</v>
      </c>
      <c r="K213" s="69">
        <f t="shared" si="124"/>
        <v>5</v>
      </c>
      <c r="L213" s="69">
        <f t="shared" si="125"/>
        <v>0</v>
      </c>
      <c r="M213" s="71">
        <f t="shared" si="126"/>
        <v>0.26315789473684209</v>
      </c>
      <c r="N213" s="76"/>
      <c r="O213" s="69">
        <f t="shared" si="127"/>
        <v>16</v>
      </c>
      <c r="P213" s="69">
        <f t="shared" si="128"/>
        <v>5</v>
      </c>
      <c r="Q213" s="69">
        <f t="shared" si="129"/>
        <v>0</v>
      </c>
      <c r="R213" s="71">
        <f t="shared" si="130"/>
        <v>0.3125</v>
      </c>
      <c r="S213" s="70">
        <v>3</v>
      </c>
      <c r="T213" s="69">
        <v>1</v>
      </c>
      <c r="U213" s="69"/>
      <c r="V213" s="70">
        <v>2</v>
      </c>
      <c r="W213" s="69">
        <v>1</v>
      </c>
      <c r="X213" s="69"/>
      <c r="Y213" s="70">
        <v>3</v>
      </c>
      <c r="Z213" s="69">
        <v>0</v>
      </c>
      <c r="AA213" s="69"/>
      <c r="AB213" s="70">
        <v>3</v>
      </c>
      <c r="AC213" s="69">
        <v>1</v>
      </c>
      <c r="AD213" s="69"/>
      <c r="AE213" s="70"/>
      <c r="AF213" s="69"/>
      <c r="AG213" s="69"/>
      <c r="AH213" s="70">
        <v>4</v>
      </c>
      <c r="AI213" s="69">
        <v>2</v>
      </c>
      <c r="AJ213" s="69"/>
      <c r="AK213" s="70">
        <v>1</v>
      </c>
      <c r="AL213" s="69">
        <v>0</v>
      </c>
      <c r="AM213" s="69"/>
      <c r="AN213" s="70"/>
      <c r="AO213" s="69"/>
      <c r="AP213" s="69"/>
      <c r="AQ213" s="70"/>
      <c r="AR213" s="69"/>
      <c r="AS213" s="69"/>
      <c r="AT213" s="70"/>
      <c r="AU213" s="69"/>
      <c r="AV213" s="69"/>
      <c r="AW213" s="70"/>
      <c r="AX213" s="69"/>
      <c r="AY213" s="69"/>
      <c r="AZ213" s="70"/>
      <c r="BA213" s="69"/>
      <c r="BB213" s="69"/>
      <c r="BC213" s="70"/>
      <c r="BD213" s="69"/>
      <c r="BE213" s="69"/>
      <c r="BF213" s="70"/>
      <c r="BG213" s="69"/>
      <c r="BH213" s="69"/>
      <c r="BI213" s="70"/>
      <c r="BJ213" s="69"/>
      <c r="BK213" s="69"/>
      <c r="BL213" s="70"/>
      <c r="BM213" s="69"/>
      <c r="BN213" s="69"/>
      <c r="BO213" s="70"/>
      <c r="BP213" s="69"/>
      <c r="BQ213" s="69"/>
      <c r="BR213" s="70"/>
      <c r="BS213" s="69"/>
      <c r="BT213" s="69"/>
    </row>
    <row r="214" spans="1:72" ht="16.2">
      <c r="A214" s="68"/>
      <c r="B214" s="75" t="s">
        <v>693</v>
      </c>
      <c r="C214" s="74"/>
      <c r="D214" s="74"/>
      <c r="E214" s="69">
        <f>SUM(E199:E213)</f>
        <v>5070</v>
      </c>
      <c r="F214" s="69">
        <f>SUM(F199:F213)</f>
        <v>2760</v>
      </c>
      <c r="G214" s="69">
        <f>SUM(G199:G213)</f>
        <v>120</v>
      </c>
      <c r="H214" s="71">
        <f>+F214/E214</f>
        <v>0.54437869822485208</v>
      </c>
      <c r="I214" s="69">
        <f>AVERAGE(I199:I213)</f>
        <v>7.2</v>
      </c>
      <c r="J214" s="69">
        <f>SUM(J199:J213)</f>
        <v>5862</v>
      </c>
      <c r="K214" s="69">
        <f>SUM(K199:K213)</f>
        <v>3216</v>
      </c>
      <c r="L214" s="69">
        <f>SUM(L199:L213)</f>
        <v>140</v>
      </c>
      <c r="M214" s="71">
        <f>+K214/J214</f>
        <v>0.548618219037871</v>
      </c>
      <c r="N214" s="73"/>
      <c r="O214" s="72">
        <f>SUM(O199:O213)</f>
        <v>792</v>
      </c>
      <c r="P214" s="69">
        <f>SUM(P199:P213)</f>
        <v>456</v>
      </c>
      <c r="Q214" s="69">
        <f>SUM(Q199:Q213)</f>
        <v>20</v>
      </c>
      <c r="R214" s="71">
        <f t="shared" si="130"/>
        <v>0.5757575757575758</v>
      </c>
      <c r="S214" s="70">
        <f t="shared" ref="S214:AX214" si="131">SUM(S199:S213)</f>
        <v>54</v>
      </c>
      <c r="T214" s="69">
        <f t="shared" si="131"/>
        <v>33</v>
      </c>
      <c r="U214" s="69">
        <f t="shared" si="131"/>
        <v>1</v>
      </c>
      <c r="V214" s="70">
        <f t="shared" si="131"/>
        <v>57</v>
      </c>
      <c r="W214" s="69">
        <f t="shared" si="131"/>
        <v>33</v>
      </c>
      <c r="X214" s="69">
        <f t="shared" si="131"/>
        <v>1</v>
      </c>
      <c r="Y214" s="70">
        <f t="shared" si="131"/>
        <v>43</v>
      </c>
      <c r="Z214" s="69">
        <f t="shared" si="131"/>
        <v>18</v>
      </c>
      <c r="AA214" s="69">
        <f t="shared" si="131"/>
        <v>0</v>
      </c>
      <c r="AB214" s="70">
        <f t="shared" si="131"/>
        <v>81</v>
      </c>
      <c r="AC214" s="69">
        <f t="shared" si="131"/>
        <v>56</v>
      </c>
      <c r="AD214" s="69">
        <f t="shared" si="131"/>
        <v>3</v>
      </c>
      <c r="AE214" s="70">
        <f t="shared" si="131"/>
        <v>56</v>
      </c>
      <c r="AF214" s="69">
        <f t="shared" si="131"/>
        <v>36</v>
      </c>
      <c r="AG214" s="69">
        <f t="shared" si="131"/>
        <v>3</v>
      </c>
      <c r="AH214" s="70">
        <f t="shared" si="131"/>
        <v>42</v>
      </c>
      <c r="AI214" s="69">
        <f t="shared" si="131"/>
        <v>20</v>
      </c>
      <c r="AJ214" s="69">
        <f t="shared" si="131"/>
        <v>1</v>
      </c>
      <c r="AK214" s="70">
        <f t="shared" si="131"/>
        <v>40</v>
      </c>
      <c r="AL214" s="69">
        <f t="shared" si="131"/>
        <v>17</v>
      </c>
      <c r="AM214" s="69">
        <f t="shared" si="131"/>
        <v>1</v>
      </c>
      <c r="AN214" s="70">
        <f t="shared" si="131"/>
        <v>57</v>
      </c>
      <c r="AO214" s="69">
        <f t="shared" si="131"/>
        <v>33</v>
      </c>
      <c r="AP214" s="69">
        <f t="shared" si="131"/>
        <v>2</v>
      </c>
      <c r="AQ214" s="70">
        <f t="shared" si="131"/>
        <v>51</v>
      </c>
      <c r="AR214" s="69">
        <f t="shared" si="131"/>
        <v>34</v>
      </c>
      <c r="AS214" s="69">
        <f t="shared" si="131"/>
        <v>1</v>
      </c>
      <c r="AT214" s="70">
        <f t="shared" si="131"/>
        <v>38</v>
      </c>
      <c r="AU214" s="69">
        <f t="shared" si="131"/>
        <v>17</v>
      </c>
      <c r="AV214" s="69">
        <f t="shared" si="131"/>
        <v>0</v>
      </c>
      <c r="AW214" s="70">
        <f t="shared" si="131"/>
        <v>44</v>
      </c>
      <c r="AX214" s="69">
        <f t="shared" si="131"/>
        <v>22</v>
      </c>
      <c r="AY214" s="69">
        <f t="shared" ref="AY214:BT214" si="132">SUM(AY199:AY213)</f>
        <v>3</v>
      </c>
      <c r="AZ214" s="70">
        <f t="shared" si="132"/>
        <v>54</v>
      </c>
      <c r="BA214" s="69">
        <f t="shared" si="132"/>
        <v>36</v>
      </c>
      <c r="BB214" s="69">
        <f t="shared" si="132"/>
        <v>3</v>
      </c>
      <c r="BC214" s="70">
        <f t="shared" si="132"/>
        <v>63</v>
      </c>
      <c r="BD214" s="69">
        <f t="shared" si="132"/>
        <v>35</v>
      </c>
      <c r="BE214" s="69">
        <f t="shared" si="132"/>
        <v>0</v>
      </c>
      <c r="BF214" s="70">
        <f t="shared" si="132"/>
        <v>53</v>
      </c>
      <c r="BG214" s="69">
        <f t="shared" si="132"/>
        <v>31</v>
      </c>
      <c r="BH214" s="69">
        <f t="shared" si="132"/>
        <v>1</v>
      </c>
      <c r="BI214" s="70">
        <f t="shared" si="132"/>
        <v>59</v>
      </c>
      <c r="BJ214" s="69">
        <f t="shared" si="132"/>
        <v>35</v>
      </c>
      <c r="BK214" s="69">
        <f t="shared" si="132"/>
        <v>0</v>
      </c>
      <c r="BL214" s="70">
        <f t="shared" si="132"/>
        <v>0</v>
      </c>
      <c r="BM214" s="69">
        <f t="shared" si="132"/>
        <v>0</v>
      </c>
      <c r="BN214" s="69">
        <f t="shared" si="132"/>
        <v>0</v>
      </c>
      <c r="BO214" s="70">
        <f t="shared" si="132"/>
        <v>0</v>
      </c>
      <c r="BP214" s="69">
        <f t="shared" si="132"/>
        <v>0</v>
      </c>
      <c r="BQ214" s="69">
        <f t="shared" si="132"/>
        <v>0</v>
      </c>
      <c r="BR214" s="70">
        <f t="shared" si="132"/>
        <v>0</v>
      </c>
      <c r="BS214" s="69">
        <f t="shared" si="132"/>
        <v>0</v>
      </c>
      <c r="BT214" s="69">
        <f t="shared" si="132"/>
        <v>0</v>
      </c>
    </row>
    <row r="215" spans="1:72" ht="15.6">
      <c r="A215" s="68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  <c r="BM215" s="67"/>
      <c r="BN215" s="67"/>
      <c r="BO215" s="67"/>
      <c r="BP215" s="67"/>
      <c r="BQ215" s="67"/>
      <c r="BR215" s="67"/>
      <c r="BS215" s="67"/>
      <c r="BT215" s="67"/>
    </row>
    <row r="216" spans="1:72" ht="16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6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65"/>
      <c r="AD216" s="65"/>
      <c r="AE216" s="65"/>
      <c r="AF216" s="65"/>
      <c r="AG216" s="65"/>
      <c r="AH216" s="65"/>
      <c r="AI216" s="65"/>
      <c r="AJ216" s="65"/>
      <c r="AK216" s="65"/>
      <c r="AL216" s="65"/>
      <c r="AM216" s="65"/>
      <c r="AN216" s="65"/>
      <c r="AO216" s="65"/>
      <c r="AP216" s="65"/>
      <c r="AQ216" s="65"/>
      <c r="AR216" s="65"/>
      <c r="AS216" s="65"/>
      <c r="AT216" s="65"/>
      <c r="AU216" s="65"/>
      <c r="AV216" s="65"/>
      <c r="AW216" s="65"/>
      <c r="AX216" s="65"/>
      <c r="AY216" s="65"/>
      <c r="AZ216" s="65"/>
      <c r="BA216" s="65"/>
      <c r="BB216" s="65"/>
      <c r="BC216" s="65"/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  <c r="BN216" s="65"/>
      <c r="BO216" s="65"/>
      <c r="BP216" s="65"/>
      <c r="BQ216" s="65"/>
      <c r="BR216" s="65"/>
      <c r="BS216" s="65"/>
      <c r="BT216" s="65"/>
    </row>
    <row r="217" spans="1:72" ht="16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6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  <c r="AC217" s="65"/>
      <c r="AD217" s="65"/>
      <c r="AE217" s="65"/>
      <c r="AF217" s="65"/>
      <c r="AG217" s="65"/>
      <c r="AH217" s="65"/>
      <c r="AI217" s="65"/>
      <c r="AJ217" s="65"/>
      <c r="AK217" s="65"/>
      <c r="AL217" s="65"/>
      <c r="AM217" s="65"/>
      <c r="AN217" s="65"/>
      <c r="AO217" s="65"/>
      <c r="AP217" s="65"/>
      <c r="AQ217" s="65"/>
      <c r="AR217" s="65"/>
      <c r="AS217" s="65"/>
      <c r="AT217" s="65"/>
      <c r="AU217" s="65"/>
      <c r="AV217" s="65"/>
      <c r="AW217" s="65"/>
      <c r="AX217" s="65"/>
      <c r="AY217" s="65"/>
      <c r="AZ217" s="65"/>
      <c r="BA217" s="65"/>
      <c r="BB217" s="65"/>
      <c r="BC217" s="65"/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  <c r="BN217" s="65"/>
      <c r="BO217" s="65"/>
      <c r="BP217" s="65"/>
      <c r="BQ217" s="65"/>
      <c r="BR217" s="65"/>
      <c r="BS217" s="65"/>
      <c r="BT217" s="65"/>
    </row>
    <row r="218" spans="1:72" ht="16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6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  <c r="AC218" s="65"/>
      <c r="AD218" s="65"/>
      <c r="AE218" s="65"/>
      <c r="AF218" s="65"/>
      <c r="AG218" s="65"/>
      <c r="AH218" s="65"/>
      <c r="AI218" s="65"/>
      <c r="AJ218" s="65"/>
      <c r="AK218" s="65"/>
      <c r="AL218" s="65"/>
      <c r="AM218" s="65"/>
      <c r="AN218" s="65"/>
      <c r="AO218" s="65"/>
      <c r="AP218" s="65"/>
      <c r="AQ218" s="65"/>
      <c r="AR218" s="65"/>
      <c r="AS218" s="65"/>
      <c r="AT218" s="65"/>
      <c r="AU218" s="65"/>
      <c r="AV218" s="65"/>
      <c r="AW218" s="65"/>
      <c r="AX218" s="65"/>
      <c r="AY218" s="65"/>
      <c r="AZ218" s="65"/>
      <c r="BA218" s="65"/>
      <c r="BB218" s="65"/>
      <c r="BC218" s="65"/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  <c r="BN218" s="65"/>
      <c r="BO218" s="65"/>
      <c r="BP218" s="65"/>
      <c r="BQ218" s="65"/>
      <c r="BR218" s="65"/>
      <c r="BS218" s="65"/>
      <c r="BT218" s="65"/>
    </row>
    <row r="219" spans="1:72" ht="16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6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  <c r="AC219" s="65"/>
      <c r="AD219" s="65"/>
      <c r="AE219" s="65"/>
      <c r="AF219" s="65"/>
      <c r="AG219" s="65"/>
      <c r="AH219" s="65"/>
      <c r="AI219" s="65"/>
      <c r="AJ219" s="65"/>
      <c r="AK219" s="65"/>
      <c r="AL219" s="65"/>
      <c r="AM219" s="65"/>
      <c r="AN219" s="65"/>
      <c r="AO219" s="65"/>
      <c r="AP219" s="65"/>
      <c r="AQ219" s="65"/>
      <c r="AR219" s="65"/>
      <c r="AS219" s="65"/>
      <c r="AT219" s="65"/>
      <c r="AU219" s="65"/>
      <c r="AV219" s="65"/>
      <c r="AW219" s="65"/>
      <c r="AX219" s="65"/>
      <c r="AY219" s="65"/>
      <c r="AZ219" s="65"/>
      <c r="BA219" s="65"/>
      <c r="BB219" s="65"/>
      <c r="BC219" s="65"/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  <c r="BN219" s="65"/>
      <c r="BO219" s="65"/>
      <c r="BP219" s="65"/>
      <c r="BQ219" s="65"/>
      <c r="BR219" s="65"/>
      <c r="BS219" s="65"/>
      <c r="BT219" s="65"/>
    </row>
    <row r="220" spans="1:72" ht="16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6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  <c r="AA220" s="65"/>
      <c r="AB220" s="65"/>
      <c r="AC220" s="65"/>
      <c r="AD220" s="65"/>
      <c r="AE220" s="65"/>
      <c r="AF220" s="65"/>
      <c r="AG220" s="65"/>
      <c r="AH220" s="65"/>
      <c r="AI220" s="65"/>
      <c r="AJ220" s="65"/>
      <c r="AK220" s="65"/>
      <c r="AL220" s="65"/>
      <c r="AM220" s="65"/>
      <c r="AN220" s="65"/>
      <c r="AO220" s="65"/>
      <c r="AP220" s="65"/>
      <c r="AQ220" s="65"/>
      <c r="AR220" s="65"/>
      <c r="AS220" s="65"/>
      <c r="AT220" s="65"/>
      <c r="AU220" s="65"/>
      <c r="AV220" s="65"/>
      <c r="AW220" s="65"/>
      <c r="AX220" s="65"/>
      <c r="AY220" s="65"/>
      <c r="AZ220" s="65"/>
      <c r="BA220" s="65"/>
      <c r="BB220" s="65"/>
      <c r="BC220" s="65"/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  <c r="BN220" s="65"/>
      <c r="BO220" s="65"/>
      <c r="BP220" s="65"/>
      <c r="BQ220" s="65"/>
      <c r="BR220" s="65"/>
      <c r="BS220" s="65"/>
      <c r="BT220" s="65"/>
    </row>
    <row r="221" spans="1:72" ht="16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6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  <c r="AA221" s="65"/>
      <c r="AB221" s="65"/>
      <c r="AC221" s="65"/>
      <c r="AD221" s="65"/>
      <c r="AE221" s="65"/>
      <c r="AF221" s="65"/>
      <c r="AG221" s="65"/>
      <c r="AH221" s="65"/>
      <c r="AI221" s="65"/>
      <c r="AJ221" s="65"/>
      <c r="AK221" s="65"/>
      <c r="AL221" s="65"/>
      <c r="AM221" s="65"/>
      <c r="AN221" s="65"/>
      <c r="AO221" s="65"/>
      <c r="AP221" s="65"/>
      <c r="AQ221" s="65"/>
      <c r="AR221" s="65"/>
      <c r="AS221" s="65"/>
      <c r="AT221" s="65"/>
      <c r="AU221" s="65"/>
      <c r="AV221" s="65"/>
      <c r="AW221" s="65"/>
      <c r="AX221" s="65"/>
      <c r="AY221" s="65"/>
      <c r="AZ221" s="65"/>
      <c r="BA221" s="65"/>
      <c r="BB221" s="65"/>
      <c r="BC221" s="65"/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  <c r="BN221" s="65"/>
      <c r="BO221" s="65"/>
      <c r="BP221" s="65"/>
      <c r="BQ221" s="65"/>
      <c r="BR221" s="65"/>
      <c r="BS221" s="65"/>
      <c r="BT221" s="65"/>
    </row>
    <row r="222" spans="1:72" ht="16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6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  <c r="AA222" s="65"/>
      <c r="AB222" s="65"/>
      <c r="AC222" s="65"/>
      <c r="AD222" s="65"/>
      <c r="AE222" s="65"/>
      <c r="AF222" s="65"/>
      <c r="AG222" s="65"/>
      <c r="AH222" s="65"/>
      <c r="AI222" s="65"/>
      <c r="AJ222" s="65"/>
      <c r="AK222" s="65"/>
      <c r="AL222" s="65"/>
      <c r="AM222" s="65"/>
      <c r="AN222" s="65"/>
      <c r="AO222" s="65"/>
      <c r="AP222" s="65"/>
      <c r="AQ222" s="65"/>
      <c r="AR222" s="65"/>
      <c r="AS222" s="65"/>
      <c r="AT222" s="65"/>
      <c r="AU222" s="65"/>
      <c r="AV222" s="65"/>
      <c r="AW222" s="65"/>
      <c r="AX222" s="65"/>
      <c r="AY222" s="65"/>
      <c r="AZ222" s="65"/>
      <c r="BA222" s="65"/>
      <c r="BB222" s="65"/>
      <c r="BC222" s="65"/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  <c r="BN222" s="65"/>
      <c r="BO222" s="65"/>
      <c r="BP222" s="65"/>
      <c r="BQ222" s="65"/>
      <c r="BR222" s="65"/>
      <c r="BS222" s="65"/>
      <c r="BT222" s="65"/>
    </row>
    <row r="223" spans="1:72" ht="16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  <c r="N223" s="66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  <c r="AA223" s="65"/>
      <c r="AB223" s="65"/>
      <c r="AC223" s="65"/>
      <c r="AD223" s="65"/>
      <c r="AE223" s="65"/>
      <c r="AF223" s="65"/>
      <c r="AG223" s="65"/>
      <c r="AH223" s="65"/>
      <c r="AI223" s="65"/>
      <c r="AJ223" s="65"/>
      <c r="AK223" s="65"/>
      <c r="AL223" s="65"/>
      <c r="AM223" s="65"/>
      <c r="AN223" s="65"/>
      <c r="AO223" s="65"/>
      <c r="AP223" s="65"/>
      <c r="AQ223" s="65"/>
      <c r="AR223" s="65"/>
      <c r="AS223" s="65"/>
      <c r="AT223" s="65"/>
      <c r="AU223" s="65"/>
      <c r="AV223" s="65"/>
      <c r="AW223" s="65"/>
      <c r="AX223" s="65"/>
      <c r="AY223" s="65"/>
      <c r="AZ223" s="65"/>
      <c r="BA223" s="65"/>
      <c r="BB223" s="65"/>
      <c r="BC223" s="65"/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  <c r="BN223" s="65"/>
      <c r="BO223" s="65"/>
      <c r="BP223" s="65"/>
      <c r="BQ223" s="65"/>
      <c r="BR223" s="65"/>
      <c r="BS223" s="65"/>
      <c r="BT223" s="65"/>
    </row>
    <row r="224" spans="1:72" ht="16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6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  <c r="AA224" s="65"/>
      <c r="AB224" s="65"/>
      <c r="AC224" s="65"/>
      <c r="AD224" s="65"/>
      <c r="AE224" s="65"/>
      <c r="AF224" s="65"/>
      <c r="AG224" s="65"/>
      <c r="AH224" s="65"/>
      <c r="AI224" s="65"/>
      <c r="AJ224" s="65"/>
      <c r="AK224" s="65"/>
      <c r="AL224" s="65"/>
      <c r="AM224" s="65"/>
      <c r="AN224" s="65"/>
      <c r="AO224" s="65"/>
      <c r="AP224" s="65"/>
      <c r="AQ224" s="65"/>
      <c r="AR224" s="65"/>
      <c r="AS224" s="65"/>
      <c r="AT224" s="65"/>
      <c r="AU224" s="65"/>
      <c r="AV224" s="65"/>
      <c r="AW224" s="65"/>
      <c r="AX224" s="65"/>
      <c r="AY224" s="65"/>
      <c r="AZ224" s="65"/>
      <c r="BA224" s="65"/>
      <c r="BB224" s="65"/>
      <c r="BC224" s="65"/>
      <c r="BD224" s="65"/>
      <c r="BE224" s="65"/>
      <c r="BF224" s="65"/>
      <c r="BG224" s="65"/>
      <c r="BH224" s="65"/>
      <c r="BI224" s="65"/>
      <c r="BJ224" s="65"/>
      <c r="BK224" s="65"/>
      <c r="BL224" s="65"/>
      <c r="BM224" s="65"/>
      <c r="BN224" s="65"/>
      <c r="BO224" s="65"/>
      <c r="BP224" s="65"/>
      <c r="BQ224" s="65"/>
      <c r="BR224" s="65"/>
      <c r="BS224" s="65"/>
      <c r="BT224" s="65"/>
    </row>
    <row r="225" spans="1:72" ht="16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6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  <c r="AA225" s="65"/>
      <c r="AB225" s="65"/>
      <c r="AC225" s="65"/>
      <c r="AD225" s="65"/>
      <c r="AE225" s="65"/>
      <c r="AF225" s="65"/>
      <c r="AG225" s="65"/>
      <c r="AH225" s="65"/>
      <c r="AI225" s="65"/>
      <c r="AJ225" s="65"/>
      <c r="AK225" s="65"/>
      <c r="AL225" s="65"/>
      <c r="AM225" s="65"/>
      <c r="AN225" s="65"/>
      <c r="AO225" s="65"/>
      <c r="AP225" s="65"/>
      <c r="AQ225" s="65"/>
      <c r="AR225" s="65"/>
      <c r="AS225" s="65"/>
      <c r="AT225" s="65"/>
      <c r="AU225" s="65"/>
      <c r="AV225" s="65"/>
      <c r="AW225" s="65"/>
      <c r="AX225" s="65"/>
      <c r="AY225" s="65"/>
      <c r="AZ225" s="65"/>
      <c r="BA225" s="65"/>
      <c r="BB225" s="65"/>
      <c r="BC225" s="65"/>
      <c r="BD225" s="65"/>
      <c r="BE225" s="65"/>
      <c r="BF225" s="65"/>
      <c r="BG225" s="65"/>
      <c r="BH225" s="65"/>
      <c r="BI225" s="65"/>
      <c r="BJ225" s="65"/>
      <c r="BK225" s="65"/>
      <c r="BL225" s="65"/>
      <c r="BM225" s="65"/>
      <c r="BN225" s="65"/>
      <c r="BO225" s="65"/>
      <c r="BP225" s="65"/>
      <c r="BQ225" s="65"/>
      <c r="BR225" s="65"/>
      <c r="BS225" s="65"/>
      <c r="BT225" s="65"/>
    </row>
    <row r="226" spans="1:72" ht="16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  <c r="N226" s="66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  <c r="AA226" s="65"/>
      <c r="AB226" s="65"/>
      <c r="AC226" s="65"/>
      <c r="AD226" s="65"/>
      <c r="AE226" s="65"/>
      <c r="AF226" s="65"/>
      <c r="AG226" s="65"/>
      <c r="AH226" s="65"/>
      <c r="AI226" s="65"/>
      <c r="AJ226" s="65"/>
      <c r="AK226" s="65"/>
      <c r="AL226" s="65"/>
      <c r="AM226" s="65"/>
      <c r="AN226" s="65"/>
      <c r="AO226" s="65"/>
      <c r="AP226" s="65"/>
      <c r="AQ226" s="65"/>
      <c r="AR226" s="65"/>
      <c r="AS226" s="65"/>
      <c r="AT226" s="65"/>
      <c r="AU226" s="65"/>
      <c r="AV226" s="65"/>
      <c r="AW226" s="65"/>
      <c r="AX226" s="65"/>
      <c r="AY226" s="65"/>
      <c r="AZ226" s="65"/>
      <c r="BA226" s="65"/>
      <c r="BB226" s="65"/>
      <c r="BC226" s="65"/>
      <c r="BD226" s="65"/>
      <c r="BE226" s="65"/>
      <c r="BF226" s="65"/>
      <c r="BG226" s="65"/>
      <c r="BH226" s="65"/>
      <c r="BI226" s="65"/>
      <c r="BJ226" s="65"/>
      <c r="BK226" s="65"/>
      <c r="BL226" s="65"/>
      <c r="BM226" s="65"/>
      <c r="BN226" s="65"/>
      <c r="BO226" s="65"/>
      <c r="BP226" s="65"/>
      <c r="BQ226" s="65"/>
      <c r="BR226" s="65"/>
      <c r="BS226" s="65"/>
      <c r="BT226" s="65"/>
    </row>
    <row r="227" spans="1:72" ht="16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  <c r="N227" s="66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  <c r="AA227" s="65"/>
      <c r="AB227" s="65"/>
      <c r="AC227" s="65"/>
      <c r="AD227" s="65"/>
      <c r="AE227" s="65"/>
      <c r="AF227" s="65"/>
      <c r="AG227" s="65"/>
      <c r="AH227" s="65"/>
      <c r="AI227" s="65"/>
      <c r="AJ227" s="65"/>
      <c r="AK227" s="65"/>
      <c r="AL227" s="65"/>
      <c r="AM227" s="65"/>
      <c r="AN227" s="65"/>
      <c r="AO227" s="65"/>
      <c r="AP227" s="65"/>
      <c r="AQ227" s="65"/>
      <c r="AR227" s="65"/>
      <c r="AS227" s="65"/>
      <c r="AT227" s="65"/>
      <c r="AU227" s="65"/>
      <c r="AV227" s="65"/>
      <c r="AW227" s="65"/>
      <c r="AX227" s="65"/>
      <c r="AY227" s="65"/>
      <c r="AZ227" s="65"/>
      <c r="BA227" s="65"/>
      <c r="BB227" s="65"/>
      <c r="BC227" s="65"/>
      <c r="BD227" s="65"/>
      <c r="BE227" s="65"/>
      <c r="BF227" s="65"/>
      <c r="BG227" s="65"/>
      <c r="BH227" s="65"/>
      <c r="BI227" s="65"/>
      <c r="BJ227" s="65"/>
      <c r="BK227" s="65"/>
      <c r="BL227" s="65"/>
      <c r="BM227" s="65"/>
      <c r="BN227" s="65"/>
      <c r="BO227" s="65"/>
      <c r="BP227" s="65"/>
      <c r="BQ227" s="65"/>
      <c r="BR227" s="65"/>
      <c r="BS227" s="65"/>
      <c r="BT227" s="65"/>
    </row>
    <row r="228" spans="1:72" ht="16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6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  <c r="AA228" s="65"/>
      <c r="AB228" s="65"/>
      <c r="AC228" s="65"/>
      <c r="AD228" s="65"/>
      <c r="AE228" s="65"/>
      <c r="AF228" s="65"/>
      <c r="AG228" s="65"/>
      <c r="AH228" s="65"/>
      <c r="AI228" s="65"/>
      <c r="AJ228" s="65"/>
      <c r="AK228" s="65"/>
      <c r="AL228" s="65"/>
      <c r="AM228" s="65"/>
      <c r="AN228" s="65"/>
      <c r="AO228" s="65"/>
      <c r="AP228" s="65"/>
      <c r="AQ228" s="65"/>
      <c r="AR228" s="65"/>
      <c r="AS228" s="65"/>
      <c r="AT228" s="65"/>
      <c r="AU228" s="65"/>
      <c r="AV228" s="65"/>
      <c r="AW228" s="65"/>
      <c r="AX228" s="65"/>
      <c r="AY228" s="65"/>
      <c r="AZ228" s="65"/>
      <c r="BA228" s="65"/>
      <c r="BB228" s="65"/>
      <c r="BC228" s="65"/>
      <c r="BD228" s="65"/>
      <c r="BE228" s="65"/>
      <c r="BF228" s="65"/>
      <c r="BG228" s="65"/>
      <c r="BH228" s="65"/>
      <c r="BI228" s="65"/>
      <c r="BJ228" s="65"/>
      <c r="BK228" s="65"/>
      <c r="BL228" s="65"/>
      <c r="BM228" s="65"/>
      <c r="BN228" s="65"/>
      <c r="BO228" s="65"/>
      <c r="BP228" s="65"/>
      <c r="BQ228" s="65"/>
      <c r="BR228" s="65"/>
      <c r="BS228" s="65"/>
      <c r="BT228" s="65"/>
    </row>
    <row r="229" spans="1:72" ht="16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6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  <c r="AA229" s="65"/>
      <c r="AB229" s="65"/>
      <c r="AC229" s="65"/>
      <c r="AD229" s="65"/>
      <c r="AE229" s="65"/>
      <c r="AF229" s="65"/>
      <c r="AG229" s="65"/>
      <c r="AH229" s="65"/>
      <c r="AI229" s="65"/>
      <c r="AJ229" s="65"/>
      <c r="AK229" s="65"/>
      <c r="AL229" s="65"/>
      <c r="AM229" s="65"/>
      <c r="AN229" s="65"/>
      <c r="AO229" s="65"/>
      <c r="AP229" s="65"/>
      <c r="AQ229" s="65"/>
      <c r="AR229" s="65"/>
      <c r="AS229" s="65"/>
      <c r="AT229" s="65"/>
      <c r="AU229" s="65"/>
      <c r="AV229" s="65"/>
      <c r="AW229" s="65"/>
      <c r="AX229" s="65"/>
      <c r="AY229" s="65"/>
      <c r="AZ229" s="65"/>
      <c r="BA229" s="65"/>
      <c r="BB229" s="65"/>
      <c r="BC229" s="65"/>
      <c r="BD229" s="65"/>
      <c r="BE229" s="65"/>
      <c r="BF229" s="65"/>
      <c r="BG229" s="65"/>
      <c r="BH229" s="65"/>
      <c r="BI229" s="65"/>
      <c r="BJ229" s="65"/>
      <c r="BK229" s="65"/>
      <c r="BL229" s="65"/>
      <c r="BM229" s="65"/>
      <c r="BN229" s="65"/>
      <c r="BO229" s="65"/>
      <c r="BP229" s="65"/>
      <c r="BQ229" s="65"/>
      <c r="BR229" s="65"/>
      <c r="BS229" s="65"/>
      <c r="BT229" s="65"/>
    </row>
  </sheetData>
  <mergeCells count="21">
    <mergeCell ref="BL1:BN1"/>
    <mergeCell ref="BO1:BQ1"/>
    <mergeCell ref="BR1:BT1"/>
    <mergeCell ref="AT1:AV1"/>
    <mergeCell ref="AW1:AY1"/>
    <mergeCell ref="AZ1:BB1"/>
    <mergeCell ref="BC1:BE1"/>
    <mergeCell ref="BF1:BH1"/>
    <mergeCell ref="BI1:BK1"/>
    <mergeCell ref="AN1:AP1"/>
    <mergeCell ref="AQ1:AS1"/>
    <mergeCell ref="E1:G1"/>
    <mergeCell ref="I1:M1"/>
    <mergeCell ref="O1:R1"/>
    <mergeCell ref="S1:U1"/>
    <mergeCell ref="V1:X1"/>
    <mergeCell ref="Y1:AA1"/>
    <mergeCell ref="AB1:AD1"/>
    <mergeCell ref="AE1:AG1"/>
    <mergeCell ref="AH1:AJ1"/>
    <mergeCell ref="AK1:AM1"/>
  </mergeCells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/>
  <dimension ref="A1:CN384"/>
  <sheetViews>
    <sheetView workbookViewId="0">
      <pane xSplit="3" ySplit="2" topLeftCell="D3" activePane="bottomRight" state="frozen"/>
      <selection activeCell="M10" sqref="M10"/>
      <selection pane="topRight" activeCell="M10" sqref="M10"/>
      <selection pane="bottomLeft" activeCell="M10" sqref="M10"/>
      <selection pane="bottomRight" activeCell="B164" sqref="B164"/>
    </sheetView>
  </sheetViews>
  <sheetFormatPr defaultColWidth="9.109375" defaultRowHeight="13.2"/>
  <cols>
    <col min="1" max="2" width="18" style="5" customWidth="1"/>
    <col min="3" max="3" width="20.6640625" style="5" bestFit="1" customWidth="1"/>
    <col min="4" max="88" width="9.109375" style="5"/>
    <col min="89" max="89" width="9.109375" style="6"/>
    <col min="90" max="90" width="9.109375" style="5"/>
    <col min="91" max="91" width="37.6640625" style="5" bestFit="1" customWidth="1"/>
    <col min="92" max="16384" width="9.109375" style="5"/>
  </cols>
  <sheetData>
    <row r="1" spans="1:91">
      <c r="D1" s="2084" t="s">
        <v>692</v>
      </c>
      <c r="E1" s="2084"/>
      <c r="F1" s="2084"/>
      <c r="G1" s="2084"/>
      <c r="H1" s="2084"/>
      <c r="I1" s="2085" t="s">
        <v>691</v>
      </c>
      <c r="J1" s="2085"/>
      <c r="K1" s="2085"/>
      <c r="L1" s="2085"/>
      <c r="M1" s="1690"/>
      <c r="N1" s="25"/>
      <c r="O1" s="2084" t="s">
        <v>690</v>
      </c>
      <c r="P1" s="2084"/>
      <c r="Q1" s="2084"/>
      <c r="R1" s="2084"/>
      <c r="S1" s="2084"/>
      <c r="T1" s="24"/>
      <c r="U1" s="2085" t="s">
        <v>689</v>
      </c>
      <c r="V1" s="2085"/>
      <c r="W1" s="2085"/>
      <c r="X1" s="2085"/>
      <c r="Y1" s="23"/>
      <c r="Z1" s="2084" t="s">
        <v>688</v>
      </c>
      <c r="AA1" s="2084"/>
      <c r="AB1" s="2084"/>
      <c r="AC1" s="2084"/>
      <c r="AD1" s="2084"/>
      <c r="AE1" s="22"/>
      <c r="AF1" s="2085" t="s">
        <v>687</v>
      </c>
      <c r="AG1" s="2085"/>
      <c r="AH1" s="2085"/>
      <c r="AI1" s="2085"/>
      <c r="AJ1" s="21"/>
      <c r="AK1" s="2084" t="s">
        <v>686</v>
      </c>
      <c r="AL1" s="2084"/>
      <c r="AM1" s="2084"/>
      <c r="AN1" s="2084"/>
      <c r="AO1" s="2084"/>
      <c r="AP1" s="20"/>
      <c r="AQ1" s="2085" t="s">
        <v>685</v>
      </c>
      <c r="AR1" s="2085"/>
      <c r="AS1" s="2085"/>
      <c r="AT1" s="2085"/>
      <c r="AU1" s="19"/>
      <c r="AV1" s="2084" t="s">
        <v>684</v>
      </c>
      <c r="AW1" s="2084"/>
      <c r="AX1" s="2084"/>
      <c r="AY1" s="2084"/>
      <c r="AZ1" s="2084"/>
      <c r="BA1" s="18"/>
      <c r="BB1" s="2085" t="s">
        <v>683</v>
      </c>
      <c r="BC1" s="2085"/>
      <c r="BD1" s="2085"/>
      <c r="BE1" s="2085"/>
      <c r="BF1" s="17"/>
      <c r="BG1" s="2084" t="s">
        <v>682</v>
      </c>
      <c r="BH1" s="2084"/>
      <c r="BI1" s="2084"/>
      <c r="BJ1" s="2084"/>
      <c r="BK1" s="2084"/>
      <c r="BL1" s="14"/>
      <c r="BM1" s="2085" t="s">
        <v>681</v>
      </c>
      <c r="BN1" s="2085"/>
      <c r="BO1" s="2085"/>
      <c r="BP1" s="2085"/>
      <c r="BQ1" s="13"/>
      <c r="BR1" s="2083" t="s">
        <v>680</v>
      </c>
      <c r="BS1" s="2083"/>
      <c r="BT1" s="2083"/>
      <c r="BU1" s="2083"/>
      <c r="BV1" s="2083"/>
      <c r="BW1" s="10"/>
      <c r="BX1" s="2085" t="s">
        <v>679</v>
      </c>
      <c r="BY1" s="2085"/>
      <c r="BZ1" s="2085"/>
      <c r="CA1" s="2085"/>
      <c r="CB1" s="44"/>
      <c r="CC1" s="2083" t="s">
        <v>678</v>
      </c>
      <c r="CD1" s="2083"/>
      <c r="CE1" s="2083"/>
      <c r="CF1" s="2083"/>
      <c r="CG1" s="2083"/>
      <c r="CI1" s="28"/>
      <c r="CJ1" s="28"/>
      <c r="CK1" s="28"/>
      <c r="CL1" s="64"/>
      <c r="CM1" s="28"/>
    </row>
    <row r="2" spans="1:91">
      <c r="A2" s="58"/>
      <c r="B2" s="58"/>
      <c r="C2" s="58"/>
      <c r="D2" s="63" t="s">
        <v>268</v>
      </c>
      <c r="E2" s="63" t="s">
        <v>267</v>
      </c>
      <c r="F2" s="63" t="s">
        <v>266</v>
      </c>
      <c r="G2" s="62" t="s">
        <v>265</v>
      </c>
      <c r="H2" s="61" t="s">
        <v>677</v>
      </c>
      <c r="I2" s="26"/>
      <c r="J2" s="51" t="s">
        <v>268</v>
      </c>
      <c r="K2" s="51" t="s">
        <v>267</v>
      </c>
      <c r="L2" s="51" t="s">
        <v>266</v>
      </c>
      <c r="M2" s="52" t="s">
        <v>265</v>
      </c>
      <c r="N2" s="25"/>
      <c r="O2" s="59" t="s">
        <v>268</v>
      </c>
      <c r="P2" s="59" t="s">
        <v>267</v>
      </c>
      <c r="Q2" s="59" t="s">
        <v>266</v>
      </c>
      <c r="R2" s="52" t="s">
        <v>265</v>
      </c>
      <c r="S2" s="5" t="s">
        <v>677</v>
      </c>
      <c r="T2" s="24"/>
      <c r="U2" s="51" t="s">
        <v>268</v>
      </c>
      <c r="V2" s="51" t="s">
        <v>267</v>
      </c>
      <c r="W2" s="51" t="s">
        <v>266</v>
      </c>
      <c r="X2" s="52" t="s">
        <v>265</v>
      </c>
      <c r="Y2" s="23"/>
      <c r="Z2" s="59" t="s">
        <v>268</v>
      </c>
      <c r="AA2" s="59" t="s">
        <v>267</v>
      </c>
      <c r="AB2" s="59" t="s">
        <v>266</v>
      </c>
      <c r="AC2" s="52" t="s">
        <v>265</v>
      </c>
      <c r="AD2" s="5" t="s">
        <v>677</v>
      </c>
      <c r="AE2" s="22"/>
      <c r="AF2" s="51" t="s">
        <v>268</v>
      </c>
      <c r="AG2" s="51" t="s">
        <v>267</v>
      </c>
      <c r="AH2" s="51" t="s">
        <v>266</v>
      </c>
      <c r="AI2" s="52" t="s">
        <v>265</v>
      </c>
      <c r="AJ2" s="21"/>
      <c r="AK2" s="59" t="s">
        <v>268</v>
      </c>
      <c r="AL2" s="59" t="s">
        <v>267</v>
      </c>
      <c r="AM2" s="59" t="s">
        <v>266</v>
      </c>
      <c r="AN2" s="52" t="s">
        <v>265</v>
      </c>
      <c r="AO2" s="5" t="s">
        <v>677</v>
      </c>
      <c r="AP2" s="20"/>
      <c r="AQ2" s="51" t="s">
        <v>268</v>
      </c>
      <c r="AR2" s="51" t="s">
        <v>267</v>
      </c>
      <c r="AS2" s="51" t="s">
        <v>266</v>
      </c>
      <c r="AT2" s="52" t="s">
        <v>265</v>
      </c>
      <c r="AU2" s="19"/>
      <c r="AV2" s="59" t="s">
        <v>268</v>
      </c>
      <c r="AW2" s="59" t="s">
        <v>267</v>
      </c>
      <c r="AX2" s="59" t="s">
        <v>266</v>
      </c>
      <c r="AY2" s="52" t="s">
        <v>265</v>
      </c>
      <c r="AZ2" s="5" t="s">
        <v>677</v>
      </c>
      <c r="BA2" s="18"/>
      <c r="BB2" s="51" t="s">
        <v>268</v>
      </c>
      <c r="BC2" s="51" t="s">
        <v>267</v>
      </c>
      <c r="BD2" s="51" t="s">
        <v>266</v>
      </c>
      <c r="BE2" s="52" t="s">
        <v>265</v>
      </c>
      <c r="BF2" s="17"/>
      <c r="BG2" s="59" t="s">
        <v>268</v>
      </c>
      <c r="BH2" s="59" t="s">
        <v>267</v>
      </c>
      <c r="BI2" s="59" t="s">
        <v>266</v>
      </c>
      <c r="BJ2" s="52" t="s">
        <v>265</v>
      </c>
      <c r="BK2" s="5" t="s">
        <v>677</v>
      </c>
      <c r="BL2" s="14"/>
      <c r="BM2" s="51" t="s">
        <v>268</v>
      </c>
      <c r="BN2" s="51" t="s">
        <v>267</v>
      </c>
      <c r="BO2" s="51" t="s">
        <v>266</v>
      </c>
      <c r="BP2" s="52" t="s">
        <v>265</v>
      </c>
      <c r="BQ2" s="13"/>
      <c r="BR2" s="59" t="s">
        <v>268</v>
      </c>
      <c r="BS2" s="59" t="s">
        <v>267</v>
      </c>
      <c r="BT2" s="59" t="s">
        <v>266</v>
      </c>
      <c r="BU2" s="52" t="s">
        <v>265</v>
      </c>
      <c r="BV2" s="5" t="s">
        <v>677</v>
      </c>
      <c r="BW2" s="60"/>
      <c r="BX2" s="51" t="s">
        <v>268</v>
      </c>
      <c r="BY2" s="51" t="s">
        <v>267</v>
      </c>
      <c r="BZ2" s="51" t="s">
        <v>266</v>
      </c>
      <c r="CA2" s="52" t="s">
        <v>265</v>
      </c>
      <c r="CB2" s="44"/>
      <c r="CC2" s="59" t="s">
        <v>268</v>
      </c>
      <c r="CD2" s="59" t="s">
        <v>267</v>
      </c>
      <c r="CE2" s="59" t="s">
        <v>266</v>
      </c>
      <c r="CF2" s="52" t="s">
        <v>265</v>
      </c>
      <c r="CG2" s="5" t="s">
        <v>677</v>
      </c>
      <c r="CH2" s="59" t="s">
        <v>268</v>
      </c>
      <c r="CI2" s="59" t="s">
        <v>267</v>
      </c>
      <c r="CJ2" s="59" t="s">
        <v>266</v>
      </c>
      <c r="CK2" s="52" t="s">
        <v>265</v>
      </c>
    </row>
    <row r="3" spans="1:91" ht="13.8">
      <c r="A3" s="38" t="s">
        <v>290</v>
      </c>
      <c r="B3" s="39" t="s">
        <v>676</v>
      </c>
      <c r="C3" s="38" t="str">
        <f>CONCATENATE(TRIM(A3)," ",TRIM(B3))</f>
        <v>BILL ACTON</v>
      </c>
      <c r="D3" s="33"/>
      <c r="E3" s="33"/>
      <c r="F3" s="33"/>
      <c r="G3" s="34"/>
      <c r="H3" s="33"/>
      <c r="I3" s="26"/>
      <c r="J3" s="45"/>
      <c r="K3" s="42"/>
      <c r="L3" s="42"/>
      <c r="M3" s="41"/>
      <c r="N3" s="25"/>
      <c r="O3" s="35"/>
      <c r="P3" s="33"/>
      <c r="Q3" s="33"/>
      <c r="R3" s="34"/>
      <c r="S3" s="33"/>
      <c r="T3" s="24"/>
      <c r="U3" s="35"/>
      <c r="V3" s="33"/>
      <c r="W3" s="33"/>
      <c r="X3" s="34"/>
      <c r="Y3" s="23"/>
      <c r="Z3" s="35"/>
      <c r="AA3" s="33"/>
      <c r="AB3" s="33"/>
      <c r="AC3" s="34"/>
      <c r="AD3" s="33"/>
      <c r="AE3" s="22"/>
      <c r="AF3" s="35"/>
      <c r="AG3" s="33"/>
      <c r="AH3" s="33"/>
      <c r="AI3" s="34"/>
      <c r="AJ3" s="21"/>
      <c r="AK3" s="35"/>
      <c r="AL3" s="33"/>
      <c r="AM3" s="33"/>
      <c r="AN3" s="34"/>
      <c r="AO3" s="33"/>
      <c r="AP3" s="20"/>
      <c r="AQ3" s="35"/>
      <c r="AR3" s="33"/>
      <c r="AS3" s="33"/>
      <c r="AT3" s="34"/>
      <c r="AU3" s="19"/>
      <c r="AV3" s="35"/>
      <c r="AW3" s="33"/>
      <c r="AX3" s="33"/>
      <c r="AY3" s="34"/>
      <c r="AZ3" s="33"/>
      <c r="BA3" s="18"/>
      <c r="BB3" s="35">
        <v>95</v>
      </c>
      <c r="BC3" s="33">
        <v>75</v>
      </c>
      <c r="BD3" s="33">
        <v>13</v>
      </c>
      <c r="BE3" s="34">
        <v>0.78947368421052633</v>
      </c>
      <c r="BF3" s="17"/>
      <c r="BG3" s="35">
        <v>95</v>
      </c>
      <c r="BH3" s="33">
        <v>75</v>
      </c>
      <c r="BI3" s="33">
        <v>13</v>
      </c>
      <c r="BJ3" s="34">
        <v>0.78947368421052633</v>
      </c>
      <c r="BK3" s="33">
        <v>1</v>
      </c>
      <c r="BL3" s="14"/>
      <c r="BM3" s="37">
        <v>70</v>
      </c>
      <c r="BN3" s="36">
        <v>49</v>
      </c>
      <c r="BO3" s="36">
        <v>6</v>
      </c>
      <c r="BP3" s="50">
        <v>0.7</v>
      </c>
      <c r="BQ3" s="13"/>
      <c r="BR3" s="37">
        <v>165</v>
      </c>
      <c r="BS3" s="36">
        <v>124</v>
      </c>
      <c r="BT3" s="36">
        <v>19</v>
      </c>
      <c r="BU3" s="50">
        <v>0.75151515151515147</v>
      </c>
      <c r="BV3" s="36">
        <v>2</v>
      </c>
      <c r="BW3" s="57"/>
      <c r="BX3" s="36">
        <v>62</v>
      </c>
      <c r="BY3" s="36">
        <v>43</v>
      </c>
      <c r="BZ3" s="36">
        <v>9</v>
      </c>
      <c r="CA3" s="50">
        <v>0.69354838709677424</v>
      </c>
      <c r="CB3" s="44"/>
      <c r="CC3" s="37">
        <v>227</v>
      </c>
      <c r="CD3" s="36">
        <v>167</v>
      </c>
      <c r="CE3" s="36">
        <v>28</v>
      </c>
      <c r="CF3" s="50">
        <f>CD3/CC3</f>
        <v>0.73568281938325997</v>
      </c>
      <c r="CG3" s="36">
        <v>3</v>
      </c>
      <c r="CH3" s="30">
        <f t="shared" ref="CH3:CH65" si="0">SUM(BX3,BM3,BB3,AQ3,AF3,U3,J3,D3)</f>
        <v>227</v>
      </c>
      <c r="CI3" s="30">
        <f t="shared" ref="CI3:CI65" si="1">SUM(BY3,BN3,BC3,AR3,AG3,V3,K3,E3)</f>
        <v>167</v>
      </c>
      <c r="CJ3" s="30">
        <f t="shared" ref="CJ3:CJ65" si="2">SUM(BZ3,BO3,BD3,AS3,AH3,W3,L3,F3)</f>
        <v>28</v>
      </c>
      <c r="CK3" s="6">
        <f t="shared" ref="CK3:CK65" si="3">CI3/CH3</f>
        <v>0.73568281938325997</v>
      </c>
      <c r="CL3" s="5" t="str">
        <f t="shared" ref="CL3:CL65" si="4">IF(AND(CC3=CH3,CD3=CI3,CE3=CJ3,CF3=CK3),"OK","XXXXXXXXX")</f>
        <v>OK</v>
      </c>
    </row>
    <row r="4" spans="1:91" ht="13.8">
      <c r="A4" s="38" t="s">
        <v>309</v>
      </c>
      <c r="B4" s="29" t="s">
        <v>676</v>
      </c>
      <c r="C4" s="38" t="str">
        <f t="shared" ref="C4:C67" si="5">CONCATENATE(TRIM(A4)," ",TRIM(B4))</f>
        <v>JEFF ACTON</v>
      </c>
      <c r="D4" s="42">
        <v>111</v>
      </c>
      <c r="E4" s="42">
        <v>68</v>
      </c>
      <c r="F4" s="42">
        <v>24</v>
      </c>
      <c r="G4" s="41">
        <v>0.61261261261261257</v>
      </c>
      <c r="H4" s="42">
        <v>2</v>
      </c>
      <c r="I4" s="26"/>
      <c r="J4" s="45">
        <v>28</v>
      </c>
      <c r="K4" s="42">
        <v>22</v>
      </c>
      <c r="L4" s="42">
        <v>7</v>
      </c>
      <c r="M4" s="41">
        <v>0.78600000000000003</v>
      </c>
      <c r="N4" s="25"/>
      <c r="O4" s="45">
        <v>139</v>
      </c>
      <c r="P4" s="42">
        <v>90</v>
      </c>
      <c r="Q4" s="42">
        <v>31</v>
      </c>
      <c r="R4" s="41">
        <v>0.64748201438848918</v>
      </c>
      <c r="S4" s="42">
        <v>3</v>
      </c>
      <c r="T4" s="24"/>
      <c r="U4" s="45">
        <v>51</v>
      </c>
      <c r="V4" s="42">
        <v>31</v>
      </c>
      <c r="W4" s="42">
        <v>11</v>
      </c>
      <c r="X4" s="41">
        <v>0.60799999999999998</v>
      </c>
      <c r="Y4" s="23"/>
      <c r="Z4" s="45">
        <v>190</v>
      </c>
      <c r="AA4" s="42">
        <v>121</v>
      </c>
      <c r="AB4" s="42">
        <v>42</v>
      </c>
      <c r="AC4" s="41">
        <v>0.63684210526315788</v>
      </c>
      <c r="AD4" s="42">
        <f>+S4+1</f>
        <v>4</v>
      </c>
      <c r="AE4" s="22"/>
      <c r="AF4" s="45">
        <v>33</v>
      </c>
      <c r="AG4" s="42">
        <v>20</v>
      </c>
      <c r="AH4" s="42">
        <v>6</v>
      </c>
      <c r="AI4" s="41">
        <v>0.60599999999999998</v>
      </c>
      <c r="AJ4" s="21"/>
      <c r="AK4" s="45">
        <v>223</v>
      </c>
      <c r="AL4" s="42">
        <v>141</v>
      </c>
      <c r="AM4" s="42">
        <v>48</v>
      </c>
      <c r="AN4" s="41">
        <v>0.63228699551569512</v>
      </c>
      <c r="AO4" s="42">
        <v>5</v>
      </c>
      <c r="AP4" s="20"/>
      <c r="AQ4" s="45">
        <v>102</v>
      </c>
      <c r="AR4" s="42">
        <v>85</v>
      </c>
      <c r="AS4" s="42">
        <v>37</v>
      </c>
      <c r="AT4" s="41">
        <v>0.83299999999999996</v>
      </c>
      <c r="AU4" s="19"/>
      <c r="AV4" s="45">
        <v>325</v>
      </c>
      <c r="AW4" s="42">
        <v>226</v>
      </c>
      <c r="AX4" s="42">
        <v>85</v>
      </c>
      <c r="AY4" s="41">
        <v>0.69538461538461538</v>
      </c>
      <c r="AZ4" s="42">
        <v>6</v>
      </c>
      <c r="BA4" s="18"/>
      <c r="BB4" s="45">
        <v>70</v>
      </c>
      <c r="BC4" s="42">
        <v>54</v>
      </c>
      <c r="BD4" s="42">
        <v>24</v>
      </c>
      <c r="BE4" s="41">
        <v>0.77142857142857146</v>
      </c>
      <c r="BF4" s="17"/>
      <c r="BG4" s="45">
        <v>395</v>
      </c>
      <c r="BH4" s="42">
        <v>280</v>
      </c>
      <c r="BI4" s="42">
        <v>109</v>
      </c>
      <c r="BJ4" s="41">
        <v>0.70886075949367089</v>
      </c>
      <c r="BK4" s="42">
        <v>7</v>
      </c>
      <c r="BL4" s="14"/>
      <c r="BM4" s="11">
        <v>64</v>
      </c>
      <c r="BN4" s="12">
        <v>47</v>
      </c>
      <c r="BO4" s="12">
        <v>11</v>
      </c>
      <c r="BP4" s="31">
        <v>0.734375</v>
      </c>
      <c r="BQ4" s="13"/>
      <c r="BR4" s="11">
        <v>459</v>
      </c>
      <c r="BS4" s="12">
        <v>327</v>
      </c>
      <c r="BT4" s="12">
        <v>120</v>
      </c>
      <c r="BU4" s="31">
        <v>0.71241830065359479</v>
      </c>
      <c r="BV4" s="12">
        <v>8</v>
      </c>
      <c r="BW4" s="32"/>
      <c r="BX4" s="12"/>
      <c r="BY4" s="12"/>
      <c r="BZ4" s="12"/>
      <c r="CA4" s="31"/>
      <c r="CB4" s="9"/>
      <c r="CC4" s="11">
        <v>459</v>
      </c>
      <c r="CD4" s="12">
        <v>327</v>
      </c>
      <c r="CE4" s="12">
        <v>120</v>
      </c>
      <c r="CF4" s="50">
        <f t="shared" ref="CF4:CF67" si="6">CD4/CC4</f>
        <v>0.71241830065359479</v>
      </c>
      <c r="CG4" s="12">
        <v>8</v>
      </c>
      <c r="CH4" s="30">
        <f t="shared" si="0"/>
        <v>459</v>
      </c>
      <c r="CI4" s="30">
        <f t="shared" si="1"/>
        <v>327</v>
      </c>
      <c r="CJ4" s="30">
        <f t="shared" si="2"/>
        <v>120</v>
      </c>
      <c r="CK4" s="6">
        <f t="shared" si="3"/>
        <v>0.71241830065359479</v>
      </c>
      <c r="CL4" s="5" t="str">
        <f t="shared" si="4"/>
        <v>OK</v>
      </c>
    </row>
    <row r="5" spans="1:91" ht="13.8">
      <c r="A5" s="38" t="s">
        <v>279</v>
      </c>
      <c r="B5" s="49" t="s">
        <v>676</v>
      </c>
      <c r="C5" s="38" t="str">
        <f t="shared" si="5"/>
        <v>SCOTT ACTON</v>
      </c>
      <c r="D5" s="42"/>
      <c r="E5" s="42"/>
      <c r="F5" s="42"/>
      <c r="G5" s="41"/>
      <c r="H5" s="42"/>
      <c r="I5" s="26"/>
      <c r="N5" s="25"/>
      <c r="T5" s="24"/>
      <c r="Y5" s="23"/>
      <c r="AE5" s="22"/>
      <c r="AJ5" s="21"/>
      <c r="AP5" s="20"/>
      <c r="AU5" s="19"/>
      <c r="BA5" s="18"/>
      <c r="BF5" s="17"/>
      <c r="BL5" s="14"/>
      <c r="BM5" s="11">
        <v>51</v>
      </c>
      <c r="BN5" s="12">
        <v>29</v>
      </c>
      <c r="BO5" s="12">
        <v>4</v>
      </c>
      <c r="BP5" s="31">
        <v>0.56862745098039214</v>
      </c>
      <c r="BQ5" s="13"/>
      <c r="BR5" s="11">
        <v>51</v>
      </c>
      <c r="BS5" s="12">
        <v>29</v>
      </c>
      <c r="BT5" s="12">
        <v>4</v>
      </c>
      <c r="BU5" s="31">
        <v>0.56862745098039214</v>
      </c>
      <c r="BV5" s="12">
        <v>1</v>
      </c>
      <c r="BW5" s="32"/>
      <c r="BX5" s="12">
        <v>48</v>
      </c>
      <c r="BY5" s="12">
        <v>21</v>
      </c>
      <c r="BZ5" s="12">
        <v>1</v>
      </c>
      <c r="CA5" s="31">
        <v>0.4375</v>
      </c>
      <c r="CB5" s="44"/>
      <c r="CC5" s="11">
        <v>99</v>
      </c>
      <c r="CD5" s="12">
        <v>50</v>
      </c>
      <c r="CE5" s="12">
        <v>5</v>
      </c>
      <c r="CF5" s="50">
        <f t="shared" si="6"/>
        <v>0.50505050505050508</v>
      </c>
      <c r="CG5" s="12">
        <v>2</v>
      </c>
      <c r="CH5" s="30">
        <f t="shared" si="0"/>
        <v>99</v>
      </c>
      <c r="CI5" s="30">
        <f t="shared" si="1"/>
        <v>50</v>
      </c>
      <c r="CJ5" s="30">
        <f t="shared" si="2"/>
        <v>5</v>
      </c>
      <c r="CK5" s="6">
        <f t="shared" si="3"/>
        <v>0.50505050505050508</v>
      </c>
      <c r="CL5" s="5" t="str">
        <f t="shared" si="4"/>
        <v>OK</v>
      </c>
    </row>
    <row r="6" spans="1:91" ht="14.4">
      <c r="A6" s="38" t="s">
        <v>675</v>
      </c>
      <c r="B6" s="29" t="s">
        <v>674</v>
      </c>
      <c r="C6" s="38" t="str">
        <f t="shared" si="5"/>
        <v>LEE ADAIR</v>
      </c>
      <c r="D6" s="42"/>
      <c r="E6" s="42"/>
      <c r="F6" s="42"/>
      <c r="G6" s="41"/>
      <c r="H6" s="42"/>
      <c r="I6" s="26"/>
      <c r="J6" s="35"/>
      <c r="K6" s="33"/>
      <c r="L6" s="33"/>
      <c r="M6" s="34"/>
      <c r="N6" s="25"/>
      <c r="O6" s="35"/>
      <c r="P6" s="33"/>
      <c r="Q6" s="33"/>
      <c r="R6" s="34"/>
      <c r="S6" s="33"/>
      <c r="T6" s="24"/>
      <c r="U6" s="35">
        <v>23</v>
      </c>
      <c r="V6" s="33">
        <v>9</v>
      </c>
      <c r="W6" s="33">
        <v>0</v>
      </c>
      <c r="X6" s="34">
        <v>0.39100000000000001</v>
      </c>
      <c r="Y6" s="23"/>
      <c r="Z6" s="35">
        <v>23</v>
      </c>
      <c r="AA6" s="33">
        <v>9</v>
      </c>
      <c r="AB6" s="33">
        <v>0</v>
      </c>
      <c r="AC6" s="34">
        <v>0.39130434782608697</v>
      </c>
      <c r="AD6" s="33">
        <v>1</v>
      </c>
      <c r="AE6" s="22"/>
      <c r="AF6" s="35"/>
      <c r="AG6" s="33"/>
      <c r="AH6" s="33"/>
      <c r="AI6" s="34"/>
      <c r="AJ6" s="21"/>
      <c r="AK6" s="35"/>
      <c r="AL6" s="33"/>
      <c r="AM6" s="33"/>
      <c r="AN6" s="34"/>
      <c r="AO6" s="33"/>
      <c r="AP6" s="20"/>
      <c r="AQ6" s="35">
        <v>58</v>
      </c>
      <c r="AR6" s="33">
        <v>31</v>
      </c>
      <c r="AS6" s="33">
        <v>1</v>
      </c>
      <c r="AT6" s="34">
        <v>0.53400000000000003</v>
      </c>
      <c r="AU6" s="19"/>
      <c r="AV6" s="35">
        <v>58</v>
      </c>
      <c r="AW6" s="33">
        <v>31</v>
      </c>
      <c r="AX6" s="33">
        <v>1</v>
      </c>
      <c r="AY6" s="34">
        <v>0.53448275862068961</v>
      </c>
      <c r="AZ6" s="33">
        <v>1</v>
      </c>
      <c r="BA6" s="18"/>
      <c r="BB6" s="35">
        <v>41</v>
      </c>
      <c r="BC6" s="33">
        <v>14</v>
      </c>
      <c r="BD6" s="33">
        <v>0</v>
      </c>
      <c r="BE6" s="34">
        <v>0.34146341463414637</v>
      </c>
      <c r="BF6" s="17"/>
      <c r="BG6" s="35">
        <v>99</v>
      </c>
      <c r="BH6" s="33">
        <v>45</v>
      </c>
      <c r="BI6" s="33">
        <v>1</v>
      </c>
      <c r="BJ6" s="34">
        <v>0.45454545454545453</v>
      </c>
      <c r="BK6" s="33">
        <v>2</v>
      </c>
      <c r="BL6" s="14"/>
      <c r="BM6" s="11">
        <v>24</v>
      </c>
      <c r="BN6" s="12">
        <v>9</v>
      </c>
      <c r="BO6" s="12">
        <v>0</v>
      </c>
      <c r="BP6" s="31">
        <v>0.375</v>
      </c>
      <c r="BQ6" s="13"/>
      <c r="BR6" s="11">
        <v>123</v>
      </c>
      <c r="BS6" s="12">
        <v>54</v>
      </c>
      <c r="BT6" s="12">
        <v>1</v>
      </c>
      <c r="BU6" s="31">
        <v>0.43902439024390244</v>
      </c>
      <c r="BV6" s="12">
        <v>3</v>
      </c>
      <c r="BW6" s="32"/>
      <c r="BX6" s="12">
        <v>28</v>
      </c>
      <c r="BY6" s="12">
        <v>8</v>
      </c>
      <c r="BZ6" s="12">
        <v>0</v>
      </c>
      <c r="CA6" s="31">
        <v>0.2857142857142857</v>
      </c>
      <c r="CB6" s="44"/>
      <c r="CC6" s="11">
        <v>151</v>
      </c>
      <c r="CD6" s="12">
        <v>62</v>
      </c>
      <c r="CE6" s="12">
        <v>1</v>
      </c>
      <c r="CF6" s="50">
        <f t="shared" si="6"/>
        <v>0.41059602649006621</v>
      </c>
      <c r="CG6" s="12">
        <v>4</v>
      </c>
      <c r="CH6" s="30">
        <f t="shared" si="0"/>
        <v>174</v>
      </c>
      <c r="CI6" s="30">
        <f t="shared" si="1"/>
        <v>71</v>
      </c>
      <c r="CJ6" s="30">
        <f t="shared" si="2"/>
        <v>1</v>
      </c>
      <c r="CK6" s="6">
        <f t="shared" si="3"/>
        <v>0.40804597701149425</v>
      </c>
      <c r="CL6" s="1553" t="s">
        <v>1783</v>
      </c>
      <c r="CM6" s="1552" t="s">
        <v>1790</v>
      </c>
    </row>
    <row r="7" spans="1:91" ht="13.8">
      <c r="A7" s="38" t="s">
        <v>673</v>
      </c>
      <c r="B7" s="29" t="s">
        <v>672</v>
      </c>
      <c r="C7" s="38" t="str">
        <f t="shared" si="5"/>
        <v>RALPH ADRAGNA</v>
      </c>
      <c r="D7" s="42"/>
      <c r="E7" s="42"/>
      <c r="F7" s="42"/>
      <c r="G7" s="41"/>
      <c r="H7" s="42"/>
      <c r="I7" s="26"/>
      <c r="J7" s="45"/>
      <c r="K7" s="42"/>
      <c r="L7" s="42"/>
      <c r="M7" s="41"/>
      <c r="N7" s="25"/>
      <c r="O7" s="45"/>
      <c r="P7" s="42"/>
      <c r="Q7" s="42"/>
      <c r="R7" s="41"/>
      <c r="S7" s="42"/>
      <c r="T7" s="24"/>
      <c r="U7" s="45"/>
      <c r="V7" s="42"/>
      <c r="W7" s="42"/>
      <c r="X7" s="41"/>
      <c r="Y7" s="23"/>
      <c r="Z7" s="45"/>
      <c r="AA7" s="42"/>
      <c r="AB7" s="42"/>
      <c r="AC7" s="41"/>
      <c r="AD7" s="42"/>
      <c r="AE7" s="22"/>
      <c r="AF7" s="45">
        <v>64</v>
      </c>
      <c r="AG7" s="42">
        <v>44</v>
      </c>
      <c r="AH7" s="42">
        <v>2</v>
      </c>
      <c r="AI7" s="41">
        <v>0.68799999999999994</v>
      </c>
      <c r="AJ7" s="21"/>
      <c r="AK7" s="45">
        <v>64</v>
      </c>
      <c r="AL7" s="42">
        <v>44</v>
      </c>
      <c r="AM7" s="42">
        <v>2</v>
      </c>
      <c r="AN7" s="41">
        <v>0.6875</v>
      </c>
      <c r="AO7" s="42">
        <v>1</v>
      </c>
      <c r="AP7" s="20"/>
      <c r="AQ7" s="45">
        <v>84</v>
      </c>
      <c r="AR7" s="42">
        <v>61</v>
      </c>
      <c r="AS7" s="42">
        <v>13</v>
      </c>
      <c r="AT7" s="41">
        <v>0.72599999999999998</v>
      </c>
      <c r="AU7" s="19"/>
      <c r="AV7" s="45">
        <v>148</v>
      </c>
      <c r="AW7" s="42">
        <v>105</v>
      </c>
      <c r="AX7" s="42">
        <v>15</v>
      </c>
      <c r="AY7" s="41">
        <v>0.70945945945945943</v>
      </c>
      <c r="AZ7" s="42">
        <v>2</v>
      </c>
      <c r="BA7" s="18"/>
      <c r="BB7" s="45">
        <v>59</v>
      </c>
      <c r="BC7" s="42">
        <v>45</v>
      </c>
      <c r="BD7" s="42">
        <v>9</v>
      </c>
      <c r="BE7" s="41">
        <v>0.76271186440677963</v>
      </c>
      <c r="BF7" s="17"/>
      <c r="BG7" s="45">
        <v>207</v>
      </c>
      <c r="BH7" s="42">
        <v>150</v>
      </c>
      <c r="BI7" s="42">
        <v>24</v>
      </c>
      <c r="BJ7" s="41">
        <v>0.72463768115942029</v>
      </c>
      <c r="BK7" s="42">
        <v>3</v>
      </c>
      <c r="BL7" s="14"/>
      <c r="BM7" s="11">
        <v>50</v>
      </c>
      <c r="BN7" s="12">
        <v>32</v>
      </c>
      <c r="BO7" s="12">
        <v>0</v>
      </c>
      <c r="BP7" s="31">
        <v>0.64</v>
      </c>
      <c r="BQ7" s="13"/>
      <c r="BR7" s="11">
        <v>257</v>
      </c>
      <c r="BS7" s="12">
        <v>182</v>
      </c>
      <c r="BT7" s="12">
        <v>24</v>
      </c>
      <c r="BU7" s="31">
        <v>0.70817120622568097</v>
      </c>
      <c r="BV7" s="12">
        <v>4</v>
      </c>
      <c r="BW7" s="32"/>
      <c r="BX7" s="12">
        <v>63</v>
      </c>
      <c r="BY7" s="12">
        <v>42</v>
      </c>
      <c r="BZ7" s="12">
        <v>9</v>
      </c>
      <c r="CA7" s="31">
        <v>0.66666666666666663</v>
      </c>
      <c r="CB7" s="44"/>
      <c r="CC7" s="11">
        <v>320</v>
      </c>
      <c r="CD7" s="12">
        <v>224</v>
      </c>
      <c r="CE7" s="12">
        <v>33</v>
      </c>
      <c r="CF7" s="50">
        <f t="shared" si="6"/>
        <v>0.7</v>
      </c>
      <c r="CG7" s="12">
        <v>5</v>
      </c>
      <c r="CH7" s="30">
        <f t="shared" si="0"/>
        <v>320</v>
      </c>
      <c r="CI7" s="30">
        <f t="shared" si="1"/>
        <v>224</v>
      </c>
      <c r="CJ7" s="30">
        <f t="shared" si="2"/>
        <v>33</v>
      </c>
      <c r="CK7" s="6">
        <f t="shared" si="3"/>
        <v>0.7</v>
      </c>
      <c r="CL7" s="5" t="str">
        <f t="shared" si="4"/>
        <v>OK</v>
      </c>
    </row>
    <row r="8" spans="1:91" ht="13.8">
      <c r="A8" s="38" t="s">
        <v>349</v>
      </c>
      <c r="B8" s="29" t="s">
        <v>671</v>
      </c>
      <c r="C8" s="38" t="str">
        <f t="shared" si="5"/>
        <v>MIKE AGRO</v>
      </c>
      <c r="D8" s="42"/>
      <c r="E8" s="42"/>
      <c r="F8" s="42"/>
      <c r="G8" s="41"/>
      <c r="H8" s="42"/>
      <c r="I8" s="26"/>
      <c r="J8" s="45"/>
      <c r="K8" s="42"/>
      <c r="L8" s="42"/>
      <c r="M8" s="41"/>
      <c r="N8" s="25"/>
      <c r="O8" s="45"/>
      <c r="P8" s="42"/>
      <c r="Q8" s="42"/>
      <c r="R8" s="41"/>
      <c r="S8" s="42"/>
      <c r="T8" s="24"/>
      <c r="U8" s="45"/>
      <c r="V8" s="42"/>
      <c r="W8" s="42"/>
      <c r="X8" s="41"/>
      <c r="Y8" s="23"/>
      <c r="Z8" s="45"/>
      <c r="AA8" s="42"/>
      <c r="AB8" s="42"/>
      <c r="AC8" s="41"/>
      <c r="AD8" s="42"/>
      <c r="AE8" s="22"/>
      <c r="AF8" s="45"/>
      <c r="AG8" s="42"/>
      <c r="AH8" s="42"/>
      <c r="AI8" s="41"/>
      <c r="AJ8" s="21"/>
      <c r="AK8" s="45"/>
      <c r="AL8" s="42"/>
      <c r="AM8" s="42"/>
      <c r="AN8" s="41"/>
      <c r="AO8" s="42"/>
      <c r="AP8" s="20"/>
      <c r="AQ8" s="45">
        <v>76</v>
      </c>
      <c r="AR8" s="42">
        <v>47</v>
      </c>
      <c r="AS8" s="42">
        <v>5</v>
      </c>
      <c r="AT8" s="41">
        <v>0.61799999999999999</v>
      </c>
      <c r="AU8" s="19"/>
      <c r="AV8" s="45">
        <v>76</v>
      </c>
      <c r="AW8" s="42">
        <v>47</v>
      </c>
      <c r="AX8" s="42">
        <v>5</v>
      </c>
      <c r="AY8" s="41">
        <v>0.61842105263157898</v>
      </c>
      <c r="AZ8" s="42">
        <v>1</v>
      </c>
      <c r="BA8" s="18"/>
      <c r="BB8" s="45">
        <v>64</v>
      </c>
      <c r="BC8" s="42">
        <v>37</v>
      </c>
      <c r="BD8" s="42">
        <v>6</v>
      </c>
      <c r="BE8" s="41">
        <v>0.578125</v>
      </c>
      <c r="BF8" s="17"/>
      <c r="BG8" s="45">
        <v>140</v>
      </c>
      <c r="BH8" s="42">
        <v>84</v>
      </c>
      <c r="BI8" s="42">
        <v>11</v>
      </c>
      <c r="BJ8" s="41">
        <v>0.6</v>
      </c>
      <c r="BK8" s="42">
        <v>2</v>
      </c>
      <c r="BL8" s="14"/>
      <c r="BM8" s="11">
        <v>63</v>
      </c>
      <c r="BN8" s="12">
        <v>39</v>
      </c>
      <c r="BO8" s="12">
        <v>3</v>
      </c>
      <c r="BP8" s="31">
        <v>0.61904761904761907</v>
      </c>
      <c r="BQ8" s="13"/>
      <c r="BR8" s="11">
        <v>203</v>
      </c>
      <c r="BS8" s="12">
        <v>123</v>
      </c>
      <c r="BT8" s="12">
        <v>14</v>
      </c>
      <c r="BU8" s="31">
        <v>0.60591133004926112</v>
      </c>
      <c r="BV8" s="12">
        <v>3</v>
      </c>
      <c r="BW8" s="32"/>
      <c r="BX8" s="12">
        <v>47</v>
      </c>
      <c r="BY8" s="12">
        <v>34</v>
      </c>
      <c r="BZ8" s="12">
        <v>2</v>
      </c>
      <c r="CA8" s="31">
        <v>0.72340425531914898</v>
      </c>
      <c r="CB8" s="44"/>
      <c r="CC8" s="11">
        <v>250</v>
      </c>
      <c r="CD8" s="12">
        <v>157</v>
      </c>
      <c r="CE8" s="12">
        <v>16</v>
      </c>
      <c r="CF8" s="50">
        <f t="shared" si="6"/>
        <v>0.628</v>
      </c>
      <c r="CG8" s="12">
        <v>4</v>
      </c>
      <c r="CH8" s="30">
        <f t="shared" si="0"/>
        <v>250</v>
      </c>
      <c r="CI8" s="30">
        <f t="shared" si="1"/>
        <v>157</v>
      </c>
      <c r="CJ8" s="30">
        <f t="shared" si="2"/>
        <v>16</v>
      </c>
      <c r="CK8" s="6">
        <f t="shared" si="3"/>
        <v>0.628</v>
      </c>
      <c r="CL8" s="5" t="str">
        <f t="shared" si="4"/>
        <v>OK</v>
      </c>
    </row>
    <row r="9" spans="1:91" ht="13.8">
      <c r="A9" s="38" t="s">
        <v>364</v>
      </c>
      <c r="B9" s="29" t="s">
        <v>671</v>
      </c>
      <c r="C9" s="38" t="str">
        <f t="shared" si="5"/>
        <v>TONY AGRO</v>
      </c>
      <c r="D9" s="42"/>
      <c r="E9" s="42"/>
      <c r="F9" s="42"/>
      <c r="G9" s="41"/>
      <c r="H9" s="42"/>
      <c r="I9" s="26"/>
      <c r="J9" s="45"/>
      <c r="K9" s="42"/>
      <c r="L9" s="42"/>
      <c r="M9" s="41"/>
      <c r="N9" s="25"/>
      <c r="O9" s="45"/>
      <c r="P9" s="42"/>
      <c r="Q9" s="42"/>
      <c r="R9" s="41"/>
      <c r="S9" s="42"/>
      <c r="T9" s="24"/>
      <c r="U9" s="45"/>
      <c r="V9" s="42"/>
      <c r="W9" s="42"/>
      <c r="X9" s="41"/>
      <c r="Y9" s="23"/>
      <c r="Z9" s="45"/>
      <c r="AA9" s="42"/>
      <c r="AB9" s="42"/>
      <c r="AC9" s="41"/>
      <c r="AD9" s="42"/>
      <c r="AE9" s="22"/>
      <c r="AF9" s="45"/>
      <c r="AG9" s="42"/>
      <c r="AH9" s="42"/>
      <c r="AI9" s="41"/>
      <c r="AJ9" s="21"/>
      <c r="AK9" s="45"/>
      <c r="AL9" s="42"/>
      <c r="AM9" s="42"/>
      <c r="AN9" s="41"/>
      <c r="AO9" s="42"/>
      <c r="AP9" s="20"/>
      <c r="AQ9" s="45">
        <v>55</v>
      </c>
      <c r="AR9" s="42">
        <v>30</v>
      </c>
      <c r="AS9" s="42">
        <v>9</v>
      </c>
      <c r="AT9" s="41">
        <v>0.54500000000000004</v>
      </c>
      <c r="AU9" s="19"/>
      <c r="AV9" s="45">
        <v>55</v>
      </c>
      <c r="AW9" s="42">
        <v>30</v>
      </c>
      <c r="AX9" s="42">
        <v>9</v>
      </c>
      <c r="AY9" s="41">
        <v>0.54545454545454541</v>
      </c>
      <c r="AZ9" s="42">
        <v>1</v>
      </c>
      <c r="BA9" s="18"/>
      <c r="BB9" s="45"/>
      <c r="BC9" s="42"/>
      <c r="BD9" s="42"/>
      <c r="BE9" s="41"/>
      <c r="BF9" s="17"/>
      <c r="BG9" s="45">
        <v>55</v>
      </c>
      <c r="BH9" s="42">
        <v>30</v>
      </c>
      <c r="BI9" s="42">
        <v>9</v>
      </c>
      <c r="BJ9" s="41">
        <v>0.54545454545454541</v>
      </c>
      <c r="BK9" s="42">
        <v>1</v>
      </c>
      <c r="BL9" s="14"/>
      <c r="BM9" s="11">
        <v>39</v>
      </c>
      <c r="BN9" s="12">
        <v>25</v>
      </c>
      <c r="BO9" s="12">
        <v>2</v>
      </c>
      <c r="BP9" s="31">
        <v>0.64102564102564108</v>
      </c>
      <c r="BQ9" s="13"/>
      <c r="BR9" s="11">
        <v>94</v>
      </c>
      <c r="BS9" s="12">
        <v>55</v>
      </c>
      <c r="BT9" s="12">
        <v>11</v>
      </c>
      <c r="BU9" s="31">
        <v>0.58510638297872342</v>
      </c>
      <c r="BV9" s="12">
        <v>2</v>
      </c>
      <c r="BW9" s="32"/>
      <c r="BX9" s="12">
        <v>51</v>
      </c>
      <c r="BY9" s="12">
        <v>24</v>
      </c>
      <c r="BZ9" s="12">
        <v>4</v>
      </c>
      <c r="CA9" s="31">
        <v>0.47058823529411764</v>
      </c>
      <c r="CB9" s="44"/>
      <c r="CC9" s="11">
        <v>145</v>
      </c>
      <c r="CD9" s="12">
        <v>79</v>
      </c>
      <c r="CE9" s="12">
        <v>15</v>
      </c>
      <c r="CF9" s="50">
        <f t="shared" si="6"/>
        <v>0.54482758620689653</v>
      </c>
      <c r="CG9" s="12">
        <v>3</v>
      </c>
      <c r="CH9" s="30">
        <f t="shared" si="0"/>
        <v>145</v>
      </c>
      <c r="CI9" s="30">
        <f t="shared" si="1"/>
        <v>79</v>
      </c>
      <c r="CJ9" s="30">
        <f t="shared" si="2"/>
        <v>15</v>
      </c>
      <c r="CK9" s="6">
        <f t="shared" si="3"/>
        <v>0.54482758620689653</v>
      </c>
      <c r="CL9" s="5" t="str">
        <f t="shared" si="4"/>
        <v>OK</v>
      </c>
    </row>
    <row r="10" spans="1:91" ht="13.8">
      <c r="A10" s="38" t="s">
        <v>346</v>
      </c>
      <c r="B10" s="29" t="s">
        <v>670</v>
      </c>
      <c r="C10" s="38" t="str">
        <f t="shared" si="5"/>
        <v>ED ALFORD</v>
      </c>
      <c r="D10" s="42" t="s">
        <v>280</v>
      </c>
      <c r="E10" s="42" t="s">
        <v>280</v>
      </c>
      <c r="F10" s="42" t="s">
        <v>280</v>
      </c>
      <c r="G10" s="41"/>
      <c r="H10" s="42"/>
      <c r="I10" s="26"/>
      <c r="J10" s="45">
        <v>48</v>
      </c>
      <c r="K10" s="42">
        <v>23</v>
      </c>
      <c r="L10" s="42">
        <v>0</v>
      </c>
      <c r="M10" s="41">
        <v>0.47899999999999998</v>
      </c>
      <c r="N10" s="25"/>
      <c r="O10" s="45">
        <v>48</v>
      </c>
      <c r="P10" s="42">
        <v>23</v>
      </c>
      <c r="Q10" s="42">
        <v>0</v>
      </c>
      <c r="R10" s="41">
        <v>0.47916666666666669</v>
      </c>
      <c r="S10" s="42">
        <v>1</v>
      </c>
      <c r="T10" s="24"/>
      <c r="U10" s="45">
        <v>41</v>
      </c>
      <c r="V10" s="42">
        <v>16</v>
      </c>
      <c r="W10" s="42">
        <v>0</v>
      </c>
      <c r="X10" s="41">
        <v>0.39</v>
      </c>
      <c r="Y10" s="23"/>
      <c r="Z10" s="45">
        <v>89</v>
      </c>
      <c r="AA10" s="42">
        <v>39</v>
      </c>
      <c r="AB10" s="42">
        <v>0</v>
      </c>
      <c r="AC10" s="41">
        <v>0.43820224719101125</v>
      </c>
      <c r="AD10" s="42">
        <v>2</v>
      </c>
      <c r="AE10" s="22"/>
      <c r="AF10" s="45">
        <v>47</v>
      </c>
      <c r="AG10" s="42">
        <v>23</v>
      </c>
      <c r="AH10" s="42">
        <v>0</v>
      </c>
      <c r="AI10" s="41">
        <v>0.48899999999999999</v>
      </c>
      <c r="AJ10" s="21"/>
      <c r="AK10" s="45">
        <v>136</v>
      </c>
      <c r="AL10" s="42">
        <v>62</v>
      </c>
      <c r="AM10" s="42">
        <v>0</v>
      </c>
      <c r="AN10" s="41">
        <v>0.45588235294117646</v>
      </c>
      <c r="AO10" s="42">
        <v>3</v>
      </c>
      <c r="AP10" s="20"/>
      <c r="AQ10" s="45">
        <v>35</v>
      </c>
      <c r="AR10" s="42">
        <v>17</v>
      </c>
      <c r="AS10" s="42">
        <v>0</v>
      </c>
      <c r="AT10" s="41">
        <v>0.48599999999999999</v>
      </c>
      <c r="AU10" s="19"/>
      <c r="AV10" s="45">
        <v>171</v>
      </c>
      <c r="AW10" s="42">
        <v>79</v>
      </c>
      <c r="AX10" s="42">
        <v>0</v>
      </c>
      <c r="AY10" s="41">
        <v>0.46198830409356723</v>
      </c>
      <c r="AZ10" s="42">
        <v>4</v>
      </c>
      <c r="BA10" s="18"/>
      <c r="BB10" s="45">
        <v>30</v>
      </c>
      <c r="BC10" s="42">
        <v>12</v>
      </c>
      <c r="BD10" s="42">
        <v>0</v>
      </c>
      <c r="BE10" s="41">
        <v>0.4</v>
      </c>
      <c r="BF10" s="17"/>
      <c r="BG10" s="45">
        <v>201</v>
      </c>
      <c r="BH10" s="42">
        <v>91</v>
      </c>
      <c r="BI10" s="42">
        <v>0</v>
      </c>
      <c r="BJ10" s="41">
        <v>0.45273631840796019</v>
      </c>
      <c r="BK10" s="42">
        <v>5</v>
      </c>
      <c r="BL10" s="14"/>
      <c r="BM10" s="11">
        <v>56</v>
      </c>
      <c r="BN10" s="12">
        <v>18</v>
      </c>
      <c r="BO10" s="12">
        <v>0</v>
      </c>
      <c r="BP10" s="31">
        <v>0.32142857142857145</v>
      </c>
      <c r="BQ10" s="13"/>
      <c r="BR10" s="11">
        <v>257</v>
      </c>
      <c r="BS10" s="12">
        <v>109</v>
      </c>
      <c r="BT10" s="12">
        <v>0</v>
      </c>
      <c r="BU10" s="31">
        <v>0.42412451361867703</v>
      </c>
      <c r="BV10" s="12">
        <v>6</v>
      </c>
      <c r="BW10" s="32"/>
      <c r="BX10" s="12">
        <v>43</v>
      </c>
      <c r="BY10" s="12">
        <v>16</v>
      </c>
      <c r="BZ10" s="12">
        <v>1</v>
      </c>
      <c r="CA10" s="31">
        <v>0.37209302325581395</v>
      </c>
      <c r="CB10" s="44"/>
      <c r="CC10" s="11">
        <v>300</v>
      </c>
      <c r="CD10" s="12">
        <v>125</v>
      </c>
      <c r="CE10" s="12">
        <v>1</v>
      </c>
      <c r="CF10" s="50">
        <f t="shared" si="6"/>
        <v>0.41666666666666669</v>
      </c>
      <c r="CG10" s="12">
        <v>7</v>
      </c>
      <c r="CH10" s="30">
        <f t="shared" si="0"/>
        <v>300</v>
      </c>
      <c r="CI10" s="30">
        <f t="shared" si="1"/>
        <v>125</v>
      </c>
      <c r="CJ10" s="30">
        <f t="shared" si="2"/>
        <v>1</v>
      </c>
      <c r="CK10" s="6">
        <f t="shared" si="3"/>
        <v>0.41666666666666669</v>
      </c>
      <c r="CL10" s="5" t="str">
        <f t="shared" si="4"/>
        <v>OK</v>
      </c>
    </row>
    <row r="11" spans="1:91" ht="13.8">
      <c r="A11" s="38" t="s">
        <v>669</v>
      </c>
      <c r="B11" s="29" t="s">
        <v>668</v>
      </c>
      <c r="C11" s="38" t="str">
        <f t="shared" si="5"/>
        <v>LOREN ALLEN</v>
      </c>
      <c r="D11" s="42"/>
      <c r="E11" s="42"/>
      <c r="F11" s="42"/>
      <c r="G11" s="41"/>
      <c r="H11" s="42"/>
      <c r="I11" s="26"/>
      <c r="J11" s="45"/>
      <c r="K11" s="42"/>
      <c r="L11" s="42"/>
      <c r="M11" s="41"/>
      <c r="N11" s="25"/>
      <c r="O11" s="45"/>
      <c r="P11" s="42"/>
      <c r="Q11" s="42"/>
      <c r="R11" s="41"/>
      <c r="S11" s="42"/>
      <c r="T11" s="24"/>
      <c r="U11" s="45"/>
      <c r="V11" s="42"/>
      <c r="W11" s="42"/>
      <c r="X11" s="41"/>
      <c r="Y11" s="23"/>
      <c r="Z11" s="45"/>
      <c r="AA11" s="42"/>
      <c r="AB11" s="42"/>
      <c r="AC11" s="41"/>
      <c r="AD11" s="42"/>
      <c r="AE11" s="22"/>
      <c r="AF11" s="45"/>
      <c r="AG11" s="42"/>
      <c r="AH11" s="42"/>
      <c r="AI11" s="41"/>
      <c r="AJ11" s="21"/>
      <c r="AK11" s="45"/>
      <c r="AL11" s="42"/>
      <c r="AM11" s="42"/>
      <c r="AN11" s="41"/>
      <c r="AO11" s="42"/>
      <c r="AP11" s="20"/>
      <c r="AQ11" s="45"/>
      <c r="AR11" s="42"/>
      <c r="AS11" s="42"/>
      <c r="AT11" s="41"/>
      <c r="AU11" s="19"/>
      <c r="AV11" s="45"/>
      <c r="AW11" s="42"/>
      <c r="AX11" s="42"/>
      <c r="AY11" s="41"/>
      <c r="AZ11" s="42"/>
      <c r="BA11" s="18"/>
      <c r="BB11" s="45">
        <v>64</v>
      </c>
      <c r="BC11" s="42">
        <v>35</v>
      </c>
      <c r="BD11" s="42">
        <v>9</v>
      </c>
      <c r="BE11" s="41">
        <v>0.546875</v>
      </c>
      <c r="BF11" s="17"/>
      <c r="BG11" s="45">
        <v>64</v>
      </c>
      <c r="BH11" s="42">
        <v>35</v>
      </c>
      <c r="BI11" s="42">
        <v>9</v>
      </c>
      <c r="BJ11" s="41">
        <v>0.546875</v>
      </c>
      <c r="BK11" s="42">
        <v>1</v>
      </c>
      <c r="BL11" s="14"/>
      <c r="BM11" s="11">
        <v>58</v>
      </c>
      <c r="BN11" s="12">
        <v>35</v>
      </c>
      <c r="BO11" s="12">
        <v>2</v>
      </c>
      <c r="BP11" s="31">
        <v>0.60344827586206895</v>
      </c>
      <c r="BQ11" s="13"/>
      <c r="BR11" s="11">
        <v>122</v>
      </c>
      <c r="BS11" s="12">
        <v>70</v>
      </c>
      <c r="BT11" s="12">
        <v>11</v>
      </c>
      <c r="BU11" s="31">
        <v>0.57377049180327866</v>
      </c>
      <c r="BV11" s="12">
        <v>2</v>
      </c>
      <c r="BW11" s="32"/>
      <c r="BX11" s="12">
        <v>54</v>
      </c>
      <c r="BY11" s="12">
        <v>36</v>
      </c>
      <c r="BZ11" s="12">
        <v>3</v>
      </c>
      <c r="CA11" s="31">
        <v>0.66666666666666663</v>
      </c>
      <c r="CB11" s="44"/>
      <c r="CC11" s="11">
        <v>176</v>
      </c>
      <c r="CD11" s="12">
        <v>106</v>
      </c>
      <c r="CE11" s="12">
        <v>14</v>
      </c>
      <c r="CF11" s="50">
        <f t="shared" si="6"/>
        <v>0.60227272727272729</v>
      </c>
      <c r="CG11" s="12">
        <v>3</v>
      </c>
      <c r="CH11" s="30">
        <f t="shared" si="0"/>
        <v>176</v>
      </c>
      <c r="CI11" s="30">
        <f t="shared" si="1"/>
        <v>106</v>
      </c>
      <c r="CJ11" s="30">
        <f t="shared" si="2"/>
        <v>14</v>
      </c>
      <c r="CK11" s="6">
        <f t="shared" si="3"/>
        <v>0.60227272727272729</v>
      </c>
      <c r="CL11" s="5" t="str">
        <f t="shared" si="4"/>
        <v>OK</v>
      </c>
    </row>
    <row r="12" spans="1:91" ht="14.4">
      <c r="A12" s="38" t="s">
        <v>362</v>
      </c>
      <c r="B12" s="29" t="s">
        <v>667</v>
      </c>
      <c r="C12" s="38" t="str">
        <f t="shared" si="5"/>
        <v>RICK ANDERSON</v>
      </c>
      <c r="D12" s="42">
        <v>989</v>
      </c>
      <c r="E12" s="42">
        <v>619</v>
      </c>
      <c r="F12" s="42">
        <v>30</v>
      </c>
      <c r="G12" s="41">
        <v>0.62588473205257833</v>
      </c>
      <c r="H12" s="42">
        <v>17</v>
      </c>
      <c r="I12" s="26"/>
      <c r="J12" s="45">
        <v>51</v>
      </c>
      <c r="K12" s="42">
        <v>31</v>
      </c>
      <c r="L12" s="42">
        <v>0</v>
      </c>
      <c r="M12" s="41">
        <v>0.60799999999999998</v>
      </c>
      <c r="N12" s="25"/>
      <c r="O12" s="45">
        <v>1040</v>
      </c>
      <c r="P12" s="42">
        <v>650</v>
      </c>
      <c r="Q12" s="42">
        <v>30</v>
      </c>
      <c r="R12" s="41">
        <v>0.625</v>
      </c>
      <c r="S12" s="42">
        <v>18</v>
      </c>
      <c r="T12" s="24"/>
      <c r="U12" s="45">
        <v>9</v>
      </c>
      <c r="V12" s="42">
        <v>6</v>
      </c>
      <c r="W12" s="42">
        <v>0</v>
      </c>
      <c r="X12" s="41">
        <v>0.66700000000000004</v>
      </c>
      <c r="Y12" s="23"/>
      <c r="Z12" s="45">
        <v>1049</v>
      </c>
      <c r="AA12" s="42">
        <v>656</v>
      </c>
      <c r="AB12" s="42">
        <v>30</v>
      </c>
      <c r="AC12" s="41">
        <v>0.62535748331744523</v>
      </c>
      <c r="AD12" s="42">
        <v>19</v>
      </c>
      <c r="AE12" s="22"/>
      <c r="AF12" s="45">
        <v>10</v>
      </c>
      <c r="AG12" s="42">
        <v>4</v>
      </c>
      <c r="AH12" s="42">
        <v>0</v>
      </c>
      <c r="AI12" s="41">
        <v>0.4</v>
      </c>
      <c r="AJ12" s="21"/>
      <c r="AK12" s="45">
        <v>1059</v>
      </c>
      <c r="AL12" s="42">
        <v>660</v>
      </c>
      <c r="AM12" s="42">
        <v>30</v>
      </c>
      <c r="AN12" s="41">
        <v>0.62322946175637395</v>
      </c>
      <c r="AO12" s="42">
        <v>20</v>
      </c>
      <c r="AP12" s="20"/>
      <c r="AQ12" s="45">
        <v>9</v>
      </c>
      <c r="AR12" s="42">
        <v>4</v>
      </c>
      <c r="AS12" s="42">
        <v>0</v>
      </c>
      <c r="AT12" s="41">
        <v>0.44400000000000001</v>
      </c>
      <c r="AU12" s="19"/>
      <c r="AV12" s="45">
        <v>1068</v>
      </c>
      <c r="AW12" s="42">
        <v>664</v>
      </c>
      <c r="AX12" s="42">
        <v>30</v>
      </c>
      <c r="AY12" s="41">
        <v>0.62172284644194753</v>
      </c>
      <c r="AZ12" s="42">
        <v>21</v>
      </c>
      <c r="BA12" s="18"/>
      <c r="BB12" s="45">
        <v>77</v>
      </c>
      <c r="BC12" s="42">
        <v>47</v>
      </c>
      <c r="BD12" s="42">
        <v>0</v>
      </c>
      <c r="BE12" s="41">
        <v>0.61038961038961037</v>
      </c>
      <c r="BF12" s="17"/>
      <c r="BG12" s="45">
        <v>1145</v>
      </c>
      <c r="BH12" s="42">
        <v>711</v>
      </c>
      <c r="BI12" s="42">
        <v>30</v>
      </c>
      <c r="BJ12" s="41">
        <v>0.62096069868995629</v>
      </c>
      <c r="BK12" s="42">
        <v>22</v>
      </c>
      <c r="BL12" s="14"/>
      <c r="BM12" s="11"/>
      <c r="BN12" s="12"/>
      <c r="BO12" s="12"/>
      <c r="BQ12" s="13"/>
      <c r="BR12" s="45">
        <v>1145</v>
      </c>
      <c r="BS12" s="42">
        <v>711</v>
      </c>
      <c r="BT12" s="42">
        <v>30</v>
      </c>
      <c r="BU12" s="41">
        <v>0.62096069868995629</v>
      </c>
      <c r="BV12" s="42">
        <v>22</v>
      </c>
      <c r="BW12" s="32"/>
      <c r="BX12" s="12"/>
      <c r="BY12" s="12"/>
      <c r="BZ12" s="12"/>
      <c r="CA12" s="31"/>
      <c r="CB12" s="9"/>
      <c r="CC12" s="11">
        <v>459</v>
      </c>
      <c r="CD12" s="12">
        <v>327</v>
      </c>
      <c r="CE12" s="12">
        <v>120</v>
      </c>
      <c r="CF12" s="50">
        <f t="shared" si="6"/>
        <v>0.71241830065359479</v>
      </c>
      <c r="CG12" s="12">
        <v>8</v>
      </c>
      <c r="CH12" s="30">
        <f t="shared" si="0"/>
        <v>1145</v>
      </c>
      <c r="CI12" s="30">
        <f t="shared" si="1"/>
        <v>711</v>
      </c>
      <c r="CJ12" s="30">
        <f t="shared" si="2"/>
        <v>30</v>
      </c>
      <c r="CK12" s="6">
        <f t="shared" si="3"/>
        <v>0.62096069868995629</v>
      </c>
      <c r="CL12" s="1553" t="s">
        <v>1784</v>
      </c>
      <c r="CM12" s="1552" t="s">
        <v>1789</v>
      </c>
    </row>
    <row r="13" spans="1:91" ht="13.8">
      <c r="A13" s="38" t="s">
        <v>277</v>
      </c>
      <c r="B13" s="28" t="s">
        <v>666</v>
      </c>
      <c r="C13" s="38" t="str">
        <f t="shared" si="5"/>
        <v>DON ARMSTRONG</v>
      </c>
      <c r="D13" s="11">
        <v>1118</v>
      </c>
      <c r="E13" s="12">
        <v>508</v>
      </c>
      <c r="F13" s="12">
        <v>17</v>
      </c>
      <c r="G13" s="50">
        <f>E13/D13</f>
        <v>0.45438282647584971</v>
      </c>
      <c r="H13" s="12">
        <v>24</v>
      </c>
      <c r="I13" s="26"/>
      <c r="J13" s="45"/>
      <c r="K13" s="42"/>
      <c r="L13" s="42"/>
      <c r="M13" s="41"/>
      <c r="N13" s="25"/>
      <c r="O13" s="45"/>
      <c r="P13" s="42"/>
      <c r="Q13" s="42"/>
      <c r="R13" s="41"/>
      <c r="S13" s="42"/>
      <c r="T13" s="24"/>
      <c r="U13" s="45"/>
      <c r="V13" s="42"/>
      <c r="W13" s="42"/>
      <c r="X13" s="41"/>
      <c r="Y13" s="23"/>
      <c r="Z13" s="45"/>
      <c r="AA13" s="42"/>
      <c r="AB13" s="42"/>
      <c r="AC13" s="41"/>
      <c r="AD13" s="42"/>
      <c r="AE13" s="22"/>
      <c r="AF13" s="45"/>
      <c r="AG13" s="42"/>
      <c r="AH13" s="42"/>
      <c r="AI13" s="41"/>
      <c r="AJ13" s="21"/>
      <c r="AK13" s="45"/>
      <c r="AL13" s="42"/>
      <c r="AM13" s="42"/>
      <c r="AN13" s="41"/>
      <c r="AO13" s="42"/>
      <c r="AP13" s="20"/>
      <c r="AQ13" s="45"/>
      <c r="AR13" s="42"/>
      <c r="AS13" s="42"/>
      <c r="AT13" s="41"/>
      <c r="AU13" s="19"/>
      <c r="AV13" s="45"/>
      <c r="AW13" s="42"/>
      <c r="AX13" s="42"/>
      <c r="AY13" s="41"/>
      <c r="AZ13" s="42"/>
      <c r="BA13" s="18"/>
      <c r="BB13" s="45"/>
      <c r="BC13" s="42"/>
      <c r="BD13" s="42"/>
      <c r="BE13" s="41"/>
      <c r="BF13" s="17"/>
      <c r="BG13" s="45">
        <v>1118</v>
      </c>
      <c r="BH13" s="42">
        <v>508</v>
      </c>
      <c r="BI13" s="42">
        <v>17</v>
      </c>
      <c r="BJ13" s="41">
        <v>0.45400000000000001</v>
      </c>
      <c r="BK13" s="42">
        <v>24</v>
      </c>
      <c r="BL13" s="14"/>
      <c r="BM13" s="11"/>
      <c r="BN13" s="12"/>
      <c r="BO13" s="12"/>
      <c r="BQ13" s="13"/>
      <c r="BR13" s="45">
        <v>1118</v>
      </c>
      <c r="BS13" s="42">
        <v>508</v>
      </c>
      <c r="BT13" s="42">
        <v>17</v>
      </c>
      <c r="BU13" s="41">
        <v>0.45400000000000001</v>
      </c>
      <c r="BV13" s="42">
        <v>24</v>
      </c>
      <c r="BW13" s="32"/>
      <c r="BX13" s="12"/>
      <c r="BY13" s="12"/>
      <c r="BZ13" s="12"/>
      <c r="CA13" s="31"/>
      <c r="CB13" s="9"/>
      <c r="CC13" s="11">
        <v>1118</v>
      </c>
      <c r="CD13" s="12">
        <v>508</v>
      </c>
      <c r="CE13" s="12">
        <v>17</v>
      </c>
      <c r="CF13" s="50">
        <f t="shared" si="6"/>
        <v>0.45438282647584971</v>
      </c>
      <c r="CG13" s="12">
        <v>24</v>
      </c>
      <c r="CH13" s="30">
        <f t="shared" si="0"/>
        <v>1118</v>
      </c>
      <c r="CI13" s="30">
        <f t="shared" si="1"/>
        <v>508</v>
      </c>
      <c r="CJ13" s="30">
        <f t="shared" si="2"/>
        <v>17</v>
      </c>
      <c r="CK13" s="6">
        <f t="shared" si="3"/>
        <v>0.45438282647584971</v>
      </c>
      <c r="CL13" s="5" t="str">
        <f t="shared" si="4"/>
        <v>OK</v>
      </c>
    </row>
    <row r="14" spans="1:91" ht="13.8">
      <c r="A14" s="38" t="s">
        <v>296</v>
      </c>
      <c r="B14" s="39" t="s">
        <v>665</v>
      </c>
      <c r="C14" s="38" t="str">
        <f t="shared" si="5"/>
        <v>BOB ARNOLD</v>
      </c>
      <c r="D14" s="11">
        <v>374</v>
      </c>
      <c r="E14" s="12">
        <v>179</v>
      </c>
      <c r="F14" s="12">
        <v>2</v>
      </c>
      <c r="G14" s="50">
        <f>E14/D14</f>
        <v>0.47860962566844922</v>
      </c>
      <c r="H14" s="12">
        <v>15</v>
      </c>
      <c r="I14" s="26"/>
      <c r="J14" s="45"/>
      <c r="K14" s="42"/>
      <c r="L14" s="42"/>
      <c r="M14" s="41"/>
      <c r="N14" s="25"/>
      <c r="O14" s="45"/>
      <c r="P14" s="42"/>
      <c r="Q14" s="42"/>
      <c r="R14" s="41"/>
      <c r="S14" s="42"/>
      <c r="T14" s="24"/>
      <c r="U14" s="45"/>
      <c r="V14" s="42"/>
      <c r="W14" s="42"/>
      <c r="X14" s="41"/>
      <c r="Y14" s="23"/>
      <c r="Z14" s="45"/>
      <c r="AA14" s="42"/>
      <c r="AB14" s="42"/>
      <c r="AC14" s="41"/>
      <c r="AD14" s="42"/>
      <c r="AE14" s="22"/>
      <c r="AF14" s="45"/>
      <c r="AG14" s="42"/>
      <c r="AH14" s="42"/>
      <c r="AI14" s="41"/>
      <c r="AJ14" s="21"/>
      <c r="AK14" s="45"/>
      <c r="AL14" s="42"/>
      <c r="AM14" s="42"/>
      <c r="AN14" s="41"/>
      <c r="AO14" s="42"/>
      <c r="AP14" s="20"/>
      <c r="AQ14" s="45"/>
      <c r="AR14" s="42"/>
      <c r="AS14" s="42"/>
      <c r="AT14" s="41"/>
      <c r="AU14" s="19"/>
      <c r="AV14" s="45"/>
      <c r="AW14" s="42"/>
      <c r="AX14" s="42"/>
      <c r="AY14" s="41"/>
      <c r="AZ14" s="42">
        <v>15</v>
      </c>
      <c r="BA14" s="18"/>
      <c r="BB14" s="45"/>
      <c r="BC14" s="42"/>
      <c r="BD14" s="42"/>
      <c r="BE14" s="41"/>
      <c r="BF14" s="17"/>
      <c r="BG14" s="45">
        <v>374</v>
      </c>
      <c r="BH14" s="42">
        <v>179</v>
      </c>
      <c r="BI14" s="42">
        <v>2</v>
      </c>
      <c r="BJ14" s="41">
        <v>0.47899999999999998</v>
      </c>
      <c r="BK14" s="42">
        <v>15</v>
      </c>
      <c r="BL14" s="14"/>
      <c r="BM14" s="11"/>
      <c r="BN14" s="12"/>
      <c r="BO14" s="12"/>
      <c r="BQ14" s="13"/>
      <c r="BR14" s="45">
        <v>374</v>
      </c>
      <c r="BS14" s="42">
        <v>179</v>
      </c>
      <c r="BT14" s="42">
        <v>2</v>
      </c>
      <c r="BU14" s="41">
        <v>0.47899999999999998</v>
      </c>
      <c r="BV14" s="42">
        <v>15</v>
      </c>
      <c r="BW14" s="32"/>
      <c r="BX14" s="12"/>
      <c r="BY14" s="12"/>
      <c r="BZ14" s="12"/>
      <c r="CA14" s="31"/>
      <c r="CB14" s="9"/>
      <c r="CC14" s="11">
        <v>374</v>
      </c>
      <c r="CD14" s="12">
        <v>179</v>
      </c>
      <c r="CE14" s="12">
        <v>2</v>
      </c>
      <c r="CF14" s="50">
        <f t="shared" si="6"/>
        <v>0.47860962566844922</v>
      </c>
      <c r="CG14" s="12">
        <v>15</v>
      </c>
      <c r="CH14" s="30">
        <f t="shared" si="0"/>
        <v>374</v>
      </c>
      <c r="CI14" s="30">
        <f t="shared" si="1"/>
        <v>179</v>
      </c>
      <c r="CJ14" s="30">
        <f t="shared" si="2"/>
        <v>2</v>
      </c>
      <c r="CK14" s="6">
        <f t="shared" si="3"/>
        <v>0.47860962566844922</v>
      </c>
      <c r="CL14" s="5" t="str">
        <f t="shared" si="4"/>
        <v>OK</v>
      </c>
    </row>
    <row r="15" spans="1:91" ht="13.8">
      <c r="A15" s="38" t="s">
        <v>313</v>
      </c>
      <c r="B15" s="29" t="s">
        <v>665</v>
      </c>
      <c r="C15" s="38" t="str">
        <f t="shared" si="5"/>
        <v>JIM ARNOLD</v>
      </c>
      <c r="D15" s="11">
        <v>1179</v>
      </c>
      <c r="E15" s="12">
        <v>564</v>
      </c>
      <c r="F15" s="12">
        <v>20</v>
      </c>
      <c r="G15" s="50">
        <f>E15/D15</f>
        <v>0.47837150127226463</v>
      </c>
      <c r="H15" s="12">
        <v>24</v>
      </c>
      <c r="I15" s="26"/>
      <c r="J15" s="45"/>
      <c r="K15" s="42"/>
      <c r="L15" s="42"/>
      <c r="M15" s="41"/>
      <c r="N15" s="25"/>
      <c r="O15" s="45"/>
      <c r="P15" s="42"/>
      <c r="Q15" s="42"/>
      <c r="R15" s="41"/>
      <c r="S15" s="42"/>
      <c r="T15" s="24"/>
      <c r="U15" s="45"/>
      <c r="V15" s="42"/>
      <c r="W15" s="42"/>
      <c r="X15" s="41"/>
      <c r="Y15" s="23"/>
      <c r="Z15" s="45"/>
      <c r="AA15" s="42"/>
      <c r="AB15" s="42"/>
      <c r="AC15" s="41"/>
      <c r="AD15" s="42"/>
      <c r="AE15" s="22"/>
      <c r="AF15" s="45"/>
      <c r="AG15" s="42"/>
      <c r="AH15" s="42"/>
      <c r="AI15" s="41"/>
      <c r="AJ15" s="21"/>
      <c r="AK15" s="45"/>
      <c r="AL15" s="42"/>
      <c r="AM15" s="42"/>
      <c r="AN15" s="41"/>
      <c r="AO15" s="42"/>
      <c r="AP15" s="20"/>
      <c r="AQ15" s="45"/>
      <c r="AR15" s="42"/>
      <c r="AS15" s="42"/>
      <c r="AT15" s="41"/>
      <c r="AU15" s="19"/>
      <c r="AV15" s="45">
        <v>1179</v>
      </c>
      <c r="AW15" s="42">
        <v>564</v>
      </c>
      <c r="AX15" s="42">
        <v>0</v>
      </c>
      <c r="AY15" s="41">
        <v>0.47837150127226463</v>
      </c>
      <c r="AZ15" s="42">
        <v>24</v>
      </c>
      <c r="BA15" s="18"/>
      <c r="BB15" s="45"/>
      <c r="BC15" s="42"/>
      <c r="BD15" s="42"/>
      <c r="BE15" s="41"/>
      <c r="BF15" s="17"/>
      <c r="BG15" s="45">
        <v>1179</v>
      </c>
      <c r="BH15" s="42">
        <v>564</v>
      </c>
      <c r="BI15" s="42">
        <v>20</v>
      </c>
      <c r="BJ15" s="41">
        <v>0.47799999999999998</v>
      </c>
      <c r="BK15" s="42">
        <v>24</v>
      </c>
      <c r="BL15" s="14"/>
      <c r="BM15" s="11"/>
      <c r="BN15" s="12"/>
      <c r="BO15" s="12"/>
      <c r="BQ15" s="13"/>
      <c r="BR15" s="45">
        <v>1179</v>
      </c>
      <c r="BS15" s="42">
        <v>564</v>
      </c>
      <c r="BT15" s="42">
        <v>20</v>
      </c>
      <c r="BU15" s="41">
        <v>0.47799999999999998</v>
      </c>
      <c r="BV15" s="42">
        <v>24</v>
      </c>
      <c r="BW15" s="32"/>
      <c r="BX15" s="12"/>
      <c r="BY15" s="12"/>
      <c r="BZ15" s="12"/>
      <c r="CA15" s="31"/>
      <c r="CB15" s="9"/>
      <c r="CC15" s="11">
        <v>1179</v>
      </c>
      <c r="CD15" s="12">
        <v>564</v>
      </c>
      <c r="CE15" s="12">
        <v>20</v>
      </c>
      <c r="CF15" s="50">
        <f t="shared" si="6"/>
        <v>0.47837150127226463</v>
      </c>
      <c r="CG15" s="12">
        <v>24</v>
      </c>
      <c r="CH15" s="30">
        <f t="shared" si="0"/>
        <v>1179</v>
      </c>
      <c r="CI15" s="30">
        <f t="shared" si="1"/>
        <v>564</v>
      </c>
      <c r="CJ15" s="30">
        <f t="shared" si="2"/>
        <v>20</v>
      </c>
      <c r="CK15" s="6">
        <f t="shared" si="3"/>
        <v>0.47837150127226463</v>
      </c>
      <c r="CL15" s="5" t="str">
        <f t="shared" si="4"/>
        <v>OK</v>
      </c>
    </row>
    <row r="16" spans="1:91" ht="13.8">
      <c r="A16" s="38" t="s">
        <v>348</v>
      </c>
      <c r="B16" s="29" t="s">
        <v>664</v>
      </c>
      <c r="C16" s="38" t="str">
        <f t="shared" si="5"/>
        <v>TOM ARTHUR SR.</v>
      </c>
      <c r="D16" s="11">
        <v>587</v>
      </c>
      <c r="E16" s="12">
        <v>288</v>
      </c>
      <c r="F16" s="12">
        <v>14</v>
      </c>
      <c r="G16" s="50">
        <f>E16/D16</f>
        <v>0.49063032367972742</v>
      </c>
      <c r="H16" s="12">
        <v>15</v>
      </c>
      <c r="I16" s="26"/>
      <c r="J16" s="45"/>
      <c r="K16" s="42"/>
      <c r="L16" s="42"/>
      <c r="M16" s="41"/>
      <c r="N16" s="25"/>
      <c r="O16" s="45"/>
      <c r="P16" s="42"/>
      <c r="Q16" s="42"/>
      <c r="R16" s="41"/>
      <c r="S16" s="42"/>
      <c r="T16" s="24"/>
      <c r="U16" s="45"/>
      <c r="V16" s="42"/>
      <c r="W16" s="42"/>
      <c r="X16" s="41"/>
      <c r="Y16" s="23"/>
      <c r="Z16" s="45"/>
      <c r="AA16" s="42"/>
      <c r="AB16" s="42"/>
      <c r="AC16" s="41"/>
      <c r="AD16" s="42"/>
      <c r="AE16" s="22"/>
      <c r="AF16" s="45"/>
      <c r="AG16" s="42"/>
      <c r="AH16" s="42"/>
      <c r="AI16" s="41"/>
      <c r="AJ16" s="21"/>
      <c r="AK16" s="45"/>
      <c r="AL16" s="42"/>
      <c r="AM16" s="42"/>
      <c r="AN16" s="41"/>
      <c r="AO16" s="42"/>
      <c r="AP16" s="20"/>
      <c r="AQ16" s="45"/>
      <c r="AR16" s="42"/>
      <c r="AS16" s="42"/>
      <c r="AT16" s="41"/>
      <c r="AU16" s="19"/>
      <c r="AV16" s="45" t="s">
        <v>280</v>
      </c>
      <c r="AW16" s="42" t="s">
        <v>280</v>
      </c>
      <c r="AX16" s="42" t="s">
        <v>280</v>
      </c>
      <c r="AY16" s="41" t="s">
        <v>280</v>
      </c>
      <c r="AZ16" s="42">
        <v>15</v>
      </c>
      <c r="BA16" s="18"/>
      <c r="BB16" s="45"/>
      <c r="BC16" s="42"/>
      <c r="BD16" s="42"/>
      <c r="BE16" s="41"/>
      <c r="BF16" s="17"/>
      <c r="BG16" s="45">
        <v>587</v>
      </c>
      <c r="BH16" s="42">
        <v>288</v>
      </c>
      <c r="BI16" s="42">
        <v>14</v>
      </c>
      <c r="BJ16" s="41">
        <v>0.49099999999999999</v>
      </c>
      <c r="BK16" s="42">
        <v>15</v>
      </c>
      <c r="BL16" s="14"/>
      <c r="BM16" s="11"/>
      <c r="BN16" s="12"/>
      <c r="BO16" s="12"/>
      <c r="BQ16" s="13"/>
      <c r="BR16" s="45">
        <v>587</v>
      </c>
      <c r="BS16" s="42">
        <v>288</v>
      </c>
      <c r="BT16" s="42">
        <v>14</v>
      </c>
      <c r="BU16" s="41">
        <v>0.49099999999999999</v>
      </c>
      <c r="BV16" s="42">
        <v>15</v>
      </c>
      <c r="BW16" s="32"/>
      <c r="BX16" s="12"/>
      <c r="BY16" s="12"/>
      <c r="BZ16" s="12"/>
      <c r="CA16" s="31"/>
      <c r="CB16" s="9"/>
      <c r="CC16" s="11">
        <v>587</v>
      </c>
      <c r="CD16" s="12">
        <v>288</v>
      </c>
      <c r="CE16" s="12">
        <v>14</v>
      </c>
      <c r="CF16" s="50">
        <f t="shared" si="6"/>
        <v>0.49063032367972742</v>
      </c>
      <c r="CG16" s="12">
        <v>15</v>
      </c>
      <c r="CH16" s="30">
        <f t="shared" si="0"/>
        <v>587</v>
      </c>
      <c r="CI16" s="30">
        <f t="shared" si="1"/>
        <v>288</v>
      </c>
      <c r="CJ16" s="30">
        <f t="shared" si="2"/>
        <v>14</v>
      </c>
      <c r="CK16" s="6">
        <f t="shared" si="3"/>
        <v>0.49063032367972742</v>
      </c>
      <c r="CL16" s="5" t="str">
        <f t="shared" si="4"/>
        <v>OK</v>
      </c>
    </row>
    <row r="17" spans="1:92" ht="13.8">
      <c r="A17" s="38" t="s">
        <v>391</v>
      </c>
      <c r="B17" s="29" t="s">
        <v>663</v>
      </c>
      <c r="C17" s="38" t="str">
        <f t="shared" si="5"/>
        <v>LARRY ATORTHY</v>
      </c>
      <c r="D17" s="42"/>
      <c r="E17" s="42"/>
      <c r="F17" s="42"/>
      <c r="G17" s="41"/>
      <c r="H17" s="42"/>
      <c r="I17" s="26"/>
      <c r="J17" s="45"/>
      <c r="K17" s="42"/>
      <c r="L17" s="42"/>
      <c r="M17" s="41"/>
      <c r="N17" s="25"/>
      <c r="O17" s="45"/>
      <c r="P17" s="42"/>
      <c r="Q17" s="42"/>
      <c r="R17" s="41"/>
      <c r="S17" s="42"/>
      <c r="T17" s="24"/>
      <c r="U17" s="45"/>
      <c r="V17" s="42"/>
      <c r="W17" s="42"/>
      <c r="X17" s="41"/>
      <c r="Y17" s="23"/>
      <c r="Z17" s="45"/>
      <c r="AA17" s="42"/>
      <c r="AB17" s="42"/>
      <c r="AC17" s="41"/>
      <c r="AD17" s="42"/>
      <c r="AE17" s="22"/>
      <c r="AF17" s="45"/>
      <c r="AG17" s="42"/>
      <c r="AH17" s="42"/>
      <c r="AI17" s="41"/>
      <c r="AJ17" s="21"/>
      <c r="AK17" s="45"/>
      <c r="AL17" s="42"/>
      <c r="AM17" s="42"/>
      <c r="AN17" s="41"/>
      <c r="AO17" s="42"/>
      <c r="AP17" s="20"/>
      <c r="AQ17" s="45"/>
      <c r="AR17" s="42"/>
      <c r="AS17" s="42"/>
      <c r="AT17" s="41"/>
      <c r="AU17" s="19"/>
      <c r="AV17" s="45"/>
      <c r="AW17" s="42"/>
      <c r="AX17" s="42"/>
      <c r="AY17" s="41"/>
      <c r="AZ17" s="42"/>
      <c r="BA17" s="18"/>
      <c r="BB17" s="45">
        <v>37</v>
      </c>
      <c r="BC17" s="42">
        <v>25</v>
      </c>
      <c r="BD17" s="42">
        <v>2</v>
      </c>
      <c r="BE17" s="41">
        <v>0.67567567567567566</v>
      </c>
      <c r="BF17" s="17"/>
      <c r="BG17" s="45">
        <v>37</v>
      </c>
      <c r="BH17" s="42">
        <v>25</v>
      </c>
      <c r="BI17" s="42">
        <v>2</v>
      </c>
      <c r="BJ17" s="41">
        <v>0.67567567567567566</v>
      </c>
      <c r="BK17" s="42">
        <v>1</v>
      </c>
      <c r="BL17" s="14"/>
      <c r="BM17" s="11">
        <v>52</v>
      </c>
      <c r="BN17" s="12">
        <v>34</v>
      </c>
      <c r="BO17" s="12">
        <v>0</v>
      </c>
      <c r="BP17" s="50">
        <v>0.65384615384615385</v>
      </c>
      <c r="BQ17" s="13"/>
      <c r="BR17" s="11">
        <v>89</v>
      </c>
      <c r="BS17" s="12">
        <v>59</v>
      </c>
      <c r="BT17" s="12">
        <v>2</v>
      </c>
      <c r="BU17" s="31">
        <v>0.6629213483146067</v>
      </c>
      <c r="BV17" s="12">
        <v>2</v>
      </c>
      <c r="BW17" s="32"/>
      <c r="BX17" s="12">
        <v>70</v>
      </c>
      <c r="BY17" s="12">
        <v>36</v>
      </c>
      <c r="BZ17" s="12">
        <v>1</v>
      </c>
      <c r="CA17" s="31">
        <v>0.51428571428571423</v>
      </c>
      <c r="CB17" s="44"/>
      <c r="CC17" s="11">
        <v>159</v>
      </c>
      <c r="CD17" s="12">
        <v>95</v>
      </c>
      <c r="CE17" s="12">
        <v>3</v>
      </c>
      <c r="CF17" s="50">
        <f t="shared" si="6"/>
        <v>0.59748427672955973</v>
      </c>
      <c r="CG17" s="12">
        <v>3</v>
      </c>
      <c r="CH17" s="30">
        <f t="shared" si="0"/>
        <v>159</v>
      </c>
      <c r="CI17" s="30">
        <f t="shared" si="1"/>
        <v>95</v>
      </c>
      <c r="CJ17" s="30">
        <f t="shared" si="2"/>
        <v>3</v>
      </c>
      <c r="CK17" s="6">
        <f t="shared" si="3"/>
        <v>0.59748427672955973</v>
      </c>
      <c r="CL17" s="5" t="str">
        <f t="shared" si="4"/>
        <v>OK</v>
      </c>
    </row>
    <row r="18" spans="1:92" ht="13.8">
      <c r="A18" s="38" t="s">
        <v>309</v>
      </c>
      <c r="B18" s="29" t="s">
        <v>662</v>
      </c>
      <c r="C18" s="38" t="str">
        <f t="shared" si="5"/>
        <v>JEFF AUSTIN</v>
      </c>
      <c r="D18" s="45">
        <v>617</v>
      </c>
      <c r="E18" s="42">
        <v>339</v>
      </c>
      <c r="F18" s="42">
        <v>23</v>
      </c>
      <c r="G18" s="41">
        <f>E18/D18</f>
        <v>0.54943273905996759</v>
      </c>
      <c r="H18" s="42"/>
      <c r="I18" s="26"/>
      <c r="J18" s="45"/>
      <c r="K18" s="42"/>
      <c r="L18" s="42"/>
      <c r="M18" s="41"/>
      <c r="N18" s="25"/>
      <c r="O18" s="45"/>
      <c r="P18" s="42"/>
      <c r="Q18" s="42"/>
      <c r="R18" s="41"/>
      <c r="S18" s="42"/>
      <c r="T18" s="24"/>
      <c r="U18" s="45">
        <v>4</v>
      </c>
      <c r="V18" s="42">
        <v>1</v>
      </c>
      <c r="W18" s="42">
        <v>0</v>
      </c>
      <c r="X18" s="41">
        <v>0.25</v>
      </c>
      <c r="Y18" s="23"/>
      <c r="Z18" s="45">
        <v>4</v>
      </c>
      <c r="AA18" s="42">
        <v>1</v>
      </c>
      <c r="AB18" s="42">
        <v>0</v>
      </c>
      <c r="AC18" s="41">
        <v>0.25</v>
      </c>
      <c r="AD18" s="42">
        <v>1</v>
      </c>
      <c r="AE18" s="22"/>
      <c r="AF18" s="45"/>
      <c r="AG18" s="42"/>
      <c r="AH18" s="42"/>
      <c r="AI18" s="41"/>
      <c r="AJ18" s="21"/>
      <c r="AK18" s="45">
        <v>4</v>
      </c>
      <c r="AL18" s="42">
        <v>1</v>
      </c>
      <c r="AM18" s="42">
        <v>0</v>
      </c>
      <c r="AN18" s="41">
        <v>0.25</v>
      </c>
      <c r="AO18" s="42">
        <v>2</v>
      </c>
      <c r="AP18" s="20"/>
      <c r="AQ18" s="45"/>
      <c r="AR18" s="42"/>
      <c r="AS18" s="42"/>
      <c r="AT18" s="41"/>
      <c r="AU18" s="19"/>
      <c r="AV18" s="45">
        <v>4</v>
      </c>
      <c r="AW18" s="42">
        <v>1</v>
      </c>
      <c r="AX18" s="42">
        <v>0</v>
      </c>
      <c r="AY18" s="41">
        <v>0.25</v>
      </c>
      <c r="AZ18" s="42">
        <v>2</v>
      </c>
      <c r="BA18" s="18"/>
      <c r="BB18" s="45"/>
      <c r="BC18" s="42"/>
      <c r="BD18" s="42"/>
      <c r="BE18" s="41"/>
      <c r="BF18" s="17"/>
      <c r="BG18" s="45">
        <v>621</v>
      </c>
      <c r="BH18" s="42">
        <v>340</v>
      </c>
      <c r="BI18" s="42">
        <v>23</v>
      </c>
      <c r="BJ18" s="41">
        <v>0.54800000000000004</v>
      </c>
      <c r="BK18" s="42">
        <v>9</v>
      </c>
      <c r="BL18" s="14"/>
      <c r="BM18" s="11"/>
      <c r="BN18" s="12"/>
      <c r="BO18" s="12"/>
      <c r="BQ18" s="13"/>
      <c r="BR18" s="45">
        <v>621</v>
      </c>
      <c r="BS18" s="42">
        <v>340</v>
      </c>
      <c r="BT18" s="42">
        <v>23</v>
      </c>
      <c r="BU18" s="41">
        <v>0.54800000000000004</v>
      </c>
      <c r="BV18" s="42">
        <v>9</v>
      </c>
      <c r="BW18" s="32"/>
      <c r="BX18" s="12"/>
      <c r="BY18" s="12"/>
      <c r="BZ18" s="12"/>
      <c r="CA18" s="31"/>
      <c r="CB18" s="9"/>
      <c r="CC18" s="11">
        <v>621</v>
      </c>
      <c r="CD18" s="12">
        <v>340</v>
      </c>
      <c r="CE18" s="12">
        <v>23</v>
      </c>
      <c r="CF18" s="50">
        <f t="shared" si="6"/>
        <v>0.54750402576489532</v>
      </c>
      <c r="CG18" s="12">
        <v>9</v>
      </c>
      <c r="CH18" s="30">
        <f t="shared" si="0"/>
        <v>621</v>
      </c>
      <c r="CI18" s="30">
        <f t="shared" si="1"/>
        <v>340</v>
      </c>
      <c r="CJ18" s="30">
        <f t="shared" si="2"/>
        <v>23</v>
      </c>
      <c r="CK18" s="6">
        <f t="shared" si="3"/>
        <v>0.54750402576489532</v>
      </c>
      <c r="CL18" s="5" t="str">
        <f t="shared" si="4"/>
        <v>OK</v>
      </c>
    </row>
    <row r="19" spans="1:92" ht="13.8">
      <c r="A19" s="38" t="s">
        <v>313</v>
      </c>
      <c r="B19" s="29" t="s">
        <v>661</v>
      </c>
      <c r="C19" s="38" t="str">
        <f t="shared" si="5"/>
        <v>JIM AYOTTE</v>
      </c>
      <c r="D19" s="42">
        <v>11</v>
      </c>
      <c r="E19" s="42">
        <v>3</v>
      </c>
      <c r="F19" s="42">
        <v>1</v>
      </c>
      <c r="G19" s="41">
        <v>0.27272727272727271</v>
      </c>
      <c r="H19" s="42">
        <v>0</v>
      </c>
      <c r="I19" s="26"/>
      <c r="J19" s="45">
        <v>68</v>
      </c>
      <c r="K19" s="42">
        <v>39</v>
      </c>
      <c r="L19" s="42">
        <v>5</v>
      </c>
      <c r="M19" s="41">
        <v>0.57399999999999995</v>
      </c>
      <c r="N19" s="25"/>
      <c r="O19" s="45">
        <v>79</v>
      </c>
      <c r="P19" s="42">
        <v>42</v>
      </c>
      <c r="Q19" s="42">
        <v>6</v>
      </c>
      <c r="R19" s="41">
        <v>0.53164556962025311</v>
      </c>
      <c r="S19" s="42">
        <v>1</v>
      </c>
      <c r="T19" s="24"/>
      <c r="U19" s="45">
        <v>60</v>
      </c>
      <c r="V19" s="42">
        <v>33</v>
      </c>
      <c r="W19" s="42">
        <v>0</v>
      </c>
      <c r="X19" s="41">
        <v>0.55000000000000004</v>
      </c>
      <c r="Y19" s="23"/>
      <c r="Z19" s="45">
        <v>139</v>
      </c>
      <c r="AA19" s="42">
        <v>75</v>
      </c>
      <c r="AB19" s="42">
        <v>6</v>
      </c>
      <c r="AC19" s="41">
        <v>0.53956834532374098</v>
      </c>
      <c r="AD19" s="42">
        <v>2</v>
      </c>
      <c r="AE19" s="22"/>
      <c r="AF19" s="45">
        <v>33</v>
      </c>
      <c r="AG19" s="42">
        <v>13</v>
      </c>
      <c r="AH19" s="42">
        <v>0</v>
      </c>
      <c r="AI19" s="41">
        <v>0.39400000000000002</v>
      </c>
      <c r="AJ19" s="21"/>
      <c r="AK19" s="45">
        <v>172</v>
      </c>
      <c r="AL19" s="42">
        <v>88</v>
      </c>
      <c r="AM19" s="42">
        <v>6</v>
      </c>
      <c r="AN19" s="41">
        <v>0.51162790697674421</v>
      </c>
      <c r="AO19" s="42">
        <v>3</v>
      </c>
      <c r="AP19" s="20"/>
      <c r="AQ19" s="45">
        <v>46</v>
      </c>
      <c r="AR19" s="42">
        <v>24</v>
      </c>
      <c r="AS19" s="42">
        <v>1</v>
      </c>
      <c r="AT19" s="41">
        <v>0.52173913043478259</v>
      </c>
      <c r="AU19" s="19"/>
      <c r="AV19" s="45">
        <v>218</v>
      </c>
      <c r="AW19" s="42">
        <v>112</v>
      </c>
      <c r="AX19" s="42">
        <v>7</v>
      </c>
      <c r="AY19" s="41">
        <v>0.51376146788990829</v>
      </c>
      <c r="AZ19" s="42">
        <v>4</v>
      </c>
      <c r="BA19" s="18"/>
      <c r="BB19" s="45">
        <v>63</v>
      </c>
      <c r="BC19" s="42">
        <v>42</v>
      </c>
      <c r="BD19" s="42">
        <v>3</v>
      </c>
      <c r="BE19" s="41">
        <v>0.66666666666666663</v>
      </c>
      <c r="BF19" s="17"/>
      <c r="BG19" s="45">
        <v>281</v>
      </c>
      <c r="BH19" s="42">
        <v>154</v>
      </c>
      <c r="BI19" s="42">
        <v>10</v>
      </c>
      <c r="BJ19" s="41">
        <v>0.54804270462633453</v>
      </c>
      <c r="BK19" s="42">
        <v>5</v>
      </c>
      <c r="BL19" s="14"/>
      <c r="BM19" s="11">
        <v>9</v>
      </c>
      <c r="BN19" s="12">
        <v>5</v>
      </c>
      <c r="BO19" s="12">
        <v>0</v>
      </c>
      <c r="BP19" s="50">
        <v>0.55555555555555558</v>
      </c>
      <c r="BQ19" s="13"/>
      <c r="BR19" s="11">
        <v>290</v>
      </c>
      <c r="BS19" s="12">
        <v>159</v>
      </c>
      <c r="BT19" s="12">
        <v>10</v>
      </c>
      <c r="BU19" s="31">
        <v>0.5482758620689655</v>
      </c>
      <c r="BV19" s="12">
        <v>6</v>
      </c>
      <c r="BW19" s="32"/>
      <c r="BX19" s="12"/>
      <c r="BY19" s="12"/>
      <c r="BZ19" s="12"/>
      <c r="CA19" s="31"/>
      <c r="CB19" s="9"/>
      <c r="CC19" s="11">
        <v>290</v>
      </c>
      <c r="CD19" s="12">
        <v>159</v>
      </c>
      <c r="CE19" s="12">
        <v>10</v>
      </c>
      <c r="CF19" s="50">
        <f t="shared" si="6"/>
        <v>0.5482758620689655</v>
      </c>
      <c r="CG19" s="12">
        <v>6</v>
      </c>
      <c r="CH19" s="30">
        <f t="shared" si="0"/>
        <v>290</v>
      </c>
      <c r="CI19" s="30">
        <f t="shared" si="1"/>
        <v>159</v>
      </c>
      <c r="CJ19" s="30">
        <f t="shared" si="2"/>
        <v>10</v>
      </c>
      <c r="CK19" s="6">
        <f t="shared" si="3"/>
        <v>0.5482758620689655</v>
      </c>
      <c r="CL19" s="5" t="str">
        <f t="shared" si="4"/>
        <v>OK</v>
      </c>
    </row>
    <row r="20" spans="1:92" ht="13.8">
      <c r="A20" s="38" t="s">
        <v>452</v>
      </c>
      <c r="B20" s="29" t="s">
        <v>661</v>
      </c>
      <c r="C20" s="38" t="str">
        <f t="shared" si="5"/>
        <v>JOE AYOTTE</v>
      </c>
      <c r="D20" s="42">
        <v>297</v>
      </c>
      <c r="E20" s="42">
        <v>150</v>
      </c>
      <c r="F20" s="42">
        <v>3</v>
      </c>
      <c r="G20" s="41">
        <v>0.50505050505050508</v>
      </c>
      <c r="H20" s="42">
        <v>5</v>
      </c>
      <c r="I20" s="26"/>
      <c r="J20" s="45">
        <v>58</v>
      </c>
      <c r="K20" s="42">
        <v>28</v>
      </c>
      <c r="L20" s="42">
        <v>1</v>
      </c>
      <c r="M20" s="41">
        <v>0.48299999999999998</v>
      </c>
      <c r="N20" s="25"/>
      <c r="O20" s="45">
        <v>355</v>
      </c>
      <c r="P20" s="42">
        <v>178</v>
      </c>
      <c r="Q20" s="42">
        <v>4</v>
      </c>
      <c r="R20" s="41">
        <v>0.50140845070422535</v>
      </c>
      <c r="S20" s="42">
        <v>6</v>
      </c>
      <c r="T20" s="24"/>
      <c r="U20" s="45">
        <v>55</v>
      </c>
      <c r="V20" s="42">
        <v>32</v>
      </c>
      <c r="W20" s="42">
        <v>1</v>
      </c>
      <c r="X20" s="41">
        <v>0.58199999999999996</v>
      </c>
      <c r="Y20" s="23"/>
      <c r="Z20" s="45">
        <v>410</v>
      </c>
      <c r="AA20" s="42">
        <v>210</v>
      </c>
      <c r="AB20" s="42">
        <v>5</v>
      </c>
      <c r="AC20" s="41">
        <v>0.51219512195121952</v>
      </c>
      <c r="AD20" s="42">
        <v>7</v>
      </c>
      <c r="AE20" s="22"/>
      <c r="AF20" s="45">
        <v>41</v>
      </c>
      <c r="AG20" s="42">
        <v>22</v>
      </c>
      <c r="AH20" s="42">
        <v>0</v>
      </c>
      <c r="AI20" s="41">
        <v>0.53700000000000003</v>
      </c>
      <c r="AJ20" s="21"/>
      <c r="AK20" s="45">
        <v>451</v>
      </c>
      <c r="AL20" s="42">
        <v>232</v>
      </c>
      <c r="AM20" s="42">
        <v>5</v>
      </c>
      <c r="AN20" s="41">
        <v>0.51441241685144123</v>
      </c>
      <c r="AO20" s="42">
        <v>8</v>
      </c>
      <c r="AP20" s="20"/>
      <c r="AQ20" s="45">
        <v>18</v>
      </c>
      <c r="AR20" s="42">
        <v>4</v>
      </c>
      <c r="AS20" s="42">
        <v>0</v>
      </c>
      <c r="AT20" s="41">
        <v>0.222</v>
      </c>
      <c r="AU20" s="19"/>
      <c r="AV20" s="45">
        <v>469</v>
      </c>
      <c r="AW20" s="42">
        <v>236</v>
      </c>
      <c r="AX20" s="42">
        <v>5</v>
      </c>
      <c r="AY20" s="41">
        <v>0.50319829424307039</v>
      </c>
      <c r="AZ20" s="42">
        <v>9</v>
      </c>
      <c r="BA20" s="18"/>
      <c r="BB20" s="45">
        <v>22</v>
      </c>
      <c r="BC20" s="42">
        <v>8</v>
      </c>
      <c r="BD20" s="42">
        <v>0</v>
      </c>
      <c r="BE20" s="41">
        <v>0.36363636363636365</v>
      </c>
      <c r="BF20" s="17"/>
      <c r="BG20" s="45">
        <v>491</v>
      </c>
      <c r="BH20" s="42">
        <v>244</v>
      </c>
      <c r="BI20" s="42">
        <v>5</v>
      </c>
      <c r="BJ20" s="41">
        <v>0.4969450101832994</v>
      </c>
      <c r="BK20" s="42">
        <v>10</v>
      </c>
      <c r="BL20" s="14"/>
      <c r="BM20" s="11">
        <v>0</v>
      </c>
      <c r="BN20" s="12">
        <v>0</v>
      </c>
      <c r="BO20" s="12">
        <v>0</v>
      </c>
      <c r="BP20" s="31">
        <v>0</v>
      </c>
      <c r="BQ20" s="13"/>
      <c r="BR20" s="11">
        <v>491</v>
      </c>
      <c r="BS20" s="12">
        <v>244</v>
      </c>
      <c r="BT20" s="12">
        <v>5</v>
      </c>
      <c r="BU20" s="31">
        <v>0.4969450101832994</v>
      </c>
      <c r="BV20" s="12">
        <v>11</v>
      </c>
      <c r="BW20" s="32"/>
      <c r="BX20" s="12"/>
      <c r="BY20" s="12"/>
      <c r="BZ20" s="12"/>
      <c r="CA20" s="31"/>
      <c r="CB20" s="9"/>
      <c r="CC20" s="11">
        <v>491</v>
      </c>
      <c r="CD20" s="12">
        <v>244</v>
      </c>
      <c r="CE20" s="12">
        <v>5</v>
      </c>
      <c r="CF20" s="50">
        <f t="shared" si="6"/>
        <v>0.4969450101832994</v>
      </c>
      <c r="CG20" s="12">
        <v>11</v>
      </c>
      <c r="CH20" s="30">
        <f t="shared" si="0"/>
        <v>491</v>
      </c>
      <c r="CI20" s="30">
        <f t="shared" si="1"/>
        <v>244</v>
      </c>
      <c r="CJ20" s="30">
        <f t="shared" si="2"/>
        <v>5</v>
      </c>
      <c r="CK20" s="6">
        <f t="shared" si="3"/>
        <v>0.4969450101832994</v>
      </c>
      <c r="CL20" s="5" t="str">
        <f t="shared" si="4"/>
        <v>OK</v>
      </c>
    </row>
    <row r="21" spans="1:92" ht="13.8">
      <c r="A21" s="38" t="s">
        <v>304</v>
      </c>
      <c r="B21" s="54" t="s">
        <v>658</v>
      </c>
      <c r="C21" s="38" t="str">
        <f t="shared" si="5"/>
        <v>BRUCE BAILEY</v>
      </c>
      <c r="D21" s="45">
        <v>1514</v>
      </c>
      <c r="E21" s="42">
        <v>745</v>
      </c>
      <c r="F21" s="42">
        <v>14</v>
      </c>
      <c r="G21" s="41">
        <v>0.49207397622192867</v>
      </c>
      <c r="H21" s="42">
        <v>24</v>
      </c>
      <c r="I21" s="26"/>
      <c r="J21" s="51">
        <v>70</v>
      </c>
      <c r="K21" s="51">
        <v>34</v>
      </c>
      <c r="L21" s="51">
        <v>0</v>
      </c>
      <c r="M21" s="52">
        <v>0.48599999999999999</v>
      </c>
      <c r="N21" s="25"/>
      <c r="O21" s="51">
        <v>1584</v>
      </c>
      <c r="P21" s="51">
        <v>779</v>
      </c>
      <c r="Q21" s="51">
        <v>14</v>
      </c>
      <c r="R21" s="52">
        <v>0.49179292929292928</v>
      </c>
      <c r="S21" s="51">
        <v>25</v>
      </c>
      <c r="T21" s="24"/>
      <c r="U21" s="51">
        <v>42</v>
      </c>
      <c r="V21" s="51">
        <v>19</v>
      </c>
      <c r="W21" s="51">
        <v>0</v>
      </c>
      <c r="X21" s="52">
        <v>0.45200000000000001</v>
      </c>
      <c r="Y21" s="23"/>
      <c r="Z21" s="51">
        <v>1626</v>
      </c>
      <c r="AA21" s="51">
        <v>798</v>
      </c>
      <c r="AB21" s="51">
        <v>14</v>
      </c>
      <c r="AC21" s="52">
        <v>0.4907749077490775</v>
      </c>
      <c r="AD21" s="51">
        <v>26</v>
      </c>
      <c r="AE21" s="22"/>
      <c r="AF21" s="51">
        <v>55</v>
      </c>
      <c r="AG21" s="51">
        <v>16</v>
      </c>
      <c r="AH21" s="51">
        <v>0</v>
      </c>
      <c r="AI21" s="52">
        <v>0.29099999999999998</v>
      </c>
      <c r="AJ21" s="21"/>
      <c r="AK21" s="51">
        <v>1681</v>
      </c>
      <c r="AL21" s="51">
        <v>814</v>
      </c>
      <c r="AM21" s="51">
        <v>14</v>
      </c>
      <c r="AN21" s="52">
        <v>0.48423557406305773</v>
      </c>
      <c r="AO21" s="51">
        <v>27</v>
      </c>
      <c r="AP21" s="20"/>
      <c r="AQ21" s="51">
        <v>55</v>
      </c>
      <c r="AR21" s="51">
        <v>24</v>
      </c>
      <c r="AS21" s="51">
        <v>0</v>
      </c>
      <c r="AT21" s="52">
        <v>0.436</v>
      </c>
      <c r="AU21" s="19"/>
      <c r="AV21" s="51">
        <v>1736</v>
      </c>
      <c r="AW21" s="51">
        <v>838</v>
      </c>
      <c r="AX21" s="51">
        <v>14</v>
      </c>
      <c r="AY21" s="52">
        <v>0.48271889400921658</v>
      </c>
      <c r="AZ21" s="51">
        <v>28</v>
      </c>
      <c r="BA21" s="18"/>
      <c r="BB21" s="51">
        <v>57</v>
      </c>
      <c r="BC21" s="51">
        <v>27</v>
      </c>
      <c r="BD21" s="51">
        <v>0</v>
      </c>
      <c r="BE21" s="52">
        <v>0.47368421052631576</v>
      </c>
      <c r="BF21" s="17"/>
      <c r="BG21" s="51">
        <v>1793</v>
      </c>
      <c r="BH21" s="51">
        <v>865</v>
      </c>
      <c r="BI21" s="51">
        <v>14</v>
      </c>
      <c r="BJ21" s="52">
        <v>0.48243167875069715</v>
      </c>
      <c r="BK21" s="51">
        <v>29</v>
      </c>
      <c r="BL21" s="14"/>
      <c r="BM21" s="11"/>
      <c r="BN21" s="12"/>
      <c r="BO21" s="12"/>
      <c r="BQ21" s="13"/>
      <c r="BR21" s="51">
        <v>1793</v>
      </c>
      <c r="BS21" s="51">
        <v>865</v>
      </c>
      <c r="BT21" s="51">
        <v>14</v>
      </c>
      <c r="BU21" s="52">
        <v>0.48243167875069715</v>
      </c>
      <c r="BV21" s="51">
        <v>29</v>
      </c>
      <c r="BW21" s="43"/>
      <c r="BX21" s="12"/>
      <c r="BY21" s="12"/>
      <c r="BZ21" s="12"/>
      <c r="CA21" s="31"/>
      <c r="CB21" s="9"/>
      <c r="CC21" s="11">
        <v>1793</v>
      </c>
      <c r="CD21" s="12">
        <v>865</v>
      </c>
      <c r="CE21" s="12">
        <v>14</v>
      </c>
      <c r="CF21" s="50">
        <f t="shared" si="6"/>
        <v>0.48243167875069715</v>
      </c>
      <c r="CG21" s="12">
        <v>29</v>
      </c>
      <c r="CH21" s="30">
        <f t="shared" si="0"/>
        <v>1793</v>
      </c>
      <c r="CI21" s="30">
        <f t="shared" si="1"/>
        <v>865</v>
      </c>
      <c r="CJ21" s="30">
        <f t="shared" si="2"/>
        <v>14</v>
      </c>
      <c r="CK21" s="6">
        <f t="shared" si="3"/>
        <v>0.48243167875069715</v>
      </c>
      <c r="CL21" s="5" t="str">
        <f t="shared" si="4"/>
        <v>OK</v>
      </c>
    </row>
    <row r="22" spans="1:92" ht="14.4">
      <c r="A22" s="38" t="s">
        <v>311</v>
      </c>
      <c r="B22" s="39" t="s">
        <v>658</v>
      </c>
      <c r="C22" s="38" t="str">
        <f t="shared" si="5"/>
        <v>JASON BAILEY</v>
      </c>
      <c r="D22" s="42"/>
      <c r="E22" s="42"/>
      <c r="F22" s="42"/>
      <c r="G22" s="41"/>
      <c r="H22" s="42"/>
      <c r="I22" s="26"/>
      <c r="J22" s="35"/>
      <c r="K22" s="33"/>
      <c r="L22" s="33"/>
      <c r="M22" s="34"/>
      <c r="N22" s="25"/>
      <c r="O22" s="35"/>
      <c r="P22" s="33"/>
      <c r="Q22" s="33"/>
      <c r="R22" s="34"/>
      <c r="S22" s="33"/>
      <c r="T22" s="24"/>
      <c r="U22" s="35"/>
      <c r="V22" s="33"/>
      <c r="W22" s="33"/>
      <c r="X22" s="34"/>
      <c r="Y22" s="23"/>
      <c r="Z22" s="35"/>
      <c r="AA22" s="33"/>
      <c r="AB22" s="33"/>
      <c r="AC22" s="34"/>
      <c r="AD22" s="33"/>
      <c r="AE22" s="22"/>
      <c r="AF22" s="35">
        <v>60</v>
      </c>
      <c r="AG22" s="33">
        <v>25</v>
      </c>
      <c r="AH22" s="33">
        <v>0</v>
      </c>
      <c r="AI22" s="34">
        <v>0.41699999999999998</v>
      </c>
      <c r="AJ22" s="21"/>
      <c r="AK22" s="35">
        <v>60</v>
      </c>
      <c r="AL22" s="33">
        <v>25</v>
      </c>
      <c r="AM22" s="33">
        <v>0</v>
      </c>
      <c r="AN22" s="34">
        <v>0.41666666666666669</v>
      </c>
      <c r="AO22" s="33">
        <v>1</v>
      </c>
      <c r="AP22" s="20"/>
      <c r="AQ22" s="35">
        <v>42</v>
      </c>
      <c r="AR22" s="33">
        <v>23</v>
      </c>
      <c r="AS22" s="33">
        <v>0</v>
      </c>
      <c r="AT22" s="34">
        <v>0.54800000000000004</v>
      </c>
      <c r="AU22" s="19"/>
      <c r="AV22" s="35">
        <v>102</v>
      </c>
      <c r="AW22" s="33">
        <v>48</v>
      </c>
      <c r="AX22" s="33">
        <v>0</v>
      </c>
      <c r="AY22" s="34">
        <v>0.47058823529411764</v>
      </c>
      <c r="AZ22" s="33">
        <v>2</v>
      </c>
      <c r="BA22" s="18"/>
      <c r="BB22" s="35"/>
      <c r="BC22" s="33"/>
      <c r="BD22" s="33"/>
      <c r="BE22" s="34"/>
      <c r="BF22" s="17"/>
      <c r="BG22" s="35">
        <v>102</v>
      </c>
      <c r="BH22" s="33">
        <v>48</v>
      </c>
      <c r="BI22" s="33">
        <v>0</v>
      </c>
      <c r="BJ22" s="34">
        <v>0.47058823529411764</v>
      </c>
      <c r="BK22" s="33">
        <v>2</v>
      </c>
      <c r="BL22" s="14"/>
      <c r="BM22" s="11">
        <v>42</v>
      </c>
      <c r="BN22" s="12">
        <v>19</v>
      </c>
      <c r="BO22" s="12">
        <v>2</v>
      </c>
      <c r="BP22" s="53">
        <v>0.45238095238095238</v>
      </c>
      <c r="BQ22" s="13"/>
      <c r="BR22" s="37">
        <v>42</v>
      </c>
      <c r="BS22" s="36">
        <v>19</v>
      </c>
      <c r="BT22" s="36">
        <v>2</v>
      </c>
      <c r="BU22" s="53">
        <v>0.45238095238095238</v>
      </c>
      <c r="BV22" s="37">
        <v>1</v>
      </c>
      <c r="BW22" s="32"/>
      <c r="BX22" s="12"/>
      <c r="BY22" s="12"/>
      <c r="BZ22" s="12"/>
      <c r="CA22" s="31"/>
      <c r="CB22" s="9"/>
      <c r="CC22" s="11">
        <v>42</v>
      </c>
      <c r="CD22" s="12">
        <v>19</v>
      </c>
      <c r="CE22" s="12">
        <v>2</v>
      </c>
      <c r="CF22" s="50">
        <f t="shared" si="6"/>
        <v>0.45238095238095238</v>
      </c>
      <c r="CG22" s="12">
        <v>1</v>
      </c>
      <c r="CH22" s="30">
        <f t="shared" si="0"/>
        <v>144</v>
      </c>
      <c r="CI22" s="30">
        <f t="shared" si="1"/>
        <v>67</v>
      </c>
      <c r="CJ22" s="30">
        <f t="shared" si="2"/>
        <v>2</v>
      </c>
      <c r="CK22" s="6">
        <f t="shared" si="3"/>
        <v>0.46527777777777779</v>
      </c>
      <c r="CL22" s="1553" t="s">
        <v>1784</v>
      </c>
      <c r="CM22" s="1552" t="s">
        <v>1788</v>
      </c>
      <c r="CN22" s="1552" t="s">
        <v>1802</v>
      </c>
    </row>
    <row r="23" spans="1:92" ht="13.8">
      <c r="A23" s="38" t="s">
        <v>660</v>
      </c>
      <c r="B23" s="29" t="s">
        <v>658</v>
      </c>
      <c r="C23" s="38" t="str">
        <f t="shared" si="5"/>
        <v>PAUL BAILEY</v>
      </c>
      <c r="D23" s="11">
        <v>1001</v>
      </c>
      <c r="E23" s="12">
        <v>500</v>
      </c>
      <c r="F23" s="12">
        <v>0</v>
      </c>
      <c r="G23" s="50">
        <f>E23/D23</f>
        <v>0.49950049950049952</v>
      </c>
      <c r="H23" s="12">
        <v>19</v>
      </c>
      <c r="I23" s="26"/>
      <c r="J23" s="45"/>
      <c r="K23" s="42"/>
      <c r="L23" s="42"/>
      <c r="M23" s="41"/>
      <c r="N23" s="25"/>
      <c r="O23" s="45"/>
      <c r="P23" s="42"/>
      <c r="Q23" s="42"/>
      <c r="R23" s="41"/>
      <c r="S23" s="42"/>
      <c r="T23" s="24"/>
      <c r="U23" s="45"/>
      <c r="V23" s="42"/>
      <c r="W23" s="42"/>
      <c r="X23" s="41"/>
      <c r="Y23" s="23"/>
      <c r="Z23" s="45"/>
      <c r="AA23" s="42"/>
      <c r="AB23" s="42"/>
      <c r="AC23" s="41"/>
      <c r="AD23" s="42"/>
      <c r="AE23" s="22"/>
      <c r="AF23" s="45"/>
      <c r="AG23" s="42"/>
      <c r="AH23" s="42"/>
      <c r="AI23" s="41"/>
      <c r="AJ23" s="21"/>
      <c r="AK23" s="45"/>
      <c r="AL23" s="42"/>
      <c r="AM23" s="42"/>
      <c r="AN23" s="41"/>
      <c r="AO23" s="42"/>
      <c r="AP23" s="20"/>
      <c r="AQ23" s="45"/>
      <c r="AR23" s="42"/>
      <c r="AS23" s="42"/>
      <c r="AT23" s="41"/>
      <c r="AU23" s="19"/>
      <c r="AV23" s="45">
        <v>1001</v>
      </c>
      <c r="AW23" s="42">
        <v>0</v>
      </c>
      <c r="AX23" s="42" t="s">
        <v>280</v>
      </c>
      <c r="AY23" s="41" t="s">
        <v>280</v>
      </c>
      <c r="AZ23" s="42">
        <v>19</v>
      </c>
      <c r="BA23" s="18"/>
      <c r="BB23" s="45"/>
      <c r="BC23" s="42"/>
      <c r="BD23" s="42"/>
      <c r="BE23" s="41"/>
      <c r="BF23" s="17"/>
      <c r="BG23" s="45">
        <v>1001</v>
      </c>
      <c r="BH23" s="42">
        <v>500</v>
      </c>
      <c r="BI23" s="42">
        <v>0</v>
      </c>
      <c r="BJ23" s="41">
        <v>0</v>
      </c>
      <c r="BK23" s="42">
        <v>19</v>
      </c>
      <c r="BL23" s="14"/>
      <c r="BM23" s="11"/>
      <c r="BN23" s="12"/>
      <c r="BO23" s="12"/>
      <c r="BQ23" s="13"/>
      <c r="BR23" s="45">
        <v>1001</v>
      </c>
      <c r="BS23" s="42">
        <v>500</v>
      </c>
      <c r="BT23" s="42">
        <v>0</v>
      </c>
      <c r="BU23" s="34">
        <v>0</v>
      </c>
      <c r="BV23" s="42">
        <v>19</v>
      </c>
      <c r="BW23" s="32"/>
      <c r="BX23" s="12"/>
      <c r="BY23" s="12"/>
      <c r="BZ23" s="12"/>
      <c r="CA23" s="31"/>
      <c r="CB23" s="9"/>
      <c r="CC23" s="11">
        <v>1001</v>
      </c>
      <c r="CD23" s="12">
        <v>500</v>
      </c>
      <c r="CE23" s="12">
        <v>0</v>
      </c>
      <c r="CF23" s="50">
        <f t="shared" si="6"/>
        <v>0.49950049950049952</v>
      </c>
      <c r="CG23" s="12">
        <v>19</v>
      </c>
      <c r="CH23" s="30">
        <f t="shared" si="0"/>
        <v>1001</v>
      </c>
      <c r="CI23" s="30">
        <f t="shared" si="1"/>
        <v>500</v>
      </c>
      <c r="CJ23" s="30">
        <f t="shared" si="2"/>
        <v>0</v>
      </c>
      <c r="CK23" s="6">
        <f t="shared" si="3"/>
        <v>0.49950049950049952</v>
      </c>
      <c r="CL23" s="5" t="str">
        <f t="shared" si="4"/>
        <v>OK</v>
      </c>
    </row>
    <row r="24" spans="1:92" ht="13.8">
      <c r="A24" s="38" t="s">
        <v>451</v>
      </c>
      <c r="B24" s="29" t="s">
        <v>658</v>
      </c>
      <c r="C24" s="38" t="str">
        <f t="shared" si="5"/>
        <v>RANDY BAILEY</v>
      </c>
      <c r="D24" s="42">
        <v>522</v>
      </c>
      <c r="E24" s="42">
        <v>299</v>
      </c>
      <c r="F24" s="42">
        <v>21</v>
      </c>
      <c r="G24" s="41">
        <v>0.57279693486590033</v>
      </c>
      <c r="H24" s="42">
        <v>9</v>
      </c>
      <c r="I24" s="26"/>
      <c r="J24" s="45">
        <v>23</v>
      </c>
      <c r="K24" s="42">
        <v>12</v>
      </c>
      <c r="L24" s="42">
        <v>4</v>
      </c>
      <c r="M24" s="41">
        <v>0.52200000000000002</v>
      </c>
      <c r="N24" s="25"/>
      <c r="O24" s="45">
        <v>545</v>
      </c>
      <c r="P24" s="42">
        <v>311</v>
      </c>
      <c r="Q24" s="42">
        <v>25</v>
      </c>
      <c r="R24" s="41">
        <v>0.57064220183486236</v>
      </c>
      <c r="S24" s="42">
        <v>10</v>
      </c>
      <c r="T24" s="24"/>
      <c r="U24" s="45">
        <v>40</v>
      </c>
      <c r="V24" s="42">
        <v>21</v>
      </c>
      <c r="W24" s="42">
        <v>1</v>
      </c>
      <c r="X24" s="41">
        <v>0.52500000000000002</v>
      </c>
      <c r="Y24" s="23"/>
      <c r="Z24" s="45">
        <v>585</v>
      </c>
      <c r="AA24" s="42">
        <v>332</v>
      </c>
      <c r="AB24" s="42">
        <v>26</v>
      </c>
      <c r="AC24" s="41">
        <v>0.5675213675213675</v>
      </c>
      <c r="AD24" s="42">
        <v>11</v>
      </c>
      <c r="AE24" s="22"/>
      <c r="AF24" s="45">
        <v>78</v>
      </c>
      <c r="AG24" s="42">
        <v>50</v>
      </c>
      <c r="AH24" s="42">
        <v>7</v>
      </c>
      <c r="AI24" s="41">
        <v>0.64100000000000001</v>
      </c>
      <c r="AJ24" s="21"/>
      <c r="AK24" s="45">
        <v>663</v>
      </c>
      <c r="AL24" s="42">
        <v>382</v>
      </c>
      <c r="AM24" s="42">
        <v>33</v>
      </c>
      <c r="AN24" s="41">
        <v>0.57616892911010553</v>
      </c>
      <c r="AO24" s="42">
        <v>12</v>
      </c>
      <c r="AP24" s="20"/>
      <c r="AQ24" s="45">
        <v>62</v>
      </c>
      <c r="AR24" s="42">
        <v>46</v>
      </c>
      <c r="AS24" s="42">
        <v>16</v>
      </c>
      <c r="AT24" s="41">
        <v>0.74199999999999999</v>
      </c>
      <c r="AU24" s="19"/>
      <c r="AV24" s="45">
        <v>725</v>
      </c>
      <c r="AW24" s="42">
        <v>428</v>
      </c>
      <c r="AX24" s="42">
        <v>49</v>
      </c>
      <c r="AY24" s="41">
        <v>0.59034482758620688</v>
      </c>
      <c r="AZ24" s="42">
        <v>13</v>
      </c>
      <c r="BA24" s="18"/>
      <c r="BB24" s="45">
        <v>92</v>
      </c>
      <c r="BC24" s="42">
        <v>68</v>
      </c>
      <c r="BD24" s="42">
        <v>8</v>
      </c>
      <c r="BE24" s="41">
        <v>0.73913043478260865</v>
      </c>
      <c r="BF24" s="17"/>
      <c r="BG24" s="45">
        <v>817</v>
      </c>
      <c r="BH24" s="42">
        <v>496</v>
      </c>
      <c r="BI24" s="42">
        <v>57</v>
      </c>
      <c r="BJ24" s="41">
        <v>0.60709914320685432</v>
      </c>
      <c r="BK24" s="42">
        <v>14</v>
      </c>
      <c r="BL24" s="14"/>
      <c r="BM24" s="11">
        <v>74</v>
      </c>
      <c r="BN24" s="12">
        <v>46</v>
      </c>
      <c r="BO24" s="12">
        <v>15</v>
      </c>
      <c r="BP24" s="53">
        <v>0.6216216216216216</v>
      </c>
      <c r="BQ24" s="13"/>
      <c r="BR24" s="11">
        <v>891</v>
      </c>
      <c r="BS24" s="12">
        <v>542</v>
      </c>
      <c r="BT24" s="12">
        <v>72</v>
      </c>
      <c r="BU24" s="53">
        <v>0.60830527497194165</v>
      </c>
      <c r="BV24" s="11">
        <v>15</v>
      </c>
      <c r="BW24" s="32"/>
      <c r="BX24" s="12">
        <v>62</v>
      </c>
      <c r="BY24" s="12">
        <v>36</v>
      </c>
      <c r="BZ24" s="12">
        <v>7</v>
      </c>
      <c r="CA24" s="31">
        <v>0.58064516129032262</v>
      </c>
      <c r="CB24" s="44"/>
      <c r="CC24" s="11">
        <v>953</v>
      </c>
      <c r="CD24" s="12">
        <v>578</v>
      </c>
      <c r="CE24" s="12">
        <v>79</v>
      </c>
      <c r="CF24" s="50">
        <f t="shared" si="6"/>
        <v>0.60650577124868832</v>
      </c>
      <c r="CG24" s="12">
        <v>16</v>
      </c>
      <c r="CH24" s="30">
        <f t="shared" si="0"/>
        <v>953</v>
      </c>
      <c r="CI24" s="30">
        <f t="shared" si="1"/>
        <v>578</v>
      </c>
      <c r="CJ24" s="30">
        <f t="shared" si="2"/>
        <v>79</v>
      </c>
      <c r="CK24" s="6">
        <f t="shared" si="3"/>
        <v>0.60650577124868832</v>
      </c>
      <c r="CL24" s="5" t="str">
        <f t="shared" si="4"/>
        <v>OK</v>
      </c>
    </row>
    <row r="25" spans="1:92" ht="13.8">
      <c r="A25" s="38" t="s">
        <v>659</v>
      </c>
      <c r="B25" s="29" t="s">
        <v>658</v>
      </c>
      <c r="C25" s="38" t="str">
        <f t="shared" si="5"/>
        <v>ROGER BAILEY</v>
      </c>
      <c r="D25" s="42">
        <v>1402</v>
      </c>
      <c r="E25" s="42">
        <v>705</v>
      </c>
      <c r="F25" s="42">
        <v>6</v>
      </c>
      <c r="G25" s="41">
        <v>0.50285306704707555</v>
      </c>
      <c r="H25" s="42">
        <v>24</v>
      </c>
      <c r="I25" s="26"/>
      <c r="J25" s="45">
        <v>70</v>
      </c>
      <c r="K25" s="42">
        <v>30</v>
      </c>
      <c r="L25" s="42">
        <v>0</v>
      </c>
      <c r="M25" s="41">
        <v>0.42899999999999999</v>
      </c>
      <c r="N25" s="25"/>
      <c r="O25" s="45">
        <v>1472</v>
      </c>
      <c r="P25" s="42">
        <v>735</v>
      </c>
      <c r="Q25" s="42">
        <v>6</v>
      </c>
      <c r="R25" s="41">
        <v>0.49932065217391303</v>
      </c>
      <c r="S25" s="42">
        <v>24</v>
      </c>
      <c r="T25" s="24"/>
      <c r="U25" s="45">
        <v>51</v>
      </c>
      <c r="V25" s="42">
        <v>19</v>
      </c>
      <c r="W25" s="42">
        <v>0</v>
      </c>
      <c r="X25" s="41">
        <v>0.373</v>
      </c>
      <c r="Y25" s="23"/>
      <c r="Z25" s="45">
        <v>1523</v>
      </c>
      <c r="AA25" s="42">
        <v>754</v>
      </c>
      <c r="AB25" s="42">
        <v>6</v>
      </c>
      <c r="AC25" s="41">
        <v>0.49507550886408402</v>
      </c>
      <c r="AD25" s="42">
        <v>25</v>
      </c>
      <c r="AE25" s="22"/>
      <c r="AF25" s="45">
        <v>59</v>
      </c>
      <c r="AG25" s="42">
        <v>27</v>
      </c>
      <c r="AH25" s="42">
        <v>0</v>
      </c>
      <c r="AI25" s="41">
        <v>0.45800000000000002</v>
      </c>
      <c r="AJ25" s="21"/>
      <c r="AK25" s="45">
        <v>1582</v>
      </c>
      <c r="AL25" s="42">
        <v>781</v>
      </c>
      <c r="AM25" s="42">
        <v>6</v>
      </c>
      <c r="AN25" s="41">
        <v>0.49367888748419719</v>
      </c>
      <c r="AO25" s="42">
        <v>26</v>
      </c>
      <c r="AP25" s="20"/>
      <c r="AQ25" s="45">
        <v>70</v>
      </c>
      <c r="AR25" s="42">
        <v>34</v>
      </c>
      <c r="AS25" s="42">
        <v>0</v>
      </c>
      <c r="AT25" s="41">
        <v>0.48599999999999999</v>
      </c>
      <c r="AU25" s="19"/>
      <c r="AV25" s="45">
        <v>1652</v>
      </c>
      <c r="AW25" s="42">
        <v>815</v>
      </c>
      <c r="AX25" s="42">
        <v>6</v>
      </c>
      <c r="AY25" s="41">
        <v>0.4933414043583535</v>
      </c>
      <c r="AZ25" s="42">
        <v>27</v>
      </c>
      <c r="BA25" s="18"/>
      <c r="BB25" s="45">
        <v>55</v>
      </c>
      <c r="BC25" s="42">
        <v>24</v>
      </c>
      <c r="BD25" s="42">
        <v>0</v>
      </c>
      <c r="BE25" s="41">
        <v>0.43636363636363634</v>
      </c>
      <c r="BF25" s="17"/>
      <c r="BG25" s="45">
        <v>1707</v>
      </c>
      <c r="BH25" s="42">
        <v>839</v>
      </c>
      <c r="BI25" s="42">
        <v>6</v>
      </c>
      <c r="BJ25" s="41">
        <v>0.49150556531927359</v>
      </c>
      <c r="BK25" s="42">
        <v>28</v>
      </c>
      <c r="BL25" s="14"/>
      <c r="BM25" s="11">
        <v>76</v>
      </c>
      <c r="BN25" s="12">
        <v>36</v>
      </c>
      <c r="BO25" s="12">
        <v>1</v>
      </c>
      <c r="BP25" s="53">
        <v>0.47368421052631576</v>
      </c>
      <c r="BQ25" s="13"/>
      <c r="BR25" s="11">
        <v>1783</v>
      </c>
      <c r="BS25" s="12">
        <v>875</v>
      </c>
      <c r="BT25" s="12">
        <v>7</v>
      </c>
      <c r="BU25" s="53">
        <v>0.49074593381940551</v>
      </c>
      <c r="BV25" s="11">
        <v>29</v>
      </c>
      <c r="BW25" s="32"/>
      <c r="BX25" s="12">
        <v>68</v>
      </c>
      <c r="BY25" s="12">
        <v>28</v>
      </c>
      <c r="BZ25" s="12">
        <v>2</v>
      </c>
      <c r="CA25" s="31">
        <v>0.41176470588235292</v>
      </c>
      <c r="CB25" s="44"/>
      <c r="CC25" s="11">
        <v>1851</v>
      </c>
      <c r="CD25" s="12">
        <v>903</v>
      </c>
      <c r="CE25" s="12">
        <v>9</v>
      </c>
      <c r="CF25" s="50">
        <f t="shared" si="6"/>
        <v>0.4878444084278768</v>
      </c>
      <c r="CG25" s="12">
        <v>31</v>
      </c>
      <c r="CH25" s="30">
        <f t="shared" si="0"/>
        <v>1851</v>
      </c>
      <c r="CI25" s="30">
        <f t="shared" si="1"/>
        <v>903</v>
      </c>
      <c r="CJ25" s="30">
        <f t="shared" si="2"/>
        <v>9</v>
      </c>
      <c r="CK25" s="6">
        <f t="shared" si="3"/>
        <v>0.4878444084278768</v>
      </c>
      <c r="CL25" s="5" t="str">
        <f t="shared" si="4"/>
        <v>OK</v>
      </c>
    </row>
    <row r="26" spans="1:92" ht="13.8">
      <c r="A26" s="38" t="s">
        <v>294</v>
      </c>
      <c r="B26" s="29" t="s">
        <v>658</v>
      </c>
      <c r="C26" s="38" t="str">
        <f t="shared" si="5"/>
        <v>STEVE BAILEY</v>
      </c>
      <c r="D26" s="42">
        <v>68</v>
      </c>
      <c r="E26" s="42">
        <v>38</v>
      </c>
      <c r="F26" s="42">
        <v>2</v>
      </c>
      <c r="G26" s="41">
        <v>0.55882352941176472</v>
      </c>
      <c r="H26" s="42">
        <v>1</v>
      </c>
      <c r="I26" s="26"/>
      <c r="J26" s="45">
        <v>87</v>
      </c>
      <c r="K26" s="42">
        <v>51</v>
      </c>
      <c r="L26" s="42">
        <v>2</v>
      </c>
      <c r="M26" s="41">
        <v>0.58599999999999997</v>
      </c>
      <c r="N26" s="25"/>
      <c r="O26" s="45">
        <v>155</v>
      </c>
      <c r="P26" s="42">
        <v>89</v>
      </c>
      <c r="Q26" s="42">
        <v>4</v>
      </c>
      <c r="R26" s="41">
        <v>0.5741935483870968</v>
      </c>
      <c r="S26" s="42">
        <v>2</v>
      </c>
      <c r="T26" s="24"/>
      <c r="U26" s="45">
        <v>71</v>
      </c>
      <c r="V26" s="42">
        <v>45</v>
      </c>
      <c r="W26" s="42">
        <v>3</v>
      </c>
      <c r="X26" s="41">
        <v>0.63400000000000001</v>
      </c>
      <c r="Y26" s="23"/>
      <c r="Z26" s="45">
        <v>226</v>
      </c>
      <c r="AA26" s="42">
        <v>134</v>
      </c>
      <c r="AB26" s="42">
        <v>7</v>
      </c>
      <c r="AC26" s="41">
        <v>0.59292035398230092</v>
      </c>
      <c r="AD26" s="42">
        <v>3</v>
      </c>
      <c r="AE26" s="22"/>
      <c r="AF26" s="45">
        <v>80</v>
      </c>
      <c r="AG26" s="42">
        <v>44</v>
      </c>
      <c r="AH26" s="42">
        <v>5</v>
      </c>
      <c r="AI26" s="41">
        <v>0.55000000000000004</v>
      </c>
      <c r="AJ26" s="21"/>
      <c r="AK26" s="45">
        <v>306</v>
      </c>
      <c r="AL26" s="42">
        <v>178</v>
      </c>
      <c r="AM26" s="42">
        <v>12</v>
      </c>
      <c r="AN26" s="41">
        <v>0.5816993464052288</v>
      </c>
      <c r="AO26" s="42">
        <v>4</v>
      </c>
      <c r="AP26" s="20"/>
      <c r="AQ26" s="45">
        <v>44</v>
      </c>
      <c r="AR26" s="42">
        <v>31</v>
      </c>
      <c r="AS26" s="42">
        <v>6</v>
      </c>
      <c r="AT26" s="41">
        <v>0.70499999999999996</v>
      </c>
      <c r="AU26" s="19"/>
      <c r="AV26" s="45">
        <v>350</v>
      </c>
      <c r="AW26" s="42">
        <v>209</v>
      </c>
      <c r="AX26" s="42">
        <v>18</v>
      </c>
      <c r="AY26" s="41">
        <v>0.5971428571428572</v>
      </c>
      <c r="AZ26" s="42">
        <v>5</v>
      </c>
      <c r="BA26" s="18"/>
      <c r="BB26" s="45">
        <v>88</v>
      </c>
      <c r="BC26" s="42">
        <v>57</v>
      </c>
      <c r="BD26" s="42">
        <v>8</v>
      </c>
      <c r="BE26" s="41">
        <v>0.64772727272727271</v>
      </c>
      <c r="BF26" s="17"/>
      <c r="BG26" s="45">
        <v>438</v>
      </c>
      <c r="BH26" s="42">
        <v>266</v>
      </c>
      <c r="BI26" s="42">
        <v>26</v>
      </c>
      <c r="BJ26" s="41">
        <v>0.60730593607305938</v>
      </c>
      <c r="BK26" s="42">
        <v>6</v>
      </c>
      <c r="BL26" s="14"/>
      <c r="BM26" s="11">
        <v>48</v>
      </c>
      <c r="BN26" s="12">
        <v>23</v>
      </c>
      <c r="BO26" s="12">
        <v>2</v>
      </c>
      <c r="BP26" s="31">
        <v>0.47916666666666669</v>
      </c>
      <c r="BQ26" s="13"/>
      <c r="BR26" s="11">
        <v>486</v>
      </c>
      <c r="BS26" s="12">
        <v>289</v>
      </c>
      <c r="BT26" s="12">
        <v>28</v>
      </c>
      <c r="BU26" s="53">
        <v>0.59465020576131689</v>
      </c>
      <c r="BV26" s="11">
        <v>7</v>
      </c>
      <c r="BW26" s="32"/>
      <c r="BX26" s="12">
        <v>57</v>
      </c>
      <c r="BY26" s="12">
        <v>36</v>
      </c>
      <c r="BZ26" s="12">
        <v>1</v>
      </c>
      <c r="CA26" s="31">
        <v>0.63157894736842102</v>
      </c>
      <c r="CB26" s="44"/>
      <c r="CC26" s="11">
        <v>543</v>
      </c>
      <c r="CD26" s="12">
        <v>325</v>
      </c>
      <c r="CE26" s="12">
        <v>29</v>
      </c>
      <c r="CF26" s="50">
        <f t="shared" si="6"/>
        <v>0.59852670349907922</v>
      </c>
      <c r="CG26" s="12">
        <v>8</v>
      </c>
      <c r="CH26" s="30">
        <f t="shared" si="0"/>
        <v>543</v>
      </c>
      <c r="CI26" s="30">
        <f t="shared" si="1"/>
        <v>325</v>
      </c>
      <c r="CJ26" s="30">
        <f t="shared" si="2"/>
        <v>29</v>
      </c>
      <c r="CK26" s="6">
        <f t="shared" si="3"/>
        <v>0.59852670349907922</v>
      </c>
      <c r="CL26" s="5" t="str">
        <f t="shared" si="4"/>
        <v>OK</v>
      </c>
    </row>
    <row r="27" spans="1:92" ht="13.8">
      <c r="A27" s="38" t="s">
        <v>287</v>
      </c>
      <c r="B27" s="29" t="s">
        <v>656</v>
      </c>
      <c r="C27" s="38" t="str">
        <f t="shared" si="5"/>
        <v>CHARLIE BAKER</v>
      </c>
      <c r="D27" s="42">
        <v>820</v>
      </c>
      <c r="E27" s="42">
        <v>402</v>
      </c>
      <c r="F27" s="42">
        <v>3</v>
      </c>
      <c r="G27" s="41">
        <v>0.49024390243902438</v>
      </c>
      <c r="H27" s="42">
        <v>14</v>
      </c>
      <c r="I27" s="26"/>
      <c r="J27" s="45">
        <v>73</v>
      </c>
      <c r="K27" s="42">
        <v>45</v>
      </c>
      <c r="L27" s="42">
        <v>1</v>
      </c>
      <c r="M27" s="41">
        <v>0.61599999999999999</v>
      </c>
      <c r="N27" s="25"/>
      <c r="O27" s="45">
        <v>893</v>
      </c>
      <c r="P27" s="42">
        <v>447</v>
      </c>
      <c r="Q27" s="42">
        <v>4</v>
      </c>
      <c r="R27" s="41">
        <v>0.50055991041433368</v>
      </c>
      <c r="S27" s="42">
        <v>15</v>
      </c>
      <c r="T27" s="24"/>
      <c r="U27" s="45">
        <v>59</v>
      </c>
      <c r="V27" s="42">
        <v>26</v>
      </c>
      <c r="W27" s="42">
        <v>0</v>
      </c>
      <c r="X27" s="41">
        <v>0.441</v>
      </c>
      <c r="Y27" s="23"/>
      <c r="Z27" s="45">
        <v>952</v>
      </c>
      <c r="AA27" s="42">
        <v>473</v>
      </c>
      <c r="AB27" s="42">
        <v>4</v>
      </c>
      <c r="AC27" s="41">
        <v>0.49684873949579833</v>
      </c>
      <c r="AD27" s="42">
        <v>16</v>
      </c>
      <c r="AE27" s="22"/>
      <c r="AF27" s="45">
        <v>46</v>
      </c>
      <c r="AG27" s="42">
        <v>23</v>
      </c>
      <c r="AH27" s="42">
        <v>0</v>
      </c>
      <c r="AI27" s="41">
        <v>0.5</v>
      </c>
      <c r="AJ27" s="21"/>
      <c r="AK27" s="45">
        <v>998</v>
      </c>
      <c r="AL27" s="42">
        <v>496</v>
      </c>
      <c r="AM27" s="42">
        <v>4</v>
      </c>
      <c r="AN27" s="41">
        <v>0.4969939879759519</v>
      </c>
      <c r="AO27" s="42">
        <v>17</v>
      </c>
      <c r="AP27" s="20"/>
      <c r="AQ27" s="45">
        <v>63</v>
      </c>
      <c r="AR27" s="42">
        <v>34</v>
      </c>
      <c r="AS27" s="42">
        <v>1</v>
      </c>
      <c r="AT27" s="41">
        <v>0.54</v>
      </c>
      <c r="AU27" s="19"/>
      <c r="AV27" s="45">
        <v>1061</v>
      </c>
      <c r="AW27" s="42">
        <v>530</v>
      </c>
      <c r="AX27" s="42">
        <v>5</v>
      </c>
      <c r="AY27" s="41">
        <v>0.49952874646559847</v>
      </c>
      <c r="AZ27" s="42">
        <v>18</v>
      </c>
      <c r="BA27" s="18"/>
      <c r="BB27" s="45">
        <v>60</v>
      </c>
      <c r="BC27" s="42">
        <v>36</v>
      </c>
      <c r="BD27" s="42">
        <v>0</v>
      </c>
      <c r="BE27" s="41">
        <v>0.6</v>
      </c>
      <c r="BF27" s="17"/>
      <c r="BG27" s="45">
        <v>1121</v>
      </c>
      <c r="BH27" s="42">
        <v>566</v>
      </c>
      <c r="BI27" s="42">
        <v>5</v>
      </c>
      <c r="BJ27" s="41">
        <v>0.50490633363068693</v>
      </c>
      <c r="BK27" s="42">
        <v>19</v>
      </c>
      <c r="BL27" s="14"/>
      <c r="BM27" s="11">
        <v>58</v>
      </c>
      <c r="BN27" s="12">
        <v>34</v>
      </c>
      <c r="BO27" s="12">
        <v>0</v>
      </c>
      <c r="BP27" s="31">
        <v>0.58620689655172409</v>
      </c>
      <c r="BQ27" s="13"/>
      <c r="BR27" s="11">
        <v>1179</v>
      </c>
      <c r="BS27" s="12">
        <v>600</v>
      </c>
      <c r="BT27" s="12">
        <v>5</v>
      </c>
      <c r="BU27" s="50">
        <v>0.5089058524173028</v>
      </c>
      <c r="BV27" s="12">
        <v>20</v>
      </c>
      <c r="BW27" s="32"/>
      <c r="BX27" s="12">
        <v>59</v>
      </c>
      <c r="BY27" s="12">
        <v>32</v>
      </c>
      <c r="BZ27" s="12">
        <v>0</v>
      </c>
      <c r="CA27" s="31">
        <v>0.5423728813559322</v>
      </c>
      <c r="CB27" s="44"/>
      <c r="CC27" s="11">
        <v>1238</v>
      </c>
      <c r="CD27" s="12">
        <v>632</v>
      </c>
      <c r="CE27" s="12">
        <v>5</v>
      </c>
      <c r="CF27" s="50">
        <f t="shared" si="6"/>
        <v>0.51050080775444262</v>
      </c>
      <c r="CG27" s="12">
        <v>21</v>
      </c>
      <c r="CH27" s="30">
        <f t="shared" si="0"/>
        <v>1238</v>
      </c>
      <c r="CI27" s="30">
        <f t="shared" si="1"/>
        <v>632</v>
      </c>
      <c r="CJ27" s="30">
        <f t="shared" si="2"/>
        <v>5</v>
      </c>
      <c r="CK27" s="6">
        <f t="shared" si="3"/>
        <v>0.51050080775444262</v>
      </c>
      <c r="CL27" s="5" t="str">
        <f t="shared" si="4"/>
        <v>OK</v>
      </c>
    </row>
    <row r="28" spans="1:92" ht="13.8">
      <c r="A28" s="38" t="s">
        <v>657</v>
      </c>
      <c r="B28" s="29" t="s">
        <v>656</v>
      </c>
      <c r="C28" s="38" t="str">
        <f t="shared" si="5"/>
        <v>JOEL BAKER</v>
      </c>
      <c r="D28" s="42"/>
      <c r="E28" s="42"/>
      <c r="F28" s="42"/>
      <c r="G28" s="41"/>
      <c r="H28" s="42"/>
      <c r="I28" s="26"/>
      <c r="J28" s="45"/>
      <c r="K28" s="42"/>
      <c r="L28" s="42"/>
      <c r="M28" s="41"/>
      <c r="N28" s="25"/>
      <c r="O28" s="45"/>
      <c r="P28" s="42"/>
      <c r="Q28" s="42"/>
      <c r="R28" s="41"/>
      <c r="S28" s="42"/>
      <c r="T28" s="24"/>
      <c r="U28" s="45"/>
      <c r="V28" s="42"/>
      <c r="W28" s="42"/>
      <c r="X28" s="41"/>
      <c r="Y28" s="23"/>
      <c r="Z28" s="45"/>
      <c r="AA28" s="42"/>
      <c r="AB28" s="42"/>
      <c r="AC28" s="41"/>
      <c r="AD28" s="42"/>
      <c r="AE28" s="22"/>
      <c r="AF28" s="45"/>
      <c r="AG28" s="42"/>
      <c r="AH28" s="42"/>
      <c r="AI28" s="41"/>
      <c r="AJ28" s="21"/>
      <c r="AK28" s="45"/>
      <c r="AL28" s="42"/>
      <c r="AM28" s="42"/>
      <c r="AN28" s="41"/>
      <c r="AO28" s="42"/>
      <c r="AP28" s="20"/>
      <c r="AQ28" s="45"/>
      <c r="AR28" s="42"/>
      <c r="AS28" s="42"/>
      <c r="AT28" s="41"/>
      <c r="AU28" s="19"/>
      <c r="AV28" s="45"/>
      <c r="AW28" s="42"/>
      <c r="AX28" s="42"/>
      <c r="AY28" s="41"/>
      <c r="AZ28" s="42"/>
      <c r="BA28" s="18"/>
      <c r="BB28" s="45">
        <v>20</v>
      </c>
      <c r="BC28" s="42">
        <v>8</v>
      </c>
      <c r="BD28" s="42">
        <v>0</v>
      </c>
      <c r="BE28" s="41">
        <v>0.4</v>
      </c>
      <c r="BF28" s="17"/>
      <c r="BG28" s="45">
        <v>20</v>
      </c>
      <c r="BH28" s="42">
        <v>8</v>
      </c>
      <c r="BI28" s="42">
        <v>0</v>
      </c>
      <c r="BJ28" s="41">
        <v>0.4</v>
      </c>
      <c r="BK28" s="42">
        <v>1</v>
      </c>
      <c r="BL28" s="14"/>
      <c r="BM28" s="11"/>
      <c r="BN28" s="12"/>
      <c r="BO28" s="12"/>
      <c r="BP28" s="48"/>
      <c r="BQ28" s="13"/>
      <c r="BR28" s="45">
        <v>20</v>
      </c>
      <c r="BS28" s="42">
        <v>8</v>
      </c>
      <c r="BT28" s="42">
        <v>0</v>
      </c>
      <c r="BU28" s="41">
        <v>0.4</v>
      </c>
      <c r="BV28" s="42">
        <v>1</v>
      </c>
      <c r="BW28" s="32"/>
      <c r="BX28" s="12"/>
      <c r="BY28" s="12"/>
      <c r="BZ28" s="12"/>
      <c r="CA28" s="31"/>
      <c r="CB28" s="9"/>
      <c r="CC28" s="11">
        <v>20</v>
      </c>
      <c r="CD28" s="12">
        <v>8</v>
      </c>
      <c r="CE28" s="12">
        <v>0</v>
      </c>
      <c r="CF28" s="50">
        <f t="shared" si="6"/>
        <v>0.4</v>
      </c>
      <c r="CG28" s="12">
        <v>1</v>
      </c>
      <c r="CH28" s="30">
        <f t="shared" si="0"/>
        <v>20</v>
      </c>
      <c r="CI28" s="30">
        <f t="shared" si="1"/>
        <v>8</v>
      </c>
      <c r="CJ28" s="30">
        <f t="shared" si="2"/>
        <v>0</v>
      </c>
      <c r="CK28" s="6">
        <f t="shared" si="3"/>
        <v>0.4</v>
      </c>
      <c r="CL28" s="5" t="str">
        <f t="shared" si="4"/>
        <v>OK</v>
      </c>
    </row>
    <row r="29" spans="1:92" ht="13.8">
      <c r="A29" s="38" t="s">
        <v>313</v>
      </c>
      <c r="B29" s="29" t="s">
        <v>655</v>
      </c>
      <c r="C29" s="38" t="str">
        <f t="shared" si="5"/>
        <v>JIM BALDWIN</v>
      </c>
      <c r="D29" s="42"/>
      <c r="E29" s="42"/>
      <c r="F29" s="42"/>
      <c r="G29" s="41"/>
      <c r="H29" s="42"/>
      <c r="I29" s="26"/>
      <c r="J29" s="45"/>
      <c r="K29" s="42"/>
      <c r="L29" s="42"/>
      <c r="M29" s="41"/>
      <c r="N29" s="25"/>
      <c r="O29" s="45"/>
      <c r="P29" s="42"/>
      <c r="Q29" s="42"/>
      <c r="R29" s="41"/>
      <c r="S29" s="42"/>
      <c r="T29" s="24"/>
      <c r="U29" s="45"/>
      <c r="V29" s="42"/>
      <c r="W29" s="42"/>
      <c r="X29" s="41"/>
      <c r="Y29" s="23"/>
      <c r="Z29" s="45"/>
      <c r="AA29" s="42"/>
      <c r="AB29" s="42"/>
      <c r="AC29" s="41"/>
      <c r="AD29" s="42"/>
      <c r="AE29" s="22"/>
      <c r="AF29" s="45"/>
      <c r="AG29" s="42"/>
      <c r="AH29" s="42"/>
      <c r="AI29" s="41"/>
      <c r="AJ29" s="21"/>
      <c r="AK29" s="45"/>
      <c r="AL29" s="42"/>
      <c r="AM29" s="42"/>
      <c r="AN29" s="41"/>
      <c r="AO29" s="42"/>
      <c r="AP29" s="20"/>
      <c r="AQ29" s="45"/>
      <c r="AR29" s="42"/>
      <c r="AS29" s="42"/>
      <c r="AT29" s="41"/>
      <c r="AU29" s="19"/>
      <c r="AV29" s="45"/>
      <c r="AW29" s="42"/>
      <c r="AX29" s="42"/>
      <c r="AY29" s="41"/>
      <c r="AZ29" s="42"/>
      <c r="BA29" s="18"/>
      <c r="BB29" s="45">
        <v>41</v>
      </c>
      <c r="BC29" s="42">
        <v>18</v>
      </c>
      <c r="BD29" s="42">
        <v>1</v>
      </c>
      <c r="BE29" s="41">
        <v>0.43902439024390244</v>
      </c>
      <c r="BF29" s="17"/>
      <c r="BG29" s="45">
        <v>41</v>
      </c>
      <c r="BH29" s="42">
        <v>18</v>
      </c>
      <c r="BI29" s="42">
        <v>1</v>
      </c>
      <c r="BJ29" s="41">
        <v>0.43902439024390244</v>
      </c>
      <c r="BK29" s="42">
        <v>1</v>
      </c>
      <c r="BL29" s="14"/>
      <c r="BM29" s="11"/>
      <c r="BN29" s="12"/>
      <c r="BO29" s="12"/>
      <c r="BP29" s="48"/>
      <c r="BQ29" s="13"/>
      <c r="BR29" s="45">
        <v>41</v>
      </c>
      <c r="BS29" s="42">
        <v>18</v>
      </c>
      <c r="BT29" s="42">
        <v>1</v>
      </c>
      <c r="BU29" s="41">
        <v>0.43902439024390244</v>
      </c>
      <c r="BV29" s="42">
        <v>1</v>
      </c>
      <c r="BW29" s="32"/>
      <c r="BX29" s="12"/>
      <c r="BY29" s="12"/>
      <c r="BZ29" s="12"/>
      <c r="CA29" s="31"/>
      <c r="CB29" s="9"/>
      <c r="CC29" s="11">
        <v>41</v>
      </c>
      <c r="CD29" s="12">
        <v>18</v>
      </c>
      <c r="CE29" s="12">
        <v>1</v>
      </c>
      <c r="CF29" s="50">
        <f t="shared" si="6"/>
        <v>0.43902439024390244</v>
      </c>
      <c r="CG29" s="12">
        <v>1</v>
      </c>
      <c r="CH29" s="30">
        <f t="shared" si="0"/>
        <v>41</v>
      </c>
      <c r="CI29" s="30">
        <f t="shared" si="1"/>
        <v>18</v>
      </c>
      <c r="CJ29" s="30">
        <f t="shared" si="2"/>
        <v>1</v>
      </c>
      <c r="CK29" s="6">
        <f t="shared" si="3"/>
        <v>0.43902439024390244</v>
      </c>
      <c r="CL29" s="5" t="str">
        <f t="shared" si="4"/>
        <v>OK</v>
      </c>
    </row>
    <row r="30" spans="1:92" ht="13.8">
      <c r="A30" s="38" t="s">
        <v>315</v>
      </c>
      <c r="B30" s="1554" t="s">
        <v>1804</v>
      </c>
      <c r="C30" s="38" t="str">
        <f t="shared" si="5"/>
        <v>DAVE BARKELEY</v>
      </c>
      <c r="D30" s="42"/>
      <c r="E30" s="42"/>
      <c r="F30" s="42"/>
      <c r="G30" s="41"/>
      <c r="H30" s="42"/>
      <c r="I30" s="26"/>
      <c r="J30" s="47"/>
      <c r="K30" s="48"/>
      <c r="L30" s="48"/>
      <c r="M30" s="48"/>
      <c r="N30" s="25"/>
      <c r="O30" s="47"/>
      <c r="P30" s="48"/>
      <c r="Q30" s="48"/>
      <c r="R30" s="48"/>
      <c r="S30" s="48"/>
      <c r="T30" s="24"/>
      <c r="U30" s="47"/>
      <c r="V30" s="48"/>
      <c r="W30" s="48"/>
      <c r="X30" s="48"/>
      <c r="Y30" s="23"/>
      <c r="Z30" s="47"/>
      <c r="AA30" s="48"/>
      <c r="AB30" s="48"/>
      <c r="AC30" s="48"/>
      <c r="AD30" s="48"/>
      <c r="AE30" s="22"/>
      <c r="AF30" s="47"/>
      <c r="AG30" s="48"/>
      <c r="AH30" s="48"/>
      <c r="AI30" s="48"/>
      <c r="AJ30" s="21"/>
      <c r="AK30" s="47"/>
      <c r="AL30" s="48"/>
      <c r="AM30" s="48"/>
      <c r="AN30" s="48"/>
      <c r="AO30" s="48"/>
      <c r="AP30" s="20"/>
      <c r="AQ30" s="47"/>
      <c r="AR30" s="48"/>
      <c r="AS30" s="48"/>
      <c r="AT30" s="48"/>
      <c r="AU30" s="19"/>
      <c r="AV30" s="47"/>
      <c r="AW30" s="48"/>
      <c r="AX30" s="48"/>
      <c r="AY30" s="48"/>
      <c r="AZ30" s="48"/>
      <c r="BA30" s="18"/>
      <c r="BB30" s="47"/>
      <c r="BC30" s="48"/>
      <c r="BD30" s="48"/>
      <c r="BE30" s="48"/>
      <c r="BF30" s="17"/>
      <c r="BG30" s="47"/>
      <c r="BH30" s="48"/>
      <c r="BI30" s="48"/>
      <c r="BJ30" s="48"/>
      <c r="BK30" s="48"/>
      <c r="BL30" s="14"/>
      <c r="BM30" s="11">
        <v>58</v>
      </c>
      <c r="BN30" s="12">
        <v>48</v>
      </c>
      <c r="BO30" s="12">
        <v>17</v>
      </c>
      <c r="BP30" s="53">
        <v>0.82758620689655171</v>
      </c>
      <c r="BQ30" s="13"/>
      <c r="BR30" s="11">
        <v>58</v>
      </c>
      <c r="BS30" s="12">
        <v>48</v>
      </c>
      <c r="BT30" s="12">
        <v>17</v>
      </c>
      <c r="BU30" s="53">
        <v>0.82758620689655171</v>
      </c>
      <c r="BV30" s="11">
        <v>1</v>
      </c>
      <c r="BW30" s="32"/>
      <c r="BX30" s="12">
        <v>34</v>
      </c>
      <c r="BY30" s="12">
        <v>30</v>
      </c>
      <c r="BZ30" s="12">
        <v>3</v>
      </c>
      <c r="CA30" s="31">
        <v>0.88235294117647056</v>
      </c>
      <c r="CB30" s="44"/>
      <c r="CC30" s="11">
        <v>92</v>
      </c>
      <c r="CD30" s="12">
        <v>78</v>
      </c>
      <c r="CE30" s="12">
        <v>20</v>
      </c>
      <c r="CF30" s="50">
        <f t="shared" si="6"/>
        <v>0.84782608695652173</v>
      </c>
      <c r="CG30" s="12">
        <v>2</v>
      </c>
      <c r="CH30" s="30">
        <f t="shared" si="0"/>
        <v>92</v>
      </c>
      <c r="CI30" s="30">
        <f t="shared" si="1"/>
        <v>78</v>
      </c>
      <c r="CJ30" s="30">
        <f t="shared" si="2"/>
        <v>20</v>
      </c>
      <c r="CK30" s="6">
        <f t="shared" si="3"/>
        <v>0.84782608695652173</v>
      </c>
      <c r="CL30" s="5" t="str">
        <f t="shared" si="4"/>
        <v>OK</v>
      </c>
    </row>
    <row r="31" spans="1:92" ht="13.8">
      <c r="A31" s="38" t="s">
        <v>452</v>
      </c>
      <c r="B31" s="29" t="s">
        <v>654</v>
      </c>
      <c r="C31" s="38" t="str">
        <f t="shared" si="5"/>
        <v>JOE BARNARD</v>
      </c>
      <c r="D31" s="42"/>
      <c r="E31" s="42"/>
      <c r="F31" s="42"/>
      <c r="G31" s="41"/>
      <c r="H31" s="42"/>
      <c r="I31" s="26"/>
      <c r="J31" s="51"/>
      <c r="K31" s="51"/>
      <c r="L31" s="51"/>
      <c r="M31" s="52"/>
      <c r="N31" s="25"/>
      <c r="O31" s="51"/>
      <c r="P31" s="51"/>
      <c r="Q31" s="51"/>
      <c r="R31" s="52"/>
      <c r="S31" s="51"/>
      <c r="T31" s="24"/>
      <c r="U31" s="51"/>
      <c r="V31" s="51"/>
      <c r="W31" s="51"/>
      <c r="X31" s="52"/>
      <c r="Y31" s="23"/>
      <c r="Z31" s="51"/>
      <c r="AA31" s="51"/>
      <c r="AB31" s="51"/>
      <c r="AC31" s="52"/>
      <c r="AD31" s="51"/>
      <c r="AE31" s="22"/>
      <c r="AF31" s="51">
        <v>9</v>
      </c>
      <c r="AG31" s="51">
        <v>5</v>
      </c>
      <c r="AH31" s="51">
        <v>0</v>
      </c>
      <c r="AI31" s="52">
        <v>0.55600000000000005</v>
      </c>
      <c r="AJ31" s="21"/>
      <c r="AK31" s="51">
        <v>9</v>
      </c>
      <c r="AL31" s="51">
        <v>5</v>
      </c>
      <c r="AM31" s="51">
        <v>0</v>
      </c>
      <c r="AN31" s="52">
        <v>0.55555555555555558</v>
      </c>
      <c r="AO31" s="51">
        <v>1</v>
      </c>
      <c r="AP31" s="20"/>
      <c r="AQ31" s="51">
        <v>14</v>
      </c>
      <c r="AR31" s="51">
        <v>7</v>
      </c>
      <c r="AS31" s="51">
        <v>0</v>
      </c>
      <c r="AT31" s="52">
        <v>0.5</v>
      </c>
      <c r="AU31" s="19"/>
      <c r="AV31" s="51">
        <v>23</v>
      </c>
      <c r="AW31" s="51">
        <v>12</v>
      </c>
      <c r="AX31" s="51">
        <v>0</v>
      </c>
      <c r="AY31" s="52">
        <v>0.52173913043478259</v>
      </c>
      <c r="AZ31" s="51">
        <v>2</v>
      </c>
      <c r="BA31" s="18"/>
      <c r="BB31" s="51"/>
      <c r="BC31" s="51"/>
      <c r="BD31" s="51"/>
      <c r="BE31" s="52"/>
      <c r="BF31" s="17"/>
      <c r="BG31" s="51">
        <v>23</v>
      </c>
      <c r="BH31" s="51">
        <v>12</v>
      </c>
      <c r="BI31" s="51">
        <v>0</v>
      </c>
      <c r="BJ31" s="52">
        <v>0.52173913043478259</v>
      </c>
      <c r="BK31" s="51">
        <v>2</v>
      </c>
      <c r="BL31" s="14"/>
      <c r="BM31" s="11"/>
      <c r="BN31" s="12"/>
      <c r="BO31" s="12"/>
      <c r="BP31" s="46"/>
      <c r="BQ31" s="13"/>
      <c r="BR31" s="51">
        <v>23</v>
      </c>
      <c r="BS31" s="51">
        <v>12</v>
      </c>
      <c r="BT31" s="51">
        <v>0</v>
      </c>
      <c r="BU31" s="52">
        <v>0.52173913043478259</v>
      </c>
      <c r="BV31" s="51">
        <v>2</v>
      </c>
      <c r="BW31" s="43"/>
      <c r="BX31" s="12"/>
      <c r="BY31" s="12"/>
      <c r="BZ31" s="12"/>
      <c r="CA31" s="31"/>
      <c r="CB31" s="9"/>
      <c r="CC31" s="11">
        <v>23</v>
      </c>
      <c r="CD31" s="12">
        <v>12</v>
      </c>
      <c r="CE31" s="12">
        <v>0</v>
      </c>
      <c r="CF31" s="50">
        <f t="shared" si="6"/>
        <v>0.52173913043478259</v>
      </c>
      <c r="CG31" s="12">
        <v>2</v>
      </c>
      <c r="CH31" s="30">
        <f t="shared" si="0"/>
        <v>23</v>
      </c>
      <c r="CI31" s="30">
        <f t="shared" si="1"/>
        <v>12</v>
      </c>
      <c r="CJ31" s="30">
        <f t="shared" si="2"/>
        <v>0</v>
      </c>
      <c r="CK31" s="6">
        <f t="shared" si="3"/>
        <v>0.52173913043478259</v>
      </c>
      <c r="CL31" s="5" t="str">
        <f t="shared" si="4"/>
        <v>OK</v>
      </c>
    </row>
    <row r="32" spans="1:92" ht="13.8">
      <c r="A32" s="38" t="s">
        <v>362</v>
      </c>
      <c r="B32" s="29" t="s">
        <v>654</v>
      </c>
      <c r="C32" s="38" t="str">
        <f t="shared" si="5"/>
        <v>RICK BARNARD</v>
      </c>
      <c r="D32" s="42"/>
      <c r="E32" s="42"/>
      <c r="F32" s="42"/>
      <c r="G32" s="41"/>
      <c r="H32" s="42"/>
      <c r="I32" s="26"/>
      <c r="J32" s="35"/>
      <c r="K32" s="33"/>
      <c r="L32" s="33"/>
      <c r="M32" s="34"/>
      <c r="N32" s="25"/>
      <c r="O32" s="35"/>
      <c r="P32" s="33"/>
      <c r="Q32" s="33"/>
      <c r="R32" s="34"/>
      <c r="S32" s="33"/>
      <c r="T32" s="24"/>
      <c r="U32" s="35"/>
      <c r="V32" s="33"/>
      <c r="W32" s="33"/>
      <c r="X32" s="34"/>
      <c r="Y32" s="23"/>
      <c r="Z32" s="35"/>
      <c r="AA32" s="33"/>
      <c r="AB32" s="33"/>
      <c r="AC32" s="34"/>
      <c r="AD32" s="33"/>
      <c r="AE32" s="22"/>
      <c r="AF32" s="35"/>
      <c r="AG32" s="33"/>
      <c r="AH32" s="33"/>
      <c r="AI32" s="34"/>
      <c r="AJ32" s="21"/>
      <c r="AK32" s="35"/>
      <c r="AL32" s="33"/>
      <c r="AM32" s="33"/>
      <c r="AN32" s="34"/>
      <c r="AO32" s="33"/>
      <c r="AP32" s="20"/>
      <c r="AQ32" s="35">
        <v>42</v>
      </c>
      <c r="AR32" s="33">
        <v>27</v>
      </c>
      <c r="AS32" s="33">
        <v>4</v>
      </c>
      <c r="AT32" s="34">
        <v>0.64300000000000002</v>
      </c>
      <c r="AU32" s="19"/>
      <c r="AV32" s="35">
        <v>42</v>
      </c>
      <c r="AW32" s="33">
        <v>27</v>
      </c>
      <c r="AX32" s="33">
        <v>4</v>
      </c>
      <c r="AY32" s="34">
        <v>0.6428571428571429</v>
      </c>
      <c r="AZ32" s="33">
        <v>1</v>
      </c>
      <c r="BA32" s="18"/>
      <c r="BB32" s="35">
        <v>84</v>
      </c>
      <c r="BC32" s="33">
        <v>57</v>
      </c>
      <c r="BD32" s="33">
        <v>8</v>
      </c>
      <c r="BE32" s="34">
        <v>0.6785714285714286</v>
      </c>
      <c r="BF32" s="17"/>
      <c r="BG32" s="35">
        <v>126</v>
      </c>
      <c r="BH32" s="33">
        <v>84</v>
      </c>
      <c r="BI32" s="33">
        <v>12</v>
      </c>
      <c r="BJ32" s="34">
        <v>0.66666666666666663</v>
      </c>
      <c r="BK32" s="33">
        <v>2</v>
      </c>
      <c r="BL32" s="14"/>
      <c r="BM32" s="11">
        <v>54</v>
      </c>
      <c r="BN32" s="12">
        <v>29</v>
      </c>
      <c r="BO32" s="12">
        <v>5</v>
      </c>
      <c r="BP32" s="53">
        <v>0.53703703703703709</v>
      </c>
      <c r="BQ32" s="13"/>
      <c r="BR32" s="37">
        <v>180</v>
      </c>
      <c r="BS32" s="36">
        <v>113</v>
      </c>
      <c r="BT32" s="36">
        <v>17</v>
      </c>
      <c r="BU32" s="53">
        <v>0.62777777777777777</v>
      </c>
      <c r="BV32" s="37">
        <v>3</v>
      </c>
      <c r="BW32" s="32"/>
      <c r="BX32" s="12"/>
      <c r="BY32" s="12"/>
      <c r="BZ32" s="12"/>
      <c r="CA32" s="31"/>
      <c r="CB32" s="9"/>
      <c r="CC32" s="11">
        <v>180</v>
      </c>
      <c r="CD32" s="12">
        <v>113</v>
      </c>
      <c r="CE32" s="12">
        <v>17</v>
      </c>
      <c r="CF32" s="50">
        <f t="shared" si="6"/>
        <v>0.62777777777777777</v>
      </c>
      <c r="CG32" s="12">
        <v>3</v>
      </c>
      <c r="CH32" s="30">
        <f t="shared" si="0"/>
        <v>180</v>
      </c>
      <c r="CI32" s="30">
        <f t="shared" si="1"/>
        <v>113</v>
      </c>
      <c r="CJ32" s="30">
        <f t="shared" si="2"/>
        <v>17</v>
      </c>
      <c r="CK32" s="6">
        <f t="shared" si="3"/>
        <v>0.62777777777777777</v>
      </c>
      <c r="CL32" s="5" t="str">
        <f t="shared" si="4"/>
        <v>OK</v>
      </c>
    </row>
    <row r="33" spans="1:90" ht="13.8">
      <c r="A33" s="38" t="s">
        <v>409</v>
      </c>
      <c r="B33" s="29" t="s">
        <v>653</v>
      </c>
      <c r="C33" s="38" t="str">
        <f t="shared" si="5"/>
        <v>BRAD BARNOWSKY</v>
      </c>
      <c r="D33" s="42"/>
      <c r="E33" s="42"/>
      <c r="F33" s="42"/>
      <c r="G33" s="41"/>
      <c r="H33" s="42"/>
      <c r="I33" s="26"/>
      <c r="J33" s="45"/>
      <c r="K33" s="42"/>
      <c r="L33" s="42"/>
      <c r="M33" s="41"/>
      <c r="N33" s="25"/>
      <c r="O33" s="45"/>
      <c r="P33" s="42"/>
      <c r="Q33" s="42"/>
      <c r="R33" s="41"/>
      <c r="S33" s="42"/>
      <c r="T33" s="24"/>
      <c r="U33" s="45">
        <v>44</v>
      </c>
      <c r="V33" s="42">
        <v>31</v>
      </c>
      <c r="W33" s="42">
        <v>7</v>
      </c>
      <c r="X33" s="41">
        <v>0.70499999999999996</v>
      </c>
      <c r="Y33" s="23"/>
      <c r="Z33" s="45">
        <v>44</v>
      </c>
      <c r="AA33" s="42">
        <v>31</v>
      </c>
      <c r="AB33" s="42">
        <v>7</v>
      </c>
      <c r="AC33" s="41">
        <v>0.70454545454545459</v>
      </c>
      <c r="AD33" s="42">
        <v>1</v>
      </c>
      <c r="AE33" s="22"/>
      <c r="AF33" s="45">
        <v>79</v>
      </c>
      <c r="AG33" s="42">
        <v>55</v>
      </c>
      <c r="AH33" s="42">
        <v>14</v>
      </c>
      <c r="AI33" s="41">
        <v>0.69599999999999995</v>
      </c>
      <c r="AJ33" s="21"/>
      <c r="AK33" s="45">
        <v>123</v>
      </c>
      <c r="AL33" s="42">
        <v>86</v>
      </c>
      <c r="AM33" s="42">
        <v>21</v>
      </c>
      <c r="AN33" s="41">
        <v>0.69918699186991873</v>
      </c>
      <c r="AO33" s="42">
        <v>2</v>
      </c>
      <c r="AP33" s="20"/>
      <c r="AQ33" s="45"/>
      <c r="AR33" s="42"/>
      <c r="AS33" s="42"/>
      <c r="AT33" s="41"/>
      <c r="AU33" s="19"/>
      <c r="AV33" s="45">
        <v>123</v>
      </c>
      <c r="AW33" s="42">
        <v>86</v>
      </c>
      <c r="AX33" s="42">
        <v>21</v>
      </c>
      <c r="AY33" s="41">
        <v>0.69918699186991873</v>
      </c>
      <c r="AZ33" s="42">
        <v>2</v>
      </c>
      <c r="BA33" s="18"/>
      <c r="BB33" s="45"/>
      <c r="BC33" s="42"/>
      <c r="BD33" s="42"/>
      <c r="BE33" s="41"/>
      <c r="BF33" s="17"/>
      <c r="BG33" s="45">
        <v>123</v>
      </c>
      <c r="BH33" s="42">
        <v>86</v>
      </c>
      <c r="BI33" s="42">
        <v>21</v>
      </c>
      <c r="BJ33" s="41">
        <v>0.69918699186991873</v>
      </c>
      <c r="BK33" s="42">
        <v>2</v>
      </c>
      <c r="BL33" s="14"/>
      <c r="BM33" s="11"/>
      <c r="BN33" s="12"/>
      <c r="BO33" s="12"/>
      <c r="BP33" s="46"/>
      <c r="BQ33" s="13"/>
      <c r="BR33" s="45">
        <v>123</v>
      </c>
      <c r="BS33" s="42">
        <v>86</v>
      </c>
      <c r="BT33" s="42">
        <v>21</v>
      </c>
      <c r="BU33" s="34">
        <v>0.69918699186991873</v>
      </c>
      <c r="BV33" s="42">
        <v>2</v>
      </c>
      <c r="BW33" s="32"/>
      <c r="BX33" s="12"/>
      <c r="BY33" s="12"/>
      <c r="BZ33" s="12"/>
      <c r="CA33" s="31"/>
      <c r="CB33" s="9"/>
      <c r="CC33" s="11">
        <v>123</v>
      </c>
      <c r="CD33" s="12">
        <v>86</v>
      </c>
      <c r="CE33" s="12">
        <v>21</v>
      </c>
      <c r="CF33" s="50">
        <f t="shared" si="6"/>
        <v>0.69918699186991873</v>
      </c>
      <c r="CG33" s="12">
        <v>2</v>
      </c>
      <c r="CH33" s="30">
        <f t="shared" si="0"/>
        <v>123</v>
      </c>
      <c r="CI33" s="30">
        <f t="shared" si="1"/>
        <v>86</v>
      </c>
      <c r="CJ33" s="30">
        <f t="shared" si="2"/>
        <v>21</v>
      </c>
      <c r="CK33" s="6">
        <f t="shared" si="3"/>
        <v>0.69918699186991873</v>
      </c>
      <c r="CL33" s="5" t="str">
        <f t="shared" si="4"/>
        <v>OK</v>
      </c>
    </row>
    <row r="34" spans="1:90" ht="13.8">
      <c r="A34" s="38" t="s">
        <v>290</v>
      </c>
      <c r="B34" s="29" t="s">
        <v>652</v>
      </c>
      <c r="C34" s="38" t="str">
        <f t="shared" si="5"/>
        <v>BILL BASIGKOW</v>
      </c>
      <c r="D34" s="42"/>
      <c r="E34" s="42"/>
      <c r="F34" s="42"/>
      <c r="G34" s="41"/>
      <c r="H34" s="42"/>
      <c r="I34" s="26"/>
      <c r="J34" s="45"/>
      <c r="K34" s="42"/>
      <c r="L34" s="42"/>
      <c r="M34" s="41"/>
      <c r="N34" s="25"/>
      <c r="O34" s="45"/>
      <c r="P34" s="42"/>
      <c r="Q34" s="42"/>
      <c r="R34" s="41"/>
      <c r="S34" s="42"/>
      <c r="T34" s="24"/>
      <c r="U34" s="45"/>
      <c r="V34" s="42"/>
      <c r="W34" s="42"/>
      <c r="X34" s="41"/>
      <c r="Y34" s="23"/>
      <c r="Z34" s="45"/>
      <c r="AA34" s="42"/>
      <c r="AB34" s="42"/>
      <c r="AC34" s="41"/>
      <c r="AD34" s="42"/>
      <c r="AE34" s="22"/>
      <c r="AF34" s="45">
        <v>35</v>
      </c>
      <c r="AG34" s="42">
        <v>17</v>
      </c>
      <c r="AH34" s="42">
        <v>0</v>
      </c>
      <c r="AI34" s="41">
        <v>0.48599999999999999</v>
      </c>
      <c r="AJ34" s="21"/>
      <c r="AK34" s="45">
        <v>35</v>
      </c>
      <c r="AL34" s="42">
        <v>17</v>
      </c>
      <c r="AM34" s="42">
        <v>0</v>
      </c>
      <c r="AN34" s="41">
        <v>0.48571428571428571</v>
      </c>
      <c r="AO34" s="42">
        <v>1</v>
      </c>
      <c r="AP34" s="20"/>
      <c r="AQ34" s="45">
        <v>41</v>
      </c>
      <c r="AR34" s="42">
        <v>24</v>
      </c>
      <c r="AS34" s="42">
        <v>2</v>
      </c>
      <c r="AT34" s="41">
        <v>0.58499999999999996</v>
      </c>
      <c r="AU34" s="19"/>
      <c r="AV34" s="45">
        <v>76</v>
      </c>
      <c r="AW34" s="42">
        <v>41</v>
      </c>
      <c r="AX34" s="42">
        <v>2</v>
      </c>
      <c r="AY34" s="41">
        <v>0.53947368421052633</v>
      </c>
      <c r="AZ34" s="42">
        <v>2</v>
      </c>
      <c r="BA34" s="18"/>
      <c r="BB34" s="45">
        <v>71</v>
      </c>
      <c r="BC34" s="42">
        <v>39</v>
      </c>
      <c r="BD34" s="42">
        <v>2</v>
      </c>
      <c r="BE34" s="41">
        <v>0.54929577464788737</v>
      </c>
      <c r="BF34" s="17"/>
      <c r="BG34" s="45">
        <v>147</v>
      </c>
      <c r="BH34" s="42">
        <v>80</v>
      </c>
      <c r="BI34" s="42">
        <v>4</v>
      </c>
      <c r="BJ34" s="41">
        <v>0.54421768707482998</v>
      </c>
      <c r="BK34" s="42">
        <v>3</v>
      </c>
      <c r="BL34" s="14"/>
      <c r="BM34" s="11">
        <v>53</v>
      </c>
      <c r="BN34" s="12">
        <v>30</v>
      </c>
      <c r="BO34" s="12">
        <v>3</v>
      </c>
      <c r="BP34" s="53">
        <v>0.56603773584905659</v>
      </c>
      <c r="BQ34" s="13"/>
      <c r="BR34" s="11">
        <v>200</v>
      </c>
      <c r="BS34" s="12">
        <v>110</v>
      </c>
      <c r="BT34" s="12">
        <v>7</v>
      </c>
      <c r="BU34" s="53">
        <v>0.55000000000000004</v>
      </c>
      <c r="BV34" s="11">
        <v>4</v>
      </c>
      <c r="BW34" s="32"/>
      <c r="BX34" s="12">
        <v>65</v>
      </c>
      <c r="BY34" s="12">
        <v>29</v>
      </c>
      <c r="BZ34" s="12">
        <v>0</v>
      </c>
      <c r="CA34" s="31">
        <v>0.44615384615384618</v>
      </c>
      <c r="CB34" s="44"/>
      <c r="CC34" s="11">
        <v>265</v>
      </c>
      <c r="CD34" s="12">
        <v>139</v>
      </c>
      <c r="CE34" s="12">
        <v>7</v>
      </c>
      <c r="CF34" s="50">
        <f t="shared" si="6"/>
        <v>0.52452830188679245</v>
      </c>
      <c r="CG34" s="12">
        <v>5</v>
      </c>
      <c r="CH34" s="30">
        <f t="shared" si="0"/>
        <v>265</v>
      </c>
      <c r="CI34" s="30">
        <f t="shared" si="1"/>
        <v>139</v>
      </c>
      <c r="CJ34" s="30">
        <f t="shared" si="2"/>
        <v>7</v>
      </c>
      <c r="CK34" s="6">
        <f t="shared" si="3"/>
        <v>0.52452830188679245</v>
      </c>
      <c r="CL34" s="5" t="str">
        <f t="shared" si="4"/>
        <v>OK</v>
      </c>
    </row>
    <row r="35" spans="1:90" ht="13.8">
      <c r="A35" s="38" t="s">
        <v>296</v>
      </c>
      <c r="B35" s="49" t="s">
        <v>651</v>
      </c>
      <c r="C35" s="38" t="str">
        <f t="shared" si="5"/>
        <v>BOB BAYNE</v>
      </c>
      <c r="D35" s="42"/>
      <c r="E35" s="42"/>
      <c r="F35" s="42"/>
      <c r="G35" s="41"/>
      <c r="H35" s="42"/>
      <c r="I35" s="26"/>
      <c r="J35" s="47"/>
      <c r="K35" s="48"/>
      <c r="L35" s="48"/>
      <c r="M35" s="48"/>
      <c r="N35" s="25"/>
      <c r="O35" s="47"/>
      <c r="P35" s="48"/>
      <c r="Q35" s="48"/>
      <c r="R35" s="48"/>
      <c r="S35" s="48"/>
      <c r="T35" s="24"/>
      <c r="U35" s="47"/>
      <c r="V35" s="48"/>
      <c r="W35" s="48"/>
      <c r="X35" s="48"/>
      <c r="Y35" s="23"/>
      <c r="Z35" s="47"/>
      <c r="AA35" s="48"/>
      <c r="AB35" s="48"/>
      <c r="AC35" s="48"/>
      <c r="AD35" s="48"/>
      <c r="AE35" s="22"/>
      <c r="AF35" s="47"/>
      <c r="AG35" s="48"/>
      <c r="AH35" s="48"/>
      <c r="AI35" s="48"/>
      <c r="AJ35" s="21"/>
      <c r="AK35" s="47"/>
      <c r="AL35" s="48"/>
      <c r="AM35" s="48"/>
      <c r="AN35" s="48"/>
      <c r="AO35" s="48"/>
      <c r="AP35" s="20"/>
      <c r="AQ35" s="47"/>
      <c r="AR35" s="48"/>
      <c r="AS35" s="48"/>
      <c r="AT35" s="48"/>
      <c r="AU35" s="19"/>
      <c r="AV35" s="47"/>
      <c r="AW35" s="48"/>
      <c r="AX35" s="48"/>
      <c r="AY35" s="48"/>
      <c r="AZ35" s="48"/>
      <c r="BA35" s="18"/>
      <c r="BB35" s="47"/>
      <c r="BC35" s="48"/>
      <c r="BD35" s="48"/>
      <c r="BE35" s="48"/>
      <c r="BF35" s="17"/>
      <c r="BG35" s="47"/>
      <c r="BH35" s="48"/>
      <c r="BI35" s="48"/>
      <c r="BJ35" s="48"/>
      <c r="BK35" s="48"/>
      <c r="BL35" s="14"/>
      <c r="BM35" s="47"/>
      <c r="BN35" s="48"/>
      <c r="BO35" s="48"/>
      <c r="BP35" s="46"/>
      <c r="BQ35" s="13"/>
      <c r="BR35" s="47"/>
      <c r="BS35" s="48"/>
      <c r="BT35" s="48"/>
      <c r="BU35" s="46"/>
      <c r="BV35" s="48"/>
      <c r="BW35" s="32"/>
      <c r="BX35" s="12">
        <v>45</v>
      </c>
      <c r="BY35" s="12">
        <v>20</v>
      </c>
      <c r="BZ35" s="12">
        <v>1</v>
      </c>
      <c r="CA35" s="31">
        <v>0.44444444444444442</v>
      </c>
      <c r="CB35" s="44"/>
      <c r="CC35" s="11">
        <v>45</v>
      </c>
      <c r="CD35" s="12">
        <v>20</v>
      </c>
      <c r="CE35" s="12">
        <v>1</v>
      </c>
      <c r="CF35" s="50">
        <f t="shared" si="6"/>
        <v>0.44444444444444442</v>
      </c>
      <c r="CG35" s="12">
        <v>1</v>
      </c>
      <c r="CH35" s="30">
        <f t="shared" si="0"/>
        <v>45</v>
      </c>
      <c r="CI35" s="30">
        <f t="shared" si="1"/>
        <v>20</v>
      </c>
      <c r="CJ35" s="30">
        <f t="shared" si="2"/>
        <v>1</v>
      </c>
      <c r="CK35" s="6">
        <f t="shared" si="3"/>
        <v>0.44444444444444442</v>
      </c>
      <c r="CL35" s="5" t="str">
        <f t="shared" si="4"/>
        <v>OK</v>
      </c>
    </row>
    <row r="36" spans="1:90" ht="13.8">
      <c r="A36" s="38" t="s">
        <v>313</v>
      </c>
      <c r="B36" s="54" t="s">
        <v>650</v>
      </c>
      <c r="C36" s="38" t="str">
        <f t="shared" si="5"/>
        <v>JIM BEASLEY</v>
      </c>
      <c r="D36" s="45"/>
      <c r="E36" s="42"/>
      <c r="F36" s="42"/>
      <c r="G36" s="41"/>
      <c r="H36" s="42"/>
      <c r="I36" s="26"/>
      <c r="J36" s="51"/>
      <c r="K36" s="51"/>
      <c r="L36" s="51"/>
      <c r="M36" s="52"/>
      <c r="N36" s="25"/>
      <c r="O36" s="51"/>
      <c r="P36" s="51"/>
      <c r="Q36" s="51"/>
      <c r="R36" s="52"/>
      <c r="S36" s="51"/>
      <c r="T36" s="24"/>
      <c r="U36" s="51">
        <v>24</v>
      </c>
      <c r="V36" s="51">
        <v>12</v>
      </c>
      <c r="W36" s="51">
        <v>0</v>
      </c>
      <c r="X36" s="52">
        <v>0.5</v>
      </c>
      <c r="Y36" s="23"/>
      <c r="Z36" s="51">
        <v>24</v>
      </c>
      <c r="AA36" s="51">
        <v>12</v>
      </c>
      <c r="AB36" s="51">
        <v>0</v>
      </c>
      <c r="AC36" s="52">
        <v>0.5</v>
      </c>
      <c r="AD36" s="51">
        <v>1</v>
      </c>
      <c r="AE36" s="22"/>
      <c r="AF36" s="51">
        <v>39</v>
      </c>
      <c r="AG36" s="51">
        <v>18</v>
      </c>
      <c r="AH36" s="51">
        <v>0</v>
      </c>
      <c r="AI36" s="52">
        <v>0.46200000000000002</v>
      </c>
      <c r="AJ36" s="21"/>
      <c r="AK36" s="51">
        <v>63</v>
      </c>
      <c r="AL36" s="51">
        <v>30</v>
      </c>
      <c r="AM36" s="51">
        <v>0</v>
      </c>
      <c r="AN36" s="52">
        <v>0.47619047619047616</v>
      </c>
      <c r="AO36" s="51">
        <v>2</v>
      </c>
      <c r="AP36" s="20"/>
      <c r="AQ36" s="51">
        <v>72</v>
      </c>
      <c r="AR36" s="51">
        <v>37</v>
      </c>
      <c r="AS36" s="51">
        <v>3</v>
      </c>
      <c r="AT36" s="52">
        <v>0.51400000000000001</v>
      </c>
      <c r="AU36" s="19"/>
      <c r="AV36" s="51">
        <v>135</v>
      </c>
      <c r="AW36" s="51">
        <v>67</v>
      </c>
      <c r="AX36" s="51">
        <v>3</v>
      </c>
      <c r="AY36" s="52">
        <v>0.49629629629629629</v>
      </c>
      <c r="AZ36" s="51">
        <v>3</v>
      </c>
      <c r="BA36" s="18"/>
      <c r="BB36" s="51">
        <v>37</v>
      </c>
      <c r="BC36" s="51">
        <v>19</v>
      </c>
      <c r="BD36" s="51">
        <v>2</v>
      </c>
      <c r="BE36" s="52">
        <v>0.51351351351351349</v>
      </c>
      <c r="BF36" s="17"/>
      <c r="BG36" s="51">
        <v>172</v>
      </c>
      <c r="BH36" s="51">
        <v>86</v>
      </c>
      <c r="BI36" s="51">
        <v>5</v>
      </c>
      <c r="BJ36" s="52">
        <v>0.5</v>
      </c>
      <c r="BK36" s="51">
        <v>4</v>
      </c>
      <c r="BL36" s="14"/>
      <c r="BM36" s="8"/>
      <c r="BN36" s="8"/>
      <c r="BO36" s="8"/>
      <c r="BQ36" s="13"/>
      <c r="BR36" s="51">
        <v>172</v>
      </c>
      <c r="BS36" s="51">
        <v>86</v>
      </c>
      <c r="BT36" s="51">
        <v>5</v>
      </c>
      <c r="BU36" s="52">
        <v>0.5</v>
      </c>
      <c r="BV36" s="51">
        <v>4</v>
      </c>
      <c r="BW36" s="43"/>
      <c r="BX36" s="12">
        <v>36</v>
      </c>
      <c r="BY36" s="12">
        <v>21</v>
      </c>
      <c r="BZ36" s="12">
        <v>2</v>
      </c>
      <c r="CA36" s="31">
        <v>0.58333333333333337</v>
      </c>
      <c r="CB36" s="44"/>
      <c r="CC36" s="11">
        <v>208</v>
      </c>
      <c r="CD36" s="12">
        <v>107</v>
      </c>
      <c r="CE36" s="12">
        <v>7</v>
      </c>
      <c r="CF36" s="50">
        <f t="shared" si="6"/>
        <v>0.51442307692307687</v>
      </c>
      <c r="CG36" s="12">
        <v>5</v>
      </c>
      <c r="CH36" s="30">
        <f t="shared" si="0"/>
        <v>208</v>
      </c>
      <c r="CI36" s="30">
        <f t="shared" si="1"/>
        <v>107</v>
      </c>
      <c r="CJ36" s="30">
        <f t="shared" si="2"/>
        <v>7</v>
      </c>
      <c r="CK36" s="6">
        <f t="shared" si="3"/>
        <v>0.51442307692307687</v>
      </c>
      <c r="CL36" s="5" t="str">
        <f t="shared" si="4"/>
        <v>OK</v>
      </c>
    </row>
    <row r="37" spans="1:90" ht="13.8">
      <c r="A37" s="38" t="s">
        <v>315</v>
      </c>
      <c r="B37" s="56" t="s">
        <v>649</v>
      </c>
      <c r="C37" s="38" t="str">
        <f t="shared" si="5"/>
        <v>DAVE BELTZ</v>
      </c>
      <c r="D37" s="42"/>
      <c r="E37" s="42"/>
      <c r="F37" s="42"/>
      <c r="G37" s="41"/>
      <c r="H37" s="42"/>
      <c r="I37" s="26"/>
      <c r="J37" s="55"/>
      <c r="K37" s="46"/>
      <c r="L37" s="46"/>
      <c r="M37" s="46"/>
      <c r="N37" s="25"/>
      <c r="O37" s="55"/>
      <c r="P37" s="46"/>
      <c r="Q37" s="46"/>
      <c r="R37" s="46"/>
      <c r="S37" s="46"/>
      <c r="T37" s="24"/>
      <c r="U37" s="55"/>
      <c r="V37" s="46"/>
      <c r="W37" s="46"/>
      <c r="X37" s="46"/>
      <c r="Y37" s="23"/>
      <c r="Z37" s="55"/>
      <c r="AA37" s="46"/>
      <c r="AB37" s="46"/>
      <c r="AC37" s="46"/>
      <c r="AD37" s="46"/>
      <c r="AE37" s="22"/>
      <c r="AF37" s="55"/>
      <c r="AG37" s="46"/>
      <c r="AH37" s="46"/>
      <c r="AI37" s="46"/>
      <c r="AJ37" s="21"/>
      <c r="AK37" s="55"/>
      <c r="AL37" s="46"/>
      <c r="AM37" s="46"/>
      <c r="AN37" s="46"/>
      <c r="AO37" s="46"/>
      <c r="AP37" s="20"/>
      <c r="AQ37" s="55"/>
      <c r="AR37" s="46"/>
      <c r="AS37" s="46"/>
      <c r="AT37" s="46"/>
      <c r="AU37" s="19"/>
      <c r="AV37" s="55"/>
      <c r="AW37" s="46"/>
      <c r="AX37" s="46"/>
      <c r="AY37" s="46"/>
      <c r="AZ37" s="46"/>
      <c r="BA37" s="18"/>
      <c r="BB37" s="55"/>
      <c r="BC37" s="46"/>
      <c r="BD37" s="46"/>
      <c r="BE37" s="46"/>
      <c r="BF37" s="17"/>
      <c r="BG37" s="55"/>
      <c r="BH37" s="46"/>
      <c r="BI37" s="46"/>
      <c r="BJ37" s="46"/>
      <c r="BK37" s="46"/>
      <c r="BL37" s="14"/>
      <c r="BM37" s="37">
        <v>31</v>
      </c>
      <c r="BN37" s="36">
        <v>19</v>
      </c>
      <c r="BO37" s="36">
        <v>0</v>
      </c>
      <c r="BP37" s="53">
        <v>0.61290322580645162</v>
      </c>
      <c r="BQ37" s="13"/>
      <c r="BR37" s="37">
        <v>31</v>
      </c>
      <c r="BS37" s="36">
        <v>19</v>
      </c>
      <c r="BT37" s="36">
        <v>0</v>
      </c>
      <c r="BU37" s="53">
        <v>0.61290322580645162</v>
      </c>
      <c r="BV37" s="37">
        <v>1</v>
      </c>
      <c r="BW37" s="32"/>
      <c r="BX37" s="12">
        <v>61</v>
      </c>
      <c r="BY37" s="12">
        <v>32</v>
      </c>
      <c r="BZ37" s="12">
        <v>2</v>
      </c>
      <c r="CA37" s="31">
        <v>0.52459016393442626</v>
      </c>
      <c r="CB37" s="44"/>
      <c r="CC37" s="11">
        <v>92</v>
      </c>
      <c r="CD37" s="12">
        <v>51</v>
      </c>
      <c r="CE37" s="12">
        <v>2</v>
      </c>
      <c r="CF37" s="50">
        <f t="shared" si="6"/>
        <v>0.55434782608695654</v>
      </c>
      <c r="CG37" s="12">
        <v>2</v>
      </c>
      <c r="CH37" s="30">
        <f t="shared" si="0"/>
        <v>92</v>
      </c>
      <c r="CI37" s="30">
        <f t="shared" si="1"/>
        <v>51</v>
      </c>
      <c r="CJ37" s="30">
        <f t="shared" si="2"/>
        <v>2</v>
      </c>
      <c r="CK37" s="6">
        <f t="shared" si="3"/>
        <v>0.55434782608695654</v>
      </c>
      <c r="CL37" s="5" t="str">
        <f t="shared" si="4"/>
        <v>OK</v>
      </c>
    </row>
    <row r="38" spans="1:90" ht="13.8">
      <c r="A38" s="38" t="s">
        <v>349</v>
      </c>
      <c r="B38" s="29" t="s">
        <v>648</v>
      </c>
      <c r="C38" s="38" t="str">
        <f t="shared" si="5"/>
        <v>MIKE BENDLE</v>
      </c>
      <c r="D38" s="42">
        <v>413</v>
      </c>
      <c r="E38" s="42">
        <v>209</v>
      </c>
      <c r="F38" s="42">
        <v>23</v>
      </c>
      <c r="G38" s="41">
        <v>0.50605326876513312</v>
      </c>
      <c r="H38" s="42">
        <v>7</v>
      </c>
      <c r="I38" s="26"/>
      <c r="J38" s="51">
        <v>62</v>
      </c>
      <c r="K38" s="51">
        <v>30</v>
      </c>
      <c r="L38" s="51">
        <v>4</v>
      </c>
      <c r="M38" s="52">
        <v>0.48399999999999999</v>
      </c>
      <c r="N38" s="25"/>
      <c r="O38" s="51">
        <v>475</v>
      </c>
      <c r="P38" s="51">
        <v>239</v>
      </c>
      <c r="Q38" s="51">
        <v>27</v>
      </c>
      <c r="R38" s="52">
        <v>0.50315789473684214</v>
      </c>
      <c r="S38" s="51">
        <v>8</v>
      </c>
      <c r="T38" s="24"/>
      <c r="U38" s="51">
        <v>51</v>
      </c>
      <c r="V38" s="51">
        <v>24</v>
      </c>
      <c r="W38" s="51">
        <v>1</v>
      </c>
      <c r="X38" s="52">
        <v>0.47099999999999997</v>
      </c>
      <c r="Y38" s="23"/>
      <c r="Z38" s="51">
        <v>526</v>
      </c>
      <c r="AA38" s="51">
        <v>263</v>
      </c>
      <c r="AB38" s="51">
        <v>28</v>
      </c>
      <c r="AC38" s="52">
        <v>0.5</v>
      </c>
      <c r="AD38" s="51">
        <v>9</v>
      </c>
      <c r="AE38" s="22"/>
      <c r="AF38" s="51">
        <v>77</v>
      </c>
      <c r="AG38" s="51">
        <v>43</v>
      </c>
      <c r="AH38" s="51">
        <v>4</v>
      </c>
      <c r="AI38" s="52">
        <v>0.55800000000000005</v>
      </c>
      <c r="AJ38" s="21"/>
      <c r="AK38" s="51">
        <v>603</v>
      </c>
      <c r="AL38" s="51">
        <v>306</v>
      </c>
      <c r="AM38" s="51">
        <v>32</v>
      </c>
      <c r="AN38" s="52">
        <v>0.5074626865671642</v>
      </c>
      <c r="AO38" s="51">
        <v>10</v>
      </c>
      <c r="AP38" s="20"/>
      <c r="AQ38" s="51">
        <v>67</v>
      </c>
      <c r="AR38" s="51">
        <v>39</v>
      </c>
      <c r="AS38" s="51">
        <v>4</v>
      </c>
      <c r="AT38" s="52">
        <v>0.58199999999999996</v>
      </c>
      <c r="AU38" s="19"/>
      <c r="AV38" s="51">
        <v>670</v>
      </c>
      <c r="AW38" s="51">
        <v>345</v>
      </c>
      <c r="AX38" s="51">
        <v>36</v>
      </c>
      <c r="AY38" s="52">
        <v>0.5149253731343284</v>
      </c>
      <c r="AZ38" s="51">
        <v>11</v>
      </c>
      <c r="BA38" s="18"/>
      <c r="BB38" s="51">
        <v>73</v>
      </c>
      <c r="BC38" s="51">
        <v>40</v>
      </c>
      <c r="BD38" s="51">
        <v>4</v>
      </c>
      <c r="BE38" s="52">
        <v>0.54794520547945202</v>
      </c>
      <c r="BF38" s="17"/>
      <c r="BG38" s="51">
        <v>743</v>
      </c>
      <c r="BH38" s="51">
        <v>385</v>
      </c>
      <c r="BI38" s="51">
        <v>40</v>
      </c>
      <c r="BJ38" s="52">
        <v>0.51816958277254377</v>
      </c>
      <c r="BK38" s="51">
        <v>12</v>
      </c>
      <c r="BL38" s="14"/>
      <c r="BM38" s="11">
        <v>30</v>
      </c>
      <c r="BN38" s="12">
        <v>18</v>
      </c>
      <c r="BO38" s="12">
        <v>0</v>
      </c>
      <c r="BP38" s="50">
        <v>0.6</v>
      </c>
      <c r="BQ38" s="13"/>
      <c r="BR38" s="11">
        <v>773</v>
      </c>
      <c r="BS38" s="12">
        <v>403</v>
      </c>
      <c r="BT38" s="12">
        <v>40</v>
      </c>
      <c r="BU38" s="50">
        <v>0.5213454075032341</v>
      </c>
      <c r="BV38" s="12">
        <v>13</v>
      </c>
      <c r="BW38" s="32"/>
      <c r="BX38" s="12">
        <v>63</v>
      </c>
      <c r="BY38" s="12">
        <v>42</v>
      </c>
      <c r="BZ38" s="12">
        <v>5</v>
      </c>
      <c r="CA38" s="31">
        <v>0.66666666666666663</v>
      </c>
      <c r="CB38" s="44"/>
      <c r="CC38" s="11">
        <v>836</v>
      </c>
      <c r="CD38" s="12">
        <v>445</v>
      </c>
      <c r="CE38" s="12">
        <v>45</v>
      </c>
      <c r="CF38" s="50">
        <f t="shared" si="6"/>
        <v>0.53229665071770338</v>
      </c>
      <c r="CG38" s="12">
        <v>14</v>
      </c>
      <c r="CH38" s="30">
        <f t="shared" si="0"/>
        <v>836</v>
      </c>
      <c r="CI38" s="30">
        <f t="shared" si="1"/>
        <v>445</v>
      </c>
      <c r="CJ38" s="30">
        <f t="shared" si="2"/>
        <v>45</v>
      </c>
      <c r="CK38" s="6">
        <f t="shared" si="3"/>
        <v>0.53229665071770338</v>
      </c>
      <c r="CL38" s="5" t="str">
        <f t="shared" si="4"/>
        <v>OK</v>
      </c>
    </row>
    <row r="39" spans="1:90" ht="13.8">
      <c r="A39" s="38" t="s">
        <v>423</v>
      </c>
      <c r="B39" s="29" t="s">
        <v>647</v>
      </c>
      <c r="C39" s="38" t="str">
        <f t="shared" si="5"/>
        <v>KEITH BERGUM</v>
      </c>
      <c r="D39" s="42">
        <v>225</v>
      </c>
      <c r="E39" s="42">
        <v>121</v>
      </c>
      <c r="F39" s="42">
        <v>3</v>
      </c>
      <c r="G39" s="41">
        <v>0.5377777777777778</v>
      </c>
      <c r="H39" s="42">
        <v>4</v>
      </c>
      <c r="I39" s="26"/>
      <c r="J39" s="35">
        <v>69</v>
      </c>
      <c r="K39" s="33">
        <v>45</v>
      </c>
      <c r="L39" s="33">
        <v>4</v>
      </c>
      <c r="M39" s="34">
        <v>0.65200000000000002</v>
      </c>
      <c r="N39" s="25"/>
      <c r="O39" s="35">
        <v>294</v>
      </c>
      <c r="P39" s="33">
        <v>166</v>
      </c>
      <c r="Q39" s="33">
        <v>7</v>
      </c>
      <c r="R39" s="34">
        <v>0.56462585034013602</v>
      </c>
      <c r="S39" s="33">
        <v>5</v>
      </c>
      <c r="T39" s="24"/>
      <c r="U39" s="35">
        <v>69</v>
      </c>
      <c r="V39" s="33">
        <v>45</v>
      </c>
      <c r="W39" s="33">
        <v>2</v>
      </c>
      <c r="X39" s="34">
        <v>0.65200000000000002</v>
      </c>
      <c r="Y39" s="23"/>
      <c r="Z39" s="35">
        <v>363</v>
      </c>
      <c r="AA39" s="33">
        <v>211</v>
      </c>
      <c r="AB39" s="33">
        <v>9</v>
      </c>
      <c r="AC39" s="34">
        <v>0.58126721763085398</v>
      </c>
      <c r="AD39" s="33">
        <v>6</v>
      </c>
      <c r="AE39" s="22"/>
      <c r="AF39" s="35">
        <v>64</v>
      </c>
      <c r="AG39" s="33">
        <v>32</v>
      </c>
      <c r="AH39" s="33">
        <v>1</v>
      </c>
      <c r="AI39" s="34">
        <v>0.5</v>
      </c>
      <c r="AJ39" s="21"/>
      <c r="AK39" s="35">
        <v>427</v>
      </c>
      <c r="AL39" s="33">
        <v>243</v>
      </c>
      <c r="AM39" s="33">
        <v>10</v>
      </c>
      <c r="AN39" s="34">
        <v>0.56908665105386413</v>
      </c>
      <c r="AO39" s="33">
        <v>7</v>
      </c>
      <c r="AP39" s="20"/>
      <c r="AQ39" s="35">
        <v>78</v>
      </c>
      <c r="AR39" s="33">
        <v>46</v>
      </c>
      <c r="AS39" s="33">
        <v>5</v>
      </c>
      <c r="AT39" s="34">
        <v>0.59</v>
      </c>
      <c r="AU39" s="19"/>
      <c r="AV39" s="35">
        <v>505</v>
      </c>
      <c r="AW39" s="33">
        <v>289</v>
      </c>
      <c r="AX39" s="33">
        <v>15</v>
      </c>
      <c r="AY39" s="34">
        <v>0.57227722772277223</v>
      </c>
      <c r="AZ39" s="33">
        <v>8</v>
      </c>
      <c r="BA39" s="18"/>
      <c r="BB39" s="35">
        <v>68</v>
      </c>
      <c r="BC39" s="33">
        <v>34</v>
      </c>
      <c r="BD39" s="33">
        <v>4</v>
      </c>
      <c r="BE39" s="34">
        <v>0.5</v>
      </c>
      <c r="BF39" s="17"/>
      <c r="BG39" s="35">
        <v>573</v>
      </c>
      <c r="BH39" s="33">
        <v>323</v>
      </c>
      <c r="BI39" s="33">
        <v>19</v>
      </c>
      <c r="BJ39" s="34">
        <v>0.56369982547993014</v>
      </c>
      <c r="BK39" s="33">
        <v>9</v>
      </c>
      <c r="BL39" s="14"/>
      <c r="BM39" s="11">
        <v>62</v>
      </c>
      <c r="BN39" s="12">
        <v>36</v>
      </c>
      <c r="BO39" s="12">
        <v>1</v>
      </c>
      <c r="BP39" s="31">
        <v>0.58064516129032262</v>
      </c>
      <c r="BQ39" s="13"/>
      <c r="BR39" s="11">
        <v>635</v>
      </c>
      <c r="BS39" s="12">
        <v>359</v>
      </c>
      <c r="BT39" s="12">
        <v>20</v>
      </c>
      <c r="BU39" s="31">
        <v>0.56535433070866137</v>
      </c>
      <c r="BV39" s="12">
        <v>10</v>
      </c>
      <c r="BW39" s="32"/>
      <c r="BX39" s="12">
        <v>21</v>
      </c>
      <c r="BY39" s="12">
        <v>11</v>
      </c>
      <c r="BZ39" s="12">
        <v>0</v>
      </c>
      <c r="CA39" s="31">
        <v>0.52380952380952384</v>
      </c>
      <c r="CB39" s="44"/>
      <c r="CC39" s="11">
        <v>656</v>
      </c>
      <c r="CD39" s="12">
        <v>370</v>
      </c>
      <c r="CE39" s="12">
        <v>20</v>
      </c>
      <c r="CF39" s="50">
        <f t="shared" si="6"/>
        <v>0.56402439024390238</v>
      </c>
      <c r="CG39" s="12">
        <v>11</v>
      </c>
      <c r="CH39" s="30">
        <f t="shared" si="0"/>
        <v>656</v>
      </c>
      <c r="CI39" s="30">
        <f t="shared" si="1"/>
        <v>370</v>
      </c>
      <c r="CJ39" s="30">
        <f t="shared" si="2"/>
        <v>20</v>
      </c>
      <c r="CK39" s="6">
        <f t="shared" si="3"/>
        <v>0.56402439024390238</v>
      </c>
      <c r="CL39" s="5" t="str">
        <f t="shared" si="4"/>
        <v>OK</v>
      </c>
    </row>
    <row r="40" spans="1:90" ht="13.8">
      <c r="A40" s="38" t="s">
        <v>646</v>
      </c>
      <c r="B40" s="29" t="s">
        <v>645</v>
      </c>
      <c r="C40" s="38" t="str">
        <f t="shared" si="5"/>
        <v>SKIP BERRY</v>
      </c>
      <c r="D40" s="42">
        <v>360</v>
      </c>
      <c r="E40" s="42">
        <v>197</v>
      </c>
      <c r="F40" s="42">
        <v>15</v>
      </c>
      <c r="G40" s="41">
        <v>0.54722222222222228</v>
      </c>
      <c r="H40" s="42">
        <v>7</v>
      </c>
      <c r="I40" s="26"/>
      <c r="J40" s="45">
        <v>85</v>
      </c>
      <c r="K40" s="42">
        <v>48</v>
      </c>
      <c r="L40" s="42">
        <v>10</v>
      </c>
      <c r="M40" s="41">
        <v>0.56499999999999995</v>
      </c>
      <c r="N40" s="25"/>
      <c r="O40" s="45">
        <v>445</v>
      </c>
      <c r="P40" s="42">
        <v>245</v>
      </c>
      <c r="Q40" s="42">
        <v>25</v>
      </c>
      <c r="R40" s="41">
        <v>0.550561797752809</v>
      </c>
      <c r="S40" s="42">
        <v>8</v>
      </c>
      <c r="T40" s="24"/>
      <c r="U40" s="45">
        <v>57</v>
      </c>
      <c r="V40" s="42">
        <v>26</v>
      </c>
      <c r="W40" s="42">
        <v>2</v>
      </c>
      <c r="X40" s="41">
        <v>0.45600000000000002</v>
      </c>
      <c r="Y40" s="23"/>
      <c r="Z40" s="45">
        <v>502</v>
      </c>
      <c r="AA40" s="42">
        <v>271</v>
      </c>
      <c r="AB40" s="42">
        <v>27</v>
      </c>
      <c r="AC40" s="41">
        <v>0.53984063745019917</v>
      </c>
      <c r="AD40" s="42">
        <v>9</v>
      </c>
      <c r="AE40" s="22"/>
      <c r="AF40" s="45">
        <v>58</v>
      </c>
      <c r="AG40" s="42">
        <v>35</v>
      </c>
      <c r="AH40" s="42">
        <v>4</v>
      </c>
      <c r="AI40" s="41">
        <v>0.60299999999999998</v>
      </c>
      <c r="AJ40" s="21"/>
      <c r="AK40" s="45">
        <v>560</v>
      </c>
      <c r="AL40" s="42">
        <v>306</v>
      </c>
      <c r="AM40" s="42">
        <v>31</v>
      </c>
      <c r="AN40" s="41">
        <v>0.54642857142857137</v>
      </c>
      <c r="AO40" s="42">
        <v>10</v>
      </c>
      <c r="AP40" s="20"/>
      <c r="AQ40" s="45"/>
      <c r="AR40" s="42"/>
      <c r="AS40" s="42"/>
      <c r="AT40" s="41"/>
      <c r="AU40" s="19"/>
      <c r="AV40" s="45">
        <v>560</v>
      </c>
      <c r="AW40" s="42">
        <v>306</v>
      </c>
      <c r="AX40" s="42">
        <v>31</v>
      </c>
      <c r="AY40" s="41">
        <v>0.54642857142857137</v>
      </c>
      <c r="AZ40" s="42">
        <v>10</v>
      </c>
      <c r="BA40" s="18"/>
      <c r="BB40" s="45"/>
      <c r="BC40" s="42"/>
      <c r="BD40" s="42"/>
      <c r="BE40" s="41"/>
      <c r="BF40" s="17"/>
      <c r="BG40" s="45">
        <v>560</v>
      </c>
      <c r="BH40" s="42">
        <v>306</v>
      </c>
      <c r="BI40" s="42">
        <v>31</v>
      </c>
      <c r="BJ40" s="41">
        <v>0.54642857142857137</v>
      </c>
      <c r="BK40" s="42">
        <v>10</v>
      </c>
      <c r="BL40" s="14"/>
      <c r="BM40" s="11"/>
      <c r="BN40" s="12"/>
      <c r="BO40" s="12"/>
      <c r="BP40" s="48"/>
      <c r="BQ40" s="13"/>
      <c r="BR40" s="45">
        <v>560</v>
      </c>
      <c r="BS40" s="42">
        <v>306</v>
      </c>
      <c r="BT40" s="42">
        <v>31</v>
      </c>
      <c r="BU40" s="41">
        <v>0.54642857142857137</v>
      </c>
      <c r="BV40" s="42">
        <v>10</v>
      </c>
      <c r="BW40" s="32"/>
      <c r="BX40" s="12"/>
      <c r="BY40" s="12"/>
      <c r="BZ40" s="12"/>
      <c r="CA40" s="31"/>
      <c r="CB40" s="9"/>
      <c r="CC40" s="11">
        <v>560</v>
      </c>
      <c r="CD40" s="12">
        <v>306</v>
      </c>
      <c r="CE40" s="12">
        <v>31</v>
      </c>
      <c r="CF40" s="50">
        <f t="shared" si="6"/>
        <v>0.54642857142857137</v>
      </c>
      <c r="CG40" s="12">
        <v>10</v>
      </c>
      <c r="CH40" s="30">
        <f t="shared" si="0"/>
        <v>560</v>
      </c>
      <c r="CI40" s="30">
        <f t="shared" si="1"/>
        <v>306</v>
      </c>
      <c r="CJ40" s="30">
        <f t="shared" si="2"/>
        <v>31</v>
      </c>
      <c r="CK40" s="6">
        <f t="shared" si="3"/>
        <v>0.54642857142857137</v>
      </c>
      <c r="CL40" s="5" t="str">
        <f t="shared" si="4"/>
        <v>OK</v>
      </c>
    </row>
    <row r="41" spans="1:90" ht="13.8">
      <c r="A41" s="38" t="s">
        <v>452</v>
      </c>
      <c r="B41" s="49" t="s">
        <v>644</v>
      </c>
      <c r="C41" s="38" t="str">
        <f t="shared" si="5"/>
        <v>JOE BIEDLER</v>
      </c>
      <c r="D41" s="42"/>
      <c r="E41" s="42"/>
      <c r="F41" s="42"/>
      <c r="G41" s="41"/>
      <c r="H41" s="42"/>
      <c r="I41" s="26"/>
      <c r="J41" s="47"/>
      <c r="K41" s="48"/>
      <c r="L41" s="48"/>
      <c r="M41" s="48"/>
      <c r="N41" s="25"/>
      <c r="O41" s="47"/>
      <c r="P41" s="48"/>
      <c r="Q41" s="48"/>
      <c r="R41" s="48"/>
      <c r="S41" s="48"/>
      <c r="T41" s="24"/>
      <c r="U41" s="47"/>
      <c r="V41" s="48"/>
      <c r="W41" s="48"/>
      <c r="X41" s="48"/>
      <c r="Y41" s="23"/>
      <c r="Z41" s="47"/>
      <c r="AA41" s="48"/>
      <c r="AB41" s="48"/>
      <c r="AC41" s="48"/>
      <c r="AD41" s="48"/>
      <c r="AE41" s="22"/>
      <c r="AF41" s="47"/>
      <c r="AG41" s="48"/>
      <c r="AH41" s="48"/>
      <c r="AI41" s="48"/>
      <c r="AJ41" s="21"/>
      <c r="AK41" s="47"/>
      <c r="AL41" s="48"/>
      <c r="AM41" s="48"/>
      <c r="AN41" s="48"/>
      <c r="AO41" s="48"/>
      <c r="AP41" s="20"/>
      <c r="AQ41" s="47"/>
      <c r="AR41" s="48"/>
      <c r="AS41" s="48"/>
      <c r="AT41" s="48"/>
      <c r="AU41" s="19"/>
      <c r="AV41" s="47"/>
      <c r="AW41" s="48"/>
      <c r="AX41" s="48"/>
      <c r="AY41" s="48"/>
      <c r="AZ41" s="48"/>
      <c r="BA41" s="18"/>
      <c r="BB41" s="47"/>
      <c r="BC41" s="48"/>
      <c r="BD41" s="48"/>
      <c r="BE41" s="48"/>
      <c r="BF41" s="17"/>
      <c r="BG41" s="47"/>
      <c r="BH41" s="48"/>
      <c r="BI41" s="48"/>
      <c r="BJ41" s="48"/>
      <c r="BK41" s="48"/>
      <c r="BL41" s="14"/>
      <c r="BM41" s="47"/>
      <c r="BN41" s="48"/>
      <c r="BO41" s="48"/>
      <c r="BQ41" s="13"/>
      <c r="BR41" s="47"/>
      <c r="BS41" s="48"/>
      <c r="BT41" s="48"/>
      <c r="BV41" s="47"/>
      <c r="BW41" s="32"/>
      <c r="BX41" s="12">
        <v>16</v>
      </c>
      <c r="BY41" s="12">
        <v>7</v>
      </c>
      <c r="BZ41" s="12">
        <v>0</v>
      </c>
      <c r="CA41" s="31">
        <v>0.4375</v>
      </c>
      <c r="CB41" s="44"/>
      <c r="CC41" s="11">
        <v>16</v>
      </c>
      <c r="CD41" s="12">
        <v>7</v>
      </c>
      <c r="CE41" s="12">
        <v>0</v>
      </c>
      <c r="CF41" s="50">
        <f t="shared" si="6"/>
        <v>0.4375</v>
      </c>
      <c r="CG41" s="12">
        <v>1</v>
      </c>
      <c r="CH41" s="30">
        <f t="shared" si="0"/>
        <v>16</v>
      </c>
      <c r="CI41" s="30">
        <f t="shared" si="1"/>
        <v>7</v>
      </c>
      <c r="CJ41" s="30">
        <f t="shared" si="2"/>
        <v>0</v>
      </c>
      <c r="CK41" s="6">
        <f t="shared" si="3"/>
        <v>0.4375</v>
      </c>
      <c r="CL41" s="5" t="str">
        <f t="shared" si="4"/>
        <v>OK</v>
      </c>
    </row>
    <row r="42" spans="1:90" ht="13.8">
      <c r="A42" s="38" t="s">
        <v>318</v>
      </c>
      <c r="B42" s="28" t="s">
        <v>643</v>
      </c>
      <c r="C42" s="38" t="str">
        <f t="shared" si="5"/>
        <v>RON BIGGS</v>
      </c>
      <c r="D42" s="45"/>
      <c r="E42" s="42"/>
      <c r="F42" s="42"/>
      <c r="G42" s="41"/>
      <c r="H42" s="42"/>
      <c r="I42" s="26"/>
      <c r="N42" s="25"/>
      <c r="T42" s="24"/>
      <c r="Y42" s="23"/>
      <c r="AE42" s="22"/>
      <c r="AJ42" s="21"/>
      <c r="AP42" s="20"/>
      <c r="AU42" s="19"/>
      <c r="BA42" s="18"/>
      <c r="BF42" s="17"/>
      <c r="BL42" s="14"/>
      <c r="BM42" s="8">
        <v>81</v>
      </c>
      <c r="BN42" s="8">
        <v>43</v>
      </c>
      <c r="BO42" s="8">
        <v>2</v>
      </c>
      <c r="BP42" s="53">
        <v>0.53086419753086422</v>
      </c>
      <c r="BQ42" s="13"/>
      <c r="BR42" s="8">
        <v>81</v>
      </c>
      <c r="BS42" s="8">
        <v>43</v>
      </c>
      <c r="BT42" s="8">
        <v>2</v>
      </c>
      <c r="BU42" s="53">
        <v>0.53086419753086422</v>
      </c>
      <c r="BV42" s="8">
        <v>1</v>
      </c>
      <c r="BW42" s="43"/>
      <c r="BX42" s="12">
        <v>65</v>
      </c>
      <c r="BY42" s="12">
        <v>35</v>
      </c>
      <c r="BZ42" s="12">
        <v>1</v>
      </c>
      <c r="CA42" s="31">
        <v>0.53846153846153844</v>
      </c>
      <c r="CB42" s="44"/>
      <c r="CC42" s="11">
        <v>146</v>
      </c>
      <c r="CD42" s="12">
        <v>78</v>
      </c>
      <c r="CE42" s="12">
        <v>3</v>
      </c>
      <c r="CF42" s="50">
        <f t="shared" si="6"/>
        <v>0.53424657534246578</v>
      </c>
      <c r="CG42" s="12">
        <v>2</v>
      </c>
      <c r="CH42" s="30">
        <f t="shared" si="0"/>
        <v>146</v>
      </c>
      <c r="CI42" s="30">
        <f t="shared" si="1"/>
        <v>78</v>
      </c>
      <c r="CJ42" s="30">
        <f t="shared" si="2"/>
        <v>3</v>
      </c>
      <c r="CK42" s="6">
        <f t="shared" si="3"/>
        <v>0.53424657534246578</v>
      </c>
      <c r="CL42" s="5" t="str">
        <f t="shared" si="4"/>
        <v>OK</v>
      </c>
    </row>
    <row r="43" spans="1:90" ht="13.8">
      <c r="A43" s="38" t="s">
        <v>436</v>
      </c>
      <c r="B43" s="39" t="s">
        <v>642</v>
      </c>
      <c r="C43" s="38" t="str">
        <f t="shared" si="5"/>
        <v>DAN BILLGREN</v>
      </c>
      <c r="D43" s="42">
        <v>316</v>
      </c>
      <c r="E43" s="42">
        <v>183</v>
      </c>
      <c r="F43" s="42">
        <v>11</v>
      </c>
      <c r="G43" s="41">
        <v>0.57911392405063289</v>
      </c>
      <c r="H43" s="42">
        <v>5</v>
      </c>
      <c r="I43" s="26"/>
      <c r="J43" s="51">
        <v>70</v>
      </c>
      <c r="K43" s="51">
        <v>44</v>
      </c>
      <c r="L43" s="51">
        <v>4</v>
      </c>
      <c r="M43" s="52">
        <v>0.629</v>
      </c>
      <c r="N43" s="25"/>
      <c r="O43" s="51">
        <v>386</v>
      </c>
      <c r="P43" s="51">
        <v>227</v>
      </c>
      <c r="Q43" s="51">
        <v>15</v>
      </c>
      <c r="R43" s="52">
        <v>0.58808290155440412</v>
      </c>
      <c r="S43" s="51">
        <v>6</v>
      </c>
      <c r="T43" s="24"/>
      <c r="U43" s="51">
        <v>50</v>
      </c>
      <c r="V43" s="51">
        <v>30</v>
      </c>
      <c r="W43" s="51">
        <v>1</v>
      </c>
      <c r="X43" s="52">
        <v>0.6</v>
      </c>
      <c r="Y43" s="23"/>
      <c r="Z43" s="51">
        <v>436</v>
      </c>
      <c r="AA43" s="51">
        <v>257</v>
      </c>
      <c r="AB43" s="51">
        <v>16</v>
      </c>
      <c r="AC43" s="52">
        <v>0.58944954128440363</v>
      </c>
      <c r="AD43" s="51">
        <v>7</v>
      </c>
      <c r="AE43" s="22"/>
      <c r="AF43" s="51">
        <v>79</v>
      </c>
      <c r="AG43" s="51">
        <v>47</v>
      </c>
      <c r="AH43" s="51">
        <v>3</v>
      </c>
      <c r="AI43" s="52">
        <v>0.59499999999999997</v>
      </c>
      <c r="AJ43" s="21"/>
      <c r="AK43" s="51">
        <v>515</v>
      </c>
      <c r="AL43" s="51">
        <v>304</v>
      </c>
      <c r="AM43" s="51">
        <v>19</v>
      </c>
      <c r="AN43" s="52">
        <v>0.59029126213592231</v>
      </c>
      <c r="AO43" s="51">
        <v>8</v>
      </c>
      <c r="AP43" s="20"/>
      <c r="AQ43" s="51">
        <v>60</v>
      </c>
      <c r="AR43" s="51">
        <v>34</v>
      </c>
      <c r="AS43" s="51">
        <v>5</v>
      </c>
      <c r="AT43" s="52">
        <v>0.56699999999999995</v>
      </c>
      <c r="AU43" s="19"/>
      <c r="AV43" s="51">
        <v>575</v>
      </c>
      <c r="AW43" s="51">
        <v>338</v>
      </c>
      <c r="AX43" s="51">
        <v>24</v>
      </c>
      <c r="AY43" s="52">
        <v>0.58782608695652172</v>
      </c>
      <c r="AZ43" s="51">
        <v>9</v>
      </c>
      <c r="BA43" s="18"/>
      <c r="BB43" s="51">
        <v>59</v>
      </c>
      <c r="BC43" s="51">
        <v>39</v>
      </c>
      <c r="BD43" s="51">
        <v>1</v>
      </c>
      <c r="BE43" s="52">
        <v>0.66101694915254239</v>
      </c>
      <c r="BF43" s="17"/>
      <c r="BG43" s="51">
        <v>634</v>
      </c>
      <c r="BH43" s="51">
        <v>377</v>
      </c>
      <c r="BI43" s="51">
        <v>25</v>
      </c>
      <c r="BJ43" s="52">
        <v>0.59463722397476337</v>
      </c>
      <c r="BK43" s="51">
        <v>10</v>
      </c>
      <c r="BL43" s="14"/>
      <c r="BM43" s="37">
        <v>23</v>
      </c>
      <c r="BN43" s="36">
        <v>13</v>
      </c>
      <c r="BO43" s="36">
        <v>0</v>
      </c>
      <c r="BP43" s="50">
        <v>0.56521739130434778</v>
      </c>
      <c r="BQ43" s="13"/>
      <c r="BR43" s="37">
        <v>657</v>
      </c>
      <c r="BS43" s="36">
        <v>390</v>
      </c>
      <c r="BT43" s="36">
        <v>25</v>
      </c>
      <c r="BU43" s="50">
        <v>0.59360730593607303</v>
      </c>
      <c r="BV43" s="36">
        <v>11</v>
      </c>
      <c r="BW43" s="32"/>
      <c r="BX43" s="12"/>
      <c r="BY43" s="12"/>
      <c r="BZ43" s="12"/>
      <c r="CA43" s="31"/>
      <c r="CB43" s="9"/>
      <c r="CC43" s="11">
        <v>657</v>
      </c>
      <c r="CD43" s="12">
        <v>390</v>
      </c>
      <c r="CE43" s="12">
        <v>25</v>
      </c>
      <c r="CF43" s="50">
        <f t="shared" si="6"/>
        <v>0.59360730593607303</v>
      </c>
      <c r="CG43" s="12">
        <v>11</v>
      </c>
      <c r="CH43" s="30">
        <f t="shared" si="0"/>
        <v>657</v>
      </c>
      <c r="CI43" s="30">
        <f t="shared" si="1"/>
        <v>390</v>
      </c>
      <c r="CJ43" s="30">
        <f t="shared" si="2"/>
        <v>25</v>
      </c>
      <c r="CK43" s="6">
        <f t="shared" si="3"/>
        <v>0.59360730593607303</v>
      </c>
      <c r="CL43" s="5" t="str">
        <f t="shared" si="4"/>
        <v>OK</v>
      </c>
    </row>
    <row r="44" spans="1:90" ht="13.8">
      <c r="A44" s="38" t="s">
        <v>556</v>
      </c>
      <c r="B44" s="29" t="s">
        <v>641</v>
      </c>
      <c r="C44" s="38" t="str">
        <f t="shared" si="5"/>
        <v>KYLE BLUE</v>
      </c>
      <c r="D44" s="42"/>
      <c r="E44" s="42"/>
      <c r="F44" s="42"/>
      <c r="G44" s="41"/>
      <c r="H44" s="42"/>
      <c r="I44" s="26"/>
      <c r="J44" s="35">
        <v>5</v>
      </c>
      <c r="K44" s="33">
        <v>1</v>
      </c>
      <c r="L44" s="33">
        <v>0</v>
      </c>
      <c r="M44" s="34">
        <v>0.2</v>
      </c>
      <c r="N44" s="25"/>
      <c r="O44" s="35">
        <v>5</v>
      </c>
      <c r="P44" s="33">
        <v>1</v>
      </c>
      <c r="Q44" s="33">
        <v>0</v>
      </c>
      <c r="R44" s="34">
        <v>0.2</v>
      </c>
      <c r="S44" s="33">
        <v>1</v>
      </c>
      <c r="T44" s="24"/>
      <c r="U44" s="35">
        <v>39</v>
      </c>
      <c r="V44" s="33">
        <v>13</v>
      </c>
      <c r="W44" s="33">
        <v>0</v>
      </c>
      <c r="X44" s="34">
        <v>0.33300000000000002</v>
      </c>
      <c r="Y44" s="23"/>
      <c r="Z44" s="35">
        <v>44</v>
      </c>
      <c r="AA44" s="33">
        <v>14</v>
      </c>
      <c r="AB44" s="33">
        <v>0</v>
      </c>
      <c r="AC44" s="34">
        <v>0.31818181818181818</v>
      </c>
      <c r="AD44" s="33">
        <v>2</v>
      </c>
      <c r="AE44" s="22"/>
      <c r="AF44" s="35">
        <v>34</v>
      </c>
      <c r="AG44" s="33">
        <v>11</v>
      </c>
      <c r="AH44" s="33">
        <v>0</v>
      </c>
      <c r="AI44" s="34">
        <v>0.32400000000000001</v>
      </c>
      <c r="AJ44" s="21"/>
      <c r="AK44" s="35">
        <v>78</v>
      </c>
      <c r="AL44" s="33">
        <v>25</v>
      </c>
      <c r="AM44" s="33">
        <v>0</v>
      </c>
      <c r="AN44" s="34">
        <v>0.32051282051282054</v>
      </c>
      <c r="AO44" s="33">
        <v>3</v>
      </c>
      <c r="AP44" s="20"/>
      <c r="AQ44" s="35">
        <v>23</v>
      </c>
      <c r="AR44" s="33">
        <v>9</v>
      </c>
      <c r="AS44" s="33">
        <v>0</v>
      </c>
      <c r="AT44" s="34">
        <v>0.39100000000000001</v>
      </c>
      <c r="AU44" s="19"/>
      <c r="AV44" s="35">
        <v>101</v>
      </c>
      <c r="AW44" s="33">
        <v>34</v>
      </c>
      <c r="AX44" s="33">
        <v>0</v>
      </c>
      <c r="AY44" s="34">
        <v>0.33663366336633666</v>
      </c>
      <c r="AZ44" s="33">
        <v>4</v>
      </c>
      <c r="BA44" s="18"/>
      <c r="BB44" s="35"/>
      <c r="BC44" s="33"/>
      <c r="BD44" s="33"/>
      <c r="BE44" s="34"/>
      <c r="BF44" s="17"/>
      <c r="BG44" s="35">
        <v>101</v>
      </c>
      <c r="BH44" s="33">
        <v>34</v>
      </c>
      <c r="BI44" s="33">
        <v>0</v>
      </c>
      <c r="BJ44" s="34">
        <v>0.33663366336633666</v>
      </c>
      <c r="BK44" s="33">
        <v>4</v>
      </c>
      <c r="BL44" s="14"/>
      <c r="BM44" s="11"/>
      <c r="BN44" s="12"/>
      <c r="BO44" s="12"/>
      <c r="BP44" s="48"/>
      <c r="BQ44" s="13"/>
      <c r="BR44" s="45">
        <v>101</v>
      </c>
      <c r="BS44" s="42">
        <v>34</v>
      </c>
      <c r="BT44" s="42">
        <v>0</v>
      </c>
      <c r="BU44" s="41">
        <v>0.33663366336633666</v>
      </c>
      <c r="BV44" s="42">
        <v>4</v>
      </c>
      <c r="BW44" s="32"/>
      <c r="BX44" s="12"/>
      <c r="BY44" s="12"/>
      <c r="BZ44" s="12"/>
      <c r="CA44" s="31"/>
      <c r="CB44" s="9"/>
      <c r="CC44" s="11">
        <v>101</v>
      </c>
      <c r="CD44" s="12">
        <v>34</v>
      </c>
      <c r="CE44" s="12">
        <v>0</v>
      </c>
      <c r="CF44" s="50">
        <f t="shared" si="6"/>
        <v>0.33663366336633666</v>
      </c>
      <c r="CG44" s="12">
        <v>4</v>
      </c>
      <c r="CH44" s="30">
        <f t="shared" si="0"/>
        <v>101</v>
      </c>
      <c r="CI44" s="30">
        <f t="shared" si="1"/>
        <v>34</v>
      </c>
      <c r="CJ44" s="30">
        <f t="shared" si="2"/>
        <v>0</v>
      </c>
      <c r="CK44" s="6">
        <f t="shared" si="3"/>
        <v>0.33663366336633666</v>
      </c>
      <c r="CL44" s="5" t="str">
        <f t="shared" si="4"/>
        <v>OK</v>
      </c>
    </row>
    <row r="45" spans="1:90" ht="13.8">
      <c r="A45" s="38" t="s">
        <v>452</v>
      </c>
      <c r="B45" s="49" t="s">
        <v>640</v>
      </c>
      <c r="C45" s="38" t="str">
        <f t="shared" si="5"/>
        <v>JOE BODO</v>
      </c>
      <c r="D45" s="42"/>
      <c r="E45" s="42"/>
      <c r="F45" s="42"/>
      <c r="G45" s="41"/>
      <c r="H45" s="42"/>
      <c r="I45" s="26"/>
      <c r="J45" s="47"/>
      <c r="K45" s="48"/>
      <c r="L45" s="48"/>
      <c r="M45" s="48"/>
      <c r="N45" s="25"/>
      <c r="O45" s="47"/>
      <c r="P45" s="48"/>
      <c r="Q45" s="48"/>
      <c r="R45" s="48"/>
      <c r="S45" s="48"/>
      <c r="T45" s="24"/>
      <c r="U45" s="47"/>
      <c r="V45" s="48"/>
      <c r="W45" s="48"/>
      <c r="X45" s="48"/>
      <c r="Y45" s="23"/>
      <c r="Z45" s="47"/>
      <c r="AA45" s="48"/>
      <c r="AB45" s="48"/>
      <c r="AC45" s="48"/>
      <c r="AD45" s="48"/>
      <c r="AE45" s="22"/>
      <c r="AF45" s="47"/>
      <c r="AG45" s="48"/>
      <c r="AH45" s="48"/>
      <c r="AI45" s="48"/>
      <c r="AJ45" s="21"/>
      <c r="AK45" s="47"/>
      <c r="AL45" s="48"/>
      <c r="AM45" s="48"/>
      <c r="AN45" s="48"/>
      <c r="AO45" s="48"/>
      <c r="AP45" s="20"/>
      <c r="AQ45" s="47"/>
      <c r="AR45" s="48"/>
      <c r="AS45" s="48"/>
      <c r="AT45" s="48"/>
      <c r="AU45" s="19"/>
      <c r="AV45" s="47"/>
      <c r="AW45" s="48"/>
      <c r="AX45" s="48"/>
      <c r="AY45" s="48"/>
      <c r="AZ45" s="48"/>
      <c r="BA45" s="18"/>
      <c r="BB45" s="1473">
        <v>8</v>
      </c>
      <c r="BC45" s="1473">
        <v>5</v>
      </c>
      <c r="BD45" s="1473">
        <v>2</v>
      </c>
      <c r="BE45" s="1472">
        <v>0.625</v>
      </c>
      <c r="BF45" s="17"/>
      <c r="BG45" s="1473">
        <v>8</v>
      </c>
      <c r="BH45" s="1473">
        <v>5</v>
      </c>
      <c r="BI45" s="1473">
        <v>2</v>
      </c>
      <c r="BJ45" s="1472">
        <v>0.625</v>
      </c>
      <c r="BK45" s="1473">
        <v>1</v>
      </c>
      <c r="BL45" s="14"/>
      <c r="BM45" s="11">
        <v>38</v>
      </c>
      <c r="BN45" s="12">
        <v>16</v>
      </c>
      <c r="BO45" s="12">
        <v>0</v>
      </c>
      <c r="BP45" s="53">
        <v>0.42105263157894735</v>
      </c>
      <c r="BQ45" s="13"/>
      <c r="BR45" s="11">
        <v>46</v>
      </c>
      <c r="BS45" s="12">
        <v>21</v>
      </c>
      <c r="BT45" s="12">
        <v>2</v>
      </c>
      <c r="BU45" s="53">
        <v>0.45652173913043476</v>
      </c>
      <c r="BV45" s="11">
        <v>2</v>
      </c>
      <c r="BW45" s="32"/>
      <c r="BX45" s="12">
        <v>43</v>
      </c>
      <c r="BY45" s="12">
        <v>17</v>
      </c>
      <c r="BZ45" s="12">
        <v>0</v>
      </c>
      <c r="CA45" s="31">
        <v>0.39534883720930231</v>
      </c>
      <c r="CB45" s="44"/>
      <c r="CC45" s="11">
        <v>89</v>
      </c>
      <c r="CD45" s="12">
        <v>38</v>
      </c>
      <c r="CE45" s="12">
        <v>2</v>
      </c>
      <c r="CF45" s="50">
        <f t="shared" si="6"/>
        <v>0.42696629213483145</v>
      </c>
      <c r="CG45" s="12">
        <v>3</v>
      </c>
      <c r="CH45" s="30">
        <f t="shared" si="0"/>
        <v>89</v>
      </c>
      <c r="CI45" s="30">
        <f t="shared" si="1"/>
        <v>38</v>
      </c>
      <c r="CJ45" s="30">
        <f t="shared" si="2"/>
        <v>2</v>
      </c>
      <c r="CK45" s="6">
        <f t="shared" si="3"/>
        <v>0.42696629213483145</v>
      </c>
      <c r="CL45" s="5" t="str">
        <f t="shared" si="4"/>
        <v>OK</v>
      </c>
    </row>
    <row r="46" spans="1:90" ht="13.8">
      <c r="A46" s="38" t="s">
        <v>303</v>
      </c>
      <c r="B46" s="29" t="s">
        <v>639</v>
      </c>
      <c r="C46" s="38" t="str">
        <f t="shared" si="5"/>
        <v>JOHN BOLDAY</v>
      </c>
      <c r="D46" s="42"/>
      <c r="E46" s="42"/>
      <c r="F46" s="42"/>
      <c r="G46" s="41"/>
      <c r="H46" s="42"/>
      <c r="I46" s="26"/>
      <c r="J46" s="35">
        <v>24</v>
      </c>
      <c r="K46" s="33">
        <v>11</v>
      </c>
      <c r="L46" s="33">
        <v>0</v>
      </c>
      <c r="M46" s="34">
        <v>0.45800000000000002</v>
      </c>
      <c r="N46" s="25"/>
      <c r="O46" s="35">
        <v>24</v>
      </c>
      <c r="P46" s="33">
        <v>11</v>
      </c>
      <c r="Q46" s="33">
        <v>0</v>
      </c>
      <c r="R46" s="34">
        <v>0.45833333333333331</v>
      </c>
      <c r="S46" s="33">
        <v>1</v>
      </c>
      <c r="T46" s="24"/>
      <c r="U46" s="35"/>
      <c r="V46" s="33"/>
      <c r="W46" s="33"/>
      <c r="X46" s="34"/>
      <c r="Y46" s="23"/>
      <c r="Z46" s="35"/>
      <c r="AA46" s="33"/>
      <c r="AB46" s="33"/>
      <c r="AC46" s="34"/>
      <c r="AD46" s="33"/>
      <c r="AE46" s="22"/>
      <c r="AF46" s="35"/>
      <c r="AG46" s="33"/>
      <c r="AH46" s="33"/>
      <c r="AI46" s="34"/>
      <c r="AJ46" s="21"/>
      <c r="AK46" s="35"/>
      <c r="AL46" s="33"/>
      <c r="AM46" s="33"/>
      <c r="AN46" s="34"/>
      <c r="AO46" s="33"/>
      <c r="AP46" s="20"/>
      <c r="AQ46" s="35"/>
      <c r="AR46" s="33"/>
      <c r="AS46" s="33"/>
      <c r="AT46" s="34"/>
      <c r="AU46" s="19"/>
      <c r="AV46" s="35">
        <v>0</v>
      </c>
      <c r="AW46" s="33">
        <v>0</v>
      </c>
      <c r="AX46" s="33">
        <v>0</v>
      </c>
      <c r="AY46" s="34"/>
      <c r="AZ46" s="33">
        <v>0</v>
      </c>
      <c r="BA46" s="18"/>
      <c r="BB46" s="35"/>
      <c r="BC46" s="33"/>
      <c r="BD46" s="33"/>
      <c r="BE46" s="34"/>
      <c r="BF46" s="17"/>
      <c r="BG46" s="35">
        <v>24</v>
      </c>
      <c r="BH46" s="33">
        <v>11</v>
      </c>
      <c r="BI46" s="33">
        <v>0</v>
      </c>
      <c r="BJ46" s="34">
        <v>0.45833333333333331</v>
      </c>
      <c r="BK46" s="33">
        <v>1</v>
      </c>
      <c r="BL46" s="14"/>
      <c r="BM46" s="11"/>
      <c r="BN46" s="12"/>
      <c r="BO46" s="12"/>
      <c r="BQ46" s="13"/>
      <c r="BR46" s="35">
        <v>24</v>
      </c>
      <c r="BS46" s="33">
        <v>11</v>
      </c>
      <c r="BT46" s="33">
        <v>0</v>
      </c>
      <c r="BU46" s="34">
        <v>0.45833333333333331</v>
      </c>
      <c r="BV46" s="33">
        <v>1</v>
      </c>
      <c r="BW46" s="32"/>
      <c r="BX46" s="12"/>
      <c r="BY46" s="12"/>
      <c r="BZ46" s="12"/>
      <c r="CA46" s="31"/>
      <c r="CB46" s="9"/>
      <c r="CC46" s="11">
        <v>24</v>
      </c>
      <c r="CD46" s="12">
        <v>11</v>
      </c>
      <c r="CE46" s="12">
        <v>0</v>
      </c>
      <c r="CF46" s="50">
        <f t="shared" si="6"/>
        <v>0.45833333333333331</v>
      </c>
      <c r="CG46" s="12">
        <v>1</v>
      </c>
      <c r="CH46" s="30">
        <f t="shared" si="0"/>
        <v>24</v>
      </c>
      <c r="CI46" s="30">
        <f t="shared" si="1"/>
        <v>11</v>
      </c>
      <c r="CJ46" s="30">
        <f t="shared" si="2"/>
        <v>0</v>
      </c>
      <c r="CK46" s="6">
        <f t="shared" si="3"/>
        <v>0.45833333333333331</v>
      </c>
      <c r="CL46" s="5" t="str">
        <f t="shared" si="4"/>
        <v>OK</v>
      </c>
    </row>
    <row r="47" spans="1:90" ht="13.8">
      <c r="A47" s="38" t="s">
        <v>346</v>
      </c>
      <c r="B47" s="29" t="s">
        <v>638</v>
      </c>
      <c r="C47" s="38" t="str">
        <f t="shared" si="5"/>
        <v>ED BOYD</v>
      </c>
      <c r="D47" s="42">
        <v>109</v>
      </c>
      <c r="E47" s="42">
        <v>46</v>
      </c>
      <c r="F47" s="42">
        <v>0</v>
      </c>
      <c r="G47" s="41">
        <v>0.42201834862385323</v>
      </c>
      <c r="H47" s="42">
        <v>3</v>
      </c>
      <c r="I47" s="26"/>
      <c r="J47" s="45">
        <v>32</v>
      </c>
      <c r="K47" s="42">
        <v>10</v>
      </c>
      <c r="L47" s="42">
        <v>0</v>
      </c>
      <c r="M47" s="41">
        <v>0.313</v>
      </c>
      <c r="N47" s="25"/>
      <c r="O47" s="45">
        <v>141</v>
      </c>
      <c r="P47" s="42">
        <v>56</v>
      </c>
      <c r="Q47" s="42">
        <v>0</v>
      </c>
      <c r="R47" s="41">
        <v>0.3971631205673759</v>
      </c>
      <c r="S47" s="42">
        <v>4</v>
      </c>
      <c r="T47" s="24"/>
      <c r="U47" s="45">
        <v>35</v>
      </c>
      <c r="V47" s="42">
        <v>12</v>
      </c>
      <c r="W47" s="42">
        <v>0</v>
      </c>
      <c r="X47" s="41">
        <v>0.34300000000000003</v>
      </c>
      <c r="Y47" s="23"/>
      <c r="Z47" s="45">
        <v>176</v>
      </c>
      <c r="AA47" s="42">
        <v>68</v>
      </c>
      <c r="AB47" s="42">
        <v>0</v>
      </c>
      <c r="AC47" s="41">
        <v>0.38636363636363635</v>
      </c>
      <c r="AD47" s="42">
        <v>5</v>
      </c>
      <c r="AE47" s="22"/>
      <c r="AF47" s="45">
        <v>55</v>
      </c>
      <c r="AG47" s="42">
        <v>19</v>
      </c>
      <c r="AH47" s="42">
        <v>0</v>
      </c>
      <c r="AI47" s="41">
        <v>0.34499999999999997</v>
      </c>
      <c r="AJ47" s="21"/>
      <c r="AK47" s="45">
        <v>231</v>
      </c>
      <c r="AL47" s="42">
        <v>87</v>
      </c>
      <c r="AM47" s="42">
        <v>0</v>
      </c>
      <c r="AN47" s="41">
        <v>0.37662337662337664</v>
      </c>
      <c r="AO47" s="42">
        <v>6</v>
      </c>
      <c r="AP47" s="20"/>
      <c r="AQ47" s="45">
        <v>53</v>
      </c>
      <c r="AR47" s="42">
        <v>29</v>
      </c>
      <c r="AS47" s="42">
        <v>0</v>
      </c>
      <c r="AT47" s="41">
        <v>0.54700000000000004</v>
      </c>
      <c r="AU47" s="19"/>
      <c r="AV47" s="45">
        <v>284</v>
      </c>
      <c r="AW47" s="42">
        <v>116</v>
      </c>
      <c r="AX47" s="42">
        <v>0</v>
      </c>
      <c r="AY47" s="41">
        <v>0.40845070422535212</v>
      </c>
      <c r="AZ47" s="42">
        <v>7</v>
      </c>
      <c r="BA47" s="18"/>
      <c r="BB47" s="45"/>
      <c r="BC47" s="42"/>
      <c r="BD47" s="42"/>
      <c r="BE47" s="41"/>
      <c r="BF47" s="17"/>
      <c r="BG47" s="45">
        <v>284</v>
      </c>
      <c r="BH47" s="42">
        <v>116</v>
      </c>
      <c r="BI47" s="42">
        <v>0</v>
      </c>
      <c r="BJ47" s="41">
        <v>0.40845070422535212</v>
      </c>
      <c r="BK47" s="42">
        <v>7</v>
      </c>
      <c r="BL47" s="14"/>
      <c r="BM47" s="11"/>
      <c r="BN47" s="12"/>
      <c r="BO47" s="12"/>
      <c r="BQ47" s="13"/>
      <c r="BR47" s="45">
        <v>284</v>
      </c>
      <c r="BS47" s="42">
        <v>116</v>
      </c>
      <c r="BT47" s="42">
        <v>0</v>
      </c>
      <c r="BU47" s="41">
        <v>0.40845070422535212</v>
      </c>
      <c r="BV47" s="42">
        <v>7</v>
      </c>
      <c r="BW47" s="32"/>
      <c r="BX47" s="12"/>
      <c r="BY47" s="12"/>
      <c r="BZ47" s="12"/>
      <c r="CA47" s="31"/>
      <c r="CB47" s="9"/>
      <c r="CC47" s="11">
        <v>284</v>
      </c>
      <c r="CD47" s="12">
        <v>116</v>
      </c>
      <c r="CE47" s="12">
        <v>0</v>
      </c>
      <c r="CF47" s="50">
        <f t="shared" si="6"/>
        <v>0.40845070422535212</v>
      </c>
      <c r="CG47" s="12">
        <v>7</v>
      </c>
      <c r="CH47" s="30">
        <f t="shared" si="0"/>
        <v>284</v>
      </c>
      <c r="CI47" s="30">
        <f t="shared" si="1"/>
        <v>116</v>
      </c>
      <c r="CJ47" s="30">
        <f t="shared" si="2"/>
        <v>0</v>
      </c>
      <c r="CK47" s="6">
        <f t="shared" si="3"/>
        <v>0.40845070422535212</v>
      </c>
      <c r="CL47" s="5" t="str">
        <f t="shared" si="4"/>
        <v>OK</v>
      </c>
    </row>
    <row r="48" spans="1:90" ht="13.8">
      <c r="A48" s="38" t="s">
        <v>303</v>
      </c>
      <c r="B48" s="29" t="s">
        <v>638</v>
      </c>
      <c r="C48" s="38" t="str">
        <f t="shared" si="5"/>
        <v>JOHN BOYD</v>
      </c>
      <c r="D48" s="42">
        <v>260</v>
      </c>
      <c r="E48" s="42">
        <v>155</v>
      </c>
      <c r="F48" s="42">
        <v>17</v>
      </c>
      <c r="G48" s="41">
        <v>0.59615384615384615</v>
      </c>
      <c r="H48" s="42">
        <v>4</v>
      </c>
      <c r="I48" s="26"/>
      <c r="J48" s="45">
        <v>69</v>
      </c>
      <c r="K48" s="42">
        <v>48</v>
      </c>
      <c r="L48" s="42">
        <v>12</v>
      </c>
      <c r="M48" s="41">
        <v>0.69599999999999995</v>
      </c>
      <c r="N48" s="25"/>
      <c r="O48" s="45">
        <v>329</v>
      </c>
      <c r="P48" s="42">
        <v>203</v>
      </c>
      <c r="Q48" s="42">
        <v>29</v>
      </c>
      <c r="R48" s="41">
        <v>0.61702127659574468</v>
      </c>
      <c r="S48" s="42">
        <v>5</v>
      </c>
      <c r="T48" s="24"/>
      <c r="U48" s="45">
        <v>66</v>
      </c>
      <c r="V48" s="42">
        <v>37</v>
      </c>
      <c r="W48" s="42">
        <v>4</v>
      </c>
      <c r="X48" s="41">
        <v>0.56100000000000005</v>
      </c>
      <c r="Y48" s="23"/>
      <c r="Z48" s="45">
        <v>395</v>
      </c>
      <c r="AA48" s="42">
        <v>240</v>
      </c>
      <c r="AB48" s="42">
        <v>33</v>
      </c>
      <c r="AC48" s="41">
        <v>0.60759493670886078</v>
      </c>
      <c r="AD48" s="42">
        <v>6</v>
      </c>
      <c r="AE48" s="22"/>
      <c r="AF48" s="45">
        <v>55</v>
      </c>
      <c r="AG48" s="42">
        <v>41</v>
      </c>
      <c r="AH48" s="42">
        <v>3</v>
      </c>
      <c r="AI48" s="41">
        <v>0.745</v>
      </c>
      <c r="AJ48" s="21"/>
      <c r="AK48" s="45">
        <v>450</v>
      </c>
      <c r="AL48" s="42">
        <v>281</v>
      </c>
      <c r="AM48" s="42">
        <v>36</v>
      </c>
      <c r="AN48" s="41">
        <v>0.62444444444444447</v>
      </c>
      <c r="AO48" s="42">
        <v>7</v>
      </c>
      <c r="AP48" s="20"/>
      <c r="AQ48" s="45">
        <v>89</v>
      </c>
      <c r="AR48" s="42">
        <v>66</v>
      </c>
      <c r="AS48" s="42">
        <v>17</v>
      </c>
      <c r="AT48" s="41">
        <v>0.74199999999999999</v>
      </c>
      <c r="AU48" s="19"/>
      <c r="AV48" s="45">
        <v>539</v>
      </c>
      <c r="AW48" s="42">
        <v>347</v>
      </c>
      <c r="AX48" s="42">
        <v>53</v>
      </c>
      <c r="AY48" s="41">
        <v>0.64378478664192951</v>
      </c>
      <c r="AZ48" s="42">
        <v>8</v>
      </c>
      <c r="BA48" s="18"/>
      <c r="BB48" s="45">
        <v>64</v>
      </c>
      <c r="BC48" s="42">
        <v>31</v>
      </c>
      <c r="BD48" s="42">
        <v>3</v>
      </c>
      <c r="BE48" s="41">
        <v>0.484375</v>
      </c>
      <c r="BF48" s="17"/>
      <c r="BG48" s="45">
        <v>603</v>
      </c>
      <c r="BH48" s="42">
        <v>378</v>
      </c>
      <c r="BI48" s="42">
        <v>56</v>
      </c>
      <c r="BJ48" s="41">
        <v>0.62686567164179108</v>
      </c>
      <c r="BK48" s="42">
        <v>9</v>
      </c>
      <c r="BL48" s="14"/>
      <c r="BM48" s="11"/>
      <c r="BN48" s="12"/>
      <c r="BO48" s="12"/>
      <c r="BQ48" s="13"/>
      <c r="BR48" s="45">
        <v>603</v>
      </c>
      <c r="BS48" s="42">
        <v>378</v>
      </c>
      <c r="BT48" s="42">
        <v>56</v>
      </c>
      <c r="BU48" s="41">
        <v>0.62686567164179108</v>
      </c>
      <c r="BV48" s="42">
        <v>9</v>
      </c>
      <c r="BW48" s="32"/>
      <c r="BX48" s="12"/>
      <c r="BY48" s="12"/>
      <c r="BZ48" s="12"/>
      <c r="CA48" s="31"/>
      <c r="CB48" s="9"/>
      <c r="CC48" s="11">
        <v>603</v>
      </c>
      <c r="CD48" s="12">
        <v>378</v>
      </c>
      <c r="CE48" s="12">
        <v>56</v>
      </c>
      <c r="CF48" s="50">
        <f t="shared" si="6"/>
        <v>0.62686567164179108</v>
      </c>
      <c r="CG48" s="12">
        <v>9</v>
      </c>
      <c r="CH48" s="30">
        <f t="shared" si="0"/>
        <v>603</v>
      </c>
      <c r="CI48" s="30">
        <f t="shared" si="1"/>
        <v>378</v>
      </c>
      <c r="CJ48" s="30">
        <f t="shared" si="2"/>
        <v>56</v>
      </c>
      <c r="CK48" s="6">
        <f t="shared" si="3"/>
        <v>0.62686567164179108</v>
      </c>
      <c r="CL48" s="5" t="str">
        <f t="shared" si="4"/>
        <v>OK</v>
      </c>
    </row>
    <row r="49" spans="1:92" ht="13.8">
      <c r="A49" s="38" t="s">
        <v>354</v>
      </c>
      <c r="B49" s="29" t="s">
        <v>637</v>
      </c>
      <c r="C49" s="38" t="str">
        <f t="shared" si="5"/>
        <v>KEVIN BOYT</v>
      </c>
      <c r="D49" s="42"/>
      <c r="E49" s="42"/>
      <c r="F49" s="42"/>
      <c r="G49" s="41"/>
      <c r="H49" s="42"/>
      <c r="I49" s="26"/>
      <c r="J49" s="45"/>
      <c r="K49" s="42"/>
      <c r="L49" s="42"/>
      <c r="M49" s="41"/>
      <c r="N49" s="25"/>
      <c r="O49" s="45"/>
      <c r="P49" s="42"/>
      <c r="Q49" s="42"/>
      <c r="R49" s="41"/>
      <c r="S49" s="42"/>
      <c r="T49" s="24"/>
      <c r="U49" s="45"/>
      <c r="V49" s="42"/>
      <c r="W49" s="42"/>
      <c r="X49" s="41"/>
      <c r="Y49" s="23"/>
      <c r="Z49" s="45"/>
      <c r="AA49" s="42"/>
      <c r="AB49" s="42"/>
      <c r="AC49" s="41"/>
      <c r="AD49" s="42"/>
      <c r="AE49" s="22"/>
      <c r="AF49" s="45">
        <v>24</v>
      </c>
      <c r="AG49" s="42">
        <v>14</v>
      </c>
      <c r="AH49" s="42">
        <v>0</v>
      </c>
      <c r="AI49" s="41">
        <v>0.58299999999999996</v>
      </c>
      <c r="AJ49" s="21"/>
      <c r="AK49" s="45">
        <v>24</v>
      </c>
      <c r="AL49" s="42">
        <v>14</v>
      </c>
      <c r="AM49" s="42">
        <v>0</v>
      </c>
      <c r="AN49" s="41">
        <v>0.58333333333333337</v>
      </c>
      <c r="AO49" s="42">
        <v>1</v>
      </c>
      <c r="AP49" s="20"/>
      <c r="AQ49" s="45">
        <v>92</v>
      </c>
      <c r="AR49" s="42">
        <v>52</v>
      </c>
      <c r="AS49" s="42">
        <v>3</v>
      </c>
      <c r="AT49" s="41">
        <v>0.56499999999999995</v>
      </c>
      <c r="AU49" s="19"/>
      <c r="AV49" s="45">
        <v>116</v>
      </c>
      <c r="AW49" s="42">
        <v>66</v>
      </c>
      <c r="AX49" s="42">
        <v>3</v>
      </c>
      <c r="AY49" s="41">
        <v>0.56896551724137934</v>
      </c>
      <c r="AZ49" s="42">
        <v>2</v>
      </c>
      <c r="BA49" s="18"/>
      <c r="BB49" s="45">
        <v>64</v>
      </c>
      <c r="BC49" s="42">
        <v>40</v>
      </c>
      <c r="BD49" s="42">
        <v>2</v>
      </c>
      <c r="BE49" s="41">
        <v>0.625</v>
      </c>
      <c r="BF49" s="17"/>
      <c r="BG49" s="45">
        <v>180</v>
      </c>
      <c r="BH49" s="42">
        <v>106</v>
      </c>
      <c r="BI49" s="42">
        <v>5</v>
      </c>
      <c r="BJ49" s="41">
        <v>0.58888888888888891</v>
      </c>
      <c r="BK49" s="42">
        <v>3</v>
      </c>
      <c r="BL49" s="14"/>
      <c r="BM49" s="11">
        <v>63</v>
      </c>
      <c r="BN49" s="12">
        <v>28</v>
      </c>
      <c r="BO49" s="12">
        <v>1</v>
      </c>
      <c r="BP49" s="50">
        <v>0.44444444444444442</v>
      </c>
      <c r="BQ49" s="13"/>
      <c r="BR49" s="11">
        <v>243</v>
      </c>
      <c r="BS49" s="12">
        <v>134</v>
      </c>
      <c r="BT49" s="12">
        <v>6</v>
      </c>
      <c r="BU49" s="31">
        <v>0.55144032921810704</v>
      </c>
      <c r="BV49" s="12">
        <v>4</v>
      </c>
      <c r="BW49" s="32"/>
      <c r="BX49" s="12">
        <v>69</v>
      </c>
      <c r="BY49" s="12">
        <v>44</v>
      </c>
      <c r="BZ49" s="12">
        <v>1</v>
      </c>
      <c r="CA49" s="31">
        <v>0.6376811594202898</v>
      </c>
      <c r="CB49" s="44"/>
      <c r="CC49" s="11">
        <v>312</v>
      </c>
      <c r="CD49" s="12">
        <v>178</v>
      </c>
      <c r="CE49" s="12">
        <v>7</v>
      </c>
      <c r="CF49" s="50">
        <f t="shared" si="6"/>
        <v>0.57051282051282048</v>
      </c>
      <c r="CG49" s="12">
        <v>5</v>
      </c>
      <c r="CH49" s="30">
        <f t="shared" si="0"/>
        <v>312</v>
      </c>
      <c r="CI49" s="30">
        <f t="shared" si="1"/>
        <v>178</v>
      </c>
      <c r="CJ49" s="30">
        <f t="shared" si="2"/>
        <v>7</v>
      </c>
      <c r="CK49" s="6">
        <f t="shared" si="3"/>
        <v>0.57051282051282048</v>
      </c>
      <c r="CL49" s="5" t="str">
        <f t="shared" si="4"/>
        <v>OK</v>
      </c>
    </row>
    <row r="50" spans="1:92" ht="14.4">
      <c r="A50" s="38" t="s">
        <v>296</v>
      </c>
      <c r="B50" s="29" t="s">
        <v>636</v>
      </c>
      <c r="C50" s="38" t="str">
        <f t="shared" si="5"/>
        <v>BOB BRAGAN</v>
      </c>
      <c r="D50" s="42">
        <v>103</v>
      </c>
      <c r="E50" s="42">
        <v>51</v>
      </c>
      <c r="F50" s="42">
        <v>2</v>
      </c>
      <c r="G50" s="41">
        <v>0.49514563106796117</v>
      </c>
      <c r="H50" s="42">
        <v>2</v>
      </c>
      <c r="I50" s="26"/>
      <c r="J50" s="45">
        <v>56</v>
      </c>
      <c r="K50" s="42">
        <v>33</v>
      </c>
      <c r="L50" s="42">
        <v>1</v>
      </c>
      <c r="M50" s="41">
        <v>0.58899999999999997</v>
      </c>
      <c r="N50" s="25"/>
      <c r="O50" s="45">
        <v>159</v>
      </c>
      <c r="P50" s="42">
        <v>84</v>
      </c>
      <c r="Q50" s="42">
        <v>3</v>
      </c>
      <c r="R50" s="41">
        <v>0.52830188679245282</v>
      </c>
      <c r="S50" s="42">
        <v>3</v>
      </c>
      <c r="T50" s="24"/>
      <c r="U50" s="45">
        <v>68</v>
      </c>
      <c r="V50" s="42">
        <v>43</v>
      </c>
      <c r="W50" s="42">
        <v>1</v>
      </c>
      <c r="X50" s="41">
        <v>0.63200000000000001</v>
      </c>
      <c r="Y50" s="23"/>
      <c r="Z50" s="45">
        <v>227</v>
      </c>
      <c r="AA50" s="42">
        <v>127</v>
      </c>
      <c r="AB50" s="42">
        <v>4</v>
      </c>
      <c r="AC50" s="41">
        <v>0.55947136563876654</v>
      </c>
      <c r="AD50" s="42">
        <v>4</v>
      </c>
      <c r="AE50" s="22"/>
      <c r="AF50" s="45">
        <v>63</v>
      </c>
      <c r="AG50" s="42">
        <v>31</v>
      </c>
      <c r="AH50" s="42">
        <v>1</v>
      </c>
      <c r="AI50" s="41">
        <v>0.49199999999999999</v>
      </c>
      <c r="AJ50" s="21"/>
      <c r="AK50" s="45">
        <v>290</v>
      </c>
      <c r="AL50" s="42">
        <v>158</v>
      </c>
      <c r="AM50" s="42">
        <v>5</v>
      </c>
      <c r="AN50" s="41">
        <v>0.54482758620689653</v>
      </c>
      <c r="AO50" s="42">
        <v>5</v>
      </c>
      <c r="AP50" s="20"/>
      <c r="AQ50" s="45">
        <v>86</v>
      </c>
      <c r="AR50" s="42">
        <v>45</v>
      </c>
      <c r="AS50" s="42">
        <v>3</v>
      </c>
      <c r="AT50" s="41">
        <v>0.52300000000000002</v>
      </c>
      <c r="AU50" s="19"/>
      <c r="AV50" s="45">
        <v>376</v>
      </c>
      <c r="AW50" s="42">
        <v>203</v>
      </c>
      <c r="AX50" s="42">
        <v>8</v>
      </c>
      <c r="AY50" s="41">
        <v>0.53989361702127658</v>
      </c>
      <c r="AZ50" s="42">
        <v>6</v>
      </c>
      <c r="BA50" s="18"/>
      <c r="BB50" s="45">
        <v>66</v>
      </c>
      <c r="BC50" s="42">
        <v>35</v>
      </c>
      <c r="BD50" s="42">
        <v>2</v>
      </c>
      <c r="BE50" s="41">
        <v>0.53030303030303028</v>
      </c>
      <c r="BF50" s="17"/>
      <c r="BG50" s="45">
        <v>508</v>
      </c>
      <c r="BH50" s="42">
        <v>238</v>
      </c>
      <c r="BI50" s="42">
        <v>10</v>
      </c>
      <c r="BJ50" s="41">
        <v>0.46850393700787402</v>
      </c>
      <c r="BK50" s="42">
        <v>7</v>
      </c>
      <c r="BL50" s="14"/>
      <c r="BM50" s="11">
        <v>68</v>
      </c>
      <c r="BN50" s="12">
        <v>37</v>
      </c>
      <c r="BO50" s="12">
        <v>2</v>
      </c>
      <c r="BP50" s="31">
        <v>0.54411764705882348</v>
      </c>
      <c r="BQ50" s="13"/>
      <c r="BR50" s="11">
        <v>576</v>
      </c>
      <c r="BS50" s="12">
        <v>275</v>
      </c>
      <c r="BT50" s="12">
        <v>12</v>
      </c>
      <c r="BU50" s="31">
        <v>0.47743055555555558</v>
      </c>
      <c r="BV50" s="12">
        <v>8</v>
      </c>
      <c r="BW50" s="32"/>
      <c r="BX50" s="12">
        <v>49</v>
      </c>
      <c r="BY50" s="12">
        <v>21</v>
      </c>
      <c r="BZ50" s="12">
        <v>1</v>
      </c>
      <c r="CA50" s="31">
        <v>0.42857142857142855</v>
      </c>
      <c r="CB50" s="44"/>
      <c r="CC50" s="11">
        <v>625</v>
      </c>
      <c r="CD50" s="12">
        <v>296</v>
      </c>
      <c r="CE50" s="12">
        <v>13</v>
      </c>
      <c r="CF50" s="50">
        <f t="shared" si="6"/>
        <v>0.47360000000000002</v>
      </c>
      <c r="CG50" s="12">
        <v>9</v>
      </c>
      <c r="CH50" s="30">
        <f t="shared" si="0"/>
        <v>559</v>
      </c>
      <c r="CI50" s="30">
        <f t="shared" si="1"/>
        <v>296</v>
      </c>
      <c r="CJ50" s="30">
        <f t="shared" si="2"/>
        <v>13</v>
      </c>
      <c r="CK50" s="6">
        <f t="shared" si="3"/>
        <v>0.52951699463327373</v>
      </c>
      <c r="CL50" s="1553" t="s">
        <v>1783</v>
      </c>
      <c r="CM50" s="1552" t="s">
        <v>1785</v>
      </c>
      <c r="CN50" s="1552" t="s">
        <v>1802</v>
      </c>
    </row>
    <row r="51" spans="1:92" ht="13.8">
      <c r="A51" s="38" t="s">
        <v>333</v>
      </c>
      <c r="B51" s="29" t="s">
        <v>636</v>
      </c>
      <c r="C51" s="38" t="str">
        <f t="shared" si="5"/>
        <v>CHRIS BRAGAN</v>
      </c>
      <c r="D51" s="42"/>
      <c r="E51" s="42"/>
      <c r="F51" s="42"/>
      <c r="G51" s="41"/>
      <c r="H51" s="42"/>
      <c r="I51" s="26"/>
      <c r="J51" s="45"/>
      <c r="K51" s="42"/>
      <c r="L51" s="42"/>
      <c r="M51" s="41"/>
      <c r="N51" s="25"/>
      <c r="O51" s="45"/>
      <c r="P51" s="42"/>
      <c r="Q51" s="42"/>
      <c r="R51" s="41"/>
      <c r="S51" s="42"/>
      <c r="T51" s="24"/>
      <c r="U51" s="45"/>
      <c r="V51" s="42"/>
      <c r="W51" s="42"/>
      <c r="X51" s="41"/>
      <c r="Y51" s="23"/>
      <c r="Z51" s="45"/>
      <c r="AA51" s="42"/>
      <c r="AB51" s="42"/>
      <c r="AC51" s="41"/>
      <c r="AD51" s="42"/>
      <c r="AE51" s="22"/>
      <c r="AF51" s="45"/>
      <c r="AG51" s="42"/>
      <c r="AH51" s="42"/>
      <c r="AI51" s="41"/>
      <c r="AJ51" s="21"/>
      <c r="AK51" s="45"/>
      <c r="AL51" s="42"/>
      <c r="AM51" s="42"/>
      <c r="AN51" s="41"/>
      <c r="AO51" s="42"/>
      <c r="AP51" s="20"/>
      <c r="AQ51" s="45"/>
      <c r="AR51" s="42"/>
      <c r="AS51" s="42"/>
      <c r="AT51" s="41"/>
      <c r="AU51" s="19"/>
      <c r="AV51" s="45"/>
      <c r="AW51" s="42"/>
      <c r="AX51" s="42"/>
      <c r="AY51" s="41"/>
      <c r="AZ51" s="42"/>
      <c r="BA51" s="18"/>
      <c r="BB51" s="45">
        <v>5</v>
      </c>
      <c r="BC51" s="42">
        <v>2</v>
      </c>
      <c r="BD51" s="42">
        <v>0</v>
      </c>
      <c r="BE51" s="41">
        <v>0.4</v>
      </c>
      <c r="BF51" s="17"/>
      <c r="BG51" s="45">
        <v>5</v>
      </c>
      <c r="BH51" s="42">
        <v>2</v>
      </c>
      <c r="BI51" s="42">
        <v>0</v>
      </c>
      <c r="BJ51" s="41">
        <v>0.4</v>
      </c>
      <c r="BK51" s="42">
        <v>1</v>
      </c>
      <c r="BL51" s="14"/>
      <c r="BM51" s="11">
        <v>26</v>
      </c>
      <c r="BN51" s="12">
        <v>8</v>
      </c>
      <c r="BO51" s="12">
        <v>0</v>
      </c>
      <c r="BP51" s="31">
        <v>0.30769230769230771</v>
      </c>
      <c r="BQ51" s="13"/>
      <c r="BR51" s="11">
        <v>31</v>
      </c>
      <c r="BS51" s="12">
        <v>10</v>
      </c>
      <c r="BT51" s="12">
        <v>0</v>
      </c>
      <c r="BU51" s="31">
        <v>0.32258064516129031</v>
      </c>
      <c r="BV51" s="12">
        <v>2</v>
      </c>
      <c r="BW51" s="32"/>
      <c r="BX51" s="12">
        <v>13</v>
      </c>
      <c r="BY51" s="12">
        <v>1</v>
      </c>
      <c r="BZ51" s="12">
        <v>0</v>
      </c>
      <c r="CA51" s="31">
        <v>7.6923076923076927E-2</v>
      </c>
      <c r="CB51" s="44"/>
      <c r="CC51" s="11">
        <v>44</v>
      </c>
      <c r="CD51" s="12">
        <v>11</v>
      </c>
      <c r="CE51" s="12">
        <v>0</v>
      </c>
      <c r="CF51" s="50">
        <f t="shared" si="6"/>
        <v>0.25</v>
      </c>
      <c r="CG51" s="12">
        <v>3</v>
      </c>
      <c r="CH51" s="30">
        <f t="shared" si="0"/>
        <v>44</v>
      </c>
      <c r="CI51" s="30">
        <f t="shared" si="1"/>
        <v>11</v>
      </c>
      <c r="CJ51" s="30">
        <f t="shared" si="2"/>
        <v>0</v>
      </c>
      <c r="CK51" s="6">
        <f t="shared" si="3"/>
        <v>0.25</v>
      </c>
      <c r="CL51" s="5" t="str">
        <f t="shared" si="4"/>
        <v>OK</v>
      </c>
    </row>
    <row r="52" spans="1:92" ht="13.8">
      <c r="A52" s="38" t="s">
        <v>272</v>
      </c>
      <c r="B52" s="28" t="s">
        <v>635</v>
      </c>
      <c r="C52" s="38" t="str">
        <f t="shared" si="5"/>
        <v>MARK BRANCHEAU</v>
      </c>
      <c r="D52" s="45"/>
      <c r="E52" s="42"/>
      <c r="F52" s="42"/>
      <c r="G52" s="41"/>
      <c r="H52" s="42"/>
      <c r="I52" s="26"/>
      <c r="N52" s="25"/>
      <c r="T52" s="24"/>
      <c r="Y52" s="23"/>
      <c r="AE52" s="22"/>
      <c r="AJ52" s="21"/>
      <c r="AP52" s="20"/>
      <c r="AU52" s="19"/>
      <c r="BA52" s="18"/>
      <c r="BF52" s="17"/>
      <c r="BL52" s="14"/>
      <c r="BM52" s="11">
        <v>76</v>
      </c>
      <c r="BN52" s="12">
        <v>55</v>
      </c>
      <c r="BO52" s="12">
        <v>4</v>
      </c>
      <c r="BP52" s="53">
        <v>0.72368421052631582</v>
      </c>
      <c r="BQ52" s="13"/>
      <c r="BR52" s="11">
        <v>76</v>
      </c>
      <c r="BS52" s="12">
        <v>55</v>
      </c>
      <c r="BT52" s="12">
        <v>4</v>
      </c>
      <c r="BU52" s="53">
        <v>0.72368421052631582</v>
      </c>
      <c r="BV52" s="11">
        <v>1</v>
      </c>
      <c r="BW52" s="32"/>
      <c r="BX52" s="12">
        <v>89</v>
      </c>
      <c r="BY52" s="12">
        <v>62</v>
      </c>
      <c r="BZ52" s="12">
        <v>3</v>
      </c>
      <c r="CA52" s="31">
        <v>0.6966292134831461</v>
      </c>
      <c r="CB52" s="44"/>
      <c r="CC52" s="11">
        <v>165</v>
      </c>
      <c r="CD52" s="12">
        <v>117</v>
      </c>
      <c r="CE52" s="12">
        <v>7</v>
      </c>
      <c r="CF52" s="50">
        <f t="shared" si="6"/>
        <v>0.70909090909090911</v>
      </c>
      <c r="CG52" s="12">
        <v>2</v>
      </c>
      <c r="CH52" s="30">
        <f t="shared" si="0"/>
        <v>165</v>
      </c>
      <c r="CI52" s="30">
        <f t="shared" si="1"/>
        <v>117</v>
      </c>
      <c r="CJ52" s="30">
        <f t="shared" si="2"/>
        <v>7</v>
      </c>
      <c r="CK52" s="6">
        <f t="shared" si="3"/>
        <v>0.70909090909090911</v>
      </c>
      <c r="CL52" s="5" t="str">
        <f t="shared" si="4"/>
        <v>OK</v>
      </c>
    </row>
    <row r="53" spans="1:92" ht="14.4">
      <c r="A53" s="38" t="s">
        <v>272</v>
      </c>
      <c r="B53" s="39" t="s">
        <v>634</v>
      </c>
      <c r="C53" s="38" t="str">
        <f t="shared" si="5"/>
        <v>MARK BREAULT</v>
      </c>
      <c r="D53" s="42">
        <v>312</v>
      </c>
      <c r="E53" s="42">
        <v>176</v>
      </c>
      <c r="F53" s="42">
        <v>26</v>
      </c>
      <c r="G53" s="41">
        <v>0.5641025641025641</v>
      </c>
      <c r="H53" s="42">
        <v>6</v>
      </c>
      <c r="I53" s="26"/>
      <c r="J53" s="35">
        <v>13</v>
      </c>
      <c r="K53" s="33">
        <v>9</v>
      </c>
      <c r="L53" s="33">
        <v>1</v>
      </c>
      <c r="M53" s="34">
        <v>0.69199999999999995</v>
      </c>
      <c r="N53" s="25"/>
      <c r="O53" s="35">
        <v>325</v>
      </c>
      <c r="P53" s="33">
        <v>185</v>
      </c>
      <c r="Q53" s="33">
        <v>27</v>
      </c>
      <c r="R53" s="34">
        <v>0.56923076923076921</v>
      </c>
      <c r="S53" s="33">
        <v>7</v>
      </c>
      <c r="T53" s="24"/>
      <c r="U53" s="35">
        <v>31</v>
      </c>
      <c r="V53" s="33">
        <v>16</v>
      </c>
      <c r="W53" s="33">
        <v>2</v>
      </c>
      <c r="X53" s="34">
        <v>0.51600000000000001</v>
      </c>
      <c r="Y53" s="23"/>
      <c r="Z53" s="35">
        <v>356</v>
      </c>
      <c r="AA53" s="33">
        <v>201</v>
      </c>
      <c r="AB53" s="33">
        <v>29</v>
      </c>
      <c r="AC53" s="34">
        <v>0.5646067415730337</v>
      </c>
      <c r="AD53" s="33">
        <v>8</v>
      </c>
      <c r="AE53" s="22"/>
      <c r="AF53" s="35"/>
      <c r="AG53" s="33"/>
      <c r="AH53" s="33"/>
      <c r="AI53" s="34"/>
      <c r="AJ53" s="21"/>
      <c r="AK53" s="35"/>
      <c r="AL53" s="33"/>
      <c r="AM53" s="33"/>
      <c r="AN53" s="34"/>
      <c r="AO53" s="33"/>
      <c r="AP53" s="20"/>
      <c r="AQ53" s="35"/>
      <c r="AR53" s="33"/>
      <c r="AS53" s="33"/>
      <c r="AT53" s="34"/>
      <c r="AU53" s="19"/>
      <c r="AV53" s="35">
        <v>0</v>
      </c>
      <c r="AW53" s="33">
        <v>0</v>
      </c>
      <c r="AX53" s="33">
        <v>0</v>
      </c>
      <c r="AY53" s="34"/>
      <c r="AZ53" s="33">
        <v>0</v>
      </c>
      <c r="BA53" s="18"/>
      <c r="BB53" s="35"/>
      <c r="BC53" s="33"/>
      <c r="BD53" s="33"/>
      <c r="BE53" s="34"/>
      <c r="BF53" s="17"/>
      <c r="BG53" s="35">
        <v>325</v>
      </c>
      <c r="BH53" s="33">
        <v>185</v>
      </c>
      <c r="BI53" s="33">
        <v>27</v>
      </c>
      <c r="BJ53" s="34">
        <v>0.56899999999999995</v>
      </c>
      <c r="BK53" s="33">
        <v>7</v>
      </c>
      <c r="BL53" s="14"/>
      <c r="BM53" s="11"/>
      <c r="BN53" s="12"/>
      <c r="BO53" s="12"/>
      <c r="BQ53" s="13"/>
      <c r="BR53" s="45">
        <v>325</v>
      </c>
      <c r="BS53" s="42">
        <v>185</v>
      </c>
      <c r="BT53" s="42">
        <v>27</v>
      </c>
      <c r="BU53" s="34">
        <v>0.56899999999999995</v>
      </c>
      <c r="BV53" s="42">
        <v>7</v>
      </c>
      <c r="BW53" s="32"/>
      <c r="BX53" s="12"/>
      <c r="BY53" s="12"/>
      <c r="BZ53" s="12"/>
      <c r="CA53" s="31"/>
      <c r="CB53" s="9"/>
      <c r="CC53" s="11">
        <v>325</v>
      </c>
      <c r="CD53" s="12">
        <v>185</v>
      </c>
      <c r="CE53" s="12">
        <v>27</v>
      </c>
      <c r="CF53" s="50">
        <f t="shared" si="6"/>
        <v>0.56923076923076921</v>
      </c>
      <c r="CG53" s="12">
        <v>7</v>
      </c>
      <c r="CH53" s="30">
        <f t="shared" si="0"/>
        <v>356</v>
      </c>
      <c r="CI53" s="30">
        <f t="shared" si="1"/>
        <v>201</v>
      </c>
      <c r="CJ53" s="30">
        <f t="shared" si="2"/>
        <v>29</v>
      </c>
      <c r="CK53" s="6">
        <f t="shared" si="3"/>
        <v>0.5646067415730337</v>
      </c>
      <c r="CL53" s="1553" t="s">
        <v>1783</v>
      </c>
      <c r="CM53" s="1552" t="s">
        <v>1787</v>
      </c>
      <c r="CN53" s="1552" t="s">
        <v>1802</v>
      </c>
    </row>
    <row r="54" spans="1:92" ht="13.8">
      <c r="A54" s="38" t="s">
        <v>346</v>
      </c>
      <c r="B54" s="29" t="s">
        <v>633</v>
      </c>
      <c r="C54" s="38" t="str">
        <f t="shared" si="5"/>
        <v>ED BRETZLAFF</v>
      </c>
      <c r="D54" s="11">
        <v>1026</v>
      </c>
      <c r="E54" s="12">
        <v>569</v>
      </c>
      <c r="F54" s="12">
        <v>18</v>
      </c>
      <c r="G54" s="50">
        <f>E54/D54</f>
        <v>0.55458089668615984</v>
      </c>
      <c r="H54" s="12">
        <v>18</v>
      </c>
      <c r="I54" s="26"/>
      <c r="J54" s="45"/>
      <c r="K54" s="42"/>
      <c r="L54" s="42"/>
      <c r="M54" s="41"/>
      <c r="N54" s="25"/>
      <c r="O54" s="45"/>
      <c r="P54" s="42"/>
      <c r="Q54" s="42"/>
      <c r="R54" s="41"/>
      <c r="S54" s="42"/>
      <c r="T54" s="24"/>
      <c r="U54" s="45"/>
      <c r="V54" s="42"/>
      <c r="W54" s="42"/>
      <c r="X54" s="41"/>
      <c r="Y54" s="23"/>
      <c r="Z54" s="45"/>
      <c r="AA54" s="42"/>
      <c r="AB54" s="42"/>
      <c r="AC54" s="41"/>
      <c r="AD54" s="42"/>
      <c r="AE54" s="22"/>
      <c r="AF54" s="45"/>
      <c r="AG54" s="42"/>
      <c r="AH54" s="42"/>
      <c r="AI54" s="41"/>
      <c r="AJ54" s="21"/>
      <c r="AK54" s="45"/>
      <c r="AL54" s="42"/>
      <c r="AM54" s="42"/>
      <c r="AN54" s="41"/>
      <c r="AO54" s="42"/>
      <c r="AP54" s="20"/>
      <c r="AQ54" s="45"/>
      <c r="AR54" s="42"/>
      <c r="AS54" s="42"/>
      <c r="AT54" s="41"/>
      <c r="AU54" s="19"/>
      <c r="AV54" s="45">
        <v>1026</v>
      </c>
      <c r="AW54" s="42">
        <v>569</v>
      </c>
      <c r="AX54" s="42">
        <v>0</v>
      </c>
      <c r="AY54" s="41">
        <v>0.55458089668615984</v>
      </c>
      <c r="AZ54" s="42">
        <v>18</v>
      </c>
      <c r="BA54" s="18"/>
      <c r="BB54" s="45"/>
      <c r="BC54" s="42"/>
      <c r="BD54" s="42"/>
      <c r="BE54" s="41"/>
      <c r="BF54" s="17"/>
      <c r="BG54" s="45">
        <v>1026</v>
      </c>
      <c r="BH54" s="42">
        <v>569</v>
      </c>
      <c r="BI54" s="42">
        <v>18</v>
      </c>
      <c r="BJ54" s="41">
        <v>0.55500000000000005</v>
      </c>
      <c r="BK54" s="42">
        <v>18</v>
      </c>
      <c r="BL54" s="14"/>
      <c r="BM54" s="11"/>
      <c r="BN54" s="12"/>
      <c r="BO54" s="12"/>
      <c r="BQ54" s="13"/>
      <c r="BR54" s="45">
        <v>1026</v>
      </c>
      <c r="BS54" s="42">
        <v>569</v>
      </c>
      <c r="BT54" s="42">
        <v>18</v>
      </c>
      <c r="BU54" s="41">
        <v>0.55500000000000005</v>
      </c>
      <c r="BV54" s="42">
        <v>18</v>
      </c>
      <c r="BW54" s="32"/>
      <c r="BX54" s="12"/>
      <c r="BY54" s="12"/>
      <c r="BZ54" s="12"/>
      <c r="CA54" s="31"/>
      <c r="CB54" s="9"/>
      <c r="CC54" s="11">
        <v>1026</v>
      </c>
      <c r="CD54" s="12">
        <v>569</v>
      </c>
      <c r="CE54" s="12">
        <v>18</v>
      </c>
      <c r="CF54" s="50">
        <f t="shared" si="6"/>
        <v>0.55458089668615984</v>
      </c>
      <c r="CG54" s="12">
        <v>18</v>
      </c>
      <c r="CH54" s="30">
        <f t="shared" si="0"/>
        <v>1026</v>
      </c>
      <c r="CI54" s="30">
        <f t="shared" si="1"/>
        <v>569</v>
      </c>
      <c r="CJ54" s="30">
        <f t="shared" si="2"/>
        <v>18</v>
      </c>
      <c r="CK54" s="6">
        <f t="shared" si="3"/>
        <v>0.55458089668615984</v>
      </c>
      <c r="CL54" s="5" t="str">
        <f t="shared" si="4"/>
        <v>OK</v>
      </c>
    </row>
    <row r="55" spans="1:92" ht="13.8">
      <c r="A55" s="38" t="s">
        <v>318</v>
      </c>
      <c r="B55" s="29" t="s">
        <v>632</v>
      </c>
      <c r="C55" s="38" t="str">
        <f t="shared" si="5"/>
        <v>RON BRINK</v>
      </c>
      <c r="D55" s="42"/>
      <c r="E55" s="42"/>
      <c r="F55" s="42"/>
      <c r="G55" s="41"/>
      <c r="H55" s="42"/>
      <c r="I55" s="26"/>
      <c r="J55" s="45"/>
      <c r="K55" s="42"/>
      <c r="L55" s="42"/>
      <c r="M55" s="41"/>
      <c r="N55" s="25"/>
      <c r="O55" s="45"/>
      <c r="P55" s="42"/>
      <c r="Q55" s="42"/>
      <c r="R55" s="41"/>
      <c r="S55" s="42"/>
      <c r="T55" s="24"/>
      <c r="U55" s="45"/>
      <c r="V55" s="42"/>
      <c r="W55" s="42"/>
      <c r="X55" s="41"/>
      <c r="Y55" s="23"/>
      <c r="Z55" s="45"/>
      <c r="AA55" s="42"/>
      <c r="AB55" s="42"/>
      <c r="AC55" s="41"/>
      <c r="AD55" s="42"/>
      <c r="AE55" s="22"/>
      <c r="AF55" s="45">
        <v>55</v>
      </c>
      <c r="AG55" s="42">
        <v>21</v>
      </c>
      <c r="AH55" s="42">
        <v>2</v>
      </c>
      <c r="AI55" s="41">
        <v>0.38200000000000001</v>
      </c>
      <c r="AJ55" s="21"/>
      <c r="AK55" s="45">
        <v>55</v>
      </c>
      <c r="AL55" s="42">
        <v>21</v>
      </c>
      <c r="AM55" s="42">
        <v>2</v>
      </c>
      <c r="AN55" s="41">
        <v>0.38181818181818183</v>
      </c>
      <c r="AO55" s="42">
        <v>1</v>
      </c>
      <c r="AP55" s="20"/>
      <c r="AQ55" s="45">
        <v>71</v>
      </c>
      <c r="AR55" s="42">
        <v>39</v>
      </c>
      <c r="AS55" s="42">
        <v>13</v>
      </c>
      <c r="AT55" s="41">
        <v>0.54900000000000004</v>
      </c>
      <c r="AU55" s="19"/>
      <c r="AV55" s="45">
        <v>126</v>
      </c>
      <c r="AW55" s="42">
        <v>60</v>
      </c>
      <c r="AX55" s="42">
        <v>15</v>
      </c>
      <c r="AY55" s="41">
        <v>0.47619047619047616</v>
      </c>
      <c r="AZ55" s="42">
        <v>2</v>
      </c>
      <c r="BA55" s="18"/>
      <c r="BB55" s="45">
        <v>36</v>
      </c>
      <c r="BC55" s="42">
        <v>20</v>
      </c>
      <c r="BD55" s="42">
        <v>4</v>
      </c>
      <c r="BE55" s="41">
        <v>0.55555555555555558</v>
      </c>
      <c r="BF55" s="17"/>
      <c r="BG55" s="45">
        <v>162</v>
      </c>
      <c r="BH55" s="42">
        <v>80</v>
      </c>
      <c r="BI55" s="42">
        <v>19</v>
      </c>
      <c r="BJ55" s="41">
        <v>0.49382716049382713</v>
      </c>
      <c r="BK55" s="42">
        <v>3</v>
      </c>
      <c r="BL55" s="14"/>
      <c r="BM55" s="11">
        <v>23</v>
      </c>
      <c r="BN55" s="12">
        <v>11</v>
      </c>
      <c r="BO55" s="12">
        <v>0</v>
      </c>
      <c r="BP55" s="31">
        <v>0.47826086956521741</v>
      </c>
      <c r="BQ55" s="13"/>
      <c r="BR55" s="11">
        <v>185</v>
      </c>
      <c r="BS55" s="12">
        <v>91</v>
      </c>
      <c r="BT55" s="12">
        <v>19</v>
      </c>
      <c r="BU55" s="53">
        <v>0.49189189189189192</v>
      </c>
      <c r="BV55" s="11">
        <v>4</v>
      </c>
      <c r="BW55" s="32"/>
      <c r="BX55" s="12"/>
      <c r="BY55" s="12"/>
      <c r="BZ55" s="12"/>
      <c r="CA55" s="31"/>
      <c r="CB55" s="9"/>
      <c r="CC55" s="11">
        <v>185</v>
      </c>
      <c r="CD55" s="12">
        <v>91</v>
      </c>
      <c r="CE55" s="12">
        <v>19</v>
      </c>
      <c r="CF55" s="50">
        <f t="shared" si="6"/>
        <v>0.49189189189189192</v>
      </c>
      <c r="CG55" s="12">
        <v>4</v>
      </c>
      <c r="CH55" s="30">
        <f t="shared" si="0"/>
        <v>185</v>
      </c>
      <c r="CI55" s="30">
        <f t="shared" si="1"/>
        <v>91</v>
      </c>
      <c r="CJ55" s="30">
        <f t="shared" si="2"/>
        <v>19</v>
      </c>
      <c r="CK55" s="6">
        <f t="shared" si="3"/>
        <v>0.49189189189189192</v>
      </c>
      <c r="CL55" s="5" t="str">
        <f t="shared" si="4"/>
        <v>OK</v>
      </c>
    </row>
    <row r="56" spans="1:92" ht="13.8">
      <c r="A56" s="38" t="s">
        <v>631</v>
      </c>
      <c r="B56" s="29" t="s">
        <v>630</v>
      </c>
      <c r="C56" s="38" t="str">
        <f t="shared" si="5"/>
        <v>JED BRONSON</v>
      </c>
      <c r="D56" s="42"/>
      <c r="E56" s="42"/>
      <c r="F56" s="42"/>
      <c r="G56" s="41"/>
      <c r="H56" s="42"/>
      <c r="I56" s="26"/>
      <c r="J56" s="45"/>
      <c r="K56" s="42"/>
      <c r="L56" s="42"/>
      <c r="M56" s="41"/>
      <c r="N56" s="25"/>
      <c r="O56" s="45"/>
      <c r="P56" s="42"/>
      <c r="Q56" s="42"/>
      <c r="R56" s="41"/>
      <c r="S56" s="42"/>
      <c r="T56" s="24"/>
      <c r="U56" s="45"/>
      <c r="V56" s="42"/>
      <c r="W56" s="42"/>
      <c r="X56" s="41"/>
      <c r="Y56" s="23"/>
      <c r="Z56" s="45"/>
      <c r="AA56" s="42"/>
      <c r="AB56" s="42"/>
      <c r="AC56" s="41"/>
      <c r="AD56" s="42"/>
      <c r="AE56" s="22"/>
      <c r="AF56" s="45"/>
      <c r="AG56" s="42"/>
      <c r="AH56" s="42"/>
      <c r="AI56" s="41"/>
      <c r="AJ56" s="21"/>
      <c r="AK56" s="45"/>
      <c r="AL56" s="42"/>
      <c r="AM56" s="42"/>
      <c r="AN56" s="41"/>
      <c r="AO56" s="42"/>
      <c r="AP56" s="20"/>
      <c r="AQ56" s="45">
        <v>67</v>
      </c>
      <c r="AR56" s="42">
        <v>42</v>
      </c>
      <c r="AS56" s="42">
        <v>6</v>
      </c>
      <c r="AT56" s="41">
        <v>0.627</v>
      </c>
      <c r="AU56" s="19"/>
      <c r="AV56" s="45">
        <v>67</v>
      </c>
      <c r="AW56" s="42">
        <v>42</v>
      </c>
      <c r="AX56" s="42">
        <v>6</v>
      </c>
      <c r="AY56" s="41">
        <v>0.62686567164179108</v>
      </c>
      <c r="AZ56" s="42">
        <v>1</v>
      </c>
      <c r="BA56" s="18"/>
      <c r="BB56" s="45"/>
      <c r="BC56" s="42"/>
      <c r="BD56" s="42"/>
      <c r="BE56" s="41"/>
      <c r="BF56" s="17"/>
      <c r="BG56" s="45">
        <v>67</v>
      </c>
      <c r="BH56" s="42">
        <v>42</v>
      </c>
      <c r="BI56" s="42">
        <v>6</v>
      </c>
      <c r="BJ56" s="41">
        <v>0.62686567164179108</v>
      </c>
      <c r="BK56" s="42">
        <v>1</v>
      </c>
      <c r="BL56" s="14"/>
      <c r="BM56" s="11"/>
      <c r="BN56" s="12"/>
      <c r="BO56" s="12"/>
      <c r="BQ56" s="13"/>
      <c r="BR56" s="45">
        <v>67</v>
      </c>
      <c r="BS56" s="42">
        <v>42</v>
      </c>
      <c r="BT56" s="42">
        <v>6</v>
      </c>
      <c r="BU56" s="34">
        <v>0.62686567164179108</v>
      </c>
      <c r="BV56" s="42">
        <v>1</v>
      </c>
      <c r="BW56" s="32"/>
      <c r="BX56" s="12"/>
      <c r="BY56" s="12"/>
      <c r="BZ56" s="12"/>
      <c r="CA56" s="31"/>
      <c r="CB56" s="9"/>
      <c r="CC56" s="11">
        <v>67</v>
      </c>
      <c r="CD56" s="12">
        <v>42</v>
      </c>
      <c r="CE56" s="12">
        <v>6</v>
      </c>
      <c r="CF56" s="50">
        <f t="shared" si="6"/>
        <v>0.62686567164179108</v>
      </c>
      <c r="CG56" s="12">
        <v>1</v>
      </c>
      <c r="CH56" s="30">
        <f t="shared" si="0"/>
        <v>67</v>
      </c>
      <c r="CI56" s="30">
        <f t="shared" si="1"/>
        <v>42</v>
      </c>
      <c r="CJ56" s="30">
        <f t="shared" si="2"/>
        <v>6</v>
      </c>
      <c r="CK56" s="6">
        <f t="shared" si="3"/>
        <v>0.62686567164179108</v>
      </c>
      <c r="CL56" s="5" t="str">
        <f t="shared" si="4"/>
        <v>OK</v>
      </c>
    </row>
    <row r="57" spans="1:92" ht="13.8">
      <c r="A57" s="38" t="s">
        <v>436</v>
      </c>
      <c r="B57" s="29" t="s">
        <v>628</v>
      </c>
      <c r="C57" s="38" t="str">
        <f t="shared" si="5"/>
        <v>DAN BROWN</v>
      </c>
      <c r="D57" s="42"/>
      <c r="E57" s="42"/>
      <c r="F57" s="42"/>
      <c r="G57" s="41"/>
      <c r="H57" s="42"/>
      <c r="I57" s="26"/>
      <c r="J57" s="45"/>
      <c r="K57" s="42"/>
      <c r="L57" s="42"/>
      <c r="M57" s="41"/>
      <c r="N57" s="25"/>
      <c r="O57" s="45"/>
      <c r="P57" s="42"/>
      <c r="Q57" s="42"/>
      <c r="R57" s="41"/>
      <c r="S57" s="42"/>
      <c r="T57" s="24"/>
      <c r="U57" s="45"/>
      <c r="V57" s="42"/>
      <c r="W57" s="42"/>
      <c r="X57" s="41"/>
      <c r="Y57" s="23"/>
      <c r="Z57" s="45"/>
      <c r="AA57" s="42"/>
      <c r="AB57" s="42"/>
      <c r="AC57" s="41"/>
      <c r="AD57" s="42"/>
      <c r="AE57" s="22"/>
      <c r="AF57" s="45"/>
      <c r="AG57" s="42"/>
      <c r="AH57" s="42"/>
      <c r="AI57" s="41"/>
      <c r="AJ57" s="21"/>
      <c r="AK57" s="45"/>
      <c r="AL57" s="42"/>
      <c r="AM57" s="42"/>
      <c r="AN57" s="41"/>
      <c r="AO57" s="42"/>
      <c r="AP57" s="20"/>
      <c r="AQ57" s="45">
        <v>17</v>
      </c>
      <c r="AR57" s="42">
        <v>4</v>
      </c>
      <c r="AS57" s="42">
        <v>0</v>
      </c>
      <c r="AT57" s="41">
        <v>0.23499999999999999</v>
      </c>
      <c r="AU57" s="19"/>
      <c r="AV57" s="45">
        <v>17</v>
      </c>
      <c r="AW57" s="42">
        <v>4</v>
      </c>
      <c r="AX57" s="42">
        <v>0</v>
      </c>
      <c r="AY57" s="41">
        <v>0.23529411764705882</v>
      </c>
      <c r="AZ57" s="42">
        <v>1</v>
      </c>
      <c r="BA57" s="18"/>
      <c r="BB57" s="45">
        <v>58</v>
      </c>
      <c r="BC57" s="42">
        <v>27</v>
      </c>
      <c r="BD57" s="42">
        <v>3</v>
      </c>
      <c r="BE57" s="41">
        <v>0.46551724137931033</v>
      </c>
      <c r="BF57" s="17"/>
      <c r="BG57" s="45">
        <v>75</v>
      </c>
      <c r="BH57" s="42">
        <v>31</v>
      </c>
      <c r="BI57" s="42">
        <v>3</v>
      </c>
      <c r="BJ57" s="41">
        <v>0.41333333333333333</v>
      </c>
      <c r="BK57" s="42">
        <v>2</v>
      </c>
      <c r="BL57" s="14"/>
      <c r="BM57" s="11">
        <v>59</v>
      </c>
      <c r="BN57" s="12">
        <v>31</v>
      </c>
      <c r="BO57" s="12">
        <v>0</v>
      </c>
      <c r="BP57" s="50">
        <v>0.52542372881355937</v>
      </c>
      <c r="BQ57" s="13"/>
      <c r="BR57" s="11">
        <v>134</v>
      </c>
      <c r="BS57" s="12">
        <v>62</v>
      </c>
      <c r="BT57" s="12">
        <v>3</v>
      </c>
      <c r="BU57" s="31">
        <v>0.46268656716417911</v>
      </c>
      <c r="BV57" s="12">
        <v>3</v>
      </c>
      <c r="BW57" s="32"/>
      <c r="BX57" s="12">
        <v>25</v>
      </c>
      <c r="BY57" s="12">
        <v>11</v>
      </c>
      <c r="BZ57" s="12">
        <v>0</v>
      </c>
      <c r="CA57" s="31">
        <v>0.44</v>
      </c>
      <c r="CB57" s="44"/>
      <c r="CC57" s="11">
        <v>159</v>
      </c>
      <c r="CD57" s="12">
        <v>73</v>
      </c>
      <c r="CE57" s="12">
        <v>3</v>
      </c>
      <c r="CF57" s="50">
        <f t="shared" si="6"/>
        <v>0.45911949685534592</v>
      </c>
      <c r="CG57" s="12">
        <v>4</v>
      </c>
      <c r="CH57" s="30">
        <f t="shared" si="0"/>
        <v>159</v>
      </c>
      <c r="CI57" s="30">
        <f t="shared" si="1"/>
        <v>73</v>
      </c>
      <c r="CJ57" s="30">
        <f t="shared" si="2"/>
        <v>3</v>
      </c>
      <c r="CK57" s="6">
        <f t="shared" si="3"/>
        <v>0.45911949685534592</v>
      </c>
      <c r="CL57" s="5" t="str">
        <f t="shared" si="4"/>
        <v>OK</v>
      </c>
    </row>
    <row r="58" spans="1:92" ht="13.8">
      <c r="A58" s="38" t="s">
        <v>629</v>
      </c>
      <c r="B58" s="29" t="s">
        <v>628</v>
      </c>
      <c r="C58" s="38" t="str">
        <f t="shared" si="5"/>
        <v>JOSH BROWN</v>
      </c>
      <c r="D58" s="42"/>
      <c r="E58" s="42"/>
      <c r="F58" s="42"/>
      <c r="G58" s="41"/>
      <c r="H58" s="42"/>
      <c r="I58" s="26"/>
      <c r="J58" s="45"/>
      <c r="K58" s="42"/>
      <c r="L58" s="42"/>
      <c r="M58" s="41"/>
      <c r="N58" s="25"/>
      <c r="O58" s="45"/>
      <c r="P58" s="42"/>
      <c r="Q58" s="42"/>
      <c r="R58" s="41"/>
      <c r="S58" s="42"/>
      <c r="T58" s="24"/>
      <c r="U58" s="45"/>
      <c r="V58" s="42"/>
      <c r="W58" s="42"/>
      <c r="X58" s="41"/>
      <c r="Y58" s="23"/>
      <c r="Z58" s="45"/>
      <c r="AA58" s="42"/>
      <c r="AB58" s="42"/>
      <c r="AC58" s="41"/>
      <c r="AD58" s="42"/>
      <c r="AE58" s="22"/>
      <c r="AF58" s="45">
        <v>7</v>
      </c>
      <c r="AG58" s="42">
        <v>1</v>
      </c>
      <c r="AH58" s="42">
        <v>0</v>
      </c>
      <c r="AI58" s="41">
        <v>0.14299999999999999</v>
      </c>
      <c r="AJ58" s="21"/>
      <c r="AK58" s="45">
        <v>7</v>
      </c>
      <c r="AL58" s="42">
        <v>1</v>
      </c>
      <c r="AM58" s="42">
        <v>0</v>
      </c>
      <c r="AN58" s="41">
        <v>0.14285714285714285</v>
      </c>
      <c r="AO58" s="42">
        <v>1</v>
      </c>
      <c r="AP58" s="20"/>
      <c r="AQ58" s="45"/>
      <c r="AR58" s="42"/>
      <c r="AS58" s="42"/>
      <c r="AT58" s="41"/>
      <c r="AU58" s="19"/>
      <c r="AV58" s="45">
        <v>7</v>
      </c>
      <c r="AW58" s="42">
        <v>1</v>
      </c>
      <c r="AX58" s="42">
        <v>0</v>
      </c>
      <c r="AY58" s="41">
        <v>0.14285714285714285</v>
      </c>
      <c r="AZ58" s="42">
        <v>1</v>
      </c>
      <c r="BA58" s="18"/>
      <c r="BB58" s="45"/>
      <c r="BC58" s="42"/>
      <c r="BD58" s="42"/>
      <c r="BE58" s="41"/>
      <c r="BF58" s="17"/>
      <c r="BG58" s="45">
        <v>7</v>
      </c>
      <c r="BH58" s="42">
        <v>1</v>
      </c>
      <c r="BI58" s="42">
        <v>0</v>
      </c>
      <c r="BJ58" s="41">
        <v>0.14285714285714285</v>
      </c>
      <c r="BK58" s="42">
        <v>1</v>
      </c>
      <c r="BL58" s="14"/>
      <c r="BM58" s="11"/>
      <c r="BN58" s="12"/>
      <c r="BO58" s="12"/>
      <c r="BQ58" s="13"/>
      <c r="BR58" s="45">
        <v>7</v>
      </c>
      <c r="BS58" s="42">
        <v>1</v>
      </c>
      <c r="BT58" s="42">
        <v>0</v>
      </c>
      <c r="BU58" s="41">
        <v>0.14285714285714285</v>
      </c>
      <c r="BV58" s="42">
        <v>1</v>
      </c>
      <c r="BW58" s="32"/>
      <c r="BX58" s="12"/>
      <c r="BY58" s="12"/>
      <c r="BZ58" s="12"/>
      <c r="CA58" s="31"/>
      <c r="CB58" s="9"/>
      <c r="CC58" s="11">
        <v>7</v>
      </c>
      <c r="CD58" s="12">
        <v>1</v>
      </c>
      <c r="CE58" s="12">
        <v>0</v>
      </c>
      <c r="CF58" s="50">
        <f t="shared" si="6"/>
        <v>0.14285714285714285</v>
      </c>
      <c r="CG58" s="12">
        <v>1</v>
      </c>
      <c r="CH58" s="30">
        <f t="shared" si="0"/>
        <v>7</v>
      </c>
      <c r="CI58" s="30">
        <f t="shared" si="1"/>
        <v>1</v>
      </c>
      <c r="CJ58" s="30">
        <f t="shared" si="2"/>
        <v>0</v>
      </c>
      <c r="CK58" s="6">
        <f t="shared" si="3"/>
        <v>0.14285714285714285</v>
      </c>
      <c r="CL58" s="5" t="str">
        <f t="shared" si="4"/>
        <v>OK</v>
      </c>
    </row>
    <row r="59" spans="1:92" ht="13.8">
      <c r="A59" s="38" t="s">
        <v>285</v>
      </c>
      <c r="B59" s="29" t="s">
        <v>628</v>
      </c>
      <c r="C59" s="38" t="str">
        <f t="shared" si="5"/>
        <v>TIM BROWN</v>
      </c>
      <c r="D59" s="42"/>
      <c r="E59" s="42"/>
      <c r="F59" s="42"/>
      <c r="G59" s="41"/>
      <c r="H59" s="42"/>
      <c r="I59" s="26"/>
      <c r="J59" s="45"/>
      <c r="K59" s="42"/>
      <c r="L59" s="42"/>
      <c r="M59" s="41"/>
      <c r="N59" s="25"/>
      <c r="O59" s="45"/>
      <c r="P59" s="42"/>
      <c r="Q59" s="42"/>
      <c r="R59" s="41"/>
      <c r="S59" s="42"/>
      <c r="T59" s="24"/>
      <c r="U59" s="45"/>
      <c r="V59" s="42"/>
      <c r="W59" s="42"/>
      <c r="X59" s="41"/>
      <c r="Y59" s="23"/>
      <c r="Z59" s="45"/>
      <c r="AA59" s="42"/>
      <c r="AB59" s="42"/>
      <c r="AC59" s="41"/>
      <c r="AD59" s="42"/>
      <c r="AE59" s="22"/>
      <c r="AF59" s="45"/>
      <c r="AG59" s="42"/>
      <c r="AH59" s="42"/>
      <c r="AI59" s="41"/>
      <c r="AJ59" s="21"/>
      <c r="AK59" s="45"/>
      <c r="AL59" s="42"/>
      <c r="AM59" s="42"/>
      <c r="AN59" s="41"/>
      <c r="AO59" s="42"/>
      <c r="AP59" s="20"/>
      <c r="AQ59" s="45">
        <v>43</v>
      </c>
      <c r="AR59" s="42">
        <v>25</v>
      </c>
      <c r="AS59" s="42">
        <v>0</v>
      </c>
      <c r="AT59" s="41">
        <v>0.58099999999999996</v>
      </c>
      <c r="AU59" s="19"/>
      <c r="AV59" s="45">
        <v>43</v>
      </c>
      <c r="AW59" s="42">
        <v>25</v>
      </c>
      <c r="AX59" s="42">
        <v>0</v>
      </c>
      <c r="AY59" s="41">
        <v>0.58139534883720934</v>
      </c>
      <c r="AZ59" s="42">
        <v>1</v>
      </c>
      <c r="BA59" s="18"/>
      <c r="BB59" s="45">
        <v>65</v>
      </c>
      <c r="BC59" s="42">
        <v>34</v>
      </c>
      <c r="BD59" s="42">
        <v>2</v>
      </c>
      <c r="BE59" s="41">
        <v>0.52307692307692311</v>
      </c>
      <c r="BF59" s="17"/>
      <c r="BG59" s="45">
        <v>108</v>
      </c>
      <c r="BH59" s="42">
        <v>59</v>
      </c>
      <c r="BI59" s="42">
        <v>2</v>
      </c>
      <c r="BJ59" s="41">
        <v>0.54629629629629628</v>
      </c>
      <c r="BK59" s="42">
        <v>2</v>
      </c>
      <c r="BL59" s="14"/>
      <c r="BM59" s="11">
        <v>55</v>
      </c>
      <c r="BN59" s="12">
        <v>25</v>
      </c>
      <c r="BO59" s="12">
        <v>0</v>
      </c>
      <c r="BP59" s="50">
        <v>0.45454545454545453</v>
      </c>
      <c r="BQ59" s="13"/>
      <c r="BR59" s="11">
        <v>163</v>
      </c>
      <c r="BS59" s="12">
        <v>84</v>
      </c>
      <c r="BT59" s="12">
        <v>2</v>
      </c>
      <c r="BU59" s="31">
        <v>0.51533742331288346</v>
      </c>
      <c r="BV59" s="12">
        <v>3</v>
      </c>
      <c r="BW59" s="32"/>
      <c r="BX59" s="12">
        <v>40</v>
      </c>
      <c r="BY59" s="12">
        <v>21</v>
      </c>
      <c r="BZ59" s="12">
        <v>1</v>
      </c>
      <c r="CA59" s="31">
        <v>0.52500000000000002</v>
      </c>
      <c r="CB59" s="44"/>
      <c r="CC59" s="11">
        <v>203</v>
      </c>
      <c r="CD59" s="12">
        <v>105</v>
      </c>
      <c r="CE59" s="12">
        <v>3</v>
      </c>
      <c r="CF59" s="50">
        <f t="shared" si="6"/>
        <v>0.51724137931034486</v>
      </c>
      <c r="CG59" s="12">
        <v>4</v>
      </c>
      <c r="CH59" s="30">
        <f t="shared" si="0"/>
        <v>203</v>
      </c>
      <c r="CI59" s="30">
        <f t="shared" si="1"/>
        <v>105</v>
      </c>
      <c r="CJ59" s="30">
        <f t="shared" si="2"/>
        <v>3</v>
      </c>
      <c r="CK59" s="6">
        <f t="shared" si="3"/>
        <v>0.51724137931034486</v>
      </c>
      <c r="CL59" s="5" t="str">
        <f t="shared" si="4"/>
        <v>OK</v>
      </c>
    </row>
    <row r="60" spans="1:92" ht="13.8">
      <c r="A60" s="38" t="s">
        <v>296</v>
      </c>
      <c r="B60" s="29" t="s">
        <v>627</v>
      </c>
      <c r="C60" s="38" t="str">
        <f t="shared" si="5"/>
        <v>BOB BRUNSON</v>
      </c>
      <c r="D60" s="42"/>
      <c r="E60" s="42"/>
      <c r="F60" s="42"/>
      <c r="G60" s="41"/>
      <c r="H60" s="42"/>
      <c r="I60" s="26"/>
      <c r="J60" s="45"/>
      <c r="K60" s="42"/>
      <c r="L60" s="42"/>
      <c r="M60" s="41"/>
      <c r="N60" s="25"/>
      <c r="O60" s="45"/>
      <c r="P60" s="42"/>
      <c r="Q60" s="42"/>
      <c r="R60" s="41"/>
      <c r="S60" s="42"/>
      <c r="T60" s="24"/>
      <c r="U60" s="45">
        <v>37</v>
      </c>
      <c r="V60" s="42">
        <v>19</v>
      </c>
      <c r="W60" s="42">
        <v>0</v>
      </c>
      <c r="X60" s="41">
        <v>0.51400000000000001</v>
      </c>
      <c r="Y60" s="23"/>
      <c r="Z60" s="45">
        <v>37</v>
      </c>
      <c r="AA60" s="42">
        <v>19</v>
      </c>
      <c r="AB60" s="42">
        <v>0</v>
      </c>
      <c r="AC60" s="41">
        <v>0.51351351351351349</v>
      </c>
      <c r="AD60" s="42">
        <v>1</v>
      </c>
      <c r="AE60" s="22"/>
      <c r="AF60" s="45"/>
      <c r="AG60" s="42"/>
      <c r="AH60" s="42"/>
      <c r="AI60" s="41"/>
      <c r="AJ60" s="21"/>
      <c r="AK60" s="45">
        <v>37</v>
      </c>
      <c r="AL60" s="42">
        <v>19</v>
      </c>
      <c r="AM60" s="42">
        <v>0</v>
      </c>
      <c r="AN60" s="41">
        <v>0.51351351351351349</v>
      </c>
      <c r="AO60" s="42">
        <v>2</v>
      </c>
      <c r="AP60" s="20"/>
      <c r="AQ60" s="45"/>
      <c r="AR60" s="42"/>
      <c r="AS60" s="42"/>
      <c r="AT60" s="41"/>
      <c r="AU60" s="19"/>
      <c r="AV60" s="45">
        <v>37</v>
      </c>
      <c r="AW60" s="42">
        <v>19</v>
      </c>
      <c r="AX60" s="42">
        <v>0</v>
      </c>
      <c r="AY60" s="41">
        <v>0.51351351351351349</v>
      </c>
      <c r="AZ60" s="42">
        <v>2</v>
      </c>
      <c r="BA60" s="18"/>
      <c r="BB60" s="45"/>
      <c r="BC60" s="42"/>
      <c r="BD60" s="42"/>
      <c r="BE60" s="41"/>
      <c r="BF60" s="17"/>
      <c r="BG60" s="45">
        <v>37</v>
      </c>
      <c r="BH60" s="42">
        <v>19</v>
      </c>
      <c r="BI60" s="42">
        <v>0</v>
      </c>
      <c r="BJ60" s="41">
        <v>0.51351351351351349</v>
      </c>
      <c r="BK60" s="42">
        <v>2</v>
      </c>
      <c r="BL60" s="14"/>
      <c r="BM60" s="11"/>
      <c r="BN60" s="12"/>
      <c r="BO60" s="12"/>
      <c r="BQ60" s="13"/>
      <c r="BR60" s="45">
        <v>37</v>
      </c>
      <c r="BS60" s="42">
        <v>19</v>
      </c>
      <c r="BT60" s="42">
        <v>0</v>
      </c>
      <c r="BU60" s="41">
        <v>0.51351351351351349</v>
      </c>
      <c r="BV60" s="42">
        <v>2</v>
      </c>
      <c r="BW60" s="32"/>
      <c r="BX60" s="12"/>
      <c r="BY60" s="12"/>
      <c r="BZ60" s="12"/>
      <c r="CA60" s="31"/>
      <c r="CB60" s="9"/>
      <c r="CC60" s="11">
        <v>37</v>
      </c>
      <c r="CD60" s="12">
        <v>19</v>
      </c>
      <c r="CE60" s="12">
        <v>0</v>
      </c>
      <c r="CF60" s="50">
        <f t="shared" si="6"/>
        <v>0.51351351351351349</v>
      </c>
      <c r="CG60" s="12">
        <v>2</v>
      </c>
      <c r="CH60" s="30">
        <f t="shared" si="0"/>
        <v>37</v>
      </c>
      <c r="CI60" s="30">
        <f t="shared" si="1"/>
        <v>19</v>
      </c>
      <c r="CJ60" s="30">
        <f t="shared" si="2"/>
        <v>0</v>
      </c>
      <c r="CK60" s="6">
        <f t="shared" si="3"/>
        <v>0.51351351351351349</v>
      </c>
      <c r="CL60" s="5" t="str">
        <f t="shared" si="4"/>
        <v>OK</v>
      </c>
    </row>
    <row r="61" spans="1:92" ht="13.8">
      <c r="A61" s="38" t="s">
        <v>349</v>
      </c>
      <c r="B61" s="49" t="s">
        <v>626</v>
      </c>
      <c r="C61" s="38" t="str">
        <f t="shared" si="5"/>
        <v>MIKE BURKE</v>
      </c>
      <c r="D61" s="42"/>
      <c r="E61" s="42"/>
      <c r="F61" s="42"/>
      <c r="G61" s="41"/>
      <c r="H61" s="42"/>
      <c r="I61" s="26"/>
      <c r="N61" s="25"/>
      <c r="T61" s="24"/>
      <c r="Y61" s="23"/>
      <c r="AE61" s="22"/>
      <c r="AJ61" s="21"/>
      <c r="AP61" s="20"/>
      <c r="AU61" s="19"/>
      <c r="BA61" s="18"/>
      <c r="BF61" s="17"/>
      <c r="BL61" s="14"/>
      <c r="BM61" s="11">
        <v>60</v>
      </c>
      <c r="BN61" s="12">
        <v>32</v>
      </c>
      <c r="BO61" s="12">
        <v>2</v>
      </c>
      <c r="BP61" s="50">
        <v>0.53333333333333333</v>
      </c>
      <c r="BQ61" s="13"/>
      <c r="BR61" s="11">
        <v>60</v>
      </c>
      <c r="BS61" s="12">
        <v>32</v>
      </c>
      <c r="BT61" s="12">
        <v>2</v>
      </c>
      <c r="BU61" s="31">
        <v>0.53333333333333333</v>
      </c>
      <c r="BV61" s="12">
        <v>1</v>
      </c>
      <c r="BW61" s="32"/>
      <c r="BX61" s="12">
        <v>69</v>
      </c>
      <c r="BY61" s="12">
        <v>42</v>
      </c>
      <c r="BZ61" s="12">
        <v>3</v>
      </c>
      <c r="CA61" s="31">
        <v>0.60869565217391308</v>
      </c>
      <c r="CB61" s="44"/>
      <c r="CC61" s="11">
        <v>129</v>
      </c>
      <c r="CD61" s="12">
        <v>74</v>
      </c>
      <c r="CE61" s="12">
        <v>5</v>
      </c>
      <c r="CF61" s="50">
        <f t="shared" si="6"/>
        <v>0.5736434108527132</v>
      </c>
      <c r="CG61" s="12">
        <v>2</v>
      </c>
      <c r="CH61" s="30">
        <f t="shared" si="0"/>
        <v>129</v>
      </c>
      <c r="CI61" s="30">
        <f t="shared" si="1"/>
        <v>74</v>
      </c>
      <c r="CJ61" s="30">
        <f t="shared" si="2"/>
        <v>5</v>
      </c>
      <c r="CK61" s="6">
        <f t="shared" si="3"/>
        <v>0.5736434108527132</v>
      </c>
      <c r="CL61" s="5" t="str">
        <f t="shared" si="4"/>
        <v>OK</v>
      </c>
    </row>
    <row r="62" spans="1:92" ht="13.8">
      <c r="A62" s="38" t="s">
        <v>364</v>
      </c>
      <c r="B62" s="29" t="s">
        <v>625</v>
      </c>
      <c r="C62" s="38" t="str">
        <f t="shared" si="5"/>
        <v>TONY BURNS</v>
      </c>
      <c r="D62" s="42">
        <v>223</v>
      </c>
      <c r="E62" s="42">
        <v>129</v>
      </c>
      <c r="F62" s="42">
        <v>4</v>
      </c>
      <c r="G62" s="41">
        <v>0.57847533632286996</v>
      </c>
      <c r="H62" s="42">
        <v>5</v>
      </c>
      <c r="I62" s="26"/>
      <c r="J62" s="35">
        <v>1</v>
      </c>
      <c r="K62" s="33">
        <v>0</v>
      </c>
      <c r="L62" s="33">
        <v>0</v>
      </c>
      <c r="M62" s="34">
        <v>0</v>
      </c>
      <c r="N62" s="25"/>
      <c r="O62" s="35">
        <v>224</v>
      </c>
      <c r="P62" s="33">
        <v>129</v>
      </c>
      <c r="Q62" s="33">
        <v>4</v>
      </c>
      <c r="R62" s="34">
        <v>0.5758928571428571</v>
      </c>
      <c r="S62" s="33">
        <v>6</v>
      </c>
      <c r="T62" s="24"/>
      <c r="U62" s="35">
        <v>79</v>
      </c>
      <c r="V62" s="33">
        <v>44</v>
      </c>
      <c r="W62" s="33">
        <v>1</v>
      </c>
      <c r="X62" s="34">
        <v>0.55700000000000005</v>
      </c>
      <c r="Y62" s="23"/>
      <c r="Z62" s="35">
        <v>303</v>
      </c>
      <c r="AA62" s="33">
        <v>173</v>
      </c>
      <c r="AB62" s="33">
        <v>5</v>
      </c>
      <c r="AC62" s="34">
        <v>0.57095709570957098</v>
      </c>
      <c r="AD62" s="33">
        <v>7</v>
      </c>
      <c r="AE62" s="22"/>
      <c r="AF62" s="35">
        <v>81</v>
      </c>
      <c r="AG62" s="33">
        <v>45</v>
      </c>
      <c r="AH62" s="33">
        <v>0</v>
      </c>
      <c r="AI62" s="34">
        <v>0.55600000000000005</v>
      </c>
      <c r="AJ62" s="21"/>
      <c r="AK62" s="35">
        <v>384</v>
      </c>
      <c r="AL62" s="33">
        <v>218</v>
      </c>
      <c r="AM62" s="33">
        <v>5</v>
      </c>
      <c r="AN62" s="34">
        <v>0.56770833333333337</v>
      </c>
      <c r="AO62" s="33">
        <v>8</v>
      </c>
      <c r="AP62" s="20"/>
      <c r="AQ62" s="35">
        <v>79</v>
      </c>
      <c r="AR62" s="33">
        <v>40</v>
      </c>
      <c r="AS62" s="33">
        <v>4</v>
      </c>
      <c r="AT62" s="34">
        <v>0.50600000000000001</v>
      </c>
      <c r="AU62" s="19"/>
      <c r="AV62" s="35">
        <v>463</v>
      </c>
      <c r="AW62" s="33">
        <v>258</v>
      </c>
      <c r="AX62" s="33">
        <v>9</v>
      </c>
      <c r="AY62" s="34">
        <v>0.55723542116630664</v>
      </c>
      <c r="AZ62" s="33">
        <v>9</v>
      </c>
      <c r="BA62" s="18"/>
      <c r="BB62" s="35">
        <v>54</v>
      </c>
      <c r="BC62" s="33">
        <v>29</v>
      </c>
      <c r="BD62" s="33">
        <v>3</v>
      </c>
      <c r="BE62" s="34">
        <v>0.53703703703703709</v>
      </c>
      <c r="BF62" s="17"/>
      <c r="BG62" s="35">
        <v>517</v>
      </c>
      <c r="BH62" s="33">
        <v>287</v>
      </c>
      <c r="BI62" s="33">
        <v>12</v>
      </c>
      <c r="BJ62" s="34">
        <v>0.55512572533849125</v>
      </c>
      <c r="BK62" s="33">
        <v>10</v>
      </c>
      <c r="BL62" s="14"/>
      <c r="BM62" s="11">
        <v>41</v>
      </c>
      <c r="BN62" s="12">
        <v>30</v>
      </c>
      <c r="BO62" s="12">
        <v>0</v>
      </c>
      <c r="BP62" s="31">
        <v>0.73170731707317072</v>
      </c>
      <c r="BQ62" s="13"/>
      <c r="BR62" s="11">
        <v>558</v>
      </c>
      <c r="BS62" s="12">
        <v>317</v>
      </c>
      <c r="BT62" s="12">
        <v>12</v>
      </c>
      <c r="BU62" s="31">
        <v>0.56810035842293904</v>
      </c>
      <c r="BV62" s="12">
        <v>11</v>
      </c>
      <c r="BW62" s="32"/>
      <c r="BX62" s="12">
        <v>69</v>
      </c>
      <c r="BY62" s="12">
        <v>38</v>
      </c>
      <c r="BZ62" s="12">
        <v>0</v>
      </c>
      <c r="CA62" s="31">
        <v>0.55072463768115942</v>
      </c>
      <c r="CB62" s="44"/>
      <c r="CC62" s="11">
        <v>627</v>
      </c>
      <c r="CD62" s="12">
        <v>355</v>
      </c>
      <c r="CE62" s="12">
        <v>12</v>
      </c>
      <c r="CF62" s="50">
        <f t="shared" si="6"/>
        <v>0.56618819776714513</v>
      </c>
      <c r="CG62" s="12">
        <v>12</v>
      </c>
      <c r="CH62" s="30">
        <f t="shared" si="0"/>
        <v>627</v>
      </c>
      <c r="CI62" s="30">
        <f t="shared" si="1"/>
        <v>355</v>
      </c>
      <c r="CJ62" s="30">
        <f t="shared" si="2"/>
        <v>12</v>
      </c>
      <c r="CK62" s="6">
        <f t="shared" si="3"/>
        <v>0.56618819776714513</v>
      </c>
      <c r="CL62" s="5" t="str">
        <f t="shared" si="4"/>
        <v>OK</v>
      </c>
    </row>
    <row r="63" spans="1:92" ht="13.8">
      <c r="A63" s="38" t="s">
        <v>313</v>
      </c>
      <c r="B63" s="29" t="s">
        <v>624</v>
      </c>
      <c r="C63" s="38" t="str">
        <f t="shared" si="5"/>
        <v>JIM BURTON</v>
      </c>
      <c r="D63" s="42">
        <v>127</v>
      </c>
      <c r="E63" s="42">
        <v>65</v>
      </c>
      <c r="F63" s="42">
        <v>0</v>
      </c>
      <c r="G63" s="41">
        <v>0.51181102362204722</v>
      </c>
      <c r="H63" s="42">
        <v>3</v>
      </c>
      <c r="I63" s="26"/>
      <c r="J63" s="45">
        <v>48</v>
      </c>
      <c r="K63" s="42">
        <v>22</v>
      </c>
      <c r="L63" s="42">
        <v>0</v>
      </c>
      <c r="M63" s="41">
        <v>0.45800000000000002</v>
      </c>
      <c r="N63" s="25"/>
      <c r="O63" s="45">
        <v>175</v>
      </c>
      <c r="P63" s="42">
        <v>87</v>
      </c>
      <c r="Q63" s="42">
        <v>0</v>
      </c>
      <c r="R63" s="41">
        <v>0.49714285714285716</v>
      </c>
      <c r="S63" s="42">
        <v>4</v>
      </c>
      <c r="T63" s="24"/>
      <c r="U63" s="45">
        <v>29</v>
      </c>
      <c r="V63" s="42">
        <v>14</v>
      </c>
      <c r="W63" s="42">
        <v>0</v>
      </c>
      <c r="X63" s="41">
        <v>0.48299999999999998</v>
      </c>
      <c r="Y63" s="23"/>
      <c r="Z63" s="45">
        <v>204</v>
      </c>
      <c r="AA63" s="42">
        <v>101</v>
      </c>
      <c r="AB63" s="42">
        <v>0</v>
      </c>
      <c r="AC63" s="41">
        <v>0.49509803921568629</v>
      </c>
      <c r="AD63" s="42">
        <v>5</v>
      </c>
      <c r="AE63" s="22"/>
      <c r="AF63" s="45">
        <v>57</v>
      </c>
      <c r="AG63" s="42">
        <v>22</v>
      </c>
      <c r="AH63" s="42">
        <v>0</v>
      </c>
      <c r="AI63" s="41">
        <v>0.38600000000000001</v>
      </c>
      <c r="AJ63" s="21"/>
      <c r="AK63" s="45">
        <v>261</v>
      </c>
      <c r="AL63" s="42">
        <v>123</v>
      </c>
      <c r="AM63" s="42">
        <v>0</v>
      </c>
      <c r="AN63" s="41">
        <v>0.47126436781609193</v>
      </c>
      <c r="AO63" s="42">
        <v>6</v>
      </c>
      <c r="AP63" s="20"/>
      <c r="AQ63" s="45">
        <v>42</v>
      </c>
      <c r="AR63" s="42">
        <v>16</v>
      </c>
      <c r="AS63" s="42">
        <v>0</v>
      </c>
      <c r="AT63" s="41">
        <v>0.38100000000000001</v>
      </c>
      <c r="AU63" s="19"/>
      <c r="AV63" s="45">
        <v>303</v>
      </c>
      <c r="AW63" s="42">
        <v>139</v>
      </c>
      <c r="AX63" s="42">
        <v>0</v>
      </c>
      <c r="AY63" s="41">
        <v>0.45874587458745875</v>
      </c>
      <c r="AZ63" s="42">
        <v>7</v>
      </c>
      <c r="BA63" s="18"/>
      <c r="BB63" s="45">
        <v>29</v>
      </c>
      <c r="BC63" s="42">
        <v>11</v>
      </c>
      <c r="BD63" s="42">
        <v>0</v>
      </c>
      <c r="BE63" s="41">
        <v>0.37931034482758619</v>
      </c>
      <c r="BF63" s="17"/>
      <c r="BG63" s="45">
        <v>332</v>
      </c>
      <c r="BH63" s="42">
        <v>150</v>
      </c>
      <c r="BI63" s="42">
        <v>0</v>
      </c>
      <c r="BJ63" s="41">
        <v>0.45180722891566266</v>
      </c>
      <c r="BK63" s="42">
        <v>8</v>
      </c>
      <c r="BL63" s="14"/>
      <c r="BM63" s="11">
        <v>16</v>
      </c>
      <c r="BN63" s="12">
        <v>8</v>
      </c>
      <c r="BO63" s="12">
        <v>0</v>
      </c>
      <c r="BP63" s="31">
        <v>0.5</v>
      </c>
      <c r="BQ63" s="13"/>
      <c r="BR63" s="11">
        <v>348</v>
      </c>
      <c r="BS63" s="12">
        <v>158</v>
      </c>
      <c r="BT63" s="12">
        <v>0</v>
      </c>
      <c r="BU63" s="31">
        <v>0.45402298850574713</v>
      </c>
      <c r="BV63" s="12">
        <v>9</v>
      </c>
      <c r="BW63" s="32"/>
      <c r="BX63" s="12">
        <v>29</v>
      </c>
      <c r="BY63" s="12">
        <v>3</v>
      </c>
      <c r="BZ63" s="12">
        <v>0</v>
      </c>
      <c r="CA63" s="31">
        <v>0.10344827586206896</v>
      </c>
      <c r="CB63" s="44"/>
      <c r="CC63" s="11">
        <v>377</v>
      </c>
      <c r="CD63" s="12">
        <v>161</v>
      </c>
      <c r="CE63" s="12">
        <v>0</v>
      </c>
      <c r="CF63" s="50">
        <f t="shared" si="6"/>
        <v>0.4270557029177719</v>
      </c>
      <c r="CG63" s="12">
        <v>10</v>
      </c>
      <c r="CH63" s="30">
        <f t="shared" si="0"/>
        <v>377</v>
      </c>
      <c r="CI63" s="30">
        <f t="shared" si="1"/>
        <v>161</v>
      </c>
      <c r="CJ63" s="30">
        <f t="shared" si="2"/>
        <v>0</v>
      </c>
      <c r="CK63" s="6">
        <f t="shared" si="3"/>
        <v>0.4270557029177719</v>
      </c>
      <c r="CL63" s="5" t="str">
        <f t="shared" si="4"/>
        <v>OK</v>
      </c>
    </row>
    <row r="64" spans="1:92" ht="14.4">
      <c r="A64" s="38" t="s">
        <v>349</v>
      </c>
      <c r="B64" s="29" t="s">
        <v>623</v>
      </c>
      <c r="C64" s="38" t="str">
        <f t="shared" si="5"/>
        <v>MIKE BUTERA</v>
      </c>
      <c r="D64" s="42">
        <v>106</v>
      </c>
      <c r="E64" s="42">
        <v>54</v>
      </c>
      <c r="F64" s="42">
        <v>1</v>
      </c>
      <c r="G64" s="41">
        <v>0.50943396226415094</v>
      </c>
      <c r="H64" s="42">
        <v>2</v>
      </c>
      <c r="I64" s="26"/>
      <c r="J64" s="45">
        <v>64</v>
      </c>
      <c r="K64" s="42">
        <v>37</v>
      </c>
      <c r="L64" s="42">
        <v>1</v>
      </c>
      <c r="M64" s="41">
        <v>0.57799999999999996</v>
      </c>
      <c r="N64" s="25"/>
      <c r="O64" s="45">
        <v>170</v>
      </c>
      <c r="P64" s="42">
        <v>91</v>
      </c>
      <c r="Q64" s="42">
        <v>2</v>
      </c>
      <c r="R64" s="41">
        <v>0.53529411764705881</v>
      </c>
      <c r="S64" s="42">
        <v>3</v>
      </c>
      <c r="T64" s="24"/>
      <c r="U64" s="45">
        <v>65</v>
      </c>
      <c r="V64" s="42">
        <v>30</v>
      </c>
      <c r="W64" s="42">
        <v>1</v>
      </c>
      <c r="X64" s="41">
        <v>0.46200000000000002</v>
      </c>
      <c r="Y64" s="23"/>
      <c r="Z64" s="45">
        <v>235</v>
      </c>
      <c r="AA64" s="42">
        <v>121</v>
      </c>
      <c r="AB64" s="42">
        <v>3</v>
      </c>
      <c r="AC64" s="41">
        <v>0.51489361702127656</v>
      </c>
      <c r="AD64" s="42">
        <v>4</v>
      </c>
      <c r="AE64" s="22"/>
      <c r="AF64" s="45">
        <v>66</v>
      </c>
      <c r="AG64" s="42">
        <v>29</v>
      </c>
      <c r="AH64" s="42">
        <v>3</v>
      </c>
      <c r="AI64" s="41">
        <v>0.439</v>
      </c>
      <c r="AJ64" s="21"/>
      <c r="AK64" s="45">
        <v>301</v>
      </c>
      <c r="AL64" s="42">
        <v>150</v>
      </c>
      <c r="AM64" s="42">
        <v>6</v>
      </c>
      <c r="AN64" s="41">
        <v>0.49833887043189368</v>
      </c>
      <c r="AO64" s="42">
        <v>5</v>
      </c>
      <c r="AP64" s="20"/>
      <c r="AQ64" s="45">
        <v>74</v>
      </c>
      <c r="AR64" s="42">
        <v>37</v>
      </c>
      <c r="AS64" s="42">
        <v>2</v>
      </c>
      <c r="AT64" s="41">
        <v>0.5</v>
      </c>
      <c r="AU64" s="19"/>
      <c r="AV64" s="45">
        <v>375</v>
      </c>
      <c r="AW64" s="42">
        <v>187</v>
      </c>
      <c r="AX64" s="42">
        <v>8</v>
      </c>
      <c r="AY64" s="41">
        <v>0.49866666666666665</v>
      </c>
      <c r="AZ64" s="42">
        <v>6</v>
      </c>
      <c r="BA64" s="18"/>
      <c r="BB64" s="45">
        <v>38</v>
      </c>
      <c r="BC64" s="42">
        <v>18</v>
      </c>
      <c r="BD64" s="42">
        <v>0</v>
      </c>
      <c r="BE64" s="41">
        <v>0.47368421052631576</v>
      </c>
      <c r="BF64" s="17"/>
      <c r="BG64" s="45">
        <v>418</v>
      </c>
      <c r="BH64" s="42">
        <v>208</v>
      </c>
      <c r="BI64" s="42">
        <v>8</v>
      </c>
      <c r="BJ64" s="41">
        <v>0.498</v>
      </c>
      <c r="BK64" s="5">
        <v>7</v>
      </c>
      <c r="BL64" s="14"/>
      <c r="BM64" s="11">
        <v>28</v>
      </c>
      <c r="BN64" s="12">
        <v>9</v>
      </c>
      <c r="BO64" s="12">
        <v>0</v>
      </c>
      <c r="BP64" s="31">
        <v>0.32142857142857145</v>
      </c>
      <c r="BQ64" s="13"/>
      <c r="BR64" s="11">
        <v>446</v>
      </c>
      <c r="BS64" s="12">
        <v>217</v>
      </c>
      <c r="BT64" s="12">
        <v>8</v>
      </c>
      <c r="BU64" s="31">
        <v>0.48654708520179374</v>
      </c>
      <c r="BV64" s="12">
        <v>8</v>
      </c>
      <c r="BW64" s="32"/>
      <c r="BX64" s="12"/>
      <c r="BY64" s="12"/>
      <c r="BZ64" s="12"/>
      <c r="CA64" s="31"/>
      <c r="CB64" s="9"/>
      <c r="CC64" s="11">
        <v>446</v>
      </c>
      <c r="CD64" s="12">
        <v>217</v>
      </c>
      <c r="CE64" s="12">
        <v>8</v>
      </c>
      <c r="CF64" s="50">
        <f t="shared" si="6"/>
        <v>0.48654708520179374</v>
      </c>
      <c r="CG64" s="12">
        <v>8</v>
      </c>
      <c r="CH64" s="30">
        <f t="shared" si="0"/>
        <v>441</v>
      </c>
      <c r="CI64" s="30">
        <f t="shared" si="1"/>
        <v>214</v>
      </c>
      <c r="CJ64" s="30">
        <f t="shared" si="2"/>
        <v>8</v>
      </c>
      <c r="CK64" s="6">
        <f t="shared" si="3"/>
        <v>0.48526077097505671</v>
      </c>
      <c r="CL64" s="1553" t="s">
        <v>1783</v>
      </c>
      <c r="CM64" s="1552" t="s">
        <v>1785</v>
      </c>
    </row>
    <row r="65" spans="1:90" ht="13.8">
      <c r="A65" s="38" t="s">
        <v>346</v>
      </c>
      <c r="B65" s="28" t="s">
        <v>622</v>
      </c>
      <c r="C65" s="38" t="str">
        <f t="shared" si="5"/>
        <v>ED BUXTON</v>
      </c>
      <c r="D65" s="45"/>
      <c r="E65" s="42"/>
      <c r="F65" s="42"/>
      <c r="G65" s="41"/>
      <c r="H65" s="42"/>
      <c r="I65" s="26"/>
      <c r="N65" s="25"/>
      <c r="T65" s="24"/>
      <c r="Y65" s="23"/>
      <c r="AE65" s="22"/>
      <c r="AJ65" s="21"/>
      <c r="AP65" s="20"/>
      <c r="AU65" s="19"/>
      <c r="BA65" s="18"/>
      <c r="BF65" s="17"/>
      <c r="BL65" s="14"/>
      <c r="BQ65" s="13"/>
      <c r="BW65" s="43"/>
      <c r="BX65" s="12">
        <v>53</v>
      </c>
      <c r="BY65" s="12">
        <v>30</v>
      </c>
      <c r="BZ65" s="12">
        <v>3</v>
      </c>
      <c r="CA65" s="31">
        <v>0.56603773584905659</v>
      </c>
      <c r="CB65" s="44"/>
      <c r="CC65" s="11">
        <v>53</v>
      </c>
      <c r="CD65" s="12">
        <v>30</v>
      </c>
      <c r="CE65" s="12">
        <v>3</v>
      </c>
      <c r="CF65" s="50">
        <f t="shared" si="6"/>
        <v>0.56603773584905659</v>
      </c>
      <c r="CG65" s="12">
        <v>1</v>
      </c>
      <c r="CH65" s="30">
        <f t="shared" si="0"/>
        <v>53</v>
      </c>
      <c r="CI65" s="30">
        <f t="shared" si="1"/>
        <v>30</v>
      </c>
      <c r="CJ65" s="30">
        <f t="shared" si="2"/>
        <v>3</v>
      </c>
      <c r="CK65" s="6">
        <f t="shared" si="3"/>
        <v>0.56603773584905659</v>
      </c>
      <c r="CL65" s="5" t="str">
        <f t="shared" si="4"/>
        <v>OK</v>
      </c>
    </row>
    <row r="66" spans="1:90" ht="13.8">
      <c r="A66" s="38" t="s">
        <v>506</v>
      </c>
      <c r="B66" s="39" t="s">
        <v>621</v>
      </c>
      <c r="C66" s="38" t="str">
        <f t="shared" si="5"/>
        <v>DALE CADDICK</v>
      </c>
      <c r="D66" s="42">
        <v>419</v>
      </c>
      <c r="E66" s="42">
        <v>218</v>
      </c>
      <c r="F66" s="42">
        <v>3</v>
      </c>
      <c r="G66" s="41">
        <v>0.52028639618138428</v>
      </c>
      <c r="H66" s="42">
        <v>7</v>
      </c>
      <c r="I66" s="26"/>
      <c r="J66" s="35">
        <v>67</v>
      </c>
      <c r="K66" s="33">
        <v>35</v>
      </c>
      <c r="L66" s="33">
        <v>1</v>
      </c>
      <c r="M66" s="34">
        <v>0.52200000000000002</v>
      </c>
      <c r="N66" s="25"/>
      <c r="O66" s="35">
        <v>486</v>
      </c>
      <c r="P66" s="33">
        <v>253</v>
      </c>
      <c r="Q66" s="33">
        <v>4</v>
      </c>
      <c r="R66" s="34">
        <v>0.52057613168724282</v>
      </c>
      <c r="S66" s="33">
        <v>8</v>
      </c>
      <c r="T66" s="24"/>
      <c r="U66" s="35">
        <v>61</v>
      </c>
      <c r="V66" s="33">
        <v>26</v>
      </c>
      <c r="W66" s="33">
        <v>0</v>
      </c>
      <c r="X66" s="34">
        <v>0.42599999999999999</v>
      </c>
      <c r="Y66" s="23"/>
      <c r="Z66" s="35">
        <v>547</v>
      </c>
      <c r="AA66" s="33">
        <v>279</v>
      </c>
      <c r="AB66" s="33">
        <v>4</v>
      </c>
      <c r="AC66" s="34">
        <v>0.51005484460694694</v>
      </c>
      <c r="AD66" s="33">
        <v>9</v>
      </c>
      <c r="AE66" s="22"/>
      <c r="AF66" s="35">
        <v>22</v>
      </c>
      <c r="AG66" s="33">
        <v>11</v>
      </c>
      <c r="AH66" s="33">
        <v>0</v>
      </c>
      <c r="AI66" s="34">
        <v>0.5</v>
      </c>
      <c r="AJ66" s="21"/>
      <c r="AK66" s="35">
        <v>569</v>
      </c>
      <c r="AL66" s="33">
        <v>290</v>
      </c>
      <c r="AM66" s="33">
        <v>4</v>
      </c>
      <c r="AN66" s="34">
        <v>0.50966608084358522</v>
      </c>
      <c r="AO66" s="33">
        <v>10</v>
      </c>
      <c r="AP66" s="20"/>
      <c r="AQ66" s="35"/>
      <c r="AR66" s="33"/>
      <c r="AS66" s="33"/>
      <c r="AT66" s="34"/>
      <c r="AU66" s="19"/>
      <c r="AV66" s="35">
        <v>569</v>
      </c>
      <c r="AW66" s="33">
        <v>290</v>
      </c>
      <c r="AX66" s="33">
        <v>4</v>
      </c>
      <c r="AY66" s="34">
        <v>0.50966608084358522</v>
      </c>
      <c r="AZ66" s="33">
        <v>10</v>
      </c>
      <c r="BA66" s="18"/>
      <c r="BB66" s="35"/>
      <c r="BC66" s="33"/>
      <c r="BD66" s="33"/>
      <c r="BE66" s="34"/>
      <c r="BF66" s="17"/>
      <c r="BG66" s="35">
        <v>569</v>
      </c>
      <c r="BH66" s="33">
        <v>290</v>
      </c>
      <c r="BI66" s="33">
        <v>4</v>
      </c>
      <c r="BJ66" s="34">
        <v>0.50966608084358522</v>
      </c>
      <c r="BK66" s="33">
        <v>10</v>
      </c>
      <c r="BL66" s="14"/>
      <c r="BM66" s="37"/>
      <c r="BN66" s="36"/>
      <c r="BO66" s="36"/>
      <c r="BQ66" s="13"/>
      <c r="BR66" s="35">
        <v>569</v>
      </c>
      <c r="BS66" s="33">
        <v>290</v>
      </c>
      <c r="BT66" s="33">
        <v>4</v>
      </c>
      <c r="BU66" s="34">
        <v>0.50966608084358522</v>
      </c>
      <c r="BV66" s="33">
        <v>10</v>
      </c>
      <c r="BW66" s="32"/>
      <c r="BX66" s="12"/>
      <c r="BY66" s="12"/>
      <c r="BZ66" s="12"/>
      <c r="CA66" s="31"/>
      <c r="CB66" s="9"/>
      <c r="CC66" s="11">
        <v>569</v>
      </c>
      <c r="CD66" s="12">
        <v>290</v>
      </c>
      <c r="CE66" s="12">
        <v>4</v>
      </c>
      <c r="CF66" s="50">
        <f t="shared" si="6"/>
        <v>0.50966608084358522</v>
      </c>
      <c r="CG66" s="12">
        <v>10</v>
      </c>
      <c r="CH66" s="30">
        <f t="shared" ref="CH66:CH129" si="7">SUM(BX66,BM66,BB66,AQ66,AF66,U66,J66,D66)</f>
        <v>569</v>
      </c>
      <c r="CI66" s="30">
        <f t="shared" ref="CI66:CI129" si="8">SUM(BY66,BN66,BC66,AR66,AG66,V66,K66,E66)</f>
        <v>290</v>
      </c>
      <c r="CJ66" s="30">
        <f t="shared" ref="CJ66:CJ129" si="9">SUM(BZ66,BO66,BD66,AS66,AH66,W66,L66,F66)</f>
        <v>4</v>
      </c>
      <c r="CK66" s="6">
        <f t="shared" ref="CK66:CK129" si="10">CI66/CH66</f>
        <v>0.50966608084358522</v>
      </c>
      <c r="CL66" s="5" t="str">
        <f t="shared" ref="CL66:CL129" si="11">IF(AND(CC66=CH66,CD66=CI66,CE66=CJ66,CF66=CK66),"OK","XXXXXXXXX")</f>
        <v>OK</v>
      </c>
    </row>
    <row r="67" spans="1:90" ht="13.8">
      <c r="A67" s="38" t="s">
        <v>376</v>
      </c>
      <c r="B67" s="29" t="s">
        <v>621</v>
      </c>
      <c r="C67" s="38" t="str">
        <f t="shared" si="5"/>
        <v>DEAN CADDICK</v>
      </c>
      <c r="D67" s="42">
        <v>359</v>
      </c>
      <c r="E67" s="42">
        <v>161</v>
      </c>
      <c r="F67" s="42">
        <v>1</v>
      </c>
      <c r="G67" s="41">
        <v>0.44846796657381616</v>
      </c>
      <c r="H67" s="42">
        <v>7</v>
      </c>
      <c r="I67" s="26"/>
      <c r="J67" s="45">
        <v>55</v>
      </c>
      <c r="K67" s="42">
        <v>32</v>
      </c>
      <c r="L67" s="42">
        <v>2</v>
      </c>
      <c r="M67" s="41">
        <v>0.58199999999999996</v>
      </c>
      <c r="N67" s="25"/>
      <c r="O67" s="45">
        <v>414</v>
      </c>
      <c r="P67" s="42">
        <v>193</v>
      </c>
      <c r="Q67" s="42">
        <v>3</v>
      </c>
      <c r="R67" s="41">
        <v>0.46618357487922707</v>
      </c>
      <c r="S67" s="42">
        <v>8</v>
      </c>
      <c r="T67" s="24"/>
      <c r="U67" s="45">
        <v>53</v>
      </c>
      <c r="V67" s="42">
        <v>21</v>
      </c>
      <c r="W67" s="42">
        <v>0</v>
      </c>
      <c r="X67" s="41">
        <v>0.39600000000000002</v>
      </c>
      <c r="Y67" s="23"/>
      <c r="Z67" s="45">
        <v>467</v>
      </c>
      <c r="AA67" s="42">
        <v>214</v>
      </c>
      <c r="AB67" s="42">
        <v>3</v>
      </c>
      <c r="AC67" s="41">
        <v>0.45824411134903642</v>
      </c>
      <c r="AD67" s="42">
        <v>9</v>
      </c>
      <c r="AE67" s="22"/>
      <c r="AF67" s="45">
        <v>57</v>
      </c>
      <c r="AG67" s="42">
        <v>34</v>
      </c>
      <c r="AH67" s="42">
        <v>0</v>
      </c>
      <c r="AI67" s="41">
        <v>0.59599999999999997</v>
      </c>
      <c r="AJ67" s="21"/>
      <c r="AK67" s="45">
        <v>524</v>
      </c>
      <c r="AL67" s="42">
        <v>248</v>
      </c>
      <c r="AM67" s="42">
        <v>3</v>
      </c>
      <c r="AN67" s="41">
        <v>0.47328244274809161</v>
      </c>
      <c r="AO67" s="42">
        <v>10</v>
      </c>
      <c r="AP67" s="20"/>
      <c r="AQ67" s="45">
        <v>74</v>
      </c>
      <c r="AR67" s="42">
        <v>38</v>
      </c>
      <c r="AS67" s="42">
        <v>0</v>
      </c>
      <c r="AT67" s="41">
        <v>0.51400000000000001</v>
      </c>
      <c r="AU67" s="19"/>
      <c r="AV67" s="45">
        <v>598</v>
      </c>
      <c r="AW67" s="42">
        <v>286</v>
      </c>
      <c r="AX67" s="42">
        <v>3</v>
      </c>
      <c r="AY67" s="41">
        <v>0.47826086956521741</v>
      </c>
      <c r="AZ67" s="42">
        <v>11</v>
      </c>
      <c r="BA67" s="18"/>
      <c r="BB67" s="45">
        <v>60</v>
      </c>
      <c r="BC67" s="42">
        <v>33</v>
      </c>
      <c r="BD67" s="42">
        <v>0</v>
      </c>
      <c r="BE67" s="41">
        <v>0.55000000000000004</v>
      </c>
      <c r="BF67" s="17"/>
      <c r="BG67" s="45">
        <v>658</v>
      </c>
      <c r="BH67" s="42">
        <v>319</v>
      </c>
      <c r="BI67" s="42">
        <v>3</v>
      </c>
      <c r="BJ67" s="41">
        <v>0.48480243161094227</v>
      </c>
      <c r="BK67" s="42">
        <v>12</v>
      </c>
      <c r="BL67" s="14"/>
      <c r="BM67" s="11">
        <v>72</v>
      </c>
      <c r="BN67" s="12">
        <v>36</v>
      </c>
      <c r="BO67" s="12">
        <v>0</v>
      </c>
      <c r="BP67" s="50">
        <v>0.5</v>
      </c>
      <c r="BQ67" s="13"/>
      <c r="BR67" s="11">
        <v>730</v>
      </c>
      <c r="BS67" s="12">
        <v>355</v>
      </c>
      <c r="BT67" s="12">
        <v>3</v>
      </c>
      <c r="BU67" s="31">
        <v>0.4863013698630137</v>
      </c>
      <c r="BV67" s="12">
        <v>13</v>
      </c>
      <c r="BW67" s="32"/>
      <c r="BX67" s="12">
        <v>54</v>
      </c>
      <c r="BY67" s="12">
        <v>27</v>
      </c>
      <c r="BZ67" s="12">
        <v>0</v>
      </c>
      <c r="CA67" s="31">
        <v>0.5</v>
      </c>
      <c r="CB67" s="44"/>
      <c r="CC67" s="11">
        <v>784</v>
      </c>
      <c r="CD67" s="12">
        <v>382</v>
      </c>
      <c r="CE67" s="12">
        <v>3</v>
      </c>
      <c r="CF67" s="50">
        <f t="shared" si="6"/>
        <v>0.48724489795918369</v>
      </c>
      <c r="CG67" s="12">
        <v>14</v>
      </c>
      <c r="CH67" s="30">
        <f t="shared" si="7"/>
        <v>784</v>
      </c>
      <c r="CI67" s="30">
        <f t="shared" si="8"/>
        <v>382</v>
      </c>
      <c r="CJ67" s="30">
        <f t="shared" si="9"/>
        <v>3</v>
      </c>
      <c r="CK67" s="6">
        <f t="shared" si="10"/>
        <v>0.48724489795918369</v>
      </c>
      <c r="CL67" s="5" t="str">
        <f t="shared" si="11"/>
        <v>OK</v>
      </c>
    </row>
    <row r="68" spans="1:90" ht="13.8">
      <c r="A68" s="38" t="s">
        <v>575</v>
      </c>
      <c r="B68" s="29" t="s">
        <v>620</v>
      </c>
      <c r="C68" s="38" t="str">
        <f t="shared" ref="C68:C131" si="12">CONCATENATE(TRIM(A68)," ",TRIM(B68))</f>
        <v>ANDY CAIN</v>
      </c>
      <c r="D68" s="42">
        <v>583</v>
      </c>
      <c r="E68" s="42">
        <v>300</v>
      </c>
      <c r="F68" s="42">
        <v>6</v>
      </c>
      <c r="G68" s="41">
        <v>0.51457975986277871</v>
      </c>
      <c r="H68" s="42">
        <v>10</v>
      </c>
      <c r="I68" s="26"/>
      <c r="J68" s="45">
        <v>33</v>
      </c>
      <c r="K68" s="42">
        <v>18</v>
      </c>
      <c r="L68" s="42">
        <v>0</v>
      </c>
      <c r="M68" s="41">
        <v>0.54500000000000004</v>
      </c>
      <c r="N68" s="25"/>
      <c r="O68" s="45">
        <v>616</v>
      </c>
      <c r="P68" s="42">
        <v>318</v>
      </c>
      <c r="Q68" s="42">
        <v>6</v>
      </c>
      <c r="R68" s="41">
        <v>0.51623376623376627</v>
      </c>
      <c r="S68" s="42">
        <v>11</v>
      </c>
      <c r="T68" s="24"/>
      <c r="U68" s="45">
        <v>55</v>
      </c>
      <c r="V68" s="42">
        <v>25</v>
      </c>
      <c r="W68" s="42">
        <v>0</v>
      </c>
      <c r="X68" s="41">
        <v>0.45500000000000002</v>
      </c>
      <c r="Y68" s="23"/>
      <c r="Z68" s="45">
        <v>671</v>
      </c>
      <c r="AA68" s="42">
        <v>343</v>
      </c>
      <c r="AB68" s="42">
        <v>6</v>
      </c>
      <c r="AC68" s="41">
        <v>0.51117734724292097</v>
      </c>
      <c r="AD68" s="42">
        <v>12</v>
      </c>
      <c r="AE68" s="22"/>
      <c r="AF68" s="45">
        <v>56</v>
      </c>
      <c r="AG68" s="42">
        <v>22</v>
      </c>
      <c r="AH68" s="42">
        <v>0</v>
      </c>
      <c r="AI68" s="41">
        <v>0.39300000000000002</v>
      </c>
      <c r="AJ68" s="21"/>
      <c r="AK68" s="45">
        <v>727</v>
      </c>
      <c r="AL68" s="42">
        <v>365</v>
      </c>
      <c r="AM68" s="42">
        <v>6</v>
      </c>
      <c r="AN68" s="41">
        <v>0.50206327372764792</v>
      </c>
      <c r="AO68" s="42">
        <v>13</v>
      </c>
      <c r="AP68" s="20"/>
      <c r="AQ68" s="45"/>
      <c r="AR68" s="42"/>
      <c r="AS68" s="42"/>
      <c r="AT68" s="41"/>
      <c r="AU68" s="19"/>
      <c r="AV68" s="45">
        <v>727</v>
      </c>
      <c r="AW68" s="42">
        <v>365</v>
      </c>
      <c r="AX68" s="42">
        <v>6</v>
      </c>
      <c r="AY68" s="41">
        <v>0.50206327372764792</v>
      </c>
      <c r="AZ68" s="42">
        <v>13</v>
      </c>
      <c r="BA68" s="18"/>
      <c r="BB68" s="45"/>
      <c r="BC68" s="42"/>
      <c r="BD68" s="42"/>
      <c r="BE68" s="41"/>
      <c r="BF68" s="17"/>
      <c r="BG68" s="45">
        <v>727</v>
      </c>
      <c r="BH68" s="42">
        <v>365</v>
      </c>
      <c r="BI68" s="42">
        <v>6</v>
      </c>
      <c r="BJ68" s="41">
        <v>0.50206327372764792</v>
      </c>
      <c r="BK68" s="42">
        <v>13</v>
      </c>
      <c r="BL68" s="14"/>
      <c r="BM68" s="11"/>
      <c r="BN68" s="12"/>
      <c r="BO68" s="12"/>
      <c r="BQ68" s="13"/>
      <c r="BR68" s="45">
        <v>727</v>
      </c>
      <c r="BS68" s="42">
        <v>365</v>
      </c>
      <c r="BT68" s="42">
        <v>6</v>
      </c>
      <c r="BU68" s="41">
        <v>0.50206327372764792</v>
      </c>
      <c r="BV68" s="42">
        <v>13</v>
      </c>
      <c r="BW68" s="32"/>
      <c r="BX68" s="12"/>
      <c r="BY68" s="12"/>
      <c r="BZ68" s="12"/>
      <c r="CA68" s="31"/>
      <c r="CB68" s="9"/>
      <c r="CC68" s="11">
        <v>727</v>
      </c>
      <c r="CD68" s="12">
        <v>365</v>
      </c>
      <c r="CE68" s="12">
        <v>6</v>
      </c>
      <c r="CF68" s="50">
        <f t="shared" ref="CF68:CF131" si="13">CD68/CC68</f>
        <v>0.50206327372764792</v>
      </c>
      <c r="CG68" s="12">
        <v>13</v>
      </c>
      <c r="CH68" s="30">
        <f t="shared" si="7"/>
        <v>727</v>
      </c>
      <c r="CI68" s="30">
        <f t="shared" si="8"/>
        <v>365</v>
      </c>
      <c r="CJ68" s="30">
        <f t="shared" si="9"/>
        <v>6</v>
      </c>
      <c r="CK68" s="6">
        <f t="shared" si="10"/>
        <v>0.50206327372764792</v>
      </c>
      <c r="CL68" s="5" t="str">
        <f t="shared" si="11"/>
        <v>OK</v>
      </c>
    </row>
    <row r="69" spans="1:90" ht="13.8">
      <c r="A69" s="38" t="s">
        <v>423</v>
      </c>
      <c r="B69" s="29" t="s">
        <v>619</v>
      </c>
      <c r="C69" s="38" t="str">
        <f t="shared" si="12"/>
        <v>KEITH CAMPBELL</v>
      </c>
      <c r="D69" s="42">
        <v>52</v>
      </c>
      <c r="E69" s="42">
        <v>22</v>
      </c>
      <c r="F69" s="42">
        <v>0</v>
      </c>
      <c r="G69" s="41">
        <v>0.42307692307692307</v>
      </c>
      <c r="H69" s="42">
        <v>2</v>
      </c>
      <c r="I69" s="26"/>
      <c r="J69" s="45">
        <v>54</v>
      </c>
      <c r="K69" s="42">
        <v>31</v>
      </c>
      <c r="L69" s="42">
        <v>0</v>
      </c>
      <c r="M69" s="41">
        <v>0.57399999999999995</v>
      </c>
      <c r="N69" s="25"/>
      <c r="O69" s="45">
        <v>106</v>
      </c>
      <c r="P69" s="42">
        <v>53</v>
      </c>
      <c r="Q69" s="42">
        <v>0</v>
      </c>
      <c r="R69" s="41">
        <v>0.5</v>
      </c>
      <c r="S69" s="42">
        <v>3</v>
      </c>
      <c r="T69" s="24"/>
      <c r="U69" s="45">
        <v>58</v>
      </c>
      <c r="V69" s="42">
        <v>35</v>
      </c>
      <c r="W69" s="42">
        <v>0</v>
      </c>
      <c r="X69" s="41">
        <v>0.60299999999999998</v>
      </c>
      <c r="Y69" s="23"/>
      <c r="Z69" s="45">
        <v>164</v>
      </c>
      <c r="AA69" s="42">
        <v>88</v>
      </c>
      <c r="AB69" s="42">
        <v>0</v>
      </c>
      <c r="AC69" s="41">
        <v>0.53658536585365857</v>
      </c>
      <c r="AD69" s="42">
        <v>4</v>
      </c>
      <c r="AE69" s="22"/>
      <c r="AF69" s="45">
        <v>46</v>
      </c>
      <c r="AG69" s="42">
        <v>20</v>
      </c>
      <c r="AH69" s="42">
        <v>0</v>
      </c>
      <c r="AI69" s="41">
        <v>0.435</v>
      </c>
      <c r="AJ69" s="21"/>
      <c r="AK69" s="45">
        <v>210</v>
      </c>
      <c r="AL69" s="42">
        <v>108</v>
      </c>
      <c r="AM69" s="42">
        <v>0</v>
      </c>
      <c r="AN69" s="41">
        <v>0.51428571428571423</v>
      </c>
      <c r="AO69" s="42">
        <v>5</v>
      </c>
      <c r="AP69" s="20"/>
      <c r="AQ69" s="45">
        <v>63</v>
      </c>
      <c r="AR69" s="42">
        <v>28</v>
      </c>
      <c r="AS69" s="42">
        <v>1</v>
      </c>
      <c r="AT69" s="41">
        <v>0.44400000000000001</v>
      </c>
      <c r="AU69" s="19"/>
      <c r="AV69" s="45">
        <v>273</v>
      </c>
      <c r="AW69" s="42">
        <v>136</v>
      </c>
      <c r="AX69" s="42">
        <v>1</v>
      </c>
      <c r="AY69" s="41">
        <v>0.49816849816849818</v>
      </c>
      <c r="AZ69" s="42">
        <v>6</v>
      </c>
      <c r="BA69" s="18"/>
      <c r="BB69" s="45">
        <v>61</v>
      </c>
      <c r="BC69" s="42">
        <v>35</v>
      </c>
      <c r="BD69" s="42">
        <v>0</v>
      </c>
      <c r="BE69" s="41">
        <v>0.57377049180327866</v>
      </c>
      <c r="BF69" s="17"/>
      <c r="BG69" s="45">
        <v>334</v>
      </c>
      <c r="BH69" s="42">
        <v>171</v>
      </c>
      <c r="BI69" s="42">
        <v>1</v>
      </c>
      <c r="BJ69" s="41">
        <v>0.5119760479041916</v>
      </c>
      <c r="BK69" s="42">
        <v>7</v>
      </c>
      <c r="BL69" s="14"/>
      <c r="BM69" s="11">
        <v>40</v>
      </c>
      <c r="BN69" s="12">
        <v>15</v>
      </c>
      <c r="BO69" s="12">
        <v>0</v>
      </c>
      <c r="BP69" s="50">
        <v>0.375</v>
      </c>
      <c r="BQ69" s="13"/>
      <c r="BR69" s="11">
        <v>374</v>
      </c>
      <c r="BS69" s="12">
        <v>186</v>
      </c>
      <c r="BT69" s="12">
        <v>1</v>
      </c>
      <c r="BU69" s="31">
        <v>0.49732620320855614</v>
      </c>
      <c r="BV69" s="12">
        <v>8</v>
      </c>
      <c r="BW69" s="32"/>
      <c r="BX69" s="12">
        <v>45</v>
      </c>
      <c r="BY69" s="12">
        <v>22</v>
      </c>
      <c r="BZ69" s="12">
        <v>0</v>
      </c>
      <c r="CA69" s="31">
        <v>0.48888888888888887</v>
      </c>
      <c r="CB69" s="44"/>
      <c r="CC69" s="11">
        <v>419</v>
      </c>
      <c r="CD69" s="12">
        <v>208</v>
      </c>
      <c r="CE69" s="12">
        <v>1</v>
      </c>
      <c r="CF69" s="50">
        <f t="shared" si="13"/>
        <v>0.49642004773269688</v>
      </c>
      <c r="CG69" s="12">
        <v>9</v>
      </c>
      <c r="CH69" s="30">
        <f t="shared" si="7"/>
        <v>419</v>
      </c>
      <c r="CI69" s="30">
        <f t="shared" si="8"/>
        <v>208</v>
      </c>
      <c r="CJ69" s="30">
        <f t="shared" si="9"/>
        <v>1</v>
      </c>
      <c r="CK69" s="6">
        <f t="shared" si="10"/>
        <v>0.49642004773269688</v>
      </c>
      <c r="CL69" s="5" t="str">
        <f t="shared" si="11"/>
        <v>OK</v>
      </c>
    </row>
    <row r="70" spans="1:90" ht="13.8">
      <c r="A70" s="38" t="s">
        <v>452</v>
      </c>
      <c r="B70" s="29" t="s">
        <v>618</v>
      </c>
      <c r="C70" s="38" t="str">
        <f t="shared" si="12"/>
        <v>JOE CAPRANO</v>
      </c>
      <c r="D70" s="42"/>
      <c r="E70" s="42"/>
      <c r="F70" s="42"/>
      <c r="G70" s="41"/>
      <c r="H70" s="42"/>
      <c r="I70" s="26"/>
      <c r="J70" s="45"/>
      <c r="K70" s="42"/>
      <c r="L70" s="42"/>
      <c r="M70" s="41"/>
      <c r="N70" s="25"/>
      <c r="O70" s="45"/>
      <c r="P70" s="42"/>
      <c r="Q70" s="42"/>
      <c r="R70" s="41"/>
      <c r="S70" s="42"/>
      <c r="T70" s="24"/>
      <c r="U70" s="45"/>
      <c r="V70" s="42"/>
      <c r="W70" s="42"/>
      <c r="X70" s="41"/>
      <c r="Y70" s="23"/>
      <c r="Z70" s="45"/>
      <c r="AA70" s="42"/>
      <c r="AB70" s="42"/>
      <c r="AC70" s="41"/>
      <c r="AD70" s="42"/>
      <c r="AE70" s="22"/>
      <c r="AF70" s="45"/>
      <c r="AG70" s="42"/>
      <c r="AH70" s="42"/>
      <c r="AI70" s="41"/>
      <c r="AJ70" s="21"/>
      <c r="AK70" s="45"/>
      <c r="AL70" s="42"/>
      <c r="AM70" s="42"/>
      <c r="AN70" s="41"/>
      <c r="AO70" s="42"/>
      <c r="AP70" s="20"/>
      <c r="AQ70" s="45">
        <v>14</v>
      </c>
      <c r="AR70" s="42">
        <v>4</v>
      </c>
      <c r="AS70" s="42">
        <v>0</v>
      </c>
      <c r="AT70" s="41">
        <v>0.28599999999999998</v>
      </c>
      <c r="AU70" s="19"/>
      <c r="AV70" s="45">
        <v>14</v>
      </c>
      <c r="AW70" s="42">
        <v>4</v>
      </c>
      <c r="AX70" s="42">
        <v>0</v>
      </c>
      <c r="AY70" s="41">
        <v>0.2857142857142857</v>
      </c>
      <c r="AZ70" s="42">
        <v>1</v>
      </c>
      <c r="BA70" s="18"/>
      <c r="BB70" s="45"/>
      <c r="BC70" s="42"/>
      <c r="BD70" s="42"/>
      <c r="BE70" s="41"/>
      <c r="BF70" s="17"/>
      <c r="BG70" s="45">
        <v>14</v>
      </c>
      <c r="BH70" s="42">
        <v>4</v>
      </c>
      <c r="BI70" s="42">
        <v>0</v>
      </c>
      <c r="BJ70" s="41">
        <v>0.2857142857142857</v>
      </c>
      <c r="BK70" s="42">
        <v>1</v>
      </c>
      <c r="BL70" s="14"/>
      <c r="BM70" s="11"/>
      <c r="BN70" s="12"/>
      <c r="BO70" s="12"/>
      <c r="BQ70" s="13"/>
      <c r="BR70" s="45">
        <v>14</v>
      </c>
      <c r="BS70" s="42">
        <v>4</v>
      </c>
      <c r="BT70" s="42">
        <v>0</v>
      </c>
      <c r="BU70" s="41">
        <v>0.2857142857142857</v>
      </c>
      <c r="BV70" s="42">
        <v>1</v>
      </c>
      <c r="BW70" s="32"/>
      <c r="BX70" s="12"/>
      <c r="BY70" s="12"/>
      <c r="BZ70" s="12"/>
      <c r="CA70" s="31"/>
      <c r="CB70" s="9"/>
      <c r="CC70" s="11">
        <v>14</v>
      </c>
      <c r="CD70" s="12">
        <v>4</v>
      </c>
      <c r="CE70" s="12">
        <v>0</v>
      </c>
      <c r="CF70" s="50">
        <f t="shared" si="13"/>
        <v>0.2857142857142857</v>
      </c>
      <c r="CG70" s="12">
        <v>1</v>
      </c>
      <c r="CH70" s="30">
        <f t="shared" si="7"/>
        <v>14</v>
      </c>
      <c r="CI70" s="30">
        <f t="shared" si="8"/>
        <v>4</v>
      </c>
      <c r="CJ70" s="30">
        <f t="shared" si="9"/>
        <v>0</v>
      </c>
      <c r="CK70" s="6">
        <f t="shared" si="10"/>
        <v>0.2857142857142857</v>
      </c>
      <c r="CL70" s="5" t="str">
        <f t="shared" si="11"/>
        <v>OK</v>
      </c>
    </row>
    <row r="71" spans="1:90" ht="13.8">
      <c r="A71" s="38" t="s">
        <v>290</v>
      </c>
      <c r="B71" s="28" t="s">
        <v>617</v>
      </c>
      <c r="C71" s="38" t="str">
        <f t="shared" si="12"/>
        <v>BILL CARLSON</v>
      </c>
      <c r="D71" s="45"/>
      <c r="E71" s="42"/>
      <c r="F71" s="42"/>
      <c r="G71" s="41"/>
      <c r="H71" s="42"/>
      <c r="I71" s="26"/>
      <c r="N71" s="25"/>
      <c r="T71" s="24"/>
      <c r="Y71" s="23"/>
      <c r="AE71" s="22"/>
      <c r="AJ71" s="21"/>
      <c r="AP71" s="20"/>
      <c r="AU71" s="19"/>
      <c r="BA71" s="18"/>
      <c r="BF71" s="17"/>
      <c r="BL71" s="14"/>
      <c r="BQ71" s="13"/>
      <c r="BW71" s="43"/>
      <c r="BX71" s="12">
        <v>30</v>
      </c>
      <c r="BY71" s="12">
        <v>6</v>
      </c>
      <c r="BZ71" s="12">
        <v>0</v>
      </c>
      <c r="CA71" s="31">
        <v>0.2</v>
      </c>
      <c r="CB71" s="44"/>
      <c r="CC71" s="11">
        <v>30</v>
      </c>
      <c r="CD71" s="12">
        <v>6</v>
      </c>
      <c r="CE71" s="12">
        <v>0</v>
      </c>
      <c r="CF71" s="50">
        <f t="shared" si="13"/>
        <v>0.2</v>
      </c>
      <c r="CG71" s="12">
        <v>1</v>
      </c>
      <c r="CH71" s="30">
        <f t="shared" si="7"/>
        <v>30</v>
      </c>
      <c r="CI71" s="30">
        <f t="shared" si="8"/>
        <v>6</v>
      </c>
      <c r="CJ71" s="30">
        <f t="shared" si="9"/>
        <v>0</v>
      </c>
      <c r="CK71" s="6">
        <f t="shared" si="10"/>
        <v>0.2</v>
      </c>
      <c r="CL71" s="5" t="str">
        <f t="shared" si="11"/>
        <v>OK</v>
      </c>
    </row>
    <row r="72" spans="1:90" ht="13.8">
      <c r="A72" s="38" t="s">
        <v>354</v>
      </c>
      <c r="B72" s="39" t="s">
        <v>617</v>
      </c>
      <c r="C72" s="38" t="str">
        <f t="shared" si="12"/>
        <v>KEVIN CARLSON</v>
      </c>
      <c r="D72" s="42"/>
      <c r="E72" s="42"/>
      <c r="F72" s="42"/>
      <c r="G72" s="41"/>
      <c r="H72" s="42"/>
      <c r="I72" s="26"/>
      <c r="J72" s="35"/>
      <c r="K72" s="33"/>
      <c r="L72" s="33"/>
      <c r="M72" s="34"/>
      <c r="N72" s="25"/>
      <c r="O72" s="35"/>
      <c r="P72" s="33"/>
      <c r="Q72" s="33"/>
      <c r="R72" s="34"/>
      <c r="S72" s="33"/>
      <c r="T72" s="24"/>
      <c r="U72" s="35">
        <v>87</v>
      </c>
      <c r="V72" s="33">
        <v>48</v>
      </c>
      <c r="W72" s="33">
        <v>13</v>
      </c>
      <c r="X72" s="34">
        <v>0.55200000000000005</v>
      </c>
      <c r="Y72" s="23"/>
      <c r="Z72" s="35">
        <v>87</v>
      </c>
      <c r="AA72" s="33">
        <v>48</v>
      </c>
      <c r="AB72" s="33">
        <v>13</v>
      </c>
      <c r="AC72" s="34">
        <v>0.55172413793103448</v>
      </c>
      <c r="AD72" s="33">
        <v>1</v>
      </c>
      <c r="AE72" s="22"/>
      <c r="AF72" s="35">
        <v>62</v>
      </c>
      <c r="AG72" s="33">
        <v>37</v>
      </c>
      <c r="AH72" s="33">
        <v>3</v>
      </c>
      <c r="AI72" s="34">
        <v>0.59699999999999998</v>
      </c>
      <c r="AJ72" s="21"/>
      <c r="AK72" s="35">
        <v>149</v>
      </c>
      <c r="AL72" s="33">
        <v>85</v>
      </c>
      <c r="AM72" s="33">
        <v>16</v>
      </c>
      <c r="AN72" s="34">
        <v>0.57046979865771807</v>
      </c>
      <c r="AO72" s="33">
        <v>2</v>
      </c>
      <c r="AP72" s="20"/>
      <c r="AQ72" s="35">
        <v>53</v>
      </c>
      <c r="AR72" s="33">
        <v>23</v>
      </c>
      <c r="AS72" s="33">
        <v>2</v>
      </c>
      <c r="AT72" s="34">
        <v>0.434</v>
      </c>
      <c r="AU72" s="19"/>
      <c r="AV72" s="35">
        <v>202</v>
      </c>
      <c r="AW72" s="33">
        <v>108</v>
      </c>
      <c r="AX72" s="33">
        <v>18</v>
      </c>
      <c r="AY72" s="34">
        <v>0.53465346534653468</v>
      </c>
      <c r="AZ72" s="33">
        <v>3</v>
      </c>
      <c r="BA72" s="18"/>
      <c r="BB72" s="35">
        <v>30</v>
      </c>
      <c r="BC72" s="33">
        <v>18</v>
      </c>
      <c r="BD72" s="33">
        <v>1</v>
      </c>
      <c r="BE72" s="34">
        <v>0.6</v>
      </c>
      <c r="BF72" s="17"/>
      <c r="BG72" s="35">
        <v>232</v>
      </c>
      <c r="BH72" s="33">
        <v>126</v>
      </c>
      <c r="BI72" s="33">
        <v>19</v>
      </c>
      <c r="BJ72" s="34">
        <v>0.5431034482758621</v>
      </c>
      <c r="BK72" s="33">
        <v>4</v>
      </c>
      <c r="BL72" s="14"/>
      <c r="BM72" s="37"/>
      <c r="BN72" s="36"/>
      <c r="BO72" s="36"/>
      <c r="BQ72" s="13"/>
      <c r="BR72" s="35">
        <v>232</v>
      </c>
      <c r="BS72" s="33">
        <v>126</v>
      </c>
      <c r="BT72" s="33">
        <v>19</v>
      </c>
      <c r="BU72" s="34">
        <v>0.5431034482758621</v>
      </c>
      <c r="BV72" s="33">
        <v>4</v>
      </c>
      <c r="BW72" s="32"/>
      <c r="BX72" s="12"/>
      <c r="BY72" s="12"/>
      <c r="BZ72" s="12"/>
      <c r="CA72" s="31"/>
      <c r="CB72" s="9"/>
      <c r="CC72" s="11">
        <v>232</v>
      </c>
      <c r="CD72" s="12">
        <v>126</v>
      </c>
      <c r="CE72" s="12">
        <v>19</v>
      </c>
      <c r="CF72" s="50">
        <f t="shared" si="13"/>
        <v>0.5431034482758621</v>
      </c>
      <c r="CG72" s="12">
        <v>4</v>
      </c>
      <c r="CH72" s="30">
        <f t="shared" si="7"/>
        <v>232</v>
      </c>
      <c r="CI72" s="30">
        <f t="shared" si="8"/>
        <v>126</v>
      </c>
      <c r="CJ72" s="30">
        <f t="shared" si="9"/>
        <v>19</v>
      </c>
      <c r="CK72" s="6">
        <f t="shared" si="10"/>
        <v>0.5431034482758621</v>
      </c>
      <c r="CL72" s="5" t="str">
        <f t="shared" si="11"/>
        <v>OK</v>
      </c>
    </row>
    <row r="73" spans="1:90" ht="13.8">
      <c r="A73" s="38" t="s">
        <v>423</v>
      </c>
      <c r="B73" s="29" t="s">
        <v>616</v>
      </c>
      <c r="C73" s="38" t="str">
        <f t="shared" si="12"/>
        <v>KEITH CARPENTER</v>
      </c>
      <c r="D73" s="42">
        <v>759</v>
      </c>
      <c r="E73" s="42">
        <v>314</v>
      </c>
      <c r="F73" s="42">
        <v>0</v>
      </c>
      <c r="G73" s="41">
        <v>0.41370223978919629</v>
      </c>
      <c r="H73" s="42" t="s">
        <v>280</v>
      </c>
      <c r="I73" s="26"/>
      <c r="J73" s="45">
        <v>33</v>
      </c>
      <c r="K73" s="42">
        <v>15</v>
      </c>
      <c r="L73" s="42">
        <v>0</v>
      </c>
      <c r="M73" s="41">
        <v>0.45500000000000002</v>
      </c>
      <c r="N73" s="25"/>
      <c r="O73" s="45">
        <v>792</v>
      </c>
      <c r="P73" s="42">
        <v>329</v>
      </c>
      <c r="Q73" s="42">
        <v>0</v>
      </c>
      <c r="R73" s="41">
        <v>0.41540404040404039</v>
      </c>
      <c r="S73" s="42"/>
      <c r="T73" s="24"/>
      <c r="U73" s="45"/>
      <c r="V73" s="42"/>
      <c r="W73" s="42"/>
      <c r="X73" s="41"/>
      <c r="Y73" s="23"/>
      <c r="Z73" s="45"/>
      <c r="AA73" s="42"/>
      <c r="AB73" s="42"/>
      <c r="AC73" s="41"/>
      <c r="AD73" s="42"/>
      <c r="AE73" s="22"/>
      <c r="AF73" s="45"/>
      <c r="AG73" s="42"/>
      <c r="AH73" s="42"/>
      <c r="AI73" s="41"/>
      <c r="AJ73" s="21"/>
      <c r="AK73" s="45"/>
      <c r="AL73" s="42"/>
      <c r="AM73" s="42"/>
      <c r="AN73" s="41"/>
      <c r="AO73" s="42"/>
      <c r="AP73" s="20"/>
      <c r="AQ73" s="45"/>
      <c r="AR73" s="42"/>
      <c r="AS73" s="42"/>
      <c r="AT73" s="41"/>
      <c r="AU73" s="19"/>
      <c r="AV73" s="45">
        <v>0</v>
      </c>
      <c r="AW73" s="42">
        <v>0</v>
      </c>
      <c r="AX73" s="42">
        <v>0</v>
      </c>
      <c r="AY73" s="41"/>
      <c r="AZ73" s="42">
        <v>20</v>
      </c>
      <c r="BA73" s="18"/>
      <c r="BB73" s="45"/>
      <c r="BC73" s="42"/>
      <c r="BD73" s="42"/>
      <c r="BE73" s="41"/>
      <c r="BF73" s="17"/>
      <c r="BG73" s="45">
        <v>792</v>
      </c>
      <c r="BH73" s="42">
        <v>329</v>
      </c>
      <c r="BI73" s="42">
        <v>0</v>
      </c>
      <c r="BJ73" s="41">
        <v>0.41499999999999998</v>
      </c>
      <c r="BK73" s="42">
        <v>20</v>
      </c>
      <c r="BL73" s="14"/>
      <c r="BM73" s="11"/>
      <c r="BN73" s="12"/>
      <c r="BO73" s="12"/>
      <c r="BQ73" s="13"/>
      <c r="BR73" s="45">
        <v>792</v>
      </c>
      <c r="BS73" s="42">
        <v>329</v>
      </c>
      <c r="BT73" s="42">
        <v>0</v>
      </c>
      <c r="BU73" s="41">
        <v>0.41499999999999998</v>
      </c>
      <c r="BV73" s="42">
        <v>20</v>
      </c>
      <c r="BW73" s="32"/>
      <c r="BX73" s="12"/>
      <c r="BY73" s="12"/>
      <c r="BZ73" s="12"/>
      <c r="CA73" s="31"/>
      <c r="CB73" s="9"/>
      <c r="CC73" s="11">
        <v>792</v>
      </c>
      <c r="CD73" s="12">
        <v>329</v>
      </c>
      <c r="CE73" s="12">
        <v>0</v>
      </c>
      <c r="CF73" s="50">
        <f t="shared" si="13"/>
        <v>0.41540404040404039</v>
      </c>
      <c r="CG73" s="12">
        <v>20</v>
      </c>
      <c r="CH73" s="30">
        <f t="shared" si="7"/>
        <v>792</v>
      </c>
      <c r="CI73" s="30">
        <f t="shared" si="8"/>
        <v>329</v>
      </c>
      <c r="CJ73" s="30">
        <f t="shared" si="9"/>
        <v>0</v>
      </c>
      <c r="CK73" s="6">
        <f t="shared" si="10"/>
        <v>0.41540404040404039</v>
      </c>
      <c r="CL73" s="5" t="str">
        <f t="shared" si="11"/>
        <v>OK</v>
      </c>
    </row>
    <row r="74" spans="1:90" ht="13.8">
      <c r="A74" s="38" t="s">
        <v>451</v>
      </c>
      <c r="B74" s="29" t="s">
        <v>616</v>
      </c>
      <c r="C74" s="38" t="str">
        <f t="shared" si="12"/>
        <v>RANDY CARPENTER</v>
      </c>
      <c r="D74" s="42"/>
      <c r="E74" s="42"/>
      <c r="F74" s="42"/>
      <c r="G74" s="41"/>
      <c r="H74" s="42"/>
      <c r="I74" s="26"/>
      <c r="J74" s="45">
        <v>15</v>
      </c>
      <c r="K74" s="42">
        <v>6</v>
      </c>
      <c r="L74" s="42">
        <v>0</v>
      </c>
      <c r="M74" s="41">
        <v>0.4</v>
      </c>
      <c r="N74" s="25"/>
      <c r="O74" s="45">
        <v>15</v>
      </c>
      <c r="P74" s="42">
        <v>6</v>
      </c>
      <c r="Q74" s="42">
        <v>0</v>
      </c>
      <c r="R74" s="41">
        <v>0.4</v>
      </c>
      <c r="S74" s="42">
        <v>1</v>
      </c>
      <c r="T74" s="24"/>
      <c r="U74" s="45"/>
      <c r="V74" s="42"/>
      <c r="W74" s="42"/>
      <c r="X74" s="41"/>
      <c r="Y74" s="23"/>
      <c r="Z74" s="45"/>
      <c r="AA74" s="42"/>
      <c r="AB74" s="42"/>
      <c r="AC74" s="41"/>
      <c r="AD74" s="42"/>
      <c r="AE74" s="22"/>
      <c r="AF74" s="45"/>
      <c r="AG74" s="42"/>
      <c r="AH74" s="42"/>
      <c r="AI74" s="41"/>
      <c r="AJ74" s="21"/>
      <c r="AK74" s="45"/>
      <c r="AL74" s="42"/>
      <c r="AM74" s="42"/>
      <c r="AN74" s="41"/>
      <c r="AO74" s="42"/>
      <c r="AP74" s="20"/>
      <c r="AQ74" s="45"/>
      <c r="AR74" s="42"/>
      <c r="AS74" s="42"/>
      <c r="AT74" s="41"/>
      <c r="AU74" s="19"/>
      <c r="AV74" s="45">
        <v>0</v>
      </c>
      <c r="AW74" s="42">
        <v>0</v>
      </c>
      <c r="AX74" s="42">
        <v>0</v>
      </c>
      <c r="AY74" s="41"/>
      <c r="AZ74" s="42">
        <v>0</v>
      </c>
      <c r="BA74" s="18"/>
      <c r="BB74" s="45"/>
      <c r="BC74" s="42"/>
      <c r="BD74" s="42"/>
      <c r="BE74" s="41"/>
      <c r="BF74" s="17"/>
      <c r="BG74" s="45">
        <v>15</v>
      </c>
      <c r="BH74" s="42">
        <v>6</v>
      </c>
      <c r="BI74" s="42">
        <v>0</v>
      </c>
      <c r="BJ74" s="41">
        <v>0.4</v>
      </c>
      <c r="BK74" s="42">
        <v>1</v>
      </c>
      <c r="BL74" s="14"/>
      <c r="BM74" s="11"/>
      <c r="BN74" s="12"/>
      <c r="BO74" s="12"/>
      <c r="BQ74" s="13"/>
      <c r="BR74" s="45">
        <v>15</v>
      </c>
      <c r="BS74" s="42">
        <v>6</v>
      </c>
      <c r="BT74" s="42">
        <v>0</v>
      </c>
      <c r="BU74" s="41">
        <v>0.4</v>
      </c>
      <c r="BV74" s="42">
        <v>1</v>
      </c>
      <c r="BW74" s="32"/>
      <c r="BX74" s="12"/>
      <c r="BY74" s="12"/>
      <c r="BZ74" s="12"/>
      <c r="CA74" s="31"/>
      <c r="CB74" s="9"/>
      <c r="CC74" s="11">
        <v>15</v>
      </c>
      <c r="CD74" s="12">
        <v>6</v>
      </c>
      <c r="CE74" s="12">
        <v>0</v>
      </c>
      <c r="CF74" s="50">
        <f t="shared" si="13"/>
        <v>0.4</v>
      </c>
      <c r="CG74" s="12">
        <v>1</v>
      </c>
      <c r="CH74" s="30">
        <f t="shared" si="7"/>
        <v>15</v>
      </c>
      <c r="CI74" s="30">
        <f t="shared" si="8"/>
        <v>6</v>
      </c>
      <c r="CJ74" s="30">
        <f t="shared" si="9"/>
        <v>0</v>
      </c>
      <c r="CK74" s="6">
        <f t="shared" si="10"/>
        <v>0.4</v>
      </c>
      <c r="CL74" s="5" t="str">
        <f t="shared" si="11"/>
        <v>OK</v>
      </c>
    </row>
    <row r="75" spans="1:90" ht="13.8">
      <c r="A75" s="38" t="s">
        <v>349</v>
      </c>
      <c r="B75" s="29" t="s">
        <v>615</v>
      </c>
      <c r="C75" s="38" t="str">
        <f t="shared" si="12"/>
        <v>MIKE CASTEEL</v>
      </c>
      <c r="D75" s="42">
        <v>157</v>
      </c>
      <c r="E75" s="42">
        <v>67</v>
      </c>
      <c r="F75" s="42">
        <v>2</v>
      </c>
      <c r="G75" s="41">
        <v>0.42675159235668791</v>
      </c>
      <c r="H75" s="42">
        <v>3</v>
      </c>
      <c r="I75" s="26"/>
      <c r="J75" s="45">
        <v>28</v>
      </c>
      <c r="K75" s="42">
        <v>11</v>
      </c>
      <c r="L75" s="42">
        <v>0</v>
      </c>
      <c r="M75" s="41">
        <v>0.39300000000000002</v>
      </c>
      <c r="N75" s="25"/>
      <c r="O75" s="45">
        <v>185</v>
      </c>
      <c r="P75" s="42">
        <v>78</v>
      </c>
      <c r="Q75" s="42">
        <v>2</v>
      </c>
      <c r="R75" s="41">
        <v>0.42162162162162165</v>
      </c>
      <c r="S75" s="42">
        <v>4</v>
      </c>
      <c r="T75" s="24"/>
      <c r="U75" s="45">
        <v>29</v>
      </c>
      <c r="V75" s="42">
        <v>16</v>
      </c>
      <c r="W75" s="42">
        <v>0</v>
      </c>
      <c r="X75" s="41">
        <v>0.55200000000000005</v>
      </c>
      <c r="Y75" s="23"/>
      <c r="Z75" s="45">
        <v>214</v>
      </c>
      <c r="AA75" s="42">
        <v>94</v>
      </c>
      <c r="AB75" s="42">
        <v>2</v>
      </c>
      <c r="AC75" s="41">
        <v>0.43925233644859812</v>
      </c>
      <c r="AD75" s="42">
        <v>5</v>
      </c>
      <c r="AE75" s="22"/>
      <c r="AF75" s="45"/>
      <c r="AG75" s="42"/>
      <c r="AH75" s="42"/>
      <c r="AI75" s="41"/>
      <c r="AJ75" s="21"/>
      <c r="AK75" s="45">
        <v>214</v>
      </c>
      <c r="AL75" s="42">
        <v>94</v>
      </c>
      <c r="AM75" s="42">
        <v>2</v>
      </c>
      <c r="AN75" s="41">
        <v>0.43925233644859812</v>
      </c>
      <c r="AO75" s="42">
        <v>6</v>
      </c>
      <c r="AP75" s="20"/>
      <c r="AQ75" s="45"/>
      <c r="AR75" s="42"/>
      <c r="AS75" s="42"/>
      <c r="AT75" s="41"/>
      <c r="AU75" s="19"/>
      <c r="AV75" s="45">
        <v>214</v>
      </c>
      <c r="AW75" s="42">
        <v>94</v>
      </c>
      <c r="AX75" s="42">
        <v>2</v>
      </c>
      <c r="AY75" s="41">
        <v>0.43925233644859812</v>
      </c>
      <c r="AZ75" s="42">
        <v>6</v>
      </c>
      <c r="BA75" s="18"/>
      <c r="BB75" s="45"/>
      <c r="BC75" s="42"/>
      <c r="BD75" s="42"/>
      <c r="BE75" s="41"/>
      <c r="BF75" s="17"/>
      <c r="BG75" s="45">
        <v>214</v>
      </c>
      <c r="BH75" s="42">
        <v>94</v>
      </c>
      <c r="BI75" s="42">
        <v>2</v>
      </c>
      <c r="BJ75" s="41">
        <v>0.43925233644859812</v>
      </c>
      <c r="BK75" s="42">
        <v>6</v>
      </c>
      <c r="BL75" s="14"/>
      <c r="BM75" s="11"/>
      <c r="BN75" s="12"/>
      <c r="BO75" s="12"/>
      <c r="BQ75" s="13"/>
      <c r="BR75" s="45">
        <v>214</v>
      </c>
      <c r="BS75" s="42">
        <v>94</v>
      </c>
      <c r="BT75" s="42">
        <v>2</v>
      </c>
      <c r="BU75" s="41">
        <v>0.43925233644859812</v>
      </c>
      <c r="BV75" s="42">
        <v>6</v>
      </c>
      <c r="BW75" s="32"/>
      <c r="BX75" s="12"/>
      <c r="BY75" s="12"/>
      <c r="BZ75" s="12"/>
      <c r="CA75" s="31"/>
      <c r="CB75" s="9"/>
      <c r="CC75" s="11">
        <v>214</v>
      </c>
      <c r="CD75" s="12">
        <v>94</v>
      </c>
      <c r="CE75" s="12">
        <v>2</v>
      </c>
      <c r="CF75" s="50">
        <f t="shared" si="13"/>
        <v>0.43925233644859812</v>
      </c>
      <c r="CG75" s="12">
        <v>6</v>
      </c>
      <c r="CH75" s="30">
        <f t="shared" si="7"/>
        <v>214</v>
      </c>
      <c r="CI75" s="30">
        <f t="shared" si="8"/>
        <v>94</v>
      </c>
      <c r="CJ75" s="30">
        <f t="shared" si="9"/>
        <v>2</v>
      </c>
      <c r="CK75" s="6">
        <f t="shared" si="10"/>
        <v>0.43925233644859812</v>
      </c>
      <c r="CL75" s="5" t="str">
        <f t="shared" si="11"/>
        <v>OK</v>
      </c>
    </row>
    <row r="76" spans="1:90" ht="13.8">
      <c r="A76" s="38" t="s">
        <v>318</v>
      </c>
      <c r="B76" s="29" t="s">
        <v>614</v>
      </c>
      <c r="C76" s="38" t="str">
        <f t="shared" si="12"/>
        <v>RON CATIR</v>
      </c>
      <c r="D76" s="42"/>
      <c r="E76" s="42"/>
      <c r="F76" s="42"/>
      <c r="G76" s="41"/>
      <c r="H76" s="42"/>
      <c r="I76" s="26"/>
      <c r="J76" s="45"/>
      <c r="K76" s="42"/>
      <c r="L76" s="42"/>
      <c r="M76" s="41"/>
      <c r="N76" s="25"/>
      <c r="O76" s="45"/>
      <c r="P76" s="42"/>
      <c r="Q76" s="42"/>
      <c r="R76" s="41"/>
      <c r="S76" s="42"/>
      <c r="T76" s="24"/>
      <c r="U76" s="45">
        <v>53</v>
      </c>
      <c r="V76" s="42">
        <v>19</v>
      </c>
      <c r="W76" s="42">
        <v>0</v>
      </c>
      <c r="X76" s="41">
        <v>0.35799999999999998</v>
      </c>
      <c r="Y76" s="23"/>
      <c r="Z76" s="45">
        <v>53</v>
      </c>
      <c r="AA76" s="42">
        <v>19</v>
      </c>
      <c r="AB76" s="42">
        <v>0</v>
      </c>
      <c r="AC76" s="41">
        <v>0.35849056603773582</v>
      </c>
      <c r="AD76" s="42">
        <v>1</v>
      </c>
      <c r="AE76" s="22"/>
      <c r="AF76" s="45"/>
      <c r="AG76" s="42"/>
      <c r="AH76" s="42"/>
      <c r="AI76" s="41"/>
      <c r="AJ76" s="21"/>
      <c r="AK76" s="45">
        <v>53</v>
      </c>
      <c r="AL76" s="42">
        <v>19</v>
      </c>
      <c r="AM76" s="42">
        <v>0</v>
      </c>
      <c r="AN76" s="41">
        <v>0.35849056603773582</v>
      </c>
      <c r="AO76" s="42">
        <v>2</v>
      </c>
      <c r="AP76" s="20"/>
      <c r="AQ76" s="45"/>
      <c r="AR76" s="42"/>
      <c r="AS76" s="42"/>
      <c r="AT76" s="41"/>
      <c r="AU76" s="19"/>
      <c r="AV76" s="45">
        <v>53</v>
      </c>
      <c r="AW76" s="42">
        <v>19</v>
      </c>
      <c r="AX76" s="42">
        <v>0</v>
      </c>
      <c r="AY76" s="41">
        <v>0.35849056603773582</v>
      </c>
      <c r="AZ76" s="42">
        <v>2</v>
      </c>
      <c r="BA76" s="18"/>
      <c r="BB76" s="45"/>
      <c r="BC76" s="42"/>
      <c r="BD76" s="42"/>
      <c r="BE76" s="41"/>
      <c r="BF76" s="17"/>
      <c r="BG76" s="45">
        <v>53</v>
      </c>
      <c r="BH76" s="42">
        <v>19</v>
      </c>
      <c r="BI76" s="42">
        <v>0</v>
      </c>
      <c r="BJ76" s="41">
        <v>0.35849056603773582</v>
      </c>
      <c r="BK76" s="42">
        <v>2</v>
      </c>
      <c r="BL76" s="14"/>
      <c r="BM76" s="11"/>
      <c r="BN76" s="12"/>
      <c r="BO76" s="12"/>
      <c r="BQ76" s="13"/>
      <c r="BR76" s="45">
        <v>53</v>
      </c>
      <c r="BS76" s="42">
        <v>19</v>
      </c>
      <c r="BT76" s="42">
        <v>0</v>
      </c>
      <c r="BU76" s="41">
        <v>0.35849056603773582</v>
      </c>
      <c r="BV76" s="42">
        <v>2</v>
      </c>
      <c r="BW76" s="32"/>
      <c r="BX76" s="12"/>
      <c r="BY76" s="12"/>
      <c r="BZ76" s="12"/>
      <c r="CA76" s="31"/>
      <c r="CB76" s="9"/>
      <c r="CC76" s="11">
        <v>53</v>
      </c>
      <c r="CD76" s="12">
        <v>19</v>
      </c>
      <c r="CE76" s="12">
        <v>0</v>
      </c>
      <c r="CF76" s="50">
        <f t="shared" si="13"/>
        <v>0.35849056603773582</v>
      </c>
      <c r="CG76" s="12">
        <v>2</v>
      </c>
      <c r="CH76" s="30">
        <f t="shared" si="7"/>
        <v>53</v>
      </c>
      <c r="CI76" s="30">
        <f t="shared" si="8"/>
        <v>19</v>
      </c>
      <c r="CJ76" s="30">
        <f t="shared" si="9"/>
        <v>0</v>
      </c>
      <c r="CK76" s="6">
        <f t="shared" si="10"/>
        <v>0.35849056603773582</v>
      </c>
      <c r="CL76" s="5" t="str">
        <f t="shared" si="11"/>
        <v>OK</v>
      </c>
    </row>
    <row r="77" spans="1:90" ht="13.8">
      <c r="A77" s="38" t="s">
        <v>354</v>
      </c>
      <c r="B77" s="28" t="s">
        <v>613</v>
      </c>
      <c r="C77" s="38" t="str">
        <f t="shared" si="12"/>
        <v>KEVIN CAVANAUGH</v>
      </c>
      <c r="D77" s="45"/>
      <c r="E77" s="42"/>
      <c r="F77" s="42"/>
      <c r="G77" s="41"/>
      <c r="H77" s="42"/>
      <c r="I77" s="26"/>
      <c r="N77" s="25"/>
      <c r="T77" s="24"/>
      <c r="Y77" s="23"/>
      <c r="AE77" s="22"/>
      <c r="AJ77" s="21"/>
      <c r="AP77" s="20"/>
      <c r="AU77" s="19"/>
      <c r="BA77" s="18"/>
      <c r="BF77" s="17"/>
      <c r="BL77" s="14"/>
      <c r="BQ77" s="13"/>
      <c r="BW77" s="43"/>
      <c r="BX77" s="12">
        <v>30</v>
      </c>
      <c r="BY77" s="12">
        <v>11</v>
      </c>
      <c r="BZ77" s="12">
        <v>0</v>
      </c>
      <c r="CA77" s="31">
        <v>0.36666666666666664</v>
      </c>
      <c r="CB77" s="44"/>
      <c r="CC77" s="11">
        <v>30</v>
      </c>
      <c r="CD77" s="12">
        <v>11</v>
      </c>
      <c r="CE77" s="12">
        <v>0</v>
      </c>
      <c r="CF77" s="50">
        <f t="shared" si="13"/>
        <v>0.36666666666666664</v>
      </c>
      <c r="CG77" s="12">
        <v>1</v>
      </c>
      <c r="CH77" s="30">
        <f t="shared" si="7"/>
        <v>30</v>
      </c>
      <c r="CI77" s="30">
        <f t="shared" si="8"/>
        <v>11</v>
      </c>
      <c r="CJ77" s="30">
        <f t="shared" si="9"/>
        <v>0</v>
      </c>
      <c r="CK77" s="6">
        <f t="shared" si="10"/>
        <v>0.36666666666666664</v>
      </c>
      <c r="CL77" s="5" t="str">
        <f t="shared" si="11"/>
        <v>OK</v>
      </c>
    </row>
    <row r="78" spans="1:90" ht="13.8">
      <c r="A78" s="38" t="s">
        <v>311</v>
      </c>
      <c r="B78" s="39" t="s">
        <v>612</v>
      </c>
      <c r="C78" s="38" t="str">
        <f t="shared" si="12"/>
        <v>JASON CHAMARRO</v>
      </c>
      <c r="D78" s="42"/>
      <c r="E78" s="42"/>
      <c r="F78" s="42"/>
      <c r="G78" s="41"/>
      <c r="H78" s="42"/>
      <c r="I78" s="26"/>
      <c r="J78" s="35"/>
      <c r="K78" s="33"/>
      <c r="L78" s="33"/>
      <c r="M78" s="34"/>
      <c r="N78" s="25"/>
      <c r="O78" s="35"/>
      <c r="P78" s="33"/>
      <c r="Q78" s="33"/>
      <c r="R78" s="34"/>
      <c r="S78" s="33"/>
      <c r="T78" s="24"/>
      <c r="U78" s="35"/>
      <c r="V78" s="33"/>
      <c r="W78" s="33"/>
      <c r="X78" s="34"/>
      <c r="Y78" s="23"/>
      <c r="Z78" s="35"/>
      <c r="AA78" s="33"/>
      <c r="AB78" s="33"/>
      <c r="AC78" s="34"/>
      <c r="AD78" s="33"/>
      <c r="AE78" s="22"/>
      <c r="AF78" s="35"/>
      <c r="AG78" s="33"/>
      <c r="AH78" s="33"/>
      <c r="AI78" s="34"/>
      <c r="AJ78" s="21"/>
      <c r="AK78" s="35"/>
      <c r="AL78" s="33"/>
      <c r="AM78" s="33"/>
      <c r="AN78" s="34"/>
      <c r="AO78" s="33"/>
      <c r="AP78" s="20"/>
      <c r="AQ78" s="35">
        <v>20</v>
      </c>
      <c r="AR78" s="33">
        <v>11</v>
      </c>
      <c r="AS78" s="33">
        <v>1</v>
      </c>
      <c r="AT78" s="34">
        <v>0.55000000000000004</v>
      </c>
      <c r="AU78" s="19"/>
      <c r="AV78" s="35">
        <v>20</v>
      </c>
      <c r="AW78" s="33">
        <v>11</v>
      </c>
      <c r="AX78" s="33">
        <v>1</v>
      </c>
      <c r="AY78" s="34">
        <v>0.55000000000000004</v>
      </c>
      <c r="AZ78" s="33">
        <v>1</v>
      </c>
      <c r="BA78" s="18"/>
      <c r="BB78" s="35"/>
      <c r="BC78" s="33"/>
      <c r="BD78" s="33"/>
      <c r="BE78" s="34"/>
      <c r="BF78" s="17"/>
      <c r="BG78" s="35">
        <v>20</v>
      </c>
      <c r="BH78" s="33">
        <v>11</v>
      </c>
      <c r="BI78" s="33">
        <v>1</v>
      </c>
      <c r="BJ78" s="34">
        <v>0.55000000000000004</v>
      </c>
      <c r="BK78" s="33">
        <v>1</v>
      </c>
      <c r="BL78" s="14"/>
      <c r="BM78" s="37"/>
      <c r="BN78" s="36"/>
      <c r="BO78" s="36"/>
      <c r="BQ78" s="13"/>
      <c r="BR78" s="35">
        <v>20</v>
      </c>
      <c r="BS78" s="33">
        <v>11</v>
      </c>
      <c r="BT78" s="33">
        <v>1</v>
      </c>
      <c r="BU78" s="34">
        <v>0.55000000000000004</v>
      </c>
      <c r="BV78" s="33">
        <v>1</v>
      </c>
      <c r="BW78" s="32"/>
      <c r="BX78" s="12"/>
      <c r="BY78" s="12"/>
      <c r="BZ78" s="12"/>
      <c r="CA78" s="31"/>
      <c r="CB78" s="9"/>
      <c r="CC78" s="11">
        <v>20</v>
      </c>
      <c r="CD78" s="12">
        <v>11</v>
      </c>
      <c r="CE78" s="12">
        <v>1</v>
      </c>
      <c r="CF78" s="50">
        <f t="shared" si="13"/>
        <v>0.55000000000000004</v>
      </c>
      <c r="CG78" s="12">
        <v>1</v>
      </c>
      <c r="CH78" s="30">
        <f t="shared" si="7"/>
        <v>20</v>
      </c>
      <c r="CI78" s="30">
        <f t="shared" si="8"/>
        <v>11</v>
      </c>
      <c r="CJ78" s="30">
        <f t="shared" si="9"/>
        <v>1</v>
      </c>
      <c r="CK78" s="6">
        <f t="shared" si="10"/>
        <v>0.55000000000000004</v>
      </c>
      <c r="CL78" s="5" t="str">
        <f t="shared" si="11"/>
        <v>OK</v>
      </c>
    </row>
    <row r="79" spans="1:90" ht="13.8">
      <c r="A79" s="38" t="s">
        <v>349</v>
      </c>
      <c r="B79" s="29" t="s">
        <v>612</v>
      </c>
      <c r="C79" s="38" t="str">
        <f t="shared" si="12"/>
        <v>MIKE CHAMARRO</v>
      </c>
      <c r="D79" s="42">
        <v>969</v>
      </c>
      <c r="E79" s="42">
        <v>565</v>
      </c>
      <c r="F79" s="42">
        <v>56</v>
      </c>
      <c r="G79" s="41">
        <v>0.58307533539731682</v>
      </c>
      <c r="H79" s="42">
        <v>17</v>
      </c>
      <c r="I79" s="26"/>
      <c r="J79" s="45">
        <v>61</v>
      </c>
      <c r="K79" s="42">
        <v>43</v>
      </c>
      <c r="L79" s="42">
        <v>1</v>
      </c>
      <c r="M79" s="41">
        <v>0.70499999999999996</v>
      </c>
      <c r="N79" s="25"/>
      <c r="O79" s="45">
        <v>1030</v>
      </c>
      <c r="P79" s="42">
        <v>608</v>
      </c>
      <c r="Q79" s="42">
        <v>57</v>
      </c>
      <c r="R79" s="41">
        <v>0.59029126213592231</v>
      </c>
      <c r="S79" s="42">
        <v>18</v>
      </c>
      <c r="T79" s="24"/>
      <c r="U79" s="45">
        <v>73</v>
      </c>
      <c r="V79" s="42">
        <v>41</v>
      </c>
      <c r="W79" s="42">
        <v>5</v>
      </c>
      <c r="X79" s="41">
        <v>0.56200000000000006</v>
      </c>
      <c r="Y79" s="23"/>
      <c r="Z79" s="45">
        <v>1103</v>
      </c>
      <c r="AA79" s="42">
        <v>649</v>
      </c>
      <c r="AB79" s="42">
        <v>62</v>
      </c>
      <c r="AC79" s="41">
        <v>0.58839528558476883</v>
      </c>
      <c r="AD79" s="42">
        <v>19</v>
      </c>
      <c r="AE79" s="22"/>
      <c r="AF79" s="45">
        <v>78</v>
      </c>
      <c r="AG79" s="42">
        <v>48</v>
      </c>
      <c r="AH79" s="42">
        <v>3</v>
      </c>
      <c r="AI79" s="41">
        <v>0.61499999999999999</v>
      </c>
      <c r="AJ79" s="21"/>
      <c r="AK79" s="45">
        <v>1181</v>
      </c>
      <c r="AL79" s="42">
        <v>697</v>
      </c>
      <c r="AM79" s="42">
        <v>65</v>
      </c>
      <c r="AN79" s="41">
        <v>0.59017781541066894</v>
      </c>
      <c r="AO79" s="42">
        <v>20</v>
      </c>
      <c r="AP79" s="20"/>
      <c r="AQ79" s="45">
        <v>31</v>
      </c>
      <c r="AR79" s="42">
        <v>16</v>
      </c>
      <c r="AS79" s="42">
        <v>0</v>
      </c>
      <c r="AT79" s="41">
        <v>0.51600000000000001</v>
      </c>
      <c r="AU79" s="19"/>
      <c r="AV79" s="45">
        <v>1212</v>
      </c>
      <c r="AW79" s="42">
        <v>713</v>
      </c>
      <c r="AX79" s="42">
        <v>65</v>
      </c>
      <c r="AY79" s="41">
        <v>0.58828382838283833</v>
      </c>
      <c r="AZ79" s="42">
        <v>21</v>
      </c>
      <c r="BA79" s="18"/>
      <c r="BB79" s="45">
        <v>74</v>
      </c>
      <c r="BC79" s="42">
        <v>50</v>
      </c>
      <c r="BD79" s="42">
        <v>5</v>
      </c>
      <c r="BE79" s="41">
        <v>0.67567567567567566</v>
      </c>
      <c r="BF79" s="17"/>
      <c r="BG79" s="45">
        <v>1286</v>
      </c>
      <c r="BH79" s="42">
        <v>763</v>
      </c>
      <c r="BI79" s="42">
        <v>70</v>
      </c>
      <c r="BJ79" s="41">
        <v>0.59331259720062213</v>
      </c>
      <c r="BK79" s="42">
        <v>22</v>
      </c>
      <c r="BL79" s="14"/>
      <c r="BM79" s="11">
        <v>88</v>
      </c>
      <c r="BN79" s="12">
        <v>51</v>
      </c>
      <c r="BO79" s="12">
        <v>1</v>
      </c>
      <c r="BP79" s="50">
        <v>0.57954545454545459</v>
      </c>
      <c r="BQ79" s="13"/>
      <c r="BR79" s="11">
        <v>1374</v>
      </c>
      <c r="BS79" s="12">
        <v>814</v>
      </c>
      <c r="BT79" s="12">
        <v>71</v>
      </c>
      <c r="BU79" s="31">
        <v>0.59243085880640467</v>
      </c>
      <c r="BV79" s="12">
        <v>23</v>
      </c>
      <c r="BW79" s="32"/>
      <c r="BX79" s="12">
        <v>51</v>
      </c>
      <c r="BY79" s="12">
        <v>29</v>
      </c>
      <c r="BZ79" s="12">
        <v>0</v>
      </c>
      <c r="CA79" s="31">
        <v>0.56862745098039214</v>
      </c>
      <c r="CB79" s="44"/>
      <c r="CC79" s="11">
        <v>1425</v>
      </c>
      <c r="CD79" s="12">
        <v>843</v>
      </c>
      <c r="CE79" s="12">
        <v>71</v>
      </c>
      <c r="CF79" s="50">
        <f t="shared" si="13"/>
        <v>0.59157894736842109</v>
      </c>
      <c r="CG79" s="12">
        <v>24</v>
      </c>
      <c r="CH79" s="30">
        <f t="shared" si="7"/>
        <v>1425</v>
      </c>
      <c r="CI79" s="30">
        <f t="shared" si="8"/>
        <v>843</v>
      </c>
      <c r="CJ79" s="30">
        <f t="shared" si="9"/>
        <v>71</v>
      </c>
      <c r="CK79" s="6">
        <f t="shared" si="10"/>
        <v>0.59157894736842109</v>
      </c>
      <c r="CL79" s="5" t="str">
        <f t="shared" si="11"/>
        <v>OK</v>
      </c>
    </row>
    <row r="80" spans="1:90" ht="13.8">
      <c r="A80" s="38" t="s">
        <v>296</v>
      </c>
      <c r="B80" s="29" t="s">
        <v>611</v>
      </c>
      <c r="C80" s="38" t="str">
        <f t="shared" si="12"/>
        <v>BOB CHANEY</v>
      </c>
      <c r="D80" s="42">
        <v>422</v>
      </c>
      <c r="E80" s="42">
        <v>188</v>
      </c>
      <c r="F80" s="42">
        <v>0</v>
      </c>
      <c r="G80" s="41">
        <v>0.44549763033175355</v>
      </c>
      <c r="H80" s="42">
        <v>13</v>
      </c>
      <c r="I80" s="26"/>
      <c r="J80" s="45">
        <v>27</v>
      </c>
      <c r="K80" s="42">
        <v>10</v>
      </c>
      <c r="L80" s="42">
        <v>0</v>
      </c>
      <c r="M80" s="41">
        <v>0.37</v>
      </c>
      <c r="N80" s="25"/>
      <c r="O80" s="45">
        <v>449</v>
      </c>
      <c r="P80" s="42">
        <v>198</v>
      </c>
      <c r="Q80" s="42">
        <v>0</v>
      </c>
      <c r="R80" s="41">
        <v>0.44097995545657015</v>
      </c>
      <c r="S80" s="42">
        <v>14</v>
      </c>
      <c r="T80" s="24"/>
      <c r="U80" s="45"/>
      <c r="V80" s="42"/>
      <c r="W80" s="42"/>
      <c r="X80" s="41"/>
      <c r="Y80" s="23"/>
      <c r="Z80" s="45"/>
      <c r="AA80" s="42"/>
      <c r="AB80" s="42"/>
      <c r="AC80" s="41"/>
      <c r="AD80" s="42"/>
      <c r="AE80" s="22"/>
      <c r="AF80" s="45"/>
      <c r="AG80" s="42"/>
      <c r="AH80" s="42"/>
      <c r="AI80" s="41"/>
      <c r="AJ80" s="21"/>
      <c r="AK80" s="45"/>
      <c r="AL80" s="42"/>
      <c r="AM80" s="42"/>
      <c r="AN80" s="41"/>
      <c r="AO80" s="42"/>
      <c r="AP80" s="20"/>
      <c r="AQ80" s="45"/>
      <c r="AR80" s="42"/>
      <c r="AS80" s="42"/>
      <c r="AT80" s="41"/>
      <c r="AU80" s="19"/>
      <c r="AV80" s="45">
        <v>0</v>
      </c>
      <c r="AW80" s="42">
        <v>0</v>
      </c>
      <c r="AX80" s="42">
        <v>0</v>
      </c>
      <c r="AY80" s="41"/>
      <c r="AZ80" s="42">
        <v>0</v>
      </c>
      <c r="BA80" s="18"/>
      <c r="BB80" s="45"/>
      <c r="BC80" s="42"/>
      <c r="BD80" s="42"/>
      <c r="BE80" s="41"/>
      <c r="BF80" s="17"/>
      <c r="BG80" s="45">
        <v>449</v>
      </c>
      <c r="BH80" s="42">
        <v>198</v>
      </c>
      <c r="BI80" s="42">
        <v>0</v>
      </c>
      <c r="BJ80" s="41">
        <v>0.44097995545657015</v>
      </c>
      <c r="BK80" s="42">
        <v>14</v>
      </c>
      <c r="BL80" s="14"/>
      <c r="BM80" s="11"/>
      <c r="BN80" s="12"/>
      <c r="BO80" s="12"/>
      <c r="BQ80" s="13"/>
      <c r="BR80" s="45">
        <v>449</v>
      </c>
      <c r="BS80" s="42">
        <v>198</v>
      </c>
      <c r="BT80" s="42">
        <v>0</v>
      </c>
      <c r="BU80" s="41">
        <v>0.44097995545657015</v>
      </c>
      <c r="BV80" s="42">
        <v>14</v>
      </c>
      <c r="BW80" s="32"/>
      <c r="BX80" s="12"/>
      <c r="BY80" s="12"/>
      <c r="BZ80" s="12"/>
      <c r="CA80" s="31"/>
      <c r="CB80" s="9"/>
      <c r="CC80" s="11">
        <v>449</v>
      </c>
      <c r="CD80" s="12">
        <v>198</v>
      </c>
      <c r="CE80" s="12">
        <v>0</v>
      </c>
      <c r="CF80" s="50">
        <f t="shared" si="13"/>
        <v>0.44097995545657015</v>
      </c>
      <c r="CG80" s="12">
        <v>14</v>
      </c>
      <c r="CH80" s="30">
        <f t="shared" si="7"/>
        <v>449</v>
      </c>
      <c r="CI80" s="30">
        <f t="shared" si="8"/>
        <v>198</v>
      </c>
      <c r="CJ80" s="30">
        <f t="shared" si="9"/>
        <v>0</v>
      </c>
      <c r="CK80" s="6">
        <f t="shared" si="10"/>
        <v>0.44097995545657015</v>
      </c>
      <c r="CL80" s="5" t="str">
        <f t="shared" si="11"/>
        <v>OK</v>
      </c>
    </row>
    <row r="81" spans="1:90" ht="13.8">
      <c r="A81" s="38" t="s">
        <v>545</v>
      </c>
      <c r="B81" s="29" t="s">
        <v>611</v>
      </c>
      <c r="C81" s="38" t="str">
        <f t="shared" si="12"/>
        <v>ROB CHANEY</v>
      </c>
      <c r="D81" s="42">
        <v>49</v>
      </c>
      <c r="E81" s="42">
        <v>13</v>
      </c>
      <c r="F81" s="42">
        <v>0</v>
      </c>
      <c r="G81" s="41">
        <v>0.26530612244897961</v>
      </c>
      <c r="H81" s="42">
        <v>1</v>
      </c>
      <c r="I81" s="26"/>
      <c r="J81" s="45">
        <v>35</v>
      </c>
      <c r="K81" s="42">
        <v>11</v>
      </c>
      <c r="L81" s="42">
        <v>0</v>
      </c>
      <c r="M81" s="41">
        <v>0.314</v>
      </c>
      <c r="N81" s="25"/>
      <c r="O81" s="45">
        <v>84</v>
      </c>
      <c r="P81" s="42">
        <v>24</v>
      </c>
      <c r="Q81" s="42">
        <v>0</v>
      </c>
      <c r="R81" s="41">
        <v>0.2857142857142857</v>
      </c>
      <c r="S81" s="42">
        <v>2</v>
      </c>
      <c r="T81" s="24"/>
      <c r="U81" s="45"/>
      <c r="V81" s="42"/>
      <c r="W81" s="42"/>
      <c r="X81" s="41"/>
      <c r="Y81" s="23"/>
      <c r="Z81" s="45"/>
      <c r="AA81" s="42"/>
      <c r="AB81" s="42"/>
      <c r="AC81" s="41"/>
      <c r="AD81" s="42"/>
      <c r="AE81" s="22"/>
      <c r="AF81" s="45"/>
      <c r="AG81" s="42"/>
      <c r="AH81" s="42"/>
      <c r="AI81" s="41"/>
      <c r="AJ81" s="21"/>
      <c r="AK81" s="45"/>
      <c r="AL81" s="42"/>
      <c r="AM81" s="42"/>
      <c r="AN81" s="41"/>
      <c r="AO81" s="42"/>
      <c r="AP81" s="20"/>
      <c r="AQ81" s="45"/>
      <c r="AR81" s="42"/>
      <c r="AS81" s="42"/>
      <c r="AT81" s="41"/>
      <c r="AU81" s="19"/>
      <c r="AV81" s="45">
        <v>0</v>
      </c>
      <c r="AW81" s="42">
        <v>0</v>
      </c>
      <c r="AX81" s="42">
        <v>0</v>
      </c>
      <c r="AY81" s="41"/>
      <c r="AZ81" s="42">
        <v>0</v>
      </c>
      <c r="BA81" s="18"/>
      <c r="BB81" s="45"/>
      <c r="BC81" s="42"/>
      <c r="BD81" s="42"/>
      <c r="BE81" s="41"/>
      <c r="BF81" s="17"/>
      <c r="BG81" s="45">
        <v>84</v>
      </c>
      <c r="BH81" s="42">
        <v>24</v>
      </c>
      <c r="BI81" s="42">
        <v>0</v>
      </c>
      <c r="BJ81" s="41">
        <v>0.2857142857142857</v>
      </c>
      <c r="BK81" s="42">
        <v>2</v>
      </c>
      <c r="BL81" s="14"/>
      <c r="BM81" s="11"/>
      <c r="BN81" s="12"/>
      <c r="BO81" s="12"/>
      <c r="BQ81" s="13"/>
      <c r="BR81" s="45">
        <v>84</v>
      </c>
      <c r="BS81" s="42">
        <v>24</v>
      </c>
      <c r="BT81" s="42">
        <v>0</v>
      </c>
      <c r="BU81" s="41">
        <v>0.2857142857142857</v>
      </c>
      <c r="BV81" s="42">
        <v>2</v>
      </c>
      <c r="BW81" s="32"/>
      <c r="BX81" s="12"/>
      <c r="BY81" s="12"/>
      <c r="BZ81" s="12"/>
      <c r="CA81" s="31"/>
      <c r="CB81" s="9"/>
      <c r="CC81" s="11">
        <v>84</v>
      </c>
      <c r="CD81" s="12">
        <v>24</v>
      </c>
      <c r="CE81" s="12">
        <v>0</v>
      </c>
      <c r="CF81" s="50">
        <f t="shared" si="13"/>
        <v>0.2857142857142857</v>
      </c>
      <c r="CG81" s="12">
        <v>2</v>
      </c>
      <c r="CH81" s="30">
        <f t="shared" si="7"/>
        <v>84</v>
      </c>
      <c r="CI81" s="30">
        <f t="shared" si="8"/>
        <v>24</v>
      </c>
      <c r="CJ81" s="30">
        <f t="shared" si="9"/>
        <v>0</v>
      </c>
      <c r="CK81" s="6">
        <f t="shared" si="10"/>
        <v>0.2857142857142857</v>
      </c>
      <c r="CL81" s="5" t="str">
        <f t="shared" si="11"/>
        <v>OK</v>
      </c>
    </row>
    <row r="82" spans="1:90" ht="13.8">
      <c r="A82" s="38" t="s">
        <v>354</v>
      </c>
      <c r="B82" s="29" t="s">
        <v>610</v>
      </c>
      <c r="C82" s="38" t="str">
        <f t="shared" si="12"/>
        <v>KEVIN CLARK</v>
      </c>
      <c r="D82" s="42"/>
      <c r="E82" s="42"/>
      <c r="F82" s="42"/>
      <c r="G82" s="41"/>
      <c r="H82" s="42"/>
      <c r="I82" s="26"/>
      <c r="J82" s="45"/>
      <c r="K82" s="42"/>
      <c r="L82" s="42"/>
      <c r="M82" s="41"/>
      <c r="N82" s="25"/>
      <c r="O82" s="45"/>
      <c r="P82" s="42"/>
      <c r="Q82" s="42"/>
      <c r="R82" s="41"/>
      <c r="S82" s="42"/>
      <c r="T82" s="24"/>
      <c r="U82" s="45"/>
      <c r="V82" s="42"/>
      <c r="W82" s="42"/>
      <c r="X82" s="41"/>
      <c r="Y82" s="23"/>
      <c r="Z82" s="45"/>
      <c r="AA82" s="42"/>
      <c r="AB82" s="42"/>
      <c r="AC82" s="41"/>
      <c r="AD82" s="42"/>
      <c r="AE82" s="22"/>
      <c r="AF82" s="45"/>
      <c r="AG82" s="42"/>
      <c r="AH82" s="42"/>
      <c r="AI82" s="41"/>
      <c r="AJ82" s="21"/>
      <c r="AK82" s="45"/>
      <c r="AL82" s="42"/>
      <c r="AM82" s="42"/>
      <c r="AN82" s="41"/>
      <c r="AO82" s="42"/>
      <c r="AP82" s="20"/>
      <c r="AQ82" s="45"/>
      <c r="AR82" s="42"/>
      <c r="AS82" s="42"/>
      <c r="AT82" s="41"/>
      <c r="AU82" s="19"/>
      <c r="AV82" s="45"/>
      <c r="AW82" s="42"/>
      <c r="AX82" s="42"/>
      <c r="AY82" s="41"/>
      <c r="AZ82" s="42"/>
      <c r="BA82" s="18"/>
      <c r="BB82" s="45">
        <v>13</v>
      </c>
      <c r="BC82" s="42">
        <v>9</v>
      </c>
      <c r="BD82" s="42">
        <v>0</v>
      </c>
      <c r="BE82" s="41">
        <v>0.69230769230769229</v>
      </c>
      <c r="BF82" s="17"/>
      <c r="BG82" s="45">
        <v>13</v>
      </c>
      <c r="BH82" s="42">
        <v>9</v>
      </c>
      <c r="BI82" s="42">
        <v>0</v>
      </c>
      <c r="BJ82" s="41">
        <v>0.69230769230769229</v>
      </c>
      <c r="BK82" s="42">
        <v>1</v>
      </c>
      <c r="BL82" s="14"/>
      <c r="BM82" s="11">
        <v>46</v>
      </c>
      <c r="BN82" s="12">
        <v>36</v>
      </c>
      <c r="BO82" s="12">
        <v>2</v>
      </c>
      <c r="BP82" s="50">
        <v>0.78260869565217395</v>
      </c>
      <c r="BQ82" s="13"/>
      <c r="BR82" s="11">
        <v>59</v>
      </c>
      <c r="BS82" s="12">
        <v>45</v>
      </c>
      <c r="BT82" s="12">
        <v>2</v>
      </c>
      <c r="BU82" s="31">
        <v>0.76271186440677963</v>
      </c>
      <c r="BV82" s="12">
        <v>2</v>
      </c>
      <c r="BW82" s="32"/>
      <c r="BX82" s="12"/>
      <c r="BY82" s="12"/>
      <c r="BZ82" s="12"/>
      <c r="CA82" s="31"/>
      <c r="CB82" s="9"/>
      <c r="CC82" s="11">
        <v>59</v>
      </c>
      <c r="CD82" s="12">
        <v>45</v>
      </c>
      <c r="CE82" s="12">
        <v>2</v>
      </c>
      <c r="CF82" s="50">
        <f t="shared" si="13"/>
        <v>0.76271186440677963</v>
      </c>
      <c r="CG82" s="12">
        <v>2</v>
      </c>
      <c r="CH82" s="30">
        <f t="shared" si="7"/>
        <v>59</v>
      </c>
      <c r="CI82" s="30">
        <f t="shared" si="8"/>
        <v>45</v>
      </c>
      <c r="CJ82" s="30">
        <f t="shared" si="9"/>
        <v>2</v>
      </c>
      <c r="CK82" s="6">
        <f t="shared" si="10"/>
        <v>0.76271186440677963</v>
      </c>
      <c r="CL82" s="5" t="str">
        <f t="shared" si="11"/>
        <v>OK</v>
      </c>
    </row>
    <row r="83" spans="1:90" ht="13.8">
      <c r="A83" s="38" t="s">
        <v>409</v>
      </c>
      <c r="B83" s="29" t="s">
        <v>609</v>
      </c>
      <c r="C83" s="38" t="str">
        <f t="shared" si="12"/>
        <v>BRAD CLINE</v>
      </c>
      <c r="D83" s="42">
        <v>1361</v>
      </c>
      <c r="E83" s="42">
        <v>892</v>
      </c>
      <c r="F83" s="42">
        <v>107</v>
      </c>
      <c r="G83" s="41">
        <v>0.65540044085231453</v>
      </c>
      <c r="H83" s="42">
        <v>21</v>
      </c>
      <c r="I83" s="26"/>
      <c r="J83" s="45">
        <v>95</v>
      </c>
      <c r="K83" s="42">
        <v>69</v>
      </c>
      <c r="L83" s="42">
        <v>8</v>
      </c>
      <c r="M83" s="41">
        <v>0.72599999999999998</v>
      </c>
      <c r="N83" s="25"/>
      <c r="O83" s="45">
        <v>1456</v>
      </c>
      <c r="P83" s="42">
        <v>961</v>
      </c>
      <c r="Q83" s="42">
        <v>115</v>
      </c>
      <c r="R83" s="41">
        <v>0.66002747252747251</v>
      </c>
      <c r="S83" s="42">
        <v>22</v>
      </c>
      <c r="T83" s="24"/>
      <c r="U83" s="45">
        <v>87</v>
      </c>
      <c r="V83" s="42">
        <v>60</v>
      </c>
      <c r="W83" s="42">
        <v>3</v>
      </c>
      <c r="X83" s="41">
        <v>0.69</v>
      </c>
      <c r="Y83" s="23"/>
      <c r="Z83" s="45">
        <v>1543</v>
      </c>
      <c r="AA83" s="42">
        <v>1021</v>
      </c>
      <c r="AB83" s="42">
        <v>118</v>
      </c>
      <c r="AC83" s="41">
        <v>0.66169799092676607</v>
      </c>
      <c r="AD83" s="42">
        <v>23</v>
      </c>
      <c r="AE83" s="22"/>
      <c r="AF83" s="45">
        <v>62</v>
      </c>
      <c r="AG83" s="42">
        <v>38</v>
      </c>
      <c r="AH83" s="42">
        <v>6</v>
      </c>
      <c r="AI83" s="41">
        <v>0.61299999999999999</v>
      </c>
      <c r="AJ83" s="21"/>
      <c r="AK83" s="45">
        <v>1605</v>
      </c>
      <c r="AL83" s="42">
        <v>1059</v>
      </c>
      <c r="AM83" s="42">
        <v>124</v>
      </c>
      <c r="AN83" s="41">
        <v>0.65981308411214956</v>
      </c>
      <c r="AO83" s="42">
        <v>24</v>
      </c>
      <c r="AP83" s="20"/>
      <c r="AQ83" s="45">
        <v>92</v>
      </c>
      <c r="AR83" s="42">
        <v>64</v>
      </c>
      <c r="AS83" s="42">
        <v>8</v>
      </c>
      <c r="AT83" s="41">
        <v>0.69599999999999995</v>
      </c>
      <c r="AU83" s="19"/>
      <c r="AV83" s="45">
        <v>1697</v>
      </c>
      <c r="AW83" s="42">
        <v>1123</v>
      </c>
      <c r="AX83" s="42">
        <v>132</v>
      </c>
      <c r="AY83" s="41">
        <v>0.66175604007071298</v>
      </c>
      <c r="AZ83" s="42">
        <v>25</v>
      </c>
      <c r="BA83" s="18"/>
      <c r="BB83" s="45">
        <v>49</v>
      </c>
      <c r="BC83" s="42">
        <v>31</v>
      </c>
      <c r="BD83" s="42">
        <v>0</v>
      </c>
      <c r="BE83" s="41">
        <v>0.63265306122448983</v>
      </c>
      <c r="BF83" s="17"/>
      <c r="BG83" s="45">
        <v>1746</v>
      </c>
      <c r="BH83" s="42">
        <v>1154</v>
      </c>
      <c r="BI83" s="42">
        <v>132</v>
      </c>
      <c r="BJ83" s="41">
        <v>0.66093928980526917</v>
      </c>
      <c r="BK83" s="42">
        <v>26</v>
      </c>
      <c r="BL83" s="14"/>
      <c r="BM83" s="11">
        <v>91</v>
      </c>
      <c r="BN83" s="12">
        <v>61</v>
      </c>
      <c r="BO83" s="12">
        <v>6</v>
      </c>
      <c r="BP83" s="31">
        <v>0.67032967032967028</v>
      </c>
      <c r="BQ83" s="13"/>
      <c r="BR83" s="11">
        <v>1837</v>
      </c>
      <c r="BS83" s="12">
        <v>1215</v>
      </c>
      <c r="BT83" s="12">
        <v>138</v>
      </c>
      <c r="BU83" s="31">
        <v>0.66140446379967333</v>
      </c>
      <c r="BV83" s="12">
        <v>27</v>
      </c>
      <c r="BW83" s="32"/>
      <c r="BX83" s="12">
        <v>74</v>
      </c>
      <c r="BY83" s="12">
        <v>46</v>
      </c>
      <c r="BZ83" s="12">
        <v>2</v>
      </c>
      <c r="CA83" s="31">
        <v>0.622</v>
      </c>
      <c r="CB83" s="44"/>
      <c r="CC83" s="11">
        <v>1911</v>
      </c>
      <c r="CD83" s="12">
        <v>1261</v>
      </c>
      <c r="CE83" s="12">
        <v>140</v>
      </c>
      <c r="CF83" s="50">
        <f t="shared" si="13"/>
        <v>0.65986394557823125</v>
      </c>
      <c r="CG83" s="12">
        <v>28</v>
      </c>
      <c r="CH83" s="30">
        <f t="shared" si="7"/>
        <v>1911</v>
      </c>
      <c r="CI83" s="30">
        <f t="shared" si="8"/>
        <v>1261</v>
      </c>
      <c r="CJ83" s="30">
        <f t="shared" si="9"/>
        <v>140</v>
      </c>
      <c r="CK83" s="6">
        <f t="shared" si="10"/>
        <v>0.65986394557823125</v>
      </c>
      <c r="CL83" s="5" t="str">
        <f t="shared" si="11"/>
        <v>OK</v>
      </c>
    </row>
    <row r="84" spans="1:90" ht="13.8">
      <c r="A84" s="38" t="s">
        <v>381</v>
      </c>
      <c r="B84" s="29" t="s">
        <v>608</v>
      </c>
      <c r="C84" s="38" t="str">
        <f t="shared" si="12"/>
        <v>LLOYD COE</v>
      </c>
      <c r="D84" s="42">
        <v>1077</v>
      </c>
      <c r="E84" s="42">
        <v>564</v>
      </c>
      <c r="F84" s="42">
        <v>14</v>
      </c>
      <c r="G84" s="41">
        <v>0.5236768802228412</v>
      </c>
      <c r="H84" s="42">
        <v>22</v>
      </c>
      <c r="I84" s="26"/>
      <c r="J84" s="45">
        <v>47</v>
      </c>
      <c r="K84" s="42">
        <v>25</v>
      </c>
      <c r="L84" s="42">
        <v>0</v>
      </c>
      <c r="M84" s="41">
        <v>0.53200000000000003</v>
      </c>
      <c r="N84" s="25"/>
      <c r="O84" s="45">
        <v>1124</v>
      </c>
      <c r="P84" s="42">
        <v>589</v>
      </c>
      <c r="Q84" s="42">
        <v>14</v>
      </c>
      <c r="R84" s="41">
        <v>0.52402135231316727</v>
      </c>
      <c r="S84" s="42">
        <v>23</v>
      </c>
      <c r="T84" s="24"/>
      <c r="U84" s="45">
        <v>51</v>
      </c>
      <c r="V84" s="42">
        <v>34</v>
      </c>
      <c r="W84" s="42">
        <v>0</v>
      </c>
      <c r="X84" s="41">
        <v>0.66700000000000004</v>
      </c>
      <c r="Y84" s="23"/>
      <c r="Z84" s="45">
        <v>1175</v>
      </c>
      <c r="AA84" s="42">
        <v>623</v>
      </c>
      <c r="AB84" s="42">
        <v>14</v>
      </c>
      <c r="AC84" s="41">
        <v>0.53021276595744682</v>
      </c>
      <c r="AD84" s="42">
        <v>24</v>
      </c>
      <c r="AE84" s="22"/>
      <c r="AF84" s="45">
        <v>15</v>
      </c>
      <c r="AG84" s="42">
        <v>8</v>
      </c>
      <c r="AH84" s="42">
        <v>0</v>
      </c>
      <c r="AI84" s="41">
        <v>0.53300000000000003</v>
      </c>
      <c r="AJ84" s="21"/>
      <c r="AK84" s="45">
        <v>1190</v>
      </c>
      <c r="AL84" s="42">
        <v>631</v>
      </c>
      <c r="AM84" s="42">
        <v>14</v>
      </c>
      <c r="AN84" s="41">
        <v>0.53025210084033614</v>
      </c>
      <c r="AO84" s="42">
        <v>25</v>
      </c>
      <c r="AP84" s="20"/>
      <c r="AQ84" s="45"/>
      <c r="AR84" s="42"/>
      <c r="AS84" s="42"/>
      <c r="AT84" s="41"/>
      <c r="AU84" s="19"/>
      <c r="AV84" s="45">
        <v>1190</v>
      </c>
      <c r="AW84" s="42">
        <v>631</v>
      </c>
      <c r="AX84" s="42">
        <v>14</v>
      </c>
      <c r="AY84" s="41">
        <v>0.53025210084033614</v>
      </c>
      <c r="AZ84" s="42">
        <v>25</v>
      </c>
      <c r="BA84" s="18"/>
      <c r="BB84" s="45"/>
      <c r="BC84" s="42"/>
      <c r="BD84" s="42"/>
      <c r="BE84" s="41"/>
      <c r="BF84" s="17"/>
      <c r="BG84" s="45">
        <v>1190</v>
      </c>
      <c r="BH84" s="42">
        <v>631</v>
      </c>
      <c r="BI84" s="42">
        <v>14</v>
      </c>
      <c r="BJ84" s="41">
        <v>0.53</v>
      </c>
      <c r="BK84" s="42">
        <v>25</v>
      </c>
      <c r="BL84" s="14"/>
      <c r="BM84" s="11"/>
      <c r="BN84" s="12"/>
      <c r="BO84" s="12"/>
      <c r="BQ84" s="13"/>
      <c r="BR84" s="45">
        <v>1190</v>
      </c>
      <c r="BS84" s="42">
        <v>631</v>
      </c>
      <c r="BT84" s="42">
        <v>14</v>
      </c>
      <c r="BU84" s="41">
        <v>0.53</v>
      </c>
      <c r="BV84" s="42">
        <v>25</v>
      </c>
      <c r="BW84" s="32"/>
      <c r="BX84" s="12"/>
      <c r="BY84" s="12"/>
      <c r="BZ84" s="12"/>
      <c r="CA84" s="31"/>
      <c r="CB84" s="9"/>
      <c r="CC84" s="11">
        <v>1190</v>
      </c>
      <c r="CD84" s="12">
        <v>631</v>
      </c>
      <c r="CE84" s="12">
        <v>14</v>
      </c>
      <c r="CF84" s="50">
        <f t="shared" si="13"/>
        <v>0.53025210084033614</v>
      </c>
      <c r="CG84" s="12">
        <v>25</v>
      </c>
      <c r="CH84" s="30">
        <f t="shared" si="7"/>
        <v>1190</v>
      </c>
      <c r="CI84" s="30">
        <f t="shared" si="8"/>
        <v>631</v>
      </c>
      <c r="CJ84" s="30">
        <f t="shared" si="9"/>
        <v>14</v>
      </c>
      <c r="CK84" s="6">
        <f t="shared" si="10"/>
        <v>0.53025210084033614</v>
      </c>
      <c r="CL84" s="5" t="str">
        <f t="shared" si="11"/>
        <v>OK</v>
      </c>
    </row>
    <row r="85" spans="1:90" ht="13.8">
      <c r="A85" s="38" t="s">
        <v>351</v>
      </c>
      <c r="B85" s="29" t="s">
        <v>607</v>
      </c>
      <c r="C85" s="38" t="str">
        <f t="shared" si="12"/>
        <v>DOUG COLE</v>
      </c>
      <c r="D85" s="11">
        <v>1209</v>
      </c>
      <c r="E85" s="12">
        <v>537</v>
      </c>
      <c r="F85" s="12">
        <v>22</v>
      </c>
      <c r="G85" s="50">
        <f>E85/D85</f>
        <v>0.44416873449131511</v>
      </c>
      <c r="H85" s="12">
        <v>28</v>
      </c>
      <c r="I85" s="26"/>
      <c r="J85" s="45"/>
      <c r="K85" s="42"/>
      <c r="L85" s="42"/>
      <c r="M85" s="41"/>
      <c r="N85" s="25"/>
      <c r="O85" s="45"/>
      <c r="P85" s="42"/>
      <c r="Q85" s="42"/>
      <c r="R85" s="41"/>
      <c r="S85" s="42"/>
      <c r="T85" s="24"/>
      <c r="U85" s="45"/>
      <c r="V85" s="42"/>
      <c r="W85" s="42"/>
      <c r="X85" s="41"/>
      <c r="Y85" s="23"/>
      <c r="Z85" s="45"/>
      <c r="AA85" s="42"/>
      <c r="AB85" s="42"/>
      <c r="AC85" s="41"/>
      <c r="AD85" s="42"/>
      <c r="AE85" s="22"/>
      <c r="AF85" s="45"/>
      <c r="AG85" s="42"/>
      <c r="AH85" s="42"/>
      <c r="AI85" s="41"/>
      <c r="AJ85" s="21"/>
      <c r="AK85" s="45"/>
      <c r="AL85" s="42"/>
      <c r="AM85" s="42"/>
      <c r="AN85" s="41"/>
      <c r="AO85" s="42"/>
      <c r="AP85" s="20"/>
      <c r="AQ85" s="45"/>
      <c r="AR85" s="42"/>
      <c r="AS85" s="42"/>
      <c r="AT85" s="41"/>
      <c r="AU85" s="19"/>
      <c r="AV85" s="45">
        <v>1209</v>
      </c>
      <c r="AW85" s="42">
        <v>537</v>
      </c>
      <c r="AX85" s="42">
        <v>0</v>
      </c>
      <c r="AY85" s="41">
        <v>0.44416873449131511</v>
      </c>
      <c r="AZ85" s="42">
        <v>28</v>
      </c>
      <c r="BA85" s="18"/>
      <c r="BB85" s="45"/>
      <c r="BC85" s="42"/>
      <c r="BD85" s="42"/>
      <c r="BE85" s="41"/>
      <c r="BF85" s="17"/>
      <c r="BG85" s="45">
        <v>1209</v>
      </c>
      <c r="BH85" s="42">
        <v>537</v>
      </c>
      <c r="BI85" s="42">
        <v>22</v>
      </c>
      <c r="BJ85" s="41">
        <v>0.44400000000000001</v>
      </c>
      <c r="BK85" s="42">
        <v>28</v>
      </c>
      <c r="BL85" s="14"/>
      <c r="BM85" s="11"/>
      <c r="BN85" s="12"/>
      <c r="BO85" s="12"/>
      <c r="BQ85" s="13"/>
      <c r="BR85" s="45">
        <v>1209</v>
      </c>
      <c r="BS85" s="42">
        <v>537</v>
      </c>
      <c r="BT85" s="42">
        <v>22</v>
      </c>
      <c r="BU85" s="41">
        <v>0.44400000000000001</v>
      </c>
      <c r="BV85" s="42">
        <v>28</v>
      </c>
      <c r="BW85" s="32"/>
      <c r="BX85" s="12"/>
      <c r="BY85" s="12"/>
      <c r="BZ85" s="12"/>
      <c r="CA85" s="31"/>
      <c r="CB85" s="9"/>
      <c r="CC85" s="11">
        <v>1209</v>
      </c>
      <c r="CD85" s="12">
        <v>537</v>
      </c>
      <c r="CE85" s="12">
        <v>22</v>
      </c>
      <c r="CF85" s="50">
        <f t="shared" si="13"/>
        <v>0.44416873449131511</v>
      </c>
      <c r="CG85" s="12">
        <v>28</v>
      </c>
      <c r="CH85" s="30">
        <f t="shared" si="7"/>
        <v>1209</v>
      </c>
      <c r="CI85" s="30">
        <f t="shared" si="8"/>
        <v>537</v>
      </c>
      <c r="CJ85" s="30">
        <f t="shared" si="9"/>
        <v>22</v>
      </c>
      <c r="CK85" s="6">
        <f t="shared" si="10"/>
        <v>0.44416873449131511</v>
      </c>
      <c r="CL85" s="5" t="str">
        <f t="shared" si="11"/>
        <v>OK</v>
      </c>
    </row>
    <row r="86" spans="1:90" ht="13.8">
      <c r="A86" s="38" t="s">
        <v>606</v>
      </c>
      <c r="B86" s="1555" t="s">
        <v>1805</v>
      </c>
      <c r="C86" s="38" t="str">
        <f t="shared" si="12"/>
        <v>LOU COLUMBUS</v>
      </c>
      <c r="D86" s="42">
        <v>20</v>
      </c>
      <c r="E86" s="42">
        <v>8</v>
      </c>
      <c r="F86" s="42">
        <v>0</v>
      </c>
      <c r="G86" s="41">
        <v>0.4</v>
      </c>
      <c r="H86" s="42">
        <v>1</v>
      </c>
      <c r="I86" s="26"/>
      <c r="J86" s="45">
        <v>76</v>
      </c>
      <c r="K86" s="42">
        <v>49</v>
      </c>
      <c r="L86" s="42">
        <v>1</v>
      </c>
      <c r="M86" s="41">
        <v>0.64500000000000002</v>
      </c>
      <c r="N86" s="25"/>
      <c r="O86" s="45">
        <v>96</v>
      </c>
      <c r="P86" s="42">
        <v>57</v>
      </c>
      <c r="Q86" s="42">
        <v>1</v>
      </c>
      <c r="R86" s="41">
        <v>0.59375</v>
      </c>
      <c r="S86" s="42">
        <v>2</v>
      </c>
      <c r="T86" s="24"/>
      <c r="U86" s="45">
        <v>75</v>
      </c>
      <c r="V86" s="42">
        <v>39</v>
      </c>
      <c r="W86" s="42">
        <v>3</v>
      </c>
      <c r="X86" s="41">
        <v>0.52</v>
      </c>
      <c r="Y86" s="23"/>
      <c r="Z86" s="45">
        <v>171</v>
      </c>
      <c r="AA86" s="42">
        <v>96</v>
      </c>
      <c r="AB86" s="42">
        <v>4</v>
      </c>
      <c r="AC86" s="41">
        <v>0.56140350877192979</v>
      </c>
      <c r="AD86" s="42">
        <v>3</v>
      </c>
      <c r="AE86" s="22"/>
      <c r="AF86" s="45">
        <v>85</v>
      </c>
      <c r="AG86" s="42">
        <v>42</v>
      </c>
      <c r="AH86" s="42">
        <v>0</v>
      </c>
      <c r="AI86" s="41">
        <v>0.49399999999999999</v>
      </c>
      <c r="AJ86" s="21"/>
      <c r="AK86" s="45">
        <v>256</v>
      </c>
      <c r="AL86" s="42">
        <v>138</v>
      </c>
      <c r="AM86" s="42">
        <v>4</v>
      </c>
      <c r="AN86" s="41">
        <v>0.5390625</v>
      </c>
      <c r="AO86" s="42">
        <v>4</v>
      </c>
      <c r="AP86" s="20"/>
      <c r="AQ86" s="45">
        <v>64</v>
      </c>
      <c r="AR86" s="42">
        <v>42</v>
      </c>
      <c r="AS86" s="42">
        <v>1</v>
      </c>
      <c r="AT86" s="41">
        <v>0.65625</v>
      </c>
      <c r="AU86" s="19"/>
      <c r="AV86" s="45">
        <v>320</v>
      </c>
      <c r="AW86" s="42">
        <v>180</v>
      </c>
      <c r="AX86" s="42">
        <v>5</v>
      </c>
      <c r="AY86" s="41">
        <v>0.5625</v>
      </c>
      <c r="AZ86" s="42">
        <v>5</v>
      </c>
      <c r="BA86" s="18"/>
      <c r="BB86" s="45">
        <v>60</v>
      </c>
      <c r="BC86" s="42">
        <v>38</v>
      </c>
      <c r="BD86" s="42">
        <v>2</v>
      </c>
      <c r="BE86" s="41">
        <v>0.6333333333333333</v>
      </c>
      <c r="BF86" s="17"/>
      <c r="BG86" s="45">
        <v>380</v>
      </c>
      <c r="BH86" s="42">
        <v>218</v>
      </c>
      <c r="BI86" s="42">
        <v>7</v>
      </c>
      <c r="BJ86" s="41">
        <v>0.5736842105263158</v>
      </c>
      <c r="BK86" s="42">
        <v>6</v>
      </c>
      <c r="BL86" s="14"/>
      <c r="BM86" s="11">
        <v>56</v>
      </c>
      <c r="BN86" s="12">
        <v>31</v>
      </c>
      <c r="BO86" s="12">
        <v>1</v>
      </c>
      <c r="BP86" s="50">
        <v>0.5535714285714286</v>
      </c>
      <c r="BQ86" s="13"/>
      <c r="BR86" s="11">
        <v>436</v>
      </c>
      <c r="BS86" s="12">
        <v>249</v>
      </c>
      <c r="BT86" s="12">
        <v>8</v>
      </c>
      <c r="BU86" s="31">
        <v>0.57110091743119262</v>
      </c>
      <c r="BV86" s="12">
        <v>7</v>
      </c>
      <c r="BW86" s="32"/>
      <c r="BX86" s="12">
        <v>6</v>
      </c>
      <c r="BY86" s="12">
        <v>6</v>
      </c>
      <c r="BZ86" s="12">
        <v>1</v>
      </c>
      <c r="CA86" s="31">
        <v>1</v>
      </c>
      <c r="CB86" s="44"/>
      <c r="CC86" s="11">
        <v>442</v>
      </c>
      <c r="CD86" s="12">
        <v>255</v>
      </c>
      <c r="CE86" s="12">
        <v>9</v>
      </c>
      <c r="CF86" s="50">
        <f t="shared" si="13"/>
        <v>0.57692307692307687</v>
      </c>
      <c r="CG86" s="12">
        <v>8</v>
      </c>
      <c r="CH86" s="30">
        <f t="shared" si="7"/>
        <v>442</v>
      </c>
      <c r="CI86" s="30">
        <f t="shared" si="8"/>
        <v>255</v>
      </c>
      <c r="CJ86" s="30">
        <f t="shared" si="9"/>
        <v>9</v>
      </c>
      <c r="CK86" s="6">
        <f t="shared" si="10"/>
        <v>0.57692307692307687</v>
      </c>
      <c r="CL86" s="5" t="str">
        <f t="shared" si="11"/>
        <v>OK</v>
      </c>
    </row>
    <row r="87" spans="1:90" ht="13.8">
      <c r="A87" s="38" t="s">
        <v>315</v>
      </c>
      <c r="B87" s="49" t="s">
        <v>605</v>
      </c>
      <c r="C87" s="38" t="str">
        <f t="shared" si="12"/>
        <v>DAVE CORBETT</v>
      </c>
      <c r="D87" s="42"/>
      <c r="E87" s="42"/>
      <c r="F87" s="42"/>
      <c r="G87" s="41"/>
      <c r="H87" s="42"/>
      <c r="I87" s="26"/>
      <c r="N87" s="25"/>
      <c r="T87" s="24"/>
      <c r="Y87" s="23"/>
      <c r="AE87" s="22"/>
      <c r="AJ87" s="21"/>
      <c r="AP87" s="20"/>
      <c r="AU87" s="19"/>
      <c r="BA87" s="18"/>
      <c r="BF87" s="17"/>
      <c r="BL87" s="14"/>
      <c r="BM87" s="11">
        <v>33</v>
      </c>
      <c r="BN87" s="12">
        <v>17</v>
      </c>
      <c r="BO87" s="12">
        <v>1</v>
      </c>
      <c r="BP87" s="31">
        <v>0.51515151515151514</v>
      </c>
      <c r="BQ87" s="13"/>
      <c r="BR87" s="11">
        <v>33</v>
      </c>
      <c r="BS87" s="12">
        <v>17</v>
      </c>
      <c r="BT87" s="12">
        <v>1</v>
      </c>
      <c r="BU87" s="31">
        <v>0.51515151515151514</v>
      </c>
      <c r="BV87" s="12">
        <v>1</v>
      </c>
      <c r="BW87" s="32"/>
      <c r="BX87" s="12">
        <v>20</v>
      </c>
      <c r="BY87" s="12">
        <v>7</v>
      </c>
      <c r="BZ87" s="12">
        <v>0</v>
      </c>
      <c r="CA87" s="31">
        <v>0.35</v>
      </c>
      <c r="CB87" s="44"/>
      <c r="CC87" s="11">
        <v>53</v>
      </c>
      <c r="CD87" s="12">
        <v>24</v>
      </c>
      <c r="CE87" s="12">
        <v>1</v>
      </c>
      <c r="CF87" s="50">
        <f t="shared" si="13"/>
        <v>0.45283018867924529</v>
      </c>
      <c r="CG87" s="12">
        <v>2</v>
      </c>
      <c r="CH87" s="30">
        <f t="shared" si="7"/>
        <v>53</v>
      </c>
      <c r="CI87" s="30">
        <f t="shared" si="8"/>
        <v>24</v>
      </c>
      <c r="CJ87" s="30">
        <f t="shared" si="9"/>
        <v>1</v>
      </c>
      <c r="CK87" s="6">
        <f t="shared" si="10"/>
        <v>0.45283018867924529</v>
      </c>
      <c r="CL87" s="5" t="str">
        <f t="shared" si="11"/>
        <v>OK</v>
      </c>
    </row>
    <row r="88" spans="1:90" ht="13.8">
      <c r="A88" s="38" t="s">
        <v>427</v>
      </c>
      <c r="B88" s="29" t="s">
        <v>604</v>
      </c>
      <c r="C88" s="38" t="str">
        <f t="shared" si="12"/>
        <v>BRIAN CORK</v>
      </c>
      <c r="D88" s="42"/>
      <c r="E88" s="42"/>
      <c r="F88" s="42"/>
      <c r="G88" s="41"/>
      <c r="H88" s="42"/>
      <c r="I88" s="26"/>
      <c r="J88" s="35"/>
      <c r="K88" s="33"/>
      <c r="L88" s="33"/>
      <c r="M88" s="34"/>
      <c r="N88" s="25"/>
      <c r="O88" s="35"/>
      <c r="P88" s="33"/>
      <c r="Q88" s="33"/>
      <c r="R88" s="34"/>
      <c r="S88" s="33"/>
      <c r="T88" s="24"/>
      <c r="U88" s="35"/>
      <c r="V88" s="33"/>
      <c r="W88" s="33"/>
      <c r="X88" s="34"/>
      <c r="Y88" s="23"/>
      <c r="Z88" s="35"/>
      <c r="AA88" s="33"/>
      <c r="AB88" s="33"/>
      <c r="AC88" s="34"/>
      <c r="AD88" s="33"/>
      <c r="AE88" s="22"/>
      <c r="AF88" s="35"/>
      <c r="AG88" s="33"/>
      <c r="AH88" s="33"/>
      <c r="AI88" s="34"/>
      <c r="AJ88" s="21"/>
      <c r="AK88" s="35"/>
      <c r="AL88" s="33"/>
      <c r="AM88" s="33"/>
      <c r="AN88" s="34"/>
      <c r="AO88" s="33"/>
      <c r="AP88" s="20"/>
      <c r="AQ88" s="35">
        <v>36</v>
      </c>
      <c r="AR88" s="33">
        <v>21</v>
      </c>
      <c r="AS88" s="33">
        <v>1</v>
      </c>
      <c r="AT88" s="34">
        <v>0.58299999999999996</v>
      </c>
      <c r="AU88" s="19"/>
      <c r="AV88" s="35">
        <v>36</v>
      </c>
      <c r="AW88" s="33">
        <v>21</v>
      </c>
      <c r="AX88" s="33">
        <v>1</v>
      </c>
      <c r="AY88" s="34">
        <v>0.58333333333333337</v>
      </c>
      <c r="AZ88" s="33">
        <v>1</v>
      </c>
      <c r="BA88" s="18"/>
      <c r="BB88" s="35"/>
      <c r="BC88" s="33"/>
      <c r="BD88" s="33"/>
      <c r="BE88" s="34"/>
      <c r="BF88" s="17"/>
      <c r="BG88" s="35">
        <v>36</v>
      </c>
      <c r="BH88" s="33">
        <v>21</v>
      </c>
      <c r="BI88" s="33">
        <v>1</v>
      </c>
      <c r="BJ88" s="34">
        <v>0.58333333333333337</v>
      </c>
      <c r="BK88" s="33">
        <v>1</v>
      </c>
      <c r="BL88" s="14"/>
      <c r="BM88" s="11"/>
      <c r="BN88" s="12"/>
      <c r="BO88" s="12"/>
      <c r="BQ88" s="13"/>
      <c r="BR88" s="45">
        <v>36</v>
      </c>
      <c r="BS88" s="42">
        <v>21</v>
      </c>
      <c r="BT88" s="42">
        <v>1</v>
      </c>
      <c r="BU88" s="41">
        <v>0.58333333333333337</v>
      </c>
      <c r="BV88" s="42">
        <v>1</v>
      </c>
      <c r="BW88" s="32"/>
      <c r="BX88" s="12"/>
      <c r="BY88" s="12"/>
      <c r="BZ88" s="12"/>
      <c r="CA88" s="31"/>
      <c r="CB88" s="9"/>
      <c r="CC88" s="11">
        <v>36</v>
      </c>
      <c r="CD88" s="12">
        <v>21</v>
      </c>
      <c r="CE88" s="12">
        <v>1</v>
      </c>
      <c r="CF88" s="50">
        <f t="shared" si="13"/>
        <v>0.58333333333333337</v>
      </c>
      <c r="CG88" s="12">
        <v>1</v>
      </c>
      <c r="CH88" s="30">
        <f t="shared" si="7"/>
        <v>36</v>
      </c>
      <c r="CI88" s="30">
        <f t="shared" si="8"/>
        <v>21</v>
      </c>
      <c r="CJ88" s="30">
        <f t="shared" si="9"/>
        <v>1</v>
      </c>
      <c r="CK88" s="6">
        <f t="shared" si="10"/>
        <v>0.58333333333333337</v>
      </c>
      <c r="CL88" s="5" t="str">
        <f t="shared" si="11"/>
        <v>OK</v>
      </c>
    </row>
    <row r="89" spans="1:90" ht="13.8">
      <c r="A89" s="38" t="s">
        <v>603</v>
      </c>
      <c r="B89" s="29" t="s">
        <v>602</v>
      </c>
      <c r="C89" s="38" t="str">
        <f t="shared" si="12"/>
        <v>AARON CORNEIL</v>
      </c>
      <c r="D89" s="42"/>
      <c r="E89" s="42"/>
      <c r="F89" s="42"/>
      <c r="G89" s="41"/>
      <c r="H89" s="42"/>
      <c r="I89" s="26"/>
      <c r="J89" s="45"/>
      <c r="K89" s="42"/>
      <c r="L89" s="42"/>
      <c r="M89" s="41"/>
      <c r="N89" s="25"/>
      <c r="O89" s="45"/>
      <c r="P89" s="42"/>
      <c r="Q89" s="42"/>
      <c r="R89" s="41"/>
      <c r="S89" s="42"/>
      <c r="T89" s="24"/>
      <c r="U89" s="45"/>
      <c r="V89" s="42"/>
      <c r="W89" s="42"/>
      <c r="X89" s="41"/>
      <c r="Y89" s="23"/>
      <c r="Z89" s="45"/>
      <c r="AA89" s="42"/>
      <c r="AB89" s="42"/>
      <c r="AC89" s="41"/>
      <c r="AD89" s="42"/>
      <c r="AE89" s="22"/>
      <c r="AF89" s="45"/>
      <c r="AG89" s="42"/>
      <c r="AH89" s="42"/>
      <c r="AI89" s="41"/>
      <c r="AJ89" s="21"/>
      <c r="AK89" s="45"/>
      <c r="AL89" s="42"/>
      <c r="AM89" s="42"/>
      <c r="AN89" s="41"/>
      <c r="AO89" s="42"/>
      <c r="AP89" s="20"/>
      <c r="AQ89" s="45">
        <v>67</v>
      </c>
      <c r="AR89" s="42">
        <v>35</v>
      </c>
      <c r="AS89" s="42">
        <v>0</v>
      </c>
      <c r="AT89" s="41">
        <v>0.52200000000000002</v>
      </c>
      <c r="AU89" s="19"/>
      <c r="AV89" s="45">
        <v>67</v>
      </c>
      <c r="AW89" s="42">
        <v>35</v>
      </c>
      <c r="AX89" s="42">
        <v>0</v>
      </c>
      <c r="AY89" s="41">
        <v>0.52238805970149249</v>
      </c>
      <c r="AZ89" s="42">
        <v>1</v>
      </c>
      <c r="BA89" s="18"/>
      <c r="BB89" s="45">
        <v>14</v>
      </c>
      <c r="BC89" s="42">
        <v>8</v>
      </c>
      <c r="BD89" s="42">
        <v>0</v>
      </c>
      <c r="BE89" s="41">
        <v>0.5714285714285714</v>
      </c>
      <c r="BF89" s="17"/>
      <c r="BG89" s="45">
        <v>81</v>
      </c>
      <c r="BH89" s="42">
        <v>43</v>
      </c>
      <c r="BI89" s="42">
        <v>0</v>
      </c>
      <c r="BJ89" s="41">
        <v>0.53086419753086422</v>
      </c>
      <c r="BK89" s="42">
        <v>2</v>
      </c>
      <c r="BL89" s="14"/>
      <c r="BM89" s="11"/>
      <c r="BN89" s="12"/>
      <c r="BO89" s="12"/>
      <c r="BQ89" s="13"/>
      <c r="BR89" s="45">
        <v>81</v>
      </c>
      <c r="BS89" s="42">
        <v>43</v>
      </c>
      <c r="BT89" s="42">
        <v>0</v>
      </c>
      <c r="BU89" s="41">
        <v>0.53086419753086422</v>
      </c>
      <c r="BV89" s="42">
        <v>2</v>
      </c>
      <c r="BW89" s="32"/>
      <c r="BX89" s="12"/>
      <c r="BY89" s="12"/>
      <c r="BZ89" s="12"/>
      <c r="CA89" s="31"/>
      <c r="CB89" s="9"/>
      <c r="CC89" s="11">
        <v>81</v>
      </c>
      <c r="CD89" s="12">
        <v>43</v>
      </c>
      <c r="CE89" s="12">
        <v>0</v>
      </c>
      <c r="CF89" s="50">
        <f t="shared" si="13"/>
        <v>0.53086419753086422</v>
      </c>
      <c r="CG89" s="12">
        <v>2</v>
      </c>
      <c r="CH89" s="30">
        <f t="shared" si="7"/>
        <v>81</v>
      </c>
      <c r="CI89" s="30">
        <f t="shared" si="8"/>
        <v>43</v>
      </c>
      <c r="CJ89" s="30">
        <f t="shared" si="9"/>
        <v>0</v>
      </c>
      <c r="CK89" s="6">
        <f t="shared" si="10"/>
        <v>0.53086419753086422</v>
      </c>
      <c r="CL89" s="5" t="str">
        <f t="shared" si="11"/>
        <v>OK</v>
      </c>
    </row>
    <row r="90" spans="1:90" ht="13.8">
      <c r="A90" s="38" t="s">
        <v>601</v>
      </c>
      <c r="B90" s="29" t="s">
        <v>600</v>
      </c>
      <c r="C90" s="38" t="str">
        <f t="shared" si="12"/>
        <v>CORY CRANDALL</v>
      </c>
      <c r="D90" s="42"/>
      <c r="E90" s="42"/>
      <c r="F90" s="42"/>
      <c r="G90" s="41"/>
      <c r="H90" s="42"/>
      <c r="I90" s="26"/>
      <c r="J90" s="45">
        <v>64</v>
      </c>
      <c r="K90" s="42">
        <v>24</v>
      </c>
      <c r="L90" s="42">
        <v>1</v>
      </c>
      <c r="M90" s="41">
        <v>0.375</v>
      </c>
      <c r="N90" s="25"/>
      <c r="O90" s="45">
        <v>64</v>
      </c>
      <c r="P90" s="42">
        <v>24</v>
      </c>
      <c r="Q90" s="42">
        <v>1</v>
      </c>
      <c r="R90" s="41">
        <v>0.375</v>
      </c>
      <c r="S90" s="42">
        <v>1</v>
      </c>
      <c r="T90" s="24"/>
      <c r="U90" s="45"/>
      <c r="V90" s="42"/>
      <c r="W90" s="42"/>
      <c r="X90" s="41"/>
      <c r="Y90" s="23"/>
      <c r="Z90" s="45"/>
      <c r="AA90" s="42"/>
      <c r="AB90" s="42"/>
      <c r="AC90" s="41"/>
      <c r="AD90" s="42"/>
      <c r="AE90" s="22"/>
      <c r="AF90" s="45"/>
      <c r="AG90" s="42"/>
      <c r="AH90" s="42"/>
      <c r="AI90" s="41"/>
      <c r="AJ90" s="21"/>
      <c r="AK90" s="45"/>
      <c r="AL90" s="42"/>
      <c r="AM90" s="42"/>
      <c r="AN90" s="41"/>
      <c r="AO90" s="42"/>
      <c r="AP90" s="20"/>
      <c r="AQ90" s="45"/>
      <c r="AR90" s="42"/>
      <c r="AS90" s="42"/>
      <c r="AT90" s="41"/>
      <c r="AU90" s="19"/>
      <c r="AV90" s="45">
        <v>0</v>
      </c>
      <c r="AW90" s="42">
        <v>0</v>
      </c>
      <c r="AX90" s="42">
        <v>0</v>
      </c>
      <c r="AY90" s="41"/>
      <c r="AZ90" s="42">
        <v>0</v>
      </c>
      <c r="BA90" s="18"/>
      <c r="BB90" s="45"/>
      <c r="BC90" s="42"/>
      <c r="BD90" s="42"/>
      <c r="BE90" s="41"/>
      <c r="BF90" s="17"/>
      <c r="BG90" s="45">
        <v>64</v>
      </c>
      <c r="BH90" s="42">
        <v>24</v>
      </c>
      <c r="BI90" s="42">
        <v>1</v>
      </c>
      <c r="BJ90" s="41">
        <v>0.375</v>
      </c>
      <c r="BK90" s="42">
        <v>1</v>
      </c>
      <c r="BL90" s="14"/>
      <c r="BM90" s="11"/>
      <c r="BN90" s="12"/>
      <c r="BO90" s="12"/>
      <c r="BQ90" s="13"/>
      <c r="BR90" s="45">
        <v>64</v>
      </c>
      <c r="BS90" s="42">
        <v>24</v>
      </c>
      <c r="BT90" s="42">
        <v>1</v>
      </c>
      <c r="BU90" s="41">
        <v>0.375</v>
      </c>
      <c r="BV90" s="42">
        <v>1</v>
      </c>
      <c r="BW90" s="32"/>
      <c r="BX90" s="12"/>
      <c r="BY90" s="12"/>
      <c r="BZ90" s="12"/>
      <c r="CA90" s="31"/>
      <c r="CB90" s="9"/>
      <c r="CC90" s="11">
        <v>64</v>
      </c>
      <c r="CD90" s="12">
        <v>24</v>
      </c>
      <c r="CE90" s="12">
        <v>1</v>
      </c>
      <c r="CF90" s="50">
        <f t="shared" si="13"/>
        <v>0.375</v>
      </c>
      <c r="CG90" s="12">
        <v>1</v>
      </c>
      <c r="CH90" s="30">
        <f t="shared" si="7"/>
        <v>64</v>
      </c>
      <c r="CI90" s="30">
        <f t="shared" si="8"/>
        <v>24</v>
      </c>
      <c r="CJ90" s="30">
        <f t="shared" si="9"/>
        <v>1</v>
      </c>
      <c r="CK90" s="6">
        <f t="shared" si="10"/>
        <v>0.375</v>
      </c>
      <c r="CL90" s="5" t="str">
        <f t="shared" si="11"/>
        <v>OK</v>
      </c>
    </row>
    <row r="91" spans="1:90" ht="13.8">
      <c r="A91" s="38" t="s">
        <v>466</v>
      </c>
      <c r="B91" s="29" t="s">
        <v>599</v>
      </c>
      <c r="C91" s="38" t="str">
        <f t="shared" si="12"/>
        <v>CARL CREECH</v>
      </c>
      <c r="D91" s="42"/>
      <c r="E91" s="42"/>
      <c r="F91" s="42"/>
      <c r="G91" s="41"/>
      <c r="H91" s="42"/>
      <c r="I91" s="26"/>
      <c r="J91" s="45">
        <v>31</v>
      </c>
      <c r="K91" s="42">
        <v>11</v>
      </c>
      <c r="L91" s="42">
        <v>1</v>
      </c>
      <c r="M91" s="41">
        <v>0.35499999999999998</v>
      </c>
      <c r="N91" s="25"/>
      <c r="O91" s="45">
        <v>31</v>
      </c>
      <c r="P91" s="42">
        <v>11</v>
      </c>
      <c r="Q91" s="42">
        <v>1</v>
      </c>
      <c r="R91" s="41">
        <v>0.35483870967741937</v>
      </c>
      <c r="S91" s="42">
        <v>1</v>
      </c>
      <c r="T91" s="24"/>
      <c r="U91" s="45">
        <v>16</v>
      </c>
      <c r="V91" s="42">
        <v>5</v>
      </c>
      <c r="W91" s="42">
        <v>0</v>
      </c>
      <c r="X91" s="41">
        <v>0.313</v>
      </c>
      <c r="Y91" s="23"/>
      <c r="Z91" s="45">
        <v>47</v>
      </c>
      <c r="AA91" s="42">
        <v>16</v>
      </c>
      <c r="AB91" s="42">
        <v>1</v>
      </c>
      <c r="AC91" s="41">
        <v>0.34042553191489361</v>
      </c>
      <c r="AD91" s="42">
        <v>2</v>
      </c>
      <c r="AE91" s="22"/>
      <c r="AF91" s="45">
        <v>35</v>
      </c>
      <c r="AG91" s="42">
        <v>9</v>
      </c>
      <c r="AH91" s="42">
        <v>0</v>
      </c>
      <c r="AI91" s="41">
        <v>0.25700000000000001</v>
      </c>
      <c r="AJ91" s="21"/>
      <c r="AK91" s="45">
        <v>82</v>
      </c>
      <c r="AL91" s="42">
        <v>25</v>
      </c>
      <c r="AM91" s="42">
        <v>1</v>
      </c>
      <c r="AN91" s="41">
        <v>0.3048780487804878</v>
      </c>
      <c r="AO91" s="42">
        <v>3</v>
      </c>
      <c r="AP91" s="20"/>
      <c r="AQ91" s="45">
        <v>19</v>
      </c>
      <c r="AR91" s="42">
        <v>8</v>
      </c>
      <c r="AS91" s="42">
        <v>0</v>
      </c>
      <c r="AT91" s="41">
        <v>0.42099999999999999</v>
      </c>
      <c r="AU91" s="19"/>
      <c r="AV91" s="45">
        <v>101</v>
      </c>
      <c r="AW91" s="42">
        <v>33</v>
      </c>
      <c r="AX91" s="42">
        <v>1</v>
      </c>
      <c r="AY91" s="41">
        <v>0.32673267326732675</v>
      </c>
      <c r="AZ91" s="42">
        <v>4</v>
      </c>
      <c r="BA91" s="18"/>
      <c r="BB91" s="45">
        <v>15</v>
      </c>
      <c r="BC91" s="42">
        <v>6</v>
      </c>
      <c r="BD91" s="42">
        <v>0</v>
      </c>
      <c r="BE91" s="41">
        <v>0.4</v>
      </c>
      <c r="BF91" s="17"/>
      <c r="BG91" s="45">
        <v>116</v>
      </c>
      <c r="BH91" s="42">
        <v>39</v>
      </c>
      <c r="BI91" s="42">
        <v>1</v>
      </c>
      <c r="BJ91" s="41">
        <v>0.33620689655172414</v>
      </c>
      <c r="BK91" s="42">
        <v>5</v>
      </c>
      <c r="BL91" s="14"/>
      <c r="BM91" s="11">
        <v>15</v>
      </c>
      <c r="BN91" s="12">
        <v>10</v>
      </c>
      <c r="BO91" s="12">
        <v>1</v>
      </c>
      <c r="BP91" s="50">
        <v>0.66666666666666663</v>
      </c>
      <c r="BQ91" s="13"/>
      <c r="BR91" s="11">
        <v>131</v>
      </c>
      <c r="BS91" s="12">
        <v>49</v>
      </c>
      <c r="BT91" s="12">
        <v>2</v>
      </c>
      <c r="BU91" s="31">
        <v>0.37404580152671757</v>
      </c>
      <c r="BV91" s="12">
        <v>6</v>
      </c>
      <c r="BW91" s="32"/>
      <c r="BX91" s="12">
        <v>41</v>
      </c>
      <c r="BY91" s="12">
        <v>26</v>
      </c>
      <c r="BZ91" s="12">
        <v>0</v>
      </c>
      <c r="CA91" s="31">
        <v>0.63414634146341464</v>
      </c>
      <c r="CB91" s="44"/>
      <c r="CC91" s="11">
        <v>172</v>
      </c>
      <c r="CD91" s="12">
        <v>75</v>
      </c>
      <c r="CE91" s="12">
        <v>2</v>
      </c>
      <c r="CF91" s="50">
        <f t="shared" si="13"/>
        <v>0.43604651162790697</v>
      </c>
      <c r="CG91" s="12">
        <v>7</v>
      </c>
      <c r="CH91" s="30">
        <f t="shared" si="7"/>
        <v>172</v>
      </c>
      <c r="CI91" s="30">
        <f t="shared" si="8"/>
        <v>75</v>
      </c>
      <c r="CJ91" s="30">
        <f t="shared" si="9"/>
        <v>2</v>
      </c>
      <c r="CK91" s="6">
        <f t="shared" si="10"/>
        <v>0.43604651162790697</v>
      </c>
      <c r="CL91" s="5" t="str">
        <f t="shared" si="11"/>
        <v>OK</v>
      </c>
    </row>
    <row r="92" spans="1:90" ht="13.8">
      <c r="A92" s="38" t="s">
        <v>598</v>
      </c>
      <c r="B92" s="29" t="s">
        <v>597</v>
      </c>
      <c r="C92" s="38" t="str">
        <f t="shared" si="12"/>
        <v>CLAY CULVER</v>
      </c>
      <c r="D92" s="42"/>
      <c r="E92" s="42"/>
      <c r="F92" s="42"/>
      <c r="G92" s="41"/>
      <c r="H92" s="42"/>
      <c r="I92" s="26"/>
      <c r="J92" s="45"/>
      <c r="K92" s="42"/>
      <c r="L92" s="42"/>
      <c r="M92" s="41"/>
      <c r="N92" s="25"/>
      <c r="O92" s="45"/>
      <c r="P92" s="42"/>
      <c r="Q92" s="42"/>
      <c r="R92" s="41"/>
      <c r="S92" s="42"/>
      <c r="T92" s="24"/>
      <c r="U92" s="45"/>
      <c r="V92" s="42"/>
      <c r="W92" s="42"/>
      <c r="X92" s="41"/>
      <c r="Y92" s="23"/>
      <c r="Z92" s="45"/>
      <c r="AA92" s="42"/>
      <c r="AB92" s="42"/>
      <c r="AC92" s="41"/>
      <c r="AD92" s="42"/>
      <c r="AE92" s="22"/>
      <c r="AF92" s="45"/>
      <c r="AG92" s="42"/>
      <c r="AH92" s="42"/>
      <c r="AI92" s="41"/>
      <c r="AJ92" s="21"/>
      <c r="AK92" s="45"/>
      <c r="AL92" s="42"/>
      <c r="AM92" s="42"/>
      <c r="AN92" s="41"/>
      <c r="AO92" s="42"/>
      <c r="AP92" s="20"/>
      <c r="AQ92" s="45">
        <v>36</v>
      </c>
      <c r="AR92" s="42">
        <v>19</v>
      </c>
      <c r="AS92" s="42">
        <v>0</v>
      </c>
      <c r="AT92" s="41">
        <v>0.52777777777777779</v>
      </c>
      <c r="AU92" s="19"/>
      <c r="AV92" s="45">
        <v>36</v>
      </c>
      <c r="AW92" s="42">
        <v>19</v>
      </c>
      <c r="AX92" s="42">
        <v>0</v>
      </c>
      <c r="AY92" s="41">
        <v>0.52777777777777779</v>
      </c>
      <c r="AZ92" s="42">
        <v>1</v>
      </c>
      <c r="BA92" s="18"/>
      <c r="BB92" s="45">
        <v>32</v>
      </c>
      <c r="BC92" s="42">
        <v>15</v>
      </c>
      <c r="BD92" s="42">
        <v>0</v>
      </c>
      <c r="BE92" s="41">
        <v>0.46875</v>
      </c>
      <c r="BF92" s="17"/>
      <c r="BG92" s="45">
        <v>68</v>
      </c>
      <c r="BH92" s="42">
        <v>34</v>
      </c>
      <c r="BI92" s="42">
        <v>0</v>
      </c>
      <c r="BJ92" s="41">
        <v>0.5</v>
      </c>
      <c r="BK92" s="42">
        <v>2</v>
      </c>
      <c r="BL92" s="14"/>
      <c r="BM92" s="11"/>
      <c r="BN92" s="12"/>
      <c r="BO92" s="12"/>
      <c r="BQ92" s="13"/>
      <c r="BR92" s="45">
        <v>68</v>
      </c>
      <c r="BS92" s="42">
        <v>34</v>
      </c>
      <c r="BT92" s="42">
        <v>0</v>
      </c>
      <c r="BU92" s="41">
        <v>0.5</v>
      </c>
      <c r="BV92" s="42">
        <v>2</v>
      </c>
      <c r="BW92" s="32"/>
      <c r="BX92" s="12"/>
      <c r="BY92" s="12"/>
      <c r="BZ92" s="12"/>
      <c r="CA92" s="31"/>
      <c r="CB92" s="9"/>
      <c r="CC92" s="11">
        <v>68</v>
      </c>
      <c r="CD92" s="12">
        <v>34</v>
      </c>
      <c r="CE92" s="12">
        <v>0</v>
      </c>
      <c r="CF92" s="50">
        <f t="shared" si="13"/>
        <v>0.5</v>
      </c>
      <c r="CG92" s="12">
        <v>2</v>
      </c>
      <c r="CH92" s="30">
        <f t="shared" si="7"/>
        <v>68</v>
      </c>
      <c r="CI92" s="30">
        <f t="shared" si="8"/>
        <v>34</v>
      </c>
      <c r="CJ92" s="30">
        <f t="shared" si="9"/>
        <v>0</v>
      </c>
      <c r="CK92" s="6">
        <f t="shared" si="10"/>
        <v>0.5</v>
      </c>
      <c r="CL92" s="5" t="str">
        <f t="shared" si="11"/>
        <v>OK</v>
      </c>
    </row>
    <row r="93" spans="1:90" ht="13.8">
      <c r="A93" s="38" t="s">
        <v>420</v>
      </c>
      <c r="B93" s="29" t="s">
        <v>596</v>
      </c>
      <c r="C93" s="38" t="str">
        <f t="shared" si="12"/>
        <v>MATT CUMMINS</v>
      </c>
      <c r="D93" s="42"/>
      <c r="E93" s="42"/>
      <c r="F93" s="42"/>
      <c r="G93" s="41"/>
      <c r="H93" s="42"/>
      <c r="I93" s="26"/>
      <c r="J93" s="45"/>
      <c r="K93" s="42"/>
      <c r="L93" s="42"/>
      <c r="M93" s="41"/>
      <c r="N93" s="25"/>
      <c r="O93" s="45"/>
      <c r="P93" s="42"/>
      <c r="Q93" s="42"/>
      <c r="R93" s="41"/>
      <c r="S93" s="42"/>
      <c r="T93" s="24"/>
      <c r="U93" s="45"/>
      <c r="V93" s="42"/>
      <c r="W93" s="42"/>
      <c r="X93" s="41"/>
      <c r="Y93" s="23"/>
      <c r="Z93" s="45"/>
      <c r="AA93" s="42"/>
      <c r="AB93" s="42"/>
      <c r="AC93" s="41"/>
      <c r="AD93" s="42"/>
      <c r="AE93" s="22"/>
      <c r="AF93" s="45">
        <v>46</v>
      </c>
      <c r="AG93" s="42">
        <v>22</v>
      </c>
      <c r="AH93" s="42">
        <v>0</v>
      </c>
      <c r="AI93" s="41">
        <v>0.47799999999999998</v>
      </c>
      <c r="AJ93" s="21"/>
      <c r="AK93" s="45">
        <v>46</v>
      </c>
      <c r="AL93" s="42">
        <v>22</v>
      </c>
      <c r="AM93" s="42">
        <v>0</v>
      </c>
      <c r="AN93" s="41">
        <v>0.47826086956521741</v>
      </c>
      <c r="AO93" s="42">
        <v>1</v>
      </c>
      <c r="AP93" s="20"/>
      <c r="AQ93" s="45">
        <v>79</v>
      </c>
      <c r="AR93" s="42">
        <v>47</v>
      </c>
      <c r="AS93" s="42">
        <v>15</v>
      </c>
      <c r="AT93" s="41">
        <v>0.59493670886075944</v>
      </c>
      <c r="AU93" s="19"/>
      <c r="AV93" s="45">
        <v>125</v>
      </c>
      <c r="AW93" s="42">
        <v>69</v>
      </c>
      <c r="AX93" s="42">
        <v>15</v>
      </c>
      <c r="AY93" s="41">
        <v>0.55200000000000005</v>
      </c>
      <c r="AZ93" s="42">
        <v>2</v>
      </c>
      <c r="BA93" s="18"/>
      <c r="BB93" s="45">
        <v>74</v>
      </c>
      <c r="BC93" s="42">
        <v>45</v>
      </c>
      <c r="BD93" s="42">
        <v>7</v>
      </c>
      <c r="BE93" s="41">
        <v>0.60810810810810811</v>
      </c>
      <c r="BF93" s="17"/>
      <c r="BG93" s="45">
        <v>199</v>
      </c>
      <c r="BH93" s="42">
        <v>114</v>
      </c>
      <c r="BI93" s="42">
        <v>22</v>
      </c>
      <c r="BJ93" s="41">
        <v>0.57286432160804024</v>
      </c>
      <c r="BK93" s="42">
        <v>3</v>
      </c>
      <c r="BL93" s="14"/>
      <c r="BM93" s="11">
        <v>51</v>
      </c>
      <c r="BN93" s="12">
        <v>29</v>
      </c>
      <c r="BO93" s="12">
        <v>8</v>
      </c>
      <c r="BP93" s="50">
        <v>0.56862745098039214</v>
      </c>
      <c r="BQ93" s="13"/>
      <c r="BR93" s="11">
        <v>250</v>
      </c>
      <c r="BS93" s="12">
        <v>143</v>
      </c>
      <c r="BT93" s="12">
        <v>30</v>
      </c>
      <c r="BU93" s="31">
        <v>0.57199999999999995</v>
      </c>
      <c r="BV93" s="12">
        <v>4</v>
      </c>
      <c r="BW93" s="32"/>
      <c r="BX93" s="12">
        <v>63</v>
      </c>
      <c r="BY93" s="12">
        <v>36</v>
      </c>
      <c r="BZ93" s="12">
        <v>8</v>
      </c>
      <c r="CA93" s="31">
        <v>0.5714285714285714</v>
      </c>
      <c r="CB93" s="44"/>
      <c r="CC93" s="11">
        <v>313</v>
      </c>
      <c r="CD93" s="12">
        <v>179</v>
      </c>
      <c r="CE93" s="12">
        <v>38</v>
      </c>
      <c r="CF93" s="50">
        <f t="shared" si="13"/>
        <v>0.5718849840255591</v>
      </c>
      <c r="CG93" s="12">
        <v>5</v>
      </c>
      <c r="CH93" s="30">
        <f t="shared" si="7"/>
        <v>313</v>
      </c>
      <c r="CI93" s="30">
        <f t="shared" si="8"/>
        <v>179</v>
      </c>
      <c r="CJ93" s="30">
        <f t="shared" si="9"/>
        <v>38</v>
      </c>
      <c r="CK93" s="6">
        <f t="shared" si="10"/>
        <v>0.5718849840255591</v>
      </c>
      <c r="CL93" s="5" t="str">
        <f t="shared" si="11"/>
        <v>OK</v>
      </c>
    </row>
    <row r="94" spans="1:90" ht="13.8">
      <c r="A94" s="38" t="s">
        <v>595</v>
      </c>
      <c r="B94" s="28" t="s">
        <v>594</v>
      </c>
      <c r="C94" s="38" t="str">
        <f t="shared" si="12"/>
        <v>RODD CUNNINGHAM</v>
      </c>
      <c r="D94" s="45"/>
      <c r="E94" s="42"/>
      <c r="F94" s="42"/>
      <c r="G94" s="41"/>
      <c r="H94" s="42"/>
      <c r="I94" s="26"/>
      <c r="N94" s="25"/>
      <c r="T94" s="24"/>
      <c r="Y94" s="23"/>
      <c r="AE94" s="22"/>
      <c r="AJ94" s="21"/>
      <c r="AP94" s="20"/>
      <c r="AU94" s="19"/>
      <c r="BA94" s="18"/>
      <c r="BF94" s="17"/>
      <c r="BL94" s="14"/>
      <c r="BM94" s="11">
        <v>48</v>
      </c>
      <c r="BN94" s="12">
        <v>26</v>
      </c>
      <c r="BO94" s="12">
        <v>1</v>
      </c>
      <c r="BP94" s="53">
        <v>0.54166666666666663</v>
      </c>
      <c r="BQ94" s="13"/>
      <c r="BR94" s="11">
        <v>48</v>
      </c>
      <c r="BS94" s="12">
        <v>26</v>
      </c>
      <c r="BT94" s="12">
        <v>1</v>
      </c>
      <c r="BU94" s="53">
        <v>0.54166666666666663</v>
      </c>
      <c r="BV94" s="11">
        <v>1</v>
      </c>
      <c r="BW94" s="32"/>
      <c r="BX94" s="12">
        <v>57</v>
      </c>
      <c r="BY94" s="12">
        <v>35</v>
      </c>
      <c r="BZ94" s="12">
        <v>1</v>
      </c>
      <c r="CA94" s="31">
        <v>0.61403508771929827</v>
      </c>
      <c r="CB94" s="44"/>
      <c r="CC94" s="11">
        <v>105</v>
      </c>
      <c r="CD94" s="12">
        <v>61</v>
      </c>
      <c r="CE94" s="12">
        <v>2</v>
      </c>
      <c r="CF94" s="50">
        <f t="shared" si="13"/>
        <v>0.580952380952381</v>
      </c>
      <c r="CG94" s="12">
        <v>2</v>
      </c>
      <c r="CH94" s="30">
        <f t="shared" si="7"/>
        <v>105</v>
      </c>
      <c r="CI94" s="30">
        <f t="shared" si="8"/>
        <v>61</v>
      </c>
      <c r="CJ94" s="30">
        <f t="shared" si="9"/>
        <v>2</v>
      </c>
      <c r="CK94" s="6">
        <f t="shared" si="10"/>
        <v>0.580952380952381</v>
      </c>
      <c r="CL94" s="5" t="str">
        <f t="shared" si="11"/>
        <v>OK</v>
      </c>
    </row>
    <row r="95" spans="1:90" ht="13.8">
      <c r="A95" s="38" t="s">
        <v>427</v>
      </c>
      <c r="B95" s="39" t="s">
        <v>593</v>
      </c>
      <c r="C95" s="38" t="str">
        <f t="shared" si="12"/>
        <v>BRIAN CUSTER</v>
      </c>
      <c r="D95" s="42"/>
      <c r="E95" s="42"/>
      <c r="F95" s="42"/>
      <c r="G95" s="41"/>
      <c r="H95" s="42"/>
      <c r="I95" s="26"/>
      <c r="J95" s="35"/>
      <c r="K95" s="33"/>
      <c r="L95" s="33"/>
      <c r="M95" s="34"/>
      <c r="N95" s="25"/>
      <c r="O95" s="35"/>
      <c r="P95" s="33"/>
      <c r="Q95" s="33"/>
      <c r="R95" s="34"/>
      <c r="S95" s="33"/>
      <c r="T95" s="24"/>
      <c r="U95" s="35"/>
      <c r="V95" s="33"/>
      <c r="W95" s="33"/>
      <c r="X95" s="34"/>
      <c r="Y95" s="23"/>
      <c r="Z95" s="35"/>
      <c r="AA95" s="33"/>
      <c r="AB95" s="33"/>
      <c r="AC95" s="34"/>
      <c r="AD95" s="33"/>
      <c r="AE95" s="22"/>
      <c r="AF95" s="35"/>
      <c r="AG95" s="33"/>
      <c r="AH95" s="33"/>
      <c r="AI95" s="34"/>
      <c r="AJ95" s="21"/>
      <c r="AK95" s="35"/>
      <c r="AL95" s="33"/>
      <c r="AM95" s="33"/>
      <c r="AN95" s="34"/>
      <c r="AO95" s="33"/>
      <c r="AP95" s="20"/>
      <c r="AQ95" s="35">
        <v>44</v>
      </c>
      <c r="AR95" s="33">
        <v>23</v>
      </c>
      <c r="AS95" s="33">
        <v>4</v>
      </c>
      <c r="AT95" s="34">
        <v>0.52300000000000002</v>
      </c>
      <c r="AU95" s="19"/>
      <c r="AV95" s="35">
        <v>44</v>
      </c>
      <c r="AW95" s="33">
        <v>23</v>
      </c>
      <c r="AX95" s="33">
        <v>4</v>
      </c>
      <c r="AY95" s="34">
        <v>0.52272727272727271</v>
      </c>
      <c r="AZ95" s="33">
        <v>1</v>
      </c>
      <c r="BA95" s="18"/>
      <c r="BB95" s="35"/>
      <c r="BC95" s="33"/>
      <c r="BD95" s="33"/>
      <c r="BE95" s="34"/>
      <c r="BF95" s="17"/>
      <c r="BG95" s="35">
        <v>44</v>
      </c>
      <c r="BH95" s="33">
        <v>23</v>
      </c>
      <c r="BI95" s="33">
        <v>4</v>
      </c>
      <c r="BJ95" s="34">
        <v>0.52272727272727271</v>
      </c>
      <c r="BK95" s="33">
        <v>1</v>
      </c>
      <c r="BL95" s="14"/>
      <c r="BM95" s="11"/>
      <c r="BN95" s="12"/>
      <c r="BO95" s="12"/>
      <c r="BQ95" s="13"/>
      <c r="BR95" s="45">
        <v>44</v>
      </c>
      <c r="BS95" s="42">
        <v>23</v>
      </c>
      <c r="BT95" s="42">
        <v>4</v>
      </c>
      <c r="BU95" s="34">
        <v>0.52272727272727271</v>
      </c>
      <c r="BV95" s="42">
        <v>1</v>
      </c>
      <c r="BW95" s="32"/>
      <c r="BX95" s="12"/>
      <c r="BY95" s="12"/>
      <c r="BZ95" s="12"/>
      <c r="CA95" s="31"/>
      <c r="CB95" s="9"/>
      <c r="CC95" s="11">
        <v>44</v>
      </c>
      <c r="CD95" s="12">
        <v>23</v>
      </c>
      <c r="CE95" s="12">
        <v>4</v>
      </c>
      <c r="CF95" s="50">
        <f t="shared" si="13"/>
        <v>0.52272727272727271</v>
      </c>
      <c r="CG95" s="12">
        <v>1</v>
      </c>
      <c r="CH95" s="30">
        <f t="shared" si="7"/>
        <v>44</v>
      </c>
      <c r="CI95" s="30">
        <f t="shared" si="8"/>
        <v>23</v>
      </c>
      <c r="CJ95" s="30">
        <f t="shared" si="9"/>
        <v>4</v>
      </c>
      <c r="CK95" s="6">
        <f t="shared" si="10"/>
        <v>0.52272727272727271</v>
      </c>
      <c r="CL95" s="5" t="str">
        <f t="shared" si="11"/>
        <v>OK</v>
      </c>
    </row>
    <row r="96" spans="1:90" ht="13.8">
      <c r="A96" s="38" t="s">
        <v>354</v>
      </c>
      <c r="B96" s="28" t="s">
        <v>592</v>
      </c>
      <c r="C96" s="38" t="str">
        <f t="shared" si="12"/>
        <v>KEVIN CYNOWA</v>
      </c>
      <c r="D96" s="45"/>
      <c r="E96" s="42"/>
      <c r="F96" s="42"/>
      <c r="G96" s="41"/>
      <c r="H96" s="42"/>
      <c r="I96" s="26"/>
      <c r="N96" s="25"/>
      <c r="T96" s="24"/>
      <c r="Y96" s="23"/>
      <c r="AE96" s="22"/>
      <c r="AJ96" s="21"/>
      <c r="AP96" s="20"/>
      <c r="AU96" s="19"/>
      <c r="BA96" s="18"/>
      <c r="BF96" s="17"/>
      <c r="BL96" s="14"/>
      <c r="BQ96" s="13"/>
      <c r="BW96" s="43"/>
      <c r="BX96" s="12">
        <v>44</v>
      </c>
      <c r="BY96" s="12">
        <v>17</v>
      </c>
      <c r="BZ96" s="12">
        <v>1</v>
      </c>
      <c r="CA96" s="31">
        <v>0.38636363636363635</v>
      </c>
      <c r="CB96" s="44"/>
      <c r="CC96" s="11">
        <v>44</v>
      </c>
      <c r="CD96" s="12">
        <v>17</v>
      </c>
      <c r="CE96" s="12">
        <v>1</v>
      </c>
      <c r="CF96" s="50">
        <f t="shared" si="13"/>
        <v>0.38636363636363635</v>
      </c>
      <c r="CG96" s="12">
        <v>1</v>
      </c>
      <c r="CH96" s="30">
        <f t="shared" si="7"/>
        <v>44</v>
      </c>
      <c r="CI96" s="30">
        <f t="shared" si="8"/>
        <v>17</v>
      </c>
      <c r="CJ96" s="30">
        <f t="shared" si="9"/>
        <v>1</v>
      </c>
      <c r="CK96" s="6">
        <f t="shared" si="10"/>
        <v>0.38636363636363635</v>
      </c>
      <c r="CL96" s="5" t="str">
        <f t="shared" si="11"/>
        <v>OK</v>
      </c>
    </row>
    <row r="97" spans="1:90" ht="13.8">
      <c r="A97" s="38" t="s">
        <v>272</v>
      </c>
      <c r="B97" s="39" t="s">
        <v>592</v>
      </c>
      <c r="C97" s="38" t="str">
        <f t="shared" si="12"/>
        <v>MARK CYNOWA</v>
      </c>
      <c r="D97" s="42"/>
      <c r="E97" s="42"/>
      <c r="F97" s="42"/>
      <c r="G97" s="41"/>
      <c r="H97" s="42"/>
      <c r="I97" s="26"/>
      <c r="J97" s="35"/>
      <c r="K97" s="33"/>
      <c r="L97" s="33"/>
      <c r="M97" s="34"/>
      <c r="N97" s="25"/>
      <c r="O97" s="35"/>
      <c r="P97" s="33"/>
      <c r="Q97" s="33"/>
      <c r="R97" s="34"/>
      <c r="S97" s="33"/>
      <c r="T97" s="24"/>
      <c r="U97" s="35"/>
      <c r="V97" s="33"/>
      <c r="W97" s="33"/>
      <c r="X97" s="34"/>
      <c r="Y97" s="23"/>
      <c r="Z97" s="35"/>
      <c r="AA97" s="33"/>
      <c r="AB97" s="33"/>
      <c r="AC97" s="34"/>
      <c r="AD97" s="33"/>
      <c r="AE97" s="22"/>
      <c r="AF97" s="35">
        <v>53</v>
      </c>
      <c r="AG97" s="33">
        <v>20</v>
      </c>
      <c r="AH97" s="33">
        <v>0</v>
      </c>
      <c r="AI97" s="34">
        <v>0.377</v>
      </c>
      <c r="AJ97" s="21"/>
      <c r="AK97" s="35">
        <v>53</v>
      </c>
      <c r="AL97" s="33">
        <v>20</v>
      </c>
      <c r="AM97" s="33">
        <v>0</v>
      </c>
      <c r="AN97" s="34">
        <v>0.37735849056603776</v>
      </c>
      <c r="AO97" s="33">
        <v>1</v>
      </c>
      <c r="AP97" s="20"/>
      <c r="AQ97" s="35">
        <v>30</v>
      </c>
      <c r="AR97" s="33">
        <v>18</v>
      </c>
      <c r="AS97" s="33">
        <v>0</v>
      </c>
      <c r="AT97" s="34">
        <v>0.6</v>
      </c>
      <c r="AU97" s="19"/>
      <c r="AV97" s="35">
        <v>83</v>
      </c>
      <c r="AW97" s="33">
        <v>38</v>
      </c>
      <c r="AX97" s="33">
        <v>0</v>
      </c>
      <c r="AY97" s="34">
        <v>0.45783132530120479</v>
      </c>
      <c r="AZ97" s="33">
        <v>2</v>
      </c>
      <c r="BA97" s="18"/>
      <c r="BB97" s="35">
        <v>42</v>
      </c>
      <c r="BC97" s="33">
        <v>20</v>
      </c>
      <c r="BD97" s="33">
        <v>0</v>
      </c>
      <c r="BE97" s="34">
        <v>0.47619047619047616</v>
      </c>
      <c r="BF97" s="17"/>
      <c r="BG97" s="35">
        <v>125</v>
      </c>
      <c r="BH97" s="33">
        <v>58</v>
      </c>
      <c r="BI97" s="33">
        <v>0</v>
      </c>
      <c r="BJ97" s="34">
        <v>0.46400000000000002</v>
      </c>
      <c r="BK97" s="33">
        <v>3</v>
      </c>
      <c r="BL97" s="14"/>
      <c r="BM97" s="37">
        <v>21</v>
      </c>
      <c r="BN97" s="36">
        <v>11</v>
      </c>
      <c r="BO97" s="36">
        <v>0</v>
      </c>
      <c r="BP97" s="31">
        <v>0.52380952380952384</v>
      </c>
      <c r="BQ97" s="13"/>
      <c r="BR97" s="37">
        <v>146</v>
      </c>
      <c r="BS97" s="36">
        <v>69</v>
      </c>
      <c r="BT97" s="36">
        <v>0</v>
      </c>
      <c r="BU97" s="53">
        <v>0.4726027397260274</v>
      </c>
      <c r="BV97" s="37">
        <v>4</v>
      </c>
      <c r="BW97" s="32"/>
      <c r="BX97" s="12">
        <v>29</v>
      </c>
      <c r="BY97" s="12">
        <v>13</v>
      </c>
      <c r="BZ97" s="12">
        <v>0</v>
      </c>
      <c r="CA97" s="31">
        <v>0.44827586206896552</v>
      </c>
      <c r="CB97" s="44"/>
      <c r="CC97" s="11">
        <v>175</v>
      </c>
      <c r="CD97" s="12">
        <v>82</v>
      </c>
      <c r="CE97" s="12">
        <v>0</v>
      </c>
      <c r="CF97" s="50">
        <f t="shared" si="13"/>
        <v>0.46857142857142858</v>
      </c>
      <c r="CG97" s="12">
        <v>5</v>
      </c>
      <c r="CH97" s="30">
        <f t="shared" si="7"/>
        <v>175</v>
      </c>
      <c r="CI97" s="30">
        <f t="shared" si="8"/>
        <v>82</v>
      </c>
      <c r="CJ97" s="30">
        <f t="shared" si="9"/>
        <v>0</v>
      </c>
      <c r="CK97" s="6">
        <f t="shared" si="10"/>
        <v>0.46857142857142858</v>
      </c>
      <c r="CL97" s="5" t="str">
        <f t="shared" si="11"/>
        <v>OK</v>
      </c>
    </row>
    <row r="98" spans="1:90" ht="13.8">
      <c r="A98" s="38" t="s">
        <v>319</v>
      </c>
      <c r="B98" s="29" t="s">
        <v>591</v>
      </c>
      <c r="C98" s="38" t="str">
        <f t="shared" si="12"/>
        <v>JAY DAIGLE</v>
      </c>
      <c r="D98" s="42"/>
      <c r="E98" s="42"/>
      <c r="F98" s="42"/>
      <c r="G98" s="41"/>
      <c r="H98" s="42"/>
      <c r="I98" s="26"/>
      <c r="J98" s="45"/>
      <c r="K98" s="42"/>
      <c r="L98" s="42"/>
      <c r="M98" s="41"/>
      <c r="N98" s="25"/>
      <c r="O98" s="45"/>
      <c r="P98" s="42"/>
      <c r="Q98" s="42"/>
      <c r="R98" s="41"/>
      <c r="S98" s="42"/>
      <c r="T98" s="24"/>
      <c r="U98" s="45"/>
      <c r="V98" s="42"/>
      <c r="W98" s="42"/>
      <c r="X98" s="41"/>
      <c r="Y98" s="23"/>
      <c r="Z98" s="45"/>
      <c r="AA98" s="42"/>
      <c r="AB98" s="42"/>
      <c r="AC98" s="41"/>
      <c r="AD98" s="42"/>
      <c r="AE98" s="22"/>
      <c r="AF98" s="45">
        <v>20</v>
      </c>
      <c r="AG98" s="42">
        <v>8</v>
      </c>
      <c r="AH98" s="42">
        <v>0</v>
      </c>
      <c r="AI98" s="41">
        <v>0.4</v>
      </c>
      <c r="AJ98" s="21"/>
      <c r="AK98" s="45">
        <v>20</v>
      </c>
      <c r="AL98" s="42">
        <v>8</v>
      </c>
      <c r="AM98" s="42">
        <v>0</v>
      </c>
      <c r="AN98" s="41">
        <v>0.4</v>
      </c>
      <c r="AO98" s="42">
        <v>1</v>
      </c>
      <c r="AP98" s="20"/>
      <c r="AQ98" s="45"/>
      <c r="AR98" s="42"/>
      <c r="AS98" s="42"/>
      <c r="AT98" s="41"/>
      <c r="AU98" s="19"/>
      <c r="AV98" s="45">
        <v>20</v>
      </c>
      <c r="AW98" s="42">
        <v>8</v>
      </c>
      <c r="AX98" s="42">
        <v>0</v>
      </c>
      <c r="AY98" s="41">
        <v>0.4</v>
      </c>
      <c r="AZ98" s="42">
        <v>1</v>
      </c>
      <c r="BA98" s="18"/>
      <c r="BB98" s="45"/>
      <c r="BC98" s="42"/>
      <c r="BD98" s="42"/>
      <c r="BE98" s="41"/>
      <c r="BF98" s="17"/>
      <c r="BG98" s="45">
        <v>20</v>
      </c>
      <c r="BH98" s="42">
        <v>8</v>
      </c>
      <c r="BI98" s="42">
        <v>0</v>
      </c>
      <c r="BJ98" s="41">
        <v>0.4</v>
      </c>
      <c r="BK98" s="42">
        <v>1</v>
      </c>
      <c r="BL98" s="14"/>
      <c r="BM98" s="11"/>
      <c r="BN98" s="12"/>
      <c r="BO98" s="12"/>
      <c r="BQ98" s="13"/>
      <c r="BR98" s="45">
        <v>20</v>
      </c>
      <c r="BS98" s="42">
        <v>8</v>
      </c>
      <c r="BT98" s="42">
        <v>0</v>
      </c>
      <c r="BU98" s="34">
        <v>0.4</v>
      </c>
      <c r="BV98" s="42">
        <v>1</v>
      </c>
      <c r="BW98" s="32"/>
      <c r="BX98" s="12"/>
      <c r="BY98" s="12"/>
      <c r="BZ98" s="12"/>
      <c r="CA98" s="31"/>
      <c r="CB98" s="9"/>
      <c r="CC98" s="11">
        <v>20</v>
      </c>
      <c r="CD98" s="12">
        <v>8</v>
      </c>
      <c r="CE98" s="12">
        <v>0</v>
      </c>
      <c r="CF98" s="50">
        <f t="shared" si="13"/>
        <v>0.4</v>
      </c>
      <c r="CG98" s="12">
        <v>1</v>
      </c>
      <c r="CH98" s="30">
        <f t="shared" si="7"/>
        <v>20</v>
      </c>
      <c r="CI98" s="30">
        <f t="shared" si="8"/>
        <v>8</v>
      </c>
      <c r="CJ98" s="30">
        <f t="shared" si="9"/>
        <v>0</v>
      </c>
      <c r="CK98" s="6">
        <f t="shared" si="10"/>
        <v>0.4</v>
      </c>
      <c r="CL98" s="5" t="str">
        <f t="shared" si="11"/>
        <v>OK</v>
      </c>
    </row>
    <row r="99" spans="1:90" ht="13.8">
      <c r="A99" s="38" t="s">
        <v>349</v>
      </c>
      <c r="B99" s="29" t="s">
        <v>591</v>
      </c>
      <c r="C99" s="38" t="str">
        <f t="shared" si="12"/>
        <v>MIKE DAIGLE</v>
      </c>
      <c r="D99" s="11">
        <v>872</v>
      </c>
      <c r="E99" s="12">
        <v>474</v>
      </c>
      <c r="F99" s="12">
        <v>37</v>
      </c>
      <c r="G99" s="50">
        <f>E99/D99</f>
        <v>0.54357798165137616</v>
      </c>
      <c r="H99" s="12">
        <v>16</v>
      </c>
      <c r="I99" s="26"/>
      <c r="J99" s="45"/>
      <c r="K99" s="42"/>
      <c r="L99" s="42"/>
      <c r="M99" s="41"/>
      <c r="N99" s="25"/>
      <c r="O99" s="45"/>
      <c r="P99" s="42"/>
      <c r="Q99" s="42"/>
      <c r="R99" s="41"/>
      <c r="S99" s="42"/>
      <c r="T99" s="24"/>
      <c r="U99" s="45"/>
      <c r="V99" s="42"/>
      <c r="W99" s="42"/>
      <c r="X99" s="41"/>
      <c r="Y99" s="23"/>
      <c r="Z99" s="45"/>
      <c r="AA99" s="42"/>
      <c r="AB99" s="42"/>
      <c r="AC99" s="41"/>
      <c r="AD99" s="42"/>
      <c r="AE99" s="22"/>
      <c r="AF99" s="45"/>
      <c r="AG99" s="42"/>
      <c r="AH99" s="42"/>
      <c r="AI99" s="41"/>
      <c r="AJ99" s="21"/>
      <c r="AK99" s="45"/>
      <c r="AL99" s="42"/>
      <c r="AM99" s="42"/>
      <c r="AN99" s="41"/>
      <c r="AO99" s="42"/>
      <c r="AP99" s="20"/>
      <c r="AQ99" s="45"/>
      <c r="AR99" s="42"/>
      <c r="AS99" s="42"/>
      <c r="AT99" s="41"/>
      <c r="AU99" s="19"/>
      <c r="AV99" s="45" t="s">
        <v>280</v>
      </c>
      <c r="AW99" s="42" t="s">
        <v>280</v>
      </c>
      <c r="AX99" s="42">
        <v>37</v>
      </c>
      <c r="AY99" s="41" t="s">
        <v>280</v>
      </c>
      <c r="AZ99" s="42">
        <v>16</v>
      </c>
      <c r="BA99" s="18"/>
      <c r="BB99" s="45"/>
      <c r="BC99" s="42"/>
      <c r="BD99" s="42"/>
      <c r="BE99" s="41"/>
      <c r="BF99" s="17"/>
      <c r="BG99" s="45">
        <v>872</v>
      </c>
      <c r="BH99" s="42">
        <v>474</v>
      </c>
      <c r="BI99" s="42">
        <v>37</v>
      </c>
      <c r="BJ99" s="41">
        <v>0.54300000000000004</v>
      </c>
      <c r="BK99" s="42">
        <v>16</v>
      </c>
      <c r="BL99" s="14"/>
      <c r="BM99" s="11"/>
      <c r="BN99" s="12"/>
      <c r="BO99" s="12"/>
      <c r="BQ99" s="13"/>
      <c r="BR99" s="45">
        <v>872</v>
      </c>
      <c r="BS99" s="42">
        <v>474</v>
      </c>
      <c r="BT99" s="42">
        <v>37</v>
      </c>
      <c r="BU99" s="41">
        <v>0.54300000000000004</v>
      </c>
      <c r="BV99" s="42">
        <v>16</v>
      </c>
      <c r="BW99" s="32"/>
      <c r="BX99" s="12"/>
      <c r="BY99" s="12"/>
      <c r="BZ99" s="12"/>
      <c r="CA99" s="31"/>
      <c r="CB99" s="9"/>
      <c r="CC99" s="11">
        <v>872</v>
      </c>
      <c r="CD99" s="12">
        <v>474</v>
      </c>
      <c r="CE99" s="12">
        <v>37</v>
      </c>
      <c r="CF99" s="50">
        <f t="shared" si="13"/>
        <v>0.54357798165137616</v>
      </c>
      <c r="CG99" s="12">
        <v>16</v>
      </c>
      <c r="CH99" s="30">
        <f t="shared" si="7"/>
        <v>872</v>
      </c>
      <c r="CI99" s="30">
        <f t="shared" si="8"/>
        <v>474</v>
      </c>
      <c r="CJ99" s="30">
        <f t="shared" si="9"/>
        <v>37</v>
      </c>
      <c r="CK99" s="6">
        <f t="shared" si="10"/>
        <v>0.54357798165137616</v>
      </c>
      <c r="CL99" s="5" t="str">
        <f t="shared" si="11"/>
        <v>OK</v>
      </c>
    </row>
    <row r="100" spans="1:90" ht="13.8">
      <c r="A100" s="38" t="s">
        <v>285</v>
      </c>
      <c r="B100" s="29" t="s">
        <v>591</v>
      </c>
      <c r="C100" s="38" t="str">
        <f t="shared" si="12"/>
        <v>TIM DAIGLE</v>
      </c>
      <c r="D100" s="42">
        <v>1355</v>
      </c>
      <c r="E100" s="42">
        <v>709</v>
      </c>
      <c r="F100" s="42">
        <v>29</v>
      </c>
      <c r="G100" s="41">
        <v>0.52324723247232474</v>
      </c>
      <c r="H100" s="42">
        <v>25</v>
      </c>
      <c r="I100" s="26"/>
      <c r="J100" s="45">
        <v>56</v>
      </c>
      <c r="K100" s="42">
        <v>30</v>
      </c>
      <c r="L100" s="42">
        <v>0</v>
      </c>
      <c r="M100" s="41">
        <v>0.53600000000000003</v>
      </c>
      <c r="N100" s="25"/>
      <c r="O100" s="45">
        <v>1411</v>
      </c>
      <c r="P100" s="42">
        <v>739</v>
      </c>
      <c r="Q100" s="42">
        <v>29</v>
      </c>
      <c r="R100" s="41">
        <v>0.52374202693125438</v>
      </c>
      <c r="S100" s="42">
        <v>26</v>
      </c>
      <c r="T100" s="24"/>
      <c r="U100" s="45">
        <v>46</v>
      </c>
      <c r="V100" s="42">
        <v>17</v>
      </c>
      <c r="W100" s="42">
        <v>2</v>
      </c>
      <c r="X100" s="41">
        <v>0.37</v>
      </c>
      <c r="Y100" s="23"/>
      <c r="Z100" s="45">
        <v>1457</v>
      </c>
      <c r="AA100" s="42">
        <v>756</v>
      </c>
      <c r="AB100" s="42">
        <v>31</v>
      </c>
      <c r="AC100" s="41">
        <v>0.51887439945092662</v>
      </c>
      <c r="AD100" s="42">
        <v>27</v>
      </c>
      <c r="AE100" s="22"/>
      <c r="AF100" s="45">
        <v>58</v>
      </c>
      <c r="AG100" s="42">
        <v>32</v>
      </c>
      <c r="AH100" s="42">
        <v>0</v>
      </c>
      <c r="AI100" s="41">
        <v>0.55200000000000005</v>
      </c>
      <c r="AJ100" s="21"/>
      <c r="AK100" s="45">
        <v>1515</v>
      </c>
      <c r="AL100" s="42">
        <v>788</v>
      </c>
      <c r="AM100" s="42">
        <v>31</v>
      </c>
      <c r="AN100" s="41">
        <v>0.52013201320132019</v>
      </c>
      <c r="AO100" s="42">
        <v>28</v>
      </c>
      <c r="AP100" s="20"/>
      <c r="AQ100" s="45"/>
      <c r="AR100" s="42"/>
      <c r="AS100" s="42"/>
      <c r="AT100" s="41"/>
      <c r="AU100" s="19"/>
      <c r="AV100" s="45">
        <v>1515</v>
      </c>
      <c r="AW100" s="42">
        <v>788</v>
      </c>
      <c r="AX100" s="42">
        <v>31</v>
      </c>
      <c r="AY100" s="41">
        <v>0.52013201320132019</v>
      </c>
      <c r="AZ100" s="42">
        <v>28</v>
      </c>
      <c r="BA100" s="18"/>
      <c r="BB100" s="45"/>
      <c r="BC100" s="42"/>
      <c r="BD100" s="42"/>
      <c r="BE100" s="41"/>
      <c r="BF100" s="17"/>
      <c r="BG100" s="45">
        <v>1515</v>
      </c>
      <c r="BH100" s="42">
        <v>788</v>
      </c>
      <c r="BI100" s="42">
        <v>31</v>
      </c>
      <c r="BJ100" s="41">
        <v>0.52</v>
      </c>
      <c r="BK100" s="42">
        <v>28</v>
      </c>
      <c r="BL100" s="14"/>
      <c r="BM100" s="11"/>
      <c r="BN100" s="12"/>
      <c r="BO100" s="12"/>
      <c r="BQ100" s="13"/>
      <c r="BR100" s="45">
        <v>1515</v>
      </c>
      <c r="BS100" s="42">
        <v>788</v>
      </c>
      <c r="BT100" s="42">
        <v>31</v>
      </c>
      <c r="BU100" s="41">
        <v>0.52</v>
      </c>
      <c r="BV100" s="42">
        <v>28</v>
      </c>
      <c r="BW100" s="32"/>
      <c r="BX100" s="12"/>
      <c r="BY100" s="12"/>
      <c r="BZ100" s="12"/>
      <c r="CA100" s="31"/>
      <c r="CB100" s="9"/>
      <c r="CC100" s="11">
        <v>1515</v>
      </c>
      <c r="CD100" s="12">
        <v>788</v>
      </c>
      <c r="CE100" s="12">
        <v>31</v>
      </c>
      <c r="CF100" s="50">
        <f t="shared" si="13"/>
        <v>0.52013201320132019</v>
      </c>
      <c r="CG100" s="12">
        <v>28</v>
      </c>
      <c r="CH100" s="30">
        <f t="shared" si="7"/>
        <v>1515</v>
      </c>
      <c r="CI100" s="30">
        <f t="shared" si="8"/>
        <v>788</v>
      </c>
      <c r="CJ100" s="30">
        <f t="shared" si="9"/>
        <v>31</v>
      </c>
      <c r="CK100" s="6">
        <f t="shared" si="10"/>
        <v>0.52013201320132019</v>
      </c>
      <c r="CL100" s="5" t="str">
        <f t="shared" si="11"/>
        <v>OK</v>
      </c>
    </row>
    <row r="101" spans="1:90" ht="13.8">
      <c r="A101" s="38" t="s">
        <v>348</v>
      </c>
      <c r="B101" s="29" t="s">
        <v>590</v>
      </c>
      <c r="C101" s="38" t="str">
        <f t="shared" si="12"/>
        <v>TOM DAY</v>
      </c>
      <c r="D101" s="42">
        <v>641</v>
      </c>
      <c r="E101" s="42">
        <v>342</v>
      </c>
      <c r="F101" s="42">
        <v>11</v>
      </c>
      <c r="G101" s="41">
        <v>0.53354134165366618</v>
      </c>
      <c r="H101" s="42">
        <v>10</v>
      </c>
      <c r="I101" s="26"/>
      <c r="J101" s="45">
        <v>21</v>
      </c>
      <c r="K101" s="42">
        <v>7</v>
      </c>
      <c r="L101" s="42">
        <v>0</v>
      </c>
      <c r="M101" s="41">
        <v>0.33300000000000002</v>
      </c>
      <c r="N101" s="25"/>
      <c r="O101" s="45">
        <v>662</v>
      </c>
      <c r="P101" s="42">
        <v>349</v>
      </c>
      <c r="Q101" s="42">
        <v>11</v>
      </c>
      <c r="R101" s="41">
        <v>0.52719033232628398</v>
      </c>
      <c r="S101" s="42">
        <v>11</v>
      </c>
      <c r="T101" s="24"/>
      <c r="U101" s="45">
        <v>74</v>
      </c>
      <c r="V101" s="42">
        <v>35</v>
      </c>
      <c r="W101" s="42">
        <v>0</v>
      </c>
      <c r="X101" s="41">
        <v>0.47299999999999998</v>
      </c>
      <c r="Y101" s="23"/>
      <c r="Z101" s="45">
        <v>736</v>
      </c>
      <c r="AA101" s="42">
        <v>384</v>
      </c>
      <c r="AB101" s="42">
        <v>11</v>
      </c>
      <c r="AC101" s="41">
        <v>0.52173913043478259</v>
      </c>
      <c r="AD101" s="42">
        <v>12</v>
      </c>
      <c r="AE101" s="22"/>
      <c r="AF101" s="45">
        <v>31</v>
      </c>
      <c r="AG101" s="42">
        <v>19</v>
      </c>
      <c r="AH101" s="42">
        <v>0</v>
      </c>
      <c r="AI101" s="41">
        <v>0.61299999999999999</v>
      </c>
      <c r="AJ101" s="21"/>
      <c r="AK101" s="45">
        <v>767</v>
      </c>
      <c r="AL101" s="42">
        <v>403</v>
      </c>
      <c r="AM101" s="42">
        <v>11</v>
      </c>
      <c r="AN101" s="41">
        <v>0.52542372881355937</v>
      </c>
      <c r="AO101" s="42">
        <v>13</v>
      </c>
      <c r="AP101" s="20"/>
      <c r="AQ101" s="45"/>
      <c r="AR101" s="42"/>
      <c r="AS101" s="42"/>
      <c r="AT101" s="41"/>
      <c r="AU101" s="19"/>
      <c r="AV101" s="45">
        <v>767</v>
      </c>
      <c r="AW101" s="42">
        <v>403</v>
      </c>
      <c r="AX101" s="42">
        <v>11</v>
      </c>
      <c r="AY101" s="41">
        <v>0.52542372881355937</v>
      </c>
      <c r="AZ101" s="42">
        <v>13</v>
      </c>
      <c r="BA101" s="18"/>
      <c r="BB101" s="45"/>
      <c r="BC101" s="42"/>
      <c r="BD101" s="42"/>
      <c r="BE101" s="41"/>
      <c r="BF101" s="17"/>
      <c r="BG101" s="45">
        <v>767</v>
      </c>
      <c r="BH101" s="42">
        <v>403</v>
      </c>
      <c r="BI101" s="42">
        <v>11</v>
      </c>
      <c r="BJ101" s="41">
        <v>0.52542372881355937</v>
      </c>
      <c r="BK101" s="42">
        <v>13</v>
      </c>
      <c r="BL101" s="14"/>
      <c r="BM101" s="11"/>
      <c r="BN101" s="12"/>
      <c r="BO101" s="12"/>
      <c r="BQ101" s="13"/>
      <c r="BR101" s="45">
        <v>767</v>
      </c>
      <c r="BS101" s="42">
        <v>403</v>
      </c>
      <c r="BT101" s="42">
        <v>11</v>
      </c>
      <c r="BU101" s="41">
        <v>0.52542372881355937</v>
      </c>
      <c r="BV101" s="42">
        <v>13</v>
      </c>
      <c r="BW101" s="32"/>
      <c r="BX101" s="12"/>
      <c r="BY101" s="12"/>
      <c r="BZ101" s="12"/>
      <c r="CA101" s="31"/>
      <c r="CB101" s="9"/>
      <c r="CC101" s="11">
        <v>767</v>
      </c>
      <c r="CD101" s="12">
        <v>403</v>
      </c>
      <c r="CE101" s="12">
        <v>11</v>
      </c>
      <c r="CF101" s="50">
        <f t="shared" si="13"/>
        <v>0.52542372881355937</v>
      </c>
      <c r="CG101" s="12">
        <v>13</v>
      </c>
      <c r="CH101" s="30">
        <f t="shared" si="7"/>
        <v>767</v>
      </c>
      <c r="CI101" s="30">
        <f t="shared" si="8"/>
        <v>403</v>
      </c>
      <c r="CJ101" s="30">
        <f t="shared" si="9"/>
        <v>11</v>
      </c>
      <c r="CK101" s="6">
        <f t="shared" si="10"/>
        <v>0.52542372881355937</v>
      </c>
      <c r="CL101" s="5" t="str">
        <f t="shared" si="11"/>
        <v>OK</v>
      </c>
    </row>
    <row r="102" spans="1:90" ht="13.8">
      <c r="A102" s="38" t="s">
        <v>349</v>
      </c>
      <c r="B102" s="29" t="s">
        <v>589</v>
      </c>
      <c r="C102" s="38" t="str">
        <f t="shared" si="12"/>
        <v>MIKE DEAVER</v>
      </c>
      <c r="D102" s="42">
        <v>98</v>
      </c>
      <c r="E102" s="42">
        <v>41</v>
      </c>
      <c r="F102" s="42">
        <v>0</v>
      </c>
      <c r="G102" s="41">
        <v>0.41836734693877553</v>
      </c>
      <c r="H102" s="42">
        <v>3</v>
      </c>
      <c r="I102" s="26"/>
      <c r="J102" s="45">
        <v>56</v>
      </c>
      <c r="K102" s="42">
        <v>23</v>
      </c>
      <c r="L102" s="42">
        <v>0</v>
      </c>
      <c r="M102" s="41">
        <v>0.41099999999999998</v>
      </c>
      <c r="N102" s="25"/>
      <c r="O102" s="45">
        <v>154</v>
      </c>
      <c r="P102" s="42">
        <v>64</v>
      </c>
      <c r="Q102" s="42">
        <v>0</v>
      </c>
      <c r="R102" s="41">
        <v>0.41558441558441561</v>
      </c>
      <c r="S102" s="42">
        <v>4</v>
      </c>
      <c r="T102" s="24"/>
      <c r="U102" s="45">
        <v>13</v>
      </c>
      <c r="V102" s="42">
        <v>7</v>
      </c>
      <c r="W102" s="42">
        <v>0</v>
      </c>
      <c r="X102" s="41">
        <v>0.53800000000000003</v>
      </c>
      <c r="Y102" s="23"/>
      <c r="Z102" s="45">
        <v>167</v>
      </c>
      <c r="AA102" s="42">
        <v>71</v>
      </c>
      <c r="AB102" s="42">
        <v>0</v>
      </c>
      <c r="AC102" s="41">
        <v>0.42514970059880242</v>
      </c>
      <c r="AD102" s="42">
        <v>5</v>
      </c>
      <c r="AE102" s="22"/>
      <c r="AF102" s="45">
        <v>18</v>
      </c>
      <c r="AG102" s="42">
        <v>5</v>
      </c>
      <c r="AH102" s="42">
        <v>0</v>
      </c>
      <c r="AI102" s="41">
        <v>0.27800000000000002</v>
      </c>
      <c r="AJ102" s="21"/>
      <c r="AK102" s="45">
        <v>185</v>
      </c>
      <c r="AL102" s="42">
        <v>76</v>
      </c>
      <c r="AM102" s="42">
        <v>0</v>
      </c>
      <c r="AN102" s="41">
        <v>0.41081081081081083</v>
      </c>
      <c r="AO102" s="42">
        <v>6</v>
      </c>
      <c r="AP102" s="20"/>
      <c r="AQ102" s="45"/>
      <c r="AR102" s="42"/>
      <c r="AS102" s="42"/>
      <c r="AT102" s="41"/>
      <c r="AU102" s="19"/>
      <c r="AV102" s="45">
        <v>185</v>
      </c>
      <c r="AW102" s="42">
        <v>76</v>
      </c>
      <c r="AX102" s="42">
        <v>0</v>
      </c>
      <c r="AY102" s="41">
        <v>0.41081081081081083</v>
      </c>
      <c r="AZ102" s="42">
        <v>6</v>
      </c>
      <c r="BA102" s="18"/>
      <c r="BB102" s="45"/>
      <c r="BC102" s="42"/>
      <c r="BD102" s="42"/>
      <c r="BE102" s="41"/>
      <c r="BF102" s="17"/>
      <c r="BG102" s="45">
        <v>185</v>
      </c>
      <c r="BH102" s="42">
        <v>76</v>
      </c>
      <c r="BI102" s="42">
        <v>0</v>
      </c>
      <c r="BJ102" s="41">
        <v>0.41081081081081083</v>
      </c>
      <c r="BK102" s="42">
        <v>6</v>
      </c>
      <c r="BL102" s="14"/>
      <c r="BM102" s="11"/>
      <c r="BN102" s="12"/>
      <c r="BO102" s="12"/>
      <c r="BQ102" s="13"/>
      <c r="BR102" s="45">
        <v>185</v>
      </c>
      <c r="BS102" s="42">
        <v>76</v>
      </c>
      <c r="BT102" s="42">
        <v>0</v>
      </c>
      <c r="BU102" s="41">
        <v>0.41081081081081083</v>
      </c>
      <c r="BV102" s="42">
        <v>6</v>
      </c>
      <c r="BW102" s="32"/>
      <c r="BX102" s="12"/>
      <c r="BY102" s="12"/>
      <c r="BZ102" s="12"/>
      <c r="CA102" s="31"/>
      <c r="CB102" s="9"/>
      <c r="CC102" s="11">
        <v>185</v>
      </c>
      <c r="CD102" s="12">
        <v>76</v>
      </c>
      <c r="CE102" s="12">
        <v>0</v>
      </c>
      <c r="CF102" s="50">
        <f t="shared" si="13"/>
        <v>0.41081081081081083</v>
      </c>
      <c r="CG102" s="12">
        <v>6</v>
      </c>
      <c r="CH102" s="30">
        <f t="shared" si="7"/>
        <v>185</v>
      </c>
      <c r="CI102" s="30">
        <f t="shared" si="8"/>
        <v>76</v>
      </c>
      <c r="CJ102" s="30">
        <f t="shared" si="9"/>
        <v>0</v>
      </c>
      <c r="CK102" s="6">
        <f t="shared" si="10"/>
        <v>0.41081081081081083</v>
      </c>
      <c r="CL102" s="5" t="str">
        <f t="shared" si="11"/>
        <v>OK</v>
      </c>
    </row>
    <row r="103" spans="1:90" ht="13.8">
      <c r="A103" s="38" t="s">
        <v>427</v>
      </c>
      <c r="B103" s="5" t="s">
        <v>588</v>
      </c>
      <c r="C103" s="38" t="str">
        <f t="shared" si="12"/>
        <v>BRIAN DENNISON</v>
      </c>
      <c r="D103" s="45"/>
      <c r="E103" s="42"/>
      <c r="F103" s="42"/>
      <c r="G103" s="41"/>
      <c r="H103" s="42"/>
      <c r="I103" s="26"/>
      <c r="J103" s="45"/>
      <c r="K103" s="42"/>
      <c r="L103" s="42"/>
      <c r="M103" s="41"/>
      <c r="N103" s="25"/>
      <c r="O103" s="45"/>
      <c r="P103" s="42"/>
      <c r="Q103" s="42"/>
      <c r="R103" s="41"/>
      <c r="S103" s="42"/>
      <c r="T103" s="24"/>
      <c r="U103" s="45"/>
      <c r="V103" s="42"/>
      <c r="W103" s="42"/>
      <c r="X103" s="41"/>
      <c r="Y103" s="23"/>
      <c r="Z103" s="45"/>
      <c r="AA103" s="42"/>
      <c r="AB103" s="42"/>
      <c r="AC103" s="41"/>
      <c r="AD103" s="42"/>
      <c r="AE103" s="22"/>
      <c r="AF103" s="45"/>
      <c r="AG103" s="42"/>
      <c r="AH103" s="42"/>
      <c r="AI103" s="41"/>
      <c r="AJ103" s="21"/>
      <c r="AK103" s="45"/>
      <c r="AL103" s="42"/>
      <c r="AM103" s="42"/>
      <c r="AN103" s="41"/>
      <c r="AO103" s="42"/>
      <c r="AP103" s="20"/>
      <c r="AQ103" s="45"/>
      <c r="AR103" s="42"/>
      <c r="AS103" s="42"/>
      <c r="AT103" s="41"/>
      <c r="AU103" s="19"/>
      <c r="AV103" s="45"/>
      <c r="AW103" s="42"/>
      <c r="AX103" s="42"/>
      <c r="AY103" s="41"/>
      <c r="AZ103" s="42"/>
      <c r="BA103" s="18"/>
      <c r="BB103" s="45"/>
      <c r="BC103" s="42"/>
      <c r="BD103" s="42"/>
      <c r="BE103" s="41"/>
      <c r="BF103" s="17"/>
      <c r="BG103" s="45"/>
      <c r="BH103" s="42"/>
      <c r="BI103" s="42"/>
      <c r="BJ103" s="41"/>
      <c r="BK103" s="42"/>
      <c r="BL103" s="14"/>
      <c r="BM103" s="11"/>
      <c r="BN103" s="12"/>
      <c r="BO103" s="12"/>
      <c r="BQ103" s="13"/>
      <c r="BR103" s="45"/>
      <c r="BS103" s="42"/>
      <c r="BT103" s="42"/>
      <c r="BU103" s="41"/>
      <c r="BV103" s="42"/>
      <c r="BW103" s="10"/>
      <c r="BX103" s="11">
        <v>26</v>
      </c>
      <c r="BY103" s="12">
        <v>11</v>
      </c>
      <c r="BZ103" s="12">
        <v>0</v>
      </c>
      <c r="CA103" s="31">
        <v>0.42307692307692307</v>
      </c>
      <c r="CB103" s="9"/>
      <c r="CC103" s="11">
        <v>26</v>
      </c>
      <c r="CD103" s="12">
        <v>11</v>
      </c>
      <c r="CE103" s="12">
        <v>0</v>
      </c>
      <c r="CF103" s="50">
        <f t="shared" si="13"/>
        <v>0.42307692307692307</v>
      </c>
      <c r="CG103" s="12">
        <v>1</v>
      </c>
      <c r="CH103" s="30">
        <f t="shared" si="7"/>
        <v>26</v>
      </c>
      <c r="CI103" s="30">
        <f t="shared" si="8"/>
        <v>11</v>
      </c>
      <c r="CJ103" s="30">
        <f t="shared" si="9"/>
        <v>0</v>
      </c>
      <c r="CK103" s="6">
        <f t="shared" si="10"/>
        <v>0.42307692307692307</v>
      </c>
      <c r="CL103" s="5" t="str">
        <f t="shared" si="11"/>
        <v>OK</v>
      </c>
    </row>
    <row r="104" spans="1:90" ht="13.8">
      <c r="A104" s="38" t="s">
        <v>575</v>
      </c>
      <c r="B104" s="56" t="s">
        <v>587</v>
      </c>
      <c r="C104" s="38" t="str">
        <f t="shared" si="12"/>
        <v>ANDY DEWEY</v>
      </c>
      <c r="D104" s="42"/>
      <c r="E104" s="42"/>
      <c r="F104" s="42"/>
      <c r="G104" s="41"/>
      <c r="H104" s="42"/>
      <c r="I104" s="26"/>
      <c r="J104" s="47"/>
      <c r="K104" s="48"/>
      <c r="L104" s="48"/>
      <c r="M104" s="48"/>
      <c r="N104" s="25"/>
      <c r="O104" s="47"/>
      <c r="P104" s="48"/>
      <c r="Q104" s="48"/>
      <c r="R104" s="48"/>
      <c r="S104" s="48"/>
      <c r="T104" s="24"/>
      <c r="U104" s="47"/>
      <c r="V104" s="48"/>
      <c r="W104" s="48"/>
      <c r="X104" s="48"/>
      <c r="Y104" s="23"/>
      <c r="Z104" s="47"/>
      <c r="AA104" s="48"/>
      <c r="AB104" s="48"/>
      <c r="AC104" s="48"/>
      <c r="AD104" s="48"/>
      <c r="AE104" s="22"/>
      <c r="AF104" s="47"/>
      <c r="AG104" s="48"/>
      <c r="AH104" s="48"/>
      <c r="AI104" s="48"/>
      <c r="AJ104" s="21"/>
      <c r="AK104" s="47"/>
      <c r="AL104" s="48"/>
      <c r="AM104" s="48"/>
      <c r="AN104" s="48"/>
      <c r="AO104" s="48"/>
      <c r="AP104" s="20"/>
      <c r="AQ104" s="47"/>
      <c r="AR104" s="48"/>
      <c r="AS104" s="48"/>
      <c r="AT104" s="48"/>
      <c r="AU104" s="19"/>
      <c r="AV104" s="47"/>
      <c r="AW104" s="48"/>
      <c r="AX104" s="48"/>
      <c r="AY104" s="48"/>
      <c r="AZ104" s="48"/>
      <c r="BA104" s="18"/>
      <c r="BB104" s="47"/>
      <c r="BC104" s="48"/>
      <c r="BD104" s="48"/>
      <c r="BE104" s="48"/>
      <c r="BF104" s="17"/>
      <c r="BG104" s="47"/>
      <c r="BH104" s="48"/>
      <c r="BI104" s="48"/>
      <c r="BJ104" s="48"/>
      <c r="BK104" s="48"/>
      <c r="BL104" s="14"/>
      <c r="BM104" s="47"/>
      <c r="BN104" s="48"/>
      <c r="BO104" s="48"/>
      <c r="BQ104" s="13"/>
      <c r="BR104" s="47"/>
      <c r="BS104" s="48"/>
      <c r="BT104" s="48"/>
      <c r="BV104" s="47"/>
      <c r="BW104" s="57"/>
      <c r="BX104" s="12">
        <v>45</v>
      </c>
      <c r="BY104" s="12">
        <v>16</v>
      </c>
      <c r="BZ104" s="12">
        <v>0</v>
      </c>
      <c r="CA104" s="31">
        <v>0.35555555555555557</v>
      </c>
      <c r="CB104" s="44"/>
      <c r="CC104" s="11">
        <v>45</v>
      </c>
      <c r="CD104" s="12">
        <v>16</v>
      </c>
      <c r="CE104" s="12">
        <v>0</v>
      </c>
      <c r="CF104" s="50">
        <f t="shared" si="13"/>
        <v>0.35555555555555557</v>
      </c>
      <c r="CG104" s="12">
        <v>1</v>
      </c>
      <c r="CH104" s="30">
        <f t="shared" si="7"/>
        <v>45</v>
      </c>
      <c r="CI104" s="30">
        <f t="shared" si="8"/>
        <v>16</v>
      </c>
      <c r="CJ104" s="30">
        <f t="shared" si="9"/>
        <v>0</v>
      </c>
      <c r="CK104" s="6">
        <f t="shared" si="10"/>
        <v>0.35555555555555557</v>
      </c>
      <c r="CL104" s="5" t="str">
        <f t="shared" si="11"/>
        <v>OK</v>
      </c>
    </row>
    <row r="105" spans="1:90" ht="13.8">
      <c r="A105" s="38" t="s">
        <v>333</v>
      </c>
      <c r="B105" s="54" t="s">
        <v>587</v>
      </c>
      <c r="C105" s="38" t="str">
        <f t="shared" si="12"/>
        <v>CHRIS DEWEY</v>
      </c>
      <c r="D105" s="45"/>
      <c r="E105" s="42"/>
      <c r="F105" s="42"/>
      <c r="G105" s="41"/>
      <c r="H105" s="42"/>
      <c r="I105" s="26"/>
      <c r="J105" s="51"/>
      <c r="K105" s="51"/>
      <c r="L105" s="51"/>
      <c r="M105" s="52"/>
      <c r="N105" s="25"/>
      <c r="O105" s="51"/>
      <c r="P105" s="51"/>
      <c r="Q105" s="51"/>
      <c r="R105" s="52"/>
      <c r="S105" s="51"/>
      <c r="T105" s="24"/>
      <c r="U105" s="51"/>
      <c r="V105" s="51"/>
      <c r="W105" s="51"/>
      <c r="X105" s="52"/>
      <c r="Y105" s="23"/>
      <c r="Z105" s="51"/>
      <c r="AA105" s="51"/>
      <c r="AB105" s="51"/>
      <c r="AC105" s="52"/>
      <c r="AD105" s="51"/>
      <c r="AE105" s="22"/>
      <c r="AF105" s="51"/>
      <c r="AG105" s="51"/>
      <c r="AH105" s="51"/>
      <c r="AI105" s="52"/>
      <c r="AJ105" s="21"/>
      <c r="AK105" s="51"/>
      <c r="AL105" s="51"/>
      <c r="AM105" s="51"/>
      <c r="AN105" s="52"/>
      <c r="AO105" s="51"/>
      <c r="AP105" s="20"/>
      <c r="AQ105" s="51">
        <v>71</v>
      </c>
      <c r="AR105" s="51">
        <v>30</v>
      </c>
      <c r="AS105" s="51">
        <v>1</v>
      </c>
      <c r="AT105" s="52">
        <v>0.42299999999999999</v>
      </c>
      <c r="AU105" s="19"/>
      <c r="AV105" s="51">
        <v>71</v>
      </c>
      <c r="AW105" s="51">
        <v>30</v>
      </c>
      <c r="AX105" s="51">
        <v>1</v>
      </c>
      <c r="AY105" s="52">
        <v>0.42253521126760563</v>
      </c>
      <c r="AZ105" s="51">
        <v>1</v>
      </c>
      <c r="BA105" s="18"/>
      <c r="BB105" s="51">
        <v>64</v>
      </c>
      <c r="BC105" s="51">
        <v>42</v>
      </c>
      <c r="BD105" s="51">
        <v>1</v>
      </c>
      <c r="BE105" s="52">
        <v>0.65625</v>
      </c>
      <c r="BF105" s="17"/>
      <c r="BG105" s="51">
        <v>135</v>
      </c>
      <c r="BH105" s="51">
        <v>72</v>
      </c>
      <c r="BI105" s="51">
        <v>2</v>
      </c>
      <c r="BJ105" s="52">
        <v>0.53333333333333333</v>
      </c>
      <c r="BK105" s="51">
        <v>2</v>
      </c>
      <c r="BL105" s="14"/>
      <c r="BM105" s="8">
        <v>65</v>
      </c>
      <c r="BN105" s="8">
        <v>39</v>
      </c>
      <c r="BO105" s="8">
        <v>1</v>
      </c>
      <c r="BP105" s="53">
        <v>0.6</v>
      </c>
      <c r="BQ105" s="13"/>
      <c r="BR105" s="8">
        <v>200</v>
      </c>
      <c r="BS105" s="8">
        <v>111</v>
      </c>
      <c r="BT105" s="8">
        <v>3</v>
      </c>
      <c r="BU105" s="53">
        <v>0.55500000000000005</v>
      </c>
      <c r="BV105" s="8">
        <v>3</v>
      </c>
      <c r="BW105" s="43"/>
      <c r="BX105" s="12">
        <v>67</v>
      </c>
      <c r="BY105" s="12">
        <v>37</v>
      </c>
      <c r="BZ105" s="12">
        <v>1</v>
      </c>
      <c r="CA105" s="31">
        <v>0.55223880597014929</v>
      </c>
      <c r="CB105" s="44"/>
      <c r="CC105" s="11">
        <v>267</v>
      </c>
      <c r="CD105" s="12">
        <v>148</v>
      </c>
      <c r="CE105" s="12">
        <v>4</v>
      </c>
      <c r="CF105" s="50">
        <f t="shared" si="13"/>
        <v>0.55430711610486894</v>
      </c>
      <c r="CG105" s="12">
        <v>4</v>
      </c>
      <c r="CH105" s="30">
        <f t="shared" si="7"/>
        <v>267</v>
      </c>
      <c r="CI105" s="30">
        <f t="shared" si="8"/>
        <v>148</v>
      </c>
      <c r="CJ105" s="30">
        <f t="shared" si="9"/>
        <v>4</v>
      </c>
      <c r="CK105" s="6">
        <f t="shared" si="10"/>
        <v>0.55430711610486894</v>
      </c>
      <c r="CL105" s="5" t="str">
        <f t="shared" si="11"/>
        <v>OK</v>
      </c>
    </row>
    <row r="106" spans="1:90" ht="13.8">
      <c r="A106" s="38" t="s">
        <v>348</v>
      </c>
      <c r="B106" s="39" t="s">
        <v>587</v>
      </c>
      <c r="C106" s="38" t="str">
        <f t="shared" si="12"/>
        <v>TOM DEWEY</v>
      </c>
      <c r="D106" s="42">
        <v>232</v>
      </c>
      <c r="E106" s="42">
        <v>114</v>
      </c>
      <c r="F106" s="42">
        <v>1</v>
      </c>
      <c r="G106" s="41">
        <v>0.49137931034482757</v>
      </c>
      <c r="H106" s="42">
        <v>5</v>
      </c>
      <c r="I106" s="26"/>
      <c r="J106" s="35">
        <v>38</v>
      </c>
      <c r="K106" s="33">
        <v>19</v>
      </c>
      <c r="L106" s="33">
        <v>0</v>
      </c>
      <c r="M106" s="34">
        <v>0.5</v>
      </c>
      <c r="N106" s="25"/>
      <c r="O106" s="35">
        <v>270</v>
      </c>
      <c r="P106" s="33">
        <v>133</v>
      </c>
      <c r="Q106" s="33">
        <v>1</v>
      </c>
      <c r="R106" s="34">
        <v>0.49259259259259258</v>
      </c>
      <c r="S106" s="33">
        <v>6</v>
      </c>
      <c r="T106" s="24"/>
      <c r="U106" s="35">
        <v>34</v>
      </c>
      <c r="V106" s="33">
        <v>21</v>
      </c>
      <c r="W106" s="33">
        <v>1</v>
      </c>
      <c r="X106" s="34">
        <v>0.61799999999999999</v>
      </c>
      <c r="Y106" s="23"/>
      <c r="Z106" s="35">
        <v>304</v>
      </c>
      <c r="AA106" s="33">
        <v>154</v>
      </c>
      <c r="AB106" s="33">
        <v>2</v>
      </c>
      <c r="AC106" s="34">
        <v>0.50657894736842102</v>
      </c>
      <c r="AD106" s="33">
        <v>7</v>
      </c>
      <c r="AE106" s="22"/>
      <c r="AF106" s="35">
        <v>23</v>
      </c>
      <c r="AG106" s="33">
        <v>10</v>
      </c>
      <c r="AH106" s="33">
        <v>0</v>
      </c>
      <c r="AI106" s="34">
        <v>0.435</v>
      </c>
      <c r="AJ106" s="21"/>
      <c r="AK106" s="35">
        <v>327</v>
      </c>
      <c r="AL106" s="33">
        <v>164</v>
      </c>
      <c r="AM106" s="33">
        <v>2</v>
      </c>
      <c r="AN106" s="34">
        <v>0.50152905198776754</v>
      </c>
      <c r="AO106" s="33">
        <v>8</v>
      </c>
      <c r="AP106" s="20"/>
      <c r="AQ106" s="35"/>
      <c r="AR106" s="33"/>
      <c r="AS106" s="33"/>
      <c r="AT106" s="34"/>
      <c r="AU106" s="19"/>
      <c r="AV106" s="35">
        <v>327</v>
      </c>
      <c r="AW106" s="33">
        <v>164</v>
      </c>
      <c r="AX106" s="33">
        <v>2</v>
      </c>
      <c r="AY106" s="34">
        <v>0.50152905198776754</v>
      </c>
      <c r="AZ106" s="33">
        <v>8</v>
      </c>
      <c r="BA106" s="18"/>
      <c r="BB106" s="35"/>
      <c r="BC106" s="33"/>
      <c r="BD106" s="33"/>
      <c r="BE106" s="34"/>
      <c r="BF106" s="17"/>
      <c r="BG106" s="35">
        <v>327</v>
      </c>
      <c r="BH106" s="33">
        <v>164</v>
      </c>
      <c r="BI106" s="33">
        <v>2</v>
      </c>
      <c r="BJ106" s="34">
        <v>0.50152905198776754</v>
      </c>
      <c r="BK106" s="33">
        <v>8</v>
      </c>
      <c r="BL106" s="14"/>
      <c r="BM106" s="37"/>
      <c r="BN106" s="36"/>
      <c r="BO106" s="36"/>
      <c r="BP106" s="46"/>
      <c r="BQ106" s="13"/>
      <c r="BR106" s="35">
        <v>327</v>
      </c>
      <c r="BS106" s="33">
        <v>164</v>
      </c>
      <c r="BT106" s="33">
        <v>2</v>
      </c>
      <c r="BU106" s="34">
        <v>0.50152905198776754</v>
      </c>
      <c r="BV106" s="33">
        <v>8</v>
      </c>
      <c r="BW106" s="32"/>
      <c r="BX106" s="12"/>
      <c r="BY106" s="12"/>
      <c r="BZ106" s="12"/>
      <c r="CA106" s="31"/>
      <c r="CB106" s="9"/>
      <c r="CC106" s="11">
        <v>327</v>
      </c>
      <c r="CD106" s="12">
        <v>164</v>
      </c>
      <c r="CE106" s="12">
        <v>2</v>
      </c>
      <c r="CF106" s="50">
        <f t="shared" si="13"/>
        <v>0.50152905198776754</v>
      </c>
      <c r="CG106" s="12">
        <v>8</v>
      </c>
      <c r="CH106" s="30">
        <f t="shared" si="7"/>
        <v>327</v>
      </c>
      <c r="CI106" s="30">
        <f t="shared" si="8"/>
        <v>164</v>
      </c>
      <c r="CJ106" s="30">
        <f t="shared" si="9"/>
        <v>2</v>
      </c>
      <c r="CK106" s="6">
        <f t="shared" si="10"/>
        <v>0.50152905198776754</v>
      </c>
      <c r="CL106" s="5" t="str">
        <f t="shared" si="11"/>
        <v>OK</v>
      </c>
    </row>
    <row r="107" spans="1:90" ht="13.8">
      <c r="A107" s="38" t="s">
        <v>485</v>
      </c>
      <c r="B107" s="29" t="s">
        <v>586</v>
      </c>
      <c r="C107" s="38" t="str">
        <f t="shared" si="12"/>
        <v>MARTY DINGMAN</v>
      </c>
      <c r="D107" s="42">
        <v>195</v>
      </c>
      <c r="E107" s="42">
        <v>85</v>
      </c>
      <c r="F107" s="42">
        <v>2</v>
      </c>
      <c r="G107" s="41">
        <v>0.4358974358974359</v>
      </c>
      <c r="H107" s="42">
        <v>4</v>
      </c>
      <c r="I107" s="26"/>
      <c r="J107" s="45">
        <v>59</v>
      </c>
      <c r="K107" s="42">
        <v>35</v>
      </c>
      <c r="L107" s="42">
        <v>0</v>
      </c>
      <c r="M107" s="41">
        <v>0.59299999999999997</v>
      </c>
      <c r="N107" s="25"/>
      <c r="O107" s="45">
        <v>254</v>
      </c>
      <c r="P107" s="42">
        <v>120</v>
      </c>
      <c r="Q107" s="42">
        <v>2</v>
      </c>
      <c r="R107" s="41">
        <v>0.47244094488188976</v>
      </c>
      <c r="S107" s="42">
        <v>5</v>
      </c>
      <c r="T107" s="24"/>
      <c r="U107" s="45">
        <v>62</v>
      </c>
      <c r="V107" s="42">
        <v>27</v>
      </c>
      <c r="W107" s="42">
        <v>0</v>
      </c>
      <c r="X107" s="41">
        <v>0.435</v>
      </c>
      <c r="Y107" s="23"/>
      <c r="Z107" s="45">
        <v>316</v>
      </c>
      <c r="AA107" s="42">
        <v>147</v>
      </c>
      <c r="AB107" s="42">
        <v>2</v>
      </c>
      <c r="AC107" s="41">
        <v>0.4651898734177215</v>
      </c>
      <c r="AD107" s="42">
        <v>6</v>
      </c>
      <c r="AE107" s="22"/>
      <c r="AF107" s="45">
        <v>46</v>
      </c>
      <c r="AG107" s="42">
        <v>25</v>
      </c>
      <c r="AH107" s="42">
        <v>0</v>
      </c>
      <c r="AI107" s="41">
        <v>0.54300000000000004</v>
      </c>
      <c r="AJ107" s="21"/>
      <c r="AK107" s="45">
        <v>362</v>
      </c>
      <c r="AL107" s="42">
        <v>172</v>
      </c>
      <c r="AM107" s="42">
        <v>2</v>
      </c>
      <c r="AN107" s="41">
        <v>0.47513812154696133</v>
      </c>
      <c r="AO107" s="42">
        <v>7</v>
      </c>
      <c r="AP107" s="20"/>
      <c r="AQ107" s="45">
        <v>73</v>
      </c>
      <c r="AR107" s="42">
        <v>47</v>
      </c>
      <c r="AS107" s="42">
        <v>2</v>
      </c>
      <c r="AT107" s="41">
        <v>0.64400000000000002</v>
      </c>
      <c r="AU107" s="19"/>
      <c r="AV107" s="45">
        <v>435</v>
      </c>
      <c r="AW107" s="42">
        <v>219</v>
      </c>
      <c r="AX107" s="42">
        <v>4</v>
      </c>
      <c r="AY107" s="41">
        <v>0.50344827586206897</v>
      </c>
      <c r="AZ107" s="42">
        <v>8</v>
      </c>
      <c r="BA107" s="18"/>
      <c r="BB107" s="45">
        <v>70</v>
      </c>
      <c r="BC107" s="42">
        <v>48</v>
      </c>
      <c r="BD107" s="42">
        <v>3</v>
      </c>
      <c r="BE107" s="41">
        <v>0.68571428571428572</v>
      </c>
      <c r="BF107" s="17"/>
      <c r="BG107" s="45">
        <v>505</v>
      </c>
      <c r="BH107" s="42">
        <v>267</v>
      </c>
      <c r="BI107" s="42">
        <v>7</v>
      </c>
      <c r="BJ107" s="41">
        <v>0.52871287128712874</v>
      </c>
      <c r="BK107" s="42">
        <v>9</v>
      </c>
      <c r="BL107" s="14"/>
      <c r="BM107" s="11">
        <v>59</v>
      </c>
      <c r="BN107" s="12">
        <v>34</v>
      </c>
      <c r="BO107" s="12">
        <v>0</v>
      </c>
      <c r="BP107" s="53">
        <v>0.57627118644067798</v>
      </c>
      <c r="BQ107" s="13"/>
      <c r="BR107" s="11">
        <v>564</v>
      </c>
      <c r="BS107" s="12">
        <v>301</v>
      </c>
      <c r="BT107" s="12">
        <v>7</v>
      </c>
      <c r="BU107" s="53">
        <v>0.53368794326241131</v>
      </c>
      <c r="BV107" s="11">
        <v>10</v>
      </c>
      <c r="BW107" s="32"/>
      <c r="BX107" s="12">
        <v>49</v>
      </c>
      <c r="BY107" s="12">
        <v>24</v>
      </c>
      <c r="BZ107" s="12">
        <v>0</v>
      </c>
      <c r="CA107" s="31">
        <v>0.48979591836734693</v>
      </c>
      <c r="CB107" s="44"/>
      <c r="CC107" s="11">
        <v>613</v>
      </c>
      <c r="CD107" s="12">
        <v>325</v>
      </c>
      <c r="CE107" s="12">
        <v>7</v>
      </c>
      <c r="CF107" s="50">
        <f t="shared" si="13"/>
        <v>0.53017944535073414</v>
      </c>
      <c r="CG107" s="12">
        <v>11</v>
      </c>
      <c r="CH107" s="30">
        <f t="shared" si="7"/>
        <v>613</v>
      </c>
      <c r="CI107" s="30">
        <f t="shared" si="8"/>
        <v>325</v>
      </c>
      <c r="CJ107" s="30">
        <f t="shared" si="9"/>
        <v>7</v>
      </c>
      <c r="CK107" s="6">
        <f t="shared" si="10"/>
        <v>0.53017944535073414</v>
      </c>
      <c r="CL107" s="5" t="str">
        <f t="shared" si="11"/>
        <v>OK</v>
      </c>
    </row>
    <row r="108" spans="1:90" ht="13.8">
      <c r="A108" s="38" t="s">
        <v>420</v>
      </c>
      <c r="B108" s="29" t="s">
        <v>586</v>
      </c>
      <c r="C108" s="38" t="str">
        <f t="shared" si="12"/>
        <v>MATT DINGMAN</v>
      </c>
      <c r="D108" s="42">
        <v>4</v>
      </c>
      <c r="E108" s="42">
        <v>2</v>
      </c>
      <c r="F108" s="42">
        <v>0</v>
      </c>
      <c r="G108" s="41">
        <v>0.5</v>
      </c>
      <c r="H108" s="42">
        <v>1</v>
      </c>
      <c r="I108" s="26"/>
      <c r="J108" s="45">
        <v>34</v>
      </c>
      <c r="K108" s="42">
        <v>17</v>
      </c>
      <c r="L108" s="42">
        <v>0</v>
      </c>
      <c r="M108" s="41">
        <v>0.5</v>
      </c>
      <c r="N108" s="25"/>
      <c r="O108" s="45">
        <v>38</v>
      </c>
      <c r="P108" s="42">
        <v>19</v>
      </c>
      <c r="Q108" s="42">
        <v>0</v>
      </c>
      <c r="R108" s="41">
        <v>0.5</v>
      </c>
      <c r="S108" s="42">
        <v>2</v>
      </c>
      <c r="T108" s="24"/>
      <c r="U108" s="45"/>
      <c r="V108" s="42"/>
      <c r="W108" s="42"/>
      <c r="X108" s="41"/>
      <c r="Y108" s="23"/>
      <c r="Z108" s="45"/>
      <c r="AA108" s="42"/>
      <c r="AB108" s="42"/>
      <c r="AC108" s="41"/>
      <c r="AD108" s="42"/>
      <c r="AE108" s="22"/>
      <c r="AF108" s="45"/>
      <c r="AG108" s="42"/>
      <c r="AH108" s="42"/>
      <c r="AI108" s="41"/>
      <c r="AJ108" s="21"/>
      <c r="AK108" s="45"/>
      <c r="AL108" s="42"/>
      <c r="AM108" s="42"/>
      <c r="AN108" s="41"/>
      <c r="AO108" s="42"/>
      <c r="AP108" s="20"/>
      <c r="AQ108" s="45"/>
      <c r="AR108" s="42"/>
      <c r="AS108" s="42"/>
      <c r="AT108" s="41"/>
      <c r="AU108" s="19"/>
      <c r="AV108" s="45">
        <v>0</v>
      </c>
      <c r="AW108" s="42">
        <v>0</v>
      </c>
      <c r="AX108" s="42">
        <v>0</v>
      </c>
      <c r="AY108" s="41"/>
      <c r="AZ108" s="42">
        <v>0</v>
      </c>
      <c r="BA108" s="18"/>
      <c r="BB108" s="45"/>
      <c r="BC108" s="42"/>
      <c r="BD108" s="42"/>
      <c r="BE108" s="41"/>
      <c r="BF108" s="17"/>
      <c r="BG108" s="45">
        <v>38</v>
      </c>
      <c r="BH108" s="42">
        <v>19</v>
      </c>
      <c r="BI108" s="42">
        <v>0</v>
      </c>
      <c r="BJ108" s="41">
        <v>0.5</v>
      </c>
      <c r="BK108" s="42">
        <v>2</v>
      </c>
      <c r="BL108" s="14"/>
      <c r="BM108" s="11"/>
      <c r="BN108" s="12"/>
      <c r="BO108" s="12"/>
      <c r="BP108" s="46"/>
      <c r="BQ108" s="13"/>
      <c r="BR108" s="45">
        <v>38</v>
      </c>
      <c r="BS108" s="42">
        <v>19</v>
      </c>
      <c r="BT108" s="42">
        <v>0</v>
      </c>
      <c r="BU108" s="34">
        <v>0.5</v>
      </c>
      <c r="BV108" s="42">
        <v>2</v>
      </c>
      <c r="BW108" s="32"/>
      <c r="BX108" s="12"/>
      <c r="BY108" s="12"/>
      <c r="BZ108" s="12"/>
      <c r="CA108" s="31"/>
      <c r="CB108" s="9"/>
      <c r="CC108" s="11">
        <v>38</v>
      </c>
      <c r="CD108" s="12">
        <v>19</v>
      </c>
      <c r="CE108" s="12">
        <v>0</v>
      </c>
      <c r="CF108" s="50">
        <f t="shared" si="13"/>
        <v>0.5</v>
      </c>
      <c r="CG108" s="12">
        <v>2</v>
      </c>
      <c r="CH108" s="30">
        <f t="shared" si="7"/>
        <v>38</v>
      </c>
      <c r="CI108" s="30">
        <f t="shared" si="8"/>
        <v>19</v>
      </c>
      <c r="CJ108" s="30">
        <f t="shared" si="9"/>
        <v>0</v>
      </c>
      <c r="CK108" s="6">
        <f t="shared" si="10"/>
        <v>0.5</v>
      </c>
      <c r="CL108" s="5" t="str">
        <f t="shared" si="11"/>
        <v>OK</v>
      </c>
    </row>
    <row r="109" spans="1:90" ht="13.8">
      <c r="A109" s="38" t="s">
        <v>436</v>
      </c>
      <c r="B109" s="29" t="s">
        <v>585</v>
      </c>
      <c r="C109" s="38" t="str">
        <f t="shared" si="12"/>
        <v>DAN DOLL</v>
      </c>
      <c r="D109" s="42">
        <v>134</v>
      </c>
      <c r="E109" s="42">
        <v>71</v>
      </c>
      <c r="F109" s="42">
        <v>0</v>
      </c>
      <c r="G109" s="41">
        <v>0.52985074626865669</v>
      </c>
      <c r="H109" s="42">
        <v>3</v>
      </c>
      <c r="I109" s="26"/>
      <c r="J109" s="45">
        <v>65</v>
      </c>
      <c r="K109" s="42">
        <v>29</v>
      </c>
      <c r="L109" s="42">
        <v>0</v>
      </c>
      <c r="M109" s="41">
        <v>0.44600000000000001</v>
      </c>
      <c r="N109" s="25"/>
      <c r="O109" s="45">
        <v>199</v>
      </c>
      <c r="P109" s="42">
        <v>100</v>
      </c>
      <c r="Q109" s="42">
        <v>0</v>
      </c>
      <c r="R109" s="41">
        <v>0.50251256281407031</v>
      </c>
      <c r="S109" s="42">
        <v>4</v>
      </c>
      <c r="T109" s="24"/>
      <c r="U109" s="45">
        <v>55</v>
      </c>
      <c r="V109" s="42">
        <v>26</v>
      </c>
      <c r="W109" s="42">
        <v>1</v>
      </c>
      <c r="X109" s="41">
        <v>0.47299999999999998</v>
      </c>
      <c r="Y109" s="23"/>
      <c r="Z109" s="45">
        <v>254</v>
      </c>
      <c r="AA109" s="42">
        <v>126</v>
      </c>
      <c r="AB109" s="42">
        <v>1</v>
      </c>
      <c r="AC109" s="41">
        <v>0.49606299212598426</v>
      </c>
      <c r="AD109" s="42">
        <v>5</v>
      </c>
      <c r="AE109" s="22"/>
      <c r="AF109" s="45"/>
      <c r="AG109" s="42"/>
      <c r="AH109" s="42"/>
      <c r="AI109" s="41"/>
      <c r="AJ109" s="21"/>
      <c r="AK109" s="45">
        <v>254</v>
      </c>
      <c r="AL109" s="42">
        <v>126</v>
      </c>
      <c r="AM109" s="42">
        <v>1</v>
      </c>
      <c r="AN109" s="41">
        <v>0.49606299212598426</v>
      </c>
      <c r="AO109" s="42">
        <v>6</v>
      </c>
      <c r="AP109" s="20"/>
      <c r="AQ109" s="45"/>
      <c r="AR109" s="42"/>
      <c r="AS109" s="42"/>
      <c r="AT109" s="41"/>
      <c r="AU109" s="19"/>
      <c r="AV109" s="45">
        <v>254</v>
      </c>
      <c r="AW109" s="42">
        <v>126</v>
      </c>
      <c r="AX109" s="42">
        <v>1</v>
      </c>
      <c r="AY109" s="41">
        <v>0.49606299212598426</v>
      </c>
      <c r="AZ109" s="42">
        <v>6</v>
      </c>
      <c r="BA109" s="18"/>
      <c r="BB109" s="45"/>
      <c r="BC109" s="42"/>
      <c r="BD109" s="42"/>
      <c r="BE109" s="41"/>
      <c r="BF109" s="17"/>
      <c r="BG109" s="45">
        <v>254</v>
      </c>
      <c r="BH109" s="42">
        <v>126</v>
      </c>
      <c r="BI109" s="42">
        <v>1</v>
      </c>
      <c r="BJ109" s="41">
        <v>0.49606299212598426</v>
      </c>
      <c r="BK109" s="42">
        <v>6</v>
      </c>
      <c r="BL109" s="14"/>
      <c r="BM109" s="11"/>
      <c r="BN109" s="12"/>
      <c r="BO109" s="12"/>
      <c r="BQ109" s="13"/>
      <c r="BR109" s="45">
        <v>254</v>
      </c>
      <c r="BS109" s="42">
        <v>126</v>
      </c>
      <c r="BT109" s="42">
        <v>1</v>
      </c>
      <c r="BU109" s="41">
        <v>0.49606299212598426</v>
      </c>
      <c r="BV109" s="42">
        <v>6</v>
      </c>
      <c r="BW109" s="32"/>
      <c r="BX109" s="12"/>
      <c r="BY109" s="12"/>
      <c r="BZ109" s="12"/>
      <c r="CA109" s="31"/>
      <c r="CB109" s="9"/>
      <c r="CC109" s="11">
        <v>254</v>
      </c>
      <c r="CD109" s="12">
        <v>126</v>
      </c>
      <c r="CE109" s="12">
        <v>1</v>
      </c>
      <c r="CF109" s="50">
        <f t="shared" si="13"/>
        <v>0.49606299212598426</v>
      </c>
      <c r="CG109" s="12">
        <v>6</v>
      </c>
      <c r="CH109" s="30">
        <f t="shared" si="7"/>
        <v>254</v>
      </c>
      <c r="CI109" s="30">
        <f t="shared" si="8"/>
        <v>126</v>
      </c>
      <c r="CJ109" s="30">
        <f t="shared" si="9"/>
        <v>1</v>
      </c>
      <c r="CK109" s="6">
        <f t="shared" si="10"/>
        <v>0.49606299212598426</v>
      </c>
      <c r="CL109" s="5" t="str">
        <f t="shared" si="11"/>
        <v>OK</v>
      </c>
    </row>
    <row r="110" spans="1:90" ht="13.8">
      <c r="A110" s="38" t="s">
        <v>584</v>
      </c>
      <c r="B110" s="29" t="s">
        <v>583</v>
      </c>
      <c r="C110" s="38" t="str">
        <f t="shared" si="12"/>
        <v>MILO DOMALIK</v>
      </c>
      <c r="D110" s="42"/>
      <c r="E110" s="42"/>
      <c r="F110" s="42"/>
      <c r="G110" s="41"/>
      <c r="H110" s="42"/>
      <c r="I110" s="26"/>
      <c r="J110" s="45"/>
      <c r="K110" s="42"/>
      <c r="L110" s="42"/>
      <c r="M110" s="41"/>
      <c r="N110" s="25"/>
      <c r="O110" s="45"/>
      <c r="P110" s="42"/>
      <c r="Q110" s="42"/>
      <c r="R110" s="41"/>
      <c r="S110" s="42"/>
      <c r="T110" s="24"/>
      <c r="U110" s="45"/>
      <c r="V110" s="42"/>
      <c r="W110" s="42"/>
      <c r="X110" s="41"/>
      <c r="Y110" s="23"/>
      <c r="Z110" s="45"/>
      <c r="AA110" s="42"/>
      <c r="AB110" s="42"/>
      <c r="AC110" s="41"/>
      <c r="AD110" s="42"/>
      <c r="AE110" s="22"/>
      <c r="AF110" s="45"/>
      <c r="AG110" s="42"/>
      <c r="AH110" s="42"/>
      <c r="AI110" s="41"/>
      <c r="AJ110" s="21"/>
      <c r="AK110" s="45"/>
      <c r="AL110" s="42"/>
      <c r="AM110" s="42"/>
      <c r="AN110" s="41"/>
      <c r="AO110" s="42"/>
      <c r="AP110" s="20"/>
      <c r="AQ110" s="45">
        <v>28</v>
      </c>
      <c r="AR110" s="42">
        <v>11</v>
      </c>
      <c r="AS110" s="42">
        <v>0</v>
      </c>
      <c r="AT110" s="41">
        <v>0.39300000000000002</v>
      </c>
      <c r="AU110" s="19"/>
      <c r="AV110" s="45">
        <v>28</v>
      </c>
      <c r="AW110" s="42">
        <v>11</v>
      </c>
      <c r="AX110" s="42">
        <v>0</v>
      </c>
      <c r="AY110" s="41">
        <v>0.39285714285714285</v>
      </c>
      <c r="AZ110" s="42">
        <v>1</v>
      </c>
      <c r="BA110" s="18"/>
      <c r="BB110" s="45">
        <v>11</v>
      </c>
      <c r="BC110" s="42">
        <v>5</v>
      </c>
      <c r="BD110" s="42">
        <v>0</v>
      </c>
      <c r="BE110" s="41">
        <v>0.45454545454545453</v>
      </c>
      <c r="BF110" s="17"/>
      <c r="BG110" s="45">
        <v>39</v>
      </c>
      <c r="BH110" s="42">
        <v>16</v>
      </c>
      <c r="BI110" s="42">
        <v>0</v>
      </c>
      <c r="BJ110" s="41">
        <v>0.41025641025641024</v>
      </c>
      <c r="BK110" s="42">
        <v>2</v>
      </c>
      <c r="BL110" s="14"/>
      <c r="BM110" s="11">
        <v>21</v>
      </c>
      <c r="BN110" s="12">
        <v>9</v>
      </c>
      <c r="BO110" s="12">
        <v>0</v>
      </c>
      <c r="BP110" s="53">
        <v>0.42857142857142855</v>
      </c>
      <c r="BQ110" s="13"/>
      <c r="BR110" s="11">
        <v>60</v>
      </c>
      <c r="BS110" s="12">
        <v>25</v>
      </c>
      <c r="BT110" s="12">
        <v>0</v>
      </c>
      <c r="BU110" s="53">
        <v>0.41666666666666669</v>
      </c>
      <c r="BV110" s="11">
        <v>3</v>
      </c>
      <c r="BW110" s="32"/>
      <c r="BX110" s="12">
        <v>11</v>
      </c>
      <c r="BY110" s="12">
        <v>6</v>
      </c>
      <c r="BZ110" s="12">
        <v>0</v>
      </c>
      <c r="CA110" s="31">
        <v>0.54545454545454541</v>
      </c>
      <c r="CB110" s="44"/>
      <c r="CC110" s="11">
        <v>71</v>
      </c>
      <c r="CD110" s="12">
        <v>31</v>
      </c>
      <c r="CE110" s="12">
        <v>0</v>
      </c>
      <c r="CF110" s="50">
        <f t="shared" si="13"/>
        <v>0.43661971830985913</v>
      </c>
      <c r="CG110" s="12">
        <v>4</v>
      </c>
      <c r="CH110" s="30">
        <f t="shared" si="7"/>
        <v>71</v>
      </c>
      <c r="CI110" s="30">
        <f t="shared" si="8"/>
        <v>31</v>
      </c>
      <c r="CJ110" s="30">
        <f t="shared" si="9"/>
        <v>0</v>
      </c>
      <c r="CK110" s="6">
        <f t="shared" si="10"/>
        <v>0.43661971830985913</v>
      </c>
      <c r="CL110" s="5" t="str">
        <f t="shared" si="11"/>
        <v>OK</v>
      </c>
    </row>
    <row r="111" spans="1:90" ht="13.8">
      <c r="A111" s="38" t="s">
        <v>279</v>
      </c>
      <c r="B111" s="29" t="s">
        <v>582</v>
      </c>
      <c r="C111" s="38" t="str">
        <f t="shared" si="12"/>
        <v>SCOTT DOUGHTY</v>
      </c>
      <c r="D111" s="42"/>
      <c r="E111" s="42"/>
      <c r="F111" s="42"/>
      <c r="G111" s="41"/>
      <c r="H111" s="42"/>
      <c r="I111" s="26"/>
      <c r="J111" s="45"/>
      <c r="K111" s="42"/>
      <c r="L111" s="42"/>
      <c r="M111" s="41"/>
      <c r="N111" s="25"/>
      <c r="O111" s="45"/>
      <c r="P111" s="42"/>
      <c r="Q111" s="42"/>
      <c r="R111" s="41"/>
      <c r="S111" s="42"/>
      <c r="T111" s="24"/>
      <c r="U111" s="45"/>
      <c r="V111" s="42"/>
      <c r="W111" s="42"/>
      <c r="X111" s="41"/>
      <c r="Y111" s="23"/>
      <c r="Z111" s="45"/>
      <c r="AA111" s="42"/>
      <c r="AB111" s="42"/>
      <c r="AC111" s="41"/>
      <c r="AD111" s="42"/>
      <c r="AE111" s="22"/>
      <c r="AF111" s="45"/>
      <c r="AG111" s="42"/>
      <c r="AH111" s="42"/>
      <c r="AI111" s="41"/>
      <c r="AJ111" s="21"/>
      <c r="AK111" s="45"/>
      <c r="AL111" s="42"/>
      <c r="AM111" s="42"/>
      <c r="AN111" s="41"/>
      <c r="AO111" s="42"/>
      <c r="AP111" s="20"/>
      <c r="AQ111" s="45"/>
      <c r="AR111" s="42"/>
      <c r="AS111" s="42"/>
      <c r="AT111" s="41"/>
      <c r="AU111" s="19"/>
      <c r="AV111" s="45"/>
      <c r="AW111" s="42"/>
      <c r="AX111" s="42"/>
      <c r="AY111" s="41"/>
      <c r="AZ111" s="42"/>
      <c r="BA111" s="18"/>
      <c r="BB111" s="45">
        <v>74</v>
      </c>
      <c r="BC111" s="42">
        <v>48</v>
      </c>
      <c r="BD111" s="42">
        <v>4</v>
      </c>
      <c r="BE111" s="41">
        <v>0.64864864864864868</v>
      </c>
      <c r="BF111" s="17"/>
      <c r="BG111" s="45">
        <v>74</v>
      </c>
      <c r="BH111" s="42">
        <v>48</v>
      </c>
      <c r="BI111" s="42">
        <v>4</v>
      </c>
      <c r="BJ111" s="41">
        <v>0.64864864864864868</v>
      </c>
      <c r="BK111" s="42">
        <v>1</v>
      </c>
      <c r="BL111" s="14"/>
      <c r="BM111" s="11"/>
      <c r="BN111" s="12"/>
      <c r="BO111" s="12"/>
      <c r="BP111" s="46"/>
      <c r="BQ111" s="13"/>
      <c r="BR111" s="45">
        <v>74</v>
      </c>
      <c r="BS111" s="42">
        <v>48</v>
      </c>
      <c r="BT111" s="42">
        <v>4</v>
      </c>
      <c r="BU111" s="34">
        <v>0.64864864864864868</v>
      </c>
      <c r="BV111" s="42">
        <v>1</v>
      </c>
      <c r="BW111" s="32"/>
      <c r="BX111" s="12">
        <v>67</v>
      </c>
      <c r="BY111" s="12">
        <v>36</v>
      </c>
      <c r="BZ111" s="12">
        <v>5</v>
      </c>
      <c r="CA111" s="31">
        <v>0.53731343283582089</v>
      </c>
      <c r="CB111" s="44"/>
      <c r="CC111" s="11">
        <v>141</v>
      </c>
      <c r="CD111" s="12">
        <v>84</v>
      </c>
      <c r="CE111" s="12">
        <v>9</v>
      </c>
      <c r="CF111" s="50">
        <f t="shared" si="13"/>
        <v>0.5957446808510638</v>
      </c>
      <c r="CG111" s="12">
        <v>2</v>
      </c>
      <c r="CH111" s="30">
        <f t="shared" si="7"/>
        <v>141</v>
      </c>
      <c r="CI111" s="30">
        <f t="shared" si="8"/>
        <v>84</v>
      </c>
      <c r="CJ111" s="30">
        <f t="shared" si="9"/>
        <v>9</v>
      </c>
      <c r="CK111" s="6">
        <f t="shared" si="10"/>
        <v>0.5957446808510638</v>
      </c>
      <c r="CL111" s="5" t="str">
        <f t="shared" si="11"/>
        <v>OK</v>
      </c>
    </row>
    <row r="112" spans="1:90" ht="13.8">
      <c r="A112" s="38" t="s">
        <v>279</v>
      </c>
      <c r="B112" s="49" t="s">
        <v>581</v>
      </c>
      <c r="C112" s="38" t="str">
        <f t="shared" si="12"/>
        <v>SCOTT DRAKE</v>
      </c>
      <c r="D112" s="42"/>
      <c r="E112" s="42"/>
      <c r="F112" s="42"/>
      <c r="G112" s="41"/>
      <c r="H112" s="42"/>
      <c r="I112" s="26"/>
      <c r="J112" s="47"/>
      <c r="K112" s="48"/>
      <c r="L112" s="48"/>
      <c r="M112" s="48"/>
      <c r="N112" s="25"/>
      <c r="O112" s="47"/>
      <c r="P112" s="48"/>
      <c r="Q112" s="48"/>
      <c r="R112" s="48"/>
      <c r="S112" s="48"/>
      <c r="T112" s="24"/>
      <c r="U112" s="47"/>
      <c r="V112" s="48"/>
      <c r="W112" s="48"/>
      <c r="X112" s="48"/>
      <c r="Y112" s="23"/>
      <c r="Z112" s="47"/>
      <c r="AA112" s="48"/>
      <c r="AB112" s="48"/>
      <c r="AC112" s="48"/>
      <c r="AD112" s="48"/>
      <c r="AE112" s="22"/>
      <c r="AF112" s="47"/>
      <c r="AG112" s="48"/>
      <c r="AH112" s="48"/>
      <c r="AI112" s="48"/>
      <c r="AJ112" s="21"/>
      <c r="AK112" s="47"/>
      <c r="AL112" s="48"/>
      <c r="AM112" s="48"/>
      <c r="AN112" s="48"/>
      <c r="AO112" s="48"/>
      <c r="AP112" s="20"/>
      <c r="AQ112" s="47"/>
      <c r="AR112" s="48"/>
      <c r="AS112" s="48"/>
      <c r="AT112" s="48"/>
      <c r="AU112" s="19"/>
      <c r="AV112" s="47"/>
      <c r="AW112" s="48"/>
      <c r="AX112" s="48"/>
      <c r="AY112" s="48"/>
      <c r="AZ112" s="48"/>
      <c r="BA112" s="18"/>
      <c r="BB112" s="47"/>
      <c r="BC112" s="48"/>
      <c r="BD112" s="48"/>
      <c r="BE112" s="48"/>
      <c r="BF112" s="17"/>
      <c r="BG112" s="47"/>
      <c r="BH112" s="48"/>
      <c r="BI112" s="48"/>
      <c r="BJ112" s="48"/>
      <c r="BK112" s="48"/>
      <c r="BL112" s="14"/>
      <c r="BM112" s="11">
        <v>61</v>
      </c>
      <c r="BN112" s="12">
        <v>38</v>
      </c>
      <c r="BO112" s="12">
        <v>0</v>
      </c>
      <c r="BP112" s="53">
        <v>0.62295081967213117</v>
      </c>
      <c r="BQ112" s="13"/>
      <c r="BR112" s="11">
        <v>61</v>
      </c>
      <c r="BS112" s="12">
        <v>38</v>
      </c>
      <c r="BT112" s="12">
        <v>0</v>
      </c>
      <c r="BU112" s="53">
        <v>0.62295081967213117</v>
      </c>
      <c r="BV112" s="11">
        <v>1</v>
      </c>
      <c r="BW112" s="32"/>
      <c r="BX112" s="12">
        <v>56</v>
      </c>
      <c r="BY112" s="12">
        <v>25</v>
      </c>
      <c r="BZ112" s="12">
        <v>1</v>
      </c>
      <c r="CA112" s="31">
        <v>0.44642857142857145</v>
      </c>
      <c r="CB112" s="44"/>
      <c r="CC112" s="11">
        <v>117</v>
      </c>
      <c r="CD112" s="12">
        <v>63</v>
      </c>
      <c r="CE112" s="12">
        <v>1</v>
      </c>
      <c r="CF112" s="50">
        <f t="shared" si="13"/>
        <v>0.53846153846153844</v>
      </c>
      <c r="CG112" s="12">
        <v>2</v>
      </c>
      <c r="CH112" s="30">
        <f t="shared" si="7"/>
        <v>117</v>
      </c>
      <c r="CI112" s="30">
        <f t="shared" si="8"/>
        <v>63</v>
      </c>
      <c r="CJ112" s="30">
        <f t="shared" si="9"/>
        <v>1</v>
      </c>
      <c r="CK112" s="6">
        <f t="shared" si="10"/>
        <v>0.53846153846153844</v>
      </c>
      <c r="CL112" s="5" t="str">
        <f t="shared" si="11"/>
        <v>OK</v>
      </c>
    </row>
    <row r="113" spans="1:90" ht="13.8">
      <c r="A113" s="38" t="s">
        <v>580</v>
      </c>
      <c r="B113" s="29" t="s">
        <v>579</v>
      </c>
      <c r="C113" s="38" t="str">
        <f t="shared" si="12"/>
        <v>PETE DUBOVENKO</v>
      </c>
      <c r="D113" s="42">
        <v>839</v>
      </c>
      <c r="E113" s="42">
        <v>332</v>
      </c>
      <c r="F113" s="42">
        <v>1</v>
      </c>
      <c r="G113" s="41">
        <v>0.3957091775923719</v>
      </c>
      <c r="H113" s="42">
        <v>20</v>
      </c>
      <c r="I113" s="26"/>
      <c r="J113" s="51">
        <v>51</v>
      </c>
      <c r="K113" s="51">
        <v>20</v>
      </c>
      <c r="L113" s="51">
        <v>0</v>
      </c>
      <c r="M113" s="52">
        <v>0.39200000000000002</v>
      </c>
      <c r="N113" s="25"/>
      <c r="O113" s="51">
        <v>890</v>
      </c>
      <c r="P113" s="51">
        <v>352</v>
      </c>
      <c r="Q113" s="51">
        <v>1</v>
      </c>
      <c r="R113" s="52">
        <v>0.39550561797752809</v>
      </c>
      <c r="S113" s="51">
        <v>21</v>
      </c>
      <c r="T113" s="24"/>
      <c r="U113" s="51">
        <v>19</v>
      </c>
      <c r="V113" s="51">
        <v>4</v>
      </c>
      <c r="W113" s="51">
        <v>0</v>
      </c>
      <c r="X113" s="52">
        <v>0.21099999999999999</v>
      </c>
      <c r="Y113" s="23"/>
      <c r="Z113" s="51">
        <v>909</v>
      </c>
      <c r="AA113" s="51">
        <v>356</v>
      </c>
      <c r="AB113" s="51">
        <v>1</v>
      </c>
      <c r="AC113" s="52">
        <v>0.39163916391639164</v>
      </c>
      <c r="AD113" s="51">
        <v>22</v>
      </c>
      <c r="AE113" s="22"/>
      <c r="AF113" s="51">
        <v>12</v>
      </c>
      <c r="AG113" s="51">
        <v>4</v>
      </c>
      <c r="AH113" s="51">
        <v>0</v>
      </c>
      <c r="AI113" s="52">
        <v>0.33300000000000002</v>
      </c>
      <c r="AJ113" s="21"/>
      <c r="AK113" s="51">
        <v>921</v>
      </c>
      <c r="AL113" s="51">
        <v>360</v>
      </c>
      <c r="AM113" s="51">
        <v>1</v>
      </c>
      <c r="AN113" s="52">
        <v>0.39087947882736157</v>
      </c>
      <c r="AO113" s="51">
        <v>23</v>
      </c>
      <c r="AP113" s="20"/>
      <c r="AQ113" s="51"/>
      <c r="AR113" s="51"/>
      <c r="AS113" s="51"/>
      <c r="AT113" s="52"/>
      <c r="AU113" s="19"/>
      <c r="AV113" s="51">
        <v>921</v>
      </c>
      <c r="AW113" s="51">
        <v>360</v>
      </c>
      <c r="AX113" s="51">
        <v>1</v>
      </c>
      <c r="AY113" s="52">
        <v>0.39087947882736157</v>
      </c>
      <c r="AZ113" s="51">
        <v>23</v>
      </c>
      <c r="BA113" s="18"/>
      <c r="BB113" s="51"/>
      <c r="BC113" s="51"/>
      <c r="BD113" s="51"/>
      <c r="BE113" s="52"/>
      <c r="BF113" s="17"/>
      <c r="BG113" s="51">
        <v>921</v>
      </c>
      <c r="BH113" s="51">
        <v>360</v>
      </c>
      <c r="BI113" s="51">
        <v>1</v>
      </c>
      <c r="BJ113" s="52">
        <v>0.39100000000000001</v>
      </c>
      <c r="BK113" s="51">
        <v>23</v>
      </c>
      <c r="BL113" s="14"/>
      <c r="BM113" s="11"/>
      <c r="BN113" s="12"/>
      <c r="BO113" s="12"/>
      <c r="BP113" s="46"/>
      <c r="BQ113" s="13"/>
      <c r="BR113" s="51">
        <v>921</v>
      </c>
      <c r="BS113" s="51">
        <v>360</v>
      </c>
      <c r="BT113" s="51">
        <v>1</v>
      </c>
      <c r="BU113" s="52">
        <v>0.39100000000000001</v>
      </c>
      <c r="BV113" s="51">
        <v>23</v>
      </c>
      <c r="BW113" s="43"/>
      <c r="BX113" s="12"/>
      <c r="BY113" s="12"/>
      <c r="BZ113" s="12"/>
      <c r="CA113" s="31"/>
      <c r="CB113" s="9"/>
      <c r="CC113" s="11">
        <v>921</v>
      </c>
      <c r="CD113" s="12">
        <v>360</v>
      </c>
      <c r="CE113" s="12">
        <v>1</v>
      </c>
      <c r="CF113" s="50">
        <f t="shared" si="13"/>
        <v>0.39087947882736157</v>
      </c>
      <c r="CG113" s="12">
        <v>23</v>
      </c>
      <c r="CH113" s="30">
        <f t="shared" si="7"/>
        <v>921</v>
      </c>
      <c r="CI113" s="30">
        <f t="shared" si="8"/>
        <v>360</v>
      </c>
      <c r="CJ113" s="30">
        <f t="shared" si="9"/>
        <v>1</v>
      </c>
      <c r="CK113" s="6">
        <f t="shared" si="10"/>
        <v>0.39087947882736157</v>
      </c>
      <c r="CL113" s="5" t="str">
        <f t="shared" si="11"/>
        <v>OK</v>
      </c>
    </row>
    <row r="114" spans="1:90" ht="13.8">
      <c r="A114" s="38" t="s">
        <v>578</v>
      </c>
      <c r="B114" s="49" t="s">
        <v>577</v>
      </c>
      <c r="C114" s="38" t="str">
        <f t="shared" si="12"/>
        <v>LANCE DUBOWSKI</v>
      </c>
      <c r="D114" s="42"/>
      <c r="E114" s="42"/>
      <c r="F114" s="42"/>
      <c r="G114" s="41"/>
      <c r="H114" s="42"/>
      <c r="I114" s="26"/>
      <c r="J114" s="55"/>
      <c r="K114" s="46"/>
      <c r="L114" s="46"/>
      <c r="M114" s="46"/>
      <c r="N114" s="25"/>
      <c r="O114" s="55"/>
      <c r="P114" s="46"/>
      <c r="Q114" s="46"/>
      <c r="R114" s="46"/>
      <c r="S114" s="46"/>
      <c r="T114" s="24"/>
      <c r="U114" s="55"/>
      <c r="V114" s="46"/>
      <c r="W114" s="46"/>
      <c r="X114" s="46"/>
      <c r="Y114" s="23"/>
      <c r="Z114" s="55"/>
      <c r="AA114" s="46"/>
      <c r="AB114" s="46"/>
      <c r="AC114" s="46"/>
      <c r="AD114" s="46"/>
      <c r="AE114" s="22"/>
      <c r="AF114" s="55"/>
      <c r="AG114" s="46"/>
      <c r="AH114" s="46"/>
      <c r="AI114" s="46"/>
      <c r="AJ114" s="21"/>
      <c r="AK114" s="55"/>
      <c r="AL114" s="46"/>
      <c r="AM114" s="46"/>
      <c r="AN114" s="46"/>
      <c r="AO114" s="46"/>
      <c r="AP114" s="20"/>
      <c r="AQ114" s="55"/>
      <c r="AR114" s="46"/>
      <c r="AS114" s="46"/>
      <c r="AT114" s="46"/>
      <c r="AU114" s="19"/>
      <c r="AV114" s="55"/>
      <c r="AW114" s="46"/>
      <c r="AX114" s="46"/>
      <c r="AY114" s="46"/>
      <c r="AZ114" s="46"/>
      <c r="BA114" s="18"/>
      <c r="BB114" s="55"/>
      <c r="BC114" s="46"/>
      <c r="BD114" s="46"/>
      <c r="BE114" s="46"/>
      <c r="BF114" s="17"/>
      <c r="BG114" s="55"/>
      <c r="BH114" s="46"/>
      <c r="BI114" s="46"/>
      <c r="BJ114" s="46"/>
      <c r="BK114" s="46"/>
      <c r="BL114" s="14"/>
      <c r="BM114" s="47"/>
      <c r="BN114" s="48"/>
      <c r="BO114" s="48"/>
      <c r="BQ114" s="13"/>
      <c r="BR114" s="55"/>
      <c r="BS114" s="46"/>
      <c r="BT114" s="46"/>
      <c r="BV114" s="55"/>
      <c r="BW114" s="32"/>
      <c r="BX114" s="12">
        <v>6</v>
      </c>
      <c r="BY114" s="12">
        <v>5</v>
      </c>
      <c r="BZ114" s="12">
        <v>1</v>
      </c>
      <c r="CA114" s="31">
        <v>0.83333333333333337</v>
      </c>
      <c r="CB114" s="44"/>
      <c r="CC114" s="11">
        <v>6</v>
      </c>
      <c r="CD114" s="12">
        <v>5</v>
      </c>
      <c r="CE114" s="12">
        <v>1</v>
      </c>
      <c r="CF114" s="50">
        <f t="shared" si="13"/>
        <v>0.83333333333333337</v>
      </c>
      <c r="CG114" s="12">
        <v>1</v>
      </c>
      <c r="CH114" s="30">
        <f t="shared" si="7"/>
        <v>6</v>
      </c>
      <c r="CI114" s="30">
        <f t="shared" si="8"/>
        <v>5</v>
      </c>
      <c r="CJ114" s="30">
        <f t="shared" si="9"/>
        <v>1</v>
      </c>
      <c r="CK114" s="6">
        <f t="shared" si="10"/>
        <v>0.83333333333333337</v>
      </c>
      <c r="CL114" s="5" t="str">
        <f t="shared" si="11"/>
        <v>OK</v>
      </c>
    </row>
    <row r="115" spans="1:90" ht="13.8">
      <c r="A115" s="38" t="s">
        <v>298</v>
      </c>
      <c r="B115" s="54" t="s">
        <v>576</v>
      </c>
      <c r="C115" s="38" t="str">
        <f t="shared" si="12"/>
        <v>GARY DUDLETS</v>
      </c>
      <c r="D115" s="45">
        <v>56</v>
      </c>
      <c r="E115" s="42">
        <v>20</v>
      </c>
      <c r="F115" s="42">
        <v>0</v>
      </c>
      <c r="G115" s="41">
        <v>0.35714285714285715</v>
      </c>
      <c r="H115" s="42">
        <v>2</v>
      </c>
      <c r="I115" s="26"/>
      <c r="J115" s="51">
        <v>8</v>
      </c>
      <c r="K115" s="51">
        <v>6</v>
      </c>
      <c r="L115" s="51">
        <v>0</v>
      </c>
      <c r="M115" s="52">
        <v>0.75</v>
      </c>
      <c r="N115" s="25"/>
      <c r="O115" s="51">
        <v>64</v>
      </c>
      <c r="P115" s="51">
        <v>26</v>
      </c>
      <c r="Q115" s="51">
        <v>0</v>
      </c>
      <c r="R115" s="52">
        <v>0.40625</v>
      </c>
      <c r="S115" s="51">
        <v>3</v>
      </c>
      <c r="T115" s="24"/>
      <c r="U115" s="51">
        <v>22</v>
      </c>
      <c r="V115" s="51">
        <v>9</v>
      </c>
      <c r="W115" s="51">
        <v>0</v>
      </c>
      <c r="X115" s="52">
        <v>0.40899999999999997</v>
      </c>
      <c r="Y115" s="23"/>
      <c r="Z115" s="51">
        <v>86</v>
      </c>
      <c r="AA115" s="51">
        <v>35</v>
      </c>
      <c r="AB115" s="51">
        <v>0</v>
      </c>
      <c r="AC115" s="52">
        <v>0.40697674418604651</v>
      </c>
      <c r="AD115" s="51">
        <v>4</v>
      </c>
      <c r="AE115" s="22"/>
      <c r="AF115" s="51"/>
      <c r="AG115" s="51"/>
      <c r="AH115" s="51"/>
      <c r="AI115" s="52"/>
      <c r="AJ115" s="21"/>
      <c r="AK115" s="51"/>
      <c r="AL115" s="51"/>
      <c r="AM115" s="51"/>
      <c r="AN115" s="52"/>
      <c r="AO115" s="51"/>
      <c r="AP115" s="20"/>
      <c r="AQ115" s="51"/>
      <c r="AR115" s="51"/>
      <c r="AS115" s="51"/>
      <c r="AT115" s="52"/>
      <c r="AU115" s="19"/>
      <c r="AV115" s="51">
        <v>0</v>
      </c>
      <c r="AW115" s="51">
        <v>0</v>
      </c>
      <c r="AX115" s="51">
        <v>0</v>
      </c>
      <c r="AY115" s="52"/>
      <c r="AZ115" s="51">
        <v>0</v>
      </c>
      <c r="BA115" s="18"/>
      <c r="BB115" s="51"/>
      <c r="BC115" s="51"/>
      <c r="BD115" s="51"/>
      <c r="BE115" s="52"/>
      <c r="BF115" s="17"/>
      <c r="BG115" s="51">
        <v>86</v>
      </c>
      <c r="BH115" s="51">
        <v>35</v>
      </c>
      <c r="BI115" s="51">
        <v>0</v>
      </c>
      <c r="BJ115" s="52">
        <v>0.40697674418604651</v>
      </c>
      <c r="BK115" s="51">
        <v>4</v>
      </c>
      <c r="BL115" s="14"/>
      <c r="BM115" s="8"/>
      <c r="BN115" s="8"/>
      <c r="BO115" s="8"/>
      <c r="BQ115" s="13"/>
      <c r="BR115" s="51">
        <v>86</v>
      </c>
      <c r="BS115" s="51">
        <v>35</v>
      </c>
      <c r="BT115" s="51">
        <v>0</v>
      </c>
      <c r="BU115" s="52">
        <v>0.40697674418604651</v>
      </c>
      <c r="BV115" s="51">
        <v>4</v>
      </c>
      <c r="BW115" s="43"/>
      <c r="BX115" s="12"/>
      <c r="BY115" s="12"/>
      <c r="BZ115" s="12"/>
      <c r="CA115" s="31"/>
      <c r="CB115" s="9"/>
      <c r="CC115" s="11">
        <v>86</v>
      </c>
      <c r="CD115" s="12">
        <v>35</v>
      </c>
      <c r="CE115" s="12">
        <v>0</v>
      </c>
      <c r="CF115" s="50">
        <f t="shared" si="13"/>
        <v>0.40697674418604651</v>
      </c>
      <c r="CG115" s="12">
        <v>4</v>
      </c>
      <c r="CH115" s="30">
        <f t="shared" si="7"/>
        <v>86</v>
      </c>
      <c r="CI115" s="30">
        <f t="shared" si="8"/>
        <v>35</v>
      </c>
      <c r="CJ115" s="30">
        <f t="shared" si="9"/>
        <v>0</v>
      </c>
      <c r="CK115" s="6">
        <f t="shared" si="10"/>
        <v>0.40697674418604651</v>
      </c>
      <c r="CL115" s="5" t="str">
        <f t="shared" si="11"/>
        <v>OK</v>
      </c>
    </row>
    <row r="116" spans="1:90" ht="13.8">
      <c r="A116" s="38" t="s">
        <v>575</v>
      </c>
      <c r="B116" s="39" t="s">
        <v>574</v>
      </c>
      <c r="C116" s="38" t="str">
        <f t="shared" si="12"/>
        <v>ANDY DUKE</v>
      </c>
      <c r="D116" s="42">
        <v>276</v>
      </c>
      <c r="E116" s="42">
        <v>153</v>
      </c>
      <c r="F116" s="42">
        <v>4</v>
      </c>
      <c r="G116" s="41">
        <v>0.55434782608695654</v>
      </c>
      <c r="H116" s="42">
        <v>4</v>
      </c>
      <c r="I116" s="26"/>
      <c r="J116" s="35">
        <v>78</v>
      </c>
      <c r="K116" s="33">
        <v>49</v>
      </c>
      <c r="L116" s="33">
        <v>3</v>
      </c>
      <c r="M116" s="34">
        <v>0.628</v>
      </c>
      <c r="N116" s="25"/>
      <c r="O116" s="35">
        <v>354</v>
      </c>
      <c r="P116" s="33">
        <v>202</v>
      </c>
      <c r="Q116" s="33">
        <v>7</v>
      </c>
      <c r="R116" s="34">
        <v>0.57062146892655363</v>
      </c>
      <c r="S116" s="33">
        <v>5</v>
      </c>
      <c r="T116" s="24"/>
      <c r="U116" s="35">
        <v>70</v>
      </c>
      <c r="V116" s="33">
        <v>31</v>
      </c>
      <c r="W116" s="33">
        <v>0</v>
      </c>
      <c r="X116" s="34">
        <v>0.443</v>
      </c>
      <c r="Y116" s="23"/>
      <c r="Z116" s="35">
        <v>424</v>
      </c>
      <c r="AA116" s="33">
        <v>233</v>
      </c>
      <c r="AB116" s="33">
        <v>7</v>
      </c>
      <c r="AC116" s="34">
        <v>0.54952830188679247</v>
      </c>
      <c r="AD116" s="33">
        <v>6</v>
      </c>
      <c r="AE116" s="22"/>
      <c r="AF116" s="35">
        <v>53</v>
      </c>
      <c r="AG116" s="33">
        <v>26</v>
      </c>
      <c r="AH116" s="33">
        <v>0</v>
      </c>
      <c r="AI116" s="34">
        <v>0.49099999999999999</v>
      </c>
      <c r="AJ116" s="21"/>
      <c r="AK116" s="35">
        <v>477</v>
      </c>
      <c r="AL116" s="33">
        <v>259</v>
      </c>
      <c r="AM116" s="33">
        <v>7</v>
      </c>
      <c r="AN116" s="34">
        <v>0.54297693920335433</v>
      </c>
      <c r="AO116" s="33">
        <v>7</v>
      </c>
      <c r="AP116" s="20"/>
      <c r="AQ116" s="35"/>
      <c r="AR116" s="33"/>
      <c r="AS116" s="33"/>
      <c r="AT116" s="34"/>
      <c r="AU116" s="19"/>
      <c r="AV116" s="35">
        <v>477</v>
      </c>
      <c r="AW116" s="33">
        <v>259</v>
      </c>
      <c r="AX116" s="33">
        <v>7</v>
      </c>
      <c r="AY116" s="34">
        <v>0.54297693920335433</v>
      </c>
      <c r="AZ116" s="33">
        <v>7</v>
      </c>
      <c r="BA116" s="18"/>
      <c r="BB116" s="35"/>
      <c r="BC116" s="33"/>
      <c r="BD116" s="33"/>
      <c r="BE116" s="34"/>
      <c r="BF116" s="17"/>
      <c r="BG116" s="35">
        <v>477</v>
      </c>
      <c r="BH116" s="33">
        <v>259</v>
      </c>
      <c r="BI116" s="33">
        <v>7</v>
      </c>
      <c r="BJ116" s="34">
        <v>0.54297693920335433</v>
      </c>
      <c r="BK116" s="33">
        <v>7</v>
      </c>
      <c r="BL116" s="14"/>
      <c r="BM116" s="37"/>
      <c r="BN116" s="36"/>
      <c r="BO116" s="36"/>
      <c r="BQ116" s="13"/>
      <c r="BR116" s="35">
        <v>477</v>
      </c>
      <c r="BS116" s="33">
        <v>259</v>
      </c>
      <c r="BT116" s="33">
        <v>7</v>
      </c>
      <c r="BU116" s="34">
        <v>0.54297693920335433</v>
      </c>
      <c r="BV116" s="33">
        <v>7</v>
      </c>
      <c r="BW116" s="32"/>
      <c r="BX116" s="12"/>
      <c r="BY116" s="12"/>
      <c r="BZ116" s="12"/>
      <c r="CA116" s="31"/>
      <c r="CB116" s="9"/>
      <c r="CC116" s="11">
        <v>477</v>
      </c>
      <c r="CD116" s="12">
        <v>259</v>
      </c>
      <c r="CE116" s="12">
        <v>7</v>
      </c>
      <c r="CF116" s="50">
        <f t="shared" si="13"/>
        <v>0.54297693920335433</v>
      </c>
      <c r="CG116" s="12">
        <v>7</v>
      </c>
      <c r="CH116" s="30">
        <f t="shared" si="7"/>
        <v>477</v>
      </c>
      <c r="CI116" s="30">
        <f t="shared" si="8"/>
        <v>259</v>
      </c>
      <c r="CJ116" s="30">
        <f t="shared" si="9"/>
        <v>7</v>
      </c>
      <c r="CK116" s="6">
        <f t="shared" si="10"/>
        <v>0.54297693920335433</v>
      </c>
      <c r="CL116" s="5" t="str">
        <f t="shared" si="11"/>
        <v>OK</v>
      </c>
    </row>
    <row r="117" spans="1:90" ht="13.8">
      <c r="A117" s="38" t="s">
        <v>522</v>
      </c>
      <c r="B117" s="29" t="s">
        <v>573</v>
      </c>
      <c r="C117" s="38" t="str">
        <f t="shared" si="12"/>
        <v>JACK DUNCAN</v>
      </c>
      <c r="D117" s="42">
        <v>135</v>
      </c>
      <c r="E117" s="42">
        <v>60</v>
      </c>
      <c r="F117" s="42">
        <v>2</v>
      </c>
      <c r="G117" s="41">
        <v>0.44444444444444442</v>
      </c>
      <c r="H117" s="42">
        <v>2</v>
      </c>
      <c r="I117" s="26"/>
      <c r="J117" s="45">
        <v>68</v>
      </c>
      <c r="K117" s="42">
        <v>31</v>
      </c>
      <c r="L117" s="42">
        <v>1</v>
      </c>
      <c r="M117" s="41">
        <v>0.45600000000000002</v>
      </c>
      <c r="N117" s="25"/>
      <c r="O117" s="45">
        <v>203</v>
      </c>
      <c r="P117" s="42">
        <v>91</v>
      </c>
      <c r="Q117" s="42">
        <v>3</v>
      </c>
      <c r="R117" s="41">
        <v>0.44827586206896552</v>
      </c>
      <c r="S117" s="42">
        <v>3</v>
      </c>
      <c r="T117" s="24"/>
      <c r="U117" s="45"/>
      <c r="V117" s="42"/>
      <c r="W117" s="42"/>
      <c r="X117" s="41"/>
      <c r="Y117" s="23"/>
      <c r="Z117" s="45"/>
      <c r="AA117" s="42"/>
      <c r="AB117" s="42"/>
      <c r="AC117" s="41"/>
      <c r="AD117" s="42">
        <v>2</v>
      </c>
      <c r="AE117" s="22"/>
      <c r="AF117" s="45"/>
      <c r="AG117" s="42"/>
      <c r="AH117" s="42"/>
      <c r="AI117" s="41"/>
      <c r="AJ117" s="21"/>
      <c r="AK117" s="45"/>
      <c r="AL117" s="42"/>
      <c r="AM117" s="42"/>
      <c r="AN117" s="41"/>
      <c r="AO117" s="42"/>
      <c r="AP117" s="20"/>
      <c r="AQ117" s="45"/>
      <c r="AR117" s="42"/>
      <c r="AS117" s="42"/>
      <c r="AT117" s="41"/>
      <c r="AU117" s="19"/>
      <c r="AV117" s="45">
        <v>0</v>
      </c>
      <c r="AW117" s="42">
        <v>0</v>
      </c>
      <c r="AX117" s="42">
        <v>0</v>
      </c>
      <c r="AY117" s="41"/>
      <c r="AZ117" s="42">
        <v>0</v>
      </c>
      <c r="BA117" s="18"/>
      <c r="BB117" s="45"/>
      <c r="BC117" s="42"/>
      <c r="BD117" s="42"/>
      <c r="BE117" s="41"/>
      <c r="BF117" s="17"/>
      <c r="BG117" s="45">
        <v>203</v>
      </c>
      <c r="BH117" s="42">
        <v>91</v>
      </c>
      <c r="BI117" s="42">
        <v>3</v>
      </c>
      <c r="BJ117" s="41">
        <v>0.44827586206896552</v>
      </c>
      <c r="BK117" s="42">
        <v>3</v>
      </c>
      <c r="BL117" s="14"/>
      <c r="BM117" s="11"/>
      <c r="BN117" s="12"/>
      <c r="BO117" s="12"/>
      <c r="BQ117" s="13"/>
      <c r="BR117" s="45">
        <v>203</v>
      </c>
      <c r="BS117" s="42">
        <v>91</v>
      </c>
      <c r="BT117" s="42">
        <v>3</v>
      </c>
      <c r="BU117" s="41">
        <v>0.44827586206896552</v>
      </c>
      <c r="BV117" s="42">
        <v>3</v>
      </c>
      <c r="BW117" s="32"/>
      <c r="BX117" s="12"/>
      <c r="BY117" s="12"/>
      <c r="BZ117" s="12"/>
      <c r="CA117" s="31"/>
      <c r="CB117" s="9"/>
      <c r="CC117" s="11">
        <v>203</v>
      </c>
      <c r="CD117" s="12">
        <v>91</v>
      </c>
      <c r="CE117" s="12">
        <v>3</v>
      </c>
      <c r="CF117" s="50">
        <f t="shared" si="13"/>
        <v>0.44827586206896552</v>
      </c>
      <c r="CG117" s="12">
        <v>3</v>
      </c>
      <c r="CH117" s="30">
        <f t="shared" si="7"/>
        <v>203</v>
      </c>
      <c r="CI117" s="30">
        <f t="shared" si="8"/>
        <v>91</v>
      </c>
      <c r="CJ117" s="30">
        <f t="shared" si="9"/>
        <v>3</v>
      </c>
      <c r="CK117" s="6">
        <f t="shared" si="10"/>
        <v>0.44827586206896552</v>
      </c>
      <c r="CL117" s="5" t="str">
        <f t="shared" si="11"/>
        <v>OK</v>
      </c>
    </row>
    <row r="118" spans="1:90" ht="13.8">
      <c r="A118" s="38" t="s">
        <v>283</v>
      </c>
      <c r="B118" s="29" t="s">
        <v>572</v>
      </c>
      <c r="C118" s="38" t="str">
        <f t="shared" si="12"/>
        <v>JERRY DYKLA</v>
      </c>
      <c r="D118" s="42"/>
      <c r="E118" s="42"/>
      <c r="F118" s="42"/>
      <c r="G118" s="41"/>
      <c r="H118" s="42"/>
      <c r="I118" s="26"/>
      <c r="J118" s="45">
        <v>10</v>
      </c>
      <c r="K118" s="42">
        <v>4</v>
      </c>
      <c r="L118" s="42">
        <v>0</v>
      </c>
      <c r="M118" s="41">
        <v>0.4</v>
      </c>
      <c r="N118" s="25"/>
      <c r="O118" s="45">
        <v>10</v>
      </c>
      <c r="P118" s="42">
        <v>4</v>
      </c>
      <c r="Q118" s="42">
        <v>0</v>
      </c>
      <c r="R118" s="41">
        <v>0.4</v>
      </c>
      <c r="S118" s="42">
        <v>1</v>
      </c>
      <c r="T118" s="24"/>
      <c r="U118" s="45"/>
      <c r="V118" s="42"/>
      <c r="W118" s="42"/>
      <c r="X118" s="41"/>
      <c r="Y118" s="23"/>
      <c r="Z118" s="45"/>
      <c r="AA118" s="42"/>
      <c r="AB118" s="42"/>
      <c r="AC118" s="41"/>
      <c r="AD118" s="42">
        <v>4</v>
      </c>
      <c r="AE118" s="22"/>
      <c r="AF118" s="45"/>
      <c r="AG118" s="42"/>
      <c r="AH118" s="42"/>
      <c r="AI118" s="41"/>
      <c r="AJ118" s="21"/>
      <c r="AK118" s="45"/>
      <c r="AL118" s="42"/>
      <c r="AM118" s="42"/>
      <c r="AN118" s="41"/>
      <c r="AO118" s="42"/>
      <c r="AP118" s="20"/>
      <c r="AQ118" s="45"/>
      <c r="AR118" s="42"/>
      <c r="AS118" s="42"/>
      <c r="AT118" s="41"/>
      <c r="AU118" s="19"/>
      <c r="AV118" s="45">
        <v>0</v>
      </c>
      <c r="AW118" s="42">
        <v>0</v>
      </c>
      <c r="AX118" s="42">
        <v>0</v>
      </c>
      <c r="AY118" s="41"/>
      <c r="AZ118" s="42">
        <v>0</v>
      </c>
      <c r="BA118" s="18"/>
      <c r="BB118" s="45"/>
      <c r="BC118" s="42"/>
      <c r="BD118" s="42"/>
      <c r="BE118" s="41"/>
      <c r="BF118" s="17"/>
      <c r="BG118" s="45">
        <v>10</v>
      </c>
      <c r="BH118" s="42">
        <v>4</v>
      </c>
      <c r="BI118" s="42">
        <v>0</v>
      </c>
      <c r="BJ118" s="41">
        <v>0.4</v>
      </c>
      <c r="BK118" s="42">
        <v>1</v>
      </c>
      <c r="BL118" s="14"/>
      <c r="BM118" s="11"/>
      <c r="BN118" s="12"/>
      <c r="BO118" s="12"/>
      <c r="BQ118" s="13"/>
      <c r="BR118" s="45">
        <v>10</v>
      </c>
      <c r="BS118" s="42">
        <v>4</v>
      </c>
      <c r="BT118" s="42">
        <v>0</v>
      </c>
      <c r="BU118" s="41">
        <v>0.4</v>
      </c>
      <c r="BV118" s="42">
        <v>1</v>
      </c>
      <c r="BW118" s="32"/>
      <c r="BX118" s="12"/>
      <c r="BY118" s="12"/>
      <c r="BZ118" s="12"/>
      <c r="CA118" s="31"/>
      <c r="CB118" s="9"/>
      <c r="CC118" s="11">
        <v>10</v>
      </c>
      <c r="CD118" s="12">
        <v>4</v>
      </c>
      <c r="CE118" s="12">
        <v>0</v>
      </c>
      <c r="CF118" s="50">
        <f t="shared" si="13"/>
        <v>0.4</v>
      </c>
      <c r="CG118" s="12">
        <v>1</v>
      </c>
      <c r="CH118" s="30">
        <f t="shared" si="7"/>
        <v>10</v>
      </c>
      <c r="CI118" s="30">
        <f t="shared" si="8"/>
        <v>4</v>
      </c>
      <c r="CJ118" s="30">
        <f t="shared" si="9"/>
        <v>0</v>
      </c>
      <c r="CK118" s="6">
        <f t="shared" si="10"/>
        <v>0.4</v>
      </c>
      <c r="CL118" s="5" t="str">
        <f t="shared" si="11"/>
        <v>OK</v>
      </c>
    </row>
    <row r="119" spans="1:90" ht="13.8">
      <c r="A119" s="38" t="s">
        <v>290</v>
      </c>
      <c r="B119" s="29" t="s">
        <v>571</v>
      </c>
      <c r="C119" s="38" t="str">
        <f t="shared" si="12"/>
        <v>BILL ECONOMOU</v>
      </c>
      <c r="D119" s="42"/>
      <c r="E119" s="42"/>
      <c r="F119" s="42"/>
      <c r="G119" s="41"/>
      <c r="H119" s="42"/>
      <c r="I119" s="26"/>
      <c r="J119" s="45">
        <v>74</v>
      </c>
      <c r="K119" s="42">
        <v>45</v>
      </c>
      <c r="L119" s="42">
        <v>7</v>
      </c>
      <c r="M119" s="41">
        <v>0.60799999999999998</v>
      </c>
      <c r="N119" s="25"/>
      <c r="O119" s="45">
        <v>74</v>
      </c>
      <c r="P119" s="42">
        <v>45</v>
      </c>
      <c r="Q119" s="42">
        <v>7</v>
      </c>
      <c r="R119" s="41">
        <v>0.60810810810810811</v>
      </c>
      <c r="S119" s="42">
        <v>1</v>
      </c>
      <c r="T119" s="24"/>
      <c r="U119" s="45">
        <v>51</v>
      </c>
      <c r="V119" s="42">
        <v>30</v>
      </c>
      <c r="W119" s="42">
        <v>3</v>
      </c>
      <c r="X119" s="41">
        <v>0.58799999999999997</v>
      </c>
      <c r="Y119" s="23"/>
      <c r="Z119" s="45">
        <v>125</v>
      </c>
      <c r="AA119" s="42">
        <v>75</v>
      </c>
      <c r="AB119" s="42">
        <v>10</v>
      </c>
      <c r="AC119" s="41">
        <v>0.6</v>
      </c>
      <c r="AD119" s="42">
        <v>2</v>
      </c>
      <c r="AE119" s="22"/>
      <c r="AF119" s="45">
        <v>67</v>
      </c>
      <c r="AG119" s="42">
        <v>30</v>
      </c>
      <c r="AH119" s="42">
        <v>1</v>
      </c>
      <c r="AI119" s="41">
        <v>0.44800000000000001</v>
      </c>
      <c r="AJ119" s="21"/>
      <c r="AK119" s="45">
        <v>192</v>
      </c>
      <c r="AL119" s="42">
        <v>105</v>
      </c>
      <c r="AM119" s="42">
        <v>11</v>
      </c>
      <c r="AN119" s="41">
        <v>0.546875</v>
      </c>
      <c r="AO119" s="42">
        <v>3</v>
      </c>
      <c r="AP119" s="20"/>
      <c r="AQ119" s="45">
        <v>53</v>
      </c>
      <c r="AR119" s="42">
        <v>31</v>
      </c>
      <c r="AS119" s="42">
        <v>0</v>
      </c>
      <c r="AT119" s="41">
        <v>0.58499999999999996</v>
      </c>
      <c r="AU119" s="19"/>
      <c r="AV119" s="45">
        <v>245</v>
      </c>
      <c r="AW119" s="42">
        <v>136</v>
      </c>
      <c r="AX119" s="42">
        <v>11</v>
      </c>
      <c r="AY119" s="41">
        <v>0.55510204081632653</v>
      </c>
      <c r="AZ119" s="42">
        <v>4</v>
      </c>
      <c r="BA119" s="18"/>
      <c r="BB119" s="45">
        <v>40</v>
      </c>
      <c r="BC119" s="42">
        <v>18</v>
      </c>
      <c r="BD119" s="42">
        <v>0</v>
      </c>
      <c r="BE119" s="41">
        <v>0.45</v>
      </c>
      <c r="BF119" s="17"/>
      <c r="BG119" s="45">
        <v>285</v>
      </c>
      <c r="BH119" s="42">
        <v>154</v>
      </c>
      <c r="BI119" s="42">
        <v>11</v>
      </c>
      <c r="BJ119" s="41">
        <v>0.54035087719298247</v>
      </c>
      <c r="BK119" s="42">
        <v>5</v>
      </c>
      <c r="BL119" s="14"/>
      <c r="BM119" s="11">
        <v>46</v>
      </c>
      <c r="BN119" s="12">
        <v>27</v>
      </c>
      <c r="BO119" s="12">
        <v>1</v>
      </c>
      <c r="BP119" s="53">
        <v>0.58695652173913049</v>
      </c>
      <c r="BQ119" s="13"/>
      <c r="BR119" s="11">
        <v>331</v>
      </c>
      <c r="BS119" s="12">
        <v>181</v>
      </c>
      <c r="BT119" s="12">
        <v>12</v>
      </c>
      <c r="BU119" s="53">
        <v>0.54682779456193353</v>
      </c>
      <c r="BV119" s="11">
        <v>6</v>
      </c>
      <c r="BW119" s="32"/>
      <c r="BX119" s="12">
        <v>56</v>
      </c>
      <c r="BY119" s="12">
        <v>24</v>
      </c>
      <c r="BZ119" s="12">
        <v>1</v>
      </c>
      <c r="CA119" s="31">
        <v>0.42857142857142855</v>
      </c>
      <c r="CB119" s="44"/>
      <c r="CC119" s="11">
        <v>387</v>
      </c>
      <c r="CD119" s="12">
        <v>205</v>
      </c>
      <c r="CE119" s="12">
        <v>13</v>
      </c>
      <c r="CF119" s="50">
        <f t="shared" si="13"/>
        <v>0.52971576227390182</v>
      </c>
      <c r="CG119" s="12">
        <v>7</v>
      </c>
      <c r="CH119" s="30">
        <f t="shared" si="7"/>
        <v>387</v>
      </c>
      <c r="CI119" s="30">
        <f t="shared" si="8"/>
        <v>205</v>
      </c>
      <c r="CJ119" s="30">
        <f t="shared" si="9"/>
        <v>13</v>
      </c>
      <c r="CK119" s="6">
        <f t="shared" si="10"/>
        <v>0.52971576227390182</v>
      </c>
      <c r="CL119" s="5" t="str">
        <f t="shared" si="11"/>
        <v>OK</v>
      </c>
    </row>
    <row r="120" spans="1:90" ht="13.8">
      <c r="A120" s="38" t="s">
        <v>315</v>
      </c>
      <c r="B120" s="29" t="s">
        <v>570</v>
      </c>
      <c r="C120" s="38" t="str">
        <f t="shared" si="12"/>
        <v>DAVE EMEIGH</v>
      </c>
      <c r="D120" s="42">
        <v>103</v>
      </c>
      <c r="E120" s="42">
        <v>54</v>
      </c>
      <c r="F120" s="42">
        <v>3</v>
      </c>
      <c r="G120" s="41">
        <v>0.52427184466019416</v>
      </c>
      <c r="H120" s="42">
        <v>2</v>
      </c>
      <c r="I120" s="26"/>
      <c r="J120" s="45">
        <v>72</v>
      </c>
      <c r="K120" s="42">
        <v>49</v>
      </c>
      <c r="L120" s="42">
        <v>10</v>
      </c>
      <c r="M120" s="41">
        <v>0.68100000000000005</v>
      </c>
      <c r="N120" s="25"/>
      <c r="O120" s="45">
        <v>175</v>
      </c>
      <c r="P120" s="42">
        <v>103</v>
      </c>
      <c r="Q120" s="42">
        <v>13</v>
      </c>
      <c r="R120" s="41">
        <v>0.58857142857142852</v>
      </c>
      <c r="S120" s="42">
        <v>3</v>
      </c>
      <c r="T120" s="24"/>
      <c r="U120" s="45">
        <v>64</v>
      </c>
      <c r="V120" s="42">
        <v>43</v>
      </c>
      <c r="W120" s="42">
        <v>3</v>
      </c>
      <c r="X120" s="41">
        <v>0.67200000000000004</v>
      </c>
      <c r="Y120" s="23"/>
      <c r="Z120" s="45">
        <v>239</v>
      </c>
      <c r="AA120" s="42">
        <v>146</v>
      </c>
      <c r="AB120" s="42">
        <v>16</v>
      </c>
      <c r="AC120" s="41">
        <v>0.61087866108786615</v>
      </c>
      <c r="AD120" s="42">
        <f>+S120+1</f>
        <v>4</v>
      </c>
      <c r="AE120" s="22"/>
      <c r="AF120" s="45"/>
      <c r="AG120" s="42"/>
      <c r="AH120" s="42"/>
      <c r="AI120" s="41"/>
      <c r="AJ120" s="21"/>
      <c r="AK120" s="45">
        <v>239</v>
      </c>
      <c r="AL120" s="42">
        <v>146</v>
      </c>
      <c r="AM120" s="42">
        <v>16</v>
      </c>
      <c r="AN120" s="41">
        <v>0.61087866108786615</v>
      </c>
      <c r="AO120" s="42">
        <v>4</v>
      </c>
      <c r="AP120" s="20"/>
      <c r="AQ120" s="45"/>
      <c r="AR120" s="42"/>
      <c r="AS120" s="42"/>
      <c r="AT120" s="41"/>
      <c r="AU120" s="19"/>
      <c r="AV120" s="45">
        <v>239</v>
      </c>
      <c r="AW120" s="42">
        <v>146</v>
      </c>
      <c r="AX120" s="42">
        <v>16</v>
      </c>
      <c r="AY120" s="41">
        <v>0.61087866108786615</v>
      </c>
      <c r="AZ120" s="42">
        <v>4</v>
      </c>
      <c r="BA120" s="18"/>
      <c r="BB120" s="45">
        <v>71</v>
      </c>
      <c r="BC120" s="42">
        <v>47</v>
      </c>
      <c r="BD120" s="42">
        <v>11</v>
      </c>
      <c r="BE120" s="41">
        <v>0.6619718309859155</v>
      </c>
      <c r="BF120" s="17"/>
      <c r="BG120" s="45">
        <v>310</v>
      </c>
      <c r="BH120" s="42">
        <v>193</v>
      </c>
      <c r="BI120" s="42">
        <v>27</v>
      </c>
      <c r="BJ120" s="41">
        <v>0.623</v>
      </c>
      <c r="BK120" s="42">
        <v>5</v>
      </c>
      <c r="BL120" s="14"/>
      <c r="BM120" s="11">
        <v>40</v>
      </c>
      <c r="BN120" s="12">
        <v>21</v>
      </c>
      <c r="BO120" s="12">
        <v>3</v>
      </c>
      <c r="BP120" s="50">
        <v>0.52500000000000002</v>
      </c>
      <c r="BQ120" s="13"/>
      <c r="BR120" s="11">
        <v>350</v>
      </c>
      <c r="BS120" s="12">
        <v>214</v>
      </c>
      <c r="BT120" s="12">
        <v>30</v>
      </c>
      <c r="BU120" s="50">
        <v>0.61142857142857143</v>
      </c>
      <c r="BV120" s="12">
        <v>6</v>
      </c>
      <c r="BW120" s="32"/>
      <c r="BX120" s="12"/>
      <c r="BY120" s="12"/>
      <c r="BZ120" s="12"/>
      <c r="CA120" s="31"/>
      <c r="CB120" s="9"/>
      <c r="CC120" s="11">
        <v>350</v>
      </c>
      <c r="CD120" s="12">
        <v>214</v>
      </c>
      <c r="CE120" s="12">
        <v>30</v>
      </c>
      <c r="CF120" s="50">
        <f t="shared" si="13"/>
        <v>0.61142857142857143</v>
      </c>
      <c r="CG120" s="12">
        <v>6</v>
      </c>
      <c r="CH120" s="30">
        <f t="shared" si="7"/>
        <v>350</v>
      </c>
      <c r="CI120" s="30">
        <f t="shared" si="8"/>
        <v>214</v>
      </c>
      <c r="CJ120" s="30">
        <f t="shared" si="9"/>
        <v>30</v>
      </c>
      <c r="CK120" s="6">
        <f t="shared" si="10"/>
        <v>0.61142857142857143</v>
      </c>
      <c r="CL120" s="5" t="str">
        <f t="shared" si="11"/>
        <v>OK</v>
      </c>
    </row>
    <row r="121" spans="1:90" ht="13.8">
      <c r="A121" s="38" t="s">
        <v>285</v>
      </c>
      <c r="B121" s="29" t="s">
        <v>570</v>
      </c>
      <c r="C121" s="38" t="str">
        <f t="shared" si="12"/>
        <v>TIM EMEIGH</v>
      </c>
      <c r="D121" s="42"/>
      <c r="E121" s="42"/>
      <c r="F121" s="42"/>
      <c r="G121" s="41"/>
      <c r="H121" s="42"/>
      <c r="I121" s="26"/>
      <c r="J121" s="45">
        <v>37</v>
      </c>
      <c r="K121" s="42">
        <v>13</v>
      </c>
      <c r="L121" s="42">
        <v>0</v>
      </c>
      <c r="M121" s="41">
        <v>0.35099999999999998</v>
      </c>
      <c r="N121" s="25"/>
      <c r="O121" s="45">
        <v>37</v>
      </c>
      <c r="P121" s="42">
        <v>13</v>
      </c>
      <c r="Q121" s="42">
        <v>0</v>
      </c>
      <c r="R121" s="41">
        <v>0.35135135135135137</v>
      </c>
      <c r="S121" s="42">
        <v>1</v>
      </c>
      <c r="T121" s="24"/>
      <c r="U121" s="45">
        <v>28</v>
      </c>
      <c r="V121" s="42">
        <v>12</v>
      </c>
      <c r="W121" s="42">
        <v>0</v>
      </c>
      <c r="X121" s="41">
        <v>0.42899999999999999</v>
      </c>
      <c r="Y121" s="23"/>
      <c r="Z121" s="45">
        <v>65</v>
      </c>
      <c r="AA121" s="42">
        <v>25</v>
      </c>
      <c r="AB121" s="42">
        <v>0</v>
      </c>
      <c r="AC121" s="41">
        <v>0.38461538461538464</v>
      </c>
      <c r="AD121" s="42">
        <f>+S121+1</f>
        <v>2</v>
      </c>
      <c r="AE121" s="22"/>
      <c r="AF121" s="45"/>
      <c r="AG121" s="42"/>
      <c r="AH121" s="42"/>
      <c r="AI121" s="41"/>
      <c r="AJ121" s="21"/>
      <c r="AK121" s="45"/>
      <c r="AL121" s="42"/>
      <c r="AM121" s="42"/>
      <c r="AN121" s="41"/>
      <c r="AO121" s="42"/>
      <c r="AP121" s="20"/>
      <c r="AQ121" s="45"/>
      <c r="AR121" s="42"/>
      <c r="AS121" s="42"/>
      <c r="AT121" s="41"/>
      <c r="AU121" s="19"/>
      <c r="AV121" s="45">
        <v>0</v>
      </c>
      <c r="AW121" s="42">
        <v>0</v>
      </c>
      <c r="AX121" s="42">
        <v>0</v>
      </c>
      <c r="AY121" s="41"/>
      <c r="AZ121" s="42">
        <v>0</v>
      </c>
      <c r="BA121" s="18"/>
      <c r="BB121" s="45"/>
      <c r="BC121" s="42"/>
      <c r="BD121" s="42"/>
      <c r="BE121" s="41"/>
      <c r="BF121" s="17"/>
      <c r="BG121" s="45">
        <v>65</v>
      </c>
      <c r="BH121" s="42">
        <v>25</v>
      </c>
      <c r="BI121" s="42">
        <v>0</v>
      </c>
      <c r="BJ121" s="41">
        <v>0.38461538461538464</v>
      </c>
      <c r="BK121" s="42">
        <f>+AZ121+1</f>
        <v>1</v>
      </c>
      <c r="BL121" s="14"/>
      <c r="BM121" s="11"/>
      <c r="BN121" s="12"/>
      <c r="BO121" s="12"/>
      <c r="BP121" s="48"/>
      <c r="BQ121" s="13"/>
      <c r="BR121" s="45">
        <v>65</v>
      </c>
      <c r="BS121" s="42">
        <v>25</v>
      </c>
      <c r="BT121" s="42">
        <v>0</v>
      </c>
      <c r="BU121" s="41">
        <v>0.38461538461538464</v>
      </c>
      <c r="BV121" s="42">
        <f>+BK121+1</f>
        <v>2</v>
      </c>
      <c r="BW121" s="32"/>
      <c r="BX121" s="12"/>
      <c r="BY121" s="12"/>
      <c r="BZ121" s="12"/>
      <c r="CA121" s="31"/>
      <c r="CB121" s="9"/>
      <c r="CC121" s="11">
        <v>65</v>
      </c>
      <c r="CD121" s="12">
        <v>25</v>
      </c>
      <c r="CE121" s="12">
        <v>0</v>
      </c>
      <c r="CF121" s="50">
        <f t="shared" si="13"/>
        <v>0.38461538461538464</v>
      </c>
      <c r="CG121" s="12">
        <v>2</v>
      </c>
      <c r="CH121" s="30">
        <f t="shared" si="7"/>
        <v>65</v>
      </c>
      <c r="CI121" s="30">
        <f t="shared" si="8"/>
        <v>25</v>
      </c>
      <c r="CJ121" s="30">
        <f t="shared" si="9"/>
        <v>0</v>
      </c>
      <c r="CK121" s="6">
        <f t="shared" si="10"/>
        <v>0.38461538461538464</v>
      </c>
      <c r="CL121" s="5" t="str">
        <f t="shared" si="11"/>
        <v>OK</v>
      </c>
    </row>
    <row r="122" spans="1:90" ht="13.8">
      <c r="A122" s="38" t="s">
        <v>296</v>
      </c>
      <c r="B122" s="29" t="s">
        <v>569</v>
      </c>
      <c r="C122" s="38" t="str">
        <f t="shared" si="12"/>
        <v>BOB ERICKSON</v>
      </c>
      <c r="D122" s="42"/>
      <c r="E122" s="42"/>
      <c r="F122" s="42"/>
      <c r="G122" s="41"/>
      <c r="H122" s="42"/>
      <c r="I122" s="26"/>
      <c r="J122" s="45"/>
      <c r="K122" s="42"/>
      <c r="L122" s="42"/>
      <c r="M122" s="41"/>
      <c r="N122" s="25"/>
      <c r="O122" s="45"/>
      <c r="P122" s="42"/>
      <c r="Q122" s="42"/>
      <c r="R122" s="41"/>
      <c r="S122" s="42"/>
      <c r="T122" s="24"/>
      <c r="U122" s="45"/>
      <c r="V122" s="42"/>
      <c r="W122" s="42"/>
      <c r="X122" s="41"/>
      <c r="Y122" s="23"/>
      <c r="Z122" s="45"/>
      <c r="AA122" s="42"/>
      <c r="AB122" s="42"/>
      <c r="AC122" s="41"/>
      <c r="AD122" s="42"/>
      <c r="AE122" s="22"/>
      <c r="AF122" s="45"/>
      <c r="AG122" s="42"/>
      <c r="AH122" s="42"/>
      <c r="AI122" s="41"/>
      <c r="AJ122" s="21"/>
      <c r="AK122" s="45"/>
      <c r="AL122" s="42"/>
      <c r="AM122" s="42"/>
      <c r="AN122" s="41"/>
      <c r="AO122" s="42"/>
      <c r="AP122" s="20"/>
      <c r="AQ122" s="45">
        <v>38</v>
      </c>
      <c r="AR122" s="42">
        <v>16</v>
      </c>
      <c r="AS122" s="42">
        <v>0</v>
      </c>
      <c r="AT122" s="41">
        <v>0.42099999999999999</v>
      </c>
      <c r="AU122" s="19"/>
      <c r="AV122" s="45">
        <v>38</v>
      </c>
      <c r="AW122" s="42">
        <v>16</v>
      </c>
      <c r="AX122" s="42">
        <v>0</v>
      </c>
      <c r="AY122" s="41">
        <v>0.42105263157894735</v>
      </c>
      <c r="AZ122" s="42">
        <v>1</v>
      </c>
      <c r="BA122" s="18"/>
      <c r="BB122" s="45">
        <v>72</v>
      </c>
      <c r="BC122" s="42">
        <v>42</v>
      </c>
      <c r="BD122" s="42">
        <v>2</v>
      </c>
      <c r="BE122" s="41">
        <v>0.58333333333333337</v>
      </c>
      <c r="BF122" s="17"/>
      <c r="BG122" s="45">
        <v>110</v>
      </c>
      <c r="BH122" s="42">
        <v>58</v>
      </c>
      <c r="BI122" s="42">
        <v>2</v>
      </c>
      <c r="BJ122" s="41">
        <v>0.52727272727272723</v>
      </c>
      <c r="BK122" s="42">
        <v>2</v>
      </c>
      <c r="BL122" s="14"/>
      <c r="BM122" s="11">
        <v>42</v>
      </c>
      <c r="BN122" s="12">
        <v>22</v>
      </c>
      <c r="BO122" s="12">
        <v>0</v>
      </c>
      <c r="BP122" s="53">
        <v>0.52380952380952384</v>
      </c>
      <c r="BQ122" s="13"/>
      <c r="BR122" s="11">
        <v>152</v>
      </c>
      <c r="BS122" s="12">
        <v>80</v>
      </c>
      <c r="BT122" s="12">
        <v>2</v>
      </c>
      <c r="BU122" s="53">
        <v>0.52631578947368418</v>
      </c>
      <c r="BV122" s="11">
        <v>3</v>
      </c>
      <c r="BW122" s="32"/>
      <c r="BX122" s="12">
        <v>48</v>
      </c>
      <c r="BY122" s="12">
        <v>25</v>
      </c>
      <c r="BZ122" s="12">
        <v>1</v>
      </c>
      <c r="CA122" s="31">
        <v>0.52083333333333337</v>
      </c>
      <c r="CB122" s="44"/>
      <c r="CC122" s="11">
        <v>200</v>
      </c>
      <c r="CD122" s="12">
        <v>105</v>
      </c>
      <c r="CE122" s="12">
        <v>3</v>
      </c>
      <c r="CF122" s="50">
        <f t="shared" si="13"/>
        <v>0.52500000000000002</v>
      </c>
      <c r="CG122" s="12">
        <v>4</v>
      </c>
      <c r="CH122" s="30">
        <f t="shared" si="7"/>
        <v>200</v>
      </c>
      <c r="CI122" s="30">
        <f t="shared" si="8"/>
        <v>105</v>
      </c>
      <c r="CJ122" s="30">
        <f t="shared" si="9"/>
        <v>3</v>
      </c>
      <c r="CK122" s="6">
        <f t="shared" si="10"/>
        <v>0.52500000000000002</v>
      </c>
      <c r="CL122" s="5" t="str">
        <f t="shared" si="11"/>
        <v>OK</v>
      </c>
    </row>
    <row r="123" spans="1:90" ht="13.8">
      <c r="A123" s="38" t="s">
        <v>420</v>
      </c>
      <c r="B123" s="1555" t="s">
        <v>2189</v>
      </c>
      <c r="C123" s="38" t="str">
        <f t="shared" si="12"/>
        <v>MATT EVANS</v>
      </c>
      <c r="D123" s="42"/>
      <c r="E123" s="42"/>
      <c r="F123" s="42"/>
      <c r="G123" s="41"/>
      <c r="H123" s="42"/>
      <c r="I123" s="26"/>
      <c r="J123" s="45"/>
      <c r="K123" s="42"/>
      <c r="L123" s="42"/>
      <c r="M123" s="41"/>
      <c r="N123" s="25"/>
      <c r="O123" s="45"/>
      <c r="P123" s="42"/>
      <c r="Q123" s="42"/>
      <c r="R123" s="41"/>
      <c r="S123" s="42"/>
      <c r="T123" s="24"/>
      <c r="U123" s="45"/>
      <c r="V123" s="42"/>
      <c r="W123" s="42"/>
      <c r="X123" s="41"/>
      <c r="Y123" s="23"/>
      <c r="Z123" s="45"/>
      <c r="AA123" s="42"/>
      <c r="AB123" s="42"/>
      <c r="AC123" s="41"/>
      <c r="AD123" s="42"/>
      <c r="AE123" s="22"/>
      <c r="AF123" s="45"/>
      <c r="AG123" s="42"/>
      <c r="AH123" s="42"/>
      <c r="AI123" s="41"/>
      <c r="AJ123" s="21"/>
      <c r="AK123" s="45"/>
      <c r="AL123" s="42"/>
      <c r="AM123" s="42"/>
      <c r="AN123" s="41"/>
      <c r="AO123" s="42"/>
      <c r="AP123" s="20"/>
      <c r="AQ123" s="45">
        <v>75</v>
      </c>
      <c r="AR123" s="42">
        <v>52</v>
      </c>
      <c r="AS123" s="42">
        <v>12</v>
      </c>
      <c r="AT123" s="41">
        <v>0.69299999999999995</v>
      </c>
      <c r="AU123" s="19"/>
      <c r="AV123" s="45">
        <v>75</v>
      </c>
      <c r="AW123" s="42">
        <v>52</v>
      </c>
      <c r="AX123" s="42">
        <v>12</v>
      </c>
      <c r="AY123" s="41">
        <v>0.69333333333333336</v>
      </c>
      <c r="AZ123" s="42">
        <v>1</v>
      </c>
      <c r="BA123" s="18"/>
      <c r="BB123" s="45">
        <v>62</v>
      </c>
      <c r="BC123" s="42">
        <v>31</v>
      </c>
      <c r="BD123" s="42">
        <v>4</v>
      </c>
      <c r="BE123" s="41">
        <v>0.5</v>
      </c>
      <c r="BF123" s="17"/>
      <c r="BG123" s="45">
        <v>137</v>
      </c>
      <c r="BH123" s="42">
        <v>83</v>
      </c>
      <c r="BI123" s="42">
        <v>16</v>
      </c>
      <c r="BJ123" s="41">
        <v>0.6058394160583942</v>
      </c>
      <c r="BK123" s="42">
        <v>2</v>
      </c>
      <c r="BL123" s="14"/>
      <c r="BM123" s="11">
        <v>47</v>
      </c>
      <c r="BN123" s="12">
        <v>29</v>
      </c>
      <c r="BO123" s="12">
        <v>1</v>
      </c>
      <c r="BP123" s="50">
        <v>0.61702127659574468</v>
      </c>
      <c r="BQ123" s="13"/>
      <c r="BR123" s="11">
        <v>184</v>
      </c>
      <c r="BS123" s="12">
        <v>112</v>
      </c>
      <c r="BT123" s="12">
        <v>17</v>
      </c>
      <c r="BU123" s="50">
        <v>0.60869565217391308</v>
      </c>
      <c r="BV123" s="12">
        <v>3</v>
      </c>
      <c r="BW123" s="32"/>
      <c r="BX123" s="12">
        <v>82</v>
      </c>
      <c r="BY123" s="12">
        <v>54</v>
      </c>
      <c r="BZ123" s="12">
        <v>8</v>
      </c>
      <c r="CA123" s="31">
        <v>0.65853658536585369</v>
      </c>
      <c r="CB123" s="44"/>
      <c r="CC123" s="11">
        <v>266</v>
      </c>
      <c r="CD123" s="12">
        <v>166</v>
      </c>
      <c r="CE123" s="12">
        <v>25</v>
      </c>
      <c r="CF123" s="50">
        <f t="shared" si="13"/>
        <v>0.62406015037593987</v>
      </c>
      <c r="CG123" s="12">
        <v>4</v>
      </c>
      <c r="CH123" s="30">
        <f t="shared" si="7"/>
        <v>266</v>
      </c>
      <c r="CI123" s="30">
        <f t="shared" si="8"/>
        <v>166</v>
      </c>
      <c r="CJ123" s="30">
        <f t="shared" si="9"/>
        <v>25</v>
      </c>
      <c r="CK123" s="6">
        <f t="shared" si="10"/>
        <v>0.62406015037593987</v>
      </c>
      <c r="CL123" s="5" t="str">
        <f t="shared" si="11"/>
        <v>OK</v>
      </c>
    </row>
    <row r="124" spans="1:90" ht="13.8">
      <c r="A124" s="38" t="s">
        <v>567</v>
      </c>
      <c r="B124" s="29" t="s">
        <v>566</v>
      </c>
      <c r="C124" s="38" t="str">
        <f t="shared" si="12"/>
        <v>WAYNE FALLIS</v>
      </c>
      <c r="D124" s="42"/>
      <c r="E124" s="42"/>
      <c r="F124" s="42"/>
      <c r="G124" s="41"/>
      <c r="H124" s="42"/>
      <c r="I124" s="26"/>
      <c r="J124" s="45">
        <v>7</v>
      </c>
      <c r="K124" s="42">
        <v>4</v>
      </c>
      <c r="L124" s="42">
        <v>0</v>
      </c>
      <c r="M124" s="41">
        <v>0.57099999999999995</v>
      </c>
      <c r="N124" s="25"/>
      <c r="O124" s="45">
        <v>7</v>
      </c>
      <c r="P124" s="42">
        <v>4</v>
      </c>
      <c r="Q124" s="42">
        <v>0</v>
      </c>
      <c r="R124" s="41">
        <v>0.5714285714285714</v>
      </c>
      <c r="S124" s="42">
        <v>1</v>
      </c>
      <c r="T124" s="24"/>
      <c r="U124" s="45">
        <v>49</v>
      </c>
      <c r="V124" s="42">
        <v>30</v>
      </c>
      <c r="W124" s="42">
        <v>0</v>
      </c>
      <c r="X124" s="41">
        <v>0.61199999999999999</v>
      </c>
      <c r="Y124" s="23"/>
      <c r="Z124" s="45">
        <v>56</v>
      </c>
      <c r="AA124" s="42">
        <v>34</v>
      </c>
      <c r="AB124" s="42">
        <v>0</v>
      </c>
      <c r="AC124" s="41">
        <v>0.6071428571428571</v>
      </c>
      <c r="AD124" s="42">
        <f>+S124+1</f>
        <v>2</v>
      </c>
      <c r="AE124" s="22"/>
      <c r="AF124" s="45">
        <v>57</v>
      </c>
      <c r="AG124" s="42">
        <v>33</v>
      </c>
      <c r="AH124" s="42">
        <v>1</v>
      </c>
      <c r="AI124" s="41">
        <v>0.57899999999999996</v>
      </c>
      <c r="AJ124" s="21"/>
      <c r="AK124" s="45">
        <v>113</v>
      </c>
      <c r="AL124" s="42">
        <v>67</v>
      </c>
      <c r="AM124" s="42">
        <v>1</v>
      </c>
      <c r="AN124" s="41">
        <v>0.59292035398230092</v>
      </c>
      <c r="AO124" s="42">
        <v>3</v>
      </c>
      <c r="AP124" s="20"/>
      <c r="AQ124" s="45">
        <v>64</v>
      </c>
      <c r="AR124" s="42">
        <v>33</v>
      </c>
      <c r="AS124" s="42">
        <v>1</v>
      </c>
      <c r="AT124" s="41">
        <v>0.51600000000000001</v>
      </c>
      <c r="AU124" s="19"/>
      <c r="AV124" s="45">
        <v>177</v>
      </c>
      <c r="AW124" s="42">
        <v>100</v>
      </c>
      <c r="AX124" s="42">
        <v>2</v>
      </c>
      <c r="AY124" s="41">
        <v>0.56497175141242939</v>
      </c>
      <c r="AZ124" s="42">
        <v>4</v>
      </c>
      <c r="BA124" s="18"/>
      <c r="BB124" s="45">
        <v>49</v>
      </c>
      <c r="BC124" s="42">
        <v>24</v>
      </c>
      <c r="BD124" s="42">
        <v>0</v>
      </c>
      <c r="BE124" s="41">
        <v>0.48979591836734693</v>
      </c>
      <c r="BF124" s="17"/>
      <c r="BG124" s="45">
        <v>226</v>
      </c>
      <c r="BH124" s="42">
        <v>124</v>
      </c>
      <c r="BI124" s="42">
        <v>2</v>
      </c>
      <c r="BJ124" s="41">
        <v>0.54867256637168138</v>
      </c>
      <c r="BK124" s="42">
        <v>5</v>
      </c>
      <c r="BL124" s="14"/>
      <c r="BM124" s="11">
        <v>42</v>
      </c>
      <c r="BN124" s="12">
        <v>20</v>
      </c>
      <c r="BO124" s="12">
        <v>0</v>
      </c>
      <c r="BP124" s="31">
        <v>0.47619047619047616</v>
      </c>
      <c r="BQ124" s="13"/>
      <c r="BR124" s="11">
        <v>268</v>
      </c>
      <c r="BS124" s="12">
        <v>144</v>
      </c>
      <c r="BT124" s="12">
        <v>2</v>
      </c>
      <c r="BU124" s="31">
        <v>0.53731343283582089</v>
      </c>
      <c r="BV124" s="12">
        <v>6</v>
      </c>
      <c r="BW124" s="32"/>
      <c r="BX124" s="12">
        <v>42</v>
      </c>
      <c r="BY124" s="12">
        <v>21</v>
      </c>
      <c r="BZ124" s="12">
        <v>0</v>
      </c>
      <c r="CA124" s="31">
        <v>0.5</v>
      </c>
      <c r="CB124" s="44"/>
      <c r="CC124" s="11">
        <v>310</v>
      </c>
      <c r="CD124" s="12">
        <v>165</v>
      </c>
      <c r="CE124" s="12">
        <v>2</v>
      </c>
      <c r="CF124" s="50">
        <f t="shared" si="13"/>
        <v>0.532258064516129</v>
      </c>
      <c r="CG124" s="12">
        <v>7</v>
      </c>
      <c r="CH124" s="30">
        <f t="shared" si="7"/>
        <v>310</v>
      </c>
      <c r="CI124" s="30">
        <f t="shared" si="8"/>
        <v>165</v>
      </c>
      <c r="CJ124" s="30">
        <f t="shared" si="9"/>
        <v>2</v>
      </c>
      <c r="CK124" s="6">
        <f t="shared" si="10"/>
        <v>0.532258064516129</v>
      </c>
      <c r="CL124" s="5" t="str">
        <f t="shared" si="11"/>
        <v>OK</v>
      </c>
    </row>
    <row r="125" spans="1:90" ht="13.8">
      <c r="A125" s="38" t="s">
        <v>480</v>
      </c>
      <c r="B125" s="29" t="s">
        <v>565</v>
      </c>
      <c r="C125" s="38" t="str">
        <f t="shared" si="12"/>
        <v>JAMES FENTON</v>
      </c>
      <c r="D125" s="42"/>
      <c r="E125" s="42"/>
      <c r="F125" s="42"/>
      <c r="G125" s="41"/>
      <c r="H125" s="42"/>
      <c r="I125" s="26"/>
      <c r="J125" s="45"/>
      <c r="K125" s="42"/>
      <c r="L125" s="42"/>
      <c r="M125" s="41"/>
      <c r="N125" s="25"/>
      <c r="O125" s="45"/>
      <c r="P125" s="42"/>
      <c r="Q125" s="42"/>
      <c r="R125" s="41"/>
      <c r="S125" s="42"/>
      <c r="T125" s="24"/>
      <c r="U125" s="45"/>
      <c r="V125" s="42"/>
      <c r="W125" s="42"/>
      <c r="X125" s="41"/>
      <c r="Y125" s="23"/>
      <c r="Z125" s="45"/>
      <c r="AA125" s="42"/>
      <c r="AB125" s="42"/>
      <c r="AC125" s="41"/>
      <c r="AD125" s="42"/>
      <c r="AE125" s="22"/>
      <c r="AF125" s="45"/>
      <c r="AG125" s="42"/>
      <c r="AH125" s="42"/>
      <c r="AI125" s="41"/>
      <c r="AJ125" s="21"/>
      <c r="AK125" s="45"/>
      <c r="AL125" s="42"/>
      <c r="AM125" s="42"/>
      <c r="AN125" s="41"/>
      <c r="AO125" s="42"/>
      <c r="AP125" s="20"/>
      <c r="AQ125" s="45">
        <v>60</v>
      </c>
      <c r="AR125" s="42">
        <v>28</v>
      </c>
      <c r="AS125" s="42">
        <v>0</v>
      </c>
      <c r="AT125" s="41">
        <v>0.46700000000000003</v>
      </c>
      <c r="AU125" s="19"/>
      <c r="AV125" s="45">
        <v>60</v>
      </c>
      <c r="AW125" s="42">
        <v>28</v>
      </c>
      <c r="AX125" s="42">
        <v>0</v>
      </c>
      <c r="AY125" s="41">
        <v>0.46666666666666667</v>
      </c>
      <c r="AZ125" s="42">
        <v>1</v>
      </c>
      <c r="BA125" s="18"/>
      <c r="BB125" s="45"/>
      <c r="BC125" s="42"/>
      <c r="BD125" s="42"/>
      <c r="BE125" s="41"/>
      <c r="BF125" s="17"/>
      <c r="BG125" s="45"/>
      <c r="BH125" s="42"/>
      <c r="BI125" s="42"/>
      <c r="BJ125" s="41"/>
      <c r="BK125" s="42"/>
      <c r="BL125" s="14"/>
      <c r="BM125" s="11"/>
      <c r="BN125" s="12"/>
      <c r="BO125" s="12"/>
      <c r="BP125" s="48"/>
      <c r="BQ125" s="13"/>
      <c r="BR125" s="11"/>
      <c r="BS125" s="12"/>
      <c r="BT125" s="12"/>
      <c r="BU125" s="48"/>
      <c r="BV125" s="12"/>
      <c r="BW125" s="32"/>
      <c r="BX125" s="12"/>
      <c r="BY125" s="12"/>
      <c r="BZ125" s="12"/>
      <c r="CA125" s="31"/>
      <c r="CB125" s="9"/>
      <c r="CC125" s="45">
        <v>60</v>
      </c>
      <c r="CD125" s="42">
        <v>28</v>
      </c>
      <c r="CE125" s="42">
        <v>0</v>
      </c>
      <c r="CF125" s="41">
        <v>0.46666666666666667</v>
      </c>
      <c r="CG125" s="42">
        <v>1</v>
      </c>
      <c r="CH125" s="30">
        <f t="shared" si="7"/>
        <v>60</v>
      </c>
      <c r="CI125" s="30">
        <f t="shared" si="8"/>
        <v>28</v>
      </c>
      <c r="CJ125" s="30">
        <f t="shared" si="9"/>
        <v>0</v>
      </c>
      <c r="CK125" s="6">
        <f t="shared" si="10"/>
        <v>0.46666666666666667</v>
      </c>
      <c r="CL125" s="5" t="str">
        <f t="shared" si="11"/>
        <v>OK</v>
      </c>
    </row>
    <row r="126" spans="1:90" ht="13.8">
      <c r="A126" s="38" t="s">
        <v>349</v>
      </c>
      <c r="B126" s="29" t="s">
        <v>565</v>
      </c>
      <c r="C126" s="38" t="str">
        <f t="shared" si="12"/>
        <v>MIKE FENTON</v>
      </c>
      <c r="D126" s="42"/>
      <c r="E126" s="42"/>
      <c r="F126" s="42"/>
      <c r="G126" s="41"/>
      <c r="H126" s="42"/>
      <c r="I126" s="26"/>
      <c r="J126" s="45"/>
      <c r="K126" s="42"/>
      <c r="L126" s="42"/>
      <c r="M126" s="41"/>
      <c r="N126" s="25"/>
      <c r="O126" s="45"/>
      <c r="P126" s="42"/>
      <c r="Q126" s="42"/>
      <c r="R126" s="41"/>
      <c r="S126" s="42"/>
      <c r="T126" s="24"/>
      <c r="U126" s="45">
        <v>55</v>
      </c>
      <c r="V126" s="42">
        <v>35</v>
      </c>
      <c r="W126" s="42">
        <v>0</v>
      </c>
      <c r="X126" s="41">
        <v>0.63600000000000001</v>
      </c>
      <c r="Y126" s="23"/>
      <c r="Z126" s="45">
        <v>55</v>
      </c>
      <c r="AA126" s="42">
        <v>35</v>
      </c>
      <c r="AB126" s="42">
        <v>0</v>
      </c>
      <c r="AC126" s="41">
        <v>0.63636363636363635</v>
      </c>
      <c r="AD126" s="42">
        <f>+S126+1</f>
        <v>1</v>
      </c>
      <c r="AE126" s="22"/>
      <c r="AF126" s="45">
        <v>81</v>
      </c>
      <c r="AG126" s="42">
        <v>40</v>
      </c>
      <c r="AH126" s="42">
        <v>2</v>
      </c>
      <c r="AI126" s="41">
        <v>0.49399999999999999</v>
      </c>
      <c r="AJ126" s="21"/>
      <c r="AK126" s="45">
        <v>136</v>
      </c>
      <c r="AL126" s="42">
        <v>75</v>
      </c>
      <c r="AM126" s="42">
        <v>2</v>
      </c>
      <c r="AN126" s="41">
        <v>0.55147058823529416</v>
      </c>
      <c r="AO126" s="42">
        <v>2</v>
      </c>
      <c r="AP126" s="20"/>
      <c r="AQ126" s="45">
        <v>55</v>
      </c>
      <c r="AR126" s="42">
        <v>31</v>
      </c>
      <c r="AS126" s="42">
        <v>1</v>
      </c>
      <c r="AT126" s="41">
        <v>0.56399999999999995</v>
      </c>
      <c r="AU126" s="19"/>
      <c r="AV126" s="45">
        <v>191</v>
      </c>
      <c r="AW126" s="42">
        <v>106</v>
      </c>
      <c r="AX126" s="42">
        <v>3</v>
      </c>
      <c r="AY126" s="41">
        <v>0.55497382198952883</v>
      </c>
      <c r="AZ126" s="42">
        <v>3</v>
      </c>
      <c r="BA126" s="18"/>
      <c r="BB126" s="45">
        <v>69</v>
      </c>
      <c r="BC126" s="42">
        <v>43</v>
      </c>
      <c r="BD126" s="42">
        <v>0</v>
      </c>
      <c r="BE126" s="41">
        <v>0.62318840579710144</v>
      </c>
      <c r="BF126" s="17"/>
      <c r="BG126" s="45">
        <v>260</v>
      </c>
      <c r="BH126" s="42">
        <v>149</v>
      </c>
      <c r="BI126" s="42">
        <v>3</v>
      </c>
      <c r="BJ126" s="41">
        <v>0.57307692307692304</v>
      </c>
      <c r="BK126" s="42">
        <v>4</v>
      </c>
      <c r="BL126" s="14"/>
      <c r="BM126" s="11"/>
      <c r="BN126" s="12"/>
      <c r="BO126" s="12"/>
      <c r="BQ126" s="13"/>
      <c r="BR126" s="45">
        <v>260</v>
      </c>
      <c r="BS126" s="42">
        <v>149</v>
      </c>
      <c r="BT126" s="42">
        <v>3</v>
      </c>
      <c r="BU126" s="41">
        <v>0.57307692307692304</v>
      </c>
      <c r="BV126" s="42">
        <v>4</v>
      </c>
      <c r="BW126" s="32"/>
      <c r="BX126" s="12"/>
      <c r="BY126" s="12"/>
      <c r="BZ126" s="12"/>
      <c r="CA126" s="31"/>
      <c r="CB126" s="9"/>
      <c r="CC126" s="11">
        <v>260</v>
      </c>
      <c r="CD126" s="12">
        <v>149</v>
      </c>
      <c r="CE126" s="12">
        <v>3</v>
      </c>
      <c r="CF126" s="50">
        <f t="shared" si="13"/>
        <v>0.57307692307692304</v>
      </c>
      <c r="CG126" s="12">
        <v>4</v>
      </c>
      <c r="CH126" s="30">
        <f t="shared" si="7"/>
        <v>260</v>
      </c>
      <c r="CI126" s="30">
        <f t="shared" si="8"/>
        <v>149</v>
      </c>
      <c r="CJ126" s="30">
        <f t="shared" si="9"/>
        <v>3</v>
      </c>
      <c r="CK126" s="6">
        <f t="shared" si="10"/>
        <v>0.57307692307692304</v>
      </c>
      <c r="CL126" s="5" t="str">
        <f t="shared" si="11"/>
        <v>OK</v>
      </c>
    </row>
    <row r="127" spans="1:90" ht="13.8">
      <c r="A127" s="38" t="s">
        <v>362</v>
      </c>
      <c r="B127" s="29" t="s">
        <v>564</v>
      </c>
      <c r="C127" s="38" t="str">
        <f t="shared" si="12"/>
        <v>RICK FIELDS</v>
      </c>
      <c r="D127" s="42">
        <v>660</v>
      </c>
      <c r="E127" s="42">
        <v>318</v>
      </c>
      <c r="F127" s="42">
        <v>8</v>
      </c>
      <c r="G127" s="41">
        <v>0.48181818181818181</v>
      </c>
      <c r="H127" s="42">
        <v>15</v>
      </c>
      <c r="I127" s="26"/>
      <c r="J127" s="45">
        <v>9</v>
      </c>
      <c r="K127" s="42">
        <v>4</v>
      </c>
      <c r="L127" s="42">
        <v>0</v>
      </c>
      <c r="M127" s="41">
        <v>0.44400000000000001</v>
      </c>
      <c r="N127" s="25"/>
      <c r="O127" s="45">
        <v>669</v>
      </c>
      <c r="P127" s="42">
        <v>322</v>
      </c>
      <c r="Q127" s="42">
        <v>8</v>
      </c>
      <c r="R127" s="41">
        <v>0.48131539611360241</v>
      </c>
      <c r="S127" s="42">
        <v>16</v>
      </c>
      <c r="T127" s="24"/>
      <c r="U127" s="45"/>
      <c r="V127" s="42"/>
      <c r="W127" s="42"/>
      <c r="X127" s="41"/>
      <c r="Y127" s="23"/>
      <c r="Z127" s="45"/>
      <c r="AA127" s="42"/>
      <c r="AB127" s="42"/>
      <c r="AC127" s="41"/>
      <c r="AD127" s="42">
        <f>+S127+1</f>
        <v>17</v>
      </c>
      <c r="AE127" s="22"/>
      <c r="AF127" s="45"/>
      <c r="AG127" s="42"/>
      <c r="AH127" s="42"/>
      <c r="AI127" s="41"/>
      <c r="AJ127" s="21"/>
      <c r="AK127" s="45"/>
      <c r="AL127" s="42"/>
      <c r="AM127" s="42"/>
      <c r="AN127" s="41"/>
      <c r="AO127" s="42"/>
      <c r="AP127" s="20"/>
      <c r="AQ127" s="45"/>
      <c r="AR127" s="42"/>
      <c r="AS127" s="42"/>
      <c r="AT127" s="41"/>
      <c r="AU127" s="19"/>
      <c r="AV127" s="45">
        <v>0</v>
      </c>
      <c r="AW127" s="42">
        <v>0</v>
      </c>
      <c r="AX127" s="42">
        <v>0</v>
      </c>
      <c r="AY127" s="41"/>
      <c r="AZ127" s="42">
        <v>0</v>
      </c>
      <c r="BA127" s="18"/>
      <c r="BB127" s="45"/>
      <c r="BC127" s="42"/>
      <c r="BD127" s="42"/>
      <c r="BE127" s="41"/>
      <c r="BF127" s="17"/>
      <c r="BG127" s="45">
        <v>669</v>
      </c>
      <c r="BH127" s="42">
        <v>322</v>
      </c>
      <c r="BI127" s="42">
        <v>8</v>
      </c>
      <c r="BJ127" s="41">
        <v>0.48131539611360241</v>
      </c>
      <c r="BK127" s="42">
        <v>16</v>
      </c>
      <c r="BL127" s="14"/>
      <c r="BM127" s="11"/>
      <c r="BN127" s="12"/>
      <c r="BO127" s="12"/>
      <c r="BQ127" s="13"/>
      <c r="BR127" s="45">
        <v>669</v>
      </c>
      <c r="BS127" s="42">
        <v>322</v>
      </c>
      <c r="BT127" s="42">
        <v>8</v>
      </c>
      <c r="BU127" s="41">
        <v>0.48131539611360241</v>
      </c>
      <c r="BV127" s="42">
        <v>16</v>
      </c>
      <c r="BW127" s="32"/>
      <c r="BX127" s="12"/>
      <c r="BY127" s="12"/>
      <c r="BZ127" s="12"/>
      <c r="CA127" s="31"/>
      <c r="CB127" s="9"/>
      <c r="CC127" s="11">
        <v>669</v>
      </c>
      <c r="CD127" s="12">
        <v>322</v>
      </c>
      <c r="CE127" s="12">
        <v>8</v>
      </c>
      <c r="CF127" s="50">
        <f t="shared" si="13"/>
        <v>0.48131539611360241</v>
      </c>
      <c r="CG127" s="12">
        <v>16</v>
      </c>
      <c r="CH127" s="30">
        <f t="shared" si="7"/>
        <v>669</v>
      </c>
      <c r="CI127" s="30">
        <f t="shared" si="8"/>
        <v>322</v>
      </c>
      <c r="CJ127" s="30">
        <f t="shared" si="9"/>
        <v>8</v>
      </c>
      <c r="CK127" s="6">
        <f t="shared" si="10"/>
        <v>0.48131539611360241</v>
      </c>
      <c r="CL127" s="5" t="str">
        <f t="shared" si="11"/>
        <v>OK</v>
      </c>
    </row>
    <row r="128" spans="1:90" ht="13.8">
      <c r="A128" s="38" t="s">
        <v>285</v>
      </c>
      <c r="B128" s="29" t="s">
        <v>563</v>
      </c>
      <c r="C128" s="38" t="str">
        <f t="shared" si="12"/>
        <v>TIM FLETCHER</v>
      </c>
      <c r="D128" s="42"/>
      <c r="E128" s="42"/>
      <c r="F128" s="42"/>
      <c r="G128" s="41"/>
      <c r="H128" s="42"/>
      <c r="I128" s="26"/>
      <c r="J128" s="45"/>
      <c r="K128" s="42"/>
      <c r="L128" s="42"/>
      <c r="M128" s="41"/>
      <c r="N128" s="25"/>
      <c r="O128" s="45"/>
      <c r="P128" s="42"/>
      <c r="Q128" s="42"/>
      <c r="R128" s="41"/>
      <c r="S128" s="42"/>
      <c r="T128" s="24"/>
      <c r="U128" s="45"/>
      <c r="V128" s="42"/>
      <c r="W128" s="42"/>
      <c r="X128" s="41"/>
      <c r="Y128" s="23"/>
      <c r="Z128" s="45"/>
      <c r="AA128" s="42"/>
      <c r="AB128" s="42"/>
      <c r="AC128" s="41"/>
      <c r="AD128" s="42"/>
      <c r="AE128" s="22"/>
      <c r="AF128" s="45"/>
      <c r="AG128" s="42"/>
      <c r="AH128" s="42"/>
      <c r="AI128" s="41"/>
      <c r="AJ128" s="21"/>
      <c r="AK128" s="45"/>
      <c r="AL128" s="42"/>
      <c r="AM128" s="42"/>
      <c r="AN128" s="41"/>
      <c r="AO128" s="42"/>
      <c r="AP128" s="20"/>
      <c r="AQ128" s="45">
        <v>18</v>
      </c>
      <c r="AR128" s="42">
        <v>9</v>
      </c>
      <c r="AS128" s="42">
        <v>0</v>
      </c>
      <c r="AT128" s="41">
        <v>0.5</v>
      </c>
      <c r="AU128" s="19"/>
      <c r="AV128" s="45">
        <v>18</v>
      </c>
      <c r="AW128" s="42">
        <v>9</v>
      </c>
      <c r="AX128" s="42">
        <v>0</v>
      </c>
      <c r="AY128" s="41">
        <v>0.5</v>
      </c>
      <c r="AZ128" s="42">
        <v>1</v>
      </c>
      <c r="BA128" s="18"/>
      <c r="BB128" s="45"/>
      <c r="BC128" s="42"/>
      <c r="BD128" s="42"/>
      <c r="BE128" s="41"/>
      <c r="BF128" s="17"/>
      <c r="BG128" s="45">
        <v>18</v>
      </c>
      <c r="BH128" s="42">
        <v>9</v>
      </c>
      <c r="BI128" s="42">
        <v>0</v>
      </c>
      <c r="BJ128" s="41">
        <v>0.5</v>
      </c>
      <c r="BK128" s="42">
        <v>1</v>
      </c>
      <c r="BL128" s="14"/>
      <c r="BM128" s="11"/>
      <c r="BN128" s="12"/>
      <c r="BO128" s="12"/>
      <c r="BQ128" s="13"/>
      <c r="BR128" s="45">
        <v>18</v>
      </c>
      <c r="BS128" s="42">
        <v>9</v>
      </c>
      <c r="BT128" s="42">
        <v>0</v>
      </c>
      <c r="BU128" s="41">
        <v>0.5</v>
      </c>
      <c r="BV128" s="42">
        <v>1</v>
      </c>
      <c r="BW128" s="32"/>
      <c r="BX128" s="12"/>
      <c r="BY128" s="12"/>
      <c r="BZ128" s="12"/>
      <c r="CA128" s="31"/>
      <c r="CB128" s="9"/>
      <c r="CC128" s="11">
        <v>18</v>
      </c>
      <c r="CD128" s="12">
        <v>9</v>
      </c>
      <c r="CE128" s="12">
        <v>0</v>
      </c>
      <c r="CF128" s="50">
        <f t="shared" si="13"/>
        <v>0.5</v>
      </c>
      <c r="CG128" s="12">
        <v>1</v>
      </c>
      <c r="CH128" s="30">
        <f t="shared" si="7"/>
        <v>18</v>
      </c>
      <c r="CI128" s="30">
        <f t="shared" si="8"/>
        <v>9</v>
      </c>
      <c r="CJ128" s="30">
        <f t="shared" si="9"/>
        <v>0</v>
      </c>
      <c r="CK128" s="6">
        <f t="shared" si="10"/>
        <v>0.5</v>
      </c>
      <c r="CL128" s="5" t="str">
        <f t="shared" si="11"/>
        <v>OK</v>
      </c>
    </row>
    <row r="129" spans="1:92" ht="13.8">
      <c r="A129" s="38" t="s">
        <v>354</v>
      </c>
      <c r="B129" s="29" t="s">
        <v>562</v>
      </c>
      <c r="C129" s="38" t="str">
        <f t="shared" si="12"/>
        <v>KEVIN FORSYTH</v>
      </c>
      <c r="D129" s="42">
        <v>225</v>
      </c>
      <c r="E129" s="42">
        <v>110</v>
      </c>
      <c r="F129" s="42">
        <v>1</v>
      </c>
      <c r="G129" s="41">
        <v>0.48888888888888887</v>
      </c>
      <c r="H129" s="42">
        <v>5</v>
      </c>
      <c r="I129" s="26"/>
      <c r="J129" s="45">
        <v>38</v>
      </c>
      <c r="K129" s="42">
        <v>18</v>
      </c>
      <c r="L129" s="42">
        <v>1</v>
      </c>
      <c r="M129" s="41">
        <v>0.47399999999999998</v>
      </c>
      <c r="N129" s="25"/>
      <c r="O129" s="45">
        <v>263</v>
      </c>
      <c r="P129" s="42">
        <v>128</v>
      </c>
      <c r="Q129" s="42">
        <v>2</v>
      </c>
      <c r="R129" s="41">
        <v>0.48669201520912547</v>
      </c>
      <c r="S129" s="42">
        <v>6</v>
      </c>
      <c r="T129" s="24"/>
      <c r="U129" s="45">
        <v>32</v>
      </c>
      <c r="V129" s="42">
        <v>11</v>
      </c>
      <c r="W129" s="42">
        <v>0</v>
      </c>
      <c r="X129" s="41">
        <v>0.34399999999999997</v>
      </c>
      <c r="Y129" s="23"/>
      <c r="Z129" s="45">
        <v>295</v>
      </c>
      <c r="AA129" s="42">
        <v>139</v>
      </c>
      <c r="AB129" s="42">
        <v>2</v>
      </c>
      <c r="AC129" s="41">
        <v>0.47118644067796611</v>
      </c>
      <c r="AD129" s="42">
        <f>+S129+1</f>
        <v>7</v>
      </c>
      <c r="AE129" s="22"/>
      <c r="AF129" s="45">
        <v>48</v>
      </c>
      <c r="AG129" s="42">
        <v>22</v>
      </c>
      <c r="AH129" s="42">
        <v>0</v>
      </c>
      <c r="AI129" s="41">
        <v>0.45800000000000002</v>
      </c>
      <c r="AJ129" s="21"/>
      <c r="AK129" s="45">
        <v>343</v>
      </c>
      <c r="AL129" s="42">
        <v>161</v>
      </c>
      <c r="AM129" s="42">
        <v>2</v>
      </c>
      <c r="AN129" s="41">
        <v>0.46938775510204084</v>
      </c>
      <c r="AO129" s="42">
        <v>8</v>
      </c>
      <c r="AP129" s="20"/>
      <c r="AQ129" s="45">
        <v>16</v>
      </c>
      <c r="AR129" s="42">
        <v>5</v>
      </c>
      <c r="AS129" s="42">
        <v>0</v>
      </c>
      <c r="AT129" s="41">
        <v>0.313</v>
      </c>
      <c r="AU129" s="19"/>
      <c r="AV129" s="45">
        <v>359</v>
      </c>
      <c r="AW129" s="42">
        <v>166</v>
      </c>
      <c r="AX129" s="42">
        <v>2</v>
      </c>
      <c r="AY129" s="41">
        <v>0.46239554317548748</v>
      </c>
      <c r="AZ129" s="42">
        <v>9</v>
      </c>
      <c r="BA129" s="18"/>
      <c r="BB129" s="45"/>
      <c r="BC129" s="42"/>
      <c r="BD129" s="42"/>
      <c r="BE129" s="41"/>
      <c r="BF129" s="17"/>
      <c r="BG129" s="45">
        <v>359</v>
      </c>
      <c r="BH129" s="42">
        <v>166</v>
      </c>
      <c r="BI129" s="42">
        <v>2</v>
      </c>
      <c r="BJ129" s="41">
        <v>0.46239554317548748</v>
      </c>
      <c r="BK129" s="42">
        <v>9</v>
      </c>
      <c r="BL129" s="14"/>
      <c r="BM129" s="11"/>
      <c r="BN129" s="12"/>
      <c r="BO129" s="12"/>
      <c r="BQ129" s="13"/>
      <c r="BR129" s="45">
        <v>359</v>
      </c>
      <c r="BS129" s="42">
        <v>166</v>
      </c>
      <c r="BT129" s="42">
        <v>2</v>
      </c>
      <c r="BU129" s="41">
        <v>0.46239554317548748</v>
      </c>
      <c r="BV129" s="42">
        <v>9</v>
      </c>
      <c r="BW129" s="32"/>
      <c r="BX129" s="12"/>
      <c r="BY129" s="12"/>
      <c r="BZ129" s="12"/>
      <c r="CA129" s="31"/>
      <c r="CB129" s="9"/>
      <c r="CC129" s="11">
        <v>359</v>
      </c>
      <c r="CD129" s="12">
        <v>166</v>
      </c>
      <c r="CE129" s="12">
        <v>2</v>
      </c>
      <c r="CF129" s="50">
        <f t="shared" si="13"/>
        <v>0.46239554317548748</v>
      </c>
      <c r="CG129" s="12">
        <v>9</v>
      </c>
      <c r="CH129" s="30">
        <f t="shared" si="7"/>
        <v>359</v>
      </c>
      <c r="CI129" s="30">
        <f t="shared" si="8"/>
        <v>166</v>
      </c>
      <c r="CJ129" s="30">
        <f t="shared" si="9"/>
        <v>2</v>
      </c>
      <c r="CK129" s="6">
        <f t="shared" si="10"/>
        <v>0.46239554317548748</v>
      </c>
      <c r="CL129" s="5" t="str">
        <f t="shared" si="11"/>
        <v>OK</v>
      </c>
    </row>
    <row r="130" spans="1:92" ht="13.8">
      <c r="A130" s="38" t="s">
        <v>272</v>
      </c>
      <c r="B130" s="29" t="s">
        <v>561</v>
      </c>
      <c r="C130" s="38" t="str">
        <f t="shared" si="12"/>
        <v>MARK FORTNER</v>
      </c>
      <c r="D130" s="42">
        <v>604</v>
      </c>
      <c r="E130" s="42">
        <v>299</v>
      </c>
      <c r="F130" s="42">
        <v>7</v>
      </c>
      <c r="G130" s="41">
        <v>0.49503311258278143</v>
      </c>
      <c r="H130" s="42">
        <v>12</v>
      </c>
      <c r="I130" s="26"/>
      <c r="J130" s="45">
        <v>61</v>
      </c>
      <c r="K130" s="42">
        <v>39</v>
      </c>
      <c r="L130" s="42">
        <v>0</v>
      </c>
      <c r="M130" s="41">
        <v>0.63900000000000001</v>
      </c>
      <c r="N130" s="25"/>
      <c r="O130" s="45">
        <v>665</v>
      </c>
      <c r="P130" s="42">
        <v>338</v>
      </c>
      <c r="Q130" s="42">
        <v>7</v>
      </c>
      <c r="R130" s="41">
        <v>0.50827067669172932</v>
      </c>
      <c r="S130" s="42">
        <v>13</v>
      </c>
      <c r="T130" s="24"/>
      <c r="U130" s="45">
        <v>31</v>
      </c>
      <c r="V130" s="42">
        <v>14</v>
      </c>
      <c r="W130" s="42">
        <v>0</v>
      </c>
      <c r="X130" s="41">
        <v>0.45200000000000001</v>
      </c>
      <c r="Y130" s="23"/>
      <c r="Z130" s="45">
        <v>696</v>
      </c>
      <c r="AA130" s="42">
        <v>352</v>
      </c>
      <c r="AB130" s="42">
        <v>7</v>
      </c>
      <c r="AC130" s="41">
        <v>0.50574712643678166</v>
      </c>
      <c r="AD130" s="42">
        <f>+S130+1</f>
        <v>14</v>
      </c>
      <c r="AE130" s="22"/>
      <c r="AF130" s="45">
        <v>42</v>
      </c>
      <c r="AG130" s="42">
        <v>16</v>
      </c>
      <c r="AH130" s="42">
        <v>0</v>
      </c>
      <c r="AI130" s="41">
        <v>0.38100000000000001</v>
      </c>
      <c r="AJ130" s="21"/>
      <c r="AK130" s="45">
        <v>738</v>
      </c>
      <c r="AL130" s="42">
        <v>368</v>
      </c>
      <c r="AM130" s="42">
        <v>7</v>
      </c>
      <c r="AN130" s="41">
        <v>0.49864498644986449</v>
      </c>
      <c r="AO130" s="42">
        <v>15</v>
      </c>
      <c r="AP130" s="20"/>
      <c r="AQ130" s="45">
        <v>10</v>
      </c>
      <c r="AR130" s="42">
        <v>4</v>
      </c>
      <c r="AS130" s="42">
        <v>0</v>
      </c>
      <c r="AT130" s="41">
        <v>0.4</v>
      </c>
      <c r="AU130" s="19"/>
      <c r="AV130" s="45">
        <v>748</v>
      </c>
      <c r="AW130" s="42">
        <v>372</v>
      </c>
      <c r="AX130" s="42">
        <v>7</v>
      </c>
      <c r="AY130" s="41">
        <v>0.49732620320855614</v>
      </c>
      <c r="AZ130" s="42">
        <v>16</v>
      </c>
      <c r="BA130" s="18"/>
      <c r="BB130" s="45">
        <v>16</v>
      </c>
      <c r="BC130" s="42">
        <v>8</v>
      </c>
      <c r="BD130" s="42">
        <v>1</v>
      </c>
      <c r="BE130" s="41">
        <v>0.5</v>
      </c>
      <c r="BF130" s="17"/>
      <c r="BG130" s="45">
        <v>764</v>
      </c>
      <c r="BH130" s="42">
        <v>380</v>
      </c>
      <c r="BI130" s="42">
        <v>8</v>
      </c>
      <c r="BJ130" s="41">
        <v>0.49738219895287961</v>
      </c>
      <c r="BK130" s="42">
        <v>17</v>
      </c>
      <c r="BL130" s="14"/>
      <c r="BM130" s="11">
        <v>18</v>
      </c>
      <c r="BN130" s="12">
        <v>5</v>
      </c>
      <c r="BO130" s="12">
        <v>0</v>
      </c>
      <c r="BP130" s="53">
        <v>0.27777777777777779</v>
      </c>
      <c r="BQ130" s="13"/>
      <c r="BR130" s="11">
        <v>782</v>
      </c>
      <c r="BS130" s="12">
        <v>385</v>
      </c>
      <c r="BT130" s="12">
        <v>8</v>
      </c>
      <c r="BU130" s="53">
        <v>0.49232736572890023</v>
      </c>
      <c r="BV130" s="11">
        <v>18</v>
      </c>
      <c r="BW130" s="32"/>
      <c r="BX130" s="12"/>
      <c r="BY130" s="12"/>
      <c r="BZ130" s="12"/>
      <c r="CA130" s="31"/>
      <c r="CB130" s="9"/>
      <c r="CC130" s="11">
        <v>782</v>
      </c>
      <c r="CD130" s="12">
        <v>385</v>
      </c>
      <c r="CE130" s="12">
        <v>8</v>
      </c>
      <c r="CF130" s="50">
        <f t="shared" si="13"/>
        <v>0.49232736572890023</v>
      </c>
      <c r="CG130" s="12">
        <v>18</v>
      </c>
      <c r="CH130" s="30">
        <f t="shared" ref="CH130:CH193" si="14">SUM(BX130,BM130,BB130,AQ130,AF130,U130,J130,D130)</f>
        <v>782</v>
      </c>
      <c r="CI130" s="30">
        <f t="shared" ref="CI130:CI193" si="15">SUM(BY130,BN130,BC130,AR130,AG130,V130,K130,E130)</f>
        <v>385</v>
      </c>
      <c r="CJ130" s="30">
        <f t="shared" ref="CJ130:CJ193" si="16">SUM(BZ130,BO130,BD130,AS130,AH130,W130,L130,F130)</f>
        <v>8</v>
      </c>
      <c r="CK130" s="6">
        <f t="shared" ref="CK130:CK193" si="17">CI130/CH130</f>
        <v>0.49232736572890023</v>
      </c>
      <c r="CL130" s="5" t="str">
        <f t="shared" ref="CL130:CL193" si="18">IF(AND(CC130=CH130,CD130=CI130,CE130=CJ130,CF130=CK130),"OK","XXXXXXXXX")</f>
        <v>OK</v>
      </c>
    </row>
    <row r="131" spans="1:92" ht="13.8">
      <c r="A131" s="38" t="s">
        <v>290</v>
      </c>
      <c r="B131" s="29" t="s">
        <v>560</v>
      </c>
      <c r="C131" s="38" t="str">
        <f t="shared" si="12"/>
        <v>BILL FOSS</v>
      </c>
      <c r="D131" s="42">
        <v>822</v>
      </c>
      <c r="E131" s="42">
        <v>353</v>
      </c>
      <c r="F131" s="42">
        <v>5</v>
      </c>
      <c r="G131" s="41">
        <v>0.42944038929440387</v>
      </c>
      <c r="H131" s="42"/>
      <c r="I131" s="26"/>
      <c r="J131" s="45">
        <v>32</v>
      </c>
      <c r="K131" s="42">
        <v>15</v>
      </c>
      <c r="L131" s="42">
        <v>0</v>
      </c>
      <c r="M131" s="41">
        <v>0.46899999999999997</v>
      </c>
      <c r="N131" s="25"/>
      <c r="O131" s="45">
        <v>854</v>
      </c>
      <c r="P131" s="42">
        <v>368</v>
      </c>
      <c r="Q131" s="42">
        <v>5</v>
      </c>
      <c r="R131" s="41">
        <v>0.43091334894613581</v>
      </c>
      <c r="S131" s="42"/>
      <c r="T131" s="24"/>
      <c r="U131" s="45"/>
      <c r="V131" s="42"/>
      <c r="W131" s="42"/>
      <c r="X131" s="41"/>
      <c r="Y131" s="23"/>
      <c r="Z131" s="45"/>
      <c r="AA131" s="42"/>
      <c r="AB131" s="42"/>
      <c r="AC131" s="41"/>
      <c r="AD131" s="42">
        <f>+S131+1</f>
        <v>1</v>
      </c>
      <c r="AE131" s="22"/>
      <c r="AF131" s="45"/>
      <c r="AG131" s="42"/>
      <c r="AH131" s="42"/>
      <c r="AI131" s="41"/>
      <c r="AJ131" s="21"/>
      <c r="AK131" s="45"/>
      <c r="AL131" s="42"/>
      <c r="AM131" s="42"/>
      <c r="AN131" s="41"/>
      <c r="AO131" s="42"/>
      <c r="AP131" s="20"/>
      <c r="AQ131" s="45"/>
      <c r="AR131" s="42"/>
      <c r="AS131" s="42"/>
      <c r="AT131" s="41"/>
      <c r="AU131" s="19"/>
      <c r="AV131" s="45">
        <v>0</v>
      </c>
      <c r="AW131" s="42">
        <v>0</v>
      </c>
      <c r="AX131" s="42">
        <v>0</v>
      </c>
      <c r="AY131" s="41"/>
      <c r="AZ131" s="42">
        <v>21</v>
      </c>
      <c r="BA131" s="18"/>
      <c r="BB131" s="45"/>
      <c r="BC131" s="42"/>
      <c r="BD131" s="42"/>
      <c r="BE131" s="41"/>
      <c r="BF131" s="17"/>
      <c r="BG131" s="45">
        <v>854</v>
      </c>
      <c r="BH131" s="42">
        <v>368</v>
      </c>
      <c r="BI131" s="42">
        <v>5</v>
      </c>
      <c r="BJ131" s="41">
        <v>0.43099999999999999</v>
      </c>
      <c r="BK131" s="42">
        <v>21</v>
      </c>
      <c r="BL131" s="14"/>
      <c r="BM131" s="11"/>
      <c r="BN131" s="12"/>
      <c r="BO131" s="12"/>
      <c r="BP131" s="46"/>
      <c r="BQ131" s="13"/>
      <c r="BR131" s="45">
        <v>854</v>
      </c>
      <c r="BS131" s="42">
        <v>368</v>
      </c>
      <c r="BT131" s="42">
        <v>5</v>
      </c>
      <c r="BU131" s="34">
        <v>0.43099999999999999</v>
      </c>
      <c r="BV131" s="42">
        <v>21</v>
      </c>
      <c r="BW131" s="32"/>
      <c r="BX131" s="12"/>
      <c r="BY131" s="12"/>
      <c r="BZ131" s="12"/>
      <c r="CA131" s="31"/>
      <c r="CB131" s="9"/>
      <c r="CC131" s="11">
        <v>854</v>
      </c>
      <c r="CD131" s="12">
        <v>368</v>
      </c>
      <c r="CE131" s="12">
        <v>5</v>
      </c>
      <c r="CF131" s="50">
        <f t="shared" si="13"/>
        <v>0.43091334894613581</v>
      </c>
      <c r="CG131" s="12">
        <v>21</v>
      </c>
      <c r="CH131" s="30">
        <f t="shared" si="14"/>
        <v>854</v>
      </c>
      <c r="CI131" s="30">
        <f t="shared" si="15"/>
        <v>368</v>
      </c>
      <c r="CJ131" s="30">
        <f t="shared" si="16"/>
        <v>5</v>
      </c>
      <c r="CK131" s="6">
        <f t="shared" si="17"/>
        <v>0.43091334894613581</v>
      </c>
      <c r="CL131" s="5" t="str">
        <f t="shared" si="18"/>
        <v>OK</v>
      </c>
    </row>
    <row r="132" spans="1:92" ht="13.8">
      <c r="A132" s="38" t="s">
        <v>309</v>
      </c>
      <c r="B132" s="29" t="s">
        <v>559</v>
      </c>
      <c r="C132" s="38" t="str">
        <f t="shared" ref="C132:C195" si="19">CONCATENATE(TRIM(A132)," ",TRIM(B132))</f>
        <v>JEFF FOSTER</v>
      </c>
      <c r="D132" s="42"/>
      <c r="E132" s="42"/>
      <c r="F132" s="42"/>
      <c r="G132" s="41"/>
      <c r="H132" s="42"/>
      <c r="I132" s="26"/>
      <c r="J132" s="45"/>
      <c r="K132" s="42"/>
      <c r="L132" s="42"/>
      <c r="M132" s="41"/>
      <c r="N132" s="25"/>
      <c r="O132" s="45"/>
      <c r="P132" s="42"/>
      <c r="Q132" s="42"/>
      <c r="R132" s="41"/>
      <c r="S132" s="42"/>
      <c r="T132" s="24"/>
      <c r="U132" s="45"/>
      <c r="V132" s="42"/>
      <c r="W132" s="42"/>
      <c r="X132" s="41"/>
      <c r="Y132" s="23"/>
      <c r="Z132" s="45"/>
      <c r="AA132" s="42"/>
      <c r="AB132" s="42"/>
      <c r="AC132" s="41"/>
      <c r="AD132" s="42"/>
      <c r="AE132" s="22"/>
      <c r="AF132" s="45"/>
      <c r="AG132" s="42"/>
      <c r="AH132" s="42"/>
      <c r="AI132" s="41"/>
      <c r="AJ132" s="21"/>
      <c r="AK132" s="45"/>
      <c r="AL132" s="42"/>
      <c r="AM132" s="42"/>
      <c r="AN132" s="41"/>
      <c r="AO132" s="42"/>
      <c r="AP132" s="20"/>
      <c r="AQ132" s="45">
        <v>47</v>
      </c>
      <c r="AR132" s="42">
        <v>31</v>
      </c>
      <c r="AS132" s="42">
        <v>3</v>
      </c>
      <c r="AT132" s="41">
        <v>0.66</v>
      </c>
      <c r="AU132" s="19"/>
      <c r="AV132" s="45">
        <v>47</v>
      </c>
      <c r="AW132" s="42">
        <v>31</v>
      </c>
      <c r="AX132" s="42">
        <v>3</v>
      </c>
      <c r="AY132" s="41">
        <v>0.65957446808510634</v>
      </c>
      <c r="AZ132" s="42">
        <v>1</v>
      </c>
      <c r="BA132" s="18"/>
      <c r="BB132" s="45">
        <v>56</v>
      </c>
      <c r="BC132" s="42">
        <v>28</v>
      </c>
      <c r="BD132" s="42">
        <v>1</v>
      </c>
      <c r="BE132" s="41">
        <v>0.5</v>
      </c>
      <c r="BF132" s="17"/>
      <c r="BG132" s="45">
        <v>103</v>
      </c>
      <c r="BH132" s="42">
        <v>59</v>
      </c>
      <c r="BI132" s="42">
        <v>4</v>
      </c>
      <c r="BJ132" s="41">
        <v>0.57281553398058249</v>
      </c>
      <c r="BK132" s="42">
        <v>2</v>
      </c>
      <c r="BL132" s="14"/>
      <c r="BM132" s="11">
        <v>51</v>
      </c>
      <c r="BN132" s="12">
        <v>25</v>
      </c>
      <c r="BO132" s="12">
        <v>1</v>
      </c>
      <c r="BP132" s="53">
        <v>0.49019607843137253</v>
      </c>
      <c r="BQ132" s="13"/>
      <c r="BR132" s="11">
        <v>154</v>
      </c>
      <c r="BS132" s="12">
        <v>84</v>
      </c>
      <c r="BT132" s="12">
        <v>5</v>
      </c>
      <c r="BU132" s="53">
        <v>0.54545454545454541</v>
      </c>
      <c r="BV132" s="11">
        <v>3</v>
      </c>
      <c r="BW132" s="32"/>
      <c r="BX132" s="12">
        <v>45</v>
      </c>
      <c r="BY132" s="12">
        <v>26</v>
      </c>
      <c r="BZ132" s="12">
        <v>0</v>
      </c>
      <c r="CA132" s="31">
        <v>0.57777777777777772</v>
      </c>
      <c r="CB132" s="44"/>
      <c r="CC132" s="11">
        <v>199</v>
      </c>
      <c r="CD132" s="12">
        <v>110</v>
      </c>
      <c r="CE132" s="12">
        <v>5</v>
      </c>
      <c r="CF132" s="50">
        <f t="shared" ref="CF132:CF195" si="20">CD132/CC132</f>
        <v>0.55276381909547734</v>
      </c>
      <c r="CG132" s="12">
        <v>4</v>
      </c>
      <c r="CH132" s="30">
        <f t="shared" si="14"/>
        <v>199</v>
      </c>
      <c r="CI132" s="30">
        <f t="shared" si="15"/>
        <v>110</v>
      </c>
      <c r="CJ132" s="30">
        <f t="shared" si="16"/>
        <v>5</v>
      </c>
      <c r="CK132" s="6">
        <f t="shared" si="17"/>
        <v>0.55276381909547734</v>
      </c>
      <c r="CL132" s="5" t="str">
        <f t="shared" si="18"/>
        <v>OK</v>
      </c>
    </row>
    <row r="133" spans="1:92" ht="13.8">
      <c r="A133" s="38" t="s">
        <v>309</v>
      </c>
      <c r="B133" s="29" t="s">
        <v>558</v>
      </c>
      <c r="C133" s="38" t="str">
        <f t="shared" si="19"/>
        <v>JEFF FREEBURY</v>
      </c>
      <c r="D133" s="42"/>
      <c r="E133" s="42"/>
      <c r="F133" s="42"/>
      <c r="G133" s="41"/>
      <c r="H133" s="42"/>
      <c r="I133" s="26"/>
      <c r="J133" s="45"/>
      <c r="K133" s="42"/>
      <c r="L133" s="42"/>
      <c r="M133" s="41"/>
      <c r="N133" s="25"/>
      <c r="O133" s="45"/>
      <c r="P133" s="42"/>
      <c r="Q133" s="42"/>
      <c r="R133" s="41"/>
      <c r="S133" s="42"/>
      <c r="T133" s="24"/>
      <c r="U133" s="45"/>
      <c r="V133" s="42"/>
      <c r="W133" s="42"/>
      <c r="X133" s="41"/>
      <c r="Y133" s="23"/>
      <c r="Z133" s="45"/>
      <c r="AA133" s="42"/>
      <c r="AB133" s="42"/>
      <c r="AC133" s="41"/>
      <c r="AD133" s="42"/>
      <c r="AE133" s="22"/>
      <c r="AF133" s="45"/>
      <c r="AG133" s="42"/>
      <c r="AH133" s="42"/>
      <c r="AI133" s="41"/>
      <c r="AJ133" s="21"/>
      <c r="AK133" s="45"/>
      <c r="AL133" s="42"/>
      <c r="AM133" s="42"/>
      <c r="AN133" s="41"/>
      <c r="AO133" s="42"/>
      <c r="AP133" s="20"/>
      <c r="AQ133" s="45">
        <v>67</v>
      </c>
      <c r="AR133" s="42">
        <v>40</v>
      </c>
      <c r="AS133" s="42">
        <v>8</v>
      </c>
      <c r="AT133" s="41">
        <v>0.59699999999999998</v>
      </c>
      <c r="AU133" s="19"/>
      <c r="AV133" s="45">
        <v>67</v>
      </c>
      <c r="AW133" s="42">
        <v>40</v>
      </c>
      <c r="AX133" s="42">
        <v>8</v>
      </c>
      <c r="AY133" s="41">
        <v>0.59701492537313428</v>
      </c>
      <c r="AZ133" s="42">
        <v>1</v>
      </c>
      <c r="BA133" s="18"/>
      <c r="BB133" s="45"/>
      <c r="BC133" s="42"/>
      <c r="BD133" s="42"/>
      <c r="BE133" s="41"/>
      <c r="BF133" s="17"/>
      <c r="BG133" s="45">
        <v>67</v>
      </c>
      <c r="BH133" s="42">
        <v>40</v>
      </c>
      <c r="BI133" s="42">
        <v>8</v>
      </c>
      <c r="BJ133" s="41">
        <v>0.59701492537313428</v>
      </c>
      <c r="BK133" s="42">
        <v>1</v>
      </c>
      <c r="BL133" s="14"/>
      <c r="BM133" s="11"/>
      <c r="BN133" s="12"/>
      <c r="BO133" s="12"/>
      <c r="BP133" s="46"/>
      <c r="BQ133" s="13"/>
      <c r="BR133" s="45">
        <v>67</v>
      </c>
      <c r="BS133" s="42">
        <v>40</v>
      </c>
      <c r="BT133" s="42">
        <v>8</v>
      </c>
      <c r="BU133" s="34">
        <v>0.59701492537313428</v>
      </c>
      <c r="BV133" s="42">
        <v>1</v>
      </c>
      <c r="BW133" s="32"/>
      <c r="BX133" s="12"/>
      <c r="BY133" s="12"/>
      <c r="BZ133" s="12"/>
      <c r="CA133" s="31"/>
      <c r="CB133" s="9"/>
      <c r="CC133" s="11">
        <v>67</v>
      </c>
      <c r="CD133" s="12">
        <v>40</v>
      </c>
      <c r="CE133" s="12">
        <v>8</v>
      </c>
      <c r="CF133" s="50">
        <f t="shared" si="20"/>
        <v>0.59701492537313428</v>
      </c>
      <c r="CG133" s="12">
        <v>1</v>
      </c>
      <c r="CH133" s="30">
        <f t="shared" si="14"/>
        <v>67</v>
      </c>
      <c r="CI133" s="30">
        <f t="shared" si="15"/>
        <v>40</v>
      </c>
      <c r="CJ133" s="30">
        <f t="shared" si="16"/>
        <v>8</v>
      </c>
      <c r="CK133" s="6">
        <f t="shared" si="17"/>
        <v>0.59701492537313428</v>
      </c>
      <c r="CL133" s="5" t="str">
        <f t="shared" si="18"/>
        <v>OK</v>
      </c>
    </row>
    <row r="134" spans="1:92" ht="13.8">
      <c r="A134" s="38" t="s">
        <v>309</v>
      </c>
      <c r="B134" s="49" t="s">
        <v>557</v>
      </c>
      <c r="C134" s="38" t="str">
        <f t="shared" si="19"/>
        <v>JEFF FRISH</v>
      </c>
      <c r="D134" s="42"/>
      <c r="E134" s="42"/>
      <c r="F134" s="42"/>
      <c r="G134" s="41"/>
      <c r="H134" s="42"/>
      <c r="I134" s="26"/>
      <c r="J134" s="47"/>
      <c r="K134" s="48"/>
      <c r="L134" s="48"/>
      <c r="M134" s="48"/>
      <c r="N134" s="25"/>
      <c r="O134" s="47"/>
      <c r="P134" s="48"/>
      <c r="Q134" s="48"/>
      <c r="R134" s="48"/>
      <c r="S134" s="48"/>
      <c r="T134" s="24"/>
      <c r="U134" s="47"/>
      <c r="V134" s="48"/>
      <c r="W134" s="48"/>
      <c r="X134" s="48"/>
      <c r="Y134" s="23"/>
      <c r="Z134" s="47"/>
      <c r="AA134" s="48"/>
      <c r="AB134" s="48"/>
      <c r="AC134" s="48"/>
      <c r="AD134" s="48"/>
      <c r="AE134" s="22"/>
      <c r="AF134" s="47"/>
      <c r="AG134" s="48"/>
      <c r="AH134" s="48"/>
      <c r="AI134" s="48"/>
      <c r="AJ134" s="21"/>
      <c r="AK134" s="47"/>
      <c r="AL134" s="48"/>
      <c r="AM134" s="48"/>
      <c r="AN134" s="48"/>
      <c r="AO134" s="48"/>
      <c r="AP134" s="20"/>
      <c r="AQ134" s="47"/>
      <c r="AR134" s="48"/>
      <c r="AS134" s="48"/>
      <c r="AT134" s="48"/>
      <c r="AU134" s="19"/>
      <c r="AV134" s="47"/>
      <c r="AW134" s="48"/>
      <c r="AX134" s="48"/>
      <c r="AY134" s="48"/>
      <c r="AZ134" s="48"/>
      <c r="BA134" s="18"/>
      <c r="BB134" s="47"/>
      <c r="BC134" s="48"/>
      <c r="BD134" s="48"/>
      <c r="BE134" s="48"/>
      <c r="BF134" s="17"/>
      <c r="BG134" s="47"/>
      <c r="BH134" s="48"/>
      <c r="BI134" s="48"/>
      <c r="BJ134" s="48"/>
      <c r="BK134" s="48"/>
      <c r="BL134" s="14"/>
      <c r="BM134" s="11">
        <v>59</v>
      </c>
      <c r="BN134" s="12">
        <v>24</v>
      </c>
      <c r="BO134" s="12">
        <v>0</v>
      </c>
      <c r="BP134" s="53">
        <v>0.40677966101694918</v>
      </c>
      <c r="BQ134" s="13"/>
      <c r="BR134" s="11">
        <v>59</v>
      </c>
      <c r="BS134" s="12">
        <v>24</v>
      </c>
      <c r="BT134" s="12">
        <v>0</v>
      </c>
      <c r="BU134" s="53">
        <v>0.40677966101694918</v>
      </c>
      <c r="BV134" s="11">
        <v>1</v>
      </c>
      <c r="BW134" s="32"/>
      <c r="BX134" s="12">
        <v>14</v>
      </c>
      <c r="BY134" s="12">
        <v>4</v>
      </c>
      <c r="BZ134" s="12">
        <v>0</v>
      </c>
      <c r="CA134" s="31">
        <v>0.2857142857142857</v>
      </c>
      <c r="CB134" s="44"/>
      <c r="CC134" s="11">
        <v>73</v>
      </c>
      <c r="CD134" s="12">
        <v>28</v>
      </c>
      <c r="CE134" s="12">
        <v>0</v>
      </c>
      <c r="CF134" s="50">
        <f t="shared" si="20"/>
        <v>0.38356164383561642</v>
      </c>
      <c r="CG134" s="12">
        <v>2</v>
      </c>
      <c r="CH134" s="30">
        <f t="shared" si="14"/>
        <v>73</v>
      </c>
      <c r="CI134" s="30">
        <f t="shared" si="15"/>
        <v>28</v>
      </c>
      <c r="CJ134" s="30">
        <f t="shared" si="16"/>
        <v>0</v>
      </c>
      <c r="CK134" s="6">
        <f t="shared" si="17"/>
        <v>0.38356164383561642</v>
      </c>
      <c r="CL134" s="5" t="str">
        <f t="shared" si="18"/>
        <v>OK</v>
      </c>
    </row>
    <row r="135" spans="1:92" ht="13.8">
      <c r="A135" s="38" t="s">
        <v>304</v>
      </c>
      <c r="B135" s="29" t="s">
        <v>555</v>
      </c>
      <c r="C135" s="38" t="str">
        <f t="shared" si="19"/>
        <v>BRUCE FRITZ</v>
      </c>
      <c r="D135" s="11">
        <v>1190</v>
      </c>
      <c r="E135" s="12">
        <v>603</v>
      </c>
      <c r="F135" s="12">
        <v>20</v>
      </c>
      <c r="G135" s="50">
        <f>E135/D135</f>
        <v>0.50672268907563023</v>
      </c>
      <c r="H135" s="12">
        <v>21</v>
      </c>
      <c r="I135" s="26"/>
      <c r="J135" s="51"/>
      <c r="K135" s="51"/>
      <c r="L135" s="51"/>
      <c r="M135" s="52"/>
      <c r="N135" s="25"/>
      <c r="O135" s="51"/>
      <c r="P135" s="51"/>
      <c r="Q135" s="51"/>
      <c r="R135" s="52"/>
      <c r="S135" s="51"/>
      <c r="T135" s="24"/>
      <c r="U135" s="51"/>
      <c r="V135" s="51"/>
      <c r="W135" s="51"/>
      <c r="X135" s="52"/>
      <c r="Y135" s="23"/>
      <c r="Z135" s="51"/>
      <c r="AA135" s="51"/>
      <c r="AB135" s="51"/>
      <c r="AC135" s="52"/>
      <c r="AD135" s="51"/>
      <c r="AE135" s="22"/>
      <c r="AF135" s="51"/>
      <c r="AG135" s="51"/>
      <c r="AH135" s="51"/>
      <c r="AI135" s="52"/>
      <c r="AJ135" s="21"/>
      <c r="AK135" s="51"/>
      <c r="AL135" s="51"/>
      <c r="AM135" s="51"/>
      <c r="AN135" s="52"/>
      <c r="AO135" s="51"/>
      <c r="AP135" s="20"/>
      <c r="AQ135" s="51"/>
      <c r="AR135" s="51"/>
      <c r="AS135" s="51"/>
      <c r="AT135" s="52"/>
      <c r="AU135" s="19"/>
      <c r="AV135" s="51">
        <v>1190</v>
      </c>
      <c r="AW135" s="51">
        <v>603</v>
      </c>
      <c r="AX135" s="51">
        <v>0</v>
      </c>
      <c r="AY135" s="52">
        <v>0.50672268907563023</v>
      </c>
      <c r="AZ135" s="51">
        <v>0</v>
      </c>
      <c r="BA135" s="18"/>
      <c r="BB135" s="51"/>
      <c r="BC135" s="51"/>
      <c r="BD135" s="51"/>
      <c r="BE135" s="52"/>
      <c r="BF135" s="17"/>
      <c r="BG135" s="51">
        <v>1190</v>
      </c>
      <c r="BH135" s="51">
        <v>603</v>
      </c>
      <c r="BI135" s="51">
        <v>20</v>
      </c>
      <c r="BJ135" s="52">
        <v>0.50700000000000001</v>
      </c>
      <c r="BK135" s="51">
        <v>21</v>
      </c>
      <c r="BL135" s="14"/>
      <c r="BM135" s="11"/>
      <c r="BN135" s="12"/>
      <c r="BO135" s="12"/>
      <c r="BP135" s="46"/>
      <c r="BQ135" s="13"/>
      <c r="BR135" s="51">
        <v>1190</v>
      </c>
      <c r="BS135" s="51">
        <v>603</v>
      </c>
      <c r="BT135" s="51">
        <v>20</v>
      </c>
      <c r="BU135" s="52">
        <v>0.50700000000000001</v>
      </c>
      <c r="BV135" s="51">
        <v>21</v>
      </c>
      <c r="BW135" s="43"/>
      <c r="BX135" s="12"/>
      <c r="BY135" s="12"/>
      <c r="BZ135" s="12"/>
      <c r="CA135" s="31"/>
      <c r="CB135" s="9"/>
      <c r="CC135" s="11">
        <v>1190</v>
      </c>
      <c r="CD135" s="12">
        <v>603</v>
      </c>
      <c r="CE135" s="12">
        <v>20</v>
      </c>
      <c r="CF135" s="50">
        <f t="shared" si="20"/>
        <v>0.50672268907563023</v>
      </c>
      <c r="CG135" s="12">
        <v>21</v>
      </c>
      <c r="CH135" s="30">
        <f t="shared" si="14"/>
        <v>1190</v>
      </c>
      <c r="CI135" s="30">
        <f t="shared" si="15"/>
        <v>603</v>
      </c>
      <c r="CJ135" s="30">
        <f t="shared" si="16"/>
        <v>20</v>
      </c>
      <c r="CK135" s="6">
        <f t="shared" si="17"/>
        <v>0.50672268907563023</v>
      </c>
      <c r="CL135" s="5" t="str">
        <f t="shared" si="18"/>
        <v>OK</v>
      </c>
    </row>
    <row r="136" spans="1:92" ht="13.8">
      <c r="A136" s="38" t="s">
        <v>556</v>
      </c>
      <c r="B136" s="29" t="s">
        <v>555</v>
      </c>
      <c r="C136" s="38" t="str">
        <f t="shared" si="19"/>
        <v>KYLE FRITZ</v>
      </c>
      <c r="D136" s="42"/>
      <c r="E136" s="42"/>
      <c r="F136" s="42"/>
      <c r="G136" s="41"/>
      <c r="H136" s="42"/>
      <c r="I136" s="26"/>
      <c r="J136" s="35"/>
      <c r="K136" s="33"/>
      <c r="L136" s="33"/>
      <c r="M136" s="34"/>
      <c r="N136" s="25"/>
      <c r="O136" s="35"/>
      <c r="P136" s="33"/>
      <c r="Q136" s="33"/>
      <c r="R136" s="34"/>
      <c r="S136" s="33"/>
      <c r="T136" s="24"/>
      <c r="U136" s="35"/>
      <c r="V136" s="33"/>
      <c r="W136" s="33"/>
      <c r="X136" s="34"/>
      <c r="Y136" s="23"/>
      <c r="Z136" s="35"/>
      <c r="AA136" s="33"/>
      <c r="AB136" s="33"/>
      <c r="AC136" s="34"/>
      <c r="AD136" s="33"/>
      <c r="AE136" s="22"/>
      <c r="AF136" s="35"/>
      <c r="AG136" s="33"/>
      <c r="AH136" s="33"/>
      <c r="AI136" s="34"/>
      <c r="AJ136" s="21"/>
      <c r="AK136" s="35"/>
      <c r="AL136" s="33"/>
      <c r="AM136" s="33"/>
      <c r="AN136" s="34"/>
      <c r="AO136" s="33"/>
      <c r="AP136" s="20"/>
      <c r="AQ136" s="35"/>
      <c r="AR136" s="33"/>
      <c r="AS136" s="33"/>
      <c r="AT136" s="34"/>
      <c r="AU136" s="19"/>
      <c r="AV136" s="35"/>
      <c r="AW136" s="33"/>
      <c r="AX136" s="33"/>
      <c r="AY136" s="34"/>
      <c r="AZ136" s="33"/>
      <c r="BA136" s="18"/>
      <c r="BB136" s="35">
        <v>40</v>
      </c>
      <c r="BC136" s="33">
        <v>24</v>
      </c>
      <c r="BD136" s="33">
        <v>0</v>
      </c>
      <c r="BE136" s="34">
        <v>0.6</v>
      </c>
      <c r="BF136" s="17"/>
      <c r="BG136" s="35">
        <v>40</v>
      </c>
      <c r="BH136" s="33">
        <v>24</v>
      </c>
      <c r="BI136" s="33">
        <v>0</v>
      </c>
      <c r="BJ136" s="34">
        <v>0.6</v>
      </c>
      <c r="BK136" s="33">
        <v>1</v>
      </c>
      <c r="BL136" s="14"/>
      <c r="BM136" s="11">
        <v>70</v>
      </c>
      <c r="BN136" s="12">
        <v>42</v>
      </c>
      <c r="BO136" s="12">
        <v>1</v>
      </c>
      <c r="BP136" s="53">
        <v>0.6</v>
      </c>
      <c r="BQ136" s="13"/>
      <c r="BR136" s="37">
        <v>110</v>
      </c>
      <c r="BS136" s="36">
        <v>66</v>
      </c>
      <c r="BT136" s="36">
        <v>1</v>
      </c>
      <c r="BU136" s="53">
        <v>0.6</v>
      </c>
      <c r="BV136" s="37">
        <v>2</v>
      </c>
      <c r="BW136" s="32"/>
      <c r="BX136" s="12">
        <v>64</v>
      </c>
      <c r="BY136" s="12">
        <v>37</v>
      </c>
      <c r="BZ136" s="12">
        <v>0</v>
      </c>
      <c r="CA136" s="31">
        <v>0.578125</v>
      </c>
      <c r="CB136" s="44"/>
      <c r="CC136" s="11">
        <v>174</v>
      </c>
      <c r="CD136" s="12">
        <v>103</v>
      </c>
      <c r="CE136" s="12">
        <v>1</v>
      </c>
      <c r="CF136" s="50">
        <f t="shared" si="20"/>
        <v>0.59195402298850575</v>
      </c>
      <c r="CG136" s="12">
        <v>3</v>
      </c>
      <c r="CH136" s="30">
        <f t="shared" si="14"/>
        <v>174</v>
      </c>
      <c r="CI136" s="30">
        <f t="shared" si="15"/>
        <v>103</v>
      </c>
      <c r="CJ136" s="30">
        <f t="shared" si="16"/>
        <v>1</v>
      </c>
      <c r="CK136" s="6">
        <f t="shared" si="17"/>
        <v>0.59195402298850575</v>
      </c>
      <c r="CL136" s="5" t="str">
        <f t="shared" si="18"/>
        <v>OK</v>
      </c>
    </row>
    <row r="137" spans="1:92" ht="13.8">
      <c r="A137" s="38" t="s">
        <v>349</v>
      </c>
      <c r="B137" s="29" t="s">
        <v>554</v>
      </c>
      <c r="C137" s="38" t="str">
        <f t="shared" si="19"/>
        <v>MIKE FRYE</v>
      </c>
      <c r="D137" s="42"/>
      <c r="E137" s="42"/>
      <c r="F137" s="42"/>
      <c r="G137" s="41"/>
      <c r="H137" s="42"/>
      <c r="I137" s="26"/>
      <c r="J137" s="45"/>
      <c r="K137" s="42"/>
      <c r="L137" s="42"/>
      <c r="M137" s="41"/>
      <c r="N137" s="25"/>
      <c r="O137" s="45"/>
      <c r="P137" s="42"/>
      <c r="Q137" s="42"/>
      <c r="R137" s="41"/>
      <c r="S137" s="42"/>
      <c r="T137" s="24"/>
      <c r="U137" s="45"/>
      <c r="V137" s="42"/>
      <c r="W137" s="42"/>
      <c r="X137" s="41"/>
      <c r="Y137" s="23"/>
      <c r="Z137" s="45"/>
      <c r="AA137" s="42"/>
      <c r="AB137" s="42"/>
      <c r="AC137" s="41"/>
      <c r="AD137" s="42"/>
      <c r="AE137" s="22"/>
      <c r="AF137" s="45"/>
      <c r="AG137" s="42"/>
      <c r="AH137" s="42"/>
      <c r="AI137" s="41"/>
      <c r="AJ137" s="21"/>
      <c r="AK137" s="45"/>
      <c r="AL137" s="42"/>
      <c r="AM137" s="42"/>
      <c r="AN137" s="41"/>
      <c r="AO137" s="42"/>
      <c r="AP137" s="20"/>
      <c r="AQ137" s="45">
        <v>18</v>
      </c>
      <c r="AR137" s="42">
        <v>9</v>
      </c>
      <c r="AS137" s="42">
        <v>1</v>
      </c>
      <c r="AT137" s="41">
        <v>0.5</v>
      </c>
      <c r="AU137" s="19"/>
      <c r="AV137" s="45">
        <v>18</v>
      </c>
      <c r="AW137" s="42">
        <v>9</v>
      </c>
      <c r="AX137" s="42">
        <v>1</v>
      </c>
      <c r="AY137" s="41">
        <v>0.5</v>
      </c>
      <c r="AZ137" s="42">
        <v>1</v>
      </c>
      <c r="BA137" s="18"/>
      <c r="BB137" s="45">
        <v>5</v>
      </c>
      <c r="BC137" s="42">
        <v>3</v>
      </c>
      <c r="BD137" s="42">
        <v>0</v>
      </c>
      <c r="BE137" s="41">
        <v>0.6</v>
      </c>
      <c r="BF137" s="17"/>
      <c r="BG137" s="45">
        <v>23</v>
      </c>
      <c r="BH137" s="42">
        <v>12</v>
      </c>
      <c r="BI137" s="42">
        <v>1</v>
      </c>
      <c r="BJ137" s="41">
        <v>0.52173913043478259</v>
      </c>
      <c r="BK137" s="42">
        <v>2</v>
      </c>
      <c r="BL137" s="14"/>
      <c r="BM137" s="11"/>
      <c r="BN137" s="12"/>
      <c r="BO137" s="12"/>
      <c r="BP137" s="46"/>
      <c r="BQ137" s="13"/>
      <c r="BR137" s="45">
        <v>23</v>
      </c>
      <c r="BS137" s="42">
        <v>12</v>
      </c>
      <c r="BT137" s="42">
        <v>1</v>
      </c>
      <c r="BU137" s="34">
        <v>0.52173913043478259</v>
      </c>
      <c r="BV137" s="42">
        <v>2</v>
      </c>
      <c r="BW137" s="32"/>
      <c r="BX137" s="12"/>
      <c r="BY137" s="12"/>
      <c r="BZ137" s="12"/>
      <c r="CA137" s="31"/>
      <c r="CB137" s="9"/>
      <c r="CC137" s="11">
        <v>23</v>
      </c>
      <c r="CD137" s="12">
        <v>12</v>
      </c>
      <c r="CE137" s="12">
        <v>1</v>
      </c>
      <c r="CF137" s="50">
        <f t="shared" si="20"/>
        <v>0.52173913043478259</v>
      </c>
      <c r="CG137" s="12">
        <v>2</v>
      </c>
      <c r="CH137" s="30">
        <f t="shared" si="14"/>
        <v>23</v>
      </c>
      <c r="CI137" s="30">
        <f t="shared" si="15"/>
        <v>12</v>
      </c>
      <c r="CJ137" s="30">
        <f t="shared" si="16"/>
        <v>1</v>
      </c>
      <c r="CK137" s="6">
        <f t="shared" si="17"/>
        <v>0.52173913043478259</v>
      </c>
      <c r="CL137" s="5" t="str">
        <f t="shared" si="18"/>
        <v>OK</v>
      </c>
    </row>
    <row r="138" spans="1:92" ht="13.8">
      <c r="A138" s="38" t="s">
        <v>318</v>
      </c>
      <c r="B138" s="29" t="s">
        <v>554</v>
      </c>
      <c r="C138" s="38" t="str">
        <f t="shared" si="19"/>
        <v>RON FRYE</v>
      </c>
      <c r="D138" s="42">
        <v>174</v>
      </c>
      <c r="E138" s="42">
        <v>96</v>
      </c>
      <c r="F138" s="42">
        <v>6</v>
      </c>
      <c r="G138" s="41">
        <v>0.55172413793103448</v>
      </c>
      <c r="H138" s="42">
        <v>4</v>
      </c>
      <c r="I138" s="26"/>
      <c r="J138" s="45">
        <v>68</v>
      </c>
      <c r="K138" s="42">
        <v>36</v>
      </c>
      <c r="L138" s="42">
        <v>0</v>
      </c>
      <c r="M138" s="41">
        <v>0.52900000000000003</v>
      </c>
      <c r="N138" s="25"/>
      <c r="O138" s="45">
        <v>242</v>
      </c>
      <c r="P138" s="42">
        <v>132</v>
      </c>
      <c r="Q138" s="42">
        <v>6</v>
      </c>
      <c r="R138" s="41">
        <v>0.54545454545454541</v>
      </c>
      <c r="S138" s="42">
        <v>5</v>
      </c>
      <c r="T138" s="24"/>
      <c r="U138" s="45">
        <v>76</v>
      </c>
      <c r="V138" s="42">
        <v>41</v>
      </c>
      <c r="W138" s="42">
        <v>1</v>
      </c>
      <c r="X138" s="41">
        <v>0.53900000000000003</v>
      </c>
      <c r="Y138" s="23"/>
      <c r="Z138" s="45">
        <v>318</v>
      </c>
      <c r="AA138" s="42">
        <v>173</v>
      </c>
      <c r="AB138" s="42">
        <v>7</v>
      </c>
      <c r="AC138" s="41">
        <v>0.54402515723270439</v>
      </c>
      <c r="AD138" s="42">
        <f>+S138+1</f>
        <v>6</v>
      </c>
      <c r="AE138" s="22"/>
      <c r="AF138" s="45">
        <v>72</v>
      </c>
      <c r="AG138" s="42">
        <v>30</v>
      </c>
      <c r="AH138" s="42">
        <v>1</v>
      </c>
      <c r="AI138" s="41">
        <v>0.41699999999999998</v>
      </c>
      <c r="AJ138" s="21"/>
      <c r="AK138" s="45">
        <v>390</v>
      </c>
      <c r="AL138" s="42">
        <v>203</v>
      </c>
      <c r="AM138" s="42">
        <v>8</v>
      </c>
      <c r="AN138" s="41">
        <v>0.52051282051282055</v>
      </c>
      <c r="AO138" s="42">
        <v>7</v>
      </c>
      <c r="AP138" s="20"/>
      <c r="AQ138" s="45">
        <v>92</v>
      </c>
      <c r="AR138" s="42">
        <v>48</v>
      </c>
      <c r="AS138" s="42">
        <v>1</v>
      </c>
      <c r="AT138" s="41">
        <v>0.52200000000000002</v>
      </c>
      <c r="AU138" s="19"/>
      <c r="AV138" s="45">
        <v>482</v>
      </c>
      <c r="AW138" s="42">
        <v>251</v>
      </c>
      <c r="AX138" s="42">
        <v>9</v>
      </c>
      <c r="AY138" s="41">
        <v>0.52074688796680502</v>
      </c>
      <c r="AZ138" s="42">
        <v>8</v>
      </c>
      <c r="BA138" s="18"/>
      <c r="BB138" s="45"/>
      <c r="BC138" s="42"/>
      <c r="BD138" s="42"/>
      <c r="BE138" s="41"/>
      <c r="BF138" s="17"/>
      <c r="BG138" s="45">
        <v>482</v>
      </c>
      <c r="BH138" s="42">
        <v>251</v>
      </c>
      <c r="BI138" s="42">
        <v>9</v>
      </c>
      <c r="BJ138" s="41">
        <v>0.52074688796680502</v>
      </c>
      <c r="BK138" s="42">
        <v>8</v>
      </c>
      <c r="BL138" s="14"/>
      <c r="BM138" s="11"/>
      <c r="BN138" s="12"/>
      <c r="BO138" s="12"/>
      <c r="BQ138" s="13"/>
      <c r="BR138" s="45">
        <v>482</v>
      </c>
      <c r="BS138" s="42">
        <v>251</v>
      </c>
      <c r="BT138" s="42">
        <v>9</v>
      </c>
      <c r="BU138" s="41">
        <v>0.52074688796680502</v>
      </c>
      <c r="BV138" s="42">
        <v>8</v>
      </c>
      <c r="BW138" s="32"/>
      <c r="BX138" s="12"/>
      <c r="BY138" s="12"/>
      <c r="BZ138" s="12"/>
      <c r="CA138" s="31"/>
      <c r="CB138" s="9"/>
      <c r="CC138" s="11">
        <v>482</v>
      </c>
      <c r="CD138" s="12">
        <v>251</v>
      </c>
      <c r="CE138" s="12">
        <v>9</v>
      </c>
      <c r="CF138" s="50">
        <f t="shared" si="20"/>
        <v>0.52074688796680502</v>
      </c>
      <c r="CG138" s="12">
        <v>8</v>
      </c>
      <c r="CH138" s="30">
        <f t="shared" si="14"/>
        <v>482</v>
      </c>
      <c r="CI138" s="30">
        <f t="shared" si="15"/>
        <v>251</v>
      </c>
      <c r="CJ138" s="30">
        <f t="shared" si="16"/>
        <v>9</v>
      </c>
      <c r="CK138" s="6">
        <f t="shared" si="17"/>
        <v>0.52074688796680502</v>
      </c>
      <c r="CL138" s="5" t="str">
        <f t="shared" si="18"/>
        <v>OK</v>
      </c>
    </row>
    <row r="139" spans="1:92" ht="13.8">
      <c r="A139" s="38" t="s">
        <v>553</v>
      </c>
      <c r="B139" s="29" t="s">
        <v>552</v>
      </c>
      <c r="C139" s="38" t="str">
        <f t="shared" si="19"/>
        <v>TRAVIS FUCHS</v>
      </c>
      <c r="D139" s="42">
        <v>117</v>
      </c>
      <c r="E139" s="42">
        <v>60</v>
      </c>
      <c r="F139" s="42">
        <v>5</v>
      </c>
      <c r="G139" s="41">
        <v>0.51282051282051277</v>
      </c>
      <c r="H139" s="42">
        <v>2</v>
      </c>
      <c r="I139" s="26"/>
      <c r="J139" s="45">
        <v>76</v>
      </c>
      <c r="K139" s="42">
        <v>48</v>
      </c>
      <c r="L139" s="42">
        <v>1</v>
      </c>
      <c r="M139" s="41">
        <v>0.63200000000000001</v>
      </c>
      <c r="N139" s="25"/>
      <c r="O139" s="45">
        <v>193</v>
      </c>
      <c r="P139" s="42">
        <v>108</v>
      </c>
      <c r="Q139" s="42">
        <v>6</v>
      </c>
      <c r="R139" s="41">
        <v>0.55958549222797926</v>
      </c>
      <c r="S139" s="42">
        <v>3</v>
      </c>
      <c r="T139" s="24"/>
      <c r="U139" s="45">
        <v>75</v>
      </c>
      <c r="V139" s="42">
        <v>46</v>
      </c>
      <c r="W139" s="42">
        <v>5</v>
      </c>
      <c r="X139" s="41">
        <v>0.61299999999999999</v>
      </c>
      <c r="Y139" s="23"/>
      <c r="Z139" s="45">
        <v>268</v>
      </c>
      <c r="AA139" s="42">
        <v>154</v>
      </c>
      <c r="AB139" s="42">
        <v>11</v>
      </c>
      <c r="AC139" s="41">
        <v>0.57462686567164178</v>
      </c>
      <c r="AD139" s="42">
        <f>+S139+1</f>
        <v>4</v>
      </c>
      <c r="AE139" s="22"/>
      <c r="AF139" s="45">
        <v>72</v>
      </c>
      <c r="AG139" s="42">
        <v>39</v>
      </c>
      <c r="AH139" s="42">
        <v>4</v>
      </c>
      <c r="AI139" s="41">
        <v>0.54200000000000004</v>
      </c>
      <c r="AJ139" s="21"/>
      <c r="AK139" s="45">
        <v>340</v>
      </c>
      <c r="AL139" s="42">
        <v>193</v>
      </c>
      <c r="AM139" s="42">
        <v>15</v>
      </c>
      <c r="AN139" s="41">
        <v>0.56764705882352939</v>
      </c>
      <c r="AO139" s="42">
        <v>5</v>
      </c>
      <c r="AP139" s="20"/>
      <c r="AQ139" s="45">
        <v>74</v>
      </c>
      <c r="AR139" s="42">
        <v>45</v>
      </c>
      <c r="AS139" s="42">
        <v>9</v>
      </c>
      <c r="AT139" s="41">
        <v>0.60799999999999998</v>
      </c>
      <c r="AU139" s="19"/>
      <c r="AV139" s="45">
        <v>414</v>
      </c>
      <c r="AW139" s="42">
        <v>238</v>
      </c>
      <c r="AX139" s="42">
        <v>24</v>
      </c>
      <c r="AY139" s="41">
        <v>0.5748792270531401</v>
      </c>
      <c r="AZ139" s="42">
        <v>6</v>
      </c>
      <c r="BA139" s="18"/>
      <c r="BB139" s="45">
        <v>65</v>
      </c>
      <c r="BC139" s="42">
        <v>38</v>
      </c>
      <c r="BD139" s="42">
        <v>0</v>
      </c>
      <c r="BE139" s="41">
        <v>0.58461538461538465</v>
      </c>
      <c r="BF139" s="17"/>
      <c r="BG139" s="45">
        <v>479</v>
      </c>
      <c r="BH139" s="42">
        <v>276</v>
      </c>
      <c r="BI139" s="42">
        <v>24</v>
      </c>
      <c r="BJ139" s="41">
        <v>0.57620041753653439</v>
      </c>
      <c r="BK139" s="42">
        <v>7</v>
      </c>
      <c r="BL139" s="14"/>
      <c r="BM139" s="11">
        <v>67</v>
      </c>
      <c r="BN139" s="12">
        <v>33</v>
      </c>
      <c r="BO139" s="12">
        <v>0</v>
      </c>
      <c r="BP139" s="53">
        <v>0.4925373134328358</v>
      </c>
      <c r="BQ139" s="13"/>
      <c r="BR139" s="11">
        <v>546</v>
      </c>
      <c r="BS139" s="12">
        <v>309</v>
      </c>
      <c r="BT139" s="12">
        <v>24</v>
      </c>
      <c r="BU139" s="53">
        <v>0.56593406593406592</v>
      </c>
      <c r="BV139" s="11">
        <v>8</v>
      </c>
      <c r="BW139" s="32"/>
      <c r="BX139" s="12">
        <v>51</v>
      </c>
      <c r="BY139" s="12">
        <v>31</v>
      </c>
      <c r="BZ139" s="12">
        <v>0</v>
      </c>
      <c r="CA139" s="31">
        <v>0.60784313725490191</v>
      </c>
      <c r="CB139" s="44"/>
      <c r="CC139" s="11">
        <v>597</v>
      </c>
      <c r="CD139" s="12">
        <v>340</v>
      </c>
      <c r="CE139" s="12">
        <v>24</v>
      </c>
      <c r="CF139" s="50">
        <f t="shared" si="20"/>
        <v>0.56951423785594635</v>
      </c>
      <c r="CG139" s="12">
        <v>9</v>
      </c>
      <c r="CH139" s="30">
        <f t="shared" si="14"/>
        <v>597</v>
      </c>
      <c r="CI139" s="30">
        <f t="shared" si="15"/>
        <v>340</v>
      </c>
      <c r="CJ139" s="30">
        <f t="shared" si="16"/>
        <v>24</v>
      </c>
      <c r="CK139" s="6">
        <f t="shared" si="17"/>
        <v>0.56951423785594635</v>
      </c>
      <c r="CL139" s="5" t="str">
        <f t="shared" si="18"/>
        <v>OK</v>
      </c>
    </row>
    <row r="140" spans="1:92" ht="14.4">
      <c r="A140" s="38" t="s">
        <v>349</v>
      </c>
      <c r="B140" s="29" t="s">
        <v>551</v>
      </c>
      <c r="C140" s="38" t="str">
        <f t="shared" si="19"/>
        <v>MIKE GABRIAU</v>
      </c>
      <c r="D140" s="42">
        <v>379</v>
      </c>
      <c r="E140" s="42">
        <v>252</v>
      </c>
      <c r="F140" s="42">
        <v>27</v>
      </c>
      <c r="G140" s="41">
        <v>0.66490765171503963</v>
      </c>
      <c r="H140" s="42">
        <v>6</v>
      </c>
      <c r="I140" s="26"/>
      <c r="J140" s="45">
        <v>31</v>
      </c>
      <c r="K140" s="42">
        <v>24</v>
      </c>
      <c r="L140" s="42">
        <v>2</v>
      </c>
      <c r="M140" s="41">
        <v>0.77400000000000002</v>
      </c>
      <c r="N140" s="25"/>
      <c r="O140" s="45">
        <v>410</v>
      </c>
      <c r="P140" s="42">
        <v>276</v>
      </c>
      <c r="Q140" s="42">
        <v>29</v>
      </c>
      <c r="R140" s="41">
        <v>0.67317073170731712</v>
      </c>
      <c r="S140" s="42">
        <v>7</v>
      </c>
      <c r="T140" s="24"/>
      <c r="U140" s="45">
        <v>76</v>
      </c>
      <c r="V140" s="42">
        <v>53</v>
      </c>
      <c r="W140" s="42">
        <v>7</v>
      </c>
      <c r="X140" s="41">
        <v>0.69699999999999995</v>
      </c>
      <c r="Y140" s="23"/>
      <c r="Z140" s="45">
        <v>486</v>
      </c>
      <c r="AA140" s="42">
        <v>329</v>
      </c>
      <c r="AB140" s="42">
        <v>36</v>
      </c>
      <c r="AC140" s="41">
        <v>0.67695473251028804</v>
      </c>
      <c r="AD140" s="42">
        <f>+S140+1</f>
        <v>8</v>
      </c>
      <c r="AE140" s="22"/>
      <c r="AF140" s="45">
        <v>55</v>
      </c>
      <c r="AG140" s="42">
        <v>51</v>
      </c>
      <c r="AH140" s="42">
        <v>3</v>
      </c>
      <c r="AI140" s="41">
        <v>0.92700000000000005</v>
      </c>
      <c r="AJ140" s="21"/>
      <c r="AK140" s="45">
        <v>535</v>
      </c>
      <c r="AL140" s="42">
        <v>375</v>
      </c>
      <c r="AM140" s="42">
        <v>39</v>
      </c>
      <c r="AN140" s="41">
        <v>0.7009345794392523</v>
      </c>
      <c r="AO140" s="42">
        <v>9</v>
      </c>
      <c r="AP140" s="20"/>
      <c r="AQ140" s="45">
        <v>93</v>
      </c>
      <c r="AR140" s="42">
        <v>67</v>
      </c>
      <c r="AS140" s="42">
        <v>21</v>
      </c>
      <c r="AT140" s="41">
        <v>0.72</v>
      </c>
      <c r="AU140" s="19"/>
      <c r="AV140" s="45">
        <v>628</v>
      </c>
      <c r="AW140" s="42">
        <v>442</v>
      </c>
      <c r="AX140" s="42">
        <v>60</v>
      </c>
      <c r="AY140" s="41">
        <v>0.70382165605095537</v>
      </c>
      <c r="AZ140" s="42">
        <v>10</v>
      </c>
      <c r="BA140" s="18"/>
      <c r="BB140" s="45">
        <v>72</v>
      </c>
      <c r="BC140" s="42">
        <v>54</v>
      </c>
      <c r="BD140" s="42">
        <v>11</v>
      </c>
      <c r="BE140" s="41">
        <v>0.75</v>
      </c>
      <c r="BF140" s="17"/>
      <c r="BG140" s="45">
        <v>700</v>
      </c>
      <c r="BH140" s="42">
        <v>496</v>
      </c>
      <c r="BI140" s="42">
        <v>71</v>
      </c>
      <c r="BJ140" s="41">
        <v>0.70857142857142852</v>
      </c>
      <c r="BK140" s="42">
        <v>11</v>
      </c>
      <c r="BL140" s="14"/>
      <c r="BM140" s="11">
        <v>56</v>
      </c>
      <c r="BN140" s="12">
        <v>40</v>
      </c>
      <c r="BO140" s="12">
        <v>1</v>
      </c>
      <c r="BP140" s="50">
        <v>0.7142857142857143</v>
      </c>
      <c r="BQ140" s="13"/>
      <c r="BR140" s="11">
        <v>756</v>
      </c>
      <c r="BS140" s="12">
        <v>536</v>
      </c>
      <c r="BT140" s="12">
        <v>72</v>
      </c>
      <c r="BU140" s="50">
        <v>0.70899470899470896</v>
      </c>
      <c r="BV140" s="12">
        <v>12</v>
      </c>
      <c r="BW140" s="32"/>
      <c r="BX140" s="12">
        <v>18</v>
      </c>
      <c r="BY140" s="12">
        <v>13</v>
      </c>
      <c r="BZ140" s="12">
        <v>2</v>
      </c>
      <c r="CA140" s="31">
        <v>0.72222222222222221</v>
      </c>
      <c r="CB140" s="44"/>
      <c r="CC140" s="11">
        <v>774</v>
      </c>
      <c r="CD140" s="12">
        <v>549</v>
      </c>
      <c r="CE140" s="12">
        <v>74</v>
      </c>
      <c r="CF140" s="50">
        <f t="shared" si="20"/>
        <v>0.70930232558139539</v>
      </c>
      <c r="CG140" s="12">
        <v>13</v>
      </c>
      <c r="CH140" s="30">
        <f t="shared" si="14"/>
        <v>780</v>
      </c>
      <c r="CI140" s="30">
        <f t="shared" si="15"/>
        <v>554</v>
      </c>
      <c r="CJ140" s="30">
        <f t="shared" si="16"/>
        <v>74</v>
      </c>
      <c r="CK140" s="6">
        <f t="shared" si="17"/>
        <v>0.71025641025641029</v>
      </c>
      <c r="CL140" s="1553" t="s">
        <v>1783</v>
      </c>
      <c r="CM140" s="1552" t="s">
        <v>1786</v>
      </c>
      <c r="CN140" s="1552" t="s">
        <v>1802</v>
      </c>
    </row>
    <row r="141" spans="1:92" ht="13.8">
      <c r="A141" s="38" t="s">
        <v>290</v>
      </c>
      <c r="B141" s="29" t="s">
        <v>550</v>
      </c>
      <c r="C141" s="38" t="str">
        <f t="shared" si="19"/>
        <v>BILL GARRARD</v>
      </c>
      <c r="D141" s="42"/>
      <c r="E141" s="42"/>
      <c r="F141" s="42"/>
      <c r="G141" s="41"/>
      <c r="H141" s="42">
        <v>0</v>
      </c>
      <c r="I141" s="26"/>
      <c r="J141" s="45">
        <v>28</v>
      </c>
      <c r="K141" s="42">
        <v>17</v>
      </c>
      <c r="L141" s="42">
        <v>1</v>
      </c>
      <c r="M141" s="41">
        <v>0.60699999999999998</v>
      </c>
      <c r="N141" s="25"/>
      <c r="O141" s="45">
        <v>28</v>
      </c>
      <c r="P141" s="42">
        <v>17</v>
      </c>
      <c r="Q141" s="42">
        <v>1</v>
      </c>
      <c r="R141" s="41">
        <v>0.6071428571428571</v>
      </c>
      <c r="S141" s="42">
        <v>1</v>
      </c>
      <c r="T141" s="24"/>
      <c r="U141" s="45">
        <v>69</v>
      </c>
      <c r="V141" s="42">
        <v>39</v>
      </c>
      <c r="W141" s="42">
        <v>2</v>
      </c>
      <c r="X141" s="41">
        <v>0.56499999999999995</v>
      </c>
      <c r="Y141" s="23"/>
      <c r="Z141" s="45">
        <v>97</v>
      </c>
      <c r="AA141" s="42">
        <v>56</v>
      </c>
      <c r="AB141" s="42">
        <v>3</v>
      </c>
      <c r="AC141" s="41">
        <v>0.57731958762886593</v>
      </c>
      <c r="AD141" s="42">
        <f>+S141+1</f>
        <v>2</v>
      </c>
      <c r="AE141" s="22"/>
      <c r="AF141" s="45"/>
      <c r="AG141" s="42"/>
      <c r="AH141" s="42"/>
      <c r="AI141" s="41"/>
      <c r="AJ141" s="21"/>
      <c r="AK141" s="45"/>
      <c r="AL141" s="42"/>
      <c r="AM141" s="42"/>
      <c r="AN141" s="41"/>
      <c r="AO141" s="42"/>
      <c r="AP141" s="20"/>
      <c r="AQ141" s="45"/>
      <c r="AR141" s="42"/>
      <c r="AS141" s="42"/>
      <c r="AT141" s="41"/>
      <c r="AU141" s="19"/>
      <c r="AV141" s="45">
        <v>0</v>
      </c>
      <c r="AW141" s="42">
        <v>0</v>
      </c>
      <c r="AX141" s="42">
        <v>0</v>
      </c>
      <c r="AY141" s="41"/>
      <c r="AZ141" s="42">
        <v>0</v>
      </c>
      <c r="BA141" s="18"/>
      <c r="BB141" s="45"/>
      <c r="BC141" s="42"/>
      <c r="BD141" s="42"/>
      <c r="BE141" s="41"/>
      <c r="BF141" s="17"/>
      <c r="BG141" s="45">
        <v>97</v>
      </c>
      <c r="BH141" s="42">
        <v>56</v>
      </c>
      <c r="BI141" s="42">
        <v>3</v>
      </c>
      <c r="BJ141" s="41">
        <v>0.57731958762886593</v>
      </c>
      <c r="BK141" s="42">
        <f>+AZ141+1</f>
        <v>1</v>
      </c>
      <c r="BL141" s="14"/>
      <c r="BM141" s="11"/>
      <c r="BN141" s="12"/>
      <c r="BO141" s="12"/>
      <c r="BP141" s="48"/>
      <c r="BQ141" s="13"/>
      <c r="BR141" s="45">
        <v>97</v>
      </c>
      <c r="BS141" s="42">
        <v>56</v>
      </c>
      <c r="BT141" s="42">
        <v>3</v>
      </c>
      <c r="BU141" s="41">
        <v>0.57731958762886593</v>
      </c>
      <c r="BV141" s="42">
        <f>+BK141+1</f>
        <v>2</v>
      </c>
      <c r="BW141" s="32"/>
      <c r="BX141" s="12"/>
      <c r="BY141" s="12"/>
      <c r="BZ141" s="12"/>
      <c r="CA141" s="31"/>
      <c r="CB141" s="9"/>
      <c r="CC141" s="11">
        <v>97</v>
      </c>
      <c r="CD141" s="12">
        <v>56</v>
      </c>
      <c r="CE141" s="12">
        <v>3</v>
      </c>
      <c r="CF141" s="50">
        <f t="shared" si="20"/>
        <v>0.57731958762886593</v>
      </c>
      <c r="CG141" s="12">
        <v>2</v>
      </c>
      <c r="CH141" s="30">
        <f t="shared" si="14"/>
        <v>97</v>
      </c>
      <c r="CI141" s="30">
        <f t="shared" si="15"/>
        <v>56</v>
      </c>
      <c r="CJ141" s="30">
        <f t="shared" si="16"/>
        <v>3</v>
      </c>
      <c r="CK141" s="6">
        <f t="shared" si="17"/>
        <v>0.57731958762886593</v>
      </c>
      <c r="CL141" s="5" t="str">
        <f t="shared" si="18"/>
        <v>OK</v>
      </c>
    </row>
    <row r="142" spans="1:92" ht="14.4">
      <c r="A142" s="38" t="s">
        <v>285</v>
      </c>
      <c r="B142" s="29" t="s">
        <v>549</v>
      </c>
      <c r="C142" s="38" t="str">
        <f t="shared" si="19"/>
        <v>TIM GAWNE</v>
      </c>
      <c r="D142" s="42">
        <v>753</v>
      </c>
      <c r="E142" s="42">
        <v>372</v>
      </c>
      <c r="F142" s="42">
        <v>17</v>
      </c>
      <c r="G142" s="41">
        <v>0.49402390438247012</v>
      </c>
      <c r="H142" s="42">
        <v>13</v>
      </c>
      <c r="I142" s="26"/>
      <c r="J142" s="45">
        <v>50</v>
      </c>
      <c r="K142" s="42">
        <v>28</v>
      </c>
      <c r="L142" s="42">
        <v>1</v>
      </c>
      <c r="M142" s="41">
        <v>0.56000000000000005</v>
      </c>
      <c r="N142" s="25"/>
      <c r="O142" s="45">
        <v>803</v>
      </c>
      <c r="P142" s="42">
        <v>400</v>
      </c>
      <c r="Q142" s="42">
        <v>18</v>
      </c>
      <c r="R142" s="41">
        <v>0.49813200498132004</v>
      </c>
      <c r="S142" s="42">
        <v>14</v>
      </c>
      <c r="T142" s="24"/>
      <c r="U142" s="45">
        <v>32</v>
      </c>
      <c r="V142" s="42">
        <v>15</v>
      </c>
      <c r="W142" s="42">
        <v>0</v>
      </c>
      <c r="X142" s="41">
        <v>0.46899999999999997</v>
      </c>
      <c r="Y142" s="23"/>
      <c r="Z142" s="45">
        <v>835</v>
      </c>
      <c r="AA142" s="42">
        <v>415</v>
      </c>
      <c r="AB142" s="42">
        <v>18</v>
      </c>
      <c r="AC142" s="41">
        <v>0.49700598802395207</v>
      </c>
      <c r="AD142" s="42">
        <f>+S142+1</f>
        <v>15</v>
      </c>
      <c r="AE142" s="22"/>
      <c r="AF142" s="45">
        <v>42</v>
      </c>
      <c r="AG142" s="42">
        <v>24</v>
      </c>
      <c r="AH142" s="42">
        <v>0</v>
      </c>
      <c r="AI142" s="41">
        <v>0.57099999999999995</v>
      </c>
      <c r="AJ142" s="21"/>
      <c r="AK142" s="45">
        <v>877</v>
      </c>
      <c r="AL142" s="42">
        <v>439</v>
      </c>
      <c r="AM142" s="42">
        <v>18</v>
      </c>
      <c r="AN142" s="41">
        <v>0.50057012542759405</v>
      </c>
      <c r="AO142" s="42">
        <v>16</v>
      </c>
      <c r="AP142" s="20"/>
      <c r="AQ142" s="45">
        <v>56</v>
      </c>
      <c r="AR142" s="42">
        <v>26</v>
      </c>
      <c r="AS142" s="42">
        <v>0</v>
      </c>
      <c r="AT142" s="41">
        <v>0.4642857142857143</v>
      </c>
      <c r="AU142" s="19"/>
      <c r="AV142" s="45">
        <v>933</v>
      </c>
      <c r="AW142" s="42">
        <v>465</v>
      </c>
      <c r="AX142" s="42">
        <v>18</v>
      </c>
      <c r="AY142" s="41">
        <v>0.49839228295819937</v>
      </c>
      <c r="AZ142" s="42">
        <v>17</v>
      </c>
      <c r="BA142" s="18"/>
      <c r="BB142" s="45">
        <v>35</v>
      </c>
      <c r="BC142" s="42">
        <v>19</v>
      </c>
      <c r="BD142" s="42">
        <v>0</v>
      </c>
      <c r="BE142" s="41">
        <v>0.54285714285714282</v>
      </c>
      <c r="BF142" s="17"/>
      <c r="BG142" s="45">
        <v>955</v>
      </c>
      <c r="BH142" s="42">
        <v>478</v>
      </c>
      <c r="BI142" s="42">
        <v>18</v>
      </c>
      <c r="BJ142" s="41">
        <v>0.50052356020942412</v>
      </c>
      <c r="BK142" s="42">
        <v>18</v>
      </c>
      <c r="BL142" s="14"/>
      <c r="BM142" s="11">
        <v>43</v>
      </c>
      <c r="BN142" s="12">
        <v>25</v>
      </c>
      <c r="BO142" s="12">
        <v>1</v>
      </c>
      <c r="BP142" s="53">
        <v>0.58139534883720934</v>
      </c>
      <c r="BQ142" s="13"/>
      <c r="BR142" s="11">
        <v>998</v>
      </c>
      <c r="BS142" s="12">
        <v>503</v>
      </c>
      <c r="BT142" s="12">
        <v>19</v>
      </c>
      <c r="BU142" s="53">
        <v>0.50400801603206413</v>
      </c>
      <c r="BV142" s="11">
        <v>19</v>
      </c>
      <c r="BW142" s="32"/>
      <c r="BX142" s="12">
        <v>26</v>
      </c>
      <c r="BY142" s="12">
        <v>21</v>
      </c>
      <c r="BZ142" s="12">
        <v>0</v>
      </c>
      <c r="CA142" s="31">
        <v>0.80769230769230771</v>
      </c>
      <c r="CB142" s="44"/>
      <c r="CC142" s="11">
        <v>1024</v>
      </c>
      <c r="CD142" s="12">
        <v>524</v>
      </c>
      <c r="CE142" s="12">
        <v>19</v>
      </c>
      <c r="CF142" s="50">
        <f t="shared" si="20"/>
        <v>0.51171875</v>
      </c>
      <c r="CG142" s="12">
        <v>20</v>
      </c>
      <c r="CH142" s="30">
        <f t="shared" si="14"/>
        <v>1037</v>
      </c>
      <c r="CI142" s="30">
        <f t="shared" si="15"/>
        <v>530</v>
      </c>
      <c r="CJ142" s="30">
        <f t="shared" si="16"/>
        <v>19</v>
      </c>
      <c r="CK142" s="6">
        <f t="shared" si="17"/>
        <v>0.5110896817743491</v>
      </c>
      <c r="CL142" s="1553" t="s">
        <v>1783</v>
      </c>
      <c r="CM142" s="1552" t="s">
        <v>1785</v>
      </c>
    </row>
    <row r="143" spans="1:92" ht="13.8">
      <c r="A143" s="38" t="s">
        <v>346</v>
      </c>
      <c r="B143" s="29" t="s">
        <v>548</v>
      </c>
      <c r="C143" s="38" t="str">
        <f t="shared" si="19"/>
        <v>ED GEIRSKI</v>
      </c>
      <c r="D143" s="42"/>
      <c r="E143" s="42"/>
      <c r="F143" s="42"/>
      <c r="G143" s="41"/>
      <c r="H143" s="42"/>
      <c r="I143" s="26"/>
      <c r="J143" s="45"/>
      <c r="K143" s="42"/>
      <c r="L143" s="42"/>
      <c r="M143" s="41"/>
      <c r="N143" s="25"/>
      <c r="O143" s="45"/>
      <c r="P143" s="42"/>
      <c r="Q143" s="42"/>
      <c r="R143" s="41"/>
      <c r="S143" s="42"/>
      <c r="T143" s="24"/>
      <c r="U143" s="45"/>
      <c r="V143" s="42"/>
      <c r="W143" s="42"/>
      <c r="X143" s="41"/>
      <c r="Y143" s="23"/>
      <c r="Z143" s="45"/>
      <c r="AA143" s="42"/>
      <c r="AB143" s="42"/>
      <c r="AC143" s="41"/>
      <c r="AD143" s="42"/>
      <c r="AE143" s="22"/>
      <c r="AF143" s="45"/>
      <c r="AG143" s="42"/>
      <c r="AH143" s="42"/>
      <c r="AI143" s="41"/>
      <c r="AJ143" s="21"/>
      <c r="AK143" s="45"/>
      <c r="AL143" s="42"/>
      <c r="AM143" s="42"/>
      <c r="AN143" s="41"/>
      <c r="AO143" s="42"/>
      <c r="AP143" s="20"/>
      <c r="AQ143" s="45">
        <v>4</v>
      </c>
      <c r="AR143" s="42">
        <v>0</v>
      </c>
      <c r="AS143" s="42">
        <v>0</v>
      </c>
      <c r="AT143" s="41">
        <v>0</v>
      </c>
      <c r="AU143" s="19"/>
      <c r="AV143" s="45">
        <v>4</v>
      </c>
      <c r="AW143" s="42">
        <v>0</v>
      </c>
      <c r="AX143" s="42">
        <v>0</v>
      </c>
      <c r="AY143" s="41">
        <v>0</v>
      </c>
      <c r="AZ143" s="42">
        <v>1</v>
      </c>
      <c r="BA143" s="18"/>
      <c r="BB143" s="45"/>
      <c r="BC143" s="42"/>
      <c r="BD143" s="42"/>
      <c r="BE143" s="41"/>
      <c r="BF143" s="17"/>
      <c r="BG143" s="45">
        <v>4</v>
      </c>
      <c r="BH143" s="42">
        <v>0</v>
      </c>
      <c r="BI143" s="42">
        <v>0</v>
      </c>
      <c r="BJ143" s="41">
        <v>0</v>
      </c>
      <c r="BK143" s="42">
        <v>1</v>
      </c>
      <c r="BL143" s="14"/>
      <c r="BM143" s="11"/>
      <c r="BN143" s="12"/>
      <c r="BO143" s="12"/>
      <c r="BP143" s="46"/>
      <c r="BQ143" s="13"/>
      <c r="BR143" s="45">
        <v>4</v>
      </c>
      <c r="BS143" s="42">
        <v>0</v>
      </c>
      <c r="BT143" s="42">
        <v>0</v>
      </c>
      <c r="BU143" s="34">
        <v>0</v>
      </c>
      <c r="BV143" s="42">
        <v>1</v>
      </c>
      <c r="BW143" s="32"/>
      <c r="BX143" s="12"/>
      <c r="BY143" s="12"/>
      <c r="BZ143" s="12"/>
      <c r="CA143" s="31"/>
      <c r="CB143" s="9"/>
      <c r="CC143" s="11">
        <v>4</v>
      </c>
      <c r="CD143" s="12">
        <v>0</v>
      </c>
      <c r="CE143" s="12">
        <v>0</v>
      </c>
      <c r="CF143" s="50">
        <f t="shared" si="20"/>
        <v>0</v>
      </c>
      <c r="CG143" s="12">
        <v>1</v>
      </c>
      <c r="CH143" s="30">
        <f t="shared" si="14"/>
        <v>4</v>
      </c>
      <c r="CI143" s="30">
        <f t="shared" si="15"/>
        <v>0</v>
      </c>
      <c r="CJ143" s="30">
        <f t="shared" si="16"/>
        <v>0</v>
      </c>
      <c r="CK143" s="6">
        <f t="shared" si="17"/>
        <v>0</v>
      </c>
      <c r="CL143" s="5" t="str">
        <f t="shared" si="18"/>
        <v>OK</v>
      </c>
    </row>
    <row r="144" spans="1:92" ht="13.8">
      <c r="A144" s="38" t="s">
        <v>346</v>
      </c>
      <c r="B144" s="29" t="s">
        <v>547</v>
      </c>
      <c r="C144" s="38" t="str">
        <f t="shared" si="19"/>
        <v>ED GILMORE</v>
      </c>
      <c r="D144" s="42"/>
      <c r="E144" s="42"/>
      <c r="F144" s="42"/>
      <c r="G144" s="41"/>
      <c r="H144" s="42"/>
      <c r="I144" s="26"/>
      <c r="J144" s="45"/>
      <c r="K144" s="42"/>
      <c r="L144" s="42"/>
      <c r="M144" s="41"/>
      <c r="N144" s="25"/>
      <c r="O144" s="45"/>
      <c r="P144" s="42"/>
      <c r="Q144" s="42"/>
      <c r="R144" s="41"/>
      <c r="S144" s="42"/>
      <c r="T144" s="24"/>
      <c r="U144" s="45">
        <v>29</v>
      </c>
      <c r="V144" s="42">
        <v>7</v>
      </c>
      <c r="W144" s="42">
        <v>0</v>
      </c>
      <c r="X144" s="41">
        <v>0.24099999999999999</v>
      </c>
      <c r="Y144" s="23"/>
      <c r="Z144" s="45">
        <v>29</v>
      </c>
      <c r="AA144" s="42">
        <v>7</v>
      </c>
      <c r="AB144" s="42">
        <v>0</v>
      </c>
      <c r="AC144" s="41">
        <v>0.2413793103448276</v>
      </c>
      <c r="AD144" s="42">
        <f>+S144+1</f>
        <v>1</v>
      </c>
      <c r="AE144" s="22"/>
      <c r="AF144" s="45">
        <v>8</v>
      </c>
      <c r="AG144" s="42">
        <v>3</v>
      </c>
      <c r="AH144" s="42">
        <v>0</v>
      </c>
      <c r="AI144" s="41">
        <v>0.375</v>
      </c>
      <c r="AJ144" s="21"/>
      <c r="AK144" s="45">
        <v>37</v>
      </c>
      <c r="AL144" s="42">
        <v>10</v>
      </c>
      <c r="AM144" s="42">
        <v>0</v>
      </c>
      <c r="AN144" s="41">
        <v>0.27027027027027029</v>
      </c>
      <c r="AO144" s="42">
        <v>2</v>
      </c>
      <c r="AP144" s="20"/>
      <c r="AQ144" s="45"/>
      <c r="AR144" s="42"/>
      <c r="AS144" s="42"/>
      <c r="AT144" s="41"/>
      <c r="AU144" s="19"/>
      <c r="AV144" s="45">
        <v>37</v>
      </c>
      <c r="AW144" s="42">
        <v>10</v>
      </c>
      <c r="AX144" s="42">
        <v>0</v>
      </c>
      <c r="AY144" s="41">
        <v>0.27027027027027029</v>
      </c>
      <c r="AZ144" s="42">
        <v>2</v>
      </c>
      <c r="BA144" s="18"/>
      <c r="BB144" s="45"/>
      <c r="BC144" s="42"/>
      <c r="BD144" s="42"/>
      <c r="BE144" s="41"/>
      <c r="BF144" s="17"/>
      <c r="BG144" s="45">
        <v>37</v>
      </c>
      <c r="BH144" s="42">
        <v>10</v>
      </c>
      <c r="BI144" s="42">
        <v>0</v>
      </c>
      <c r="BJ144" s="41">
        <v>0.27027027027027029</v>
      </c>
      <c r="BK144" s="42">
        <v>2</v>
      </c>
      <c r="BL144" s="14"/>
      <c r="BM144" s="11"/>
      <c r="BN144" s="12"/>
      <c r="BO144" s="12"/>
      <c r="BQ144" s="13"/>
      <c r="BR144" s="45">
        <v>37</v>
      </c>
      <c r="BS144" s="42">
        <v>10</v>
      </c>
      <c r="BT144" s="42">
        <v>0</v>
      </c>
      <c r="BU144" s="41">
        <v>0.27027027027027029</v>
      </c>
      <c r="BV144" s="42">
        <v>2</v>
      </c>
      <c r="BW144" s="32"/>
      <c r="BX144" s="12"/>
      <c r="BY144" s="12"/>
      <c r="BZ144" s="12"/>
      <c r="CA144" s="31"/>
      <c r="CB144" s="9"/>
      <c r="CC144" s="11">
        <v>37</v>
      </c>
      <c r="CD144" s="12">
        <v>10</v>
      </c>
      <c r="CE144" s="12">
        <v>0</v>
      </c>
      <c r="CF144" s="50">
        <f t="shared" si="20"/>
        <v>0.27027027027027029</v>
      </c>
      <c r="CG144" s="12">
        <v>2</v>
      </c>
      <c r="CH144" s="30">
        <f t="shared" si="14"/>
        <v>37</v>
      </c>
      <c r="CI144" s="30">
        <f t="shared" si="15"/>
        <v>10</v>
      </c>
      <c r="CJ144" s="30">
        <f t="shared" si="16"/>
        <v>0</v>
      </c>
      <c r="CK144" s="6">
        <f t="shared" si="17"/>
        <v>0.27027027027027029</v>
      </c>
      <c r="CL144" s="5" t="str">
        <f t="shared" si="18"/>
        <v>OK</v>
      </c>
    </row>
    <row r="145" spans="1:92" ht="13.8">
      <c r="A145" s="38" t="s">
        <v>453</v>
      </c>
      <c r="B145" s="29" t="s">
        <v>546</v>
      </c>
      <c r="C145" s="38" t="str">
        <f t="shared" si="19"/>
        <v>GREG GRABILL</v>
      </c>
      <c r="D145" s="42">
        <v>672</v>
      </c>
      <c r="E145" s="42">
        <v>321</v>
      </c>
      <c r="F145" s="42">
        <v>12</v>
      </c>
      <c r="G145" s="41">
        <v>0.47767857142857145</v>
      </c>
      <c r="H145" s="42">
        <v>13</v>
      </c>
      <c r="I145" s="26"/>
      <c r="J145" s="45">
        <v>53</v>
      </c>
      <c r="K145" s="42">
        <v>19</v>
      </c>
      <c r="L145" s="42">
        <v>0</v>
      </c>
      <c r="M145" s="41">
        <v>0.35799999999999998</v>
      </c>
      <c r="N145" s="25"/>
      <c r="O145" s="45">
        <v>725</v>
      </c>
      <c r="P145" s="42">
        <v>340</v>
      </c>
      <c r="Q145" s="42">
        <v>12</v>
      </c>
      <c r="R145" s="41">
        <v>0.4689655172413793</v>
      </c>
      <c r="S145" s="42">
        <v>14</v>
      </c>
      <c r="T145" s="24"/>
      <c r="U145" s="45">
        <v>62</v>
      </c>
      <c r="V145" s="42">
        <v>31</v>
      </c>
      <c r="W145" s="42">
        <v>1</v>
      </c>
      <c r="X145" s="41">
        <v>0.5</v>
      </c>
      <c r="Y145" s="23"/>
      <c r="Z145" s="45">
        <v>787</v>
      </c>
      <c r="AA145" s="42">
        <v>371</v>
      </c>
      <c r="AB145" s="42">
        <v>13</v>
      </c>
      <c r="AC145" s="41">
        <v>0.47141041931385008</v>
      </c>
      <c r="AD145" s="42">
        <f>+S145+1</f>
        <v>15</v>
      </c>
      <c r="AE145" s="22"/>
      <c r="AF145" s="45">
        <v>42</v>
      </c>
      <c r="AG145" s="42">
        <v>19</v>
      </c>
      <c r="AH145" s="42">
        <v>0</v>
      </c>
      <c r="AI145" s="41">
        <v>0.45200000000000001</v>
      </c>
      <c r="AJ145" s="21"/>
      <c r="AK145" s="45">
        <v>829</v>
      </c>
      <c r="AL145" s="42">
        <v>390</v>
      </c>
      <c r="AM145" s="42">
        <v>13</v>
      </c>
      <c r="AN145" s="41">
        <v>0.47044632086851629</v>
      </c>
      <c r="AO145" s="42">
        <v>16</v>
      </c>
      <c r="AP145" s="20"/>
      <c r="AQ145" s="45">
        <v>65</v>
      </c>
      <c r="AR145" s="42">
        <v>30</v>
      </c>
      <c r="AS145" s="42">
        <v>3</v>
      </c>
      <c r="AT145" s="41">
        <v>0.46200000000000002</v>
      </c>
      <c r="AU145" s="19"/>
      <c r="AV145" s="45">
        <v>894</v>
      </c>
      <c r="AW145" s="42">
        <v>420</v>
      </c>
      <c r="AX145" s="42">
        <v>16</v>
      </c>
      <c r="AY145" s="41">
        <v>0.46979865771812079</v>
      </c>
      <c r="AZ145" s="42">
        <v>17</v>
      </c>
      <c r="BA145" s="18"/>
      <c r="BB145" s="45">
        <v>32</v>
      </c>
      <c r="BC145" s="42">
        <v>15</v>
      </c>
      <c r="BD145" s="42">
        <v>1</v>
      </c>
      <c r="BE145" s="41">
        <v>0.46875</v>
      </c>
      <c r="BF145" s="17"/>
      <c r="BG145" s="45">
        <v>926</v>
      </c>
      <c r="BH145" s="42">
        <v>435</v>
      </c>
      <c r="BI145" s="42">
        <v>17</v>
      </c>
      <c r="BJ145" s="41">
        <v>0.46976241900647947</v>
      </c>
      <c r="BK145" s="42">
        <v>18</v>
      </c>
      <c r="BL145" s="14"/>
      <c r="BM145" s="11"/>
      <c r="BN145" s="12"/>
      <c r="BO145" s="12"/>
      <c r="BQ145" s="13"/>
      <c r="BR145" s="45">
        <v>926</v>
      </c>
      <c r="BS145" s="42">
        <v>435</v>
      </c>
      <c r="BT145" s="42">
        <v>17</v>
      </c>
      <c r="BU145" s="41">
        <v>0.46976241900647947</v>
      </c>
      <c r="BV145" s="42">
        <v>18</v>
      </c>
      <c r="BW145" s="32"/>
      <c r="BX145" s="12"/>
      <c r="BY145" s="12"/>
      <c r="BZ145" s="12"/>
      <c r="CA145" s="31"/>
      <c r="CB145" s="9"/>
      <c r="CC145" s="11">
        <v>926</v>
      </c>
      <c r="CD145" s="12">
        <v>435</v>
      </c>
      <c r="CE145" s="12">
        <v>17</v>
      </c>
      <c r="CF145" s="50">
        <f t="shared" si="20"/>
        <v>0.46976241900647947</v>
      </c>
      <c r="CG145" s="12">
        <v>18</v>
      </c>
      <c r="CH145" s="30">
        <f t="shared" si="14"/>
        <v>926</v>
      </c>
      <c r="CI145" s="30">
        <f t="shared" si="15"/>
        <v>435</v>
      </c>
      <c r="CJ145" s="30">
        <f t="shared" si="16"/>
        <v>17</v>
      </c>
      <c r="CK145" s="6">
        <f t="shared" si="17"/>
        <v>0.46976241900647947</v>
      </c>
      <c r="CL145" s="5" t="str">
        <f t="shared" si="18"/>
        <v>OK</v>
      </c>
    </row>
    <row r="146" spans="1:92" ht="13.8">
      <c r="A146" s="38" t="s">
        <v>311</v>
      </c>
      <c r="B146" s="29" t="s">
        <v>543</v>
      </c>
      <c r="C146" s="38" t="str">
        <f t="shared" si="19"/>
        <v>JASON GRIFFIN</v>
      </c>
      <c r="D146" s="42"/>
      <c r="E146" s="42"/>
      <c r="F146" s="42"/>
      <c r="G146" s="41"/>
      <c r="H146" s="42"/>
      <c r="I146" s="26"/>
      <c r="J146" s="45">
        <v>48</v>
      </c>
      <c r="K146" s="42">
        <v>18</v>
      </c>
      <c r="L146" s="42">
        <v>0</v>
      </c>
      <c r="M146" s="41">
        <v>0.375</v>
      </c>
      <c r="N146" s="25"/>
      <c r="O146" s="45">
        <v>48</v>
      </c>
      <c r="P146" s="42">
        <v>18</v>
      </c>
      <c r="Q146" s="42">
        <v>0</v>
      </c>
      <c r="R146" s="41">
        <v>0.375</v>
      </c>
      <c r="S146" s="42">
        <v>1</v>
      </c>
      <c r="T146" s="24"/>
      <c r="U146" s="45">
        <v>56</v>
      </c>
      <c r="V146" s="42">
        <v>32</v>
      </c>
      <c r="W146" s="42">
        <v>0</v>
      </c>
      <c r="X146" s="41">
        <v>0.57099999999999995</v>
      </c>
      <c r="Y146" s="23"/>
      <c r="Z146" s="45">
        <v>104</v>
      </c>
      <c r="AA146" s="42">
        <v>50</v>
      </c>
      <c r="AB146" s="42">
        <v>0</v>
      </c>
      <c r="AC146" s="41">
        <v>0.48076923076923078</v>
      </c>
      <c r="AD146" s="42">
        <f>+S146+1</f>
        <v>2</v>
      </c>
      <c r="AE146" s="22"/>
      <c r="AF146" s="45">
        <v>48</v>
      </c>
      <c r="AG146" s="42">
        <v>23</v>
      </c>
      <c r="AH146" s="42">
        <v>1</v>
      </c>
      <c r="AI146" s="41">
        <v>0.47899999999999998</v>
      </c>
      <c r="AJ146" s="21"/>
      <c r="AK146" s="45">
        <v>152</v>
      </c>
      <c r="AL146" s="42">
        <v>73</v>
      </c>
      <c r="AM146" s="42">
        <v>1</v>
      </c>
      <c r="AN146" s="41">
        <v>0.48026315789473684</v>
      </c>
      <c r="AO146" s="42">
        <v>4</v>
      </c>
      <c r="AP146" s="20"/>
      <c r="AQ146" s="45">
        <v>77</v>
      </c>
      <c r="AR146" s="42">
        <v>42</v>
      </c>
      <c r="AS146" s="42">
        <v>3</v>
      </c>
      <c r="AT146" s="41">
        <v>0.54545454545454541</v>
      </c>
      <c r="AU146" s="19"/>
      <c r="AV146" s="45">
        <v>229</v>
      </c>
      <c r="AW146" s="42">
        <v>115</v>
      </c>
      <c r="AX146" s="42">
        <v>4</v>
      </c>
      <c r="AY146" s="41">
        <v>0.50218340611353707</v>
      </c>
      <c r="AZ146" s="42">
        <v>5</v>
      </c>
      <c r="BA146" s="18"/>
      <c r="BB146" s="45">
        <v>61</v>
      </c>
      <c r="BC146" s="42">
        <v>31</v>
      </c>
      <c r="BD146" s="42">
        <v>5</v>
      </c>
      <c r="BE146" s="41">
        <v>0.50819672131147542</v>
      </c>
      <c r="BF146" s="17"/>
      <c r="BG146" s="45">
        <v>290</v>
      </c>
      <c r="BH146" s="42">
        <v>146</v>
      </c>
      <c r="BI146" s="42">
        <v>9</v>
      </c>
      <c r="BJ146" s="41">
        <v>0.50344827586206897</v>
      </c>
      <c r="BK146" s="42">
        <v>6</v>
      </c>
      <c r="BL146" s="14"/>
      <c r="BM146" s="11">
        <v>57</v>
      </c>
      <c r="BN146" s="12">
        <v>31</v>
      </c>
      <c r="BO146" s="12">
        <v>1</v>
      </c>
      <c r="BP146" s="53">
        <v>0.54385964912280704</v>
      </c>
      <c r="BQ146" s="13"/>
      <c r="BR146" s="11">
        <v>347</v>
      </c>
      <c r="BS146" s="12">
        <v>177</v>
      </c>
      <c r="BT146" s="12">
        <v>10</v>
      </c>
      <c r="BU146" s="53">
        <v>0.51008645533141206</v>
      </c>
      <c r="BV146" s="11">
        <v>7</v>
      </c>
      <c r="BW146" s="32"/>
      <c r="BX146" s="12">
        <v>48</v>
      </c>
      <c r="BY146" s="12">
        <v>29</v>
      </c>
      <c r="BZ146" s="12">
        <v>1</v>
      </c>
      <c r="CA146" s="31">
        <v>0.60416666666666663</v>
      </c>
      <c r="CB146" s="44"/>
      <c r="CC146" s="11">
        <v>395</v>
      </c>
      <c r="CD146" s="12">
        <v>206</v>
      </c>
      <c r="CE146" s="12">
        <v>11</v>
      </c>
      <c r="CF146" s="50">
        <f t="shared" si="20"/>
        <v>0.52151898734177216</v>
      </c>
      <c r="CG146" s="12">
        <v>8</v>
      </c>
      <c r="CH146" s="30">
        <f t="shared" si="14"/>
        <v>395</v>
      </c>
      <c r="CI146" s="30">
        <f t="shared" si="15"/>
        <v>206</v>
      </c>
      <c r="CJ146" s="30">
        <f t="shared" si="16"/>
        <v>11</v>
      </c>
      <c r="CK146" s="6">
        <f t="shared" si="17"/>
        <v>0.52151898734177216</v>
      </c>
      <c r="CL146" s="5" t="str">
        <f t="shared" si="18"/>
        <v>OK</v>
      </c>
    </row>
    <row r="147" spans="1:92" ht="13.8">
      <c r="A147" s="38" t="s">
        <v>545</v>
      </c>
      <c r="B147" s="29" t="s">
        <v>543</v>
      </c>
      <c r="C147" s="38" t="str">
        <f t="shared" si="19"/>
        <v>ROB GRIFFIN</v>
      </c>
      <c r="D147" s="42">
        <v>302</v>
      </c>
      <c r="E147" s="42">
        <v>166</v>
      </c>
      <c r="F147" s="42">
        <v>5</v>
      </c>
      <c r="G147" s="41">
        <v>0.54966887417218546</v>
      </c>
      <c r="H147" s="42">
        <v>6</v>
      </c>
      <c r="I147" s="26"/>
      <c r="J147" s="45">
        <v>95</v>
      </c>
      <c r="K147" s="42">
        <v>55</v>
      </c>
      <c r="L147" s="42">
        <v>0</v>
      </c>
      <c r="M147" s="41">
        <v>0.57899999999999996</v>
      </c>
      <c r="N147" s="25"/>
      <c r="O147" s="45">
        <v>397</v>
      </c>
      <c r="P147" s="42">
        <v>221</v>
      </c>
      <c r="Q147" s="42">
        <v>5</v>
      </c>
      <c r="R147" s="41">
        <v>0.55667506297229219</v>
      </c>
      <c r="S147" s="42">
        <v>7</v>
      </c>
      <c r="T147" s="24"/>
      <c r="U147" s="45">
        <v>69</v>
      </c>
      <c r="V147" s="42">
        <v>35</v>
      </c>
      <c r="W147" s="42">
        <v>0</v>
      </c>
      <c r="X147" s="41">
        <v>0.50700000000000001</v>
      </c>
      <c r="Y147" s="23"/>
      <c r="Z147" s="45">
        <v>466</v>
      </c>
      <c r="AA147" s="42">
        <v>256</v>
      </c>
      <c r="AB147" s="42">
        <v>5</v>
      </c>
      <c r="AC147" s="41">
        <v>0.54935622317596566</v>
      </c>
      <c r="AD147" s="42">
        <f>+S147+1</f>
        <v>8</v>
      </c>
      <c r="AE147" s="22"/>
      <c r="AF147" s="45">
        <v>67</v>
      </c>
      <c r="AG147" s="42">
        <v>34</v>
      </c>
      <c r="AH147" s="42">
        <v>0</v>
      </c>
      <c r="AI147" s="41">
        <v>0.50700000000000001</v>
      </c>
      <c r="AJ147" s="21"/>
      <c r="AK147" s="45">
        <v>533</v>
      </c>
      <c r="AL147" s="42">
        <v>290</v>
      </c>
      <c r="AM147" s="42">
        <v>5</v>
      </c>
      <c r="AN147" s="41">
        <v>0.54409005628517826</v>
      </c>
      <c r="AO147" s="42">
        <v>9</v>
      </c>
      <c r="AP147" s="20"/>
      <c r="AQ147" s="45">
        <v>76</v>
      </c>
      <c r="AR147" s="42">
        <v>50</v>
      </c>
      <c r="AS147" s="42">
        <v>1</v>
      </c>
      <c r="AT147" s="41">
        <v>0.65789473684210531</v>
      </c>
      <c r="AU147" s="19"/>
      <c r="AV147" s="45">
        <v>609</v>
      </c>
      <c r="AW147" s="42">
        <v>340</v>
      </c>
      <c r="AX147" s="42">
        <v>6</v>
      </c>
      <c r="AY147" s="41">
        <v>0.55829228243021345</v>
      </c>
      <c r="AZ147" s="42">
        <v>10</v>
      </c>
      <c r="BA147" s="18"/>
      <c r="BB147" s="45">
        <v>70</v>
      </c>
      <c r="BC147" s="42">
        <v>42</v>
      </c>
      <c r="BD147" s="42">
        <v>0</v>
      </c>
      <c r="BE147" s="41">
        <v>0.6</v>
      </c>
      <c r="BF147" s="17"/>
      <c r="BG147" s="45">
        <v>679</v>
      </c>
      <c r="BH147" s="42">
        <v>382</v>
      </c>
      <c r="BI147" s="42">
        <v>6</v>
      </c>
      <c r="BJ147" s="41">
        <v>0.5625920471281296</v>
      </c>
      <c r="BK147" s="42">
        <v>11</v>
      </c>
      <c r="BL147" s="14"/>
      <c r="BM147" s="11">
        <v>70</v>
      </c>
      <c r="BN147" s="12">
        <v>43</v>
      </c>
      <c r="BO147" s="12">
        <v>0</v>
      </c>
      <c r="BP147" s="50">
        <v>0.61428571428571432</v>
      </c>
      <c r="BQ147" s="13"/>
      <c r="BR147" s="11">
        <v>749</v>
      </c>
      <c r="BS147" s="12">
        <v>425</v>
      </c>
      <c r="BT147" s="12">
        <v>6</v>
      </c>
      <c r="BU147" s="50">
        <v>0.56742323097463288</v>
      </c>
      <c r="BV147" s="12">
        <v>12</v>
      </c>
      <c r="BW147" s="32"/>
      <c r="BX147" s="12">
        <v>74</v>
      </c>
      <c r="BY147" s="12">
        <v>49</v>
      </c>
      <c r="BZ147" s="12">
        <v>0</v>
      </c>
      <c r="CA147" s="31">
        <v>0.66216216216216217</v>
      </c>
      <c r="CB147" s="44"/>
      <c r="CC147" s="11">
        <v>823</v>
      </c>
      <c r="CD147" s="12">
        <v>474</v>
      </c>
      <c r="CE147" s="12">
        <v>6</v>
      </c>
      <c r="CF147" s="50">
        <f t="shared" si="20"/>
        <v>0.57594167679222352</v>
      </c>
      <c r="CG147" s="12">
        <v>13</v>
      </c>
      <c r="CH147" s="30">
        <f t="shared" si="14"/>
        <v>823</v>
      </c>
      <c r="CI147" s="30">
        <f t="shared" si="15"/>
        <v>474</v>
      </c>
      <c r="CJ147" s="30">
        <f t="shared" si="16"/>
        <v>6</v>
      </c>
      <c r="CK147" s="6">
        <f t="shared" si="17"/>
        <v>0.57594167679222352</v>
      </c>
      <c r="CL147" s="5" t="str">
        <f t="shared" si="18"/>
        <v>OK</v>
      </c>
    </row>
    <row r="148" spans="1:92" ht="14.4">
      <c r="A148" s="38" t="s">
        <v>294</v>
      </c>
      <c r="B148" s="29" t="s">
        <v>543</v>
      </c>
      <c r="C148" s="38" t="str">
        <f t="shared" si="19"/>
        <v>STEVE GRIFFIN</v>
      </c>
      <c r="D148" s="42">
        <v>358</v>
      </c>
      <c r="E148" s="42">
        <v>179</v>
      </c>
      <c r="F148" s="42">
        <v>14</v>
      </c>
      <c r="G148" s="41">
        <v>0.5</v>
      </c>
      <c r="H148" s="42">
        <v>7</v>
      </c>
      <c r="I148" s="26"/>
      <c r="J148" s="45">
        <v>48</v>
      </c>
      <c r="K148" s="42">
        <v>29</v>
      </c>
      <c r="L148" s="42">
        <v>7</v>
      </c>
      <c r="M148" s="41">
        <v>0.60399999999999998</v>
      </c>
      <c r="N148" s="25"/>
      <c r="O148" s="45">
        <v>406</v>
      </c>
      <c r="P148" s="42">
        <v>208</v>
      </c>
      <c r="Q148" s="42">
        <v>21</v>
      </c>
      <c r="R148" s="41">
        <v>0.51231527093596063</v>
      </c>
      <c r="S148" s="42">
        <v>8</v>
      </c>
      <c r="T148" s="24"/>
      <c r="U148" s="45">
        <v>79</v>
      </c>
      <c r="V148" s="42">
        <v>45</v>
      </c>
      <c r="W148" s="42">
        <v>4</v>
      </c>
      <c r="X148" s="41">
        <v>0.56999999999999995</v>
      </c>
      <c r="Y148" s="23"/>
      <c r="Z148" s="45">
        <v>485</v>
      </c>
      <c r="AA148" s="42">
        <v>253</v>
      </c>
      <c r="AB148" s="42">
        <v>25</v>
      </c>
      <c r="AC148" s="41">
        <v>0.52164948453608251</v>
      </c>
      <c r="AD148" s="42">
        <f>+S148+1</f>
        <v>9</v>
      </c>
      <c r="AE148" s="22"/>
      <c r="AF148" s="45">
        <v>55</v>
      </c>
      <c r="AG148" s="42">
        <v>33</v>
      </c>
      <c r="AH148" s="42">
        <v>1</v>
      </c>
      <c r="AI148" s="41">
        <v>0.6</v>
      </c>
      <c r="AJ148" s="21"/>
      <c r="AK148" s="45">
        <v>540</v>
      </c>
      <c r="AL148" s="42">
        <v>286</v>
      </c>
      <c r="AM148" s="42">
        <v>26</v>
      </c>
      <c r="AN148" s="41">
        <v>0.52962962962962967</v>
      </c>
      <c r="AO148" s="42">
        <v>10</v>
      </c>
      <c r="AP148" s="20"/>
      <c r="AQ148" s="45">
        <v>63</v>
      </c>
      <c r="AR148" s="42">
        <v>30</v>
      </c>
      <c r="AS148" s="42">
        <v>7</v>
      </c>
      <c r="AT148" s="41">
        <v>0.47619047619047616</v>
      </c>
      <c r="AU148" s="19"/>
      <c r="AV148" s="45">
        <v>603</v>
      </c>
      <c r="AW148" s="42">
        <v>312</v>
      </c>
      <c r="AX148" s="42">
        <v>33</v>
      </c>
      <c r="AY148" s="41">
        <v>0.51741293532338306</v>
      </c>
      <c r="AZ148" s="42">
        <v>11</v>
      </c>
      <c r="BA148" s="18"/>
      <c r="BB148" s="45">
        <v>74</v>
      </c>
      <c r="BC148" s="42">
        <v>43</v>
      </c>
      <c r="BD148" s="42">
        <v>4</v>
      </c>
      <c r="BE148" s="41">
        <v>0.58108108108108103</v>
      </c>
      <c r="BF148" s="17"/>
      <c r="BG148" s="45">
        <v>677</v>
      </c>
      <c r="BH148" s="42">
        <v>355</v>
      </c>
      <c r="BI148" s="42">
        <v>37</v>
      </c>
      <c r="BJ148" s="41">
        <v>0.52437223042836045</v>
      </c>
      <c r="BK148" s="42">
        <v>12</v>
      </c>
      <c r="BL148" s="14"/>
      <c r="BM148" s="11">
        <v>71</v>
      </c>
      <c r="BN148" s="12">
        <v>40</v>
      </c>
      <c r="BO148" s="12">
        <v>4</v>
      </c>
      <c r="BP148" s="53">
        <v>0.56338028169014087</v>
      </c>
      <c r="BQ148" s="13"/>
      <c r="BR148" s="11">
        <v>748</v>
      </c>
      <c r="BS148" s="12">
        <v>395</v>
      </c>
      <c r="BT148" s="12">
        <v>41</v>
      </c>
      <c r="BU148" s="53">
        <v>0.52807486631016043</v>
      </c>
      <c r="BV148" s="11">
        <v>13</v>
      </c>
      <c r="BW148" s="32"/>
      <c r="BX148" s="12">
        <v>71</v>
      </c>
      <c r="BY148" s="12">
        <v>45</v>
      </c>
      <c r="BZ148" s="12">
        <v>8</v>
      </c>
      <c r="CA148" s="31">
        <v>0.63380281690140849</v>
      </c>
      <c r="CB148" s="44"/>
      <c r="CC148" s="11">
        <v>819</v>
      </c>
      <c r="CD148" s="12">
        <v>440</v>
      </c>
      <c r="CE148" s="12">
        <v>49</v>
      </c>
      <c r="CF148" s="50">
        <f t="shared" si="20"/>
        <v>0.53724053724053722</v>
      </c>
      <c r="CG148" s="12">
        <v>14</v>
      </c>
      <c r="CH148" s="30">
        <f t="shared" si="14"/>
        <v>819</v>
      </c>
      <c r="CI148" s="30">
        <f t="shared" si="15"/>
        <v>444</v>
      </c>
      <c r="CJ148" s="30">
        <f t="shared" si="16"/>
        <v>49</v>
      </c>
      <c r="CK148" s="6">
        <f t="shared" si="17"/>
        <v>0.54212454212454209</v>
      </c>
      <c r="CL148" s="1553" t="s">
        <v>1783</v>
      </c>
      <c r="CM148" s="1552" t="s">
        <v>1791</v>
      </c>
      <c r="CN148" s="1552" t="s">
        <v>1802</v>
      </c>
    </row>
    <row r="149" spans="1:92" ht="14.4">
      <c r="A149" s="38" t="s">
        <v>544</v>
      </c>
      <c r="B149" s="29" t="s">
        <v>543</v>
      </c>
      <c r="C149" s="38" t="str">
        <f t="shared" si="19"/>
        <v>TODD GRIFFIN</v>
      </c>
      <c r="D149" s="42"/>
      <c r="E149" s="42"/>
      <c r="F149" s="42"/>
      <c r="G149" s="41"/>
      <c r="H149" s="42"/>
      <c r="I149" s="26"/>
      <c r="J149" s="45"/>
      <c r="K149" s="42"/>
      <c r="L149" s="42"/>
      <c r="M149" s="41"/>
      <c r="N149" s="25"/>
      <c r="O149" s="45"/>
      <c r="P149" s="42"/>
      <c r="Q149" s="42"/>
      <c r="R149" s="41"/>
      <c r="S149" s="42"/>
      <c r="T149" s="24"/>
      <c r="U149" s="45"/>
      <c r="V149" s="42"/>
      <c r="W149" s="42"/>
      <c r="X149" s="41"/>
      <c r="Y149" s="23"/>
      <c r="Z149" s="45"/>
      <c r="AA149" s="42"/>
      <c r="AB149" s="42"/>
      <c r="AC149" s="41"/>
      <c r="AD149" s="42"/>
      <c r="AE149" s="22"/>
      <c r="AF149" s="45"/>
      <c r="AG149" s="42"/>
      <c r="AH149" s="42"/>
      <c r="AI149" s="41"/>
      <c r="AJ149" s="21"/>
      <c r="AK149" s="45"/>
      <c r="AL149" s="42"/>
      <c r="AM149" s="42"/>
      <c r="AN149" s="41"/>
      <c r="AO149" s="42"/>
      <c r="AP149" s="20"/>
      <c r="AQ149" s="45">
        <v>11</v>
      </c>
      <c r="AR149" s="42">
        <v>5</v>
      </c>
      <c r="AS149" s="42">
        <v>0</v>
      </c>
      <c r="AT149" s="41">
        <v>0.45454545454545453</v>
      </c>
      <c r="AU149" s="19"/>
      <c r="AV149" s="45">
        <v>11</v>
      </c>
      <c r="AW149" s="42">
        <v>5</v>
      </c>
      <c r="AX149" s="42">
        <v>0</v>
      </c>
      <c r="AY149" s="41">
        <v>0.45454545454545453</v>
      </c>
      <c r="AZ149" s="42"/>
      <c r="BA149" s="18"/>
      <c r="BB149" s="45">
        <v>54</v>
      </c>
      <c r="BC149" s="42">
        <v>27</v>
      </c>
      <c r="BD149" s="42">
        <v>0</v>
      </c>
      <c r="BE149" s="41">
        <v>0.5</v>
      </c>
      <c r="BF149" s="17"/>
      <c r="BG149" s="45">
        <v>54</v>
      </c>
      <c r="BH149" s="42">
        <v>27</v>
      </c>
      <c r="BI149" s="42">
        <v>0</v>
      </c>
      <c r="BJ149" s="41">
        <v>0.5</v>
      </c>
      <c r="BK149" s="42">
        <v>1</v>
      </c>
      <c r="BL149" s="14"/>
      <c r="BM149" s="11">
        <v>36</v>
      </c>
      <c r="BN149" s="12">
        <v>17</v>
      </c>
      <c r="BO149" s="12">
        <v>0</v>
      </c>
      <c r="BP149" s="31">
        <v>0.47222222222222221</v>
      </c>
      <c r="BQ149" s="13"/>
      <c r="BR149" s="11">
        <v>90</v>
      </c>
      <c r="BS149" s="12">
        <v>44</v>
      </c>
      <c r="BT149" s="12">
        <v>0</v>
      </c>
      <c r="BU149" s="53">
        <v>0.48888888888888887</v>
      </c>
      <c r="BV149" s="11">
        <v>2</v>
      </c>
      <c r="BW149" s="32"/>
      <c r="BX149" s="12">
        <v>48</v>
      </c>
      <c r="BY149" s="12">
        <v>23</v>
      </c>
      <c r="BZ149" s="12">
        <v>0</v>
      </c>
      <c r="CA149" s="31">
        <v>0.47916666666666669</v>
      </c>
      <c r="CB149" s="44"/>
      <c r="CC149" s="11">
        <v>138</v>
      </c>
      <c r="CD149" s="12">
        <v>67</v>
      </c>
      <c r="CE149" s="12">
        <v>0</v>
      </c>
      <c r="CF149" s="50">
        <f t="shared" si="20"/>
        <v>0.48550724637681159</v>
      </c>
      <c r="CG149" s="12">
        <v>3</v>
      </c>
      <c r="CH149" s="30">
        <f t="shared" si="14"/>
        <v>149</v>
      </c>
      <c r="CI149" s="30">
        <f t="shared" si="15"/>
        <v>72</v>
      </c>
      <c r="CJ149" s="30">
        <f t="shared" si="16"/>
        <v>0</v>
      </c>
      <c r="CK149" s="6">
        <f t="shared" si="17"/>
        <v>0.48322147651006714</v>
      </c>
      <c r="CL149" s="1553" t="s">
        <v>1783</v>
      </c>
      <c r="CM149" s="1552" t="s">
        <v>1792</v>
      </c>
    </row>
    <row r="150" spans="1:92" ht="13.8">
      <c r="A150" s="38" t="s">
        <v>427</v>
      </c>
      <c r="B150" s="49" t="s">
        <v>542</v>
      </c>
      <c r="C150" s="38" t="str">
        <f t="shared" si="19"/>
        <v>BRIAN GUIGAR</v>
      </c>
      <c r="D150" s="42"/>
      <c r="E150" s="42"/>
      <c r="F150" s="42"/>
      <c r="G150" s="41"/>
      <c r="H150" s="42"/>
      <c r="I150" s="26"/>
      <c r="J150" s="47"/>
      <c r="K150" s="48"/>
      <c r="L150" s="48"/>
      <c r="M150" s="48"/>
      <c r="N150" s="25"/>
      <c r="O150" s="47"/>
      <c r="P150" s="48"/>
      <c r="Q150" s="48"/>
      <c r="R150" s="48"/>
      <c r="S150" s="48"/>
      <c r="T150" s="24"/>
      <c r="U150" s="47"/>
      <c r="V150" s="48"/>
      <c r="W150" s="48"/>
      <c r="X150" s="48"/>
      <c r="Y150" s="23"/>
      <c r="Z150" s="47"/>
      <c r="AA150" s="48"/>
      <c r="AB150" s="48"/>
      <c r="AC150" s="48"/>
      <c r="AD150" s="48"/>
      <c r="AE150" s="22"/>
      <c r="AF150" s="47"/>
      <c r="AG150" s="48"/>
      <c r="AH150" s="48"/>
      <c r="AI150" s="48"/>
      <c r="AJ150" s="21"/>
      <c r="AK150" s="47"/>
      <c r="AL150" s="48"/>
      <c r="AM150" s="48"/>
      <c r="AN150" s="48"/>
      <c r="AO150" s="48"/>
      <c r="AP150" s="20"/>
      <c r="AQ150" s="47"/>
      <c r="AR150" s="48"/>
      <c r="AS150" s="48"/>
      <c r="AT150" s="48"/>
      <c r="AU150" s="19"/>
      <c r="AV150" s="47"/>
      <c r="AW150" s="48"/>
      <c r="AX150" s="48"/>
      <c r="AY150" s="48"/>
      <c r="AZ150" s="48"/>
      <c r="BA150" s="18"/>
      <c r="BB150" s="47"/>
      <c r="BC150" s="48"/>
      <c r="BD150" s="48"/>
      <c r="BE150" s="48"/>
      <c r="BF150" s="17"/>
      <c r="BG150" s="47"/>
      <c r="BH150" s="48"/>
      <c r="BI150" s="48"/>
      <c r="BJ150" s="48"/>
      <c r="BK150" s="48"/>
      <c r="BL150" s="14"/>
      <c r="BM150" s="47"/>
      <c r="BN150" s="48"/>
      <c r="BO150" s="48"/>
      <c r="BP150" s="48"/>
      <c r="BQ150" s="13"/>
      <c r="BR150" s="47"/>
      <c r="BS150" s="48"/>
      <c r="BT150" s="48"/>
      <c r="BU150" s="46"/>
      <c r="BV150" s="48"/>
      <c r="BW150" s="32"/>
      <c r="BX150" s="12">
        <v>55</v>
      </c>
      <c r="BY150" s="12">
        <v>27</v>
      </c>
      <c r="BZ150" s="12">
        <v>1</v>
      </c>
      <c r="CA150" s="31">
        <v>0.49090909090909091</v>
      </c>
      <c r="CB150" s="44"/>
      <c r="CC150" s="11">
        <v>55</v>
      </c>
      <c r="CD150" s="12">
        <v>27</v>
      </c>
      <c r="CE150" s="12">
        <v>1</v>
      </c>
      <c r="CF150" s="50">
        <f t="shared" si="20"/>
        <v>0.49090909090909091</v>
      </c>
      <c r="CG150" s="12">
        <v>1</v>
      </c>
      <c r="CH150" s="30">
        <f t="shared" si="14"/>
        <v>55</v>
      </c>
      <c r="CI150" s="30">
        <f t="shared" si="15"/>
        <v>27</v>
      </c>
      <c r="CJ150" s="30">
        <f t="shared" si="16"/>
        <v>1</v>
      </c>
      <c r="CK150" s="6">
        <f t="shared" si="17"/>
        <v>0.49090909090909091</v>
      </c>
      <c r="CL150" s="5" t="str">
        <f t="shared" si="18"/>
        <v>OK</v>
      </c>
    </row>
    <row r="151" spans="1:92" ht="13.8">
      <c r="A151" s="38" t="s">
        <v>362</v>
      </c>
      <c r="B151" s="54" t="s">
        <v>541</v>
      </c>
      <c r="C151" s="38" t="str">
        <f t="shared" si="19"/>
        <v>RICK GULECKI</v>
      </c>
      <c r="D151" s="45">
        <v>103</v>
      </c>
      <c r="E151" s="42">
        <v>46</v>
      </c>
      <c r="F151" s="42">
        <v>1</v>
      </c>
      <c r="G151" s="41">
        <v>0.44660194174757284</v>
      </c>
      <c r="H151" s="42">
        <v>4</v>
      </c>
      <c r="I151" s="26"/>
      <c r="J151" s="51">
        <v>61</v>
      </c>
      <c r="K151" s="51">
        <v>35</v>
      </c>
      <c r="L151" s="51">
        <v>0</v>
      </c>
      <c r="M151" s="52">
        <v>0.57399999999999995</v>
      </c>
      <c r="N151" s="25"/>
      <c r="O151" s="51">
        <v>164</v>
      </c>
      <c r="P151" s="51">
        <v>81</v>
      </c>
      <c r="Q151" s="51">
        <v>1</v>
      </c>
      <c r="R151" s="52">
        <v>0.49390243902439024</v>
      </c>
      <c r="S151" s="51">
        <v>5</v>
      </c>
      <c r="T151" s="24"/>
      <c r="U151" s="51">
        <v>14</v>
      </c>
      <c r="V151" s="51">
        <v>5</v>
      </c>
      <c r="W151" s="51">
        <v>0</v>
      </c>
      <c r="X151" s="52">
        <v>0.35699999999999998</v>
      </c>
      <c r="Y151" s="23"/>
      <c r="Z151" s="51">
        <v>178</v>
      </c>
      <c r="AA151" s="51">
        <v>86</v>
      </c>
      <c r="AB151" s="51">
        <v>1</v>
      </c>
      <c r="AC151" s="52">
        <v>0.48314606741573035</v>
      </c>
      <c r="AD151" s="51">
        <f>+S151+1</f>
        <v>6</v>
      </c>
      <c r="AE151" s="22"/>
      <c r="AF151" s="51">
        <v>56</v>
      </c>
      <c r="AG151" s="51">
        <v>23</v>
      </c>
      <c r="AH151" s="51">
        <v>0</v>
      </c>
      <c r="AI151" s="52">
        <v>0.41099999999999998</v>
      </c>
      <c r="AJ151" s="21"/>
      <c r="AK151" s="51">
        <v>234</v>
      </c>
      <c r="AL151" s="51">
        <v>109</v>
      </c>
      <c r="AM151" s="51">
        <v>1</v>
      </c>
      <c r="AN151" s="52">
        <v>0.46581196581196582</v>
      </c>
      <c r="AO151" s="51">
        <v>7</v>
      </c>
      <c r="AP151" s="20"/>
      <c r="AQ151" s="51"/>
      <c r="AR151" s="51"/>
      <c r="AS151" s="51"/>
      <c r="AT151" s="52"/>
      <c r="AU151" s="19"/>
      <c r="AV151" s="51">
        <v>234</v>
      </c>
      <c r="AW151" s="51">
        <v>109</v>
      </c>
      <c r="AX151" s="51">
        <v>1</v>
      </c>
      <c r="AY151" s="52">
        <v>0.46581196581196582</v>
      </c>
      <c r="AZ151" s="51">
        <v>7</v>
      </c>
      <c r="BA151" s="18"/>
      <c r="BB151" s="51"/>
      <c r="BC151" s="51"/>
      <c r="BD151" s="51"/>
      <c r="BE151" s="52"/>
      <c r="BF151" s="17"/>
      <c r="BG151" s="51">
        <v>234</v>
      </c>
      <c r="BH151" s="51">
        <v>109</v>
      </c>
      <c r="BI151" s="51">
        <v>1</v>
      </c>
      <c r="BJ151" s="52">
        <v>0.46581196581196582</v>
      </c>
      <c r="BK151" s="51">
        <v>7</v>
      </c>
      <c r="BL151" s="14"/>
      <c r="BM151" s="8"/>
      <c r="BN151" s="8"/>
      <c r="BO151" s="8"/>
      <c r="BQ151" s="13"/>
      <c r="BR151" s="51">
        <v>234</v>
      </c>
      <c r="BS151" s="51">
        <v>109</v>
      </c>
      <c r="BT151" s="51">
        <v>1</v>
      </c>
      <c r="BU151" s="52">
        <v>0.46581196581196582</v>
      </c>
      <c r="BV151" s="51">
        <v>7</v>
      </c>
      <c r="BW151" s="43"/>
      <c r="BX151" s="12"/>
      <c r="BY151" s="12"/>
      <c r="BZ151" s="12"/>
      <c r="CA151" s="31"/>
      <c r="CB151" s="9"/>
      <c r="CC151" s="11">
        <v>234</v>
      </c>
      <c r="CD151" s="12">
        <v>109</v>
      </c>
      <c r="CE151" s="12">
        <v>1</v>
      </c>
      <c r="CF151" s="50">
        <f t="shared" si="20"/>
        <v>0.46581196581196582</v>
      </c>
      <c r="CG151" s="12">
        <v>7</v>
      </c>
      <c r="CH151" s="30">
        <f t="shared" si="14"/>
        <v>234</v>
      </c>
      <c r="CI151" s="30">
        <f t="shared" si="15"/>
        <v>109</v>
      </c>
      <c r="CJ151" s="30">
        <f t="shared" si="16"/>
        <v>1</v>
      </c>
      <c r="CK151" s="6">
        <f t="shared" si="17"/>
        <v>0.46581196581196582</v>
      </c>
      <c r="CL151" s="5" t="str">
        <f t="shared" si="18"/>
        <v>OK</v>
      </c>
    </row>
    <row r="152" spans="1:92" ht="13.8">
      <c r="A152" s="38" t="s">
        <v>452</v>
      </c>
      <c r="B152" s="39" t="s">
        <v>540</v>
      </c>
      <c r="C152" s="38" t="str">
        <f t="shared" si="19"/>
        <v>JOE HAINES</v>
      </c>
      <c r="D152" s="42"/>
      <c r="E152" s="42"/>
      <c r="F152" s="42"/>
      <c r="G152" s="41"/>
      <c r="H152" s="42"/>
      <c r="I152" s="26"/>
      <c r="J152" s="35"/>
      <c r="K152" s="33"/>
      <c r="L152" s="33"/>
      <c r="M152" s="34"/>
      <c r="N152" s="25"/>
      <c r="O152" s="35"/>
      <c r="P152" s="33"/>
      <c r="Q152" s="33"/>
      <c r="R152" s="34"/>
      <c r="S152" s="33"/>
      <c r="T152" s="24"/>
      <c r="U152" s="35"/>
      <c r="V152" s="33"/>
      <c r="W152" s="33"/>
      <c r="X152" s="34"/>
      <c r="Y152" s="23"/>
      <c r="Z152" s="35"/>
      <c r="AA152" s="33"/>
      <c r="AB152" s="33"/>
      <c r="AC152" s="34"/>
      <c r="AD152" s="33"/>
      <c r="AE152" s="22"/>
      <c r="AF152" s="35"/>
      <c r="AG152" s="33"/>
      <c r="AH152" s="33"/>
      <c r="AI152" s="34"/>
      <c r="AJ152" s="21"/>
      <c r="AK152" s="35"/>
      <c r="AL152" s="33"/>
      <c r="AM152" s="33"/>
      <c r="AN152" s="34"/>
      <c r="AO152" s="33"/>
      <c r="AP152" s="20"/>
      <c r="AQ152" s="35">
        <v>54</v>
      </c>
      <c r="AR152" s="33">
        <v>35</v>
      </c>
      <c r="AS152" s="33">
        <v>8</v>
      </c>
      <c r="AT152" s="34">
        <v>0.64800000000000002</v>
      </c>
      <c r="AU152" s="19"/>
      <c r="AV152" s="35">
        <v>54</v>
      </c>
      <c r="AW152" s="33">
        <v>35</v>
      </c>
      <c r="AX152" s="33">
        <v>8</v>
      </c>
      <c r="AY152" s="34">
        <v>0.64814814814814814</v>
      </c>
      <c r="AZ152" s="33">
        <v>1</v>
      </c>
      <c r="BA152" s="18"/>
      <c r="BB152" s="35"/>
      <c r="BC152" s="33"/>
      <c r="BD152" s="33"/>
      <c r="BE152" s="34"/>
      <c r="BF152" s="17"/>
      <c r="BG152" s="35">
        <v>54</v>
      </c>
      <c r="BH152" s="33">
        <v>35</v>
      </c>
      <c r="BI152" s="33">
        <v>8</v>
      </c>
      <c r="BJ152" s="34">
        <v>0.64814814814814814</v>
      </c>
      <c r="BK152" s="33">
        <v>1</v>
      </c>
      <c r="BL152" s="14"/>
      <c r="BM152" s="37"/>
      <c r="BN152" s="36"/>
      <c r="BO152" s="36"/>
      <c r="BQ152" s="13"/>
      <c r="BR152" s="35">
        <v>54</v>
      </c>
      <c r="BS152" s="33">
        <v>35</v>
      </c>
      <c r="BT152" s="33">
        <v>8</v>
      </c>
      <c r="BU152" s="34">
        <v>0.64814814814814814</v>
      </c>
      <c r="BV152" s="33">
        <v>1</v>
      </c>
      <c r="BW152" s="32"/>
      <c r="BX152" s="12"/>
      <c r="BY152" s="12"/>
      <c r="BZ152" s="12"/>
      <c r="CA152" s="31"/>
      <c r="CB152" s="9"/>
      <c r="CC152" s="11">
        <v>54</v>
      </c>
      <c r="CD152" s="12">
        <v>35</v>
      </c>
      <c r="CE152" s="12">
        <v>8</v>
      </c>
      <c r="CF152" s="50">
        <f t="shared" si="20"/>
        <v>0.64814814814814814</v>
      </c>
      <c r="CG152" s="12">
        <v>1</v>
      </c>
      <c r="CH152" s="30">
        <f t="shared" si="14"/>
        <v>54</v>
      </c>
      <c r="CI152" s="30">
        <f t="shared" si="15"/>
        <v>35</v>
      </c>
      <c r="CJ152" s="30">
        <f t="shared" si="16"/>
        <v>8</v>
      </c>
      <c r="CK152" s="6">
        <f t="shared" si="17"/>
        <v>0.64814814814814814</v>
      </c>
      <c r="CL152" s="5" t="str">
        <f t="shared" si="18"/>
        <v>OK</v>
      </c>
    </row>
    <row r="153" spans="1:92" ht="13.8">
      <c r="A153" s="38" t="s">
        <v>539</v>
      </c>
      <c r="B153" s="29" t="s">
        <v>538</v>
      </c>
      <c r="C153" s="38" t="str">
        <f t="shared" si="19"/>
        <v>ART HALL</v>
      </c>
      <c r="D153" s="42"/>
      <c r="E153" s="42"/>
      <c r="F153" s="42"/>
      <c r="G153" s="41"/>
      <c r="H153" s="42"/>
      <c r="I153" s="26"/>
      <c r="J153" s="45"/>
      <c r="K153" s="42"/>
      <c r="L153" s="42"/>
      <c r="M153" s="41"/>
      <c r="N153" s="25"/>
      <c r="O153" s="45"/>
      <c r="P153" s="42"/>
      <c r="Q153" s="42"/>
      <c r="R153" s="41"/>
      <c r="S153" s="42"/>
      <c r="T153" s="24"/>
      <c r="U153" s="45">
        <v>16</v>
      </c>
      <c r="V153" s="42">
        <v>6</v>
      </c>
      <c r="W153" s="42">
        <v>1</v>
      </c>
      <c r="X153" s="41">
        <v>0.375</v>
      </c>
      <c r="Y153" s="23"/>
      <c r="Z153" s="45">
        <v>16</v>
      </c>
      <c r="AA153" s="42">
        <v>6</v>
      </c>
      <c r="AB153" s="42">
        <v>1</v>
      </c>
      <c r="AC153" s="41">
        <v>0.375</v>
      </c>
      <c r="AD153" s="42">
        <f>+S153+1</f>
        <v>1</v>
      </c>
      <c r="AE153" s="22"/>
      <c r="AF153" s="45"/>
      <c r="AG153" s="42"/>
      <c r="AH153" s="42"/>
      <c r="AI153" s="41"/>
      <c r="AJ153" s="21"/>
      <c r="AK153" s="45">
        <v>16</v>
      </c>
      <c r="AL153" s="42">
        <v>6</v>
      </c>
      <c r="AM153" s="42">
        <v>1</v>
      </c>
      <c r="AN153" s="41">
        <v>0.375</v>
      </c>
      <c r="AO153" s="42">
        <v>2</v>
      </c>
      <c r="AP153" s="20"/>
      <c r="AQ153" s="45"/>
      <c r="AR153" s="42"/>
      <c r="AS153" s="42"/>
      <c r="AT153" s="41"/>
      <c r="AU153" s="19"/>
      <c r="AV153" s="45">
        <v>16</v>
      </c>
      <c r="AW153" s="42">
        <v>6</v>
      </c>
      <c r="AX153" s="42">
        <v>1</v>
      </c>
      <c r="AY153" s="41">
        <v>0.375</v>
      </c>
      <c r="AZ153" s="42">
        <v>2</v>
      </c>
      <c r="BA153" s="18"/>
      <c r="BB153" s="45"/>
      <c r="BC153" s="42"/>
      <c r="BD153" s="42"/>
      <c r="BE153" s="41"/>
      <c r="BF153" s="17"/>
      <c r="BG153" s="45">
        <v>16</v>
      </c>
      <c r="BH153" s="42">
        <v>6</v>
      </c>
      <c r="BI153" s="42">
        <v>1</v>
      </c>
      <c r="BJ153" s="41">
        <v>0.375</v>
      </c>
      <c r="BK153" s="42">
        <v>2</v>
      </c>
      <c r="BL153" s="14"/>
      <c r="BM153" s="11"/>
      <c r="BN153" s="12"/>
      <c r="BO153" s="12"/>
      <c r="BQ153" s="13"/>
      <c r="BR153" s="45">
        <v>16</v>
      </c>
      <c r="BS153" s="42">
        <v>6</v>
      </c>
      <c r="BT153" s="42">
        <v>1</v>
      </c>
      <c r="BU153" s="41">
        <v>0.375</v>
      </c>
      <c r="BV153" s="42">
        <v>2</v>
      </c>
      <c r="BW153" s="32"/>
      <c r="BX153" s="12"/>
      <c r="BY153" s="12"/>
      <c r="BZ153" s="12"/>
      <c r="CA153" s="31"/>
      <c r="CB153" s="9"/>
      <c r="CC153" s="11">
        <v>16</v>
      </c>
      <c r="CD153" s="12">
        <v>6</v>
      </c>
      <c r="CE153" s="12">
        <v>1</v>
      </c>
      <c r="CF153" s="50">
        <f t="shared" si="20"/>
        <v>0.375</v>
      </c>
      <c r="CG153" s="12">
        <v>2</v>
      </c>
      <c r="CH153" s="30">
        <f t="shared" si="14"/>
        <v>16</v>
      </c>
      <c r="CI153" s="30">
        <f t="shared" si="15"/>
        <v>6</v>
      </c>
      <c r="CJ153" s="30">
        <f t="shared" si="16"/>
        <v>1</v>
      </c>
      <c r="CK153" s="6">
        <f t="shared" si="17"/>
        <v>0.375</v>
      </c>
      <c r="CL153" s="5" t="str">
        <f t="shared" si="18"/>
        <v>OK</v>
      </c>
    </row>
    <row r="154" spans="1:92" ht="13.8">
      <c r="A154" s="38" t="s">
        <v>349</v>
      </c>
      <c r="B154" s="49" t="s">
        <v>537</v>
      </c>
      <c r="C154" s="38" t="str">
        <f t="shared" si="19"/>
        <v>MIKE HARRIMAN</v>
      </c>
      <c r="D154" s="42"/>
      <c r="E154" s="42"/>
      <c r="F154" s="42"/>
      <c r="G154" s="41"/>
      <c r="H154" s="42"/>
      <c r="I154" s="26"/>
      <c r="J154" s="47"/>
      <c r="K154" s="48"/>
      <c r="L154" s="48"/>
      <c r="M154" s="48"/>
      <c r="N154" s="25"/>
      <c r="O154" s="47"/>
      <c r="P154" s="48"/>
      <c r="Q154" s="48"/>
      <c r="R154" s="48"/>
      <c r="S154" s="48"/>
      <c r="T154" s="24"/>
      <c r="U154" s="47"/>
      <c r="V154" s="48"/>
      <c r="W154" s="48"/>
      <c r="X154" s="48"/>
      <c r="Y154" s="23"/>
      <c r="Z154" s="47"/>
      <c r="AA154" s="48"/>
      <c r="AB154" s="48"/>
      <c r="AC154" s="48"/>
      <c r="AD154" s="48"/>
      <c r="AE154" s="22"/>
      <c r="AF154" s="47"/>
      <c r="AG154" s="48"/>
      <c r="AH154" s="48"/>
      <c r="AI154" s="48"/>
      <c r="AJ154" s="21"/>
      <c r="AK154" s="47"/>
      <c r="AL154" s="48"/>
      <c r="AM154" s="48"/>
      <c r="AN154" s="48"/>
      <c r="AO154" s="48"/>
      <c r="AP154" s="20"/>
      <c r="AQ154" s="47"/>
      <c r="AR154" s="48"/>
      <c r="AS154" s="48"/>
      <c r="AT154" s="48"/>
      <c r="AU154" s="19"/>
      <c r="AV154" s="47"/>
      <c r="AW154" s="48"/>
      <c r="AX154" s="48"/>
      <c r="AY154" s="48"/>
      <c r="AZ154" s="48"/>
      <c r="BA154" s="18"/>
      <c r="BB154" s="47"/>
      <c r="BC154" s="48"/>
      <c r="BD154" s="48"/>
      <c r="BE154" s="48"/>
      <c r="BF154" s="17"/>
      <c r="BG154" s="47"/>
      <c r="BH154" s="48"/>
      <c r="BI154" s="48"/>
      <c r="BJ154" s="48"/>
      <c r="BK154" s="48"/>
      <c r="BL154" s="14"/>
      <c r="BM154" s="47"/>
      <c r="BN154" s="48"/>
      <c r="BO154" s="48"/>
      <c r="BQ154" s="13"/>
      <c r="BR154" s="47"/>
      <c r="BS154" s="48"/>
      <c r="BT154" s="48"/>
      <c r="BV154" s="47"/>
      <c r="BW154" s="32"/>
      <c r="BX154" s="12">
        <v>8</v>
      </c>
      <c r="BY154" s="12">
        <v>6</v>
      </c>
      <c r="BZ154" s="12">
        <v>0</v>
      </c>
      <c r="CA154" s="31">
        <v>0.75</v>
      </c>
      <c r="CB154" s="44"/>
      <c r="CC154" s="11">
        <v>8</v>
      </c>
      <c r="CD154" s="12">
        <v>6</v>
      </c>
      <c r="CE154" s="12">
        <v>0</v>
      </c>
      <c r="CF154" s="50">
        <f t="shared" si="20"/>
        <v>0.75</v>
      </c>
      <c r="CG154" s="12">
        <v>1</v>
      </c>
      <c r="CH154" s="30">
        <f t="shared" si="14"/>
        <v>8</v>
      </c>
      <c r="CI154" s="30">
        <f t="shared" si="15"/>
        <v>6</v>
      </c>
      <c r="CJ154" s="30">
        <f t="shared" si="16"/>
        <v>0</v>
      </c>
      <c r="CK154" s="6">
        <f t="shared" si="17"/>
        <v>0.75</v>
      </c>
      <c r="CL154" s="5" t="str">
        <f t="shared" si="18"/>
        <v>OK</v>
      </c>
    </row>
    <row r="155" spans="1:92" ht="13.8">
      <c r="A155" s="38" t="s">
        <v>311</v>
      </c>
      <c r="B155" s="28" t="s">
        <v>536</v>
      </c>
      <c r="C155" s="38" t="str">
        <f t="shared" si="19"/>
        <v>JASON HART</v>
      </c>
      <c r="D155" s="45"/>
      <c r="E155" s="42"/>
      <c r="F155" s="42"/>
      <c r="G155" s="41"/>
      <c r="H155" s="42"/>
      <c r="I155" s="26"/>
      <c r="N155" s="25"/>
      <c r="T155" s="24"/>
      <c r="Y155" s="23"/>
      <c r="AE155" s="22"/>
      <c r="AJ155" s="21"/>
      <c r="AP155" s="20"/>
      <c r="AU155" s="19"/>
      <c r="BA155" s="18"/>
      <c r="BF155" s="17"/>
      <c r="BL155" s="14"/>
      <c r="BQ155" s="13"/>
      <c r="BW155" s="43"/>
      <c r="BX155" s="12">
        <v>63</v>
      </c>
      <c r="BY155" s="12">
        <v>37</v>
      </c>
      <c r="BZ155" s="12">
        <v>1</v>
      </c>
      <c r="CA155" s="31">
        <v>0.58730158730158732</v>
      </c>
      <c r="CB155" s="44"/>
      <c r="CC155" s="11">
        <v>63</v>
      </c>
      <c r="CD155" s="12">
        <v>37</v>
      </c>
      <c r="CE155" s="12">
        <v>1</v>
      </c>
      <c r="CF155" s="50">
        <f t="shared" si="20"/>
        <v>0.58730158730158732</v>
      </c>
      <c r="CG155" s="12">
        <v>1</v>
      </c>
      <c r="CH155" s="30">
        <f t="shared" si="14"/>
        <v>63</v>
      </c>
      <c r="CI155" s="30">
        <f t="shared" si="15"/>
        <v>37</v>
      </c>
      <c r="CJ155" s="30">
        <f t="shared" si="16"/>
        <v>1</v>
      </c>
      <c r="CK155" s="6">
        <f t="shared" si="17"/>
        <v>0.58730158730158732</v>
      </c>
      <c r="CL155" s="5" t="str">
        <f t="shared" si="18"/>
        <v>OK</v>
      </c>
    </row>
    <row r="156" spans="1:92" ht="14.4">
      <c r="A156" s="38" t="s">
        <v>303</v>
      </c>
      <c r="B156" s="54" t="s">
        <v>536</v>
      </c>
      <c r="C156" s="38" t="str">
        <f t="shared" si="19"/>
        <v>JOHN HART</v>
      </c>
      <c r="D156" s="45"/>
      <c r="E156" s="42"/>
      <c r="F156" s="42"/>
      <c r="G156" s="41"/>
      <c r="H156" s="42"/>
      <c r="I156" s="26"/>
      <c r="J156" s="51">
        <v>47</v>
      </c>
      <c r="K156" s="51">
        <v>27</v>
      </c>
      <c r="L156" s="51">
        <v>0</v>
      </c>
      <c r="M156" s="52">
        <v>0.57399999999999995</v>
      </c>
      <c r="N156" s="25"/>
      <c r="O156" s="51">
        <v>47</v>
      </c>
      <c r="P156" s="51">
        <v>27</v>
      </c>
      <c r="Q156" s="51">
        <v>0</v>
      </c>
      <c r="R156" s="52">
        <v>0.57446808510638303</v>
      </c>
      <c r="S156" s="51">
        <v>1</v>
      </c>
      <c r="T156" s="24"/>
      <c r="U156" s="51">
        <v>60</v>
      </c>
      <c r="V156" s="51">
        <v>31</v>
      </c>
      <c r="W156" s="51">
        <v>1</v>
      </c>
      <c r="X156" s="52">
        <v>0.51700000000000002</v>
      </c>
      <c r="Y156" s="23"/>
      <c r="Z156" s="51">
        <v>107</v>
      </c>
      <c r="AA156" s="51">
        <v>58</v>
      </c>
      <c r="AB156" s="51">
        <v>1</v>
      </c>
      <c r="AC156" s="52">
        <v>0.54205607476635509</v>
      </c>
      <c r="AD156" s="51">
        <f>+S156+1</f>
        <v>2</v>
      </c>
      <c r="AE156" s="22"/>
      <c r="AF156" s="51">
        <v>75</v>
      </c>
      <c r="AG156" s="51">
        <v>43</v>
      </c>
      <c r="AH156" s="51">
        <v>2</v>
      </c>
      <c r="AI156" s="52">
        <v>0.57299999999999995</v>
      </c>
      <c r="AJ156" s="21"/>
      <c r="AK156" s="51">
        <v>182</v>
      </c>
      <c r="AL156" s="51">
        <v>101</v>
      </c>
      <c r="AM156" s="51">
        <v>3</v>
      </c>
      <c r="AN156" s="52">
        <v>0.55494505494505497</v>
      </c>
      <c r="AO156" s="51">
        <v>3</v>
      </c>
      <c r="AP156" s="20"/>
      <c r="AQ156" s="51">
        <v>76</v>
      </c>
      <c r="AR156" s="51">
        <v>40</v>
      </c>
      <c r="AS156" s="51">
        <v>3</v>
      </c>
      <c r="AT156" s="52">
        <v>0.52600000000000002</v>
      </c>
      <c r="AU156" s="19"/>
      <c r="AV156" s="51">
        <v>258</v>
      </c>
      <c r="AW156" s="51">
        <v>141</v>
      </c>
      <c r="AX156" s="51">
        <v>6</v>
      </c>
      <c r="AY156" s="52">
        <v>0.54651162790697672</v>
      </c>
      <c r="AZ156" s="51">
        <v>4</v>
      </c>
      <c r="BA156" s="18"/>
      <c r="BB156" s="51">
        <v>89</v>
      </c>
      <c r="BC156" s="51">
        <v>56</v>
      </c>
      <c r="BD156" s="51">
        <v>6</v>
      </c>
      <c r="BE156" s="52">
        <v>0.6292134831460674</v>
      </c>
      <c r="BF156" s="17"/>
      <c r="BG156" s="51">
        <v>347</v>
      </c>
      <c r="BH156" s="51">
        <v>197</v>
      </c>
      <c r="BI156" s="51">
        <v>12</v>
      </c>
      <c r="BJ156" s="52">
        <v>0.56772334293948123</v>
      </c>
      <c r="BK156" s="51">
        <v>5</v>
      </c>
      <c r="BL156" s="14"/>
      <c r="BM156" s="8">
        <v>50</v>
      </c>
      <c r="BN156" s="8">
        <v>29</v>
      </c>
      <c r="BO156" s="8">
        <v>0</v>
      </c>
      <c r="BP156" s="53">
        <v>0.57999999999999996</v>
      </c>
      <c r="BQ156" s="13"/>
      <c r="BR156" s="8">
        <v>397</v>
      </c>
      <c r="BS156" s="8">
        <v>226</v>
      </c>
      <c r="BT156" s="8">
        <v>12</v>
      </c>
      <c r="BU156" s="53">
        <v>0.56926952141057929</v>
      </c>
      <c r="BV156" s="8">
        <v>6</v>
      </c>
      <c r="BW156" s="43"/>
      <c r="BX156" s="12">
        <v>49</v>
      </c>
      <c r="BY156" s="12">
        <v>30</v>
      </c>
      <c r="BZ156" s="12">
        <v>1</v>
      </c>
      <c r="CA156" s="31">
        <v>0.61224489795918369</v>
      </c>
      <c r="CB156" s="44"/>
      <c r="CC156" s="11">
        <v>428</v>
      </c>
      <c r="CD156" s="12">
        <v>241</v>
      </c>
      <c r="CE156" s="12">
        <v>12</v>
      </c>
      <c r="CF156" s="50">
        <f t="shared" si="20"/>
        <v>0.56308411214953269</v>
      </c>
      <c r="CG156" s="12">
        <v>7</v>
      </c>
      <c r="CH156" s="30">
        <f t="shared" si="14"/>
        <v>446</v>
      </c>
      <c r="CI156" s="30">
        <f t="shared" si="15"/>
        <v>256</v>
      </c>
      <c r="CJ156" s="30">
        <f t="shared" si="16"/>
        <v>13</v>
      </c>
      <c r="CK156" s="6">
        <f t="shared" si="17"/>
        <v>0.57399103139013452</v>
      </c>
      <c r="CL156" s="1553" t="s">
        <v>1783</v>
      </c>
      <c r="CM156" s="1552" t="s">
        <v>1793</v>
      </c>
    </row>
    <row r="157" spans="1:92" ht="13.8">
      <c r="A157" s="38" t="s">
        <v>367</v>
      </c>
      <c r="B157" s="39" t="s">
        <v>535</v>
      </c>
      <c r="C157" s="38" t="str">
        <f t="shared" si="19"/>
        <v>DENNIS HARTWICK</v>
      </c>
      <c r="D157" s="42"/>
      <c r="E157" s="42"/>
      <c r="F157" s="42"/>
      <c r="G157" s="41"/>
      <c r="H157" s="42"/>
      <c r="I157" s="26"/>
      <c r="J157" s="35"/>
      <c r="K157" s="33"/>
      <c r="L157" s="33"/>
      <c r="M157" s="34"/>
      <c r="N157" s="25"/>
      <c r="O157" s="35"/>
      <c r="P157" s="33"/>
      <c r="Q157" s="33"/>
      <c r="R157" s="34"/>
      <c r="S157" s="33"/>
      <c r="T157" s="24"/>
      <c r="U157" s="35">
        <v>43</v>
      </c>
      <c r="V157" s="33">
        <v>18</v>
      </c>
      <c r="W157" s="33">
        <v>0</v>
      </c>
      <c r="X157" s="34">
        <v>0.41899999999999998</v>
      </c>
      <c r="Y157" s="23"/>
      <c r="Z157" s="35">
        <v>43</v>
      </c>
      <c r="AA157" s="33">
        <v>18</v>
      </c>
      <c r="AB157" s="33">
        <v>0</v>
      </c>
      <c r="AC157" s="34">
        <v>0.41860465116279072</v>
      </c>
      <c r="AD157" s="33">
        <f>+S157+1</f>
        <v>1</v>
      </c>
      <c r="AE157" s="22"/>
      <c r="AF157" s="35">
        <v>14</v>
      </c>
      <c r="AG157" s="33">
        <v>8</v>
      </c>
      <c r="AH157" s="33">
        <v>0</v>
      </c>
      <c r="AI157" s="34">
        <v>0.57099999999999995</v>
      </c>
      <c r="AJ157" s="21"/>
      <c r="AK157" s="35">
        <v>57</v>
      </c>
      <c r="AL157" s="33">
        <v>26</v>
      </c>
      <c r="AM157" s="33">
        <v>0</v>
      </c>
      <c r="AN157" s="34">
        <v>0.45614035087719296</v>
      </c>
      <c r="AO157" s="33">
        <v>2</v>
      </c>
      <c r="AP157" s="20"/>
      <c r="AQ157" s="35">
        <v>64</v>
      </c>
      <c r="AR157" s="33">
        <v>33</v>
      </c>
      <c r="AS157" s="33">
        <v>1</v>
      </c>
      <c r="AT157" s="34">
        <v>0.51600000000000001</v>
      </c>
      <c r="AU157" s="19"/>
      <c r="AV157" s="35">
        <v>121</v>
      </c>
      <c r="AW157" s="33">
        <v>59</v>
      </c>
      <c r="AX157" s="33">
        <v>1</v>
      </c>
      <c r="AY157" s="34">
        <v>0.48760330578512395</v>
      </c>
      <c r="AZ157" s="33">
        <v>3</v>
      </c>
      <c r="BA157" s="18"/>
      <c r="BB157" s="35">
        <v>47</v>
      </c>
      <c r="BC157" s="33">
        <v>22</v>
      </c>
      <c r="BD157" s="33">
        <v>0</v>
      </c>
      <c r="BE157" s="34">
        <v>0.46808510638297873</v>
      </c>
      <c r="BF157" s="17"/>
      <c r="BG157" s="35">
        <v>168</v>
      </c>
      <c r="BH157" s="33">
        <v>81</v>
      </c>
      <c r="BI157" s="33">
        <v>1</v>
      </c>
      <c r="BJ157" s="34">
        <v>0.48214285714285715</v>
      </c>
      <c r="BK157" s="33">
        <v>4</v>
      </c>
      <c r="BL157" s="14"/>
      <c r="BM157" s="37">
        <v>52</v>
      </c>
      <c r="BN157" s="36">
        <v>28</v>
      </c>
      <c r="BO157" s="36">
        <v>0</v>
      </c>
      <c r="BP157" s="50">
        <v>0.53846153846153844</v>
      </c>
      <c r="BQ157" s="13"/>
      <c r="BR157" s="37">
        <v>220</v>
      </c>
      <c r="BS157" s="36">
        <v>109</v>
      </c>
      <c r="BT157" s="36">
        <v>1</v>
      </c>
      <c r="BU157" s="50">
        <v>0.49545454545454548</v>
      </c>
      <c r="BV157" s="36">
        <v>5</v>
      </c>
      <c r="BW157" s="32"/>
      <c r="BX157" s="12">
        <v>66</v>
      </c>
      <c r="BY157" s="12">
        <v>37</v>
      </c>
      <c r="BZ157" s="12">
        <v>0</v>
      </c>
      <c r="CA157" s="31">
        <v>0.56060606060606055</v>
      </c>
      <c r="CB157" s="44"/>
      <c r="CC157" s="11">
        <v>286</v>
      </c>
      <c r="CD157" s="12">
        <v>146</v>
      </c>
      <c r="CE157" s="12">
        <v>1</v>
      </c>
      <c r="CF157" s="50">
        <f t="shared" si="20"/>
        <v>0.51048951048951052</v>
      </c>
      <c r="CG157" s="12">
        <v>6</v>
      </c>
      <c r="CH157" s="30">
        <f t="shared" si="14"/>
        <v>286</v>
      </c>
      <c r="CI157" s="30">
        <f t="shared" si="15"/>
        <v>146</v>
      </c>
      <c r="CJ157" s="30">
        <f t="shared" si="16"/>
        <v>1</v>
      </c>
      <c r="CK157" s="6">
        <f t="shared" si="17"/>
        <v>0.51048951048951052</v>
      </c>
      <c r="CL157" s="5" t="str">
        <f t="shared" si="18"/>
        <v>OK</v>
      </c>
    </row>
    <row r="158" spans="1:92" ht="13.8">
      <c r="A158" s="38" t="s">
        <v>436</v>
      </c>
      <c r="B158" s="49" t="s">
        <v>534</v>
      </c>
      <c r="C158" s="38" t="str">
        <f t="shared" si="19"/>
        <v>DAN HATMAN</v>
      </c>
      <c r="D158" s="42"/>
      <c r="E158" s="42"/>
      <c r="F158" s="42"/>
      <c r="G158" s="41"/>
      <c r="H158" s="42"/>
      <c r="I158" s="26"/>
      <c r="J158" s="47"/>
      <c r="K158" s="48"/>
      <c r="L158" s="48"/>
      <c r="M158" s="48"/>
      <c r="N158" s="25"/>
      <c r="O158" s="47"/>
      <c r="P158" s="48"/>
      <c r="Q158" s="48"/>
      <c r="R158" s="48"/>
      <c r="S158" s="48"/>
      <c r="T158" s="24"/>
      <c r="U158" s="47"/>
      <c r="V158" s="48"/>
      <c r="W158" s="48"/>
      <c r="X158" s="48"/>
      <c r="Y158" s="23"/>
      <c r="Z158" s="47"/>
      <c r="AA158" s="48"/>
      <c r="AB158" s="48"/>
      <c r="AC158" s="48"/>
      <c r="AD158" s="48"/>
      <c r="AE158" s="22"/>
      <c r="AF158" s="47"/>
      <c r="AG158" s="48"/>
      <c r="AH158" s="48"/>
      <c r="AI158" s="48"/>
      <c r="AJ158" s="21"/>
      <c r="AK158" s="47"/>
      <c r="AL158" s="48"/>
      <c r="AM158" s="48"/>
      <c r="AN158" s="48"/>
      <c r="AO158" s="48"/>
      <c r="AP158" s="20"/>
      <c r="AQ158" s="47"/>
      <c r="AR158" s="48"/>
      <c r="AS158" s="48"/>
      <c r="AT158" s="48"/>
      <c r="AU158" s="19"/>
      <c r="AV158" s="47"/>
      <c r="AW158" s="48"/>
      <c r="AX158" s="48"/>
      <c r="AY158" s="48"/>
      <c r="AZ158" s="48"/>
      <c r="BA158" s="18"/>
      <c r="BB158" s="47"/>
      <c r="BC158" s="48"/>
      <c r="BD158" s="48"/>
      <c r="BE158" s="48"/>
      <c r="BF158" s="17"/>
      <c r="BG158" s="47"/>
      <c r="BH158" s="48"/>
      <c r="BI158" s="48"/>
      <c r="BJ158" s="48"/>
      <c r="BK158" s="48"/>
      <c r="BL158" s="14"/>
      <c r="BM158" s="47"/>
      <c r="BN158" s="48"/>
      <c r="BO158" s="48"/>
      <c r="BP158" s="48"/>
      <c r="BQ158" s="13"/>
      <c r="BR158" s="47"/>
      <c r="BS158" s="48"/>
      <c r="BT158" s="48"/>
      <c r="BU158" s="48"/>
      <c r="BV158" s="48"/>
      <c r="BW158" s="32"/>
      <c r="BX158" s="12">
        <v>3</v>
      </c>
      <c r="BY158" s="12">
        <v>0</v>
      </c>
      <c r="BZ158" s="12">
        <v>0</v>
      </c>
      <c r="CA158" s="31">
        <v>0</v>
      </c>
      <c r="CB158" s="44"/>
      <c r="CC158" s="11">
        <v>3</v>
      </c>
      <c r="CD158" s="12">
        <v>0</v>
      </c>
      <c r="CE158" s="12">
        <v>0</v>
      </c>
      <c r="CF158" s="50">
        <f t="shared" si="20"/>
        <v>0</v>
      </c>
      <c r="CG158" s="12">
        <v>1</v>
      </c>
      <c r="CH158" s="30">
        <f t="shared" si="14"/>
        <v>3</v>
      </c>
      <c r="CI158" s="30">
        <f t="shared" si="15"/>
        <v>0</v>
      </c>
      <c r="CJ158" s="30">
        <f t="shared" si="16"/>
        <v>0</v>
      </c>
      <c r="CK158" s="6">
        <f t="shared" si="17"/>
        <v>0</v>
      </c>
      <c r="CL158" s="5" t="str">
        <f t="shared" si="18"/>
        <v>OK</v>
      </c>
    </row>
    <row r="159" spans="1:92" ht="13.8">
      <c r="A159" s="38" t="s">
        <v>318</v>
      </c>
      <c r="B159" s="28" t="s">
        <v>534</v>
      </c>
      <c r="C159" s="38" t="str">
        <f t="shared" si="19"/>
        <v>RON HATMAN</v>
      </c>
      <c r="D159" s="45"/>
      <c r="E159" s="42"/>
      <c r="F159" s="42"/>
      <c r="G159" s="41"/>
      <c r="H159" s="42"/>
      <c r="I159" s="26"/>
      <c r="N159" s="25"/>
      <c r="T159" s="24"/>
      <c r="Y159" s="23"/>
      <c r="AE159" s="22"/>
      <c r="AJ159" s="21"/>
      <c r="AP159" s="20"/>
      <c r="AU159" s="19"/>
      <c r="BA159" s="18"/>
      <c r="BF159" s="17"/>
      <c r="BL159" s="14"/>
      <c r="BQ159" s="13"/>
      <c r="BW159" s="43"/>
      <c r="BX159" s="12">
        <v>7</v>
      </c>
      <c r="BY159" s="12">
        <v>1</v>
      </c>
      <c r="BZ159" s="12">
        <v>0</v>
      </c>
      <c r="CA159" s="31">
        <v>0.14285714285714285</v>
      </c>
      <c r="CB159" s="44"/>
      <c r="CC159" s="11">
        <v>7</v>
      </c>
      <c r="CD159" s="12">
        <v>1</v>
      </c>
      <c r="CE159" s="12">
        <v>0</v>
      </c>
      <c r="CF159" s="50">
        <f t="shared" si="20"/>
        <v>0.14285714285714285</v>
      </c>
      <c r="CG159" s="12">
        <v>1</v>
      </c>
      <c r="CH159" s="30">
        <f t="shared" si="14"/>
        <v>7</v>
      </c>
      <c r="CI159" s="30">
        <f t="shared" si="15"/>
        <v>1</v>
      </c>
      <c r="CJ159" s="30">
        <f t="shared" si="16"/>
        <v>0</v>
      </c>
      <c r="CK159" s="6">
        <f t="shared" si="17"/>
        <v>0.14285714285714285</v>
      </c>
      <c r="CL159" s="5" t="str">
        <f t="shared" si="18"/>
        <v>OK</v>
      </c>
    </row>
    <row r="160" spans="1:92" ht="13.8">
      <c r="A160" s="38" t="s">
        <v>296</v>
      </c>
      <c r="B160" s="54" t="s">
        <v>533</v>
      </c>
      <c r="C160" s="38" t="str">
        <f t="shared" si="19"/>
        <v>BOB HAZEMY</v>
      </c>
      <c r="D160" s="45">
        <v>168</v>
      </c>
      <c r="E160" s="42">
        <v>79</v>
      </c>
      <c r="F160" s="42">
        <v>4</v>
      </c>
      <c r="G160" s="41">
        <v>0.47023809523809523</v>
      </c>
      <c r="H160" s="42">
        <v>4</v>
      </c>
      <c r="I160" s="26"/>
      <c r="J160" s="51">
        <v>43</v>
      </c>
      <c r="K160" s="51">
        <v>18</v>
      </c>
      <c r="L160" s="51">
        <v>3</v>
      </c>
      <c r="M160" s="52">
        <v>0.41899999999999998</v>
      </c>
      <c r="N160" s="25"/>
      <c r="O160" s="51">
        <v>211</v>
      </c>
      <c r="P160" s="51">
        <v>97</v>
      </c>
      <c r="Q160" s="51">
        <v>7</v>
      </c>
      <c r="R160" s="52">
        <v>0.45971563981042651</v>
      </c>
      <c r="S160" s="51">
        <v>5</v>
      </c>
      <c r="T160" s="24"/>
      <c r="U160" s="51">
        <v>69</v>
      </c>
      <c r="V160" s="51">
        <v>44</v>
      </c>
      <c r="W160" s="51">
        <v>0</v>
      </c>
      <c r="X160" s="52">
        <v>0.63800000000000001</v>
      </c>
      <c r="Y160" s="23"/>
      <c r="Z160" s="51">
        <v>280</v>
      </c>
      <c r="AA160" s="51">
        <v>141</v>
      </c>
      <c r="AB160" s="51">
        <v>7</v>
      </c>
      <c r="AC160" s="52">
        <v>0.50357142857142856</v>
      </c>
      <c r="AD160" s="51">
        <f>+S160+1</f>
        <v>6</v>
      </c>
      <c r="AE160" s="22"/>
      <c r="AF160" s="51">
        <v>58</v>
      </c>
      <c r="AG160" s="51">
        <v>32</v>
      </c>
      <c r="AH160" s="51">
        <v>0</v>
      </c>
      <c r="AI160" s="52">
        <v>0.55200000000000005</v>
      </c>
      <c r="AJ160" s="21"/>
      <c r="AK160" s="51">
        <v>338</v>
      </c>
      <c r="AL160" s="51">
        <v>173</v>
      </c>
      <c r="AM160" s="51">
        <v>7</v>
      </c>
      <c r="AN160" s="52">
        <v>0.51183431952662717</v>
      </c>
      <c r="AO160" s="51">
        <v>7</v>
      </c>
      <c r="AP160" s="20"/>
      <c r="AQ160" s="51"/>
      <c r="AR160" s="51"/>
      <c r="AS160" s="51"/>
      <c r="AT160" s="52"/>
      <c r="AU160" s="19"/>
      <c r="AV160" s="51">
        <v>338</v>
      </c>
      <c r="AW160" s="51">
        <v>173</v>
      </c>
      <c r="AX160" s="51">
        <v>7</v>
      </c>
      <c r="AY160" s="52">
        <v>0.51183431952662717</v>
      </c>
      <c r="AZ160" s="51">
        <v>7</v>
      </c>
      <c r="BA160" s="18"/>
      <c r="BB160" s="51"/>
      <c r="BC160" s="51"/>
      <c r="BD160" s="51"/>
      <c r="BE160" s="52"/>
      <c r="BF160" s="17"/>
      <c r="BG160" s="51">
        <v>338</v>
      </c>
      <c r="BH160" s="51">
        <v>173</v>
      </c>
      <c r="BI160" s="51">
        <v>7</v>
      </c>
      <c r="BJ160" s="52">
        <v>0.51183431952662717</v>
      </c>
      <c r="BK160" s="51">
        <v>7</v>
      </c>
      <c r="BL160" s="14"/>
      <c r="BM160" s="8">
        <v>44</v>
      </c>
      <c r="BN160" s="8">
        <v>23</v>
      </c>
      <c r="BO160" s="8">
        <v>0</v>
      </c>
      <c r="BP160" s="53">
        <v>0.52272727272727271</v>
      </c>
      <c r="BQ160" s="13"/>
      <c r="BR160" s="8">
        <v>382</v>
      </c>
      <c r="BS160" s="8">
        <v>196</v>
      </c>
      <c r="BT160" s="8">
        <v>7</v>
      </c>
      <c r="BU160" s="53">
        <v>0.51308900523560208</v>
      </c>
      <c r="BV160" s="8">
        <v>8</v>
      </c>
      <c r="BW160" s="43"/>
      <c r="BX160" s="12">
        <v>61</v>
      </c>
      <c r="BY160" s="12">
        <v>30</v>
      </c>
      <c r="BZ160" s="12">
        <v>2</v>
      </c>
      <c r="CA160" s="31">
        <v>0.49180327868852458</v>
      </c>
      <c r="CB160" s="44"/>
      <c r="CC160" s="11">
        <v>443</v>
      </c>
      <c r="CD160" s="12">
        <v>226</v>
      </c>
      <c r="CE160" s="12">
        <v>9</v>
      </c>
      <c r="CF160" s="50">
        <f t="shared" si="20"/>
        <v>0.51015801354401802</v>
      </c>
      <c r="CG160" s="12">
        <v>9</v>
      </c>
      <c r="CH160" s="30">
        <f t="shared" si="14"/>
        <v>443</v>
      </c>
      <c r="CI160" s="30">
        <f t="shared" si="15"/>
        <v>226</v>
      </c>
      <c r="CJ160" s="30">
        <f t="shared" si="16"/>
        <v>9</v>
      </c>
      <c r="CK160" s="6">
        <f t="shared" si="17"/>
        <v>0.51015801354401802</v>
      </c>
      <c r="CL160" s="5" t="str">
        <f t="shared" si="18"/>
        <v>OK</v>
      </c>
    </row>
    <row r="161" spans="1:92" ht="13.8">
      <c r="A161" s="38" t="s">
        <v>349</v>
      </c>
      <c r="B161" s="39" t="s">
        <v>508</v>
      </c>
      <c r="C161" s="38" t="str">
        <f t="shared" si="19"/>
        <v>MIKE HEATH</v>
      </c>
      <c r="D161" s="42">
        <v>160</v>
      </c>
      <c r="E161" s="42">
        <v>67</v>
      </c>
      <c r="F161" s="42">
        <v>0</v>
      </c>
      <c r="G161" s="41">
        <v>0.41875000000000001</v>
      </c>
      <c r="H161" s="42">
        <v>3</v>
      </c>
      <c r="I161" s="26"/>
      <c r="J161" s="35">
        <v>64</v>
      </c>
      <c r="K161" s="33">
        <v>28</v>
      </c>
      <c r="L161" s="33">
        <v>0</v>
      </c>
      <c r="M161" s="34">
        <v>0.438</v>
      </c>
      <c r="N161" s="25"/>
      <c r="O161" s="35">
        <v>224</v>
      </c>
      <c r="P161" s="33">
        <v>95</v>
      </c>
      <c r="Q161" s="33">
        <v>0</v>
      </c>
      <c r="R161" s="34">
        <v>0.42410714285714285</v>
      </c>
      <c r="S161" s="33">
        <v>4</v>
      </c>
      <c r="T161" s="24"/>
      <c r="U161" s="35">
        <v>50</v>
      </c>
      <c r="V161" s="33">
        <v>30</v>
      </c>
      <c r="W161" s="33">
        <v>0</v>
      </c>
      <c r="X161" s="34">
        <v>0.6</v>
      </c>
      <c r="Y161" s="23"/>
      <c r="Z161" s="35">
        <v>274</v>
      </c>
      <c r="AA161" s="33">
        <v>125</v>
      </c>
      <c r="AB161" s="33">
        <v>0</v>
      </c>
      <c r="AC161" s="34">
        <v>0.45620437956204379</v>
      </c>
      <c r="AD161" s="33">
        <f>+S161+1</f>
        <v>5</v>
      </c>
      <c r="AE161" s="22"/>
      <c r="AF161" s="35">
        <v>42</v>
      </c>
      <c r="AG161" s="33">
        <v>20</v>
      </c>
      <c r="AH161" s="33">
        <v>0</v>
      </c>
      <c r="AI161" s="34">
        <v>0.47599999999999998</v>
      </c>
      <c r="AJ161" s="21"/>
      <c r="AK161" s="35">
        <v>316</v>
      </c>
      <c r="AL161" s="33">
        <v>145</v>
      </c>
      <c r="AM161" s="33">
        <v>0</v>
      </c>
      <c r="AN161" s="34">
        <v>0.45886075949367089</v>
      </c>
      <c r="AO161" s="33">
        <v>6</v>
      </c>
      <c r="AP161" s="20"/>
      <c r="AQ161" s="35">
        <v>59</v>
      </c>
      <c r="AR161" s="33">
        <v>37</v>
      </c>
      <c r="AS161" s="33">
        <v>0</v>
      </c>
      <c r="AT161" s="34">
        <v>0.627</v>
      </c>
      <c r="AU161" s="19"/>
      <c r="AV161" s="35">
        <v>375</v>
      </c>
      <c r="AW161" s="33">
        <v>182</v>
      </c>
      <c r="AX161" s="33">
        <v>0</v>
      </c>
      <c r="AY161" s="34">
        <v>0.48533333333333334</v>
      </c>
      <c r="AZ161" s="33">
        <v>7</v>
      </c>
      <c r="BA161" s="18"/>
      <c r="BB161" s="35">
        <v>62</v>
      </c>
      <c r="BC161" s="33">
        <v>37</v>
      </c>
      <c r="BD161" s="33">
        <v>2</v>
      </c>
      <c r="BE161" s="34">
        <v>0.59677419354838712</v>
      </c>
      <c r="BF161" s="17"/>
      <c r="BG161" s="35">
        <v>437</v>
      </c>
      <c r="BH161" s="33">
        <v>219</v>
      </c>
      <c r="BI161" s="33">
        <v>2</v>
      </c>
      <c r="BJ161" s="34">
        <v>0.50114416475972545</v>
      </c>
      <c r="BK161" s="33">
        <v>8</v>
      </c>
      <c r="BL161" s="14"/>
      <c r="BM161" s="37"/>
      <c r="BN161" s="36"/>
      <c r="BO161" s="36"/>
      <c r="BP161" s="46"/>
      <c r="BQ161" s="13"/>
      <c r="BR161" s="35">
        <v>437</v>
      </c>
      <c r="BS161" s="33">
        <v>219</v>
      </c>
      <c r="BT161" s="33">
        <v>2</v>
      </c>
      <c r="BU161" s="34">
        <v>0.50114416475972545</v>
      </c>
      <c r="BV161" s="33">
        <v>8</v>
      </c>
      <c r="BW161" s="32"/>
      <c r="BX161" s="12"/>
      <c r="BY161" s="12"/>
      <c r="BZ161" s="12"/>
      <c r="CA161" s="31"/>
      <c r="CB161" s="9"/>
      <c r="CC161" s="11">
        <v>437</v>
      </c>
      <c r="CD161" s="12">
        <v>219</v>
      </c>
      <c r="CE161" s="12">
        <v>2</v>
      </c>
      <c r="CF161" s="50">
        <f t="shared" si="20"/>
        <v>0.50114416475972545</v>
      </c>
      <c r="CG161" s="12">
        <v>8</v>
      </c>
      <c r="CH161" s="30">
        <f t="shared" si="14"/>
        <v>437</v>
      </c>
      <c r="CI161" s="30">
        <f t="shared" si="15"/>
        <v>219</v>
      </c>
      <c r="CJ161" s="30">
        <f t="shared" si="16"/>
        <v>2</v>
      </c>
      <c r="CK161" s="6">
        <f t="shared" si="17"/>
        <v>0.50114416475972545</v>
      </c>
      <c r="CL161" s="5" t="str">
        <f t="shared" si="18"/>
        <v>OK</v>
      </c>
    </row>
    <row r="162" spans="1:92" ht="13.8">
      <c r="A162" s="38" t="s">
        <v>296</v>
      </c>
      <c r="B162" s="29" t="s">
        <v>532</v>
      </c>
      <c r="C162" s="38" t="str">
        <f t="shared" si="19"/>
        <v>BOB HEIST</v>
      </c>
      <c r="D162" s="42">
        <v>66</v>
      </c>
      <c r="E162" s="42">
        <v>41</v>
      </c>
      <c r="F162" s="42">
        <v>0</v>
      </c>
      <c r="G162" s="41">
        <v>0.62121212121212122</v>
      </c>
      <c r="H162" s="42">
        <v>1</v>
      </c>
      <c r="I162" s="26"/>
      <c r="J162" s="45">
        <v>67</v>
      </c>
      <c r="K162" s="42">
        <v>47</v>
      </c>
      <c r="L162" s="42">
        <v>0</v>
      </c>
      <c r="M162" s="41">
        <v>0.70099999999999996</v>
      </c>
      <c r="N162" s="25"/>
      <c r="O162" s="45">
        <v>133</v>
      </c>
      <c r="P162" s="42">
        <v>88</v>
      </c>
      <c r="Q162" s="42">
        <v>0</v>
      </c>
      <c r="R162" s="41">
        <v>0.66165413533834583</v>
      </c>
      <c r="S162" s="42">
        <v>2</v>
      </c>
      <c r="T162" s="24"/>
      <c r="U162" s="45">
        <v>67</v>
      </c>
      <c r="V162" s="42">
        <v>36</v>
      </c>
      <c r="W162" s="42">
        <v>1</v>
      </c>
      <c r="X162" s="41">
        <v>0.53700000000000003</v>
      </c>
      <c r="Y162" s="23"/>
      <c r="Z162" s="45">
        <v>200</v>
      </c>
      <c r="AA162" s="42">
        <v>124</v>
      </c>
      <c r="AB162" s="42">
        <v>1</v>
      </c>
      <c r="AC162" s="41">
        <v>0.62</v>
      </c>
      <c r="AD162" s="42">
        <f>+S162+1</f>
        <v>3</v>
      </c>
      <c r="AE162" s="22"/>
      <c r="AF162" s="45">
        <v>58</v>
      </c>
      <c r="AG162" s="42">
        <v>29</v>
      </c>
      <c r="AH162" s="42">
        <v>1</v>
      </c>
      <c r="AI162" s="41">
        <v>0.5</v>
      </c>
      <c r="AJ162" s="21"/>
      <c r="AK162" s="45">
        <v>258</v>
      </c>
      <c r="AL162" s="42">
        <v>153</v>
      </c>
      <c r="AM162" s="42">
        <v>2</v>
      </c>
      <c r="AN162" s="41">
        <v>0.59302325581395354</v>
      </c>
      <c r="AO162" s="42">
        <v>4</v>
      </c>
      <c r="AP162" s="20"/>
      <c r="AQ162" s="45">
        <v>78</v>
      </c>
      <c r="AR162" s="42">
        <v>43</v>
      </c>
      <c r="AS162" s="42">
        <v>2</v>
      </c>
      <c r="AT162" s="41">
        <v>0.55100000000000005</v>
      </c>
      <c r="AU162" s="19"/>
      <c r="AV162" s="45">
        <v>336</v>
      </c>
      <c r="AW162" s="42">
        <v>196</v>
      </c>
      <c r="AX162" s="42">
        <v>4</v>
      </c>
      <c r="AY162" s="41">
        <v>0.58333333333333337</v>
      </c>
      <c r="AZ162" s="42">
        <v>5</v>
      </c>
      <c r="BA162" s="18"/>
      <c r="BB162" s="45">
        <v>72</v>
      </c>
      <c r="BC162" s="42">
        <v>40</v>
      </c>
      <c r="BD162" s="42">
        <v>2</v>
      </c>
      <c r="BE162" s="41">
        <v>0.55555555555555558</v>
      </c>
      <c r="BF162" s="17"/>
      <c r="BG162" s="45">
        <v>408</v>
      </c>
      <c r="BH162" s="42">
        <v>236</v>
      </c>
      <c r="BI162" s="42">
        <v>6</v>
      </c>
      <c r="BJ162" s="41">
        <v>0.57843137254901966</v>
      </c>
      <c r="BK162" s="42">
        <v>6</v>
      </c>
      <c r="BL162" s="14"/>
      <c r="BM162" s="11">
        <v>48</v>
      </c>
      <c r="BN162" s="12">
        <v>30</v>
      </c>
      <c r="BO162" s="12">
        <v>0</v>
      </c>
      <c r="BP162" s="53">
        <v>0.625</v>
      </c>
      <c r="BQ162" s="13"/>
      <c r="BR162" s="11">
        <v>456</v>
      </c>
      <c r="BS162" s="12">
        <v>266</v>
      </c>
      <c r="BT162" s="12">
        <v>6</v>
      </c>
      <c r="BU162" s="53">
        <v>0.58333333333333337</v>
      </c>
      <c r="BV162" s="11">
        <v>7</v>
      </c>
      <c r="BW162" s="32"/>
      <c r="BX162" s="12">
        <v>69</v>
      </c>
      <c r="BY162" s="12">
        <v>39</v>
      </c>
      <c r="BZ162" s="12">
        <v>0</v>
      </c>
      <c r="CA162" s="31">
        <v>0.56521739130434778</v>
      </c>
      <c r="CB162" s="44"/>
      <c r="CC162" s="11">
        <v>525</v>
      </c>
      <c r="CD162" s="12">
        <v>305</v>
      </c>
      <c r="CE162" s="12">
        <v>6</v>
      </c>
      <c r="CF162" s="50">
        <f t="shared" si="20"/>
        <v>0.580952380952381</v>
      </c>
      <c r="CG162" s="12">
        <v>8</v>
      </c>
      <c r="CH162" s="30">
        <f t="shared" si="14"/>
        <v>525</v>
      </c>
      <c r="CI162" s="30">
        <f t="shared" si="15"/>
        <v>305</v>
      </c>
      <c r="CJ162" s="30">
        <f t="shared" si="16"/>
        <v>6</v>
      </c>
      <c r="CK162" s="6">
        <f t="shared" si="17"/>
        <v>0.580952380952381</v>
      </c>
      <c r="CL162" s="5" t="str">
        <f t="shared" si="18"/>
        <v>OK</v>
      </c>
    </row>
    <row r="163" spans="1:92" ht="13.8">
      <c r="A163" s="38" t="s">
        <v>311</v>
      </c>
      <c r="B163" s="49" t="s">
        <v>532</v>
      </c>
      <c r="C163" s="38" t="str">
        <f t="shared" si="19"/>
        <v>JASON HEIST</v>
      </c>
      <c r="D163" s="42"/>
      <c r="E163" s="42"/>
      <c r="F163" s="42"/>
      <c r="G163" s="41"/>
      <c r="H163" s="42"/>
      <c r="I163" s="26"/>
      <c r="J163" s="47"/>
      <c r="K163" s="48"/>
      <c r="L163" s="48"/>
      <c r="M163" s="48"/>
      <c r="N163" s="25"/>
      <c r="O163" s="47"/>
      <c r="P163" s="48"/>
      <c r="Q163" s="48"/>
      <c r="R163" s="48"/>
      <c r="S163" s="48"/>
      <c r="T163" s="24"/>
      <c r="U163" s="47"/>
      <c r="V163" s="48"/>
      <c r="W163" s="48"/>
      <c r="X163" s="48"/>
      <c r="Y163" s="23"/>
      <c r="Z163" s="47"/>
      <c r="AA163" s="48"/>
      <c r="AB163" s="48"/>
      <c r="AC163" s="48"/>
      <c r="AD163" s="48"/>
      <c r="AE163" s="22"/>
      <c r="AF163" s="47"/>
      <c r="AG163" s="48"/>
      <c r="AH163" s="48"/>
      <c r="AI163" s="48"/>
      <c r="AJ163" s="21"/>
      <c r="AK163" s="47"/>
      <c r="AL163" s="48"/>
      <c r="AM163" s="48"/>
      <c r="AN163" s="48"/>
      <c r="AO163" s="48"/>
      <c r="AP163" s="20"/>
      <c r="AQ163" s="47"/>
      <c r="AR163" s="48"/>
      <c r="AS163" s="48"/>
      <c r="AT163" s="48"/>
      <c r="AU163" s="19"/>
      <c r="AV163" s="47"/>
      <c r="AW163" s="48"/>
      <c r="AX163" s="48"/>
      <c r="AY163" s="48"/>
      <c r="AZ163" s="48"/>
      <c r="BA163" s="18"/>
      <c r="BB163" s="47"/>
      <c r="BC163" s="48"/>
      <c r="BD163" s="48"/>
      <c r="BE163" s="48"/>
      <c r="BF163" s="17"/>
      <c r="BG163" s="47"/>
      <c r="BH163" s="48"/>
      <c r="BI163" s="48"/>
      <c r="BJ163" s="48"/>
      <c r="BK163" s="48"/>
      <c r="BL163" s="14"/>
      <c r="BM163" s="47"/>
      <c r="BN163" s="48"/>
      <c r="BO163" s="48"/>
      <c r="BP163" s="46"/>
      <c r="BQ163" s="13"/>
      <c r="BR163" s="47"/>
      <c r="BS163" s="48"/>
      <c r="BT163" s="48"/>
      <c r="BU163" s="46"/>
      <c r="BV163" s="48"/>
      <c r="BW163" s="32"/>
      <c r="BX163" s="12">
        <v>12</v>
      </c>
      <c r="BY163" s="12">
        <v>3</v>
      </c>
      <c r="BZ163" s="12">
        <v>0</v>
      </c>
      <c r="CA163" s="31">
        <v>0.25</v>
      </c>
      <c r="CB163" s="44"/>
      <c r="CC163" s="11">
        <v>12</v>
      </c>
      <c r="CD163" s="12">
        <v>3</v>
      </c>
      <c r="CE163" s="12">
        <v>0</v>
      </c>
      <c r="CF163" s="50">
        <f t="shared" si="20"/>
        <v>0.25</v>
      </c>
      <c r="CG163" s="12">
        <v>1</v>
      </c>
      <c r="CH163" s="30">
        <f t="shared" si="14"/>
        <v>12</v>
      </c>
      <c r="CI163" s="30">
        <f t="shared" si="15"/>
        <v>3</v>
      </c>
      <c r="CJ163" s="30">
        <f t="shared" si="16"/>
        <v>0</v>
      </c>
      <c r="CK163" s="6">
        <f t="shared" si="17"/>
        <v>0.25</v>
      </c>
      <c r="CL163" s="5" t="str">
        <f t="shared" si="18"/>
        <v>OK</v>
      </c>
    </row>
    <row r="164" spans="1:92" ht="13.8">
      <c r="A164" s="38" t="s">
        <v>342</v>
      </c>
      <c r="B164" s="54" t="s">
        <v>531</v>
      </c>
      <c r="C164" s="38" t="str">
        <f t="shared" si="19"/>
        <v>DEREK HENLEY</v>
      </c>
      <c r="D164" s="45">
        <v>3</v>
      </c>
      <c r="E164" s="42">
        <v>2</v>
      </c>
      <c r="F164" s="42">
        <v>0</v>
      </c>
      <c r="G164" s="41">
        <v>0.66666666666666663</v>
      </c>
      <c r="H164" s="42">
        <v>1</v>
      </c>
      <c r="I164" s="26"/>
      <c r="J164" s="51">
        <v>74</v>
      </c>
      <c r="K164" s="51">
        <v>49</v>
      </c>
      <c r="L164" s="51">
        <v>7</v>
      </c>
      <c r="M164" s="52">
        <v>0.66200000000000003</v>
      </c>
      <c r="N164" s="25"/>
      <c r="O164" s="51">
        <v>77</v>
      </c>
      <c r="P164" s="51">
        <v>51</v>
      </c>
      <c r="Q164" s="51">
        <v>7</v>
      </c>
      <c r="R164" s="52">
        <v>0.66233766233766234</v>
      </c>
      <c r="S164" s="51">
        <v>2</v>
      </c>
      <c r="T164" s="24"/>
      <c r="U164" s="51">
        <v>62</v>
      </c>
      <c r="V164" s="51">
        <v>31</v>
      </c>
      <c r="W164" s="51">
        <v>0</v>
      </c>
      <c r="X164" s="52">
        <v>0.5</v>
      </c>
      <c r="Y164" s="23"/>
      <c r="Z164" s="51">
        <v>139</v>
      </c>
      <c r="AA164" s="51">
        <v>82</v>
      </c>
      <c r="AB164" s="51">
        <v>7</v>
      </c>
      <c r="AC164" s="52">
        <v>0.58992805755395683</v>
      </c>
      <c r="AD164" s="51">
        <f>+S164+1</f>
        <v>3</v>
      </c>
      <c r="AE164" s="22"/>
      <c r="AF164" s="51">
        <v>78</v>
      </c>
      <c r="AG164" s="51">
        <v>46</v>
      </c>
      <c r="AH164" s="51">
        <v>4</v>
      </c>
      <c r="AI164" s="52">
        <v>0.59</v>
      </c>
      <c r="AJ164" s="21"/>
      <c r="AK164" s="51">
        <v>217</v>
      </c>
      <c r="AL164" s="51">
        <v>128</v>
      </c>
      <c r="AM164" s="51">
        <v>11</v>
      </c>
      <c r="AN164" s="52">
        <v>0.58986175115207373</v>
      </c>
      <c r="AO164" s="51">
        <v>4</v>
      </c>
      <c r="AP164" s="20"/>
      <c r="AQ164" s="51">
        <v>69</v>
      </c>
      <c r="AR164" s="51">
        <v>38</v>
      </c>
      <c r="AS164" s="51">
        <v>8</v>
      </c>
      <c r="AT164" s="52">
        <v>0.55100000000000005</v>
      </c>
      <c r="AU164" s="19"/>
      <c r="AV164" s="51">
        <v>286</v>
      </c>
      <c r="AW164" s="51">
        <v>166</v>
      </c>
      <c r="AX164" s="51">
        <v>19</v>
      </c>
      <c r="AY164" s="52">
        <v>0.58041958041958042</v>
      </c>
      <c r="AZ164" s="51">
        <v>5</v>
      </c>
      <c r="BA164" s="18"/>
      <c r="BB164" s="51">
        <v>77</v>
      </c>
      <c r="BC164" s="51">
        <v>49</v>
      </c>
      <c r="BD164" s="51">
        <v>3</v>
      </c>
      <c r="BE164" s="52">
        <v>0.63636363636363635</v>
      </c>
      <c r="BF164" s="17"/>
      <c r="BG164" s="51">
        <v>363</v>
      </c>
      <c r="BH164" s="51">
        <v>215</v>
      </c>
      <c r="BI164" s="51">
        <v>22</v>
      </c>
      <c r="BJ164" s="52">
        <v>0.59228650137741046</v>
      </c>
      <c r="BK164" s="51">
        <v>6</v>
      </c>
      <c r="BL164" s="14"/>
      <c r="BM164" s="8">
        <v>59</v>
      </c>
      <c r="BN164" s="8">
        <v>33</v>
      </c>
      <c r="BO164" s="8">
        <v>0</v>
      </c>
      <c r="BP164" s="53">
        <v>0.55932203389830504</v>
      </c>
      <c r="BQ164" s="13"/>
      <c r="BR164" s="8">
        <v>422</v>
      </c>
      <c r="BS164" s="8">
        <v>248</v>
      </c>
      <c r="BT164" s="8">
        <v>22</v>
      </c>
      <c r="BU164" s="53">
        <v>0.58767772511848337</v>
      </c>
      <c r="BV164" s="8">
        <v>7</v>
      </c>
      <c r="BW164" s="43"/>
      <c r="BX164" s="12"/>
      <c r="BY164" s="12"/>
      <c r="BZ164" s="12"/>
      <c r="CA164" s="31"/>
      <c r="CB164" s="9"/>
      <c r="CC164" s="11">
        <v>422</v>
      </c>
      <c r="CD164" s="12">
        <v>248</v>
      </c>
      <c r="CE164" s="12">
        <v>22</v>
      </c>
      <c r="CF164" s="50">
        <f t="shared" si="20"/>
        <v>0.58767772511848337</v>
      </c>
      <c r="CG164" s="12">
        <v>7</v>
      </c>
      <c r="CH164" s="30">
        <f t="shared" si="14"/>
        <v>422</v>
      </c>
      <c r="CI164" s="30">
        <f t="shared" si="15"/>
        <v>248</v>
      </c>
      <c r="CJ164" s="30">
        <f t="shared" si="16"/>
        <v>22</v>
      </c>
      <c r="CK164" s="6">
        <f t="shared" si="17"/>
        <v>0.58767772511848337</v>
      </c>
      <c r="CL164" s="5" t="str">
        <f t="shared" si="18"/>
        <v>OK</v>
      </c>
    </row>
    <row r="165" spans="1:92" ht="13.8">
      <c r="A165" s="38" t="s">
        <v>282</v>
      </c>
      <c r="B165" s="39" t="s">
        <v>530</v>
      </c>
      <c r="C165" s="38" t="str">
        <f t="shared" si="19"/>
        <v>RAY HILLMAN</v>
      </c>
      <c r="D165" s="42">
        <v>1162</v>
      </c>
      <c r="E165" s="42">
        <v>658</v>
      </c>
      <c r="F165" s="42">
        <v>28</v>
      </c>
      <c r="G165" s="41">
        <v>0.5662650602409639</v>
      </c>
      <c r="H165" s="42">
        <v>17</v>
      </c>
      <c r="I165" s="26"/>
      <c r="J165" s="35">
        <v>81</v>
      </c>
      <c r="K165" s="33">
        <v>53</v>
      </c>
      <c r="L165" s="33">
        <v>0</v>
      </c>
      <c r="M165" s="34">
        <v>0.65400000000000003</v>
      </c>
      <c r="N165" s="25"/>
      <c r="O165" s="35">
        <v>1243</v>
      </c>
      <c r="P165" s="33">
        <v>711</v>
      </c>
      <c r="Q165" s="33">
        <v>28</v>
      </c>
      <c r="R165" s="34">
        <v>0.57200321802091714</v>
      </c>
      <c r="S165" s="33">
        <v>18</v>
      </c>
      <c r="T165" s="24"/>
      <c r="U165" s="35">
        <v>77</v>
      </c>
      <c r="V165" s="33">
        <v>46</v>
      </c>
      <c r="W165" s="33">
        <v>2</v>
      </c>
      <c r="X165" s="34">
        <v>0.59699999999999998</v>
      </c>
      <c r="Y165" s="23"/>
      <c r="Z165" s="35">
        <v>1320</v>
      </c>
      <c r="AA165" s="33">
        <v>757</v>
      </c>
      <c r="AB165" s="33">
        <v>30</v>
      </c>
      <c r="AC165" s="34">
        <v>0.57348484848484849</v>
      </c>
      <c r="AD165" s="33">
        <f>+S165+1</f>
        <v>19</v>
      </c>
      <c r="AE165" s="22"/>
      <c r="AF165" s="35">
        <v>63</v>
      </c>
      <c r="AG165" s="33">
        <v>37</v>
      </c>
      <c r="AH165" s="33">
        <v>3</v>
      </c>
      <c r="AI165" s="34">
        <v>0.58699999999999997</v>
      </c>
      <c r="AJ165" s="21"/>
      <c r="AK165" s="35">
        <v>1383</v>
      </c>
      <c r="AL165" s="33">
        <v>794</v>
      </c>
      <c r="AM165" s="33">
        <v>33</v>
      </c>
      <c r="AN165" s="34">
        <v>0.57411424439624004</v>
      </c>
      <c r="AO165" s="33">
        <v>20</v>
      </c>
      <c r="AP165" s="20"/>
      <c r="AQ165" s="35">
        <v>78</v>
      </c>
      <c r="AR165" s="33">
        <v>53</v>
      </c>
      <c r="AS165" s="33">
        <v>2</v>
      </c>
      <c r="AT165" s="34">
        <v>0.67900000000000005</v>
      </c>
      <c r="AU165" s="19"/>
      <c r="AV165" s="35">
        <v>1461</v>
      </c>
      <c r="AW165" s="33">
        <v>847</v>
      </c>
      <c r="AX165" s="33">
        <v>35</v>
      </c>
      <c r="AY165" s="34">
        <v>0.57973990417522248</v>
      </c>
      <c r="AZ165" s="33">
        <v>21</v>
      </c>
      <c r="BA165" s="18"/>
      <c r="BB165" s="35">
        <v>68</v>
      </c>
      <c r="BC165" s="33">
        <v>39</v>
      </c>
      <c r="BD165" s="33">
        <v>1</v>
      </c>
      <c r="BE165" s="34">
        <v>0.57352941176470584</v>
      </c>
      <c r="BF165" s="17"/>
      <c r="BG165" s="35">
        <v>1529</v>
      </c>
      <c r="BH165" s="33">
        <v>886</v>
      </c>
      <c r="BI165" s="33">
        <v>36</v>
      </c>
      <c r="BJ165" s="34">
        <v>0.57946370176586004</v>
      </c>
      <c r="BK165" s="33">
        <v>22</v>
      </c>
      <c r="BL165" s="14"/>
      <c r="BM165" s="37">
        <v>63</v>
      </c>
      <c r="BN165" s="36">
        <v>36</v>
      </c>
      <c r="BO165" s="36">
        <v>2</v>
      </c>
      <c r="BP165" s="50">
        <v>0.5714285714285714</v>
      </c>
      <c r="BQ165" s="13"/>
      <c r="BR165" s="37">
        <v>1592</v>
      </c>
      <c r="BS165" s="36">
        <v>922</v>
      </c>
      <c r="BT165" s="36">
        <v>38</v>
      </c>
      <c r="BU165" s="50">
        <v>0.57914572864321612</v>
      </c>
      <c r="BV165" s="36">
        <v>23</v>
      </c>
      <c r="BW165" s="32"/>
      <c r="BX165" s="12">
        <v>75</v>
      </c>
      <c r="BY165" s="12">
        <v>45</v>
      </c>
      <c r="BZ165" s="12">
        <v>2</v>
      </c>
      <c r="CA165" s="31">
        <v>0.6</v>
      </c>
      <c r="CB165" s="44"/>
      <c r="CC165" s="11">
        <v>1667</v>
      </c>
      <c r="CD165" s="12">
        <v>967</v>
      </c>
      <c r="CE165" s="12">
        <v>40</v>
      </c>
      <c r="CF165" s="50">
        <f t="shared" si="20"/>
        <v>0.5800839832033593</v>
      </c>
      <c r="CG165" s="12">
        <v>24</v>
      </c>
      <c r="CH165" s="30">
        <f t="shared" si="14"/>
        <v>1667</v>
      </c>
      <c r="CI165" s="30">
        <f t="shared" si="15"/>
        <v>967</v>
      </c>
      <c r="CJ165" s="30">
        <f t="shared" si="16"/>
        <v>40</v>
      </c>
      <c r="CK165" s="6">
        <f t="shared" si="17"/>
        <v>0.5800839832033593</v>
      </c>
      <c r="CL165" s="5" t="str">
        <f t="shared" si="18"/>
        <v>OK</v>
      </c>
    </row>
    <row r="166" spans="1:92" ht="13.8">
      <c r="A166" s="38" t="s">
        <v>315</v>
      </c>
      <c r="B166" s="29" t="s">
        <v>529</v>
      </c>
      <c r="C166" s="38" t="str">
        <f t="shared" si="19"/>
        <v>DAVE HINMAN</v>
      </c>
      <c r="D166" s="42"/>
      <c r="E166" s="42"/>
      <c r="F166" s="42"/>
      <c r="G166" s="41"/>
      <c r="H166" s="42"/>
      <c r="I166" s="26"/>
      <c r="J166" s="45"/>
      <c r="K166" s="42"/>
      <c r="L166" s="42"/>
      <c r="M166" s="41"/>
      <c r="N166" s="25"/>
      <c r="O166" s="45"/>
      <c r="P166" s="42"/>
      <c r="Q166" s="42"/>
      <c r="R166" s="41"/>
      <c r="S166" s="42"/>
      <c r="T166" s="24"/>
      <c r="U166" s="45"/>
      <c r="V166" s="42"/>
      <c r="W166" s="42"/>
      <c r="X166" s="41"/>
      <c r="Y166" s="23"/>
      <c r="Z166" s="45"/>
      <c r="AA166" s="42"/>
      <c r="AB166" s="42"/>
      <c r="AC166" s="41"/>
      <c r="AD166" s="42"/>
      <c r="AE166" s="22"/>
      <c r="AF166" s="45"/>
      <c r="AG166" s="42"/>
      <c r="AH166" s="42"/>
      <c r="AI166" s="41"/>
      <c r="AJ166" s="21"/>
      <c r="AK166" s="45"/>
      <c r="AL166" s="42"/>
      <c r="AM166" s="42"/>
      <c r="AN166" s="41"/>
      <c r="AO166" s="42"/>
      <c r="AP166" s="20"/>
      <c r="AQ166" s="45">
        <v>20</v>
      </c>
      <c r="AR166" s="42">
        <v>11</v>
      </c>
      <c r="AS166" s="42">
        <v>0</v>
      </c>
      <c r="AT166" s="41">
        <v>0.55000000000000004</v>
      </c>
      <c r="AU166" s="19"/>
      <c r="AV166" s="45">
        <v>20</v>
      </c>
      <c r="AW166" s="42">
        <v>11</v>
      </c>
      <c r="AX166" s="42">
        <v>0</v>
      </c>
      <c r="AY166" s="41">
        <v>0.55000000000000004</v>
      </c>
      <c r="AZ166" s="42">
        <v>1</v>
      </c>
      <c r="BA166" s="18"/>
      <c r="BB166" s="45">
        <v>51</v>
      </c>
      <c r="BC166" s="42">
        <v>27</v>
      </c>
      <c r="BD166" s="42">
        <v>2</v>
      </c>
      <c r="BE166" s="41">
        <v>0.52941176470588236</v>
      </c>
      <c r="BF166" s="17"/>
      <c r="BG166" s="45">
        <v>71</v>
      </c>
      <c r="BH166" s="42">
        <v>38</v>
      </c>
      <c r="BI166" s="42">
        <v>2</v>
      </c>
      <c r="BJ166" s="41">
        <v>0.53521126760563376</v>
      </c>
      <c r="BK166" s="42">
        <v>2</v>
      </c>
      <c r="BL166" s="14"/>
      <c r="BM166" s="11">
        <v>46</v>
      </c>
      <c r="BN166" s="12">
        <v>25</v>
      </c>
      <c r="BO166" s="12">
        <v>0</v>
      </c>
      <c r="BP166" s="31">
        <v>0.54347826086956519</v>
      </c>
      <c r="BQ166" s="13"/>
      <c r="BR166" s="11">
        <v>117</v>
      </c>
      <c r="BS166" s="12">
        <v>63</v>
      </c>
      <c r="BT166" s="12">
        <v>2</v>
      </c>
      <c r="BU166" s="31">
        <v>0.53846153846153844</v>
      </c>
      <c r="BV166" s="12">
        <v>3</v>
      </c>
      <c r="BW166" s="32"/>
      <c r="BX166" s="12">
        <v>65</v>
      </c>
      <c r="BY166" s="12">
        <v>34</v>
      </c>
      <c r="BZ166" s="12">
        <v>0</v>
      </c>
      <c r="CA166" s="31">
        <v>0.52307692307692311</v>
      </c>
      <c r="CB166" s="44"/>
      <c r="CC166" s="11">
        <v>182</v>
      </c>
      <c r="CD166" s="12">
        <v>97</v>
      </c>
      <c r="CE166" s="12">
        <v>2</v>
      </c>
      <c r="CF166" s="50">
        <f t="shared" si="20"/>
        <v>0.53296703296703296</v>
      </c>
      <c r="CG166" s="12">
        <v>4</v>
      </c>
      <c r="CH166" s="30">
        <f t="shared" si="14"/>
        <v>182</v>
      </c>
      <c r="CI166" s="30">
        <f t="shared" si="15"/>
        <v>97</v>
      </c>
      <c r="CJ166" s="30">
        <f t="shared" si="16"/>
        <v>2</v>
      </c>
      <c r="CK166" s="6">
        <f t="shared" si="17"/>
        <v>0.53296703296703296</v>
      </c>
      <c r="CL166" s="5" t="str">
        <f t="shared" si="18"/>
        <v>OK</v>
      </c>
    </row>
    <row r="167" spans="1:92" ht="13.8">
      <c r="A167" s="38" t="s">
        <v>283</v>
      </c>
      <c r="B167" s="29" t="s">
        <v>528</v>
      </c>
      <c r="C167" s="38" t="str">
        <f t="shared" si="19"/>
        <v>JERRY HOFFMAN</v>
      </c>
      <c r="D167" s="42"/>
      <c r="E167" s="42"/>
      <c r="F167" s="42"/>
      <c r="G167" s="41"/>
      <c r="H167" s="42">
        <v>0</v>
      </c>
      <c r="I167" s="26"/>
      <c r="J167" s="45">
        <v>53</v>
      </c>
      <c r="K167" s="42">
        <v>31</v>
      </c>
      <c r="L167" s="42">
        <v>1</v>
      </c>
      <c r="M167" s="41">
        <v>0.58499999999999996</v>
      </c>
      <c r="N167" s="25"/>
      <c r="O167" s="45">
        <v>53</v>
      </c>
      <c r="P167" s="42">
        <v>31</v>
      </c>
      <c r="Q167" s="42">
        <v>1</v>
      </c>
      <c r="R167" s="41">
        <v>0.58490566037735847</v>
      </c>
      <c r="S167" s="42">
        <v>1</v>
      </c>
      <c r="T167" s="24"/>
      <c r="U167" s="45">
        <v>67</v>
      </c>
      <c r="V167" s="42">
        <v>30</v>
      </c>
      <c r="W167" s="42">
        <v>0</v>
      </c>
      <c r="X167" s="41">
        <v>0.44800000000000001</v>
      </c>
      <c r="Y167" s="23"/>
      <c r="Z167" s="45">
        <v>120</v>
      </c>
      <c r="AA167" s="42">
        <v>61</v>
      </c>
      <c r="AB167" s="42">
        <v>1</v>
      </c>
      <c r="AC167" s="41">
        <v>0.5083333333333333</v>
      </c>
      <c r="AD167" s="42">
        <f>+S167+1</f>
        <v>2</v>
      </c>
      <c r="AE167" s="22"/>
      <c r="AF167" s="45">
        <v>56</v>
      </c>
      <c r="AG167" s="42">
        <v>28</v>
      </c>
      <c r="AH167" s="42">
        <v>0</v>
      </c>
      <c r="AI167" s="41">
        <v>0.5</v>
      </c>
      <c r="AJ167" s="21"/>
      <c r="AK167" s="45">
        <v>176</v>
      </c>
      <c r="AL167" s="42">
        <v>89</v>
      </c>
      <c r="AM167" s="42">
        <v>1</v>
      </c>
      <c r="AN167" s="41">
        <v>0.50568181818181823</v>
      </c>
      <c r="AO167" s="42">
        <v>3</v>
      </c>
      <c r="AP167" s="20"/>
      <c r="AQ167" s="45">
        <v>38</v>
      </c>
      <c r="AR167" s="42">
        <v>26</v>
      </c>
      <c r="AS167" s="42">
        <v>0</v>
      </c>
      <c r="AT167" s="41">
        <v>0.68400000000000005</v>
      </c>
      <c r="AU167" s="19"/>
      <c r="AV167" s="45">
        <v>214</v>
      </c>
      <c r="AW167" s="42">
        <v>115</v>
      </c>
      <c r="AX167" s="42">
        <v>1</v>
      </c>
      <c r="AY167" s="41">
        <v>0.53738317757009346</v>
      </c>
      <c r="AZ167" s="42">
        <v>4</v>
      </c>
      <c r="BA167" s="18"/>
      <c r="BB167" s="45">
        <v>54</v>
      </c>
      <c r="BC167" s="42">
        <v>28</v>
      </c>
      <c r="BD167" s="42">
        <v>0</v>
      </c>
      <c r="BE167" s="41">
        <v>0.51851851851851849</v>
      </c>
      <c r="BF167" s="17"/>
      <c r="BG167" s="45">
        <v>268</v>
      </c>
      <c r="BH167" s="42">
        <v>143</v>
      </c>
      <c r="BI167" s="42">
        <v>1</v>
      </c>
      <c r="BJ167" s="41">
        <v>0.53358208955223885</v>
      </c>
      <c r="BK167" s="42">
        <v>5</v>
      </c>
      <c r="BL167" s="14"/>
      <c r="BM167" s="11">
        <v>29</v>
      </c>
      <c r="BN167" s="12">
        <v>14</v>
      </c>
      <c r="BO167" s="12">
        <v>0</v>
      </c>
      <c r="BP167" s="31">
        <v>0.48275862068965519</v>
      </c>
      <c r="BQ167" s="13"/>
      <c r="BR167" s="11">
        <v>297</v>
      </c>
      <c r="BS167" s="12">
        <v>157</v>
      </c>
      <c r="BT167" s="12">
        <v>1</v>
      </c>
      <c r="BU167" s="31">
        <v>0.52861952861952866</v>
      </c>
      <c r="BV167" s="12">
        <v>6</v>
      </c>
      <c r="BW167" s="32"/>
      <c r="BX167" s="12"/>
      <c r="BY167" s="12"/>
      <c r="BZ167" s="12"/>
      <c r="CA167" s="31"/>
      <c r="CB167" s="9"/>
      <c r="CC167" s="11">
        <v>297</v>
      </c>
      <c r="CD167" s="12">
        <v>157</v>
      </c>
      <c r="CE167" s="12">
        <v>1</v>
      </c>
      <c r="CF167" s="50">
        <f t="shared" si="20"/>
        <v>0.52861952861952866</v>
      </c>
      <c r="CG167" s="12">
        <v>6</v>
      </c>
      <c r="CH167" s="30">
        <f t="shared" si="14"/>
        <v>297</v>
      </c>
      <c r="CI167" s="30">
        <f t="shared" si="15"/>
        <v>157</v>
      </c>
      <c r="CJ167" s="30">
        <f t="shared" si="16"/>
        <v>1</v>
      </c>
      <c r="CK167" s="6">
        <f t="shared" si="17"/>
        <v>0.52861952861952866</v>
      </c>
      <c r="CL167" s="5" t="str">
        <f t="shared" si="18"/>
        <v>OK</v>
      </c>
    </row>
    <row r="168" spans="1:92" ht="13.8">
      <c r="A168" s="1556" t="s">
        <v>1807</v>
      </c>
      <c r="B168" s="29" t="s">
        <v>527</v>
      </c>
      <c r="C168" s="38" t="str">
        <f t="shared" si="19"/>
        <v>TOMMY HOLCOMB</v>
      </c>
      <c r="D168" s="42"/>
      <c r="E168" s="42"/>
      <c r="F168" s="42"/>
      <c r="G168" s="41"/>
      <c r="H168" s="42"/>
      <c r="I168" s="26"/>
      <c r="J168" s="45"/>
      <c r="K168" s="42"/>
      <c r="L168" s="42"/>
      <c r="M168" s="41"/>
      <c r="N168" s="25"/>
      <c r="O168" s="45"/>
      <c r="P168" s="42"/>
      <c r="Q168" s="42"/>
      <c r="R168" s="41"/>
      <c r="S168" s="42"/>
      <c r="T168" s="24"/>
      <c r="U168" s="45"/>
      <c r="V168" s="42"/>
      <c r="W168" s="42"/>
      <c r="X168" s="41"/>
      <c r="Y168" s="23"/>
      <c r="Z168" s="45"/>
      <c r="AA168" s="42"/>
      <c r="AB168" s="42"/>
      <c r="AC168" s="41"/>
      <c r="AD168" s="42"/>
      <c r="AE168" s="22"/>
      <c r="AF168" s="45"/>
      <c r="AG168" s="42"/>
      <c r="AH168" s="42"/>
      <c r="AI168" s="41"/>
      <c r="AJ168" s="21"/>
      <c r="AK168" s="45"/>
      <c r="AL168" s="42"/>
      <c r="AM168" s="42"/>
      <c r="AN168" s="41"/>
      <c r="AO168" s="42"/>
      <c r="AP168" s="20"/>
      <c r="AQ168" s="45">
        <v>18</v>
      </c>
      <c r="AR168" s="42">
        <v>8</v>
      </c>
      <c r="AS168" s="42">
        <v>1</v>
      </c>
      <c r="AT168" s="41">
        <v>0.44400000000000001</v>
      </c>
      <c r="AU168" s="19"/>
      <c r="AV168" s="45">
        <v>18</v>
      </c>
      <c r="AW168" s="42">
        <v>8</v>
      </c>
      <c r="AX168" s="42">
        <v>1</v>
      </c>
      <c r="AY168" s="41">
        <v>0.44444444444444442</v>
      </c>
      <c r="AZ168" s="42">
        <v>1</v>
      </c>
      <c r="BA168" s="18"/>
      <c r="BB168" s="45">
        <v>64</v>
      </c>
      <c r="BC168" s="42">
        <v>41</v>
      </c>
      <c r="BD168" s="42">
        <v>3</v>
      </c>
      <c r="BE168" s="41">
        <v>0.640625</v>
      </c>
      <c r="BF168" s="17"/>
      <c r="BG168" s="45">
        <v>82</v>
      </c>
      <c r="BH168" s="42">
        <v>49</v>
      </c>
      <c r="BI168" s="42">
        <v>4</v>
      </c>
      <c r="BJ168" s="41">
        <v>0.59756097560975607</v>
      </c>
      <c r="BK168" s="42">
        <v>2</v>
      </c>
      <c r="BL168" s="14"/>
      <c r="BM168" s="11">
        <v>78</v>
      </c>
      <c r="BN168" s="12">
        <v>42</v>
      </c>
      <c r="BO168" s="12">
        <v>4</v>
      </c>
      <c r="BP168" s="31">
        <v>0.53846153846153844</v>
      </c>
      <c r="BQ168" s="13"/>
      <c r="BR168" s="11">
        <v>160</v>
      </c>
      <c r="BS168" s="12">
        <v>91</v>
      </c>
      <c r="BT168" s="12">
        <v>8</v>
      </c>
      <c r="BU168" s="31">
        <v>0.56874999999999998</v>
      </c>
      <c r="BV168" s="12">
        <v>3</v>
      </c>
      <c r="BW168" s="32"/>
      <c r="BX168" s="12">
        <v>65</v>
      </c>
      <c r="BY168" s="12">
        <v>37</v>
      </c>
      <c r="BZ168" s="12">
        <v>0</v>
      </c>
      <c r="CA168" s="31">
        <v>0.56923076923076921</v>
      </c>
      <c r="CB168" s="44"/>
      <c r="CC168" s="11">
        <v>225</v>
      </c>
      <c r="CD168" s="12">
        <v>128</v>
      </c>
      <c r="CE168" s="12">
        <v>8</v>
      </c>
      <c r="CF168" s="50">
        <f t="shared" si="20"/>
        <v>0.56888888888888889</v>
      </c>
      <c r="CG168" s="12">
        <v>4</v>
      </c>
      <c r="CH168" s="30">
        <f t="shared" si="14"/>
        <v>225</v>
      </c>
      <c r="CI168" s="30">
        <f t="shared" si="15"/>
        <v>128</v>
      </c>
      <c r="CJ168" s="30">
        <f t="shared" si="16"/>
        <v>8</v>
      </c>
      <c r="CK168" s="6">
        <f t="shared" si="17"/>
        <v>0.56888888888888889</v>
      </c>
      <c r="CL168" s="5" t="str">
        <f t="shared" si="18"/>
        <v>OK</v>
      </c>
    </row>
    <row r="169" spans="1:92" ht="13.8">
      <c r="A169" s="38" t="s">
        <v>364</v>
      </c>
      <c r="B169" s="29" t="s">
        <v>526</v>
      </c>
      <c r="C169" s="38" t="str">
        <f t="shared" si="19"/>
        <v>TONY HOOL</v>
      </c>
      <c r="D169" s="42"/>
      <c r="E169" s="42"/>
      <c r="F169" s="42"/>
      <c r="G169" s="41"/>
      <c r="H169" s="42"/>
      <c r="I169" s="26"/>
      <c r="J169" s="45"/>
      <c r="K169" s="42"/>
      <c r="L169" s="42"/>
      <c r="M169" s="41"/>
      <c r="N169" s="25"/>
      <c r="O169" s="45"/>
      <c r="P169" s="42"/>
      <c r="Q169" s="42"/>
      <c r="R169" s="41"/>
      <c r="S169" s="42"/>
      <c r="T169" s="24"/>
      <c r="U169" s="45">
        <v>56</v>
      </c>
      <c r="V169" s="42">
        <v>38</v>
      </c>
      <c r="W169" s="42">
        <v>6</v>
      </c>
      <c r="X169" s="41">
        <v>0.67900000000000005</v>
      </c>
      <c r="Y169" s="23"/>
      <c r="Z169" s="45">
        <v>56</v>
      </c>
      <c r="AA169" s="42">
        <v>38</v>
      </c>
      <c r="AB169" s="42">
        <v>6</v>
      </c>
      <c r="AC169" s="41">
        <v>0.6785714285714286</v>
      </c>
      <c r="AD169" s="42">
        <f>+S169+1</f>
        <v>1</v>
      </c>
      <c r="AE169" s="22"/>
      <c r="AF169" s="45"/>
      <c r="AG169" s="42"/>
      <c r="AH169" s="42"/>
      <c r="AI169" s="41"/>
      <c r="AJ169" s="21"/>
      <c r="AK169" s="45"/>
      <c r="AL169" s="42"/>
      <c r="AM169" s="42"/>
      <c r="AN169" s="41"/>
      <c r="AO169" s="42"/>
      <c r="AP169" s="20"/>
      <c r="AQ169" s="45"/>
      <c r="AR169" s="42"/>
      <c r="AS169" s="42"/>
      <c r="AT169" s="41"/>
      <c r="AU169" s="19"/>
      <c r="AV169" s="45">
        <v>0</v>
      </c>
      <c r="AW169" s="42">
        <v>0</v>
      </c>
      <c r="AX169" s="42">
        <v>0</v>
      </c>
      <c r="AY169" s="41"/>
      <c r="AZ169" s="42">
        <v>0</v>
      </c>
      <c r="BA169" s="18"/>
      <c r="BB169" s="45"/>
      <c r="BC169" s="42"/>
      <c r="BD169" s="42"/>
      <c r="BE169" s="41"/>
      <c r="BF169" s="17"/>
      <c r="BG169" s="45">
        <v>56</v>
      </c>
      <c r="BH169" s="42">
        <v>38</v>
      </c>
      <c r="BI169" s="42">
        <v>6</v>
      </c>
      <c r="BJ169" s="41">
        <v>0.6785714285714286</v>
      </c>
      <c r="BK169" s="42">
        <f>+AZ169+1</f>
        <v>1</v>
      </c>
      <c r="BL169" s="14"/>
      <c r="BM169" s="11"/>
      <c r="BN169" s="12"/>
      <c r="BO169" s="12"/>
      <c r="BP169" s="48"/>
      <c r="BQ169" s="13"/>
      <c r="BR169" s="45">
        <v>56</v>
      </c>
      <c r="BS169" s="42">
        <v>38</v>
      </c>
      <c r="BT169" s="42">
        <v>6</v>
      </c>
      <c r="BU169" s="41">
        <v>0.6785714285714286</v>
      </c>
      <c r="BV169" s="42">
        <f>+BK169+1</f>
        <v>2</v>
      </c>
      <c r="BW169" s="32"/>
      <c r="BX169" s="12"/>
      <c r="BY169" s="12"/>
      <c r="BZ169" s="12"/>
      <c r="CA169" s="31"/>
      <c r="CB169" s="9"/>
      <c r="CC169" s="11">
        <v>56</v>
      </c>
      <c r="CD169" s="12">
        <v>38</v>
      </c>
      <c r="CE169" s="12">
        <v>6</v>
      </c>
      <c r="CF169" s="50">
        <f t="shared" si="20"/>
        <v>0.6785714285714286</v>
      </c>
      <c r="CG169" s="12">
        <v>2</v>
      </c>
      <c r="CH169" s="30">
        <f t="shared" si="14"/>
        <v>56</v>
      </c>
      <c r="CI169" s="30">
        <f t="shared" si="15"/>
        <v>38</v>
      </c>
      <c r="CJ169" s="30">
        <f t="shared" si="16"/>
        <v>6</v>
      </c>
      <c r="CK169" s="6">
        <f t="shared" si="17"/>
        <v>0.6785714285714286</v>
      </c>
      <c r="CL169" s="5" t="str">
        <f t="shared" si="18"/>
        <v>OK</v>
      </c>
    </row>
    <row r="170" spans="1:92" ht="13.8">
      <c r="A170" s="38" t="s">
        <v>290</v>
      </c>
      <c r="B170" s="29" t="s">
        <v>525</v>
      </c>
      <c r="C170" s="38" t="str">
        <f t="shared" si="19"/>
        <v>BILL HORTON</v>
      </c>
      <c r="D170" s="42">
        <v>293</v>
      </c>
      <c r="E170" s="42">
        <v>182</v>
      </c>
      <c r="F170" s="42">
        <v>5</v>
      </c>
      <c r="G170" s="41">
        <v>0.62116040955631402</v>
      </c>
      <c r="H170" s="42">
        <v>5</v>
      </c>
      <c r="I170" s="26"/>
      <c r="J170" s="45">
        <v>43</v>
      </c>
      <c r="K170" s="42">
        <v>28</v>
      </c>
      <c r="L170" s="42">
        <v>2</v>
      </c>
      <c r="M170" s="41">
        <v>0.65100000000000002</v>
      </c>
      <c r="N170" s="25"/>
      <c r="O170" s="45">
        <v>336</v>
      </c>
      <c r="P170" s="42">
        <v>210</v>
      </c>
      <c r="Q170" s="42">
        <v>7</v>
      </c>
      <c r="R170" s="41">
        <v>0.625</v>
      </c>
      <c r="S170" s="42">
        <v>6</v>
      </c>
      <c r="T170" s="24"/>
      <c r="U170" s="45">
        <v>65</v>
      </c>
      <c r="V170" s="42">
        <v>46</v>
      </c>
      <c r="W170" s="42">
        <v>3</v>
      </c>
      <c r="X170" s="41">
        <v>0.70799999999999996</v>
      </c>
      <c r="Y170" s="23"/>
      <c r="Z170" s="45">
        <v>401</v>
      </c>
      <c r="AA170" s="42">
        <v>256</v>
      </c>
      <c r="AB170" s="42">
        <v>10</v>
      </c>
      <c r="AC170" s="41">
        <v>0.63840399002493764</v>
      </c>
      <c r="AD170" s="42">
        <f>+S170+1</f>
        <v>7</v>
      </c>
      <c r="AE170" s="22"/>
      <c r="AF170" s="45">
        <v>62</v>
      </c>
      <c r="AG170" s="42">
        <v>36</v>
      </c>
      <c r="AH170" s="42">
        <v>2</v>
      </c>
      <c r="AI170" s="41">
        <v>0.58099999999999996</v>
      </c>
      <c r="AJ170" s="21"/>
      <c r="AK170" s="45">
        <v>463</v>
      </c>
      <c r="AL170" s="42">
        <v>292</v>
      </c>
      <c r="AM170" s="42">
        <v>12</v>
      </c>
      <c r="AN170" s="41">
        <v>0.63066954643628514</v>
      </c>
      <c r="AO170" s="42">
        <v>8</v>
      </c>
      <c r="AP170" s="20"/>
      <c r="AQ170" s="45">
        <v>45</v>
      </c>
      <c r="AR170" s="42">
        <v>29</v>
      </c>
      <c r="AS170" s="42">
        <v>1</v>
      </c>
      <c r="AT170" s="41">
        <v>0.64400000000000002</v>
      </c>
      <c r="AU170" s="19"/>
      <c r="AV170" s="45">
        <v>508</v>
      </c>
      <c r="AW170" s="42">
        <v>321</v>
      </c>
      <c r="AX170" s="42">
        <v>13</v>
      </c>
      <c r="AY170" s="41">
        <v>0.63188976377952755</v>
      </c>
      <c r="AZ170" s="42">
        <v>9</v>
      </c>
      <c r="BA170" s="18"/>
      <c r="BB170" s="45">
        <v>58</v>
      </c>
      <c r="BC170" s="42">
        <v>36</v>
      </c>
      <c r="BD170" s="42">
        <v>0</v>
      </c>
      <c r="BE170" s="41">
        <v>0.62068965517241381</v>
      </c>
      <c r="BF170" s="17"/>
      <c r="BG170" s="45">
        <v>566</v>
      </c>
      <c r="BH170" s="42">
        <v>357</v>
      </c>
      <c r="BI170" s="42">
        <v>13</v>
      </c>
      <c r="BJ170" s="41">
        <v>0.63074204946996471</v>
      </c>
      <c r="BK170" s="42">
        <v>10</v>
      </c>
      <c r="BL170" s="14"/>
      <c r="BM170" s="11">
        <v>44</v>
      </c>
      <c r="BN170" s="12">
        <v>27</v>
      </c>
      <c r="BO170" s="12">
        <v>0</v>
      </c>
      <c r="BP170" s="53">
        <v>0.61363636363636365</v>
      </c>
      <c r="BQ170" s="13"/>
      <c r="BR170" s="11">
        <v>610</v>
      </c>
      <c r="BS170" s="12">
        <v>384</v>
      </c>
      <c r="BT170" s="12">
        <v>13</v>
      </c>
      <c r="BU170" s="53">
        <v>0.62950819672131153</v>
      </c>
      <c r="BV170" s="11">
        <v>11</v>
      </c>
      <c r="BW170" s="32"/>
      <c r="BX170" s="12"/>
      <c r="BY170" s="12"/>
      <c r="BZ170" s="12"/>
      <c r="CA170" s="31"/>
      <c r="CB170" s="9"/>
      <c r="CC170" s="11">
        <v>610</v>
      </c>
      <c r="CD170" s="12">
        <v>384</v>
      </c>
      <c r="CE170" s="12">
        <v>13</v>
      </c>
      <c r="CF170" s="50">
        <f t="shared" si="20"/>
        <v>0.62950819672131153</v>
      </c>
      <c r="CG170" s="12">
        <v>11</v>
      </c>
      <c r="CH170" s="30">
        <f t="shared" si="14"/>
        <v>610</v>
      </c>
      <c r="CI170" s="30">
        <f t="shared" si="15"/>
        <v>384</v>
      </c>
      <c r="CJ170" s="30">
        <f t="shared" si="16"/>
        <v>13</v>
      </c>
      <c r="CK170" s="6">
        <f t="shared" si="17"/>
        <v>0.62950819672131153</v>
      </c>
      <c r="CL170" s="5" t="str">
        <f t="shared" si="18"/>
        <v>OK</v>
      </c>
    </row>
    <row r="171" spans="1:92" ht="14.4">
      <c r="A171" s="38" t="s">
        <v>318</v>
      </c>
      <c r="B171" s="29" t="s">
        <v>524</v>
      </c>
      <c r="C171" s="38" t="str">
        <f t="shared" si="19"/>
        <v>RON HUNT</v>
      </c>
      <c r="D171" s="42">
        <v>913</v>
      </c>
      <c r="E171" s="42">
        <v>506</v>
      </c>
      <c r="F171" s="42">
        <v>10</v>
      </c>
      <c r="G171" s="41">
        <v>0.55421686746987953</v>
      </c>
      <c r="H171" s="42">
        <v>22</v>
      </c>
      <c r="I171" s="26"/>
      <c r="J171" s="45">
        <v>63</v>
      </c>
      <c r="K171" s="42">
        <v>46</v>
      </c>
      <c r="L171" s="42">
        <v>0</v>
      </c>
      <c r="M171" s="41">
        <v>0.73</v>
      </c>
      <c r="N171" s="25"/>
      <c r="O171" s="45">
        <v>976</v>
      </c>
      <c r="P171" s="42">
        <v>552</v>
      </c>
      <c r="Q171" s="42">
        <v>10</v>
      </c>
      <c r="R171" s="41">
        <v>0.56557377049180324</v>
      </c>
      <c r="S171" s="42">
        <v>23</v>
      </c>
      <c r="T171" s="24"/>
      <c r="U171" s="45">
        <v>39</v>
      </c>
      <c r="V171" s="42">
        <v>25</v>
      </c>
      <c r="W171" s="42">
        <v>0</v>
      </c>
      <c r="X171" s="41">
        <v>0.64100000000000001</v>
      </c>
      <c r="Y171" s="23"/>
      <c r="Z171" s="45">
        <v>1015</v>
      </c>
      <c r="AA171" s="42">
        <v>577</v>
      </c>
      <c r="AB171" s="42">
        <v>10</v>
      </c>
      <c r="AC171" s="41">
        <v>0.56847290640394088</v>
      </c>
      <c r="AD171" s="42">
        <f>+S171+1</f>
        <v>24</v>
      </c>
      <c r="AE171" s="22"/>
      <c r="AF171" s="45">
        <v>13</v>
      </c>
      <c r="AG171" s="42">
        <v>5</v>
      </c>
      <c r="AH171" s="42">
        <v>0</v>
      </c>
      <c r="AI171" s="41">
        <v>0.38500000000000001</v>
      </c>
      <c r="AJ171" s="21"/>
      <c r="AK171" s="45">
        <v>926</v>
      </c>
      <c r="AL171" s="42">
        <v>511</v>
      </c>
      <c r="AM171" s="42">
        <v>10</v>
      </c>
      <c r="AN171" s="41">
        <v>0.55183585313174943</v>
      </c>
      <c r="AO171" s="42">
        <v>22</v>
      </c>
      <c r="AP171" s="20"/>
      <c r="AQ171" s="45">
        <v>2</v>
      </c>
      <c r="AR171" s="42">
        <v>0</v>
      </c>
      <c r="AS171" s="42">
        <v>0</v>
      </c>
      <c r="AT171" s="41">
        <v>0</v>
      </c>
      <c r="AU171" s="19"/>
      <c r="AV171" s="45">
        <v>928</v>
      </c>
      <c r="AW171" s="42">
        <v>511</v>
      </c>
      <c r="AX171" s="42">
        <v>10</v>
      </c>
      <c r="AY171" s="41">
        <v>0.5506465517241379</v>
      </c>
      <c r="AZ171" s="42">
        <v>23</v>
      </c>
      <c r="BA171" s="18"/>
      <c r="BB171" s="45"/>
      <c r="BC171" s="42"/>
      <c r="BD171" s="42"/>
      <c r="BE171" s="41"/>
      <c r="BF171" s="17"/>
      <c r="BG171" s="45">
        <v>926</v>
      </c>
      <c r="BH171" s="42">
        <v>582</v>
      </c>
      <c r="BI171" s="42">
        <v>10</v>
      </c>
      <c r="BJ171" s="41">
        <v>0.629</v>
      </c>
      <c r="BK171" s="42">
        <v>25</v>
      </c>
      <c r="BL171" s="14"/>
      <c r="BM171" s="11"/>
      <c r="BN171" s="12"/>
      <c r="BO171" s="12"/>
      <c r="BP171" s="46"/>
      <c r="BQ171" s="13"/>
      <c r="BR171" s="45">
        <v>926</v>
      </c>
      <c r="BS171" s="42">
        <v>582</v>
      </c>
      <c r="BT171" s="42">
        <v>10</v>
      </c>
      <c r="BU171" s="34">
        <v>0.629</v>
      </c>
      <c r="BV171" s="42">
        <v>25</v>
      </c>
      <c r="BW171" s="32"/>
      <c r="BX171" s="12"/>
      <c r="BY171" s="12"/>
      <c r="BZ171" s="12"/>
      <c r="CA171" s="31"/>
      <c r="CB171" s="9"/>
      <c r="CC171" s="11">
        <v>926</v>
      </c>
      <c r="CD171" s="12">
        <v>582</v>
      </c>
      <c r="CE171" s="12">
        <v>10</v>
      </c>
      <c r="CF171" s="50">
        <f t="shared" si="20"/>
        <v>0.62850971922246224</v>
      </c>
      <c r="CG171" s="12">
        <v>25</v>
      </c>
      <c r="CH171" s="30">
        <f t="shared" si="14"/>
        <v>1030</v>
      </c>
      <c r="CI171" s="30">
        <f t="shared" si="15"/>
        <v>582</v>
      </c>
      <c r="CJ171" s="30">
        <f t="shared" si="16"/>
        <v>10</v>
      </c>
      <c r="CK171" s="6">
        <f t="shared" si="17"/>
        <v>0.56504854368932034</v>
      </c>
      <c r="CL171" s="1551" t="str">
        <f t="shared" si="18"/>
        <v>XXXXXXXXX</v>
      </c>
      <c r="CM171" s="1552" t="s">
        <v>2140</v>
      </c>
      <c r="CN171" s="1552" t="s">
        <v>1803</v>
      </c>
    </row>
    <row r="172" spans="1:92" ht="13.8">
      <c r="A172" s="38" t="s">
        <v>451</v>
      </c>
      <c r="B172" s="29" t="s">
        <v>523</v>
      </c>
      <c r="C172" s="38" t="str">
        <f t="shared" si="19"/>
        <v>RANDY HUNTER</v>
      </c>
      <c r="D172" s="11">
        <v>598</v>
      </c>
      <c r="E172" s="12">
        <v>389</v>
      </c>
      <c r="F172" s="12">
        <v>54</v>
      </c>
      <c r="G172" s="50">
        <f>E172/D172</f>
        <v>0.65050167224080269</v>
      </c>
      <c r="H172" s="12">
        <v>13</v>
      </c>
      <c r="I172" s="26"/>
      <c r="J172" s="45"/>
      <c r="K172" s="42"/>
      <c r="L172" s="42"/>
      <c r="M172" s="41"/>
      <c r="N172" s="25"/>
      <c r="O172" s="45"/>
      <c r="P172" s="42"/>
      <c r="Q172" s="42"/>
      <c r="R172" s="41"/>
      <c r="S172" s="42"/>
      <c r="T172" s="24"/>
      <c r="U172" s="45"/>
      <c r="V172" s="42"/>
      <c r="W172" s="42"/>
      <c r="X172" s="41"/>
      <c r="Y172" s="23"/>
      <c r="Z172" s="45"/>
      <c r="AA172" s="42"/>
      <c r="AB172" s="42"/>
      <c r="AC172" s="41"/>
      <c r="AD172" s="42"/>
      <c r="AE172" s="22"/>
      <c r="AF172" s="45"/>
      <c r="AG172" s="42"/>
      <c r="AH172" s="42"/>
      <c r="AI172" s="41"/>
      <c r="AJ172" s="21"/>
      <c r="AK172" s="45"/>
      <c r="AL172" s="42"/>
      <c r="AM172" s="42"/>
      <c r="AN172" s="41"/>
      <c r="AO172" s="42"/>
      <c r="AP172" s="20"/>
      <c r="AQ172" s="45"/>
      <c r="AR172" s="42"/>
      <c r="AS172" s="42"/>
      <c r="AT172" s="41"/>
      <c r="AU172" s="19"/>
      <c r="AV172" s="45" t="s">
        <v>280</v>
      </c>
      <c r="AW172" s="42" t="s">
        <v>280</v>
      </c>
      <c r="AX172" s="42">
        <v>54</v>
      </c>
      <c r="AY172" s="41" t="s">
        <v>280</v>
      </c>
      <c r="AZ172" s="42">
        <v>0</v>
      </c>
      <c r="BA172" s="18"/>
      <c r="BB172" s="45"/>
      <c r="BC172" s="42"/>
      <c r="BD172" s="42"/>
      <c r="BE172" s="41"/>
      <c r="BF172" s="17"/>
      <c r="BG172" s="45">
        <v>598</v>
      </c>
      <c r="BH172" s="42">
        <v>389</v>
      </c>
      <c r="BI172" s="42">
        <v>54</v>
      </c>
      <c r="BJ172" s="41">
        <v>0.65</v>
      </c>
      <c r="BK172" s="42">
        <v>13</v>
      </c>
      <c r="BL172" s="14"/>
      <c r="BM172" s="11"/>
      <c r="BN172" s="12"/>
      <c r="BO172" s="12"/>
      <c r="BQ172" s="13"/>
      <c r="BR172" s="45">
        <v>598</v>
      </c>
      <c r="BS172" s="42">
        <v>389</v>
      </c>
      <c r="BT172" s="42">
        <v>54</v>
      </c>
      <c r="BU172" s="41">
        <v>0.65</v>
      </c>
      <c r="BV172" s="42">
        <v>13</v>
      </c>
      <c r="BW172" s="32"/>
      <c r="BX172" s="12"/>
      <c r="BY172" s="12"/>
      <c r="BZ172" s="12"/>
      <c r="CA172" s="31"/>
      <c r="CB172" s="9"/>
      <c r="CC172" s="11">
        <v>598</v>
      </c>
      <c r="CD172" s="12">
        <v>389</v>
      </c>
      <c r="CE172" s="12">
        <v>54</v>
      </c>
      <c r="CF172" s="50">
        <f t="shared" si="20"/>
        <v>0.65050167224080269</v>
      </c>
      <c r="CG172" s="12">
        <v>13</v>
      </c>
      <c r="CH172" s="30">
        <f t="shared" si="14"/>
        <v>598</v>
      </c>
      <c r="CI172" s="30">
        <f t="shared" si="15"/>
        <v>389</v>
      </c>
      <c r="CJ172" s="30">
        <f t="shared" si="16"/>
        <v>54</v>
      </c>
      <c r="CK172" s="6">
        <f t="shared" si="17"/>
        <v>0.65050167224080269</v>
      </c>
      <c r="CL172" s="5" t="str">
        <f t="shared" si="18"/>
        <v>OK</v>
      </c>
    </row>
    <row r="173" spans="1:92" ht="13.8">
      <c r="A173" s="38" t="s">
        <v>522</v>
      </c>
      <c r="B173" s="29" t="s">
        <v>521</v>
      </c>
      <c r="C173" s="38" t="str">
        <f t="shared" si="19"/>
        <v>JACK HUTCHISON</v>
      </c>
      <c r="D173" s="42">
        <v>989</v>
      </c>
      <c r="E173" s="42">
        <v>487</v>
      </c>
      <c r="F173" s="42">
        <v>14</v>
      </c>
      <c r="G173" s="41">
        <v>0.49241658240647118</v>
      </c>
      <c r="H173" s="42">
        <v>18</v>
      </c>
      <c r="I173" s="26"/>
      <c r="J173" s="45">
        <v>78</v>
      </c>
      <c r="K173" s="42">
        <v>44</v>
      </c>
      <c r="L173" s="42">
        <v>0</v>
      </c>
      <c r="M173" s="41">
        <v>0.56399999999999995</v>
      </c>
      <c r="N173" s="25"/>
      <c r="O173" s="45">
        <v>1067</v>
      </c>
      <c r="P173" s="42">
        <v>531</v>
      </c>
      <c r="Q173" s="42">
        <v>14</v>
      </c>
      <c r="R173" s="41">
        <v>0.49765698219306465</v>
      </c>
      <c r="S173" s="42">
        <v>19</v>
      </c>
      <c r="T173" s="24"/>
      <c r="U173" s="45">
        <v>55</v>
      </c>
      <c r="V173" s="42">
        <v>30</v>
      </c>
      <c r="W173" s="42">
        <v>0</v>
      </c>
      <c r="X173" s="41">
        <v>0.54500000000000004</v>
      </c>
      <c r="Y173" s="23"/>
      <c r="Z173" s="45">
        <v>1122</v>
      </c>
      <c r="AA173" s="42">
        <v>561</v>
      </c>
      <c r="AB173" s="42">
        <v>14</v>
      </c>
      <c r="AC173" s="41">
        <v>0.5</v>
      </c>
      <c r="AD173" s="42">
        <f>+S173+1</f>
        <v>20</v>
      </c>
      <c r="AE173" s="22"/>
      <c r="AF173" s="45">
        <v>65</v>
      </c>
      <c r="AG173" s="42">
        <v>31</v>
      </c>
      <c r="AH173" s="42">
        <v>1</v>
      </c>
      <c r="AI173" s="41">
        <v>0.47699999999999998</v>
      </c>
      <c r="AJ173" s="21"/>
      <c r="AK173" s="45">
        <v>1187</v>
      </c>
      <c r="AL173" s="42">
        <v>592</v>
      </c>
      <c r="AM173" s="42">
        <v>15</v>
      </c>
      <c r="AN173" s="41">
        <v>0.4987363100252738</v>
      </c>
      <c r="AO173" s="42">
        <v>21</v>
      </c>
      <c r="AP173" s="20"/>
      <c r="AQ173" s="45">
        <v>71</v>
      </c>
      <c r="AR173" s="42">
        <v>29</v>
      </c>
      <c r="AS173" s="42">
        <v>0</v>
      </c>
      <c r="AT173" s="41">
        <v>0.40799999999999997</v>
      </c>
      <c r="AU173" s="19"/>
      <c r="AV173" s="45">
        <v>1258</v>
      </c>
      <c r="AW173" s="42">
        <v>621</v>
      </c>
      <c r="AX173" s="42">
        <v>15</v>
      </c>
      <c r="AY173" s="41">
        <v>0.49364069952305245</v>
      </c>
      <c r="AZ173" s="42">
        <v>22</v>
      </c>
      <c r="BA173" s="18"/>
      <c r="BB173" s="45">
        <v>39</v>
      </c>
      <c r="BC173" s="42">
        <v>24</v>
      </c>
      <c r="BD173" s="42">
        <v>0</v>
      </c>
      <c r="BE173" s="41">
        <v>0.61538461538461542</v>
      </c>
      <c r="BF173" s="17"/>
      <c r="BG173" s="45">
        <v>1297</v>
      </c>
      <c r="BH173" s="42">
        <v>645</v>
      </c>
      <c r="BI173" s="42">
        <v>15</v>
      </c>
      <c r="BJ173" s="41">
        <v>0.49730146491904392</v>
      </c>
      <c r="BK173" s="42">
        <v>23</v>
      </c>
      <c r="BL173" s="14"/>
      <c r="BM173" s="11">
        <v>45</v>
      </c>
      <c r="BN173" s="12">
        <v>24</v>
      </c>
      <c r="BO173" s="12">
        <v>2</v>
      </c>
      <c r="BP173" s="53">
        <v>0.53333333333333333</v>
      </c>
      <c r="BQ173" s="13"/>
      <c r="BR173" s="11">
        <v>1342</v>
      </c>
      <c r="BS173" s="12">
        <v>669</v>
      </c>
      <c r="BT173" s="12">
        <v>17</v>
      </c>
      <c r="BU173" s="53">
        <v>0.49850968703427717</v>
      </c>
      <c r="BV173" s="11">
        <v>24</v>
      </c>
      <c r="BW173" s="32"/>
      <c r="BX173" s="12">
        <v>25</v>
      </c>
      <c r="BY173" s="12">
        <v>13</v>
      </c>
      <c r="BZ173" s="12">
        <v>0</v>
      </c>
      <c r="CA173" s="31">
        <v>0.52</v>
      </c>
      <c r="CB173" s="44"/>
      <c r="CC173" s="11">
        <v>1367</v>
      </c>
      <c r="CD173" s="12">
        <v>682</v>
      </c>
      <c r="CE173" s="12">
        <v>17</v>
      </c>
      <c r="CF173" s="50">
        <f t="shared" si="20"/>
        <v>0.49890270665691294</v>
      </c>
      <c r="CG173" s="12">
        <v>25</v>
      </c>
      <c r="CH173" s="30">
        <f t="shared" si="14"/>
        <v>1367</v>
      </c>
      <c r="CI173" s="30">
        <f t="shared" si="15"/>
        <v>682</v>
      </c>
      <c r="CJ173" s="30">
        <f t="shared" si="16"/>
        <v>17</v>
      </c>
      <c r="CK173" s="6">
        <f t="shared" si="17"/>
        <v>0.49890270665691294</v>
      </c>
      <c r="CL173" s="5" t="str">
        <f t="shared" si="18"/>
        <v>OK</v>
      </c>
    </row>
    <row r="174" spans="1:92" ht="13.8">
      <c r="A174" s="38" t="s">
        <v>423</v>
      </c>
      <c r="B174" s="29" t="s">
        <v>521</v>
      </c>
      <c r="C174" s="38" t="str">
        <f t="shared" si="19"/>
        <v>KEITH HUTCHISON</v>
      </c>
      <c r="D174" s="42">
        <v>28</v>
      </c>
      <c r="E174" s="42">
        <v>14</v>
      </c>
      <c r="F174" s="42">
        <v>0</v>
      </c>
      <c r="G174" s="41">
        <v>0.5</v>
      </c>
      <c r="H174" s="42">
        <v>1</v>
      </c>
      <c r="I174" s="26"/>
      <c r="J174" s="45">
        <v>4</v>
      </c>
      <c r="K174" s="42">
        <v>1</v>
      </c>
      <c r="L174" s="42">
        <v>0</v>
      </c>
      <c r="M174" s="41">
        <v>0.25</v>
      </c>
      <c r="N174" s="25"/>
      <c r="O174" s="45">
        <v>32</v>
      </c>
      <c r="P174" s="42">
        <v>15</v>
      </c>
      <c r="Q174" s="42">
        <v>0</v>
      </c>
      <c r="R174" s="41">
        <v>0.46875</v>
      </c>
      <c r="S174" s="42">
        <v>2</v>
      </c>
      <c r="T174" s="24"/>
      <c r="U174" s="45"/>
      <c r="V174" s="42"/>
      <c r="W174" s="42"/>
      <c r="X174" s="41"/>
      <c r="Y174" s="23"/>
      <c r="Z174" s="45"/>
      <c r="AA174" s="42"/>
      <c r="AB174" s="42"/>
      <c r="AC174" s="41"/>
      <c r="AD174" s="42" t="s">
        <v>280</v>
      </c>
      <c r="AE174" s="22"/>
      <c r="AF174" s="45"/>
      <c r="AG174" s="42"/>
      <c r="AH174" s="42"/>
      <c r="AI174" s="41"/>
      <c r="AJ174" s="21"/>
      <c r="AK174" s="45"/>
      <c r="AL174" s="42"/>
      <c r="AM174" s="42"/>
      <c r="AN174" s="41"/>
      <c r="AO174" s="42"/>
      <c r="AP174" s="20"/>
      <c r="AQ174" s="45"/>
      <c r="AR174" s="42"/>
      <c r="AS174" s="42"/>
      <c r="AT174" s="41"/>
      <c r="AU174" s="19"/>
      <c r="AV174" s="45">
        <v>0</v>
      </c>
      <c r="AW174" s="42">
        <v>0</v>
      </c>
      <c r="AX174" s="42">
        <v>0</v>
      </c>
      <c r="AY174" s="41"/>
      <c r="AZ174" s="42">
        <v>0</v>
      </c>
      <c r="BA174" s="18"/>
      <c r="BB174" s="45"/>
      <c r="BC174" s="42"/>
      <c r="BD174" s="42"/>
      <c r="BE174" s="41"/>
      <c r="BF174" s="17"/>
      <c r="BG174" s="45">
        <v>32</v>
      </c>
      <c r="BH174" s="42">
        <v>15</v>
      </c>
      <c r="BI174" s="42">
        <v>0</v>
      </c>
      <c r="BJ174" s="41">
        <v>0.46875</v>
      </c>
      <c r="BK174" s="42">
        <v>2</v>
      </c>
      <c r="BL174" s="14"/>
      <c r="BM174" s="11"/>
      <c r="BN174" s="12"/>
      <c r="BO174" s="12"/>
      <c r="BP174" s="46"/>
      <c r="BQ174" s="13"/>
      <c r="BR174" s="45">
        <v>32</v>
      </c>
      <c r="BS174" s="42">
        <v>15</v>
      </c>
      <c r="BT174" s="42">
        <v>0</v>
      </c>
      <c r="BU174" s="34">
        <v>0.46875</v>
      </c>
      <c r="BV174" s="42">
        <v>2</v>
      </c>
      <c r="BW174" s="32"/>
      <c r="BX174" s="12"/>
      <c r="BY174" s="12"/>
      <c r="BZ174" s="12"/>
      <c r="CA174" s="31"/>
      <c r="CB174" s="9"/>
      <c r="CC174" s="11">
        <v>32</v>
      </c>
      <c r="CD174" s="12">
        <v>15</v>
      </c>
      <c r="CE174" s="12">
        <v>0</v>
      </c>
      <c r="CF174" s="50">
        <f t="shared" si="20"/>
        <v>0.46875</v>
      </c>
      <c r="CG174" s="12">
        <v>2</v>
      </c>
      <c r="CH174" s="30">
        <f t="shared" si="14"/>
        <v>32</v>
      </c>
      <c r="CI174" s="30">
        <f t="shared" si="15"/>
        <v>15</v>
      </c>
      <c r="CJ174" s="30">
        <f t="shared" si="16"/>
        <v>0</v>
      </c>
      <c r="CK174" s="6">
        <f t="shared" si="17"/>
        <v>0.46875</v>
      </c>
      <c r="CL174" s="5" t="str">
        <f t="shared" si="18"/>
        <v>OK</v>
      </c>
    </row>
    <row r="175" spans="1:92" ht="13.8">
      <c r="A175" s="38" t="s">
        <v>349</v>
      </c>
      <c r="B175" s="29" t="s">
        <v>521</v>
      </c>
      <c r="C175" s="38" t="str">
        <f t="shared" si="19"/>
        <v>MIKE HUTCHISON</v>
      </c>
      <c r="D175" s="42">
        <v>473</v>
      </c>
      <c r="E175" s="42">
        <v>175</v>
      </c>
      <c r="F175" s="42">
        <v>4</v>
      </c>
      <c r="G175" s="41">
        <v>0.3699788583509514</v>
      </c>
      <c r="H175" s="42">
        <v>12</v>
      </c>
      <c r="I175" s="26"/>
      <c r="J175" s="45">
        <v>28</v>
      </c>
      <c r="K175" s="42">
        <v>8</v>
      </c>
      <c r="L175" s="42">
        <v>0</v>
      </c>
      <c r="M175" s="41">
        <v>0.28599999999999998</v>
      </c>
      <c r="N175" s="25"/>
      <c r="O175" s="45">
        <v>501</v>
      </c>
      <c r="P175" s="42">
        <v>183</v>
      </c>
      <c r="Q175" s="42">
        <v>4</v>
      </c>
      <c r="R175" s="41">
        <v>0.3652694610778443</v>
      </c>
      <c r="S175" s="42">
        <v>13</v>
      </c>
      <c r="T175" s="24"/>
      <c r="U175" s="45">
        <v>28</v>
      </c>
      <c r="V175" s="42">
        <v>10</v>
      </c>
      <c r="W175" s="42">
        <v>0</v>
      </c>
      <c r="X175" s="41">
        <v>0.35699999999999998</v>
      </c>
      <c r="Y175" s="23"/>
      <c r="Z175" s="45">
        <v>529</v>
      </c>
      <c r="AA175" s="42">
        <v>193</v>
      </c>
      <c r="AB175" s="42">
        <v>4</v>
      </c>
      <c r="AC175" s="41">
        <v>0.36483931947069942</v>
      </c>
      <c r="AD175" s="42">
        <f>+S175+1</f>
        <v>14</v>
      </c>
      <c r="AE175" s="22"/>
      <c r="AF175" s="45">
        <v>8</v>
      </c>
      <c r="AG175" s="42">
        <v>3</v>
      </c>
      <c r="AH175" s="42">
        <v>0</v>
      </c>
      <c r="AI175" s="41">
        <v>0.375</v>
      </c>
      <c r="AJ175" s="21"/>
      <c r="AK175" s="45">
        <v>537</v>
      </c>
      <c r="AL175" s="42">
        <v>196</v>
      </c>
      <c r="AM175" s="42">
        <v>4</v>
      </c>
      <c r="AN175" s="41">
        <v>0.36499068901303539</v>
      </c>
      <c r="AO175" s="42">
        <v>15</v>
      </c>
      <c r="AP175" s="20"/>
      <c r="AQ175" s="45">
        <v>25</v>
      </c>
      <c r="AR175" s="42">
        <v>12</v>
      </c>
      <c r="AS175" s="42">
        <v>1</v>
      </c>
      <c r="AT175" s="41">
        <v>0.48</v>
      </c>
      <c r="AU175" s="19"/>
      <c r="AV175" s="45">
        <v>562</v>
      </c>
      <c r="AW175" s="42">
        <v>208</v>
      </c>
      <c r="AX175" s="42">
        <v>5</v>
      </c>
      <c r="AY175" s="41">
        <v>0.37010676156583627</v>
      </c>
      <c r="AZ175" s="42">
        <v>16</v>
      </c>
      <c r="BA175" s="18"/>
      <c r="BB175" s="45">
        <v>20</v>
      </c>
      <c r="BC175" s="42">
        <v>8</v>
      </c>
      <c r="BD175" s="42">
        <v>0</v>
      </c>
      <c r="BE175" s="41">
        <v>0.4</v>
      </c>
      <c r="BF175" s="17"/>
      <c r="BG175" s="45">
        <v>582</v>
      </c>
      <c r="BH175" s="42">
        <v>216</v>
      </c>
      <c r="BI175" s="42">
        <v>5</v>
      </c>
      <c r="BJ175" s="41">
        <v>0.37113402061855671</v>
      </c>
      <c r="BK175" s="42">
        <v>17</v>
      </c>
      <c r="BL175" s="14"/>
      <c r="BM175" s="11">
        <v>8</v>
      </c>
      <c r="BN175" s="12">
        <v>3</v>
      </c>
      <c r="BO175" s="12">
        <v>0</v>
      </c>
      <c r="BP175" s="53">
        <v>0.375</v>
      </c>
      <c r="BQ175" s="13"/>
      <c r="BR175" s="11">
        <v>590</v>
      </c>
      <c r="BS175" s="12">
        <v>219</v>
      </c>
      <c r="BT175" s="12">
        <v>5</v>
      </c>
      <c r="BU175" s="53">
        <v>0.37118644067796608</v>
      </c>
      <c r="BV175" s="11">
        <v>18</v>
      </c>
      <c r="BW175" s="32"/>
      <c r="BX175" s="12">
        <v>4</v>
      </c>
      <c r="BY175" s="12">
        <v>2</v>
      </c>
      <c r="BZ175" s="12">
        <v>0</v>
      </c>
      <c r="CA175" s="31">
        <v>0.5</v>
      </c>
      <c r="CB175" s="44"/>
      <c r="CC175" s="11">
        <v>594</v>
      </c>
      <c r="CD175" s="12">
        <v>221</v>
      </c>
      <c r="CE175" s="12">
        <v>5</v>
      </c>
      <c r="CF175" s="50">
        <f t="shared" si="20"/>
        <v>0.37205387205387208</v>
      </c>
      <c r="CG175" s="12">
        <v>19</v>
      </c>
      <c r="CH175" s="30">
        <f t="shared" si="14"/>
        <v>594</v>
      </c>
      <c r="CI175" s="30">
        <f t="shared" si="15"/>
        <v>221</v>
      </c>
      <c r="CJ175" s="30">
        <f t="shared" si="16"/>
        <v>5</v>
      </c>
      <c r="CK175" s="6">
        <f t="shared" si="17"/>
        <v>0.37205387205387208</v>
      </c>
      <c r="CL175" s="5" t="str">
        <f t="shared" si="18"/>
        <v>OK</v>
      </c>
    </row>
    <row r="176" spans="1:92" ht="13.8">
      <c r="A176" s="38" t="s">
        <v>520</v>
      </c>
      <c r="B176" s="29" t="s">
        <v>519</v>
      </c>
      <c r="C176" s="38" t="str">
        <f t="shared" si="19"/>
        <v>SAM IAFRATE</v>
      </c>
      <c r="D176" s="42">
        <v>528</v>
      </c>
      <c r="E176" s="42">
        <v>223</v>
      </c>
      <c r="F176" s="42">
        <v>9</v>
      </c>
      <c r="G176" s="41">
        <v>0.42234848484848486</v>
      </c>
      <c r="H176" s="42">
        <v>10</v>
      </c>
      <c r="I176" s="26"/>
      <c r="J176" s="45">
        <v>59</v>
      </c>
      <c r="K176" s="42">
        <v>24</v>
      </c>
      <c r="L176" s="42">
        <v>1</v>
      </c>
      <c r="M176" s="41">
        <v>0.40699999999999997</v>
      </c>
      <c r="N176" s="25"/>
      <c r="O176" s="45">
        <v>587</v>
      </c>
      <c r="P176" s="42">
        <v>247</v>
      </c>
      <c r="Q176" s="42">
        <v>10</v>
      </c>
      <c r="R176" s="41">
        <v>0.42078364565587734</v>
      </c>
      <c r="S176" s="42">
        <v>11</v>
      </c>
      <c r="T176" s="24"/>
      <c r="U176" s="45">
        <v>61</v>
      </c>
      <c r="V176" s="42">
        <v>22</v>
      </c>
      <c r="W176" s="42">
        <v>0</v>
      </c>
      <c r="X176" s="41">
        <v>0.36099999999999999</v>
      </c>
      <c r="Y176" s="23"/>
      <c r="Z176" s="45">
        <v>648</v>
      </c>
      <c r="AA176" s="42">
        <v>269</v>
      </c>
      <c r="AB176" s="42">
        <v>10</v>
      </c>
      <c r="AC176" s="41">
        <v>0.41512345679012347</v>
      </c>
      <c r="AD176" s="42">
        <f>+S176+1</f>
        <v>12</v>
      </c>
      <c r="AE176" s="22"/>
      <c r="AF176" s="45">
        <v>57</v>
      </c>
      <c r="AG176" s="42">
        <v>30</v>
      </c>
      <c r="AH176" s="42">
        <v>0</v>
      </c>
      <c r="AI176" s="41">
        <v>0.52600000000000002</v>
      </c>
      <c r="AJ176" s="21"/>
      <c r="AK176" s="45">
        <v>705</v>
      </c>
      <c r="AL176" s="42">
        <v>299</v>
      </c>
      <c r="AM176" s="42">
        <v>10</v>
      </c>
      <c r="AN176" s="41">
        <v>0.42411347517730497</v>
      </c>
      <c r="AO176" s="42">
        <v>13</v>
      </c>
      <c r="AP176" s="20"/>
      <c r="AQ176" s="45">
        <v>73</v>
      </c>
      <c r="AR176" s="42">
        <v>39</v>
      </c>
      <c r="AS176" s="42">
        <v>1</v>
      </c>
      <c r="AT176" s="41">
        <v>0.53400000000000003</v>
      </c>
      <c r="AU176" s="19"/>
      <c r="AV176" s="45">
        <v>778</v>
      </c>
      <c r="AW176" s="42">
        <v>338</v>
      </c>
      <c r="AX176" s="42">
        <v>11</v>
      </c>
      <c r="AY176" s="41">
        <v>0.43444730077120824</v>
      </c>
      <c r="AZ176" s="42">
        <v>14</v>
      </c>
      <c r="BA176" s="18"/>
      <c r="BB176" s="45">
        <v>44</v>
      </c>
      <c r="BC176" s="42">
        <v>17</v>
      </c>
      <c r="BD176" s="42">
        <v>0</v>
      </c>
      <c r="BE176" s="41">
        <v>0.38636363636363635</v>
      </c>
      <c r="BF176" s="17"/>
      <c r="BG176" s="45">
        <v>822</v>
      </c>
      <c r="BH176" s="42">
        <v>355</v>
      </c>
      <c r="BI176" s="42">
        <v>11</v>
      </c>
      <c r="BJ176" s="41">
        <v>0.43187347931873482</v>
      </c>
      <c r="BK176" s="42">
        <v>15</v>
      </c>
      <c r="BL176" s="14"/>
      <c r="BM176" s="11">
        <v>60</v>
      </c>
      <c r="BN176" s="12">
        <v>34</v>
      </c>
      <c r="BO176" s="12">
        <v>0</v>
      </c>
      <c r="BP176" s="50">
        <v>0.56666666666666665</v>
      </c>
      <c r="BQ176" s="13"/>
      <c r="BR176" s="11">
        <v>882</v>
      </c>
      <c r="BS176" s="12">
        <v>389</v>
      </c>
      <c r="BT176" s="12">
        <v>11</v>
      </c>
      <c r="BU176" s="50">
        <v>0.44104308390022678</v>
      </c>
      <c r="BV176" s="12">
        <v>16</v>
      </c>
      <c r="BW176" s="32"/>
      <c r="BX176" s="12">
        <v>71</v>
      </c>
      <c r="BY176" s="12">
        <v>42</v>
      </c>
      <c r="BZ176" s="12">
        <v>3</v>
      </c>
      <c r="CA176" s="31">
        <v>0.59154929577464788</v>
      </c>
      <c r="CB176" s="44"/>
      <c r="CC176" s="11">
        <v>953</v>
      </c>
      <c r="CD176" s="12">
        <v>431</v>
      </c>
      <c r="CE176" s="12">
        <v>14</v>
      </c>
      <c r="CF176" s="50">
        <f t="shared" si="20"/>
        <v>0.45225603357817418</v>
      </c>
      <c r="CG176" s="12">
        <v>17</v>
      </c>
      <c r="CH176" s="30">
        <f t="shared" si="14"/>
        <v>953</v>
      </c>
      <c r="CI176" s="30">
        <f t="shared" si="15"/>
        <v>431</v>
      </c>
      <c r="CJ176" s="30">
        <f t="shared" si="16"/>
        <v>14</v>
      </c>
      <c r="CK176" s="6">
        <f t="shared" si="17"/>
        <v>0.45225603357817418</v>
      </c>
      <c r="CL176" s="5" t="str">
        <f t="shared" si="18"/>
        <v>OK</v>
      </c>
    </row>
    <row r="177" spans="1:90" ht="13.8">
      <c r="A177" s="38" t="s">
        <v>518</v>
      </c>
      <c r="B177" s="29" t="s">
        <v>517</v>
      </c>
      <c r="C177" s="38" t="str">
        <f t="shared" si="19"/>
        <v>JAMIE JAMALEDDINE</v>
      </c>
      <c r="D177" s="42">
        <v>125</v>
      </c>
      <c r="E177" s="42">
        <v>63</v>
      </c>
      <c r="F177" s="42">
        <v>4</v>
      </c>
      <c r="G177" s="41">
        <v>0.504</v>
      </c>
      <c r="H177" s="42">
        <v>3</v>
      </c>
      <c r="I177" s="26"/>
      <c r="J177" s="45">
        <v>11</v>
      </c>
      <c r="K177" s="42">
        <v>5</v>
      </c>
      <c r="L177" s="42">
        <v>0</v>
      </c>
      <c r="M177" s="41">
        <v>0.45500000000000002</v>
      </c>
      <c r="N177" s="25"/>
      <c r="O177" s="45">
        <v>136</v>
      </c>
      <c r="P177" s="42">
        <v>68</v>
      </c>
      <c r="Q177" s="42">
        <v>4</v>
      </c>
      <c r="R177" s="41">
        <v>0.5</v>
      </c>
      <c r="S177" s="42">
        <v>4</v>
      </c>
      <c r="T177" s="24"/>
      <c r="U177" s="45">
        <v>39</v>
      </c>
      <c r="V177" s="42">
        <v>21</v>
      </c>
      <c r="W177" s="42">
        <v>1</v>
      </c>
      <c r="X177" s="41">
        <v>0.53800000000000003</v>
      </c>
      <c r="Y177" s="23"/>
      <c r="Z177" s="45">
        <v>175</v>
      </c>
      <c r="AA177" s="42">
        <v>89</v>
      </c>
      <c r="AB177" s="42">
        <v>5</v>
      </c>
      <c r="AC177" s="41">
        <v>0.50857142857142856</v>
      </c>
      <c r="AD177" s="42">
        <f>+S177+1</f>
        <v>5</v>
      </c>
      <c r="AE177" s="22"/>
      <c r="AF177" s="45">
        <v>3</v>
      </c>
      <c r="AG177" s="42">
        <v>0</v>
      </c>
      <c r="AH177" s="42">
        <v>0</v>
      </c>
      <c r="AI177" s="41">
        <v>0</v>
      </c>
      <c r="AJ177" s="21"/>
      <c r="AK177" s="45">
        <v>178</v>
      </c>
      <c r="AL177" s="42">
        <v>89</v>
      </c>
      <c r="AM177" s="42">
        <v>5</v>
      </c>
      <c r="AN177" s="41">
        <v>0.5</v>
      </c>
      <c r="AO177" s="42">
        <v>6</v>
      </c>
      <c r="AP177" s="20"/>
      <c r="AQ177" s="45"/>
      <c r="AR177" s="42"/>
      <c r="AS177" s="42"/>
      <c r="AT177" s="41"/>
      <c r="AU177" s="19"/>
      <c r="AV177" s="45">
        <v>178</v>
      </c>
      <c r="AW177" s="42">
        <v>89</v>
      </c>
      <c r="AX177" s="42">
        <v>5</v>
      </c>
      <c r="AY177" s="41">
        <v>0.5</v>
      </c>
      <c r="AZ177" s="42">
        <v>6</v>
      </c>
      <c r="BA177" s="18"/>
      <c r="BB177" s="45"/>
      <c r="BC177" s="42"/>
      <c r="BD177" s="42"/>
      <c r="BE177" s="41"/>
      <c r="BF177" s="17"/>
      <c r="BG177" s="45">
        <v>178</v>
      </c>
      <c r="BH177" s="42">
        <v>89</v>
      </c>
      <c r="BI177" s="42">
        <v>5</v>
      </c>
      <c r="BJ177" s="41">
        <v>0.5</v>
      </c>
      <c r="BK177" s="42">
        <v>6</v>
      </c>
      <c r="BL177" s="14"/>
      <c r="BM177" s="11"/>
      <c r="BN177" s="12"/>
      <c r="BO177" s="12"/>
      <c r="BP177" s="48"/>
      <c r="BQ177" s="13"/>
      <c r="BR177" s="45">
        <v>178</v>
      </c>
      <c r="BS177" s="42">
        <v>89</v>
      </c>
      <c r="BT177" s="42">
        <v>5</v>
      </c>
      <c r="BU177" s="41">
        <v>0.5</v>
      </c>
      <c r="BV177" s="42">
        <v>6</v>
      </c>
      <c r="BW177" s="32"/>
      <c r="BX177" s="12"/>
      <c r="BY177" s="12"/>
      <c r="BZ177" s="12"/>
      <c r="CA177" s="31"/>
      <c r="CB177" s="9"/>
      <c r="CC177" s="11">
        <v>178</v>
      </c>
      <c r="CD177" s="12">
        <v>89</v>
      </c>
      <c r="CE177" s="12">
        <v>5</v>
      </c>
      <c r="CF177" s="50">
        <f t="shared" si="20"/>
        <v>0.5</v>
      </c>
      <c r="CG177" s="12">
        <v>6</v>
      </c>
      <c r="CH177" s="30">
        <f t="shared" si="14"/>
        <v>178</v>
      </c>
      <c r="CI177" s="30">
        <f t="shared" si="15"/>
        <v>89</v>
      </c>
      <c r="CJ177" s="30">
        <f t="shared" si="16"/>
        <v>5</v>
      </c>
      <c r="CK177" s="6">
        <f t="shared" si="17"/>
        <v>0.5</v>
      </c>
      <c r="CL177" s="5" t="str">
        <f t="shared" si="18"/>
        <v>OK</v>
      </c>
    </row>
    <row r="178" spans="1:90" ht="13.8">
      <c r="A178" s="38" t="s">
        <v>296</v>
      </c>
      <c r="B178" s="29" t="s">
        <v>516</v>
      </c>
      <c r="C178" s="38" t="str">
        <f t="shared" si="19"/>
        <v>BOB JOHNSON</v>
      </c>
      <c r="D178" s="11">
        <v>506</v>
      </c>
      <c r="E178" s="12">
        <v>186</v>
      </c>
      <c r="F178" s="12">
        <v>8</v>
      </c>
      <c r="G178" s="50">
        <f>E178/D178</f>
        <v>0.3675889328063241</v>
      </c>
      <c r="H178" s="12">
        <v>15</v>
      </c>
      <c r="I178" s="26"/>
      <c r="J178" s="45"/>
      <c r="K178" s="42"/>
      <c r="L178" s="42"/>
      <c r="M178" s="41"/>
      <c r="N178" s="25"/>
      <c r="O178" s="45"/>
      <c r="P178" s="42"/>
      <c r="Q178" s="42"/>
      <c r="R178" s="41"/>
      <c r="S178" s="42"/>
      <c r="T178" s="24"/>
      <c r="U178" s="45"/>
      <c r="V178" s="42"/>
      <c r="W178" s="42"/>
      <c r="X178" s="41"/>
      <c r="Y178" s="23"/>
      <c r="Z178" s="45"/>
      <c r="AA178" s="42"/>
      <c r="AB178" s="42"/>
      <c r="AC178" s="41"/>
      <c r="AD178" s="42"/>
      <c r="AE178" s="22"/>
      <c r="AF178" s="45"/>
      <c r="AG178" s="42"/>
      <c r="AH178" s="42"/>
      <c r="AI178" s="41"/>
      <c r="AJ178" s="21"/>
      <c r="AK178" s="45"/>
      <c r="AL178" s="42"/>
      <c r="AM178" s="42"/>
      <c r="AN178" s="41"/>
      <c r="AO178" s="42"/>
      <c r="AP178" s="20"/>
      <c r="AQ178" s="45"/>
      <c r="AR178" s="42"/>
      <c r="AS178" s="42"/>
      <c r="AT178" s="41"/>
      <c r="AU178" s="19"/>
      <c r="AV178" s="45" t="s">
        <v>280</v>
      </c>
      <c r="AW178" s="42" t="s">
        <v>280</v>
      </c>
      <c r="AX178" s="42" t="s">
        <v>280</v>
      </c>
      <c r="AY178" s="41" t="s">
        <v>280</v>
      </c>
      <c r="AZ178" s="42">
        <v>15</v>
      </c>
      <c r="BA178" s="18"/>
      <c r="BB178" s="45"/>
      <c r="BC178" s="42"/>
      <c r="BD178" s="42"/>
      <c r="BE178" s="41"/>
      <c r="BF178" s="17"/>
      <c r="BG178" s="45">
        <v>506</v>
      </c>
      <c r="BH178" s="42">
        <v>186</v>
      </c>
      <c r="BI178" s="42">
        <v>8</v>
      </c>
      <c r="BJ178" s="41">
        <v>0.36799999999999999</v>
      </c>
      <c r="BK178" s="42">
        <v>15</v>
      </c>
      <c r="BL178" s="14"/>
      <c r="BM178" s="11"/>
      <c r="BN178" s="12"/>
      <c r="BO178" s="12"/>
      <c r="BQ178" s="13"/>
      <c r="BR178" s="45">
        <v>506</v>
      </c>
      <c r="BS178" s="42">
        <v>186</v>
      </c>
      <c r="BT178" s="42">
        <v>8</v>
      </c>
      <c r="BU178" s="41">
        <v>0.36799999999999999</v>
      </c>
      <c r="BV178" s="42">
        <v>15</v>
      </c>
      <c r="BW178" s="32"/>
      <c r="BX178" s="12"/>
      <c r="BY178" s="12"/>
      <c r="BZ178" s="12"/>
      <c r="CA178" s="31"/>
      <c r="CB178" s="9"/>
      <c r="CC178" s="11">
        <v>506</v>
      </c>
      <c r="CD178" s="12">
        <v>186</v>
      </c>
      <c r="CE178" s="12">
        <v>8</v>
      </c>
      <c r="CF178" s="50">
        <f t="shared" si="20"/>
        <v>0.3675889328063241</v>
      </c>
      <c r="CG178" s="12">
        <v>15</v>
      </c>
      <c r="CH178" s="30">
        <f t="shared" si="14"/>
        <v>506</v>
      </c>
      <c r="CI178" s="30">
        <f t="shared" si="15"/>
        <v>186</v>
      </c>
      <c r="CJ178" s="30">
        <f t="shared" si="16"/>
        <v>8</v>
      </c>
      <c r="CK178" s="6">
        <f t="shared" si="17"/>
        <v>0.3675889328063241</v>
      </c>
      <c r="CL178" s="5" t="str">
        <f t="shared" si="18"/>
        <v>OK</v>
      </c>
    </row>
    <row r="179" spans="1:90" ht="13.8">
      <c r="A179" s="38" t="s">
        <v>488</v>
      </c>
      <c r="B179" s="29" t="s">
        <v>516</v>
      </c>
      <c r="C179" s="38" t="str">
        <f t="shared" si="19"/>
        <v>FRED JOHNSON</v>
      </c>
      <c r="D179" s="42">
        <v>845</v>
      </c>
      <c r="E179" s="42">
        <v>484</v>
      </c>
      <c r="F179" s="42">
        <v>41</v>
      </c>
      <c r="G179" s="41">
        <v>0.57278106508875737</v>
      </c>
      <c r="H179" s="42">
        <v>13</v>
      </c>
      <c r="I179" s="26"/>
      <c r="J179" s="45">
        <v>74</v>
      </c>
      <c r="K179" s="42">
        <v>40</v>
      </c>
      <c r="L179" s="42">
        <v>2</v>
      </c>
      <c r="M179" s="41">
        <v>0.54100000000000004</v>
      </c>
      <c r="N179" s="25"/>
      <c r="O179" s="45">
        <v>919</v>
      </c>
      <c r="P179" s="42">
        <v>524</v>
      </c>
      <c r="Q179" s="42">
        <v>43</v>
      </c>
      <c r="R179" s="41">
        <v>0.57018498367791082</v>
      </c>
      <c r="S179" s="42">
        <v>14</v>
      </c>
      <c r="T179" s="24"/>
      <c r="U179" s="45">
        <v>50</v>
      </c>
      <c r="V179" s="42">
        <v>25</v>
      </c>
      <c r="W179" s="42">
        <v>1</v>
      </c>
      <c r="X179" s="41">
        <v>0.5</v>
      </c>
      <c r="Y179" s="23"/>
      <c r="Z179" s="45">
        <v>969</v>
      </c>
      <c r="AA179" s="42">
        <v>549</v>
      </c>
      <c r="AB179" s="42">
        <v>44</v>
      </c>
      <c r="AC179" s="41">
        <v>0.56656346749226005</v>
      </c>
      <c r="AD179" s="42">
        <f>+S179+1</f>
        <v>15</v>
      </c>
      <c r="AE179" s="22"/>
      <c r="AF179" s="45">
        <v>71</v>
      </c>
      <c r="AG179" s="42">
        <v>34</v>
      </c>
      <c r="AH179" s="42">
        <v>1</v>
      </c>
      <c r="AI179" s="41">
        <v>0.47899999999999998</v>
      </c>
      <c r="AJ179" s="21"/>
      <c r="AK179" s="45">
        <v>1040</v>
      </c>
      <c r="AL179" s="42">
        <v>583</v>
      </c>
      <c r="AM179" s="42">
        <v>45</v>
      </c>
      <c r="AN179" s="41">
        <v>0.56057692307692308</v>
      </c>
      <c r="AO179" s="42">
        <v>16</v>
      </c>
      <c r="AP179" s="20"/>
      <c r="AQ179" s="45">
        <v>22</v>
      </c>
      <c r="AR179" s="42">
        <v>11</v>
      </c>
      <c r="AS179" s="42">
        <v>0</v>
      </c>
      <c r="AT179" s="41">
        <v>0.5</v>
      </c>
      <c r="AU179" s="19"/>
      <c r="AV179" s="45">
        <v>1062</v>
      </c>
      <c r="AW179" s="42">
        <v>594</v>
      </c>
      <c r="AX179" s="42">
        <v>45</v>
      </c>
      <c r="AY179" s="41">
        <v>0.55932203389830504</v>
      </c>
      <c r="AZ179" s="42">
        <v>17</v>
      </c>
      <c r="BA179" s="18"/>
      <c r="BB179" s="45">
        <v>70</v>
      </c>
      <c r="BC179" s="42">
        <v>37</v>
      </c>
      <c r="BD179" s="42">
        <v>0</v>
      </c>
      <c r="BE179" s="41">
        <v>0.52857142857142858</v>
      </c>
      <c r="BF179" s="17"/>
      <c r="BG179" s="45">
        <v>1132</v>
      </c>
      <c r="BH179" s="42">
        <v>631</v>
      </c>
      <c r="BI179" s="42">
        <v>45</v>
      </c>
      <c r="BJ179" s="41">
        <v>0.55742049469964661</v>
      </c>
      <c r="BK179" s="42">
        <v>18</v>
      </c>
      <c r="BL179" s="14"/>
      <c r="BM179" s="11">
        <v>69</v>
      </c>
      <c r="BN179" s="12">
        <v>43</v>
      </c>
      <c r="BO179" s="12">
        <v>1</v>
      </c>
      <c r="BP179" s="53">
        <v>0.62318840579710144</v>
      </c>
      <c r="BQ179" s="13"/>
      <c r="BR179" s="11">
        <v>1201</v>
      </c>
      <c r="BS179" s="12">
        <v>674</v>
      </c>
      <c r="BT179" s="12">
        <v>46</v>
      </c>
      <c r="BU179" s="53">
        <v>0.56119900083263952</v>
      </c>
      <c r="BV179" s="11">
        <v>19</v>
      </c>
      <c r="BW179" s="32"/>
      <c r="BX179" s="12">
        <v>67</v>
      </c>
      <c r="BY179" s="12">
        <v>30</v>
      </c>
      <c r="BZ179" s="12">
        <v>0</v>
      </c>
      <c r="CA179" s="31">
        <v>0.44776119402985076</v>
      </c>
      <c r="CB179" s="44"/>
      <c r="CC179" s="11">
        <v>1268</v>
      </c>
      <c r="CD179" s="12">
        <v>704</v>
      </c>
      <c r="CE179" s="12">
        <v>46</v>
      </c>
      <c r="CF179" s="50">
        <f t="shared" si="20"/>
        <v>0.55520504731861198</v>
      </c>
      <c r="CG179" s="12">
        <v>20</v>
      </c>
      <c r="CH179" s="30">
        <f t="shared" si="14"/>
        <v>1268</v>
      </c>
      <c r="CI179" s="30">
        <f t="shared" si="15"/>
        <v>704</v>
      </c>
      <c r="CJ179" s="30">
        <f t="shared" si="16"/>
        <v>46</v>
      </c>
      <c r="CK179" s="6">
        <f t="shared" si="17"/>
        <v>0.55520504731861198</v>
      </c>
      <c r="CL179" s="5" t="str">
        <f t="shared" si="18"/>
        <v>OK</v>
      </c>
    </row>
    <row r="180" spans="1:90" ht="13.8">
      <c r="A180" s="38" t="s">
        <v>282</v>
      </c>
      <c r="B180" s="29" t="s">
        <v>515</v>
      </c>
      <c r="C180" s="38" t="str">
        <f t="shared" si="19"/>
        <v>RAY JOSEPH</v>
      </c>
      <c r="D180" s="42">
        <v>274</v>
      </c>
      <c r="E180" s="42">
        <v>153</v>
      </c>
      <c r="F180" s="42">
        <v>3</v>
      </c>
      <c r="G180" s="41">
        <v>0.55839416058394165</v>
      </c>
      <c r="H180" s="42">
        <v>4</v>
      </c>
      <c r="I180" s="26"/>
      <c r="J180" s="45">
        <v>96</v>
      </c>
      <c r="K180" s="42">
        <v>56</v>
      </c>
      <c r="L180" s="42">
        <v>2</v>
      </c>
      <c r="M180" s="41">
        <v>0.58299999999999996</v>
      </c>
      <c r="N180" s="25"/>
      <c r="O180" s="45">
        <v>370</v>
      </c>
      <c r="P180" s="42">
        <v>209</v>
      </c>
      <c r="Q180" s="42">
        <v>5</v>
      </c>
      <c r="R180" s="41">
        <v>0.56486486486486487</v>
      </c>
      <c r="S180" s="42">
        <v>5</v>
      </c>
      <c r="T180" s="24"/>
      <c r="U180" s="45">
        <v>61</v>
      </c>
      <c r="V180" s="42">
        <v>38</v>
      </c>
      <c r="W180" s="42">
        <v>1</v>
      </c>
      <c r="X180" s="41">
        <v>0.623</v>
      </c>
      <c r="Y180" s="23"/>
      <c r="Z180" s="45">
        <v>431</v>
      </c>
      <c r="AA180" s="42">
        <v>247</v>
      </c>
      <c r="AB180" s="42">
        <v>6</v>
      </c>
      <c r="AC180" s="41">
        <v>0.57308584686774944</v>
      </c>
      <c r="AD180" s="42">
        <f>+S180+1</f>
        <v>6</v>
      </c>
      <c r="AE180" s="22"/>
      <c r="AF180" s="45">
        <v>72</v>
      </c>
      <c r="AG180" s="42">
        <v>33</v>
      </c>
      <c r="AH180" s="42">
        <v>0</v>
      </c>
      <c r="AI180" s="41">
        <v>0.45800000000000002</v>
      </c>
      <c r="AJ180" s="21"/>
      <c r="AK180" s="45">
        <v>503</v>
      </c>
      <c r="AL180" s="42">
        <v>280</v>
      </c>
      <c r="AM180" s="42">
        <v>6</v>
      </c>
      <c r="AN180" s="41">
        <v>0.55666003976143141</v>
      </c>
      <c r="AO180" s="42">
        <v>7</v>
      </c>
      <c r="AP180" s="20"/>
      <c r="AQ180" s="45"/>
      <c r="AR180" s="42"/>
      <c r="AS180" s="42"/>
      <c r="AT180" s="41"/>
      <c r="AU180" s="19"/>
      <c r="AV180" s="45">
        <v>503</v>
      </c>
      <c r="AW180" s="42">
        <v>280</v>
      </c>
      <c r="AX180" s="42">
        <v>6</v>
      </c>
      <c r="AY180" s="41">
        <v>0.55666003976143141</v>
      </c>
      <c r="AZ180" s="42">
        <v>7</v>
      </c>
      <c r="BA180" s="18"/>
      <c r="BB180" s="45"/>
      <c r="BC180" s="42"/>
      <c r="BD180" s="42"/>
      <c r="BE180" s="41"/>
      <c r="BF180" s="17"/>
      <c r="BG180" s="45">
        <v>503</v>
      </c>
      <c r="BH180" s="42">
        <v>280</v>
      </c>
      <c r="BI180" s="42">
        <v>6</v>
      </c>
      <c r="BJ180" s="41">
        <v>0.55666003976143141</v>
      </c>
      <c r="BK180" s="42">
        <v>7</v>
      </c>
      <c r="BL180" s="14"/>
      <c r="BM180" s="11"/>
      <c r="BN180" s="12"/>
      <c r="BO180" s="12"/>
      <c r="BQ180" s="13"/>
      <c r="BR180" s="45">
        <v>503</v>
      </c>
      <c r="BS180" s="42">
        <v>280</v>
      </c>
      <c r="BT180" s="42">
        <v>6</v>
      </c>
      <c r="BU180" s="34">
        <v>0.55666003976143141</v>
      </c>
      <c r="BV180" s="42">
        <v>7</v>
      </c>
      <c r="BW180" s="32"/>
      <c r="BX180" s="12"/>
      <c r="BY180" s="12"/>
      <c r="BZ180" s="12"/>
      <c r="CA180" s="31"/>
      <c r="CB180" s="9"/>
      <c r="CC180" s="11">
        <v>503</v>
      </c>
      <c r="CD180" s="12">
        <v>280</v>
      </c>
      <c r="CE180" s="12">
        <v>6</v>
      </c>
      <c r="CF180" s="50">
        <f t="shared" si="20"/>
        <v>0.55666003976143141</v>
      </c>
      <c r="CG180" s="12">
        <v>7</v>
      </c>
      <c r="CH180" s="30">
        <f t="shared" si="14"/>
        <v>503</v>
      </c>
      <c r="CI180" s="30">
        <f t="shared" si="15"/>
        <v>280</v>
      </c>
      <c r="CJ180" s="30">
        <f t="shared" si="16"/>
        <v>6</v>
      </c>
      <c r="CK180" s="6">
        <f t="shared" si="17"/>
        <v>0.55666003976143141</v>
      </c>
      <c r="CL180" s="5" t="str">
        <f t="shared" si="18"/>
        <v>OK</v>
      </c>
    </row>
    <row r="181" spans="1:90" ht="13.8">
      <c r="A181" s="38" t="s">
        <v>315</v>
      </c>
      <c r="B181" s="29" t="s">
        <v>514</v>
      </c>
      <c r="C181" s="38" t="str">
        <f t="shared" si="19"/>
        <v>DAVE KASCHNER</v>
      </c>
      <c r="D181" s="42"/>
      <c r="E181" s="42"/>
      <c r="F181" s="42"/>
      <c r="G181" s="41"/>
      <c r="H181" s="42"/>
      <c r="I181" s="26"/>
      <c r="J181" s="45"/>
      <c r="K181" s="42"/>
      <c r="L181" s="42"/>
      <c r="M181" s="41"/>
      <c r="N181" s="25"/>
      <c r="O181" s="45"/>
      <c r="P181" s="42"/>
      <c r="Q181" s="42"/>
      <c r="R181" s="41"/>
      <c r="S181" s="42"/>
      <c r="T181" s="24"/>
      <c r="U181" s="45"/>
      <c r="V181" s="42"/>
      <c r="W181" s="42"/>
      <c r="X181" s="41"/>
      <c r="Y181" s="23"/>
      <c r="Z181" s="45"/>
      <c r="AA181" s="42"/>
      <c r="AB181" s="42"/>
      <c r="AC181" s="41"/>
      <c r="AD181" s="42"/>
      <c r="AE181" s="22"/>
      <c r="AF181" s="45"/>
      <c r="AG181" s="42"/>
      <c r="AH181" s="42"/>
      <c r="AI181" s="41"/>
      <c r="AJ181" s="21"/>
      <c r="AK181" s="45"/>
      <c r="AL181" s="42"/>
      <c r="AM181" s="42"/>
      <c r="AN181" s="41"/>
      <c r="AO181" s="42"/>
      <c r="AP181" s="20"/>
      <c r="AQ181" s="45">
        <v>24</v>
      </c>
      <c r="AR181" s="42">
        <v>11</v>
      </c>
      <c r="AS181" s="42">
        <v>3</v>
      </c>
      <c r="AT181" s="41">
        <v>0.45800000000000002</v>
      </c>
      <c r="AU181" s="19"/>
      <c r="AV181" s="45">
        <v>24</v>
      </c>
      <c r="AW181" s="42">
        <v>11</v>
      </c>
      <c r="AX181" s="42">
        <v>3</v>
      </c>
      <c r="AY181" s="41">
        <v>0.45833333333333331</v>
      </c>
      <c r="AZ181" s="42">
        <v>1</v>
      </c>
      <c r="BA181" s="18"/>
      <c r="BB181" s="45">
        <v>72</v>
      </c>
      <c r="BC181" s="42">
        <v>45</v>
      </c>
      <c r="BD181" s="42">
        <v>2</v>
      </c>
      <c r="BE181" s="41">
        <v>0.625</v>
      </c>
      <c r="BF181" s="17"/>
      <c r="BG181" s="45">
        <v>96</v>
      </c>
      <c r="BH181" s="42">
        <v>56</v>
      </c>
      <c r="BI181" s="42">
        <v>5</v>
      </c>
      <c r="BJ181" s="41">
        <v>0.58333333333333337</v>
      </c>
      <c r="BK181" s="42">
        <v>2</v>
      </c>
      <c r="BL181" s="14"/>
      <c r="BM181" s="11">
        <v>76</v>
      </c>
      <c r="BN181" s="12">
        <v>44</v>
      </c>
      <c r="BO181" s="12">
        <v>5</v>
      </c>
      <c r="BP181" s="50">
        <v>0.57894736842105265</v>
      </c>
      <c r="BQ181" s="13"/>
      <c r="BR181" s="11">
        <v>172</v>
      </c>
      <c r="BS181" s="12">
        <v>100</v>
      </c>
      <c r="BT181" s="12">
        <v>10</v>
      </c>
      <c r="BU181" s="31">
        <v>0.58139534883720934</v>
      </c>
      <c r="BV181" s="12">
        <v>3</v>
      </c>
      <c r="BW181" s="32"/>
      <c r="BX181" s="12">
        <v>69</v>
      </c>
      <c r="BY181" s="12">
        <v>42</v>
      </c>
      <c r="BZ181" s="12">
        <v>4</v>
      </c>
      <c r="CA181" s="31">
        <v>0.60869565217391308</v>
      </c>
      <c r="CB181" s="44"/>
      <c r="CC181" s="11">
        <v>241</v>
      </c>
      <c r="CD181" s="12">
        <v>142</v>
      </c>
      <c r="CE181" s="12">
        <v>14</v>
      </c>
      <c r="CF181" s="50">
        <f t="shared" si="20"/>
        <v>0.58921161825726143</v>
      </c>
      <c r="CG181" s="12">
        <v>4</v>
      </c>
      <c r="CH181" s="30">
        <f t="shared" si="14"/>
        <v>241</v>
      </c>
      <c r="CI181" s="30">
        <f t="shared" si="15"/>
        <v>142</v>
      </c>
      <c r="CJ181" s="30">
        <f t="shared" si="16"/>
        <v>14</v>
      </c>
      <c r="CK181" s="6">
        <f t="shared" si="17"/>
        <v>0.58921161825726143</v>
      </c>
      <c r="CL181" s="5" t="str">
        <f t="shared" si="18"/>
        <v>OK</v>
      </c>
    </row>
    <row r="182" spans="1:90" ht="13.8">
      <c r="A182" s="38" t="s">
        <v>285</v>
      </c>
      <c r="B182" s="29" t="s">
        <v>513</v>
      </c>
      <c r="C182" s="38" t="str">
        <f t="shared" si="19"/>
        <v>TIM KEENAN</v>
      </c>
      <c r="D182" s="42">
        <v>143</v>
      </c>
      <c r="E182" s="42">
        <v>83</v>
      </c>
      <c r="F182" s="42">
        <v>2</v>
      </c>
      <c r="G182" s="41">
        <v>0.58041958041958042</v>
      </c>
      <c r="H182" s="42">
        <v>3</v>
      </c>
      <c r="I182" s="26"/>
      <c r="J182" s="45">
        <v>34</v>
      </c>
      <c r="K182" s="42">
        <v>18</v>
      </c>
      <c r="L182" s="42">
        <v>0</v>
      </c>
      <c r="M182" s="41">
        <v>0.52900000000000003</v>
      </c>
      <c r="N182" s="25"/>
      <c r="O182" s="45">
        <v>177</v>
      </c>
      <c r="P182" s="42">
        <v>101</v>
      </c>
      <c r="Q182" s="42">
        <v>2</v>
      </c>
      <c r="R182" s="41">
        <v>0.57062146892655363</v>
      </c>
      <c r="S182" s="42">
        <v>4</v>
      </c>
      <c r="T182" s="24"/>
      <c r="U182" s="45">
        <v>44</v>
      </c>
      <c r="V182" s="42">
        <v>14</v>
      </c>
      <c r="W182" s="42">
        <v>0</v>
      </c>
      <c r="X182" s="41">
        <v>0.318</v>
      </c>
      <c r="Y182" s="23"/>
      <c r="Z182" s="45">
        <v>221</v>
      </c>
      <c r="AA182" s="42">
        <v>115</v>
      </c>
      <c r="AB182" s="42">
        <v>2</v>
      </c>
      <c r="AC182" s="41">
        <v>0.52036199095022628</v>
      </c>
      <c r="AD182" s="42">
        <f>+S182+1</f>
        <v>5</v>
      </c>
      <c r="AE182" s="22"/>
      <c r="AF182" s="45">
        <v>62</v>
      </c>
      <c r="AG182" s="42">
        <v>37</v>
      </c>
      <c r="AH182" s="42">
        <v>4</v>
      </c>
      <c r="AI182" s="41">
        <v>0.59699999999999998</v>
      </c>
      <c r="AJ182" s="21"/>
      <c r="AK182" s="45">
        <v>283</v>
      </c>
      <c r="AL182" s="42">
        <v>152</v>
      </c>
      <c r="AM182" s="42">
        <v>6</v>
      </c>
      <c r="AN182" s="41">
        <v>0.53710247349823326</v>
      </c>
      <c r="AO182" s="42">
        <v>6</v>
      </c>
      <c r="AP182" s="20"/>
      <c r="AQ182" s="45">
        <v>82</v>
      </c>
      <c r="AR182" s="42">
        <v>57</v>
      </c>
      <c r="AS182" s="42">
        <v>4</v>
      </c>
      <c r="AT182" s="41">
        <v>0.69499999999999995</v>
      </c>
      <c r="AU182" s="19"/>
      <c r="AV182" s="45">
        <v>365</v>
      </c>
      <c r="AW182" s="42">
        <v>209</v>
      </c>
      <c r="AX182" s="42">
        <v>10</v>
      </c>
      <c r="AY182" s="41">
        <v>0.57260273972602738</v>
      </c>
      <c r="AZ182" s="42">
        <v>7</v>
      </c>
      <c r="BA182" s="18"/>
      <c r="BB182" s="45">
        <v>40</v>
      </c>
      <c r="BC182" s="42">
        <v>21</v>
      </c>
      <c r="BD182" s="42">
        <v>0</v>
      </c>
      <c r="BE182" s="41">
        <v>0.52500000000000002</v>
      </c>
      <c r="BF182" s="17"/>
      <c r="BG182" s="45">
        <v>405</v>
      </c>
      <c r="BH182" s="42">
        <v>230</v>
      </c>
      <c r="BI182" s="42">
        <v>10</v>
      </c>
      <c r="BJ182" s="41">
        <v>0.5679012345679012</v>
      </c>
      <c r="BK182" s="42">
        <v>8</v>
      </c>
      <c r="BL182" s="14"/>
      <c r="BM182" s="11">
        <v>58</v>
      </c>
      <c r="BN182" s="12">
        <v>32</v>
      </c>
      <c r="BO182" s="12">
        <v>0</v>
      </c>
      <c r="BP182" s="53">
        <v>0.55172413793103448</v>
      </c>
      <c r="BQ182" s="13"/>
      <c r="BR182" s="11">
        <v>463</v>
      </c>
      <c r="BS182" s="12">
        <v>262</v>
      </c>
      <c r="BT182" s="12">
        <v>10</v>
      </c>
      <c r="BU182" s="53">
        <v>0.56587473002159827</v>
      </c>
      <c r="BV182" s="11">
        <v>9</v>
      </c>
      <c r="BW182" s="32"/>
      <c r="BX182" s="12">
        <v>71</v>
      </c>
      <c r="BY182" s="12">
        <v>35</v>
      </c>
      <c r="BZ182" s="12">
        <v>1</v>
      </c>
      <c r="CA182" s="31">
        <v>0.49295774647887325</v>
      </c>
      <c r="CB182" s="44"/>
      <c r="CC182" s="11">
        <v>534</v>
      </c>
      <c r="CD182" s="12">
        <v>297</v>
      </c>
      <c r="CE182" s="12">
        <v>11</v>
      </c>
      <c r="CF182" s="50">
        <f t="shared" si="20"/>
        <v>0.5561797752808989</v>
      </c>
      <c r="CG182" s="12">
        <v>10</v>
      </c>
      <c r="CH182" s="30">
        <f t="shared" si="14"/>
        <v>534</v>
      </c>
      <c r="CI182" s="30">
        <f t="shared" si="15"/>
        <v>297</v>
      </c>
      <c r="CJ182" s="30">
        <f t="shared" si="16"/>
        <v>11</v>
      </c>
      <c r="CK182" s="6">
        <f t="shared" si="17"/>
        <v>0.5561797752808989</v>
      </c>
      <c r="CL182" s="5" t="str">
        <f t="shared" si="18"/>
        <v>OK</v>
      </c>
    </row>
    <row r="183" spans="1:90" ht="13.8">
      <c r="A183" s="38" t="s">
        <v>512</v>
      </c>
      <c r="B183" s="49" t="s">
        <v>511</v>
      </c>
      <c r="C183" s="38" t="str">
        <f t="shared" si="19"/>
        <v>GUY KELTNER</v>
      </c>
      <c r="D183" s="42"/>
      <c r="E183" s="42"/>
      <c r="F183" s="42"/>
      <c r="G183" s="41"/>
      <c r="H183" s="42"/>
      <c r="I183" s="26"/>
      <c r="J183" s="45"/>
      <c r="K183" s="42"/>
      <c r="L183" s="42"/>
      <c r="M183" s="41"/>
      <c r="N183" s="25"/>
      <c r="O183" s="45"/>
      <c r="P183" s="42"/>
      <c r="Q183" s="42"/>
      <c r="R183" s="41"/>
      <c r="S183" s="42"/>
      <c r="T183" s="24"/>
      <c r="U183" s="45"/>
      <c r="V183" s="42"/>
      <c r="W183" s="42"/>
      <c r="X183" s="41"/>
      <c r="Y183" s="23"/>
      <c r="Z183" s="45"/>
      <c r="AA183" s="42"/>
      <c r="AB183" s="42"/>
      <c r="AC183" s="41"/>
      <c r="AD183" s="42"/>
      <c r="AE183" s="22"/>
      <c r="AF183" s="45"/>
      <c r="AG183" s="42"/>
      <c r="AH183" s="42"/>
      <c r="AI183" s="41"/>
      <c r="AJ183" s="21"/>
      <c r="AK183" s="45"/>
      <c r="AL183" s="42"/>
      <c r="AM183" s="42"/>
      <c r="AN183" s="41"/>
      <c r="AO183" s="42"/>
      <c r="AP183" s="20"/>
      <c r="AQ183" s="45"/>
      <c r="AR183" s="42"/>
      <c r="AS183" s="42"/>
      <c r="AT183" s="41"/>
      <c r="AU183" s="19"/>
      <c r="AV183" s="45"/>
      <c r="AW183" s="42"/>
      <c r="AX183" s="42"/>
      <c r="AY183" s="41"/>
      <c r="AZ183" s="42"/>
      <c r="BA183" s="18"/>
      <c r="BB183" s="45">
        <v>16</v>
      </c>
      <c r="BC183" s="42">
        <v>10</v>
      </c>
      <c r="BD183" s="42">
        <v>0</v>
      </c>
      <c r="BE183" s="41">
        <v>0.625</v>
      </c>
      <c r="BF183" s="17"/>
      <c r="BG183" s="45">
        <v>16</v>
      </c>
      <c r="BH183" s="42">
        <v>10</v>
      </c>
      <c r="BI183" s="42">
        <v>0</v>
      </c>
      <c r="BJ183" s="41">
        <v>0.625</v>
      </c>
      <c r="BK183" s="42">
        <v>2</v>
      </c>
      <c r="BL183" s="14"/>
      <c r="BM183" s="11">
        <v>50</v>
      </c>
      <c r="BN183" s="12">
        <v>27</v>
      </c>
      <c r="BO183" s="12">
        <v>1</v>
      </c>
      <c r="BP183" s="53">
        <v>0.54</v>
      </c>
      <c r="BQ183" s="13"/>
      <c r="BR183" s="11">
        <v>66</v>
      </c>
      <c r="BS183" s="12">
        <v>37</v>
      </c>
      <c r="BT183" s="12">
        <v>1</v>
      </c>
      <c r="BU183" s="53">
        <v>0.56060606060606055</v>
      </c>
      <c r="BV183" s="11">
        <v>3</v>
      </c>
      <c r="BW183" s="32"/>
      <c r="BX183" s="12"/>
      <c r="BY183" s="12"/>
      <c r="BZ183" s="12"/>
      <c r="CA183" s="31"/>
      <c r="CB183" s="9"/>
      <c r="CC183" s="11">
        <v>66</v>
      </c>
      <c r="CD183" s="12">
        <v>37</v>
      </c>
      <c r="CE183" s="12">
        <v>1</v>
      </c>
      <c r="CF183" s="50">
        <f t="shared" si="20"/>
        <v>0.56060606060606055</v>
      </c>
      <c r="CG183" s="12">
        <v>3</v>
      </c>
      <c r="CH183" s="30">
        <f t="shared" si="14"/>
        <v>66</v>
      </c>
      <c r="CI183" s="30">
        <f t="shared" si="15"/>
        <v>37</v>
      </c>
      <c r="CJ183" s="30">
        <f t="shared" si="16"/>
        <v>1</v>
      </c>
      <c r="CK183" s="6">
        <f t="shared" si="17"/>
        <v>0.56060606060606055</v>
      </c>
      <c r="CL183" s="5" t="str">
        <f t="shared" si="18"/>
        <v>OK</v>
      </c>
    </row>
    <row r="184" spans="1:90" ht="13.8">
      <c r="A184" s="38" t="s">
        <v>436</v>
      </c>
      <c r="B184" s="29" t="s">
        <v>510</v>
      </c>
      <c r="C184" s="38" t="str">
        <f t="shared" si="19"/>
        <v>DAN KIMBERLAND</v>
      </c>
      <c r="D184" s="42"/>
      <c r="E184" s="42"/>
      <c r="F184" s="42"/>
      <c r="G184" s="41"/>
      <c r="H184" s="42"/>
      <c r="I184" s="26"/>
      <c r="J184" s="45"/>
      <c r="K184" s="42"/>
      <c r="L184" s="42"/>
      <c r="M184" s="41"/>
      <c r="N184" s="25"/>
      <c r="O184" s="45"/>
      <c r="P184" s="42"/>
      <c r="Q184" s="42"/>
      <c r="R184" s="41"/>
      <c r="S184" s="42"/>
      <c r="T184" s="24"/>
      <c r="U184" s="45"/>
      <c r="V184" s="42"/>
      <c r="W184" s="42"/>
      <c r="X184" s="41"/>
      <c r="Y184" s="23"/>
      <c r="Z184" s="45"/>
      <c r="AA184" s="42"/>
      <c r="AB184" s="42"/>
      <c r="AC184" s="41"/>
      <c r="AD184" s="42">
        <f>+S184+1</f>
        <v>1</v>
      </c>
      <c r="AE184" s="22"/>
      <c r="AF184" s="45">
        <v>36</v>
      </c>
      <c r="AG184" s="42">
        <v>8</v>
      </c>
      <c r="AH184" s="42">
        <v>1</v>
      </c>
      <c r="AI184" s="41">
        <v>0.222</v>
      </c>
      <c r="AJ184" s="21"/>
      <c r="AK184" s="45">
        <v>36</v>
      </c>
      <c r="AL184" s="42">
        <v>8</v>
      </c>
      <c r="AM184" s="42">
        <v>1</v>
      </c>
      <c r="AN184" s="41">
        <v>0.22222222222222221</v>
      </c>
      <c r="AO184" s="42">
        <v>1</v>
      </c>
      <c r="AP184" s="20"/>
      <c r="AQ184" s="45"/>
      <c r="AR184" s="42"/>
      <c r="AS184" s="42"/>
      <c r="AT184" s="41"/>
      <c r="AU184" s="19"/>
      <c r="AV184" s="45">
        <v>36</v>
      </c>
      <c r="AW184" s="42">
        <v>8</v>
      </c>
      <c r="AX184" s="42">
        <v>1</v>
      </c>
      <c r="AY184" s="41">
        <v>0.22222222222222221</v>
      </c>
      <c r="AZ184" s="42">
        <v>1</v>
      </c>
      <c r="BA184" s="18"/>
      <c r="BB184" s="45"/>
      <c r="BC184" s="42"/>
      <c r="BD184" s="42"/>
      <c r="BE184" s="41"/>
      <c r="BF184" s="17"/>
      <c r="BG184" s="45">
        <v>36</v>
      </c>
      <c r="BH184" s="42">
        <v>8</v>
      </c>
      <c r="BI184" s="42">
        <v>1</v>
      </c>
      <c r="BJ184" s="41">
        <v>0.22222222222222221</v>
      </c>
      <c r="BK184" s="42">
        <v>1</v>
      </c>
      <c r="BL184" s="14"/>
      <c r="BM184" s="11"/>
      <c r="BN184" s="12"/>
      <c r="BO184" s="12"/>
      <c r="BP184" s="48"/>
      <c r="BQ184" s="13"/>
      <c r="BR184" s="45">
        <v>36</v>
      </c>
      <c r="BS184" s="42">
        <v>8</v>
      </c>
      <c r="BT184" s="42">
        <v>1</v>
      </c>
      <c r="BU184" s="34">
        <v>0.22222222222222221</v>
      </c>
      <c r="BV184" s="42">
        <v>1</v>
      </c>
      <c r="BW184" s="32"/>
      <c r="BX184" s="12"/>
      <c r="BY184" s="12"/>
      <c r="BZ184" s="12"/>
      <c r="CA184" s="31"/>
      <c r="CB184" s="9"/>
      <c r="CC184" s="11">
        <v>36</v>
      </c>
      <c r="CD184" s="12">
        <v>8</v>
      </c>
      <c r="CE184" s="12">
        <v>1</v>
      </c>
      <c r="CF184" s="50">
        <f t="shared" si="20"/>
        <v>0.22222222222222221</v>
      </c>
      <c r="CG184" s="12">
        <v>1</v>
      </c>
      <c r="CH184" s="30">
        <f t="shared" si="14"/>
        <v>36</v>
      </c>
      <c r="CI184" s="30">
        <f t="shared" si="15"/>
        <v>8</v>
      </c>
      <c r="CJ184" s="30">
        <f t="shared" si="16"/>
        <v>1</v>
      </c>
      <c r="CK184" s="6">
        <f t="shared" si="17"/>
        <v>0.22222222222222221</v>
      </c>
      <c r="CL184" s="5" t="str">
        <f t="shared" si="18"/>
        <v>OK</v>
      </c>
    </row>
    <row r="185" spans="1:90" ht="13.8">
      <c r="A185" s="38" t="s">
        <v>287</v>
      </c>
      <c r="B185" s="54" t="s">
        <v>509</v>
      </c>
      <c r="C185" s="38" t="str">
        <f t="shared" si="19"/>
        <v>CHARLIE KING</v>
      </c>
      <c r="D185" s="45">
        <v>469</v>
      </c>
      <c r="E185" s="42">
        <v>222</v>
      </c>
      <c r="F185" s="42">
        <v>3</v>
      </c>
      <c r="G185" s="41">
        <v>0.47334754797441364</v>
      </c>
      <c r="H185" s="42"/>
      <c r="I185" s="26"/>
      <c r="J185" s="45">
        <v>72</v>
      </c>
      <c r="K185" s="42">
        <v>38</v>
      </c>
      <c r="L185" s="42">
        <v>0</v>
      </c>
      <c r="M185" s="41">
        <v>0.52800000000000002</v>
      </c>
      <c r="N185" s="25"/>
      <c r="O185" s="45">
        <v>541</v>
      </c>
      <c r="P185" s="42">
        <v>260</v>
      </c>
      <c r="Q185" s="42">
        <v>3</v>
      </c>
      <c r="R185" s="41">
        <v>0.48059149722735672</v>
      </c>
      <c r="S185" s="42"/>
      <c r="T185" s="24"/>
      <c r="U185" s="45"/>
      <c r="V185" s="42"/>
      <c r="W185" s="42"/>
      <c r="X185" s="41"/>
      <c r="Y185" s="23"/>
      <c r="Z185" s="45"/>
      <c r="AA185" s="42"/>
      <c r="AB185" s="42"/>
      <c r="AC185" s="41"/>
      <c r="AD185" s="42" t="s">
        <v>280</v>
      </c>
      <c r="AE185" s="22"/>
      <c r="AF185" s="45"/>
      <c r="AG185" s="42"/>
      <c r="AH185" s="42"/>
      <c r="AI185" s="41"/>
      <c r="AJ185" s="21"/>
      <c r="AK185" s="45"/>
      <c r="AL185" s="42"/>
      <c r="AM185" s="42"/>
      <c r="AN185" s="41"/>
      <c r="AO185" s="42"/>
      <c r="AP185" s="20"/>
      <c r="AQ185" s="45">
        <v>40</v>
      </c>
      <c r="AR185" s="42">
        <v>21</v>
      </c>
      <c r="AS185" s="42">
        <v>0</v>
      </c>
      <c r="AT185" s="41">
        <v>0.52500000000000002</v>
      </c>
      <c r="AU185" s="19"/>
      <c r="AV185" s="45">
        <v>581</v>
      </c>
      <c r="AW185" s="42">
        <v>281</v>
      </c>
      <c r="AX185" s="42">
        <v>3</v>
      </c>
      <c r="AY185" s="41">
        <v>0.48364888123924271</v>
      </c>
      <c r="AZ185" s="42">
        <v>7</v>
      </c>
      <c r="BA185" s="18"/>
      <c r="BB185" s="45">
        <v>55</v>
      </c>
      <c r="BC185" s="42">
        <v>29</v>
      </c>
      <c r="BD185" s="42">
        <v>0</v>
      </c>
      <c r="BE185" s="41">
        <v>0.52727272727272723</v>
      </c>
      <c r="BF185" s="17"/>
      <c r="BG185" s="45">
        <v>636</v>
      </c>
      <c r="BH185" s="42">
        <v>310</v>
      </c>
      <c r="BI185" s="42">
        <v>3</v>
      </c>
      <c r="BJ185" s="41">
        <v>0.48742138364779874</v>
      </c>
      <c r="BK185" s="42">
        <v>8</v>
      </c>
      <c r="BL185" s="14"/>
      <c r="BM185" s="11"/>
      <c r="BN185" s="12"/>
      <c r="BO185" s="12"/>
      <c r="BP185" s="48"/>
      <c r="BQ185" s="13"/>
      <c r="BR185" s="45">
        <v>636</v>
      </c>
      <c r="BS185" s="42">
        <v>310</v>
      </c>
      <c r="BT185" s="42">
        <v>3</v>
      </c>
      <c r="BU185" s="41">
        <v>0.48742138364779874</v>
      </c>
      <c r="BV185" s="42">
        <v>8</v>
      </c>
      <c r="BW185" s="32"/>
      <c r="BX185" s="12"/>
      <c r="BY185" s="12"/>
      <c r="BZ185" s="12"/>
      <c r="CA185" s="31"/>
      <c r="CB185" s="9"/>
      <c r="CC185" s="11">
        <v>636</v>
      </c>
      <c r="CD185" s="12">
        <v>310</v>
      </c>
      <c r="CE185" s="12">
        <v>3</v>
      </c>
      <c r="CF185" s="50">
        <f t="shared" si="20"/>
        <v>0.48742138364779874</v>
      </c>
      <c r="CG185" s="12">
        <v>8</v>
      </c>
      <c r="CH185" s="30">
        <f t="shared" si="14"/>
        <v>636</v>
      </c>
      <c r="CI185" s="30">
        <f t="shared" si="15"/>
        <v>310</v>
      </c>
      <c r="CJ185" s="30">
        <f t="shared" si="16"/>
        <v>3</v>
      </c>
      <c r="CK185" s="6">
        <f t="shared" si="17"/>
        <v>0.48742138364779874</v>
      </c>
      <c r="CL185" s="5" t="str">
        <f t="shared" si="18"/>
        <v>OK</v>
      </c>
    </row>
    <row r="186" spans="1:90" ht="13.8">
      <c r="A186" s="38" t="s">
        <v>348</v>
      </c>
      <c r="B186" s="39" t="s">
        <v>509</v>
      </c>
      <c r="C186" s="38" t="str">
        <f t="shared" si="19"/>
        <v>TOM KING</v>
      </c>
      <c r="D186" s="42">
        <v>165</v>
      </c>
      <c r="E186" s="42">
        <v>81</v>
      </c>
      <c r="F186" s="42">
        <v>1</v>
      </c>
      <c r="G186" s="41">
        <v>0.49090909090909091</v>
      </c>
      <c r="H186" s="42">
        <v>3</v>
      </c>
      <c r="I186" s="26"/>
      <c r="J186" s="45">
        <v>70</v>
      </c>
      <c r="K186" s="42">
        <v>30</v>
      </c>
      <c r="L186" s="42">
        <v>1</v>
      </c>
      <c r="M186" s="41">
        <v>0.42899999999999999</v>
      </c>
      <c r="N186" s="25"/>
      <c r="O186" s="45">
        <v>235</v>
      </c>
      <c r="P186" s="42">
        <v>111</v>
      </c>
      <c r="Q186" s="42">
        <v>2</v>
      </c>
      <c r="R186" s="41">
        <v>0.47234042553191491</v>
      </c>
      <c r="S186" s="42">
        <v>4</v>
      </c>
      <c r="T186" s="24"/>
      <c r="U186" s="45">
        <v>57</v>
      </c>
      <c r="V186" s="42">
        <v>26</v>
      </c>
      <c r="W186" s="42">
        <v>2</v>
      </c>
      <c r="X186" s="41">
        <v>0.45600000000000002</v>
      </c>
      <c r="Y186" s="23"/>
      <c r="Z186" s="45">
        <v>292</v>
      </c>
      <c r="AA186" s="42">
        <v>137</v>
      </c>
      <c r="AB186" s="42">
        <v>4</v>
      </c>
      <c r="AC186" s="41">
        <v>0.46917808219178081</v>
      </c>
      <c r="AD186" s="42">
        <f>+S186+1</f>
        <v>5</v>
      </c>
      <c r="AE186" s="22"/>
      <c r="AF186" s="45">
        <v>64</v>
      </c>
      <c r="AG186" s="42">
        <v>28</v>
      </c>
      <c r="AH186" s="42">
        <v>1</v>
      </c>
      <c r="AI186" s="41">
        <v>0.438</v>
      </c>
      <c r="AJ186" s="21"/>
      <c r="AK186" s="45">
        <v>356</v>
      </c>
      <c r="AL186" s="42">
        <v>165</v>
      </c>
      <c r="AM186" s="42">
        <v>5</v>
      </c>
      <c r="AN186" s="41">
        <v>0.46348314606741575</v>
      </c>
      <c r="AO186" s="42">
        <v>6</v>
      </c>
      <c r="AP186" s="20"/>
      <c r="AQ186" s="45">
        <v>75</v>
      </c>
      <c r="AR186" s="42">
        <v>38</v>
      </c>
      <c r="AS186" s="42">
        <v>0</v>
      </c>
      <c r="AT186" s="41">
        <v>0.50700000000000001</v>
      </c>
      <c r="AU186" s="19"/>
      <c r="AV186" s="45">
        <v>431</v>
      </c>
      <c r="AW186" s="42">
        <v>203</v>
      </c>
      <c r="AX186" s="42">
        <v>5</v>
      </c>
      <c r="AY186" s="41">
        <v>0.47099767981438517</v>
      </c>
      <c r="AZ186" s="42">
        <v>7</v>
      </c>
      <c r="BA186" s="18"/>
      <c r="BB186" s="45"/>
      <c r="BC186" s="42"/>
      <c r="BD186" s="42"/>
      <c r="BE186" s="41"/>
      <c r="BF186" s="17"/>
      <c r="BG186" s="45">
        <v>431</v>
      </c>
      <c r="BH186" s="42">
        <v>203</v>
      </c>
      <c r="BI186" s="42">
        <v>5</v>
      </c>
      <c r="BJ186" s="41">
        <v>0.47099767981438517</v>
      </c>
      <c r="BK186" s="42">
        <v>7</v>
      </c>
      <c r="BL186" s="14"/>
      <c r="BM186" s="11"/>
      <c r="BN186" s="12"/>
      <c r="BO186" s="12"/>
      <c r="BQ186" s="13"/>
      <c r="BR186" s="45">
        <v>431</v>
      </c>
      <c r="BS186" s="42">
        <v>203</v>
      </c>
      <c r="BT186" s="42">
        <v>5</v>
      </c>
      <c r="BU186" s="41">
        <v>0.47099767981438517</v>
      </c>
      <c r="BV186" s="42">
        <v>7</v>
      </c>
      <c r="BW186" s="32"/>
      <c r="BX186" s="12"/>
      <c r="BY186" s="12"/>
      <c r="BZ186" s="12"/>
      <c r="CA186" s="31"/>
      <c r="CB186" s="9"/>
      <c r="CC186" s="11">
        <v>431</v>
      </c>
      <c r="CD186" s="12">
        <v>203</v>
      </c>
      <c r="CE186" s="12">
        <v>5</v>
      </c>
      <c r="CF186" s="50">
        <f t="shared" si="20"/>
        <v>0.47099767981438517</v>
      </c>
      <c r="CG186" s="12">
        <v>7</v>
      </c>
      <c r="CH186" s="30">
        <f t="shared" si="14"/>
        <v>431</v>
      </c>
      <c r="CI186" s="30">
        <f t="shared" si="15"/>
        <v>203</v>
      </c>
      <c r="CJ186" s="30">
        <f t="shared" si="16"/>
        <v>5</v>
      </c>
      <c r="CK186" s="6">
        <f t="shared" si="17"/>
        <v>0.47099767981438517</v>
      </c>
      <c r="CL186" s="5" t="str">
        <f t="shared" si="18"/>
        <v>OK</v>
      </c>
    </row>
    <row r="187" spans="1:90" ht="13.8">
      <c r="A187" s="38" t="s">
        <v>508</v>
      </c>
      <c r="B187" s="29" t="s">
        <v>507</v>
      </c>
      <c r="C187" s="38" t="str">
        <f t="shared" si="19"/>
        <v>HEATH KINNEY</v>
      </c>
      <c r="D187" s="42"/>
      <c r="E187" s="42"/>
      <c r="F187" s="42"/>
      <c r="G187" s="41"/>
      <c r="H187" s="42"/>
      <c r="I187" s="26"/>
      <c r="J187" s="45"/>
      <c r="K187" s="42"/>
      <c r="L187" s="42"/>
      <c r="M187" s="41"/>
      <c r="N187" s="25"/>
      <c r="O187" s="45"/>
      <c r="P187" s="42"/>
      <c r="Q187" s="42"/>
      <c r="R187" s="41"/>
      <c r="S187" s="42"/>
      <c r="T187" s="24"/>
      <c r="U187" s="45"/>
      <c r="V187" s="42"/>
      <c r="W187" s="42"/>
      <c r="X187" s="41"/>
      <c r="Y187" s="23"/>
      <c r="Z187" s="45"/>
      <c r="AA187" s="42"/>
      <c r="AB187" s="42"/>
      <c r="AC187" s="41"/>
      <c r="AD187" s="42"/>
      <c r="AE187" s="22"/>
      <c r="AF187" s="45"/>
      <c r="AG187" s="42"/>
      <c r="AH187" s="42"/>
      <c r="AI187" s="41"/>
      <c r="AJ187" s="21"/>
      <c r="AK187" s="45"/>
      <c r="AL187" s="42"/>
      <c r="AM187" s="42"/>
      <c r="AN187" s="41"/>
      <c r="AO187" s="42"/>
      <c r="AP187" s="20"/>
      <c r="AQ187" s="45"/>
      <c r="AR187" s="42"/>
      <c r="AS187" s="42"/>
      <c r="AT187" s="41"/>
      <c r="AU187" s="19"/>
      <c r="AV187" s="45"/>
      <c r="AW187" s="42"/>
      <c r="AX187" s="42"/>
      <c r="AY187" s="41"/>
      <c r="AZ187" s="42"/>
      <c r="BA187" s="18"/>
      <c r="BB187" s="45">
        <v>49</v>
      </c>
      <c r="BC187" s="42">
        <v>30</v>
      </c>
      <c r="BD187" s="42">
        <v>0</v>
      </c>
      <c r="BE187" s="41">
        <v>0.61224489795918369</v>
      </c>
      <c r="BF187" s="17"/>
      <c r="BG187" s="45">
        <v>49</v>
      </c>
      <c r="BH187" s="42">
        <v>30</v>
      </c>
      <c r="BI187" s="42">
        <v>0</v>
      </c>
      <c r="BJ187" s="41">
        <v>0.61224489795918369</v>
      </c>
      <c r="BK187" s="42">
        <v>1</v>
      </c>
      <c r="BL187" s="14"/>
      <c r="BM187" s="11">
        <v>74</v>
      </c>
      <c r="BN187" s="12">
        <v>49</v>
      </c>
      <c r="BO187" s="12">
        <v>1</v>
      </c>
      <c r="BP187" s="53">
        <v>0.66216216216216217</v>
      </c>
      <c r="BQ187" s="13"/>
      <c r="BR187" s="11">
        <v>123</v>
      </c>
      <c r="BS187" s="12">
        <v>79</v>
      </c>
      <c r="BT187" s="12">
        <v>1</v>
      </c>
      <c r="BU187" s="53">
        <v>0.64227642276422769</v>
      </c>
      <c r="BV187" s="11">
        <v>2</v>
      </c>
      <c r="BW187" s="32"/>
      <c r="BX187" s="12">
        <v>68</v>
      </c>
      <c r="BY187" s="12">
        <v>42</v>
      </c>
      <c r="BZ187" s="12">
        <v>5</v>
      </c>
      <c r="CA187" s="31">
        <v>0.61764705882352944</v>
      </c>
      <c r="CB187" s="44"/>
      <c r="CC187" s="11">
        <v>191</v>
      </c>
      <c r="CD187" s="12">
        <v>121</v>
      </c>
      <c r="CE187" s="12">
        <v>6</v>
      </c>
      <c r="CF187" s="50">
        <f t="shared" si="20"/>
        <v>0.63350785340314131</v>
      </c>
      <c r="CG187" s="12">
        <v>3</v>
      </c>
      <c r="CH187" s="30">
        <f t="shared" si="14"/>
        <v>191</v>
      </c>
      <c r="CI187" s="30">
        <f t="shared" si="15"/>
        <v>121</v>
      </c>
      <c r="CJ187" s="30">
        <f t="shared" si="16"/>
        <v>6</v>
      </c>
      <c r="CK187" s="6">
        <f t="shared" si="17"/>
        <v>0.63350785340314131</v>
      </c>
      <c r="CL187" s="5" t="str">
        <f t="shared" si="18"/>
        <v>OK</v>
      </c>
    </row>
    <row r="188" spans="1:90" ht="13.8">
      <c r="A188" s="38" t="s">
        <v>349</v>
      </c>
      <c r="B188" s="29" t="s">
        <v>507</v>
      </c>
      <c r="C188" s="38" t="str">
        <f t="shared" si="19"/>
        <v>MIKE KINNEY</v>
      </c>
      <c r="D188" s="42"/>
      <c r="E188" s="42"/>
      <c r="F188" s="42"/>
      <c r="G188" s="41"/>
      <c r="H188" s="42"/>
      <c r="I188" s="26"/>
      <c r="J188" s="45"/>
      <c r="K188" s="42"/>
      <c r="L188" s="42"/>
      <c r="M188" s="41"/>
      <c r="N188" s="25"/>
      <c r="O188" s="45"/>
      <c r="P188" s="42"/>
      <c r="Q188" s="42"/>
      <c r="R188" s="41"/>
      <c r="S188" s="42"/>
      <c r="T188" s="24"/>
      <c r="U188" s="45"/>
      <c r="V188" s="42"/>
      <c r="W188" s="42"/>
      <c r="X188" s="41"/>
      <c r="Y188" s="23"/>
      <c r="Z188" s="45"/>
      <c r="AA188" s="42"/>
      <c r="AB188" s="42"/>
      <c r="AC188" s="41"/>
      <c r="AD188" s="42"/>
      <c r="AE188" s="22"/>
      <c r="AF188" s="45"/>
      <c r="AG188" s="42"/>
      <c r="AH188" s="42"/>
      <c r="AI188" s="41"/>
      <c r="AJ188" s="21"/>
      <c r="AK188" s="45"/>
      <c r="AL188" s="42"/>
      <c r="AM188" s="42"/>
      <c r="AN188" s="41"/>
      <c r="AO188" s="42"/>
      <c r="AP188" s="20"/>
      <c r="AQ188" s="45"/>
      <c r="AR188" s="42"/>
      <c r="AS188" s="42"/>
      <c r="AT188" s="41"/>
      <c r="AU188" s="19"/>
      <c r="AV188" s="45"/>
      <c r="AW188" s="42"/>
      <c r="AX188" s="42"/>
      <c r="AY188" s="41"/>
      <c r="AZ188" s="42"/>
      <c r="BA188" s="18"/>
      <c r="BB188" s="45">
        <v>11</v>
      </c>
      <c r="BC188" s="42">
        <v>3</v>
      </c>
      <c r="BD188" s="42">
        <v>0</v>
      </c>
      <c r="BE188" s="41">
        <v>0.27300000000000002</v>
      </c>
      <c r="BF188" s="17"/>
      <c r="BG188" s="45">
        <v>11</v>
      </c>
      <c r="BH188" s="42">
        <v>3</v>
      </c>
      <c r="BI188" s="42">
        <v>0</v>
      </c>
      <c r="BJ188" s="41">
        <v>0.27300000000000002</v>
      </c>
      <c r="BK188" s="42">
        <v>1</v>
      </c>
      <c r="BL188" s="14"/>
      <c r="BM188" s="11">
        <v>34</v>
      </c>
      <c r="BN188" s="12">
        <v>10</v>
      </c>
      <c r="BO188" s="12">
        <v>0</v>
      </c>
      <c r="BP188" s="53">
        <v>0.29411764705882354</v>
      </c>
      <c r="BQ188" s="13"/>
      <c r="BR188" s="11">
        <v>45</v>
      </c>
      <c r="BS188" s="12">
        <v>13</v>
      </c>
      <c r="BT188" s="12">
        <v>0</v>
      </c>
      <c r="BU188" s="53">
        <v>0.28888888888888886</v>
      </c>
      <c r="BV188" s="11">
        <v>2</v>
      </c>
      <c r="BW188" s="32"/>
      <c r="BX188" s="12"/>
      <c r="BY188" s="12"/>
      <c r="BZ188" s="12"/>
      <c r="CA188" s="31"/>
      <c r="CB188" s="9"/>
      <c r="CC188" s="11">
        <v>45</v>
      </c>
      <c r="CD188" s="12">
        <v>13</v>
      </c>
      <c r="CE188" s="12">
        <v>0</v>
      </c>
      <c r="CF188" s="50">
        <f t="shared" si="20"/>
        <v>0.28888888888888886</v>
      </c>
      <c r="CG188" s="12">
        <v>2</v>
      </c>
      <c r="CH188" s="30">
        <f t="shared" si="14"/>
        <v>45</v>
      </c>
      <c r="CI188" s="30">
        <f t="shared" si="15"/>
        <v>13</v>
      </c>
      <c r="CJ188" s="30">
        <f t="shared" si="16"/>
        <v>0</v>
      </c>
      <c r="CK188" s="6">
        <f t="shared" si="17"/>
        <v>0.28888888888888886</v>
      </c>
      <c r="CL188" s="5" t="str">
        <f t="shared" si="18"/>
        <v>OK</v>
      </c>
    </row>
    <row r="189" spans="1:90" ht="13.8">
      <c r="A189" s="38" t="s">
        <v>290</v>
      </c>
      <c r="B189" s="29" t="s">
        <v>505</v>
      </c>
      <c r="C189" s="38" t="str">
        <f t="shared" si="19"/>
        <v>BILL KIRK</v>
      </c>
      <c r="D189" s="11">
        <v>1063</v>
      </c>
      <c r="E189" s="12">
        <v>505</v>
      </c>
      <c r="F189" s="12">
        <v>16</v>
      </c>
      <c r="G189" s="50">
        <f>E189/D189</f>
        <v>0.47507055503292567</v>
      </c>
      <c r="H189" s="12">
        <v>18</v>
      </c>
      <c r="I189" s="26"/>
      <c r="J189" s="45"/>
      <c r="K189" s="42"/>
      <c r="L189" s="42"/>
      <c r="M189" s="41"/>
      <c r="N189" s="25"/>
      <c r="O189" s="45"/>
      <c r="P189" s="42"/>
      <c r="Q189" s="42"/>
      <c r="R189" s="41"/>
      <c r="S189" s="42"/>
      <c r="T189" s="24"/>
      <c r="U189" s="45"/>
      <c r="V189" s="42"/>
      <c r="W189" s="42"/>
      <c r="X189" s="41"/>
      <c r="Y189" s="23"/>
      <c r="Z189" s="45"/>
      <c r="AA189" s="42"/>
      <c r="AB189" s="42"/>
      <c r="AC189" s="41"/>
      <c r="AD189" s="42"/>
      <c r="AE189" s="22"/>
      <c r="AF189" s="45"/>
      <c r="AG189" s="42"/>
      <c r="AH189" s="42"/>
      <c r="AI189" s="41"/>
      <c r="AJ189" s="21"/>
      <c r="AK189" s="45"/>
      <c r="AL189" s="42"/>
      <c r="AM189" s="42"/>
      <c r="AN189" s="41"/>
      <c r="AO189" s="42"/>
      <c r="AP189" s="20"/>
      <c r="AQ189" s="45"/>
      <c r="AR189" s="42"/>
      <c r="AS189" s="42"/>
      <c r="AT189" s="41"/>
      <c r="AU189" s="19"/>
      <c r="AV189" s="45">
        <v>1063</v>
      </c>
      <c r="AW189" s="42">
        <v>505</v>
      </c>
      <c r="AX189" s="42">
        <v>0</v>
      </c>
      <c r="AY189" s="41">
        <v>0.47507055503292567</v>
      </c>
      <c r="AZ189" s="42">
        <v>18</v>
      </c>
      <c r="BA189" s="18"/>
      <c r="BB189" s="45"/>
      <c r="BC189" s="42"/>
      <c r="BD189" s="42"/>
      <c r="BE189" s="41"/>
      <c r="BF189" s="17"/>
      <c r="BG189" s="45">
        <v>1063</v>
      </c>
      <c r="BH189" s="42">
        <v>505</v>
      </c>
      <c r="BI189" s="42">
        <v>16</v>
      </c>
      <c r="BJ189" s="41">
        <v>0.47499999999999998</v>
      </c>
      <c r="BK189" s="42">
        <v>18</v>
      </c>
      <c r="BL189" s="14"/>
      <c r="BM189" s="11"/>
      <c r="BN189" s="12"/>
      <c r="BO189" s="12"/>
      <c r="BP189" s="46"/>
      <c r="BQ189" s="13"/>
      <c r="BR189" s="45">
        <v>1063</v>
      </c>
      <c r="BS189" s="42">
        <v>505</v>
      </c>
      <c r="BT189" s="42">
        <v>16</v>
      </c>
      <c r="BU189" s="34">
        <v>0.47499999999999998</v>
      </c>
      <c r="BV189" s="42">
        <v>18</v>
      </c>
      <c r="BW189" s="32"/>
      <c r="BX189" s="12"/>
      <c r="BY189" s="12"/>
      <c r="BZ189" s="12"/>
      <c r="CA189" s="31"/>
      <c r="CB189" s="9"/>
      <c r="CC189" s="11">
        <v>1063</v>
      </c>
      <c r="CD189" s="12">
        <v>505</v>
      </c>
      <c r="CE189" s="12">
        <v>16</v>
      </c>
      <c r="CF189" s="50">
        <f t="shared" si="20"/>
        <v>0.47507055503292567</v>
      </c>
      <c r="CG189" s="12">
        <v>18</v>
      </c>
      <c r="CH189" s="30">
        <f t="shared" si="14"/>
        <v>1063</v>
      </c>
      <c r="CI189" s="30">
        <f t="shared" si="15"/>
        <v>505</v>
      </c>
      <c r="CJ189" s="30">
        <f t="shared" si="16"/>
        <v>16</v>
      </c>
      <c r="CK189" s="6">
        <f t="shared" si="17"/>
        <v>0.47507055503292567</v>
      </c>
      <c r="CL189" s="5" t="str">
        <f t="shared" si="18"/>
        <v>OK</v>
      </c>
    </row>
    <row r="190" spans="1:90" ht="13.8">
      <c r="A190" s="38" t="s">
        <v>296</v>
      </c>
      <c r="B190" s="29" t="s">
        <v>505</v>
      </c>
      <c r="C190" s="38" t="str">
        <f t="shared" si="19"/>
        <v>BOB KIRK</v>
      </c>
      <c r="D190" s="11">
        <v>1068</v>
      </c>
      <c r="E190" s="12">
        <v>533</v>
      </c>
      <c r="F190" s="12">
        <v>5</v>
      </c>
      <c r="G190" s="50">
        <f>E190/D190</f>
        <v>0.49906367041198502</v>
      </c>
      <c r="H190" s="12">
        <v>19</v>
      </c>
      <c r="I190" s="26"/>
      <c r="J190" s="45"/>
      <c r="K190" s="42"/>
      <c r="L190" s="42"/>
      <c r="M190" s="41"/>
      <c r="N190" s="25"/>
      <c r="O190" s="45"/>
      <c r="P190" s="42"/>
      <c r="Q190" s="42"/>
      <c r="R190" s="41"/>
      <c r="S190" s="42"/>
      <c r="T190" s="24"/>
      <c r="U190" s="45"/>
      <c r="V190" s="42"/>
      <c r="W190" s="42"/>
      <c r="X190" s="41"/>
      <c r="Y190" s="23"/>
      <c r="Z190" s="45"/>
      <c r="AA190" s="42"/>
      <c r="AB190" s="42"/>
      <c r="AC190" s="41"/>
      <c r="AD190" s="42"/>
      <c r="AE190" s="22"/>
      <c r="AF190" s="45"/>
      <c r="AG190" s="42"/>
      <c r="AH190" s="42"/>
      <c r="AI190" s="41"/>
      <c r="AJ190" s="21"/>
      <c r="AK190" s="45"/>
      <c r="AL190" s="42"/>
      <c r="AM190" s="42"/>
      <c r="AN190" s="41"/>
      <c r="AO190" s="42"/>
      <c r="AP190" s="20"/>
      <c r="AQ190" s="45"/>
      <c r="AR190" s="42"/>
      <c r="AS190" s="42"/>
      <c r="AT190" s="41"/>
      <c r="AU190" s="19"/>
      <c r="AV190" s="45">
        <v>1068</v>
      </c>
      <c r="AW190" s="42">
        <v>533</v>
      </c>
      <c r="AX190" s="42">
        <v>0</v>
      </c>
      <c r="AY190" s="41">
        <v>0.49906367041198502</v>
      </c>
      <c r="AZ190" s="42">
        <v>19</v>
      </c>
      <c r="BA190" s="18"/>
      <c r="BB190" s="45"/>
      <c r="BC190" s="42"/>
      <c r="BD190" s="42"/>
      <c r="BE190" s="41"/>
      <c r="BF190" s="17"/>
      <c r="BG190" s="45">
        <v>1068</v>
      </c>
      <c r="BH190" s="42">
        <v>533</v>
      </c>
      <c r="BI190" s="42">
        <v>5</v>
      </c>
      <c r="BJ190" s="41">
        <v>0.499</v>
      </c>
      <c r="BK190" s="42">
        <v>19</v>
      </c>
      <c r="BL190" s="14"/>
      <c r="BM190" s="11"/>
      <c r="BN190" s="12"/>
      <c r="BO190" s="12"/>
      <c r="BP190" s="48"/>
      <c r="BQ190" s="13"/>
      <c r="BR190" s="45">
        <v>1068</v>
      </c>
      <c r="BS190" s="42">
        <v>533</v>
      </c>
      <c r="BT190" s="42">
        <v>5</v>
      </c>
      <c r="BU190" s="41">
        <v>0.499</v>
      </c>
      <c r="BV190" s="42">
        <v>19</v>
      </c>
      <c r="BW190" s="32"/>
      <c r="BX190" s="12"/>
      <c r="BY190" s="12"/>
      <c r="BZ190" s="12"/>
      <c r="CA190" s="31"/>
      <c r="CB190" s="9"/>
      <c r="CC190" s="11">
        <v>1068</v>
      </c>
      <c r="CD190" s="12">
        <v>533</v>
      </c>
      <c r="CE190" s="12">
        <v>5</v>
      </c>
      <c r="CF190" s="50">
        <f t="shared" si="20"/>
        <v>0.49906367041198502</v>
      </c>
      <c r="CG190" s="12">
        <v>19</v>
      </c>
      <c r="CH190" s="30">
        <f t="shared" si="14"/>
        <v>1068</v>
      </c>
      <c r="CI190" s="30">
        <f t="shared" si="15"/>
        <v>533</v>
      </c>
      <c r="CJ190" s="30">
        <f t="shared" si="16"/>
        <v>5</v>
      </c>
      <c r="CK190" s="6">
        <f t="shared" si="17"/>
        <v>0.49906367041198502</v>
      </c>
      <c r="CL190" s="5" t="str">
        <f t="shared" si="18"/>
        <v>OK</v>
      </c>
    </row>
    <row r="191" spans="1:90" ht="13.8">
      <c r="A191" s="38" t="s">
        <v>506</v>
      </c>
      <c r="B191" s="29" t="s">
        <v>505</v>
      </c>
      <c r="C191" s="38" t="str">
        <f t="shared" si="19"/>
        <v>DALE KIRK</v>
      </c>
      <c r="D191" s="42"/>
      <c r="E191" s="42"/>
      <c r="F191" s="42"/>
      <c r="G191" s="41"/>
      <c r="H191" s="42"/>
      <c r="I191" s="26"/>
      <c r="J191" s="45"/>
      <c r="K191" s="42"/>
      <c r="L191" s="42"/>
      <c r="M191" s="41"/>
      <c r="N191" s="25"/>
      <c r="O191" s="45"/>
      <c r="P191" s="42"/>
      <c r="Q191" s="42"/>
      <c r="R191" s="41"/>
      <c r="S191" s="42"/>
      <c r="T191" s="24"/>
      <c r="U191" s="45">
        <v>22</v>
      </c>
      <c r="V191" s="42">
        <v>12</v>
      </c>
      <c r="W191" s="42">
        <v>0</v>
      </c>
      <c r="X191" s="41">
        <v>0.54500000000000004</v>
      </c>
      <c r="Y191" s="23"/>
      <c r="Z191" s="45">
        <v>22</v>
      </c>
      <c r="AA191" s="42">
        <v>12</v>
      </c>
      <c r="AB191" s="42">
        <v>0</v>
      </c>
      <c r="AC191" s="41">
        <v>0.54545454545454541</v>
      </c>
      <c r="AD191" s="42">
        <f>+S191+1</f>
        <v>1</v>
      </c>
      <c r="AE191" s="22"/>
      <c r="AF191" s="45">
        <v>63</v>
      </c>
      <c r="AG191" s="42">
        <v>30</v>
      </c>
      <c r="AH191" s="42">
        <v>0</v>
      </c>
      <c r="AI191" s="41">
        <v>0.47599999999999998</v>
      </c>
      <c r="AJ191" s="21"/>
      <c r="AK191" s="45">
        <v>85</v>
      </c>
      <c r="AL191" s="42">
        <v>42</v>
      </c>
      <c r="AM191" s="42">
        <v>0</v>
      </c>
      <c r="AN191" s="41">
        <v>0.49411764705882355</v>
      </c>
      <c r="AO191" s="42">
        <v>2</v>
      </c>
      <c r="AP191" s="20"/>
      <c r="AQ191" s="45">
        <v>70</v>
      </c>
      <c r="AR191" s="42">
        <v>47</v>
      </c>
      <c r="AS191" s="42">
        <v>6</v>
      </c>
      <c r="AT191" s="41">
        <v>0.67100000000000004</v>
      </c>
      <c r="AU191" s="19"/>
      <c r="AV191" s="45">
        <v>155</v>
      </c>
      <c r="AW191" s="42">
        <v>89</v>
      </c>
      <c r="AX191" s="42">
        <v>6</v>
      </c>
      <c r="AY191" s="41">
        <v>0.5741935483870968</v>
      </c>
      <c r="AZ191" s="42">
        <v>3</v>
      </c>
      <c r="BA191" s="18"/>
      <c r="BB191" s="45">
        <v>82</v>
      </c>
      <c r="BC191" s="42">
        <v>47</v>
      </c>
      <c r="BD191" s="42">
        <v>5</v>
      </c>
      <c r="BE191" s="41">
        <v>0.57317073170731703</v>
      </c>
      <c r="BF191" s="17"/>
      <c r="BG191" s="45">
        <v>237</v>
      </c>
      <c r="BH191" s="42">
        <v>136</v>
      </c>
      <c r="BI191" s="42">
        <v>11</v>
      </c>
      <c r="BJ191" s="41">
        <v>0.57383966244725737</v>
      </c>
      <c r="BK191" s="42">
        <v>4</v>
      </c>
      <c r="BL191" s="14"/>
      <c r="BM191" s="11">
        <v>54</v>
      </c>
      <c r="BN191" s="12">
        <v>38</v>
      </c>
      <c r="BO191" s="12">
        <v>0</v>
      </c>
      <c r="BP191" s="53">
        <v>0.70370370370370372</v>
      </c>
      <c r="BQ191" s="13"/>
      <c r="BR191" s="11">
        <v>291</v>
      </c>
      <c r="BS191" s="12">
        <v>174</v>
      </c>
      <c r="BT191" s="12">
        <v>11</v>
      </c>
      <c r="BU191" s="53">
        <v>0.59793814432989689</v>
      </c>
      <c r="BV191" s="11">
        <v>5</v>
      </c>
      <c r="BW191" s="32"/>
      <c r="BX191" s="12">
        <v>66</v>
      </c>
      <c r="BY191" s="12">
        <v>43</v>
      </c>
      <c r="BZ191" s="12">
        <v>1</v>
      </c>
      <c r="CA191" s="31">
        <v>0.65151515151515149</v>
      </c>
      <c r="CB191" s="44"/>
      <c r="CC191" s="11">
        <v>357</v>
      </c>
      <c r="CD191" s="12">
        <v>217</v>
      </c>
      <c r="CE191" s="12">
        <v>12</v>
      </c>
      <c r="CF191" s="50">
        <f t="shared" si="20"/>
        <v>0.60784313725490191</v>
      </c>
      <c r="CG191" s="12">
        <v>6</v>
      </c>
      <c r="CH191" s="30">
        <f t="shared" si="14"/>
        <v>357</v>
      </c>
      <c r="CI191" s="30">
        <f t="shared" si="15"/>
        <v>217</v>
      </c>
      <c r="CJ191" s="30">
        <f t="shared" si="16"/>
        <v>12</v>
      </c>
      <c r="CK191" s="6">
        <f t="shared" si="17"/>
        <v>0.60784313725490191</v>
      </c>
      <c r="CL191" s="5" t="str">
        <f t="shared" si="18"/>
        <v>OK</v>
      </c>
    </row>
    <row r="192" spans="1:90" ht="13.8">
      <c r="A192" s="38" t="s">
        <v>376</v>
      </c>
      <c r="B192" s="29" t="s">
        <v>504</v>
      </c>
      <c r="C192" s="38" t="str">
        <f t="shared" si="19"/>
        <v>DEAN KLOVSKI</v>
      </c>
      <c r="D192" s="42"/>
      <c r="E192" s="42"/>
      <c r="F192" s="42"/>
      <c r="G192" s="41"/>
      <c r="H192" s="42"/>
      <c r="I192" s="26"/>
      <c r="J192" s="45"/>
      <c r="K192" s="42"/>
      <c r="L192" s="42"/>
      <c r="M192" s="41"/>
      <c r="N192" s="25"/>
      <c r="O192" s="45"/>
      <c r="P192" s="42"/>
      <c r="Q192" s="42"/>
      <c r="R192" s="41"/>
      <c r="S192" s="42"/>
      <c r="T192" s="24"/>
      <c r="U192" s="45"/>
      <c r="V192" s="42"/>
      <c r="W192" s="42"/>
      <c r="X192" s="41"/>
      <c r="Y192" s="23"/>
      <c r="Z192" s="45"/>
      <c r="AA192" s="42"/>
      <c r="AB192" s="42"/>
      <c r="AC192" s="41"/>
      <c r="AD192" s="42"/>
      <c r="AE192" s="22"/>
      <c r="AF192" s="45"/>
      <c r="AG192" s="42"/>
      <c r="AH192" s="42"/>
      <c r="AI192" s="41"/>
      <c r="AJ192" s="21"/>
      <c r="AK192" s="45"/>
      <c r="AL192" s="42"/>
      <c r="AM192" s="42"/>
      <c r="AN192" s="41"/>
      <c r="AO192" s="42"/>
      <c r="AP192" s="20"/>
      <c r="AQ192" s="45">
        <v>66</v>
      </c>
      <c r="AR192" s="42">
        <v>40</v>
      </c>
      <c r="AS192" s="42">
        <v>4</v>
      </c>
      <c r="AT192" s="41">
        <v>0.60599999999999998</v>
      </c>
      <c r="AU192" s="19"/>
      <c r="AV192" s="45">
        <v>66</v>
      </c>
      <c r="AW192" s="42">
        <v>40</v>
      </c>
      <c r="AX192" s="42">
        <v>4</v>
      </c>
      <c r="AY192" s="41">
        <v>0.60606060606060608</v>
      </c>
      <c r="AZ192" s="42">
        <v>1</v>
      </c>
      <c r="BA192" s="18"/>
      <c r="BB192" s="45">
        <v>71</v>
      </c>
      <c r="BC192" s="42">
        <v>29</v>
      </c>
      <c r="BD192" s="42">
        <v>4</v>
      </c>
      <c r="BE192" s="41">
        <v>0.40845070422535212</v>
      </c>
      <c r="BF192" s="17"/>
      <c r="BG192" s="45">
        <v>137</v>
      </c>
      <c r="BH192" s="42">
        <v>69</v>
      </c>
      <c r="BI192" s="42">
        <v>8</v>
      </c>
      <c r="BJ192" s="41">
        <v>0.5036496350364964</v>
      </c>
      <c r="BK192" s="42">
        <v>2</v>
      </c>
      <c r="BL192" s="14"/>
      <c r="BM192" s="11">
        <v>56</v>
      </c>
      <c r="BN192" s="12">
        <v>26</v>
      </c>
      <c r="BO192" s="12">
        <v>0</v>
      </c>
      <c r="BP192" s="53">
        <v>0.4642857142857143</v>
      </c>
      <c r="BQ192" s="13"/>
      <c r="BR192" s="11">
        <v>193</v>
      </c>
      <c r="BS192" s="12">
        <v>95</v>
      </c>
      <c r="BT192" s="12">
        <v>8</v>
      </c>
      <c r="BU192" s="53">
        <v>0.49222797927461137</v>
      </c>
      <c r="BV192" s="11">
        <v>3</v>
      </c>
      <c r="BW192" s="32"/>
      <c r="BX192" s="12">
        <v>59</v>
      </c>
      <c r="BY192" s="12">
        <v>25</v>
      </c>
      <c r="BZ192" s="12">
        <v>0</v>
      </c>
      <c r="CA192" s="31">
        <v>0.42372881355932202</v>
      </c>
      <c r="CB192" s="44"/>
      <c r="CC192" s="11">
        <v>252</v>
      </c>
      <c r="CD192" s="12">
        <v>120</v>
      </c>
      <c r="CE192" s="12">
        <v>8</v>
      </c>
      <c r="CF192" s="50">
        <f t="shared" si="20"/>
        <v>0.47619047619047616</v>
      </c>
      <c r="CG192" s="12">
        <v>4</v>
      </c>
      <c r="CH192" s="30">
        <f t="shared" si="14"/>
        <v>252</v>
      </c>
      <c r="CI192" s="30">
        <f t="shared" si="15"/>
        <v>120</v>
      </c>
      <c r="CJ192" s="30">
        <f t="shared" si="16"/>
        <v>8</v>
      </c>
      <c r="CK192" s="6">
        <f t="shared" si="17"/>
        <v>0.47619047619047616</v>
      </c>
      <c r="CL192" s="5" t="str">
        <f t="shared" si="18"/>
        <v>OK</v>
      </c>
    </row>
    <row r="193" spans="1:91" ht="13.8">
      <c r="A193" s="38" t="s">
        <v>503</v>
      </c>
      <c r="B193" s="29" t="s">
        <v>502</v>
      </c>
      <c r="C193" s="38" t="str">
        <f t="shared" si="19"/>
        <v>KURT KRUECHER</v>
      </c>
      <c r="D193" s="42"/>
      <c r="E193" s="42"/>
      <c r="F193" s="42"/>
      <c r="G193" s="41"/>
      <c r="H193" s="42"/>
      <c r="I193" s="26"/>
      <c r="J193" s="45"/>
      <c r="K193" s="42"/>
      <c r="L193" s="42"/>
      <c r="M193" s="41"/>
      <c r="N193" s="25"/>
      <c r="O193" s="45"/>
      <c r="P193" s="42"/>
      <c r="Q193" s="42"/>
      <c r="R193" s="41"/>
      <c r="S193" s="42"/>
      <c r="T193" s="24"/>
      <c r="U193" s="45"/>
      <c r="V193" s="42"/>
      <c r="W193" s="42"/>
      <c r="X193" s="41"/>
      <c r="Y193" s="23"/>
      <c r="Z193" s="45"/>
      <c r="AA193" s="42"/>
      <c r="AB193" s="42"/>
      <c r="AC193" s="41"/>
      <c r="AD193" s="42"/>
      <c r="AE193" s="22"/>
      <c r="AF193" s="45"/>
      <c r="AG193" s="42"/>
      <c r="AH193" s="42"/>
      <c r="AI193" s="41"/>
      <c r="AJ193" s="21"/>
      <c r="AK193" s="45"/>
      <c r="AL193" s="42"/>
      <c r="AM193" s="42"/>
      <c r="AN193" s="41"/>
      <c r="AO193" s="42"/>
      <c r="AP193" s="20"/>
      <c r="AQ193" s="45"/>
      <c r="AR193" s="42"/>
      <c r="AS193" s="42"/>
      <c r="AT193" s="41"/>
      <c r="AU193" s="19"/>
      <c r="AV193" s="45"/>
      <c r="AW193" s="42"/>
      <c r="AX193" s="42"/>
      <c r="AY193" s="41"/>
      <c r="AZ193" s="42"/>
      <c r="BA193" s="18"/>
      <c r="BB193" s="45">
        <v>52</v>
      </c>
      <c r="BC193" s="42">
        <v>28</v>
      </c>
      <c r="BD193" s="42">
        <v>4</v>
      </c>
      <c r="BE193" s="41">
        <v>0.53846153846153844</v>
      </c>
      <c r="BF193" s="17"/>
      <c r="BG193" s="45">
        <v>52</v>
      </c>
      <c r="BH193" s="42">
        <v>28</v>
      </c>
      <c r="BI193" s="42">
        <v>4</v>
      </c>
      <c r="BJ193" s="41">
        <v>0.53846153846153844</v>
      </c>
      <c r="BK193" s="42">
        <v>1</v>
      </c>
      <c r="BL193" s="14"/>
      <c r="BM193" s="11">
        <v>59</v>
      </c>
      <c r="BN193" s="12">
        <v>27</v>
      </c>
      <c r="BO193" s="12">
        <v>3</v>
      </c>
      <c r="BP193" s="50">
        <v>0.4576271186440678</v>
      </c>
      <c r="BQ193" s="13"/>
      <c r="BR193" s="11">
        <v>111</v>
      </c>
      <c r="BS193" s="12">
        <v>55</v>
      </c>
      <c r="BT193" s="12">
        <v>7</v>
      </c>
      <c r="BU193" s="50">
        <v>0.49549549549549549</v>
      </c>
      <c r="BV193" s="12">
        <v>2</v>
      </c>
      <c r="BW193" s="32"/>
      <c r="BX193" s="12">
        <v>34</v>
      </c>
      <c r="BY193" s="12">
        <v>17</v>
      </c>
      <c r="BZ193" s="12">
        <v>0</v>
      </c>
      <c r="CA193" s="31">
        <v>0.5</v>
      </c>
      <c r="CB193" s="44"/>
      <c r="CC193" s="11">
        <v>145</v>
      </c>
      <c r="CD193" s="12">
        <v>72</v>
      </c>
      <c r="CE193" s="12">
        <v>7</v>
      </c>
      <c r="CF193" s="50">
        <f t="shared" si="20"/>
        <v>0.49655172413793103</v>
      </c>
      <c r="CG193" s="12">
        <v>3</v>
      </c>
      <c r="CH193" s="30">
        <f t="shared" si="14"/>
        <v>145</v>
      </c>
      <c r="CI193" s="30">
        <f t="shared" si="15"/>
        <v>72</v>
      </c>
      <c r="CJ193" s="30">
        <f t="shared" si="16"/>
        <v>7</v>
      </c>
      <c r="CK193" s="6">
        <f t="shared" si="17"/>
        <v>0.49655172413793103</v>
      </c>
      <c r="CL193" s="5" t="str">
        <f t="shared" si="18"/>
        <v>OK</v>
      </c>
    </row>
    <row r="194" spans="1:91" ht="13.8">
      <c r="A194" s="38" t="s">
        <v>501</v>
      </c>
      <c r="B194" s="29" t="s">
        <v>500</v>
      </c>
      <c r="C194" s="38" t="str">
        <f t="shared" si="19"/>
        <v>BUSTER KRUEGER</v>
      </c>
      <c r="D194" s="42">
        <v>253</v>
      </c>
      <c r="E194" s="42">
        <v>163</v>
      </c>
      <c r="F194" s="42">
        <v>13</v>
      </c>
      <c r="G194" s="41">
        <v>0.64426877470355737</v>
      </c>
      <c r="H194" s="42">
        <v>5</v>
      </c>
      <c r="I194" s="26"/>
      <c r="J194" s="45">
        <v>77</v>
      </c>
      <c r="K194" s="42">
        <v>54</v>
      </c>
      <c r="L194" s="42">
        <v>13</v>
      </c>
      <c r="M194" s="41">
        <v>0.70099999999999996</v>
      </c>
      <c r="N194" s="25"/>
      <c r="O194" s="45">
        <v>330</v>
      </c>
      <c r="P194" s="42">
        <v>217</v>
      </c>
      <c r="Q194" s="42">
        <v>26</v>
      </c>
      <c r="R194" s="41">
        <v>0.65757575757575759</v>
      </c>
      <c r="S194" s="42">
        <v>6</v>
      </c>
      <c r="T194" s="24"/>
      <c r="U194" s="45">
        <v>69</v>
      </c>
      <c r="V194" s="42">
        <v>52</v>
      </c>
      <c r="W194" s="42">
        <v>17</v>
      </c>
      <c r="X194" s="41">
        <v>0.754</v>
      </c>
      <c r="Y194" s="23"/>
      <c r="Z194" s="45">
        <v>399</v>
      </c>
      <c r="AA194" s="42">
        <v>269</v>
      </c>
      <c r="AB194" s="42">
        <v>43</v>
      </c>
      <c r="AC194" s="41">
        <v>0.67418546365914789</v>
      </c>
      <c r="AD194" s="42">
        <f t="shared" ref="AD194:AD199" si="21">+S194+1</f>
        <v>7</v>
      </c>
      <c r="AE194" s="22"/>
      <c r="AF194" s="45">
        <v>78</v>
      </c>
      <c r="AG194" s="42">
        <v>49</v>
      </c>
      <c r="AH194" s="42">
        <v>6</v>
      </c>
      <c r="AI194" s="41">
        <v>0.628</v>
      </c>
      <c r="AJ194" s="21"/>
      <c r="AK194" s="45">
        <v>477</v>
      </c>
      <c r="AL194" s="42">
        <v>318</v>
      </c>
      <c r="AM194" s="42">
        <v>49</v>
      </c>
      <c r="AN194" s="41">
        <v>0.66666666666666663</v>
      </c>
      <c r="AO194" s="42">
        <v>8</v>
      </c>
      <c r="AP194" s="20"/>
      <c r="AQ194" s="45">
        <v>95</v>
      </c>
      <c r="AR194" s="42">
        <v>68</v>
      </c>
      <c r="AS194" s="42">
        <v>15</v>
      </c>
      <c r="AT194" s="41">
        <v>0.71599999999999997</v>
      </c>
      <c r="AU194" s="19"/>
      <c r="AV194" s="45">
        <v>572</v>
      </c>
      <c r="AW194" s="42">
        <v>386</v>
      </c>
      <c r="AX194" s="42">
        <v>64</v>
      </c>
      <c r="AY194" s="41">
        <v>0.67482517482517479</v>
      </c>
      <c r="AZ194" s="42">
        <v>9</v>
      </c>
      <c r="BA194" s="18"/>
      <c r="BB194" s="45">
        <v>89</v>
      </c>
      <c r="BC194" s="42">
        <v>64</v>
      </c>
      <c r="BD194" s="42">
        <v>8</v>
      </c>
      <c r="BE194" s="41">
        <v>0.7191011235955056</v>
      </c>
      <c r="BF194" s="17"/>
      <c r="BG194" s="45">
        <v>661</v>
      </c>
      <c r="BH194" s="42">
        <v>450</v>
      </c>
      <c r="BI194" s="42">
        <v>72</v>
      </c>
      <c r="BJ194" s="41">
        <v>0.68078668683812404</v>
      </c>
      <c r="BK194" s="42">
        <v>10</v>
      </c>
      <c r="BL194" s="14"/>
      <c r="BM194" s="11">
        <v>82</v>
      </c>
      <c r="BN194" s="12">
        <v>58</v>
      </c>
      <c r="BO194" s="12">
        <v>13</v>
      </c>
      <c r="BP194" s="31">
        <v>0.70731707317073167</v>
      </c>
      <c r="BQ194" s="13"/>
      <c r="BR194" s="11">
        <v>743</v>
      </c>
      <c r="BS194" s="12">
        <v>508</v>
      </c>
      <c r="BT194" s="12">
        <v>85</v>
      </c>
      <c r="BU194" s="31">
        <v>0.68371467025572008</v>
      </c>
      <c r="BV194" s="12">
        <v>11</v>
      </c>
      <c r="BW194" s="32"/>
      <c r="BX194" s="12">
        <v>69</v>
      </c>
      <c r="BY194" s="12">
        <v>44</v>
      </c>
      <c r="BZ194" s="12">
        <v>7</v>
      </c>
      <c r="CA194" s="31">
        <v>0.6376811594202898</v>
      </c>
      <c r="CB194" s="44"/>
      <c r="CC194" s="11">
        <v>812</v>
      </c>
      <c r="CD194" s="12">
        <v>552</v>
      </c>
      <c r="CE194" s="12">
        <v>92</v>
      </c>
      <c r="CF194" s="50">
        <f t="shared" si="20"/>
        <v>0.67980295566502458</v>
      </c>
      <c r="CG194" s="12">
        <v>12</v>
      </c>
      <c r="CH194" s="30">
        <f t="shared" ref="CH194:CH257" si="22">SUM(BX194,BM194,BB194,AQ194,AF194,U194,J194,D194)</f>
        <v>812</v>
      </c>
      <c r="CI194" s="30">
        <f t="shared" ref="CI194:CI257" si="23">SUM(BY194,BN194,BC194,AR194,AG194,V194,K194,E194)</f>
        <v>552</v>
      </c>
      <c r="CJ194" s="30">
        <f t="shared" ref="CJ194:CJ257" si="24">SUM(BZ194,BO194,BD194,AS194,AH194,W194,L194,F194)</f>
        <v>92</v>
      </c>
      <c r="CK194" s="6">
        <f t="shared" ref="CK194:CK257" si="25">CI194/CH194</f>
        <v>0.67980295566502458</v>
      </c>
      <c r="CL194" s="5" t="str">
        <f t="shared" ref="CL194:CL257" si="26">IF(AND(CC194=CH194,CD194=CI194,CE194=CJ194,CF194=CK194),"OK","XXXXXXXXX")</f>
        <v>OK</v>
      </c>
    </row>
    <row r="195" spans="1:91" ht="13.8">
      <c r="A195" s="38" t="s">
        <v>315</v>
      </c>
      <c r="B195" s="29" t="s">
        <v>499</v>
      </c>
      <c r="C195" s="38" t="str">
        <f t="shared" si="19"/>
        <v>DAVE KUKUK</v>
      </c>
      <c r="D195" s="42"/>
      <c r="E195" s="42"/>
      <c r="F195" s="42"/>
      <c r="G195" s="41"/>
      <c r="H195" s="42"/>
      <c r="I195" s="26"/>
      <c r="J195" s="45"/>
      <c r="K195" s="42"/>
      <c r="L195" s="42"/>
      <c r="M195" s="41"/>
      <c r="N195" s="25"/>
      <c r="O195" s="45"/>
      <c r="P195" s="42"/>
      <c r="Q195" s="42"/>
      <c r="R195" s="41"/>
      <c r="S195" s="42"/>
      <c r="T195" s="24"/>
      <c r="U195" s="45">
        <v>37</v>
      </c>
      <c r="V195" s="42">
        <v>18</v>
      </c>
      <c r="W195" s="42">
        <v>0</v>
      </c>
      <c r="X195" s="41">
        <v>0.48599999999999999</v>
      </c>
      <c r="Y195" s="23"/>
      <c r="Z195" s="45">
        <v>37</v>
      </c>
      <c r="AA195" s="42">
        <v>18</v>
      </c>
      <c r="AB195" s="42">
        <v>0</v>
      </c>
      <c r="AC195" s="41">
        <v>0.48648648648648651</v>
      </c>
      <c r="AD195" s="42">
        <f t="shared" si="21"/>
        <v>1</v>
      </c>
      <c r="AE195" s="22"/>
      <c r="AF195" s="45">
        <v>36</v>
      </c>
      <c r="AG195" s="42">
        <v>12</v>
      </c>
      <c r="AH195" s="42">
        <v>0</v>
      </c>
      <c r="AI195" s="41">
        <v>0.33300000000000002</v>
      </c>
      <c r="AJ195" s="21"/>
      <c r="AK195" s="45">
        <v>73</v>
      </c>
      <c r="AL195" s="42">
        <v>30</v>
      </c>
      <c r="AM195" s="42">
        <v>0</v>
      </c>
      <c r="AN195" s="41">
        <v>0.41095890410958902</v>
      </c>
      <c r="AO195" s="42">
        <v>2</v>
      </c>
      <c r="AP195" s="20"/>
      <c r="AQ195" s="45">
        <v>37</v>
      </c>
      <c r="AR195" s="42">
        <v>14</v>
      </c>
      <c r="AS195" s="42">
        <v>0</v>
      </c>
      <c r="AT195" s="41">
        <v>0.378</v>
      </c>
      <c r="AU195" s="19"/>
      <c r="AV195" s="45">
        <v>110</v>
      </c>
      <c r="AW195" s="42">
        <v>44</v>
      </c>
      <c r="AX195" s="42">
        <v>0</v>
      </c>
      <c r="AY195" s="41">
        <v>0.4</v>
      </c>
      <c r="AZ195" s="42">
        <v>3</v>
      </c>
      <c r="BA195" s="18"/>
      <c r="BB195" s="45">
        <v>59</v>
      </c>
      <c r="BC195" s="42">
        <v>30</v>
      </c>
      <c r="BD195" s="42">
        <v>0</v>
      </c>
      <c r="BE195" s="41">
        <v>0.50847457627118642</v>
      </c>
      <c r="BF195" s="17"/>
      <c r="BG195" s="45">
        <v>169</v>
      </c>
      <c r="BH195" s="42">
        <v>74</v>
      </c>
      <c r="BI195" s="42">
        <v>0</v>
      </c>
      <c r="BJ195" s="41">
        <v>0.43786982248520712</v>
      </c>
      <c r="BK195" s="42">
        <v>4</v>
      </c>
      <c r="BL195" s="14"/>
      <c r="BM195" s="11">
        <v>52</v>
      </c>
      <c r="BN195" s="12">
        <v>19</v>
      </c>
      <c r="BO195" s="12">
        <v>0</v>
      </c>
      <c r="BP195" s="31">
        <v>0.36538461538461536</v>
      </c>
      <c r="BQ195" s="13"/>
      <c r="BR195" s="11">
        <v>221</v>
      </c>
      <c r="BS195" s="12">
        <v>93</v>
      </c>
      <c r="BT195" s="12">
        <v>0</v>
      </c>
      <c r="BU195" s="31">
        <v>0.42081447963800905</v>
      </c>
      <c r="BV195" s="12">
        <v>5</v>
      </c>
      <c r="BW195" s="32"/>
      <c r="BX195" s="12"/>
      <c r="BY195" s="12"/>
      <c r="BZ195" s="12"/>
      <c r="CA195" s="31"/>
      <c r="CB195" s="9"/>
      <c r="CC195" s="11">
        <v>221</v>
      </c>
      <c r="CD195" s="12">
        <v>93</v>
      </c>
      <c r="CE195" s="12">
        <v>0</v>
      </c>
      <c r="CF195" s="50">
        <f t="shared" si="20"/>
        <v>0.42081447963800905</v>
      </c>
      <c r="CG195" s="12">
        <v>5</v>
      </c>
      <c r="CH195" s="30">
        <f t="shared" si="22"/>
        <v>221</v>
      </c>
      <c r="CI195" s="30">
        <f t="shared" si="23"/>
        <v>93</v>
      </c>
      <c r="CJ195" s="30">
        <f t="shared" si="24"/>
        <v>0</v>
      </c>
      <c r="CK195" s="6">
        <f t="shared" si="25"/>
        <v>0.42081447963800905</v>
      </c>
      <c r="CL195" s="5" t="str">
        <f t="shared" si="26"/>
        <v>OK</v>
      </c>
    </row>
    <row r="196" spans="1:91" ht="13.8">
      <c r="A196" s="38" t="s">
        <v>287</v>
      </c>
      <c r="B196" s="29" t="s">
        <v>498</v>
      </c>
      <c r="C196" s="38" t="str">
        <f t="shared" ref="C196:C259" si="27">CONCATENATE(TRIM(A196)," ",TRIM(B196))</f>
        <v>CHARLIE LAICH</v>
      </c>
      <c r="D196" s="42">
        <v>324</v>
      </c>
      <c r="E196" s="42">
        <v>164</v>
      </c>
      <c r="F196" s="42">
        <v>1</v>
      </c>
      <c r="G196" s="41">
        <v>0.50617283950617287</v>
      </c>
      <c r="H196" s="42">
        <v>6</v>
      </c>
      <c r="I196" s="26"/>
      <c r="J196" s="45">
        <v>65</v>
      </c>
      <c r="K196" s="42">
        <v>30</v>
      </c>
      <c r="L196" s="42">
        <v>1</v>
      </c>
      <c r="M196" s="41">
        <v>0.46200000000000002</v>
      </c>
      <c r="N196" s="25"/>
      <c r="O196" s="45">
        <v>389</v>
      </c>
      <c r="P196" s="42">
        <v>194</v>
      </c>
      <c r="Q196" s="42">
        <v>2</v>
      </c>
      <c r="R196" s="41">
        <v>0.49871465295629819</v>
      </c>
      <c r="S196" s="42">
        <v>7</v>
      </c>
      <c r="T196" s="24"/>
      <c r="U196" s="45">
        <v>46</v>
      </c>
      <c r="V196" s="42">
        <v>19</v>
      </c>
      <c r="W196" s="42">
        <v>0</v>
      </c>
      <c r="X196" s="41">
        <v>0.41299999999999998</v>
      </c>
      <c r="Y196" s="23"/>
      <c r="Z196" s="45">
        <v>435</v>
      </c>
      <c r="AA196" s="42">
        <v>213</v>
      </c>
      <c r="AB196" s="42">
        <v>2</v>
      </c>
      <c r="AC196" s="41">
        <v>0.48965517241379308</v>
      </c>
      <c r="AD196" s="42">
        <f t="shared" si="21"/>
        <v>8</v>
      </c>
      <c r="AE196" s="22"/>
      <c r="AF196" s="45">
        <v>59</v>
      </c>
      <c r="AG196" s="42">
        <v>24</v>
      </c>
      <c r="AH196" s="42">
        <v>0</v>
      </c>
      <c r="AI196" s="41">
        <v>0.40699999999999997</v>
      </c>
      <c r="AJ196" s="21"/>
      <c r="AK196" s="45">
        <v>494</v>
      </c>
      <c r="AL196" s="42">
        <v>237</v>
      </c>
      <c r="AM196" s="42">
        <v>2</v>
      </c>
      <c r="AN196" s="41">
        <v>0.47975708502024289</v>
      </c>
      <c r="AO196" s="42">
        <v>9</v>
      </c>
      <c r="AP196" s="20"/>
      <c r="AQ196" s="45">
        <v>67</v>
      </c>
      <c r="AR196" s="42">
        <v>39</v>
      </c>
      <c r="AS196" s="42">
        <v>0</v>
      </c>
      <c r="AT196" s="41">
        <v>0.58199999999999996</v>
      </c>
      <c r="AU196" s="19"/>
      <c r="AV196" s="45">
        <v>561</v>
      </c>
      <c r="AW196" s="42">
        <v>276</v>
      </c>
      <c r="AX196" s="42">
        <v>2</v>
      </c>
      <c r="AY196" s="41">
        <v>0.49197860962566847</v>
      </c>
      <c r="AZ196" s="42">
        <v>10</v>
      </c>
      <c r="BA196" s="18"/>
      <c r="BB196" s="45">
        <v>74</v>
      </c>
      <c r="BC196" s="42">
        <v>33</v>
      </c>
      <c r="BD196" s="42">
        <v>0</v>
      </c>
      <c r="BE196" s="41">
        <v>0.44600000000000001</v>
      </c>
      <c r="BF196" s="17"/>
      <c r="BG196" s="45">
        <v>635</v>
      </c>
      <c r="BH196" s="42">
        <v>309</v>
      </c>
      <c r="BI196" s="42">
        <v>2</v>
      </c>
      <c r="BJ196" s="41">
        <v>0.48699999999999999</v>
      </c>
      <c r="BK196" s="42">
        <v>11</v>
      </c>
      <c r="BL196" s="14"/>
      <c r="BM196" s="11">
        <v>62</v>
      </c>
      <c r="BN196" s="12">
        <v>32</v>
      </c>
      <c r="BO196" s="12">
        <v>0</v>
      </c>
      <c r="BP196" s="31">
        <v>0.5161290322580645</v>
      </c>
      <c r="BQ196" s="13"/>
      <c r="BR196" s="11">
        <v>697</v>
      </c>
      <c r="BS196" s="12">
        <v>341</v>
      </c>
      <c r="BT196" s="12">
        <v>2</v>
      </c>
      <c r="BU196" s="31">
        <v>0.48923959827833574</v>
      </c>
      <c r="BV196" s="12">
        <v>12</v>
      </c>
      <c r="BW196" s="32"/>
      <c r="BX196" s="12">
        <v>50</v>
      </c>
      <c r="BY196" s="12">
        <v>31</v>
      </c>
      <c r="BZ196" s="12">
        <v>0</v>
      </c>
      <c r="CA196" s="31">
        <v>0.62</v>
      </c>
      <c r="CB196" s="44"/>
      <c r="CC196" s="11">
        <v>747</v>
      </c>
      <c r="CD196" s="12">
        <v>372</v>
      </c>
      <c r="CE196" s="12">
        <v>2</v>
      </c>
      <c r="CF196" s="50">
        <f t="shared" ref="CF196:CF259" si="28">CD196/CC196</f>
        <v>0.49799196787148592</v>
      </c>
      <c r="CG196" s="12">
        <v>13</v>
      </c>
      <c r="CH196" s="30">
        <f t="shared" si="22"/>
        <v>747</v>
      </c>
      <c r="CI196" s="30">
        <f t="shared" si="23"/>
        <v>372</v>
      </c>
      <c r="CJ196" s="30">
        <f t="shared" si="24"/>
        <v>2</v>
      </c>
      <c r="CK196" s="6">
        <f t="shared" si="25"/>
        <v>0.49799196787148592</v>
      </c>
      <c r="CL196" s="5" t="str">
        <f t="shared" si="26"/>
        <v>OK</v>
      </c>
    </row>
    <row r="197" spans="1:91" ht="13.8">
      <c r="A197" s="38" t="s">
        <v>359</v>
      </c>
      <c r="B197" s="1555" t="s">
        <v>1806</v>
      </c>
      <c r="C197" s="38" t="str">
        <f t="shared" si="27"/>
        <v>DARRIN LAMPHIER</v>
      </c>
      <c r="D197" s="42">
        <v>461</v>
      </c>
      <c r="E197" s="42">
        <v>298</v>
      </c>
      <c r="F197" s="42">
        <v>17</v>
      </c>
      <c r="G197" s="41">
        <v>0.6464208242950108</v>
      </c>
      <c r="H197" s="42">
        <v>7</v>
      </c>
      <c r="I197" s="26"/>
      <c r="J197" s="45">
        <v>81</v>
      </c>
      <c r="K197" s="42">
        <v>56</v>
      </c>
      <c r="L197" s="42">
        <v>3</v>
      </c>
      <c r="M197" s="41">
        <v>0.69099999999999995</v>
      </c>
      <c r="N197" s="25"/>
      <c r="O197" s="45">
        <v>542</v>
      </c>
      <c r="P197" s="42">
        <v>354</v>
      </c>
      <c r="Q197" s="42">
        <v>20</v>
      </c>
      <c r="R197" s="41">
        <v>0.65313653136531369</v>
      </c>
      <c r="S197" s="42">
        <v>8</v>
      </c>
      <c r="T197" s="24"/>
      <c r="U197" s="45">
        <v>67</v>
      </c>
      <c r="V197" s="42">
        <v>41</v>
      </c>
      <c r="W197" s="42">
        <v>1</v>
      </c>
      <c r="X197" s="41">
        <v>0.61199999999999999</v>
      </c>
      <c r="Y197" s="23"/>
      <c r="Z197" s="45">
        <v>609</v>
      </c>
      <c r="AA197" s="42">
        <v>395</v>
      </c>
      <c r="AB197" s="42">
        <v>21</v>
      </c>
      <c r="AC197" s="41">
        <v>0.64860426929392445</v>
      </c>
      <c r="AD197" s="42">
        <f t="shared" si="21"/>
        <v>9</v>
      </c>
      <c r="AE197" s="22"/>
      <c r="AF197" s="45">
        <v>64</v>
      </c>
      <c r="AG197" s="42">
        <v>44</v>
      </c>
      <c r="AH197" s="42">
        <v>2</v>
      </c>
      <c r="AI197" s="41">
        <v>0.68799999999999994</v>
      </c>
      <c r="AJ197" s="21"/>
      <c r="AK197" s="45">
        <v>673</v>
      </c>
      <c r="AL197" s="42">
        <v>439</v>
      </c>
      <c r="AM197" s="42">
        <v>23</v>
      </c>
      <c r="AN197" s="41">
        <v>0.6523031203566122</v>
      </c>
      <c r="AO197" s="42">
        <v>10</v>
      </c>
      <c r="AP197" s="20"/>
      <c r="AQ197" s="45">
        <v>69</v>
      </c>
      <c r="AR197" s="42">
        <v>52</v>
      </c>
      <c r="AS197" s="42">
        <v>4</v>
      </c>
      <c r="AT197" s="41">
        <v>0.754</v>
      </c>
      <c r="AU197" s="19"/>
      <c r="AV197" s="45">
        <v>742</v>
      </c>
      <c r="AW197" s="42">
        <v>491</v>
      </c>
      <c r="AX197" s="42">
        <v>27</v>
      </c>
      <c r="AY197" s="41">
        <v>0.66172506738544479</v>
      </c>
      <c r="AZ197" s="42">
        <v>11</v>
      </c>
      <c r="BA197" s="18"/>
      <c r="BB197" s="45">
        <v>50</v>
      </c>
      <c r="BC197" s="42">
        <v>29</v>
      </c>
      <c r="BD197" s="42">
        <v>2</v>
      </c>
      <c r="BE197" s="41">
        <v>0.57999999999999996</v>
      </c>
      <c r="BF197" s="17"/>
      <c r="BG197" s="45">
        <v>792</v>
      </c>
      <c r="BH197" s="42">
        <v>520</v>
      </c>
      <c r="BI197" s="42">
        <v>29</v>
      </c>
      <c r="BJ197" s="41">
        <v>0.65656565656565657</v>
      </c>
      <c r="BK197" s="42">
        <v>12</v>
      </c>
      <c r="BL197" s="14"/>
      <c r="BM197" s="11">
        <v>40</v>
      </c>
      <c r="BN197" s="12">
        <v>31</v>
      </c>
      <c r="BO197" s="12">
        <v>1</v>
      </c>
      <c r="BP197" s="31">
        <v>0.77500000000000002</v>
      </c>
      <c r="BQ197" s="13"/>
      <c r="BR197" s="11">
        <v>832</v>
      </c>
      <c r="BS197" s="12">
        <v>551</v>
      </c>
      <c r="BT197" s="12">
        <v>30</v>
      </c>
      <c r="BU197" s="31">
        <v>0.66225961538461542</v>
      </c>
      <c r="BV197" s="12">
        <v>13</v>
      </c>
      <c r="BW197" s="32"/>
      <c r="BX197" s="12">
        <v>80</v>
      </c>
      <c r="BY197" s="12">
        <v>52</v>
      </c>
      <c r="BZ197" s="12">
        <v>4</v>
      </c>
      <c r="CA197" s="31">
        <v>0.65</v>
      </c>
      <c r="CB197" s="44"/>
      <c r="CC197" s="11">
        <v>912</v>
      </c>
      <c r="CD197" s="12">
        <v>603</v>
      </c>
      <c r="CE197" s="12">
        <v>34</v>
      </c>
      <c r="CF197" s="50">
        <f t="shared" si="28"/>
        <v>0.66118421052631582</v>
      </c>
      <c r="CG197" s="12">
        <v>14</v>
      </c>
      <c r="CH197" s="30">
        <f t="shared" si="22"/>
        <v>912</v>
      </c>
      <c r="CI197" s="30">
        <f t="shared" si="23"/>
        <v>603</v>
      </c>
      <c r="CJ197" s="30">
        <f t="shared" si="24"/>
        <v>34</v>
      </c>
      <c r="CK197" s="6">
        <f t="shared" si="25"/>
        <v>0.66118421052631582</v>
      </c>
      <c r="CL197" s="5" t="str">
        <f t="shared" si="26"/>
        <v>OK</v>
      </c>
    </row>
    <row r="198" spans="1:91" ht="13.8">
      <c r="A198" s="38" t="s">
        <v>279</v>
      </c>
      <c r="B198" s="1555" t="s">
        <v>1806</v>
      </c>
      <c r="C198" s="38" t="str">
        <f t="shared" si="27"/>
        <v>SCOTT LAMPHIER</v>
      </c>
      <c r="D198" s="42"/>
      <c r="E198" s="42"/>
      <c r="F198" s="42"/>
      <c r="G198" s="41"/>
      <c r="H198" s="42"/>
      <c r="I198" s="26"/>
      <c r="J198" s="45"/>
      <c r="K198" s="42"/>
      <c r="L198" s="42"/>
      <c r="M198" s="41"/>
      <c r="N198" s="25"/>
      <c r="O198" s="45"/>
      <c r="P198" s="42"/>
      <c r="Q198" s="42"/>
      <c r="R198" s="41"/>
      <c r="S198" s="42"/>
      <c r="T198" s="24"/>
      <c r="U198" s="45">
        <v>50</v>
      </c>
      <c r="V198" s="42">
        <v>31</v>
      </c>
      <c r="W198" s="42">
        <v>1</v>
      </c>
      <c r="X198" s="41">
        <v>0.62</v>
      </c>
      <c r="Y198" s="23"/>
      <c r="Z198" s="45">
        <v>50</v>
      </c>
      <c r="AA198" s="42">
        <v>31</v>
      </c>
      <c r="AB198" s="42">
        <v>1</v>
      </c>
      <c r="AC198" s="41">
        <v>0.62</v>
      </c>
      <c r="AD198" s="42">
        <f t="shared" si="21"/>
        <v>1</v>
      </c>
      <c r="AE198" s="22"/>
      <c r="AF198" s="45">
        <v>23</v>
      </c>
      <c r="AG198" s="42">
        <v>10</v>
      </c>
      <c r="AH198" s="42">
        <v>0</v>
      </c>
      <c r="AI198" s="41">
        <v>0.435</v>
      </c>
      <c r="AJ198" s="21"/>
      <c r="AK198" s="45">
        <v>73</v>
      </c>
      <c r="AL198" s="42">
        <v>41</v>
      </c>
      <c r="AM198" s="42">
        <v>1</v>
      </c>
      <c r="AN198" s="41">
        <v>0.56164383561643838</v>
      </c>
      <c r="AO198" s="42">
        <v>2</v>
      </c>
      <c r="AP198" s="20"/>
      <c r="AQ198" s="45">
        <v>16</v>
      </c>
      <c r="AR198" s="42">
        <v>5</v>
      </c>
      <c r="AS198" s="42">
        <v>0</v>
      </c>
      <c r="AT198" s="41">
        <v>0.313</v>
      </c>
      <c r="AU198" s="19"/>
      <c r="AV198" s="45">
        <v>89</v>
      </c>
      <c r="AW198" s="42">
        <v>46</v>
      </c>
      <c r="AX198" s="42">
        <v>1</v>
      </c>
      <c r="AY198" s="41">
        <v>0.5168539325842697</v>
      </c>
      <c r="AZ198" s="42">
        <v>3</v>
      </c>
      <c r="BA198" s="18"/>
      <c r="BB198" s="45">
        <v>0</v>
      </c>
      <c r="BC198" s="42">
        <v>0</v>
      </c>
      <c r="BD198" s="42">
        <v>0</v>
      </c>
      <c r="BE198" s="41">
        <v>0</v>
      </c>
      <c r="BF198" s="17"/>
      <c r="BG198" s="45">
        <v>89</v>
      </c>
      <c r="BH198" s="42">
        <v>46</v>
      </c>
      <c r="BI198" s="42">
        <v>1</v>
      </c>
      <c r="BJ198" s="41">
        <v>0.5168539325842697</v>
      </c>
      <c r="BK198" s="42">
        <v>4</v>
      </c>
      <c r="BL198" s="14"/>
      <c r="BM198" s="11"/>
      <c r="BN198" s="12"/>
      <c r="BO198" s="12"/>
      <c r="BP198" s="48"/>
      <c r="BQ198" s="13"/>
      <c r="BR198" s="45">
        <v>89</v>
      </c>
      <c r="BS198" s="42">
        <v>46</v>
      </c>
      <c r="BT198" s="42">
        <v>1</v>
      </c>
      <c r="BU198" s="41">
        <v>0.5168539325842697</v>
      </c>
      <c r="BV198" s="42">
        <v>4</v>
      </c>
      <c r="BW198" s="32"/>
      <c r="BX198" s="12"/>
      <c r="BY198" s="12"/>
      <c r="BZ198" s="12"/>
      <c r="CA198" s="31"/>
      <c r="CB198" s="9"/>
      <c r="CC198" s="11">
        <v>89</v>
      </c>
      <c r="CD198" s="12">
        <v>46</v>
      </c>
      <c r="CE198" s="12">
        <v>1</v>
      </c>
      <c r="CF198" s="50">
        <f t="shared" si="28"/>
        <v>0.5168539325842697</v>
      </c>
      <c r="CG198" s="12">
        <v>4</v>
      </c>
      <c r="CH198" s="30">
        <f t="shared" si="22"/>
        <v>89</v>
      </c>
      <c r="CI198" s="30">
        <f t="shared" si="23"/>
        <v>46</v>
      </c>
      <c r="CJ198" s="30">
        <f t="shared" si="24"/>
        <v>1</v>
      </c>
      <c r="CK198" s="6">
        <f t="shared" si="25"/>
        <v>0.5168539325842697</v>
      </c>
      <c r="CL198" s="5" t="str">
        <f t="shared" si="26"/>
        <v>OK</v>
      </c>
    </row>
    <row r="199" spans="1:91" ht="13.8">
      <c r="A199" s="38" t="s">
        <v>315</v>
      </c>
      <c r="B199" s="29" t="s">
        <v>497</v>
      </c>
      <c r="C199" s="38" t="str">
        <f t="shared" si="27"/>
        <v>DAVE LANGSDALE</v>
      </c>
      <c r="D199" s="42"/>
      <c r="E199" s="42"/>
      <c r="F199" s="42"/>
      <c r="G199" s="41"/>
      <c r="H199" s="42"/>
      <c r="I199" s="26"/>
      <c r="J199" s="45">
        <v>51</v>
      </c>
      <c r="K199" s="42">
        <v>24</v>
      </c>
      <c r="L199" s="42">
        <v>0</v>
      </c>
      <c r="M199" s="41">
        <v>0.47099999999999997</v>
      </c>
      <c r="N199" s="25"/>
      <c r="O199" s="45">
        <v>51</v>
      </c>
      <c r="P199" s="42">
        <v>24</v>
      </c>
      <c r="Q199" s="42">
        <v>0</v>
      </c>
      <c r="R199" s="41">
        <v>0.47058823529411764</v>
      </c>
      <c r="S199" s="42">
        <v>1</v>
      </c>
      <c r="T199" s="24"/>
      <c r="U199" s="45">
        <v>43</v>
      </c>
      <c r="V199" s="42">
        <v>19</v>
      </c>
      <c r="W199" s="42">
        <v>1</v>
      </c>
      <c r="X199" s="41">
        <v>0.442</v>
      </c>
      <c r="Y199" s="23"/>
      <c r="Z199" s="45">
        <v>94</v>
      </c>
      <c r="AA199" s="42">
        <v>43</v>
      </c>
      <c r="AB199" s="42">
        <v>1</v>
      </c>
      <c r="AC199" s="41">
        <v>0.45744680851063829</v>
      </c>
      <c r="AD199" s="42">
        <f t="shared" si="21"/>
        <v>2</v>
      </c>
      <c r="AE199" s="22"/>
      <c r="AF199" s="45">
        <v>38</v>
      </c>
      <c r="AG199" s="42">
        <v>25</v>
      </c>
      <c r="AH199" s="42">
        <v>0</v>
      </c>
      <c r="AI199" s="41">
        <v>0.65800000000000003</v>
      </c>
      <c r="AJ199" s="21"/>
      <c r="AK199" s="45">
        <v>132</v>
      </c>
      <c r="AL199" s="42">
        <v>68</v>
      </c>
      <c r="AM199" s="42">
        <v>1</v>
      </c>
      <c r="AN199" s="41">
        <v>0.51515151515151514</v>
      </c>
      <c r="AO199" s="42">
        <f>+AD199+1</f>
        <v>3</v>
      </c>
      <c r="AP199" s="20"/>
      <c r="AQ199" s="45"/>
      <c r="AR199" s="42"/>
      <c r="AS199" s="42"/>
      <c r="AT199" s="41"/>
      <c r="AU199" s="19"/>
      <c r="AV199" s="45">
        <v>132</v>
      </c>
      <c r="AW199" s="42">
        <v>68</v>
      </c>
      <c r="AX199" s="42">
        <v>1</v>
      </c>
      <c r="AY199" s="41">
        <v>0.51515151515151514</v>
      </c>
      <c r="AZ199" s="42">
        <v>3</v>
      </c>
      <c r="BA199" s="18"/>
      <c r="BB199" s="45"/>
      <c r="BC199" s="42"/>
      <c r="BD199" s="42"/>
      <c r="BE199" s="41"/>
      <c r="BF199" s="17"/>
      <c r="BG199" s="45">
        <v>132</v>
      </c>
      <c r="BH199" s="42">
        <v>68</v>
      </c>
      <c r="BI199" s="42">
        <v>1</v>
      </c>
      <c r="BJ199" s="41">
        <v>0.51515151515151514</v>
      </c>
      <c r="BK199" s="42">
        <v>3</v>
      </c>
      <c r="BL199" s="14"/>
      <c r="BM199" s="11"/>
      <c r="BN199" s="12"/>
      <c r="BO199" s="12"/>
      <c r="BP199" s="48"/>
      <c r="BQ199" s="13"/>
      <c r="BR199" s="45">
        <v>132</v>
      </c>
      <c r="BS199" s="42">
        <v>68</v>
      </c>
      <c r="BT199" s="42">
        <v>1</v>
      </c>
      <c r="BU199" s="41">
        <v>0.51515151515151514</v>
      </c>
      <c r="BV199" s="42">
        <v>3</v>
      </c>
      <c r="BW199" s="32"/>
      <c r="BX199" s="12"/>
      <c r="BY199" s="12"/>
      <c r="BZ199" s="12"/>
      <c r="CA199" s="31"/>
      <c r="CB199" s="9"/>
      <c r="CC199" s="11">
        <v>132</v>
      </c>
      <c r="CD199" s="12">
        <v>68</v>
      </c>
      <c r="CE199" s="12">
        <v>1</v>
      </c>
      <c r="CF199" s="50">
        <f t="shared" si="28"/>
        <v>0.51515151515151514</v>
      </c>
      <c r="CG199" s="12">
        <v>3</v>
      </c>
      <c r="CH199" s="30">
        <f t="shared" si="22"/>
        <v>132</v>
      </c>
      <c r="CI199" s="30">
        <f t="shared" si="23"/>
        <v>68</v>
      </c>
      <c r="CJ199" s="30">
        <f t="shared" si="24"/>
        <v>1</v>
      </c>
      <c r="CK199" s="6">
        <f t="shared" si="25"/>
        <v>0.51515151515151514</v>
      </c>
      <c r="CL199" s="5" t="str">
        <f t="shared" si="26"/>
        <v>OK</v>
      </c>
    </row>
    <row r="200" spans="1:91" ht="13.8">
      <c r="A200" s="38" t="s">
        <v>496</v>
      </c>
      <c r="B200" s="29" t="s">
        <v>495</v>
      </c>
      <c r="C200" s="38" t="str">
        <f t="shared" si="27"/>
        <v>RANE LAUER</v>
      </c>
      <c r="D200" s="42"/>
      <c r="E200" s="42"/>
      <c r="F200" s="42"/>
      <c r="G200" s="41"/>
      <c r="H200" s="42"/>
      <c r="I200" s="26"/>
      <c r="J200" s="45"/>
      <c r="K200" s="42"/>
      <c r="L200" s="42"/>
      <c r="M200" s="41"/>
      <c r="N200" s="25"/>
      <c r="O200" s="45"/>
      <c r="P200" s="42"/>
      <c r="Q200" s="42"/>
      <c r="R200" s="41"/>
      <c r="S200" s="42"/>
      <c r="T200" s="24"/>
      <c r="U200" s="45"/>
      <c r="V200" s="42"/>
      <c r="W200" s="42"/>
      <c r="X200" s="41"/>
      <c r="Y200" s="23"/>
      <c r="Z200" s="45"/>
      <c r="AA200" s="42"/>
      <c r="AB200" s="42"/>
      <c r="AC200" s="41"/>
      <c r="AD200" s="42" t="s">
        <v>280</v>
      </c>
      <c r="AE200" s="22"/>
      <c r="AF200" s="45">
        <v>4</v>
      </c>
      <c r="AG200" s="42">
        <v>0</v>
      </c>
      <c r="AH200" s="42">
        <v>0</v>
      </c>
      <c r="AI200" s="41">
        <v>0</v>
      </c>
      <c r="AJ200" s="21"/>
      <c r="AK200" s="45">
        <v>4</v>
      </c>
      <c r="AL200" s="42">
        <v>0</v>
      </c>
      <c r="AM200" s="42">
        <v>0</v>
      </c>
      <c r="AN200" s="41">
        <v>0</v>
      </c>
      <c r="AO200" s="42"/>
      <c r="AP200" s="20"/>
      <c r="AQ200" s="45"/>
      <c r="AR200" s="42"/>
      <c r="AS200" s="42"/>
      <c r="AT200" s="41"/>
      <c r="AU200" s="19"/>
      <c r="AV200" s="45">
        <v>4</v>
      </c>
      <c r="AW200" s="42">
        <v>0</v>
      </c>
      <c r="AX200" s="42">
        <v>0</v>
      </c>
      <c r="AY200" s="41">
        <v>0</v>
      </c>
      <c r="AZ200" s="42">
        <v>0</v>
      </c>
      <c r="BA200" s="18"/>
      <c r="BB200" s="45"/>
      <c r="BC200" s="42"/>
      <c r="BD200" s="42"/>
      <c r="BE200" s="41"/>
      <c r="BF200" s="17"/>
      <c r="BG200" s="45">
        <v>4</v>
      </c>
      <c r="BH200" s="42">
        <v>0</v>
      </c>
      <c r="BI200" s="42">
        <v>0</v>
      </c>
      <c r="BJ200" s="41">
        <v>0</v>
      </c>
      <c r="BK200" s="42">
        <v>0</v>
      </c>
      <c r="BL200" s="14"/>
      <c r="BM200" s="11"/>
      <c r="BN200" s="12"/>
      <c r="BO200" s="12"/>
      <c r="BQ200" s="13"/>
      <c r="BR200" s="45">
        <v>4</v>
      </c>
      <c r="BS200" s="42">
        <v>0</v>
      </c>
      <c r="BT200" s="42">
        <v>0</v>
      </c>
      <c r="BU200" s="41">
        <v>0</v>
      </c>
      <c r="BV200" s="42">
        <v>0</v>
      </c>
      <c r="BW200" s="32"/>
      <c r="BX200" s="12"/>
      <c r="BY200" s="12"/>
      <c r="BZ200" s="12"/>
      <c r="CA200" s="31"/>
      <c r="CB200" s="9"/>
      <c r="CC200" s="11">
        <v>4</v>
      </c>
      <c r="CD200" s="12">
        <v>0</v>
      </c>
      <c r="CE200" s="12">
        <v>0</v>
      </c>
      <c r="CF200" s="50">
        <f t="shared" si="28"/>
        <v>0</v>
      </c>
      <c r="CG200" s="12">
        <v>1</v>
      </c>
      <c r="CH200" s="30">
        <f t="shared" si="22"/>
        <v>4</v>
      </c>
      <c r="CI200" s="30">
        <f t="shared" si="23"/>
        <v>0</v>
      </c>
      <c r="CJ200" s="30">
        <f t="shared" si="24"/>
        <v>0</v>
      </c>
      <c r="CK200" s="6">
        <f t="shared" si="25"/>
        <v>0</v>
      </c>
      <c r="CL200" s="5" t="str">
        <f t="shared" si="26"/>
        <v>OK</v>
      </c>
    </row>
    <row r="201" spans="1:91" ht="13.8">
      <c r="A201" s="38" t="s">
        <v>407</v>
      </c>
      <c r="B201" s="49" t="s">
        <v>494</v>
      </c>
      <c r="C201" s="38" t="str">
        <f t="shared" si="27"/>
        <v>GEORGE LAUWERS</v>
      </c>
      <c r="D201" s="42"/>
      <c r="E201" s="42"/>
      <c r="F201" s="42"/>
      <c r="G201" s="41"/>
      <c r="H201" s="42"/>
      <c r="I201" s="26"/>
      <c r="J201" s="47"/>
      <c r="K201" s="48"/>
      <c r="L201" s="48"/>
      <c r="M201" s="48"/>
      <c r="N201" s="25"/>
      <c r="O201" s="47"/>
      <c r="P201" s="48"/>
      <c r="Q201" s="48"/>
      <c r="R201" s="48"/>
      <c r="S201" s="48"/>
      <c r="T201" s="24"/>
      <c r="U201" s="47"/>
      <c r="V201" s="48"/>
      <c r="W201" s="48"/>
      <c r="X201" s="48"/>
      <c r="Y201" s="23"/>
      <c r="Z201" s="47"/>
      <c r="AA201" s="48"/>
      <c r="AB201" s="48"/>
      <c r="AC201" s="48"/>
      <c r="AD201" s="48"/>
      <c r="AE201" s="22"/>
      <c r="AF201" s="47"/>
      <c r="AG201" s="48"/>
      <c r="AH201" s="48"/>
      <c r="AI201" s="48"/>
      <c r="AJ201" s="21"/>
      <c r="AK201" s="47"/>
      <c r="AL201" s="48"/>
      <c r="AM201" s="48"/>
      <c r="AN201" s="48"/>
      <c r="AO201" s="48"/>
      <c r="AP201" s="20"/>
      <c r="AQ201" s="47"/>
      <c r="AR201" s="48"/>
      <c r="AS201" s="48"/>
      <c r="AT201" s="48"/>
      <c r="AU201" s="19"/>
      <c r="AV201" s="47"/>
      <c r="AW201" s="48"/>
      <c r="AX201" s="48"/>
      <c r="AY201" s="48"/>
      <c r="AZ201" s="48"/>
      <c r="BA201" s="18"/>
      <c r="BB201" s="47"/>
      <c r="BC201" s="48"/>
      <c r="BD201" s="48"/>
      <c r="BE201" s="48"/>
      <c r="BF201" s="17"/>
      <c r="BG201" s="47"/>
      <c r="BH201" s="48"/>
      <c r="BI201" s="48"/>
      <c r="BJ201" s="48"/>
      <c r="BK201" s="48"/>
      <c r="BL201" s="14"/>
      <c r="BM201" s="47"/>
      <c r="BN201" s="48"/>
      <c r="BO201" s="48"/>
      <c r="BQ201" s="13"/>
      <c r="BR201" s="47"/>
      <c r="BS201" s="48"/>
      <c r="BT201" s="48"/>
      <c r="BV201" s="47"/>
      <c r="BW201" s="32"/>
      <c r="BX201" s="12">
        <v>42</v>
      </c>
      <c r="BY201" s="12">
        <v>20</v>
      </c>
      <c r="BZ201" s="12">
        <v>2</v>
      </c>
      <c r="CA201" s="31">
        <v>0.47619047619047616</v>
      </c>
      <c r="CB201" s="44"/>
      <c r="CC201" s="11">
        <v>42</v>
      </c>
      <c r="CD201" s="12">
        <v>20</v>
      </c>
      <c r="CE201" s="12">
        <v>2</v>
      </c>
      <c r="CF201" s="50">
        <f t="shared" si="28"/>
        <v>0.47619047619047616</v>
      </c>
      <c r="CG201" s="12">
        <v>1</v>
      </c>
      <c r="CH201" s="30">
        <f t="shared" si="22"/>
        <v>42</v>
      </c>
      <c r="CI201" s="30">
        <f t="shared" si="23"/>
        <v>20</v>
      </c>
      <c r="CJ201" s="30">
        <f t="shared" si="24"/>
        <v>2</v>
      </c>
      <c r="CK201" s="6">
        <f t="shared" si="25"/>
        <v>0.47619047619047616</v>
      </c>
      <c r="CL201" s="5" t="str">
        <f t="shared" si="26"/>
        <v>OK</v>
      </c>
    </row>
    <row r="202" spans="1:91" ht="13.8">
      <c r="A202" s="38" t="s">
        <v>296</v>
      </c>
      <c r="B202" s="29" t="s">
        <v>493</v>
      </c>
      <c r="C202" s="38" t="str">
        <f t="shared" si="27"/>
        <v>BOB LAWTON</v>
      </c>
      <c r="D202" s="42">
        <v>1142</v>
      </c>
      <c r="E202" s="42">
        <v>636</v>
      </c>
      <c r="F202" s="42">
        <v>50</v>
      </c>
      <c r="G202" s="41">
        <v>0.5569176882661997</v>
      </c>
      <c r="H202" s="42">
        <v>17</v>
      </c>
      <c r="I202" s="26"/>
      <c r="J202" s="45">
        <v>82</v>
      </c>
      <c r="K202" s="42">
        <v>44</v>
      </c>
      <c r="L202" s="42">
        <v>4</v>
      </c>
      <c r="M202" s="41">
        <v>0.53700000000000003</v>
      </c>
      <c r="N202" s="25"/>
      <c r="O202" s="45">
        <v>1224</v>
      </c>
      <c r="P202" s="42">
        <v>680</v>
      </c>
      <c r="Q202" s="42">
        <v>54</v>
      </c>
      <c r="R202" s="41">
        <v>0.55555555555555558</v>
      </c>
      <c r="S202" s="42">
        <v>18</v>
      </c>
      <c r="T202" s="24"/>
      <c r="U202" s="45">
        <v>57</v>
      </c>
      <c r="V202" s="42">
        <v>29</v>
      </c>
      <c r="W202" s="42">
        <v>2</v>
      </c>
      <c r="X202" s="41">
        <v>0.50900000000000001</v>
      </c>
      <c r="Y202" s="23"/>
      <c r="Z202" s="45">
        <v>1281</v>
      </c>
      <c r="AA202" s="42">
        <v>709</v>
      </c>
      <c r="AB202" s="42">
        <v>56</v>
      </c>
      <c r="AC202" s="41">
        <v>0.55347384855581572</v>
      </c>
      <c r="AD202" s="42">
        <f>+S202+1</f>
        <v>19</v>
      </c>
      <c r="AE202" s="22"/>
      <c r="AF202" s="45">
        <v>75</v>
      </c>
      <c r="AG202" s="42">
        <v>37</v>
      </c>
      <c r="AH202" s="42">
        <v>5</v>
      </c>
      <c r="AI202" s="41">
        <v>0.49299999999999999</v>
      </c>
      <c r="AJ202" s="21"/>
      <c r="AK202" s="45">
        <v>1356</v>
      </c>
      <c r="AL202" s="42">
        <v>746</v>
      </c>
      <c r="AM202" s="42">
        <v>61</v>
      </c>
      <c r="AN202" s="41">
        <v>0.55014749262536877</v>
      </c>
      <c r="AO202" s="42">
        <f>+AD202+1</f>
        <v>20</v>
      </c>
      <c r="AP202" s="20"/>
      <c r="AQ202" s="45">
        <v>80</v>
      </c>
      <c r="AR202" s="42">
        <v>53</v>
      </c>
      <c r="AS202" s="42">
        <v>6</v>
      </c>
      <c r="AT202" s="41">
        <v>0.66300000000000003</v>
      </c>
      <c r="AU202" s="19"/>
      <c r="AV202" s="45">
        <v>1436</v>
      </c>
      <c r="AW202" s="42">
        <v>799</v>
      </c>
      <c r="AX202" s="42">
        <v>67</v>
      </c>
      <c r="AY202" s="41">
        <v>0.55640668523676884</v>
      </c>
      <c r="AZ202" s="42">
        <v>21</v>
      </c>
      <c r="BA202" s="18"/>
      <c r="BB202" s="45">
        <v>84</v>
      </c>
      <c r="BC202" s="42">
        <v>48</v>
      </c>
      <c r="BD202" s="42">
        <v>5</v>
      </c>
      <c r="BE202" s="41">
        <v>0.5714285714285714</v>
      </c>
      <c r="BF202" s="17"/>
      <c r="BG202" s="45">
        <v>1520</v>
      </c>
      <c r="BH202" s="42">
        <v>847</v>
      </c>
      <c r="BI202" s="42">
        <v>72</v>
      </c>
      <c r="BJ202" s="41">
        <v>0.55723684210526314</v>
      </c>
      <c r="BK202" s="42">
        <v>22</v>
      </c>
      <c r="BL202" s="14"/>
      <c r="BM202" s="11">
        <v>57</v>
      </c>
      <c r="BN202" s="12">
        <v>30</v>
      </c>
      <c r="BO202" s="12">
        <v>2</v>
      </c>
      <c r="BP202" s="53">
        <v>0.52631578947368418</v>
      </c>
      <c r="BQ202" s="13"/>
      <c r="BR202" s="11">
        <v>1577</v>
      </c>
      <c r="BS202" s="12">
        <v>877</v>
      </c>
      <c r="BT202" s="12">
        <v>74</v>
      </c>
      <c r="BU202" s="53">
        <v>0.55611921369689288</v>
      </c>
      <c r="BV202" s="11">
        <v>23</v>
      </c>
      <c r="BW202" s="32"/>
      <c r="BX202" s="12">
        <v>87</v>
      </c>
      <c r="BY202" s="12">
        <v>56</v>
      </c>
      <c r="BZ202" s="12">
        <v>3</v>
      </c>
      <c r="CA202" s="31">
        <v>0.64367816091954022</v>
      </c>
      <c r="CB202" s="44"/>
      <c r="CC202" s="11">
        <v>1664</v>
      </c>
      <c r="CD202" s="12">
        <v>933</v>
      </c>
      <c r="CE202" s="12">
        <v>77</v>
      </c>
      <c r="CF202" s="50">
        <f t="shared" si="28"/>
        <v>0.56069711538461542</v>
      </c>
      <c r="CG202" s="12">
        <v>24</v>
      </c>
      <c r="CH202" s="30">
        <f t="shared" si="22"/>
        <v>1664</v>
      </c>
      <c r="CI202" s="30">
        <f t="shared" si="23"/>
        <v>933</v>
      </c>
      <c r="CJ202" s="30">
        <f t="shared" si="24"/>
        <v>77</v>
      </c>
      <c r="CK202" s="6">
        <f t="shared" si="25"/>
        <v>0.56069711538461542</v>
      </c>
      <c r="CL202" s="5" t="str">
        <f t="shared" si="26"/>
        <v>OK</v>
      </c>
    </row>
    <row r="203" spans="1:91" ht="14.4">
      <c r="A203" s="38" t="s">
        <v>303</v>
      </c>
      <c r="B203" s="54" t="s">
        <v>492</v>
      </c>
      <c r="C203" s="38" t="str">
        <f t="shared" si="27"/>
        <v>JOHN LEACH</v>
      </c>
      <c r="D203" s="45">
        <v>578</v>
      </c>
      <c r="E203" s="42">
        <v>310</v>
      </c>
      <c r="F203" s="42">
        <v>1</v>
      </c>
      <c r="G203" s="41">
        <v>0.53633217993079585</v>
      </c>
      <c r="H203" s="42">
        <v>12</v>
      </c>
      <c r="I203" s="26"/>
      <c r="J203" s="51">
        <v>39</v>
      </c>
      <c r="K203" s="51">
        <v>15</v>
      </c>
      <c r="L203" s="51">
        <v>0</v>
      </c>
      <c r="M203" s="52">
        <v>0.38500000000000001</v>
      </c>
      <c r="N203" s="25"/>
      <c r="O203" s="51">
        <v>617</v>
      </c>
      <c r="P203" s="51">
        <v>325</v>
      </c>
      <c r="Q203" s="51">
        <v>1</v>
      </c>
      <c r="R203" s="52">
        <v>0.52674230145867096</v>
      </c>
      <c r="S203" s="51">
        <v>13</v>
      </c>
      <c r="T203" s="24"/>
      <c r="U203" s="51">
        <v>32</v>
      </c>
      <c r="V203" s="51">
        <v>15</v>
      </c>
      <c r="W203" s="51">
        <v>0</v>
      </c>
      <c r="X203" s="52">
        <v>0.46899999999999997</v>
      </c>
      <c r="Y203" s="23"/>
      <c r="Z203" s="51">
        <v>649</v>
      </c>
      <c r="AA203" s="51">
        <v>340</v>
      </c>
      <c r="AB203" s="51">
        <v>1</v>
      </c>
      <c r="AC203" s="52">
        <v>0.5238828967642527</v>
      </c>
      <c r="AD203" s="51">
        <f>+S203+1</f>
        <v>14</v>
      </c>
      <c r="AE203" s="22"/>
      <c r="AF203" s="51">
        <v>23</v>
      </c>
      <c r="AG203" s="51">
        <v>12</v>
      </c>
      <c r="AH203" s="51">
        <v>0</v>
      </c>
      <c r="AI203" s="52">
        <v>0.52200000000000002</v>
      </c>
      <c r="AJ203" s="21"/>
      <c r="AK203" s="51">
        <v>672</v>
      </c>
      <c r="AL203" s="51">
        <v>352</v>
      </c>
      <c r="AM203" s="51">
        <v>1</v>
      </c>
      <c r="AN203" s="52">
        <v>0.52380952380952384</v>
      </c>
      <c r="AO203" s="51">
        <f>+AD203+1</f>
        <v>15</v>
      </c>
      <c r="AP203" s="20"/>
      <c r="AQ203" s="51">
        <v>10</v>
      </c>
      <c r="AR203" s="51">
        <v>5</v>
      </c>
      <c r="AS203" s="51">
        <v>0</v>
      </c>
      <c r="AT203" s="52">
        <v>0.5</v>
      </c>
      <c r="AU203" s="19"/>
      <c r="AV203" s="51">
        <v>682</v>
      </c>
      <c r="AW203" s="51">
        <v>357</v>
      </c>
      <c r="AX203" s="51">
        <v>1</v>
      </c>
      <c r="AY203" s="52">
        <v>0.52346041055718473</v>
      </c>
      <c r="AZ203" s="51">
        <v>16</v>
      </c>
      <c r="BA203" s="18"/>
      <c r="BB203" s="51"/>
      <c r="BC203" s="51"/>
      <c r="BD203" s="51"/>
      <c r="BE203" s="52"/>
      <c r="BF203" s="17"/>
      <c r="BG203" s="51">
        <v>682</v>
      </c>
      <c r="BH203" s="51">
        <v>357</v>
      </c>
      <c r="BI203" s="51">
        <v>1</v>
      </c>
      <c r="BJ203" s="52">
        <v>0.52346041055718473</v>
      </c>
      <c r="BK203" s="51">
        <v>16</v>
      </c>
      <c r="BL203" s="14"/>
      <c r="BM203" s="8"/>
      <c r="BN203" s="8"/>
      <c r="BO203" s="8"/>
      <c r="BQ203" s="13"/>
      <c r="BR203" s="45">
        <v>89</v>
      </c>
      <c r="BS203" s="42">
        <v>46</v>
      </c>
      <c r="BT203" s="42">
        <v>1</v>
      </c>
      <c r="BU203" s="34">
        <v>0.5168539325842697</v>
      </c>
      <c r="BV203" s="42">
        <v>4</v>
      </c>
      <c r="BW203" s="32"/>
      <c r="BX203" s="12"/>
      <c r="BY203" s="12"/>
      <c r="BZ203" s="12"/>
      <c r="CA203" s="31"/>
      <c r="CB203" s="9"/>
      <c r="CC203" s="11">
        <v>89</v>
      </c>
      <c r="CD203" s="12">
        <v>46</v>
      </c>
      <c r="CE203" s="12">
        <v>1</v>
      </c>
      <c r="CF203" s="50">
        <f t="shared" si="28"/>
        <v>0.5168539325842697</v>
      </c>
      <c r="CG203" s="12">
        <v>4</v>
      </c>
      <c r="CH203" s="30">
        <f t="shared" si="22"/>
        <v>682</v>
      </c>
      <c r="CI203" s="30">
        <f t="shared" si="23"/>
        <v>357</v>
      </c>
      <c r="CJ203" s="30">
        <f t="shared" si="24"/>
        <v>1</v>
      </c>
      <c r="CK203" s="6">
        <f t="shared" si="25"/>
        <v>0.52346041055718473</v>
      </c>
      <c r="CL203" s="1553" t="s">
        <v>1783</v>
      </c>
      <c r="CM203" s="1552" t="s">
        <v>1794</v>
      </c>
    </row>
    <row r="204" spans="1:91" ht="14.4">
      <c r="A204" s="38" t="s">
        <v>407</v>
      </c>
      <c r="B204" s="39" t="s">
        <v>491</v>
      </c>
      <c r="C204" s="38" t="str">
        <f t="shared" si="27"/>
        <v>GEORGE LEAF</v>
      </c>
      <c r="D204" s="42">
        <v>59</v>
      </c>
      <c r="E204" s="42">
        <v>21</v>
      </c>
      <c r="F204" s="42">
        <v>0</v>
      </c>
      <c r="G204" s="41">
        <v>0.3559322033898305</v>
      </c>
      <c r="H204" s="42">
        <v>2</v>
      </c>
      <c r="I204" s="26"/>
      <c r="J204" s="35">
        <v>7</v>
      </c>
      <c r="K204" s="33">
        <v>3</v>
      </c>
      <c r="L204" s="33">
        <v>0</v>
      </c>
      <c r="M204" s="34">
        <v>0.42899999999999999</v>
      </c>
      <c r="N204" s="25"/>
      <c r="O204" s="35">
        <v>66</v>
      </c>
      <c r="P204" s="33">
        <v>24</v>
      </c>
      <c r="Q204" s="33">
        <v>0</v>
      </c>
      <c r="R204" s="34">
        <v>0.36363636363636365</v>
      </c>
      <c r="S204" s="33">
        <v>3</v>
      </c>
      <c r="T204" s="24"/>
      <c r="U204" s="35"/>
      <c r="V204" s="33"/>
      <c r="W204" s="33"/>
      <c r="X204" s="34"/>
      <c r="Y204" s="23"/>
      <c r="Z204" s="35"/>
      <c r="AA204" s="33"/>
      <c r="AB204" s="33"/>
      <c r="AC204" s="34"/>
      <c r="AD204" s="33" t="s">
        <v>280</v>
      </c>
      <c r="AE204" s="22"/>
      <c r="AF204" s="35"/>
      <c r="AG204" s="33"/>
      <c r="AH204" s="33"/>
      <c r="AI204" s="34"/>
      <c r="AJ204" s="21"/>
      <c r="AK204" s="35"/>
      <c r="AL204" s="33"/>
      <c r="AM204" s="33"/>
      <c r="AN204" s="34"/>
      <c r="AO204" s="33" t="s">
        <v>280</v>
      </c>
      <c r="AP204" s="20"/>
      <c r="AQ204" s="35"/>
      <c r="AR204" s="33"/>
      <c r="AS204" s="33"/>
      <c r="AT204" s="34"/>
      <c r="AU204" s="19"/>
      <c r="AV204" s="35">
        <v>0</v>
      </c>
      <c r="AW204" s="33">
        <v>0</v>
      </c>
      <c r="AX204" s="33">
        <v>0</v>
      </c>
      <c r="AY204" s="34"/>
      <c r="AZ204" s="33"/>
      <c r="BA204" s="18"/>
      <c r="BB204" s="35"/>
      <c r="BC204" s="33"/>
      <c r="BD204" s="33"/>
      <c r="BE204" s="34"/>
      <c r="BF204" s="17"/>
      <c r="BG204" s="35">
        <v>66</v>
      </c>
      <c r="BH204" s="33">
        <v>24</v>
      </c>
      <c r="BI204" s="33">
        <v>0</v>
      </c>
      <c r="BJ204" s="34">
        <v>0.36363636363636365</v>
      </c>
      <c r="BK204" s="33">
        <v>3</v>
      </c>
      <c r="BL204" s="14"/>
      <c r="BM204" s="37">
        <v>66</v>
      </c>
      <c r="BN204" s="36">
        <v>44</v>
      </c>
      <c r="BO204" s="36">
        <v>1</v>
      </c>
      <c r="BP204" s="1770">
        <f>BN204/BM204</f>
        <v>0.66666666666666663</v>
      </c>
      <c r="BQ204" s="13"/>
      <c r="BR204" s="45">
        <v>132</v>
      </c>
      <c r="BS204" s="42">
        <v>68</v>
      </c>
      <c r="BT204" s="42">
        <v>1</v>
      </c>
      <c r="BU204" s="41">
        <v>0.51515151515151514</v>
      </c>
      <c r="BV204" s="42">
        <v>3</v>
      </c>
      <c r="BW204" s="32"/>
      <c r="BX204" s="12"/>
      <c r="BY204" s="12"/>
      <c r="BZ204" s="12"/>
      <c r="CA204" s="31"/>
      <c r="CB204" s="9"/>
      <c r="CC204" s="11">
        <v>132</v>
      </c>
      <c r="CD204" s="12">
        <v>68</v>
      </c>
      <c r="CE204" s="12">
        <v>1</v>
      </c>
      <c r="CF204" s="50">
        <f t="shared" si="28"/>
        <v>0.51515151515151514</v>
      </c>
      <c r="CG204" s="12">
        <v>3</v>
      </c>
      <c r="CH204" s="30">
        <f t="shared" si="22"/>
        <v>132</v>
      </c>
      <c r="CI204" s="30">
        <f t="shared" si="23"/>
        <v>68</v>
      </c>
      <c r="CJ204" s="30">
        <f t="shared" si="24"/>
        <v>1</v>
      </c>
      <c r="CK204" s="6">
        <f t="shared" si="25"/>
        <v>0.51515151515151514</v>
      </c>
      <c r="CL204" s="1771" t="str">
        <f t="shared" si="26"/>
        <v>OK</v>
      </c>
      <c r="CM204" s="1552"/>
    </row>
    <row r="205" spans="1:91" ht="13.8">
      <c r="A205" s="38" t="s">
        <v>423</v>
      </c>
      <c r="B205" s="29" t="s">
        <v>490</v>
      </c>
      <c r="C205" s="38" t="str">
        <f t="shared" si="27"/>
        <v>KEITH LESTER</v>
      </c>
      <c r="D205" s="42">
        <v>397</v>
      </c>
      <c r="E205" s="42">
        <v>218</v>
      </c>
      <c r="F205" s="42">
        <v>9</v>
      </c>
      <c r="G205" s="41">
        <v>0.54911838790931988</v>
      </c>
      <c r="H205" s="42">
        <v>6</v>
      </c>
      <c r="I205" s="26"/>
      <c r="J205" s="45">
        <v>73</v>
      </c>
      <c r="K205" s="42">
        <v>43</v>
      </c>
      <c r="L205" s="42">
        <v>4</v>
      </c>
      <c r="M205" s="41">
        <v>0.58899999999999997</v>
      </c>
      <c r="N205" s="25"/>
      <c r="O205" s="45">
        <v>470</v>
      </c>
      <c r="P205" s="42">
        <v>261</v>
      </c>
      <c r="Q205" s="42">
        <v>13</v>
      </c>
      <c r="R205" s="41">
        <v>0.55531914893617018</v>
      </c>
      <c r="S205" s="42">
        <v>7</v>
      </c>
      <c r="T205" s="24"/>
      <c r="U205" s="45">
        <v>60</v>
      </c>
      <c r="V205" s="42">
        <v>35</v>
      </c>
      <c r="W205" s="42">
        <v>0</v>
      </c>
      <c r="X205" s="41">
        <v>0.58299999999999996</v>
      </c>
      <c r="Y205" s="23"/>
      <c r="Z205" s="45">
        <v>530</v>
      </c>
      <c r="AA205" s="42">
        <v>296</v>
      </c>
      <c r="AB205" s="42">
        <v>13</v>
      </c>
      <c r="AC205" s="41">
        <v>0.55849056603773584</v>
      </c>
      <c r="AD205" s="42">
        <f>+S205+1</f>
        <v>8</v>
      </c>
      <c r="AE205" s="22"/>
      <c r="AF205" s="45">
        <v>78</v>
      </c>
      <c r="AG205" s="42">
        <v>48</v>
      </c>
      <c r="AH205" s="42">
        <v>3</v>
      </c>
      <c r="AI205" s="41">
        <v>0.61499999999999999</v>
      </c>
      <c r="AJ205" s="21"/>
      <c r="AK205" s="45">
        <v>608</v>
      </c>
      <c r="AL205" s="42">
        <v>344</v>
      </c>
      <c r="AM205" s="42">
        <v>16</v>
      </c>
      <c r="AN205" s="41">
        <v>0.56578947368421051</v>
      </c>
      <c r="AO205" s="42">
        <f>+AD205+1</f>
        <v>9</v>
      </c>
      <c r="AP205" s="20"/>
      <c r="AQ205" s="45">
        <v>76</v>
      </c>
      <c r="AR205" s="42">
        <v>38</v>
      </c>
      <c r="AS205" s="42">
        <v>5</v>
      </c>
      <c r="AT205" s="41">
        <v>0.5</v>
      </c>
      <c r="AU205" s="19"/>
      <c r="AV205" s="45">
        <v>684</v>
      </c>
      <c r="AW205" s="42">
        <v>382</v>
      </c>
      <c r="AX205" s="42">
        <v>21</v>
      </c>
      <c r="AY205" s="41">
        <v>0.55847953216374269</v>
      </c>
      <c r="AZ205" s="42">
        <v>10</v>
      </c>
      <c r="BA205" s="18"/>
      <c r="BB205" s="45">
        <v>83</v>
      </c>
      <c r="BC205" s="42">
        <v>49</v>
      </c>
      <c r="BD205" s="42">
        <v>3</v>
      </c>
      <c r="BE205" s="41">
        <v>0.59036144578313254</v>
      </c>
      <c r="BF205" s="17"/>
      <c r="BG205" s="45">
        <v>767</v>
      </c>
      <c r="BH205" s="42">
        <v>431</v>
      </c>
      <c r="BI205" s="42">
        <v>24</v>
      </c>
      <c r="BJ205" s="41">
        <v>0.56192959582790092</v>
      </c>
      <c r="BK205" s="42">
        <v>11</v>
      </c>
      <c r="BL205" s="14"/>
      <c r="BM205" s="11">
        <v>74</v>
      </c>
      <c r="BN205" s="12">
        <v>39</v>
      </c>
      <c r="BO205" s="12">
        <v>1</v>
      </c>
      <c r="BP205" s="53">
        <v>0.52702702702702697</v>
      </c>
      <c r="BQ205" s="13"/>
      <c r="BR205" s="45">
        <v>841</v>
      </c>
      <c r="BS205" s="42">
        <v>470</v>
      </c>
      <c r="BT205" s="42">
        <v>25</v>
      </c>
      <c r="BU205" s="41">
        <v>0.55885850178359098</v>
      </c>
      <c r="BV205" s="42">
        <v>0</v>
      </c>
      <c r="BW205" s="32"/>
      <c r="BX205" s="12">
        <v>47</v>
      </c>
      <c r="BY205" s="12">
        <v>28</v>
      </c>
      <c r="BZ205" s="12">
        <v>1</v>
      </c>
      <c r="CA205" s="31">
        <v>0.5957446808510638</v>
      </c>
      <c r="CB205" s="44"/>
      <c r="CC205" s="11">
        <v>888</v>
      </c>
      <c r="CD205" s="12">
        <v>498</v>
      </c>
      <c r="CE205" s="12">
        <v>26</v>
      </c>
      <c r="CF205" s="50">
        <f t="shared" si="28"/>
        <v>0.56081081081081086</v>
      </c>
      <c r="CG205" s="12">
        <v>13</v>
      </c>
      <c r="CH205" s="30">
        <f t="shared" si="22"/>
        <v>888</v>
      </c>
      <c r="CI205" s="30">
        <f t="shared" si="23"/>
        <v>498</v>
      </c>
      <c r="CJ205" s="30">
        <f t="shared" si="24"/>
        <v>26</v>
      </c>
      <c r="CK205" s="6">
        <f t="shared" si="25"/>
        <v>0.56081081081081086</v>
      </c>
      <c r="CL205" s="5" t="str">
        <f t="shared" si="26"/>
        <v>OK</v>
      </c>
    </row>
    <row r="206" spans="1:91" ht="13.8">
      <c r="A206" s="38" t="s">
        <v>436</v>
      </c>
      <c r="B206" s="49" t="s">
        <v>489</v>
      </c>
      <c r="C206" s="38" t="str">
        <f t="shared" si="27"/>
        <v>DAN LETNER</v>
      </c>
      <c r="D206" s="42"/>
      <c r="E206" s="42"/>
      <c r="F206" s="42"/>
      <c r="G206" s="41"/>
      <c r="H206" s="42"/>
      <c r="I206" s="26"/>
      <c r="J206" s="47"/>
      <c r="K206" s="48"/>
      <c r="L206" s="48"/>
      <c r="M206" s="48"/>
      <c r="N206" s="25"/>
      <c r="O206" s="47"/>
      <c r="P206" s="48"/>
      <c r="Q206" s="48"/>
      <c r="R206" s="48"/>
      <c r="S206" s="48"/>
      <c r="T206" s="24"/>
      <c r="U206" s="47"/>
      <c r="V206" s="48"/>
      <c r="W206" s="48"/>
      <c r="X206" s="48"/>
      <c r="Y206" s="23"/>
      <c r="Z206" s="47"/>
      <c r="AA206" s="48"/>
      <c r="AB206" s="48"/>
      <c r="AC206" s="48"/>
      <c r="AD206" s="48"/>
      <c r="AE206" s="22"/>
      <c r="AF206" s="47"/>
      <c r="AG206" s="48"/>
      <c r="AH206" s="48"/>
      <c r="AI206" s="48"/>
      <c r="AJ206" s="21"/>
      <c r="AK206" s="47"/>
      <c r="AL206" s="48"/>
      <c r="AM206" s="48"/>
      <c r="AN206" s="48"/>
      <c r="AO206" s="48"/>
      <c r="AP206" s="20"/>
      <c r="AQ206" s="47"/>
      <c r="AR206" s="48"/>
      <c r="AS206" s="48"/>
      <c r="AT206" s="48"/>
      <c r="AU206" s="19"/>
      <c r="AV206" s="47"/>
      <c r="AW206" s="48"/>
      <c r="AX206" s="48"/>
      <c r="AY206" s="48"/>
      <c r="AZ206" s="48"/>
      <c r="BA206" s="18"/>
      <c r="BB206" s="47"/>
      <c r="BC206" s="48"/>
      <c r="BD206" s="48"/>
      <c r="BE206" s="48"/>
      <c r="BF206" s="17"/>
      <c r="BG206" s="47"/>
      <c r="BH206" s="48"/>
      <c r="BI206" s="48"/>
      <c r="BJ206" s="48"/>
      <c r="BK206" s="48"/>
      <c r="BL206" s="14"/>
      <c r="BM206" s="11">
        <v>72</v>
      </c>
      <c r="BN206" s="12">
        <v>35</v>
      </c>
      <c r="BO206" s="12">
        <v>3</v>
      </c>
      <c r="BP206" s="53">
        <v>0.4861111111111111</v>
      </c>
      <c r="BQ206" s="13"/>
      <c r="BR206" s="11">
        <v>72</v>
      </c>
      <c r="BS206" s="12">
        <v>35</v>
      </c>
      <c r="BT206" s="12">
        <v>3</v>
      </c>
      <c r="BU206" s="53">
        <v>0.4861111111111111</v>
      </c>
      <c r="BV206" s="11">
        <v>1</v>
      </c>
      <c r="BW206" s="32"/>
      <c r="BX206" s="12">
        <v>48</v>
      </c>
      <c r="BY206" s="12">
        <v>19</v>
      </c>
      <c r="BZ206" s="12">
        <v>2</v>
      </c>
      <c r="CA206" s="31">
        <v>0.39583333333333331</v>
      </c>
      <c r="CB206" s="44"/>
      <c r="CC206" s="11">
        <v>120</v>
      </c>
      <c r="CD206" s="12">
        <v>54</v>
      </c>
      <c r="CE206" s="12">
        <v>5</v>
      </c>
      <c r="CF206" s="50">
        <f t="shared" si="28"/>
        <v>0.45</v>
      </c>
      <c r="CG206" s="12">
        <v>2</v>
      </c>
      <c r="CH206" s="30">
        <f t="shared" si="22"/>
        <v>120</v>
      </c>
      <c r="CI206" s="30">
        <f t="shared" si="23"/>
        <v>54</v>
      </c>
      <c r="CJ206" s="30">
        <f t="shared" si="24"/>
        <v>5</v>
      </c>
      <c r="CK206" s="6">
        <f t="shared" si="25"/>
        <v>0.45</v>
      </c>
      <c r="CL206" s="5" t="str">
        <f t="shared" si="26"/>
        <v>OK</v>
      </c>
    </row>
    <row r="207" spans="1:91" ht="13.8">
      <c r="A207" s="38" t="s">
        <v>488</v>
      </c>
      <c r="B207" s="49" t="s">
        <v>487</v>
      </c>
      <c r="C207" s="38" t="str">
        <f t="shared" si="27"/>
        <v>FRED LEWELLYN</v>
      </c>
      <c r="D207" s="42"/>
      <c r="E207" s="42"/>
      <c r="F207" s="42"/>
      <c r="G207" s="41"/>
      <c r="H207" s="42"/>
      <c r="I207" s="26"/>
      <c r="J207" s="47"/>
      <c r="K207" s="48"/>
      <c r="L207" s="48"/>
      <c r="M207" s="48"/>
      <c r="N207" s="25"/>
      <c r="O207" s="47"/>
      <c r="P207" s="48"/>
      <c r="Q207" s="48"/>
      <c r="R207" s="48"/>
      <c r="S207" s="48"/>
      <c r="T207" s="24"/>
      <c r="U207" s="47"/>
      <c r="V207" s="48"/>
      <c r="W207" s="48"/>
      <c r="X207" s="48"/>
      <c r="Y207" s="23"/>
      <c r="Z207" s="47"/>
      <c r="AA207" s="48"/>
      <c r="AB207" s="48"/>
      <c r="AC207" s="48"/>
      <c r="AD207" s="48"/>
      <c r="AE207" s="22"/>
      <c r="AF207" s="47"/>
      <c r="AG207" s="48"/>
      <c r="AH207" s="48"/>
      <c r="AI207" s="48"/>
      <c r="AJ207" s="21"/>
      <c r="AK207" s="47"/>
      <c r="AL207" s="48"/>
      <c r="AM207" s="48"/>
      <c r="AN207" s="48"/>
      <c r="AO207" s="48"/>
      <c r="AP207" s="20"/>
      <c r="AQ207" s="47"/>
      <c r="AR207" s="48"/>
      <c r="AS207" s="48"/>
      <c r="AT207" s="48"/>
      <c r="AU207" s="19"/>
      <c r="AV207" s="47"/>
      <c r="AW207" s="48"/>
      <c r="AX207" s="48"/>
      <c r="AY207" s="48"/>
      <c r="AZ207" s="48"/>
      <c r="BA207" s="18"/>
      <c r="BB207" s="47"/>
      <c r="BC207" s="48"/>
      <c r="BD207" s="48"/>
      <c r="BE207" s="48"/>
      <c r="BF207" s="17"/>
      <c r="BG207" s="47"/>
      <c r="BH207" s="48"/>
      <c r="BI207" s="48"/>
      <c r="BJ207" s="48"/>
      <c r="BK207" s="48"/>
      <c r="BL207" s="14"/>
      <c r="BM207" s="47"/>
      <c r="BN207" s="48"/>
      <c r="BO207" s="48"/>
      <c r="BP207" s="46"/>
      <c r="BQ207" s="13"/>
      <c r="BR207" s="47"/>
      <c r="BS207" s="48"/>
      <c r="BT207" s="48"/>
      <c r="BU207" s="46"/>
      <c r="BV207" s="48"/>
      <c r="BW207" s="32"/>
      <c r="BX207" s="12">
        <v>22</v>
      </c>
      <c r="BY207" s="12">
        <v>8</v>
      </c>
      <c r="BZ207" s="12">
        <v>0</v>
      </c>
      <c r="CA207" s="31">
        <v>0.36363636363636365</v>
      </c>
      <c r="CB207" s="44"/>
      <c r="CC207" s="11">
        <v>22</v>
      </c>
      <c r="CD207" s="12">
        <v>8</v>
      </c>
      <c r="CE207" s="12">
        <v>0</v>
      </c>
      <c r="CF207" s="50">
        <f t="shared" si="28"/>
        <v>0.36363636363636365</v>
      </c>
      <c r="CG207" s="12">
        <v>1</v>
      </c>
      <c r="CH207" s="30">
        <f t="shared" si="22"/>
        <v>22</v>
      </c>
      <c r="CI207" s="30">
        <f t="shared" si="23"/>
        <v>8</v>
      </c>
      <c r="CJ207" s="30">
        <f t="shared" si="24"/>
        <v>0</v>
      </c>
      <c r="CK207" s="6">
        <f t="shared" si="25"/>
        <v>0.36363636363636365</v>
      </c>
      <c r="CL207" s="5" t="str">
        <f t="shared" si="26"/>
        <v>OK</v>
      </c>
    </row>
    <row r="208" spans="1:91" ht="13.8">
      <c r="A208" s="38" t="s">
        <v>298</v>
      </c>
      <c r="B208" s="29" t="s">
        <v>486</v>
      </c>
      <c r="C208" s="38" t="str">
        <f t="shared" si="27"/>
        <v>GARY LEWIS</v>
      </c>
      <c r="D208" s="42">
        <v>70</v>
      </c>
      <c r="E208" s="42">
        <v>29</v>
      </c>
      <c r="F208" s="42">
        <v>0</v>
      </c>
      <c r="G208" s="41">
        <v>0.41428571428571431</v>
      </c>
      <c r="H208" s="42">
        <v>2</v>
      </c>
      <c r="I208" s="26"/>
      <c r="J208" s="51">
        <v>42</v>
      </c>
      <c r="K208" s="51">
        <v>20</v>
      </c>
      <c r="L208" s="51">
        <v>0</v>
      </c>
      <c r="M208" s="52">
        <v>0.47599999999999998</v>
      </c>
      <c r="N208" s="25"/>
      <c r="O208" s="51">
        <v>112</v>
      </c>
      <c r="P208" s="51">
        <v>49</v>
      </c>
      <c r="Q208" s="51">
        <v>0</v>
      </c>
      <c r="R208" s="52">
        <v>0.4375</v>
      </c>
      <c r="S208" s="51">
        <v>3</v>
      </c>
      <c r="T208" s="24"/>
      <c r="U208" s="51"/>
      <c r="V208" s="51"/>
      <c r="W208" s="51"/>
      <c r="X208" s="52"/>
      <c r="Y208" s="23"/>
      <c r="Z208" s="51"/>
      <c r="AA208" s="51"/>
      <c r="AB208" s="51"/>
      <c r="AC208" s="52"/>
      <c r="AD208" s="51" t="s">
        <v>280</v>
      </c>
      <c r="AE208" s="22"/>
      <c r="AF208" s="51"/>
      <c r="AG208" s="51"/>
      <c r="AH208" s="51"/>
      <c r="AI208" s="52"/>
      <c r="AJ208" s="21"/>
      <c r="AK208" s="51"/>
      <c r="AL208" s="51"/>
      <c r="AM208" s="51"/>
      <c r="AN208" s="52"/>
      <c r="AO208" s="51" t="s">
        <v>280</v>
      </c>
      <c r="AP208" s="20"/>
      <c r="AQ208" s="51"/>
      <c r="AR208" s="51"/>
      <c r="AS208" s="51"/>
      <c r="AT208" s="52"/>
      <c r="AU208" s="19"/>
      <c r="AV208" s="51">
        <v>0</v>
      </c>
      <c r="AW208" s="51">
        <v>0</v>
      </c>
      <c r="AX208" s="51">
        <v>0</v>
      </c>
      <c r="AY208" s="52"/>
      <c r="AZ208" s="51"/>
      <c r="BA208" s="18"/>
      <c r="BB208" s="51"/>
      <c r="BC208" s="51"/>
      <c r="BD208" s="51"/>
      <c r="BE208" s="52"/>
      <c r="BF208" s="17"/>
      <c r="BG208" s="51">
        <v>112</v>
      </c>
      <c r="BH208" s="51">
        <v>49</v>
      </c>
      <c r="BI208" s="51">
        <v>0</v>
      </c>
      <c r="BJ208" s="52">
        <v>0.4375</v>
      </c>
      <c r="BK208" s="51">
        <v>3</v>
      </c>
      <c r="BL208" s="14"/>
      <c r="BM208" s="11"/>
      <c r="BN208" s="12"/>
      <c r="BO208" s="12"/>
      <c r="BP208" s="48"/>
      <c r="BQ208" s="13"/>
      <c r="BR208" s="51">
        <v>112</v>
      </c>
      <c r="BS208" s="51">
        <v>49</v>
      </c>
      <c r="BT208" s="51">
        <v>0</v>
      </c>
      <c r="BU208" s="52">
        <v>0.4375</v>
      </c>
      <c r="BV208" s="51">
        <v>3</v>
      </c>
      <c r="BW208" s="43"/>
      <c r="BX208" s="12"/>
      <c r="BY208" s="12"/>
      <c r="BZ208" s="12"/>
      <c r="CA208" s="31"/>
      <c r="CB208" s="9"/>
      <c r="CC208" s="11">
        <v>112</v>
      </c>
      <c r="CD208" s="12">
        <v>49</v>
      </c>
      <c r="CE208" s="12">
        <v>0</v>
      </c>
      <c r="CF208" s="50">
        <f t="shared" si="28"/>
        <v>0.4375</v>
      </c>
      <c r="CG208" s="12">
        <v>3</v>
      </c>
      <c r="CH208" s="30">
        <f t="shared" si="22"/>
        <v>112</v>
      </c>
      <c r="CI208" s="30">
        <f t="shared" si="23"/>
        <v>49</v>
      </c>
      <c r="CJ208" s="30">
        <f t="shared" si="24"/>
        <v>0</v>
      </c>
      <c r="CK208" s="6">
        <f t="shared" si="25"/>
        <v>0.4375</v>
      </c>
      <c r="CL208" s="5" t="str">
        <f t="shared" si="26"/>
        <v>OK</v>
      </c>
    </row>
    <row r="209" spans="1:92" ht="13.8">
      <c r="A209" s="38" t="s">
        <v>485</v>
      </c>
      <c r="B209" s="54" t="s">
        <v>484</v>
      </c>
      <c r="C209" s="38" t="str">
        <f t="shared" si="27"/>
        <v>MARTY LIETKE</v>
      </c>
      <c r="D209" s="45">
        <v>1490</v>
      </c>
      <c r="E209" s="42">
        <v>846</v>
      </c>
      <c r="F209" s="42">
        <v>17</v>
      </c>
      <c r="G209" s="41">
        <v>0.56778523489932886</v>
      </c>
      <c r="H209" s="42">
        <v>24</v>
      </c>
      <c r="I209" s="26"/>
      <c r="J209" s="51">
        <v>97</v>
      </c>
      <c r="K209" s="51">
        <v>55</v>
      </c>
      <c r="L209" s="51">
        <v>2</v>
      </c>
      <c r="M209" s="52">
        <v>0.56699999999999995</v>
      </c>
      <c r="N209" s="25"/>
      <c r="O209" s="51">
        <v>1587</v>
      </c>
      <c r="P209" s="51">
        <v>901</v>
      </c>
      <c r="Q209" s="51">
        <v>19</v>
      </c>
      <c r="R209" s="52">
        <v>0.56773787019533717</v>
      </c>
      <c r="S209" s="51">
        <v>25</v>
      </c>
      <c r="T209" s="24"/>
      <c r="U209" s="51">
        <v>84</v>
      </c>
      <c r="V209" s="51">
        <v>56</v>
      </c>
      <c r="W209" s="51">
        <v>1</v>
      </c>
      <c r="X209" s="52">
        <v>0.66700000000000004</v>
      </c>
      <c r="Y209" s="23"/>
      <c r="Z209" s="51">
        <v>1671</v>
      </c>
      <c r="AA209" s="51">
        <v>957</v>
      </c>
      <c r="AB209" s="51">
        <v>20</v>
      </c>
      <c r="AC209" s="52">
        <v>0.57271095152603235</v>
      </c>
      <c r="AD209" s="51">
        <f>+S209+1</f>
        <v>26</v>
      </c>
      <c r="AE209" s="22"/>
      <c r="AF209" s="51">
        <v>64</v>
      </c>
      <c r="AG209" s="51">
        <v>34</v>
      </c>
      <c r="AH209" s="51">
        <v>1</v>
      </c>
      <c r="AI209" s="52">
        <v>0.53100000000000003</v>
      </c>
      <c r="AJ209" s="21"/>
      <c r="AK209" s="51">
        <v>1735</v>
      </c>
      <c r="AL209" s="51">
        <v>991</v>
      </c>
      <c r="AM209" s="51">
        <v>21</v>
      </c>
      <c r="AN209" s="52">
        <v>0.57118155619596545</v>
      </c>
      <c r="AO209" s="51">
        <f>+AD209+1</f>
        <v>27</v>
      </c>
      <c r="AP209" s="20"/>
      <c r="AQ209" s="51">
        <v>76</v>
      </c>
      <c r="AR209" s="51">
        <v>54</v>
      </c>
      <c r="AS209" s="51">
        <v>1</v>
      </c>
      <c r="AT209" s="52">
        <v>0.71099999999999997</v>
      </c>
      <c r="AU209" s="19"/>
      <c r="AV209" s="51">
        <v>1811</v>
      </c>
      <c r="AW209" s="51">
        <v>1045</v>
      </c>
      <c r="AX209" s="51">
        <v>22</v>
      </c>
      <c r="AY209" s="52">
        <v>0.57702926559911649</v>
      </c>
      <c r="AZ209" s="51">
        <v>28</v>
      </c>
      <c r="BA209" s="18"/>
      <c r="BB209" s="51">
        <v>77</v>
      </c>
      <c r="BC209" s="51">
        <v>38</v>
      </c>
      <c r="BD209" s="51">
        <v>0</v>
      </c>
      <c r="BE209" s="52">
        <v>0.4935064935064935</v>
      </c>
      <c r="BF209" s="17"/>
      <c r="BG209" s="51">
        <v>1888</v>
      </c>
      <c r="BH209" s="51">
        <v>1083</v>
      </c>
      <c r="BI209" s="51">
        <v>22</v>
      </c>
      <c r="BJ209" s="52">
        <v>0.5736228813559322</v>
      </c>
      <c r="BK209" s="51">
        <v>29</v>
      </c>
      <c r="BL209" s="14"/>
      <c r="BM209" s="8"/>
      <c r="BN209" s="8"/>
      <c r="BO209" s="8"/>
      <c r="BQ209" s="13"/>
      <c r="BR209" s="51">
        <v>1888</v>
      </c>
      <c r="BS209" s="51">
        <v>1083</v>
      </c>
      <c r="BT209" s="51">
        <v>22</v>
      </c>
      <c r="BU209" s="52">
        <v>0.5736228813559322</v>
      </c>
      <c r="BV209" s="51">
        <v>29</v>
      </c>
      <c r="BW209" s="43"/>
      <c r="BX209" s="12"/>
      <c r="BY209" s="12"/>
      <c r="BZ209" s="12"/>
      <c r="CA209" s="31"/>
      <c r="CB209" s="9"/>
      <c r="CC209" s="11">
        <v>1888</v>
      </c>
      <c r="CD209" s="12">
        <v>1083</v>
      </c>
      <c r="CE209" s="12">
        <v>22</v>
      </c>
      <c r="CF209" s="50">
        <f t="shared" si="28"/>
        <v>0.5736228813559322</v>
      </c>
      <c r="CG209" s="12">
        <v>29</v>
      </c>
      <c r="CH209" s="30">
        <f t="shared" si="22"/>
        <v>1888</v>
      </c>
      <c r="CI209" s="30">
        <f t="shared" si="23"/>
        <v>1083</v>
      </c>
      <c r="CJ209" s="30">
        <f t="shared" si="24"/>
        <v>22</v>
      </c>
      <c r="CK209" s="6">
        <f t="shared" si="25"/>
        <v>0.5736228813559322</v>
      </c>
      <c r="CL209" s="5" t="str">
        <f t="shared" si="26"/>
        <v>OK</v>
      </c>
    </row>
    <row r="210" spans="1:92" ht="13.8">
      <c r="A210" s="38" t="s">
        <v>294</v>
      </c>
      <c r="B210" s="39" t="s">
        <v>483</v>
      </c>
      <c r="C210" s="38" t="str">
        <f t="shared" si="27"/>
        <v>STEVE LONG</v>
      </c>
      <c r="D210" s="42">
        <v>235</v>
      </c>
      <c r="E210" s="42">
        <v>129</v>
      </c>
      <c r="F210" s="42">
        <v>6</v>
      </c>
      <c r="G210" s="41">
        <v>0.54893617021276597</v>
      </c>
      <c r="H210" s="42">
        <v>4</v>
      </c>
      <c r="I210" s="26"/>
      <c r="J210" s="35">
        <v>63</v>
      </c>
      <c r="K210" s="33">
        <v>40</v>
      </c>
      <c r="L210" s="33">
        <v>2</v>
      </c>
      <c r="M210" s="34">
        <v>0.63500000000000001</v>
      </c>
      <c r="N210" s="25"/>
      <c r="O210" s="35">
        <v>298</v>
      </c>
      <c r="P210" s="33">
        <v>169</v>
      </c>
      <c r="Q210" s="33">
        <v>8</v>
      </c>
      <c r="R210" s="34">
        <v>0.56711409395973156</v>
      </c>
      <c r="S210" s="33">
        <v>5</v>
      </c>
      <c r="T210" s="24"/>
      <c r="U210" s="35">
        <v>56</v>
      </c>
      <c r="V210" s="33">
        <v>36</v>
      </c>
      <c r="W210" s="33">
        <v>0</v>
      </c>
      <c r="X210" s="34">
        <v>0.64300000000000002</v>
      </c>
      <c r="Y210" s="23"/>
      <c r="Z210" s="35">
        <v>354</v>
      </c>
      <c r="AA210" s="33">
        <v>205</v>
      </c>
      <c r="AB210" s="33">
        <v>8</v>
      </c>
      <c r="AC210" s="34">
        <v>0.57909604519774016</v>
      </c>
      <c r="AD210" s="33">
        <f>+S210+1</f>
        <v>6</v>
      </c>
      <c r="AE210" s="22"/>
      <c r="AF210" s="35">
        <v>68</v>
      </c>
      <c r="AG210" s="33">
        <v>40</v>
      </c>
      <c r="AH210" s="33">
        <v>1</v>
      </c>
      <c r="AI210" s="34">
        <v>0.58799999999999997</v>
      </c>
      <c r="AJ210" s="21"/>
      <c r="AK210" s="35">
        <v>422</v>
      </c>
      <c r="AL210" s="33">
        <v>245</v>
      </c>
      <c r="AM210" s="33">
        <v>9</v>
      </c>
      <c r="AN210" s="34">
        <v>0.58056872037914697</v>
      </c>
      <c r="AO210" s="33">
        <f>+AD210+1</f>
        <v>7</v>
      </c>
      <c r="AP210" s="20"/>
      <c r="AQ210" s="35">
        <v>57</v>
      </c>
      <c r="AR210" s="33">
        <v>38</v>
      </c>
      <c r="AS210" s="33">
        <v>7</v>
      </c>
      <c r="AT210" s="34">
        <v>0.66700000000000004</v>
      </c>
      <c r="AU210" s="19"/>
      <c r="AV210" s="35">
        <v>479</v>
      </c>
      <c r="AW210" s="33">
        <v>283</v>
      </c>
      <c r="AX210" s="33">
        <v>16</v>
      </c>
      <c r="AY210" s="34">
        <v>0.59081419624217124</v>
      </c>
      <c r="AZ210" s="33">
        <v>8</v>
      </c>
      <c r="BA210" s="18"/>
      <c r="BB210" s="35">
        <v>96</v>
      </c>
      <c r="BC210" s="33">
        <v>58</v>
      </c>
      <c r="BD210" s="33">
        <v>1</v>
      </c>
      <c r="BE210" s="34">
        <v>0.60416666666666663</v>
      </c>
      <c r="BF210" s="17"/>
      <c r="BG210" s="35">
        <v>575</v>
      </c>
      <c r="BH210" s="33">
        <v>341</v>
      </c>
      <c r="BI210" s="33">
        <v>17</v>
      </c>
      <c r="BJ210" s="34">
        <v>0.59304347826086956</v>
      </c>
      <c r="BK210" s="33">
        <v>9</v>
      </c>
      <c r="BL210" s="14"/>
      <c r="BM210" s="37">
        <v>61</v>
      </c>
      <c r="BN210" s="36">
        <v>36</v>
      </c>
      <c r="BO210" s="36">
        <v>0</v>
      </c>
      <c r="BP210" s="53">
        <v>0.5901639344262295</v>
      </c>
      <c r="BQ210" s="13"/>
      <c r="BR210" s="37">
        <v>636</v>
      </c>
      <c r="BS210" s="36">
        <v>377</v>
      </c>
      <c r="BT210" s="36">
        <v>17</v>
      </c>
      <c r="BU210" s="53">
        <v>0.59276729559748431</v>
      </c>
      <c r="BV210" s="37">
        <v>10</v>
      </c>
      <c r="BW210" s="32"/>
      <c r="BX210" s="12"/>
      <c r="BY210" s="12"/>
      <c r="BZ210" s="12"/>
      <c r="CA210" s="31"/>
      <c r="CB210" s="9"/>
      <c r="CC210" s="11">
        <v>636</v>
      </c>
      <c r="CD210" s="12">
        <v>377</v>
      </c>
      <c r="CE210" s="12">
        <v>17</v>
      </c>
      <c r="CF210" s="50">
        <f t="shared" si="28"/>
        <v>0.59276729559748431</v>
      </c>
      <c r="CG210" s="12">
        <v>10</v>
      </c>
      <c r="CH210" s="30">
        <f t="shared" si="22"/>
        <v>636</v>
      </c>
      <c r="CI210" s="30">
        <f t="shared" si="23"/>
        <v>377</v>
      </c>
      <c r="CJ210" s="30">
        <f t="shared" si="24"/>
        <v>17</v>
      </c>
      <c r="CK210" s="6">
        <f t="shared" si="25"/>
        <v>0.59276729559748431</v>
      </c>
      <c r="CL210" s="5" t="str">
        <f t="shared" si="26"/>
        <v>OK</v>
      </c>
    </row>
    <row r="211" spans="1:92" ht="13.8">
      <c r="A211" s="38" t="s">
        <v>294</v>
      </c>
      <c r="B211" s="49" t="s">
        <v>482</v>
      </c>
      <c r="C211" s="38" t="str">
        <f t="shared" si="27"/>
        <v>STEVE LUCKOVITZ</v>
      </c>
      <c r="D211" s="42"/>
      <c r="E211" s="42"/>
      <c r="F211" s="42"/>
      <c r="G211" s="41"/>
      <c r="H211" s="42"/>
      <c r="I211" s="26"/>
      <c r="J211" s="47"/>
      <c r="K211" s="48"/>
      <c r="L211" s="48"/>
      <c r="M211" s="48"/>
      <c r="N211" s="25"/>
      <c r="O211" s="47"/>
      <c r="P211" s="48"/>
      <c r="Q211" s="48"/>
      <c r="R211" s="48"/>
      <c r="S211" s="48"/>
      <c r="T211" s="24"/>
      <c r="U211" s="47"/>
      <c r="V211" s="48"/>
      <c r="W211" s="48"/>
      <c r="X211" s="48"/>
      <c r="Y211" s="23"/>
      <c r="Z211" s="47"/>
      <c r="AA211" s="48"/>
      <c r="AB211" s="48"/>
      <c r="AC211" s="48"/>
      <c r="AD211" s="48"/>
      <c r="AE211" s="22"/>
      <c r="AF211" s="47"/>
      <c r="AG211" s="48"/>
      <c r="AH211" s="48"/>
      <c r="AI211" s="48"/>
      <c r="AJ211" s="21"/>
      <c r="AK211" s="47"/>
      <c r="AL211" s="48"/>
      <c r="AM211" s="48"/>
      <c r="AN211" s="48"/>
      <c r="AO211" s="48"/>
      <c r="AP211" s="20"/>
      <c r="AQ211" s="47"/>
      <c r="AR211" s="48"/>
      <c r="AS211" s="48"/>
      <c r="AT211" s="48"/>
      <c r="AU211" s="19"/>
      <c r="AV211" s="47"/>
      <c r="AW211" s="48"/>
      <c r="AX211" s="48"/>
      <c r="AY211" s="48"/>
      <c r="AZ211" s="48"/>
      <c r="BA211" s="18"/>
      <c r="BB211" s="47"/>
      <c r="BC211" s="48"/>
      <c r="BD211" s="48"/>
      <c r="BE211" s="48"/>
      <c r="BF211" s="17"/>
      <c r="BG211" s="47"/>
      <c r="BH211" s="48"/>
      <c r="BI211" s="48"/>
      <c r="BJ211" s="48"/>
      <c r="BK211" s="48"/>
      <c r="BL211" s="14"/>
      <c r="BM211" s="47"/>
      <c r="BN211" s="48"/>
      <c r="BO211" s="48"/>
      <c r="BQ211" s="13"/>
      <c r="BR211" s="47"/>
      <c r="BS211" s="48"/>
      <c r="BT211" s="48"/>
      <c r="BV211" s="47"/>
      <c r="BW211" s="32"/>
      <c r="BX211" s="12">
        <v>43</v>
      </c>
      <c r="BY211" s="12">
        <v>19</v>
      </c>
      <c r="BZ211" s="12">
        <v>0</v>
      </c>
      <c r="CA211" s="31">
        <v>0.44186046511627908</v>
      </c>
      <c r="CB211" s="44"/>
      <c r="CC211" s="11">
        <v>43</v>
      </c>
      <c r="CD211" s="12">
        <v>19</v>
      </c>
      <c r="CE211" s="12">
        <v>0</v>
      </c>
      <c r="CF211" s="50">
        <f t="shared" si="28"/>
        <v>0.44186046511627908</v>
      </c>
      <c r="CG211" s="12">
        <v>1</v>
      </c>
      <c r="CH211" s="30">
        <f t="shared" si="22"/>
        <v>43</v>
      </c>
      <c r="CI211" s="30">
        <f t="shared" si="23"/>
        <v>19</v>
      </c>
      <c r="CJ211" s="30">
        <f t="shared" si="24"/>
        <v>0</v>
      </c>
      <c r="CK211" s="6">
        <f t="shared" si="25"/>
        <v>0.44186046511627908</v>
      </c>
      <c r="CL211" s="5" t="str">
        <f t="shared" si="26"/>
        <v>OK</v>
      </c>
    </row>
    <row r="212" spans="1:92" ht="13.8">
      <c r="A212" s="1556" t="s">
        <v>416</v>
      </c>
      <c r="B212" s="29" t="s">
        <v>481</v>
      </c>
      <c r="C212" s="38" t="str">
        <f t="shared" si="27"/>
        <v>DENNY MAHAN</v>
      </c>
      <c r="D212" s="42"/>
      <c r="E212" s="42"/>
      <c r="F212" s="42"/>
      <c r="G212" s="41"/>
      <c r="H212" s="42"/>
      <c r="I212" s="26"/>
      <c r="J212" s="45"/>
      <c r="K212" s="42"/>
      <c r="L212" s="42"/>
      <c r="M212" s="41"/>
      <c r="N212" s="25"/>
      <c r="O212" s="45"/>
      <c r="P212" s="42"/>
      <c r="Q212" s="42"/>
      <c r="R212" s="41"/>
      <c r="S212" s="42"/>
      <c r="T212" s="24"/>
      <c r="U212" s="45"/>
      <c r="V212" s="42"/>
      <c r="W212" s="42"/>
      <c r="X212" s="41"/>
      <c r="Y212" s="23"/>
      <c r="Z212" s="45"/>
      <c r="AA212" s="42"/>
      <c r="AB212" s="42"/>
      <c r="AC212" s="41"/>
      <c r="AD212" s="42"/>
      <c r="AE212" s="22"/>
      <c r="AF212" s="45"/>
      <c r="AG212" s="42"/>
      <c r="AH212" s="42"/>
      <c r="AI212" s="41"/>
      <c r="AJ212" s="21"/>
      <c r="AK212" s="45"/>
      <c r="AL212" s="42"/>
      <c r="AM212" s="42"/>
      <c r="AN212" s="41"/>
      <c r="AO212" s="42"/>
      <c r="AP212" s="20"/>
      <c r="AQ212" s="45">
        <v>10</v>
      </c>
      <c r="AR212" s="42">
        <v>8</v>
      </c>
      <c r="AS212" s="42">
        <v>0</v>
      </c>
      <c r="AT212" s="41">
        <v>0.8</v>
      </c>
      <c r="AU212" s="19"/>
      <c r="AV212" s="45">
        <v>10</v>
      </c>
      <c r="AW212" s="42">
        <v>8</v>
      </c>
      <c r="AX212" s="42">
        <v>0</v>
      </c>
      <c r="AY212" s="41">
        <v>0.8</v>
      </c>
      <c r="AZ212" s="42">
        <v>1</v>
      </c>
      <c r="BA212" s="18"/>
      <c r="BB212" s="45">
        <v>37</v>
      </c>
      <c r="BC212" s="42">
        <v>24</v>
      </c>
      <c r="BD212" s="42">
        <v>1</v>
      </c>
      <c r="BE212" s="41">
        <v>0.64864864864864868</v>
      </c>
      <c r="BF212" s="17"/>
      <c r="BG212" s="45">
        <v>47</v>
      </c>
      <c r="BH212" s="42">
        <v>32</v>
      </c>
      <c r="BI212" s="42">
        <v>1</v>
      </c>
      <c r="BJ212" s="41">
        <v>0.68085106382978722</v>
      </c>
      <c r="BK212" s="42">
        <v>2</v>
      </c>
      <c r="BL212" s="14"/>
      <c r="BM212" s="11"/>
      <c r="BN212" s="12"/>
      <c r="BO212" s="12"/>
      <c r="BP212" s="46"/>
      <c r="BQ212" s="13"/>
      <c r="BR212" s="45">
        <v>47</v>
      </c>
      <c r="BS212" s="42">
        <v>32</v>
      </c>
      <c r="BT212" s="42">
        <v>1</v>
      </c>
      <c r="BU212" s="34">
        <v>0.68085106382978722</v>
      </c>
      <c r="BV212" s="42">
        <v>2</v>
      </c>
      <c r="BW212" s="32"/>
      <c r="BX212" s="12"/>
      <c r="BY212" s="12"/>
      <c r="BZ212" s="12"/>
      <c r="CA212" s="31"/>
      <c r="CB212" s="9"/>
      <c r="CC212" s="11">
        <v>47</v>
      </c>
      <c r="CD212" s="12">
        <v>32</v>
      </c>
      <c r="CE212" s="12">
        <v>1</v>
      </c>
      <c r="CF212" s="50">
        <f t="shared" si="28"/>
        <v>0.68085106382978722</v>
      </c>
      <c r="CG212" s="12">
        <v>2</v>
      </c>
      <c r="CH212" s="30">
        <f t="shared" si="22"/>
        <v>47</v>
      </c>
      <c r="CI212" s="30">
        <f t="shared" si="23"/>
        <v>32</v>
      </c>
      <c r="CJ212" s="30">
        <f t="shared" si="24"/>
        <v>1</v>
      </c>
      <c r="CK212" s="6">
        <f t="shared" si="25"/>
        <v>0.68085106382978722</v>
      </c>
      <c r="CL212" s="5" t="str">
        <f t="shared" si="26"/>
        <v>OK</v>
      </c>
    </row>
    <row r="213" spans="1:92" ht="13.8">
      <c r="A213" s="38" t="s">
        <v>349</v>
      </c>
      <c r="B213" s="54" t="s">
        <v>481</v>
      </c>
      <c r="C213" s="38" t="str">
        <f t="shared" si="27"/>
        <v>MIKE MAHAN</v>
      </c>
      <c r="D213" s="1772">
        <v>350</v>
      </c>
      <c r="E213" s="1773">
        <v>208</v>
      </c>
      <c r="F213" s="1773">
        <v>15</v>
      </c>
      <c r="G213" s="41"/>
      <c r="H213" s="42"/>
      <c r="I213" s="26"/>
      <c r="J213" s="51"/>
      <c r="K213" s="51"/>
      <c r="L213" s="51"/>
      <c r="M213" s="52"/>
      <c r="N213" s="25"/>
      <c r="O213" s="51"/>
      <c r="P213" s="51"/>
      <c r="Q213" s="51"/>
      <c r="R213" s="52"/>
      <c r="S213" s="51"/>
      <c r="T213" s="24"/>
      <c r="U213" s="51">
        <v>68</v>
      </c>
      <c r="V213" s="51">
        <v>40</v>
      </c>
      <c r="W213" s="51">
        <v>9</v>
      </c>
      <c r="X213" s="52">
        <v>0.58799999999999997</v>
      </c>
      <c r="Y213" s="23"/>
      <c r="Z213" s="51">
        <v>68</v>
      </c>
      <c r="AA213" s="51">
        <v>40</v>
      </c>
      <c r="AB213" s="51">
        <v>9</v>
      </c>
      <c r="AC213" s="52">
        <v>0.58823529411764708</v>
      </c>
      <c r="AD213" s="51">
        <f>+S213+1</f>
        <v>1</v>
      </c>
      <c r="AE213" s="22"/>
      <c r="AF213" s="51">
        <v>54</v>
      </c>
      <c r="AG213" s="51">
        <v>31</v>
      </c>
      <c r="AH213" s="51">
        <v>5</v>
      </c>
      <c r="AI213" s="52">
        <v>0.57399999999999995</v>
      </c>
      <c r="AJ213" s="21"/>
      <c r="AK213" s="51">
        <v>122</v>
      </c>
      <c r="AL213" s="51">
        <v>71</v>
      </c>
      <c r="AM213" s="51">
        <v>14</v>
      </c>
      <c r="AN213" s="52">
        <v>0.58196721311475408</v>
      </c>
      <c r="AO213" s="51">
        <f>+AD213+1</f>
        <v>2</v>
      </c>
      <c r="AP213" s="20"/>
      <c r="AQ213" s="51">
        <v>83</v>
      </c>
      <c r="AR213" s="51">
        <v>54</v>
      </c>
      <c r="AS213" s="51">
        <v>15</v>
      </c>
      <c r="AT213" s="52">
        <v>0.65100000000000002</v>
      </c>
      <c r="AU213" s="19"/>
      <c r="AV213" s="51">
        <v>205</v>
      </c>
      <c r="AW213" s="51">
        <v>125</v>
      </c>
      <c r="AX213" s="51">
        <v>29</v>
      </c>
      <c r="AY213" s="52">
        <v>0.6097560975609756</v>
      </c>
      <c r="AZ213" s="51">
        <v>3</v>
      </c>
      <c r="BA213" s="18"/>
      <c r="BB213" s="51">
        <v>48</v>
      </c>
      <c r="BC213" s="51">
        <v>29</v>
      </c>
      <c r="BD213" s="51">
        <v>0</v>
      </c>
      <c r="BE213" s="52">
        <v>0.60416666666666663</v>
      </c>
      <c r="BF213" s="17"/>
      <c r="BG213" s="51">
        <v>253</v>
      </c>
      <c r="BH213" s="51">
        <v>154</v>
      </c>
      <c r="BI213" s="51">
        <v>29</v>
      </c>
      <c r="BJ213" s="52">
        <v>0.60869565217391308</v>
      </c>
      <c r="BK213" s="51">
        <v>4</v>
      </c>
      <c r="BL213" s="14"/>
      <c r="BM213" s="8">
        <v>38</v>
      </c>
      <c r="BN213" s="8">
        <v>22</v>
      </c>
      <c r="BO213" s="8">
        <v>0</v>
      </c>
      <c r="BP213" s="53">
        <v>0.57894736842105265</v>
      </c>
      <c r="BQ213" s="13"/>
      <c r="BR213" s="8">
        <v>291</v>
      </c>
      <c r="BS213" s="8">
        <v>176</v>
      </c>
      <c r="BT213" s="8">
        <v>29</v>
      </c>
      <c r="BU213" s="53">
        <v>0.60481099656357384</v>
      </c>
      <c r="BV213" s="8">
        <v>5</v>
      </c>
      <c r="BW213" s="43"/>
      <c r="BX213" s="12">
        <v>56</v>
      </c>
      <c r="BY213" s="12">
        <v>23</v>
      </c>
      <c r="BZ213" s="12">
        <v>0</v>
      </c>
      <c r="CA213" s="31">
        <v>0.4107142857142857</v>
      </c>
      <c r="CB213" s="44"/>
      <c r="CC213" s="11">
        <v>347</v>
      </c>
      <c r="CD213" s="12">
        <v>199</v>
      </c>
      <c r="CE213" s="12">
        <v>29</v>
      </c>
      <c r="CF213" s="50">
        <f t="shared" si="28"/>
        <v>0.57348703170028814</v>
      </c>
      <c r="CG213" s="12">
        <v>6</v>
      </c>
      <c r="CH213" s="30">
        <f t="shared" si="22"/>
        <v>697</v>
      </c>
      <c r="CI213" s="30">
        <f t="shared" si="23"/>
        <v>407</v>
      </c>
      <c r="CJ213" s="30">
        <f t="shared" si="24"/>
        <v>44</v>
      </c>
      <c r="CK213" s="6">
        <f t="shared" si="25"/>
        <v>0.5839311334289814</v>
      </c>
      <c r="CL213" s="5" t="str">
        <f t="shared" si="26"/>
        <v>XXXXXXXXX</v>
      </c>
    </row>
    <row r="214" spans="1:92" ht="13.8">
      <c r="A214" s="38" t="s">
        <v>480</v>
      </c>
      <c r="B214" s="54" t="s">
        <v>479</v>
      </c>
      <c r="C214" s="38" t="str">
        <f t="shared" si="27"/>
        <v>JAMES MAJOR</v>
      </c>
      <c r="D214" s="45"/>
      <c r="E214" s="42"/>
      <c r="F214" s="42"/>
      <c r="G214" s="41"/>
      <c r="H214" s="42"/>
      <c r="I214" s="26"/>
      <c r="J214" s="51"/>
      <c r="K214" s="51"/>
      <c r="L214" s="51"/>
      <c r="M214" s="52"/>
      <c r="N214" s="25"/>
      <c r="O214" s="51"/>
      <c r="P214" s="51"/>
      <c r="Q214" s="51"/>
      <c r="R214" s="52"/>
      <c r="S214" s="51"/>
      <c r="T214" s="24"/>
      <c r="U214" s="51"/>
      <c r="V214" s="51"/>
      <c r="W214" s="51"/>
      <c r="X214" s="52"/>
      <c r="Y214" s="23"/>
      <c r="Z214" s="51"/>
      <c r="AA214" s="51"/>
      <c r="AB214" s="51"/>
      <c r="AC214" s="52"/>
      <c r="AD214" s="51"/>
      <c r="AE214" s="22"/>
      <c r="AF214" s="51"/>
      <c r="AG214" s="51"/>
      <c r="AH214" s="51"/>
      <c r="AI214" s="52"/>
      <c r="AJ214" s="21"/>
      <c r="AK214" s="51"/>
      <c r="AL214" s="51"/>
      <c r="AM214" s="51"/>
      <c r="AN214" s="52"/>
      <c r="AO214" s="51"/>
      <c r="AP214" s="20"/>
      <c r="AQ214" s="51">
        <v>73</v>
      </c>
      <c r="AR214" s="51">
        <v>35</v>
      </c>
      <c r="AS214" s="51">
        <v>0</v>
      </c>
      <c r="AT214" s="52">
        <v>0.47899999999999998</v>
      </c>
      <c r="AU214" s="19"/>
      <c r="AV214" s="51">
        <v>73</v>
      </c>
      <c r="AW214" s="51">
        <v>35</v>
      </c>
      <c r="AX214" s="51">
        <v>0</v>
      </c>
      <c r="AY214" s="52">
        <v>0.47945205479452052</v>
      </c>
      <c r="AZ214" s="51">
        <v>1</v>
      </c>
      <c r="BA214" s="18"/>
      <c r="BB214" s="51"/>
      <c r="BC214" s="51"/>
      <c r="BD214" s="51"/>
      <c r="BE214" s="52"/>
      <c r="BF214" s="17"/>
      <c r="BG214" s="51">
        <v>73</v>
      </c>
      <c r="BH214" s="51">
        <v>35</v>
      </c>
      <c r="BI214" s="51">
        <v>0</v>
      </c>
      <c r="BJ214" s="52">
        <v>0.47945205479452052</v>
      </c>
      <c r="BK214" s="51">
        <v>1</v>
      </c>
      <c r="BL214" s="14"/>
      <c r="BM214" s="37">
        <v>31</v>
      </c>
      <c r="BN214" s="36">
        <v>9</v>
      </c>
      <c r="BO214" s="36">
        <v>0</v>
      </c>
      <c r="BP214" s="53">
        <v>0.29032258064516131</v>
      </c>
      <c r="BQ214" s="13"/>
      <c r="BR214" s="37">
        <v>104</v>
      </c>
      <c r="BS214" s="36">
        <v>44</v>
      </c>
      <c r="BT214" s="36">
        <v>0</v>
      </c>
      <c r="BU214" s="53">
        <v>0.42307692307692307</v>
      </c>
      <c r="BV214" s="37">
        <v>2</v>
      </c>
      <c r="BW214" s="32"/>
      <c r="BX214" s="12">
        <v>48</v>
      </c>
      <c r="BY214" s="12">
        <v>26</v>
      </c>
      <c r="BZ214" s="12">
        <v>0</v>
      </c>
      <c r="CA214" s="31">
        <v>0.54166666666666663</v>
      </c>
      <c r="CB214" s="44"/>
      <c r="CC214" s="11">
        <v>152</v>
      </c>
      <c r="CD214" s="12">
        <v>70</v>
      </c>
      <c r="CE214" s="12">
        <v>0</v>
      </c>
      <c r="CF214" s="50">
        <f t="shared" si="28"/>
        <v>0.46052631578947367</v>
      </c>
      <c r="CG214" s="12">
        <v>3</v>
      </c>
      <c r="CH214" s="30">
        <f t="shared" si="22"/>
        <v>152</v>
      </c>
      <c r="CI214" s="30">
        <f t="shared" si="23"/>
        <v>70</v>
      </c>
      <c r="CJ214" s="30">
        <f t="shared" si="24"/>
        <v>0</v>
      </c>
      <c r="CK214" s="6">
        <f t="shared" si="25"/>
        <v>0.46052631578947367</v>
      </c>
      <c r="CL214" s="5" t="str">
        <f t="shared" si="26"/>
        <v>OK</v>
      </c>
    </row>
    <row r="215" spans="1:92" ht="13.8">
      <c r="A215" s="38" t="s">
        <v>411</v>
      </c>
      <c r="B215" s="56" t="s">
        <v>479</v>
      </c>
      <c r="C215" s="38" t="str">
        <f t="shared" si="27"/>
        <v>JEREMY MAJOR</v>
      </c>
      <c r="D215" s="42"/>
      <c r="E215" s="42"/>
      <c r="F215" s="42"/>
      <c r="G215" s="41"/>
      <c r="H215" s="42"/>
      <c r="I215" s="26"/>
      <c r="J215" s="55"/>
      <c r="K215" s="46"/>
      <c r="L215" s="46"/>
      <c r="M215" s="46"/>
      <c r="N215" s="25"/>
      <c r="O215" s="55"/>
      <c r="P215" s="46"/>
      <c r="Q215" s="46"/>
      <c r="R215" s="46"/>
      <c r="S215" s="46"/>
      <c r="T215" s="24"/>
      <c r="U215" s="55"/>
      <c r="V215" s="46"/>
      <c r="W215" s="46"/>
      <c r="X215" s="46"/>
      <c r="Y215" s="23"/>
      <c r="Z215" s="55"/>
      <c r="AA215" s="46"/>
      <c r="AB215" s="46"/>
      <c r="AC215" s="46"/>
      <c r="AD215" s="46"/>
      <c r="AE215" s="22"/>
      <c r="AF215" s="55"/>
      <c r="AG215" s="46"/>
      <c r="AH215" s="46"/>
      <c r="AI215" s="46"/>
      <c r="AJ215" s="21"/>
      <c r="AK215" s="55"/>
      <c r="AL215" s="46"/>
      <c r="AM215" s="46"/>
      <c r="AN215" s="46"/>
      <c r="AO215" s="46"/>
      <c r="AP215" s="20"/>
      <c r="AQ215" s="55"/>
      <c r="AR215" s="46"/>
      <c r="AS215" s="46"/>
      <c r="AT215" s="46"/>
      <c r="AU215" s="19"/>
      <c r="AV215" s="55"/>
      <c r="AW215" s="46"/>
      <c r="AX215" s="46"/>
      <c r="AY215" s="46"/>
      <c r="AZ215" s="46"/>
      <c r="BA215" s="18"/>
      <c r="BB215" s="55"/>
      <c r="BC215" s="46"/>
      <c r="BD215" s="46"/>
      <c r="BE215" s="46"/>
      <c r="BF215" s="17"/>
      <c r="BG215" s="55"/>
      <c r="BH215" s="46"/>
      <c r="BI215" s="46"/>
      <c r="BJ215" s="46"/>
      <c r="BK215" s="46"/>
      <c r="BL215" s="14"/>
      <c r="BM215" s="11">
        <v>6</v>
      </c>
      <c r="BN215" s="12">
        <v>1</v>
      </c>
      <c r="BO215" s="12">
        <v>0</v>
      </c>
      <c r="BP215" s="53">
        <v>0.16666666666666666</v>
      </c>
      <c r="BQ215" s="13"/>
      <c r="BR215" s="11">
        <v>6</v>
      </c>
      <c r="BS215" s="12">
        <v>1</v>
      </c>
      <c r="BT215" s="12">
        <v>0</v>
      </c>
      <c r="BU215" s="53">
        <v>0.16666666666666666</v>
      </c>
      <c r="BV215" s="11">
        <v>1</v>
      </c>
      <c r="BW215" s="32"/>
      <c r="BX215" s="12">
        <v>43</v>
      </c>
      <c r="BY215" s="12">
        <v>17</v>
      </c>
      <c r="BZ215" s="12">
        <v>0</v>
      </c>
      <c r="CA215" s="31">
        <v>0.39534883720930231</v>
      </c>
      <c r="CB215" s="44"/>
      <c r="CC215" s="11">
        <v>49</v>
      </c>
      <c r="CD215" s="12">
        <v>18</v>
      </c>
      <c r="CE215" s="12">
        <v>0</v>
      </c>
      <c r="CF215" s="50">
        <f t="shared" si="28"/>
        <v>0.36734693877551022</v>
      </c>
      <c r="CG215" s="12">
        <v>2</v>
      </c>
      <c r="CH215" s="30">
        <f t="shared" si="22"/>
        <v>49</v>
      </c>
      <c r="CI215" s="30">
        <f t="shared" si="23"/>
        <v>18</v>
      </c>
      <c r="CJ215" s="30">
        <f t="shared" si="24"/>
        <v>0</v>
      </c>
      <c r="CK215" s="6">
        <f t="shared" si="25"/>
        <v>0.36734693877551022</v>
      </c>
      <c r="CL215" s="5" t="str">
        <f t="shared" si="26"/>
        <v>OK</v>
      </c>
    </row>
    <row r="216" spans="1:92" ht="13.8">
      <c r="A216" s="38" t="s">
        <v>313</v>
      </c>
      <c r="B216" s="29" t="s">
        <v>479</v>
      </c>
      <c r="C216" s="38" t="str">
        <f t="shared" si="27"/>
        <v>JIM MAJOR</v>
      </c>
      <c r="D216" s="42"/>
      <c r="E216" s="42"/>
      <c r="F216" s="42"/>
      <c r="G216" s="41"/>
      <c r="H216" s="42"/>
      <c r="I216" s="26"/>
      <c r="J216" s="45"/>
      <c r="K216" s="42"/>
      <c r="L216" s="42"/>
      <c r="M216" s="41"/>
      <c r="N216" s="25"/>
      <c r="O216" s="45"/>
      <c r="P216" s="42"/>
      <c r="Q216" s="42"/>
      <c r="R216" s="41"/>
      <c r="S216" s="42"/>
      <c r="T216" s="24"/>
      <c r="U216" s="45"/>
      <c r="V216" s="42"/>
      <c r="W216" s="42"/>
      <c r="X216" s="41"/>
      <c r="Y216" s="23"/>
      <c r="Z216" s="45"/>
      <c r="AA216" s="42"/>
      <c r="AB216" s="42"/>
      <c r="AC216" s="41"/>
      <c r="AD216" s="42"/>
      <c r="AE216" s="22"/>
      <c r="AF216" s="45"/>
      <c r="AG216" s="42"/>
      <c r="AH216" s="42"/>
      <c r="AI216" s="41"/>
      <c r="AJ216" s="21"/>
      <c r="AK216" s="45"/>
      <c r="AL216" s="42"/>
      <c r="AM216" s="42"/>
      <c r="AN216" s="41"/>
      <c r="AO216" s="42"/>
      <c r="AP216" s="20"/>
      <c r="AQ216" s="45"/>
      <c r="AR216" s="42"/>
      <c r="AS216" s="42"/>
      <c r="AT216" s="41"/>
      <c r="AU216" s="19"/>
      <c r="AV216" s="45"/>
      <c r="AW216" s="42"/>
      <c r="AX216" s="42"/>
      <c r="AY216" s="41"/>
      <c r="AZ216" s="42"/>
      <c r="BA216" s="18"/>
      <c r="BB216" s="45">
        <v>5</v>
      </c>
      <c r="BC216" s="42">
        <v>1</v>
      </c>
      <c r="BD216" s="42">
        <v>0</v>
      </c>
      <c r="BE216" s="41">
        <v>0.2</v>
      </c>
      <c r="BF216" s="17"/>
      <c r="BG216" s="45">
        <v>5</v>
      </c>
      <c r="BH216" s="42">
        <v>1</v>
      </c>
      <c r="BI216" s="42">
        <v>0</v>
      </c>
      <c r="BJ216" s="41">
        <v>0.2</v>
      </c>
      <c r="BK216" s="42">
        <v>1</v>
      </c>
      <c r="BL216" s="14"/>
      <c r="BM216" s="11"/>
      <c r="BN216" s="12"/>
      <c r="BO216" s="12"/>
      <c r="BP216" s="46"/>
      <c r="BQ216" s="13"/>
      <c r="BR216" s="45">
        <v>5</v>
      </c>
      <c r="BS216" s="42">
        <v>1</v>
      </c>
      <c r="BT216" s="42">
        <v>0</v>
      </c>
      <c r="BU216" s="34">
        <v>0.2</v>
      </c>
      <c r="BV216" s="42">
        <v>1</v>
      </c>
      <c r="BW216" s="32"/>
      <c r="BX216" s="12"/>
      <c r="BY216" s="12"/>
      <c r="BZ216" s="12"/>
      <c r="CA216" s="31"/>
      <c r="CB216" s="9"/>
      <c r="CC216" s="11">
        <v>5</v>
      </c>
      <c r="CD216" s="12">
        <v>1</v>
      </c>
      <c r="CE216" s="12">
        <v>0</v>
      </c>
      <c r="CF216" s="50">
        <f t="shared" si="28"/>
        <v>0.2</v>
      </c>
      <c r="CG216" s="12">
        <v>1</v>
      </c>
      <c r="CH216" s="30">
        <f t="shared" si="22"/>
        <v>5</v>
      </c>
      <c r="CI216" s="30">
        <f t="shared" si="23"/>
        <v>1</v>
      </c>
      <c r="CJ216" s="30">
        <f t="shared" si="24"/>
        <v>0</v>
      </c>
      <c r="CK216" s="6">
        <f t="shared" si="25"/>
        <v>0.2</v>
      </c>
      <c r="CL216" s="5" t="str">
        <f t="shared" si="26"/>
        <v>OK</v>
      </c>
    </row>
    <row r="217" spans="1:92" ht="13.8">
      <c r="A217" s="38" t="s">
        <v>346</v>
      </c>
      <c r="B217" s="29" t="s">
        <v>478</v>
      </c>
      <c r="C217" s="38" t="str">
        <f t="shared" si="27"/>
        <v>ED MARLOW</v>
      </c>
      <c r="D217" s="11">
        <v>1223</v>
      </c>
      <c r="E217" s="12">
        <v>563</v>
      </c>
      <c r="F217" s="12">
        <v>6</v>
      </c>
      <c r="G217" s="50">
        <f>E217/D217</f>
        <v>0.46034341782502042</v>
      </c>
      <c r="H217" s="12">
        <v>27</v>
      </c>
      <c r="I217" s="26"/>
      <c r="J217" s="45"/>
      <c r="K217" s="42"/>
      <c r="L217" s="42"/>
      <c r="M217" s="41"/>
      <c r="N217" s="25"/>
      <c r="O217" s="45"/>
      <c r="P217" s="42"/>
      <c r="Q217" s="42"/>
      <c r="R217" s="41"/>
      <c r="S217" s="42"/>
      <c r="T217" s="24"/>
      <c r="U217" s="45"/>
      <c r="V217" s="42"/>
      <c r="W217" s="42"/>
      <c r="X217" s="41"/>
      <c r="Y217" s="23"/>
      <c r="Z217" s="45"/>
      <c r="AA217" s="42"/>
      <c r="AB217" s="42"/>
      <c r="AC217" s="41"/>
      <c r="AD217" s="42"/>
      <c r="AE217" s="22"/>
      <c r="AF217" s="45"/>
      <c r="AG217" s="42"/>
      <c r="AH217" s="42"/>
      <c r="AI217" s="41"/>
      <c r="AJ217" s="21"/>
      <c r="AK217" s="45"/>
      <c r="AL217" s="42"/>
      <c r="AM217" s="42"/>
      <c r="AN217" s="41"/>
      <c r="AO217" s="42"/>
      <c r="AP217" s="20"/>
      <c r="AQ217" s="45"/>
      <c r="AR217" s="42"/>
      <c r="AS217" s="42"/>
      <c r="AT217" s="41"/>
      <c r="AU217" s="19"/>
      <c r="AV217" s="45">
        <v>1223</v>
      </c>
      <c r="AW217" s="42">
        <v>563</v>
      </c>
      <c r="AX217" s="42">
        <v>0</v>
      </c>
      <c r="AY217" s="41">
        <v>0.46034341782502042</v>
      </c>
      <c r="AZ217" s="42">
        <v>27</v>
      </c>
      <c r="BA217" s="18"/>
      <c r="BB217" s="45"/>
      <c r="BC217" s="42"/>
      <c r="BD217" s="42"/>
      <c r="BE217" s="41"/>
      <c r="BF217" s="17"/>
      <c r="BG217" s="45">
        <v>1223</v>
      </c>
      <c r="BH217" s="42">
        <v>563</v>
      </c>
      <c r="BI217" s="42">
        <v>6</v>
      </c>
      <c r="BJ217" s="41">
        <v>0.46</v>
      </c>
      <c r="BK217" s="42">
        <v>27</v>
      </c>
      <c r="BL217" s="14"/>
      <c r="BM217" s="11"/>
      <c r="BN217" s="12"/>
      <c r="BO217" s="12"/>
      <c r="BP217" s="48"/>
      <c r="BQ217" s="13"/>
      <c r="BR217" s="45">
        <v>1223</v>
      </c>
      <c r="BS217" s="42">
        <v>563</v>
      </c>
      <c r="BT217" s="42">
        <v>6</v>
      </c>
      <c r="BU217" s="41">
        <v>0.46</v>
      </c>
      <c r="BV217" s="42">
        <v>27</v>
      </c>
      <c r="BW217" s="32"/>
      <c r="BX217" s="12"/>
      <c r="BY217" s="12"/>
      <c r="BZ217" s="12"/>
      <c r="CA217" s="31"/>
      <c r="CB217" s="9"/>
      <c r="CC217" s="11">
        <v>1223</v>
      </c>
      <c r="CD217" s="12">
        <v>563</v>
      </c>
      <c r="CE217" s="12">
        <v>6</v>
      </c>
      <c r="CF217" s="50">
        <f t="shared" si="28"/>
        <v>0.46034341782502042</v>
      </c>
      <c r="CG217" s="12">
        <v>27</v>
      </c>
      <c r="CH217" s="30">
        <f t="shared" si="22"/>
        <v>1223</v>
      </c>
      <c r="CI217" s="30">
        <f t="shared" si="23"/>
        <v>563</v>
      </c>
      <c r="CJ217" s="30">
        <f t="shared" si="24"/>
        <v>6</v>
      </c>
      <c r="CK217" s="6">
        <f t="shared" si="25"/>
        <v>0.46034341782502042</v>
      </c>
      <c r="CL217" s="5" t="str">
        <f t="shared" si="26"/>
        <v>OK</v>
      </c>
    </row>
    <row r="218" spans="1:92" ht="13.8">
      <c r="A218" s="38" t="s">
        <v>315</v>
      </c>
      <c r="B218" s="29" t="s">
        <v>477</v>
      </c>
      <c r="C218" s="38" t="str">
        <f t="shared" si="27"/>
        <v>DAVE MARTIN</v>
      </c>
      <c r="D218" s="42">
        <v>13</v>
      </c>
      <c r="E218" s="42">
        <v>7</v>
      </c>
      <c r="F218" s="42">
        <v>1</v>
      </c>
      <c r="G218" s="41">
        <v>0.53846153846153844</v>
      </c>
      <c r="H218" s="42">
        <v>1</v>
      </c>
      <c r="I218" s="26"/>
      <c r="J218" s="45">
        <v>72</v>
      </c>
      <c r="K218" s="42">
        <v>39</v>
      </c>
      <c r="L218" s="42">
        <v>9</v>
      </c>
      <c r="M218" s="41">
        <v>0.54200000000000004</v>
      </c>
      <c r="N218" s="25"/>
      <c r="O218" s="45">
        <v>85</v>
      </c>
      <c r="P218" s="42">
        <v>46</v>
      </c>
      <c r="Q218" s="42">
        <v>10</v>
      </c>
      <c r="R218" s="41">
        <v>0.54117647058823526</v>
      </c>
      <c r="S218" s="42">
        <v>2</v>
      </c>
      <c r="T218" s="24"/>
      <c r="U218" s="45">
        <v>66</v>
      </c>
      <c r="V218" s="42">
        <v>31</v>
      </c>
      <c r="W218" s="42">
        <v>3</v>
      </c>
      <c r="X218" s="41">
        <v>0.47</v>
      </c>
      <c r="Y218" s="23"/>
      <c r="Z218" s="45">
        <v>151</v>
      </c>
      <c r="AA218" s="42">
        <v>77</v>
      </c>
      <c r="AB218" s="42">
        <v>13</v>
      </c>
      <c r="AC218" s="41">
        <v>0.50993377483443714</v>
      </c>
      <c r="AD218" s="42">
        <f t="shared" ref="AD218:AD225" si="29">+S218+1</f>
        <v>3</v>
      </c>
      <c r="AE218" s="22"/>
      <c r="AF218" s="45">
        <v>56</v>
      </c>
      <c r="AG218" s="42">
        <v>33</v>
      </c>
      <c r="AH218" s="42">
        <v>1</v>
      </c>
      <c r="AI218" s="41">
        <v>0.58899999999999997</v>
      </c>
      <c r="AJ218" s="21"/>
      <c r="AK218" s="45">
        <v>207</v>
      </c>
      <c r="AL218" s="42">
        <v>110</v>
      </c>
      <c r="AM218" s="42">
        <v>14</v>
      </c>
      <c r="AN218" s="41">
        <v>0.53140096618357491</v>
      </c>
      <c r="AO218" s="42">
        <f>+AD218+1</f>
        <v>4</v>
      </c>
      <c r="AP218" s="20"/>
      <c r="AQ218" s="45"/>
      <c r="AR218" s="42"/>
      <c r="AS218" s="42"/>
      <c r="AT218" s="41"/>
      <c r="AU218" s="19"/>
      <c r="AV218" s="45">
        <v>207</v>
      </c>
      <c r="AW218" s="42">
        <v>110</v>
      </c>
      <c r="AX218" s="42">
        <v>14</v>
      </c>
      <c r="AY218" s="41">
        <v>0.53140096618357491</v>
      </c>
      <c r="AZ218" s="42">
        <v>4</v>
      </c>
      <c r="BA218" s="18"/>
      <c r="BB218" s="45"/>
      <c r="BC218" s="42"/>
      <c r="BD218" s="42"/>
      <c r="BE218" s="41"/>
      <c r="BF218" s="17"/>
      <c r="BG218" s="45">
        <v>207</v>
      </c>
      <c r="BH218" s="42">
        <v>110</v>
      </c>
      <c r="BI218" s="42">
        <v>14</v>
      </c>
      <c r="BJ218" s="41">
        <v>0.53140096618357491</v>
      </c>
      <c r="BK218" s="42">
        <v>4</v>
      </c>
      <c r="BL218" s="14"/>
      <c r="BM218" s="11"/>
      <c r="BN218" s="12"/>
      <c r="BO218" s="12"/>
      <c r="BQ218" s="13"/>
      <c r="BR218" s="45">
        <v>207</v>
      </c>
      <c r="BS218" s="42">
        <v>110</v>
      </c>
      <c r="BT218" s="42">
        <v>14</v>
      </c>
      <c r="BU218" s="41">
        <v>0.53140096618357491</v>
      </c>
      <c r="BV218" s="42">
        <v>4</v>
      </c>
      <c r="BW218" s="32"/>
      <c r="BX218" s="12"/>
      <c r="BY218" s="12"/>
      <c r="BZ218" s="12"/>
      <c r="CA218" s="31"/>
      <c r="CB218" s="9"/>
      <c r="CC218" s="11">
        <v>207</v>
      </c>
      <c r="CD218" s="12">
        <v>110</v>
      </c>
      <c r="CE218" s="12">
        <v>14</v>
      </c>
      <c r="CF218" s="50">
        <f t="shared" si="28"/>
        <v>0.53140096618357491</v>
      </c>
      <c r="CG218" s="12">
        <v>4</v>
      </c>
      <c r="CH218" s="30">
        <f t="shared" si="22"/>
        <v>207</v>
      </c>
      <c r="CI218" s="30">
        <f t="shared" si="23"/>
        <v>110</v>
      </c>
      <c r="CJ218" s="30">
        <f t="shared" si="24"/>
        <v>14</v>
      </c>
      <c r="CK218" s="6">
        <f t="shared" si="25"/>
        <v>0.53140096618357491</v>
      </c>
      <c r="CL218" s="5" t="str">
        <f t="shared" si="26"/>
        <v>OK</v>
      </c>
    </row>
    <row r="219" spans="1:92" ht="13.8">
      <c r="A219" s="38" t="s">
        <v>476</v>
      </c>
      <c r="B219" s="54" t="s">
        <v>475</v>
      </c>
      <c r="C219" s="38" t="str">
        <f t="shared" si="27"/>
        <v>CURT MCALLISTER</v>
      </c>
      <c r="D219" s="45">
        <v>131</v>
      </c>
      <c r="E219" s="42">
        <v>68</v>
      </c>
      <c r="F219" s="42">
        <v>0</v>
      </c>
      <c r="G219" s="41">
        <v>0.51908396946564883</v>
      </c>
      <c r="H219" s="42">
        <v>2</v>
      </c>
      <c r="I219" s="26"/>
      <c r="J219" s="51">
        <v>53</v>
      </c>
      <c r="K219" s="51">
        <v>28</v>
      </c>
      <c r="L219" s="51">
        <v>0</v>
      </c>
      <c r="M219" s="52">
        <v>0.52800000000000002</v>
      </c>
      <c r="N219" s="25"/>
      <c r="O219" s="51">
        <v>184</v>
      </c>
      <c r="P219" s="51">
        <v>96</v>
      </c>
      <c r="Q219" s="51">
        <v>0</v>
      </c>
      <c r="R219" s="52">
        <v>0.52173913043478259</v>
      </c>
      <c r="S219" s="51">
        <v>3</v>
      </c>
      <c r="T219" s="24"/>
      <c r="U219" s="51">
        <v>44</v>
      </c>
      <c r="V219" s="51">
        <v>29</v>
      </c>
      <c r="W219" s="51">
        <v>0</v>
      </c>
      <c r="X219" s="52">
        <v>0.65900000000000003</v>
      </c>
      <c r="Y219" s="23"/>
      <c r="Z219" s="51">
        <v>228</v>
      </c>
      <c r="AA219" s="51">
        <v>125</v>
      </c>
      <c r="AB219" s="51">
        <v>0</v>
      </c>
      <c r="AC219" s="52">
        <v>0.54824561403508776</v>
      </c>
      <c r="AD219" s="51">
        <f t="shared" si="29"/>
        <v>4</v>
      </c>
      <c r="AE219" s="22"/>
      <c r="AF219" s="51">
        <v>46</v>
      </c>
      <c r="AG219" s="51">
        <v>29</v>
      </c>
      <c r="AH219" s="51">
        <v>0</v>
      </c>
      <c r="AI219" s="52">
        <v>0.63</v>
      </c>
      <c r="AJ219" s="21"/>
      <c r="AK219" s="51">
        <v>274</v>
      </c>
      <c r="AL219" s="51">
        <v>154</v>
      </c>
      <c r="AM219" s="51">
        <v>0</v>
      </c>
      <c r="AN219" s="52">
        <v>0.56204379562043794</v>
      </c>
      <c r="AO219" s="51">
        <f>+AD219+1</f>
        <v>5</v>
      </c>
      <c r="AP219" s="20"/>
      <c r="AQ219" s="51">
        <v>64</v>
      </c>
      <c r="AR219" s="51">
        <v>31</v>
      </c>
      <c r="AS219" s="51">
        <v>0</v>
      </c>
      <c r="AT219" s="52">
        <v>0.48399999999999999</v>
      </c>
      <c r="AU219" s="19"/>
      <c r="AV219" s="51">
        <v>338</v>
      </c>
      <c r="AW219" s="51">
        <v>185</v>
      </c>
      <c r="AX219" s="51">
        <v>0</v>
      </c>
      <c r="AY219" s="52">
        <v>0.5473372781065089</v>
      </c>
      <c r="AZ219" s="51">
        <v>6</v>
      </c>
      <c r="BA219" s="18"/>
      <c r="BB219" s="51">
        <v>2</v>
      </c>
      <c r="BC219" s="51">
        <v>1</v>
      </c>
      <c r="BD219" s="51">
        <v>0</v>
      </c>
      <c r="BE219" s="52">
        <v>0.5</v>
      </c>
      <c r="BF219" s="17"/>
      <c r="BG219" s="51">
        <v>340</v>
      </c>
      <c r="BH219" s="51">
        <v>186</v>
      </c>
      <c r="BI219" s="51">
        <v>0</v>
      </c>
      <c r="BJ219" s="52">
        <v>0.54705882352941182</v>
      </c>
      <c r="BK219" s="51">
        <v>7</v>
      </c>
      <c r="BL219" s="14"/>
      <c r="BM219" s="11"/>
      <c r="BN219" s="12"/>
      <c r="BO219" s="12"/>
      <c r="BQ219" s="13"/>
      <c r="BR219" s="51">
        <v>340</v>
      </c>
      <c r="BS219" s="51">
        <v>186</v>
      </c>
      <c r="BT219" s="51">
        <v>0</v>
      </c>
      <c r="BU219" s="52">
        <v>0.54705882352941182</v>
      </c>
      <c r="BV219" s="51">
        <v>7</v>
      </c>
      <c r="BW219" s="43"/>
      <c r="BX219" s="12"/>
      <c r="BY219" s="12"/>
      <c r="BZ219" s="12"/>
      <c r="CA219" s="31"/>
      <c r="CB219" s="9"/>
      <c r="CC219" s="11">
        <v>340</v>
      </c>
      <c r="CD219" s="12">
        <v>186</v>
      </c>
      <c r="CE219" s="12">
        <v>0</v>
      </c>
      <c r="CF219" s="50">
        <f t="shared" si="28"/>
        <v>0.54705882352941182</v>
      </c>
      <c r="CG219" s="12">
        <v>7</v>
      </c>
      <c r="CH219" s="30">
        <f t="shared" si="22"/>
        <v>340</v>
      </c>
      <c r="CI219" s="30">
        <f t="shared" si="23"/>
        <v>186</v>
      </c>
      <c r="CJ219" s="30">
        <f t="shared" si="24"/>
        <v>0</v>
      </c>
      <c r="CK219" s="6">
        <f t="shared" si="25"/>
        <v>0.54705882352941182</v>
      </c>
      <c r="CL219" s="5" t="str">
        <f t="shared" si="26"/>
        <v>OK</v>
      </c>
    </row>
    <row r="220" spans="1:92" ht="13.8">
      <c r="A220" s="38" t="s">
        <v>313</v>
      </c>
      <c r="B220" s="39" t="s">
        <v>474</v>
      </c>
      <c r="C220" s="38" t="str">
        <f t="shared" si="27"/>
        <v>JIM MCATAMNEY</v>
      </c>
      <c r="D220" s="42">
        <v>75</v>
      </c>
      <c r="E220" s="42">
        <v>29</v>
      </c>
      <c r="F220" s="42">
        <v>0</v>
      </c>
      <c r="G220" s="41">
        <v>0.38666666666666666</v>
      </c>
      <c r="H220" s="42">
        <v>2</v>
      </c>
      <c r="I220" s="26"/>
      <c r="J220" s="35">
        <v>30</v>
      </c>
      <c r="K220" s="33">
        <v>12</v>
      </c>
      <c r="L220" s="33">
        <v>0</v>
      </c>
      <c r="M220" s="34">
        <v>0.4</v>
      </c>
      <c r="N220" s="25"/>
      <c r="O220" s="35">
        <v>105</v>
      </c>
      <c r="P220" s="33">
        <v>41</v>
      </c>
      <c r="Q220" s="33">
        <v>0</v>
      </c>
      <c r="R220" s="34">
        <v>0.39047619047619048</v>
      </c>
      <c r="S220" s="33">
        <v>3</v>
      </c>
      <c r="T220" s="24"/>
      <c r="U220" s="35">
        <v>37</v>
      </c>
      <c r="V220" s="33">
        <v>21</v>
      </c>
      <c r="W220" s="33">
        <v>0</v>
      </c>
      <c r="X220" s="34">
        <v>0.56799999999999995</v>
      </c>
      <c r="Y220" s="23"/>
      <c r="Z220" s="35">
        <v>142</v>
      </c>
      <c r="AA220" s="33">
        <v>62</v>
      </c>
      <c r="AB220" s="33">
        <v>0</v>
      </c>
      <c r="AC220" s="34">
        <v>0.43661971830985913</v>
      </c>
      <c r="AD220" s="33">
        <f t="shared" si="29"/>
        <v>4</v>
      </c>
      <c r="AE220" s="22"/>
      <c r="AF220" s="35">
        <v>30</v>
      </c>
      <c r="AG220" s="33">
        <v>10</v>
      </c>
      <c r="AH220" s="33">
        <v>0</v>
      </c>
      <c r="AI220" s="34">
        <v>0.33300000000000002</v>
      </c>
      <c r="AJ220" s="21"/>
      <c r="AK220" s="35">
        <v>172</v>
      </c>
      <c r="AL220" s="33">
        <v>72</v>
      </c>
      <c r="AM220" s="33">
        <v>0</v>
      </c>
      <c r="AN220" s="34">
        <v>0.41860465116279072</v>
      </c>
      <c r="AO220" s="33">
        <f>+AD220+1</f>
        <v>5</v>
      </c>
      <c r="AP220" s="20"/>
      <c r="AQ220" s="35">
        <v>46</v>
      </c>
      <c r="AR220" s="33">
        <v>19</v>
      </c>
      <c r="AS220" s="33">
        <v>2</v>
      </c>
      <c r="AT220" s="34">
        <v>0.41299999999999998</v>
      </c>
      <c r="AU220" s="19"/>
      <c r="AV220" s="35">
        <v>218</v>
      </c>
      <c r="AW220" s="33">
        <v>91</v>
      </c>
      <c r="AX220" s="33">
        <v>2</v>
      </c>
      <c r="AY220" s="34">
        <v>0.41743119266055045</v>
      </c>
      <c r="AZ220" s="33">
        <v>6</v>
      </c>
      <c r="BA220" s="18"/>
      <c r="BB220" s="35">
        <v>32</v>
      </c>
      <c r="BC220" s="33">
        <v>16</v>
      </c>
      <c r="BD220" s="33">
        <v>0</v>
      </c>
      <c r="BE220" s="34">
        <v>0.5</v>
      </c>
      <c r="BF220" s="17"/>
      <c r="BG220" s="35">
        <v>250</v>
      </c>
      <c r="BH220" s="33">
        <v>107</v>
      </c>
      <c r="BI220" s="33">
        <v>2</v>
      </c>
      <c r="BJ220" s="34">
        <v>0.42799999999999999</v>
      </c>
      <c r="BK220" s="33">
        <v>7</v>
      </c>
      <c r="BL220" s="14"/>
      <c r="BM220" s="11">
        <v>46</v>
      </c>
      <c r="BN220" s="12">
        <v>21</v>
      </c>
      <c r="BO220" s="12">
        <v>1</v>
      </c>
      <c r="BP220" s="53">
        <v>0.45652173913043476</v>
      </c>
      <c r="BQ220" s="13"/>
      <c r="BR220" s="37">
        <v>296</v>
      </c>
      <c r="BS220" s="36">
        <v>128</v>
      </c>
      <c r="BT220" s="36">
        <v>3</v>
      </c>
      <c r="BU220" s="53">
        <v>0.43243243243243246</v>
      </c>
      <c r="BV220" s="37">
        <v>8</v>
      </c>
      <c r="BW220" s="32"/>
      <c r="BX220" s="12">
        <v>16</v>
      </c>
      <c r="BY220" s="12">
        <v>4</v>
      </c>
      <c r="BZ220" s="12">
        <v>0</v>
      </c>
      <c r="CA220" s="31">
        <v>0.25</v>
      </c>
      <c r="CB220" s="44"/>
      <c r="CC220" s="11">
        <v>312</v>
      </c>
      <c r="CD220" s="12">
        <v>132</v>
      </c>
      <c r="CE220" s="12">
        <v>3</v>
      </c>
      <c r="CF220" s="50">
        <f t="shared" si="28"/>
        <v>0.42307692307692307</v>
      </c>
      <c r="CG220" s="12">
        <v>9</v>
      </c>
      <c r="CH220" s="30">
        <f t="shared" si="22"/>
        <v>312</v>
      </c>
      <c r="CI220" s="30">
        <f t="shared" si="23"/>
        <v>132</v>
      </c>
      <c r="CJ220" s="30">
        <f t="shared" si="24"/>
        <v>3</v>
      </c>
      <c r="CK220" s="6">
        <f t="shared" si="25"/>
        <v>0.42307692307692307</v>
      </c>
      <c r="CL220" s="5" t="str">
        <f t="shared" si="26"/>
        <v>OK</v>
      </c>
    </row>
    <row r="221" spans="1:92" ht="14.4">
      <c r="A221" s="38" t="s">
        <v>427</v>
      </c>
      <c r="B221" s="29" t="s">
        <v>473</v>
      </c>
      <c r="C221" s="38" t="str">
        <f t="shared" si="27"/>
        <v>BRIAN MCCALL</v>
      </c>
      <c r="D221" s="42">
        <v>89</v>
      </c>
      <c r="E221" s="42">
        <v>45</v>
      </c>
      <c r="F221" s="42">
        <v>5</v>
      </c>
      <c r="G221" s="41">
        <v>0.5056179775280899</v>
      </c>
      <c r="H221" s="42">
        <v>2</v>
      </c>
      <c r="I221" s="26"/>
      <c r="J221" s="45">
        <v>77</v>
      </c>
      <c r="K221" s="42">
        <v>39</v>
      </c>
      <c r="L221" s="42">
        <v>2</v>
      </c>
      <c r="M221" s="41">
        <v>0.50600000000000001</v>
      </c>
      <c r="N221" s="25"/>
      <c r="O221" s="45">
        <v>166</v>
      </c>
      <c r="P221" s="42">
        <v>84</v>
      </c>
      <c r="Q221" s="42">
        <v>7</v>
      </c>
      <c r="R221" s="41">
        <v>0.50602409638554213</v>
      </c>
      <c r="S221" s="42">
        <v>3</v>
      </c>
      <c r="T221" s="24"/>
      <c r="U221" s="45">
        <v>69</v>
      </c>
      <c r="V221" s="42">
        <v>38</v>
      </c>
      <c r="W221" s="42">
        <v>1</v>
      </c>
      <c r="X221" s="41">
        <v>0.55100000000000005</v>
      </c>
      <c r="Y221" s="23"/>
      <c r="Z221" s="45">
        <v>235</v>
      </c>
      <c r="AA221" s="42">
        <v>122</v>
      </c>
      <c r="AB221" s="42">
        <v>8</v>
      </c>
      <c r="AC221" s="41">
        <v>0.51914893617021274</v>
      </c>
      <c r="AD221" s="42">
        <f t="shared" si="29"/>
        <v>4</v>
      </c>
      <c r="AE221" s="22"/>
      <c r="AF221" s="45">
        <v>73</v>
      </c>
      <c r="AG221" s="42">
        <v>37</v>
      </c>
      <c r="AH221" s="42">
        <v>1</v>
      </c>
      <c r="AI221" s="41">
        <v>0.50700000000000001</v>
      </c>
      <c r="AJ221" s="21"/>
      <c r="AK221" s="45">
        <v>308</v>
      </c>
      <c r="AL221" s="42">
        <v>159</v>
      </c>
      <c r="AM221" s="42">
        <v>9</v>
      </c>
      <c r="AN221" s="41">
        <v>0.51623376623376627</v>
      </c>
      <c r="AO221" s="42">
        <f>+AD221+1</f>
        <v>5</v>
      </c>
      <c r="AP221" s="20"/>
      <c r="AQ221" s="45">
        <v>37</v>
      </c>
      <c r="AR221" s="42">
        <v>17</v>
      </c>
      <c r="AS221" s="42">
        <v>0</v>
      </c>
      <c r="AT221" s="41">
        <v>0.45900000000000002</v>
      </c>
      <c r="AU221" s="19"/>
      <c r="AV221" s="45">
        <v>345</v>
      </c>
      <c r="AW221" s="42">
        <v>176</v>
      </c>
      <c r="AX221" s="42">
        <v>9</v>
      </c>
      <c r="AY221" s="41">
        <v>0.51014492753623186</v>
      </c>
      <c r="AZ221" s="42">
        <v>6</v>
      </c>
      <c r="BA221" s="18"/>
      <c r="BB221" s="45">
        <v>72</v>
      </c>
      <c r="BC221" s="42">
        <v>43</v>
      </c>
      <c r="BD221" s="42">
        <v>7</v>
      </c>
      <c r="BE221" s="41">
        <v>0.59699999999999998</v>
      </c>
      <c r="BF221" s="17"/>
      <c r="BG221" s="45">
        <v>417</v>
      </c>
      <c r="BH221" s="42">
        <v>219</v>
      </c>
      <c r="BI221" s="42">
        <v>16</v>
      </c>
      <c r="BJ221" s="41">
        <v>0.52500000000000002</v>
      </c>
      <c r="BK221" s="42">
        <v>7</v>
      </c>
      <c r="BL221" s="14"/>
      <c r="BM221" s="11">
        <v>71</v>
      </c>
      <c r="BN221" s="12">
        <v>32</v>
      </c>
      <c r="BO221" s="12">
        <v>2</v>
      </c>
      <c r="BP221" s="53">
        <v>0.45070422535211269</v>
      </c>
      <c r="BQ221" s="13"/>
      <c r="BR221" s="11">
        <v>488</v>
      </c>
      <c r="BS221" s="12">
        <v>251</v>
      </c>
      <c r="BT221" s="12">
        <v>20</v>
      </c>
      <c r="BU221" s="53">
        <v>0.51434426229508201</v>
      </c>
      <c r="BV221" s="11">
        <v>8</v>
      </c>
      <c r="BW221" s="32"/>
      <c r="BX221" s="12">
        <v>64</v>
      </c>
      <c r="BY221" s="12">
        <v>31</v>
      </c>
      <c r="BZ221" s="12">
        <v>5</v>
      </c>
      <c r="CA221" s="31">
        <v>0.484375</v>
      </c>
      <c r="CB221" s="44"/>
      <c r="CC221" s="11">
        <v>552</v>
      </c>
      <c r="CD221" s="12">
        <v>282</v>
      </c>
      <c r="CE221" s="12">
        <v>25</v>
      </c>
      <c r="CF221" s="50">
        <f t="shared" si="28"/>
        <v>0.51086956521739135</v>
      </c>
      <c r="CG221" s="12">
        <v>9</v>
      </c>
      <c r="CH221" s="30">
        <f t="shared" si="22"/>
        <v>552</v>
      </c>
      <c r="CI221" s="30">
        <f t="shared" si="23"/>
        <v>282</v>
      </c>
      <c r="CJ221" s="30">
        <f t="shared" si="24"/>
        <v>23</v>
      </c>
      <c r="CK221" s="6">
        <f t="shared" si="25"/>
        <v>0.51086956521739135</v>
      </c>
      <c r="CL221" s="1553" t="s">
        <v>1783</v>
      </c>
      <c r="CM221" s="1552" t="s">
        <v>1795</v>
      </c>
      <c r="CN221" s="1552" t="s">
        <v>1802</v>
      </c>
    </row>
    <row r="222" spans="1:92" ht="13.8">
      <c r="A222" s="38" t="s">
        <v>311</v>
      </c>
      <c r="B222" s="29" t="s">
        <v>473</v>
      </c>
      <c r="C222" s="38" t="str">
        <f t="shared" si="27"/>
        <v>JASON MCCALL</v>
      </c>
      <c r="D222" s="42"/>
      <c r="E222" s="42"/>
      <c r="F222" s="42"/>
      <c r="G222" s="41"/>
      <c r="H222" s="42"/>
      <c r="I222" s="26"/>
      <c r="J222" s="45"/>
      <c r="K222" s="42"/>
      <c r="L222" s="42"/>
      <c r="M222" s="41"/>
      <c r="N222" s="25"/>
      <c r="O222" s="45"/>
      <c r="P222" s="42"/>
      <c r="Q222" s="42"/>
      <c r="R222" s="41"/>
      <c r="S222" s="42"/>
      <c r="T222" s="24"/>
      <c r="U222" s="45">
        <v>63</v>
      </c>
      <c r="V222" s="42">
        <v>29</v>
      </c>
      <c r="W222" s="42">
        <v>2</v>
      </c>
      <c r="X222" s="41">
        <v>0.46</v>
      </c>
      <c r="Y222" s="23"/>
      <c r="Z222" s="45">
        <v>63</v>
      </c>
      <c r="AA222" s="42">
        <v>29</v>
      </c>
      <c r="AB222" s="42">
        <v>2</v>
      </c>
      <c r="AC222" s="41">
        <v>0.46031746031746029</v>
      </c>
      <c r="AD222" s="42">
        <f t="shared" si="29"/>
        <v>1</v>
      </c>
      <c r="AE222" s="22"/>
      <c r="AF222" s="45">
        <v>59</v>
      </c>
      <c r="AG222" s="42">
        <v>30</v>
      </c>
      <c r="AH222" s="42">
        <v>1</v>
      </c>
      <c r="AI222" s="41">
        <v>0.50800000000000001</v>
      </c>
      <c r="AJ222" s="21"/>
      <c r="AK222" s="45">
        <v>122</v>
      </c>
      <c r="AL222" s="42">
        <v>59</v>
      </c>
      <c r="AM222" s="42">
        <v>3</v>
      </c>
      <c r="AN222" s="41">
        <v>0.48360655737704916</v>
      </c>
      <c r="AO222" s="42">
        <f>+AD222+1</f>
        <v>2</v>
      </c>
      <c r="AP222" s="20"/>
      <c r="AQ222" s="45">
        <v>44</v>
      </c>
      <c r="AR222" s="42">
        <v>19</v>
      </c>
      <c r="AS222" s="42">
        <v>2</v>
      </c>
      <c r="AT222" s="41">
        <v>0.432</v>
      </c>
      <c r="AU222" s="19"/>
      <c r="AV222" s="45">
        <v>166</v>
      </c>
      <c r="AW222" s="42">
        <v>78</v>
      </c>
      <c r="AX222" s="42">
        <v>5</v>
      </c>
      <c r="AY222" s="41">
        <v>0.46987951807228917</v>
      </c>
      <c r="AZ222" s="42">
        <v>3</v>
      </c>
      <c r="BA222" s="18"/>
      <c r="BB222" s="45">
        <v>54</v>
      </c>
      <c r="BC222" s="42">
        <v>26</v>
      </c>
      <c r="BD222" s="42">
        <v>3</v>
      </c>
      <c r="BE222" s="41">
        <v>0.48148148148148145</v>
      </c>
      <c r="BF222" s="17"/>
      <c r="BG222" s="45">
        <v>220</v>
      </c>
      <c r="BH222" s="42">
        <v>104</v>
      </c>
      <c r="BI222" s="42">
        <v>8</v>
      </c>
      <c r="BJ222" s="41">
        <v>0.47272727272727272</v>
      </c>
      <c r="BK222" s="42">
        <v>4</v>
      </c>
      <c r="BL222" s="14"/>
      <c r="BM222" s="11">
        <v>43</v>
      </c>
      <c r="BN222" s="12">
        <v>18</v>
      </c>
      <c r="BO222" s="12">
        <v>2</v>
      </c>
      <c r="BP222" s="53">
        <v>0.41860465116279072</v>
      </c>
      <c r="BQ222" s="13"/>
      <c r="BR222" s="11">
        <v>263</v>
      </c>
      <c r="BS222" s="12">
        <v>122</v>
      </c>
      <c r="BT222" s="12">
        <v>10</v>
      </c>
      <c r="BU222" s="53">
        <v>0.46387832699619774</v>
      </c>
      <c r="BV222" s="11">
        <v>5</v>
      </c>
      <c r="BW222" s="32"/>
      <c r="BX222" s="12">
        <v>54</v>
      </c>
      <c r="BY222" s="12">
        <v>31</v>
      </c>
      <c r="BZ222" s="12">
        <v>1</v>
      </c>
      <c r="CA222" s="31">
        <v>0.57407407407407407</v>
      </c>
      <c r="CB222" s="44"/>
      <c r="CC222" s="11">
        <v>317</v>
      </c>
      <c r="CD222" s="12">
        <v>153</v>
      </c>
      <c r="CE222" s="12">
        <v>11</v>
      </c>
      <c r="CF222" s="50">
        <f t="shared" si="28"/>
        <v>0.48264984227129337</v>
      </c>
      <c r="CG222" s="12">
        <v>6</v>
      </c>
      <c r="CH222" s="30">
        <f t="shared" si="22"/>
        <v>317</v>
      </c>
      <c r="CI222" s="30">
        <f t="shared" si="23"/>
        <v>153</v>
      </c>
      <c r="CJ222" s="30">
        <f t="shared" si="24"/>
        <v>11</v>
      </c>
      <c r="CK222" s="6">
        <f t="shared" si="25"/>
        <v>0.48264984227129337</v>
      </c>
      <c r="CL222" s="5" t="str">
        <f t="shared" si="26"/>
        <v>OK</v>
      </c>
    </row>
    <row r="223" spans="1:92" ht="13.8">
      <c r="A223" s="38" t="s">
        <v>309</v>
      </c>
      <c r="B223" s="29" t="s">
        <v>472</v>
      </c>
      <c r="C223" s="38" t="str">
        <f t="shared" si="27"/>
        <v>JEFF MCCALLUM</v>
      </c>
      <c r="D223" s="42"/>
      <c r="E223" s="42"/>
      <c r="F223" s="42"/>
      <c r="G223" s="41"/>
      <c r="H223" s="42"/>
      <c r="I223" s="26"/>
      <c r="J223" s="45">
        <v>46</v>
      </c>
      <c r="K223" s="42">
        <v>19</v>
      </c>
      <c r="L223" s="42">
        <v>0</v>
      </c>
      <c r="M223" s="41">
        <v>0.41299999999999998</v>
      </c>
      <c r="N223" s="25"/>
      <c r="O223" s="45">
        <v>46</v>
      </c>
      <c r="P223" s="42">
        <v>19</v>
      </c>
      <c r="Q223" s="42">
        <v>0</v>
      </c>
      <c r="R223" s="41">
        <v>0.41304347826086957</v>
      </c>
      <c r="S223" s="42">
        <v>1</v>
      </c>
      <c r="T223" s="24"/>
      <c r="U223" s="45">
        <v>12</v>
      </c>
      <c r="V223" s="42">
        <v>6</v>
      </c>
      <c r="W223" s="42">
        <v>0</v>
      </c>
      <c r="X223" s="41">
        <v>0.5</v>
      </c>
      <c r="Y223" s="23"/>
      <c r="Z223" s="45">
        <v>58</v>
      </c>
      <c r="AA223" s="42">
        <v>25</v>
      </c>
      <c r="AB223" s="42">
        <v>0</v>
      </c>
      <c r="AC223" s="41">
        <v>0.43103448275862066</v>
      </c>
      <c r="AD223" s="42">
        <f t="shared" si="29"/>
        <v>2</v>
      </c>
      <c r="AE223" s="22"/>
      <c r="AF223" s="45"/>
      <c r="AG223" s="42"/>
      <c r="AH223" s="42"/>
      <c r="AI223" s="41"/>
      <c r="AJ223" s="21"/>
      <c r="AK223" s="45">
        <v>12</v>
      </c>
      <c r="AL223" s="42">
        <v>6</v>
      </c>
      <c r="AM223" s="42">
        <v>0</v>
      </c>
      <c r="AN223" s="41">
        <v>0.5</v>
      </c>
      <c r="AO223" s="42"/>
      <c r="AP223" s="20"/>
      <c r="AQ223" s="45"/>
      <c r="AR223" s="42"/>
      <c r="AS223" s="42"/>
      <c r="AT223" s="41"/>
      <c r="AU223" s="19"/>
      <c r="AV223" s="45">
        <v>58</v>
      </c>
      <c r="AW223" s="42">
        <v>25</v>
      </c>
      <c r="AX223" s="42">
        <v>0</v>
      </c>
      <c r="AY223" s="41">
        <v>0.43103448275862066</v>
      </c>
      <c r="AZ223" s="42">
        <v>2</v>
      </c>
      <c r="BA223" s="18"/>
      <c r="BB223" s="45"/>
      <c r="BC223" s="42"/>
      <c r="BD223" s="42"/>
      <c r="BE223" s="41"/>
      <c r="BF223" s="17"/>
      <c r="BG223" s="45">
        <v>58</v>
      </c>
      <c r="BH223" s="42">
        <v>25</v>
      </c>
      <c r="BI223" s="42">
        <v>0</v>
      </c>
      <c r="BJ223" s="41">
        <v>0.43103448275862066</v>
      </c>
      <c r="BK223" s="42">
        <v>2</v>
      </c>
      <c r="BL223" s="14"/>
      <c r="BM223" s="11"/>
      <c r="BN223" s="12"/>
      <c r="BO223" s="12"/>
      <c r="BP223" s="48"/>
      <c r="BQ223" s="13"/>
      <c r="BR223" s="45">
        <v>58</v>
      </c>
      <c r="BS223" s="42">
        <v>25</v>
      </c>
      <c r="BT223" s="42">
        <v>0</v>
      </c>
      <c r="BU223" s="34">
        <v>0.43103448275862066</v>
      </c>
      <c r="BV223" s="42">
        <v>2</v>
      </c>
      <c r="BW223" s="32"/>
      <c r="BX223" s="12"/>
      <c r="BY223" s="12"/>
      <c r="BZ223" s="12"/>
      <c r="CA223" s="31"/>
      <c r="CB223" s="9"/>
      <c r="CC223" s="11">
        <v>58</v>
      </c>
      <c r="CD223" s="12">
        <v>25</v>
      </c>
      <c r="CE223" s="12">
        <v>0</v>
      </c>
      <c r="CF223" s="50">
        <f t="shared" si="28"/>
        <v>0.43103448275862066</v>
      </c>
      <c r="CG223" s="12">
        <v>2</v>
      </c>
      <c r="CH223" s="30">
        <f t="shared" si="22"/>
        <v>58</v>
      </c>
      <c r="CI223" s="30">
        <f t="shared" si="23"/>
        <v>25</v>
      </c>
      <c r="CJ223" s="30">
        <f t="shared" si="24"/>
        <v>0</v>
      </c>
      <c r="CK223" s="6">
        <f t="shared" si="25"/>
        <v>0.43103448275862066</v>
      </c>
      <c r="CL223" s="5" t="str">
        <f t="shared" si="26"/>
        <v>OK</v>
      </c>
    </row>
    <row r="224" spans="1:92" ht="13.8">
      <c r="A224" s="38" t="s">
        <v>282</v>
      </c>
      <c r="B224" s="29" t="s">
        <v>471</v>
      </c>
      <c r="C224" s="38" t="str">
        <f t="shared" si="27"/>
        <v>RAY MCCARRICK</v>
      </c>
      <c r="D224" s="42">
        <v>80</v>
      </c>
      <c r="E224" s="42">
        <v>33</v>
      </c>
      <c r="F224" s="42">
        <v>0</v>
      </c>
      <c r="G224" s="41">
        <v>0.41249999999999998</v>
      </c>
      <c r="H224" s="42">
        <v>2</v>
      </c>
      <c r="I224" s="26"/>
      <c r="J224" s="45">
        <v>52</v>
      </c>
      <c r="K224" s="42">
        <v>20</v>
      </c>
      <c r="L224" s="42">
        <v>0</v>
      </c>
      <c r="M224" s="41">
        <v>0.38500000000000001</v>
      </c>
      <c r="N224" s="25"/>
      <c r="O224" s="45">
        <v>132</v>
      </c>
      <c r="P224" s="42">
        <v>53</v>
      </c>
      <c r="Q224" s="42">
        <v>0</v>
      </c>
      <c r="R224" s="41">
        <v>0.40151515151515149</v>
      </c>
      <c r="S224" s="42">
        <v>3</v>
      </c>
      <c r="T224" s="24"/>
      <c r="U224" s="45">
        <v>52</v>
      </c>
      <c r="V224" s="42">
        <v>18</v>
      </c>
      <c r="W224" s="42">
        <v>0</v>
      </c>
      <c r="X224" s="41">
        <v>0.34599999999999997</v>
      </c>
      <c r="Y224" s="23"/>
      <c r="Z224" s="45">
        <v>184</v>
      </c>
      <c r="AA224" s="42">
        <v>71</v>
      </c>
      <c r="AB224" s="42">
        <v>0</v>
      </c>
      <c r="AC224" s="41">
        <v>0.3858695652173913</v>
      </c>
      <c r="AD224" s="42">
        <f t="shared" si="29"/>
        <v>4</v>
      </c>
      <c r="AE224" s="22"/>
      <c r="AF224" s="45">
        <v>54</v>
      </c>
      <c r="AG224" s="42">
        <v>21</v>
      </c>
      <c r="AH224" s="42">
        <v>0</v>
      </c>
      <c r="AI224" s="41">
        <v>0.38900000000000001</v>
      </c>
      <c r="AJ224" s="21"/>
      <c r="AK224" s="45">
        <v>238</v>
      </c>
      <c r="AL224" s="42">
        <v>92</v>
      </c>
      <c r="AM224" s="42">
        <v>0</v>
      </c>
      <c r="AN224" s="41">
        <v>0.38655462184873951</v>
      </c>
      <c r="AO224" s="42">
        <f>+AD224+1</f>
        <v>5</v>
      </c>
      <c r="AP224" s="20"/>
      <c r="AQ224" s="45">
        <v>27</v>
      </c>
      <c r="AR224" s="42">
        <v>9</v>
      </c>
      <c r="AS224" s="42">
        <v>0</v>
      </c>
      <c r="AT224" s="41">
        <v>0.33300000000000002</v>
      </c>
      <c r="AU224" s="19"/>
      <c r="AV224" s="45">
        <v>265</v>
      </c>
      <c r="AW224" s="42">
        <v>101</v>
      </c>
      <c r="AX224" s="42">
        <v>0</v>
      </c>
      <c r="AY224" s="41">
        <v>0.38113207547169814</v>
      </c>
      <c r="AZ224" s="42">
        <v>6</v>
      </c>
      <c r="BA224" s="18"/>
      <c r="BB224" s="45">
        <v>62</v>
      </c>
      <c r="BC224" s="42">
        <v>38</v>
      </c>
      <c r="BD224" s="42">
        <v>1</v>
      </c>
      <c r="BE224" s="41">
        <v>0.61290322580645162</v>
      </c>
      <c r="BF224" s="17"/>
      <c r="BG224" s="45">
        <v>327</v>
      </c>
      <c r="BH224" s="42">
        <v>139</v>
      </c>
      <c r="BI224" s="42">
        <v>1</v>
      </c>
      <c r="BJ224" s="41">
        <v>0.42507645259938837</v>
      </c>
      <c r="BK224" s="42">
        <v>7</v>
      </c>
      <c r="BL224" s="14"/>
      <c r="BM224" s="11">
        <v>46</v>
      </c>
      <c r="BN224" s="12">
        <v>19</v>
      </c>
      <c r="BO224" s="12">
        <v>1</v>
      </c>
      <c r="BP224" s="31">
        <v>0.41304347826086957</v>
      </c>
      <c r="BQ224" s="13"/>
      <c r="BR224" s="11">
        <v>373</v>
      </c>
      <c r="BS224" s="12">
        <v>158</v>
      </c>
      <c r="BT224" s="12">
        <v>2</v>
      </c>
      <c r="BU224" s="31">
        <v>0.42359249329758714</v>
      </c>
      <c r="BV224" s="12">
        <v>8</v>
      </c>
      <c r="BW224" s="32"/>
      <c r="BX224" s="12">
        <v>53</v>
      </c>
      <c r="BY224" s="12">
        <v>26</v>
      </c>
      <c r="BZ224" s="12">
        <v>0</v>
      </c>
      <c r="CA224" s="31">
        <v>0.49056603773584906</v>
      </c>
      <c r="CB224" s="44"/>
      <c r="CC224" s="11">
        <v>426</v>
      </c>
      <c r="CD224" s="12">
        <v>184</v>
      </c>
      <c r="CE224" s="12">
        <v>2</v>
      </c>
      <c r="CF224" s="50">
        <f t="shared" si="28"/>
        <v>0.431924882629108</v>
      </c>
      <c r="CG224" s="12">
        <v>9</v>
      </c>
      <c r="CH224" s="30">
        <f t="shared" si="22"/>
        <v>426</v>
      </c>
      <c r="CI224" s="30">
        <f t="shared" si="23"/>
        <v>184</v>
      </c>
      <c r="CJ224" s="30">
        <f t="shared" si="24"/>
        <v>2</v>
      </c>
      <c r="CK224" s="6">
        <f t="shared" si="25"/>
        <v>0.431924882629108</v>
      </c>
      <c r="CL224" s="5" t="str">
        <f t="shared" si="26"/>
        <v>OK</v>
      </c>
    </row>
    <row r="225" spans="1:92" ht="13.8">
      <c r="A225" s="38" t="s">
        <v>285</v>
      </c>
      <c r="B225" s="29" t="s">
        <v>470</v>
      </c>
      <c r="C225" s="38" t="str">
        <f t="shared" si="27"/>
        <v>TIM MCCATTY</v>
      </c>
      <c r="D225" s="42">
        <v>24</v>
      </c>
      <c r="E225" s="42">
        <v>22</v>
      </c>
      <c r="F225" s="42">
        <v>4</v>
      </c>
      <c r="G225" s="41">
        <v>0.91666666666666663</v>
      </c>
      <c r="H225" s="42">
        <v>1</v>
      </c>
      <c r="I225" s="26"/>
      <c r="J225" s="45">
        <v>70</v>
      </c>
      <c r="K225" s="42">
        <v>49</v>
      </c>
      <c r="L225" s="42">
        <v>14</v>
      </c>
      <c r="M225" s="41">
        <v>0.7</v>
      </c>
      <c r="N225" s="25"/>
      <c r="O225" s="45">
        <v>94</v>
      </c>
      <c r="P225" s="42">
        <v>71</v>
      </c>
      <c r="Q225" s="42">
        <v>18</v>
      </c>
      <c r="R225" s="41">
        <v>0.75531914893617025</v>
      </c>
      <c r="S225" s="42">
        <v>2</v>
      </c>
      <c r="T225" s="24"/>
      <c r="U225" s="45">
        <v>46</v>
      </c>
      <c r="V225" s="42">
        <v>31</v>
      </c>
      <c r="W225" s="42">
        <v>7</v>
      </c>
      <c r="X225" s="41">
        <v>0.67400000000000004</v>
      </c>
      <c r="Y225" s="23"/>
      <c r="Z225" s="45">
        <v>140</v>
      </c>
      <c r="AA225" s="42">
        <v>102</v>
      </c>
      <c r="AB225" s="42">
        <v>25</v>
      </c>
      <c r="AC225" s="41">
        <v>0.72857142857142854</v>
      </c>
      <c r="AD225" s="42">
        <f t="shared" si="29"/>
        <v>3</v>
      </c>
      <c r="AE225" s="22"/>
      <c r="AF225" s="45">
        <v>52</v>
      </c>
      <c r="AG225" s="42">
        <v>29</v>
      </c>
      <c r="AH225" s="42">
        <v>3</v>
      </c>
      <c r="AI225" s="41">
        <v>0.55800000000000005</v>
      </c>
      <c r="AJ225" s="21"/>
      <c r="AK225" s="45">
        <v>192</v>
      </c>
      <c r="AL225" s="42">
        <v>131</v>
      </c>
      <c r="AM225" s="42">
        <v>28</v>
      </c>
      <c r="AN225" s="41">
        <v>0.68229166666666663</v>
      </c>
      <c r="AO225" s="42">
        <f>+AD225+1</f>
        <v>4</v>
      </c>
      <c r="AP225" s="20"/>
      <c r="AQ225" s="45"/>
      <c r="AR225" s="42"/>
      <c r="AS225" s="42"/>
      <c r="AT225" s="41"/>
      <c r="AU225" s="19"/>
      <c r="AV225" s="45">
        <v>192</v>
      </c>
      <c r="AW225" s="42">
        <v>131</v>
      </c>
      <c r="AX225" s="42">
        <v>28</v>
      </c>
      <c r="AY225" s="41">
        <v>0.68229166666666663</v>
      </c>
      <c r="AZ225" s="42">
        <v>4</v>
      </c>
      <c r="BA225" s="18"/>
      <c r="BB225" s="45"/>
      <c r="BC225" s="42"/>
      <c r="BD225" s="42"/>
      <c r="BE225" s="41"/>
      <c r="BF225" s="17"/>
      <c r="BG225" s="45">
        <v>192</v>
      </c>
      <c r="BH225" s="42">
        <v>131</v>
      </c>
      <c r="BI225" s="42">
        <v>28</v>
      </c>
      <c r="BJ225" s="41">
        <v>0.68229166666666663</v>
      </c>
      <c r="BK225" s="42">
        <v>4</v>
      </c>
      <c r="BL225" s="14"/>
      <c r="BM225" s="11"/>
      <c r="BN225" s="12"/>
      <c r="BO225" s="12"/>
      <c r="BP225" s="48"/>
      <c r="BQ225" s="13"/>
      <c r="BR225" s="45">
        <v>192</v>
      </c>
      <c r="BS225" s="42">
        <v>131</v>
      </c>
      <c r="BT225" s="42">
        <v>28</v>
      </c>
      <c r="BU225" s="41">
        <v>0.68229166666666663</v>
      </c>
      <c r="BV225" s="42">
        <v>4</v>
      </c>
      <c r="BW225" s="32"/>
      <c r="BX225" s="12"/>
      <c r="BY225" s="12"/>
      <c r="BZ225" s="12"/>
      <c r="CA225" s="31"/>
      <c r="CB225" s="9"/>
      <c r="CC225" s="11">
        <v>192</v>
      </c>
      <c r="CD225" s="12">
        <v>131</v>
      </c>
      <c r="CE225" s="12">
        <v>28</v>
      </c>
      <c r="CF225" s="50">
        <f t="shared" si="28"/>
        <v>0.68229166666666663</v>
      </c>
      <c r="CG225" s="12">
        <v>4</v>
      </c>
      <c r="CH225" s="30">
        <f t="shared" si="22"/>
        <v>192</v>
      </c>
      <c r="CI225" s="30">
        <f t="shared" si="23"/>
        <v>131</v>
      </c>
      <c r="CJ225" s="30">
        <f t="shared" si="24"/>
        <v>28</v>
      </c>
      <c r="CK225" s="6">
        <f t="shared" si="25"/>
        <v>0.68229166666666663</v>
      </c>
      <c r="CL225" s="5" t="str">
        <f t="shared" si="26"/>
        <v>OK</v>
      </c>
    </row>
    <row r="226" spans="1:92" ht="13.8">
      <c r="A226" s="38" t="s">
        <v>349</v>
      </c>
      <c r="B226" s="29" t="s">
        <v>469</v>
      </c>
      <c r="C226" s="38" t="str">
        <f t="shared" si="27"/>
        <v>MIKE MCCORMICK</v>
      </c>
      <c r="D226" s="42"/>
      <c r="E226" s="42"/>
      <c r="F226" s="42"/>
      <c r="G226" s="41"/>
      <c r="H226" s="42"/>
      <c r="I226" s="26"/>
      <c r="J226" s="45"/>
      <c r="K226" s="42"/>
      <c r="L226" s="42"/>
      <c r="M226" s="41"/>
      <c r="N226" s="25"/>
      <c r="O226" s="45"/>
      <c r="P226" s="42"/>
      <c r="Q226" s="42"/>
      <c r="R226" s="41"/>
      <c r="S226" s="42"/>
      <c r="T226" s="24"/>
      <c r="U226" s="45"/>
      <c r="V226" s="42"/>
      <c r="W226" s="42"/>
      <c r="X226" s="41"/>
      <c r="Y226" s="23"/>
      <c r="Z226" s="45"/>
      <c r="AA226" s="42"/>
      <c r="AB226" s="42"/>
      <c r="AC226" s="41"/>
      <c r="AD226" s="42"/>
      <c r="AE226" s="22"/>
      <c r="AF226" s="45"/>
      <c r="AG226" s="42"/>
      <c r="AH226" s="42"/>
      <c r="AI226" s="41"/>
      <c r="AJ226" s="21"/>
      <c r="AK226" s="45"/>
      <c r="AL226" s="42"/>
      <c r="AM226" s="42"/>
      <c r="AN226" s="41"/>
      <c r="AO226" s="42"/>
      <c r="AP226" s="20"/>
      <c r="AQ226" s="45"/>
      <c r="AR226" s="42"/>
      <c r="AS226" s="42"/>
      <c r="AT226" s="41"/>
      <c r="AU226" s="19"/>
      <c r="AV226" s="45"/>
      <c r="AW226" s="42"/>
      <c r="AX226" s="42"/>
      <c r="AY226" s="41"/>
      <c r="AZ226" s="42"/>
      <c r="BA226" s="18"/>
      <c r="BB226" s="45">
        <v>3</v>
      </c>
      <c r="BC226" s="42">
        <v>2</v>
      </c>
      <c r="BD226" s="42">
        <v>0</v>
      </c>
      <c r="BE226" s="41">
        <v>0.66666666666666663</v>
      </c>
      <c r="BF226" s="17"/>
      <c r="BG226" s="45">
        <v>3</v>
      </c>
      <c r="BH226" s="42">
        <v>2</v>
      </c>
      <c r="BI226" s="42">
        <v>0</v>
      </c>
      <c r="BJ226" s="41">
        <v>0.66666666666666663</v>
      </c>
      <c r="BK226" s="42">
        <v>1</v>
      </c>
      <c r="BL226" s="14"/>
      <c r="BM226" s="11"/>
      <c r="BN226" s="12"/>
      <c r="BO226" s="12"/>
      <c r="BQ226" s="13"/>
      <c r="BR226" s="45">
        <v>3</v>
      </c>
      <c r="BS226" s="42">
        <v>2</v>
      </c>
      <c r="BT226" s="42">
        <v>0</v>
      </c>
      <c r="BU226" s="41">
        <v>0.66666666666666663</v>
      </c>
      <c r="BV226" s="42">
        <v>1</v>
      </c>
      <c r="BW226" s="32"/>
      <c r="BX226" s="12"/>
      <c r="BY226" s="12"/>
      <c r="BZ226" s="12"/>
      <c r="CA226" s="31"/>
      <c r="CB226" s="9"/>
      <c r="CC226" s="11">
        <v>3</v>
      </c>
      <c r="CD226" s="12">
        <v>2</v>
      </c>
      <c r="CE226" s="12">
        <v>0</v>
      </c>
      <c r="CF226" s="50">
        <f t="shared" si="28"/>
        <v>0.66666666666666663</v>
      </c>
      <c r="CG226" s="12">
        <v>1</v>
      </c>
      <c r="CH226" s="30">
        <f t="shared" si="22"/>
        <v>3</v>
      </c>
      <c r="CI226" s="30">
        <f t="shared" si="23"/>
        <v>2</v>
      </c>
      <c r="CJ226" s="30">
        <f t="shared" si="24"/>
        <v>0</v>
      </c>
      <c r="CK226" s="6">
        <f t="shared" si="25"/>
        <v>0.66666666666666663</v>
      </c>
      <c r="CL226" s="5" t="str">
        <f t="shared" si="26"/>
        <v>OK</v>
      </c>
    </row>
    <row r="227" spans="1:92" ht="13.8">
      <c r="A227" s="38" t="s">
        <v>468</v>
      </c>
      <c r="B227" s="29" t="s">
        <v>467</v>
      </c>
      <c r="C227" s="38" t="str">
        <f t="shared" si="27"/>
        <v>NORM MCDOWELL</v>
      </c>
      <c r="D227" s="42"/>
      <c r="E227" s="42"/>
      <c r="F227" s="42"/>
      <c r="G227" s="41"/>
      <c r="H227" s="42"/>
      <c r="I227" s="26"/>
      <c r="J227" s="45">
        <v>3</v>
      </c>
      <c r="K227" s="42">
        <v>0</v>
      </c>
      <c r="L227" s="42">
        <v>0</v>
      </c>
      <c r="M227" s="41">
        <v>0</v>
      </c>
      <c r="N227" s="25"/>
      <c r="O227" s="45">
        <v>3</v>
      </c>
      <c r="P227" s="42">
        <v>0</v>
      </c>
      <c r="Q227" s="42">
        <v>0</v>
      </c>
      <c r="R227" s="41">
        <v>0</v>
      </c>
      <c r="S227" s="42">
        <v>1</v>
      </c>
      <c r="T227" s="24"/>
      <c r="U227" s="45"/>
      <c r="V227" s="42"/>
      <c r="W227" s="42"/>
      <c r="X227" s="41"/>
      <c r="Y227" s="23"/>
      <c r="Z227" s="45"/>
      <c r="AA227" s="42"/>
      <c r="AB227" s="42"/>
      <c r="AC227" s="41"/>
      <c r="AD227" s="42" t="s">
        <v>280</v>
      </c>
      <c r="AE227" s="22"/>
      <c r="AF227" s="45"/>
      <c r="AG227" s="42"/>
      <c r="AH227" s="42"/>
      <c r="AI227" s="41"/>
      <c r="AJ227" s="21"/>
      <c r="AK227" s="45"/>
      <c r="AL227" s="42"/>
      <c r="AM227" s="42"/>
      <c r="AN227" s="41"/>
      <c r="AO227" s="42" t="s">
        <v>280</v>
      </c>
      <c r="AP227" s="20"/>
      <c r="AQ227" s="45"/>
      <c r="AR227" s="42"/>
      <c r="AS227" s="42"/>
      <c r="AT227" s="41"/>
      <c r="AU227" s="19"/>
      <c r="AV227" s="45">
        <v>0</v>
      </c>
      <c r="AW227" s="42">
        <v>0</v>
      </c>
      <c r="AX227" s="42">
        <v>0</v>
      </c>
      <c r="AY227" s="41"/>
      <c r="AZ227" s="42"/>
      <c r="BA227" s="18"/>
      <c r="BB227" s="45"/>
      <c r="BC227" s="42"/>
      <c r="BD227" s="42"/>
      <c r="BE227" s="41"/>
      <c r="BF227" s="17"/>
      <c r="BG227" s="45">
        <v>3</v>
      </c>
      <c r="BH227" s="42">
        <v>0</v>
      </c>
      <c r="BI227" s="42">
        <v>0</v>
      </c>
      <c r="BJ227" s="41">
        <v>0</v>
      </c>
      <c r="BK227" s="42">
        <v>1</v>
      </c>
      <c r="BL227" s="14"/>
      <c r="BM227" s="11"/>
      <c r="BN227" s="12"/>
      <c r="BO227" s="12"/>
      <c r="BP227" s="46"/>
      <c r="BQ227" s="13"/>
      <c r="BR227" s="45">
        <v>3</v>
      </c>
      <c r="BS227" s="42">
        <v>0</v>
      </c>
      <c r="BT227" s="42">
        <v>0</v>
      </c>
      <c r="BU227" s="41">
        <v>0</v>
      </c>
      <c r="BV227" s="42">
        <v>1</v>
      </c>
      <c r="BW227" s="32"/>
      <c r="BX227" s="12"/>
      <c r="BY227" s="12"/>
      <c r="BZ227" s="12"/>
      <c r="CA227" s="31"/>
      <c r="CB227" s="9"/>
      <c r="CC227" s="11">
        <v>3</v>
      </c>
      <c r="CD227" s="12">
        <v>0</v>
      </c>
      <c r="CE227" s="12">
        <v>0</v>
      </c>
      <c r="CF227" s="50">
        <f t="shared" si="28"/>
        <v>0</v>
      </c>
      <c r="CG227" s="12">
        <v>1</v>
      </c>
      <c r="CH227" s="30">
        <f t="shared" si="22"/>
        <v>3</v>
      </c>
      <c r="CI227" s="30">
        <f t="shared" si="23"/>
        <v>0</v>
      </c>
      <c r="CJ227" s="30">
        <f t="shared" si="24"/>
        <v>0</v>
      </c>
      <c r="CK227" s="6">
        <f t="shared" si="25"/>
        <v>0</v>
      </c>
      <c r="CL227" s="5" t="str">
        <f t="shared" si="26"/>
        <v>OK</v>
      </c>
    </row>
    <row r="228" spans="1:92" ht="13.8">
      <c r="A228" s="38" t="s">
        <v>466</v>
      </c>
      <c r="B228" s="29" t="s">
        <v>464</v>
      </c>
      <c r="C228" s="38" t="str">
        <f t="shared" si="27"/>
        <v>CARL MCEVERS</v>
      </c>
      <c r="D228" s="42">
        <v>34</v>
      </c>
      <c r="E228" s="42">
        <v>18</v>
      </c>
      <c r="F228" s="42">
        <v>0</v>
      </c>
      <c r="G228" s="41">
        <v>0.52941176470588236</v>
      </c>
      <c r="H228" s="42">
        <v>1</v>
      </c>
      <c r="I228" s="26"/>
      <c r="J228" s="45">
        <v>76</v>
      </c>
      <c r="K228" s="42">
        <v>37</v>
      </c>
      <c r="L228" s="42">
        <v>1</v>
      </c>
      <c r="M228" s="41">
        <v>0.48699999999999999</v>
      </c>
      <c r="N228" s="25"/>
      <c r="O228" s="45">
        <v>110</v>
      </c>
      <c r="P228" s="42">
        <v>55</v>
      </c>
      <c r="Q228" s="42">
        <v>1</v>
      </c>
      <c r="R228" s="41">
        <v>0.5</v>
      </c>
      <c r="S228" s="42">
        <v>2</v>
      </c>
      <c r="T228" s="24"/>
      <c r="U228" s="45">
        <v>71</v>
      </c>
      <c r="V228" s="42">
        <v>43</v>
      </c>
      <c r="W228" s="42">
        <v>1</v>
      </c>
      <c r="X228" s="41">
        <v>0.60599999999999998</v>
      </c>
      <c r="Y228" s="23"/>
      <c r="Z228" s="45">
        <v>181</v>
      </c>
      <c r="AA228" s="42">
        <v>98</v>
      </c>
      <c r="AB228" s="42">
        <v>2</v>
      </c>
      <c r="AC228" s="41">
        <v>0.54143646408839774</v>
      </c>
      <c r="AD228" s="42">
        <f>+S228+1</f>
        <v>3</v>
      </c>
      <c r="AE228" s="22"/>
      <c r="AF228" s="45">
        <v>59</v>
      </c>
      <c r="AG228" s="42">
        <v>31</v>
      </c>
      <c r="AH228" s="42">
        <v>2</v>
      </c>
      <c r="AI228" s="41">
        <v>0.52500000000000002</v>
      </c>
      <c r="AJ228" s="21"/>
      <c r="AK228" s="45">
        <v>240</v>
      </c>
      <c r="AL228" s="42">
        <v>129</v>
      </c>
      <c r="AM228" s="42">
        <v>4</v>
      </c>
      <c r="AN228" s="41">
        <v>0.53749999999999998</v>
      </c>
      <c r="AO228" s="42">
        <f>+AD228+1</f>
        <v>4</v>
      </c>
      <c r="AP228" s="20"/>
      <c r="AQ228" s="45">
        <v>85</v>
      </c>
      <c r="AR228" s="42">
        <v>53</v>
      </c>
      <c r="AS228" s="42">
        <v>5</v>
      </c>
      <c r="AT228" s="41">
        <v>0.624</v>
      </c>
      <c r="AU228" s="19"/>
      <c r="AV228" s="45">
        <v>325</v>
      </c>
      <c r="AW228" s="42">
        <v>182</v>
      </c>
      <c r="AX228" s="42">
        <v>9</v>
      </c>
      <c r="AY228" s="41">
        <v>0.56000000000000005</v>
      </c>
      <c r="AZ228" s="42">
        <v>5</v>
      </c>
      <c r="BA228" s="18"/>
      <c r="BB228" s="45">
        <v>72</v>
      </c>
      <c r="BC228" s="42">
        <v>43</v>
      </c>
      <c r="BD228" s="42">
        <v>3</v>
      </c>
      <c r="BE228" s="41">
        <v>0.59722222222222221</v>
      </c>
      <c r="BF228" s="17"/>
      <c r="BG228" s="45">
        <v>397</v>
      </c>
      <c r="BH228" s="42">
        <v>225</v>
      </c>
      <c r="BI228" s="42">
        <v>12</v>
      </c>
      <c r="BJ228" s="41">
        <v>0.56675062972292189</v>
      </c>
      <c r="BK228" s="42">
        <v>6</v>
      </c>
      <c r="BL228" s="14"/>
      <c r="BM228" s="11">
        <v>76</v>
      </c>
      <c r="BN228" s="12">
        <v>50</v>
      </c>
      <c r="BO228" s="12">
        <v>2</v>
      </c>
      <c r="BP228" s="53">
        <v>0.65789473684210531</v>
      </c>
      <c r="BQ228" s="13"/>
      <c r="BR228" s="11">
        <v>473</v>
      </c>
      <c r="BS228" s="12">
        <v>275</v>
      </c>
      <c r="BT228" s="12">
        <v>14</v>
      </c>
      <c r="BU228" s="53">
        <v>0.58139534883720934</v>
      </c>
      <c r="BV228" s="11">
        <v>7</v>
      </c>
      <c r="BW228" s="32"/>
      <c r="BX228" s="12">
        <v>59</v>
      </c>
      <c r="BY228" s="12">
        <v>35</v>
      </c>
      <c r="BZ228" s="12">
        <v>1</v>
      </c>
      <c r="CA228" s="31">
        <v>0.59322033898305082</v>
      </c>
      <c r="CB228" s="44"/>
      <c r="CC228" s="11">
        <v>532</v>
      </c>
      <c r="CD228" s="12">
        <v>310</v>
      </c>
      <c r="CE228" s="12">
        <v>15</v>
      </c>
      <c r="CF228" s="50">
        <f t="shared" si="28"/>
        <v>0.58270676691729328</v>
      </c>
      <c r="CG228" s="12">
        <v>8</v>
      </c>
      <c r="CH228" s="30">
        <f t="shared" si="22"/>
        <v>532</v>
      </c>
      <c r="CI228" s="30">
        <f t="shared" si="23"/>
        <v>310</v>
      </c>
      <c r="CJ228" s="30">
        <f t="shared" si="24"/>
        <v>15</v>
      </c>
      <c r="CK228" s="6">
        <f t="shared" si="25"/>
        <v>0.58270676691729328</v>
      </c>
      <c r="CL228" s="5" t="str">
        <f t="shared" si="26"/>
        <v>OK</v>
      </c>
    </row>
    <row r="229" spans="1:92" ht="13.8">
      <c r="A229" s="38" t="s">
        <v>465</v>
      </c>
      <c r="B229" s="29" t="s">
        <v>464</v>
      </c>
      <c r="C229" s="38" t="str">
        <f t="shared" si="27"/>
        <v>CARY MCEVERS</v>
      </c>
      <c r="D229" s="42"/>
      <c r="E229" s="42"/>
      <c r="F229" s="42"/>
      <c r="G229" s="41"/>
      <c r="H229" s="42"/>
      <c r="I229" s="26"/>
      <c r="J229" s="45">
        <v>22</v>
      </c>
      <c r="K229" s="42">
        <v>9</v>
      </c>
      <c r="L229" s="42">
        <v>0</v>
      </c>
      <c r="M229" s="41">
        <v>0.40899999999999997</v>
      </c>
      <c r="N229" s="25"/>
      <c r="O229" s="45">
        <v>22</v>
      </c>
      <c r="P229" s="42">
        <v>9</v>
      </c>
      <c r="Q229" s="42">
        <v>0</v>
      </c>
      <c r="R229" s="41">
        <v>0.40909090909090912</v>
      </c>
      <c r="S229" s="42">
        <v>1</v>
      </c>
      <c r="T229" s="24"/>
      <c r="U229" s="45"/>
      <c r="V229" s="42"/>
      <c r="W229" s="42"/>
      <c r="X229" s="41"/>
      <c r="Y229" s="23"/>
      <c r="Z229" s="45"/>
      <c r="AA229" s="42"/>
      <c r="AB229" s="42"/>
      <c r="AC229" s="41"/>
      <c r="AD229" s="42" t="s">
        <v>280</v>
      </c>
      <c r="AE229" s="22"/>
      <c r="AF229" s="45"/>
      <c r="AG229" s="42"/>
      <c r="AH229" s="42"/>
      <c r="AI229" s="41"/>
      <c r="AJ229" s="21"/>
      <c r="AK229" s="45"/>
      <c r="AL229" s="42"/>
      <c r="AM229" s="42"/>
      <c r="AN229" s="41"/>
      <c r="AO229" s="42" t="s">
        <v>280</v>
      </c>
      <c r="AP229" s="20"/>
      <c r="AQ229" s="45"/>
      <c r="AR229" s="42"/>
      <c r="AS229" s="42"/>
      <c r="AT229" s="41"/>
      <c r="AU229" s="19"/>
      <c r="AV229" s="45">
        <v>0</v>
      </c>
      <c r="AW229" s="42">
        <v>0</v>
      </c>
      <c r="AX229" s="42">
        <v>0</v>
      </c>
      <c r="AY229" s="41"/>
      <c r="AZ229" s="42"/>
      <c r="BA229" s="18"/>
      <c r="BB229" s="45"/>
      <c r="BC229" s="42"/>
      <c r="BD229" s="42"/>
      <c r="BE229" s="41"/>
      <c r="BF229" s="17"/>
      <c r="BG229" s="45">
        <v>22</v>
      </c>
      <c r="BH229" s="42">
        <v>9</v>
      </c>
      <c r="BI229" s="42">
        <v>0</v>
      </c>
      <c r="BJ229" s="41">
        <v>0.40909090909090912</v>
      </c>
      <c r="BK229" s="42">
        <v>1</v>
      </c>
      <c r="BL229" s="14"/>
      <c r="BM229" s="11"/>
      <c r="BN229" s="12"/>
      <c r="BO229" s="12"/>
      <c r="BQ229" s="13"/>
      <c r="BR229" s="45">
        <v>22</v>
      </c>
      <c r="BS229" s="42">
        <v>9</v>
      </c>
      <c r="BT229" s="42">
        <v>0</v>
      </c>
      <c r="BU229" s="34">
        <v>0.40909090909090912</v>
      </c>
      <c r="BV229" s="42">
        <v>1</v>
      </c>
      <c r="BW229" s="32"/>
      <c r="BX229" s="12"/>
      <c r="BY229" s="12"/>
      <c r="BZ229" s="12"/>
      <c r="CA229" s="31"/>
      <c r="CB229" s="9"/>
      <c r="CC229" s="11">
        <v>22</v>
      </c>
      <c r="CD229" s="12">
        <v>9</v>
      </c>
      <c r="CE229" s="12">
        <v>0</v>
      </c>
      <c r="CF229" s="50">
        <f t="shared" si="28"/>
        <v>0.40909090909090912</v>
      </c>
      <c r="CG229" s="12">
        <v>1</v>
      </c>
      <c r="CH229" s="30">
        <f t="shared" si="22"/>
        <v>22</v>
      </c>
      <c r="CI229" s="30">
        <f t="shared" si="23"/>
        <v>9</v>
      </c>
      <c r="CJ229" s="30">
        <f t="shared" si="24"/>
        <v>0</v>
      </c>
      <c r="CK229" s="6">
        <f t="shared" si="25"/>
        <v>0.40909090909090912</v>
      </c>
      <c r="CL229" s="5" t="str">
        <f t="shared" si="26"/>
        <v>OK</v>
      </c>
    </row>
    <row r="230" spans="1:92" ht="13.8">
      <c r="A230" s="38" t="s">
        <v>463</v>
      </c>
      <c r="B230" s="29" t="s">
        <v>462</v>
      </c>
      <c r="C230" s="38" t="str">
        <f t="shared" si="27"/>
        <v>SHAWN MCGETTRICK</v>
      </c>
      <c r="D230" s="42"/>
      <c r="E230" s="42"/>
      <c r="F230" s="42"/>
      <c r="G230" s="41"/>
      <c r="H230" s="42"/>
      <c r="I230" s="26"/>
      <c r="J230" s="45"/>
      <c r="K230" s="42"/>
      <c r="L230" s="42"/>
      <c r="M230" s="41"/>
      <c r="N230" s="25"/>
      <c r="O230" s="45"/>
      <c r="P230" s="42"/>
      <c r="Q230" s="42"/>
      <c r="R230" s="41"/>
      <c r="S230" s="42"/>
      <c r="T230" s="24"/>
      <c r="U230" s="45"/>
      <c r="V230" s="42"/>
      <c r="W230" s="42"/>
      <c r="X230" s="41"/>
      <c r="Y230" s="23"/>
      <c r="Z230" s="45"/>
      <c r="AA230" s="42"/>
      <c r="AB230" s="42"/>
      <c r="AC230" s="41"/>
      <c r="AD230" s="42"/>
      <c r="AE230" s="22"/>
      <c r="AF230" s="45"/>
      <c r="AG230" s="42"/>
      <c r="AH230" s="42"/>
      <c r="AI230" s="41"/>
      <c r="AJ230" s="21"/>
      <c r="AK230" s="45"/>
      <c r="AL230" s="42"/>
      <c r="AM230" s="42"/>
      <c r="AN230" s="41"/>
      <c r="AO230" s="42"/>
      <c r="AP230" s="20"/>
      <c r="AQ230" s="45">
        <v>52</v>
      </c>
      <c r="AR230" s="42">
        <v>33</v>
      </c>
      <c r="AS230" s="42">
        <v>5</v>
      </c>
      <c r="AT230" s="41">
        <v>0.63500000000000001</v>
      </c>
      <c r="AU230" s="19"/>
      <c r="AV230" s="45">
        <v>52</v>
      </c>
      <c r="AW230" s="42">
        <v>33</v>
      </c>
      <c r="AX230" s="42">
        <v>5</v>
      </c>
      <c r="AY230" s="41">
        <v>0.63461538461538458</v>
      </c>
      <c r="AZ230" s="42">
        <v>1</v>
      </c>
      <c r="BA230" s="18"/>
      <c r="BB230" s="45">
        <v>51</v>
      </c>
      <c r="BC230" s="42">
        <v>24</v>
      </c>
      <c r="BD230" s="42">
        <v>1</v>
      </c>
      <c r="BE230" s="41">
        <v>0.47058823529411764</v>
      </c>
      <c r="BF230" s="17"/>
      <c r="BG230" s="45">
        <v>103</v>
      </c>
      <c r="BH230" s="42">
        <v>57</v>
      </c>
      <c r="BI230" s="42">
        <v>6</v>
      </c>
      <c r="BJ230" s="41">
        <v>0.55339805825242716</v>
      </c>
      <c r="BK230" s="42">
        <v>2</v>
      </c>
      <c r="BL230" s="14"/>
      <c r="BM230" s="11">
        <v>35</v>
      </c>
      <c r="BN230" s="12">
        <v>15</v>
      </c>
      <c r="BO230" s="12">
        <v>1</v>
      </c>
      <c r="BP230" s="53">
        <v>0.42857142857142855</v>
      </c>
      <c r="BQ230" s="13"/>
      <c r="BR230" s="11">
        <v>138</v>
      </c>
      <c r="BS230" s="12">
        <v>72</v>
      </c>
      <c r="BT230" s="12">
        <v>7</v>
      </c>
      <c r="BU230" s="53">
        <v>0.52173913043478259</v>
      </c>
      <c r="BV230" s="11">
        <v>3</v>
      </c>
      <c r="BW230" s="32"/>
      <c r="BX230" s="12"/>
      <c r="BY230" s="12"/>
      <c r="BZ230" s="12"/>
      <c r="CA230" s="31"/>
      <c r="CB230" s="9"/>
      <c r="CC230" s="11">
        <v>138</v>
      </c>
      <c r="CD230" s="12">
        <v>72</v>
      </c>
      <c r="CE230" s="12">
        <v>7</v>
      </c>
      <c r="CF230" s="50">
        <f t="shared" si="28"/>
        <v>0.52173913043478259</v>
      </c>
      <c r="CG230" s="12">
        <v>3</v>
      </c>
      <c r="CH230" s="30">
        <f t="shared" si="22"/>
        <v>138</v>
      </c>
      <c r="CI230" s="30">
        <f t="shared" si="23"/>
        <v>72</v>
      </c>
      <c r="CJ230" s="30">
        <f t="shared" si="24"/>
        <v>7</v>
      </c>
      <c r="CK230" s="6">
        <f t="shared" si="25"/>
        <v>0.52173913043478259</v>
      </c>
      <c r="CL230" s="5" t="str">
        <f t="shared" si="26"/>
        <v>OK</v>
      </c>
    </row>
    <row r="231" spans="1:92" ht="13.8">
      <c r="A231" s="38" t="s">
        <v>461</v>
      </c>
      <c r="B231" s="29" t="s">
        <v>460</v>
      </c>
      <c r="C231" s="38" t="str">
        <f t="shared" si="27"/>
        <v>ROD MELZER</v>
      </c>
      <c r="D231" s="42">
        <v>19</v>
      </c>
      <c r="E231" s="42">
        <v>8</v>
      </c>
      <c r="F231" s="42">
        <v>1</v>
      </c>
      <c r="G231" s="41">
        <v>0.42105263157894735</v>
      </c>
      <c r="H231" s="42">
        <v>1</v>
      </c>
      <c r="I231" s="26"/>
      <c r="J231" s="45">
        <v>57</v>
      </c>
      <c r="K231" s="42">
        <v>30</v>
      </c>
      <c r="L231" s="42">
        <v>1</v>
      </c>
      <c r="M231" s="41">
        <v>0.52600000000000002</v>
      </c>
      <c r="N231" s="25"/>
      <c r="O231" s="45">
        <v>76</v>
      </c>
      <c r="P231" s="42">
        <v>38</v>
      </c>
      <c r="Q231" s="42">
        <v>2</v>
      </c>
      <c r="R231" s="41">
        <v>0.5</v>
      </c>
      <c r="S231" s="42">
        <v>2</v>
      </c>
      <c r="T231" s="24"/>
      <c r="U231" s="45">
        <v>77</v>
      </c>
      <c r="V231" s="42">
        <v>42</v>
      </c>
      <c r="W231" s="42">
        <v>2</v>
      </c>
      <c r="X231" s="41">
        <v>0.54500000000000004</v>
      </c>
      <c r="Y231" s="23"/>
      <c r="Z231" s="45">
        <v>153</v>
      </c>
      <c r="AA231" s="42">
        <v>80</v>
      </c>
      <c r="AB231" s="42">
        <v>4</v>
      </c>
      <c r="AC231" s="41">
        <v>0.52287581699346408</v>
      </c>
      <c r="AD231" s="42">
        <f>+S231+1</f>
        <v>3</v>
      </c>
      <c r="AE231" s="22"/>
      <c r="AF231" s="45">
        <v>74</v>
      </c>
      <c r="AG231" s="42">
        <v>40</v>
      </c>
      <c r="AH231" s="42">
        <v>5</v>
      </c>
      <c r="AI231" s="41">
        <v>0.54100000000000004</v>
      </c>
      <c r="AJ231" s="21"/>
      <c r="AK231" s="45">
        <v>227</v>
      </c>
      <c r="AL231" s="42">
        <v>120</v>
      </c>
      <c r="AM231" s="42">
        <v>9</v>
      </c>
      <c r="AN231" s="41">
        <v>0.52863436123348018</v>
      </c>
      <c r="AO231" s="42">
        <f>+AD231+1</f>
        <v>4</v>
      </c>
      <c r="AP231" s="20"/>
      <c r="AQ231" s="45">
        <v>85</v>
      </c>
      <c r="AR231" s="42">
        <v>50</v>
      </c>
      <c r="AS231" s="42">
        <v>6</v>
      </c>
      <c r="AT231" s="41">
        <v>0.58799999999999997</v>
      </c>
      <c r="AU231" s="19"/>
      <c r="AV231" s="45">
        <v>312</v>
      </c>
      <c r="AW231" s="42">
        <v>170</v>
      </c>
      <c r="AX231" s="42">
        <v>15</v>
      </c>
      <c r="AY231" s="41">
        <v>0.54487179487179482</v>
      </c>
      <c r="AZ231" s="42">
        <v>5</v>
      </c>
      <c r="BA231" s="18"/>
      <c r="BB231" s="45">
        <v>96</v>
      </c>
      <c r="BC231" s="42">
        <v>60</v>
      </c>
      <c r="BD231" s="42">
        <v>6</v>
      </c>
      <c r="BE231" s="41">
        <v>0.625</v>
      </c>
      <c r="BF231" s="17"/>
      <c r="BG231" s="45">
        <v>408</v>
      </c>
      <c r="BH231" s="42">
        <v>230</v>
      </c>
      <c r="BI231" s="42">
        <v>21</v>
      </c>
      <c r="BJ231" s="41">
        <v>0.56372549019607843</v>
      </c>
      <c r="BK231" s="42">
        <v>6</v>
      </c>
      <c r="BL231" s="14"/>
      <c r="BM231" s="11">
        <v>45</v>
      </c>
      <c r="BN231" s="12">
        <v>23</v>
      </c>
      <c r="BO231" s="12">
        <v>0</v>
      </c>
      <c r="BP231" s="50">
        <v>0.51111111111111107</v>
      </c>
      <c r="BQ231" s="13"/>
      <c r="BR231" s="11">
        <v>453</v>
      </c>
      <c r="BS231" s="12">
        <v>253</v>
      </c>
      <c r="BT231" s="12">
        <v>21</v>
      </c>
      <c r="BU231" s="50">
        <v>0.55849889624724058</v>
      </c>
      <c r="BV231" s="12">
        <v>7</v>
      </c>
      <c r="BW231" s="32"/>
      <c r="BX231" s="12">
        <v>56</v>
      </c>
      <c r="BY231" s="12">
        <v>29</v>
      </c>
      <c r="BZ231" s="12">
        <v>1</v>
      </c>
      <c r="CA231" s="31">
        <v>0.5178571428571429</v>
      </c>
      <c r="CB231" s="44"/>
      <c r="CC231" s="11">
        <v>509</v>
      </c>
      <c r="CD231" s="12">
        <v>282</v>
      </c>
      <c r="CE231" s="12">
        <v>22</v>
      </c>
      <c r="CF231" s="50">
        <f t="shared" si="28"/>
        <v>0.55402750491159136</v>
      </c>
      <c r="CG231" s="12">
        <v>8</v>
      </c>
      <c r="CH231" s="30">
        <f t="shared" si="22"/>
        <v>509</v>
      </c>
      <c r="CI231" s="30">
        <f t="shared" si="23"/>
        <v>282</v>
      </c>
      <c r="CJ231" s="30">
        <f t="shared" si="24"/>
        <v>22</v>
      </c>
      <c r="CK231" s="6">
        <f t="shared" si="25"/>
        <v>0.55402750491159136</v>
      </c>
      <c r="CL231" s="5" t="str">
        <f t="shared" si="26"/>
        <v>OK</v>
      </c>
    </row>
    <row r="232" spans="1:92" ht="13.8">
      <c r="A232" s="38" t="s">
        <v>333</v>
      </c>
      <c r="B232" s="29" t="s">
        <v>459</v>
      </c>
      <c r="C232" s="38" t="str">
        <f t="shared" si="27"/>
        <v>CHRIS MESSINA</v>
      </c>
      <c r="D232" s="42"/>
      <c r="E232" s="42"/>
      <c r="F232" s="42"/>
      <c r="G232" s="41"/>
      <c r="H232" s="42"/>
      <c r="I232" s="26"/>
      <c r="J232" s="45"/>
      <c r="K232" s="42"/>
      <c r="L232" s="42"/>
      <c r="M232" s="41"/>
      <c r="N232" s="25"/>
      <c r="O232" s="45"/>
      <c r="P232" s="42"/>
      <c r="Q232" s="42"/>
      <c r="R232" s="41"/>
      <c r="S232" s="42"/>
      <c r="T232" s="24"/>
      <c r="U232" s="45"/>
      <c r="V232" s="42"/>
      <c r="W232" s="42"/>
      <c r="X232" s="41"/>
      <c r="Y232" s="23"/>
      <c r="Z232" s="45"/>
      <c r="AA232" s="42"/>
      <c r="AB232" s="42"/>
      <c r="AC232" s="41"/>
      <c r="AD232" s="42"/>
      <c r="AE232" s="22"/>
      <c r="AF232" s="45"/>
      <c r="AG232" s="42"/>
      <c r="AH232" s="42"/>
      <c r="AI232" s="41"/>
      <c r="AJ232" s="21"/>
      <c r="AK232" s="45"/>
      <c r="AL232" s="42"/>
      <c r="AM232" s="42"/>
      <c r="AN232" s="41"/>
      <c r="AO232" s="42"/>
      <c r="AP232" s="20"/>
      <c r="AQ232" s="45">
        <v>33</v>
      </c>
      <c r="AR232" s="42">
        <v>15</v>
      </c>
      <c r="AS232" s="42">
        <v>0</v>
      </c>
      <c r="AT232" s="41">
        <v>0.45500000000000002</v>
      </c>
      <c r="AU232" s="19"/>
      <c r="AV232" s="45">
        <v>33</v>
      </c>
      <c r="AW232" s="42">
        <v>15</v>
      </c>
      <c r="AX232" s="42">
        <v>0</v>
      </c>
      <c r="AY232" s="41">
        <v>0.45454545454545453</v>
      </c>
      <c r="AZ232" s="42">
        <v>1</v>
      </c>
      <c r="BA232" s="18"/>
      <c r="BB232" s="45">
        <v>54</v>
      </c>
      <c r="BC232" s="42">
        <v>24</v>
      </c>
      <c r="BD232" s="42">
        <v>1</v>
      </c>
      <c r="BE232" s="41">
        <v>0.44444444444444442</v>
      </c>
      <c r="BF232" s="17"/>
      <c r="BG232" s="45">
        <v>87</v>
      </c>
      <c r="BH232" s="42">
        <v>39</v>
      </c>
      <c r="BI232" s="42">
        <v>1</v>
      </c>
      <c r="BJ232" s="41">
        <v>0.44827586206896552</v>
      </c>
      <c r="BK232" s="42">
        <v>2</v>
      </c>
      <c r="BL232" s="14"/>
      <c r="BM232" s="11">
        <v>45</v>
      </c>
      <c r="BN232" s="12">
        <v>23</v>
      </c>
      <c r="BO232" s="12">
        <v>2</v>
      </c>
      <c r="BP232" s="53">
        <v>0.51111111111111107</v>
      </c>
      <c r="BQ232" s="13"/>
      <c r="BR232" s="11">
        <v>132</v>
      </c>
      <c r="BS232" s="12">
        <v>62</v>
      </c>
      <c r="BT232" s="12">
        <v>3</v>
      </c>
      <c r="BU232" s="53">
        <v>0.46969696969696972</v>
      </c>
      <c r="BV232" s="11">
        <v>3</v>
      </c>
      <c r="BW232" s="32"/>
      <c r="BX232" s="12">
        <v>26</v>
      </c>
      <c r="BY232" s="12">
        <v>14</v>
      </c>
      <c r="BZ232" s="12">
        <v>0</v>
      </c>
      <c r="CA232" s="31">
        <v>0.53846153846153844</v>
      </c>
      <c r="CB232" s="44"/>
      <c r="CC232" s="11">
        <v>158</v>
      </c>
      <c r="CD232" s="12">
        <v>76</v>
      </c>
      <c r="CE232" s="12">
        <v>3</v>
      </c>
      <c r="CF232" s="50">
        <f t="shared" si="28"/>
        <v>0.48101265822784811</v>
      </c>
      <c r="CG232" s="12">
        <v>4</v>
      </c>
      <c r="CH232" s="30">
        <f t="shared" si="22"/>
        <v>158</v>
      </c>
      <c r="CI232" s="30">
        <f t="shared" si="23"/>
        <v>76</v>
      </c>
      <c r="CJ232" s="30">
        <f t="shared" si="24"/>
        <v>3</v>
      </c>
      <c r="CK232" s="6">
        <f t="shared" si="25"/>
        <v>0.48101265822784811</v>
      </c>
      <c r="CL232" s="5" t="str">
        <f t="shared" si="26"/>
        <v>OK</v>
      </c>
    </row>
    <row r="233" spans="1:92" ht="13.8">
      <c r="A233" s="38" t="s">
        <v>272</v>
      </c>
      <c r="B233" s="29" t="s">
        <v>458</v>
      </c>
      <c r="C233" s="38" t="str">
        <f t="shared" si="27"/>
        <v>MARK MEYERS</v>
      </c>
      <c r="D233" s="42">
        <v>277</v>
      </c>
      <c r="E233" s="42">
        <v>127</v>
      </c>
      <c r="F233" s="42">
        <v>6</v>
      </c>
      <c r="G233" s="41">
        <v>0.4584837545126354</v>
      </c>
      <c r="H233" s="42">
        <v>6</v>
      </c>
      <c r="I233" s="26"/>
      <c r="J233" s="45">
        <v>67</v>
      </c>
      <c r="K233" s="42">
        <v>29</v>
      </c>
      <c r="L233" s="42">
        <v>5</v>
      </c>
      <c r="M233" s="41">
        <v>0.433</v>
      </c>
      <c r="N233" s="25"/>
      <c r="O233" s="45">
        <v>344</v>
      </c>
      <c r="P233" s="42">
        <v>156</v>
      </c>
      <c r="Q233" s="42">
        <v>11</v>
      </c>
      <c r="R233" s="41">
        <v>0.45348837209302323</v>
      </c>
      <c r="S233" s="42">
        <v>7</v>
      </c>
      <c r="T233" s="24"/>
      <c r="U233" s="45">
        <v>53</v>
      </c>
      <c r="V233" s="42">
        <v>28</v>
      </c>
      <c r="W233" s="42">
        <v>1</v>
      </c>
      <c r="X233" s="41">
        <v>0.52800000000000002</v>
      </c>
      <c r="Y233" s="23"/>
      <c r="Z233" s="45">
        <v>397</v>
      </c>
      <c r="AA233" s="42">
        <v>184</v>
      </c>
      <c r="AB233" s="42">
        <v>12</v>
      </c>
      <c r="AC233" s="41">
        <v>0.46347607052896728</v>
      </c>
      <c r="AD233" s="42">
        <f>+S233+1</f>
        <v>8</v>
      </c>
      <c r="AE233" s="22"/>
      <c r="AF233" s="45"/>
      <c r="AG233" s="42"/>
      <c r="AH233" s="42"/>
      <c r="AI233" s="41"/>
      <c r="AJ233" s="21"/>
      <c r="AK233" s="45">
        <v>397</v>
      </c>
      <c r="AL233" s="42">
        <v>184</v>
      </c>
      <c r="AM233" s="42">
        <v>12</v>
      </c>
      <c r="AN233" s="41">
        <v>0.46347607052896728</v>
      </c>
      <c r="AO233" s="42">
        <f>+AD233+1</f>
        <v>9</v>
      </c>
      <c r="AP233" s="20"/>
      <c r="AQ233" s="45"/>
      <c r="AR233" s="42"/>
      <c r="AS233" s="42"/>
      <c r="AT233" s="41"/>
      <c r="AU233" s="19"/>
      <c r="AV233" s="45">
        <v>397</v>
      </c>
      <c r="AW233" s="42">
        <v>184</v>
      </c>
      <c r="AX233" s="42">
        <v>12</v>
      </c>
      <c r="AY233" s="41">
        <v>0.46347607052896728</v>
      </c>
      <c r="AZ233" s="42">
        <v>9</v>
      </c>
      <c r="BA233" s="18"/>
      <c r="BB233" s="45"/>
      <c r="BC233" s="42"/>
      <c r="BD233" s="42"/>
      <c r="BE233" s="41"/>
      <c r="BF233" s="17"/>
      <c r="BG233" s="45">
        <v>397</v>
      </c>
      <c r="BH233" s="42">
        <v>184</v>
      </c>
      <c r="BI233" s="42">
        <v>12</v>
      </c>
      <c r="BJ233" s="41">
        <v>0.46347607052896728</v>
      </c>
      <c r="BK233" s="42">
        <v>9</v>
      </c>
      <c r="BL233" s="14"/>
      <c r="BM233" s="11"/>
      <c r="BN233" s="12"/>
      <c r="BO233" s="12"/>
      <c r="BP233" s="46"/>
      <c r="BQ233" s="13"/>
      <c r="BR233" s="45">
        <v>397</v>
      </c>
      <c r="BS233" s="42">
        <v>184</v>
      </c>
      <c r="BT233" s="42">
        <v>12</v>
      </c>
      <c r="BU233" s="34">
        <v>0.46347607052896728</v>
      </c>
      <c r="BV233" s="42">
        <v>9</v>
      </c>
      <c r="BW233" s="32"/>
      <c r="BX233" s="12"/>
      <c r="BY233" s="12"/>
      <c r="BZ233" s="12"/>
      <c r="CA233" s="31"/>
      <c r="CB233" s="9"/>
      <c r="CC233" s="11">
        <v>397</v>
      </c>
      <c r="CD233" s="12">
        <v>184</v>
      </c>
      <c r="CE233" s="12">
        <v>12</v>
      </c>
      <c r="CF233" s="50">
        <f t="shared" si="28"/>
        <v>0.46347607052896728</v>
      </c>
      <c r="CG233" s="12">
        <v>9</v>
      </c>
      <c r="CH233" s="30">
        <f t="shared" si="22"/>
        <v>397</v>
      </c>
      <c r="CI233" s="30">
        <f t="shared" si="23"/>
        <v>184</v>
      </c>
      <c r="CJ233" s="30">
        <f t="shared" si="24"/>
        <v>12</v>
      </c>
      <c r="CK233" s="6">
        <f t="shared" si="25"/>
        <v>0.46347607052896728</v>
      </c>
      <c r="CL233" s="5" t="str">
        <f t="shared" si="26"/>
        <v>OK</v>
      </c>
    </row>
    <row r="234" spans="1:92" ht="13.8">
      <c r="A234" s="38" t="s">
        <v>362</v>
      </c>
      <c r="B234" s="29" t="s">
        <v>457</v>
      </c>
      <c r="C234" s="38" t="str">
        <f t="shared" si="27"/>
        <v>RICK MICHALAU</v>
      </c>
      <c r="D234" s="42"/>
      <c r="E234" s="42"/>
      <c r="F234" s="42"/>
      <c r="G234" s="41"/>
      <c r="H234" s="42"/>
      <c r="I234" s="26"/>
      <c r="J234" s="45"/>
      <c r="K234" s="42"/>
      <c r="L234" s="42"/>
      <c r="M234" s="41"/>
      <c r="N234" s="25"/>
      <c r="O234" s="45"/>
      <c r="P234" s="42"/>
      <c r="Q234" s="42"/>
      <c r="R234" s="41"/>
      <c r="S234" s="42"/>
      <c r="T234" s="24"/>
      <c r="U234" s="45"/>
      <c r="V234" s="42"/>
      <c r="W234" s="42"/>
      <c r="X234" s="41"/>
      <c r="Y234" s="23"/>
      <c r="Z234" s="45"/>
      <c r="AA234" s="42"/>
      <c r="AB234" s="42"/>
      <c r="AC234" s="41"/>
      <c r="AD234" s="42"/>
      <c r="AE234" s="22"/>
      <c r="AF234" s="45"/>
      <c r="AG234" s="42"/>
      <c r="AH234" s="42"/>
      <c r="AI234" s="41"/>
      <c r="AJ234" s="21"/>
      <c r="AK234" s="45"/>
      <c r="AL234" s="42"/>
      <c r="AM234" s="42"/>
      <c r="AN234" s="41"/>
      <c r="AO234" s="42"/>
      <c r="AP234" s="20"/>
      <c r="AQ234" s="45">
        <v>9</v>
      </c>
      <c r="AR234" s="42">
        <v>4</v>
      </c>
      <c r="AS234" s="42">
        <v>0</v>
      </c>
      <c r="AT234" s="41">
        <v>0.44400000000000001</v>
      </c>
      <c r="AU234" s="19"/>
      <c r="AV234" s="45">
        <v>9</v>
      </c>
      <c r="AW234" s="42">
        <v>4</v>
      </c>
      <c r="AX234" s="42">
        <v>0</v>
      </c>
      <c r="AY234" s="41">
        <v>0.44444444444444442</v>
      </c>
      <c r="AZ234" s="42">
        <v>1</v>
      </c>
      <c r="BA234" s="18"/>
      <c r="BB234" s="45"/>
      <c r="BC234" s="42"/>
      <c r="BD234" s="42"/>
      <c r="BE234" s="41"/>
      <c r="BF234" s="17"/>
      <c r="BG234" s="45">
        <v>9</v>
      </c>
      <c r="BH234" s="42">
        <v>4</v>
      </c>
      <c r="BI234" s="42">
        <v>0</v>
      </c>
      <c r="BJ234" s="41">
        <v>0.44444444444444442</v>
      </c>
      <c r="BK234" s="42">
        <v>1</v>
      </c>
      <c r="BL234" s="14"/>
      <c r="BM234" s="11"/>
      <c r="BN234" s="12"/>
      <c r="BO234" s="12"/>
      <c r="BP234" s="48"/>
      <c r="BQ234" s="13"/>
      <c r="BR234" s="45">
        <v>9</v>
      </c>
      <c r="BS234" s="42">
        <v>4</v>
      </c>
      <c r="BT234" s="42">
        <v>0</v>
      </c>
      <c r="BU234" s="41">
        <v>0.44444444444444442</v>
      </c>
      <c r="BV234" s="42">
        <v>1</v>
      </c>
      <c r="BW234" s="32"/>
      <c r="BX234" s="12"/>
      <c r="BY234" s="12"/>
      <c r="BZ234" s="12"/>
      <c r="CA234" s="31"/>
      <c r="CB234" s="9"/>
      <c r="CC234" s="11">
        <v>9</v>
      </c>
      <c r="CD234" s="12">
        <v>4</v>
      </c>
      <c r="CE234" s="12">
        <v>0</v>
      </c>
      <c r="CF234" s="50">
        <f t="shared" si="28"/>
        <v>0.44444444444444442</v>
      </c>
      <c r="CG234" s="12">
        <v>1</v>
      </c>
      <c r="CH234" s="30">
        <f t="shared" si="22"/>
        <v>9</v>
      </c>
      <c r="CI234" s="30">
        <f t="shared" si="23"/>
        <v>4</v>
      </c>
      <c r="CJ234" s="30">
        <f t="shared" si="24"/>
        <v>0</v>
      </c>
      <c r="CK234" s="6">
        <f t="shared" si="25"/>
        <v>0.44444444444444442</v>
      </c>
      <c r="CL234" s="5" t="str">
        <f t="shared" si="26"/>
        <v>OK</v>
      </c>
    </row>
    <row r="235" spans="1:92" ht="13.8">
      <c r="A235" s="38" t="s">
        <v>303</v>
      </c>
      <c r="B235" s="29" t="s">
        <v>456</v>
      </c>
      <c r="C235" s="38" t="str">
        <f t="shared" si="27"/>
        <v>JOHN MILES</v>
      </c>
      <c r="D235" s="42"/>
      <c r="E235" s="42"/>
      <c r="F235" s="42"/>
      <c r="G235" s="41"/>
      <c r="H235" s="42"/>
      <c r="I235" s="26"/>
      <c r="J235" s="45"/>
      <c r="K235" s="42"/>
      <c r="L235" s="42"/>
      <c r="M235" s="41"/>
      <c r="N235" s="25"/>
      <c r="O235" s="45"/>
      <c r="P235" s="42"/>
      <c r="Q235" s="42"/>
      <c r="R235" s="41"/>
      <c r="S235" s="42"/>
      <c r="T235" s="24"/>
      <c r="U235" s="45">
        <v>14</v>
      </c>
      <c r="V235" s="42">
        <v>4</v>
      </c>
      <c r="W235" s="42">
        <v>0</v>
      </c>
      <c r="X235" s="41">
        <v>0.28599999999999998</v>
      </c>
      <c r="Y235" s="23"/>
      <c r="Z235" s="45">
        <v>14</v>
      </c>
      <c r="AA235" s="42">
        <v>4</v>
      </c>
      <c r="AB235" s="42">
        <v>0</v>
      </c>
      <c r="AC235" s="41">
        <v>0.2857142857142857</v>
      </c>
      <c r="AD235" s="42">
        <f>+S235+1</f>
        <v>1</v>
      </c>
      <c r="AE235" s="22"/>
      <c r="AF235" s="45">
        <v>49</v>
      </c>
      <c r="AG235" s="42">
        <v>17</v>
      </c>
      <c r="AH235" s="42">
        <v>0</v>
      </c>
      <c r="AI235" s="41">
        <v>0.34699999999999998</v>
      </c>
      <c r="AJ235" s="21"/>
      <c r="AK235" s="45">
        <v>63</v>
      </c>
      <c r="AL235" s="42">
        <v>21</v>
      </c>
      <c r="AM235" s="42">
        <v>0</v>
      </c>
      <c r="AN235" s="41">
        <v>0.33333333333333331</v>
      </c>
      <c r="AO235" s="42">
        <f>+AD235+1</f>
        <v>2</v>
      </c>
      <c r="AP235" s="20"/>
      <c r="AQ235" s="45">
        <v>56</v>
      </c>
      <c r="AR235" s="42">
        <v>20</v>
      </c>
      <c r="AS235" s="42">
        <v>0</v>
      </c>
      <c r="AT235" s="41">
        <v>0.35699999999999998</v>
      </c>
      <c r="AU235" s="19"/>
      <c r="AV235" s="45">
        <v>119</v>
      </c>
      <c r="AW235" s="42">
        <v>41</v>
      </c>
      <c r="AX235" s="42">
        <v>0</v>
      </c>
      <c r="AY235" s="41">
        <v>0.34453781512605042</v>
      </c>
      <c r="AZ235" s="42">
        <v>3</v>
      </c>
      <c r="BA235" s="18"/>
      <c r="BB235" s="45"/>
      <c r="BC235" s="42"/>
      <c r="BD235" s="42"/>
      <c r="BE235" s="41"/>
      <c r="BF235" s="17"/>
      <c r="BG235" s="45">
        <v>119</v>
      </c>
      <c r="BH235" s="42">
        <v>41</v>
      </c>
      <c r="BI235" s="42">
        <v>0</v>
      </c>
      <c r="BJ235" s="41">
        <v>0.34453781512605042</v>
      </c>
      <c r="BK235" s="42">
        <v>3</v>
      </c>
      <c r="BL235" s="14"/>
      <c r="BM235" s="11"/>
      <c r="BN235" s="12"/>
      <c r="BO235" s="12"/>
      <c r="BP235" s="48"/>
      <c r="BQ235" s="13"/>
      <c r="BR235" s="45">
        <v>119</v>
      </c>
      <c r="BS235" s="42">
        <v>41</v>
      </c>
      <c r="BT235" s="42">
        <v>0</v>
      </c>
      <c r="BU235" s="41">
        <v>0.34453781512605042</v>
      </c>
      <c r="BV235" s="42">
        <v>3</v>
      </c>
      <c r="BW235" s="32"/>
      <c r="BX235" s="12"/>
      <c r="BY235" s="12"/>
      <c r="BZ235" s="12"/>
      <c r="CA235" s="31"/>
      <c r="CB235" s="9"/>
      <c r="CC235" s="11">
        <v>119</v>
      </c>
      <c r="CD235" s="12">
        <v>41</v>
      </c>
      <c r="CE235" s="12">
        <v>0</v>
      </c>
      <c r="CF235" s="50">
        <f t="shared" si="28"/>
        <v>0.34453781512605042</v>
      </c>
      <c r="CG235" s="12">
        <v>3</v>
      </c>
      <c r="CH235" s="30">
        <f t="shared" si="22"/>
        <v>119</v>
      </c>
      <c r="CI235" s="30">
        <f t="shared" si="23"/>
        <v>41</v>
      </c>
      <c r="CJ235" s="30">
        <f t="shared" si="24"/>
        <v>0</v>
      </c>
      <c r="CK235" s="6">
        <f t="shared" si="25"/>
        <v>0.34453781512605042</v>
      </c>
      <c r="CL235" s="5" t="str">
        <f t="shared" si="26"/>
        <v>OK</v>
      </c>
    </row>
    <row r="236" spans="1:92" ht="13.8">
      <c r="A236" s="38" t="s">
        <v>436</v>
      </c>
      <c r="B236" s="29" t="s">
        <v>450</v>
      </c>
      <c r="C236" s="38" t="str">
        <f t="shared" si="27"/>
        <v>DAN MILLER</v>
      </c>
      <c r="D236" s="42"/>
      <c r="E236" s="42"/>
      <c r="F236" s="42"/>
      <c r="G236" s="41"/>
      <c r="H236" s="42"/>
      <c r="I236" s="26"/>
      <c r="J236" s="45">
        <v>5</v>
      </c>
      <c r="K236" s="42">
        <v>2</v>
      </c>
      <c r="L236" s="42">
        <v>0</v>
      </c>
      <c r="M236" s="41">
        <v>0.4</v>
      </c>
      <c r="N236" s="25"/>
      <c r="O236" s="45">
        <v>5</v>
      </c>
      <c r="P236" s="42">
        <v>2</v>
      </c>
      <c r="Q236" s="42">
        <v>0</v>
      </c>
      <c r="R236" s="41">
        <v>0.4</v>
      </c>
      <c r="S236" s="42">
        <v>1</v>
      </c>
      <c r="T236" s="24"/>
      <c r="U236" s="45">
        <v>36</v>
      </c>
      <c r="V236" s="42">
        <v>18</v>
      </c>
      <c r="W236" s="42">
        <v>0</v>
      </c>
      <c r="X236" s="41">
        <v>0.5</v>
      </c>
      <c r="Y236" s="23"/>
      <c r="Z236" s="45">
        <v>41</v>
      </c>
      <c r="AA236" s="42">
        <v>20</v>
      </c>
      <c r="AB236" s="42">
        <v>0</v>
      </c>
      <c r="AC236" s="41">
        <v>0.48780487804878048</v>
      </c>
      <c r="AD236" s="42">
        <f>+S236+1</f>
        <v>2</v>
      </c>
      <c r="AE236" s="22"/>
      <c r="AF236" s="45">
        <v>70</v>
      </c>
      <c r="AG236" s="42">
        <v>44</v>
      </c>
      <c r="AH236" s="42">
        <v>0</v>
      </c>
      <c r="AI236" s="41">
        <v>0.629</v>
      </c>
      <c r="AJ236" s="21"/>
      <c r="AK236" s="45">
        <v>111</v>
      </c>
      <c r="AL236" s="42">
        <v>64</v>
      </c>
      <c r="AM236" s="42">
        <v>0</v>
      </c>
      <c r="AN236" s="41">
        <v>0.57657657657657657</v>
      </c>
      <c r="AO236" s="42">
        <f>+AD236+1</f>
        <v>3</v>
      </c>
      <c r="AP236" s="20"/>
      <c r="AQ236" s="45">
        <v>72</v>
      </c>
      <c r="AR236" s="42">
        <v>41</v>
      </c>
      <c r="AS236" s="42">
        <v>2</v>
      </c>
      <c r="AT236" s="41">
        <v>0.56899999999999995</v>
      </c>
      <c r="AU236" s="19"/>
      <c r="AV236" s="45">
        <v>183</v>
      </c>
      <c r="AW236" s="42">
        <v>105</v>
      </c>
      <c r="AX236" s="42">
        <v>2</v>
      </c>
      <c r="AY236" s="41">
        <v>0.57377049180327866</v>
      </c>
      <c r="AZ236" s="42">
        <v>4</v>
      </c>
      <c r="BA236" s="18"/>
      <c r="BB236" s="45">
        <v>65</v>
      </c>
      <c r="BC236" s="42">
        <v>33</v>
      </c>
      <c r="BD236" s="42">
        <v>2</v>
      </c>
      <c r="BE236" s="41">
        <v>0.50800000000000001</v>
      </c>
      <c r="BF236" s="17"/>
      <c r="BG236" s="45">
        <v>248</v>
      </c>
      <c r="BH236" s="42">
        <v>138</v>
      </c>
      <c r="BI236" s="42">
        <v>4</v>
      </c>
      <c r="BJ236" s="41">
        <v>0.55600000000000005</v>
      </c>
      <c r="BK236" s="42">
        <v>5</v>
      </c>
      <c r="BL236" s="14"/>
      <c r="BM236" s="11">
        <v>47</v>
      </c>
      <c r="BN236" s="12">
        <v>25</v>
      </c>
      <c r="BO236" s="12">
        <v>0</v>
      </c>
      <c r="BP236" s="53">
        <v>0.53191489361702127</v>
      </c>
      <c r="BQ236" s="13"/>
      <c r="BR236" s="11">
        <v>295</v>
      </c>
      <c r="BS236" s="12">
        <v>163</v>
      </c>
      <c r="BT236" s="12">
        <v>4</v>
      </c>
      <c r="BU236" s="53">
        <v>0.55254237288135588</v>
      </c>
      <c r="BV236" s="11">
        <v>6</v>
      </c>
      <c r="BW236" s="32"/>
      <c r="BX236" s="12">
        <v>10</v>
      </c>
      <c r="BY236" s="12">
        <v>7</v>
      </c>
      <c r="BZ236" s="12">
        <v>0</v>
      </c>
      <c r="CA236" s="31">
        <v>0.7</v>
      </c>
      <c r="CB236" s="44"/>
      <c r="CC236" s="11">
        <v>305</v>
      </c>
      <c r="CD236" s="12">
        <v>170</v>
      </c>
      <c r="CE236" s="12">
        <v>4</v>
      </c>
      <c r="CF236" s="50">
        <f t="shared" si="28"/>
        <v>0.55737704918032782</v>
      </c>
      <c r="CG236" s="12">
        <v>7</v>
      </c>
      <c r="CH236" s="30">
        <f t="shared" si="22"/>
        <v>305</v>
      </c>
      <c r="CI236" s="30">
        <f t="shared" si="23"/>
        <v>170</v>
      </c>
      <c r="CJ236" s="30">
        <f t="shared" si="24"/>
        <v>4</v>
      </c>
      <c r="CK236" s="6">
        <f t="shared" si="25"/>
        <v>0.55737704918032782</v>
      </c>
      <c r="CL236" s="5" t="str">
        <f t="shared" si="26"/>
        <v>OK</v>
      </c>
    </row>
    <row r="237" spans="1:92" ht="13.8">
      <c r="A237" s="38" t="s">
        <v>315</v>
      </c>
      <c r="B237" s="29" t="s">
        <v>450</v>
      </c>
      <c r="C237" s="38" t="str">
        <f t="shared" si="27"/>
        <v>DAVE MILLER</v>
      </c>
      <c r="D237" s="42">
        <v>367</v>
      </c>
      <c r="E237" s="42">
        <v>194</v>
      </c>
      <c r="F237" s="42">
        <v>16</v>
      </c>
      <c r="G237" s="41">
        <v>0.52861035422343328</v>
      </c>
      <c r="H237" s="42">
        <v>7</v>
      </c>
      <c r="I237" s="26"/>
      <c r="J237" s="45">
        <v>78</v>
      </c>
      <c r="K237" s="42">
        <v>39</v>
      </c>
      <c r="L237" s="42">
        <v>9</v>
      </c>
      <c r="M237" s="41">
        <v>0.5</v>
      </c>
      <c r="N237" s="25"/>
      <c r="O237" s="45">
        <v>445</v>
      </c>
      <c r="P237" s="42">
        <v>233</v>
      </c>
      <c r="Q237" s="42">
        <v>25</v>
      </c>
      <c r="R237" s="41">
        <v>0.52359550561797752</v>
      </c>
      <c r="S237" s="42">
        <v>8</v>
      </c>
      <c r="T237" s="24"/>
      <c r="U237" s="45">
        <v>51</v>
      </c>
      <c r="V237" s="42">
        <v>25</v>
      </c>
      <c r="W237" s="42">
        <v>3</v>
      </c>
      <c r="X237" s="41">
        <v>0.49</v>
      </c>
      <c r="Y237" s="23"/>
      <c r="Z237" s="45">
        <v>496</v>
      </c>
      <c r="AA237" s="42">
        <v>258</v>
      </c>
      <c r="AB237" s="42">
        <v>28</v>
      </c>
      <c r="AC237" s="41">
        <v>0.52016129032258063</v>
      </c>
      <c r="AD237" s="42">
        <f>+S237+1</f>
        <v>9</v>
      </c>
      <c r="AE237" s="22"/>
      <c r="AF237" s="45">
        <v>75</v>
      </c>
      <c r="AG237" s="42">
        <v>45</v>
      </c>
      <c r="AH237" s="42">
        <v>6</v>
      </c>
      <c r="AI237" s="41">
        <v>0.6</v>
      </c>
      <c r="AJ237" s="21"/>
      <c r="AK237" s="45">
        <v>571</v>
      </c>
      <c r="AL237" s="42">
        <v>303</v>
      </c>
      <c r="AM237" s="42">
        <v>34</v>
      </c>
      <c r="AN237" s="41">
        <v>0.53064798598949214</v>
      </c>
      <c r="AO237" s="42">
        <f>+AD237+1</f>
        <v>10</v>
      </c>
      <c r="AP237" s="20"/>
      <c r="AQ237" s="45">
        <v>87</v>
      </c>
      <c r="AR237" s="42">
        <v>48</v>
      </c>
      <c r="AS237" s="42">
        <v>5</v>
      </c>
      <c r="AT237" s="41">
        <v>0.55200000000000005</v>
      </c>
      <c r="AU237" s="19"/>
      <c r="AV237" s="45">
        <v>658</v>
      </c>
      <c r="AW237" s="42">
        <v>351</v>
      </c>
      <c r="AX237" s="42">
        <v>39</v>
      </c>
      <c r="AY237" s="41">
        <v>0.53343465045592708</v>
      </c>
      <c r="AZ237" s="42">
        <v>11</v>
      </c>
      <c r="BA237" s="18"/>
      <c r="BB237" s="45">
        <v>80</v>
      </c>
      <c r="BC237" s="42">
        <v>49</v>
      </c>
      <c r="BD237" s="42">
        <v>1</v>
      </c>
      <c r="BE237" s="41">
        <v>0.61250000000000004</v>
      </c>
      <c r="BF237" s="17"/>
      <c r="BG237" s="45">
        <v>738</v>
      </c>
      <c r="BH237" s="42">
        <v>400</v>
      </c>
      <c r="BI237" s="42">
        <v>40</v>
      </c>
      <c r="BJ237" s="41">
        <v>0.54200542005420049</v>
      </c>
      <c r="BK237" s="42">
        <v>12</v>
      </c>
      <c r="BL237" s="14"/>
      <c r="BM237" s="11">
        <v>51</v>
      </c>
      <c r="BN237" s="12">
        <v>29</v>
      </c>
      <c r="BO237" s="12">
        <v>2</v>
      </c>
      <c r="BP237" s="53">
        <v>0.56862745098039214</v>
      </c>
      <c r="BQ237" s="13"/>
      <c r="BR237" s="11">
        <v>789</v>
      </c>
      <c r="BS237" s="12">
        <v>429</v>
      </c>
      <c r="BT237" s="12">
        <v>42</v>
      </c>
      <c r="BU237" s="53">
        <v>0.54372623574144485</v>
      </c>
      <c r="BV237" s="11">
        <v>13</v>
      </c>
      <c r="BW237" s="32"/>
      <c r="BX237" s="12">
        <v>58</v>
      </c>
      <c r="BY237" s="12">
        <v>39</v>
      </c>
      <c r="BZ237" s="12">
        <v>2</v>
      </c>
      <c r="CA237" s="31">
        <v>0.67241379310344829</v>
      </c>
      <c r="CB237" s="44"/>
      <c r="CC237" s="11">
        <v>847</v>
      </c>
      <c r="CD237" s="12">
        <v>468</v>
      </c>
      <c r="CE237" s="12">
        <v>44</v>
      </c>
      <c r="CF237" s="50">
        <f t="shared" si="28"/>
        <v>0.55253837072018885</v>
      </c>
      <c r="CG237" s="12">
        <v>14</v>
      </c>
      <c r="CH237" s="30">
        <f t="shared" si="22"/>
        <v>847</v>
      </c>
      <c r="CI237" s="30">
        <f t="shared" si="23"/>
        <v>468</v>
      </c>
      <c r="CJ237" s="30">
        <f t="shared" si="24"/>
        <v>44</v>
      </c>
      <c r="CK237" s="6">
        <f t="shared" si="25"/>
        <v>0.55253837072018885</v>
      </c>
      <c r="CL237" s="5" t="str">
        <f t="shared" si="26"/>
        <v>OK</v>
      </c>
    </row>
    <row r="238" spans="1:92" ht="13.8">
      <c r="A238" s="38" t="s">
        <v>455</v>
      </c>
      <c r="B238" s="29" t="s">
        <v>450</v>
      </c>
      <c r="C238" s="38" t="str">
        <f t="shared" si="27"/>
        <v>DOC MILLER</v>
      </c>
      <c r="D238" s="42">
        <v>368</v>
      </c>
      <c r="E238" s="42">
        <v>168</v>
      </c>
      <c r="F238" s="42">
        <v>1</v>
      </c>
      <c r="G238" s="41">
        <v>0.45652173913043476</v>
      </c>
      <c r="H238" s="42"/>
      <c r="I238" s="26"/>
      <c r="J238" s="45">
        <v>49</v>
      </c>
      <c r="K238" s="42">
        <v>22</v>
      </c>
      <c r="L238" s="42">
        <v>0</v>
      </c>
      <c r="M238" s="41">
        <v>0.44900000000000001</v>
      </c>
      <c r="N238" s="25"/>
      <c r="O238" s="45">
        <v>417</v>
      </c>
      <c r="P238" s="42">
        <v>190</v>
      </c>
      <c r="Q238" s="42">
        <v>1</v>
      </c>
      <c r="R238" s="41">
        <v>0.45563549160671463</v>
      </c>
      <c r="S238" s="42"/>
      <c r="T238" s="24"/>
      <c r="U238" s="45"/>
      <c r="V238" s="42"/>
      <c r="W238" s="42"/>
      <c r="X238" s="41"/>
      <c r="Y238" s="23"/>
      <c r="Z238" s="45"/>
      <c r="AA238" s="42"/>
      <c r="AB238" s="42"/>
      <c r="AC238" s="41"/>
      <c r="AD238" s="42" t="s">
        <v>280</v>
      </c>
      <c r="AE238" s="22"/>
      <c r="AF238" s="45"/>
      <c r="AG238" s="42"/>
      <c r="AH238" s="42"/>
      <c r="AI238" s="41"/>
      <c r="AJ238" s="21"/>
      <c r="AK238" s="45"/>
      <c r="AL238" s="42"/>
      <c r="AM238" s="42"/>
      <c r="AN238" s="41"/>
      <c r="AO238" s="42" t="s">
        <v>280</v>
      </c>
      <c r="AP238" s="20"/>
      <c r="AQ238" s="45">
        <v>30</v>
      </c>
      <c r="AR238" s="42">
        <v>12</v>
      </c>
      <c r="AS238" s="42">
        <v>0</v>
      </c>
      <c r="AT238" s="41">
        <v>0.4</v>
      </c>
      <c r="AU238" s="19"/>
      <c r="AV238" s="45">
        <v>30</v>
      </c>
      <c r="AW238" s="42">
        <v>12</v>
      </c>
      <c r="AX238" s="42">
        <v>0</v>
      </c>
      <c r="AY238" s="41">
        <v>0.4</v>
      </c>
      <c r="AZ238" s="42"/>
      <c r="BA238" s="18"/>
      <c r="BB238" s="45"/>
      <c r="BC238" s="42"/>
      <c r="BD238" s="42"/>
      <c r="BE238" s="41"/>
      <c r="BF238" s="17"/>
      <c r="BG238" s="45">
        <v>447</v>
      </c>
      <c r="BH238" s="42">
        <v>202</v>
      </c>
      <c r="BI238" s="42">
        <v>1</v>
      </c>
      <c r="BJ238" s="41">
        <v>0.4</v>
      </c>
      <c r="BK238" s="42"/>
      <c r="BL238" s="14"/>
      <c r="BM238" s="11"/>
      <c r="BN238" s="12"/>
      <c r="BO238" s="12"/>
      <c r="BQ238" s="13"/>
      <c r="BR238" s="45">
        <v>447</v>
      </c>
      <c r="BS238" s="42">
        <v>202</v>
      </c>
      <c r="BT238" s="42">
        <v>1</v>
      </c>
      <c r="BU238" s="34">
        <v>0.4</v>
      </c>
      <c r="BV238" s="12"/>
      <c r="BW238" s="32"/>
      <c r="BX238" s="12"/>
      <c r="BY238" s="12"/>
      <c r="BZ238" s="12"/>
      <c r="CA238" s="31"/>
      <c r="CB238" s="9"/>
      <c r="CC238" s="11">
        <v>447</v>
      </c>
      <c r="CD238" s="12">
        <v>202</v>
      </c>
      <c r="CE238" s="12">
        <v>1</v>
      </c>
      <c r="CF238" s="50">
        <f t="shared" si="28"/>
        <v>0.45190156599552572</v>
      </c>
      <c r="CG238" s="12">
        <v>9</v>
      </c>
      <c r="CH238" s="30">
        <f t="shared" si="22"/>
        <v>447</v>
      </c>
      <c r="CI238" s="30">
        <f t="shared" si="23"/>
        <v>202</v>
      </c>
      <c r="CJ238" s="30">
        <f t="shared" si="24"/>
        <v>1</v>
      </c>
      <c r="CK238" s="6">
        <f t="shared" si="25"/>
        <v>0.45190156599552572</v>
      </c>
      <c r="CL238" s="5" t="str">
        <f t="shared" si="26"/>
        <v>OK</v>
      </c>
    </row>
    <row r="239" spans="1:92" ht="14.4">
      <c r="A239" s="38" t="s">
        <v>277</v>
      </c>
      <c r="B239" s="29" t="s">
        <v>450</v>
      </c>
      <c r="C239" s="38" t="str">
        <f t="shared" si="27"/>
        <v>DON MILLER</v>
      </c>
      <c r="D239" s="42">
        <v>582</v>
      </c>
      <c r="E239" s="42">
        <v>335</v>
      </c>
      <c r="F239" s="42">
        <v>47</v>
      </c>
      <c r="G239" s="41">
        <v>0.57560137457044669</v>
      </c>
      <c r="H239" s="42">
        <v>9</v>
      </c>
      <c r="I239" s="26"/>
      <c r="J239" s="45">
        <v>79</v>
      </c>
      <c r="K239" s="42">
        <v>49</v>
      </c>
      <c r="L239" s="42">
        <v>10</v>
      </c>
      <c r="M239" s="41">
        <v>0.62</v>
      </c>
      <c r="N239" s="25"/>
      <c r="O239" s="45">
        <v>661</v>
      </c>
      <c r="P239" s="42">
        <v>384</v>
      </c>
      <c r="Q239" s="42">
        <v>57</v>
      </c>
      <c r="R239" s="41">
        <v>0.58093797276853254</v>
      </c>
      <c r="S239" s="42">
        <v>10</v>
      </c>
      <c r="T239" s="24"/>
      <c r="U239" s="45">
        <v>60</v>
      </c>
      <c r="V239" s="42">
        <v>36</v>
      </c>
      <c r="W239" s="42">
        <v>6</v>
      </c>
      <c r="X239" s="41">
        <v>0.6</v>
      </c>
      <c r="Y239" s="23"/>
      <c r="Z239" s="45">
        <v>721</v>
      </c>
      <c r="AA239" s="42">
        <v>420</v>
      </c>
      <c r="AB239" s="42">
        <v>63</v>
      </c>
      <c r="AC239" s="41">
        <v>0.58252427184466016</v>
      </c>
      <c r="AD239" s="42">
        <f>+S239+1</f>
        <v>11</v>
      </c>
      <c r="AE239" s="22"/>
      <c r="AF239" s="45">
        <v>53</v>
      </c>
      <c r="AG239" s="42">
        <v>34</v>
      </c>
      <c r="AH239" s="42">
        <v>2</v>
      </c>
      <c r="AI239" s="41">
        <v>0.64200000000000002</v>
      </c>
      <c r="AJ239" s="21"/>
      <c r="AK239" s="45">
        <v>774</v>
      </c>
      <c r="AL239" s="42">
        <v>454</v>
      </c>
      <c r="AM239" s="42">
        <v>68</v>
      </c>
      <c r="AN239" s="41">
        <v>0.58656330749354002</v>
      </c>
      <c r="AO239" s="42">
        <f>+AD239+1</f>
        <v>12</v>
      </c>
      <c r="AP239" s="20"/>
      <c r="AQ239" s="45">
        <v>9</v>
      </c>
      <c r="AR239" s="42">
        <v>6</v>
      </c>
      <c r="AS239" s="42">
        <v>3</v>
      </c>
      <c r="AT239" s="41">
        <v>0.66700000000000004</v>
      </c>
      <c r="AU239" s="19"/>
      <c r="AV239" s="45">
        <v>783</v>
      </c>
      <c r="AW239" s="42">
        <v>460</v>
      </c>
      <c r="AX239" s="42">
        <v>71</v>
      </c>
      <c r="AY239" s="41">
        <v>0.58748403575989783</v>
      </c>
      <c r="AZ239" s="42">
        <v>13</v>
      </c>
      <c r="BA239" s="18"/>
      <c r="BB239" s="45">
        <v>79</v>
      </c>
      <c r="BC239" s="42">
        <v>48</v>
      </c>
      <c r="BD239" s="42">
        <v>4</v>
      </c>
      <c r="BE239" s="41">
        <v>0.60759493670886078</v>
      </c>
      <c r="BF239" s="17"/>
      <c r="BG239" s="45">
        <v>862</v>
      </c>
      <c r="BH239" s="42">
        <v>508</v>
      </c>
      <c r="BI239" s="42">
        <v>75</v>
      </c>
      <c r="BJ239" s="41">
        <v>0.58932714617169368</v>
      </c>
      <c r="BK239" s="42">
        <v>14</v>
      </c>
      <c r="BL239" s="14"/>
      <c r="BM239" s="11">
        <v>55</v>
      </c>
      <c r="BN239" s="12">
        <v>36</v>
      </c>
      <c r="BO239" s="12">
        <v>5</v>
      </c>
      <c r="BP239" s="50">
        <v>0.65454545454545454</v>
      </c>
      <c r="BQ239" s="13"/>
      <c r="BR239" s="11">
        <v>917</v>
      </c>
      <c r="BS239" s="12">
        <v>544</v>
      </c>
      <c r="BT239" s="12">
        <v>80</v>
      </c>
      <c r="BU239" s="31">
        <v>0.59323882224645585</v>
      </c>
      <c r="BV239" s="12">
        <v>15</v>
      </c>
      <c r="BW239" s="32"/>
      <c r="BX239" s="12">
        <v>82</v>
      </c>
      <c r="BY239" s="12">
        <v>60</v>
      </c>
      <c r="BZ239" s="12">
        <v>9</v>
      </c>
      <c r="CA239" s="31">
        <v>0.73170731707317072</v>
      </c>
      <c r="CB239" s="44"/>
      <c r="CC239" s="11">
        <v>999</v>
      </c>
      <c r="CD239" s="12">
        <v>604</v>
      </c>
      <c r="CE239" s="12">
        <v>89</v>
      </c>
      <c r="CF239" s="50">
        <f t="shared" si="28"/>
        <v>0.60460460460460463</v>
      </c>
      <c r="CG239" s="12">
        <v>16</v>
      </c>
      <c r="CH239" s="30">
        <f t="shared" si="22"/>
        <v>999</v>
      </c>
      <c r="CI239" s="30">
        <f t="shared" si="23"/>
        <v>604</v>
      </c>
      <c r="CJ239" s="30">
        <f t="shared" si="24"/>
        <v>86</v>
      </c>
      <c r="CK239" s="6">
        <f t="shared" si="25"/>
        <v>0.60460460460460463</v>
      </c>
      <c r="CL239" s="1553" t="s">
        <v>1783</v>
      </c>
      <c r="CM239" s="1552" t="s">
        <v>1786</v>
      </c>
      <c r="CN239" s="1552" t="s">
        <v>1802</v>
      </c>
    </row>
    <row r="240" spans="1:92" ht="13.8">
      <c r="A240" s="38" t="s">
        <v>454</v>
      </c>
      <c r="B240" s="29" t="s">
        <v>450</v>
      </c>
      <c r="C240" s="38" t="str">
        <f t="shared" si="27"/>
        <v>DUSTY MILLER</v>
      </c>
      <c r="D240" s="42">
        <v>241</v>
      </c>
      <c r="E240" s="42">
        <v>120</v>
      </c>
      <c r="F240" s="42">
        <v>6</v>
      </c>
      <c r="G240" s="41">
        <v>0.49792531120331951</v>
      </c>
      <c r="H240" s="42">
        <v>4</v>
      </c>
      <c r="I240" s="26"/>
      <c r="J240" s="45">
        <v>80</v>
      </c>
      <c r="K240" s="42">
        <v>45</v>
      </c>
      <c r="L240" s="42">
        <v>5</v>
      </c>
      <c r="M240" s="41">
        <v>0.56299999999999994</v>
      </c>
      <c r="N240" s="25"/>
      <c r="O240" s="45">
        <v>321</v>
      </c>
      <c r="P240" s="42">
        <v>165</v>
      </c>
      <c r="Q240" s="42">
        <v>11</v>
      </c>
      <c r="R240" s="41">
        <v>0.51401869158878499</v>
      </c>
      <c r="S240" s="42">
        <v>5</v>
      </c>
      <c r="T240" s="24"/>
      <c r="U240" s="45">
        <v>73</v>
      </c>
      <c r="V240" s="42">
        <v>35</v>
      </c>
      <c r="W240" s="42">
        <v>1</v>
      </c>
      <c r="X240" s="41">
        <v>0.47899999999999998</v>
      </c>
      <c r="Y240" s="23"/>
      <c r="Z240" s="45">
        <v>394</v>
      </c>
      <c r="AA240" s="42">
        <v>200</v>
      </c>
      <c r="AB240" s="42">
        <v>12</v>
      </c>
      <c r="AC240" s="41">
        <v>0.50761421319796951</v>
      </c>
      <c r="AD240" s="42">
        <f>+S240+1</f>
        <v>6</v>
      </c>
      <c r="AE240" s="22"/>
      <c r="AF240" s="45">
        <v>68</v>
      </c>
      <c r="AG240" s="42">
        <v>41</v>
      </c>
      <c r="AH240" s="42">
        <v>0</v>
      </c>
      <c r="AI240" s="41">
        <v>0.60299999999999998</v>
      </c>
      <c r="AJ240" s="21"/>
      <c r="AK240" s="45">
        <v>462</v>
      </c>
      <c r="AL240" s="42">
        <v>241</v>
      </c>
      <c r="AM240" s="42">
        <v>12</v>
      </c>
      <c r="AN240" s="41">
        <v>0.52164502164502169</v>
      </c>
      <c r="AO240" s="42">
        <f>+AD240+1</f>
        <v>7</v>
      </c>
      <c r="AP240" s="20"/>
      <c r="AQ240" s="45">
        <v>83</v>
      </c>
      <c r="AR240" s="42">
        <v>48</v>
      </c>
      <c r="AS240" s="42">
        <v>2</v>
      </c>
      <c r="AT240" s="41">
        <v>0.57799999999999996</v>
      </c>
      <c r="AU240" s="19"/>
      <c r="AV240" s="45">
        <v>545</v>
      </c>
      <c r="AW240" s="42">
        <v>289</v>
      </c>
      <c r="AX240" s="42">
        <v>14</v>
      </c>
      <c r="AY240" s="41">
        <v>0.53027522935779814</v>
      </c>
      <c r="AZ240" s="42">
        <v>8</v>
      </c>
      <c r="BA240" s="18"/>
      <c r="BB240" s="45">
        <v>63</v>
      </c>
      <c r="BC240" s="42">
        <v>34</v>
      </c>
      <c r="BD240" s="42">
        <v>1</v>
      </c>
      <c r="BE240" s="41">
        <v>0.54</v>
      </c>
      <c r="BF240" s="17"/>
      <c r="BG240" s="45">
        <v>608</v>
      </c>
      <c r="BH240" s="42">
        <v>323</v>
      </c>
      <c r="BI240" s="42">
        <v>15</v>
      </c>
      <c r="BJ240" s="41">
        <v>0.53100000000000003</v>
      </c>
      <c r="BK240" s="42">
        <v>9</v>
      </c>
      <c r="BL240" s="14"/>
      <c r="BM240" s="11">
        <v>47</v>
      </c>
      <c r="BN240" s="12">
        <v>22</v>
      </c>
      <c r="BO240" s="12">
        <v>2</v>
      </c>
      <c r="BP240" s="31">
        <v>0.46808510638297873</v>
      </c>
      <c r="BQ240" s="13"/>
      <c r="BR240" s="11">
        <v>655</v>
      </c>
      <c r="BS240" s="12">
        <v>345</v>
      </c>
      <c r="BT240" s="12">
        <v>17</v>
      </c>
      <c r="BU240" s="31">
        <v>0.52671755725190839</v>
      </c>
      <c r="BV240" s="12">
        <v>10</v>
      </c>
      <c r="BW240" s="32"/>
      <c r="BX240" s="12">
        <v>57</v>
      </c>
      <c r="BY240" s="12">
        <v>31</v>
      </c>
      <c r="BZ240" s="12">
        <v>2</v>
      </c>
      <c r="CA240" s="31">
        <v>0.54385964912280704</v>
      </c>
      <c r="CB240" s="44"/>
      <c r="CC240" s="11">
        <v>712</v>
      </c>
      <c r="CD240" s="12">
        <v>376</v>
      </c>
      <c r="CE240" s="12">
        <v>19</v>
      </c>
      <c r="CF240" s="50">
        <f t="shared" si="28"/>
        <v>0.5280898876404494</v>
      </c>
      <c r="CG240" s="12">
        <v>11</v>
      </c>
      <c r="CH240" s="30">
        <f t="shared" si="22"/>
        <v>712</v>
      </c>
      <c r="CI240" s="30">
        <f t="shared" si="23"/>
        <v>376</v>
      </c>
      <c r="CJ240" s="30">
        <f t="shared" si="24"/>
        <v>19</v>
      </c>
      <c r="CK240" s="6">
        <f t="shared" si="25"/>
        <v>0.5280898876404494</v>
      </c>
      <c r="CL240" s="5" t="str">
        <f t="shared" si="26"/>
        <v>OK</v>
      </c>
    </row>
    <row r="241" spans="1:91" ht="13.8">
      <c r="A241" s="38" t="s">
        <v>453</v>
      </c>
      <c r="B241" s="29" t="s">
        <v>450</v>
      </c>
      <c r="C241" s="38" t="str">
        <f t="shared" si="27"/>
        <v>GREG MILLER</v>
      </c>
      <c r="D241" s="11">
        <v>206</v>
      </c>
      <c r="E241" s="12">
        <v>149</v>
      </c>
      <c r="F241" s="12">
        <v>47</v>
      </c>
      <c r="G241" s="50">
        <f>E241/D241</f>
        <v>0.72330097087378642</v>
      </c>
      <c r="H241" s="12">
        <v>4</v>
      </c>
      <c r="I241" s="26"/>
      <c r="J241" s="45"/>
      <c r="K241" s="42"/>
      <c r="L241" s="42"/>
      <c r="M241" s="41"/>
      <c r="N241" s="25"/>
      <c r="O241" s="45"/>
      <c r="P241" s="42"/>
      <c r="Q241" s="42"/>
      <c r="R241" s="41"/>
      <c r="S241" s="42"/>
      <c r="T241" s="24"/>
      <c r="U241" s="45"/>
      <c r="V241" s="42"/>
      <c r="W241" s="42"/>
      <c r="X241" s="41"/>
      <c r="Y241" s="23"/>
      <c r="Z241" s="45"/>
      <c r="AA241" s="42"/>
      <c r="AB241" s="42"/>
      <c r="AC241" s="41"/>
      <c r="AD241" s="42"/>
      <c r="AE241" s="22"/>
      <c r="AF241" s="45"/>
      <c r="AG241" s="42"/>
      <c r="AH241" s="42"/>
      <c r="AI241" s="41"/>
      <c r="AJ241" s="21"/>
      <c r="AK241" s="45"/>
      <c r="AL241" s="42"/>
      <c r="AM241" s="42"/>
      <c r="AN241" s="41"/>
      <c r="AO241" s="42"/>
      <c r="AP241" s="20"/>
      <c r="AQ241" s="45"/>
      <c r="AR241" s="42"/>
      <c r="AS241" s="42"/>
      <c r="AT241" s="41"/>
      <c r="AU241" s="19"/>
      <c r="AV241" s="45" t="s">
        <v>280</v>
      </c>
      <c r="AW241" s="42" t="s">
        <v>280</v>
      </c>
      <c r="AX241" s="42">
        <v>47</v>
      </c>
      <c r="AY241" s="41" t="s">
        <v>280</v>
      </c>
      <c r="AZ241" s="42" t="s">
        <v>280</v>
      </c>
      <c r="BA241" s="18"/>
      <c r="BB241" s="45"/>
      <c r="BC241" s="42"/>
      <c r="BD241" s="42"/>
      <c r="BE241" s="41"/>
      <c r="BF241" s="17"/>
      <c r="BG241" s="45">
        <v>206</v>
      </c>
      <c r="BH241" s="42">
        <v>149</v>
      </c>
      <c r="BI241" s="42">
        <v>47</v>
      </c>
      <c r="BJ241" s="41">
        <v>0.72299999999999998</v>
      </c>
      <c r="BK241" s="42">
        <v>4</v>
      </c>
      <c r="BL241" s="14"/>
      <c r="BM241" s="11"/>
      <c r="BN241" s="12"/>
      <c r="BO241" s="12"/>
      <c r="BQ241" s="13"/>
      <c r="BR241" s="45">
        <v>206</v>
      </c>
      <c r="BS241" s="42">
        <v>149</v>
      </c>
      <c r="BT241" s="42">
        <v>47</v>
      </c>
      <c r="BU241" s="41">
        <v>0.72299999999999998</v>
      </c>
      <c r="BV241" s="42">
        <v>4</v>
      </c>
      <c r="BW241" s="32"/>
      <c r="BX241" s="12"/>
      <c r="BY241" s="12"/>
      <c r="BZ241" s="12"/>
      <c r="CA241" s="31"/>
      <c r="CB241" s="9"/>
      <c r="CC241" s="11">
        <v>206</v>
      </c>
      <c r="CD241" s="12">
        <v>149</v>
      </c>
      <c r="CE241" s="12">
        <v>47</v>
      </c>
      <c r="CF241" s="50">
        <f t="shared" si="28"/>
        <v>0.72330097087378642</v>
      </c>
      <c r="CG241" s="12">
        <v>4</v>
      </c>
      <c r="CH241" s="30">
        <f t="shared" si="22"/>
        <v>206</v>
      </c>
      <c r="CI241" s="30">
        <f t="shared" si="23"/>
        <v>149</v>
      </c>
      <c r="CJ241" s="30">
        <f t="shared" si="24"/>
        <v>47</v>
      </c>
      <c r="CK241" s="6">
        <f t="shared" si="25"/>
        <v>0.72330097087378642</v>
      </c>
      <c r="CL241" s="5" t="str">
        <f t="shared" si="26"/>
        <v>OK</v>
      </c>
    </row>
    <row r="242" spans="1:91" ht="13.8">
      <c r="A242" s="1556" t="s">
        <v>1813</v>
      </c>
      <c r="B242" s="29" t="s">
        <v>450</v>
      </c>
      <c r="C242" s="38" t="str">
        <f t="shared" si="27"/>
        <v>GREGORY MILLER</v>
      </c>
      <c r="D242" s="42"/>
      <c r="E242" s="42"/>
      <c r="F242" s="42"/>
      <c r="G242" s="41"/>
      <c r="H242" s="42"/>
      <c r="I242" s="26"/>
      <c r="J242" s="45"/>
      <c r="K242" s="42"/>
      <c r="L242" s="42"/>
      <c r="M242" s="41"/>
      <c r="N242" s="25"/>
      <c r="O242" s="45"/>
      <c r="P242" s="42"/>
      <c r="Q242" s="42"/>
      <c r="R242" s="41"/>
      <c r="S242" s="42"/>
      <c r="T242" s="24"/>
      <c r="U242" s="45"/>
      <c r="V242" s="42"/>
      <c r="W242" s="42"/>
      <c r="X242" s="41"/>
      <c r="Y242" s="23"/>
      <c r="Z242" s="45"/>
      <c r="AA242" s="42"/>
      <c r="AB242" s="42"/>
      <c r="AC242" s="41"/>
      <c r="AD242" s="42"/>
      <c r="AE242" s="22"/>
      <c r="AF242" s="45"/>
      <c r="AG242" s="42"/>
      <c r="AH242" s="42"/>
      <c r="AI242" s="41"/>
      <c r="AJ242" s="21"/>
      <c r="AK242" s="45"/>
      <c r="AL242" s="42"/>
      <c r="AM242" s="42"/>
      <c r="AN242" s="41"/>
      <c r="AO242" s="42"/>
      <c r="AP242" s="20"/>
      <c r="AQ242" s="45"/>
      <c r="AR242" s="42"/>
      <c r="AS242" s="42"/>
      <c r="AT242" s="41"/>
      <c r="AU242" s="19"/>
      <c r="AV242" s="45"/>
      <c r="AW242" s="42"/>
      <c r="AX242" s="42"/>
      <c r="AY242" s="41"/>
      <c r="AZ242" s="42"/>
      <c r="BA242" s="18"/>
      <c r="BB242" s="45">
        <v>42</v>
      </c>
      <c r="BC242" s="42">
        <v>26</v>
      </c>
      <c r="BD242" s="42">
        <v>2</v>
      </c>
      <c r="BE242" s="41">
        <v>0.61904761904761907</v>
      </c>
      <c r="BF242" s="17"/>
      <c r="BG242" s="45">
        <v>42</v>
      </c>
      <c r="BH242" s="42">
        <v>26</v>
      </c>
      <c r="BI242" s="42">
        <v>2</v>
      </c>
      <c r="BJ242" s="41">
        <v>0.61904761904761907</v>
      </c>
      <c r="BK242" s="42">
        <v>1</v>
      </c>
      <c r="BL242" s="14"/>
      <c r="BM242" s="11"/>
      <c r="BN242" s="12"/>
      <c r="BO242" s="12"/>
      <c r="BP242" s="46"/>
      <c r="BQ242" s="13"/>
      <c r="BR242" s="45">
        <v>42</v>
      </c>
      <c r="BS242" s="42">
        <v>26</v>
      </c>
      <c r="BT242" s="42">
        <v>2</v>
      </c>
      <c r="BU242" s="41">
        <v>0.61904761904761907</v>
      </c>
      <c r="BV242" s="42">
        <v>1</v>
      </c>
      <c r="BW242" s="32"/>
      <c r="BX242" s="12"/>
      <c r="BY242" s="12"/>
      <c r="BZ242" s="12"/>
      <c r="CA242" s="31"/>
      <c r="CB242" s="9"/>
      <c r="CC242" s="11">
        <v>42</v>
      </c>
      <c r="CD242" s="12">
        <v>26</v>
      </c>
      <c r="CE242" s="12">
        <v>2</v>
      </c>
      <c r="CF242" s="50">
        <f t="shared" si="28"/>
        <v>0.61904761904761907</v>
      </c>
      <c r="CG242" s="12">
        <v>1</v>
      </c>
      <c r="CH242" s="30">
        <f t="shared" si="22"/>
        <v>42</v>
      </c>
      <c r="CI242" s="30">
        <f t="shared" si="23"/>
        <v>26</v>
      </c>
      <c r="CJ242" s="30">
        <f t="shared" si="24"/>
        <v>2</v>
      </c>
      <c r="CK242" s="6">
        <f t="shared" si="25"/>
        <v>0.61904761904761907</v>
      </c>
      <c r="CL242" s="5" t="str">
        <f t="shared" si="26"/>
        <v>OK</v>
      </c>
    </row>
    <row r="243" spans="1:91" ht="14.4">
      <c r="A243" s="1556" t="s">
        <v>515</v>
      </c>
      <c r="B243" s="29" t="s">
        <v>450</v>
      </c>
      <c r="C243" s="38" t="str">
        <f t="shared" si="27"/>
        <v>JOSEPH MILLER</v>
      </c>
      <c r="D243" s="42">
        <v>670</v>
      </c>
      <c r="E243" s="42">
        <v>372</v>
      </c>
      <c r="F243" s="42">
        <v>7</v>
      </c>
      <c r="G243" s="41">
        <v>0.55522388059701488</v>
      </c>
      <c r="H243" s="42">
        <v>10</v>
      </c>
      <c r="I243" s="26"/>
      <c r="J243" s="45">
        <v>68</v>
      </c>
      <c r="K243" s="42">
        <v>33</v>
      </c>
      <c r="L243" s="42">
        <v>0</v>
      </c>
      <c r="M243" s="41">
        <v>0.48499999999999999</v>
      </c>
      <c r="N243" s="25"/>
      <c r="O243" s="45">
        <v>738</v>
      </c>
      <c r="P243" s="42">
        <v>405</v>
      </c>
      <c r="Q243" s="42">
        <v>7</v>
      </c>
      <c r="R243" s="41">
        <v>0.54878048780487809</v>
      </c>
      <c r="S243" s="42">
        <v>11</v>
      </c>
      <c r="T243" s="24"/>
      <c r="U243" s="45">
        <v>64</v>
      </c>
      <c r="V243" s="42">
        <v>28</v>
      </c>
      <c r="W243" s="42">
        <v>0</v>
      </c>
      <c r="X243" s="41">
        <v>0.438</v>
      </c>
      <c r="Y243" s="23"/>
      <c r="Z243" s="45">
        <v>802</v>
      </c>
      <c r="AA243" s="42">
        <v>433</v>
      </c>
      <c r="AB243" s="42">
        <v>7</v>
      </c>
      <c r="AC243" s="41">
        <v>0.53990024937655856</v>
      </c>
      <c r="AD243" s="42">
        <f>+S243+1</f>
        <v>12</v>
      </c>
      <c r="AE243" s="22"/>
      <c r="AF243" s="45">
        <v>58</v>
      </c>
      <c r="AG243" s="42">
        <v>31</v>
      </c>
      <c r="AH243" s="42">
        <v>0</v>
      </c>
      <c r="AI243" s="41">
        <v>0.53400000000000003</v>
      </c>
      <c r="AJ243" s="21"/>
      <c r="AK243" s="45">
        <v>860</v>
      </c>
      <c r="AL243" s="42">
        <v>464</v>
      </c>
      <c r="AM243" s="42">
        <v>7</v>
      </c>
      <c r="AN243" s="41">
        <v>0.53953488372093028</v>
      </c>
      <c r="AO243" s="42">
        <f>+AD243+1</f>
        <v>13</v>
      </c>
      <c r="AP243" s="20"/>
      <c r="AQ243" s="45">
        <v>46</v>
      </c>
      <c r="AR243" s="42">
        <v>27</v>
      </c>
      <c r="AS243" s="42">
        <v>0</v>
      </c>
      <c r="AT243" s="41">
        <v>0.58695652173913049</v>
      </c>
      <c r="AU243" s="19"/>
      <c r="AV243" s="45">
        <v>906</v>
      </c>
      <c r="AW243" s="42">
        <v>491</v>
      </c>
      <c r="AX243" s="42">
        <v>7</v>
      </c>
      <c r="AY243" s="41">
        <v>0.54194260485651213</v>
      </c>
      <c r="AZ243" s="42">
        <v>14</v>
      </c>
      <c r="BA243" s="18"/>
      <c r="BB243" s="45">
        <v>33</v>
      </c>
      <c r="BC243" s="42">
        <v>16</v>
      </c>
      <c r="BD243" s="42">
        <v>0</v>
      </c>
      <c r="BE243" s="41">
        <v>0.48484848484848486</v>
      </c>
      <c r="BF243" s="17"/>
      <c r="BG243" s="45">
        <v>939</v>
      </c>
      <c r="BH243" s="42">
        <v>507</v>
      </c>
      <c r="BI243" s="42">
        <v>7</v>
      </c>
      <c r="BJ243" s="41">
        <v>0.53993610223642174</v>
      </c>
      <c r="BK243" s="42">
        <v>15</v>
      </c>
      <c r="BL243" s="14"/>
      <c r="BM243" s="11">
        <v>25</v>
      </c>
      <c r="BN243" s="12">
        <v>14</v>
      </c>
      <c r="BO243" s="12">
        <v>0</v>
      </c>
      <c r="BP243" s="31">
        <v>0.56000000000000005</v>
      </c>
      <c r="BQ243" s="13"/>
      <c r="BR243" s="11">
        <v>959</v>
      </c>
      <c r="BS243" s="12">
        <v>518</v>
      </c>
      <c r="BT243" s="12">
        <v>7</v>
      </c>
      <c r="BU243" s="31">
        <v>0.54014598540145986</v>
      </c>
      <c r="BV243" s="12">
        <v>16</v>
      </c>
      <c r="BW243" s="32"/>
      <c r="BX243" s="12">
        <v>15</v>
      </c>
      <c r="BY243" s="12">
        <v>5</v>
      </c>
      <c r="BZ243" s="12">
        <v>0</v>
      </c>
      <c r="CA243" s="31">
        <v>0.33333333333333331</v>
      </c>
      <c r="CB243" s="44"/>
      <c r="CC243" s="11">
        <v>974</v>
      </c>
      <c r="CD243" s="12">
        <v>523</v>
      </c>
      <c r="CE243" s="12">
        <v>7</v>
      </c>
      <c r="CF243" s="50">
        <f t="shared" si="28"/>
        <v>0.53696098562628336</v>
      </c>
      <c r="CG243" s="12">
        <v>17</v>
      </c>
      <c r="CH243" s="30">
        <f t="shared" si="22"/>
        <v>979</v>
      </c>
      <c r="CI243" s="30">
        <f t="shared" si="23"/>
        <v>526</v>
      </c>
      <c r="CJ243" s="30">
        <f t="shared" si="24"/>
        <v>7</v>
      </c>
      <c r="CK243" s="6">
        <f t="shared" si="25"/>
        <v>0.53728294177732383</v>
      </c>
      <c r="CL243" s="1553" t="s">
        <v>1783</v>
      </c>
      <c r="CM243" s="1552" t="s">
        <v>1795</v>
      </c>
    </row>
    <row r="244" spans="1:91" ht="13.8">
      <c r="A244" s="38" t="s">
        <v>451</v>
      </c>
      <c r="B244" s="29" t="s">
        <v>450</v>
      </c>
      <c r="C244" s="38" t="str">
        <f t="shared" si="27"/>
        <v>RANDY MILLER</v>
      </c>
      <c r="D244" s="42"/>
      <c r="E244" s="42"/>
      <c r="F244" s="42"/>
      <c r="G244" s="41"/>
      <c r="H244" s="42"/>
      <c r="I244" s="26"/>
      <c r="J244" s="45"/>
      <c r="K244" s="42"/>
      <c r="L244" s="42"/>
      <c r="M244" s="41"/>
      <c r="N244" s="25"/>
      <c r="O244" s="45"/>
      <c r="P244" s="42"/>
      <c r="Q244" s="42"/>
      <c r="R244" s="41"/>
      <c r="S244" s="42"/>
      <c r="T244" s="24"/>
      <c r="U244" s="45">
        <v>10</v>
      </c>
      <c r="V244" s="42">
        <v>4</v>
      </c>
      <c r="W244" s="42">
        <v>0</v>
      </c>
      <c r="X244" s="41">
        <v>0.4</v>
      </c>
      <c r="Y244" s="23"/>
      <c r="Z244" s="45">
        <v>10</v>
      </c>
      <c r="AA244" s="42">
        <v>4</v>
      </c>
      <c r="AB244" s="42">
        <v>0</v>
      </c>
      <c r="AC244" s="41">
        <v>0.4</v>
      </c>
      <c r="AD244" s="42">
        <f>+S244+1</f>
        <v>1</v>
      </c>
      <c r="AE244" s="22"/>
      <c r="AF244" s="45"/>
      <c r="AG244" s="42"/>
      <c r="AH244" s="42"/>
      <c r="AI244" s="41"/>
      <c r="AJ244" s="21"/>
      <c r="AK244" s="45"/>
      <c r="AL244" s="42"/>
      <c r="AM244" s="42"/>
      <c r="AN244" s="41"/>
      <c r="AO244" s="42"/>
      <c r="AP244" s="20"/>
      <c r="AQ244" s="45"/>
      <c r="AR244" s="42"/>
      <c r="AS244" s="42"/>
      <c r="AT244" s="41"/>
      <c r="AU244" s="19"/>
      <c r="AV244" s="45">
        <v>0</v>
      </c>
      <c r="AW244" s="42">
        <v>0</v>
      </c>
      <c r="AX244" s="42">
        <v>0</v>
      </c>
      <c r="AY244" s="41"/>
      <c r="AZ244" s="42">
        <v>0</v>
      </c>
      <c r="BA244" s="18"/>
      <c r="BB244" s="45"/>
      <c r="BC244" s="42"/>
      <c r="BD244" s="42"/>
      <c r="BE244" s="41"/>
      <c r="BF244" s="17"/>
      <c r="BG244" s="45">
        <v>10</v>
      </c>
      <c r="BH244" s="42">
        <v>4</v>
      </c>
      <c r="BI244" s="42">
        <v>0</v>
      </c>
      <c r="BJ244" s="41">
        <v>0.4</v>
      </c>
      <c r="BK244" s="42">
        <f>+AZ244+1</f>
        <v>1</v>
      </c>
      <c r="BL244" s="14"/>
      <c r="BM244" s="11"/>
      <c r="BN244" s="12"/>
      <c r="BO244" s="12"/>
      <c r="BQ244" s="13"/>
      <c r="BR244" s="45">
        <v>10</v>
      </c>
      <c r="BS244" s="42">
        <v>4</v>
      </c>
      <c r="BT244" s="42">
        <v>0</v>
      </c>
      <c r="BU244" s="41">
        <v>0.4</v>
      </c>
      <c r="BV244" s="42">
        <f>+BK244+1</f>
        <v>2</v>
      </c>
      <c r="BW244" s="32"/>
      <c r="BX244" s="12"/>
      <c r="BY244" s="12"/>
      <c r="BZ244" s="12"/>
      <c r="CA244" s="31"/>
      <c r="CB244" s="9"/>
      <c r="CC244" s="11">
        <v>10</v>
      </c>
      <c r="CD244" s="12">
        <v>4</v>
      </c>
      <c r="CE244" s="12">
        <v>0</v>
      </c>
      <c r="CF244" s="50">
        <f t="shared" si="28"/>
        <v>0.4</v>
      </c>
      <c r="CG244" s="12">
        <v>2</v>
      </c>
      <c r="CH244" s="30">
        <f t="shared" si="22"/>
        <v>10</v>
      </c>
      <c r="CI244" s="30">
        <f t="shared" si="23"/>
        <v>4</v>
      </c>
      <c r="CJ244" s="30">
        <f t="shared" si="24"/>
        <v>0</v>
      </c>
      <c r="CK244" s="6">
        <f t="shared" si="25"/>
        <v>0.4</v>
      </c>
      <c r="CL244" s="5" t="str">
        <f t="shared" si="26"/>
        <v>OK</v>
      </c>
    </row>
    <row r="245" spans="1:91" ht="14.4">
      <c r="A245" s="38" t="s">
        <v>333</v>
      </c>
      <c r="B245" s="29" t="s">
        <v>449</v>
      </c>
      <c r="C245" s="38" t="str">
        <f t="shared" si="27"/>
        <v>CHRIS MIZE</v>
      </c>
      <c r="D245" s="42"/>
      <c r="E245" s="42"/>
      <c r="F245" s="42"/>
      <c r="G245" s="41"/>
      <c r="H245" s="42"/>
      <c r="I245" s="26"/>
      <c r="J245" s="45"/>
      <c r="K245" s="42"/>
      <c r="L245" s="42"/>
      <c r="M245" s="41"/>
      <c r="N245" s="25"/>
      <c r="O245" s="45"/>
      <c r="P245" s="42"/>
      <c r="Q245" s="42"/>
      <c r="R245" s="41"/>
      <c r="S245" s="42"/>
      <c r="T245" s="24"/>
      <c r="U245" s="45">
        <v>73</v>
      </c>
      <c r="V245" s="42">
        <v>44</v>
      </c>
      <c r="W245" s="42">
        <v>13</v>
      </c>
      <c r="X245" s="41">
        <v>0.60299999999999998</v>
      </c>
      <c r="Y245" s="23"/>
      <c r="Z245" s="45">
        <v>73</v>
      </c>
      <c r="AA245" s="42">
        <v>44</v>
      </c>
      <c r="AB245" s="42">
        <v>13</v>
      </c>
      <c r="AC245" s="41">
        <v>0.60273972602739723</v>
      </c>
      <c r="AD245" s="42">
        <f>+S245+1</f>
        <v>1</v>
      </c>
      <c r="AE245" s="22"/>
      <c r="AF245" s="45">
        <v>47</v>
      </c>
      <c r="AG245" s="42">
        <v>30</v>
      </c>
      <c r="AH245" s="42">
        <v>7</v>
      </c>
      <c r="AI245" s="41">
        <v>0.63800000000000001</v>
      </c>
      <c r="AJ245" s="21"/>
      <c r="AK245" s="45">
        <v>120</v>
      </c>
      <c r="AL245" s="42">
        <v>74</v>
      </c>
      <c r="AM245" s="42">
        <v>20</v>
      </c>
      <c r="AN245" s="41">
        <v>0.6166666666666667</v>
      </c>
      <c r="AO245" s="42">
        <f>+AD245+1</f>
        <v>2</v>
      </c>
      <c r="AP245" s="20"/>
      <c r="AQ245" s="45">
        <v>78</v>
      </c>
      <c r="AR245" s="42">
        <v>55</v>
      </c>
      <c r="AS245" s="42">
        <v>16</v>
      </c>
      <c r="AT245" s="41">
        <v>0.70499999999999996</v>
      </c>
      <c r="AU245" s="19"/>
      <c r="AV245" s="45">
        <v>252</v>
      </c>
      <c r="AW245" s="42">
        <v>165</v>
      </c>
      <c r="AX245" s="42">
        <v>45</v>
      </c>
      <c r="AY245" s="41">
        <v>0.65476190476190477</v>
      </c>
      <c r="AZ245" s="42">
        <v>5</v>
      </c>
      <c r="BA245" s="18"/>
      <c r="BB245" s="45">
        <v>57</v>
      </c>
      <c r="BC245" s="42">
        <v>37</v>
      </c>
      <c r="BD245" s="42">
        <v>9</v>
      </c>
      <c r="BE245" s="41">
        <v>0.64912280701754388</v>
      </c>
      <c r="BF245" s="17"/>
      <c r="BG245" s="45">
        <v>309</v>
      </c>
      <c r="BH245" s="42">
        <v>202</v>
      </c>
      <c r="BI245" s="42">
        <v>54</v>
      </c>
      <c r="BJ245" s="41">
        <v>0.65372168284789645</v>
      </c>
      <c r="BK245" s="42">
        <v>6</v>
      </c>
      <c r="BL245" s="14"/>
      <c r="BM245" s="11">
        <v>78</v>
      </c>
      <c r="BN245" s="12">
        <v>52</v>
      </c>
      <c r="BO245" s="12">
        <v>16</v>
      </c>
      <c r="BP245" s="53">
        <v>0.66666666666666663</v>
      </c>
      <c r="BQ245" s="13"/>
      <c r="BR245" s="11">
        <v>387</v>
      </c>
      <c r="BS245" s="12">
        <v>254</v>
      </c>
      <c r="BT245" s="12">
        <v>70</v>
      </c>
      <c r="BU245" s="53">
        <v>0.65633074935400515</v>
      </c>
      <c r="BV245" s="11">
        <v>7</v>
      </c>
      <c r="BW245" s="32"/>
      <c r="BX245" s="12">
        <v>62</v>
      </c>
      <c r="BY245" s="12">
        <v>48</v>
      </c>
      <c r="BZ245" s="12">
        <v>6</v>
      </c>
      <c r="CA245" s="31">
        <v>0.77419354838709675</v>
      </c>
      <c r="CB245" s="44"/>
      <c r="CC245" s="11">
        <v>449</v>
      </c>
      <c r="CD245" s="12">
        <v>302</v>
      </c>
      <c r="CE245" s="12">
        <v>76</v>
      </c>
      <c r="CF245" s="50">
        <f t="shared" si="28"/>
        <v>0.67260579064587978</v>
      </c>
      <c r="CG245" s="12">
        <v>8</v>
      </c>
      <c r="CH245" s="30">
        <f t="shared" si="22"/>
        <v>395</v>
      </c>
      <c r="CI245" s="30">
        <f t="shared" si="23"/>
        <v>266</v>
      </c>
      <c r="CJ245" s="30">
        <f t="shared" si="24"/>
        <v>67</v>
      </c>
      <c r="CK245" s="6">
        <f t="shared" si="25"/>
        <v>0.67341772151898738</v>
      </c>
      <c r="CL245" s="1551" t="str">
        <f t="shared" si="26"/>
        <v>XXXXXXXXX</v>
      </c>
      <c r="CM245" s="1552" t="s">
        <v>1796</v>
      </c>
    </row>
    <row r="246" spans="1:91" ht="13.8">
      <c r="A246" s="38" t="s">
        <v>313</v>
      </c>
      <c r="B246" s="29" t="s">
        <v>448</v>
      </c>
      <c r="C246" s="38" t="str">
        <f t="shared" si="27"/>
        <v>JIM MORRIS</v>
      </c>
      <c r="D246" s="42"/>
      <c r="E246" s="42"/>
      <c r="F246" s="42"/>
      <c r="G246" s="41"/>
      <c r="H246" s="42"/>
      <c r="I246" s="26"/>
      <c r="J246" s="45"/>
      <c r="K246" s="42"/>
      <c r="L246" s="42"/>
      <c r="M246" s="41"/>
      <c r="N246" s="25"/>
      <c r="O246" s="45"/>
      <c r="P246" s="42"/>
      <c r="Q246" s="42"/>
      <c r="R246" s="41"/>
      <c r="S246" s="42"/>
      <c r="T246" s="24"/>
      <c r="U246" s="45"/>
      <c r="V246" s="42"/>
      <c r="W246" s="42"/>
      <c r="X246" s="41"/>
      <c r="Y246" s="23"/>
      <c r="Z246" s="45"/>
      <c r="AA246" s="42"/>
      <c r="AB246" s="42"/>
      <c r="AC246" s="41"/>
      <c r="AD246" s="42"/>
      <c r="AE246" s="22"/>
      <c r="AF246" s="45"/>
      <c r="AG246" s="42"/>
      <c r="AH246" s="42"/>
      <c r="AI246" s="41"/>
      <c r="AJ246" s="21"/>
      <c r="AK246" s="45"/>
      <c r="AL246" s="42"/>
      <c r="AM246" s="42"/>
      <c r="AN246" s="41"/>
      <c r="AO246" s="42"/>
      <c r="AP246" s="20"/>
      <c r="AQ246" s="45"/>
      <c r="AR246" s="42"/>
      <c r="AS246" s="42"/>
      <c r="AT246" s="41"/>
      <c r="AU246" s="19"/>
      <c r="AV246" s="45"/>
      <c r="AW246" s="42"/>
      <c r="AX246" s="42"/>
      <c r="AY246" s="41"/>
      <c r="AZ246" s="42"/>
      <c r="BA246" s="18"/>
      <c r="BB246" s="45">
        <v>69</v>
      </c>
      <c r="BC246" s="42">
        <v>41</v>
      </c>
      <c r="BD246" s="42">
        <v>2</v>
      </c>
      <c r="BE246" s="41">
        <v>0.59420289855072461</v>
      </c>
      <c r="BF246" s="17"/>
      <c r="BG246" s="45">
        <v>69</v>
      </c>
      <c r="BH246" s="42">
        <v>41</v>
      </c>
      <c r="BI246" s="42">
        <v>2</v>
      </c>
      <c r="BJ246" s="41">
        <v>0.59420289855072461</v>
      </c>
      <c r="BK246" s="42">
        <v>1</v>
      </c>
      <c r="BL246" s="14"/>
      <c r="BM246" s="11">
        <v>61</v>
      </c>
      <c r="BN246" s="12">
        <v>39</v>
      </c>
      <c r="BO246" s="12">
        <v>0</v>
      </c>
      <c r="BP246" s="50">
        <v>0.63934426229508201</v>
      </c>
      <c r="BQ246" s="13"/>
      <c r="BR246" s="11">
        <v>130</v>
      </c>
      <c r="BS246" s="12">
        <v>80</v>
      </c>
      <c r="BT246" s="12">
        <v>2</v>
      </c>
      <c r="BU246" s="50">
        <v>0.61538461538461542</v>
      </c>
      <c r="BV246" s="12">
        <v>2</v>
      </c>
      <c r="BW246" s="32"/>
      <c r="BX246" s="12">
        <v>53</v>
      </c>
      <c r="BY246" s="12">
        <v>21</v>
      </c>
      <c r="BZ246" s="12">
        <v>0</v>
      </c>
      <c r="CA246" s="31">
        <v>0.39622641509433965</v>
      </c>
      <c r="CB246" s="44"/>
      <c r="CC246" s="11">
        <v>183</v>
      </c>
      <c r="CD246" s="12">
        <v>101</v>
      </c>
      <c r="CE246" s="12">
        <v>2</v>
      </c>
      <c r="CF246" s="50">
        <f t="shared" si="28"/>
        <v>0.55191256830601088</v>
      </c>
      <c r="CG246" s="12">
        <v>3</v>
      </c>
      <c r="CH246" s="30">
        <f t="shared" si="22"/>
        <v>183</v>
      </c>
      <c r="CI246" s="30">
        <f t="shared" si="23"/>
        <v>101</v>
      </c>
      <c r="CJ246" s="30">
        <f t="shared" si="24"/>
        <v>2</v>
      </c>
      <c r="CK246" s="6">
        <f t="shared" si="25"/>
        <v>0.55191256830601088</v>
      </c>
      <c r="CL246" s="5" t="str">
        <f t="shared" si="26"/>
        <v>OK</v>
      </c>
    </row>
    <row r="247" spans="1:91" ht="13.8">
      <c r="A247" s="38" t="s">
        <v>420</v>
      </c>
      <c r="B247" s="29" t="s">
        <v>448</v>
      </c>
      <c r="C247" s="38" t="str">
        <f t="shared" si="27"/>
        <v>MATT MORRIS</v>
      </c>
      <c r="D247" s="42"/>
      <c r="E247" s="42"/>
      <c r="F247" s="42"/>
      <c r="G247" s="41"/>
      <c r="H247" s="42"/>
      <c r="I247" s="26"/>
      <c r="J247" s="45"/>
      <c r="K247" s="42"/>
      <c r="L247" s="42"/>
      <c r="M247" s="41"/>
      <c r="N247" s="25"/>
      <c r="O247" s="45"/>
      <c r="P247" s="42"/>
      <c r="Q247" s="42"/>
      <c r="R247" s="41"/>
      <c r="S247" s="42"/>
      <c r="T247" s="24"/>
      <c r="U247" s="45"/>
      <c r="V247" s="42"/>
      <c r="W247" s="42"/>
      <c r="X247" s="41"/>
      <c r="Y247" s="23"/>
      <c r="Z247" s="45"/>
      <c r="AA247" s="42"/>
      <c r="AB247" s="42"/>
      <c r="AC247" s="41"/>
      <c r="AD247" s="42"/>
      <c r="AE247" s="22"/>
      <c r="AF247" s="45"/>
      <c r="AG247" s="42"/>
      <c r="AH247" s="42"/>
      <c r="AI247" s="41"/>
      <c r="AJ247" s="21"/>
      <c r="AK247" s="45"/>
      <c r="AL247" s="42"/>
      <c r="AM247" s="42"/>
      <c r="AN247" s="41"/>
      <c r="AO247" s="42"/>
      <c r="AP247" s="20"/>
      <c r="AQ247" s="45"/>
      <c r="AR247" s="42"/>
      <c r="AS247" s="42"/>
      <c r="AT247" s="41"/>
      <c r="AU247" s="19"/>
      <c r="AV247" s="45"/>
      <c r="AW247" s="42"/>
      <c r="AX247" s="42"/>
      <c r="AY247" s="41"/>
      <c r="AZ247" s="42"/>
      <c r="BA247" s="18"/>
      <c r="BB247" s="45">
        <v>63</v>
      </c>
      <c r="BC247" s="42">
        <v>29</v>
      </c>
      <c r="BD247" s="42">
        <v>2</v>
      </c>
      <c r="BE247" s="41">
        <v>0.46031746031746029</v>
      </c>
      <c r="BF247" s="17"/>
      <c r="BG247" s="45">
        <v>63</v>
      </c>
      <c r="BH247" s="42">
        <v>29</v>
      </c>
      <c r="BI247" s="42">
        <v>2</v>
      </c>
      <c r="BJ247" s="41">
        <v>0.46031746031746029</v>
      </c>
      <c r="BK247" s="42">
        <v>2</v>
      </c>
      <c r="BL247" s="14"/>
      <c r="BM247" s="11"/>
      <c r="BN247" s="12"/>
      <c r="BO247" s="12"/>
      <c r="BQ247" s="13"/>
      <c r="BR247" s="45">
        <v>63</v>
      </c>
      <c r="BS247" s="42">
        <v>29</v>
      </c>
      <c r="BT247" s="42">
        <v>2</v>
      </c>
      <c r="BU247" s="41">
        <v>0.46031746031746029</v>
      </c>
      <c r="BV247" s="42">
        <v>2</v>
      </c>
      <c r="BW247" s="32"/>
      <c r="BX247" s="12">
        <v>57</v>
      </c>
      <c r="BY247" s="12">
        <v>31</v>
      </c>
      <c r="BZ247" s="12">
        <v>3</v>
      </c>
      <c r="CA247" s="31">
        <v>0.54385964912280704</v>
      </c>
      <c r="CB247" s="44"/>
      <c r="CC247" s="11">
        <v>120</v>
      </c>
      <c r="CD247" s="12">
        <v>60</v>
      </c>
      <c r="CE247" s="12">
        <v>5</v>
      </c>
      <c r="CF247" s="50">
        <f t="shared" si="28"/>
        <v>0.5</v>
      </c>
      <c r="CG247" s="12">
        <v>3</v>
      </c>
      <c r="CH247" s="30">
        <f t="shared" si="22"/>
        <v>120</v>
      </c>
      <c r="CI247" s="30">
        <f t="shared" si="23"/>
        <v>60</v>
      </c>
      <c r="CJ247" s="30">
        <f t="shared" si="24"/>
        <v>5</v>
      </c>
      <c r="CK247" s="6">
        <f t="shared" si="25"/>
        <v>0.5</v>
      </c>
      <c r="CL247" s="5" t="str">
        <f t="shared" si="26"/>
        <v>OK</v>
      </c>
    </row>
    <row r="248" spans="1:91" ht="13.8">
      <c r="A248" s="38" t="s">
        <v>349</v>
      </c>
      <c r="B248" s="29" t="s">
        <v>447</v>
      </c>
      <c r="C248" s="38" t="str">
        <f t="shared" si="27"/>
        <v>MIKE MORRISON</v>
      </c>
      <c r="D248" s="42">
        <v>141</v>
      </c>
      <c r="E248" s="42">
        <v>65</v>
      </c>
      <c r="F248" s="42">
        <v>0</v>
      </c>
      <c r="G248" s="41">
        <v>0.46099290780141844</v>
      </c>
      <c r="H248" s="42">
        <v>3</v>
      </c>
      <c r="I248" s="26"/>
      <c r="J248" s="45">
        <v>62</v>
      </c>
      <c r="K248" s="42">
        <v>26</v>
      </c>
      <c r="L248" s="42">
        <v>0</v>
      </c>
      <c r="M248" s="41">
        <v>0.41899999999999998</v>
      </c>
      <c r="N248" s="25"/>
      <c r="O248" s="45">
        <v>203</v>
      </c>
      <c r="P248" s="42">
        <v>91</v>
      </c>
      <c r="Q248" s="42">
        <v>0</v>
      </c>
      <c r="R248" s="41">
        <v>0.44827586206896552</v>
      </c>
      <c r="S248" s="42">
        <v>4</v>
      </c>
      <c r="T248" s="24"/>
      <c r="U248" s="45"/>
      <c r="V248" s="42"/>
      <c r="W248" s="42"/>
      <c r="X248" s="41"/>
      <c r="Y248" s="23"/>
      <c r="Z248" s="45"/>
      <c r="AA248" s="42"/>
      <c r="AB248" s="42"/>
      <c r="AC248" s="41"/>
      <c r="AD248" s="42" t="s">
        <v>280</v>
      </c>
      <c r="AE248" s="22"/>
      <c r="AF248" s="45"/>
      <c r="AG248" s="42"/>
      <c r="AH248" s="42"/>
      <c r="AI248" s="41"/>
      <c r="AJ248" s="21"/>
      <c r="AK248" s="45"/>
      <c r="AL248" s="42"/>
      <c r="AM248" s="42"/>
      <c r="AN248" s="41"/>
      <c r="AO248" s="42" t="s">
        <v>280</v>
      </c>
      <c r="AP248" s="20"/>
      <c r="AQ248" s="45"/>
      <c r="AR248" s="42"/>
      <c r="AS248" s="42"/>
      <c r="AT248" s="41"/>
      <c r="AU248" s="19"/>
      <c r="AV248" s="45">
        <v>0</v>
      </c>
      <c r="AW248" s="42">
        <v>0</v>
      </c>
      <c r="AX248" s="42">
        <v>0</v>
      </c>
      <c r="AY248" s="41"/>
      <c r="AZ248" s="42"/>
      <c r="BA248" s="18"/>
      <c r="BB248" s="45"/>
      <c r="BC248" s="42"/>
      <c r="BD248" s="42"/>
      <c r="BE248" s="41"/>
      <c r="BF248" s="17"/>
      <c r="BG248" s="45">
        <v>203</v>
      </c>
      <c r="BH248" s="42">
        <v>91</v>
      </c>
      <c r="BI248" s="42">
        <v>0</v>
      </c>
      <c r="BJ248" s="41">
        <v>0.44827586206896552</v>
      </c>
      <c r="BK248" s="42">
        <v>4</v>
      </c>
      <c r="BL248" s="14"/>
      <c r="BM248" s="11"/>
      <c r="BN248" s="12"/>
      <c r="BO248" s="12"/>
      <c r="BP248" s="46"/>
      <c r="BQ248" s="13"/>
      <c r="BR248" s="45">
        <v>203</v>
      </c>
      <c r="BS248" s="42">
        <v>91</v>
      </c>
      <c r="BT248" s="42">
        <v>0</v>
      </c>
      <c r="BU248" s="41">
        <v>0.44827586206896552</v>
      </c>
      <c r="BV248" s="42">
        <v>4</v>
      </c>
      <c r="BW248" s="32"/>
      <c r="BX248" s="12"/>
      <c r="BY248" s="12"/>
      <c r="BZ248" s="12"/>
      <c r="CA248" s="31"/>
      <c r="CB248" s="9"/>
      <c r="CC248" s="11">
        <v>203</v>
      </c>
      <c r="CD248" s="12">
        <v>91</v>
      </c>
      <c r="CE248" s="12">
        <v>0</v>
      </c>
      <c r="CF248" s="50">
        <f t="shared" si="28"/>
        <v>0.44827586206896552</v>
      </c>
      <c r="CG248" s="12">
        <v>4</v>
      </c>
      <c r="CH248" s="30">
        <f t="shared" si="22"/>
        <v>203</v>
      </c>
      <c r="CI248" s="30">
        <f t="shared" si="23"/>
        <v>91</v>
      </c>
      <c r="CJ248" s="30">
        <f t="shared" si="24"/>
        <v>0</v>
      </c>
      <c r="CK248" s="6">
        <f t="shared" si="25"/>
        <v>0.44827586206896552</v>
      </c>
      <c r="CL248" s="5" t="str">
        <f t="shared" si="26"/>
        <v>OK</v>
      </c>
    </row>
    <row r="249" spans="1:91" ht="13.8">
      <c r="A249" s="38" t="s">
        <v>420</v>
      </c>
      <c r="B249" s="49" t="s">
        <v>446</v>
      </c>
      <c r="C249" s="38" t="str">
        <f t="shared" si="27"/>
        <v>MATT MOULDER</v>
      </c>
      <c r="D249" s="42"/>
      <c r="E249" s="42"/>
      <c r="F249" s="42"/>
      <c r="G249" s="41"/>
      <c r="H249" s="42"/>
      <c r="I249" s="26"/>
      <c r="J249" s="47"/>
      <c r="K249" s="48"/>
      <c r="L249" s="48"/>
      <c r="M249" s="48"/>
      <c r="N249" s="25"/>
      <c r="O249" s="47"/>
      <c r="P249" s="48"/>
      <c r="Q249" s="48"/>
      <c r="R249" s="48"/>
      <c r="S249" s="48"/>
      <c r="T249" s="24"/>
      <c r="U249" s="47"/>
      <c r="V249" s="48"/>
      <c r="W249" s="48"/>
      <c r="X249" s="48"/>
      <c r="Y249" s="23"/>
      <c r="Z249" s="47"/>
      <c r="AA249" s="48"/>
      <c r="AB249" s="48"/>
      <c r="AC249" s="48"/>
      <c r="AD249" s="48"/>
      <c r="AE249" s="22"/>
      <c r="AF249" s="47"/>
      <c r="AG249" s="48"/>
      <c r="AH249" s="48"/>
      <c r="AI249" s="48"/>
      <c r="AJ249" s="21"/>
      <c r="AK249" s="47"/>
      <c r="AL249" s="48"/>
      <c r="AM249" s="48"/>
      <c r="AN249" s="48"/>
      <c r="AO249" s="48"/>
      <c r="AP249" s="20"/>
      <c r="AQ249" s="47"/>
      <c r="AR249" s="48"/>
      <c r="AS249" s="48"/>
      <c r="AT249" s="48"/>
      <c r="AU249" s="19"/>
      <c r="AV249" s="47"/>
      <c r="AW249" s="48"/>
      <c r="AX249" s="48"/>
      <c r="AY249" s="48"/>
      <c r="AZ249" s="48"/>
      <c r="BA249" s="18"/>
      <c r="BB249" s="47"/>
      <c r="BC249" s="48"/>
      <c r="BD249" s="48"/>
      <c r="BE249" s="48"/>
      <c r="BF249" s="17"/>
      <c r="BG249" s="47"/>
      <c r="BH249" s="48"/>
      <c r="BI249" s="48"/>
      <c r="BJ249" s="48"/>
      <c r="BK249" s="48"/>
      <c r="BL249" s="14"/>
      <c r="BM249" s="47"/>
      <c r="BN249" s="48"/>
      <c r="BO249" s="48"/>
      <c r="BP249" s="48"/>
      <c r="BQ249" s="13"/>
      <c r="BR249" s="47"/>
      <c r="BS249" s="48"/>
      <c r="BT249" s="48"/>
      <c r="BU249" s="48"/>
      <c r="BV249" s="48"/>
      <c r="BW249" s="32"/>
      <c r="BX249" s="12">
        <v>4</v>
      </c>
      <c r="BY249" s="12">
        <v>2</v>
      </c>
      <c r="BZ249" s="12">
        <v>0</v>
      </c>
      <c r="CA249" s="31">
        <v>0.5</v>
      </c>
      <c r="CB249" s="44"/>
      <c r="CC249" s="11">
        <v>4</v>
      </c>
      <c r="CD249" s="12">
        <v>2</v>
      </c>
      <c r="CE249" s="12">
        <v>0</v>
      </c>
      <c r="CF249" s="50">
        <f t="shared" si="28"/>
        <v>0.5</v>
      </c>
      <c r="CG249" s="12">
        <v>1</v>
      </c>
      <c r="CH249" s="30">
        <f t="shared" si="22"/>
        <v>4</v>
      </c>
      <c r="CI249" s="30">
        <f t="shared" si="23"/>
        <v>2</v>
      </c>
      <c r="CJ249" s="30">
        <f t="shared" si="24"/>
        <v>0</v>
      </c>
      <c r="CK249" s="6">
        <f t="shared" si="25"/>
        <v>0.5</v>
      </c>
      <c r="CL249" s="5" t="str">
        <f t="shared" si="26"/>
        <v>OK</v>
      </c>
    </row>
    <row r="250" spans="1:91" ht="13.8">
      <c r="A250" s="38" t="s">
        <v>349</v>
      </c>
      <c r="B250" s="29" t="s">
        <v>445</v>
      </c>
      <c r="C250" s="38" t="str">
        <f t="shared" si="27"/>
        <v>MIKE MUNDY</v>
      </c>
      <c r="D250" s="42"/>
      <c r="E250" s="42"/>
      <c r="F250" s="42"/>
      <c r="G250" s="41"/>
      <c r="H250" s="42"/>
      <c r="I250" s="26"/>
      <c r="J250" s="45">
        <v>47</v>
      </c>
      <c r="K250" s="42">
        <v>29</v>
      </c>
      <c r="L250" s="42">
        <v>2</v>
      </c>
      <c r="M250" s="41">
        <v>0.61699999999999999</v>
      </c>
      <c r="N250" s="25"/>
      <c r="O250" s="45">
        <v>47</v>
      </c>
      <c r="P250" s="42">
        <v>29</v>
      </c>
      <c r="Q250" s="42">
        <v>2</v>
      </c>
      <c r="R250" s="41">
        <v>0.61702127659574468</v>
      </c>
      <c r="S250" s="42">
        <v>1</v>
      </c>
      <c r="T250" s="24"/>
      <c r="U250" s="45"/>
      <c r="V250" s="42"/>
      <c r="W250" s="42"/>
      <c r="X250" s="41"/>
      <c r="Y250" s="23"/>
      <c r="Z250" s="45"/>
      <c r="AA250" s="42"/>
      <c r="AB250" s="42"/>
      <c r="AC250" s="41"/>
      <c r="AD250" s="42" t="s">
        <v>280</v>
      </c>
      <c r="AE250" s="22"/>
      <c r="AF250" s="45"/>
      <c r="AG250" s="42"/>
      <c r="AH250" s="42"/>
      <c r="AI250" s="41"/>
      <c r="AJ250" s="21"/>
      <c r="AK250" s="45"/>
      <c r="AL250" s="42"/>
      <c r="AM250" s="42"/>
      <c r="AN250" s="41"/>
      <c r="AO250" s="42"/>
      <c r="AP250" s="20"/>
      <c r="AQ250" s="45"/>
      <c r="AR250" s="42"/>
      <c r="AS250" s="42"/>
      <c r="AT250" s="41"/>
      <c r="AU250" s="19"/>
      <c r="AV250" s="45">
        <v>0</v>
      </c>
      <c r="AW250" s="42">
        <v>0</v>
      </c>
      <c r="AX250" s="42">
        <v>0</v>
      </c>
      <c r="AY250" s="41"/>
      <c r="AZ250" s="42">
        <v>1</v>
      </c>
      <c r="BA250" s="18"/>
      <c r="BB250" s="45"/>
      <c r="BC250" s="42"/>
      <c r="BD250" s="42"/>
      <c r="BE250" s="41"/>
      <c r="BF250" s="17"/>
      <c r="BG250" s="45">
        <v>47</v>
      </c>
      <c r="BH250" s="42">
        <v>29</v>
      </c>
      <c r="BI250" s="42">
        <v>2</v>
      </c>
      <c r="BJ250" s="41">
        <v>0.61702127659574468</v>
      </c>
      <c r="BK250" s="42">
        <v>1</v>
      </c>
      <c r="BL250" s="14"/>
      <c r="BM250" s="11"/>
      <c r="BN250" s="12"/>
      <c r="BO250" s="12"/>
      <c r="BQ250" s="13"/>
      <c r="BR250" s="45">
        <v>47</v>
      </c>
      <c r="BS250" s="42">
        <v>29</v>
      </c>
      <c r="BT250" s="42">
        <v>2</v>
      </c>
      <c r="BU250" s="41">
        <v>0.61702127659574468</v>
      </c>
      <c r="BV250" s="42">
        <v>1</v>
      </c>
      <c r="BW250" s="32"/>
      <c r="BX250" s="12"/>
      <c r="BY250" s="12"/>
      <c r="BZ250" s="12"/>
      <c r="CA250" s="31"/>
      <c r="CB250" s="9"/>
      <c r="CC250" s="11">
        <v>47</v>
      </c>
      <c r="CD250" s="12">
        <v>29</v>
      </c>
      <c r="CE250" s="12">
        <v>2</v>
      </c>
      <c r="CF250" s="50">
        <f t="shared" si="28"/>
        <v>0.61702127659574468</v>
      </c>
      <c r="CG250" s="12">
        <v>1</v>
      </c>
      <c r="CH250" s="30">
        <f t="shared" si="22"/>
        <v>47</v>
      </c>
      <c r="CI250" s="30">
        <f t="shared" si="23"/>
        <v>29</v>
      </c>
      <c r="CJ250" s="30">
        <f t="shared" si="24"/>
        <v>2</v>
      </c>
      <c r="CK250" s="6">
        <f t="shared" si="25"/>
        <v>0.61702127659574468</v>
      </c>
      <c r="CL250" s="5" t="str">
        <f t="shared" si="26"/>
        <v>OK</v>
      </c>
    </row>
    <row r="251" spans="1:91" ht="14.4">
      <c r="A251" s="38" t="s">
        <v>348</v>
      </c>
      <c r="B251" s="29" t="s">
        <v>445</v>
      </c>
      <c r="C251" s="38" t="str">
        <f t="shared" si="27"/>
        <v>TOM MUNDY</v>
      </c>
      <c r="D251" s="42">
        <v>1174</v>
      </c>
      <c r="E251" s="42">
        <v>608</v>
      </c>
      <c r="F251" s="42">
        <v>11</v>
      </c>
      <c r="G251" s="41">
        <v>0.51788756388415669</v>
      </c>
      <c r="H251" s="42">
        <v>22</v>
      </c>
      <c r="I251" s="26"/>
      <c r="J251" s="45">
        <v>45</v>
      </c>
      <c r="K251" s="42">
        <v>23</v>
      </c>
      <c r="L251" s="42">
        <v>0</v>
      </c>
      <c r="M251" s="41">
        <v>0.51100000000000001</v>
      </c>
      <c r="N251" s="25"/>
      <c r="O251" s="45">
        <v>1219</v>
      </c>
      <c r="P251" s="42">
        <v>631</v>
      </c>
      <c r="Q251" s="42">
        <v>11</v>
      </c>
      <c r="R251" s="41">
        <v>0.51763740771123867</v>
      </c>
      <c r="S251" s="42">
        <v>23</v>
      </c>
      <c r="T251" s="24"/>
      <c r="U251" s="45">
        <v>4</v>
      </c>
      <c r="V251" s="42">
        <v>3</v>
      </c>
      <c r="W251" s="42">
        <v>0</v>
      </c>
      <c r="X251" s="41">
        <v>0.75</v>
      </c>
      <c r="Y251" s="23"/>
      <c r="Z251" s="45">
        <v>1223</v>
      </c>
      <c r="AA251" s="42">
        <v>634</v>
      </c>
      <c r="AB251" s="42">
        <v>11</v>
      </c>
      <c r="AC251" s="41">
        <v>0.51839738348323794</v>
      </c>
      <c r="AD251" s="42">
        <f>+S251+1</f>
        <v>24</v>
      </c>
      <c r="AE251" s="22"/>
      <c r="AF251" s="45"/>
      <c r="AG251" s="42"/>
      <c r="AH251" s="42"/>
      <c r="AI251" s="41"/>
      <c r="AJ251" s="21"/>
      <c r="AK251" s="45">
        <v>1230</v>
      </c>
      <c r="AL251" s="42">
        <v>640</v>
      </c>
      <c r="AM251" s="42">
        <v>11</v>
      </c>
      <c r="AN251" s="41">
        <v>0.51839738348323794</v>
      </c>
      <c r="AO251" s="42">
        <f>+AD251+1</f>
        <v>25</v>
      </c>
      <c r="AP251" s="20"/>
      <c r="AQ251" s="45"/>
      <c r="AR251" s="42"/>
      <c r="AS251" s="42"/>
      <c r="AT251" s="41"/>
      <c r="AU251" s="19"/>
      <c r="AV251" s="45">
        <v>1230</v>
      </c>
      <c r="AW251" s="42">
        <v>640</v>
      </c>
      <c r="AX251" s="42">
        <v>11</v>
      </c>
      <c r="AY251" s="41">
        <v>0.52032520325203258</v>
      </c>
      <c r="AZ251" s="42">
        <v>25</v>
      </c>
      <c r="BA251" s="18"/>
      <c r="BB251" s="45"/>
      <c r="BC251" s="42"/>
      <c r="BD251" s="42"/>
      <c r="BE251" s="41"/>
      <c r="BF251" s="17"/>
      <c r="BG251" s="45">
        <v>1230</v>
      </c>
      <c r="BH251" s="42">
        <v>640</v>
      </c>
      <c r="BI251" s="42">
        <v>11</v>
      </c>
      <c r="BJ251" s="41">
        <v>0.52</v>
      </c>
      <c r="BK251" s="42">
        <v>25</v>
      </c>
      <c r="BL251" s="14"/>
      <c r="BM251" s="11"/>
      <c r="BN251" s="12"/>
      <c r="BO251" s="12"/>
      <c r="BQ251" s="13"/>
      <c r="BR251" s="45">
        <v>1230</v>
      </c>
      <c r="BS251" s="42">
        <v>640</v>
      </c>
      <c r="BT251" s="42">
        <v>11</v>
      </c>
      <c r="BU251" s="41">
        <v>0.52</v>
      </c>
      <c r="BV251" s="42">
        <v>25</v>
      </c>
      <c r="BW251" s="32"/>
      <c r="BX251" s="12"/>
      <c r="BY251" s="12"/>
      <c r="BZ251" s="12"/>
      <c r="CA251" s="31"/>
      <c r="CB251" s="9"/>
      <c r="CC251" s="11">
        <v>1230</v>
      </c>
      <c r="CD251" s="12">
        <v>640</v>
      </c>
      <c r="CE251" s="12">
        <v>11</v>
      </c>
      <c r="CF251" s="50">
        <f t="shared" si="28"/>
        <v>0.52032520325203258</v>
      </c>
      <c r="CG251" s="12">
        <v>25</v>
      </c>
      <c r="CH251" s="30">
        <f t="shared" si="22"/>
        <v>1223</v>
      </c>
      <c r="CI251" s="30">
        <f t="shared" si="23"/>
        <v>634</v>
      </c>
      <c r="CJ251" s="30">
        <f t="shared" si="24"/>
        <v>11</v>
      </c>
      <c r="CK251" s="6">
        <f t="shared" si="25"/>
        <v>0.51839738348323794</v>
      </c>
      <c r="CL251" s="1553" t="str">
        <f t="shared" si="26"/>
        <v>XXXXXXXXX</v>
      </c>
      <c r="CM251" s="1552" t="s">
        <v>1797</v>
      </c>
    </row>
    <row r="252" spans="1:91" ht="13.8">
      <c r="A252" s="38" t="s">
        <v>319</v>
      </c>
      <c r="B252" s="54" t="s">
        <v>444</v>
      </c>
      <c r="C252" s="38" t="str">
        <f t="shared" si="27"/>
        <v>JAY MYNES</v>
      </c>
      <c r="D252" s="45"/>
      <c r="E252" s="42"/>
      <c r="F252" s="42"/>
      <c r="G252" s="41"/>
      <c r="H252" s="42"/>
      <c r="I252" s="26"/>
      <c r="J252" s="51"/>
      <c r="K252" s="51"/>
      <c r="L252" s="51"/>
      <c r="M252" s="52"/>
      <c r="N252" s="25"/>
      <c r="O252" s="51"/>
      <c r="P252" s="51"/>
      <c r="Q252" s="51"/>
      <c r="R252" s="52"/>
      <c r="S252" s="51"/>
      <c r="T252" s="24"/>
      <c r="U252" s="51"/>
      <c r="V252" s="51"/>
      <c r="W252" s="51"/>
      <c r="X252" s="52"/>
      <c r="Y252" s="23"/>
      <c r="Z252" s="51"/>
      <c r="AA252" s="51"/>
      <c r="AB252" s="51"/>
      <c r="AC252" s="52"/>
      <c r="AD252" s="51" t="s">
        <v>280</v>
      </c>
      <c r="AE252" s="22"/>
      <c r="AF252" s="51">
        <v>57</v>
      </c>
      <c r="AG252" s="51">
        <v>23</v>
      </c>
      <c r="AH252" s="51">
        <v>0</v>
      </c>
      <c r="AI252" s="52">
        <v>0.40400000000000003</v>
      </c>
      <c r="AJ252" s="21"/>
      <c r="AK252" s="51">
        <v>57</v>
      </c>
      <c r="AL252" s="51">
        <v>23</v>
      </c>
      <c r="AM252" s="51">
        <v>0</v>
      </c>
      <c r="AN252" s="52">
        <v>0.40350877192982454</v>
      </c>
      <c r="AO252" s="51"/>
      <c r="AP252" s="20"/>
      <c r="AQ252" s="51"/>
      <c r="AR252" s="51"/>
      <c r="AS252" s="51"/>
      <c r="AT252" s="52"/>
      <c r="AU252" s="19"/>
      <c r="AV252" s="51">
        <v>57</v>
      </c>
      <c r="AW252" s="51">
        <v>23</v>
      </c>
      <c r="AX252" s="51">
        <v>0</v>
      </c>
      <c r="AY252" s="52">
        <v>0.40350877192982454</v>
      </c>
      <c r="AZ252" s="51">
        <v>0</v>
      </c>
      <c r="BA252" s="18"/>
      <c r="BB252" s="51"/>
      <c r="BC252" s="51"/>
      <c r="BD252" s="51"/>
      <c r="BE252" s="52"/>
      <c r="BF252" s="17"/>
      <c r="BG252" s="51">
        <v>57</v>
      </c>
      <c r="BH252" s="51">
        <v>23</v>
      </c>
      <c r="BI252" s="51">
        <v>0</v>
      </c>
      <c r="BJ252" s="52">
        <v>0.40350877192982454</v>
      </c>
      <c r="BK252" s="51">
        <v>1</v>
      </c>
      <c r="BL252" s="14"/>
      <c r="BM252" s="8"/>
      <c r="BN252" s="8"/>
      <c r="BO252" s="8"/>
      <c r="BQ252" s="13"/>
      <c r="BR252" s="51">
        <v>57</v>
      </c>
      <c r="BS252" s="51">
        <v>23</v>
      </c>
      <c r="BT252" s="51">
        <v>0</v>
      </c>
      <c r="BU252" s="52">
        <v>0.40350877192982454</v>
      </c>
      <c r="BV252" s="51">
        <v>1</v>
      </c>
      <c r="BW252" s="43"/>
      <c r="BX252" s="12"/>
      <c r="BY252" s="12"/>
      <c r="BZ252" s="12"/>
      <c r="CA252" s="31"/>
      <c r="CB252" s="9"/>
      <c r="CC252" s="11">
        <v>57</v>
      </c>
      <c r="CD252" s="12">
        <v>23</v>
      </c>
      <c r="CE252" s="12">
        <v>0</v>
      </c>
      <c r="CF252" s="50">
        <f t="shared" si="28"/>
        <v>0.40350877192982454</v>
      </c>
      <c r="CG252" s="12">
        <v>1</v>
      </c>
      <c r="CH252" s="30">
        <f t="shared" si="22"/>
        <v>57</v>
      </c>
      <c r="CI252" s="30">
        <f t="shared" si="23"/>
        <v>23</v>
      </c>
      <c r="CJ252" s="30">
        <f t="shared" si="24"/>
        <v>0</v>
      </c>
      <c r="CK252" s="6">
        <f t="shared" si="25"/>
        <v>0.40350877192982454</v>
      </c>
      <c r="CL252" s="5" t="str">
        <f t="shared" si="26"/>
        <v>OK</v>
      </c>
    </row>
    <row r="253" spans="1:91" ht="14.4">
      <c r="A253" s="38" t="s">
        <v>285</v>
      </c>
      <c r="B253" s="56" t="s">
        <v>443</v>
      </c>
      <c r="C253" s="38" t="str">
        <f t="shared" si="27"/>
        <v>TIM NEARY</v>
      </c>
      <c r="D253" s="42"/>
      <c r="E253" s="42"/>
      <c r="F253" s="42"/>
      <c r="G253" s="41"/>
      <c r="H253" s="42"/>
      <c r="I253" s="26"/>
      <c r="J253" s="55"/>
      <c r="K253" s="46"/>
      <c r="L253" s="46"/>
      <c r="M253" s="46"/>
      <c r="N253" s="25"/>
      <c r="O253" s="55"/>
      <c r="P253" s="46"/>
      <c r="Q253" s="46"/>
      <c r="R253" s="46"/>
      <c r="S253" s="46"/>
      <c r="T253" s="24"/>
      <c r="U253" s="55"/>
      <c r="V253" s="46"/>
      <c r="W253" s="46"/>
      <c r="X253" s="46"/>
      <c r="Y253" s="23"/>
      <c r="Z253" s="55"/>
      <c r="AA253" s="46"/>
      <c r="AB253" s="46"/>
      <c r="AC253" s="46"/>
      <c r="AD253" s="46"/>
      <c r="AE253" s="22"/>
      <c r="AF253" s="55"/>
      <c r="AG253" s="46"/>
      <c r="AH253" s="46"/>
      <c r="AI253" s="46"/>
      <c r="AJ253" s="21"/>
      <c r="AK253" s="55"/>
      <c r="AL253" s="46"/>
      <c r="AM253" s="46"/>
      <c r="AN253" s="46"/>
      <c r="AO253" s="46"/>
      <c r="AP253" s="20"/>
      <c r="AQ253" s="55"/>
      <c r="AR253" s="46"/>
      <c r="AS253" s="46"/>
      <c r="AT253" s="46"/>
      <c r="AU253" s="19"/>
      <c r="AV253" s="55"/>
      <c r="AW253" s="46"/>
      <c r="AX253" s="46"/>
      <c r="AY253" s="46"/>
      <c r="AZ253" s="46"/>
      <c r="BA253" s="18"/>
      <c r="BB253" s="55"/>
      <c r="BC253" s="46"/>
      <c r="BD253" s="46"/>
      <c r="BE253" s="46"/>
      <c r="BF253" s="17"/>
      <c r="BG253" s="55"/>
      <c r="BH253" s="46"/>
      <c r="BI253" s="46"/>
      <c r="BJ253" s="46"/>
      <c r="BK253" s="46"/>
      <c r="BL253" s="14"/>
      <c r="BM253" s="37">
        <v>10</v>
      </c>
      <c r="BN253" s="36">
        <v>4</v>
      </c>
      <c r="BO253" s="36">
        <v>0</v>
      </c>
      <c r="BP253" s="53">
        <v>0.4</v>
      </c>
      <c r="BQ253" s="13"/>
      <c r="BR253" s="37"/>
      <c r="BS253" s="36"/>
      <c r="BT253" s="36"/>
      <c r="BU253" s="53"/>
      <c r="BV253" s="37"/>
      <c r="BW253" s="32"/>
      <c r="BX253" s="12">
        <v>6</v>
      </c>
      <c r="BY253" s="12">
        <v>4</v>
      </c>
      <c r="BZ253" s="12">
        <v>0</v>
      </c>
      <c r="CA253" s="31">
        <v>0.66666666666666663</v>
      </c>
      <c r="CB253" s="44"/>
      <c r="CC253" s="11">
        <v>6</v>
      </c>
      <c r="CD253" s="12">
        <v>4</v>
      </c>
      <c r="CE253" s="12">
        <v>0</v>
      </c>
      <c r="CF253" s="50">
        <f t="shared" si="28"/>
        <v>0.66666666666666663</v>
      </c>
      <c r="CG253" s="12">
        <v>3</v>
      </c>
      <c r="CH253" s="30">
        <f t="shared" si="22"/>
        <v>16</v>
      </c>
      <c r="CI253" s="30">
        <f t="shared" si="23"/>
        <v>8</v>
      </c>
      <c r="CJ253" s="30">
        <f t="shared" si="24"/>
        <v>0</v>
      </c>
      <c r="CK253" s="6">
        <f t="shared" si="25"/>
        <v>0.5</v>
      </c>
      <c r="CL253" s="1553" t="s">
        <v>1783</v>
      </c>
      <c r="CM253" s="1552" t="s">
        <v>1798</v>
      </c>
    </row>
    <row r="254" spans="1:91" ht="13.8">
      <c r="A254" s="38" t="s">
        <v>306</v>
      </c>
      <c r="B254" s="29" t="s">
        <v>442</v>
      </c>
      <c r="C254" s="38" t="str">
        <f t="shared" si="27"/>
        <v>NICK NEIRA</v>
      </c>
      <c r="D254" s="42"/>
      <c r="E254" s="42"/>
      <c r="F254" s="42"/>
      <c r="G254" s="41"/>
      <c r="H254" s="42"/>
      <c r="I254" s="26"/>
      <c r="J254" s="45"/>
      <c r="K254" s="42"/>
      <c r="L254" s="42"/>
      <c r="M254" s="41"/>
      <c r="N254" s="25"/>
      <c r="O254" s="45"/>
      <c r="P254" s="42"/>
      <c r="Q254" s="42"/>
      <c r="R254" s="41"/>
      <c r="S254" s="42"/>
      <c r="T254" s="24"/>
      <c r="U254" s="45"/>
      <c r="V254" s="42"/>
      <c r="W254" s="42"/>
      <c r="X254" s="41"/>
      <c r="Y254" s="23"/>
      <c r="Z254" s="45"/>
      <c r="AA254" s="42"/>
      <c r="AB254" s="42"/>
      <c r="AC254" s="41"/>
      <c r="AD254" s="42"/>
      <c r="AE254" s="22"/>
      <c r="AF254" s="45"/>
      <c r="AG254" s="42"/>
      <c r="AH254" s="42"/>
      <c r="AI254" s="41"/>
      <c r="AJ254" s="21"/>
      <c r="AK254" s="45"/>
      <c r="AL254" s="42"/>
      <c r="AM254" s="42"/>
      <c r="AN254" s="41"/>
      <c r="AO254" s="42"/>
      <c r="AP254" s="20"/>
      <c r="AQ254" s="45">
        <v>62</v>
      </c>
      <c r="AR254" s="42">
        <v>38</v>
      </c>
      <c r="AS254" s="42">
        <v>11</v>
      </c>
      <c r="AT254" s="41">
        <v>0.61299999999999999</v>
      </c>
      <c r="AU254" s="19"/>
      <c r="AV254" s="45">
        <v>62</v>
      </c>
      <c r="AW254" s="42">
        <v>38</v>
      </c>
      <c r="AX254" s="42">
        <v>11</v>
      </c>
      <c r="AY254" s="41">
        <v>0.61290322580645162</v>
      </c>
      <c r="AZ254" s="42">
        <v>1</v>
      </c>
      <c r="BA254" s="18"/>
      <c r="BB254" s="45">
        <v>43</v>
      </c>
      <c r="BC254" s="42">
        <v>28</v>
      </c>
      <c r="BD254" s="42">
        <v>4</v>
      </c>
      <c r="BE254" s="41">
        <v>0.65116279069767447</v>
      </c>
      <c r="BF254" s="17"/>
      <c r="BG254" s="45">
        <v>105</v>
      </c>
      <c r="BH254" s="42">
        <v>66</v>
      </c>
      <c r="BI254" s="42">
        <v>15</v>
      </c>
      <c r="BJ254" s="41">
        <v>0.62857142857142856</v>
      </c>
      <c r="BK254" s="42">
        <v>2</v>
      </c>
      <c r="BL254" s="14"/>
      <c r="BM254" s="11">
        <v>8</v>
      </c>
      <c r="BN254" s="12">
        <v>7</v>
      </c>
      <c r="BO254" s="12">
        <v>3</v>
      </c>
      <c r="BP254" s="53">
        <v>0.875</v>
      </c>
      <c r="BQ254" s="13"/>
      <c r="BR254" s="11">
        <v>113</v>
      </c>
      <c r="BS254" s="12">
        <v>73</v>
      </c>
      <c r="BT254" s="12">
        <v>18</v>
      </c>
      <c r="BU254" s="53">
        <v>0.64601769911504425</v>
      </c>
      <c r="BV254" s="11">
        <v>3</v>
      </c>
      <c r="BW254" s="32"/>
      <c r="BX254" s="12">
        <v>54</v>
      </c>
      <c r="BY254" s="12">
        <v>39</v>
      </c>
      <c r="BZ254" s="12">
        <v>10</v>
      </c>
      <c r="CA254" s="31">
        <v>0.72222222222222221</v>
      </c>
      <c r="CB254" s="44"/>
      <c r="CC254" s="11">
        <v>167</v>
      </c>
      <c r="CD254" s="12">
        <v>112</v>
      </c>
      <c r="CE254" s="12">
        <v>28</v>
      </c>
      <c r="CF254" s="50">
        <f t="shared" si="28"/>
        <v>0.6706586826347305</v>
      </c>
      <c r="CG254" s="12">
        <v>4</v>
      </c>
      <c r="CH254" s="30">
        <f t="shared" si="22"/>
        <v>167</v>
      </c>
      <c r="CI254" s="30">
        <f t="shared" si="23"/>
        <v>112</v>
      </c>
      <c r="CJ254" s="30">
        <f t="shared" si="24"/>
        <v>28</v>
      </c>
      <c r="CK254" s="6">
        <f t="shared" si="25"/>
        <v>0.6706586826347305</v>
      </c>
      <c r="CL254" s="5" t="str">
        <f t="shared" si="26"/>
        <v>OK</v>
      </c>
    </row>
    <row r="255" spans="1:91" ht="13.8">
      <c r="A255" s="38" t="s">
        <v>298</v>
      </c>
      <c r="B255" s="29" t="s">
        <v>441</v>
      </c>
      <c r="C255" s="38" t="str">
        <f t="shared" si="27"/>
        <v>GARY NELSON</v>
      </c>
      <c r="D255" s="42">
        <v>53</v>
      </c>
      <c r="E255" s="42">
        <v>38</v>
      </c>
      <c r="F255" s="42">
        <v>0</v>
      </c>
      <c r="G255" s="41">
        <v>0.71698113207547165</v>
      </c>
      <c r="H255" s="42">
        <v>1</v>
      </c>
      <c r="I255" s="26"/>
      <c r="J255" s="45">
        <v>77</v>
      </c>
      <c r="K255" s="42">
        <v>45</v>
      </c>
      <c r="L255" s="42">
        <v>0</v>
      </c>
      <c r="M255" s="41">
        <v>0.58399999999999996</v>
      </c>
      <c r="N255" s="25"/>
      <c r="O255" s="45">
        <v>130</v>
      </c>
      <c r="P255" s="42">
        <v>83</v>
      </c>
      <c r="Q255" s="42">
        <v>0</v>
      </c>
      <c r="R255" s="41">
        <v>0.63846153846153841</v>
      </c>
      <c r="S255" s="42">
        <v>2</v>
      </c>
      <c r="T255" s="24"/>
      <c r="U255" s="45">
        <v>54</v>
      </c>
      <c r="V255" s="42">
        <v>33</v>
      </c>
      <c r="W255" s="42">
        <v>0</v>
      </c>
      <c r="X255" s="41">
        <v>0.61099999999999999</v>
      </c>
      <c r="Y255" s="23"/>
      <c r="Z255" s="45">
        <v>184</v>
      </c>
      <c r="AA255" s="42">
        <v>116</v>
      </c>
      <c r="AB255" s="42">
        <v>0</v>
      </c>
      <c r="AC255" s="41">
        <v>0.63043478260869568</v>
      </c>
      <c r="AD255" s="42">
        <f>+S255+1</f>
        <v>3</v>
      </c>
      <c r="AE255" s="22"/>
      <c r="AF255" s="45">
        <v>55</v>
      </c>
      <c r="AG255" s="42">
        <v>35</v>
      </c>
      <c r="AH255" s="42">
        <v>0</v>
      </c>
      <c r="AI255" s="41">
        <v>0.63600000000000001</v>
      </c>
      <c r="AJ255" s="21"/>
      <c r="AK255" s="45">
        <v>239</v>
      </c>
      <c r="AL255" s="42">
        <v>151</v>
      </c>
      <c r="AM255" s="42">
        <v>0</v>
      </c>
      <c r="AN255" s="41">
        <v>0.63179916317991636</v>
      </c>
      <c r="AO255" s="42">
        <f>+AD255+1</f>
        <v>4</v>
      </c>
      <c r="AP255" s="20"/>
      <c r="AQ255" s="45">
        <v>74</v>
      </c>
      <c r="AR255" s="42">
        <v>48</v>
      </c>
      <c r="AS255" s="42">
        <v>1</v>
      </c>
      <c r="AT255" s="41">
        <v>0.64900000000000002</v>
      </c>
      <c r="AU255" s="19"/>
      <c r="AV255" s="45">
        <v>313</v>
      </c>
      <c r="AW255" s="42">
        <v>199</v>
      </c>
      <c r="AX255" s="42">
        <v>1</v>
      </c>
      <c r="AY255" s="41">
        <v>0.63578274760383391</v>
      </c>
      <c r="AZ255" s="42">
        <v>5</v>
      </c>
      <c r="BA255" s="18"/>
      <c r="BB255" s="45">
        <v>42</v>
      </c>
      <c r="BC255" s="42">
        <v>29</v>
      </c>
      <c r="BD255" s="42">
        <v>0</v>
      </c>
      <c r="BE255" s="41">
        <v>0.69047619047619047</v>
      </c>
      <c r="BF255" s="17"/>
      <c r="BG255" s="45">
        <v>355</v>
      </c>
      <c r="BH255" s="42">
        <v>228</v>
      </c>
      <c r="BI255" s="42">
        <v>1</v>
      </c>
      <c r="BJ255" s="41">
        <v>0.6422535211267606</v>
      </c>
      <c r="BK255" s="42">
        <v>6</v>
      </c>
      <c r="BL255" s="14"/>
      <c r="BM255" s="11">
        <v>52</v>
      </c>
      <c r="BN255" s="12">
        <v>29</v>
      </c>
      <c r="BO255" s="12">
        <v>0</v>
      </c>
      <c r="BP255" s="53">
        <v>0.55769230769230771</v>
      </c>
      <c r="BQ255" s="13"/>
      <c r="BR255" s="11">
        <v>407</v>
      </c>
      <c r="BS255" s="12">
        <v>257</v>
      </c>
      <c r="BT255" s="12">
        <v>1</v>
      </c>
      <c r="BU255" s="53">
        <v>0.6314496314496314</v>
      </c>
      <c r="BV255" s="11">
        <v>7</v>
      </c>
      <c r="BW255" s="32"/>
      <c r="BX255" s="12">
        <v>71</v>
      </c>
      <c r="BY255" s="12">
        <v>48</v>
      </c>
      <c r="BZ255" s="12">
        <v>0</v>
      </c>
      <c r="CA255" s="31">
        <v>0.676056338028169</v>
      </c>
      <c r="CB255" s="44"/>
      <c r="CC255" s="11">
        <v>478</v>
      </c>
      <c r="CD255" s="12">
        <v>305</v>
      </c>
      <c r="CE255" s="12">
        <v>1</v>
      </c>
      <c r="CF255" s="50">
        <f t="shared" si="28"/>
        <v>0.63807531380753135</v>
      </c>
      <c r="CG255" s="12">
        <v>8</v>
      </c>
      <c r="CH255" s="30">
        <f t="shared" si="22"/>
        <v>478</v>
      </c>
      <c r="CI255" s="30">
        <f t="shared" si="23"/>
        <v>305</v>
      </c>
      <c r="CJ255" s="30">
        <f t="shared" si="24"/>
        <v>1</v>
      </c>
      <c r="CK255" s="6">
        <f t="shared" si="25"/>
        <v>0.63807531380753135</v>
      </c>
      <c r="CL255" s="5" t="str">
        <f t="shared" si="26"/>
        <v>OK</v>
      </c>
    </row>
    <row r="256" spans="1:91" ht="13.8">
      <c r="A256" s="38" t="s">
        <v>279</v>
      </c>
      <c r="B256" s="29" t="s">
        <v>440</v>
      </c>
      <c r="C256" s="38" t="str">
        <f t="shared" si="27"/>
        <v>SCOTT NOGA</v>
      </c>
      <c r="D256" s="42"/>
      <c r="E256" s="42"/>
      <c r="F256" s="42"/>
      <c r="G256" s="41"/>
      <c r="H256" s="42"/>
      <c r="I256" s="26"/>
      <c r="J256" s="51">
        <v>50</v>
      </c>
      <c r="K256" s="51">
        <v>17</v>
      </c>
      <c r="L256" s="51">
        <v>0</v>
      </c>
      <c r="M256" s="52">
        <v>0.34</v>
      </c>
      <c r="N256" s="25"/>
      <c r="O256" s="51">
        <v>50</v>
      </c>
      <c r="P256" s="51">
        <v>17</v>
      </c>
      <c r="Q256" s="51">
        <v>0</v>
      </c>
      <c r="R256" s="52">
        <v>0.34</v>
      </c>
      <c r="S256" s="51">
        <v>1</v>
      </c>
      <c r="T256" s="24"/>
      <c r="U256" s="51">
        <v>42</v>
      </c>
      <c r="V256" s="51">
        <v>25</v>
      </c>
      <c r="W256" s="51">
        <v>0</v>
      </c>
      <c r="X256" s="52">
        <v>0.59499999999999997</v>
      </c>
      <c r="Y256" s="23"/>
      <c r="Z256" s="51">
        <v>92</v>
      </c>
      <c r="AA256" s="51">
        <v>42</v>
      </c>
      <c r="AB256" s="51">
        <v>0</v>
      </c>
      <c r="AC256" s="52">
        <v>0.45652173913043476</v>
      </c>
      <c r="AD256" s="51">
        <f>+S256+1</f>
        <v>2</v>
      </c>
      <c r="AE256" s="22"/>
      <c r="AF256" s="51">
        <v>56</v>
      </c>
      <c r="AG256" s="51">
        <v>33</v>
      </c>
      <c r="AH256" s="51">
        <v>1</v>
      </c>
      <c r="AI256" s="52">
        <v>0.58899999999999997</v>
      </c>
      <c r="AJ256" s="21"/>
      <c r="AK256" s="51">
        <v>148</v>
      </c>
      <c r="AL256" s="51">
        <v>75</v>
      </c>
      <c r="AM256" s="51">
        <v>1</v>
      </c>
      <c r="AN256" s="52">
        <v>0.5067567567567568</v>
      </c>
      <c r="AO256" s="51">
        <f>+AD256+1</f>
        <v>3</v>
      </c>
      <c r="AP256" s="20"/>
      <c r="AQ256" s="51">
        <v>5</v>
      </c>
      <c r="AR256" s="51">
        <v>2</v>
      </c>
      <c r="AS256" s="51">
        <v>0</v>
      </c>
      <c r="AT256" s="52">
        <v>0.4</v>
      </c>
      <c r="AU256" s="19"/>
      <c r="AV256" s="51">
        <v>153</v>
      </c>
      <c r="AW256" s="51">
        <v>77</v>
      </c>
      <c r="AX256" s="51">
        <v>1</v>
      </c>
      <c r="AY256" s="52">
        <v>0.50326797385620914</v>
      </c>
      <c r="AZ256" s="51">
        <v>4</v>
      </c>
      <c r="BA256" s="18"/>
      <c r="BB256" s="51"/>
      <c r="BC256" s="51"/>
      <c r="BD256" s="51"/>
      <c r="BE256" s="52"/>
      <c r="BF256" s="17"/>
      <c r="BG256" s="51">
        <v>153</v>
      </c>
      <c r="BH256" s="51">
        <v>77</v>
      </c>
      <c r="BI256" s="51">
        <v>1</v>
      </c>
      <c r="BJ256" s="52">
        <v>0.50326797385620914</v>
      </c>
      <c r="BK256" s="51">
        <v>4</v>
      </c>
      <c r="BL256" s="14"/>
      <c r="BM256" s="11"/>
      <c r="BN256" s="12"/>
      <c r="BO256" s="12"/>
      <c r="BP256" s="46"/>
      <c r="BQ256" s="13"/>
      <c r="BR256" s="51">
        <v>153</v>
      </c>
      <c r="BS256" s="51">
        <v>77</v>
      </c>
      <c r="BT256" s="51">
        <v>1</v>
      </c>
      <c r="BU256" s="52">
        <v>0.50326797385620914</v>
      </c>
      <c r="BV256" s="51">
        <v>4</v>
      </c>
      <c r="BW256" s="43"/>
      <c r="BX256" s="12"/>
      <c r="BY256" s="12"/>
      <c r="BZ256" s="12"/>
      <c r="CA256" s="31"/>
      <c r="CB256" s="9"/>
      <c r="CC256" s="11">
        <v>153</v>
      </c>
      <c r="CD256" s="12">
        <v>77</v>
      </c>
      <c r="CE256" s="12">
        <v>1</v>
      </c>
      <c r="CF256" s="50">
        <f t="shared" si="28"/>
        <v>0.50326797385620914</v>
      </c>
      <c r="CG256" s="12">
        <v>4</v>
      </c>
      <c r="CH256" s="30">
        <f t="shared" si="22"/>
        <v>153</v>
      </c>
      <c r="CI256" s="30">
        <f t="shared" si="23"/>
        <v>77</v>
      </c>
      <c r="CJ256" s="30">
        <f t="shared" si="24"/>
        <v>1</v>
      </c>
      <c r="CK256" s="6">
        <f t="shared" si="25"/>
        <v>0.50326797385620914</v>
      </c>
      <c r="CL256" s="5" t="str">
        <f t="shared" si="26"/>
        <v>OK</v>
      </c>
    </row>
    <row r="257" spans="1:90" ht="13.8">
      <c r="A257" s="38" t="s">
        <v>309</v>
      </c>
      <c r="B257" s="29" t="s">
        <v>439</v>
      </c>
      <c r="C257" s="38" t="str">
        <f t="shared" si="27"/>
        <v>JEFF ODEAN</v>
      </c>
      <c r="D257" s="42">
        <v>828</v>
      </c>
      <c r="E257" s="42">
        <v>448</v>
      </c>
      <c r="F257" s="42">
        <v>26</v>
      </c>
      <c r="G257" s="41">
        <v>0.54106280193236711</v>
      </c>
      <c r="H257" s="42">
        <v>15</v>
      </c>
      <c r="I257" s="26"/>
      <c r="J257" s="35">
        <v>52</v>
      </c>
      <c r="K257" s="33">
        <v>30</v>
      </c>
      <c r="L257" s="33">
        <v>1</v>
      </c>
      <c r="M257" s="34">
        <v>0.57699999999999996</v>
      </c>
      <c r="N257" s="25"/>
      <c r="O257" s="35">
        <v>880</v>
      </c>
      <c r="P257" s="33">
        <v>478</v>
      </c>
      <c r="Q257" s="33">
        <v>27</v>
      </c>
      <c r="R257" s="34">
        <v>0.54318181818181821</v>
      </c>
      <c r="S257" s="33">
        <v>16</v>
      </c>
      <c r="T257" s="24"/>
      <c r="U257" s="35">
        <v>55</v>
      </c>
      <c r="V257" s="33">
        <v>24</v>
      </c>
      <c r="W257" s="33">
        <v>4</v>
      </c>
      <c r="X257" s="34">
        <v>0.436</v>
      </c>
      <c r="Y257" s="23"/>
      <c r="Z257" s="35">
        <v>935</v>
      </c>
      <c r="AA257" s="33">
        <v>502</v>
      </c>
      <c r="AB257" s="33">
        <v>31</v>
      </c>
      <c r="AC257" s="34">
        <v>0.5368983957219251</v>
      </c>
      <c r="AD257" s="33">
        <f>+S257+1</f>
        <v>17</v>
      </c>
      <c r="AE257" s="22"/>
      <c r="AF257" s="35">
        <v>50</v>
      </c>
      <c r="AG257" s="33">
        <v>22</v>
      </c>
      <c r="AH257" s="33">
        <v>2</v>
      </c>
      <c r="AI257" s="34">
        <v>0.44</v>
      </c>
      <c r="AJ257" s="21"/>
      <c r="AK257" s="35">
        <v>985</v>
      </c>
      <c r="AL257" s="33">
        <v>524</v>
      </c>
      <c r="AM257" s="33">
        <v>33</v>
      </c>
      <c r="AN257" s="34">
        <v>0.53197969543147205</v>
      </c>
      <c r="AO257" s="33">
        <f>+AD257+1</f>
        <v>18</v>
      </c>
      <c r="AP257" s="20"/>
      <c r="AQ257" s="35">
        <v>26</v>
      </c>
      <c r="AR257" s="33">
        <v>12</v>
      </c>
      <c r="AS257" s="33">
        <v>1</v>
      </c>
      <c r="AT257" s="34">
        <v>0.46200000000000002</v>
      </c>
      <c r="AU257" s="19"/>
      <c r="AV257" s="35">
        <v>1011</v>
      </c>
      <c r="AW257" s="33">
        <v>536</v>
      </c>
      <c r="AX257" s="33">
        <v>34</v>
      </c>
      <c r="AY257" s="34">
        <v>0.53016815034619191</v>
      </c>
      <c r="AZ257" s="33">
        <v>19</v>
      </c>
      <c r="BA257" s="18"/>
      <c r="BB257" s="35">
        <v>14</v>
      </c>
      <c r="BC257" s="33">
        <v>6</v>
      </c>
      <c r="BD257" s="33">
        <v>0</v>
      </c>
      <c r="BE257" s="34">
        <v>0.42857142857142855</v>
      </c>
      <c r="BF257" s="17"/>
      <c r="BG257" s="35">
        <v>1025</v>
      </c>
      <c r="BH257" s="33">
        <v>542</v>
      </c>
      <c r="BI257" s="33">
        <v>34</v>
      </c>
      <c r="BJ257" s="34">
        <v>0.52878048780487807</v>
      </c>
      <c r="BK257" s="33">
        <v>20</v>
      </c>
      <c r="BL257" s="14"/>
      <c r="BM257" s="11">
        <v>47</v>
      </c>
      <c r="BN257" s="12">
        <v>27</v>
      </c>
      <c r="BO257" s="12">
        <v>1</v>
      </c>
      <c r="BP257" s="53">
        <v>0.57446808510638303</v>
      </c>
      <c r="BQ257" s="13"/>
      <c r="BR257" s="37">
        <v>1072</v>
      </c>
      <c r="BS257" s="36">
        <v>569</v>
      </c>
      <c r="BT257" s="36">
        <v>35</v>
      </c>
      <c r="BU257" s="53">
        <v>0.53078358208955223</v>
      </c>
      <c r="BV257" s="37">
        <v>21</v>
      </c>
      <c r="BW257" s="32"/>
      <c r="BX257" s="12">
        <v>32</v>
      </c>
      <c r="BY257" s="12">
        <v>19</v>
      </c>
      <c r="BZ257" s="12">
        <v>0</v>
      </c>
      <c r="CA257" s="31">
        <v>0.59375</v>
      </c>
      <c r="CB257" s="44"/>
      <c r="CC257" s="11">
        <v>1104</v>
      </c>
      <c r="CD257" s="12">
        <v>588</v>
      </c>
      <c r="CE257" s="12">
        <v>35</v>
      </c>
      <c r="CF257" s="50">
        <f t="shared" si="28"/>
        <v>0.53260869565217395</v>
      </c>
      <c r="CG257" s="12">
        <v>22</v>
      </c>
      <c r="CH257" s="30">
        <f t="shared" si="22"/>
        <v>1104</v>
      </c>
      <c r="CI257" s="30">
        <f t="shared" si="23"/>
        <v>588</v>
      </c>
      <c r="CJ257" s="30">
        <f t="shared" si="24"/>
        <v>35</v>
      </c>
      <c r="CK257" s="6">
        <f t="shared" si="25"/>
        <v>0.53260869565217395</v>
      </c>
      <c r="CL257" s="5" t="str">
        <f t="shared" si="26"/>
        <v>OK</v>
      </c>
    </row>
    <row r="258" spans="1:90" ht="13.8">
      <c r="A258" s="38" t="s">
        <v>313</v>
      </c>
      <c r="B258" s="29" t="s">
        <v>438</v>
      </c>
      <c r="C258" s="38" t="str">
        <f t="shared" si="27"/>
        <v>JIM O'DELL</v>
      </c>
      <c r="D258" s="42">
        <v>138</v>
      </c>
      <c r="E258" s="42">
        <v>57</v>
      </c>
      <c r="F258" s="42">
        <v>0</v>
      </c>
      <c r="G258" s="41">
        <v>0.41304347826086957</v>
      </c>
      <c r="H258" s="42">
        <v>3</v>
      </c>
      <c r="I258" s="26"/>
      <c r="J258" s="45">
        <v>25</v>
      </c>
      <c r="K258" s="42">
        <v>10</v>
      </c>
      <c r="L258" s="42">
        <v>0</v>
      </c>
      <c r="M258" s="41">
        <v>0.4</v>
      </c>
      <c r="N258" s="25"/>
      <c r="O258" s="45">
        <v>163</v>
      </c>
      <c r="P258" s="42">
        <v>67</v>
      </c>
      <c r="Q258" s="42">
        <v>0</v>
      </c>
      <c r="R258" s="41">
        <v>0.41104294478527609</v>
      </c>
      <c r="S258" s="42">
        <v>4</v>
      </c>
      <c r="T258" s="24"/>
      <c r="U258" s="45">
        <v>9</v>
      </c>
      <c r="V258" s="42">
        <v>4</v>
      </c>
      <c r="W258" s="42">
        <v>0</v>
      </c>
      <c r="X258" s="41">
        <v>0.44400000000000001</v>
      </c>
      <c r="Y258" s="23"/>
      <c r="Z258" s="45">
        <v>172</v>
      </c>
      <c r="AA258" s="42">
        <v>71</v>
      </c>
      <c r="AB258" s="42">
        <v>0</v>
      </c>
      <c r="AC258" s="41">
        <v>0.41279069767441862</v>
      </c>
      <c r="AD258" s="42">
        <f>+S258+1</f>
        <v>5</v>
      </c>
      <c r="AE258" s="22"/>
      <c r="AF258" s="45">
        <v>34</v>
      </c>
      <c r="AG258" s="42">
        <v>13</v>
      </c>
      <c r="AH258" s="42">
        <v>0</v>
      </c>
      <c r="AI258" s="41">
        <v>0.38200000000000001</v>
      </c>
      <c r="AJ258" s="21"/>
      <c r="AK258" s="45">
        <v>206</v>
      </c>
      <c r="AL258" s="42">
        <v>84</v>
      </c>
      <c r="AM258" s="42">
        <v>0</v>
      </c>
      <c r="AN258" s="41">
        <v>0.40776699029126212</v>
      </c>
      <c r="AO258" s="42">
        <f>+AD258+1</f>
        <v>6</v>
      </c>
      <c r="AP258" s="20"/>
      <c r="AQ258" s="45"/>
      <c r="AR258" s="42"/>
      <c r="AS258" s="42"/>
      <c r="AT258" s="41"/>
      <c r="AU258" s="19"/>
      <c r="AV258" s="45">
        <v>206</v>
      </c>
      <c r="AW258" s="42">
        <v>84</v>
      </c>
      <c r="AX258" s="42">
        <v>0</v>
      </c>
      <c r="AY258" s="41">
        <v>0.40776699029126212</v>
      </c>
      <c r="AZ258" s="42">
        <v>6</v>
      </c>
      <c r="BA258" s="18"/>
      <c r="BB258" s="45"/>
      <c r="BC258" s="42"/>
      <c r="BD258" s="42"/>
      <c r="BE258" s="41"/>
      <c r="BF258" s="17"/>
      <c r="BG258" s="45">
        <v>206</v>
      </c>
      <c r="BH258" s="42">
        <v>84</v>
      </c>
      <c r="BI258" s="42">
        <v>0</v>
      </c>
      <c r="BJ258" s="41">
        <v>0.40776699029126212</v>
      </c>
      <c r="BK258" s="42">
        <v>6</v>
      </c>
      <c r="BL258" s="14"/>
      <c r="BM258" s="11"/>
      <c r="BN258" s="12"/>
      <c r="BO258" s="12"/>
      <c r="BP258" s="48"/>
      <c r="BQ258" s="13"/>
      <c r="BR258" s="45">
        <v>206</v>
      </c>
      <c r="BS258" s="42">
        <v>84</v>
      </c>
      <c r="BT258" s="42">
        <v>0</v>
      </c>
      <c r="BU258" s="34">
        <v>0.40776699029126212</v>
      </c>
      <c r="BV258" s="42">
        <v>6</v>
      </c>
      <c r="BW258" s="32"/>
      <c r="BX258" s="12"/>
      <c r="BY258" s="12"/>
      <c r="BZ258" s="12"/>
      <c r="CA258" s="31"/>
      <c r="CB258" s="9"/>
      <c r="CC258" s="11">
        <v>206</v>
      </c>
      <c r="CD258" s="12">
        <v>84</v>
      </c>
      <c r="CE258" s="12">
        <v>0</v>
      </c>
      <c r="CF258" s="50">
        <f t="shared" si="28"/>
        <v>0.40776699029126212</v>
      </c>
      <c r="CG258" s="12">
        <v>6</v>
      </c>
      <c r="CH258" s="30">
        <f t="shared" ref="CH258:CH320" si="30">SUM(BX258,BM258,BB258,AQ258,AF258,U258,J258,D258)</f>
        <v>206</v>
      </c>
      <c r="CI258" s="30">
        <f t="shared" ref="CI258:CI320" si="31">SUM(BY258,BN258,BC258,AR258,AG258,V258,K258,E258)</f>
        <v>84</v>
      </c>
      <c r="CJ258" s="30">
        <f t="shared" ref="CJ258:CJ320" si="32">SUM(BZ258,BO258,BD258,AS258,AH258,W258,L258,F258)</f>
        <v>0</v>
      </c>
      <c r="CK258" s="6">
        <f t="shared" ref="CK258:CK320" si="33">CI258/CH258</f>
        <v>0.40776699029126212</v>
      </c>
      <c r="CL258" s="5" t="str">
        <f t="shared" ref="CL258:CL320" si="34">IF(AND(CC258=CH258,CD258=CI258,CE258=CJ258,CF258=CK258),"OK","XXXXXXXXX")</f>
        <v>OK</v>
      </c>
    </row>
    <row r="259" spans="1:90" ht="13.8">
      <c r="A259" s="38" t="s">
        <v>349</v>
      </c>
      <c r="B259" s="49" t="s">
        <v>437</v>
      </c>
      <c r="C259" s="38" t="str">
        <f t="shared" si="27"/>
        <v>MIKE OKOLOVITCH</v>
      </c>
      <c r="D259" s="11">
        <v>1106</v>
      </c>
      <c r="E259" s="12">
        <v>550</v>
      </c>
      <c r="F259" s="12">
        <v>19</v>
      </c>
      <c r="G259" s="50">
        <f>E259/D259</f>
        <v>0.49728752260397829</v>
      </c>
      <c r="H259" s="12">
        <v>18</v>
      </c>
      <c r="I259" s="26"/>
      <c r="J259" s="45"/>
      <c r="K259" s="42"/>
      <c r="L259" s="42"/>
      <c r="M259" s="41"/>
      <c r="N259" s="25"/>
      <c r="O259" s="45"/>
      <c r="P259" s="42"/>
      <c r="Q259" s="42"/>
      <c r="R259" s="41"/>
      <c r="S259" s="42"/>
      <c r="T259" s="24"/>
      <c r="U259" s="45"/>
      <c r="V259" s="42"/>
      <c r="W259" s="42"/>
      <c r="X259" s="41"/>
      <c r="Y259" s="23"/>
      <c r="Z259" s="45"/>
      <c r="AA259" s="42"/>
      <c r="AB259" s="42"/>
      <c r="AC259" s="41"/>
      <c r="AD259" s="42"/>
      <c r="AE259" s="22"/>
      <c r="AF259" s="45"/>
      <c r="AG259" s="42"/>
      <c r="AH259" s="42"/>
      <c r="AI259" s="41"/>
      <c r="AJ259" s="21"/>
      <c r="AK259" s="45"/>
      <c r="AL259" s="42"/>
      <c r="AM259" s="42"/>
      <c r="AN259" s="41"/>
      <c r="AO259" s="42"/>
      <c r="AP259" s="20"/>
      <c r="AQ259" s="45"/>
      <c r="AR259" s="42"/>
      <c r="AS259" s="42"/>
      <c r="AT259" s="41"/>
      <c r="AU259" s="19"/>
      <c r="AV259" s="45"/>
      <c r="AW259" s="42"/>
      <c r="AX259" s="42"/>
      <c r="AY259" s="41"/>
      <c r="AZ259" s="42"/>
      <c r="BA259" s="18"/>
      <c r="BB259" s="45"/>
      <c r="BC259" s="42"/>
      <c r="BD259" s="42"/>
      <c r="BE259" s="41"/>
      <c r="BF259" s="17"/>
      <c r="BG259" s="45">
        <v>1106</v>
      </c>
      <c r="BH259" s="42">
        <v>550</v>
      </c>
      <c r="BI259" s="42">
        <v>19</v>
      </c>
      <c r="BJ259" s="41">
        <v>0.497</v>
      </c>
      <c r="BK259" s="42">
        <v>18</v>
      </c>
      <c r="BL259" s="14"/>
      <c r="BM259" s="11"/>
      <c r="BN259" s="12"/>
      <c r="BO259" s="12"/>
      <c r="BQ259" s="13"/>
      <c r="BR259" s="45">
        <v>1106</v>
      </c>
      <c r="BS259" s="42">
        <v>550</v>
      </c>
      <c r="BT259" s="42">
        <v>19</v>
      </c>
      <c r="BU259" s="41">
        <v>0.497</v>
      </c>
      <c r="BV259" s="42">
        <v>18</v>
      </c>
      <c r="BW259" s="32"/>
      <c r="BX259" s="12"/>
      <c r="BY259" s="12"/>
      <c r="BZ259" s="12"/>
      <c r="CA259" s="31"/>
      <c r="CB259" s="9"/>
      <c r="CC259" s="11">
        <v>1106</v>
      </c>
      <c r="CD259" s="12">
        <v>550</v>
      </c>
      <c r="CE259" s="12">
        <v>19</v>
      </c>
      <c r="CF259" s="50">
        <f t="shared" si="28"/>
        <v>0.49728752260397829</v>
      </c>
      <c r="CG259" s="12">
        <v>18</v>
      </c>
      <c r="CH259" s="30">
        <f t="shared" si="30"/>
        <v>1106</v>
      </c>
      <c r="CI259" s="30">
        <f t="shared" si="31"/>
        <v>550</v>
      </c>
      <c r="CJ259" s="30">
        <f t="shared" si="32"/>
        <v>19</v>
      </c>
      <c r="CK259" s="6">
        <f t="shared" si="33"/>
        <v>0.49728752260397829</v>
      </c>
      <c r="CL259" s="5" t="str">
        <f t="shared" si="34"/>
        <v>OK</v>
      </c>
    </row>
    <row r="260" spans="1:90" ht="13.8">
      <c r="A260" s="38" t="s">
        <v>436</v>
      </c>
      <c r="B260" s="29" t="s">
        <v>435</v>
      </c>
      <c r="C260" s="38" t="str">
        <f t="shared" ref="C260:C323" si="35">CONCATENATE(TRIM(A260)," ",TRIM(B260))</f>
        <v>DAN O'NEIL</v>
      </c>
      <c r="D260" s="42"/>
      <c r="E260" s="42"/>
      <c r="F260" s="42"/>
      <c r="G260" s="41"/>
      <c r="H260" s="42"/>
      <c r="I260" s="26"/>
      <c r="J260" s="45"/>
      <c r="K260" s="42"/>
      <c r="L260" s="42"/>
      <c r="M260" s="41"/>
      <c r="N260" s="25"/>
      <c r="O260" s="45"/>
      <c r="P260" s="42"/>
      <c r="Q260" s="42"/>
      <c r="R260" s="41"/>
      <c r="S260" s="42"/>
      <c r="T260" s="24"/>
      <c r="U260" s="45"/>
      <c r="V260" s="42"/>
      <c r="W260" s="42"/>
      <c r="X260" s="41"/>
      <c r="Y260" s="23"/>
      <c r="Z260" s="45"/>
      <c r="AA260" s="42"/>
      <c r="AB260" s="42"/>
      <c r="AC260" s="41"/>
      <c r="AD260" s="42"/>
      <c r="AE260" s="22"/>
      <c r="AF260" s="45"/>
      <c r="AG260" s="42"/>
      <c r="AH260" s="42"/>
      <c r="AI260" s="41"/>
      <c r="AJ260" s="21"/>
      <c r="AK260" s="45"/>
      <c r="AL260" s="42"/>
      <c r="AM260" s="42"/>
      <c r="AN260" s="41"/>
      <c r="AO260" s="42"/>
      <c r="AP260" s="20"/>
      <c r="AQ260" s="45"/>
      <c r="AR260" s="42"/>
      <c r="AS260" s="42"/>
      <c r="AT260" s="41"/>
      <c r="AU260" s="19"/>
      <c r="AV260" s="45"/>
      <c r="AW260" s="42"/>
      <c r="AX260" s="42"/>
      <c r="AY260" s="41"/>
      <c r="AZ260" s="42"/>
      <c r="BA260" s="18"/>
      <c r="BB260" s="45">
        <v>64</v>
      </c>
      <c r="BC260" s="42">
        <v>28</v>
      </c>
      <c r="BD260" s="42">
        <v>1</v>
      </c>
      <c r="BE260" s="41">
        <v>0.4375</v>
      </c>
      <c r="BF260" s="17"/>
      <c r="BG260" s="45">
        <v>64</v>
      </c>
      <c r="BH260" s="42">
        <v>28</v>
      </c>
      <c r="BI260" s="42">
        <v>1</v>
      </c>
      <c r="BJ260" s="41">
        <v>0.4375</v>
      </c>
      <c r="BK260" s="42">
        <v>1</v>
      </c>
      <c r="BL260" s="14"/>
      <c r="BM260" s="11"/>
      <c r="BN260" s="12"/>
      <c r="BO260" s="12"/>
      <c r="BP260" s="46"/>
      <c r="BQ260" s="13"/>
      <c r="BR260" s="45">
        <v>64</v>
      </c>
      <c r="BS260" s="42">
        <v>28</v>
      </c>
      <c r="BT260" s="42">
        <v>1</v>
      </c>
      <c r="BU260" s="41">
        <v>0.4375</v>
      </c>
      <c r="BV260" s="42">
        <v>1</v>
      </c>
      <c r="BW260" s="32"/>
      <c r="BX260" s="12"/>
      <c r="BY260" s="12"/>
      <c r="BZ260" s="12"/>
      <c r="CA260" s="31"/>
      <c r="CB260" s="9"/>
      <c r="CC260" s="11">
        <v>64</v>
      </c>
      <c r="CD260" s="12">
        <v>28</v>
      </c>
      <c r="CE260" s="12">
        <v>1</v>
      </c>
      <c r="CF260" s="50">
        <f t="shared" ref="CF260:CF322" si="36">CD260/CC260</f>
        <v>0.4375</v>
      </c>
      <c r="CG260" s="12">
        <v>1</v>
      </c>
      <c r="CH260" s="30">
        <f t="shared" si="30"/>
        <v>64</v>
      </c>
      <c r="CI260" s="30">
        <f t="shared" si="31"/>
        <v>28</v>
      </c>
      <c r="CJ260" s="30">
        <f t="shared" si="32"/>
        <v>1</v>
      </c>
      <c r="CK260" s="6">
        <f t="shared" si="33"/>
        <v>0.4375</v>
      </c>
      <c r="CL260" s="5" t="str">
        <f t="shared" si="34"/>
        <v>OK</v>
      </c>
    </row>
    <row r="261" spans="1:90" ht="13.8">
      <c r="A261" s="38" t="s">
        <v>434</v>
      </c>
      <c r="B261" s="29" t="s">
        <v>433</v>
      </c>
      <c r="C261" s="38" t="str">
        <f t="shared" si="35"/>
        <v>GEOFF OPALEWSKI</v>
      </c>
      <c r="D261" s="42"/>
      <c r="E261" s="42"/>
      <c r="F261" s="42"/>
      <c r="G261" s="41"/>
      <c r="H261" s="42"/>
      <c r="I261" s="26"/>
      <c r="J261" s="45"/>
      <c r="K261" s="42"/>
      <c r="L261" s="42"/>
      <c r="M261" s="41"/>
      <c r="N261" s="25"/>
      <c r="O261" s="45"/>
      <c r="P261" s="42"/>
      <c r="Q261" s="42"/>
      <c r="R261" s="41"/>
      <c r="S261" s="42"/>
      <c r="T261" s="24"/>
      <c r="U261" s="45"/>
      <c r="V261" s="42"/>
      <c r="W261" s="42"/>
      <c r="X261" s="41"/>
      <c r="Y261" s="23"/>
      <c r="Z261" s="45"/>
      <c r="AA261" s="42"/>
      <c r="AB261" s="42"/>
      <c r="AC261" s="41"/>
      <c r="AD261" s="42" t="s">
        <v>280</v>
      </c>
      <c r="AE261" s="22"/>
      <c r="AF261" s="45">
        <v>10</v>
      </c>
      <c r="AG261" s="42">
        <v>4</v>
      </c>
      <c r="AH261" s="42">
        <v>2</v>
      </c>
      <c r="AI261" s="41">
        <v>0.4</v>
      </c>
      <c r="AJ261" s="21"/>
      <c r="AK261" s="45">
        <v>10</v>
      </c>
      <c r="AL261" s="42">
        <v>4</v>
      </c>
      <c r="AM261" s="42">
        <v>2</v>
      </c>
      <c r="AN261" s="41">
        <v>0.4</v>
      </c>
      <c r="AO261" s="42"/>
      <c r="AP261" s="20"/>
      <c r="AQ261" s="45">
        <v>72</v>
      </c>
      <c r="AR261" s="42">
        <v>33</v>
      </c>
      <c r="AS261" s="42">
        <v>2</v>
      </c>
      <c r="AT261" s="41">
        <v>0.45800000000000002</v>
      </c>
      <c r="AU261" s="19"/>
      <c r="AV261" s="45">
        <v>82</v>
      </c>
      <c r="AW261" s="42">
        <v>37</v>
      </c>
      <c r="AX261" s="42">
        <v>4</v>
      </c>
      <c r="AY261" s="41">
        <v>0.45121951219512196</v>
      </c>
      <c r="AZ261" s="42">
        <v>1</v>
      </c>
      <c r="BA261" s="18"/>
      <c r="BB261" s="45">
        <v>3</v>
      </c>
      <c r="BC261" s="42">
        <v>1</v>
      </c>
      <c r="BD261" s="42">
        <v>0</v>
      </c>
      <c r="BE261" s="41">
        <v>0.33333333333333331</v>
      </c>
      <c r="BF261" s="17"/>
      <c r="BG261" s="45">
        <v>85</v>
      </c>
      <c r="BH261" s="42">
        <v>38</v>
      </c>
      <c r="BI261" s="42">
        <v>4</v>
      </c>
      <c r="BJ261" s="41">
        <v>0.44705882352941179</v>
      </c>
      <c r="BK261" s="42">
        <v>3</v>
      </c>
      <c r="BL261" s="14"/>
      <c r="BM261" s="11"/>
      <c r="BN261" s="12"/>
      <c r="BO261" s="12"/>
      <c r="BQ261" s="13"/>
      <c r="BR261" s="45">
        <v>85</v>
      </c>
      <c r="BS261" s="42">
        <v>38</v>
      </c>
      <c r="BT261" s="42">
        <v>4</v>
      </c>
      <c r="BU261" s="41">
        <v>0.44705882352941179</v>
      </c>
      <c r="BV261" s="42">
        <v>3</v>
      </c>
      <c r="BW261" s="32"/>
      <c r="BX261" s="12"/>
      <c r="BY261" s="12"/>
      <c r="BZ261" s="12"/>
      <c r="CA261" s="31"/>
      <c r="CB261" s="9"/>
      <c r="CC261" s="11">
        <v>85</v>
      </c>
      <c r="CD261" s="12">
        <v>38</v>
      </c>
      <c r="CE261" s="12">
        <v>4</v>
      </c>
      <c r="CF261" s="50">
        <f t="shared" si="36"/>
        <v>0.44705882352941179</v>
      </c>
      <c r="CG261" s="12">
        <v>3</v>
      </c>
      <c r="CH261" s="30">
        <f t="shared" si="30"/>
        <v>85</v>
      </c>
      <c r="CI261" s="30">
        <f t="shared" si="31"/>
        <v>38</v>
      </c>
      <c r="CJ261" s="30">
        <f t="shared" si="32"/>
        <v>4</v>
      </c>
      <c r="CK261" s="6">
        <f t="shared" si="33"/>
        <v>0.44705882352941179</v>
      </c>
      <c r="CL261" s="5" t="str">
        <f t="shared" si="34"/>
        <v>OK</v>
      </c>
    </row>
    <row r="262" spans="1:90" ht="13.8">
      <c r="A262" s="38" t="s">
        <v>290</v>
      </c>
      <c r="B262" s="28" t="s">
        <v>432</v>
      </c>
      <c r="C262" s="38" t="str">
        <f t="shared" si="35"/>
        <v>BILL OTTO</v>
      </c>
      <c r="D262" s="45"/>
      <c r="E262" s="42"/>
      <c r="F262" s="42"/>
      <c r="G262" s="41"/>
      <c r="H262" s="42"/>
      <c r="I262" s="26"/>
      <c r="J262" s="47"/>
      <c r="K262" s="48"/>
      <c r="L262" s="48"/>
      <c r="M262" s="48"/>
      <c r="N262" s="25"/>
      <c r="O262" s="47"/>
      <c r="P262" s="48"/>
      <c r="Q262" s="48"/>
      <c r="R262" s="48"/>
      <c r="S262" s="48"/>
      <c r="T262" s="24"/>
      <c r="U262" s="47"/>
      <c r="V262" s="48"/>
      <c r="W262" s="48"/>
      <c r="X262" s="48"/>
      <c r="Y262" s="23"/>
      <c r="Z262" s="47"/>
      <c r="AA262" s="48"/>
      <c r="AB262" s="48"/>
      <c r="AC262" s="48"/>
      <c r="AD262" s="48"/>
      <c r="AE262" s="22"/>
      <c r="AF262" s="47"/>
      <c r="AG262" s="48"/>
      <c r="AH262" s="48"/>
      <c r="AI262" s="48"/>
      <c r="AJ262" s="21"/>
      <c r="AK262" s="47"/>
      <c r="AL262" s="48"/>
      <c r="AM262" s="48"/>
      <c r="AN262" s="48"/>
      <c r="AO262" s="48"/>
      <c r="AP262" s="20"/>
      <c r="AQ262" s="47"/>
      <c r="AR262" s="48"/>
      <c r="AS262" s="48"/>
      <c r="AT262" s="48"/>
      <c r="AU262" s="19"/>
      <c r="AV262" s="47"/>
      <c r="AW262" s="48"/>
      <c r="AX262" s="48"/>
      <c r="AY262" s="48"/>
      <c r="AZ262" s="48"/>
      <c r="BA262" s="18"/>
      <c r="BB262" s="47"/>
      <c r="BC262" s="48"/>
      <c r="BD262" s="48"/>
      <c r="BE262" s="48"/>
      <c r="BF262" s="17"/>
      <c r="BG262" s="47"/>
      <c r="BH262" s="48"/>
      <c r="BI262" s="48"/>
      <c r="BJ262" s="48"/>
      <c r="BK262" s="48"/>
      <c r="BL262" s="14"/>
      <c r="BM262" s="47"/>
      <c r="BN262" s="48"/>
      <c r="BO262" s="48"/>
      <c r="BQ262" s="13"/>
      <c r="BR262" s="47"/>
      <c r="BS262" s="48"/>
      <c r="BT262" s="48"/>
      <c r="BV262" s="47"/>
      <c r="BW262" s="32"/>
      <c r="BX262" s="12">
        <v>2</v>
      </c>
      <c r="BY262" s="12">
        <v>1</v>
      </c>
      <c r="BZ262" s="12">
        <v>0</v>
      </c>
      <c r="CA262" s="31">
        <v>0.5</v>
      </c>
      <c r="CB262" s="44"/>
      <c r="CC262" s="11">
        <v>2</v>
      </c>
      <c r="CD262" s="12">
        <v>1</v>
      </c>
      <c r="CE262" s="12">
        <v>0</v>
      </c>
      <c r="CF262" s="50">
        <f t="shared" si="36"/>
        <v>0.5</v>
      </c>
      <c r="CG262" s="12">
        <v>1</v>
      </c>
      <c r="CH262" s="30">
        <f t="shared" si="30"/>
        <v>2</v>
      </c>
      <c r="CI262" s="30">
        <f t="shared" si="31"/>
        <v>1</v>
      </c>
      <c r="CJ262" s="30">
        <f t="shared" si="32"/>
        <v>0</v>
      </c>
      <c r="CK262" s="6">
        <f t="shared" si="33"/>
        <v>0.5</v>
      </c>
      <c r="CL262" s="5" t="str">
        <f t="shared" si="34"/>
        <v>OK</v>
      </c>
    </row>
    <row r="263" spans="1:90" ht="13.8">
      <c r="A263" s="38" t="s">
        <v>431</v>
      </c>
      <c r="B263" s="39" t="s">
        <v>430</v>
      </c>
      <c r="C263" s="38" t="str">
        <f t="shared" si="35"/>
        <v>MICK PACE</v>
      </c>
      <c r="D263" s="42">
        <v>226</v>
      </c>
      <c r="E263" s="42">
        <v>129</v>
      </c>
      <c r="F263" s="42">
        <v>6</v>
      </c>
      <c r="G263" s="41">
        <v>0.57079646017699115</v>
      </c>
      <c r="H263" s="42">
        <v>4</v>
      </c>
      <c r="I263" s="26"/>
      <c r="J263" s="45">
        <v>62</v>
      </c>
      <c r="K263" s="42">
        <v>33</v>
      </c>
      <c r="L263" s="42">
        <v>4</v>
      </c>
      <c r="M263" s="41">
        <v>0.53200000000000003</v>
      </c>
      <c r="N263" s="25"/>
      <c r="O263" s="45">
        <v>288</v>
      </c>
      <c r="P263" s="42">
        <v>162</v>
      </c>
      <c r="Q263" s="42">
        <v>10</v>
      </c>
      <c r="R263" s="41">
        <v>0.5625</v>
      </c>
      <c r="S263" s="42">
        <v>5</v>
      </c>
      <c r="T263" s="24"/>
      <c r="U263" s="45">
        <v>44</v>
      </c>
      <c r="V263" s="42">
        <v>27</v>
      </c>
      <c r="W263" s="42">
        <v>1</v>
      </c>
      <c r="X263" s="41">
        <v>0.61399999999999999</v>
      </c>
      <c r="Y263" s="23"/>
      <c r="Z263" s="45">
        <v>332</v>
      </c>
      <c r="AA263" s="42">
        <v>189</v>
      </c>
      <c r="AB263" s="42">
        <v>11</v>
      </c>
      <c r="AC263" s="41">
        <v>0.56927710843373491</v>
      </c>
      <c r="AD263" s="42">
        <f>+S263+1</f>
        <v>6</v>
      </c>
      <c r="AE263" s="22"/>
      <c r="AF263" s="45">
        <v>59</v>
      </c>
      <c r="AG263" s="42">
        <v>32</v>
      </c>
      <c r="AH263" s="42">
        <v>2</v>
      </c>
      <c r="AI263" s="41">
        <v>0.54200000000000004</v>
      </c>
      <c r="AJ263" s="21"/>
      <c r="AK263" s="45">
        <v>391</v>
      </c>
      <c r="AL263" s="42">
        <v>221</v>
      </c>
      <c r="AM263" s="42">
        <v>13</v>
      </c>
      <c r="AN263" s="41">
        <v>0.56521739130434778</v>
      </c>
      <c r="AO263" s="42">
        <f>+AD263+1</f>
        <v>7</v>
      </c>
      <c r="AP263" s="20"/>
      <c r="AQ263" s="45"/>
      <c r="AR263" s="42"/>
      <c r="AS263" s="42"/>
      <c r="AT263" s="41"/>
      <c r="AU263" s="19"/>
      <c r="AV263" s="45">
        <v>391</v>
      </c>
      <c r="AW263" s="42">
        <v>221</v>
      </c>
      <c r="AX263" s="42">
        <v>13</v>
      </c>
      <c r="AY263" s="41">
        <v>0.56521739130434778</v>
      </c>
      <c r="AZ263" s="42">
        <v>7</v>
      </c>
      <c r="BA263" s="18"/>
      <c r="BB263" s="45"/>
      <c r="BC263" s="42"/>
      <c r="BD263" s="42"/>
      <c r="BE263" s="41"/>
      <c r="BF263" s="17"/>
      <c r="BG263" s="45">
        <v>391</v>
      </c>
      <c r="BH263" s="42">
        <v>221</v>
      </c>
      <c r="BI263" s="42">
        <v>13</v>
      </c>
      <c r="BJ263" s="41">
        <v>0.56521739130434778</v>
      </c>
      <c r="BK263" s="42">
        <v>7</v>
      </c>
      <c r="BL263" s="14"/>
      <c r="BM263" s="11"/>
      <c r="BN263" s="12"/>
      <c r="BO263" s="12"/>
      <c r="BQ263" s="13"/>
      <c r="BR263" s="45">
        <v>391</v>
      </c>
      <c r="BS263" s="42">
        <v>221</v>
      </c>
      <c r="BT263" s="42">
        <v>13</v>
      </c>
      <c r="BU263" s="34">
        <v>0.56521739130434778</v>
      </c>
      <c r="BV263" s="42">
        <v>7</v>
      </c>
      <c r="BW263" s="32"/>
      <c r="BX263" s="12"/>
      <c r="BY263" s="12"/>
      <c r="BZ263" s="12"/>
      <c r="CA263" s="31"/>
      <c r="CB263" s="9"/>
      <c r="CC263" s="11">
        <v>391</v>
      </c>
      <c r="CD263" s="12">
        <v>221</v>
      </c>
      <c r="CE263" s="12">
        <v>13</v>
      </c>
      <c r="CF263" s="50">
        <f t="shared" si="36"/>
        <v>0.56521739130434778</v>
      </c>
      <c r="CG263" s="12">
        <v>7</v>
      </c>
      <c r="CH263" s="30">
        <f t="shared" si="30"/>
        <v>391</v>
      </c>
      <c r="CI263" s="30">
        <f t="shared" si="31"/>
        <v>221</v>
      </c>
      <c r="CJ263" s="30">
        <f t="shared" si="32"/>
        <v>13</v>
      </c>
      <c r="CK263" s="6">
        <f t="shared" si="33"/>
        <v>0.56521739130434778</v>
      </c>
      <c r="CL263" s="5" t="str">
        <f t="shared" si="34"/>
        <v>OK</v>
      </c>
    </row>
    <row r="264" spans="1:90" ht="13.8">
      <c r="A264" s="38" t="s">
        <v>290</v>
      </c>
      <c r="B264" s="29" t="s">
        <v>429</v>
      </c>
      <c r="C264" s="38" t="str">
        <f t="shared" si="35"/>
        <v>BILL PARKER</v>
      </c>
      <c r="D264" s="42">
        <v>442</v>
      </c>
      <c r="E264" s="42">
        <v>226</v>
      </c>
      <c r="F264" s="42">
        <v>1</v>
      </c>
      <c r="G264" s="41">
        <v>0.5113122171945701</v>
      </c>
      <c r="H264" s="42">
        <v>9</v>
      </c>
      <c r="I264" s="26"/>
      <c r="J264" s="45">
        <v>53</v>
      </c>
      <c r="K264" s="42">
        <v>26</v>
      </c>
      <c r="L264" s="42">
        <v>0</v>
      </c>
      <c r="M264" s="41">
        <v>0.49099999999999999</v>
      </c>
      <c r="N264" s="25"/>
      <c r="O264" s="45">
        <v>495</v>
      </c>
      <c r="P264" s="42">
        <v>252</v>
      </c>
      <c r="Q264" s="42">
        <v>1</v>
      </c>
      <c r="R264" s="41">
        <v>0.50909090909090904</v>
      </c>
      <c r="S264" s="42">
        <v>10</v>
      </c>
      <c r="T264" s="24"/>
      <c r="U264" s="45">
        <v>36</v>
      </c>
      <c r="V264" s="42">
        <v>15</v>
      </c>
      <c r="W264" s="42">
        <v>0</v>
      </c>
      <c r="X264" s="41">
        <v>0.41699999999999998</v>
      </c>
      <c r="Y264" s="23"/>
      <c r="Z264" s="45">
        <v>531</v>
      </c>
      <c r="AA264" s="42">
        <v>267</v>
      </c>
      <c r="AB264" s="42">
        <v>1</v>
      </c>
      <c r="AC264" s="41">
        <v>0.50282485875706218</v>
      </c>
      <c r="AD264" s="42">
        <f>+S264+1</f>
        <v>11</v>
      </c>
      <c r="AE264" s="22"/>
      <c r="AF264" s="45">
        <v>36</v>
      </c>
      <c r="AG264" s="42">
        <v>13</v>
      </c>
      <c r="AH264" s="42">
        <v>0</v>
      </c>
      <c r="AI264" s="41">
        <v>0.36099999999999999</v>
      </c>
      <c r="AJ264" s="21"/>
      <c r="AK264" s="45">
        <v>567</v>
      </c>
      <c r="AL264" s="42">
        <v>280</v>
      </c>
      <c r="AM264" s="42">
        <v>1</v>
      </c>
      <c r="AN264" s="41">
        <v>0.49382716049382713</v>
      </c>
      <c r="AO264" s="42">
        <f>+AD264+1</f>
        <v>12</v>
      </c>
      <c r="AP264" s="20"/>
      <c r="AQ264" s="45">
        <v>18</v>
      </c>
      <c r="AR264" s="42">
        <v>8</v>
      </c>
      <c r="AS264" s="42">
        <v>0</v>
      </c>
      <c r="AT264" s="41">
        <v>0.44400000000000001</v>
      </c>
      <c r="AU264" s="19"/>
      <c r="AV264" s="45">
        <v>585</v>
      </c>
      <c r="AW264" s="42">
        <v>288</v>
      </c>
      <c r="AX264" s="42">
        <v>1</v>
      </c>
      <c r="AY264" s="41">
        <v>0.49230769230769234</v>
      </c>
      <c r="AZ264" s="42">
        <v>13</v>
      </c>
      <c r="BA264" s="18"/>
      <c r="BB264" s="45">
        <v>50</v>
      </c>
      <c r="BC264" s="42">
        <v>22</v>
      </c>
      <c r="BD264" s="42">
        <v>0</v>
      </c>
      <c r="BE264" s="41">
        <v>0.44</v>
      </c>
      <c r="BF264" s="17"/>
      <c r="BG264" s="45">
        <v>635</v>
      </c>
      <c r="BH264" s="42">
        <v>310</v>
      </c>
      <c r="BI264" s="42">
        <v>1</v>
      </c>
      <c r="BJ264" s="41">
        <v>0.48818897637795278</v>
      </c>
      <c r="BK264" s="42">
        <v>14</v>
      </c>
      <c r="BL264" s="14"/>
      <c r="BM264" s="11">
        <v>42</v>
      </c>
      <c r="BN264" s="12">
        <v>19</v>
      </c>
      <c r="BO264" s="12">
        <v>2</v>
      </c>
      <c r="BP264" s="53">
        <v>0.45238095238095238</v>
      </c>
      <c r="BQ264" s="13"/>
      <c r="BR264" s="11">
        <v>677</v>
      </c>
      <c r="BS264" s="12">
        <v>329</v>
      </c>
      <c r="BT264" s="12">
        <v>3</v>
      </c>
      <c r="BU264" s="53">
        <v>0.4859675036927622</v>
      </c>
      <c r="BV264" s="11">
        <v>15</v>
      </c>
      <c r="BW264" s="32"/>
      <c r="BX264" s="12">
        <v>20</v>
      </c>
      <c r="BY264" s="12">
        <v>9</v>
      </c>
      <c r="BZ264" s="12">
        <v>1</v>
      </c>
      <c r="CA264" s="31">
        <v>0.45</v>
      </c>
      <c r="CB264" s="44"/>
      <c r="CC264" s="11">
        <v>697</v>
      </c>
      <c r="CD264" s="12">
        <v>338</v>
      </c>
      <c r="CE264" s="12">
        <v>4</v>
      </c>
      <c r="CF264" s="50">
        <f t="shared" si="36"/>
        <v>0.48493543758967</v>
      </c>
      <c r="CG264" s="12">
        <v>16</v>
      </c>
      <c r="CH264" s="30">
        <f t="shared" si="30"/>
        <v>697</v>
      </c>
      <c r="CI264" s="30">
        <f t="shared" si="31"/>
        <v>338</v>
      </c>
      <c r="CJ264" s="30">
        <f t="shared" si="32"/>
        <v>4</v>
      </c>
      <c r="CK264" s="6">
        <f t="shared" si="33"/>
        <v>0.48493543758967</v>
      </c>
      <c r="CL264" s="5" t="str">
        <f t="shared" si="34"/>
        <v>OK</v>
      </c>
    </row>
    <row r="265" spans="1:90" ht="13.8">
      <c r="A265" s="38" t="s">
        <v>309</v>
      </c>
      <c r="B265" s="54" t="s">
        <v>428</v>
      </c>
      <c r="C265" s="38" t="str">
        <f t="shared" si="35"/>
        <v>JEFF PATTON</v>
      </c>
      <c r="D265" s="11">
        <v>613</v>
      </c>
      <c r="E265" s="12">
        <v>360</v>
      </c>
      <c r="F265" s="12">
        <v>38</v>
      </c>
      <c r="G265" s="50">
        <f>E265/D265</f>
        <v>0.58727569331158236</v>
      </c>
      <c r="H265" s="12">
        <v>11</v>
      </c>
      <c r="I265" s="26"/>
      <c r="J265" s="51"/>
      <c r="K265" s="51"/>
      <c r="L265" s="51"/>
      <c r="M265" s="52"/>
      <c r="N265" s="25"/>
      <c r="O265" s="51"/>
      <c r="P265" s="51"/>
      <c r="Q265" s="51"/>
      <c r="R265" s="52"/>
      <c r="S265" s="51"/>
      <c r="T265" s="24"/>
      <c r="U265" s="51"/>
      <c r="V265" s="51"/>
      <c r="W265" s="51"/>
      <c r="X265" s="52"/>
      <c r="Y265" s="23"/>
      <c r="Z265" s="51"/>
      <c r="AA265" s="51"/>
      <c r="AB265" s="51"/>
      <c r="AC265" s="52"/>
      <c r="AD265" s="51"/>
      <c r="AE265" s="22"/>
      <c r="AF265" s="51"/>
      <c r="AG265" s="51"/>
      <c r="AH265" s="51"/>
      <c r="AI265" s="52"/>
      <c r="AJ265" s="21"/>
      <c r="AK265" s="51"/>
      <c r="AL265" s="51"/>
      <c r="AM265" s="51"/>
      <c r="AN265" s="52"/>
      <c r="AO265" s="51"/>
      <c r="AP265" s="20"/>
      <c r="AQ265" s="51"/>
      <c r="AR265" s="51"/>
      <c r="AS265" s="51"/>
      <c r="AT265" s="52"/>
      <c r="AU265" s="19"/>
      <c r="AV265" s="51" t="s">
        <v>280</v>
      </c>
      <c r="AW265" s="51" t="s">
        <v>280</v>
      </c>
      <c r="AX265" s="51">
        <v>38</v>
      </c>
      <c r="AY265" s="52" t="s">
        <v>280</v>
      </c>
      <c r="AZ265" s="51" t="s">
        <v>280</v>
      </c>
      <c r="BA265" s="18"/>
      <c r="BB265" s="51"/>
      <c r="BC265" s="51"/>
      <c r="BD265" s="51"/>
      <c r="BE265" s="52"/>
      <c r="BF265" s="17"/>
      <c r="BG265" s="51">
        <v>613</v>
      </c>
      <c r="BH265" s="51">
        <v>360</v>
      </c>
      <c r="BI265" s="51">
        <v>38</v>
      </c>
      <c r="BJ265" s="52">
        <v>0.58699999999999997</v>
      </c>
      <c r="BK265" s="51">
        <v>11</v>
      </c>
      <c r="BL265" s="14"/>
      <c r="BM265" s="8"/>
      <c r="BN265" s="8"/>
      <c r="BO265" s="8"/>
      <c r="BQ265" s="13"/>
      <c r="BR265" s="51">
        <v>613</v>
      </c>
      <c r="BS265" s="51">
        <v>360</v>
      </c>
      <c r="BT265" s="51">
        <v>38</v>
      </c>
      <c r="BU265" s="52">
        <v>0.58699999999999997</v>
      </c>
      <c r="BV265" s="51">
        <v>11</v>
      </c>
      <c r="BW265" s="43"/>
      <c r="BX265" s="12"/>
      <c r="BY265" s="12"/>
      <c r="BZ265" s="12"/>
      <c r="CA265" s="31"/>
      <c r="CB265" s="9"/>
      <c r="CC265" s="11">
        <v>613</v>
      </c>
      <c r="CD265" s="12">
        <v>360</v>
      </c>
      <c r="CE265" s="12">
        <v>38</v>
      </c>
      <c r="CF265" s="50">
        <f t="shared" si="36"/>
        <v>0.58727569331158236</v>
      </c>
      <c r="CG265" s="12">
        <v>11</v>
      </c>
      <c r="CH265" s="30">
        <f t="shared" si="30"/>
        <v>613</v>
      </c>
      <c r="CI265" s="30">
        <f t="shared" si="31"/>
        <v>360</v>
      </c>
      <c r="CJ265" s="30">
        <f t="shared" si="32"/>
        <v>38</v>
      </c>
      <c r="CK265" s="6">
        <f t="shared" si="33"/>
        <v>0.58727569331158236</v>
      </c>
      <c r="CL265" s="5" t="str">
        <f t="shared" si="34"/>
        <v>OK</v>
      </c>
    </row>
    <row r="266" spans="1:90" ht="13.8">
      <c r="A266" s="38" t="s">
        <v>427</v>
      </c>
      <c r="B266" s="39" t="s">
        <v>426</v>
      </c>
      <c r="C266" s="38" t="str">
        <f t="shared" si="35"/>
        <v>BRIAN PECK</v>
      </c>
      <c r="D266" s="42"/>
      <c r="E266" s="42"/>
      <c r="F266" s="42"/>
      <c r="G266" s="41"/>
      <c r="H266" s="42"/>
      <c r="I266" s="26"/>
      <c r="J266" s="35"/>
      <c r="K266" s="33"/>
      <c r="L266" s="33"/>
      <c r="M266" s="34"/>
      <c r="N266" s="25"/>
      <c r="O266" s="35"/>
      <c r="P266" s="33"/>
      <c r="Q266" s="33"/>
      <c r="R266" s="34"/>
      <c r="S266" s="33"/>
      <c r="T266" s="24"/>
      <c r="U266" s="35"/>
      <c r="V266" s="33"/>
      <c r="W266" s="33"/>
      <c r="X266" s="34"/>
      <c r="Y266" s="23"/>
      <c r="Z266" s="35"/>
      <c r="AA266" s="33"/>
      <c r="AB266" s="33"/>
      <c r="AC266" s="34"/>
      <c r="AD266" s="33"/>
      <c r="AE266" s="22"/>
      <c r="AF266" s="35"/>
      <c r="AG266" s="33"/>
      <c r="AH266" s="33"/>
      <c r="AI266" s="34"/>
      <c r="AJ266" s="21"/>
      <c r="AK266" s="35"/>
      <c r="AL266" s="33"/>
      <c r="AM266" s="33"/>
      <c r="AN266" s="34"/>
      <c r="AO266" s="33"/>
      <c r="AP266" s="20"/>
      <c r="AQ266" s="35"/>
      <c r="AR266" s="33"/>
      <c r="AS266" s="33"/>
      <c r="AT266" s="34"/>
      <c r="AU266" s="19"/>
      <c r="AV266" s="35"/>
      <c r="AW266" s="33"/>
      <c r="AX266" s="33"/>
      <c r="AY266" s="34"/>
      <c r="AZ266" s="33"/>
      <c r="BA266" s="18"/>
      <c r="BB266" s="35">
        <v>24</v>
      </c>
      <c r="BC266" s="33">
        <v>13</v>
      </c>
      <c r="BD266" s="33">
        <v>2</v>
      </c>
      <c r="BE266" s="34">
        <v>0.54166666666666663</v>
      </c>
      <c r="BF266" s="17"/>
      <c r="BG266" s="35">
        <v>24</v>
      </c>
      <c r="BH266" s="33">
        <v>13</v>
      </c>
      <c r="BI266" s="33">
        <v>2</v>
      </c>
      <c r="BJ266" s="34">
        <v>0.54166666666666663</v>
      </c>
      <c r="BK266" s="33">
        <v>1</v>
      </c>
      <c r="BL266" s="14"/>
      <c r="BM266" s="37">
        <v>42</v>
      </c>
      <c r="BN266" s="36">
        <v>18</v>
      </c>
      <c r="BO266" s="36">
        <v>3</v>
      </c>
      <c r="BP266" s="53">
        <v>0.42857142857142855</v>
      </c>
      <c r="BQ266" s="13"/>
      <c r="BR266" s="37">
        <v>66</v>
      </c>
      <c r="BS266" s="36">
        <v>31</v>
      </c>
      <c r="BT266" s="36">
        <v>5</v>
      </c>
      <c r="BU266" s="53">
        <v>0.46969696969696972</v>
      </c>
      <c r="BV266" s="37">
        <v>2</v>
      </c>
      <c r="BW266" s="32"/>
      <c r="BX266" s="12">
        <v>69</v>
      </c>
      <c r="BY266" s="12">
        <v>39</v>
      </c>
      <c r="BZ266" s="12">
        <v>4</v>
      </c>
      <c r="CA266" s="31">
        <v>0.56521739130434778</v>
      </c>
      <c r="CB266" s="44"/>
      <c r="CC266" s="11">
        <v>135</v>
      </c>
      <c r="CD266" s="12">
        <v>70</v>
      </c>
      <c r="CE266" s="12">
        <v>9</v>
      </c>
      <c r="CF266" s="50">
        <f t="shared" si="36"/>
        <v>0.51851851851851849</v>
      </c>
      <c r="CG266" s="12">
        <v>3</v>
      </c>
      <c r="CH266" s="30">
        <f t="shared" si="30"/>
        <v>135</v>
      </c>
      <c r="CI266" s="30">
        <f t="shared" si="31"/>
        <v>70</v>
      </c>
      <c r="CJ266" s="30">
        <f t="shared" si="32"/>
        <v>9</v>
      </c>
      <c r="CK266" s="6">
        <f t="shared" si="33"/>
        <v>0.51851851851851849</v>
      </c>
      <c r="CL266" s="5" t="str">
        <f t="shared" si="34"/>
        <v>OK</v>
      </c>
    </row>
    <row r="267" spans="1:90" ht="13.8">
      <c r="A267" s="38" t="s">
        <v>354</v>
      </c>
      <c r="B267" s="29" t="s">
        <v>425</v>
      </c>
      <c r="C267" s="38" t="str">
        <f t="shared" si="35"/>
        <v>KEVIN PESTA</v>
      </c>
      <c r="D267" s="42">
        <v>32</v>
      </c>
      <c r="E267" s="42">
        <v>12</v>
      </c>
      <c r="F267" s="42">
        <v>0</v>
      </c>
      <c r="G267" s="41">
        <v>0.375</v>
      </c>
      <c r="H267" s="42">
        <v>1</v>
      </c>
      <c r="I267" s="26"/>
      <c r="J267" s="45">
        <v>48</v>
      </c>
      <c r="K267" s="42">
        <v>23</v>
      </c>
      <c r="L267" s="42">
        <v>0</v>
      </c>
      <c r="M267" s="41">
        <v>0.47899999999999998</v>
      </c>
      <c r="N267" s="25"/>
      <c r="O267" s="45">
        <v>80</v>
      </c>
      <c r="P267" s="42">
        <v>35</v>
      </c>
      <c r="Q267" s="42">
        <v>0</v>
      </c>
      <c r="R267" s="41">
        <v>0.4375</v>
      </c>
      <c r="S267" s="42">
        <v>2</v>
      </c>
      <c r="T267" s="24"/>
      <c r="U267" s="45">
        <v>56</v>
      </c>
      <c r="V267" s="42">
        <v>28</v>
      </c>
      <c r="W267" s="42">
        <v>0</v>
      </c>
      <c r="X267" s="41">
        <v>0.5</v>
      </c>
      <c r="Y267" s="23"/>
      <c r="Z267" s="45">
        <v>136</v>
      </c>
      <c r="AA267" s="42">
        <v>63</v>
      </c>
      <c r="AB267" s="42">
        <v>0</v>
      </c>
      <c r="AC267" s="41">
        <v>0.46323529411764708</v>
      </c>
      <c r="AD267" s="42">
        <f t="shared" ref="AD267:AD272" si="37">+S267+1</f>
        <v>3</v>
      </c>
      <c r="AE267" s="22"/>
      <c r="AF267" s="45">
        <v>40</v>
      </c>
      <c r="AG267" s="42">
        <v>13</v>
      </c>
      <c r="AH267" s="42">
        <v>0</v>
      </c>
      <c r="AI267" s="41">
        <v>0.32500000000000001</v>
      </c>
      <c r="AJ267" s="21"/>
      <c r="AK267" s="45">
        <v>176</v>
      </c>
      <c r="AL267" s="42">
        <v>76</v>
      </c>
      <c r="AM267" s="42">
        <v>0</v>
      </c>
      <c r="AN267" s="41">
        <v>0.43181818181818182</v>
      </c>
      <c r="AO267" s="42">
        <f t="shared" ref="AO267:AO272" si="38">+AD267+1</f>
        <v>4</v>
      </c>
      <c r="AP267" s="20"/>
      <c r="AQ267" s="45">
        <v>61</v>
      </c>
      <c r="AR267" s="42">
        <v>39</v>
      </c>
      <c r="AS267" s="42">
        <v>0</v>
      </c>
      <c r="AT267" s="41">
        <v>0.63900000000000001</v>
      </c>
      <c r="AU267" s="19"/>
      <c r="AV267" s="45">
        <v>237</v>
      </c>
      <c r="AW267" s="42">
        <v>115</v>
      </c>
      <c r="AX267" s="42">
        <v>0</v>
      </c>
      <c r="AY267" s="41">
        <v>0.48523206751054854</v>
      </c>
      <c r="AZ267" s="42">
        <v>5</v>
      </c>
      <c r="BA267" s="18"/>
      <c r="BB267" s="45">
        <v>54</v>
      </c>
      <c r="BC267" s="42">
        <v>34</v>
      </c>
      <c r="BD267" s="42">
        <v>0</v>
      </c>
      <c r="BE267" s="41">
        <v>0.62962962962962965</v>
      </c>
      <c r="BF267" s="17"/>
      <c r="BG267" s="45">
        <v>291</v>
      </c>
      <c r="BH267" s="42">
        <v>149</v>
      </c>
      <c r="BI267" s="42">
        <v>0</v>
      </c>
      <c r="BJ267" s="41">
        <v>0.51202749140893467</v>
      </c>
      <c r="BK267" s="42">
        <v>6</v>
      </c>
      <c r="BL267" s="14"/>
      <c r="BM267" s="11">
        <v>39</v>
      </c>
      <c r="BN267" s="12">
        <v>18</v>
      </c>
      <c r="BO267" s="12">
        <v>2</v>
      </c>
      <c r="BP267" s="50">
        <v>0.46153846153846156</v>
      </c>
      <c r="BQ267" s="13"/>
      <c r="BR267" s="11">
        <v>330</v>
      </c>
      <c r="BS267" s="12">
        <v>167</v>
      </c>
      <c r="BT267" s="12">
        <v>2</v>
      </c>
      <c r="BU267" s="50">
        <v>0.5060606060606061</v>
      </c>
      <c r="BV267" s="12">
        <v>7</v>
      </c>
      <c r="BW267" s="32"/>
      <c r="BX267" s="12">
        <v>59</v>
      </c>
      <c r="BY267" s="12">
        <v>32</v>
      </c>
      <c r="BZ267" s="12">
        <v>0</v>
      </c>
      <c r="CA267" s="31">
        <v>0.5423728813559322</v>
      </c>
      <c r="CB267" s="44"/>
      <c r="CC267" s="11">
        <v>389</v>
      </c>
      <c r="CD267" s="12">
        <v>199</v>
      </c>
      <c r="CE267" s="12">
        <v>2</v>
      </c>
      <c r="CF267" s="50">
        <f t="shared" si="36"/>
        <v>0.51156812339331614</v>
      </c>
      <c r="CG267" s="12">
        <v>8</v>
      </c>
      <c r="CH267" s="30">
        <f t="shared" si="30"/>
        <v>389</v>
      </c>
      <c r="CI267" s="30">
        <f t="shared" si="31"/>
        <v>199</v>
      </c>
      <c r="CJ267" s="30">
        <f t="shared" si="32"/>
        <v>2</v>
      </c>
      <c r="CK267" s="6">
        <f t="shared" si="33"/>
        <v>0.51156812339331614</v>
      </c>
      <c r="CL267" s="5" t="str">
        <f t="shared" si="34"/>
        <v>OK</v>
      </c>
    </row>
    <row r="268" spans="1:90" ht="13.8">
      <c r="A268" s="38" t="s">
        <v>319</v>
      </c>
      <c r="B268" s="29" t="s">
        <v>424</v>
      </c>
      <c r="C268" s="38" t="str">
        <f t="shared" si="35"/>
        <v>JAY PETERS</v>
      </c>
      <c r="D268" s="42">
        <v>8</v>
      </c>
      <c r="E268" s="42">
        <v>5</v>
      </c>
      <c r="F268" s="42">
        <v>0</v>
      </c>
      <c r="G268" s="41">
        <v>0.625</v>
      </c>
      <c r="H268" s="42">
        <v>1</v>
      </c>
      <c r="I268" s="26"/>
      <c r="J268" s="45">
        <v>86</v>
      </c>
      <c r="K268" s="42">
        <v>49</v>
      </c>
      <c r="L268" s="42">
        <v>1</v>
      </c>
      <c r="M268" s="41">
        <v>0.56999999999999995</v>
      </c>
      <c r="N268" s="25"/>
      <c r="O268" s="45">
        <v>94</v>
      </c>
      <c r="P268" s="42">
        <v>54</v>
      </c>
      <c r="Q268" s="42">
        <v>1</v>
      </c>
      <c r="R268" s="41">
        <v>0.57446808510638303</v>
      </c>
      <c r="S268" s="42">
        <v>2</v>
      </c>
      <c r="T268" s="24"/>
      <c r="U268" s="45">
        <v>78</v>
      </c>
      <c r="V268" s="42">
        <v>44</v>
      </c>
      <c r="W268" s="42">
        <v>0</v>
      </c>
      <c r="X268" s="41">
        <v>0.56399999999999995</v>
      </c>
      <c r="Y268" s="23"/>
      <c r="Z268" s="45">
        <v>172</v>
      </c>
      <c r="AA268" s="42">
        <v>98</v>
      </c>
      <c r="AB268" s="42">
        <v>1</v>
      </c>
      <c r="AC268" s="41">
        <v>0.56976744186046513</v>
      </c>
      <c r="AD268" s="42">
        <f t="shared" si="37"/>
        <v>3</v>
      </c>
      <c r="AE268" s="22"/>
      <c r="AF268" s="45">
        <v>67</v>
      </c>
      <c r="AG268" s="42">
        <v>36</v>
      </c>
      <c r="AH268" s="42">
        <v>1</v>
      </c>
      <c r="AI268" s="41">
        <v>0.53700000000000003</v>
      </c>
      <c r="AJ268" s="21"/>
      <c r="AK268" s="45">
        <v>239</v>
      </c>
      <c r="AL268" s="42">
        <v>134</v>
      </c>
      <c r="AM268" s="42">
        <v>2</v>
      </c>
      <c r="AN268" s="41">
        <v>0.56066945606694563</v>
      </c>
      <c r="AO268" s="42">
        <f t="shared" si="38"/>
        <v>4</v>
      </c>
      <c r="AP268" s="20"/>
      <c r="AQ268" s="45">
        <v>78</v>
      </c>
      <c r="AR268" s="42">
        <v>52</v>
      </c>
      <c r="AS268" s="42">
        <v>4</v>
      </c>
      <c r="AT268" s="41">
        <v>0.66700000000000004</v>
      </c>
      <c r="AU268" s="19"/>
      <c r="AV268" s="45">
        <v>317</v>
      </c>
      <c r="AW268" s="42">
        <v>186</v>
      </c>
      <c r="AX268" s="42">
        <v>6</v>
      </c>
      <c r="AY268" s="41">
        <v>0.58675078864353314</v>
      </c>
      <c r="AZ268" s="42">
        <v>5</v>
      </c>
      <c r="BA268" s="18"/>
      <c r="BB268" s="45">
        <v>104</v>
      </c>
      <c r="BC268" s="42">
        <v>59</v>
      </c>
      <c r="BD268" s="42">
        <v>2</v>
      </c>
      <c r="BE268" s="41">
        <v>0.56730769230769229</v>
      </c>
      <c r="BF268" s="17"/>
      <c r="BG268" s="45">
        <v>421</v>
      </c>
      <c r="BH268" s="42">
        <v>245</v>
      </c>
      <c r="BI268" s="42">
        <v>8</v>
      </c>
      <c r="BJ268" s="41">
        <v>0.58194774346793354</v>
      </c>
      <c r="BK268" s="42">
        <v>6</v>
      </c>
      <c r="BL268" s="14"/>
      <c r="BM268" s="11">
        <v>50</v>
      </c>
      <c r="BN268" s="12">
        <v>20</v>
      </c>
      <c r="BO268" s="12">
        <v>0</v>
      </c>
      <c r="BP268" s="53">
        <v>0.4</v>
      </c>
      <c r="BQ268" s="13"/>
      <c r="BR268" s="11">
        <v>471</v>
      </c>
      <c r="BS268" s="12">
        <v>265</v>
      </c>
      <c r="BT268" s="12">
        <v>8</v>
      </c>
      <c r="BU268" s="53">
        <v>0.56263269639065816</v>
      </c>
      <c r="BV268" s="11">
        <v>7</v>
      </c>
      <c r="BW268" s="32"/>
      <c r="BX268" s="12"/>
      <c r="BY268" s="12"/>
      <c r="BZ268" s="12"/>
      <c r="CA268" s="31"/>
      <c r="CB268" s="9"/>
      <c r="CC268" s="11">
        <v>471</v>
      </c>
      <c r="CD268" s="12">
        <v>265</v>
      </c>
      <c r="CE268" s="12">
        <v>8</v>
      </c>
      <c r="CF268" s="50">
        <f t="shared" si="36"/>
        <v>0.56263269639065816</v>
      </c>
      <c r="CG268" s="12">
        <v>7</v>
      </c>
      <c r="CH268" s="30">
        <f t="shared" si="30"/>
        <v>471</v>
      </c>
      <c r="CI268" s="30">
        <f t="shared" si="31"/>
        <v>265</v>
      </c>
      <c r="CJ268" s="30">
        <f t="shared" si="32"/>
        <v>8</v>
      </c>
      <c r="CK268" s="6">
        <f t="shared" si="33"/>
        <v>0.56263269639065816</v>
      </c>
      <c r="CL268" s="5" t="str">
        <f t="shared" si="34"/>
        <v>OK</v>
      </c>
    </row>
    <row r="269" spans="1:90" ht="13.8">
      <c r="A269" s="38" t="s">
        <v>423</v>
      </c>
      <c r="B269" s="29" t="s">
        <v>422</v>
      </c>
      <c r="C269" s="38" t="str">
        <f t="shared" si="35"/>
        <v>KEITH PHILLIPS</v>
      </c>
      <c r="D269" s="45">
        <v>259</v>
      </c>
      <c r="E269" s="42">
        <v>144</v>
      </c>
      <c r="F269" s="42">
        <v>10</v>
      </c>
      <c r="G269" s="41">
        <v>0.55500000000000005</v>
      </c>
      <c r="H269" s="42">
        <v>5</v>
      </c>
      <c r="I269" s="26"/>
      <c r="J269" s="45"/>
      <c r="K269" s="42"/>
      <c r="L269" s="42"/>
      <c r="M269" s="41"/>
      <c r="N269" s="25"/>
      <c r="O269" s="45">
        <v>259</v>
      </c>
      <c r="P269" s="42">
        <v>144</v>
      </c>
      <c r="Q269" s="42">
        <v>10</v>
      </c>
      <c r="R269" s="41">
        <v>0.55500000000000005</v>
      </c>
      <c r="S269" s="42">
        <v>5</v>
      </c>
      <c r="T269" s="24"/>
      <c r="U269" s="45">
        <v>63</v>
      </c>
      <c r="V269" s="42">
        <v>42</v>
      </c>
      <c r="W269" s="42">
        <v>1</v>
      </c>
      <c r="X269" s="41">
        <v>0.66700000000000004</v>
      </c>
      <c r="Y269" s="23"/>
      <c r="Z269" s="45">
        <v>322</v>
      </c>
      <c r="AA269" s="42">
        <v>186</v>
      </c>
      <c r="AB269" s="42">
        <v>11</v>
      </c>
      <c r="AC269" s="41">
        <v>0.57763975155279501</v>
      </c>
      <c r="AD269" s="42">
        <f t="shared" si="37"/>
        <v>6</v>
      </c>
      <c r="AE269" s="22"/>
      <c r="AF269" s="45">
        <v>37</v>
      </c>
      <c r="AG269" s="42">
        <v>16</v>
      </c>
      <c r="AH269" s="42">
        <v>3</v>
      </c>
      <c r="AI269" s="41">
        <v>0.432</v>
      </c>
      <c r="AJ269" s="21"/>
      <c r="AK269" s="45">
        <v>359</v>
      </c>
      <c r="AL269" s="42">
        <v>202</v>
      </c>
      <c r="AM269" s="42">
        <v>14</v>
      </c>
      <c r="AN269" s="41">
        <v>0.56267409470752094</v>
      </c>
      <c r="AO269" s="42">
        <f t="shared" si="38"/>
        <v>7</v>
      </c>
      <c r="AP269" s="20"/>
      <c r="AQ269" s="45">
        <v>62</v>
      </c>
      <c r="AR269" s="42">
        <v>31</v>
      </c>
      <c r="AS269" s="42">
        <v>0</v>
      </c>
      <c r="AT269" s="41">
        <v>0.5</v>
      </c>
      <c r="AU269" s="19"/>
      <c r="AV269" s="45">
        <v>421</v>
      </c>
      <c r="AW269" s="42">
        <v>233</v>
      </c>
      <c r="AX269" s="42">
        <v>14</v>
      </c>
      <c r="AY269" s="41">
        <v>0.55344418052256528</v>
      </c>
      <c r="AZ269" s="42">
        <v>8</v>
      </c>
      <c r="BA269" s="18"/>
      <c r="BB269" s="45">
        <v>32</v>
      </c>
      <c r="BC269" s="42">
        <v>16</v>
      </c>
      <c r="BD269" s="42">
        <v>3</v>
      </c>
      <c r="BE269" s="41">
        <v>0.5</v>
      </c>
      <c r="BF269" s="17"/>
      <c r="BG269" s="45">
        <v>453</v>
      </c>
      <c r="BH269" s="42">
        <v>249</v>
      </c>
      <c r="BI269" s="42">
        <v>17</v>
      </c>
      <c r="BJ269" s="41">
        <v>0.54966887417218546</v>
      </c>
      <c r="BK269" s="42">
        <v>10</v>
      </c>
      <c r="BL269" s="14"/>
      <c r="BM269" s="11">
        <v>37</v>
      </c>
      <c r="BN269" s="12">
        <v>19</v>
      </c>
      <c r="BO269" s="12">
        <v>0</v>
      </c>
      <c r="BP269" s="50">
        <v>0.51351351351351349</v>
      </c>
      <c r="BQ269" s="13"/>
      <c r="BR269" s="11">
        <v>490</v>
      </c>
      <c r="BS269" s="12">
        <v>268</v>
      </c>
      <c r="BT269" s="12">
        <v>17</v>
      </c>
      <c r="BU269" s="50">
        <v>0.54693877551020409</v>
      </c>
      <c r="BV269" s="12">
        <v>11</v>
      </c>
      <c r="BW269" s="32"/>
      <c r="BX269" s="12"/>
      <c r="BY269" s="12"/>
      <c r="BZ269" s="12"/>
      <c r="CA269" s="31"/>
      <c r="CB269" s="9"/>
      <c r="CC269" s="11">
        <v>490</v>
      </c>
      <c r="CD269" s="12">
        <v>268</v>
      </c>
      <c r="CE269" s="12">
        <v>17</v>
      </c>
      <c r="CF269" s="50">
        <f t="shared" si="36"/>
        <v>0.54693877551020409</v>
      </c>
      <c r="CG269" s="12">
        <v>11</v>
      </c>
      <c r="CH269" s="30">
        <f t="shared" si="30"/>
        <v>490</v>
      </c>
      <c r="CI269" s="30">
        <f t="shared" si="31"/>
        <v>268</v>
      </c>
      <c r="CJ269" s="30">
        <f t="shared" si="32"/>
        <v>17</v>
      </c>
      <c r="CK269" s="6">
        <f t="shared" si="33"/>
        <v>0.54693877551020409</v>
      </c>
      <c r="CL269" s="5" t="str">
        <f t="shared" si="34"/>
        <v>OK</v>
      </c>
    </row>
    <row r="270" spans="1:90" ht="13.8">
      <c r="A270" s="38" t="s">
        <v>401</v>
      </c>
      <c r="B270" s="29" t="s">
        <v>422</v>
      </c>
      <c r="C270" s="38" t="str">
        <f t="shared" si="35"/>
        <v>ROY PHILLIPS</v>
      </c>
      <c r="D270" s="42">
        <v>626</v>
      </c>
      <c r="E270" s="42">
        <v>363</v>
      </c>
      <c r="F270" s="42">
        <v>46</v>
      </c>
      <c r="G270" s="41">
        <v>0.57987220447284349</v>
      </c>
      <c r="H270" s="42">
        <v>10</v>
      </c>
      <c r="I270" s="26"/>
      <c r="J270" s="45">
        <v>70</v>
      </c>
      <c r="K270" s="42">
        <v>45</v>
      </c>
      <c r="L270" s="42">
        <v>8</v>
      </c>
      <c r="M270" s="41">
        <v>0.64300000000000002</v>
      </c>
      <c r="N270" s="25"/>
      <c r="O270" s="45">
        <v>696</v>
      </c>
      <c r="P270" s="42">
        <v>408</v>
      </c>
      <c r="Q270" s="42">
        <v>54</v>
      </c>
      <c r="R270" s="41">
        <v>0.58620689655172409</v>
      </c>
      <c r="S270" s="42">
        <v>11</v>
      </c>
      <c r="T270" s="24"/>
      <c r="U270" s="45">
        <v>60</v>
      </c>
      <c r="V270" s="42">
        <v>34</v>
      </c>
      <c r="W270" s="42">
        <v>8</v>
      </c>
      <c r="X270" s="41">
        <v>0.56699999999999995</v>
      </c>
      <c r="Y270" s="23"/>
      <c r="Z270" s="45">
        <v>756</v>
      </c>
      <c r="AA270" s="42">
        <v>442</v>
      </c>
      <c r="AB270" s="42">
        <v>62</v>
      </c>
      <c r="AC270" s="41">
        <v>0.58465608465608465</v>
      </c>
      <c r="AD270" s="42">
        <f t="shared" si="37"/>
        <v>12</v>
      </c>
      <c r="AE270" s="22"/>
      <c r="AF270" s="45">
        <v>64</v>
      </c>
      <c r="AG270" s="42">
        <v>42</v>
      </c>
      <c r="AH270" s="42">
        <v>5</v>
      </c>
      <c r="AI270" s="41">
        <v>0.65600000000000003</v>
      </c>
      <c r="AJ270" s="21"/>
      <c r="AK270" s="45">
        <v>820</v>
      </c>
      <c r="AL270" s="42">
        <v>484</v>
      </c>
      <c r="AM270" s="42">
        <v>67</v>
      </c>
      <c r="AN270" s="41">
        <v>0.59024390243902436</v>
      </c>
      <c r="AO270" s="42">
        <f t="shared" si="38"/>
        <v>13</v>
      </c>
      <c r="AP270" s="20"/>
      <c r="AQ270" s="45">
        <v>58</v>
      </c>
      <c r="AR270" s="42">
        <v>32</v>
      </c>
      <c r="AS270" s="42">
        <v>5</v>
      </c>
      <c r="AT270" s="41">
        <v>0.55200000000000005</v>
      </c>
      <c r="AU270" s="19"/>
      <c r="AV270" s="45">
        <v>878</v>
      </c>
      <c r="AW270" s="42">
        <v>516</v>
      </c>
      <c r="AX270" s="42">
        <v>72</v>
      </c>
      <c r="AY270" s="41">
        <v>0.58769931662870156</v>
      </c>
      <c r="AZ270" s="42">
        <v>14</v>
      </c>
      <c r="BA270" s="18"/>
      <c r="BB270" s="45">
        <v>69</v>
      </c>
      <c r="BC270" s="42">
        <v>44</v>
      </c>
      <c r="BD270" s="42">
        <v>4</v>
      </c>
      <c r="BE270" s="41">
        <v>0.6376811594202898</v>
      </c>
      <c r="BF270" s="17"/>
      <c r="BG270" s="45">
        <v>947</v>
      </c>
      <c r="BH270" s="42">
        <v>560</v>
      </c>
      <c r="BI270" s="42">
        <v>76</v>
      </c>
      <c r="BJ270" s="41">
        <v>0.5913410770855333</v>
      </c>
      <c r="BK270" s="42">
        <v>15</v>
      </c>
      <c r="BL270" s="14"/>
      <c r="BM270" s="11">
        <v>64</v>
      </c>
      <c r="BN270" s="12">
        <v>37</v>
      </c>
      <c r="BO270" s="12">
        <v>2</v>
      </c>
      <c r="BP270" s="31">
        <v>0.578125</v>
      </c>
      <c r="BQ270" s="13"/>
      <c r="BR270" s="11">
        <v>1011</v>
      </c>
      <c r="BS270" s="12">
        <v>597</v>
      </c>
      <c r="BT270" s="12">
        <v>78</v>
      </c>
      <c r="BU270" s="31">
        <v>0.59050445103857563</v>
      </c>
      <c r="BV270" s="12">
        <v>16</v>
      </c>
      <c r="BW270" s="32"/>
      <c r="BX270" s="12">
        <v>53</v>
      </c>
      <c r="BY270" s="12">
        <v>32</v>
      </c>
      <c r="BZ270" s="12">
        <v>1</v>
      </c>
      <c r="CA270" s="31">
        <v>0.60377358490566035</v>
      </c>
      <c r="CB270" s="44"/>
      <c r="CC270" s="11">
        <v>1064</v>
      </c>
      <c r="CD270" s="12">
        <v>629</v>
      </c>
      <c r="CE270" s="12">
        <v>79</v>
      </c>
      <c r="CF270" s="50">
        <f t="shared" si="36"/>
        <v>0.59116541353383456</v>
      </c>
      <c r="CG270" s="12">
        <v>17</v>
      </c>
      <c r="CH270" s="30">
        <f t="shared" si="30"/>
        <v>1064</v>
      </c>
      <c r="CI270" s="30">
        <f t="shared" si="31"/>
        <v>629</v>
      </c>
      <c r="CJ270" s="30">
        <f t="shared" si="32"/>
        <v>79</v>
      </c>
      <c r="CK270" s="6">
        <f t="shared" si="33"/>
        <v>0.59116541353383456</v>
      </c>
      <c r="CL270" s="5" t="str">
        <f t="shared" si="34"/>
        <v>OK</v>
      </c>
    </row>
    <row r="271" spans="1:90" ht="13.8">
      <c r="A271" s="38" t="s">
        <v>279</v>
      </c>
      <c r="B271" s="29" t="s">
        <v>422</v>
      </c>
      <c r="C271" s="38" t="str">
        <f t="shared" si="35"/>
        <v>SCOTT PHILLIPS</v>
      </c>
      <c r="D271" s="42">
        <v>257</v>
      </c>
      <c r="E271" s="42">
        <v>126</v>
      </c>
      <c r="F271" s="42">
        <v>1</v>
      </c>
      <c r="G271" s="41">
        <v>0.49027237354085601</v>
      </c>
      <c r="H271" s="42">
        <v>4</v>
      </c>
      <c r="I271" s="26"/>
      <c r="J271" s="45">
        <v>58</v>
      </c>
      <c r="K271" s="42">
        <v>30</v>
      </c>
      <c r="L271" s="42">
        <v>0</v>
      </c>
      <c r="M271" s="41">
        <v>0.51700000000000002</v>
      </c>
      <c r="N271" s="25"/>
      <c r="O271" s="45">
        <v>315</v>
      </c>
      <c r="P271" s="42">
        <v>156</v>
      </c>
      <c r="Q271" s="42">
        <v>1</v>
      </c>
      <c r="R271" s="41">
        <v>0.49523809523809526</v>
      </c>
      <c r="S271" s="42">
        <v>5</v>
      </c>
      <c r="T271" s="24"/>
      <c r="U271" s="45">
        <v>43</v>
      </c>
      <c r="V271" s="42">
        <v>22</v>
      </c>
      <c r="W271" s="42">
        <v>0</v>
      </c>
      <c r="X271" s="41">
        <v>0.51200000000000001</v>
      </c>
      <c r="Y271" s="23"/>
      <c r="Z271" s="45">
        <v>358</v>
      </c>
      <c r="AA271" s="42">
        <v>178</v>
      </c>
      <c r="AB271" s="42">
        <v>1</v>
      </c>
      <c r="AC271" s="41">
        <v>0.4972067039106145</v>
      </c>
      <c r="AD271" s="42">
        <f t="shared" si="37"/>
        <v>6</v>
      </c>
      <c r="AE271" s="22"/>
      <c r="AF271" s="45">
        <v>49</v>
      </c>
      <c r="AG271" s="42">
        <v>27</v>
      </c>
      <c r="AH271" s="42">
        <v>1</v>
      </c>
      <c r="AI271" s="41">
        <v>0.55100000000000005</v>
      </c>
      <c r="AJ271" s="21"/>
      <c r="AK271" s="45">
        <v>407</v>
      </c>
      <c r="AL271" s="42">
        <v>205</v>
      </c>
      <c r="AM271" s="42">
        <v>2</v>
      </c>
      <c r="AN271" s="41">
        <v>0.50368550368550369</v>
      </c>
      <c r="AO271" s="42">
        <f t="shared" si="38"/>
        <v>7</v>
      </c>
      <c r="AP271" s="20"/>
      <c r="AQ271" s="45">
        <v>58</v>
      </c>
      <c r="AR271" s="42">
        <v>22</v>
      </c>
      <c r="AS271" s="42">
        <v>1</v>
      </c>
      <c r="AT271" s="41">
        <v>0.379</v>
      </c>
      <c r="AU271" s="19"/>
      <c r="AV271" s="45">
        <v>465</v>
      </c>
      <c r="AW271" s="42">
        <v>227</v>
      </c>
      <c r="AX271" s="42">
        <v>3</v>
      </c>
      <c r="AY271" s="41">
        <v>0.48817204301075268</v>
      </c>
      <c r="AZ271" s="42">
        <v>8</v>
      </c>
      <c r="BA271" s="18"/>
      <c r="BB271" s="45">
        <v>55</v>
      </c>
      <c r="BC271" s="42">
        <v>27</v>
      </c>
      <c r="BD271" s="42">
        <v>1</v>
      </c>
      <c r="BE271" s="41">
        <v>0.49090909090909091</v>
      </c>
      <c r="BF271" s="17"/>
      <c r="BG271" s="45">
        <v>520</v>
      </c>
      <c r="BH271" s="42">
        <v>254</v>
      </c>
      <c r="BI271" s="42">
        <v>4</v>
      </c>
      <c r="BJ271" s="41">
        <v>0.48846153846153845</v>
      </c>
      <c r="BK271" s="42">
        <v>9</v>
      </c>
      <c r="BL271" s="14"/>
      <c r="BM271" s="11"/>
      <c r="BN271" s="12"/>
      <c r="BO271" s="12"/>
      <c r="BP271" s="48"/>
      <c r="BQ271" s="13"/>
      <c r="BR271" s="45">
        <v>520</v>
      </c>
      <c r="BS271" s="42">
        <v>254</v>
      </c>
      <c r="BT271" s="42">
        <v>4</v>
      </c>
      <c r="BU271" s="41">
        <v>0.48846153846153845</v>
      </c>
      <c r="BV271" s="42">
        <v>9</v>
      </c>
      <c r="BW271" s="32"/>
      <c r="BX271" s="12"/>
      <c r="BY271" s="12"/>
      <c r="BZ271" s="12"/>
      <c r="CA271" s="31"/>
      <c r="CB271" s="9"/>
      <c r="CC271" s="11">
        <v>520</v>
      </c>
      <c r="CD271" s="12">
        <v>254</v>
      </c>
      <c r="CE271" s="12">
        <v>4</v>
      </c>
      <c r="CF271" s="50">
        <f t="shared" si="36"/>
        <v>0.48846153846153845</v>
      </c>
      <c r="CG271" s="12">
        <v>9</v>
      </c>
      <c r="CH271" s="30">
        <f t="shared" si="30"/>
        <v>520</v>
      </c>
      <c r="CI271" s="30">
        <f t="shared" si="31"/>
        <v>254</v>
      </c>
      <c r="CJ271" s="30">
        <f t="shared" si="32"/>
        <v>4</v>
      </c>
      <c r="CK271" s="6">
        <f t="shared" si="33"/>
        <v>0.48846153846153845</v>
      </c>
      <c r="CL271" s="5" t="str">
        <f t="shared" si="34"/>
        <v>OK</v>
      </c>
    </row>
    <row r="272" spans="1:90" ht="13.8">
      <c r="A272" s="38" t="s">
        <v>290</v>
      </c>
      <c r="B272" s="29" t="s">
        <v>421</v>
      </c>
      <c r="C272" s="38" t="str">
        <f t="shared" si="35"/>
        <v>BILL PICHE</v>
      </c>
      <c r="D272" s="42">
        <v>151</v>
      </c>
      <c r="E272" s="42">
        <v>54</v>
      </c>
      <c r="F272" s="42">
        <v>0</v>
      </c>
      <c r="G272" s="41">
        <v>0.35761589403973509</v>
      </c>
      <c r="H272" s="42">
        <v>3</v>
      </c>
      <c r="I272" s="26"/>
      <c r="J272" s="45">
        <v>58</v>
      </c>
      <c r="K272" s="42">
        <v>30</v>
      </c>
      <c r="L272" s="42">
        <v>0</v>
      </c>
      <c r="M272" s="41">
        <v>0.51700000000000002</v>
      </c>
      <c r="N272" s="25"/>
      <c r="O272" s="45">
        <v>209</v>
      </c>
      <c r="P272" s="42">
        <v>84</v>
      </c>
      <c r="Q272" s="42">
        <v>0</v>
      </c>
      <c r="R272" s="41">
        <v>0.40191387559808611</v>
      </c>
      <c r="S272" s="42">
        <v>4</v>
      </c>
      <c r="T272" s="24"/>
      <c r="U272" s="45">
        <v>41</v>
      </c>
      <c r="V272" s="42">
        <v>19</v>
      </c>
      <c r="W272" s="42">
        <v>0</v>
      </c>
      <c r="X272" s="41">
        <v>0.46300000000000002</v>
      </c>
      <c r="Y272" s="23"/>
      <c r="Z272" s="45">
        <v>250</v>
      </c>
      <c r="AA272" s="42">
        <v>103</v>
      </c>
      <c r="AB272" s="42">
        <v>0</v>
      </c>
      <c r="AC272" s="41">
        <v>0.41199999999999998</v>
      </c>
      <c r="AD272" s="42">
        <f t="shared" si="37"/>
        <v>5</v>
      </c>
      <c r="AE272" s="22"/>
      <c r="AF272" s="45">
        <v>29</v>
      </c>
      <c r="AG272" s="42">
        <v>10</v>
      </c>
      <c r="AH272" s="42">
        <v>0</v>
      </c>
      <c r="AI272" s="41">
        <v>0.34499999999999997</v>
      </c>
      <c r="AJ272" s="21"/>
      <c r="AK272" s="45">
        <v>279</v>
      </c>
      <c r="AL272" s="42">
        <v>113</v>
      </c>
      <c r="AM272" s="42">
        <v>0</v>
      </c>
      <c r="AN272" s="41">
        <v>0.4050179211469534</v>
      </c>
      <c r="AO272" s="42">
        <f t="shared" si="38"/>
        <v>6</v>
      </c>
      <c r="AP272" s="20"/>
      <c r="AQ272" s="45">
        <v>27</v>
      </c>
      <c r="AR272" s="42">
        <v>13</v>
      </c>
      <c r="AS272" s="42">
        <v>0</v>
      </c>
      <c r="AT272" s="41">
        <v>0.48099999999999998</v>
      </c>
      <c r="AU272" s="19"/>
      <c r="AV272" s="45">
        <v>306</v>
      </c>
      <c r="AW272" s="42">
        <v>126</v>
      </c>
      <c r="AX272" s="42">
        <v>0</v>
      </c>
      <c r="AY272" s="41">
        <v>0.41176470588235292</v>
      </c>
      <c r="AZ272" s="42">
        <v>7</v>
      </c>
      <c r="BA272" s="18"/>
      <c r="BB272" s="45">
        <v>58</v>
      </c>
      <c r="BC272" s="42">
        <v>28</v>
      </c>
      <c r="BD272" s="42">
        <v>0</v>
      </c>
      <c r="BE272" s="41">
        <v>0.48275862068965519</v>
      </c>
      <c r="BF272" s="17"/>
      <c r="BG272" s="45">
        <v>364</v>
      </c>
      <c r="BH272" s="42">
        <v>154</v>
      </c>
      <c r="BI272" s="42">
        <v>0</v>
      </c>
      <c r="BJ272" s="41">
        <v>0.42307692307692307</v>
      </c>
      <c r="BK272" s="42">
        <v>8</v>
      </c>
      <c r="BL272" s="14"/>
      <c r="BM272" s="11">
        <v>24</v>
      </c>
      <c r="BN272" s="12">
        <v>4</v>
      </c>
      <c r="BO272" s="12">
        <v>0</v>
      </c>
      <c r="BP272" s="31">
        <v>0.16666666666666666</v>
      </c>
      <c r="BQ272" s="13"/>
      <c r="BR272" s="11">
        <v>388</v>
      </c>
      <c r="BS272" s="12">
        <v>158</v>
      </c>
      <c r="BT272" s="12">
        <v>0</v>
      </c>
      <c r="BU272" s="31">
        <v>0.40721649484536082</v>
      </c>
      <c r="BV272" s="12">
        <v>9</v>
      </c>
      <c r="BW272" s="32"/>
      <c r="BX272" s="12"/>
      <c r="BY272" s="12"/>
      <c r="BZ272" s="12"/>
      <c r="CA272" s="31"/>
      <c r="CB272" s="9"/>
      <c r="CC272" s="11">
        <v>388</v>
      </c>
      <c r="CD272" s="12">
        <v>158</v>
      </c>
      <c r="CE272" s="12">
        <v>0</v>
      </c>
      <c r="CF272" s="50">
        <f t="shared" si="36"/>
        <v>0.40721649484536082</v>
      </c>
      <c r="CG272" s="12">
        <v>9</v>
      </c>
      <c r="CH272" s="30">
        <f t="shared" si="30"/>
        <v>388</v>
      </c>
      <c r="CI272" s="30">
        <f t="shared" si="31"/>
        <v>158</v>
      </c>
      <c r="CJ272" s="30">
        <f t="shared" si="32"/>
        <v>0</v>
      </c>
      <c r="CK272" s="6">
        <f t="shared" si="33"/>
        <v>0.40721649484536082</v>
      </c>
      <c r="CL272" s="5" t="str">
        <f t="shared" si="34"/>
        <v>OK</v>
      </c>
    </row>
    <row r="273" spans="1:90" ht="13.8">
      <c r="A273" s="38" t="s">
        <v>420</v>
      </c>
      <c r="B273" s="29" t="s">
        <v>419</v>
      </c>
      <c r="C273" s="38" t="str">
        <f t="shared" si="35"/>
        <v>MATT PILARSKI</v>
      </c>
      <c r="D273" s="42"/>
      <c r="E273" s="42"/>
      <c r="F273" s="42"/>
      <c r="G273" s="41"/>
      <c r="H273" s="42"/>
      <c r="I273" s="26"/>
      <c r="J273" s="45"/>
      <c r="K273" s="42"/>
      <c r="L273" s="42"/>
      <c r="M273" s="41"/>
      <c r="N273" s="25"/>
      <c r="O273" s="45"/>
      <c r="P273" s="42"/>
      <c r="Q273" s="42"/>
      <c r="R273" s="41"/>
      <c r="S273" s="42"/>
      <c r="T273" s="24"/>
      <c r="U273" s="45"/>
      <c r="V273" s="42"/>
      <c r="W273" s="42"/>
      <c r="X273" s="41"/>
      <c r="Y273" s="23"/>
      <c r="Z273" s="45"/>
      <c r="AA273" s="42"/>
      <c r="AB273" s="42"/>
      <c r="AC273" s="41"/>
      <c r="AD273" s="42"/>
      <c r="AE273" s="22"/>
      <c r="AF273" s="45"/>
      <c r="AG273" s="42"/>
      <c r="AH273" s="42"/>
      <c r="AI273" s="41"/>
      <c r="AJ273" s="21"/>
      <c r="AK273" s="45"/>
      <c r="AL273" s="42"/>
      <c r="AM273" s="42"/>
      <c r="AN273" s="41"/>
      <c r="AO273" s="42"/>
      <c r="AP273" s="20"/>
      <c r="AQ273" s="45">
        <v>15</v>
      </c>
      <c r="AR273" s="42">
        <v>3</v>
      </c>
      <c r="AS273" s="42">
        <v>0</v>
      </c>
      <c r="AT273" s="41">
        <v>0.2</v>
      </c>
      <c r="AU273" s="19"/>
      <c r="AV273" s="45">
        <v>15</v>
      </c>
      <c r="AW273" s="42">
        <v>3</v>
      </c>
      <c r="AX273" s="42">
        <v>0</v>
      </c>
      <c r="AY273" s="41">
        <v>0.2</v>
      </c>
      <c r="AZ273" s="42">
        <v>1</v>
      </c>
      <c r="BA273" s="18"/>
      <c r="BB273" s="45"/>
      <c r="BC273" s="42"/>
      <c r="BD273" s="42"/>
      <c r="BE273" s="41"/>
      <c r="BF273" s="17"/>
      <c r="BG273" s="45">
        <v>15</v>
      </c>
      <c r="BH273" s="42">
        <v>3</v>
      </c>
      <c r="BI273" s="42">
        <v>0</v>
      </c>
      <c r="BJ273" s="41">
        <v>0.2</v>
      </c>
      <c r="BK273" s="42">
        <v>1</v>
      </c>
      <c r="BL273" s="14"/>
      <c r="BM273" s="11">
        <v>45</v>
      </c>
      <c r="BN273" s="12">
        <v>21</v>
      </c>
      <c r="BO273" s="12">
        <v>0</v>
      </c>
      <c r="BP273" s="31">
        <v>0.46666666666666667</v>
      </c>
      <c r="BQ273" s="13"/>
      <c r="BR273" s="11">
        <v>60</v>
      </c>
      <c r="BS273" s="12">
        <v>24</v>
      </c>
      <c r="BT273" s="12">
        <v>0</v>
      </c>
      <c r="BU273" s="31">
        <v>0.4</v>
      </c>
      <c r="BV273" s="12">
        <v>2</v>
      </c>
      <c r="BW273" s="32"/>
      <c r="BX273" s="12">
        <v>22</v>
      </c>
      <c r="BY273" s="12">
        <v>11</v>
      </c>
      <c r="BZ273" s="12">
        <v>0</v>
      </c>
      <c r="CA273" s="31">
        <v>0.5</v>
      </c>
      <c r="CB273" s="44"/>
      <c r="CC273" s="11">
        <v>82</v>
      </c>
      <c r="CD273" s="12">
        <v>35</v>
      </c>
      <c r="CE273" s="12">
        <v>0</v>
      </c>
      <c r="CF273" s="50">
        <f t="shared" si="36"/>
        <v>0.42682926829268292</v>
      </c>
      <c r="CG273" s="12">
        <v>3</v>
      </c>
      <c r="CH273" s="30">
        <f t="shared" si="30"/>
        <v>82</v>
      </c>
      <c r="CI273" s="30">
        <f t="shared" si="31"/>
        <v>35</v>
      </c>
      <c r="CJ273" s="30">
        <f t="shared" si="32"/>
        <v>0</v>
      </c>
      <c r="CK273" s="6">
        <f t="shared" si="33"/>
        <v>0.42682926829268292</v>
      </c>
      <c r="CL273" s="5" t="str">
        <f t="shared" si="34"/>
        <v>OK</v>
      </c>
    </row>
    <row r="274" spans="1:90" ht="13.8">
      <c r="A274" s="38" t="s">
        <v>303</v>
      </c>
      <c r="B274" s="29" t="s">
        <v>418</v>
      </c>
      <c r="C274" s="38" t="str">
        <f t="shared" si="35"/>
        <v>JOHN PLATZ</v>
      </c>
      <c r="D274" s="42">
        <v>13</v>
      </c>
      <c r="E274" s="42">
        <v>1</v>
      </c>
      <c r="F274" s="42">
        <v>0</v>
      </c>
      <c r="G274" s="41">
        <v>7.6923076923076927E-2</v>
      </c>
      <c r="H274" s="42">
        <v>1</v>
      </c>
      <c r="I274" s="26"/>
      <c r="J274" s="45">
        <v>63</v>
      </c>
      <c r="K274" s="42">
        <v>27</v>
      </c>
      <c r="L274" s="42">
        <v>0</v>
      </c>
      <c r="M274" s="41">
        <v>0.42899999999999999</v>
      </c>
      <c r="N274" s="25"/>
      <c r="O274" s="45">
        <v>76</v>
      </c>
      <c r="P274" s="42">
        <v>28</v>
      </c>
      <c r="Q274" s="42">
        <v>0</v>
      </c>
      <c r="R274" s="41">
        <v>0.36842105263157893</v>
      </c>
      <c r="S274" s="42">
        <v>2</v>
      </c>
      <c r="T274" s="24"/>
      <c r="U274" s="45">
        <v>19</v>
      </c>
      <c r="V274" s="42">
        <v>10</v>
      </c>
      <c r="W274" s="42">
        <v>0</v>
      </c>
      <c r="X274" s="41">
        <v>0.52600000000000002</v>
      </c>
      <c r="Y274" s="23"/>
      <c r="Z274" s="45">
        <v>95</v>
      </c>
      <c r="AA274" s="42">
        <v>38</v>
      </c>
      <c r="AB274" s="42">
        <v>0</v>
      </c>
      <c r="AC274" s="41">
        <v>0.4</v>
      </c>
      <c r="AD274" s="42">
        <f>+S274+1</f>
        <v>3</v>
      </c>
      <c r="AE274" s="22"/>
      <c r="AF274" s="45">
        <v>34</v>
      </c>
      <c r="AG274" s="42">
        <v>12</v>
      </c>
      <c r="AH274" s="42">
        <v>0</v>
      </c>
      <c r="AI274" s="41">
        <v>0.35299999999999998</v>
      </c>
      <c r="AJ274" s="21"/>
      <c r="AK274" s="45">
        <v>129</v>
      </c>
      <c r="AL274" s="42">
        <v>50</v>
      </c>
      <c r="AM274" s="42">
        <v>0</v>
      </c>
      <c r="AN274" s="41">
        <v>0.38759689922480622</v>
      </c>
      <c r="AO274" s="42">
        <f>+AD274+1</f>
        <v>4</v>
      </c>
      <c r="AP274" s="20"/>
      <c r="AQ274" s="45">
        <v>6</v>
      </c>
      <c r="AR274" s="42">
        <v>4</v>
      </c>
      <c r="AS274" s="42">
        <v>0</v>
      </c>
      <c r="AT274" s="41">
        <v>0.66700000000000004</v>
      </c>
      <c r="AU274" s="19"/>
      <c r="AV274" s="45">
        <v>135</v>
      </c>
      <c r="AW274" s="42">
        <v>54</v>
      </c>
      <c r="AX274" s="42">
        <v>0</v>
      </c>
      <c r="AY274" s="41">
        <v>0.4</v>
      </c>
      <c r="AZ274" s="42">
        <v>5</v>
      </c>
      <c r="BA274" s="18"/>
      <c r="BB274" s="45"/>
      <c r="BC274" s="42"/>
      <c r="BD274" s="42"/>
      <c r="BE274" s="41"/>
      <c r="BF274" s="17"/>
      <c r="BG274" s="45">
        <v>135</v>
      </c>
      <c r="BH274" s="42">
        <v>54</v>
      </c>
      <c r="BI274" s="42">
        <v>0</v>
      </c>
      <c r="BJ274" s="41">
        <v>0.4</v>
      </c>
      <c r="BK274" s="42">
        <v>5</v>
      </c>
      <c r="BL274" s="14"/>
      <c r="BM274" s="11"/>
      <c r="BN274" s="12"/>
      <c r="BO274" s="12"/>
      <c r="BQ274" s="13"/>
      <c r="BR274" s="45">
        <v>135</v>
      </c>
      <c r="BS274" s="42">
        <v>54</v>
      </c>
      <c r="BT274" s="42">
        <v>0</v>
      </c>
      <c r="BU274" s="41">
        <v>0.4</v>
      </c>
      <c r="BV274" s="42">
        <v>5</v>
      </c>
      <c r="BW274" s="32"/>
      <c r="BX274" s="12"/>
      <c r="BY274" s="12"/>
      <c r="BZ274" s="12"/>
      <c r="CA274" s="31"/>
      <c r="CB274" s="9"/>
      <c r="CC274" s="11">
        <v>135</v>
      </c>
      <c r="CD274" s="12">
        <v>54</v>
      </c>
      <c r="CE274" s="12">
        <v>0</v>
      </c>
      <c r="CF274" s="50">
        <f t="shared" si="36"/>
        <v>0.4</v>
      </c>
      <c r="CG274" s="12">
        <v>5</v>
      </c>
      <c r="CH274" s="30">
        <f t="shared" si="30"/>
        <v>135</v>
      </c>
      <c r="CI274" s="30">
        <f t="shared" si="31"/>
        <v>54</v>
      </c>
      <c r="CJ274" s="30">
        <f t="shared" si="32"/>
        <v>0</v>
      </c>
      <c r="CK274" s="6">
        <f t="shared" si="33"/>
        <v>0.4</v>
      </c>
      <c r="CL274" s="5" t="str">
        <f t="shared" si="34"/>
        <v>OK</v>
      </c>
    </row>
    <row r="275" spans="1:90" ht="13.8">
      <c r="A275" s="38" t="s">
        <v>313</v>
      </c>
      <c r="B275" s="29" t="s">
        <v>417</v>
      </c>
      <c r="C275" s="38" t="str">
        <f t="shared" si="35"/>
        <v>JIM POLLACK</v>
      </c>
      <c r="D275" s="42"/>
      <c r="E275" s="42"/>
      <c r="F275" s="42"/>
      <c r="G275" s="41"/>
      <c r="H275" s="42"/>
      <c r="I275" s="26"/>
      <c r="J275" s="45"/>
      <c r="K275" s="42"/>
      <c r="L275" s="42"/>
      <c r="M275" s="41"/>
      <c r="N275" s="25"/>
      <c r="O275" s="45"/>
      <c r="P275" s="42"/>
      <c r="Q275" s="42"/>
      <c r="R275" s="41"/>
      <c r="S275" s="42"/>
      <c r="T275" s="24"/>
      <c r="U275" s="45"/>
      <c r="V275" s="42"/>
      <c r="W275" s="42"/>
      <c r="X275" s="41"/>
      <c r="Y275" s="23"/>
      <c r="Z275" s="45"/>
      <c r="AA275" s="42"/>
      <c r="AB275" s="42"/>
      <c r="AC275" s="41"/>
      <c r="AD275" s="42"/>
      <c r="AE275" s="22"/>
      <c r="AF275" s="45"/>
      <c r="AG275" s="42"/>
      <c r="AH275" s="42"/>
      <c r="AI275" s="41"/>
      <c r="AJ275" s="21"/>
      <c r="AK275" s="45"/>
      <c r="AL275" s="42"/>
      <c r="AM275" s="42"/>
      <c r="AN275" s="41"/>
      <c r="AO275" s="42"/>
      <c r="AP275" s="20"/>
      <c r="AQ275" s="45"/>
      <c r="AR275" s="42"/>
      <c r="AS275" s="42"/>
      <c r="AT275" s="41"/>
      <c r="AU275" s="19"/>
      <c r="AV275" s="45"/>
      <c r="AW275" s="42"/>
      <c r="AX275" s="42"/>
      <c r="AY275" s="41"/>
      <c r="AZ275" s="42"/>
      <c r="BA275" s="18"/>
      <c r="BB275" s="45">
        <v>21</v>
      </c>
      <c r="BC275" s="42">
        <v>12</v>
      </c>
      <c r="BD275" s="42">
        <v>0</v>
      </c>
      <c r="BE275" s="41">
        <v>0.57099999999999995</v>
      </c>
      <c r="BF275" s="17"/>
      <c r="BG275" s="45">
        <v>21</v>
      </c>
      <c r="BH275" s="42">
        <v>12</v>
      </c>
      <c r="BI275" s="42">
        <v>0</v>
      </c>
      <c r="BJ275" s="41">
        <v>0.57099999999999995</v>
      </c>
      <c r="BK275" s="42">
        <v>1</v>
      </c>
      <c r="BL275" s="14"/>
      <c r="BM275" s="11">
        <v>38</v>
      </c>
      <c r="BN275" s="12">
        <v>21</v>
      </c>
      <c r="BO275" s="12">
        <v>1</v>
      </c>
      <c r="BP275" s="50">
        <v>0.55263157894736847</v>
      </c>
      <c r="BQ275" s="13"/>
      <c r="BR275" s="11">
        <v>59</v>
      </c>
      <c r="BS275" s="12">
        <v>33</v>
      </c>
      <c r="BT275" s="12">
        <v>1</v>
      </c>
      <c r="BU275" s="31">
        <v>0.55932203389830504</v>
      </c>
      <c r="BV275" s="12">
        <v>2</v>
      </c>
      <c r="BW275" s="32"/>
      <c r="BX275" s="12"/>
      <c r="BY275" s="12"/>
      <c r="BZ275" s="12"/>
      <c r="CA275" s="31"/>
      <c r="CB275" s="9"/>
      <c r="CC275" s="11">
        <v>59</v>
      </c>
      <c r="CD275" s="12">
        <v>33</v>
      </c>
      <c r="CE275" s="12">
        <v>1</v>
      </c>
      <c r="CF275" s="50">
        <f t="shared" si="36"/>
        <v>0.55932203389830504</v>
      </c>
      <c r="CG275" s="12">
        <v>2</v>
      </c>
      <c r="CH275" s="30">
        <f t="shared" si="30"/>
        <v>59</v>
      </c>
      <c r="CI275" s="30">
        <f t="shared" si="31"/>
        <v>33</v>
      </c>
      <c r="CJ275" s="30">
        <f t="shared" si="32"/>
        <v>1</v>
      </c>
      <c r="CK275" s="6">
        <f t="shared" si="33"/>
        <v>0.55932203389830504</v>
      </c>
      <c r="CL275" s="5" t="str">
        <f t="shared" si="34"/>
        <v>OK</v>
      </c>
    </row>
    <row r="276" spans="1:90" ht="13.8">
      <c r="A276" s="38" t="s">
        <v>357</v>
      </c>
      <c r="B276" s="49" t="s">
        <v>415</v>
      </c>
      <c r="C276" s="38" t="str">
        <f t="shared" si="35"/>
        <v>BRETT POWELL</v>
      </c>
      <c r="D276" s="42"/>
      <c r="E276" s="42"/>
      <c r="F276" s="42"/>
      <c r="G276" s="41"/>
      <c r="H276" s="42"/>
      <c r="I276" s="26"/>
      <c r="J276" s="47"/>
      <c r="K276" s="48"/>
      <c r="L276" s="48"/>
      <c r="M276" s="48"/>
      <c r="N276" s="25"/>
      <c r="O276" s="47"/>
      <c r="P276" s="48"/>
      <c r="Q276" s="48"/>
      <c r="R276" s="48"/>
      <c r="S276" s="48"/>
      <c r="T276" s="24"/>
      <c r="U276" s="47"/>
      <c r="V276" s="48"/>
      <c r="W276" s="48"/>
      <c r="X276" s="48"/>
      <c r="Y276" s="23"/>
      <c r="Z276" s="47"/>
      <c r="AA276" s="48"/>
      <c r="AB276" s="48"/>
      <c r="AC276" s="48"/>
      <c r="AD276" s="48"/>
      <c r="AE276" s="22"/>
      <c r="AF276" s="47"/>
      <c r="AG276" s="48"/>
      <c r="AH276" s="48"/>
      <c r="AI276" s="48"/>
      <c r="AJ276" s="21"/>
      <c r="AK276" s="47"/>
      <c r="AL276" s="48"/>
      <c r="AM276" s="48"/>
      <c r="AN276" s="48"/>
      <c r="AO276" s="48"/>
      <c r="AP276" s="20"/>
      <c r="AQ276" s="47"/>
      <c r="AR276" s="48"/>
      <c r="AS276" s="48"/>
      <c r="AT276" s="48"/>
      <c r="AU276" s="19"/>
      <c r="AV276" s="47"/>
      <c r="AW276" s="48"/>
      <c r="AX276" s="48"/>
      <c r="AY276" s="48"/>
      <c r="AZ276" s="48"/>
      <c r="BA276" s="18"/>
      <c r="BB276" s="47"/>
      <c r="BC276" s="48"/>
      <c r="BD276" s="48"/>
      <c r="BE276" s="48"/>
      <c r="BF276" s="17"/>
      <c r="BG276" s="47"/>
      <c r="BH276" s="48"/>
      <c r="BI276" s="48"/>
      <c r="BJ276" s="48"/>
      <c r="BK276" s="48"/>
      <c r="BL276" s="14"/>
      <c r="BM276" s="47"/>
      <c r="BN276" s="48"/>
      <c r="BO276" s="48"/>
      <c r="BP276" s="48"/>
      <c r="BQ276" s="13"/>
      <c r="BR276" s="47"/>
      <c r="BS276" s="48"/>
      <c r="BT276" s="48"/>
      <c r="BU276" s="48"/>
      <c r="BV276" s="48"/>
      <c r="BW276" s="32"/>
      <c r="BX276" s="12">
        <v>2</v>
      </c>
      <c r="BY276" s="12">
        <v>0</v>
      </c>
      <c r="BZ276" s="12">
        <v>0</v>
      </c>
      <c r="CA276" s="31">
        <v>0</v>
      </c>
      <c r="CB276" s="44"/>
      <c r="CC276" s="11">
        <v>2</v>
      </c>
      <c r="CD276" s="12">
        <v>0</v>
      </c>
      <c r="CE276" s="12">
        <v>0</v>
      </c>
      <c r="CF276" s="50">
        <f t="shared" si="36"/>
        <v>0</v>
      </c>
      <c r="CG276" s="12">
        <v>1</v>
      </c>
      <c r="CH276" s="30">
        <f t="shared" si="30"/>
        <v>2</v>
      </c>
      <c r="CI276" s="30">
        <f t="shared" si="31"/>
        <v>0</v>
      </c>
      <c r="CJ276" s="30">
        <f t="shared" si="32"/>
        <v>0</v>
      </c>
      <c r="CK276" s="6">
        <f t="shared" si="33"/>
        <v>0</v>
      </c>
      <c r="CL276" s="5" t="str">
        <f t="shared" si="34"/>
        <v>OK</v>
      </c>
    </row>
    <row r="277" spans="1:90" ht="13.8">
      <c r="A277" s="38" t="s">
        <v>416</v>
      </c>
      <c r="B277" s="29" t="s">
        <v>415</v>
      </c>
      <c r="C277" s="38" t="str">
        <f t="shared" si="35"/>
        <v>DENNY POWELL</v>
      </c>
      <c r="D277" s="42">
        <v>688</v>
      </c>
      <c r="E277" s="42">
        <v>342</v>
      </c>
      <c r="F277" s="42">
        <v>12</v>
      </c>
      <c r="G277" s="41">
        <v>0.49709302325581395</v>
      </c>
      <c r="H277" s="42">
        <v>14</v>
      </c>
      <c r="I277" s="26"/>
      <c r="J277" s="45">
        <v>64</v>
      </c>
      <c r="K277" s="42">
        <v>32</v>
      </c>
      <c r="L277" s="42">
        <v>1</v>
      </c>
      <c r="M277" s="41">
        <v>0.5</v>
      </c>
      <c r="N277" s="25"/>
      <c r="O277" s="45">
        <v>752</v>
      </c>
      <c r="P277" s="42">
        <v>374</v>
      </c>
      <c r="Q277" s="42">
        <v>13</v>
      </c>
      <c r="R277" s="41">
        <v>0.49734042553191488</v>
      </c>
      <c r="S277" s="42">
        <v>15</v>
      </c>
      <c r="T277" s="24"/>
      <c r="U277" s="45">
        <v>38</v>
      </c>
      <c r="V277" s="42">
        <v>18</v>
      </c>
      <c r="W277" s="42">
        <v>0</v>
      </c>
      <c r="X277" s="41">
        <v>0.47399999999999998</v>
      </c>
      <c r="Y277" s="23"/>
      <c r="Z277" s="45">
        <v>790</v>
      </c>
      <c r="AA277" s="42">
        <v>392</v>
      </c>
      <c r="AB277" s="42">
        <v>13</v>
      </c>
      <c r="AC277" s="41">
        <v>0.4962025316455696</v>
      </c>
      <c r="AD277" s="42">
        <f>+S277+1</f>
        <v>16</v>
      </c>
      <c r="AE277" s="22"/>
      <c r="AF277" s="45">
        <v>53</v>
      </c>
      <c r="AG277" s="42">
        <v>29</v>
      </c>
      <c r="AH277" s="42">
        <v>2</v>
      </c>
      <c r="AI277" s="41">
        <v>0.54700000000000004</v>
      </c>
      <c r="AJ277" s="21"/>
      <c r="AK277" s="45">
        <v>843</v>
      </c>
      <c r="AL277" s="42">
        <v>421</v>
      </c>
      <c r="AM277" s="42">
        <v>15</v>
      </c>
      <c r="AN277" s="41">
        <v>0.49940688018979834</v>
      </c>
      <c r="AO277" s="42">
        <f>+AD277+1</f>
        <v>17</v>
      </c>
      <c r="AP277" s="20"/>
      <c r="AQ277" s="45">
        <v>62</v>
      </c>
      <c r="AR277" s="42">
        <v>32</v>
      </c>
      <c r="AS277" s="42">
        <v>0</v>
      </c>
      <c r="AT277" s="41">
        <v>0.51600000000000001</v>
      </c>
      <c r="AU277" s="19"/>
      <c r="AV277" s="45">
        <v>905</v>
      </c>
      <c r="AW277" s="42">
        <v>453</v>
      </c>
      <c r="AX277" s="42">
        <v>15</v>
      </c>
      <c r="AY277" s="41">
        <v>0.50055248618784531</v>
      </c>
      <c r="AZ277" s="42">
        <v>18</v>
      </c>
      <c r="BA277" s="18"/>
      <c r="BB277" s="45">
        <v>39</v>
      </c>
      <c r="BC277" s="42">
        <v>22</v>
      </c>
      <c r="BD277" s="42">
        <v>1</v>
      </c>
      <c r="BE277" s="41">
        <v>0.5641025641025641</v>
      </c>
      <c r="BF277" s="17"/>
      <c r="BG277" s="45">
        <v>944</v>
      </c>
      <c r="BH277" s="42">
        <v>475</v>
      </c>
      <c r="BI277" s="42">
        <v>16</v>
      </c>
      <c r="BJ277" s="41">
        <v>0.50317796610169496</v>
      </c>
      <c r="BK277" s="42">
        <v>20</v>
      </c>
      <c r="BL277" s="14"/>
      <c r="BM277" s="11">
        <v>45</v>
      </c>
      <c r="BN277" s="12">
        <v>21</v>
      </c>
      <c r="BO277" s="12">
        <v>0</v>
      </c>
      <c r="BP277" s="53">
        <v>0.46666666666666667</v>
      </c>
      <c r="BQ277" s="13"/>
      <c r="BR277" s="11">
        <v>989</v>
      </c>
      <c r="BS277" s="12">
        <v>496</v>
      </c>
      <c r="BT277" s="12">
        <v>16</v>
      </c>
      <c r="BU277" s="53">
        <v>0.50151668351870571</v>
      </c>
      <c r="BV277" s="11">
        <v>21</v>
      </c>
      <c r="BW277" s="32"/>
      <c r="BX277" s="12">
        <v>48</v>
      </c>
      <c r="BY277" s="12">
        <v>25</v>
      </c>
      <c r="BZ277" s="12">
        <v>0</v>
      </c>
      <c r="CA277" s="31">
        <v>0.52083333333333337</v>
      </c>
      <c r="CB277" s="44"/>
      <c r="CC277" s="11">
        <v>1037</v>
      </c>
      <c r="CD277" s="12">
        <v>521</v>
      </c>
      <c r="CE277" s="12">
        <v>16</v>
      </c>
      <c r="CF277" s="50">
        <f t="shared" si="36"/>
        <v>0.50241080038572805</v>
      </c>
      <c r="CG277" s="12">
        <v>22</v>
      </c>
      <c r="CH277" s="30">
        <f t="shared" si="30"/>
        <v>1037</v>
      </c>
      <c r="CI277" s="30">
        <f t="shared" si="31"/>
        <v>521</v>
      </c>
      <c r="CJ277" s="30">
        <f t="shared" si="32"/>
        <v>16</v>
      </c>
      <c r="CK277" s="6">
        <f t="shared" si="33"/>
        <v>0.50241080038572805</v>
      </c>
      <c r="CL277" s="5" t="str">
        <f t="shared" si="34"/>
        <v>OK</v>
      </c>
    </row>
    <row r="278" spans="1:90" ht="13.8">
      <c r="A278" s="38" t="s">
        <v>362</v>
      </c>
      <c r="B278" s="29" t="s">
        <v>414</v>
      </c>
      <c r="C278" s="38" t="str">
        <f t="shared" si="35"/>
        <v>RICK PRESTON</v>
      </c>
      <c r="D278" s="42"/>
      <c r="E278" s="42"/>
      <c r="F278" s="42"/>
      <c r="G278" s="41"/>
      <c r="H278" s="42"/>
      <c r="I278" s="26"/>
      <c r="J278" s="45"/>
      <c r="K278" s="42"/>
      <c r="L278" s="42"/>
      <c r="M278" s="41"/>
      <c r="N278" s="25"/>
      <c r="O278" s="45"/>
      <c r="P278" s="42"/>
      <c r="Q278" s="42"/>
      <c r="R278" s="41"/>
      <c r="S278" s="42"/>
      <c r="T278" s="24"/>
      <c r="U278" s="45"/>
      <c r="V278" s="42"/>
      <c r="W278" s="42"/>
      <c r="X278" s="41"/>
      <c r="Y278" s="23"/>
      <c r="Z278" s="45"/>
      <c r="AA278" s="42"/>
      <c r="AB278" s="42"/>
      <c r="AC278" s="41"/>
      <c r="AD278" s="42"/>
      <c r="AE278" s="22"/>
      <c r="AF278" s="45"/>
      <c r="AG278" s="42"/>
      <c r="AH278" s="42"/>
      <c r="AI278" s="41"/>
      <c r="AJ278" s="21"/>
      <c r="AK278" s="45"/>
      <c r="AL278" s="42"/>
      <c r="AM278" s="42"/>
      <c r="AN278" s="41"/>
      <c r="AO278" s="42"/>
      <c r="AP278" s="20"/>
      <c r="AQ278" s="45">
        <v>49</v>
      </c>
      <c r="AR278" s="42">
        <v>22</v>
      </c>
      <c r="AS278" s="42">
        <v>0</v>
      </c>
      <c r="AT278" s="41">
        <v>0.44900000000000001</v>
      </c>
      <c r="AU278" s="19"/>
      <c r="AV278" s="45">
        <v>49</v>
      </c>
      <c r="AW278" s="42">
        <v>22</v>
      </c>
      <c r="AX278" s="42">
        <v>0</v>
      </c>
      <c r="AY278" s="41">
        <v>0.44897959183673469</v>
      </c>
      <c r="AZ278" s="42">
        <v>1</v>
      </c>
      <c r="BA278" s="18"/>
      <c r="BB278" s="45"/>
      <c r="BC278" s="42"/>
      <c r="BD278" s="42"/>
      <c r="BE278" s="41"/>
      <c r="BF278" s="17"/>
      <c r="BG278" s="45">
        <v>49</v>
      </c>
      <c r="BH278" s="42">
        <v>22</v>
      </c>
      <c r="BI278" s="42">
        <v>0</v>
      </c>
      <c r="BJ278" s="41">
        <v>0.44897959183673469</v>
      </c>
      <c r="BK278" s="42">
        <v>1</v>
      </c>
      <c r="BL278" s="14"/>
      <c r="BM278" s="11"/>
      <c r="BN278" s="12"/>
      <c r="BO278" s="12"/>
      <c r="BP278" s="46"/>
      <c r="BQ278" s="13"/>
      <c r="BR278" s="45">
        <v>49</v>
      </c>
      <c r="BS278" s="42">
        <v>22</v>
      </c>
      <c r="BT278" s="42">
        <v>0</v>
      </c>
      <c r="BU278" s="34">
        <v>0.44897959183673469</v>
      </c>
      <c r="BV278" s="42">
        <v>1</v>
      </c>
      <c r="BW278" s="32"/>
      <c r="BX278" s="12"/>
      <c r="BY278" s="12"/>
      <c r="BZ278" s="12"/>
      <c r="CA278" s="31"/>
      <c r="CB278" s="9"/>
      <c r="CC278" s="11">
        <v>49</v>
      </c>
      <c r="CD278" s="12">
        <v>22</v>
      </c>
      <c r="CE278" s="12">
        <v>0</v>
      </c>
      <c r="CF278" s="50">
        <f t="shared" si="36"/>
        <v>0.44897959183673469</v>
      </c>
      <c r="CG278" s="12">
        <v>1</v>
      </c>
      <c r="CH278" s="30">
        <f t="shared" si="30"/>
        <v>49</v>
      </c>
      <c r="CI278" s="30">
        <f t="shared" si="31"/>
        <v>22</v>
      </c>
      <c r="CJ278" s="30">
        <f t="shared" si="32"/>
        <v>0</v>
      </c>
      <c r="CK278" s="6">
        <f t="shared" si="33"/>
        <v>0.44897959183673469</v>
      </c>
      <c r="CL278" s="5" t="str">
        <f t="shared" si="34"/>
        <v>OK</v>
      </c>
    </row>
    <row r="279" spans="1:90" ht="13.8">
      <c r="A279" s="38" t="s">
        <v>413</v>
      </c>
      <c r="B279" s="54" t="s">
        <v>412</v>
      </c>
      <c r="C279" s="38" t="str">
        <f t="shared" si="35"/>
        <v>T QUICK</v>
      </c>
      <c r="D279" s="45"/>
      <c r="E279" s="42"/>
      <c r="F279" s="42"/>
      <c r="G279" s="41"/>
      <c r="H279" s="42"/>
      <c r="I279" s="26"/>
      <c r="J279" s="51"/>
      <c r="K279" s="51"/>
      <c r="L279" s="51"/>
      <c r="M279" s="52"/>
      <c r="N279" s="25"/>
      <c r="O279" s="51"/>
      <c r="P279" s="51"/>
      <c r="Q279" s="51"/>
      <c r="R279" s="52"/>
      <c r="S279" s="51"/>
      <c r="T279" s="24"/>
      <c r="U279" s="51">
        <v>4</v>
      </c>
      <c r="V279" s="51">
        <v>1</v>
      </c>
      <c r="W279" s="51">
        <v>0</v>
      </c>
      <c r="X279" s="52">
        <v>0.25</v>
      </c>
      <c r="Y279" s="23"/>
      <c r="Z279" s="51">
        <v>4</v>
      </c>
      <c r="AA279" s="51">
        <v>1</v>
      </c>
      <c r="AB279" s="51">
        <v>0</v>
      </c>
      <c r="AC279" s="52">
        <v>0.25</v>
      </c>
      <c r="AD279" s="51">
        <f>+S279+1</f>
        <v>1</v>
      </c>
      <c r="AE279" s="22"/>
      <c r="AF279" s="51"/>
      <c r="AG279" s="51"/>
      <c r="AH279" s="51"/>
      <c r="AI279" s="52"/>
      <c r="AJ279" s="21"/>
      <c r="AK279" s="51"/>
      <c r="AL279" s="51"/>
      <c r="AM279" s="51"/>
      <c r="AN279" s="52"/>
      <c r="AO279" s="51" t="s">
        <v>280</v>
      </c>
      <c r="AP279" s="20"/>
      <c r="AQ279" s="51"/>
      <c r="AR279" s="51"/>
      <c r="AS279" s="51"/>
      <c r="AT279" s="52"/>
      <c r="AU279" s="19"/>
      <c r="AV279" s="51">
        <v>0</v>
      </c>
      <c r="AW279" s="51">
        <v>0</v>
      </c>
      <c r="AX279" s="51">
        <v>0</v>
      </c>
      <c r="AY279" s="52"/>
      <c r="AZ279" s="51"/>
      <c r="BA279" s="18"/>
      <c r="BB279" s="51"/>
      <c r="BC279" s="51"/>
      <c r="BD279" s="51"/>
      <c r="BE279" s="52"/>
      <c r="BF279" s="17"/>
      <c r="BG279" s="51">
        <v>4</v>
      </c>
      <c r="BH279" s="51">
        <v>1</v>
      </c>
      <c r="BI279" s="51">
        <v>0</v>
      </c>
      <c r="BJ279" s="52">
        <v>0.25</v>
      </c>
      <c r="BK279" s="51">
        <f>+AZ279+1</f>
        <v>1</v>
      </c>
      <c r="BL279" s="14"/>
      <c r="BM279" s="8"/>
      <c r="BN279" s="8"/>
      <c r="BO279" s="8"/>
      <c r="BQ279" s="13"/>
      <c r="BR279" s="51">
        <v>4</v>
      </c>
      <c r="BS279" s="51">
        <v>1</v>
      </c>
      <c r="BT279" s="51">
        <v>0</v>
      </c>
      <c r="BU279" s="52">
        <v>0.25</v>
      </c>
      <c r="BV279" s="51">
        <v>1</v>
      </c>
      <c r="BW279" s="43"/>
      <c r="BX279" s="12"/>
      <c r="BY279" s="12"/>
      <c r="BZ279" s="12"/>
      <c r="CA279" s="31"/>
      <c r="CB279" s="9"/>
      <c r="CC279" s="11">
        <v>4</v>
      </c>
      <c r="CD279" s="12">
        <v>1</v>
      </c>
      <c r="CE279" s="12">
        <v>0</v>
      </c>
      <c r="CF279" s="50">
        <f t="shared" si="36"/>
        <v>0.25</v>
      </c>
      <c r="CG279" s="12">
        <v>1</v>
      </c>
      <c r="CH279" s="30">
        <f t="shared" si="30"/>
        <v>4</v>
      </c>
      <c r="CI279" s="30">
        <f t="shared" si="31"/>
        <v>1</v>
      </c>
      <c r="CJ279" s="30">
        <f t="shared" si="32"/>
        <v>0</v>
      </c>
      <c r="CK279" s="6">
        <f t="shared" si="33"/>
        <v>0.25</v>
      </c>
      <c r="CL279" s="5" t="str">
        <f t="shared" si="34"/>
        <v>OK</v>
      </c>
    </row>
    <row r="280" spans="1:90" ht="13.8">
      <c r="A280" s="38" t="s">
        <v>285</v>
      </c>
      <c r="B280" s="39" t="s">
        <v>282</v>
      </c>
      <c r="C280" s="38" t="str">
        <f t="shared" si="35"/>
        <v>TIM RAY</v>
      </c>
      <c r="D280" s="42">
        <v>71</v>
      </c>
      <c r="E280" s="42">
        <v>23</v>
      </c>
      <c r="F280" s="42">
        <v>0</v>
      </c>
      <c r="G280" s="41">
        <v>0.323943661971831</v>
      </c>
      <c r="H280" s="42">
        <v>2</v>
      </c>
      <c r="I280" s="26"/>
      <c r="J280" s="35">
        <v>29</v>
      </c>
      <c r="K280" s="33">
        <v>10</v>
      </c>
      <c r="L280" s="33">
        <v>0</v>
      </c>
      <c r="M280" s="34">
        <v>0.34499999999999997</v>
      </c>
      <c r="N280" s="25"/>
      <c r="O280" s="35">
        <v>100</v>
      </c>
      <c r="P280" s="33">
        <v>33</v>
      </c>
      <c r="Q280" s="33">
        <v>0</v>
      </c>
      <c r="R280" s="34">
        <v>0.33</v>
      </c>
      <c r="S280" s="33">
        <v>3</v>
      </c>
      <c r="T280" s="24"/>
      <c r="U280" s="35">
        <v>39</v>
      </c>
      <c r="V280" s="33">
        <v>23</v>
      </c>
      <c r="W280" s="33">
        <v>0</v>
      </c>
      <c r="X280" s="34">
        <v>0.59</v>
      </c>
      <c r="Y280" s="23"/>
      <c r="Z280" s="35">
        <v>139</v>
      </c>
      <c r="AA280" s="33">
        <v>56</v>
      </c>
      <c r="AB280" s="33">
        <v>0</v>
      </c>
      <c r="AC280" s="34">
        <v>0.40287769784172661</v>
      </c>
      <c r="AD280" s="33">
        <f>+S280+1</f>
        <v>4</v>
      </c>
      <c r="AE280" s="22"/>
      <c r="AF280" s="35">
        <v>45</v>
      </c>
      <c r="AG280" s="33">
        <v>19</v>
      </c>
      <c r="AH280" s="33">
        <v>0</v>
      </c>
      <c r="AI280" s="34">
        <v>0.42199999999999999</v>
      </c>
      <c r="AJ280" s="21"/>
      <c r="AK280" s="35">
        <v>184</v>
      </c>
      <c r="AL280" s="33">
        <v>75</v>
      </c>
      <c r="AM280" s="33">
        <v>0</v>
      </c>
      <c r="AN280" s="34">
        <v>0.40760869565217389</v>
      </c>
      <c r="AO280" s="33">
        <f>+AD280+1</f>
        <v>5</v>
      </c>
      <c r="AP280" s="20"/>
      <c r="AQ280" s="35">
        <v>36</v>
      </c>
      <c r="AR280" s="33">
        <v>15</v>
      </c>
      <c r="AS280" s="33">
        <v>0</v>
      </c>
      <c r="AT280" s="34">
        <v>0.41699999999999998</v>
      </c>
      <c r="AU280" s="19"/>
      <c r="AV280" s="35">
        <v>220</v>
      </c>
      <c r="AW280" s="33">
        <v>90</v>
      </c>
      <c r="AX280" s="33">
        <v>0</v>
      </c>
      <c r="AY280" s="34">
        <v>0.40909090909090912</v>
      </c>
      <c r="AZ280" s="33">
        <v>6</v>
      </c>
      <c r="BA280" s="18"/>
      <c r="BB280" s="35">
        <v>34</v>
      </c>
      <c r="BC280" s="33">
        <v>16</v>
      </c>
      <c r="BD280" s="33">
        <v>0</v>
      </c>
      <c r="BE280" s="34">
        <v>0.47058823529411764</v>
      </c>
      <c r="BF280" s="17"/>
      <c r="BG280" s="35">
        <v>254</v>
      </c>
      <c r="BH280" s="33">
        <v>106</v>
      </c>
      <c r="BI280" s="33">
        <v>0</v>
      </c>
      <c r="BJ280" s="34">
        <v>0.41732283464566927</v>
      </c>
      <c r="BK280" s="33">
        <v>7</v>
      </c>
      <c r="BL280" s="14"/>
      <c r="BM280" s="37">
        <v>36</v>
      </c>
      <c r="BN280" s="36">
        <v>10</v>
      </c>
      <c r="BO280" s="36">
        <v>0</v>
      </c>
      <c r="BP280" s="50">
        <v>0.27777777777777779</v>
      </c>
      <c r="BQ280" s="13"/>
      <c r="BR280" s="37">
        <v>290</v>
      </c>
      <c r="BS280" s="36">
        <v>116</v>
      </c>
      <c r="BT280" s="36">
        <v>0</v>
      </c>
      <c r="BU280" s="50">
        <v>0.4</v>
      </c>
      <c r="BV280" s="36">
        <v>8</v>
      </c>
      <c r="BW280" s="32"/>
      <c r="BX280" s="12"/>
      <c r="BY280" s="12"/>
      <c r="BZ280" s="12"/>
      <c r="CA280" s="31"/>
      <c r="CB280" s="9"/>
      <c r="CC280" s="11">
        <v>290</v>
      </c>
      <c r="CD280" s="12">
        <v>116</v>
      </c>
      <c r="CE280" s="12">
        <v>0</v>
      </c>
      <c r="CF280" s="50">
        <f t="shared" si="36"/>
        <v>0.4</v>
      </c>
      <c r="CG280" s="12">
        <v>8</v>
      </c>
      <c r="CH280" s="30">
        <f t="shared" si="30"/>
        <v>290</v>
      </c>
      <c r="CI280" s="30">
        <f t="shared" si="31"/>
        <v>116</v>
      </c>
      <c r="CJ280" s="30">
        <f t="shared" si="32"/>
        <v>0</v>
      </c>
      <c r="CK280" s="6">
        <f t="shared" si="33"/>
        <v>0.4</v>
      </c>
      <c r="CL280" s="5" t="str">
        <f t="shared" si="34"/>
        <v>OK</v>
      </c>
    </row>
    <row r="281" spans="1:90" ht="13.8">
      <c r="A281" s="38" t="s">
        <v>311</v>
      </c>
      <c r="B281" s="49" t="s">
        <v>410</v>
      </c>
      <c r="C281" s="38" t="str">
        <f t="shared" si="35"/>
        <v>JASON REETZ</v>
      </c>
      <c r="D281" s="42"/>
      <c r="E281" s="42"/>
      <c r="F281" s="42"/>
      <c r="G281" s="41"/>
      <c r="H281" s="42"/>
      <c r="I281" s="26"/>
      <c r="J281" s="47"/>
      <c r="K281" s="48"/>
      <c r="L281" s="48"/>
      <c r="M281" s="48"/>
      <c r="N281" s="25"/>
      <c r="O281" s="47"/>
      <c r="P281" s="48"/>
      <c r="Q281" s="48"/>
      <c r="R281" s="48"/>
      <c r="S281" s="48"/>
      <c r="T281" s="24"/>
      <c r="U281" s="47"/>
      <c r="V281" s="48"/>
      <c r="W281" s="48"/>
      <c r="X281" s="48"/>
      <c r="Y281" s="23"/>
      <c r="Z281" s="47"/>
      <c r="AA281" s="48"/>
      <c r="AB281" s="48"/>
      <c r="AC281" s="48"/>
      <c r="AD281" s="48"/>
      <c r="AE281" s="22"/>
      <c r="AF281" s="47"/>
      <c r="AG281" s="48"/>
      <c r="AH281" s="48"/>
      <c r="AI281" s="48"/>
      <c r="AJ281" s="21"/>
      <c r="AK281" s="47"/>
      <c r="AL281" s="48"/>
      <c r="AM281" s="48"/>
      <c r="AN281" s="48"/>
      <c r="AO281" s="48"/>
      <c r="AP281" s="20"/>
      <c r="AQ281" s="47"/>
      <c r="AR281" s="48"/>
      <c r="AS281" s="48"/>
      <c r="AT281" s="48"/>
      <c r="AU281" s="19"/>
      <c r="AV281" s="47"/>
      <c r="AW281" s="48"/>
      <c r="AX281" s="48"/>
      <c r="AY281" s="48"/>
      <c r="AZ281" s="48"/>
      <c r="BA281" s="18"/>
      <c r="BB281" s="47"/>
      <c r="BC281" s="48"/>
      <c r="BD281" s="48"/>
      <c r="BE281" s="48"/>
      <c r="BF281" s="17"/>
      <c r="BG281" s="47"/>
      <c r="BH281" s="48"/>
      <c r="BI281" s="48"/>
      <c r="BJ281" s="48"/>
      <c r="BK281" s="48"/>
      <c r="BL281" s="14"/>
      <c r="BM281" s="11">
        <v>57</v>
      </c>
      <c r="BN281" s="12">
        <v>24</v>
      </c>
      <c r="BO281" s="12">
        <v>0</v>
      </c>
      <c r="BP281" s="53">
        <v>0.42105263157894735</v>
      </c>
      <c r="BQ281" s="13"/>
      <c r="BR281" s="11">
        <v>57</v>
      </c>
      <c r="BS281" s="12">
        <v>24</v>
      </c>
      <c r="BT281" s="12">
        <v>0</v>
      </c>
      <c r="BU281" s="53">
        <v>0.42105263157894735</v>
      </c>
      <c r="BV281" s="11">
        <v>1</v>
      </c>
      <c r="BW281" s="32"/>
      <c r="BX281" s="12">
        <v>58</v>
      </c>
      <c r="BY281" s="12">
        <v>35</v>
      </c>
      <c r="BZ281" s="12">
        <v>3</v>
      </c>
      <c r="CA281" s="31">
        <v>0.60344827586206895</v>
      </c>
      <c r="CB281" s="44"/>
      <c r="CC281" s="11">
        <v>115</v>
      </c>
      <c r="CD281" s="12">
        <v>59</v>
      </c>
      <c r="CE281" s="12">
        <v>3</v>
      </c>
      <c r="CF281" s="50">
        <f t="shared" si="36"/>
        <v>0.5130434782608696</v>
      </c>
      <c r="CG281" s="12">
        <v>2</v>
      </c>
      <c r="CH281" s="30">
        <f t="shared" si="30"/>
        <v>115</v>
      </c>
      <c r="CI281" s="30">
        <f t="shared" si="31"/>
        <v>59</v>
      </c>
      <c r="CJ281" s="30">
        <f t="shared" si="32"/>
        <v>3</v>
      </c>
      <c r="CK281" s="6">
        <f t="shared" si="33"/>
        <v>0.5130434782608696</v>
      </c>
      <c r="CL281" s="5" t="str">
        <f t="shared" si="34"/>
        <v>OK</v>
      </c>
    </row>
    <row r="282" spans="1:90" ht="13.8">
      <c r="A282" s="38" t="s">
        <v>411</v>
      </c>
      <c r="B282" s="49" t="s">
        <v>410</v>
      </c>
      <c r="C282" s="38" t="str">
        <f t="shared" si="35"/>
        <v>JEREMY REETZ</v>
      </c>
      <c r="D282" s="42"/>
      <c r="E282" s="42"/>
      <c r="F282" s="42"/>
      <c r="G282" s="41"/>
      <c r="H282" s="42"/>
      <c r="I282" s="26"/>
      <c r="J282" s="47"/>
      <c r="K282" s="48"/>
      <c r="L282" s="48"/>
      <c r="M282" s="48"/>
      <c r="N282" s="25"/>
      <c r="O282" s="47"/>
      <c r="P282" s="48"/>
      <c r="Q282" s="48"/>
      <c r="R282" s="48"/>
      <c r="S282" s="48"/>
      <c r="T282" s="24"/>
      <c r="U282" s="47"/>
      <c r="V282" s="48"/>
      <c r="W282" s="48"/>
      <c r="X282" s="48"/>
      <c r="Y282" s="23"/>
      <c r="Z282" s="47"/>
      <c r="AA282" s="48"/>
      <c r="AB282" s="48"/>
      <c r="AC282" s="48"/>
      <c r="AD282" s="48"/>
      <c r="AE282" s="22"/>
      <c r="AF282" s="47"/>
      <c r="AG282" s="48"/>
      <c r="AH282" s="48"/>
      <c r="AI282" s="48"/>
      <c r="AJ282" s="21"/>
      <c r="AK282" s="47"/>
      <c r="AL282" s="48"/>
      <c r="AM282" s="48"/>
      <c r="AN282" s="48"/>
      <c r="AO282" s="48"/>
      <c r="AP282" s="20"/>
      <c r="AQ282" s="47"/>
      <c r="AR282" s="48"/>
      <c r="AS282" s="48"/>
      <c r="AT282" s="48"/>
      <c r="AU282" s="19"/>
      <c r="AV282" s="47"/>
      <c r="AW282" s="48"/>
      <c r="AX282" s="48"/>
      <c r="AY282" s="48"/>
      <c r="AZ282" s="48"/>
      <c r="BA282" s="18"/>
      <c r="BB282" s="47"/>
      <c r="BC282" s="48"/>
      <c r="BD282" s="48"/>
      <c r="BE282" s="48"/>
      <c r="BF282" s="17"/>
      <c r="BG282" s="47"/>
      <c r="BH282" s="48"/>
      <c r="BI282" s="48"/>
      <c r="BJ282" s="48"/>
      <c r="BK282" s="48"/>
      <c r="BL282" s="14"/>
      <c r="BM282" s="11">
        <v>60</v>
      </c>
      <c r="BN282" s="12">
        <v>31</v>
      </c>
      <c r="BO282" s="12">
        <v>2</v>
      </c>
      <c r="BP282" s="53">
        <v>0.51666666666666672</v>
      </c>
      <c r="BQ282" s="13"/>
      <c r="BR282" s="11">
        <v>60</v>
      </c>
      <c r="BS282" s="12">
        <v>31</v>
      </c>
      <c r="BT282" s="12">
        <v>2</v>
      </c>
      <c r="BU282" s="53">
        <v>0.51666666666666672</v>
      </c>
      <c r="BV282" s="11">
        <v>1</v>
      </c>
      <c r="BW282" s="32"/>
      <c r="BX282" s="12">
        <v>56</v>
      </c>
      <c r="BY282" s="12">
        <v>33</v>
      </c>
      <c r="BZ282" s="12">
        <v>1</v>
      </c>
      <c r="CA282" s="31">
        <v>0.5892857142857143</v>
      </c>
      <c r="CB282" s="44"/>
      <c r="CC282" s="11">
        <v>116</v>
      </c>
      <c r="CD282" s="12">
        <v>64</v>
      </c>
      <c r="CE282" s="12">
        <v>3</v>
      </c>
      <c r="CF282" s="50">
        <f t="shared" si="36"/>
        <v>0.55172413793103448</v>
      </c>
      <c r="CG282" s="12">
        <v>2</v>
      </c>
      <c r="CH282" s="30">
        <f t="shared" si="30"/>
        <v>116</v>
      </c>
      <c r="CI282" s="30">
        <f t="shared" si="31"/>
        <v>64</v>
      </c>
      <c r="CJ282" s="30">
        <f t="shared" si="32"/>
        <v>3</v>
      </c>
      <c r="CK282" s="6">
        <f t="shared" si="33"/>
        <v>0.55172413793103448</v>
      </c>
      <c r="CL282" s="5" t="str">
        <f t="shared" si="34"/>
        <v>OK</v>
      </c>
    </row>
    <row r="283" spans="1:90" ht="13.8">
      <c r="A283" s="38" t="s">
        <v>409</v>
      </c>
      <c r="B283" s="29" t="s">
        <v>408</v>
      </c>
      <c r="C283" s="38" t="str">
        <f t="shared" si="35"/>
        <v>BRAD REMER</v>
      </c>
      <c r="D283" s="42"/>
      <c r="E283" s="42"/>
      <c r="F283" s="42"/>
      <c r="G283" s="41" t="s">
        <v>280</v>
      </c>
      <c r="H283" s="42"/>
      <c r="I283" s="26"/>
      <c r="J283" s="45"/>
      <c r="K283" s="42"/>
      <c r="L283" s="42"/>
      <c r="M283" s="41"/>
      <c r="N283" s="25"/>
      <c r="O283" s="45"/>
      <c r="P283" s="42"/>
      <c r="Q283" s="42"/>
      <c r="R283" s="41"/>
      <c r="S283" s="42"/>
      <c r="T283" s="24"/>
      <c r="U283" s="45"/>
      <c r="V283" s="42"/>
      <c r="W283" s="42"/>
      <c r="X283" s="41"/>
      <c r="Y283" s="23"/>
      <c r="Z283" s="45"/>
      <c r="AA283" s="42"/>
      <c r="AB283" s="42"/>
      <c r="AC283" s="41"/>
      <c r="AD283" s="42" t="s">
        <v>280</v>
      </c>
      <c r="AE283" s="22"/>
      <c r="AF283" s="45">
        <v>2</v>
      </c>
      <c r="AG283" s="42">
        <v>1</v>
      </c>
      <c r="AH283" s="42">
        <v>0</v>
      </c>
      <c r="AI283" s="41">
        <v>0.5</v>
      </c>
      <c r="AJ283" s="21"/>
      <c r="AK283" s="45">
        <v>2</v>
      </c>
      <c r="AL283" s="42">
        <v>1</v>
      </c>
      <c r="AM283" s="42">
        <v>0</v>
      </c>
      <c r="AN283" s="41">
        <v>0.5</v>
      </c>
      <c r="AO283" s="42"/>
      <c r="AP283" s="20"/>
      <c r="AQ283" s="45"/>
      <c r="AR283" s="42"/>
      <c r="AS283" s="42"/>
      <c r="AT283" s="41"/>
      <c r="AU283" s="19"/>
      <c r="AV283" s="45">
        <v>2</v>
      </c>
      <c r="AW283" s="42">
        <v>1</v>
      </c>
      <c r="AX283" s="42">
        <v>0</v>
      </c>
      <c r="AY283" s="41">
        <v>0.5</v>
      </c>
      <c r="AZ283" s="42">
        <v>0</v>
      </c>
      <c r="BA283" s="18"/>
      <c r="BB283" s="45"/>
      <c r="BC283" s="42"/>
      <c r="BD283" s="42"/>
      <c r="BE283" s="41"/>
      <c r="BF283" s="17"/>
      <c r="BG283" s="45">
        <v>2</v>
      </c>
      <c r="BH283" s="42">
        <v>1</v>
      </c>
      <c r="BI283" s="42">
        <v>0</v>
      </c>
      <c r="BJ283" s="41">
        <v>0.5</v>
      </c>
      <c r="BK283" s="42">
        <v>0</v>
      </c>
      <c r="BL283" s="14"/>
      <c r="BM283" s="11"/>
      <c r="BN283" s="12"/>
      <c r="BO283" s="12"/>
      <c r="BP283" s="46"/>
      <c r="BQ283" s="13"/>
      <c r="BR283" s="45">
        <v>2</v>
      </c>
      <c r="BS283" s="42">
        <v>1</v>
      </c>
      <c r="BT283" s="42">
        <v>0</v>
      </c>
      <c r="BU283" s="34">
        <v>0.5</v>
      </c>
      <c r="BV283" s="42">
        <v>1</v>
      </c>
      <c r="BW283" s="32"/>
      <c r="BX283" s="12"/>
      <c r="BY283" s="12"/>
      <c r="BZ283" s="12"/>
      <c r="CA283" s="31"/>
      <c r="CB283" s="9"/>
      <c r="CC283" s="11">
        <v>2</v>
      </c>
      <c r="CD283" s="12">
        <v>1</v>
      </c>
      <c r="CE283" s="12">
        <v>0</v>
      </c>
      <c r="CF283" s="50">
        <f t="shared" si="36"/>
        <v>0.5</v>
      </c>
      <c r="CG283" s="12">
        <v>1</v>
      </c>
      <c r="CH283" s="30">
        <f t="shared" si="30"/>
        <v>2</v>
      </c>
      <c r="CI283" s="30">
        <f t="shared" si="31"/>
        <v>1</v>
      </c>
      <c r="CJ283" s="30">
        <f t="shared" si="32"/>
        <v>0</v>
      </c>
      <c r="CK283" s="6">
        <f t="shared" si="33"/>
        <v>0.5</v>
      </c>
      <c r="CL283" s="5" t="str">
        <f t="shared" si="34"/>
        <v>OK</v>
      </c>
    </row>
    <row r="284" spans="1:90" ht="13.8">
      <c r="A284" s="38" t="s">
        <v>407</v>
      </c>
      <c r="B284" s="29" t="s">
        <v>406</v>
      </c>
      <c r="C284" s="38" t="str">
        <f t="shared" si="35"/>
        <v>GEORGE REYNOLDS</v>
      </c>
      <c r="D284" s="42"/>
      <c r="E284" s="42"/>
      <c r="F284" s="42"/>
      <c r="G284" s="41"/>
      <c r="H284" s="42"/>
      <c r="I284" s="26"/>
      <c r="J284" s="51"/>
      <c r="K284" s="51"/>
      <c r="L284" s="51"/>
      <c r="M284" s="52"/>
      <c r="N284" s="25"/>
      <c r="O284" s="51"/>
      <c r="P284" s="51"/>
      <c r="Q284" s="51"/>
      <c r="R284" s="52"/>
      <c r="S284" s="51"/>
      <c r="T284" s="24"/>
      <c r="U284" s="51"/>
      <c r="V284" s="51"/>
      <c r="W284" s="51"/>
      <c r="X284" s="52"/>
      <c r="Y284" s="23"/>
      <c r="Z284" s="51"/>
      <c r="AA284" s="51"/>
      <c r="AB284" s="51"/>
      <c r="AC284" s="52"/>
      <c r="AD284" s="51"/>
      <c r="AE284" s="22"/>
      <c r="AF284" s="51"/>
      <c r="AG284" s="51"/>
      <c r="AH284" s="51"/>
      <c r="AI284" s="52"/>
      <c r="AJ284" s="21"/>
      <c r="AK284" s="51"/>
      <c r="AL284" s="51"/>
      <c r="AM284" s="51"/>
      <c r="AN284" s="52"/>
      <c r="AO284" s="51"/>
      <c r="AP284" s="20"/>
      <c r="AQ284" s="51">
        <v>11</v>
      </c>
      <c r="AR284" s="51">
        <v>4</v>
      </c>
      <c r="AS284" s="51">
        <v>0</v>
      </c>
      <c r="AT284" s="52">
        <v>0.36399999999999999</v>
      </c>
      <c r="AU284" s="19"/>
      <c r="AV284" s="51">
        <v>11</v>
      </c>
      <c r="AW284" s="51">
        <v>4</v>
      </c>
      <c r="AX284" s="51">
        <v>0</v>
      </c>
      <c r="AY284" s="52">
        <v>0.36363636363636365</v>
      </c>
      <c r="AZ284" s="51">
        <v>1</v>
      </c>
      <c r="BA284" s="18"/>
      <c r="BB284" s="51"/>
      <c r="BC284" s="51"/>
      <c r="BD284" s="51"/>
      <c r="BE284" s="52"/>
      <c r="BF284" s="17"/>
      <c r="BG284" s="51">
        <v>11</v>
      </c>
      <c r="BH284" s="51">
        <v>4</v>
      </c>
      <c r="BI284" s="51">
        <v>0</v>
      </c>
      <c r="BJ284" s="52">
        <v>0.36363636363636365</v>
      </c>
      <c r="BK284" s="51">
        <v>1</v>
      </c>
      <c r="BL284" s="14"/>
      <c r="BM284" s="11"/>
      <c r="BN284" s="12"/>
      <c r="BO284" s="12"/>
      <c r="BP284" s="48"/>
      <c r="BQ284" s="13"/>
      <c r="BR284" s="51">
        <v>11</v>
      </c>
      <c r="BS284" s="51">
        <v>4</v>
      </c>
      <c r="BT284" s="51">
        <v>0</v>
      </c>
      <c r="BU284" s="52">
        <v>0.36363636363636365</v>
      </c>
      <c r="BV284" s="51">
        <v>1</v>
      </c>
      <c r="BW284" s="43"/>
      <c r="BX284" s="12"/>
      <c r="BY284" s="12"/>
      <c r="BZ284" s="12"/>
      <c r="CA284" s="31"/>
      <c r="CB284" s="9"/>
      <c r="CC284" s="11">
        <v>11</v>
      </c>
      <c r="CD284" s="12">
        <v>4</v>
      </c>
      <c r="CE284" s="12">
        <v>0</v>
      </c>
      <c r="CF284" s="50">
        <f t="shared" si="36"/>
        <v>0.36363636363636365</v>
      </c>
      <c r="CG284" s="12">
        <v>1</v>
      </c>
      <c r="CH284" s="30">
        <f t="shared" si="30"/>
        <v>11</v>
      </c>
      <c r="CI284" s="30">
        <f t="shared" si="31"/>
        <v>4</v>
      </c>
      <c r="CJ284" s="30">
        <f t="shared" si="32"/>
        <v>0</v>
      </c>
      <c r="CK284" s="6">
        <f t="shared" si="33"/>
        <v>0.36363636363636365</v>
      </c>
      <c r="CL284" s="5" t="str">
        <f t="shared" si="34"/>
        <v>OK</v>
      </c>
    </row>
    <row r="285" spans="1:90" ht="13.8">
      <c r="A285" s="38" t="s">
        <v>303</v>
      </c>
      <c r="B285" s="29" t="s">
        <v>406</v>
      </c>
      <c r="C285" s="38" t="str">
        <f t="shared" si="35"/>
        <v>JOHN REYNOLDS</v>
      </c>
      <c r="D285" s="42">
        <v>519</v>
      </c>
      <c r="E285" s="42">
        <v>230</v>
      </c>
      <c r="F285" s="42">
        <v>8</v>
      </c>
      <c r="G285" s="41">
        <v>0.44315992292870904</v>
      </c>
      <c r="H285" s="42">
        <v>12</v>
      </c>
      <c r="I285" s="26"/>
      <c r="J285" s="51">
        <v>34</v>
      </c>
      <c r="K285" s="51">
        <v>12</v>
      </c>
      <c r="L285" s="51">
        <v>0</v>
      </c>
      <c r="M285" s="52">
        <v>0.35299999999999998</v>
      </c>
      <c r="N285" s="25"/>
      <c r="O285" s="51">
        <v>553</v>
      </c>
      <c r="P285" s="51">
        <v>242</v>
      </c>
      <c r="Q285" s="51">
        <v>8</v>
      </c>
      <c r="R285" s="52">
        <v>0.43761301989150092</v>
      </c>
      <c r="S285" s="51">
        <v>13</v>
      </c>
      <c r="T285" s="24"/>
      <c r="U285" s="51">
        <v>24</v>
      </c>
      <c r="V285" s="51">
        <v>14</v>
      </c>
      <c r="W285" s="51">
        <v>0</v>
      </c>
      <c r="X285" s="52">
        <v>0.58299999999999996</v>
      </c>
      <c r="Y285" s="23"/>
      <c r="Z285" s="51">
        <v>577</v>
      </c>
      <c r="AA285" s="51">
        <v>256</v>
      </c>
      <c r="AB285" s="51">
        <v>8</v>
      </c>
      <c r="AC285" s="52">
        <v>0.44367417677642979</v>
      </c>
      <c r="AD285" s="51">
        <f>+S285+1</f>
        <v>14</v>
      </c>
      <c r="AE285" s="22"/>
      <c r="AF285" s="51">
        <v>29</v>
      </c>
      <c r="AG285" s="51">
        <v>13</v>
      </c>
      <c r="AH285" s="51">
        <v>0</v>
      </c>
      <c r="AI285" s="52">
        <v>0.44800000000000001</v>
      </c>
      <c r="AJ285" s="21"/>
      <c r="AK285" s="51">
        <v>606</v>
      </c>
      <c r="AL285" s="51">
        <v>269</v>
      </c>
      <c r="AM285" s="51">
        <v>8</v>
      </c>
      <c r="AN285" s="52">
        <v>0.44389438943894388</v>
      </c>
      <c r="AO285" s="51">
        <f>+AD285+1</f>
        <v>15</v>
      </c>
      <c r="AP285" s="20"/>
      <c r="AQ285" s="51">
        <v>46</v>
      </c>
      <c r="AR285" s="51">
        <v>21</v>
      </c>
      <c r="AS285" s="51">
        <v>1</v>
      </c>
      <c r="AT285" s="52">
        <v>0.45700000000000002</v>
      </c>
      <c r="AU285" s="19"/>
      <c r="AV285" s="51">
        <v>652</v>
      </c>
      <c r="AW285" s="51">
        <v>290</v>
      </c>
      <c r="AX285" s="51">
        <v>9</v>
      </c>
      <c r="AY285" s="52">
        <v>0.44478527607361962</v>
      </c>
      <c r="AZ285" s="51">
        <v>16</v>
      </c>
      <c r="BA285" s="18"/>
      <c r="BB285" s="51">
        <v>32</v>
      </c>
      <c r="BC285" s="51">
        <v>15</v>
      </c>
      <c r="BD285" s="51">
        <v>2</v>
      </c>
      <c r="BE285" s="52">
        <v>0.46875</v>
      </c>
      <c r="BF285" s="17"/>
      <c r="BG285" s="51">
        <v>684</v>
      </c>
      <c r="BH285" s="51">
        <v>305</v>
      </c>
      <c r="BI285" s="51">
        <v>11</v>
      </c>
      <c r="BJ285" s="52">
        <v>0.44590643274853803</v>
      </c>
      <c r="BK285" s="51">
        <v>17</v>
      </c>
      <c r="BL285" s="14"/>
      <c r="BM285" s="11">
        <v>17</v>
      </c>
      <c r="BN285" s="12">
        <v>6</v>
      </c>
      <c r="BO285" s="12">
        <v>1</v>
      </c>
      <c r="BP285" s="31">
        <v>0.35294117647058826</v>
      </c>
      <c r="BQ285" s="13"/>
      <c r="BR285" s="37">
        <v>701</v>
      </c>
      <c r="BS285" s="36">
        <v>311</v>
      </c>
      <c r="BT285" s="36">
        <v>12</v>
      </c>
      <c r="BU285" s="50">
        <v>0.44365192582025675</v>
      </c>
      <c r="BV285" s="36">
        <v>18</v>
      </c>
      <c r="BW285" s="32"/>
      <c r="BX285" s="12"/>
      <c r="BY285" s="12"/>
      <c r="BZ285" s="12"/>
      <c r="CA285" s="31"/>
      <c r="CB285" s="9"/>
      <c r="CC285" s="11">
        <v>701</v>
      </c>
      <c r="CD285" s="12">
        <v>311</v>
      </c>
      <c r="CE285" s="12">
        <v>12</v>
      </c>
      <c r="CF285" s="50">
        <f t="shared" si="36"/>
        <v>0.44365192582025675</v>
      </c>
      <c r="CG285" s="12">
        <v>18</v>
      </c>
      <c r="CH285" s="30">
        <f t="shared" si="30"/>
        <v>701</v>
      </c>
      <c r="CI285" s="30">
        <f t="shared" si="31"/>
        <v>311</v>
      </c>
      <c r="CJ285" s="30">
        <f t="shared" si="32"/>
        <v>12</v>
      </c>
      <c r="CK285" s="6">
        <f t="shared" si="33"/>
        <v>0.44365192582025675</v>
      </c>
      <c r="CL285" s="5" t="str">
        <f t="shared" si="34"/>
        <v>OK</v>
      </c>
    </row>
    <row r="286" spans="1:90" ht="13.8">
      <c r="A286" s="38" t="s">
        <v>405</v>
      </c>
      <c r="B286" s="29" t="s">
        <v>404</v>
      </c>
      <c r="C286" s="38" t="str">
        <f t="shared" si="35"/>
        <v>ROBERT REYSE</v>
      </c>
      <c r="D286" s="42"/>
      <c r="E286" s="42"/>
      <c r="F286" s="42"/>
      <c r="G286" s="41"/>
      <c r="H286" s="42"/>
      <c r="I286" s="26"/>
      <c r="J286" s="35"/>
      <c r="K286" s="33"/>
      <c r="L286" s="33"/>
      <c r="M286" s="34"/>
      <c r="N286" s="25"/>
      <c r="O286" s="35"/>
      <c r="P286" s="33"/>
      <c r="Q286" s="33"/>
      <c r="R286" s="34"/>
      <c r="S286" s="33"/>
      <c r="T286" s="24"/>
      <c r="U286" s="35"/>
      <c r="V286" s="33"/>
      <c r="W286" s="33"/>
      <c r="X286" s="34"/>
      <c r="Y286" s="23"/>
      <c r="Z286" s="35"/>
      <c r="AA286" s="33"/>
      <c r="AB286" s="33"/>
      <c r="AC286" s="34"/>
      <c r="AD286" s="33"/>
      <c r="AE286" s="22"/>
      <c r="AF286" s="35"/>
      <c r="AG286" s="33"/>
      <c r="AH286" s="33"/>
      <c r="AI286" s="34"/>
      <c r="AJ286" s="21"/>
      <c r="AK286" s="35"/>
      <c r="AL286" s="33"/>
      <c r="AM286" s="33"/>
      <c r="AN286" s="34"/>
      <c r="AO286" s="33"/>
      <c r="AP286" s="20"/>
      <c r="AQ286" s="35"/>
      <c r="AR286" s="33"/>
      <c r="AS286" s="33"/>
      <c r="AT286" s="34"/>
      <c r="AU286" s="19"/>
      <c r="AV286" s="35"/>
      <c r="AW286" s="33"/>
      <c r="AX286" s="33"/>
      <c r="AY286" s="34"/>
      <c r="AZ286" s="33"/>
      <c r="BA286" s="18"/>
      <c r="BB286" s="35">
        <v>37</v>
      </c>
      <c r="BC286" s="33">
        <v>17</v>
      </c>
      <c r="BD286" s="33">
        <v>0</v>
      </c>
      <c r="BE286" s="34">
        <v>0.45945945945945948</v>
      </c>
      <c r="BF286" s="17"/>
      <c r="BG286" s="35">
        <v>37</v>
      </c>
      <c r="BH286" s="33">
        <v>17</v>
      </c>
      <c r="BI286" s="33">
        <v>0</v>
      </c>
      <c r="BJ286" s="34">
        <v>0.45945945945945948</v>
      </c>
      <c r="BK286" s="33">
        <v>1</v>
      </c>
      <c r="BL286" s="14"/>
      <c r="BM286" s="11">
        <v>57</v>
      </c>
      <c r="BN286" s="12">
        <v>22</v>
      </c>
      <c r="BO286" s="12">
        <v>2</v>
      </c>
      <c r="BP286" s="53">
        <v>0.38596491228070173</v>
      </c>
      <c r="BQ286" s="13"/>
      <c r="BR286" s="11">
        <v>94</v>
      </c>
      <c r="BS286" s="12">
        <v>39</v>
      </c>
      <c r="BT286" s="12">
        <v>2</v>
      </c>
      <c r="BU286" s="53">
        <v>0.41489361702127658</v>
      </c>
      <c r="BV286" s="11">
        <v>2</v>
      </c>
      <c r="BW286" s="32"/>
      <c r="BX286" s="12">
        <v>32</v>
      </c>
      <c r="BY286" s="12">
        <v>12</v>
      </c>
      <c r="BZ286" s="12">
        <v>0</v>
      </c>
      <c r="CA286" s="31">
        <v>0.375</v>
      </c>
      <c r="CB286" s="44"/>
      <c r="CC286" s="11">
        <v>126</v>
      </c>
      <c r="CD286" s="12">
        <v>51</v>
      </c>
      <c r="CE286" s="12">
        <v>2</v>
      </c>
      <c r="CF286" s="50">
        <f t="shared" si="36"/>
        <v>0.40476190476190477</v>
      </c>
      <c r="CG286" s="12">
        <v>3</v>
      </c>
      <c r="CH286" s="30">
        <f t="shared" si="30"/>
        <v>126</v>
      </c>
      <c r="CI286" s="30">
        <f t="shared" si="31"/>
        <v>51</v>
      </c>
      <c r="CJ286" s="30">
        <f t="shared" si="32"/>
        <v>2</v>
      </c>
      <c r="CK286" s="6">
        <f t="shared" si="33"/>
        <v>0.40476190476190477</v>
      </c>
      <c r="CL286" s="5" t="str">
        <f t="shared" si="34"/>
        <v>OK</v>
      </c>
    </row>
    <row r="287" spans="1:90" ht="13.8">
      <c r="A287" s="38" t="s">
        <v>346</v>
      </c>
      <c r="B287" s="49" t="s">
        <v>403</v>
      </c>
      <c r="C287" s="38" t="str">
        <f t="shared" si="35"/>
        <v>ED RICE</v>
      </c>
      <c r="D287" s="42"/>
      <c r="E287" s="42"/>
      <c r="F287" s="42"/>
      <c r="G287" s="41"/>
      <c r="H287" s="42"/>
      <c r="I287" s="26"/>
      <c r="J287" s="47"/>
      <c r="K287" s="48"/>
      <c r="L287" s="48"/>
      <c r="M287" s="48"/>
      <c r="N287" s="25"/>
      <c r="O287" s="47"/>
      <c r="P287" s="48"/>
      <c r="Q287" s="48"/>
      <c r="R287" s="48"/>
      <c r="S287" s="48"/>
      <c r="T287" s="24"/>
      <c r="U287" s="47"/>
      <c r="V287" s="48"/>
      <c r="W287" s="48"/>
      <c r="X287" s="48"/>
      <c r="Y287" s="23"/>
      <c r="Z287" s="47"/>
      <c r="AA287" s="48"/>
      <c r="AB287" s="48"/>
      <c r="AC287" s="48"/>
      <c r="AD287" s="48"/>
      <c r="AE287" s="22"/>
      <c r="AF287" s="47"/>
      <c r="AG287" s="48"/>
      <c r="AH287" s="48"/>
      <c r="AI287" s="48"/>
      <c r="AJ287" s="21"/>
      <c r="AK287" s="47"/>
      <c r="AL287" s="48"/>
      <c r="AM287" s="48"/>
      <c r="AN287" s="48"/>
      <c r="AO287" s="48"/>
      <c r="AP287" s="20"/>
      <c r="AQ287" s="47"/>
      <c r="AR287" s="48"/>
      <c r="AS287" s="48"/>
      <c r="AT287" s="48"/>
      <c r="AU287" s="19"/>
      <c r="AV287" s="47"/>
      <c r="AW287" s="48"/>
      <c r="AX287" s="48"/>
      <c r="AY287" s="48"/>
      <c r="AZ287" s="48"/>
      <c r="BA287" s="18"/>
      <c r="BB287" s="47"/>
      <c r="BC287" s="48"/>
      <c r="BD287" s="48"/>
      <c r="BE287" s="48"/>
      <c r="BF287" s="17"/>
      <c r="BG287" s="47"/>
      <c r="BH287" s="48"/>
      <c r="BI287" s="48"/>
      <c r="BJ287" s="48"/>
      <c r="BK287" s="48"/>
      <c r="BL287" s="14"/>
      <c r="BM287" s="47"/>
      <c r="BN287" s="48"/>
      <c r="BO287" s="48"/>
      <c r="BQ287" s="13"/>
      <c r="BR287" s="47"/>
      <c r="BS287" s="48"/>
      <c r="BT287" s="48"/>
      <c r="BV287" s="47"/>
      <c r="BW287" s="32"/>
      <c r="BX287" s="12">
        <v>5</v>
      </c>
      <c r="BY287" s="12">
        <v>2</v>
      </c>
      <c r="BZ287" s="12">
        <v>0</v>
      </c>
      <c r="CA287" s="31">
        <v>0.4</v>
      </c>
      <c r="CB287" s="44"/>
      <c r="CC287" s="11">
        <v>5</v>
      </c>
      <c r="CD287" s="12">
        <v>2</v>
      </c>
      <c r="CE287" s="12">
        <v>0</v>
      </c>
      <c r="CF287" s="50">
        <f t="shared" si="36"/>
        <v>0.4</v>
      </c>
      <c r="CG287" s="12">
        <v>1</v>
      </c>
      <c r="CH287" s="30">
        <f t="shared" si="30"/>
        <v>5</v>
      </c>
      <c r="CI287" s="30">
        <f t="shared" si="31"/>
        <v>2</v>
      </c>
      <c r="CJ287" s="30">
        <f t="shared" si="32"/>
        <v>0</v>
      </c>
      <c r="CK287" s="6">
        <f t="shared" si="33"/>
        <v>0.4</v>
      </c>
      <c r="CL287" s="5" t="str">
        <f t="shared" si="34"/>
        <v>OK</v>
      </c>
    </row>
    <row r="288" spans="1:90" ht="13.8">
      <c r="A288" s="38" t="s">
        <v>309</v>
      </c>
      <c r="B288" s="49" t="s">
        <v>402</v>
      </c>
      <c r="C288" s="38" t="str">
        <f t="shared" si="35"/>
        <v>JEFF RISAK</v>
      </c>
      <c r="D288" s="42"/>
      <c r="E288" s="42"/>
      <c r="F288" s="42"/>
      <c r="G288" s="41"/>
      <c r="H288" s="42"/>
      <c r="I288" s="26"/>
      <c r="J288" s="47"/>
      <c r="K288" s="48"/>
      <c r="L288" s="48"/>
      <c r="M288" s="48"/>
      <c r="N288" s="25"/>
      <c r="O288" s="47"/>
      <c r="P288" s="48"/>
      <c r="Q288" s="48"/>
      <c r="R288" s="48"/>
      <c r="S288" s="48"/>
      <c r="T288" s="24"/>
      <c r="U288" s="47"/>
      <c r="V288" s="48"/>
      <c r="W288" s="48"/>
      <c r="X288" s="48"/>
      <c r="Y288" s="23"/>
      <c r="Z288" s="47"/>
      <c r="AA288" s="48"/>
      <c r="AB288" s="48"/>
      <c r="AC288" s="48"/>
      <c r="AD288" s="48"/>
      <c r="AE288" s="22"/>
      <c r="AF288" s="47"/>
      <c r="AG288" s="48"/>
      <c r="AH288" s="48"/>
      <c r="AI288" s="48"/>
      <c r="AJ288" s="21"/>
      <c r="AK288" s="47"/>
      <c r="AL288" s="48"/>
      <c r="AM288" s="48"/>
      <c r="AN288" s="48"/>
      <c r="AO288" s="48"/>
      <c r="AP288" s="20"/>
      <c r="AQ288" s="47"/>
      <c r="AR288" s="48"/>
      <c r="AS288" s="48"/>
      <c r="AT288" s="48"/>
      <c r="AU288" s="19"/>
      <c r="AV288" s="47"/>
      <c r="AW288" s="48"/>
      <c r="AX288" s="48"/>
      <c r="AY288" s="48"/>
      <c r="AZ288" s="48"/>
      <c r="BA288" s="18"/>
      <c r="BB288" s="47"/>
      <c r="BC288" s="48"/>
      <c r="BD288" s="48"/>
      <c r="BE288" s="48"/>
      <c r="BF288" s="17"/>
      <c r="BG288" s="47"/>
      <c r="BH288" s="48"/>
      <c r="BI288" s="48"/>
      <c r="BJ288" s="48"/>
      <c r="BK288" s="48"/>
      <c r="BL288" s="14"/>
      <c r="BM288" s="47"/>
      <c r="BN288" s="48"/>
      <c r="BO288" s="48"/>
      <c r="BP288" s="46"/>
      <c r="BQ288" s="13"/>
      <c r="BR288" s="47"/>
      <c r="BS288" s="48"/>
      <c r="BT288" s="48"/>
      <c r="BU288" s="46"/>
      <c r="BV288" s="48"/>
      <c r="BW288" s="32"/>
      <c r="BX288" s="12">
        <v>31</v>
      </c>
      <c r="BY288" s="12">
        <v>15</v>
      </c>
      <c r="BZ288" s="12">
        <v>0</v>
      </c>
      <c r="CA288" s="31">
        <v>0.4838709677419355</v>
      </c>
      <c r="CB288" s="44"/>
      <c r="CC288" s="11">
        <v>31</v>
      </c>
      <c r="CD288" s="12">
        <v>15</v>
      </c>
      <c r="CE288" s="12">
        <v>0</v>
      </c>
      <c r="CF288" s="50">
        <f t="shared" si="36"/>
        <v>0.4838709677419355</v>
      </c>
      <c r="CG288" s="12">
        <v>1</v>
      </c>
      <c r="CH288" s="30">
        <f t="shared" si="30"/>
        <v>31</v>
      </c>
      <c r="CI288" s="30">
        <f t="shared" si="31"/>
        <v>15</v>
      </c>
      <c r="CJ288" s="30">
        <f t="shared" si="32"/>
        <v>0</v>
      </c>
      <c r="CK288" s="6">
        <f t="shared" si="33"/>
        <v>0.4838709677419355</v>
      </c>
      <c r="CL288" s="5" t="str">
        <f t="shared" si="34"/>
        <v>OK</v>
      </c>
    </row>
    <row r="289" spans="1:91" ht="13.8">
      <c r="A289" s="38" t="s">
        <v>401</v>
      </c>
      <c r="B289" s="29" t="s">
        <v>400</v>
      </c>
      <c r="C289" s="38" t="str">
        <f t="shared" si="35"/>
        <v>ROY ROBBINS</v>
      </c>
      <c r="D289" s="42">
        <v>210</v>
      </c>
      <c r="E289" s="42">
        <v>128</v>
      </c>
      <c r="F289" s="42">
        <v>7</v>
      </c>
      <c r="G289" s="41">
        <v>0.60952380952380958</v>
      </c>
      <c r="H289" s="42">
        <v>3</v>
      </c>
      <c r="I289" s="26"/>
      <c r="J289" s="45">
        <v>82</v>
      </c>
      <c r="K289" s="42">
        <v>53</v>
      </c>
      <c r="L289" s="42">
        <v>6</v>
      </c>
      <c r="M289" s="41">
        <v>0.64600000000000002</v>
      </c>
      <c r="N289" s="25"/>
      <c r="O289" s="45">
        <v>292</v>
      </c>
      <c r="P289" s="42">
        <v>181</v>
      </c>
      <c r="Q289" s="42">
        <v>13</v>
      </c>
      <c r="R289" s="41">
        <v>0.61986301369863017</v>
      </c>
      <c r="S289" s="42">
        <v>4</v>
      </c>
      <c r="T289" s="24"/>
      <c r="U289" s="45">
        <v>62</v>
      </c>
      <c r="V289" s="42">
        <v>28</v>
      </c>
      <c r="W289" s="42">
        <v>2</v>
      </c>
      <c r="X289" s="41">
        <v>0.45200000000000001</v>
      </c>
      <c r="Y289" s="23"/>
      <c r="Z289" s="45">
        <v>354</v>
      </c>
      <c r="AA289" s="42">
        <v>209</v>
      </c>
      <c r="AB289" s="42">
        <v>15</v>
      </c>
      <c r="AC289" s="41">
        <v>0.59039548022598876</v>
      </c>
      <c r="AD289" s="42">
        <f>+S289+1</f>
        <v>5</v>
      </c>
      <c r="AE289" s="22"/>
      <c r="AF289" s="45">
        <v>23</v>
      </c>
      <c r="AG289" s="42">
        <v>12</v>
      </c>
      <c r="AH289" s="42">
        <v>0</v>
      </c>
      <c r="AI289" s="41">
        <v>0.52200000000000002</v>
      </c>
      <c r="AJ289" s="21"/>
      <c r="AK289" s="45">
        <v>377</v>
      </c>
      <c r="AL289" s="42">
        <v>221</v>
      </c>
      <c r="AM289" s="42">
        <v>15</v>
      </c>
      <c r="AN289" s="41">
        <v>0.58620689655172409</v>
      </c>
      <c r="AO289" s="42">
        <f>+AD289+1</f>
        <v>6</v>
      </c>
      <c r="AP289" s="20"/>
      <c r="AQ289" s="45">
        <v>67</v>
      </c>
      <c r="AR289" s="42">
        <v>35</v>
      </c>
      <c r="AS289" s="42">
        <v>1</v>
      </c>
      <c r="AT289" s="41">
        <v>0.52200000000000002</v>
      </c>
      <c r="AU289" s="19"/>
      <c r="AV289" s="45">
        <v>444</v>
      </c>
      <c r="AW289" s="42">
        <v>256</v>
      </c>
      <c r="AX289" s="42">
        <v>16</v>
      </c>
      <c r="AY289" s="41">
        <v>0.57657657657657657</v>
      </c>
      <c r="AZ289" s="42">
        <v>7</v>
      </c>
      <c r="BA289" s="18"/>
      <c r="BB289" s="45">
        <v>52</v>
      </c>
      <c r="BC289" s="42">
        <v>26</v>
      </c>
      <c r="BD289" s="42">
        <v>2</v>
      </c>
      <c r="BE289" s="41">
        <v>0.5</v>
      </c>
      <c r="BF289" s="17"/>
      <c r="BG289" s="45">
        <v>496</v>
      </c>
      <c r="BH289" s="42">
        <v>282</v>
      </c>
      <c r="BI289" s="42">
        <v>18</v>
      </c>
      <c r="BJ289" s="41">
        <v>0.56854838709677424</v>
      </c>
      <c r="BK289" s="42">
        <v>8</v>
      </c>
      <c r="BL289" s="14"/>
      <c r="BM289" s="11">
        <v>40</v>
      </c>
      <c r="BN289" s="12">
        <v>16</v>
      </c>
      <c r="BO289" s="12">
        <v>0</v>
      </c>
      <c r="BP289" s="31">
        <v>0.4</v>
      </c>
      <c r="BQ289" s="13"/>
      <c r="BR289" s="11">
        <v>536</v>
      </c>
      <c r="BS289" s="12">
        <v>298</v>
      </c>
      <c r="BT289" s="12">
        <v>18</v>
      </c>
      <c r="BU289" s="31">
        <v>0.55597014925373134</v>
      </c>
      <c r="BV289" s="12">
        <v>9</v>
      </c>
      <c r="BW289" s="32"/>
      <c r="BX289" s="12">
        <v>42</v>
      </c>
      <c r="BY289" s="12">
        <v>23</v>
      </c>
      <c r="BZ289" s="12">
        <v>3</v>
      </c>
      <c r="CA289" s="31">
        <v>0.54761904761904767</v>
      </c>
      <c r="CB289" s="44"/>
      <c r="CC289" s="11">
        <v>578</v>
      </c>
      <c r="CD289" s="12">
        <v>321</v>
      </c>
      <c r="CE289" s="12">
        <v>21</v>
      </c>
      <c r="CF289" s="50">
        <f t="shared" si="36"/>
        <v>0.55536332179930792</v>
      </c>
      <c r="CG289" s="12">
        <v>10</v>
      </c>
      <c r="CH289" s="30">
        <f t="shared" si="30"/>
        <v>578</v>
      </c>
      <c r="CI289" s="30">
        <f t="shared" si="31"/>
        <v>321</v>
      </c>
      <c r="CJ289" s="30">
        <f t="shared" si="32"/>
        <v>21</v>
      </c>
      <c r="CK289" s="6">
        <f t="shared" si="33"/>
        <v>0.55536332179930792</v>
      </c>
      <c r="CL289" s="5" t="str">
        <f t="shared" si="34"/>
        <v>OK</v>
      </c>
    </row>
    <row r="290" spans="1:91" ht="13.8">
      <c r="A290" s="38" t="s">
        <v>399</v>
      </c>
      <c r="B290" s="54" t="s">
        <v>398</v>
      </c>
      <c r="C290" s="38" t="str">
        <f t="shared" si="35"/>
        <v>MITCH RORINK</v>
      </c>
      <c r="D290" s="45"/>
      <c r="E290" s="42"/>
      <c r="F290" s="42"/>
      <c r="G290" s="41"/>
      <c r="H290" s="42"/>
      <c r="I290" s="26"/>
      <c r="J290" s="51"/>
      <c r="K290" s="51"/>
      <c r="L290" s="51"/>
      <c r="M290" s="52"/>
      <c r="N290" s="25"/>
      <c r="O290" s="51"/>
      <c r="P290" s="51"/>
      <c r="Q290" s="51"/>
      <c r="R290" s="52"/>
      <c r="S290" s="51"/>
      <c r="T290" s="24"/>
      <c r="U290" s="51"/>
      <c r="V290" s="51"/>
      <c r="W290" s="51"/>
      <c r="X290" s="52"/>
      <c r="Y290" s="23"/>
      <c r="Z290" s="51"/>
      <c r="AA290" s="51"/>
      <c r="AB290" s="51"/>
      <c r="AC290" s="52"/>
      <c r="AD290" s="51"/>
      <c r="AE290" s="22"/>
      <c r="AF290" s="51"/>
      <c r="AG290" s="51"/>
      <c r="AH290" s="51"/>
      <c r="AI290" s="52"/>
      <c r="AJ290" s="21"/>
      <c r="AK290" s="51"/>
      <c r="AL290" s="51"/>
      <c r="AM290" s="51"/>
      <c r="AN290" s="52"/>
      <c r="AO290" s="51"/>
      <c r="AP290" s="20"/>
      <c r="AQ290" s="51">
        <v>10</v>
      </c>
      <c r="AR290" s="51">
        <v>0</v>
      </c>
      <c r="AS290" s="51">
        <v>0</v>
      </c>
      <c r="AT290" s="52">
        <v>0</v>
      </c>
      <c r="AU290" s="19"/>
      <c r="AV290" s="51">
        <v>10</v>
      </c>
      <c r="AW290" s="51">
        <v>0</v>
      </c>
      <c r="AX290" s="51">
        <v>0</v>
      </c>
      <c r="AY290" s="52">
        <v>0</v>
      </c>
      <c r="AZ290" s="51">
        <v>1</v>
      </c>
      <c r="BA290" s="18"/>
      <c r="BB290" s="51"/>
      <c r="BC290" s="51"/>
      <c r="BD290" s="51"/>
      <c r="BE290" s="52"/>
      <c r="BF290" s="17"/>
      <c r="BG290" s="51">
        <v>10</v>
      </c>
      <c r="BH290" s="51">
        <v>0</v>
      </c>
      <c r="BI290" s="51">
        <v>0</v>
      </c>
      <c r="BJ290" s="52">
        <v>0</v>
      </c>
      <c r="BK290" s="51">
        <v>1</v>
      </c>
      <c r="BL290" s="14"/>
      <c r="BM290" s="8"/>
      <c r="BN290" s="8"/>
      <c r="BO290" s="8"/>
      <c r="BQ290" s="13"/>
      <c r="BR290" s="51">
        <v>10</v>
      </c>
      <c r="BS290" s="51">
        <v>0</v>
      </c>
      <c r="BT290" s="51">
        <v>0</v>
      </c>
      <c r="BU290" s="52">
        <v>0</v>
      </c>
      <c r="BV290" s="51">
        <v>1</v>
      </c>
      <c r="BW290" s="43"/>
      <c r="BX290" s="12"/>
      <c r="BY290" s="12"/>
      <c r="BZ290" s="12"/>
      <c r="CA290" s="31"/>
      <c r="CB290" s="9"/>
      <c r="CC290" s="11">
        <v>10</v>
      </c>
      <c r="CD290" s="12">
        <v>0</v>
      </c>
      <c r="CE290" s="12">
        <v>0</v>
      </c>
      <c r="CF290" s="50">
        <f t="shared" si="36"/>
        <v>0</v>
      </c>
      <c r="CG290" s="12">
        <v>1</v>
      </c>
      <c r="CH290" s="30">
        <f t="shared" si="30"/>
        <v>10</v>
      </c>
      <c r="CI290" s="30">
        <f t="shared" si="31"/>
        <v>0</v>
      </c>
      <c r="CJ290" s="30">
        <f t="shared" si="32"/>
        <v>0</v>
      </c>
      <c r="CK290" s="6">
        <f t="shared" si="33"/>
        <v>0</v>
      </c>
      <c r="CL290" s="5" t="str">
        <f t="shared" si="34"/>
        <v>OK</v>
      </c>
    </row>
    <row r="291" spans="1:91" ht="13.8">
      <c r="A291" s="38" t="s">
        <v>279</v>
      </c>
      <c r="B291" s="28" t="s">
        <v>397</v>
      </c>
      <c r="C291" s="38" t="str">
        <f t="shared" si="35"/>
        <v>SCOTT ROUSE</v>
      </c>
      <c r="D291" s="45"/>
      <c r="E291" s="42"/>
      <c r="F291" s="42"/>
      <c r="G291" s="41"/>
      <c r="H291" s="42"/>
      <c r="I291" s="26"/>
      <c r="N291" s="25"/>
      <c r="T291" s="24"/>
      <c r="Y291" s="23"/>
      <c r="AE291" s="22"/>
      <c r="AJ291" s="21"/>
      <c r="AP291" s="20"/>
      <c r="AU291" s="19"/>
      <c r="BA291" s="18"/>
      <c r="BF291" s="17"/>
      <c r="BL291" s="14"/>
      <c r="BQ291" s="13"/>
      <c r="BW291" s="43"/>
      <c r="BX291" s="12">
        <v>43</v>
      </c>
      <c r="BY291" s="12">
        <v>19</v>
      </c>
      <c r="BZ291" s="12">
        <v>1</v>
      </c>
      <c r="CA291" s="31">
        <v>0.44186046511627908</v>
      </c>
      <c r="CB291" s="44"/>
      <c r="CC291" s="11">
        <v>43</v>
      </c>
      <c r="CD291" s="12">
        <v>19</v>
      </c>
      <c r="CE291" s="12">
        <v>1</v>
      </c>
      <c r="CF291" s="50">
        <f t="shared" si="36"/>
        <v>0.44186046511627908</v>
      </c>
      <c r="CG291" s="12">
        <v>1</v>
      </c>
      <c r="CH291" s="30">
        <f t="shared" si="30"/>
        <v>43</v>
      </c>
      <c r="CI291" s="30">
        <f t="shared" si="31"/>
        <v>19</v>
      </c>
      <c r="CJ291" s="30">
        <f t="shared" si="32"/>
        <v>1</v>
      </c>
      <c r="CK291" s="6">
        <f t="shared" si="33"/>
        <v>0.44186046511627908</v>
      </c>
      <c r="CL291" s="5" t="str">
        <f t="shared" si="34"/>
        <v>OK</v>
      </c>
    </row>
    <row r="292" spans="1:91" ht="13.8">
      <c r="A292" s="38" t="s">
        <v>279</v>
      </c>
      <c r="B292" s="56" t="s">
        <v>396</v>
      </c>
      <c r="C292" s="38" t="str">
        <f t="shared" si="35"/>
        <v>SCOTT RUSS</v>
      </c>
      <c r="D292" s="42"/>
      <c r="E292" s="42"/>
      <c r="F292" s="42"/>
      <c r="G292" s="41"/>
      <c r="H292" s="42"/>
      <c r="I292" s="26"/>
      <c r="J292" s="55"/>
      <c r="K292" s="46"/>
      <c r="L292" s="46"/>
      <c r="M292" s="46"/>
      <c r="N292" s="25"/>
      <c r="O292" s="55"/>
      <c r="P292" s="46"/>
      <c r="Q292" s="46"/>
      <c r="R292" s="46"/>
      <c r="S292" s="46"/>
      <c r="T292" s="24"/>
      <c r="U292" s="55"/>
      <c r="V292" s="46"/>
      <c r="W292" s="46"/>
      <c r="X292" s="46"/>
      <c r="Y292" s="23"/>
      <c r="Z292" s="55"/>
      <c r="AA292" s="46"/>
      <c r="AB292" s="46"/>
      <c r="AC292" s="46"/>
      <c r="AD292" s="46"/>
      <c r="AE292" s="22"/>
      <c r="AF292" s="55"/>
      <c r="AG292" s="46"/>
      <c r="AH292" s="46"/>
      <c r="AI292" s="46"/>
      <c r="AJ292" s="21"/>
      <c r="AK292" s="55"/>
      <c r="AL292" s="46"/>
      <c r="AM292" s="46"/>
      <c r="AN292" s="46"/>
      <c r="AO292" s="46"/>
      <c r="AP292" s="20"/>
      <c r="AQ292" s="55"/>
      <c r="AR292" s="46"/>
      <c r="AS292" s="46"/>
      <c r="AT292" s="46"/>
      <c r="AU292" s="19"/>
      <c r="AV292" s="55"/>
      <c r="AW292" s="46"/>
      <c r="AX292" s="46"/>
      <c r="AY292" s="46"/>
      <c r="AZ292" s="46"/>
      <c r="BA292" s="18"/>
      <c r="BB292" s="55"/>
      <c r="BC292" s="46"/>
      <c r="BD292" s="46"/>
      <c r="BE292" s="46"/>
      <c r="BF292" s="17"/>
      <c r="BG292" s="55"/>
      <c r="BH292" s="46"/>
      <c r="BI292" s="46"/>
      <c r="BJ292" s="46"/>
      <c r="BK292" s="46"/>
      <c r="BL292" s="14"/>
      <c r="BM292" s="37">
        <v>41</v>
      </c>
      <c r="BN292" s="36">
        <v>19</v>
      </c>
      <c r="BO292" s="36">
        <v>3</v>
      </c>
      <c r="BP292" s="50">
        <v>0.46341463414634149</v>
      </c>
      <c r="BQ292" s="13"/>
      <c r="BR292" s="37">
        <v>41</v>
      </c>
      <c r="BS292" s="36">
        <v>19</v>
      </c>
      <c r="BT292" s="36">
        <v>3</v>
      </c>
      <c r="BU292" s="50">
        <v>0</v>
      </c>
      <c r="BV292" s="36">
        <v>1</v>
      </c>
      <c r="BW292" s="32"/>
      <c r="BX292" s="12"/>
      <c r="BY292" s="12"/>
      <c r="BZ292" s="12"/>
      <c r="CA292" s="31"/>
      <c r="CB292" s="9"/>
      <c r="CC292" s="11">
        <v>41</v>
      </c>
      <c r="CD292" s="12">
        <v>19</v>
      </c>
      <c r="CE292" s="12">
        <v>3</v>
      </c>
      <c r="CF292" s="50">
        <f t="shared" si="36"/>
        <v>0.46341463414634149</v>
      </c>
      <c r="CG292" s="12">
        <v>1</v>
      </c>
      <c r="CH292" s="30">
        <f t="shared" si="30"/>
        <v>41</v>
      </c>
      <c r="CI292" s="30">
        <f t="shared" si="31"/>
        <v>19</v>
      </c>
      <c r="CJ292" s="30">
        <f t="shared" si="32"/>
        <v>3</v>
      </c>
      <c r="CK292" s="6">
        <f t="shared" si="33"/>
        <v>0.46341463414634149</v>
      </c>
      <c r="CL292" s="5" t="str">
        <f t="shared" si="34"/>
        <v>OK</v>
      </c>
    </row>
    <row r="293" spans="1:91" ht="13.8">
      <c r="A293" s="38" t="s">
        <v>395</v>
      </c>
      <c r="B293" s="1554" t="s">
        <v>1808</v>
      </c>
      <c r="C293" s="38" t="str">
        <f t="shared" si="35"/>
        <v>TROY RUSNELL</v>
      </c>
      <c r="D293" s="42"/>
      <c r="E293" s="42"/>
      <c r="F293" s="42"/>
      <c r="G293" s="41"/>
      <c r="H293" s="42"/>
      <c r="I293" s="26"/>
      <c r="J293" s="47"/>
      <c r="K293" s="48"/>
      <c r="L293" s="48"/>
      <c r="M293" s="48"/>
      <c r="N293" s="25"/>
      <c r="O293" s="47"/>
      <c r="P293" s="48"/>
      <c r="Q293" s="48"/>
      <c r="R293" s="48"/>
      <c r="S293" s="48"/>
      <c r="T293" s="24"/>
      <c r="U293" s="47"/>
      <c r="V293" s="48"/>
      <c r="W293" s="48"/>
      <c r="X293" s="48"/>
      <c r="Y293" s="23"/>
      <c r="Z293" s="47"/>
      <c r="AA293" s="48"/>
      <c r="AB293" s="48"/>
      <c r="AC293" s="48"/>
      <c r="AD293" s="48"/>
      <c r="AE293" s="22"/>
      <c r="AF293" s="47"/>
      <c r="AG293" s="48"/>
      <c r="AH293" s="48"/>
      <c r="AI293" s="48"/>
      <c r="AJ293" s="21"/>
      <c r="AK293" s="47"/>
      <c r="AL293" s="48"/>
      <c r="AM293" s="48"/>
      <c r="AN293" s="48"/>
      <c r="AO293" s="48"/>
      <c r="AP293" s="20"/>
      <c r="AQ293" s="47"/>
      <c r="AR293" s="48"/>
      <c r="AS293" s="48"/>
      <c r="AT293" s="48"/>
      <c r="AU293" s="19"/>
      <c r="AV293" s="47"/>
      <c r="AW293" s="48"/>
      <c r="AX293" s="48"/>
      <c r="AY293" s="48"/>
      <c r="AZ293" s="48"/>
      <c r="BA293" s="18"/>
      <c r="BB293" s="47"/>
      <c r="BC293" s="48"/>
      <c r="BD293" s="48"/>
      <c r="BE293" s="48"/>
      <c r="BF293" s="17"/>
      <c r="BG293" s="47"/>
      <c r="BH293" s="48"/>
      <c r="BI293" s="48"/>
      <c r="BJ293" s="48"/>
      <c r="BK293" s="48"/>
      <c r="BL293" s="14"/>
      <c r="BM293" s="47"/>
      <c r="BN293" s="48"/>
      <c r="BO293" s="48"/>
      <c r="BQ293" s="13"/>
      <c r="BR293" s="47"/>
      <c r="BS293" s="48"/>
      <c r="BT293" s="48"/>
      <c r="BV293" s="47"/>
      <c r="BW293" s="32"/>
      <c r="BX293" s="12">
        <v>65</v>
      </c>
      <c r="BY293" s="12">
        <v>49</v>
      </c>
      <c r="BZ293" s="12">
        <v>10</v>
      </c>
      <c r="CA293" s="31">
        <v>0.75384615384615383</v>
      </c>
      <c r="CB293" s="44"/>
      <c r="CC293" s="11">
        <v>65</v>
      </c>
      <c r="CD293" s="12">
        <v>49</v>
      </c>
      <c r="CE293" s="12">
        <v>10</v>
      </c>
      <c r="CF293" s="50">
        <f t="shared" si="36"/>
        <v>0.75384615384615383</v>
      </c>
      <c r="CG293" s="12">
        <v>1</v>
      </c>
      <c r="CH293" s="30">
        <f t="shared" si="30"/>
        <v>65</v>
      </c>
      <c r="CI293" s="30">
        <f t="shared" si="31"/>
        <v>49</v>
      </c>
      <c r="CJ293" s="30">
        <f t="shared" si="32"/>
        <v>10</v>
      </c>
      <c r="CK293" s="6">
        <f t="shared" si="33"/>
        <v>0.75384615384615383</v>
      </c>
      <c r="CL293" s="5" t="str">
        <f t="shared" si="34"/>
        <v>OK</v>
      </c>
    </row>
    <row r="294" spans="1:91" ht="13.8">
      <c r="A294" s="38" t="s">
        <v>294</v>
      </c>
      <c r="B294" s="54" t="s">
        <v>394</v>
      </c>
      <c r="C294" s="38" t="str">
        <f t="shared" si="35"/>
        <v>STEVE RUSSO</v>
      </c>
      <c r="D294" s="45"/>
      <c r="E294" s="42"/>
      <c r="F294" s="42"/>
      <c r="G294" s="41"/>
      <c r="H294" s="42"/>
      <c r="I294" s="26"/>
      <c r="J294" s="51"/>
      <c r="K294" s="51"/>
      <c r="L294" s="51"/>
      <c r="M294" s="52"/>
      <c r="N294" s="25"/>
      <c r="O294" s="51"/>
      <c r="P294" s="51"/>
      <c r="Q294" s="51"/>
      <c r="R294" s="52"/>
      <c r="S294" s="51"/>
      <c r="T294" s="24"/>
      <c r="U294" s="51"/>
      <c r="V294" s="51"/>
      <c r="W294" s="51"/>
      <c r="X294" s="52"/>
      <c r="Y294" s="23"/>
      <c r="Z294" s="51"/>
      <c r="AA294" s="51"/>
      <c r="AB294" s="51"/>
      <c r="AC294" s="52"/>
      <c r="AD294" s="51"/>
      <c r="AE294" s="22"/>
      <c r="AF294" s="51"/>
      <c r="AG294" s="51"/>
      <c r="AH294" s="51"/>
      <c r="AI294" s="52"/>
      <c r="AJ294" s="21"/>
      <c r="AK294" s="51"/>
      <c r="AL294" s="51"/>
      <c r="AM294" s="51"/>
      <c r="AN294" s="52"/>
      <c r="AO294" s="51"/>
      <c r="AP294" s="20"/>
      <c r="AQ294" s="51">
        <v>33</v>
      </c>
      <c r="AR294" s="51">
        <v>13</v>
      </c>
      <c r="AS294" s="51">
        <v>0</v>
      </c>
      <c r="AT294" s="52">
        <v>0.39400000000000002</v>
      </c>
      <c r="AU294" s="19"/>
      <c r="AV294" s="51">
        <v>33</v>
      </c>
      <c r="AW294" s="51">
        <v>13</v>
      </c>
      <c r="AX294" s="51">
        <v>0</v>
      </c>
      <c r="AY294" s="52">
        <v>0.39393939393939392</v>
      </c>
      <c r="AZ294" s="51">
        <v>1</v>
      </c>
      <c r="BA294" s="18"/>
      <c r="BB294" s="51">
        <v>19</v>
      </c>
      <c r="BC294" s="51">
        <v>8</v>
      </c>
      <c r="BD294" s="51">
        <v>0</v>
      </c>
      <c r="BE294" s="52">
        <v>0.42105263157894735</v>
      </c>
      <c r="BF294" s="17"/>
      <c r="BG294" s="51">
        <v>52</v>
      </c>
      <c r="BH294" s="51">
        <v>21</v>
      </c>
      <c r="BI294" s="51">
        <v>0</v>
      </c>
      <c r="BJ294" s="52">
        <v>0.40384615384615385</v>
      </c>
      <c r="BK294" s="51">
        <v>2</v>
      </c>
      <c r="BL294" s="14"/>
      <c r="BM294" s="8"/>
      <c r="BN294" s="8"/>
      <c r="BO294" s="8"/>
      <c r="BQ294" s="13"/>
      <c r="BR294" s="51">
        <v>52</v>
      </c>
      <c r="BS294" s="51">
        <v>21</v>
      </c>
      <c r="BT294" s="51">
        <v>0</v>
      </c>
      <c r="BU294" s="52">
        <v>0.40384615384615385</v>
      </c>
      <c r="BV294" s="51">
        <v>2</v>
      </c>
      <c r="BW294" s="43"/>
      <c r="BX294" s="12"/>
      <c r="BY294" s="12"/>
      <c r="BZ294" s="12"/>
      <c r="CA294" s="31"/>
      <c r="CB294" s="9"/>
      <c r="CC294" s="11">
        <v>52</v>
      </c>
      <c r="CD294" s="12">
        <v>21</v>
      </c>
      <c r="CE294" s="12">
        <v>0</v>
      </c>
      <c r="CF294" s="50">
        <f t="shared" si="36"/>
        <v>0.40384615384615385</v>
      </c>
      <c r="CG294" s="12">
        <v>2</v>
      </c>
      <c r="CH294" s="30">
        <f t="shared" si="30"/>
        <v>52</v>
      </c>
      <c r="CI294" s="30">
        <f t="shared" si="31"/>
        <v>21</v>
      </c>
      <c r="CJ294" s="30">
        <f t="shared" si="32"/>
        <v>0</v>
      </c>
      <c r="CK294" s="6">
        <f t="shared" si="33"/>
        <v>0.40384615384615385</v>
      </c>
      <c r="CL294" s="5" t="str">
        <f t="shared" si="34"/>
        <v>OK</v>
      </c>
    </row>
    <row r="295" spans="1:91" ht="13.8">
      <c r="A295" s="38" t="s">
        <v>393</v>
      </c>
      <c r="B295" s="54" t="s">
        <v>392</v>
      </c>
      <c r="C295" s="38" t="str">
        <f t="shared" si="35"/>
        <v>BOBBY SANCHEZ</v>
      </c>
      <c r="D295" s="45"/>
      <c r="E295" s="42"/>
      <c r="F295" s="42"/>
      <c r="G295" s="41"/>
      <c r="H295" s="42"/>
      <c r="I295" s="26"/>
      <c r="J295" s="51"/>
      <c r="K295" s="51"/>
      <c r="L295" s="51"/>
      <c r="M295" s="52"/>
      <c r="N295" s="25"/>
      <c r="O295" s="51"/>
      <c r="P295" s="51"/>
      <c r="Q295" s="51"/>
      <c r="R295" s="52"/>
      <c r="S295" s="51"/>
      <c r="T295" s="24"/>
      <c r="U295" s="51"/>
      <c r="V295" s="51"/>
      <c r="W295" s="51"/>
      <c r="X295" s="52"/>
      <c r="Y295" s="23"/>
      <c r="Z295" s="51"/>
      <c r="AA295" s="51"/>
      <c r="AB295" s="51"/>
      <c r="AC295" s="52"/>
      <c r="AD295" s="51"/>
      <c r="AE295" s="22"/>
      <c r="AF295" s="51"/>
      <c r="AG295" s="51"/>
      <c r="AH295" s="51"/>
      <c r="AI295" s="52"/>
      <c r="AJ295" s="21"/>
      <c r="AK295" s="51"/>
      <c r="AL295" s="51"/>
      <c r="AM295" s="51"/>
      <c r="AN295" s="52"/>
      <c r="AO295" s="51"/>
      <c r="AP295" s="20"/>
      <c r="AQ295" s="51">
        <v>41</v>
      </c>
      <c r="AR295" s="51">
        <v>28</v>
      </c>
      <c r="AS295" s="51">
        <v>6</v>
      </c>
      <c r="AT295" s="52">
        <v>0.68300000000000005</v>
      </c>
      <c r="AU295" s="19"/>
      <c r="AV295" s="51">
        <v>41</v>
      </c>
      <c r="AW295" s="51">
        <v>28</v>
      </c>
      <c r="AX295" s="51">
        <v>6</v>
      </c>
      <c r="AY295" s="52">
        <v>0.68292682926829273</v>
      </c>
      <c r="AZ295" s="51">
        <v>1</v>
      </c>
      <c r="BA295" s="18"/>
      <c r="BB295" s="51">
        <v>65</v>
      </c>
      <c r="BC295" s="51">
        <v>38</v>
      </c>
      <c r="BD295" s="51">
        <v>16</v>
      </c>
      <c r="BE295" s="52">
        <v>0.58461538461538465</v>
      </c>
      <c r="BF295" s="17"/>
      <c r="BG295" s="51">
        <v>106</v>
      </c>
      <c r="BH295" s="51">
        <v>66</v>
      </c>
      <c r="BI295" s="51">
        <v>22</v>
      </c>
      <c r="BJ295" s="52">
        <v>0.62264150943396224</v>
      </c>
      <c r="BK295" s="51">
        <v>2</v>
      </c>
      <c r="BL295" s="14"/>
      <c r="BM295" s="37">
        <v>55</v>
      </c>
      <c r="BN295" s="36">
        <v>37</v>
      </c>
      <c r="BO295" s="36">
        <v>9</v>
      </c>
      <c r="BP295" s="53">
        <v>0.67272727272727273</v>
      </c>
      <c r="BQ295" s="13"/>
      <c r="BR295" s="37">
        <v>161</v>
      </c>
      <c r="BS295" s="36">
        <v>103</v>
      </c>
      <c r="BT295" s="36">
        <v>31</v>
      </c>
      <c r="BU295" s="53">
        <v>0.63975155279503104</v>
      </c>
      <c r="BV295" s="37">
        <v>3</v>
      </c>
      <c r="BW295" s="32"/>
      <c r="BX295" s="12">
        <v>72</v>
      </c>
      <c r="BY295" s="12">
        <v>37</v>
      </c>
      <c r="BZ295" s="12">
        <v>4</v>
      </c>
      <c r="CA295" s="31">
        <v>0.51388888888888884</v>
      </c>
      <c r="CB295" s="44"/>
      <c r="CC295" s="11">
        <v>233</v>
      </c>
      <c r="CD295" s="12">
        <v>140</v>
      </c>
      <c r="CE295" s="12">
        <v>35</v>
      </c>
      <c r="CF295" s="50">
        <f t="shared" si="36"/>
        <v>0.60085836909871249</v>
      </c>
      <c r="CG295" s="12">
        <v>4</v>
      </c>
      <c r="CH295" s="30">
        <f t="shared" si="30"/>
        <v>233</v>
      </c>
      <c r="CI295" s="30">
        <f t="shared" si="31"/>
        <v>140</v>
      </c>
      <c r="CJ295" s="30">
        <f t="shared" si="32"/>
        <v>35</v>
      </c>
      <c r="CK295" s="6">
        <f t="shared" si="33"/>
        <v>0.60085836909871249</v>
      </c>
      <c r="CL295" s="5" t="str">
        <f t="shared" si="34"/>
        <v>OK</v>
      </c>
    </row>
    <row r="296" spans="1:91" ht="13.8">
      <c r="A296" s="38" t="s">
        <v>391</v>
      </c>
      <c r="B296" s="54" t="s">
        <v>390</v>
      </c>
      <c r="C296" s="38" t="str">
        <f t="shared" si="35"/>
        <v>LARRY SANDERS</v>
      </c>
      <c r="D296" s="45">
        <v>312</v>
      </c>
      <c r="E296" s="42">
        <v>171</v>
      </c>
      <c r="F296" s="42">
        <v>14</v>
      </c>
      <c r="G296" s="41">
        <v>0.54807692307692313</v>
      </c>
      <c r="H296" s="42">
        <v>5</v>
      </c>
      <c r="I296" s="26"/>
      <c r="J296" s="51">
        <v>17</v>
      </c>
      <c r="K296" s="51">
        <v>7</v>
      </c>
      <c r="L296" s="51">
        <v>0</v>
      </c>
      <c r="M296" s="52">
        <v>0.41199999999999998</v>
      </c>
      <c r="N296" s="25"/>
      <c r="O296" s="51">
        <v>329</v>
      </c>
      <c r="P296" s="51">
        <v>178</v>
      </c>
      <c r="Q296" s="51">
        <v>14</v>
      </c>
      <c r="R296" s="52">
        <v>0.54103343465045595</v>
      </c>
      <c r="S296" s="51">
        <v>6</v>
      </c>
      <c r="T296" s="24"/>
      <c r="U296" s="51">
        <v>48</v>
      </c>
      <c r="V296" s="51">
        <v>19</v>
      </c>
      <c r="W296" s="51">
        <v>0</v>
      </c>
      <c r="X296" s="52">
        <v>0.39600000000000002</v>
      </c>
      <c r="Y296" s="23"/>
      <c r="Z296" s="51">
        <v>377</v>
      </c>
      <c r="AA296" s="51">
        <v>197</v>
      </c>
      <c r="AB296" s="51">
        <v>14</v>
      </c>
      <c r="AC296" s="52">
        <v>0.52254641909814326</v>
      </c>
      <c r="AD296" s="51">
        <f>+S296+1</f>
        <v>7</v>
      </c>
      <c r="AE296" s="22"/>
      <c r="AF296" s="51">
        <v>2</v>
      </c>
      <c r="AG296" s="51">
        <v>1</v>
      </c>
      <c r="AH296" s="51">
        <v>0</v>
      </c>
      <c r="AI296" s="52">
        <v>0.5</v>
      </c>
      <c r="AJ296" s="21"/>
      <c r="AK296" s="51">
        <v>379</v>
      </c>
      <c r="AL296" s="51">
        <v>198</v>
      </c>
      <c r="AM296" s="51">
        <v>14</v>
      </c>
      <c r="AN296" s="52">
        <v>0.52242744063324542</v>
      </c>
      <c r="AO296" s="51">
        <f>+AD296+1</f>
        <v>8</v>
      </c>
      <c r="AP296" s="20"/>
      <c r="AQ296" s="51">
        <v>27</v>
      </c>
      <c r="AR296" s="51">
        <v>13</v>
      </c>
      <c r="AS296" s="51">
        <v>0</v>
      </c>
      <c r="AT296" s="52">
        <v>0.48099999999999998</v>
      </c>
      <c r="AU296" s="19"/>
      <c r="AV296" s="51">
        <v>406</v>
      </c>
      <c r="AW296" s="51">
        <v>211</v>
      </c>
      <c r="AX296" s="51">
        <v>14</v>
      </c>
      <c r="AY296" s="52">
        <v>0.51970443349753692</v>
      </c>
      <c r="AZ296" s="51">
        <v>9</v>
      </c>
      <c r="BA296" s="18"/>
      <c r="BB296" s="51"/>
      <c r="BC296" s="51"/>
      <c r="BD296" s="51"/>
      <c r="BE296" s="52"/>
      <c r="BF296" s="17"/>
      <c r="BG296" s="51">
        <v>406</v>
      </c>
      <c r="BH296" s="51">
        <v>211</v>
      </c>
      <c r="BI296" s="51">
        <v>14</v>
      </c>
      <c r="BJ296" s="52">
        <v>0.51970443349753692</v>
      </c>
      <c r="BK296" s="51">
        <v>9</v>
      </c>
      <c r="BL296" s="14"/>
      <c r="BM296" s="8"/>
      <c r="BN296" s="8"/>
      <c r="BO296" s="8"/>
      <c r="BQ296" s="13"/>
      <c r="BR296" s="51">
        <v>406</v>
      </c>
      <c r="BS296" s="51">
        <v>211</v>
      </c>
      <c r="BT296" s="51">
        <v>14</v>
      </c>
      <c r="BU296" s="52">
        <v>0.51970443349753692</v>
      </c>
      <c r="BV296" s="51">
        <v>9</v>
      </c>
      <c r="BW296" s="43"/>
      <c r="BX296" s="12"/>
      <c r="BY296" s="12"/>
      <c r="BZ296" s="12"/>
      <c r="CA296" s="31"/>
      <c r="CB296" s="9"/>
      <c r="CC296" s="11">
        <v>406</v>
      </c>
      <c r="CD296" s="12">
        <v>211</v>
      </c>
      <c r="CE296" s="12">
        <v>14</v>
      </c>
      <c r="CF296" s="50">
        <f t="shared" si="36"/>
        <v>0.51970443349753692</v>
      </c>
      <c r="CG296" s="12">
        <v>9</v>
      </c>
      <c r="CH296" s="30">
        <f t="shared" si="30"/>
        <v>406</v>
      </c>
      <c r="CI296" s="30">
        <f t="shared" si="31"/>
        <v>211</v>
      </c>
      <c r="CJ296" s="30">
        <f t="shared" si="32"/>
        <v>14</v>
      </c>
      <c r="CK296" s="6">
        <f t="shared" si="33"/>
        <v>0.51970443349753692</v>
      </c>
      <c r="CL296" s="5" t="str">
        <f t="shared" si="34"/>
        <v>OK</v>
      </c>
    </row>
    <row r="297" spans="1:91" ht="13.8">
      <c r="A297" s="38" t="s">
        <v>389</v>
      </c>
      <c r="B297" s="39" t="s">
        <v>388</v>
      </c>
      <c r="C297" s="38" t="str">
        <f t="shared" si="35"/>
        <v>RAUL SANTANA</v>
      </c>
      <c r="D297" s="11">
        <v>1157</v>
      </c>
      <c r="E297" s="12">
        <v>600</v>
      </c>
      <c r="F297" s="12">
        <v>16</v>
      </c>
      <c r="G297" s="50">
        <f>E297/D297</f>
        <v>0.51858254105445112</v>
      </c>
      <c r="H297" s="12">
        <v>22</v>
      </c>
      <c r="I297" s="26"/>
      <c r="J297" s="35"/>
      <c r="K297" s="33"/>
      <c r="L297" s="33"/>
      <c r="M297" s="34"/>
      <c r="N297" s="25"/>
      <c r="O297" s="35"/>
      <c r="P297" s="33"/>
      <c r="Q297" s="33"/>
      <c r="R297" s="34"/>
      <c r="S297" s="33"/>
      <c r="T297" s="24"/>
      <c r="U297" s="35"/>
      <c r="V297" s="33"/>
      <c r="W297" s="33"/>
      <c r="X297" s="34"/>
      <c r="Y297" s="23"/>
      <c r="Z297" s="35"/>
      <c r="AA297" s="33"/>
      <c r="AB297" s="33"/>
      <c r="AC297" s="34"/>
      <c r="AD297" s="33"/>
      <c r="AE297" s="22"/>
      <c r="AF297" s="35"/>
      <c r="AG297" s="33"/>
      <c r="AH297" s="33"/>
      <c r="AI297" s="34"/>
      <c r="AJ297" s="21"/>
      <c r="AK297" s="35"/>
      <c r="AL297" s="33"/>
      <c r="AM297" s="33"/>
      <c r="AN297" s="34"/>
      <c r="AO297" s="33"/>
      <c r="AP297" s="20"/>
      <c r="AQ297" s="35"/>
      <c r="AR297" s="33"/>
      <c r="AS297" s="33"/>
      <c r="AT297" s="34"/>
      <c r="AU297" s="19"/>
      <c r="AV297" s="35">
        <v>1157</v>
      </c>
      <c r="AW297" s="33">
        <v>600</v>
      </c>
      <c r="AX297" s="33">
        <v>0</v>
      </c>
      <c r="AY297" s="34">
        <v>0.51858254105445112</v>
      </c>
      <c r="AZ297" s="33">
        <v>0</v>
      </c>
      <c r="BA297" s="18"/>
      <c r="BB297" s="35"/>
      <c r="BC297" s="33"/>
      <c r="BD297" s="33"/>
      <c r="BE297" s="34"/>
      <c r="BF297" s="17"/>
      <c r="BG297" s="35">
        <v>1157</v>
      </c>
      <c r="BH297" s="33">
        <v>600</v>
      </c>
      <c r="BI297" s="33">
        <v>16</v>
      </c>
      <c r="BJ297" s="34">
        <v>0.51900000000000002</v>
      </c>
      <c r="BK297" s="33">
        <v>22</v>
      </c>
      <c r="BL297" s="14"/>
      <c r="BM297" s="37"/>
      <c r="BN297" s="36"/>
      <c r="BO297" s="36"/>
      <c r="BQ297" s="13"/>
      <c r="BR297" s="35">
        <v>1157</v>
      </c>
      <c r="BS297" s="33">
        <v>600</v>
      </c>
      <c r="BT297" s="33">
        <v>16</v>
      </c>
      <c r="BU297" s="34">
        <v>0.51900000000000002</v>
      </c>
      <c r="BV297" s="33">
        <v>22</v>
      </c>
      <c r="BW297" s="32"/>
      <c r="BX297" s="12"/>
      <c r="BY297" s="12"/>
      <c r="BZ297" s="12"/>
      <c r="CA297" s="31"/>
      <c r="CB297" s="9"/>
      <c r="CC297" s="11">
        <v>1157</v>
      </c>
      <c r="CD297" s="12">
        <v>600</v>
      </c>
      <c r="CE297" s="12">
        <v>16</v>
      </c>
      <c r="CF297" s="50">
        <f t="shared" si="36"/>
        <v>0.51858254105445112</v>
      </c>
      <c r="CG297" s="12">
        <v>22</v>
      </c>
      <c r="CH297" s="30">
        <f t="shared" si="30"/>
        <v>1157</v>
      </c>
      <c r="CI297" s="30">
        <f t="shared" si="31"/>
        <v>600</v>
      </c>
      <c r="CJ297" s="30">
        <f t="shared" si="32"/>
        <v>16</v>
      </c>
      <c r="CK297" s="6">
        <f t="shared" si="33"/>
        <v>0.51858254105445112</v>
      </c>
      <c r="CL297" s="5" t="str">
        <f t="shared" si="34"/>
        <v>OK</v>
      </c>
    </row>
    <row r="298" spans="1:91" ht="13.8">
      <c r="A298" s="38" t="s">
        <v>315</v>
      </c>
      <c r="B298" s="29" t="s">
        <v>387</v>
      </c>
      <c r="C298" s="38" t="str">
        <f t="shared" si="35"/>
        <v>DAVE SAROLI</v>
      </c>
      <c r="D298" s="42"/>
      <c r="E298" s="42"/>
      <c r="F298" s="42"/>
      <c r="G298" s="41"/>
      <c r="H298" s="42"/>
      <c r="I298" s="26"/>
      <c r="J298" s="45"/>
      <c r="K298" s="42"/>
      <c r="L298" s="42"/>
      <c r="M298" s="41"/>
      <c r="N298" s="25"/>
      <c r="O298" s="45"/>
      <c r="P298" s="42"/>
      <c r="Q298" s="42"/>
      <c r="R298" s="41"/>
      <c r="S298" s="42"/>
      <c r="T298" s="24"/>
      <c r="U298" s="45"/>
      <c r="V298" s="42"/>
      <c r="W298" s="42"/>
      <c r="X298" s="41"/>
      <c r="Y298" s="23"/>
      <c r="Z298" s="45"/>
      <c r="AA298" s="42"/>
      <c r="AB298" s="42"/>
      <c r="AC298" s="41"/>
      <c r="AD298" s="42" t="s">
        <v>280</v>
      </c>
      <c r="AE298" s="22"/>
      <c r="AF298" s="45">
        <v>13</v>
      </c>
      <c r="AG298" s="42">
        <v>9</v>
      </c>
      <c r="AH298" s="42">
        <v>0</v>
      </c>
      <c r="AI298" s="41">
        <v>0.69199999999999995</v>
      </c>
      <c r="AJ298" s="21"/>
      <c r="AK298" s="45">
        <v>13</v>
      </c>
      <c r="AL298" s="42">
        <v>9</v>
      </c>
      <c r="AM298" s="42">
        <v>0</v>
      </c>
      <c r="AN298" s="41">
        <v>0.69230769230769229</v>
      </c>
      <c r="AO298" s="42"/>
      <c r="AP298" s="20"/>
      <c r="AQ298" s="45">
        <v>67</v>
      </c>
      <c r="AR298" s="42">
        <v>38</v>
      </c>
      <c r="AS298" s="42">
        <v>10</v>
      </c>
      <c r="AT298" s="41">
        <v>0.56699999999999995</v>
      </c>
      <c r="AU298" s="19"/>
      <c r="AV298" s="45">
        <v>80</v>
      </c>
      <c r="AW298" s="42">
        <v>47</v>
      </c>
      <c r="AX298" s="42">
        <v>10</v>
      </c>
      <c r="AY298" s="41">
        <v>0.58750000000000002</v>
      </c>
      <c r="AZ298" s="42">
        <v>1</v>
      </c>
      <c r="BA298" s="18"/>
      <c r="BB298" s="45">
        <v>13</v>
      </c>
      <c r="BC298" s="42">
        <v>4</v>
      </c>
      <c r="BD298" s="42">
        <v>0</v>
      </c>
      <c r="BE298" s="41">
        <v>0.30769230769230771</v>
      </c>
      <c r="BF298" s="17"/>
      <c r="BG298" s="45">
        <v>93</v>
      </c>
      <c r="BH298" s="42">
        <v>51</v>
      </c>
      <c r="BI298" s="42">
        <v>10</v>
      </c>
      <c r="BJ298" s="41">
        <v>0.54800000000000004</v>
      </c>
      <c r="BK298" s="42">
        <v>2</v>
      </c>
      <c r="BL298" s="14"/>
      <c r="BM298" s="11">
        <v>25</v>
      </c>
      <c r="BN298" s="12">
        <v>18</v>
      </c>
      <c r="BO298" s="12">
        <v>0</v>
      </c>
      <c r="BP298" s="53">
        <v>0.72</v>
      </c>
      <c r="BQ298" s="13"/>
      <c r="BR298" s="11">
        <v>118</v>
      </c>
      <c r="BS298" s="12">
        <v>69</v>
      </c>
      <c r="BT298" s="12">
        <v>10</v>
      </c>
      <c r="BU298" s="53">
        <v>0.5847457627118644</v>
      </c>
      <c r="BV298" s="11">
        <v>2</v>
      </c>
      <c r="BW298" s="32"/>
      <c r="BX298" s="36">
        <v>48</v>
      </c>
      <c r="BY298" s="36">
        <v>24</v>
      </c>
      <c r="BZ298" s="36">
        <v>0</v>
      </c>
      <c r="CA298" s="50">
        <v>0.5</v>
      </c>
      <c r="CB298" s="9"/>
      <c r="CC298" s="11">
        <v>166</v>
      </c>
      <c r="CD298" s="12">
        <v>93</v>
      </c>
      <c r="CE298" s="12">
        <v>10</v>
      </c>
      <c r="CF298" s="50">
        <f t="shared" si="36"/>
        <v>0.56024096385542166</v>
      </c>
      <c r="CG298" s="12">
        <v>3</v>
      </c>
      <c r="CH298" s="30">
        <f t="shared" si="30"/>
        <v>166</v>
      </c>
      <c r="CI298" s="30">
        <f t="shared" si="31"/>
        <v>93</v>
      </c>
      <c r="CJ298" s="30">
        <f t="shared" si="32"/>
        <v>10</v>
      </c>
      <c r="CK298" s="6">
        <f t="shared" si="33"/>
        <v>0.56024096385542166</v>
      </c>
      <c r="CL298" s="5" t="str">
        <f t="shared" si="34"/>
        <v>OK</v>
      </c>
    </row>
    <row r="299" spans="1:91" ht="13.8">
      <c r="A299" s="38" t="s">
        <v>296</v>
      </c>
      <c r="B299" s="29" t="s">
        <v>386</v>
      </c>
      <c r="C299" s="38" t="str">
        <f t="shared" si="35"/>
        <v>BOB SCHRAH</v>
      </c>
      <c r="D299" s="42">
        <v>962</v>
      </c>
      <c r="E299" s="42">
        <v>577</v>
      </c>
      <c r="F299" s="42">
        <v>65</v>
      </c>
      <c r="G299" s="41">
        <v>0.5997920997920998</v>
      </c>
      <c r="H299" s="42">
        <v>17</v>
      </c>
      <c r="I299" s="26"/>
      <c r="J299" s="45">
        <v>18</v>
      </c>
      <c r="K299" s="42">
        <v>7</v>
      </c>
      <c r="L299" s="42">
        <v>1</v>
      </c>
      <c r="M299" s="41">
        <v>0.38900000000000001</v>
      </c>
      <c r="N299" s="25"/>
      <c r="O299" s="45">
        <v>980</v>
      </c>
      <c r="P299" s="42">
        <v>584</v>
      </c>
      <c r="Q299" s="42">
        <v>66</v>
      </c>
      <c r="R299" s="41">
        <v>0.59591836734693882</v>
      </c>
      <c r="S299" s="42">
        <v>18</v>
      </c>
      <c r="T299" s="24"/>
      <c r="U299" s="45">
        <v>14</v>
      </c>
      <c r="V299" s="42">
        <v>8</v>
      </c>
      <c r="W299" s="42">
        <v>0</v>
      </c>
      <c r="X299" s="41">
        <v>0.57099999999999995</v>
      </c>
      <c r="Y299" s="23"/>
      <c r="Z299" s="45">
        <v>994</v>
      </c>
      <c r="AA299" s="42">
        <v>592</v>
      </c>
      <c r="AB299" s="42">
        <v>66</v>
      </c>
      <c r="AC299" s="41">
        <v>0.59557344064386319</v>
      </c>
      <c r="AD299" s="42">
        <f>+S299+1</f>
        <v>19</v>
      </c>
      <c r="AE299" s="22"/>
      <c r="AF299" s="45">
        <v>12</v>
      </c>
      <c r="AG299" s="42">
        <v>6</v>
      </c>
      <c r="AH299" s="42">
        <v>0</v>
      </c>
      <c r="AI299" s="41">
        <v>0.5</v>
      </c>
      <c r="AJ299" s="21"/>
      <c r="AK299" s="45">
        <v>1006</v>
      </c>
      <c r="AL299" s="42">
        <v>598</v>
      </c>
      <c r="AM299" s="42">
        <v>66</v>
      </c>
      <c r="AN299" s="41">
        <v>0.59443339960238573</v>
      </c>
      <c r="AO299" s="42">
        <f>+AD299+1</f>
        <v>20</v>
      </c>
      <c r="AP299" s="20"/>
      <c r="AQ299" s="45"/>
      <c r="AR299" s="42"/>
      <c r="AS299" s="42"/>
      <c r="AT299" s="41"/>
      <c r="AU299" s="19"/>
      <c r="AV299" s="45">
        <v>1006</v>
      </c>
      <c r="AW299" s="42">
        <v>598</v>
      </c>
      <c r="AX299" s="42">
        <v>66</v>
      </c>
      <c r="AY299" s="41">
        <v>0.59443339960238573</v>
      </c>
      <c r="AZ299" s="42">
        <v>20</v>
      </c>
      <c r="BA299" s="18"/>
      <c r="BB299" s="45"/>
      <c r="BC299" s="42"/>
      <c r="BD299" s="42"/>
      <c r="BE299" s="41"/>
      <c r="BF299" s="17"/>
      <c r="BG299" s="45">
        <v>1006</v>
      </c>
      <c r="BH299" s="42">
        <v>598</v>
      </c>
      <c r="BI299" s="42">
        <v>66</v>
      </c>
      <c r="BJ299" s="41">
        <v>0.59399999999999997</v>
      </c>
      <c r="BK299" s="42">
        <v>20</v>
      </c>
      <c r="BL299" s="14"/>
      <c r="BM299" s="11"/>
      <c r="BN299" s="12"/>
      <c r="BO299" s="12"/>
      <c r="BQ299" s="13"/>
      <c r="BR299" s="45">
        <v>1006</v>
      </c>
      <c r="BS299" s="42">
        <v>598</v>
      </c>
      <c r="BT299" s="42">
        <v>66</v>
      </c>
      <c r="BU299" s="34">
        <v>0.59399999999999997</v>
      </c>
      <c r="BV299" s="42">
        <v>20</v>
      </c>
      <c r="BW299" s="32"/>
      <c r="BX299" s="12"/>
      <c r="BY299" s="12"/>
      <c r="BZ299" s="12"/>
      <c r="CA299" s="31"/>
      <c r="CB299" s="9"/>
      <c r="CC299" s="11">
        <v>1006</v>
      </c>
      <c r="CD299" s="12">
        <v>598</v>
      </c>
      <c r="CE299" s="12">
        <v>66</v>
      </c>
      <c r="CF299" s="50">
        <f t="shared" si="36"/>
        <v>0.59443339960238573</v>
      </c>
      <c r="CG299" s="12">
        <v>20</v>
      </c>
      <c r="CH299" s="30">
        <f t="shared" si="30"/>
        <v>1006</v>
      </c>
      <c r="CI299" s="30">
        <f t="shared" si="31"/>
        <v>598</v>
      </c>
      <c r="CJ299" s="30">
        <f t="shared" si="32"/>
        <v>66</v>
      </c>
      <c r="CK299" s="6">
        <f t="shared" si="33"/>
        <v>0.59443339960238573</v>
      </c>
      <c r="CL299" s="5" t="str">
        <f t="shared" si="34"/>
        <v>OK</v>
      </c>
    </row>
    <row r="300" spans="1:91" ht="13.8">
      <c r="A300" s="38" t="s">
        <v>290</v>
      </c>
      <c r="B300" s="29" t="s">
        <v>385</v>
      </c>
      <c r="C300" s="38" t="str">
        <f t="shared" si="35"/>
        <v>BILL SCHROEDER</v>
      </c>
      <c r="D300" s="42"/>
      <c r="E300" s="42"/>
      <c r="F300" s="42"/>
      <c r="G300" s="41"/>
      <c r="H300" s="42"/>
      <c r="I300" s="26"/>
      <c r="J300" s="45"/>
      <c r="K300" s="42"/>
      <c r="L300" s="42"/>
      <c r="M300" s="41"/>
      <c r="N300" s="25"/>
      <c r="O300" s="45"/>
      <c r="P300" s="42"/>
      <c r="Q300" s="42"/>
      <c r="R300" s="41"/>
      <c r="S300" s="42"/>
      <c r="T300" s="24"/>
      <c r="U300" s="45"/>
      <c r="V300" s="42"/>
      <c r="W300" s="42"/>
      <c r="X300" s="41"/>
      <c r="Y300" s="23"/>
      <c r="Z300" s="45"/>
      <c r="AA300" s="42"/>
      <c r="AB300" s="42"/>
      <c r="AC300" s="41"/>
      <c r="AD300" s="42"/>
      <c r="AE300" s="22"/>
      <c r="AF300" s="45"/>
      <c r="AG300" s="42"/>
      <c r="AH300" s="42"/>
      <c r="AI300" s="41"/>
      <c r="AJ300" s="21"/>
      <c r="AK300" s="45"/>
      <c r="AL300" s="42"/>
      <c r="AM300" s="42"/>
      <c r="AN300" s="41"/>
      <c r="AO300" s="42"/>
      <c r="AP300" s="20"/>
      <c r="AQ300" s="45">
        <v>78</v>
      </c>
      <c r="AR300" s="42">
        <v>45</v>
      </c>
      <c r="AS300" s="42">
        <v>4</v>
      </c>
      <c r="AT300" s="41">
        <v>0.57699999999999996</v>
      </c>
      <c r="AU300" s="19"/>
      <c r="AV300" s="45">
        <v>78</v>
      </c>
      <c r="AW300" s="42">
        <v>45</v>
      </c>
      <c r="AX300" s="42">
        <v>4</v>
      </c>
      <c r="AY300" s="41">
        <v>0.57692307692307687</v>
      </c>
      <c r="AZ300" s="42">
        <v>1</v>
      </c>
      <c r="BA300" s="18"/>
      <c r="BB300" s="45">
        <v>44</v>
      </c>
      <c r="BC300" s="42">
        <v>19</v>
      </c>
      <c r="BD300" s="42">
        <v>0</v>
      </c>
      <c r="BE300" s="41">
        <v>0.43181818181818182</v>
      </c>
      <c r="BF300" s="17"/>
      <c r="BG300" s="45">
        <v>122</v>
      </c>
      <c r="BH300" s="42">
        <v>64</v>
      </c>
      <c r="BI300" s="42">
        <v>4</v>
      </c>
      <c r="BJ300" s="41">
        <v>0.52459016393442626</v>
      </c>
      <c r="BK300" s="42">
        <v>2</v>
      </c>
      <c r="BL300" s="14"/>
      <c r="BM300" s="11">
        <v>44</v>
      </c>
      <c r="BN300" s="12">
        <v>21</v>
      </c>
      <c r="BO300" s="12">
        <v>0</v>
      </c>
      <c r="BP300" s="50">
        <v>0.47727272727272729</v>
      </c>
      <c r="BQ300" s="13"/>
      <c r="BR300" s="11">
        <v>166</v>
      </c>
      <c r="BS300" s="12">
        <v>85</v>
      </c>
      <c r="BT300" s="12">
        <v>4</v>
      </c>
      <c r="BU300" s="31">
        <v>0.51204819277108438</v>
      </c>
      <c r="BV300" s="12">
        <v>3</v>
      </c>
      <c r="BW300" s="32"/>
      <c r="BX300" s="12">
        <v>40</v>
      </c>
      <c r="BY300" s="12">
        <v>15</v>
      </c>
      <c r="BZ300" s="12">
        <v>0</v>
      </c>
      <c r="CA300" s="31">
        <v>0.375</v>
      </c>
      <c r="CB300" s="44"/>
      <c r="CC300" s="11">
        <v>206</v>
      </c>
      <c r="CD300" s="12">
        <v>100</v>
      </c>
      <c r="CE300" s="12">
        <v>4</v>
      </c>
      <c r="CF300" s="50">
        <f t="shared" si="36"/>
        <v>0.4854368932038835</v>
      </c>
      <c r="CG300" s="12">
        <v>4</v>
      </c>
      <c r="CH300" s="30">
        <f t="shared" si="30"/>
        <v>206</v>
      </c>
      <c r="CI300" s="30">
        <f t="shared" si="31"/>
        <v>100</v>
      </c>
      <c r="CJ300" s="30">
        <f t="shared" si="32"/>
        <v>4</v>
      </c>
      <c r="CK300" s="6">
        <f t="shared" si="33"/>
        <v>0.4854368932038835</v>
      </c>
      <c r="CL300" s="5" t="str">
        <f t="shared" si="34"/>
        <v>OK</v>
      </c>
    </row>
    <row r="301" spans="1:91" ht="14.4">
      <c r="A301" s="38" t="s">
        <v>349</v>
      </c>
      <c r="B301" s="49" t="s">
        <v>385</v>
      </c>
      <c r="C301" s="38" t="str">
        <f t="shared" si="35"/>
        <v>MIKE SCHROEDER</v>
      </c>
      <c r="D301" s="42"/>
      <c r="E301" s="42"/>
      <c r="F301" s="42"/>
      <c r="G301" s="41"/>
      <c r="H301" s="42"/>
      <c r="I301" s="26"/>
      <c r="J301" s="47"/>
      <c r="K301" s="48"/>
      <c r="L301" s="48"/>
      <c r="M301" s="48"/>
      <c r="N301" s="25"/>
      <c r="O301" s="47"/>
      <c r="P301" s="48"/>
      <c r="Q301" s="48"/>
      <c r="R301" s="48"/>
      <c r="S301" s="48"/>
      <c r="T301" s="24"/>
      <c r="U301" s="47"/>
      <c r="V301" s="48"/>
      <c r="W301" s="48"/>
      <c r="X301" s="48"/>
      <c r="Y301" s="23"/>
      <c r="Z301" s="47"/>
      <c r="AA301" s="48"/>
      <c r="AB301" s="48"/>
      <c r="AC301" s="48"/>
      <c r="AD301" s="48"/>
      <c r="AE301" s="22"/>
      <c r="AF301" s="47"/>
      <c r="AG301" s="48"/>
      <c r="AH301" s="48"/>
      <c r="AI301" s="48"/>
      <c r="AJ301" s="21"/>
      <c r="AK301" s="47"/>
      <c r="AL301" s="48"/>
      <c r="AM301" s="48"/>
      <c r="AN301" s="48"/>
      <c r="AO301" s="48"/>
      <c r="AP301" s="20"/>
      <c r="AQ301" s="47"/>
      <c r="AR301" s="48"/>
      <c r="AS301" s="48"/>
      <c r="AT301" s="48"/>
      <c r="AU301" s="19"/>
      <c r="AV301" s="47"/>
      <c r="AW301" s="48"/>
      <c r="AX301" s="48"/>
      <c r="AY301" s="48"/>
      <c r="AZ301" s="48"/>
      <c r="BA301" s="18"/>
      <c r="BB301" s="47"/>
      <c r="BC301" s="48"/>
      <c r="BD301" s="48"/>
      <c r="BE301" s="48"/>
      <c r="BF301" s="17"/>
      <c r="BG301" s="47"/>
      <c r="BH301" s="48"/>
      <c r="BI301" s="48"/>
      <c r="BJ301" s="48"/>
      <c r="BK301" s="48"/>
      <c r="BL301" s="14"/>
      <c r="BM301" s="11">
        <v>5</v>
      </c>
      <c r="BN301" s="12">
        <v>5</v>
      </c>
      <c r="BO301" s="12">
        <v>0</v>
      </c>
      <c r="BP301" s="53">
        <v>1</v>
      </c>
      <c r="BQ301" s="13"/>
      <c r="BR301" s="11"/>
      <c r="BS301" s="12"/>
      <c r="BT301" s="12"/>
      <c r="BU301" s="53"/>
      <c r="BV301" s="11"/>
      <c r="BW301" s="32"/>
      <c r="BX301" s="12">
        <v>59</v>
      </c>
      <c r="BY301" s="12">
        <v>38</v>
      </c>
      <c r="BZ301" s="12">
        <v>0</v>
      </c>
      <c r="CA301" s="31">
        <v>0.64406779661016944</v>
      </c>
      <c r="CB301" s="44"/>
      <c r="CC301" s="11">
        <v>59</v>
      </c>
      <c r="CD301" s="12">
        <v>38</v>
      </c>
      <c r="CE301" s="12">
        <v>0</v>
      </c>
      <c r="CF301" s="50">
        <f t="shared" si="36"/>
        <v>0.64406779661016944</v>
      </c>
      <c r="CG301" s="12">
        <v>1</v>
      </c>
      <c r="CH301" s="30">
        <f t="shared" si="30"/>
        <v>64</v>
      </c>
      <c r="CI301" s="30">
        <f t="shared" si="31"/>
        <v>43</v>
      </c>
      <c r="CJ301" s="30">
        <f t="shared" si="32"/>
        <v>0</v>
      </c>
      <c r="CK301" s="6">
        <f t="shared" si="33"/>
        <v>0.671875</v>
      </c>
      <c r="CL301" s="1553" t="s">
        <v>1783</v>
      </c>
      <c r="CM301" s="1552" t="s">
        <v>1798</v>
      </c>
    </row>
    <row r="302" spans="1:91" ht="13.8">
      <c r="A302" s="38" t="s">
        <v>384</v>
      </c>
      <c r="B302" s="29" t="s">
        <v>383</v>
      </c>
      <c r="C302" s="38" t="str">
        <f t="shared" si="35"/>
        <v>DICK SCRIBNER</v>
      </c>
      <c r="D302" s="11">
        <v>1551</v>
      </c>
      <c r="E302" s="12">
        <v>814</v>
      </c>
      <c r="F302" s="12">
        <v>20</v>
      </c>
      <c r="G302" s="50">
        <f>E302/D302</f>
        <v>0.52482269503546097</v>
      </c>
      <c r="H302" s="12">
        <v>29</v>
      </c>
      <c r="I302" s="26"/>
      <c r="J302" s="45"/>
      <c r="K302" s="42"/>
      <c r="L302" s="42"/>
      <c r="M302" s="41"/>
      <c r="N302" s="25"/>
      <c r="O302" s="45"/>
      <c r="P302" s="42"/>
      <c r="Q302" s="42"/>
      <c r="R302" s="41"/>
      <c r="S302" s="42"/>
      <c r="T302" s="24"/>
      <c r="U302" s="45"/>
      <c r="V302" s="42"/>
      <c r="W302" s="42"/>
      <c r="X302" s="41"/>
      <c r="Y302" s="23"/>
      <c r="Z302" s="45"/>
      <c r="AA302" s="42"/>
      <c r="AB302" s="42"/>
      <c r="AC302" s="41"/>
      <c r="AD302" s="42"/>
      <c r="AE302" s="22"/>
      <c r="AF302" s="45"/>
      <c r="AG302" s="42"/>
      <c r="AH302" s="42"/>
      <c r="AI302" s="41"/>
      <c r="AJ302" s="21"/>
      <c r="AK302" s="45"/>
      <c r="AL302" s="42"/>
      <c r="AM302" s="42"/>
      <c r="AN302" s="41"/>
      <c r="AO302" s="42"/>
      <c r="AP302" s="20"/>
      <c r="AQ302" s="45"/>
      <c r="AR302" s="42"/>
      <c r="AS302" s="42"/>
      <c r="AT302" s="41"/>
      <c r="AU302" s="19"/>
      <c r="AV302" s="45">
        <v>1551</v>
      </c>
      <c r="AW302" s="42">
        <v>814</v>
      </c>
      <c r="AX302" s="42">
        <v>0</v>
      </c>
      <c r="AY302" s="41">
        <v>0.52482269503546097</v>
      </c>
      <c r="AZ302" s="42">
        <v>29</v>
      </c>
      <c r="BA302" s="18"/>
      <c r="BB302" s="45"/>
      <c r="BC302" s="42"/>
      <c r="BD302" s="42"/>
      <c r="BE302" s="41"/>
      <c r="BF302" s="17"/>
      <c r="BG302" s="45">
        <v>1551</v>
      </c>
      <c r="BH302" s="42">
        <v>814</v>
      </c>
      <c r="BI302" s="42">
        <v>20</v>
      </c>
      <c r="BJ302" s="41">
        <v>0.52500000000000002</v>
      </c>
      <c r="BK302" s="42">
        <v>29</v>
      </c>
      <c r="BL302" s="14"/>
      <c r="BM302" s="11"/>
      <c r="BN302" s="12"/>
      <c r="BO302" s="12"/>
      <c r="BP302" s="46"/>
      <c r="BQ302" s="13"/>
      <c r="BR302" s="45">
        <v>1551</v>
      </c>
      <c r="BS302" s="42">
        <v>814</v>
      </c>
      <c r="BT302" s="42">
        <v>20</v>
      </c>
      <c r="BU302" s="34">
        <v>0.52500000000000002</v>
      </c>
      <c r="BV302" s="42">
        <v>29</v>
      </c>
      <c r="BW302" s="32"/>
      <c r="BX302" s="12"/>
      <c r="BY302" s="12"/>
      <c r="BZ302" s="12"/>
      <c r="CA302" s="31"/>
      <c r="CB302" s="9"/>
      <c r="CC302" s="11">
        <v>1551</v>
      </c>
      <c r="CD302" s="12">
        <v>814</v>
      </c>
      <c r="CE302" s="12">
        <v>20</v>
      </c>
      <c r="CF302" s="50">
        <f t="shared" si="36"/>
        <v>0.52482269503546097</v>
      </c>
      <c r="CG302" s="12">
        <v>29</v>
      </c>
      <c r="CH302" s="30">
        <f t="shared" si="30"/>
        <v>1551</v>
      </c>
      <c r="CI302" s="30">
        <f t="shared" si="31"/>
        <v>814</v>
      </c>
      <c r="CJ302" s="30">
        <f t="shared" si="32"/>
        <v>20</v>
      </c>
      <c r="CK302" s="6">
        <f t="shared" si="33"/>
        <v>0.52482269503546097</v>
      </c>
      <c r="CL302" s="5" t="str">
        <f t="shared" si="34"/>
        <v>OK</v>
      </c>
    </row>
    <row r="303" spans="1:91" ht="13.8">
      <c r="A303" s="38" t="s">
        <v>285</v>
      </c>
      <c r="B303" s="29" t="s">
        <v>383</v>
      </c>
      <c r="C303" s="38" t="str">
        <f t="shared" si="35"/>
        <v>TIM SCRIBNER</v>
      </c>
      <c r="D303" s="42">
        <v>567</v>
      </c>
      <c r="E303" s="42">
        <v>315</v>
      </c>
      <c r="F303" s="42">
        <v>42</v>
      </c>
      <c r="G303" s="41">
        <v>0.55555555555555558</v>
      </c>
      <c r="H303" s="42">
        <v>11</v>
      </c>
      <c r="I303" s="26"/>
      <c r="J303" s="51">
        <v>62</v>
      </c>
      <c r="K303" s="51">
        <v>44</v>
      </c>
      <c r="L303" s="51">
        <v>14</v>
      </c>
      <c r="M303" s="52">
        <v>0.71</v>
      </c>
      <c r="N303" s="25"/>
      <c r="O303" s="51">
        <v>629</v>
      </c>
      <c r="P303" s="51">
        <v>359</v>
      </c>
      <c r="Q303" s="51">
        <v>56</v>
      </c>
      <c r="R303" s="52">
        <v>0.57074721780604132</v>
      </c>
      <c r="S303" s="51">
        <v>12</v>
      </c>
      <c r="T303" s="24"/>
      <c r="U303" s="51">
        <v>47</v>
      </c>
      <c r="V303" s="51">
        <v>30</v>
      </c>
      <c r="W303" s="51">
        <v>0</v>
      </c>
      <c r="X303" s="52">
        <v>0.63800000000000001</v>
      </c>
      <c r="Y303" s="23"/>
      <c r="Z303" s="51">
        <v>676</v>
      </c>
      <c r="AA303" s="51">
        <v>389</v>
      </c>
      <c r="AB303" s="51">
        <v>56</v>
      </c>
      <c r="AC303" s="52">
        <v>0.57544378698224852</v>
      </c>
      <c r="AD303" s="51">
        <f>+S303+1</f>
        <v>13</v>
      </c>
      <c r="AE303" s="22"/>
      <c r="AF303" s="51">
        <v>77</v>
      </c>
      <c r="AG303" s="51">
        <v>49</v>
      </c>
      <c r="AH303" s="51">
        <v>4</v>
      </c>
      <c r="AI303" s="52">
        <v>0.63600000000000001</v>
      </c>
      <c r="AJ303" s="21"/>
      <c r="AK303" s="51">
        <v>753</v>
      </c>
      <c r="AL303" s="51">
        <v>438</v>
      </c>
      <c r="AM303" s="51">
        <v>60</v>
      </c>
      <c r="AN303" s="52">
        <v>0.58167330677290841</v>
      </c>
      <c r="AO303" s="51">
        <f>+AD303+1</f>
        <v>14</v>
      </c>
      <c r="AP303" s="20"/>
      <c r="AQ303" s="51">
        <v>73</v>
      </c>
      <c r="AR303" s="51">
        <v>46</v>
      </c>
      <c r="AS303" s="51">
        <v>10</v>
      </c>
      <c r="AT303" s="52">
        <v>0.63</v>
      </c>
      <c r="AU303" s="19"/>
      <c r="AV303" s="51">
        <v>826</v>
      </c>
      <c r="AW303" s="51">
        <v>484</v>
      </c>
      <c r="AX303" s="51">
        <v>70</v>
      </c>
      <c r="AY303" s="52">
        <v>0.58595641646489105</v>
      </c>
      <c r="AZ303" s="51">
        <v>15</v>
      </c>
      <c r="BA303" s="18"/>
      <c r="BB303" s="51">
        <v>50</v>
      </c>
      <c r="BC303" s="51">
        <v>33</v>
      </c>
      <c r="BD303" s="51">
        <v>6</v>
      </c>
      <c r="BE303" s="52">
        <v>0.66</v>
      </c>
      <c r="BF303" s="17"/>
      <c r="BG303" s="51">
        <v>876</v>
      </c>
      <c r="BH303" s="51">
        <v>517</v>
      </c>
      <c r="BI303" s="51">
        <v>76</v>
      </c>
      <c r="BJ303" s="52">
        <v>0.59018264840182644</v>
      </c>
      <c r="BK303" s="51">
        <v>16</v>
      </c>
      <c r="BL303" s="14"/>
      <c r="BM303" s="11">
        <v>53</v>
      </c>
      <c r="BN303" s="12">
        <v>33</v>
      </c>
      <c r="BO303" s="12">
        <v>2</v>
      </c>
      <c r="BP303" s="31">
        <v>0.62264150943396224</v>
      </c>
      <c r="BQ303" s="13"/>
      <c r="BR303" s="11">
        <v>929</v>
      </c>
      <c r="BS303" s="12">
        <v>550</v>
      </c>
      <c r="BT303" s="12">
        <v>78</v>
      </c>
      <c r="BU303" s="31">
        <v>0.59203444564047358</v>
      </c>
      <c r="BV303" s="12">
        <v>17</v>
      </c>
      <c r="BW303" s="32"/>
      <c r="BX303" s="12">
        <v>59</v>
      </c>
      <c r="BY303" s="12">
        <v>37</v>
      </c>
      <c r="BZ303" s="12">
        <v>1</v>
      </c>
      <c r="CA303" s="31">
        <v>0.6271186440677966</v>
      </c>
      <c r="CB303" s="44"/>
      <c r="CC303" s="11">
        <v>988</v>
      </c>
      <c r="CD303" s="12">
        <v>587</v>
      </c>
      <c r="CE303" s="12">
        <v>79</v>
      </c>
      <c r="CF303" s="50">
        <f t="shared" si="36"/>
        <v>0.59412955465587047</v>
      </c>
      <c r="CG303" s="12">
        <v>18</v>
      </c>
      <c r="CH303" s="30">
        <f t="shared" si="30"/>
        <v>988</v>
      </c>
      <c r="CI303" s="30">
        <f t="shared" si="31"/>
        <v>587</v>
      </c>
      <c r="CJ303" s="30">
        <f t="shared" si="32"/>
        <v>79</v>
      </c>
      <c r="CK303" s="6">
        <f t="shared" si="33"/>
        <v>0.59412955465587047</v>
      </c>
      <c r="CL303" s="5" t="str">
        <f t="shared" si="34"/>
        <v>OK</v>
      </c>
    </row>
    <row r="304" spans="1:91" ht="13.8">
      <c r="A304" s="38" t="s">
        <v>296</v>
      </c>
      <c r="B304" s="49" t="s">
        <v>382</v>
      </c>
      <c r="C304" s="38" t="str">
        <f t="shared" si="35"/>
        <v>BOB SEAMAN</v>
      </c>
      <c r="D304" s="42"/>
      <c r="E304" s="42"/>
      <c r="F304" s="42"/>
      <c r="G304" s="41"/>
      <c r="H304" s="42"/>
      <c r="I304" s="26"/>
      <c r="J304" s="55"/>
      <c r="K304" s="46"/>
      <c r="L304" s="46"/>
      <c r="M304" s="46"/>
      <c r="N304" s="25"/>
      <c r="O304" s="55"/>
      <c r="P304" s="46"/>
      <c r="Q304" s="46"/>
      <c r="R304" s="46"/>
      <c r="S304" s="46"/>
      <c r="T304" s="24"/>
      <c r="U304" s="55"/>
      <c r="V304" s="46"/>
      <c r="W304" s="46"/>
      <c r="X304" s="46"/>
      <c r="Y304" s="23"/>
      <c r="Z304" s="55"/>
      <c r="AA304" s="46"/>
      <c r="AB304" s="46"/>
      <c r="AC304" s="46"/>
      <c r="AD304" s="46"/>
      <c r="AE304" s="22"/>
      <c r="AF304" s="55"/>
      <c r="AG304" s="46"/>
      <c r="AH304" s="46"/>
      <c r="AI304" s="46"/>
      <c r="AJ304" s="21"/>
      <c r="AK304" s="55"/>
      <c r="AL304" s="46"/>
      <c r="AM304" s="46"/>
      <c r="AN304" s="46"/>
      <c r="AO304" s="46"/>
      <c r="AP304" s="20"/>
      <c r="AQ304" s="55"/>
      <c r="AR304" s="46"/>
      <c r="AS304" s="46"/>
      <c r="AT304" s="46"/>
      <c r="AU304" s="19"/>
      <c r="AV304" s="55"/>
      <c r="AW304" s="46"/>
      <c r="AX304" s="46"/>
      <c r="AY304" s="46"/>
      <c r="AZ304" s="46"/>
      <c r="BA304" s="18"/>
      <c r="BB304" s="55"/>
      <c r="BC304" s="46"/>
      <c r="BD304" s="46"/>
      <c r="BE304" s="46"/>
      <c r="BF304" s="17"/>
      <c r="BG304" s="55"/>
      <c r="BH304" s="46"/>
      <c r="BI304" s="46"/>
      <c r="BJ304" s="46"/>
      <c r="BK304" s="46"/>
      <c r="BL304" s="14"/>
      <c r="BM304" s="47"/>
      <c r="BN304" s="48"/>
      <c r="BO304" s="48"/>
      <c r="BQ304" s="13"/>
      <c r="BR304" s="47"/>
      <c r="BS304" s="48"/>
      <c r="BT304" s="48"/>
      <c r="BV304" s="47"/>
      <c r="BW304" s="32"/>
      <c r="BX304" s="12">
        <v>51</v>
      </c>
      <c r="BY304" s="12">
        <v>26</v>
      </c>
      <c r="BZ304" s="12">
        <v>2</v>
      </c>
      <c r="CA304" s="31">
        <v>0.50980392156862742</v>
      </c>
      <c r="CB304" s="44"/>
      <c r="CC304" s="11">
        <v>51</v>
      </c>
      <c r="CD304" s="12">
        <v>26</v>
      </c>
      <c r="CE304" s="12">
        <v>2</v>
      </c>
      <c r="CF304" s="50">
        <f t="shared" si="36"/>
        <v>0.50980392156862742</v>
      </c>
      <c r="CG304" s="12">
        <v>1</v>
      </c>
      <c r="CH304" s="30">
        <f t="shared" si="30"/>
        <v>51</v>
      </c>
      <c r="CI304" s="30">
        <f t="shared" si="31"/>
        <v>26</v>
      </c>
      <c r="CJ304" s="30">
        <f t="shared" si="32"/>
        <v>2</v>
      </c>
      <c r="CK304" s="6">
        <f t="shared" si="33"/>
        <v>0.50980392156862742</v>
      </c>
      <c r="CL304" s="5" t="str">
        <f t="shared" si="34"/>
        <v>OK</v>
      </c>
    </row>
    <row r="305" spans="1:90" ht="13.8">
      <c r="A305" s="38" t="s">
        <v>381</v>
      </c>
      <c r="B305" s="29" t="s">
        <v>380</v>
      </c>
      <c r="C305" s="38" t="str">
        <f t="shared" si="35"/>
        <v>LLOYD SERON</v>
      </c>
      <c r="D305" s="42"/>
      <c r="E305" s="42"/>
      <c r="F305" s="42"/>
      <c r="G305" s="41"/>
      <c r="H305" s="42"/>
      <c r="I305" s="26"/>
      <c r="J305" s="45"/>
      <c r="K305" s="42"/>
      <c r="L305" s="42"/>
      <c r="M305" s="41"/>
      <c r="N305" s="25"/>
      <c r="O305" s="45"/>
      <c r="P305" s="42"/>
      <c r="Q305" s="42"/>
      <c r="R305" s="41"/>
      <c r="S305" s="42"/>
      <c r="T305" s="24"/>
      <c r="U305" s="45"/>
      <c r="V305" s="42"/>
      <c r="W305" s="42"/>
      <c r="X305" s="41"/>
      <c r="Y305" s="23"/>
      <c r="Z305" s="45"/>
      <c r="AA305" s="42"/>
      <c r="AB305" s="42"/>
      <c r="AC305" s="41"/>
      <c r="AD305" s="42"/>
      <c r="AE305" s="22"/>
      <c r="AF305" s="45"/>
      <c r="AG305" s="42"/>
      <c r="AH305" s="42"/>
      <c r="AI305" s="41"/>
      <c r="AJ305" s="21"/>
      <c r="AK305" s="45"/>
      <c r="AL305" s="42"/>
      <c r="AM305" s="42"/>
      <c r="AN305" s="41"/>
      <c r="AO305" s="42"/>
      <c r="AP305" s="20"/>
      <c r="AQ305" s="45">
        <v>60</v>
      </c>
      <c r="AR305" s="42">
        <v>29</v>
      </c>
      <c r="AS305" s="42">
        <v>2</v>
      </c>
      <c r="AT305" s="41">
        <v>0.48299999999999998</v>
      </c>
      <c r="AU305" s="19"/>
      <c r="AV305" s="45">
        <v>60</v>
      </c>
      <c r="AW305" s="42">
        <v>29</v>
      </c>
      <c r="AX305" s="42">
        <v>2</v>
      </c>
      <c r="AY305" s="41">
        <v>0.48333333333333334</v>
      </c>
      <c r="AZ305" s="42">
        <v>1</v>
      </c>
      <c r="BA305" s="18"/>
      <c r="BB305" s="45">
        <v>30</v>
      </c>
      <c r="BC305" s="42">
        <v>16</v>
      </c>
      <c r="BD305" s="42">
        <v>0</v>
      </c>
      <c r="BE305" s="41">
        <v>0.53333333333333333</v>
      </c>
      <c r="BF305" s="17"/>
      <c r="BG305" s="45">
        <v>90</v>
      </c>
      <c r="BH305" s="42">
        <v>45</v>
      </c>
      <c r="BI305" s="42">
        <v>2</v>
      </c>
      <c r="BJ305" s="41">
        <v>0.5</v>
      </c>
      <c r="BK305" s="42">
        <v>2</v>
      </c>
      <c r="BL305" s="14"/>
      <c r="BM305" s="11">
        <v>52</v>
      </c>
      <c r="BN305" s="12">
        <v>26</v>
      </c>
      <c r="BO305" s="12">
        <v>0</v>
      </c>
      <c r="BP305" s="50">
        <v>0.5</v>
      </c>
      <c r="BQ305" s="13"/>
      <c r="BR305" s="11">
        <v>142</v>
      </c>
      <c r="BS305" s="12">
        <v>71</v>
      </c>
      <c r="BT305" s="12">
        <v>2</v>
      </c>
      <c r="BU305" s="50">
        <v>0.5</v>
      </c>
      <c r="BV305" s="12">
        <v>3</v>
      </c>
      <c r="BW305" s="32"/>
      <c r="BX305" s="12">
        <v>44</v>
      </c>
      <c r="BY305" s="12">
        <v>25</v>
      </c>
      <c r="BZ305" s="12">
        <v>1</v>
      </c>
      <c r="CA305" s="31">
        <v>0.56818181818181823</v>
      </c>
      <c r="CB305" s="44"/>
      <c r="CC305" s="11">
        <v>186</v>
      </c>
      <c r="CD305" s="12">
        <v>96</v>
      </c>
      <c r="CE305" s="12">
        <v>3</v>
      </c>
      <c r="CF305" s="50">
        <f t="shared" si="36"/>
        <v>0.5161290322580645</v>
      </c>
      <c r="CG305" s="12">
        <v>4</v>
      </c>
      <c r="CH305" s="30">
        <f t="shared" si="30"/>
        <v>186</v>
      </c>
      <c r="CI305" s="30">
        <f t="shared" si="31"/>
        <v>96</v>
      </c>
      <c r="CJ305" s="30">
        <f t="shared" si="32"/>
        <v>3</v>
      </c>
      <c r="CK305" s="6">
        <f t="shared" si="33"/>
        <v>0.5161290322580645</v>
      </c>
      <c r="CL305" s="5" t="str">
        <f t="shared" si="34"/>
        <v>OK</v>
      </c>
    </row>
    <row r="306" spans="1:90" ht="13.8">
      <c r="A306" s="38" t="s">
        <v>379</v>
      </c>
      <c r="B306" s="28" t="s">
        <v>378</v>
      </c>
      <c r="C306" s="38" t="str">
        <f t="shared" si="35"/>
        <v>SANJAY SHAH</v>
      </c>
      <c r="D306" s="45"/>
      <c r="E306" s="42"/>
      <c r="F306" s="42"/>
      <c r="G306" s="41"/>
      <c r="H306" s="42"/>
      <c r="I306" s="26"/>
      <c r="N306" s="25"/>
      <c r="T306" s="24"/>
      <c r="Y306" s="23"/>
      <c r="AE306" s="22"/>
      <c r="AJ306" s="21"/>
      <c r="AP306" s="20"/>
      <c r="AU306" s="19"/>
      <c r="BA306" s="18"/>
      <c r="BF306" s="17"/>
      <c r="BL306" s="14"/>
      <c r="BQ306" s="13"/>
      <c r="BW306" s="43"/>
      <c r="BX306" s="12">
        <v>68</v>
      </c>
      <c r="BY306" s="12">
        <v>39</v>
      </c>
      <c r="BZ306" s="12">
        <v>1</v>
      </c>
      <c r="CA306" s="31">
        <v>0.57352941176470584</v>
      </c>
      <c r="CB306" s="44"/>
      <c r="CC306" s="11">
        <v>68</v>
      </c>
      <c r="CD306" s="12">
        <v>39</v>
      </c>
      <c r="CE306" s="12">
        <v>1</v>
      </c>
      <c r="CF306" s="50">
        <f t="shared" si="36"/>
        <v>0.57352941176470584</v>
      </c>
      <c r="CG306" s="12">
        <v>1</v>
      </c>
      <c r="CH306" s="30">
        <f t="shared" si="30"/>
        <v>68</v>
      </c>
      <c r="CI306" s="30">
        <f t="shared" si="31"/>
        <v>39</v>
      </c>
      <c r="CJ306" s="30">
        <f t="shared" si="32"/>
        <v>1</v>
      </c>
      <c r="CK306" s="6">
        <f t="shared" si="33"/>
        <v>0.57352941176470584</v>
      </c>
      <c r="CL306" s="5" t="str">
        <f t="shared" si="34"/>
        <v>OK</v>
      </c>
    </row>
    <row r="307" spans="1:90" ht="13.8">
      <c r="A307" s="38" t="s">
        <v>298</v>
      </c>
      <c r="B307" s="39" t="s">
        <v>377</v>
      </c>
      <c r="C307" s="38" t="str">
        <f t="shared" si="35"/>
        <v>GARY SHEDLOWSKI</v>
      </c>
      <c r="D307" s="11">
        <v>761</v>
      </c>
      <c r="E307" s="12">
        <v>390</v>
      </c>
      <c r="F307" s="12">
        <v>4</v>
      </c>
      <c r="G307" s="50">
        <f>E307/D307</f>
        <v>0.51248357424441526</v>
      </c>
      <c r="H307" s="12">
        <v>18</v>
      </c>
      <c r="I307" s="26"/>
      <c r="J307" s="35"/>
      <c r="K307" s="33"/>
      <c r="L307" s="33"/>
      <c r="M307" s="34"/>
      <c r="N307" s="25"/>
      <c r="O307" s="35"/>
      <c r="P307" s="33"/>
      <c r="Q307" s="33"/>
      <c r="R307" s="34"/>
      <c r="S307" s="33"/>
      <c r="T307" s="24"/>
      <c r="U307" s="35"/>
      <c r="V307" s="33"/>
      <c r="W307" s="33"/>
      <c r="X307" s="34"/>
      <c r="Y307" s="23"/>
      <c r="Z307" s="35"/>
      <c r="AA307" s="33"/>
      <c r="AB307" s="33"/>
      <c r="AC307" s="34"/>
      <c r="AD307" s="33"/>
      <c r="AE307" s="22"/>
      <c r="AF307" s="35"/>
      <c r="AG307" s="33"/>
      <c r="AH307" s="33"/>
      <c r="AI307" s="34"/>
      <c r="AJ307" s="21"/>
      <c r="AK307" s="35"/>
      <c r="AL307" s="33"/>
      <c r="AM307" s="33"/>
      <c r="AN307" s="34"/>
      <c r="AO307" s="33"/>
      <c r="AP307" s="20"/>
      <c r="AQ307" s="35"/>
      <c r="AR307" s="33"/>
      <c r="AS307" s="33"/>
      <c r="AT307" s="34"/>
      <c r="AU307" s="19"/>
      <c r="AV307" s="35" t="s">
        <v>280</v>
      </c>
      <c r="AW307" s="33" t="s">
        <v>280</v>
      </c>
      <c r="AX307" s="33" t="s">
        <v>280</v>
      </c>
      <c r="AY307" s="34" t="s">
        <v>280</v>
      </c>
      <c r="AZ307" s="33">
        <v>18</v>
      </c>
      <c r="BA307" s="18"/>
      <c r="BB307" s="35"/>
      <c r="BC307" s="33"/>
      <c r="BD307" s="33"/>
      <c r="BE307" s="34"/>
      <c r="BF307" s="17"/>
      <c r="BG307" s="35">
        <v>761</v>
      </c>
      <c r="BH307" s="33">
        <v>390</v>
      </c>
      <c r="BI307" s="33">
        <v>4</v>
      </c>
      <c r="BJ307" s="34">
        <v>0.51200000000000001</v>
      </c>
      <c r="BK307" s="33">
        <v>18</v>
      </c>
      <c r="BL307" s="14"/>
      <c r="BM307" s="37"/>
      <c r="BN307" s="36"/>
      <c r="BO307" s="36"/>
      <c r="BP307" s="46"/>
      <c r="BQ307" s="13"/>
      <c r="BR307" s="35">
        <v>761</v>
      </c>
      <c r="BS307" s="33">
        <v>390</v>
      </c>
      <c r="BT307" s="33">
        <v>4</v>
      </c>
      <c r="BU307" s="34">
        <v>0.51200000000000001</v>
      </c>
      <c r="BV307" s="33">
        <v>18</v>
      </c>
      <c r="BW307" s="32"/>
      <c r="BX307" s="12"/>
      <c r="BY307" s="12"/>
      <c r="BZ307" s="12"/>
      <c r="CA307" s="31"/>
      <c r="CB307" s="9"/>
      <c r="CC307" s="11">
        <v>761</v>
      </c>
      <c r="CD307" s="12">
        <v>390</v>
      </c>
      <c r="CE307" s="12">
        <v>4</v>
      </c>
      <c r="CF307" s="50">
        <f t="shared" si="36"/>
        <v>0.51248357424441526</v>
      </c>
      <c r="CG307" s="12">
        <v>18</v>
      </c>
      <c r="CH307" s="30">
        <f t="shared" si="30"/>
        <v>761</v>
      </c>
      <c r="CI307" s="30">
        <f t="shared" si="31"/>
        <v>390</v>
      </c>
      <c r="CJ307" s="30">
        <f t="shared" si="32"/>
        <v>4</v>
      </c>
      <c r="CK307" s="6">
        <f t="shared" si="33"/>
        <v>0.51248357424441526</v>
      </c>
      <c r="CL307" s="5" t="str">
        <f t="shared" si="34"/>
        <v>OK</v>
      </c>
    </row>
    <row r="308" spans="1:90" ht="13.8">
      <c r="A308" s="38" t="s">
        <v>376</v>
      </c>
      <c r="B308" s="54" t="s">
        <v>375</v>
      </c>
      <c r="C308" s="38" t="str">
        <f t="shared" si="35"/>
        <v>DEAN SHINAVIER</v>
      </c>
      <c r="D308" s="45">
        <v>452</v>
      </c>
      <c r="E308" s="42">
        <v>221</v>
      </c>
      <c r="F308" s="42">
        <v>4</v>
      </c>
      <c r="G308" s="41">
        <v>0.48893805309734512</v>
      </c>
      <c r="H308" s="42">
        <v>9</v>
      </c>
      <c r="I308" s="26"/>
      <c r="J308" s="51">
        <v>49</v>
      </c>
      <c r="K308" s="51">
        <v>27</v>
      </c>
      <c r="L308" s="51">
        <v>0</v>
      </c>
      <c r="M308" s="52">
        <v>0.55100000000000005</v>
      </c>
      <c r="N308" s="25"/>
      <c r="O308" s="51">
        <v>501</v>
      </c>
      <c r="P308" s="51">
        <v>248</v>
      </c>
      <c r="Q308" s="51">
        <v>4</v>
      </c>
      <c r="R308" s="52">
        <v>0.49500998003992014</v>
      </c>
      <c r="S308" s="51">
        <v>10</v>
      </c>
      <c r="T308" s="24"/>
      <c r="U308" s="51">
        <v>52</v>
      </c>
      <c r="V308" s="51">
        <v>28</v>
      </c>
      <c r="W308" s="51">
        <v>1</v>
      </c>
      <c r="X308" s="52">
        <v>0.53800000000000003</v>
      </c>
      <c r="Y308" s="23"/>
      <c r="Z308" s="51">
        <v>553</v>
      </c>
      <c r="AA308" s="51">
        <v>276</v>
      </c>
      <c r="AB308" s="51">
        <v>5</v>
      </c>
      <c r="AC308" s="52">
        <v>0.49909584086799275</v>
      </c>
      <c r="AD308" s="51">
        <f>+S308+1</f>
        <v>11</v>
      </c>
      <c r="AE308" s="22"/>
      <c r="AF308" s="51">
        <v>50</v>
      </c>
      <c r="AG308" s="51">
        <v>23</v>
      </c>
      <c r="AH308" s="51">
        <v>1</v>
      </c>
      <c r="AI308" s="52">
        <v>0.46</v>
      </c>
      <c r="AJ308" s="21"/>
      <c r="AK308" s="51">
        <v>603</v>
      </c>
      <c r="AL308" s="51">
        <v>299</v>
      </c>
      <c r="AM308" s="51">
        <v>6</v>
      </c>
      <c r="AN308" s="52">
        <v>0.49585406301824214</v>
      </c>
      <c r="AO308" s="51">
        <f>+AD308+1</f>
        <v>12</v>
      </c>
      <c r="AP308" s="20"/>
      <c r="AQ308" s="51">
        <v>51</v>
      </c>
      <c r="AR308" s="51">
        <v>27</v>
      </c>
      <c r="AS308" s="51">
        <v>5</v>
      </c>
      <c r="AT308" s="52">
        <v>0.52900000000000003</v>
      </c>
      <c r="AU308" s="19"/>
      <c r="AV308" s="51">
        <v>654</v>
      </c>
      <c r="AW308" s="51">
        <v>326</v>
      </c>
      <c r="AX308" s="51">
        <v>11</v>
      </c>
      <c r="AY308" s="52">
        <v>0.49847094801223241</v>
      </c>
      <c r="AZ308" s="51">
        <v>13</v>
      </c>
      <c r="BA308" s="18"/>
      <c r="BB308" s="51">
        <v>41</v>
      </c>
      <c r="BC308" s="51">
        <v>18</v>
      </c>
      <c r="BD308" s="51">
        <v>2</v>
      </c>
      <c r="BE308" s="52">
        <v>0.43902439024390244</v>
      </c>
      <c r="BF308" s="17"/>
      <c r="BG308" s="51">
        <v>695</v>
      </c>
      <c r="BH308" s="51">
        <v>344</v>
      </c>
      <c r="BI308" s="51">
        <v>13</v>
      </c>
      <c r="BJ308" s="52">
        <v>0.49496402877697843</v>
      </c>
      <c r="BK308" s="51">
        <v>14</v>
      </c>
      <c r="BL308" s="14"/>
      <c r="BM308" s="8">
        <v>21</v>
      </c>
      <c r="BN308" s="8">
        <v>10</v>
      </c>
      <c r="BO308" s="8">
        <v>0</v>
      </c>
      <c r="BP308" s="53">
        <v>0.47619047619047616</v>
      </c>
      <c r="BQ308" s="13"/>
      <c r="BR308" s="8">
        <v>716</v>
      </c>
      <c r="BS308" s="8">
        <v>354</v>
      </c>
      <c r="BT308" s="8">
        <v>13</v>
      </c>
      <c r="BU308" s="53">
        <v>0.49441340782122906</v>
      </c>
      <c r="BV308" s="8">
        <v>15</v>
      </c>
      <c r="BW308" s="43"/>
      <c r="BX308" s="12">
        <v>58</v>
      </c>
      <c r="BY308" s="12">
        <v>33</v>
      </c>
      <c r="BZ308" s="12">
        <v>2</v>
      </c>
      <c r="CA308" s="31">
        <v>0.56896551724137934</v>
      </c>
      <c r="CB308" s="44"/>
      <c r="CC308" s="11">
        <v>774</v>
      </c>
      <c r="CD308" s="12">
        <v>387</v>
      </c>
      <c r="CE308" s="12">
        <v>15</v>
      </c>
      <c r="CF308" s="50">
        <f t="shared" si="36"/>
        <v>0.5</v>
      </c>
      <c r="CG308" s="12">
        <v>16</v>
      </c>
      <c r="CH308" s="30">
        <f t="shared" si="30"/>
        <v>774</v>
      </c>
      <c r="CI308" s="30">
        <f t="shared" si="31"/>
        <v>387</v>
      </c>
      <c r="CJ308" s="30">
        <f t="shared" si="32"/>
        <v>15</v>
      </c>
      <c r="CK308" s="6">
        <f t="shared" si="33"/>
        <v>0.5</v>
      </c>
      <c r="CL308" s="5" t="str">
        <f t="shared" si="34"/>
        <v>OK</v>
      </c>
    </row>
    <row r="309" spans="1:90" ht="13.8">
      <c r="A309" s="38" t="s">
        <v>298</v>
      </c>
      <c r="B309" s="39" t="s">
        <v>375</v>
      </c>
      <c r="C309" s="38" t="str">
        <f t="shared" si="35"/>
        <v>GARY SHINAVIER</v>
      </c>
      <c r="D309" s="42"/>
      <c r="E309" s="42"/>
      <c r="F309" s="42"/>
      <c r="G309" s="41"/>
      <c r="H309" s="42"/>
      <c r="I309" s="26"/>
      <c r="J309" s="35">
        <v>36</v>
      </c>
      <c r="K309" s="33">
        <v>21</v>
      </c>
      <c r="L309" s="33">
        <v>0</v>
      </c>
      <c r="M309" s="34">
        <v>0.58299999999999996</v>
      </c>
      <c r="N309" s="25"/>
      <c r="O309" s="35">
        <v>36</v>
      </c>
      <c r="P309" s="33">
        <v>21</v>
      </c>
      <c r="Q309" s="33">
        <v>0</v>
      </c>
      <c r="R309" s="34">
        <v>0.58333333333333337</v>
      </c>
      <c r="S309" s="33">
        <v>1</v>
      </c>
      <c r="T309" s="24"/>
      <c r="U309" s="35">
        <v>57</v>
      </c>
      <c r="V309" s="33">
        <v>21</v>
      </c>
      <c r="W309" s="33">
        <v>0</v>
      </c>
      <c r="X309" s="34">
        <v>0.36799999999999999</v>
      </c>
      <c r="Y309" s="23"/>
      <c r="Z309" s="35">
        <v>93</v>
      </c>
      <c r="AA309" s="33">
        <v>42</v>
      </c>
      <c r="AB309" s="33">
        <v>0</v>
      </c>
      <c r="AC309" s="34">
        <v>0.45161290322580644</v>
      </c>
      <c r="AD309" s="33">
        <f>+S309+1</f>
        <v>2</v>
      </c>
      <c r="AE309" s="22"/>
      <c r="AF309" s="35">
        <v>35</v>
      </c>
      <c r="AG309" s="33">
        <v>19</v>
      </c>
      <c r="AH309" s="33">
        <v>0</v>
      </c>
      <c r="AI309" s="34">
        <v>0.54300000000000004</v>
      </c>
      <c r="AJ309" s="21"/>
      <c r="AK309" s="35">
        <v>128</v>
      </c>
      <c r="AL309" s="33">
        <v>61</v>
      </c>
      <c r="AM309" s="33">
        <v>0</v>
      </c>
      <c r="AN309" s="34">
        <v>0.4765625</v>
      </c>
      <c r="AO309" s="33">
        <f>+AD309+1</f>
        <v>3</v>
      </c>
      <c r="AP309" s="20"/>
      <c r="AQ309" s="35"/>
      <c r="AR309" s="33"/>
      <c r="AS309" s="33"/>
      <c r="AT309" s="34"/>
      <c r="AU309" s="19"/>
      <c r="AV309" s="35">
        <v>128</v>
      </c>
      <c r="AW309" s="33">
        <v>61</v>
      </c>
      <c r="AX309" s="33">
        <v>0</v>
      </c>
      <c r="AY309" s="34">
        <v>0.4765625</v>
      </c>
      <c r="AZ309" s="33">
        <v>3</v>
      </c>
      <c r="BA309" s="18"/>
      <c r="BB309" s="35"/>
      <c r="BC309" s="33"/>
      <c r="BD309" s="33"/>
      <c r="BE309" s="34"/>
      <c r="BF309" s="17"/>
      <c r="BG309" s="35">
        <v>128</v>
      </c>
      <c r="BH309" s="33">
        <v>61</v>
      </c>
      <c r="BI309" s="33">
        <v>0</v>
      </c>
      <c r="BJ309" s="34">
        <v>0.4765625</v>
      </c>
      <c r="BK309" s="33">
        <v>3</v>
      </c>
      <c r="BL309" s="14"/>
      <c r="BM309" s="37"/>
      <c r="BN309" s="36"/>
      <c r="BO309" s="36"/>
      <c r="BQ309" s="13"/>
      <c r="BR309" s="35">
        <v>128</v>
      </c>
      <c r="BS309" s="33">
        <v>61</v>
      </c>
      <c r="BT309" s="33">
        <v>0</v>
      </c>
      <c r="BU309" s="34">
        <v>0.4765625</v>
      </c>
      <c r="BV309" s="33">
        <v>3</v>
      </c>
      <c r="BW309" s="32"/>
      <c r="BX309" s="12"/>
      <c r="BY309" s="12"/>
      <c r="BZ309" s="12"/>
      <c r="CA309" s="31"/>
      <c r="CB309" s="9"/>
      <c r="CC309" s="11">
        <v>128</v>
      </c>
      <c r="CD309" s="12">
        <v>61</v>
      </c>
      <c r="CE309" s="12">
        <v>0</v>
      </c>
      <c r="CF309" s="50">
        <f t="shared" si="36"/>
        <v>0.4765625</v>
      </c>
      <c r="CG309" s="12">
        <v>3</v>
      </c>
      <c r="CH309" s="30">
        <f t="shared" si="30"/>
        <v>128</v>
      </c>
      <c r="CI309" s="30">
        <f t="shared" si="31"/>
        <v>61</v>
      </c>
      <c r="CJ309" s="30">
        <f t="shared" si="32"/>
        <v>0</v>
      </c>
      <c r="CK309" s="6">
        <f t="shared" si="33"/>
        <v>0.4765625</v>
      </c>
      <c r="CL309" s="5" t="str">
        <f t="shared" si="34"/>
        <v>OK</v>
      </c>
    </row>
    <row r="310" spans="1:90" ht="13.8">
      <c r="A310" s="38" t="s">
        <v>272</v>
      </c>
      <c r="B310" s="29" t="s">
        <v>375</v>
      </c>
      <c r="C310" s="38" t="str">
        <f t="shared" si="35"/>
        <v>MARK SHINAVIER</v>
      </c>
      <c r="D310" s="42">
        <v>87</v>
      </c>
      <c r="E310" s="42">
        <v>35</v>
      </c>
      <c r="F310" s="42">
        <v>0</v>
      </c>
      <c r="G310" s="41">
        <v>0.40229885057471265</v>
      </c>
      <c r="H310" s="42">
        <v>2</v>
      </c>
      <c r="I310" s="26"/>
      <c r="J310" s="45">
        <v>54</v>
      </c>
      <c r="K310" s="42">
        <v>25</v>
      </c>
      <c r="L310" s="42">
        <v>0</v>
      </c>
      <c r="M310" s="41">
        <v>0.46300000000000002</v>
      </c>
      <c r="N310" s="25"/>
      <c r="O310" s="45">
        <v>141</v>
      </c>
      <c r="P310" s="42">
        <v>60</v>
      </c>
      <c r="Q310" s="42">
        <v>0</v>
      </c>
      <c r="R310" s="41">
        <v>0.42553191489361702</v>
      </c>
      <c r="S310" s="42">
        <v>3</v>
      </c>
      <c r="T310" s="24"/>
      <c r="U310" s="45">
        <v>68</v>
      </c>
      <c r="V310" s="42">
        <v>28</v>
      </c>
      <c r="W310" s="42">
        <v>2</v>
      </c>
      <c r="X310" s="41">
        <v>0.41199999999999998</v>
      </c>
      <c r="Y310" s="23"/>
      <c r="Z310" s="45">
        <v>209</v>
      </c>
      <c r="AA310" s="42">
        <v>88</v>
      </c>
      <c r="AB310" s="42">
        <v>2</v>
      </c>
      <c r="AC310" s="41">
        <v>0.42105263157894735</v>
      </c>
      <c r="AD310" s="42">
        <f>+S310+1</f>
        <v>4</v>
      </c>
      <c r="AE310" s="22"/>
      <c r="AF310" s="45">
        <v>14</v>
      </c>
      <c r="AG310" s="42">
        <v>6</v>
      </c>
      <c r="AH310" s="42">
        <v>0</v>
      </c>
      <c r="AI310" s="41">
        <v>0.42899999999999999</v>
      </c>
      <c r="AJ310" s="21"/>
      <c r="AK310" s="45">
        <v>223</v>
      </c>
      <c r="AL310" s="42">
        <v>94</v>
      </c>
      <c r="AM310" s="42">
        <v>2</v>
      </c>
      <c r="AN310" s="41">
        <v>0.42152466367713004</v>
      </c>
      <c r="AO310" s="42">
        <f>+AD310+1</f>
        <v>5</v>
      </c>
      <c r="AP310" s="20"/>
      <c r="AQ310" s="45"/>
      <c r="AR310" s="42"/>
      <c r="AS310" s="42"/>
      <c r="AT310" s="41"/>
      <c r="AU310" s="19"/>
      <c r="AV310" s="45">
        <v>223</v>
      </c>
      <c r="AW310" s="42">
        <v>94</v>
      </c>
      <c r="AX310" s="42">
        <v>2</v>
      </c>
      <c r="AY310" s="41">
        <v>0.42152466367713004</v>
      </c>
      <c r="AZ310" s="42">
        <v>5</v>
      </c>
      <c r="BA310" s="18"/>
      <c r="BB310" s="45"/>
      <c r="BC310" s="42"/>
      <c r="BD310" s="42"/>
      <c r="BE310" s="41"/>
      <c r="BF310" s="17"/>
      <c r="BG310" s="45">
        <v>223</v>
      </c>
      <c r="BH310" s="42">
        <v>94</v>
      </c>
      <c r="BI310" s="42">
        <v>2</v>
      </c>
      <c r="BJ310" s="41">
        <v>0.42152466367713004</v>
      </c>
      <c r="BK310" s="42">
        <v>5</v>
      </c>
      <c r="BL310" s="14"/>
      <c r="BM310" s="11"/>
      <c r="BN310" s="12"/>
      <c r="BO310" s="12"/>
      <c r="BP310" s="46"/>
      <c r="BQ310" s="13"/>
      <c r="BR310" s="45">
        <v>223</v>
      </c>
      <c r="BS310" s="42">
        <v>94</v>
      </c>
      <c r="BT310" s="42">
        <v>2</v>
      </c>
      <c r="BU310" s="41">
        <v>0.42152466367713004</v>
      </c>
      <c r="BV310" s="42">
        <v>5</v>
      </c>
      <c r="BW310" s="32"/>
      <c r="BX310" s="12"/>
      <c r="BY310" s="12"/>
      <c r="BZ310" s="12"/>
      <c r="CA310" s="31"/>
      <c r="CB310" s="9"/>
      <c r="CC310" s="11">
        <v>223</v>
      </c>
      <c r="CD310" s="12">
        <v>94</v>
      </c>
      <c r="CE310" s="12">
        <v>2</v>
      </c>
      <c r="CF310" s="50">
        <f t="shared" si="36"/>
        <v>0.42152466367713004</v>
      </c>
      <c r="CG310" s="12">
        <v>5</v>
      </c>
      <c r="CH310" s="30">
        <f t="shared" si="30"/>
        <v>223</v>
      </c>
      <c r="CI310" s="30">
        <f t="shared" si="31"/>
        <v>94</v>
      </c>
      <c r="CJ310" s="30">
        <f t="shared" si="32"/>
        <v>2</v>
      </c>
      <c r="CK310" s="6">
        <f t="shared" si="33"/>
        <v>0.42152466367713004</v>
      </c>
      <c r="CL310" s="5" t="str">
        <f t="shared" si="34"/>
        <v>OK</v>
      </c>
    </row>
    <row r="311" spans="1:90" ht="13.8">
      <c r="A311" s="38" t="s">
        <v>374</v>
      </c>
      <c r="B311" s="29" t="s">
        <v>373</v>
      </c>
      <c r="C311" s="38" t="str">
        <f t="shared" si="35"/>
        <v>HARRY SHOUP</v>
      </c>
      <c r="D311" s="11">
        <v>603</v>
      </c>
      <c r="E311" s="12">
        <v>274</v>
      </c>
      <c r="F311" s="12">
        <v>1</v>
      </c>
      <c r="G311" s="50">
        <f>E311/D311</f>
        <v>0.45439469320066334</v>
      </c>
      <c r="H311" s="12">
        <v>15</v>
      </c>
      <c r="I311" s="26"/>
      <c r="J311" s="45"/>
      <c r="K311" s="42"/>
      <c r="L311" s="42"/>
      <c r="M311" s="41"/>
      <c r="N311" s="25"/>
      <c r="O311" s="45"/>
      <c r="P311" s="42"/>
      <c r="Q311" s="42"/>
      <c r="R311" s="41"/>
      <c r="S311" s="42"/>
      <c r="T311" s="24"/>
      <c r="U311" s="45"/>
      <c r="V311" s="42"/>
      <c r="W311" s="42"/>
      <c r="X311" s="41"/>
      <c r="Y311" s="23"/>
      <c r="Z311" s="45"/>
      <c r="AA311" s="42"/>
      <c r="AB311" s="42"/>
      <c r="AC311" s="41"/>
      <c r="AD311" s="42"/>
      <c r="AE311" s="22"/>
      <c r="AF311" s="45"/>
      <c r="AG311" s="42"/>
      <c r="AH311" s="42"/>
      <c r="AI311" s="41"/>
      <c r="AJ311" s="21"/>
      <c r="AK311" s="45"/>
      <c r="AL311" s="42"/>
      <c r="AM311" s="42"/>
      <c r="AN311" s="41"/>
      <c r="AO311" s="42"/>
      <c r="AP311" s="20"/>
      <c r="AQ311" s="45"/>
      <c r="AR311" s="42"/>
      <c r="AS311" s="42"/>
      <c r="AT311" s="41"/>
      <c r="AU311" s="19"/>
      <c r="AV311" s="45" t="s">
        <v>280</v>
      </c>
      <c r="AW311" s="42" t="s">
        <v>280</v>
      </c>
      <c r="AX311" s="42" t="s">
        <v>280</v>
      </c>
      <c r="AY311" s="41" t="s">
        <v>280</v>
      </c>
      <c r="AZ311" s="42">
        <v>15</v>
      </c>
      <c r="BA311" s="18"/>
      <c r="BB311" s="45"/>
      <c r="BC311" s="42"/>
      <c r="BD311" s="42"/>
      <c r="BE311" s="41"/>
      <c r="BF311" s="17"/>
      <c r="BG311" s="45">
        <v>603</v>
      </c>
      <c r="BH311" s="42">
        <v>274</v>
      </c>
      <c r="BI311" s="42">
        <v>1</v>
      </c>
      <c r="BJ311" s="41">
        <v>0.45400000000000001</v>
      </c>
      <c r="BK311" s="42">
        <v>15</v>
      </c>
      <c r="BL311" s="14"/>
      <c r="BM311" s="11"/>
      <c r="BN311" s="12"/>
      <c r="BO311" s="12"/>
      <c r="BQ311" s="13"/>
      <c r="BR311" s="45">
        <v>603</v>
      </c>
      <c r="BS311" s="42">
        <v>274</v>
      </c>
      <c r="BT311" s="42">
        <v>1</v>
      </c>
      <c r="BU311" s="41">
        <v>0.45400000000000001</v>
      </c>
      <c r="BV311" s="42">
        <v>15</v>
      </c>
      <c r="BW311" s="32"/>
      <c r="BX311" s="12"/>
      <c r="BY311" s="12"/>
      <c r="BZ311" s="12"/>
      <c r="CA311" s="31"/>
      <c r="CB311" s="9"/>
      <c r="CC311" s="11">
        <v>603</v>
      </c>
      <c r="CD311" s="12">
        <v>274</v>
      </c>
      <c r="CE311" s="12">
        <v>1</v>
      </c>
      <c r="CF311" s="50">
        <f t="shared" si="36"/>
        <v>0.45439469320066334</v>
      </c>
      <c r="CG311" s="12">
        <v>15</v>
      </c>
      <c r="CH311" s="30">
        <f t="shared" si="30"/>
        <v>603</v>
      </c>
      <c r="CI311" s="30">
        <f t="shared" si="31"/>
        <v>274</v>
      </c>
      <c r="CJ311" s="30">
        <f t="shared" si="32"/>
        <v>1</v>
      </c>
      <c r="CK311" s="6">
        <f t="shared" si="33"/>
        <v>0.45439469320066334</v>
      </c>
      <c r="CL311" s="5" t="str">
        <f t="shared" si="34"/>
        <v>OK</v>
      </c>
    </row>
    <row r="312" spans="1:90" ht="13.8">
      <c r="A312" s="38" t="s">
        <v>318</v>
      </c>
      <c r="B312" s="29" t="s">
        <v>372</v>
      </c>
      <c r="C312" s="38" t="str">
        <f t="shared" si="35"/>
        <v>RON SIBLEY</v>
      </c>
      <c r="D312" s="45">
        <v>812</v>
      </c>
      <c r="E312" s="42">
        <v>358</v>
      </c>
      <c r="F312" s="42">
        <v>10</v>
      </c>
      <c r="G312" s="41">
        <v>0.44</v>
      </c>
      <c r="H312" s="42">
        <v>15</v>
      </c>
      <c r="I312" s="26"/>
      <c r="J312" s="45"/>
      <c r="K312" s="42"/>
      <c r="L312" s="42"/>
      <c r="M312" s="41"/>
      <c r="N312" s="25"/>
      <c r="O312" s="45">
        <v>812</v>
      </c>
      <c r="P312" s="42">
        <v>358</v>
      </c>
      <c r="Q312" s="42">
        <v>10</v>
      </c>
      <c r="R312" s="41">
        <v>0.44</v>
      </c>
      <c r="S312" s="42">
        <v>15</v>
      </c>
      <c r="T312" s="24"/>
      <c r="U312" s="45">
        <v>58</v>
      </c>
      <c r="V312" s="42">
        <v>26</v>
      </c>
      <c r="W312" s="42">
        <v>0</v>
      </c>
      <c r="X312" s="41">
        <v>0.44800000000000001</v>
      </c>
      <c r="Y312" s="23"/>
      <c r="Z312" s="45">
        <v>870</v>
      </c>
      <c r="AA312" s="42">
        <v>384</v>
      </c>
      <c r="AB312" s="42">
        <v>10</v>
      </c>
      <c r="AC312" s="41">
        <v>0.44137931034482758</v>
      </c>
      <c r="AD312" s="42">
        <f>+S312+1</f>
        <v>16</v>
      </c>
      <c r="AE312" s="22"/>
      <c r="AF312" s="45"/>
      <c r="AG312" s="42"/>
      <c r="AH312" s="42"/>
      <c r="AI312" s="41"/>
      <c r="AJ312" s="21"/>
      <c r="AK312" s="45">
        <v>870</v>
      </c>
      <c r="AL312" s="42">
        <v>384</v>
      </c>
      <c r="AM312" s="42">
        <v>10</v>
      </c>
      <c r="AN312" s="41">
        <v>0.44137931034482758</v>
      </c>
      <c r="AO312" s="42">
        <f>+AD312+1</f>
        <v>17</v>
      </c>
      <c r="AP312" s="20"/>
      <c r="AQ312" s="45">
        <v>2</v>
      </c>
      <c r="AR312" s="42">
        <v>1</v>
      </c>
      <c r="AS312" s="42">
        <v>0</v>
      </c>
      <c r="AT312" s="41">
        <v>0.5</v>
      </c>
      <c r="AU312" s="19"/>
      <c r="AV312" s="45">
        <v>872</v>
      </c>
      <c r="AW312" s="42">
        <v>385</v>
      </c>
      <c r="AX312" s="42">
        <v>10</v>
      </c>
      <c r="AY312" s="41">
        <v>0.4415137614678899</v>
      </c>
      <c r="AZ312" s="42">
        <v>18</v>
      </c>
      <c r="BA312" s="18"/>
      <c r="BB312" s="45"/>
      <c r="BC312" s="42"/>
      <c r="BD312" s="42"/>
      <c r="BE312" s="41"/>
      <c r="BF312" s="17"/>
      <c r="BG312" s="45">
        <v>872</v>
      </c>
      <c r="BH312" s="42">
        <v>385</v>
      </c>
      <c r="BI312" s="42">
        <v>10</v>
      </c>
      <c r="BJ312" s="41">
        <v>0.4415137614678899</v>
      </c>
      <c r="BK312" s="42">
        <v>18</v>
      </c>
      <c r="BL312" s="14"/>
      <c r="BM312" s="11"/>
      <c r="BN312" s="12"/>
      <c r="BO312" s="12"/>
      <c r="BQ312" s="13"/>
      <c r="BR312" s="45">
        <v>872</v>
      </c>
      <c r="BS312" s="42">
        <v>385</v>
      </c>
      <c r="BT312" s="42">
        <v>10</v>
      </c>
      <c r="BU312" s="41">
        <v>0.4415137614678899</v>
      </c>
      <c r="BV312" s="42">
        <v>18</v>
      </c>
      <c r="BW312" s="32"/>
      <c r="BX312" s="12"/>
      <c r="BY312" s="12"/>
      <c r="BZ312" s="12"/>
      <c r="CA312" s="31"/>
      <c r="CB312" s="9"/>
      <c r="CC312" s="11">
        <v>872</v>
      </c>
      <c r="CD312" s="12">
        <v>385</v>
      </c>
      <c r="CE312" s="12">
        <v>10</v>
      </c>
      <c r="CF312" s="50">
        <f t="shared" si="36"/>
        <v>0.4415137614678899</v>
      </c>
      <c r="CG312" s="12">
        <v>18</v>
      </c>
      <c r="CH312" s="30">
        <f t="shared" si="30"/>
        <v>872</v>
      </c>
      <c r="CI312" s="30">
        <f t="shared" si="31"/>
        <v>385</v>
      </c>
      <c r="CJ312" s="30">
        <f t="shared" si="32"/>
        <v>10</v>
      </c>
      <c r="CK312" s="6">
        <f t="shared" si="33"/>
        <v>0.4415137614678899</v>
      </c>
      <c r="CL312" s="5" t="str">
        <f t="shared" si="34"/>
        <v>OK</v>
      </c>
    </row>
    <row r="313" spans="1:90" ht="13.8">
      <c r="A313" s="38" t="s">
        <v>371</v>
      </c>
      <c r="B313" s="29" t="s">
        <v>370</v>
      </c>
      <c r="C313" s="38" t="str">
        <f t="shared" si="35"/>
        <v>BARRY SILL</v>
      </c>
      <c r="D313" s="11">
        <v>1085</v>
      </c>
      <c r="E313" s="12">
        <v>557</v>
      </c>
      <c r="F313" s="12">
        <v>28</v>
      </c>
      <c r="G313" s="50">
        <f>E313/D313</f>
        <v>0.51336405529953921</v>
      </c>
      <c r="H313" s="12">
        <v>19</v>
      </c>
      <c r="I313" s="26"/>
      <c r="J313" s="45"/>
      <c r="K313" s="42"/>
      <c r="L313" s="42"/>
      <c r="M313" s="41"/>
      <c r="N313" s="25"/>
      <c r="O313" s="45"/>
      <c r="P313" s="42"/>
      <c r="Q313" s="42"/>
      <c r="R313" s="41"/>
      <c r="S313" s="42"/>
      <c r="T313" s="24"/>
      <c r="U313" s="45"/>
      <c r="V313" s="42"/>
      <c r="W313" s="42"/>
      <c r="X313" s="41"/>
      <c r="Y313" s="23"/>
      <c r="Z313" s="45"/>
      <c r="AA313" s="42"/>
      <c r="AB313" s="42"/>
      <c r="AC313" s="41"/>
      <c r="AD313" s="42"/>
      <c r="AE313" s="22"/>
      <c r="AF313" s="45"/>
      <c r="AG313" s="42"/>
      <c r="AH313" s="42"/>
      <c r="AI313" s="41"/>
      <c r="AJ313" s="21"/>
      <c r="AK313" s="45"/>
      <c r="AL313" s="42"/>
      <c r="AM313" s="42"/>
      <c r="AN313" s="41"/>
      <c r="AO313" s="42"/>
      <c r="AP313" s="20"/>
      <c r="AQ313" s="45"/>
      <c r="AR313" s="42"/>
      <c r="AS313" s="42"/>
      <c r="AT313" s="41"/>
      <c r="AU313" s="19"/>
      <c r="AV313" s="45">
        <v>1085</v>
      </c>
      <c r="AW313" s="42">
        <v>557</v>
      </c>
      <c r="AX313" s="42">
        <v>28</v>
      </c>
      <c r="AY313" s="41">
        <v>0.51336405529953921</v>
      </c>
      <c r="AZ313" s="42">
        <v>19</v>
      </c>
      <c r="BA313" s="18"/>
      <c r="BB313" s="45"/>
      <c r="BC313" s="42"/>
      <c r="BD313" s="42"/>
      <c r="BE313" s="41"/>
      <c r="BF313" s="17"/>
      <c r="BG313" s="45">
        <v>1085</v>
      </c>
      <c r="BH313" s="42">
        <v>557</v>
      </c>
      <c r="BI313" s="42">
        <v>28</v>
      </c>
      <c r="BJ313" s="41">
        <v>0.51300000000000001</v>
      </c>
      <c r="BK313" s="42">
        <v>19</v>
      </c>
      <c r="BL313" s="14"/>
      <c r="BM313" s="11"/>
      <c r="BN313" s="12"/>
      <c r="BO313" s="12"/>
      <c r="BQ313" s="13"/>
      <c r="BR313" s="45">
        <v>1085</v>
      </c>
      <c r="BS313" s="42">
        <v>557</v>
      </c>
      <c r="BT313" s="42">
        <v>28</v>
      </c>
      <c r="BU313" s="41">
        <v>0.51300000000000001</v>
      </c>
      <c r="BV313" s="42">
        <v>19</v>
      </c>
      <c r="BW313" s="32"/>
      <c r="BX313" s="12"/>
      <c r="BY313" s="12"/>
      <c r="BZ313" s="12"/>
      <c r="CA313" s="31"/>
      <c r="CB313" s="9"/>
      <c r="CC313" s="11">
        <v>1085</v>
      </c>
      <c r="CD313" s="12">
        <v>557</v>
      </c>
      <c r="CE313" s="12">
        <v>28</v>
      </c>
      <c r="CF313" s="50">
        <f t="shared" si="36"/>
        <v>0.51336405529953921</v>
      </c>
      <c r="CG313" s="12">
        <v>19</v>
      </c>
      <c r="CH313" s="30">
        <f t="shared" si="30"/>
        <v>1085</v>
      </c>
      <c r="CI313" s="30">
        <f t="shared" si="31"/>
        <v>557</v>
      </c>
      <c r="CJ313" s="30">
        <f t="shared" si="32"/>
        <v>28</v>
      </c>
      <c r="CK313" s="6">
        <f t="shared" si="33"/>
        <v>0.51336405529953921</v>
      </c>
      <c r="CL313" s="5" t="str">
        <f t="shared" si="34"/>
        <v>OK</v>
      </c>
    </row>
    <row r="314" spans="1:90" ht="13.8">
      <c r="A314" s="38" t="s">
        <v>315</v>
      </c>
      <c r="B314" s="29" t="s">
        <v>369</v>
      </c>
      <c r="C314" s="38" t="str">
        <f t="shared" si="35"/>
        <v>DAVE SIMMONS</v>
      </c>
      <c r="D314" s="42">
        <v>291</v>
      </c>
      <c r="E314" s="42">
        <v>142</v>
      </c>
      <c r="F314" s="42">
        <v>3</v>
      </c>
      <c r="G314" s="41">
        <v>0.48797250859106528</v>
      </c>
      <c r="H314" s="42">
        <v>5</v>
      </c>
      <c r="I314" s="26"/>
      <c r="J314" s="45">
        <v>20</v>
      </c>
      <c r="K314" s="42">
        <v>4</v>
      </c>
      <c r="L314" s="42">
        <v>0</v>
      </c>
      <c r="M314" s="41">
        <v>0.2</v>
      </c>
      <c r="N314" s="25"/>
      <c r="O314" s="45">
        <v>311</v>
      </c>
      <c r="P314" s="42">
        <v>146</v>
      </c>
      <c r="Q314" s="42">
        <v>3</v>
      </c>
      <c r="R314" s="41">
        <v>0.46945337620578781</v>
      </c>
      <c r="S314" s="42">
        <v>6</v>
      </c>
      <c r="T314" s="24"/>
      <c r="U314" s="45">
        <v>54</v>
      </c>
      <c r="V314" s="42">
        <v>21</v>
      </c>
      <c r="W314" s="42">
        <v>0</v>
      </c>
      <c r="X314" s="41">
        <v>0.38900000000000001</v>
      </c>
      <c r="Y314" s="23"/>
      <c r="Z314" s="45">
        <v>365</v>
      </c>
      <c r="AA314" s="42">
        <v>167</v>
      </c>
      <c r="AB314" s="42">
        <v>3</v>
      </c>
      <c r="AC314" s="41">
        <v>0.45753424657534247</v>
      </c>
      <c r="AD314" s="42">
        <f>+S314+1</f>
        <v>7</v>
      </c>
      <c r="AE314" s="22"/>
      <c r="AF314" s="45">
        <v>61</v>
      </c>
      <c r="AG314" s="42">
        <v>30</v>
      </c>
      <c r="AH314" s="42">
        <v>0</v>
      </c>
      <c r="AI314" s="41">
        <v>0.49199999999999999</v>
      </c>
      <c r="AJ314" s="21"/>
      <c r="AK314" s="45">
        <v>426</v>
      </c>
      <c r="AL314" s="42">
        <v>197</v>
      </c>
      <c r="AM314" s="42">
        <v>3</v>
      </c>
      <c r="AN314" s="41">
        <v>0.46244131455399062</v>
      </c>
      <c r="AO314" s="42">
        <f>+AD314+1</f>
        <v>8</v>
      </c>
      <c r="AP314" s="20"/>
      <c r="AQ314" s="45">
        <v>9</v>
      </c>
      <c r="AR314" s="42">
        <v>5</v>
      </c>
      <c r="AS314" s="42">
        <v>1</v>
      </c>
      <c r="AT314" s="41">
        <v>0.55600000000000005</v>
      </c>
      <c r="AU314" s="19"/>
      <c r="AV314" s="45">
        <v>435</v>
      </c>
      <c r="AW314" s="42">
        <v>202</v>
      </c>
      <c r="AX314" s="42">
        <v>4</v>
      </c>
      <c r="AY314" s="41">
        <v>0.46436781609195404</v>
      </c>
      <c r="AZ314" s="42">
        <v>9</v>
      </c>
      <c r="BA314" s="18"/>
      <c r="BB314" s="45"/>
      <c r="BC314" s="42"/>
      <c r="BD314" s="42"/>
      <c r="BE314" s="41"/>
      <c r="BF314" s="17"/>
      <c r="BG314" s="45">
        <v>435</v>
      </c>
      <c r="BH314" s="42">
        <v>202</v>
      </c>
      <c r="BI314" s="42">
        <v>4</v>
      </c>
      <c r="BJ314" s="41">
        <v>0.46436781609195404</v>
      </c>
      <c r="BK314" s="42">
        <v>9</v>
      </c>
      <c r="BL314" s="14"/>
      <c r="BM314" s="11"/>
      <c r="BN314" s="12"/>
      <c r="BO314" s="12"/>
      <c r="BQ314" s="13"/>
      <c r="BR314" s="45">
        <v>435</v>
      </c>
      <c r="BS314" s="42">
        <v>202</v>
      </c>
      <c r="BT314" s="42">
        <v>4</v>
      </c>
      <c r="BU314" s="41">
        <v>0.46436781609195404</v>
      </c>
      <c r="BV314" s="42">
        <v>9</v>
      </c>
      <c r="BW314" s="32"/>
      <c r="BX314" s="12"/>
      <c r="BY314" s="12"/>
      <c r="BZ314" s="12"/>
      <c r="CA314" s="31"/>
      <c r="CB314" s="9"/>
      <c r="CC314" s="11">
        <v>435</v>
      </c>
      <c r="CD314" s="12">
        <v>202</v>
      </c>
      <c r="CE314" s="12">
        <v>4</v>
      </c>
      <c r="CF314" s="50">
        <f t="shared" si="36"/>
        <v>0.46436781609195404</v>
      </c>
      <c r="CG314" s="12">
        <v>9</v>
      </c>
      <c r="CH314" s="30">
        <f t="shared" si="30"/>
        <v>435</v>
      </c>
      <c r="CI314" s="30">
        <f t="shared" si="31"/>
        <v>202</v>
      </c>
      <c r="CJ314" s="30">
        <f t="shared" si="32"/>
        <v>4</v>
      </c>
      <c r="CK314" s="6">
        <f t="shared" si="33"/>
        <v>0.46436781609195404</v>
      </c>
      <c r="CL314" s="5" t="str">
        <f t="shared" si="34"/>
        <v>OK</v>
      </c>
    </row>
    <row r="315" spans="1:90" ht="13.8">
      <c r="A315" s="38" t="s">
        <v>287</v>
      </c>
      <c r="B315" s="29" t="s">
        <v>368</v>
      </c>
      <c r="C315" s="38" t="str">
        <f t="shared" si="35"/>
        <v>CHARLIE SIMS</v>
      </c>
      <c r="D315" s="42">
        <v>415</v>
      </c>
      <c r="E315" s="42">
        <v>178</v>
      </c>
      <c r="F315" s="42">
        <v>1</v>
      </c>
      <c r="G315" s="41">
        <v>0.42891566265060244</v>
      </c>
      <c r="H315" s="42">
        <v>8</v>
      </c>
      <c r="I315" s="26"/>
      <c r="J315" s="45">
        <v>70</v>
      </c>
      <c r="K315" s="42">
        <v>29</v>
      </c>
      <c r="L315" s="42">
        <v>0</v>
      </c>
      <c r="M315" s="41">
        <v>0.41399999999999998</v>
      </c>
      <c r="N315" s="25"/>
      <c r="O315" s="45">
        <v>485</v>
      </c>
      <c r="P315" s="42">
        <v>207</v>
      </c>
      <c r="Q315" s="42">
        <v>1</v>
      </c>
      <c r="R315" s="41">
        <v>0.42680412371134019</v>
      </c>
      <c r="S315" s="42">
        <v>9</v>
      </c>
      <c r="T315" s="24"/>
      <c r="U315" s="45">
        <v>47</v>
      </c>
      <c r="V315" s="42">
        <v>21</v>
      </c>
      <c r="W315" s="42">
        <v>1</v>
      </c>
      <c r="X315" s="41">
        <v>0.44700000000000001</v>
      </c>
      <c r="Y315" s="23"/>
      <c r="Z315" s="45">
        <v>532</v>
      </c>
      <c r="AA315" s="42">
        <v>228</v>
      </c>
      <c r="AB315" s="42">
        <v>2</v>
      </c>
      <c r="AC315" s="41">
        <v>0.42857142857142855</v>
      </c>
      <c r="AD315" s="42">
        <f>+S315+1</f>
        <v>10</v>
      </c>
      <c r="AE315" s="22"/>
      <c r="AF315" s="45">
        <v>42</v>
      </c>
      <c r="AG315" s="42">
        <v>19</v>
      </c>
      <c r="AH315" s="42">
        <v>0</v>
      </c>
      <c r="AI315" s="41">
        <v>0.45200000000000001</v>
      </c>
      <c r="AJ315" s="21"/>
      <c r="AK315" s="45">
        <v>574</v>
      </c>
      <c r="AL315" s="42">
        <v>247</v>
      </c>
      <c r="AM315" s="42">
        <v>2</v>
      </c>
      <c r="AN315" s="41">
        <v>0.43031358885017423</v>
      </c>
      <c r="AO315" s="42">
        <f>+AD315+1</f>
        <v>11</v>
      </c>
      <c r="AP315" s="20"/>
      <c r="AQ315" s="45">
        <v>19</v>
      </c>
      <c r="AR315" s="42">
        <v>7</v>
      </c>
      <c r="AS315" s="42">
        <v>0</v>
      </c>
      <c r="AT315" s="41">
        <v>0.36799999999999999</v>
      </c>
      <c r="AU315" s="19"/>
      <c r="AV315" s="45">
        <v>593</v>
      </c>
      <c r="AW315" s="42">
        <v>254</v>
      </c>
      <c r="AX315" s="42">
        <v>2</v>
      </c>
      <c r="AY315" s="41">
        <v>0.42833052276559863</v>
      </c>
      <c r="AZ315" s="42">
        <v>12</v>
      </c>
      <c r="BA315" s="18"/>
      <c r="BB315" s="45">
        <v>20</v>
      </c>
      <c r="BC315" s="42">
        <v>8</v>
      </c>
      <c r="BD315" s="42">
        <v>0</v>
      </c>
      <c r="BE315" s="41">
        <v>0.4</v>
      </c>
      <c r="BF315" s="17"/>
      <c r="BG315" s="45">
        <v>613</v>
      </c>
      <c r="BH315" s="42">
        <v>262</v>
      </c>
      <c r="BI315" s="42">
        <v>2</v>
      </c>
      <c r="BJ315" s="41">
        <v>0.42740619902120719</v>
      </c>
      <c r="BK315" s="42">
        <v>13</v>
      </c>
      <c r="BL315" s="14"/>
      <c r="BM315" s="11">
        <v>39</v>
      </c>
      <c r="BN315" s="12">
        <v>21</v>
      </c>
      <c r="BO315" s="12">
        <v>0</v>
      </c>
      <c r="BP315" s="53">
        <v>0.53846153846153844</v>
      </c>
      <c r="BQ315" s="13"/>
      <c r="BR315" s="11">
        <v>652</v>
      </c>
      <c r="BS315" s="12">
        <v>283</v>
      </c>
      <c r="BT315" s="12">
        <v>2</v>
      </c>
      <c r="BU315" s="53">
        <v>0.43404907975460122</v>
      </c>
      <c r="BV315" s="11">
        <v>14</v>
      </c>
      <c r="BW315" s="32"/>
      <c r="BX315" s="12">
        <v>7</v>
      </c>
      <c r="BY315" s="12">
        <v>2</v>
      </c>
      <c r="BZ315" s="12">
        <v>0</v>
      </c>
      <c r="CA315" s="31">
        <v>0.2857142857142857</v>
      </c>
      <c r="CB315" s="44"/>
      <c r="CC315" s="11">
        <v>659</v>
      </c>
      <c r="CD315" s="12">
        <v>285</v>
      </c>
      <c r="CE315" s="12">
        <v>2</v>
      </c>
      <c r="CF315" s="50">
        <f t="shared" si="36"/>
        <v>0.4324734446130501</v>
      </c>
      <c r="CG315" s="12">
        <v>15</v>
      </c>
      <c r="CH315" s="30">
        <f t="shared" si="30"/>
        <v>659</v>
      </c>
      <c r="CI315" s="30">
        <f t="shared" si="31"/>
        <v>285</v>
      </c>
      <c r="CJ315" s="30">
        <f t="shared" si="32"/>
        <v>2</v>
      </c>
      <c r="CK315" s="6">
        <f t="shared" si="33"/>
        <v>0.4324734446130501</v>
      </c>
      <c r="CL315" s="5" t="str">
        <f t="shared" si="34"/>
        <v>OK</v>
      </c>
    </row>
    <row r="316" spans="1:90" ht="13.8">
      <c r="A316" s="38" t="s">
        <v>292</v>
      </c>
      <c r="B316" s="29" t="s">
        <v>368</v>
      </c>
      <c r="C316" s="38" t="str">
        <f t="shared" si="35"/>
        <v>KEN SIMS</v>
      </c>
      <c r="D316" s="42"/>
      <c r="E316" s="42"/>
      <c r="F316" s="42"/>
      <c r="G316" s="41"/>
      <c r="H316" s="42"/>
      <c r="I316" s="26"/>
      <c r="J316" s="45"/>
      <c r="K316" s="42"/>
      <c r="L316" s="42"/>
      <c r="M316" s="41"/>
      <c r="N316" s="25"/>
      <c r="O316" s="45"/>
      <c r="P316" s="42"/>
      <c r="Q316" s="42"/>
      <c r="R316" s="41"/>
      <c r="S316" s="42"/>
      <c r="T316" s="24"/>
      <c r="U316" s="45"/>
      <c r="V316" s="42"/>
      <c r="W316" s="42"/>
      <c r="X316" s="41"/>
      <c r="Y316" s="23"/>
      <c r="Z316" s="45"/>
      <c r="AA316" s="42"/>
      <c r="AB316" s="42"/>
      <c r="AC316" s="41"/>
      <c r="AD316" s="42"/>
      <c r="AE316" s="22"/>
      <c r="AF316" s="45"/>
      <c r="AG316" s="42"/>
      <c r="AH316" s="42"/>
      <c r="AI316" s="41"/>
      <c r="AJ316" s="21"/>
      <c r="AK316" s="45"/>
      <c r="AL316" s="42"/>
      <c r="AM316" s="42"/>
      <c r="AN316" s="41"/>
      <c r="AO316" s="42"/>
      <c r="AP316" s="20"/>
      <c r="AQ316" s="45">
        <v>30</v>
      </c>
      <c r="AR316" s="42">
        <v>13</v>
      </c>
      <c r="AS316" s="42">
        <v>0</v>
      </c>
      <c r="AT316" s="41">
        <v>0.433</v>
      </c>
      <c r="AU316" s="19"/>
      <c r="AV316" s="45">
        <v>30</v>
      </c>
      <c r="AW316" s="42">
        <v>13</v>
      </c>
      <c r="AX316" s="42">
        <v>0</v>
      </c>
      <c r="AY316" s="41">
        <v>0.43333333333333335</v>
      </c>
      <c r="AZ316" s="42">
        <v>1</v>
      </c>
      <c r="BA316" s="18"/>
      <c r="BB316" s="45">
        <v>74</v>
      </c>
      <c r="BC316" s="42">
        <v>45</v>
      </c>
      <c r="BD316" s="42">
        <v>1</v>
      </c>
      <c r="BE316" s="41">
        <v>0.60810810810810811</v>
      </c>
      <c r="BF316" s="17"/>
      <c r="BG316" s="45">
        <v>104</v>
      </c>
      <c r="BH316" s="42">
        <v>58</v>
      </c>
      <c r="BI316" s="42">
        <v>1</v>
      </c>
      <c r="BJ316" s="41">
        <v>0.55769230769230771</v>
      </c>
      <c r="BK316" s="42">
        <v>2</v>
      </c>
      <c r="BL316" s="14"/>
      <c r="BM316" s="11">
        <v>28</v>
      </c>
      <c r="BN316" s="12">
        <v>13</v>
      </c>
      <c r="BO316" s="12">
        <v>0</v>
      </c>
      <c r="BP316" s="53">
        <v>0.4642857142857143</v>
      </c>
      <c r="BQ316" s="13"/>
      <c r="BR316" s="11">
        <v>132</v>
      </c>
      <c r="BS316" s="12">
        <v>71</v>
      </c>
      <c r="BT316" s="12">
        <v>1</v>
      </c>
      <c r="BU316" s="53">
        <v>0.53787878787878785</v>
      </c>
      <c r="BV316" s="11">
        <v>3</v>
      </c>
      <c r="BW316" s="32"/>
      <c r="BX316" s="12">
        <v>34</v>
      </c>
      <c r="BY316" s="12">
        <v>10</v>
      </c>
      <c r="BZ316" s="12">
        <v>0</v>
      </c>
      <c r="CA316" s="31">
        <v>0.29411764705882354</v>
      </c>
      <c r="CB316" s="44"/>
      <c r="CC316" s="11">
        <v>166</v>
      </c>
      <c r="CD316" s="12">
        <v>81</v>
      </c>
      <c r="CE316" s="12">
        <v>1</v>
      </c>
      <c r="CF316" s="50">
        <f t="shared" si="36"/>
        <v>0.48795180722891568</v>
      </c>
      <c r="CG316" s="12">
        <v>4</v>
      </c>
      <c r="CH316" s="30">
        <f t="shared" si="30"/>
        <v>166</v>
      </c>
      <c r="CI316" s="30">
        <f t="shared" si="31"/>
        <v>81</v>
      </c>
      <c r="CJ316" s="30">
        <f t="shared" si="32"/>
        <v>1</v>
      </c>
      <c r="CK316" s="6">
        <f t="shared" si="33"/>
        <v>0.48795180722891568</v>
      </c>
      <c r="CL316" s="5" t="str">
        <f t="shared" si="34"/>
        <v>OK</v>
      </c>
    </row>
    <row r="317" spans="1:90" ht="13.8">
      <c r="A317" s="38" t="s">
        <v>354</v>
      </c>
      <c r="B317" s="29" t="s">
        <v>368</v>
      </c>
      <c r="C317" s="38" t="str">
        <f t="shared" si="35"/>
        <v>KEVIN SIMS</v>
      </c>
      <c r="D317" s="42"/>
      <c r="E317" s="42"/>
      <c r="F317" s="42"/>
      <c r="G317" s="41"/>
      <c r="H317" s="42"/>
      <c r="I317" s="26"/>
      <c r="J317" s="45"/>
      <c r="K317" s="42"/>
      <c r="L317" s="42"/>
      <c r="M317" s="41"/>
      <c r="N317" s="25"/>
      <c r="O317" s="45"/>
      <c r="P317" s="42"/>
      <c r="Q317" s="42"/>
      <c r="R317" s="41"/>
      <c r="S317" s="42"/>
      <c r="T317" s="24"/>
      <c r="U317" s="45"/>
      <c r="V317" s="42"/>
      <c r="W317" s="42"/>
      <c r="X317" s="41"/>
      <c r="Y317" s="23"/>
      <c r="Z317" s="45"/>
      <c r="AA317" s="42"/>
      <c r="AB317" s="42"/>
      <c r="AC317" s="41"/>
      <c r="AD317" s="42"/>
      <c r="AE317" s="22"/>
      <c r="AF317" s="45"/>
      <c r="AG317" s="42"/>
      <c r="AH317" s="42"/>
      <c r="AI317" s="41"/>
      <c r="AJ317" s="21"/>
      <c r="AK317" s="45"/>
      <c r="AL317" s="42"/>
      <c r="AM317" s="42"/>
      <c r="AN317" s="41"/>
      <c r="AO317" s="42"/>
      <c r="AP317" s="20"/>
      <c r="AQ317" s="45">
        <v>71</v>
      </c>
      <c r="AR317" s="42">
        <v>32</v>
      </c>
      <c r="AS317" s="42">
        <v>3</v>
      </c>
      <c r="AT317" s="41">
        <v>0.45100000000000001</v>
      </c>
      <c r="AU317" s="19"/>
      <c r="AV317" s="45">
        <v>71</v>
      </c>
      <c r="AW317" s="42">
        <v>32</v>
      </c>
      <c r="AX317" s="42">
        <v>3</v>
      </c>
      <c r="AY317" s="41">
        <v>0.45070422535211269</v>
      </c>
      <c r="AZ317" s="42">
        <v>1</v>
      </c>
      <c r="BA317" s="18"/>
      <c r="BB317" s="45">
        <v>82</v>
      </c>
      <c r="BC317" s="42">
        <v>54</v>
      </c>
      <c r="BD317" s="42">
        <v>6</v>
      </c>
      <c r="BE317" s="41">
        <v>0.65853658536585369</v>
      </c>
      <c r="BF317" s="17"/>
      <c r="BG317" s="45">
        <v>153</v>
      </c>
      <c r="BH317" s="42">
        <v>86</v>
      </c>
      <c r="BI317" s="42">
        <v>9</v>
      </c>
      <c r="BJ317" s="41">
        <v>0.56209150326797386</v>
      </c>
      <c r="BK317" s="42">
        <v>2</v>
      </c>
      <c r="BL317" s="14"/>
      <c r="BM317" s="11">
        <v>52</v>
      </c>
      <c r="BN317" s="12">
        <v>25</v>
      </c>
      <c r="BO317" s="12">
        <v>2</v>
      </c>
      <c r="BP317" s="50">
        <v>0.48076923076923078</v>
      </c>
      <c r="BQ317" s="13"/>
      <c r="BR317" s="11">
        <v>205</v>
      </c>
      <c r="BS317" s="12">
        <v>111</v>
      </c>
      <c r="BT317" s="12">
        <v>11</v>
      </c>
      <c r="BU317" s="50">
        <v>0.54146341463414638</v>
      </c>
      <c r="BV317" s="12">
        <v>3</v>
      </c>
      <c r="BW317" s="32"/>
      <c r="BX317" s="12">
        <v>74</v>
      </c>
      <c r="BY317" s="12">
        <v>39</v>
      </c>
      <c r="BZ317" s="12">
        <v>2</v>
      </c>
      <c r="CA317" s="31">
        <v>0.52702702702702697</v>
      </c>
      <c r="CB317" s="44"/>
      <c r="CC317" s="11">
        <v>279</v>
      </c>
      <c r="CD317" s="12">
        <v>150</v>
      </c>
      <c r="CE317" s="12">
        <v>13</v>
      </c>
      <c r="CF317" s="50">
        <f t="shared" si="36"/>
        <v>0.5376344086021505</v>
      </c>
      <c r="CG317" s="12">
        <v>4</v>
      </c>
      <c r="CH317" s="30">
        <f t="shared" si="30"/>
        <v>279</v>
      </c>
      <c r="CI317" s="30">
        <f t="shared" si="31"/>
        <v>150</v>
      </c>
      <c r="CJ317" s="30">
        <f t="shared" si="32"/>
        <v>13</v>
      </c>
      <c r="CK317" s="6">
        <f t="shared" si="33"/>
        <v>0.5376344086021505</v>
      </c>
      <c r="CL317" s="5" t="str">
        <f t="shared" si="34"/>
        <v>OK</v>
      </c>
    </row>
    <row r="318" spans="1:90" ht="13.8">
      <c r="A318" s="38" t="s">
        <v>272</v>
      </c>
      <c r="B318" s="29" t="s">
        <v>368</v>
      </c>
      <c r="C318" s="38" t="str">
        <f t="shared" si="35"/>
        <v>MARK SIMS</v>
      </c>
      <c r="D318" s="42">
        <v>840</v>
      </c>
      <c r="E318" s="42">
        <v>493</v>
      </c>
      <c r="F318" s="42">
        <v>58</v>
      </c>
      <c r="G318" s="41">
        <v>0.58690476190476193</v>
      </c>
      <c r="H318" s="42">
        <v>13</v>
      </c>
      <c r="I318" s="26"/>
      <c r="J318" s="45">
        <v>80</v>
      </c>
      <c r="K318" s="42">
        <v>54</v>
      </c>
      <c r="L318" s="42">
        <v>8</v>
      </c>
      <c r="M318" s="41">
        <v>0.67500000000000004</v>
      </c>
      <c r="N318" s="25"/>
      <c r="O318" s="45">
        <v>920</v>
      </c>
      <c r="P318" s="42">
        <v>547</v>
      </c>
      <c r="Q318" s="42">
        <v>66</v>
      </c>
      <c r="R318" s="41">
        <v>0.5945652173913043</v>
      </c>
      <c r="S318" s="42">
        <v>14</v>
      </c>
      <c r="T318" s="24"/>
      <c r="U318" s="45">
        <v>62</v>
      </c>
      <c r="V318" s="42">
        <v>35</v>
      </c>
      <c r="W318" s="42">
        <v>5</v>
      </c>
      <c r="X318" s="41">
        <v>0.56499999999999995</v>
      </c>
      <c r="Y318" s="23"/>
      <c r="Z318" s="45">
        <v>982</v>
      </c>
      <c r="AA318" s="42">
        <v>582</v>
      </c>
      <c r="AB318" s="42">
        <v>71</v>
      </c>
      <c r="AC318" s="41">
        <v>0.59266802443991851</v>
      </c>
      <c r="AD318" s="42">
        <f>+S318+1</f>
        <v>15</v>
      </c>
      <c r="AE318" s="22"/>
      <c r="AF318" s="45">
        <v>62</v>
      </c>
      <c r="AG318" s="42">
        <v>30</v>
      </c>
      <c r="AH318" s="42">
        <v>7</v>
      </c>
      <c r="AI318" s="41">
        <v>0.48399999999999999</v>
      </c>
      <c r="AJ318" s="21"/>
      <c r="AK318" s="45">
        <v>1044</v>
      </c>
      <c r="AL318" s="42">
        <v>612</v>
      </c>
      <c r="AM318" s="42">
        <v>78</v>
      </c>
      <c r="AN318" s="41">
        <v>0.58620689655172409</v>
      </c>
      <c r="AO318" s="42">
        <f>+AD318+1</f>
        <v>16</v>
      </c>
      <c r="AP318" s="20"/>
      <c r="AQ318" s="45">
        <v>81</v>
      </c>
      <c r="AR318" s="42">
        <v>58</v>
      </c>
      <c r="AS318" s="42">
        <v>13</v>
      </c>
      <c r="AT318" s="41">
        <v>0.71599999999999997</v>
      </c>
      <c r="AU318" s="19"/>
      <c r="AV318" s="45">
        <v>1125</v>
      </c>
      <c r="AW318" s="42">
        <v>670</v>
      </c>
      <c r="AX318" s="42">
        <v>91</v>
      </c>
      <c r="AY318" s="41">
        <v>0.5955555555555555</v>
      </c>
      <c r="AZ318" s="42">
        <v>17</v>
      </c>
      <c r="BA318" s="18"/>
      <c r="BB318" s="45">
        <v>89</v>
      </c>
      <c r="BC318" s="42">
        <v>52</v>
      </c>
      <c r="BD318" s="42">
        <v>9</v>
      </c>
      <c r="BE318" s="41">
        <v>0.5842696629213483</v>
      </c>
      <c r="BF318" s="17"/>
      <c r="BG318" s="45">
        <v>1214</v>
      </c>
      <c r="BH318" s="42">
        <v>722</v>
      </c>
      <c r="BI318" s="42">
        <v>100</v>
      </c>
      <c r="BJ318" s="41">
        <v>0.59472817133443168</v>
      </c>
      <c r="BK318" s="42">
        <v>18</v>
      </c>
      <c r="BL318" s="14"/>
      <c r="BM318" s="11">
        <v>48</v>
      </c>
      <c r="BN318" s="12">
        <v>31</v>
      </c>
      <c r="BO318" s="12">
        <v>1</v>
      </c>
      <c r="BP318" s="31">
        <v>0.64583333333333337</v>
      </c>
      <c r="BQ318" s="13"/>
      <c r="BR318" s="11">
        <v>1262</v>
      </c>
      <c r="BS318" s="12">
        <v>753</v>
      </c>
      <c r="BT318" s="12">
        <v>101</v>
      </c>
      <c r="BU318" s="31">
        <v>0.5966719492868463</v>
      </c>
      <c r="BV318" s="12">
        <v>19</v>
      </c>
      <c r="BW318" s="32"/>
      <c r="BX318" s="12">
        <v>0</v>
      </c>
      <c r="BY318" s="12">
        <v>0</v>
      </c>
      <c r="BZ318" s="12">
        <v>0</v>
      </c>
      <c r="CA318" s="31"/>
      <c r="CB318" s="44"/>
      <c r="CC318" s="11">
        <v>1262</v>
      </c>
      <c r="CD318" s="12">
        <v>753</v>
      </c>
      <c r="CE318" s="12">
        <v>101</v>
      </c>
      <c r="CF318" s="50">
        <f t="shared" si="36"/>
        <v>0.5966719492868463</v>
      </c>
      <c r="CG318" s="12">
        <v>20</v>
      </c>
      <c r="CH318" s="30">
        <f t="shared" si="30"/>
        <v>1262</v>
      </c>
      <c r="CI318" s="30">
        <f t="shared" si="31"/>
        <v>753</v>
      </c>
      <c r="CJ318" s="30">
        <f t="shared" si="32"/>
        <v>101</v>
      </c>
      <c r="CK318" s="6">
        <f t="shared" si="33"/>
        <v>0.5966719492868463</v>
      </c>
      <c r="CL318" s="5" t="str">
        <f t="shared" si="34"/>
        <v>OK</v>
      </c>
    </row>
    <row r="319" spans="1:90" ht="13.8">
      <c r="A319" s="38" t="s">
        <v>367</v>
      </c>
      <c r="B319" s="29" t="s">
        <v>366</v>
      </c>
      <c r="C319" s="38" t="str">
        <f t="shared" si="35"/>
        <v>DENNIS SINKS</v>
      </c>
      <c r="D319" s="42">
        <v>537</v>
      </c>
      <c r="E319" s="42">
        <v>193</v>
      </c>
      <c r="F319" s="42">
        <v>2</v>
      </c>
      <c r="G319" s="41">
        <v>0.35940409683426444</v>
      </c>
      <c r="H319" s="42">
        <v>14</v>
      </c>
      <c r="I319" s="26"/>
      <c r="J319" s="45">
        <v>43</v>
      </c>
      <c r="K319" s="42">
        <v>17</v>
      </c>
      <c r="L319" s="42">
        <v>1</v>
      </c>
      <c r="M319" s="41">
        <v>0.39500000000000002</v>
      </c>
      <c r="N319" s="25"/>
      <c r="O319" s="45">
        <v>580</v>
      </c>
      <c r="P319" s="42">
        <v>210</v>
      </c>
      <c r="Q319" s="42">
        <v>3</v>
      </c>
      <c r="R319" s="41">
        <v>0.36206896551724138</v>
      </c>
      <c r="S319" s="42">
        <v>15</v>
      </c>
      <c r="T319" s="24"/>
      <c r="U319" s="45">
        <v>7</v>
      </c>
      <c r="V319" s="42">
        <v>3</v>
      </c>
      <c r="W319" s="42">
        <v>0</v>
      </c>
      <c r="X319" s="41">
        <v>0.42899999999999999</v>
      </c>
      <c r="Y319" s="23"/>
      <c r="Z319" s="45">
        <v>587</v>
      </c>
      <c r="AA319" s="42">
        <v>213</v>
      </c>
      <c r="AB319" s="42">
        <v>3</v>
      </c>
      <c r="AC319" s="41">
        <v>0.36286201022146508</v>
      </c>
      <c r="AD319" s="42">
        <f>+S319+1</f>
        <v>16</v>
      </c>
      <c r="AE319" s="22"/>
      <c r="AF319" s="45">
        <v>37</v>
      </c>
      <c r="AG319" s="42">
        <v>17</v>
      </c>
      <c r="AH319" s="42">
        <v>0</v>
      </c>
      <c r="AI319" s="41">
        <v>0.45900000000000002</v>
      </c>
      <c r="AJ319" s="21"/>
      <c r="AK319" s="45">
        <v>624</v>
      </c>
      <c r="AL319" s="42">
        <v>230</v>
      </c>
      <c r="AM319" s="42">
        <v>3</v>
      </c>
      <c r="AN319" s="41">
        <v>0.36858974358974361</v>
      </c>
      <c r="AO319" s="42">
        <f>+AD319+1</f>
        <v>17</v>
      </c>
      <c r="AP319" s="20"/>
      <c r="AQ319" s="45"/>
      <c r="AR319" s="42"/>
      <c r="AS319" s="42"/>
      <c r="AT319" s="41"/>
      <c r="AU319" s="19"/>
      <c r="AV319" s="45">
        <v>624</v>
      </c>
      <c r="AW319" s="42">
        <v>230</v>
      </c>
      <c r="AX319" s="42">
        <v>3</v>
      </c>
      <c r="AY319" s="41">
        <v>0.36858974358974361</v>
      </c>
      <c r="AZ319" s="42">
        <v>17</v>
      </c>
      <c r="BA319" s="18"/>
      <c r="BB319" s="45"/>
      <c r="BC319" s="42"/>
      <c r="BD319" s="42"/>
      <c r="BE319" s="41"/>
      <c r="BF319" s="17"/>
      <c r="BG319" s="45">
        <v>624</v>
      </c>
      <c r="BH319" s="42">
        <v>230</v>
      </c>
      <c r="BI319" s="42">
        <v>3</v>
      </c>
      <c r="BJ319" s="41">
        <v>0.36899999999999999</v>
      </c>
      <c r="BK319" s="42">
        <v>17</v>
      </c>
      <c r="BL319" s="14"/>
      <c r="BM319" s="11"/>
      <c r="BN319" s="12"/>
      <c r="BO319" s="12"/>
      <c r="BP319" s="48"/>
      <c r="BQ319" s="13"/>
      <c r="BR319" s="45">
        <v>624</v>
      </c>
      <c r="BS319" s="42">
        <v>230</v>
      </c>
      <c r="BT319" s="42">
        <v>3</v>
      </c>
      <c r="BU319" s="41">
        <v>0.36899999999999999</v>
      </c>
      <c r="BV319" s="42">
        <v>17</v>
      </c>
      <c r="BW319" s="32"/>
      <c r="BX319" s="12"/>
      <c r="BY319" s="12"/>
      <c r="BZ319" s="12"/>
      <c r="CA319" s="31"/>
      <c r="CB319" s="9"/>
      <c r="CC319" s="11">
        <v>624</v>
      </c>
      <c r="CD319" s="12">
        <v>230</v>
      </c>
      <c r="CE319" s="12">
        <v>3</v>
      </c>
      <c r="CF319" s="50">
        <f t="shared" si="36"/>
        <v>0.36858974358974361</v>
      </c>
      <c r="CG319" s="12">
        <v>17</v>
      </c>
      <c r="CH319" s="30">
        <f t="shared" si="30"/>
        <v>624</v>
      </c>
      <c r="CI319" s="30">
        <f t="shared" si="31"/>
        <v>230</v>
      </c>
      <c r="CJ319" s="30">
        <f t="shared" si="32"/>
        <v>3</v>
      </c>
      <c r="CK319" s="6">
        <f t="shared" si="33"/>
        <v>0.36858974358974361</v>
      </c>
      <c r="CL319" s="5" t="str">
        <f t="shared" si="34"/>
        <v>OK</v>
      </c>
    </row>
    <row r="320" spans="1:90" ht="13.8">
      <c r="A320" s="38" t="s">
        <v>285</v>
      </c>
      <c r="B320" s="29" t="s">
        <v>365</v>
      </c>
      <c r="C320" s="38" t="str">
        <f t="shared" si="35"/>
        <v>TIM SKUBIK</v>
      </c>
      <c r="D320" s="42">
        <v>99</v>
      </c>
      <c r="E320" s="42">
        <v>52</v>
      </c>
      <c r="F320" s="42">
        <v>0</v>
      </c>
      <c r="G320" s="41">
        <v>0.5252525252525253</v>
      </c>
      <c r="H320" s="42">
        <v>2</v>
      </c>
      <c r="I320" s="26"/>
      <c r="J320" s="45">
        <v>43</v>
      </c>
      <c r="K320" s="42">
        <v>21</v>
      </c>
      <c r="L320" s="42">
        <v>0</v>
      </c>
      <c r="M320" s="41">
        <v>0.48799999999999999</v>
      </c>
      <c r="N320" s="25"/>
      <c r="O320" s="45">
        <v>142</v>
      </c>
      <c r="P320" s="42">
        <v>73</v>
      </c>
      <c r="Q320" s="42">
        <v>0</v>
      </c>
      <c r="R320" s="41">
        <v>0.5140845070422535</v>
      </c>
      <c r="S320" s="42">
        <v>3</v>
      </c>
      <c r="T320" s="24"/>
      <c r="U320" s="45"/>
      <c r="V320" s="42"/>
      <c r="W320" s="42"/>
      <c r="X320" s="41"/>
      <c r="Y320" s="23"/>
      <c r="Z320" s="45"/>
      <c r="AA320" s="42"/>
      <c r="AB320" s="42"/>
      <c r="AC320" s="41"/>
      <c r="AD320" s="42" t="s">
        <v>280</v>
      </c>
      <c r="AE320" s="22"/>
      <c r="AF320" s="45"/>
      <c r="AG320" s="42"/>
      <c r="AH320" s="42"/>
      <c r="AI320" s="41"/>
      <c r="AJ320" s="21"/>
      <c r="AK320" s="45"/>
      <c r="AL320" s="42"/>
      <c r="AM320" s="42"/>
      <c r="AN320" s="41"/>
      <c r="AO320" s="42" t="s">
        <v>280</v>
      </c>
      <c r="AP320" s="20"/>
      <c r="AQ320" s="45"/>
      <c r="AR320" s="42"/>
      <c r="AS320" s="42"/>
      <c r="AT320" s="41"/>
      <c r="AU320" s="19"/>
      <c r="AV320" s="45">
        <v>0</v>
      </c>
      <c r="AW320" s="42">
        <v>0</v>
      </c>
      <c r="AX320" s="42">
        <v>0</v>
      </c>
      <c r="AY320" s="41"/>
      <c r="AZ320" s="42"/>
      <c r="BA320" s="18"/>
      <c r="BB320" s="45"/>
      <c r="BC320" s="42"/>
      <c r="BD320" s="42"/>
      <c r="BE320" s="41"/>
      <c r="BF320" s="17"/>
      <c r="BG320" s="45">
        <v>142</v>
      </c>
      <c r="BH320" s="42">
        <v>73</v>
      </c>
      <c r="BI320" s="42">
        <v>0</v>
      </c>
      <c r="BJ320" s="41">
        <v>0.5140845070422535</v>
      </c>
      <c r="BK320" s="42">
        <v>3</v>
      </c>
      <c r="BL320" s="14"/>
      <c r="BM320" s="11"/>
      <c r="BN320" s="12"/>
      <c r="BO320" s="12"/>
      <c r="BP320" s="48"/>
      <c r="BQ320" s="13"/>
      <c r="BR320" s="45">
        <v>142</v>
      </c>
      <c r="BS320" s="42">
        <v>73</v>
      </c>
      <c r="BT320" s="42">
        <v>0</v>
      </c>
      <c r="BU320" s="41">
        <v>0.5140845070422535</v>
      </c>
      <c r="BV320" s="42">
        <v>3</v>
      </c>
      <c r="BW320" s="32"/>
      <c r="BX320" s="12"/>
      <c r="BY320" s="12"/>
      <c r="BZ320" s="12"/>
      <c r="CA320" s="31"/>
      <c r="CB320" s="9"/>
      <c r="CC320" s="11">
        <v>142</v>
      </c>
      <c r="CD320" s="12">
        <v>73</v>
      </c>
      <c r="CE320" s="12">
        <v>0</v>
      </c>
      <c r="CF320" s="50">
        <f t="shared" si="36"/>
        <v>0.5140845070422535</v>
      </c>
      <c r="CG320" s="12">
        <v>3</v>
      </c>
      <c r="CH320" s="30">
        <f t="shared" si="30"/>
        <v>142</v>
      </c>
      <c r="CI320" s="30">
        <f t="shared" si="31"/>
        <v>73</v>
      </c>
      <c r="CJ320" s="30">
        <f t="shared" si="32"/>
        <v>0</v>
      </c>
      <c r="CK320" s="6">
        <f t="shared" si="33"/>
        <v>0.5140845070422535</v>
      </c>
      <c r="CL320" s="5" t="str">
        <f t="shared" si="34"/>
        <v>OK</v>
      </c>
    </row>
    <row r="321" spans="1:91" ht="13.8">
      <c r="A321" s="38" t="s">
        <v>364</v>
      </c>
      <c r="B321" s="29" t="s">
        <v>363</v>
      </c>
      <c r="C321" s="38" t="str">
        <f t="shared" si="35"/>
        <v>TONY SKUPIEN</v>
      </c>
      <c r="D321" s="42">
        <v>70</v>
      </c>
      <c r="E321" s="42">
        <v>26</v>
      </c>
      <c r="F321" s="42">
        <v>0</v>
      </c>
      <c r="G321" s="41">
        <v>0.37142857142857144</v>
      </c>
      <c r="H321" s="42">
        <v>2</v>
      </c>
      <c r="I321" s="26"/>
      <c r="J321" s="45">
        <v>42</v>
      </c>
      <c r="K321" s="42">
        <v>19</v>
      </c>
      <c r="L321" s="42">
        <v>1</v>
      </c>
      <c r="M321" s="41">
        <v>0.45200000000000001</v>
      </c>
      <c r="N321" s="25"/>
      <c r="O321" s="45">
        <v>112</v>
      </c>
      <c r="P321" s="42">
        <v>45</v>
      </c>
      <c r="Q321" s="42">
        <v>1</v>
      </c>
      <c r="R321" s="41">
        <v>0.4017857142857143</v>
      </c>
      <c r="S321" s="42">
        <v>3</v>
      </c>
      <c r="T321" s="24"/>
      <c r="U321" s="45"/>
      <c r="V321" s="42"/>
      <c r="W321" s="42"/>
      <c r="X321" s="41"/>
      <c r="Y321" s="23"/>
      <c r="Z321" s="45"/>
      <c r="AA321" s="42"/>
      <c r="AB321" s="42"/>
      <c r="AC321" s="41"/>
      <c r="AD321" s="42" t="s">
        <v>280</v>
      </c>
      <c r="AE321" s="22"/>
      <c r="AF321" s="45"/>
      <c r="AG321" s="42"/>
      <c r="AH321" s="42"/>
      <c r="AI321" s="41"/>
      <c r="AJ321" s="21"/>
      <c r="AK321" s="45"/>
      <c r="AL321" s="42"/>
      <c r="AM321" s="42"/>
      <c r="AN321" s="41"/>
      <c r="AO321" s="42" t="s">
        <v>280</v>
      </c>
      <c r="AP321" s="20"/>
      <c r="AQ321" s="45"/>
      <c r="AR321" s="42"/>
      <c r="AS321" s="42"/>
      <c r="AT321" s="41"/>
      <c r="AU321" s="19"/>
      <c r="AV321" s="45">
        <v>0</v>
      </c>
      <c r="AW321" s="42">
        <v>0</v>
      </c>
      <c r="AX321" s="42">
        <v>0</v>
      </c>
      <c r="AY321" s="41"/>
      <c r="AZ321" s="42"/>
      <c r="BA321" s="18"/>
      <c r="BB321" s="45"/>
      <c r="BC321" s="42"/>
      <c r="BD321" s="42"/>
      <c r="BE321" s="41"/>
      <c r="BF321" s="17"/>
      <c r="BG321" s="45">
        <v>112</v>
      </c>
      <c r="BH321" s="42">
        <v>45</v>
      </c>
      <c r="BI321" s="42">
        <v>1</v>
      </c>
      <c r="BJ321" s="41">
        <v>0.4017857142857143</v>
      </c>
      <c r="BK321" s="42">
        <v>3</v>
      </c>
      <c r="BL321" s="14"/>
      <c r="BM321" s="11"/>
      <c r="BN321" s="12"/>
      <c r="BO321" s="12"/>
      <c r="BQ321" s="13"/>
      <c r="BR321" s="45">
        <v>112</v>
      </c>
      <c r="BS321" s="42">
        <v>45</v>
      </c>
      <c r="BT321" s="42">
        <v>1</v>
      </c>
      <c r="BU321" s="41">
        <v>0.4017857142857143</v>
      </c>
      <c r="BV321" s="42">
        <v>3</v>
      </c>
      <c r="BW321" s="32"/>
      <c r="BX321" s="12"/>
      <c r="BY321" s="12"/>
      <c r="BZ321" s="12"/>
      <c r="CA321" s="31"/>
      <c r="CB321" s="9"/>
      <c r="CC321" s="11">
        <v>112</v>
      </c>
      <c r="CD321" s="12">
        <v>45</v>
      </c>
      <c r="CE321" s="12">
        <v>1</v>
      </c>
      <c r="CF321" s="50">
        <f t="shared" si="36"/>
        <v>0.4017857142857143</v>
      </c>
      <c r="CG321" s="12">
        <v>3</v>
      </c>
      <c r="CH321" s="30">
        <f t="shared" ref="CH321:CH382" si="39">SUM(BX321,BM321,BB321,AQ321,AF321,U321,J321,D321)</f>
        <v>112</v>
      </c>
      <c r="CI321" s="30">
        <f t="shared" ref="CI321:CI382" si="40">SUM(BY321,BN321,BC321,AR321,AG321,V321,K321,E321)</f>
        <v>45</v>
      </c>
      <c r="CJ321" s="30">
        <f t="shared" ref="CJ321:CJ382" si="41">SUM(BZ321,BO321,BD321,AS321,AH321,W321,L321,F321)</f>
        <v>1</v>
      </c>
      <c r="CK321" s="6">
        <f t="shared" ref="CK321:CK382" si="42">CI321/CH321</f>
        <v>0.4017857142857143</v>
      </c>
      <c r="CL321" s="5" t="str">
        <f t="shared" ref="CL321:CL382" si="43">IF(AND(CC321=CH321,CD321=CI321,CE321=CJ321,CF321=CK321),"OK","XXXXXXXXX")</f>
        <v>OK</v>
      </c>
    </row>
    <row r="322" spans="1:91" ht="13.8">
      <c r="A322" s="1556" t="s">
        <v>1812</v>
      </c>
      <c r="B322" s="49" t="s">
        <v>361</v>
      </c>
      <c r="C322" s="38" t="str">
        <f t="shared" si="35"/>
        <v>RICKY SLATER</v>
      </c>
      <c r="D322" s="42"/>
      <c r="E322" s="42"/>
      <c r="F322" s="42"/>
      <c r="G322" s="41"/>
      <c r="H322" s="42"/>
      <c r="I322" s="26"/>
      <c r="J322" s="47"/>
      <c r="K322" s="48"/>
      <c r="L322" s="48"/>
      <c r="M322" s="48"/>
      <c r="N322" s="25"/>
      <c r="O322" s="47"/>
      <c r="P322" s="48"/>
      <c r="Q322" s="48"/>
      <c r="R322" s="48"/>
      <c r="S322" s="48"/>
      <c r="T322" s="24"/>
      <c r="U322" s="47"/>
      <c r="V322" s="48"/>
      <c r="W322" s="48"/>
      <c r="X322" s="48"/>
      <c r="Y322" s="23"/>
      <c r="Z322" s="47"/>
      <c r="AA322" s="48"/>
      <c r="AB322" s="48"/>
      <c r="AC322" s="48"/>
      <c r="AD322" s="48"/>
      <c r="AE322" s="22"/>
      <c r="AF322" s="47"/>
      <c r="AG322" s="48"/>
      <c r="AH322" s="48"/>
      <c r="AI322" s="48"/>
      <c r="AJ322" s="21"/>
      <c r="AK322" s="47"/>
      <c r="AL322" s="48"/>
      <c r="AM322" s="48"/>
      <c r="AN322" s="48"/>
      <c r="AO322" s="48"/>
      <c r="AP322" s="20"/>
      <c r="AQ322" s="47"/>
      <c r="AR322" s="48"/>
      <c r="AS322" s="48"/>
      <c r="AT322" s="48"/>
      <c r="AU322" s="19"/>
      <c r="AV322" s="47"/>
      <c r="AW322" s="48"/>
      <c r="AX322" s="48"/>
      <c r="AY322" s="48"/>
      <c r="AZ322" s="48"/>
      <c r="BA322" s="18"/>
      <c r="BB322" s="47"/>
      <c r="BC322" s="48"/>
      <c r="BD322" s="48"/>
      <c r="BE322" s="48"/>
      <c r="BF322" s="17"/>
      <c r="BG322" s="47"/>
      <c r="BH322" s="48"/>
      <c r="BI322" s="48"/>
      <c r="BJ322" s="48"/>
      <c r="BK322" s="48"/>
      <c r="BL322" s="14"/>
      <c r="BM322" s="47"/>
      <c r="BN322" s="48"/>
      <c r="BO322" s="48"/>
      <c r="BQ322" s="13"/>
      <c r="BR322" s="47"/>
      <c r="BS322" s="48"/>
      <c r="BT322" s="48"/>
      <c r="BV322" s="47"/>
      <c r="BW322" s="32"/>
      <c r="BX322" s="12">
        <v>49</v>
      </c>
      <c r="BY322" s="12">
        <v>32</v>
      </c>
      <c r="BZ322" s="12">
        <v>1</v>
      </c>
      <c r="CA322" s="31">
        <v>0.65306122448979587</v>
      </c>
      <c r="CB322" s="44"/>
      <c r="CC322" s="11">
        <v>49</v>
      </c>
      <c r="CD322" s="12">
        <v>32</v>
      </c>
      <c r="CE322" s="12">
        <v>1</v>
      </c>
      <c r="CF322" s="50">
        <f t="shared" si="36"/>
        <v>0.65306122448979587</v>
      </c>
      <c r="CG322" s="12">
        <v>1</v>
      </c>
      <c r="CH322" s="30">
        <f t="shared" si="39"/>
        <v>49</v>
      </c>
      <c r="CI322" s="30">
        <f t="shared" si="40"/>
        <v>32</v>
      </c>
      <c r="CJ322" s="30">
        <f t="shared" si="41"/>
        <v>1</v>
      </c>
      <c r="CK322" s="6">
        <f t="shared" si="42"/>
        <v>0.65306122448979587</v>
      </c>
      <c r="CL322" s="5" t="str">
        <f t="shared" si="43"/>
        <v>OK</v>
      </c>
    </row>
    <row r="323" spans="1:91" ht="13.8">
      <c r="A323" s="38" t="s">
        <v>303</v>
      </c>
      <c r="B323" s="29" t="s">
        <v>360</v>
      </c>
      <c r="C323" s="38" t="str">
        <f t="shared" si="35"/>
        <v>JOHN SLAYTON</v>
      </c>
      <c r="D323" s="42"/>
      <c r="E323" s="42"/>
      <c r="F323" s="42"/>
      <c r="G323" s="41"/>
      <c r="H323" s="42"/>
      <c r="I323" s="26"/>
      <c r="J323" s="45"/>
      <c r="K323" s="42"/>
      <c r="L323" s="42"/>
      <c r="M323" s="41"/>
      <c r="N323" s="25"/>
      <c r="O323" s="45"/>
      <c r="P323" s="42"/>
      <c r="Q323" s="42"/>
      <c r="R323" s="41"/>
      <c r="S323" s="42"/>
      <c r="T323" s="24"/>
      <c r="U323" s="45"/>
      <c r="V323" s="42"/>
      <c r="W323" s="42"/>
      <c r="X323" s="41"/>
      <c r="Y323" s="23"/>
      <c r="Z323" s="45"/>
      <c r="AA323" s="42"/>
      <c r="AB323" s="42"/>
      <c r="AC323" s="41"/>
      <c r="AD323" s="42"/>
      <c r="AE323" s="22"/>
      <c r="AF323" s="45"/>
      <c r="AG323" s="42"/>
      <c r="AH323" s="42"/>
      <c r="AI323" s="41"/>
      <c r="AJ323" s="21"/>
      <c r="AK323" s="45"/>
      <c r="AL323" s="42"/>
      <c r="AM323" s="42"/>
      <c r="AN323" s="41"/>
      <c r="AO323" s="42"/>
      <c r="AP323" s="20"/>
      <c r="AQ323" s="45">
        <v>4</v>
      </c>
      <c r="AR323" s="42">
        <v>3</v>
      </c>
      <c r="AS323" s="42">
        <v>1</v>
      </c>
      <c r="AT323" s="41">
        <v>0.75</v>
      </c>
      <c r="AU323" s="19"/>
      <c r="AV323" s="45">
        <v>4</v>
      </c>
      <c r="AW323" s="42">
        <v>3</v>
      </c>
      <c r="AX323" s="42">
        <v>1</v>
      </c>
      <c r="AY323" s="41">
        <v>0.75</v>
      </c>
      <c r="AZ323" s="42">
        <v>1</v>
      </c>
      <c r="BA323" s="18"/>
      <c r="BB323" s="45">
        <v>63</v>
      </c>
      <c r="BC323" s="42">
        <v>39</v>
      </c>
      <c r="BD323" s="42">
        <v>3</v>
      </c>
      <c r="BE323" s="41">
        <v>0.61904761904761907</v>
      </c>
      <c r="BF323" s="17"/>
      <c r="BG323" s="45">
        <v>67</v>
      </c>
      <c r="BH323" s="42">
        <v>42</v>
      </c>
      <c r="BI323" s="42">
        <v>4</v>
      </c>
      <c r="BJ323" s="41">
        <v>0.62686567164179108</v>
      </c>
      <c r="BK323" s="42">
        <v>2</v>
      </c>
      <c r="BL323" s="14"/>
      <c r="BM323" s="11">
        <v>65</v>
      </c>
      <c r="BN323" s="12">
        <v>37</v>
      </c>
      <c r="BO323" s="12">
        <v>4</v>
      </c>
      <c r="BP323" s="53">
        <v>0.56923076923076921</v>
      </c>
      <c r="BQ323" s="13"/>
      <c r="BR323" s="11">
        <v>132</v>
      </c>
      <c r="BS323" s="12">
        <v>79</v>
      </c>
      <c r="BT323" s="12">
        <v>8</v>
      </c>
      <c r="BU323" s="53">
        <v>0.59848484848484851</v>
      </c>
      <c r="BV323" s="11">
        <v>3</v>
      </c>
      <c r="BW323" s="32"/>
      <c r="BX323" s="12">
        <v>66</v>
      </c>
      <c r="BY323" s="12">
        <v>29</v>
      </c>
      <c r="BZ323" s="12">
        <v>0</v>
      </c>
      <c r="CA323" s="31">
        <v>0.43939393939393939</v>
      </c>
      <c r="CB323" s="44"/>
      <c r="CC323" s="11">
        <v>198</v>
      </c>
      <c r="CD323" s="12">
        <v>108</v>
      </c>
      <c r="CE323" s="12">
        <v>8</v>
      </c>
      <c r="CF323" s="50">
        <f t="shared" ref="CF323:CF382" si="44">CD323/CC323</f>
        <v>0.54545454545454541</v>
      </c>
      <c r="CG323" s="12">
        <v>4</v>
      </c>
      <c r="CH323" s="30">
        <f t="shared" si="39"/>
        <v>198</v>
      </c>
      <c r="CI323" s="30">
        <f t="shared" si="40"/>
        <v>108</v>
      </c>
      <c r="CJ323" s="30">
        <f t="shared" si="41"/>
        <v>8</v>
      </c>
      <c r="CK323" s="6">
        <f t="shared" si="42"/>
        <v>0.54545454545454541</v>
      </c>
      <c r="CL323" s="5" t="str">
        <f t="shared" si="43"/>
        <v>OK</v>
      </c>
    </row>
    <row r="324" spans="1:91" ht="13.8">
      <c r="A324" s="38" t="s">
        <v>359</v>
      </c>
      <c r="B324" s="28" t="s">
        <v>358</v>
      </c>
      <c r="C324" s="38" t="str">
        <f t="shared" ref="C324:C382" si="45">CONCATENATE(TRIM(A324)," ",TRIM(B324))</f>
        <v>DARRIN SLIWA</v>
      </c>
      <c r="D324" s="45"/>
      <c r="E324" s="42"/>
      <c r="F324" s="42"/>
      <c r="G324" s="41"/>
      <c r="H324" s="42"/>
      <c r="I324" s="26"/>
      <c r="N324" s="25"/>
      <c r="T324" s="24"/>
      <c r="Y324" s="23"/>
      <c r="AE324" s="22"/>
      <c r="AJ324" s="21"/>
      <c r="AP324" s="20"/>
      <c r="AU324" s="19"/>
      <c r="BA324" s="18"/>
      <c r="BF324" s="17"/>
      <c r="BL324" s="14"/>
      <c r="BM324" s="5">
        <v>28</v>
      </c>
      <c r="BN324" s="5">
        <v>16</v>
      </c>
      <c r="BO324" s="5">
        <v>2</v>
      </c>
      <c r="BP324" s="5">
        <f>BN324/BM324</f>
        <v>0.5714285714285714</v>
      </c>
      <c r="BQ324" s="13"/>
      <c r="BW324" s="43"/>
      <c r="BX324" s="12">
        <v>65</v>
      </c>
      <c r="BY324" s="12">
        <v>31</v>
      </c>
      <c r="BZ324" s="12">
        <v>1</v>
      </c>
      <c r="CA324" s="31">
        <v>0.47692307692307695</v>
      </c>
      <c r="CB324" s="44"/>
      <c r="CC324" s="11">
        <v>93</v>
      </c>
      <c r="CD324" s="12">
        <v>47</v>
      </c>
      <c r="CE324" s="12">
        <v>3</v>
      </c>
      <c r="CF324" s="50">
        <f t="shared" si="44"/>
        <v>0.5053763440860215</v>
      </c>
      <c r="CG324" s="12">
        <v>2</v>
      </c>
      <c r="CH324" s="30">
        <f t="shared" si="39"/>
        <v>93</v>
      </c>
      <c r="CI324" s="30">
        <f t="shared" si="40"/>
        <v>47</v>
      </c>
      <c r="CJ324" s="30">
        <f t="shared" si="41"/>
        <v>3</v>
      </c>
      <c r="CK324" s="6">
        <f t="shared" si="42"/>
        <v>0.5053763440860215</v>
      </c>
      <c r="CL324" t="str">
        <f t="shared" si="43"/>
        <v>OK</v>
      </c>
      <c r="CM324" s="1552"/>
    </row>
    <row r="325" spans="1:91" ht="13.8">
      <c r="A325" s="1556" t="s">
        <v>1811</v>
      </c>
      <c r="B325" s="39" t="s">
        <v>356</v>
      </c>
      <c r="C325" s="38" t="str">
        <f t="shared" si="45"/>
        <v>BRET SLOCUM</v>
      </c>
      <c r="D325" s="42"/>
      <c r="E325" s="42"/>
      <c r="F325" s="42"/>
      <c r="G325" s="41"/>
      <c r="H325" s="42"/>
      <c r="I325" s="26"/>
      <c r="J325" s="35"/>
      <c r="K325" s="33"/>
      <c r="L325" s="33"/>
      <c r="M325" s="34"/>
      <c r="N325" s="25"/>
      <c r="O325" s="35"/>
      <c r="P325" s="33"/>
      <c r="Q325" s="33"/>
      <c r="R325" s="34"/>
      <c r="S325" s="33"/>
      <c r="T325" s="24"/>
      <c r="U325" s="35"/>
      <c r="V325" s="33"/>
      <c r="W325" s="33"/>
      <c r="X325" s="34"/>
      <c r="Y325" s="23"/>
      <c r="Z325" s="35"/>
      <c r="AA325" s="33"/>
      <c r="AB325" s="33"/>
      <c r="AC325" s="34"/>
      <c r="AD325" s="33"/>
      <c r="AE325" s="22"/>
      <c r="AF325" s="35"/>
      <c r="AG325" s="33"/>
      <c r="AH325" s="33"/>
      <c r="AI325" s="34"/>
      <c r="AJ325" s="21"/>
      <c r="AK325" s="35"/>
      <c r="AL325" s="33"/>
      <c r="AM325" s="33"/>
      <c r="AN325" s="34"/>
      <c r="AO325" s="33"/>
      <c r="AP325" s="20"/>
      <c r="AQ325" s="35"/>
      <c r="AR325" s="33"/>
      <c r="AS325" s="33"/>
      <c r="AT325" s="34"/>
      <c r="AU325" s="19"/>
      <c r="AV325" s="35"/>
      <c r="AW325" s="33"/>
      <c r="AX325" s="33"/>
      <c r="AY325" s="34"/>
      <c r="AZ325" s="33"/>
      <c r="BA325" s="18"/>
      <c r="BB325" s="35">
        <v>78</v>
      </c>
      <c r="BC325" s="33">
        <v>46</v>
      </c>
      <c r="BD325" s="33">
        <v>10</v>
      </c>
      <c r="BE325" s="34">
        <v>0.59</v>
      </c>
      <c r="BF325" s="17"/>
      <c r="BG325" s="35">
        <v>78</v>
      </c>
      <c r="BH325" s="33">
        <v>46</v>
      </c>
      <c r="BI325" s="33">
        <v>10</v>
      </c>
      <c r="BJ325" s="34">
        <v>0.59</v>
      </c>
      <c r="BK325" s="33">
        <v>1</v>
      </c>
      <c r="BL325" s="14"/>
      <c r="BM325" s="37">
        <v>62</v>
      </c>
      <c r="BN325" s="36">
        <v>31</v>
      </c>
      <c r="BO325" s="36">
        <v>1</v>
      </c>
      <c r="BP325" s="50">
        <v>0.5</v>
      </c>
      <c r="BQ325" s="13"/>
      <c r="BR325" s="37">
        <v>140</v>
      </c>
      <c r="BS325" s="36">
        <v>77</v>
      </c>
      <c r="BT325" s="36">
        <v>11</v>
      </c>
      <c r="BU325" s="50">
        <v>0.55000000000000004</v>
      </c>
      <c r="BV325" s="36">
        <v>2</v>
      </c>
      <c r="BW325" s="32"/>
      <c r="BX325" s="12">
        <v>65</v>
      </c>
      <c r="BY325" s="12">
        <v>28</v>
      </c>
      <c r="BZ325" s="12">
        <v>8</v>
      </c>
      <c r="CA325" s="31">
        <v>0.43076923076923079</v>
      </c>
      <c r="CB325" s="44"/>
      <c r="CC325" s="11">
        <v>205</v>
      </c>
      <c r="CD325" s="12">
        <v>105</v>
      </c>
      <c r="CE325" s="12">
        <v>19</v>
      </c>
      <c r="CF325" s="50">
        <f t="shared" si="44"/>
        <v>0.51219512195121952</v>
      </c>
      <c r="CG325" s="12">
        <v>3</v>
      </c>
      <c r="CH325" s="30">
        <f t="shared" si="39"/>
        <v>205</v>
      </c>
      <c r="CI325" s="30">
        <f t="shared" si="40"/>
        <v>105</v>
      </c>
      <c r="CJ325" s="30">
        <f t="shared" si="41"/>
        <v>19</v>
      </c>
      <c r="CK325" s="6">
        <f t="shared" si="42"/>
        <v>0.51219512195121952</v>
      </c>
      <c r="CL325" s="5" t="str">
        <f t="shared" si="43"/>
        <v>OK</v>
      </c>
    </row>
    <row r="326" spans="1:91" ht="13.8">
      <c r="A326" s="38" t="s">
        <v>277</v>
      </c>
      <c r="B326" s="54" t="s">
        <v>355</v>
      </c>
      <c r="C326" s="38" t="str">
        <f t="shared" si="45"/>
        <v>DON SLUSHER</v>
      </c>
      <c r="D326" s="45"/>
      <c r="E326" s="42"/>
      <c r="F326" s="42"/>
      <c r="G326" s="41"/>
      <c r="H326" s="42"/>
      <c r="I326" s="26"/>
      <c r="J326" s="51"/>
      <c r="K326" s="51"/>
      <c r="L326" s="51"/>
      <c r="M326" s="52"/>
      <c r="N326" s="25"/>
      <c r="O326" s="51"/>
      <c r="P326" s="51"/>
      <c r="Q326" s="51"/>
      <c r="R326" s="52"/>
      <c r="S326" s="51"/>
      <c r="T326" s="24"/>
      <c r="U326" s="51"/>
      <c r="V326" s="51"/>
      <c r="W326" s="51"/>
      <c r="X326" s="52"/>
      <c r="Y326" s="23"/>
      <c r="Z326" s="51"/>
      <c r="AA326" s="51"/>
      <c r="AB326" s="51"/>
      <c r="AC326" s="52"/>
      <c r="AD326" s="51"/>
      <c r="AE326" s="22"/>
      <c r="AF326" s="51"/>
      <c r="AG326" s="51"/>
      <c r="AH326" s="51"/>
      <c r="AI326" s="52"/>
      <c r="AJ326" s="21"/>
      <c r="AK326" s="51"/>
      <c r="AL326" s="51"/>
      <c r="AM326" s="51"/>
      <c r="AN326" s="52"/>
      <c r="AO326" s="51"/>
      <c r="AP326" s="20"/>
      <c r="AQ326" s="51"/>
      <c r="AR326" s="51"/>
      <c r="AS326" s="51"/>
      <c r="AT326" s="52"/>
      <c r="AU326" s="19"/>
      <c r="AV326" s="51"/>
      <c r="AW326" s="51"/>
      <c r="AX326" s="51"/>
      <c r="AY326" s="52"/>
      <c r="AZ326" s="51"/>
      <c r="BA326" s="18"/>
      <c r="BB326" s="51">
        <v>9</v>
      </c>
      <c r="BC326" s="51">
        <v>6</v>
      </c>
      <c r="BD326" s="51">
        <v>1</v>
      </c>
      <c r="BE326" s="52">
        <v>0.66700000000000004</v>
      </c>
      <c r="BF326" s="17"/>
      <c r="BG326" s="51">
        <v>9</v>
      </c>
      <c r="BH326" s="51">
        <v>6</v>
      </c>
      <c r="BI326" s="51">
        <v>1</v>
      </c>
      <c r="BJ326" s="52">
        <v>0.66700000000000004</v>
      </c>
      <c r="BK326" s="51">
        <v>1</v>
      </c>
      <c r="BL326" s="14"/>
      <c r="BM326" s="8"/>
      <c r="BN326" s="8"/>
      <c r="BO326" s="8"/>
      <c r="BQ326" s="13"/>
      <c r="BR326" s="51">
        <v>9</v>
      </c>
      <c r="BS326" s="51">
        <v>6</v>
      </c>
      <c r="BT326" s="51">
        <v>1</v>
      </c>
      <c r="BU326" s="52">
        <v>0.66700000000000004</v>
      </c>
      <c r="BV326" s="51">
        <v>1</v>
      </c>
      <c r="BW326" s="43"/>
      <c r="BX326" s="12"/>
      <c r="BY326" s="12"/>
      <c r="BZ326" s="12"/>
      <c r="CA326" s="31"/>
      <c r="CB326" s="9"/>
      <c r="CC326" s="11">
        <v>9</v>
      </c>
      <c r="CD326" s="12">
        <v>6</v>
      </c>
      <c r="CE326" s="12">
        <v>1</v>
      </c>
      <c r="CF326" s="50">
        <f t="shared" si="44"/>
        <v>0.66666666666666663</v>
      </c>
      <c r="CG326" s="12">
        <v>1</v>
      </c>
      <c r="CH326" s="30">
        <f t="shared" si="39"/>
        <v>9</v>
      </c>
      <c r="CI326" s="30">
        <f t="shared" si="40"/>
        <v>6</v>
      </c>
      <c r="CJ326" s="30">
        <f t="shared" si="41"/>
        <v>1</v>
      </c>
      <c r="CK326" s="6">
        <f t="shared" si="42"/>
        <v>0.66666666666666663</v>
      </c>
      <c r="CL326" s="5" t="str">
        <f t="shared" si="43"/>
        <v>OK</v>
      </c>
    </row>
    <row r="327" spans="1:91" ht="13.8">
      <c r="A327" s="38" t="s">
        <v>354</v>
      </c>
      <c r="B327" s="39" t="s">
        <v>353</v>
      </c>
      <c r="C327" s="38" t="str">
        <f t="shared" si="45"/>
        <v>KEVIN SLY</v>
      </c>
      <c r="D327" s="42">
        <v>494</v>
      </c>
      <c r="E327" s="42">
        <v>262</v>
      </c>
      <c r="F327" s="42">
        <v>10</v>
      </c>
      <c r="G327" s="41">
        <v>0.53036437246963564</v>
      </c>
      <c r="H327" s="42">
        <v>8</v>
      </c>
      <c r="I327" s="26"/>
      <c r="J327" s="35">
        <v>69</v>
      </c>
      <c r="K327" s="33">
        <v>45</v>
      </c>
      <c r="L327" s="33">
        <v>1</v>
      </c>
      <c r="M327" s="34">
        <v>0.65200000000000002</v>
      </c>
      <c r="N327" s="25"/>
      <c r="O327" s="35">
        <v>563</v>
      </c>
      <c r="P327" s="33">
        <v>307</v>
      </c>
      <c r="Q327" s="33">
        <v>11</v>
      </c>
      <c r="R327" s="34">
        <v>0.54529307282415629</v>
      </c>
      <c r="S327" s="33">
        <v>9</v>
      </c>
      <c r="T327" s="24"/>
      <c r="U327" s="35">
        <v>64</v>
      </c>
      <c r="V327" s="33">
        <v>29</v>
      </c>
      <c r="W327" s="33">
        <v>1</v>
      </c>
      <c r="X327" s="34">
        <v>0.45300000000000001</v>
      </c>
      <c r="Y327" s="23"/>
      <c r="Z327" s="35">
        <v>627</v>
      </c>
      <c r="AA327" s="33">
        <v>336</v>
      </c>
      <c r="AB327" s="33">
        <v>12</v>
      </c>
      <c r="AC327" s="34">
        <v>0.53588516746411485</v>
      </c>
      <c r="AD327" s="33">
        <f>+S327+1</f>
        <v>10</v>
      </c>
      <c r="AE327" s="22"/>
      <c r="AF327" s="35">
        <v>55</v>
      </c>
      <c r="AG327" s="33">
        <v>24</v>
      </c>
      <c r="AH327" s="33">
        <v>1</v>
      </c>
      <c r="AI327" s="34">
        <v>0.436</v>
      </c>
      <c r="AJ327" s="21"/>
      <c r="AK327" s="35">
        <v>682</v>
      </c>
      <c r="AL327" s="33">
        <v>360</v>
      </c>
      <c r="AM327" s="33">
        <v>13</v>
      </c>
      <c r="AN327" s="34">
        <v>0.52785923753665687</v>
      </c>
      <c r="AO327" s="33">
        <f>+AD327+1</f>
        <v>11</v>
      </c>
      <c r="AP327" s="20"/>
      <c r="AQ327" s="35">
        <v>58</v>
      </c>
      <c r="AR327" s="33">
        <v>28</v>
      </c>
      <c r="AS327" s="33">
        <v>0</v>
      </c>
      <c r="AT327" s="34">
        <v>0.48299999999999998</v>
      </c>
      <c r="AU327" s="19"/>
      <c r="AV327" s="35">
        <v>740</v>
      </c>
      <c r="AW327" s="33">
        <v>388</v>
      </c>
      <c r="AX327" s="33">
        <v>13</v>
      </c>
      <c r="AY327" s="34">
        <v>0.5243243243243243</v>
      </c>
      <c r="AZ327" s="33">
        <v>12</v>
      </c>
      <c r="BA327" s="18"/>
      <c r="BB327" s="35"/>
      <c r="BC327" s="33"/>
      <c r="BD327" s="33"/>
      <c r="BE327" s="34"/>
      <c r="BF327" s="17"/>
      <c r="BG327" s="35">
        <v>740</v>
      </c>
      <c r="BH327" s="33">
        <v>388</v>
      </c>
      <c r="BI327" s="33">
        <v>13</v>
      </c>
      <c r="BJ327" s="34">
        <v>0.5243243243243243</v>
      </c>
      <c r="BK327" s="33">
        <v>12</v>
      </c>
      <c r="BL327" s="14"/>
      <c r="BM327" s="37"/>
      <c r="BN327" s="36"/>
      <c r="BO327" s="36"/>
      <c r="BP327" s="46"/>
      <c r="BQ327" s="13"/>
      <c r="BR327" s="35">
        <v>740</v>
      </c>
      <c r="BS327" s="33">
        <v>388</v>
      </c>
      <c r="BT327" s="33">
        <v>13</v>
      </c>
      <c r="BU327" s="34">
        <v>0.5243243243243243</v>
      </c>
      <c r="BV327" s="33">
        <v>12</v>
      </c>
      <c r="BW327" s="32"/>
      <c r="BX327" s="12"/>
      <c r="BY327" s="12"/>
      <c r="BZ327" s="12"/>
      <c r="CA327" s="31"/>
      <c r="CB327" s="9"/>
      <c r="CC327" s="11">
        <v>740</v>
      </c>
      <c r="CD327" s="12">
        <v>388</v>
      </c>
      <c r="CE327" s="12">
        <v>13</v>
      </c>
      <c r="CF327" s="50">
        <f t="shared" si="44"/>
        <v>0.5243243243243243</v>
      </c>
      <c r="CG327" s="12">
        <v>12</v>
      </c>
      <c r="CH327" s="30">
        <f t="shared" si="39"/>
        <v>740</v>
      </c>
      <c r="CI327" s="30">
        <f t="shared" si="40"/>
        <v>388</v>
      </c>
      <c r="CJ327" s="30">
        <f t="shared" si="41"/>
        <v>13</v>
      </c>
      <c r="CK327" s="6">
        <f t="shared" si="42"/>
        <v>0.5243243243243243</v>
      </c>
      <c r="CL327" s="5" t="str">
        <f t="shared" si="43"/>
        <v>OK</v>
      </c>
    </row>
    <row r="328" spans="1:91" ht="13.8">
      <c r="A328" s="38" t="s">
        <v>352</v>
      </c>
      <c r="B328" s="29" t="s">
        <v>347</v>
      </c>
      <c r="C328" s="38" t="str">
        <f t="shared" si="45"/>
        <v>BROC SMITH</v>
      </c>
      <c r="D328" s="42">
        <v>617</v>
      </c>
      <c r="E328" s="42">
        <v>327</v>
      </c>
      <c r="F328" s="42">
        <v>13</v>
      </c>
      <c r="G328" s="41">
        <v>0.52998379254457051</v>
      </c>
      <c r="H328" s="42">
        <v>10</v>
      </c>
      <c r="I328" s="26"/>
      <c r="J328" s="51">
        <v>94</v>
      </c>
      <c r="K328" s="51">
        <v>60</v>
      </c>
      <c r="L328" s="51">
        <v>5</v>
      </c>
      <c r="M328" s="52">
        <v>0.63800000000000001</v>
      </c>
      <c r="N328" s="25"/>
      <c r="O328" s="51">
        <v>711</v>
      </c>
      <c r="P328" s="51">
        <v>387</v>
      </c>
      <c r="Q328" s="51">
        <v>18</v>
      </c>
      <c r="R328" s="52">
        <v>0.54430379746835444</v>
      </c>
      <c r="S328" s="51">
        <v>11</v>
      </c>
      <c r="T328" s="24"/>
      <c r="U328" s="51">
        <v>69</v>
      </c>
      <c r="V328" s="51">
        <v>36</v>
      </c>
      <c r="W328" s="51">
        <v>2</v>
      </c>
      <c r="X328" s="52">
        <v>0.52200000000000002</v>
      </c>
      <c r="Y328" s="23"/>
      <c r="Z328" s="51">
        <v>780</v>
      </c>
      <c r="AA328" s="51">
        <v>423</v>
      </c>
      <c r="AB328" s="51">
        <v>20</v>
      </c>
      <c r="AC328" s="52">
        <v>0.54230769230769227</v>
      </c>
      <c r="AD328" s="51">
        <f>+S328+1</f>
        <v>12</v>
      </c>
      <c r="AE328" s="22"/>
      <c r="AF328" s="51">
        <v>55</v>
      </c>
      <c r="AG328" s="51">
        <v>29</v>
      </c>
      <c r="AH328" s="51">
        <v>1</v>
      </c>
      <c r="AI328" s="52">
        <v>0.52700000000000002</v>
      </c>
      <c r="AJ328" s="21"/>
      <c r="AK328" s="51">
        <v>835</v>
      </c>
      <c r="AL328" s="51">
        <v>452</v>
      </c>
      <c r="AM328" s="51">
        <v>21</v>
      </c>
      <c r="AN328" s="52">
        <v>0.54131736526946106</v>
      </c>
      <c r="AO328" s="51">
        <f>+AD328+1</f>
        <v>13</v>
      </c>
      <c r="AP328" s="20"/>
      <c r="AQ328" s="51">
        <v>62</v>
      </c>
      <c r="AR328" s="51">
        <v>32</v>
      </c>
      <c r="AS328" s="51">
        <v>1</v>
      </c>
      <c r="AT328" s="52">
        <v>0.51600000000000001</v>
      </c>
      <c r="AU328" s="19"/>
      <c r="AV328" s="51">
        <v>897</v>
      </c>
      <c r="AW328" s="51">
        <v>484</v>
      </c>
      <c r="AX328" s="51">
        <v>22</v>
      </c>
      <c r="AY328" s="52">
        <v>0.53957636566332223</v>
      </c>
      <c r="AZ328" s="51">
        <v>14</v>
      </c>
      <c r="BA328" s="18"/>
      <c r="BB328" s="51">
        <v>87</v>
      </c>
      <c r="BC328" s="51">
        <v>48</v>
      </c>
      <c r="BD328" s="51">
        <v>6</v>
      </c>
      <c r="BE328" s="52">
        <v>0.55172413793103448</v>
      </c>
      <c r="BF328" s="17"/>
      <c r="BG328" s="51">
        <v>984</v>
      </c>
      <c r="BH328" s="51">
        <v>532</v>
      </c>
      <c r="BI328" s="51">
        <v>28</v>
      </c>
      <c r="BJ328" s="52">
        <v>0.54065040650406504</v>
      </c>
      <c r="BK328" s="51">
        <v>15</v>
      </c>
      <c r="BL328" s="14"/>
      <c r="BM328" s="11">
        <v>59</v>
      </c>
      <c r="BN328" s="12">
        <v>36</v>
      </c>
      <c r="BO328" s="12">
        <v>4</v>
      </c>
      <c r="BP328" s="31">
        <v>0.61016949152542377</v>
      </c>
      <c r="BQ328" s="13"/>
      <c r="BR328" s="11">
        <v>1043</v>
      </c>
      <c r="BS328" s="12">
        <v>568</v>
      </c>
      <c r="BT328" s="12">
        <v>32</v>
      </c>
      <c r="BU328" s="31">
        <v>0.54458293384467882</v>
      </c>
      <c r="BV328" s="12">
        <v>16</v>
      </c>
      <c r="BW328" s="32"/>
      <c r="BX328" s="12">
        <v>15</v>
      </c>
      <c r="BY328" s="12">
        <v>6</v>
      </c>
      <c r="BZ328" s="12">
        <v>0</v>
      </c>
      <c r="CA328" s="31">
        <v>0.4</v>
      </c>
      <c r="CB328" s="44"/>
      <c r="CC328" s="11">
        <v>1058</v>
      </c>
      <c r="CD328" s="12">
        <v>574</v>
      </c>
      <c r="CE328" s="12">
        <v>32</v>
      </c>
      <c r="CF328" s="50">
        <f t="shared" si="44"/>
        <v>0.5425330812854442</v>
      </c>
      <c r="CG328" s="12">
        <v>17</v>
      </c>
      <c r="CH328" s="30">
        <f t="shared" si="39"/>
        <v>1058</v>
      </c>
      <c r="CI328" s="30">
        <f t="shared" si="40"/>
        <v>574</v>
      </c>
      <c r="CJ328" s="30">
        <f t="shared" si="41"/>
        <v>32</v>
      </c>
      <c r="CK328" s="6">
        <f t="shared" si="42"/>
        <v>0.5425330812854442</v>
      </c>
      <c r="CL328" s="5" t="str">
        <f t="shared" si="43"/>
        <v>OK</v>
      </c>
    </row>
    <row r="329" spans="1:91" ht="13.8">
      <c r="A329" s="38" t="s">
        <v>351</v>
      </c>
      <c r="B329" s="29" t="s">
        <v>347</v>
      </c>
      <c r="C329" s="38" t="str">
        <f t="shared" si="45"/>
        <v>DOUG SMITH</v>
      </c>
      <c r="D329" s="42">
        <v>656</v>
      </c>
      <c r="E329" s="42">
        <v>391</v>
      </c>
      <c r="F329" s="42">
        <v>38</v>
      </c>
      <c r="G329" s="41">
        <v>0.59603658536585369</v>
      </c>
      <c r="H329" s="42">
        <v>10</v>
      </c>
      <c r="I329" s="26"/>
      <c r="J329" s="35">
        <v>78</v>
      </c>
      <c r="K329" s="33">
        <v>51</v>
      </c>
      <c r="L329" s="33">
        <v>2</v>
      </c>
      <c r="M329" s="34">
        <v>0.65400000000000003</v>
      </c>
      <c r="N329" s="25"/>
      <c r="O329" s="35">
        <v>734</v>
      </c>
      <c r="P329" s="33">
        <v>442</v>
      </c>
      <c r="Q329" s="33">
        <v>40</v>
      </c>
      <c r="R329" s="34">
        <v>0.60217983651226159</v>
      </c>
      <c r="S329" s="33">
        <v>11</v>
      </c>
      <c r="T329" s="24"/>
      <c r="U329" s="35">
        <v>77</v>
      </c>
      <c r="V329" s="33">
        <v>50</v>
      </c>
      <c r="W329" s="33">
        <v>0</v>
      </c>
      <c r="X329" s="34">
        <v>0.64900000000000002</v>
      </c>
      <c r="Y329" s="23"/>
      <c r="Z329" s="35">
        <v>811</v>
      </c>
      <c r="AA329" s="33">
        <v>492</v>
      </c>
      <c r="AB329" s="33">
        <v>40</v>
      </c>
      <c r="AC329" s="34">
        <v>0.60665844636251542</v>
      </c>
      <c r="AD329" s="33">
        <f>+S329+1</f>
        <v>12</v>
      </c>
      <c r="AE329" s="22"/>
      <c r="AF329" s="35">
        <v>68</v>
      </c>
      <c r="AG329" s="33">
        <v>38</v>
      </c>
      <c r="AH329" s="33">
        <v>2</v>
      </c>
      <c r="AI329" s="34">
        <v>0.55900000000000005</v>
      </c>
      <c r="AJ329" s="21"/>
      <c r="AK329" s="35">
        <v>879</v>
      </c>
      <c r="AL329" s="33">
        <v>530</v>
      </c>
      <c r="AM329" s="33">
        <v>42</v>
      </c>
      <c r="AN329" s="34">
        <v>0.60295790671217298</v>
      </c>
      <c r="AO329" s="33">
        <f>+AD329+1</f>
        <v>13</v>
      </c>
      <c r="AP329" s="20"/>
      <c r="AQ329" s="35">
        <v>66</v>
      </c>
      <c r="AR329" s="33">
        <v>42</v>
      </c>
      <c r="AS329" s="33">
        <v>2</v>
      </c>
      <c r="AT329" s="34">
        <v>0.63600000000000001</v>
      </c>
      <c r="AU329" s="19"/>
      <c r="AV329" s="35">
        <v>945</v>
      </c>
      <c r="AW329" s="33">
        <v>572</v>
      </c>
      <c r="AX329" s="33">
        <v>44</v>
      </c>
      <c r="AY329" s="34">
        <v>0.60529100529100532</v>
      </c>
      <c r="AZ329" s="33">
        <v>14</v>
      </c>
      <c r="BA329" s="18"/>
      <c r="BB329" s="35">
        <v>52</v>
      </c>
      <c r="BC329" s="33">
        <v>37</v>
      </c>
      <c r="BD329" s="33">
        <v>6</v>
      </c>
      <c r="BE329" s="34">
        <v>0.71153846153846156</v>
      </c>
      <c r="BF329" s="17"/>
      <c r="BG329" s="35">
        <v>997</v>
      </c>
      <c r="BH329" s="33">
        <v>609</v>
      </c>
      <c r="BI329" s="33">
        <v>50</v>
      </c>
      <c r="BJ329" s="34">
        <v>0.61083249749247748</v>
      </c>
      <c r="BK329" s="33">
        <v>15</v>
      </c>
      <c r="BL329" s="14"/>
      <c r="BM329" s="11">
        <v>26</v>
      </c>
      <c r="BN329" s="12">
        <v>17</v>
      </c>
      <c r="BO329" s="12">
        <v>0</v>
      </c>
      <c r="BP329" s="53">
        <v>0.65384615384615385</v>
      </c>
      <c r="BQ329" s="13"/>
      <c r="BR329" s="11">
        <v>1023</v>
      </c>
      <c r="BS329" s="12">
        <v>626</v>
      </c>
      <c r="BT329" s="12">
        <v>50</v>
      </c>
      <c r="BU329" s="53">
        <v>0.61192570869990226</v>
      </c>
      <c r="BV329" s="11">
        <v>16</v>
      </c>
      <c r="BW329" s="32"/>
      <c r="BX329" s="12">
        <v>83</v>
      </c>
      <c r="BY329" s="12">
        <v>48</v>
      </c>
      <c r="BZ329" s="12">
        <v>3</v>
      </c>
      <c r="CA329" s="31">
        <v>0.57831325301204817</v>
      </c>
      <c r="CB329" s="44"/>
      <c r="CC329" s="11">
        <v>1106</v>
      </c>
      <c r="CD329" s="12">
        <v>674</v>
      </c>
      <c r="CE329" s="12">
        <v>53</v>
      </c>
      <c r="CF329" s="50">
        <f t="shared" si="44"/>
        <v>0.60940325497287517</v>
      </c>
      <c r="CG329" s="12">
        <v>17</v>
      </c>
      <c r="CH329" s="30">
        <f t="shared" si="39"/>
        <v>1106</v>
      </c>
      <c r="CI329" s="30">
        <f t="shared" si="40"/>
        <v>674</v>
      </c>
      <c r="CJ329" s="30">
        <f t="shared" si="41"/>
        <v>53</v>
      </c>
      <c r="CK329" s="6">
        <f t="shared" si="42"/>
        <v>0.60940325497287517</v>
      </c>
      <c r="CL329" s="5" t="str">
        <f t="shared" si="43"/>
        <v>OK</v>
      </c>
    </row>
    <row r="330" spans="1:91" ht="13.8">
      <c r="A330" s="38" t="s">
        <v>350</v>
      </c>
      <c r="B330" s="29" t="s">
        <v>347</v>
      </c>
      <c r="C330" s="38" t="str">
        <f t="shared" si="45"/>
        <v>DWAYNE SMITH</v>
      </c>
      <c r="D330" s="42">
        <v>442</v>
      </c>
      <c r="E330" s="42">
        <v>253</v>
      </c>
      <c r="F330" s="42">
        <v>45</v>
      </c>
      <c r="G330" s="41">
        <v>0.57239819004524883</v>
      </c>
      <c r="H330" s="42">
        <v>7</v>
      </c>
      <c r="I330" s="26"/>
      <c r="J330" s="45">
        <v>70</v>
      </c>
      <c r="K330" s="42">
        <v>46</v>
      </c>
      <c r="L330" s="42">
        <v>8</v>
      </c>
      <c r="M330" s="41">
        <v>0.65700000000000003</v>
      </c>
      <c r="N330" s="25"/>
      <c r="O330" s="45">
        <v>512</v>
      </c>
      <c r="P330" s="42">
        <v>299</v>
      </c>
      <c r="Q330" s="42">
        <v>53</v>
      </c>
      <c r="R330" s="41">
        <v>0.583984375</v>
      </c>
      <c r="S330" s="42">
        <v>8</v>
      </c>
      <c r="T330" s="24"/>
      <c r="U330" s="45">
        <v>78</v>
      </c>
      <c r="V330" s="42">
        <v>61</v>
      </c>
      <c r="W330" s="42">
        <v>9</v>
      </c>
      <c r="X330" s="41">
        <v>0.78200000000000003</v>
      </c>
      <c r="Y330" s="23"/>
      <c r="Z330" s="45">
        <v>590</v>
      </c>
      <c r="AA330" s="42">
        <v>360</v>
      </c>
      <c r="AB330" s="42">
        <v>62</v>
      </c>
      <c r="AC330" s="41">
        <v>0.61016949152542377</v>
      </c>
      <c r="AD330" s="42">
        <f>+S330+1</f>
        <v>9</v>
      </c>
      <c r="AE330" s="22"/>
      <c r="AF330" s="45">
        <v>75</v>
      </c>
      <c r="AG330" s="42">
        <v>44</v>
      </c>
      <c r="AH330" s="42">
        <v>5</v>
      </c>
      <c r="AI330" s="41">
        <v>0.58699999999999997</v>
      </c>
      <c r="AJ330" s="21"/>
      <c r="AK330" s="45">
        <v>665</v>
      </c>
      <c r="AL330" s="42">
        <v>404</v>
      </c>
      <c r="AM330" s="42">
        <v>67</v>
      </c>
      <c r="AN330" s="41">
        <v>0.60751879699248124</v>
      </c>
      <c r="AO330" s="42">
        <f>+AD330+1</f>
        <v>10</v>
      </c>
      <c r="AP330" s="20"/>
      <c r="AQ330" s="45">
        <v>57</v>
      </c>
      <c r="AR330" s="42">
        <v>35</v>
      </c>
      <c r="AS330" s="42">
        <v>8</v>
      </c>
      <c r="AT330" s="41">
        <v>0.61399999999999999</v>
      </c>
      <c r="AU330" s="19"/>
      <c r="AV330" s="45">
        <v>722</v>
      </c>
      <c r="AW330" s="42">
        <v>439</v>
      </c>
      <c r="AX330" s="42">
        <v>75</v>
      </c>
      <c r="AY330" s="41">
        <v>0.60803324099722988</v>
      </c>
      <c r="AZ330" s="42">
        <v>11</v>
      </c>
      <c r="BA330" s="18"/>
      <c r="BB330" s="45">
        <v>52</v>
      </c>
      <c r="BC330" s="42">
        <v>28</v>
      </c>
      <c r="BD330" s="42">
        <v>8</v>
      </c>
      <c r="BE330" s="41">
        <v>0.53846153846153844</v>
      </c>
      <c r="BF330" s="17"/>
      <c r="BG330" s="45">
        <v>774</v>
      </c>
      <c r="BH330" s="42">
        <v>467</v>
      </c>
      <c r="BI330" s="42">
        <v>83</v>
      </c>
      <c r="BJ330" s="41">
        <v>0.60335917312661502</v>
      </c>
      <c r="BK330" s="42">
        <v>12</v>
      </c>
      <c r="BL330" s="14"/>
      <c r="BM330" s="11">
        <v>61</v>
      </c>
      <c r="BN330" s="12">
        <v>45</v>
      </c>
      <c r="BO330" s="12">
        <v>14</v>
      </c>
      <c r="BP330" s="50">
        <v>0.73770491803278693</v>
      </c>
      <c r="BQ330" s="13"/>
      <c r="BR330" s="11">
        <v>835</v>
      </c>
      <c r="BS330" s="12">
        <v>512</v>
      </c>
      <c r="BT330" s="12">
        <v>97</v>
      </c>
      <c r="BU330" s="50">
        <v>0.61317365269461077</v>
      </c>
      <c r="BV330" s="12">
        <v>13</v>
      </c>
      <c r="BW330" s="32"/>
      <c r="BX330" s="12">
        <v>58</v>
      </c>
      <c r="BY330" s="12">
        <v>41</v>
      </c>
      <c r="BZ330" s="12">
        <v>13</v>
      </c>
      <c r="CA330" s="31">
        <v>0.7068965517241379</v>
      </c>
      <c r="CB330" s="44"/>
      <c r="CC330" s="11">
        <v>893</v>
      </c>
      <c r="CD330" s="12">
        <v>553</v>
      </c>
      <c r="CE330" s="12">
        <v>110</v>
      </c>
      <c r="CF330" s="50">
        <f t="shared" si="44"/>
        <v>0.6192609182530795</v>
      </c>
      <c r="CG330" s="12">
        <v>14</v>
      </c>
      <c r="CH330" s="30">
        <f t="shared" si="39"/>
        <v>893</v>
      </c>
      <c r="CI330" s="30">
        <f t="shared" si="40"/>
        <v>553</v>
      </c>
      <c r="CJ330" s="30">
        <f t="shared" si="41"/>
        <v>110</v>
      </c>
      <c r="CK330" s="6">
        <f t="shared" si="42"/>
        <v>0.6192609182530795</v>
      </c>
      <c r="CL330" s="5" t="str">
        <f t="shared" si="43"/>
        <v>OK</v>
      </c>
    </row>
    <row r="331" spans="1:91" ht="13.8">
      <c r="A331" s="38" t="s">
        <v>309</v>
      </c>
      <c r="B331" s="29" t="s">
        <v>347</v>
      </c>
      <c r="C331" s="38" t="str">
        <f t="shared" si="45"/>
        <v>JEFF SMITH</v>
      </c>
      <c r="D331" s="42">
        <v>384</v>
      </c>
      <c r="E331" s="42">
        <v>159</v>
      </c>
      <c r="F331" s="42">
        <v>0</v>
      </c>
      <c r="G331" s="41">
        <v>0.4140625</v>
      </c>
      <c r="H331" s="42">
        <v>8</v>
      </c>
      <c r="I331" s="26"/>
      <c r="J331" s="45">
        <v>40</v>
      </c>
      <c r="K331" s="42">
        <v>22</v>
      </c>
      <c r="L331" s="42">
        <v>0</v>
      </c>
      <c r="M331" s="41">
        <v>0.55000000000000004</v>
      </c>
      <c r="N331" s="25"/>
      <c r="O331" s="45">
        <v>424</v>
      </c>
      <c r="P331" s="42">
        <v>181</v>
      </c>
      <c r="Q331" s="42">
        <v>0</v>
      </c>
      <c r="R331" s="41">
        <v>0.42688679245283018</v>
      </c>
      <c r="S331" s="42">
        <v>9</v>
      </c>
      <c r="T331" s="24"/>
      <c r="U331" s="45">
        <v>39</v>
      </c>
      <c r="V331" s="42">
        <v>17</v>
      </c>
      <c r="W331" s="42">
        <v>0</v>
      </c>
      <c r="X331" s="41">
        <v>0.436</v>
      </c>
      <c r="Y331" s="23"/>
      <c r="Z331" s="45">
        <v>463</v>
      </c>
      <c r="AA331" s="42">
        <v>198</v>
      </c>
      <c r="AB331" s="42">
        <v>0</v>
      </c>
      <c r="AC331" s="41">
        <v>0.42764578833693306</v>
      </c>
      <c r="AD331" s="42">
        <f>+S331+1</f>
        <v>10</v>
      </c>
      <c r="AE331" s="22"/>
      <c r="AF331" s="45">
        <v>54</v>
      </c>
      <c r="AG331" s="42">
        <v>30</v>
      </c>
      <c r="AH331" s="42">
        <v>0</v>
      </c>
      <c r="AI331" s="41">
        <v>0.55600000000000005</v>
      </c>
      <c r="AJ331" s="21"/>
      <c r="AK331" s="45">
        <v>517</v>
      </c>
      <c r="AL331" s="42">
        <v>228</v>
      </c>
      <c r="AM331" s="42">
        <v>0</v>
      </c>
      <c r="AN331" s="41">
        <v>0.44100580270793038</v>
      </c>
      <c r="AO331" s="42">
        <f>+AD331+1</f>
        <v>11</v>
      </c>
      <c r="AP331" s="20"/>
      <c r="AQ331" s="45">
        <v>49</v>
      </c>
      <c r="AR331" s="42">
        <v>24</v>
      </c>
      <c r="AS331" s="42">
        <v>0</v>
      </c>
      <c r="AT331" s="41">
        <v>0.49</v>
      </c>
      <c r="AU331" s="19"/>
      <c r="AV331" s="45">
        <v>566</v>
      </c>
      <c r="AW331" s="42">
        <v>252</v>
      </c>
      <c r="AX331" s="42">
        <v>0</v>
      </c>
      <c r="AY331" s="41">
        <v>0.44522968197879859</v>
      </c>
      <c r="AZ331" s="42">
        <v>12</v>
      </c>
      <c r="BA331" s="18"/>
      <c r="BB331" s="45">
        <v>75</v>
      </c>
      <c r="BC331" s="42">
        <v>45</v>
      </c>
      <c r="BD331" s="42">
        <v>0</v>
      </c>
      <c r="BE331" s="41">
        <v>0.6</v>
      </c>
      <c r="BF331" s="17"/>
      <c r="BG331" s="45">
        <v>641</v>
      </c>
      <c r="BH331" s="42">
        <v>297</v>
      </c>
      <c r="BI331" s="42">
        <v>0</v>
      </c>
      <c r="BJ331" s="41">
        <v>0.46333853354134164</v>
      </c>
      <c r="BK331" s="42">
        <v>13</v>
      </c>
      <c r="BL331" s="14"/>
      <c r="BM331" s="11">
        <v>50</v>
      </c>
      <c r="BN331" s="12">
        <v>23</v>
      </c>
      <c r="BO331" s="12">
        <v>0</v>
      </c>
      <c r="BP331" s="31">
        <v>0.46</v>
      </c>
      <c r="BQ331" s="13"/>
      <c r="BR331" s="11">
        <v>691</v>
      </c>
      <c r="BS331" s="12">
        <v>320</v>
      </c>
      <c r="BT331" s="12">
        <v>0</v>
      </c>
      <c r="BU331" s="31">
        <v>0.4630969609261939</v>
      </c>
      <c r="BV331" s="12">
        <v>14</v>
      </c>
      <c r="BW331" s="32"/>
      <c r="BX331" s="12">
        <v>62</v>
      </c>
      <c r="BY331" s="12">
        <v>29</v>
      </c>
      <c r="BZ331" s="12">
        <v>0</v>
      </c>
      <c r="CA331" s="31">
        <v>0.46774193548387094</v>
      </c>
      <c r="CB331" s="44"/>
      <c r="CC331" s="11">
        <v>753</v>
      </c>
      <c r="CD331" s="12">
        <v>349</v>
      </c>
      <c r="CE331" s="12">
        <v>0</v>
      </c>
      <c r="CF331" s="50">
        <f t="shared" si="44"/>
        <v>0.46347941567065071</v>
      </c>
      <c r="CG331" s="12">
        <v>15</v>
      </c>
      <c r="CH331" s="30">
        <f t="shared" si="39"/>
        <v>753</v>
      </c>
      <c r="CI331" s="30">
        <f t="shared" si="40"/>
        <v>349</v>
      </c>
      <c r="CJ331" s="30">
        <f t="shared" si="41"/>
        <v>0</v>
      </c>
      <c r="CK331" s="6">
        <f t="shared" si="42"/>
        <v>0.46347941567065071</v>
      </c>
      <c r="CL331" s="5" t="str">
        <f t="shared" si="43"/>
        <v>OK</v>
      </c>
    </row>
    <row r="332" spans="1:91" ht="13.8">
      <c r="A332" s="38" t="s">
        <v>349</v>
      </c>
      <c r="B332" s="29" t="s">
        <v>347</v>
      </c>
      <c r="C332" s="38" t="str">
        <f t="shared" si="45"/>
        <v>MIKE SMITH</v>
      </c>
      <c r="D332" s="42"/>
      <c r="E332" s="42"/>
      <c r="F332" s="42"/>
      <c r="G332" s="41"/>
      <c r="H332" s="42"/>
      <c r="I332" s="26"/>
      <c r="J332" s="45"/>
      <c r="K332" s="42"/>
      <c r="L332" s="42"/>
      <c r="M332" s="41"/>
      <c r="N332" s="25"/>
      <c r="O332" s="45"/>
      <c r="P332" s="42"/>
      <c r="Q332" s="42"/>
      <c r="R332" s="41"/>
      <c r="S332" s="42"/>
      <c r="T332" s="24"/>
      <c r="U332" s="45"/>
      <c r="V332" s="42"/>
      <c r="W332" s="42"/>
      <c r="X332" s="41"/>
      <c r="Y332" s="23"/>
      <c r="Z332" s="45"/>
      <c r="AA332" s="42"/>
      <c r="AB332" s="42"/>
      <c r="AC332" s="41"/>
      <c r="AD332" s="42"/>
      <c r="AE332" s="22"/>
      <c r="AF332" s="45"/>
      <c r="AG332" s="42"/>
      <c r="AH332" s="42"/>
      <c r="AI332" s="41"/>
      <c r="AJ332" s="21"/>
      <c r="AK332" s="45"/>
      <c r="AL332" s="42"/>
      <c r="AM332" s="42"/>
      <c r="AN332" s="41"/>
      <c r="AO332" s="42"/>
      <c r="AP332" s="20"/>
      <c r="AQ332" s="45"/>
      <c r="AR332" s="42"/>
      <c r="AS332" s="42"/>
      <c r="AT332" s="41"/>
      <c r="AU332" s="19"/>
      <c r="AV332" s="45"/>
      <c r="AW332" s="42"/>
      <c r="AX332" s="42"/>
      <c r="AY332" s="41"/>
      <c r="AZ332" s="42"/>
      <c r="BA332" s="18"/>
      <c r="BB332" s="45">
        <v>67</v>
      </c>
      <c r="BC332" s="42">
        <v>42</v>
      </c>
      <c r="BD332" s="42">
        <v>1</v>
      </c>
      <c r="BE332" s="41">
        <v>0.62686567164179108</v>
      </c>
      <c r="BF332" s="17"/>
      <c r="BG332" s="45">
        <v>67</v>
      </c>
      <c r="BH332" s="42">
        <v>42</v>
      </c>
      <c r="BI332" s="42">
        <v>1</v>
      </c>
      <c r="BJ332" s="41">
        <v>0.62686567164179108</v>
      </c>
      <c r="BK332" s="42">
        <v>1</v>
      </c>
      <c r="BL332" s="14"/>
      <c r="BM332" s="11">
        <v>89</v>
      </c>
      <c r="BN332" s="12">
        <v>54</v>
      </c>
      <c r="BO332" s="12">
        <v>2</v>
      </c>
      <c r="BP332" s="31">
        <v>0.6067415730337079</v>
      </c>
      <c r="BQ332" s="13"/>
      <c r="BR332" s="11">
        <v>156</v>
      </c>
      <c r="BS332" s="12">
        <v>96</v>
      </c>
      <c r="BT332" s="12">
        <v>3</v>
      </c>
      <c r="BU332" s="31">
        <v>0.61538461538461542</v>
      </c>
      <c r="BV332" s="12">
        <v>2</v>
      </c>
      <c r="BW332" s="32"/>
      <c r="BX332" s="12">
        <v>49</v>
      </c>
      <c r="BY332" s="12">
        <v>26</v>
      </c>
      <c r="BZ332" s="12">
        <v>1</v>
      </c>
      <c r="CA332" s="31">
        <v>0.53061224489795922</v>
      </c>
      <c r="CB332" s="44"/>
      <c r="CC332" s="11">
        <v>205</v>
      </c>
      <c r="CD332" s="12">
        <v>122</v>
      </c>
      <c r="CE332" s="12">
        <v>4</v>
      </c>
      <c r="CF332" s="50">
        <f t="shared" si="44"/>
        <v>0.59512195121951217</v>
      </c>
      <c r="CG332" s="12">
        <v>3</v>
      </c>
      <c r="CH332" s="30">
        <f t="shared" si="39"/>
        <v>205</v>
      </c>
      <c r="CI332" s="30">
        <f t="shared" si="40"/>
        <v>122</v>
      </c>
      <c r="CJ332" s="30">
        <f t="shared" si="41"/>
        <v>4</v>
      </c>
      <c r="CK332" s="6">
        <f t="shared" si="42"/>
        <v>0.59512195121951217</v>
      </c>
      <c r="CL332" s="5" t="str">
        <f t="shared" si="43"/>
        <v>OK</v>
      </c>
    </row>
    <row r="333" spans="1:91" ht="13.8">
      <c r="A333" s="38" t="s">
        <v>294</v>
      </c>
      <c r="B333" s="29" t="s">
        <v>347</v>
      </c>
      <c r="C333" s="38" t="str">
        <f t="shared" si="45"/>
        <v>STEVE SMITH</v>
      </c>
      <c r="D333" s="42">
        <v>113</v>
      </c>
      <c r="E333" s="42">
        <v>57</v>
      </c>
      <c r="F333" s="42">
        <v>0</v>
      </c>
      <c r="G333" s="41">
        <v>0.50442477876106195</v>
      </c>
      <c r="H333" s="42">
        <v>2</v>
      </c>
      <c r="I333" s="26"/>
      <c r="J333" s="45">
        <v>78</v>
      </c>
      <c r="K333" s="42">
        <v>45</v>
      </c>
      <c r="L333" s="42">
        <v>0</v>
      </c>
      <c r="M333" s="41">
        <v>0.57699999999999996</v>
      </c>
      <c r="N333" s="25"/>
      <c r="O333" s="45">
        <v>191</v>
      </c>
      <c r="P333" s="42">
        <v>102</v>
      </c>
      <c r="Q333" s="42">
        <v>0</v>
      </c>
      <c r="R333" s="41">
        <v>0.53403141361256545</v>
      </c>
      <c r="S333" s="42">
        <v>3</v>
      </c>
      <c r="T333" s="24"/>
      <c r="U333" s="45">
        <v>58</v>
      </c>
      <c r="V333" s="42">
        <v>31</v>
      </c>
      <c r="W333" s="42">
        <v>0</v>
      </c>
      <c r="X333" s="41">
        <v>0.53400000000000003</v>
      </c>
      <c r="Y333" s="23"/>
      <c r="Z333" s="45">
        <v>249</v>
      </c>
      <c r="AA333" s="42">
        <v>133</v>
      </c>
      <c r="AB333" s="42">
        <v>0</v>
      </c>
      <c r="AC333" s="41">
        <v>0.53413654618473894</v>
      </c>
      <c r="AD333" s="42">
        <f>+S333+1</f>
        <v>4</v>
      </c>
      <c r="AE333" s="22"/>
      <c r="AF333" s="45">
        <v>66</v>
      </c>
      <c r="AG333" s="42">
        <v>30</v>
      </c>
      <c r="AH333" s="42">
        <v>3</v>
      </c>
      <c r="AI333" s="41">
        <v>0.45500000000000002</v>
      </c>
      <c r="AJ333" s="21"/>
      <c r="AK333" s="45">
        <v>315</v>
      </c>
      <c r="AL333" s="42">
        <v>163</v>
      </c>
      <c r="AM333" s="42">
        <v>3</v>
      </c>
      <c r="AN333" s="41">
        <v>0.51746031746031751</v>
      </c>
      <c r="AO333" s="42">
        <f>+AD333+1</f>
        <v>5</v>
      </c>
      <c r="AP333" s="20"/>
      <c r="AQ333" s="45">
        <v>85</v>
      </c>
      <c r="AR333" s="42">
        <v>47</v>
      </c>
      <c r="AS333" s="42">
        <v>2</v>
      </c>
      <c r="AT333" s="41">
        <v>0.55300000000000005</v>
      </c>
      <c r="AU333" s="19"/>
      <c r="AV333" s="45">
        <v>400</v>
      </c>
      <c r="AW333" s="42">
        <v>210</v>
      </c>
      <c r="AX333" s="42">
        <v>5</v>
      </c>
      <c r="AY333" s="41">
        <v>0.52500000000000002</v>
      </c>
      <c r="AZ333" s="42">
        <v>6</v>
      </c>
      <c r="BA333" s="18"/>
      <c r="BB333" s="45">
        <v>46</v>
      </c>
      <c r="BC333" s="42">
        <v>31</v>
      </c>
      <c r="BD333" s="42">
        <v>3</v>
      </c>
      <c r="BE333" s="41">
        <v>0.67391304347826086</v>
      </c>
      <c r="BF333" s="17"/>
      <c r="BG333" s="45">
        <v>446</v>
      </c>
      <c r="BH333" s="42">
        <v>241</v>
      </c>
      <c r="BI333" s="42">
        <v>8</v>
      </c>
      <c r="BJ333" s="41">
        <v>0.54035874439461884</v>
      </c>
      <c r="BK333" s="42">
        <v>7</v>
      </c>
      <c r="BL333" s="14"/>
      <c r="BM333" s="11">
        <v>69</v>
      </c>
      <c r="BN333" s="12">
        <v>40</v>
      </c>
      <c r="BO333" s="12">
        <v>0</v>
      </c>
      <c r="BP333" s="31">
        <v>0.57971014492753625</v>
      </c>
      <c r="BQ333" s="13"/>
      <c r="BR333" s="11">
        <v>515</v>
      </c>
      <c r="BS333" s="12">
        <v>281</v>
      </c>
      <c r="BT333" s="12">
        <v>8</v>
      </c>
      <c r="BU333" s="31">
        <v>0.54563106796116501</v>
      </c>
      <c r="BV333" s="12">
        <v>8</v>
      </c>
      <c r="BW333" s="32"/>
      <c r="BX333" s="12"/>
      <c r="BY333" s="12"/>
      <c r="BZ333" s="12"/>
      <c r="CA333" s="31"/>
      <c r="CB333" s="9"/>
      <c r="CC333" s="11">
        <v>515</v>
      </c>
      <c r="CD333" s="12">
        <v>281</v>
      </c>
      <c r="CE333" s="12">
        <v>8</v>
      </c>
      <c r="CF333" s="50">
        <f t="shared" si="44"/>
        <v>0.54563106796116501</v>
      </c>
      <c r="CG333" s="12">
        <v>8</v>
      </c>
      <c r="CH333" s="30">
        <f t="shared" si="39"/>
        <v>515</v>
      </c>
      <c r="CI333" s="30">
        <f t="shared" si="40"/>
        <v>281</v>
      </c>
      <c r="CJ333" s="30">
        <f t="shared" si="41"/>
        <v>8</v>
      </c>
      <c r="CK333" s="6">
        <f t="shared" si="42"/>
        <v>0.54563106796116501</v>
      </c>
      <c r="CL333" s="5" t="str">
        <f t="shared" si="43"/>
        <v>OK</v>
      </c>
    </row>
    <row r="334" spans="1:91" ht="13.8">
      <c r="A334" s="38" t="s">
        <v>348</v>
      </c>
      <c r="B334" s="29" t="s">
        <v>347</v>
      </c>
      <c r="C334" s="38" t="str">
        <f t="shared" si="45"/>
        <v>TOM SMITH</v>
      </c>
      <c r="D334" s="42">
        <v>225</v>
      </c>
      <c r="E334" s="42">
        <v>124</v>
      </c>
      <c r="F334" s="42">
        <v>1</v>
      </c>
      <c r="G334" s="41">
        <v>0.55111111111111111</v>
      </c>
      <c r="H334" s="42">
        <v>4</v>
      </c>
      <c r="I334" s="26"/>
      <c r="J334" s="45">
        <v>60</v>
      </c>
      <c r="K334" s="42">
        <v>33</v>
      </c>
      <c r="L334" s="42">
        <v>1</v>
      </c>
      <c r="M334" s="41">
        <v>0.55000000000000004</v>
      </c>
      <c r="N334" s="25"/>
      <c r="O334" s="45">
        <v>285</v>
      </c>
      <c r="P334" s="42">
        <v>157</v>
      </c>
      <c r="Q334" s="42">
        <v>2</v>
      </c>
      <c r="R334" s="41">
        <v>0.55087719298245619</v>
      </c>
      <c r="S334" s="42">
        <v>5</v>
      </c>
      <c r="T334" s="24"/>
      <c r="U334" s="45">
        <v>3</v>
      </c>
      <c r="V334" s="42">
        <v>2</v>
      </c>
      <c r="W334" s="42">
        <v>0</v>
      </c>
      <c r="X334" s="41">
        <v>0.66700000000000004</v>
      </c>
      <c r="Y334" s="23"/>
      <c r="Z334" s="45">
        <v>288</v>
      </c>
      <c r="AA334" s="42">
        <v>159</v>
      </c>
      <c r="AB334" s="42">
        <v>2</v>
      </c>
      <c r="AC334" s="41">
        <v>0.55208333333333337</v>
      </c>
      <c r="AD334" s="42">
        <f>+S334+1</f>
        <v>6</v>
      </c>
      <c r="AE334" s="22"/>
      <c r="AF334" s="45">
        <v>52</v>
      </c>
      <c r="AG334" s="42">
        <v>25</v>
      </c>
      <c r="AH334" s="42">
        <v>0</v>
      </c>
      <c r="AI334" s="41">
        <v>0.48099999999999998</v>
      </c>
      <c r="AJ334" s="21"/>
      <c r="AK334" s="45">
        <v>340</v>
      </c>
      <c r="AL334" s="42">
        <v>184</v>
      </c>
      <c r="AM334" s="42">
        <v>2</v>
      </c>
      <c r="AN334" s="41">
        <v>0.54117647058823526</v>
      </c>
      <c r="AO334" s="42">
        <f>+AD334+1</f>
        <v>7</v>
      </c>
      <c r="AP334" s="20"/>
      <c r="AQ334" s="45">
        <v>54</v>
      </c>
      <c r="AR334" s="42">
        <v>27</v>
      </c>
      <c r="AS334" s="42">
        <v>2</v>
      </c>
      <c r="AT334" s="41">
        <v>0.5</v>
      </c>
      <c r="AU334" s="19"/>
      <c r="AV334" s="45">
        <v>394</v>
      </c>
      <c r="AW334" s="42">
        <v>211</v>
      </c>
      <c r="AX334" s="42">
        <v>4</v>
      </c>
      <c r="AY334" s="41">
        <v>0.53553299492385786</v>
      </c>
      <c r="AZ334" s="42">
        <v>8</v>
      </c>
      <c r="BA334" s="18"/>
      <c r="BB334" s="45">
        <v>9</v>
      </c>
      <c r="BC334" s="42">
        <v>4</v>
      </c>
      <c r="BD334" s="42">
        <v>1</v>
      </c>
      <c r="BE334" s="41">
        <v>0.44444444444444442</v>
      </c>
      <c r="BF334" s="17"/>
      <c r="BG334" s="45">
        <v>403</v>
      </c>
      <c r="BH334" s="42">
        <v>215</v>
      </c>
      <c r="BI334" s="42">
        <v>5</v>
      </c>
      <c r="BJ334" s="41">
        <v>0.53349875930521096</v>
      </c>
      <c r="BK334" s="42">
        <v>9</v>
      </c>
      <c r="BL334" s="14"/>
      <c r="BM334" s="11">
        <v>48</v>
      </c>
      <c r="BN334" s="12">
        <v>21</v>
      </c>
      <c r="BO334" s="12">
        <v>1</v>
      </c>
      <c r="BP334" s="31">
        <v>0.4375</v>
      </c>
      <c r="BQ334" s="13"/>
      <c r="BR334" s="11">
        <v>451</v>
      </c>
      <c r="BS334" s="12">
        <v>236</v>
      </c>
      <c r="BT334" s="12">
        <v>6</v>
      </c>
      <c r="BU334" s="31">
        <v>0.52328159645232819</v>
      </c>
      <c r="BV334" s="12">
        <v>10</v>
      </c>
      <c r="BW334" s="32"/>
      <c r="BX334" s="12"/>
      <c r="BY334" s="12"/>
      <c r="BZ334" s="12"/>
      <c r="CA334" s="31"/>
      <c r="CB334" s="9"/>
      <c r="CC334" s="11">
        <v>451</v>
      </c>
      <c r="CD334" s="12">
        <v>236</v>
      </c>
      <c r="CE334" s="12">
        <v>6</v>
      </c>
      <c r="CF334" s="50">
        <f t="shared" si="44"/>
        <v>0.52328159645232819</v>
      </c>
      <c r="CG334" s="12">
        <v>10</v>
      </c>
      <c r="CH334" s="30">
        <f t="shared" si="39"/>
        <v>451</v>
      </c>
      <c r="CI334" s="30">
        <f t="shared" si="40"/>
        <v>236</v>
      </c>
      <c r="CJ334" s="30">
        <f t="shared" si="41"/>
        <v>6</v>
      </c>
      <c r="CK334" s="6">
        <f t="shared" si="42"/>
        <v>0.52328159645232819</v>
      </c>
      <c r="CL334" s="5" t="str">
        <f t="shared" si="43"/>
        <v>OK</v>
      </c>
    </row>
    <row r="335" spans="1:91" ht="13.8">
      <c r="A335" s="38" t="s">
        <v>346</v>
      </c>
      <c r="B335" s="29" t="s">
        <v>345</v>
      </c>
      <c r="C335" s="38" t="str">
        <f t="shared" si="45"/>
        <v>ED SPARKMAN</v>
      </c>
      <c r="D335" s="11">
        <v>738</v>
      </c>
      <c r="E335" s="12">
        <v>500</v>
      </c>
      <c r="F335" s="12">
        <v>32</v>
      </c>
      <c r="G335" s="50">
        <f>E335/D335</f>
        <v>0.6775067750677507</v>
      </c>
      <c r="H335" s="12">
        <v>11</v>
      </c>
      <c r="I335" s="26"/>
      <c r="J335" s="45"/>
      <c r="K335" s="42"/>
      <c r="L335" s="42"/>
      <c r="M335" s="41"/>
      <c r="N335" s="25"/>
      <c r="O335" s="45"/>
      <c r="P335" s="42"/>
      <c r="Q335" s="42"/>
      <c r="R335" s="41"/>
      <c r="S335" s="42"/>
      <c r="T335" s="24"/>
      <c r="U335" s="45"/>
      <c r="V335" s="42"/>
      <c r="W335" s="42"/>
      <c r="X335" s="41"/>
      <c r="Y335" s="23"/>
      <c r="Z335" s="45"/>
      <c r="AA335" s="42"/>
      <c r="AB335" s="42"/>
      <c r="AC335" s="41"/>
      <c r="AD335" s="42"/>
      <c r="AE335" s="22"/>
      <c r="AF335" s="45"/>
      <c r="AG335" s="42"/>
      <c r="AH335" s="42"/>
      <c r="AI335" s="41"/>
      <c r="AJ335" s="21"/>
      <c r="AK335" s="45"/>
      <c r="AL335" s="42"/>
      <c r="AM335" s="42"/>
      <c r="AN335" s="41"/>
      <c r="AO335" s="42"/>
      <c r="AP335" s="20"/>
      <c r="AQ335" s="45"/>
      <c r="AR335" s="42"/>
      <c r="AS335" s="42"/>
      <c r="AT335" s="41"/>
      <c r="AU335" s="19"/>
      <c r="AV335" s="45" t="s">
        <v>280</v>
      </c>
      <c r="AW335" s="42">
        <v>500</v>
      </c>
      <c r="AX335" s="42">
        <v>32</v>
      </c>
      <c r="AY335" s="41" t="s">
        <v>280</v>
      </c>
      <c r="AZ335" s="42">
        <v>0</v>
      </c>
      <c r="BA335" s="18"/>
      <c r="BB335" s="45"/>
      <c r="BC335" s="42"/>
      <c r="BD335" s="42"/>
      <c r="BE335" s="41"/>
      <c r="BF335" s="17"/>
      <c r="BG335" s="45">
        <v>738</v>
      </c>
      <c r="BH335" s="42">
        <v>500</v>
      </c>
      <c r="BI335" s="42">
        <v>32</v>
      </c>
      <c r="BJ335" s="41">
        <v>0.67700000000000005</v>
      </c>
      <c r="BK335" s="42">
        <v>11</v>
      </c>
      <c r="BL335" s="14"/>
      <c r="BM335" s="11"/>
      <c r="BN335" s="12"/>
      <c r="BO335" s="12"/>
      <c r="BQ335" s="13"/>
      <c r="BR335" s="45">
        <v>738</v>
      </c>
      <c r="BS335" s="42">
        <v>500</v>
      </c>
      <c r="BT335" s="42">
        <v>32</v>
      </c>
      <c r="BU335" s="41">
        <v>0.67700000000000005</v>
      </c>
      <c r="BV335" s="42">
        <v>11</v>
      </c>
      <c r="BW335" s="32"/>
      <c r="BX335" s="12"/>
      <c r="BY335" s="12"/>
      <c r="BZ335" s="12"/>
      <c r="CA335" s="31"/>
      <c r="CB335" s="9"/>
      <c r="CC335" s="11">
        <v>738</v>
      </c>
      <c r="CD335" s="12">
        <v>500</v>
      </c>
      <c r="CE335" s="12">
        <v>32</v>
      </c>
      <c r="CF335" s="50">
        <f t="shared" si="44"/>
        <v>0.6775067750677507</v>
      </c>
      <c r="CG335" s="12">
        <v>11</v>
      </c>
      <c r="CH335" s="30">
        <f t="shared" si="39"/>
        <v>738</v>
      </c>
      <c r="CI335" s="30">
        <f t="shared" si="40"/>
        <v>500</v>
      </c>
      <c r="CJ335" s="30">
        <f t="shared" si="41"/>
        <v>32</v>
      </c>
      <c r="CK335" s="6">
        <f t="shared" si="42"/>
        <v>0.6775067750677507</v>
      </c>
      <c r="CL335" s="5" t="str">
        <f t="shared" si="43"/>
        <v>OK</v>
      </c>
    </row>
    <row r="336" spans="1:91" ht="14.4">
      <c r="A336" s="38" t="s">
        <v>279</v>
      </c>
      <c r="B336" s="29" t="s">
        <v>344</v>
      </c>
      <c r="C336" s="38" t="str">
        <f t="shared" si="45"/>
        <v>SCOTT SPENCER</v>
      </c>
      <c r="D336" s="42">
        <v>238</v>
      </c>
      <c r="E336" s="42">
        <v>136</v>
      </c>
      <c r="F336" s="42">
        <v>11</v>
      </c>
      <c r="G336" s="41">
        <v>0.5714285714285714</v>
      </c>
      <c r="H336" s="42">
        <v>5</v>
      </c>
      <c r="I336" s="26"/>
      <c r="J336" s="45">
        <v>52</v>
      </c>
      <c r="K336" s="42">
        <v>36</v>
      </c>
      <c r="L336" s="42">
        <v>0</v>
      </c>
      <c r="M336" s="41">
        <v>0.69199999999999995</v>
      </c>
      <c r="N336" s="25"/>
      <c r="O336" s="45">
        <v>290</v>
      </c>
      <c r="P336" s="42">
        <v>172</v>
      </c>
      <c r="Q336" s="42">
        <v>11</v>
      </c>
      <c r="R336" s="41">
        <v>0.59310344827586203</v>
      </c>
      <c r="S336" s="42">
        <v>6</v>
      </c>
      <c r="T336" s="24"/>
      <c r="U336" s="45">
        <v>68</v>
      </c>
      <c r="V336" s="42">
        <v>45</v>
      </c>
      <c r="W336" s="42">
        <v>1</v>
      </c>
      <c r="X336" s="41">
        <v>0.66200000000000003</v>
      </c>
      <c r="Y336" s="23"/>
      <c r="Z336" s="45">
        <v>358</v>
      </c>
      <c r="AA336" s="42">
        <v>217</v>
      </c>
      <c r="AB336" s="42">
        <v>12</v>
      </c>
      <c r="AC336" s="41">
        <v>0.6061452513966481</v>
      </c>
      <c r="AD336" s="42">
        <f>+S336+1</f>
        <v>7</v>
      </c>
      <c r="AE336" s="22"/>
      <c r="AF336" s="45">
        <v>83</v>
      </c>
      <c r="AG336" s="42">
        <v>60</v>
      </c>
      <c r="AH336" s="42">
        <v>3</v>
      </c>
      <c r="AI336" s="41">
        <v>0.72299999999999998</v>
      </c>
      <c r="AJ336" s="21"/>
      <c r="AK336" s="45">
        <v>448</v>
      </c>
      <c r="AL336" s="42">
        <v>283</v>
      </c>
      <c r="AM336" s="42">
        <v>15</v>
      </c>
      <c r="AN336" s="41">
        <v>0.6316964285714286</v>
      </c>
      <c r="AO336" s="42">
        <f>+AD336+1</f>
        <v>8</v>
      </c>
      <c r="AP336" s="20"/>
      <c r="AQ336" s="45">
        <v>23</v>
      </c>
      <c r="AR336" s="42">
        <v>16</v>
      </c>
      <c r="AS336" s="42">
        <v>1</v>
      </c>
      <c r="AT336" s="41">
        <v>0.69599999999999995</v>
      </c>
      <c r="AU336" s="19"/>
      <c r="AV336" s="45">
        <v>471</v>
      </c>
      <c r="AW336" s="42">
        <v>299</v>
      </c>
      <c r="AX336" s="42">
        <v>16</v>
      </c>
      <c r="AY336" s="41">
        <v>0.63481953290870485</v>
      </c>
      <c r="AZ336" s="42">
        <v>9</v>
      </c>
      <c r="BA336" s="18"/>
      <c r="BB336" s="45">
        <v>50</v>
      </c>
      <c r="BC336" s="42">
        <v>30</v>
      </c>
      <c r="BD336" s="42">
        <v>6</v>
      </c>
      <c r="BE336" s="41">
        <v>0.6</v>
      </c>
      <c r="BF336" s="17"/>
      <c r="BG336" s="45">
        <v>521</v>
      </c>
      <c r="BH336" s="42">
        <v>329</v>
      </c>
      <c r="BI336" s="42">
        <v>22</v>
      </c>
      <c r="BJ336" s="41">
        <v>0.63147792706333972</v>
      </c>
      <c r="BK336" s="42">
        <v>10</v>
      </c>
      <c r="BL336" s="14"/>
      <c r="BM336" s="11">
        <v>12</v>
      </c>
      <c r="BN336" s="12">
        <v>4</v>
      </c>
      <c r="BO336" s="12">
        <v>1</v>
      </c>
      <c r="BP336" s="31">
        <v>0.33333333333333331</v>
      </c>
      <c r="BQ336" s="13"/>
      <c r="BR336" s="11">
        <v>532</v>
      </c>
      <c r="BS336" s="12">
        <v>332</v>
      </c>
      <c r="BT336" s="12">
        <v>29</v>
      </c>
      <c r="BU336" s="53">
        <v>0.62476547842401498</v>
      </c>
      <c r="BV336" s="11">
        <v>11</v>
      </c>
      <c r="BW336" s="32"/>
      <c r="BX336" s="12">
        <v>50</v>
      </c>
      <c r="BY336" s="12">
        <v>22</v>
      </c>
      <c r="BZ336" s="12">
        <v>1</v>
      </c>
      <c r="CA336" s="31">
        <v>0.44</v>
      </c>
      <c r="CB336" s="44"/>
      <c r="CC336" s="11">
        <v>582</v>
      </c>
      <c r="CD336" s="12">
        <v>354</v>
      </c>
      <c r="CE336" s="12">
        <v>30</v>
      </c>
      <c r="CF336" s="50">
        <f t="shared" si="44"/>
        <v>0.60824742268041232</v>
      </c>
      <c r="CG336" s="12">
        <v>12</v>
      </c>
      <c r="CH336" s="30">
        <f t="shared" si="39"/>
        <v>576</v>
      </c>
      <c r="CI336" s="30">
        <f t="shared" si="40"/>
        <v>349</v>
      </c>
      <c r="CJ336" s="30">
        <f t="shared" si="41"/>
        <v>24</v>
      </c>
      <c r="CK336" s="6">
        <f t="shared" si="42"/>
        <v>0.60590277777777779</v>
      </c>
      <c r="CL336" s="1553" t="s">
        <v>1783</v>
      </c>
      <c r="CM336" s="1552" t="s">
        <v>1799</v>
      </c>
    </row>
    <row r="337" spans="1:92" ht="13.8">
      <c r="A337" s="38" t="s">
        <v>343</v>
      </c>
      <c r="B337" s="1555" t="s">
        <v>1809</v>
      </c>
      <c r="C337" s="38" t="str">
        <f t="shared" si="45"/>
        <v>GRANT ST. AMOUR</v>
      </c>
      <c r="D337" s="42">
        <v>188</v>
      </c>
      <c r="E337" s="42">
        <v>129</v>
      </c>
      <c r="F337" s="42">
        <v>5</v>
      </c>
      <c r="G337" s="41">
        <v>0.68617021276595747</v>
      </c>
      <c r="H337" s="42">
        <v>3</v>
      </c>
      <c r="I337" s="26"/>
      <c r="J337" s="45">
        <v>78</v>
      </c>
      <c r="K337" s="42">
        <v>53</v>
      </c>
      <c r="L337" s="42">
        <v>2</v>
      </c>
      <c r="M337" s="41">
        <v>0.67900000000000005</v>
      </c>
      <c r="N337" s="25"/>
      <c r="O337" s="45">
        <v>266</v>
      </c>
      <c r="P337" s="42">
        <v>182</v>
      </c>
      <c r="Q337" s="42">
        <v>7</v>
      </c>
      <c r="R337" s="41">
        <v>0.68421052631578949</v>
      </c>
      <c r="S337" s="42">
        <v>4</v>
      </c>
      <c r="T337" s="24"/>
      <c r="U337" s="45">
        <v>56</v>
      </c>
      <c r="V337" s="42">
        <v>35</v>
      </c>
      <c r="W337" s="42">
        <v>0</v>
      </c>
      <c r="X337" s="41">
        <v>0.625</v>
      </c>
      <c r="Y337" s="23"/>
      <c r="Z337" s="45">
        <v>322</v>
      </c>
      <c r="AA337" s="42">
        <v>217</v>
      </c>
      <c r="AB337" s="42">
        <v>7</v>
      </c>
      <c r="AC337" s="41">
        <v>0.67391304347826086</v>
      </c>
      <c r="AD337" s="42">
        <f>+S337+1</f>
        <v>5</v>
      </c>
      <c r="AE337" s="22"/>
      <c r="AF337" s="45">
        <v>39</v>
      </c>
      <c r="AG337" s="42">
        <v>22</v>
      </c>
      <c r="AH337" s="42">
        <v>0</v>
      </c>
      <c r="AI337" s="41">
        <v>0.56399999999999995</v>
      </c>
      <c r="AJ337" s="21"/>
      <c r="AK337" s="45">
        <v>361</v>
      </c>
      <c r="AL337" s="42">
        <v>239</v>
      </c>
      <c r="AM337" s="42">
        <v>7</v>
      </c>
      <c r="AN337" s="41">
        <v>0.66204986149584488</v>
      </c>
      <c r="AO337" s="42">
        <f>+AD337+1</f>
        <v>6</v>
      </c>
      <c r="AP337" s="20"/>
      <c r="AQ337" s="45">
        <v>72</v>
      </c>
      <c r="AR337" s="42">
        <v>57</v>
      </c>
      <c r="AS337" s="42">
        <v>0</v>
      </c>
      <c r="AT337" s="41">
        <v>0.79200000000000004</v>
      </c>
      <c r="AU337" s="19"/>
      <c r="AV337" s="45">
        <v>433</v>
      </c>
      <c r="AW337" s="42">
        <v>296</v>
      </c>
      <c r="AX337" s="42">
        <v>7</v>
      </c>
      <c r="AY337" s="41">
        <v>0.68360277136258663</v>
      </c>
      <c r="AZ337" s="42">
        <v>7</v>
      </c>
      <c r="BA337" s="18"/>
      <c r="BB337" s="45">
        <v>66</v>
      </c>
      <c r="BC337" s="42">
        <v>56</v>
      </c>
      <c r="BD337" s="42">
        <v>3</v>
      </c>
      <c r="BE337" s="41">
        <v>0.84848484848484851</v>
      </c>
      <c r="BF337" s="17"/>
      <c r="BG337" s="45">
        <v>499</v>
      </c>
      <c r="BH337" s="42">
        <v>352</v>
      </c>
      <c r="BI337" s="42">
        <v>10</v>
      </c>
      <c r="BJ337" s="41">
        <v>0.70541082164328661</v>
      </c>
      <c r="BK337" s="42">
        <v>8</v>
      </c>
      <c r="BL337" s="14"/>
      <c r="BM337" s="11">
        <v>49</v>
      </c>
      <c r="BN337" s="12">
        <v>36</v>
      </c>
      <c r="BO337" s="12">
        <v>0</v>
      </c>
      <c r="BP337" s="53">
        <v>0.73469387755102045</v>
      </c>
      <c r="BQ337" s="13"/>
      <c r="BR337" s="11">
        <v>548</v>
      </c>
      <c r="BS337" s="12">
        <v>388</v>
      </c>
      <c r="BT337" s="12">
        <v>10</v>
      </c>
      <c r="BU337" s="53">
        <v>0.70802919708029199</v>
      </c>
      <c r="BV337" s="11">
        <v>9</v>
      </c>
      <c r="BW337" s="32"/>
      <c r="BX337" s="12">
        <v>82</v>
      </c>
      <c r="BY337" s="12">
        <v>62</v>
      </c>
      <c r="BZ337" s="12">
        <v>1</v>
      </c>
      <c r="CA337" s="31">
        <v>0.75609756097560976</v>
      </c>
      <c r="CB337" s="44"/>
      <c r="CC337" s="11">
        <v>630</v>
      </c>
      <c r="CD337" s="12">
        <v>450</v>
      </c>
      <c r="CE337" s="12">
        <v>11</v>
      </c>
      <c r="CF337" s="50">
        <f t="shared" si="44"/>
        <v>0.7142857142857143</v>
      </c>
      <c r="CG337" s="12">
        <v>10</v>
      </c>
      <c r="CH337" s="30">
        <f t="shared" si="39"/>
        <v>630</v>
      </c>
      <c r="CI337" s="30">
        <f t="shared" si="40"/>
        <v>450</v>
      </c>
      <c r="CJ337" s="30">
        <f t="shared" si="41"/>
        <v>11</v>
      </c>
      <c r="CK337" s="6">
        <f t="shared" si="42"/>
        <v>0.7142857142857143</v>
      </c>
      <c r="CL337" s="5" t="str">
        <f t="shared" si="43"/>
        <v>OK</v>
      </c>
    </row>
    <row r="338" spans="1:92" ht="14.4">
      <c r="A338" s="38" t="s">
        <v>342</v>
      </c>
      <c r="B338" s="29" t="s">
        <v>341</v>
      </c>
      <c r="C338" s="38" t="str">
        <f t="shared" si="45"/>
        <v>DEREK STARK</v>
      </c>
      <c r="D338" s="42"/>
      <c r="E338" s="42"/>
      <c r="F338" s="42"/>
      <c r="G338" s="41"/>
      <c r="H338" s="42"/>
      <c r="I338" s="26"/>
      <c r="J338" s="45"/>
      <c r="K338" s="42"/>
      <c r="L338" s="42"/>
      <c r="M338" s="41"/>
      <c r="N338" s="25"/>
      <c r="O338" s="45"/>
      <c r="P338" s="42"/>
      <c r="Q338" s="42"/>
      <c r="R338" s="41"/>
      <c r="S338" s="42"/>
      <c r="T338" s="24"/>
      <c r="U338" s="45"/>
      <c r="V338" s="42"/>
      <c r="W338" s="42"/>
      <c r="X338" s="41"/>
      <c r="Y338" s="23"/>
      <c r="Z338" s="45"/>
      <c r="AA338" s="42"/>
      <c r="AB338" s="42"/>
      <c r="AC338" s="41"/>
      <c r="AD338" s="42"/>
      <c r="AE338" s="22"/>
      <c r="AF338" s="45"/>
      <c r="AG338" s="42"/>
      <c r="AH338" s="42"/>
      <c r="AI338" s="41"/>
      <c r="AJ338" s="21"/>
      <c r="AK338" s="45"/>
      <c r="AL338" s="42"/>
      <c r="AM338" s="42"/>
      <c r="AN338" s="41"/>
      <c r="AO338" s="42"/>
      <c r="AP338" s="20"/>
      <c r="AQ338" s="45">
        <v>11</v>
      </c>
      <c r="AR338" s="42">
        <v>4</v>
      </c>
      <c r="AS338" s="42"/>
      <c r="AT338" s="41">
        <f>AR338/AQ338</f>
        <v>0.36363636363636365</v>
      </c>
      <c r="AU338" s="19"/>
      <c r="AV338" s="45"/>
      <c r="AW338" s="42"/>
      <c r="AX338" s="42"/>
      <c r="AY338" s="41"/>
      <c r="AZ338" s="42"/>
      <c r="BA338" s="18"/>
      <c r="BB338" s="45">
        <v>57</v>
      </c>
      <c r="BC338" s="42">
        <v>29</v>
      </c>
      <c r="BD338" s="42">
        <v>0</v>
      </c>
      <c r="BE338" s="41">
        <v>0.50877192982456143</v>
      </c>
      <c r="BF338" s="17"/>
      <c r="BG338" s="45">
        <v>68</v>
      </c>
      <c r="BH338" s="42">
        <v>33</v>
      </c>
      <c r="BI338" s="42">
        <v>0</v>
      </c>
      <c r="BJ338" s="41">
        <v>0.48529411764705882</v>
      </c>
      <c r="BK338" s="42">
        <v>2</v>
      </c>
      <c r="BL338" s="14"/>
      <c r="BM338" s="11">
        <v>44</v>
      </c>
      <c r="BN338" s="12">
        <v>21</v>
      </c>
      <c r="BO338" s="12">
        <v>0</v>
      </c>
      <c r="BP338" s="50">
        <v>0.47727272727272729</v>
      </c>
      <c r="BQ338" s="13"/>
      <c r="BR338" s="11">
        <v>112</v>
      </c>
      <c r="BS338" s="12">
        <v>54</v>
      </c>
      <c r="BT338" s="12">
        <v>0</v>
      </c>
      <c r="BU338" s="50">
        <v>0.48214285714285715</v>
      </c>
      <c r="BV338" s="12">
        <v>3</v>
      </c>
      <c r="BW338" s="32"/>
      <c r="BX338" s="12">
        <v>79</v>
      </c>
      <c r="BY338" s="12">
        <v>49</v>
      </c>
      <c r="BZ338" s="12">
        <v>2</v>
      </c>
      <c r="CA338" s="31">
        <v>0.620253164556962</v>
      </c>
      <c r="CB338" s="44"/>
      <c r="CC338" s="11">
        <v>191</v>
      </c>
      <c r="CD338" s="12">
        <v>103</v>
      </c>
      <c r="CE338" s="12">
        <v>2</v>
      </c>
      <c r="CF338" s="50">
        <f t="shared" si="44"/>
        <v>0.53926701570680624</v>
      </c>
      <c r="CG338" s="12">
        <v>4</v>
      </c>
      <c r="CH338" s="30">
        <f t="shared" si="39"/>
        <v>191</v>
      </c>
      <c r="CI338" s="30">
        <f t="shared" si="40"/>
        <v>103</v>
      </c>
      <c r="CJ338" s="30">
        <f t="shared" si="41"/>
        <v>2</v>
      </c>
      <c r="CK338" s="6">
        <f t="shared" si="42"/>
        <v>0.53926701570680624</v>
      </c>
      <c r="CL338" s="1553" t="str">
        <f t="shared" si="43"/>
        <v>OK</v>
      </c>
      <c r="CM338" s="1552"/>
      <c r="CN338" s="1552"/>
    </row>
    <row r="339" spans="1:92" ht="13.8">
      <c r="A339" s="38" t="s">
        <v>296</v>
      </c>
      <c r="B339" s="29" t="s">
        <v>340</v>
      </c>
      <c r="C339" s="38" t="str">
        <f t="shared" si="45"/>
        <v>BOB STONE</v>
      </c>
      <c r="D339" s="11">
        <v>1047</v>
      </c>
      <c r="E339" s="12">
        <v>605</v>
      </c>
      <c r="F339" s="12">
        <v>15</v>
      </c>
      <c r="G339" s="50">
        <f>E339/D339</f>
        <v>0.57784145176695323</v>
      </c>
      <c r="H339" s="12">
        <v>17</v>
      </c>
      <c r="I339" s="26"/>
      <c r="J339" s="45"/>
      <c r="K339" s="42"/>
      <c r="L339" s="42"/>
      <c r="M339" s="41"/>
      <c r="N339" s="25"/>
      <c r="O339" s="45"/>
      <c r="P339" s="42"/>
      <c r="Q339" s="42"/>
      <c r="R339" s="41"/>
      <c r="S339" s="42"/>
      <c r="T339" s="24"/>
      <c r="U339" s="45"/>
      <c r="V339" s="42"/>
      <c r="W339" s="42"/>
      <c r="X339" s="41"/>
      <c r="Y339" s="23"/>
      <c r="Z339" s="45"/>
      <c r="AA339" s="42"/>
      <c r="AB339" s="42"/>
      <c r="AC339" s="41"/>
      <c r="AD339" s="42"/>
      <c r="AE339" s="22"/>
      <c r="AF339" s="45"/>
      <c r="AG339" s="42"/>
      <c r="AH339" s="42"/>
      <c r="AI339" s="41"/>
      <c r="AJ339" s="21"/>
      <c r="AK339" s="45"/>
      <c r="AL339" s="42"/>
      <c r="AM339" s="42"/>
      <c r="AN339" s="41"/>
      <c r="AO339" s="42"/>
      <c r="AP339" s="20"/>
      <c r="AQ339" s="45"/>
      <c r="AR339" s="42"/>
      <c r="AS339" s="42"/>
      <c r="AT339" s="41"/>
      <c r="AU339" s="19"/>
      <c r="AV339" s="45">
        <v>1047</v>
      </c>
      <c r="AW339" s="42">
        <v>605</v>
      </c>
      <c r="AX339" s="42">
        <v>0</v>
      </c>
      <c r="AY339" s="41">
        <v>0.57784145176695323</v>
      </c>
      <c r="AZ339" s="42">
        <v>17</v>
      </c>
      <c r="BA339" s="18"/>
      <c r="BB339" s="45"/>
      <c r="BC339" s="42"/>
      <c r="BD339" s="42"/>
      <c r="BE339" s="41"/>
      <c r="BF339" s="17"/>
      <c r="BG339" s="45">
        <v>1047</v>
      </c>
      <c r="BH339" s="42">
        <v>605</v>
      </c>
      <c r="BI339" s="42">
        <v>15</v>
      </c>
      <c r="BJ339" s="41">
        <v>0.57799999999999996</v>
      </c>
      <c r="BK339" s="42">
        <v>17</v>
      </c>
      <c r="BL339" s="14"/>
      <c r="BM339" s="11"/>
      <c r="BN339" s="12"/>
      <c r="BO339" s="12"/>
      <c r="BP339" s="48"/>
      <c r="BQ339" s="13"/>
      <c r="BR339" s="45">
        <v>1047</v>
      </c>
      <c r="BS339" s="42">
        <v>605</v>
      </c>
      <c r="BT339" s="42">
        <v>15</v>
      </c>
      <c r="BU339" s="41">
        <v>0.57799999999999996</v>
      </c>
      <c r="BV339" s="42">
        <v>17</v>
      </c>
      <c r="BW339" s="32"/>
      <c r="BX339" s="12"/>
      <c r="BY339" s="12"/>
      <c r="BZ339" s="12"/>
      <c r="CA339" s="31"/>
      <c r="CB339" s="9"/>
      <c r="CC339" s="11">
        <v>1047</v>
      </c>
      <c r="CD339" s="12">
        <v>605</v>
      </c>
      <c r="CE339" s="12">
        <v>15</v>
      </c>
      <c r="CF339" s="50">
        <f t="shared" si="44"/>
        <v>0.57784145176695323</v>
      </c>
      <c r="CG339" s="12">
        <v>17</v>
      </c>
      <c r="CH339" s="30">
        <f t="shared" si="39"/>
        <v>1047</v>
      </c>
      <c r="CI339" s="30">
        <f t="shared" si="40"/>
        <v>605</v>
      </c>
      <c r="CJ339" s="30">
        <f t="shared" si="41"/>
        <v>15</v>
      </c>
      <c r="CK339" s="6">
        <f t="shared" si="42"/>
        <v>0.57784145176695323</v>
      </c>
      <c r="CL339" s="5" t="str">
        <f t="shared" si="43"/>
        <v>OK</v>
      </c>
    </row>
    <row r="340" spans="1:92" ht="13.8">
      <c r="A340" s="38" t="s">
        <v>333</v>
      </c>
      <c r="B340" s="29" t="s">
        <v>339</v>
      </c>
      <c r="C340" s="38" t="str">
        <f t="shared" si="45"/>
        <v>CHRIS STRUTHERS</v>
      </c>
      <c r="D340" s="42"/>
      <c r="E340" s="42"/>
      <c r="F340" s="42"/>
      <c r="G340" s="41"/>
      <c r="H340" s="42"/>
      <c r="I340" s="26"/>
      <c r="J340" s="45"/>
      <c r="K340" s="42"/>
      <c r="L340" s="42"/>
      <c r="M340" s="41"/>
      <c r="N340" s="25"/>
      <c r="O340" s="45"/>
      <c r="P340" s="42"/>
      <c r="Q340" s="42"/>
      <c r="R340" s="41"/>
      <c r="S340" s="42"/>
      <c r="T340" s="24"/>
      <c r="U340" s="45"/>
      <c r="V340" s="42"/>
      <c r="W340" s="42"/>
      <c r="X340" s="41"/>
      <c r="Y340" s="23"/>
      <c r="Z340" s="45"/>
      <c r="AA340" s="42"/>
      <c r="AB340" s="42"/>
      <c r="AC340" s="41"/>
      <c r="AD340" s="42"/>
      <c r="AE340" s="22"/>
      <c r="AF340" s="45"/>
      <c r="AG340" s="42"/>
      <c r="AH340" s="42"/>
      <c r="AI340" s="41"/>
      <c r="AJ340" s="21"/>
      <c r="AK340" s="45"/>
      <c r="AL340" s="42"/>
      <c r="AM340" s="42"/>
      <c r="AN340" s="41"/>
      <c r="AO340" s="42"/>
      <c r="AP340" s="20"/>
      <c r="AQ340" s="45">
        <v>4</v>
      </c>
      <c r="AR340" s="42">
        <v>3</v>
      </c>
      <c r="AS340" s="42">
        <v>0</v>
      </c>
      <c r="AT340" s="41">
        <v>0.75</v>
      </c>
      <c r="AU340" s="19"/>
      <c r="AV340" s="45">
        <v>4</v>
      </c>
      <c r="AW340" s="42">
        <v>3</v>
      </c>
      <c r="AX340" s="42">
        <v>0</v>
      </c>
      <c r="AY340" s="41">
        <v>0.75</v>
      </c>
      <c r="AZ340" s="42">
        <v>1</v>
      </c>
      <c r="BA340" s="18"/>
      <c r="BB340" s="45">
        <v>64</v>
      </c>
      <c r="BC340" s="42">
        <v>36</v>
      </c>
      <c r="BD340" s="42">
        <v>2</v>
      </c>
      <c r="BE340" s="41">
        <v>0.5625</v>
      </c>
      <c r="BF340" s="17"/>
      <c r="BG340" s="45">
        <v>68</v>
      </c>
      <c r="BH340" s="42">
        <v>39</v>
      </c>
      <c r="BI340" s="42">
        <v>2</v>
      </c>
      <c r="BJ340" s="41">
        <v>0.57352941176470584</v>
      </c>
      <c r="BK340" s="42">
        <v>2</v>
      </c>
      <c r="BL340" s="14"/>
      <c r="BM340" s="11">
        <v>32</v>
      </c>
      <c r="BN340" s="12">
        <v>14</v>
      </c>
      <c r="BO340" s="12">
        <v>2</v>
      </c>
      <c r="BP340" s="31">
        <v>0.4375</v>
      </c>
      <c r="BQ340" s="13"/>
      <c r="BR340" s="11">
        <v>100</v>
      </c>
      <c r="BS340" s="12">
        <v>53</v>
      </c>
      <c r="BT340" s="12">
        <v>4</v>
      </c>
      <c r="BU340" s="31">
        <v>0.53</v>
      </c>
      <c r="BV340" s="12">
        <v>3</v>
      </c>
      <c r="BW340" s="32"/>
      <c r="BX340" s="12">
        <v>60</v>
      </c>
      <c r="BY340" s="12">
        <v>27</v>
      </c>
      <c r="BZ340" s="12">
        <v>0</v>
      </c>
      <c r="CA340" s="31">
        <v>0.45</v>
      </c>
      <c r="CB340" s="44"/>
      <c r="CC340" s="11">
        <v>160</v>
      </c>
      <c r="CD340" s="12">
        <v>80</v>
      </c>
      <c r="CE340" s="12">
        <v>4</v>
      </c>
      <c r="CF340" s="50">
        <f t="shared" si="44"/>
        <v>0.5</v>
      </c>
      <c r="CG340" s="12">
        <v>4</v>
      </c>
      <c r="CH340" s="30">
        <f t="shared" si="39"/>
        <v>160</v>
      </c>
      <c r="CI340" s="30">
        <f t="shared" si="40"/>
        <v>80</v>
      </c>
      <c r="CJ340" s="30">
        <f t="shared" si="41"/>
        <v>4</v>
      </c>
      <c r="CK340" s="6">
        <f t="shared" si="42"/>
        <v>0.5</v>
      </c>
      <c r="CL340" s="5" t="str">
        <f t="shared" si="43"/>
        <v>OK</v>
      </c>
    </row>
    <row r="341" spans="1:92" ht="13.8">
      <c r="A341" s="38" t="s">
        <v>313</v>
      </c>
      <c r="B341" s="29" t="s">
        <v>338</v>
      </c>
      <c r="C341" s="38" t="str">
        <f t="shared" si="45"/>
        <v>JIM STUEF</v>
      </c>
      <c r="D341" s="42"/>
      <c r="E341" s="42"/>
      <c r="F341" s="42"/>
      <c r="G341" s="41"/>
      <c r="H341" s="42"/>
      <c r="I341" s="26"/>
      <c r="J341" s="45"/>
      <c r="K341" s="42"/>
      <c r="L341" s="42"/>
      <c r="M341" s="41"/>
      <c r="N341" s="25"/>
      <c r="O341" s="45"/>
      <c r="P341" s="42"/>
      <c r="Q341" s="42"/>
      <c r="R341" s="41"/>
      <c r="S341" s="42"/>
      <c r="T341" s="24"/>
      <c r="U341" s="45"/>
      <c r="V341" s="42"/>
      <c r="W341" s="42"/>
      <c r="X341" s="41"/>
      <c r="Y341" s="23"/>
      <c r="Z341" s="45"/>
      <c r="AA341" s="42"/>
      <c r="AB341" s="42"/>
      <c r="AC341" s="41"/>
      <c r="AD341" s="42"/>
      <c r="AE341" s="22"/>
      <c r="AF341" s="45"/>
      <c r="AG341" s="42"/>
      <c r="AH341" s="42"/>
      <c r="AI341" s="41"/>
      <c r="AJ341" s="21"/>
      <c r="AK341" s="45"/>
      <c r="AL341" s="42"/>
      <c r="AM341" s="42"/>
      <c r="AN341" s="41"/>
      <c r="AO341" s="42"/>
      <c r="AP341" s="20"/>
      <c r="AQ341" s="45">
        <v>31</v>
      </c>
      <c r="AR341" s="42">
        <v>12</v>
      </c>
      <c r="AS341" s="42">
        <v>1</v>
      </c>
      <c r="AT341" s="41">
        <v>0.38700000000000001</v>
      </c>
      <c r="AU341" s="19"/>
      <c r="AV341" s="45">
        <v>31</v>
      </c>
      <c r="AW341" s="42">
        <v>12</v>
      </c>
      <c r="AX341" s="42">
        <v>1</v>
      </c>
      <c r="AY341" s="41">
        <v>0.38709677419354838</v>
      </c>
      <c r="AZ341" s="42">
        <v>1</v>
      </c>
      <c r="BA341" s="18"/>
      <c r="BB341" s="45"/>
      <c r="BC341" s="42"/>
      <c r="BD341" s="42"/>
      <c r="BE341" s="41"/>
      <c r="BF341" s="17"/>
      <c r="BG341" s="45">
        <v>31</v>
      </c>
      <c r="BH341" s="42">
        <v>12</v>
      </c>
      <c r="BI341" s="42">
        <v>1</v>
      </c>
      <c r="BJ341" s="41">
        <v>0.38709677419354838</v>
      </c>
      <c r="BK341" s="42">
        <v>1</v>
      </c>
      <c r="BL341" s="14"/>
      <c r="BM341" s="11"/>
      <c r="BN341" s="12"/>
      <c r="BO341" s="12"/>
      <c r="BQ341" s="13"/>
      <c r="BR341" s="45">
        <v>31</v>
      </c>
      <c r="BS341" s="42">
        <v>12</v>
      </c>
      <c r="BT341" s="42">
        <v>1</v>
      </c>
      <c r="BU341" s="41">
        <v>0.38709677419354838</v>
      </c>
      <c r="BV341" s="42">
        <v>1</v>
      </c>
      <c r="BW341" s="32"/>
      <c r="BX341" s="12"/>
      <c r="BY341" s="12"/>
      <c r="BZ341" s="12"/>
      <c r="CA341" s="31"/>
      <c r="CB341" s="9"/>
      <c r="CC341" s="11">
        <v>31</v>
      </c>
      <c r="CD341" s="12">
        <v>12</v>
      </c>
      <c r="CE341" s="12">
        <v>1</v>
      </c>
      <c r="CF341" s="50">
        <f t="shared" si="44"/>
        <v>0.38709677419354838</v>
      </c>
      <c r="CG341" s="12">
        <v>1</v>
      </c>
      <c r="CH341" s="30">
        <f t="shared" si="39"/>
        <v>31</v>
      </c>
      <c r="CI341" s="30">
        <f t="shared" si="40"/>
        <v>12</v>
      </c>
      <c r="CJ341" s="30">
        <f t="shared" si="41"/>
        <v>1</v>
      </c>
      <c r="CK341" s="6">
        <f t="shared" si="42"/>
        <v>0.38709677419354838</v>
      </c>
      <c r="CL341" s="5" t="str">
        <f t="shared" si="43"/>
        <v>OK</v>
      </c>
    </row>
    <row r="342" spans="1:92" ht="13.8">
      <c r="A342" s="38" t="s">
        <v>337</v>
      </c>
      <c r="B342" s="29" t="s">
        <v>336</v>
      </c>
      <c r="C342" s="38" t="str">
        <f t="shared" si="45"/>
        <v>KELLY SWEENEY</v>
      </c>
      <c r="D342" s="11">
        <v>1028</v>
      </c>
      <c r="E342" s="12">
        <v>491</v>
      </c>
      <c r="F342" s="12">
        <v>7</v>
      </c>
      <c r="G342" s="50">
        <f>E342/D342</f>
        <v>0.4776264591439689</v>
      </c>
      <c r="H342" s="12">
        <v>19</v>
      </c>
      <c r="I342" s="26"/>
      <c r="J342" s="45"/>
      <c r="K342" s="42"/>
      <c r="L342" s="42"/>
      <c r="M342" s="41"/>
      <c r="N342" s="25"/>
      <c r="O342" s="45"/>
      <c r="P342" s="42"/>
      <c r="Q342" s="42"/>
      <c r="R342" s="41"/>
      <c r="S342" s="42"/>
      <c r="T342" s="24"/>
      <c r="U342" s="45"/>
      <c r="V342" s="42"/>
      <c r="W342" s="42"/>
      <c r="X342" s="41"/>
      <c r="Y342" s="23"/>
      <c r="Z342" s="45"/>
      <c r="AA342" s="42"/>
      <c r="AB342" s="42"/>
      <c r="AC342" s="41"/>
      <c r="AD342" s="42"/>
      <c r="AE342" s="22"/>
      <c r="AF342" s="45"/>
      <c r="AG342" s="42"/>
      <c r="AH342" s="42"/>
      <c r="AI342" s="41"/>
      <c r="AJ342" s="21"/>
      <c r="AK342" s="45"/>
      <c r="AL342" s="42"/>
      <c r="AM342" s="42"/>
      <c r="AN342" s="41"/>
      <c r="AO342" s="42"/>
      <c r="AP342" s="20"/>
      <c r="AQ342" s="45"/>
      <c r="AR342" s="42"/>
      <c r="AS342" s="42"/>
      <c r="AT342" s="41"/>
      <c r="AU342" s="19"/>
      <c r="AV342" s="45">
        <v>1028</v>
      </c>
      <c r="AW342" s="42">
        <v>0</v>
      </c>
      <c r="AX342" s="42">
        <v>0</v>
      </c>
      <c r="AY342" s="41">
        <v>0</v>
      </c>
      <c r="AZ342" s="42">
        <v>19</v>
      </c>
      <c r="BA342" s="18"/>
      <c r="BB342" s="45"/>
      <c r="BC342" s="42"/>
      <c r="BD342" s="42"/>
      <c r="BE342" s="41"/>
      <c r="BF342" s="17"/>
      <c r="BG342" s="45">
        <v>1028</v>
      </c>
      <c r="BH342" s="42">
        <v>491</v>
      </c>
      <c r="BI342" s="42">
        <v>7</v>
      </c>
      <c r="BJ342" s="41">
        <v>0.47799999999999998</v>
      </c>
      <c r="BK342" s="42">
        <v>19</v>
      </c>
      <c r="BL342" s="14"/>
      <c r="BM342" s="11"/>
      <c r="BN342" s="12"/>
      <c r="BO342" s="12"/>
      <c r="BP342" s="46"/>
      <c r="BQ342" s="13"/>
      <c r="BR342" s="45">
        <v>1028</v>
      </c>
      <c r="BS342" s="42">
        <v>491</v>
      </c>
      <c r="BT342" s="42">
        <v>7</v>
      </c>
      <c r="BU342" s="41">
        <v>0.47799999999999998</v>
      </c>
      <c r="BV342" s="42">
        <v>19</v>
      </c>
      <c r="BW342" s="32"/>
      <c r="BX342" s="12"/>
      <c r="BY342" s="12"/>
      <c r="BZ342" s="12"/>
      <c r="CA342" s="31"/>
      <c r="CB342" s="9"/>
      <c r="CC342" s="11">
        <v>1028</v>
      </c>
      <c r="CD342" s="12">
        <v>491</v>
      </c>
      <c r="CE342" s="12">
        <v>7</v>
      </c>
      <c r="CF342" s="50">
        <f t="shared" si="44"/>
        <v>0.4776264591439689</v>
      </c>
      <c r="CG342" s="12">
        <v>19</v>
      </c>
      <c r="CH342" s="30">
        <f t="shared" si="39"/>
        <v>1028</v>
      </c>
      <c r="CI342" s="30">
        <f t="shared" si="40"/>
        <v>491</v>
      </c>
      <c r="CJ342" s="30">
        <f t="shared" si="41"/>
        <v>7</v>
      </c>
      <c r="CK342" s="6">
        <f t="shared" si="42"/>
        <v>0.4776264591439689</v>
      </c>
      <c r="CL342" s="5" t="str">
        <f t="shared" si="43"/>
        <v>OK</v>
      </c>
    </row>
    <row r="343" spans="1:92" ht="13.8">
      <c r="A343" s="38" t="s">
        <v>290</v>
      </c>
      <c r="B343" s="29" t="s">
        <v>335</v>
      </c>
      <c r="C343" s="38" t="str">
        <f t="shared" si="45"/>
        <v>BILL SYLVESTER</v>
      </c>
      <c r="D343" s="42">
        <v>181</v>
      </c>
      <c r="E343" s="42">
        <v>88</v>
      </c>
      <c r="F343" s="42">
        <v>0</v>
      </c>
      <c r="G343" s="41">
        <v>0.48618784530386738</v>
      </c>
      <c r="H343" s="42">
        <v>5</v>
      </c>
      <c r="I343" s="26"/>
      <c r="J343" s="45">
        <v>73</v>
      </c>
      <c r="K343" s="42">
        <v>37</v>
      </c>
      <c r="L343" s="42">
        <v>2</v>
      </c>
      <c r="M343" s="41">
        <v>0.50700000000000001</v>
      </c>
      <c r="N343" s="25"/>
      <c r="O343" s="45">
        <v>254</v>
      </c>
      <c r="P343" s="42">
        <v>125</v>
      </c>
      <c r="Q343" s="42">
        <v>2</v>
      </c>
      <c r="R343" s="41">
        <v>0.49212598425196852</v>
      </c>
      <c r="S343" s="42">
        <v>6</v>
      </c>
      <c r="T343" s="24"/>
      <c r="U343" s="45">
        <v>72</v>
      </c>
      <c r="V343" s="42">
        <v>33</v>
      </c>
      <c r="W343" s="42">
        <v>1</v>
      </c>
      <c r="X343" s="41">
        <v>0.45800000000000002</v>
      </c>
      <c r="Y343" s="23"/>
      <c r="Z343" s="45">
        <v>326</v>
      </c>
      <c r="AA343" s="42">
        <v>158</v>
      </c>
      <c r="AB343" s="42">
        <v>3</v>
      </c>
      <c r="AC343" s="41">
        <v>0.48466257668711654</v>
      </c>
      <c r="AD343" s="42">
        <f>+S343+1</f>
        <v>7</v>
      </c>
      <c r="AE343" s="22"/>
      <c r="AF343" s="45">
        <v>56</v>
      </c>
      <c r="AG343" s="42">
        <v>24</v>
      </c>
      <c r="AH343" s="42">
        <v>0</v>
      </c>
      <c r="AI343" s="41">
        <v>0.42899999999999999</v>
      </c>
      <c r="AJ343" s="21"/>
      <c r="AK343" s="45">
        <v>382</v>
      </c>
      <c r="AL343" s="42">
        <v>182</v>
      </c>
      <c r="AM343" s="42">
        <v>3</v>
      </c>
      <c r="AN343" s="41">
        <v>0.47643979057591623</v>
      </c>
      <c r="AO343" s="42">
        <f>+AD343+1</f>
        <v>8</v>
      </c>
      <c r="AP343" s="20"/>
      <c r="AQ343" s="45">
        <v>87</v>
      </c>
      <c r="AR343" s="42">
        <v>34</v>
      </c>
      <c r="AS343" s="42">
        <v>1</v>
      </c>
      <c r="AT343" s="41">
        <v>0.39100000000000001</v>
      </c>
      <c r="AU343" s="19"/>
      <c r="AV343" s="45">
        <v>469</v>
      </c>
      <c r="AW343" s="42">
        <v>216</v>
      </c>
      <c r="AX343" s="42">
        <v>4</v>
      </c>
      <c r="AY343" s="41">
        <v>0.4605543710021322</v>
      </c>
      <c r="AZ343" s="42">
        <v>9</v>
      </c>
      <c r="BA343" s="18"/>
      <c r="BB343" s="45"/>
      <c r="BC343" s="42"/>
      <c r="BD343" s="42"/>
      <c r="BE343" s="41"/>
      <c r="BF343" s="17"/>
      <c r="BG343" s="45">
        <v>469</v>
      </c>
      <c r="BH343" s="42">
        <v>216</v>
      </c>
      <c r="BI343" s="42">
        <v>4</v>
      </c>
      <c r="BJ343" s="41">
        <v>0.4605543710021322</v>
      </c>
      <c r="BK343" s="42">
        <v>9</v>
      </c>
      <c r="BL343" s="14"/>
      <c r="BM343" s="11"/>
      <c r="BN343" s="12"/>
      <c r="BO343" s="12"/>
      <c r="BQ343" s="13"/>
      <c r="BR343" s="45">
        <v>469</v>
      </c>
      <c r="BS343" s="42">
        <v>216</v>
      </c>
      <c r="BT343" s="42">
        <v>4</v>
      </c>
      <c r="BU343" s="41">
        <v>0.4605543710021322</v>
      </c>
      <c r="BV343" s="42">
        <v>9</v>
      </c>
      <c r="BW343" s="32"/>
      <c r="BX343" s="12"/>
      <c r="BY343" s="12"/>
      <c r="BZ343" s="12"/>
      <c r="CA343" s="31"/>
      <c r="CB343" s="9"/>
      <c r="CC343" s="11">
        <v>469</v>
      </c>
      <c r="CD343" s="12">
        <v>216</v>
      </c>
      <c r="CE343" s="12">
        <v>4</v>
      </c>
      <c r="CF343" s="50">
        <f t="shared" si="44"/>
        <v>0.4605543710021322</v>
      </c>
      <c r="CG343" s="12">
        <v>9</v>
      </c>
      <c r="CH343" s="30">
        <f t="shared" si="39"/>
        <v>469</v>
      </c>
      <c r="CI343" s="30">
        <f t="shared" si="40"/>
        <v>216</v>
      </c>
      <c r="CJ343" s="30">
        <f t="shared" si="41"/>
        <v>4</v>
      </c>
      <c r="CK343" s="6">
        <f t="shared" si="42"/>
        <v>0.4605543710021322</v>
      </c>
      <c r="CL343" s="5" t="str">
        <f t="shared" si="43"/>
        <v>OK</v>
      </c>
    </row>
    <row r="344" spans="1:92" ht="13.8">
      <c r="A344" s="38" t="s">
        <v>272</v>
      </c>
      <c r="B344" s="29" t="s">
        <v>334</v>
      </c>
      <c r="C344" s="38" t="str">
        <f t="shared" si="45"/>
        <v>MARK TARBOX</v>
      </c>
      <c r="D344" s="42">
        <v>452</v>
      </c>
      <c r="E344" s="42">
        <v>180</v>
      </c>
      <c r="F344" s="42">
        <v>7</v>
      </c>
      <c r="G344" s="41">
        <v>0.39823008849557523</v>
      </c>
      <c r="H344" s="42">
        <v>10</v>
      </c>
      <c r="I344" s="26"/>
      <c r="J344" s="45">
        <v>4</v>
      </c>
      <c r="K344" s="42">
        <v>0</v>
      </c>
      <c r="L344" s="42">
        <v>0</v>
      </c>
      <c r="M344" s="41">
        <v>0</v>
      </c>
      <c r="N344" s="25"/>
      <c r="O344" s="45">
        <v>456</v>
      </c>
      <c r="P344" s="42">
        <v>180</v>
      </c>
      <c r="Q344" s="42">
        <v>7</v>
      </c>
      <c r="R344" s="41">
        <v>0.39473684210526316</v>
      </c>
      <c r="S344" s="42">
        <v>11</v>
      </c>
      <c r="T344" s="24"/>
      <c r="U344" s="45">
        <v>44</v>
      </c>
      <c r="V344" s="42">
        <v>24</v>
      </c>
      <c r="W344" s="42">
        <v>0</v>
      </c>
      <c r="X344" s="41">
        <v>0.54500000000000004</v>
      </c>
      <c r="Y344" s="23"/>
      <c r="Z344" s="45">
        <v>500</v>
      </c>
      <c r="AA344" s="42">
        <v>204</v>
      </c>
      <c r="AB344" s="42">
        <v>7</v>
      </c>
      <c r="AC344" s="41">
        <v>0.40799999999999997</v>
      </c>
      <c r="AD344" s="42">
        <f>+S344+1</f>
        <v>12</v>
      </c>
      <c r="AE344" s="22"/>
      <c r="AF344" s="45">
        <v>14</v>
      </c>
      <c r="AG344" s="42">
        <v>7</v>
      </c>
      <c r="AH344" s="42">
        <v>0</v>
      </c>
      <c r="AI344" s="41">
        <v>0.5</v>
      </c>
      <c r="AJ344" s="21"/>
      <c r="AK344" s="45">
        <v>514</v>
      </c>
      <c r="AL344" s="42">
        <v>211</v>
      </c>
      <c r="AM344" s="42">
        <v>7</v>
      </c>
      <c r="AN344" s="41">
        <v>0.41050583657587547</v>
      </c>
      <c r="AO344" s="42">
        <f>+AD344+1</f>
        <v>13</v>
      </c>
      <c r="AP344" s="20"/>
      <c r="AQ344" s="45">
        <v>31</v>
      </c>
      <c r="AR344" s="42">
        <v>14</v>
      </c>
      <c r="AS344" s="42">
        <v>0</v>
      </c>
      <c r="AT344" s="41">
        <v>0.45200000000000001</v>
      </c>
      <c r="AU344" s="19"/>
      <c r="AV344" s="45">
        <v>545</v>
      </c>
      <c r="AW344" s="42">
        <v>225</v>
      </c>
      <c r="AX344" s="42">
        <v>7</v>
      </c>
      <c r="AY344" s="41">
        <v>0.41284403669724773</v>
      </c>
      <c r="AZ344" s="42">
        <v>14</v>
      </c>
      <c r="BA344" s="18"/>
      <c r="BB344" s="45"/>
      <c r="BC344" s="42"/>
      <c r="BD344" s="42"/>
      <c r="BE344" s="41"/>
      <c r="BF344" s="17"/>
      <c r="BG344" s="45">
        <v>545</v>
      </c>
      <c r="BH344" s="42">
        <v>225</v>
      </c>
      <c r="BI344" s="42">
        <v>7</v>
      </c>
      <c r="BJ344" s="41">
        <v>0.41284403669724773</v>
      </c>
      <c r="BK344" s="42">
        <v>14</v>
      </c>
      <c r="BL344" s="14"/>
      <c r="BM344" s="11"/>
      <c r="BN344" s="12"/>
      <c r="BO344" s="12"/>
      <c r="BQ344" s="13"/>
      <c r="BR344" s="45">
        <v>545</v>
      </c>
      <c r="BS344" s="42">
        <v>225</v>
      </c>
      <c r="BT344" s="42">
        <v>7</v>
      </c>
      <c r="BU344" s="41">
        <v>0.41284403669724773</v>
      </c>
      <c r="BV344" s="42">
        <v>14</v>
      </c>
      <c r="BW344" s="32"/>
      <c r="BX344" s="12">
        <v>10</v>
      </c>
      <c r="BY344" s="12">
        <v>3</v>
      </c>
      <c r="BZ344" s="12">
        <v>0</v>
      </c>
      <c r="CA344" s="31">
        <v>0.3</v>
      </c>
      <c r="CB344" s="44"/>
      <c r="CC344" s="11">
        <v>555</v>
      </c>
      <c r="CD344" s="12">
        <v>228</v>
      </c>
      <c r="CE344" s="12">
        <v>7</v>
      </c>
      <c r="CF344" s="50">
        <f t="shared" si="44"/>
        <v>0.41081081081081083</v>
      </c>
      <c r="CG344" s="12">
        <v>15</v>
      </c>
      <c r="CH344" s="30">
        <f t="shared" si="39"/>
        <v>555</v>
      </c>
      <c r="CI344" s="30">
        <f t="shared" si="40"/>
        <v>228</v>
      </c>
      <c r="CJ344" s="30">
        <f t="shared" si="41"/>
        <v>7</v>
      </c>
      <c r="CK344" s="6">
        <f t="shared" si="42"/>
        <v>0.41081081081081083</v>
      </c>
      <c r="CL344" s="5" t="str">
        <f t="shared" si="43"/>
        <v>OK</v>
      </c>
    </row>
    <row r="345" spans="1:92" ht="13.8">
      <c r="A345" s="38" t="s">
        <v>333</v>
      </c>
      <c r="B345" s="29" t="s">
        <v>332</v>
      </c>
      <c r="C345" s="38" t="str">
        <f t="shared" si="45"/>
        <v>CHRIS TEAGUE</v>
      </c>
      <c r="D345" s="42"/>
      <c r="E345" s="42"/>
      <c r="F345" s="42"/>
      <c r="G345" s="41"/>
      <c r="H345" s="42"/>
      <c r="I345" s="26"/>
      <c r="J345" s="45"/>
      <c r="K345" s="42"/>
      <c r="L345" s="42"/>
      <c r="M345" s="41"/>
      <c r="N345" s="25"/>
      <c r="O345" s="45"/>
      <c r="P345" s="42"/>
      <c r="Q345" s="42"/>
      <c r="R345" s="41"/>
      <c r="S345" s="42"/>
      <c r="T345" s="24"/>
      <c r="U345" s="45"/>
      <c r="V345" s="42"/>
      <c r="W345" s="42"/>
      <c r="X345" s="41"/>
      <c r="Y345" s="23"/>
      <c r="Z345" s="45"/>
      <c r="AA345" s="42"/>
      <c r="AB345" s="42"/>
      <c r="AC345" s="41"/>
      <c r="AD345" s="42" t="s">
        <v>280</v>
      </c>
      <c r="AE345" s="22"/>
      <c r="AF345" s="45">
        <v>33</v>
      </c>
      <c r="AG345" s="42">
        <v>18</v>
      </c>
      <c r="AH345" s="42">
        <v>0</v>
      </c>
      <c r="AI345" s="41">
        <v>0.54500000000000004</v>
      </c>
      <c r="AJ345" s="21"/>
      <c r="AK345" s="45">
        <v>33</v>
      </c>
      <c r="AL345" s="42">
        <v>18</v>
      </c>
      <c r="AM345" s="42">
        <v>0</v>
      </c>
      <c r="AN345" s="41">
        <v>0.54545454545454541</v>
      </c>
      <c r="AO345" s="42"/>
      <c r="AP345" s="20"/>
      <c r="AQ345" s="45">
        <v>68</v>
      </c>
      <c r="AR345" s="42">
        <v>52</v>
      </c>
      <c r="AS345" s="42">
        <v>7</v>
      </c>
      <c r="AT345" s="41">
        <v>0.76500000000000001</v>
      </c>
      <c r="AU345" s="19"/>
      <c r="AV345" s="45">
        <v>101</v>
      </c>
      <c r="AW345" s="42">
        <v>70</v>
      </c>
      <c r="AX345" s="42">
        <v>7</v>
      </c>
      <c r="AY345" s="41">
        <v>0.69306930693069302</v>
      </c>
      <c r="AZ345" s="42">
        <v>1</v>
      </c>
      <c r="BA345" s="18"/>
      <c r="BB345" s="45">
        <v>75</v>
      </c>
      <c r="BC345" s="42">
        <v>55</v>
      </c>
      <c r="BD345" s="42">
        <v>6</v>
      </c>
      <c r="BE345" s="41">
        <v>0.73333333333333328</v>
      </c>
      <c r="BF345" s="17"/>
      <c r="BG345" s="45">
        <v>176</v>
      </c>
      <c r="BH345" s="42">
        <v>125</v>
      </c>
      <c r="BI345" s="42">
        <v>13</v>
      </c>
      <c r="BJ345" s="41">
        <v>0.71022727272727271</v>
      </c>
      <c r="BK345" s="42">
        <v>3</v>
      </c>
      <c r="BL345" s="14"/>
      <c r="BM345" s="11">
        <v>73</v>
      </c>
      <c r="BN345" s="12">
        <v>48</v>
      </c>
      <c r="BO345" s="12">
        <v>1</v>
      </c>
      <c r="BP345" s="53">
        <v>0.65753424657534243</v>
      </c>
      <c r="BQ345" s="13"/>
      <c r="BR345" s="11">
        <v>249</v>
      </c>
      <c r="BS345" s="12">
        <v>173</v>
      </c>
      <c r="BT345" s="12">
        <v>14</v>
      </c>
      <c r="BU345" s="53">
        <v>0.69477911646586343</v>
      </c>
      <c r="BV345" s="11">
        <v>4</v>
      </c>
      <c r="BW345" s="32"/>
      <c r="BX345" s="12">
        <v>62</v>
      </c>
      <c r="BY345" s="12">
        <v>41</v>
      </c>
      <c r="BZ345" s="12">
        <v>4</v>
      </c>
      <c r="CA345" s="31">
        <v>0.66129032258064513</v>
      </c>
      <c r="CB345" s="44"/>
      <c r="CC345" s="11">
        <v>311</v>
      </c>
      <c r="CD345" s="12">
        <v>214</v>
      </c>
      <c r="CE345" s="12">
        <v>18</v>
      </c>
      <c r="CF345" s="50">
        <f t="shared" si="44"/>
        <v>0.68810289389067525</v>
      </c>
      <c r="CG345" s="12">
        <v>5</v>
      </c>
      <c r="CH345" s="30">
        <f t="shared" si="39"/>
        <v>311</v>
      </c>
      <c r="CI345" s="30">
        <f t="shared" si="40"/>
        <v>214</v>
      </c>
      <c r="CJ345" s="30">
        <f t="shared" si="41"/>
        <v>18</v>
      </c>
      <c r="CK345" s="6">
        <f t="shared" si="42"/>
        <v>0.68810289389067525</v>
      </c>
      <c r="CL345" s="5" t="str">
        <f t="shared" si="43"/>
        <v>OK</v>
      </c>
    </row>
    <row r="346" spans="1:92" ht="13.8">
      <c r="A346" s="38" t="s">
        <v>331</v>
      </c>
      <c r="B346" s="29" t="s">
        <v>330</v>
      </c>
      <c r="C346" s="38" t="str">
        <f t="shared" si="45"/>
        <v>PHIL TEEM</v>
      </c>
      <c r="D346" s="42"/>
      <c r="E346" s="42"/>
      <c r="F346" s="42"/>
      <c r="G346" s="41"/>
      <c r="H346" s="42"/>
      <c r="I346" s="26"/>
      <c r="J346" s="45"/>
      <c r="K346" s="42"/>
      <c r="L346" s="42"/>
      <c r="M346" s="41"/>
      <c r="N346" s="25"/>
      <c r="O346" s="45"/>
      <c r="P346" s="42"/>
      <c r="Q346" s="42"/>
      <c r="R346" s="41"/>
      <c r="S346" s="42"/>
      <c r="T346" s="24"/>
      <c r="U346" s="45"/>
      <c r="V346" s="42"/>
      <c r="W346" s="42"/>
      <c r="X346" s="41"/>
      <c r="Y346" s="23"/>
      <c r="Z346" s="45"/>
      <c r="AA346" s="42"/>
      <c r="AB346" s="42"/>
      <c r="AC346" s="41"/>
      <c r="AD346" s="42"/>
      <c r="AE346" s="22"/>
      <c r="AF346" s="45"/>
      <c r="AG346" s="42"/>
      <c r="AH346" s="42"/>
      <c r="AI346" s="41"/>
      <c r="AJ346" s="21"/>
      <c r="AK346" s="45"/>
      <c r="AL346" s="42"/>
      <c r="AM346" s="42"/>
      <c r="AN346" s="41"/>
      <c r="AO346" s="42"/>
      <c r="AP346" s="20"/>
      <c r="AQ346" s="45"/>
      <c r="AR346" s="42"/>
      <c r="AS346" s="42"/>
      <c r="AT346" s="41"/>
      <c r="AU346" s="19"/>
      <c r="AV346" s="45"/>
      <c r="AW346" s="42"/>
      <c r="AX346" s="42"/>
      <c r="AY346" s="41"/>
      <c r="AZ346" s="42"/>
      <c r="BA346" s="18"/>
      <c r="BB346" s="45">
        <v>37</v>
      </c>
      <c r="BC346" s="42">
        <v>16</v>
      </c>
      <c r="BD346" s="42">
        <v>1</v>
      </c>
      <c r="BE346" s="41">
        <v>0.43243243243243246</v>
      </c>
      <c r="BF346" s="17"/>
      <c r="BG346" s="45">
        <v>37</v>
      </c>
      <c r="BH346" s="42">
        <v>16</v>
      </c>
      <c r="BI346" s="42">
        <v>1</v>
      </c>
      <c r="BJ346" s="41">
        <v>0.43243243243243246</v>
      </c>
      <c r="BK346" s="42">
        <v>1</v>
      </c>
      <c r="BL346" s="14"/>
      <c r="BM346" s="11">
        <v>44</v>
      </c>
      <c r="BN346" s="12">
        <v>19</v>
      </c>
      <c r="BO346" s="12">
        <v>0</v>
      </c>
      <c r="BP346" s="53">
        <v>0.43181818181818182</v>
      </c>
      <c r="BQ346" s="13"/>
      <c r="BR346" s="11">
        <v>81</v>
      </c>
      <c r="BS346" s="12">
        <v>35</v>
      </c>
      <c r="BT346" s="12">
        <v>1</v>
      </c>
      <c r="BU346" s="53">
        <v>0.43209876543209874</v>
      </c>
      <c r="BV346" s="11">
        <v>2</v>
      </c>
      <c r="BW346" s="32"/>
      <c r="BX346" s="12">
        <v>63</v>
      </c>
      <c r="BY346" s="12">
        <v>30</v>
      </c>
      <c r="BZ346" s="12">
        <v>1</v>
      </c>
      <c r="CA346" s="31">
        <v>0.47619047619047616</v>
      </c>
      <c r="CB346" s="44"/>
      <c r="CC346" s="11">
        <v>144</v>
      </c>
      <c r="CD346" s="12">
        <v>65</v>
      </c>
      <c r="CE346" s="12">
        <v>2</v>
      </c>
      <c r="CF346" s="50">
        <f t="shared" si="44"/>
        <v>0.4513888888888889</v>
      </c>
      <c r="CG346" s="12">
        <v>3</v>
      </c>
      <c r="CH346" s="30">
        <f t="shared" si="39"/>
        <v>144</v>
      </c>
      <c r="CI346" s="30">
        <f t="shared" si="40"/>
        <v>65</v>
      </c>
      <c r="CJ346" s="30">
        <f t="shared" si="41"/>
        <v>2</v>
      </c>
      <c r="CK346" s="6">
        <f t="shared" si="42"/>
        <v>0.4513888888888889</v>
      </c>
      <c r="CL346" s="5" t="str">
        <f t="shared" si="43"/>
        <v>OK</v>
      </c>
    </row>
    <row r="347" spans="1:92" ht="13.8">
      <c r="A347" s="38" t="s">
        <v>275</v>
      </c>
      <c r="B347" s="49" t="s">
        <v>329</v>
      </c>
      <c r="C347" s="38" t="str">
        <f t="shared" si="45"/>
        <v>RYAN THEBERT</v>
      </c>
      <c r="D347" s="42"/>
      <c r="E347" s="42"/>
      <c r="F347" s="42"/>
      <c r="G347" s="41"/>
      <c r="H347" s="42"/>
      <c r="I347" s="26"/>
      <c r="J347" s="47"/>
      <c r="K347" s="48"/>
      <c r="L347" s="48"/>
      <c r="M347" s="48"/>
      <c r="N347" s="25"/>
      <c r="O347" s="47"/>
      <c r="P347" s="48"/>
      <c r="Q347" s="48"/>
      <c r="R347" s="48"/>
      <c r="S347" s="48"/>
      <c r="T347" s="24"/>
      <c r="U347" s="47"/>
      <c r="V347" s="48"/>
      <c r="W347" s="48"/>
      <c r="X347" s="48"/>
      <c r="Y347" s="23"/>
      <c r="Z347" s="47"/>
      <c r="AA347" s="48"/>
      <c r="AB347" s="48"/>
      <c r="AC347" s="48"/>
      <c r="AD347" s="48"/>
      <c r="AE347" s="22"/>
      <c r="AF347" s="47"/>
      <c r="AG347" s="48"/>
      <c r="AH347" s="48"/>
      <c r="AI347" s="48"/>
      <c r="AJ347" s="21"/>
      <c r="AK347" s="47"/>
      <c r="AL347" s="48"/>
      <c r="AM347" s="48"/>
      <c r="AN347" s="48"/>
      <c r="AO347" s="48"/>
      <c r="AP347" s="20"/>
      <c r="AQ347" s="47"/>
      <c r="AR347" s="48"/>
      <c r="AS347" s="48"/>
      <c r="AT347" s="48"/>
      <c r="AU347" s="19"/>
      <c r="AV347" s="47"/>
      <c r="AW347" s="48"/>
      <c r="AX347" s="48"/>
      <c r="AY347" s="48"/>
      <c r="AZ347" s="48"/>
      <c r="BA347" s="18"/>
      <c r="BB347" s="47"/>
      <c r="BC347" s="48"/>
      <c r="BD347" s="48"/>
      <c r="BE347" s="48"/>
      <c r="BF347" s="17"/>
      <c r="BG347" s="47"/>
      <c r="BH347" s="48"/>
      <c r="BI347" s="48"/>
      <c r="BJ347" s="48"/>
      <c r="BK347" s="48"/>
      <c r="BL347" s="14"/>
      <c r="BM347" s="11">
        <v>31</v>
      </c>
      <c r="BN347" s="12">
        <v>19</v>
      </c>
      <c r="BO347" s="12">
        <v>0</v>
      </c>
      <c r="BP347" s="50">
        <v>0.61290322580645162</v>
      </c>
      <c r="BQ347" s="13"/>
      <c r="BR347" s="11">
        <v>31</v>
      </c>
      <c r="BS347" s="12">
        <v>19</v>
      </c>
      <c r="BT347" s="12">
        <v>0</v>
      </c>
      <c r="BU347" s="50">
        <v>0.61290322580645162</v>
      </c>
      <c r="BV347" s="12">
        <v>1</v>
      </c>
      <c r="BW347" s="32"/>
      <c r="BX347" s="12">
        <v>80</v>
      </c>
      <c r="BY347" s="12">
        <v>42</v>
      </c>
      <c r="BZ347" s="12">
        <v>2</v>
      </c>
      <c r="CA347" s="31">
        <v>0.52500000000000002</v>
      </c>
      <c r="CB347" s="44"/>
      <c r="CC347" s="11">
        <v>111</v>
      </c>
      <c r="CD347" s="12">
        <v>61</v>
      </c>
      <c r="CE347" s="12">
        <v>2</v>
      </c>
      <c r="CF347" s="50">
        <f t="shared" si="44"/>
        <v>0.5495495495495496</v>
      </c>
      <c r="CG347" s="12">
        <v>2</v>
      </c>
      <c r="CH347" s="30">
        <f t="shared" si="39"/>
        <v>111</v>
      </c>
      <c r="CI347" s="30">
        <f t="shared" si="40"/>
        <v>61</v>
      </c>
      <c r="CJ347" s="30">
        <f t="shared" si="41"/>
        <v>2</v>
      </c>
      <c r="CK347" s="6">
        <f t="shared" si="42"/>
        <v>0.5495495495495496</v>
      </c>
      <c r="CL347" s="5" t="str">
        <f t="shared" si="43"/>
        <v>OK</v>
      </c>
    </row>
    <row r="348" spans="1:92" ht="13.8">
      <c r="A348" s="38" t="s">
        <v>328</v>
      </c>
      <c r="B348" s="29" t="s">
        <v>327</v>
      </c>
      <c r="C348" s="38" t="str">
        <f t="shared" si="45"/>
        <v>SEAN THEUNICK</v>
      </c>
      <c r="D348" s="42"/>
      <c r="E348" s="42"/>
      <c r="F348" s="42"/>
      <c r="G348" s="41"/>
      <c r="H348" s="42"/>
      <c r="I348" s="26"/>
      <c r="J348" s="45"/>
      <c r="K348" s="42"/>
      <c r="L348" s="42"/>
      <c r="M348" s="41"/>
      <c r="N348" s="25"/>
      <c r="O348" s="45"/>
      <c r="P348" s="42"/>
      <c r="Q348" s="42"/>
      <c r="R348" s="41"/>
      <c r="S348" s="42"/>
      <c r="T348" s="24"/>
      <c r="U348" s="45"/>
      <c r="V348" s="42"/>
      <c r="W348" s="42"/>
      <c r="X348" s="41"/>
      <c r="Y348" s="23"/>
      <c r="Z348" s="45"/>
      <c r="AA348" s="42"/>
      <c r="AB348" s="42"/>
      <c r="AC348" s="41"/>
      <c r="AD348" s="42"/>
      <c r="AE348" s="22"/>
      <c r="AF348" s="45"/>
      <c r="AG348" s="42"/>
      <c r="AH348" s="42"/>
      <c r="AI348" s="41"/>
      <c r="AJ348" s="21"/>
      <c r="AK348" s="45"/>
      <c r="AL348" s="42"/>
      <c r="AM348" s="42"/>
      <c r="AN348" s="41"/>
      <c r="AO348" s="42"/>
      <c r="AP348" s="20"/>
      <c r="AQ348" s="45">
        <v>44</v>
      </c>
      <c r="AR348" s="42">
        <v>24</v>
      </c>
      <c r="AS348" s="42">
        <v>2</v>
      </c>
      <c r="AT348" s="41">
        <v>0.54500000000000004</v>
      </c>
      <c r="AU348" s="19"/>
      <c r="AV348" s="45">
        <v>44</v>
      </c>
      <c r="AW348" s="42">
        <v>24</v>
      </c>
      <c r="AX348" s="42">
        <v>2</v>
      </c>
      <c r="AY348" s="41">
        <v>0.54545454545454541</v>
      </c>
      <c r="AZ348" s="42">
        <v>1</v>
      </c>
      <c r="BA348" s="18"/>
      <c r="BB348" s="45">
        <v>12</v>
      </c>
      <c r="BC348" s="42">
        <v>6</v>
      </c>
      <c r="BD348" s="42">
        <v>0</v>
      </c>
      <c r="BE348" s="41">
        <v>0.5</v>
      </c>
      <c r="BF348" s="17"/>
      <c r="BG348" s="45">
        <v>56</v>
      </c>
      <c r="BH348" s="42">
        <v>30</v>
      </c>
      <c r="BI348" s="42">
        <v>2</v>
      </c>
      <c r="BJ348" s="41">
        <v>0.5357142857142857</v>
      </c>
      <c r="BK348" s="42">
        <v>2</v>
      </c>
      <c r="BL348" s="14"/>
      <c r="BM348" s="11">
        <v>16</v>
      </c>
      <c r="BN348" s="12">
        <v>7</v>
      </c>
      <c r="BO348" s="12">
        <v>0</v>
      </c>
      <c r="BP348" s="31">
        <v>0.4375</v>
      </c>
      <c r="BQ348" s="13"/>
      <c r="BR348" s="11">
        <v>72</v>
      </c>
      <c r="BS348" s="12">
        <v>37</v>
      </c>
      <c r="BT348" s="12">
        <v>2</v>
      </c>
      <c r="BU348" s="31">
        <v>0.51388888888888884</v>
      </c>
      <c r="BV348" s="12">
        <v>3</v>
      </c>
      <c r="BW348" s="32"/>
      <c r="BX348" s="12">
        <v>21</v>
      </c>
      <c r="BY348" s="12">
        <v>6</v>
      </c>
      <c r="BZ348" s="12">
        <v>0</v>
      </c>
      <c r="CA348" s="31">
        <v>0.2857142857142857</v>
      </c>
      <c r="CB348" s="44"/>
      <c r="CC348" s="11">
        <v>93</v>
      </c>
      <c r="CD348" s="12">
        <v>43</v>
      </c>
      <c r="CE348" s="12">
        <v>2</v>
      </c>
      <c r="CF348" s="50">
        <f t="shared" si="44"/>
        <v>0.46236559139784944</v>
      </c>
      <c r="CG348" s="12">
        <v>4</v>
      </c>
      <c r="CH348" s="30">
        <f t="shared" si="39"/>
        <v>93</v>
      </c>
      <c r="CI348" s="30">
        <f t="shared" si="40"/>
        <v>43</v>
      </c>
      <c r="CJ348" s="30">
        <f t="shared" si="41"/>
        <v>2</v>
      </c>
      <c r="CK348" s="6">
        <f t="shared" si="42"/>
        <v>0.46236559139784944</v>
      </c>
      <c r="CL348" s="5" t="str">
        <f t="shared" si="43"/>
        <v>OK</v>
      </c>
    </row>
    <row r="349" spans="1:92" ht="13.8">
      <c r="A349" s="38" t="s">
        <v>326</v>
      </c>
      <c r="B349" s="29" t="s">
        <v>325</v>
      </c>
      <c r="C349" s="38" t="str">
        <f t="shared" si="45"/>
        <v>GLEN THORPE</v>
      </c>
      <c r="D349" s="42">
        <v>526</v>
      </c>
      <c r="E349" s="42">
        <v>272</v>
      </c>
      <c r="F349" s="42">
        <v>1</v>
      </c>
      <c r="G349" s="41">
        <v>0.5171102661596958</v>
      </c>
      <c r="H349" s="42">
        <v>8</v>
      </c>
      <c r="I349" s="26"/>
      <c r="J349" s="51">
        <v>64</v>
      </c>
      <c r="K349" s="51">
        <v>27</v>
      </c>
      <c r="L349" s="51">
        <v>0</v>
      </c>
      <c r="M349" s="52">
        <v>0.42199999999999999</v>
      </c>
      <c r="N349" s="25"/>
      <c r="O349" s="51">
        <v>590</v>
      </c>
      <c r="P349" s="51">
        <v>299</v>
      </c>
      <c r="Q349" s="51">
        <v>1</v>
      </c>
      <c r="R349" s="52">
        <v>0.50677966101694916</v>
      </c>
      <c r="S349" s="51">
        <v>9</v>
      </c>
      <c r="T349" s="24"/>
      <c r="U349" s="51">
        <v>55</v>
      </c>
      <c r="V349" s="51">
        <v>27</v>
      </c>
      <c r="W349" s="51">
        <v>0</v>
      </c>
      <c r="X349" s="52">
        <v>0.49099999999999999</v>
      </c>
      <c r="Y349" s="23"/>
      <c r="Z349" s="51">
        <v>645</v>
      </c>
      <c r="AA349" s="51">
        <v>326</v>
      </c>
      <c r="AB349" s="51">
        <v>1</v>
      </c>
      <c r="AC349" s="52">
        <v>0.50542635658914725</v>
      </c>
      <c r="AD349" s="51">
        <f>+S349+1</f>
        <v>10</v>
      </c>
      <c r="AE349" s="22"/>
      <c r="AF349" s="51">
        <v>62</v>
      </c>
      <c r="AG349" s="51">
        <v>31</v>
      </c>
      <c r="AH349" s="51">
        <v>1</v>
      </c>
      <c r="AI349" s="52">
        <v>0.5</v>
      </c>
      <c r="AJ349" s="21"/>
      <c r="AK349" s="51">
        <v>707</v>
      </c>
      <c r="AL349" s="51">
        <v>357</v>
      </c>
      <c r="AM349" s="51">
        <v>2</v>
      </c>
      <c r="AN349" s="52">
        <v>0.50495049504950495</v>
      </c>
      <c r="AO349" s="51">
        <f>+AD349+1</f>
        <v>11</v>
      </c>
      <c r="AP349" s="20"/>
      <c r="AQ349" s="51">
        <v>55</v>
      </c>
      <c r="AR349" s="51">
        <v>32</v>
      </c>
      <c r="AS349" s="51">
        <v>2</v>
      </c>
      <c r="AT349" s="52">
        <v>0.58199999999999996</v>
      </c>
      <c r="AU349" s="19"/>
      <c r="AV349" s="51">
        <v>762</v>
      </c>
      <c r="AW349" s="51">
        <v>389</v>
      </c>
      <c r="AX349" s="51">
        <v>4</v>
      </c>
      <c r="AY349" s="52">
        <v>0.51049868766404205</v>
      </c>
      <c r="AZ349" s="51">
        <v>12</v>
      </c>
      <c r="BA349" s="18"/>
      <c r="BB349" s="51">
        <v>33</v>
      </c>
      <c r="BC349" s="51">
        <v>15</v>
      </c>
      <c r="BD349" s="51">
        <v>0</v>
      </c>
      <c r="BE349" s="52">
        <v>0.45454545454545453</v>
      </c>
      <c r="BF349" s="17"/>
      <c r="BG349" s="51">
        <v>795</v>
      </c>
      <c r="BH349" s="51">
        <v>404</v>
      </c>
      <c r="BI349" s="51">
        <v>4</v>
      </c>
      <c r="BJ349" s="52">
        <v>0.50817610062893082</v>
      </c>
      <c r="BK349" s="51">
        <v>13</v>
      </c>
      <c r="BL349" s="14"/>
      <c r="BM349" s="11">
        <v>60</v>
      </c>
      <c r="BN349" s="12">
        <v>29</v>
      </c>
      <c r="BO349" s="12">
        <v>0</v>
      </c>
      <c r="BP349" s="31">
        <v>0.48333333333333334</v>
      </c>
      <c r="BQ349" s="13"/>
      <c r="BR349" s="11">
        <v>855</v>
      </c>
      <c r="BS349" s="12">
        <v>433</v>
      </c>
      <c r="BT349" s="12">
        <v>4</v>
      </c>
      <c r="BU349" s="31">
        <v>0.50643274853801168</v>
      </c>
      <c r="BV349" s="12">
        <v>14</v>
      </c>
      <c r="BW349" s="32"/>
      <c r="BX349" s="12">
        <v>57</v>
      </c>
      <c r="BY349" s="12">
        <v>33</v>
      </c>
      <c r="BZ349" s="12">
        <v>0</v>
      </c>
      <c r="CA349" s="31">
        <v>0.57894736842105265</v>
      </c>
      <c r="CB349" s="44"/>
      <c r="CC349" s="11">
        <v>912</v>
      </c>
      <c r="CD349" s="12">
        <v>466</v>
      </c>
      <c r="CE349" s="12">
        <v>4</v>
      </c>
      <c r="CF349" s="50">
        <f t="shared" si="44"/>
        <v>0.51096491228070173</v>
      </c>
      <c r="CG349" s="12">
        <v>15</v>
      </c>
      <c r="CH349" s="30">
        <f t="shared" si="39"/>
        <v>912</v>
      </c>
      <c r="CI349" s="30">
        <f t="shared" si="40"/>
        <v>466</v>
      </c>
      <c r="CJ349" s="30">
        <f t="shared" si="41"/>
        <v>4</v>
      </c>
      <c r="CK349" s="6">
        <f t="shared" si="42"/>
        <v>0.51096491228070173</v>
      </c>
      <c r="CL349" s="5" t="str">
        <f t="shared" si="43"/>
        <v>OK</v>
      </c>
    </row>
    <row r="350" spans="1:92" ht="13.8">
      <c r="A350" s="38" t="s">
        <v>296</v>
      </c>
      <c r="B350" s="29" t="s">
        <v>324</v>
      </c>
      <c r="C350" s="38" t="str">
        <f t="shared" si="45"/>
        <v>BOB TILTMAN</v>
      </c>
      <c r="D350" s="42"/>
      <c r="E350" s="42"/>
      <c r="F350" s="42"/>
      <c r="G350" s="41"/>
      <c r="H350" s="42"/>
      <c r="I350" s="26"/>
      <c r="J350" s="35">
        <v>57</v>
      </c>
      <c r="K350" s="33">
        <v>39</v>
      </c>
      <c r="L350" s="33">
        <v>1</v>
      </c>
      <c r="M350" s="34">
        <v>0.68400000000000005</v>
      </c>
      <c r="N350" s="25"/>
      <c r="O350" s="35">
        <v>57</v>
      </c>
      <c r="P350" s="33">
        <v>39</v>
      </c>
      <c r="Q350" s="33">
        <v>1</v>
      </c>
      <c r="R350" s="34">
        <v>0.68421052631578949</v>
      </c>
      <c r="S350" s="33">
        <v>1</v>
      </c>
      <c r="T350" s="24"/>
      <c r="U350" s="35">
        <v>75</v>
      </c>
      <c r="V350" s="33">
        <v>38</v>
      </c>
      <c r="W350" s="33">
        <v>1</v>
      </c>
      <c r="X350" s="34">
        <v>0.50700000000000001</v>
      </c>
      <c r="Y350" s="23"/>
      <c r="Z350" s="35">
        <v>132</v>
      </c>
      <c r="AA350" s="33">
        <v>77</v>
      </c>
      <c r="AB350" s="33">
        <v>2</v>
      </c>
      <c r="AC350" s="34">
        <v>0.58333333333333337</v>
      </c>
      <c r="AD350" s="33">
        <f>+S350+1</f>
        <v>2</v>
      </c>
      <c r="AE350" s="22"/>
      <c r="AF350" s="35">
        <v>16</v>
      </c>
      <c r="AG350" s="33">
        <v>6</v>
      </c>
      <c r="AH350" s="33">
        <v>0</v>
      </c>
      <c r="AI350" s="34">
        <v>0.375</v>
      </c>
      <c r="AJ350" s="21"/>
      <c r="AK350" s="35">
        <v>148</v>
      </c>
      <c r="AL350" s="33">
        <v>83</v>
      </c>
      <c r="AM350" s="33">
        <v>2</v>
      </c>
      <c r="AN350" s="34">
        <v>0.56081081081081086</v>
      </c>
      <c r="AO350" s="33">
        <f>+AD350+1</f>
        <v>3</v>
      </c>
      <c r="AP350" s="20"/>
      <c r="AQ350" s="35"/>
      <c r="AR350" s="33"/>
      <c r="AS350" s="33"/>
      <c r="AT350" s="34"/>
      <c r="AU350" s="19"/>
      <c r="AV350" s="35">
        <v>148</v>
      </c>
      <c r="AW350" s="33">
        <v>83</v>
      </c>
      <c r="AX350" s="33">
        <v>2</v>
      </c>
      <c r="AY350" s="34">
        <v>0.56081081081081086</v>
      </c>
      <c r="AZ350" s="33">
        <v>3</v>
      </c>
      <c r="BA350" s="18"/>
      <c r="BB350" s="35"/>
      <c r="BC350" s="33"/>
      <c r="BD350" s="33"/>
      <c r="BE350" s="34"/>
      <c r="BF350" s="17"/>
      <c r="BG350" s="35">
        <v>148</v>
      </c>
      <c r="BH350" s="33">
        <v>83</v>
      </c>
      <c r="BI350" s="33">
        <v>2</v>
      </c>
      <c r="BJ350" s="34">
        <v>0.56081081081081086</v>
      </c>
      <c r="BK350" s="33">
        <v>3</v>
      </c>
      <c r="BL350" s="14"/>
      <c r="BM350" s="11"/>
      <c r="BN350" s="12"/>
      <c r="BO350" s="12"/>
      <c r="BP350" s="48"/>
      <c r="BQ350" s="13"/>
      <c r="BR350" s="45">
        <v>148</v>
      </c>
      <c r="BS350" s="42">
        <v>83</v>
      </c>
      <c r="BT350" s="42">
        <v>2</v>
      </c>
      <c r="BU350" s="41">
        <v>0.56081081081081086</v>
      </c>
      <c r="BV350" s="42">
        <v>3</v>
      </c>
      <c r="BW350" s="32"/>
      <c r="BX350" s="12"/>
      <c r="BY350" s="12"/>
      <c r="BZ350" s="12"/>
      <c r="CA350" s="31"/>
      <c r="CB350" s="9"/>
      <c r="CC350" s="11">
        <v>148</v>
      </c>
      <c r="CD350" s="12">
        <v>83</v>
      </c>
      <c r="CE350" s="12">
        <v>2</v>
      </c>
      <c r="CF350" s="50">
        <f t="shared" si="44"/>
        <v>0.56081081081081086</v>
      </c>
      <c r="CG350" s="12">
        <v>3</v>
      </c>
      <c r="CH350" s="30">
        <f t="shared" si="39"/>
        <v>148</v>
      </c>
      <c r="CI350" s="30">
        <f t="shared" si="40"/>
        <v>83</v>
      </c>
      <c r="CJ350" s="30">
        <f t="shared" si="41"/>
        <v>2</v>
      </c>
      <c r="CK350" s="6">
        <f t="shared" si="42"/>
        <v>0.56081081081081086</v>
      </c>
      <c r="CL350" s="5" t="str">
        <f t="shared" si="43"/>
        <v>OK</v>
      </c>
    </row>
    <row r="351" spans="1:92" ht="13.8">
      <c r="A351" s="38" t="s">
        <v>323</v>
      </c>
      <c r="B351" s="49" t="s">
        <v>322</v>
      </c>
      <c r="C351" s="38" t="str">
        <f t="shared" si="45"/>
        <v>ERIC TIMPF</v>
      </c>
      <c r="D351" s="42"/>
      <c r="E351" s="42"/>
      <c r="F351" s="42"/>
      <c r="G351" s="41"/>
      <c r="H351" s="42"/>
      <c r="I351" s="26"/>
      <c r="J351" s="47"/>
      <c r="K351" s="48"/>
      <c r="L351" s="48"/>
      <c r="M351" s="48"/>
      <c r="N351" s="25"/>
      <c r="O351" s="47"/>
      <c r="P351" s="48"/>
      <c r="Q351" s="48"/>
      <c r="R351" s="48"/>
      <c r="S351" s="48"/>
      <c r="T351" s="24"/>
      <c r="U351" s="47"/>
      <c r="V351" s="48"/>
      <c r="W351" s="48"/>
      <c r="X351" s="48"/>
      <c r="Y351" s="23"/>
      <c r="Z351" s="47"/>
      <c r="AA351" s="48"/>
      <c r="AB351" s="48"/>
      <c r="AC351" s="48"/>
      <c r="AD351" s="48"/>
      <c r="AE351" s="22"/>
      <c r="AF351" s="47"/>
      <c r="AG351" s="48"/>
      <c r="AH351" s="48"/>
      <c r="AI351" s="48"/>
      <c r="AJ351" s="21"/>
      <c r="AK351" s="47"/>
      <c r="AL351" s="48"/>
      <c r="AM351" s="48"/>
      <c r="AN351" s="48"/>
      <c r="AO351" s="48"/>
      <c r="AP351" s="20"/>
      <c r="AQ351" s="47"/>
      <c r="AR351" s="48"/>
      <c r="AS351" s="48"/>
      <c r="AT351" s="48"/>
      <c r="AU351" s="19"/>
      <c r="AV351" s="47"/>
      <c r="AW351" s="48"/>
      <c r="AX351" s="48"/>
      <c r="AY351" s="48"/>
      <c r="AZ351" s="48"/>
      <c r="BA351" s="18"/>
      <c r="BB351" s="47"/>
      <c r="BC351" s="48"/>
      <c r="BD351" s="48"/>
      <c r="BE351" s="48"/>
      <c r="BF351" s="17"/>
      <c r="BG351" s="47"/>
      <c r="BH351" s="48"/>
      <c r="BI351" s="48"/>
      <c r="BJ351" s="48"/>
      <c r="BK351" s="48"/>
      <c r="BL351" s="14"/>
      <c r="BM351" s="47"/>
      <c r="BN351" s="48"/>
      <c r="BO351" s="48"/>
      <c r="BP351" s="48"/>
      <c r="BQ351" s="13"/>
      <c r="BR351" s="47"/>
      <c r="BS351" s="48"/>
      <c r="BT351" s="48"/>
      <c r="BU351" s="48"/>
      <c r="BV351" s="48"/>
      <c r="BW351" s="32"/>
      <c r="BX351" s="12">
        <v>17</v>
      </c>
      <c r="BY351" s="12">
        <v>13</v>
      </c>
      <c r="BZ351" s="12">
        <v>1</v>
      </c>
      <c r="CA351" s="31">
        <v>0.76470588235294112</v>
      </c>
      <c r="CB351" s="44"/>
      <c r="CC351" s="11">
        <v>17</v>
      </c>
      <c r="CD351" s="12">
        <v>13</v>
      </c>
      <c r="CE351" s="12">
        <v>1</v>
      </c>
      <c r="CF351" s="50">
        <f t="shared" si="44"/>
        <v>0.76470588235294112</v>
      </c>
      <c r="CG351" s="12">
        <v>1</v>
      </c>
      <c r="CH351" s="30">
        <f t="shared" si="39"/>
        <v>17</v>
      </c>
      <c r="CI351" s="30">
        <f t="shared" si="40"/>
        <v>13</v>
      </c>
      <c r="CJ351" s="30">
        <f t="shared" si="41"/>
        <v>1</v>
      </c>
      <c r="CK351" s="6">
        <f t="shared" si="42"/>
        <v>0.76470588235294112</v>
      </c>
      <c r="CL351" s="5" t="str">
        <f t="shared" si="43"/>
        <v>OK</v>
      </c>
    </row>
    <row r="352" spans="1:92" ht="13.8">
      <c r="A352" s="38" t="s">
        <v>272</v>
      </c>
      <c r="B352" s="29" t="s">
        <v>321</v>
      </c>
      <c r="C352" s="38" t="str">
        <f t="shared" si="45"/>
        <v>MARK TOMLIN</v>
      </c>
      <c r="D352" s="42">
        <v>465</v>
      </c>
      <c r="E352" s="42">
        <v>256</v>
      </c>
      <c r="F352" s="42">
        <v>26</v>
      </c>
      <c r="G352" s="41">
        <v>0.55053763440860215</v>
      </c>
      <c r="H352" s="42"/>
      <c r="I352" s="26"/>
      <c r="J352" s="45">
        <v>51</v>
      </c>
      <c r="K352" s="42">
        <v>28</v>
      </c>
      <c r="L352" s="42">
        <v>3</v>
      </c>
      <c r="M352" s="41">
        <v>0.54900000000000004</v>
      </c>
      <c r="N352" s="25"/>
      <c r="O352" s="45">
        <v>516</v>
      </c>
      <c r="P352" s="42">
        <v>284</v>
      </c>
      <c r="Q352" s="42">
        <v>29</v>
      </c>
      <c r="R352" s="41">
        <v>0.55038759689922478</v>
      </c>
      <c r="S352" s="42"/>
      <c r="T352" s="24"/>
      <c r="U352" s="45"/>
      <c r="V352" s="42"/>
      <c r="W352" s="42"/>
      <c r="X352" s="41"/>
      <c r="Y352" s="23"/>
      <c r="Z352" s="45"/>
      <c r="AA352" s="42"/>
      <c r="AB352" s="42"/>
      <c r="AC352" s="41"/>
      <c r="AD352" s="42" t="s">
        <v>280</v>
      </c>
      <c r="AE352" s="22"/>
      <c r="AF352" s="45">
        <v>64</v>
      </c>
      <c r="AG352" s="42">
        <v>38</v>
      </c>
      <c r="AH352" s="42">
        <v>2</v>
      </c>
      <c r="AI352" s="41">
        <v>0.59399999999999997</v>
      </c>
      <c r="AJ352" s="21"/>
      <c r="AK352" s="45">
        <v>64</v>
      </c>
      <c r="AL352" s="42">
        <v>38</v>
      </c>
      <c r="AM352" s="42">
        <v>2</v>
      </c>
      <c r="AN352" s="41">
        <v>0.59375</v>
      </c>
      <c r="AO352" s="42" t="s">
        <v>280</v>
      </c>
      <c r="AP352" s="20"/>
      <c r="AQ352" s="45">
        <v>75</v>
      </c>
      <c r="AR352" s="42">
        <v>43</v>
      </c>
      <c r="AS352" s="42">
        <v>12</v>
      </c>
      <c r="AT352" s="41">
        <v>0.57299999999999995</v>
      </c>
      <c r="AU352" s="19"/>
      <c r="AV352" s="45">
        <v>655</v>
      </c>
      <c r="AW352" s="42">
        <v>365</v>
      </c>
      <c r="AX352" s="42">
        <v>43</v>
      </c>
      <c r="AY352" s="41">
        <v>0.55700000000000005</v>
      </c>
      <c r="AZ352" s="42">
        <v>12</v>
      </c>
      <c r="BA352" s="18"/>
      <c r="BB352" s="45">
        <v>71</v>
      </c>
      <c r="BC352" s="42">
        <v>38</v>
      </c>
      <c r="BD352" s="42">
        <v>8</v>
      </c>
      <c r="BE352" s="41">
        <v>0.53521126760563376</v>
      </c>
      <c r="BF352" s="17"/>
      <c r="BG352" s="45">
        <v>726</v>
      </c>
      <c r="BH352" s="42">
        <v>403</v>
      </c>
      <c r="BI352" s="42">
        <v>51</v>
      </c>
      <c r="BJ352" s="41">
        <v>0.55509641873278237</v>
      </c>
      <c r="BK352" s="42">
        <v>13</v>
      </c>
      <c r="BL352" s="14"/>
      <c r="BM352" s="11">
        <v>38</v>
      </c>
      <c r="BN352" s="12">
        <v>18</v>
      </c>
      <c r="BO352" s="12">
        <v>3</v>
      </c>
      <c r="BP352" s="53">
        <v>0.47368421052631576</v>
      </c>
      <c r="BQ352" s="13"/>
      <c r="BR352" s="11">
        <v>764</v>
      </c>
      <c r="BS352" s="12">
        <v>421</v>
      </c>
      <c r="BT352" s="12">
        <v>54</v>
      </c>
      <c r="BU352" s="53">
        <v>0.55104712041884818</v>
      </c>
      <c r="BV352" s="11">
        <v>14</v>
      </c>
      <c r="BW352" s="32"/>
      <c r="BX352" s="12">
        <v>36</v>
      </c>
      <c r="BY352" s="12">
        <v>16</v>
      </c>
      <c r="BZ352" s="12">
        <v>2</v>
      </c>
      <c r="CA352" s="31">
        <v>0.44444444444444442</v>
      </c>
      <c r="CB352" s="44"/>
      <c r="CC352" s="11">
        <v>800</v>
      </c>
      <c r="CD352" s="12">
        <v>437</v>
      </c>
      <c r="CE352" s="12">
        <v>56</v>
      </c>
      <c r="CF352" s="50">
        <f t="shared" si="44"/>
        <v>0.54625000000000001</v>
      </c>
      <c r="CG352" s="12">
        <v>15</v>
      </c>
      <c r="CH352" s="30">
        <f t="shared" si="39"/>
        <v>800</v>
      </c>
      <c r="CI352" s="30">
        <f t="shared" si="40"/>
        <v>437</v>
      </c>
      <c r="CJ352" s="30">
        <f t="shared" si="41"/>
        <v>56</v>
      </c>
      <c r="CK352" s="6">
        <f t="shared" si="42"/>
        <v>0.54625000000000001</v>
      </c>
      <c r="CL352" s="5" t="str">
        <f t="shared" si="43"/>
        <v>OK</v>
      </c>
    </row>
    <row r="353" spans="1:91" ht="13.8">
      <c r="A353" s="38" t="s">
        <v>313</v>
      </c>
      <c r="B353" s="54" t="s">
        <v>320</v>
      </c>
      <c r="C353" s="38" t="str">
        <f t="shared" si="45"/>
        <v>JIM TOUHY</v>
      </c>
      <c r="D353" s="45">
        <v>46</v>
      </c>
      <c r="E353" s="42">
        <v>21</v>
      </c>
      <c r="F353" s="42">
        <v>0</v>
      </c>
      <c r="G353" s="41">
        <v>0.45652173913043476</v>
      </c>
      <c r="H353" s="42">
        <v>2</v>
      </c>
      <c r="I353" s="26"/>
      <c r="J353" s="51">
        <v>21</v>
      </c>
      <c r="K353" s="51">
        <v>11</v>
      </c>
      <c r="L353" s="51">
        <v>0</v>
      </c>
      <c r="M353" s="52">
        <v>0.52400000000000002</v>
      </c>
      <c r="N353" s="25"/>
      <c r="O353" s="51">
        <v>67</v>
      </c>
      <c r="P353" s="51">
        <v>32</v>
      </c>
      <c r="Q353" s="51">
        <v>0</v>
      </c>
      <c r="R353" s="52">
        <v>0.47761194029850745</v>
      </c>
      <c r="S353" s="51">
        <v>3</v>
      </c>
      <c r="T353" s="24"/>
      <c r="U353" s="51">
        <v>58</v>
      </c>
      <c r="V353" s="51">
        <v>23</v>
      </c>
      <c r="W353" s="51">
        <v>0</v>
      </c>
      <c r="X353" s="52">
        <v>0.39700000000000002</v>
      </c>
      <c r="Y353" s="23"/>
      <c r="Z353" s="51">
        <v>125</v>
      </c>
      <c r="AA353" s="51">
        <v>55</v>
      </c>
      <c r="AB353" s="51">
        <v>0</v>
      </c>
      <c r="AC353" s="52">
        <v>0.44</v>
      </c>
      <c r="AD353" s="51">
        <f>+S353+1</f>
        <v>4</v>
      </c>
      <c r="AE353" s="22"/>
      <c r="AF353" s="51">
        <v>2</v>
      </c>
      <c r="AG353" s="51">
        <v>1</v>
      </c>
      <c r="AH353" s="51">
        <v>0</v>
      </c>
      <c r="AI353" s="52">
        <v>0.5</v>
      </c>
      <c r="AJ353" s="21"/>
      <c r="AK353" s="51">
        <v>127</v>
      </c>
      <c r="AL353" s="51">
        <v>56</v>
      </c>
      <c r="AM353" s="51">
        <v>0</v>
      </c>
      <c r="AN353" s="52">
        <v>0.44094488188976377</v>
      </c>
      <c r="AO353" s="51">
        <f>+AD353+1</f>
        <v>5</v>
      </c>
      <c r="AP353" s="20"/>
      <c r="AQ353" s="51"/>
      <c r="AR353" s="51"/>
      <c r="AS353" s="51"/>
      <c r="AT353" s="52"/>
      <c r="AU353" s="19"/>
      <c r="AV353" s="51">
        <v>127</v>
      </c>
      <c r="AW353" s="51">
        <v>56</v>
      </c>
      <c r="AX353" s="51">
        <v>0</v>
      </c>
      <c r="AY353" s="52">
        <v>0.44094488188976377</v>
      </c>
      <c r="AZ353" s="51">
        <v>5</v>
      </c>
      <c r="BA353" s="18"/>
      <c r="BB353" s="51"/>
      <c r="BC353" s="51"/>
      <c r="BD353" s="51"/>
      <c r="BE353" s="52"/>
      <c r="BF353" s="17"/>
      <c r="BG353" s="51">
        <v>127</v>
      </c>
      <c r="BH353" s="51">
        <v>56</v>
      </c>
      <c r="BI353" s="51">
        <v>0</v>
      </c>
      <c r="BJ353" s="52">
        <v>0.44094488188976377</v>
      </c>
      <c r="BK353" s="51">
        <v>5</v>
      </c>
      <c r="BL353" s="14"/>
      <c r="BM353" s="8"/>
      <c r="BN353" s="8"/>
      <c r="BO353" s="8"/>
      <c r="BQ353" s="13"/>
      <c r="BR353" s="51">
        <v>127</v>
      </c>
      <c r="BS353" s="51">
        <v>56</v>
      </c>
      <c r="BT353" s="51">
        <v>0</v>
      </c>
      <c r="BU353" s="52">
        <v>0.44094488188976377</v>
      </c>
      <c r="BV353" s="51">
        <v>5</v>
      </c>
      <c r="BW353" s="43"/>
      <c r="BX353" s="12"/>
      <c r="BY353" s="12"/>
      <c r="BZ353" s="12"/>
      <c r="CA353" s="31"/>
      <c r="CB353" s="9"/>
      <c r="CC353" s="11">
        <v>127</v>
      </c>
      <c r="CD353" s="12">
        <v>56</v>
      </c>
      <c r="CE353" s="12">
        <v>0</v>
      </c>
      <c r="CF353" s="50">
        <f t="shared" si="44"/>
        <v>0.44094488188976377</v>
      </c>
      <c r="CG353" s="12">
        <v>5</v>
      </c>
      <c r="CH353" s="30">
        <f t="shared" si="39"/>
        <v>127</v>
      </c>
      <c r="CI353" s="30">
        <f t="shared" si="40"/>
        <v>56</v>
      </c>
      <c r="CJ353" s="30">
        <f t="shared" si="41"/>
        <v>0</v>
      </c>
      <c r="CK353" s="6">
        <f t="shared" si="42"/>
        <v>0.44094488188976377</v>
      </c>
      <c r="CL353" s="5" t="str">
        <f t="shared" si="43"/>
        <v>OK</v>
      </c>
    </row>
    <row r="354" spans="1:91" ht="13.8">
      <c r="A354" s="38" t="s">
        <v>319</v>
      </c>
      <c r="B354" s="39" t="s">
        <v>317</v>
      </c>
      <c r="C354" s="38" t="str">
        <f t="shared" si="45"/>
        <v>JAY TRAYLOR</v>
      </c>
      <c r="D354" s="42">
        <v>572</v>
      </c>
      <c r="E354" s="42">
        <v>312</v>
      </c>
      <c r="F354" s="42">
        <v>22</v>
      </c>
      <c r="G354" s="41">
        <v>0.54545454545454541</v>
      </c>
      <c r="H354" s="42">
        <v>8</v>
      </c>
      <c r="I354" s="26"/>
      <c r="J354" s="35">
        <v>86</v>
      </c>
      <c r="K354" s="33">
        <v>56</v>
      </c>
      <c r="L354" s="33">
        <v>7</v>
      </c>
      <c r="M354" s="34">
        <v>0.65100000000000002</v>
      </c>
      <c r="N354" s="25"/>
      <c r="O354" s="35">
        <v>658</v>
      </c>
      <c r="P354" s="33">
        <v>368</v>
      </c>
      <c r="Q354" s="33">
        <v>29</v>
      </c>
      <c r="R354" s="34">
        <v>0.55927051671732519</v>
      </c>
      <c r="S354" s="33">
        <v>9</v>
      </c>
      <c r="T354" s="24"/>
      <c r="U354" s="35">
        <v>76</v>
      </c>
      <c r="V354" s="33">
        <v>48</v>
      </c>
      <c r="W354" s="33">
        <v>0</v>
      </c>
      <c r="X354" s="34">
        <v>0.63200000000000001</v>
      </c>
      <c r="Y354" s="23"/>
      <c r="Z354" s="35">
        <v>734</v>
      </c>
      <c r="AA354" s="33">
        <v>416</v>
      </c>
      <c r="AB354" s="33">
        <v>29</v>
      </c>
      <c r="AC354" s="34">
        <v>0.56675749318801094</v>
      </c>
      <c r="AD354" s="33">
        <f>+S354+1</f>
        <v>10</v>
      </c>
      <c r="AE354" s="22"/>
      <c r="AF354" s="35">
        <v>63</v>
      </c>
      <c r="AG354" s="33">
        <v>36</v>
      </c>
      <c r="AH354" s="33">
        <v>4</v>
      </c>
      <c r="AI354" s="34">
        <v>0.57099999999999995</v>
      </c>
      <c r="AJ354" s="21"/>
      <c r="AK354" s="35">
        <v>797</v>
      </c>
      <c r="AL354" s="33">
        <v>452</v>
      </c>
      <c r="AM354" s="33">
        <v>33</v>
      </c>
      <c r="AN354" s="34">
        <v>0.56712672521957341</v>
      </c>
      <c r="AO354" s="33">
        <f>+AD354+1</f>
        <v>11</v>
      </c>
      <c r="AP354" s="20"/>
      <c r="AQ354" s="35">
        <v>78</v>
      </c>
      <c r="AR354" s="33">
        <v>57</v>
      </c>
      <c r="AS354" s="33">
        <v>4</v>
      </c>
      <c r="AT354" s="34">
        <v>0.73099999999999998</v>
      </c>
      <c r="AU354" s="19"/>
      <c r="AV354" s="35">
        <v>875</v>
      </c>
      <c r="AW354" s="33">
        <v>509</v>
      </c>
      <c r="AX354" s="33">
        <v>37</v>
      </c>
      <c r="AY354" s="34">
        <v>0.58171428571428574</v>
      </c>
      <c r="AZ354" s="33">
        <v>12</v>
      </c>
      <c r="BA354" s="18"/>
      <c r="BB354" s="35">
        <v>66</v>
      </c>
      <c r="BC354" s="33">
        <v>41</v>
      </c>
      <c r="BD354" s="33">
        <v>3</v>
      </c>
      <c r="BE354" s="34">
        <v>0.62121212121212122</v>
      </c>
      <c r="BF354" s="17"/>
      <c r="BG354" s="35">
        <v>941</v>
      </c>
      <c r="BH354" s="33">
        <v>550</v>
      </c>
      <c r="BI354" s="33">
        <v>40</v>
      </c>
      <c r="BJ354" s="34">
        <v>0.58448459086078641</v>
      </c>
      <c r="BK354" s="33">
        <v>13</v>
      </c>
      <c r="BL354" s="14"/>
      <c r="BM354" s="37">
        <v>66</v>
      </c>
      <c r="BN354" s="36">
        <v>40</v>
      </c>
      <c r="BO354" s="36">
        <v>1</v>
      </c>
      <c r="BP354" s="50">
        <v>0.60606060606060608</v>
      </c>
      <c r="BQ354" s="13"/>
      <c r="BR354" s="37">
        <v>1007</v>
      </c>
      <c r="BS354" s="36">
        <v>590</v>
      </c>
      <c r="BT354" s="36">
        <v>41</v>
      </c>
      <c r="BU354" s="50">
        <v>0.58589870903674279</v>
      </c>
      <c r="BV354" s="36">
        <v>14</v>
      </c>
      <c r="BW354" s="32"/>
      <c r="BX354" s="12">
        <v>69</v>
      </c>
      <c r="BY354" s="12">
        <v>46</v>
      </c>
      <c r="BZ354" s="12">
        <v>3</v>
      </c>
      <c r="CA354" s="31">
        <v>0.66666666666666663</v>
      </c>
      <c r="CB354" s="44"/>
      <c r="CC354" s="11">
        <v>1076</v>
      </c>
      <c r="CD354" s="12">
        <v>636</v>
      </c>
      <c r="CE354" s="12">
        <v>44</v>
      </c>
      <c r="CF354" s="50">
        <f t="shared" si="44"/>
        <v>0.59107806691449816</v>
      </c>
      <c r="CG354" s="12">
        <v>15</v>
      </c>
      <c r="CH354" s="30">
        <f t="shared" si="39"/>
        <v>1076</v>
      </c>
      <c r="CI354" s="30">
        <f t="shared" si="40"/>
        <v>636</v>
      </c>
      <c r="CJ354" s="30">
        <f t="shared" si="41"/>
        <v>44</v>
      </c>
      <c r="CK354" s="6">
        <f t="shared" si="42"/>
        <v>0.59107806691449816</v>
      </c>
      <c r="CL354" s="5" t="str">
        <f t="shared" si="43"/>
        <v>OK</v>
      </c>
    </row>
    <row r="355" spans="1:91" ht="13.8">
      <c r="A355" s="38" t="s">
        <v>318</v>
      </c>
      <c r="B355" s="29" t="s">
        <v>317</v>
      </c>
      <c r="C355" s="38" t="str">
        <f t="shared" si="45"/>
        <v>RON TRAYLOR</v>
      </c>
      <c r="D355" s="11">
        <v>872</v>
      </c>
      <c r="E355" s="12">
        <v>409</v>
      </c>
      <c r="F355" s="12">
        <v>8</v>
      </c>
      <c r="G355" s="50">
        <f>E355/D355</f>
        <v>0.46903669724770641</v>
      </c>
      <c r="H355" s="12">
        <v>17</v>
      </c>
      <c r="I355" s="26"/>
      <c r="J355" s="45"/>
      <c r="K355" s="42"/>
      <c r="L355" s="42"/>
      <c r="M355" s="41"/>
      <c r="N355" s="25"/>
      <c r="O355" s="45"/>
      <c r="P355" s="42"/>
      <c r="Q355" s="42"/>
      <c r="R355" s="41"/>
      <c r="S355" s="42"/>
      <c r="T355" s="24"/>
      <c r="U355" s="45"/>
      <c r="V355" s="42"/>
      <c r="W355" s="42"/>
      <c r="X355" s="41"/>
      <c r="Y355" s="23"/>
      <c r="Z355" s="45"/>
      <c r="AA355" s="42"/>
      <c r="AB355" s="42"/>
      <c r="AC355" s="41"/>
      <c r="AD355" s="42"/>
      <c r="AE355" s="22"/>
      <c r="AF355" s="45"/>
      <c r="AG355" s="42"/>
      <c r="AH355" s="42"/>
      <c r="AI355" s="41"/>
      <c r="AJ355" s="21"/>
      <c r="AK355" s="45"/>
      <c r="AL355" s="42"/>
      <c r="AM355" s="42"/>
      <c r="AN355" s="41"/>
      <c r="AO355" s="42"/>
      <c r="AP355" s="20"/>
      <c r="AQ355" s="45"/>
      <c r="AR355" s="42"/>
      <c r="AS355" s="42"/>
      <c r="AT355" s="41"/>
      <c r="AU355" s="19"/>
      <c r="AV355" s="45" t="s">
        <v>280</v>
      </c>
      <c r="AW355" s="42" t="s">
        <v>280</v>
      </c>
      <c r="AX355" s="42" t="s">
        <v>280</v>
      </c>
      <c r="AY355" s="41" t="s">
        <v>280</v>
      </c>
      <c r="AZ355" s="42">
        <v>17</v>
      </c>
      <c r="BA355" s="18"/>
      <c r="BB355" s="45"/>
      <c r="BC355" s="42"/>
      <c r="BD355" s="42"/>
      <c r="BE355" s="41"/>
      <c r="BF355" s="17"/>
      <c r="BG355" s="45">
        <v>872</v>
      </c>
      <c r="BH355" s="42">
        <v>409</v>
      </c>
      <c r="BI355" s="42">
        <v>8</v>
      </c>
      <c r="BJ355" s="41">
        <v>0.46899999999999997</v>
      </c>
      <c r="BK355" s="42">
        <v>17</v>
      </c>
      <c r="BL355" s="14"/>
      <c r="BM355" s="11"/>
      <c r="BN355" s="12"/>
      <c r="BO355" s="12"/>
      <c r="BQ355" s="13"/>
      <c r="BR355" s="45">
        <v>872</v>
      </c>
      <c r="BS355" s="42">
        <v>409</v>
      </c>
      <c r="BT355" s="42">
        <v>8</v>
      </c>
      <c r="BU355" s="41">
        <v>0.46899999999999997</v>
      </c>
      <c r="BV355" s="42">
        <v>17</v>
      </c>
      <c r="BW355" s="32"/>
      <c r="BX355" s="12"/>
      <c r="BY355" s="12"/>
      <c r="BZ355" s="12"/>
      <c r="CA355" s="31"/>
      <c r="CB355" s="9"/>
      <c r="CC355" s="11">
        <v>872</v>
      </c>
      <c r="CD355" s="12">
        <v>409</v>
      </c>
      <c r="CE355" s="12">
        <v>8</v>
      </c>
      <c r="CF355" s="50">
        <f t="shared" si="44"/>
        <v>0.46903669724770641</v>
      </c>
      <c r="CG355" s="12">
        <v>17</v>
      </c>
      <c r="CH355" s="30">
        <f t="shared" si="39"/>
        <v>872</v>
      </c>
      <c r="CI355" s="30">
        <f t="shared" si="40"/>
        <v>409</v>
      </c>
      <c r="CJ355" s="30">
        <f t="shared" si="41"/>
        <v>8</v>
      </c>
      <c r="CK355" s="6">
        <f t="shared" si="42"/>
        <v>0.46903669724770641</v>
      </c>
      <c r="CL355" s="5" t="str">
        <f t="shared" si="43"/>
        <v>OK</v>
      </c>
    </row>
    <row r="356" spans="1:91" ht="14.4">
      <c r="A356" s="38" t="s">
        <v>309</v>
      </c>
      <c r="B356" s="29" t="s">
        <v>316</v>
      </c>
      <c r="C356" s="38" t="str">
        <f t="shared" si="45"/>
        <v>JEFF TROJAN</v>
      </c>
      <c r="D356" s="42">
        <v>257</v>
      </c>
      <c r="E356" s="42">
        <v>79</v>
      </c>
      <c r="F356" s="42">
        <v>0</v>
      </c>
      <c r="G356" s="41">
        <v>0.30739299610894943</v>
      </c>
      <c r="H356" s="42">
        <v>6</v>
      </c>
      <c r="I356" s="26"/>
      <c r="J356" s="45">
        <v>32</v>
      </c>
      <c r="K356" s="42">
        <v>8</v>
      </c>
      <c r="L356" s="42">
        <v>0</v>
      </c>
      <c r="M356" s="41">
        <v>0.25</v>
      </c>
      <c r="N356" s="25"/>
      <c r="O356" s="45">
        <v>289</v>
      </c>
      <c r="P356" s="42">
        <v>87</v>
      </c>
      <c r="Q356" s="42">
        <v>0</v>
      </c>
      <c r="R356" s="41">
        <v>0.30103806228373703</v>
      </c>
      <c r="S356" s="42">
        <v>7</v>
      </c>
      <c r="T356" s="24"/>
      <c r="U356" s="45">
        <v>46</v>
      </c>
      <c r="V356" s="42">
        <v>13</v>
      </c>
      <c r="W356" s="42">
        <v>0</v>
      </c>
      <c r="X356" s="41">
        <v>0.28299999999999997</v>
      </c>
      <c r="Y356" s="23"/>
      <c r="Z356" s="45">
        <v>335</v>
      </c>
      <c r="AA356" s="42">
        <v>100</v>
      </c>
      <c r="AB356" s="42">
        <v>0</v>
      </c>
      <c r="AC356" s="41">
        <v>0.29850746268656714</v>
      </c>
      <c r="AD356" s="42">
        <f>+S356+1</f>
        <v>8</v>
      </c>
      <c r="AE356" s="22"/>
      <c r="AF356" s="45"/>
      <c r="AG356" s="42"/>
      <c r="AH356" s="42"/>
      <c r="AI356" s="41"/>
      <c r="AJ356" s="21"/>
      <c r="AK356" s="45">
        <v>46</v>
      </c>
      <c r="AL356" s="42">
        <v>13</v>
      </c>
      <c r="AM356" s="42">
        <v>0</v>
      </c>
      <c r="AN356" s="41">
        <v>0.28260869565217389</v>
      </c>
      <c r="AO356" s="42">
        <f>+AD356+1</f>
        <v>9</v>
      </c>
      <c r="AP356" s="20"/>
      <c r="AQ356" s="45"/>
      <c r="AR356" s="42"/>
      <c r="AS356" s="42"/>
      <c r="AT356" s="41"/>
      <c r="AU356" s="19"/>
      <c r="AV356" s="45">
        <v>46</v>
      </c>
      <c r="AW356" s="42">
        <v>13</v>
      </c>
      <c r="AX356" s="42">
        <v>0</v>
      </c>
      <c r="AY356" s="41">
        <v>0.28260869565217389</v>
      </c>
      <c r="AZ356" s="42">
        <v>9</v>
      </c>
      <c r="BA356" s="18"/>
      <c r="BB356" s="45"/>
      <c r="BC356" s="42"/>
      <c r="BD356" s="42"/>
      <c r="BE356" s="41"/>
      <c r="BF356" s="17"/>
      <c r="BG356" s="45">
        <v>381</v>
      </c>
      <c r="BH356" s="42">
        <v>113</v>
      </c>
      <c r="BI356" s="42">
        <v>0</v>
      </c>
      <c r="BJ356" s="41">
        <v>0.29699999999999999</v>
      </c>
      <c r="BK356" s="42">
        <v>9</v>
      </c>
      <c r="BL356" s="14"/>
      <c r="BM356" s="11"/>
      <c r="BN356" s="12"/>
      <c r="BO356" s="12"/>
      <c r="BP356" s="46"/>
      <c r="BQ356" s="13"/>
      <c r="BR356" s="45">
        <v>381</v>
      </c>
      <c r="BS356" s="42">
        <v>113</v>
      </c>
      <c r="BT356" s="42">
        <v>0</v>
      </c>
      <c r="BU356" s="41">
        <v>0.29699999999999999</v>
      </c>
      <c r="BV356" s="42">
        <v>9</v>
      </c>
      <c r="BW356" s="32"/>
      <c r="BX356" s="12"/>
      <c r="BY356" s="12"/>
      <c r="BZ356" s="12"/>
      <c r="CA356" s="31"/>
      <c r="CB356" s="9"/>
      <c r="CC356" s="11">
        <v>381</v>
      </c>
      <c r="CD356" s="12">
        <v>113</v>
      </c>
      <c r="CE356" s="12">
        <v>0</v>
      </c>
      <c r="CF356" s="50">
        <f t="shared" si="44"/>
        <v>0.29658792650918636</v>
      </c>
      <c r="CG356" s="12">
        <v>9</v>
      </c>
      <c r="CH356" s="30">
        <f t="shared" si="39"/>
        <v>335</v>
      </c>
      <c r="CI356" s="30">
        <f t="shared" si="40"/>
        <v>100</v>
      </c>
      <c r="CJ356" s="30">
        <f t="shared" si="41"/>
        <v>0</v>
      </c>
      <c r="CK356" s="6">
        <f t="shared" si="42"/>
        <v>0.29850746268656714</v>
      </c>
      <c r="CL356" s="1553" t="s">
        <v>1783</v>
      </c>
      <c r="CM356" s="1552" t="s">
        <v>1800</v>
      </c>
    </row>
    <row r="357" spans="1:91" ht="13.8">
      <c r="A357" s="38" t="s">
        <v>315</v>
      </c>
      <c r="B357" s="29" t="s">
        <v>314</v>
      </c>
      <c r="C357" s="38" t="str">
        <f t="shared" si="45"/>
        <v>DAVE TUCKER</v>
      </c>
      <c r="D357" s="42"/>
      <c r="E357" s="42"/>
      <c r="F357" s="42"/>
      <c r="G357" s="41"/>
      <c r="H357" s="42"/>
      <c r="I357" s="26"/>
      <c r="J357" s="45"/>
      <c r="K357" s="42"/>
      <c r="L357" s="42"/>
      <c r="M357" s="41"/>
      <c r="N357" s="25"/>
      <c r="O357" s="45"/>
      <c r="P357" s="42"/>
      <c r="Q357" s="42"/>
      <c r="R357" s="41"/>
      <c r="S357" s="42"/>
      <c r="T357" s="24"/>
      <c r="U357" s="45"/>
      <c r="V357" s="42"/>
      <c r="W357" s="42"/>
      <c r="X357" s="41"/>
      <c r="Y357" s="23"/>
      <c r="Z357" s="45"/>
      <c r="AA357" s="42"/>
      <c r="AB357" s="42"/>
      <c r="AC357" s="41"/>
      <c r="AD357" s="42"/>
      <c r="AE357" s="22"/>
      <c r="AF357" s="45"/>
      <c r="AG357" s="42"/>
      <c r="AH357" s="42"/>
      <c r="AI357" s="41"/>
      <c r="AJ357" s="21"/>
      <c r="AK357" s="45"/>
      <c r="AL357" s="42"/>
      <c r="AM357" s="42"/>
      <c r="AN357" s="41"/>
      <c r="AO357" s="42"/>
      <c r="AP357" s="20"/>
      <c r="AQ357" s="45"/>
      <c r="AR357" s="42"/>
      <c r="AS357" s="42"/>
      <c r="AT357" s="41"/>
      <c r="AU357" s="19"/>
      <c r="AV357" s="45"/>
      <c r="AW357" s="42"/>
      <c r="AX357" s="42"/>
      <c r="AY357" s="41"/>
      <c r="AZ357" s="42"/>
      <c r="BA357" s="18"/>
      <c r="BB357" s="45">
        <v>41</v>
      </c>
      <c r="BC357" s="42">
        <v>15</v>
      </c>
      <c r="BD357" s="42">
        <v>0</v>
      </c>
      <c r="BE357" s="41">
        <v>0.36585365853658536</v>
      </c>
      <c r="BF357" s="17"/>
      <c r="BG357" s="45">
        <v>41</v>
      </c>
      <c r="BH357" s="42">
        <v>15</v>
      </c>
      <c r="BI357" s="42">
        <v>0</v>
      </c>
      <c r="BJ357" s="41">
        <v>0.36585365853658536</v>
      </c>
      <c r="BK357" s="42">
        <v>1</v>
      </c>
      <c r="BL357" s="14"/>
      <c r="BM357" s="11">
        <v>35</v>
      </c>
      <c r="BN357" s="12">
        <v>19</v>
      </c>
      <c r="BO357" s="12">
        <v>1</v>
      </c>
      <c r="BP357" s="53">
        <v>0.54285714285714282</v>
      </c>
      <c r="BQ357" s="13"/>
      <c r="BR357" s="11">
        <v>76</v>
      </c>
      <c r="BS357" s="12">
        <v>34</v>
      </c>
      <c r="BT357" s="12">
        <v>1</v>
      </c>
      <c r="BU357" s="53">
        <v>0.44736842105263158</v>
      </c>
      <c r="BV357" s="11">
        <v>2</v>
      </c>
      <c r="BW357" s="32"/>
      <c r="BX357" s="12">
        <v>22</v>
      </c>
      <c r="BY357" s="12">
        <v>10</v>
      </c>
      <c r="BZ357" s="12">
        <v>0</v>
      </c>
      <c r="CA357" s="31">
        <v>0.45454545454545453</v>
      </c>
      <c r="CB357" s="44"/>
      <c r="CC357" s="11">
        <v>98</v>
      </c>
      <c r="CD357" s="12">
        <v>44</v>
      </c>
      <c r="CE357" s="12">
        <v>1</v>
      </c>
      <c r="CF357" s="50">
        <f t="shared" si="44"/>
        <v>0.44897959183673469</v>
      </c>
      <c r="CG357" s="12">
        <v>3</v>
      </c>
      <c r="CH357" s="30">
        <f t="shared" si="39"/>
        <v>98</v>
      </c>
      <c r="CI357" s="30">
        <f t="shared" si="40"/>
        <v>44</v>
      </c>
      <c r="CJ357" s="30">
        <f t="shared" si="41"/>
        <v>1</v>
      </c>
      <c r="CK357" s="6">
        <f t="shared" si="42"/>
        <v>0.44897959183673469</v>
      </c>
      <c r="CL357" s="5" t="str">
        <f t="shared" si="43"/>
        <v>OK</v>
      </c>
    </row>
    <row r="358" spans="1:91" ht="13.8">
      <c r="A358" s="38" t="s">
        <v>313</v>
      </c>
      <c r="B358" s="29" t="s">
        <v>312</v>
      </c>
      <c r="C358" s="38" t="str">
        <f t="shared" si="45"/>
        <v>JIM VACKARO</v>
      </c>
      <c r="D358" s="42"/>
      <c r="E358" s="42"/>
      <c r="F358" s="42"/>
      <c r="G358" s="41"/>
      <c r="H358" s="42"/>
      <c r="I358" s="26"/>
      <c r="J358" s="45">
        <v>5</v>
      </c>
      <c r="K358" s="42">
        <v>2</v>
      </c>
      <c r="L358" s="42">
        <v>0</v>
      </c>
      <c r="M358" s="41">
        <v>0.4</v>
      </c>
      <c r="N358" s="25"/>
      <c r="O358" s="45">
        <v>5</v>
      </c>
      <c r="P358" s="42">
        <v>2</v>
      </c>
      <c r="Q358" s="42">
        <v>0</v>
      </c>
      <c r="R358" s="41">
        <v>0.4</v>
      </c>
      <c r="S358" s="42">
        <v>1</v>
      </c>
      <c r="T358" s="24"/>
      <c r="U358" s="45">
        <v>45</v>
      </c>
      <c r="V358" s="42">
        <v>26</v>
      </c>
      <c r="W358" s="42">
        <v>2</v>
      </c>
      <c r="X358" s="41">
        <v>0.57799999999999996</v>
      </c>
      <c r="Y358" s="23"/>
      <c r="Z358" s="45">
        <v>50</v>
      </c>
      <c r="AA358" s="42">
        <v>28</v>
      </c>
      <c r="AB358" s="42">
        <v>2</v>
      </c>
      <c r="AC358" s="41">
        <v>0.56000000000000005</v>
      </c>
      <c r="AD358" s="42">
        <f>+S358+1</f>
        <v>2</v>
      </c>
      <c r="AE358" s="22"/>
      <c r="AF358" s="45">
        <v>83</v>
      </c>
      <c r="AG358" s="42">
        <v>48</v>
      </c>
      <c r="AH358" s="42">
        <v>3</v>
      </c>
      <c r="AI358" s="41">
        <v>0.57799999999999996</v>
      </c>
      <c r="AJ358" s="21"/>
      <c r="AK358" s="45">
        <v>133</v>
      </c>
      <c r="AL358" s="42">
        <v>76</v>
      </c>
      <c r="AM358" s="42">
        <v>5</v>
      </c>
      <c r="AN358" s="41">
        <v>0.5714285714285714</v>
      </c>
      <c r="AO358" s="42">
        <f>+AD358+1</f>
        <v>3</v>
      </c>
      <c r="AP358" s="20"/>
      <c r="AQ358" s="45">
        <v>85</v>
      </c>
      <c r="AR358" s="42">
        <v>44</v>
      </c>
      <c r="AS358" s="42">
        <v>2</v>
      </c>
      <c r="AT358" s="41">
        <v>0.51800000000000002</v>
      </c>
      <c r="AU358" s="19"/>
      <c r="AV358" s="45">
        <v>218</v>
      </c>
      <c r="AW358" s="42">
        <v>120</v>
      </c>
      <c r="AX358" s="42">
        <v>7</v>
      </c>
      <c r="AY358" s="41">
        <v>0.55045871559633031</v>
      </c>
      <c r="AZ358" s="42">
        <v>4</v>
      </c>
      <c r="BA358" s="18"/>
      <c r="BB358" s="45">
        <v>82</v>
      </c>
      <c r="BC358" s="42">
        <v>51</v>
      </c>
      <c r="BD358" s="42">
        <v>8</v>
      </c>
      <c r="BE358" s="41">
        <v>0.62195121951219512</v>
      </c>
      <c r="BF358" s="17"/>
      <c r="BG358" s="45">
        <v>300</v>
      </c>
      <c r="BH358" s="42">
        <v>171</v>
      </c>
      <c r="BI358" s="42">
        <v>15</v>
      </c>
      <c r="BJ358" s="41">
        <v>0.56999999999999995</v>
      </c>
      <c r="BK358" s="42">
        <v>5</v>
      </c>
      <c r="BL358" s="14"/>
      <c r="BM358" s="11">
        <v>68</v>
      </c>
      <c r="BN358" s="12">
        <v>40</v>
      </c>
      <c r="BO358" s="12">
        <v>2</v>
      </c>
      <c r="BP358" s="53">
        <v>0.58823529411764708</v>
      </c>
      <c r="BQ358" s="13"/>
      <c r="BR358" s="11">
        <v>368</v>
      </c>
      <c r="BS358" s="12">
        <v>211</v>
      </c>
      <c r="BT358" s="12">
        <v>17</v>
      </c>
      <c r="BU358" s="53">
        <v>0.57336956521739135</v>
      </c>
      <c r="BV358" s="11">
        <v>6</v>
      </c>
      <c r="BW358" s="32"/>
      <c r="BX358" s="12">
        <v>63</v>
      </c>
      <c r="BY358" s="12">
        <v>41</v>
      </c>
      <c r="BZ358" s="12">
        <v>6</v>
      </c>
      <c r="CA358" s="31">
        <v>0.65079365079365081</v>
      </c>
      <c r="CB358" s="44"/>
      <c r="CC358" s="11">
        <v>431</v>
      </c>
      <c r="CD358" s="12">
        <v>252</v>
      </c>
      <c r="CE358" s="12">
        <v>23</v>
      </c>
      <c r="CF358" s="50">
        <f t="shared" si="44"/>
        <v>0.58468677494199539</v>
      </c>
      <c r="CG358" s="12">
        <v>7</v>
      </c>
      <c r="CH358" s="30">
        <f t="shared" si="39"/>
        <v>431</v>
      </c>
      <c r="CI358" s="30">
        <f t="shared" si="40"/>
        <v>252</v>
      </c>
      <c r="CJ358" s="30">
        <f t="shared" si="41"/>
        <v>23</v>
      </c>
      <c r="CK358" s="6">
        <f t="shared" si="42"/>
        <v>0.58468677494199539</v>
      </c>
      <c r="CL358" s="5" t="str">
        <f t="shared" si="43"/>
        <v>OK</v>
      </c>
    </row>
    <row r="359" spans="1:91" ht="13.8">
      <c r="A359" s="38" t="s">
        <v>303</v>
      </c>
      <c r="B359" s="29" t="s">
        <v>312</v>
      </c>
      <c r="C359" s="38" t="str">
        <f t="shared" si="45"/>
        <v>JOHN VACKARO</v>
      </c>
      <c r="D359" s="42">
        <v>350</v>
      </c>
      <c r="E359" s="42">
        <v>176</v>
      </c>
      <c r="F359" s="42">
        <v>9</v>
      </c>
      <c r="G359" s="41">
        <v>0.50285714285714289</v>
      </c>
      <c r="H359" s="42">
        <v>6</v>
      </c>
      <c r="I359" s="26"/>
      <c r="J359" s="45">
        <v>74</v>
      </c>
      <c r="K359" s="42">
        <v>38</v>
      </c>
      <c r="L359" s="42">
        <v>4</v>
      </c>
      <c r="M359" s="41">
        <v>0.51400000000000001</v>
      </c>
      <c r="N359" s="25"/>
      <c r="O359" s="45">
        <v>424</v>
      </c>
      <c r="P359" s="42">
        <v>214</v>
      </c>
      <c r="Q359" s="42">
        <v>13</v>
      </c>
      <c r="R359" s="41">
        <v>0.50471698113207553</v>
      </c>
      <c r="S359" s="42">
        <v>7</v>
      </c>
      <c r="T359" s="24"/>
      <c r="U359" s="45">
        <v>60</v>
      </c>
      <c r="V359" s="42">
        <v>29</v>
      </c>
      <c r="W359" s="42">
        <v>1</v>
      </c>
      <c r="X359" s="41">
        <v>0.48299999999999998</v>
      </c>
      <c r="Y359" s="23"/>
      <c r="Z359" s="45">
        <v>484</v>
      </c>
      <c r="AA359" s="42">
        <v>243</v>
      </c>
      <c r="AB359" s="42">
        <v>14</v>
      </c>
      <c r="AC359" s="41">
        <v>0.50206611570247939</v>
      </c>
      <c r="AD359" s="42">
        <f>+S359+1</f>
        <v>8</v>
      </c>
      <c r="AE359" s="22"/>
      <c r="AF359" s="45">
        <v>74</v>
      </c>
      <c r="AG359" s="42">
        <v>46</v>
      </c>
      <c r="AH359" s="42">
        <v>5</v>
      </c>
      <c r="AI359" s="41">
        <v>0.622</v>
      </c>
      <c r="AJ359" s="21"/>
      <c r="AK359" s="45">
        <v>558</v>
      </c>
      <c r="AL359" s="42">
        <v>289</v>
      </c>
      <c r="AM359" s="42">
        <v>19</v>
      </c>
      <c r="AN359" s="41">
        <v>0.51792114695340496</v>
      </c>
      <c r="AO359" s="42">
        <f>+AD359+1</f>
        <v>9</v>
      </c>
      <c r="AP359" s="20"/>
      <c r="AQ359" s="45">
        <v>81</v>
      </c>
      <c r="AR359" s="42">
        <v>47</v>
      </c>
      <c r="AS359" s="42">
        <v>5</v>
      </c>
      <c r="AT359" s="41">
        <v>0.57999999999999996</v>
      </c>
      <c r="AU359" s="19"/>
      <c r="AV359" s="45">
        <v>639</v>
      </c>
      <c r="AW359" s="42">
        <v>336</v>
      </c>
      <c r="AX359" s="42">
        <v>24</v>
      </c>
      <c r="AY359" s="41">
        <v>0.5258215962441315</v>
      </c>
      <c r="AZ359" s="42">
        <v>10</v>
      </c>
      <c r="BA359" s="18"/>
      <c r="BB359" s="45">
        <v>77</v>
      </c>
      <c r="BC359" s="42">
        <v>48</v>
      </c>
      <c r="BD359" s="42">
        <v>4</v>
      </c>
      <c r="BE359" s="41">
        <v>0.62337662337662336</v>
      </c>
      <c r="BF359" s="17"/>
      <c r="BG359" s="45">
        <v>716</v>
      </c>
      <c r="BH359" s="42">
        <v>384</v>
      </c>
      <c r="BI359" s="42">
        <v>28</v>
      </c>
      <c r="BJ359" s="41">
        <v>0.53631284916201116</v>
      </c>
      <c r="BK359" s="42">
        <v>11</v>
      </c>
      <c r="BL359" s="14"/>
      <c r="BM359" s="11">
        <v>69</v>
      </c>
      <c r="BN359" s="12">
        <v>43</v>
      </c>
      <c r="BO359" s="12">
        <v>3</v>
      </c>
      <c r="BP359" s="50">
        <v>0.62318840579710144</v>
      </c>
      <c r="BQ359" s="13"/>
      <c r="BR359" s="11">
        <v>785</v>
      </c>
      <c r="BS359" s="12">
        <v>427</v>
      </c>
      <c r="BT359" s="12">
        <v>31</v>
      </c>
      <c r="BU359" s="50">
        <v>0.54394904458598725</v>
      </c>
      <c r="BV359" s="12">
        <v>12</v>
      </c>
      <c r="BW359" s="32"/>
      <c r="BX359" s="12">
        <v>57</v>
      </c>
      <c r="BY359" s="12">
        <v>28</v>
      </c>
      <c r="BZ359" s="12">
        <v>3</v>
      </c>
      <c r="CA359" s="31">
        <v>0.49122807017543857</v>
      </c>
      <c r="CB359" s="44"/>
      <c r="CC359" s="11">
        <v>842</v>
      </c>
      <c r="CD359" s="12">
        <v>455</v>
      </c>
      <c r="CE359" s="12">
        <v>34</v>
      </c>
      <c r="CF359" s="50">
        <f t="shared" si="44"/>
        <v>0.54038004750593827</v>
      </c>
      <c r="CG359" s="12">
        <v>13</v>
      </c>
      <c r="CH359" s="30">
        <f t="shared" si="39"/>
        <v>842</v>
      </c>
      <c r="CI359" s="30">
        <f t="shared" si="40"/>
        <v>455</v>
      </c>
      <c r="CJ359" s="30">
        <f t="shared" si="41"/>
        <v>34</v>
      </c>
      <c r="CK359" s="6">
        <f t="shared" si="42"/>
        <v>0.54038004750593827</v>
      </c>
      <c r="CL359" s="5" t="str">
        <f t="shared" si="43"/>
        <v>OK</v>
      </c>
    </row>
    <row r="360" spans="1:91" ht="13.8">
      <c r="A360" s="38" t="s">
        <v>311</v>
      </c>
      <c r="B360" s="49" t="s">
        <v>310</v>
      </c>
      <c r="C360" s="38" t="str">
        <f t="shared" si="45"/>
        <v>JASON VIENNE</v>
      </c>
      <c r="D360" s="42"/>
      <c r="E360" s="42"/>
      <c r="F360" s="42"/>
      <c r="G360" s="41"/>
      <c r="H360" s="42"/>
      <c r="I360" s="26"/>
      <c r="J360" s="47"/>
      <c r="K360" s="48"/>
      <c r="L360" s="48"/>
      <c r="M360" s="48"/>
      <c r="N360" s="25"/>
      <c r="O360" s="47"/>
      <c r="P360" s="48"/>
      <c r="Q360" s="48"/>
      <c r="R360" s="48"/>
      <c r="S360" s="48"/>
      <c r="T360" s="24"/>
      <c r="U360" s="47"/>
      <c r="V360" s="48"/>
      <c r="W360" s="48"/>
      <c r="X360" s="48"/>
      <c r="Y360" s="23"/>
      <c r="Z360" s="47"/>
      <c r="AA360" s="48"/>
      <c r="AB360" s="48"/>
      <c r="AC360" s="48"/>
      <c r="AD360" s="48"/>
      <c r="AE360" s="22"/>
      <c r="AF360" s="47"/>
      <c r="AG360" s="48"/>
      <c r="AH360" s="48"/>
      <c r="AI360" s="48"/>
      <c r="AJ360" s="21"/>
      <c r="AK360" s="47"/>
      <c r="AL360" s="48"/>
      <c r="AM360" s="48"/>
      <c r="AN360" s="48"/>
      <c r="AO360" s="48"/>
      <c r="AP360" s="20"/>
      <c r="AQ360" s="47"/>
      <c r="AR360" s="48"/>
      <c r="AS360" s="48"/>
      <c r="AT360" s="48"/>
      <c r="AU360" s="19"/>
      <c r="AV360" s="47"/>
      <c r="AW360" s="48"/>
      <c r="AX360" s="48"/>
      <c r="AY360" s="48"/>
      <c r="AZ360" s="48"/>
      <c r="BA360" s="18"/>
      <c r="BB360" s="47"/>
      <c r="BC360" s="48"/>
      <c r="BD360" s="48"/>
      <c r="BE360" s="48"/>
      <c r="BF360" s="17"/>
      <c r="BG360" s="47"/>
      <c r="BH360" s="48"/>
      <c r="BI360" s="48"/>
      <c r="BJ360" s="48"/>
      <c r="BK360" s="48"/>
      <c r="BL360" s="14"/>
      <c r="BM360" s="47"/>
      <c r="BN360" s="48"/>
      <c r="BO360" s="48"/>
      <c r="BP360" s="48"/>
      <c r="BQ360" s="13"/>
      <c r="BR360" s="47"/>
      <c r="BS360" s="48"/>
      <c r="BT360" s="48"/>
      <c r="BU360" s="48"/>
      <c r="BV360" s="48"/>
      <c r="BW360" s="32"/>
      <c r="BX360" s="12">
        <v>7</v>
      </c>
      <c r="BY360" s="12">
        <v>3</v>
      </c>
      <c r="BZ360" s="12">
        <v>0</v>
      </c>
      <c r="CA360" s="31">
        <v>0.42857142857142855</v>
      </c>
      <c r="CB360" s="44"/>
      <c r="CC360" s="11">
        <v>7</v>
      </c>
      <c r="CD360" s="12">
        <v>3</v>
      </c>
      <c r="CE360" s="12">
        <v>0</v>
      </c>
      <c r="CF360" s="50">
        <f t="shared" si="44"/>
        <v>0.42857142857142855</v>
      </c>
      <c r="CG360" s="12">
        <v>1</v>
      </c>
      <c r="CH360" s="30">
        <f t="shared" si="39"/>
        <v>7</v>
      </c>
      <c r="CI360" s="30">
        <f t="shared" si="40"/>
        <v>3</v>
      </c>
      <c r="CJ360" s="30">
        <f t="shared" si="41"/>
        <v>0</v>
      </c>
      <c r="CK360" s="6">
        <f t="shared" si="42"/>
        <v>0.42857142857142855</v>
      </c>
      <c r="CL360" s="5" t="str">
        <f t="shared" si="43"/>
        <v>OK</v>
      </c>
    </row>
    <row r="361" spans="1:91" ht="13.8">
      <c r="A361" s="38" t="s">
        <v>309</v>
      </c>
      <c r="B361" s="29" t="s">
        <v>308</v>
      </c>
      <c r="C361" s="38" t="str">
        <f t="shared" si="45"/>
        <v>JEFF WALDECKER</v>
      </c>
      <c r="D361" s="42">
        <v>497</v>
      </c>
      <c r="E361" s="42">
        <v>304</v>
      </c>
      <c r="F361" s="42">
        <v>16</v>
      </c>
      <c r="G361" s="41">
        <v>0.61167002012072436</v>
      </c>
      <c r="H361" s="42">
        <v>7</v>
      </c>
      <c r="I361" s="26"/>
      <c r="J361" s="45">
        <v>56</v>
      </c>
      <c r="K361" s="42">
        <v>33</v>
      </c>
      <c r="L361" s="42">
        <v>3</v>
      </c>
      <c r="M361" s="41">
        <v>0.58899999999999997</v>
      </c>
      <c r="N361" s="25"/>
      <c r="O361" s="45">
        <v>553</v>
      </c>
      <c r="P361" s="42">
        <v>337</v>
      </c>
      <c r="Q361" s="42">
        <v>19</v>
      </c>
      <c r="R361" s="41">
        <v>0.60940325497287517</v>
      </c>
      <c r="S361" s="42">
        <v>8</v>
      </c>
      <c r="T361" s="24"/>
      <c r="U361" s="45">
        <v>55</v>
      </c>
      <c r="V361" s="42">
        <v>25</v>
      </c>
      <c r="W361" s="42">
        <v>0</v>
      </c>
      <c r="X361" s="41">
        <v>0.45500000000000002</v>
      </c>
      <c r="Y361" s="23"/>
      <c r="Z361" s="45">
        <v>608</v>
      </c>
      <c r="AA361" s="42">
        <v>362</v>
      </c>
      <c r="AB361" s="42">
        <v>19</v>
      </c>
      <c r="AC361" s="41">
        <v>0.59539473684210531</v>
      </c>
      <c r="AD361" s="42">
        <f>+S361+1</f>
        <v>9</v>
      </c>
      <c r="AE361" s="22"/>
      <c r="AF361" s="45"/>
      <c r="AG361" s="42"/>
      <c r="AH361" s="42"/>
      <c r="AI361" s="41"/>
      <c r="AJ361" s="21"/>
      <c r="AK361" s="45">
        <v>608</v>
      </c>
      <c r="AL361" s="42">
        <v>362</v>
      </c>
      <c r="AM361" s="42">
        <v>19</v>
      </c>
      <c r="AN361" s="41">
        <v>0.59539473684210531</v>
      </c>
      <c r="AO361" s="42">
        <f>+AD361+1</f>
        <v>10</v>
      </c>
      <c r="AP361" s="20"/>
      <c r="AQ361" s="45"/>
      <c r="AR361" s="42"/>
      <c r="AS361" s="42"/>
      <c r="AT361" s="41"/>
      <c r="AU361" s="19"/>
      <c r="AV361" s="45">
        <v>608</v>
      </c>
      <c r="AW361" s="42">
        <v>362</v>
      </c>
      <c r="AX361" s="42">
        <v>19</v>
      </c>
      <c r="AY361" s="41">
        <v>0.59539473684210531</v>
      </c>
      <c r="AZ361" s="42">
        <v>10</v>
      </c>
      <c r="BA361" s="18"/>
      <c r="BB361" s="45"/>
      <c r="BC361" s="42"/>
      <c r="BD361" s="42"/>
      <c r="BE361" s="41"/>
      <c r="BF361" s="17"/>
      <c r="BG361" s="45">
        <v>608</v>
      </c>
      <c r="BH361" s="42">
        <v>362</v>
      </c>
      <c r="BI361" s="42">
        <v>19</v>
      </c>
      <c r="BJ361" s="41">
        <v>0.59539473684210531</v>
      </c>
      <c r="BK361" s="42">
        <v>10</v>
      </c>
      <c r="BL361" s="14"/>
      <c r="BM361" s="11"/>
      <c r="BN361" s="12"/>
      <c r="BO361" s="12"/>
      <c r="BP361" s="48"/>
      <c r="BQ361" s="13"/>
      <c r="BR361" s="45">
        <v>608</v>
      </c>
      <c r="BS361" s="42">
        <v>362</v>
      </c>
      <c r="BT361" s="42">
        <v>19</v>
      </c>
      <c r="BU361" s="41">
        <v>0.59539473684210531</v>
      </c>
      <c r="BV361" s="42">
        <v>10</v>
      </c>
      <c r="BW361" s="32"/>
      <c r="BX361" s="12"/>
      <c r="BY361" s="12"/>
      <c r="BZ361" s="12"/>
      <c r="CA361" s="31"/>
      <c r="CB361" s="9"/>
      <c r="CC361" s="11">
        <v>608</v>
      </c>
      <c r="CD361" s="12">
        <v>362</v>
      </c>
      <c r="CE361" s="12">
        <v>19</v>
      </c>
      <c r="CF361" s="50">
        <f t="shared" si="44"/>
        <v>0.59539473684210531</v>
      </c>
      <c r="CG361" s="12">
        <v>10</v>
      </c>
      <c r="CH361" s="30">
        <f t="shared" si="39"/>
        <v>608</v>
      </c>
      <c r="CI361" s="30">
        <f t="shared" si="40"/>
        <v>362</v>
      </c>
      <c r="CJ361" s="30">
        <f t="shared" si="41"/>
        <v>19</v>
      </c>
      <c r="CK361" s="6">
        <f t="shared" si="42"/>
        <v>0.59539473684210531</v>
      </c>
      <c r="CL361" s="5" t="str">
        <f t="shared" si="43"/>
        <v>OK</v>
      </c>
    </row>
    <row r="362" spans="1:91" ht="13.8">
      <c r="A362" s="38" t="s">
        <v>294</v>
      </c>
      <c r="B362" s="54" t="s">
        <v>307</v>
      </c>
      <c r="C362" s="38" t="str">
        <f t="shared" si="45"/>
        <v>STEVE WALLACE</v>
      </c>
      <c r="D362" s="45">
        <v>152</v>
      </c>
      <c r="E362" s="42">
        <v>68</v>
      </c>
      <c r="F362" s="42">
        <v>0</v>
      </c>
      <c r="G362" s="41">
        <v>0.44736842105263158</v>
      </c>
      <c r="H362" s="42">
        <v>3</v>
      </c>
      <c r="I362" s="26"/>
      <c r="J362" s="51">
        <v>59</v>
      </c>
      <c r="K362" s="51">
        <v>19</v>
      </c>
      <c r="L362" s="51">
        <v>0</v>
      </c>
      <c r="M362" s="52">
        <v>0.32200000000000001</v>
      </c>
      <c r="N362" s="25"/>
      <c r="O362" s="51">
        <v>211</v>
      </c>
      <c r="P362" s="51">
        <v>87</v>
      </c>
      <c r="Q362" s="51">
        <v>0</v>
      </c>
      <c r="R362" s="52">
        <v>0.41232227488151657</v>
      </c>
      <c r="S362" s="51">
        <v>4</v>
      </c>
      <c r="T362" s="24"/>
      <c r="U362" s="51"/>
      <c r="V362" s="51"/>
      <c r="W362" s="51"/>
      <c r="X362" s="52"/>
      <c r="Y362" s="23"/>
      <c r="Z362" s="51"/>
      <c r="AA362" s="51"/>
      <c r="AB362" s="51"/>
      <c r="AC362" s="52"/>
      <c r="AD362" s="51" t="s">
        <v>280</v>
      </c>
      <c r="AE362" s="22"/>
      <c r="AF362" s="51"/>
      <c r="AG362" s="51"/>
      <c r="AH362" s="51"/>
      <c r="AI362" s="52"/>
      <c r="AJ362" s="21"/>
      <c r="AK362" s="51"/>
      <c r="AL362" s="51"/>
      <c r="AM362" s="51"/>
      <c r="AN362" s="52"/>
      <c r="AO362" s="51" t="s">
        <v>280</v>
      </c>
      <c r="AP362" s="20"/>
      <c r="AQ362" s="51"/>
      <c r="AR362" s="51"/>
      <c r="AS362" s="51"/>
      <c r="AT362" s="52"/>
      <c r="AU362" s="19"/>
      <c r="AV362" s="51">
        <v>0</v>
      </c>
      <c r="AW362" s="51">
        <v>0</v>
      </c>
      <c r="AX362" s="51">
        <v>0</v>
      </c>
      <c r="AY362" s="52"/>
      <c r="AZ362" s="51"/>
      <c r="BA362" s="18"/>
      <c r="BB362" s="51"/>
      <c r="BC362" s="51"/>
      <c r="BD362" s="51"/>
      <c r="BE362" s="52"/>
      <c r="BF362" s="17"/>
      <c r="BG362" s="51">
        <v>211</v>
      </c>
      <c r="BH362" s="51">
        <v>87</v>
      </c>
      <c r="BI362" s="51">
        <v>0</v>
      </c>
      <c r="BJ362" s="52">
        <v>0.41232227488151657</v>
      </c>
      <c r="BK362" s="51">
        <v>4</v>
      </c>
      <c r="BL362" s="14"/>
      <c r="BM362" s="8"/>
      <c r="BN362" s="8"/>
      <c r="BO362" s="8"/>
      <c r="BQ362" s="13"/>
      <c r="BR362" s="51">
        <v>211</v>
      </c>
      <c r="BS362" s="51">
        <v>87</v>
      </c>
      <c r="BT362" s="51">
        <v>0</v>
      </c>
      <c r="BU362" s="52">
        <v>0.41232227488151657</v>
      </c>
      <c r="BV362" s="51">
        <v>4</v>
      </c>
      <c r="BW362" s="43"/>
      <c r="BX362" s="12"/>
      <c r="BY362" s="12"/>
      <c r="BZ362" s="12"/>
      <c r="CA362" s="31"/>
      <c r="CB362" s="9"/>
      <c r="CC362" s="11">
        <v>211</v>
      </c>
      <c r="CD362" s="12">
        <v>87</v>
      </c>
      <c r="CE362" s="12">
        <v>0</v>
      </c>
      <c r="CF362" s="50">
        <f t="shared" si="44"/>
        <v>0.41232227488151657</v>
      </c>
      <c r="CG362" s="12">
        <v>4</v>
      </c>
      <c r="CH362" s="30">
        <f t="shared" si="39"/>
        <v>211</v>
      </c>
      <c r="CI362" s="30">
        <f t="shared" si="40"/>
        <v>87</v>
      </c>
      <c r="CJ362" s="30">
        <f t="shared" si="41"/>
        <v>0</v>
      </c>
      <c r="CK362" s="6">
        <f t="shared" si="42"/>
        <v>0.41232227488151657</v>
      </c>
      <c r="CL362" s="5" t="str">
        <f t="shared" si="43"/>
        <v>OK</v>
      </c>
    </row>
    <row r="363" spans="1:91" ht="13.8">
      <c r="A363" s="38" t="s">
        <v>306</v>
      </c>
      <c r="B363" s="39" t="s">
        <v>305</v>
      </c>
      <c r="C363" s="38" t="str">
        <f t="shared" si="45"/>
        <v>NICK WALLS</v>
      </c>
      <c r="D363" s="42"/>
      <c r="E363" s="42"/>
      <c r="F363" s="42"/>
      <c r="G363" s="41"/>
      <c r="H363" s="42"/>
      <c r="I363" s="26"/>
      <c r="J363" s="35"/>
      <c r="K363" s="33"/>
      <c r="L363" s="33"/>
      <c r="M363" s="34"/>
      <c r="N363" s="25"/>
      <c r="O363" s="35"/>
      <c r="P363" s="33"/>
      <c r="Q363" s="33"/>
      <c r="R363" s="34"/>
      <c r="S363" s="33"/>
      <c r="T363" s="24"/>
      <c r="U363" s="35"/>
      <c r="V363" s="33"/>
      <c r="W363" s="33"/>
      <c r="X363" s="34"/>
      <c r="Y363" s="23"/>
      <c r="Z363" s="35"/>
      <c r="AA363" s="33"/>
      <c r="AB363" s="33"/>
      <c r="AC363" s="34"/>
      <c r="AD363" s="33"/>
      <c r="AE363" s="22"/>
      <c r="AF363" s="35"/>
      <c r="AG363" s="33"/>
      <c r="AH363" s="33"/>
      <c r="AI363" s="34"/>
      <c r="AJ363" s="21"/>
      <c r="AK363" s="35"/>
      <c r="AL363" s="33"/>
      <c r="AM363" s="33"/>
      <c r="AN363" s="34"/>
      <c r="AO363" s="33"/>
      <c r="AP363" s="20"/>
      <c r="AQ363" s="35">
        <v>36</v>
      </c>
      <c r="AR363" s="33">
        <v>22</v>
      </c>
      <c r="AS363" s="33">
        <v>1</v>
      </c>
      <c r="AT363" s="34">
        <v>0.61099999999999999</v>
      </c>
      <c r="AU363" s="19"/>
      <c r="AV363" s="35">
        <v>36</v>
      </c>
      <c r="AW363" s="33">
        <v>22</v>
      </c>
      <c r="AX363" s="33">
        <v>1</v>
      </c>
      <c r="AY363" s="34">
        <v>0.61111111111111116</v>
      </c>
      <c r="AZ363" s="33">
        <v>1</v>
      </c>
      <c r="BA363" s="18"/>
      <c r="BB363" s="35">
        <v>24</v>
      </c>
      <c r="BC363" s="33">
        <v>9</v>
      </c>
      <c r="BD363" s="33">
        <v>0</v>
      </c>
      <c r="BE363" s="34">
        <v>0.375</v>
      </c>
      <c r="BF363" s="17"/>
      <c r="BG363" s="35">
        <v>60</v>
      </c>
      <c r="BH363" s="33">
        <v>31</v>
      </c>
      <c r="BI363" s="33">
        <v>1</v>
      </c>
      <c r="BJ363" s="34">
        <v>0.51666666666666672</v>
      </c>
      <c r="BK363" s="33">
        <v>2</v>
      </c>
      <c r="BL363" s="14"/>
      <c r="BM363" s="37"/>
      <c r="BN363" s="36"/>
      <c r="BO363" s="36"/>
      <c r="BQ363" s="13"/>
      <c r="BR363" s="35">
        <v>60</v>
      </c>
      <c r="BS363" s="33">
        <v>31</v>
      </c>
      <c r="BT363" s="33">
        <v>1</v>
      </c>
      <c r="BU363" s="34">
        <v>0.51666666666666672</v>
      </c>
      <c r="BV363" s="33">
        <v>2</v>
      </c>
      <c r="BW363" s="32"/>
      <c r="BX363" s="12"/>
      <c r="BY363" s="12"/>
      <c r="BZ363" s="12"/>
      <c r="CA363" s="31"/>
      <c r="CB363" s="9"/>
      <c r="CC363" s="11">
        <v>60</v>
      </c>
      <c r="CD363" s="12">
        <v>31</v>
      </c>
      <c r="CE363" s="12">
        <v>1</v>
      </c>
      <c r="CF363" s="50">
        <f t="shared" si="44"/>
        <v>0.51666666666666672</v>
      </c>
      <c r="CG363" s="12">
        <v>2</v>
      </c>
      <c r="CH363" s="30">
        <f t="shared" si="39"/>
        <v>60</v>
      </c>
      <c r="CI363" s="30">
        <f t="shared" si="40"/>
        <v>31</v>
      </c>
      <c r="CJ363" s="30">
        <f t="shared" si="41"/>
        <v>1</v>
      </c>
      <c r="CK363" s="6">
        <f t="shared" si="42"/>
        <v>0.51666666666666672</v>
      </c>
      <c r="CL363" s="5" t="str">
        <f t="shared" si="43"/>
        <v>OK</v>
      </c>
    </row>
    <row r="364" spans="1:91" ht="13.8">
      <c r="A364" s="38" t="s">
        <v>304</v>
      </c>
      <c r="B364" s="29" t="s">
        <v>301</v>
      </c>
      <c r="C364" s="38" t="str">
        <f t="shared" si="45"/>
        <v>BRUCE WALTER</v>
      </c>
      <c r="D364" s="42">
        <v>535</v>
      </c>
      <c r="E364" s="42">
        <v>280</v>
      </c>
      <c r="F364" s="42">
        <v>19</v>
      </c>
      <c r="G364" s="41">
        <v>0.52336448598130836</v>
      </c>
      <c r="H364" s="42">
        <v>8</v>
      </c>
      <c r="I364" s="26"/>
      <c r="J364" s="45">
        <v>70</v>
      </c>
      <c r="K364" s="42">
        <v>27</v>
      </c>
      <c r="L364" s="42">
        <v>4</v>
      </c>
      <c r="M364" s="41">
        <v>0.38600000000000001</v>
      </c>
      <c r="N364" s="25"/>
      <c r="O364" s="45">
        <v>605</v>
      </c>
      <c r="P364" s="42">
        <v>307</v>
      </c>
      <c r="Q364" s="42">
        <v>23</v>
      </c>
      <c r="R364" s="41">
        <v>0.50743801652892562</v>
      </c>
      <c r="S364" s="42">
        <v>9</v>
      </c>
      <c r="T364" s="24"/>
      <c r="U364" s="45">
        <v>64</v>
      </c>
      <c r="V364" s="42">
        <v>32</v>
      </c>
      <c r="W364" s="42">
        <v>1</v>
      </c>
      <c r="X364" s="41">
        <v>0.5</v>
      </c>
      <c r="Y364" s="23"/>
      <c r="Z364" s="45">
        <v>669</v>
      </c>
      <c r="AA364" s="42">
        <v>339</v>
      </c>
      <c r="AB364" s="42">
        <v>24</v>
      </c>
      <c r="AC364" s="41">
        <v>0.50672645739910316</v>
      </c>
      <c r="AD364" s="42">
        <f>+S364+1</f>
        <v>10</v>
      </c>
      <c r="AE364" s="22"/>
      <c r="AF364" s="45">
        <v>72</v>
      </c>
      <c r="AG364" s="42">
        <v>41</v>
      </c>
      <c r="AH364" s="42">
        <v>1</v>
      </c>
      <c r="AI364" s="41">
        <v>0.56899999999999995</v>
      </c>
      <c r="AJ364" s="21"/>
      <c r="AK364" s="45">
        <v>741</v>
      </c>
      <c r="AL364" s="42">
        <v>380</v>
      </c>
      <c r="AM364" s="42">
        <v>25</v>
      </c>
      <c r="AN364" s="41">
        <v>0.51282051282051277</v>
      </c>
      <c r="AO364" s="42">
        <f>+AD364+1</f>
        <v>11</v>
      </c>
      <c r="AP364" s="20"/>
      <c r="AQ364" s="45">
        <v>76</v>
      </c>
      <c r="AR364" s="42">
        <v>49</v>
      </c>
      <c r="AS364" s="42">
        <v>8</v>
      </c>
      <c r="AT364" s="41">
        <v>0.64500000000000002</v>
      </c>
      <c r="AU364" s="19"/>
      <c r="AV364" s="45">
        <v>817</v>
      </c>
      <c r="AW364" s="42">
        <v>429</v>
      </c>
      <c r="AX364" s="42">
        <v>33</v>
      </c>
      <c r="AY364" s="41">
        <v>0.5250917992656059</v>
      </c>
      <c r="AZ364" s="42">
        <v>12</v>
      </c>
      <c r="BA364" s="18"/>
      <c r="BB364" s="45">
        <v>62</v>
      </c>
      <c r="BC364" s="42">
        <v>31</v>
      </c>
      <c r="BD364" s="42">
        <v>2</v>
      </c>
      <c r="BE364" s="41">
        <v>0.5</v>
      </c>
      <c r="BF364" s="17"/>
      <c r="BG364" s="45">
        <v>879</v>
      </c>
      <c r="BH364" s="42">
        <v>460</v>
      </c>
      <c r="BI364" s="42">
        <v>35</v>
      </c>
      <c r="BJ364" s="41">
        <v>0.5233219567690558</v>
      </c>
      <c r="BK364" s="42">
        <v>13</v>
      </c>
      <c r="BL364" s="14"/>
      <c r="BM364" s="11">
        <v>52</v>
      </c>
      <c r="BN364" s="12">
        <v>26</v>
      </c>
      <c r="BO364" s="12">
        <v>2</v>
      </c>
      <c r="BP364" s="53">
        <v>0.5</v>
      </c>
      <c r="BQ364" s="13"/>
      <c r="BR364" s="11">
        <v>931</v>
      </c>
      <c r="BS364" s="12">
        <v>486</v>
      </c>
      <c r="BT364" s="12">
        <v>37</v>
      </c>
      <c r="BU364" s="53">
        <v>0.52201933404940926</v>
      </c>
      <c r="BV364" s="11">
        <v>14</v>
      </c>
      <c r="BW364" s="32"/>
      <c r="BX364" s="12">
        <v>52</v>
      </c>
      <c r="BY364" s="12">
        <v>29</v>
      </c>
      <c r="BZ364" s="12">
        <v>3</v>
      </c>
      <c r="CA364" s="31">
        <v>0.55769230769230771</v>
      </c>
      <c r="CB364" s="44"/>
      <c r="CC364" s="11">
        <v>983</v>
      </c>
      <c r="CD364" s="12">
        <v>515</v>
      </c>
      <c r="CE364" s="12">
        <v>40</v>
      </c>
      <c r="CF364" s="50">
        <f t="shared" si="44"/>
        <v>0.52390640895218721</v>
      </c>
      <c r="CG364" s="12">
        <v>15</v>
      </c>
      <c r="CH364" s="30">
        <f t="shared" si="39"/>
        <v>983</v>
      </c>
      <c r="CI364" s="30">
        <f t="shared" si="40"/>
        <v>515</v>
      </c>
      <c r="CJ364" s="30">
        <f t="shared" si="41"/>
        <v>40</v>
      </c>
      <c r="CK364" s="6">
        <f t="shared" si="42"/>
        <v>0.52390640895218721</v>
      </c>
      <c r="CL364" s="5" t="str">
        <f t="shared" si="43"/>
        <v>OK</v>
      </c>
    </row>
    <row r="365" spans="1:91" ht="13.8">
      <c r="A365" s="38" t="s">
        <v>303</v>
      </c>
      <c r="B365" s="29" t="s">
        <v>301</v>
      </c>
      <c r="C365" s="38" t="str">
        <f t="shared" si="45"/>
        <v>JOHN WALTER</v>
      </c>
      <c r="D365" s="42">
        <v>126</v>
      </c>
      <c r="E365" s="42">
        <v>47</v>
      </c>
      <c r="F365" s="42">
        <v>0</v>
      </c>
      <c r="G365" s="41">
        <v>0.37301587301587302</v>
      </c>
      <c r="H365" s="42">
        <v>4</v>
      </c>
      <c r="I365" s="26"/>
      <c r="J365" s="45">
        <v>26</v>
      </c>
      <c r="K365" s="42">
        <v>14</v>
      </c>
      <c r="L365" s="42">
        <v>0</v>
      </c>
      <c r="M365" s="41">
        <v>0.53800000000000003</v>
      </c>
      <c r="N365" s="25"/>
      <c r="O365" s="45">
        <v>152</v>
      </c>
      <c r="P365" s="42">
        <v>61</v>
      </c>
      <c r="Q365" s="42">
        <v>0</v>
      </c>
      <c r="R365" s="41">
        <v>0.40131578947368424</v>
      </c>
      <c r="S365" s="42">
        <v>5</v>
      </c>
      <c r="T365" s="24"/>
      <c r="U365" s="45">
        <v>18</v>
      </c>
      <c r="V365" s="42">
        <v>7</v>
      </c>
      <c r="W365" s="42">
        <v>0</v>
      </c>
      <c r="X365" s="41">
        <v>0.38900000000000001</v>
      </c>
      <c r="Y365" s="23"/>
      <c r="Z365" s="45">
        <v>170</v>
      </c>
      <c r="AA365" s="42">
        <v>68</v>
      </c>
      <c r="AB365" s="42">
        <v>0</v>
      </c>
      <c r="AC365" s="41">
        <v>0.4</v>
      </c>
      <c r="AD365" s="42">
        <f>+S365+1</f>
        <v>6</v>
      </c>
      <c r="AE365" s="22"/>
      <c r="AF365" s="45">
        <v>12</v>
      </c>
      <c r="AG365" s="42">
        <v>3</v>
      </c>
      <c r="AH365" s="42">
        <v>0</v>
      </c>
      <c r="AI365" s="41">
        <v>0.25</v>
      </c>
      <c r="AJ365" s="21"/>
      <c r="AK365" s="45">
        <v>182</v>
      </c>
      <c r="AL365" s="42">
        <v>71</v>
      </c>
      <c r="AM365" s="42">
        <v>0</v>
      </c>
      <c r="AN365" s="41">
        <v>0.39010989010989011</v>
      </c>
      <c r="AO365" s="42">
        <f>+AD365+1</f>
        <v>7</v>
      </c>
      <c r="AP365" s="20"/>
      <c r="AQ365" s="45"/>
      <c r="AR365" s="42"/>
      <c r="AS365" s="42"/>
      <c r="AT365" s="41"/>
      <c r="AU365" s="19"/>
      <c r="AV365" s="45">
        <v>182</v>
      </c>
      <c r="AW365" s="42">
        <v>71</v>
      </c>
      <c r="AX365" s="42">
        <v>0</v>
      </c>
      <c r="AY365" s="41">
        <v>0.39010989010989011</v>
      </c>
      <c r="AZ365" s="42">
        <v>7</v>
      </c>
      <c r="BA365" s="18"/>
      <c r="BB365" s="45"/>
      <c r="BC365" s="42"/>
      <c r="BD365" s="42"/>
      <c r="BE365" s="41"/>
      <c r="BF365" s="17"/>
      <c r="BG365" s="45">
        <v>182</v>
      </c>
      <c r="BH365" s="42">
        <v>71</v>
      </c>
      <c r="BI365" s="42">
        <v>0</v>
      </c>
      <c r="BJ365" s="41">
        <v>0.39010989010989011</v>
      </c>
      <c r="BK365" s="42">
        <v>7</v>
      </c>
      <c r="BL365" s="14"/>
      <c r="BM365" s="11"/>
      <c r="BN365" s="12"/>
      <c r="BO365" s="12"/>
      <c r="BQ365" s="13"/>
      <c r="BR365" s="45">
        <v>182</v>
      </c>
      <c r="BS365" s="42">
        <v>71</v>
      </c>
      <c r="BT365" s="42">
        <v>0</v>
      </c>
      <c r="BU365" s="34">
        <v>0.39010989010989011</v>
      </c>
      <c r="BV365" s="42">
        <v>7</v>
      </c>
      <c r="BW365" s="32"/>
      <c r="BX365" s="12"/>
      <c r="BY365" s="12"/>
      <c r="BZ365" s="12"/>
      <c r="CA365" s="31"/>
      <c r="CB365" s="9"/>
      <c r="CC365" s="11">
        <v>182</v>
      </c>
      <c r="CD365" s="12">
        <v>71</v>
      </c>
      <c r="CE365" s="12">
        <v>0</v>
      </c>
      <c r="CF365" s="50">
        <f t="shared" si="44"/>
        <v>0.39010989010989011</v>
      </c>
      <c r="CG365" s="12">
        <v>7</v>
      </c>
      <c r="CH365" s="30">
        <f t="shared" si="39"/>
        <v>182</v>
      </c>
      <c r="CI365" s="30">
        <f t="shared" si="40"/>
        <v>71</v>
      </c>
      <c r="CJ365" s="30">
        <f t="shared" si="41"/>
        <v>0</v>
      </c>
      <c r="CK365" s="6">
        <f t="shared" si="42"/>
        <v>0.39010989010989011</v>
      </c>
      <c r="CL365" s="5" t="str">
        <f t="shared" si="43"/>
        <v>OK</v>
      </c>
    </row>
    <row r="366" spans="1:91" ht="13.8">
      <c r="A366" s="38" t="s">
        <v>302</v>
      </c>
      <c r="B366" s="29" t="s">
        <v>301</v>
      </c>
      <c r="C366" s="38" t="str">
        <f t="shared" si="45"/>
        <v>NATHAN WALTER</v>
      </c>
      <c r="D366" s="42"/>
      <c r="E366" s="42"/>
      <c r="F366" s="42"/>
      <c r="G366" s="41"/>
      <c r="H366" s="42"/>
      <c r="I366" s="26"/>
      <c r="J366" s="45"/>
      <c r="K366" s="42"/>
      <c r="L366" s="42"/>
      <c r="M366" s="41"/>
      <c r="N366" s="25"/>
      <c r="O366" s="45"/>
      <c r="P366" s="42"/>
      <c r="Q366" s="42"/>
      <c r="R366" s="41"/>
      <c r="S366" s="42"/>
      <c r="T366" s="24"/>
      <c r="U366" s="45"/>
      <c r="V366" s="42"/>
      <c r="W366" s="42"/>
      <c r="X366" s="41"/>
      <c r="Y366" s="23"/>
      <c r="Z366" s="45"/>
      <c r="AA366" s="42"/>
      <c r="AB366" s="42"/>
      <c r="AC366" s="41"/>
      <c r="AD366" s="42"/>
      <c r="AE366" s="22"/>
      <c r="AF366" s="45"/>
      <c r="AG366" s="42"/>
      <c r="AH366" s="42"/>
      <c r="AI366" s="41"/>
      <c r="AJ366" s="21"/>
      <c r="AK366" s="45"/>
      <c r="AL366" s="42"/>
      <c r="AM366" s="42"/>
      <c r="AN366" s="41"/>
      <c r="AO366" s="42"/>
      <c r="AP366" s="20"/>
      <c r="AQ366" s="45">
        <v>17</v>
      </c>
      <c r="AR366" s="42">
        <v>5</v>
      </c>
      <c r="AS366" s="42">
        <v>0</v>
      </c>
      <c r="AT366" s="41">
        <v>0.29399999999999998</v>
      </c>
      <c r="AU366" s="19"/>
      <c r="AV366" s="45">
        <v>17</v>
      </c>
      <c r="AW366" s="42">
        <v>5</v>
      </c>
      <c r="AX366" s="42">
        <v>0</v>
      </c>
      <c r="AY366" s="41">
        <v>0.29411764705882354</v>
      </c>
      <c r="AZ366" s="42">
        <v>1</v>
      </c>
      <c r="BA366" s="18"/>
      <c r="BB366" s="45"/>
      <c r="BC366" s="42"/>
      <c r="BD366" s="42"/>
      <c r="BE366" s="41"/>
      <c r="BF366" s="17"/>
      <c r="BG366" s="45">
        <v>17</v>
      </c>
      <c r="BH366" s="42">
        <v>5</v>
      </c>
      <c r="BI366" s="42">
        <v>0</v>
      </c>
      <c r="BJ366" s="41">
        <v>0.29411764705882354</v>
      </c>
      <c r="BK366" s="42">
        <v>1</v>
      </c>
      <c r="BL366" s="14"/>
      <c r="BM366" s="11"/>
      <c r="BN366" s="12"/>
      <c r="BO366" s="12"/>
      <c r="BP366" s="46"/>
      <c r="BQ366" s="13"/>
      <c r="BR366" s="45">
        <v>17</v>
      </c>
      <c r="BS366" s="42">
        <v>5</v>
      </c>
      <c r="BT366" s="42">
        <v>0</v>
      </c>
      <c r="BU366" s="41">
        <v>0.29411764705882354</v>
      </c>
      <c r="BV366" s="42">
        <v>1</v>
      </c>
      <c r="BW366" s="32"/>
      <c r="BX366" s="12"/>
      <c r="BY366" s="12"/>
      <c r="BZ366" s="12"/>
      <c r="CA366" s="31"/>
      <c r="CB366" s="9"/>
      <c r="CC366" s="11">
        <v>17</v>
      </c>
      <c r="CD366" s="12">
        <v>5</v>
      </c>
      <c r="CE366" s="12">
        <v>0</v>
      </c>
      <c r="CF366" s="50">
        <f t="shared" si="44"/>
        <v>0.29411764705882354</v>
      </c>
      <c r="CG366" s="12">
        <v>1</v>
      </c>
      <c r="CH366" s="30">
        <f t="shared" si="39"/>
        <v>17</v>
      </c>
      <c r="CI366" s="30">
        <f t="shared" si="40"/>
        <v>5</v>
      </c>
      <c r="CJ366" s="30">
        <f t="shared" si="41"/>
        <v>0</v>
      </c>
      <c r="CK366" s="6">
        <f t="shared" si="42"/>
        <v>0.29411764705882354</v>
      </c>
      <c r="CL366" s="5" t="str">
        <f t="shared" si="43"/>
        <v>OK</v>
      </c>
    </row>
    <row r="367" spans="1:91" ht="13.8">
      <c r="A367" s="38" t="s">
        <v>294</v>
      </c>
      <c r="B367" s="29" t="s">
        <v>301</v>
      </c>
      <c r="C367" s="38" t="str">
        <f t="shared" si="45"/>
        <v>STEVE WALTER</v>
      </c>
      <c r="D367" s="42">
        <v>973</v>
      </c>
      <c r="E367" s="42">
        <v>560</v>
      </c>
      <c r="F367" s="42">
        <v>27</v>
      </c>
      <c r="G367" s="41">
        <v>0.57553956834532372</v>
      </c>
      <c r="H367" s="42">
        <v>16</v>
      </c>
      <c r="I367" s="26"/>
      <c r="J367" s="45">
        <v>80</v>
      </c>
      <c r="K367" s="42">
        <v>46</v>
      </c>
      <c r="L367" s="42">
        <v>0</v>
      </c>
      <c r="M367" s="41">
        <v>0.57499999999999996</v>
      </c>
      <c r="N367" s="25"/>
      <c r="O367" s="45">
        <v>1053</v>
      </c>
      <c r="P367" s="42">
        <v>606</v>
      </c>
      <c r="Q367" s="42">
        <v>27</v>
      </c>
      <c r="R367" s="41">
        <v>0.57549857549857553</v>
      </c>
      <c r="S367" s="42">
        <v>17</v>
      </c>
      <c r="T367" s="24"/>
      <c r="U367" s="45">
        <v>59</v>
      </c>
      <c r="V367" s="42">
        <v>35</v>
      </c>
      <c r="W367" s="42">
        <v>3</v>
      </c>
      <c r="X367" s="41">
        <v>0.59299999999999997</v>
      </c>
      <c r="Y367" s="23"/>
      <c r="Z367" s="45">
        <v>1112</v>
      </c>
      <c r="AA367" s="42">
        <v>641</v>
      </c>
      <c r="AB367" s="42">
        <v>30</v>
      </c>
      <c r="AC367" s="41">
        <v>0.57643884892086328</v>
      </c>
      <c r="AD367" s="42">
        <f>+S367+1</f>
        <v>18</v>
      </c>
      <c r="AE367" s="22"/>
      <c r="AF367" s="45">
        <v>70</v>
      </c>
      <c r="AG367" s="42">
        <v>42</v>
      </c>
      <c r="AH367" s="42">
        <v>1</v>
      </c>
      <c r="AI367" s="41">
        <v>0.6</v>
      </c>
      <c r="AJ367" s="21"/>
      <c r="AK367" s="45">
        <v>1182</v>
      </c>
      <c r="AL367" s="42">
        <v>683</v>
      </c>
      <c r="AM367" s="42">
        <v>31</v>
      </c>
      <c r="AN367" s="41">
        <v>0.57783417935702197</v>
      </c>
      <c r="AO367" s="42">
        <f>+AD367+1</f>
        <v>19</v>
      </c>
      <c r="AP367" s="20"/>
      <c r="AQ367" s="45">
        <v>57</v>
      </c>
      <c r="AR367" s="42">
        <v>31</v>
      </c>
      <c r="AS367" s="42">
        <v>2</v>
      </c>
      <c r="AT367" s="41">
        <v>0.54400000000000004</v>
      </c>
      <c r="AU367" s="19"/>
      <c r="AV367" s="45">
        <v>1239</v>
      </c>
      <c r="AW367" s="42">
        <v>714</v>
      </c>
      <c r="AX367" s="42">
        <v>33</v>
      </c>
      <c r="AY367" s="41">
        <v>0.57627118644067798</v>
      </c>
      <c r="AZ367" s="42">
        <v>20</v>
      </c>
      <c r="BA367" s="18"/>
      <c r="BB367" s="45">
        <v>34</v>
      </c>
      <c r="BC367" s="42">
        <v>12</v>
      </c>
      <c r="BD367" s="42">
        <v>0</v>
      </c>
      <c r="BE367" s="41">
        <v>0.35294117647058826</v>
      </c>
      <c r="BF367" s="17"/>
      <c r="BG367" s="45">
        <v>1273</v>
      </c>
      <c r="BH367" s="42">
        <v>726</v>
      </c>
      <c r="BI367" s="42">
        <v>33</v>
      </c>
      <c r="BJ367" s="41">
        <v>0.57030636292223091</v>
      </c>
      <c r="BK367" s="42">
        <v>21</v>
      </c>
      <c r="BL367" s="14"/>
      <c r="BM367" s="11">
        <v>14</v>
      </c>
      <c r="BN367" s="12">
        <v>9</v>
      </c>
      <c r="BO367" s="12">
        <v>1</v>
      </c>
      <c r="BP367" s="53">
        <v>0.6428571428571429</v>
      </c>
      <c r="BQ367" s="13"/>
      <c r="BR367" s="11">
        <v>1287</v>
      </c>
      <c r="BS367" s="12">
        <v>735</v>
      </c>
      <c r="BT367" s="12">
        <v>34</v>
      </c>
      <c r="BU367" s="53">
        <v>0.57109557109557108</v>
      </c>
      <c r="BV367" s="11">
        <v>22</v>
      </c>
      <c r="BW367" s="32"/>
      <c r="BX367" s="12"/>
      <c r="BY367" s="12"/>
      <c r="BZ367" s="12"/>
      <c r="CA367" s="31"/>
      <c r="CB367" s="9"/>
      <c r="CC367" s="11">
        <v>1287</v>
      </c>
      <c r="CD367" s="12">
        <v>735</v>
      </c>
      <c r="CE367" s="12">
        <v>34</v>
      </c>
      <c r="CF367" s="50">
        <f t="shared" si="44"/>
        <v>0.57109557109557108</v>
      </c>
      <c r="CG367" s="12">
        <v>22</v>
      </c>
      <c r="CH367" s="30">
        <f t="shared" si="39"/>
        <v>1287</v>
      </c>
      <c r="CI367" s="30">
        <f t="shared" si="40"/>
        <v>735</v>
      </c>
      <c r="CJ367" s="30">
        <f t="shared" si="41"/>
        <v>34</v>
      </c>
      <c r="CK367" s="6">
        <f t="shared" si="42"/>
        <v>0.57109557109557108</v>
      </c>
      <c r="CL367" s="5" t="str">
        <f t="shared" si="43"/>
        <v>OK</v>
      </c>
    </row>
    <row r="368" spans="1:91" ht="13.8">
      <c r="A368" s="38" t="s">
        <v>300</v>
      </c>
      <c r="B368" s="29" t="s">
        <v>299</v>
      </c>
      <c r="C368" s="38" t="str">
        <f t="shared" si="45"/>
        <v>CHUCK WARNER</v>
      </c>
      <c r="D368" s="42">
        <v>556</v>
      </c>
      <c r="E368" s="42">
        <v>283</v>
      </c>
      <c r="F368" s="42">
        <v>3</v>
      </c>
      <c r="G368" s="41">
        <v>0.50899280575539574</v>
      </c>
      <c r="H368" s="42">
        <v>9</v>
      </c>
      <c r="I368" s="26"/>
      <c r="J368" s="45">
        <v>2</v>
      </c>
      <c r="K368" s="42">
        <v>1</v>
      </c>
      <c r="L368" s="42">
        <v>0</v>
      </c>
      <c r="M368" s="41">
        <v>0.5</v>
      </c>
      <c r="N368" s="25"/>
      <c r="O368" s="45">
        <v>558</v>
      </c>
      <c r="P368" s="42">
        <v>284</v>
      </c>
      <c r="Q368" s="42">
        <v>3</v>
      </c>
      <c r="R368" s="41">
        <v>0.50896057347670254</v>
      </c>
      <c r="S368" s="42">
        <v>10</v>
      </c>
      <c r="T368" s="24"/>
      <c r="U368" s="45"/>
      <c r="V368" s="42"/>
      <c r="W368" s="42"/>
      <c r="X368" s="41"/>
      <c r="Y368" s="23"/>
      <c r="Z368" s="45"/>
      <c r="AA368" s="42"/>
      <c r="AB368" s="42"/>
      <c r="AC368" s="41"/>
      <c r="AD368" s="42" t="s">
        <v>280</v>
      </c>
      <c r="AE368" s="22"/>
      <c r="AF368" s="45"/>
      <c r="AG368" s="42"/>
      <c r="AH368" s="42"/>
      <c r="AI368" s="41"/>
      <c r="AJ368" s="21"/>
      <c r="AK368" s="45"/>
      <c r="AL368" s="42"/>
      <c r="AM368" s="42"/>
      <c r="AN368" s="41"/>
      <c r="AO368" s="42" t="s">
        <v>280</v>
      </c>
      <c r="AP368" s="20"/>
      <c r="AQ368" s="45"/>
      <c r="AR368" s="42"/>
      <c r="AS368" s="42"/>
      <c r="AT368" s="41"/>
      <c r="AU368" s="19"/>
      <c r="AV368" s="45"/>
      <c r="AW368" s="42"/>
      <c r="AX368" s="42"/>
      <c r="AY368" s="41"/>
      <c r="AZ368" s="42"/>
      <c r="BA368" s="18"/>
      <c r="BB368" s="45"/>
      <c r="BC368" s="42"/>
      <c r="BD368" s="42"/>
      <c r="BE368" s="41"/>
      <c r="BF368" s="17"/>
      <c r="BG368" s="45">
        <v>558</v>
      </c>
      <c r="BH368" s="42">
        <v>284</v>
      </c>
      <c r="BI368" s="42">
        <v>3</v>
      </c>
      <c r="BJ368" s="41">
        <v>0.50896057347670254</v>
      </c>
      <c r="BK368" s="42">
        <v>10</v>
      </c>
      <c r="BL368" s="14"/>
      <c r="BM368" s="11"/>
      <c r="BN368" s="12"/>
      <c r="BO368" s="12"/>
      <c r="BQ368" s="13"/>
      <c r="BR368" s="45">
        <v>558</v>
      </c>
      <c r="BS368" s="42">
        <v>284</v>
      </c>
      <c r="BT368" s="42">
        <v>3</v>
      </c>
      <c r="BU368" s="34">
        <v>0.50896057347670254</v>
      </c>
      <c r="BV368" s="42">
        <v>10</v>
      </c>
      <c r="BW368" s="32"/>
      <c r="BX368" s="12"/>
      <c r="BY368" s="12"/>
      <c r="BZ368" s="12"/>
      <c r="CA368" s="31"/>
      <c r="CB368" s="9"/>
      <c r="CC368" s="11">
        <v>558</v>
      </c>
      <c r="CD368" s="12">
        <v>284</v>
      </c>
      <c r="CE368" s="12">
        <v>3</v>
      </c>
      <c r="CF368" s="50">
        <f t="shared" si="44"/>
        <v>0.50896057347670254</v>
      </c>
      <c r="CG368" s="12">
        <v>10</v>
      </c>
      <c r="CH368" s="30">
        <f t="shared" si="39"/>
        <v>558</v>
      </c>
      <c r="CI368" s="30">
        <f t="shared" si="40"/>
        <v>284</v>
      </c>
      <c r="CJ368" s="30">
        <f t="shared" si="41"/>
        <v>3</v>
      </c>
      <c r="CK368" s="6">
        <f t="shared" si="42"/>
        <v>0.50896057347670254</v>
      </c>
      <c r="CL368" s="5" t="str">
        <f t="shared" si="43"/>
        <v>OK</v>
      </c>
    </row>
    <row r="369" spans="1:91" ht="13.8">
      <c r="A369" s="38" t="s">
        <v>298</v>
      </c>
      <c r="B369" s="29" t="s">
        <v>297</v>
      </c>
      <c r="C369" s="38" t="str">
        <f t="shared" si="45"/>
        <v>GARY WARNES</v>
      </c>
      <c r="D369" s="42">
        <v>445</v>
      </c>
      <c r="E369" s="42">
        <v>248</v>
      </c>
      <c r="F369" s="42">
        <v>25</v>
      </c>
      <c r="G369" s="41">
        <v>0.55730337078651682</v>
      </c>
      <c r="H369" s="42">
        <v>7</v>
      </c>
      <c r="I369" s="26"/>
      <c r="J369" s="45">
        <v>86</v>
      </c>
      <c r="K369" s="42">
        <v>52</v>
      </c>
      <c r="L369" s="42">
        <v>7</v>
      </c>
      <c r="M369" s="41">
        <v>0.60499999999999998</v>
      </c>
      <c r="N369" s="25"/>
      <c r="O369" s="45">
        <v>531</v>
      </c>
      <c r="P369" s="42">
        <v>300</v>
      </c>
      <c r="Q369" s="42">
        <v>32</v>
      </c>
      <c r="R369" s="41">
        <v>0.56497175141242939</v>
      </c>
      <c r="S369" s="42">
        <v>8</v>
      </c>
      <c r="T369" s="24"/>
      <c r="U369" s="45">
        <v>75</v>
      </c>
      <c r="V369" s="42">
        <v>36</v>
      </c>
      <c r="W369" s="42">
        <v>0</v>
      </c>
      <c r="X369" s="41">
        <v>0.48</v>
      </c>
      <c r="Y369" s="23"/>
      <c r="Z369" s="45">
        <v>606</v>
      </c>
      <c r="AA369" s="42">
        <v>336</v>
      </c>
      <c r="AB369" s="42">
        <v>32</v>
      </c>
      <c r="AC369" s="41">
        <v>0.5544554455445545</v>
      </c>
      <c r="AD369" s="42">
        <f>+S369+1</f>
        <v>9</v>
      </c>
      <c r="AE369" s="22"/>
      <c r="AF369" s="45">
        <v>70</v>
      </c>
      <c r="AG369" s="42">
        <v>37</v>
      </c>
      <c r="AH369" s="42">
        <v>3</v>
      </c>
      <c r="AI369" s="41">
        <v>0.52900000000000003</v>
      </c>
      <c r="AJ369" s="21"/>
      <c r="AK369" s="45">
        <v>676</v>
      </c>
      <c r="AL369" s="42">
        <v>373</v>
      </c>
      <c r="AM369" s="42">
        <v>35</v>
      </c>
      <c r="AN369" s="41">
        <v>0.55177514792899407</v>
      </c>
      <c r="AO369" s="42">
        <f>+AD369+1</f>
        <v>10</v>
      </c>
      <c r="AP369" s="20"/>
      <c r="AQ369" s="45"/>
      <c r="AR369" s="42"/>
      <c r="AS369" s="42"/>
      <c r="AT369" s="41"/>
      <c r="AU369" s="19"/>
      <c r="AV369" s="45">
        <v>676</v>
      </c>
      <c r="AW369" s="42">
        <v>373</v>
      </c>
      <c r="AX369" s="42">
        <v>35</v>
      </c>
      <c r="AY369" s="41">
        <v>0.55177514792899407</v>
      </c>
      <c r="AZ369" s="42">
        <v>10</v>
      </c>
      <c r="BA369" s="18"/>
      <c r="BB369" s="45">
        <v>92</v>
      </c>
      <c r="BC369" s="42">
        <v>58</v>
      </c>
      <c r="BD369" s="42">
        <v>8</v>
      </c>
      <c r="BE369" s="41">
        <v>0.63043478260869568</v>
      </c>
      <c r="BF369" s="17"/>
      <c r="BG369" s="45">
        <v>768</v>
      </c>
      <c r="BH369" s="42">
        <v>431</v>
      </c>
      <c r="BI369" s="42">
        <v>43</v>
      </c>
      <c r="BJ369" s="41">
        <v>0.56119791666666663</v>
      </c>
      <c r="BK369" s="42">
        <v>11</v>
      </c>
      <c r="BL369" s="14"/>
      <c r="BM369" s="11"/>
      <c r="BN369" s="12"/>
      <c r="BO369" s="12"/>
      <c r="BP369" s="46"/>
      <c r="BQ369" s="13"/>
      <c r="BR369" s="45">
        <v>768</v>
      </c>
      <c r="BS369" s="42">
        <v>431</v>
      </c>
      <c r="BT369" s="42">
        <v>43</v>
      </c>
      <c r="BU369" s="41">
        <v>0.56119791666666663</v>
      </c>
      <c r="BV369" s="42">
        <v>11</v>
      </c>
      <c r="BW369" s="32"/>
      <c r="BX369" s="12"/>
      <c r="BY369" s="12"/>
      <c r="BZ369" s="12"/>
      <c r="CA369" s="31"/>
      <c r="CB369" s="9"/>
      <c r="CC369" s="11">
        <v>768</v>
      </c>
      <c r="CD369" s="12">
        <v>431</v>
      </c>
      <c r="CE369" s="12">
        <v>43</v>
      </c>
      <c r="CF369" s="50">
        <f t="shared" si="44"/>
        <v>0.56119791666666663</v>
      </c>
      <c r="CG369" s="12">
        <v>11</v>
      </c>
      <c r="CH369" s="30">
        <f t="shared" si="39"/>
        <v>768</v>
      </c>
      <c r="CI369" s="30">
        <f t="shared" si="40"/>
        <v>431</v>
      </c>
      <c r="CJ369" s="30">
        <f t="shared" si="41"/>
        <v>43</v>
      </c>
      <c r="CK369" s="6">
        <f t="shared" si="42"/>
        <v>0.56119791666666663</v>
      </c>
      <c r="CL369" s="5" t="str">
        <f t="shared" si="43"/>
        <v>OK</v>
      </c>
    </row>
    <row r="370" spans="1:91" ht="13.8">
      <c r="A370" s="38" t="s">
        <v>296</v>
      </c>
      <c r="B370" s="29" t="s">
        <v>295</v>
      </c>
      <c r="C370" s="38" t="str">
        <f t="shared" si="45"/>
        <v>BOB WASCZENSKI</v>
      </c>
      <c r="D370" s="42">
        <v>204</v>
      </c>
      <c r="E370" s="42">
        <v>125</v>
      </c>
      <c r="F370" s="42">
        <v>15</v>
      </c>
      <c r="G370" s="41">
        <v>0.61274509803921573</v>
      </c>
      <c r="H370" s="42">
        <v>3</v>
      </c>
      <c r="I370" s="26"/>
      <c r="J370" s="45">
        <v>69</v>
      </c>
      <c r="K370" s="42">
        <v>51</v>
      </c>
      <c r="L370" s="42">
        <v>3</v>
      </c>
      <c r="M370" s="41">
        <v>0.73899999999999999</v>
      </c>
      <c r="N370" s="25"/>
      <c r="O370" s="45">
        <v>273</v>
      </c>
      <c r="P370" s="42">
        <v>176</v>
      </c>
      <c r="Q370" s="42">
        <v>18</v>
      </c>
      <c r="R370" s="41">
        <v>0.64468864468864473</v>
      </c>
      <c r="S370" s="42">
        <v>4</v>
      </c>
      <c r="T370" s="24"/>
      <c r="U370" s="45">
        <v>65</v>
      </c>
      <c r="V370" s="42">
        <v>44</v>
      </c>
      <c r="W370" s="42">
        <v>5</v>
      </c>
      <c r="X370" s="41">
        <v>0.67700000000000005</v>
      </c>
      <c r="Y370" s="23"/>
      <c r="Z370" s="45">
        <v>338</v>
      </c>
      <c r="AA370" s="42">
        <v>220</v>
      </c>
      <c r="AB370" s="42">
        <v>23</v>
      </c>
      <c r="AC370" s="41">
        <v>0.65088757396449703</v>
      </c>
      <c r="AD370" s="42">
        <f>+S370+1</f>
        <v>5</v>
      </c>
      <c r="AE370" s="22"/>
      <c r="AF370" s="45">
        <v>75</v>
      </c>
      <c r="AG370" s="42">
        <v>51</v>
      </c>
      <c r="AH370" s="42">
        <v>4</v>
      </c>
      <c r="AI370" s="41">
        <v>0.68</v>
      </c>
      <c r="AJ370" s="21"/>
      <c r="AK370" s="45">
        <v>413</v>
      </c>
      <c r="AL370" s="42">
        <v>271</v>
      </c>
      <c r="AM370" s="42">
        <v>27</v>
      </c>
      <c r="AN370" s="41">
        <v>0.6561743341404358</v>
      </c>
      <c r="AO370" s="42">
        <f>+AD370+1</f>
        <v>6</v>
      </c>
      <c r="AP370" s="20"/>
      <c r="AQ370" s="45"/>
      <c r="AR370" s="42"/>
      <c r="AS370" s="42"/>
      <c r="AT370" s="41"/>
      <c r="AU370" s="19"/>
      <c r="AV370" s="45">
        <v>413</v>
      </c>
      <c r="AW370" s="42">
        <v>271</v>
      </c>
      <c r="AX370" s="42">
        <v>27</v>
      </c>
      <c r="AY370" s="41">
        <v>0.6561743341404358</v>
      </c>
      <c r="AZ370" s="42">
        <v>6</v>
      </c>
      <c r="BA370" s="18"/>
      <c r="BB370" s="45"/>
      <c r="BC370" s="42"/>
      <c r="BD370" s="42"/>
      <c r="BE370" s="41"/>
      <c r="BF370" s="17"/>
      <c r="BG370" s="45">
        <v>413</v>
      </c>
      <c r="BH370" s="42">
        <v>271</v>
      </c>
      <c r="BI370" s="42">
        <v>27</v>
      </c>
      <c r="BJ370" s="41">
        <v>0.6561743341404358</v>
      </c>
      <c r="BK370" s="42">
        <v>6</v>
      </c>
      <c r="BL370" s="14"/>
      <c r="BM370" s="11"/>
      <c r="BN370" s="12"/>
      <c r="BO370" s="12"/>
      <c r="BQ370" s="13"/>
      <c r="BR370" s="45">
        <v>413</v>
      </c>
      <c r="BS370" s="42">
        <v>271</v>
      </c>
      <c r="BT370" s="42">
        <v>27</v>
      </c>
      <c r="BU370" s="41">
        <v>0.6561743341404358</v>
      </c>
      <c r="BV370" s="42">
        <v>6</v>
      </c>
      <c r="BW370" s="32"/>
      <c r="BX370" s="12"/>
      <c r="BY370" s="12"/>
      <c r="BZ370" s="12"/>
      <c r="CA370" s="31"/>
      <c r="CB370" s="9"/>
      <c r="CC370" s="11">
        <v>413</v>
      </c>
      <c r="CD370" s="12">
        <v>271</v>
      </c>
      <c r="CE370" s="12">
        <v>27</v>
      </c>
      <c r="CF370" s="50">
        <f t="shared" si="44"/>
        <v>0.6561743341404358</v>
      </c>
      <c r="CG370" s="12">
        <v>6</v>
      </c>
      <c r="CH370" s="30">
        <f t="shared" si="39"/>
        <v>413</v>
      </c>
      <c r="CI370" s="30">
        <f t="shared" si="40"/>
        <v>271</v>
      </c>
      <c r="CJ370" s="30">
        <f t="shared" si="41"/>
        <v>27</v>
      </c>
      <c r="CK370" s="6">
        <f t="shared" si="42"/>
        <v>0.6561743341404358</v>
      </c>
      <c r="CL370" s="5" t="str">
        <f t="shared" si="43"/>
        <v>OK</v>
      </c>
    </row>
    <row r="371" spans="1:91" ht="13.8">
      <c r="A371" s="38" t="s">
        <v>294</v>
      </c>
      <c r="B371" s="29" t="s">
        <v>293</v>
      </c>
      <c r="C371" s="38" t="str">
        <f t="shared" si="45"/>
        <v>STEVE WATKINS</v>
      </c>
      <c r="D371" s="42"/>
      <c r="E371" s="42"/>
      <c r="F371" s="42"/>
      <c r="G371" s="41"/>
      <c r="H371" s="42"/>
      <c r="I371" s="26"/>
      <c r="J371" s="45"/>
      <c r="K371" s="42"/>
      <c r="L371" s="42"/>
      <c r="M371" s="41"/>
      <c r="N371" s="25"/>
      <c r="O371" s="45"/>
      <c r="P371" s="42"/>
      <c r="Q371" s="42"/>
      <c r="R371" s="41"/>
      <c r="S371" s="42"/>
      <c r="T371" s="24"/>
      <c r="U371" s="45"/>
      <c r="V371" s="42"/>
      <c r="W371" s="42"/>
      <c r="X371" s="41"/>
      <c r="Y371" s="23"/>
      <c r="Z371" s="45"/>
      <c r="AA371" s="42"/>
      <c r="AB371" s="42"/>
      <c r="AC371" s="41"/>
      <c r="AD371" s="42"/>
      <c r="AE371" s="22"/>
      <c r="AF371" s="45"/>
      <c r="AG371" s="42"/>
      <c r="AH371" s="42"/>
      <c r="AI371" s="41"/>
      <c r="AJ371" s="21"/>
      <c r="AK371" s="45"/>
      <c r="AL371" s="42"/>
      <c r="AM371" s="42"/>
      <c r="AN371" s="41"/>
      <c r="AO371" s="42"/>
      <c r="AP371" s="20"/>
      <c r="AQ371" s="45">
        <v>88</v>
      </c>
      <c r="AR371" s="42">
        <v>42</v>
      </c>
      <c r="AS371" s="42">
        <v>7</v>
      </c>
      <c r="AT371" s="41">
        <v>0.47699999999999998</v>
      </c>
      <c r="AU371" s="19"/>
      <c r="AV371" s="45">
        <v>88</v>
      </c>
      <c r="AW371" s="42">
        <v>42</v>
      </c>
      <c r="AX371" s="42">
        <v>7</v>
      </c>
      <c r="AY371" s="41">
        <v>0.47727272727272729</v>
      </c>
      <c r="AZ371" s="42">
        <v>1</v>
      </c>
      <c r="BA371" s="18"/>
      <c r="BB371" s="45">
        <v>19</v>
      </c>
      <c r="BC371" s="42">
        <v>6</v>
      </c>
      <c r="BD371" s="42">
        <v>0</v>
      </c>
      <c r="BE371" s="41">
        <v>0.31578947368421051</v>
      </c>
      <c r="BF371" s="17"/>
      <c r="BG371" s="45">
        <v>107</v>
      </c>
      <c r="BH371" s="42">
        <v>48</v>
      </c>
      <c r="BI371" s="42">
        <v>7</v>
      </c>
      <c r="BJ371" s="41">
        <v>0.44900000000000001</v>
      </c>
      <c r="BK371" s="42">
        <v>2</v>
      </c>
      <c r="BL371" s="14"/>
      <c r="BM371" s="11"/>
      <c r="BN371" s="12"/>
      <c r="BO371" s="12"/>
      <c r="BQ371" s="13"/>
      <c r="BR371" s="45">
        <v>107</v>
      </c>
      <c r="BS371" s="42">
        <v>48</v>
      </c>
      <c r="BT371" s="42">
        <v>7</v>
      </c>
      <c r="BU371" s="41">
        <v>0.44900000000000001</v>
      </c>
      <c r="BV371" s="42">
        <v>2</v>
      </c>
      <c r="BW371" s="32"/>
      <c r="BX371" s="12"/>
      <c r="BY371" s="12"/>
      <c r="BZ371" s="12"/>
      <c r="CA371" s="31"/>
      <c r="CB371" s="9"/>
      <c r="CC371" s="11">
        <v>107</v>
      </c>
      <c r="CD371" s="12">
        <v>48</v>
      </c>
      <c r="CE371" s="12">
        <v>7</v>
      </c>
      <c r="CF371" s="50">
        <f t="shared" si="44"/>
        <v>0.44859813084112149</v>
      </c>
      <c r="CG371" s="12">
        <v>2</v>
      </c>
      <c r="CH371" s="30">
        <f t="shared" si="39"/>
        <v>107</v>
      </c>
      <c r="CI371" s="30">
        <f t="shared" si="40"/>
        <v>48</v>
      </c>
      <c r="CJ371" s="30">
        <f t="shared" si="41"/>
        <v>7</v>
      </c>
      <c r="CK371" s="6">
        <f t="shared" si="42"/>
        <v>0.44859813084112149</v>
      </c>
      <c r="CL371" s="5" t="str">
        <f t="shared" si="43"/>
        <v>OK</v>
      </c>
    </row>
    <row r="372" spans="1:91" ht="13.8">
      <c r="A372" s="38" t="s">
        <v>292</v>
      </c>
      <c r="B372" s="29" t="s">
        <v>291</v>
      </c>
      <c r="C372" s="38" t="str">
        <f t="shared" si="45"/>
        <v>KEN WEBSTER</v>
      </c>
      <c r="D372" s="11">
        <v>528</v>
      </c>
      <c r="E372" s="12">
        <v>225</v>
      </c>
      <c r="F372" s="12">
        <v>1</v>
      </c>
      <c r="G372" s="50">
        <f>E372/D372</f>
        <v>0.42613636363636365</v>
      </c>
      <c r="H372" s="12">
        <v>17</v>
      </c>
      <c r="I372" s="26"/>
      <c r="J372" s="51"/>
      <c r="K372" s="51"/>
      <c r="L372" s="51"/>
      <c r="M372" s="52"/>
      <c r="N372" s="25"/>
      <c r="O372" s="51"/>
      <c r="P372" s="51"/>
      <c r="Q372" s="51"/>
      <c r="R372" s="52"/>
      <c r="S372" s="51"/>
      <c r="T372" s="24"/>
      <c r="U372" s="51"/>
      <c r="V372" s="51"/>
      <c r="W372" s="51"/>
      <c r="X372" s="52"/>
      <c r="Y372" s="23"/>
      <c r="Z372" s="51"/>
      <c r="AA372" s="51"/>
      <c r="AB372" s="51"/>
      <c r="AC372" s="52"/>
      <c r="AD372" s="51"/>
      <c r="AE372" s="22"/>
      <c r="AF372" s="51"/>
      <c r="AG372" s="51"/>
      <c r="AH372" s="51"/>
      <c r="AI372" s="52"/>
      <c r="AJ372" s="21"/>
      <c r="AK372" s="51"/>
      <c r="AL372" s="51"/>
      <c r="AM372" s="51"/>
      <c r="AN372" s="52"/>
      <c r="AO372" s="51"/>
      <c r="AP372" s="20"/>
      <c r="AQ372" s="51"/>
      <c r="AR372" s="51"/>
      <c r="AS372" s="51"/>
      <c r="AT372" s="52"/>
      <c r="AU372" s="19"/>
      <c r="AV372" s="51" t="s">
        <v>280</v>
      </c>
      <c r="AW372" s="51" t="s">
        <v>280</v>
      </c>
      <c r="AX372" s="51" t="s">
        <v>280</v>
      </c>
      <c r="AY372" s="52" t="s">
        <v>280</v>
      </c>
      <c r="AZ372" s="51">
        <v>17</v>
      </c>
      <c r="BA372" s="18"/>
      <c r="BB372" s="51"/>
      <c r="BC372" s="51"/>
      <c r="BD372" s="51"/>
      <c r="BE372" s="52"/>
      <c r="BF372" s="17"/>
      <c r="BG372" s="51">
        <v>528</v>
      </c>
      <c r="BH372" s="51">
        <v>225</v>
      </c>
      <c r="BI372" s="51">
        <v>1</v>
      </c>
      <c r="BJ372" s="52">
        <v>0.42599999999999999</v>
      </c>
      <c r="BK372" s="51">
        <v>17</v>
      </c>
      <c r="BL372" s="14"/>
      <c r="BM372" s="11"/>
      <c r="BN372" s="12"/>
      <c r="BO372" s="12"/>
      <c r="BP372" s="46"/>
      <c r="BQ372" s="13"/>
      <c r="BR372" s="51">
        <v>528</v>
      </c>
      <c r="BS372" s="51">
        <v>225</v>
      </c>
      <c r="BT372" s="51">
        <v>1</v>
      </c>
      <c r="BU372" s="52">
        <v>0.42599999999999999</v>
      </c>
      <c r="BV372" s="51">
        <v>17</v>
      </c>
      <c r="BW372" s="43"/>
      <c r="BX372" s="12"/>
      <c r="BY372" s="12"/>
      <c r="BZ372" s="12"/>
      <c r="CA372" s="31"/>
      <c r="CB372" s="9"/>
      <c r="CC372" s="11">
        <v>528</v>
      </c>
      <c r="CD372" s="12">
        <v>225</v>
      </c>
      <c r="CE372" s="12">
        <v>1</v>
      </c>
      <c r="CF372" s="50">
        <f t="shared" si="44"/>
        <v>0.42613636363636365</v>
      </c>
      <c r="CG372" s="12">
        <v>17</v>
      </c>
      <c r="CH372" s="30">
        <f t="shared" si="39"/>
        <v>528</v>
      </c>
      <c r="CI372" s="30">
        <f t="shared" si="40"/>
        <v>225</v>
      </c>
      <c r="CJ372" s="30">
        <f t="shared" si="41"/>
        <v>1</v>
      </c>
      <c r="CK372" s="6">
        <f t="shared" si="42"/>
        <v>0.42613636363636365</v>
      </c>
      <c r="CL372" s="5" t="str">
        <f t="shared" si="43"/>
        <v>OK</v>
      </c>
    </row>
    <row r="373" spans="1:91" ht="13.8">
      <c r="A373" s="38" t="s">
        <v>290</v>
      </c>
      <c r="B373" s="29" t="s">
        <v>289</v>
      </c>
      <c r="C373" s="38" t="str">
        <f t="shared" si="45"/>
        <v>BILL WELBY</v>
      </c>
      <c r="D373" s="42">
        <v>278</v>
      </c>
      <c r="E373" s="42">
        <v>176</v>
      </c>
      <c r="F373" s="42">
        <v>3</v>
      </c>
      <c r="G373" s="41">
        <v>0.63309352517985606</v>
      </c>
      <c r="H373" s="42">
        <v>5</v>
      </c>
      <c r="I373" s="26"/>
      <c r="J373" s="35">
        <v>81</v>
      </c>
      <c r="K373" s="33">
        <v>59</v>
      </c>
      <c r="L373" s="33">
        <v>0</v>
      </c>
      <c r="M373" s="34">
        <v>0.72799999999999998</v>
      </c>
      <c r="N373" s="25"/>
      <c r="O373" s="35">
        <v>359</v>
      </c>
      <c r="P373" s="33">
        <v>235</v>
      </c>
      <c r="Q373" s="33">
        <v>3</v>
      </c>
      <c r="R373" s="34">
        <v>0.65459610027855153</v>
      </c>
      <c r="S373" s="33">
        <v>6</v>
      </c>
      <c r="T373" s="24"/>
      <c r="U373" s="35">
        <v>80</v>
      </c>
      <c r="V373" s="33">
        <v>51</v>
      </c>
      <c r="W373" s="33">
        <v>2</v>
      </c>
      <c r="X373" s="34">
        <v>0.63800000000000001</v>
      </c>
      <c r="Y373" s="23"/>
      <c r="Z373" s="35">
        <v>439</v>
      </c>
      <c r="AA373" s="33">
        <v>286</v>
      </c>
      <c r="AB373" s="33">
        <v>5</v>
      </c>
      <c r="AC373" s="34">
        <v>0.65148063781321186</v>
      </c>
      <c r="AD373" s="33">
        <f>+S373+1</f>
        <v>7</v>
      </c>
      <c r="AE373" s="22"/>
      <c r="AF373" s="35">
        <v>79</v>
      </c>
      <c r="AG373" s="33">
        <v>48</v>
      </c>
      <c r="AH373" s="33">
        <v>5</v>
      </c>
      <c r="AI373" s="34">
        <v>0.60799999999999998</v>
      </c>
      <c r="AJ373" s="21"/>
      <c r="AK373" s="35">
        <v>518</v>
      </c>
      <c r="AL373" s="33">
        <v>334</v>
      </c>
      <c r="AM373" s="33">
        <v>10</v>
      </c>
      <c r="AN373" s="34">
        <v>0.64478764478764483</v>
      </c>
      <c r="AO373" s="33">
        <f>+AD373+1</f>
        <v>8</v>
      </c>
      <c r="AP373" s="20"/>
      <c r="AQ373" s="35">
        <v>62</v>
      </c>
      <c r="AR373" s="33">
        <v>49</v>
      </c>
      <c r="AS373" s="33">
        <v>4</v>
      </c>
      <c r="AT373" s="34">
        <v>0.79</v>
      </c>
      <c r="AU373" s="19"/>
      <c r="AV373" s="35">
        <v>580</v>
      </c>
      <c r="AW373" s="33">
        <v>383</v>
      </c>
      <c r="AX373" s="33">
        <v>14</v>
      </c>
      <c r="AY373" s="34">
        <v>0.66034482758620694</v>
      </c>
      <c r="AZ373" s="33">
        <v>9</v>
      </c>
      <c r="BA373" s="18"/>
      <c r="BB373" s="35">
        <v>37</v>
      </c>
      <c r="BC373" s="33">
        <v>22</v>
      </c>
      <c r="BD373" s="33">
        <v>1</v>
      </c>
      <c r="BE373" s="34">
        <v>0.59459459459459463</v>
      </c>
      <c r="BF373" s="17"/>
      <c r="BG373" s="35">
        <v>617</v>
      </c>
      <c r="BH373" s="33">
        <v>405</v>
      </c>
      <c r="BI373" s="33">
        <v>15</v>
      </c>
      <c r="BJ373" s="34">
        <v>0.65640194489465153</v>
      </c>
      <c r="BK373" s="33">
        <v>10</v>
      </c>
      <c r="BL373" s="14"/>
      <c r="BM373" s="11">
        <v>49</v>
      </c>
      <c r="BN373" s="12">
        <v>35</v>
      </c>
      <c r="BO373" s="12">
        <v>0</v>
      </c>
      <c r="BP373" s="53">
        <v>0.7142857142857143</v>
      </c>
      <c r="BQ373" s="13"/>
      <c r="BR373" s="37">
        <v>666</v>
      </c>
      <c r="BS373" s="36">
        <v>440</v>
      </c>
      <c r="BT373" s="36">
        <v>15</v>
      </c>
      <c r="BU373" s="53">
        <v>0.66066066066066065</v>
      </c>
      <c r="BV373" s="37">
        <v>11</v>
      </c>
      <c r="BW373" s="32"/>
      <c r="BX373" s="12">
        <v>41</v>
      </c>
      <c r="BY373" s="12">
        <v>29</v>
      </c>
      <c r="BZ373" s="12">
        <v>0</v>
      </c>
      <c r="CA373" s="31">
        <v>0.70731707317073167</v>
      </c>
      <c r="CB373" s="44"/>
      <c r="CC373" s="11">
        <v>707</v>
      </c>
      <c r="CD373" s="12">
        <v>469</v>
      </c>
      <c r="CE373" s="12">
        <v>15</v>
      </c>
      <c r="CF373" s="50">
        <f t="shared" si="44"/>
        <v>0.6633663366336634</v>
      </c>
      <c r="CG373" s="12">
        <v>12</v>
      </c>
      <c r="CH373" s="30">
        <f t="shared" si="39"/>
        <v>707</v>
      </c>
      <c r="CI373" s="30">
        <f t="shared" si="40"/>
        <v>469</v>
      </c>
      <c r="CJ373" s="30">
        <f t="shared" si="41"/>
        <v>15</v>
      </c>
      <c r="CK373" s="6">
        <f t="shared" si="42"/>
        <v>0.6633663366336634</v>
      </c>
      <c r="CL373" s="5" t="str">
        <f t="shared" si="43"/>
        <v>OK</v>
      </c>
    </row>
    <row r="374" spans="1:91" ht="13.8">
      <c r="A374" s="38" t="s">
        <v>272</v>
      </c>
      <c r="B374" s="29" t="s">
        <v>288</v>
      </c>
      <c r="C374" s="38" t="str">
        <f t="shared" si="45"/>
        <v>MARK WELDRON</v>
      </c>
      <c r="D374" s="42"/>
      <c r="E374" s="42"/>
      <c r="F374" s="42"/>
      <c r="G374" s="41"/>
      <c r="H374" s="42"/>
      <c r="I374" s="26"/>
      <c r="J374" s="45"/>
      <c r="K374" s="42"/>
      <c r="L374" s="42"/>
      <c r="M374" s="41"/>
      <c r="N374" s="25"/>
      <c r="O374" s="45"/>
      <c r="P374" s="42"/>
      <c r="Q374" s="42"/>
      <c r="R374" s="41"/>
      <c r="S374" s="42"/>
      <c r="T374" s="24"/>
      <c r="U374" s="45"/>
      <c r="V374" s="42"/>
      <c r="W374" s="42"/>
      <c r="X374" s="41"/>
      <c r="Y374" s="23"/>
      <c r="Z374" s="45"/>
      <c r="AA374" s="42"/>
      <c r="AB374" s="42"/>
      <c r="AC374" s="41"/>
      <c r="AD374" s="42"/>
      <c r="AE374" s="22"/>
      <c r="AF374" s="45"/>
      <c r="AG374" s="42"/>
      <c r="AH374" s="42"/>
      <c r="AI374" s="41"/>
      <c r="AJ374" s="21"/>
      <c r="AK374" s="45"/>
      <c r="AL374" s="42"/>
      <c r="AM374" s="42"/>
      <c r="AN374" s="41"/>
      <c r="AO374" s="42"/>
      <c r="AP374" s="20"/>
      <c r="AQ374" s="45"/>
      <c r="AR374" s="42"/>
      <c r="AS374" s="42"/>
      <c r="AT374" s="41"/>
      <c r="AU374" s="19"/>
      <c r="AV374" s="45"/>
      <c r="AW374" s="42"/>
      <c r="AX374" s="42"/>
      <c r="AY374" s="41"/>
      <c r="AZ374" s="42"/>
      <c r="BA374" s="18"/>
      <c r="BB374" s="45">
        <v>28</v>
      </c>
      <c r="BC374" s="42">
        <v>22</v>
      </c>
      <c r="BD374" s="42">
        <v>0</v>
      </c>
      <c r="BE374" s="41">
        <v>0.7857142857142857</v>
      </c>
      <c r="BF374" s="17"/>
      <c r="BG374" s="45">
        <v>28</v>
      </c>
      <c r="BH374" s="42">
        <v>22</v>
      </c>
      <c r="BI374" s="42">
        <v>0</v>
      </c>
      <c r="BJ374" s="41">
        <v>0.7857142857142857</v>
      </c>
      <c r="BK374" s="42">
        <v>1</v>
      </c>
      <c r="BL374" s="14"/>
      <c r="BM374" s="11">
        <v>41</v>
      </c>
      <c r="BN374" s="12">
        <v>31</v>
      </c>
      <c r="BO374" s="12">
        <v>0</v>
      </c>
      <c r="BP374" s="53">
        <v>0.75609756097560976</v>
      </c>
      <c r="BQ374" s="13"/>
      <c r="BR374" s="11">
        <v>69</v>
      </c>
      <c r="BS374" s="12">
        <v>53</v>
      </c>
      <c r="BT374" s="12">
        <v>0</v>
      </c>
      <c r="BU374" s="53">
        <v>0.76811594202898548</v>
      </c>
      <c r="BV374" s="11">
        <v>2</v>
      </c>
      <c r="BW374" s="32"/>
      <c r="BX374" s="12">
        <v>5</v>
      </c>
      <c r="BY374" s="12">
        <v>4</v>
      </c>
      <c r="BZ374" s="12">
        <v>0</v>
      </c>
      <c r="CA374" s="31">
        <v>0.8</v>
      </c>
      <c r="CB374" s="44"/>
      <c r="CC374" s="11">
        <v>74</v>
      </c>
      <c r="CD374" s="12">
        <v>57</v>
      </c>
      <c r="CE374" s="12">
        <v>0</v>
      </c>
      <c r="CF374" s="50">
        <f t="shared" si="44"/>
        <v>0.77027027027027029</v>
      </c>
      <c r="CG374" s="12">
        <v>3</v>
      </c>
      <c r="CH374" s="30">
        <f t="shared" si="39"/>
        <v>74</v>
      </c>
      <c r="CI374" s="30">
        <f t="shared" si="40"/>
        <v>57</v>
      </c>
      <c r="CJ374" s="30">
        <f t="shared" si="41"/>
        <v>0</v>
      </c>
      <c r="CK374" s="6">
        <f t="shared" si="42"/>
        <v>0.77027027027027029</v>
      </c>
      <c r="CL374" s="5" t="str">
        <f t="shared" si="43"/>
        <v>OK</v>
      </c>
    </row>
    <row r="375" spans="1:91" ht="13.8">
      <c r="A375" s="38" t="s">
        <v>287</v>
      </c>
      <c r="B375" s="49" t="s">
        <v>286</v>
      </c>
      <c r="C375" s="38" t="str">
        <f t="shared" si="45"/>
        <v>CHARLIE WELLMAN</v>
      </c>
      <c r="D375" s="42"/>
      <c r="E375" s="42"/>
      <c r="F375" s="42"/>
      <c r="G375" s="41"/>
      <c r="H375" s="42"/>
      <c r="I375" s="26"/>
      <c r="J375" s="47"/>
      <c r="K375" s="48"/>
      <c r="L375" s="48"/>
      <c r="M375" s="48"/>
      <c r="N375" s="25"/>
      <c r="O375" s="47"/>
      <c r="P375" s="48"/>
      <c r="Q375" s="48"/>
      <c r="R375" s="48"/>
      <c r="S375" s="48"/>
      <c r="T375" s="24"/>
      <c r="U375" s="47"/>
      <c r="V375" s="48"/>
      <c r="W375" s="48"/>
      <c r="X375" s="48"/>
      <c r="Y375" s="23"/>
      <c r="Z375" s="47"/>
      <c r="AA375" s="48"/>
      <c r="AB375" s="48"/>
      <c r="AC375" s="48"/>
      <c r="AD375" s="48"/>
      <c r="AE375" s="22"/>
      <c r="AF375" s="47"/>
      <c r="AG375" s="48"/>
      <c r="AH375" s="48"/>
      <c r="AI375" s="48"/>
      <c r="AJ375" s="21"/>
      <c r="AK375" s="47"/>
      <c r="AL375" s="48"/>
      <c r="AM375" s="48"/>
      <c r="AN375" s="48"/>
      <c r="AO375" s="48"/>
      <c r="AP375" s="20"/>
      <c r="AQ375" s="47"/>
      <c r="AR375" s="48"/>
      <c r="AS375" s="48"/>
      <c r="AT375" s="48"/>
      <c r="AU375" s="19"/>
      <c r="AV375" s="47"/>
      <c r="AW375" s="48"/>
      <c r="AX375" s="48"/>
      <c r="AY375" s="48"/>
      <c r="AZ375" s="48"/>
      <c r="BA375" s="18"/>
      <c r="BB375" s="47"/>
      <c r="BC375" s="48"/>
      <c r="BD375" s="48"/>
      <c r="BE375" s="48"/>
      <c r="BF375" s="17"/>
      <c r="BG375" s="47"/>
      <c r="BH375" s="48"/>
      <c r="BI375" s="48"/>
      <c r="BJ375" s="48"/>
      <c r="BK375" s="48"/>
      <c r="BL375" s="14"/>
      <c r="BM375" s="11">
        <v>40</v>
      </c>
      <c r="BN375" s="12">
        <v>14</v>
      </c>
      <c r="BO375" s="12">
        <v>0</v>
      </c>
      <c r="BP375" s="53">
        <v>0.35</v>
      </c>
      <c r="BQ375" s="13"/>
      <c r="BR375" s="11">
        <v>40</v>
      </c>
      <c r="BS375" s="12">
        <v>14</v>
      </c>
      <c r="BT375" s="12">
        <v>0</v>
      </c>
      <c r="BU375" s="53">
        <v>0.35</v>
      </c>
      <c r="BV375" s="11">
        <v>1</v>
      </c>
      <c r="BW375" s="32"/>
      <c r="BX375" s="12">
        <v>49</v>
      </c>
      <c r="BY375" s="12">
        <v>21</v>
      </c>
      <c r="BZ375" s="12">
        <v>0</v>
      </c>
      <c r="CA375" s="31">
        <v>0.42857142857142855</v>
      </c>
      <c r="CB375" s="44"/>
      <c r="CC375" s="11">
        <v>89</v>
      </c>
      <c r="CD375" s="12">
        <v>35</v>
      </c>
      <c r="CE375" s="12">
        <v>0</v>
      </c>
      <c r="CF375" s="50">
        <f t="shared" si="44"/>
        <v>0.39325842696629215</v>
      </c>
      <c r="CG375" s="12">
        <v>2</v>
      </c>
      <c r="CH375" s="30">
        <f t="shared" si="39"/>
        <v>89</v>
      </c>
      <c r="CI375" s="30">
        <f t="shared" si="40"/>
        <v>35</v>
      </c>
      <c r="CJ375" s="30">
        <f t="shared" si="41"/>
        <v>0</v>
      </c>
      <c r="CK375" s="6">
        <f t="shared" si="42"/>
        <v>0.39325842696629215</v>
      </c>
      <c r="CL375" s="5" t="str">
        <f t="shared" si="43"/>
        <v>OK</v>
      </c>
    </row>
    <row r="376" spans="1:91" ht="13.8">
      <c r="A376" s="38" t="s">
        <v>285</v>
      </c>
      <c r="B376" s="29" t="s">
        <v>284</v>
      </c>
      <c r="C376" s="38" t="str">
        <f t="shared" si="45"/>
        <v>TIM WILLIAMS</v>
      </c>
      <c r="D376" s="42">
        <v>138</v>
      </c>
      <c r="E376" s="42">
        <v>72</v>
      </c>
      <c r="F376" s="42">
        <v>2</v>
      </c>
      <c r="G376" s="41">
        <v>0.52173913043478259</v>
      </c>
      <c r="H376" s="42">
        <v>3</v>
      </c>
      <c r="I376" s="26"/>
      <c r="J376" s="45">
        <v>78</v>
      </c>
      <c r="K376" s="42">
        <v>41</v>
      </c>
      <c r="L376" s="42">
        <v>0</v>
      </c>
      <c r="M376" s="41">
        <v>0.52600000000000002</v>
      </c>
      <c r="N376" s="25"/>
      <c r="O376" s="45">
        <v>216</v>
      </c>
      <c r="P376" s="42">
        <v>113</v>
      </c>
      <c r="Q376" s="42">
        <v>2</v>
      </c>
      <c r="R376" s="41">
        <v>0.52314814814814814</v>
      </c>
      <c r="S376" s="42">
        <v>4</v>
      </c>
      <c r="T376" s="24"/>
      <c r="U376" s="45">
        <v>67</v>
      </c>
      <c r="V376" s="42">
        <v>36</v>
      </c>
      <c r="W376" s="42">
        <v>1</v>
      </c>
      <c r="X376" s="41">
        <v>0.53700000000000003</v>
      </c>
      <c r="Y376" s="23"/>
      <c r="Z376" s="45">
        <v>283</v>
      </c>
      <c r="AA376" s="42">
        <v>149</v>
      </c>
      <c r="AB376" s="42">
        <v>3</v>
      </c>
      <c r="AC376" s="41">
        <v>0.52650176678445226</v>
      </c>
      <c r="AD376" s="42">
        <f>+S376+1</f>
        <v>5</v>
      </c>
      <c r="AE376" s="22"/>
      <c r="AF376" s="45">
        <v>81</v>
      </c>
      <c r="AG376" s="42">
        <v>39</v>
      </c>
      <c r="AH376" s="42">
        <v>2</v>
      </c>
      <c r="AI376" s="41">
        <v>0.48099999999999998</v>
      </c>
      <c r="AJ376" s="21"/>
      <c r="AK376" s="45">
        <v>364</v>
      </c>
      <c r="AL376" s="42">
        <v>188</v>
      </c>
      <c r="AM376" s="42">
        <v>5</v>
      </c>
      <c r="AN376" s="41">
        <v>0.51648351648351654</v>
      </c>
      <c r="AO376" s="42">
        <f>+AD376+1</f>
        <v>6</v>
      </c>
      <c r="AP376" s="20"/>
      <c r="AQ376" s="45">
        <v>57</v>
      </c>
      <c r="AR376" s="42">
        <v>32</v>
      </c>
      <c r="AS376" s="42">
        <v>1</v>
      </c>
      <c r="AT376" s="41">
        <v>0.56100000000000005</v>
      </c>
      <c r="AU376" s="19"/>
      <c r="AV376" s="45">
        <v>421</v>
      </c>
      <c r="AW376" s="42">
        <v>220</v>
      </c>
      <c r="AX376" s="42">
        <v>6</v>
      </c>
      <c r="AY376" s="41">
        <v>0.5225653206650831</v>
      </c>
      <c r="AZ376" s="42">
        <v>7</v>
      </c>
      <c r="BA376" s="18"/>
      <c r="BB376" s="45">
        <v>68</v>
      </c>
      <c r="BC376" s="42">
        <v>41</v>
      </c>
      <c r="BD376" s="42">
        <v>2</v>
      </c>
      <c r="BE376" s="41">
        <v>0.6029411764705882</v>
      </c>
      <c r="BF376" s="17"/>
      <c r="BG376" s="45">
        <v>489</v>
      </c>
      <c r="BH376" s="42">
        <v>261</v>
      </c>
      <c r="BI376" s="42">
        <v>8</v>
      </c>
      <c r="BJ376" s="41">
        <v>0.53374233128834359</v>
      </c>
      <c r="BK376" s="42">
        <v>8</v>
      </c>
      <c r="BL376" s="14"/>
      <c r="BM376" s="11">
        <v>78</v>
      </c>
      <c r="BN376" s="12">
        <v>55</v>
      </c>
      <c r="BO376" s="12">
        <v>1</v>
      </c>
      <c r="BP376" s="31">
        <v>0.70512820512820518</v>
      </c>
      <c r="BQ376" s="13"/>
      <c r="BR376" s="11">
        <v>567</v>
      </c>
      <c r="BS376" s="12">
        <v>316</v>
      </c>
      <c r="BT376" s="12">
        <v>9</v>
      </c>
      <c r="BU376" s="53">
        <v>0.55731922398589062</v>
      </c>
      <c r="BV376" s="11">
        <v>9</v>
      </c>
      <c r="BW376" s="32"/>
      <c r="BX376" s="12">
        <v>67</v>
      </c>
      <c r="BY376" s="12">
        <v>34</v>
      </c>
      <c r="BZ376" s="12">
        <v>2</v>
      </c>
      <c r="CA376" s="31">
        <v>0.5074626865671642</v>
      </c>
      <c r="CB376" s="44"/>
      <c r="CC376" s="11">
        <v>634</v>
      </c>
      <c r="CD376" s="12">
        <v>350</v>
      </c>
      <c r="CE376" s="12">
        <v>11</v>
      </c>
      <c r="CF376" s="50">
        <f t="shared" si="44"/>
        <v>0.55205047318611988</v>
      </c>
      <c r="CG376" s="12">
        <v>10</v>
      </c>
      <c r="CH376" s="30">
        <f t="shared" si="39"/>
        <v>634</v>
      </c>
      <c r="CI376" s="30">
        <f t="shared" si="40"/>
        <v>350</v>
      </c>
      <c r="CJ376" s="30">
        <f t="shared" si="41"/>
        <v>11</v>
      </c>
      <c r="CK376" s="6">
        <f t="shared" si="42"/>
        <v>0.55205047318611988</v>
      </c>
      <c r="CL376" s="5" t="str">
        <f t="shared" si="43"/>
        <v>OK</v>
      </c>
    </row>
    <row r="377" spans="1:91" ht="13.8">
      <c r="A377" s="38" t="s">
        <v>283</v>
      </c>
      <c r="B377" s="29" t="s">
        <v>281</v>
      </c>
      <c r="C377" s="38" t="str">
        <f t="shared" si="45"/>
        <v>JERRY WILSON</v>
      </c>
      <c r="D377" s="42">
        <v>28</v>
      </c>
      <c r="E377" s="42">
        <v>17</v>
      </c>
      <c r="F377" s="42">
        <v>0</v>
      </c>
      <c r="G377" s="41">
        <v>0.6071428571428571</v>
      </c>
      <c r="H377" s="42">
        <v>1</v>
      </c>
      <c r="I377" s="26"/>
      <c r="J377" s="51">
        <v>72</v>
      </c>
      <c r="K377" s="51">
        <v>36</v>
      </c>
      <c r="L377" s="51">
        <v>0</v>
      </c>
      <c r="M377" s="52">
        <v>0.5</v>
      </c>
      <c r="N377" s="25"/>
      <c r="O377" s="51">
        <v>100</v>
      </c>
      <c r="P377" s="51">
        <v>53</v>
      </c>
      <c r="Q377" s="51">
        <v>0</v>
      </c>
      <c r="R377" s="52">
        <v>0.53</v>
      </c>
      <c r="S377" s="51">
        <v>2</v>
      </c>
      <c r="T377" s="24"/>
      <c r="U377" s="51">
        <v>62</v>
      </c>
      <c r="V377" s="51">
        <v>37</v>
      </c>
      <c r="W377" s="51">
        <v>0</v>
      </c>
      <c r="X377" s="52">
        <v>0.59699999999999998</v>
      </c>
      <c r="Y377" s="23"/>
      <c r="Z377" s="51">
        <v>162</v>
      </c>
      <c r="AA377" s="51">
        <v>90</v>
      </c>
      <c r="AB377" s="51">
        <v>0</v>
      </c>
      <c r="AC377" s="52">
        <v>0.55555555555555558</v>
      </c>
      <c r="AD377" s="51">
        <f>+S377+1</f>
        <v>3</v>
      </c>
      <c r="AE377" s="22"/>
      <c r="AF377" s="51">
        <v>38</v>
      </c>
      <c r="AG377" s="51">
        <v>17</v>
      </c>
      <c r="AH377" s="51">
        <v>0</v>
      </c>
      <c r="AI377" s="52">
        <v>0.44700000000000001</v>
      </c>
      <c r="AJ377" s="21"/>
      <c r="AK377" s="51">
        <v>200</v>
      </c>
      <c r="AL377" s="51">
        <v>107</v>
      </c>
      <c r="AM377" s="51">
        <v>0</v>
      </c>
      <c r="AN377" s="52">
        <v>0.53500000000000003</v>
      </c>
      <c r="AO377" s="51">
        <f>+AD377+1</f>
        <v>4</v>
      </c>
      <c r="AP377" s="20"/>
      <c r="AQ377" s="51">
        <v>76</v>
      </c>
      <c r="AR377" s="51">
        <v>42</v>
      </c>
      <c r="AS377" s="51">
        <v>0</v>
      </c>
      <c r="AT377" s="52">
        <v>0.55300000000000005</v>
      </c>
      <c r="AU377" s="19"/>
      <c r="AV377" s="51">
        <v>276</v>
      </c>
      <c r="AW377" s="51">
        <v>149</v>
      </c>
      <c r="AX377" s="51">
        <v>0</v>
      </c>
      <c r="AY377" s="52">
        <v>0.53985507246376807</v>
      </c>
      <c r="AZ377" s="51">
        <v>5</v>
      </c>
      <c r="BA377" s="18"/>
      <c r="BB377" s="51">
        <v>11</v>
      </c>
      <c r="BC377" s="51">
        <v>1</v>
      </c>
      <c r="BD377" s="51">
        <v>0</v>
      </c>
      <c r="BE377" s="52">
        <v>9.0909090909090912E-2</v>
      </c>
      <c r="BF377" s="17"/>
      <c r="BG377" s="51">
        <v>287</v>
      </c>
      <c r="BH377" s="51">
        <v>150</v>
      </c>
      <c r="BI377" s="51">
        <v>0</v>
      </c>
      <c r="BJ377" s="52">
        <v>0.52264808362369342</v>
      </c>
      <c r="BK377" s="51">
        <v>6</v>
      </c>
      <c r="BL377" s="14"/>
      <c r="BM377" s="11"/>
      <c r="BN377" s="12"/>
      <c r="BO377" s="12"/>
      <c r="BP377" s="48"/>
      <c r="BQ377" s="13"/>
      <c r="BR377" s="51">
        <v>287</v>
      </c>
      <c r="BS377" s="51">
        <v>150</v>
      </c>
      <c r="BT377" s="51">
        <v>0</v>
      </c>
      <c r="BU377" s="52">
        <v>0.52264808362369342</v>
      </c>
      <c r="BV377" s="51">
        <v>6</v>
      </c>
      <c r="BW377" s="43"/>
      <c r="BX377" s="12"/>
      <c r="BY377" s="12"/>
      <c r="BZ377" s="12"/>
      <c r="CA377" s="31"/>
      <c r="CB377" s="9"/>
      <c r="CC377" s="11">
        <v>287</v>
      </c>
      <c r="CD377" s="12">
        <v>150</v>
      </c>
      <c r="CE377" s="12">
        <v>0</v>
      </c>
      <c r="CF377" s="50">
        <f t="shared" si="44"/>
        <v>0.52264808362369342</v>
      </c>
      <c r="CG377" s="12">
        <v>6</v>
      </c>
      <c r="CH377" s="30">
        <f t="shared" si="39"/>
        <v>287</v>
      </c>
      <c r="CI377" s="30">
        <f t="shared" si="40"/>
        <v>150</v>
      </c>
      <c r="CJ377" s="30">
        <f t="shared" si="41"/>
        <v>0</v>
      </c>
      <c r="CK377" s="6">
        <f t="shared" si="42"/>
        <v>0.52264808362369342</v>
      </c>
      <c r="CL377" s="5" t="str">
        <f t="shared" si="43"/>
        <v>OK</v>
      </c>
    </row>
    <row r="378" spans="1:91" ht="14.4">
      <c r="A378" s="38" t="s">
        <v>282</v>
      </c>
      <c r="B378" s="29" t="s">
        <v>281</v>
      </c>
      <c r="C378" s="38" t="str">
        <f t="shared" si="45"/>
        <v>RAY WILSON</v>
      </c>
      <c r="D378" s="42"/>
      <c r="E378" s="42"/>
      <c r="F378" s="42"/>
      <c r="G378" s="41"/>
      <c r="H378" s="42"/>
      <c r="I378" s="26"/>
      <c r="J378" s="35"/>
      <c r="K378" s="33"/>
      <c r="L378" s="33"/>
      <c r="M378" s="34"/>
      <c r="N378" s="25"/>
      <c r="O378" s="35"/>
      <c r="P378" s="33"/>
      <c r="Q378" s="33"/>
      <c r="R378" s="34"/>
      <c r="S378" s="33"/>
      <c r="T378" s="24"/>
      <c r="U378" s="35"/>
      <c r="V378" s="33"/>
      <c r="W378" s="33"/>
      <c r="X378" s="34"/>
      <c r="Y378" s="23"/>
      <c r="Z378" s="35"/>
      <c r="AA378" s="33"/>
      <c r="AB378" s="33"/>
      <c r="AC378" s="34"/>
      <c r="AD378" s="33" t="s">
        <v>280</v>
      </c>
      <c r="AE378" s="22"/>
      <c r="AF378" s="35">
        <v>42</v>
      </c>
      <c r="AG378" s="33">
        <v>20</v>
      </c>
      <c r="AH378" s="33">
        <v>0</v>
      </c>
      <c r="AI378" s="34">
        <v>0.47599999999999998</v>
      </c>
      <c r="AJ378" s="21"/>
      <c r="AK378" s="35">
        <v>42</v>
      </c>
      <c r="AL378" s="33">
        <v>20</v>
      </c>
      <c r="AM378" s="33">
        <v>0</v>
      </c>
      <c r="AN378" s="34">
        <v>0.47619047619047616</v>
      </c>
      <c r="AO378" s="33"/>
      <c r="AP378" s="20"/>
      <c r="AQ378" s="35">
        <v>9</v>
      </c>
      <c r="AR378" s="33">
        <v>4</v>
      </c>
      <c r="AS378" s="33">
        <v>0</v>
      </c>
      <c r="AT378" s="34">
        <v>0.44400000000000001</v>
      </c>
      <c r="AU378" s="19"/>
      <c r="AV378" s="35">
        <v>51</v>
      </c>
      <c r="AW378" s="33">
        <v>24</v>
      </c>
      <c r="AX378" s="33">
        <v>0</v>
      </c>
      <c r="AY378" s="34">
        <v>0.47058823529411764</v>
      </c>
      <c r="AZ378" s="33">
        <v>1</v>
      </c>
      <c r="BA378" s="18"/>
      <c r="BB378" s="35">
        <v>67</v>
      </c>
      <c r="BC378" s="33">
        <v>41</v>
      </c>
      <c r="BD378" s="33">
        <v>0</v>
      </c>
      <c r="BE378" s="34">
        <v>0.61194029850746268</v>
      </c>
      <c r="BF378" s="17"/>
      <c r="BG378" s="35">
        <v>76</v>
      </c>
      <c r="BH378" s="33">
        <v>45</v>
      </c>
      <c r="BI378" s="33">
        <v>0</v>
      </c>
      <c r="BJ378" s="34">
        <v>0.59210526315789469</v>
      </c>
      <c r="BK378" s="33">
        <v>2</v>
      </c>
      <c r="BL378" s="14"/>
      <c r="BM378" s="11">
        <v>53</v>
      </c>
      <c r="BN378" s="12">
        <v>26</v>
      </c>
      <c r="BO378" s="12">
        <v>2</v>
      </c>
      <c r="BP378" s="31">
        <v>0.49056603773584906</v>
      </c>
      <c r="BQ378" s="13"/>
      <c r="BR378" s="37">
        <v>129</v>
      </c>
      <c r="BS378" s="36">
        <v>71</v>
      </c>
      <c r="BT378" s="36">
        <v>2</v>
      </c>
      <c r="BU378" s="50">
        <v>0.55038759689922478</v>
      </c>
      <c r="BV378" s="36">
        <v>3</v>
      </c>
      <c r="BW378" s="32"/>
      <c r="BX378" s="12">
        <v>33</v>
      </c>
      <c r="BY378" s="12">
        <v>18</v>
      </c>
      <c r="BZ378" s="12">
        <v>0</v>
      </c>
      <c r="CA378" s="31">
        <v>0.54545454545454541</v>
      </c>
      <c r="CB378" s="44"/>
      <c r="CC378" s="11">
        <v>162</v>
      </c>
      <c r="CD378" s="12">
        <v>89</v>
      </c>
      <c r="CE378" s="12">
        <v>2</v>
      </c>
      <c r="CF378" s="50">
        <f t="shared" si="44"/>
        <v>0.54938271604938271</v>
      </c>
      <c r="CG378" s="12">
        <v>4</v>
      </c>
      <c r="CH378" s="30">
        <f t="shared" si="39"/>
        <v>204</v>
      </c>
      <c r="CI378" s="30">
        <f t="shared" si="40"/>
        <v>109</v>
      </c>
      <c r="CJ378" s="30">
        <f t="shared" si="41"/>
        <v>2</v>
      </c>
      <c r="CK378" s="6">
        <f t="shared" si="42"/>
        <v>0.53431372549019607</v>
      </c>
      <c r="CL378" s="1553" t="s">
        <v>1783</v>
      </c>
      <c r="CM378" s="1552" t="s">
        <v>1785</v>
      </c>
    </row>
    <row r="379" spans="1:91" ht="13.8">
      <c r="A379" s="38" t="s">
        <v>279</v>
      </c>
      <c r="B379" s="49" t="s">
        <v>278</v>
      </c>
      <c r="C379" s="38" t="str">
        <f t="shared" si="45"/>
        <v>SCOTT WISEMAN</v>
      </c>
      <c r="D379" s="42"/>
      <c r="E379" s="42"/>
      <c r="F379" s="42"/>
      <c r="G379" s="41"/>
      <c r="H379" s="42"/>
      <c r="I379" s="26"/>
      <c r="J379" s="47"/>
      <c r="K379" s="48"/>
      <c r="L379" s="48"/>
      <c r="M379" s="48"/>
      <c r="N379" s="25"/>
      <c r="O379" s="47"/>
      <c r="P379" s="48"/>
      <c r="Q379" s="48"/>
      <c r="R379" s="48"/>
      <c r="S379" s="48"/>
      <c r="T379" s="24"/>
      <c r="U379" s="47"/>
      <c r="V379" s="48"/>
      <c r="W379" s="48"/>
      <c r="X379" s="48"/>
      <c r="Y379" s="23"/>
      <c r="Z379" s="47"/>
      <c r="AA379" s="48"/>
      <c r="AB379" s="48"/>
      <c r="AC379" s="48"/>
      <c r="AD379" s="48"/>
      <c r="AE379" s="22"/>
      <c r="AF379" s="47"/>
      <c r="AG379" s="48"/>
      <c r="AH379" s="48"/>
      <c r="AI379" s="48"/>
      <c r="AJ379" s="21"/>
      <c r="AK379" s="47"/>
      <c r="AL379" s="48"/>
      <c r="AM379" s="48"/>
      <c r="AN379" s="48"/>
      <c r="AO379" s="48"/>
      <c r="AP379" s="20"/>
      <c r="AQ379" s="47"/>
      <c r="AR379" s="48"/>
      <c r="AS379" s="48"/>
      <c r="AT379" s="48"/>
      <c r="AU379" s="19"/>
      <c r="AV379" s="47"/>
      <c r="AW379" s="48"/>
      <c r="AX379" s="48"/>
      <c r="AY379" s="48"/>
      <c r="AZ379" s="48"/>
      <c r="BA379" s="18"/>
      <c r="BB379" s="47"/>
      <c r="BC379" s="48"/>
      <c r="BD379" s="48"/>
      <c r="BE379" s="48"/>
      <c r="BF379" s="17"/>
      <c r="BG379" s="47"/>
      <c r="BH379" s="48"/>
      <c r="BI379" s="48"/>
      <c r="BJ379" s="48"/>
      <c r="BK379" s="48"/>
      <c r="BL379" s="14"/>
      <c r="BM379" s="47"/>
      <c r="BN379" s="48"/>
      <c r="BO379" s="48"/>
      <c r="BQ379" s="13"/>
      <c r="BR379" s="47"/>
      <c r="BS379" s="48"/>
      <c r="BT379" s="48"/>
      <c r="BV379" s="47"/>
      <c r="BW379" s="32"/>
      <c r="BX379" s="12">
        <v>17</v>
      </c>
      <c r="BY379" s="12">
        <v>5</v>
      </c>
      <c r="BZ379" s="12">
        <v>0</v>
      </c>
      <c r="CA379" s="31">
        <v>0.29411764705882354</v>
      </c>
      <c r="CB379" s="44"/>
      <c r="CC379" s="11">
        <v>17</v>
      </c>
      <c r="CD379" s="12">
        <v>5</v>
      </c>
      <c r="CE379" s="12">
        <v>0</v>
      </c>
      <c r="CF379" s="50">
        <f t="shared" si="44"/>
        <v>0.29411764705882354</v>
      </c>
      <c r="CG379" s="12">
        <v>1</v>
      </c>
      <c r="CH379" s="30">
        <f t="shared" si="39"/>
        <v>17</v>
      </c>
      <c r="CI379" s="30">
        <f t="shared" si="40"/>
        <v>5</v>
      </c>
      <c r="CJ379" s="30">
        <f t="shared" si="41"/>
        <v>0</v>
      </c>
      <c r="CK379" s="6">
        <f t="shared" si="42"/>
        <v>0.29411764705882354</v>
      </c>
      <c r="CL379" s="5" t="str">
        <f t="shared" si="43"/>
        <v>OK</v>
      </c>
    </row>
    <row r="380" spans="1:91" ht="14.4">
      <c r="A380" s="38" t="s">
        <v>277</v>
      </c>
      <c r="B380" s="29" t="s">
        <v>276</v>
      </c>
      <c r="C380" s="38" t="str">
        <f t="shared" si="45"/>
        <v>DON WRATHALL</v>
      </c>
      <c r="D380" s="42"/>
      <c r="E380" s="42"/>
      <c r="F380" s="42"/>
      <c r="G380" s="41"/>
      <c r="H380" s="42"/>
      <c r="I380" s="26"/>
      <c r="J380" s="45">
        <v>71</v>
      </c>
      <c r="K380" s="42">
        <v>30</v>
      </c>
      <c r="L380" s="42">
        <v>0</v>
      </c>
      <c r="M380" s="41">
        <v>0.42299999999999999</v>
      </c>
      <c r="N380" s="25"/>
      <c r="O380" s="45">
        <v>71</v>
      </c>
      <c r="P380" s="42">
        <v>30</v>
      </c>
      <c r="Q380" s="42">
        <v>0</v>
      </c>
      <c r="R380" s="41">
        <v>0.42253521126760563</v>
      </c>
      <c r="S380" s="42">
        <v>1</v>
      </c>
      <c r="T380" s="24"/>
      <c r="U380" s="45">
        <v>49</v>
      </c>
      <c r="V380" s="42">
        <v>20</v>
      </c>
      <c r="W380" s="42">
        <v>0</v>
      </c>
      <c r="X380" s="41">
        <v>0.40799999999999997</v>
      </c>
      <c r="Y380" s="23"/>
      <c r="Z380" s="45">
        <v>120</v>
      </c>
      <c r="AA380" s="42">
        <v>50</v>
      </c>
      <c r="AB380" s="42">
        <v>0</v>
      </c>
      <c r="AC380" s="41">
        <v>0.41666666666666669</v>
      </c>
      <c r="AD380" s="42">
        <f>+S380+1</f>
        <v>2</v>
      </c>
      <c r="AE380" s="22"/>
      <c r="AF380" s="45"/>
      <c r="AG380" s="42"/>
      <c r="AH380" s="42"/>
      <c r="AI380" s="41"/>
      <c r="AJ380" s="21"/>
      <c r="AK380" s="45">
        <v>49</v>
      </c>
      <c r="AL380" s="42">
        <v>20</v>
      </c>
      <c r="AM380" s="42">
        <v>0</v>
      </c>
      <c r="AN380" s="41">
        <v>0.40816326530612246</v>
      </c>
      <c r="AO380" s="42">
        <f>+AD380+1</f>
        <v>3</v>
      </c>
      <c r="AP380" s="20"/>
      <c r="AQ380" s="45"/>
      <c r="AR380" s="42"/>
      <c r="AS380" s="42"/>
      <c r="AT380" s="41"/>
      <c r="AU380" s="19"/>
      <c r="AV380" s="45">
        <v>49</v>
      </c>
      <c r="AW380" s="42">
        <v>20</v>
      </c>
      <c r="AX380" s="42">
        <v>0</v>
      </c>
      <c r="AY380" s="41">
        <v>0.40816326530612246</v>
      </c>
      <c r="AZ380" s="42">
        <v>3</v>
      </c>
      <c r="BA380" s="18"/>
      <c r="BB380" s="45">
        <v>14</v>
      </c>
      <c r="BC380" s="42">
        <v>8</v>
      </c>
      <c r="BD380" s="42">
        <v>0</v>
      </c>
      <c r="BE380" s="41">
        <v>0.5714285714285714</v>
      </c>
      <c r="BF380" s="17"/>
      <c r="BG380" s="45">
        <v>63</v>
      </c>
      <c r="BH380" s="42">
        <v>28</v>
      </c>
      <c r="BI380" s="42">
        <v>0</v>
      </c>
      <c r="BJ380" s="41">
        <v>0.44400000000000001</v>
      </c>
      <c r="BK380" s="42">
        <v>4</v>
      </c>
      <c r="BL380" s="14"/>
      <c r="BM380" s="11"/>
      <c r="BN380" s="12"/>
      <c r="BO380" s="12"/>
      <c r="BP380" s="46"/>
      <c r="BQ380" s="13"/>
      <c r="BR380" s="45">
        <v>63</v>
      </c>
      <c r="BS380" s="42">
        <v>28</v>
      </c>
      <c r="BT380" s="42">
        <v>0</v>
      </c>
      <c r="BU380" s="34">
        <v>0.44400000000000001</v>
      </c>
      <c r="BV380" s="42">
        <v>4</v>
      </c>
      <c r="BW380" s="32"/>
      <c r="BX380" s="12">
        <v>39</v>
      </c>
      <c r="BY380" s="12">
        <v>23</v>
      </c>
      <c r="BZ380" s="12">
        <v>0</v>
      </c>
      <c r="CA380" s="31">
        <v>0.58974358974358976</v>
      </c>
      <c r="CB380" s="44"/>
      <c r="CC380" s="11">
        <v>102</v>
      </c>
      <c r="CD380" s="12">
        <v>51</v>
      </c>
      <c r="CE380" s="12">
        <v>0</v>
      </c>
      <c r="CF380" s="50">
        <f t="shared" si="44"/>
        <v>0.5</v>
      </c>
      <c r="CG380" s="12">
        <v>5</v>
      </c>
      <c r="CH380" s="30">
        <f t="shared" si="39"/>
        <v>173</v>
      </c>
      <c r="CI380" s="30">
        <f t="shared" si="40"/>
        <v>81</v>
      </c>
      <c r="CJ380" s="30">
        <f t="shared" si="41"/>
        <v>0</v>
      </c>
      <c r="CK380" s="6">
        <f t="shared" si="42"/>
        <v>0.46820809248554912</v>
      </c>
      <c r="CL380" s="1553" t="s">
        <v>1783</v>
      </c>
      <c r="CM380" s="1552" t="s">
        <v>1801</v>
      </c>
    </row>
    <row r="381" spans="1:91" ht="13.8">
      <c r="A381" s="38" t="s">
        <v>275</v>
      </c>
      <c r="B381" s="28" t="s">
        <v>274</v>
      </c>
      <c r="C381" s="38" t="str">
        <f t="shared" si="45"/>
        <v>RYAN ZOELLNER</v>
      </c>
      <c r="I381" s="26"/>
      <c r="N381" s="25" t="s">
        <v>273</v>
      </c>
      <c r="T381" s="24"/>
      <c r="Y381" s="23"/>
      <c r="AE381" s="22"/>
      <c r="AJ381" s="21"/>
      <c r="AP381" s="20"/>
      <c r="AU381" s="19"/>
      <c r="BA381" s="18"/>
      <c r="BF381" s="17"/>
      <c r="BL381" s="14"/>
      <c r="BM381" s="8"/>
      <c r="BN381" s="8"/>
      <c r="BO381" s="8"/>
      <c r="BQ381" s="13"/>
      <c r="BR381" s="8"/>
      <c r="BS381" s="8"/>
      <c r="BT381" s="8"/>
      <c r="BV381" s="8"/>
      <c r="BW381" s="43"/>
      <c r="BX381" s="42">
        <v>23</v>
      </c>
      <c r="BY381" s="42">
        <v>10</v>
      </c>
      <c r="BZ381" s="42">
        <v>0</v>
      </c>
      <c r="CA381" s="41">
        <v>0.43478260869565216</v>
      </c>
      <c r="CB381" s="40"/>
      <c r="CC381" s="12">
        <v>23</v>
      </c>
      <c r="CD381" s="12">
        <v>10</v>
      </c>
      <c r="CE381" s="12">
        <v>0</v>
      </c>
      <c r="CF381" s="50">
        <f t="shared" si="44"/>
        <v>0.43478260869565216</v>
      </c>
      <c r="CG381" s="12">
        <v>1</v>
      </c>
      <c r="CH381" s="30">
        <f t="shared" si="39"/>
        <v>23</v>
      </c>
      <c r="CI381" s="30">
        <f t="shared" si="40"/>
        <v>10</v>
      </c>
      <c r="CJ381" s="30">
        <f t="shared" si="41"/>
        <v>0</v>
      </c>
      <c r="CK381" s="6">
        <f t="shared" si="42"/>
        <v>0.43478260869565216</v>
      </c>
      <c r="CL381" s="5" t="str">
        <f t="shared" si="43"/>
        <v>OK</v>
      </c>
    </row>
    <row r="382" spans="1:91" ht="13.8">
      <c r="A382" s="38" t="s">
        <v>272</v>
      </c>
      <c r="B382" s="39" t="s">
        <v>271</v>
      </c>
      <c r="C382" s="38" t="str">
        <f t="shared" si="45"/>
        <v>MARK ZWAYER</v>
      </c>
      <c r="D382" s="33">
        <v>375</v>
      </c>
      <c r="E382" s="33">
        <v>177</v>
      </c>
      <c r="F382" s="33">
        <v>0</v>
      </c>
      <c r="G382" s="34">
        <v>0.47199999999999998</v>
      </c>
      <c r="H382" s="33">
        <v>8</v>
      </c>
      <c r="I382" s="26"/>
      <c r="J382" s="35">
        <v>30</v>
      </c>
      <c r="K382" s="33">
        <v>12</v>
      </c>
      <c r="L382" s="33">
        <v>0</v>
      </c>
      <c r="M382" s="34">
        <v>0.4</v>
      </c>
      <c r="N382" s="25"/>
      <c r="O382" s="35">
        <v>405</v>
      </c>
      <c r="P382" s="33">
        <v>189</v>
      </c>
      <c r="Q382" s="33">
        <v>0</v>
      </c>
      <c r="R382" s="34">
        <v>0.46666666666666667</v>
      </c>
      <c r="S382" s="33">
        <v>9</v>
      </c>
      <c r="T382" s="24"/>
      <c r="U382" s="35">
        <v>6</v>
      </c>
      <c r="V382" s="33">
        <v>3</v>
      </c>
      <c r="W382" s="33">
        <v>0</v>
      </c>
      <c r="X382" s="34">
        <v>0.5</v>
      </c>
      <c r="Y382" s="23"/>
      <c r="Z382" s="35">
        <v>411</v>
      </c>
      <c r="AA382" s="33">
        <v>192</v>
      </c>
      <c r="AB382" s="33">
        <v>0</v>
      </c>
      <c r="AC382" s="34">
        <v>0.46715328467153283</v>
      </c>
      <c r="AD382" s="33">
        <f>+S382+1</f>
        <v>10</v>
      </c>
      <c r="AE382" s="22"/>
      <c r="AF382" s="35">
        <v>37</v>
      </c>
      <c r="AG382" s="33">
        <v>19</v>
      </c>
      <c r="AH382" s="33">
        <v>1</v>
      </c>
      <c r="AI382" s="34">
        <v>0.51400000000000001</v>
      </c>
      <c r="AJ382" s="21"/>
      <c r="AK382" s="35">
        <v>448</v>
      </c>
      <c r="AL382" s="33">
        <v>211</v>
      </c>
      <c r="AM382" s="33">
        <v>1</v>
      </c>
      <c r="AN382" s="34">
        <v>0.47098214285714285</v>
      </c>
      <c r="AO382" s="33">
        <f>+AD382+1</f>
        <v>11</v>
      </c>
      <c r="AP382" s="20"/>
      <c r="AQ382" s="35"/>
      <c r="AR382" s="33"/>
      <c r="AS382" s="33"/>
      <c r="AT382" s="34"/>
      <c r="AU382" s="19"/>
      <c r="AV382" s="35">
        <v>448</v>
      </c>
      <c r="AW382" s="33">
        <v>211</v>
      </c>
      <c r="AX382" s="33">
        <v>1</v>
      </c>
      <c r="AY382" s="34">
        <v>0.47098214285714285</v>
      </c>
      <c r="AZ382" s="33">
        <v>11</v>
      </c>
      <c r="BA382" s="18"/>
      <c r="BB382" s="35"/>
      <c r="BC382" s="33"/>
      <c r="BD382" s="33"/>
      <c r="BE382" s="34"/>
      <c r="BF382" s="17"/>
      <c r="BG382" s="35">
        <v>448</v>
      </c>
      <c r="BH382" s="33">
        <v>211</v>
      </c>
      <c r="BI382" s="33">
        <v>1</v>
      </c>
      <c r="BJ382" s="34">
        <v>0.47098214285714285</v>
      </c>
      <c r="BK382" s="33">
        <v>11</v>
      </c>
      <c r="BL382" s="14"/>
      <c r="BM382" s="37"/>
      <c r="BN382" s="36"/>
      <c r="BO382" s="36"/>
      <c r="BQ382" s="13"/>
      <c r="BR382" s="35">
        <v>448</v>
      </c>
      <c r="BS382" s="33">
        <v>211</v>
      </c>
      <c r="BT382" s="33">
        <v>1</v>
      </c>
      <c r="BU382" s="34">
        <v>0.47098214285714285</v>
      </c>
      <c r="BV382" s="33">
        <v>11</v>
      </c>
      <c r="BW382" s="32"/>
      <c r="BX382" s="12"/>
      <c r="BY382" s="12"/>
      <c r="BZ382" s="12"/>
      <c r="CA382" s="31"/>
      <c r="CB382" s="9"/>
      <c r="CC382" s="11">
        <v>448</v>
      </c>
      <c r="CD382" s="12">
        <v>211</v>
      </c>
      <c r="CE382" s="12">
        <v>1</v>
      </c>
      <c r="CF382" s="50">
        <f t="shared" si="44"/>
        <v>0.47098214285714285</v>
      </c>
      <c r="CG382" s="12">
        <v>11</v>
      </c>
      <c r="CH382" s="30">
        <f t="shared" si="39"/>
        <v>448</v>
      </c>
      <c r="CI382" s="30">
        <f t="shared" si="40"/>
        <v>211</v>
      </c>
      <c r="CJ382" s="30">
        <f t="shared" si="41"/>
        <v>1</v>
      </c>
      <c r="CK382" s="6">
        <f t="shared" si="42"/>
        <v>0.47098214285714285</v>
      </c>
      <c r="CL382" s="5" t="str">
        <f t="shared" si="43"/>
        <v>OK</v>
      </c>
    </row>
    <row r="383" spans="1:91" ht="13.8">
      <c r="A383" s="28"/>
      <c r="B383" s="28"/>
      <c r="C383" s="28"/>
      <c r="I383" s="26"/>
      <c r="N383" s="25"/>
      <c r="T383" s="24"/>
      <c r="Y383" s="23"/>
      <c r="AE383" s="22"/>
      <c r="AJ383" s="21"/>
      <c r="AP383" s="20"/>
      <c r="AU383" s="19"/>
      <c r="BA383" s="18"/>
      <c r="BF383" s="17"/>
      <c r="BL383" s="14"/>
      <c r="BM383" s="11"/>
      <c r="BN383" s="12"/>
      <c r="BO383" s="12"/>
      <c r="BQ383" s="13"/>
      <c r="BR383" s="11"/>
      <c r="BS383" s="12"/>
      <c r="BT383" s="12"/>
      <c r="BV383" s="11"/>
      <c r="BW383" s="10"/>
      <c r="BX383" s="8"/>
      <c r="BY383" s="8"/>
      <c r="BZ383" s="8"/>
      <c r="CA383" s="8"/>
      <c r="CB383" s="9"/>
      <c r="CC383" s="8"/>
      <c r="CD383" s="8"/>
      <c r="CE383" s="8"/>
    </row>
    <row r="384" spans="1:91" ht="13.8">
      <c r="A384" s="27"/>
      <c r="B384" s="7"/>
      <c r="C384" s="27"/>
      <c r="D384" s="15"/>
      <c r="E384" s="15"/>
      <c r="F384" s="15"/>
      <c r="G384" s="15"/>
      <c r="H384" s="15"/>
      <c r="I384" s="26"/>
      <c r="J384" s="16"/>
      <c r="K384" s="15"/>
      <c r="L384" s="15"/>
      <c r="M384" s="15"/>
      <c r="N384" s="25"/>
      <c r="O384" s="16"/>
      <c r="P384" s="15"/>
      <c r="Q384" s="15"/>
      <c r="R384" s="15"/>
      <c r="S384" s="15"/>
      <c r="T384" s="24"/>
      <c r="U384" s="16"/>
      <c r="V384" s="15"/>
      <c r="W384" s="15"/>
      <c r="X384" s="15"/>
      <c r="Y384" s="23"/>
      <c r="Z384" s="16"/>
      <c r="AA384" s="15"/>
      <c r="AB384" s="15"/>
      <c r="AC384" s="15"/>
      <c r="AD384" s="15"/>
      <c r="AE384" s="22"/>
      <c r="AF384" s="16"/>
      <c r="AG384" s="15"/>
      <c r="AH384" s="15"/>
      <c r="AI384" s="15"/>
      <c r="AJ384" s="21"/>
      <c r="AK384" s="16"/>
      <c r="AL384" s="15"/>
      <c r="AM384" s="15"/>
      <c r="AN384" s="15"/>
      <c r="AO384" s="15"/>
      <c r="AP384" s="20"/>
      <c r="AQ384" s="16"/>
      <c r="AR384" s="15"/>
      <c r="AS384" s="15"/>
      <c r="AT384" s="15"/>
      <c r="AU384" s="19"/>
      <c r="AV384" s="16"/>
      <c r="AW384" s="15"/>
      <c r="AX384" s="15"/>
      <c r="AY384" s="15"/>
      <c r="AZ384" s="15"/>
      <c r="BA384" s="18"/>
      <c r="BB384" s="16"/>
      <c r="BC384" s="15"/>
      <c r="BD384" s="15"/>
      <c r="BE384" s="15"/>
      <c r="BF384" s="17"/>
      <c r="BG384" s="16"/>
      <c r="BH384" s="15"/>
      <c r="BI384" s="15"/>
      <c r="BJ384" s="15"/>
      <c r="BK384" s="15"/>
      <c r="BL384" s="14"/>
      <c r="BM384" s="11"/>
      <c r="BN384" s="12"/>
      <c r="BO384" s="12"/>
      <c r="BQ384" s="13"/>
      <c r="BR384" s="11"/>
      <c r="BS384" s="12"/>
      <c r="BT384" s="12"/>
      <c r="BV384" s="11"/>
      <c r="BW384" s="10"/>
      <c r="BX384" s="8"/>
      <c r="BY384" s="8"/>
      <c r="BZ384" s="8"/>
      <c r="CA384" s="8"/>
      <c r="CB384" s="9"/>
      <c r="CC384" s="8"/>
      <c r="CD384" s="8"/>
      <c r="CE384" s="8"/>
    </row>
  </sheetData>
  <mergeCells count="15">
    <mergeCell ref="CC1:CG1"/>
    <mergeCell ref="D1:H1"/>
    <mergeCell ref="AK1:AO1"/>
    <mergeCell ref="AQ1:AT1"/>
    <mergeCell ref="AV1:AZ1"/>
    <mergeCell ref="BB1:BE1"/>
    <mergeCell ref="BG1:BK1"/>
    <mergeCell ref="BM1:BP1"/>
    <mergeCell ref="I1:L1"/>
    <mergeCell ref="O1:S1"/>
    <mergeCell ref="U1:X1"/>
    <mergeCell ref="Z1:AD1"/>
    <mergeCell ref="AF1:AI1"/>
    <mergeCell ref="BR1:BV1"/>
    <mergeCell ref="BX1:CA1"/>
  </mergeCells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168"/>
  <sheetViews>
    <sheetView workbookViewId="0">
      <selection activeCell="F25" sqref="F25"/>
    </sheetView>
  </sheetViews>
  <sheetFormatPr defaultRowHeight="13.2"/>
  <cols>
    <col min="1" max="1" width="18.44140625" bestFit="1" customWidth="1"/>
    <col min="2" max="3" width="18.44140625" customWidth="1"/>
  </cols>
  <sheetData>
    <row r="1" spans="1:8" ht="13.8" thickBot="1">
      <c r="D1" s="1613" t="s">
        <v>269</v>
      </c>
      <c r="E1" s="1614" t="s">
        <v>268</v>
      </c>
      <c r="F1" s="1614" t="s">
        <v>267</v>
      </c>
      <c r="G1" s="1614" t="s">
        <v>266</v>
      </c>
      <c r="H1" s="1615" t="s">
        <v>265</v>
      </c>
    </row>
    <row r="2" spans="1:8">
      <c r="A2" s="1596" t="s">
        <v>1513</v>
      </c>
      <c r="B2" s="1630" t="s">
        <v>1553</v>
      </c>
      <c r="C2" s="1630" t="str">
        <f>TRIM(B2)&amp;" "&amp;TRIM(A2)</f>
        <v>Denny Mahan</v>
      </c>
      <c r="D2" s="1597">
        <v>9</v>
      </c>
      <c r="E2" s="1598">
        <v>547</v>
      </c>
      <c r="F2" s="1599">
        <v>364</v>
      </c>
      <c r="G2" s="1599">
        <v>59</v>
      </c>
      <c r="H2" s="1600">
        <v>0.6654478976234004</v>
      </c>
    </row>
    <row r="3" spans="1:8">
      <c r="A3" s="1601" t="s">
        <v>180</v>
      </c>
      <c r="B3" s="1631" t="s">
        <v>1554</v>
      </c>
      <c r="C3" s="1630" t="str">
        <f t="shared" ref="C3:C66" si="0">TRIM(B3)&amp;" "&amp;TRIM(A3)</f>
        <v>Justin Hanning</v>
      </c>
      <c r="D3" s="1597">
        <v>2</v>
      </c>
      <c r="E3" s="1602">
        <v>109</v>
      </c>
      <c r="F3" s="2">
        <v>68</v>
      </c>
      <c r="G3" s="2">
        <v>1</v>
      </c>
      <c r="H3" s="1603">
        <v>0.62385321100917435</v>
      </c>
    </row>
    <row r="4" spans="1:8">
      <c r="A4" s="1257" t="s">
        <v>52</v>
      </c>
      <c r="B4" s="1284" t="s">
        <v>1555</v>
      </c>
      <c r="C4" s="1630" t="str">
        <f t="shared" si="0"/>
        <v>Darrin Lamphier</v>
      </c>
      <c r="D4" s="1604">
        <v>26</v>
      </c>
      <c r="E4" s="1602">
        <v>1801</v>
      </c>
      <c r="F4" s="2">
        <v>1197</v>
      </c>
      <c r="G4" s="2">
        <v>76</v>
      </c>
      <c r="H4" s="1603">
        <v>0.66463076068850635</v>
      </c>
    </row>
    <row r="5" spans="1:8" ht="15.6">
      <c r="A5" s="1605" t="s">
        <v>76</v>
      </c>
      <c r="B5" s="1632" t="s">
        <v>1556</v>
      </c>
      <c r="C5" s="1630" t="str">
        <f t="shared" si="0"/>
        <v>Donnie Barnes</v>
      </c>
      <c r="D5" s="1597">
        <v>8</v>
      </c>
      <c r="E5" s="1602">
        <v>532</v>
      </c>
      <c r="F5" s="2">
        <v>319</v>
      </c>
      <c r="G5" s="2">
        <v>26</v>
      </c>
      <c r="H5" s="1603">
        <v>0.59962406015037595</v>
      </c>
    </row>
    <row r="6" spans="1:8">
      <c r="A6" s="1606" t="s">
        <v>1299</v>
      </c>
      <c r="B6" s="1606" t="s">
        <v>1557</v>
      </c>
      <c r="C6" s="1630" t="str">
        <f t="shared" si="0"/>
        <v>Keary Sims</v>
      </c>
      <c r="D6" s="1607">
        <v>3</v>
      </c>
      <c r="E6" s="1602">
        <v>247</v>
      </c>
      <c r="F6" s="2">
        <v>146</v>
      </c>
      <c r="G6" s="2">
        <v>0</v>
      </c>
      <c r="H6" s="1603">
        <v>0.59109311740890691</v>
      </c>
    </row>
    <row r="7" spans="1:8">
      <c r="A7" s="1608" t="s">
        <v>16</v>
      </c>
      <c r="B7" s="1633" t="s">
        <v>1558</v>
      </c>
      <c r="C7" s="1630" t="str">
        <f t="shared" si="0"/>
        <v>Erik Davenport</v>
      </c>
      <c r="D7" s="1597">
        <v>12</v>
      </c>
      <c r="E7" s="1602">
        <v>878</v>
      </c>
      <c r="F7" s="2">
        <v>499</v>
      </c>
      <c r="G7" s="2">
        <v>9</v>
      </c>
      <c r="H7" s="1603">
        <v>0.56833712984054674</v>
      </c>
    </row>
    <row r="8" spans="1:8">
      <c r="A8" s="1257" t="s">
        <v>176</v>
      </c>
      <c r="B8" s="1284" t="s">
        <v>1559</v>
      </c>
      <c r="C8" s="1630" t="str">
        <f t="shared" si="0"/>
        <v>Nick Putz</v>
      </c>
      <c r="D8" s="1604">
        <v>2</v>
      </c>
      <c r="E8" s="1602">
        <v>91</v>
      </c>
      <c r="F8" s="2">
        <v>49</v>
      </c>
      <c r="G8" s="2">
        <v>0</v>
      </c>
      <c r="H8" s="1603">
        <v>0.53846153846153844</v>
      </c>
    </row>
    <row r="9" spans="1:8">
      <c r="A9" s="1606" t="s">
        <v>130</v>
      </c>
      <c r="B9" s="1634" t="s">
        <v>1560</v>
      </c>
      <c r="C9" s="1630" t="str">
        <f t="shared" si="0"/>
        <v>Mike Isola</v>
      </c>
      <c r="D9" s="1597">
        <v>11</v>
      </c>
      <c r="E9" s="1602">
        <v>633</v>
      </c>
      <c r="F9" s="2">
        <v>369</v>
      </c>
      <c r="G9" s="2">
        <v>2</v>
      </c>
      <c r="H9" s="1603">
        <v>0.58293838862559244</v>
      </c>
    </row>
    <row r="10" spans="1:8">
      <c r="A10" s="1606" t="s">
        <v>10</v>
      </c>
      <c r="B10" s="1634" t="s">
        <v>1561</v>
      </c>
      <c r="C10" s="1630" t="str">
        <f t="shared" si="0"/>
        <v>Tim Scribner</v>
      </c>
      <c r="D10" s="1597">
        <v>28</v>
      </c>
      <c r="E10" s="1602">
        <v>1693</v>
      </c>
      <c r="F10" s="2">
        <v>992</v>
      </c>
      <c r="G10" s="2">
        <v>111</v>
      </c>
      <c r="H10" s="1603">
        <v>0.58594211458948608</v>
      </c>
    </row>
    <row r="11" spans="1:8">
      <c r="A11" s="1608" t="s">
        <v>1562</v>
      </c>
      <c r="B11" s="1633" t="s">
        <v>1696</v>
      </c>
      <c r="C11" s="1630" t="str">
        <f t="shared" si="0"/>
        <v>Donovan Cowdrey</v>
      </c>
      <c r="D11" s="1597">
        <v>4</v>
      </c>
      <c r="E11" s="1602">
        <v>251</v>
      </c>
      <c r="F11" s="2">
        <v>126</v>
      </c>
      <c r="G11" s="2">
        <v>3</v>
      </c>
      <c r="H11" s="1603">
        <v>0.50199203187250996</v>
      </c>
    </row>
    <row r="12" spans="1:8">
      <c r="A12" s="1608" t="s">
        <v>166</v>
      </c>
      <c r="B12" s="1633" t="s">
        <v>1563</v>
      </c>
      <c r="C12" s="1630" t="str">
        <f t="shared" si="0"/>
        <v>Matt Jadczak</v>
      </c>
      <c r="D12" s="1597">
        <v>8</v>
      </c>
      <c r="E12" s="1602">
        <v>327</v>
      </c>
      <c r="F12" s="2">
        <v>139</v>
      </c>
      <c r="G12" s="2">
        <v>0</v>
      </c>
      <c r="H12" s="1603">
        <v>0.42507645259938837</v>
      </c>
    </row>
    <row r="13" spans="1:8">
      <c r="A13" s="1608" t="s">
        <v>1564</v>
      </c>
      <c r="B13" s="1633" t="s">
        <v>1565</v>
      </c>
      <c r="C13" s="1630" t="str">
        <f t="shared" si="0"/>
        <v>Kurt Nueske</v>
      </c>
      <c r="D13" s="1597">
        <v>4</v>
      </c>
      <c r="E13" s="1602">
        <v>112</v>
      </c>
      <c r="F13" s="2">
        <v>48</v>
      </c>
      <c r="G13" s="2">
        <v>5</v>
      </c>
      <c r="H13" s="1603">
        <v>0.42857142857142855</v>
      </c>
    </row>
    <row r="14" spans="1:8">
      <c r="A14" s="1608" t="s">
        <v>38</v>
      </c>
      <c r="B14" s="1633" t="s">
        <v>1566</v>
      </c>
      <c r="C14" s="1630" t="str">
        <f t="shared" si="0"/>
        <v>Jim Bonnici</v>
      </c>
      <c r="D14" s="1597">
        <v>10</v>
      </c>
      <c r="E14" s="1602">
        <v>481</v>
      </c>
      <c r="F14" s="2">
        <v>246</v>
      </c>
      <c r="G14" s="2">
        <v>1</v>
      </c>
      <c r="H14" s="1603">
        <v>0.51143451143451146</v>
      </c>
    </row>
    <row r="15" spans="1:8" ht="13.8" thickBot="1">
      <c r="A15" s="1257" t="s">
        <v>65</v>
      </c>
      <c r="B15" s="1638" t="s">
        <v>1663</v>
      </c>
      <c r="C15" s="1630" t="str">
        <f t="shared" si="0"/>
        <v>Ken Downie</v>
      </c>
      <c r="D15" s="1609">
        <v>1</v>
      </c>
      <c r="E15" s="1610">
        <v>28</v>
      </c>
      <c r="F15" s="1611">
        <v>17</v>
      </c>
      <c r="G15" s="1611">
        <v>0</v>
      </c>
      <c r="H15" s="1612">
        <v>0.6071428571428571</v>
      </c>
    </row>
    <row r="16" spans="1:8">
      <c r="A16" s="1616" t="s">
        <v>144</v>
      </c>
      <c r="B16" s="1635" t="s">
        <v>1563</v>
      </c>
      <c r="C16" s="1630" t="str">
        <f t="shared" si="0"/>
        <v>Matt Moulder</v>
      </c>
      <c r="D16" s="1597">
        <v>11</v>
      </c>
      <c r="E16" s="1617">
        <v>804</v>
      </c>
      <c r="F16" s="1617">
        <v>582</v>
      </c>
      <c r="G16" s="1599">
        <v>155</v>
      </c>
      <c r="H16" s="1600">
        <v>0.72388059701492535</v>
      </c>
    </row>
    <row r="17" spans="1:8">
      <c r="A17" s="1608" t="s">
        <v>142</v>
      </c>
      <c r="B17" s="1633" t="s">
        <v>1567</v>
      </c>
      <c r="C17" s="1630" t="str">
        <f t="shared" si="0"/>
        <v>Josh Muska</v>
      </c>
      <c r="D17" s="1597">
        <v>3</v>
      </c>
      <c r="E17" s="3">
        <v>234</v>
      </c>
      <c r="F17" s="3">
        <v>144</v>
      </c>
      <c r="G17" s="2">
        <v>24</v>
      </c>
      <c r="H17" s="1603">
        <v>0.61538461538461542</v>
      </c>
    </row>
    <row r="18" spans="1:8" ht="15.6">
      <c r="A18" s="1605" t="s">
        <v>224</v>
      </c>
      <c r="B18" s="1632" t="s">
        <v>1568</v>
      </c>
      <c r="C18" s="1630" t="str">
        <f t="shared" si="0"/>
        <v>Derek Stark</v>
      </c>
      <c r="D18" s="1597">
        <v>16</v>
      </c>
      <c r="E18" s="3">
        <v>1116</v>
      </c>
      <c r="F18" s="3">
        <v>644</v>
      </c>
      <c r="G18" s="2">
        <v>38</v>
      </c>
      <c r="H18" s="1603">
        <v>0.57706093189964158</v>
      </c>
    </row>
    <row r="19" spans="1:8">
      <c r="A19" s="1606" t="s">
        <v>216</v>
      </c>
      <c r="B19" s="1634" t="s">
        <v>1661</v>
      </c>
      <c r="C19" s="1630" t="str">
        <f t="shared" si="0"/>
        <v>Robert Sidgers</v>
      </c>
      <c r="D19" s="1618">
        <v>1</v>
      </c>
      <c r="E19" s="3">
        <v>85</v>
      </c>
      <c r="F19" s="3">
        <v>44</v>
      </c>
      <c r="G19" s="2">
        <v>0</v>
      </c>
      <c r="H19" s="1603">
        <v>0.51764705882352946</v>
      </c>
    </row>
    <row r="20" spans="1:8">
      <c r="A20" s="1608" t="s">
        <v>97</v>
      </c>
      <c r="B20" s="1633" t="s">
        <v>1569</v>
      </c>
      <c r="C20" s="1630" t="str">
        <f t="shared" si="0"/>
        <v>Eric Brittingham</v>
      </c>
      <c r="D20" s="1597">
        <v>10</v>
      </c>
      <c r="E20" s="3">
        <v>893</v>
      </c>
      <c r="F20" s="3">
        <v>533</v>
      </c>
      <c r="G20" s="2">
        <v>18</v>
      </c>
      <c r="H20" s="1603">
        <v>0.59686450167973126</v>
      </c>
    </row>
    <row r="21" spans="1:8">
      <c r="A21" s="1596" t="s">
        <v>134</v>
      </c>
      <c r="B21" s="1630" t="s">
        <v>1566</v>
      </c>
      <c r="C21" s="1630" t="str">
        <f t="shared" si="0"/>
        <v>Jim Haataja</v>
      </c>
      <c r="D21" s="1597">
        <v>5</v>
      </c>
      <c r="E21" s="3">
        <v>347</v>
      </c>
      <c r="F21" s="3">
        <v>184</v>
      </c>
      <c r="G21" s="2">
        <v>2</v>
      </c>
      <c r="H21" s="1603">
        <v>0.53025936599423629</v>
      </c>
    </row>
    <row r="22" spans="1:8">
      <c r="A22" s="1608" t="s">
        <v>1570</v>
      </c>
      <c r="B22" s="1633" t="s">
        <v>1560</v>
      </c>
      <c r="C22" s="1630" t="str">
        <f t="shared" si="0"/>
        <v>Mike McKinney</v>
      </c>
      <c r="D22" s="1597">
        <v>7</v>
      </c>
      <c r="E22" s="2">
        <v>384</v>
      </c>
      <c r="F22" s="2">
        <v>219</v>
      </c>
      <c r="G22" s="2">
        <v>27</v>
      </c>
      <c r="H22" s="1603">
        <v>0.5703125</v>
      </c>
    </row>
    <row r="23" spans="1:8">
      <c r="A23" s="1608" t="s">
        <v>39</v>
      </c>
      <c r="B23" s="1633" t="s">
        <v>1559</v>
      </c>
      <c r="C23" s="1630" t="str">
        <f t="shared" si="0"/>
        <v>Nick Voight</v>
      </c>
      <c r="D23" s="1597">
        <v>7</v>
      </c>
      <c r="E23" s="2">
        <v>501</v>
      </c>
      <c r="F23" s="2">
        <v>276</v>
      </c>
      <c r="G23" s="2">
        <v>7</v>
      </c>
      <c r="H23" s="1603">
        <v>0.55089820359281438</v>
      </c>
    </row>
    <row r="24" spans="1:8">
      <c r="A24" s="1608" t="s">
        <v>90</v>
      </c>
      <c r="B24" s="1633" t="s">
        <v>1571</v>
      </c>
      <c r="C24" s="1630" t="str">
        <f t="shared" si="0"/>
        <v>Scott Lawless</v>
      </c>
      <c r="D24" s="1597">
        <v>7</v>
      </c>
      <c r="E24" s="2">
        <v>423</v>
      </c>
      <c r="F24" s="2">
        <v>229</v>
      </c>
      <c r="G24" s="2">
        <v>4</v>
      </c>
      <c r="H24" s="1603">
        <v>0.54137115839243499</v>
      </c>
    </row>
    <row r="25" spans="1:8">
      <c r="A25" s="1608" t="s">
        <v>1572</v>
      </c>
      <c r="B25" s="1633" t="s">
        <v>2119</v>
      </c>
      <c r="C25" s="1630" t="str">
        <f t="shared" si="0"/>
        <v>Freddy Johnson</v>
      </c>
      <c r="D25" s="1619">
        <v>32</v>
      </c>
      <c r="E25" s="2">
        <v>1708</v>
      </c>
      <c r="F25" s="2">
        <v>918</v>
      </c>
      <c r="G25" s="2">
        <v>46</v>
      </c>
      <c r="H25" s="1603">
        <v>0.5374707259953162</v>
      </c>
    </row>
    <row r="26" spans="1:8">
      <c r="A26" s="1608" t="s">
        <v>1662</v>
      </c>
      <c r="B26" s="1633" t="s">
        <v>2126</v>
      </c>
      <c r="C26" s="1630" t="str">
        <f t="shared" si="0"/>
        <v>Jim Bonnici Jr.</v>
      </c>
      <c r="D26" s="1597">
        <v>1</v>
      </c>
      <c r="E26" s="2">
        <v>43</v>
      </c>
      <c r="F26" s="2">
        <v>16</v>
      </c>
      <c r="G26" s="2">
        <v>0</v>
      </c>
      <c r="H26" s="1603">
        <v>0.37209302325581395</v>
      </c>
    </row>
    <row r="27" spans="1:8">
      <c r="A27" s="1608" t="s">
        <v>128</v>
      </c>
      <c r="B27" s="1633" t="s">
        <v>1573</v>
      </c>
      <c r="C27" s="1630" t="str">
        <f t="shared" si="0"/>
        <v>Andrew Capogna</v>
      </c>
      <c r="D27" s="1597">
        <v>5</v>
      </c>
      <c r="E27" s="2">
        <v>287</v>
      </c>
      <c r="F27" s="2">
        <v>133</v>
      </c>
      <c r="G27" s="2">
        <v>0</v>
      </c>
      <c r="H27" s="1603">
        <v>0.46341463414634149</v>
      </c>
    </row>
    <row r="28" spans="1:8">
      <c r="A28" s="1620" t="s">
        <v>1574</v>
      </c>
      <c r="B28" s="1636" t="s">
        <v>1560</v>
      </c>
      <c r="C28" s="1630" t="str">
        <f t="shared" si="0"/>
        <v>Mike Magnus</v>
      </c>
      <c r="D28" s="1621">
        <v>3</v>
      </c>
      <c r="E28" s="2">
        <v>53</v>
      </c>
      <c r="F28" s="2">
        <v>21</v>
      </c>
      <c r="G28" s="2">
        <v>0</v>
      </c>
      <c r="H28" s="1603">
        <v>0.39622641509433965</v>
      </c>
    </row>
    <row r="29" spans="1:8">
      <c r="A29" s="1284" t="s">
        <v>1575</v>
      </c>
      <c r="B29" s="1462" t="s">
        <v>1660</v>
      </c>
      <c r="C29" s="1630" t="str">
        <f t="shared" si="0"/>
        <v>Layne Upcott</v>
      </c>
      <c r="D29" s="1604">
        <v>1</v>
      </c>
      <c r="E29" s="2">
        <v>24</v>
      </c>
      <c r="F29" s="2">
        <v>14</v>
      </c>
      <c r="G29" s="2">
        <v>0</v>
      </c>
      <c r="H29" s="1622">
        <v>0.58333333333333337</v>
      </c>
    </row>
    <row r="30" spans="1:8">
      <c r="A30" t="s">
        <v>1443</v>
      </c>
      <c r="B30" t="s">
        <v>1576</v>
      </c>
      <c r="C30" s="1630" t="str">
        <f t="shared" si="0"/>
        <v>Buster Krueger</v>
      </c>
      <c r="D30">
        <v>23</v>
      </c>
      <c r="E30">
        <v>1680</v>
      </c>
      <c r="F30">
        <v>1149</v>
      </c>
      <c r="G30">
        <v>174</v>
      </c>
      <c r="H30">
        <v>0.68392857142857144</v>
      </c>
    </row>
    <row r="31" spans="1:8">
      <c r="A31" t="s">
        <v>1514</v>
      </c>
      <c r="B31" t="s">
        <v>1577</v>
      </c>
      <c r="C31" s="1630" t="str">
        <f t="shared" si="0"/>
        <v>Ralph Adragna</v>
      </c>
      <c r="D31">
        <v>14</v>
      </c>
      <c r="E31">
        <v>940</v>
      </c>
      <c r="F31">
        <v>631</v>
      </c>
      <c r="G31">
        <v>79</v>
      </c>
      <c r="H31">
        <v>0.6712765957446809</v>
      </c>
    </row>
    <row r="32" spans="1:8">
      <c r="A32" t="s">
        <v>27</v>
      </c>
      <c r="B32" t="s">
        <v>1560</v>
      </c>
      <c r="C32" s="1630" t="str">
        <f t="shared" si="0"/>
        <v>Mike Nelson</v>
      </c>
      <c r="D32">
        <v>1</v>
      </c>
      <c r="E32">
        <v>115</v>
      </c>
      <c r="F32">
        <v>65</v>
      </c>
      <c r="G32">
        <v>3</v>
      </c>
      <c r="H32">
        <v>0.56521739130434778</v>
      </c>
    </row>
    <row r="33" spans="1:8">
      <c r="A33" t="s">
        <v>1578</v>
      </c>
      <c r="B33" t="s">
        <v>1560</v>
      </c>
      <c r="C33" s="1630" t="str">
        <f t="shared" si="0"/>
        <v>Mike Miscovich</v>
      </c>
      <c r="D33">
        <v>11</v>
      </c>
      <c r="E33">
        <v>799</v>
      </c>
      <c r="F33">
        <v>417</v>
      </c>
      <c r="G33">
        <v>11</v>
      </c>
      <c r="H33">
        <v>0.52190237797246564</v>
      </c>
    </row>
    <row r="34" spans="1:8">
      <c r="A34" t="s">
        <v>88</v>
      </c>
      <c r="B34" t="s">
        <v>1579</v>
      </c>
      <c r="C34" s="1630" t="str">
        <f t="shared" si="0"/>
        <v>Dave Beltz</v>
      </c>
      <c r="D34">
        <v>14</v>
      </c>
      <c r="E34">
        <v>924</v>
      </c>
      <c r="F34">
        <v>523</v>
      </c>
      <c r="G34">
        <v>25</v>
      </c>
      <c r="H34">
        <v>0.56601731601731597</v>
      </c>
    </row>
    <row r="35" spans="1:8">
      <c r="A35" t="s">
        <v>97</v>
      </c>
      <c r="B35" t="s">
        <v>1580</v>
      </c>
      <c r="C35" s="1630" t="str">
        <f t="shared" si="0"/>
        <v>Todd Brittingham</v>
      </c>
      <c r="D35">
        <v>12</v>
      </c>
      <c r="E35">
        <v>864</v>
      </c>
      <c r="F35">
        <v>474</v>
      </c>
      <c r="G35">
        <v>21</v>
      </c>
      <c r="H35">
        <v>0.54861111111111116</v>
      </c>
    </row>
    <row r="36" spans="1:8">
      <c r="A36" t="s">
        <v>238</v>
      </c>
      <c r="B36" t="s">
        <v>1581</v>
      </c>
      <c r="C36" s="1630" t="str">
        <f t="shared" si="0"/>
        <v>Bobby Lawton</v>
      </c>
      <c r="D36">
        <v>36</v>
      </c>
      <c r="E36">
        <v>2583</v>
      </c>
      <c r="F36">
        <v>1486</v>
      </c>
      <c r="G36">
        <v>96</v>
      </c>
      <c r="H36">
        <v>0.57530003871467283</v>
      </c>
    </row>
    <row r="37" spans="1:8">
      <c r="A37" t="s">
        <v>61</v>
      </c>
      <c r="B37" t="s">
        <v>1582</v>
      </c>
      <c r="C37" s="1630" t="str">
        <f t="shared" si="0"/>
        <v>Larry Atorthy</v>
      </c>
      <c r="D37">
        <v>15</v>
      </c>
      <c r="E37">
        <v>925</v>
      </c>
      <c r="F37">
        <v>532</v>
      </c>
      <c r="G37">
        <v>10</v>
      </c>
      <c r="H37">
        <v>0.57513513513513514</v>
      </c>
    </row>
    <row r="38" spans="1:8">
      <c r="A38" t="s">
        <v>88</v>
      </c>
      <c r="B38" t="s">
        <v>1659</v>
      </c>
      <c r="C38" s="1630" t="str">
        <f t="shared" si="0"/>
        <v>Tyler Beltz</v>
      </c>
      <c r="D38">
        <v>1</v>
      </c>
      <c r="E38">
        <v>71</v>
      </c>
      <c r="F38">
        <v>42</v>
      </c>
      <c r="G38">
        <v>1</v>
      </c>
      <c r="H38">
        <v>0.59154929577464788</v>
      </c>
    </row>
    <row r="39" spans="1:8">
      <c r="A39" t="s">
        <v>233</v>
      </c>
      <c r="B39" t="s">
        <v>1583</v>
      </c>
      <c r="C39" s="1630" t="str">
        <f t="shared" si="0"/>
        <v>Wally Mersino</v>
      </c>
      <c r="D39">
        <v>3</v>
      </c>
      <c r="E39">
        <v>172</v>
      </c>
      <c r="F39">
        <v>76</v>
      </c>
      <c r="G39">
        <v>2</v>
      </c>
      <c r="H39">
        <v>0.44186046511627908</v>
      </c>
    </row>
    <row r="40" spans="1:8">
      <c r="A40" t="s">
        <v>86</v>
      </c>
      <c r="B40" t="s">
        <v>1580</v>
      </c>
      <c r="C40" s="1630" t="str">
        <f t="shared" si="0"/>
        <v>Todd Hartzell</v>
      </c>
      <c r="D40">
        <v>7</v>
      </c>
      <c r="E40">
        <v>302</v>
      </c>
      <c r="F40">
        <v>152</v>
      </c>
      <c r="G40">
        <v>0</v>
      </c>
      <c r="H40">
        <v>0.50331125827814571</v>
      </c>
    </row>
    <row r="41" spans="1:8">
      <c r="A41" t="s">
        <v>86</v>
      </c>
      <c r="B41" t="s">
        <v>1658</v>
      </c>
      <c r="C41" s="1630" t="str">
        <f t="shared" si="0"/>
        <v>Brett Hartzell</v>
      </c>
      <c r="D41">
        <v>1</v>
      </c>
      <c r="E41">
        <v>69</v>
      </c>
      <c r="F41">
        <v>32</v>
      </c>
      <c r="G41">
        <v>0</v>
      </c>
      <c r="H41">
        <v>0.46376811594202899</v>
      </c>
    </row>
    <row r="42" spans="1:8">
      <c r="A42" t="s">
        <v>1584</v>
      </c>
      <c r="B42" t="s">
        <v>1585</v>
      </c>
      <c r="C42" s="1630" t="str">
        <f t="shared" si="0"/>
        <v>Brandon Ludwig</v>
      </c>
      <c r="D42">
        <v>2</v>
      </c>
      <c r="E42">
        <v>35</v>
      </c>
      <c r="F42">
        <v>12</v>
      </c>
      <c r="G42">
        <v>0</v>
      </c>
      <c r="H42">
        <v>0.34285714285714286</v>
      </c>
    </row>
    <row r="43" spans="1:8">
      <c r="A43" t="s">
        <v>92</v>
      </c>
      <c r="B43" t="s">
        <v>1657</v>
      </c>
      <c r="C43" s="1630" t="str">
        <f t="shared" si="0"/>
        <v>Jeff Brunni</v>
      </c>
      <c r="D43">
        <v>1</v>
      </c>
      <c r="E43">
        <v>16</v>
      </c>
      <c r="F43">
        <v>8</v>
      </c>
      <c r="G43">
        <v>0</v>
      </c>
      <c r="H43">
        <v>0.5</v>
      </c>
    </row>
    <row r="44" spans="1:8">
      <c r="A44" t="s">
        <v>1516</v>
      </c>
      <c r="B44" t="s">
        <v>1586</v>
      </c>
      <c r="C44" s="1630" t="str">
        <f t="shared" si="0"/>
        <v>Nate Johanson</v>
      </c>
      <c r="D44">
        <v>6</v>
      </c>
      <c r="E44">
        <v>445</v>
      </c>
      <c r="F44">
        <v>276</v>
      </c>
      <c r="G44">
        <v>36</v>
      </c>
      <c r="H44">
        <v>0.62022471910112364</v>
      </c>
    </row>
    <row r="45" spans="1:8">
      <c r="A45" t="s">
        <v>102</v>
      </c>
      <c r="B45" t="s">
        <v>1587</v>
      </c>
      <c r="C45" s="1630" t="str">
        <f t="shared" si="0"/>
        <v>Mark Stevens</v>
      </c>
      <c r="D45">
        <v>2</v>
      </c>
      <c r="E45">
        <v>141</v>
      </c>
      <c r="F45">
        <v>93</v>
      </c>
      <c r="G45">
        <v>14</v>
      </c>
      <c r="H45">
        <v>0.65957446808510634</v>
      </c>
    </row>
    <row r="46" spans="1:8">
      <c r="A46" t="s">
        <v>204</v>
      </c>
      <c r="B46" t="s">
        <v>1588</v>
      </c>
      <c r="C46" s="1630" t="str">
        <f t="shared" si="0"/>
        <v>Jay Traylor</v>
      </c>
      <c r="D46">
        <v>27</v>
      </c>
      <c r="E46">
        <v>2035</v>
      </c>
      <c r="F46">
        <v>1240</v>
      </c>
      <c r="G46">
        <v>59</v>
      </c>
      <c r="H46">
        <v>0.60933660933660938</v>
      </c>
    </row>
    <row r="47" spans="1:8">
      <c r="A47" t="s">
        <v>57</v>
      </c>
      <c r="B47" t="s">
        <v>1589</v>
      </c>
      <c r="C47" s="1630" t="str">
        <f t="shared" si="0"/>
        <v>Chris Misterovich</v>
      </c>
      <c r="D47">
        <v>3</v>
      </c>
      <c r="E47">
        <v>195</v>
      </c>
      <c r="F47">
        <v>118</v>
      </c>
      <c r="G47">
        <v>0</v>
      </c>
      <c r="H47">
        <v>0.60512820512820509</v>
      </c>
    </row>
    <row r="48" spans="1:8">
      <c r="A48" t="s">
        <v>182</v>
      </c>
      <c r="B48" t="s">
        <v>1590</v>
      </c>
      <c r="C48" s="1630" t="str">
        <f t="shared" si="0"/>
        <v>Tony Lankford</v>
      </c>
      <c r="D48">
        <v>10</v>
      </c>
      <c r="E48">
        <v>694</v>
      </c>
      <c r="F48">
        <v>355</v>
      </c>
      <c r="G48">
        <v>2</v>
      </c>
      <c r="H48">
        <v>0.51152737752161381</v>
      </c>
    </row>
    <row r="49" spans="1:8">
      <c r="A49" t="s">
        <v>70</v>
      </c>
      <c r="B49" t="s">
        <v>1591</v>
      </c>
      <c r="C49" s="1630" t="str">
        <f t="shared" si="0"/>
        <v>Kyle Fritz</v>
      </c>
      <c r="D49">
        <v>15</v>
      </c>
      <c r="E49">
        <v>1008</v>
      </c>
      <c r="F49">
        <v>589</v>
      </c>
      <c r="G49">
        <v>3</v>
      </c>
      <c r="H49">
        <v>0.58432539682539686</v>
      </c>
    </row>
    <row r="50" spans="1:8">
      <c r="A50" t="s">
        <v>67</v>
      </c>
      <c r="B50" t="s">
        <v>1592</v>
      </c>
      <c r="C50" s="1630" t="str">
        <f t="shared" si="0"/>
        <v>Dean Klovski</v>
      </c>
      <c r="D50">
        <v>16</v>
      </c>
      <c r="E50">
        <v>979</v>
      </c>
      <c r="F50">
        <v>485</v>
      </c>
      <c r="G50">
        <v>35</v>
      </c>
      <c r="H50">
        <v>0.49540347293156284</v>
      </c>
    </row>
    <row r="51" spans="1:8">
      <c r="A51" t="s">
        <v>1593</v>
      </c>
      <c r="B51" t="s">
        <v>1594</v>
      </c>
      <c r="C51" s="1630" t="str">
        <f t="shared" si="0"/>
        <v>Steve Bevel</v>
      </c>
      <c r="D51">
        <v>3</v>
      </c>
      <c r="E51">
        <v>126</v>
      </c>
      <c r="F51">
        <v>60</v>
      </c>
      <c r="G51">
        <v>0</v>
      </c>
      <c r="H51">
        <v>0.47619047619047616</v>
      </c>
    </row>
    <row r="52" spans="1:8">
      <c r="A52" t="s">
        <v>250</v>
      </c>
      <c r="B52" t="s">
        <v>1595</v>
      </c>
      <c r="C52" s="1630" t="str">
        <f t="shared" si="0"/>
        <v>Adam Laskowski</v>
      </c>
      <c r="D52">
        <v>4</v>
      </c>
      <c r="E52">
        <v>186</v>
      </c>
      <c r="F52">
        <v>93</v>
      </c>
      <c r="G52">
        <v>2</v>
      </c>
      <c r="H52">
        <v>0.5</v>
      </c>
    </row>
    <row r="53" spans="1:8">
      <c r="A53" t="s">
        <v>1596</v>
      </c>
      <c r="B53" t="s">
        <v>1587</v>
      </c>
      <c r="C53" s="1630" t="str">
        <f t="shared" si="0"/>
        <v>Mark Breault</v>
      </c>
      <c r="D53">
        <v>9</v>
      </c>
      <c r="E53">
        <v>388</v>
      </c>
      <c r="F53">
        <v>214</v>
      </c>
      <c r="G53">
        <v>29</v>
      </c>
      <c r="H53">
        <v>0.55154639175257736</v>
      </c>
    </row>
    <row r="54" spans="1:8">
      <c r="A54" t="s">
        <v>150</v>
      </c>
      <c r="B54" t="s">
        <v>1563</v>
      </c>
      <c r="C54" s="1630" t="str">
        <f t="shared" si="0"/>
        <v>Matt Kirk</v>
      </c>
      <c r="D54">
        <v>8</v>
      </c>
      <c r="E54">
        <v>402</v>
      </c>
      <c r="F54">
        <v>196</v>
      </c>
      <c r="G54">
        <v>0</v>
      </c>
      <c r="H54">
        <v>0.48756218905472637</v>
      </c>
    </row>
    <row r="55" spans="1:8">
      <c r="A55" t="s">
        <v>4</v>
      </c>
      <c r="B55" t="s">
        <v>1579</v>
      </c>
      <c r="C55" s="1630" t="str">
        <f t="shared" si="0"/>
        <v>Dave Tucker</v>
      </c>
      <c r="D55">
        <v>15</v>
      </c>
      <c r="E55">
        <v>601</v>
      </c>
      <c r="F55">
        <v>280</v>
      </c>
      <c r="G55">
        <v>3</v>
      </c>
      <c r="H55">
        <v>0.46589018302828616</v>
      </c>
    </row>
    <row r="56" spans="1:8">
      <c r="A56" t="s">
        <v>132</v>
      </c>
      <c r="B56" t="s">
        <v>2120</v>
      </c>
      <c r="C56" s="1630" t="str">
        <f t="shared" si="0"/>
        <v>Paul JR. Sokol</v>
      </c>
      <c r="D56">
        <v>1</v>
      </c>
      <c r="E56">
        <v>48</v>
      </c>
      <c r="F56">
        <v>23</v>
      </c>
      <c r="G56">
        <v>0</v>
      </c>
      <c r="H56">
        <v>0.47916666666666669</v>
      </c>
    </row>
    <row r="57" spans="1:8">
      <c r="A57" t="s">
        <v>208</v>
      </c>
      <c r="B57" t="s">
        <v>1585</v>
      </c>
      <c r="C57" s="1630" t="str">
        <f t="shared" si="0"/>
        <v>Brandon Gloer</v>
      </c>
      <c r="D57">
        <v>1</v>
      </c>
      <c r="E57">
        <v>14</v>
      </c>
      <c r="F57">
        <v>5</v>
      </c>
      <c r="G57">
        <v>0</v>
      </c>
      <c r="H57">
        <v>0.35714285714285715</v>
      </c>
    </row>
    <row r="58" spans="1:8">
      <c r="A58" t="s">
        <v>227</v>
      </c>
      <c r="B58" t="s">
        <v>1573</v>
      </c>
      <c r="C58" s="1630" t="str">
        <f t="shared" si="0"/>
        <v>Andrew Etter</v>
      </c>
      <c r="D58">
        <v>3</v>
      </c>
      <c r="E58">
        <v>217</v>
      </c>
      <c r="F58">
        <v>139</v>
      </c>
      <c r="G58">
        <v>26</v>
      </c>
      <c r="H58">
        <v>0.64055299539170507</v>
      </c>
    </row>
    <row r="59" spans="1:8">
      <c r="A59" t="s">
        <v>2121</v>
      </c>
      <c r="B59" t="s">
        <v>1597</v>
      </c>
      <c r="C59" s="1630" t="str">
        <f t="shared" si="0"/>
        <v>Ricky Greene</v>
      </c>
      <c r="D59">
        <v>2</v>
      </c>
      <c r="E59">
        <v>167</v>
      </c>
      <c r="F59">
        <v>104</v>
      </c>
      <c r="G59">
        <v>9</v>
      </c>
      <c r="H59">
        <v>0.6227544910179641</v>
      </c>
    </row>
    <row r="60" spans="1:8">
      <c r="A60" t="s">
        <v>158</v>
      </c>
      <c r="B60" t="s">
        <v>1559</v>
      </c>
      <c r="C60" s="1630" t="str">
        <f t="shared" si="0"/>
        <v>Nick Giroux</v>
      </c>
      <c r="D60">
        <v>4</v>
      </c>
      <c r="E60">
        <v>312</v>
      </c>
      <c r="F60">
        <v>188</v>
      </c>
      <c r="G60">
        <v>29</v>
      </c>
      <c r="H60">
        <v>0.60256410256410253</v>
      </c>
    </row>
    <row r="61" spans="1:8">
      <c r="A61" t="s">
        <v>72</v>
      </c>
      <c r="B61" t="s">
        <v>1598</v>
      </c>
      <c r="C61" s="1630" t="str">
        <f t="shared" si="0"/>
        <v>Brian McCall</v>
      </c>
      <c r="D61">
        <v>21</v>
      </c>
      <c r="E61">
        <v>1419</v>
      </c>
      <c r="F61">
        <v>793</v>
      </c>
      <c r="G61">
        <v>78</v>
      </c>
      <c r="H61">
        <v>0.55884425651867509</v>
      </c>
    </row>
    <row r="62" spans="1:8">
      <c r="A62" t="s">
        <v>48</v>
      </c>
      <c r="B62" t="s">
        <v>1599</v>
      </c>
      <c r="C62" s="1630" t="str">
        <f t="shared" si="0"/>
        <v>Ron Brunson</v>
      </c>
      <c r="D62">
        <v>10</v>
      </c>
      <c r="E62">
        <v>758</v>
      </c>
      <c r="F62">
        <v>476</v>
      </c>
      <c r="G62">
        <v>4</v>
      </c>
      <c r="H62">
        <v>0.62796833773087068</v>
      </c>
    </row>
    <row r="63" spans="1:8">
      <c r="A63" t="s">
        <v>158</v>
      </c>
      <c r="B63" t="s">
        <v>1600</v>
      </c>
      <c r="C63" s="1630" t="str">
        <f t="shared" si="0"/>
        <v>Aaron Giroux</v>
      </c>
      <c r="D63">
        <v>1</v>
      </c>
      <c r="E63">
        <v>82</v>
      </c>
      <c r="F63">
        <v>50</v>
      </c>
      <c r="G63">
        <v>2</v>
      </c>
      <c r="H63">
        <v>0.6097560975609756</v>
      </c>
    </row>
    <row r="64" spans="1:8">
      <c r="A64" t="s">
        <v>18</v>
      </c>
      <c r="B64" t="s">
        <v>1601</v>
      </c>
      <c r="C64" s="1630" t="str">
        <f t="shared" si="0"/>
        <v>Andy Wilkinson</v>
      </c>
      <c r="D64">
        <v>2</v>
      </c>
      <c r="E64">
        <v>132</v>
      </c>
      <c r="F64">
        <v>71</v>
      </c>
      <c r="G64">
        <v>3</v>
      </c>
      <c r="H64">
        <v>0.53787878787878785</v>
      </c>
    </row>
    <row r="65" spans="1:8">
      <c r="A65" t="s">
        <v>1602</v>
      </c>
      <c r="B65" t="s">
        <v>1603</v>
      </c>
      <c r="C65" s="1630" t="str">
        <f t="shared" si="0"/>
        <v>Brad Legree</v>
      </c>
      <c r="D65">
        <v>3</v>
      </c>
      <c r="E65">
        <v>115</v>
      </c>
      <c r="F65">
        <v>60</v>
      </c>
      <c r="G65">
        <v>1</v>
      </c>
      <c r="H65">
        <v>0.52173913043478259</v>
      </c>
    </row>
    <row r="66" spans="1:8">
      <c r="A66" t="s">
        <v>8</v>
      </c>
      <c r="B66" t="s">
        <v>1604</v>
      </c>
      <c r="C66" s="1630" t="str">
        <f t="shared" si="0"/>
        <v>Dusty Miller</v>
      </c>
      <c r="D66">
        <v>23</v>
      </c>
      <c r="E66">
        <v>1502</v>
      </c>
      <c r="F66">
        <v>798</v>
      </c>
      <c r="G66">
        <v>45</v>
      </c>
      <c r="H66">
        <v>0.5312916111850865</v>
      </c>
    </row>
    <row r="67" spans="1:8">
      <c r="A67" t="s">
        <v>39</v>
      </c>
      <c r="B67" t="s">
        <v>1605</v>
      </c>
      <c r="C67" s="1630" t="str">
        <f t="shared" ref="C67:C130" si="1">TRIM(B67)&amp;" "&amp;TRIM(A67)</f>
        <v>Ted Voight</v>
      </c>
      <c r="D67">
        <v>8</v>
      </c>
      <c r="E67">
        <v>462</v>
      </c>
      <c r="F67">
        <v>241</v>
      </c>
      <c r="G67">
        <v>2</v>
      </c>
      <c r="H67">
        <v>0.52164502164502169</v>
      </c>
    </row>
    <row r="68" spans="1:8">
      <c r="A68" t="s">
        <v>199</v>
      </c>
      <c r="B68" t="s">
        <v>1560</v>
      </c>
      <c r="C68" s="1630" t="str">
        <f t="shared" si="1"/>
        <v>Mike Jockwig</v>
      </c>
      <c r="D68">
        <v>1</v>
      </c>
      <c r="E68">
        <v>73</v>
      </c>
      <c r="F68">
        <v>48</v>
      </c>
      <c r="G68">
        <v>3</v>
      </c>
      <c r="H68">
        <v>0.65753424657534243</v>
      </c>
    </row>
    <row r="69" spans="1:8">
      <c r="A69" t="s">
        <v>231</v>
      </c>
      <c r="B69" t="s">
        <v>1606</v>
      </c>
      <c r="C69" s="1630" t="str">
        <f t="shared" si="1"/>
        <v>Shawn Clarke</v>
      </c>
      <c r="D69">
        <v>6</v>
      </c>
      <c r="E69">
        <v>268</v>
      </c>
      <c r="F69">
        <v>128</v>
      </c>
      <c r="G69">
        <v>4</v>
      </c>
      <c r="H69">
        <v>0.47761194029850745</v>
      </c>
    </row>
    <row r="70" spans="1:8">
      <c r="A70" t="s">
        <v>106</v>
      </c>
      <c r="B70" t="s">
        <v>1607</v>
      </c>
      <c r="C70" s="1630" t="str">
        <f t="shared" si="1"/>
        <v>Ryan Villareal</v>
      </c>
      <c r="D70">
        <v>4</v>
      </c>
      <c r="E70">
        <v>131</v>
      </c>
      <c r="F70">
        <v>46</v>
      </c>
      <c r="G70">
        <v>0</v>
      </c>
      <c r="H70">
        <v>0.35114503816793891</v>
      </c>
    </row>
    <row r="71" spans="1:8">
      <c r="A71" t="s">
        <v>79</v>
      </c>
      <c r="B71" t="s">
        <v>1607</v>
      </c>
      <c r="C71" s="1630" t="str">
        <f t="shared" si="1"/>
        <v>Ryan Thebert</v>
      </c>
      <c r="D71">
        <v>11</v>
      </c>
      <c r="E71">
        <v>753</v>
      </c>
      <c r="F71">
        <v>470</v>
      </c>
      <c r="G71">
        <v>38</v>
      </c>
      <c r="H71">
        <v>0.62416998671978752</v>
      </c>
    </row>
    <row r="72" spans="1:8">
      <c r="A72" t="s">
        <v>27</v>
      </c>
      <c r="B72" t="s">
        <v>1608</v>
      </c>
      <c r="C72" s="1630" t="str">
        <f t="shared" si="1"/>
        <v>Reed Nelson</v>
      </c>
      <c r="D72">
        <v>10</v>
      </c>
      <c r="E72">
        <v>860</v>
      </c>
      <c r="F72">
        <v>529</v>
      </c>
      <c r="G72">
        <v>40</v>
      </c>
      <c r="H72">
        <v>0.6151162790697674</v>
      </c>
    </row>
    <row r="73" spans="1:8">
      <c r="A73" t="s">
        <v>43</v>
      </c>
      <c r="B73" t="s">
        <v>1597</v>
      </c>
      <c r="C73" s="1630" t="str">
        <f t="shared" si="1"/>
        <v>Ricky Slater</v>
      </c>
      <c r="D73">
        <v>12</v>
      </c>
      <c r="E73">
        <v>972</v>
      </c>
      <c r="F73">
        <v>619</v>
      </c>
      <c r="G73">
        <v>42</v>
      </c>
      <c r="H73">
        <v>0.63683127572016462</v>
      </c>
    </row>
    <row r="74" spans="1:8">
      <c r="A74" t="s">
        <v>99</v>
      </c>
      <c r="B74" t="s">
        <v>1609</v>
      </c>
      <c r="C74" s="1630" t="str">
        <f t="shared" si="1"/>
        <v>John Vackaro</v>
      </c>
      <c r="D74">
        <v>24</v>
      </c>
      <c r="E74">
        <v>1603</v>
      </c>
      <c r="F74">
        <v>908</v>
      </c>
      <c r="G74">
        <v>64</v>
      </c>
      <c r="H74">
        <v>0.56643792888334377</v>
      </c>
    </row>
    <row r="75" spans="1:8">
      <c r="A75" t="s">
        <v>21</v>
      </c>
      <c r="B75" t="s">
        <v>1560</v>
      </c>
      <c r="C75" s="1630" t="str">
        <f t="shared" si="1"/>
        <v>Mike Burke</v>
      </c>
      <c r="D75">
        <v>14</v>
      </c>
      <c r="E75">
        <v>991</v>
      </c>
      <c r="F75">
        <v>579</v>
      </c>
      <c r="G75">
        <v>52</v>
      </c>
      <c r="H75">
        <v>0.58425832492431884</v>
      </c>
    </row>
    <row r="76" spans="1:8">
      <c r="A76" t="s">
        <v>1483</v>
      </c>
      <c r="B76" t="s">
        <v>1610</v>
      </c>
      <c r="C76" s="1630" t="str">
        <f t="shared" si="1"/>
        <v>Carl McEvers</v>
      </c>
      <c r="D76">
        <v>18</v>
      </c>
      <c r="E76">
        <v>1317</v>
      </c>
      <c r="F76">
        <v>757</v>
      </c>
      <c r="G76">
        <v>37</v>
      </c>
      <c r="H76">
        <v>0.57479119210326501</v>
      </c>
    </row>
    <row r="77" spans="1:8">
      <c r="A77" t="s">
        <v>13</v>
      </c>
      <c r="B77" t="s">
        <v>1560</v>
      </c>
      <c r="C77" s="1630" t="str">
        <f t="shared" si="1"/>
        <v>Mike Mattis</v>
      </c>
      <c r="D77">
        <v>9</v>
      </c>
      <c r="E77">
        <v>576</v>
      </c>
      <c r="F77">
        <v>287</v>
      </c>
      <c r="G77">
        <v>4</v>
      </c>
      <c r="H77">
        <v>0.4982638888888889</v>
      </c>
    </row>
    <row r="78" spans="1:8">
      <c r="A78" t="s">
        <v>43</v>
      </c>
      <c r="B78" t="s">
        <v>1659</v>
      </c>
      <c r="C78" s="1630" t="str">
        <f t="shared" si="1"/>
        <v>Tyler Slater</v>
      </c>
      <c r="D78">
        <v>1</v>
      </c>
      <c r="E78">
        <v>78</v>
      </c>
      <c r="F78">
        <v>34</v>
      </c>
      <c r="G78">
        <v>0</v>
      </c>
      <c r="H78">
        <v>0.4358974358974359</v>
      </c>
    </row>
    <row r="79" spans="1:8">
      <c r="A79" t="s">
        <v>6</v>
      </c>
      <c r="B79" t="s">
        <v>1611</v>
      </c>
      <c r="C79" s="1630" t="str">
        <f t="shared" si="1"/>
        <v>Keith Lester</v>
      </c>
      <c r="D79">
        <v>25</v>
      </c>
      <c r="E79">
        <v>1672</v>
      </c>
      <c r="F79">
        <v>945</v>
      </c>
      <c r="G79">
        <v>35</v>
      </c>
      <c r="H79">
        <v>0.56519138755980858</v>
      </c>
    </row>
    <row r="80" spans="1:8">
      <c r="A80" t="s">
        <v>170</v>
      </c>
      <c r="B80" t="s">
        <v>1600</v>
      </c>
      <c r="C80" s="1630" t="str">
        <f t="shared" si="1"/>
        <v>Aaron Bullock</v>
      </c>
      <c r="D80">
        <v>3</v>
      </c>
      <c r="E80">
        <v>101</v>
      </c>
      <c r="F80">
        <v>52</v>
      </c>
      <c r="G80">
        <v>0</v>
      </c>
      <c r="H80">
        <v>0.51485148514851486</v>
      </c>
    </row>
    <row r="81" spans="1:8">
      <c r="A81" t="s">
        <v>29</v>
      </c>
      <c r="B81" t="s">
        <v>1612</v>
      </c>
      <c r="C81" s="1630" t="str">
        <f t="shared" si="1"/>
        <v>Garrett Hoffman</v>
      </c>
      <c r="D81">
        <v>9</v>
      </c>
      <c r="E81">
        <v>412</v>
      </c>
      <c r="F81">
        <v>185</v>
      </c>
      <c r="G81">
        <v>3</v>
      </c>
      <c r="H81">
        <v>0.44902912621359226</v>
      </c>
    </row>
    <row r="82" spans="1:8">
      <c r="A82" t="s">
        <v>148</v>
      </c>
      <c r="B82" t="s">
        <v>1594</v>
      </c>
      <c r="C82" s="1630" t="str">
        <f t="shared" si="1"/>
        <v>Steve Floyd</v>
      </c>
      <c r="D82">
        <v>9</v>
      </c>
      <c r="E82">
        <v>293</v>
      </c>
      <c r="F82">
        <v>126</v>
      </c>
      <c r="G82">
        <v>2</v>
      </c>
      <c r="H82">
        <v>0.43003412969283278</v>
      </c>
    </row>
    <row r="83" spans="1:8" ht="13.8" thickBot="1">
      <c r="A83" t="s">
        <v>83</v>
      </c>
      <c r="B83" t="s">
        <v>1613</v>
      </c>
      <c r="C83" s="1630" t="str">
        <f t="shared" si="1"/>
        <v>Bob Fisher</v>
      </c>
      <c r="D83">
        <v>9</v>
      </c>
      <c r="E83">
        <v>384</v>
      </c>
      <c r="F83">
        <v>165</v>
      </c>
      <c r="G83">
        <v>3</v>
      </c>
      <c r="H83">
        <v>0.4296875</v>
      </c>
    </row>
    <row r="84" spans="1:8">
      <c r="A84" s="1616" t="s">
        <v>206</v>
      </c>
      <c r="B84" s="1635" t="s">
        <v>1569</v>
      </c>
      <c r="C84" s="1630" t="str">
        <f t="shared" si="1"/>
        <v>Eric Peplowski</v>
      </c>
      <c r="D84" s="1597">
        <v>10</v>
      </c>
      <c r="E84" s="1623">
        <v>710</v>
      </c>
      <c r="F84" s="2">
        <v>479</v>
      </c>
      <c r="G84" s="1599">
        <v>40</v>
      </c>
      <c r="H84" s="1600">
        <v>0.67464788732394365</v>
      </c>
    </row>
    <row r="85" spans="1:8">
      <c r="A85" s="1608" t="s">
        <v>260</v>
      </c>
      <c r="B85" s="1633" t="s">
        <v>1614</v>
      </c>
      <c r="C85" s="1630" t="str">
        <f t="shared" si="1"/>
        <v>Dwayne Smith</v>
      </c>
      <c r="D85" s="1597">
        <v>26</v>
      </c>
      <c r="E85" s="1623">
        <v>1681</v>
      </c>
      <c r="F85" s="2">
        <v>1074</v>
      </c>
      <c r="G85" s="1624">
        <v>196</v>
      </c>
      <c r="H85" s="1603">
        <v>0.63890541344437835</v>
      </c>
    </row>
    <row r="86" spans="1:8">
      <c r="A86" s="1606" t="s">
        <v>242</v>
      </c>
      <c r="B86" s="1634" t="s">
        <v>1585</v>
      </c>
      <c r="C86" s="1630" t="str">
        <f t="shared" si="1"/>
        <v>Brandon Lietke</v>
      </c>
      <c r="D86" s="1597">
        <v>5</v>
      </c>
      <c r="E86" s="1623">
        <v>287</v>
      </c>
      <c r="F86" s="2">
        <v>180</v>
      </c>
      <c r="G86" s="2">
        <v>36</v>
      </c>
      <c r="H86" s="1603">
        <v>0.62717770034843201</v>
      </c>
    </row>
    <row r="87" spans="1:8">
      <c r="A87" s="1596" t="s">
        <v>202</v>
      </c>
      <c r="B87" s="1630" t="s">
        <v>1615</v>
      </c>
      <c r="C87" s="1630" t="str">
        <f t="shared" si="1"/>
        <v>Ed Poole</v>
      </c>
      <c r="D87" s="1597">
        <v>3</v>
      </c>
      <c r="E87" s="1623">
        <v>193</v>
      </c>
      <c r="F87" s="2">
        <v>119</v>
      </c>
      <c r="G87" s="2">
        <v>0</v>
      </c>
      <c r="H87" s="1603">
        <v>0.61658031088082899</v>
      </c>
    </row>
    <row r="88" spans="1:8">
      <c r="A88" s="1608" t="s">
        <v>197</v>
      </c>
      <c r="B88" s="1633" t="s">
        <v>1616</v>
      </c>
      <c r="C88" s="1630" t="str">
        <f t="shared" si="1"/>
        <v>Russ Houston</v>
      </c>
      <c r="D88" s="1597">
        <v>4</v>
      </c>
      <c r="E88" s="1623">
        <v>252</v>
      </c>
      <c r="F88" s="2">
        <v>139</v>
      </c>
      <c r="G88" s="2">
        <v>4</v>
      </c>
      <c r="H88" s="1603">
        <v>0.55158730158730163</v>
      </c>
    </row>
    <row r="89" spans="1:8">
      <c r="A89" s="1608" t="s">
        <v>50</v>
      </c>
      <c r="B89" s="1633" t="s">
        <v>1617</v>
      </c>
      <c r="C89" s="1630" t="str">
        <f t="shared" si="1"/>
        <v>Lou Columbus</v>
      </c>
      <c r="D89" s="1597">
        <v>19</v>
      </c>
      <c r="E89" s="1623">
        <v>1315</v>
      </c>
      <c r="F89" s="2">
        <v>785</v>
      </c>
      <c r="G89" s="2">
        <v>27</v>
      </c>
      <c r="H89" s="1603">
        <v>0.59695817490494296</v>
      </c>
    </row>
    <row r="90" spans="1:8" ht="15.6">
      <c r="A90" s="1605" t="s">
        <v>195</v>
      </c>
      <c r="B90" s="1632" t="s">
        <v>1599</v>
      </c>
      <c r="C90" s="1630" t="str">
        <f t="shared" si="1"/>
        <v>Ron Brink</v>
      </c>
      <c r="D90" s="1625">
        <v>12</v>
      </c>
      <c r="E90" s="1623">
        <v>718</v>
      </c>
      <c r="F90" s="2">
        <v>383</v>
      </c>
      <c r="G90" s="2">
        <v>35</v>
      </c>
      <c r="H90" s="1603">
        <v>0.53342618384401119</v>
      </c>
    </row>
    <row r="91" spans="1:8">
      <c r="A91" s="1608" t="s">
        <v>190</v>
      </c>
      <c r="B91" s="1633" t="s">
        <v>1609</v>
      </c>
      <c r="C91" s="1630" t="str">
        <f t="shared" si="1"/>
        <v>John Howcraft</v>
      </c>
      <c r="D91" s="1626">
        <v>1</v>
      </c>
      <c r="E91" s="1623">
        <v>54</v>
      </c>
      <c r="F91" s="2">
        <v>23</v>
      </c>
      <c r="G91" s="2">
        <v>0</v>
      </c>
      <c r="H91" s="1627">
        <v>0.42592592592592593</v>
      </c>
    </row>
    <row r="92" spans="1:8">
      <c r="A92" s="1608" t="s">
        <v>2122</v>
      </c>
      <c r="B92" s="1633" t="s">
        <v>1618</v>
      </c>
      <c r="C92" s="1630" t="str">
        <f t="shared" si="1"/>
        <v>Rick Krivac</v>
      </c>
      <c r="D92" s="1597">
        <v>6</v>
      </c>
      <c r="E92" s="1623">
        <v>340</v>
      </c>
      <c r="F92" s="2">
        <v>183</v>
      </c>
      <c r="G92" s="2">
        <v>4</v>
      </c>
      <c r="H92" s="1603">
        <v>0.53823529411764703</v>
      </c>
    </row>
    <row r="93" spans="1:8">
      <c r="A93" s="1628" t="s">
        <v>63</v>
      </c>
      <c r="B93" s="1637" t="s">
        <v>1571</v>
      </c>
      <c r="C93" s="1630" t="str">
        <f t="shared" si="1"/>
        <v>Scott Kurk</v>
      </c>
      <c r="D93" s="1629">
        <v>2</v>
      </c>
      <c r="E93" s="1623">
        <v>100</v>
      </c>
      <c r="F93" s="2">
        <v>48</v>
      </c>
      <c r="G93" s="2">
        <v>2</v>
      </c>
      <c r="H93" s="1627">
        <v>0.48</v>
      </c>
    </row>
    <row r="94" spans="1:8">
      <c r="A94" s="1608" t="s">
        <v>193</v>
      </c>
      <c r="B94" s="1633" t="s">
        <v>1619</v>
      </c>
      <c r="C94" s="1630" t="str">
        <f t="shared" si="1"/>
        <v>Charlie Wellman</v>
      </c>
      <c r="D94" s="1626">
        <v>14</v>
      </c>
      <c r="E94" s="1623">
        <v>643</v>
      </c>
      <c r="F94" s="2">
        <v>322</v>
      </c>
      <c r="G94" s="2">
        <v>2</v>
      </c>
      <c r="H94" s="1603">
        <v>0.5007776049766719</v>
      </c>
    </row>
    <row r="95" spans="1:8">
      <c r="A95" s="1596" t="s">
        <v>168</v>
      </c>
      <c r="B95" s="1630" t="s">
        <v>1607</v>
      </c>
      <c r="C95" s="1630" t="str">
        <f t="shared" si="1"/>
        <v>Ryan Caddick</v>
      </c>
      <c r="D95" s="1597">
        <v>11</v>
      </c>
      <c r="E95" s="1623">
        <v>511</v>
      </c>
      <c r="F95" s="2">
        <v>230</v>
      </c>
      <c r="G95" s="2">
        <v>8</v>
      </c>
      <c r="H95" s="1603">
        <v>0.45009784735812131</v>
      </c>
    </row>
    <row r="96" spans="1:8">
      <c r="A96" s="1608" t="s">
        <v>210</v>
      </c>
      <c r="B96" s="1633" t="s">
        <v>1569</v>
      </c>
      <c r="C96" s="1630" t="str">
        <f t="shared" si="1"/>
        <v>Eric Marshall</v>
      </c>
      <c r="D96" s="1619">
        <v>6</v>
      </c>
      <c r="E96" s="1623">
        <v>251</v>
      </c>
      <c r="F96" s="2">
        <v>107</v>
      </c>
      <c r="G96" s="2">
        <v>0</v>
      </c>
      <c r="H96" s="1603">
        <v>0.42629482071713148</v>
      </c>
    </row>
    <row r="97" spans="1:8">
      <c r="A97" s="1608" t="s">
        <v>178</v>
      </c>
      <c r="B97" s="1633" t="s">
        <v>1664</v>
      </c>
      <c r="C97" s="1630" t="str">
        <f t="shared" si="1"/>
        <v>Brendon Yohn</v>
      </c>
      <c r="D97" s="1619">
        <v>1</v>
      </c>
      <c r="E97" s="1623">
        <v>31</v>
      </c>
      <c r="F97" s="2">
        <v>15</v>
      </c>
      <c r="G97" s="2">
        <v>1</v>
      </c>
      <c r="H97" s="1603">
        <v>0.4838709677419355</v>
      </c>
    </row>
    <row r="98" spans="1:8">
      <c r="A98" t="s">
        <v>1620</v>
      </c>
      <c r="B98" t="s">
        <v>1621</v>
      </c>
      <c r="C98" s="1630" t="str">
        <f t="shared" si="1"/>
        <v>Fred Millard</v>
      </c>
      <c r="D98">
        <v>4</v>
      </c>
      <c r="E98">
        <v>286</v>
      </c>
      <c r="F98">
        <v>194</v>
      </c>
      <c r="G98">
        <v>44</v>
      </c>
      <c r="H98">
        <v>0.67832167832167833</v>
      </c>
    </row>
    <row r="99" spans="1:8">
      <c r="A99" t="s">
        <v>140</v>
      </c>
      <c r="B99" t="s">
        <v>1622</v>
      </c>
      <c r="C99" s="1630" t="str">
        <f t="shared" si="1"/>
        <v>Greg Poulin</v>
      </c>
      <c r="D99">
        <v>9</v>
      </c>
      <c r="E99">
        <v>672</v>
      </c>
      <c r="F99">
        <v>383</v>
      </c>
      <c r="G99">
        <v>13</v>
      </c>
      <c r="H99">
        <v>0.56994047619047616</v>
      </c>
    </row>
    <row r="100" spans="1:8">
      <c r="A100" t="s">
        <v>24</v>
      </c>
      <c r="B100" t="s">
        <v>1623</v>
      </c>
      <c r="C100" s="1630" t="str">
        <f t="shared" si="1"/>
        <v>Sanjay Shah</v>
      </c>
      <c r="D100">
        <v>12</v>
      </c>
      <c r="E100">
        <v>829</v>
      </c>
      <c r="F100">
        <v>468</v>
      </c>
      <c r="G100">
        <v>9</v>
      </c>
      <c r="H100">
        <v>0.56453558504221957</v>
      </c>
    </row>
    <row r="101" spans="1:8">
      <c r="A101" t="s">
        <v>152</v>
      </c>
      <c r="B101" t="s">
        <v>1594</v>
      </c>
      <c r="C101" s="1630" t="str">
        <f t="shared" si="1"/>
        <v>Steve Griffin</v>
      </c>
      <c r="D101">
        <v>25</v>
      </c>
      <c r="E101">
        <v>1573</v>
      </c>
      <c r="F101">
        <v>903</v>
      </c>
      <c r="G101">
        <v>74</v>
      </c>
      <c r="H101">
        <v>0.57406230133502856</v>
      </c>
    </row>
    <row r="102" spans="1:8">
      <c r="A102" t="s">
        <v>16</v>
      </c>
      <c r="B102" t="s">
        <v>1598</v>
      </c>
      <c r="C102" s="1630" t="str">
        <f t="shared" si="1"/>
        <v>Brian Davenport</v>
      </c>
      <c r="D102">
        <v>11</v>
      </c>
      <c r="E102">
        <v>818</v>
      </c>
      <c r="F102">
        <v>449</v>
      </c>
      <c r="G102">
        <v>5</v>
      </c>
      <c r="H102">
        <v>0.5488997555012225</v>
      </c>
    </row>
    <row r="103" spans="1:8">
      <c r="A103" t="s">
        <v>222</v>
      </c>
      <c r="B103" t="s">
        <v>1624</v>
      </c>
      <c r="C103" s="1630" t="str">
        <f t="shared" si="1"/>
        <v>Rocco Piacentini</v>
      </c>
      <c r="D103">
        <v>3</v>
      </c>
      <c r="E103">
        <v>168</v>
      </c>
      <c r="F103">
        <v>92</v>
      </c>
      <c r="G103">
        <v>1</v>
      </c>
      <c r="H103">
        <v>0.54761904761904767</v>
      </c>
    </row>
    <row r="104" spans="1:8">
      <c r="A104" t="s">
        <v>156</v>
      </c>
      <c r="B104" t="s">
        <v>1599</v>
      </c>
      <c r="C104" s="1630" t="str">
        <f t="shared" si="1"/>
        <v>Ron Biggs</v>
      </c>
      <c r="D104">
        <v>14</v>
      </c>
      <c r="E104">
        <v>946</v>
      </c>
      <c r="F104">
        <v>510</v>
      </c>
      <c r="G104">
        <v>12</v>
      </c>
      <c r="H104">
        <v>0.53911205073995772</v>
      </c>
    </row>
    <row r="105" spans="1:8">
      <c r="A105" t="s">
        <v>152</v>
      </c>
      <c r="B105" t="s">
        <v>1625</v>
      </c>
      <c r="C105" s="1630" t="str">
        <f t="shared" si="1"/>
        <v>Rob Griffin</v>
      </c>
      <c r="D105">
        <v>25</v>
      </c>
      <c r="E105">
        <v>1632</v>
      </c>
      <c r="F105">
        <v>933</v>
      </c>
      <c r="G105">
        <v>6</v>
      </c>
      <c r="H105">
        <v>0.5716911764705882</v>
      </c>
    </row>
    <row r="106" spans="1:8">
      <c r="A106" t="s">
        <v>154</v>
      </c>
      <c r="B106" t="s">
        <v>1561</v>
      </c>
      <c r="C106" s="1630" t="str">
        <f t="shared" si="1"/>
        <v>Tim Williams</v>
      </c>
      <c r="D106">
        <v>17</v>
      </c>
      <c r="E106">
        <v>1106</v>
      </c>
      <c r="F106">
        <v>620</v>
      </c>
      <c r="G106">
        <v>16</v>
      </c>
      <c r="H106">
        <v>0.56057866184448468</v>
      </c>
    </row>
    <row r="107" spans="1:8">
      <c r="A107" t="s">
        <v>36</v>
      </c>
      <c r="B107" t="s">
        <v>1626</v>
      </c>
      <c r="C107" s="1630" t="str">
        <f t="shared" si="1"/>
        <v>Rodd Cunningham</v>
      </c>
      <c r="D107">
        <v>14</v>
      </c>
      <c r="E107">
        <v>747</v>
      </c>
      <c r="F107">
        <v>379</v>
      </c>
      <c r="G107">
        <v>4</v>
      </c>
      <c r="H107">
        <v>0.50736278447121819</v>
      </c>
    </row>
    <row r="108" spans="1:8">
      <c r="A108" t="s">
        <v>212</v>
      </c>
      <c r="B108" t="s">
        <v>1566</v>
      </c>
      <c r="C108" s="1630" t="str">
        <f t="shared" si="1"/>
        <v>Jim Felice</v>
      </c>
      <c r="D108">
        <v>3</v>
      </c>
      <c r="E108">
        <v>143</v>
      </c>
      <c r="F108">
        <v>78</v>
      </c>
      <c r="G108">
        <v>0</v>
      </c>
      <c r="H108">
        <v>0.54545454545454541</v>
      </c>
    </row>
    <row r="109" spans="1:8">
      <c r="A109" t="s">
        <v>1</v>
      </c>
      <c r="B109" t="s">
        <v>1627</v>
      </c>
      <c r="C109" s="1630" t="str">
        <f t="shared" si="1"/>
        <v>Bill Parker</v>
      </c>
      <c r="D109">
        <v>28</v>
      </c>
      <c r="E109">
        <v>1158</v>
      </c>
      <c r="F109">
        <v>554</v>
      </c>
      <c r="G109">
        <v>5</v>
      </c>
      <c r="H109">
        <v>0.47841105354058722</v>
      </c>
    </row>
    <row r="110" spans="1:8">
      <c r="A110" t="s">
        <v>59</v>
      </c>
      <c r="B110" t="s">
        <v>1659</v>
      </c>
      <c r="C110" s="1630" t="str">
        <f t="shared" si="1"/>
        <v>Tyler Kellenberger</v>
      </c>
      <c r="D110">
        <v>1</v>
      </c>
      <c r="E110">
        <v>42</v>
      </c>
      <c r="F110">
        <v>14</v>
      </c>
      <c r="G110">
        <v>0</v>
      </c>
      <c r="H110">
        <v>0.33333333333333331</v>
      </c>
    </row>
    <row r="111" spans="1:8">
      <c r="A111" t="s">
        <v>262</v>
      </c>
      <c r="B111" t="s">
        <v>1581</v>
      </c>
      <c r="C111" s="1630" t="str">
        <f t="shared" si="1"/>
        <v>Bobby Sanchez</v>
      </c>
      <c r="D111">
        <v>15</v>
      </c>
      <c r="E111">
        <v>1022</v>
      </c>
      <c r="F111">
        <v>687</v>
      </c>
      <c r="G111">
        <v>152</v>
      </c>
      <c r="H111">
        <v>0.67221135029354206</v>
      </c>
    </row>
    <row r="112" spans="1:8">
      <c r="A112" t="s">
        <v>1628</v>
      </c>
      <c r="B112" t="s">
        <v>1629</v>
      </c>
      <c r="C112" s="1630" t="str">
        <f t="shared" si="1"/>
        <v>Damon Villereal</v>
      </c>
      <c r="D112">
        <v>2</v>
      </c>
      <c r="E112">
        <v>166</v>
      </c>
      <c r="F112">
        <v>115</v>
      </c>
      <c r="G112">
        <v>7</v>
      </c>
      <c r="H112">
        <v>0.69277108433734935</v>
      </c>
    </row>
    <row r="113" spans="1:8">
      <c r="A113" t="s">
        <v>94</v>
      </c>
      <c r="B113" t="s">
        <v>1630</v>
      </c>
      <c r="C113" s="1630" t="str">
        <f t="shared" si="1"/>
        <v>Jamie Trimm</v>
      </c>
      <c r="D113">
        <v>7</v>
      </c>
      <c r="E113">
        <v>574</v>
      </c>
      <c r="F113">
        <v>367</v>
      </c>
      <c r="G113">
        <v>36</v>
      </c>
      <c r="H113">
        <v>0.63937282229965153</v>
      </c>
    </row>
    <row r="114" spans="1:8">
      <c r="A114" t="s">
        <v>120</v>
      </c>
      <c r="B114" t="s">
        <v>1595</v>
      </c>
      <c r="C114" s="1630" t="str">
        <f t="shared" si="1"/>
        <v>Adam O'langer</v>
      </c>
      <c r="D114">
        <v>9</v>
      </c>
      <c r="E114">
        <v>639</v>
      </c>
      <c r="F114">
        <v>371</v>
      </c>
      <c r="G114">
        <v>24</v>
      </c>
      <c r="H114">
        <v>0.58059467918622853</v>
      </c>
    </row>
    <row r="115" spans="1:8">
      <c r="A115" t="s">
        <v>1631</v>
      </c>
      <c r="B115" t="s">
        <v>1632</v>
      </c>
      <c r="C115" s="1630" t="str">
        <f t="shared" si="1"/>
        <v>Tom Hallenbeck</v>
      </c>
      <c r="D115">
        <v>2</v>
      </c>
      <c r="E115">
        <v>112</v>
      </c>
      <c r="F115">
        <v>59</v>
      </c>
      <c r="G115">
        <v>0</v>
      </c>
      <c r="H115">
        <v>0.5267857142857143</v>
      </c>
    </row>
    <row r="116" spans="1:8">
      <c r="A116" t="s">
        <v>239</v>
      </c>
      <c r="B116" t="s">
        <v>1599</v>
      </c>
      <c r="C116" s="1630" t="str">
        <f t="shared" si="1"/>
        <v>Ron Connor</v>
      </c>
      <c r="D116">
        <v>4</v>
      </c>
      <c r="E116">
        <v>232</v>
      </c>
      <c r="F116">
        <v>125</v>
      </c>
      <c r="G116">
        <v>10</v>
      </c>
      <c r="H116">
        <v>0.53879310344827591</v>
      </c>
    </row>
    <row r="117" spans="1:8">
      <c r="A117" t="s">
        <v>136</v>
      </c>
      <c r="B117" t="s">
        <v>1571</v>
      </c>
      <c r="C117" s="1630" t="str">
        <f t="shared" si="1"/>
        <v>Scott Hubble</v>
      </c>
      <c r="D117">
        <v>3</v>
      </c>
      <c r="E117">
        <v>177</v>
      </c>
      <c r="F117">
        <v>96</v>
      </c>
      <c r="G117">
        <v>12</v>
      </c>
      <c r="H117">
        <v>0.5423728813559322</v>
      </c>
    </row>
    <row r="118" spans="1:8">
      <c r="A118" t="s">
        <v>94</v>
      </c>
      <c r="B118" t="s">
        <v>1563</v>
      </c>
      <c r="C118" s="1630" t="str">
        <f t="shared" si="1"/>
        <v>Matt Trimm</v>
      </c>
      <c r="D118">
        <v>6</v>
      </c>
      <c r="E118">
        <v>326</v>
      </c>
      <c r="F118">
        <v>156</v>
      </c>
      <c r="G118">
        <v>0</v>
      </c>
      <c r="H118">
        <v>0.4785276073619632</v>
      </c>
    </row>
    <row r="119" spans="1:8">
      <c r="A119" t="s">
        <v>253</v>
      </c>
      <c r="B119" t="s">
        <v>1633</v>
      </c>
      <c r="C119" s="1630" t="str">
        <f t="shared" si="1"/>
        <v>Dan Laurain</v>
      </c>
      <c r="D119">
        <v>3</v>
      </c>
      <c r="E119">
        <v>186</v>
      </c>
      <c r="F119">
        <v>98</v>
      </c>
      <c r="G119">
        <v>4</v>
      </c>
      <c r="H119">
        <v>0.5268817204301075</v>
      </c>
    </row>
    <row r="120" spans="1:8">
      <c r="A120" t="s">
        <v>1634</v>
      </c>
      <c r="B120" t="s">
        <v>1630</v>
      </c>
      <c r="C120" s="1630" t="str">
        <f t="shared" si="1"/>
        <v>Jamie Kennedy</v>
      </c>
      <c r="D120">
        <v>9</v>
      </c>
      <c r="E120">
        <v>586</v>
      </c>
      <c r="F120">
        <v>291</v>
      </c>
      <c r="G120">
        <v>14</v>
      </c>
      <c r="H120">
        <v>0.49658703071672355</v>
      </c>
    </row>
    <row r="121" spans="1:8">
      <c r="A121" t="s">
        <v>1635</v>
      </c>
      <c r="B121" t="s">
        <v>1598</v>
      </c>
      <c r="C121" s="1630" t="str">
        <f t="shared" si="1"/>
        <v>Brian Guigar</v>
      </c>
      <c r="D121">
        <v>12</v>
      </c>
      <c r="E121">
        <v>527</v>
      </c>
      <c r="F121">
        <v>248</v>
      </c>
      <c r="G121">
        <v>3</v>
      </c>
      <c r="H121">
        <v>0.47058823529411764</v>
      </c>
    </row>
    <row r="122" spans="1:8">
      <c r="A122" t="s">
        <v>48</v>
      </c>
      <c r="B122" t="s">
        <v>1613</v>
      </c>
      <c r="C122" s="1630" t="str">
        <f t="shared" si="1"/>
        <v>Bob Brunson</v>
      </c>
      <c r="D122">
        <v>11</v>
      </c>
      <c r="E122">
        <v>573</v>
      </c>
      <c r="F122">
        <v>272</v>
      </c>
      <c r="G122">
        <v>1</v>
      </c>
      <c r="H122">
        <v>0.47469458987783597</v>
      </c>
    </row>
    <row r="123" spans="1:8">
      <c r="A123" t="s">
        <v>16</v>
      </c>
      <c r="B123" t="s">
        <v>1590</v>
      </c>
      <c r="C123" s="1630" t="str">
        <f t="shared" si="1"/>
        <v>Tony Davenport</v>
      </c>
      <c r="D123">
        <v>7</v>
      </c>
      <c r="E123">
        <v>240</v>
      </c>
      <c r="F123">
        <v>103</v>
      </c>
      <c r="G123">
        <v>0</v>
      </c>
      <c r="H123">
        <v>0.42916666666666664</v>
      </c>
    </row>
    <row r="124" spans="1:8">
      <c r="A124" t="s">
        <v>220</v>
      </c>
      <c r="B124" t="s">
        <v>1657</v>
      </c>
      <c r="C124" s="1630" t="str">
        <f t="shared" si="1"/>
        <v>Jeff Chapie</v>
      </c>
      <c r="D124">
        <v>1</v>
      </c>
      <c r="E124">
        <v>17</v>
      </c>
      <c r="F124">
        <v>11</v>
      </c>
      <c r="G124">
        <v>0</v>
      </c>
      <c r="H124">
        <v>0.6470588235294118</v>
      </c>
    </row>
    <row r="125" spans="1:8">
      <c r="A125" t="s">
        <v>164</v>
      </c>
      <c r="B125" t="s">
        <v>1567</v>
      </c>
      <c r="C125" s="1630" t="str">
        <f t="shared" si="1"/>
        <v>Josh Greer</v>
      </c>
      <c r="D125">
        <v>2</v>
      </c>
      <c r="E125">
        <v>128</v>
      </c>
      <c r="F125">
        <v>88</v>
      </c>
      <c r="G125">
        <v>20</v>
      </c>
      <c r="H125">
        <v>0.6875</v>
      </c>
    </row>
    <row r="126" spans="1:8">
      <c r="A126" t="s">
        <v>140</v>
      </c>
      <c r="B126" t="s">
        <v>2123</v>
      </c>
      <c r="C126" s="1630" t="str">
        <f t="shared" si="1"/>
        <v>Garret Poulin</v>
      </c>
      <c r="D126">
        <v>8</v>
      </c>
      <c r="E126">
        <v>770</v>
      </c>
      <c r="F126">
        <v>468</v>
      </c>
      <c r="G126">
        <v>20</v>
      </c>
      <c r="H126">
        <v>0.60779220779220777</v>
      </c>
    </row>
    <row r="127" spans="1:8">
      <c r="A127" t="s">
        <v>184</v>
      </c>
      <c r="B127" t="s">
        <v>1585</v>
      </c>
      <c r="C127" s="1630" t="str">
        <f t="shared" si="1"/>
        <v>Brandon Buck</v>
      </c>
      <c r="D127">
        <v>4</v>
      </c>
      <c r="E127">
        <v>309</v>
      </c>
      <c r="F127">
        <v>196</v>
      </c>
      <c r="G127">
        <v>23</v>
      </c>
      <c r="H127">
        <v>0.63430420711974111</v>
      </c>
    </row>
    <row r="128" spans="1:8">
      <c r="A128" t="s">
        <v>74</v>
      </c>
      <c r="B128" t="s">
        <v>1594</v>
      </c>
      <c r="C128" s="1630" t="str">
        <f t="shared" si="1"/>
        <v>Steve Bailey</v>
      </c>
      <c r="D128">
        <v>20</v>
      </c>
      <c r="E128">
        <v>1291</v>
      </c>
      <c r="F128">
        <v>777</v>
      </c>
      <c r="G128">
        <v>65</v>
      </c>
      <c r="H128">
        <v>0.60185902401239344</v>
      </c>
    </row>
    <row r="129" spans="1:8">
      <c r="A129" t="s">
        <v>180</v>
      </c>
      <c r="B129" t="s">
        <v>1636</v>
      </c>
      <c r="C129" s="1630" t="str">
        <f t="shared" si="1"/>
        <v>Richard Hanning</v>
      </c>
      <c r="D129">
        <v>4</v>
      </c>
      <c r="E129">
        <v>287</v>
      </c>
      <c r="F129">
        <v>156</v>
      </c>
      <c r="G129">
        <v>6</v>
      </c>
      <c r="H129">
        <v>0.54355400696864109</v>
      </c>
    </row>
    <row r="130" spans="1:8">
      <c r="A130" t="s">
        <v>139</v>
      </c>
      <c r="B130" t="s">
        <v>1559</v>
      </c>
      <c r="C130" s="1630" t="str">
        <f t="shared" si="1"/>
        <v>Nick Walls</v>
      </c>
      <c r="D130">
        <v>10</v>
      </c>
      <c r="E130">
        <v>669</v>
      </c>
      <c r="F130">
        <v>356</v>
      </c>
      <c r="G130">
        <v>43</v>
      </c>
      <c r="H130">
        <v>0.53213751868460391</v>
      </c>
    </row>
    <row r="131" spans="1:8">
      <c r="A131" t="s">
        <v>115</v>
      </c>
      <c r="B131" t="s">
        <v>1560</v>
      </c>
      <c r="C131" s="1630" t="str">
        <f t="shared" ref="C131:C168" si="2">TRIM(B131)&amp;" "&amp;TRIM(A131)</f>
        <v>Mike Lanfear</v>
      </c>
      <c r="D131">
        <v>11</v>
      </c>
      <c r="E131">
        <v>772</v>
      </c>
      <c r="F131">
        <v>454</v>
      </c>
      <c r="G131">
        <v>18</v>
      </c>
      <c r="H131">
        <v>0.58808290155440412</v>
      </c>
    </row>
    <row r="132" spans="1:8">
      <c r="A132" t="s">
        <v>41</v>
      </c>
      <c r="B132" t="s">
        <v>1560</v>
      </c>
      <c r="C132" s="1630" t="str">
        <f t="shared" si="2"/>
        <v>Mike Harriman</v>
      </c>
      <c r="D132">
        <v>12</v>
      </c>
      <c r="E132">
        <v>867</v>
      </c>
      <c r="F132">
        <v>514</v>
      </c>
      <c r="G132">
        <v>6</v>
      </c>
      <c r="H132">
        <v>0.5928489042675894</v>
      </c>
    </row>
    <row r="133" spans="1:8">
      <c r="A133" t="s">
        <v>1637</v>
      </c>
      <c r="B133" t="s">
        <v>1638</v>
      </c>
      <c r="C133" s="1630" t="str">
        <f t="shared" si="2"/>
        <v>Jeremy Reich</v>
      </c>
      <c r="D133">
        <v>4</v>
      </c>
      <c r="E133">
        <v>192</v>
      </c>
      <c r="F133">
        <v>88</v>
      </c>
      <c r="G133">
        <v>2</v>
      </c>
      <c r="H133">
        <v>0.45833333333333331</v>
      </c>
    </row>
    <row r="134" spans="1:8">
      <c r="A134" t="s">
        <v>174</v>
      </c>
      <c r="B134" t="s">
        <v>1639</v>
      </c>
      <c r="C134" s="1630" t="str">
        <f t="shared" si="2"/>
        <v>Bret Slocum</v>
      </c>
      <c r="D134">
        <v>12</v>
      </c>
      <c r="E134">
        <v>841</v>
      </c>
      <c r="F134">
        <v>431</v>
      </c>
      <c r="G134">
        <v>57</v>
      </c>
      <c r="H134">
        <v>0.51248513674197382</v>
      </c>
    </row>
    <row r="135" spans="1:8">
      <c r="A135" t="s">
        <v>31</v>
      </c>
      <c r="B135" t="s">
        <v>1607</v>
      </c>
      <c r="C135" s="1630" t="str">
        <f t="shared" si="2"/>
        <v>Ryan Wolfe</v>
      </c>
      <c r="D135">
        <v>3</v>
      </c>
      <c r="E135">
        <v>161</v>
      </c>
      <c r="F135">
        <v>69</v>
      </c>
      <c r="G135">
        <v>5</v>
      </c>
      <c r="H135">
        <v>0.42857142857142855</v>
      </c>
    </row>
    <row r="136" spans="1:8">
      <c r="A136" t="s">
        <v>170</v>
      </c>
      <c r="B136" t="s">
        <v>1579</v>
      </c>
      <c r="C136" s="1630" t="str">
        <f t="shared" si="2"/>
        <v>Dave Bullock</v>
      </c>
      <c r="D136">
        <v>7</v>
      </c>
      <c r="E136">
        <v>589</v>
      </c>
      <c r="F136">
        <v>301</v>
      </c>
      <c r="G136">
        <v>27</v>
      </c>
      <c r="H136">
        <v>0.51103565365025472</v>
      </c>
    </row>
    <row r="137" spans="1:8">
      <c r="A137" t="s">
        <v>125</v>
      </c>
      <c r="B137" t="s">
        <v>1609</v>
      </c>
      <c r="C137" s="1630" t="str">
        <f t="shared" si="2"/>
        <v>John Dalton</v>
      </c>
      <c r="D137">
        <v>3</v>
      </c>
      <c r="E137">
        <v>86</v>
      </c>
      <c r="F137">
        <v>34</v>
      </c>
      <c r="G137">
        <v>0</v>
      </c>
      <c r="H137">
        <v>0.39534883720930231</v>
      </c>
    </row>
    <row r="138" spans="1:8">
      <c r="A138" t="s">
        <v>29</v>
      </c>
      <c r="B138" t="s">
        <v>1568</v>
      </c>
      <c r="C138" s="1630" t="str">
        <f t="shared" si="2"/>
        <v>Derek Hoffman</v>
      </c>
      <c r="D138">
        <v>9</v>
      </c>
      <c r="E138">
        <v>711</v>
      </c>
      <c r="F138">
        <v>458</v>
      </c>
      <c r="G138">
        <v>65</v>
      </c>
      <c r="H138">
        <v>0.64416315049226447</v>
      </c>
    </row>
    <row r="139" spans="1:8">
      <c r="A139" t="s">
        <v>123</v>
      </c>
      <c r="B139" t="s">
        <v>1640</v>
      </c>
      <c r="C139" s="1630" t="str">
        <f t="shared" si="2"/>
        <v>Doug Nuebeck</v>
      </c>
      <c r="D139">
        <v>3</v>
      </c>
      <c r="E139">
        <v>214</v>
      </c>
      <c r="F139">
        <v>147</v>
      </c>
      <c r="G139">
        <v>29</v>
      </c>
      <c r="H139">
        <v>0.68691588785046731</v>
      </c>
    </row>
    <row r="140" spans="1:8">
      <c r="A140" t="s">
        <v>1641</v>
      </c>
      <c r="B140" t="s">
        <v>1579</v>
      </c>
      <c r="C140" s="1630" t="str">
        <f t="shared" si="2"/>
        <v>Dave Barkeley</v>
      </c>
      <c r="D140">
        <v>13</v>
      </c>
      <c r="E140">
        <v>763</v>
      </c>
      <c r="F140">
        <v>535</v>
      </c>
      <c r="G140">
        <v>138</v>
      </c>
      <c r="H140">
        <v>0.70117955439056356</v>
      </c>
    </row>
    <row r="141" spans="1:8">
      <c r="A141" t="s">
        <v>255</v>
      </c>
      <c r="B141" t="s">
        <v>1603</v>
      </c>
      <c r="C141" s="1630" t="str">
        <f t="shared" si="2"/>
        <v>Brad Cline</v>
      </c>
      <c r="D141">
        <v>41</v>
      </c>
      <c r="E141">
        <v>2761</v>
      </c>
      <c r="F141">
        <v>1813</v>
      </c>
      <c r="G141">
        <v>161</v>
      </c>
      <c r="H141">
        <v>0.65664614270191957</v>
      </c>
    </row>
    <row r="142" spans="1:8">
      <c r="A142" t="s">
        <v>118</v>
      </c>
      <c r="B142" t="s">
        <v>1563</v>
      </c>
      <c r="C142" s="1630" t="str">
        <f t="shared" si="2"/>
        <v>Matt Thomas</v>
      </c>
      <c r="D142">
        <v>4</v>
      </c>
      <c r="E142">
        <v>264</v>
      </c>
      <c r="F142">
        <v>144</v>
      </c>
      <c r="G142">
        <v>22</v>
      </c>
      <c r="H142">
        <v>0.54545454545454541</v>
      </c>
    </row>
    <row r="143" spans="1:8">
      <c r="A143" t="s">
        <v>1642</v>
      </c>
      <c r="B143" t="s">
        <v>1611</v>
      </c>
      <c r="C143" s="1630" t="str">
        <f t="shared" si="2"/>
        <v>Keith Bergum</v>
      </c>
      <c r="D143">
        <v>21</v>
      </c>
      <c r="E143">
        <v>1444</v>
      </c>
      <c r="F143">
        <v>841</v>
      </c>
      <c r="G143">
        <v>29</v>
      </c>
      <c r="H143">
        <v>0.58240997229916902</v>
      </c>
    </row>
    <row r="144" spans="1:8">
      <c r="A144" t="s">
        <v>1513</v>
      </c>
      <c r="B144" t="s">
        <v>1560</v>
      </c>
      <c r="C144" s="1630" t="str">
        <f t="shared" si="2"/>
        <v>Mike Mahan</v>
      </c>
      <c r="D144">
        <v>24</v>
      </c>
      <c r="E144">
        <v>1198</v>
      </c>
      <c r="F144">
        <v>685</v>
      </c>
      <c r="G144">
        <v>52</v>
      </c>
      <c r="H144">
        <v>0.57178631051752926</v>
      </c>
    </row>
    <row r="145" spans="1:8">
      <c r="A145" t="s">
        <v>46</v>
      </c>
      <c r="B145" t="s">
        <v>1591</v>
      </c>
      <c r="C145" s="1630" t="str">
        <f t="shared" si="2"/>
        <v>Kyle Kotowski</v>
      </c>
      <c r="D145">
        <v>4</v>
      </c>
      <c r="E145">
        <v>243</v>
      </c>
      <c r="F145">
        <v>138</v>
      </c>
      <c r="G145">
        <v>1</v>
      </c>
      <c r="H145">
        <v>0.5679012345679012</v>
      </c>
    </row>
    <row r="146" spans="1:8">
      <c r="A146" t="s">
        <v>1756</v>
      </c>
      <c r="B146" t="s">
        <v>1560</v>
      </c>
      <c r="C146" s="1630" t="str">
        <f t="shared" si="2"/>
        <v>Mike Gabriau</v>
      </c>
      <c r="D146">
        <v>23</v>
      </c>
      <c r="E146">
        <v>1301</v>
      </c>
      <c r="F146">
        <v>872</v>
      </c>
      <c r="G146">
        <v>75</v>
      </c>
      <c r="H146">
        <v>0.67025365103766332</v>
      </c>
    </row>
    <row r="147" spans="1:8">
      <c r="A147" t="s">
        <v>235</v>
      </c>
      <c r="B147" t="s">
        <v>1560</v>
      </c>
      <c r="C147" s="1630" t="str">
        <f t="shared" si="2"/>
        <v>Mike Bendle</v>
      </c>
      <c r="D147">
        <v>26</v>
      </c>
      <c r="E147">
        <v>1638</v>
      </c>
      <c r="F147">
        <v>921</v>
      </c>
      <c r="G147">
        <v>59</v>
      </c>
      <c r="H147">
        <v>0.56227106227106227</v>
      </c>
    </row>
    <row r="148" spans="1:8">
      <c r="A148" t="s">
        <v>108</v>
      </c>
      <c r="B148" t="s">
        <v>1579</v>
      </c>
      <c r="C148" s="1630" t="str">
        <f t="shared" si="2"/>
        <v>Dave Hinman</v>
      </c>
      <c r="D148">
        <v>15</v>
      </c>
      <c r="E148">
        <v>694</v>
      </c>
      <c r="F148">
        <v>333</v>
      </c>
      <c r="G148">
        <v>4</v>
      </c>
      <c r="H148">
        <v>0.47982708933717577</v>
      </c>
    </row>
    <row r="149" spans="1:8">
      <c r="A149" t="s">
        <v>27</v>
      </c>
      <c r="B149" t="s">
        <v>1598</v>
      </c>
      <c r="C149" s="1630" t="str">
        <f t="shared" si="2"/>
        <v>Brian Nelson</v>
      </c>
      <c r="D149">
        <v>4</v>
      </c>
      <c r="E149">
        <v>115</v>
      </c>
      <c r="F149">
        <v>56</v>
      </c>
      <c r="G149">
        <v>0</v>
      </c>
      <c r="H149">
        <v>0.48695652173913045</v>
      </c>
    </row>
    <row r="150" spans="1:8">
      <c r="A150" t="s">
        <v>229</v>
      </c>
      <c r="B150" t="s">
        <v>1613</v>
      </c>
      <c r="C150" s="1630" t="str">
        <f t="shared" si="2"/>
        <v>Bob Bragan</v>
      </c>
      <c r="D150">
        <v>21</v>
      </c>
      <c r="E150">
        <v>1195</v>
      </c>
      <c r="F150">
        <v>626</v>
      </c>
      <c r="G150">
        <v>13</v>
      </c>
      <c r="H150">
        <v>0.52384937238493723</v>
      </c>
    </row>
    <row r="151" spans="1:8">
      <c r="A151" t="s">
        <v>1643</v>
      </c>
      <c r="B151" t="s">
        <v>1567</v>
      </c>
      <c r="C151" s="1630" t="str">
        <f t="shared" si="2"/>
        <v>Josh Hughes</v>
      </c>
      <c r="D151">
        <v>1</v>
      </c>
      <c r="E151">
        <v>43</v>
      </c>
      <c r="F151">
        <v>18</v>
      </c>
      <c r="G151">
        <v>0</v>
      </c>
      <c r="H151">
        <v>0.41860465116279072</v>
      </c>
    </row>
    <row r="152" spans="1:8">
      <c r="A152" t="s">
        <v>1644</v>
      </c>
      <c r="B152" t="s">
        <v>1665</v>
      </c>
      <c r="C152" s="1630" t="str">
        <f t="shared" si="2"/>
        <v>Jon Simmons</v>
      </c>
      <c r="D152">
        <v>1</v>
      </c>
      <c r="E152">
        <v>32</v>
      </c>
      <c r="F152">
        <v>13</v>
      </c>
      <c r="G152">
        <v>0</v>
      </c>
      <c r="H152">
        <v>0.40625</v>
      </c>
    </row>
    <row r="153" spans="1:8">
      <c r="A153" t="s">
        <v>188</v>
      </c>
      <c r="B153" t="s">
        <v>1603</v>
      </c>
      <c r="C153" s="1630" t="str">
        <f t="shared" si="2"/>
        <v>Brad Fortier</v>
      </c>
      <c r="D153">
        <v>1</v>
      </c>
      <c r="E153">
        <v>4</v>
      </c>
      <c r="F153">
        <v>2</v>
      </c>
      <c r="G153">
        <v>0</v>
      </c>
      <c r="H153">
        <v>0.5</v>
      </c>
    </row>
    <row r="154" spans="1:8">
      <c r="A154" t="s">
        <v>1645</v>
      </c>
      <c r="B154" t="s">
        <v>1594</v>
      </c>
      <c r="C154" s="1630" t="str">
        <f t="shared" si="2"/>
        <v>Steve Garver</v>
      </c>
      <c r="D154">
        <v>3</v>
      </c>
      <c r="E154">
        <v>241</v>
      </c>
      <c r="F154">
        <v>157</v>
      </c>
      <c r="G154">
        <v>22</v>
      </c>
      <c r="H154">
        <v>0.65145228215767637</v>
      </c>
    </row>
    <row r="155" spans="1:8">
      <c r="A155" t="s">
        <v>118</v>
      </c>
      <c r="B155" t="s">
        <v>1646</v>
      </c>
      <c r="C155" s="1630" t="str">
        <f t="shared" si="2"/>
        <v>Will Thomas</v>
      </c>
      <c r="D155">
        <v>3</v>
      </c>
      <c r="E155">
        <v>153</v>
      </c>
      <c r="F155">
        <v>104</v>
      </c>
      <c r="G155">
        <v>18</v>
      </c>
      <c r="H155">
        <v>0.6797385620915033</v>
      </c>
    </row>
    <row r="156" spans="1:8">
      <c r="A156" t="s">
        <v>1697</v>
      </c>
      <c r="B156" t="s">
        <v>1647</v>
      </c>
      <c r="C156" s="1630" t="str">
        <f t="shared" si="2"/>
        <v>Kevin Mattack</v>
      </c>
      <c r="D156">
        <v>5</v>
      </c>
      <c r="E156">
        <v>346</v>
      </c>
      <c r="F156">
        <v>190</v>
      </c>
      <c r="G156">
        <v>26</v>
      </c>
      <c r="H156">
        <v>0.54913294797687862</v>
      </c>
    </row>
    <row r="157" spans="1:8">
      <c r="A157" t="s">
        <v>2124</v>
      </c>
      <c r="B157" t="s">
        <v>1648</v>
      </c>
      <c r="C157" s="1630" t="str">
        <f t="shared" si="2"/>
        <v>Grant St Amour</v>
      </c>
      <c r="D157">
        <v>16</v>
      </c>
      <c r="E157">
        <v>1007</v>
      </c>
      <c r="F157">
        <v>708</v>
      </c>
      <c r="G157">
        <v>15</v>
      </c>
      <c r="H157">
        <v>0.70307845084409137</v>
      </c>
    </row>
    <row r="158" spans="1:8">
      <c r="A158" t="s">
        <v>8</v>
      </c>
      <c r="B158" t="s">
        <v>1649</v>
      </c>
      <c r="C158" s="1630" t="str">
        <f t="shared" si="2"/>
        <v>Don Miller</v>
      </c>
      <c r="D158">
        <v>27</v>
      </c>
      <c r="E158">
        <v>1771</v>
      </c>
      <c r="F158">
        <v>1105</v>
      </c>
      <c r="G158">
        <v>114</v>
      </c>
      <c r="H158">
        <v>0.62394127611518913</v>
      </c>
    </row>
    <row r="159" spans="1:8">
      <c r="A159" t="s">
        <v>1650</v>
      </c>
      <c r="B159" t="s">
        <v>1667</v>
      </c>
      <c r="C159" s="1630" t="str">
        <f t="shared" si="2"/>
        <v>Sean Adkins</v>
      </c>
      <c r="D159">
        <v>1</v>
      </c>
      <c r="E159">
        <v>54</v>
      </c>
      <c r="F159">
        <v>27</v>
      </c>
      <c r="G159">
        <v>3</v>
      </c>
      <c r="H159">
        <v>0.5</v>
      </c>
    </row>
    <row r="160" spans="1:8">
      <c r="A160" t="s">
        <v>2125</v>
      </c>
      <c r="B160" t="s">
        <v>1651</v>
      </c>
      <c r="C160" s="1630" t="str">
        <f t="shared" si="2"/>
        <v>Chad Nielson</v>
      </c>
      <c r="D160">
        <v>3</v>
      </c>
      <c r="E160">
        <v>183</v>
      </c>
      <c r="F160">
        <v>100</v>
      </c>
      <c r="G160">
        <v>9</v>
      </c>
      <c r="H160">
        <v>0.54644808743169404</v>
      </c>
    </row>
    <row r="161" spans="1:8">
      <c r="A161" t="s">
        <v>8</v>
      </c>
      <c r="B161" t="s">
        <v>1579</v>
      </c>
      <c r="C161" s="1630" t="str">
        <f t="shared" si="2"/>
        <v>Dave Miller</v>
      </c>
      <c r="D161">
        <v>24</v>
      </c>
      <c r="E161">
        <v>1517</v>
      </c>
      <c r="F161">
        <v>850</v>
      </c>
      <c r="G161">
        <v>51</v>
      </c>
      <c r="H161">
        <v>0.56031641397495058</v>
      </c>
    </row>
    <row r="162" spans="1:8">
      <c r="A162" t="s">
        <v>132</v>
      </c>
      <c r="B162" t="s">
        <v>1652</v>
      </c>
      <c r="C162" s="1630" t="str">
        <f t="shared" si="2"/>
        <v>Paul Sokol</v>
      </c>
      <c r="D162">
        <v>11</v>
      </c>
      <c r="E162">
        <v>819</v>
      </c>
      <c r="F162">
        <v>447</v>
      </c>
      <c r="G162">
        <v>32</v>
      </c>
      <c r="H162">
        <v>0.54578754578754574</v>
      </c>
    </row>
    <row r="163" spans="1:8">
      <c r="A163" t="s">
        <v>110</v>
      </c>
      <c r="B163" t="s">
        <v>1568</v>
      </c>
      <c r="C163" s="1630" t="str">
        <f t="shared" si="2"/>
        <v>Derek Kendziorski</v>
      </c>
      <c r="D163">
        <v>3</v>
      </c>
      <c r="E163">
        <v>169</v>
      </c>
      <c r="F163">
        <v>88</v>
      </c>
      <c r="G163">
        <v>2</v>
      </c>
      <c r="H163">
        <v>0.52071005917159763</v>
      </c>
    </row>
    <row r="164" spans="1:8">
      <c r="A164" t="s">
        <v>110</v>
      </c>
      <c r="B164" t="s">
        <v>1653</v>
      </c>
      <c r="C164" s="1630" t="str">
        <f t="shared" si="2"/>
        <v>Mel Kendziorski</v>
      </c>
      <c r="D164">
        <v>9</v>
      </c>
      <c r="E164">
        <v>545</v>
      </c>
      <c r="F164">
        <v>273</v>
      </c>
      <c r="G164">
        <v>3</v>
      </c>
      <c r="H164">
        <v>0.50091743119266052</v>
      </c>
    </row>
    <row r="165" spans="1:8">
      <c r="A165" t="s">
        <v>72</v>
      </c>
      <c r="B165" t="s">
        <v>1654</v>
      </c>
      <c r="C165" s="1630" t="str">
        <f t="shared" si="2"/>
        <v>Jason McCall</v>
      </c>
      <c r="D165">
        <v>9</v>
      </c>
      <c r="E165">
        <v>556</v>
      </c>
      <c r="F165">
        <v>262</v>
      </c>
      <c r="G165">
        <v>15</v>
      </c>
      <c r="H165">
        <v>0.47122302158273383</v>
      </c>
    </row>
    <row r="166" spans="1:8">
      <c r="A166" t="s">
        <v>246</v>
      </c>
      <c r="B166" t="s">
        <v>1589</v>
      </c>
      <c r="C166" s="1630" t="str">
        <f t="shared" si="2"/>
        <v>Chris Tantanella</v>
      </c>
      <c r="D166">
        <v>11</v>
      </c>
      <c r="E166">
        <v>358</v>
      </c>
      <c r="F166">
        <v>100</v>
      </c>
      <c r="G166">
        <v>1</v>
      </c>
      <c r="H166">
        <v>0.27932960893854747</v>
      </c>
    </row>
    <row r="167" spans="1:8">
      <c r="A167" t="s">
        <v>1655</v>
      </c>
      <c r="B167" t="s">
        <v>1591</v>
      </c>
      <c r="C167" s="1630" t="str">
        <f t="shared" si="2"/>
        <v>Kyle Krause</v>
      </c>
      <c r="E167">
        <v>4</v>
      </c>
      <c r="F167">
        <v>0</v>
      </c>
      <c r="G167">
        <v>0</v>
      </c>
      <c r="H167">
        <v>0</v>
      </c>
    </row>
    <row r="168" spans="1:8">
      <c r="A168" t="s">
        <v>1656</v>
      </c>
      <c r="B168" t="s">
        <v>1666</v>
      </c>
      <c r="C168" s="1630" t="str">
        <f t="shared" si="2"/>
        <v>Zack Stencil</v>
      </c>
      <c r="E168">
        <v>4</v>
      </c>
      <c r="F168">
        <v>3</v>
      </c>
      <c r="G168">
        <v>0</v>
      </c>
      <c r="H168">
        <v>0.75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178"/>
  <sheetViews>
    <sheetView topLeftCell="A36" workbookViewId="0">
      <selection activeCell="F25" sqref="F25"/>
    </sheetView>
  </sheetViews>
  <sheetFormatPr defaultRowHeight="13.2"/>
  <sheetData>
    <row r="1" spans="1:8" ht="13.8" thickBot="1">
      <c r="D1" t="s">
        <v>2129</v>
      </c>
      <c r="E1" t="s">
        <v>268</v>
      </c>
      <c r="F1" t="s">
        <v>267</v>
      </c>
      <c r="G1" t="s">
        <v>266</v>
      </c>
      <c r="H1" t="s">
        <v>2105</v>
      </c>
    </row>
    <row r="2" spans="1:8">
      <c r="A2" s="1639" t="s">
        <v>206</v>
      </c>
      <c r="B2" s="1639" t="s">
        <v>1569</v>
      </c>
      <c r="C2" s="1639" t="str">
        <f>TRIM(B2)&amp;" "&amp;TRIM(A2)</f>
        <v>Eric Peplowski</v>
      </c>
      <c r="D2" s="1640">
        <v>8</v>
      </c>
      <c r="E2" s="1641">
        <v>566</v>
      </c>
      <c r="F2" s="1642">
        <v>376</v>
      </c>
      <c r="G2" s="1642">
        <v>34</v>
      </c>
      <c r="H2" s="1600">
        <v>0.66431095406360419</v>
      </c>
    </row>
    <row r="3" spans="1:8">
      <c r="A3" s="1643" t="s">
        <v>204</v>
      </c>
      <c r="B3" s="1643" t="s">
        <v>1588</v>
      </c>
      <c r="C3" s="1643" t="str">
        <f t="shared" ref="C3:C66" si="0">TRIM(B3)&amp;" "&amp;TRIM(A3)</f>
        <v>Jay Traylor</v>
      </c>
      <c r="D3" s="1644">
        <v>25</v>
      </c>
      <c r="E3" s="1645">
        <v>1875</v>
      </c>
      <c r="F3" s="1646">
        <v>1139</v>
      </c>
      <c r="G3" s="1646">
        <v>58</v>
      </c>
      <c r="H3" s="1647">
        <v>0.60746666666666671</v>
      </c>
    </row>
    <row r="4" spans="1:8">
      <c r="A4" s="1648" t="s">
        <v>224</v>
      </c>
      <c r="B4" s="1648" t="s">
        <v>1568</v>
      </c>
      <c r="C4" s="1648" t="str">
        <f t="shared" si="0"/>
        <v>Derek Stark</v>
      </c>
      <c r="D4" s="1649">
        <v>14</v>
      </c>
      <c r="E4" s="1650">
        <v>959</v>
      </c>
      <c r="F4" s="1578">
        <v>556</v>
      </c>
      <c r="G4" s="1578">
        <v>33</v>
      </c>
      <c r="H4" s="1603">
        <v>0.57977059436913447</v>
      </c>
    </row>
    <row r="5" spans="1:8">
      <c r="A5" s="1643" t="s">
        <v>97</v>
      </c>
      <c r="B5" s="1643" t="s">
        <v>1580</v>
      </c>
      <c r="C5" s="1643" t="str">
        <f t="shared" si="0"/>
        <v>Todd Brittingham</v>
      </c>
      <c r="D5" s="1644">
        <v>10</v>
      </c>
      <c r="E5" s="1645">
        <v>717</v>
      </c>
      <c r="F5" s="1646">
        <v>393</v>
      </c>
      <c r="G5" s="1646">
        <v>19</v>
      </c>
      <c r="H5" s="1647">
        <v>0.54811715481171552</v>
      </c>
    </row>
    <row r="6" spans="1:8">
      <c r="A6" s="1606" t="s">
        <v>61</v>
      </c>
      <c r="B6" s="1606" t="s">
        <v>1582</v>
      </c>
      <c r="C6" s="1606" t="str">
        <f t="shared" si="0"/>
        <v>Larry Atorthy</v>
      </c>
      <c r="D6" s="1607">
        <v>13</v>
      </c>
      <c r="E6" s="1650">
        <v>825</v>
      </c>
      <c r="F6" s="1578">
        <v>486</v>
      </c>
      <c r="G6" s="1578">
        <v>10</v>
      </c>
      <c r="H6" s="1603">
        <v>0.58909090909090911</v>
      </c>
    </row>
    <row r="7" spans="1:8">
      <c r="A7" s="1643" t="s">
        <v>130</v>
      </c>
      <c r="B7" s="1643" t="s">
        <v>1560</v>
      </c>
      <c r="C7" s="1643" t="str">
        <f t="shared" si="0"/>
        <v>Mike Isola</v>
      </c>
      <c r="D7" s="1644">
        <v>9</v>
      </c>
      <c r="E7" s="1645">
        <v>515</v>
      </c>
      <c r="F7" s="1646">
        <v>306</v>
      </c>
      <c r="G7" s="1646">
        <v>2</v>
      </c>
      <c r="H7" s="1647">
        <v>0.59417475728155345</v>
      </c>
    </row>
    <row r="8" spans="1:8">
      <c r="A8" s="1606" t="s">
        <v>1735</v>
      </c>
      <c r="B8" s="1606" t="s">
        <v>1736</v>
      </c>
      <c r="C8" s="1606" t="str">
        <f t="shared" si="0"/>
        <v>Chaz Chamberlain</v>
      </c>
      <c r="D8" s="1607">
        <v>7</v>
      </c>
      <c r="E8" s="1650">
        <v>390</v>
      </c>
      <c r="F8" s="1578">
        <v>221</v>
      </c>
      <c r="G8" s="1578">
        <v>8</v>
      </c>
      <c r="H8" s="1603">
        <v>0.56666666666666665</v>
      </c>
    </row>
    <row r="9" spans="1:8">
      <c r="A9" s="1643" t="s">
        <v>1644</v>
      </c>
      <c r="B9" s="1643" t="s">
        <v>1707</v>
      </c>
      <c r="C9" s="1643" t="str">
        <f t="shared" si="0"/>
        <v>Travis Simmons</v>
      </c>
      <c r="D9" s="1651">
        <v>9</v>
      </c>
      <c r="E9" s="1645">
        <v>484</v>
      </c>
      <c r="F9" s="1646">
        <v>247</v>
      </c>
      <c r="G9" s="1646">
        <v>10</v>
      </c>
      <c r="H9" s="1647">
        <v>0.51033057851239672</v>
      </c>
    </row>
    <row r="10" spans="1:8">
      <c r="A10" s="1606" t="s">
        <v>1744</v>
      </c>
      <c r="B10" s="1606" t="s">
        <v>1594</v>
      </c>
      <c r="C10" s="1606" t="str">
        <f t="shared" si="0"/>
        <v>Steve Papin</v>
      </c>
      <c r="D10" s="1607">
        <v>7</v>
      </c>
      <c r="E10" s="1650">
        <v>455</v>
      </c>
      <c r="F10" s="1578">
        <v>219</v>
      </c>
      <c r="G10" s="1578">
        <v>6</v>
      </c>
      <c r="H10" s="1603">
        <v>0.48131868131868133</v>
      </c>
    </row>
    <row r="11" spans="1:8">
      <c r="A11" s="1643" t="s">
        <v>231</v>
      </c>
      <c r="B11" s="1643" t="s">
        <v>1606</v>
      </c>
      <c r="C11" s="1643" t="str">
        <f t="shared" si="0"/>
        <v>Shawn Clarke</v>
      </c>
      <c r="D11" s="1644">
        <v>4</v>
      </c>
      <c r="E11" s="1645">
        <v>198</v>
      </c>
      <c r="F11" s="1646">
        <v>95</v>
      </c>
      <c r="G11" s="1646">
        <v>4</v>
      </c>
      <c r="H11" s="1647">
        <v>0.47979797979797978</v>
      </c>
    </row>
    <row r="12" spans="1:8">
      <c r="A12" s="1606" t="s">
        <v>1729</v>
      </c>
      <c r="B12" s="1606" t="s">
        <v>1589</v>
      </c>
      <c r="C12" s="1606" t="str">
        <f t="shared" si="0"/>
        <v>Chris Cole</v>
      </c>
      <c r="D12" s="1607">
        <v>2</v>
      </c>
      <c r="E12" s="1650">
        <v>59</v>
      </c>
      <c r="F12" s="1578">
        <v>31</v>
      </c>
      <c r="G12" s="1578">
        <v>1</v>
      </c>
      <c r="H12" s="1603">
        <v>0.52542372881355937</v>
      </c>
    </row>
    <row r="13" spans="1:8">
      <c r="A13" s="1643" t="s">
        <v>1745</v>
      </c>
      <c r="B13" s="1643" t="s">
        <v>1610</v>
      </c>
      <c r="C13" s="1643" t="str">
        <f t="shared" si="0"/>
        <v>Carl Creech</v>
      </c>
      <c r="D13" s="1644">
        <v>10</v>
      </c>
      <c r="E13" s="1645">
        <v>258</v>
      </c>
      <c r="F13" s="1646">
        <v>107</v>
      </c>
      <c r="G13" s="1646">
        <v>2</v>
      </c>
      <c r="H13" s="1647">
        <v>0.41472868217054265</v>
      </c>
    </row>
    <row r="14" spans="1:8">
      <c r="A14" s="1606" t="s">
        <v>1746</v>
      </c>
      <c r="B14" s="1606" t="s">
        <v>1622</v>
      </c>
      <c r="C14" s="1606" t="str">
        <f t="shared" si="0"/>
        <v>Greg Sandler</v>
      </c>
      <c r="D14" s="1607">
        <v>3</v>
      </c>
      <c r="E14" s="1650">
        <v>16</v>
      </c>
      <c r="F14" s="1578">
        <v>6</v>
      </c>
      <c r="G14" s="1578">
        <v>0</v>
      </c>
      <c r="H14" s="1603">
        <v>0.375</v>
      </c>
    </row>
    <row r="15" spans="1:8">
      <c r="A15" s="1652" t="s">
        <v>142</v>
      </c>
      <c r="B15" s="1652" t="s">
        <v>1567</v>
      </c>
      <c r="C15" s="1652" t="str">
        <f t="shared" si="0"/>
        <v>Josh Muska</v>
      </c>
      <c r="D15" s="1653">
        <v>1</v>
      </c>
      <c r="E15" s="1654">
        <v>88</v>
      </c>
      <c r="F15" s="1655">
        <v>56</v>
      </c>
      <c r="G15" s="1655">
        <v>7</v>
      </c>
      <c r="H15" s="1656">
        <v>0.63636363636363635</v>
      </c>
    </row>
    <row r="16" spans="1:8">
      <c r="A16" s="1234" t="s">
        <v>212</v>
      </c>
      <c r="B16" s="1502" t="s">
        <v>1566</v>
      </c>
      <c r="C16" s="1502" t="str">
        <f t="shared" si="0"/>
        <v>Jim Felice</v>
      </c>
      <c r="D16" s="1657">
        <v>1</v>
      </c>
      <c r="E16" s="1610">
        <v>41</v>
      </c>
      <c r="F16" s="1611">
        <v>24</v>
      </c>
      <c r="G16" s="1611">
        <v>0</v>
      </c>
      <c r="H16" s="1612">
        <v>0.58536585365853655</v>
      </c>
    </row>
    <row r="17" spans="1:8">
      <c r="A17" t="s">
        <v>1516</v>
      </c>
      <c r="B17" t="s">
        <v>1586</v>
      </c>
      <c r="C17" t="str">
        <f t="shared" si="0"/>
        <v>Nate Johanson</v>
      </c>
      <c r="D17">
        <v>4</v>
      </c>
      <c r="E17">
        <v>295</v>
      </c>
      <c r="F17">
        <v>176</v>
      </c>
      <c r="G17">
        <v>17</v>
      </c>
      <c r="H17">
        <v>0.59661016949152545</v>
      </c>
    </row>
    <row r="18" spans="1:8">
      <c r="A18" t="s">
        <v>160</v>
      </c>
      <c r="B18" t="s">
        <v>1648</v>
      </c>
      <c r="C18" t="str">
        <f t="shared" si="0"/>
        <v>Grant St. Amour</v>
      </c>
      <c r="D18">
        <v>14</v>
      </c>
      <c r="E18">
        <v>908</v>
      </c>
      <c r="F18">
        <v>652</v>
      </c>
      <c r="G18">
        <v>15</v>
      </c>
      <c r="H18">
        <v>0.7180616740088106</v>
      </c>
    </row>
    <row r="19" spans="1:8">
      <c r="A19" t="s">
        <v>74</v>
      </c>
      <c r="B19" t="s">
        <v>1594</v>
      </c>
      <c r="C19" t="str">
        <f t="shared" si="0"/>
        <v>Steve Bailey</v>
      </c>
      <c r="D19">
        <v>18</v>
      </c>
      <c r="E19">
        <v>1176</v>
      </c>
      <c r="F19">
        <v>702</v>
      </c>
      <c r="G19">
        <v>63</v>
      </c>
      <c r="H19">
        <v>0.59693877551020413</v>
      </c>
    </row>
    <row r="20" spans="1:8">
      <c r="A20" t="s">
        <v>1483</v>
      </c>
      <c r="B20" t="s">
        <v>1610</v>
      </c>
      <c r="C20" t="str">
        <f t="shared" si="0"/>
        <v>Carl McEvers</v>
      </c>
      <c r="D20">
        <v>16</v>
      </c>
      <c r="E20">
        <v>1193</v>
      </c>
      <c r="F20">
        <v>690</v>
      </c>
      <c r="G20">
        <v>37</v>
      </c>
      <c r="H20">
        <v>0.57837384744341991</v>
      </c>
    </row>
    <row r="21" spans="1:8">
      <c r="A21" t="s">
        <v>8</v>
      </c>
      <c r="B21" t="s">
        <v>1649</v>
      </c>
      <c r="C21" t="str">
        <f t="shared" si="0"/>
        <v>Don Miller</v>
      </c>
      <c r="D21">
        <v>25</v>
      </c>
      <c r="E21">
        <v>1640</v>
      </c>
      <c r="F21">
        <v>1023</v>
      </c>
      <c r="G21">
        <v>113</v>
      </c>
      <c r="H21">
        <v>0.62378048780487805</v>
      </c>
    </row>
    <row r="22" spans="1:8">
      <c r="A22" t="s">
        <v>74</v>
      </c>
      <c r="B22" t="s">
        <v>1654</v>
      </c>
      <c r="C22" t="str">
        <f t="shared" si="0"/>
        <v>Jason Bailey</v>
      </c>
      <c r="D22">
        <v>11</v>
      </c>
      <c r="E22">
        <v>717</v>
      </c>
      <c r="F22">
        <v>389</v>
      </c>
      <c r="G22">
        <v>10</v>
      </c>
      <c r="H22">
        <v>0.54253835425383545</v>
      </c>
    </row>
    <row r="23" spans="1:8">
      <c r="A23" t="s">
        <v>152</v>
      </c>
      <c r="B23" t="s">
        <v>1625</v>
      </c>
      <c r="C23" t="str">
        <f t="shared" si="0"/>
        <v>Rob Griffin</v>
      </c>
      <c r="D23">
        <v>23</v>
      </c>
      <c r="E23">
        <v>1491</v>
      </c>
      <c r="F23">
        <v>858</v>
      </c>
      <c r="G23">
        <v>6</v>
      </c>
      <c r="H23">
        <v>0.57545271629778671</v>
      </c>
    </row>
    <row r="24" spans="1:8">
      <c r="A24" t="s">
        <v>1572</v>
      </c>
      <c r="B24" t="s">
        <v>1621</v>
      </c>
      <c r="C24" t="str">
        <f t="shared" si="0"/>
        <v>Fred Johnson</v>
      </c>
      <c r="D24">
        <v>30</v>
      </c>
      <c r="E24">
        <v>1628</v>
      </c>
      <c r="F24">
        <v>876</v>
      </c>
      <c r="G24">
        <v>46</v>
      </c>
      <c r="H24">
        <v>0.53808353808353804</v>
      </c>
    </row>
    <row r="25" spans="1:8">
      <c r="A25" t="s">
        <v>36</v>
      </c>
      <c r="B25" t="s">
        <v>1626</v>
      </c>
      <c r="C25" t="str">
        <f t="shared" si="0"/>
        <v>Rodd Cunningham</v>
      </c>
      <c r="D25">
        <v>12</v>
      </c>
      <c r="E25">
        <v>664</v>
      </c>
      <c r="F25">
        <v>337</v>
      </c>
      <c r="G25">
        <v>4</v>
      </c>
      <c r="H25">
        <v>0.50753012048192769</v>
      </c>
    </row>
    <row r="26" spans="1:8">
      <c r="A26" t="s">
        <v>193</v>
      </c>
      <c r="B26" t="s">
        <v>1619</v>
      </c>
      <c r="C26" t="str">
        <f t="shared" si="0"/>
        <v>Charlie Wellman</v>
      </c>
      <c r="D26">
        <v>12</v>
      </c>
      <c r="E26">
        <v>557</v>
      </c>
      <c r="F26">
        <v>276</v>
      </c>
      <c r="G26">
        <v>2</v>
      </c>
      <c r="H26">
        <v>0.49551166965888688</v>
      </c>
    </row>
    <row r="27" spans="1:8">
      <c r="A27" t="s">
        <v>150</v>
      </c>
      <c r="B27" t="s">
        <v>1563</v>
      </c>
      <c r="C27" t="str">
        <f t="shared" si="0"/>
        <v>Matt Kirk</v>
      </c>
      <c r="D27">
        <v>6</v>
      </c>
      <c r="E27">
        <v>327</v>
      </c>
      <c r="F27">
        <v>157</v>
      </c>
      <c r="G27">
        <v>0</v>
      </c>
      <c r="H27">
        <v>0.4801223241590214</v>
      </c>
    </row>
    <row r="28" spans="1:8">
      <c r="A28" t="s">
        <v>34</v>
      </c>
      <c r="B28" t="s">
        <v>1594</v>
      </c>
      <c r="C28" t="str">
        <f t="shared" si="0"/>
        <v>Steve Pearsey</v>
      </c>
      <c r="D28">
        <v>4</v>
      </c>
      <c r="E28">
        <v>124</v>
      </c>
      <c r="F28">
        <v>60</v>
      </c>
      <c r="G28">
        <v>0</v>
      </c>
      <c r="H28">
        <v>0.4838709677419355</v>
      </c>
    </row>
    <row r="29" spans="1:8">
      <c r="A29" t="s">
        <v>83</v>
      </c>
      <c r="B29" t="s">
        <v>1613</v>
      </c>
      <c r="C29" t="str">
        <f t="shared" si="0"/>
        <v>Bob Fisher</v>
      </c>
      <c r="D29">
        <v>7</v>
      </c>
      <c r="E29">
        <v>302</v>
      </c>
      <c r="F29">
        <v>130</v>
      </c>
      <c r="G29">
        <v>3</v>
      </c>
      <c r="H29">
        <v>0.43046357615894038</v>
      </c>
    </row>
    <row r="30" spans="1:8">
      <c r="A30" t="s">
        <v>1708</v>
      </c>
      <c r="B30" t="s">
        <v>1709</v>
      </c>
      <c r="C30" t="str">
        <f t="shared" si="0"/>
        <v>Cliff Farnsworth</v>
      </c>
      <c r="D30">
        <v>1</v>
      </c>
      <c r="E30">
        <v>38</v>
      </c>
      <c r="F30">
        <v>17</v>
      </c>
      <c r="G30">
        <v>0</v>
      </c>
      <c r="H30">
        <v>0.44736842105263158</v>
      </c>
    </row>
    <row r="31" spans="1:8">
      <c r="A31" t="s">
        <v>1574</v>
      </c>
      <c r="B31" t="s">
        <v>1560</v>
      </c>
      <c r="C31" t="str">
        <f t="shared" si="0"/>
        <v>Mike Magnus</v>
      </c>
      <c r="D31">
        <v>1</v>
      </c>
      <c r="E31">
        <v>19</v>
      </c>
      <c r="F31">
        <v>7</v>
      </c>
      <c r="G31">
        <v>0</v>
      </c>
      <c r="H31">
        <v>0.36842105263157893</v>
      </c>
    </row>
    <row r="32" spans="1:8">
      <c r="A32" t="s">
        <v>1513</v>
      </c>
      <c r="B32" t="s">
        <v>1553</v>
      </c>
      <c r="C32" t="str">
        <f t="shared" si="0"/>
        <v>Denny Mahan</v>
      </c>
      <c r="D32">
        <v>7</v>
      </c>
      <c r="E32">
        <v>390</v>
      </c>
      <c r="F32">
        <v>254</v>
      </c>
      <c r="G32">
        <v>39</v>
      </c>
      <c r="H32">
        <v>0.6512820512820513</v>
      </c>
    </row>
    <row r="33" spans="1:8">
      <c r="A33" t="s">
        <v>184</v>
      </c>
      <c r="B33" t="s">
        <v>1585</v>
      </c>
      <c r="C33" t="str">
        <f t="shared" si="0"/>
        <v>Brandon Buck</v>
      </c>
      <c r="D33">
        <v>2</v>
      </c>
      <c r="E33">
        <v>158</v>
      </c>
      <c r="F33">
        <v>106</v>
      </c>
      <c r="G33">
        <v>11</v>
      </c>
      <c r="H33">
        <v>0.67088607594936711</v>
      </c>
    </row>
    <row r="34" spans="1:8">
      <c r="A34" t="s">
        <v>118</v>
      </c>
      <c r="B34" t="s">
        <v>1563</v>
      </c>
      <c r="C34" t="str">
        <f t="shared" si="0"/>
        <v>Matt Thomas</v>
      </c>
      <c r="D34">
        <v>2</v>
      </c>
      <c r="E34">
        <v>133</v>
      </c>
      <c r="F34">
        <v>72</v>
      </c>
      <c r="G34">
        <v>9</v>
      </c>
      <c r="H34">
        <v>0.54135338345864659</v>
      </c>
    </row>
    <row r="35" spans="1:8">
      <c r="A35" t="s">
        <v>16</v>
      </c>
      <c r="B35" t="s">
        <v>1558</v>
      </c>
      <c r="C35" t="str">
        <f t="shared" si="0"/>
        <v>Erik Davenport</v>
      </c>
      <c r="D35">
        <v>10</v>
      </c>
      <c r="E35">
        <v>724</v>
      </c>
      <c r="F35">
        <v>410</v>
      </c>
      <c r="G35">
        <v>8</v>
      </c>
      <c r="H35">
        <v>0.56629834254143652</v>
      </c>
    </row>
    <row r="36" spans="1:8">
      <c r="A36" t="s">
        <v>118</v>
      </c>
      <c r="B36" t="s">
        <v>1607</v>
      </c>
      <c r="C36" t="str">
        <f t="shared" si="0"/>
        <v>Ryan Thomas</v>
      </c>
      <c r="D36">
        <v>6</v>
      </c>
      <c r="E36">
        <v>318</v>
      </c>
      <c r="F36">
        <v>161</v>
      </c>
      <c r="G36">
        <v>5</v>
      </c>
      <c r="H36">
        <v>0.50628930817610063</v>
      </c>
    </row>
    <row r="37" spans="1:8">
      <c r="A37" t="s">
        <v>132</v>
      </c>
      <c r="B37" t="s">
        <v>1652</v>
      </c>
      <c r="C37" t="str">
        <f t="shared" si="0"/>
        <v>Paul Sokol</v>
      </c>
      <c r="D37">
        <v>9</v>
      </c>
      <c r="E37">
        <v>670</v>
      </c>
      <c r="F37">
        <v>369</v>
      </c>
      <c r="G37">
        <v>25</v>
      </c>
      <c r="H37">
        <v>0.55074626865671639</v>
      </c>
    </row>
    <row r="38" spans="1:8">
      <c r="A38" t="s">
        <v>1725</v>
      </c>
      <c r="B38" t="s">
        <v>1726</v>
      </c>
      <c r="C38" t="str">
        <f t="shared" si="0"/>
        <v>Charles Meade</v>
      </c>
      <c r="D38">
        <v>2</v>
      </c>
      <c r="E38">
        <v>92</v>
      </c>
      <c r="F38">
        <v>57</v>
      </c>
      <c r="G38">
        <v>0</v>
      </c>
      <c r="H38">
        <v>0.61956521739130432</v>
      </c>
    </row>
    <row r="39" spans="1:8">
      <c r="A39" t="s">
        <v>1747</v>
      </c>
      <c r="B39" t="s">
        <v>1595</v>
      </c>
      <c r="C39" t="str">
        <f t="shared" si="0"/>
        <v>Adam Olds</v>
      </c>
      <c r="D39">
        <v>2</v>
      </c>
      <c r="E39">
        <v>111</v>
      </c>
      <c r="F39">
        <v>57</v>
      </c>
      <c r="G39">
        <v>0</v>
      </c>
      <c r="H39">
        <v>0.51351351351351349</v>
      </c>
    </row>
    <row r="40" spans="1:8">
      <c r="A40" t="s">
        <v>1634</v>
      </c>
      <c r="B40" t="s">
        <v>2130</v>
      </c>
      <c r="C40" t="str">
        <f t="shared" si="0"/>
        <v>Jaime Kennedy</v>
      </c>
      <c r="D40">
        <v>7</v>
      </c>
      <c r="E40">
        <v>434</v>
      </c>
      <c r="F40">
        <v>211</v>
      </c>
      <c r="G40">
        <v>11</v>
      </c>
      <c r="H40">
        <v>0.48617511520737328</v>
      </c>
    </row>
    <row r="41" spans="1:8">
      <c r="A41" t="s">
        <v>2131</v>
      </c>
      <c r="B41" t="s">
        <v>1613</v>
      </c>
      <c r="C41" t="str">
        <f t="shared" si="0"/>
        <v>Bob Bragen</v>
      </c>
      <c r="D41">
        <v>19</v>
      </c>
      <c r="E41">
        <v>1117</v>
      </c>
      <c r="F41">
        <v>598</v>
      </c>
      <c r="G41">
        <v>13</v>
      </c>
      <c r="H41">
        <v>0.53536257833482548</v>
      </c>
    </row>
    <row r="42" spans="1:8">
      <c r="A42" t="s">
        <v>128</v>
      </c>
      <c r="B42" t="s">
        <v>1573</v>
      </c>
      <c r="C42" t="str">
        <f t="shared" si="0"/>
        <v>Andrew Capogna</v>
      </c>
      <c r="D42">
        <v>3</v>
      </c>
      <c r="E42">
        <v>204</v>
      </c>
      <c r="F42">
        <v>96</v>
      </c>
      <c r="G42">
        <v>0</v>
      </c>
      <c r="H42">
        <v>0.47058823529411764</v>
      </c>
    </row>
    <row r="43" spans="1:8">
      <c r="A43" t="s">
        <v>16</v>
      </c>
      <c r="B43" t="s">
        <v>1590</v>
      </c>
      <c r="C43" t="str">
        <f t="shared" si="0"/>
        <v>Tony Davenport</v>
      </c>
      <c r="D43">
        <v>5</v>
      </c>
      <c r="E43">
        <v>158</v>
      </c>
      <c r="F43">
        <v>67</v>
      </c>
      <c r="G43">
        <v>0</v>
      </c>
      <c r="H43">
        <v>0.42405063291139239</v>
      </c>
    </row>
    <row r="44" spans="1:8">
      <c r="A44" t="s">
        <v>1748</v>
      </c>
      <c r="B44" t="s">
        <v>1566</v>
      </c>
      <c r="C44" t="str">
        <f t="shared" si="0"/>
        <v>Jim Wolski</v>
      </c>
      <c r="D44">
        <v>5</v>
      </c>
      <c r="E44">
        <v>194</v>
      </c>
      <c r="F44">
        <v>93</v>
      </c>
      <c r="G44">
        <v>0</v>
      </c>
      <c r="H44">
        <v>0.47938144329896909</v>
      </c>
    </row>
    <row r="45" spans="1:8">
      <c r="A45" t="s">
        <v>227</v>
      </c>
      <c r="B45" t="s">
        <v>1573</v>
      </c>
      <c r="C45" t="str">
        <f t="shared" si="0"/>
        <v>Andrew Etter</v>
      </c>
      <c r="D45">
        <v>1</v>
      </c>
      <c r="E45">
        <v>76</v>
      </c>
      <c r="F45">
        <v>45</v>
      </c>
      <c r="G45">
        <v>8</v>
      </c>
      <c r="H45">
        <v>0.59210526315789469</v>
      </c>
    </row>
    <row r="46" spans="1:8">
      <c r="A46" t="s">
        <v>79</v>
      </c>
      <c r="B46" t="s">
        <v>1607</v>
      </c>
      <c r="C46" t="str">
        <f t="shared" si="0"/>
        <v>Ryan Thebert</v>
      </c>
      <c r="D46">
        <v>9</v>
      </c>
      <c r="E46">
        <v>599</v>
      </c>
      <c r="F46">
        <v>375</v>
      </c>
      <c r="G46">
        <v>31</v>
      </c>
      <c r="H46">
        <v>0.62604340567612693</v>
      </c>
    </row>
    <row r="47" spans="1:8">
      <c r="A47" t="s">
        <v>94</v>
      </c>
      <c r="B47" t="s">
        <v>1630</v>
      </c>
      <c r="C47" t="str">
        <f t="shared" si="0"/>
        <v>Jamie Trimm</v>
      </c>
      <c r="D47">
        <v>5</v>
      </c>
      <c r="E47">
        <v>430</v>
      </c>
      <c r="F47">
        <v>271</v>
      </c>
      <c r="G47">
        <v>23</v>
      </c>
      <c r="H47">
        <v>0.63023255813953494</v>
      </c>
    </row>
    <row r="48" spans="1:8">
      <c r="A48" t="s">
        <v>74</v>
      </c>
      <c r="B48" t="s">
        <v>1716</v>
      </c>
      <c r="C48" t="str">
        <f t="shared" si="0"/>
        <v>Randy Bailey</v>
      </c>
      <c r="D48">
        <v>21</v>
      </c>
      <c r="E48">
        <v>1434</v>
      </c>
      <c r="F48">
        <v>854</v>
      </c>
      <c r="G48">
        <v>101</v>
      </c>
      <c r="H48">
        <v>0.59553695955369601</v>
      </c>
    </row>
    <row r="49" spans="1:8">
      <c r="A49" t="s">
        <v>1717</v>
      </c>
      <c r="B49" t="s">
        <v>1718</v>
      </c>
      <c r="C49" t="str">
        <f t="shared" si="0"/>
        <v>Guy Caswell</v>
      </c>
      <c r="D49">
        <v>3</v>
      </c>
      <c r="E49">
        <v>175</v>
      </c>
      <c r="F49">
        <v>102</v>
      </c>
      <c r="G49">
        <v>1</v>
      </c>
      <c r="H49">
        <v>0.58285714285714285</v>
      </c>
    </row>
    <row r="50" spans="1:8">
      <c r="A50" t="s">
        <v>182</v>
      </c>
      <c r="B50" t="s">
        <v>1590</v>
      </c>
      <c r="C50" t="str">
        <f t="shared" si="0"/>
        <v>Tony Lankford</v>
      </c>
      <c r="D50">
        <v>8</v>
      </c>
      <c r="E50">
        <v>575</v>
      </c>
      <c r="F50">
        <v>293</v>
      </c>
      <c r="G50">
        <v>1</v>
      </c>
      <c r="H50">
        <v>0.50956521739130434</v>
      </c>
    </row>
    <row r="51" spans="1:8">
      <c r="A51" t="s">
        <v>156</v>
      </c>
      <c r="B51" t="s">
        <v>1599</v>
      </c>
      <c r="C51" t="str">
        <f t="shared" si="0"/>
        <v>Ron Biggs</v>
      </c>
      <c r="D51">
        <v>12</v>
      </c>
      <c r="E51">
        <v>792</v>
      </c>
      <c r="F51">
        <v>432</v>
      </c>
      <c r="G51">
        <v>8</v>
      </c>
      <c r="H51">
        <v>0.54545454545454541</v>
      </c>
    </row>
    <row r="52" spans="1:8">
      <c r="A52" t="s">
        <v>13</v>
      </c>
      <c r="B52" t="s">
        <v>1560</v>
      </c>
      <c r="C52" t="str">
        <f t="shared" si="0"/>
        <v>Mike Mattis</v>
      </c>
      <c r="D52">
        <v>5</v>
      </c>
      <c r="E52">
        <v>441</v>
      </c>
      <c r="F52">
        <v>219</v>
      </c>
      <c r="G52">
        <v>4</v>
      </c>
      <c r="H52">
        <v>0.49659863945578231</v>
      </c>
    </row>
    <row r="53" spans="1:8">
      <c r="A53" t="s">
        <v>2109</v>
      </c>
      <c r="B53" t="s">
        <v>1559</v>
      </c>
      <c r="C53" t="str">
        <f t="shared" si="0"/>
        <v>Nick Voigt</v>
      </c>
      <c r="D53">
        <v>5</v>
      </c>
      <c r="E53">
        <v>362</v>
      </c>
      <c r="F53">
        <v>194</v>
      </c>
      <c r="G53">
        <v>6</v>
      </c>
      <c r="H53">
        <v>0.53591160220994472</v>
      </c>
    </row>
    <row r="54" spans="1:8">
      <c r="A54" t="s">
        <v>1714</v>
      </c>
      <c r="B54" t="s">
        <v>1585</v>
      </c>
      <c r="C54" t="str">
        <f t="shared" si="0"/>
        <v>Brandon O'Langer</v>
      </c>
      <c r="D54">
        <v>8</v>
      </c>
      <c r="E54">
        <v>378</v>
      </c>
      <c r="F54">
        <v>183</v>
      </c>
      <c r="G54">
        <v>7</v>
      </c>
      <c r="H54">
        <v>0.48412698412698413</v>
      </c>
    </row>
    <row r="55" spans="1:8">
      <c r="A55" t="s">
        <v>1731</v>
      </c>
      <c r="B55" t="s">
        <v>1654</v>
      </c>
      <c r="C55" t="str">
        <f t="shared" si="0"/>
        <v>Jason Heist</v>
      </c>
      <c r="D55">
        <v>11</v>
      </c>
      <c r="E55">
        <v>389</v>
      </c>
      <c r="F55">
        <v>184</v>
      </c>
      <c r="G55">
        <v>1</v>
      </c>
      <c r="H55">
        <v>0.47300771208226222</v>
      </c>
    </row>
    <row r="56" spans="1:8">
      <c r="A56" t="s">
        <v>48</v>
      </c>
      <c r="B56" t="s">
        <v>1613</v>
      </c>
      <c r="C56" t="str">
        <f t="shared" si="0"/>
        <v>Bob Brunson</v>
      </c>
      <c r="D56">
        <v>9</v>
      </c>
      <c r="E56">
        <v>473</v>
      </c>
      <c r="F56">
        <v>227</v>
      </c>
      <c r="G56">
        <v>1</v>
      </c>
      <c r="H56">
        <v>0.47991543340380549</v>
      </c>
    </row>
    <row r="57" spans="1:8">
      <c r="A57" t="s">
        <v>148</v>
      </c>
      <c r="B57" t="s">
        <v>1594</v>
      </c>
      <c r="C57" t="str">
        <f t="shared" si="0"/>
        <v>Steve Floyd</v>
      </c>
      <c r="D57">
        <v>7</v>
      </c>
      <c r="E57">
        <v>225</v>
      </c>
      <c r="F57">
        <v>94</v>
      </c>
      <c r="G57">
        <v>0</v>
      </c>
      <c r="H57">
        <v>0.4177777777777778</v>
      </c>
    </row>
    <row r="58" spans="1:8">
      <c r="A58" t="s">
        <v>1742</v>
      </c>
      <c r="B58" t="s">
        <v>1647</v>
      </c>
      <c r="C58" t="str">
        <f t="shared" si="0"/>
        <v>Kevin Forsyth</v>
      </c>
      <c r="D58">
        <v>9</v>
      </c>
      <c r="E58">
        <v>391</v>
      </c>
      <c r="F58">
        <v>176</v>
      </c>
      <c r="G58">
        <v>2</v>
      </c>
      <c r="H58">
        <v>0.45012787723785164</v>
      </c>
    </row>
    <row r="59" spans="1:8">
      <c r="A59" t="s">
        <v>164</v>
      </c>
      <c r="B59" t="s">
        <v>1567</v>
      </c>
      <c r="C59" t="str">
        <f t="shared" si="0"/>
        <v>Josh Greer</v>
      </c>
      <c r="D59">
        <v>1</v>
      </c>
      <c r="E59">
        <v>58</v>
      </c>
      <c r="F59">
        <v>37</v>
      </c>
      <c r="G59">
        <v>5</v>
      </c>
      <c r="H59">
        <v>0.63793103448275867</v>
      </c>
    </row>
    <row r="60" spans="1:8">
      <c r="A60" t="s">
        <v>144</v>
      </c>
      <c r="B60" t="s">
        <v>1563</v>
      </c>
      <c r="C60" t="str">
        <f t="shared" si="0"/>
        <v>Matt Moulder</v>
      </c>
      <c r="D60">
        <v>9</v>
      </c>
      <c r="E60">
        <v>661</v>
      </c>
      <c r="F60">
        <v>476</v>
      </c>
      <c r="G60">
        <v>125</v>
      </c>
      <c r="H60">
        <v>0.72012102874432682</v>
      </c>
    </row>
    <row r="61" spans="1:8">
      <c r="A61" t="s">
        <v>1443</v>
      </c>
      <c r="B61" t="s">
        <v>1576</v>
      </c>
      <c r="C61" t="str">
        <f t="shared" si="0"/>
        <v>Buster Krueger</v>
      </c>
      <c r="D61">
        <v>22</v>
      </c>
      <c r="E61">
        <v>1520</v>
      </c>
      <c r="F61">
        <v>1031</v>
      </c>
      <c r="G61">
        <v>160</v>
      </c>
      <c r="H61">
        <v>0.67828947368421055</v>
      </c>
    </row>
    <row r="62" spans="1:8">
      <c r="A62" t="s">
        <v>52</v>
      </c>
      <c r="B62" t="s">
        <v>1555</v>
      </c>
      <c r="C62" t="str">
        <f t="shared" si="0"/>
        <v>Darrin Lamphier</v>
      </c>
      <c r="D62">
        <v>24</v>
      </c>
      <c r="E62">
        <v>1627</v>
      </c>
      <c r="F62">
        <v>1068</v>
      </c>
      <c r="G62">
        <v>63</v>
      </c>
      <c r="H62">
        <v>0.65642286416717888</v>
      </c>
    </row>
    <row r="63" spans="1:8">
      <c r="A63" t="s">
        <v>97</v>
      </c>
      <c r="B63" t="s">
        <v>1569</v>
      </c>
      <c r="C63" t="str">
        <f t="shared" si="0"/>
        <v>Eric Brittingham</v>
      </c>
      <c r="D63">
        <v>8</v>
      </c>
      <c r="E63">
        <v>724</v>
      </c>
      <c r="F63">
        <v>433</v>
      </c>
      <c r="G63">
        <v>18</v>
      </c>
      <c r="H63">
        <v>0.59806629834254144</v>
      </c>
    </row>
    <row r="64" spans="1:8">
      <c r="A64" t="s">
        <v>88</v>
      </c>
      <c r="B64" t="s">
        <v>1579</v>
      </c>
      <c r="C64" t="str">
        <f t="shared" si="0"/>
        <v>Dave Beltz</v>
      </c>
      <c r="D64">
        <v>12</v>
      </c>
      <c r="E64">
        <v>782</v>
      </c>
      <c r="F64">
        <v>442</v>
      </c>
      <c r="G64">
        <v>23</v>
      </c>
      <c r="H64">
        <v>0.56521739130434778</v>
      </c>
    </row>
    <row r="65" spans="1:8">
      <c r="A65" t="s">
        <v>1570</v>
      </c>
      <c r="B65" t="s">
        <v>1560</v>
      </c>
      <c r="C65" t="str">
        <f t="shared" si="0"/>
        <v>Mike McKinney</v>
      </c>
      <c r="D65">
        <v>6</v>
      </c>
      <c r="E65">
        <v>349</v>
      </c>
      <c r="F65">
        <v>204</v>
      </c>
      <c r="G65">
        <v>25</v>
      </c>
      <c r="H65">
        <v>0.58452722063037255</v>
      </c>
    </row>
    <row r="66" spans="1:8">
      <c r="A66" t="s">
        <v>110</v>
      </c>
      <c r="B66" t="s">
        <v>1653</v>
      </c>
      <c r="C66" t="str">
        <f t="shared" si="0"/>
        <v>Mel Kendziorski</v>
      </c>
      <c r="D66">
        <v>7</v>
      </c>
      <c r="E66">
        <v>416</v>
      </c>
      <c r="F66">
        <v>204</v>
      </c>
      <c r="G66">
        <v>3</v>
      </c>
      <c r="H66">
        <v>0.49038461538461536</v>
      </c>
    </row>
    <row r="67" spans="1:8">
      <c r="A67" t="s">
        <v>134</v>
      </c>
      <c r="B67" t="s">
        <v>1566</v>
      </c>
      <c r="C67" t="str">
        <f t="shared" ref="C67:C130" si="1">TRIM(B67)&amp;" "&amp;TRIM(A67)</f>
        <v>Jim Haataja</v>
      </c>
      <c r="D67">
        <v>3</v>
      </c>
      <c r="E67">
        <v>208</v>
      </c>
      <c r="F67">
        <v>111</v>
      </c>
      <c r="G67">
        <v>1</v>
      </c>
      <c r="H67">
        <v>0.53365384615384615</v>
      </c>
    </row>
    <row r="68" spans="1:8">
      <c r="A68" t="s">
        <v>180</v>
      </c>
      <c r="B68" t="s">
        <v>1636</v>
      </c>
      <c r="C68" t="str">
        <f t="shared" si="1"/>
        <v>Richard Hanning</v>
      </c>
      <c r="D68">
        <v>2</v>
      </c>
      <c r="E68">
        <v>143</v>
      </c>
      <c r="F68">
        <v>84</v>
      </c>
      <c r="G68">
        <v>3</v>
      </c>
      <c r="H68">
        <v>0.58741258741258739</v>
      </c>
    </row>
    <row r="69" spans="1:8">
      <c r="A69" t="s">
        <v>1749</v>
      </c>
      <c r="B69" t="s">
        <v>1553</v>
      </c>
      <c r="C69" t="str">
        <f t="shared" si="1"/>
        <v>Denny Powell</v>
      </c>
      <c r="D69">
        <v>30</v>
      </c>
      <c r="E69">
        <v>1272</v>
      </c>
      <c r="F69">
        <v>642</v>
      </c>
      <c r="G69">
        <v>16</v>
      </c>
      <c r="H69">
        <v>0.50471698113207553</v>
      </c>
    </row>
    <row r="70" spans="1:8">
      <c r="A70" t="s">
        <v>108</v>
      </c>
      <c r="B70" t="s">
        <v>1579</v>
      </c>
      <c r="C70" t="str">
        <f t="shared" si="1"/>
        <v>Dave Hinman</v>
      </c>
      <c r="D70">
        <v>13</v>
      </c>
      <c r="E70">
        <v>600</v>
      </c>
      <c r="F70">
        <v>287</v>
      </c>
      <c r="G70">
        <v>3</v>
      </c>
      <c r="H70">
        <v>0.47833333333333333</v>
      </c>
    </row>
    <row r="71" spans="1:8">
      <c r="A71" t="s">
        <v>1720</v>
      </c>
      <c r="B71" t="s">
        <v>1619</v>
      </c>
      <c r="C71" t="str">
        <f t="shared" si="1"/>
        <v>Charlie Laich</v>
      </c>
      <c r="D71">
        <v>22</v>
      </c>
      <c r="E71">
        <v>1218</v>
      </c>
      <c r="F71">
        <v>582</v>
      </c>
      <c r="G71">
        <v>3</v>
      </c>
      <c r="H71">
        <v>0.47783251231527096</v>
      </c>
    </row>
    <row r="72" spans="1:8">
      <c r="A72" t="s">
        <v>1739</v>
      </c>
      <c r="B72" t="s">
        <v>1601</v>
      </c>
      <c r="C72" t="str">
        <f t="shared" si="1"/>
        <v>Andy Clay</v>
      </c>
      <c r="D72">
        <v>4</v>
      </c>
      <c r="E72">
        <v>217</v>
      </c>
      <c r="F72">
        <v>93</v>
      </c>
      <c r="G72">
        <v>2</v>
      </c>
      <c r="H72">
        <v>0.42857142857142855</v>
      </c>
    </row>
    <row r="73" spans="1:8">
      <c r="A73" t="s">
        <v>1750</v>
      </c>
      <c r="B73" t="s">
        <v>1598</v>
      </c>
      <c r="C73" t="str">
        <f t="shared" si="1"/>
        <v>Brian Pedigo</v>
      </c>
      <c r="D73">
        <v>1</v>
      </c>
      <c r="E73">
        <v>25</v>
      </c>
      <c r="F73">
        <v>8</v>
      </c>
      <c r="G73">
        <v>0</v>
      </c>
      <c r="H73">
        <v>0.32</v>
      </c>
    </row>
    <row r="74" spans="1:8">
      <c r="A74" t="s">
        <v>202</v>
      </c>
      <c r="B74" t="s">
        <v>1615</v>
      </c>
      <c r="C74" t="str">
        <f t="shared" si="1"/>
        <v>Ed Poole</v>
      </c>
      <c r="D74">
        <v>1</v>
      </c>
      <c r="E74">
        <v>39</v>
      </c>
      <c r="F74">
        <v>22</v>
      </c>
      <c r="G74">
        <v>0</v>
      </c>
      <c r="H74">
        <v>0.5641025641025641</v>
      </c>
    </row>
    <row r="75" spans="1:8">
      <c r="A75" t="s">
        <v>260</v>
      </c>
      <c r="B75" t="s">
        <v>1614</v>
      </c>
      <c r="C75" t="str">
        <f t="shared" si="1"/>
        <v>Dwayne Smith</v>
      </c>
      <c r="D75">
        <v>24</v>
      </c>
      <c r="E75">
        <v>1538</v>
      </c>
      <c r="F75">
        <v>988</v>
      </c>
      <c r="G75">
        <v>190</v>
      </c>
      <c r="H75">
        <v>0.64239271781534457</v>
      </c>
    </row>
    <row r="76" spans="1:8">
      <c r="A76" t="s">
        <v>48</v>
      </c>
      <c r="B76" t="s">
        <v>1599</v>
      </c>
      <c r="C76" t="str">
        <f t="shared" si="1"/>
        <v>Ron Brunson</v>
      </c>
      <c r="D76">
        <v>8</v>
      </c>
      <c r="E76">
        <v>586</v>
      </c>
      <c r="F76">
        <v>375</v>
      </c>
      <c r="G76">
        <v>3</v>
      </c>
      <c r="H76">
        <v>0.63993174061433444</v>
      </c>
    </row>
    <row r="77" spans="1:8">
      <c r="A77" t="s">
        <v>1641</v>
      </c>
      <c r="B77" t="s">
        <v>1579</v>
      </c>
      <c r="C77" t="str">
        <f t="shared" si="1"/>
        <v>Dave Barkeley</v>
      </c>
      <c r="D77">
        <v>12</v>
      </c>
      <c r="E77">
        <v>719</v>
      </c>
      <c r="F77">
        <v>512</v>
      </c>
      <c r="G77">
        <v>135</v>
      </c>
      <c r="H77">
        <v>0.71210013908205838</v>
      </c>
    </row>
    <row r="78" spans="1:8">
      <c r="A78" t="s">
        <v>72</v>
      </c>
      <c r="B78" t="s">
        <v>1598</v>
      </c>
      <c r="C78" t="str">
        <f t="shared" si="1"/>
        <v>Brian McCall</v>
      </c>
      <c r="D78">
        <v>19</v>
      </c>
      <c r="E78">
        <v>1267</v>
      </c>
      <c r="F78">
        <v>700</v>
      </c>
      <c r="G78">
        <v>60</v>
      </c>
      <c r="H78">
        <v>0.5524861878453039</v>
      </c>
    </row>
    <row r="79" spans="1:8">
      <c r="A79" t="s">
        <v>70</v>
      </c>
      <c r="B79" t="s">
        <v>1591</v>
      </c>
      <c r="C79" t="str">
        <f t="shared" si="1"/>
        <v>Kyle Fritz</v>
      </c>
      <c r="D79">
        <v>13</v>
      </c>
      <c r="E79">
        <v>875</v>
      </c>
      <c r="F79">
        <v>510</v>
      </c>
      <c r="G79">
        <v>3</v>
      </c>
      <c r="H79">
        <v>0.58285714285714285</v>
      </c>
    </row>
    <row r="80" spans="1:8">
      <c r="A80" t="s">
        <v>67</v>
      </c>
      <c r="B80" t="s">
        <v>1592</v>
      </c>
      <c r="C80" t="str">
        <f t="shared" si="1"/>
        <v>Dean Klovski</v>
      </c>
      <c r="D80">
        <v>14</v>
      </c>
      <c r="E80">
        <v>851</v>
      </c>
      <c r="F80">
        <v>423</v>
      </c>
      <c r="G80">
        <v>32</v>
      </c>
      <c r="H80">
        <v>0.49706227967097533</v>
      </c>
    </row>
    <row r="81" spans="1:8">
      <c r="A81" t="s">
        <v>139</v>
      </c>
      <c r="B81" t="s">
        <v>1559</v>
      </c>
      <c r="C81" t="str">
        <f t="shared" si="1"/>
        <v>Nick Walls</v>
      </c>
      <c r="D81">
        <v>8</v>
      </c>
      <c r="E81">
        <v>533</v>
      </c>
      <c r="F81">
        <v>286</v>
      </c>
      <c r="G81">
        <v>32</v>
      </c>
      <c r="H81">
        <v>0.53658536585365857</v>
      </c>
    </row>
    <row r="82" spans="1:8">
      <c r="A82" t="s">
        <v>174</v>
      </c>
      <c r="B82" t="s">
        <v>1639</v>
      </c>
      <c r="C82" t="str">
        <f t="shared" si="1"/>
        <v>Bret Slocum</v>
      </c>
      <c r="D82">
        <v>10</v>
      </c>
      <c r="E82">
        <v>734</v>
      </c>
      <c r="F82">
        <v>384</v>
      </c>
      <c r="G82">
        <v>52</v>
      </c>
      <c r="H82">
        <v>0.52316076294277924</v>
      </c>
    </row>
    <row r="83" spans="1:8">
      <c r="A83" t="s">
        <v>1635</v>
      </c>
      <c r="B83" t="s">
        <v>1598</v>
      </c>
      <c r="C83" t="str">
        <f t="shared" si="1"/>
        <v>Brian Guigar</v>
      </c>
      <c r="D83">
        <v>11</v>
      </c>
      <c r="E83">
        <v>460</v>
      </c>
      <c r="F83">
        <v>212</v>
      </c>
      <c r="G83">
        <v>2</v>
      </c>
      <c r="H83">
        <v>0.46086956521739131</v>
      </c>
    </row>
    <row r="84" spans="1:8">
      <c r="A84" t="s">
        <v>86</v>
      </c>
      <c r="B84" t="s">
        <v>1580</v>
      </c>
      <c r="C84" t="str">
        <f t="shared" si="1"/>
        <v>Todd Hartzell</v>
      </c>
      <c r="D84">
        <v>5</v>
      </c>
      <c r="E84">
        <v>223</v>
      </c>
      <c r="F84">
        <v>116</v>
      </c>
      <c r="G84">
        <v>0</v>
      </c>
      <c r="H84">
        <v>0.52017937219730936</v>
      </c>
    </row>
    <row r="85" spans="1:8">
      <c r="A85" t="s">
        <v>1751</v>
      </c>
      <c r="B85" t="s">
        <v>1665</v>
      </c>
      <c r="C85" t="str">
        <f t="shared" si="1"/>
        <v>Jon Middleton</v>
      </c>
      <c r="D85">
        <v>10</v>
      </c>
      <c r="E85">
        <v>384</v>
      </c>
      <c r="F85">
        <v>171</v>
      </c>
      <c r="G85">
        <v>1</v>
      </c>
      <c r="H85">
        <v>0.4453125</v>
      </c>
    </row>
    <row r="86" spans="1:8">
      <c r="A86" t="s">
        <v>1637</v>
      </c>
      <c r="B86" t="s">
        <v>1638</v>
      </c>
      <c r="C86" t="str">
        <f t="shared" si="1"/>
        <v>Jeremy Reich</v>
      </c>
      <c r="D86">
        <v>2</v>
      </c>
      <c r="E86">
        <v>85</v>
      </c>
      <c r="F86">
        <v>34</v>
      </c>
      <c r="G86">
        <v>1</v>
      </c>
      <c r="H86">
        <v>0.4</v>
      </c>
    </row>
    <row r="87" spans="1:8">
      <c r="A87" t="s">
        <v>246</v>
      </c>
      <c r="B87" t="s">
        <v>1589</v>
      </c>
      <c r="C87" t="str">
        <f t="shared" si="1"/>
        <v>Chris Tantanella</v>
      </c>
      <c r="D87">
        <v>9</v>
      </c>
      <c r="E87">
        <v>281</v>
      </c>
      <c r="F87">
        <v>78</v>
      </c>
      <c r="G87">
        <v>1</v>
      </c>
      <c r="H87">
        <v>0.27758007117437722</v>
      </c>
    </row>
    <row r="88" spans="1:8">
      <c r="A88" t="s">
        <v>2132</v>
      </c>
      <c r="B88" t="s">
        <v>1640</v>
      </c>
      <c r="C88" t="str">
        <f t="shared" si="1"/>
        <v>Doug Neubeck</v>
      </c>
      <c r="D88">
        <v>1</v>
      </c>
      <c r="E88">
        <v>67</v>
      </c>
      <c r="F88">
        <v>44</v>
      </c>
      <c r="G88">
        <v>6</v>
      </c>
      <c r="H88">
        <v>0.65671641791044777</v>
      </c>
    </row>
    <row r="89" spans="1:8">
      <c r="A89" t="s">
        <v>140</v>
      </c>
      <c r="B89" t="s">
        <v>1612</v>
      </c>
      <c r="C89" t="str">
        <f t="shared" si="1"/>
        <v>Garrett Poulin</v>
      </c>
      <c r="D89">
        <v>6</v>
      </c>
      <c r="E89">
        <v>614</v>
      </c>
      <c r="F89">
        <v>377</v>
      </c>
      <c r="G89">
        <v>19</v>
      </c>
      <c r="H89">
        <v>0.61400651465798051</v>
      </c>
    </row>
    <row r="90" spans="1:8">
      <c r="A90" t="s">
        <v>43</v>
      </c>
      <c r="B90" t="s">
        <v>1597</v>
      </c>
      <c r="C90" t="str">
        <f t="shared" si="1"/>
        <v>Ricky Slater</v>
      </c>
      <c r="D90">
        <v>10</v>
      </c>
      <c r="E90">
        <v>809</v>
      </c>
      <c r="F90">
        <v>515</v>
      </c>
      <c r="G90">
        <v>37</v>
      </c>
      <c r="H90">
        <v>0.63658838071693447</v>
      </c>
    </row>
    <row r="91" spans="1:8">
      <c r="A91" t="s">
        <v>1714</v>
      </c>
      <c r="B91" t="s">
        <v>1595</v>
      </c>
      <c r="C91" t="str">
        <f t="shared" si="1"/>
        <v>Adam O'Langer</v>
      </c>
      <c r="D91">
        <v>7</v>
      </c>
      <c r="E91">
        <v>471</v>
      </c>
      <c r="F91">
        <v>271</v>
      </c>
      <c r="G91">
        <v>14</v>
      </c>
      <c r="H91">
        <v>0.57537154989384287</v>
      </c>
    </row>
    <row r="92" spans="1:8">
      <c r="A92" t="s">
        <v>238</v>
      </c>
      <c r="B92" t="s">
        <v>1613</v>
      </c>
      <c r="C92" t="str">
        <f t="shared" si="1"/>
        <v>Bob Lawton</v>
      </c>
      <c r="D92">
        <v>34</v>
      </c>
      <c r="E92">
        <v>2420</v>
      </c>
      <c r="F92">
        <v>1393</v>
      </c>
      <c r="G92">
        <v>96</v>
      </c>
      <c r="H92">
        <v>0.57561983471074385</v>
      </c>
    </row>
    <row r="93" spans="1:8">
      <c r="A93" t="s">
        <v>197</v>
      </c>
      <c r="B93" t="s">
        <v>1616</v>
      </c>
      <c r="C93" t="str">
        <f t="shared" si="1"/>
        <v>Russ Houston</v>
      </c>
      <c r="D93">
        <v>2</v>
      </c>
      <c r="E93">
        <v>109</v>
      </c>
      <c r="F93">
        <v>68</v>
      </c>
      <c r="G93">
        <v>1</v>
      </c>
      <c r="H93">
        <v>0.62385321100917435</v>
      </c>
    </row>
    <row r="94" spans="1:8">
      <c r="A94" t="s">
        <v>1562</v>
      </c>
      <c r="B94" t="s">
        <v>1561</v>
      </c>
      <c r="C94" t="str">
        <f t="shared" si="1"/>
        <v>Tim Cowdrey</v>
      </c>
      <c r="D94">
        <v>10</v>
      </c>
      <c r="E94">
        <v>673</v>
      </c>
      <c r="F94">
        <v>380</v>
      </c>
      <c r="G94">
        <v>17</v>
      </c>
      <c r="H94">
        <v>0.56463595839524516</v>
      </c>
    </row>
    <row r="95" spans="1:8">
      <c r="A95" t="s">
        <v>195</v>
      </c>
      <c r="B95" t="s">
        <v>1599</v>
      </c>
      <c r="C95" t="str">
        <f t="shared" si="1"/>
        <v>Ron Brink</v>
      </c>
      <c r="D95">
        <v>10</v>
      </c>
      <c r="E95">
        <v>565</v>
      </c>
      <c r="F95">
        <v>297</v>
      </c>
      <c r="G95">
        <v>29</v>
      </c>
      <c r="H95">
        <v>0.52566371681415924</v>
      </c>
    </row>
    <row r="96" spans="1:8">
      <c r="A96" t="s">
        <v>1513</v>
      </c>
      <c r="B96" t="s">
        <v>1560</v>
      </c>
      <c r="C96" t="str">
        <f t="shared" si="1"/>
        <v>Mike Mahan</v>
      </c>
      <c r="D96">
        <v>13</v>
      </c>
      <c r="E96">
        <v>777</v>
      </c>
      <c r="F96">
        <v>446</v>
      </c>
      <c r="G96">
        <v>37</v>
      </c>
      <c r="H96">
        <v>0.57400257400257404</v>
      </c>
    </row>
    <row r="97" spans="1:8">
      <c r="A97" t="s">
        <v>170</v>
      </c>
      <c r="B97" t="s">
        <v>1579</v>
      </c>
      <c r="C97" t="str">
        <f t="shared" si="1"/>
        <v>Dave Bullock</v>
      </c>
      <c r="D97">
        <v>6</v>
      </c>
      <c r="E97">
        <v>468</v>
      </c>
      <c r="F97">
        <v>240</v>
      </c>
      <c r="G97">
        <v>22</v>
      </c>
      <c r="H97">
        <v>0.51282051282051277</v>
      </c>
    </row>
    <row r="98" spans="1:8">
      <c r="A98" t="s">
        <v>46</v>
      </c>
      <c r="B98" t="s">
        <v>1591</v>
      </c>
      <c r="C98" t="str">
        <f t="shared" si="1"/>
        <v>Kyle Kotowski</v>
      </c>
      <c r="D98">
        <v>2</v>
      </c>
      <c r="E98">
        <v>126</v>
      </c>
      <c r="F98">
        <v>68</v>
      </c>
      <c r="G98">
        <v>1</v>
      </c>
      <c r="H98">
        <v>0.53968253968253965</v>
      </c>
    </row>
    <row r="99" spans="1:8">
      <c r="A99" t="s">
        <v>1710</v>
      </c>
      <c r="B99" t="s">
        <v>1711</v>
      </c>
      <c r="C99" t="str">
        <f t="shared" si="1"/>
        <v>Jack Hutchison</v>
      </c>
      <c r="D99">
        <v>35</v>
      </c>
      <c r="E99">
        <v>1758</v>
      </c>
      <c r="F99">
        <v>868</v>
      </c>
      <c r="G99">
        <v>17</v>
      </c>
      <c r="H99">
        <v>0.49374288964732649</v>
      </c>
    </row>
    <row r="100" spans="1:8">
      <c r="A100" t="s">
        <v>1752</v>
      </c>
      <c r="B100" t="s">
        <v>1707</v>
      </c>
      <c r="C100" t="str">
        <f t="shared" si="1"/>
        <v>Travis Schusler</v>
      </c>
      <c r="D100">
        <v>3</v>
      </c>
      <c r="E100">
        <v>87</v>
      </c>
      <c r="F100">
        <v>28</v>
      </c>
      <c r="G100">
        <v>0</v>
      </c>
      <c r="H100">
        <v>0.32183908045977011</v>
      </c>
    </row>
    <row r="101" spans="1:8">
      <c r="A101" t="s">
        <v>1753</v>
      </c>
      <c r="B101" t="s">
        <v>1633</v>
      </c>
      <c r="C101" t="str">
        <f t="shared" si="1"/>
        <v>Dan Priest</v>
      </c>
      <c r="D101">
        <v>2</v>
      </c>
      <c r="E101">
        <v>32</v>
      </c>
      <c r="F101">
        <v>12</v>
      </c>
      <c r="G101">
        <v>0</v>
      </c>
      <c r="H101">
        <v>0.375</v>
      </c>
    </row>
    <row r="102" spans="1:8">
      <c r="A102" t="s">
        <v>136</v>
      </c>
      <c r="B102" t="s">
        <v>1571</v>
      </c>
      <c r="C102" t="str">
        <f t="shared" si="1"/>
        <v>Scott Hubble</v>
      </c>
      <c r="D102">
        <v>1</v>
      </c>
      <c r="E102">
        <v>60</v>
      </c>
      <c r="F102">
        <v>30</v>
      </c>
      <c r="G102">
        <v>3</v>
      </c>
      <c r="H102">
        <v>0.5</v>
      </c>
    </row>
    <row r="103" spans="1:8">
      <c r="A103" t="s">
        <v>1754</v>
      </c>
      <c r="B103" t="s">
        <v>1755</v>
      </c>
      <c r="C103" t="str">
        <f t="shared" si="1"/>
        <v>James Horton</v>
      </c>
      <c r="D103">
        <v>1</v>
      </c>
      <c r="E103">
        <v>13</v>
      </c>
      <c r="F103">
        <v>3</v>
      </c>
      <c r="G103">
        <v>0</v>
      </c>
      <c r="H103">
        <v>0.23076923076923078</v>
      </c>
    </row>
    <row r="104" spans="1:8">
      <c r="A104" t="s">
        <v>29</v>
      </c>
      <c r="B104" t="s">
        <v>1568</v>
      </c>
      <c r="C104" t="str">
        <f t="shared" si="1"/>
        <v>Derek Hoffman</v>
      </c>
      <c r="D104">
        <v>7</v>
      </c>
      <c r="E104">
        <v>567</v>
      </c>
      <c r="F104">
        <v>369</v>
      </c>
      <c r="G104">
        <v>56</v>
      </c>
      <c r="H104">
        <v>0.65079365079365081</v>
      </c>
    </row>
    <row r="105" spans="1:8">
      <c r="A105" t="s">
        <v>21</v>
      </c>
      <c r="B105" t="s">
        <v>1560</v>
      </c>
      <c r="C105" t="str">
        <f t="shared" si="1"/>
        <v>Mike Burke</v>
      </c>
      <c r="D105">
        <v>12</v>
      </c>
      <c r="E105">
        <v>834</v>
      </c>
      <c r="F105">
        <v>484</v>
      </c>
      <c r="G105">
        <v>43</v>
      </c>
      <c r="H105">
        <v>0.58033573141486805</v>
      </c>
    </row>
    <row r="106" spans="1:8">
      <c r="A106" t="s">
        <v>115</v>
      </c>
      <c r="B106" t="s">
        <v>1560</v>
      </c>
      <c r="C106" t="str">
        <f t="shared" si="1"/>
        <v>Mike Lanfear</v>
      </c>
      <c r="D106">
        <v>9</v>
      </c>
      <c r="E106">
        <v>636</v>
      </c>
      <c r="F106">
        <v>378</v>
      </c>
      <c r="G106">
        <v>17</v>
      </c>
      <c r="H106">
        <v>0.59433962264150941</v>
      </c>
    </row>
    <row r="107" spans="1:8">
      <c r="A107" t="s">
        <v>76</v>
      </c>
      <c r="B107" t="s">
        <v>2133</v>
      </c>
      <c r="C107" t="str">
        <f t="shared" si="1"/>
        <v>Donny Barnes</v>
      </c>
      <c r="D107">
        <v>6</v>
      </c>
      <c r="E107">
        <v>358</v>
      </c>
      <c r="F107">
        <v>218</v>
      </c>
      <c r="G107">
        <v>20</v>
      </c>
      <c r="H107">
        <v>0.60893854748603349</v>
      </c>
    </row>
    <row r="108" spans="1:8">
      <c r="A108" t="s">
        <v>41</v>
      </c>
      <c r="B108" t="s">
        <v>1560</v>
      </c>
      <c r="C108" t="str">
        <f t="shared" si="1"/>
        <v>Mike Harriman</v>
      </c>
      <c r="D108">
        <v>10</v>
      </c>
      <c r="E108">
        <v>702</v>
      </c>
      <c r="F108">
        <v>410</v>
      </c>
      <c r="G108">
        <v>6</v>
      </c>
      <c r="H108">
        <v>0.58404558404558404</v>
      </c>
    </row>
    <row r="109" spans="1:8">
      <c r="A109" t="s">
        <v>1721</v>
      </c>
      <c r="B109" t="s">
        <v>1722</v>
      </c>
      <c r="C109" t="str">
        <f t="shared" si="1"/>
        <v>Frank Swearingen</v>
      </c>
      <c r="D109">
        <v>4</v>
      </c>
      <c r="E109">
        <v>218</v>
      </c>
      <c r="F109">
        <v>117</v>
      </c>
      <c r="G109">
        <v>2</v>
      </c>
      <c r="H109">
        <v>0.53669724770642202</v>
      </c>
    </row>
    <row r="110" spans="1:8">
      <c r="A110" t="s">
        <v>90</v>
      </c>
      <c r="B110" t="s">
        <v>1571</v>
      </c>
      <c r="C110" t="str">
        <f t="shared" si="1"/>
        <v>Scott Lawless</v>
      </c>
      <c r="D110">
        <v>5</v>
      </c>
      <c r="E110">
        <v>301</v>
      </c>
      <c r="F110">
        <v>165</v>
      </c>
      <c r="G110">
        <v>1</v>
      </c>
      <c r="H110">
        <v>0.54817275747508309</v>
      </c>
    </row>
    <row r="111" spans="1:8">
      <c r="A111" t="s">
        <v>8</v>
      </c>
      <c r="B111" t="s">
        <v>1579</v>
      </c>
      <c r="C111" t="str">
        <f t="shared" si="1"/>
        <v>Dave Miller</v>
      </c>
      <c r="D111">
        <v>24</v>
      </c>
      <c r="E111">
        <v>1454</v>
      </c>
      <c r="F111">
        <v>815</v>
      </c>
      <c r="G111">
        <v>51</v>
      </c>
      <c r="H111">
        <v>0.56052269601100413</v>
      </c>
    </row>
    <row r="112" spans="1:8">
      <c r="A112" t="s">
        <v>1734</v>
      </c>
      <c r="B112" t="s">
        <v>1560</v>
      </c>
      <c r="C112" t="str">
        <f t="shared" si="1"/>
        <v>Mike Anderson</v>
      </c>
      <c r="D112">
        <v>2</v>
      </c>
      <c r="E112">
        <v>125</v>
      </c>
      <c r="F112">
        <v>57</v>
      </c>
      <c r="G112">
        <v>0</v>
      </c>
      <c r="H112">
        <v>0.45600000000000002</v>
      </c>
    </row>
    <row r="113" spans="1:8">
      <c r="A113" t="s">
        <v>250</v>
      </c>
      <c r="B113" t="s">
        <v>1595</v>
      </c>
      <c r="C113" t="str">
        <f t="shared" si="1"/>
        <v>Adam Laskowski</v>
      </c>
      <c r="D113">
        <v>2</v>
      </c>
      <c r="E113">
        <v>88</v>
      </c>
      <c r="F113">
        <v>40</v>
      </c>
      <c r="G113">
        <v>1</v>
      </c>
      <c r="H113">
        <v>0.45454545454545453</v>
      </c>
    </row>
    <row r="114" spans="1:8">
      <c r="A114" t="s">
        <v>2134</v>
      </c>
      <c r="B114" t="s">
        <v>1565</v>
      </c>
      <c r="C114" t="str">
        <f t="shared" si="1"/>
        <v>Kurt Knueske</v>
      </c>
      <c r="D114">
        <v>3</v>
      </c>
      <c r="E114">
        <v>110</v>
      </c>
      <c r="F114">
        <v>47</v>
      </c>
      <c r="G114">
        <v>5</v>
      </c>
      <c r="H114">
        <v>0.42727272727272725</v>
      </c>
    </row>
    <row r="115" spans="1:8">
      <c r="A115" t="s">
        <v>2135</v>
      </c>
      <c r="B115" t="s">
        <v>1607</v>
      </c>
      <c r="C115" t="str">
        <f t="shared" si="1"/>
        <v>Ryan Villarreal</v>
      </c>
      <c r="D115">
        <v>2</v>
      </c>
      <c r="E115">
        <v>55</v>
      </c>
      <c r="F115">
        <v>20</v>
      </c>
      <c r="G115">
        <v>0</v>
      </c>
      <c r="H115">
        <v>0.36363636363636365</v>
      </c>
    </row>
    <row r="116" spans="1:8">
      <c r="A116" t="s">
        <v>2139</v>
      </c>
      <c r="B116" t="s">
        <v>1582</v>
      </c>
      <c r="C116" t="str">
        <f t="shared" si="1"/>
        <v>Larry Millstead</v>
      </c>
      <c r="D116">
        <v>3</v>
      </c>
      <c r="E116">
        <v>88</v>
      </c>
      <c r="F116">
        <v>29</v>
      </c>
      <c r="G116">
        <v>0</v>
      </c>
      <c r="H116">
        <v>0.32954545454545453</v>
      </c>
    </row>
    <row r="117" spans="1:8">
      <c r="A117" t="s">
        <v>2136</v>
      </c>
      <c r="B117" t="s">
        <v>1558</v>
      </c>
      <c r="C117" t="str">
        <f t="shared" si="1"/>
        <v>Erik Vansossen</v>
      </c>
      <c r="D117">
        <v>1</v>
      </c>
      <c r="E117">
        <v>34</v>
      </c>
      <c r="F117">
        <v>11</v>
      </c>
      <c r="G117">
        <v>0</v>
      </c>
      <c r="H117">
        <v>0.3235294117647059</v>
      </c>
    </row>
    <row r="118" spans="1:8">
      <c r="A118" t="s">
        <v>1620</v>
      </c>
      <c r="B118" t="s">
        <v>1621</v>
      </c>
      <c r="C118" t="str">
        <f t="shared" si="1"/>
        <v>Fred Millard</v>
      </c>
      <c r="D118">
        <v>2</v>
      </c>
      <c r="E118">
        <v>148</v>
      </c>
      <c r="F118">
        <v>92</v>
      </c>
      <c r="G118">
        <v>27</v>
      </c>
      <c r="H118">
        <v>0.6216216216216216</v>
      </c>
    </row>
    <row r="119" spans="1:8">
      <c r="A119" t="s">
        <v>1697</v>
      </c>
      <c r="B119" t="s">
        <v>1647</v>
      </c>
      <c r="C119" t="str">
        <f t="shared" si="1"/>
        <v>Kevin Mattack</v>
      </c>
      <c r="D119">
        <v>3</v>
      </c>
      <c r="E119">
        <v>189</v>
      </c>
      <c r="F119">
        <v>108</v>
      </c>
      <c r="G119">
        <v>17</v>
      </c>
      <c r="H119">
        <v>0.5714285714285714</v>
      </c>
    </row>
    <row r="120" spans="1:8">
      <c r="A120" t="s">
        <v>24</v>
      </c>
      <c r="B120" t="s">
        <v>1623</v>
      </c>
      <c r="C120" t="str">
        <f t="shared" si="1"/>
        <v>Sanjay Shah</v>
      </c>
      <c r="D120">
        <v>10</v>
      </c>
      <c r="E120">
        <v>700</v>
      </c>
      <c r="F120">
        <v>393</v>
      </c>
      <c r="G120">
        <v>9</v>
      </c>
      <c r="H120">
        <v>0.56142857142857139</v>
      </c>
    </row>
    <row r="121" spans="1:8">
      <c r="A121" t="s">
        <v>50</v>
      </c>
      <c r="B121" t="s">
        <v>1617</v>
      </c>
      <c r="C121" t="str">
        <f t="shared" si="1"/>
        <v>Lou Columbus</v>
      </c>
      <c r="D121">
        <v>17</v>
      </c>
      <c r="E121">
        <v>1169</v>
      </c>
      <c r="F121">
        <v>693</v>
      </c>
      <c r="G121">
        <v>25</v>
      </c>
      <c r="H121">
        <v>0.59281437125748504</v>
      </c>
    </row>
    <row r="122" spans="1:8">
      <c r="A122" t="s">
        <v>1394</v>
      </c>
      <c r="B122" t="s">
        <v>1701</v>
      </c>
      <c r="C122" t="str">
        <f t="shared" si="1"/>
        <v>Tommy Holcomb</v>
      </c>
      <c r="D122">
        <v>14</v>
      </c>
      <c r="E122">
        <v>926</v>
      </c>
      <c r="F122">
        <v>515</v>
      </c>
      <c r="G122">
        <v>43</v>
      </c>
      <c r="H122">
        <v>0.55615550755939525</v>
      </c>
    </row>
    <row r="123" spans="1:8">
      <c r="A123" t="s">
        <v>16</v>
      </c>
      <c r="B123" t="s">
        <v>1598</v>
      </c>
      <c r="C123" t="str">
        <f t="shared" si="1"/>
        <v>Brian Davenport</v>
      </c>
      <c r="D123">
        <v>9</v>
      </c>
      <c r="E123">
        <v>662</v>
      </c>
      <c r="F123">
        <v>360</v>
      </c>
      <c r="G123">
        <v>5</v>
      </c>
      <c r="H123">
        <v>0.54380664652567978</v>
      </c>
    </row>
    <row r="124" spans="1:8">
      <c r="A124" t="s">
        <v>1756</v>
      </c>
      <c r="B124" t="s">
        <v>1560</v>
      </c>
      <c r="C124" t="str">
        <f t="shared" si="1"/>
        <v>Mike Gabriau</v>
      </c>
      <c r="D124">
        <v>22</v>
      </c>
      <c r="E124">
        <v>1296</v>
      </c>
      <c r="F124">
        <v>870</v>
      </c>
      <c r="G124">
        <v>75</v>
      </c>
      <c r="H124">
        <v>0.67129629629629628</v>
      </c>
    </row>
    <row r="125" spans="1:8">
      <c r="A125" t="s">
        <v>1702</v>
      </c>
      <c r="B125" t="s">
        <v>1657</v>
      </c>
      <c r="C125" t="str">
        <f t="shared" si="1"/>
        <v>Jeff Freebury</v>
      </c>
      <c r="D125">
        <v>6</v>
      </c>
      <c r="E125">
        <v>395</v>
      </c>
      <c r="F125">
        <v>225</v>
      </c>
      <c r="G125">
        <v>8</v>
      </c>
      <c r="H125">
        <v>0.569620253164557</v>
      </c>
    </row>
    <row r="126" spans="1:8">
      <c r="A126" t="s">
        <v>1562</v>
      </c>
      <c r="B126" t="s">
        <v>2137</v>
      </c>
      <c r="C126" t="str">
        <f t="shared" si="1"/>
        <v>Donovon Cowdrey</v>
      </c>
      <c r="D126">
        <v>2</v>
      </c>
      <c r="E126">
        <v>159</v>
      </c>
      <c r="F126">
        <v>78</v>
      </c>
      <c r="G126">
        <v>2</v>
      </c>
      <c r="H126">
        <v>0.49056603773584906</v>
      </c>
    </row>
    <row r="127" spans="1:8">
      <c r="A127" t="s">
        <v>210</v>
      </c>
      <c r="B127" t="s">
        <v>1569</v>
      </c>
      <c r="C127" t="str">
        <f t="shared" si="1"/>
        <v>Eric Marshall</v>
      </c>
      <c r="D127">
        <v>4</v>
      </c>
      <c r="E127">
        <v>160</v>
      </c>
      <c r="F127">
        <v>72</v>
      </c>
      <c r="G127">
        <v>0</v>
      </c>
      <c r="H127">
        <v>0.45</v>
      </c>
    </row>
    <row r="128" spans="1:8">
      <c r="A128" t="s">
        <v>29</v>
      </c>
      <c r="B128" t="s">
        <v>2123</v>
      </c>
      <c r="C128" t="str">
        <f t="shared" si="1"/>
        <v>Garret Hoffman</v>
      </c>
      <c r="D128">
        <v>7</v>
      </c>
      <c r="E128">
        <v>310</v>
      </c>
      <c r="F128">
        <v>129</v>
      </c>
      <c r="G128">
        <v>0</v>
      </c>
      <c r="H128">
        <v>0.41612903225806452</v>
      </c>
    </row>
    <row r="129" spans="1:8">
      <c r="A129" t="s">
        <v>146</v>
      </c>
      <c r="B129" t="s">
        <v>1705</v>
      </c>
      <c r="C129" t="str">
        <f t="shared" si="1"/>
        <v>Sam Iafrate</v>
      </c>
      <c r="D129">
        <v>26</v>
      </c>
      <c r="E129">
        <v>1416</v>
      </c>
      <c r="F129">
        <v>657</v>
      </c>
      <c r="G129">
        <v>14</v>
      </c>
      <c r="H129">
        <v>0.46398305084745761</v>
      </c>
    </row>
    <row r="130" spans="1:8">
      <c r="A130" t="s">
        <v>1757</v>
      </c>
      <c r="B130" t="s">
        <v>1579</v>
      </c>
      <c r="C130" t="str">
        <f t="shared" si="1"/>
        <v>Dave Cox</v>
      </c>
      <c r="D130">
        <v>1</v>
      </c>
      <c r="E130">
        <v>33</v>
      </c>
      <c r="F130">
        <v>10</v>
      </c>
      <c r="G130">
        <v>0</v>
      </c>
      <c r="H130">
        <v>0.30303030303030304</v>
      </c>
    </row>
    <row r="131" spans="1:8">
      <c r="A131" t="s">
        <v>1602</v>
      </c>
      <c r="B131" t="s">
        <v>1603</v>
      </c>
      <c r="C131" t="str">
        <f t="shared" ref="C131:C178" si="2">TRIM(B131)&amp;" "&amp;TRIM(A131)</f>
        <v>Brad Legree</v>
      </c>
      <c r="D131">
        <v>1</v>
      </c>
      <c r="E131">
        <v>18</v>
      </c>
      <c r="F131">
        <v>9</v>
      </c>
      <c r="G131">
        <v>0</v>
      </c>
      <c r="H131">
        <v>0.5</v>
      </c>
    </row>
    <row r="132" spans="1:8">
      <c r="A132" t="s">
        <v>170</v>
      </c>
      <c r="B132" t="s">
        <v>1600</v>
      </c>
      <c r="C132" t="str">
        <f t="shared" si="2"/>
        <v>Aaron Bullock</v>
      </c>
      <c r="D132">
        <v>1</v>
      </c>
      <c r="E132">
        <v>34</v>
      </c>
      <c r="F132">
        <v>17</v>
      </c>
      <c r="G132">
        <v>0</v>
      </c>
      <c r="H132">
        <v>0.5</v>
      </c>
    </row>
    <row r="133" spans="1:8">
      <c r="A133" t="s">
        <v>222</v>
      </c>
      <c r="B133" t="s">
        <v>1624</v>
      </c>
      <c r="C133" t="str">
        <f t="shared" si="2"/>
        <v>Rocco Piacentini</v>
      </c>
      <c r="D133">
        <v>1</v>
      </c>
      <c r="E133">
        <v>14</v>
      </c>
      <c r="F133">
        <v>5</v>
      </c>
      <c r="G133">
        <v>0</v>
      </c>
      <c r="H133">
        <v>0.35714285714285715</v>
      </c>
    </row>
    <row r="134" spans="1:8">
      <c r="A134" t="s">
        <v>262</v>
      </c>
      <c r="B134" t="s">
        <v>1613</v>
      </c>
      <c r="C134" t="str">
        <f t="shared" si="2"/>
        <v>Bob Sanchez</v>
      </c>
      <c r="D134">
        <v>13</v>
      </c>
      <c r="E134">
        <v>907</v>
      </c>
      <c r="F134">
        <v>601</v>
      </c>
      <c r="G134">
        <v>133</v>
      </c>
      <c r="H134">
        <v>0.66262403528114666</v>
      </c>
    </row>
    <row r="135" spans="1:8">
      <c r="A135" t="s">
        <v>1514</v>
      </c>
      <c r="B135" t="s">
        <v>1577</v>
      </c>
      <c r="C135" t="str">
        <f t="shared" si="2"/>
        <v>Ralph Adragna</v>
      </c>
      <c r="D135">
        <v>13</v>
      </c>
      <c r="E135">
        <v>823</v>
      </c>
      <c r="F135">
        <v>560</v>
      </c>
      <c r="G135">
        <v>72</v>
      </c>
      <c r="H135">
        <v>0.68043742405832319</v>
      </c>
    </row>
    <row r="136" spans="1:8">
      <c r="A136" t="s">
        <v>99</v>
      </c>
      <c r="B136" t="s">
        <v>1609</v>
      </c>
      <c r="C136" t="str">
        <f t="shared" si="2"/>
        <v>John Vackaro</v>
      </c>
      <c r="D136">
        <v>22</v>
      </c>
      <c r="E136">
        <v>1463</v>
      </c>
      <c r="F136">
        <v>826</v>
      </c>
      <c r="G136">
        <v>61</v>
      </c>
      <c r="H136">
        <v>0.56459330143540665</v>
      </c>
    </row>
    <row r="137" spans="1:8">
      <c r="A137" t="s">
        <v>1645</v>
      </c>
      <c r="B137" t="s">
        <v>1594</v>
      </c>
      <c r="C137" t="str">
        <f t="shared" si="2"/>
        <v>Steve Garver</v>
      </c>
      <c r="D137">
        <v>2</v>
      </c>
      <c r="E137">
        <v>164</v>
      </c>
      <c r="F137">
        <v>107</v>
      </c>
      <c r="G137">
        <v>14</v>
      </c>
      <c r="H137">
        <v>0.65243902439024393</v>
      </c>
    </row>
    <row r="138" spans="1:8">
      <c r="A138" t="s">
        <v>6</v>
      </c>
      <c r="B138" t="s">
        <v>1611</v>
      </c>
      <c r="C138" t="str">
        <f t="shared" si="2"/>
        <v>Keith Lester</v>
      </c>
      <c r="D138">
        <v>23</v>
      </c>
      <c r="E138">
        <v>1582</v>
      </c>
      <c r="F138">
        <v>908</v>
      </c>
      <c r="G138">
        <v>35</v>
      </c>
      <c r="H138">
        <v>0.5739570164348925</v>
      </c>
    </row>
    <row r="139" spans="1:8">
      <c r="A139" t="s">
        <v>1578</v>
      </c>
      <c r="B139" t="s">
        <v>1560</v>
      </c>
      <c r="C139" t="str">
        <f t="shared" si="2"/>
        <v>Mike Miscovich</v>
      </c>
      <c r="D139">
        <v>9</v>
      </c>
      <c r="E139">
        <v>638</v>
      </c>
      <c r="F139">
        <v>337</v>
      </c>
      <c r="G139">
        <v>10</v>
      </c>
      <c r="H139">
        <v>0.52821316614420066</v>
      </c>
    </row>
    <row r="140" spans="1:8">
      <c r="A140" t="s">
        <v>235</v>
      </c>
      <c r="B140" t="s">
        <v>1560</v>
      </c>
      <c r="C140" t="str">
        <f t="shared" si="2"/>
        <v>Mike Bendle</v>
      </c>
      <c r="D140">
        <v>24</v>
      </c>
      <c r="E140">
        <v>1524</v>
      </c>
      <c r="F140">
        <v>858</v>
      </c>
      <c r="G140">
        <v>58</v>
      </c>
      <c r="H140">
        <v>0.56299212598425197</v>
      </c>
    </row>
    <row r="141" spans="1:8">
      <c r="A141" t="s">
        <v>10</v>
      </c>
      <c r="B141" t="s">
        <v>1561</v>
      </c>
      <c r="C141" t="str">
        <f t="shared" si="2"/>
        <v>Tim Scribner</v>
      </c>
      <c r="D141">
        <v>26</v>
      </c>
      <c r="E141">
        <v>1557</v>
      </c>
      <c r="F141">
        <v>914</v>
      </c>
      <c r="G141">
        <v>109</v>
      </c>
      <c r="H141">
        <v>0.58702633269107263</v>
      </c>
    </row>
    <row r="142" spans="1:8">
      <c r="A142" t="s">
        <v>218</v>
      </c>
      <c r="B142" t="s">
        <v>1618</v>
      </c>
      <c r="C142" t="str">
        <f t="shared" si="2"/>
        <v>Rick Krivak</v>
      </c>
      <c r="D142">
        <v>4</v>
      </c>
      <c r="E142">
        <v>217</v>
      </c>
      <c r="F142">
        <v>112</v>
      </c>
      <c r="G142">
        <v>4</v>
      </c>
      <c r="H142">
        <v>0.5161290322580645</v>
      </c>
    </row>
    <row r="143" spans="1:8">
      <c r="A143" t="s">
        <v>94</v>
      </c>
      <c r="B143" t="s">
        <v>1563</v>
      </c>
      <c r="C143" t="str">
        <f t="shared" si="2"/>
        <v>Matt Trimm</v>
      </c>
      <c r="D143">
        <v>4</v>
      </c>
      <c r="E143">
        <v>199</v>
      </c>
      <c r="F143">
        <v>92</v>
      </c>
      <c r="G143">
        <v>0</v>
      </c>
      <c r="H143">
        <v>0.46231155778894473</v>
      </c>
    </row>
    <row r="144" spans="1:8">
      <c r="A144" t="s">
        <v>1740</v>
      </c>
      <c r="B144" t="s">
        <v>1741</v>
      </c>
      <c r="C144" t="str">
        <f t="shared" si="2"/>
        <v>Lloyd Seron</v>
      </c>
      <c r="D144">
        <v>11</v>
      </c>
      <c r="E144">
        <v>540</v>
      </c>
      <c r="F144">
        <v>257</v>
      </c>
      <c r="G144">
        <v>4</v>
      </c>
      <c r="H144">
        <v>0.47592592592592592</v>
      </c>
    </row>
    <row r="145" spans="1:8">
      <c r="A145" t="s">
        <v>1712</v>
      </c>
      <c r="B145" t="s">
        <v>1713</v>
      </c>
      <c r="C145" t="str">
        <f t="shared" si="2"/>
        <v>Ray McCarrick</v>
      </c>
      <c r="D145">
        <v>19</v>
      </c>
      <c r="E145">
        <v>849</v>
      </c>
      <c r="F145">
        <v>362</v>
      </c>
      <c r="G145">
        <v>2</v>
      </c>
      <c r="H145">
        <v>0.42638398115429915</v>
      </c>
    </row>
    <row r="146" spans="1:8">
      <c r="A146" t="s">
        <v>253</v>
      </c>
      <c r="B146" t="s">
        <v>1633</v>
      </c>
      <c r="C146" t="str">
        <f t="shared" si="2"/>
        <v>Dan Laurain</v>
      </c>
      <c r="D146">
        <v>1</v>
      </c>
      <c r="E146">
        <v>59</v>
      </c>
      <c r="F146">
        <v>26</v>
      </c>
      <c r="G146">
        <v>0</v>
      </c>
      <c r="H146">
        <v>0.44067796610169491</v>
      </c>
    </row>
    <row r="147" spans="1:8">
      <c r="A147" t="s">
        <v>110</v>
      </c>
      <c r="B147" t="s">
        <v>1568</v>
      </c>
      <c r="C147" t="str">
        <f t="shared" si="2"/>
        <v>Derek Kendziorski</v>
      </c>
      <c r="D147">
        <v>1</v>
      </c>
      <c r="E147">
        <v>52</v>
      </c>
      <c r="F147">
        <v>30</v>
      </c>
      <c r="G147">
        <v>1</v>
      </c>
      <c r="H147">
        <v>0.57692307692307687</v>
      </c>
    </row>
    <row r="148" spans="1:8">
      <c r="A148" t="s">
        <v>1316</v>
      </c>
      <c r="B148" t="s">
        <v>1563</v>
      </c>
      <c r="C148" t="str">
        <f t="shared" si="2"/>
        <v>Matt Sliwa</v>
      </c>
      <c r="D148">
        <v>8</v>
      </c>
      <c r="E148">
        <v>671</v>
      </c>
      <c r="F148">
        <v>446</v>
      </c>
      <c r="G148">
        <v>25</v>
      </c>
      <c r="H148">
        <v>0.6646795827123696</v>
      </c>
    </row>
    <row r="149" spans="1:8">
      <c r="A149" t="s">
        <v>140</v>
      </c>
      <c r="B149" t="s">
        <v>1622</v>
      </c>
      <c r="C149" t="str">
        <f t="shared" si="2"/>
        <v>Greg Poulin</v>
      </c>
      <c r="D149">
        <v>7</v>
      </c>
      <c r="E149">
        <v>522</v>
      </c>
      <c r="F149">
        <v>307</v>
      </c>
      <c r="G149">
        <v>9</v>
      </c>
      <c r="H149">
        <v>0.58812260536398464</v>
      </c>
    </row>
    <row r="150" spans="1:8">
      <c r="A150" t="s">
        <v>1316</v>
      </c>
      <c r="B150" t="s">
        <v>1555</v>
      </c>
      <c r="C150" t="str">
        <f t="shared" si="2"/>
        <v>Darrin Sliwa</v>
      </c>
      <c r="D150">
        <v>12</v>
      </c>
      <c r="E150">
        <v>784</v>
      </c>
      <c r="F150">
        <v>460</v>
      </c>
      <c r="G150">
        <v>58</v>
      </c>
      <c r="H150">
        <v>0.58673469387755106</v>
      </c>
    </row>
    <row r="151" spans="1:8">
      <c r="A151" t="s">
        <v>255</v>
      </c>
      <c r="B151" t="s">
        <v>1603</v>
      </c>
      <c r="C151" t="str">
        <f t="shared" si="2"/>
        <v>Brad Cline</v>
      </c>
      <c r="D151">
        <v>39</v>
      </c>
      <c r="E151">
        <v>2632</v>
      </c>
      <c r="F151">
        <v>1741</v>
      </c>
      <c r="G151">
        <v>161</v>
      </c>
      <c r="H151">
        <v>0.66147416413373861</v>
      </c>
    </row>
    <row r="152" spans="1:8">
      <c r="A152" t="s">
        <v>158</v>
      </c>
      <c r="B152" t="s">
        <v>1559</v>
      </c>
      <c r="C152" t="str">
        <f t="shared" si="2"/>
        <v>Nick Giroux</v>
      </c>
      <c r="D152">
        <v>2</v>
      </c>
      <c r="E152">
        <v>160</v>
      </c>
      <c r="F152">
        <v>97</v>
      </c>
      <c r="G152">
        <v>10</v>
      </c>
      <c r="H152">
        <v>0.60624999999999996</v>
      </c>
    </row>
    <row r="153" spans="1:8">
      <c r="A153" t="s">
        <v>150</v>
      </c>
      <c r="B153" t="s">
        <v>1758</v>
      </c>
      <c r="C153" t="str">
        <f t="shared" si="2"/>
        <v>Dale Kirk</v>
      </c>
      <c r="D153">
        <v>15</v>
      </c>
      <c r="E153">
        <v>924</v>
      </c>
      <c r="F153">
        <v>511</v>
      </c>
      <c r="G153">
        <v>26</v>
      </c>
      <c r="H153">
        <v>0.55303030303030298</v>
      </c>
    </row>
    <row r="154" spans="1:8">
      <c r="A154" t="s">
        <v>8</v>
      </c>
      <c r="B154" t="s">
        <v>1604</v>
      </c>
      <c r="C154" t="str">
        <f t="shared" si="2"/>
        <v>Dusty Miller</v>
      </c>
      <c r="D154">
        <v>21</v>
      </c>
      <c r="E154">
        <v>1374</v>
      </c>
      <c r="F154">
        <v>729</v>
      </c>
      <c r="G154">
        <v>43</v>
      </c>
      <c r="H154">
        <v>0.53056768558951961</v>
      </c>
    </row>
    <row r="155" spans="1:8">
      <c r="A155" t="s">
        <v>1759</v>
      </c>
      <c r="B155" t="s">
        <v>1663</v>
      </c>
      <c r="C155" t="str">
        <f t="shared" si="2"/>
        <v>Ken Grondin</v>
      </c>
      <c r="D155">
        <v>2</v>
      </c>
      <c r="E155">
        <v>136</v>
      </c>
      <c r="F155">
        <v>78</v>
      </c>
      <c r="G155">
        <v>1</v>
      </c>
      <c r="H155">
        <v>0.57352941176470584</v>
      </c>
    </row>
    <row r="156" spans="1:8">
      <c r="A156" t="s">
        <v>1760</v>
      </c>
      <c r="B156" t="s">
        <v>1594</v>
      </c>
      <c r="C156" t="str">
        <f t="shared" si="2"/>
        <v>Steve Guy</v>
      </c>
      <c r="D156">
        <v>4</v>
      </c>
      <c r="E156">
        <v>247</v>
      </c>
      <c r="F156">
        <v>120</v>
      </c>
      <c r="G156">
        <v>8</v>
      </c>
      <c r="H156">
        <v>0.48582995951417002</v>
      </c>
    </row>
    <row r="157" spans="1:8">
      <c r="A157" t="s">
        <v>168</v>
      </c>
      <c r="B157" t="s">
        <v>1607</v>
      </c>
      <c r="C157" t="str">
        <f t="shared" si="2"/>
        <v>Ryan Caddick</v>
      </c>
      <c r="D157">
        <v>9</v>
      </c>
      <c r="E157">
        <v>444</v>
      </c>
      <c r="F157">
        <v>196</v>
      </c>
      <c r="G157">
        <v>5</v>
      </c>
      <c r="H157">
        <v>0.44144144144144143</v>
      </c>
    </row>
    <row r="158" spans="1:8">
      <c r="A158" t="s">
        <v>1703</v>
      </c>
      <c r="B158" t="s">
        <v>1704</v>
      </c>
      <c r="C158" t="str">
        <f t="shared" si="2"/>
        <v>Landon Owens</v>
      </c>
      <c r="D158">
        <v>2</v>
      </c>
      <c r="E158">
        <v>128</v>
      </c>
      <c r="F158">
        <v>62</v>
      </c>
      <c r="G158">
        <v>0</v>
      </c>
      <c r="H158">
        <v>0.484375</v>
      </c>
    </row>
    <row r="159" spans="1:8">
      <c r="A159" t="s">
        <v>74</v>
      </c>
      <c r="B159" t="s">
        <v>1719</v>
      </c>
      <c r="C159" t="str">
        <f t="shared" si="2"/>
        <v>Roger Bailey</v>
      </c>
      <c r="D159">
        <v>41</v>
      </c>
      <c r="E159">
        <v>2352</v>
      </c>
      <c r="F159">
        <v>1139</v>
      </c>
      <c r="G159">
        <v>9</v>
      </c>
      <c r="H159">
        <v>0.48426870748299322</v>
      </c>
    </row>
    <row r="160" spans="1:8">
      <c r="A160" t="s">
        <v>233</v>
      </c>
      <c r="B160" t="s">
        <v>1583</v>
      </c>
      <c r="C160" t="str">
        <f t="shared" si="2"/>
        <v>Wally Mersino</v>
      </c>
      <c r="D160">
        <v>1</v>
      </c>
      <c r="E160">
        <v>63</v>
      </c>
      <c r="F160">
        <v>26</v>
      </c>
      <c r="G160">
        <v>2</v>
      </c>
      <c r="H160">
        <v>0.41269841269841268</v>
      </c>
    </row>
    <row r="161" spans="1:8">
      <c r="A161" t="s">
        <v>57</v>
      </c>
      <c r="B161" t="s">
        <v>1589</v>
      </c>
      <c r="C161" t="str">
        <f t="shared" si="2"/>
        <v>Chris Misterovich</v>
      </c>
      <c r="D161">
        <v>1</v>
      </c>
      <c r="E161">
        <v>58</v>
      </c>
      <c r="F161">
        <v>27</v>
      </c>
      <c r="G161">
        <v>0</v>
      </c>
      <c r="H161">
        <v>0.46551724137931033</v>
      </c>
    </row>
    <row r="162" spans="1:8" ht="13.8" thickBot="1">
      <c r="A162" t="s">
        <v>1761</v>
      </c>
      <c r="B162" t="s">
        <v>1755</v>
      </c>
      <c r="C162" t="str">
        <f t="shared" si="2"/>
        <v>James Jenkens</v>
      </c>
      <c r="D162">
        <v>1</v>
      </c>
      <c r="E162">
        <v>14</v>
      </c>
      <c r="F162">
        <v>7</v>
      </c>
      <c r="G162">
        <v>0</v>
      </c>
      <c r="H162">
        <v>0.5</v>
      </c>
    </row>
    <row r="163" spans="1:8">
      <c r="A163" s="1658" t="s">
        <v>27</v>
      </c>
      <c r="B163" s="1681" t="s">
        <v>1608</v>
      </c>
      <c r="C163" s="1681" t="str">
        <f t="shared" si="2"/>
        <v>Reed Nelson</v>
      </c>
      <c r="D163" s="1659">
        <v>8</v>
      </c>
      <c r="E163" s="1642">
        <v>709</v>
      </c>
      <c r="F163" s="1642">
        <v>433</v>
      </c>
      <c r="G163" s="1642">
        <v>34</v>
      </c>
      <c r="H163" s="1660">
        <v>0.61071932299012699</v>
      </c>
    </row>
    <row r="164" spans="1:8">
      <c r="A164" s="1661" t="s">
        <v>260</v>
      </c>
      <c r="B164" s="1682" t="s">
        <v>1560</v>
      </c>
      <c r="C164" s="1682" t="str">
        <f t="shared" si="2"/>
        <v>Mike Smith</v>
      </c>
      <c r="D164" s="1662">
        <v>13</v>
      </c>
      <c r="E164" s="1646">
        <v>963</v>
      </c>
      <c r="F164" s="1646">
        <v>577</v>
      </c>
      <c r="G164" s="1646">
        <v>26</v>
      </c>
      <c r="H164" s="1663">
        <v>0.59916926272066462</v>
      </c>
    </row>
    <row r="165" spans="1:8">
      <c r="A165" s="1664" t="s">
        <v>1642</v>
      </c>
      <c r="B165" s="1683" t="s">
        <v>1611</v>
      </c>
      <c r="C165" s="1683" t="str">
        <f t="shared" si="2"/>
        <v>Keith Bergum</v>
      </c>
      <c r="D165" s="1">
        <v>19</v>
      </c>
      <c r="E165" s="1578">
        <v>1275</v>
      </c>
      <c r="F165" s="1578">
        <v>746</v>
      </c>
      <c r="G165" s="1578">
        <v>28</v>
      </c>
      <c r="H165" s="1665">
        <v>0.58509803921568626</v>
      </c>
    </row>
    <row r="166" spans="1:8">
      <c r="A166" s="1666" t="s">
        <v>1299</v>
      </c>
      <c r="B166" s="1684" t="s">
        <v>1587</v>
      </c>
      <c r="C166" s="1684" t="str">
        <f t="shared" si="2"/>
        <v>Mark Sims</v>
      </c>
      <c r="D166" s="1662">
        <v>27</v>
      </c>
      <c r="E166" s="1646">
        <v>1783</v>
      </c>
      <c r="F166" s="1646">
        <v>1050</v>
      </c>
      <c r="G166" s="1646">
        <v>121</v>
      </c>
      <c r="H166" s="1663">
        <v>0.58889512058328664</v>
      </c>
    </row>
    <row r="167" spans="1:8">
      <c r="A167" s="1664" t="s">
        <v>242</v>
      </c>
      <c r="B167" s="1683" t="s">
        <v>1585</v>
      </c>
      <c r="C167" s="1683" t="str">
        <f t="shared" si="2"/>
        <v>Brandon Lietke</v>
      </c>
      <c r="D167" s="1667">
        <v>3</v>
      </c>
      <c r="E167" s="1578">
        <v>134</v>
      </c>
      <c r="F167" s="1578">
        <v>82</v>
      </c>
      <c r="G167" s="1578">
        <v>18</v>
      </c>
      <c r="H167" s="1665">
        <v>0.61194029850746268</v>
      </c>
    </row>
    <row r="168" spans="1:8">
      <c r="A168" s="1661" t="s">
        <v>110</v>
      </c>
      <c r="B168" s="1682" t="s">
        <v>1715</v>
      </c>
      <c r="C168" s="1682" t="str">
        <f t="shared" si="2"/>
        <v>Luke Kendziorski</v>
      </c>
      <c r="D168" s="1662">
        <v>4</v>
      </c>
      <c r="E168" s="1646">
        <v>248</v>
      </c>
      <c r="F168" s="1646">
        <v>144</v>
      </c>
      <c r="G168" s="1646">
        <v>16</v>
      </c>
      <c r="H168" s="1663">
        <v>0.58064516129032262</v>
      </c>
    </row>
    <row r="169" spans="1:8">
      <c r="A169" s="1664" t="s">
        <v>154</v>
      </c>
      <c r="B169" s="1683" t="s">
        <v>1561</v>
      </c>
      <c r="C169" s="1683" t="str">
        <f t="shared" si="2"/>
        <v>Tim Williams</v>
      </c>
      <c r="D169" s="1">
        <v>15</v>
      </c>
      <c r="E169" s="1578">
        <v>1013</v>
      </c>
      <c r="F169" s="1578">
        <v>573</v>
      </c>
      <c r="G169" s="1578">
        <v>16</v>
      </c>
      <c r="H169" s="1665">
        <v>0.56564659427443242</v>
      </c>
    </row>
    <row r="170" spans="1:8">
      <c r="A170" s="1661" t="s">
        <v>2109</v>
      </c>
      <c r="B170" s="1682" t="s">
        <v>1605</v>
      </c>
      <c r="C170" s="1682" t="str">
        <f t="shared" si="2"/>
        <v>Ted Voigt</v>
      </c>
      <c r="D170" s="1662">
        <v>6</v>
      </c>
      <c r="E170" s="1646">
        <v>346</v>
      </c>
      <c r="F170" s="1646">
        <v>184</v>
      </c>
      <c r="G170" s="1646">
        <v>2</v>
      </c>
      <c r="H170" s="1663">
        <v>0.53179190751445082</v>
      </c>
    </row>
    <row r="171" spans="1:8">
      <c r="A171" s="1664" t="s">
        <v>1762</v>
      </c>
      <c r="B171" s="1683" t="s">
        <v>1592</v>
      </c>
      <c r="C171" s="1683" t="str">
        <f t="shared" si="2"/>
        <v>Dean Shinavier</v>
      </c>
      <c r="D171" s="1667">
        <v>26</v>
      </c>
      <c r="E171" s="1578">
        <v>1214</v>
      </c>
      <c r="F171" s="1578">
        <v>616</v>
      </c>
      <c r="G171" s="1578">
        <v>18</v>
      </c>
      <c r="H171" s="1665">
        <v>0.5074135090609555</v>
      </c>
    </row>
    <row r="172" spans="1:8">
      <c r="A172" s="1661" t="s">
        <v>1763</v>
      </c>
      <c r="B172" s="1682" t="s">
        <v>1613</v>
      </c>
      <c r="C172" s="1682" t="str">
        <f t="shared" si="2"/>
        <v>Bob Schrah</v>
      </c>
      <c r="D172" s="1668">
        <v>26</v>
      </c>
      <c r="E172" s="1646">
        <v>1216</v>
      </c>
      <c r="F172" s="1646">
        <v>706</v>
      </c>
      <c r="G172" s="1646">
        <v>67</v>
      </c>
      <c r="H172" s="1663">
        <v>0.58059210526315785</v>
      </c>
    </row>
    <row r="173" spans="1:8">
      <c r="A173" s="1664" t="s">
        <v>1</v>
      </c>
      <c r="B173" s="1683" t="s">
        <v>1627</v>
      </c>
      <c r="C173" s="1683" t="str">
        <f t="shared" si="2"/>
        <v>Bill Parker</v>
      </c>
      <c r="D173" s="1667">
        <v>26</v>
      </c>
      <c r="E173" s="1578">
        <v>1075</v>
      </c>
      <c r="F173" s="1578">
        <v>516</v>
      </c>
      <c r="G173" s="1578">
        <v>5</v>
      </c>
      <c r="H173" s="1665">
        <v>0.48</v>
      </c>
    </row>
    <row r="174" spans="1:8">
      <c r="A174" s="1661" t="s">
        <v>166</v>
      </c>
      <c r="B174" s="1682" t="s">
        <v>1563</v>
      </c>
      <c r="C174" s="1682" t="str">
        <f t="shared" si="2"/>
        <v>Matt Jadczak</v>
      </c>
      <c r="D174" s="1668">
        <v>6</v>
      </c>
      <c r="E174" s="1646">
        <v>225</v>
      </c>
      <c r="F174" s="1646">
        <v>99</v>
      </c>
      <c r="G174" s="1646">
        <v>0</v>
      </c>
      <c r="H174" s="1663">
        <v>0.44</v>
      </c>
    </row>
    <row r="175" spans="1:8">
      <c r="A175" s="1669" t="s">
        <v>1299</v>
      </c>
      <c r="B175" s="1685" t="s">
        <v>2138</v>
      </c>
      <c r="C175" s="1685" t="str">
        <f t="shared" si="2"/>
        <v>Kerry Sims</v>
      </c>
      <c r="D175" s="1670">
        <v>1</v>
      </c>
      <c r="E175" s="1578">
        <v>80</v>
      </c>
      <c r="F175" s="1578">
        <v>40</v>
      </c>
      <c r="G175" s="1578">
        <v>0</v>
      </c>
      <c r="H175" s="1671">
        <v>0.5</v>
      </c>
    </row>
    <row r="176" spans="1:8">
      <c r="A176" s="887" t="s">
        <v>1764</v>
      </c>
      <c r="B176" s="1479" t="s">
        <v>1765</v>
      </c>
      <c r="C176" s="1479" t="str">
        <f t="shared" si="2"/>
        <v>Niko Grandchamp</v>
      </c>
      <c r="D176" s="1672">
        <v>1</v>
      </c>
      <c r="E176" s="1646">
        <v>12</v>
      </c>
      <c r="F176" s="1646">
        <v>5</v>
      </c>
      <c r="G176" s="1646">
        <v>0</v>
      </c>
      <c r="H176" s="1673">
        <v>0.41666666666666669</v>
      </c>
    </row>
    <row r="177" spans="1:8">
      <c r="A177" s="1234" t="s">
        <v>113</v>
      </c>
      <c r="B177" s="1480" t="s">
        <v>1651</v>
      </c>
      <c r="C177" s="1480" t="str">
        <f t="shared" si="2"/>
        <v>Chad Nielsen</v>
      </c>
      <c r="D177" s="1674">
        <v>1</v>
      </c>
      <c r="E177" s="1675">
        <v>48</v>
      </c>
      <c r="F177" s="1675">
        <v>31</v>
      </c>
      <c r="G177" s="1675">
        <v>5</v>
      </c>
      <c r="H177" s="1676">
        <v>0.64583333333333337</v>
      </c>
    </row>
    <row r="178" spans="1:8" ht="13.8" thickBot="1">
      <c r="A178" s="1677" t="s">
        <v>118</v>
      </c>
      <c r="B178" s="1686" t="s">
        <v>1646</v>
      </c>
      <c r="C178" s="1686" t="str">
        <f t="shared" si="2"/>
        <v>Will Thomas</v>
      </c>
      <c r="D178" s="1678">
        <v>1</v>
      </c>
      <c r="E178" s="1679">
        <v>17</v>
      </c>
      <c r="F178" s="1679">
        <v>9</v>
      </c>
      <c r="G178" s="1679">
        <v>0</v>
      </c>
      <c r="H178" s="1680">
        <v>0.52941176470588236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697"/>
  <sheetViews>
    <sheetView topLeftCell="A104" workbookViewId="0">
      <selection activeCell="F25" sqref="F25"/>
    </sheetView>
  </sheetViews>
  <sheetFormatPr defaultRowHeight="13.2"/>
  <cols>
    <col min="1" max="1" width="16.33203125" bestFit="1" customWidth="1"/>
    <col min="9" max="9" width="19.6640625" bestFit="1" customWidth="1"/>
  </cols>
  <sheetData>
    <row r="1" spans="1:9">
      <c r="B1" s="1557" t="s">
        <v>269</v>
      </c>
      <c r="C1" s="1557" t="s">
        <v>268</v>
      </c>
      <c r="D1" s="1557" t="s">
        <v>267</v>
      </c>
      <c r="E1" s="1557" t="s">
        <v>266</v>
      </c>
      <c r="F1" s="1557" t="s">
        <v>265</v>
      </c>
      <c r="I1" s="4" t="s">
        <v>270</v>
      </c>
    </row>
    <row r="2" spans="1:9">
      <c r="A2" t="s">
        <v>259</v>
      </c>
      <c r="B2">
        <v>23</v>
      </c>
      <c r="C2">
        <v>1484</v>
      </c>
      <c r="D2">
        <v>952</v>
      </c>
      <c r="E2">
        <v>187</v>
      </c>
      <c r="F2">
        <v>0.64150943396226412</v>
      </c>
      <c r="I2" s="1581" t="s">
        <v>261</v>
      </c>
    </row>
    <row r="3" spans="1:9">
      <c r="A3" t="s">
        <v>98</v>
      </c>
      <c r="B3">
        <v>21</v>
      </c>
      <c r="C3">
        <v>1377</v>
      </c>
      <c r="D3">
        <v>769</v>
      </c>
      <c r="E3">
        <v>57</v>
      </c>
      <c r="F3">
        <v>0.5584604212055192</v>
      </c>
      <c r="I3" s="1579" t="s">
        <v>259</v>
      </c>
    </row>
    <row r="4" spans="1:9">
      <c r="A4" t="s">
        <v>1150</v>
      </c>
      <c r="B4">
        <v>19</v>
      </c>
      <c r="C4">
        <v>979</v>
      </c>
      <c r="D4">
        <v>574</v>
      </c>
      <c r="E4">
        <v>17</v>
      </c>
      <c r="F4">
        <v>0.58631256384065378</v>
      </c>
      <c r="I4" s="1579" t="s">
        <v>258</v>
      </c>
    </row>
    <row r="5" spans="1:9">
      <c r="A5" t="s">
        <v>1282</v>
      </c>
      <c r="B5">
        <v>4</v>
      </c>
      <c r="C5">
        <v>224</v>
      </c>
      <c r="D5">
        <v>114</v>
      </c>
      <c r="E5">
        <v>0</v>
      </c>
      <c r="F5">
        <v>0.5089285714285714</v>
      </c>
      <c r="I5" s="1579" t="s">
        <v>257</v>
      </c>
    </row>
    <row r="6" spans="1:9">
      <c r="A6" t="s">
        <v>9</v>
      </c>
      <c r="B6">
        <v>27</v>
      </c>
      <c r="C6">
        <v>1494</v>
      </c>
      <c r="D6">
        <v>878</v>
      </c>
      <c r="E6">
        <v>106</v>
      </c>
      <c r="F6">
        <v>0.58768406961178044</v>
      </c>
      <c r="I6" s="1579" t="s">
        <v>256</v>
      </c>
    </row>
    <row r="7" spans="1:9">
      <c r="A7" t="s">
        <v>1313</v>
      </c>
      <c r="B7">
        <v>2</v>
      </c>
      <c r="C7">
        <v>108</v>
      </c>
      <c r="D7">
        <v>51</v>
      </c>
      <c r="E7">
        <v>1</v>
      </c>
      <c r="F7">
        <v>0.47222222222222221</v>
      </c>
      <c r="I7" s="1579" t="s">
        <v>254</v>
      </c>
    </row>
    <row r="8" spans="1:9">
      <c r="A8" t="s">
        <v>131</v>
      </c>
      <c r="B8">
        <v>8</v>
      </c>
      <c r="C8">
        <v>591</v>
      </c>
      <c r="D8">
        <v>328</v>
      </c>
      <c r="E8">
        <v>24</v>
      </c>
      <c r="F8">
        <v>0.55499153976311333</v>
      </c>
      <c r="I8" s="1579" t="s">
        <v>252</v>
      </c>
    </row>
    <row r="9" spans="1:9">
      <c r="A9" t="s">
        <v>1207</v>
      </c>
      <c r="B9">
        <v>6</v>
      </c>
      <c r="C9">
        <v>424</v>
      </c>
      <c r="D9">
        <v>205</v>
      </c>
      <c r="E9">
        <v>6</v>
      </c>
      <c r="F9">
        <v>0.48349056603773582</v>
      </c>
      <c r="I9" s="1579" t="s">
        <v>251</v>
      </c>
    </row>
    <row r="10" spans="1:9">
      <c r="A10" t="s">
        <v>1148</v>
      </c>
      <c r="B10">
        <v>25</v>
      </c>
      <c r="C10">
        <v>1178</v>
      </c>
      <c r="D10">
        <v>603</v>
      </c>
      <c r="E10">
        <v>18</v>
      </c>
      <c r="F10">
        <v>0.51188455008488964</v>
      </c>
      <c r="I10" s="1579" t="s">
        <v>249</v>
      </c>
    </row>
    <row r="11" spans="1:9">
      <c r="A11" t="s">
        <v>1197</v>
      </c>
      <c r="B11">
        <v>16</v>
      </c>
      <c r="C11">
        <v>763</v>
      </c>
      <c r="D11">
        <v>390</v>
      </c>
      <c r="E11">
        <v>5</v>
      </c>
      <c r="F11">
        <v>0.51114023591087809</v>
      </c>
      <c r="I11" s="1579" t="s">
        <v>248</v>
      </c>
    </row>
    <row r="12" spans="1:9">
      <c r="A12" t="s">
        <v>1216</v>
      </c>
      <c r="B12">
        <v>34</v>
      </c>
      <c r="C12">
        <v>1744</v>
      </c>
      <c r="D12">
        <v>861</v>
      </c>
      <c r="E12">
        <v>17</v>
      </c>
      <c r="F12">
        <v>0.49369266055045874</v>
      </c>
      <c r="I12" s="1687" t="s">
        <v>247</v>
      </c>
    </row>
    <row r="13" spans="1:9">
      <c r="A13" t="s">
        <v>245</v>
      </c>
      <c r="B13">
        <v>8</v>
      </c>
      <c r="C13">
        <v>235</v>
      </c>
      <c r="D13">
        <v>66</v>
      </c>
      <c r="E13">
        <v>1</v>
      </c>
      <c r="F13">
        <v>0.28085106382978725</v>
      </c>
      <c r="I13" s="1579" t="s">
        <v>245</v>
      </c>
    </row>
    <row r="14" spans="1:9">
      <c r="A14" t="s">
        <v>145</v>
      </c>
      <c r="B14">
        <v>25</v>
      </c>
      <c r="C14">
        <v>1376</v>
      </c>
      <c r="D14">
        <v>635</v>
      </c>
      <c r="E14">
        <v>14</v>
      </c>
      <c r="F14">
        <v>0.46148255813953487</v>
      </c>
      <c r="I14" s="1579" t="s">
        <v>244</v>
      </c>
    </row>
    <row r="15" spans="1:9">
      <c r="A15" t="s">
        <v>1342</v>
      </c>
      <c r="B15">
        <v>1</v>
      </c>
      <c r="C15">
        <v>64</v>
      </c>
      <c r="D15">
        <v>36</v>
      </c>
      <c r="E15">
        <v>2</v>
      </c>
      <c r="F15">
        <v>0.5625</v>
      </c>
      <c r="I15" s="1583" t="s">
        <v>243</v>
      </c>
    </row>
    <row r="16" spans="1:9">
      <c r="A16" t="s">
        <v>1341</v>
      </c>
      <c r="B16">
        <v>1</v>
      </c>
      <c r="C16">
        <v>8</v>
      </c>
      <c r="D16">
        <v>1</v>
      </c>
      <c r="E16">
        <v>0</v>
      </c>
      <c r="F16">
        <v>0.125</v>
      </c>
      <c r="I16" s="1579" t="s">
        <v>241</v>
      </c>
    </row>
    <row r="17" spans="1:9">
      <c r="A17" t="s">
        <v>30</v>
      </c>
      <c r="B17">
        <v>1</v>
      </c>
      <c r="C17">
        <v>50</v>
      </c>
      <c r="D17">
        <v>24</v>
      </c>
      <c r="E17">
        <v>3</v>
      </c>
      <c r="F17">
        <v>0.48</v>
      </c>
      <c r="I17" s="1583" t="s">
        <v>240</v>
      </c>
    </row>
    <row r="18" spans="1:9">
      <c r="A18" t="s">
        <v>1289</v>
      </c>
      <c r="B18">
        <v>9</v>
      </c>
      <c r="C18">
        <v>589</v>
      </c>
      <c r="D18">
        <v>429</v>
      </c>
      <c r="E18">
        <v>89</v>
      </c>
      <c r="F18">
        <v>0.72835314091680814</v>
      </c>
      <c r="I18" s="1580" t="s">
        <v>2116</v>
      </c>
    </row>
    <row r="19" spans="1:9">
      <c r="A19" t="s">
        <v>159</v>
      </c>
      <c r="B19">
        <v>13</v>
      </c>
      <c r="C19">
        <v>829</v>
      </c>
      <c r="D19">
        <v>593</v>
      </c>
      <c r="E19">
        <v>15</v>
      </c>
      <c r="F19">
        <v>0.71531966224366705</v>
      </c>
      <c r="I19" s="1579" t="s">
        <v>237</v>
      </c>
    </row>
    <row r="20" spans="1:9">
      <c r="A20" t="s">
        <v>1175</v>
      </c>
      <c r="B20">
        <v>6</v>
      </c>
      <c r="C20">
        <v>390</v>
      </c>
      <c r="D20">
        <v>221</v>
      </c>
      <c r="E20">
        <v>12</v>
      </c>
      <c r="F20">
        <v>0.56666666666666665</v>
      </c>
      <c r="I20" s="1583" t="s">
        <v>2108</v>
      </c>
    </row>
    <row r="21" spans="1:9">
      <c r="A21" t="s">
        <v>1180</v>
      </c>
      <c r="B21">
        <v>26</v>
      </c>
      <c r="C21">
        <v>1704</v>
      </c>
      <c r="D21">
        <v>1004</v>
      </c>
      <c r="E21">
        <v>117</v>
      </c>
      <c r="F21">
        <v>0.58920187793427226</v>
      </c>
      <c r="I21" s="1579" t="s">
        <v>236</v>
      </c>
    </row>
    <row r="22" spans="1:9">
      <c r="A22" t="s">
        <v>1269</v>
      </c>
      <c r="B22">
        <v>24</v>
      </c>
      <c r="C22">
        <v>1555</v>
      </c>
      <c r="D22">
        <v>970</v>
      </c>
      <c r="E22">
        <v>107</v>
      </c>
      <c r="F22">
        <v>0.6237942122186495</v>
      </c>
      <c r="I22" s="1579" t="s">
        <v>234</v>
      </c>
    </row>
    <row r="23" spans="1:9">
      <c r="A23" t="s">
        <v>1220</v>
      </c>
      <c r="B23">
        <v>10</v>
      </c>
      <c r="C23">
        <v>633</v>
      </c>
      <c r="D23">
        <v>332</v>
      </c>
      <c r="E23">
        <v>10</v>
      </c>
      <c r="F23">
        <v>0.52448657187993686</v>
      </c>
      <c r="I23" s="1579" t="s">
        <v>232</v>
      </c>
    </row>
    <row r="24" spans="1:9">
      <c r="A24" t="s">
        <v>1238</v>
      </c>
      <c r="B24">
        <v>21</v>
      </c>
      <c r="C24">
        <v>967</v>
      </c>
      <c r="D24">
        <v>551</v>
      </c>
      <c r="E24">
        <v>36</v>
      </c>
      <c r="F24">
        <v>0.56980351602895551</v>
      </c>
      <c r="I24" s="1579" t="s">
        <v>230</v>
      </c>
    </row>
    <row r="25" spans="1:9">
      <c r="A25" t="s">
        <v>217</v>
      </c>
      <c r="B25">
        <v>3</v>
      </c>
      <c r="C25">
        <v>157</v>
      </c>
      <c r="D25">
        <v>79</v>
      </c>
      <c r="E25">
        <v>3</v>
      </c>
      <c r="F25">
        <v>0.50318471337579618</v>
      </c>
      <c r="I25" s="1579" t="s">
        <v>228</v>
      </c>
    </row>
    <row r="26" spans="1:9">
      <c r="A26" t="s">
        <v>194</v>
      </c>
      <c r="B26">
        <v>9</v>
      </c>
      <c r="C26">
        <v>488</v>
      </c>
      <c r="D26">
        <v>254</v>
      </c>
      <c r="E26">
        <v>28</v>
      </c>
      <c r="F26">
        <v>0.52049180327868849</v>
      </c>
      <c r="I26" s="1579" t="s">
        <v>226</v>
      </c>
    </row>
    <row r="27" spans="1:9">
      <c r="A27" t="s">
        <v>1312</v>
      </c>
      <c r="B27">
        <v>2</v>
      </c>
      <c r="C27">
        <v>64</v>
      </c>
      <c r="D27">
        <v>29</v>
      </c>
      <c r="E27">
        <v>1</v>
      </c>
      <c r="F27">
        <v>0.453125</v>
      </c>
      <c r="I27" s="1579" t="s">
        <v>225</v>
      </c>
    </row>
    <row r="28" spans="1:9">
      <c r="A28" t="s">
        <v>107</v>
      </c>
      <c r="B28">
        <v>12</v>
      </c>
      <c r="C28">
        <v>562</v>
      </c>
      <c r="D28">
        <v>267</v>
      </c>
      <c r="E28">
        <v>3</v>
      </c>
      <c r="F28">
        <v>0.47508896797153027</v>
      </c>
      <c r="I28" s="1583" t="s">
        <v>223</v>
      </c>
    </row>
    <row r="29" spans="1:9">
      <c r="A29" t="s">
        <v>1222</v>
      </c>
      <c r="B29">
        <v>40</v>
      </c>
      <c r="C29">
        <v>2317</v>
      </c>
      <c r="D29">
        <v>1123</v>
      </c>
      <c r="E29">
        <v>9</v>
      </c>
      <c r="F29">
        <v>0.48467846353042726</v>
      </c>
      <c r="I29" s="1579" t="s">
        <v>221</v>
      </c>
    </row>
    <row r="30" spans="1:9">
      <c r="A30" t="s">
        <v>1174</v>
      </c>
      <c r="B30">
        <v>21</v>
      </c>
      <c r="C30">
        <v>1183</v>
      </c>
      <c r="D30">
        <v>563</v>
      </c>
      <c r="E30">
        <v>3</v>
      </c>
      <c r="F30">
        <v>0.47590870667793744</v>
      </c>
      <c r="I30" s="1579" t="s">
        <v>219</v>
      </c>
    </row>
    <row r="31" spans="1:9">
      <c r="A31" t="s">
        <v>103</v>
      </c>
      <c r="B31">
        <v>1</v>
      </c>
      <c r="C31">
        <v>41</v>
      </c>
      <c r="D31">
        <v>19</v>
      </c>
      <c r="E31">
        <v>1</v>
      </c>
      <c r="F31">
        <v>0.46341463414634149</v>
      </c>
      <c r="I31" s="1583" t="s">
        <v>1269</v>
      </c>
    </row>
    <row r="32" spans="1:9">
      <c r="A32" t="s">
        <v>205</v>
      </c>
      <c r="B32">
        <v>7</v>
      </c>
      <c r="C32">
        <v>495</v>
      </c>
      <c r="D32">
        <v>337</v>
      </c>
      <c r="E32">
        <v>32</v>
      </c>
      <c r="F32">
        <v>0.68080808080808086</v>
      </c>
      <c r="I32" s="1579" t="s">
        <v>217</v>
      </c>
    </row>
    <row r="33" spans="1:9">
      <c r="A33" t="s">
        <v>203</v>
      </c>
      <c r="B33">
        <v>24</v>
      </c>
      <c r="C33">
        <v>1778</v>
      </c>
      <c r="D33">
        <v>1064</v>
      </c>
      <c r="E33">
        <v>58</v>
      </c>
      <c r="F33">
        <v>0.59842519685039375</v>
      </c>
      <c r="I33" s="1579" t="s">
        <v>215</v>
      </c>
    </row>
    <row r="34" spans="1:9">
      <c r="A34" t="s">
        <v>223</v>
      </c>
      <c r="B34">
        <v>13</v>
      </c>
      <c r="C34">
        <v>873</v>
      </c>
      <c r="D34">
        <v>506</v>
      </c>
      <c r="E34">
        <v>29</v>
      </c>
      <c r="F34">
        <v>0.57961053837342502</v>
      </c>
      <c r="I34" s="1579" t="s">
        <v>213</v>
      </c>
    </row>
    <row r="35" spans="1:9">
      <c r="A35" t="s">
        <v>256</v>
      </c>
      <c r="B35">
        <v>9</v>
      </c>
      <c r="C35">
        <v>634</v>
      </c>
      <c r="D35">
        <v>346</v>
      </c>
      <c r="E35">
        <v>19</v>
      </c>
      <c r="F35">
        <v>0.5457413249211357</v>
      </c>
      <c r="I35" s="1579" t="s">
        <v>211</v>
      </c>
    </row>
    <row r="36" spans="1:9">
      <c r="A36" t="s">
        <v>237</v>
      </c>
      <c r="B36">
        <v>33</v>
      </c>
      <c r="C36">
        <v>2349</v>
      </c>
      <c r="D36">
        <v>1350</v>
      </c>
      <c r="E36">
        <v>96</v>
      </c>
      <c r="F36">
        <v>0.57471264367816088</v>
      </c>
      <c r="I36" s="1579" t="s">
        <v>209</v>
      </c>
    </row>
    <row r="37" spans="1:9">
      <c r="A37" t="s">
        <v>5</v>
      </c>
      <c r="B37">
        <v>22</v>
      </c>
      <c r="C37">
        <v>1521</v>
      </c>
      <c r="D37">
        <v>874</v>
      </c>
      <c r="E37">
        <v>35</v>
      </c>
      <c r="F37">
        <v>0.57462195923734383</v>
      </c>
      <c r="I37" s="1579" t="s">
        <v>207</v>
      </c>
    </row>
    <row r="38" spans="1:9">
      <c r="A38" t="s">
        <v>1281</v>
      </c>
      <c r="B38">
        <v>6</v>
      </c>
      <c r="C38">
        <v>305</v>
      </c>
      <c r="D38">
        <v>161</v>
      </c>
      <c r="E38">
        <v>5</v>
      </c>
      <c r="F38">
        <v>0.52786885245901638</v>
      </c>
      <c r="I38" s="1579" t="s">
        <v>205</v>
      </c>
    </row>
    <row r="39" spans="1:9">
      <c r="A39" t="s">
        <v>1231</v>
      </c>
      <c r="B39">
        <v>4</v>
      </c>
      <c r="C39">
        <v>160</v>
      </c>
      <c r="D39">
        <v>77</v>
      </c>
      <c r="E39">
        <v>2</v>
      </c>
      <c r="F39">
        <v>0.48125000000000001</v>
      </c>
      <c r="I39" s="1579" t="s">
        <v>203</v>
      </c>
    </row>
    <row r="40" spans="1:9">
      <c r="A40" t="s">
        <v>1163</v>
      </c>
      <c r="B40">
        <v>8</v>
      </c>
      <c r="C40">
        <v>437</v>
      </c>
      <c r="D40">
        <v>218</v>
      </c>
      <c r="E40">
        <v>8</v>
      </c>
      <c r="F40">
        <v>0.4988558352402746</v>
      </c>
      <c r="I40" s="1579" t="s">
        <v>201</v>
      </c>
    </row>
    <row r="41" spans="1:9">
      <c r="A41" t="s">
        <v>1165</v>
      </c>
      <c r="B41">
        <v>29</v>
      </c>
      <c r="C41">
        <v>1571</v>
      </c>
      <c r="D41">
        <v>851</v>
      </c>
      <c r="E41">
        <v>46</v>
      </c>
      <c r="F41">
        <v>0.5416931890515595</v>
      </c>
      <c r="I41" s="1579" t="s">
        <v>200</v>
      </c>
    </row>
    <row r="42" spans="1:9">
      <c r="A42" t="s">
        <v>1340</v>
      </c>
      <c r="B42">
        <v>1</v>
      </c>
      <c r="C42">
        <v>61</v>
      </c>
      <c r="D42">
        <v>31</v>
      </c>
      <c r="E42">
        <v>0</v>
      </c>
      <c r="F42">
        <v>0.50819672131147542</v>
      </c>
      <c r="I42" s="1579" t="s">
        <v>198</v>
      </c>
    </row>
    <row r="43" spans="1:9">
      <c r="A43" t="s">
        <v>0</v>
      </c>
      <c r="B43">
        <v>25</v>
      </c>
      <c r="C43">
        <v>1029</v>
      </c>
      <c r="D43">
        <v>492</v>
      </c>
      <c r="E43">
        <v>5</v>
      </c>
      <c r="F43">
        <v>0.478134110787172</v>
      </c>
      <c r="I43" s="1579" t="s">
        <v>196</v>
      </c>
    </row>
    <row r="44" spans="1:9">
      <c r="A44" t="s">
        <v>1161</v>
      </c>
      <c r="B44">
        <v>14</v>
      </c>
      <c r="C44">
        <v>492</v>
      </c>
      <c r="D44">
        <v>224</v>
      </c>
      <c r="E44">
        <v>0</v>
      </c>
      <c r="F44">
        <v>0.45528455284552843</v>
      </c>
      <c r="I44" s="1579" t="s">
        <v>194</v>
      </c>
    </row>
    <row r="45" spans="1:9">
      <c r="A45" t="s">
        <v>1339</v>
      </c>
      <c r="B45">
        <v>1</v>
      </c>
      <c r="C45">
        <v>8</v>
      </c>
      <c r="D45">
        <v>2</v>
      </c>
      <c r="E45">
        <v>0</v>
      </c>
      <c r="F45">
        <v>0.25</v>
      </c>
      <c r="I45" s="1579" t="s">
        <v>192</v>
      </c>
    </row>
    <row r="46" spans="1:9">
      <c r="A46" t="s">
        <v>261</v>
      </c>
      <c r="B46">
        <v>12</v>
      </c>
      <c r="C46">
        <v>824</v>
      </c>
      <c r="D46">
        <v>534</v>
      </c>
      <c r="E46">
        <v>116</v>
      </c>
      <c r="F46">
        <v>0.64805825242718451</v>
      </c>
      <c r="I46" s="1579" t="s">
        <v>191</v>
      </c>
    </row>
    <row r="47" spans="1:9">
      <c r="A47" t="s">
        <v>1262</v>
      </c>
      <c r="B47">
        <v>11</v>
      </c>
      <c r="C47">
        <v>657</v>
      </c>
      <c r="D47">
        <v>475</v>
      </c>
      <c r="E47">
        <v>124</v>
      </c>
      <c r="F47">
        <v>0.72298325722983259</v>
      </c>
      <c r="I47" s="1579" t="s">
        <v>189</v>
      </c>
    </row>
    <row r="48" spans="1:9">
      <c r="A48" t="s">
        <v>1121</v>
      </c>
      <c r="B48">
        <v>11</v>
      </c>
      <c r="C48">
        <v>718</v>
      </c>
      <c r="D48">
        <v>417</v>
      </c>
      <c r="E48">
        <v>47</v>
      </c>
      <c r="F48">
        <v>0.58077994428969359</v>
      </c>
      <c r="I48" s="1579" t="s">
        <v>187</v>
      </c>
    </row>
    <row r="49" spans="1:9">
      <c r="A49" t="s">
        <v>66</v>
      </c>
      <c r="B49">
        <v>13</v>
      </c>
      <c r="C49">
        <v>773</v>
      </c>
      <c r="D49">
        <v>379</v>
      </c>
      <c r="E49">
        <v>32</v>
      </c>
      <c r="F49">
        <v>0.49029754204398446</v>
      </c>
      <c r="I49" s="1579" t="s">
        <v>186</v>
      </c>
    </row>
    <row r="50" spans="1:9">
      <c r="A50" t="s">
        <v>1159</v>
      </c>
      <c r="B50">
        <v>11</v>
      </c>
      <c r="C50">
        <v>680</v>
      </c>
      <c r="D50">
        <v>371</v>
      </c>
      <c r="E50">
        <v>52</v>
      </c>
      <c r="F50">
        <v>0.5455882352941176</v>
      </c>
      <c r="I50" s="1579" t="s">
        <v>1668</v>
      </c>
    </row>
    <row r="51" spans="1:9">
      <c r="A51" t="s">
        <v>40</v>
      </c>
      <c r="B51">
        <v>9</v>
      </c>
      <c r="C51">
        <v>631</v>
      </c>
      <c r="D51">
        <v>371</v>
      </c>
      <c r="E51">
        <v>6</v>
      </c>
      <c r="F51">
        <v>0.58795562599049134</v>
      </c>
      <c r="I51" s="1579" t="s">
        <v>185</v>
      </c>
    </row>
    <row r="52" spans="1:9">
      <c r="A52" t="s">
        <v>151</v>
      </c>
      <c r="B52">
        <v>22</v>
      </c>
      <c r="C52">
        <v>1453</v>
      </c>
      <c r="D52">
        <v>841</v>
      </c>
      <c r="E52">
        <v>6</v>
      </c>
      <c r="F52">
        <v>0.57880247763248449</v>
      </c>
      <c r="I52" s="1579" t="s">
        <v>183</v>
      </c>
    </row>
    <row r="53" spans="1:9">
      <c r="A53" t="s">
        <v>1120</v>
      </c>
      <c r="B53">
        <v>13</v>
      </c>
      <c r="C53">
        <v>857</v>
      </c>
      <c r="D53">
        <v>469</v>
      </c>
      <c r="E53">
        <v>42</v>
      </c>
      <c r="F53">
        <v>0.54725787631271883</v>
      </c>
      <c r="I53" s="1579" t="s">
        <v>181</v>
      </c>
    </row>
    <row r="54" spans="1:9">
      <c r="A54" t="s">
        <v>1087</v>
      </c>
      <c r="B54">
        <v>12</v>
      </c>
      <c r="C54">
        <v>774</v>
      </c>
      <c r="D54">
        <v>445</v>
      </c>
      <c r="E54">
        <v>37</v>
      </c>
      <c r="F54">
        <v>0.57493540051679581</v>
      </c>
      <c r="I54" s="1579" t="s">
        <v>179</v>
      </c>
    </row>
    <row r="55" spans="1:9">
      <c r="A55" t="s">
        <v>37</v>
      </c>
      <c r="B55">
        <v>8</v>
      </c>
      <c r="C55">
        <v>392</v>
      </c>
      <c r="D55">
        <v>203</v>
      </c>
      <c r="E55">
        <v>1</v>
      </c>
      <c r="F55">
        <v>0.5178571428571429</v>
      </c>
      <c r="I55" s="1579" t="s">
        <v>177</v>
      </c>
    </row>
    <row r="56" spans="1:9">
      <c r="A56" t="s">
        <v>1152</v>
      </c>
      <c r="B56">
        <v>9</v>
      </c>
      <c r="C56">
        <v>382</v>
      </c>
      <c r="D56">
        <v>169</v>
      </c>
      <c r="E56">
        <v>1</v>
      </c>
      <c r="F56">
        <v>0.44240837696335078</v>
      </c>
      <c r="I56" s="1579" t="s">
        <v>175</v>
      </c>
    </row>
    <row r="57" spans="1:9">
      <c r="A57" t="s">
        <v>228</v>
      </c>
      <c r="B57">
        <v>18</v>
      </c>
      <c r="C57">
        <v>1074</v>
      </c>
      <c r="D57">
        <v>571</v>
      </c>
      <c r="E57">
        <v>13</v>
      </c>
      <c r="F57">
        <v>0.53165735567970207</v>
      </c>
      <c r="I57" s="1579" t="s">
        <v>173</v>
      </c>
    </row>
    <row r="58" spans="1:9">
      <c r="A58" t="s">
        <v>1146</v>
      </c>
      <c r="B58">
        <v>18</v>
      </c>
      <c r="C58">
        <v>796</v>
      </c>
      <c r="D58">
        <v>336</v>
      </c>
      <c r="E58">
        <v>2</v>
      </c>
      <c r="F58">
        <v>0.42211055276381909</v>
      </c>
      <c r="I58" s="1579" t="s">
        <v>171</v>
      </c>
    </row>
    <row r="59" spans="1:9">
      <c r="A59" t="s">
        <v>1115</v>
      </c>
      <c r="B59">
        <v>7</v>
      </c>
      <c r="C59">
        <v>248</v>
      </c>
      <c r="D59">
        <v>117</v>
      </c>
      <c r="E59">
        <v>4</v>
      </c>
      <c r="F59">
        <v>0.47177419354838712</v>
      </c>
      <c r="I59" s="1579" t="s">
        <v>169</v>
      </c>
    </row>
    <row r="60" spans="1:9">
      <c r="A60" t="s">
        <v>1338</v>
      </c>
      <c r="B60">
        <v>1</v>
      </c>
      <c r="C60">
        <v>33</v>
      </c>
      <c r="D60">
        <v>7</v>
      </c>
      <c r="E60">
        <v>1</v>
      </c>
      <c r="F60">
        <v>0.21212121212121213</v>
      </c>
      <c r="I60" s="1579" t="s">
        <v>167</v>
      </c>
    </row>
    <row r="61" spans="1:9">
      <c r="A61" t="s">
        <v>78</v>
      </c>
      <c r="B61">
        <v>8</v>
      </c>
      <c r="C61">
        <v>531</v>
      </c>
      <c r="D61">
        <v>324</v>
      </c>
      <c r="E61">
        <v>23</v>
      </c>
      <c r="F61">
        <v>0.61016949152542377</v>
      </c>
      <c r="I61" s="1579" t="s">
        <v>165</v>
      </c>
    </row>
    <row r="62" spans="1:9">
      <c r="A62" t="s">
        <v>73</v>
      </c>
      <c r="B62">
        <v>17</v>
      </c>
      <c r="C62">
        <v>1117</v>
      </c>
      <c r="D62">
        <v>666</v>
      </c>
      <c r="E62">
        <v>59</v>
      </c>
      <c r="F62">
        <v>0.59623992837958817</v>
      </c>
      <c r="I62" s="1579" t="s">
        <v>163</v>
      </c>
    </row>
    <row r="63" spans="1:9">
      <c r="A63" t="s">
        <v>1166</v>
      </c>
      <c r="B63">
        <v>6</v>
      </c>
      <c r="C63">
        <v>440</v>
      </c>
      <c r="D63">
        <v>255</v>
      </c>
      <c r="E63">
        <v>6</v>
      </c>
      <c r="F63">
        <v>0.57954545454545459</v>
      </c>
      <c r="I63" s="1579" t="s">
        <v>162</v>
      </c>
    </row>
    <row r="64" spans="1:9">
      <c r="A64" t="s">
        <v>71</v>
      </c>
      <c r="B64">
        <v>18</v>
      </c>
      <c r="C64">
        <v>1189</v>
      </c>
      <c r="D64">
        <v>651</v>
      </c>
      <c r="E64">
        <v>56</v>
      </c>
      <c r="F64">
        <v>0.54751892346509667</v>
      </c>
      <c r="I64" s="1579" t="s">
        <v>161</v>
      </c>
    </row>
    <row r="65" spans="1:9">
      <c r="A65" t="s">
        <v>257</v>
      </c>
      <c r="B65">
        <v>5</v>
      </c>
      <c r="C65">
        <v>293</v>
      </c>
      <c r="D65">
        <v>179</v>
      </c>
      <c r="E65">
        <v>18</v>
      </c>
      <c r="F65">
        <v>0.61092150170648463</v>
      </c>
      <c r="I65" s="1579" t="s">
        <v>159</v>
      </c>
    </row>
    <row r="66" spans="1:9">
      <c r="A66" t="s">
        <v>15</v>
      </c>
      <c r="B66">
        <v>8</v>
      </c>
      <c r="C66">
        <v>580</v>
      </c>
      <c r="D66">
        <v>312</v>
      </c>
      <c r="E66">
        <v>4</v>
      </c>
      <c r="F66">
        <v>0.53793103448275859</v>
      </c>
      <c r="I66" s="1579" t="s">
        <v>157</v>
      </c>
    </row>
    <row r="67" spans="1:9">
      <c r="A67" t="s">
        <v>1254</v>
      </c>
      <c r="B67">
        <v>4</v>
      </c>
      <c r="C67">
        <v>236</v>
      </c>
      <c r="D67">
        <v>135</v>
      </c>
      <c r="E67">
        <v>3</v>
      </c>
      <c r="F67">
        <v>0.57203389830508478</v>
      </c>
      <c r="I67" s="1579" t="s">
        <v>1201</v>
      </c>
    </row>
    <row r="68" spans="1:9">
      <c r="A68" t="s">
        <v>111</v>
      </c>
      <c r="B68">
        <v>23</v>
      </c>
      <c r="C68">
        <v>1398</v>
      </c>
      <c r="D68">
        <v>784</v>
      </c>
      <c r="E68">
        <v>51</v>
      </c>
      <c r="F68">
        <v>0.56080114449213159</v>
      </c>
      <c r="I68" s="1579" t="s">
        <v>155</v>
      </c>
    </row>
    <row r="69" spans="1:9">
      <c r="A69" t="s">
        <v>230</v>
      </c>
      <c r="B69">
        <v>3</v>
      </c>
      <c r="C69">
        <v>158</v>
      </c>
      <c r="D69">
        <v>81</v>
      </c>
      <c r="E69">
        <v>4</v>
      </c>
      <c r="F69">
        <v>0.51265822784810122</v>
      </c>
      <c r="I69" s="1583" t="s">
        <v>153</v>
      </c>
    </row>
    <row r="70" spans="1:9">
      <c r="A70" t="s">
        <v>1114</v>
      </c>
      <c r="B70">
        <v>10</v>
      </c>
      <c r="C70">
        <v>428</v>
      </c>
      <c r="D70">
        <v>197</v>
      </c>
      <c r="E70">
        <v>2</v>
      </c>
      <c r="F70">
        <v>0.46028037383177572</v>
      </c>
      <c r="I70" s="1583" t="s">
        <v>151</v>
      </c>
    </row>
    <row r="71" spans="1:9">
      <c r="A71" t="s">
        <v>165</v>
      </c>
      <c r="B71">
        <v>5</v>
      </c>
      <c r="C71">
        <v>177</v>
      </c>
      <c r="D71">
        <v>81</v>
      </c>
      <c r="E71">
        <v>0</v>
      </c>
      <c r="F71">
        <v>0.4576271186440678</v>
      </c>
      <c r="I71" s="1579" t="s">
        <v>149</v>
      </c>
    </row>
    <row r="72" spans="1:9">
      <c r="A72" t="s">
        <v>1337</v>
      </c>
      <c r="B72">
        <v>6</v>
      </c>
      <c r="C72">
        <v>269</v>
      </c>
      <c r="D72">
        <v>115</v>
      </c>
      <c r="E72">
        <v>3</v>
      </c>
      <c r="F72">
        <v>0.42750929368029739</v>
      </c>
      <c r="I72" s="1579" t="s">
        <v>147</v>
      </c>
    </row>
    <row r="73" spans="1:9">
      <c r="A73" t="s">
        <v>1767</v>
      </c>
      <c r="B73">
        <v>2</v>
      </c>
      <c r="C73">
        <v>62</v>
      </c>
      <c r="D73">
        <v>19</v>
      </c>
      <c r="E73">
        <v>0</v>
      </c>
      <c r="F73">
        <v>0.30645161290322581</v>
      </c>
      <c r="I73" s="1579" t="s">
        <v>145</v>
      </c>
    </row>
    <row r="74" spans="1:9">
      <c r="A74" t="s">
        <v>1336</v>
      </c>
      <c r="B74">
        <v>1</v>
      </c>
      <c r="C74">
        <v>25</v>
      </c>
      <c r="D74">
        <v>12</v>
      </c>
      <c r="E74">
        <v>0</v>
      </c>
      <c r="F74">
        <v>0.48</v>
      </c>
      <c r="I74" s="1583" t="s">
        <v>143</v>
      </c>
    </row>
    <row r="75" spans="1:9">
      <c r="A75" t="s">
        <v>47</v>
      </c>
      <c r="B75">
        <v>7</v>
      </c>
      <c r="C75">
        <v>504</v>
      </c>
      <c r="D75">
        <v>321</v>
      </c>
      <c r="E75">
        <v>3</v>
      </c>
      <c r="F75">
        <v>0.63690476190476186</v>
      </c>
      <c r="I75" s="1579" t="s">
        <v>141</v>
      </c>
    </row>
    <row r="76" spans="1:9">
      <c r="A76" t="s">
        <v>20</v>
      </c>
      <c r="B76">
        <v>11</v>
      </c>
      <c r="C76">
        <v>755</v>
      </c>
      <c r="D76">
        <v>441</v>
      </c>
      <c r="E76">
        <v>39</v>
      </c>
      <c r="F76">
        <v>0.58410596026490069</v>
      </c>
      <c r="I76" s="1579" t="s">
        <v>1283</v>
      </c>
    </row>
    <row r="77" spans="1:9">
      <c r="A77" t="s">
        <v>69</v>
      </c>
      <c r="B77">
        <v>12</v>
      </c>
      <c r="C77">
        <v>808</v>
      </c>
      <c r="D77">
        <v>474</v>
      </c>
      <c r="E77">
        <v>3</v>
      </c>
      <c r="F77">
        <v>0.5866336633663366</v>
      </c>
      <c r="I77" s="1579" t="s">
        <v>138</v>
      </c>
    </row>
    <row r="78" spans="1:9">
      <c r="A78" t="s">
        <v>49</v>
      </c>
      <c r="B78">
        <v>16</v>
      </c>
      <c r="C78">
        <v>1094</v>
      </c>
      <c r="D78">
        <v>649</v>
      </c>
      <c r="E78">
        <v>22</v>
      </c>
      <c r="F78">
        <v>0.59323583180987205</v>
      </c>
      <c r="I78" s="1579" t="s">
        <v>137</v>
      </c>
    </row>
    <row r="79" spans="1:9">
      <c r="A79" t="s">
        <v>234</v>
      </c>
      <c r="B79">
        <v>23</v>
      </c>
      <c r="C79">
        <v>1460</v>
      </c>
      <c r="D79">
        <v>825</v>
      </c>
      <c r="E79">
        <v>56</v>
      </c>
      <c r="F79">
        <v>0.56506849315068497</v>
      </c>
      <c r="I79" s="1579" t="s">
        <v>135</v>
      </c>
    </row>
    <row r="80" spans="1:9">
      <c r="A80" t="s">
        <v>7</v>
      </c>
      <c r="B80">
        <v>20</v>
      </c>
      <c r="C80">
        <v>1324</v>
      </c>
      <c r="D80">
        <v>705</v>
      </c>
      <c r="E80">
        <v>40</v>
      </c>
      <c r="F80">
        <v>0.53247734138972813</v>
      </c>
      <c r="I80" s="1579" t="s">
        <v>133</v>
      </c>
    </row>
    <row r="81" spans="1:9">
      <c r="A81" t="s">
        <v>1248</v>
      </c>
      <c r="B81">
        <v>10</v>
      </c>
      <c r="C81">
        <v>589</v>
      </c>
      <c r="D81">
        <v>342</v>
      </c>
      <c r="E81">
        <v>13</v>
      </c>
      <c r="F81">
        <v>0.58064516129032262</v>
      </c>
      <c r="I81" s="1579" t="s">
        <v>131</v>
      </c>
    </row>
    <row r="82" spans="1:9">
      <c r="A82" t="s">
        <v>155</v>
      </c>
      <c r="B82">
        <v>11</v>
      </c>
      <c r="C82">
        <v>724</v>
      </c>
      <c r="D82">
        <v>395</v>
      </c>
      <c r="E82">
        <v>8</v>
      </c>
      <c r="F82">
        <v>0.54558011049723754</v>
      </c>
      <c r="I82" s="1579" t="s">
        <v>129</v>
      </c>
    </row>
    <row r="83" spans="1:9">
      <c r="A83" t="s">
        <v>247</v>
      </c>
      <c r="B83">
        <v>8</v>
      </c>
      <c r="C83">
        <v>433</v>
      </c>
      <c r="D83">
        <v>202</v>
      </c>
      <c r="E83">
        <v>1</v>
      </c>
      <c r="F83">
        <v>0.46651270207852191</v>
      </c>
      <c r="I83" s="1579" t="s">
        <v>127</v>
      </c>
    </row>
    <row r="84" spans="1:9">
      <c r="A84" t="s">
        <v>35</v>
      </c>
      <c r="B84">
        <v>11</v>
      </c>
      <c r="C84">
        <v>591</v>
      </c>
      <c r="D84">
        <v>297</v>
      </c>
      <c r="E84">
        <v>4</v>
      </c>
      <c r="F84">
        <v>0.5025380710659898</v>
      </c>
      <c r="I84" s="1579" t="s">
        <v>126</v>
      </c>
    </row>
    <row r="85" spans="1:9">
      <c r="A85" t="s">
        <v>1233</v>
      </c>
      <c r="B85">
        <v>4</v>
      </c>
      <c r="C85">
        <v>174</v>
      </c>
      <c r="D85">
        <v>84</v>
      </c>
      <c r="E85">
        <v>0</v>
      </c>
      <c r="F85">
        <v>0.48275862068965519</v>
      </c>
      <c r="I85" s="1579" t="s">
        <v>124</v>
      </c>
    </row>
    <row r="86" spans="1:9">
      <c r="A86" t="s">
        <v>186</v>
      </c>
      <c r="B86">
        <v>4</v>
      </c>
      <c r="C86">
        <v>121</v>
      </c>
      <c r="D86">
        <v>51</v>
      </c>
      <c r="E86">
        <v>0</v>
      </c>
      <c r="F86">
        <v>0.42148760330578511</v>
      </c>
      <c r="I86" s="1579" t="s">
        <v>122</v>
      </c>
    </row>
    <row r="87" spans="1:9">
      <c r="A87" t="s">
        <v>33</v>
      </c>
      <c r="B87">
        <v>3</v>
      </c>
      <c r="C87">
        <v>83</v>
      </c>
      <c r="D87">
        <v>37</v>
      </c>
      <c r="E87">
        <v>0</v>
      </c>
      <c r="F87">
        <v>0.44578313253012047</v>
      </c>
      <c r="I87" s="1579" t="s">
        <v>121</v>
      </c>
    </row>
    <row r="88" spans="1:9">
      <c r="A88" t="s">
        <v>179</v>
      </c>
      <c r="B88">
        <v>1</v>
      </c>
      <c r="C88">
        <v>54</v>
      </c>
      <c r="D88">
        <v>26</v>
      </c>
      <c r="E88">
        <v>1</v>
      </c>
      <c r="F88">
        <v>0.48148148148148145</v>
      </c>
      <c r="I88" s="1579" t="s">
        <v>119</v>
      </c>
    </row>
    <row r="89" spans="1:9">
      <c r="A89" t="s">
        <v>1283</v>
      </c>
      <c r="B89">
        <v>6</v>
      </c>
      <c r="C89">
        <v>542</v>
      </c>
      <c r="D89">
        <v>335</v>
      </c>
      <c r="E89">
        <v>18</v>
      </c>
      <c r="F89">
        <v>0.61808118081180807</v>
      </c>
      <c r="I89" s="1579" t="s">
        <v>117</v>
      </c>
    </row>
    <row r="90" spans="1:9">
      <c r="A90" t="s">
        <v>121</v>
      </c>
      <c r="B90">
        <v>5</v>
      </c>
      <c r="C90">
        <v>367</v>
      </c>
      <c r="D90">
        <v>236</v>
      </c>
      <c r="E90">
        <v>20</v>
      </c>
      <c r="F90">
        <v>0.64305177111716616</v>
      </c>
      <c r="I90" s="1579" t="s">
        <v>116</v>
      </c>
    </row>
    <row r="91" spans="1:9">
      <c r="A91" t="s">
        <v>1221</v>
      </c>
      <c r="B91">
        <v>21</v>
      </c>
      <c r="C91">
        <v>1372</v>
      </c>
      <c r="D91">
        <v>814</v>
      </c>
      <c r="E91">
        <v>94</v>
      </c>
      <c r="F91">
        <v>0.59329446064139946</v>
      </c>
      <c r="I91" s="1579" t="s">
        <v>114</v>
      </c>
    </row>
    <row r="92" spans="1:9">
      <c r="A92" t="s">
        <v>96</v>
      </c>
      <c r="B92">
        <v>8</v>
      </c>
      <c r="C92">
        <v>626</v>
      </c>
      <c r="D92">
        <v>371</v>
      </c>
      <c r="E92">
        <v>14</v>
      </c>
      <c r="F92">
        <v>0.59265175718849838</v>
      </c>
      <c r="I92" s="1579" t="s">
        <v>112</v>
      </c>
    </row>
    <row r="93" spans="1:9">
      <c r="A93" t="s">
        <v>196</v>
      </c>
      <c r="B93">
        <v>2</v>
      </c>
      <c r="C93">
        <v>40</v>
      </c>
      <c r="D93">
        <v>23</v>
      </c>
      <c r="E93">
        <v>1</v>
      </c>
      <c r="F93">
        <v>0.57499999999999996</v>
      </c>
      <c r="I93" s="1579" t="s">
        <v>111</v>
      </c>
    </row>
    <row r="94" spans="1:9">
      <c r="A94" t="s">
        <v>138</v>
      </c>
      <c r="B94">
        <v>8</v>
      </c>
      <c r="C94">
        <v>467</v>
      </c>
      <c r="D94">
        <v>247</v>
      </c>
      <c r="E94">
        <v>24</v>
      </c>
      <c r="F94">
        <v>0.52890792291220556</v>
      </c>
      <c r="I94" s="1579" t="s">
        <v>109</v>
      </c>
    </row>
    <row r="95" spans="1:9">
      <c r="A95" t="s">
        <v>12</v>
      </c>
      <c r="B95">
        <v>5</v>
      </c>
      <c r="C95">
        <v>369</v>
      </c>
      <c r="D95">
        <v>183</v>
      </c>
      <c r="E95">
        <v>3</v>
      </c>
      <c r="F95">
        <v>0.49593495934959347</v>
      </c>
      <c r="I95" s="1579" t="s">
        <v>107</v>
      </c>
    </row>
    <row r="96" spans="1:9">
      <c r="A96" t="s">
        <v>2108</v>
      </c>
      <c r="B96">
        <v>5</v>
      </c>
      <c r="C96">
        <v>313</v>
      </c>
      <c r="D96">
        <v>167</v>
      </c>
      <c r="E96">
        <v>6</v>
      </c>
      <c r="F96">
        <v>0.5335463258785943</v>
      </c>
      <c r="I96" s="1579" t="s">
        <v>105</v>
      </c>
    </row>
    <row r="97" spans="1:9">
      <c r="A97" t="s">
        <v>133</v>
      </c>
      <c r="B97">
        <v>3</v>
      </c>
      <c r="C97">
        <v>122</v>
      </c>
      <c r="D97">
        <v>64</v>
      </c>
      <c r="E97">
        <v>1</v>
      </c>
      <c r="F97">
        <v>0.52459016393442626</v>
      </c>
      <c r="I97" s="1579" t="s">
        <v>103</v>
      </c>
    </row>
    <row r="98" spans="1:9">
      <c r="A98" t="s">
        <v>169</v>
      </c>
      <c r="B98">
        <v>6</v>
      </c>
      <c r="C98">
        <v>403</v>
      </c>
      <c r="D98">
        <v>210</v>
      </c>
      <c r="E98">
        <v>20</v>
      </c>
      <c r="F98">
        <v>0.52109181141439209</v>
      </c>
      <c r="I98" s="1579" t="s">
        <v>101</v>
      </c>
    </row>
    <row r="99" spans="1:9">
      <c r="A99" t="s">
        <v>1688</v>
      </c>
      <c r="B99">
        <v>2</v>
      </c>
      <c r="C99">
        <v>101</v>
      </c>
      <c r="D99">
        <v>49</v>
      </c>
      <c r="E99">
        <v>2</v>
      </c>
      <c r="F99">
        <v>0.48514851485148514</v>
      </c>
      <c r="I99" s="1579" t="s">
        <v>100</v>
      </c>
    </row>
    <row r="100" spans="1:9">
      <c r="A100" t="s">
        <v>127</v>
      </c>
      <c r="B100">
        <v>3</v>
      </c>
      <c r="C100">
        <v>152</v>
      </c>
      <c r="D100">
        <v>74</v>
      </c>
      <c r="E100">
        <v>0</v>
      </c>
      <c r="F100">
        <v>0.48684210526315791</v>
      </c>
      <c r="I100" s="1582" t="s">
        <v>98</v>
      </c>
    </row>
    <row r="101" spans="1:9">
      <c r="A101" t="s">
        <v>1303</v>
      </c>
      <c r="B101">
        <v>2</v>
      </c>
      <c r="C101">
        <v>22</v>
      </c>
      <c r="D101">
        <v>7</v>
      </c>
      <c r="E101">
        <v>0</v>
      </c>
      <c r="F101">
        <v>0.31818181818181818</v>
      </c>
      <c r="I101" s="1579" t="s">
        <v>96</v>
      </c>
    </row>
    <row r="102" spans="1:9">
      <c r="A102" t="s">
        <v>124</v>
      </c>
      <c r="B102">
        <v>1</v>
      </c>
      <c r="C102">
        <v>22</v>
      </c>
      <c r="D102">
        <v>7</v>
      </c>
      <c r="E102">
        <v>0</v>
      </c>
      <c r="F102">
        <v>0.31818181818181818</v>
      </c>
      <c r="I102" s="1579" t="s">
        <v>95</v>
      </c>
    </row>
    <row r="103" spans="1:9">
      <c r="A103" t="s">
        <v>183</v>
      </c>
      <c r="B103">
        <v>1</v>
      </c>
      <c r="C103">
        <v>81</v>
      </c>
      <c r="D103">
        <v>53</v>
      </c>
      <c r="E103">
        <v>7</v>
      </c>
      <c r="F103">
        <v>0.65432098765432101</v>
      </c>
      <c r="I103" s="1581" t="s">
        <v>93</v>
      </c>
    </row>
    <row r="104" spans="1:9">
      <c r="A104" t="s">
        <v>1311</v>
      </c>
      <c r="B104">
        <v>3</v>
      </c>
      <c r="C104">
        <v>207</v>
      </c>
      <c r="D104">
        <v>121</v>
      </c>
      <c r="E104">
        <v>10</v>
      </c>
      <c r="F104">
        <v>0.58454106280193241</v>
      </c>
      <c r="I104" s="1579" t="s">
        <v>91</v>
      </c>
    </row>
    <row r="105" spans="1:9">
      <c r="A105" t="s">
        <v>243</v>
      </c>
      <c r="B105">
        <v>9</v>
      </c>
      <c r="C105">
        <v>727</v>
      </c>
      <c r="D105">
        <v>463</v>
      </c>
      <c r="E105">
        <v>34</v>
      </c>
      <c r="F105">
        <v>0.63686382393397523</v>
      </c>
      <c r="I105" s="1579" t="s">
        <v>89</v>
      </c>
    </row>
    <row r="106" spans="1:9">
      <c r="A106" t="s">
        <v>23</v>
      </c>
      <c r="B106">
        <v>9</v>
      </c>
      <c r="C106">
        <v>624</v>
      </c>
      <c r="D106">
        <v>355</v>
      </c>
      <c r="E106">
        <v>6</v>
      </c>
      <c r="F106">
        <v>0.56891025641025639</v>
      </c>
      <c r="I106" s="1579" t="s">
        <v>87</v>
      </c>
    </row>
    <row r="107" spans="1:9">
      <c r="A107" t="s">
        <v>161</v>
      </c>
      <c r="B107">
        <v>23</v>
      </c>
      <c r="C107">
        <v>1407</v>
      </c>
      <c r="D107">
        <v>793</v>
      </c>
      <c r="E107">
        <v>71</v>
      </c>
      <c r="F107">
        <v>0.56361051883439939</v>
      </c>
      <c r="I107" s="1579" t="s">
        <v>85</v>
      </c>
    </row>
    <row r="108" spans="1:9">
      <c r="A108" t="s">
        <v>181</v>
      </c>
      <c r="B108">
        <v>7</v>
      </c>
      <c r="C108">
        <v>493</v>
      </c>
      <c r="D108">
        <v>255</v>
      </c>
      <c r="E108">
        <v>1</v>
      </c>
      <c r="F108">
        <v>0.51724137931034486</v>
      </c>
      <c r="I108" s="1583" t="s">
        <v>82</v>
      </c>
    </row>
    <row r="109" spans="1:9">
      <c r="A109" t="s">
        <v>1297</v>
      </c>
      <c r="B109">
        <v>2</v>
      </c>
      <c r="C109">
        <v>112</v>
      </c>
      <c r="D109">
        <v>66</v>
      </c>
      <c r="E109">
        <v>11</v>
      </c>
      <c r="F109">
        <v>0.5892857142857143</v>
      </c>
      <c r="I109" s="1579" t="s">
        <v>81</v>
      </c>
    </row>
    <row r="110" spans="1:9">
      <c r="A110" t="s">
        <v>1689</v>
      </c>
      <c r="B110">
        <v>9</v>
      </c>
      <c r="C110">
        <v>604</v>
      </c>
      <c r="D110">
        <v>345</v>
      </c>
      <c r="E110">
        <v>17</v>
      </c>
      <c r="F110">
        <v>0.57119205298013243</v>
      </c>
      <c r="I110" s="1579" t="s">
        <v>78</v>
      </c>
    </row>
    <row r="111" spans="1:9">
      <c r="A111" t="s">
        <v>1200</v>
      </c>
      <c r="B111">
        <v>21</v>
      </c>
      <c r="C111">
        <v>1274</v>
      </c>
      <c r="D111">
        <v>860</v>
      </c>
      <c r="E111">
        <v>75</v>
      </c>
      <c r="F111">
        <v>0.67503924646781788</v>
      </c>
      <c r="I111" s="1579" t="s">
        <v>75</v>
      </c>
    </row>
    <row r="112" spans="1:9">
      <c r="A112" t="s">
        <v>1156</v>
      </c>
      <c r="B112">
        <v>7</v>
      </c>
      <c r="C112">
        <v>353</v>
      </c>
      <c r="D112">
        <v>173</v>
      </c>
      <c r="E112">
        <v>7</v>
      </c>
      <c r="F112">
        <v>0.49008498583569404</v>
      </c>
      <c r="I112" s="1579" t="s">
        <v>73</v>
      </c>
    </row>
    <row r="113" spans="1:9">
      <c r="A113" t="s">
        <v>192</v>
      </c>
      <c r="B113">
        <v>11</v>
      </c>
      <c r="C113">
        <v>513</v>
      </c>
      <c r="D113">
        <v>253</v>
      </c>
      <c r="E113">
        <v>2</v>
      </c>
      <c r="F113">
        <v>0.49317738791422999</v>
      </c>
      <c r="I113" s="1583" t="s">
        <v>71</v>
      </c>
    </row>
    <row r="114" spans="1:9">
      <c r="A114" t="s">
        <v>3</v>
      </c>
      <c r="B114">
        <v>11</v>
      </c>
      <c r="C114">
        <v>515</v>
      </c>
      <c r="D114">
        <v>244</v>
      </c>
      <c r="E114">
        <v>2</v>
      </c>
      <c r="F114">
        <v>0.47378640776699027</v>
      </c>
      <c r="I114" s="1579" t="s">
        <v>69</v>
      </c>
    </row>
    <row r="115" spans="1:9">
      <c r="A115" t="s">
        <v>147</v>
      </c>
      <c r="B115">
        <v>6</v>
      </c>
      <c r="C115">
        <v>180</v>
      </c>
      <c r="D115">
        <v>81</v>
      </c>
      <c r="E115">
        <v>0</v>
      </c>
      <c r="F115">
        <v>0.45</v>
      </c>
      <c r="I115" s="1579" t="s">
        <v>68</v>
      </c>
    </row>
    <row r="116" spans="1:9">
      <c r="A116" t="s">
        <v>1305</v>
      </c>
      <c r="B116">
        <v>2</v>
      </c>
      <c r="C116">
        <v>72</v>
      </c>
      <c r="D116">
        <v>25</v>
      </c>
      <c r="E116">
        <v>0</v>
      </c>
      <c r="F116">
        <v>0.34722222222222221</v>
      </c>
      <c r="I116" s="1583" t="s">
        <v>66</v>
      </c>
    </row>
    <row r="117" spans="1:9">
      <c r="A117" t="s">
        <v>1335</v>
      </c>
      <c r="B117">
        <v>1</v>
      </c>
      <c r="C117">
        <v>37</v>
      </c>
      <c r="D117">
        <v>15</v>
      </c>
      <c r="E117">
        <v>0</v>
      </c>
      <c r="F117">
        <v>0.40540540540540543</v>
      </c>
      <c r="I117" s="1579" t="s">
        <v>64</v>
      </c>
    </row>
    <row r="118" spans="1:9">
      <c r="A118" t="s">
        <v>105</v>
      </c>
      <c r="B118">
        <v>1</v>
      </c>
      <c r="C118">
        <v>14</v>
      </c>
      <c r="D118">
        <v>6</v>
      </c>
      <c r="E118">
        <v>0</v>
      </c>
      <c r="F118">
        <v>0.42857142857142855</v>
      </c>
      <c r="I118" s="1579" t="s">
        <v>62</v>
      </c>
    </row>
    <row r="119" spans="1:9">
      <c r="A119" t="s">
        <v>1123</v>
      </c>
      <c r="B119">
        <v>12</v>
      </c>
      <c r="C119">
        <v>744</v>
      </c>
      <c r="D119">
        <v>510</v>
      </c>
      <c r="E119">
        <v>70</v>
      </c>
      <c r="F119">
        <v>0.69299999999999995</v>
      </c>
      <c r="I119" s="1579" t="s">
        <v>60</v>
      </c>
    </row>
    <row r="120" spans="1:9">
      <c r="A120" t="s">
        <v>1122</v>
      </c>
      <c r="B120">
        <v>21</v>
      </c>
      <c r="C120">
        <v>1435</v>
      </c>
      <c r="D120">
        <v>968</v>
      </c>
      <c r="E120">
        <v>150</v>
      </c>
      <c r="F120">
        <v>0.67456445993031355</v>
      </c>
      <c r="I120" s="1579" t="s">
        <v>58</v>
      </c>
    </row>
    <row r="121" spans="1:9">
      <c r="A121" t="s">
        <v>1181</v>
      </c>
      <c r="B121">
        <v>18</v>
      </c>
      <c r="C121">
        <v>1191</v>
      </c>
      <c r="D121">
        <v>703</v>
      </c>
      <c r="E121">
        <v>28</v>
      </c>
      <c r="F121">
        <v>0.59026028547439124</v>
      </c>
      <c r="I121" s="1579" t="s">
        <v>56</v>
      </c>
    </row>
    <row r="122" spans="1:9">
      <c r="A122" t="s">
        <v>87</v>
      </c>
      <c r="B122">
        <v>11</v>
      </c>
      <c r="C122">
        <v>714</v>
      </c>
      <c r="D122">
        <v>407</v>
      </c>
      <c r="E122">
        <v>22</v>
      </c>
      <c r="F122">
        <v>0.57002801120448177</v>
      </c>
      <c r="I122" s="1579" t="s">
        <v>53</v>
      </c>
    </row>
    <row r="123" spans="1:9">
      <c r="A123" t="s">
        <v>241</v>
      </c>
      <c r="B123">
        <v>2</v>
      </c>
      <c r="C123">
        <v>56</v>
      </c>
      <c r="D123">
        <v>32</v>
      </c>
      <c r="E123">
        <v>6</v>
      </c>
      <c r="F123">
        <v>0.5714285714285714</v>
      </c>
      <c r="I123" s="1579" t="s">
        <v>51</v>
      </c>
    </row>
    <row r="124" spans="1:9">
      <c r="A124" t="s">
        <v>1179</v>
      </c>
      <c r="B124">
        <v>8</v>
      </c>
      <c r="C124">
        <v>553</v>
      </c>
      <c r="D124">
        <v>278</v>
      </c>
      <c r="E124">
        <v>9</v>
      </c>
      <c r="F124">
        <v>0.50271247739602165</v>
      </c>
      <c r="I124" s="1579" t="s">
        <v>49</v>
      </c>
    </row>
    <row r="125" spans="1:9">
      <c r="A125" t="s">
        <v>109</v>
      </c>
      <c r="B125">
        <v>6</v>
      </c>
      <c r="C125">
        <v>347</v>
      </c>
      <c r="D125">
        <v>171</v>
      </c>
      <c r="E125">
        <v>2</v>
      </c>
      <c r="F125">
        <v>0.49279538904899134</v>
      </c>
      <c r="I125" s="1579" t="s">
        <v>47</v>
      </c>
    </row>
    <row r="126" spans="1:9">
      <c r="A126" t="s">
        <v>1271</v>
      </c>
      <c r="B126">
        <v>3</v>
      </c>
      <c r="C126">
        <v>164</v>
      </c>
      <c r="D126">
        <v>93</v>
      </c>
      <c r="E126">
        <v>11</v>
      </c>
      <c r="F126">
        <v>0.56707317073170727</v>
      </c>
      <c r="I126" s="1579" t="s">
        <v>45</v>
      </c>
    </row>
    <row r="127" spans="1:9">
      <c r="A127" t="s">
        <v>1154</v>
      </c>
      <c r="B127">
        <v>5</v>
      </c>
      <c r="C127">
        <v>276</v>
      </c>
      <c r="D127">
        <v>150</v>
      </c>
      <c r="E127">
        <v>10</v>
      </c>
      <c r="F127">
        <v>0.54347826086956519</v>
      </c>
      <c r="I127" s="1579" t="s">
        <v>42</v>
      </c>
    </row>
    <row r="128" spans="1:9">
      <c r="A128" t="s">
        <v>85</v>
      </c>
      <c r="B128">
        <v>4</v>
      </c>
      <c r="C128">
        <v>169</v>
      </c>
      <c r="D128">
        <v>89</v>
      </c>
      <c r="E128">
        <v>0</v>
      </c>
      <c r="F128">
        <v>0.52662721893491127</v>
      </c>
      <c r="I128" s="1579" t="s">
        <v>40</v>
      </c>
    </row>
    <row r="129" spans="1:9">
      <c r="A129" t="s">
        <v>1308</v>
      </c>
      <c r="B129">
        <v>6</v>
      </c>
      <c r="C129">
        <v>260</v>
      </c>
      <c r="D129">
        <v>105</v>
      </c>
      <c r="E129">
        <v>0</v>
      </c>
      <c r="F129">
        <v>0.40384615384615385</v>
      </c>
      <c r="I129" s="1580" t="s">
        <v>2107</v>
      </c>
    </row>
    <row r="130" spans="1:9">
      <c r="A130" t="s">
        <v>1084</v>
      </c>
      <c r="B130">
        <v>10</v>
      </c>
      <c r="C130">
        <v>483</v>
      </c>
      <c r="D130">
        <v>227</v>
      </c>
      <c r="E130">
        <v>4</v>
      </c>
      <c r="F130">
        <v>0.46997929606625261</v>
      </c>
      <c r="I130" s="1579" t="s">
        <v>37</v>
      </c>
    </row>
    <row r="131" spans="1:9">
      <c r="A131" t="s">
        <v>2106</v>
      </c>
      <c r="B131">
        <v>2</v>
      </c>
      <c r="C131">
        <v>66</v>
      </c>
      <c r="D131">
        <v>18</v>
      </c>
      <c r="E131">
        <v>0</v>
      </c>
      <c r="F131">
        <v>0.27272727272727271</v>
      </c>
      <c r="I131" s="1579" t="s">
        <v>35</v>
      </c>
    </row>
    <row r="132" spans="1:9">
      <c r="A132" t="s">
        <v>1333</v>
      </c>
      <c r="B132">
        <v>1</v>
      </c>
      <c r="C132">
        <v>26</v>
      </c>
      <c r="D132">
        <v>13</v>
      </c>
      <c r="E132">
        <v>0</v>
      </c>
      <c r="F132">
        <v>0.5</v>
      </c>
      <c r="I132" s="1579" t="s">
        <v>33</v>
      </c>
    </row>
    <row r="133" spans="1:9">
      <c r="A133" t="s">
        <v>28</v>
      </c>
      <c r="B133">
        <v>7</v>
      </c>
      <c r="C133">
        <v>491</v>
      </c>
      <c r="D133">
        <v>318</v>
      </c>
      <c r="E133">
        <v>43</v>
      </c>
      <c r="F133">
        <v>0.64765784114052949</v>
      </c>
      <c r="I133" s="1579" t="s">
        <v>30</v>
      </c>
    </row>
    <row r="134" spans="1:9">
      <c r="A134" t="s">
        <v>51</v>
      </c>
      <c r="B134">
        <v>23</v>
      </c>
      <c r="C134">
        <v>1541</v>
      </c>
      <c r="D134">
        <v>1000</v>
      </c>
      <c r="E134">
        <v>59</v>
      </c>
      <c r="F134">
        <v>0.64892926670992856</v>
      </c>
      <c r="I134" s="1583" t="s">
        <v>28</v>
      </c>
    </row>
    <row r="135" spans="1:9">
      <c r="A135" t="s">
        <v>1201</v>
      </c>
      <c r="B135">
        <v>15</v>
      </c>
      <c r="C135">
        <v>1115</v>
      </c>
      <c r="D135">
        <v>648</v>
      </c>
      <c r="E135">
        <v>35</v>
      </c>
      <c r="F135">
        <v>0.58116591928251116</v>
      </c>
      <c r="I135" s="1579" t="s">
        <v>26</v>
      </c>
    </row>
    <row r="136" spans="1:9">
      <c r="A136" t="s">
        <v>1304</v>
      </c>
      <c r="B136">
        <v>2</v>
      </c>
      <c r="C136">
        <v>105</v>
      </c>
      <c r="D136">
        <v>65</v>
      </c>
      <c r="E136">
        <v>1</v>
      </c>
      <c r="F136">
        <v>0.61904761904761907</v>
      </c>
      <c r="I136" s="1579" t="s">
        <v>23</v>
      </c>
    </row>
    <row r="137" spans="1:9">
      <c r="A137" t="s">
        <v>1284</v>
      </c>
      <c r="B137">
        <v>3</v>
      </c>
      <c r="C137">
        <v>161</v>
      </c>
      <c r="D137">
        <v>82</v>
      </c>
      <c r="E137">
        <v>1</v>
      </c>
      <c r="F137">
        <v>0.50931677018633537</v>
      </c>
      <c r="I137" s="1579" t="s">
        <v>20</v>
      </c>
    </row>
    <row r="138" spans="1:9">
      <c r="A138" t="s">
        <v>60</v>
      </c>
      <c r="B138">
        <v>12</v>
      </c>
      <c r="C138">
        <v>756</v>
      </c>
      <c r="D138">
        <v>449</v>
      </c>
      <c r="E138">
        <v>10</v>
      </c>
      <c r="F138">
        <v>0.59391534391534395</v>
      </c>
      <c r="I138" s="1579" t="s">
        <v>17</v>
      </c>
    </row>
    <row r="139" spans="1:9">
      <c r="A139" t="s">
        <v>1119</v>
      </c>
      <c r="B139">
        <v>14</v>
      </c>
      <c r="C139">
        <v>868</v>
      </c>
      <c r="D139">
        <v>463</v>
      </c>
      <c r="E139">
        <v>20</v>
      </c>
      <c r="F139">
        <v>0.53341013824884798</v>
      </c>
      <c r="I139" s="1579" t="s">
        <v>15</v>
      </c>
    </row>
    <row r="140" spans="1:9">
      <c r="A140" t="s">
        <v>2107</v>
      </c>
      <c r="B140">
        <v>5</v>
      </c>
      <c r="C140">
        <v>277</v>
      </c>
      <c r="D140">
        <v>147</v>
      </c>
      <c r="E140">
        <v>2</v>
      </c>
      <c r="F140">
        <v>0.53068592057761732</v>
      </c>
      <c r="I140" s="1583" t="s">
        <v>12</v>
      </c>
    </row>
    <row r="141" spans="1:9">
      <c r="A141" t="s">
        <v>1224</v>
      </c>
      <c r="B141">
        <v>4</v>
      </c>
      <c r="C141">
        <v>195</v>
      </c>
      <c r="D141">
        <v>110</v>
      </c>
      <c r="E141">
        <v>9</v>
      </c>
      <c r="F141">
        <v>0.5641025641025641</v>
      </c>
      <c r="I141" s="1579" t="s">
        <v>9</v>
      </c>
    </row>
    <row r="142" spans="1:9">
      <c r="A142" t="s">
        <v>1205</v>
      </c>
      <c r="B142">
        <v>8</v>
      </c>
      <c r="C142">
        <v>431</v>
      </c>
      <c r="D142">
        <v>223</v>
      </c>
      <c r="E142">
        <v>11</v>
      </c>
      <c r="F142">
        <v>0.51740139211136893</v>
      </c>
      <c r="I142" s="1579" t="s">
        <v>7</v>
      </c>
    </row>
    <row r="143" spans="1:9">
      <c r="A143" t="s">
        <v>167</v>
      </c>
      <c r="B143">
        <v>8</v>
      </c>
      <c r="C143">
        <v>399</v>
      </c>
      <c r="D143">
        <v>182</v>
      </c>
      <c r="E143">
        <v>3</v>
      </c>
      <c r="F143">
        <v>0.45614035087719296</v>
      </c>
      <c r="I143" s="1579" t="s">
        <v>5</v>
      </c>
    </row>
    <row r="144" spans="1:9">
      <c r="A144" t="s">
        <v>1670</v>
      </c>
      <c r="B144">
        <v>2</v>
      </c>
      <c r="C144">
        <v>72</v>
      </c>
      <c r="D144">
        <v>31</v>
      </c>
      <c r="E144">
        <v>4</v>
      </c>
      <c r="F144">
        <v>0.43055555555555558</v>
      </c>
      <c r="I144" s="1579" t="s">
        <v>3</v>
      </c>
    </row>
    <row r="145" spans="1:9">
      <c r="A145" t="s">
        <v>1332</v>
      </c>
      <c r="B145">
        <v>1</v>
      </c>
      <c r="C145">
        <v>58</v>
      </c>
      <c r="D145">
        <v>27</v>
      </c>
      <c r="E145">
        <v>0</v>
      </c>
      <c r="F145">
        <v>0.46551724137931033</v>
      </c>
      <c r="I145" s="1579" t="s">
        <v>0</v>
      </c>
    </row>
    <row r="146" spans="1:9">
      <c r="A146" t="s">
        <v>1331</v>
      </c>
      <c r="B146">
        <v>1</v>
      </c>
      <c r="C146">
        <v>17</v>
      </c>
      <c r="D146">
        <v>10</v>
      </c>
      <c r="E146">
        <v>0</v>
      </c>
      <c r="F146">
        <v>0.58823529411764708</v>
      </c>
      <c r="I146" s="1583" t="s">
        <v>1276</v>
      </c>
    </row>
    <row r="147" spans="1:9">
      <c r="A147" t="s">
        <v>1329</v>
      </c>
      <c r="B147">
        <v>1</v>
      </c>
      <c r="C147">
        <v>83</v>
      </c>
      <c r="D147">
        <v>48</v>
      </c>
      <c r="E147">
        <v>6</v>
      </c>
      <c r="F147">
        <v>0.57831325301204817</v>
      </c>
      <c r="I147" s="1579" t="s">
        <v>1223</v>
      </c>
    </row>
    <row r="148" spans="1:9">
      <c r="A148" t="s">
        <v>1276</v>
      </c>
      <c r="B148">
        <v>6</v>
      </c>
      <c r="C148">
        <v>316</v>
      </c>
      <c r="D148">
        <v>196</v>
      </c>
      <c r="E148">
        <v>26</v>
      </c>
      <c r="F148">
        <v>0.620253164556962</v>
      </c>
      <c r="I148" s="1579" t="s">
        <v>1669</v>
      </c>
    </row>
    <row r="149" spans="1:9">
      <c r="A149" t="s">
        <v>1209</v>
      </c>
      <c r="B149">
        <v>12</v>
      </c>
      <c r="C149">
        <v>912</v>
      </c>
      <c r="D149">
        <v>546</v>
      </c>
      <c r="E149">
        <v>26</v>
      </c>
      <c r="F149">
        <v>0.59868421052631582</v>
      </c>
      <c r="I149" s="1579" t="s">
        <v>1688</v>
      </c>
    </row>
    <row r="150" spans="1:9">
      <c r="A150" t="s">
        <v>1298</v>
      </c>
      <c r="B150">
        <v>3</v>
      </c>
      <c r="C150">
        <v>183</v>
      </c>
      <c r="D150">
        <v>104</v>
      </c>
      <c r="E150">
        <v>18</v>
      </c>
      <c r="F150">
        <v>0.56830601092896171</v>
      </c>
      <c r="I150" s="1579" t="s">
        <v>1670</v>
      </c>
    </row>
    <row r="151" spans="1:9">
      <c r="A151" t="s">
        <v>1247</v>
      </c>
      <c r="B151">
        <v>5</v>
      </c>
      <c r="C151">
        <v>321</v>
      </c>
      <c r="D151">
        <v>182</v>
      </c>
      <c r="E151">
        <v>8</v>
      </c>
      <c r="F151">
        <v>0.5669781931464174</v>
      </c>
      <c r="I151" s="1583" t="s">
        <v>1131</v>
      </c>
    </row>
    <row r="152" spans="1:9">
      <c r="A152" t="s">
        <v>240</v>
      </c>
      <c r="B152">
        <v>9</v>
      </c>
      <c r="C152">
        <v>650</v>
      </c>
      <c r="D152">
        <v>366</v>
      </c>
      <c r="E152">
        <v>8</v>
      </c>
      <c r="F152">
        <v>0.56307692307692303</v>
      </c>
      <c r="I152" s="1579" t="s">
        <v>1671</v>
      </c>
    </row>
    <row r="153" spans="1:9">
      <c r="A153" t="s">
        <v>129</v>
      </c>
      <c r="B153">
        <v>8</v>
      </c>
      <c r="C153">
        <v>428</v>
      </c>
      <c r="D153">
        <v>256</v>
      </c>
      <c r="E153">
        <v>2</v>
      </c>
      <c r="F153">
        <v>0.59813084112149528</v>
      </c>
      <c r="I153" s="1579" t="s">
        <v>1672</v>
      </c>
    </row>
    <row r="154" spans="1:9">
      <c r="A154" t="s">
        <v>1131</v>
      </c>
      <c r="B154">
        <v>5</v>
      </c>
      <c r="C154">
        <v>295</v>
      </c>
      <c r="D154">
        <v>174</v>
      </c>
      <c r="E154">
        <v>20</v>
      </c>
      <c r="F154">
        <v>0.5898305084745763</v>
      </c>
      <c r="I154" s="1579" t="s">
        <v>1673</v>
      </c>
    </row>
    <row r="155" spans="1:9" ht="14.4">
      <c r="A155" t="s">
        <v>1319</v>
      </c>
      <c r="C155">
        <v>63</v>
      </c>
      <c r="D155">
        <v>27</v>
      </c>
      <c r="E155">
        <v>0</v>
      </c>
      <c r="F155">
        <v>0.42857142857142855</v>
      </c>
      <c r="I155" s="1689" t="s">
        <v>1122</v>
      </c>
    </row>
    <row r="156" spans="1:9" ht="14.4">
      <c r="A156" t="s">
        <v>93</v>
      </c>
      <c r="B156">
        <v>3</v>
      </c>
      <c r="C156">
        <v>166</v>
      </c>
      <c r="D156">
        <v>73</v>
      </c>
      <c r="E156">
        <v>0</v>
      </c>
      <c r="F156">
        <v>0.43975903614457829</v>
      </c>
      <c r="I156" s="1689" t="s">
        <v>1123</v>
      </c>
    </row>
    <row r="157" spans="1:9">
      <c r="A157" t="s">
        <v>1126</v>
      </c>
      <c r="B157">
        <v>6</v>
      </c>
      <c r="C157">
        <v>355</v>
      </c>
      <c r="D157">
        <v>168</v>
      </c>
      <c r="E157">
        <v>11</v>
      </c>
      <c r="F157">
        <v>0.47323943661971829</v>
      </c>
      <c r="I157" s="1579" t="s">
        <v>1179</v>
      </c>
    </row>
    <row r="158" spans="1:9">
      <c r="A158" t="s">
        <v>1155</v>
      </c>
      <c r="B158">
        <v>29</v>
      </c>
      <c r="C158">
        <v>1269</v>
      </c>
      <c r="D158">
        <v>642</v>
      </c>
      <c r="E158">
        <v>16</v>
      </c>
      <c r="F158">
        <v>0.50591016548463352</v>
      </c>
      <c r="I158" s="1579" t="s">
        <v>1674</v>
      </c>
    </row>
    <row r="159" spans="1:9">
      <c r="A159" t="s">
        <v>209</v>
      </c>
      <c r="B159">
        <v>3</v>
      </c>
      <c r="C159">
        <v>122</v>
      </c>
      <c r="D159">
        <v>55</v>
      </c>
      <c r="E159">
        <v>0</v>
      </c>
      <c r="F159">
        <v>0.45081967213114754</v>
      </c>
      <c r="I159" s="1579" t="s">
        <v>1311</v>
      </c>
    </row>
    <row r="160" spans="1:9">
      <c r="A160" t="s">
        <v>1328</v>
      </c>
      <c r="B160">
        <v>1</v>
      </c>
      <c r="C160">
        <v>76</v>
      </c>
      <c r="D160">
        <v>46</v>
      </c>
      <c r="E160">
        <v>15</v>
      </c>
      <c r="F160">
        <v>0.60526315789473684</v>
      </c>
      <c r="I160" s="1579" t="s">
        <v>1236</v>
      </c>
    </row>
    <row r="161" spans="1:9">
      <c r="A161" t="s">
        <v>1327</v>
      </c>
      <c r="B161">
        <v>1</v>
      </c>
      <c r="C161">
        <v>14</v>
      </c>
      <c r="D161">
        <v>7</v>
      </c>
      <c r="E161">
        <v>0</v>
      </c>
      <c r="F161">
        <v>0.5</v>
      </c>
      <c r="I161" s="1579" t="s">
        <v>1675</v>
      </c>
    </row>
    <row r="162" spans="1:9">
      <c r="A162" t="s">
        <v>1691</v>
      </c>
      <c r="B162">
        <v>1</v>
      </c>
      <c r="C162">
        <v>10</v>
      </c>
      <c r="D162">
        <v>5</v>
      </c>
      <c r="E162">
        <v>0</v>
      </c>
      <c r="F162">
        <v>0.5</v>
      </c>
      <c r="I162" s="1579" t="s">
        <v>1317</v>
      </c>
    </row>
    <row r="163" spans="1:9">
      <c r="A163" t="s">
        <v>1324</v>
      </c>
      <c r="B163">
        <v>1</v>
      </c>
      <c r="C163">
        <v>61</v>
      </c>
      <c r="D163">
        <v>33</v>
      </c>
      <c r="E163">
        <v>0</v>
      </c>
      <c r="F163">
        <v>0.54098360655737709</v>
      </c>
      <c r="I163" s="1579" t="s">
        <v>1676</v>
      </c>
    </row>
    <row r="164" spans="1:9">
      <c r="A164" t="s">
        <v>1160</v>
      </c>
      <c r="B164">
        <v>8</v>
      </c>
      <c r="C164">
        <v>584</v>
      </c>
      <c r="D164">
        <v>379</v>
      </c>
      <c r="E164">
        <v>21</v>
      </c>
      <c r="F164">
        <v>0.64897260273972601</v>
      </c>
      <c r="I164" s="1579" t="s">
        <v>1677</v>
      </c>
    </row>
    <row r="165" spans="1:9">
      <c r="A165" t="s">
        <v>26</v>
      </c>
      <c r="B165">
        <v>7</v>
      </c>
      <c r="C165">
        <v>622</v>
      </c>
      <c r="D165">
        <v>377</v>
      </c>
      <c r="E165">
        <v>29</v>
      </c>
      <c r="F165">
        <v>0.60610932475884249</v>
      </c>
      <c r="I165" s="1579" t="s">
        <v>1308</v>
      </c>
    </row>
    <row r="166" spans="1:9">
      <c r="A166" t="s">
        <v>114</v>
      </c>
      <c r="B166">
        <v>8</v>
      </c>
      <c r="C166">
        <v>554</v>
      </c>
      <c r="D166">
        <v>320</v>
      </c>
      <c r="E166">
        <v>14</v>
      </c>
      <c r="F166">
        <v>0.57761732851985559</v>
      </c>
      <c r="I166" s="1579" t="s">
        <v>1328</v>
      </c>
    </row>
    <row r="167" spans="1:9">
      <c r="A167" t="s">
        <v>254</v>
      </c>
      <c r="B167">
        <v>38</v>
      </c>
      <c r="C167">
        <v>2550</v>
      </c>
      <c r="D167">
        <v>1684</v>
      </c>
      <c r="E167">
        <v>161</v>
      </c>
      <c r="F167">
        <v>0.66039215686274511</v>
      </c>
      <c r="I167" s="1579" t="s">
        <v>1166</v>
      </c>
    </row>
    <row r="168" spans="1:9">
      <c r="A168" t="s">
        <v>1219</v>
      </c>
      <c r="B168">
        <v>14</v>
      </c>
      <c r="C168">
        <v>899</v>
      </c>
      <c r="D168">
        <v>495</v>
      </c>
      <c r="E168">
        <v>23</v>
      </c>
      <c r="F168">
        <v>0.55061179087875423</v>
      </c>
      <c r="I168" s="1579" t="s">
        <v>1678</v>
      </c>
    </row>
    <row r="169" spans="1:9">
      <c r="A169" t="s">
        <v>1176</v>
      </c>
      <c r="B169">
        <v>5</v>
      </c>
      <c r="C169">
        <v>275</v>
      </c>
      <c r="D169">
        <v>138</v>
      </c>
      <c r="E169">
        <v>3</v>
      </c>
      <c r="F169">
        <v>0.50181818181818183</v>
      </c>
      <c r="I169" s="1579" t="s">
        <v>1126</v>
      </c>
    </row>
    <row r="170" spans="1:9">
      <c r="A170" t="s">
        <v>89</v>
      </c>
      <c r="B170">
        <v>4</v>
      </c>
      <c r="C170">
        <v>247</v>
      </c>
      <c r="D170">
        <v>138</v>
      </c>
      <c r="E170">
        <v>1</v>
      </c>
      <c r="F170">
        <v>0.5587044534412956</v>
      </c>
      <c r="I170" s="1579" t="s">
        <v>1114</v>
      </c>
    </row>
    <row r="171" spans="1:9">
      <c r="A171" t="s">
        <v>1301</v>
      </c>
      <c r="B171">
        <v>2</v>
      </c>
      <c r="C171">
        <v>57</v>
      </c>
      <c r="D171">
        <v>26</v>
      </c>
      <c r="E171">
        <v>2</v>
      </c>
      <c r="F171">
        <v>0.45614035087719296</v>
      </c>
      <c r="I171" s="1579" t="s">
        <v>1338</v>
      </c>
    </row>
    <row r="172" spans="1:9">
      <c r="A172" t="s">
        <v>1086</v>
      </c>
      <c r="B172">
        <v>25</v>
      </c>
      <c r="C172">
        <v>1211</v>
      </c>
      <c r="D172">
        <v>704</v>
      </c>
      <c r="E172">
        <v>67</v>
      </c>
      <c r="F172">
        <v>0.5813377374071016</v>
      </c>
      <c r="I172" s="1579" t="s">
        <v>1262</v>
      </c>
    </row>
    <row r="173" spans="1:9">
      <c r="A173" t="s">
        <v>1184</v>
      </c>
      <c r="B173">
        <v>10</v>
      </c>
      <c r="C173">
        <v>351</v>
      </c>
      <c r="D173">
        <v>164</v>
      </c>
      <c r="E173">
        <v>1</v>
      </c>
      <c r="F173">
        <v>0.46723646723646722</v>
      </c>
      <c r="I173" s="1579" t="s">
        <v>1181</v>
      </c>
    </row>
    <row r="174" spans="1:9">
      <c r="A174" t="s">
        <v>149</v>
      </c>
      <c r="B174">
        <v>5</v>
      </c>
      <c r="C174">
        <v>277</v>
      </c>
      <c r="D174">
        <v>131</v>
      </c>
      <c r="E174">
        <v>0</v>
      </c>
      <c r="F174">
        <v>0.47292418772563177</v>
      </c>
      <c r="I174" s="1582" t="s">
        <v>1087</v>
      </c>
    </row>
    <row r="175" spans="1:9">
      <c r="A175" t="s">
        <v>1314</v>
      </c>
      <c r="B175">
        <v>2</v>
      </c>
      <c r="C175">
        <v>16</v>
      </c>
      <c r="D175">
        <v>6</v>
      </c>
      <c r="E175">
        <v>0</v>
      </c>
      <c r="F175">
        <v>0.375</v>
      </c>
      <c r="I175" s="1579" t="s">
        <v>1200</v>
      </c>
    </row>
    <row r="176" spans="1:9">
      <c r="A176" t="s">
        <v>1321</v>
      </c>
      <c r="B176">
        <v>1</v>
      </c>
      <c r="C176">
        <v>20</v>
      </c>
      <c r="D176">
        <v>4</v>
      </c>
      <c r="E176">
        <v>0</v>
      </c>
      <c r="F176">
        <v>0.2</v>
      </c>
      <c r="I176" s="1579" t="s">
        <v>1679</v>
      </c>
    </row>
    <row r="177" spans="1:9">
      <c r="A177" t="s">
        <v>117</v>
      </c>
      <c r="B177">
        <v>1</v>
      </c>
      <c r="C177">
        <v>73</v>
      </c>
      <c r="D177">
        <v>39</v>
      </c>
      <c r="E177">
        <v>6</v>
      </c>
      <c r="F177">
        <v>0.53424657534246578</v>
      </c>
      <c r="I177" s="1579" t="s">
        <v>1680</v>
      </c>
    </row>
    <row r="178" spans="1:9">
      <c r="I178" s="1579" t="s">
        <v>1329</v>
      </c>
    </row>
    <row r="179" spans="1:9">
      <c r="I179" s="1579" t="s">
        <v>1681</v>
      </c>
    </row>
    <row r="180" spans="1:9">
      <c r="I180" s="1579" t="s">
        <v>1297</v>
      </c>
    </row>
    <row r="181" spans="1:9">
      <c r="I181" s="1579" t="s">
        <v>1682</v>
      </c>
    </row>
    <row r="182" spans="1:9">
      <c r="I182" s="1579" t="s">
        <v>1158</v>
      </c>
    </row>
    <row r="183" spans="1:9">
      <c r="I183" s="1579" t="s">
        <v>1683</v>
      </c>
    </row>
    <row r="184" spans="1:9">
      <c r="I184" s="1579" t="s">
        <v>1684</v>
      </c>
    </row>
    <row r="185" spans="1:9">
      <c r="I185" s="1579" t="s">
        <v>1120</v>
      </c>
    </row>
    <row r="186" spans="1:9">
      <c r="I186" s="1579" t="s">
        <v>1247</v>
      </c>
    </row>
    <row r="187" spans="1:9">
      <c r="I187" s="1579" t="s">
        <v>1309</v>
      </c>
    </row>
    <row r="188" spans="1:9">
      <c r="I188" s="1579" t="s">
        <v>1686</v>
      </c>
    </row>
    <row r="189" spans="1:9">
      <c r="I189" s="1579" t="s">
        <v>1163</v>
      </c>
    </row>
    <row r="190" spans="1:9">
      <c r="I190" s="1579" t="s">
        <v>1687</v>
      </c>
    </row>
    <row r="191" spans="1:9">
      <c r="I191" s="1579" t="s">
        <v>1216</v>
      </c>
    </row>
    <row r="192" spans="1:9">
      <c r="I192" s="1579" t="s">
        <v>1146</v>
      </c>
    </row>
    <row r="193" spans="9:9">
      <c r="I193" s="1579" t="s">
        <v>1271</v>
      </c>
    </row>
    <row r="194" spans="9:9">
      <c r="I194" s="1579" t="s">
        <v>1221</v>
      </c>
    </row>
    <row r="195" spans="9:9">
      <c r="I195" s="1579" t="s">
        <v>1220</v>
      </c>
    </row>
    <row r="196" spans="9:9">
      <c r="I196" s="1579" t="s">
        <v>1304</v>
      </c>
    </row>
    <row r="197" spans="9:9">
      <c r="I197" s="1579" t="s">
        <v>1689</v>
      </c>
    </row>
    <row r="198" spans="9:9">
      <c r="I198" s="1579" t="s">
        <v>1222</v>
      </c>
    </row>
    <row r="199" spans="9:9">
      <c r="I199" s="1579" t="s">
        <v>1174</v>
      </c>
    </row>
    <row r="200" spans="9:9">
      <c r="I200" s="1579" t="s">
        <v>1160</v>
      </c>
    </row>
    <row r="201" spans="9:9">
      <c r="I201" s="1579" t="s">
        <v>1284</v>
      </c>
    </row>
    <row r="202" spans="9:9">
      <c r="I202" s="1579" t="s">
        <v>1084</v>
      </c>
    </row>
    <row r="203" spans="9:9">
      <c r="I203" s="1579" t="s">
        <v>1315</v>
      </c>
    </row>
    <row r="204" spans="9:9">
      <c r="I204" s="1579" t="s">
        <v>1695</v>
      </c>
    </row>
    <row r="205" spans="9:9">
      <c r="I205" s="1579" t="s">
        <v>1143</v>
      </c>
    </row>
    <row r="206" spans="9:9">
      <c r="I206" s="1579" t="s">
        <v>1180</v>
      </c>
    </row>
    <row r="207" spans="9:9">
      <c r="I207" s="1579" t="s">
        <v>1231</v>
      </c>
    </row>
    <row r="208" spans="9:9">
      <c r="I208" s="1579" t="s">
        <v>1165</v>
      </c>
    </row>
    <row r="209" spans="9:9">
      <c r="I209" s="1579" t="s">
        <v>1184</v>
      </c>
    </row>
    <row r="210" spans="9:9">
      <c r="I210" s="1579" t="s">
        <v>1693</v>
      </c>
    </row>
    <row r="211" spans="9:9">
      <c r="I211" s="1579" t="s">
        <v>1694</v>
      </c>
    </row>
    <row r="212" spans="9:9">
      <c r="I212" s="1579" t="s">
        <v>1281</v>
      </c>
    </row>
    <row r="213" spans="9:9" ht="14.4">
      <c r="I213" s="1689" t="s">
        <v>1157</v>
      </c>
    </row>
    <row r="214" spans="9:9">
      <c r="I214" s="1579" t="s">
        <v>1332</v>
      </c>
    </row>
    <row r="215" spans="9:9">
      <c r="I215" s="1579" t="s">
        <v>1690</v>
      </c>
    </row>
    <row r="216" spans="9:9">
      <c r="I216" s="1579" t="s">
        <v>1691</v>
      </c>
    </row>
    <row r="217" spans="9:9">
      <c r="I217" s="1579" t="s">
        <v>1692</v>
      </c>
    </row>
    <row r="218" spans="9:9">
      <c r="I218" s="1579" t="s">
        <v>1331</v>
      </c>
    </row>
    <row r="219" spans="9:9">
      <c r="I219" s="1579" t="s">
        <v>1207</v>
      </c>
    </row>
    <row r="220" spans="9:9">
      <c r="I220" s="1579" t="s">
        <v>1172</v>
      </c>
    </row>
    <row r="221" spans="9:9">
      <c r="I221" s="1579" t="s">
        <v>1314</v>
      </c>
    </row>
    <row r="222" spans="9:9">
      <c r="I222" s="1579" t="s">
        <v>1176</v>
      </c>
    </row>
    <row r="223" spans="9:9">
      <c r="I223" s="1579" t="s">
        <v>1340</v>
      </c>
    </row>
    <row r="224" spans="9:9">
      <c r="I224" s="1579" t="s">
        <v>1233</v>
      </c>
    </row>
    <row r="225" spans="9:9">
      <c r="I225" s="1579" t="s">
        <v>1156</v>
      </c>
    </row>
    <row r="226" spans="9:9" ht="14.4">
      <c r="I226" s="1689" t="s">
        <v>1155</v>
      </c>
    </row>
    <row r="227" spans="9:9">
      <c r="I227" s="1579" t="s">
        <v>1766</v>
      </c>
    </row>
    <row r="228" spans="9:9">
      <c r="I228" s="1579" t="s">
        <v>1152</v>
      </c>
    </row>
    <row r="229" spans="9:9">
      <c r="I229" s="1579" t="s">
        <v>1767</v>
      </c>
    </row>
    <row r="230" spans="9:9">
      <c r="I230" s="1579" t="s">
        <v>1341</v>
      </c>
    </row>
    <row r="231" spans="9:9">
      <c r="I231" s="1579" t="s">
        <v>1768</v>
      </c>
    </row>
    <row r="232" spans="9:9">
      <c r="I232" s="1580" t="s">
        <v>1305</v>
      </c>
    </row>
    <row r="233" spans="9:9">
      <c r="I233" s="1579" t="s">
        <v>1769</v>
      </c>
    </row>
    <row r="234" spans="9:9">
      <c r="I234" t="s">
        <v>1121</v>
      </c>
    </row>
    <row r="235" spans="9:9">
      <c r="I235" s="1579" t="s">
        <v>1219</v>
      </c>
    </row>
    <row r="236" spans="9:9">
      <c r="I236" s="1579" t="s">
        <v>1324</v>
      </c>
    </row>
    <row r="237" spans="9:9">
      <c r="I237" s="1579" t="s">
        <v>1259</v>
      </c>
    </row>
    <row r="238" spans="9:9">
      <c r="I238" s="1579" t="s">
        <v>1770</v>
      </c>
    </row>
    <row r="239" spans="9:9">
      <c r="I239" s="1579" t="s">
        <v>1209</v>
      </c>
    </row>
    <row r="240" spans="9:9">
      <c r="I240" s="1579" t="s">
        <v>1148</v>
      </c>
    </row>
    <row r="241" spans="9:9">
      <c r="I241" s="1579" t="s">
        <v>1086</v>
      </c>
    </row>
    <row r="242" spans="9:9">
      <c r="I242" s="1579" t="s">
        <v>1771</v>
      </c>
    </row>
    <row r="243" spans="9:9">
      <c r="I243" s="1579" t="s">
        <v>1150</v>
      </c>
    </row>
    <row r="244" spans="9:9">
      <c r="I244" s="1579" t="s">
        <v>1282</v>
      </c>
    </row>
    <row r="245" spans="9:9">
      <c r="I245" s="1579" t="s">
        <v>1313</v>
      </c>
    </row>
    <row r="246" spans="9:9">
      <c r="I246" s="1579" t="s">
        <v>1197</v>
      </c>
    </row>
    <row r="247" spans="9:9">
      <c r="I247" s="1579" t="s">
        <v>1342</v>
      </c>
    </row>
    <row r="248" spans="9:9">
      <c r="I248" s="1579" t="s">
        <v>1289</v>
      </c>
    </row>
    <row r="249" spans="9:9">
      <c r="I249" s="1579" t="s">
        <v>1238</v>
      </c>
    </row>
    <row r="250" spans="9:9">
      <c r="I250" s="1579" t="s">
        <v>1312</v>
      </c>
    </row>
    <row r="251" spans="9:9">
      <c r="I251" s="1579" t="s">
        <v>1161</v>
      </c>
    </row>
    <row r="252" spans="9:9">
      <c r="I252" s="1579" t="s">
        <v>1339</v>
      </c>
    </row>
    <row r="253" spans="9:9">
      <c r="I253" s="1579" t="s">
        <v>1159</v>
      </c>
    </row>
    <row r="254" spans="9:9">
      <c r="I254" s="1579" t="s">
        <v>1115</v>
      </c>
    </row>
    <row r="255" spans="9:9">
      <c r="I255" s="1579" t="s">
        <v>1254</v>
      </c>
    </row>
    <row r="256" spans="9:9">
      <c r="I256" s="1579" t="s">
        <v>1337</v>
      </c>
    </row>
    <row r="257" spans="9:9">
      <c r="I257" s="1579" t="s">
        <v>1336</v>
      </c>
    </row>
    <row r="258" spans="9:9">
      <c r="I258" s="1579" t="s">
        <v>1248</v>
      </c>
    </row>
    <row r="259" spans="9:9">
      <c r="I259" s="1579" t="s">
        <v>1303</v>
      </c>
    </row>
    <row r="260" spans="9:9">
      <c r="I260" s="1579" t="s">
        <v>1335</v>
      </c>
    </row>
    <row r="261" spans="9:9">
      <c r="I261" s="1579" t="s">
        <v>1154</v>
      </c>
    </row>
    <row r="262" spans="9:9">
      <c r="I262" s="1580" t="s">
        <v>2106</v>
      </c>
    </row>
    <row r="263" spans="9:9">
      <c r="I263" s="1579" t="s">
        <v>1333</v>
      </c>
    </row>
    <row r="264" spans="9:9">
      <c r="I264" s="1579" t="s">
        <v>1119</v>
      </c>
    </row>
    <row r="265" spans="9:9">
      <c r="I265" s="1579" t="s">
        <v>1224</v>
      </c>
    </row>
    <row r="266" spans="9:9">
      <c r="I266" s="1579" t="s">
        <v>1205</v>
      </c>
    </row>
    <row r="267" spans="9:9">
      <c r="I267" s="1579" t="s">
        <v>1298</v>
      </c>
    </row>
    <row r="268" spans="9:9">
      <c r="I268" s="1579" t="s">
        <v>1319</v>
      </c>
    </row>
    <row r="269" spans="9:9">
      <c r="I269" s="1579" t="s">
        <v>1327</v>
      </c>
    </row>
    <row r="270" spans="9:9">
      <c r="I270" s="1579" t="s">
        <v>1301</v>
      </c>
    </row>
    <row r="271" spans="9:9">
      <c r="I271" s="1579" t="s">
        <v>1321</v>
      </c>
    </row>
    <row r="272" spans="9:9">
      <c r="I272" s="1579" t="s">
        <v>1320</v>
      </c>
    </row>
    <row r="273" spans="9:9">
      <c r="I273" s="1579" t="s">
        <v>1145</v>
      </c>
    </row>
    <row r="274" spans="9:9">
      <c r="I274" s="1579" t="s">
        <v>1318</v>
      </c>
    </row>
    <row r="275" spans="9:9">
      <c r="I275" s="1579" t="s">
        <v>1266</v>
      </c>
    </row>
    <row r="276" spans="9:9">
      <c r="I276" s="1579" t="s">
        <v>1191</v>
      </c>
    </row>
    <row r="277" spans="9:9">
      <c r="I277" s="1579" t="s">
        <v>1234</v>
      </c>
    </row>
    <row r="278" spans="9:9">
      <c r="I278" s="1579" t="s">
        <v>1116</v>
      </c>
    </row>
    <row r="279" spans="9:9">
      <c r="I279" s="1579" t="s">
        <v>1177</v>
      </c>
    </row>
    <row r="280" spans="9:9">
      <c r="I280" s="1579" t="s">
        <v>1188</v>
      </c>
    </row>
    <row r="281" spans="9:9">
      <c r="I281" s="1579" t="s">
        <v>1310</v>
      </c>
    </row>
    <row r="282" spans="9:9">
      <c r="I282" s="1579" t="s">
        <v>1293</v>
      </c>
    </row>
    <row r="283" spans="9:9">
      <c r="I283" s="1579" t="s">
        <v>1307</v>
      </c>
    </row>
    <row r="284" spans="9:9">
      <c r="I284" s="1579" t="s">
        <v>1306</v>
      </c>
    </row>
    <row r="285" spans="9:9">
      <c r="I285" s="1579" t="s">
        <v>1286</v>
      </c>
    </row>
    <row r="286" spans="9:9">
      <c r="I286" s="1579" t="s">
        <v>1272</v>
      </c>
    </row>
    <row r="287" spans="9:9">
      <c r="I287" s="1579" t="s">
        <v>1275</v>
      </c>
    </row>
    <row r="288" spans="9:9">
      <c r="I288" s="1579" t="s">
        <v>1302</v>
      </c>
    </row>
    <row r="289" spans="9:9">
      <c r="I289" s="1579" t="s">
        <v>1128</v>
      </c>
    </row>
    <row r="290" spans="9:9">
      <c r="I290" s="1579" t="s">
        <v>1135</v>
      </c>
    </row>
    <row r="291" spans="9:9">
      <c r="I291" s="1579" t="s">
        <v>1202</v>
      </c>
    </row>
    <row r="292" spans="9:9">
      <c r="I292" s="1579" t="s">
        <v>1144</v>
      </c>
    </row>
    <row r="293" spans="9:9">
      <c r="I293" s="1579" t="s">
        <v>1130</v>
      </c>
    </row>
    <row r="294" spans="9:9">
      <c r="I294" s="1579" t="s">
        <v>1091</v>
      </c>
    </row>
    <row r="295" spans="9:9">
      <c r="I295" s="1579" t="s">
        <v>1291</v>
      </c>
    </row>
    <row r="296" spans="9:9">
      <c r="I296" s="1579" t="s">
        <v>1112</v>
      </c>
    </row>
    <row r="297" spans="9:9">
      <c r="I297" s="1579" t="s">
        <v>1162</v>
      </c>
    </row>
    <row r="298" spans="9:9">
      <c r="I298" s="1579" t="s">
        <v>1140</v>
      </c>
    </row>
    <row r="299" spans="9:9">
      <c r="I299" s="1579" t="s">
        <v>1206</v>
      </c>
    </row>
    <row r="300" spans="9:9">
      <c r="I300" s="1579" t="s">
        <v>1149</v>
      </c>
    </row>
    <row r="301" spans="9:9">
      <c r="I301" s="1579" t="s">
        <v>1217</v>
      </c>
    </row>
    <row r="302" spans="9:9">
      <c r="I302" s="1579" t="s">
        <v>1214</v>
      </c>
    </row>
    <row r="303" spans="9:9">
      <c r="I303" s="1579" t="s">
        <v>1195</v>
      </c>
    </row>
    <row r="304" spans="9:9">
      <c r="I304" s="1579" t="s">
        <v>1265</v>
      </c>
    </row>
    <row r="305" spans="9:9">
      <c r="I305" s="1579" t="s">
        <v>1256</v>
      </c>
    </row>
    <row r="306" spans="9:9">
      <c r="I306" s="1579" t="s">
        <v>1142</v>
      </c>
    </row>
    <row r="307" spans="9:9">
      <c r="I307" s="1579" t="s">
        <v>1147</v>
      </c>
    </row>
    <row r="308" spans="9:9">
      <c r="I308" s="1579" t="s">
        <v>1215</v>
      </c>
    </row>
    <row r="309" spans="9:9">
      <c r="I309" s="1579" t="s">
        <v>1273</v>
      </c>
    </row>
    <row r="310" spans="9:9">
      <c r="I310" s="1579" t="s">
        <v>1124</v>
      </c>
    </row>
    <row r="311" spans="9:9">
      <c r="I311" s="1579" t="s">
        <v>1212</v>
      </c>
    </row>
    <row r="312" spans="9:9">
      <c r="I312" s="1579" t="s">
        <v>1278</v>
      </c>
    </row>
    <row r="313" spans="9:9">
      <c r="I313" s="1579" t="s">
        <v>1241</v>
      </c>
    </row>
    <row r="314" spans="9:9">
      <c r="I314" s="1579" t="s">
        <v>1183</v>
      </c>
    </row>
    <row r="315" spans="9:9">
      <c r="I315" s="1579" t="s">
        <v>1134</v>
      </c>
    </row>
    <row r="316" spans="9:9">
      <c r="I316" s="1579" t="s">
        <v>1280</v>
      </c>
    </row>
    <row r="317" spans="9:9">
      <c r="I317" s="1579" t="s">
        <v>1137</v>
      </c>
    </row>
    <row r="318" spans="9:9">
      <c r="I318" s="1579" t="s">
        <v>1118</v>
      </c>
    </row>
    <row r="319" spans="9:9">
      <c r="I319" s="1579" t="s">
        <v>1229</v>
      </c>
    </row>
    <row r="320" spans="9:9">
      <c r="I320" s="1579" t="s">
        <v>1288</v>
      </c>
    </row>
    <row r="321" spans="9:9">
      <c r="I321" s="1579" t="s">
        <v>1232</v>
      </c>
    </row>
    <row r="322" spans="9:9">
      <c r="I322" s="1579" t="s">
        <v>1138</v>
      </c>
    </row>
    <row r="323" spans="9:9">
      <c r="I323" s="1579" t="s">
        <v>1204</v>
      </c>
    </row>
    <row r="324" spans="9:9">
      <c r="I324" s="1579" t="s">
        <v>1258</v>
      </c>
    </row>
    <row r="325" spans="9:9">
      <c r="I325" s="1579" t="s">
        <v>1210</v>
      </c>
    </row>
    <row r="326" spans="9:9">
      <c r="I326" s="1579" t="s">
        <v>1211</v>
      </c>
    </row>
    <row r="327" spans="9:9">
      <c r="I327" s="1579" t="s">
        <v>1240</v>
      </c>
    </row>
    <row r="328" spans="9:9">
      <c r="I328" s="1579" t="s">
        <v>1153</v>
      </c>
    </row>
    <row r="329" spans="9:9">
      <c r="I329" s="1579" t="s">
        <v>1237</v>
      </c>
    </row>
    <row r="330" spans="9:9">
      <c r="I330" s="1579" t="s">
        <v>1117</v>
      </c>
    </row>
    <row r="331" spans="9:9">
      <c r="I331" s="1579" t="s">
        <v>1218</v>
      </c>
    </row>
    <row r="332" spans="9:9">
      <c r="I332" s="1579" t="s">
        <v>1235</v>
      </c>
    </row>
    <row r="333" spans="9:9">
      <c r="I333" s="1579" t="s">
        <v>1168</v>
      </c>
    </row>
    <row r="334" spans="9:9">
      <c r="I334" s="1579" t="s">
        <v>1133</v>
      </c>
    </row>
    <row r="335" spans="9:9">
      <c r="I335" s="1579" t="s">
        <v>1227</v>
      </c>
    </row>
    <row r="336" spans="9:9">
      <c r="I336" s="1579" t="s">
        <v>1113</v>
      </c>
    </row>
    <row r="337" spans="9:9">
      <c r="I337" s="1579" t="s">
        <v>1170</v>
      </c>
    </row>
    <row r="338" spans="9:9">
      <c r="I338" s="1579" t="s">
        <v>1208</v>
      </c>
    </row>
    <row r="339" spans="9:9">
      <c r="I339" s="1579" t="s">
        <v>1196</v>
      </c>
    </row>
    <row r="340" spans="9:9">
      <c r="I340" s="1579" t="s">
        <v>1255</v>
      </c>
    </row>
    <row r="341" spans="9:9">
      <c r="I341" s="1579" t="s">
        <v>1252</v>
      </c>
    </row>
    <row r="342" spans="9:9">
      <c r="I342" s="1579" t="s">
        <v>1251</v>
      </c>
    </row>
    <row r="343" spans="9:9">
      <c r="I343" s="1579" t="s">
        <v>1250</v>
      </c>
    </row>
    <row r="344" spans="9:9">
      <c r="I344" s="1579" t="s">
        <v>1190</v>
      </c>
    </row>
    <row r="345" spans="9:9">
      <c r="I345" s="1579" t="s">
        <v>1246</v>
      </c>
    </row>
    <row r="346" spans="9:9">
      <c r="I346" s="1579" t="s">
        <v>1244</v>
      </c>
    </row>
    <row r="347" spans="9:9">
      <c r="I347" s="1579" t="s">
        <v>1141</v>
      </c>
    </row>
    <row r="348" spans="9:9">
      <c r="I348" s="1579" t="s">
        <v>1136</v>
      </c>
    </row>
    <row r="349" spans="9:9">
      <c r="I349" s="1579" t="s">
        <v>1823</v>
      </c>
    </row>
    <row r="350" spans="9:9">
      <c r="I350" s="1579" t="s">
        <v>1824</v>
      </c>
    </row>
    <row r="351" spans="9:9">
      <c r="I351" s="1579" t="s">
        <v>1164</v>
      </c>
    </row>
    <row r="352" spans="9:9">
      <c r="I352" s="1579" t="s">
        <v>1825</v>
      </c>
    </row>
    <row r="353" spans="9:9">
      <c r="I353" s="1579" t="s">
        <v>1826</v>
      </c>
    </row>
    <row r="354" spans="9:9">
      <c r="I354" s="1579" t="s">
        <v>1194</v>
      </c>
    </row>
    <row r="355" spans="9:9">
      <c r="I355" s="1579" t="s">
        <v>1082</v>
      </c>
    </row>
    <row r="356" spans="9:9">
      <c r="I356" s="1579" t="s">
        <v>1827</v>
      </c>
    </row>
    <row r="357" spans="9:9">
      <c r="I357" s="1579" t="s">
        <v>1090</v>
      </c>
    </row>
    <row r="358" spans="9:9">
      <c r="I358" s="1579" t="s">
        <v>1189</v>
      </c>
    </row>
    <row r="359" spans="9:9">
      <c r="I359" s="1579" t="s">
        <v>1828</v>
      </c>
    </row>
    <row r="360" spans="9:9">
      <c r="I360" s="1579" t="s">
        <v>1829</v>
      </c>
    </row>
    <row r="361" spans="9:9">
      <c r="I361" s="1579" t="s">
        <v>1830</v>
      </c>
    </row>
    <row r="362" spans="9:9">
      <c r="I362" s="1579" t="s">
        <v>1831</v>
      </c>
    </row>
    <row r="363" spans="9:9">
      <c r="I363" s="1579" t="s">
        <v>1782</v>
      </c>
    </row>
    <row r="364" spans="9:9">
      <c r="I364" s="1579" t="s">
        <v>1171</v>
      </c>
    </row>
    <row r="365" spans="9:9">
      <c r="I365" s="1579" t="s">
        <v>1832</v>
      </c>
    </row>
    <row r="366" spans="9:9">
      <c r="I366" s="1579" t="s">
        <v>1127</v>
      </c>
    </row>
    <row r="367" spans="9:9">
      <c r="I367" s="1579" t="s">
        <v>1833</v>
      </c>
    </row>
    <row r="368" spans="9:9">
      <c r="I368" s="1579" t="s">
        <v>1132</v>
      </c>
    </row>
    <row r="369" spans="9:9">
      <c r="I369" s="1579" t="s">
        <v>1088</v>
      </c>
    </row>
    <row r="370" spans="9:9">
      <c r="I370" s="1579" t="s">
        <v>1834</v>
      </c>
    </row>
    <row r="371" spans="9:9">
      <c r="I371" s="1579" t="s">
        <v>1203</v>
      </c>
    </row>
    <row r="372" spans="9:9">
      <c r="I372" s="1579" t="s">
        <v>1151</v>
      </c>
    </row>
    <row r="373" spans="9:9">
      <c r="I373" s="1579" t="s">
        <v>1835</v>
      </c>
    </row>
    <row r="374" spans="9:9">
      <c r="I374" s="1579" t="s">
        <v>1213</v>
      </c>
    </row>
    <row r="375" spans="9:9">
      <c r="I375" s="1579" t="s">
        <v>1185</v>
      </c>
    </row>
    <row r="376" spans="9:9">
      <c r="I376" s="1579" t="s">
        <v>1192</v>
      </c>
    </row>
    <row r="377" spans="9:9">
      <c r="I377" s="1579" t="s">
        <v>1836</v>
      </c>
    </row>
    <row r="378" spans="9:9">
      <c r="I378" s="1579" t="s">
        <v>1085</v>
      </c>
    </row>
    <row r="379" spans="9:9">
      <c r="I379" s="1579" t="s">
        <v>1837</v>
      </c>
    </row>
    <row r="380" spans="9:9">
      <c r="I380" s="1579" t="s">
        <v>1167</v>
      </c>
    </row>
    <row r="381" spans="9:9">
      <c r="I381" s="1579" t="s">
        <v>1198</v>
      </c>
    </row>
    <row r="382" spans="9:9">
      <c r="I382" s="1579" t="s">
        <v>1838</v>
      </c>
    </row>
    <row r="383" spans="9:9">
      <c r="I383" s="1579" t="s">
        <v>1129</v>
      </c>
    </row>
    <row r="384" spans="9:9">
      <c r="I384" s="1579" t="s">
        <v>1839</v>
      </c>
    </row>
    <row r="385" spans="9:9">
      <c r="I385" s="1579" t="s">
        <v>1840</v>
      </c>
    </row>
    <row r="386" spans="9:9">
      <c r="I386" s="1579" t="s">
        <v>1173</v>
      </c>
    </row>
    <row r="387" spans="9:9">
      <c r="I387" s="1579" t="s">
        <v>1841</v>
      </c>
    </row>
    <row r="388" spans="9:9">
      <c r="I388" s="1579" t="s">
        <v>1842</v>
      </c>
    </row>
    <row r="389" spans="9:9">
      <c r="I389" s="1579" t="s">
        <v>1843</v>
      </c>
    </row>
    <row r="390" spans="9:9">
      <c r="I390" s="1579" t="s">
        <v>1089</v>
      </c>
    </row>
    <row r="391" spans="9:9">
      <c r="I391" s="1579" t="s">
        <v>1844</v>
      </c>
    </row>
    <row r="392" spans="9:9">
      <c r="I392" s="1579" t="s">
        <v>1845</v>
      </c>
    </row>
    <row r="393" spans="9:9">
      <c r="I393" s="1579" t="s">
        <v>1846</v>
      </c>
    </row>
    <row r="394" spans="9:9">
      <c r="I394" s="1579" t="s">
        <v>1847</v>
      </c>
    </row>
    <row r="395" spans="9:9">
      <c r="I395" s="1579" t="s">
        <v>1848</v>
      </c>
    </row>
    <row r="396" spans="9:9">
      <c r="I396" s="1579" t="s">
        <v>1849</v>
      </c>
    </row>
    <row r="397" spans="9:9">
      <c r="I397" s="1579" t="s">
        <v>1850</v>
      </c>
    </row>
    <row r="398" spans="9:9">
      <c r="I398" s="1579" t="s">
        <v>1851</v>
      </c>
    </row>
    <row r="399" spans="9:9">
      <c r="I399" s="1579" t="s">
        <v>1852</v>
      </c>
    </row>
    <row r="400" spans="9:9">
      <c r="I400" s="1579" t="s">
        <v>1853</v>
      </c>
    </row>
    <row r="401" spans="9:9">
      <c r="I401" s="1579" t="s">
        <v>1854</v>
      </c>
    </row>
    <row r="402" spans="9:9">
      <c r="I402" s="1579" t="s">
        <v>1855</v>
      </c>
    </row>
    <row r="403" spans="9:9">
      <c r="I403" s="1579" t="s">
        <v>1856</v>
      </c>
    </row>
    <row r="404" spans="9:9">
      <c r="I404" s="1579" t="s">
        <v>1857</v>
      </c>
    </row>
    <row r="405" spans="9:9">
      <c r="I405" s="1579" t="s">
        <v>1858</v>
      </c>
    </row>
    <row r="406" spans="9:9">
      <c r="I406" s="1579" t="s">
        <v>1859</v>
      </c>
    </row>
    <row r="407" spans="9:9">
      <c r="I407" s="1579" t="s">
        <v>1860</v>
      </c>
    </row>
    <row r="408" spans="9:9">
      <c r="I408" s="1579" t="s">
        <v>1861</v>
      </c>
    </row>
    <row r="409" spans="9:9">
      <c r="I409" s="1579" t="s">
        <v>1862</v>
      </c>
    </row>
    <row r="410" spans="9:9">
      <c r="I410" s="1579" t="s">
        <v>1863</v>
      </c>
    </row>
    <row r="411" spans="9:9">
      <c r="I411" s="1579" t="s">
        <v>1864</v>
      </c>
    </row>
    <row r="412" spans="9:9">
      <c r="I412" s="1579" t="s">
        <v>1865</v>
      </c>
    </row>
    <row r="413" spans="9:9">
      <c r="I413" s="1579" t="s">
        <v>1866</v>
      </c>
    </row>
    <row r="414" spans="9:9">
      <c r="I414" s="1579" t="s">
        <v>1867</v>
      </c>
    </row>
    <row r="415" spans="9:9">
      <c r="I415" s="1579" t="s">
        <v>1868</v>
      </c>
    </row>
    <row r="416" spans="9:9">
      <c r="I416" s="1579" t="s">
        <v>1869</v>
      </c>
    </row>
    <row r="417" spans="9:9">
      <c r="I417" s="1579" t="s">
        <v>1870</v>
      </c>
    </row>
    <row r="418" spans="9:9">
      <c r="I418" s="1579" t="s">
        <v>1871</v>
      </c>
    </row>
    <row r="419" spans="9:9">
      <c r="I419" s="1579" t="s">
        <v>1187</v>
      </c>
    </row>
    <row r="420" spans="9:9">
      <c r="I420" s="1579" t="s">
        <v>1872</v>
      </c>
    </row>
    <row r="421" spans="9:9">
      <c r="I421" s="1579" t="s">
        <v>1873</v>
      </c>
    </row>
    <row r="422" spans="9:9">
      <c r="I422" s="1579" t="s">
        <v>1874</v>
      </c>
    </row>
    <row r="423" spans="9:9">
      <c r="I423" s="1579" t="s">
        <v>1875</v>
      </c>
    </row>
    <row r="424" spans="9:9">
      <c r="I424" s="1579" t="s">
        <v>1876</v>
      </c>
    </row>
    <row r="425" spans="9:9">
      <c r="I425" s="1579" t="s">
        <v>1877</v>
      </c>
    </row>
    <row r="426" spans="9:9">
      <c r="I426" s="1579" t="s">
        <v>1878</v>
      </c>
    </row>
    <row r="427" spans="9:9">
      <c r="I427" s="1579" t="s">
        <v>1879</v>
      </c>
    </row>
    <row r="428" spans="9:9">
      <c r="I428" s="1579" t="s">
        <v>1880</v>
      </c>
    </row>
    <row r="429" spans="9:9">
      <c r="I429" s="1579" t="s">
        <v>1881</v>
      </c>
    </row>
    <row r="430" spans="9:9">
      <c r="I430" s="1579" t="s">
        <v>1882</v>
      </c>
    </row>
    <row r="431" spans="9:9">
      <c r="I431" s="1579" t="s">
        <v>1883</v>
      </c>
    </row>
    <row r="432" spans="9:9">
      <c r="I432" s="1579" t="s">
        <v>1884</v>
      </c>
    </row>
    <row r="433" spans="9:9">
      <c r="I433" s="1579" t="s">
        <v>1885</v>
      </c>
    </row>
    <row r="434" spans="9:9">
      <c r="I434" s="1579" t="s">
        <v>1886</v>
      </c>
    </row>
    <row r="435" spans="9:9">
      <c r="I435" s="1579" t="s">
        <v>1887</v>
      </c>
    </row>
    <row r="436" spans="9:9">
      <c r="I436" s="1579" t="s">
        <v>1888</v>
      </c>
    </row>
    <row r="437" spans="9:9">
      <c r="I437" s="1579" t="s">
        <v>1889</v>
      </c>
    </row>
    <row r="438" spans="9:9">
      <c r="I438" s="1579" t="s">
        <v>1890</v>
      </c>
    </row>
    <row r="439" spans="9:9">
      <c r="I439" s="1579" t="s">
        <v>1891</v>
      </c>
    </row>
    <row r="440" spans="9:9">
      <c r="I440" s="1579" t="s">
        <v>1892</v>
      </c>
    </row>
    <row r="441" spans="9:9">
      <c r="I441" s="1579" t="s">
        <v>1893</v>
      </c>
    </row>
    <row r="442" spans="9:9">
      <c r="I442" s="1579" t="s">
        <v>1894</v>
      </c>
    </row>
    <row r="443" spans="9:9">
      <c r="I443" s="1579" t="s">
        <v>1895</v>
      </c>
    </row>
    <row r="444" spans="9:9">
      <c r="I444" s="1579" t="s">
        <v>1896</v>
      </c>
    </row>
    <row r="445" spans="9:9">
      <c r="I445" s="1579" t="s">
        <v>1897</v>
      </c>
    </row>
    <row r="446" spans="9:9">
      <c r="I446" s="1579" t="s">
        <v>1898</v>
      </c>
    </row>
    <row r="447" spans="9:9">
      <c r="I447" s="1579" t="s">
        <v>1899</v>
      </c>
    </row>
    <row r="448" spans="9:9">
      <c r="I448" s="1579" t="s">
        <v>1900</v>
      </c>
    </row>
    <row r="449" spans="9:9">
      <c r="I449" s="1579" t="s">
        <v>1901</v>
      </c>
    </row>
    <row r="450" spans="9:9">
      <c r="I450" s="1579" t="s">
        <v>1902</v>
      </c>
    </row>
    <row r="451" spans="9:9">
      <c r="I451" s="1579" t="s">
        <v>1903</v>
      </c>
    </row>
    <row r="452" spans="9:9">
      <c r="I452" s="1579" t="s">
        <v>1904</v>
      </c>
    </row>
    <row r="453" spans="9:9">
      <c r="I453" s="1579" t="s">
        <v>1905</v>
      </c>
    </row>
    <row r="454" spans="9:9">
      <c r="I454" s="1579" t="s">
        <v>1906</v>
      </c>
    </row>
    <row r="455" spans="9:9">
      <c r="I455" s="1579" t="s">
        <v>1907</v>
      </c>
    </row>
    <row r="456" spans="9:9">
      <c r="I456" s="1579" t="s">
        <v>1908</v>
      </c>
    </row>
    <row r="457" spans="9:9">
      <c r="I457" s="1579" t="s">
        <v>1909</v>
      </c>
    </row>
    <row r="458" spans="9:9">
      <c r="I458" s="1579" t="s">
        <v>1910</v>
      </c>
    </row>
    <row r="459" spans="9:9">
      <c r="I459" s="1579" t="s">
        <v>1911</v>
      </c>
    </row>
    <row r="460" spans="9:9">
      <c r="I460" s="1579" t="s">
        <v>1912</v>
      </c>
    </row>
    <row r="461" spans="9:9">
      <c r="I461" s="1579" t="s">
        <v>1913</v>
      </c>
    </row>
    <row r="462" spans="9:9">
      <c r="I462" s="1579" t="s">
        <v>1914</v>
      </c>
    </row>
    <row r="463" spans="9:9">
      <c r="I463" s="1579" t="s">
        <v>1915</v>
      </c>
    </row>
    <row r="464" spans="9:9">
      <c r="I464" s="1579" t="s">
        <v>1916</v>
      </c>
    </row>
    <row r="465" spans="9:9">
      <c r="I465" s="1579" t="s">
        <v>1917</v>
      </c>
    </row>
    <row r="466" spans="9:9">
      <c r="I466" s="1579" t="s">
        <v>1918</v>
      </c>
    </row>
    <row r="467" spans="9:9">
      <c r="I467" s="1579" t="s">
        <v>1919</v>
      </c>
    </row>
    <row r="468" spans="9:9">
      <c r="I468" s="1579" t="s">
        <v>1920</v>
      </c>
    </row>
    <row r="469" spans="9:9">
      <c r="I469" s="1579" t="s">
        <v>1921</v>
      </c>
    </row>
    <row r="470" spans="9:9">
      <c r="I470" s="1579" t="s">
        <v>1922</v>
      </c>
    </row>
    <row r="471" spans="9:9">
      <c r="I471" s="1579" t="s">
        <v>1923</v>
      </c>
    </row>
    <row r="472" spans="9:9">
      <c r="I472" s="1579" t="s">
        <v>1924</v>
      </c>
    </row>
    <row r="473" spans="9:9">
      <c r="I473" s="1579" t="s">
        <v>1925</v>
      </c>
    </row>
    <row r="474" spans="9:9">
      <c r="I474" s="1579" t="s">
        <v>1926</v>
      </c>
    </row>
    <row r="475" spans="9:9">
      <c r="I475" s="1579" t="s">
        <v>1927</v>
      </c>
    </row>
    <row r="476" spans="9:9">
      <c r="I476" s="1579" t="s">
        <v>1928</v>
      </c>
    </row>
    <row r="477" spans="9:9">
      <c r="I477" s="1579" t="s">
        <v>1929</v>
      </c>
    </row>
    <row r="478" spans="9:9">
      <c r="I478" s="1579" t="s">
        <v>1930</v>
      </c>
    </row>
    <row r="479" spans="9:9">
      <c r="I479" s="1579" t="s">
        <v>1931</v>
      </c>
    </row>
    <row r="480" spans="9:9">
      <c r="I480" s="1579" t="s">
        <v>1932</v>
      </c>
    </row>
    <row r="481" spans="9:9">
      <c r="I481" s="1579" t="s">
        <v>1933</v>
      </c>
    </row>
    <row r="482" spans="9:9">
      <c r="I482" s="1579" t="s">
        <v>1934</v>
      </c>
    </row>
    <row r="483" spans="9:9">
      <c r="I483" s="1579" t="s">
        <v>1935</v>
      </c>
    </row>
    <row r="484" spans="9:9">
      <c r="I484" s="1579" t="s">
        <v>1936</v>
      </c>
    </row>
    <row r="485" spans="9:9">
      <c r="I485" s="1579" t="s">
        <v>1937</v>
      </c>
    </row>
    <row r="486" spans="9:9">
      <c r="I486" s="1579" t="s">
        <v>1938</v>
      </c>
    </row>
    <row r="487" spans="9:9">
      <c r="I487" s="1579" t="s">
        <v>1139</v>
      </c>
    </row>
    <row r="488" spans="9:9">
      <c r="I488" s="1579" t="s">
        <v>1939</v>
      </c>
    </row>
    <row r="489" spans="9:9">
      <c r="I489" s="1579" t="s">
        <v>1940</v>
      </c>
    </row>
    <row r="490" spans="9:9">
      <c r="I490" s="1579" t="s">
        <v>1941</v>
      </c>
    </row>
    <row r="491" spans="9:9">
      <c r="I491" s="1579" t="s">
        <v>1942</v>
      </c>
    </row>
    <row r="492" spans="9:9">
      <c r="I492" s="1579" t="s">
        <v>1943</v>
      </c>
    </row>
    <row r="493" spans="9:9">
      <c r="I493" s="1579" t="s">
        <v>1944</v>
      </c>
    </row>
    <row r="494" spans="9:9">
      <c r="I494" s="1579" t="s">
        <v>1945</v>
      </c>
    </row>
    <row r="495" spans="9:9">
      <c r="I495" s="1579" t="s">
        <v>1946</v>
      </c>
    </row>
    <row r="496" spans="9:9">
      <c r="I496" s="1579" t="s">
        <v>1947</v>
      </c>
    </row>
    <row r="497" spans="9:9">
      <c r="I497" s="1579" t="s">
        <v>1948</v>
      </c>
    </row>
    <row r="498" spans="9:9">
      <c r="I498" s="1579" t="s">
        <v>1949</v>
      </c>
    </row>
    <row r="499" spans="9:9">
      <c r="I499" s="1579" t="s">
        <v>1950</v>
      </c>
    </row>
    <row r="500" spans="9:9">
      <c r="I500" s="1579" t="s">
        <v>1951</v>
      </c>
    </row>
    <row r="501" spans="9:9">
      <c r="I501" s="1579" t="s">
        <v>1952</v>
      </c>
    </row>
    <row r="502" spans="9:9">
      <c r="I502" s="1579" t="s">
        <v>1953</v>
      </c>
    </row>
    <row r="503" spans="9:9">
      <c r="I503" s="1579" t="s">
        <v>1954</v>
      </c>
    </row>
    <row r="504" spans="9:9">
      <c r="I504" s="1579" t="s">
        <v>1955</v>
      </c>
    </row>
    <row r="505" spans="9:9">
      <c r="I505" s="1579" t="s">
        <v>1956</v>
      </c>
    </row>
    <row r="506" spans="9:9">
      <c r="I506" s="1579" t="s">
        <v>1957</v>
      </c>
    </row>
    <row r="507" spans="9:9">
      <c r="I507" s="1579" t="s">
        <v>1958</v>
      </c>
    </row>
    <row r="508" spans="9:9">
      <c r="I508" s="1579" t="s">
        <v>1959</v>
      </c>
    </row>
    <row r="509" spans="9:9">
      <c r="I509" s="1579" t="s">
        <v>1960</v>
      </c>
    </row>
    <row r="510" spans="9:9">
      <c r="I510" s="1579" t="s">
        <v>1961</v>
      </c>
    </row>
    <row r="511" spans="9:9">
      <c r="I511" s="1579" t="s">
        <v>1962</v>
      </c>
    </row>
    <row r="512" spans="9:9">
      <c r="I512" s="1579" t="s">
        <v>1963</v>
      </c>
    </row>
    <row r="513" spans="9:9">
      <c r="I513" s="1579" t="s">
        <v>1964</v>
      </c>
    </row>
    <row r="514" spans="9:9">
      <c r="I514" s="1579" t="s">
        <v>1965</v>
      </c>
    </row>
    <row r="515" spans="9:9">
      <c r="I515" s="1579" t="s">
        <v>1966</v>
      </c>
    </row>
    <row r="516" spans="9:9">
      <c r="I516" s="1579" t="s">
        <v>1967</v>
      </c>
    </row>
    <row r="517" spans="9:9">
      <c r="I517" s="1579" t="s">
        <v>1968</v>
      </c>
    </row>
    <row r="518" spans="9:9">
      <c r="I518" s="1579" t="s">
        <v>1969</v>
      </c>
    </row>
    <row r="519" spans="9:9">
      <c r="I519" s="1579" t="s">
        <v>1970</v>
      </c>
    </row>
    <row r="520" spans="9:9">
      <c r="I520" s="1579" t="s">
        <v>1971</v>
      </c>
    </row>
    <row r="521" spans="9:9">
      <c r="I521" s="1579" t="s">
        <v>1972</v>
      </c>
    </row>
    <row r="522" spans="9:9">
      <c r="I522" s="1579" t="s">
        <v>1973</v>
      </c>
    </row>
    <row r="523" spans="9:9">
      <c r="I523" s="1579" t="s">
        <v>1974</v>
      </c>
    </row>
    <row r="524" spans="9:9">
      <c r="I524" s="1579" t="s">
        <v>1975</v>
      </c>
    </row>
    <row r="525" spans="9:9">
      <c r="I525" s="1579" t="s">
        <v>1976</v>
      </c>
    </row>
    <row r="526" spans="9:9">
      <c r="I526" s="1579" t="s">
        <v>1977</v>
      </c>
    </row>
    <row r="527" spans="9:9">
      <c r="I527" s="1579" t="s">
        <v>1978</v>
      </c>
    </row>
    <row r="528" spans="9:9">
      <c r="I528" s="1579" t="s">
        <v>1979</v>
      </c>
    </row>
    <row r="529" spans="9:9">
      <c r="I529" s="1579" t="s">
        <v>1980</v>
      </c>
    </row>
    <row r="530" spans="9:9">
      <c r="I530" s="1579" t="s">
        <v>1981</v>
      </c>
    </row>
    <row r="531" spans="9:9">
      <c r="I531" s="1579" t="s">
        <v>1982</v>
      </c>
    </row>
    <row r="532" spans="9:9">
      <c r="I532" s="1579" t="s">
        <v>1983</v>
      </c>
    </row>
    <row r="533" spans="9:9">
      <c r="I533" s="1579" t="s">
        <v>1984</v>
      </c>
    </row>
    <row r="534" spans="9:9">
      <c r="I534" s="1579" t="s">
        <v>1985</v>
      </c>
    </row>
    <row r="535" spans="9:9">
      <c r="I535" s="1579" t="s">
        <v>1986</v>
      </c>
    </row>
    <row r="536" spans="9:9">
      <c r="I536" s="1579" t="s">
        <v>1987</v>
      </c>
    </row>
    <row r="537" spans="9:9">
      <c r="I537" s="1579" t="s">
        <v>1988</v>
      </c>
    </row>
    <row r="538" spans="9:9">
      <c r="I538" s="1579" t="s">
        <v>1989</v>
      </c>
    </row>
    <row r="539" spans="9:9">
      <c r="I539" s="1579" t="s">
        <v>1990</v>
      </c>
    </row>
    <row r="540" spans="9:9">
      <c r="I540" s="1579" t="s">
        <v>1991</v>
      </c>
    </row>
    <row r="541" spans="9:9">
      <c r="I541" s="1579" t="s">
        <v>1992</v>
      </c>
    </row>
    <row r="542" spans="9:9">
      <c r="I542" s="1579" t="s">
        <v>1993</v>
      </c>
    </row>
    <row r="543" spans="9:9">
      <c r="I543" s="1579" t="s">
        <v>1994</v>
      </c>
    </row>
    <row r="544" spans="9:9">
      <c r="I544" s="1579" t="s">
        <v>1995</v>
      </c>
    </row>
    <row r="545" spans="9:9">
      <c r="I545" s="1579" t="s">
        <v>1996</v>
      </c>
    </row>
    <row r="546" spans="9:9">
      <c r="I546" s="1579" t="s">
        <v>1997</v>
      </c>
    </row>
    <row r="547" spans="9:9">
      <c r="I547" s="1579" t="s">
        <v>1998</v>
      </c>
    </row>
    <row r="548" spans="9:9">
      <c r="I548" s="1579" t="s">
        <v>1999</v>
      </c>
    </row>
    <row r="549" spans="9:9">
      <c r="I549" s="1579" t="s">
        <v>2000</v>
      </c>
    </row>
    <row r="550" spans="9:9">
      <c r="I550" s="1579" t="s">
        <v>2001</v>
      </c>
    </row>
    <row r="551" spans="9:9">
      <c r="I551" s="1579" t="s">
        <v>2002</v>
      </c>
    </row>
    <row r="552" spans="9:9">
      <c r="I552" s="1579" t="s">
        <v>2003</v>
      </c>
    </row>
    <row r="553" spans="9:9">
      <c r="I553" s="1579" t="s">
        <v>2004</v>
      </c>
    </row>
    <row r="554" spans="9:9">
      <c r="I554" s="1579" t="s">
        <v>2005</v>
      </c>
    </row>
    <row r="555" spans="9:9">
      <c r="I555" s="1579" t="s">
        <v>2006</v>
      </c>
    </row>
    <row r="556" spans="9:9">
      <c r="I556" s="1579" t="s">
        <v>2007</v>
      </c>
    </row>
    <row r="557" spans="9:9">
      <c r="I557" s="1579" t="s">
        <v>2008</v>
      </c>
    </row>
    <row r="558" spans="9:9">
      <c r="I558" s="1579" t="s">
        <v>2009</v>
      </c>
    </row>
    <row r="559" spans="9:9">
      <c r="I559" s="1579" t="s">
        <v>2010</v>
      </c>
    </row>
    <row r="560" spans="9:9">
      <c r="I560" s="1579" t="s">
        <v>2011</v>
      </c>
    </row>
    <row r="561" spans="9:9">
      <c r="I561" s="1579" t="s">
        <v>2012</v>
      </c>
    </row>
    <row r="562" spans="9:9">
      <c r="I562" s="1579" t="s">
        <v>2013</v>
      </c>
    </row>
    <row r="563" spans="9:9">
      <c r="I563" s="1579" t="s">
        <v>2014</v>
      </c>
    </row>
    <row r="564" spans="9:9">
      <c r="I564" s="1579" t="s">
        <v>2015</v>
      </c>
    </row>
    <row r="565" spans="9:9">
      <c r="I565" s="1579" t="s">
        <v>1083</v>
      </c>
    </row>
    <row r="566" spans="9:9">
      <c r="I566" s="1579" t="s">
        <v>2016</v>
      </c>
    </row>
    <row r="567" spans="9:9">
      <c r="I567" s="1579" t="s">
        <v>2017</v>
      </c>
    </row>
    <row r="568" spans="9:9">
      <c r="I568" s="1579" t="s">
        <v>2018</v>
      </c>
    </row>
    <row r="569" spans="9:9">
      <c r="I569" s="1579" t="s">
        <v>2019</v>
      </c>
    </row>
    <row r="570" spans="9:9">
      <c r="I570" s="1579" t="s">
        <v>2020</v>
      </c>
    </row>
    <row r="571" spans="9:9">
      <c r="I571" s="1579" t="s">
        <v>2021</v>
      </c>
    </row>
    <row r="572" spans="9:9">
      <c r="I572" s="1579" t="s">
        <v>2022</v>
      </c>
    </row>
    <row r="573" spans="9:9">
      <c r="I573" s="1579" t="s">
        <v>2023</v>
      </c>
    </row>
    <row r="574" spans="9:9">
      <c r="I574" s="1579" t="s">
        <v>2024</v>
      </c>
    </row>
    <row r="575" spans="9:9">
      <c r="I575" s="1579" t="s">
        <v>2025</v>
      </c>
    </row>
    <row r="576" spans="9:9">
      <c r="I576" s="1579" t="s">
        <v>2026</v>
      </c>
    </row>
    <row r="577" spans="9:9">
      <c r="I577" s="1579" t="s">
        <v>2027</v>
      </c>
    </row>
    <row r="578" spans="9:9">
      <c r="I578" s="1579" t="s">
        <v>2028</v>
      </c>
    </row>
    <row r="579" spans="9:9">
      <c r="I579" s="1579" t="s">
        <v>2029</v>
      </c>
    </row>
    <row r="580" spans="9:9">
      <c r="I580" s="1579" t="s">
        <v>2030</v>
      </c>
    </row>
    <row r="581" spans="9:9">
      <c r="I581" s="1579" t="s">
        <v>2031</v>
      </c>
    </row>
    <row r="582" spans="9:9">
      <c r="I582" s="1579" t="s">
        <v>2032</v>
      </c>
    </row>
    <row r="583" spans="9:9">
      <c r="I583" s="1579" t="s">
        <v>2033</v>
      </c>
    </row>
    <row r="584" spans="9:9">
      <c r="I584" s="1579" t="s">
        <v>2034</v>
      </c>
    </row>
    <row r="585" spans="9:9">
      <c r="I585" s="1579" t="s">
        <v>2035</v>
      </c>
    </row>
    <row r="586" spans="9:9">
      <c r="I586" s="1579" t="s">
        <v>2036</v>
      </c>
    </row>
    <row r="587" spans="9:9">
      <c r="I587" s="1579" t="s">
        <v>2037</v>
      </c>
    </row>
    <row r="588" spans="9:9">
      <c r="I588" s="1579" t="s">
        <v>2038</v>
      </c>
    </row>
    <row r="589" spans="9:9">
      <c r="I589" s="1579" t="s">
        <v>2039</v>
      </c>
    </row>
    <row r="590" spans="9:9">
      <c r="I590" s="1579" t="s">
        <v>2040</v>
      </c>
    </row>
    <row r="591" spans="9:9">
      <c r="I591" s="1579" t="s">
        <v>2041</v>
      </c>
    </row>
    <row r="592" spans="9:9">
      <c r="I592" s="1579" t="s">
        <v>2042</v>
      </c>
    </row>
    <row r="593" spans="9:9">
      <c r="I593" s="1579" t="s">
        <v>2043</v>
      </c>
    </row>
    <row r="594" spans="9:9">
      <c r="I594" s="1579" t="s">
        <v>2044</v>
      </c>
    </row>
    <row r="595" spans="9:9">
      <c r="I595" s="1579" t="s">
        <v>2045</v>
      </c>
    </row>
    <row r="596" spans="9:9">
      <c r="I596" s="1579" t="s">
        <v>2046</v>
      </c>
    </row>
    <row r="597" spans="9:9">
      <c r="I597" s="1579" t="s">
        <v>2047</v>
      </c>
    </row>
    <row r="598" spans="9:9">
      <c r="I598" s="1579" t="s">
        <v>2048</v>
      </c>
    </row>
    <row r="599" spans="9:9">
      <c r="I599" s="1579" t="s">
        <v>2049</v>
      </c>
    </row>
    <row r="600" spans="9:9">
      <c r="I600" s="1579" t="s">
        <v>2050</v>
      </c>
    </row>
    <row r="601" spans="9:9">
      <c r="I601" s="1579" t="s">
        <v>2051</v>
      </c>
    </row>
    <row r="602" spans="9:9">
      <c r="I602" s="1579" t="s">
        <v>2052</v>
      </c>
    </row>
    <row r="603" spans="9:9">
      <c r="I603" s="1579" t="s">
        <v>2053</v>
      </c>
    </row>
    <row r="604" spans="9:9">
      <c r="I604" s="1579" t="s">
        <v>2054</v>
      </c>
    </row>
    <row r="605" spans="9:9">
      <c r="I605" s="1579" t="s">
        <v>2055</v>
      </c>
    </row>
    <row r="606" spans="9:9">
      <c r="I606" s="1579" t="s">
        <v>2056</v>
      </c>
    </row>
    <row r="607" spans="9:9">
      <c r="I607" s="1579" t="s">
        <v>2057</v>
      </c>
    </row>
    <row r="608" spans="9:9">
      <c r="I608" s="1579" t="s">
        <v>2058</v>
      </c>
    </row>
    <row r="609" spans="9:9">
      <c r="I609" s="1579" t="s">
        <v>2059</v>
      </c>
    </row>
    <row r="610" spans="9:9">
      <c r="I610" s="1579" t="s">
        <v>2060</v>
      </c>
    </row>
    <row r="611" spans="9:9">
      <c r="I611" s="1579" t="s">
        <v>2061</v>
      </c>
    </row>
    <row r="612" spans="9:9">
      <c r="I612" s="1579" t="s">
        <v>2062</v>
      </c>
    </row>
    <row r="613" spans="9:9">
      <c r="I613" s="1579" t="s">
        <v>2063</v>
      </c>
    </row>
    <row r="614" spans="9:9">
      <c r="I614" s="1579" t="s">
        <v>2064</v>
      </c>
    </row>
    <row r="615" spans="9:9">
      <c r="I615" s="1579" t="s">
        <v>2065</v>
      </c>
    </row>
    <row r="616" spans="9:9">
      <c r="I616" s="1579" t="s">
        <v>2066</v>
      </c>
    </row>
    <row r="617" spans="9:9">
      <c r="I617" s="1579" t="s">
        <v>2067</v>
      </c>
    </row>
    <row r="618" spans="9:9">
      <c r="I618" s="1579" t="s">
        <v>2068</v>
      </c>
    </row>
    <row r="619" spans="9:9">
      <c r="I619" s="1579" t="s">
        <v>2069</v>
      </c>
    </row>
    <row r="620" spans="9:9">
      <c r="I620" s="1579" t="s">
        <v>2070</v>
      </c>
    </row>
    <row r="621" spans="9:9">
      <c r="I621" s="1579" t="s">
        <v>2071</v>
      </c>
    </row>
    <row r="622" spans="9:9">
      <c r="I622" s="1579" t="s">
        <v>2072</v>
      </c>
    </row>
    <row r="623" spans="9:9">
      <c r="I623" s="1579" t="s">
        <v>2073</v>
      </c>
    </row>
    <row r="624" spans="9:9">
      <c r="I624" s="1579" t="s">
        <v>2074</v>
      </c>
    </row>
    <row r="625" spans="9:9">
      <c r="I625" s="1579" t="s">
        <v>2075</v>
      </c>
    </row>
    <row r="626" spans="9:9">
      <c r="I626" s="1579" t="s">
        <v>2076</v>
      </c>
    </row>
    <row r="627" spans="9:9">
      <c r="I627" s="1579" t="s">
        <v>2077</v>
      </c>
    </row>
    <row r="628" spans="9:9">
      <c r="I628" s="1579" t="s">
        <v>1178</v>
      </c>
    </row>
    <row r="629" spans="9:9">
      <c r="I629" s="1579" t="s">
        <v>2078</v>
      </c>
    </row>
    <row r="630" spans="9:9">
      <c r="I630" s="1579" t="s">
        <v>2079</v>
      </c>
    </row>
    <row r="631" spans="9:9">
      <c r="I631" s="1579" t="s">
        <v>2080</v>
      </c>
    </row>
    <row r="632" spans="9:9">
      <c r="I632" s="1579" t="s">
        <v>2081</v>
      </c>
    </row>
    <row r="633" spans="9:9">
      <c r="I633" s="1579" t="s">
        <v>2082</v>
      </c>
    </row>
    <row r="634" spans="9:9">
      <c r="I634" s="1579" t="s">
        <v>2083</v>
      </c>
    </row>
    <row r="635" spans="9:9">
      <c r="I635" s="1579" t="s">
        <v>2084</v>
      </c>
    </row>
    <row r="636" spans="9:9">
      <c r="I636" s="1579" t="s">
        <v>2085</v>
      </c>
    </row>
    <row r="637" spans="9:9">
      <c r="I637" s="1579" t="s">
        <v>2086</v>
      </c>
    </row>
    <row r="638" spans="9:9">
      <c r="I638" s="1579" t="s">
        <v>2087</v>
      </c>
    </row>
    <row r="639" spans="9:9">
      <c r="I639" s="1579" t="s">
        <v>2088</v>
      </c>
    </row>
    <row r="640" spans="9:9">
      <c r="I640" s="1579" t="s">
        <v>2089</v>
      </c>
    </row>
    <row r="641" spans="9:9">
      <c r="I641" s="1579" t="s">
        <v>1125</v>
      </c>
    </row>
    <row r="642" spans="9:9">
      <c r="I642" s="1579" t="s">
        <v>2090</v>
      </c>
    </row>
    <row r="643" spans="9:9">
      <c r="I643" s="1579" t="s">
        <v>2091</v>
      </c>
    </row>
    <row r="644" spans="9:9">
      <c r="I644" s="1579" t="s">
        <v>2092</v>
      </c>
    </row>
    <row r="645" spans="9:9">
      <c r="I645" s="1579" t="s">
        <v>2093</v>
      </c>
    </row>
    <row r="646" spans="9:9">
      <c r="I646" s="1579" t="s">
        <v>2094</v>
      </c>
    </row>
    <row r="647" spans="9:9">
      <c r="I647" s="1579" t="s">
        <v>2095</v>
      </c>
    </row>
    <row r="648" spans="9:9">
      <c r="I648" s="1579" t="s">
        <v>2096</v>
      </c>
    </row>
    <row r="649" spans="9:9">
      <c r="I649" s="1579" t="s">
        <v>2097</v>
      </c>
    </row>
    <row r="650" spans="9:9">
      <c r="I650" s="1579" t="s">
        <v>2098</v>
      </c>
    </row>
    <row r="651" spans="9:9">
      <c r="I651" s="1579" t="s">
        <v>2099</v>
      </c>
    </row>
    <row r="652" spans="9:9">
      <c r="I652" s="1579" t="s">
        <v>2100</v>
      </c>
    </row>
    <row r="653" spans="9:9">
      <c r="I653" s="1579" t="s">
        <v>2101</v>
      </c>
    </row>
    <row r="654" spans="9:9">
      <c r="I654" s="1579" t="s">
        <v>2102</v>
      </c>
    </row>
    <row r="655" spans="9:9">
      <c r="I655" s="1579" t="s">
        <v>2103</v>
      </c>
    </row>
    <row r="656" spans="9:9">
      <c r="I656" s="1579" t="s">
        <v>2104</v>
      </c>
    </row>
    <row r="657" spans="9:9">
      <c r="I657" s="1579" t="s">
        <v>1822</v>
      </c>
    </row>
    <row r="658" spans="9:9">
      <c r="I658" s="1578" t="s">
        <v>1193</v>
      </c>
    </row>
    <row r="659" spans="9:9">
      <c r="I659" s="1578" t="s">
        <v>1186</v>
      </c>
    </row>
    <row r="660" spans="9:9">
      <c r="I660" s="1578" t="s">
        <v>1111</v>
      </c>
    </row>
    <row r="661" spans="9:9">
      <c r="I661" s="1578" t="s">
        <v>1081</v>
      </c>
    </row>
    <row r="662" spans="9:9">
      <c r="I662" s="1578" t="s">
        <v>2127</v>
      </c>
    </row>
    <row r="663" spans="9:9">
      <c r="I663" s="1578" t="s">
        <v>2128</v>
      </c>
    </row>
    <row r="664" spans="9:9">
      <c r="I664" s="1578"/>
    </row>
    <row r="665" spans="9:9">
      <c r="I665" s="1578"/>
    </row>
    <row r="666" spans="9:9">
      <c r="I666" s="1578"/>
    </row>
    <row r="667" spans="9:9">
      <c r="I667" s="1578"/>
    </row>
    <row r="668" spans="9:9">
      <c r="I668" s="1578"/>
    </row>
    <row r="669" spans="9:9">
      <c r="I669" s="1578"/>
    </row>
    <row r="670" spans="9:9">
      <c r="I670" s="1578"/>
    </row>
    <row r="671" spans="9:9">
      <c r="I671" s="1578"/>
    </row>
    <row r="672" spans="9:9">
      <c r="I672" s="1578"/>
    </row>
    <row r="673" spans="9:9">
      <c r="I673" s="1578"/>
    </row>
    <row r="674" spans="9:9">
      <c r="I674" s="1578"/>
    </row>
    <row r="675" spans="9:9">
      <c r="I675" s="1578"/>
    </row>
    <row r="676" spans="9:9">
      <c r="I676" s="1578"/>
    </row>
    <row r="677" spans="9:9">
      <c r="I677" s="1578"/>
    </row>
    <row r="678" spans="9:9">
      <c r="I678" s="1578"/>
    </row>
    <row r="679" spans="9:9">
      <c r="I679" s="1578"/>
    </row>
    <row r="680" spans="9:9">
      <c r="I680" s="1578"/>
    </row>
    <row r="681" spans="9:9">
      <c r="I681" s="1578"/>
    </row>
    <row r="682" spans="9:9">
      <c r="I682" s="1578"/>
    </row>
    <row r="683" spans="9:9">
      <c r="I683" s="1578"/>
    </row>
    <row r="684" spans="9:9">
      <c r="I684" s="1578"/>
    </row>
    <row r="685" spans="9:9">
      <c r="I685" s="1578"/>
    </row>
    <row r="686" spans="9:9">
      <c r="I686" s="1578"/>
    </row>
    <row r="687" spans="9:9">
      <c r="I687" s="1578"/>
    </row>
    <row r="688" spans="9:9">
      <c r="I688" s="1578"/>
    </row>
    <row r="689" spans="9:9">
      <c r="I689" s="1578"/>
    </row>
    <row r="690" spans="9:9">
      <c r="I690" s="1578"/>
    </row>
    <row r="691" spans="9:9">
      <c r="I691" s="1578"/>
    </row>
    <row r="692" spans="9:9">
      <c r="I692" s="1578"/>
    </row>
    <row r="693" spans="9:9">
      <c r="I693" s="1578"/>
    </row>
    <row r="694" spans="9:9">
      <c r="I694" s="1578"/>
    </row>
    <row r="695" spans="9:9">
      <c r="I695" s="1578"/>
    </row>
    <row r="696" spans="9:9">
      <c r="I696" s="1578"/>
    </row>
    <row r="697" spans="9:9">
      <c r="I697" s="1578"/>
    </row>
  </sheetData>
  <conditionalFormatting sqref="I2:I657">
    <cfRule type="duplicateValues" dxfId="4" priority="5"/>
  </conditionalFormatting>
  <conditionalFormatting sqref="I2:I661">
    <cfRule type="duplicateValues" dxfId="3" priority="4"/>
  </conditionalFormatting>
  <conditionalFormatting sqref="I2:I684">
    <cfRule type="duplicateValues" dxfId="2" priority="3"/>
  </conditionalFormatting>
  <conditionalFormatting sqref="I2:I661">
    <cfRule type="duplicateValues" dxfId="1" priority="2"/>
  </conditionalFormatting>
  <conditionalFormatting sqref="A1:A1048576 I1:I1048576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62"/>
  <sheetViews>
    <sheetView workbookViewId="0">
      <selection activeCell="A163" sqref="A163"/>
    </sheetView>
  </sheetViews>
  <sheetFormatPr defaultRowHeight="13.2"/>
  <cols>
    <col min="2" max="2" width="17.21875" customWidth="1"/>
    <col min="3" max="3" width="15.33203125" customWidth="1"/>
  </cols>
  <sheetData>
    <row r="1" spans="1:11" ht="15" thickBot="1">
      <c r="B1" s="1847" t="s">
        <v>270</v>
      </c>
      <c r="C1" s="1847" t="s">
        <v>2260</v>
      </c>
      <c r="D1" s="1847" t="s">
        <v>268</v>
      </c>
      <c r="E1" s="1847" t="s">
        <v>1092</v>
      </c>
      <c r="F1" s="1847" t="s">
        <v>267</v>
      </c>
      <c r="G1" s="1847" t="s">
        <v>2143</v>
      </c>
      <c r="H1" s="1847" t="s">
        <v>2144</v>
      </c>
      <c r="I1" s="1847" t="s">
        <v>266</v>
      </c>
      <c r="J1" s="1847" t="s">
        <v>2145</v>
      </c>
      <c r="K1" s="1847" t="s">
        <v>265</v>
      </c>
    </row>
    <row r="2" spans="1:11" ht="15" thickBot="1">
      <c r="A2">
        <v>1</v>
      </c>
      <c r="B2" s="1848" t="s">
        <v>95</v>
      </c>
      <c r="C2" s="1848" t="s">
        <v>2335</v>
      </c>
      <c r="D2" s="1851">
        <v>65</v>
      </c>
      <c r="E2" s="1851">
        <v>39</v>
      </c>
      <c r="F2" s="1851">
        <v>50</v>
      </c>
      <c r="G2" s="1851">
        <v>2</v>
      </c>
      <c r="H2" s="1851">
        <v>0</v>
      </c>
      <c r="I2" s="1851">
        <v>17</v>
      </c>
      <c r="J2" s="1851">
        <v>0.77600000000000002</v>
      </c>
      <c r="K2" s="1852">
        <v>0.76900000000000002</v>
      </c>
    </row>
    <row r="3" spans="1:11" ht="15" thickBot="1">
      <c r="A3">
        <v>2</v>
      </c>
      <c r="B3" s="1848" t="s">
        <v>2148</v>
      </c>
      <c r="C3" s="1848" t="s">
        <v>2335</v>
      </c>
      <c r="D3" s="1851">
        <v>79</v>
      </c>
      <c r="E3" s="1851">
        <v>50</v>
      </c>
      <c r="F3" s="1851">
        <v>60</v>
      </c>
      <c r="G3" s="1851">
        <v>3</v>
      </c>
      <c r="H3" s="1851">
        <v>1</v>
      </c>
      <c r="I3" s="1851">
        <v>16</v>
      </c>
      <c r="J3" s="1851">
        <v>0.76800000000000002</v>
      </c>
      <c r="K3" s="1852">
        <v>0.75900000000000001</v>
      </c>
    </row>
    <row r="4" spans="1:11" ht="15" thickBot="1">
      <c r="A4">
        <v>6</v>
      </c>
      <c r="B4" s="1848" t="s">
        <v>2176</v>
      </c>
      <c r="C4" s="1848" t="s">
        <v>2335</v>
      </c>
      <c r="D4" s="1849">
        <v>83</v>
      </c>
      <c r="E4" s="1849">
        <v>28</v>
      </c>
      <c r="F4" s="1849">
        <v>51</v>
      </c>
      <c r="G4" s="1849">
        <v>0</v>
      </c>
      <c r="H4" s="1849">
        <v>5</v>
      </c>
      <c r="I4" s="1849">
        <v>5</v>
      </c>
      <c r="J4" s="1849">
        <v>0.61399999999999999</v>
      </c>
      <c r="K4" s="1850">
        <v>0.61399999999999999</v>
      </c>
    </row>
    <row r="5" spans="1:11" ht="15" thickBot="1">
      <c r="A5">
        <v>5</v>
      </c>
      <c r="B5" s="1848" t="s">
        <v>200</v>
      </c>
      <c r="C5" s="1848" t="s">
        <v>2335</v>
      </c>
      <c r="D5" s="1851">
        <v>73</v>
      </c>
      <c r="E5" s="1851">
        <v>29</v>
      </c>
      <c r="F5" s="1851">
        <v>43</v>
      </c>
      <c r="G5" s="1851">
        <v>2</v>
      </c>
      <c r="H5" s="1851">
        <v>3</v>
      </c>
      <c r="I5" s="1851">
        <v>0</v>
      </c>
      <c r="J5" s="1851">
        <v>0.6</v>
      </c>
      <c r="K5" s="1852">
        <v>0.58899999999999997</v>
      </c>
    </row>
    <row r="6" spans="1:11" ht="15" thickBot="1">
      <c r="A6">
        <v>3</v>
      </c>
      <c r="B6" s="1848" t="s">
        <v>2267</v>
      </c>
      <c r="C6" s="1848" t="s">
        <v>2335</v>
      </c>
      <c r="D6" s="1849">
        <v>69</v>
      </c>
      <c r="E6" s="1849">
        <v>28</v>
      </c>
      <c r="F6" s="1849">
        <v>38</v>
      </c>
      <c r="G6" s="1849">
        <v>6</v>
      </c>
      <c r="H6" s="1849">
        <v>1</v>
      </c>
      <c r="I6" s="1849">
        <v>3</v>
      </c>
      <c r="J6" s="1849">
        <v>0.58699999999999997</v>
      </c>
      <c r="K6" s="1850">
        <v>0.55100000000000005</v>
      </c>
    </row>
    <row r="7" spans="1:11" ht="15" thickBot="1">
      <c r="A7">
        <v>7</v>
      </c>
      <c r="B7" s="1848" t="s">
        <v>196</v>
      </c>
      <c r="C7" s="1848" t="s">
        <v>2335</v>
      </c>
      <c r="D7" s="1849">
        <v>66</v>
      </c>
      <c r="E7" s="1849">
        <v>20</v>
      </c>
      <c r="F7" s="1849">
        <v>31</v>
      </c>
      <c r="G7" s="1849">
        <v>3</v>
      </c>
      <c r="H7" s="1849">
        <v>4</v>
      </c>
      <c r="I7" s="1849">
        <v>4</v>
      </c>
      <c r="J7" s="1849">
        <v>0.49299999999999999</v>
      </c>
      <c r="K7" s="1850">
        <v>0.47</v>
      </c>
    </row>
    <row r="8" spans="1:11" ht="15" thickBot="1">
      <c r="A8">
        <v>11</v>
      </c>
      <c r="B8" s="1848" t="s">
        <v>209</v>
      </c>
      <c r="C8" s="1848" t="s">
        <v>2335</v>
      </c>
      <c r="D8" s="1849">
        <v>30</v>
      </c>
      <c r="E8" s="1849">
        <v>9</v>
      </c>
      <c r="F8" s="1849">
        <v>14</v>
      </c>
      <c r="G8" s="1849">
        <v>2</v>
      </c>
      <c r="H8" s="1849">
        <v>1</v>
      </c>
      <c r="I8" s="1849">
        <v>0</v>
      </c>
      <c r="J8" s="1849">
        <v>0.5</v>
      </c>
      <c r="K8" s="1850">
        <v>0.46700000000000003</v>
      </c>
    </row>
    <row r="9" spans="1:11" ht="15" thickBot="1">
      <c r="A9">
        <v>8</v>
      </c>
      <c r="B9" s="1848" t="s">
        <v>2322</v>
      </c>
      <c r="C9" s="1848" t="s">
        <v>2335</v>
      </c>
      <c r="D9" s="1851">
        <v>62</v>
      </c>
      <c r="E9" s="1851">
        <v>15</v>
      </c>
      <c r="F9" s="1851">
        <v>28</v>
      </c>
      <c r="G9" s="1851">
        <v>4</v>
      </c>
      <c r="H9" s="1851">
        <v>3</v>
      </c>
      <c r="I9" s="1851">
        <v>6</v>
      </c>
      <c r="J9" s="1851">
        <v>0.48499999999999999</v>
      </c>
      <c r="K9" s="1852">
        <v>0.45200000000000001</v>
      </c>
    </row>
    <row r="10" spans="1:11" ht="15" thickBot="1">
      <c r="A10">
        <v>4</v>
      </c>
      <c r="B10" s="1848" t="s">
        <v>221</v>
      </c>
      <c r="C10" s="1848" t="s">
        <v>2335</v>
      </c>
      <c r="D10" s="1851">
        <v>87</v>
      </c>
      <c r="E10" s="1851">
        <v>38</v>
      </c>
      <c r="F10" s="1851">
        <v>39</v>
      </c>
      <c r="G10" s="1851">
        <v>4</v>
      </c>
      <c r="H10" s="1851">
        <v>2</v>
      </c>
      <c r="I10" s="1851">
        <v>6</v>
      </c>
      <c r="J10" s="1851">
        <v>0.47299999999999998</v>
      </c>
      <c r="K10" s="1852">
        <v>0.44800000000000001</v>
      </c>
    </row>
    <row r="11" spans="1:11" ht="15" thickBot="1">
      <c r="A11">
        <v>10</v>
      </c>
      <c r="B11" s="1848" t="s">
        <v>194</v>
      </c>
      <c r="C11" s="1848" t="s">
        <v>2335</v>
      </c>
      <c r="D11" s="1849">
        <v>65</v>
      </c>
      <c r="E11" s="1849">
        <v>18</v>
      </c>
      <c r="F11" s="1849">
        <v>29</v>
      </c>
      <c r="G11" s="1849">
        <v>3</v>
      </c>
      <c r="H11" s="1849">
        <v>0</v>
      </c>
      <c r="I11" s="1849">
        <v>1</v>
      </c>
      <c r="J11" s="1849">
        <v>0.47099999999999997</v>
      </c>
      <c r="K11" s="1850">
        <v>0.44600000000000001</v>
      </c>
    </row>
    <row r="12" spans="1:11" ht="15" thickBot="1">
      <c r="A12">
        <v>9</v>
      </c>
      <c r="B12" s="1848" t="s">
        <v>181</v>
      </c>
      <c r="C12" s="1848" t="s">
        <v>2335</v>
      </c>
      <c r="D12" s="1849">
        <v>57</v>
      </c>
      <c r="E12" s="1849">
        <v>10</v>
      </c>
      <c r="F12" s="1849">
        <v>23</v>
      </c>
      <c r="G12" s="1849">
        <v>3</v>
      </c>
      <c r="H12" s="1849">
        <v>3</v>
      </c>
      <c r="I12" s="1849">
        <v>0</v>
      </c>
      <c r="J12" s="1849">
        <v>0.433</v>
      </c>
      <c r="K12" s="1850">
        <v>0.40400000000000003</v>
      </c>
    </row>
    <row r="13" spans="1:11" ht="15" thickBot="1">
      <c r="A13">
        <v>12</v>
      </c>
      <c r="B13" s="1848" t="s">
        <v>85</v>
      </c>
      <c r="C13" s="1848" t="s">
        <v>2335</v>
      </c>
      <c r="D13" s="1851">
        <v>30</v>
      </c>
      <c r="E13" s="1851">
        <v>9</v>
      </c>
      <c r="F13" s="1851">
        <v>11</v>
      </c>
      <c r="G13" s="1851">
        <v>4</v>
      </c>
      <c r="H13" s="1851">
        <v>0</v>
      </c>
      <c r="I13" s="1851">
        <v>0</v>
      </c>
      <c r="J13" s="1851">
        <v>0.441</v>
      </c>
      <c r="K13" s="1852">
        <v>0.36699999999999999</v>
      </c>
    </row>
    <row r="14" spans="1:11" ht="15" thickBot="1">
      <c r="A14">
        <v>13</v>
      </c>
      <c r="B14" s="1848" t="s">
        <v>145</v>
      </c>
      <c r="C14" s="1848" t="s">
        <v>2335</v>
      </c>
      <c r="D14" s="1849">
        <v>33</v>
      </c>
      <c r="E14" s="1849">
        <v>5</v>
      </c>
      <c r="F14" s="1849">
        <v>8</v>
      </c>
      <c r="G14" s="1849">
        <v>2</v>
      </c>
      <c r="H14" s="1849">
        <v>0</v>
      </c>
      <c r="I14" s="1849">
        <v>0</v>
      </c>
      <c r="J14" s="1849">
        <v>0.28599999999999998</v>
      </c>
      <c r="K14" s="1850">
        <v>0.24199999999999999</v>
      </c>
    </row>
    <row r="15" spans="1:11" ht="15" thickBot="1">
      <c r="A15">
        <v>3</v>
      </c>
      <c r="B15" s="1848" t="s">
        <v>2227</v>
      </c>
      <c r="C15" s="1848" t="s">
        <v>2331</v>
      </c>
      <c r="D15" s="1849">
        <v>6</v>
      </c>
      <c r="E15" s="1849">
        <v>6</v>
      </c>
      <c r="F15" s="1849">
        <v>6</v>
      </c>
      <c r="G15" s="1849">
        <v>0</v>
      </c>
      <c r="H15" s="1849">
        <v>0</v>
      </c>
      <c r="I15" s="1849">
        <v>2</v>
      </c>
      <c r="J15" s="1849">
        <v>1</v>
      </c>
      <c r="K15" s="1850">
        <v>1</v>
      </c>
    </row>
    <row r="16" spans="1:11" ht="15" thickBot="1">
      <c r="A16">
        <v>1</v>
      </c>
      <c r="B16" s="1848" t="s">
        <v>2222</v>
      </c>
      <c r="C16" s="1848" t="s">
        <v>2331</v>
      </c>
      <c r="D16" s="1849">
        <v>85</v>
      </c>
      <c r="E16" s="1849">
        <v>58</v>
      </c>
      <c r="F16" s="1849">
        <v>66</v>
      </c>
      <c r="G16" s="1849">
        <v>4</v>
      </c>
      <c r="H16" s="1849">
        <v>3</v>
      </c>
      <c r="I16" s="1849">
        <v>37</v>
      </c>
      <c r="J16" s="1849">
        <v>0.78700000000000003</v>
      </c>
      <c r="K16" s="1850">
        <v>0.77600000000000002</v>
      </c>
    </row>
    <row r="17" spans="1:11" ht="15" thickBot="1">
      <c r="A17">
        <v>2</v>
      </c>
      <c r="B17" s="1848" t="s">
        <v>26</v>
      </c>
      <c r="C17" s="1848" t="s">
        <v>2331</v>
      </c>
      <c r="D17" s="1851">
        <v>84</v>
      </c>
      <c r="E17" s="1851">
        <v>45</v>
      </c>
      <c r="F17" s="1851">
        <v>55</v>
      </c>
      <c r="G17" s="1851">
        <v>2</v>
      </c>
      <c r="H17" s="1851">
        <v>0</v>
      </c>
      <c r="I17" s="1851">
        <v>0</v>
      </c>
      <c r="J17" s="1851">
        <v>0.66300000000000003</v>
      </c>
      <c r="K17" s="1852">
        <v>0.65500000000000003</v>
      </c>
    </row>
    <row r="18" spans="1:11" ht="15" thickBot="1">
      <c r="A18">
        <v>6</v>
      </c>
      <c r="B18" s="1848" t="s">
        <v>2269</v>
      </c>
      <c r="C18" s="1848" t="s">
        <v>2331</v>
      </c>
      <c r="D18" s="1851">
        <v>59</v>
      </c>
      <c r="E18" s="1851">
        <v>16</v>
      </c>
      <c r="F18" s="1851">
        <v>37</v>
      </c>
      <c r="G18" s="1851">
        <v>5</v>
      </c>
      <c r="H18" s="1851">
        <v>2</v>
      </c>
      <c r="I18" s="1851">
        <v>0</v>
      </c>
      <c r="J18" s="1851">
        <v>0.65600000000000003</v>
      </c>
      <c r="K18" s="1852">
        <v>0.627</v>
      </c>
    </row>
    <row r="19" spans="1:11" ht="15" thickBot="1">
      <c r="A19">
        <v>8</v>
      </c>
      <c r="B19" s="1848" t="s">
        <v>49</v>
      </c>
      <c r="C19" s="1848" t="s">
        <v>2331</v>
      </c>
      <c r="D19" s="1849">
        <v>69</v>
      </c>
      <c r="E19" s="1849">
        <v>17</v>
      </c>
      <c r="F19" s="1849">
        <v>42</v>
      </c>
      <c r="G19" s="1849">
        <v>1</v>
      </c>
      <c r="H19" s="1849">
        <v>2</v>
      </c>
      <c r="I19" s="1849">
        <v>0</v>
      </c>
      <c r="J19" s="1849">
        <v>0.61399999999999999</v>
      </c>
      <c r="K19" s="1850">
        <v>0.60899999999999999</v>
      </c>
    </row>
    <row r="20" spans="1:11" ht="15" thickBot="1">
      <c r="A20">
        <v>7</v>
      </c>
      <c r="B20" s="1848" t="s">
        <v>2226</v>
      </c>
      <c r="C20" s="1848" t="s">
        <v>2331</v>
      </c>
      <c r="D20" s="1851">
        <v>61</v>
      </c>
      <c r="E20" s="1851">
        <v>20</v>
      </c>
      <c r="F20" s="1851">
        <v>37</v>
      </c>
      <c r="G20" s="1851">
        <v>1</v>
      </c>
      <c r="H20" s="1851">
        <v>3</v>
      </c>
      <c r="I20" s="1851">
        <v>0</v>
      </c>
      <c r="J20" s="1851">
        <v>0.61299999999999999</v>
      </c>
      <c r="K20" s="1852">
        <v>0.60699999999999998</v>
      </c>
    </row>
    <row r="21" spans="1:11" ht="15" thickBot="1">
      <c r="A21">
        <v>5</v>
      </c>
      <c r="B21" s="1848" t="s">
        <v>2199</v>
      </c>
      <c r="C21" s="1848" t="s">
        <v>2331</v>
      </c>
      <c r="D21" s="1851">
        <v>80</v>
      </c>
      <c r="E21" s="1851">
        <v>34</v>
      </c>
      <c r="F21" s="1851">
        <v>48</v>
      </c>
      <c r="G21" s="1851">
        <v>1</v>
      </c>
      <c r="H21" s="1851">
        <v>5</v>
      </c>
      <c r="I21" s="1851">
        <v>6</v>
      </c>
      <c r="J21" s="1851">
        <v>0.60499999999999998</v>
      </c>
      <c r="K21" s="1852">
        <v>0.6</v>
      </c>
    </row>
    <row r="22" spans="1:11" ht="15" thickBot="1">
      <c r="A22" t="s">
        <v>1334</v>
      </c>
      <c r="B22" s="1848" t="s">
        <v>2352</v>
      </c>
      <c r="C22" s="1848" t="s">
        <v>2331</v>
      </c>
      <c r="D22" s="1851">
        <v>55</v>
      </c>
      <c r="E22" s="1851">
        <v>9</v>
      </c>
      <c r="F22" s="1851">
        <v>27</v>
      </c>
      <c r="G22" s="1851">
        <v>2</v>
      </c>
      <c r="H22" s="1851">
        <v>0</v>
      </c>
      <c r="I22" s="1851">
        <v>0</v>
      </c>
      <c r="J22" s="1851">
        <v>0.50900000000000001</v>
      </c>
      <c r="K22" s="1852">
        <v>0.49099999999999999</v>
      </c>
    </row>
    <row r="23" spans="1:11" ht="15" thickBot="1">
      <c r="A23">
        <v>10</v>
      </c>
      <c r="B23" s="1848" t="s">
        <v>169</v>
      </c>
      <c r="C23" s="1848" t="s">
        <v>2331</v>
      </c>
      <c r="D23" s="1849">
        <v>39</v>
      </c>
      <c r="E23" s="1849">
        <v>8</v>
      </c>
      <c r="F23" s="1849">
        <v>19</v>
      </c>
      <c r="G23" s="1849">
        <v>0</v>
      </c>
      <c r="H23" s="1849">
        <v>1</v>
      </c>
      <c r="I23" s="1849">
        <v>1</v>
      </c>
      <c r="J23" s="1849">
        <v>0.48699999999999999</v>
      </c>
      <c r="K23" s="1850">
        <v>0.48699999999999999</v>
      </c>
    </row>
    <row r="24" spans="1:11" ht="15" thickBot="1">
      <c r="A24">
        <v>4</v>
      </c>
      <c r="B24" s="1848" t="s">
        <v>226</v>
      </c>
      <c r="C24" s="1848" t="s">
        <v>2331</v>
      </c>
      <c r="D24" s="1851">
        <v>78</v>
      </c>
      <c r="E24" s="1851">
        <v>22</v>
      </c>
      <c r="F24" s="1851">
        <v>38</v>
      </c>
      <c r="G24" s="1851">
        <v>2</v>
      </c>
      <c r="H24" s="1851">
        <v>2</v>
      </c>
      <c r="I24" s="1851">
        <v>3</v>
      </c>
      <c r="J24" s="1851">
        <v>0.5</v>
      </c>
      <c r="K24" s="1852">
        <v>0.48699999999999999</v>
      </c>
    </row>
    <row r="25" spans="1:11" ht="15" thickBot="1">
      <c r="A25">
        <v>9</v>
      </c>
      <c r="B25" s="1848" t="s">
        <v>40</v>
      </c>
      <c r="C25" s="1848" t="s">
        <v>2331</v>
      </c>
      <c r="D25" s="1851">
        <v>69</v>
      </c>
      <c r="E25" s="1851">
        <v>14</v>
      </c>
      <c r="F25" s="1851">
        <v>28</v>
      </c>
      <c r="G25" s="1851">
        <v>1</v>
      </c>
      <c r="H25" s="1851">
        <v>4</v>
      </c>
      <c r="I25" s="1851">
        <v>0</v>
      </c>
      <c r="J25" s="1851">
        <v>0.41399999999999998</v>
      </c>
      <c r="K25" s="1852">
        <v>0.40600000000000003</v>
      </c>
    </row>
    <row r="26" spans="1:11" ht="15" thickBot="1">
      <c r="A26">
        <v>13</v>
      </c>
      <c r="B26" s="1848" t="s">
        <v>2217</v>
      </c>
      <c r="C26" s="1848" t="s">
        <v>2331</v>
      </c>
      <c r="D26" s="1849">
        <v>49</v>
      </c>
      <c r="E26" s="1849">
        <v>15</v>
      </c>
      <c r="F26" s="1849">
        <v>17</v>
      </c>
      <c r="G26" s="1849">
        <v>0</v>
      </c>
      <c r="H26" s="1849">
        <v>0</v>
      </c>
      <c r="I26" s="1849">
        <v>0</v>
      </c>
      <c r="J26" s="1849">
        <v>0.34699999999999998</v>
      </c>
      <c r="K26" s="1850">
        <v>0.34699999999999998</v>
      </c>
    </row>
    <row r="27" spans="1:11" ht="15" thickBot="1">
      <c r="A27">
        <v>11</v>
      </c>
      <c r="B27" s="1848" t="s">
        <v>2274</v>
      </c>
      <c r="C27" s="1848" t="s">
        <v>2331</v>
      </c>
      <c r="D27" s="1851">
        <v>47</v>
      </c>
      <c r="E27" s="1851">
        <v>8</v>
      </c>
      <c r="F27" s="1851">
        <v>16</v>
      </c>
      <c r="G27" s="1851">
        <v>0</v>
      </c>
      <c r="H27" s="1851">
        <v>0</v>
      </c>
      <c r="I27" s="1851">
        <v>0</v>
      </c>
      <c r="J27" s="1851">
        <v>0.34</v>
      </c>
      <c r="K27" s="1852">
        <v>0.34</v>
      </c>
    </row>
    <row r="28" spans="1:11" ht="15" thickBot="1">
      <c r="A28">
        <v>12</v>
      </c>
      <c r="B28" s="1848" t="s">
        <v>107</v>
      </c>
      <c r="C28" s="1848" t="s">
        <v>2331</v>
      </c>
      <c r="D28" s="1849">
        <v>45</v>
      </c>
      <c r="E28" s="1849">
        <v>8</v>
      </c>
      <c r="F28" s="1849">
        <v>12</v>
      </c>
      <c r="G28" s="1849">
        <v>1</v>
      </c>
      <c r="H28" s="1849">
        <v>1</v>
      </c>
      <c r="I28" s="1849">
        <v>0</v>
      </c>
      <c r="J28" s="1849">
        <v>0.28299999999999997</v>
      </c>
      <c r="K28" s="1850">
        <v>0.26700000000000002</v>
      </c>
    </row>
    <row r="29" spans="1:11" ht="15" thickBot="1">
      <c r="A29">
        <v>1</v>
      </c>
      <c r="B29" s="1848" t="s">
        <v>2248</v>
      </c>
      <c r="C29" s="1848" t="s">
        <v>2334</v>
      </c>
      <c r="D29" s="1851">
        <v>81</v>
      </c>
      <c r="E29" s="1851">
        <v>58</v>
      </c>
      <c r="F29" s="1851">
        <v>63</v>
      </c>
      <c r="G29" s="1851">
        <v>8</v>
      </c>
      <c r="H29" s="1851">
        <v>3</v>
      </c>
      <c r="I29" s="1851">
        <v>28</v>
      </c>
      <c r="J29" s="1851">
        <v>0.79800000000000004</v>
      </c>
      <c r="K29" s="1852">
        <v>0.77800000000000002</v>
      </c>
    </row>
    <row r="30" spans="1:11" ht="15" thickBot="1">
      <c r="A30">
        <v>2</v>
      </c>
      <c r="B30" s="1848" t="s">
        <v>2319</v>
      </c>
      <c r="C30" s="1848" t="s">
        <v>2334</v>
      </c>
      <c r="D30" s="1849">
        <v>75</v>
      </c>
      <c r="E30" s="1849">
        <v>46</v>
      </c>
      <c r="F30" s="1849">
        <v>55</v>
      </c>
      <c r="G30" s="1849">
        <v>4</v>
      </c>
      <c r="H30" s="1849">
        <v>3</v>
      </c>
      <c r="I30" s="1849">
        <v>0</v>
      </c>
      <c r="J30" s="1849">
        <v>0.747</v>
      </c>
      <c r="K30" s="1850">
        <v>0.73299999999999998</v>
      </c>
    </row>
    <row r="31" spans="1:11" ht="15" thickBot="1">
      <c r="A31">
        <v>5</v>
      </c>
      <c r="B31" s="1848" t="s">
        <v>203</v>
      </c>
      <c r="C31" s="1848" t="s">
        <v>2334</v>
      </c>
      <c r="D31" s="1849">
        <v>48</v>
      </c>
      <c r="E31" s="1849">
        <v>16</v>
      </c>
      <c r="F31" s="1849">
        <v>31</v>
      </c>
      <c r="G31" s="1849">
        <v>2</v>
      </c>
      <c r="H31" s="1849">
        <v>1</v>
      </c>
      <c r="I31" s="1849">
        <v>0</v>
      </c>
      <c r="J31" s="1849">
        <v>0.66</v>
      </c>
      <c r="K31" s="1850">
        <v>0.64600000000000002</v>
      </c>
    </row>
    <row r="32" spans="1:11" ht="15" thickBot="1">
      <c r="A32">
        <v>3</v>
      </c>
      <c r="B32" s="1848" t="s">
        <v>2345</v>
      </c>
      <c r="C32" s="1848" t="s">
        <v>2334</v>
      </c>
      <c r="D32" s="1851">
        <v>84</v>
      </c>
      <c r="E32" s="1851">
        <v>44</v>
      </c>
      <c r="F32" s="1851">
        <v>54</v>
      </c>
      <c r="G32" s="1851">
        <v>4</v>
      </c>
      <c r="H32" s="1851">
        <v>4</v>
      </c>
      <c r="I32" s="1851">
        <v>9</v>
      </c>
      <c r="J32" s="1851">
        <v>0.65900000000000003</v>
      </c>
      <c r="K32" s="1852">
        <v>0.64300000000000002</v>
      </c>
    </row>
    <row r="33" spans="1:11" ht="15" thickBot="1">
      <c r="A33">
        <v>4</v>
      </c>
      <c r="B33" s="1848" t="s">
        <v>2160</v>
      </c>
      <c r="C33" s="1848" t="s">
        <v>2334</v>
      </c>
      <c r="D33" s="1851">
        <v>77</v>
      </c>
      <c r="E33" s="1851">
        <v>43</v>
      </c>
      <c r="F33" s="1851">
        <v>48</v>
      </c>
      <c r="G33" s="1851">
        <v>6</v>
      </c>
      <c r="H33" s="1851">
        <v>2</v>
      </c>
      <c r="I33" s="1851">
        <v>1</v>
      </c>
      <c r="J33" s="1851">
        <v>0.65100000000000002</v>
      </c>
      <c r="K33" s="1852">
        <v>0.623</v>
      </c>
    </row>
    <row r="34" spans="1:11" ht="15" thickBot="1">
      <c r="A34">
        <v>10</v>
      </c>
      <c r="B34" s="1848" t="s">
        <v>2162</v>
      </c>
      <c r="C34" s="1848" t="s">
        <v>2334</v>
      </c>
      <c r="D34" s="1849">
        <v>51</v>
      </c>
      <c r="E34" s="1849">
        <v>10</v>
      </c>
      <c r="F34" s="1849">
        <v>29</v>
      </c>
      <c r="G34" s="1849">
        <v>2</v>
      </c>
      <c r="H34" s="1849">
        <v>1</v>
      </c>
      <c r="I34" s="1849">
        <v>0</v>
      </c>
      <c r="J34" s="1849">
        <v>0.58499999999999996</v>
      </c>
      <c r="K34" s="1850">
        <v>0.56899999999999995</v>
      </c>
    </row>
    <row r="35" spans="1:11" ht="15" thickBot="1">
      <c r="A35">
        <v>11</v>
      </c>
      <c r="B35" s="1848" t="s">
        <v>167</v>
      </c>
      <c r="C35" s="1848" t="s">
        <v>2334</v>
      </c>
      <c r="D35" s="1851">
        <v>68</v>
      </c>
      <c r="E35" s="1851">
        <v>21</v>
      </c>
      <c r="F35" s="1851">
        <v>37</v>
      </c>
      <c r="G35" s="1851">
        <v>6</v>
      </c>
      <c r="H35" s="1851">
        <v>5</v>
      </c>
      <c r="I35" s="1851">
        <v>0</v>
      </c>
      <c r="J35" s="1851">
        <v>0.58099999999999996</v>
      </c>
      <c r="K35" s="1852">
        <v>0.54400000000000004</v>
      </c>
    </row>
    <row r="36" spans="1:11" ht="15" thickBot="1">
      <c r="A36">
        <v>8</v>
      </c>
      <c r="B36" s="1848" t="s">
        <v>89</v>
      </c>
      <c r="C36" s="1848" t="s">
        <v>2334</v>
      </c>
      <c r="D36" s="1849">
        <v>77</v>
      </c>
      <c r="E36" s="1849">
        <v>28</v>
      </c>
      <c r="F36" s="1849">
        <v>40</v>
      </c>
      <c r="G36" s="1849">
        <v>5</v>
      </c>
      <c r="H36" s="1849">
        <v>1</v>
      </c>
      <c r="I36" s="1849">
        <v>4</v>
      </c>
      <c r="J36" s="1849">
        <v>0.54900000000000004</v>
      </c>
      <c r="K36" s="1850">
        <v>0.51900000000000002</v>
      </c>
    </row>
    <row r="37" spans="1:11" ht="15" thickBot="1">
      <c r="A37">
        <v>7</v>
      </c>
      <c r="B37" s="1848" t="s">
        <v>2237</v>
      </c>
      <c r="C37" s="1848" t="s">
        <v>2334</v>
      </c>
      <c r="D37" s="1849">
        <v>66</v>
      </c>
      <c r="E37" s="1849">
        <v>24</v>
      </c>
      <c r="F37" s="1849">
        <v>34</v>
      </c>
      <c r="G37" s="1849">
        <v>3</v>
      </c>
      <c r="H37" s="1849">
        <v>0</v>
      </c>
      <c r="I37" s="1849">
        <v>9</v>
      </c>
      <c r="J37" s="1849">
        <v>0.53600000000000003</v>
      </c>
      <c r="K37" s="1850">
        <v>0.51500000000000001</v>
      </c>
    </row>
    <row r="38" spans="1:11" ht="15" thickBot="1">
      <c r="A38">
        <v>9</v>
      </c>
      <c r="B38" s="1848" t="s">
        <v>127</v>
      </c>
      <c r="C38" s="1848" t="s">
        <v>2334</v>
      </c>
      <c r="D38" s="1851">
        <v>76</v>
      </c>
      <c r="E38" s="1851">
        <v>20</v>
      </c>
      <c r="F38" s="1851">
        <v>39</v>
      </c>
      <c r="G38" s="1851">
        <v>5</v>
      </c>
      <c r="H38" s="1851">
        <v>1</v>
      </c>
      <c r="I38" s="1851">
        <v>0</v>
      </c>
      <c r="J38" s="1851">
        <v>0.54300000000000004</v>
      </c>
      <c r="K38" s="1852">
        <v>0.51300000000000001</v>
      </c>
    </row>
    <row r="39" spans="1:11" ht="15" thickBot="1">
      <c r="A39">
        <v>6</v>
      </c>
      <c r="B39" s="1848" t="s">
        <v>2224</v>
      </c>
      <c r="C39" s="1848" t="s">
        <v>2334</v>
      </c>
      <c r="D39" s="1851">
        <v>67</v>
      </c>
      <c r="E39" s="1851">
        <v>15</v>
      </c>
      <c r="F39" s="1851">
        <v>27</v>
      </c>
      <c r="G39" s="1851">
        <v>5</v>
      </c>
      <c r="H39" s="1851">
        <v>0</v>
      </c>
      <c r="I39" s="1851">
        <v>0</v>
      </c>
      <c r="J39" s="1851">
        <v>0.44400000000000001</v>
      </c>
      <c r="K39" s="1852">
        <v>0.40300000000000002</v>
      </c>
    </row>
    <row r="40" spans="1:11" ht="15" thickBot="1">
      <c r="A40">
        <v>12</v>
      </c>
      <c r="B40" s="1848" t="s">
        <v>2295</v>
      </c>
      <c r="C40" s="1848" t="s">
        <v>2334</v>
      </c>
      <c r="D40" s="1849">
        <v>39</v>
      </c>
      <c r="E40" s="1849">
        <v>11</v>
      </c>
      <c r="F40" s="1849">
        <v>15</v>
      </c>
      <c r="G40" s="1849">
        <v>2</v>
      </c>
      <c r="H40" s="1849">
        <v>0</v>
      </c>
      <c r="I40" s="1849">
        <v>0</v>
      </c>
      <c r="J40" s="1849">
        <v>0.41499999999999998</v>
      </c>
      <c r="K40" s="1850">
        <v>0.38500000000000001</v>
      </c>
    </row>
    <row r="41" spans="1:11" ht="15" thickBot="1">
      <c r="A41">
        <v>13</v>
      </c>
      <c r="B41" s="1848" t="s">
        <v>2279</v>
      </c>
      <c r="C41" s="1848" t="s">
        <v>2334</v>
      </c>
      <c r="D41" s="1849">
        <v>45</v>
      </c>
      <c r="E41" s="1849">
        <v>12</v>
      </c>
      <c r="F41" s="1849">
        <v>14</v>
      </c>
      <c r="G41" s="1849">
        <v>7</v>
      </c>
      <c r="H41" s="1849">
        <v>1</v>
      </c>
      <c r="I41" s="1849">
        <v>0</v>
      </c>
      <c r="J41" s="1849">
        <v>0.40400000000000003</v>
      </c>
      <c r="K41" s="1850">
        <v>0.311</v>
      </c>
    </row>
    <row r="42" spans="1:11" ht="15" thickBot="1">
      <c r="A42">
        <v>7</v>
      </c>
      <c r="B42" s="1848" t="s">
        <v>109</v>
      </c>
      <c r="C42" s="1848" t="s">
        <v>2341</v>
      </c>
      <c r="D42" s="1851">
        <v>66</v>
      </c>
      <c r="E42" s="1851">
        <v>16</v>
      </c>
      <c r="F42" s="1851">
        <v>45</v>
      </c>
      <c r="G42" s="1851">
        <v>4</v>
      </c>
      <c r="H42" s="1851">
        <v>1</v>
      </c>
      <c r="I42" s="1851">
        <v>0</v>
      </c>
      <c r="J42" s="1851">
        <v>0.7</v>
      </c>
      <c r="K42" s="1852">
        <v>0.68200000000000005</v>
      </c>
    </row>
    <row r="43" spans="1:11" ht="15" thickBot="1">
      <c r="A43">
        <v>1</v>
      </c>
      <c r="B43" s="1848" t="s">
        <v>2330</v>
      </c>
      <c r="C43" s="1848" t="s">
        <v>2341</v>
      </c>
      <c r="D43" s="1849">
        <v>81</v>
      </c>
      <c r="E43" s="1849">
        <v>47</v>
      </c>
      <c r="F43" s="1849">
        <v>51</v>
      </c>
      <c r="G43" s="1849">
        <v>4</v>
      </c>
      <c r="H43" s="1849">
        <v>3</v>
      </c>
      <c r="I43" s="1849">
        <v>15</v>
      </c>
      <c r="J43" s="1849">
        <v>0.64700000000000002</v>
      </c>
      <c r="K43" s="1850">
        <v>0.63</v>
      </c>
    </row>
    <row r="44" spans="1:11" ht="15" thickBot="1">
      <c r="A44">
        <v>2</v>
      </c>
      <c r="B44" s="1848" t="s">
        <v>2285</v>
      </c>
      <c r="C44" s="1848" t="s">
        <v>2341</v>
      </c>
      <c r="D44" s="1849">
        <v>82</v>
      </c>
      <c r="E44" s="1849">
        <v>50</v>
      </c>
      <c r="F44" s="1849">
        <v>51</v>
      </c>
      <c r="G44" s="1849">
        <v>5</v>
      </c>
      <c r="H44" s="1849">
        <v>0</v>
      </c>
      <c r="I44" s="1849">
        <v>17</v>
      </c>
      <c r="J44" s="1849">
        <v>0.64400000000000002</v>
      </c>
      <c r="K44" s="1850">
        <v>0.622</v>
      </c>
    </row>
    <row r="45" spans="1:11" ht="15" thickBot="1">
      <c r="A45">
        <v>3</v>
      </c>
      <c r="B45" s="1848" t="s">
        <v>2346</v>
      </c>
      <c r="C45" s="1848" t="s">
        <v>2341</v>
      </c>
      <c r="D45" s="1849">
        <v>81</v>
      </c>
      <c r="E45" s="1849">
        <v>40</v>
      </c>
      <c r="F45" s="1849">
        <v>50</v>
      </c>
      <c r="G45" s="1849">
        <v>3</v>
      </c>
      <c r="H45" s="1849">
        <v>1</v>
      </c>
      <c r="I45" s="1849">
        <v>12</v>
      </c>
      <c r="J45" s="1849">
        <v>0.63100000000000001</v>
      </c>
      <c r="K45" s="1850">
        <v>0.61699999999999999</v>
      </c>
    </row>
    <row r="46" spans="1:11" ht="15" thickBot="1">
      <c r="A46">
        <v>5</v>
      </c>
      <c r="B46" s="1848" t="s">
        <v>2323</v>
      </c>
      <c r="C46" s="1848" t="s">
        <v>2341</v>
      </c>
      <c r="D46" s="1849">
        <v>63</v>
      </c>
      <c r="E46" s="1849">
        <v>35</v>
      </c>
      <c r="F46" s="1849">
        <v>37</v>
      </c>
      <c r="G46" s="1849">
        <v>5</v>
      </c>
      <c r="H46" s="1849">
        <v>1</v>
      </c>
      <c r="I46" s="1849">
        <v>3</v>
      </c>
      <c r="J46" s="1849">
        <v>0.61799999999999999</v>
      </c>
      <c r="K46" s="1850">
        <v>0.58699999999999997</v>
      </c>
    </row>
    <row r="47" spans="1:11" ht="15" thickBot="1">
      <c r="A47">
        <v>4</v>
      </c>
      <c r="B47" s="1848" t="s">
        <v>2328</v>
      </c>
      <c r="C47" s="1848" t="s">
        <v>2341</v>
      </c>
      <c r="D47" s="1851">
        <v>66</v>
      </c>
      <c r="E47" s="1851">
        <v>30</v>
      </c>
      <c r="F47" s="1851">
        <v>38</v>
      </c>
      <c r="G47" s="1851">
        <v>4</v>
      </c>
      <c r="H47" s="1851">
        <v>2</v>
      </c>
      <c r="I47" s="1851">
        <v>2</v>
      </c>
      <c r="J47" s="1851">
        <v>0.6</v>
      </c>
      <c r="K47" s="1852">
        <v>0.57599999999999996</v>
      </c>
    </row>
    <row r="48" spans="1:11" ht="15" thickBot="1">
      <c r="A48">
        <v>13</v>
      </c>
      <c r="B48" s="1848" t="s">
        <v>2273</v>
      </c>
      <c r="C48" s="1848" t="s">
        <v>2341</v>
      </c>
      <c r="D48" s="1849">
        <v>51</v>
      </c>
      <c r="E48" s="1849">
        <v>13</v>
      </c>
      <c r="F48" s="1849">
        <v>25</v>
      </c>
      <c r="G48" s="1849">
        <v>4</v>
      </c>
      <c r="H48" s="1849">
        <v>1</v>
      </c>
      <c r="I48" s="1849">
        <v>0</v>
      </c>
      <c r="J48" s="1849">
        <v>0.52700000000000002</v>
      </c>
      <c r="K48" s="1850">
        <v>0.49</v>
      </c>
    </row>
    <row r="49" spans="1:11" ht="15" thickBot="1">
      <c r="A49">
        <v>6</v>
      </c>
      <c r="B49" s="1848" t="s">
        <v>2116</v>
      </c>
      <c r="C49" s="1848" t="s">
        <v>2341</v>
      </c>
      <c r="D49" s="1851">
        <v>76</v>
      </c>
      <c r="E49" s="1851">
        <v>22</v>
      </c>
      <c r="F49" s="1851">
        <v>37</v>
      </c>
      <c r="G49" s="1851">
        <v>1</v>
      </c>
      <c r="H49" s="1851">
        <v>2</v>
      </c>
      <c r="I49" s="1851">
        <v>8</v>
      </c>
      <c r="J49" s="1851">
        <v>0.49399999999999999</v>
      </c>
      <c r="K49" s="1852">
        <v>0.48699999999999999</v>
      </c>
    </row>
    <row r="50" spans="1:11" ht="15" thickBot="1">
      <c r="A50">
        <v>10</v>
      </c>
      <c r="B50" s="1848" t="s">
        <v>2294</v>
      </c>
      <c r="C50" s="1848" t="s">
        <v>2341</v>
      </c>
      <c r="D50" s="1851">
        <v>43</v>
      </c>
      <c r="E50" s="1851">
        <v>11</v>
      </c>
      <c r="F50" s="1851">
        <v>19</v>
      </c>
      <c r="G50" s="1851">
        <v>0</v>
      </c>
      <c r="H50" s="1851">
        <v>1</v>
      </c>
      <c r="I50" s="1851">
        <v>0</v>
      </c>
      <c r="J50" s="1851">
        <v>0.442</v>
      </c>
      <c r="K50" s="1852">
        <v>0.442</v>
      </c>
    </row>
    <row r="51" spans="1:11" ht="15" thickBot="1">
      <c r="A51">
        <v>12</v>
      </c>
      <c r="B51" s="1848" t="s">
        <v>2188</v>
      </c>
      <c r="C51" s="1848" t="s">
        <v>2341</v>
      </c>
      <c r="D51" s="1851">
        <v>64</v>
      </c>
      <c r="E51" s="1851">
        <v>11</v>
      </c>
      <c r="F51" s="1851">
        <v>27</v>
      </c>
      <c r="G51" s="1851">
        <v>2</v>
      </c>
      <c r="H51" s="1851">
        <v>1</v>
      </c>
      <c r="I51" s="1851">
        <v>1</v>
      </c>
      <c r="J51" s="1851">
        <v>0.439</v>
      </c>
      <c r="K51" s="1852">
        <v>0.42199999999999999</v>
      </c>
    </row>
    <row r="52" spans="1:11" ht="15" thickBot="1">
      <c r="A52">
        <v>11</v>
      </c>
      <c r="B52" s="1848" t="s">
        <v>2287</v>
      </c>
      <c r="C52" s="1848" t="s">
        <v>2341</v>
      </c>
      <c r="D52" s="1849">
        <v>38</v>
      </c>
      <c r="E52" s="1849">
        <v>6</v>
      </c>
      <c r="F52" s="1849">
        <v>16</v>
      </c>
      <c r="G52" s="1849">
        <v>1</v>
      </c>
      <c r="H52" s="1849">
        <v>1</v>
      </c>
      <c r="I52" s="1849">
        <v>0</v>
      </c>
      <c r="J52" s="1849">
        <v>0.436</v>
      </c>
      <c r="K52" s="1850">
        <v>0.42099999999999999</v>
      </c>
    </row>
    <row r="53" spans="1:11" ht="15" thickBot="1">
      <c r="A53">
        <v>9</v>
      </c>
      <c r="B53" s="1848" t="s">
        <v>234</v>
      </c>
      <c r="C53" s="1848" t="s">
        <v>2341</v>
      </c>
      <c r="D53" s="1849">
        <v>49</v>
      </c>
      <c r="E53" s="1849">
        <v>13</v>
      </c>
      <c r="F53" s="1849">
        <v>20</v>
      </c>
      <c r="G53" s="1849">
        <v>3</v>
      </c>
      <c r="H53" s="1849">
        <v>1</v>
      </c>
      <c r="I53" s="1849">
        <v>0</v>
      </c>
      <c r="J53" s="1849">
        <v>0.442</v>
      </c>
      <c r="K53" s="1850">
        <v>0.40799999999999997</v>
      </c>
    </row>
    <row r="54" spans="1:11" ht="15" thickBot="1">
      <c r="A54">
        <v>8</v>
      </c>
      <c r="B54" s="1848" t="s">
        <v>2173</v>
      </c>
      <c r="C54" s="1848" t="s">
        <v>2341</v>
      </c>
      <c r="D54" s="1851">
        <v>50</v>
      </c>
      <c r="E54" s="1851">
        <v>7</v>
      </c>
      <c r="F54" s="1851">
        <v>19</v>
      </c>
      <c r="G54" s="1851">
        <v>4</v>
      </c>
      <c r="H54" s="1851">
        <v>1</v>
      </c>
      <c r="I54" s="1851">
        <v>0</v>
      </c>
      <c r="J54" s="1851">
        <v>0.42599999999999999</v>
      </c>
      <c r="K54" s="1852">
        <v>0.38</v>
      </c>
    </row>
    <row r="55" spans="1:11" ht="15" thickBot="1">
      <c r="A55">
        <v>1</v>
      </c>
      <c r="B55" s="1848" t="s">
        <v>2292</v>
      </c>
      <c r="C55" s="1848" t="s">
        <v>2337</v>
      </c>
      <c r="D55" s="1849">
        <v>85</v>
      </c>
      <c r="E55" s="1849">
        <v>53</v>
      </c>
      <c r="F55" s="1849">
        <v>64</v>
      </c>
      <c r="G55" s="1849">
        <v>4</v>
      </c>
      <c r="H55" s="1849">
        <v>0</v>
      </c>
      <c r="I55" s="1849">
        <v>27</v>
      </c>
      <c r="J55" s="1849">
        <v>0.76400000000000001</v>
      </c>
      <c r="K55" s="1850">
        <v>0.753</v>
      </c>
    </row>
    <row r="56" spans="1:11" ht="15" thickBot="1">
      <c r="A56">
        <v>3</v>
      </c>
      <c r="B56" s="1848" t="s">
        <v>2266</v>
      </c>
      <c r="C56" s="1848" t="s">
        <v>2337</v>
      </c>
      <c r="D56" s="1851">
        <v>66</v>
      </c>
      <c r="E56" s="1851">
        <v>25</v>
      </c>
      <c r="F56" s="1851">
        <v>44</v>
      </c>
      <c r="G56" s="1851">
        <v>0</v>
      </c>
      <c r="H56" s="1851">
        <v>3</v>
      </c>
      <c r="I56" s="1851">
        <v>5</v>
      </c>
      <c r="J56" s="1851">
        <v>0.66700000000000004</v>
      </c>
      <c r="K56" s="1852">
        <v>0.66700000000000004</v>
      </c>
    </row>
    <row r="57" spans="1:11" ht="15" thickBot="1">
      <c r="A57">
        <v>2</v>
      </c>
      <c r="B57" s="1848" t="s">
        <v>2359</v>
      </c>
      <c r="C57" s="1848" t="s">
        <v>2337</v>
      </c>
      <c r="D57" s="1849">
        <v>76</v>
      </c>
      <c r="E57" s="1849">
        <v>35</v>
      </c>
      <c r="F57" s="1849">
        <v>50</v>
      </c>
      <c r="G57" s="1849">
        <v>1</v>
      </c>
      <c r="H57" s="1849">
        <v>0</v>
      </c>
      <c r="I57" s="1849">
        <v>3</v>
      </c>
      <c r="J57" s="1849">
        <v>0.66200000000000003</v>
      </c>
      <c r="K57" s="1850">
        <v>0.65800000000000003</v>
      </c>
    </row>
    <row r="58" spans="1:11" ht="15" thickBot="1">
      <c r="A58">
        <v>6</v>
      </c>
      <c r="B58" s="1848" t="s">
        <v>219</v>
      </c>
      <c r="C58" s="1848" t="s">
        <v>2337</v>
      </c>
      <c r="D58" s="1849">
        <v>76</v>
      </c>
      <c r="E58" s="1849">
        <v>27</v>
      </c>
      <c r="F58" s="1849">
        <v>44</v>
      </c>
      <c r="G58" s="1849">
        <v>1</v>
      </c>
      <c r="H58" s="1849">
        <v>0</v>
      </c>
      <c r="I58" s="1849">
        <v>1</v>
      </c>
      <c r="J58" s="1849">
        <v>0.58399999999999996</v>
      </c>
      <c r="K58" s="1850">
        <v>0.57899999999999996</v>
      </c>
    </row>
    <row r="59" spans="1:11" ht="15" thickBot="1">
      <c r="A59">
        <v>8</v>
      </c>
      <c r="B59" s="1848" t="s">
        <v>2298</v>
      </c>
      <c r="C59" s="1848" t="s">
        <v>2337</v>
      </c>
      <c r="D59" s="1851">
        <v>77</v>
      </c>
      <c r="E59" s="1851">
        <v>22</v>
      </c>
      <c r="F59" s="1851">
        <v>44</v>
      </c>
      <c r="G59" s="1851">
        <v>1</v>
      </c>
      <c r="H59" s="1851">
        <v>0</v>
      </c>
      <c r="I59" s="1851">
        <v>0</v>
      </c>
      <c r="J59" s="1851">
        <v>0.57699999999999996</v>
      </c>
      <c r="K59" s="1852">
        <v>0.57099999999999995</v>
      </c>
    </row>
    <row r="60" spans="1:11" ht="15" thickBot="1">
      <c r="A60">
        <v>10</v>
      </c>
      <c r="B60" s="1848" t="s">
        <v>2349</v>
      </c>
      <c r="C60" s="1848" t="s">
        <v>2337</v>
      </c>
      <c r="D60" s="1851">
        <v>41</v>
      </c>
      <c r="E60" s="1851">
        <v>7</v>
      </c>
      <c r="F60" s="1851">
        <v>22</v>
      </c>
      <c r="G60" s="1851">
        <v>0</v>
      </c>
      <c r="H60" s="1851">
        <v>0</v>
      </c>
      <c r="I60" s="1851">
        <v>0</v>
      </c>
      <c r="J60" s="1851">
        <v>0.53700000000000003</v>
      </c>
      <c r="K60" s="1852">
        <v>0.53700000000000003</v>
      </c>
    </row>
    <row r="61" spans="1:11" ht="15" thickBot="1">
      <c r="A61">
        <v>5</v>
      </c>
      <c r="B61" s="1848" t="s">
        <v>47</v>
      </c>
      <c r="C61" s="1848" t="s">
        <v>2337</v>
      </c>
      <c r="D61" s="1851">
        <v>87</v>
      </c>
      <c r="E61" s="1851">
        <v>31</v>
      </c>
      <c r="F61" s="1851">
        <v>45</v>
      </c>
      <c r="G61" s="1851">
        <v>2</v>
      </c>
      <c r="H61" s="1851">
        <v>0</v>
      </c>
      <c r="I61" s="1851">
        <v>0</v>
      </c>
      <c r="J61" s="1851">
        <v>0.52800000000000002</v>
      </c>
      <c r="K61" s="1852">
        <v>0.51700000000000002</v>
      </c>
    </row>
    <row r="62" spans="1:11" ht="15" thickBot="1">
      <c r="A62">
        <v>4</v>
      </c>
      <c r="B62" s="1848" t="s">
        <v>71</v>
      </c>
      <c r="C62" s="1848" t="s">
        <v>2337</v>
      </c>
      <c r="D62" s="1851">
        <v>77</v>
      </c>
      <c r="E62" s="1851">
        <v>13</v>
      </c>
      <c r="F62" s="1851">
        <v>36</v>
      </c>
      <c r="G62" s="1851">
        <v>0</v>
      </c>
      <c r="H62" s="1851">
        <v>1</v>
      </c>
      <c r="I62" s="1851">
        <v>0</v>
      </c>
      <c r="J62" s="1851">
        <v>0.46800000000000003</v>
      </c>
      <c r="K62" s="1852">
        <v>0.46800000000000003</v>
      </c>
    </row>
    <row r="63" spans="1:11" ht="15" thickBot="1">
      <c r="A63">
        <v>11</v>
      </c>
      <c r="B63" s="1848" t="s">
        <v>129</v>
      </c>
      <c r="C63" s="1848" t="s">
        <v>2337</v>
      </c>
      <c r="D63" s="1851">
        <v>45</v>
      </c>
      <c r="E63" s="1851">
        <v>6</v>
      </c>
      <c r="F63" s="1851">
        <v>21</v>
      </c>
      <c r="G63" s="1851">
        <v>0</v>
      </c>
      <c r="H63" s="1851">
        <v>0</v>
      </c>
      <c r="I63" s="1851">
        <v>0</v>
      </c>
      <c r="J63" s="1851">
        <v>0.46700000000000003</v>
      </c>
      <c r="K63" s="1852">
        <v>0.46700000000000003</v>
      </c>
    </row>
    <row r="64" spans="1:11" ht="15" thickBot="1">
      <c r="A64">
        <v>13</v>
      </c>
      <c r="B64" s="1848" t="s">
        <v>2193</v>
      </c>
      <c r="C64" s="1848" t="s">
        <v>2337</v>
      </c>
      <c r="D64" s="1849">
        <v>42</v>
      </c>
      <c r="E64" s="1849">
        <v>8</v>
      </c>
      <c r="F64" s="1849">
        <v>18</v>
      </c>
      <c r="G64" s="1849">
        <v>0</v>
      </c>
      <c r="H64" s="1849">
        <v>0</v>
      </c>
      <c r="I64" s="1849">
        <v>0</v>
      </c>
      <c r="J64" s="1849">
        <v>0.42899999999999999</v>
      </c>
      <c r="K64" s="1850">
        <v>0.42899999999999999</v>
      </c>
    </row>
    <row r="65" spans="1:11" ht="15" thickBot="1">
      <c r="A65">
        <v>7</v>
      </c>
      <c r="B65" s="1848" t="s">
        <v>7</v>
      </c>
      <c r="C65" s="1848" t="s">
        <v>2337</v>
      </c>
      <c r="D65" s="1851">
        <v>69</v>
      </c>
      <c r="E65" s="1851">
        <v>14</v>
      </c>
      <c r="F65" s="1851">
        <v>27</v>
      </c>
      <c r="G65" s="1851">
        <v>2</v>
      </c>
      <c r="H65" s="1851">
        <v>1</v>
      </c>
      <c r="I65" s="1851">
        <v>1</v>
      </c>
      <c r="J65" s="1851">
        <v>0.40799999999999997</v>
      </c>
      <c r="K65" s="1852">
        <v>0.39100000000000001</v>
      </c>
    </row>
    <row r="66" spans="1:11" ht="15" thickBot="1">
      <c r="A66">
        <v>9</v>
      </c>
      <c r="B66" s="1848" t="s">
        <v>2356</v>
      </c>
      <c r="C66" s="1848" t="s">
        <v>2337</v>
      </c>
      <c r="D66" s="1849">
        <v>61</v>
      </c>
      <c r="E66" s="1849">
        <v>21</v>
      </c>
      <c r="F66" s="1849">
        <v>23</v>
      </c>
      <c r="G66" s="1849">
        <v>0</v>
      </c>
      <c r="H66" s="1849">
        <v>0</v>
      </c>
      <c r="I66" s="1849">
        <v>1</v>
      </c>
      <c r="J66" s="1849">
        <v>0.377</v>
      </c>
      <c r="K66" s="1850">
        <v>0.377</v>
      </c>
    </row>
    <row r="67" spans="1:11" ht="15" thickBot="1">
      <c r="A67">
        <v>12</v>
      </c>
      <c r="B67" s="1848" t="s">
        <v>124</v>
      </c>
      <c r="C67" s="1848" t="s">
        <v>2337</v>
      </c>
      <c r="D67" s="1851">
        <v>37</v>
      </c>
      <c r="E67" s="1851">
        <v>5</v>
      </c>
      <c r="F67" s="1851">
        <v>9</v>
      </c>
      <c r="G67" s="1851">
        <v>2</v>
      </c>
      <c r="H67" s="1851">
        <v>0</v>
      </c>
      <c r="I67" s="1851">
        <v>0</v>
      </c>
      <c r="J67" s="1851">
        <v>0.28199999999999997</v>
      </c>
      <c r="K67" s="1852">
        <v>0.24299999999999999</v>
      </c>
    </row>
    <row r="68" spans="1:11" ht="15" thickBot="1">
      <c r="A68">
        <v>1</v>
      </c>
      <c r="B68" s="1848" t="s">
        <v>2307</v>
      </c>
      <c r="C68" s="1848" t="s">
        <v>2332</v>
      </c>
      <c r="D68" s="1851">
        <v>84</v>
      </c>
      <c r="E68" s="1851">
        <v>47</v>
      </c>
      <c r="F68" s="1851">
        <v>70</v>
      </c>
      <c r="G68" s="1851">
        <v>3</v>
      </c>
      <c r="H68" s="1851">
        <v>0</v>
      </c>
      <c r="I68" s="1851">
        <v>12</v>
      </c>
      <c r="J68" s="1851">
        <v>0.83899999999999997</v>
      </c>
      <c r="K68" s="1852">
        <v>0.83299999999999996</v>
      </c>
    </row>
    <row r="69" spans="1:11" ht="15" thickBot="1">
      <c r="A69">
        <v>2</v>
      </c>
      <c r="B69" s="1848" t="s">
        <v>75</v>
      </c>
      <c r="C69" s="1848" t="s">
        <v>2332</v>
      </c>
      <c r="D69" s="1851">
        <v>69</v>
      </c>
      <c r="E69" s="1851">
        <v>37</v>
      </c>
      <c r="F69" s="1851">
        <v>51</v>
      </c>
      <c r="G69" s="1851">
        <v>2</v>
      </c>
      <c r="H69" s="1851">
        <v>0</v>
      </c>
      <c r="I69" s="1851">
        <v>8</v>
      </c>
      <c r="J69" s="1851">
        <v>0.746</v>
      </c>
      <c r="K69" s="1852">
        <v>0.73899999999999999</v>
      </c>
    </row>
    <row r="70" spans="1:11" ht="15" thickBot="1">
      <c r="A70">
        <v>6</v>
      </c>
      <c r="B70" s="1848" t="s">
        <v>2300</v>
      </c>
      <c r="C70" s="1848" t="s">
        <v>2332</v>
      </c>
      <c r="D70" s="1851">
        <v>77</v>
      </c>
      <c r="E70" s="1851">
        <v>37</v>
      </c>
      <c r="F70" s="1851">
        <v>51</v>
      </c>
      <c r="G70" s="1851">
        <v>3</v>
      </c>
      <c r="H70" s="1851">
        <v>3</v>
      </c>
      <c r="I70" s="1851">
        <v>6</v>
      </c>
      <c r="J70" s="1851">
        <v>0.67500000000000004</v>
      </c>
      <c r="K70" s="1852">
        <v>0.66200000000000003</v>
      </c>
    </row>
    <row r="71" spans="1:11" ht="15" thickBot="1">
      <c r="A71">
        <v>5</v>
      </c>
      <c r="B71" s="1848" t="s">
        <v>100</v>
      </c>
      <c r="C71" s="1848" t="s">
        <v>2332</v>
      </c>
      <c r="D71" s="1851">
        <v>65</v>
      </c>
      <c r="E71" s="1851">
        <v>29</v>
      </c>
      <c r="F71" s="1851">
        <v>40</v>
      </c>
      <c r="G71" s="1851">
        <v>0</v>
      </c>
      <c r="H71" s="1851">
        <v>4</v>
      </c>
      <c r="I71" s="1851">
        <v>2</v>
      </c>
      <c r="J71" s="1851">
        <v>0.61499999999999999</v>
      </c>
      <c r="K71" s="1852">
        <v>0.61499999999999999</v>
      </c>
    </row>
    <row r="72" spans="1:11" ht="15" thickBot="1">
      <c r="A72">
        <v>4</v>
      </c>
      <c r="B72" s="1848" t="s">
        <v>1283</v>
      </c>
      <c r="C72" s="1848" t="s">
        <v>2332</v>
      </c>
      <c r="D72" s="1849">
        <v>88</v>
      </c>
      <c r="E72" s="1849">
        <v>37</v>
      </c>
      <c r="F72" s="1849">
        <v>52</v>
      </c>
      <c r="G72" s="1849">
        <v>3</v>
      </c>
      <c r="H72" s="1849">
        <v>4</v>
      </c>
      <c r="I72" s="1849">
        <v>0</v>
      </c>
      <c r="J72" s="1849">
        <v>0.60399999999999998</v>
      </c>
      <c r="K72" s="1850">
        <v>0.59099999999999997</v>
      </c>
    </row>
    <row r="73" spans="1:11" ht="15" thickBot="1">
      <c r="A73">
        <v>9</v>
      </c>
      <c r="B73" s="1848" t="s">
        <v>155</v>
      </c>
      <c r="C73" s="1848" t="s">
        <v>2332</v>
      </c>
      <c r="D73" s="1851">
        <v>83</v>
      </c>
      <c r="E73" s="1851">
        <v>21</v>
      </c>
      <c r="F73" s="1851">
        <v>46</v>
      </c>
      <c r="G73" s="1851">
        <v>2</v>
      </c>
      <c r="H73" s="1851">
        <v>0</v>
      </c>
      <c r="I73" s="1851">
        <v>1</v>
      </c>
      <c r="J73" s="1851">
        <v>0.56499999999999995</v>
      </c>
      <c r="K73" s="1852">
        <v>0.55400000000000005</v>
      </c>
    </row>
    <row r="74" spans="1:11" ht="15" thickBot="1">
      <c r="A74">
        <v>7</v>
      </c>
      <c r="B74" s="1848" t="s">
        <v>2072</v>
      </c>
      <c r="C74" s="1848" t="s">
        <v>2332</v>
      </c>
      <c r="D74" s="1849">
        <v>71</v>
      </c>
      <c r="E74" s="1849">
        <v>18</v>
      </c>
      <c r="F74" s="1849">
        <v>38</v>
      </c>
      <c r="G74" s="1849">
        <v>3</v>
      </c>
      <c r="H74" s="1849">
        <v>1</v>
      </c>
      <c r="I74" s="1849">
        <v>0</v>
      </c>
      <c r="J74" s="1849">
        <v>0.55400000000000005</v>
      </c>
      <c r="K74" s="1850">
        <v>0.53500000000000003</v>
      </c>
    </row>
    <row r="75" spans="1:11" ht="15" thickBot="1">
      <c r="A75">
        <v>3</v>
      </c>
      <c r="B75" s="1848" t="s">
        <v>138</v>
      </c>
      <c r="C75" s="1848" t="s">
        <v>2332</v>
      </c>
      <c r="D75" s="1849">
        <v>66</v>
      </c>
      <c r="E75" s="1849">
        <v>23</v>
      </c>
      <c r="F75" s="1849">
        <v>33</v>
      </c>
      <c r="G75" s="1849">
        <v>5</v>
      </c>
      <c r="H75" s="1849">
        <v>0</v>
      </c>
      <c r="I75" s="1849">
        <v>6</v>
      </c>
      <c r="J75" s="1849">
        <v>0.53500000000000003</v>
      </c>
      <c r="K75" s="1850">
        <v>0.5</v>
      </c>
    </row>
    <row r="76" spans="1:11" ht="15" thickBot="1">
      <c r="A76" t="s">
        <v>1334</v>
      </c>
      <c r="B76" s="1848" t="s">
        <v>2353</v>
      </c>
      <c r="C76" s="1848" t="s">
        <v>2332</v>
      </c>
      <c r="D76" s="1849">
        <v>29</v>
      </c>
      <c r="E76" s="1849">
        <v>9</v>
      </c>
      <c r="F76" s="1849">
        <v>13</v>
      </c>
      <c r="G76" s="1849">
        <v>0</v>
      </c>
      <c r="H76" s="1849">
        <v>0</v>
      </c>
      <c r="I76" s="1849">
        <v>1</v>
      </c>
      <c r="J76" s="1849">
        <v>0.44800000000000001</v>
      </c>
      <c r="K76" s="1850">
        <v>0.44800000000000001</v>
      </c>
    </row>
    <row r="77" spans="1:11" ht="15" thickBot="1">
      <c r="A77">
        <v>11</v>
      </c>
      <c r="B77" s="1848" t="s">
        <v>1135</v>
      </c>
      <c r="C77" s="1848" t="s">
        <v>2332</v>
      </c>
      <c r="D77" s="1849">
        <v>39</v>
      </c>
      <c r="E77" s="1849">
        <v>12</v>
      </c>
      <c r="F77" s="1849">
        <v>17</v>
      </c>
      <c r="G77" s="1849">
        <v>0</v>
      </c>
      <c r="H77" s="1849">
        <v>3</v>
      </c>
      <c r="I77" s="1849">
        <v>0</v>
      </c>
      <c r="J77" s="1849">
        <v>0.436</v>
      </c>
      <c r="K77" s="1850">
        <v>0.436</v>
      </c>
    </row>
    <row r="78" spans="1:11" ht="15" thickBot="1">
      <c r="A78">
        <v>8</v>
      </c>
      <c r="B78" s="1848" t="s">
        <v>2317</v>
      </c>
      <c r="C78" s="1848" t="s">
        <v>2332</v>
      </c>
      <c r="D78" s="1849">
        <v>64</v>
      </c>
      <c r="E78" s="1849">
        <v>23</v>
      </c>
      <c r="F78" s="1849">
        <v>27</v>
      </c>
      <c r="G78" s="1849">
        <v>4</v>
      </c>
      <c r="H78" s="1849">
        <v>1</v>
      </c>
      <c r="I78" s="1849">
        <v>2</v>
      </c>
      <c r="J78" s="1849">
        <v>0.45600000000000002</v>
      </c>
      <c r="K78" s="1850">
        <v>0.42199999999999999</v>
      </c>
    </row>
    <row r="79" spans="1:11" ht="15" thickBot="1">
      <c r="A79">
        <v>12</v>
      </c>
      <c r="B79" s="1848" t="s">
        <v>2325</v>
      </c>
      <c r="C79" s="1848" t="s">
        <v>2332</v>
      </c>
      <c r="D79" s="1851">
        <v>79</v>
      </c>
      <c r="E79" s="1851">
        <v>19</v>
      </c>
      <c r="F79" s="1851">
        <v>32</v>
      </c>
      <c r="G79" s="1851">
        <v>0</v>
      </c>
      <c r="H79" s="1851">
        <v>0</v>
      </c>
      <c r="I79" s="1851">
        <v>0</v>
      </c>
      <c r="J79" s="1851">
        <v>0.40500000000000003</v>
      </c>
      <c r="K79" s="1852">
        <v>0.40500000000000003</v>
      </c>
    </row>
    <row r="80" spans="1:11" ht="15" thickBot="1">
      <c r="A80">
        <v>13</v>
      </c>
      <c r="B80" s="1848" t="s">
        <v>2213</v>
      </c>
      <c r="C80" s="1848" t="s">
        <v>2332</v>
      </c>
      <c r="D80" s="1851">
        <v>38</v>
      </c>
      <c r="E80" s="1851">
        <v>9</v>
      </c>
      <c r="F80" s="1851">
        <v>12</v>
      </c>
      <c r="G80" s="1851">
        <v>0</v>
      </c>
      <c r="H80" s="1851">
        <v>1</v>
      </c>
      <c r="I80" s="1851">
        <v>0</v>
      </c>
      <c r="J80" s="1851">
        <v>0.316</v>
      </c>
      <c r="K80" s="1852">
        <v>0.316</v>
      </c>
    </row>
    <row r="81" spans="1:11" ht="15" thickBot="1">
      <c r="A81">
        <v>10</v>
      </c>
      <c r="B81" s="1848" t="s">
        <v>1269</v>
      </c>
      <c r="C81" s="1848" t="s">
        <v>2332</v>
      </c>
      <c r="D81" s="1851">
        <v>11</v>
      </c>
      <c r="E81" s="1851">
        <v>1</v>
      </c>
      <c r="F81" s="1851">
        <v>3</v>
      </c>
      <c r="G81" s="1851">
        <v>0</v>
      </c>
      <c r="H81" s="1851">
        <v>0</v>
      </c>
      <c r="I81" s="1851">
        <v>0</v>
      </c>
      <c r="J81" s="1851">
        <v>0.27300000000000002</v>
      </c>
      <c r="K81" s="1852">
        <v>0.27300000000000002</v>
      </c>
    </row>
    <row r="82" spans="1:11" ht="15" thickBot="1">
      <c r="A82">
        <v>4</v>
      </c>
      <c r="B82" s="1848" t="s">
        <v>179</v>
      </c>
      <c r="C82" s="1848" t="s">
        <v>2340</v>
      </c>
      <c r="D82" s="1849">
        <v>83</v>
      </c>
      <c r="E82" s="1849">
        <v>40</v>
      </c>
      <c r="F82" s="1849">
        <v>59</v>
      </c>
      <c r="G82" s="1849">
        <v>2</v>
      </c>
      <c r="H82" s="1849">
        <v>2</v>
      </c>
      <c r="I82" s="1849">
        <v>1</v>
      </c>
      <c r="J82" s="1849">
        <v>0.71799999999999997</v>
      </c>
      <c r="K82" s="1850">
        <v>0.71099999999999997</v>
      </c>
    </row>
    <row r="83" spans="1:11" ht="15" thickBot="1">
      <c r="A83">
        <v>6</v>
      </c>
      <c r="B83" s="1848" t="s">
        <v>2170</v>
      </c>
      <c r="C83" s="1848" t="s">
        <v>2340</v>
      </c>
      <c r="D83" s="1849">
        <v>68</v>
      </c>
      <c r="E83" s="1849">
        <v>31</v>
      </c>
      <c r="F83" s="1849">
        <v>47</v>
      </c>
      <c r="G83" s="1849">
        <v>4</v>
      </c>
      <c r="H83" s="1849">
        <v>1</v>
      </c>
      <c r="I83" s="1849">
        <v>2</v>
      </c>
      <c r="J83" s="1849">
        <v>0.70799999999999996</v>
      </c>
      <c r="K83" s="1850">
        <v>0.69099999999999995</v>
      </c>
    </row>
    <row r="84" spans="1:11" ht="15" thickBot="1">
      <c r="A84">
        <v>2</v>
      </c>
      <c r="B84" s="1848" t="s">
        <v>2261</v>
      </c>
      <c r="C84" s="1848" t="s">
        <v>2340</v>
      </c>
      <c r="D84" s="1849">
        <v>81</v>
      </c>
      <c r="E84" s="1849">
        <v>35</v>
      </c>
      <c r="F84" s="1849">
        <v>49</v>
      </c>
      <c r="G84" s="1849">
        <v>4</v>
      </c>
      <c r="H84" s="1849">
        <v>1</v>
      </c>
      <c r="I84" s="1849">
        <v>5</v>
      </c>
      <c r="J84" s="1849">
        <v>0.624</v>
      </c>
      <c r="K84" s="1850">
        <v>0.60499999999999998</v>
      </c>
    </row>
    <row r="85" spans="1:11" ht="15" thickBot="1">
      <c r="A85">
        <v>1</v>
      </c>
      <c r="B85" s="1848" t="s">
        <v>1223</v>
      </c>
      <c r="C85" s="1848" t="s">
        <v>2340</v>
      </c>
      <c r="D85" s="1851">
        <v>75</v>
      </c>
      <c r="E85" s="1851">
        <v>33</v>
      </c>
      <c r="F85" s="1851">
        <v>44</v>
      </c>
      <c r="G85" s="1851">
        <v>3</v>
      </c>
      <c r="H85" s="1851">
        <v>4</v>
      </c>
      <c r="I85" s="1851">
        <v>5</v>
      </c>
      <c r="J85" s="1851">
        <v>0.60299999999999998</v>
      </c>
      <c r="K85" s="1852">
        <v>0.58699999999999997</v>
      </c>
    </row>
    <row r="86" spans="1:11" ht="15" thickBot="1">
      <c r="A86">
        <v>3</v>
      </c>
      <c r="B86" s="1848" t="s">
        <v>2192</v>
      </c>
      <c r="C86" s="1848" t="s">
        <v>2340</v>
      </c>
      <c r="D86" s="1849">
        <v>71</v>
      </c>
      <c r="E86" s="1849">
        <v>26</v>
      </c>
      <c r="F86" s="1849">
        <v>41</v>
      </c>
      <c r="G86" s="1849">
        <v>5</v>
      </c>
      <c r="H86" s="1849">
        <v>1</v>
      </c>
      <c r="I86" s="1849">
        <v>4</v>
      </c>
      <c r="J86" s="1849">
        <v>0.60499999999999998</v>
      </c>
      <c r="K86" s="1850">
        <v>0.57699999999999996</v>
      </c>
    </row>
    <row r="87" spans="1:11" ht="15" thickBot="1">
      <c r="A87">
        <v>9</v>
      </c>
      <c r="B87" s="1848" t="s">
        <v>2108</v>
      </c>
      <c r="C87" s="1848" t="s">
        <v>2340</v>
      </c>
      <c r="D87" s="1851">
        <v>63</v>
      </c>
      <c r="E87" s="1851">
        <v>13</v>
      </c>
      <c r="F87" s="1851">
        <v>33</v>
      </c>
      <c r="G87" s="1851">
        <v>2</v>
      </c>
      <c r="H87" s="1851">
        <v>1</v>
      </c>
      <c r="I87" s="1851">
        <v>0</v>
      </c>
      <c r="J87" s="1851">
        <v>0.53800000000000003</v>
      </c>
      <c r="K87" s="1852">
        <v>0.52400000000000002</v>
      </c>
    </row>
    <row r="88" spans="1:11" ht="15" thickBot="1">
      <c r="A88">
        <v>7</v>
      </c>
      <c r="B88" s="1848" t="s">
        <v>112</v>
      </c>
      <c r="C88" s="1848" t="s">
        <v>2340</v>
      </c>
      <c r="D88" s="1851">
        <v>75</v>
      </c>
      <c r="E88" s="1851">
        <v>23</v>
      </c>
      <c r="F88" s="1851">
        <v>38</v>
      </c>
      <c r="G88" s="1851">
        <v>2</v>
      </c>
      <c r="H88" s="1851">
        <v>0</v>
      </c>
      <c r="I88" s="1851">
        <v>3</v>
      </c>
      <c r="J88" s="1851">
        <v>0.51900000000000002</v>
      </c>
      <c r="K88" s="1852">
        <v>0.50700000000000001</v>
      </c>
    </row>
    <row r="89" spans="1:11" ht="15" thickBot="1">
      <c r="A89">
        <v>13</v>
      </c>
      <c r="B89" s="1848" t="s">
        <v>2350</v>
      </c>
      <c r="C89" s="1848" t="s">
        <v>2340</v>
      </c>
      <c r="D89" s="1851">
        <v>42</v>
      </c>
      <c r="E89" s="1851">
        <v>11</v>
      </c>
      <c r="F89" s="1851">
        <v>21</v>
      </c>
      <c r="G89" s="1851">
        <v>1</v>
      </c>
      <c r="H89" s="1851">
        <v>0</v>
      </c>
      <c r="I89" s="1851">
        <v>0</v>
      </c>
      <c r="J89" s="1851">
        <v>0.51200000000000001</v>
      </c>
      <c r="K89" s="1852">
        <v>0.5</v>
      </c>
    </row>
    <row r="90" spans="1:11" ht="15" thickBot="1">
      <c r="A90">
        <v>11</v>
      </c>
      <c r="B90" s="1848" t="s">
        <v>2205</v>
      </c>
      <c r="C90" s="1848" t="s">
        <v>2340</v>
      </c>
      <c r="D90" s="1849">
        <v>67</v>
      </c>
      <c r="E90" s="1849">
        <v>16</v>
      </c>
      <c r="F90" s="1849">
        <v>33</v>
      </c>
      <c r="G90" s="1849">
        <v>0</v>
      </c>
      <c r="H90" s="1849">
        <v>2</v>
      </c>
      <c r="I90" s="1849">
        <v>0</v>
      </c>
      <c r="J90" s="1849">
        <v>0.49299999999999999</v>
      </c>
      <c r="K90" s="1850">
        <v>0.49299999999999999</v>
      </c>
    </row>
    <row r="91" spans="1:11" ht="15" thickBot="1">
      <c r="A91">
        <v>8</v>
      </c>
      <c r="B91" s="1848" t="s">
        <v>2238</v>
      </c>
      <c r="C91" s="1848" t="s">
        <v>2340</v>
      </c>
      <c r="D91" s="1849">
        <v>61</v>
      </c>
      <c r="E91" s="1849">
        <v>17</v>
      </c>
      <c r="F91" s="1849">
        <v>29</v>
      </c>
      <c r="G91" s="1849">
        <v>2</v>
      </c>
      <c r="H91" s="1849">
        <v>2</v>
      </c>
      <c r="I91" s="1849">
        <v>1</v>
      </c>
      <c r="J91" s="1849">
        <v>0.49199999999999999</v>
      </c>
      <c r="K91" s="1850">
        <v>0.47499999999999998</v>
      </c>
    </row>
    <row r="92" spans="1:11" ht="15" thickBot="1">
      <c r="A92">
        <v>12</v>
      </c>
      <c r="B92" s="1848" t="s">
        <v>2281</v>
      </c>
      <c r="C92" s="1848" t="s">
        <v>2340</v>
      </c>
      <c r="D92" s="1849">
        <v>43</v>
      </c>
      <c r="E92" s="1849">
        <v>16</v>
      </c>
      <c r="F92" s="1849">
        <v>20</v>
      </c>
      <c r="G92" s="1849">
        <v>2</v>
      </c>
      <c r="H92" s="1849">
        <v>0</v>
      </c>
      <c r="I92" s="1849">
        <v>0</v>
      </c>
      <c r="J92" s="1849">
        <v>0.48899999999999999</v>
      </c>
      <c r="K92" s="1850">
        <v>0.46500000000000002</v>
      </c>
    </row>
    <row r="93" spans="1:11" ht="15" thickBot="1">
      <c r="A93">
        <v>10</v>
      </c>
      <c r="B93" s="1848" t="s">
        <v>2289</v>
      </c>
      <c r="C93" s="1848" t="s">
        <v>2340</v>
      </c>
      <c r="D93" s="1851">
        <v>57</v>
      </c>
      <c r="E93" s="1851">
        <v>12</v>
      </c>
      <c r="F93" s="1851">
        <v>19</v>
      </c>
      <c r="G93" s="1851">
        <v>1</v>
      </c>
      <c r="H93" s="1851">
        <v>1</v>
      </c>
      <c r="I93" s="1851">
        <v>0</v>
      </c>
      <c r="J93" s="1851">
        <v>0.34499999999999997</v>
      </c>
      <c r="K93" s="1852">
        <v>0.33300000000000002</v>
      </c>
    </row>
    <row r="94" spans="1:11" ht="15" thickBot="1">
      <c r="A94" t="s">
        <v>1334</v>
      </c>
      <c r="B94" s="1848" t="s">
        <v>2357</v>
      </c>
      <c r="C94" s="1848" t="s">
        <v>2340</v>
      </c>
      <c r="D94" s="1851">
        <v>42</v>
      </c>
      <c r="E94" s="1851">
        <v>8</v>
      </c>
      <c r="F94" s="1851">
        <v>12</v>
      </c>
      <c r="G94" s="1851">
        <v>2</v>
      </c>
      <c r="H94" s="1851">
        <v>0</v>
      </c>
      <c r="I94" s="1851">
        <v>0</v>
      </c>
      <c r="J94" s="1851">
        <v>0.318</v>
      </c>
      <c r="K94" s="1852">
        <v>0.28599999999999998</v>
      </c>
    </row>
    <row r="95" spans="1:11" ht="15" thickBot="1">
      <c r="A95">
        <v>5</v>
      </c>
      <c r="B95" s="1848" t="s">
        <v>2200</v>
      </c>
      <c r="C95" s="1848" t="s">
        <v>2340</v>
      </c>
      <c r="D95" s="1849">
        <v>0</v>
      </c>
      <c r="E95" s="1849">
        <v>0</v>
      </c>
      <c r="F95" s="1849">
        <v>0</v>
      </c>
      <c r="G95" s="1849">
        <v>0</v>
      </c>
      <c r="H95" s="1849">
        <v>0</v>
      </c>
      <c r="I95" s="1849">
        <v>0</v>
      </c>
      <c r="J95" s="1849">
        <v>0</v>
      </c>
      <c r="K95" s="1850">
        <v>0</v>
      </c>
    </row>
    <row r="96" spans="1:11" ht="15" thickBot="1">
      <c r="A96">
        <v>2</v>
      </c>
      <c r="B96" s="1848" t="s">
        <v>2256</v>
      </c>
      <c r="C96" s="1848" t="s">
        <v>2342</v>
      </c>
      <c r="D96" s="1849">
        <v>74</v>
      </c>
      <c r="E96" s="1849">
        <v>36</v>
      </c>
      <c r="F96" s="1849">
        <v>50</v>
      </c>
      <c r="G96" s="1849">
        <v>0</v>
      </c>
      <c r="H96" s="1849">
        <v>0</v>
      </c>
      <c r="I96" s="1849">
        <v>4</v>
      </c>
      <c r="J96" s="1849">
        <v>0.67600000000000005</v>
      </c>
      <c r="K96" s="1850">
        <v>0.67600000000000005</v>
      </c>
    </row>
    <row r="97" spans="1:11" ht="15" thickBot="1">
      <c r="A97">
        <v>1</v>
      </c>
      <c r="B97" s="1848" t="s">
        <v>2245</v>
      </c>
      <c r="C97" s="1848" t="s">
        <v>2342</v>
      </c>
      <c r="D97" s="1849">
        <v>75</v>
      </c>
      <c r="E97" s="1849">
        <v>39</v>
      </c>
      <c r="F97" s="1849">
        <v>47</v>
      </c>
      <c r="G97" s="1849">
        <v>5</v>
      </c>
      <c r="H97" s="1849">
        <v>3</v>
      </c>
      <c r="I97" s="1849">
        <v>18</v>
      </c>
      <c r="J97" s="1849">
        <v>0.65</v>
      </c>
      <c r="K97" s="1850">
        <v>0.627</v>
      </c>
    </row>
    <row r="98" spans="1:11" ht="15" thickBot="1">
      <c r="A98">
        <v>7</v>
      </c>
      <c r="B98" s="1848" t="s">
        <v>1126</v>
      </c>
      <c r="C98" s="1848" t="s">
        <v>2342</v>
      </c>
      <c r="D98" s="1849">
        <v>75</v>
      </c>
      <c r="E98" s="1849">
        <v>36</v>
      </c>
      <c r="F98" s="1849">
        <v>45</v>
      </c>
      <c r="G98" s="1849">
        <v>7</v>
      </c>
      <c r="H98" s="1849">
        <v>1</v>
      </c>
      <c r="I98" s="1849">
        <v>3</v>
      </c>
      <c r="J98" s="1849">
        <v>0.63400000000000001</v>
      </c>
      <c r="K98" s="1850">
        <v>0.6</v>
      </c>
    </row>
    <row r="99" spans="1:11" ht="15" thickBot="1">
      <c r="A99">
        <v>5</v>
      </c>
      <c r="B99" s="1848" t="s">
        <v>261</v>
      </c>
      <c r="C99" s="1848" t="s">
        <v>2342</v>
      </c>
      <c r="D99" s="1849">
        <v>49</v>
      </c>
      <c r="E99" s="1849">
        <v>14</v>
      </c>
      <c r="F99" s="1849">
        <v>28</v>
      </c>
      <c r="G99" s="1849">
        <v>0</v>
      </c>
      <c r="H99" s="1849">
        <v>1</v>
      </c>
      <c r="I99" s="1849">
        <v>1</v>
      </c>
      <c r="J99" s="1849">
        <v>0.57099999999999995</v>
      </c>
      <c r="K99" s="1850">
        <v>0.57099999999999995</v>
      </c>
    </row>
    <row r="100" spans="1:11" ht="15" thickBot="1">
      <c r="A100">
        <v>8</v>
      </c>
      <c r="B100" s="1848" t="s">
        <v>243</v>
      </c>
      <c r="C100" s="1848" t="s">
        <v>2342</v>
      </c>
      <c r="D100" s="1851">
        <v>81</v>
      </c>
      <c r="E100" s="1851">
        <v>29</v>
      </c>
      <c r="F100" s="1851">
        <v>46</v>
      </c>
      <c r="G100" s="1851">
        <v>1</v>
      </c>
      <c r="H100" s="1851">
        <v>1</v>
      </c>
      <c r="I100" s="1851">
        <v>1</v>
      </c>
      <c r="J100" s="1851">
        <v>0.57299999999999995</v>
      </c>
      <c r="K100" s="1852">
        <v>0.56799999999999995</v>
      </c>
    </row>
    <row r="101" spans="1:11" ht="15" thickBot="1">
      <c r="A101">
        <v>6</v>
      </c>
      <c r="B101" s="1848" t="s">
        <v>2286</v>
      </c>
      <c r="C101" s="1848" t="s">
        <v>2342</v>
      </c>
      <c r="D101" s="1849">
        <v>74</v>
      </c>
      <c r="E101" s="1849">
        <v>31</v>
      </c>
      <c r="F101" s="1849">
        <v>39</v>
      </c>
      <c r="G101" s="1849">
        <v>0</v>
      </c>
      <c r="H101" s="1849">
        <v>2</v>
      </c>
      <c r="I101" s="1849">
        <v>5</v>
      </c>
      <c r="J101" s="1849">
        <v>0.52700000000000002</v>
      </c>
      <c r="K101" s="1850">
        <v>0.52700000000000002</v>
      </c>
    </row>
    <row r="102" spans="1:11" ht="15" thickBot="1">
      <c r="A102">
        <v>3</v>
      </c>
      <c r="B102" s="1848" t="s">
        <v>2156</v>
      </c>
      <c r="C102" s="1848" t="s">
        <v>2342</v>
      </c>
      <c r="D102" s="1849">
        <v>65</v>
      </c>
      <c r="E102" s="1849">
        <v>26</v>
      </c>
      <c r="F102" s="1849">
        <v>34</v>
      </c>
      <c r="G102" s="1849">
        <v>2</v>
      </c>
      <c r="H102" s="1849">
        <v>3</v>
      </c>
      <c r="I102" s="1849">
        <v>4</v>
      </c>
      <c r="J102" s="1849">
        <v>0.53700000000000003</v>
      </c>
      <c r="K102" s="1850">
        <v>0.52300000000000002</v>
      </c>
    </row>
    <row r="103" spans="1:11" ht="15" thickBot="1">
      <c r="A103">
        <v>9</v>
      </c>
      <c r="B103" s="1848" t="s">
        <v>2262</v>
      </c>
      <c r="C103" s="1848" t="s">
        <v>2342</v>
      </c>
      <c r="D103" s="1851">
        <v>50</v>
      </c>
      <c r="E103" s="1851">
        <v>11</v>
      </c>
      <c r="F103" s="1851">
        <v>26</v>
      </c>
      <c r="G103" s="1851">
        <v>1</v>
      </c>
      <c r="H103" s="1851">
        <v>3</v>
      </c>
      <c r="I103" s="1851">
        <v>0</v>
      </c>
      <c r="J103" s="1851">
        <v>0.52900000000000003</v>
      </c>
      <c r="K103" s="1852">
        <v>0.52</v>
      </c>
    </row>
    <row r="104" spans="1:11" ht="15" thickBot="1">
      <c r="A104">
        <v>4</v>
      </c>
      <c r="B104" s="1848" t="s">
        <v>1121</v>
      </c>
      <c r="C104" s="1848" t="s">
        <v>2342</v>
      </c>
      <c r="D104" s="1851">
        <v>61</v>
      </c>
      <c r="E104" s="1851">
        <v>30</v>
      </c>
      <c r="F104" s="1851">
        <v>30</v>
      </c>
      <c r="G104" s="1851">
        <v>10</v>
      </c>
      <c r="H104" s="1851">
        <v>2</v>
      </c>
      <c r="I104" s="1851">
        <v>4</v>
      </c>
      <c r="J104" s="1851">
        <v>0.56299999999999994</v>
      </c>
      <c r="K104" s="1852">
        <v>0.49199999999999999</v>
      </c>
    </row>
    <row r="105" spans="1:11" ht="15" thickBot="1">
      <c r="A105">
        <v>11</v>
      </c>
      <c r="B105" s="1848" t="s">
        <v>2327</v>
      </c>
      <c r="C105" s="1848" t="s">
        <v>2342</v>
      </c>
      <c r="D105" s="1849">
        <v>53</v>
      </c>
      <c r="E105" s="1849">
        <v>10</v>
      </c>
      <c r="F105" s="1849">
        <v>26</v>
      </c>
      <c r="G105" s="1849">
        <v>1</v>
      </c>
      <c r="H105" s="1849">
        <v>0</v>
      </c>
      <c r="I105" s="1849">
        <v>0</v>
      </c>
      <c r="J105" s="1849">
        <v>0.5</v>
      </c>
      <c r="K105" s="1850">
        <v>0.49099999999999999</v>
      </c>
    </row>
    <row r="106" spans="1:11" ht="15" thickBot="1">
      <c r="A106">
        <v>13</v>
      </c>
      <c r="B106" s="1848" t="s">
        <v>2230</v>
      </c>
      <c r="C106" s="1848" t="s">
        <v>2342</v>
      </c>
      <c r="D106" s="1851">
        <v>33</v>
      </c>
      <c r="E106" s="1851">
        <v>10</v>
      </c>
      <c r="F106" s="1851">
        <v>15</v>
      </c>
      <c r="G106" s="1851">
        <v>1</v>
      </c>
      <c r="H106" s="1851">
        <v>0</v>
      </c>
      <c r="I106" s="1851">
        <v>0</v>
      </c>
      <c r="J106" s="1851">
        <v>0.47099999999999997</v>
      </c>
      <c r="K106" s="1852">
        <v>0.45500000000000002</v>
      </c>
    </row>
    <row r="107" spans="1:11" ht="15" thickBot="1">
      <c r="A107">
        <v>12</v>
      </c>
      <c r="B107" s="1848" t="s">
        <v>2296</v>
      </c>
      <c r="C107" s="1848" t="s">
        <v>2342</v>
      </c>
      <c r="D107" s="1851">
        <v>52</v>
      </c>
      <c r="E107" s="1851">
        <v>19</v>
      </c>
      <c r="F107" s="1851">
        <v>22</v>
      </c>
      <c r="G107" s="1851">
        <v>2</v>
      </c>
      <c r="H107" s="1851">
        <v>0</v>
      </c>
      <c r="I107" s="1851">
        <v>0</v>
      </c>
      <c r="J107" s="1851">
        <v>0.44400000000000001</v>
      </c>
      <c r="K107" s="1852">
        <v>0.42299999999999999</v>
      </c>
    </row>
    <row r="108" spans="1:11" ht="15" thickBot="1">
      <c r="A108">
        <v>10</v>
      </c>
      <c r="B108" s="1848" t="s">
        <v>198</v>
      </c>
      <c r="C108" s="1848" t="s">
        <v>2342</v>
      </c>
      <c r="D108" s="1849">
        <v>55</v>
      </c>
      <c r="E108" s="1849">
        <v>9</v>
      </c>
      <c r="F108" s="1849">
        <v>15</v>
      </c>
      <c r="G108" s="1849">
        <v>2</v>
      </c>
      <c r="H108" s="1849">
        <v>0</v>
      </c>
      <c r="I108" s="1849">
        <v>3</v>
      </c>
      <c r="J108" s="1849">
        <v>0.29799999999999999</v>
      </c>
      <c r="K108" s="1850">
        <v>0.27300000000000002</v>
      </c>
    </row>
    <row r="109" spans="1:11" ht="15" thickBot="1">
      <c r="A109" t="s">
        <v>1334</v>
      </c>
      <c r="B109" s="1848" t="s">
        <v>2358</v>
      </c>
      <c r="C109" s="1848" t="s">
        <v>2342</v>
      </c>
      <c r="D109" s="1851">
        <v>14</v>
      </c>
      <c r="E109" s="1851">
        <v>2</v>
      </c>
      <c r="F109" s="1851">
        <v>2</v>
      </c>
      <c r="G109" s="1851">
        <v>1</v>
      </c>
      <c r="H109" s="1851">
        <v>0</v>
      </c>
      <c r="I109" s="1851">
        <v>0</v>
      </c>
      <c r="J109" s="1851">
        <v>0.2</v>
      </c>
      <c r="K109" s="1852">
        <v>0.14299999999999999</v>
      </c>
    </row>
    <row r="110" spans="1:11" ht="15" thickBot="1">
      <c r="A110">
        <v>1</v>
      </c>
      <c r="B110" s="1848" t="s">
        <v>163</v>
      </c>
      <c r="C110" s="1848" t="s">
        <v>2339</v>
      </c>
      <c r="D110" s="1851">
        <v>72</v>
      </c>
      <c r="E110" s="1851">
        <v>45</v>
      </c>
      <c r="F110" s="1851">
        <v>52</v>
      </c>
      <c r="G110" s="1851">
        <v>4</v>
      </c>
      <c r="H110" s="1851">
        <v>2</v>
      </c>
      <c r="I110" s="1851">
        <v>22</v>
      </c>
      <c r="J110" s="1851">
        <v>0.73699999999999999</v>
      </c>
      <c r="K110" s="1852">
        <v>0.72199999999999998</v>
      </c>
    </row>
    <row r="111" spans="1:11" ht="15" thickBot="1">
      <c r="A111">
        <v>9</v>
      </c>
      <c r="B111" s="1848" t="s">
        <v>2344</v>
      </c>
      <c r="C111" s="1848" t="s">
        <v>2339</v>
      </c>
      <c r="D111" s="1849">
        <v>66</v>
      </c>
      <c r="E111" s="1849">
        <v>15</v>
      </c>
      <c r="F111" s="1849">
        <v>43</v>
      </c>
      <c r="G111" s="1849">
        <v>0</v>
      </c>
      <c r="H111" s="1849">
        <v>1</v>
      </c>
      <c r="I111" s="1849">
        <v>0</v>
      </c>
      <c r="J111" s="1849">
        <v>0.65200000000000002</v>
      </c>
      <c r="K111" s="1850">
        <v>0.65200000000000002</v>
      </c>
    </row>
    <row r="112" spans="1:11" ht="15" thickBot="1">
      <c r="A112">
        <v>2</v>
      </c>
      <c r="B112" s="1848" t="s">
        <v>2201</v>
      </c>
      <c r="C112" s="1848" t="s">
        <v>2339</v>
      </c>
      <c r="D112" s="1851">
        <v>76</v>
      </c>
      <c r="E112" s="1851">
        <v>38</v>
      </c>
      <c r="F112" s="1851">
        <v>48</v>
      </c>
      <c r="G112" s="1851">
        <v>2</v>
      </c>
      <c r="H112" s="1851">
        <v>2</v>
      </c>
      <c r="I112" s="1851">
        <v>10</v>
      </c>
      <c r="J112" s="1851">
        <v>0.64100000000000001</v>
      </c>
      <c r="K112" s="1852">
        <v>0.63200000000000001</v>
      </c>
    </row>
    <row r="113" spans="1:11" ht="15" thickBot="1">
      <c r="A113">
        <v>3</v>
      </c>
      <c r="B113" s="1848" t="s">
        <v>117</v>
      </c>
      <c r="C113" s="1848" t="s">
        <v>2339</v>
      </c>
      <c r="D113" s="1851">
        <v>81</v>
      </c>
      <c r="E113" s="1851">
        <v>38</v>
      </c>
      <c r="F113" s="1851">
        <v>46</v>
      </c>
      <c r="G113" s="1851">
        <v>7</v>
      </c>
      <c r="H113" s="1851">
        <v>0</v>
      </c>
      <c r="I113" s="1851">
        <v>4</v>
      </c>
      <c r="J113" s="1851">
        <v>0.60199999999999998</v>
      </c>
      <c r="K113" s="1852">
        <v>0.56799999999999995</v>
      </c>
    </row>
    <row r="114" spans="1:11" ht="15" thickBot="1">
      <c r="A114">
        <v>7</v>
      </c>
      <c r="B114" s="1848" t="s">
        <v>2185</v>
      </c>
      <c r="C114" s="1848" t="s">
        <v>2339</v>
      </c>
      <c r="D114" s="1851">
        <v>64</v>
      </c>
      <c r="E114" s="1851">
        <v>18</v>
      </c>
      <c r="F114" s="1851">
        <v>34</v>
      </c>
      <c r="G114" s="1851">
        <v>5</v>
      </c>
      <c r="H114" s="1851">
        <v>3</v>
      </c>
      <c r="I114" s="1851">
        <v>0</v>
      </c>
      <c r="J114" s="1851">
        <v>0.56499999999999995</v>
      </c>
      <c r="K114" s="1852">
        <v>0.53100000000000003</v>
      </c>
    </row>
    <row r="115" spans="1:11" ht="15" thickBot="1">
      <c r="A115">
        <v>5</v>
      </c>
      <c r="B115" s="1848" t="s">
        <v>42</v>
      </c>
      <c r="C115" s="1848" t="s">
        <v>2339</v>
      </c>
      <c r="D115" s="1851">
        <v>74</v>
      </c>
      <c r="E115" s="1851">
        <v>15</v>
      </c>
      <c r="F115" s="1851">
        <v>38</v>
      </c>
      <c r="G115" s="1851">
        <v>1</v>
      </c>
      <c r="H115" s="1851">
        <v>2</v>
      </c>
      <c r="I115" s="1851">
        <v>1</v>
      </c>
      <c r="J115" s="1851">
        <v>0.52</v>
      </c>
      <c r="K115" s="1852">
        <v>0.51400000000000001</v>
      </c>
    </row>
    <row r="116" spans="1:11" ht="15" thickBot="1">
      <c r="A116">
        <v>11</v>
      </c>
      <c r="B116" s="1848" t="s">
        <v>2233</v>
      </c>
      <c r="C116" s="1848" t="s">
        <v>2339</v>
      </c>
      <c r="D116" s="1849">
        <v>66</v>
      </c>
      <c r="E116" s="1849">
        <v>19</v>
      </c>
      <c r="F116" s="1849">
        <v>32</v>
      </c>
      <c r="G116" s="1849">
        <v>4</v>
      </c>
      <c r="H116" s="1849">
        <v>0</v>
      </c>
      <c r="I116" s="1849">
        <v>0</v>
      </c>
      <c r="J116" s="1849">
        <v>0.51400000000000001</v>
      </c>
      <c r="K116" s="1850">
        <v>0.48499999999999999</v>
      </c>
    </row>
    <row r="117" spans="1:11" ht="15" thickBot="1">
      <c r="A117">
        <v>4</v>
      </c>
      <c r="B117" s="1848" t="s">
        <v>119</v>
      </c>
      <c r="C117" s="1848" t="s">
        <v>2339</v>
      </c>
      <c r="D117" s="1849">
        <v>75</v>
      </c>
      <c r="E117" s="1849">
        <v>23</v>
      </c>
      <c r="F117" s="1849">
        <v>34</v>
      </c>
      <c r="G117" s="1849">
        <v>1</v>
      </c>
      <c r="H117" s="1849">
        <v>3</v>
      </c>
      <c r="I117" s="1849">
        <v>2</v>
      </c>
      <c r="J117" s="1849">
        <v>0.46100000000000002</v>
      </c>
      <c r="K117" s="1850">
        <v>0.45300000000000001</v>
      </c>
    </row>
    <row r="118" spans="1:11" ht="15" thickBot="1">
      <c r="A118">
        <v>13</v>
      </c>
      <c r="B118" s="1848" t="s">
        <v>2151</v>
      </c>
      <c r="C118" s="1848" t="s">
        <v>2339</v>
      </c>
      <c r="D118" s="1851">
        <v>44</v>
      </c>
      <c r="E118" s="1851">
        <v>12</v>
      </c>
      <c r="F118" s="1851">
        <v>19</v>
      </c>
      <c r="G118" s="1851">
        <v>1</v>
      </c>
      <c r="H118" s="1851">
        <v>1</v>
      </c>
      <c r="I118" s="1851">
        <v>0</v>
      </c>
      <c r="J118" s="1851">
        <v>0.44400000000000001</v>
      </c>
      <c r="K118" s="1852">
        <v>0.432</v>
      </c>
    </row>
    <row r="119" spans="1:11" ht="15" thickBot="1">
      <c r="A119">
        <v>10</v>
      </c>
      <c r="B119" s="1848" t="s">
        <v>237</v>
      </c>
      <c r="C119" s="1848" t="s">
        <v>2339</v>
      </c>
      <c r="D119" s="1849">
        <v>53</v>
      </c>
      <c r="E119" s="1849">
        <v>8</v>
      </c>
      <c r="F119" s="1849">
        <v>18</v>
      </c>
      <c r="G119" s="1849">
        <v>2</v>
      </c>
      <c r="H119" s="1849">
        <v>0</v>
      </c>
      <c r="I119" s="1849">
        <v>0</v>
      </c>
      <c r="J119" s="1849">
        <v>0.36399999999999999</v>
      </c>
      <c r="K119" s="1850">
        <v>0.34</v>
      </c>
    </row>
    <row r="120" spans="1:11" ht="15" thickBot="1">
      <c r="A120">
        <v>8</v>
      </c>
      <c r="B120" s="1848" t="s">
        <v>143</v>
      </c>
      <c r="C120" s="1848" t="s">
        <v>2339</v>
      </c>
      <c r="D120" s="1849">
        <v>24</v>
      </c>
      <c r="E120" s="1849">
        <v>3</v>
      </c>
      <c r="F120" s="1849">
        <v>8</v>
      </c>
      <c r="G120" s="1849">
        <v>0</v>
      </c>
      <c r="H120" s="1849">
        <v>3</v>
      </c>
      <c r="I120" s="1849">
        <v>0</v>
      </c>
      <c r="J120" s="1849">
        <v>0.33300000000000002</v>
      </c>
      <c r="K120" s="1850">
        <v>0.33300000000000002</v>
      </c>
    </row>
    <row r="121" spans="1:11" ht="15" thickBot="1">
      <c r="A121">
        <v>12</v>
      </c>
      <c r="B121" s="1848" t="s">
        <v>2293</v>
      </c>
      <c r="C121" s="1848" t="s">
        <v>2339</v>
      </c>
      <c r="D121" s="1849">
        <v>33</v>
      </c>
      <c r="E121" s="1849">
        <v>7</v>
      </c>
      <c r="F121" s="1849">
        <v>11</v>
      </c>
      <c r="G121" s="1849">
        <v>0</v>
      </c>
      <c r="H121" s="1849">
        <v>0</v>
      </c>
      <c r="I121" s="1849">
        <v>0</v>
      </c>
      <c r="J121" s="1849">
        <v>0.33300000000000002</v>
      </c>
      <c r="K121" s="1850">
        <v>0.33300000000000002</v>
      </c>
    </row>
    <row r="122" spans="1:11" ht="15" thickBot="1">
      <c r="A122">
        <v>6</v>
      </c>
      <c r="B122" s="1848" t="s">
        <v>69</v>
      </c>
      <c r="C122" s="1848" t="s">
        <v>2339</v>
      </c>
      <c r="D122" s="1851">
        <v>42</v>
      </c>
      <c r="E122" s="1851">
        <v>7</v>
      </c>
      <c r="F122" s="1851">
        <v>13</v>
      </c>
      <c r="G122" s="1851">
        <v>2</v>
      </c>
      <c r="H122" s="1851">
        <v>1</v>
      </c>
      <c r="I122" s="1851">
        <v>0</v>
      </c>
      <c r="J122" s="1851">
        <v>0.34100000000000003</v>
      </c>
      <c r="K122" s="1852">
        <v>0.31</v>
      </c>
    </row>
    <row r="123" spans="1:11" ht="15" thickBot="1">
      <c r="A123">
        <v>2</v>
      </c>
      <c r="B123" s="1848" t="s">
        <v>2191</v>
      </c>
      <c r="C123" s="1848" t="s">
        <v>2338</v>
      </c>
      <c r="D123" s="1851">
        <v>80</v>
      </c>
      <c r="E123" s="1851">
        <v>45</v>
      </c>
      <c r="F123" s="1851">
        <v>58</v>
      </c>
      <c r="G123" s="1851">
        <v>3</v>
      </c>
      <c r="H123" s="1851">
        <v>1</v>
      </c>
      <c r="I123" s="1851">
        <v>3</v>
      </c>
      <c r="J123" s="1851">
        <v>0.73499999999999999</v>
      </c>
      <c r="K123" s="1852">
        <v>0.72499999999999998</v>
      </c>
    </row>
    <row r="124" spans="1:11" ht="15" thickBot="1">
      <c r="A124">
        <v>1</v>
      </c>
      <c r="B124" s="1848" t="s">
        <v>2282</v>
      </c>
      <c r="C124" s="1848" t="s">
        <v>2338</v>
      </c>
      <c r="D124" s="1849">
        <v>80</v>
      </c>
      <c r="E124" s="1849">
        <v>50</v>
      </c>
      <c r="F124" s="1849">
        <v>58</v>
      </c>
      <c r="G124" s="1849">
        <v>7</v>
      </c>
      <c r="H124" s="1849">
        <v>5</v>
      </c>
      <c r="I124" s="1849">
        <v>22</v>
      </c>
      <c r="J124" s="1849">
        <v>0.747</v>
      </c>
      <c r="K124" s="1850">
        <v>0.72499999999999998</v>
      </c>
    </row>
    <row r="125" spans="1:11" ht="15" thickBot="1">
      <c r="A125">
        <v>9</v>
      </c>
      <c r="B125" s="1848" t="s">
        <v>1238</v>
      </c>
      <c r="C125" s="1848" t="s">
        <v>2338</v>
      </c>
      <c r="D125" s="1851">
        <v>21</v>
      </c>
      <c r="E125" s="1851">
        <v>8</v>
      </c>
      <c r="F125" s="1851">
        <v>13</v>
      </c>
      <c r="G125" s="1851">
        <v>2</v>
      </c>
      <c r="H125" s="1851">
        <v>1</v>
      </c>
      <c r="I125" s="1851">
        <v>0</v>
      </c>
      <c r="J125" s="1851">
        <v>0.65200000000000002</v>
      </c>
      <c r="K125" s="1852">
        <v>0.61899999999999999</v>
      </c>
    </row>
    <row r="126" spans="1:11" ht="15" thickBot="1">
      <c r="A126">
        <v>8</v>
      </c>
      <c r="B126" s="1848" t="s">
        <v>131</v>
      </c>
      <c r="C126" s="1848" t="s">
        <v>2338</v>
      </c>
      <c r="D126" s="1849">
        <v>74</v>
      </c>
      <c r="E126" s="1849">
        <v>27</v>
      </c>
      <c r="F126" s="1849">
        <v>42</v>
      </c>
      <c r="G126" s="1849">
        <v>2</v>
      </c>
      <c r="H126" s="1849">
        <v>3</v>
      </c>
      <c r="I126" s="1849">
        <v>3</v>
      </c>
      <c r="J126" s="1849">
        <v>0.57899999999999996</v>
      </c>
      <c r="K126" s="1850">
        <v>0.56799999999999995</v>
      </c>
    </row>
    <row r="127" spans="1:11" ht="15" thickBot="1">
      <c r="A127">
        <v>6</v>
      </c>
      <c r="B127" s="1848" t="s">
        <v>2347</v>
      </c>
      <c r="C127" s="1848" t="s">
        <v>2338</v>
      </c>
      <c r="D127" s="1849">
        <v>74</v>
      </c>
      <c r="E127" s="1849">
        <v>28</v>
      </c>
      <c r="F127" s="1849">
        <v>42</v>
      </c>
      <c r="G127" s="1849">
        <v>2</v>
      </c>
      <c r="H127" s="1849">
        <v>1</v>
      </c>
      <c r="I127" s="1849">
        <v>9</v>
      </c>
      <c r="J127" s="1849">
        <v>0.57899999999999996</v>
      </c>
      <c r="K127" s="1850">
        <v>0.56799999999999995</v>
      </c>
    </row>
    <row r="128" spans="1:11" ht="15" thickBot="1">
      <c r="A128">
        <v>5</v>
      </c>
      <c r="B128" s="1848" t="s">
        <v>137</v>
      </c>
      <c r="C128" s="1848" t="s">
        <v>2338</v>
      </c>
      <c r="D128" s="1851">
        <v>79</v>
      </c>
      <c r="E128" s="1851">
        <v>25</v>
      </c>
      <c r="F128" s="1851">
        <v>44</v>
      </c>
      <c r="G128" s="1851">
        <v>3</v>
      </c>
      <c r="H128" s="1851">
        <v>1</v>
      </c>
      <c r="I128" s="1851">
        <v>0</v>
      </c>
      <c r="J128" s="1851">
        <v>0.57299999999999995</v>
      </c>
      <c r="K128" s="1852">
        <v>0.55700000000000005</v>
      </c>
    </row>
    <row r="129" spans="1:11" ht="15" thickBot="1">
      <c r="A129" t="s">
        <v>1334</v>
      </c>
      <c r="B129" s="1848" t="s">
        <v>2348</v>
      </c>
      <c r="C129" s="1848" t="s">
        <v>2338</v>
      </c>
      <c r="D129" s="1849">
        <v>24</v>
      </c>
      <c r="E129" s="1849">
        <v>9</v>
      </c>
      <c r="F129" s="1849">
        <v>13</v>
      </c>
      <c r="G129" s="1849">
        <v>0</v>
      </c>
      <c r="H129" s="1849">
        <v>1</v>
      </c>
      <c r="I129" s="1849">
        <v>0</v>
      </c>
      <c r="J129" s="1849">
        <v>0.54200000000000004</v>
      </c>
      <c r="K129" s="1850">
        <v>0.54200000000000004</v>
      </c>
    </row>
    <row r="130" spans="1:11" ht="15" thickBot="1">
      <c r="A130">
        <v>7</v>
      </c>
      <c r="B130" s="1848" t="s">
        <v>2210</v>
      </c>
      <c r="C130" s="1848" t="s">
        <v>2338</v>
      </c>
      <c r="D130" s="1849">
        <v>70</v>
      </c>
      <c r="E130" s="1849">
        <v>23</v>
      </c>
      <c r="F130" s="1849">
        <v>36</v>
      </c>
      <c r="G130" s="1849">
        <v>1</v>
      </c>
      <c r="H130" s="1849">
        <v>1</v>
      </c>
      <c r="I130" s="1849">
        <v>0</v>
      </c>
      <c r="J130" s="1849">
        <v>0.52100000000000002</v>
      </c>
      <c r="K130" s="1850">
        <v>0.51400000000000001</v>
      </c>
    </row>
    <row r="131" spans="1:11" ht="15" thickBot="1">
      <c r="A131">
        <v>11</v>
      </c>
      <c r="B131" s="1848" t="s">
        <v>2329</v>
      </c>
      <c r="C131" s="1848" t="s">
        <v>2338</v>
      </c>
      <c r="D131" s="1849">
        <v>46</v>
      </c>
      <c r="E131" s="1849">
        <v>16</v>
      </c>
      <c r="F131" s="1849">
        <v>23</v>
      </c>
      <c r="G131" s="1849">
        <v>1</v>
      </c>
      <c r="H131" s="1849">
        <v>1</v>
      </c>
      <c r="I131" s="1849">
        <v>0</v>
      </c>
      <c r="J131" s="1849">
        <v>0.51100000000000001</v>
      </c>
      <c r="K131" s="1850">
        <v>0.5</v>
      </c>
    </row>
    <row r="132" spans="1:11" ht="15" thickBot="1">
      <c r="A132">
        <v>4</v>
      </c>
      <c r="B132" s="1848" t="s">
        <v>2351</v>
      </c>
      <c r="C132" s="1848" t="s">
        <v>2338</v>
      </c>
      <c r="D132" s="1851">
        <v>73</v>
      </c>
      <c r="E132" s="1851">
        <v>20</v>
      </c>
      <c r="F132" s="1851">
        <v>36</v>
      </c>
      <c r="G132" s="1851">
        <v>0</v>
      </c>
      <c r="H132" s="1851">
        <v>4</v>
      </c>
      <c r="I132" s="1851">
        <v>0</v>
      </c>
      <c r="J132" s="1851">
        <v>0.49299999999999999</v>
      </c>
      <c r="K132" s="1852">
        <v>0.49299999999999999</v>
      </c>
    </row>
    <row r="133" spans="1:11" ht="15" thickBot="1">
      <c r="A133">
        <v>3</v>
      </c>
      <c r="B133" s="1848" t="s">
        <v>2206</v>
      </c>
      <c r="C133" s="1848" t="s">
        <v>2338</v>
      </c>
      <c r="D133" s="1851">
        <v>82</v>
      </c>
      <c r="E133" s="1851">
        <v>29</v>
      </c>
      <c r="F133" s="1851">
        <v>38</v>
      </c>
      <c r="G133" s="1851">
        <v>4</v>
      </c>
      <c r="H133" s="1851">
        <v>1</v>
      </c>
      <c r="I133" s="1851">
        <v>0</v>
      </c>
      <c r="J133" s="1851">
        <v>0.48799999999999999</v>
      </c>
      <c r="K133" s="1852">
        <v>0.46300000000000002</v>
      </c>
    </row>
    <row r="134" spans="1:11" ht="15" thickBot="1">
      <c r="A134">
        <v>12</v>
      </c>
      <c r="B134" s="1848" t="s">
        <v>1689</v>
      </c>
      <c r="C134" s="1848" t="s">
        <v>2338</v>
      </c>
      <c r="D134" s="1849">
        <v>51</v>
      </c>
      <c r="E134" s="1849">
        <v>12</v>
      </c>
      <c r="F134" s="1849">
        <v>23</v>
      </c>
      <c r="G134" s="1849">
        <v>1</v>
      </c>
      <c r="H134" s="1849">
        <v>1</v>
      </c>
      <c r="I134" s="1849">
        <v>0</v>
      </c>
      <c r="J134" s="1849">
        <v>0.46200000000000002</v>
      </c>
      <c r="K134" s="1850">
        <v>0.45100000000000001</v>
      </c>
    </row>
    <row r="135" spans="1:11" ht="15" thickBot="1">
      <c r="A135">
        <v>10</v>
      </c>
      <c r="B135" s="1848" t="s">
        <v>111</v>
      </c>
      <c r="C135" s="1848" t="s">
        <v>2338</v>
      </c>
      <c r="D135" s="1849">
        <v>51</v>
      </c>
      <c r="E135" s="1849">
        <v>11</v>
      </c>
      <c r="F135" s="1849">
        <v>20</v>
      </c>
      <c r="G135" s="1849">
        <v>1</v>
      </c>
      <c r="H135" s="1849">
        <v>0</v>
      </c>
      <c r="I135" s="1849">
        <v>0</v>
      </c>
      <c r="J135" s="1849">
        <v>0.40400000000000003</v>
      </c>
      <c r="K135" s="1850">
        <v>0.39200000000000002</v>
      </c>
    </row>
    <row r="136" spans="1:11" ht="15" thickBot="1">
      <c r="A136">
        <v>13</v>
      </c>
      <c r="B136" s="1848" t="s">
        <v>2275</v>
      </c>
      <c r="C136" s="1848" t="s">
        <v>2338</v>
      </c>
      <c r="D136" s="1851">
        <v>38</v>
      </c>
      <c r="E136" s="1851">
        <v>10</v>
      </c>
      <c r="F136" s="1851">
        <v>13</v>
      </c>
      <c r="G136" s="1851">
        <v>4</v>
      </c>
      <c r="H136" s="1851">
        <v>0</v>
      </c>
      <c r="I136" s="1851">
        <v>0</v>
      </c>
      <c r="J136" s="1851">
        <v>0.40500000000000003</v>
      </c>
      <c r="K136" s="1852">
        <v>0.34200000000000003</v>
      </c>
    </row>
    <row r="137" spans="1:11" ht="15" thickBot="1">
      <c r="A137">
        <v>1</v>
      </c>
      <c r="B137" s="1848" t="s">
        <v>2223</v>
      </c>
      <c r="C137" s="1848" t="s">
        <v>2336</v>
      </c>
      <c r="D137" s="1849">
        <v>92</v>
      </c>
      <c r="E137" s="1849">
        <v>59</v>
      </c>
      <c r="F137" s="1849">
        <v>70</v>
      </c>
      <c r="G137" s="1849">
        <v>4</v>
      </c>
      <c r="H137" s="1849">
        <v>0</v>
      </c>
      <c r="I137" s="1849">
        <v>30</v>
      </c>
      <c r="J137" s="1849">
        <v>0.77100000000000002</v>
      </c>
      <c r="K137" s="1850">
        <v>0.76100000000000001</v>
      </c>
    </row>
    <row r="138" spans="1:11" ht="15" thickBot="1">
      <c r="A138" t="s">
        <v>1334</v>
      </c>
      <c r="B138" s="1848" t="s">
        <v>2343</v>
      </c>
      <c r="C138" s="1848" t="s">
        <v>2336</v>
      </c>
      <c r="D138" s="1849">
        <v>39</v>
      </c>
      <c r="E138" s="1849">
        <v>21</v>
      </c>
      <c r="F138" s="1849">
        <v>26</v>
      </c>
      <c r="G138" s="1849">
        <v>2</v>
      </c>
      <c r="H138" s="1849">
        <v>6</v>
      </c>
      <c r="I138" s="1849">
        <v>0</v>
      </c>
      <c r="J138" s="1849">
        <v>0.68300000000000005</v>
      </c>
      <c r="K138" s="1850">
        <v>0.66700000000000004</v>
      </c>
    </row>
    <row r="139" spans="1:11" ht="15" thickBot="1">
      <c r="A139">
        <v>3</v>
      </c>
      <c r="B139" s="1848" t="s">
        <v>241</v>
      </c>
      <c r="C139" s="1848" t="s">
        <v>2336</v>
      </c>
      <c r="D139" s="1849">
        <v>77</v>
      </c>
      <c r="E139" s="1849">
        <v>45</v>
      </c>
      <c r="F139" s="1849">
        <v>50</v>
      </c>
      <c r="G139" s="1849">
        <v>2</v>
      </c>
      <c r="H139" s="1849">
        <v>0</v>
      </c>
      <c r="I139" s="1849">
        <v>16</v>
      </c>
      <c r="J139" s="1849">
        <v>0.65800000000000003</v>
      </c>
      <c r="K139" s="1850">
        <v>0.64900000000000002</v>
      </c>
    </row>
    <row r="140" spans="1:11" ht="15" thickBot="1">
      <c r="A140">
        <v>5</v>
      </c>
      <c r="B140" s="1848" t="s">
        <v>205</v>
      </c>
      <c r="C140" s="1848" t="s">
        <v>2336</v>
      </c>
      <c r="D140" s="1851">
        <v>68</v>
      </c>
      <c r="E140" s="1851">
        <v>28</v>
      </c>
      <c r="F140" s="1851">
        <v>44</v>
      </c>
      <c r="G140" s="1851">
        <v>1</v>
      </c>
      <c r="H140" s="1851">
        <v>3</v>
      </c>
      <c r="I140" s="1851">
        <v>0</v>
      </c>
      <c r="J140" s="1851">
        <v>0.65200000000000002</v>
      </c>
      <c r="K140" s="1852">
        <v>0.64700000000000002</v>
      </c>
    </row>
    <row r="141" spans="1:11" ht="15" thickBot="1">
      <c r="A141">
        <v>7</v>
      </c>
      <c r="B141" s="1848" t="s">
        <v>2284</v>
      </c>
      <c r="C141" s="1848" t="s">
        <v>2336</v>
      </c>
      <c r="D141" s="1849">
        <v>64</v>
      </c>
      <c r="E141" s="1849">
        <v>30</v>
      </c>
      <c r="F141" s="1849">
        <v>41</v>
      </c>
      <c r="G141" s="1849">
        <v>2</v>
      </c>
      <c r="H141" s="1849">
        <v>2</v>
      </c>
      <c r="I141" s="1849">
        <v>3</v>
      </c>
      <c r="J141" s="1849">
        <v>0.65200000000000002</v>
      </c>
      <c r="K141" s="1850">
        <v>0.64100000000000001</v>
      </c>
    </row>
    <row r="142" spans="1:11" ht="15" thickBot="1">
      <c r="A142">
        <v>4</v>
      </c>
      <c r="B142" s="1848" t="s">
        <v>2316</v>
      </c>
      <c r="C142" s="1848" t="s">
        <v>2336</v>
      </c>
      <c r="D142" s="1851">
        <v>75</v>
      </c>
      <c r="E142" s="1851">
        <v>32</v>
      </c>
      <c r="F142" s="1851">
        <v>46</v>
      </c>
      <c r="G142" s="1851">
        <v>5</v>
      </c>
      <c r="H142" s="1851">
        <v>1</v>
      </c>
      <c r="I142" s="1851">
        <v>1</v>
      </c>
      <c r="J142" s="1851">
        <v>0.63800000000000001</v>
      </c>
      <c r="K142" s="1852">
        <v>0.61299999999999999</v>
      </c>
    </row>
    <row r="143" spans="1:11" ht="15" thickBot="1">
      <c r="A143">
        <v>2</v>
      </c>
      <c r="B143" s="1848" t="s">
        <v>1311</v>
      </c>
      <c r="C143" s="1848" t="s">
        <v>2336</v>
      </c>
      <c r="D143" s="1851">
        <v>87</v>
      </c>
      <c r="E143" s="1851">
        <v>47</v>
      </c>
      <c r="F143" s="1851">
        <v>52</v>
      </c>
      <c r="G143" s="1851">
        <v>3</v>
      </c>
      <c r="H143" s="1851">
        <v>0</v>
      </c>
      <c r="I143" s="1851">
        <v>7</v>
      </c>
      <c r="J143" s="1851">
        <v>0.61099999999999999</v>
      </c>
      <c r="K143" s="1852">
        <v>0.59799999999999998</v>
      </c>
    </row>
    <row r="144" spans="1:11" ht="15" thickBot="1">
      <c r="A144">
        <v>6</v>
      </c>
      <c r="B144" s="1848" t="s">
        <v>2299</v>
      </c>
      <c r="C144" s="1848" t="s">
        <v>2336</v>
      </c>
      <c r="D144" s="1849">
        <v>88</v>
      </c>
      <c r="E144" s="1849">
        <v>35</v>
      </c>
      <c r="F144" s="1849">
        <v>49</v>
      </c>
      <c r="G144" s="1849">
        <v>1</v>
      </c>
      <c r="H144" s="1849">
        <v>4</v>
      </c>
      <c r="I144" s="1849">
        <v>14</v>
      </c>
      <c r="J144" s="1849">
        <v>0.56200000000000006</v>
      </c>
      <c r="K144" s="1850">
        <v>0.55700000000000005</v>
      </c>
    </row>
    <row r="145" spans="1:11" ht="15" thickBot="1">
      <c r="A145">
        <v>8</v>
      </c>
      <c r="B145" s="1848" t="s">
        <v>223</v>
      </c>
      <c r="C145" s="1848" t="s">
        <v>2336</v>
      </c>
      <c r="D145" s="1849">
        <v>78</v>
      </c>
      <c r="E145" s="1849">
        <v>17</v>
      </c>
      <c r="F145" s="1849">
        <v>40</v>
      </c>
      <c r="G145" s="1849">
        <v>1</v>
      </c>
      <c r="H145" s="1849">
        <v>2</v>
      </c>
      <c r="I145" s="1849">
        <v>2</v>
      </c>
      <c r="J145" s="1849">
        <v>0.51900000000000002</v>
      </c>
      <c r="K145" s="1850">
        <v>0.51300000000000001</v>
      </c>
    </row>
    <row r="146" spans="1:11" ht="15" thickBot="1">
      <c r="A146">
        <v>9</v>
      </c>
      <c r="B146" s="1848" t="s">
        <v>12</v>
      </c>
      <c r="C146" s="1848" t="s">
        <v>2336</v>
      </c>
      <c r="D146" s="1849">
        <v>52</v>
      </c>
      <c r="E146" s="1849">
        <v>10</v>
      </c>
      <c r="F146" s="1849">
        <v>24</v>
      </c>
      <c r="G146" s="1849">
        <v>0</v>
      </c>
      <c r="H146" s="1849">
        <v>5</v>
      </c>
      <c r="I146" s="1849">
        <v>1</v>
      </c>
      <c r="J146" s="1849">
        <v>0.46200000000000002</v>
      </c>
      <c r="K146" s="1850">
        <v>0.46200000000000002</v>
      </c>
    </row>
    <row r="147" spans="1:11" ht="15" thickBot="1">
      <c r="A147">
        <v>13</v>
      </c>
      <c r="B147" s="1848" t="s">
        <v>1155</v>
      </c>
      <c r="C147" s="1848" t="s">
        <v>2336</v>
      </c>
      <c r="D147" s="1851">
        <v>38</v>
      </c>
      <c r="E147" s="1851">
        <v>15</v>
      </c>
      <c r="F147" s="1851">
        <v>17</v>
      </c>
      <c r="G147" s="1851">
        <v>5</v>
      </c>
      <c r="H147" s="1851">
        <v>0</v>
      </c>
      <c r="I147" s="1851">
        <v>0</v>
      </c>
      <c r="J147" s="1851">
        <v>0.51200000000000001</v>
      </c>
      <c r="K147" s="1852">
        <v>0.44700000000000001</v>
      </c>
    </row>
    <row r="148" spans="1:11" ht="15" thickBot="1">
      <c r="A148">
        <v>12</v>
      </c>
      <c r="B148" s="1848" t="s">
        <v>165</v>
      </c>
      <c r="C148" s="1848" t="s">
        <v>2336</v>
      </c>
      <c r="D148" s="1849">
        <v>46</v>
      </c>
      <c r="E148" s="1849">
        <v>11</v>
      </c>
      <c r="F148" s="1849">
        <v>20</v>
      </c>
      <c r="G148" s="1849">
        <v>0</v>
      </c>
      <c r="H148" s="1849">
        <v>1</v>
      </c>
      <c r="I148" s="1849">
        <v>0</v>
      </c>
      <c r="J148" s="1849">
        <v>0.435</v>
      </c>
      <c r="K148" s="1850">
        <v>0.435</v>
      </c>
    </row>
    <row r="149" spans="1:11" ht="15" thickBot="1">
      <c r="A149">
        <v>10</v>
      </c>
      <c r="B149" s="1848" t="s">
        <v>2355</v>
      </c>
      <c r="C149" s="1848" t="s">
        <v>2336</v>
      </c>
      <c r="D149" s="1849">
        <v>79</v>
      </c>
      <c r="E149" s="1849">
        <v>21</v>
      </c>
      <c r="F149" s="1849">
        <v>32</v>
      </c>
      <c r="G149" s="1849">
        <v>1</v>
      </c>
      <c r="H149" s="1849">
        <v>2</v>
      </c>
      <c r="I149" s="1849">
        <v>0</v>
      </c>
      <c r="J149" s="1849">
        <v>0.41299999999999998</v>
      </c>
      <c r="K149" s="1850">
        <v>0.40500000000000003</v>
      </c>
    </row>
    <row r="150" spans="1:11" ht="15" thickBot="1">
      <c r="A150">
        <v>1</v>
      </c>
      <c r="B150" s="1848" t="s">
        <v>244</v>
      </c>
      <c r="C150" s="1848" t="s">
        <v>2333</v>
      </c>
      <c r="D150" s="1849">
        <v>64</v>
      </c>
      <c r="E150" s="1849">
        <v>52</v>
      </c>
      <c r="F150" s="1849">
        <v>51</v>
      </c>
      <c r="G150" s="1849">
        <v>16</v>
      </c>
      <c r="H150" s="1849">
        <v>2</v>
      </c>
      <c r="I150" s="1849">
        <v>21</v>
      </c>
      <c r="J150" s="1849">
        <v>0.83799999999999997</v>
      </c>
      <c r="K150" s="1850">
        <v>0.79700000000000004</v>
      </c>
    </row>
    <row r="151" spans="1:11" ht="15" thickBot="1">
      <c r="A151">
        <v>2</v>
      </c>
      <c r="B151" s="1848" t="s">
        <v>185</v>
      </c>
      <c r="C151" s="1848" t="s">
        <v>2333</v>
      </c>
      <c r="D151" s="1851">
        <v>90</v>
      </c>
      <c r="E151" s="1851">
        <v>58</v>
      </c>
      <c r="F151" s="1851">
        <v>63</v>
      </c>
      <c r="G151" s="1851">
        <v>2</v>
      </c>
      <c r="H151" s="1851">
        <v>2</v>
      </c>
      <c r="I151" s="1851">
        <v>2</v>
      </c>
      <c r="J151" s="1851">
        <v>0.70699999999999996</v>
      </c>
      <c r="K151" s="1852">
        <v>0.7</v>
      </c>
    </row>
    <row r="152" spans="1:11" ht="15" thickBot="1">
      <c r="A152">
        <v>5</v>
      </c>
      <c r="B152" s="1848" t="s">
        <v>96</v>
      </c>
      <c r="C152" s="1848" t="s">
        <v>2333</v>
      </c>
      <c r="D152" s="1851">
        <v>67</v>
      </c>
      <c r="E152" s="1851">
        <v>35</v>
      </c>
      <c r="F152" s="1851">
        <v>45</v>
      </c>
      <c r="G152" s="1851">
        <v>5</v>
      </c>
      <c r="H152" s="1851">
        <v>2</v>
      </c>
      <c r="I152" s="1851">
        <v>0</v>
      </c>
      <c r="J152" s="1851">
        <v>0.69399999999999995</v>
      </c>
      <c r="K152" s="1852">
        <v>0.67200000000000004</v>
      </c>
    </row>
    <row r="153" spans="1:11" ht="15" thickBot="1">
      <c r="A153">
        <v>4</v>
      </c>
      <c r="B153" s="1848" t="s">
        <v>101</v>
      </c>
      <c r="C153" s="1848" t="s">
        <v>2333</v>
      </c>
      <c r="D153" s="1849">
        <v>81</v>
      </c>
      <c r="E153" s="1849">
        <v>36</v>
      </c>
      <c r="F153" s="1849">
        <v>54</v>
      </c>
      <c r="G153" s="1849">
        <v>3</v>
      </c>
      <c r="H153" s="1849">
        <v>6</v>
      </c>
      <c r="I153" s="1849">
        <v>2</v>
      </c>
      <c r="J153" s="1849">
        <v>0.67900000000000005</v>
      </c>
      <c r="K153" s="1850">
        <v>0.66700000000000004</v>
      </c>
    </row>
    <row r="154" spans="1:11" ht="15" thickBot="1">
      <c r="A154">
        <v>8</v>
      </c>
      <c r="B154" s="1848" t="s">
        <v>126</v>
      </c>
      <c r="C154" s="1848" t="s">
        <v>2333</v>
      </c>
      <c r="D154" s="1851">
        <v>74</v>
      </c>
      <c r="E154" s="1851">
        <v>29</v>
      </c>
      <c r="F154" s="1851">
        <v>48</v>
      </c>
      <c r="G154" s="1851">
        <v>4</v>
      </c>
      <c r="H154" s="1851">
        <v>1</v>
      </c>
      <c r="I154" s="1851">
        <v>0</v>
      </c>
      <c r="J154" s="1851">
        <v>0.66700000000000004</v>
      </c>
      <c r="K154" s="1852">
        <v>0.64900000000000002</v>
      </c>
    </row>
    <row r="155" spans="1:11" ht="15" thickBot="1">
      <c r="A155">
        <v>3</v>
      </c>
      <c r="B155" s="1848" t="s">
        <v>2208</v>
      </c>
      <c r="C155" s="1848" t="s">
        <v>2333</v>
      </c>
      <c r="D155" s="1851">
        <v>87</v>
      </c>
      <c r="E155" s="1851">
        <v>33</v>
      </c>
      <c r="F155" s="1851">
        <v>52</v>
      </c>
      <c r="G155" s="1851">
        <v>0</v>
      </c>
      <c r="H155" s="1851">
        <v>1</v>
      </c>
      <c r="I155" s="1851">
        <v>7</v>
      </c>
      <c r="J155" s="1851">
        <v>0.59799999999999998</v>
      </c>
      <c r="K155" s="1852">
        <v>0.59799999999999998</v>
      </c>
    </row>
    <row r="156" spans="1:11" ht="15" thickBot="1">
      <c r="A156">
        <v>6</v>
      </c>
      <c r="B156" s="1848" t="s">
        <v>2107</v>
      </c>
      <c r="C156" s="1848" t="s">
        <v>2333</v>
      </c>
      <c r="D156" s="1851">
        <v>76</v>
      </c>
      <c r="E156" s="1851">
        <v>34</v>
      </c>
      <c r="F156" s="1851">
        <v>44</v>
      </c>
      <c r="G156" s="1851">
        <v>9</v>
      </c>
      <c r="H156" s="1851">
        <v>5</v>
      </c>
      <c r="I156" s="1851">
        <v>3</v>
      </c>
      <c r="J156" s="1851">
        <v>0.624</v>
      </c>
      <c r="K156" s="1852">
        <v>0.57899999999999996</v>
      </c>
    </row>
    <row r="157" spans="1:11" ht="15" thickBot="1">
      <c r="A157">
        <v>10</v>
      </c>
      <c r="B157" s="1848" t="s">
        <v>2360</v>
      </c>
      <c r="C157" s="1848" t="s">
        <v>2333</v>
      </c>
      <c r="D157" s="1851">
        <v>23</v>
      </c>
      <c r="E157" s="1851">
        <v>10</v>
      </c>
      <c r="F157" s="1851">
        <v>13</v>
      </c>
      <c r="G157" s="1851">
        <v>0</v>
      </c>
      <c r="H157" s="1851">
        <v>0</v>
      </c>
      <c r="I157" s="1851">
        <v>2</v>
      </c>
      <c r="J157" s="1851">
        <v>0.56499999999999995</v>
      </c>
      <c r="K157" s="1852">
        <v>0.56499999999999995</v>
      </c>
    </row>
    <row r="158" spans="1:11" ht="15" thickBot="1">
      <c r="A158">
        <v>7</v>
      </c>
      <c r="B158" s="1848" t="s">
        <v>2318</v>
      </c>
      <c r="C158" s="1848" t="s">
        <v>2333</v>
      </c>
      <c r="D158" s="1851">
        <v>71</v>
      </c>
      <c r="E158" s="1851">
        <v>17</v>
      </c>
      <c r="F158" s="1851">
        <v>34</v>
      </c>
      <c r="G158" s="1851">
        <v>8</v>
      </c>
      <c r="H158" s="1851">
        <v>2</v>
      </c>
      <c r="I158" s="1851">
        <v>4</v>
      </c>
      <c r="J158" s="1851">
        <v>0.53200000000000003</v>
      </c>
      <c r="K158" s="1852">
        <v>0.47899999999999998</v>
      </c>
    </row>
    <row r="159" spans="1:11" ht="15" thickBot="1">
      <c r="A159">
        <v>9</v>
      </c>
      <c r="B159" s="1848" t="s">
        <v>240</v>
      </c>
      <c r="C159" s="1848" t="s">
        <v>2333</v>
      </c>
      <c r="D159" s="1851">
        <v>78</v>
      </c>
      <c r="E159" s="1851">
        <v>15</v>
      </c>
      <c r="F159" s="1851">
        <v>37</v>
      </c>
      <c r="G159" s="1851">
        <v>0</v>
      </c>
      <c r="H159" s="1851">
        <v>2</v>
      </c>
      <c r="I159" s="1851">
        <v>0</v>
      </c>
      <c r="J159" s="1851">
        <v>0.47399999999999998</v>
      </c>
      <c r="K159" s="1852">
        <v>0.47399999999999998</v>
      </c>
    </row>
    <row r="160" spans="1:11" ht="15" thickBot="1">
      <c r="A160">
        <v>11</v>
      </c>
      <c r="B160" s="1848" t="s">
        <v>2354</v>
      </c>
      <c r="C160" s="1848" t="s">
        <v>2333</v>
      </c>
      <c r="D160" s="1851">
        <v>72</v>
      </c>
      <c r="E160" s="1851">
        <v>19</v>
      </c>
      <c r="F160" s="1851">
        <v>30</v>
      </c>
      <c r="G160" s="1851">
        <v>2</v>
      </c>
      <c r="H160" s="1851">
        <v>0</v>
      </c>
      <c r="I160" s="1851">
        <v>1</v>
      </c>
      <c r="J160" s="1851">
        <v>0.432</v>
      </c>
      <c r="K160" s="1852">
        <v>0.41699999999999998</v>
      </c>
    </row>
    <row r="161" spans="1:11" ht="15" thickBot="1">
      <c r="A161">
        <v>13</v>
      </c>
      <c r="B161" s="1848" t="s">
        <v>2270</v>
      </c>
      <c r="C161" s="1848" t="s">
        <v>2333</v>
      </c>
      <c r="D161" s="1851">
        <v>44</v>
      </c>
      <c r="E161" s="1851">
        <v>11</v>
      </c>
      <c r="F161" s="1851">
        <v>16</v>
      </c>
      <c r="G161" s="1851">
        <v>0</v>
      </c>
      <c r="H161" s="1851">
        <v>0</v>
      </c>
      <c r="I161" s="1851">
        <v>0</v>
      </c>
      <c r="J161" s="1851">
        <v>0.36399999999999999</v>
      </c>
      <c r="K161" s="1852">
        <v>0.36399999999999999</v>
      </c>
    </row>
    <row r="162" spans="1:11" ht="15" thickBot="1">
      <c r="A162">
        <v>12</v>
      </c>
      <c r="B162" s="1848" t="s">
        <v>2202</v>
      </c>
      <c r="C162" s="1848" t="s">
        <v>2333</v>
      </c>
      <c r="D162" s="1853">
        <v>28</v>
      </c>
      <c r="E162" s="1853">
        <v>5</v>
      </c>
      <c r="F162" s="1853">
        <v>8</v>
      </c>
      <c r="G162" s="1853">
        <v>4</v>
      </c>
      <c r="H162" s="1853">
        <v>0</v>
      </c>
      <c r="I162" s="1853">
        <v>0</v>
      </c>
      <c r="J162" s="1853">
        <v>0.375</v>
      </c>
      <c r="K162" s="1854">
        <v>0.28599999999999998</v>
      </c>
    </row>
  </sheetData>
  <autoFilter ref="A1:K1" xr:uid="{00000000-0009-0000-0000-000001000000}">
    <sortState xmlns:xlrd2="http://schemas.microsoft.com/office/spreadsheetml/2017/richdata2" ref="A2:K158">
      <sortCondition ref="C1"/>
    </sortState>
  </autoFilter>
  <conditionalFormatting sqref="B1:B1048576">
    <cfRule type="duplicateValues" dxfId="31" priority="143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60"/>
  <sheetViews>
    <sheetView workbookViewId="0">
      <selection activeCell="M150" sqref="M150"/>
    </sheetView>
  </sheetViews>
  <sheetFormatPr defaultRowHeight="13.2"/>
  <cols>
    <col min="2" max="2" width="16.88671875" bestFit="1" customWidth="1"/>
    <col min="3" max="3" width="14.6640625" bestFit="1" customWidth="1"/>
  </cols>
  <sheetData>
    <row r="1" spans="1:11" ht="13.8" thickBot="1">
      <c r="A1" s="1824" t="s">
        <v>2141</v>
      </c>
      <c r="B1" s="1824" t="s">
        <v>270</v>
      </c>
      <c r="C1" s="1824" t="s">
        <v>2260</v>
      </c>
      <c r="D1" s="1825" t="s">
        <v>268</v>
      </c>
      <c r="E1" s="1825" t="s">
        <v>1092</v>
      </c>
      <c r="F1" s="1825" t="s">
        <v>267</v>
      </c>
      <c r="G1" s="1825" t="s">
        <v>2143</v>
      </c>
      <c r="H1" s="1825" t="s">
        <v>2144</v>
      </c>
      <c r="I1" s="1825" t="s">
        <v>266</v>
      </c>
      <c r="J1" s="1825" t="s">
        <v>2145</v>
      </c>
      <c r="K1" s="1825" t="s">
        <v>265</v>
      </c>
    </row>
    <row r="2" spans="1:11" ht="13.8" thickBot="1">
      <c r="A2" s="1831">
        <v>1</v>
      </c>
      <c r="B2" s="1831" t="s">
        <v>2222</v>
      </c>
      <c r="C2" s="1831" t="s">
        <v>2303</v>
      </c>
      <c r="D2" s="1831">
        <v>77</v>
      </c>
      <c r="E2" s="1831">
        <v>69</v>
      </c>
      <c r="F2" s="1831">
        <v>68</v>
      </c>
      <c r="G2" s="1831">
        <v>20</v>
      </c>
      <c r="H2" s="1831">
        <v>0</v>
      </c>
      <c r="I2" s="1831">
        <v>42</v>
      </c>
      <c r="J2" s="1831">
        <v>0.90700000000000003</v>
      </c>
      <c r="K2" s="1832">
        <v>0.88300000000000001</v>
      </c>
    </row>
    <row r="3" spans="1:11" ht="13.8" thickBot="1">
      <c r="A3" s="1833">
        <v>1</v>
      </c>
      <c r="B3" s="1833" t="s">
        <v>244</v>
      </c>
      <c r="C3" s="1833" t="s">
        <v>2304</v>
      </c>
      <c r="D3" s="1833">
        <v>79</v>
      </c>
      <c r="E3" s="1833">
        <v>72</v>
      </c>
      <c r="F3" s="1833">
        <v>66</v>
      </c>
      <c r="G3" s="1833">
        <v>15</v>
      </c>
      <c r="H3" s="1833">
        <v>3</v>
      </c>
      <c r="I3" s="1833">
        <v>25</v>
      </c>
      <c r="J3" s="1833">
        <v>0.86199999999999999</v>
      </c>
      <c r="K3" s="1834">
        <v>0.83499999999999996</v>
      </c>
    </row>
    <row r="4" spans="1:11" ht="13.8" thickBot="1">
      <c r="A4" s="1831">
        <v>1</v>
      </c>
      <c r="B4" s="1831" t="s">
        <v>2248</v>
      </c>
      <c r="C4" s="1831" t="s">
        <v>2305</v>
      </c>
      <c r="D4" s="1831">
        <v>88</v>
      </c>
      <c r="E4" s="1831">
        <v>59</v>
      </c>
      <c r="F4" s="1831">
        <v>73</v>
      </c>
      <c r="G4" s="1831">
        <v>9</v>
      </c>
      <c r="H4" s="1831">
        <v>0</v>
      </c>
      <c r="I4" s="1831">
        <v>32</v>
      </c>
      <c r="J4" s="1831">
        <v>0.84499999999999997</v>
      </c>
      <c r="K4" s="1832">
        <v>0.83</v>
      </c>
    </row>
    <row r="5" spans="1:11" ht="13.8" thickBot="1">
      <c r="A5" s="1833">
        <v>1</v>
      </c>
      <c r="B5" s="1833" t="s">
        <v>2292</v>
      </c>
      <c r="C5" s="1833" t="s">
        <v>2308</v>
      </c>
      <c r="D5" s="1833">
        <v>77</v>
      </c>
      <c r="E5" s="1833">
        <v>47</v>
      </c>
      <c r="F5" s="1833">
        <v>58</v>
      </c>
      <c r="G5" s="1833">
        <v>3</v>
      </c>
      <c r="H5" s="1833">
        <v>3</v>
      </c>
      <c r="I5" s="1833">
        <v>21</v>
      </c>
      <c r="J5" s="1833">
        <v>0.76300000000000001</v>
      </c>
      <c r="K5" s="1834">
        <v>0.753</v>
      </c>
    </row>
    <row r="6" spans="1:11" ht="13.8" thickBot="1">
      <c r="A6" s="1831">
        <v>1</v>
      </c>
      <c r="B6" s="1831" t="s">
        <v>95</v>
      </c>
      <c r="C6" s="1831" t="s">
        <v>2309</v>
      </c>
      <c r="D6" s="1831">
        <v>72</v>
      </c>
      <c r="E6" s="1831">
        <v>43</v>
      </c>
      <c r="F6" s="1831">
        <v>54</v>
      </c>
      <c r="G6" s="1831">
        <v>5</v>
      </c>
      <c r="H6" s="1831">
        <v>5</v>
      </c>
      <c r="I6" s="1831">
        <v>7</v>
      </c>
      <c r="J6" s="1831">
        <v>0.76600000000000001</v>
      </c>
      <c r="K6" s="1832">
        <v>0.75</v>
      </c>
    </row>
    <row r="7" spans="1:11" ht="13.8" thickBot="1">
      <c r="A7" s="1831">
        <v>1</v>
      </c>
      <c r="B7" s="1831" t="s">
        <v>163</v>
      </c>
      <c r="C7" s="1831" t="s">
        <v>2310</v>
      </c>
      <c r="D7" s="1831">
        <v>77</v>
      </c>
      <c r="E7" s="1831">
        <v>49</v>
      </c>
      <c r="F7" s="1831">
        <v>57</v>
      </c>
      <c r="G7" s="1831">
        <v>8</v>
      </c>
      <c r="H7" s="1831">
        <v>1</v>
      </c>
      <c r="I7" s="1831">
        <v>28</v>
      </c>
      <c r="J7" s="1831">
        <v>0.76500000000000001</v>
      </c>
      <c r="K7" s="1832">
        <v>0.74</v>
      </c>
    </row>
    <row r="8" spans="1:11" ht="13.8" thickBot="1">
      <c r="A8" s="1833">
        <v>1</v>
      </c>
      <c r="B8" s="1833" t="s">
        <v>2245</v>
      </c>
      <c r="C8" s="1833" t="s">
        <v>2312</v>
      </c>
      <c r="D8" s="1833">
        <v>78</v>
      </c>
      <c r="E8" s="1833">
        <v>42</v>
      </c>
      <c r="F8" s="1833">
        <v>56</v>
      </c>
      <c r="G8" s="1833">
        <v>8</v>
      </c>
      <c r="H8" s="1833">
        <v>0</v>
      </c>
      <c r="I8" s="1833">
        <v>21</v>
      </c>
      <c r="J8" s="1833">
        <v>0.74399999999999999</v>
      </c>
      <c r="K8" s="1834">
        <v>0.71799999999999997</v>
      </c>
    </row>
    <row r="9" spans="1:11" ht="13.8" thickBot="1">
      <c r="A9" s="1831">
        <v>1</v>
      </c>
      <c r="B9" s="1831" t="s">
        <v>2148</v>
      </c>
      <c r="C9" s="1831" t="s">
        <v>2313</v>
      </c>
      <c r="D9" s="1831">
        <v>79</v>
      </c>
      <c r="E9" s="1831">
        <v>51</v>
      </c>
      <c r="F9" s="1831">
        <v>55</v>
      </c>
      <c r="G9" s="1831">
        <v>9</v>
      </c>
      <c r="H9" s="1831">
        <v>1</v>
      </c>
      <c r="I9" s="1831">
        <v>14</v>
      </c>
      <c r="J9" s="1831">
        <v>0.72699999999999998</v>
      </c>
      <c r="K9" s="1832">
        <v>0.69599999999999995</v>
      </c>
    </row>
    <row r="10" spans="1:11" ht="13.8" thickBot="1">
      <c r="A10" s="1833">
        <v>1</v>
      </c>
      <c r="B10" s="1833" t="s">
        <v>2282</v>
      </c>
      <c r="C10" s="1833" t="s">
        <v>2314</v>
      </c>
      <c r="D10" s="1833">
        <v>73</v>
      </c>
      <c r="E10" s="1833">
        <v>44</v>
      </c>
      <c r="F10" s="1833">
        <v>50</v>
      </c>
      <c r="G10" s="1833">
        <v>5</v>
      </c>
      <c r="H10" s="1833">
        <v>3</v>
      </c>
      <c r="I10" s="1833">
        <v>18</v>
      </c>
      <c r="J10" s="1833">
        <v>0.70499999999999996</v>
      </c>
      <c r="K10" s="1834">
        <v>0.68500000000000005</v>
      </c>
    </row>
    <row r="11" spans="1:11" ht="13.8" thickBot="1">
      <c r="A11" s="1831">
        <v>1</v>
      </c>
      <c r="B11" s="1831" t="s">
        <v>2201</v>
      </c>
      <c r="C11" s="1831" t="s">
        <v>2306</v>
      </c>
      <c r="D11" s="1831">
        <v>82</v>
      </c>
      <c r="E11" s="1831">
        <v>50</v>
      </c>
      <c r="F11" s="1831">
        <v>53</v>
      </c>
      <c r="G11" s="1831">
        <v>6</v>
      </c>
      <c r="H11" s="1831">
        <v>5</v>
      </c>
      <c r="I11" s="1831">
        <v>16</v>
      </c>
      <c r="J11" s="1831">
        <v>0.67</v>
      </c>
      <c r="K11" s="1832">
        <v>0.64600000000000002</v>
      </c>
    </row>
    <row r="12" spans="1:11" ht="13.8" thickBot="1">
      <c r="A12" s="1831">
        <v>1</v>
      </c>
      <c r="B12" s="1831" t="s">
        <v>75</v>
      </c>
      <c r="C12" s="1831" t="s">
        <v>2315</v>
      </c>
      <c r="D12" s="1831">
        <v>71</v>
      </c>
      <c r="E12" s="1831">
        <v>20</v>
      </c>
      <c r="F12" s="1831">
        <v>45</v>
      </c>
      <c r="G12" s="1831">
        <v>2</v>
      </c>
      <c r="H12" s="1831">
        <v>4</v>
      </c>
      <c r="I12" s="1831">
        <v>2</v>
      </c>
      <c r="J12" s="1831">
        <v>0.64400000000000002</v>
      </c>
      <c r="K12" s="1832">
        <v>0.63400000000000001</v>
      </c>
    </row>
    <row r="13" spans="1:11" ht="13.8" thickBot="1">
      <c r="A13" s="1833">
        <v>1</v>
      </c>
      <c r="B13" s="1833" t="s">
        <v>1223</v>
      </c>
      <c r="C13" s="1833" t="s">
        <v>2311</v>
      </c>
      <c r="D13" s="1833">
        <v>73</v>
      </c>
      <c r="E13" s="1833">
        <v>21</v>
      </c>
      <c r="F13" s="1833">
        <v>33</v>
      </c>
      <c r="G13" s="1833">
        <v>2</v>
      </c>
      <c r="H13" s="1833">
        <v>2</v>
      </c>
      <c r="I13" s="1833">
        <v>4</v>
      </c>
      <c r="J13" s="1833">
        <v>0.46700000000000003</v>
      </c>
      <c r="K13" s="1834">
        <v>0.45200000000000001</v>
      </c>
    </row>
    <row r="14" spans="1:11" ht="13.8" thickBot="1">
      <c r="A14" s="1833">
        <v>2</v>
      </c>
      <c r="B14" s="1833" t="s">
        <v>2223</v>
      </c>
      <c r="C14" s="1833" t="s">
        <v>2306</v>
      </c>
      <c r="D14" s="1833">
        <v>79</v>
      </c>
      <c r="E14" s="1833">
        <v>55</v>
      </c>
      <c r="F14" s="1833">
        <v>65</v>
      </c>
      <c r="G14" s="1833">
        <v>7</v>
      </c>
      <c r="H14" s="1833">
        <v>1</v>
      </c>
      <c r="I14" s="1833">
        <v>25</v>
      </c>
      <c r="J14" s="1833">
        <v>0.83699999999999997</v>
      </c>
      <c r="K14" s="1834">
        <v>0.82299999999999995</v>
      </c>
    </row>
    <row r="15" spans="1:11" ht="13.8" thickBot="1">
      <c r="A15" s="1833">
        <v>2</v>
      </c>
      <c r="B15" s="1833" t="s">
        <v>2263</v>
      </c>
      <c r="C15" s="1833" t="s">
        <v>2304</v>
      </c>
      <c r="D15" s="1833">
        <v>91</v>
      </c>
      <c r="E15" s="1833">
        <v>55</v>
      </c>
      <c r="F15" s="1833">
        <v>68</v>
      </c>
      <c r="G15" s="1833">
        <v>4</v>
      </c>
      <c r="H15" s="1833">
        <v>3</v>
      </c>
      <c r="I15" s="1833">
        <v>6</v>
      </c>
      <c r="J15" s="1833">
        <v>0.75800000000000001</v>
      </c>
      <c r="K15" s="1834">
        <v>0.747</v>
      </c>
    </row>
    <row r="16" spans="1:11" ht="13.8" thickBot="1">
      <c r="A16" s="1831">
        <v>2</v>
      </c>
      <c r="B16" s="1831" t="s">
        <v>2288</v>
      </c>
      <c r="C16" s="1831" t="s">
        <v>2311</v>
      </c>
      <c r="D16" s="1831">
        <v>45</v>
      </c>
      <c r="E16" s="1831">
        <v>24</v>
      </c>
      <c r="F16" s="1831">
        <v>33</v>
      </c>
      <c r="G16" s="1831">
        <v>3</v>
      </c>
      <c r="H16" s="1831">
        <v>1</v>
      </c>
      <c r="I16" s="1831">
        <v>10</v>
      </c>
      <c r="J16" s="1831">
        <v>0.75</v>
      </c>
      <c r="K16" s="1832">
        <v>0.73299999999999998</v>
      </c>
    </row>
    <row r="17" spans="1:11" ht="13.8" thickBot="1">
      <c r="A17" s="1833">
        <v>2</v>
      </c>
      <c r="B17" s="1833" t="s">
        <v>241</v>
      </c>
      <c r="C17" s="1833" t="s">
        <v>2303</v>
      </c>
      <c r="D17" s="1833">
        <v>74</v>
      </c>
      <c r="E17" s="1833">
        <v>42</v>
      </c>
      <c r="F17" s="1833">
        <v>50</v>
      </c>
      <c r="G17" s="1833">
        <v>0</v>
      </c>
      <c r="H17" s="1833">
        <v>3</v>
      </c>
      <c r="I17" s="1833">
        <v>19</v>
      </c>
      <c r="J17" s="1833">
        <v>0.67600000000000005</v>
      </c>
      <c r="K17" s="1834">
        <v>0.67600000000000005</v>
      </c>
    </row>
    <row r="18" spans="1:11" ht="13.8" thickBot="1">
      <c r="A18" s="1831">
        <v>2</v>
      </c>
      <c r="B18" s="1831" t="s">
        <v>185</v>
      </c>
      <c r="C18" s="1831" t="s">
        <v>2308</v>
      </c>
      <c r="D18" s="1831">
        <v>79</v>
      </c>
      <c r="E18" s="1831">
        <v>43</v>
      </c>
      <c r="F18" s="1831">
        <v>53</v>
      </c>
      <c r="G18" s="1831">
        <v>3</v>
      </c>
      <c r="H18" s="1831">
        <v>4</v>
      </c>
      <c r="I18" s="1831">
        <v>0</v>
      </c>
      <c r="J18" s="1831">
        <v>0.68300000000000005</v>
      </c>
      <c r="K18" s="1832">
        <v>0.67100000000000004</v>
      </c>
    </row>
    <row r="19" spans="1:11" ht="13.8" thickBot="1">
      <c r="A19" s="1831">
        <v>2</v>
      </c>
      <c r="B19" s="1831" t="s">
        <v>117</v>
      </c>
      <c r="C19" s="1831" t="s">
        <v>2313</v>
      </c>
      <c r="D19" s="1831">
        <v>81</v>
      </c>
      <c r="E19" s="1831">
        <v>39</v>
      </c>
      <c r="F19" s="1831">
        <v>53</v>
      </c>
      <c r="G19" s="1831">
        <v>5</v>
      </c>
      <c r="H19" s="1831">
        <v>3</v>
      </c>
      <c r="I19" s="1831">
        <v>9</v>
      </c>
      <c r="J19" s="1831">
        <v>0.67400000000000004</v>
      </c>
      <c r="K19" s="1832">
        <v>0.65400000000000003</v>
      </c>
    </row>
    <row r="20" spans="1:11" ht="13.8" thickBot="1">
      <c r="A20" s="1833">
        <v>2</v>
      </c>
      <c r="B20" s="1833" t="s">
        <v>2256</v>
      </c>
      <c r="C20" s="1833" t="s">
        <v>2309</v>
      </c>
      <c r="D20" s="1833">
        <v>61</v>
      </c>
      <c r="E20" s="1833">
        <v>31</v>
      </c>
      <c r="F20" s="1833">
        <v>39</v>
      </c>
      <c r="G20" s="1833">
        <v>2</v>
      </c>
      <c r="H20" s="1833">
        <v>2</v>
      </c>
      <c r="I20" s="1833">
        <v>5</v>
      </c>
      <c r="J20" s="1833">
        <v>0.65100000000000002</v>
      </c>
      <c r="K20" s="1834">
        <v>0.63900000000000001</v>
      </c>
    </row>
    <row r="21" spans="1:11" ht="13.8" thickBot="1">
      <c r="A21" s="1831">
        <v>2</v>
      </c>
      <c r="B21" s="1831" t="s">
        <v>1681</v>
      </c>
      <c r="C21" s="1831" t="s">
        <v>2314</v>
      </c>
      <c r="D21" s="1831">
        <v>82</v>
      </c>
      <c r="E21" s="1831">
        <v>35</v>
      </c>
      <c r="F21" s="1831">
        <v>51</v>
      </c>
      <c r="G21" s="1831">
        <v>3</v>
      </c>
      <c r="H21" s="1831">
        <v>1</v>
      </c>
      <c r="I21" s="1831">
        <v>18</v>
      </c>
      <c r="J21" s="1831">
        <v>0.63500000000000001</v>
      </c>
      <c r="K21" s="1832">
        <v>0.622</v>
      </c>
    </row>
    <row r="22" spans="1:11" ht="13.8" thickBot="1">
      <c r="A22" s="1833">
        <v>2</v>
      </c>
      <c r="B22" s="1833" t="s">
        <v>1311</v>
      </c>
      <c r="C22" s="1833" t="s">
        <v>2310</v>
      </c>
      <c r="D22" s="1833">
        <v>90</v>
      </c>
      <c r="E22" s="1833">
        <v>48</v>
      </c>
      <c r="F22" s="1833">
        <v>54</v>
      </c>
      <c r="G22" s="1833">
        <v>2</v>
      </c>
      <c r="H22" s="1833">
        <v>1</v>
      </c>
      <c r="I22" s="1833">
        <v>9</v>
      </c>
      <c r="J22" s="1833">
        <v>0.60899999999999999</v>
      </c>
      <c r="K22" s="1834">
        <v>0.6</v>
      </c>
    </row>
    <row r="23" spans="1:11" ht="13.8" thickBot="1">
      <c r="A23" s="1833">
        <v>2</v>
      </c>
      <c r="B23" s="1833" t="s">
        <v>2208</v>
      </c>
      <c r="C23" s="1833" t="s">
        <v>2305</v>
      </c>
      <c r="D23" s="1833">
        <v>74</v>
      </c>
      <c r="E23" s="1833">
        <v>32</v>
      </c>
      <c r="F23" s="1833">
        <v>43</v>
      </c>
      <c r="G23" s="1833">
        <v>2</v>
      </c>
      <c r="H23" s="1833">
        <v>3</v>
      </c>
      <c r="I23" s="1833">
        <v>5</v>
      </c>
      <c r="J23" s="1833">
        <v>0.59199999999999997</v>
      </c>
      <c r="K23" s="1834">
        <v>0.58099999999999996</v>
      </c>
    </row>
    <row r="24" spans="1:11" ht="13.8" thickBot="1">
      <c r="A24" s="1833">
        <v>2</v>
      </c>
      <c r="B24" s="1833" t="s">
        <v>2160</v>
      </c>
      <c r="C24" s="1833" t="s">
        <v>2315</v>
      </c>
      <c r="D24" s="1833">
        <v>76</v>
      </c>
      <c r="E24" s="1833">
        <v>32</v>
      </c>
      <c r="F24" s="1833">
        <v>43</v>
      </c>
      <c r="G24" s="1833">
        <v>10</v>
      </c>
      <c r="H24" s="1833">
        <v>1</v>
      </c>
      <c r="I24" s="1833">
        <v>4</v>
      </c>
      <c r="J24" s="1833">
        <v>0.61599999999999999</v>
      </c>
      <c r="K24" s="1834">
        <v>0.56599999999999995</v>
      </c>
    </row>
    <row r="25" spans="1:11" ht="13.8" thickBot="1">
      <c r="A25" s="1833">
        <v>2</v>
      </c>
      <c r="B25" s="1833" t="s">
        <v>2192</v>
      </c>
      <c r="C25" s="1833" t="s">
        <v>2312</v>
      </c>
      <c r="D25" s="1833">
        <v>79</v>
      </c>
      <c r="E25" s="1833">
        <v>23</v>
      </c>
      <c r="F25" s="1833">
        <v>41</v>
      </c>
      <c r="G25" s="1833">
        <v>4</v>
      </c>
      <c r="H25" s="1833">
        <v>1</v>
      </c>
      <c r="I25" s="1833">
        <v>6</v>
      </c>
      <c r="J25" s="1833">
        <v>0.54200000000000004</v>
      </c>
      <c r="K25" s="1834">
        <v>0.51900000000000002</v>
      </c>
    </row>
    <row r="26" spans="1:11" ht="13.8" thickBot="1">
      <c r="A26" s="1831">
        <v>3</v>
      </c>
      <c r="B26" s="1831" t="s">
        <v>26</v>
      </c>
      <c r="C26" s="1831" t="s">
        <v>2303</v>
      </c>
      <c r="D26" s="1831">
        <v>90</v>
      </c>
      <c r="E26" s="1831">
        <v>48</v>
      </c>
      <c r="F26" s="1831">
        <v>61</v>
      </c>
      <c r="G26" s="1831">
        <v>2</v>
      </c>
      <c r="H26" s="1831">
        <v>1</v>
      </c>
      <c r="I26" s="1831">
        <v>2</v>
      </c>
      <c r="J26" s="1831">
        <v>0.68500000000000005</v>
      </c>
      <c r="K26" s="1832">
        <v>0.67800000000000005</v>
      </c>
    </row>
    <row r="27" spans="1:11" ht="13.8" thickBot="1">
      <c r="A27" s="1833">
        <v>3</v>
      </c>
      <c r="B27" s="1833" t="s">
        <v>2261</v>
      </c>
      <c r="C27" s="1833" t="s">
        <v>2304</v>
      </c>
      <c r="D27" s="1833">
        <v>89</v>
      </c>
      <c r="E27" s="1833">
        <v>60</v>
      </c>
      <c r="F27" s="1833">
        <v>59</v>
      </c>
      <c r="G27" s="1833">
        <v>8</v>
      </c>
      <c r="H27" s="1833">
        <v>1</v>
      </c>
      <c r="I27" s="1833">
        <v>9</v>
      </c>
      <c r="J27" s="1833">
        <v>0.69099999999999995</v>
      </c>
      <c r="K27" s="1834">
        <v>0.66300000000000003</v>
      </c>
    </row>
    <row r="28" spans="1:11" ht="13.8" thickBot="1">
      <c r="A28" s="1831">
        <v>3</v>
      </c>
      <c r="B28" s="1831" t="s">
        <v>2267</v>
      </c>
      <c r="C28" s="1831" t="s">
        <v>2309</v>
      </c>
      <c r="D28" s="1831">
        <v>68</v>
      </c>
      <c r="E28" s="1831">
        <v>36</v>
      </c>
      <c r="F28" s="1831">
        <v>43</v>
      </c>
      <c r="G28" s="1831">
        <v>10</v>
      </c>
      <c r="H28" s="1831">
        <v>0</v>
      </c>
      <c r="I28" s="1831">
        <v>4</v>
      </c>
      <c r="J28" s="1831">
        <v>0.67900000000000005</v>
      </c>
      <c r="K28" s="1832">
        <v>0.63200000000000001</v>
      </c>
    </row>
    <row r="29" spans="1:11" ht="13.8" thickBot="1">
      <c r="A29" s="1831">
        <v>3</v>
      </c>
      <c r="B29" s="1831" t="s">
        <v>2316</v>
      </c>
      <c r="C29" s="1831" t="s">
        <v>2313</v>
      </c>
      <c r="D29" s="1831">
        <v>70</v>
      </c>
      <c r="E29" s="1831">
        <v>28</v>
      </c>
      <c r="F29" s="1831">
        <v>43</v>
      </c>
      <c r="G29" s="1831">
        <v>2</v>
      </c>
      <c r="H29" s="1831">
        <v>4</v>
      </c>
      <c r="I29" s="1831">
        <v>9</v>
      </c>
      <c r="J29" s="1831">
        <v>0.625</v>
      </c>
      <c r="K29" s="1832">
        <v>0.61399999999999999</v>
      </c>
    </row>
    <row r="30" spans="1:11" ht="13.8" thickBot="1">
      <c r="A30" s="1831">
        <v>3</v>
      </c>
      <c r="B30" s="1831" t="s">
        <v>2227</v>
      </c>
      <c r="C30" s="1831" t="s">
        <v>2314</v>
      </c>
      <c r="D30" s="1831">
        <v>60</v>
      </c>
      <c r="E30" s="1831">
        <v>25</v>
      </c>
      <c r="F30" s="1831">
        <v>36</v>
      </c>
      <c r="G30" s="1831">
        <v>7</v>
      </c>
      <c r="H30" s="1831">
        <v>2</v>
      </c>
      <c r="I30" s="1831">
        <v>2</v>
      </c>
      <c r="J30" s="1831">
        <v>0.64200000000000002</v>
      </c>
      <c r="K30" s="1832">
        <v>0.6</v>
      </c>
    </row>
    <row r="31" spans="1:11" ht="13.8" thickBot="1">
      <c r="A31" s="1831">
        <v>3</v>
      </c>
      <c r="B31" s="1831" t="s">
        <v>2206</v>
      </c>
      <c r="C31" s="1831" t="s">
        <v>2310</v>
      </c>
      <c r="D31" s="1831">
        <v>75</v>
      </c>
      <c r="E31" s="1831">
        <v>26</v>
      </c>
      <c r="F31" s="1831">
        <v>44</v>
      </c>
      <c r="G31" s="1831">
        <v>5</v>
      </c>
      <c r="H31" s="1831">
        <v>3</v>
      </c>
      <c r="I31" s="1831">
        <v>1</v>
      </c>
      <c r="J31" s="1831">
        <v>0.61299999999999999</v>
      </c>
      <c r="K31" s="1832">
        <v>0.58699999999999997</v>
      </c>
    </row>
    <row r="32" spans="1:11" ht="13.8" thickBot="1">
      <c r="A32" s="1833">
        <v>3</v>
      </c>
      <c r="B32" s="1833" t="s">
        <v>2156</v>
      </c>
      <c r="C32" s="1833" t="s">
        <v>2306</v>
      </c>
      <c r="D32" s="1833">
        <v>70</v>
      </c>
      <c r="E32" s="1833">
        <v>26</v>
      </c>
      <c r="F32" s="1833">
        <v>41</v>
      </c>
      <c r="G32" s="1833">
        <v>2</v>
      </c>
      <c r="H32" s="1833">
        <v>3</v>
      </c>
      <c r="I32" s="1833">
        <v>4</v>
      </c>
      <c r="J32" s="1833">
        <v>0.59699999999999998</v>
      </c>
      <c r="K32" s="1834">
        <v>0.58599999999999997</v>
      </c>
    </row>
    <row r="33" spans="1:11" ht="13.8" thickBot="1">
      <c r="A33" s="1833">
        <v>3</v>
      </c>
      <c r="B33" s="1833" t="s">
        <v>2266</v>
      </c>
      <c r="C33" s="1833" t="s">
        <v>2308</v>
      </c>
      <c r="D33" s="1833">
        <v>76</v>
      </c>
      <c r="E33" s="1833">
        <v>33</v>
      </c>
      <c r="F33" s="1833">
        <v>44</v>
      </c>
      <c r="G33" s="1833">
        <v>0</v>
      </c>
      <c r="H33" s="1833">
        <v>1</v>
      </c>
      <c r="I33" s="1833">
        <v>7</v>
      </c>
      <c r="J33" s="1833">
        <v>0.57899999999999996</v>
      </c>
      <c r="K33" s="1834">
        <v>0.57899999999999996</v>
      </c>
    </row>
    <row r="34" spans="1:11" ht="13.8" thickBot="1">
      <c r="A34" s="1831">
        <v>3</v>
      </c>
      <c r="B34" s="1831" t="s">
        <v>2176</v>
      </c>
      <c r="C34" s="1831" t="s">
        <v>2311</v>
      </c>
      <c r="D34" s="1831">
        <v>81</v>
      </c>
      <c r="E34" s="1831">
        <v>25</v>
      </c>
      <c r="F34" s="1831">
        <v>43</v>
      </c>
      <c r="G34" s="1831">
        <v>3</v>
      </c>
      <c r="H34" s="1831">
        <v>2</v>
      </c>
      <c r="I34" s="1831">
        <v>1</v>
      </c>
      <c r="J34" s="1831">
        <v>0.54800000000000004</v>
      </c>
      <c r="K34" s="1832">
        <v>0.53100000000000003</v>
      </c>
    </row>
    <row r="35" spans="1:11" ht="13.8" thickBot="1">
      <c r="A35" s="1831">
        <v>3</v>
      </c>
      <c r="B35" s="1831" t="s">
        <v>2319</v>
      </c>
      <c r="C35" s="1831" t="s">
        <v>2312</v>
      </c>
      <c r="D35" s="1831">
        <v>75</v>
      </c>
      <c r="E35" s="1831">
        <v>27</v>
      </c>
      <c r="F35" s="1831">
        <v>39</v>
      </c>
      <c r="G35" s="1831">
        <v>0</v>
      </c>
      <c r="H35" s="1831">
        <v>2</v>
      </c>
      <c r="I35" s="1831">
        <v>4</v>
      </c>
      <c r="J35" s="1831">
        <v>0.52</v>
      </c>
      <c r="K35" s="1832">
        <v>0.52</v>
      </c>
    </row>
    <row r="36" spans="1:11" ht="13.8" thickBot="1">
      <c r="A36" s="1833">
        <v>3</v>
      </c>
      <c r="B36" s="1833" t="s">
        <v>179</v>
      </c>
      <c r="C36" s="1833" t="s">
        <v>2315</v>
      </c>
      <c r="D36" s="1833">
        <v>66</v>
      </c>
      <c r="E36" s="1833">
        <v>30</v>
      </c>
      <c r="F36" s="1833">
        <v>33</v>
      </c>
      <c r="G36" s="1833">
        <v>8</v>
      </c>
      <c r="H36" s="1833">
        <v>3</v>
      </c>
      <c r="I36" s="1833">
        <v>1</v>
      </c>
      <c r="J36" s="1833">
        <v>0.55400000000000005</v>
      </c>
      <c r="K36" s="1834">
        <v>0.5</v>
      </c>
    </row>
    <row r="37" spans="1:11" ht="13.8" thickBot="1">
      <c r="A37" s="1831">
        <v>3</v>
      </c>
      <c r="B37" s="1831" t="s">
        <v>2191</v>
      </c>
      <c r="C37" s="1841" t="s">
        <v>2305</v>
      </c>
      <c r="D37" s="1831">
        <v>76</v>
      </c>
      <c r="E37" s="1831">
        <v>38</v>
      </c>
      <c r="F37" s="1831">
        <v>45</v>
      </c>
      <c r="G37" s="1831">
        <v>6</v>
      </c>
      <c r="H37" s="1831">
        <v>1</v>
      </c>
      <c r="I37" s="1831">
        <v>5</v>
      </c>
      <c r="J37" s="1831">
        <v>0.622</v>
      </c>
      <c r="K37" s="1832">
        <v>0.59199999999999997</v>
      </c>
    </row>
    <row r="38" spans="1:11" ht="13.8" thickBot="1">
      <c r="A38" s="1831">
        <v>4</v>
      </c>
      <c r="B38" s="1831" t="s">
        <v>221</v>
      </c>
      <c r="C38" s="1831" t="s">
        <v>2308</v>
      </c>
      <c r="D38" s="1831">
        <v>64</v>
      </c>
      <c r="E38" s="1831">
        <v>35</v>
      </c>
      <c r="F38" s="1831">
        <v>44</v>
      </c>
      <c r="G38" s="1831">
        <v>5</v>
      </c>
      <c r="H38" s="1831">
        <v>0</v>
      </c>
      <c r="I38" s="1831">
        <v>2</v>
      </c>
      <c r="J38" s="1831">
        <v>0.71</v>
      </c>
      <c r="K38" s="1832">
        <v>0.68799999999999994</v>
      </c>
    </row>
    <row r="39" spans="1:11" ht="13.8" thickBot="1">
      <c r="A39" s="1833">
        <v>4</v>
      </c>
      <c r="B39" s="1833" t="s">
        <v>96</v>
      </c>
      <c r="C39" s="1833" t="s">
        <v>2305</v>
      </c>
      <c r="D39" s="1833">
        <v>86</v>
      </c>
      <c r="E39" s="1833">
        <v>41</v>
      </c>
      <c r="F39" s="1833">
        <v>52</v>
      </c>
      <c r="G39" s="1833">
        <v>4</v>
      </c>
      <c r="H39" s="1833">
        <v>1</v>
      </c>
      <c r="I39" s="1833">
        <v>2</v>
      </c>
      <c r="J39" s="1833">
        <v>0.622</v>
      </c>
      <c r="K39" s="1834">
        <v>0.60499999999999998</v>
      </c>
    </row>
    <row r="40" spans="1:11" ht="13.8" thickBot="1">
      <c r="A40" s="1831">
        <v>4</v>
      </c>
      <c r="B40" s="1831" t="s">
        <v>1121</v>
      </c>
      <c r="C40" s="1831" t="s">
        <v>2306</v>
      </c>
      <c r="D40" s="1831">
        <v>74</v>
      </c>
      <c r="E40" s="1831">
        <v>30</v>
      </c>
      <c r="F40" s="1831">
        <v>44</v>
      </c>
      <c r="G40" s="1831">
        <v>5</v>
      </c>
      <c r="H40" s="1831">
        <v>2</v>
      </c>
      <c r="I40" s="1831">
        <v>6</v>
      </c>
      <c r="J40" s="1831">
        <v>0.62</v>
      </c>
      <c r="K40" s="1832">
        <v>0.59499999999999997</v>
      </c>
    </row>
    <row r="41" spans="1:11" ht="13.8" thickBot="1">
      <c r="A41" s="1831">
        <v>4</v>
      </c>
      <c r="B41" s="1831" t="s">
        <v>2200</v>
      </c>
      <c r="C41" s="1831" t="s">
        <v>2313</v>
      </c>
      <c r="D41" s="1831">
        <v>81</v>
      </c>
      <c r="E41" s="1831">
        <v>36</v>
      </c>
      <c r="F41" s="1831">
        <v>47</v>
      </c>
      <c r="G41" s="1831">
        <v>7</v>
      </c>
      <c r="H41" s="1831">
        <v>3</v>
      </c>
      <c r="I41" s="1831">
        <v>0</v>
      </c>
      <c r="J41" s="1831">
        <v>0.61399999999999999</v>
      </c>
      <c r="K41" s="1832">
        <v>0.57999999999999996</v>
      </c>
    </row>
    <row r="42" spans="1:11" ht="13.8" thickBot="1">
      <c r="A42" s="1833">
        <v>4</v>
      </c>
      <c r="B42" s="1833" t="s">
        <v>1671</v>
      </c>
      <c r="C42" s="1833" t="s">
        <v>2309</v>
      </c>
      <c r="D42" s="1833">
        <v>67</v>
      </c>
      <c r="E42" s="1833">
        <v>30</v>
      </c>
      <c r="F42" s="1833">
        <v>38</v>
      </c>
      <c r="G42" s="1833">
        <v>5</v>
      </c>
      <c r="H42" s="1833">
        <v>5</v>
      </c>
      <c r="I42" s="1833">
        <v>3</v>
      </c>
      <c r="J42" s="1833">
        <v>0.59699999999999998</v>
      </c>
      <c r="K42" s="1834">
        <v>0.56699999999999995</v>
      </c>
    </row>
    <row r="43" spans="1:11" ht="13.8" thickBot="1">
      <c r="A43" s="1831">
        <v>4</v>
      </c>
      <c r="B43" s="1831" t="s">
        <v>200</v>
      </c>
      <c r="C43" s="1831" t="s">
        <v>2311</v>
      </c>
      <c r="D43" s="1831">
        <v>83</v>
      </c>
      <c r="E43" s="1831">
        <v>36</v>
      </c>
      <c r="F43" s="1831">
        <v>47</v>
      </c>
      <c r="G43" s="1831">
        <v>9</v>
      </c>
      <c r="H43" s="1831">
        <v>0</v>
      </c>
      <c r="I43" s="1831">
        <v>2</v>
      </c>
      <c r="J43" s="1831">
        <v>0.60899999999999999</v>
      </c>
      <c r="K43" s="1832">
        <v>0.56599999999999995</v>
      </c>
    </row>
    <row r="44" spans="1:11" ht="13.8" thickBot="1">
      <c r="A44" s="1833">
        <v>4</v>
      </c>
      <c r="B44" s="1833" t="s">
        <v>119</v>
      </c>
      <c r="C44" s="1833" t="s">
        <v>2310</v>
      </c>
      <c r="D44" s="1833">
        <v>78</v>
      </c>
      <c r="E44" s="1833">
        <v>37</v>
      </c>
      <c r="F44" s="1833">
        <v>44</v>
      </c>
      <c r="G44" s="1833">
        <v>12</v>
      </c>
      <c r="H44" s="1833">
        <v>2</v>
      </c>
      <c r="I44" s="1833">
        <v>8</v>
      </c>
      <c r="J44" s="1833">
        <v>0.622</v>
      </c>
      <c r="K44" s="1834">
        <v>0.56399999999999995</v>
      </c>
    </row>
    <row r="45" spans="1:11" ht="13.8" thickBot="1">
      <c r="A45" s="1831">
        <v>4</v>
      </c>
      <c r="B45" s="1831" t="s">
        <v>71</v>
      </c>
      <c r="C45" s="1831" t="s">
        <v>2303</v>
      </c>
      <c r="D45" s="1831">
        <v>90</v>
      </c>
      <c r="E45" s="1831">
        <v>29</v>
      </c>
      <c r="F45" s="1831">
        <v>46</v>
      </c>
      <c r="G45" s="1831">
        <v>2</v>
      </c>
      <c r="H45" s="1831">
        <v>3</v>
      </c>
      <c r="I45" s="1831">
        <v>1</v>
      </c>
      <c r="J45" s="1831">
        <v>0.52200000000000002</v>
      </c>
      <c r="K45" s="1832">
        <v>0.51100000000000001</v>
      </c>
    </row>
    <row r="46" spans="1:11" ht="13.8" thickBot="1">
      <c r="A46" s="1833">
        <v>4</v>
      </c>
      <c r="B46" s="1833" t="s">
        <v>2299</v>
      </c>
      <c r="C46" s="1833" t="s">
        <v>2312</v>
      </c>
      <c r="D46" s="1833">
        <v>81</v>
      </c>
      <c r="E46" s="1833">
        <v>30</v>
      </c>
      <c r="F46" s="1833">
        <v>41</v>
      </c>
      <c r="G46" s="1833">
        <v>0</v>
      </c>
      <c r="H46" s="1833">
        <v>0</v>
      </c>
      <c r="I46" s="1833">
        <v>3</v>
      </c>
      <c r="J46" s="1833">
        <v>0.50600000000000001</v>
      </c>
      <c r="K46" s="1834">
        <v>0.50600000000000001</v>
      </c>
    </row>
    <row r="47" spans="1:11" ht="13.8" thickBot="1">
      <c r="A47" s="1831">
        <v>4</v>
      </c>
      <c r="B47" s="1831" t="s">
        <v>42</v>
      </c>
      <c r="C47" s="1831" t="s">
        <v>2315</v>
      </c>
      <c r="D47" s="1831">
        <v>47</v>
      </c>
      <c r="E47" s="1831">
        <v>18</v>
      </c>
      <c r="F47" s="1831">
        <v>21</v>
      </c>
      <c r="G47" s="1831">
        <v>3</v>
      </c>
      <c r="H47" s="1831">
        <v>0</v>
      </c>
      <c r="I47" s="1831">
        <v>2</v>
      </c>
      <c r="J47" s="1831">
        <v>0.48</v>
      </c>
      <c r="K47" s="1832">
        <v>0.44700000000000001</v>
      </c>
    </row>
    <row r="48" spans="1:11" ht="13.8" thickBot="1">
      <c r="A48" s="1833">
        <v>4</v>
      </c>
      <c r="B48" s="1833" t="s">
        <v>2224</v>
      </c>
      <c r="C48" s="1833" t="s">
        <v>2304</v>
      </c>
      <c r="D48" s="1833">
        <v>82</v>
      </c>
      <c r="E48" s="1833">
        <v>22</v>
      </c>
      <c r="F48" s="1833">
        <v>43</v>
      </c>
      <c r="G48" s="1833">
        <v>3</v>
      </c>
      <c r="H48" s="1833">
        <v>1</v>
      </c>
      <c r="I48" s="1833">
        <v>1</v>
      </c>
      <c r="J48" s="1833">
        <v>0.54100000000000004</v>
      </c>
      <c r="K48" s="1834">
        <v>0.52400000000000002</v>
      </c>
    </row>
    <row r="49" spans="1:11" ht="13.8" thickBot="1">
      <c r="A49" s="1831">
        <v>4</v>
      </c>
      <c r="B49" s="1831" t="s">
        <v>2185</v>
      </c>
      <c r="C49" s="1831" t="s">
        <v>2314</v>
      </c>
      <c r="D49" s="1831">
        <v>78</v>
      </c>
      <c r="E49" s="1831">
        <v>32</v>
      </c>
      <c r="F49" s="1831">
        <v>42</v>
      </c>
      <c r="G49" s="1831">
        <v>5</v>
      </c>
      <c r="H49" s="1831">
        <v>4</v>
      </c>
      <c r="I49" s="1831">
        <v>0</v>
      </c>
      <c r="J49" s="1831">
        <v>0.56599999999999995</v>
      </c>
      <c r="K49" s="1832">
        <v>0.53800000000000003</v>
      </c>
    </row>
    <row r="50" spans="1:11" ht="13.8" thickBot="1">
      <c r="A50" s="1833">
        <v>5</v>
      </c>
      <c r="B50" s="1833" t="s">
        <v>138</v>
      </c>
      <c r="C50" s="1833" t="s">
        <v>2304</v>
      </c>
      <c r="D50" s="1833">
        <v>73</v>
      </c>
      <c r="E50" s="1833">
        <v>36</v>
      </c>
      <c r="F50" s="1833">
        <v>47</v>
      </c>
      <c r="G50" s="1833">
        <v>5</v>
      </c>
      <c r="H50" s="1833">
        <v>2</v>
      </c>
      <c r="I50" s="1833">
        <v>16</v>
      </c>
      <c r="J50" s="1833">
        <v>0.66700000000000004</v>
      </c>
      <c r="K50" s="1834">
        <v>0.64400000000000002</v>
      </c>
    </row>
    <row r="51" spans="1:11" ht="13.8" thickBot="1">
      <c r="A51" s="1831">
        <v>5</v>
      </c>
      <c r="B51" s="1831" t="s">
        <v>2285</v>
      </c>
      <c r="C51" s="1831" t="s">
        <v>2313</v>
      </c>
      <c r="D51" s="1831">
        <v>86</v>
      </c>
      <c r="E51" s="1831">
        <v>41</v>
      </c>
      <c r="F51" s="1831">
        <v>55</v>
      </c>
      <c r="G51" s="1831">
        <v>2</v>
      </c>
      <c r="H51" s="1831">
        <v>1</v>
      </c>
      <c r="I51" s="1831">
        <v>15</v>
      </c>
      <c r="J51" s="1831">
        <v>0.64800000000000002</v>
      </c>
      <c r="K51" s="1832">
        <v>0.64</v>
      </c>
    </row>
    <row r="52" spans="1:11" ht="13.8" thickBot="1">
      <c r="A52" s="1833">
        <v>5</v>
      </c>
      <c r="B52" s="1833" t="s">
        <v>261</v>
      </c>
      <c r="C52" s="1833" t="s">
        <v>2303</v>
      </c>
      <c r="D52" s="1833">
        <v>79</v>
      </c>
      <c r="E52" s="1833">
        <v>29</v>
      </c>
      <c r="F52" s="1833">
        <v>50</v>
      </c>
      <c r="G52" s="1833">
        <v>2</v>
      </c>
      <c r="H52" s="1833">
        <v>2</v>
      </c>
      <c r="I52" s="1833">
        <v>7</v>
      </c>
      <c r="J52" s="1833">
        <v>0.64200000000000002</v>
      </c>
      <c r="K52" s="1834">
        <v>0.63300000000000001</v>
      </c>
    </row>
    <row r="53" spans="1:11" ht="13.8" thickBot="1">
      <c r="A53" s="1833">
        <v>5</v>
      </c>
      <c r="B53" s="1833" t="s">
        <v>1283</v>
      </c>
      <c r="C53" s="1833" t="s">
        <v>2310</v>
      </c>
      <c r="D53" s="1833">
        <v>85</v>
      </c>
      <c r="E53" s="1833">
        <v>37</v>
      </c>
      <c r="F53" s="1833">
        <v>53</v>
      </c>
      <c r="G53" s="1833">
        <v>4</v>
      </c>
      <c r="H53" s="1833">
        <v>3</v>
      </c>
      <c r="I53" s="1833">
        <v>0</v>
      </c>
      <c r="J53" s="1833">
        <v>0.64</v>
      </c>
      <c r="K53" s="1834">
        <v>0.624</v>
      </c>
    </row>
    <row r="54" spans="1:11" ht="13.8" thickBot="1">
      <c r="A54" s="1831">
        <v>5</v>
      </c>
      <c r="B54" s="1831" t="s">
        <v>205</v>
      </c>
      <c r="C54" s="1831" t="s">
        <v>2305</v>
      </c>
      <c r="D54" s="1831">
        <v>63</v>
      </c>
      <c r="E54" s="1831">
        <v>26</v>
      </c>
      <c r="F54" s="1831">
        <v>39</v>
      </c>
      <c r="G54" s="1831">
        <v>2</v>
      </c>
      <c r="H54" s="1831">
        <v>5</v>
      </c>
      <c r="I54" s="1831">
        <v>4</v>
      </c>
      <c r="J54" s="1831">
        <v>0.63100000000000001</v>
      </c>
      <c r="K54" s="1832">
        <v>0.61899999999999999</v>
      </c>
    </row>
    <row r="55" spans="1:11" ht="13.8" thickBot="1">
      <c r="A55" s="1833">
        <v>5</v>
      </c>
      <c r="B55" s="1833" t="s">
        <v>203</v>
      </c>
      <c r="C55" s="1833" t="s">
        <v>2314</v>
      </c>
      <c r="D55" s="1833">
        <v>84</v>
      </c>
      <c r="E55" s="1833">
        <v>40</v>
      </c>
      <c r="F55" s="1833">
        <v>49</v>
      </c>
      <c r="G55" s="1833">
        <v>2</v>
      </c>
      <c r="H55" s="1833">
        <v>1</v>
      </c>
      <c r="I55" s="1833">
        <v>0</v>
      </c>
      <c r="J55" s="1833">
        <v>0.59299999999999997</v>
      </c>
      <c r="K55" s="1834">
        <v>0.58299999999999996</v>
      </c>
    </row>
    <row r="56" spans="1:11" ht="13.8" thickBot="1">
      <c r="A56" s="1831">
        <v>5</v>
      </c>
      <c r="B56" s="1831" t="s">
        <v>101</v>
      </c>
      <c r="C56" s="1831" t="s">
        <v>2315</v>
      </c>
      <c r="D56" s="1831">
        <v>84</v>
      </c>
      <c r="E56" s="1831">
        <v>31</v>
      </c>
      <c r="F56" s="1831">
        <v>49</v>
      </c>
      <c r="G56" s="1831">
        <v>0</v>
      </c>
      <c r="H56" s="1831">
        <v>0</v>
      </c>
      <c r="I56" s="1831">
        <v>3</v>
      </c>
      <c r="J56" s="1831">
        <v>0.58299999999999996</v>
      </c>
      <c r="K56" s="1832">
        <v>0.58299999999999996</v>
      </c>
    </row>
    <row r="57" spans="1:11" ht="13.8" thickBot="1">
      <c r="A57" s="1831">
        <v>5</v>
      </c>
      <c r="B57" s="1831" t="s">
        <v>47</v>
      </c>
      <c r="C57" s="1831" t="s">
        <v>2308</v>
      </c>
      <c r="D57" s="1831">
        <v>82</v>
      </c>
      <c r="E57" s="1831">
        <v>28</v>
      </c>
      <c r="F57" s="1831">
        <v>47</v>
      </c>
      <c r="G57" s="1831">
        <v>2</v>
      </c>
      <c r="H57" s="1831">
        <v>2</v>
      </c>
      <c r="I57" s="1831">
        <v>0</v>
      </c>
      <c r="J57" s="1831">
        <v>0.58299999999999996</v>
      </c>
      <c r="K57" s="1832">
        <v>0.57299999999999995</v>
      </c>
    </row>
    <row r="58" spans="1:11" ht="13.8" thickBot="1">
      <c r="A58" s="1831">
        <v>5</v>
      </c>
      <c r="B58" s="1831" t="s">
        <v>69</v>
      </c>
      <c r="C58" s="1831" t="s">
        <v>2312</v>
      </c>
      <c r="D58" s="1831">
        <v>79</v>
      </c>
      <c r="E58" s="1831">
        <v>32</v>
      </c>
      <c r="F58" s="1831">
        <v>45</v>
      </c>
      <c r="G58" s="1831">
        <v>6</v>
      </c>
      <c r="H58" s="1831">
        <v>0</v>
      </c>
      <c r="I58" s="1831">
        <v>0</v>
      </c>
      <c r="J58" s="1831">
        <v>0.6</v>
      </c>
      <c r="K58" s="1832">
        <v>0.56999999999999995</v>
      </c>
    </row>
    <row r="59" spans="1:11" ht="13.8" thickBot="1">
      <c r="A59" s="1831">
        <v>5</v>
      </c>
      <c r="B59" s="1831" t="s">
        <v>112</v>
      </c>
      <c r="C59" s="1831" t="s">
        <v>2311</v>
      </c>
      <c r="D59" s="1831">
        <v>75</v>
      </c>
      <c r="E59" s="1831">
        <v>24</v>
      </c>
      <c r="F59" s="1831">
        <v>40</v>
      </c>
      <c r="G59" s="1831">
        <v>0</v>
      </c>
      <c r="H59" s="1831">
        <v>2</v>
      </c>
      <c r="I59" s="1831">
        <v>2</v>
      </c>
      <c r="J59" s="1831">
        <v>0.53300000000000003</v>
      </c>
      <c r="K59" s="1832">
        <v>0.53300000000000003</v>
      </c>
    </row>
    <row r="60" spans="1:11" ht="13.8" thickBot="1">
      <c r="A60" s="1833">
        <v>5</v>
      </c>
      <c r="B60" s="1833" t="s">
        <v>137</v>
      </c>
      <c r="C60" s="1833" t="s">
        <v>2306</v>
      </c>
      <c r="D60" s="1833">
        <v>77</v>
      </c>
      <c r="E60" s="1833">
        <v>31</v>
      </c>
      <c r="F60" s="1833">
        <v>41</v>
      </c>
      <c r="G60" s="1833">
        <v>7</v>
      </c>
      <c r="H60" s="1833">
        <v>1</v>
      </c>
      <c r="I60" s="1833">
        <v>1</v>
      </c>
      <c r="J60" s="1833">
        <v>0.57099999999999995</v>
      </c>
      <c r="K60" s="1834">
        <v>0.53200000000000003</v>
      </c>
    </row>
    <row r="61" spans="1:11" ht="13.8" thickBot="1">
      <c r="A61" s="1831">
        <v>5</v>
      </c>
      <c r="B61" s="1831" t="s">
        <v>2116</v>
      </c>
      <c r="C61" s="1831" t="s">
        <v>2309</v>
      </c>
      <c r="D61" s="1831">
        <v>81</v>
      </c>
      <c r="E61" s="1831">
        <v>32</v>
      </c>
      <c r="F61" s="1831">
        <v>41</v>
      </c>
      <c r="G61" s="1831">
        <v>2</v>
      </c>
      <c r="H61" s="1831">
        <v>3</v>
      </c>
      <c r="I61" s="1831">
        <v>1</v>
      </c>
      <c r="J61" s="1831">
        <v>0.51800000000000002</v>
      </c>
      <c r="K61" s="1832">
        <v>0.50600000000000001</v>
      </c>
    </row>
    <row r="62" spans="1:11" ht="13.8" thickBot="1">
      <c r="A62" s="1831">
        <v>6</v>
      </c>
      <c r="B62" s="1831" t="s">
        <v>2307</v>
      </c>
      <c r="C62" s="1831" t="s">
        <v>2306</v>
      </c>
      <c r="D62" s="1831">
        <v>84</v>
      </c>
      <c r="E62" s="1831">
        <v>58</v>
      </c>
      <c r="F62" s="1831">
        <v>67</v>
      </c>
      <c r="G62" s="1831">
        <v>1</v>
      </c>
      <c r="H62" s="1831">
        <v>2</v>
      </c>
      <c r="I62" s="1831">
        <v>10</v>
      </c>
      <c r="J62" s="1831">
        <v>0.8</v>
      </c>
      <c r="K62" s="1832">
        <v>0.79800000000000004</v>
      </c>
    </row>
    <row r="63" spans="1:11" ht="13.8" thickBot="1">
      <c r="A63" s="1833">
        <v>6</v>
      </c>
      <c r="B63" s="1833" t="s">
        <v>2182</v>
      </c>
      <c r="C63" s="1833" t="s">
        <v>2308</v>
      </c>
      <c r="D63" s="1833">
        <v>72</v>
      </c>
      <c r="E63" s="1833">
        <v>39</v>
      </c>
      <c r="F63" s="1833">
        <v>53</v>
      </c>
      <c r="G63" s="1833">
        <v>0</v>
      </c>
      <c r="H63" s="1833">
        <v>1</v>
      </c>
      <c r="I63" s="1833">
        <v>17</v>
      </c>
      <c r="J63" s="1833">
        <v>0.73599999999999999</v>
      </c>
      <c r="K63" s="1834">
        <v>0.73599999999999999</v>
      </c>
    </row>
    <row r="64" spans="1:11" ht="13.8" thickBot="1">
      <c r="A64" s="1831">
        <v>6</v>
      </c>
      <c r="B64" s="1831" t="s">
        <v>2237</v>
      </c>
      <c r="C64" s="1831" t="s">
        <v>2312</v>
      </c>
      <c r="D64" s="1831">
        <v>65</v>
      </c>
      <c r="E64" s="1831">
        <v>23</v>
      </c>
      <c r="F64" s="1831">
        <v>38</v>
      </c>
      <c r="G64" s="1831">
        <v>2</v>
      </c>
      <c r="H64" s="1831">
        <v>0</v>
      </c>
      <c r="I64" s="1831">
        <v>7</v>
      </c>
      <c r="J64" s="1831">
        <v>0.59699999999999998</v>
      </c>
      <c r="K64" s="1832">
        <v>0.58499999999999996</v>
      </c>
    </row>
    <row r="65" spans="1:11" ht="13.8" thickBot="1">
      <c r="A65" s="1831">
        <v>6</v>
      </c>
      <c r="B65" s="1831" t="s">
        <v>2317</v>
      </c>
      <c r="C65" s="1831" t="s">
        <v>2305</v>
      </c>
      <c r="D65" s="1831">
        <v>76</v>
      </c>
      <c r="E65" s="1831">
        <v>34</v>
      </c>
      <c r="F65" s="1831">
        <v>44</v>
      </c>
      <c r="G65" s="1831">
        <v>5</v>
      </c>
      <c r="H65" s="1831">
        <v>4</v>
      </c>
      <c r="I65" s="1831">
        <v>1</v>
      </c>
      <c r="J65" s="1831">
        <v>0.60499999999999998</v>
      </c>
      <c r="K65" s="1832">
        <v>0.57899999999999996</v>
      </c>
    </row>
    <row r="66" spans="1:11" ht="13.8" thickBot="1">
      <c r="A66" s="1833">
        <v>6</v>
      </c>
      <c r="B66" s="1833" t="s">
        <v>2107</v>
      </c>
      <c r="C66" s="1833" t="s">
        <v>2309</v>
      </c>
      <c r="D66" s="1833">
        <v>77</v>
      </c>
      <c r="E66" s="1833">
        <v>24</v>
      </c>
      <c r="F66" s="1833">
        <v>44</v>
      </c>
      <c r="G66" s="1833">
        <v>4</v>
      </c>
      <c r="H66" s="1833">
        <v>1</v>
      </c>
      <c r="I66" s="1833">
        <v>4</v>
      </c>
      <c r="J66" s="1833">
        <v>0.59299999999999997</v>
      </c>
      <c r="K66" s="1834">
        <v>0.57099999999999995</v>
      </c>
    </row>
    <row r="67" spans="1:11" ht="13.8" thickBot="1">
      <c r="A67" s="1831">
        <v>6</v>
      </c>
      <c r="B67" s="1831" t="s">
        <v>143</v>
      </c>
      <c r="C67" s="1831" t="s">
        <v>2310</v>
      </c>
      <c r="D67" s="1831">
        <v>69</v>
      </c>
      <c r="E67" s="1831">
        <v>25</v>
      </c>
      <c r="F67" s="1831">
        <v>39</v>
      </c>
      <c r="G67" s="1831">
        <v>2</v>
      </c>
      <c r="H67" s="1831">
        <v>3</v>
      </c>
      <c r="I67" s="1831">
        <v>2</v>
      </c>
      <c r="J67" s="1831">
        <v>0.57699999999999996</v>
      </c>
      <c r="K67" s="1832">
        <v>0.56499999999999995</v>
      </c>
    </row>
    <row r="68" spans="1:11" ht="13.8" thickBot="1">
      <c r="A68" s="1831">
        <v>6</v>
      </c>
      <c r="B68" s="1831" t="s">
        <v>2170</v>
      </c>
      <c r="C68" s="1831" t="s">
        <v>2315</v>
      </c>
      <c r="D68" s="1831">
        <v>66</v>
      </c>
      <c r="E68" s="1831">
        <v>30</v>
      </c>
      <c r="F68" s="1831">
        <v>37</v>
      </c>
      <c r="G68" s="1831">
        <v>4</v>
      </c>
      <c r="H68" s="1831">
        <v>2</v>
      </c>
      <c r="I68" s="1831">
        <v>7</v>
      </c>
      <c r="J68" s="1831">
        <v>0.58599999999999997</v>
      </c>
      <c r="K68" s="1832">
        <v>0.56100000000000005</v>
      </c>
    </row>
    <row r="69" spans="1:11" ht="13.8" thickBot="1">
      <c r="A69" s="1833">
        <v>6</v>
      </c>
      <c r="B69" s="1833" t="s">
        <v>2199</v>
      </c>
      <c r="C69" s="1833" t="s">
        <v>2303</v>
      </c>
      <c r="D69" s="1833">
        <v>83</v>
      </c>
      <c r="E69" s="1833">
        <v>23</v>
      </c>
      <c r="F69" s="1833">
        <v>46</v>
      </c>
      <c r="G69" s="1833">
        <v>3</v>
      </c>
      <c r="H69" s="1833">
        <v>2</v>
      </c>
      <c r="I69" s="1833">
        <v>7</v>
      </c>
      <c r="J69" s="1833">
        <v>0.56999999999999995</v>
      </c>
      <c r="K69" s="1834">
        <v>0.55400000000000005</v>
      </c>
    </row>
    <row r="70" spans="1:11" ht="13.8" thickBot="1">
      <c r="A70" s="1833">
        <v>6</v>
      </c>
      <c r="B70" s="1833" t="s">
        <v>49</v>
      </c>
      <c r="C70" s="1833" t="s">
        <v>2314</v>
      </c>
      <c r="D70" s="1833">
        <v>64</v>
      </c>
      <c r="E70" s="1833">
        <v>16</v>
      </c>
      <c r="F70" s="1833">
        <v>33</v>
      </c>
      <c r="G70" s="1833">
        <v>4</v>
      </c>
      <c r="H70" s="1833">
        <v>3</v>
      </c>
      <c r="I70" s="1833">
        <v>0</v>
      </c>
      <c r="J70" s="1833">
        <v>0.54400000000000004</v>
      </c>
      <c r="K70" s="1834">
        <v>0.51600000000000001</v>
      </c>
    </row>
    <row r="71" spans="1:11" ht="13.8" thickBot="1">
      <c r="A71" s="1831">
        <v>6</v>
      </c>
      <c r="B71" s="1831" t="s">
        <v>2155</v>
      </c>
      <c r="C71" s="1831" t="s">
        <v>2304</v>
      </c>
      <c r="D71" s="1831">
        <v>83</v>
      </c>
      <c r="E71" s="1831">
        <v>24</v>
      </c>
      <c r="F71" s="1831">
        <v>39</v>
      </c>
      <c r="G71" s="1831">
        <v>10</v>
      </c>
      <c r="H71" s="1831">
        <v>4</v>
      </c>
      <c r="I71" s="1831">
        <v>5</v>
      </c>
      <c r="J71" s="1831">
        <v>0.52700000000000002</v>
      </c>
      <c r="K71" s="1832">
        <v>0.47</v>
      </c>
    </row>
    <row r="72" spans="1:11" ht="13.8" thickBot="1">
      <c r="A72" s="1833">
        <v>6</v>
      </c>
      <c r="B72" s="1833" t="s">
        <v>2322</v>
      </c>
      <c r="C72" s="1833" t="s">
        <v>2313</v>
      </c>
      <c r="D72" s="1833">
        <v>74</v>
      </c>
      <c r="E72" s="1833">
        <v>23</v>
      </c>
      <c r="F72" s="1833">
        <v>33</v>
      </c>
      <c r="G72" s="1833">
        <v>3</v>
      </c>
      <c r="H72" s="1833">
        <v>1</v>
      </c>
      <c r="I72" s="1833">
        <v>3</v>
      </c>
      <c r="J72" s="1833">
        <v>0.46800000000000003</v>
      </c>
      <c r="K72" s="1834">
        <v>0.44600000000000001</v>
      </c>
    </row>
    <row r="73" spans="1:11" ht="13.8" thickBot="1">
      <c r="A73" s="1833">
        <v>6</v>
      </c>
      <c r="B73" s="1833" t="s">
        <v>2269</v>
      </c>
      <c r="C73" s="1833" t="s">
        <v>2311</v>
      </c>
      <c r="D73" s="1833">
        <v>56</v>
      </c>
      <c r="E73" s="1833">
        <v>14</v>
      </c>
      <c r="F73" s="1833">
        <v>24</v>
      </c>
      <c r="G73" s="1833">
        <v>0</v>
      </c>
      <c r="H73" s="1833">
        <v>1</v>
      </c>
      <c r="I73" s="1833">
        <v>1</v>
      </c>
      <c r="J73" s="1833">
        <v>0.42899999999999999</v>
      </c>
      <c r="K73" s="1834">
        <v>0.42899999999999999</v>
      </c>
    </row>
    <row r="74" spans="1:11" ht="13.8" thickBot="1">
      <c r="A74" s="1833">
        <v>7</v>
      </c>
      <c r="B74" s="1833" t="s">
        <v>2242</v>
      </c>
      <c r="C74" s="1833" t="s">
        <v>2305</v>
      </c>
      <c r="D74" s="1833">
        <v>68</v>
      </c>
      <c r="E74" s="1833">
        <v>27</v>
      </c>
      <c r="F74" s="1833">
        <v>47</v>
      </c>
      <c r="G74" s="1833">
        <v>2</v>
      </c>
      <c r="H74" s="1833">
        <v>1</v>
      </c>
      <c r="I74" s="1833">
        <v>1</v>
      </c>
      <c r="J74" s="1833">
        <v>0.7</v>
      </c>
      <c r="K74" s="1834">
        <v>0.69099999999999995</v>
      </c>
    </row>
    <row r="75" spans="1:11" ht="13.8" thickBot="1">
      <c r="A75" s="1833">
        <v>7</v>
      </c>
      <c r="B75" s="1833" t="s">
        <v>219</v>
      </c>
      <c r="C75" s="1833" t="s">
        <v>2310</v>
      </c>
      <c r="D75" s="1833">
        <v>79</v>
      </c>
      <c r="E75" s="1833">
        <v>35</v>
      </c>
      <c r="F75" s="1833">
        <v>49</v>
      </c>
      <c r="G75" s="1833">
        <v>4</v>
      </c>
      <c r="H75" s="1833">
        <v>6</v>
      </c>
      <c r="I75" s="1833">
        <v>1</v>
      </c>
      <c r="J75" s="1833">
        <v>0.63900000000000001</v>
      </c>
      <c r="K75" s="1834">
        <v>0.62</v>
      </c>
    </row>
    <row r="76" spans="1:11" ht="13.8" thickBot="1">
      <c r="A76" s="1831">
        <v>7</v>
      </c>
      <c r="B76" s="1831" t="s">
        <v>2234</v>
      </c>
      <c r="C76" s="1831" t="s">
        <v>2314</v>
      </c>
      <c r="D76" s="1831">
        <v>56</v>
      </c>
      <c r="E76" s="1831">
        <v>18</v>
      </c>
      <c r="F76" s="1831">
        <v>34</v>
      </c>
      <c r="G76" s="1831">
        <v>3</v>
      </c>
      <c r="H76" s="1831">
        <v>0</v>
      </c>
      <c r="I76" s="1831">
        <v>9</v>
      </c>
      <c r="J76" s="1831">
        <v>0.627</v>
      </c>
      <c r="K76" s="1832">
        <v>0.60699999999999998</v>
      </c>
    </row>
    <row r="77" spans="1:11" ht="13.8" thickBot="1">
      <c r="A77" s="1831">
        <v>7</v>
      </c>
      <c r="B77" s="1831" t="s">
        <v>2210</v>
      </c>
      <c r="C77" s="1831" t="s">
        <v>2309</v>
      </c>
      <c r="D77" s="1831">
        <v>50</v>
      </c>
      <c r="E77" s="1831">
        <v>8</v>
      </c>
      <c r="F77" s="1831">
        <v>30</v>
      </c>
      <c r="G77" s="1831">
        <v>1</v>
      </c>
      <c r="H77" s="1831">
        <v>1</v>
      </c>
      <c r="I77" s="1831">
        <v>0</v>
      </c>
      <c r="J77" s="1831">
        <v>0.60799999999999998</v>
      </c>
      <c r="K77" s="1832">
        <v>0.6</v>
      </c>
    </row>
    <row r="78" spans="1:11" ht="13.8" thickBot="1">
      <c r="A78" s="1833">
        <v>7</v>
      </c>
      <c r="B78" s="1833" t="s">
        <v>243</v>
      </c>
      <c r="C78" s="1833" t="s">
        <v>2303</v>
      </c>
      <c r="D78" s="1833">
        <v>77</v>
      </c>
      <c r="E78" s="1833">
        <v>26</v>
      </c>
      <c r="F78" s="1833">
        <v>46</v>
      </c>
      <c r="G78" s="1833">
        <v>1</v>
      </c>
      <c r="H78" s="1833">
        <v>3</v>
      </c>
      <c r="I78" s="1833">
        <v>0</v>
      </c>
      <c r="J78" s="1833">
        <v>0.60299999999999998</v>
      </c>
      <c r="K78" s="1834">
        <v>0.59699999999999998</v>
      </c>
    </row>
    <row r="79" spans="1:11" ht="13.8" thickBot="1">
      <c r="A79" s="1831">
        <v>7</v>
      </c>
      <c r="B79" s="1831" t="s">
        <v>2226</v>
      </c>
      <c r="C79" s="1831" t="s">
        <v>2306</v>
      </c>
      <c r="D79" s="1831">
        <v>70</v>
      </c>
      <c r="E79" s="1831">
        <v>27</v>
      </c>
      <c r="F79" s="1831">
        <v>40</v>
      </c>
      <c r="G79" s="1831">
        <v>5</v>
      </c>
      <c r="H79" s="1831">
        <v>6</v>
      </c>
      <c r="I79" s="1831">
        <v>0</v>
      </c>
      <c r="J79" s="1831">
        <v>0.6</v>
      </c>
      <c r="K79" s="1832">
        <v>0.57099999999999995</v>
      </c>
    </row>
    <row r="80" spans="1:11" ht="13.8" thickBot="1">
      <c r="A80" s="1833">
        <v>7</v>
      </c>
      <c r="B80" s="1833" t="s">
        <v>2175</v>
      </c>
      <c r="C80" s="1833" t="s">
        <v>2312</v>
      </c>
      <c r="D80" s="1833">
        <v>45</v>
      </c>
      <c r="E80" s="1833">
        <v>10</v>
      </c>
      <c r="F80" s="1833">
        <v>23</v>
      </c>
      <c r="G80" s="1833">
        <v>5</v>
      </c>
      <c r="H80" s="1833">
        <v>0</v>
      </c>
      <c r="I80" s="1833">
        <v>0</v>
      </c>
      <c r="J80" s="1833">
        <v>0.56000000000000005</v>
      </c>
      <c r="K80" s="1834">
        <v>0.51100000000000001</v>
      </c>
    </row>
    <row r="81" spans="1:11" ht="13.8" thickBot="1">
      <c r="A81" s="1833">
        <v>7</v>
      </c>
      <c r="B81" s="1833" t="s">
        <v>126</v>
      </c>
      <c r="C81" s="1833" t="s">
        <v>2313</v>
      </c>
      <c r="D81" s="1833">
        <v>62</v>
      </c>
      <c r="E81" s="1833">
        <v>15</v>
      </c>
      <c r="F81" s="1833">
        <v>31</v>
      </c>
      <c r="G81" s="1833">
        <v>0</v>
      </c>
      <c r="H81" s="1833">
        <v>2</v>
      </c>
      <c r="I81" s="1833">
        <v>0</v>
      </c>
      <c r="J81" s="1833">
        <v>0.5</v>
      </c>
      <c r="K81" s="1834">
        <v>0.5</v>
      </c>
    </row>
    <row r="82" spans="1:11" ht="13.8" thickBot="1">
      <c r="A82" s="1833">
        <v>7</v>
      </c>
      <c r="B82" s="1833" t="s">
        <v>93</v>
      </c>
      <c r="C82" s="1833" t="s">
        <v>2315</v>
      </c>
      <c r="D82" s="1833">
        <v>71</v>
      </c>
      <c r="E82" s="1833">
        <v>18</v>
      </c>
      <c r="F82" s="1833">
        <v>35</v>
      </c>
      <c r="G82" s="1833">
        <v>4</v>
      </c>
      <c r="H82" s="1833">
        <v>2</v>
      </c>
      <c r="I82" s="1833">
        <v>0</v>
      </c>
      <c r="J82" s="1833">
        <v>0.52</v>
      </c>
      <c r="K82" s="1834">
        <v>0.49299999999999999</v>
      </c>
    </row>
    <row r="83" spans="1:11" ht="13.8" thickBot="1">
      <c r="A83" s="1833">
        <v>7</v>
      </c>
      <c r="B83" s="1833" t="s">
        <v>2280</v>
      </c>
      <c r="C83" s="1833" t="s">
        <v>2311</v>
      </c>
      <c r="D83" s="1833">
        <v>63</v>
      </c>
      <c r="E83" s="1833">
        <v>16</v>
      </c>
      <c r="F83" s="1833">
        <v>29</v>
      </c>
      <c r="G83" s="1833">
        <v>2</v>
      </c>
      <c r="H83" s="1833">
        <v>3</v>
      </c>
      <c r="I83" s="1833">
        <v>0</v>
      </c>
      <c r="J83" s="1833">
        <v>0.47699999999999998</v>
      </c>
      <c r="K83" s="1834">
        <v>0.46</v>
      </c>
    </row>
    <row r="84" spans="1:11" ht="13.8" thickBot="1">
      <c r="A84" s="1833">
        <v>7</v>
      </c>
      <c r="B84" s="1833" t="s">
        <v>181</v>
      </c>
      <c r="C84" s="1833" t="s">
        <v>2304</v>
      </c>
      <c r="D84" s="1833">
        <v>66</v>
      </c>
      <c r="E84" s="1833">
        <v>15</v>
      </c>
      <c r="F84" s="1833">
        <v>29</v>
      </c>
      <c r="G84" s="1833">
        <v>6</v>
      </c>
      <c r="H84" s="1833">
        <v>1</v>
      </c>
      <c r="I84" s="1833">
        <v>0</v>
      </c>
      <c r="J84" s="1833">
        <v>0.48599999999999999</v>
      </c>
      <c r="K84" s="1834">
        <v>0.439</v>
      </c>
    </row>
    <row r="85" spans="1:11" ht="13.8" thickBot="1">
      <c r="A85" s="1831">
        <v>7</v>
      </c>
      <c r="B85" s="1831" t="s">
        <v>2323</v>
      </c>
      <c r="C85" s="1831" t="s">
        <v>2308</v>
      </c>
      <c r="D85" s="1831">
        <v>70</v>
      </c>
      <c r="E85" s="1831">
        <v>17</v>
      </c>
      <c r="F85" s="1831">
        <v>30</v>
      </c>
      <c r="G85" s="1831">
        <v>3</v>
      </c>
      <c r="H85" s="1831">
        <v>3</v>
      </c>
      <c r="I85" s="1831">
        <v>2</v>
      </c>
      <c r="J85" s="1831">
        <v>0.45200000000000001</v>
      </c>
      <c r="K85" s="1832">
        <v>0.42899999999999999</v>
      </c>
    </row>
    <row r="86" spans="1:11" ht="13.8" thickBot="1">
      <c r="A86" s="1833">
        <v>8</v>
      </c>
      <c r="B86" s="1833" t="s">
        <v>1126</v>
      </c>
      <c r="C86" s="1833" t="s">
        <v>2306</v>
      </c>
      <c r="D86" s="1833">
        <v>84</v>
      </c>
      <c r="E86" s="1833">
        <v>29</v>
      </c>
      <c r="F86" s="1833">
        <v>52</v>
      </c>
      <c r="G86" s="1833">
        <v>2</v>
      </c>
      <c r="H86" s="1833">
        <v>2</v>
      </c>
      <c r="I86" s="1833">
        <v>3</v>
      </c>
      <c r="J86" s="1833">
        <v>0.628</v>
      </c>
      <c r="K86" s="1834">
        <v>0.61899999999999999</v>
      </c>
    </row>
    <row r="87" spans="1:11" ht="13.8" thickBot="1">
      <c r="A87" s="1833">
        <v>8</v>
      </c>
      <c r="B87" s="1833" t="s">
        <v>1238</v>
      </c>
      <c r="C87" s="1833" t="s">
        <v>2313</v>
      </c>
      <c r="D87" s="1833">
        <v>71</v>
      </c>
      <c r="E87" s="1833">
        <v>17</v>
      </c>
      <c r="F87" s="1833">
        <v>41</v>
      </c>
      <c r="G87" s="1833">
        <v>1</v>
      </c>
      <c r="H87" s="1833">
        <v>2</v>
      </c>
      <c r="I87" s="1833">
        <v>0</v>
      </c>
      <c r="J87" s="1833">
        <v>0.58299999999999996</v>
      </c>
      <c r="K87" s="1834">
        <v>0.57699999999999996</v>
      </c>
    </row>
    <row r="88" spans="1:11" ht="13.8" thickBot="1">
      <c r="A88" s="1833">
        <v>8</v>
      </c>
      <c r="B88" s="1833" t="s">
        <v>62</v>
      </c>
      <c r="C88" s="1833" t="s">
        <v>2309</v>
      </c>
      <c r="D88" s="1833">
        <v>79</v>
      </c>
      <c r="E88" s="1833">
        <v>27</v>
      </c>
      <c r="F88" s="1833">
        <v>45</v>
      </c>
      <c r="G88" s="1833">
        <v>2</v>
      </c>
      <c r="H88" s="1833">
        <v>2</v>
      </c>
      <c r="I88" s="1833">
        <v>2</v>
      </c>
      <c r="J88" s="1833">
        <v>0.57999999999999996</v>
      </c>
      <c r="K88" s="1834">
        <v>0.56999999999999995</v>
      </c>
    </row>
    <row r="89" spans="1:11" ht="13.8" thickBot="1">
      <c r="A89" s="1831">
        <v>8</v>
      </c>
      <c r="B89" s="1831" t="s">
        <v>2238</v>
      </c>
      <c r="C89" s="1831" t="s">
        <v>2312</v>
      </c>
      <c r="D89" s="1831">
        <v>69</v>
      </c>
      <c r="E89" s="1831">
        <v>17</v>
      </c>
      <c r="F89" s="1831">
        <v>38</v>
      </c>
      <c r="G89" s="1831">
        <v>2</v>
      </c>
      <c r="H89" s="1831">
        <v>3</v>
      </c>
      <c r="I89" s="1831">
        <v>1</v>
      </c>
      <c r="J89" s="1831">
        <v>0.56299999999999994</v>
      </c>
      <c r="K89" s="1832">
        <v>0.55100000000000005</v>
      </c>
    </row>
    <row r="90" spans="1:11" ht="13.8" thickBot="1">
      <c r="A90" s="1831">
        <v>8</v>
      </c>
      <c r="B90" s="1831" t="s">
        <v>1269</v>
      </c>
      <c r="C90" s="1831" t="s">
        <v>2303</v>
      </c>
      <c r="D90" s="1831">
        <v>21</v>
      </c>
      <c r="E90" s="1831">
        <v>6</v>
      </c>
      <c r="F90" s="1831">
        <v>11</v>
      </c>
      <c r="G90" s="1831">
        <v>0</v>
      </c>
      <c r="H90" s="1831">
        <v>1</v>
      </c>
      <c r="I90" s="1831">
        <v>0</v>
      </c>
      <c r="J90" s="1831">
        <v>0.52400000000000002</v>
      </c>
      <c r="K90" s="1832">
        <v>0.52400000000000002</v>
      </c>
    </row>
    <row r="91" spans="1:11" ht="13.8" thickBot="1">
      <c r="A91" s="1831">
        <v>8</v>
      </c>
      <c r="B91" s="1831" t="s">
        <v>111</v>
      </c>
      <c r="C91" s="1831" t="s">
        <v>2305</v>
      </c>
      <c r="D91" s="1831">
        <v>44</v>
      </c>
      <c r="E91" s="1831">
        <v>14</v>
      </c>
      <c r="F91" s="1831">
        <v>22</v>
      </c>
      <c r="G91" s="1831">
        <v>2</v>
      </c>
      <c r="H91" s="1831">
        <v>0</v>
      </c>
      <c r="I91" s="1831">
        <v>0</v>
      </c>
      <c r="J91" s="1831">
        <v>0.52200000000000002</v>
      </c>
      <c r="K91" s="1832">
        <v>0.5</v>
      </c>
    </row>
    <row r="92" spans="1:11" ht="13.8" thickBot="1">
      <c r="A92" s="1833">
        <v>8</v>
      </c>
      <c r="B92" s="1833" t="s">
        <v>223</v>
      </c>
      <c r="C92" s="1833" t="s">
        <v>2304</v>
      </c>
      <c r="D92" s="1833">
        <v>30</v>
      </c>
      <c r="E92" s="1833">
        <v>10</v>
      </c>
      <c r="F92" s="1833">
        <v>15</v>
      </c>
      <c r="G92" s="1833">
        <v>0</v>
      </c>
      <c r="H92" s="1833">
        <v>0</v>
      </c>
      <c r="I92" s="1833">
        <v>0</v>
      </c>
      <c r="J92" s="1833">
        <v>0.5</v>
      </c>
      <c r="K92" s="1834">
        <v>0.5</v>
      </c>
    </row>
    <row r="93" spans="1:11" ht="13.8" thickBot="1">
      <c r="A93" s="1833">
        <v>8</v>
      </c>
      <c r="B93" s="1833" t="s">
        <v>89</v>
      </c>
      <c r="C93" s="1833" t="s">
        <v>2315</v>
      </c>
      <c r="D93" s="1833">
        <v>70</v>
      </c>
      <c r="E93" s="1833">
        <v>19</v>
      </c>
      <c r="F93" s="1833">
        <v>35</v>
      </c>
      <c r="G93" s="1833">
        <v>6</v>
      </c>
      <c r="H93" s="1833">
        <v>2</v>
      </c>
      <c r="I93" s="1833">
        <v>0</v>
      </c>
      <c r="J93" s="1833">
        <v>0.53900000000000003</v>
      </c>
      <c r="K93" s="1834">
        <v>0.5</v>
      </c>
    </row>
    <row r="94" spans="1:11" ht="13.8" thickBot="1">
      <c r="A94" s="1831">
        <v>8</v>
      </c>
      <c r="B94" s="1831" t="s">
        <v>198</v>
      </c>
      <c r="C94" s="1831" t="s">
        <v>2314</v>
      </c>
      <c r="D94" s="1831">
        <v>54</v>
      </c>
      <c r="E94" s="1831">
        <v>17</v>
      </c>
      <c r="F94" s="1831">
        <v>26</v>
      </c>
      <c r="G94" s="1831">
        <v>4</v>
      </c>
      <c r="H94" s="1831">
        <v>0</v>
      </c>
      <c r="I94" s="1831">
        <v>7</v>
      </c>
      <c r="J94" s="1831">
        <v>0.51700000000000002</v>
      </c>
      <c r="K94" s="1832">
        <v>0.48099999999999998</v>
      </c>
    </row>
    <row r="95" spans="1:11" ht="13.8" thickBot="1">
      <c r="A95" s="1833">
        <v>8</v>
      </c>
      <c r="B95" s="1833" t="s">
        <v>194</v>
      </c>
      <c r="C95" s="1833" t="s">
        <v>2311</v>
      </c>
      <c r="D95" s="1833">
        <v>70</v>
      </c>
      <c r="E95" s="1833">
        <v>13</v>
      </c>
      <c r="F95" s="1833">
        <v>29</v>
      </c>
      <c r="G95" s="1833">
        <v>2</v>
      </c>
      <c r="H95" s="1833">
        <v>0</v>
      </c>
      <c r="I95" s="1833">
        <v>0</v>
      </c>
      <c r="J95" s="1833">
        <v>0.43099999999999999</v>
      </c>
      <c r="K95" s="1834">
        <v>0.41399999999999998</v>
      </c>
    </row>
    <row r="96" spans="1:11" ht="13.8" thickBot="1">
      <c r="A96" s="1831">
        <v>8</v>
      </c>
      <c r="B96" s="1831" t="s">
        <v>2183</v>
      </c>
      <c r="C96" s="1831" t="s">
        <v>2308</v>
      </c>
      <c r="D96" s="1831">
        <v>67</v>
      </c>
      <c r="E96" s="1831">
        <v>22</v>
      </c>
      <c r="F96" s="1831">
        <v>27</v>
      </c>
      <c r="G96" s="1831">
        <v>3</v>
      </c>
      <c r="H96" s="1831">
        <v>2</v>
      </c>
      <c r="I96" s="1831">
        <v>0</v>
      </c>
      <c r="J96" s="1831">
        <v>0.42899999999999999</v>
      </c>
      <c r="K96" s="1832">
        <v>0.40300000000000002</v>
      </c>
    </row>
    <row r="97" spans="1:11" ht="13.8" thickBot="1">
      <c r="A97" s="1831">
        <v>8</v>
      </c>
      <c r="B97" s="1831" t="s">
        <v>1675</v>
      </c>
      <c r="C97" s="1831" t="s">
        <v>2310</v>
      </c>
      <c r="D97" s="1831">
        <v>4</v>
      </c>
      <c r="E97" s="1831">
        <v>3</v>
      </c>
      <c r="F97" s="1831">
        <v>3</v>
      </c>
      <c r="G97" s="1831">
        <v>1</v>
      </c>
      <c r="H97" s="1831">
        <v>0</v>
      </c>
      <c r="I97" s="1831">
        <v>0</v>
      </c>
      <c r="J97" s="1831">
        <v>0.8</v>
      </c>
      <c r="K97" s="1832">
        <v>0.75</v>
      </c>
    </row>
    <row r="98" spans="1:11" ht="13.8" thickBot="1">
      <c r="A98" s="1833">
        <v>9</v>
      </c>
      <c r="B98" s="1833" t="s">
        <v>196</v>
      </c>
      <c r="C98" s="1833" t="s">
        <v>2311</v>
      </c>
      <c r="D98" s="1833">
        <v>67</v>
      </c>
      <c r="E98" s="1833">
        <v>22</v>
      </c>
      <c r="F98" s="1833">
        <v>41</v>
      </c>
      <c r="G98" s="1833">
        <v>2</v>
      </c>
      <c r="H98" s="1833">
        <v>2</v>
      </c>
      <c r="I98" s="1833">
        <v>2</v>
      </c>
      <c r="J98" s="1833">
        <v>0.623</v>
      </c>
      <c r="K98" s="1834">
        <v>0.61199999999999999</v>
      </c>
    </row>
    <row r="99" spans="1:11" ht="13.8" thickBot="1">
      <c r="A99" s="1833">
        <v>9</v>
      </c>
      <c r="B99" s="1833" t="s">
        <v>155</v>
      </c>
      <c r="C99" s="1833" t="s">
        <v>2304</v>
      </c>
      <c r="D99" s="1833">
        <v>70</v>
      </c>
      <c r="E99" s="1833">
        <v>21</v>
      </c>
      <c r="F99" s="1833">
        <v>42</v>
      </c>
      <c r="G99" s="1833">
        <v>1</v>
      </c>
      <c r="H99" s="1833">
        <v>0</v>
      </c>
      <c r="I99" s="1833">
        <v>0</v>
      </c>
      <c r="J99" s="1833">
        <v>0.60599999999999998</v>
      </c>
      <c r="K99" s="1834">
        <v>0.6</v>
      </c>
    </row>
    <row r="100" spans="1:11" ht="13.8" thickBot="1">
      <c r="A100" s="1835">
        <v>9</v>
      </c>
      <c r="B100" s="1835" t="s">
        <v>131</v>
      </c>
      <c r="C100" s="1835" t="s">
        <v>2312</v>
      </c>
      <c r="D100" s="1835">
        <v>77</v>
      </c>
      <c r="E100" s="1835">
        <v>27</v>
      </c>
      <c r="F100" s="1835">
        <v>46</v>
      </c>
      <c r="G100" s="1835">
        <v>0</v>
      </c>
      <c r="H100" s="1835">
        <v>5</v>
      </c>
      <c r="I100" s="1835">
        <v>6</v>
      </c>
      <c r="J100" s="1835">
        <v>0.59699999999999998</v>
      </c>
      <c r="K100" s="1836">
        <v>0.59699999999999998</v>
      </c>
    </row>
    <row r="101" spans="1:11" ht="13.8" thickBot="1">
      <c r="A101" s="1831">
        <v>9</v>
      </c>
      <c r="B101" s="1831" t="s">
        <v>7</v>
      </c>
      <c r="C101" s="1831" t="s">
        <v>2310</v>
      </c>
      <c r="D101" s="1831">
        <v>81</v>
      </c>
      <c r="E101" s="1831">
        <v>21</v>
      </c>
      <c r="F101" s="1831">
        <v>45</v>
      </c>
      <c r="G101" s="1831">
        <v>1</v>
      </c>
      <c r="H101" s="1831">
        <v>1</v>
      </c>
      <c r="I101" s="1831">
        <v>0</v>
      </c>
      <c r="J101" s="1831">
        <v>0.56100000000000005</v>
      </c>
      <c r="K101" s="1832">
        <v>0.55600000000000005</v>
      </c>
    </row>
    <row r="102" spans="1:11" ht="13.8" thickBot="1">
      <c r="A102" s="1831">
        <v>9</v>
      </c>
      <c r="B102" s="1831" t="s">
        <v>169</v>
      </c>
      <c r="C102" s="1831" t="s">
        <v>2315</v>
      </c>
      <c r="D102" s="1831">
        <v>65</v>
      </c>
      <c r="E102" s="1831">
        <v>16</v>
      </c>
      <c r="F102" s="1831">
        <v>33</v>
      </c>
      <c r="G102" s="1831">
        <v>2</v>
      </c>
      <c r="H102" s="1831">
        <v>3</v>
      </c>
      <c r="I102" s="1831">
        <v>1</v>
      </c>
      <c r="J102" s="1831">
        <v>0.52200000000000002</v>
      </c>
      <c r="K102" s="1832">
        <v>0.50800000000000001</v>
      </c>
    </row>
    <row r="103" spans="1:11" ht="13.8" thickBot="1">
      <c r="A103" s="1831">
        <v>9</v>
      </c>
      <c r="B103" s="1831" t="s">
        <v>2298</v>
      </c>
      <c r="C103" s="1831" t="s">
        <v>2308</v>
      </c>
      <c r="D103" s="1831">
        <v>44</v>
      </c>
      <c r="E103" s="1831">
        <v>12</v>
      </c>
      <c r="F103" s="1831">
        <v>22</v>
      </c>
      <c r="G103" s="1831">
        <v>2</v>
      </c>
      <c r="H103" s="1831">
        <v>3</v>
      </c>
      <c r="I103" s="1831">
        <v>2</v>
      </c>
      <c r="J103" s="1831">
        <v>0.52200000000000002</v>
      </c>
      <c r="K103" s="1832">
        <v>0.5</v>
      </c>
    </row>
    <row r="104" spans="1:11" ht="13.8" thickBot="1">
      <c r="A104" s="1831">
        <v>9</v>
      </c>
      <c r="B104" s="1831" t="s">
        <v>12</v>
      </c>
      <c r="C104" s="1831" t="s">
        <v>2309</v>
      </c>
      <c r="D104" s="1831">
        <v>73</v>
      </c>
      <c r="E104" s="1831">
        <v>17</v>
      </c>
      <c r="F104" s="1831">
        <v>36</v>
      </c>
      <c r="G104" s="1831">
        <v>0</v>
      </c>
      <c r="H104" s="1831">
        <v>0</v>
      </c>
      <c r="I104" s="1831">
        <v>0</v>
      </c>
      <c r="J104" s="1831">
        <v>0.49299999999999999</v>
      </c>
      <c r="K104" s="1832">
        <v>0.49299999999999999</v>
      </c>
    </row>
    <row r="105" spans="1:11" ht="13.8" thickBot="1">
      <c r="A105" s="1833">
        <v>9</v>
      </c>
      <c r="B105" s="1833" t="s">
        <v>2289</v>
      </c>
      <c r="C105" s="1833" t="s">
        <v>2306</v>
      </c>
      <c r="D105" s="1833">
        <v>68</v>
      </c>
      <c r="E105" s="1833">
        <v>12</v>
      </c>
      <c r="F105" s="1833">
        <v>32</v>
      </c>
      <c r="G105" s="1833">
        <v>0</v>
      </c>
      <c r="H105" s="1833">
        <v>2</v>
      </c>
      <c r="I105" s="1833">
        <v>0</v>
      </c>
      <c r="J105" s="1833">
        <v>0.47099999999999997</v>
      </c>
      <c r="K105" s="1834">
        <v>0.47099999999999997</v>
      </c>
    </row>
    <row r="106" spans="1:11" ht="13.8" thickBot="1">
      <c r="A106" s="1833">
        <v>9</v>
      </c>
      <c r="B106" s="1833" t="s">
        <v>2236</v>
      </c>
      <c r="C106" s="1833" t="s">
        <v>2305</v>
      </c>
      <c r="D106" s="1833">
        <v>69</v>
      </c>
      <c r="E106" s="1833">
        <v>11</v>
      </c>
      <c r="F106" s="1833">
        <v>32</v>
      </c>
      <c r="G106" s="1833">
        <v>1</v>
      </c>
      <c r="H106" s="1833">
        <v>2</v>
      </c>
      <c r="I106" s="1833">
        <v>0</v>
      </c>
      <c r="J106" s="1833">
        <v>0.47099999999999997</v>
      </c>
      <c r="K106" s="1834">
        <v>0.46400000000000002</v>
      </c>
    </row>
    <row r="107" spans="1:11" ht="13.8" thickBot="1">
      <c r="A107" s="1831">
        <v>9</v>
      </c>
      <c r="B107" s="1831" t="s">
        <v>2215</v>
      </c>
      <c r="C107" s="1831" t="s">
        <v>2314</v>
      </c>
      <c r="D107" s="1831">
        <v>57</v>
      </c>
      <c r="E107" s="1831">
        <v>16</v>
      </c>
      <c r="F107" s="1831">
        <v>22</v>
      </c>
      <c r="G107" s="1831">
        <v>6</v>
      </c>
      <c r="H107" s="1831">
        <v>0</v>
      </c>
      <c r="I107" s="1831">
        <v>0</v>
      </c>
      <c r="J107" s="1831">
        <v>0.44400000000000001</v>
      </c>
      <c r="K107" s="1832">
        <v>0.38600000000000001</v>
      </c>
    </row>
    <row r="108" spans="1:11" ht="13.8" thickBot="1">
      <c r="A108" s="1831">
        <v>9</v>
      </c>
      <c r="B108" s="1831" t="s">
        <v>127</v>
      </c>
      <c r="C108" s="1831" t="s">
        <v>2313</v>
      </c>
      <c r="D108" s="1831">
        <v>13</v>
      </c>
      <c r="E108" s="1831">
        <v>2</v>
      </c>
      <c r="F108" s="1831">
        <v>4</v>
      </c>
      <c r="G108" s="1831">
        <v>1</v>
      </c>
      <c r="H108" s="1831">
        <v>1</v>
      </c>
      <c r="I108" s="1831">
        <v>0</v>
      </c>
      <c r="J108" s="1831">
        <v>0.35699999999999998</v>
      </c>
      <c r="K108" s="1832">
        <v>0.308</v>
      </c>
    </row>
    <row r="109" spans="1:11" ht="13.8" thickBot="1">
      <c r="A109" s="1833">
        <v>9</v>
      </c>
      <c r="B109" s="1833" t="s">
        <v>2179</v>
      </c>
      <c r="C109" s="1833" t="s">
        <v>2303</v>
      </c>
      <c r="D109" s="1833">
        <v>59</v>
      </c>
      <c r="E109" s="1833">
        <v>13</v>
      </c>
      <c r="F109" s="1833">
        <v>18</v>
      </c>
      <c r="G109" s="1833">
        <v>1</v>
      </c>
      <c r="H109" s="1833">
        <v>3</v>
      </c>
      <c r="I109" s="1833">
        <v>0</v>
      </c>
      <c r="J109" s="1833">
        <v>0.317</v>
      </c>
      <c r="K109" s="1834">
        <v>0.30499999999999999</v>
      </c>
    </row>
    <row r="110" spans="1:11" ht="13.8" thickBot="1">
      <c r="A110" s="1833">
        <v>10</v>
      </c>
      <c r="B110" s="1833" t="s">
        <v>2072</v>
      </c>
      <c r="C110" s="1833" t="s">
        <v>2303</v>
      </c>
      <c r="D110" s="1833">
        <v>92</v>
      </c>
      <c r="E110" s="1833">
        <v>60</v>
      </c>
      <c r="F110" s="1833">
        <v>60</v>
      </c>
      <c r="G110" s="1833">
        <v>6</v>
      </c>
      <c r="H110" s="1833">
        <v>2</v>
      </c>
      <c r="I110" s="1833">
        <v>0</v>
      </c>
      <c r="J110" s="1833">
        <v>0.67300000000000004</v>
      </c>
      <c r="K110" s="1834">
        <v>0.65200000000000002</v>
      </c>
    </row>
    <row r="111" spans="1:11" ht="13.8" thickBot="1">
      <c r="A111" s="1833">
        <v>10</v>
      </c>
      <c r="B111" s="1833" t="s">
        <v>234</v>
      </c>
      <c r="C111" s="1833" t="s">
        <v>2309</v>
      </c>
      <c r="D111" s="1833">
        <v>54</v>
      </c>
      <c r="E111" s="1833">
        <v>13</v>
      </c>
      <c r="F111" s="1833">
        <v>32</v>
      </c>
      <c r="G111" s="1833">
        <v>1</v>
      </c>
      <c r="H111" s="1833">
        <v>0</v>
      </c>
      <c r="I111" s="1833">
        <v>0</v>
      </c>
      <c r="J111" s="1833">
        <v>0.6</v>
      </c>
      <c r="K111" s="1834">
        <v>0.59299999999999997</v>
      </c>
    </row>
    <row r="112" spans="1:11" ht="13.8" thickBot="1">
      <c r="A112" s="1833">
        <v>10</v>
      </c>
      <c r="B112" s="1833" t="s">
        <v>2108</v>
      </c>
      <c r="C112" s="1833" t="s">
        <v>2315</v>
      </c>
      <c r="D112" s="1833">
        <v>74</v>
      </c>
      <c r="E112" s="1833">
        <v>24</v>
      </c>
      <c r="F112" s="1833">
        <v>40</v>
      </c>
      <c r="G112" s="1833">
        <v>1</v>
      </c>
      <c r="H112" s="1833">
        <v>1</v>
      </c>
      <c r="I112" s="1833">
        <v>0</v>
      </c>
      <c r="J112" s="1833">
        <v>0.54700000000000004</v>
      </c>
      <c r="K112" s="1834">
        <v>0.54100000000000004</v>
      </c>
    </row>
    <row r="113" spans="1:11" ht="13.8" thickBot="1">
      <c r="A113" s="1831">
        <v>10</v>
      </c>
      <c r="B113" s="1831" t="s">
        <v>23</v>
      </c>
      <c r="C113" s="1831" t="s">
        <v>2310</v>
      </c>
      <c r="D113" s="1831">
        <v>62</v>
      </c>
      <c r="E113" s="1831">
        <v>17</v>
      </c>
      <c r="F113" s="1831">
        <v>32</v>
      </c>
      <c r="G113" s="1831">
        <v>2</v>
      </c>
      <c r="H113" s="1831">
        <v>2</v>
      </c>
      <c r="I113" s="1831">
        <v>0</v>
      </c>
      <c r="J113" s="1831">
        <v>0.53100000000000003</v>
      </c>
      <c r="K113" s="1832">
        <v>0.51600000000000001</v>
      </c>
    </row>
    <row r="114" spans="1:11" ht="13.8" thickBot="1">
      <c r="A114" s="1831">
        <v>10</v>
      </c>
      <c r="B114" s="1831" t="s">
        <v>2320</v>
      </c>
      <c r="C114" s="1831" t="s">
        <v>2305</v>
      </c>
      <c r="D114" s="1831">
        <v>26</v>
      </c>
      <c r="E114" s="1831">
        <v>7</v>
      </c>
      <c r="F114" s="1831">
        <v>13</v>
      </c>
      <c r="G114" s="1831">
        <v>0</v>
      </c>
      <c r="H114" s="1831">
        <v>0</v>
      </c>
      <c r="I114" s="1831">
        <v>0</v>
      </c>
      <c r="J114" s="1831">
        <v>0.5</v>
      </c>
      <c r="K114" s="1832">
        <v>0.5</v>
      </c>
    </row>
    <row r="115" spans="1:11" ht="13.8" thickBot="1">
      <c r="A115" s="1833">
        <v>10</v>
      </c>
      <c r="B115" s="1833" t="s">
        <v>173</v>
      </c>
      <c r="C115" s="1833" t="s">
        <v>2308</v>
      </c>
      <c r="D115" s="1833">
        <v>45</v>
      </c>
      <c r="E115" s="1833">
        <v>12</v>
      </c>
      <c r="F115" s="1833">
        <v>22</v>
      </c>
      <c r="G115" s="1833">
        <v>1</v>
      </c>
      <c r="H115" s="1833">
        <v>1</v>
      </c>
      <c r="I115" s="1833">
        <v>0</v>
      </c>
      <c r="J115" s="1833">
        <v>0.5</v>
      </c>
      <c r="K115" s="1834">
        <v>0.48899999999999999</v>
      </c>
    </row>
    <row r="116" spans="1:11" ht="13.8" thickBot="1">
      <c r="A116" s="1833">
        <v>10</v>
      </c>
      <c r="B116" s="1833" t="s">
        <v>2173</v>
      </c>
      <c r="C116" s="1833" t="s">
        <v>2311</v>
      </c>
      <c r="D116" s="1833">
        <v>67</v>
      </c>
      <c r="E116" s="1833">
        <v>20</v>
      </c>
      <c r="F116" s="1833">
        <v>32</v>
      </c>
      <c r="G116" s="1833">
        <v>3</v>
      </c>
      <c r="H116" s="1833">
        <v>1</v>
      </c>
      <c r="I116" s="1833">
        <v>2</v>
      </c>
      <c r="J116" s="1833">
        <v>0.5</v>
      </c>
      <c r="K116" s="1834">
        <v>0.47799999999999998</v>
      </c>
    </row>
    <row r="117" spans="1:11" ht="13.8" thickBot="1">
      <c r="A117" s="1831">
        <v>10</v>
      </c>
      <c r="B117" s="1831" t="s">
        <v>2321</v>
      </c>
      <c r="C117" s="1831" t="s">
        <v>2314</v>
      </c>
      <c r="D117" s="1831">
        <v>61</v>
      </c>
      <c r="E117" s="1831">
        <v>14</v>
      </c>
      <c r="F117" s="1831">
        <v>28</v>
      </c>
      <c r="G117" s="1831">
        <v>1</v>
      </c>
      <c r="H117" s="1831">
        <v>0</v>
      </c>
      <c r="I117" s="1831">
        <v>0</v>
      </c>
      <c r="J117" s="1831">
        <v>0.46800000000000003</v>
      </c>
      <c r="K117" s="1832">
        <v>0.45900000000000002</v>
      </c>
    </row>
    <row r="118" spans="1:11" ht="13.8" thickBot="1">
      <c r="A118" s="1831">
        <v>10</v>
      </c>
      <c r="B118" s="1831" t="s">
        <v>129</v>
      </c>
      <c r="C118" s="1831" t="s">
        <v>2312</v>
      </c>
      <c r="D118" s="1831">
        <v>39</v>
      </c>
      <c r="E118" s="1831">
        <v>11</v>
      </c>
      <c r="F118" s="1831">
        <v>17</v>
      </c>
      <c r="G118" s="1831">
        <v>3</v>
      </c>
      <c r="H118" s="1831">
        <v>1</v>
      </c>
      <c r="I118" s="1831">
        <v>0</v>
      </c>
      <c r="J118" s="1831">
        <v>0.47599999999999998</v>
      </c>
      <c r="K118" s="1832">
        <v>0.436</v>
      </c>
    </row>
    <row r="119" spans="1:11" ht="13.8" thickBot="1">
      <c r="A119" s="1831">
        <v>10</v>
      </c>
      <c r="B119" s="1831" t="s">
        <v>167</v>
      </c>
      <c r="C119" s="1831" t="s">
        <v>2313</v>
      </c>
      <c r="D119" s="1831">
        <v>60</v>
      </c>
      <c r="E119" s="1831">
        <v>18</v>
      </c>
      <c r="F119" s="1831">
        <v>25</v>
      </c>
      <c r="G119" s="1831">
        <v>1</v>
      </c>
      <c r="H119" s="1831">
        <v>2</v>
      </c>
      <c r="I119" s="1831">
        <v>0</v>
      </c>
      <c r="J119" s="1831">
        <v>0.42599999999999999</v>
      </c>
      <c r="K119" s="1832">
        <v>0.41699999999999998</v>
      </c>
    </row>
    <row r="120" spans="1:11" ht="13.8" thickBot="1">
      <c r="A120" s="1831">
        <v>10</v>
      </c>
      <c r="B120" s="1831" t="s">
        <v>2293</v>
      </c>
      <c r="C120" s="1831" t="s">
        <v>2304</v>
      </c>
      <c r="D120" s="1831">
        <v>50</v>
      </c>
      <c r="E120" s="1831">
        <v>17</v>
      </c>
      <c r="F120" s="1831">
        <v>20</v>
      </c>
      <c r="G120" s="1831">
        <v>3</v>
      </c>
      <c r="H120" s="1831">
        <v>1</v>
      </c>
      <c r="I120" s="1831">
        <v>0</v>
      </c>
      <c r="J120" s="1831">
        <v>0.434</v>
      </c>
      <c r="K120" s="1832">
        <v>0.4</v>
      </c>
    </row>
    <row r="121" spans="1:11" ht="13.8" thickBot="1">
      <c r="A121" s="1831">
        <v>10</v>
      </c>
      <c r="B121" s="1831" t="s">
        <v>2325</v>
      </c>
      <c r="C121" s="1831" t="s">
        <v>2306</v>
      </c>
      <c r="D121" s="1831">
        <v>28</v>
      </c>
      <c r="E121" s="1831">
        <v>3</v>
      </c>
      <c r="F121" s="1831">
        <v>11</v>
      </c>
      <c r="G121" s="1831">
        <v>0</v>
      </c>
      <c r="H121" s="1831">
        <v>0</v>
      </c>
      <c r="I121" s="1831">
        <v>0</v>
      </c>
      <c r="J121" s="1831">
        <v>0.39300000000000002</v>
      </c>
      <c r="K121" s="1832">
        <v>0.39300000000000002</v>
      </c>
    </row>
    <row r="122" spans="1:11" ht="13.8" thickBot="1">
      <c r="A122" s="1833">
        <v>11</v>
      </c>
      <c r="B122" s="1833" t="s">
        <v>2162</v>
      </c>
      <c r="C122" s="1833" t="s">
        <v>2304</v>
      </c>
      <c r="D122" s="1833">
        <v>58</v>
      </c>
      <c r="E122" s="1833">
        <v>17</v>
      </c>
      <c r="F122" s="1833">
        <v>34</v>
      </c>
      <c r="G122" s="1833">
        <v>3</v>
      </c>
      <c r="H122" s="1833">
        <v>1</v>
      </c>
      <c r="I122" s="1833">
        <v>0</v>
      </c>
      <c r="J122" s="1833">
        <v>0.60699999999999998</v>
      </c>
      <c r="K122" s="1834">
        <v>0.58599999999999997</v>
      </c>
    </row>
    <row r="123" spans="1:11" ht="13.8" thickBot="1">
      <c r="A123" s="1833">
        <v>11</v>
      </c>
      <c r="B123" s="1833" t="s">
        <v>2262</v>
      </c>
      <c r="C123" s="1833" t="s">
        <v>2310</v>
      </c>
      <c r="D123" s="1833">
        <v>81</v>
      </c>
      <c r="E123" s="1833">
        <v>18</v>
      </c>
      <c r="F123" s="1833">
        <v>45</v>
      </c>
      <c r="G123" s="1833">
        <v>2</v>
      </c>
      <c r="H123" s="1833">
        <v>5</v>
      </c>
      <c r="I123" s="1833">
        <v>0</v>
      </c>
      <c r="J123" s="1833">
        <v>0.56599999999999995</v>
      </c>
      <c r="K123" s="1834">
        <v>0.55600000000000005</v>
      </c>
    </row>
    <row r="124" spans="1:11" ht="13.8" thickBot="1">
      <c r="A124" s="1833">
        <v>11</v>
      </c>
      <c r="B124" s="1833" t="s">
        <v>237</v>
      </c>
      <c r="C124" s="1833" t="s">
        <v>2308</v>
      </c>
      <c r="D124" s="1833">
        <v>60</v>
      </c>
      <c r="E124" s="1833">
        <v>13</v>
      </c>
      <c r="F124" s="1833">
        <v>33</v>
      </c>
      <c r="G124" s="1833">
        <v>1</v>
      </c>
      <c r="H124" s="1833">
        <v>2</v>
      </c>
      <c r="I124" s="1833">
        <v>0</v>
      </c>
      <c r="J124" s="1833">
        <v>0.55700000000000005</v>
      </c>
      <c r="K124" s="1834">
        <v>0.55000000000000004</v>
      </c>
    </row>
    <row r="125" spans="1:11" ht="13.8" thickBot="1">
      <c r="A125" s="1831">
        <v>11</v>
      </c>
      <c r="B125" s="1831" t="s">
        <v>109</v>
      </c>
      <c r="C125" s="1831" t="s">
        <v>2313</v>
      </c>
      <c r="D125" s="1831">
        <v>73</v>
      </c>
      <c r="E125" s="1831">
        <v>18</v>
      </c>
      <c r="F125" s="1831">
        <v>40</v>
      </c>
      <c r="G125" s="1831">
        <v>4</v>
      </c>
      <c r="H125" s="1831">
        <v>1</v>
      </c>
      <c r="I125" s="1831">
        <v>0</v>
      </c>
      <c r="J125" s="1831">
        <v>0.57099999999999995</v>
      </c>
      <c r="K125" s="1832">
        <v>0.54800000000000004</v>
      </c>
    </row>
    <row r="126" spans="1:11" ht="13.8" thickBot="1">
      <c r="A126" s="1833">
        <v>11</v>
      </c>
      <c r="B126" s="1833" t="s">
        <v>2318</v>
      </c>
      <c r="C126" s="1833" t="s">
        <v>2303</v>
      </c>
      <c r="D126" s="1833">
        <v>48</v>
      </c>
      <c r="E126" s="1833">
        <v>14</v>
      </c>
      <c r="F126" s="1833">
        <v>25</v>
      </c>
      <c r="G126" s="1833">
        <v>8</v>
      </c>
      <c r="H126" s="1833">
        <v>0</v>
      </c>
      <c r="I126" s="1833">
        <v>0</v>
      </c>
      <c r="J126" s="1833">
        <v>0.58899999999999997</v>
      </c>
      <c r="K126" s="1834">
        <v>0.52100000000000002</v>
      </c>
    </row>
    <row r="127" spans="1:11" ht="13.8" thickBot="1">
      <c r="A127" s="1833">
        <v>11</v>
      </c>
      <c r="B127" s="1833" t="s">
        <v>161</v>
      </c>
      <c r="C127" s="1833" t="s">
        <v>2305</v>
      </c>
      <c r="D127" s="1833">
        <v>54</v>
      </c>
      <c r="E127" s="1833">
        <v>14</v>
      </c>
      <c r="F127" s="1833">
        <v>27</v>
      </c>
      <c r="G127" s="1833">
        <v>0</v>
      </c>
      <c r="H127" s="1833">
        <v>0</v>
      </c>
      <c r="I127" s="1833">
        <v>0</v>
      </c>
      <c r="J127" s="1833">
        <v>0.5</v>
      </c>
      <c r="K127" s="1834">
        <v>0.5</v>
      </c>
    </row>
    <row r="128" spans="1:11" ht="13.8" thickBot="1">
      <c r="A128" s="1831">
        <v>11</v>
      </c>
      <c r="B128" s="1831" t="s">
        <v>40</v>
      </c>
      <c r="C128" s="1831" t="s">
        <v>2314</v>
      </c>
      <c r="D128" s="1831">
        <v>63</v>
      </c>
      <c r="E128" s="1831">
        <v>13</v>
      </c>
      <c r="F128" s="1831">
        <v>31</v>
      </c>
      <c r="G128" s="1831">
        <v>0</v>
      </c>
      <c r="H128" s="1831">
        <v>0</v>
      </c>
      <c r="I128" s="1831">
        <v>0</v>
      </c>
      <c r="J128" s="1831">
        <v>0.49199999999999999</v>
      </c>
      <c r="K128" s="1832">
        <v>0.49199999999999999</v>
      </c>
    </row>
    <row r="129" spans="1:11" ht="13.8" thickBot="1">
      <c r="A129" s="1831">
        <v>11</v>
      </c>
      <c r="B129" s="1831" t="s">
        <v>2233</v>
      </c>
      <c r="C129" s="1831" t="s">
        <v>2312</v>
      </c>
      <c r="D129" s="1831">
        <v>65</v>
      </c>
      <c r="E129" s="1831">
        <v>13</v>
      </c>
      <c r="F129" s="1831">
        <v>31</v>
      </c>
      <c r="G129" s="1831">
        <v>0</v>
      </c>
      <c r="H129" s="1831">
        <v>1</v>
      </c>
      <c r="I129" s="1831">
        <v>0</v>
      </c>
      <c r="J129" s="1831">
        <v>0.47699999999999998</v>
      </c>
      <c r="K129" s="1832">
        <v>0.47699999999999998</v>
      </c>
    </row>
    <row r="130" spans="1:11" ht="13.8" thickBot="1">
      <c r="A130" s="1831">
        <v>11</v>
      </c>
      <c r="B130" s="1831" t="s">
        <v>2281</v>
      </c>
      <c r="C130" s="1831" t="s">
        <v>2306</v>
      </c>
      <c r="D130" s="1831">
        <v>36</v>
      </c>
      <c r="E130" s="1831">
        <v>15</v>
      </c>
      <c r="F130" s="1831">
        <v>17</v>
      </c>
      <c r="G130" s="1831">
        <v>1</v>
      </c>
      <c r="H130" s="1831">
        <v>0</v>
      </c>
      <c r="I130" s="1831">
        <v>0</v>
      </c>
      <c r="J130" s="1831">
        <v>0.48599999999999999</v>
      </c>
      <c r="K130" s="1832">
        <v>0.47199999999999998</v>
      </c>
    </row>
    <row r="131" spans="1:11" ht="13.8" thickBot="1">
      <c r="A131" s="1831">
        <v>11</v>
      </c>
      <c r="B131" s="1831" t="s">
        <v>2326</v>
      </c>
      <c r="C131" s="1831" t="s">
        <v>2311</v>
      </c>
      <c r="D131" s="1831">
        <v>2</v>
      </c>
      <c r="E131" s="1831">
        <v>0</v>
      </c>
      <c r="F131" s="1831">
        <v>0</v>
      </c>
      <c r="G131" s="1831">
        <v>0</v>
      </c>
      <c r="H131" s="1831">
        <v>0</v>
      </c>
      <c r="I131" s="1831">
        <v>0</v>
      </c>
      <c r="J131" s="1831">
        <v>0</v>
      </c>
      <c r="K131" s="1832">
        <v>0</v>
      </c>
    </row>
    <row r="132" spans="1:11" ht="13.8" thickBot="1">
      <c r="A132" s="1833">
        <v>11</v>
      </c>
      <c r="B132" s="1833" t="s">
        <v>2270</v>
      </c>
      <c r="C132" s="1833" t="s">
        <v>2309</v>
      </c>
      <c r="D132" s="1833">
        <v>48</v>
      </c>
      <c r="E132" s="1833">
        <v>8</v>
      </c>
      <c r="F132" s="1833">
        <v>19</v>
      </c>
      <c r="G132" s="1833">
        <v>0</v>
      </c>
      <c r="H132" s="1833">
        <v>3</v>
      </c>
      <c r="I132" s="1833">
        <v>0</v>
      </c>
      <c r="J132" s="1833">
        <v>0.39600000000000002</v>
      </c>
      <c r="K132" s="1834">
        <v>0.39600000000000002</v>
      </c>
    </row>
    <row r="133" spans="1:11" ht="13.8" thickBot="1">
      <c r="A133" s="1831">
        <v>12</v>
      </c>
      <c r="B133" s="1831" t="s">
        <v>240</v>
      </c>
      <c r="C133" s="1831" t="s">
        <v>2303</v>
      </c>
      <c r="D133" s="1831">
        <v>58</v>
      </c>
      <c r="E133" s="1831">
        <v>23</v>
      </c>
      <c r="F133" s="1831">
        <v>34</v>
      </c>
      <c r="G133" s="1831">
        <v>5</v>
      </c>
      <c r="H133" s="1831">
        <v>3</v>
      </c>
      <c r="I133" s="1831">
        <v>0</v>
      </c>
      <c r="J133" s="1831">
        <v>0.61899999999999999</v>
      </c>
      <c r="K133" s="1832">
        <v>0.58599999999999997</v>
      </c>
    </row>
    <row r="134" spans="1:11" ht="13.8" thickBot="1">
      <c r="A134" s="1831">
        <v>12</v>
      </c>
      <c r="B134" s="1831" t="s">
        <v>35</v>
      </c>
      <c r="C134" s="1831" t="s">
        <v>2304</v>
      </c>
      <c r="D134" s="1831">
        <v>44</v>
      </c>
      <c r="E134" s="1831">
        <v>15</v>
      </c>
      <c r="F134" s="1831">
        <v>22</v>
      </c>
      <c r="G134" s="1831">
        <v>1</v>
      </c>
      <c r="H134" s="1831">
        <v>1</v>
      </c>
      <c r="I134" s="1831">
        <v>0</v>
      </c>
      <c r="J134" s="1831">
        <v>0.51100000000000001</v>
      </c>
      <c r="K134" s="1832">
        <v>0.5</v>
      </c>
    </row>
    <row r="135" spans="1:11" ht="13.8" thickBot="1">
      <c r="A135" s="1833">
        <v>12</v>
      </c>
      <c r="B135" s="1833" t="s">
        <v>2296</v>
      </c>
      <c r="C135" s="1833" t="s">
        <v>2306</v>
      </c>
      <c r="D135" s="1833">
        <v>59</v>
      </c>
      <c r="E135" s="1833">
        <v>17</v>
      </c>
      <c r="F135" s="1833">
        <v>27</v>
      </c>
      <c r="G135" s="1833">
        <v>0</v>
      </c>
      <c r="H135" s="1833">
        <v>0</v>
      </c>
      <c r="I135" s="1833">
        <v>0</v>
      </c>
      <c r="J135" s="1833">
        <v>0.45800000000000002</v>
      </c>
      <c r="K135" s="1834">
        <v>0.45800000000000002</v>
      </c>
    </row>
    <row r="136" spans="1:11" ht="13.8" thickBot="1">
      <c r="A136" s="1833">
        <v>12</v>
      </c>
      <c r="B136" s="1833" t="s">
        <v>209</v>
      </c>
      <c r="C136" s="1833" t="s">
        <v>2311</v>
      </c>
      <c r="D136" s="1833">
        <v>37</v>
      </c>
      <c r="E136" s="1833">
        <v>13</v>
      </c>
      <c r="F136" s="1833">
        <v>16</v>
      </c>
      <c r="G136" s="1833">
        <v>1</v>
      </c>
      <c r="H136" s="1833">
        <v>0</v>
      </c>
      <c r="I136" s="1833">
        <v>0</v>
      </c>
      <c r="J136" s="1833">
        <v>0.44700000000000001</v>
      </c>
      <c r="K136" s="1834">
        <v>0.432</v>
      </c>
    </row>
    <row r="137" spans="1:11" ht="13.8" thickBot="1">
      <c r="A137" s="1833">
        <v>12</v>
      </c>
      <c r="B137" s="1833" t="s">
        <v>1689</v>
      </c>
      <c r="C137" s="1833" t="s">
        <v>2305</v>
      </c>
      <c r="D137" s="1833">
        <v>71</v>
      </c>
      <c r="E137" s="1833">
        <v>15</v>
      </c>
      <c r="F137" s="1833">
        <v>30</v>
      </c>
      <c r="G137" s="1833">
        <v>2</v>
      </c>
      <c r="H137" s="1833">
        <v>0</v>
      </c>
      <c r="I137" s="1833">
        <v>0</v>
      </c>
      <c r="J137" s="1833">
        <v>0.438</v>
      </c>
      <c r="K137" s="1834">
        <v>0.42299999999999999</v>
      </c>
    </row>
    <row r="138" spans="1:11" ht="13.8" thickBot="1">
      <c r="A138" s="1833">
        <v>12</v>
      </c>
      <c r="B138" s="1833" t="s">
        <v>2324</v>
      </c>
      <c r="C138" s="1833" t="s">
        <v>2312</v>
      </c>
      <c r="D138" s="1833">
        <v>10</v>
      </c>
      <c r="E138" s="1833">
        <v>2</v>
      </c>
      <c r="F138" s="1833">
        <v>4</v>
      </c>
      <c r="G138" s="1833">
        <v>1</v>
      </c>
      <c r="H138" s="1833">
        <v>1</v>
      </c>
      <c r="I138" s="1833">
        <v>0</v>
      </c>
      <c r="J138" s="1833">
        <v>0.45500000000000002</v>
      </c>
      <c r="K138" s="1834">
        <v>0.4</v>
      </c>
    </row>
    <row r="139" spans="1:11" ht="13.8" thickBot="1">
      <c r="A139" s="1833">
        <v>12</v>
      </c>
      <c r="B139" s="1833" t="s">
        <v>2273</v>
      </c>
      <c r="C139" s="1833" t="s">
        <v>2309</v>
      </c>
      <c r="D139" s="1833">
        <v>50</v>
      </c>
      <c r="E139" s="1833">
        <v>17</v>
      </c>
      <c r="F139" s="1833">
        <v>20</v>
      </c>
      <c r="G139" s="1833">
        <v>2</v>
      </c>
      <c r="H139" s="1833">
        <v>0</v>
      </c>
      <c r="I139" s="1833">
        <v>0</v>
      </c>
      <c r="J139" s="1833">
        <v>0.42299999999999999</v>
      </c>
      <c r="K139" s="1834">
        <v>0.4</v>
      </c>
    </row>
    <row r="140" spans="1:11" ht="13.8" thickBot="1">
      <c r="A140" s="1833">
        <v>12</v>
      </c>
      <c r="B140" s="1833" t="s">
        <v>2279</v>
      </c>
      <c r="C140" s="1833" t="s">
        <v>2313</v>
      </c>
      <c r="D140" s="1833">
        <v>35</v>
      </c>
      <c r="E140" s="1833">
        <v>12</v>
      </c>
      <c r="F140" s="1833">
        <v>13</v>
      </c>
      <c r="G140" s="1833">
        <v>4</v>
      </c>
      <c r="H140" s="1833">
        <v>1</v>
      </c>
      <c r="I140" s="1833">
        <v>0</v>
      </c>
      <c r="J140" s="1833">
        <v>0.436</v>
      </c>
      <c r="K140" s="1834">
        <v>0.371</v>
      </c>
    </row>
    <row r="141" spans="1:11" ht="13.8" thickBot="1">
      <c r="A141" s="1831">
        <v>12</v>
      </c>
      <c r="B141" s="1831" t="s">
        <v>124</v>
      </c>
      <c r="C141" s="1831" t="s">
        <v>2308</v>
      </c>
      <c r="D141" s="1831">
        <v>42</v>
      </c>
      <c r="E141" s="1831">
        <v>8</v>
      </c>
      <c r="F141" s="1831">
        <v>15</v>
      </c>
      <c r="G141" s="1831">
        <v>0</v>
      </c>
      <c r="H141" s="1831">
        <v>0</v>
      </c>
      <c r="I141" s="1831">
        <v>0</v>
      </c>
      <c r="J141" s="1831">
        <v>0.35699999999999998</v>
      </c>
      <c r="K141" s="1832">
        <v>0.35699999999999998</v>
      </c>
    </row>
    <row r="142" spans="1:11" ht="13.8" thickBot="1">
      <c r="A142" s="1833">
        <v>12</v>
      </c>
      <c r="B142" s="1833" t="s">
        <v>2202</v>
      </c>
      <c r="C142" s="1833" t="s">
        <v>2314</v>
      </c>
      <c r="D142" s="1833">
        <v>51</v>
      </c>
      <c r="E142" s="1833">
        <v>12</v>
      </c>
      <c r="F142" s="1833">
        <v>16</v>
      </c>
      <c r="G142" s="1833">
        <v>1</v>
      </c>
      <c r="H142" s="1833">
        <v>0</v>
      </c>
      <c r="I142" s="1833">
        <v>0</v>
      </c>
      <c r="J142" s="1833">
        <v>0.32700000000000001</v>
      </c>
      <c r="K142" s="1834">
        <v>0.314</v>
      </c>
    </row>
    <row r="143" spans="1:11" ht="13.8" thickBot="1">
      <c r="A143" s="1831">
        <v>12</v>
      </c>
      <c r="B143" s="1831" t="s">
        <v>2009</v>
      </c>
      <c r="C143" s="1831" t="s">
        <v>2310</v>
      </c>
      <c r="D143" s="1831">
        <v>37</v>
      </c>
      <c r="E143" s="1831">
        <v>9</v>
      </c>
      <c r="F143" s="1831">
        <v>11</v>
      </c>
      <c r="G143" s="1831">
        <v>2</v>
      </c>
      <c r="H143" s="1831">
        <v>0</v>
      </c>
      <c r="I143" s="1831">
        <v>0</v>
      </c>
      <c r="J143" s="1831">
        <v>0.33300000000000002</v>
      </c>
      <c r="K143" s="1832">
        <v>0.29699999999999999</v>
      </c>
    </row>
    <row r="144" spans="1:11" ht="13.8" thickBot="1">
      <c r="A144" s="1833">
        <v>12</v>
      </c>
      <c r="B144" s="1833" t="s">
        <v>85</v>
      </c>
      <c r="C144" s="1833" t="s">
        <v>2315</v>
      </c>
      <c r="D144" s="1833">
        <v>24</v>
      </c>
      <c r="E144" s="1833">
        <v>4</v>
      </c>
      <c r="F144" s="1833">
        <v>6</v>
      </c>
      <c r="G144" s="1833">
        <v>2</v>
      </c>
      <c r="H144" s="1833">
        <v>1</v>
      </c>
      <c r="I144" s="1833">
        <v>0</v>
      </c>
      <c r="J144" s="1833">
        <v>0.308</v>
      </c>
      <c r="K144" s="1834">
        <v>0.25</v>
      </c>
    </row>
    <row r="145" spans="1:11" ht="13.8" thickBot="1">
      <c r="A145" s="1831">
        <v>13</v>
      </c>
      <c r="B145" s="1831" t="s">
        <v>2287</v>
      </c>
      <c r="C145" s="1831" t="s">
        <v>2314</v>
      </c>
      <c r="D145" s="1831">
        <v>39</v>
      </c>
      <c r="E145" s="1831">
        <v>11</v>
      </c>
      <c r="F145" s="1831">
        <v>21</v>
      </c>
      <c r="G145" s="1831">
        <v>0</v>
      </c>
      <c r="H145" s="1831">
        <v>2</v>
      </c>
      <c r="I145" s="1831">
        <v>0</v>
      </c>
      <c r="J145" s="1831">
        <v>0.53800000000000003</v>
      </c>
      <c r="K145" s="1832">
        <v>0.53800000000000003</v>
      </c>
    </row>
    <row r="146" spans="1:11" ht="13.8" thickBot="1">
      <c r="A146" s="1833">
        <v>13</v>
      </c>
      <c r="B146" s="1833" t="s">
        <v>2294</v>
      </c>
      <c r="C146" s="1833" t="s">
        <v>2303</v>
      </c>
      <c r="D146" s="1833">
        <v>36</v>
      </c>
      <c r="E146" s="1833">
        <v>14</v>
      </c>
      <c r="F146" s="1833">
        <v>19</v>
      </c>
      <c r="G146" s="1833">
        <v>1</v>
      </c>
      <c r="H146" s="1833">
        <v>0</v>
      </c>
      <c r="I146" s="1833">
        <v>0</v>
      </c>
      <c r="J146" s="1833">
        <v>0.54100000000000004</v>
      </c>
      <c r="K146" s="1834">
        <v>0.52800000000000002</v>
      </c>
    </row>
    <row r="147" spans="1:11" ht="13.8" thickBot="1">
      <c r="A147" s="1833">
        <v>13</v>
      </c>
      <c r="B147" s="1833" t="s">
        <v>1155</v>
      </c>
      <c r="C147" s="1833" t="s">
        <v>2304</v>
      </c>
      <c r="D147" s="1833">
        <v>44</v>
      </c>
      <c r="E147" s="1833">
        <v>15</v>
      </c>
      <c r="F147" s="1833">
        <v>21</v>
      </c>
      <c r="G147" s="1833">
        <v>3</v>
      </c>
      <c r="H147" s="1833">
        <v>0</v>
      </c>
      <c r="I147" s="1833">
        <v>0</v>
      </c>
      <c r="J147" s="1833">
        <v>0.51100000000000001</v>
      </c>
      <c r="K147" s="1834">
        <v>0.47699999999999998</v>
      </c>
    </row>
    <row r="148" spans="1:11" ht="13.8" thickBot="1">
      <c r="A148" s="1831">
        <v>13</v>
      </c>
      <c r="B148" s="1831" t="s">
        <v>107</v>
      </c>
      <c r="C148" s="1831" t="s">
        <v>2311</v>
      </c>
      <c r="D148" s="1831">
        <v>39</v>
      </c>
      <c r="E148" s="1831">
        <v>13</v>
      </c>
      <c r="F148" s="1831">
        <v>18</v>
      </c>
      <c r="G148" s="1831">
        <v>4</v>
      </c>
      <c r="H148" s="1831">
        <v>0</v>
      </c>
      <c r="I148" s="1831">
        <v>0</v>
      </c>
      <c r="J148" s="1831">
        <v>0.51200000000000001</v>
      </c>
      <c r="K148" s="1832">
        <v>0.46200000000000002</v>
      </c>
    </row>
    <row r="149" spans="1:11" ht="13.8" thickBot="1">
      <c r="A149" s="1831">
        <v>13</v>
      </c>
      <c r="B149" s="1831" t="s">
        <v>165</v>
      </c>
      <c r="C149" s="1831" t="s">
        <v>2315</v>
      </c>
      <c r="D149" s="1831">
        <v>44</v>
      </c>
      <c r="E149" s="1831">
        <v>13</v>
      </c>
      <c r="F149" s="1831">
        <v>20</v>
      </c>
      <c r="G149" s="1831">
        <v>1</v>
      </c>
      <c r="H149" s="1831">
        <v>2</v>
      </c>
      <c r="I149" s="1831">
        <v>0</v>
      </c>
      <c r="J149" s="1831">
        <v>0.46700000000000003</v>
      </c>
      <c r="K149" s="1832">
        <v>0.45500000000000002</v>
      </c>
    </row>
    <row r="150" spans="1:11" ht="13.8" thickBot="1">
      <c r="A150" s="1835">
        <v>13</v>
      </c>
      <c r="B150" s="1835" t="s">
        <v>2217</v>
      </c>
      <c r="C150" s="1835" t="s">
        <v>2308</v>
      </c>
      <c r="D150" s="1835">
        <v>41</v>
      </c>
      <c r="E150" s="1835">
        <v>3</v>
      </c>
      <c r="F150" s="1835">
        <v>18</v>
      </c>
      <c r="G150" s="1835">
        <v>0</v>
      </c>
      <c r="H150" s="1835">
        <v>0</v>
      </c>
      <c r="I150" s="1835">
        <v>0</v>
      </c>
      <c r="J150" s="1835">
        <v>0.439</v>
      </c>
      <c r="K150" s="1836">
        <v>0.439</v>
      </c>
    </row>
    <row r="151" spans="1:11">
      <c r="A151" s="1839">
        <v>13</v>
      </c>
      <c r="B151" s="1839" t="s">
        <v>2295</v>
      </c>
      <c r="C151" s="1839" t="s">
        <v>2313</v>
      </c>
      <c r="D151" s="1839">
        <v>37</v>
      </c>
      <c r="E151" s="1839">
        <v>12</v>
      </c>
      <c r="F151" s="1839">
        <v>16</v>
      </c>
      <c r="G151" s="1839">
        <v>1</v>
      </c>
      <c r="H151" s="1839">
        <v>0</v>
      </c>
      <c r="I151" s="1839">
        <v>0</v>
      </c>
      <c r="J151" s="1839">
        <v>0.44700000000000001</v>
      </c>
      <c r="K151" s="1840">
        <v>0.432</v>
      </c>
    </row>
    <row r="152" spans="1:11">
      <c r="A152" s="1839">
        <v>13</v>
      </c>
      <c r="B152" s="1839" t="s">
        <v>2213</v>
      </c>
      <c r="C152" s="1839" t="s">
        <v>2305</v>
      </c>
      <c r="D152" s="1839">
        <v>45</v>
      </c>
      <c r="E152" s="1839">
        <v>11</v>
      </c>
      <c r="F152" s="1839">
        <v>18</v>
      </c>
      <c r="G152" s="1839">
        <v>2</v>
      </c>
      <c r="H152" s="1839">
        <v>0</v>
      </c>
      <c r="I152" s="1839">
        <v>0</v>
      </c>
      <c r="J152" s="1839">
        <v>0.42599999999999999</v>
      </c>
      <c r="K152" s="1840">
        <v>0.4</v>
      </c>
    </row>
    <row r="153" spans="1:11">
      <c r="A153" s="1837">
        <v>13</v>
      </c>
      <c r="B153" s="1837" t="s">
        <v>2230</v>
      </c>
      <c r="C153" s="1837" t="s">
        <v>2306</v>
      </c>
      <c r="D153" s="1837">
        <v>53</v>
      </c>
      <c r="E153" s="1837">
        <v>17</v>
      </c>
      <c r="F153" s="1837">
        <v>21</v>
      </c>
      <c r="G153" s="1837">
        <v>3</v>
      </c>
      <c r="H153" s="1837">
        <v>2</v>
      </c>
      <c r="I153" s="1837">
        <v>0</v>
      </c>
      <c r="J153" s="1837">
        <v>0.42899999999999999</v>
      </c>
      <c r="K153" s="1838">
        <v>0.39600000000000002</v>
      </c>
    </row>
    <row r="154" spans="1:11">
      <c r="A154" s="1837">
        <v>13</v>
      </c>
      <c r="B154" s="1837" t="s">
        <v>2275</v>
      </c>
      <c r="C154" s="1837" t="s">
        <v>2309</v>
      </c>
      <c r="D154" s="1837">
        <v>41</v>
      </c>
      <c r="E154" s="1837">
        <v>13</v>
      </c>
      <c r="F154" s="1837">
        <v>16</v>
      </c>
      <c r="G154" s="1837">
        <v>3</v>
      </c>
      <c r="H154" s="1837">
        <v>0</v>
      </c>
      <c r="I154" s="1837">
        <v>0</v>
      </c>
      <c r="J154" s="1837">
        <v>0.432</v>
      </c>
      <c r="K154" s="1838">
        <v>0.39</v>
      </c>
    </row>
    <row r="155" spans="1:11">
      <c r="A155" s="1837">
        <v>13</v>
      </c>
      <c r="B155" s="1837" t="s">
        <v>145</v>
      </c>
      <c r="C155" s="1837" t="s">
        <v>2312</v>
      </c>
      <c r="D155" s="1837">
        <v>43</v>
      </c>
      <c r="E155" s="1837">
        <v>7</v>
      </c>
      <c r="F155" s="1837">
        <v>15</v>
      </c>
      <c r="G155" s="1837">
        <v>1</v>
      </c>
      <c r="H155" s="1837">
        <v>0</v>
      </c>
      <c r="I155" s="1837">
        <v>0</v>
      </c>
      <c r="J155" s="1837">
        <v>0.36399999999999999</v>
      </c>
      <c r="K155" s="1838">
        <v>0.34899999999999998</v>
      </c>
    </row>
    <row r="156" spans="1:11">
      <c r="A156" s="1839">
        <v>13</v>
      </c>
      <c r="B156" s="1839" t="s">
        <v>2151</v>
      </c>
      <c r="C156" s="1839" t="s">
        <v>2310</v>
      </c>
      <c r="D156" s="1839">
        <v>44</v>
      </c>
      <c r="E156" s="1839">
        <v>11</v>
      </c>
      <c r="F156" s="1839">
        <v>15</v>
      </c>
      <c r="G156" s="1839">
        <v>2</v>
      </c>
      <c r="H156" s="1839">
        <v>1</v>
      </c>
      <c r="I156" s="1839">
        <v>0</v>
      </c>
      <c r="J156" s="1839">
        <v>0.37</v>
      </c>
      <c r="K156" s="1840">
        <v>0.34100000000000003</v>
      </c>
    </row>
    <row r="157" spans="1:11">
      <c r="A157" s="1839" t="s">
        <v>1334</v>
      </c>
      <c r="B157" s="1839" t="s">
        <v>2327</v>
      </c>
      <c r="C157" s="1842" t="s">
        <v>2311</v>
      </c>
      <c r="D157" s="1839">
        <v>48</v>
      </c>
      <c r="E157" s="1839">
        <v>14</v>
      </c>
      <c r="F157" s="1839">
        <v>18</v>
      </c>
      <c r="G157" s="1839">
        <v>7</v>
      </c>
      <c r="H157" s="1839">
        <v>1</v>
      </c>
      <c r="I157" s="1839">
        <v>0</v>
      </c>
      <c r="J157" s="1839">
        <v>0.45500000000000002</v>
      </c>
      <c r="K157" s="1840">
        <v>0.375</v>
      </c>
    </row>
    <row r="158" spans="1:11">
      <c r="A158" s="1837" t="s">
        <v>1334</v>
      </c>
      <c r="B158" s="1837" t="s">
        <v>2328</v>
      </c>
      <c r="C158" s="1837" t="s">
        <v>2315</v>
      </c>
      <c r="D158" s="1837">
        <v>51</v>
      </c>
      <c r="E158" s="1837">
        <v>22</v>
      </c>
      <c r="F158" s="1837">
        <v>25</v>
      </c>
      <c r="G158" s="1837">
        <v>1</v>
      </c>
      <c r="H158" s="1837">
        <v>1</v>
      </c>
      <c r="I158" s="1837">
        <v>2</v>
      </c>
      <c r="J158" s="1837">
        <v>0.5</v>
      </c>
      <c r="K158" s="1838">
        <v>0.49</v>
      </c>
    </row>
    <row r="159" spans="1:11">
      <c r="A159" s="1839" t="s">
        <v>1334</v>
      </c>
      <c r="B159" s="1839" t="s">
        <v>2329</v>
      </c>
      <c r="C159" s="1839" t="s">
        <v>2305</v>
      </c>
      <c r="D159" s="1839">
        <v>5</v>
      </c>
      <c r="E159" s="1839">
        <v>1</v>
      </c>
      <c r="F159" s="1839">
        <v>3</v>
      </c>
      <c r="G159" s="1839">
        <v>0</v>
      </c>
      <c r="H159" s="1839">
        <v>1</v>
      </c>
      <c r="I159" s="1839">
        <v>0</v>
      </c>
      <c r="J159" s="1839">
        <v>0.6</v>
      </c>
      <c r="K159" s="1840">
        <v>0.6</v>
      </c>
    </row>
    <row r="160" spans="1:11">
      <c r="A160" s="1839" t="s">
        <v>1334</v>
      </c>
      <c r="B160" s="1839" t="s">
        <v>2330</v>
      </c>
      <c r="C160" s="1839" t="s">
        <v>2303</v>
      </c>
      <c r="D160" s="1839">
        <v>47</v>
      </c>
      <c r="E160" s="1839">
        <v>22</v>
      </c>
      <c r="F160" s="1839">
        <v>31</v>
      </c>
      <c r="G160" s="1839">
        <v>0</v>
      </c>
      <c r="H160" s="1839">
        <v>2</v>
      </c>
      <c r="I160" s="1839">
        <v>6</v>
      </c>
      <c r="J160" s="1839">
        <v>0.66</v>
      </c>
      <c r="K160" s="1840">
        <v>0.66</v>
      </c>
    </row>
  </sheetData>
  <autoFilter ref="A1:K160" xr:uid="{00000000-0009-0000-0000-000002000000}">
    <sortState xmlns:xlrd2="http://schemas.microsoft.com/office/spreadsheetml/2017/richdata2" ref="A2:K160">
      <sortCondition ref="A1:A160"/>
    </sortState>
  </autoFilter>
  <conditionalFormatting sqref="B1:B1048576">
    <cfRule type="duplicateValues" dxfId="30" priority="119"/>
  </conditionalFormatting>
  <conditionalFormatting sqref="B1:B1048576">
    <cfRule type="duplicateValues" dxfId="29" priority="120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61"/>
  <sheetViews>
    <sheetView topLeftCell="A119" workbookViewId="0">
      <selection activeCell="B146" sqref="B146"/>
    </sheetView>
  </sheetViews>
  <sheetFormatPr defaultRowHeight="13.2"/>
  <cols>
    <col min="2" max="2" width="23" customWidth="1"/>
    <col min="3" max="3" width="10.33203125" bestFit="1" customWidth="1"/>
    <col min="4" max="9" width="9.109375" style="1557"/>
  </cols>
  <sheetData>
    <row r="1" spans="1:11">
      <c r="A1" s="1824" t="s">
        <v>2141</v>
      </c>
      <c r="B1" s="1824" t="s">
        <v>270</v>
      </c>
      <c r="C1" s="1824" t="s">
        <v>2260</v>
      </c>
      <c r="D1" s="1825" t="s">
        <v>268</v>
      </c>
      <c r="E1" s="1825" t="s">
        <v>1092</v>
      </c>
      <c r="F1" s="1825" t="s">
        <v>267</v>
      </c>
      <c r="G1" s="1825" t="s">
        <v>2143</v>
      </c>
      <c r="H1" s="1825" t="s">
        <v>2144</v>
      </c>
      <c r="I1" s="1825" t="s">
        <v>266</v>
      </c>
      <c r="J1" s="1825" t="s">
        <v>2145</v>
      </c>
      <c r="K1" s="1825" t="s">
        <v>265</v>
      </c>
    </row>
    <row r="2" spans="1:11">
      <c r="A2" s="1578">
        <v>2</v>
      </c>
      <c r="B2" s="1578" t="s">
        <v>2148</v>
      </c>
      <c r="C2" s="1578" t="s">
        <v>195</v>
      </c>
      <c r="D2" s="1823">
        <v>80</v>
      </c>
      <c r="E2" s="1823">
        <v>46</v>
      </c>
      <c r="F2" s="1823">
        <v>62</v>
      </c>
      <c r="G2" s="1823">
        <v>3</v>
      </c>
      <c r="H2" s="1823">
        <v>2</v>
      </c>
      <c r="I2" s="1823">
        <v>8</v>
      </c>
      <c r="J2" s="1827">
        <v>0.78300000000000003</v>
      </c>
      <c r="K2" s="1827">
        <v>0.77500000000000002</v>
      </c>
    </row>
    <row r="3" spans="1:11">
      <c r="A3" s="1578">
        <v>1</v>
      </c>
      <c r="B3" s="1578" t="s">
        <v>95</v>
      </c>
      <c r="C3" s="1578" t="s">
        <v>195</v>
      </c>
      <c r="D3" s="1823">
        <v>88</v>
      </c>
      <c r="E3" s="1823">
        <v>57</v>
      </c>
      <c r="F3" s="1823">
        <v>62</v>
      </c>
      <c r="G3" s="1823">
        <v>2</v>
      </c>
      <c r="H3" s="1823">
        <v>0</v>
      </c>
      <c r="I3" s="1823">
        <v>8</v>
      </c>
      <c r="J3" s="1827">
        <v>0.71099999999999997</v>
      </c>
      <c r="K3" s="1827">
        <v>0.70499999999999996</v>
      </c>
    </row>
    <row r="4" spans="1:11">
      <c r="A4" s="1578">
        <v>3</v>
      </c>
      <c r="B4" s="1578" t="s">
        <v>2160</v>
      </c>
      <c r="C4" s="1578" t="s">
        <v>195</v>
      </c>
      <c r="D4" s="1823">
        <v>64</v>
      </c>
      <c r="E4" s="1823">
        <v>25</v>
      </c>
      <c r="F4" s="1823">
        <v>45</v>
      </c>
      <c r="G4" s="1823">
        <v>9</v>
      </c>
      <c r="H4" s="1823">
        <v>5</v>
      </c>
      <c r="I4" s="1823">
        <v>1</v>
      </c>
      <c r="J4" s="1827">
        <v>0.74</v>
      </c>
      <c r="K4" s="1827">
        <v>0.70299999999999996</v>
      </c>
    </row>
    <row r="5" spans="1:11">
      <c r="A5" s="1578">
        <v>5</v>
      </c>
      <c r="B5" s="1578" t="s">
        <v>203</v>
      </c>
      <c r="C5" s="1578" t="s">
        <v>195</v>
      </c>
      <c r="D5" s="1823">
        <v>88</v>
      </c>
      <c r="E5" s="1823">
        <v>45</v>
      </c>
      <c r="F5" s="1823">
        <v>56</v>
      </c>
      <c r="G5" s="1823">
        <v>4</v>
      </c>
      <c r="H5" s="1823">
        <v>1</v>
      </c>
      <c r="I5" s="1823">
        <v>0</v>
      </c>
      <c r="J5" s="1827">
        <v>0.65200000000000002</v>
      </c>
      <c r="K5" s="1827">
        <v>0.63600000000000001</v>
      </c>
    </row>
    <row r="6" spans="1:11">
      <c r="A6" s="1578">
        <v>4</v>
      </c>
      <c r="B6" s="1578" t="s">
        <v>71</v>
      </c>
      <c r="C6" s="1578" t="s">
        <v>195</v>
      </c>
      <c r="D6" s="1823">
        <v>71</v>
      </c>
      <c r="E6" s="1823">
        <v>34</v>
      </c>
      <c r="F6" s="1823">
        <v>45</v>
      </c>
      <c r="G6" s="1823">
        <v>1</v>
      </c>
      <c r="H6" s="1823">
        <v>7</v>
      </c>
      <c r="I6" s="1823">
        <v>7</v>
      </c>
      <c r="J6" s="1827">
        <v>0.63900000000000001</v>
      </c>
      <c r="K6" s="1827">
        <v>0.63400000000000001</v>
      </c>
    </row>
    <row r="7" spans="1:11">
      <c r="A7" s="1578">
        <v>9</v>
      </c>
      <c r="B7" s="1578" t="s">
        <v>194</v>
      </c>
      <c r="C7" s="1578" t="s">
        <v>195</v>
      </c>
      <c r="D7" s="1823">
        <v>67</v>
      </c>
      <c r="E7" s="1823">
        <v>21</v>
      </c>
      <c r="F7" s="1823">
        <v>40</v>
      </c>
      <c r="G7" s="1823">
        <v>3</v>
      </c>
      <c r="H7" s="1823">
        <v>1</v>
      </c>
      <c r="I7" s="1823">
        <v>0</v>
      </c>
      <c r="J7" s="1827">
        <v>0.61399999999999999</v>
      </c>
      <c r="K7" s="1827">
        <v>0.59699999999999998</v>
      </c>
    </row>
    <row r="8" spans="1:11">
      <c r="A8" s="1578">
        <v>8</v>
      </c>
      <c r="B8" s="1578" t="s">
        <v>196</v>
      </c>
      <c r="C8" s="1578" t="s">
        <v>195</v>
      </c>
      <c r="D8" s="1823">
        <v>67</v>
      </c>
      <c r="E8" s="1823">
        <v>21</v>
      </c>
      <c r="F8" s="1823">
        <v>37</v>
      </c>
      <c r="G8" s="1823">
        <v>8</v>
      </c>
      <c r="H8" s="1823">
        <v>2</v>
      </c>
      <c r="I8" s="1823">
        <v>1</v>
      </c>
      <c r="J8" s="1827">
        <v>0.6</v>
      </c>
      <c r="K8" s="1827">
        <v>0.55200000000000005</v>
      </c>
    </row>
    <row r="9" spans="1:11">
      <c r="A9" s="1578">
        <v>6</v>
      </c>
      <c r="B9" s="1578" t="s">
        <v>126</v>
      </c>
      <c r="C9" s="1578" t="s">
        <v>195</v>
      </c>
      <c r="D9" s="1823">
        <v>82</v>
      </c>
      <c r="E9" s="1823">
        <v>20</v>
      </c>
      <c r="F9" s="1823">
        <v>38</v>
      </c>
      <c r="G9" s="1823">
        <v>1</v>
      </c>
      <c r="H9" s="1823">
        <v>2</v>
      </c>
      <c r="I9" s="1823">
        <v>3</v>
      </c>
      <c r="J9" s="1827">
        <v>0.47</v>
      </c>
      <c r="K9" s="1827">
        <v>0.46300000000000002</v>
      </c>
    </row>
    <row r="10" spans="1:11">
      <c r="A10" s="1578">
        <v>11</v>
      </c>
      <c r="B10" s="1578" t="s">
        <v>209</v>
      </c>
      <c r="C10" s="1578" t="s">
        <v>195</v>
      </c>
      <c r="D10" s="1823">
        <v>40</v>
      </c>
      <c r="E10" s="1823">
        <v>11</v>
      </c>
      <c r="F10" s="1823">
        <v>18</v>
      </c>
      <c r="G10" s="1823">
        <v>2</v>
      </c>
      <c r="H10" s="1823">
        <v>1</v>
      </c>
      <c r="I10" s="1823">
        <v>0</v>
      </c>
      <c r="J10" s="1827">
        <v>0.47599999999999998</v>
      </c>
      <c r="K10" s="1827">
        <v>0.45</v>
      </c>
    </row>
    <row r="11" spans="1:11">
      <c r="A11" s="1578">
        <v>10</v>
      </c>
      <c r="B11" s="1578" t="s">
        <v>2280</v>
      </c>
      <c r="C11" s="1578" t="s">
        <v>195</v>
      </c>
      <c r="D11" s="1823">
        <v>65</v>
      </c>
      <c r="E11" s="1823">
        <v>17</v>
      </c>
      <c r="F11" s="1823">
        <v>29</v>
      </c>
      <c r="G11" s="1823">
        <v>0</v>
      </c>
      <c r="H11" s="1823">
        <v>2</v>
      </c>
      <c r="I11" s="1823">
        <v>2</v>
      </c>
      <c r="J11" s="1827">
        <v>0.44600000000000001</v>
      </c>
      <c r="K11" s="1827">
        <v>0.44600000000000001</v>
      </c>
    </row>
    <row r="12" spans="1:11">
      <c r="A12" s="1578">
        <v>7</v>
      </c>
      <c r="B12" s="1578" t="s">
        <v>93</v>
      </c>
      <c r="C12" s="1578" t="s">
        <v>195</v>
      </c>
      <c r="D12" s="1823">
        <v>67</v>
      </c>
      <c r="E12" s="1823">
        <v>15</v>
      </c>
      <c r="F12" s="1823">
        <v>28</v>
      </c>
      <c r="G12" s="1823">
        <v>2</v>
      </c>
      <c r="H12" s="1823">
        <v>2</v>
      </c>
      <c r="I12" s="1823">
        <v>0</v>
      </c>
      <c r="J12" s="1827">
        <v>0.435</v>
      </c>
      <c r="K12" s="1827">
        <v>0.41799999999999998</v>
      </c>
    </row>
    <row r="13" spans="1:11">
      <c r="A13" s="1578">
        <v>12</v>
      </c>
      <c r="B13" s="1578" t="s">
        <v>85</v>
      </c>
      <c r="C13" s="1578" t="s">
        <v>195</v>
      </c>
      <c r="D13" s="1823">
        <v>36</v>
      </c>
      <c r="E13" s="1823">
        <v>7</v>
      </c>
      <c r="F13" s="1823">
        <v>14</v>
      </c>
      <c r="G13" s="1823">
        <v>1</v>
      </c>
      <c r="H13" s="1823">
        <v>0</v>
      </c>
      <c r="I13" s="1823">
        <v>0</v>
      </c>
      <c r="J13" s="1827">
        <v>0.40500000000000003</v>
      </c>
      <c r="K13" s="1827">
        <v>0.38900000000000001</v>
      </c>
    </row>
    <row r="14" spans="1:11">
      <c r="A14" s="1578">
        <v>13</v>
      </c>
      <c r="B14" s="1578" t="s">
        <v>2277</v>
      </c>
      <c r="C14" s="1578" t="s">
        <v>195</v>
      </c>
      <c r="D14" s="1823">
        <v>46</v>
      </c>
      <c r="E14" s="1823">
        <v>9</v>
      </c>
      <c r="F14" s="1823">
        <v>15</v>
      </c>
      <c r="G14" s="1823">
        <v>1</v>
      </c>
      <c r="H14" s="1823">
        <v>0</v>
      </c>
      <c r="I14" s="1823">
        <v>0</v>
      </c>
      <c r="J14" s="1827">
        <v>0.34</v>
      </c>
      <c r="K14" s="1827">
        <v>0.32600000000000001</v>
      </c>
    </row>
    <row r="15" spans="1:11">
      <c r="A15" s="1578">
        <v>1</v>
      </c>
      <c r="B15" s="1578" t="s">
        <v>185</v>
      </c>
      <c r="C15" s="1578" t="s">
        <v>48</v>
      </c>
      <c r="D15" s="1823">
        <v>79</v>
      </c>
      <c r="E15" s="1823">
        <v>42</v>
      </c>
      <c r="F15" s="1823">
        <v>54</v>
      </c>
      <c r="G15" s="1823">
        <v>3</v>
      </c>
      <c r="H15" s="1823">
        <v>1</v>
      </c>
      <c r="I15" s="1823">
        <v>1</v>
      </c>
      <c r="J15" s="1827">
        <v>0.69499999999999995</v>
      </c>
      <c r="K15" s="1827">
        <v>0.68400000000000005</v>
      </c>
    </row>
    <row r="16" spans="1:11">
      <c r="A16" s="1578">
        <v>2</v>
      </c>
      <c r="B16" s="1578" t="s">
        <v>1311</v>
      </c>
      <c r="C16" s="1578" t="s">
        <v>48</v>
      </c>
      <c r="D16" s="1823">
        <v>68</v>
      </c>
      <c r="E16" s="1823">
        <v>36</v>
      </c>
      <c r="F16" s="1823">
        <v>46</v>
      </c>
      <c r="G16" s="1823">
        <v>7</v>
      </c>
      <c r="H16" s="1823">
        <v>2</v>
      </c>
      <c r="I16" s="1823">
        <v>2</v>
      </c>
      <c r="J16" s="1827">
        <v>0.70699999999999996</v>
      </c>
      <c r="K16" s="1827">
        <v>0.67600000000000005</v>
      </c>
    </row>
    <row r="17" spans="1:11">
      <c r="A17" s="1578">
        <v>3</v>
      </c>
      <c r="B17" s="1578" t="s">
        <v>258</v>
      </c>
      <c r="C17" s="1578" t="s">
        <v>48</v>
      </c>
      <c r="D17" s="1823">
        <v>67</v>
      </c>
      <c r="E17" s="1823">
        <v>26</v>
      </c>
      <c r="F17" s="1823">
        <v>41</v>
      </c>
      <c r="G17" s="1823">
        <v>3</v>
      </c>
      <c r="H17" s="1823">
        <v>1</v>
      </c>
      <c r="I17" s="1823">
        <v>1</v>
      </c>
      <c r="J17" s="1827">
        <v>0.629</v>
      </c>
      <c r="K17" s="1827">
        <v>0.61199999999999999</v>
      </c>
    </row>
    <row r="18" spans="1:11">
      <c r="A18" s="1578">
        <v>5</v>
      </c>
      <c r="B18" s="1578" t="s">
        <v>47</v>
      </c>
      <c r="C18" s="1578" t="s">
        <v>48</v>
      </c>
      <c r="D18" s="1823">
        <v>76</v>
      </c>
      <c r="E18" s="1823">
        <v>27</v>
      </c>
      <c r="F18" s="1823">
        <v>43</v>
      </c>
      <c r="G18" s="1823">
        <v>4</v>
      </c>
      <c r="H18" s="1823">
        <v>1</v>
      </c>
      <c r="I18" s="1823">
        <v>0</v>
      </c>
      <c r="J18" s="1827">
        <v>0.58799999999999997</v>
      </c>
      <c r="K18" s="1827">
        <v>0.56599999999999995</v>
      </c>
    </row>
    <row r="19" spans="1:11">
      <c r="A19" s="1578">
        <v>4</v>
      </c>
      <c r="B19" s="1578" t="s">
        <v>2107</v>
      </c>
      <c r="C19" s="1578" t="s">
        <v>48</v>
      </c>
      <c r="D19" s="1823">
        <v>79</v>
      </c>
      <c r="E19" s="1823">
        <v>27</v>
      </c>
      <c r="F19" s="1823">
        <v>44</v>
      </c>
      <c r="G19" s="1823">
        <v>3</v>
      </c>
      <c r="H19" s="1823">
        <v>4</v>
      </c>
      <c r="I19" s="1823">
        <v>2</v>
      </c>
      <c r="J19" s="1827">
        <v>0.57299999999999995</v>
      </c>
      <c r="K19" s="1827">
        <v>0.55700000000000005</v>
      </c>
    </row>
    <row r="20" spans="1:11">
      <c r="A20" s="1578">
        <v>6</v>
      </c>
      <c r="B20" s="1578" t="s">
        <v>201</v>
      </c>
      <c r="C20" s="1578" t="s">
        <v>48</v>
      </c>
      <c r="D20" s="1823">
        <v>72</v>
      </c>
      <c r="E20" s="1823">
        <v>24</v>
      </c>
      <c r="F20" s="1823">
        <v>40</v>
      </c>
      <c r="G20" s="1823">
        <v>3</v>
      </c>
      <c r="H20" s="1823">
        <v>5</v>
      </c>
      <c r="I20" s="1823">
        <v>1</v>
      </c>
      <c r="J20" s="1827">
        <v>0.57299999999999995</v>
      </c>
      <c r="K20" s="1827">
        <v>0.55600000000000005</v>
      </c>
    </row>
    <row r="21" spans="1:11">
      <c r="A21" s="1578">
        <v>12</v>
      </c>
      <c r="B21" s="1578" t="s">
        <v>2281</v>
      </c>
      <c r="C21" s="1578" t="s">
        <v>48</v>
      </c>
      <c r="D21" s="1823">
        <v>45</v>
      </c>
      <c r="E21" s="1823">
        <v>13</v>
      </c>
      <c r="F21" s="1823">
        <v>25</v>
      </c>
      <c r="G21" s="1823">
        <v>0</v>
      </c>
      <c r="H21" s="1823">
        <v>1</v>
      </c>
      <c r="I21" s="1823">
        <v>0</v>
      </c>
      <c r="J21" s="1827">
        <v>0.55600000000000005</v>
      </c>
      <c r="K21" s="1827">
        <v>0.55600000000000005</v>
      </c>
    </row>
    <row r="22" spans="1:11">
      <c r="A22" s="1578">
        <v>9</v>
      </c>
      <c r="B22" s="1578" t="s">
        <v>2179</v>
      </c>
      <c r="C22" s="1578" t="s">
        <v>48</v>
      </c>
      <c r="D22" s="1823">
        <v>56</v>
      </c>
      <c r="E22" s="1823">
        <v>18</v>
      </c>
      <c r="F22" s="1823">
        <v>30</v>
      </c>
      <c r="G22" s="1823">
        <v>1</v>
      </c>
      <c r="H22" s="1823">
        <v>3</v>
      </c>
      <c r="I22" s="1823">
        <v>3</v>
      </c>
      <c r="J22" s="1827">
        <v>0.54400000000000004</v>
      </c>
      <c r="K22" s="1827">
        <v>0.53600000000000003</v>
      </c>
    </row>
    <row r="23" spans="1:11">
      <c r="A23" s="1578">
        <v>7</v>
      </c>
      <c r="B23" s="1578" t="s">
        <v>2183</v>
      </c>
      <c r="C23" s="1578" t="s">
        <v>48</v>
      </c>
      <c r="D23" s="1823">
        <v>58</v>
      </c>
      <c r="E23" s="1823">
        <v>21</v>
      </c>
      <c r="F23" s="1823">
        <v>30</v>
      </c>
      <c r="G23" s="1823">
        <v>0</v>
      </c>
      <c r="H23" s="1823">
        <v>2</v>
      </c>
      <c r="I23" s="1823">
        <v>0</v>
      </c>
      <c r="J23" s="1827">
        <v>0.51700000000000002</v>
      </c>
      <c r="K23" s="1827">
        <v>0.51700000000000002</v>
      </c>
    </row>
    <row r="24" spans="1:11">
      <c r="A24" s="1578">
        <v>8</v>
      </c>
      <c r="B24" s="1578" t="s">
        <v>2108</v>
      </c>
      <c r="C24" s="1578" t="s">
        <v>48</v>
      </c>
      <c r="D24" s="1823">
        <v>58</v>
      </c>
      <c r="E24" s="1823">
        <v>14</v>
      </c>
      <c r="F24" s="1823">
        <v>27</v>
      </c>
      <c r="G24" s="1823">
        <v>4</v>
      </c>
      <c r="H24" s="1823">
        <v>0</v>
      </c>
      <c r="I24" s="1823">
        <v>0</v>
      </c>
      <c r="J24" s="1827">
        <v>0.5</v>
      </c>
      <c r="K24" s="1827">
        <v>0.46600000000000003</v>
      </c>
    </row>
    <row r="25" spans="1:11">
      <c r="A25" s="1578">
        <v>13</v>
      </c>
      <c r="B25" s="1578" t="s">
        <v>2279</v>
      </c>
      <c r="C25" s="1578" t="s">
        <v>48</v>
      </c>
      <c r="D25" s="1823">
        <v>38</v>
      </c>
      <c r="E25" s="1823">
        <v>12</v>
      </c>
      <c r="F25" s="1823">
        <v>17</v>
      </c>
      <c r="G25" s="1823">
        <v>0</v>
      </c>
      <c r="H25" s="1823">
        <v>0</v>
      </c>
      <c r="I25" s="1823">
        <v>0</v>
      </c>
      <c r="J25" s="1827">
        <v>0.44700000000000001</v>
      </c>
      <c r="K25" s="1827">
        <v>0.44700000000000001</v>
      </c>
    </row>
    <row r="26" spans="1:11">
      <c r="A26" s="1578">
        <v>11</v>
      </c>
      <c r="B26" s="1578" t="s">
        <v>237</v>
      </c>
      <c r="C26" s="1578" t="s">
        <v>48</v>
      </c>
      <c r="D26" s="1823">
        <v>49</v>
      </c>
      <c r="E26" s="1823">
        <v>15</v>
      </c>
      <c r="F26" s="1823">
        <v>21</v>
      </c>
      <c r="G26" s="1823">
        <v>3</v>
      </c>
      <c r="H26" s="1823">
        <v>1</v>
      </c>
      <c r="I26" s="1823">
        <v>0</v>
      </c>
      <c r="J26" s="1827">
        <v>0.46200000000000002</v>
      </c>
      <c r="K26" s="1827">
        <v>0.42899999999999999</v>
      </c>
    </row>
    <row r="27" spans="1:11">
      <c r="A27" s="1578">
        <v>10</v>
      </c>
      <c r="B27" s="1578" t="s">
        <v>35</v>
      </c>
      <c r="C27" s="1578" t="s">
        <v>48</v>
      </c>
      <c r="D27" s="1823">
        <v>34</v>
      </c>
      <c r="E27" s="1823">
        <v>7</v>
      </c>
      <c r="F27" s="1823">
        <v>14</v>
      </c>
      <c r="G27" s="1823">
        <v>0</v>
      </c>
      <c r="H27" s="1823">
        <v>1</v>
      </c>
      <c r="I27" s="1823">
        <v>0</v>
      </c>
      <c r="J27" s="1827">
        <v>0.41199999999999998</v>
      </c>
      <c r="K27" s="1827">
        <v>0.41199999999999998</v>
      </c>
    </row>
    <row r="28" spans="1:11">
      <c r="A28" s="1578">
        <v>1</v>
      </c>
      <c r="B28" s="1578" t="s">
        <v>2248</v>
      </c>
      <c r="C28" s="1578" t="s">
        <v>2114</v>
      </c>
      <c r="D28" s="1823">
        <v>87</v>
      </c>
      <c r="E28" s="1823">
        <v>62</v>
      </c>
      <c r="F28" s="1823">
        <v>72</v>
      </c>
      <c r="G28" s="1823">
        <v>7</v>
      </c>
      <c r="H28" s="1823">
        <v>2</v>
      </c>
      <c r="I28" s="1823">
        <v>29</v>
      </c>
      <c r="J28" s="1827">
        <v>0.84</v>
      </c>
      <c r="K28" s="1827">
        <v>0.82799999999999996</v>
      </c>
    </row>
    <row r="29" spans="1:11">
      <c r="A29" s="1578">
        <v>5</v>
      </c>
      <c r="B29" s="1578" t="s">
        <v>2282</v>
      </c>
      <c r="C29" s="1578" t="s">
        <v>2114</v>
      </c>
      <c r="D29" s="1823">
        <v>94</v>
      </c>
      <c r="E29" s="1823">
        <v>58</v>
      </c>
      <c r="F29" s="1823">
        <v>72</v>
      </c>
      <c r="G29" s="1823">
        <v>5</v>
      </c>
      <c r="H29" s="1823">
        <v>2</v>
      </c>
      <c r="I29" s="1823">
        <v>16</v>
      </c>
      <c r="J29" s="1827">
        <v>0.77800000000000002</v>
      </c>
      <c r="K29" s="1827">
        <v>0.76600000000000001</v>
      </c>
    </row>
    <row r="30" spans="1:11">
      <c r="A30" s="1578">
        <v>2</v>
      </c>
      <c r="B30" s="1578" t="s">
        <v>2191</v>
      </c>
      <c r="C30" s="1578" t="s">
        <v>2114</v>
      </c>
      <c r="D30" s="1823">
        <v>74</v>
      </c>
      <c r="E30" s="1823">
        <v>39</v>
      </c>
      <c r="F30" s="1823">
        <v>51</v>
      </c>
      <c r="G30" s="1823">
        <v>4</v>
      </c>
      <c r="H30" s="1823">
        <v>2</v>
      </c>
      <c r="I30" s="1823">
        <v>3</v>
      </c>
      <c r="J30" s="1827">
        <v>0.70499999999999996</v>
      </c>
      <c r="K30" s="1827">
        <v>0.68899999999999995</v>
      </c>
    </row>
    <row r="31" spans="1:11">
      <c r="A31" s="1578">
        <v>4</v>
      </c>
      <c r="B31" s="1578" t="s">
        <v>2116</v>
      </c>
      <c r="C31" s="1578" t="s">
        <v>2114</v>
      </c>
      <c r="D31" s="1823">
        <v>96</v>
      </c>
      <c r="E31" s="1823">
        <v>53</v>
      </c>
      <c r="F31" s="1823">
        <v>58</v>
      </c>
      <c r="G31" s="1823">
        <v>3</v>
      </c>
      <c r="H31" s="1823">
        <v>4</v>
      </c>
      <c r="I31" s="1823">
        <v>2</v>
      </c>
      <c r="J31" s="1827">
        <v>0.61599999999999999</v>
      </c>
      <c r="K31" s="1827">
        <v>0.60399999999999998</v>
      </c>
    </row>
    <row r="32" spans="1:11">
      <c r="A32" s="1578">
        <v>10</v>
      </c>
      <c r="B32" s="1578" t="s">
        <v>62</v>
      </c>
      <c r="C32" s="1578" t="s">
        <v>2114</v>
      </c>
      <c r="D32" s="1823">
        <v>79</v>
      </c>
      <c r="E32" s="1823">
        <v>31</v>
      </c>
      <c r="F32" s="1823">
        <v>47</v>
      </c>
      <c r="G32" s="1823">
        <v>3</v>
      </c>
      <c r="H32" s="1823">
        <v>1</v>
      </c>
      <c r="I32" s="1823">
        <v>2</v>
      </c>
      <c r="J32" s="1827">
        <v>0.61</v>
      </c>
      <c r="K32" s="1827">
        <v>0.59499999999999997</v>
      </c>
    </row>
    <row r="33" spans="1:11">
      <c r="A33" s="1578">
        <v>9</v>
      </c>
      <c r="B33" s="1578" t="s">
        <v>2234</v>
      </c>
      <c r="C33" s="1578" t="s">
        <v>2114</v>
      </c>
      <c r="D33" s="1823">
        <v>59</v>
      </c>
      <c r="E33" s="1823">
        <v>24</v>
      </c>
      <c r="F33" s="1823">
        <v>35</v>
      </c>
      <c r="G33" s="1823">
        <v>1</v>
      </c>
      <c r="H33" s="1823">
        <v>2</v>
      </c>
      <c r="I33" s="1823">
        <v>6</v>
      </c>
      <c r="J33" s="1827">
        <v>0.6</v>
      </c>
      <c r="K33" s="1827">
        <v>0.59299999999999997</v>
      </c>
    </row>
    <row r="34" spans="1:11">
      <c r="A34" s="1578">
        <v>6</v>
      </c>
      <c r="B34" s="1578" t="s">
        <v>2283</v>
      </c>
      <c r="C34" s="1578" t="s">
        <v>2114</v>
      </c>
      <c r="D34" s="1823">
        <v>74</v>
      </c>
      <c r="E34" s="1823">
        <v>26</v>
      </c>
      <c r="F34" s="1823">
        <v>41</v>
      </c>
      <c r="G34" s="1823">
        <v>2</v>
      </c>
      <c r="H34" s="1823">
        <v>0</v>
      </c>
      <c r="I34" s="1823">
        <v>5</v>
      </c>
      <c r="J34" s="1827">
        <v>0.56599999999999995</v>
      </c>
      <c r="K34" s="1827">
        <v>0.55400000000000005</v>
      </c>
    </row>
    <row r="35" spans="1:11">
      <c r="A35" s="1578">
        <v>8</v>
      </c>
      <c r="B35" s="1578" t="s">
        <v>2284</v>
      </c>
      <c r="C35" s="1578" t="s">
        <v>2114</v>
      </c>
      <c r="D35" s="1823">
        <v>40</v>
      </c>
      <c r="E35" s="1823">
        <v>14</v>
      </c>
      <c r="F35" s="1823">
        <v>22</v>
      </c>
      <c r="G35" s="1823">
        <v>1</v>
      </c>
      <c r="H35" s="1823">
        <v>2</v>
      </c>
      <c r="I35" s="1823">
        <v>3</v>
      </c>
      <c r="J35" s="1827">
        <v>0.56100000000000005</v>
      </c>
      <c r="K35" s="1827">
        <v>0.55000000000000004</v>
      </c>
    </row>
    <row r="36" spans="1:11">
      <c r="A36" s="1578">
        <v>3</v>
      </c>
      <c r="B36" s="1578" t="s">
        <v>2185</v>
      </c>
      <c r="C36" s="1578" t="s">
        <v>2114</v>
      </c>
      <c r="D36" s="1823">
        <v>84</v>
      </c>
      <c r="E36" s="1823">
        <v>30</v>
      </c>
      <c r="F36" s="1823">
        <v>44</v>
      </c>
      <c r="G36" s="1823">
        <v>7</v>
      </c>
      <c r="H36" s="1823">
        <v>3</v>
      </c>
      <c r="I36" s="1823">
        <v>0</v>
      </c>
      <c r="J36" s="1827">
        <v>0.56000000000000005</v>
      </c>
      <c r="K36" s="1827">
        <v>0.52400000000000002</v>
      </c>
    </row>
    <row r="37" spans="1:11">
      <c r="A37" s="1578">
        <v>7</v>
      </c>
      <c r="B37" s="1578" t="s">
        <v>240</v>
      </c>
      <c r="C37" s="1578" t="s">
        <v>2114</v>
      </c>
      <c r="D37" s="1823">
        <v>90</v>
      </c>
      <c r="E37" s="1823">
        <v>18</v>
      </c>
      <c r="F37" s="1823">
        <v>45</v>
      </c>
      <c r="G37" s="1823">
        <v>1</v>
      </c>
      <c r="H37" s="1823">
        <v>1</v>
      </c>
      <c r="I37" s="1823">
        <v>0</v>
      </c>
      <c r="J37" s="1827">
        <v>0.505</v>
      </c>
      <c r="K37" s="1827">
        <v>0.5</v>
      </c>
    </row>
    <row r="38" spans="1:11">
      <c r="A38" s="1578">
        <v>13</v>
      </c>
      <c r="B38" s="1578" t="s">
        <v>2213</v>
      </c>
      <c r="C38" s="1578" t="s">
        <v>2114</v>
      </c>
      <c r="D38" s="1823">
        <v>45</v>
      </c>
      <c r="E38" s="1823">
        <v>15</v>
      </c>
      <c r="F38" s="1823">
        <v>21</v>
      </c>
      <c r="G38" s="1823">
        <v>1</v>
      </c>
      <c r="H38" s="1823">
        <v>0</v>
      </c>
      <c r="I38" s="1823">
        <v>0</v>
      </c>
      <c r="J38" s="1827">
        <v>0.47799999999999998</v>
      </c>
      <c r="K38" s="1827">
        <v>0.46700000000000003</v>
      </c>
    </row>
    <row r="39" spans="1:11">
      <c r="A39" s="1578">
        <v>11</v>
      </c>
      <c r="B39" s="1578" t="s">
        <v>2162</v>
      </c>
      <c r="C39" s="1578" t="s">
        <v>2114</v>
      </c>
      <c r="D39" s="1823">
        <v>66</v>
      </c>
      <c r="E39" s="1823">
        <v>19</v>
      </c>
      <c r="F39" s="1823">
        <v>30</v>
      </c>
      <c r="G39" s="1823">
        <v>4</v>
      </c>
      <c r="H39" s="1823">
        <v>1</v>
      </c>
      <c r="I39" s="1823">
        <v>0</v>
      </c>
      <c r="J39" s="1827">
        <v>0.48599999999999999</v>
      </c>
      <c r="K39" s="1827">
        <v>0.45500000000000002</v>
      </c>
    </row>
    <row r="40" spans="1:11">
      <c r="A40" s="1578">
        <v>12</v>
      </c>
      <c r="B40" s="1578" t="s">
        <v>165</v>
      </c>
      <c r="C40" s="1578" t="s">
        <v>2114</v>
      </c>
      <c r="D40" s="1823">
        <v>53</v>
      </c>
      <c r="E40" s="1823">
        <v>15</v>
      </c>
      <c r="F40" s="1823">
        <v>21</v>
      </c>
      <c r="G40" s="1823">
        <v>3</v>
      </c>
      <c r="H40" s="1823">
        <v>0</v>
      </c>
      <c r="I40" s="1823">
        <v>0</v>
      </c>
      <c r="J40" s="1827">
        <v>0.42899999999999999</v>
      </c>
      <c r="K40" s="1827">
        <v>0.39600000000000002</v>
      </c>
    </row>
    <row r="41" spans="1:11">
      <c r="A41" s="1578">
        <v>1</v>
      </c>
      <c r="B41" s="1578" t="s">
        <v>2223</v>
      </c>
      <c r="C41" s="1578" t="s">
        <v>111</v>
      </c>
      <c r="D41" s="1823">
        <v>88</v>
      </c>
      <c r="E41" s="1823">
        <v>59</v>
      </c>
      <c r="F41" s="1823">
        <v>64</v>
      </c>
      <c r="G41" s="1823">
        <v>7</v>
      </c>
      <c r="H41" s="1823">
        <v>1</v>
      </c>
      <c r="I41" s="1823">
        <v>23</v>
      </c>
      <c r="J41" s="1827">
        <v>0.747</v>
      </c>
      <c r="K41" s="1827">
        <v>0.72699999999999998</v>
      </c>
    </row>
    <row r="42" spans="1:11">
      <c r="A42" s="1578">
        <v>2</v>
      </c>
      <c r="B42" s="1578" t="s">
        <v>1681</v>
      </c>
      <c r="C42" s="1578" t="s">
        <v>111</v>
      </c>
      <c r="D42" s="1823">
        <v>86</v>
      </c>
      <c r="E42" s="1823">
        <v>42</v>
      </c>
      <c r="F42" s="1823">
        <v>59</v>
      </c>
      <c r="G42" s="1823">
        <v>5</v>
      </c>
      <c r="H42" s="1823">
        <v>5</v>
      </c>
      <c r="I42" s="1823">
        <v>15</v>
      </c>
      <c r="J42" s="1827">
        <v>0.70299999999999996</v>
      </c>
      <c r="K42" s="1827">
        <v>0.68600000000000005</v>
      </c>
    </row>
    <row r="43" spans="1:11">
      <c r="A43" s="1578">
        <v>3</v>
      </c>
      <c r="B43" s="1578" t="s">
        <v>2176</v>
      </c>
      <c r="C43" s="1578" t="s">
        <v>111</v>
      </c>
      <c r="D43" s="1823">
        <v>92</v>
      </c>
      <c r="E43" s="1823">
        <v>54</v>
      </c>
      <c r="F43" s="1823">
        <v>62</v>
      </c>
      <c r="G43" s="1823">
        <v>5</v>
      </c>
      <c r="H43" s="1823">
        <v>1</v>
      </c>
      <c r="I43" s="1823">
        <v>5</v>
      </c>
      <c r="J43" s="1827">
        <v>0.69099999999999995</v>
      </c>
      <c r="K43" s="1827">
        <v>0.67400000000000004</v>
      </c>
    </row>
    <row r="44" spans="1:11">
      <c r="A44" s="1578">
        <v>6</v>
      </c>
      <c r="B44" s="1578" t="s">
        <v>243</v>
      </c>
      <c r="C44" s="1578" t="s">
        <v>111</v>
      </c>
      <c r="D44" s="1823">
        <v>87</v>
      </c>
      <c r="E44" s="1823">
        <v>28</v>
      </c>
      <c r="F44" s="1823">
        <v>54</v>
      </c>
      <c r="G44" s="1823">
        <v>5</v>
      </c>
      <c r="H44" s="1823">
        <v>1</v>
      </c>
      <c r="I44" s="1823">
        <v>0</v>
      </c>
      <c r="J44" s="1827">
        <v>0.64100000000000001</v>
      </c>
      <c r="K44" s="1827">
        <v>0.621</v>
      </c>
    </row>
    <row r="45" spans="1:11">
      <c r="A45" s="1578">
        <v>5</v>
      </c>
      <c r="B45" s="1778" t="s">
        <v>119</v>
      </c>
      <c r="C45" s="1578" t="s">
        <v>111</v>
      </c>
      <c r="D45" s="1823">
        <v>87</v>
      </c>
      <c r="E45" s="1823">
        <v>34</v>
      </c>
      <c r="F45" s="1823">
        <v>53</v>
      </c>
      <c r="G45" s="1823">
        <v>1</v>
      </c>
      <c r="H45" s="1823">
        <v>5</v>
      </c>
      <c r="I45" s="1823">
        <v>5</v>
      </c>
      <c r="J45" s="1827">
        <v>0.61399999999999999</v>
      </c>
      <c r="K45" s="1827">
        <v>0.60899999999999999</v>
      </c>
    </row>
    <row r="46" spans="1:11">
      <c r="A46" s="1578">
        <v>12</v>
      </c>
      <c r="B46" s="1578" t="s">
        <v>167</v>
      </c>
      <c r="C46" s="1578" t="s">
        <v>111</v>
      </c>
      <c r="D46" s="1823">
        <v>61</v>
      </c>
      <c r="E46" s="1823">
        <v>19</v>
      </c>
      <c r="F46" s="1823">
        <v>35</v>
      </c>
      <c r="G46" s="1823">
        <v>1</v>
      </c>
      <c r="H46" s="1823">
        <v>2</v>
      </c>
      <c r="I46" s="1823">
        <v>0</v>
      </c>
      <c r="J46" s="1827">
        <v>0.58099999999999996</v>
      </c>
      <c r="K46" s="1827">
        <v>0.57399999999999995</v>
      </c>
    </row>
    <row r="47" spans="1:11">
      <c r="A47" s="1578" t="s">
        <v>1334</v>
      </c>
      <c r="B47" s="1578" t="s">
        <v>2262</v>
      </c>
      <c r="C47" s="1578" t="s">
        <v>111</v>
      </c>
      <c r="D47" s="1823">
        <v>67</v>
      </c>
      <c r="E47" s="1823">
        <v>23</v>
      </c>
      <c r="F47" s="1823">
        <v>38</v>
      </c>
      <c r="G47" s="1823">
        <v>4</v>
      </c>
      <c r="H47" s="1823">
        <v>2</v>
      </c>
      <c r="I47" s="1823">
        <v>0</v>
      </c>
      <c r="J47" s="1827">
        <v>0.59199999999999997</v>
      </c>
      <c r="K47" s="1827">
        <v>0.56699999999999995</v>
      </c>
    </row>
    <row r="48" spans="1:11">
      <c r="A48" s="1578">
        <v>4</v>
      </c>
      <c r="B48" s="1578" t="s">
        <v>2170</v>
      </c>
      <c r="C48" s="1578" t="s">
        <v>111</v>
      </c>
      <c r="D48" s="1823">
        <v>67</v>
      </c>
      <c r="E48" s="1823">
        <v>26</v>
      </c>
      <c r="F48" s="1823">
        <v>35</v>
      </c>
      <c r="G48" s="1823">
        <v>7</v>
      </c>
      <c r="H48" s="1823">
        <v>2</v>
      </c>
      <c r="I48" s="1823">
        <v>5</v>
      </c>
      <c r="J48" s="1827">
        <v>0.56799999999999995</v>
      </c>
      <c r="K48" s="1827">
        <v>0.52200000000000002</v>
      </c>
    </row>
    <row r="49" spans="1:11">
      <c r="A49" s="1578">
        <v>13</v>
      </c>
      <c r="B49" s="1578" t="s">
        <v>1172</v>
      </c>
      <c r="C49" s="1578" t="s">
        <v>111</v>
      </c>
      <c r="D49" s="1823">
        <v>2</v>
      </c>
      <c r="E49" s="1823">
        <v>1</v>
      </c>
      <c r="F49" s="1823">
        <v>1</v>
      </c>
      <c r="G49" s="1823">
        <v>0</v>
      </c>
      <c r="H49" s="1823">
        <v>0</v>
      </c>
      <c r="I49" s="1823">
        <v>0</v>
      </c>
      <c r="J49" s="1827">
        <v>0.5</v>
      </c>
      <c r="K49" s="1827">
        <v>0.5</v>
      </c>
    </row>
    <row r="50" spans="1:11">
      <c r="A50" s="1578" t="s">
        <v>1334</v>
      </c>
      <c r="B50" s="1578" t="s">
        <v>2285</v>
      </c>
      <c r="C50" s="1578" t="s">
        <v>111</v>
      </c>
      <c r="D50" s="1823">
        <v>22</v>
      </c>
      <c r="E50" s="1823">
        <v>8</v>
      </c>
      <c r="F50" s="1823">
        <v>11</v>
      </c>
      <c r="G50" s="1823">
        <v>0</v>
      </c>
      <c r="H50" s="1823">
        <v>1</v>
      </c>
      <c r="I50" s="1823">
        <v>2</v>
      </c>
      <c r="J50" s="1827">
        <v>0.5</v>
      </c>
      <c r="K50" s="1827">
        <v>0.5</v>
      </c>
    </row>
    <row r="51" spans="1:11">
      <c r="A51" s="1578">
        <v>7</v>
      </c>
      <c r="B51" s="1578" t="s">
        <v>2236</v>
      </c>
      <c r="C51" s="1578" t="s">
        <v>111</v>
      </c>
      <c r="D51" s="1823">
        <v>73</v>
      </c>
      <c r="E51" s="1823">
        <v>28</v>
      </c>
      <c r="F51" s="1823">
        <v>34</v>
      </c>
      <c r="G51" s="1823">
        <v>2</v>
      </c>
      <c r="H51" s="1823">
        <v>0</v>
      </c>
      <c r="I51" s="1823">
        <v>0</v>
      </c>
      <c r="J51" s="1827">
        <v>0.48</v>
      </c>
      <c r="K51" s="1827">
        <v>0.46600000000000003</v>
      </c>
    </row>
    <row r="52" spans="1:11">
      <c r="A52" s="1578">
        <v>10</v>
      </c>
      <c r="B52" s="1578" t="s">
        <v>7</v>
      </c>
      <c r="C52" s="1578" t="s">
        <v>111</v>
      </c>
      <c r="D52" s="1823">
        <v>69</v>
      </c>
      <c r="E52" s="1823">
        <v>15</v>
      </c>
      <c r="F52" s="1823">
        <v>28</v>
      </c>
      <c r="G52" s="1823">
        <v>1</v>
      </c>
      <c r="H52" s="1823">
        <v>1</v>
      </c>
      <c r="I52" s="1823">
        <v>0</v>
      </c>
      <c r="J52" s="1827">
        <v>0.41399999999999998</v>
      </c>
      <c r="K52" s="1827">
        <v>0.40600000000000003</v>
      </c>
    </row>
    <row r="53" spans="1:11">
      <c r="A53" s="1578">
        <v>9</v>
      </c>
      <c r="B53" s="1578" t="s">
        <v>111</v>
      </c>
      <c r="C53" s="1578" t="s">
        <v>111</v>
      </c>
      <c r="D53" s="1823">
        <v>51</v>
      </c>
      <c r="E53" s="1823">
        <v>11</v>
      </c>
      <c r="F53" s="1823">
        <v>18</v>
      </c>
      <c r="G53" s="1823">
        <v>4</v>
      </c>
      <c r="H53" s="1823">
        <v>0</v>
      </c>
      <c r="I53" s="1823">
        <v>0</v>
      </c>
      <c r="J53" s="1827">
        <v>0.4</v>
      </c>
      <c r="K53" s="1827">
        <v>0.35299999999999998</v>
      </c>
    </row>
    <row r="54" spans="1:11">
      <c r="A54" s="1578">
        <v>8</v>
      </c>
      <c r="B54" s="1578" t="s">
        <v>2212</v>
      </c>
      <c r="C54" s="1578" t="s">
        <v>111</v>
      </c>
      <c r="D54" s="1823">
        <v>26</v>
      </c>
      <c r="E54" s="1823">
        <v>3</v>
      </c>
      <c r="F54" s="1823">
        <v>9</v>
      </c>
      <c r="G54" s="1823">
        <v>1</v>
      </c>
      <c r="H54" s="1823">
        <v>2</v>
      </c>
      <c r="I54" s="1823">
        <v>0</v>
      </c>
      <c r="J54" s="1827">
        <v>0.37</v>
      </c>
      <c r="K54" s="1827">
        <v>0.34599999999999997</v>
      </c>
    </row>
    <row r="55" spans="1:11">
      <c r="A55" s="1578">
        <v>1</v>
      </c>
      <c r="B55" s="1578" t="s">
        <v>244</v>
      </c>
      <c r="C55" s="1578" t="s">
        <v>1269</v>
      </c>
      <c r="D55" s="1823">
        <v>77</v>
      </c>
      <c r="E55" s="1823">
        <v>51</v>
      </c>
      <c r="F55" s="1823">
        <v>65</v>
      </c>
      <c r="G55" s="1823">
        <v>6</v>
      </c>
      <c r="H55" s="1823">
        <v>2</v>
      </c>
      <c r="I55" s="1823">
        <v>17</v>
      </c>
      <c r="J55" s="1827">
        <v>0.85499999999999998</v>
      </c>
      <c r="K55" s="1827">
        <v>0.84399999999999997</v>
      </c>
    </row>
    <row r="56" spans="1:11">
      <c r="A56" s="1578">
        <v>7</v>
      </c>
      <c r="B56" s="1578" t="s">
        <v>1675</v>
      </c>
      <c r="C56" s="1578" t="s">
        <v>1269</v>
      </c>
      <c r="D56" s="1823">
        <v>11</v>
      </c>
      <c r="E56" s="1823">
        <v>6</v>
      </c>
      <c r="F56" s="1823">
        <v>8</v>
      </c>
      <c r="G56" s="1823">
        <v>1</v>
      </c>
      <c r="H56" s="1823">
        <v>0</v>
      </c>
      <c r="I56" s="1823">
        <v>0</v>
      </c>
      <c r="J56" s="1827">
        <v>0.75</v>
      </c>
      <c r="K56" s="1827">
        <v>0.72699999999999998</v>
      </c>
    </row>
    <row r="57" spans="1:11">
      <c r="A57" s="1578">
        <v>2</v>
      </c>
      <c r="B57" s="1578" t="s">
        <v>26</v>
      </c>
      <c r="C57" s="1578" t="s">
        <v>1269</v>
      </c>
      <c r="D57" s="1823">
        <v>87</v>
      </c>
      <c r="E57" s="1823">
        <v>43</v>
      </c>
      <c r="F57" s="1823">
        <v>55</v>
      </c>
      <c r="G57" s="1823">
        <v>2</v>
      </c>
      <c r="H57" s="1823">
        <v>2</v>
      </c>
      <c r="I57" s="1823">
        <v>2</v>
      </c>
      <c r="J57" s="1827">
        <v>0.64</v>
      </c>
      <c r="K57" s="1827">
        <v>0.63200000000000001</v>
      </c>
    </row>
    <row r="58" spans="1:11">
      <c r="A58" s="1578">
        <v>10</v>
      </c>
      <c r="B58" s="1578" t="s">
        <v>109</v>
      </c>
      <c r="C58" s="1578" t="s">
        <v>1269</v>
      </c>
      <c r="D58" s="1823">
        <v>80</v>
      </c>
      <c r="E58" s="1823">
        <v>19</v>
      </c>
      <c r="F58" s="1823">
        <v>47</v>
      </c>
      <c r="G58" s="1823">
        <v>0</v>
      </c>
      <c r="H58" s="1823">
        <v>2</v>
      </c>
      <c r="I58" s="1823">
        <v>0</v>
      </c>
      <c r="J58" s="1827">
        <v>0.58799999999999997</v>
      </c>
      <c r="K58" s="1827">
        <v>0.58799999999999997</v>
      </c>
    </row>
    <row r="59" spans="1:11">
      <c r="A59" s="1578">
        <v>4</v>
      </c>
      <c r="B59" s="1578" t="s">
        <v>2266</v>
      </c>
      <c r="C59" s="1578" t="s">
        <v>1269</v>
      </c>
      <c r="D59" s="1823">
        <v>66</v>
      </c>
      <c r="E59" s="1823">
        <v>28</v>
      </c>
      <c r="F59" s="1823">
        <v>37</v>
      </c>
      <c r="G59" s="1823">
        <v>3</v>
      </c>
      <c r="H59" s="1823">
        <v>5</v>
      </c>
      <c r="I59" s="1823">
        <v>5</v>
      </c>
      <c r="J59" s="1827">
        <v>0.57999999999999996</v>
      </c>
      <c r="K59" s="1827">
        <v>0.56100000000000005</v>
      </c>
    </row>
    <row r="60" spans="1:11">
      <c r="A60" s="1578">
        <v>3</v>
      </c>
      <c r="B60" s="1578" t="s">
        <v>2206</v>
      </c>
      <c r="C60" s="1578" t="s">
        <v>1269</v>
      </c>
      <c r="D60" s="1823">
        <v>93</v>
      </c>
      <c r="E60" s="1823">
        <v>40</v>
      </c>
      <c r="F60" s="1823">
        <v>51</v>
      </c>
      <c r="G60" s="1823">
        <v>2</v>
      </c>
      <c r="H60" s="1823">
        <v>2</v>
      </c>
      <c r="I60" s="1823">
        <v>0</v>
      </c>
      <c r="J60" s="1827">
        <v>0.55800000000000005</v>
      </c>
      <c r="K60" s="1827">
        <v>0.54800000000000004</v>
      </c>
    </row>
    <row r="61" spans="1:11">
      <c r="A61" s="1578">
        <v>9</v>
      </c>
      <c r="B61" s="1578" t="s">
        <v>1269</v>
      </c>
      <c r="C61" s="1578" t="s">
        <v>1269</v>
      </c>
      <c r="D61" s="1823">
        <v>33</v>
      </c>
      <c r="E61" s="1823">
        <v>7</v>
      </c>
      <c r="F61" s="1823">
        <v>18</v>
      </c>
      <c r="G61" s="1823">
        <v>1</v>
      </c>
      <c r="H61" s="1823">
        <v>1</v>
      </c>
      <c r="I61" s="1823">
        <v>1</v>
      </c>
      <c r="J61" s="1827">
        <v>0.55900000000000005</v>
      </c>
      <c r="K61" s="1827">
        <v>0.54500000000000004</v>
      </c>
    </row>
    <row r="62" spans="1:11">
      <c r="A62" s="1578">
        <v>6</v>
      </c>
      <c r="B62" s="1578" t="s">
        <v>181</v>
      </c>
      <c r="C62" s="1578" t="s">
        <v>1269</v>
      </c>
      <c r="D62" s="1823">
        <v>56</v>
      </c>
      <c r="E62" s="1823">
        <v>14</v>
      </c>
      <c r="F62" s="1823">
        <v>29</v>
      </c>
      <c r="G62" s="1823">
        <v>4</v>
      </c>
      <c r="H62" s="1823">
        <v>1</v>
      </c>
      <c r="I62" s="1823">
        <v>0</v>
      </c>
      <c r="J62" s="1827">
        <v>0.55000000000000004</v>
      </c>
      <c r="K62" s="1827">
        <v>0.51800000000000002</v>
      </c>
    </row>
    <row r="63" spans="1:11">
      <c r="A63" s="1578">
        <v>11</v>
      </c>
      <c r="B63" s="1578" t="s">
        <v>89</v>
      </c>
      <c r="C63" s="1578" t="s">
        <v>1269</v>
      </c>
      <c r="D63" s="1823">
        <v>76</v>
      </c>
      <c r="E63" s="1823">
        <v>24</v>
      </c>
      <c r="F63" s="1823">
        <v>39</v>
      </c>
      <c r="G63" s="1823">
        <v>6</v>
      </c>
      <c r="H63" s="1823">
        <v>3</v>
      </c>
      <c r="I63" s="1823">
        <v>2</v>
      </c>
      <c r="J63" s="1827">
        <v>0.54900000000000004</v>
      </c>
      <c r="K63" s="1827">
        <v>0.51300000000000001</v>
      </c>
    </row>
    <row r="64" spans="1:11">
      <c r="A64" s="1578" t="s">
        <v>1334</v>
      </c>
      <c r="B64" s="1578" t="s">
        <v>2286</v>
      </c>
      <c r="C64" s="1578" t="s">
        <v>1269</v>
      </c>
      <c r="D64" s="1823">
        <v>18</v>
      </c>
      <c r="E64" s="1823">
        <v>7</v>
      </c>
      <c r="F64" s="1823">
        <v>9</v>
      </c>
      <c r="G64" s="1823">
        <v>0</v>
      </c>
      <c r="H64" s="1823">
        <v>0</v>
      </c>
      <c r="I64" s="1823">
        <v>0</v>
      </c>
      <c r="J64" s="1827">
        <v>0.5</v>
      </c>
      <c r="K64" s="1827">
        <v>0.5</v>
      </c>
    </row>
    <row r="65" spans="1:11">
      <c r="A65" s="1578">
        <v>8</v>
      </c>
      <c r="B65" s="1578" t="s">
        <v>2232</v>
      </c>
      <c r="C65" s="1578" t="s">
        <v>1269</v>
      </c>
      <c r="D65" s="1823">
        <v>75</v>
      </c>
      <c r="E65" s="1823">
        <v>31</v>
      </c>
      <c r="F65" s="1823">
        <v>37</v>
      </c>
      <c r="G65" s="1823">
        <v>0</v>
      </c>
      <c r="H65" s="1823">
        <v>1</v>
      </c>
      <c r="I65" s="1823">
        <v>0</v>
      </c>
      <c r="J65" s="1827">
        <v>0.49299999999999999</v>
      </c>
      <c r="K65" s="1827">
        <v>0.49299999999999999</v>
      </c>
    </row>
    <row r="66" spans="1:11">
      <c r="A66" s="1578" t="s">
        <v>1334</v>
      </c>
      <c r="B66" s="1578" t="s">
        <v>2287</v>
      </c>
      <c r="C66" s="1578" t="s">
        <v>1269</v>
      </c>
      <c r="D66" s="1823">
        <v>23</v>
      </c>
      <c r="E66" s="1823">
        <v>1</v>
      </c>
      <c r="F66" s="1823">
        <v>11</v>
      </c>
      <c r="G66" s="1823">
        <v>0</v>
      </c>
      <c r="H66" s="1823">
        <v>0</v>
      </c>
      <c r="I66" s="1823">
        <v>0</v>
      </c>
      <c r="J66" s="1827">
        <v>0.47799999999999998</v>
      </c>
      <c r="K66" s="1827">
        <v>0.47799999999999998</v>
      </c>
    </row>
    <row r="67" spans="1:11">
      <c r="A67" s="1578">
        <v>5</v>
      </c>
      <c r="B67" s="1578" t="s">
        <v>2264</v>
      </c>
      <c r="C67" s="1578" t="s">
        <v>1269</v>
      </c>
      <c r="D67" s="1823">
        <v>54</v>
      </c>
      <c r="E67" s="1823">
        <v>18</v>
      </c>
      <c r="F67" s="1823">
        <v>24</v>
      </c>
      <c r="G67" s="1823">
        <v>3</v>
      </c>
      <c r="H67" s="1823">
        <v>4</v>
      </c>
      <c r="I67" s="1823">
        <v>1</v>
      </c>
      <c r="J67" s="1827">
        <v>0.47399999999999998</v>
      </c>
      <c r="K67" s="1827">
        <v>0.44400000000000001</v>
      </c>
    </row>
    <row r="68" spans="1:11">
      <c r="A68" s="1578">
        <v>12</v>
      </c>
      <c r="B68" s="1578" t="s">
        <v>2202</v>
      </c>
      <c r="C68" s="1578" t="s">
        <v>1269</v>
      </c>
      <c r="D68" s="1823">
        <v>61</v>
      </c>
      <c r="E68" s="1823">
        <v>16</v>
      </c>
      <c r="F68" s="1823">
        <v>27</v>
      </c>
      <c r="G68" s="1823">
        <v>3</v>
      </c>
      <c r="H68" s="1823">
        <v>2</v>
      </c>
      <c r="I68" s="1823">
        <v>0</v>
      </c>
      <c r="J68" s="1827">
        <v>0.46899999999999997</v>
      </c>
      <c r="K68" s="1827">
        <v>0.443</v>
      </c>
    </row>
    <row r="69" spans="1:11">
      <c r="A69" s="1578">
        <v>2</v>
      </c>
      <c r="B69" s="1578" t="s">
        <v>2288</v>
      </c>
      <c r="C69" s="1578" t="s">
        <v>1634</v>
      </c>
      <c r="D69" s="1823">
        <v>85</v>
      </c>
      <c r="E69" s="1823">
        <v>49</v>
      </c>
      <c r="F69" s="1823">
        <v>60</v>
      </c>
      <c r="G69" s="1823">
        <v>1</v>
      </c>
      <c r="H69" s="1823">
        <v>0</v>
      </c>
      <c r="I69" s="1823">
        <v>5</v>
      </c>
      <c r="J69" s="1827">
        <v>0.70899999999999996</v>
      </c>
      <c r="K69" s="1827">
        <v>0.70599999999999996</v>
      </c>
    </row>
    <row r="70" spans="1:11">
      <c r="A70" s="1578">
        <v>1</v>
      </c>
      <c r="B70" s="1578" t="s">
        <v>2245</v>
      </c>
      <c r="C70" s="1578" t="s">
        <v>1634</v>
      </c>
      <c r="D70" s="1823">
        <v>85</v>
      </c>
      <c r="E70" s="1823">
        <v>47</v>
      </c>
      <c r="F70" s="1823">
        <v>55</v>
      </c>
      <c r="G70" s="1823">
        <v>7</v>
      </c>
      <c r="H70" s="1823">
        <v>1</v>
      </c>
      <c r="I70" s="1823">
        <v>20</v>
      </c>
      <c r="J70" s="1827">
        <v>0.67400000000000004</v>
      </c>
      <c r="K70" s="1827">
        <v>0.64700000000000002</v>
      </c>
    </row>
    <row r="71" spans="1:11">
      <c r="A71" s="1578">
        <v>4</v>
      </c>
      <c r="B71" s="1578" t="s">
        <v>1121</v>
      </c>
      <c r="C71" s="1578" t="s">
        <v>1634</v>
      </c>
      <c r="D71" s="1823">
        <v>85</v>
      </c>
      <c r="E71" s="1823">
        <v>37</v>
      </c>
      <c r="F71" s="1823">
        <v>54</v>
      </c>
      <c r="G71" s="1823">
        <v>5</v>
      </c>
      <c r="H71" s="1823">
        <v>1</v>
      </c>
      <c r="I71" s="1823">
        <v>6</v>
      </c>
      <c r="J71" s="1827">
        <v>0.65600000000000003</v>
      </c>
      <c r="K71" s="1827">
        <v>0.63500000000000001</v>
      </c>
    </row>
    <row r="72" spans="1:11">
      <c r="A72" s="1578">
        <v>5</v>
      </c>
      <c r="B72" s="1578" t="s">
        <v>2156</v>
      </c>
      <c r="C72" s="1578" t="s">
        <v>1634</v>
      </c>
      <c r="D72" s="1823">
        <v>67</v>
      </c>
      <c r="E72" s="1823">
        <v>31</v>
      </c>
      <c r="F72" s="1823">
        <v>41</v>
      </c>
      <c r="G72" s="1823">
        <v>5</v>
      </c>
      <c r="H72" s="1823">
        <v>3</v>
      </c>
      <c r="I72" s="1823">
        <v>3</v>
      </c>
      <c r="J72" s="1827">
        <v>0.63900000000000001</v>
      </c>
      <c r="K72" s="1827">
        <v>0.61199999999999999</v>
      </c>
    </row>
    <row r="73" spans="1:11">
      <c r="A73" s="1578">
        <v>8</v>
      </c>
      <c r="B73" s="1578" t="s">
        <v>1126</v>
      </c>
      <c r="C73" s="1578" t="s">
        <v>1634</v>
      </c>
      <c r="D73" s="1823">
        <v>83</v>
      </c>
      <c r="E73" s="1823">
        <v>24</v>
      </c>
      <c r="F73" s="1823">
        <v>50</v>
      </c>
      <c r="G73" s="1823">
        <v>3</v>
      </c>
      <c r="H73" s="1823">
        <v>2</v>
      </c>
      <c r="I73" s="1823">
        <v>1</v>
      </c>
      <c r="J73" s="1827">
        <v>0.61599999999999999</v>
      </c>
      <c r="K73" s="1827">
        <v>0.60199999999999998</v>
      </c>
    </row>
    <row r="74" spans="1:11">
      <c r="A74" s="1578">
        <v>6</v>
      </c>
      <c r="B74" s="1578" t="s">
        <v>179</v>
      </c>
      <c r="C74" s="1578" t="s">
        <v>1634</v>
      </c>
      <c r="D74" s="1823">
        <v>65</v>
      </c>
      <c r="E74" s="1823">
        <v>33</v>
      </c>
      <c r="F74" s="1823">
        <v>39</v>
      </c>
      <c r="G74" s="1823">
        <v>12</v>
      </c>
      <c r="H74" s="1823">
        <v>0</v>
      </c>
      <c r="I74" s="1823">
        <v>1</v>
      </c>
      <c r="J74" s="1827">
        <v>0.66200000000000003</v>
      </c>
      <c r="K74" s="1827">
        <v>0.6</v>
      </c>
    </row>
    <row r="75" spans="1:11">
      <c r="A75" s="1578">
        <v>3</v>
      </c>
      <c r="B75" s="1578" t="s">
        <v>2227</v>
      </c>
      <c r="C75" s="1578" t="s">
        <v>1634</v>
      </c>
      <c r="D75" s="1823">
        <v>77</v>
      </c>
      <c r="E75" s="1823">
        <v>30</v>
      </c>
      <c r="F75" s="1823">
        <v>44</v>
      </c>
      <c r="G75" s="1823">
        <v>3</v>
      </c>
      <c r="H75" s="1823">
        <v>0</v>
      </c>
      <c r="I75" s="1823">
        <v>3</v>
      </c>
      <c r="J75" s="1827">
        <v>0.58799999999999997</v>
      </c>
      <c r="K75" s="1827">
        <v>0.57099999999999995</v>
      </c>
    </row>
    <row r="76" spans="1:11">
      <c r="A76" s="1578">
        <v>7</v>
      </c>
      <c r="B76" s="1578" t="s">
        <v>2242</v>
      </c>
      <c r="C76" s="1578" t="s">
        <v>1634</v>
      </c>
      <c r="D76" s="1823">
        <v>83</v>
      </c>
      <c r="E76" s="1823">
        <v>36</v>
      </c>
      <c r="F76" s="1823">
        <v>46</v>
      </c>
      <c r="G76" s="1823">
        <v>7</v>
      </c>
      <c r="H76" s="1823">
        <v>1</v>
      </c>
      <c r="I76" s="1823">
        <v>2</v>
      </c>
      <c r="J76" s="1827">
        <v>0.58899999999999997</v>
      </c>
      <c r="K76" s="1827">
        <v>0.55400000000000005</v>
      </c>
    </row>
    <row r="77" spans="1:11">
      <c r="A77" s="1578">
        <v>10</v>
      </c>
      <c r="B77" s="1578" t="s">
        <v>2226</v>
      </c>
      <c r="C77" s="1578" t="s">
        <v>1634</v>
      </c>
      <c r="D77" s="1823">
        <v>72</v>
      </c>
      <c r="E77" s="1823">
        <v>23</v>
      </c>
      <c r="F77" s="1823">
        <v>37</v>
      </c>
      <c r="G77" s="1823">
        <v>4</v>
      </c>
      <c r="H77" s="1823">
        <v>0</v>
      </c>
      <c r="I77" s="1823">
        <v>0</v>
      </c>
      <c r="J77" s="1827">
        <v>0.53900000000000003</v>
      </c>
      <c r="K77" s="1827">
        <v>0.51400000000000001</v>
      </c>
    </row>
    <row r="78" spans="1:11">
      <c r="A78" s="1578">
        <v>12</v>
      </c>
      <c r="B78" s="1578" t="s">
        <v>2289</v>
      </c>
      <c r="C78" s="1578" t="s">
        <v>1634</v>
      </c>
      <c r="D78" s="1823">
        <v>57</v>
      </c>
      <c r="E78" s="1823">
        <v>10</v>
      </c>
      <c r="F78" s="1823">
        <v>29</v>
      </c>
      <c r="G78" s="1823">
        <v>0</v>
      </c>
      <c r="H78" s="1823">
        <v>1</v>
      </c>
      <c r="I78" s="1823">
        <v>0</v>
      </c>
      <c r="J78" s="1827">
        <v>0.50900000000000001</v>
      </c>
      <c r="K78" s="1827">
        <v>0.50900000000000001</v>
      </c>
    </row>
    <row r="79" spans="1:11">
      <c r="A79" s="1578">
        <v>9</v>
      </c>
      <c r="B79" s="1578" t="s">
        <v>2290</v>
      </c>
      <c r="C79" s="1578" t="s">
        <v>1634</v>
      </c>
      <c r="D79" s="1823">
        <v>38</v>
      </c>
      <c r="E79" s="1823">
        <v>6</v>
      </c>
      <c r="F79" s="1823">
        <v>17</v>
      </c>
      <c r="G79" s="1823">
        <v>1</v>
      </c>
      <c r="H79" s="1823">
        <v>1</v>
      </c>
      <c r="I79" s="1823">
        <v>0</v>
      </c>
      <c r="J79" s="1827">
        <v>0.46200000000000002</v>
      </c>
      <c r="K79" s="1827">
        <v>0.44700000000000001</v>
      </c>
    </row>
    <row r="80" spans="1:11">
      <c r="A80" s="1578">
        <v>11</v>
      </c>
      <c r="B80" s="1578" t="s">
        <v>2274</v>
      </c>
      <c r="C80" s="1578" t="s">
        <v>1634</v>
      </c>
      <c r="D80" s="1823">
        <v>34</v>
      </c>
      <c r="E80" s="1823">
        <v>6</v>
      </c>
      <c r="F80" s="1823">
        <v>9</v>
      </c>
      <c r="G80" s="1823">
        <v>0</v>
      </c>
      <c r="H80" s="1823">
        <v>1</v>
      </c>
      <c r="I80" s="1823">
        <v>0</v>
      </c>
      <c r="J80" s="1827">
        <v>0.26500000000000001</v>
      </c>
      <c r="K80" s="1827">
        <v>0.26500000000000001</v>
      </c>
    </row>
    <row r="81" spans="1:11">
      <c r="A81" s="1578">
        <v>13</v>
      </c>
      <c r="B81" s="1578" t="s">
        <v>2230</v>
      </c>
      <c r="C81" s="1578" t="s">
        <v>1634</v>
      </c>
      <c r="D81" s="1823">
        <v>42</v>
      </c>
      <c r="E81" s="1823">
        <v>4</v>
      </c>
      <c r="F81" s="1823">
        <v>11</v>
      </c>
      <c r="G81" s="1823">
        <v>2</v>
      </c>
      <c r="H81" s="1823">
        <v>1</v>
      </c>
      <c r="I81" s="1823">
        <v>0</v>
      </c>
      <c r="J81" s="1827">
        <v>0.29499999999999998</v>
      </c>
      <c r="K81" s="1827">
        <v>0.26200000000000001</v>
      </c>
    </row>
    <row r="82" spans="1:11">
      <c r="A82" s="1578">
        <v>3</v>
      </c>
      <c r="B82" s="1578" t="s">
        <v>2208</v>
      </c>
      <c r="C82" s="1578" t="s">
        <v>57</v>
      </c>
      <c r="D82" s="1823">
        <v>70</v>
      </c>
      <c r="E82" s="1823">
        <v>36</v>
      </c>
      <c r="F82" s="1823">
        <v>51</v>
      </c>
      <c r="G82" s="1823">
        <v>1</v>
      </c>
      <c r="H82" s="1823">
        <v>7</v>
      </c>
      <c r="I82" s="1823">
        <v>8</v>
      </c>
      <c r="J82" s="1827">
        <v>0.73199999999999998</v>
      </c>
      <c r="K82" s="1827">
        <v>0.72899999999999998</v>
      </c>
    </row>
    <row r="83" spans="1:11">
      <c r="A83" s="1578">
        <v>4</v>
      </c>
      <c r="B83" s="1578" t="s">
        <v>137</v>
      </c>
      <c r="C83" s="1578" t="s">
        <v>57</v>
      </c>
      <c r="D83" s="1823">
        <v>75</v>
      </c>
      <c r="E83" s="1823">
        <v>38</v>
      </c>
      <c r="F83" s="1823">
        <v>49</v>
      </c>
      <c r="G83" s="1823">
        <v>5</v>
      </c>
      <c r="H83" s="1823">
        <v>1</v>
      </c>
      <c r="I83" s="1823">
        <v>1</v>
      </c>
      <c r="J83" s="1827">
        <v>0.67500000000000004</v>
      </c>
      <c r="K83" s="1827">
        <v>0.65300000000000002</v>
      </c>
    </row>
    <row r="84" spans="1:11">
      <c r="A84" s="1578">
        <v>1</v>
      </c>
      <c r="B84" s="1578" t="s">
        <v>2201</v>
      </c>
      <c r="C84" s="1578" t="s">
        <v>57</v>
      </c>
      <c r="D84" s="1823">
        <v>72</v>
      </c>
      <c r="E84" s="1823">
        <v>33</v>
      </c>
      <c r="F84" s="1823">
        <v>46</v>
      </c>
      <c r="G84" s="1823">
        <v>2</v>
      </c>
      <c r="H84" s="1823">
        <v>5</v>
      </c>
      <c r="I84" s="1823">
        <v>10</v>
      </c>
      <c r="J84" s="1827">
        <v>0.64900000000000002</v>
      </c>
      <c r="K84" s="1827">
        <v>0.63900000000000001</v>
      </c>
    </row>
    <row r="85" spans="1:11">
      <c r="A85" s="1578">
        <v>6</v>
      </c>
      <c r="B85" s="1578" t="s">
        <v>2267</v>
      </c>
      <c r="C85" s="1578" t="s">
        <v>57</v>
      </c>
      <c r="D85" s="1823">
        <v>57</v>
      </c>
      <c r="E85" s="1823">
        <v>32</v>
      </c>
      <c r="F85" s="1823">
        <v>36</v>
      </c>
      <c r="G85" s="1823">
        <v>7</v>
      </c>
      <c r="H85" s="1823">
        <v>2</v>
      </c>
      <c r="I85" s="1823">
        <v>5</v>
      </c>
      <c r="J85" s="1827">
        <v>0.67200000000000004</v>
      </c>
      <c r="K85" s="1827">
        <v>0.63200000000000001</v>
      </c>
    </row>
    <row r="86" spans="1:11">
      <c r="A86" s="1578">
        <v>9</v>
      </c>
      <c r="B86" s="1578" t="s">
        <v>171</v>
      </c>
      <c r="C86" s="1578" t="s">
        <v>57</v>
      </c>
      <c r="D86" s="1823">
        <v>31</v>
      </c>
      <c r="E86" s="1823">
        <v>11</v>
      </c>
      <c r="F86" s="1823">
        <v>18</v>
      </c>
      <c r="G86" s="1823">
        <v>3</v>
      </c>
      <c r="H86" s="1823">
        <v>0</v>
      </c>
      <c r="I86" s="1823">
        <v>1</v>
      </c>
      <c r="J86" s="1827">
        <v>0.61799999999999999</v>
      </c>
      <c r="K86" s="1827">
        <v>0.58099999999999996</v>
      </c>
    </row>
    <row r="87" spans="1:11">
      <c r="A87" s="1578">
        <v>7</v>
      </c>
      <c r="B87" s="1578" t="s">
        <v>198</v>
      </c>
      <c r="C87" s="1578" t="s">
        <v>57</v>
      </c>
      <c r="D87" s="1823">
        <v>56</v>
      </c>
      <c r="E87" s="1823">
        <v>19</v>
      </c>
      <c r="F87" s="1823">
        <v>31</v>
      </c>
      <c r="G87" s="1823">
        <v>3</v>
      </c>
      <c r="H87" s="1823">
        <v>0</v>
      </c>
      <c r="I87" s="1823">
        <v>4</v>
      </c>
      <c r="J87" s="1827">
        <v>0.57599999999999996</v>
      </c>
      <c r="K87" s="1827">
        <v>0.55400000000000005</v>
      </c>
    </row>
    <row r="88" spans="1:11">
      <c r="A88" s="1578">
        <v>10</v>
      </c>
      <c r="B88" s="1578" t="s">
        <v>2238</v>
      </c>
      <c r="C88" s="1578" t="s">
        <v>57</v>
      </c>
      <c r="D88" s="1823">
        <v>68</v>
      </c>
      <c r="E88" s="1823">
        <v>24</v>
      </c>
      <c r="F88" s="1823">
        <v>37</v>
      </c>
      <c r="G88" s="1823">
        <v>1</v>
      </c>
      <c r="H88" s="1823">
        <v>5</v>
      </c>
      <c r="I88" s="1823">
        <v>3</v>
      </c>
      <c r="J88" s="1827">
        <v>0.55100000000000005</v>
      </c>
      <c r="K88" s="1827">
        <v>0.54400000000000004</v>
      </c>
    </row>
    <row r="89" spans="1:11">
      <c r="A89" s="1578">
        <v>2</v>
      </c>
      <c r="B89" s="1578" t="s">
        <v>2235</v>
      </c>
      <c r="C89" s="1578" t="s">
        <v>57</v>
      </c>
      <c r="D89" s="1823">
        <v>61</v>
      </c>
      <c r="E89" s="1823">
        <v>27</v>
      </c>
      <c r="F89" s="1823">
        <v>32</v>
      </c>
      <c r="G89" s="1823">
        <v>2</v>
      </c>
      <c r="H89" s="1823">
        <v>2</v>
      </c>
      <c r="I89" s="1823">
        <v>4</v>
      </c>
      <c r="J89" s="1827">
        <v>0.54</v>
      </c>
      <c r="K89" s="1827">
        <v>0.52500000000000002</v>
      </c>
    </row>
    <row r="90" spans="1:11">
      <c r="A90" s="1578">
        <v>8</v>
      </c>
      <c r="B90" s="1578" t="s">
        <v>2173</v>
      </c>
      <c r="C90" s="1578" t="s">
        <v>57</v>
      </c>
      <c r="D90" s="1823">
        <v>69</v>
      </c>
      <c r="E90" s="1823">
        <v>21</v>
      </c>
      <c r="F90" s="1823">
        <v>36</v>
      </c>
      <c r="G90" s="1823">
        <v>2</v>
      </c>
      <c r="H90" s="1823">
        <v>1</v>
      </c>
      <c r="I90" s="1823">
        <v>3</v>
      </c>
      <c r="J90" s="1827">
        <v>0.53500000000000003</v>
      </c>
      <c r="K90" s="1827">
        <v>0.52200000000000002</v>
      </c>
    </row>
    <row r="91" spans="1:11">
      <c r="A91" s="1578">
        <v>5</v>
      </c>
      <c r="B91" s="1578" t="s">
        <v>49</v>
      </c>
      <c r="C91" s="1578" t="s">
        <v>57</v>
      </c>
      <c r="D91" s="1823">
        <v>66</v>
      </c>
      <c r="E91" s="1823">
        <v>21</v>
      </c>
      <c r="F91" s="1823">
        <v>31</v>
      </c>
      <c r="G91" s="1823">
        <v>4</v>
      </c>
      <c r="H91" s="1823">
        <v>1</v>
      </c>
      <c r="I91" s="1823">
        <v>0</v>
      </c>
      <c r="J91" s="1827">
        <v>0.5</v>
      </c>
      <c r="K91" s="1827">
        <v>0.47</v>
      </c>
    </row>
    <row r="92" spans="1:11">
      <c r="A92" s="1578">
        <v>13</v>
      </c>
      <c r="B92" s="1578" t="s">
        <v>2151</v>
      </c>
      <c r="C92" s="1578" t="s">
        <v>57</v>
      </c>
      <c r="D92" s="1823">
        <v>58</v>
      </c>
      <c r="E92" s="1823">
        <v>13</v>
      </c>
      <c r="F92" s="1823">
        <v>25</v>
      </c>
      <c r="G92" s="1823">
        <v>1</v>
      </c>
      <c r="H92" s="1823">
        <v>1</v>
      </c>
      <c r="I92" s="1823">
        <v>0</v>
      </c>
      <c r="J92" s="1827">
        <v>0.441</v>
      </c>
      <c r="K92" s="1827">
        <v>0.43099999999999999</v>
      </c>
    </row>
    <row r="93" spans="1:11">
      <c r="A93" s="1578">
        <v>11</v>
      </c>
      <c r="B93" s="1578" t="s">
        <v>2291</v>
      </c>
      <c r="C93" s="1578" t="s">
        <v>57</v>
      </c>
      <c r="D93" s="1823">
        <v>53</v>
      </c>
      <c r="E93" s="1823">
        <v>17</v>
      </c>
      <c r="F93" s="1823">
        <v>21</v>
      </c>
      <c r="G93" s="1823">
        <v>2</v>
      </c>
      <c r="H93" s="1823">
        <v>0</v>
      </c>
      <c r="I93" s="1823">
        <v>0</v>
      </c>
      <c r="J93" s="1827">
        <v>0.41799999999999998</v>
      </c>
      <c r="K93" s="1827">
        <v>0.39600000000000002</v>
      </c>
    </row>
    <row r="94" spans="1:11">
      <c r="A94" s="1578">
        <v>12</v>
      </c>
      <c r="B94" s="1578" t="s">
        <v>56</v>
      </c>
      <c r="C94" s="1578" t="s">
        <v>57</v>
      </c>
      <c r="D94" s="1823">
        <v>43</v>
      </c>
      <c r="E94" s="1823">
        <v>8</v>
      </c>
      <c r="F94" s="1823">
        <v>14</v>
      </c>
      <c r="G94" s="1823">
        <v>0</v>
      </c>
      <c r="H94" s="1823">
        <v>2</v>
      </c>
      <c r="I94" s="1823">
        <v>0</v>
      </c>
      <c r="J94" s="1827">
        <v>0.32600000000000001</v>
      </c>
      <c r="K94" s="1827">
        <v>0.32600000000000001</v>
      </c>
    </row>
    <row r="95" spans="1:11">
      <c r="A95" s="1578">
        <v>1</v>
      </c>
      <c r="B95" s="1578" t="s">
        <v>2222</v>
      </c>
      <c r="C95" s="1578" t="s">
        <v>262</v>
      </c>
      <c r="D95" s="1823">
        <v>79</v>
      </c>
      <c r="E95" s="1823">
        <v>59</v>
      </c>
      <c r="F95" s="1823">
        <v>59</v>
      </c>
      <c r="G95" s="1823">
        <v>8</v>
      </c>
      <c r="H95" s="1823">
        <v>0</v>
      </c>
      <c r="I95" s="1823">
        <v>32</v>
      </c>
      <c r="J95" s="1827">
        <v>0.77</v>
      </c>
      <c r="K95" s="1827">
        <v>0.747</v>
      </c>
    </row>
    <row r="96" spans="1:11">
      <c r="A96" s="1578" t="s">
        <v>1334</v>
      </c>
      <c r="B96" s="1578" t="s">
        <v>2292</v>
      </c>
      <c r="C96" s="1578" t="s">
        <v>262</v>
      </c>
      <c r="D96" s="1823">
        <v>64</v>
      </c>
      <c r="E96" s="1823">
        <v>32</v>
      </c>
      <c r="F96" s="1823">
        <v>42</v>
      </c>
      <c r="G96" s="1823">
        <v>1</v>
      </c>
      <c r="H96" s="1823">
        <v>2</v>
      </c>
      <c r="I96" s="1823">
        <v>9</v>
      </c>
      <c r="J96" s="1827">
        <v>0.66200000000000003</v>
      </c>
      <c r="K96" s="1827">
        <v>0.65600000000000003</v>
      </c>
    </row>
    <row r="97" spans="1:11">
      <c r="A97" s="1578">
        <v>3</v>
      </c>
      <c r="B97" s="1578" t="s">
        <v>96</v>
      </c>
      <c r="C97" s="1578" t="s">
        <v>262</v>
      </c>
      <c r="D97" s="1823">
        <v>75</v>
      </c>
      <c r="E97" s="1823">
        <v>39</v>
      </c>
      <c r="F97" s="1823">
        <v>49</v>
      </c>
      <c r="G97" s="1823">
        <v>4</v>
      </c>
      <c r="H97" s="1823">
        <v>3</v>
      </c>
      <c r="I97" s="1823">
        <v>1</v>
      </c>
      <c r="J97" s="1827">
        <v>0.67100000000000004</v>
      </c>
      <c r="K97" s="1827">
        <v>0.65300000000000002</v>
      </c>
    </row>
    <row r="98" spans="1:11">
      <c r="A98" s="1578">
        <v>4</v>
      </c>
      <c r="B98" s="1578" t="s">
        <v>221</v>
      </c>
      <c r="C98" s="1578" t="s">
        <v>262</v>
      </c>
      <c r="D98" s="1823">
        <v>81</v>
      </c>
      <c r="E98" s="1823">
        <v>35</v>
      </c>
      <c r="F98" s="1823">
        <v>46</v>
      </c>
      <c r="G98" s="1823">
        <v>8</v>
      </c>
      <c r="H98" s="1823">
        <v>1</v>
      </c>
      <c r="I98" s="1823">
        <v>1</v>
      </c>
      <c r="J98" s="1827">
        <v>0.60699999999999998</v>
      </c>
      <c r="K98" s="1827">
        <v>0.56799999999999995</v>
      </c>
    </row>
    <row r="99" spans="1:11">
      <c r="A99" s="1578">
        <v>5</v>
      </c>
      <c r="B99" s="1578" t="s">
        <v>2155</v>
      </c>
      <c r="C99" s="1578" t="s">
        <v>262</v>
      </c>
      <c r="D99" s="1823">
        <v>81</v>
      </c>
      <c r="E99" s="1823">
        <v>26</v>
      </c>
      <c r="F99" s="1823">
        <v>44</v>
      </c>
      <c r="G99" s="1823">
        <v>4</v>
      </c>
      <c r="H99" s="1823">
        <v>0</v>
      </c>
      <c r="I99" s="1823">
        <v>7</v>
      </c>
      <c r="J99" s="1827">
        <v>0.56499999999999995</v>
      </c>
      <c r="K99" s="1827">
        <v>0.54300000000000004</v>
      </c>
    </row>
    <row r="100" spans="1:11">
      <c r="A100" s="1578">
        <v>2</v>
      </c>
      <c r="B100" s="1578" t="s">
        <v>261</v>
      </c>
      <c r="C100" s="1578" t="s">
        <v>262</v>
      </c>
      <c r="D100" s="1823">
        <v>76</v>
      </c>
      <c r="E100" s="1823">
        <v>25</v>
      </c>
      <c r="F100" s="1823">
        <v>35</v>
      </c>
      <c r="G100" s="1823">
        <v>9</v>
      </c>
      <c r="H100" s="1823">
        <v>2</v>
      </c>
      <c r="I100" s="1823">
        <v>9</v>
      </c>
      <c r="J100" s="1827">
        <v>0.51800000000000002</v>
      </c>
      <c r="K100" s="1827">
        <v>0.46100000000000002</v>
      </c>
    </row>
    <row r="101" spans="1:11">
      <c r="A101" s="1578" t="s">
        <v>1334</v>
      </c>
      <c r="B101" s="1578" t="s">
        <v>2293</v>
      </c>
      <c r="C101" s="1578" t="s">
        <v>262</v>
      </c>
      <c r="D101" s="1823">
        <v>33</v>
      </c>
      <c r="E101" s="1823">
        <v>8</v>
      </c>
      <c r="F101" s="1823">
        <v>15</v>
      </c>
      <c r="G101" s="1823">
        <v>0</v>
      </c>
      <c r="H101" s="1823">
        <v>2</v>
      </c>
      <c r="I101" s="1823">
        <v>0</v>
      </c>
      <c r="J101" s="1827">
        <v>0.45500000000000002</v>
      </c>
      <c r="K101" s="1827">
        <v>0.45500000000000002</v>
      </c>
    </row>
    <row r="102" spans="1:11">
      <c r="A102" s="1578">
        <v>9</v>
      </c>
      <c r="B102" s="1578" t="s">
        <v>173</v>
      </c>
      <c r="C102" s="1578" t="s">
        <v>262</v>
      </c>
      <c r="D102" s="1823">
        <v>72</v>
      </c>
      <c r="E102" s="1823">
        <v>12</v>
      </c>
      <c r="F102" s="1823">
        <v>32</v>
      </c>
      <c r="G102" s="1823">
        <v>0</v>
      </c>
      <c r="H102" s="1823">
        <v>1</v>
      </c>
      <c r="I102" s="1823">
        <v>4</v>
      </c>
      <c r="J102" s="1827">
        <v>0.44400000000000001</v>
      </c>
      <c r="K102" s="1827">
        <v>0.44400000000000001</v>
      </c>
    </row>
    <row r="103" spans="1:11">
      <c r="A103" s="1578">
        <v>7</v>
      </c>
      <c r="B103" s="1578" t="s">
        <v>259</v>
      </c>
      <c r="C103" s="1578" t="s">
        <v>262</v>
      </c>
      <c r="D103" s="1823">
        <v>19</v>
      </c>
      <c r="E103" s="1823">
        <v>2</v>
      </c>
      <c r="F103" s="1823">
        <v>8</v>
      </c>
      <c r="G103" s="1823">
        <v>1</v>
      </c>
      <c r="H103" s="1823">
        <v>1</v>
      </c>
      <c r="I103" s="1823">
        <v>0</v>
      </c>
      <c r="J103" s="1827">
        <v>0.45</v>
      </c>
      <c r="K103" s="1827">
        <v>0.42099999999999999</v>
      </c>
    </row>
    <row r="104" spans="1:11">
      <c r="A104" s="1578">
        <v>10</v>
      </c>
      <c r="B104" s="1578" t="s">
        <v>124</v>
      </c>
      <c r="C104" s="1578" t="s">
        <v>262</v>
      </c>
      <c r="D104" s="1823">
        <v>34</v>
      </c>
      <c r="E104" s="1823">
        <v>8</v>
      </c>
      <c r="F104" s="1823">
        <v>13</v>
      </c>
      <c r="G104" s="1823">
        <v>1</v>
      </c>
      <c r="H104" s="1823">
        <v>2</v>
      </c>
      <c r="I104" s="1823">
        <v>0</v>
      </c>
      <c r="J104" s="1827">
        <v>0.4</v>
      </c>
      <c r="K104" s="1827">
        <v>0.38200000000000001</v>
      </c>
    </row>
    <row r="105" spans="1:11">
      <c r="A105" s="1578">
        <v>6</v>
      </c>
      <c r="B105" s="1578" t="s">
        <v>161</v>
      </c>
      <c r="C105" s="1578" t="s">
        <v>262</v>
      </c>
      <c r="D105" s="1823">
        <v>76</v>
      </c>
      <c r="E105" s="1823">
        <v>14</v>
      </c>
      <c r="F105" s="1823">
        <v>29</v>
      </c>
      <c r="G105" s="1823">
        <v>2</v>
      </c>
      <c r="H105" s="1823">
        <v>3</v>
      </c>
      <c r="I105" s="1823">
        <v>0</v>
      </c>
      <c r="J105" s="1827">
        <v>0.39700000000000002</v>
      </c>
      <c r="K105" s="1827">
        <v>0.38200000000000001</v>
      </c>
    </row>
    <row r="106" spans="1:11">
      <c r="A106" s="1578">
        <v>11</v>
      </c>
      <c r="B106" s="1578" t="s">
        <v>232</v>
      </c>
      <c r="C106" s="1578" t="s">
        <v>262</v>
      </c>
      <c r="D106" s="1823">
        <v>29</v>
      </c>
      <c r="E106" s="1823">
        <v>4</v>
      </c>
      <c r="F106" s="1823">
        <v>11</v>
      </c>
      <c r="G106" s="1823">
        <v>0</v>
      </c>
      <c r="H106" s="1823">
        <v>0</v>
      </c>
      <c r="I106" s="1823">
        <v>0</v>
      </c>
      <c r="J106" s="1827">
        <v>0.379</v>
      </c>
      <c r="K106" s="1827">
        <v>0.379</v>
      </c>
    </row>
    <row r="107" spans="1:11">
      <c r="A107" s="1578">
        <v>12</v>
      </c>
      <c r="B107" s="1578" t="s">
        <v>2294</v>
      </c>
      <c r="C107" s="1578" t="s">
        <v>262</v>
      </c>
      <c r="D107" s="1823">
        <v>45</v>
      </c>
      <c r="E107" s="1823">
        <v>8</v>
      </c>
      <c r="F107" s="1823">
        <v>14</v>
      </c>
      <c r="G107" s="1823">
        <v>1</v>
      </c>
      <c r="H107" s="1823">
        <v>0</v>
      </c>
      <c r="I107" s="1823">
        <v>0</v>
      </c>
      <c r="J107" s="1827">
        <v>0.32600000000000001</v>
      </c>
      <c r="K107" s="1827">
        <v>0.311</v>
      </c>
    </row>
    <row r="108" spans="1:11">
      <c r="A108" s="1578">
        <v>13</v>
      </c>
      <c r="B108" s="1578" t="s">
        <v>2295</v>
      </c>
      <c r="C108" s="1578" t="s">
        <v>262</v>
      </c>
      <c r="D108" s="1823">
        <v>38</v>
      </c>
      <c r="E108" s="1823">
        <v>4</v>
      </c>
      <c r="F108" s="1823">
        <v>10</v>
      </c>
      <c r="G108" s="1823">
        <v>0</v>
      </c>
      <c r="H108" s="1823">
        <v>0</v>
      </c>
      <c r="I108" s="1823">
        <v>0</v>
      </c>
      <c r="J108" s="1827">
        <v>0.26300000000000001</v>
      </c>
      <c r="K108" s="1827">
        <v>0.26300000000000001</v>
      </c>
    </row>
    <row r="109" spans="1:11">
      <c r="A109" s="1578">
        <v>4</v>
      </c>
      <c r="B109" s="1578" t="s">
        <v>117</v>
      </c>
      <c r="C109" s="1578" t="s">
        <v>132</v>
      </c>
      <c r="D109" s="1823">
        <v>78</v>
      </c>
      <c r="E109" s="1823">
        <v>37</v>
      </c>
      <c r="F109" s="1823">
        <v>57</v>
      </c>
      <c r="G109" s="1823">
        <v>4</v>
      </c>
      <c r="H109" s="1823">
        <v>2</v>
      </c>
      <c r="I109" s="1823">
        <v>14</v>
      </c>
      <c r="J109" s="1827">
        <v>0.74399999999999999</v>
      </c>
      <c r="K109" s="1827">
        <v>0.73099999999999998</v>
      </c>
    </row>
    <row r="110" spans="1:11">
      <c r="A110" s="1578">
        <v>1</v>
      </c>
      <c r="B110" s="1578" t="s">
        <v>2256</v>
      </c>
      <c r="C110" s="1578" t="s">
        <v>132</v>
      </c>
      <c r="D110" s="1823">
        <v>72</v>
      </c>
      <c r="E110" s="1823">
        <v>33</v>
      </c>
      <c r="F110" s="1823">
        <v>47</v>
      </c>
      <c r="G110" s="1823">
        <v>0</v>
      </c>
      <c r="H110" s="1823">
        <v>3</v>
      </c>
      <c r="I110" s="1823">
        <v>8</v>
      </c>
      <c r="J110" s="1827">
        <v>0.65300000000000002</v>
      </c>
      <c r="K110" s="1827">
        <v>0.65300000000000002</v>
      </c>
    </row>
    <row r="111" spans="1:11">
      <c r="A111" s="1578">
        <v>2</v>
      </c>
      <c r="B111" s="1578" t="s">
        <v>2200</v>
      </c>
      <c r="C111" s="1578" t="s">
        <v>132</v>
      </c>
      <c r="D111" s="1823">
        <v>86</v>
      </c>
      <c r="E111" s="1823">
        <v>44</v>
      </c>
      <c r="F111" s="1823">
        <v>50</v>
      </c>
      <c r="G111" s="1823">
        <v>6</v>
      </c>
      <c r="H111" s="1823">
        <v>1</v>
      </c>
      <c r="I111" s="1823">
        <v>4</v>
      </c>
      <c r="J111" s="1827">
        <v>0.60899999999999999</v>
      </c>
      <c r="K111" s="1827">
        <v>0.58099999999999996</v>
      </c>
    </row>
    <row r="112" spans="1:11">
      <c r="A112" s="1578">
        <v>7</v>
      </c>
      <c r="B112" s="1578" t="s">
        <v>1181</v>
      </c>
      <c r="C112" s="1578" t="s">
        <v>132</v>
      </c>
      <c r="D112" s="1823">
        <v>66</v>
      </c>
      <c r="E112" s="1823">
        <v>19</v>
      </c>
      <c r="F112" s="1823">
        <v>38</v>
      </c>
      <c r="G112" s="1823">
        <v>1</v>
      </c>
      <c r="H112" s="1823">
        <v>0</v>
      </c>
      <c r="I112" s="1823">
        <v>0</v>
      </c>
      <c r="J112" s="1827">
        <v>0.58199999999999996</v>
      </c>
      <c r="K112" s="1827">
        <v>0.57599999999999996</v>
      </c>
    </row>
    <row r="113" spans="1:11">
      <c r="A113" s="1578">
        <v>3</v>
      </c>
      <c r="B113" s="1578" t="s">
        <v>143</v>
      </c>
      <c r="C113" s="1578" t="s">
        <v>132</v>
      </c>
      <c r="D113" s="1823">
        <v>59</v>
      </c>
      <c r="E113" s="1823">
        <v>23</v>
      </c>
      <c r="F113" s="1823">
        <v>33</v>
      </c>
      <c r="G113" s="1823">
        <v>3</v>
      </c>
      <c r="H113" s="1823">
        <v>3</v>
      </c>
      <c r="I113" s="1823">
        <v>4</v>
      </c>
      <c r="J113" s="1827">
        <v>0.58099999999999996</v>
      </c>
      <c r="K113" s="1827">
        <v>0.55900000000000005</v>
      </c>
    </row>
    <row r="114" spans="1:11">
      <c r="A114" s="1578">
        <v>6</v>
      </c>
      <c r="B114" s="1578" t="s">
        <v>2197</v>
      </c>
      <c r="C114" s="1578" t="s">
        <v>132</v>
      </c>
      <c r="D114" s="1823">
        <v>81</v>
      </c>
      <c r="E114" s="1823">
        <v>28</v>
      </c>
      <c r="F114" s="1823">
        <v>45</v>
      </c>
      <c r="G114" s="1823">
        <v>3</v>
      </c>
      <c r="H114" s="1823">
        <v>2</v>
      </c>
      <c r="I114" s="1823">
        <v>0</v>
      </c>
      <c r="J114" s="1827">
        <v>0.57099999999999995</v>
      </c>
      <c r="K114" s="1827">
        <v>0.55600000000000005</v>
      </c>
    </row>
    <row r="115" spans="1:11">
      <c r="A115" s="1578">
        <v>5</v>
      </c>
      <c r="B115" s="1578" t="s">
        <v>112</v>
      </c>
      <c r="C115" s="1578" t="s">
        <v>132</v>
      </c>
      <c r="D115" s="1823">
        <v>70</v>
      </c>
      <c r="E115" s="1823">
        <v>29</v>
      </c>
      <c r="F115" s="1823">
        <v>38</v>
      </c>
      <c r="G115" s="1823">
        <v>7</v>
      </c>
      <c r="H115" s="1823">
        <v>2</v>
      </c>
      <c r="I115" s="1823">
        <v>2</v>
      </c>
      <c r="J115" s="1827">
        <v>0.58399999999999996</v>
      </c>
      <c r="K115" s="1827">
        <v>0.54300000000000004</v>
      </c>
    </row>
    <row r="116" spans="1:11">
      <c r="A116" s="1578">
        <v>9</v>
      </c>
      <c r="B116" s="1578" t="s">
        <v>131</v>
      </c>
      <c r="C116" s="1578" t="s">
        <v>132</v>
      </c>
      <c r="D116" s="1823">
        <v>81</v>
      </c>
      <c r="E116" s="1823">
        <v>16</v>
      </c>
      <c r="F116" s="1823">
        <v>42</v>
      </c>
      <c r="G116" s="1823">
        <v>0</v>
      </c>
      <c r="H116" s="1823">
        <v>3</v>
      </c>
      <c r="I116" s="1823">
        <v>2</v>
      </c>
      <c r="J116" s="1827">
        <v>0.51900000000000002</v>
      </c>
      <c r="K116" s="1827">
        <v>0.51900000000000002</v>
      </c>
    </row>
    <row r="117" spans="1:11">
      <c r="A117" s="1578">
        <v>12</v>
      </c>
      <c r="B117" s="1578" t="s">
        <v>129</v>
      </c>
      <c r="C117" s="1578" t="s">
        <v>132</v>
      </c>
      <c r="D117" s="1823">
        <v>61</v>
      </c>
      <c r="E117" s="1823">
        <v>13</v>
      </c>
      <c r="F117" s="1823">
        <v>30</v>
      </c>
      <c r="G117" s="1823">
        <v>1</v>
      </c>
      <c r="H117" s="1823">
        <v>1</v>
      </c>
      <c r="I117" s="1823">
        <v>0</v>
      </c>
      <c r="J117" s="1827">
        <v>0.5</v>
      </c>
      <c r="K117" s="1827">
        <v>0.49199999999999999</v>
      </c>
    </row>
    <row r="118" spans="1:11">
      <c r="A118" s="1578">
        <v>11</v>
      </c>
      <c r="B118" s="1578" t="s">
        <v>2296</v>
      </c>
      <c r="C118" s="1578" t="s">
        <v>132</v>
      </c>
      <c r="D118" s="1823">
        <v>60</v>
      </c>
      <c r="E118" s="1823">
        <v>17</v>
      </c>
      <c r="F118" s="1823">
        <v>28</v>
      </c>
      <c r="G118" s="1823">
        <v>1</v>
      </c>
      <c r="H118" s="1823">
        <v>0</v>
      </c>
      <c r="I118" s="1823">
        <v>0</v>
      </c>
      <c r="J118" s="1827">
        <v>0.47499999999999998</v>
      </c>
      <c r="K118" s="1827">
        <v>0.46700000000000003</v>
      </c>
    </row>
    <row r="119" spans="1:11">
      <c r="A119" s="1578">
        <v>8</v>
      </c>
      <c r="B119" s="1578" t="s">
        <v>127</v>
      </c>
      <c r="C119" s="1578" t="s">
        <v>132</v>
      </c>
      <c r="D119" s="1823">
        <v>68</v>
      </c>
      <c r="E119" s="1823">
        <v>18</v>
      </c>
      <c r="F119" s="1823">
        <v>29</v>
      </c>
      <c r="G119" s="1823">
        <v>7</v>
      </c>
      <c r="H119" s="1823">
        <v>1</v>
      </c>
      <c r="I119" s="1823">
        <v>0</v>
      </c>
      <c r="J119" s="1827">
        <v>0.48</v>
      </c>
      <c r="K119" s="1827">
        <v>0.42599999999999999</v>
      </c>
    </row>
    <row r="120" spans="1:11">
      <c r="A120" s="1578">
        <v>10</v>
      </c>
      <c r="B120" s="1578" t="s">
        <v>2215</v>
      </c>
      <c r="C120" s="1578" t="s">
        <v>132</v>
      </c>
      <c r="D120" s="1823">
        <v>66</v>
      </c>
      <c r="E120" s="1823">
        <v>18</v>
      </c>
      <c r="F120" s="1823">
        <v>28</v>
      </c>
      <c r="G120" s="1823">
        <v>1</v>
      </c>
      <c r="H120" s="1823">
        <v>1</v>
      </c>
      <c r="I120" s="1823">
        <v>0</v>
      </c>
      <c r="J120" s="1827">
        <v>0.433</v>
      </c>
      <c r="K120" s="1827">
        <v>0.42399999999999999</v>
      </c>
    </row>
    <row r="121" spans="1:11">
      <c r="A121" s="1578">
        <v>13</v>
      </c>
      <c r="B121" s="1578" t="s">
        <v>2297</v>
      </c>
      <c r="C121" s="1578" t="s">
        <v>132</v>
      </c>
      <c r="D121" s="1823">
        <v>3</v>
      </c>
      <c r="E121" s="1823">
        <v>0</v>
      </c>
      <c r="F121" s="1823">
        <v>1</v>
      </c>
      <c r="G121" s="1823">
        <v>0</v>
      </c>
      <c r="H121" s="1823">
        <v>0</v>
      </c>
      <c r="I121" s="1823">
        <v>0</v>
      </c>
      <c r="J121" s="1827">
        <v>0.33300000000000002</v>
      </c>
      <c r="K121" s="1827">
        <v>0.33300000000000002</v>
      </c>
    </row>
    <row r="122" spans="1:11">
      <c r="A122" s="1578">
        <v>1</v>
      </c>
      <c r="B122" s="1578" t="s">
        <v>75</v>
      </c>
      <c r="C122" s="1578" t="s">
        <v>224</v>
      </c>
      <c r="D122" s="1823">
        <v>67</v>
      </c>
      <c r="E122" s="1823">
        <v>36</v>
      </c>
      <c r="F122" s="1823">
        <v>50</v>
      </c>
      <c r="G122" s="1823">
        <v>5</v>
      </c>
      <c r="H122" s="1823">
        <v>2</v>
      </c>
      <c r="I122" s="1823">
        <v>7</v>
      </c>
      <c r="J122" s="1827">
        <v>0.76400000000000001</v>
      </c>
      <c r="K122" s="1827">
        <v>0.746</v>
      </c>
    </row>
    <row r="123" spans="1:11">
      <c r="A123" s="1578">
        <v>11</v>
      </c>
      <c r="B123" s="1578" t="s">
        <v>155</v>
      </c>
      <c r="C123" s="1578" t="s">
        <v>224</v>
      </c>
      <c r="D123" s="1823">
        <v>52</v>
      </c>
      <c r="E123" s="1823">
        <v>21</v>
      </c>
      <c r="F123" s="1823">
        <v>33</v>
      </c>
      <c r="G123" s="1823">
        <v>8</v>
      </c>
      <c r="H123" s="1823">
        <v>2</v>
      </c>
      <c r="I123" s="1823">
        <v>0</v>
      </c>
      <c r="J123" s="1827">
        <v>0.68300000000000005</v>
      </c>
      <c r="K123" s="1827">
        <v>0.63500000000000001</v>
      </c>
    </row>
    <row r="124" spans="1:11">
      <c r="A124" s="1578">
        <v>10</v>
      </c>
      <c r="B124" s="1578" t="s">
        <v>2233</v>
      </c>
      <c r="C124" s="1578" t="s">
        <v>224</v>
      </c>
      <c r="D124" s="1823">
        <v>54</v>
      </c>
      <c r="E124" s="1823">
        <v>16</v>
      </c>
      <c r="F124" s="1823">
        <v>32</v>
      </c>
      <c r="G124" s="1823">
        <v>2</v>
      </c>
      <c r="H124" s="1823">
        <v>3</v>
      </c>
      <c r="I124" s="1823">
        <v>0</v>
      </c>
      <c r="J124" s="1827">
        <v>0.60699999999999998</v>
      </c>
      <c r="K124" s="1827">
        <v>0.59299999999999997</v>
      </c>
    </row>
    <row r="125" spans="1:11">
      <c r="A125" s="1578">
        <v>2</v>
      </c>
      <c r="B125" s="1578" t="s">
        <v>205</v>
      </c>
      <c r="C125" s="1578" t="s">
        <v>224</v>
      </c>
      <c r="D125" s="1823">
        <v>66</v>
      </c>
      <c r="E125" s="1823">
        <v>28</v>
      </c>
      <c r="F125" s="1823">
        <v>39</v>
      </c>
      <c r="G125" s="1823">
        <v>4</v>
      </c>
      <c r="H125" s="1823">
        <v>1</v>
      </c>
      <c r="I125" s="1823">
        <v>3</v>
      </c>
      <c r="J125" s="1827">
        <v>0.61399999999999999</v>
      </c>
      <c r="K125" s="1827">
        <v>0.59099999999999997</v>
      </c>
    </row>
    <row r="126" spans="1:11">
      <c r="A126" s="1578">
        <v>3</v>
      </c>
      <c r="B126" s="1578" t="s">
        <v>200</v>
      </c>
      <c r="C126" s="1578" t="s">
        <v>224</v>
      </c>
      <c r="D126" s="1823">
        <v>78</v>
      </c>
      <c r="E126" s="1823">
        <v>37</v>
      </c>
      <c r="F126" s="1823">
        <v>45</v>
      </c>
      <c r="G126" s="1823">
        <v>5</v>
      </c>
      <c r="H126" s="1823">
        <v>3</v>
      </c>
      <c r="I126" s="1823">
        <v>1</v>
      </c>
      <c r="J126" s="1827">
        <v>0.60199999999999998</v>
      </c>
      <c r="K126" s="1827">
        <v>0.57699999999999996</v>
      </c>
    </row>
    <row r="127" spans="1:11">
      <c r="A127" s="1578">
        <v>9</v>
      </c>
      <c r="B127" s="1578" t="s">
        <v>2237</v>
      </c>
      <c r="C127" s="1578" t="s">
        <v>224</v>
      </c>
      <c r="D127" s="1823">
        <v>78</v>
      </c>
      <c r="E127" s="1823">
        <v>29</v>
      </c>
      <c r="F127" s="1823">
        <v>45</v>
      </c>
      <c r="G127" s="1823">
        <v>5</v>
      </c>
      <c r="H127" s="1823">
        <v>3</v>
      </c>
      <c r="I127" s="1823">
        <v>11</v>
      </c>
      <c r="J127" s="1827">
        <v>0.60199999999999998</v>
      </c>
      <c r="K127" s="1827">
        <v>0.57699999999999996</v>
      </c>
    </row>
    <row r="128" spans="1:11">
      <c r="A128" s="1578">
        <v>7</v>
      </c>
      <c r="B128" s="1578" t="s">
        <v>2224</v>
      </c>
      <c r="C128" s="1578" t="s">
        <v>224</v>
      </c>
      <c r="D128" s="1823">
        <v>72</v>
      </c>
      <c r="E128" s="1823">
        <v>31</v>
      </c>
      <c r="F128" s="1823">
        <v>41</v>
      </c>
      <c r="G128" s="1823">
        <v>6</v>
      </c>
      <c r="H128" s="1823">
        <v>4</v>
      </c>
      <c r="I128" s="1823">
        <v>0</v>
      </c>
      <c r="J128" s="1827">
        <v>0.60299999999999998</v>
      </c>
      <c r="K128" s="1827">
        <v>0.56899999999999995</v>
      </c>
    </row>
    <row r="129" spans="1:11">
      <c r="A129" s="1578">
        <v>5</v>
      </c>
      <c r="B129" s="1578" t="s">
        <v>223</v>
      </c>
      <c r="C129" s="1578" t="s">
        <v>224</v>
      </c>
      <c r="D129" s="1823">
        <v>67</v>
      </c>
      <c r="E129" s="1823">
        <v>27</v>
      </c>
      <c r="F129" s="1823">
        <v>38</v>
      </c>
      <c r="G129" s="1823">
        <v>0</v>
      </c>
      <c r="H129" s="1823">
        <v>5</v>
      </c>
      <c r="I129" s="1823">
        <v>0</v>
      </c>
      <c r="J129" s="1827">
        <v>0.56699999999999995</v>
      </c>
      <c r="K129" s="1827">
        <v>0.56699999999999995</v>
      </c>
    </row>
    <row r="130" spans="1:11">
      <c r="A130" s="1578">
        <v>4</v>
      </c>
      <c r="B130" s="1578" t="s">
        <v>42</v>
      </c>
      <c r="C130" s="1578" t="s">
        <v>224</v>
      </c>
      <c r="D130" s="1823">
        <v>65</v>
      </c>
      <c r="E130" s="1823">
        <v>25</v>
      </c>
      <c r="F130" s="1823">
        <v>35</v>
      </c>
      <c r="G130" s="1823">
        <v>3</v>
      </c>
      <c r="H130" s="1823">
        <v>4</v>
      </c>
      <c r="I130" s="1823">
        <v>2</v>
      </c>
      <c r="J130" s="1827">
        <v>0.55900000000000005</v>
      </c>
      <c r="K130" s="1827">
        <v>0.53800000000000003</v>
      </c>
    </row>
    <row r="131" spans="1:11">
      <c r="A131" s="1578">
        <v>8</v>
      </c>
      <c r="B131" s="1578" t="s">
        <v>2210</v>
      </c>
      <c r="C131" s="1578" t="s">
        <v>224</v>
      </c>
      <c r="D131" s="1823">
        <v>60</v>
      </c>
      <c r="E131" s="1823">
        <v>21</v>
      </c>
      <c r="F131" s="1823">
        <v>32</v>
      </c>
      <c r="G131" s="1823">
        <v>2</v>
      </c>
      <c r="H131" s="1823">
        <v>0</v>
      </c>
      <c r="I131" s="1823">
        <v>0</v>
      </c>
      <c r="J131" s="1827">
        <v>0.54800000000000004</v>
      </c>
      <c r="K131" s="1827">
        <v>0.53300000000000003</v>
      </c>
    </row>
    <row r="132" spans="1:11">
      <c r="A132" s="1578">
        <v>6</v>
      </c>
      <c r="B132" s="1578" t="s">
        <v>219</v>
      </c>
      <c r="C132" s="1578" t="s">
        <v>224</v>
      </c>
      <c r="D132" s="1823">
        <v>70</v>
      </c>
      <c r="E132" s="1823">
        <v>22</v>
      </c>
      <c r="F132" s="1823">
        <v>32</v>
      </c>
      <c r="G132" s="1823">
        <v>4</v>
      </c>
      <c r="H132" s="1823">
        <v>5</v>
      </c>
      <c r="I132" s="1823">
        <v>0</v>
      </c>
      <c r="J132" s="1827">
        <v>0.48599999999999999</v>
      </c>
      <c r="K132" s="1827">
        <v>0.45700000000000002</v>
      </c>
    </row>
    <row r="133" spans="1:11">
      <c r="A133" s="1578">
        <v>12</v>
      </c>
      <c r="B133" s="1578" t="s">
        <v>2275</v>
      </c>
      <c r="C133" s="1578" t="s">
        <v>224</v>
      </c>
      <c r="D133" s="1823">
        <v>45</v>
      </c>
      <c r="E133" s="1823">
        <v>15</v>
      </c>
      <c r="F133" s="1823">
        <v>19</v>
      </c>
      <c r="G133" s="1823">
        <v>1</v>
      </c>
      <c r="H133" s="1823">
        <v>1</v>
      </c>
      <c r="I133" s="1823">
        <v>0</v>
      </c>
      <c r="J133" s="1827">
        <v>0.435</v>
      </c>
      <c r="K133" s="1827">
        <v>0.42199999999999999</v>
      </c>
    </row>
    <row r="134" spans="1:11">
      <c r="A134" s="1578">
        <v>13</v>
      </c>
      <c r="B134" s="1578" t="s">
        <v>2217</v>
      </c>
      <c r="C134" s="1578" t="s">
        <v>224</v>
      </c>
      <c r="D134" s="1823">
        <v>42</v>
      </c>
      <c r="E134" s="1823">
        <v>8</v>
      </c>
      <c r="F134" s="1823">
        <v>14</v>
      </c>
      <c r="G134" s="1823">
        <v>1</v>
      </c>
      <c r="H134" s="1823">
        <v>1</v>
      </c>
      <c r="I134" s="1823">
        <v>0</v>
      </c>
      <c r="J134" s="1827">
        <v>0.34899999999999998</v>
      </c>
      <c r="K134" s="1827">
        <v>0.33300000000000002</v>
      </c>
    </row>
    <row r="135" spans="1:11">
      <c r="A135" s="1578">
        <v>1</v>
      </c>
      <c r="B135" s="1578" t="s">
        <v>163</v>
      </c>
      <c r="C135" s="1578" t="s">
        <v>139</v>
      </c>
      <c r="D135" s="1823">
        <v>53</v>
      </c>
      <c r="E135" s="1823">
        <v>39</v>
      </c>
      <c r="F135" s="1823">
        <v>41</v>
      </c>
      <c r="G135" s="1823">
        <v>9</v>
      </c>
      <c r="H135" s="1823">
        <v>2</v>
      </c>
      <c r="I135" s="1823">
        <v>23</v>
      </c>
      <c r="J135" s="1827">
        <v>0.80600000000000005</v>
      </c>
      <c r="K135" s="1827">
        <v>0.77400000000000002</v>
      </c>
    </row>
    <row r="136" spans="1:11">
      <c r="A136" s="1578">
        <v>3</v>
      </c>
      <c r="B136" s="1578" t="s">
        <v>101</v>
      </c>
      <c r="C136" s="1578" t="s">
        <v>139</v>
      </c>
      <c r="D136" s="1823">
        <v>68</v>
      </c>
      <c r="E136" s="1823">
        <v>36</v>
      </c>
      <c r="F136" s="1823">
        <v>52</v>
      </c>
      <c r="G136" s="1823">
        <v>3</v>
      </c>
      <c r="H136" s="1823">
        <v>0</v>
      </c>
      <c r="I136" s="1823">
        <v>0</v>
      </c>
      <c r="J136" s="1827">
        <v>0.77500000000000002</v>
      </c>
      <c r="K136" s="1827">
        <v>0.76500000000000001</v>
      </c>
    </row>
    <row r="137" spans="1:11">
      <c r="A137" s="1578">
        <v>5</v>
      </c>
      <c r="B137" s="1578" t="s">
        <v>1283</v>
      </c>
      <c r="C137" s="1578" t="s">
        <v>139</v>
      </c>
      <c r="D137" s="1823">
        <v>89</v>
      </c>
      <c r="E137" s="1823">
        <v>47</v>
      </c>
      <c r="F137" s="1823">
        <v>59</v>
      </c>
      <c r="G137" s="1823">
        <v>7</v>
      </c>
      <c r="H137" s="1823">
        <v>4</v>
      </c>
      <c r="I137" s="1823">
        <v>1</v>
      </c>
      <c r="J137" s="1827">
        <v>0.68799999999999994</v>
      </c>
      <c r="K137" s="1827">
        <v>0.66300000000000003</v>
      </c>
    </row>
    <row r="138" spans="1:11">
      <c r="A138" s="1578">
        <v>6</v>
      </c>
      <c r="B138" s="1578" t="s">
        <v>138</v>
      </c>
      <c r="C138" s="1578" t="s">
        <v>139</v>
      </c>
      <c r="D138" s="1823">
        <v>84</v>
      </c>
      <c r="E138" s="1823">
        <v>33</v>
      </c>
      <c r="F138" s="1823">
        <v>53</v>
      </c>
      <c r="G138" s="1823">
        <v>4</v>
      </c>
      <c r="H138" s="1823">
        <v>6</v>
      </c>
      <c r="I138" s="1823">
        <v>10</v>
      </c>
      <c r="J138" s="1827">
        <v>0.64800000000000002</v>
      </c>
      <c r="K138" s="1827">
        <v>0.63100000000000001</v>
      </c>
    </row>
    <row r="139" spans="1:11">
      <c r="A139" s="1578">
        <v>2</v>
      </c>
      <c r="B139" s="1578" t="s">
        <v>1317</v>
      </c>
      <c r="C139" s="1578" t="s">
        <v>139</v>
      </c>
      <c r="D139" s="1823">
        <v>81</v>
      </c>
      <c r="E139" s="1823">
        <v>42</v>
      </c>
      <c r="F139" s="1823">
        <v>51</v>
      </c>
      <c r="G139" s="1823">
        <v>2</v>
      </c>
      <c r="H139" s="1823">
        <v>2</v>
      </c>
      <c r="I139" s="1823">
        <v>6</v>
      </c>
      <c r="J139" s="1827">
        <v>0.63900000000000001</v>
      </c>
      <c r="K139" s="1827">
        <v>0.63</v>
      </c>
    </row>
    <row r="140" spans="1:11">
      <c r="A140" s="1578">
        <v>9</v>
      </c>
      <c r="B140" s="1578" t="s">
        <v>234</v>
      </c>
      <c r="C140" s="1578" t="s">
        <v>139</v>
      </c>
      <c r="D140" s="1823">
        <v>51</v>
      </c>
      <c r="E140" s="1823">
        <v>17</v>
      </c>
      <c r="F140" s="1823">
        <v>31</v>
      </c>
      <c r="G140" s="1823">
        <v>1</v>
      </c>
      <c r="H140" s="1823">
        <v>0</v>
      </c>
      <c r="I140" s="1823">
        <v>0</v>
      </c>
      <c r="J140" s="1827">
        <v>0.61499999999999999</v>
      </c>
      <c r="K140" s="1827">
        <v>0.60799999999999998</v>
      </c>
    </row>
    <row r="141" spans="1:11">
      <c r="A141" s="1578">
        <v>4</v>
      </c>
      <c r="B141" s="1578" t="s">
        <v>1671</v>
      </c>
      <c r="C141" s="1578" t="s">
        <v>139</v>
      </c>
      <c r="D141" s="1823">
        <v>81</v>
      </c>
      <c r="E141" s="1823">
        <v>32</v>
      </c>
      <c r="F141" s="1823">
        <v>48</v>
      </c>
      <c r="G141" s="1823">
        <v>2</v>
      </c>
      <c r="H141" s="1823">
        <v>1</v>
      </c>
      <c r="I141" s="1823">
        <v>8</v>
      </c>
      <c r="J141" s="1827">
        <v>0.60199999999999998</v>
      </c>
      <c r="K141" s="1827">
        <v>0.59299999999999997</v>
      </c>
    </row>
    <row r="142" spans="1:11">
      <c r="A142" s="1578">
        <v>10</v>
      </c>
      <c r="B142" s="1578" t="s">
        <v>2152</v>
      </c>
      <c r="C142" s="1578" t="s">
        <v>139</v>
      </c>
      <c r="D142" s="1823">
        <v>72</v>
      </c>
      <c r="E142" s="1823">
        <v>28</v>
      </c>
      <c r="F142" s="1823">
        <v>42</v>
      </c>
      <c r="G142" s="1823">
        <v>2</v>
      </c>
      <c r="H142" s="1823">
        <v>4</v>
      </c>
      <c r="I142" s="1823">
        <v>3</v>
      </c>
      <c r="J142" s="1827">
        <v>0.59499999999999997</v>
      </c>
      <c r="K142" s="1827">
        <v>0.58299999999999996</v>
      </c>
    </row>
    <row r="143" spans="1:11">
      <c r="A143" s="1578" t="s">
        <v>1334</v>
      </c>
      <c r="B143" s="1578" t="s">
        <v>2298</v>
      </c>
      <c r="C143" s="1578" t="s">
        <v>139</v>
      </c>
      <c r="D143" s="1823">
        <v>23</v>
      </c>
      <c r="E143" s="1823">
        <v>11</v>
      </c>
      <c r="F143" s="1823">
        <v>13</v>
      </c>
      <c r="G143" s="1823">
        <v>0</v>
      </c>
      <c r="H143" s="1823">
        <v>2</v>
      </c>
      <c r="I143" s="1823">
        <v>0</v>
      </c>
      <c r="J143" s="1827">
        <v>0.56499999999999995</v>
      </c>
      <c r="K143" s="1827">
        <v>0.56499999999999995</v>
      </c>
    </row>
    <row r="144" spans="1:11">
      <c r="A144" s="1578">
        <v>8</v>
      </c>
      <c r="B144" s="1578" t="s">
        <v>2318</v>
      </c>
      <c r="C144" s="1578" t="s">
        <v>139</v>
      </c>
      <c r="D144" s="1823">
        <v>28</v>
      </c>
      <c r="E144" s="1823">
        <v>11</v>
      </c>
      <c r="F144" s="1823">
        <v>14</v>
      </c>
      <c r="G144" s="1823">
        <v>2</v>
      </c>
      <c r="H144" s="1823">
        <v>0</v>
      </c>
      <c r="I144" s="1823">
        <v>0</v>
      </c>
      <c r="J144" s="1827">
        <v>0.53300000000000003</v>
      </c>
      <c r="K144" s="1827">
        <v>0.5</v>
      </c>
    </row>
    <row r="145" spans="1:11">
      <c r="A145" s="1578">
        <v>7</v>
      </c>
      <c r="B145" s="1578" t="s">
        <v>12</v>
      </c>
      <c r="C145" s="1578" t="s">
        <v>139</v>
      </c>
      <c r="D145" s="1823">
        <v>82</v>
      </c>
      <c r="E145" s="1823">
        <v>26</v>
      </c>
      <c r="F145" s="1823">
        <v>38</v>
      </c>
      <c r="G145" s="1823">
        <v>0</v>
      </c>
      <c r="H145" s="1823">
        <v>1</v>
      </c>
      <c r="I145" s="1823">
        <v>0</v>
      </c>
      <c r="J145" s="1827">
        <v>0.46300000000000002</v>
      </c>
      <c r="K145" s="1827">
        <v>0.46300000000000002</v>
      </c>
    </row>
    <row r="146" spans="1:11">
      <c r="A146" s="1578">
        <v>12</v>
      </c>
      <c r="B146" s="1578" t="s">
        <v>2273</v>
      </c>
      <c r="C146" s="1578" t="s">
        <v>139</v>
      </c>
      <c r="D146" s="1823">
        <v>58</v>
      </c>
      <c r="E146" s="1823">
        <v>18</v>
      </c>
      <c r="F146" s="1823">
        <v>26</v>
      </c>
      <c r="G146" s="1823">
        <v>7</v>
      </c>
      <c r="H146" s="1823">
        <v>3</v>
      </c>
      <c r="I146" s="1823">
        <v>0</v>
      </c>
      <c r="J146" s="1827">
        <v>0.50800000000000001</v>
      </c>
      <c r="K146" s="1827">
        <v>0.44800000000000001</v>
      </c>
    </row>
    <row r="147" spans="1:11">
      <c r="A147" s="1578">
        <v>11</v>
      </c>
      <c r="B147" s="1578" t="s">
        <v>30</v>
      </c>
      <c r="C147" s="1578" t="s">
        <v>139</v>
      </c>
      <c r="D147" s="1823">
        <v>79</v>
      </c>
      <c r="E147" s="1823">
        <v>24</v>
      </c>
      <c r="F147" s="1823">
        <v>35</v>
      </c>
      <c r="G147" s="1823">
        <v>4</v>
      </c>
      <c r="H147" s="1823">
        <v>2</v>
      </c>
      <c r="I147" s="1823">
        <v>1</v>
      </c>
      <c r="J147" s="1827">
        <v>0.47</v>
      </c>
      <c r="K147" s="1827">
        <v>0.443</v>
      </c>
    </row>
    <row r="148" spans="1:11">
      <c r="A148" s="1578">
        <v>13</v>
      </c>
      <c r="B148" s="1578" t="s">
        <v>145</v>
      </c>
      <c r="C148" s="1578" t="s">
        <v>139</v>
      </c>
      <c r="D148" s="1823">
        <v>40</v>
      </c>
      <c r="E148" s="1823">
        <v>12</v>
      </c>
      <c r="F148" s="1823">
        <v>13</v>
      </c>
      <c r="G148" s="1823">
        <v>3</v>
      </c>
      <c r="H148" s="1823">
        <v>0</v>
      </c>
      <c r="I148" s="1823">
        <v>0</v>
      </c>
      <c r="J148" s="1827">
        <v>0.372</v>
      </c>
      <c r="K148" s="1827">
        <v>0.32500000000000001</v>
      </c>
    </row>
    <row r="149" spans="1:11">
      <c r="A149" s="1578">
        <v>9</v>
      </c>
      <c r="B149" s="1578" t="s">
        <v>2299</v>
      </c>
      <c r="C149" s="1578" t="s">
        <v>2301</v>
      </c>
      <c r="D149" s="1823">
        <v>78</v>
      </c>
      <c r="E149" s="1823">
        <v>41</v>
      </c>
      <c r="F149" s="1823">
        <v>54</v>
      </c>
      <c r="G149" s="1823">
        <v>8</v>
      </c>
      <c r="H149" s="1823">
        <v>3</v>
      </c>
      <c r="I149" s="1823">
        <v>6</v>
      </c>
      <c r="J149" s="1827">
        <v>0.72099999999999997</v>
      </c>
      <c r="K149" s="1827">
        <v>0.69199999999999995</v>
      </c>
    </row>
    <row r="150" spans="1:11">
      <c r="A150" s="1578">
        <v>1</v>
      </c>
      <c r="B150" s="1578" t="s">
        <v>1223</v>
      </c>
      <c r="C150" s="1578" t="s">
        <v>2301</v>
      </c>
      <c r="D150" s="1823">
        <v>84</v>
      </c>
      <c r="E150" s="1823">
        <v>42</v>
      </c>
      <c r="F150" s="1823">
        <v>58</v>
      </c>
      <c r="G150" s="1823">
        <v>5</v>
      </c>
      <c r="H150" s="1823">
        <v>2</v>
      </c>
      <c r="I150" s="1823">
        <v>10</v>
      </c>
      <c r="J150" s="1827">
        <v>0.70799999999999996</v>
      </c>
      <c r="K150" s="1827">
        <v>0.69</v>
      </c>
    </row>
    <row r="151" spans="1:11">
      <c r="A151" s="1578">
        <v>4</v>
      </c>
      <c r="B151" s="1578" t="s">
        <v>2261</v>
      </c>
      <c r="C151" s="1578" t="s">
        <v>2301</v>
      </c>
      <c r="D151" s="1823">
        <v>83</v>
      </c>
      <c r="E151" s="1823">
        <v>44</v>
      </c>
      <c r="F151" s="1823">
        <v>57</v>
      </c>
      <c r="G151" s="1823">
        <v>2</v>
      </c>
      <c r="H151" s="1823">
        <v>2</v>
      </c>
      <c r="I151" s="1823">
        <v>2</v>
      </c>
      <c r="J151" s="1827">
        <v>0.69399999999999995</v>
      </c>
      <c r="K151" s="1827">
        <v>0.68700000000000006</v>
      </c>
    </row>
    <row r="152" spans="1:11">
      <c r="A152" s="1578">
        <v>3</v>
      </c>
      <c r="B152" s="1578" t="s">
        <v>2263</v>
      </c>
      <c r="C152" s="1578" t="s">
        <v>2301</v>
      </c>
      <c r="D152" s="1823">
        <v>84</v>
      </c>
      <c r="E152" s="1823">
        <v>37</v>
      </c>
      <c r="F152" s="1823">
        <v>52</v>
      </c>
      <c r="G152" s="1823">
        <v>4</v>
      </c>
      <c r="H152" s="1823">
        <v>2</v>
      </c>
      <c r="I152" s="1823">
        <v>6</v>
      </c>
      <c r="J152" s="1827">
        <v>0.63600000000000001</v>
      </c>
      <c r="K152" s="1827">
        <v>0.61899999999999999</v>
      </c>
    </row>
    <row r="153" spans="1:11">
      <c r="A153" s="1578">
        <v>6</v>
      </c>
      <c r="B153" s="1578" t="s">
        <v>2269</v>
      </c>
      <c r="C153" s="1578" t="s">
        <v>2301</v>
      </c>
      <c r="D153" s="1823">
        <v>92</v>
      </c>
      <c r="E153" s="1823">
        <v>40</v>
      </c>
      <c r="F153" s="1823">
        <v>56</v>
      </c>
      <c r="G153" s="1823">
        <v>1</v>
      </c>
      <c r="H153" s="1823">
        <v>3</v>
      </c>
      <c r="I153" s="1823">
        <v>7</v>
      </c>
      <c r="J153" s="1827">
        <v>0.61299999999999999</v>
      </c>
      <c r="K153" s="1827">
        <v>0.60899999999999999</v>
      </c>
    </row>
    <row r="154" spans="1:11">
      <c r="A154" s="1578">
        <v>10</v>
      </c>
      <c r="B154" s="1578" t="s">
        <v>1238</v>
      </c>
      <c r="C154" s="1578" t="s">
        <v>2301</v>
      </c>
      <c r="D154" s="1823">
        <v>81</v>
      </c>
      <c r="E154" s="1823">
        <v>35</v>
      </c>
      <c r="F154" s="1823">
        <v>49</v>
      </c>
      <c r="G154" s="1823">
        <v>4</v>
      </c>
      <c r="H154" s="1823">
        <v>5</v>
      </c>
      <c r="I154" s="1823">
        <v>1</v>
      </c>
      <c r="J154" s="1827">
        <v>0.624</v>
      </c>
      <c r="K154" s="1827">
        <v>0.60499999999999998</v>
      </c>
    </row>
    <row r="155" spans="1:11">
      <c r="A155" s="1578">
        <v>7</v>
      </c>
      <c r="B155" s="1578" t="s">
        <v>2300</v>
      </c>
      <c r="C155" s="1578" t="s">
        <v>2301</v>
      </c>
      <c r="D155" s="1823">
        <v>64</v>
      </c>
      <c r="E155" s="1823">
        <v>24</v>
      </c>
      <c r="F155" s="1823">
        <v>38</v>
      </c>
      <c r="G155" s="1823">
        <v>1</v>
      </c>
      <c r="H155" s="1823">
        <v>1</v>
      </c>
      <c r="I155" s="1823">
        <v>2</v>
      </c>
      <c r="J155" s="1827">
        <v>0.6</v>
      </c>
      <c r="K155" s="1827">
        <v>0.59399999999999997</v>
      </c>
    </row>
    <row r="156" spans="1:11">
      <c r="A156" s="1578">
        <v>8</v>
      </c>
      <c r="B156" s="1578" t="s">
        <v>2072</v>
      </c>
      <c r="C156" s="1578" t="s">
        <v>2301</v>
      </c>
      <c r="D156" s="1823">
        <v>29</v>
      </c>
      <c r="E156" s="1823">
        <v>11</v>
      </c>
      <c r="F156" s="1823">
        <v>17</v>
      </c>
      <c r="G156" s="1823">
        <v>2</v>
      </c>
      <c r="H156" s="1823">
        <v>1</v>
      </c>
      <c r="I156" s="1823">
        <v>1</v>
      </c>
      <c r="J156" s="1827">
        <v>0.61299999999999999</v>
      </c>
      <c r="K156" s="1827">
        <v>0.58599999999999997</v>
      </c>
    </row>
    <row r="157" spans="1:11">
      <c r="A157" s="1578">
        <v>2</v>
      </c>
      <c r="B157" s="1578" t="s">
        <v>2192</v>
      </c>
      <c r="C157" s="1578" t="s">
        <v>2301</v>
      </c>
      <c r="D157" s="1823">
        <v>92</v>
      </c>
      <c r="E157" s="1823">
        <v>41</v>
      </c>
      <c r="F157" s="1823">
        <v>52</v>
      </c>
      <c r="G157" s="1823">
        <v>3</v>
      </c>
      <c r="H157" s="1823">
        <v>1</v>
      </c>
      <c r="I157" s="1823">
        <v>5</v>
      </c>
      <c r="J157" s="1827">
        <v>0.57899999999999996</v>
      </c>
      <c r="K157" s="1827">
        <v>0.56499999999999995</v>
      </c>
    </row>
    <row r="158" spans="1:11">
      <c r="A158" s="1578">
        <v>5</v>
      </c>
      <c r="B158" s="1578" t="s">
        <v>69</v>
      </c>
      <c r="C158" s="1578" t="s">
        <v>2301</v>
      </c>
      <c r="D158" s="1823">
        <v>89</v>
      </c>
      <c r="E158" s="1823">
        <v>22</v>
      </c>
      <c r="F158" s="1823">
        <v>50</v>
      </c>
      <c r="G158" s="1823">
        <v>2</v>
      </c>
      <c r="H158" s="1823">
        <v>1</v>
      </c>
      <c r="I158" s="1823">
        <v>0</v>
      </c>
      <c r="J158" s="1827">
        <v>0.57099999999999995</v>
      </c>
      <c r="K158" s="1827">
        <v>0.56200000000000006</v>
      </c>
    </row>
    <row r="159" spans="1:11">
      <c r="A159" s="1578">
        <v>11</v>
      </c>
      <c r="B159" s="1578" t="s">
        <v>1231</v>
      </c>
      <c r="C159" s="1578" t="s">
        <v>2301</v>
      </c>
      <c r="D159" s="1823">
        <v>45</v>
      </c>
      <c r="E159" s="1823">
        <v>10</v>
      </c>
      <c r="F159" s="1823">
        <v>16</v>
      </c>
      <c r="G159" s="1823">
        <v>1</v>
      </c>
      <c r="H159" s="1823">
        <v>1</v>
      </c>
      <c r="I159" s="1823">
        <v>0</v>
      </c>
      <c r="J159" s="1827">
        <v>0.37</v>
      </c>
      <c r="K159" s="1827">
        <v>0.35599999999999998</v>
      </c>
    </row>
    <row r="160" spans="1:11">
      <c r="A160" s="1578">
        <v>13</v>
      </c>
      <c r="B160" s="1578" t="s">
        <v>1155</v>
      </c>
      <c r="C160" s="1578" t="s">
        <v>2301</v>
      </c>
      <c r="D160" s="1823">
        <v>42</v>
      </c>
      <c r="E160" s="1823">
        <v>10</v>
      </c>
      <c r="F160" s="1823">
        <v>14</v>
      </c>
      <c r="G160" s="1823">
        <v>3</v>
      </c>
      <c r="H160" s="1823">
        <v>0</v>
      </c>
      <c r="I160" s="1823">
        <v>0</v>
      </c>
      <c r="J160" s="1827">
        <v>0.378</v>
      </c>
      <c r="K160" s="1827">
        <v>0.33300000000000002</v>
      </c>
    </row>
    <row r="161" spans="1:11">
      <c r="A161" s="1578">
        <v>12</v>
      </c>
      <c r="B161" s="1578" t="s">
        <v>107</v>
      </c>
      <c r="C161" s="1578" t="s">
        <v>2301</v>
      </c>
      <c r="D161" s="1823">
        <v>33</v>
      </c>
      <c r="E161" s="1823">
        <v>6</v>
      </c>
      <c r="F161" s="1823">
        <v>7</v>
      </c>
      <c r="G161" s="1823">
        <v>3</v>
      </c>
      <c r="H161" s="1823">
        <v>0</v>
      </c>
      <c r="I161" s="1823">
        <v>0</v>
      </c>
      <c r="J161" s="1827">
        <v>0.27800000000000002</v>
      </c>
      <c r="K161" s="1827">
        <v>0.21199999999999999</v>
      </c>
    </row>
  </sheetData>
  <conditionalFormatting sqref="B45">
    <cfRule type="duplicateValues" dxfId="28" priority="3"/>
  </conditionalFormatting>
  <conditionalFormatting sqref="B45">
    <cfRule type="duplicateValues" dxfId="27" priority="4"/>
  </conditionalFormatting>
  <conditionalFormatting sqref="B45">
    <cfRule type="duplicateValues" dxfId="26" priority="5"/>
  </conditionalFormatting>
  <conditionalFormatting sqref="B45">
    <cfRule type="duplicateValues" dxfId="25" priority="6"/>
  </conditionalFormatting>
  <conditionalFormatting sqref="B45">
    <cfRule type="duplicateValues" dxfId="24" priority="2"/>
  </conditionalFormatting>
  <conditionalFormatting sqref="B45">
    <cfRule type="duplicateValues" dxfId="23" priority="1"/>
  </conditionalFormatting>
  <conditionalFormatting sqref="B2:B44 B46:B161">
    <cfRule type="duplicateValues" dxfId="22" priority="56"/>
  </conditionalFormatting>
  <hyperlinks>
    <hyperlink ref="B2" r:id="rId1" display="https://lomsl.com/player/matt-truscott/" xr:uid="{00000000-0004-0000-0300-000000000000}"/>
    <hyperlink ref="B3" r:id="rId2" display="https://lomsl.com/player/nick-truscott/" xr:uid="{00000000-0004-0000-0300-000001000000}"/>
    <hyperlink ref="B4" r:id="rId3" display="https://lomsl.com/player/james-trimm-2/" xr:uid="{00000000-0004-0000-0300-000002000000}"/>
    <hyperlink ref="B5" r:id="rId4" display="https://lomsl.com/player/jay-traylor/" xr:uid="{00000000-0004-0000-0300-000003000000}"/>
    <hyperlink ref="B6" r:id="rId5" display="https://lomsl.com/player/brian-mccall/" xr:uid="{00000000-0004-0000-0300-000004000000}"/>
    <hyperlink ref="B7" r:id="rId6" display="https://lomsl.com/player/ron-brink/" xr:uid="{00000000-0004-0000-0300-000005000000}"/>
    <hyperlink ref="B8" r:id="rId7" display="https://lomsl.com/player/russ-houston/" xr:uid="{00000000-0004-0000-0300-000006000000}"/>
    <hyperlink ref="B9" r:id="rId8" display="https://lomsl.com/player/brett-hartzell/" xr:uid="{00000000-0004-0000-0300-000007000000}"/>
    <hyperlink ref="B10" r:id="rId9" display="https://lomsl.com/player/eric-marshall/" xr:uid="{00000000-0004-0000-0300-000008000000}"/>
    <hyperlink ref="B11" r:id="rId10" display="https://lomsl.com/player/anthony-bullock/" xr:uid="{00000000-0004-0000-0300-000009000000}"/>
    <hyperlink ref="B12" r:id="rId11" display="https://lomsl.com/player/matt-trimm-2/" xr:uid="{00000000-0004-0000-0300-00000A000000}"/>
    <hyperlink ref="B13" r:id="rId12" display="https://lomsl.com/player/todd-hartzell/" xr:uid="{00000000-0004-0000-0300-00000B000000}"/>
    <hyperlink ref="B14" r:id="rId13" display="https://lomsl.com/player/jeff-stephenson/" xr:uid="{00000000-0004-0000-0300-00000C000000}"/>
    <hyperlink ref="B135" r:id="rId14" display="https://lomsl.com/player/josh-greer/" xr:uid="{00000000-0004-0000-0300-00000D000000}"/>
    <hyperlink ref="B136" r:id="rId15" display="https://lomsl.com/player/mark-stevens-2/" xr:uid="{00000000-0004-0000-0300-00000E000000}"/>
    <hyperlink ref="B137" r:id="rId16" display="https://lomsl.com/player/garrett-poulin/" xr:uid="{00000000-0004-0000-0300-00000F000000}"/>
    <hyperlink ref="B138" r:id="rId17" display="https://lomsl.com/player/nick-walls/" xr:uid="{00000000-0004-0000-0300-000010000000}"/>
    <hyperlink ref="B139" r:id="rId18" display="https://lomsl.com/player/nick-giroux/" xr:uid="{00000000-0004-0000-0300-000011000000}"/>
    <hyperlink ref="B140" r:id="rId19" display="https://lomsl.com/player/mike-bendle/" xr:uid="{00000000-0004-0000-0300-000012000000}"/>
    <hyperlink ref="B141" r:id="rId20" display="https://lomsl.com/player/jim-bonnici-jr/" xr:uid="{00000000-0004-0000-0300-000013000000}"/>
    <hyperlink ref="B142" r:id="rId21" display="https://lomsl.com/player/bill-cole/" xr:uid="{00000000-0004-0000-0300-000014000000}"/>
    <hyperlink ref="B143" r:id="rId22" display="https://lomsl.com/player/max-dalton/" xr:uid="{00000000-0004-0000-0300-000015000000}"/>
    <hyperlink ref="B144" r:id="rId23" display="https://lomsl.com/player/brian-huddson/" xr:uid="{00000000-0004-0000-0300-000016000000}"/>
    <hyperlink ref="B145" r:id="rId24" display="https://lomsl.com/player/mike-mattis/" xr:uid="{00000000-0004-0000-0300-000017000000}"/>
    <hyperlink ref="B146" r:id="rId25" display="https://lomsl.com/player/anthony-catenacci/" xr:uid="{00000000-0004-0000-0300-000018000000}"/>
    <hyperlink ref="B147" r:id="rId26" display="https://lomsl.com/player/ryan-wolfe/" xr:uid="{00000000-0004-0000-0300-000019000000}"/>
    <hyperlink ref="B148" r:id="rId27" display="https://lomsl.com/player/sam-iafrate/" xr:uid="{00000000-0004-0000-0300-00001A000000}"/>
  </hyperlinks>
  <pageMargins left="0.7" right="0.7" top="0.75" bottom="0.75" header="0.3" footer="0.3"/>
  <pageSetup orientation="portrait" r:id="rId2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64"/>
  <sheetViews>
    <sheetView workbookViewId="0">
      <selection activeCell="B25" sqref="B25"/>
    </sheetView>
  </sheetViews>
  <sheetFormatPr defaultRowHeight="13.2"/>
  <cols>
    <col min="2" max="3" width="19" customWidth="1"/>
    <col min="4" max="11" width="15.109375" style="1557" customWidth="1"/>
    <col min="12" max="12" width="7.33203125" bestFit="1" customWidth="1"/>
  </cols>
  <sheetData>
    <row r="1" spans="1:11">
      <c r="A1" s="1824" t="s">
        <v>2141</v>
      </c>
      <c r="B1" s="1824" t="s">
        <v>270</v>
      </c>
      <c r="C1" s="1824" t="s">
        <v>2260</v>
      </c>
      <c r="D1" s="1825" t="s">
        <v>268</v>
      </c>
      <c r="E1" s="1825" t="s">
        <v>1092</v>
      </c>
      <c r="F1" s="1825" t="s">
        <v>267</v>
      </c>
      <c r="G1" s="1825" t="s">
        <v>2143</v>
      </c>
      <c r="H1" s="1825" t="s">
        <v>2144</v>
      </c>
      <c r="I1" s="1825" t="s">
        <v>266</v>
      </c>
      <c r="J1" s="1825" t="s">
        <v>2145</v>
      </c>
      <c r="K1" s="1825" t="s">
        <v>265</v>
      </c>
    </row>
    <row r="2" spans="1:11">
      <c r="A2" s="1826">
        <v>1</v>
      </c>
      <c r="B2" s="1826" t="s">
        <v>244</v>
      </c>
      <c r="C2" s="1826" t="s">
        <v>2247</v>
      </c>
      <c r="D2" s="1822">
        <v>76</v>
      </c>
      <c r="E2" s="1822">
        <v>59</v>
      </c>
      <c r="F2" s="1822">
        <v>64</v>
      </c>
      <c r="G2" s="1822">
        <v>9</v>
      </c>
      <c r="H2" s="1822">
        <v>2</v>
      </c>
      <c r="I2" s="1822">
        <v>19</v>
      </c>
      <c r="J2" s="1827">
        <v>0.85899999999999999</v>
      </c>
      <c r="K2" s="1827">
        <v>0.84199999999999997</v>
      </c>
    </row>
    <row r="3" spans="1:11">
      <c r="A3" s="1826">
        <v>3</v>
      </c>
      <c r="B3" s="1826" t="s">
        <v>143</v>
      </c>
      <c r="C3" s="1826" t="s">
        <v>2247</v>
      </c>
      <c r="D3" s="1822">
        <v>65</v>
      </c>
      <c r="E3" s="1822">
        <v>31</v>
      </c>
      <c r="F3" s="1822">
        <v>48</v>
      </c>
      <c r="G3" s="1822">
        <v>1</v>
      </c>
      <c r="H3" s="1822">
        <v>1</v>
      </c>
      <c r="I3" s="1822">
        <v>5</v>
      </c>
      <c r="J3" s="1827">
        <v>0.74199999999999999</v>
      </c>
      <c r="K3" s="1827">
        <v>0.73799999999999999</v>
      </c>
    </row>
    <row r="4" spans="1:11">
      <c r="A4" s="1826">
        <v>6</v>
      </c>
      <c r="B4" s="1826" t="s">
        <v>2155</v>
      </c>
      <c r="C4" s="1826" t="s">
        <v>2247</v>
      </c>
      <c r="D4" s="1822">
        <v>75</v>
      </c>
      <c r="E4" s="1822">
        <v>28</v>
      </c>
      <c r="F4" s="1822">
        <v>47</v>
      </c>
      <c r="G4" s="1822">
        <v>4</v>
      </c>
      <c r="H4" s="1822">
        <v>4</v>
      </c>
      <c r="I4" s="1822">
        <v>6</v>
      </c>
      <c r="J4" s="1827">
        <v>0.64600000000000002</v>
      </c>
      <c r="K4" s="1827">
        <v>0.627</v>
      </c>
    </row>
    <row r="5" spans="1:11">
      <c r="A5" s="1826">
        <v>11</v>
      </c>
      <c r="B5" s="1826" t="s">
        <v>2197</v>
      </c>
      <c r="C5" s="1826" t="s">
        <v>2247</v>
      </c>
      <c r="D5" s="1822">
        <v>68</v>
      </c>
      <c r="E5" s="1822">
        <v>25</v>
      </c>
      <c r="F5" s="1822">
        <v>42</v>
      </c>
      <c r="G5" s="1822">
        <v>2</v>
      </c>
      <c r="H5" s="1822">
        <v>1</v>
      </c>
      <c r="I5" s="1822">
        <v>0</v>
      </c>
      <c r="J5" s="1827">
        <v>0.629</v>
      </c>
      <c r="K5" s="1827">
        <v>0.61799999999999999</v>
      </c>
    </row>
    <row r="6" spans="1:11">
      <c r="A6" s="1826">
        <v>2</v>
      </c>
      <c r="B6" s="1826" t="s">
        <v>2185</v>
      </c>
      <c r="C6" s="1826" t="s">
        <v>2247</v>
      </c>
      <c r="D6" s="1822">
        <v>81</v>
      </c>
      <c r="E6" s="1822">
        <v>33</v>
      </c>
      <c r="F6" s="1822">
        <v>49</v>
      </c>
      <c r="G6" s="1822">
        <v>9</v>
      </c>
      <c r="H6" s="1822">
        <v>3</v>
      </c>
      <c r="I6" s="1822">
        <v>0</v>
      </c>
      <c r="J6" s="1827">
        <v>0.64400000000000002</v>
      </c>
      <c r="K6" s="1827">
        <v>0.60499999999999998</v>
      </c>
    </row>
    <row r="7" spans="1:11">
      <c r="A7" s="1826" t="s">
        <v>1334</v>
      </c>
      <c r="B7" s="1828" t="s">
        <v>2266</v>
      </c>
      <c r="C7" s="1826" t="s">
        <v>2247</v>
      </c>
      <c r="D7" s="1822">
        <v>62</v>
      </c>
      <c r="E7" s="1822">
        <v>28</v>
      </c>
      <c r="F7" s="1822">
        <v>35</v>
      </c>
      <c r="G7" s="1822">
        <v>1</v>
      </c>
      <c r="H7" s="1822">
        <v>2</v>
      </c>
      <c r="I7" s="1822">
        <v>8</v>
      </c>
      <c r="J7" s="1827">
        <v>0.57099999999999995</v>
      </c>
      <c r="K7" s="1827">
        <v>0.56499999999999995</v>
      </c>
    </row>
    <row r="8" spans="1:11">
      <c r="A8" s="1826">
        <v>13</v>
      </c>
      <c r="B8" s="1826" t="s">
        <v>124</v>
      </c>
      <c r="C8" s="1826" t="s">
        <v>2247</v>
      </c>
      <c r="D8" s="1822">
        <v>25</v>
      </c>
      <c r="E8" s="1822">
        <v>7</v>
      </c>
      <c r="F8" s="1822">
        <v>14</v>
      </c>
      <c r="G8" s="1822">
        <v>1</v>
      </c>
      <c r="H8" s="1822">
        <v>0</v>
      </c>
      <c r="I8" s="1822">
        <v>0</v>
      </c>
      <c r="J8" s="1827">
        <v>0.57699999999999996</v>
      </c>
      <c r="K8" s="1827">
        <v>0.56000000000000005</v>
      </c>
    </row>
    <row r="9" spans="1:11">
      <c r="A9" s="1826">
        <v>4</v>
      </c>
      <c r="B9" s="1826" t="s">
        <v>203</v>
      </c>
      <c r="C9" s="1826" t="s">
        <v>2247</v>
      </c>
      <c r="D9" s="1822">
        <v>85</v>
      </c>
      <c r="E9" s="1822">
        <v>39</v>
      </c>
      <c r="F9" s="1822">
        <v>47</v>
      </c>
      <c r="G9" s="1822">
        <v>4</v>
      </c>
      <c r="H9" s="1822">
        <v>1</v>
      </c>
      <c r="I9" s="1822">
        <v>0</v>
      </c>
      <c r="J9" s="1827">
        <v>0.57299999999999995</v>
      </c>
      <c r="K9" s="1827">
        <v>0.55300000000000005</v>
      </c>
    </row>
    <row r="10" spans="1:11">
      <c r="A10" s="1826">
        <v>8</v>
      </c>
      <c r="B10" s="1826" t="s">
        <v>2183</v>
      </c>
      <c r="C10" s="1826" t="s">
        <v>2247</v>
      </c>
      <c r="D10" s="1822">
        <v>66</v>
      </c>
      <c r="E10" s="1822">
        <v>29</v>
      </c>
      <c r="F10" s="1822">
        <v>35</v>
      </c>
      <c r="G10" s="1822">
        <v>2</v>
      </c>
      <c r="H10" s="1822">
        <v>0</v>
      </c>
      <c r="I10" s="1822">
        <v>3</v>
      </c>
      <c r="J10" s="1827">
        <v>0.54400000000000004</v>
      </c>
      <c r="K10" s="1827">
        <v>0.53</v>
      </c>
    </row>
    <row r="11" spans="1:11">
      <c r="A11" s="1826">
        <v>5</v>
      </c>
      <c r="B11" s="1826" t="s">
        <v>47</v>
      </c>
      <c r="C11" s="1826" t="s">
        <v>2247</v>
      </c>
      <c r="D11" s="1822">
        <v>73</v>
      </c>
      <c r="E11" s="1822">
        <v>15</v>
      </c>
      <c r="F11" s="1822">
        <v>37</v>
      </c>
      <c r="G11" s="1822">
        <v>6</v>
      </c>
      <c r="H11" s="1822">
        <v>2</v>
      </c>
      <c r="I11" s="1822">
        <v>0</v>
      </c>
      <c r="J11" s="1827">
        <v>0.54400000000000004</v>
      </c>
      <c r="K11" s="1827">
        <v>0.50700000000000001</v>
      </c>
    </row>
    <row r="12" spans="1:11">
      <c r="A12" s="1826">
        <v>7</v>
      </c>
      <c r="B12" s="1826" t="s">
        <v>66</v>
      </c>
      <c r="C12" s="1826" t="s">
        <v>2247</v>
      </c>
      <c r="D12" s="1822">
        <v>54</v>
      </c>
      <c r="E12" s="1822">
        <v>9</v>
      </c>
      <c r="F12" s="1822">
        <v>25</v>
      </c>
      <c r="G12" s="1822">
        <v>4</v>
      </c>
      <c r="H12" s="1822">
        <v>3</v>
      </c>
      <c r="I12" s="1822">
        <v>0</v>
      </c>
      <c r="J12" s="1827">
        <v>0.5</v>
      </c>
      <c r="K12" s="1827">
        <v>0.46300000000000002</v>
      </c>
    </row>
    <row r="13" spans="1:11">
      <c r="A13" s="1826">
        <v>10</v>
      </c>
      <c r="B13" s="1826" t="s">
        <v>35</v>
      </c>
      <c r="C13" s="1826" t="s">
        <v>2247</v>
      </c>
      <c r="D13" s="1822">
        <v>44</v>
      </c>
      <c r="E13" s="1822">
        <v>11</v>
      </c>
      <c r="F13" s="1822">
        <v>18</v>
      </c>
      <c r="G13" s="1822">
        <v>1</v>
      </c>
      <c r="H13" s="1822">
        <v>0</v>
      </c>
      <c r="I13" s="1822">
        <v>0</v>
      </c>
      <c r="J13" s="1827">
        <v>0.42199999999999999</v>
      </c>
      <c r="K13" s="1827">
        <v>0.40899999999999997</v>
      </c>
    </row>
    <row r="14" spans="1:11">
      <c r="A14" s="1826">
        <v>12</v>
      </c>
      <c r="B14" s="1826" t="s">
        <v>247</v>
      </c>
      <c r="C14" s="1826" t="s">
        <v>2247</v>
      </c>
      <c r="D14" s="1822">
        <v>43</v>
      </c>
      <c r="E14" s="1822">
        <v>11</v>
      </c>
      <c r="F14" s="1822">
        <v>17</v>
      </c>
      <c r="G14" s="1822">
        <v>1</v>
      </c>
      <c r="H14" s="1822">
        <v>1</v>
      </c>
      <c r="I14" s="1822">
        <v>0</v>
      </c>
      <c r="J14" s="1827">
        <v>0.40899999999999997</v>
      </c>
      <c r="K14" s="1827">
        <v>0.39500000000000002</v>
      </c>
    </row>
    <row r="15" spans="1:11">
      <c r="A15" s="1826">
        <v>9</v>
      </c>
      <c r="B15" s="1826" t="s">
        <v>2108</v>
      </c>
      <c r="C15" s="1826" t="s">
        <v>2247</v>
      </c>
      <c r="D15" s="1822">
        <v>40</v>
      </c>
      <c r="E15" s="1822">
        <v>10</v>
      </c>
      <c r="F15" s="1822">
        <v>14</v>
      </c>
      <c r="G15" s="1822">
        <v>5</v>
      </c>
      <c r="H15" s="1822">
        <v>1</v>
      </c>
      <c r="I15" s="1822">
        <v>0</v>
      </c>
      <c r="J15" s="1827">
        <v>0.42199999999999999</v>
      </c>
      <c r="K15" s="1827">
        <v>0.35</v>
      </c>
    </row>
    <row r="16" spans="1:11">
      <c r="A16" s="1826">
        <v>1</v>
      </c>
      <c r="B16" s="1826" t="s">
        <v>75</v>
      </c>
      <c r="C16" s="1826" t="s">
        <v>2250</v>
      </c>
      <c r="D16" s="1822">
        <v>69</v>
      </c>
      <c r="E16" s="1822">
        <v>42</v>
      </c>
      <c r="F16" s="1822">
        <v>55</v>
      </c>
      <c r="G16" s="1822">
        <v>1</v>
      </c>
      <c r="H16" s="1822">
        <v>4</v>
      </c>
      <c r="I16" s="1822">
        <v>11</v>
      </c>
      <c r="J16" s="1827">
        <v>0.8</v>
      </c>
      <c r="K16" s="1827">
        <v>0.79700000000000004</v>
      </c>
    </row>
    <row r="17" spans="1:11">
      <c r="A17" s="1826">
        <v>3</v>
      </c>
      <c r="B17" s="1826" t="s">
        <v>2200</v>
      </c>
      <c r="C17" s="1826" t="s">
        <v>2250</v>
      </c>
      <c r="D17" s="1822">
        <v>91</v>
      </c>
      <c r="E17" s="1822">
        <v>48</v>
      </c>
      <c r="F17" s="1822">
        <v>66</v>
      </c>
      <c r="G17" s="1822">
        <v>0</v>
      </c>
      <c r="H17" s="1822">
        <v>0</v>
      </c>
      <c r="I17" s="1822">
        <v>3</v>
      </c>
      <c r="J17" s="1827">
        <v>0.72499999999999998</v>
      </c>
      <c r="K17" s="1827">
        <v>0.72499999999999998</v>
      </c>
    </row>
    <row r="18" spans="1:11">
      <c r="A18" s="1826">
        <v>6</v>
      </c>
      <c r="B18" s="1826" t="s">
        <v>2235</v>
      </c>
      <c r="C18" s="1826" t="s">
        <v>2250</v>
      </c>
      <c r="D18" s="1822">
        <v>75</v>
      </c>
      <c r="E18" s="1822">
        <v>36</v>
      </c>
      <c r="F18" s="1822">
        <v>54</v>
      </c>
      <c r="G18" s="1822">
        <v>1</v>
      </c>
      <c r="H18" s="1822">
        <v>4</v>
      </c>
      <c r="I18" s="1822">
        <v>14</v>
      </c>
      <c r="J18" s="1827">
        <v>0.72399999999999998</v>
      </c>
      <c r="K18" s="1827">
        <v>0.72</v>
      </c>
    </row>
    <row r="19" spans="1:11">
      <c r="A19" s="1826">
        <v>5</v>
      </c>
      <c r="B19" s="1826" t="s">
        <v>101</v>
      </c>
      <c r="C19" s="1826" t="s">
        <v>2250</v>
      </c>
      <c r="D19" s="1822">
        <v>69</v>
      </c>
      <c r="E19" s="1822">
        <v>29</v>
      </c>
      <c r="F19" s="1822">
        <v>44</v>
      </c>
      <c r="G19" s="1822">
        <v>4</v>
      </c>
      <c r="H19" s="1822">
        <v>0</v>
      </c>
      <c r="I19" s="1822">
        <v>1</v>
      </c>
      <c r="J19" s="1827">
        <v>0.65800000000000003</v>
      </c>
      <c r="K19" s="1827">
        <v>0.63800000000000001</v>
      </c>
    </row>
    <row r="20" spans="1:11">
      <c r="A20" s="1826">
        <v>4</v>
      </c>
      <c r="B20" s="1826" t="s">
        <v>183</v>
      </c>
      <c r="C20" s="1826" t="s">
        <v>2250</v>
      </c>
      <c r="D20" s="1822">
        <v>87</v>
      </c>
      <c r="E20" s="1822">
        <v>36</v>
      </c>
      <c r="F20" s="1822">
        <v>51</v>
      </c>
      <c r="G20" s="1822">
        <v>0</v>
      </c>
      <c r="H20" s="1822">
        <v>3</v>
      </c>
      <c r="I20" s="1822">
        <v>2</v>
      </c>
      <c r="J20" s="1827">
        <v>0.58599999999999997</v>
      </c>
      <c r="K20" s="1827">
        <v>0.58599999999999997</v>
      </c>
    </row>
    <row r="21" spans="1:11">
      <c r="A21" s="1826">
        <v>9</v>
      </c>
      <c r="B21" s="1826" t="s">
        <v>2152</v>
      </c>
      <c r="C21" s="1826" t="s">
        <v>2250</v>
      </c>
      <c r="D21" s="1822">
        <v>60</v>
      </c>
      <c r="E21" s="1822">
        <v>22</v>
      </c>
      <c r="F21" s="1822">
        <v>34</v>
      </c>
      <c r="G21" s="1822">
        <v>4</v>
      </c>
      <c r="H21" s="1822">
        <v>2</v>
      </c>
      <c r="I21" s="1822">
        <v>0</v>
      </c>
      <c r="J21" s="1827">
        <v>0.59399999999999997</v>
      </c>
      <c r="K21" s="1827">
        <v>0.56699999999999995</v>
      </c>
    </row>
    <row r="22" spans="1:11">
      <c r="A22" s="1826">
        <v>12</v>
      </c>
      <c r="B22" s="1826" t="s">
        <v>2242</v>
      </c>
      <c r="C22" s="1826" t="s">
        <v>2250</v>
      </c>
      <c r="D22" s="1822">
        <v>71</v>
      </c>
      <c r="E22" s="1822">
        <v>28</v>
      </c>
      <c r="F22" s="1822">
        <v>40</v>
      </c>
      <c r="G22" s="1822">
        <v>0</v>
      </c>
      <c r="H22" s="1822">
        <v>0</v>
      </c>
      <c r="I22" s="1822">
        <v>2</v>
      </c>
      <c r="J22" s="1827">
        <v>0.56299999999999994</v>
      </c>
      <c r="K22" s="1827">
        <v>0.56299999999999994</v>
      </c>
    </row>
    <row r="23" spans="1:11">
      <c r="A23" s="1826">
        <v>10</v>
      </c>
      <c r="B23" s="1826" t="s">
        <v>2212</v>
      </c>
      <c r="C23" s="1826" t="s">
        <v>2250</v>
      </c>
      <c r="D23" s="1822">
        <v>65</v>
      </c>
      <c r="E23" s="1822">
        <v>20</v>
      </c>
      <c r="F23" s="1822">
        <v>36</v>
      </c>
      <c r="G23" s="1822">
        <v>2</v>
      </c>
      <c r="H23" s="1822">
        <v>4</v>
      </c>
      <c r="I23" s="1822">
        <v>7</v>
      </c>
      <c r="J23" s="1827">
        <v>0.56699999999999995</v>
      </c>
      <c r="K23" s="1827">
        <v>0.55400000000000005</v>
      </c>
    </row>
    <row r="24" spans="1:11">
      <c r="A24" s="1826">
        <v>7</v>
      </c>
      <c r="B24" s="1828" t="s">
        <v>2318</v>
      </c>
      <c r="C24" s="1826" t="s">
        <v>2250</v>
      </c>
      <c r="D24" s="1822">
        <v>81</v>
      </c>
      <c r="E24" s="1822">
        <v>29</v>
      </c>
      <c r="F24" s="1822">
        <v>44</v>
      </c>
      <c r="G24" s="1822">
        <v>1</v>
      </c>
      <c r="H24" s="1822">
        <v>0</v>
      </c>
      <c r="I24" s="1822">
        <v>0</v>
      </c>
      <c r="J24" s="1827">
        <v>0.54900000000000004</v>
      </c>
      <c r="K24" s="1827">
        <v>0.54300000000000004</v>
      </c>
    </row>
    <row r="25" spans="1:11">
      <c r="A25" s="1826">
        <v>2</v>
      </c>
      <c r="B25" s="1826" t="s">
        <v>258</v>
      </c>
      <c r="C25" s="1826" t="s">
        <v>2250</v>
      </c>
      <c r="D25" s="1822">
        <v>70</v>
      </c>
      <c r="E25" s="1822">
        <v>25</v>
      </c>
      <c r="F25" s="1822">
        <v>36</v>
      </c>
      <c r="G25" s="1822">
        <v>1</v>
      </c>
      <c r="H25" s="1822">
        <v>1</v>
      </c>
      <c r="I25" s="1822">
        <v>5</v>
      </c>
      <c r="J25" s="1827">
        <v>0.52100000000000002</v>
      </c>
      <c r="K25" s="1827">
        <v>0.51400000000000001</v>
      </c>
    </row>
    <row r="26" spans="1:11">
      <c r="A26" s="1826">
        <v>11</v>
      </c>
      <c r="B26" s="1826" t="s">
        <v>2202</v>
      </c>
      <c r="C26" s="1826" t="s">
        <v>2250</v>
      </c>
      <c r="D26" s="1822">
        <v>48</v>
      </c>
      <c r="E26" s="1822">
        <v>13</v>
      </c>
      <c r="F26" s="1822">
        <v>22</v>
      </c>
      <c r="G26" s="1822">
        <v>0</v>
      </c>
      <c r="H26" s="1822">
        <v>0</v>
      </c>
      <c r="I26" s="1822">
        <v>0</v>
      </c>
      <c r="J26" s="1827">
        <v>0.45800000000000002</v>
      </c>
      <c r="K26" s="1827">
        <v>0.45800000000000002</v>
      </c>
    </row>
    <row r="27" spans="1:11">
      <c r="A27" s="1826">
        <v>8</v>
      </c>
      <c r="B27" s="1828" t="s">
        <v>2272</v>
      </c>
      <c r="C27" s="1826" t="s">
        <v>2250</v>
      </c>
      <c r="D27" s="1822">
        <v>31</v>
      </c>
      <c r="E27" s="1822">
        <v>6</v>
      </c>
      <c r="F27" s="1822">
        <v>13</v>
      </c>
      <c r="G27" s="1822">
        <v>0</v>
      </c>
      <c r="H27" s="1822">
        <v>0</v>
      </c>
      <c r="I27" s="1822">
        <v>0</v>
      </c>
      <c r="J27" s="1827">
        <v>0.41899999999999998</v>
      </c>
      <c r="K27" s="1827">
        <v>0.41899999999999998</v>
      </c>
    </row>
    <row r="28" spans="1:11">
      <c r="A28" s="1826">
        <v>13</v>
      </c>
      <c r="B28" s="1826" t="s">
        <v>2217</v>
      </c>
      <c r="C28" s="1826" t="s">
        <v>2250</v>
      </c>
      <c r="D28" s="1822">
        <v>68</v>
      </c>
      <c r="E28" s="1822">
        <v>14</v>
      </c>
      <c r="F28" s="1822">
        <v>18</v>
      </c>
      <c r="G28" s="1822">
        <v>0</v>
      </c>
      <c r="H28" s="1822">
        <v>1</v>
      </c>
      <c r="I28" s="1822">
        <v>0</v>
      </c>
      <c r="J28" s="1827">
        <v>0.26500000000000001</v>
      </c>
      <c r="K28" s="1827">
        <v>0.26500000000000001</v>
      </c>
    </row>
    <row r="29" spans="1:11">
      <c r="A29" s="1826">
        <v>1</v>
      </c>
      <c r="B29" s="1826" t="s">
        <v>95</v>
      </c>
      <c r="C29" s="1826" t="s">
        <v>2259</v>
      </c>
      <c r="D29" s="1822">
        <v>67</v>
      </c>
      <c r="E29" s="1822">
        <v>40</v>
      </c>
      <c r="F29" s="1822">
        <v>45</v>
      </c>
      <c r="G29" s="1822">
        <v>7</v>
      </c>
      <c r="H29" s="1822">
        <v>2</v>
      </c>
      <c r="I29" s="1822">
        <v>11</v>
      </c>
      <c r="J29" s="1827">
        <v>0.70299999999999996</v>
      </c>
      <c r="K29" s="1827">
        <v>0.67200000000000004</v>
      </c>
    </row>
    <row r="30" spans="1:11">
      <c r="A30" s="1826">
        <v>6</v>
      </c>
      <c r="B30" s="1826" t="s">
        <v>93</v>
      </c>
      <c r="C30" s="1826" t="s">
        <v>2259</v>
      </c>
      <c r="D30" s="1822">
        <v>69</v>
      </c>
      <c r="E30" s="1822">
        <v>12</v>
      </c>
      <c r="F30" s="1822">
        <v>46</v>
      </c>
      <c r="G30" s="1822">
        <v>1</v>
      </c>
      <c r="H30" s="1822">
        <v>0</v>
      </c>
      <c r="I30" s="1822">
        <v>1</v>
      </c>
      <c r="J30" s="1827">
        <v>0.67100000000000004</v>
      </c>
      <c r="K30" s="1827">
        <v>0.66700000000000004</v>
      </c>
    </row>
    <row r="31" spans="1:11">
      <c r="A31" s="1826">
        <v>5</v>
      </c>
      <c r="B31" s="1828" t="s">
        <v>2263</v>
      </c>
      <c r="C31" s="1826" t="s">
        <v>2259</v>
      </c>
      <c r="D31" s="1822">
        <v>80</v>
      </c>
      <c r="E31" s="1822">
        <v>28</v>
      </c>
      <c r="F31" s="1822">
        <v>48</v>
      </c>
      <c r="G31" s="1822">
        <v>1</v>
      </c>
      <c r="H31" s="1822">
        <v>1</v>
      </c>
      <c r="I31" s="1822">
        <v>3</v>
      </c>
      <c r="J31" s="1827">
        <v>0.60499999999999998</v>
      </c>
      <c r="K31" s="1827">
        <v>0.6</v>
      </c>
    </row>
    <row r="32" spans="1:11">
      <c r="A32" s="1826">
        <v>4</v>
      </c>
      <c r="B32" s="1826" t="s">
        <v>126</v>
      </c>
      <c r="C32" s="1826" t="s">
        <v>2259</v>
      </c>
      <c r="D32" s="1822">
        <v>69</v>
      </c>
      <c r="E32" s="1822">
        <v>35</v>
      </c>
      <c r="F32" s="1822">
        <v>40</v>
      </c>
      <c r="G32" s="1822">
        <v>5</v>
      </c>
      <c r="H32" s="1822">
        <v>3</v>
      </c>
      <c r="I32" s="1822">
        <v>0</v>
      </c>
      <c r="J32" s="1827">
        <v>0.60799999999999998</v>
      </c>
      <c r="K32" s="1827">
        <v>0.57999999999999996</v>
      </c>
    </row>
    <row r="33" spans="1:11">
      <c r="A33" s="1826">
        <v>2</v>
      </c>
      <c r="B33" s="1826" t="s">
        <v>2160</v>
      </c>
      <c r="C33" s="1826" t="s">
        <v>2259</v>
      </c>
      <c r="D33" s="1822">
        <v>66</v>
      </c>
      <c r="E33" s="1822">
        <v>35</v>
      </c>
      <c r="F33" s="1822">
        <v>37</v>
      </c>
      <c r="G33" s="1822">
        <v>9</v>
      </c>
      <c r="H33" s="1822">
        <v>0</v>
      </c>
      <c r="I33" s="1822">
        <v>3</v>
      </c>
      <c r="J33" s="1827">
        <v>0.61299999999999999</v>
      </c>
      <c r="K33" s="1827">
        <v>0.56100000000000005</v>
      </c>
    </row>
    <row r="34" spans="1:11">
      <c r="A34" s="1826">
        <v>3</v>
      </c>
      <c r="B34" s="1778" t="s">
        <v>119</v>
      </c>
      <c r="C34" s="1826" t="s">
        <v>2259</v>
      </c>
      <c r="D34" s="1822">
        <v>70</v>
      </c>
      <c r="E34" s="1822">
        <v>21</v>
      </c>
      <c r="F34" s="1822">
        <v>38</v>
      </c>
      <c r="G34" s="1822">
        <v>2</v>
      </c>
      <c r="H34" s="1822">
        <v>5</v>
      </c>
      <c r="I34" s="1822">
        <v>4</v>
      </c>
      <c r="J34" s="1827">
        <v>0.55600000000000005</v>
      </c>
      <c r="K34" s="1827">
        <v>0.54300000000000004</v>
      </c>
    </row>
    <row r="35" spans="1:11">
      <c r="A35" s="1826">
        <v>7</v>
      </c>
      <c r="B35" s="1826" t="s">
        <v>2089</v>
      </c>
      <c r="C35" s="1826" t="s">
        <v>2259</v>
      </c>
      <c r="D35" s="1822">
        <v>53</v>
      </c>
      <c r="E35" s="1822">
        <v>10</v>
      </c>
      <c r="F35" s="1822">
        <v>25</v>
      </c>
      <c r="G35" s="1822">
        <v>2</v>
      </c>
      <c r="H35" s="1822">
        <v>4</v>
      </c>
      <c r="I35" s="1822">
        <v>0</v>
      </c>
      <c r="J35" s="1827">
        <v>0.49099999999999999</v>
      </c>
      <c r="K35" s="1827">
        <v>0.47199999999999998</v>
      </c>
    </row>
    <row r="36" spans="1:11">
      <c r="A36" s="1826">
        <v>8</v>
      </c>
      <c r="B36" s="1826" t="s">
        <v>169</v>
      </c>
      <c r="C36" s="1826" t="s">
        <v>2259</v>
      </c>
      <c r="D36" s="1822">
        <v>62</v>
      </c>
      <c r="E36" s="1822">
        <v>13</v>
      </c>
      <c r="F36" s="1822">
        <v>28</v>
      </c>
      <c r="G36" s="1822">
        <v>1</v>
      </c>
      <c r="H36" s="1822">
        <v>3</v>
      </c>
      <c r="I36" s="1822">
        <v>0</v>
      </c>
      <c r="J36" s="1827">
        <v>0.46</v>
      </c>
      <c r="K36" s="1827">
        <v>0.45200000000000001</v>
      </c>
    </row>
    <row r="37" spans="1:11">
      <c r="A37" s="1826">
        <v>12</v>
      </c>
      <c r="B37" s="1826" t="s">
        <v>85</v>
      </c>
      <c r="C37" s="1826" t="s">
        <v>2259</v>
      </c>
      <c r="D37" s="1822">
        <v>34</v>
      </c>
      <c r="E37" s="1822">
        <v>6</v>
      </c>
      <c r="F37" s="1822">
        <v>15</v>
      </c>
      <c r="G37" s="1822">
        <v>2</v>
      </c>
      <c r="H37" s="1822">
        <v>0</v>
      </c>
      <c r="I37" s="1822">
        <v>0</v>
      </c>
      <c r="J37" s="1827">
        <v>0.47199999999999998</v>
      </c>
      <c r="K37" s="1827">
        <v>0.441</v>
      </c>
    </row>
    <row r="38" spans="1:11">
      <c r="A38" s="1826">
        <v>10</v>
      </c>
      <c r="B38" s="1826" t="s">
        <v>2233</v>
      </c>
      <c r="C38" s="1826" t="s">
        <v>2259</v>
      </c>
      <c r="D38" s="1822">
        <v>69</v>
      </c>
      <c r="E38" s="1822">
        <v>24</v>
      </c>
      <c r="F38" s="1822">
        <v>30</v>
      </c>
      <c r="G38" s="1822">
        <v>3</v>
      </c>
      <c r="H38" s="1822">
        <v>0</v>
      </c>
      <c r="I38" s="1822">
        <v>0</v>
      </c>
      <c r="J38" s="1827">
        <v>0.45800000000000002</v>
      </c>
      <c r="K38" s="1827">
        <v>0.435</v>
      </c>
    </row>
    <row r="39" spans="1:11">
      <c r="A39" s="1826">
        <v>11</v>
      </c>
      <c r="B39" s="1826" t="s">
        <v>2244</v>
      </c>
      <c r="C39" s="1826" t="s">
        <v>2259</v>
      </c>
      <c r="D39" s="1822">
        <v>38</v>
      </c>
      <c r="E39" s="1822">
        <v>7</v>
      </c>
      <c r="F39" s="1822">
        <v>16</v>
      </c>
      <c r="G39" s="1822">
        <v>0</v>
      </c>
      <c r="H39" s="1822">
        <v>1</v>
      </c>
      <c r="I39" s="1822">
        <v>0</v>
      </c>
      <c r="J39" s="1827">
        <v>0.42099999999999999</v>
      </c>
      <c r="K39" s="1827">
        <v>0.42099999999999999</v>
      </c>
    </row>
    <row r="40" spans="1:11">
      <c r="A40" s="1826">
        <v>13</v>
      </c>
      <c r="B40" s="1826" t="s">
        <v>2151</v>
      </c>
      <c r="C40" s="1826" t="s">
        <v>2259</v>
      </c>
      <c r="D40" s="1822">
        <v>51</v>
      </c>
      <c r="E40" s="1822">
        <v>10</v>
      </c>
      <c r="F40" s="1822">
        <v>20</v>
      </c>
      <c r="G40" s="1822">
        <v>3</v>
      </c>
      <c r="H40" s="1822">
        <v>0</v>
      </c>
      <c r="I40" s="1822">
        <v>0</v>
      </c>
      <c r="J40" s="1827">
        <v>0.42599999999999999</v>
      </c>
      <c r="K40" s="1827">
        <v>0.39200000000000002</v>
      </c>
    </row>
    <row r="41" spans="1:11">
      <c r="A41" s="1826">
        <v>9</v>
      </c>
      <c r="B41" s="1828" t="s">
        <v>2276</v>
      </c>
      <c r="C41" s="1826" t="s">
        <v>2259</v>
      </c>
      <c r="D41" s="1822">
        <v>24</v>
      </c>
      <c r="E41" s="1822">
        <v>6</v>
      </c>
      <c r="F41" s="1822">
        <v>7</v>
      </c>
      <c r="G41" s="1822">
        <v>1</v>
      </c>
      <c r="H41" s="1822">
        <v>0</v>
      </c>
      <c r="I41" s="1822">
        <v>0</v>
      </c>
      <c r="J41" s="1827">
        <v>0.32</v>
      </c>
      <c r="K41" s="1827">
        <v>0.29199999999999998</v>
      </c>
    </row>
    <row r="42" spans="1:11">
      <c r="A42" s="1826">
        <v>1</v>
      </c>
      <c r="B42" s="1826" t="s">
        <v>2223</v>
      </c>
      <c r="C42" s="1826" t="s">
        <v>2253</v>
      </c>
      <c r="D42" s="1822">
        <v>89</v>
      </c>
      <c r="E42" s="1822">
        <v>52</v>
      </c>
      <c r="F42" s="1822">
        <v>64</v>
      </c>
      <c r="G42" s="1822">
        <v>8</v>
      </c>
      <c r="H42" s="1822">
        <v>2</v>
      </c>
      <c r="I42" s="1822">
        <v>21</v>
      </c>
      <c r="J42" s="1827">
        <v>0.74199999999999999</v>
      </c>
      <c r="K42" s="1827">
        <v>0.71899999999999997</v>
      </c>
    </row>
    <row r="43" spans="1:11">
      <c r="A43" s="1826">
        <v>7</v>
      </c>
      <c r="B43" s="1826" t="s">
        <v>112</v>
      </c>
      <c r="C43" s="1826" t="s">
        <v>2253</v>
      </c>
      <c r="D43" s="1822">
        <v>92</v>
      </c>
      <c r="E43" s="1822">
        <v>49</v>
      </c>
      <c r="F43" s="1822">
        <v>60</v>
      </c>
      <c r="G43" s="1822">
        <v>3</v>
      </c>
      <c r="H43" s="1822">
        <v>1</v>
      </c>
      <c r="I43" s="1822">
        <v>7</v>
      </c>
      <c r="J43" s="1827">
        <v>0.66300000000000003</v>
      </c>
      <c r="K43" s="1827">
        <v>0.65200000000000002</v>
      </c>
    </row>
    <row r="44" spans="1:11">
      <c r="A44" s="1826">
        <v>5</v>
      </c>
      <c r="B44" s="1826" t="s">
        <v>2116</v>
      </c>
      <c r="C44" s="1826" t="s">
        <v>2253</v>
      </c>
      <c r="D44" s="1822">
        <v>91</v>
      </c>
      <c r="E44" s="1822">
        <v>44</v>
      </c>
      <c r="F44" s="1822">
        <v>59</v>
      </c>
      <c r="G44" s="1822">
        <v>3</v>
      </c>
      <c r="H44" s="1822">
        <v>6</v>
      </c>
      <c r="I44" s="1822">
        <v>3</v>
      </c>
      <c r="J44" s="1827">
        <v>0.66</v>
      </c>
      <c r="K44" s="1827">
        <v>0.64800000000000002</v>
      </c>
    </row>
    <row r="45" spans="1:11">
      <c r="A45" s="1826">
        <v>6</v>
      </c>
      <c r="B45" s="1826" t="s">
        <v>1671</v>
      </c>
      <c r="C45" s="1826" t="s">
        <v>2253</v>
      </c>
      <c r="D45" s="1822">
        <v>79</v>
      </c>
      <c r="E45" s="1822">
        <v>39</v>
      </c>
      <c r="F45" s="1822">
        <v>51</v>
      </c>
      <c r="G45" s="1822">
        <v>5</v>
      </c>
      <c r="H45" s="1822">
        <v>7</v>
      </c>
      <c r="I45" s="1822">
        <v>5</v>
      </c>
      <c r="J45" s="1827">
        <v>0.66700000000000004</v>
      </c>
      <c r="K45" s="1827">
        <v>0.64600000000000002</v>
      </c>
    </row>
    <row r="46" spans="1:11">
      <c r="A46" s="1826">
        <v>9</v>
      </c>
      <c r="B46" s="1826" t="s">
        <v>234</v>
      </c>
      <c r="C46" s="1826" t="s">
        <v>2253</v>
      </c>
      <c r="D46" s="1822">
        <v>49</v>
      </c>
      <c r="E46" s="1822">
        <v>9</v>
      </c>
      <c r="F46" s="1822">
        <v>30</v>
      </c>
      <c r="G46" s="1822">
        <v>2</v>
      </c>
      <c r="H46" s="1822">
        <v>1</v>
      </c>
      <c r="I46" s="1822">
        <v>0</v>
      </c>
      <c r="J46" s="1827">
        <v>0.627</v>
      </c>
      <c r="K46" s="1827">
        <v>0.61199999999999999</v>
      </c>
    </row>
    <row r="47" spans="1:11">
      <c r="A47" s="1826">
        <v>10</v>
      </c>
      <c r="B47" s="1826" t="s">
        <v>127</v>
      </c>
      <c r="C47" s="1826" t="s">
        <v>2253</v>
      </c>
      <c r="D47" s="1822">
        <v>75</v>
      </c>
      <c r="E47" s="1822">
        <v>21</v>
      </c>
      <c r="F47" s="1822">
        <v>45</v>
      </c>
      <c r="G47" s="1822">
        <v>3</v>
      </c>
      <c r="H47" s="1822">
        <v>2</v>
      </c>
      <c r="I47" s="1822">
        <v>0</v>
      </c>
      <c r="J47" s="1827">
        <v>0.61499999999999999</v>
      </c>
      <c r="K47" s="1827">
        <v>0.6</v>
      </c>
    </row>
    <row r="48" spans="1:11">
      <c r="A48" s="1826">
        <v>2</v>
      </c>
      <c r="B48" s="1826" t="s">
        <v>2191</v>
      </c>
      <c r="C48" s="1826" t="s">
        <v>2253</v>
      </c>
      <c r="D48" s="1822">
        <v>57</v>
      </c>
      <c r="E48" s="1822">
        <v>25</v>
      </c>
      <c r="F48" s="1822">
        <v>34</v>
      </c>
      <c r="G48" s="1822">
        <v>2</v>
      </c>
      <c r="H48" s="1822">
        <v>3</v>
      </c>
      <c r="I48" s="1822">
        <v>2</v>
      </c>
      <c r="J48" s="1827">
        <v>0.61</v>
      </c>
      <c r="K48" s="1827">
        <v>0.59599999999999997</v>
      </c>
    </row>
    <row r="49" spans="1:11">
      <c r="A49" s="1826">
        <v>8</v>
      </c>
      <c r="B49" s="1826" t="s">
        <v>2173</v>
      </c>
      <c r="C49" s="1826" t="s">
        <v>2253</v>
      </c>
      <c r="D49" s="1822">
        <v>68</v>
      </c>
      <c r="E49" s="1822">
        <v>20</v>
      </c>
      <c r="F49" s="1822">
        <v>40</v>
      </c>
      <c r="G49" s="1822">
        <v>2</v>
      </c>
      <c r="H49" s="1822">
        <v>3</v>
      </c>
      <c r="I49" s="1822">
        <v>4</v>
      </c>
      <c r="J49" s="1827">
        <v>0.6</v>
      </c>
      <c r="K49" s="1827">
        <v>0.58799999999999997</v>
      </c>
    </row>
    <row r="50" spans="1:11">
      <c r="A50" s="1826">
        <v>4</v>
      </c>
      <c r="B50" s="1826" t="s">
        <v>42</v>
      </c>
      <c r="C50" s="1826" t="s">
        <v>2253</v>
      </c>
      <c r="D50" s="1822">
        <v>86</v>
      </c>
      <c r="E50" s="1822">
        <v>39</v>
      </c>
      <c r="F50" s="1822">
        <v>50</v>
      </c>
      <c r="G50" s="1822">
        <v>2</v>
      </c>
      <c r="H50" s="1822">
        <v>1</v>
      </c>
      <c r="I50" s="1822">
        <v>3</v>
      </c>
      <c r="J50" s="1827">
        <v>0.59099999999999997</v>
      </c>
      <c r="K50" s="1827">
        <v>0.58099999999999996</v>
      </c>
    </row>
    <row r="51" spans="1:11">
      <c r="A51" s="1826">
        <v>3</v>
      </c>
      <c r="B51" s="1826" t="s">
        <v>2178</v>
      </c>
      <c r="C51" s="1826" t="s">
        <v>2253</v>
      </c>
      <c r="D51" s="1822">
        <v>74</v>
      </c>
      <c r="E51" s="1822">
        <v>21</v>
      </c>
      <c r="F51" s="1822">
        <v>39</v>
      </c>
      <c r="G51" s="1822">
        <v>8</v>
      </c>
      <c r="H51" s="1822">
        <v>0</v>
      </c>
      <c r="I51" s="1822">
        <v>0</v>
      </c>
      <c r="J51" s="1827">
        <v>0.57299999999999995</v>
      </c>
      <c r="K51" s="1827">
        <v>0.52700000000000002</v>
      </c>
    </row>
    <row r="52" spans="1:11">
      <c r="A52" s="1826">
        <v>12</v>
      </c>
      <c r="B52" s="1826" t="s">
        <v>131</v>
      </c>
      <c r="C52" s="1826" t="s">
        <v>2253</v>
      </c>
      <c r="D52" s="1822">
        <v>52</v>
      </c>
      <c r="E52" s="1822">
        <v>16</v>
      </c>
      <c r="F52" s="1822">
        <v>24</v>
      </c>
      <c r="G52" s="1822">
        <v>2</v>
      </c>
      <c r="H52" s="1822">
        <v>1</v>
      </c>
      <c r="I52" s="1822">
        <v>2</v>
      </c>
      <c r="J52" s="1827">
        <v>0.48099999999999998</v>
      </c>
      <c r="K52" s="1827">
        <v>0.46200000000000002</v>
      </c>
    </row>
    <row r="53" spans="1:11">
      <c r="A53" s="1826">
        <v>11</v>
      </c>
      <c r="B53" s="1826" t="s">
        <v>2188</v>
      </c>
      <c r="C53" s="1826" t="s">
        <v>2253</v>
      </c>
      <c r="D53" s="1822">
        <v>50</v>
      </c>
      <c r="E53" s="1822">
        <v>15</v>
      </c>
      <c r="F53" s="1822">
        <v>22</v>
      </c>
      <c r="G53" s="1822">
        <v>3</v>
      </c>
      <c r="H53" s="1822">
        <v>2</v>
      </c>
      <c r="I53" s="1822">
        <v>0</v>
      </c>
      <c r="J53" s="1827">
        <v>0.47199999999999998</v>
      </c>
      <c r="K53" s="1827">
        <v>0.44</v>
      </c>
    </row>
    <row r="54" spans="1:11">
      <c r="A54" s="1826">
        <v>13</v>
      </c>
      <c r="B54" s="1826" t="s">
        <v>145</v>
      </c>
      <c r="C54" s="1826" t="s">
        <v>2253</v>
      </c>
      <c r="D54" s="1822">
        <v>39</v>
      </c>
      <c r="E54" s="1822">
        <v>15</v>
      </c>
      <c r="F54" s="1822">
        <v>15</v>
      </c>
      <c r="G54" s="1822">
        <v>6</v>
      </c>
      <c r="H54" s="1822">
        <v>0</v>
      </c>
      <c r="I54" s="1822">
        <v>0</v>
      </c>
      <c r="J54" s="1827">
        <v>0.46700000000000003</v>
      </c>
      <c r="K54" s="1827">
        <v>0.38500000000000001</v>
      </c>
    </row>
    <row r="55" spans="1:11">
      <c r="A55" s="1826">
        <v>3</v>
      </c>
      <c r="B55" s="1828" t="s">
        <v>2245</v>
      </c>
      <c r="C55" s="1826" t="s">
        <v>2246</v>
      </c>
      <c r="D55" s="1822">
        <v>82</v>
      </c>
      <c r="E55" s="1822">
        <v>49</v>
      </c>
      <c r="F55" s="1822">
        <v>71</v>
      </c>
      <c r="G55" s="1822">
        <v>6</v>
      </c>
      <c r="H55" s="1822">
        <v>3</v>
      </c>
      <c r="I55" s="1822">
        <v>17</v>
      </c>
      <c r="J55" s="1827">
        <v>0.875</v>
      </c>
      <c r="K55" s="1827">
        <v>0.86599999999999999</v>
      </c>
    </row>
    <row r="56" spans="1:11">
      <c r="A56" s="1826">
        <v>1</v>
      </c>
      <c r="B56" s="1826" t="s">
        <v>163</v>
      </c>
      <c r="C56" s="1826" t="s">
        <v>2246</v>
      </c>
      <c r="D56" s="1822">
        <v>86</v>
      </c>
      <c r="E56" s="1822">
        <v>55</v>
      </c>
      <c r="F56" s="1822">
        <v>60</v>
      </c>
      <c r="G56" s="1822">
        <v>3</v>
      </c>
      <c r="H56" s="1822">
        <v>0</v>
      </c>
      <c r="I56" s="1822">
        <v>24</v>
      </c>
      <c r="J56" s="1827">
        <v>0.70799999999999996</v>
      </c>
      <c r="K56" s="1827">
        <v>0.69799999999999995</v>
      </c>
    </row>
    <row r="57" spans="1:11">
      <c r="A57" s="1826">
        <v>5</v>
      </c>
      <c r="B57" s="1826" t="s">
        <v>1861</v>
      </c>
      <c r="C57" s="1826" t="s">
        <v>2246</v>
      </c>
      <c r="D57" s="1822">
        <v>8</v>
      </c>
      <c r="E57" s="1822">
        <v>5</v>
      </c>
      <c r="F57" s="1822">
        <v>5</v>
      </c>
      <c r="G57" s="1822">
        <v>2</v>
      </c>
      <c r="H57" s="1822">
        <v>0</v>
      </c>
      <c r="I57" s="1822">
        <v>4</v>
      </c>
      <c r="J57" s="1827">
        <v>0.7</v>
      </c>
      <c r="K57" s="1827">
        <v>0.625</v>
      </c>
    </row>
    <row r="58" spans="1:11">
      <c r="A58" s="1826" t="s">
        <v>1334</v>
      </c>
      <c r="B58" s="1828" t="s">
        <v>2262</v>
      </c>
      <c r="C58" s="1826" t="s">
        <v>2246</v>
      </c>
      <c r="D58" s="1822">
        <v>20</v>
      </c>
      <c r="E58" s="1822">
        <v>6</v>
      </c>
      <c r="F58" s="1822">
        <v>12</v>
      </c>
      <c r="G58" s="1822">
        <v>2</v>
      </c>
      <c r="H58" s="1822">
        <v>1</v>
      </c>
      <c r="I58" s="1822">
        <v>0</v>
      </c>
      <c r="J58" s="1827">
        <v>0.63600000000000001</v>
      </c>
      <c r="K58" s="1827">
        <v>0.6</v>
      </c>
    </row>
    <row r="59" spans="1:11">
      <c r="A59" s="1826" t="s">
        <v>1334</v>
      </c>
      <c r="B59" s="1828" t="s">
        <v>2265</v>
      </c>
      <c r="C59" s="1826" t="s">
        <v>2246</v>
      </c>
      <c r="D59" s="1822">
        <v>35</v>
      </c>
      <c r="E59" s="1822">
        <v>11</v>
      </c>
      <c r="F59" s="1822">
        <v>20</v>
      </c>
      <c r="G59" s="1822">
        <v>0</v>
      </c>
      <c r="H59" s="1822">
        <v>0</v>
      </c>
      <c r="I59" s="1822">
        <v>0</v>
      </c>
      <c r="J59" s="1827">
        <v>0.57099999999999995</v>
      </c>
      <c r="K59" s="1827">
        <v>0.57099999999999995</v>
      </c>
    </row>
    <row r="60" spans="1:11">
      <c r="A60" s="1826">
        <v>8</v>
      </c>
      <c r="B60" s="1826" t="s">
        <v>2237</v>
      </c>
      <c r="C60" s="1826" t="s">
        <v>2246</v>
      </c>
      <c r="D60" s="1822">
        <v>64</v>
      </c>
      <c r="E60" s="1822">
        <v>26</v>
      </c>
      <c r="F60" s="1822">
        <v>36</v>
      </c>
      <c r="G60" s="1822">
        <v>2</v>
      </c>
      <c r="H60" s="1822">
        <v>1</v>
      </c>
      <c r="I60" s="1822">
        <v>4</v>
      </c>
      <c r="J60" s="1827">
        <v>0.57599999999999996</v>
      </c>
      <c r="K60" s="1827">
        <v>0.56299999999999994</v>
      </c>
    </row>
    <row r="61" spans="1:11">
      <c r="A61" s="1826">
        <v>6</v>
      </c>
      <c r="B61" s="1826" t="s">
        <v>2226</v>
      </c>
      <c r="C61" s="1826" t="s">
        <v>2246</v>
      </c>
      <c r="D61" s="1822">
        <v>76</v>
      </c>
      <c r="E61" s="1822">
        <v>35</v>
      </c>
      <c r="F61" s="1822">
        <v>40</v>
      </c>
      <c r="G61" s="1822">
        <v>2</v>
      </c>
      <c r="H61" s="1822">
        <v>1</v>
      </c>
      <c r="I61" s="1822">
        <v>1</v>
      </c>
      <c r="J61" s="1827">
        <v>0.53800000000000003</v>
      </c>
      <c r="K61" s="1827">
        <v>0.52600000000000002</v>
      </c>
    </row>
    <row r="62" spans="1:11">
      <c r="A62" s="1826">
        <v>2</v>
      </c>
      <c r="B62" s="1826" t="s">
        <v>221</v>
      </c>
      <c r="C62" s="1826" t="s">
        <v>2246</v>
      </c>
      <c r="D62" s="1822">
        <v>86</v>
      </c>
      <c r="E62" s="1822">
        <v>21</v>
      </c>
      <c r="F62" s="1822">
        <v>45</v>
      </c>
      <c r="G62" s="1822">
        <v>4</v>
      </c>
      <c r="H62" s="1822">
        <v>1</v>
      </c>
      <c r="I62" s="1822">
        <v>4</v>
      </c>
      <c r="J62" s="1827">
        <v>0.54400000000000004</v>
      </c>
      <c r="K62" s="1827">
        <v>0.52300000000000002</v>
      </c>
    </row>
    <row r="63" spans="1:11">
      <c r="A63" s="1826">
        <v>13</v>
      </c>
      <c r="B63" s="1826" t="s">
        <v>107</v>
      </c>
      <c r="C63" s="1826" t="s">
        <v>2246</v>
      </c>
      <c r="D63" s="1822">
        <v>31</v>
      </c>
      <c r="E63" s="1822">
        <v>9</v>
      </c>
      <c r="F63" s="1822">
        <v>16</v>
      </c>
      <c r="G63" s="1822">
        <v>2</v>
      </c>
      <c r="H63" s="1822">
        <v>0</v>
      </c>
      <c r="I63" s="1822">
        <v>0</v>
      </c>
      <c r="J63" s="1827">
        <v>0.54500000000000004</v>
      </c>
      <c r="K63" s="1827">
        <v>0.51600000000000001</v>
      </c>
    </row>
    <row r="64" spans="1:11">
      <c r="A64" s="1826">
        <v>7</v>
      </c>
      <c r="B64" s="1826" t="s">
        <v>1675</v>
      </c>
      <c r="C64" s="1826" t="s">
        <v>2246</v>
      </c>
      <c r="D64" s="1822">
        <v>53</v>
      </c>
      <c r="E64" s="1822">
        <v>18</v>
      </c>
      <c r="F64" s="1822">
        <v>25</v>
      </c>
      <c r="G64" s="1822">
        <v>3</v>
      </c>
      <c r="H64" s="1822">
        <v>1</v>
      </c>
      <c r="I64" s="1822">
        <v>0</v>
      </c>
      <c r="J64" s="1827">
        <v>0.5</v>
      </c>
      <c r="K64" s="1827">
        <v>0.47199999999999998</v>
      </c>
    </row>
    <row r="65" spans="1:11">
      <c r="A65" s="1826">
        <v>12</v>
      </c>
      <c r="B65" s="1826" t="s">
        <v>2230</v>
      </c>
      <c r="C65" s="1826" t="s">
        <v>2246</v>
      </c>
      <c r="D65" s="1822">
        <v>30</v>
      </c>
      <c r="E65" s="1822">
        <v>7</v>
      </c>
      <c r="F65" s="1822">
        <v>14</v>
      </c>
      <c r="G65" s="1822">
        <v>0</v>
      </c>
      <c r="H65" s="1822">
        <v>0</v>
      </c>
      <c r="I65" s="1822">
        <v>0</v>
      </c>
      <c r="J65" s="1827">
        <v>0.46700000000000003</v>
      </c>
      <c r="K65" s="1827">
        <v>0.46700000000000003</v>
      </c>
    </row>
    <row r="66" spans="1:11">
      <c r="A66" s="1826">
        <v>4</v>
      </c>
      <c r="B66" s="1826" t="s">
        <v>1283</v>
      </c>
      <c r="C66" s="1826" t="s">
        <v>2246</v>
      </c>
      <c r="D66" s="1822">
        <v>82</v>
      </c>
      <c r="E66" s="1822">
        <v>18</v>
      </c>
      <c r="F66" s="1822">
        <v>38</v>
      </c>
      <c r="G66" s="1822">
        <v>4</v>
      </c>
      <c r="H66" s="1822">
        <v>4</v>
      </c>
      <c r="I66" s="1822">
        <v>0</v>
      </c>
      <c r="J66" s="1827">
        <v>0.48799999999999999</v>
      </c>
      <c r="K66" s="1827">
        <v>0.46300000000000002</v>
      </c>
    </row>
    <row r="67" spans="1:11">
      <c r="A67" s="1826">
        <v>9</v>
      </c>
      <c r="B67" s="1826" t="s">
        <v>111</v>
      </c>
      <c r="C67" s="1826" t="s">
        <v>2246</v>
      </c>
      <c r="D67" s="1822">
        <v>42</v>
      </c>
      <c r="E67" s="1822">
        <v>19</v>
      </c>
      <c r="F67" s="1822">
        <v>18</v>
      </c>
      <c r="G67" s="1822">
        <v>8</v>
      </c>
      <c r="H67" s="1822">
        <v>2</v>
      </c>
      <c r="I67" s="1822">
        <v>0</v>
      </c>
      <c r="J67" s="1827">
        <v>0.52</v>
      </c>
      <c r="K67" s="1827">
        <v>0.42899999999999999</v>
      </c>
    </row>
    <row r="68" spans="1:11">
      <c r="A68" s="1826">
        <v>10</v>
      </c>
      <c r="B68" s="1826" t="s">
        <v>2168</v>
      </c>
      <c r="C68" s="1826" t="s">
        <v>2246</v>
      </c>
      <c r="D68" s="1822">
        <v>69</v>
      </c>
      <c r="E68" s="1822">
        <v>16</v>
      </c>
      <c r="F68" s="1822">
        <v>28</v>
      </c>
      <c r="G68" s="1822">
        <v>5</v>
      </c>
      <c r="H68" s="1822">
        <v>1</v>
      </c>
      <c r="I68" s="1822">
        <v>0</v>
      </c>
      <c r="J68" s="1827">
        <v>0.44600000000000001</v>
      </c>
      <c r="K68" s="1827">
        <v>0.40600000000000003</v>
      </c>
    </row>
    <row r="69" spans="1:11">
      <c r="A69" s="1826" t="s">
        <v>1334</v>
      </c>
      <c r="B69" s="1828" t="s">
        <v>2256</v>
      </c>
      <c r="C69" s="1826" t="s">
        <v>2257</v>
      </c>
      <c r="D69" s="1822">
        <v>19</v>
      </c>
      <c r="E69" s="1822">
        <v>11</v>
      </c>
      <c r="F69" s="1822">
        <v>13</v>
      </c>
      <c r="G69" s="1822">
        <v>1</v>
      </c>
      <c r="H69" s="1822">
        <v>0</v>
      </c>
      <c r="I69" s="1822">
        <v>7</v>
      </c>
      <c r="J69" s="1827">
        <v>0.7</v>
      </c>
      <c r="K69" s="1827">
        <v>0.68400000000000005</v>
      </c>
    </row>
    <row r="70" spans="1:11">
      <c r="A70" s="1826">
        <v>1</v>
      </c>
      <c r="B70" s="1826" t="s">
        <v>2148</v>
      </c>
      <c r="C70" s="1826" t="s">
        <v>2257</v>
      </c>
      <c r="D70" s="1822">
        <v>33</v>
      </c>
      <c r="E70" s="1822">
        <v>13</v>
      </c>
      <c r="F70" s="1822">
        <v>21</v>
      </c>
      <c r="G70" s="1822">
        <v>2</v>
      </c>
      <c r="H70" s="1822">
        <v>1</v>
      </c>
      <c r="I70" s="1822">
        <v>0</v>
      </c>
      <c r="J70" s="1827">
        <v>0.65700000000000003</v>
      </c>
      <c r="K70" s="1827">
        <v>0.63600000000000001</v>
      </c>
    </row>
    <row r="71" spans="1:11">
      <c r="A71" s="1826">
        <v>3</v>
      </c>
      <c r="B71" s="1826" t="s">
        <v>2227</v>
      </c>
      <c r="C71" s="1826" t="s">
        <v>2257</v>
      </c>
      <c r="D71" s="1822">
        <v>77</v>
      </c>
      <c r="E71" s="1822">
        <v>32</v>
      </c>
      <c r="F71" s="1822">
        <v>46</v>
      </c>
      <c r="G71" s="1822">
        <v>2</v>
      </c>
      <c r="H71" s="1822">
        <v>1</v>
      </c>
      <c r="I71" s="1822">
        <v>0</v>
      </c>
      <c r="J71" s="1827">
        <v>0.60799999999999998</v>
      </c>
      <c r="K71" s="1827">
        <v>0.59699999999999998</v>
      </c>
    </row>
    <row r="72" spans="1:11">
      <c r="A72" s="1826">
        <v>9</v>
      </c>
      <c r="B72" s="1826" t="s">
        <v>198</v>
      </c>
      <c r="C72" s="1826" t="s">
        <v>2257</v>
      </c>
      <c r="D72" s="1822">
        <v>52</v>
      </c>
      <c r="E72" s="1822">
        <v>19</v>
      </c>
      <c r="F72" s="1822">
        <v>31</v>
      </c>
      <c r="G72" s="1822">
        <v>1</v>
      </c>
      <c r="H72" s="1822">
        <v>4</v>
      </c>
      <c r="I72" s="1822">
        <v>7</v>
      </c>
      <c r="J72" s="1827">
        <v>0.60399999999999998</v>
      </c>
      <c r="K72" s="1827">
        <v>0.59599999999999997</v>
      </c>
    </row>
    <row r="73" spans="1:11">
      <c r="A73" s="1826">
        <v>4</v>
      </c>
      <c r="B73" s="1828" t="s">
        <v>2264</v>
      </c>
      <c r="C73" s="1826" t="s">
        <v>2257</v>
      </c>
      <c r="D73" s="1822">
        <v>65</v>
      </c>
      <c r="E73" s="1822">
        <v>24</v>
      </c>
      <c r="F73" s="1822">
        <v>38</v>
      </c>
      <c r="G73" s="1822">
        <v>4</v>
      </c>
      <c r="H73" s="1822">
        <v>1</v>
      </c>
      <c r="I73" s="1822">
        <v>0</v>
      </c>
      <c r="J73" s="1827">
        <v>0.60899999999999999</v>
      </c>
      <c r="K73" s="1827">
        <v>0.58499999999999996</v>
      </c>
    </row>
    <row r="74" spans="1:11">
      <c r="A74" s="1826">
        <v>8</v>
      </c>
      <c r="B74" s="1826" t="s">
        <v>1238</v>
      </c>
      <c r="C74" s="1826" t="s">
        <v>2257</v>
      </c>
      <c r="D74" s="1822">
        <v>70</v>
      </c>
      <c r="E74" s="1822">
        <v>26</v>
      </c>
      <c r="F74" s="1822">
        <v>39</v>
      </c>
      <c r="G74" s="1822">
        <v>4</v>
      </c>
      <c r="H74" s="1822">
        <v>0</v>
      </c>
      <c r="I74" s="1822">
        <v>0</v>
      </c>
      <c r="J74" s="1827">
        <v>0.58099999999999996</v>
      </c>
      <c r="K74" s="1827">
        <v>0.55700000000000005</v>
      </c>
    </row>
    <row r="75" spans="1:11">
      <c r="A75" s="1826">
        <v>2</v>
      </c>
      <c r="B75" s="1826" t="s">
        <v>241</v>
      </c>
      <c r="C75" s="1826" t="s">
        <v>2257</v>
      </c>
      <c r="D75" s="1822">
        <v>64</v>
      </c>
      <c r="E75" s="1822">
        <v>33</v>
      </c>
      <c r="F75" s="1822">
        <v>35</v>
      </c>
      <c r="G75" s="1822">
        <v>2</v>
      </c>
      <c r="H75" s="1822">
        <v>1</v>
      </c>
      <c r="I75" s="1822">
        <v>7</v>
      </c>
      <c r="J75" s="1827">
        <v>0.56100000000000005</v>
      </c>
      <c r="K75" s="1827">
        <v>0.54700000000000004</v>
      </c>
    </row>
    <row r="76" spans="1:11">
      <c r="A76" s="1826">
        <v>10</v>
      </c>
      <c r="B76" s="1826" t="s">
        <v>2236</v>
      </c>
      <c r="C76" s="1826" t="s">
        <v>2257</v>
      </c>
      <c r="D76" s="1822">
        <v>64</v>
      </c>
      <c r="E76" s="1822">
        <v>16</v>
      </c>
      <c r="F76" s="1822">
        <v>33</v>
      </c>
      <c r="G76" s="1822">
        <v>3</v>
      </c>
      <c r="H76" s="1822">
        <v>1</v>
      </c>
      <c r="I76" s="1822">
        <v>0</v>
      </c>
      <c r="J76" s="1827">
        <v>0.53700000000000003</v>
      </c>
      <c r="K76" s="1827">
        <v>0.51600000000000001</v>
      </c>
    </row>
    <row r="77" spans="1:11">
      <c r="A77" s="1826">
        <v>11</v>
      </c>
      <c r="B77" s="1826" t="s">
        <v>155</v>
      </c>
      <c r="C77" s="1826" t="s">
        <v>2257</v>
      </c>
      <c r="D77" s="1822">
        <v>55</v>
      </c>
      <c r="E77" s="1822">
        <v>13</v>
      </c>
      <c r="F77" s="1822">
        <v>28</v>
      </c>
      <c r="G77" s="1822">
        <v>2</v>
      </c>
      <c r="H77" s="1822">
        <v>0</v>
      </c>
      <c r="I77" s="1822">
        <v>0</v>
      </c>
      <c r="J77" s="1827">
        <v>0.52600000000000002</v>
      </c>
      <c r="K77" s="1827">
        <v>0.50900000000000001</v>
      </c>
    </row>
    <row r="78" spans="1:11">
      <c r="A78" s="1826">
        <v>6</v>
      </c>
      <c r="B78" s="1826" t="s">
        <v>240</v>
      </c>
      <c r="C78" s="1826" t="s">
        <v>2257</v>
      </c>
      <c r="D78" s="1822">
        <v>54</v>
      </c>
      <c r="E78" s="1822">
        <v>13</v>
      </c>
      <c r="F78" s="1822">
        <v>27</v>
      </c>
      <c r="G78" s="1822">
        <v>3</v>
      </c>
      <c r="H78" s="1822">
        <v>2</v>
      </c>
      <c r="I78" s="1822">
        <v>0</v>
      </c>
      <c r="J78" s="1827">
        <v>0.52600000000000002</v>
      </c>
      <c r="K78" s="1827">
        <v>0.5</v>
      </c>
    </row>
    <row r="79" spans="1:11">
      <c r="A79" s="1826">
        <v>5</v>
      </c>
      <c r="B79" s="1826" t="s">
        <v>2228</v>
      </c>
      <c r="C79" s="1826" t="s">
        <v>2257</v>
      </c>
      <c r="D79" s="1822">
        <v>70</v>
      </c>
      <c r="E79" s="1822">
        <v>23</v>
      </c>
      <c r="F79" s="1822">
        <v>35</v>
      </c>
      <c r="G79" s="1822">
        <v>2</v>
      </c>
      <c r="H79" s="1822">
        <v>2</v>
      </c>
      <c r="I79" s="1822">
        <v>7</v>
      </c>
      <c r="J79" s="1827">
        <v>0.51400000000000001</v>
      </c>
      <c r="K79" s="1827">
        <v>0.5</v>
      </c>
    </row>
    <row r="80" spans="1:11">
      <c r="A80" s="1826">
        <v>7</v>
      </c>
      <c r="B80" s="1826" t="s">
        <v>2179</v>
      </c>
      <c r="C80" s="1826" t="s">
        <v>2257</v>
      </c>
      <c r="D80" s="1822">
        <v>70</v>
      </c>
      <c r="E80" s="1822">
        <v>9</v>
      </c>
      <c r="F80" s="1822">
        <v>33</v>
      </c>
      <c r="G80" s="1822">
        <v>0</v>
      </c>
      <c r="H80" s="1822">
        <v>0</v>
      </c>
      <c r="I80" s="1822">
        <v>1</v>
      </c>
      <c r="J80" s="1827">
        <v>0.47099999999999997</v>
      </c>
      <c r="K80" s="1827">
        <v>0.47099999999999997</v>
      </c>
    </row>
    <row r="81" spans="1:11">
      <c r="A81" s="1826" t="s">
        <v>1334</v>
      </c>
      <c r="B81" s="1828" t="s">
        <v>2273</v>
      </c>
      <c r="C81" s="1826" t="s">
        <v>2257</v>
      </c>
      <c r="D81" s="1822">
        <v>22</v>
      </c>
      <c r="E81" s="1822">
        <v>4</v>
      </c>
      <c r="F81" s="1822">
        <v>9</v>
      </c>
      <c r="G81" s="1822">
        <v>1</v>
      </c>
      <c r="H81" s="1822">
        <v>0</v>
      </c>
      <c r="I81" s="1822">
        <v>0</v>
      </c>
      <c r="J81" s="1827">
        <v>0.435</v>
      </c>
      <c r="K81" s="1827">
        <v>0.40899999999999997</v>
      </c>
    </row>
    <row r="82" spans="1:11">
      <c r="A82" s="1826">
        <v>12</v>
      </c>
      <c r="B82" s="1826" t="s">
        <v>1308</v>
      </c>
      <c r="C82" s="1826" t="s">
        <v>2257</v>
      </c>
      <c r="D82" s="1822">
        <v>30</v>
      </c>
      <c r="E82" s="1822">
        <v>8</v>
      </c>
      <c r="F82" s="1822">
        <v>11</v>
      </c>
      <c r="G82" s="1822">
        <v>0</v>
      </c>
      <c r="H82" s="1822">
        <v>0</v>
      </c>
      <c r="I82" s="1822">
        <v>0</v>
      </c>
      <c r="J82" s="1827">
        <v>0.36699999999999999</v>
      </c>
      <c r="K82" s="1827">
        <v>0.36699999999999999</v>
      </c>
    </row>
    <row r="83" spans="1:11">
      <c r="A83" s="1826">
        <v>13</v>
      </c>
      <c r="B83" s="1826" t="s">
        <v>2213</v>
      </c>
      <c r="C83" s="1826" t="s">
        <v>2257</v>
      </c>
      <c r="D83" s="1822">
        <v>52</v>
      </c>
      <c r="E83" s="1822">
        <v>10</v>
      </c>
      <c r="F83" s="1822">
        <v>18</v>
      </c>
      <c r="G83" s="1822">
        <v>2</v>
      </c>
      <c r="H83" s="1822">
        <v>0</v>
      </c>
      <c r="I83" s="1822">
        <v>0</v>
      </c>
      <c r="J83" s="1827">
        <v>0.37</v>
      </c>
      <c r="K83" s="1827">
        <v>0.34599999999999997</v>
      </c>
    </row>
    <row r="84" spans="1:11">
      <c r="A84" s="1826">
        <v>1</v>
      </c>
      <c r="B84" s="1826" t="s">
        <v>2222</v>
      </c>
      <c r="C84" s="1826" t="s">
        <v>2251</v>
      </c>
      <c r="D84" s="1822">
        <v>82</v>
      </c>
      <c r="E84" s="1822">
        <v>67</v>
      </c>
      <c r="F84" s="1822">
        <v>65</v>
      </c>
      <c r="G84" s="1822">
        <v>12</v>
      </c>
      <c r="H84" s="1822">
        <v>4</v>
      </c>
      <c r="I84" s="1822">
        <v>39</v>
      </c>
      <c r="J84" s="1827">
        <v>0.81899999999999995</v>
      </c>
      <c r="K84" s="1827">
        <v>0.79300000000000004</v>
      </c>
    </row>
    <row r="85" spans="1:11">
      <c r="A85" s="1826">
        <v>6</v>
      </c>
      <c r="B85" s="1826" t="s">
        <v>261</v>
      </c>
      <c r="C85" s="1826" t="s">
        <v>2251</v>
      </c>
      <c r="D85" s="1822">
        <v>11</v>
      </c>
      <c r="E85" s="1822">
        <v>5</v>
      </c>
      <c r="F85" s="1822">
        <v>7</v>
      </c>
      <c r="G85" s="1822">
        <v>0</v>
      </c>
      <c r="H85" s="1822">
        <v>1</v>
      </c>
      <c r="I85" s="1822">
        <v>0</v>
      </c>
      <c r="J85" s="1827">
        <v>0.63600000000000001</v>
      </c>
      <c r="K85" s="1827">
        <v>0.63600000000000001</v>
      </c>
    </row>
    <row r="86" spans="1:11">
      <c r="A86" s="1826">
        <v>8</v>
      </c>
      <c r="B86" s="1826" t="s">
        <v>1269</v>
      </c>
      <c r="C86" s="1826" t="s">
        <v>2251</v>
      </c>
      <c r="D86" s="1822">
        <v>30</v>
      </c>
      <c r="E86" s="1822">
        <v>7</v>
      </c>
      <c r="F86" s="1822">
        <v>19</v>
      </c>
      <c r="G86" s="1822">
        <v>0</v>
      </c>
      <c r="H86" s="1822">
        <v>1</v>
      </c>
      <c r="I86" s="1822">
        <v>0</v>
      </c>
      <c r="J86" s="1827">
        <v>0.63300000000000001</v>
      </c>
      <c r="K86" s="1827">
        <v>0.63300000000000001</v>
      </c>
    </row>
    <row r="87" spans="1:11">
      <c r="A87" s="1826">
        <v>10</v>
      </c>
      <c r="B87" s="1826" t="s">
        <v>194</v>
      </c>
      <c r="C87" s="1826" t="s">
        <v>2251</v>
      </c>
      <c r="D87" s="1822">
        <v>84</v>
      </c>
      <c r="E87" s="1822">
        <v>29</v>
      </c>
      <c r="F87" s="1822">
        <v>51</v>
      </c>
      <c r="G87" s="1822">
        <v>1</v>
      </c>
      <c r="H87" s="1822">
        <v>5</v>
      </c>
      <c r="I87" s="1822">
        <v>2</v>
      </c>
      <c r="J87" s="1827">
        <v>0.61199999999999999</v>
      </c>
      <c r="K87" s="1827">
        <v>0.60699999999999998</v>
      </c>
    </row>
    <row r="88" spans="1:11">
      <c r="A88" s="1826">
        <v>4</v>
      </c>
      <c r="B88" s="1826" t="s">
        <v>2206</v>
      </c>
      <c r="C88" s="1826" t="s">
        <v>2251</v>
      </c>
      <c r="D88" s="1822">
        <v>92</v>
      </c>
      <c r="E88" s="1822">
        <v>47</v>
      </c>
      <c r="F88" s="1822">
        <v>55</v>
      </c>
      <c r="G88" s="1822">
        <v>3</v>
      </c>
      <c r="H88" s="1822">
        <v>2</v>
      </c>
      <c r="I88" s="1822">
        <v>5</v>
      </c>
      <c r="J88" s="1827">
        <v>0.61099999999999999</v>
      </c>
      <c r="K88" s="1827">
        <v>0.59799999999999998</v>
      </c>
    </row>
    <row r="89" spans="1:11">
      <c r="A89" s="1826">
        <v>3</v>
      </c>
      <c r="B89" s="1826" t="s">
        <v>2176</v>
      </c>
      <c r="C89" s="1826" t="s">
        <v>2251</v>
      </c>
      <c r="D89" s="1822">
        <v>93</v>
      </c>
      <c r="E89" s="1822">
        <v>33</v>
      </c>
      <c r="F89" s="1822">
        <v>54</v>
      </c>
      <c r="G89" s="1822">
        <v>4</v>
      </c>
      <c r="H89" s="1822">
        <v>0</v>
      </c>
      <c r="I89" s="1822">
        <v>0</v>
      </c>
      <c r="J89" s="1827">
        <v>0.59799999999999998</v>
      </c>
      <c r="K89" s="1827">
        <v>0.58099999999999996</v>
      </c>
    </row>
    <row r="90" spans="1:11">
      <c r="A90" s="1826">
        <v>2</v>
      </c>
      <c r="B90" s="1826" t="s">
        <v>96</v>
      </c>
      <c r="C90" s="1826" t="s">
        <v>2251</v>
      </c>
      <c r="D90" s="1822">
        <v>85</v>
      </c>
      <c r="E90" s="1822">
        <v>37</v>
      </c>
      <c r="F90" s="1822">
        <v>48</v>
      </c>
      <c r="G90" s="1822">
        <v>4</v>
      </c>
      <c r="H90" s="1822">
        <v>1</v>
      </c>
      <c r="I90" s="1822">
        <v>4</v>
      </c>
      <c r="J90" s="1827">
        <v>0.58399999999999996</v>
      </c>
      <c r="K90" s="1827">
        <v>0.56499999999999995</v>
      </c>
    </row>
    <row r="91" spans="1:11">
      <c r="A91" s="1826">
        <v>7</v>
      </c>
      <c r="B91" s="1826" t="s">
        <v>1181</v>
      </c>
      <c r="C91" s="1826" t="s">
        <v>2251</v>
      </c>
      <c r="D91" s="1822">
        <v>88</v>
      </c>
      <c r="E91" s="1822">
        <v>25</v>
      </c>
      <c r="F91" s="1822">
        <v>48</v>
      </c>
      <c r="G91" s="1822">
        <v>2</v>
      </c>
      <c r="H91" s="1822">
        <v>1</v>
      </c>
      <c r="I91" s="1822">
        <v>0</v>
      </c>
      <c r="J91" s="1827">
        <v>0.55600000000000005</v>
      </c>
      <c r="K91" s="1827">
        <v>0.54500000000000004</v>
      </c>
    </row>
    <row r="92" spans="1:11">
      <c r="A92" s="1826">
        <v>11</v>
      </c>
      <c r="B92" s="1828" t="s">
        <v>2269</v>
      </c>
      <c r="C92" s="1826" t="s">
        <v>2251</v>
      </c>
      <c r="D92" s="1822">
        <v>82</v>
      </c>
      <c r="E92" s="1822">
        <v>22</v>
      </c>
      <c r="F92" s="1822">
        <v>44</v>
      </c>
      <c r="G92" s="1822">
        <v>2</v>
      </c>
      <c r="H92" s="1822">
        <v>0</v>
      </c>
      <c r="I92" s="1822">
        <v>1</v>
      </c>
      <c r="J92" s="1827">
        <v>0.54800000000000004</v>
      </c>
      <c r="K92" s="1827">
        <v>0.53700000000000003</v>
      </c>
    </row>
    <row r="93" spans="1:11">
      <c r="A93" s="1826">
        <v>9</v>
      </c>
      <c r="B93" s="1826" t="s">
        <v>45</v>
      </c>
      <c r="C93" s="1826" t="s">
        <v>2251</v>
      </c>
      <c r="D93" s="1822">
        <v>74</v>
      </c>
      <c r="E93" s="1822">
        <v>35</v>
      </c>
      <c r="F93" s="1822">
        <v>38</v>
      </c>
      <c r="G93" s="1822">
        <v>13</v>
      </c>
      <c r="H93" s="1822">
        <v>0</v>
      </c>
      <c r="I93" s="1822">
        <v>0</v>
      </c>
      <c r="J93" s="1827">
        <v>0.58599999999999997</v>
      </c>
      <c r="K93" s="1827">
        <v>0.51400000000000001</v>
      </c>
    </row>
    <row r="94" spans="1:11">
      <c r="A94" s="1826" t="s">
        <v>1334</v>
      </c>
      <c r="B94" s="1828" t="s">
        <v>2270</v>
      </c>
      <c r="C94" s="1826" t="s">
        <v>2251</v>
      </c>
      <c r="D94" s="1822">
        <v>47</v>
      </c>
      <c r="E94" s="1822">
        <v>12</v>
      </c>
      <c r="F94" s="1822">
        <v>22</v>
      </c>
      <c r="G94" s="1822">
        <v>0</v>
      </c>
      <c r="H94" s="1822">
        <v>2</v>
      </c>
      <c r="I94" s="1822">
        <v>2</v>
      </c>
      <c r="J94" s="1827">
        <v>0.46800000000000003</v>
      </c>
      <c r="K94" s="1827">
        <v>0.46800000000000003</v>
      </c>
    </row>
    <row r="95" spans="1:11">
      <c r="A95" s="1826">
        <v>5</v>
      </c>
      <c r="B95" s="1828" t="s">
        <v>2271</v>
      </c>
      <c r="C95" s="1826" t="s">
        <v>2251</v>
      </c>
      <c r="D95" s="1822">
        <v>21</v>
      </c>
      <c r="E95" s="1822">
        <v>4</v>
      </c>
      <c r="F95" s="1822">
        <v>9</v>
      </c>
      <c r="G95" s="1822">
        <v>0</v>
      </c>
      <c r="H95" s="1822">
        <v>0</v>
      </c>
      <c r="I95" s="1822">
        <v>0</v>
      </c>
      <c r="J95" s="1827">
        <v>0.42899999999999999</v>
      </c>
      <c r="K95" s="1827">
        <v>0.42899999999999999</v>
      </c>
    </row>
    <row r="96" spans="1:11">
      <c r="A96" s="1826">
        <v>12</v>
      </c>
      <c r="B96" s="1826" t="s">
        <v>1155</v>
      </c>
      <c r="C96" s="1826" t="s">
        <v>2251</v>
      </c>
      <c r="D96" s="1822">
        <v>57</v>
      </c>
      <c r="E96" s="1822">
        <v>7</v>
      </c>
      <c r="F96" s="1822">
        <v>21</v>
      </c>
      <c r="G96" s="1822">
        <v>2</v>
      </c>
      <c r="H96" s="1822">
        <v>0</v>
      </c>
      <c r="I96" s="1822">
        <v>0</v>
      </c>
      <c r="J96" s="1827">
        <v>0.39</v>
      </c>
      <c r="K96" s="1827">
        <v>0.36799999999999999</v>
      </c>
    </row>
    <row r="97" spans="1:11">
      <c r="A97" s="1826">
        <v>13</v>
      </c>
      <c r="B97" s="1826" t="s">
        <v>228</v>
      </c>
      <c r="C97" s="1826" t="s">
        <v>2251</v>
      </c>
      <c r="D97" s="1822">
        <v>16</v>
      </c>
      <c r="E97" s="1822">
        <v>3</v>
      </c>
      <c r="F97" s="1822">
        <v>4</v>
      </c>
      <c r="G97" s="1822">
        <v>1</v>
      </c>
      <c r="H97" s="1822">
        <v>0</v>
      </c>
      <c r="I97" s="1822">
        <v>0</v>
      </c>
      <c r="J97" s="1827">
        <v>0.29399999999999998</v>
      </c>
      <c r="K97" s="1827">
        <v>0.25</v>
      </c>
    </row>
    <row r="98" spans="1:11">
      <c r="A98" s="1826" t="s">
        <v>1334</v>
      </c>
      <c r="B98" s="1828" t="s">
        <v>2278</v>
      </c>
      <c r="C98" s="1826" t="s">
        <v>2251</v>
      </c>
      <c r="D98" s="1822">
        <v>12</v>
      </c>
      <c r="E98" s="1822">
        <v>2</v>
      </c>
      <c r="F98" s="1822">
        <v>3</v>
      </c>
      <c r="G98" s="1822">
        <v>1</v>
      </c>
      <c r="H98" s="1822">
        <v>0</v>
      </c>
      <c r="I98" s="1822">
        <v>0</v>
      </c>
      <c r="J98" s="1827">
        <v>0.308</v>
      </c>
      <c r="K98" s="1827">
        <v>0.25</v>
      </c>
    </row>
    <row r="99" spans="1:11">
      <c r="A99" s="1826">
        <v>6</v>
      </c>
      <c r="B99" s="1826" t="s">
        <v>200</v>
      </c>
      <c r="C99" s="1826" t="s">
        <v>2254</v>
      </c>
      <c r="D99" s="1822">
        <v>71</v>
      </c>
      <c r="E99" s="1822">
        <v>34</v>
      </c>
      <c r="F99" s="1822">
        <v>51</v>
      </c>
      <c r="G99" s="1822">
        <v>3</v>
      </c>
      <c r="H99" s="1822">
        <v>1</v>
      </c>
      <c r="I99" s="1822">
        <v>1</v>
      </c>
      <c r="J99" s="1827">
        <v>0.73</v>
      </c>
      <c r="K99" s="1827">
        <v>0.71799999999999997</v>
      </c>
    </row>
    <row r="100" spans="1:11">
      <c r="A100" s="1826">
        <v>3</v>
      </c>
      <c r="B100" s="1826" t="s">
        <v>157</v>
      </c>
      <c r="C100" s="1826" t="s">
        <v>2254</v>
      </c>
      <c r="D100" s="1822">
        <v>88</v>
      </c>
      <c r="E100" s="1822">
        <v>48</v>
      </c>
      <c r="F100" s="1822">
        <v>61</v>
      </c>
      <c r="G100" s="1822">
        <v>4</v>
      </c>
      <c r="H100" s="1822">
        <v>3</v>
      </c>
      <c r="I100" s="1822">
        <v>1</v>
      </c>
      <c r="J100" s="1827">
        <v>0.70699999999999996</v>
      </c>
      <c r="K100" s="1827">
        <v>0.69299999999999995</v>
      </c>
    </row>
    <row r="101" spans="1:11">
      <c r="A101" s="1826">
        <v>1</v>
      </c>
      <c r="B101" s="1826" t="s">
        <v>1317</v>
      </c>
      <c r="C101" s="1826" t="s">
        <v>2254</v>
      </c>
      <c r="D101" s="1822">
        <v>86</v>
      </c>
      <c r="E101" s="1822">
        <v>38</v>
      </c>
      <c r="F101" s="1822">
        <v>56</v>
      </c>
      <c r="G101" s="1822">
        <v>1</v>
      </c>
      <c r="H101" s="1822">
        <v>5</v>
      </c>
      <c r="I101" s="1822">
        <v>9</v>
      </c>
      <c r="J101" s="1827">
        <v>0.65500000000000003</v>
      </c>
      <c r="K101" s="1827">
        <v>0.65100000000000002</v>
      </c>
    </row>
    <row r="102" spans="1:11">
      <c r="A102" s="1826">
        <v>4</v>
      </c>
      <c r="B102" s="1826" t="s">
        <v>71</v>
      </c>
      <c r="C102" s="1826" t="s">
        <v>2254</v>
      </c>
      <c r="D102" s="1822">
        <v>81</v>
      </c>
      <c r="E102" s="1822">
        <v>33</v>
      </c>
      <c r="F102" s="1822">
        <v>51</v>
      </c>
      <c r="G102" s="1822">
        <v>5</v>
      </c>
      <c r="H102" s="1822">
        <v>3</v>
      </c>
      <c r="I102" s="1822">
        <v>4</v>
      </c>
      <c r="J102" s="1827">
        <v>0.65100000000000002</v>
      </c>
      <c r="K102" s="1827">
        <v>0.63</v>
      </c>
    </row>
    <row r="103" spans="1:11">
      <c r="A103" s="1826">
        <v>2</v>
      </c>
      <c r="B103" s="1826" t="s">
        <v>2208</v>
      </c>
      <c r="C103" s="1826" t="s">
        <v>2254</v>
      </c>
      <c r="D103" s="1822">
        <v>79</v>
      </c>
      <c r="E103" s="1822">
        <v>39</v>
      </c>
      <c r="F103" s="1822">
        <v>42</v>
      </c>
      <c r="G103" s="1822">
        <v>5</v>
      </c>
      <c r="H103" s="1822">
        <v>2</v>
      </c>
      <c r="I103" s="1822">
        <v>11</v>
      </c>
      <c r="J103" s="1827">
        <v>0.56000000000000005</v>
      </c>
      <c r="K103" s="1827">
        <v>0.53200000000000003</v>
      </c>
    </row>
    <row r="104" spans="1:11">
      <c r="A104" s="1826">
        <v>7</v>
      </c>
      <c r="B104" s="1826" t="s">
        <v>138</v>
      </c>
      <c r="C104" s="1826" t="s">
        <v>2254</v>
      </c>
      <c r="D104" s="1822">
        <v>76</v>
      </c>
      <c r="E104" s="1822">
        <v>23</v>
      </c>
      <c r="F104" s="1822">
        <v>40</v>
      </c>
      <c r="G104" s="1822">
        <v>3</v>
      </c>
      <c r="H104" s="1822">
        <v>3</v>
      </c>
      <c r="I104" s="1822">
        <v>6</v>
      </c>
      <c r="J104" s="1827">
        <v>0.54400000000000004</v>
      </c>
      <c r="K104" s="1827">
        <v>0.52600000000000002</v>
      </c>
    </row>
    <row r="105" spans="1:11">
      <c r="A105" s="1826">
        <v>5</v>
      </c>
      <c r="B105" s="1826" t="s">
        <v>201</v>
      </c>
      <c r="C105" s="1826" t="s">
        <v>2254</v>
      </c>
      <c r="D105" s="1822">
        <v>77</v>
      </c>
      <c r="E105" s="1822">
        <v>12</v>
      </c>
      <c r="F105" s="1822">
        <v>39</v>
      </c>
      <c r="G105" s="1822">
        <v>5</v>
      </c>
      <c r="H105" s="1822">
        <v>4</v>
      </c>
      <c r="I105" s="1822">
        <v>0</v>
      </c>
      <c r="J105" s="1827">
        <v>0.53700000000000003</v>
      </c>
      <c r="K105" s="1827">
        <v>0.50600000000000001</v>
      </c>
    </row>
    <row r="106" spans="1:11">
      <c r="A106" s="1826">
        <v>8</v>
      </c>
      <c r="B106" s="1826" t="s">
        <v>7</v>
      </c>
      <c r="C106" s="1826" t="s">
        <v>2254</v>
      </c>
      <c r="D106" s="1822">
        <v>71</v>
      </c>
      <c r="E106" s="1822">
        <v>23</v>
      </c>
      <c r="F106" s="1822">
        <v>32</v>
      </c>
      <c r="G106" s="1822">
        <v>1</v>
      </c>
      <c r="H106" s="1822">
        <v>1</v>
      </c>
      <c r="I106" s="1822">
        <v>1</v>
      </c>
      <c r="J106" s="1827">
        <v>0.45800000000000002</v>
      </c>
      <c r="K106" s="1827">
        <v>0.45100000000000001</v>
      </c>
    </row>
    <row r="107" spans="1:11">
      <c r="A107" s="1826">
        <v>9</v>
      </c>
      <c r="B107" s="1826" t="s">
        <v>62</v>
      </c>
      <c r="C107" s="1826" t="s">
        <v>2254</v>
      </c>
      <c r="D107" s="1822">
        <v>52</v>
      </c>
      <c r="E107" s="1822">
        <v>9</v>
      </c>
      <c r="F107" s="1822">
        <v>22</v>
      </c>
      <c r="G107" s="1822">
        <v>0</v>
      </c>
      <c r="H107" s="1822">
        <v>2</v>
      </c>
      <c r="I107" s="1822">
        <v>1</v>
      </c>
      <c r="J107" s="1827">
        <v>0.42299999999999999</v>
      </c>
      <c r="K107" s="1827">
        <v>0.42299999999999999</v>
      </c>
    </row>
    <row r="108" spans="1:11">
      <c r="A108" s="1826">
        <v>10</v>
      </c>
      <c r="B108" s="1826" t="s">
        <v>237</v>
      </c>
      <c r="C108" s="1826" t="s">
        <v>2254</v>
      </c>
      <c r="D108" s="1822">
        <v>45</v>
      </c>
      <c r="E108" s="1822">
        <v>10</v>
      </c>
      <c r="F108" s="1822">
        <v>19</v>
      </c>
      <c r="G108" s="1822">
        <v>1</v>
      </c>
      <c r="H108" s="1822">
        <v>0</v>
      </c>
      <c r="I108" s="1822">
        <v>0</v>
      </c>
      <c r="J108" s="1827">
        <v>0.435</v>
      </c>
      <c r="K108" s="1827">
        <v>0.42199999999999999</v>
      </c>
    </row>
    <row r="109" spans="1:11">
      <c r="A109" s="1826">
        <v>13</v>
      </c>
      <c r="B109" s="1826" t="s">
        <v>2180</v>
      </c>
      <c r="C109" s="1826" t="s">
        <v>2254</v>
      </c>
      <c r="D109" s="1822">
        <v>21</v>
      </c>
      <c r="E109" s="1822">
        <v>7</v>
      </c>
      <c r="F109" s="1822">
        <v>8</v>
      </c>
      <c r="G109" s="1822">
        <v>3</v>
      </c>
      <c r="H109" s="1822">
        <v>1</v>
      </c>
      <c r="I109" s="1822">
        <v>0</v>
      </c>
      <c r="J109" s="1827">
        <v>0.45800000000000002</v>
      </c>
      <c r="K109" s="1827">
        <v>0.38100000000000001</v>
      </c>
    </row>
    <row r="110" spans="1:11">
      <c r="A110" s="1826">
        <v>12</v>
      </c>
      <c r="B110" s="1826" t="s">
        <v>40</v>
      </c>
      <c r="C110" s="1826" t="s">
        <v>2254</v>
      </c>
      <c r="D110" s="1822">
        <v>45</v>
      </c>
      <c r="E110" s="1822">
        <v>7</v>
      </c>
      <c r="F110" s="1822">
        <v>17</v>
      </c>
      <c r="G110" s="1822">
        <v>0</v>
      </c>
      <c r="H110" s="1822">
        <v>1</v>
      </c>
      <c r="I110" s="1822">
        <v>0</v>
      </c>
      <c r="J110" s="1827">
        <v>0.378</v>
      </c>
      <c r="K110" s="1827">
        <v>0.378</v>
      </c>
    </row>
    <row r="111" spans="1:11">
      <c r="A111" s="1826">
        <v>11</v>
      </c>
      <c r="B111" s="1826" t="s">
        <v>209</v>
      </c>
      <c r="C111" s="1826" t="s">
        <v>2254</v>
      </c>
      <c r="D111" s="1822">
        <v>33</v>
      </c>
      <c r="E111" s="1822">
        <v>8</v>
      </c>
      <c r="F111" s="1822">
        <v>12</v>
      </c>
      <c r="G111" s="1822">
        <v>0</v>
      </c>
      <c r="H111" s="1822">
        <v>0</v>
      </c>
      <c r="I111" s="1822">
        <v>0</v>
      </c>
      <c r="J111" s="1827">
        <v>0.36399999999999999</v>
      </c>
      <c r="K111" s="1827">
        <v>0.36399999999999999</v>
      </c>
    </row>
    <row r="112" spans="1:11">
      <c r="A112" s="1826">
        <v>2</v>
      </c>
      <c r="B112" s="1826" t="s">
        <v>185</v>
      </c>
      <c r="C112" s="1826" t="s">
        <v>2252</v>
      </c>
      <c r="D112" s="1822">
        <v>80</v>
      </c>
      <c r="E112" s="1822">
        <v>48</v>
      </c>
      <c r="F112" s="1822">
        <v>58</v>
      </c>
      <c r="G112" s="1822">
        <v>5</v>
      </c>
      <c r="H112" s="1822">
        <v>1</v>
      </c>
      <c r="I112" s="1822">
        <v>0</v>
      </c>
      <c r="J112" s="1827">
        <v>0.74099999999999999</v>
      </c>
      <c r="K112" s="1827">
        <v>0.72499999999999998</v>
      </c>
    </row>
    <row r="113" spans="1:11">
      <c r="A113" s="1826">
        <v>1</v>
      </c>
      <c r="B113" s="1826" t="s">
        <v>1223</v>
      </c>
      <c r="C113" s="1826" t="s">
        <v>2252</v>
      </c>
      <c r="D113" s="1822">
        <v>78</v>
      </c>
      <c r="E113" s="1822">
        <v>39</v>
      </c>
      <c r="F113" s="1822">
        <v>55</v>
      </c>
      <c r="G113" s="1822">
        <v>3</v>
      </c>
      <c r="H113" s="1822">
        <v>3</v>
      </c>
      <c r="I113" s="1822">
        <v>7</v>
      </c>
      <c r="J113" s="1827">
        <v>0.71599999999999997</v>
      </c>
      <c r="K113" s="1827">
        <v>0.70499999999999996</v>
      </c>
    </row>
    <row r="114" spans="1:11">
      <c r="A114" s="1826">
        <v>3</v>
      </c>
      <c r="B114" s="1826" t="s">
        <v>179</v>
      </c>
      <c r="C114" s="1826" t="s">
        <v>2252</v>
      </c>
      <c r="D114" s="1822">
        <v>78</v>
      </c>
      <c r="E114" s="1822">
        <v>45</v>
      </c>
      <c r="F114" s="1822">
        <v>53</v>
      </c>
      <c r="G114" s="1822">
        <v>7</v>
      </c>
      <c r="H114" s="1822">
        <v>4</v>
      </c>
      <c r="I114" s="1822">
        <v>3</v>
      </c>
      <c r="J114" s="1827">
        <v>0.70599999999999996</v>
      </c>
      <c r="K114" s="1827">
        <v>0.67900000000000005</v>
      </c>
    </row>
    <row r="115" spans="1:11">
      <c r="A115" s="1826">
        <v>7</v>
      </c>
      <c r="B115" s="1828" t="s">
        <v>2261</v>
      </c>
      <c r="C115" s="1826" t="s">
        <v>2252</v>
      </c>
      <c r="D115" s="1822">
        <v>77</v>
      </c>
      <c r="E115" s="1822">
        <v>36</v>
      </c>
      <c r="F115" s="1822">
        <v>50</v>
      </c>
      <c r="G115" s="1822">
        <v>3</v>
      </c>
      <c r="H115" s="1822">
        <v>1</v>
      </c>
      <c r="I115" s="1822">
        <v>1</v>
      </c>
      <c r="J115" s="1827">
        <v>0.66300000000000003</v>
      </c>
      <c r="K115" s="1827">
        <v>0.64900000000000002</v>
      </c>
    </row>
    <row r="116" spans="1:11">
      <c r="A116" s="1826">
        <v>4</v>
      </c>
      <c r="B116" s="1826" t="s">
        <v>2170</v>
      </c>
      <c r="C116" s="1826" t="s">
        <v>2252</v>
      </c>
      <c r="D116" s="1822">
        <v>65</v>
      </c>
      <c r="E116" s="1822">
        <v>27</v>
      </c>
      <c r="F116" s="1822">
        <v>39</v>
      </c>
      <c r="G116" s="1822">
        <v>0</v>
      </c>
      <c r="H116" s="1822">
        <v>7</v>
      </c>
      <c r="I116" s="1822">
        <v>6</v>
      </c>
      <c r="J116" s="1827">
        <v>0.6</v>
      </c>
      <c r="K116" s="1827">
        <v>0.6</v>
      </c>
    </row>
    <row r="117" spans="1:11">
      <c r="A117" s="1826">
        <v>5</v>
      </c>
      <c r="B117" s="1826" t="s">
        <v>2107</v>
      </c>
      <c r="C117" s="1826" t="s">
        <v>2252</v>
      </c>
      <c r="D117" s="1822">
        <v>76</v>
      </c>
      <c r="E117" s="1822">
        <v>25</v>
      </c>
      <c r="F117" s="1822">
        <v>45</v>
      </c>
      <c r="G117" s="1822">
        <v>8</v>
      </c>
      <c r="H117" s="1822">
        <v>4</v>
      </c>
      <c r="I117" s="1822">
        <v>2</v>
      </c>
      <c r="J117" s="1827">
        <v>0.63100000000000001</v>
      </c>
      <c r="K117" s="1827">
        <v>0.59199999999999997</v>
      </c>
    </row>
    <row r="118" spans="1:11">
      <c r="A118" s="1826">
        <v>9</v>
      </c>
      <c r="B118" s="1826" t="s">
        <v>2175</v>
      </c>
      <c r="C118" s="1826" t="s">
        <v>2252</v>
      </c>
      <c r="D118" s="1822">
        <v>67</v>
      </c>
      <c r="E118" s="1822">
        <v>25</v>
      </c>
      <c r="F118" s="1822">
        <v>37</v>
      </c>
      <c r="G118" s="1822">
        <v>3</v>
      </c>
      <c r="H118" s="1822">
        <v>1</v>
      </c>
      <c r="I118" s="1822">
        <v>0</v>
      </c>
      <c r="J118" s="1827">
        <v>0.57099999999999995</v>
      </c>
      <c r="K118" s="1827">
        <v>0.55200000000000005</v>
      </c>
    </row>
    <row r="119" spans="1:11">
      <c r="A119" s="1826">
        <v>11</v>
      </c>
      <c r="B119" s="1826" t="s">
        <v>2215</v>
      </c>
      <c r="C119" s="1826" t="s">
        <v>2252</v>
      </c>
      <c r="D119" s="1822">
        <v>62</v>
      </c>
      <c r="E119" s="1822">
        <v>15</v>
      </c>
      <c r="F119" s="1822">
        <v>34</v>
      </c>
      <c r="G119" s="1822">
        <v>2</v>
      </c>
      <c r="H119" s="1822">
        <v>4</v>
      </c>
      <c r="I119" s="1822">
        <v>0</v>
      </c>
      <c r="J119" s="1827">
        <v>0.56299999999999994</v>
      </c>
      <c r="K119" s="1827">
        <v>0.54800000000000004</v>
      </c>
    </row>
    <row r="120" spans="1:11">
      <c r="A120" s="1826">
        <v>6</v>
      </c>
      <c r="B120" s="1826" t="s">
        <v>12</v>
      </c>
      <c r="C120" s="1826" t="s">
        <v>2252</v>
      </c>
      <c r="D120" s="1822">
        <v>66</v>
      </c>
      <c r="E120" s="1822">
        <v>21</v>
      </c>
      <c r="F120" s="1822">
        <v>35</v>
      </c>
      <c r="G120" s="1822">
        <v>2</v>
      </c>
      <c r="H120" s="1822">
        <v>2</v>
      </c>
      <c r="I120" s="1822">
        <v>0</v>
      </c>
      <c r="J120" s="1827">
        <v>0.54400000000000004</v>
      </c>
      <c r="K120" s="1827">
        <v>0.53</v>
      </c>
    </row>
    <row r="121" spans="1:11">
      <c r="A121" s="1826">
        <v>8</v>
      </c>
      <c r="B121" s="1826" t="s">
        <v>89</v>
      </c>
      <c r="C121" s="1826" t="s">
        <v>2252</v>
      </c>
      <c r="D121" s="1822">
        <v>68</v>
      </c>
      <c r="E121" s="1822">
        <v>20</v>
      </c>
      <c r="F121" s="1822">
        <v>31</v>
      </c>
      <c r="G121" s="1822">
        <v>5</v>
      </c>
      <c r="H121" s="1822">
        <v>0</v>
      </c>
      <c r="I121" s="1822">
        <v>0</v>
      </c>
      <c r="J121" s="1827">
        <v>0.49299999999999999</v>
      </c>
      <c r="K121" s="1827">
        <v>0.45600000000000002</v>
      </c>
    </row>
    <row r="122" spans="1:11">
      <c r="A122" s="1826">
        <v>12</v>
      </c>
      <c r="B122" s="1826" t="s">
        <v>2162</v>
      </c>
      <c r="C122" s="1826" t="s">
        <v>2252</v>
      </c>
      <c r="D122" s="1822">
        <v>52</v>
      </c>
      <c r="E122" s="1822">
        <v>17</v>
      </c>
      <c r="F122" s="1822">
        <v>22</v>
      </c>
      <c r="G122" s="1822">
        <v>2</v>
      </c>
      <c r="H122" s="1822">
        <v>1</v>
      </c>
      <c r="I122" s="1822">
        <v>0</v>
      </c>
      <c r="J122" s="1827">
        <v>0.44400000000000001</v>
      </c>
      <c r="K122" s="1827">
        <v>0.42299999999999999</v>
      </c>
    </row>
    <row r="123" spans="1:11">
      <c r="A123" s="1826">
        <v>10</v>
      </c>
      <c r="B123" s="1828" t="s">
        <v>2275</v>
      </c>
      <c r="C123" s="1826" t="s">
        <v>2252</v>
      </c>
      <c r="D123" s="1822">
        <v>46</v>
      </c>
      <c r="E123" s="1822">
        <v>13</v>
      </c>
      <c r="F123" s="1822">
        <v>17</v>
      </c>
      <c r="G123" s="1822">
        <v>0</v>
      </c>
      <c r="H123" s="1822">
        <v>1</v>
      </c>
      <c r="I123" s="1822">
        <v>0</v>
      </c>
      <c r="J123" s="1827">
        <v>0.37</v>
      </c>
      <c r="K123" s="1827">
        <v>0.37</v>
      </c>
    </row>
    <row r="124" spans="1:11">
      <c r="A124" s="1826">
        <v>13</v>
      </c>
      <c r="B124" s="1828" t="s">
        <v>2279</v>
      </c>
      <c r="C124" s="1826" t="s">
        <v>2252</v>
      </c>
      <c r="D124" s="1822">
        <v>33</v>
      </c>
      <c r="E124" s="1822">
        <v>7</v>
      </c>
      <c r="F124" s="1822">
        <v>6</v>
      </c>
      <c r="G124" s="1822">
        <v>3</v>
      </c>
      <c r="H124" s="1822">
        <v>0</v>
      </c>
      <c r="I124" s="1822">
        <v>0</v>
      </c>
      <c r="J124" s="1827">
        <v>0.25</v>
      </c>
      <c r="K124" s="1827">
        <v>0.182</v>
      </c>
    </row>
    <row r="125" spans="1:11">
      <c r="A125" s="1826">
        <v>4</v>
      </c>
      <c r="B125" s="1826" t="s">
        <v>2203</v>
      </c>
      <c r="C125" s="1826" t="s">
        <v>2255</v>
      </c>
      <c r="D125" s="1822">
        <v>75</v>
      </c>
      <c r="E125" s="1822">
        <v>33</v>
      </c>
      <c r="F125" s="1822">
        <v>52</v>
      </c>
      <c r="G125" s="1822">
        <v>9</v>
      </c>
      <c r="H125" s="1822">
        <v>2</v>
      </c>
      <c r="I125" s="1822">
        <v>2</v>
      </c>
      <c r="J125" s="1827">
        <v>0.72599999999999998</v>
      </c>
      <c r="K125" s="1827">
        <v>0.69299999999999995</v>
      </c>
    </row>
    <row r="126" spans="1:11">
      <c r="A126" s="1826">
        <v>5</v>
      </c>
      <c r="B126" s="1826" t="s">
        <v>137</v>
      </c>
      <c r="C126" s="1826" t="s">
        <v>2255</v>
      </c>
      <c r="D126" s="1822">
        <v>83</v>
      </c>
      <c r="E126" s="1822">
        <v>35</v>
      </c>
      <c r="F126" s="1822">
        <v>56</v>
      </c>
      <c r="G126" s="1822">
        <v>7</v>
      </c>
      <c r="H126" s="1822">
        <v>1</v>
      </c>
      <c r="I126" s="1822">
        <v>0</v>
      </c>
      <c r="J126" s="1827">
        <v>0.7</v>
      </c>
      <c r="K126" s="1827">
        <v>0.67500000000000004</v>
      </c>
    </row>
    <row r="127" spans="1:11">
      <c r="A127" s="1826">
        <v>9</v>
      </c>
      <c r="B127" s="1826" t="s">
        <v>2204</v>
      </c>
      <c r="C127" s="1826" t="s">
        <v>2255</v>
      </c>
      <c r="D127" s="1822">
        <v>76</v>
      </c>
      <c r="E127" s="1822">
        <v>27</v>
      </c>
      <c r="F127" s="1822">
        <v>51</v>
      </c>
      <c r="G127" s="1822">
        <v>1</v>
      </c>
      <c r="H127" s="1822">
        <v>3</v>
      </c>
      <c r="I127" s="1822">
        <v>1</v>
      </c>
      <c r="J127" s="1827">
        <v>0.67500000000000004</v>
      </c>
      <c r="K127" s="1827">
        <v>0.67100000000000004</v>
      </c>
    </row>
    <row r="128" spans="1:11">
      <c r="A128" s="1826">
        <v>1</v>
      </c>
      <c r="B128" s="1826" t="s">
        <v>2201</v>
      </c>
      <c r="C128" s="1826" t="s">
        <v>2255</v>
      </c>
      <c r="D128" s="1822">
        <v>67</v>
      </c>
      <c r="E128" s="1822">
        <v>39</v>
      </c>
      <c r="F128" s="1822">
        <v>44</v>
      </c>
      <c r="G128" s="1822">
        <v>5</v>
      </c>
      <c r="H128" s="1822">
        <v>6</v>
      </c>
      <c r="I128" s="1822">
        <v>15</v>
      </c>
      <c r="J128" s="1827">
        <v>0.68100000000000005</v>
      </c>
      <c r="K128" s="1827">
        <v>0.65700000000000003</v>
      </c>
    </row>
    <row r="129" spans="1:11">
      <c r="A129" s="1826">
        <v>3</v>
      </c>
      <c r="B129" s="1826" t="s">
        <v>117</v>
      </c>
      <c r="C129" s="1826" t="s">
        <v>2255</v>
      </c>
      <c r="D129" s="1822">
        <v>79</v>
      </c>
      <c r="E129" s="1822">
        <v>37</v>
      </c>
      <c r="F129" s="1822">
        <v>51</v>
      </c>
      <c r="G129" s="1822">
        <v>6</v>
      </c>
      <c r="H129" s="1822">
        <v>0</v>
      </c>
      <c r="I129" s="1822">
        <v>4</v>
      </c>
      <c r="J129" s="1827">
        <v>0.67100000000000004</v>
      </c>
      <c r="K129" s="1827">
        <v>0.64600000000000002</v>
      </c>
    </row>
    <row r="130" spans="1:11">
      <c r="A130" s="1826">
        <v>8</v>
      </c>
      <c r="B130" s="1826" t="s">
        <v>2234</v>
      </c>
      <c r="C130" s="1826" t="s">
        <v>2255</v>
      </c>
      <c r="D130" s="1822">
        <v>68</v>
      </c>
      <c r="E130" s="1822">
        <v>36</v>
      </c>
      <c r="F130" s="1822">
        <v>42</v>
      </c>
      <c r="G130" s="1822">
        <v>10</v>
      </c>
      <c r="H130" s="1822">
        <v>1</v>
      </c>
      <c r="I130" s="1822">
        <v>1</v>
      </c>
      <c r="J130" s="1827">
        <v>0.66700000000000004</v>
      </c>
      <c r="K130" s="1827">
        <v>0.61799999999999999</v>
      </c>
    </row>
    <row r="131" spans="1:11">
      <c r="A131" s="1826">
        <v>6</v>
      </c>
      <c r="B131" s="1826" t="s">
        <v>69</v>
      </c>
      <c r="C131" s="1826" t="s">
        <v>2255</v>
      </c>
      <c r="D131" s="1822">
        <v>89</v>
      </c>
      <c r="E131" s="1822">
        <v>32</v>
      </c>
      <c r="F131" s="1822">
        <v>53</v>
      </c>
      <c r="G131" s="1822">
        <v>4</v>
      </c>
      <c r="H131" s="1822">
        <v>1</v>
      </c>
      <c r="I131" s="1822">
        <v>0</v>
      </c>
      <c r="J131" s="1827">
        <v>0.61299999999999999</v>
      </c>
      <c r="K131" s="1827">
        <v>0.59599999999999997</v>
      </c>
    </row>
    <row r="132" spans="1:11">
      <c r="A132" s="1826" t="s">
        <v>1334</v>
      </c>
      <c r="B132" s="1828" t="s">
        <v>2267</v>
      </c>
      <c r="C132" s="1826" t="s">
        <v>2255</v>
      </c>
      <c r="D132" s="1822">
        <v>61</v>
      </c>
      <c r="E132" s="1822">
        <v>19</v>
      </c>
      <c r="F132" s="1822">
        <v>34</v>
      </c>
      <c r="G132" s="1822">
        <v>2</v>
      </c>
      <c r="H132" s="1822">
        <v>2</v>
      </c>
      <c r="I132" s="1822">
        <v>1</v>
      </c>
      <c r="J132" s="1827">
        <v>0.57099999999999995</v>
      </c>
      <c r="K132" s="1827">
        <v>0.55700000000000005</v>
      </c>
    </row>
    <row r="133" spans="1:11">
      <c r="A133" s="1826">
        <v>10</v>
      </c>
      <c r="B133" s="1826" t="s">
        <v>2238</v>
      </c>
      <c r="C133" s="1826" t="s">
        <v>2255</v>
      </c>
      <c r="D133" s="1822">
        <v>77</v>
      </c>
      <c r="E133" s="1822">
        <v>28</v>
      </c>
      <c r="F133" s="1822">
        <v>40</v>
      </c>
      <c r="G133" s="1822">
        <v>3</v>
      </c>
      <c r="H133" s="1822">
        <v>1</v>
      </c>
      <c r="I133" s="1822">
        <v>0</v>
      </c>
      <c r="J133" s="1827">
        <v>0.53800000000000003</v>
      </c>
      <c r="K133" s="1827">
        <v>0.51900000000000002</v>
      </c>
    </row>
    <row r="134" spans="1:11">
      <c r="A134" s="1826">
        <v>2</v>
      </c>
      <c r="B134" s="1826" t="s">
        <v>2156</v>
      </c>
      <c r="C134" s="1826" t="s">
        <v>2255</v>
      </c>
      <c r="D134" s="1822">
        <v>78</v>
      </c>
      <c r="E134" s="1822">
        <v>40</v>
      </c>
      <c r="F134" s="1822">
        <v>40</v>
      </c>
      <c r="G134" s="1822">
        <v>3</v>
      </c>
      <c r="H134" s="1822">
        <v>0</v>
      </c>
      <c r="I134" s="1822">
        <v>6</v>
      </c>
      <c r="J134" s="1827">
        <v>0.53100000000000003</v>
      </c>
      <c r="K134" s="1827">
        <v>0.51300000000000001</v>
      </c>
    </row>
    <row r="135" spans="1:11">
      <c r="A135" s="1826">
        <v>11</v>
      </c>
      <c r="B135" s="1826" t="s">
        <v>2221</v>
      </c>
      <c r="C135" s="1826" t="s">
        <v>2255</v>
      </c>
      <c r="D135" s="1822">
        <v>51</v>
      </c>
      <c r="E135" s="1822">
        <v>13</v>
      </c>
      <c r="F135" s="1822">
        <v>26</v>
      </c>
      <c r="G135" s="1822">
        <v>3</v>
      </c>
      <c r="H135" s="1822">
        <v>0</v>
      </c>
      <c r="I135" s="1822">
        <v>0</v>
      </c>
      <c r="J135" s="1827">
        <v>0.53700000000000003</v>
      </c>
      <c r="K135" s="1827">
        <v>0.51</v>
      </c>
    </row>
    <row r="136" spans="1:11">
      <c r="A136" s="1826">
        <v>7</v>
      </c>
      <c r="B136" s="1826" t="s">
        <v>171</v>
      </c>
      <c r="C136" s="1826" t="s">
        <v>2255</v>
      </c>
      <c r="D136" s="1822">
        <v>57</v>
      </c>
      <c r="E136" s="1822">
        <v>24</v>
      </c>
      <c r="F136" s="1822">
        <v>28</v>
      </c>
      <c r="G136" s="1822">
        <v>3</v>
      </c>
      <c r="H136" s="1822">
        <v>1</v>
      </c>
      <c r="I136" s="1822">
        <v>0</v>
      </c>
      <c r="J136" s="1827">
        <v>0.51700000000000002</v>
      </c>
      <c r="K136" s="1827">
        <v>0.49099999999999999</v>
      </c>
    </row>
    <row r="137" spans="1:11">
      <c r="A137" s="1826">
        <v>12</v>
      </c>
      <c r="B137" s="1826" t="s">
        <v>2274</v>
      </c>
      <c r="C137" s="1826" t="s">
        <v>2255</v>
      </c>
      <c r="D137" s="1822">
        <v>49</v>
      </c>
      <c r="E137" s="1822">
        <v>14</v>
      </c>
      <c r="F137" s="1822">
        <v>20</v>
      </c>
      <c r="G137" s="1822">
        <v>3</v>
      </c>
      <c r="H137" s="1822">
        <v>0</v>
      </c>
      <c r="I137" s="1822">
        <v>0</v>
      </c>
      <c r="J137" s="1827">
        <v>0.442</v>
      </c>
      <c r="K137" s="1827">
        <v>0.40799999999999997</v>
      </c>
    </row>
    <row r="138" spans="1:11">
      <c r="A138" s="1826">
        <v>13</v>
      </c>
      <c r="B138" s="1826" t="s">
        <v>2241</v>
      </c>
      <c r="C138" s="1826" t="s">
        <v>2255</v>
      </c>
      <c r="D138" s="1822">
        <v>7</v>
      </c>
      <c r="E138" s="1822">
        <v>1</v>
      </c>
      <c r="F138" s="1822">
        <v>2</v>
      </c>
      <c r="G138" s="1822">
        <v>0</v>
      </c>
      <c r="H138" s="1822">
        <v>0</v>
      </c>
      <c r="I138" s="1822">
        <v>0</v>
      </c>
      <c r="J138" s="1827">
        <v>0.28599999999999998</v>
      </c>
      <c r="K138" s="1827">
        <v>0.28599999999999998</v>
      </c>
    </row>
    <row r="139" spans="1:11">
      <c r="A139" s="1826">
        <v>1</v>
      </c>
      <c r="B139" s="1828" t="s">
        <v>2248</v>
      </c>
      <c r="C139" s="1826" t="s">
        <v>2249</v>
      </c>
      <c r="D139" s="1822">
        <v>76</v>
      </c>
      <c r="E139" s="1822">
        <v>49</v>
      </c>
      <c r="F139" s="1822">
        <v>62</v>
      </c>
      <c r="G139" s="1822">
        <v>8</v>
      </c>
      <c r="H139" s="1822">
        <v>1</v>
      </c>
      <c r="I139" s="1822">
        <v>18</v>
      </c>
      <c r="J139" s="1827">
        <v>0.83299999999999996</v>
      </c>
      <c r="K139" s="1827">
        <v>0.81599999999999995</v>
      </c>
    </row>
    <row r="140" spans="1:11">
      <c r="A140" s="1826">
        <v>2</v>
      </c>
      <c r="B140" s="1826" t="s">
        <v>205</v>
      </c>
      <c r="C140" s="1826" t="s">
        <v>2249</v>
      </c>
      <c r="D140" s="1822">
        <v>56</v>
      </c>
      <c r="E140" s="1822">
        <v>24</v>
      </c>
      <c r="F140" s="1822">
        <v>39</v>
      </c>
      <c r="G140" s="1822">
        <v>2</v>
      </c>
      <c r="H140" s="1822">
        <v>1</v>
      </c>
      <c r="I140" s="1822">
        <v>0</v>
      </c>
      <c r="J140" s="1827">
        <v>0.70699999999999996</v>
      </c>
      <c r="K140" s="1827">
        <v>0.69599999999999995</v>
      </c>
    </row>
    <row r="141" spans="1:11">
      <c r="A141" s="1826">
        <v>4</v>
      </c>
      <c r="B141" s="1826" t="s">
        <v>1121</v>
      </c>
      <c r="C141" s="1826" t="s">
        <v>2249</v>
      </c>
      <c r="D141" s="1822">
        <v>79</v>
      </c>
      <c r="E141" s="1822">
        <v>27</v>
      </c>
      <c r="F141" s="1822">
        <v>50</v>
      </c>
      <c r="G141" s="1822">
        <v>4</v>
      </c>
      <c r="H141" s="1822">
        <v>3</v>
      </c>
      <c r="I141" s="1822">
        <v>3</v>
      </c>
      <c r="J141" s="1827">
        <v>0.65100000000000002</v>
      </c>
      <c r="K141" s="1827">
        <v>0.63300000000000001</v>
      </c>
    </row>
    <row r="142" spans="1:11">
      <c r="A142" s="1826">
        <v>10</v>
      </c>
      <c r="B142" s="1826" t="s">
        <v>173</v>
      </c>
      <c r="C142" s="1826" t="s">
        <v>2249</v>
      </c>
      <c r="D142" s="1822">
        <v>60</v>
      </c>
      <c r="E142" s="1822">
        <v>18</v>
      </c>
      <c r="F142" s="1822">
        <v>35</v>
      </c>
      <c r="G142" s="1822">
        <v>3</v>
      </c>
      <c r="H142" s="1822">
        <v>1</v>
      </c>
      <c r="I142" s="1822">
        <v>1</v>
      </c>
      <c r="J142" s="1827">
        <v>0.60299999999999998</v>
      </c>
      <c r="K142" s="1827">
        <v>0.58299999999999996</v>
      </c>
    </row>
    <row r="143" spans="1:11">
      <c r="A143" s="1826">
        <v>13</v>
      </c>
      <c r="B143" s="1826" t="s">
        <v>232</v>
      </c>
      <c r="C143" s="1826" t="s">
        <v>2249</v>
      </c>
      <c r="D143" s="1822">
        <v>44</v>
      </c>
      <c r="E143" s="1822">
        <v>17</v>
      </c>
      <c r="F143" s="1822">
        <v>25</v>
      </c>
      <c r="G143" s="1822">
        <v>0</v>
      </c>
      <c r="H143" s="1822">
        <v>2</v>
      </c>
      <c r="I143" s="1822">
        <v>0</v>
      </c>
      <c r="J143" s="1827">
        <v>0.56799999999999995</v>
      </c>
      <c r="K143" s="1827">
        <v>0.56799999999999995</v>
      </c>
    </row>
    <row r="144" spans="1:11">
      <c r="A144" s="1826">
        <v>3</v>
      </c>
      <c r="B144" s="1826" t="s">
        <v>243</v>
      </c>
      <c r="C144" s="1826" t="s">
        <v>2249</v>
      </c>
      <c r="D144" s="1822">
        <v>84</v>
      </c>
      <c r="E144" s="1822">
        <v>38</v>
      </c>
      <c r="F144" s="1822">
        <v>47</v>
      </c>
      <c r="G144" s="1822">
        <v>2</v>
      </c>
      <c r="H144" s="1822">
        <v>4</v>
      </c>
      <c r="I144" s="1822">
        <v>0</v>
      </c>
      <c r="J144" s="1827">
        <v>0.56999999999999995</v>
      </c>
      <c r="K144" s="1827">
        <v>0.56000000000000005</v>
      </c>
    </row>
    <row r="145" spans="1:11">
      <c r="A145" s="1826">
        <v>8</v>
      </c>
      <c r="B145" s="1826" t="s">
        <v>1126</v>
      </c>
      <c r="C145" s="1826" t="s">
        <v>2249</v>
      </c>
      <c r="D145" s="1822">
        <v>79</v>
      </c>
      <c r="E145" s="1822">
        <v>24</v>
      </c>
      <c r="F145" s="1822">
        <v>43</v>
      </c>
      <c r="G145" s="1822">
        <v>0</v>
      </c>
      <c r="H145" s="1822">
        <v>2</v>
      </c>
      <c r="I145" s="1822">
        <v>0</v>
      </c>
      <c r="J145" s="1827">
        <v>0.54400000000000004</v>
      </c>
      <c r="K145" s="1827">
        <v>0.54400000000000004</v>
      </c>
    </row>
    <row r="146" spans="1:11">
      <c r="A146" s="1826">
        <v>5</v>
      </c>
      <c r="B146" s="1826" t="s">
        <v>161</v>
      </c>
      <c r="C146" s="1826" t="s">
        <v>2249</v>
      </c>
      <c r="D146" s="1822">
        <v>78</v>
      </c>
      <c r="E146" s="1822">
        <v>21</v>
      </c>
      <c r="F146" s="1822">
        <v>41</v>
      </c>
      <c r="G146" s="1822">
        <v>4</v>
      </c>
      <c r="H146" s="1822">
        <v>3</v>
      </c>
      <c r="I146" s="1822">
        <v>0</v>
      </c>
      <c r="J146" s="1827">
        <v>0.54900000000000004</v>
      </c>
      <c r="K146" s="1827">
        <v>0.52600000000000002</v>
      </c>
    </row>
    <row r="147" spans="1:11">
      <c r="A147" s="1826">
        <v>7</v>
      </c>
      <c r="B147" s="1826" t="s">
        <v>2232</v>
      </c>
      <c r="C147" s="1826" t="s">
        <v>2249</v>
      </c>
      <c r="D147" s="1822">
        <v>76</v>
      </c>
      <c r="E147" s="1822">
        <v>25</v>
      </c>
      <c r="F147" s="1822">
        <v>39</v>
      </c>
      <c r="G147" s="1822">
        <v>0</v>
      </c>
      <c r="H147" s="1822">
        <v>2</v>
      </c>
      <c r="I147" s="1822">
        <v>1</v>
      </c>
      <c r="J147" s="1827">
        <v>0.51300000000000001</v>
      </c>
      <c r="K147" s="1827">
        <v>0.51300000000000001</v>
      </c>
    </row>
    <row r="148" spans="1:11">
      <c r="A148" s="1826">
        <v>6</v>
      </c>
      <c r="B148" s="1826" t="s">
        <v>2224</v>
      </c>
      <c r="C148" s="1826" t="s">
        <v>2249</v>
      </c>
      <c r="D148" s="1822">
        <v>75</v>
      </c>
      <c r="E148" s="1822">
        <v>18</v>
      </c>
      <c r="F148" s="1822">
        <v>38</v>
      </c>
      <c r="G148" s="1822">
        <v>4</v>
      </c>
      <c r="H148" s="1822">
        <v>2</v>
      </c>
      <c r="I148" s="1822">
        <v>0</v>
      </c>
      <c r="J148" s="1827">
        <v>0.53200000000000003</v>
      </c>
      <c r="K148" s="1827">
        <v>0.50700000000000001</v>
      </c>
    </row>
    <row r="149" spans="1:11">
      <c r="A149" s="1826">
        <v>9</v>
      </c>
      <c r="B149" s="1826" t="s">
        <v>167</v>
      </c>
      <c r="C149" s="1826" t="s">
        <v>2249</v>
      </c>
      <c r="D149" s="1822">
        <v>62</v>
      </c>
      <c r="E149" s="1822">
        <v>19</v>
      </c>
      <c r="F149" s="1822">
        <v>28</v>
      </c>
      <c r="G149" s="1822">
        <v>2</v>
      </c>
      <c r="H149" s="1822">
        <v>0</v>
      </c>
      <c r="I149" s="1822">
        <v>1</v>
      </c>
      <c r="J149" s="1827">
        <v>0.46899999999999997</v>
      </c>
      <c r="K149" s="1827">
        <v>0.45200000000000001</v>
      </c>
    </row>
    <row r="150" spans="1:11">
      <c r="A150" s="1826">
        <v>12</v>
      </c>
      <c r="B150" s="1826" t="s">
        <v>129</v>
      </c>
      <c r="C150" s="1826" t="s">
        <v>2249</v>
      </c>
      <c r="D150" s="1822">
        <v>38</v>
      </c>
      <c r="E150" s="1822">
        <v>11</v>
      </c>
      <c r="F150" s="1822">
        <v>16</v>
      </c>
      <c r="G150" s="1822">
        <v>3</v>
      </c>
      <c r="H150" s="1822">
        <v>1</v>
      </c>
      <c r="I150" s="1822">
        <v>0</v>
      </c>
      <c r="J150" s="1827">
        <v>0.46300000000000002</v>
      </c>
      <c r="K150" s="1827">
        <v>0.42099999999999999</v>
      </c>
    </row>
    <row r="151" spans="1:11">
      <c r="A151" s="1826">
        <v>11</v>
      </c>
      <c r="B151" s="1826" t="s">
        <v>249</v>
      </c>
      <c r="C151" s="1826" t="s">
        <v>2249</v>
      </c>
      <c r="D151" s="1822">
        <v>34</v>
      </c>
      <c r="E151" s="1822">
        <v>8</v>
      </c>
      <c r="F151" s="1822">
        <v>11</v>
      </c>
      <c r="G151" s="1822">
        <v>1</v>
      </c>
      <c r="H151" s="1822">
        <v>0</v>
      </c>
      <c r="I151" s="1822">
        <v>0</v>
      </c>
      <c r="J151" s="1827">
        <v>0.34300000000000003</v>
      </c>
      <c r="K151" s="1827">
        <v>0.32400000000000001</v>
      </c>
    </row>
    <row r="152" spans="1:11">
      <c r="A152" s="1826">
        <v>3</v>
      </c>
      <c r="B152" s="1826" t="s">
        <v>2192</v>
      </c>
      <c r="C152" s="1826" t="s">
        <v>2258</v>
      </c>
      <c r="D152" s="1822">
        <v>84</v>
      </c>
      <c r="E152" s="1822">
        <v>46</v>
      </c>
      <c r="F152" s="1822">
        <v>57</v>
      </c>
      <c r="G152" s="1822">
        <v>7</v>
      </c>
      <c r="H152" s="1822">
        <v>3</v>
      </c>
      <c r="I152" s="1822">
        <v>7</v>
      </c>
      <c r="J152" s="1827">
        <v>0.70299999999999996</v>
      </c>
      <c r="K152" s="1827">
        <v>0.67900000000000005</v>
      </c>
    </row>
    <row r="153" spans="1:11">
      <c r="A153" s="1826">
        <v>2</v>
      </c>
      <c r="B153" s="1826" t="s">
        <v>26</v>
      </c>
      <c r="C153" s="1826" t="s">
        <v>2258</v>
      </c>
      <c r="D153" s="1822">
        <v>91</v>
      </c>
      <c r="E153" s="1822">
        <v>41</v>
      </c>
      <c r="F153" s="1822">
        <v>56</v>
      </c>
      <c r="G153" s="1822">
        <v>2</v>
      </c>
      <c r="H153" s="1822">
        <v>1</v>
      </c>
      <c r="I153" s="1822">
        <v>1</v>
      </c>
      <c r="J153" s="1827">
        <v>0.624</v>
      </c>
      <c r="K153" s="1827">
        <v>0.61499999999999999</v>
      </c>
    </row>
    <row r="154" spans="1:11">
      <c r="A154" s="1826">
        <v>10</v>
      </c>
      <c r="B154" s="1826" t="s">
        <v>2210</v>
      </c>
      <c r="C154" s="1826" t="s">
        <v>2258</v>
      </c>
      <c r="D154" s="1822">
        <v>77</v>
      </c>
      <c r="E154" s="1822">
        <v>26</v>
      </c>
      <c r="F154" s="1822">
        <v>47</v>
      </c>
      <c r="G154" s="1822">
        <v>2</v>
      </c>
      <c r="H154" s="1822">
        <v>1</v>
      </c>
      <c r="I154" s="1822">
        <v>1</v>
      </c>
      <c r="J154" s="1827">
        <v>0.62</v>
      </c>
      <c r="K154" s="1827">
        <v>0.61</v>
      </c>
    </row>
    <row r="155" spans="1:11">
      <c r="A155" s="1826">
        <v>5</v>
      </c>
      <c r="B155" s="1826" t="s">
        <v>219</v>
      </c>
      <c r="C155" s="1826" t="s">
        <v>2258</v>
      </c>
      <c r="D155" s="1822">
        <v>81</v>
      </c>
      <c r="E155" s="1822">
        <v>37</v>
      </c>
      <c r="F155" s="1822">
        <v>47</v>
      </c>
      <c r="G155" s="1822">
        <v>5</v>
      </c>
      <c r="H155" s="1822">
        <v>2</v>
      </c>
      <c r="I155" s="1822">
        <v>0</v>
      </c>
      <c r="J155" s="1827">
        <v>0.60499999999999998</v>
      </c>
      <c r="K155" s="1827">
        <v>0.57999999999999996</v>
      </c>
    </row>
    <row r="156" spans="1:11">
      <c r="A156" s="1826">
        <v>8</v>
      </c>
      <c r="B156" s="1828" t="s">
        <v>2268</v>
      </c>
      <c r="C156" s="1826" t="s">
        <v>2258</v>
      </c>
      <c r="D156" s="1822">
        <v>27</v>
      </c>
      <c r="E156" s="1822">
        <v>10</v>
      </c>
      <c r="F156" s="1822">
        <v>15</v>
      </c>
      <c r="G156" s="1822">
        <v>1</v>
      </c>
      <c r="H156" s="1822">
        <v>1</v>
      </c>
      <c r="I156" s="1822">
        <v>1</v>
      </c>
      <c r="J156" s="1827">
        <v>0.57099999999999995</v>
      </c>
      <c r="K156" s="1827">
        <v>0.55600000000000005</v>
      </c>
    </row>
    <row r="157" spans="1:11">
      <c r="A157" s="1826">
        <v>1</v>
      </c>
      <c r="B157" s="1826" t="s">
        <v>1311</v>
      </c>
      <c r="C157" s="1826" t="s">
        <v>2258</v>
      </c>
      <c r="D157" s="1822">
        <v>79</v>
      </c>
      <c r="E157" s="1822">
        <v>33</v>
      </c>
      <c r="F157" s="1822">
        <v>43</v>
      </c>
      <c r="G157" s="1822">
        <v>5</v>
      </c>
      <c r="H157" s="1822">
        <v>2</v>
      </c>
      <c r="I157" s="1822">
        <v>4</v>
      </c>
      <c r="J157" s="1827">
        <v>0.57099999999999995</v>
      </c>
      <c r="K157" s="1827">
        <v>0.54400000000000004</v>
      </c>
    </row>
    <row r="158" spans="1:11">
      <c r="A158" s="1826">
        <v>13</v>
      </c>
      <c r="B158" s="1826" t="s">
        <v>165</v>
      </c>
      <c r="C158" s="1826" t="s">
        <v>2258</v>
      </c>
      <c r="D158" s="1822">
        <v>43</v>
      </c>
      <c r="E158" s="1822">
        <v>11</v>
      </c>
      <c r="F158" s="1822">
        <v>22</v>
      </c>
      <c r="G158" s="1822">
        <v>0</v>
      </c>
      <c r="H158" s="1822">
        <v>1</v>
      </c>
      <c r="I158" s="1822">
        <v>0</v>
      </c>
      <c r="J158" s="1827">
        <v>0.51200000000000001</v>
      </c>
      <c r="K158" s="1827">
        <v>0.51200000000000001</v>
      </c>
    </row>
    <row r="159" spans="1:11">
      <c r="A159" s="1826">
        <v>4</v>
      </c>
      <c r="B159" s="1826" t="s">
        <v>223</v>
      </c>
      <c r="C159" s="1826" t="s">
        <v>2258</v>
      </c>
      <c r="D159" s="1822">
        <v>82</v>
      </c>
      <c r="E159" s="1822">
        <v>20</v>
      </c>
      <c r="F159" s="1822">
        <v>41</v>
      </c>
      <c r="G159" s="1822">
        <v>6</v>
      </c>
      <c r="H159" s="1822">
        <v>2</v>
      </c>
      <c r="I159" s="1822">
        <v>1</v>
      </c>
      <c r="J159" s="1827">
        <v>0.53400000000000003</v>
      </c>
      <c r="K159" s="1827">
        <v>0.5</v>
      </c>
    </row>
    <row r="160" spans="1:11">
      <c r="A160" s="1826">
        <v>6</v>
      </c>
      <c r="B160" s="1826" t="s">
        <v>181</v>
      </c>
      <c r="C160" s="1826" t="s">
        <v>2258</v>
      </c>
      <c r="D160" s="1822">
        <v>78</v>
      </c>
      <c r="E160" s="1822">
        <v>19</v>
      </c>
      <c r="F160" s="1822">
        <v>39</v>
      </c>
      <c r="G160" s="1822">
        <v>7</v>
      </c>
      <c r="H160" s="1822">
        <v>4</v>
      </c>
      <c r="I160" s="1822">
        <v>0</v>
      </c>
      <c r="J160" s="1827">
        <v>0.54100000000000004</v>
      </c>
      <c r="K160" s="1827">
        <v>0.5</v>
      </c>
    </row>
    <row r="161" spans="1:11">
      <c r="A161" s="1826">
        <v>12</v>
      </c>
      <c r="B161" s="1826" t="s">
        <v>1689</v>
      </c>
      <c r="C161" s="1826" t="s">
        <v>2258</v>
      </c>
      <c r="D161" s="1822">
        <v>43</v>
      </c>
      <c r="E161" s="1822">
        <v>13</v>
      </c>
      <c r="F161" s="1822">
        <v>19</v>
      </c>
      <c r="G161" s="1822">
        <v>5</v>
      </c>
      <c r="H161" s="1822">
        <v>1</v>
      </c>
      <c r="I161" s="1822">
        <v>0</v>
      </c>
      <c r="J161" s="1827">
        <v>0.5</v>
      </c>
      <c r="K161" s="1827">
        <v>0.442</v>
      </c>
    </row>
    <row r="162" spans="1:11">
      <c r="A162" s="1826">
        <v>11</v>
      </c>
      <c r="B162" s="1826" t="s">
        <v>1231</v>
      </c>
      <c r="C162" s="1826" t="s">
        <v>2258</v>
      </c>
      <c r="D162" s="1822">
        <v>37</v>
      </c>
      <c r="E162" s="1822">
        <v>6</v>
      </c>
      <c r="F162" s="1822">
        <v>16</v>
      </c>
      <c r="G162" s="1822">
        <v>1</v>
      </c>
      <c r="H162" s="1822">
        <v>2</v>
      </c>
      <c r="I162" s="1822">
        <v>1</v>
      </c>
      <c r="J162" s="1827">
        <v>0.44700000000000001</v>
      </c>
      <c r="K162" s="1827">
        <v>0.432</v>
      </c>
    </row>
    <row r="163" spans="1:11">
      <c r="A163" s="1826">
        <v>7</v>
      </c>
      <c r="B163" s="1826" t="s">
        <v>196</v>
      </c>
      <c r="C163" s="1826" t="s">
        <v>2258</v>
      </c>
      <c r="D163" s="1822">
        <v>61</v>
      </c>
      <c r="E163" s="1822">
        <v>18</v>
      </c>
      <c r="F163" s="1822">
        <v>22</v>
      </c>
      <c r="G163" s="1822">
        <v>4</v>
      </c>
      <c r="H163" s="1822">
        <v>2</v>
      </c>
      <c r="I163" s="1822">
        <v>0</v>
      </c>
      <c r="J163" s="1827">
        <v>0.4</v>
      </c>
      <c r="K163" s="1827">
        <v>0.36099999999999999</v>
      </c>
    </row>
    <row r="164" spans="1:11">
      <c r="A164" s="1826">
        <v>9</v>
      </c>
      <c r="B164" s="1828" t="s">
        <v>2277</v>
      </c>
      <c r="C164" s="1826" t="s">
        <v>2258</v>
      </c>
      <c r="D164" s="1822">
        <v>31</v>
      </c>
      <c r="E164" s="1822">
        <v>7</v>
      </c>
      <c r="F164" s="1822">
        <v>9</v>
      </c>
      <c r="G164" s="1822">
        <v>4</v>
      </c>
      <c r="H164" s="1822">
        <v>0</v>
      </c>
      <c r="I164" s="1822">
        <v>0</v>
      </c>
      <c r="J164" s="1827">
        <v>0.371</v>
      </c>
      <c r="K164" s="1827">
        <v>0.28999999999999998</v>
      </c>
    </row>
  </sheetData>
  <autoFilter ref="A1:K1" xr:uid="{00000000-0009-0000-0000-000004000000}">
    <sortState xmlns:xlrd2="http://schemas.microsoft.com/office/spreadsheetml/2017/richdata2" ref="A2:K164">
      <sortCondition ref="C1"/>
    </sortState>
  </autoFilter>
  <conditionalFormatting sqref="B34">
    <cfRule type="duplicateValues" dxfId="21" priority="4"/>
  </conditionalFormatting>
  <conditionalFormatting sqref="B34">
    <cfRule type="duplicateValues" dxfId="20" priority="5"/>
  </conditionalFormatting>
  <conditionalFormatting sqref="B34">
    <cfRule type="duplicateValues" dxfId="19" priority="6"/>
  </conditionalFormatting>
  <conditionalFormatting sqref="B34">
    <cfRule type="duplicateValues" dxfId="18" priority="1"/>
  </conditionalFormatting>
  <conditionalFormatting sqref="B34">
    <cfRule type="duplicateValues" dxfId="17" priority="7"/>
  </conditionalFormatting>
  <conditionalFormatting sqref="B34">
    <cfRule type="duplicateValues" dxfId="16" priority="3"/>
  </conditionalFormatting>
  <conditionalFormatting sqref="B34">
    <cfRule type="duplicateValues" dxfId="15" priority="2"/>
  </conditionalFormatting>
  <conditionalFormatting sqref="B2:B33 B35:B164">
    <cfRule type="duplicateValues" dxfId="14" priority="55"/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63"/>
  <sheetViews>
    <sheetView workbookViewId="0">
      <selection activeCell="E28" sqref="E28"/>
    </sheetView>
  </sheetViews>
  <sheetFormatPr defaultRowHeight="13.2"/>
  <cols>
    <col min="1" max="1" width="9.109375" style="1557"/>
    <col min="2" max="2" width="15.109375" bestFit="1" customWidth="1"/>
  </cols>
  <sheetData>
    <row r="1" spans="1:10">
      <c r="A1" s="1800" t="s">
        <v>2141</v>
      </c>
      <c r="B1" s="1800" t="s">
        <v>270</v>
      </c>
      <c r="C1" s="1801" t="s">
        <v>268</v>
      </c>
      <c r="D1" s="1801" t="s">
        <v>1092</v>
      </c>
      <c r="E1" s="1801" t="s">
        <v>267</v>
      </c>
      <c r="F1" s="1801" t="s">
        <v>2143</v>
      </c>
      <c r="G1" s="1801" t="s">
        <v>2144</v>
      </c>
      <c r="H1" s="1801" t="s">
        <v>266</v>
      </c>
      <c r="I1" s="1801" t="s">
        <v>2145</v>
      </c>
      <c r="J1" s="1801" t="s">
        <v>265</v>
      </c>
    </row>
    <row r="2" spans="1:10">
      <c r="A2" s="1816">
        <v>2</v>
      </c>
      <c r="B2" s="1578" t="s">
        <v>241</v>
      </c>
      <c r="C2" s="1578">
        <v>56</v>
      </c>
      <c r="D2" s="1578">
        <v>25</v>
      </c>
      <c r="E2" s="1578">
        <v>41</v>
      </c>
      <c r="F2" s="1578">
        <v>1</v>
      </c>
      <c r="G2" s="1578">
        <v>5</v>
      </c>
      <c r="H2" s="1578">
        <v>2</v>
      </c>
      <c r="I2" s="1578">
        <v>0.73699999999999999</v>
      </c>
      <c r="J2" s="1578">
        <v>0.73199999999999998</v>
      </c>
    </row>
    <row r="3" spans="1:10">
      <c r="A3" s="1816">
        <v>5</v>
      </c>
      <c r="B3" s="1578" t="s">
        <v>2208</v>
      </c>
      <c r="C3" s="1578">
        <v>67</v>
      </c>
      <c r="D3" s="1578">
        <v>29</v>
      </c>
      <c r="E3" s="1578">
        <v>47</v>
      </c>
      <c r="F3" s="1578">
        <v>3</v>
      </c>
      <c r="G3" s="1578">
        <v>1</v>
      </c>
      <c r="H3" s="1578">
        <v>2</v>
      </c>
      <c r="I3" s="1578">
        <v>0.71399999999999997</v>
      </c>
      <c r="J3" s="1578">
        <v>0.70099999999999996</v>
      </c>
    </row>
    <row r="4" spans="1:10">
      <c r="A4" s="1816">
        <v>3</v>
      </c>
      <c r="B4" s="1578" t="s">
        <v>2201</v>
      </c>
      <c r="C4" s="1578">
        <v>75</v>
      </c>
      <c r="D4" s="1578">
        <v>35</v>
      </c>
      <c r="E4" s="1578">
        <v>50</v>
      </c>
      <c r="F4" s="1578">
        <v>4</v>
      </c>
      <c r="G4" s="1578">
        <v>1</v>
      </c>
      <c r="H4" s="1578">
        <v>9</v>
      </c>
      <c r="I4" s="1578">
        <v>0.68400000000000005</v>
      </c>
      <c r="J4" s="1578">
        <v>0.66700000000000004</v>
      </c>
    </row>
    <row r="5" spans="1:10">
      <c r="A5" s="1816">
        <v>6</v>
      </c>
      <c r="B5" s="1578" t="s">
        <v>201</v>
      </c>
      <c r="C5" s="1578">
        <v>60</v>
      </c>
      <c r="D5" s="1578">
        <v>32</v>
      </c>
      <c r="E5" s="1578">
        <v>39</v>
      </c>
      <c r="F5" s="1578">
        <v>6</v>
      </c>
      <c r="G5" s="1578">
        <v>4</v>
      </c>
      <c r="H5" s="1578">
        <v>0</v>
      </c>
      <c r="I5" s="1578">
        <v>0.68200000000000005</v>
      </c>
      <c r="J5" s="1820">
        <v>0.65</v>
      </c>
    </row>
    <row r="6" spans="1:10">
      <c r="A6" s="1816">
        <v>10</v>
      </c>
      <c r="B6" s="1578" t="s">
        <v>194</v>
      </c>
      <c r="C6" s="1578">
        <v>70</v>
      </c>
      <c r="D6" s="1578">
        <v>20</v>
      </c>
      <c r="E6" s="1578">
        <v>40</v>
      </c>
      <c r="F6" s="1578">
        <v>6</v>
      </c>
      <c r="G6" s="1578">
        <v>3</v>
      </c>
      <c r="H6" s="1578">
        <v>2</v>
      </c>
      <c r="I6" s="1820">
        <f>(E6+F6)/(C6+F6)</f>
        <v>0.60526315789473684</v>
      </c>
      <c r="J6" s="1820">
        <f>E6/C6</f>
        <v>0.5714285714285714</v>
      </c>
    </row>
    <row r="7" spans="1:10">
      <c r="A7" s="1816">
        <v>4</v>
      </c>
      <c r="B7" s="1578" t="s">
        <v>2206</v>
      </c>
      <c r="C7" s="1578">
        <v>81</v>
      </c>
      <c r="D7" s="1578">
        <v>22</v>
      </c>
      <c r="E7" s="1578">
        <v>44</v>
      </c>
      <c r="F7" s="1578">
        <v>1</v>
      </c>
      <c r="G7" s="1578">
        <v>0</v>
      </c>
      <c r="H7" s="1578">
        <v>2</v>
      </c>
      <c r="I7" s="1820">
        <f t="shared" ref="I7:I163" si="0">(E7+F7)/(C7+F7)</f>
        <v>0.54878048780487809</v>
      </c>
      <c r="J7" s="1820">
        <f t="shared" ref="J7:J163" si="1">E7/C7</f>
        <v>0.54320987654320985</v>
      </c>
    </row>
    <row r="8" spans="1:10">
      <c r="A8" s="1816">
        <v>1</v>
      </c>
      <c r="B8" s="1578" t="s">
        <v>95</v>
      </c>
      <c r="C8" s="1578">
        <v>71</v>
      </c>
      <c r="D8" s="1578">
        <v>39</v>
      </c>
      <c r="E8" s="1578">
        <v>38</v>
      </c>
      <c r="F8" s="1578">
        <v>6</v>
      </c>
      <c r="G8" s="1578">
        <v>1</v>
      </c>
      <c r="H8" s="1578">
        <v>11</v>
      </c>
      <c r="I8" s="1820">
        <f t="shared" si="0"/>
        <v>0.5714285714285714</v>
      </c>
      <c r="J8" s="1820">
        <f t="shared" si="1"/>
        <v>0.53521126760563376</v>
      </c>
    </row>
    <row r="9" spans="1:10">
      <c r="A9" s="1816">
        <v>7</v>
      </c>
      <c r="B9" s="1578" t="s">
        <v>1269</v>
      </c>
      <c r="C9" s="1578">
        <v>54</v>
      </c>
      <c r="D9" s="1578">
        <v>12</v>
      </c>
      <c r="E9" s="1578">
        <v>28</v>
      </c>
      <c r="F9" s="1578">
        <v>1</v>
      </c>
      <c r="G9" s="1578">
        <v>1</v>
      </c>
      <c r="H9" s="1578">
        <v>0</v>
      </c>
      <c r="I9" s="1820">
        <f t="shared" si="0"/>
        <v>0.52727272727272723</v>
      </c>
      <c r="J9" s="1820">
        <f t="shared" si="1"/>
        <v>0.51851851851851849</v>
      </c>
    </row>
    <row r="10" spans="1:10">
      <c r="A10" s="1816">
        <v>12</v>
      </c>
      <c r="B10" s="1578" t="s">
        <v>209</v>
      </c>
      <c r="C10" s="1578">
        <v>48</v>
      </c>
      <c r="D10" s="1578">
        <v>14</v>
      </c>
      <c r="E10" s="1578">
        <v>24</v>
      </c>
      <c r="F10" s="1578">
        <v>2</v>
      </c>
      <c r="G10" s="1578">
        <v>1</v>
      </c>
      <c r="H10" s="1578">
        <v>0</v>
      </c>
      <c r="I10" s="1820">
        <f t="shared" si="0"/>
        <v>0.52</v>
      </c>
      <c r="J10" s="1820">
        <f t="shared" si="1"/>
        <v>0.5</v>
      </c>
    </row>
    <row r="11" spans="1:10">
      <c r="A11" s="1816">
        <v>8</v>
      </c>
      <c r="B11" s="1578" t="s">
        <v>237</v>
      </c>
      <c r="C11" s="1578">
        <v>76</v>
      </c>
      <c r="D11" s="1578">
        <v>20</v>
      </c>
      <c r="E11" s="1578">
        <v>37</v>
      </c>
      <c r="F11" s="1578">
        <v>5</v>
      </c>
      <c r="G11" s="1578">
        <v>0</v>
      </c>
      <c r="H11" s="1578">
        <v>0</v>
      </c>
      <c r="I11" s="1820">
        <f t="shared" si="0"/>
        <v>0.51851851851851849</v>
      </c>
      <c r="J11" s="1820">
        <f t="shared" si="1"/>
        <v>0.48684210526315791</v>
      </c>
    </row>
    <row r="12" spans="1:10">
      <c r="A12" s="1816">
        <v>9</v>
      </c>
      <c r="B12" s="1578" t="s">
        <v>151</v>
      </c>
      <c r="C12" s="1578">
        <v>60</v>
      </c>
      <c r="D12" s="1578">
        <v>17</v>
      </c>
      <c r="E12" s="1578">
        <v>28</v>
      </c>
      <c r="F12" s="1578">
        <v>7</v>
      </c>
      <c r="G12" s="1578">
        <v>3</v>
      </c>
      <c r="H12" s="1578">
        <v>0</v>
      </c>
      <c r="I12" s="1820">
        <f t="shared" si="0"/>
        <v>0.52238805970149249</v>
      </c>
      <c r="J12" s="1820">
        <f t="shared" si="1"/>
        <v>0.46666666666666667</v>
      </c>
    </row>
    <row r="13" spans="1:10">
      <c r="A13" s="1816">
        <v>11</v>
      </c>
      <c r="B13" s="1578" t="s">
        <v>15</v>
      </c>
      <c r="C13" s="1578">
        <v>51</v>
      </c>
      <c r="D13" s="1578">
        <v>17</v>
      </c>
      <c r="E13" s="1578">
        <v>22</v>
      </c>
      <c r="F13" s="1578">
        <v>4</v>
      </c>
      <c r="G13" s="1578">
        <v>0</v>
      </c>
      <c r="H13" s="1578">
        <v>0</v>
      </c>
      <c r="I13" s="1820">
        <f t="shared" si="0"/>
        <v>0.47272727272727272</v>
      </c>
      <c r="J13" s="1820">
        <f t="shared" si="1"/>
        <v>0.43137254901960786</v>
      </c>
    </row>
    <row r="14" spans="1:10">
      <c r="A14" s="1816">
        <v>13</v>
      </c>
      <c r="B14" s="1578" t="s">
        <v>228</v>
      </c>
      <c r="C14" s="1578">
        <v>20</v>
      </c>
      <c r="D14" s="1578">
        <v>2</v>
      </c>
      <c r="E14" s="1578">
        <v>5</v>
      </c>
      <c r="F14" s="1578">
        <v>0</v>
      </c>
      <c r="G14" s="1578">
        <v>1</v>
      </c>
      <c r="H14" s="1578">
        <v>0</v>
      </c>
      <c r="I14" s="1820">
        <f t="shared" si="0"/>
        <v>0.25</v>
      </c>
      <c r="J14" s="1820">
        <f t="shared" si="1"/>
        <v>0.25</v>
      </c>
    </row>
    <row r="15" spans="1:10">
      <c r="A15" s="1816">
        <v>2</v>
      </c>
      <c r="B15" s="1578" t="s">
        <v>1223</v>
      </c>
      <c r="C15" s="1578">
        <v>76</v>
      </c>
      <c r="D15" s="1578">
        <v>33</v>
      </c>
      <c r="E15" s="1578">
        <v>51</v>
      </c>
      <c r="F15" s="1578">
        <v>2</v>
      </c>
      <c r="G15" s="1578">
        <v>2</v>
      </c>
      <c r="H15" s="1578">
        <v>5</v>
      </c>
      <c r="I15" s="1820">
        <f t="shared" si="0"/>
        <v>0.67948717948717952</v>
      </c>
      <c r="J15" s="1820">
        <f t="shared" si="1"/>
        <v>0.67105263157894735</v>
      </c>
    </row>
    <row r="16" spans="1:10">
      <c r="A16" s="1816">
        <v>3</v>
      </c>
      <c r="B16" s="1578" t="s">
        <v>71</v>
      </c>
      <c r="C16" s="1578">
        <v>65</v>
      </c>
      <c r="D16" s="1578">
        <v>25</v>
      </c>
      <c r="E16" s="1578">
        <v>39</v>
      </c>
      <c r="F16" s="1578">
        <v>6</v>
      </c>
      <c r="G16" s="1578">
        <v>4</v>
      </c>
      <c r="H16" s="1578">
        <v>4</v>
      </c>
      <c r="I16" s="1820">
        <f t="shared" si="0"/>
        <v>0.63380281690140849</v>
      </c>
      <c r="J16" s="1820">
        <f t="shared" si="1"/>
        <v>0.6</v>
      </c>
    </row>
    <row r="17" spans="1:10">
      <c r="A17" s="1816">
        <v>4</v>
      </c>
      <c r="B17" s="1578" t="s">
        <v>2107</v>
      </c>
      <c r="C17" s="1578">
        <v>69</v>
      </c>
      <c r="D17" s="1578">
        <v>26</v>
      </c>
      <c r="E17" s="1578">
        <v>41</v>
      </c>
      <c r="F17" s="1578">
        <v>9</v>
      </c>
      <c r="G17" s="1578">
        <v>3</v>
      </c>
      <c r="H17" s="1578">
        <v>2</v>
      </c>
      <c r="I17" s="1820">
        <f t="shared" si="0"/>
        <v>0.64102564102564108</v>
      </c>
      <c r="J17" s="1820">
        <f t="shared" si="1"/>
        <v>0.59420289855072461</v>
      </c>
    </row>
    <row r="18" spans="1:10">
      <c r="A18" s="1816">
        <v>5</v>
      </c>
      <c r="B18" s="1578" t="s">
        <v>47</v>
      </c>
      <c r="C18" s="1578">
        <v>68</v>
      </c>
      <c r="D18" s="1578">
        <v>29</v>
      </c>
      <c r="E18" s="1578">
        <v>40</v>
      </c>
      <c r="F18" s="1578">
        <v>3</v>
      </c>
      <c r="G18" s="1578">
        <v>0</v>
      </c>
      <c r="H18" s="1578">
        <v>0</v>
      </c>
      <c r="I18" s="1820">
        <f t="shared" si="0"/>
        <v>0.60563380281690138</v>
      </c>
      <c r="J18" s="1820">
        <f t="shared" si="1"/>
        <v>0.58823529411764708</v>
      </c>
    </row>
    <row r="19" spans="1:10">
      <c r="A19" s="1816">
        <v>8</v>
      </c>
      <c r="B19" s="1578" t="s">
        <v>2108</v>
      </c>
      <c r="C19" s="1578">
        <v>73</v>
      </c>
      <c r="D19" s="1578">
        <v>15</v>
      </c>
      <c r="E19" s="1578">
        <v>40</v>
      </c>
      <c r="F19" s="1578">
        <v>3</v>
      </c>
      <c r="G19" s="1578">
        <v>1</v>
      </c>
      <c r="H19" s="1578">
        <v>0</v>
      </c>
      <c r="I19" s="1820">
        <f t="shared" si="0"/>
        <v>0.56578947368421051</v>
      </c>
      <c r="J19" s="1820">
        <f t="shared" si="1"/>
        <v>0.54794520547945202</v>
      </c>
    </row>
    <row r="20" spans="1:10">
      <c r="A20" s="1816">
        <v>6</v>
      </c>
      <c r="B20" s="1578" t="s">
        <v>66</v>
      </c>
      <c r="C20" s="1578">
        <v>49</v>
      </c>
      <c r="D20" s="1578">
        <v>12</v>
      </c>
      <c r="E20" s="1578">
        <v>26</v>
      </c>
      <c r="F20" s="1578">
        <v>1</v>
      </c>
      <c r="G20" s="1578">
        <v>2</v>
      </c>
      <c r="H20" s="1578">
        <v>3</v>
      </c>
      <c r="I20" s="1820">
        <f t="shared" si="0"/>
        <v>0.54</v>
      </c>
      <c r="J20" s="1820">
        <f t="shared" si="1"/>
        <v>0.53061224489795922</v>
      </c>
    </row>
    <row r="21" spans="1:10">
      <c r="A21" s="1816">
        <v>7</v>
      </c>
      <c r="B21" s="1578" t="s">
        <v>173</v>
      </c>
      <c r="C21" s="1578">
        <v>59</v>
      </c>
      <c r="D21" s="1578">
        <v>18</v>
      </c>
      <c r="E21" s="1578">
        <v>31</v>
      </c>
      <c r="F21" s="1578">
        <v>2</v>
      </c>
      <c r="G21" s="1578">
        <v>7</v>
      </c>
      <c r="H21" s="1578">
        <v>0</v>
      </c>
      <c r="I21" s="1820">
        <f t="shared" si="0"/>
        <v>0.54098360655737709</v>
      </c>
      <c r="J21" s="1820">
        <f t="shared" si="1"/>
        <v>0.52542372881355937</v>
      </c>
    </row>
    <row r="22" spans="1:10">
      <c r="A22" s="1816">
        <v>1</v>
      </c>
      <c r="B22" s="1578" t="s">
        <v>185</v>
      </c>
      <c r="C22" s="1578">
        <v>77</v>
      </c>
      <c r="D22" s="1578">
        <v>34</v>
      </c>
      <c r="E22" s="1578">
        <v>40</v>
      </c>
      <c r="F22" s="1578">
        <v>8</v>
      </c>
      <c r="G22" s="1578">
        <v>2</v>
      </c>
      <c r="H22" s="1578">
        <v>0</v>
      </c>
      <c r="I22" s="1820">
        <f t="shared" si="0"/>
        <v>0.56470588235294117</v>
      </c>
      <c r="J22" s="1820">
        <f t="shared" si="1"/>
        <v>0.51948051948051943</v>
      </c>
    </row>
    <row r="23" spans="1:10">
      <c r="A23" s="1816">
        <v>11</v>
      </c>
      <c r="B23" s="1578" t="s">
        <v>155</v>
      </c>
      <c r="C23" s="1578">
        <v>47</v>
      </c>
      <c r="D23" s="1578">
        <v>13</v>
      </c>
      <c r="E23" s="1578">
        <v>24</v>
      </c>
      <c r="F23" s="1578">
        <v>3</v>
      </c>
      <c r="G23" s="1578">
        <v>3</v>
      </c>
      <c r="H23" s="1578">
        <v>0</v>
      </c>
      <c r="I23" s="1820">
        <f t="shared" si="0"/>
        <v>0.54</v>
      </c>
      <c r="J23" s="1820">
        <f t="shared" si="1"/>
        <v>0.51063829787234039</v>
      </c>
    </row>
    <row r="24" spans="1:10">
      <c r="A24" s="1816">
        <v>9</v>
      </c>
      <c r="B24" s="1578" t="s">
        <v>2197</v>
      </c>
      <c r="C24" s="1578">
        <v>52</v>
      </c>
      <c r="D24" s="1578">
        <v>11</v>
      </c>
      <c r="E24" s="1578">
        <v>24</v>
      </c>
      <c r="F24" s="1578">
        <v>1</v>
      </c>
      <c r="G24" s="1578">
        <v>1</v>
      </c>
      <c r="H24" s="1578">
        <v>0</v>
      </c>
      <c r="I24" s="1820">
        <f t="shared" si="0"/>
        <v>0.47169811320754718</v>
      </c>
      <c r="J24" s="1820">
        <f t="shared" si="1"/>
        <v>0.46153846153846156</v>
      </c>
    </row>
    <row r="25" spans="1:10">
      <c r="A25" s="1816">
        <v>10</v>
      </c>
      <c r="B25" s="1578" t="s">
        <v>2183</v>
      </c>
      <c r="C25" s="1578">
        <v>56</v>
      </c>
      <c r="D25" s="1578">
        <v>16</v>
      </c>
      <c r="E25" s="1578">
        <v>25</v>
      </c>
      <c r="F25" s="1578">
        <v>3</v>
      </c>
      <c r="G25" s="1578">
        <v>0</v>
      </c>
      <c r="H25" s="1578">
        <v>0</v>
      </c>
      <c r="I25" s="1820">
        <f t="shared" si="0"/>
        <v>0.47457627118644069</v>
      </c>
      <c r="J25" s="1820">
        <f t="shared" si="1"/>
        <v>0.44642857142857145</v>
      </c>
    </row>
    <row r="26" spans="1:10">
      <c r="A26" s="1816">
        <v>12</v>
      </c>
      <c r="B26" s="1578" t="s">
        <v>247</v>
      </c>
      <c r="C26" s="1578">
        <v>54</v>
      </c>
      <c r="D26" s="1578">
        <v>14</v>
      </c>
      <c r="E26" s="1578">
        <v>17</v>
      </c>
      <c r="F26" s="1578">
        <v>1</v>
      </c>
      <c r="G26" s="1578">
        <v>0</v>
      </c>
      <c r="H26" s="1578">
        <v>0</v>
      </c>
      <c r="I26" s="1820">
        <f t="shared" si="0"/>
        <v>0.32727272727272727</v>
      </c>
      <c r="J26" s="1820">
        <f t="shared" si="1"/>
        <v>0.31481481481481483</v>
      </c>
    </row>
    <row r="27" spans="1:10">
      <c r="A27" s="1816">
        <v>13</v>
      </c>
      <c r="B27" s="1578" t="s">
        <v>2154</v>
      </c>
      <c r="C27" s="1578">
        <v>30</v>
      </c>
      <c r="D27" s="1578">
        <v>5</v>
      </c>
      <c r="E27" s="1578">
        <v>9</v>
      </c>
      <c r="F27" s="1578">
        <v>2</v>
      </c>
      <c r="G27" s="1578">
        <v>0</v>
      </c>
      <c r="H27" s="1578">
        <v>0</v>
      </c>
      <c r="I27" s="1820">
        <f t="shared" si="0"/>
        <v>0.34375</v>
      </c>
      <c r="J27" s="1820">
        <f t="shared" si="1"/>
        <v>0.3</v>
      </c>
    </row>
    <row r="28" spans="1:10">
      <c r="A28" s="1816">
        <v>1</v>
      </c>
      <c r="B28" s="1578" t="s">
        <v>2222</v>
      </c>
      <c r="C28" s="1578">
        <v>56</v>
      </c>
      <c r="D28" s="1578">
        <v>34</v>
      </c>
      <c r="E28" s="1578">
        <v>42</v>
      </c>
      <c r="F28" s="1578">
        <v>2</v>
      </c>
      <c r="G28" s="1578">
        <v>2</v>
      </c>
      <c r="H28" s="1578">
        <v>21</v>
      </c>
      <c r="I28" s="1820">
        <f t="shared" si="0"/>
        <v>0.75862068965517238</v>
      </c>
      <c r="J28" s="1820">
        <f t="shared" si="1"/>
        <v>0.75</v>
      </c>
    </row>
    <row r="29" spans="1:10">
      <c r="A29" s="1816">
        <v>3</v>
      </c>
      <c r="B29" s="1578" t="s">
        <v>96</v>
      </c>
      <c r="C29" s="1578">
        <v>80</v>
      </c>
      <c r="D29" s="1578">
        <v>38</v>
      </c>
      <c r="E29" s="1578">
        <v>57</v>
      </c>
      <c r="F29" s="1578">
        <v>5</v>
      </c>
      <c r="G29" s="1578">
        <v>3</v>
      </c>
      <c r="H29" s="1578">
        <v>3</v>
      </c>
      <c r="I29" s="1820">
        <f t="shared" si="0"/>
        <v>0.72941176470588232</v>
      </c>
      <c r="J29" s="1820">
        <f t="shared" si="1"/>
        <v>0.71250000000000002</v>
      </c>
    </row>
    <row r="30" spans="1:10">
      <c r="A30" s="1816">
        <v>2</v>
      </c>
      <c r="B30" s="1578" t="s">
        <v>2160</v>
      </c>
      <c r="C30" s="1578">
        <v>48</v>
      </c>
      <c r="D30" s="1578">
        <v>27</v>
      </c>
      <c r="E30" s="1578">
        <v>33</v>
      </c>
      <c r="F30" s="1578">
        <v>3</v>
      </c>
      <c r="G30" s="1578">
        <v>0</v>
      </c>
      <c r="H30" s="1578">
        <v>3</v>
      </c>
      <c r="I30" s="1820">
        <f t="shared" si="0"/>
        <v>0.70588235294117652</v>
      </c>
      <c r="J30" s="1820">
        <f t="shared" si="1"/>
        <v>0.6875</v>
      </c>
    </row>
    <row r="31" spans="1:10">
      <c r="A31" s="1816">
        <v>4</v>
      </c>
      <c r="B31" s="1578" t="s">
        <v>2200</v>
      </c>
      <c r="C31" s="1578">
        <v>87</v>
      </c>
      <c r="D31" s="1578">
        <v>43</v>
      </c>
      <c r="E31" s="1578">
        <v>57</v>
      </c>
      <c r="F31" s="1578">
        <v>3</v>
      </c>
      <c r="G31" s="1578">
        <v>1</v>
      </c>
      <c r="H31" s="1578">
        <v>3</v>
      </c>
      <c r="I31" s="1820">
        <f t="shared" si="0"/>
        <v>0.66666666666666663</v>
      </c>
      <c r="J31" s="1820">
        <f t="shared" si="1"/>
        <v>0.65517241379310343</v>
      </c>
    </row>
    <row r="32" spans="1:10">
      <c r="A32" s="1816">
        <v>7</v>
      </c>
      <c r="B32" s="1578" t="s">
        <v>169</v>
      </c>
      <c r="C32" s="1578">
        <v>70</v>
      </c>
      <c r="D32" s="1578">
        <v>14</v>
      </c>
      <c r="E32" s="1578">
        <v>40</v>
      </c>
      <c r="F32" s="1578">
        <v>0</v>
      </c>
      <c r="G32" s="1578">
        <v>5</v>
      </c>
      <c r="H32" s="1578">
        <v>1</v>
      </c>
      <c r="I32" s="1820">
        <f t="shared" si="0"/>
        <v>0.5714285714285714</v>
      </c>
      <c r="J32" s="1820">
        <f t="shared" si="1"/>
        <v>0.5714285714285714</v>
      </c>
    </row>
    <row r="33" spans="1:10">
      <c r="A33" s="1816">
        <v>8</v>
      </c>
      <c r="B33" s="1578" t="s">
        <v>2089</v>
      </c>
      <c r="C33" s="1578">
        <v>63</v>
      </c>
      <c r="D33" s="1578">
        <v>22</v>
      </c>
      <c r="E33" s="1578">
        <v>32</v>
      </c>
      <c r="F33" s="1578">
        <v>6</v>
      </c>
      <c r="G33" s="1578">
        <v>5</v>
      </c>
      <c r="H33" s="1578">
        <v>0</v>
      </c>
      <c r="I33" s="1820">
        <f t="shared" si="0"/>
        <v>0.55072463768115942</v>
      </c>
      <c r="J33" s="1820">
        <f t="shared" si="1"/>
        <v>0.50793650793650791</v>
      </c>
    </row>
    <row r="34" spans="1:10">
      <c r="A34" s="1816">
        <v>6</v>
      </c>
      <c r="B34" s="1578" t="s">
        <v>2199</v>
      </c>
      <c r="C34" s="1578">
        <v>81</v>
      </c>
      <c r="D34" s="1578">
        <v>26</v>
      </c>
      <c r="E34" s="1578">
        <v>41</v>
      </c>
      <c r="F34" s="1578">
        <v>2</v>
      </c>
      <c r="G34" s="1578">
        <v>4</v>
      </c>
      <c r="H34" s="1578">
        <v>10</v>
      </c>
      <c r="I34" s="1820">
        <f t="shared" si="0"/>
        <v>0.51807228915662651</v>
      </c>
      <c r="J34" s="1820">
        <f t="shared" si="1"/>
        <v>0.50617283950617287</v>
      </c>
    </row>
    <row r="35" spans="1:10">
      <c r="A35" s="1816">
        <v>11</v>
      </c>
      <c r="B35" s="1578" t="s">
        <v>2212</v>
      </c>
      <c r="C35" s="1578">
        <v>77</v>
      </c>
      <c r="D35" s="1578">
        <v>24</v>
      </c>
      <c r="E35" s="1578">
        <v>39</v>
      </c>
      <c r="F35" s="1578">
        <v>3</v>
      </c>
      <c r="G35" s="1578">
        <v>0</v>
      </c>
      <c r="H35" s="1578">
        <v>3</v>
      </c>
      <c r="I35" s="1820">
        <f t="shared" si="0"/>
        <v>0.52500000000000002</v>
      </c>
      <c r="J35" s="1820">
        <f t="shared" si="1"/>
        <v>0.50649350649350644</v>
      </c>
    </row>
    <row r="36" spans="1:10">
      <c r="A36" s="1816">
        <v>5</v>
      </c>
      <c r="B36" s="1578" t="s">
        <v>93</v>
      </c>
      <c r="C36" s="1578">
        <v>41</v>
      </c>
      <c r="D36" s="1578">
        <v>13</v>
      </c>
      <c r="E36" s="1578">
        <v>19</v>
      </c>
      <c r="F36" s="1578">
        <v>6</v>
      </c>
      <c r="G36" s="1578">
        <v>0</v>
      </c>
      <c r="H36" s="1578">
        <v>0</v>
      </c>
      <c r="I36" s="1820">
        <f t="shared" si="0"/>
        <v>0.53191489361702127</v>
      </c>
      <c r="J36" s="1820">
        <f t="shared" si="1"/>
        <v>0.46341463414634149</v>
      </c>
    </row>
    <row r="37" spans="1:10">
      <c r="A37" s="1816">
        <v>10</v>
      </c>
      <c r="B37" s="1578" t="s">
        <v>1231</v>
      </c>
      <c r="C37" s="1578">
        <v>44</v>
      </c>
      <c r="D37" s="1578">
        <v>15</v>
      </c>
      <c r="E37" s="1578">
        <v>20</v>
      </c>
      <c r="F37" s="1578">
        <v>1</v>
      </c>
      <c r="G37" s="1578">
        <v>0</v>
      </c>
      <c r="H37" s="1578">
        <v>0</v>
      </c>
      <c r="I37" s="1820">
        <f t="shared" si="0"/>
        <v>0.46666666666666667</v>
      </c>
      <c r="J37" s="1820">
        <f t="shared" si="1"/>
        <v>0.45454545454545453</v>
      </c>
    </row>
    <row r="38" spans="1:10">
      <c r="A38" s="1816">
        <v>12</v>
      </c>
      <c r="B38" s="1578" t="s">
        <v>2171</v>
      </c>
      <c r="C38" s="1578">
        <v>55</v>
      </c>
      <c r="D38" s="1578">
        <v>17</v>
      </c>
      <c r="E38" s="1578">
        <v>23</v>
      </c>
      <c r="F38" s="1578">
        <v>2</v>
      </c>
      <c r="G38" s="1578">
        <v>0</v>
      </c>
      <c r="H38" s="1578">
        <v>0</v>
      </c>
      <c r="I38" s="1820">
        <f t="shared" si="0"/>
        <v>0.43859649122807015</v>
      </c>
      <c r="J38" s="1820">
        <f t="shared" si="1"/>
        <v>0.41818181818181815</v>
      </c>
    </row>
    <row r="39" spans="1:10">
      <c r="A39" s="1816">
        <v>13</v>
      </c>
      <c r="B39" s="1578" t="s">
        <v>165</v>
      </c>
      <c r="C39" s="1578">
        <v>62</v>
      </c>
      <c r="D39" s="1578">
        <v>14</v>
      </c>
      <c r="E39" s="1578">
        <v>25</v>
      </c>
      <c r="F39" s="1578">
        <v>1</v>
      </c>
      <c r="G39" s="1578">
        <v>1</v>
      </c>
      <c r="H39" s="1578">
        <v>0</v>
      </c>
      <c r="I39" s="1820">
        <f t="shared" si="0"/>
        <v>0.41269841269841268</v>
      </c>
      <c r="J39" s="1820">
        <f t="shared" si="1"/>
        <v>0.40322580645161288</v>
      </c>
    </row>
    <row r="40" spans="1:10">
      <c r="A40" s="1816">
        <v>9</v>
      </c>
      <c r="B40" s="1578" t="s">
        <v>62</v>
      </c>
      <c r="C40" s="1578">
        <v>60</v>
      </c>
      <c r="D40" s="1578">
        <v>16</v>
      </c>
      <c r="E40" s="1578">
        <v>24</v>
      </c>
      <c r="F40" s="1578">
        <v>2</v>
      </c>
      <c r="G40" s="1578">
        <v>2</v>
      </c>
      <c r="H40" s="1578">
        <v>1</v>
      </c>
      <c r="I40" s="1820">
        <f t="shared" si="0"/>
        <v>0.41935483870967744</v>
      </c>
      <c r="J40" s="1820">
        <f t="shared" si="1"/>
        <v>0.4</v>
      </c>
    </row>
    <row r="41" spans="1:10">
      <c r="A41" s="1816">
        <v>4</v>
      </c>
      <c r="B41" s="1578" t="s">
        <v>2116</v>
      </c>
      <c r="C41" s="1578">
        <v>74</v>
      </c>
      <c r="D41" s="1578">
        <v>35</v>
      </c>
      <c r="E41" s="1578">
        <v>48</v>
      </c>
      <c r="F41" s="1578">
        <v>5</v>
      </c>
      <c r="G41" s="1578">
        <v>3</v>
      </c>
      <c r="H41" s="1578">
        <v>3</v>
      </c>
      <c r="I41" s="1820">
        <f t="shared" si="0"/>
        <v>0.67088607594936711</v>
      </c>
      <c r="J41" s="1820">
        <f t="shared" si="1"/>
        <v>0.64864864864864868</v>
      </c>
    </row>
    <row r="42" spans="1:10">
      <c r="A42" s="1816">
        <v>5</v>
      </c>
      <c r="B42" s="1578" t="s">
        <v>2203</v>
      </c>
      <c r="C42" s="1578">
        <v>55</v>
      </c>
      <c r="D42" s="1578">
        <v>22</v>
      </c>
      <c r="E42" s="1578">
        <v>35</v>
      </c>
      <c r="F42" s="1578">
        <v>6</v>
      </c>
      <c r="G42" s="1578">
        <v>4</v>
      </c>
      <c r="H42" s="1578">
        <v>2</v>
      </c>
      <c r="I42" s="1820">
        <f t="shared" si="0"/>
        <v>0.67213114754098358</v>
      </c>
      <c r="J42" s="1820">
        <f t="shared" si="1"/>
        <v>0.63636363636363635</v>
      </c>
    </row>
    <row r="43" spans="1:10">
      <c r="A43" s="1816">
        <v>2</v>
      </c>
      <c r="B43" s="1578" t="s">
        <v>2178</v>
      </c>
      <c r="C43" s="1578">
        <v>70</v>
      </c>
      <c r="D43" s="1578">
        <v>36</v>
      </c>
      <c r="E43" s="1578">
        <v>43</v>
      </c>
      <c r="F43" s="1578">
        <v>11</v>
      </c>
      <c r="G43" s="1578">
        <v>2</v>
      </c>
      <c r="H43" s="1578">
        <v>2</v>
      </c>
      <c r="I43" s="1820">
        <f t="shared" si="0"/>
        <v>0.66666666666666663</v>
      </c>
      <c r="J43" s="1820">
        <f t="shared" si="1"/>
        <v>0.61428571428571432</v>
      </c>
    </row>
    <row r="44" spans="1:10">
      <c r="A44" s="1816">
        <v>7</v>
      </c>
      <c r="B44" s="1578" t="s">
        <v>112</v>
      </c>
      <c r="C44" s="1578">
        <v>62</v>
      </c>
      <c r="D44" s="1578">
        <v>27</v>
      </c>
      <c r="E44" s="1578">
        <v>38</v>
      </c>
      <c r="F44" s="1578">
        <v>7</v>
      </c>
      <c r="G44" s="1578">
        <v>4</v>
      </c>
      <c r="H44" s="1578">
        <v>3</v>
      </c>
      <c r="I44" s="1820">
        <f t="shared" si="0"/>
        <v>0.65217391304347827</v>
      </c>
      <c r="J44" s="1820">
        <f t="shared" si="1"/>
        <v>0.61290322580645162</v>
      </c>
    </row>
    <row r="45" spans="1:10">
      <c r="A45" s="1816">
        <v>9</v>
      </c>
      <c r="B45" s="1578" t="s">
        <v>2215</v>
      </c>
      <c r="C45" s="1578">
        <v>65</v>
      </c>
      <c r="D45" s="1578">
        <v>16</v>
      </c>
      <c r="E45" s="1578">
        <v>37</v>
      </c>
      <c r="F45" s="1578">
        <v>0</v>
      </c>
      <c r="G45" s="1578">
        <v>2</v>
      </c>
      <c r="H45" s="1578">
        <v>1</v>
      </c>
      <c r="I45" s="1820">
        <f t="shared" si="0"/>
        <v>0.56923076923076921</v>
      </c>
      <c r="J45" s="1820">
        <f t="shared" si="1"/>
        <v>0.56923076923076921</v>
      </c>
    </row>
    <row r="46" spans="1:10">
      <c r="A46" s="1816">
        <v>3</v>
      </c>
      <c r="B46" s="1578" t="s">
        <v>2185</v>
      </c>
      <c r="C46" s="1578">
        <v>67</v>
      </c>
      <c r="D46" s="1578">
        <v>33</v>
      </c>
      <c r="E46" s="1578">
        <v>38</v>
      </c>
      <c r="F46" s="1578">
        <v>9</v>
      </c>
      <c r="G46" s="1578">
        <v>5</v>
      </c>
      <c r="H46" s="1578">
        <v>0</v>
      </c>
      <c r="I46" s="1820">
        <f t="shared" si="0"/>
        <v>0.61842105263157898</v>
      </c>
      <c r="J46" s="1820">
        <f t="shared" si="1"/>
        <v>0.56716417910447758</v>
      </c>
    </row>
    <row r="47" spans="1:10">
      <c r="A47" s="1816">
        <v>6</v>
      </c>
      <c r="B47" s="1578" t="s">
        <v>12</v>
      </c>
      <c r="C47" s="1578">
        <v>61</v>
      </c>
      <c r="D47" s="1578">
        <v>24</v>
      </c>
      <c r="E47" s="1578">
        <v>34</v>
      </c>
      <c r="F47" s="1578">
        <v>7</v>
      </c>
      <c r="G47" s="1578">
        <v>2</v>
      </c>
      <c r="H47" s="1578">
        <v>1</v>
      </c>
      <c r="I47" s="1820">
        <f t="shared" si="0"/>
        <v>0.6029411764705882</v>
      </c>
      <c r="J47" s="1820">
        <f t="shared" si="1"/>
        <v>0.55737704918032782</v>
      </c>
    </row>
    <row r="48" spans="1:10">
      <c r="A48" s="1816">
        <v>13</v>
      </c>
      <c r="B48" s="1578" t="s">
        <v>1155</v>
      </c>
      <c r="C48" s="1578">
        <v>37</v>
      </c>
      <c r="D48" s="1578">
        <v>15</v>
      </c>
      <c r="E48" s="1578">
        <v>18</v>
      </c>
      <c r="F48" s="1578">
        <v>7</v>
      </c>
      <c r="G48" s="1578">
        <v>0</v>
      </c>
      <c r="H48" s="1578">
        <v>0</v>
      </c>
      <c r="I48" s="1820">
        <f t="shared" si="0"/>
        <v>0.56818181818181823</v>
      </c>
      <c r="J48" s="1820">
        <f t="shared" si="1"/>
        <v>0.48648648648648651</v>
      </c>
    </row>
    <row r="49" spans="1:10">
      <c r="A49" s="1816">
        <v>10</v>
      </c>
      <c r="B49" s="1578" t="s">
        <v>2177</v>
      </c>
      <c r="C49" s="1578">
        <v>60</v>
      </c>
      <c r="D49" s="1578">
        <v>11</v>
      </c>
      <c r="E49" s="1578">
        <v>28</v>
      </c>
      <c r="F49" s="1578">
        <v>3</v>
      </c>
      <c r="G49" s="1578">
        <v>2</v>
      </c>
      <c r="H49" s="1578">
        <v>0</v>
      </c>
      <c r="I49" s="1820">
        <f t="shared" si="0"/>
        <v>0.49206349206349204</v>
      </c>
      <c r="J49" s="1820">
        <f t="shared" si="1"/>
        <v>0.46666666666666667</v>
      </c>
    </row>
    <row r="50" spans="1:10">
      <c r="A50" s="1816">
        <v>11</v>
      </c>
      <c r="B50" s="1578" t="s">
        <v>1671</v>
      </c>
      <c r="C50" s="1578">
        <v>65</v>
      </c>
      <c r="D50" s="1578">
        <v>17</v>
      </c>
      <c r="E50" s="1578">
        <v>30</v>
      </c>
      <c r="F50" s="1578">
        <v>10</v>
      </c>
      <c r="G50" s="1578">
        <v>3</v>
      </c>
      <c r="H50" s="1578">
        <v>1</v>
      </c>
      <c r="I50" s="1820">
        <f t="shared" si="0"/>
        <v>0.53333333333333333</v>
      </c>
      <c r="J50" s="1820">
        <f t="shared" si="1"/>
        <v>0.46153846153846156</v>
      </c>
    </row>
    <row r="51" spans="1:10">
      <c r="A51" s="1816">
        <v>1</v>
      </c>
      <c r="B51" s="1578" t="s">
        <v>2191</v>
      </c>
      <c r="C51" s="1578">
        <v>42</v>
      </c>
      <c r="D51" s="1578">
        <v>16</v>
      </c>
      <c r="E51" s="1578">
        <v>19</v>
      </c>
      <c r="F51" s="1578">
        <v>1</v>
      </c>
      <c r="G51" s="1578">
        <v>0</v>
      </c>
      <c r="H51" s="1578">
        <v>0</v>
      </c>
      <c r="I51" s="1820">
        <f t="shared" si="0"/>
        <v>0.46511627906976744</v>
      </c>
      <c r="J51" s="1820">
        <f t="shared" si="1"/>
        <v>0.45238095238095238</v>
      </c>
    </row>
    <row r="52" spans="1:10">
      <c r="A52" s="1816">
        <v>12</v>
      </c>
      <c r="B52" s="1578" t="s">
        <v>1157</v>
      </c>
      <c r="C52" s="1578">
        <v>39</v>
      </c>
      <c r="D52" s="1578">
        <v>7</v>
      </c>
      <c r="E52" s="1578">
        <v>17</v>
      </c>
      <c r="F52" s="1578">
        <v>0</v>
      </c>
      <c r="G52" s="1578">
        <v>0</v>
      </c>
      <c r="H52" s="1578">
        <v>0</v>
      </c>
      <c r="I52" s="1820">
        <f t="shared" si="0"/>
        <v>0.4358974358974359</v>
      </c>
      <c r="J52" s="1820">
        <f t="shared" si="1"/>
        <v>0.4358974358974359</v>
      </c>
    </row>
    <row r="53" spans="1:10">
      <c r="A53" s="1816">
        <v>8</v>
      </c>
      <c r="B53" s="1578" t="s">
        <v>2221</v>
      </c>
      <c r="C53" s="1578">
        <v>45</v>
      </c>
      <c r="D53" s="1578">
        <v>8</v>
      </c>
      <c r="E53" s="1578">
        <v>15</v>
      </c>
      <c r="F53" s="1578">
        <v>0</v>
      </c>
      <c r="G53" s="1578">
        <v>1</v>
      </c>
      <c r="H53" s="1578">
        <v>0</v>
      </c>
      <c r="I53" s="1820">
        <f t="shared" si="0"/>
        <v>0.33333333333333331</v>
      </c>
      <c r="J53" s="1820">
        <f t="shared" si="1"/>
        <v>0.33333333333333331</v>
      </c>
    </row>
    <row r="54" spans="1:10">
      <c r="A54" s="1816">
        <v>2</v>
      </c>
      <c r="B54" s="1578" t="s">
        <v>205</v>
      </c>
      <c r="C54" s="1578">
        <v>55</v>
      </c>
      <c r="D54" s="1578">
        <v>22</v>
      </c>
      <c r="E54" s="1578">
        <v>40</v>
      </c>
      <c r="F54" s="1578">
        <v>1</v>
      </c>
      <c r="G54" s="1578">
        <v>2</v>
      </c>
      <c r="H54" s="1578">
        <v>0</v>
      </c>
      <c r="I54" s="1820">
        <f t="shared" si="0"/>
        <v>0.7321428571428571</v>
      </c>
      <c r="J54" s="1820">
        <f t="shared" si="1"/>
        <v>0.72727272727272729</v>
      </c>
    </row>
    <row r="55" spans="1:10">
      <c r="A55" s="1816">
        <v>4</v>
      </c>
      <c r="B55" s="1578" t="s">
        <v>219</v>
      </c>
      <c r="C55" s="1578">
        <v>77</v>
      </c>
      <c r="D55" s="1578">
        <v>28</v>
      </c>
      <c r="E55" s="1578">
        <v>46</v>
      </c>
      <c r="F55" s="1578">
        <v>4</v>
      </c>
      <c r="G55" s="1578">
        <v>0</v>
      </c>
      <c r="H55" s="1578">
        <v>0</v>
      </c>
      <c r="I55" s="1820">
        <f t="shared" si="0"/>
        <v>0.61728395061728392</v>
      </c>
      <c r="J55" s="1820">
        <f t="shared" si="1"/>
        <v>0.59740259740259738</v>
      </c>
    </row>
    <row r="56" spans="1:10">
      <c r="A56" s="1816">
        <v>5</v>
      </c>
      <c r="B56" s="1578" t="s">
        <v>2155</v>
      </c>
      <c r="C56" s="1578">
        <v>69</v>
      </c>
      <c r="D56" s="1578">
        <v>29</v>
      </c>
      <c r="E56" s="1578">
        <v>40</v>
      </c>
      <c r="F56" s="1578">
        <v>3</v>
      </c>
      <c r="G56" s="1578">
        <v>0</v>
      </c>
      <c r="H56" s="1578">
        <v>2</v>
      </c>
      <c r="I56" s="1820">
        <f t="shared" si="0"/>
        <v>0.59722222222222221</v>
      </c>
      <c r="J56" s="1820">
        <f t="shared" si="1"/>
        <v>0.57971014492753625</v>
      </c>
    </row>
    <row r="57" spans="1:10">
      <c r="A57" s="1816">
        <v>7</v>
      </c>
      <c r="B57" s="1578" t="s">
        <v>7</v>
      </c>
      <c r="C57" s="1578">
        <v>75</v>
      </c>
      <c r="D57" s="1578">
        <v>19</v>
      </c>
      <c r="E57" s="1578">
        <v>40</v>
      </c>
      <c r="F57" s="1578">
        <v>2</v>
      </c>
      <c r="G57" s="1578">
        <v>2</v>
      </c>
      <c r="H57" s="1578">
        <v>0</v>
      </c>
      <c r="I57" s="1820">
        <f t="shared" si="0"/>
        <v>0.54545454545454541</v>
      </c>
      <c r="J57" s="1820">
        <f t="shared" si="1"/>
        <v>0.53333333333333333</v>
      </c>
    </row>
    <row r="58" spans="1:10">
      <c r="A58" s="1816">
        <v>6</v>
      </c>
      <c r="B58" s="1578" t="s">
        <v>181</v>
      </c>
      <c r="C58" s="1578">
        <v>72</v>
      </c>
      <c r="D58" s="1578">
        <v>21</v>
      </c>
      <c r="E58" s="1578">
        <v>38</v>
      </c>
      <c r="F58" s="1578">
        <v>4</v>
      </c>
      <c r="G58" s="1578">
        <v>1</v>
      </c>
      <c r="H58" s="1578">
        <v>0</v>
      </c>
      <c r="I58" s="1820">
        <f t="shared" si="0"/>
        <v>0.55263157894736847</v>
      </c>
      <c r="J58" s="1820">
        <f t="shared" si="1"/>
        <v>0.52777777777777779</v>
      </c>
    </row>
    <row r="59" spans="1:10">
      <c r="A59" s="1816">
        <v>11</v>
      </c>
      <c r="B59" s="1578" t="s">
        <v>2210</v>
      </c>
      <c r="C59" s="1578">
        <v>43</v>
      </c>
      <c r="D59" s="1578">
        <v>7</v>
      </c>
      <c r="E59" s="1578">
        <v>22</v>
      </c>
      <c r="F59" s="1578">
        <v>3</v>
      </c>
      <c r="G59" s="1578">
        <v>0</v>
      </c>
      <c r="H59" s="1578">
        <v>0</v>
      </c>
      <c r="I59" s="1820">
        <f t="shared" si="0"/>
        <v>0.54347826086956519</v>
      </c>
      <c r="J59" s="1820">
        <f t="shared" si="1"/>
        <v>0.51162790697674421</v>
      </c>
    </row>
    <row r="60" spans="1:10">
      <c r="A60" s="1816">
        <v>8</v>
      </c>
      <c r="B60" s="1578" t="s">
        <v>135</v>
      </c>
      <c r="C60" s="1578">
        <v>63</v>
      </c>
      <c r="D60" s="1578">
        <v>15</v>
      </c>
      <c r="E60" s="1578">
        <v>32</v>
      </c>
      <c r="F60" s="1578">
        <v>2</v>
      </c>
      <c r="G60" s="1578">
        <v>2</v>
      </c>
      <c r="H60" s="1578">
        <v>0</v>
      </c>
      <c r="I60" s="1820">
        <f t="shared" si="0"/>
        <v>0.52307692307692311</v>
      </c>
      <c r="J60" s="1820">
        <f t="shared" si="1"/>
        <v>0.50793650793650791</v>
      </c>
    </row>
    <row r="61" spans="1:10">
      <c r="A61" s="1816">
        <v>10</v>
      </c>
      <c r="B61" s="1578" t="s">
        <v>127</v>
      </c>
      <c r="C61" s="1578">
        <v>65</v>
      </c>
      <c r="D61" s="1578">
        <v>16</v>
      </c>
      <c r="E61" s="1578">
        <v>32</v>
      </c>
      <c r="F61" s="1578">
        <v>8</v>
      </c>
      <c r="G61" s="1578">
        <v>1</v>
      </c>
      <c r="H61" s="1578">
        <v>0</v>
      </c>
      <c r="I61" s="1820">
        <f t="shared" si="0"/>
        <v>0.54794520547945202</v>
      </c>
      <c r="J61" s="1820">
        <f t="shared" si="1"/>
        <v>0.49230769230769234</v>
      </c>
    </row>
    <row r="62" spans="1:10">
      <c r="A62" s="1816">
        <v>3</v>
      </c>
      <c r="B62" s="1578" t="s">
        <v>223</v>
      </c>
      <c r="C62" s="1578">
        <v>69</v>
      </c>
      <c r="D62" s="1578">
        <v>21</v>
      </c>
      <c r="E62" s="1578">
        <v>30</v>
      </c>
      <c r="F62" s="1578">
        <v>3</v>
      </c>
      <c r="G62" s="1578">
        <v>4</v>
      </c>
      <c r="H62" s="1578">
        <v>0</v>
      </c>
      <c r="I62" s="1820">
        <f t="shared" si="0"/>
        <v>0.45833333333333331</v>
      </c>
      <c r="J62" s="1820">
        <f t="shared" si="1"/>
        <v>0.43478260869565216</v>
      </c>
    </row>
    <row r="63" spans="1:10">
      <c r="A63" s="1816">
        <v>1</v>
      </c>
      <c r="B63" s="1578" t="s">
        <v>258</v>
      </c>
      <c r="C63" s="1578">
        <v>58</v>
      </c>
      <c r="D63" s="1578">
        <v>16</v>
      </c>
      <c r="E63" s="1578">
        <v>24</v>
      </c>
      <c r="F63" s="1578">
        <v>0</v>
      </c>
      <c r="G63" s="1578">
        <v>1</v>
      </c>
      <c r="H63" s="1578">
        <v>0</v>
      </c>
      <c r="I63" s="1820">
        <f t="shared" si="0"/>
        <v>0.41379310344827586</v>
      </c>
      <c r="J63" s="1820">
        <f t="shared" si="1"/>
        <v>0.41379310344827586</v>
      </c>
    </row>
    <row r="64" spans="1:10">
      <c r="A64" s="1816">
        <v>12</v>
      </c>
      <c r="B64" s="1578" t="s">
        <v>2214</v>
      </c>
      <c r="C64" s="1578">
        <v>45</v>
      </c>
      <c r="D64" s="1578">
        <v>12</v>
      </c>
      <c r="E64" s="1578">
        <v>16</v>
      </c>
      <c r="F64" s="1578">
        <v>2</v>
      </c>
      <c r="G64" s="1578">
        <v>0</v>
      </c>
      <c r="H64" s="1578">
        <v>0</v>
      </c>
      <c r="I64" s="1820">
        <f t="shared" si="0"/>
        <v>0.38297872340425532</v>
      </c>
      <c r="J64" s="1820">
        <f t="shared" si="1"/>
        <v>0.35555555555555557</v>
      </c>
    </row>
    <row r="65" spans="1:10">
      <c r="A65" s="1816">
        <v>9</v>
      </c>
      <c r="B65" s="1578" t="s">
        <v>2147</v>
      </c>
      <c r="C65" s="1578">
        <v>39</v>
      </c>
      <c r="D65" s="1578">
        <v>5</v>
      </c>
      <c r="E65" s="1578">
        <v>12</v>
      </c>
      <c r="F65" s="1578">
        <v>2</v>
      </c>
      <c r="G65" s="1578">
        <v>0</v>
      </c>
      <c r="H65" s="1578">
        <v>0</v>
      </c>
      <c r="I65" s="1820">
        <f t="shared" si="0"/>
        <v>0.34146341463414637</v>
      </c>
      <c r="J65" s="1820">
        <f t="shared" si="1"/>
        <v>0.30769230769230771</v>
      </c>
    </row>
    <row r="66" spans="1:10">
      <c r="A66" s="1816">
        <v>13</v>
      </c>
      <c r="B66" s="1578" t="s">
        <v>124</v>
      </c>
      <c r="C66" s="1578">
        <v>39</v>
      </c>
      <c r="D66" s="1578">
        <v>7</v>
      </c>
      <c r="E66" s="1578">
        <v>12</v>
      </c>
      <c r="F66" s="1578">
        <v>1</v>
      </c>
      <c r="G66" s="1578">
        <v>0</v>
      </c>
      <c r="H66" s="1578">
        <v>0</v>
      </c>
      <c r="I66" s="1820">
        <f t="shared" si="0"/>
        <v>0.32500000000000001</v>
      </c>
      <c r="J66" s="1820">
        <f t="shared" si="1"/>
        <v>0.30769230769230771</v>
      </c>
    </row>
    <row r="67" spans="1:10">
      <c r="A67" s="1816">
        <v>1</v>
      </c>
      <c r="B67" s="1578" t="s">
        <v>2223</v>
      </c>
      <c r="C67" s="1578">
        <v>80</v>
      </c>
      <c r="D67" s="1578">
        <v>53</v>
      </c>
      <c r="E67" s="1578">
        <v>61</v>
      </c>
      <c r="F67" s="1578">
        <v>8</v>
      </c>
      <c r="G67" s="1578">
        <v>1</v>
      </c>
      <c r="H67" s="1578">
        <v>22</v>
      </c>
      <c r="I67" s="1820">
        <f t="shared" si="0"/>
        <v>0.78409090909090906</v>
      </c>
      <c r="J67" s="1820">
        <f t="shared" si="1"/>
        <v>0.76249999999999996</v>
      </c>
    </row>
    <row r="68" spans="1:10">
      <c r="A68" s="1816">
        <v>5</v>
      </c>
      <c r="B68" s="1578" t="s">
        <v>1861</v>
      </c>
      <c r="C68" s="1578">
        <v>31</v>
      </c>
      <c r="D68" s="1578">
        <v>16</v>
      </c>
      <c r="E68" s="1578">
        <v>22</v>
      </c>
      <c r="F68" s="1578">
        <v>2</v>
      </c>
      <c r="G68" s="1578">
        <v>2</v>
      </c>
      <c r="H68" s="1578">
        <v>4</v>
      </c>
      <c r="I68" s="1820">
        <f t="shared" si="0"/>
        <v>0.72727272727272729</v>
      </c>
      <c r="J68" s="1820">
        <f t="shared" si="1"/>
        <v>0.70967741935483875</v>
      </c>
    </row>
    <row r="69" spans="1:10">
      <c r="A69" s="1816">
        <v>8</v>
      </c>
      <c r="B69" s="1578" t="s">
        <v>2224</v>
      </c>
      <c r="C69" s="1578">
        <v>84</v>
      </c>
      <c r="D69" s="1578">
        <v>29</v>
      </c>
      <c r="E69" s="1578">
        <v>51</v>
      </c>
      <c r="F69" s="1578">
        <v>2</v>
      </c>
      <c r="G69" s="1578">
        <v>1</v>
      </c>
      <c r="H69" s="1578">
        <v>1</v>
      </c>
      <c r="I69" s="1820">
        <f t="shared" si="0"/>
        <v>0.61627906976744184</v>
      </c>
      <c r="J69" s="1820">
        <f t="shared" si="1"/>
        <v>0.6071428571428571</v>
      </c>
    </row>
    <row r="70" spans="1:10">
      <c r="A70" s="1816">
        <v>6</v>
      </c>
      <c r="B70" s="1578" t="s">
        <v>1675</v>
      </c>
      <c r="C70" s="1578">
        <v>78</v>
      </c>
      <c r="D70" s="1578">
        <v>29</v>
      </c>
      <c r="E70" s="1578">
        <v>47</v>
      </c>
      <c r="F70" s="1578">
        <v>3</v>
      </c>
      <c r="G70" s="1578">
        <v>5</v>
      </c>
      <c r="H70" s="1578">
        <v>5</v>
      </c>
      <c r="I70" s="1820">
        <f t="shared" si="0"/>
        <v>0.61728395061728392</v>
      </c>
      <c r="J70" s="1820">
        <f t="shared" si="1"/>
        <v>0.60256410256410253</v>
      </c>
    </row>
    <row r="71" spans="1:10">
      <c r="A71" s="1816">
        <v>9</v>
      </c>
      <c r="B71" s="1578" t="s">
        <v>111</v>
      </c>
      <c r="C71" s="1578">
        <v>44</v>
      </c>
      <c r="D71" s="1578">
        <v>18</v>
      </c>
      <c r="E71" s="1578">
        <v>25</v>
      </c>
      <c r="F71" s="1578">
        <v>7</v>
      </c>
      <c r="G71" s="1578">
        <v>2</v>
      </c>
      <c r="H71" s="1578">
        <v>0</v>
      </c>
      <c r="I71" s="1820">
        <f t="shared" si="0"/>
        <v>0.62745098039215685</v>
      </c>
      <c r="J71" s="1820">
        <f t="shared" si="1"/>
        <v>0.56818181818181823</v>
      </c>
    </row>
    <row r="72" spans="1:10">
      <c r="A72" s="1816">
        <v>2</v>
      </c>
      <c r="B72" s="1578" t="s">
        <v>1121</v>
      </c>
      <c r="C72" s="1578">
        <v>74</v>
      </c>
      <c r="D72" s="1578">
        <v>33</v>
      </c>
      <c r="E72" s="1578">
        <v>42</v>
      </c>
      <c r="F72" s="1578">
        <v>9</v>
      </c>
      <c r="G72" s="1578">
        <v>1</v>
      </c>
      <c r="H72" s="1578">
        <v>3</v>
      </c>
      <c r="I72" s="1820">
        <f t="shared" si="0"/>
        <v>0.61445783132530118</v>
      </c>
      <c r="J72" s="1820">
        <f t="shared" si="1"/>
        <v>0.56756756756756754</v>
      </c>
    </row>
    <row r="73" spans="1:10">
      <c r="A73" s="1816">
        <v>12</v>
      </c>
      <c r="B73" s="1578" t="s">
        <v>2168</v>
      </c>
      <c r="C73" s="1578">
        <v>75</v>
      </c>
      <c r="D73" s="1578">
        <v>16</v>
      </c>
      <c r="E73" s="1578">
        <v>38</v>
      </c>
      <c r="F73" s="1578">
        <v>1</v>
      </c>
      <c r="G73" s="1578">
        <v>0</v>
      </c>
      <c r="H73" s="1578">
        <v>0</v>
      </c>
      <c r="I73" s="1820">
        <f t="shared" si="0"/>
        <v>0.51315789473684215</v>
      </c>
      <c r="J73" s="1820">
        <f t="shared" si="1"/>
        <v>0.50666666666666671</v>
      </c>
    </row>
    <row r="74" spans="1:10">
      <c r="A74" s="1816">
        <v>7</v>
      </c>
      <c r="B74" s="1578" t="s">
        <v>89</v>
      </c>
      <c r="C74" s="1578">
        <v>49</v>
      </c>
      <c r="D74" s="1578">
        <v>16</v>
      </c>
      <c r="E74" s="1578">
        <v>24</v>
      </c>
      <c r="F74" s="1578">
        <v>4</v>
      </c>
      <c r="G74" s="1578">
        <v>3</v>
      </c>
      <c r="H74" s="1578">
        <v>0</v>
      </c>
      <c r="I74" s="1820">
        <f t="shared" si="0"/>
        <v>0.52830188679245282</v>
      </c>
      <c r="J74" s="1820">
        <f t="shared" si="1"/>
        <v>0.48979591836734693</v>
      </c>
    </row>
    <row r="75" spans="1:10">
      <c r="A75" s="1816">
        <v>10</v>
      </c>
      <c r="B75" s="1578" t="s">
        <v>2187</v>
      </c>
      <c r="C75" s="1578">
        <v>29</v>
      </c>
      <c r="D75" s="1578">
        <v>7</v>
      </c>
      <c r="E75" s="1578">
        <v>14</v>
      </c>
      <c r="F75" s="1578">
        <v>2</v>
      </c>
      <c r="G75" s="1578">
        <v>1</v>
      </c>
      <c r="H75" s="1578">
        <v>0</v>
      </c>
      <c r="I75" s="1820">
        <f t="shared" si="0"/>
        <v>0.5161290322580645</v>
      </c>
      <c r="J75" s="1820">
        <f t="shared" si="1"/>
        <v>0.48275862068965519</v>
      </c>
    </row>
    <row r="76" spans="1:10">
      <c r="A76" s="1816">
        <v>4</v>
      </c>
      <c r="B76" s="1578" t="s">
        <v>200</v>
      </c>
      <c r="C76" s="1578">
        <v>78</v>
      </c>
      <c r="D76" s="1578">
        <v>23</v>
      </c>
      <c r="E76" s="1578">
        <v>36</v>
      </c>
      <c r="F76" s="1578">
        <v>2</v>
      </c>
      <c r="G76" s="1578">
        <v>0</v>
      </c>
      <c r="H76" s="1578">
        <v>1</v>
      </c>
      <c r="I76" s="1820">
        <f t="shared" si="0"/>
        <v>0.47499999999999998</v>
      </c>
      <c r="J76" s="1820">
        <f t="shared" si="1"/>
        <v>0.46153846153846156</v>
      </c>
    </row>
    <row r="77" spans="1:10">
      <c r="A77" s="1816">
        <v>3</v>
      </c>
      <c r="B77" s="1578" t="s">
        <v>221</v>
      </c>
      <c r="C77" s="1578">
        <v>77</v>
      </c>
      <c r="D77" s="1578">
        <v>29</v>
      </c>
      <c r="E77" s="1578">
        <v>34</v>
      </c>
      <c r="F77" s="1578">
        <v>10</v>
      </c>
      <c r="G77" s="1578">
        <v>0</v>
      </c>
      <c r="H77" s="1578">
        <v>1</v>
      </c>
      <c r="I77" s="1820">
        <f t="shared" si="0"/>
        <v>0.50574712643678166</v>
      </c>
      <c r="J77" s="1820">
        <f t="shared" si="1"/>
        <v>0.44155844155844154</v>
      </c>
    </row>
    <row r="78" spans="1:10">
      <c r="A78" s="1816">
        <v>11</v>
      </c>
      <c r="B78" s="1578" t="s">
        <v>2225</v>
      </c>
      <c r="C78" s="1578">
        <v>40</v>
      </c>
      <c r="D78" s="1578">
        <v>9</v>
      </c>
      <c r="E78" s="1578">
        <v>17</v>
      </c>
      <c r="F78" s="1578">
        <v>1</v>
      </c>
      <c r="G78" s="1578">
        <v>0</v>
      </c>
      <c r="H78" s="1578">
        <v>0</v>
      </c>
      <c r="I78" s="1820">
        <f t="shared" si="0"/>
        <v>0.43902439024390244</v>
      </c>
      <c r="J78" s="1820">
        <f t="shared" si="1"/>
        <v>0.42499999999999999</v>
      </c>
    </row>
    <row r="79" spans="1:10">
      <c r="A79" s="1816">
        <v>13</v>
      </c>
      <c r="B79" s="1578" t="s">
        <v>107</v>
      </c>
      <c r="C79" s="1578">
        <v>32</v>
      </c>
      <c r="D79" s="1578">
        <v>6</v>
      </c>
      <c r="E79" s="1578">
        <v>12</v>
      </c>
      <c r="F79" s="1578">
        <v>2</v>
      </c>
      <c r="G79" s="1578">
        <v>1</v>
      </c>
      <c r="H79" s="1578">
        <v>0</v>
      </c>
      <c r="I79" s="1820">
        <f t="shared" si="0"/>
        <v>0.41176470588235292</v>
      </c>
      <c r="J79" s="1820">
        <f t="shared" si="1"/>
        <v>0.375</v>
      </c>
    </row>
    <row r="80" spans="1:10">
      <c r="A80" s="1816">
        <v>3</v>
      </c>
      <c r="B80" s="1578" t="s">
        <v>51</v>
      </c>
      <c r="C80" s="1578">
        <v>65</v>
      </c>
      <c r="D80" s="1578">
        <v>34</v>
      </c>
      <c r="E80" s="1578">
        <v>44</v>
      </c>
      <c r="F80" s="1578">
        <v>5</v>
      </c>
      <c r="G80" s="1578">
        <v>1</v>
      </c>
      <c r="H80" s="1578">
        <v>2</v>
      </c>
      <c r="I80" s="1820">
        <f t="shared" si="0"/>
        <v>0.7</v>
      </c>
      <c r="J80" s="1820">
        <f t="shared" si="1"/>
        <v>0.67692307692307696</v>
      </c>
    </row>
    <row r="81" spans="1:10">
      <c r="A81" s="1816">
        <v>1</v>
      </c>
      <c r="B81" s="1578" t="s">
        <v>75</v>
      </c>
      <c r="C81" s="1578">
        <v>49</v>
      </c>
      <c r="D81" s="1578">
        <v>22</v>
      </c>
      <c r="E81" s="1578">
        <v>33</v>
      </c>
      <c r="F81" s="1578">
        <v>4</v>
      </c>
      <c r="G81" s="1578">
        <v>0</v>
      </c>
      <c r="H81" s="1578">
        <v>4</v>
      </c>
      <c r="I81" s="1820">
        <f t="shared" si="0"/>
        <v>0.69811320754716977</v>
      </c>
      <c r="J81" s="1820">
        <f t="shared" si="1"/>
        <v>0.67346938775510201</v>
      </c>
    </row>
    <row r="82" spans="1:10">
      <c r="A82" s="1816" t="s">
        <v>1334</v>
      </c>
      <c r="B82" s="1578" t="s">
        <v>2226</v>
      </c>
      <c r="C82" s="1578">
        <v>21</v>
      </c>
      <c r="D82" s="1578">
        <v>11</v>
      </c>
      <c r="E82" s="1578">
        <v>14</v>
      </c>
      <c r="F82" s="1578">
        <v>3</v>
      </c>
      <c r="G82" s="1578">
        <v>0</v>
      </c>
      <c r="H82" s="1578">
        <v>0</v>
      </c>
      <c r="I82" s="1820">
        <f t="shared" si="0"/>
        <v>0.70833333333333337</v>
      </c>
      <c r="J82" s="1820">
        <f t="shared" si="1"/>
        <v>0.66666666666666663</v>
      </c>
    </row>
    <row r="83" spans="1:10">
      <c r="A83" s="1816">
        <v>4</v>
      </c>
      <c r="B83" s="1578" t="s">
        <v>117</v>
      </c>
      <c r="C83" s="1578">
        <v>75</v>
      </c>
      <c r="D83" s="1578">
        <v>31</v>
      </c>
      <c r="E83" s="1578">
        <v>49</v>
      </c>
      <c r="F83" s="1578">
        <v>5</v>
      </c>
      <c r="G83" s="1578">
        <v>1</v>
      </c>
      <c r="H83" s="1578">
        <v>2</v>
      </c>
      <c r="I83" s="1820">
        <f t="shared" si="0"/>
        <v>0.67500000000000004</v>
      </c>
      <c r="J83" s="1820">
        <f t="shared" si="1"/>
        <v>0.65333333333333332</v>
      </c>
    </row>
    <row r="84" spans="1:10">
      <c r="A84" s="1816">
        <v>9</v>
      </c>
      <c r="B84" s="1578" t="s">
        <v>2227</v>
      </c>
      <c r="C84" s="1578">
        <v>85</v>
      </c>
      <c r="D84" s="1578">
        <v>34</v>
      </c>
      <c r="E84" s="1578">
        <v>53</v>
      </c>
      <c r="F84" s="1578">
        <v>0</v>
      </c>
      <c r="G84" s="1578">
        <v>1</v>
      </c>
      <c r="H84" s="1578">
        <v>3</v>
      </c>
      <c r="I84" s="1820">
        <f t="shared" si="0"/>
        <v>0.62352941176470589</v>
      </c>
      <c r="J84" s="1820">
        <f t="shared" si="1"/>
        <v>0.62352941176470589</v>
      </c>
    </row>
    <row r="85" spans="1:10">
      <c r="A85" s="1816">
        <v>5</v>
      </c>
      <c r="B85" s="1578" t="s">
        <v>261</v>
      </c>
      <c r="C85" s="1578">
        <v>41</v>
      </c>
      <c r="D85" s="1578">
        <v>15</v>
      </c>
      <c r="E85" s="1578">
        <v>24</v>
      </c>
      <c r="F85" s="1578">
        <v>9</v>
      </c>
      <c r="G85" s="1578">
        <v>1</v>
      </c>
      <c r="H85" s="1578">
        <v>4</v>
      </c>
      <c r="I85" s="1820">
        <f t="shared" si="0"/>
        <v>0.66</v>
      </c>
      <c r="J85" s="1820">
        <f t="shared" si="1"/>
        <v>0.58536585365853655</v>
      </c>
    </row>
    <row r="86" spans="1:10">
      <c r="A86" s="1816">
        <v>2</v>
      </c>
      <c r="B86" s="1578" t="s">
        <v>179</v>
      </c>
      <c r="C86" s="1578">
        <v>70</v>
      </c>
      <c r="D86" s="1578">
        <v>30</v>
      </c>
      <c r="E86" s="1578">
        <v>40</v>
      </c>
      <c r="F86" s="1578">
        <v>6</v>
      </c>
      <c r="G86" s="1578">
        <v>0</v>
      </c>
      <c r="H86" s="1578">
        <v>0</v>
      </c>
      <c r="I86" s="1820">
        <f t="shared" si="0"/>
        <v>0.60526315789473684</v>
      </c>
      <c r="J86" s="1820">
        <f t="shared" si="1"/>
        <v>0.5714285714285714</v>
      </c>
    </row>
    <row r="87" spans="1:10">
      <c r="A87" s="1816">
        <v>10</v>
      </c>
      <c r="B87" s="1578" t="s">
        <v>2228</v>
      </c>
      <c r="C87" s="1578">
        <v>80</v>
      </c>
      <c r="D87" s="1578">
        <v>24</v>
      </c>
      <c r="E87" s="1578">
        <v>42</v>
      </c>
      <c r="F87" s="1578">
        <v>2</v>
      </c>
      <c r="G87" s="1578">
        <v>2</v>
      </c>
      <c r="H87" s="1578">
        <v>3</v>
      </c>
      <c r="I87" s="1820">
        <f t="shared" si="0"/>
        <v>0.53658536585365857</v>
      </c>
      <c r="J87" s="1820">
        <f t="shared" si="1"/>
        <v>0.52500000000000002</v>
      </c>
    </row>
    <row r="88" spans="1:10">
      <c r="A88" s="1816">
        <v>11</v>
      </c>
      <c r="B88" s="1578" t="s">
        <v>2209</v>
      </c>
      <c r="C88" s="1578">
        <v>33</v>
      </c>
      <c r="D88" s="1578">
        <v>7</v>
      </c>
      <c r="E88" s="1578">
        <v>17</v>
      </c>
      <c r="F88" s="1578">
        <v>0</v>
      </c>
      <c r="G88" s="1578">
        <v>0</v>
      </c>
      <c r="H88" s="1578">
        <v>0</v>
      </c>
      <c r="I88" s="1820">
        <f t="shared" si="0"/>
        <v>0.51515151515151514</v>
      </c>
      <c r="J88" s="1820">
        <f t="shared" si="1"/>
        <v>0.51515151515151514</v>
      </c>
    </row>
    <row r="89" spans="1:10">
      <c r="A89" s="1816">
        <v>6</v>
      </c>
      <c r="B89" s="1578" t="s">
        <v>240</v>
      </c>
      <c r="C89" s="1578">
        <v>73</v>
      </c>
      <c r="D89" s="1578">
        <v>19</v>
      </c>
      <c r="E89" s="1578">
        <v>37</v>
      </c>
      <c r="F89" s="1578">
        <v>4</v>
      </c>
      <c r="G89" s="1578">
        <v>1</v>
      </c>
      <c r="H89" s="1578">
        <v>0</v>
      </c>
      <c r="I89" s="1820">
        <f t="shared" si="0"/>
        <v>0.53246753246753242</v>
      </c>
      <c r="J89" s="1820">
        <f t="shared" si="1"/>
        <v>0.50684931506849318</v>
      </c>
    </row>
    <row r="90" spans="1:10">
      <c r="A90" s="1816">
        <v>7</v>
      </c>
      <c r="B90" s="1578" t="s">
        <v>198</v>
      </c>
      <c r="C90" s="1578">
        <v>66</v>
      </c>
      <c r="D90" s="1578">
        <v>20</v>
      </c>
      <c r="E90" s="1578">
        <v>33</v>
      </c>
      <c r="F90" s="1578">
        <v>0</v>
      </c>
      <c r="G90" s="1578">
        <v>0</v>
      </c>
      <c r="H90" s="1578">
        <v>6</v>
      </c>
      <c r="I90" s="1820">
        <f t="shared" si="0"/>
        <v>0.5</v>
      </c>
      <c r="J90" s="1820">
        <f t="shared" si="1"/>
        <v>0.5</v>
      </c>
    </row>
    <row r="91" spans="1:10">
      <c r="A91" s="1816" t="s">
        <v>1334</v>
      </c>
      <c r="B91" s="1578" t="s">
        <v>2229</v>
      </c>
      <c r="C91" s="1578">
        <v>36</v>
      </c>
      <c r="D91" s="1578">
        <v>7</v>
      </c>
      <c r="E91" s="1578">
        <v>14</v>
      </c>
      <c r="F91" s="1578">
        <v>0</v>
      </c>
      <c r="G91" s="1578">
        <v>0</v>
      </c>
      <c r="H91" s="1578">
        <v>0</v>
      </c>
      <c r="I91" s="1820">
        <f t="shared" si="0"/>
        <v>0.3888888888888889</v>
      </c>
      <c r="J91" s="1820">
        <f t="shared" si="1"/>
        <v>0.3888888888888889</v>
      </c>
    </row>
    <row r="92" spans="1:10">
      <c r="A92" s="1816" t="s">
        <v>1334</v>
      </c>
      <c r="B92" s="1578" t="s">
        <v>2230</v>
      </c>
      <c r="C92" s="1578">
        <v>16</v>
      </c>
      <c r="D92" s="1578">
        <v>3</v>
      </c>
      <c r="E92" s="1578">
        <v>5</v>
      </c>
      <c r="F92" s="1578">
        <v>0</v>
      </c>
      <c r="G92" s="1578">
        <v>0</v>
      </c>
      <c r="H92" s="1578">
        <v>0</v>
      </c>
      <c r="I92" s="1820">
        <f t="shared" si="0"/>
        <v>0.3125</v>
      </c>
      <c r="J92" s="1820">
        <f t="shared" si="1"/>
        <v>0.3125</v>
      </c>
    </row>
    <row r="93" spans="1:10">
      <c r="A93" s="1816">
        <v>12</v>
      </c>
      <c r="B93" s="1578" t="s">
        <v>2217</v>
      </c>
      <c r="C93" s="1578">
        <v>64</v>
      </c>
      <c r="D93" s="1578">
        <v>13</v>
      </c>
      <c r="E93" s="1578">
        <v>20</v>
      </c>
      <c r="F93" s="1578">
        <v>2</v>
      </c>
      <c r="G93" s="1578">
        <v>2</v>
      </c>
      <c r="H93" s="1578">
        <v>1</v>
      </c>
      <c r="I93" s="1820">
        <f t="shared" si="0"/>
        <v>0.33333333333333331</v>
      </c>
      <c r="J93" s="1820">
        <f t="shared" si="1"/>
        <v>0.3125</v>
      </c>
    </row>
    <row r="94" spans="1:10">
      <c r="A94" s="1816">
        <v>8</v>
      </c>
      <c r="B94" s="1578" t="s">
        <v>87</v>
      </c>
      <c r="C94" s="1578">
        <v>10</v>
      </c>
      <c r="D94" s="1578">
        <v>2</v>
      </c>
      <c r="E94" s="1578">
        <v>2</v>
      </c>
      <c r="F94" s="1578">
        <v>0</v>
      </c>
      <c r="G94" s="1578">
        <v>0</v>
      </c>
      <c r="H94" s="1578">
        <v>0</v>
      </c>
      <c r="I94" s="1820">
        <f t="shared" si="0"/>
        <v>0.2</v>
      </c>
      <c r="J94" s="1820">
        <f t="shared" si="1"/>
        <v>0.2</v>
      </c>
    </row>
    <row r="95" spans="1:10">
      <c r="A95" s="1816">
        <v>13</v>
      </c>
      <c r="B95" s="1578" t="s">
        <v>207</v>
      </c>
      <c r="C95" s="1578">
        <v>5</v>
      </c>
      <c r="D95" s="1578">
        <v>0</v>
      </c>
      <c r="E95" s="1578">
        <v>1</v>
      </c>
      <c r="F95" s="1578">
        <v>0</v>
      </c>
      <c r="G95" s="1578">
        <v>0</v>
      </c>
      <c r="H95" s="1578">
        <v>0</v>
      </c>
      <c r="I95" s="1820">
        <f t="shared" si="0"/>
        <v>0.2</v>
      </c>
      <c r="J95" s="1820">
        <f t="shared" si="1"/>
        <v>0.2</v>
      </c>
    </row>
    <row r="96" spans="1:10">
      <c r="A96" s="1816">
        <v>5</v>
      </c>
      <c r="B96" s="1578" t="s">
        <v>157</v>
      </c>
      <c r="C96" s="1578">
        <v>75</v>
      </c>
      <c r="D96" s="1578">
        <v>26</v>
      </c>
      <c r="E96" s="1578">
        <v>49</v>
      </c>
      <c r="F96" s="1578">
        <v>4</v>
      </c>
      <c r="G96" s="1578">
        <v>0</v>
      </c>
      <c r="H96" s="1578">
        <v>0</v>
      </c>
      <c r="I96" s="1820">
        <f t="shared" si="0"/>
        <v>0.67088607594936711</v>
      </c>
      <c r="J96" s="1820">
        <f t="shared" si="1"/>
        <v>0.65333333333333332</v>
      </c>
    </row>
    <row r="97" spans="1:10">
      <c r="A97" s="1816">
        <v>2</v>
      </c>
      <c r="B97" s="1578" t="s">
        <v>2176</v>
      </c>
      <c r="C97" s="1578">
        <v>76</v>
      </c>
      <c r="D97" s="1578">
        <v>33</v>
      </c>
      <c r="E97" s="1578">
        <v>46</v>
      </c>
      <c r="F97" s="1578">
        <v>4</v>
      </c>
      <c r="G97" s="1578">
        <v>0</v>
      </c>
      <c r="H97" s="1578">
        <v>1</v>
      </c>
      <c r="I97" s="1820">
        <f t="shared" si="0"/>
        <v>0.625</v>
      </c>
      <c r="J97" s="1820">
        <f t="shared" si="1"/>
        <v>0.60526315789473684</v>
      </c>
    </row>
    <row r="98" spans="1:10">
      <c r="A98" s="1816">
        <v>1</v>
      </c>
      <c r="B98" s="1578" t="s">
        <v>1317</v>
      </c>
      <c r="C98" s="1578">
        <v>54</v>
      </c>
      <c r="D98" s="1578">
        <v>25</v>
      </c>
      <c r="E98" s="1578">
        <v>31</v>
      </c>
      <c r="F98" s="1578">
        <v>4</v>
      </c>
      <c r="G98" s="1578">
        <v>6</v>
      </c>
      <c r="H98" s="1578">
        <v>7</v>
      </c>
      <c r="I98" s="1820">
        <f t="shared" si="0"/>
        <v>0.60344827586206895</v>
      </c>
      <c r="J98" s="1820">
        <f t="shared" si="1"/>
        <v>0.57407407407407407</v>
      </c>
    </row>
    <row r="99" spans="1:10">
      <c r="A99" s="1816">
        <v>6</v>
      </c>
      <c r="B99" s="1578" t="s">
        <v>2179</v>
      </c>
      <c r="C99" s="1578">
        <v>61</v>
      </c>
      <c r="D99" s="1578">
        <v>19</v>
      </c>
      <c r="E99" s="1578">
        <v>35</v>
      </c>
      <c r="F99" s="1578">
        <v>2</v>
      </c>
      <c r="G99" s="1578">
        <v>1</v>
      </c>
      <c r="H99" s="1578">
        <v>0</v>
      </c>
      <c r="I99" s="1820">
        <f t="shared" si="0"/>
        <v>0.58730158730158732</v>
      </c>
      <c r="J99" s="1820">
        <f t="shared" si="1"/>
        <v>0.57377049180327866</v>
      </c>
    </row>
    <row r="100" spans="1:10">
      <c r="A100" s="1816">
        <v>7</v>
      </c>
      <c r="B100" s="1578" t="s">
        <v>1181</v>
      </c>
      <c r="C100" s="1578">
        <v>84</v>
      </c>
      <c r="D100" s="1578">
        <v>32</v>
      </c>
      <c r="E100" s="1578">
        <v>48</v>
      </c>
      <c r="F100" s="1578">
        <v>2</v>
      </c>
      <c r="G100" s="1578">
        <v>1</v>
      </c>
      <c r="H100" s="1578">
        <v>0</v>
      </c>
      <c r="I100" s="1820">
        <f t="shared" si="0"/>
        <v>0.58139534883720934</v>
      </c>
      <c r="J100" s="1820">
        <f t="shared" si="1"/>
        <v>0.5714285714285714</v>
      </c>
    </row>
    <row r="101" spans="1:10">
      <c r="A101" s="1816">
        <v>4</v>
      </c>
      <c r="B101" s="1578" t="s">
        <v>161</v>
      </c>
      <c r="C101" s="1578">
        <v>78</v>
      </c>
      <c r="D101" s="1578">
        <v>23</v>
      </c>
      <c r="E101" s="1578">
        <v>44</v>
      </c>
      <c r="F101" s="1578">
        <v>2</v>
      </c>
      <c r="G101" s="1578">
        <v>2</v>
      </c>
      <c r="H101" s="1578">
        <v>0</v>
      </c>
      <c r="I101" s="1820">
        <f t="shared" si="0"/>
        <v>0.57499999999999996</v>
      </c>
      <c r="J101" s="1820">
        <f t="shared" si="1"/>
        <v>0.5641025641025641</v>
      </c>
    </row>
    <row r="102" spans="1:10">
      <c r="A102" s="1816">
        <v>3</v>
      </c>
      <c r="B102" s="1578" t="s">
        <v>243</v>
      </c>
      <c r="C102" s="1578">
        <v>80</v>
      </c>
      <c r="D102" s="1578">
        <v>36</v>
      </c>
      <c r="E102" s="1578">
        <v>44</v>
      </c>
      <c r="F102" s="1578">
        <v>6</v>
      </c>
      <c r="G102" s="1578">
        <v>2</v>
      </c>
      <c r="H102" s="1578">
        <v>2</v>
      </c>
      <c r="I102" s="1820">
        <f t="shared" si="0"/>
        <v>0.58139534883720934</v>
      </c>
      <c r="J102" s="1820">
        <f t="shared" si="1"/>
        <v>0.55000000000000004</v>
      </c>
    </row>
    <row r="103" spans="1:10">
      <c r="A103" s="1816">
        <v>8</v>
      </c>
      <c r="B103" s="1578" t="s">
        <v>40</v>
      </c>
      <c r="C103" s="1578">
        <v>70</v>
      </c>
      <c r="D103" s="1578">
        <v>18</v>
      </c>
      <c r="E103" s="1578">
        <v>34</v>
      </c>
      <c r="F103" s="1578">
        <v>1</v>
      </c>
      <c r="G103" s="1578">
        <v>0</v>
      </c>
      <c r="H103" s="1578">
        <v>0</v>
      </c>
      <c r="I103" s="1820">
        <f t="shared" si="0"/>
        <v>0.49295774647887325</v>
      </c>
      <c r="J103" s="1820">
        <f t="shared" si="1"/>
        <v>0.48571428571428571</v>
      </c>
    </row>
    <row r="104" spans="1:10">
      <c r="A104" s="1816">
        <v>12</v>
      </c>
      <c r="B104" s="1578" t="s">
        <v>145</v>
      </c>
      <c r="C104" s="1578">
        <v>36</v>
      </c>
      <c r="D104" s="1578">
        <v>5</v>
      </c>
      <c r="E104" s="1578">
        <v>17</v>
      </c>
      <c r="F104" s="1578">
        <v>1</v>
      </c>
      <c r="G104" s="1578">
        <v>2</v>
      </c>
      <c r="H104" s="1578">
        <v>0</v>
      </c>
      <c r="I104" s="1820">
        <f t="shared" si="0"/>
        <v>0.48648648648648651</v>
      </c>
      <c r="J104" s="1820">
        <f t="shared" si="1"/>
        <v>0.47222222222222221</v>
      </c>
    </row>
    <row r="105" spans="1:10">
      <c r="A105" s="1816">
        <v>11</v>
      </c>
      <c r="B105" s="1578" t="s">
        <v>2231</v>
      </c>
      <c r="C105" s="1578">
        <v>47</v>
      </c>
      <c r="D105" s="1578">
        <v>15</v>
      </c>
      <c r="E105" s="1578">
        <v>22</v>
      </c>
      <c r="F105" s="1578">
        <v>4</v>
      </c>
      <c r="G105" s="1578">
        <v>0</v>
      </c>
      <c r="H105" s="1578">
        <v>0</v>
      </c>
      <c r="I105" s="1820">
        <f t="shared" si="0"/>
        <v>0.50980392156862742</v>
      </c>
      <c r="J105" s="1820">
        <f t="shared" si="1"/>
        <v>0.46808510638297873</v>
      </c>
    </row>
    <row r="106" spans="1:10">
      <c r="A106" s="1816">
        <v>13</v>
      </c>
      <c r="B106" s="1578" t="s">
        <v>2162</v>
      </c>
      <c r="C106" s="1578">
        <v>48</v>
      </c>
      <c r="D106" s="1578">
        <v>12</v>
      </c>
      <c r="E106" s="1578">
        <v>21</v>
      </c>
      <c r="F106" s="1578">
        <v>2</v>
      </c>
      <c r="G106" s="1578">
        <v>0</v>
      </c>
      <c r="H106" s="1578">
        <v>0</v>
      </c>
      <c r="I106" s="1820">
        <f t="shared" si="0"/>
        <v>0.46</v>
      </c>
      <c r="J106" s="1820">
        <f t="shared" si="1"/>
        <v>0.4375</v>
      </c>
    </row>
    <row r="107" spans="1:10">
      <c r="A107" s="1816">
        <v>9</v>
      </c>
      <c r="B107" s="1578" t="s">
        <v>2232</v>
      </c>
      <c r="C107" s="1578">
        <v>71</v>
      </c>
      <c r="D107" s="1578">
        <v>20</v>
      </c>
      <c r="E107" s="1578">
        <v>29</v>
      </c>
      <c r="F107" s="1578">
        <v>1</v>
      </c>
      <c r="G107" s="1578">
        <v>5</v>
      </c>
      <c r="H107" s="1578">
        <v>1</v>
      </c>
      <c r="I107" s="1820">
        <f t="shared" si="0"/>
        <v>0.41666666666666669</v>
      </c>
      <c r="J107" s="1820">
        <f t="shared" si="1"/>
        <v>0.40845070422535212</v>
      </c>
    </row>
    <row r="108" spans="1:10">
      <c r="A108" s="1816" t="s">
        <v>1334</v>
      </c>
      <c r="B108" s="1578" t="s">
        <v>2233</v>
      </c>
      <c r="C108" s="1578">
        <v>24</v>
      </c>
      <c r="D108" s="1578">
        <v>7</v>
      </c>
      <c r="E108" s="1578">
        <v>9</v>
      </c>
      <c r="F108" s="1578">
        <v>2</v>
      </c>
      <c r="G108" s="1578">
        <v>2</v>
      </c>
      <c r="H108" s="1578">
        <v>0</v>
      </c>
      <c r="I108" s="1820">
        <f t="shared" si="0"/>
        <v>0.42307692307692307</v>
      </c>
      <c r="J108" s="1820">
        <f t="shared" si="1"/>
        <v>0.375</v>
      </c>
    </row>
    <row r="109" spans="1:10">
      <c r="A109" s="1816">
        <v>3</v>
      </c>
      <c r="B109" s="1578" t="s">
        <v>203</v>
      </c>
      <c r="C109" s="1578">
        <v>80</v>
      </c>
      <c r="D109" s="1578">
        <v>37</v>
      </c>
      <c r="E109" s="1578">
        <v>53</v>
      </c>
      <c r="F109" s="1578">
        <v>5</v>
      </c>
      <c r="G109" s="1578">
        <v>2</v>
      </c>
      <c r="H109" s="1578">
        <v>1</v>
      </c>
      <c r="I109" s="1820">
        <f t="shared" si="0"/>
        <v>0.68235294117647061</v>
      </c>
      <c r="J109" s="1820">
        <f t="shared" si="1"/>
        <v>0.66249999999999998</v>
      </c>
    </row>
    <row r="110" spans="1:10">
      <c r="A110" s="1816" t="s">
        <v>1334</v>
      </c>
      <c r="B110" s="1578" t="s">
        <v>2234</v>
      </c>
      <c r="C110" s="1578">
        <v>43</v>
      </c>
      <c r="D110" s="1578">
        <v>11</v>
      </c>
      <c r="E110" s="1578">
        <v>27</v>
      </c>
      <c r="F110" s="1578">
        <v>5</v>
      </c>
      <c r="G110" s="1578">
        <v>1</v>
      </c>
      <c r="H110" s="1578">
        <v>0</v>
      </c>
      <c r="I110" s="1820">
        <f t="shared" si="0"/>
        <v>0.66666666666666663</v>
      </c>
      <c r="J110" s="1820">
        <f t="shared" si="1"/>
        <v>0.62790697674418605</v>
      </c>
    </row>
    <row r="111" spans="1:10">
      <c r="A111" s="1816">
        <v>4</v>
      </c>
      <c r="B111" s="1578" t="s">
        <v>126</v>
      </c>
      <c r="C111" s="1578">
        <v>62</v>
      </c>
      <c r="D111" s="1578">
        <v>30</v>
      </c>
      <c r="E111" s="1578">
        <v>37</v>
      </c>
      <c r="F111" s="1578">
        <v>5</v>
      </c>
      <c r="G111" s="1578">
        <v>2</v>
      </c>
      <c r="H111" s="1578">
        <v>0</v>
      </c>
      <c r="I111" s="1820">
        <f t="shared" si="0"/>
        <v>0.62686567164179108</v>
      </c>
      <c r="J111" s="1820">
        <f t="shared" si="1"/>
        <v>0.59677419354838712</v>
      </c>
    </row>
    <row r="112" spans="1:10">
      <c r="A112" s="1816">
        <v>9</v>
      </c>
      <c r="B112" s="1578" t="s">
        <v>1126</v>
      </c>
      <c r="C112" s="1578">
        <v>62</v>
      </c>
      <c r="D112" s="1578">
        <v>14</v>
      </c>
      <c r="E112" s="1578">
        <v>36</v>
      </c>
      <c r="F112" s="1578">
        <v>4</v>
      </c>
      <c r="G112" s="1578">
        <v>0</v>
      </c>
      <c r="H112" s="1578">
        <v>0</v>
      </c>
      <c r="I112" s="1820">
        <f t="shared" si="0"/>
        <v>0.60606060606060608</v>
      </c>
      <c r="J112" s="1820">
        <f t="shared" si="1"/>
        <v>0.58064516129032262</v>
      </c>
    </row>
    <row r="113" spans="1:10">
      <c r="A113" s="1816">
        <v>1</v>
      </c>
      <c r="B113" s="1578" t="s">
        <v>1311</v>
      </c>
      <c r="C113" s="1578">
        <v>76</v>
      </c>
      <c r="D113" s="1578">
        <v>30</v>
      </c>
      <c r="E113" s="1578">
        <v>42</v>
      </c>
      <c r="F113" s="1578">
        <v>6</v>
      </c>
      <c r="G113" s="1578">
        <v>2</v>
      </c>
      <c r="H113" s="1578">
        <v>6</v>
      </c>
      <c r="I113" s="1820">
        <f t="shared" si="0"/>
        <v>0.58536585365853655</v>
      </c>
      <c r="J113" s="1820">
        <f t="shared" si="1"/>
        <v>0.55263157894736847</v>
      </c>
    </row>
    <row r="114" spans="1:10">
      <c r="A114" s="1816">
        <v>8</v>
      </c>
      <c r="B114" s="1578" t="s">
        <v>234</v>
      </c>
      <c r="C114" s="1578">
        <v>60</v>
      </c>
      <c r="D114" s="1578">
        <v>20</v>
      </c>
      <c r="E114" s="1578">
        <v>32</v>
      </c>
      <c r="F114" s="1578">
        <v>3</v>
      </c>
      <c r="G114" s="1578">
        <v>0</v>
      </c>
      <c r="H114" s="1578">
        <v>1</v>
      </c>
      <c r="I114" s="1820">
        <f t="shared" si="0"/>
        <v>0.55555555555555558</v>
      </c>
      <c r="J114" s="1820">
        <f t="shared" si="1"/>
        <v>0.53333333333333333</v>
      </c>
    </row>
    <row r="115" spans="1:10">
      <c r="A115" s="1816">
        <v>2</v>
      </c>
      <c r="B115" s="1578" t="s">
        <v>2170</v>
      </c>
      <c r="C115" s="1578">
        <v>63</v>
      </c>
      <c r="D115" s="1578">
        <v>22</v>
      </c>
      <c r="E115" s="1578">
        <v>32</v>
      </c>
      <c r="F115" s="1578">
        <v>1</v>
      </c>
      <c r="G115" s="1578">
        <v>3</v>
      </c>
      <c r="H115" s="1578">
        <v>3</v>
      </c>
      <c r="I115" s="1820">
        <f t="shared" si="0"/>
        <v>0.515625</v>
      </c>
      <c r="J115" s="1820">
        <f t="shared" si="1"/>
        <v>0.50793650793650791</v>
      </c>
    </row>
    <row r="116" spans="1:10">
      <c r="A116" s="1816">
        <v>5</v>
      </c>
      <c r="B116" s="1578" t="s">
        <v>2235</v>
      </c>
      <c r="C116" s="1578">
        <v>57</v>
      </c>
      <c r="D116" s="1578">
        <v>18</v>
      </c>
      <c r="E116" s="1578">
        <v>28</v>
      </c>
      <c r="F116" s="1578">
        <v>2</v>
      </c>
      <c r="G116" s="1578">
        <v>0</v>
      </c>
      <c r="H116" s="1578">
        <v>1</v>
      </c>
      <c r="I116" s="1820">
        <f t="shared" si="0"/>
        <v>0.50847457627118642</v>
      </c>
      <c r="J116" s="1820">
        <f t="shared" si="1"/>
        <v>0.49122807017543857</v>
      </c>
    </row>
    <row r="117" spans="1:10">
      <c r="A117" s="1816">
        <v>7</v>
      </c>
      <c r="B117" s="1578" t="s">
        <v>196</v>
      </c>
      <c r="C117" s="1578">
        <v>62</v>
      </c>
      <c r="D117" s="1578">
        <v>16</v>
      </c>
      <c r="E117" s="1578">
        <v>30</v>
      </c>
      <c r="F117" s="1578">
        <v>5</v>
      </c>
      <c r="G117" s="1578">
        <v>6</v>
      </c>
      <c r="H117" s="1578">
        <v>0</v>
      </c>
      <c r="I117" s="1820">
        <f t="shared" si="0"/>
        <v>0.52238805970149249</v>
      </c>
      <c r="J117" s="1820">
        <f t="shared" si="1"/>
        <v>0.4838709677419355</v>
      </c>
    </row>
    <row r="118" spans="1:10">
      <c r="A118" s="1816">
        <v>12</v>
      </c>
      <c r="B118" s="1578" t="s">
        <v>2184</v>
      </c>
      <c r="C118" s="1578">
        <v>29</v>
      </c>
      <c r="D118" s="1578">
        <v>11</v>
      </c>
      <c r="E118" s="1578">
        <v>14</v>
      </c>
      <c r="F118" s="1578">
        <v>3</v>
      </c>
      <c r="G118" s="1578">
        <v>1</v>
      </c>
      <c r="H118" s="1578">
        <v>0</v>
      </c>
      <c r="I118" s="1820">
        <f t="shared" si="0"/>
        <v>0.53125</v>
      </c>
      <c r="J118" s="1820">
        <f t="shared" si="1"/>
        <v>0.48275862068965519</v>
      </c>
    </row>
    <row r="119" spans="1:10">
      <c r="A119" s="1816">
        <v>9</v>
      </c>
      <c r="B119" s="1578" t="s">
        <v>259</v>
      </c>
      <c r="C119" s="1578">
        <v>53</v>
      </c>
      <c r="D119" s="1578">
        <v>14</v>
      </c>
      <c r="E119" s="1578">
        <v>21</v>
      </c>
      <c r="F119" s="1578">
        <v>3</v>
      </c>
      <c r="G119" s="1578">
        <v>1</v>
      </c>
      <c r="H119" s="1578">
        <v>2</v>
      </c>
      <c r="I119" s="1820">
        <f t="shared" si="0"/>
        <v>0.42857142857142855</v>
      </c>
      <c r="J119" s="1820">
        <f t="shared" si="1"/>
        <v>0.39622641509433965</v>
      </c>
    </row>
    <row r="120" spans="1:10">
      <c r="A120" s="1816">
        <v>11</v>
      </c>
      <c r="B120" s="1578" t="s">
        <v>109</v>
      </c>
      <c r="C120" s="1578">
        <v>46</v>
      </c>
      <c r="D120" s="1578">
        <v>11</v>
      </c>
      <c r="E120" s="1578">
        <v>18</v>
      </c>
      <c r="F120" s="1578">
        <v>6</v>
      </c>
      <c r="G120" s="1578">
        <v>1</v>
      </c>
      <c r="H120" s="1578">
        <v>0</v>
      </c>
      <c r="I120" s="1820">
        <f t="shared" si="0"/>
        <v>0.46153846153846156</v>
      </c>
      <c r="J120" s="1820">
        <f t="shared" si="1"/>
        <v>0.39130434782608697</v>
      </c>
    </row>
    <row r="121" spans="1:10">
      <c r="A121" s="1816">
        <v>13</v>
      </c>
      <c r="B121" s="1578" t="s">
        <v>245</v>
      </c>
      <c r="C121" s="1578">
        <v>42</v>
      </c>
      <c r="D121" s="1578">
        <v>7</v>
      </c>
      <c r="E121" s="1578">
        <v>15</v>
      </c>
      <c r="F121" s="1578">
        <v>4</v>
      </c>
      <c r="G121" s="1578">
        <v>0</v>
      </c>
      <c r="H121" s="1578">
        <v>0</v>
      </c>
      <c r="I121" s="1820">
        <f t="shared" si="0"/>
        <v>0.41304347826086957</v>
      </c>
      <c r="J121" s="1820">
        <f t="shared" si="1"/>
        <v>0.35714285714285715</v>
      </c>
    </row>
    <row r="122" spans="1:10">
      <c r="A122" s="1816">
        <v>1</v>
      </c>
      <c r="B122" s="1578" t="s">
        <v>244</v>
      </c>
      <c r="C122" s="1578">
        <v>76</v>
      </c>
      <c r="D122" s="1578">
        <v>53</v>
      </c>
      <c r="E122" s="1578">
        <v>59</v>
      </c>
      <c r="F122" s="1578">
        <v>7</v>
      </c>
      <c r="G122" s="1578">
        <v>0</v>
      </c>
      <c r="H122" s="1578">
        <v>19</v>
      </c>
      <c r="I122" s="1820">
        <f t="shared" si="0"/>
        <v>0.79518072289156627</v>
      </c>
      <c r="J122" s="1820">
        <f t="shared" si="1"/>
        <v>0.77631578947368418</v>
      </c>
    </row>
    <row r="123" spans="1:10">
      <c r="A123" s="1816">
        <v>3</v>
      </c>
      <c r="B123" s="1578" t="s">
        <v>2192</v>
      </c>
      <c r="C123" s="1578">
        <v>70</v>
      </c>
      <c r="D123" s="1578">
        <v>34</v>
      </c>
      <c r="E123" s="1578">
        <v>47</v>
      </c>
      <c r="F123" s="1578">
        <v>8</v>
      </c>
      <c r="G123" s="1578">
        <v>1</v>
      </c>
      <c r="H123" s="1578">
        <v>0</v>
      </c>
      <c r="I123" s="1820">
        <f t="shared" si="0"/>
        <v>0.70512820512820518</v>
      </c>
      <c r="J123" s="1820">
        <f t="shared" si="1"/>
        <v>0.67142857142857137</v>
      </c>
    </row>
    <row r="124" spans="1:10">
      <c r="A124" s="1816">
        <v>2</v>
      </c>
      <c r="B124" s="1578" t="s">
        <v>143</v>
      </c>
      <c r="C124" s="1578">
        <v>60</v>
      </c>
      <c r="D124" s="1578">
        <v>30</v>
      </c>
      <c r="E124" s="1578">
        <v>37</v>
      </c>
      <c r="F124" s="1578">
        <v>3</v>
      </c>
      <c r="G124" s="1578">
        <v>5</v>
      </c>
      <c r="H124" s="1578">
        <v>8</v>
      </c>
      <c r="I124" s="1820">
        <f t="shared" si="0"/>
        <v>0.63492063492063489</v>
      </c>
      <c r="J124" s="1820">
        <f t="shared" si="1"/>
        <v>0.6166666666666667</v>
      </c>
    </row>
    <row r="125" spans="1:10">
      <c r="A125" s="1816">
        <v>6</v>
      </c>
      <c r="B125" s="1578" t="s">
        <v>137</v>
      </c>
      <c r="C125" s="1578">
        <v>73</v>
      </c>
      <c r="D125" s="1578">
        <v>30</v>
      </c>
      <c r="E125" s="1578">
        <v>44</v>
      </c>
      <c r="F125" s="1578">
        <v>9</v>
      </c>
      <c r="G125" s="1578">
        <v>1</v>
      </c>
      <c r="H125" s="1578">
        <v>0</v>
      </c>
      <c r="I125" s="1820">
        <f t="shared" si="0"/>
        <v>0.64634146341463417</v>
      </c>
      <c r="J125" s="1820">
        <f t="shared" si="1"/>
        <v>0.60273972602739723</v>
      </c>
    </row>
    <row r="126" spans="1:10">
      <c r="A126" s="1816">
        <v>4</v>
      </c>
      <c r="B126" s="1578" t="s">
        <v>69</v>
      </c>
      <c r="C126" s="1578">
        <v>61</v>
      </c>
      <c r="D126" s="1578">
        <v>38</v>
      </c>
      <c r="E126" s="1578">
        <v>36</v>
      </c>
      <c r="F126" s="1578">
        <v>12</v>
      </c>
      <c r="G126" s="1578">
        <v>2</v>
      </c>
      <c r="H126" s="1578">
        <v>0</v>
      </c>
      <c r="I126" s="1820">
        <f t="shared" si="0"/>
        <v>0.65753424657534243</v>
      </c>
      <c r="J126" s="1820">
        <f t="shared" si="1"/>
        <v>0.5901639344262295</v>
      </c>
    </row>
    <row r="127" spans="1:10">
      <c r="A127" s="1816">
        <v>9</v>
      </c>
      <c r="B127" s="1578" t="s">
        <v>171</v>
      </c>
      <c r="C127" s="1578">
        <v>48</v>
      </c>
      <c r="D127" s="1578">
        <v>16</v>
      </c>
      <c r="E127" s="1578">
        <v>28</v>
      </c>
      <c r="F127" s="1578">
        <v>4</v>
      </c>
      <c r="G127" s="1578">
        <v>0</v>
      </c>
      <c r="H127" s="1578">
        <v>0</v>
      </c>
      <c r="I127" s="1820">
        <f t="shared" si="0"/>
        <v>0.61538461538461542</v>
      </c>
      <c r="J127" s="1820">
        <f t="shared" si="1"/>
        <v>0.58333333333333337</v>
      </c>
    </row>
    <row r="128" spans="1:10">
      <c r="A128" s="1816" t="s">
        <v>1334</v>
      </c>
      <c r="B128" s="1578" t="s">
        <v>2236</v>
      </c>
      <c r="C128" s="1578">
        <v>11</v>
      </c>
      <c r="D128" s="1578">
        <v>4</v>
      </c>
      <c r="E128" s="1578">
        <v>6</v>
      </c>
      <c r="F128" s="1578">
        <v>0</v>
      </c>
      <c r="G128" s="1578">
        <v>0</v>
      </c>
      <c r="H128" s="1578">
        <v>0</v>
      </c>
      <c r="I128" s="1820">
        <f t="shared" si="0"/>
        <v>0.54545454545454541</v>
      </c>
      <c r="J128" s="1820">
        <f t="shared" si="1"/>
        <v>0.54545454545454541</v>
      </c>
    </row>
    <row r="129" spans="1:10">
      <c r="A129" s="1816">
        <v>5</v>
      </c>
      <c r="B129" s="1578" t="s">
        <v>2198</v>
      </c>
      <c r="C129" s="1578">
        <v>61</v>
      </c>
      <c r="D129" s="1578">
        <v>18</v>
      </c>
      <c r="E129" s="1578">
        <v>30</v>
      </c>
      <c r="F129" s="1578">
        <v>7</v>
      </c>
      <c r="G129" s="1578">
        <v>1</v>
      </c>
      <c r="H129" s="1578">
        <v>1</v>
      </c>
      <c r="I129" s="1820">
        <f t="shared" si="0"/>
        <v>0.54411764705882348</v>
      </c>
      <c r="J129" s="1820">
        <f t="shared" si="1"/>
        <v>0.49180327868852458</v>
      </c>
    </row>
    <row r="130" spans="1:10">
      <c r="A130" s="1816">
        <v>7</v>
      </c>
      <c r="B130" s="1578" t="s">
        <v>2175</v>
      </c>
      <c r="C130" s="1578">
        <v>64</v>
      </c>
      <c r="D130" s="1578">
        <v>22</v>
      </c>
      <c r="E130" s="1578">
        <v>31</v>
      </c>
      <c r="F130" s="1578">
        <v>4</v>
      </c>
      <c r="G130" s="1578">
        <v>1</v>
      </c>
      <c r="H130" s="1578">
        <v>0</v>
      </c>
      <c r="I130" s="1820">
        <f t="shared" si="0"/>
        <v>0.51470588235294112</v>
      </c>
      <c r="J130" s="1820">
        <f t="shared" si="1"/>
        <v>0.484375</v>
      </c>
    </row>
    <row r="131" spans="1:10">
      <c r="A131" s="1816" t="s">
        <v>1334</v>
      </c>
      <c r="B131" s="1578" t="s">
        <v>2237</v>
      </c>
      <c r="C131" s="1578">
        <v>54</v>
      </c>
      <c r="D131" s="1578">
        <v>17</v>
      </c>
      <c r="E131" s="1578">
        <v>25</v>
      </c>
      <c r="F131" s="1578">
        <v>0</v>
      </c>
      <c r="G131" s="1578">
        <v>1</v>
      </c>
      <c r="H131" s="1578">
        <v>3</v>
      </c>
      <c r="I131" s="1820">
        <f t="shared" si="0"/>
        <v>0.46296296296296297</v>
      </c>
      <c r="J131" s="1820">
        <f t="shared" si="1"/>
        <v>0.46296296296296297</v>
      </c>
    </row>
    <row r="132" spans="1:10">
      <c r="A132" s="1816">
        <v>8</v>
      </c>
      <c r="B132" s="1578" t="s">
        <v>131</v>
      </c>
      <c r="C132" s="1578">
        <v>57</v>
      </c>
      <c r="D132" s="1578">
        <v>11</v>
      </c>
      <c r="E132" s="1578">
        <v>26</v>
      </c>
      <c r="F132" s="1578">
        <v>4</v>
      </c>
      <c r="G132" s="1578">
        <v>1</v>
      </c>
      <c r="H132" s="1578">
        <v>1</v>
      </c>
      <c r="I132" s="1820">
        <f t="shared" si="0"/>
        <v>0.49180327868852458</v>
      </c>
      <c r="J132" s="1820">
        <f t="shared" si="1"/>
        <v>0.45614035087719296</v>
      </c>
    </row>
    <row r="133" spans="1:10">
      <c r="A133" s="1816">
        <v>11</v>
      </c>
      <c r="B133" s="1578" t="s">
        <v>2238</v>
      </c>
      <c r="C133" s="1578">
        <v>63</v>
      </c>
      <c r="D133" s="1578">
        <v>20</v>
      </c>
      <c r="E133" s="1578">
        <v>28</v>
      </c>
      <c r="F133" s="1578">
        <v>8</v>
      </c>
      <c r="G133" s="1578">
        <v>1</v>
      </c>
      <c r="H133" s="1578">
        <v>1</v>
      </c>
      <c r="I133" s="1820">
        <f t="shared" si="0"/>
        <v>0.50704225352112675</v>
      </c>
      <c r="J133" s="1820">
        <f t="shared" si="1"/>
        <v>0.44444444444444442</v>
      </c>
    </row>
    <row r="134" spans="1:10">
      <c r="A134" s="1816">
        <v>10</v>
      </c>
      <c r="B134" s="1578" t="s">
        <v>1689</v>
      </c>
      <c r="C134" s="1578">
        <v>48</v>
      </c>
      <c r="D134" s="1578">
        <v>15</v>
      </c>
      <c r="E134" s="1578">
        <v>21</v>
      </c>
      <c r="F134" s="1578">
        <v>2</v>
      </c>
      <c r="G134" s="1578">
        <v>3</v>
      </c>
      <c r="H134" s="1578">
        <v>0</v>
      </c>
      <c r="I134" s="1820">
        <f t="shared" si="0"/>
        <v>0.46</v>
      </c>
      <c r="J134" s="1820">
        <f t="shared" si="1"/>
        <v>0.4375</v>
      </c>
    </row>
    <row r="135" spans="1:10">
      <c r="A135" s="1816">
        <v>13</v>
      </c>
      <c r="B135" s="1578" t="s">
        <v>2213</v>
      </c>
      <c r="C135" s="1578">
        <v>36</v>
      </c>
      <c r="D135" s="1578">
        <v>10</v>
      </c>
      <c r="E135" s="1578">
        <v>14</v>
      </c>
      <c r="F135" s="1578">
        <v>1</v>
      </c>
      <c r="G135" s="1578">
        <v>1</v>
      </c>
      <c r="H135" s="1578">
        <v>0</v>
      </c>
      <c r="I135" s="1820">
        <f t="shared" si="0"/>
        <v>0.40540540540540543</v>
      </c>
      <c r="J135" s="1820">
        <f t="shared" si="1"/>
        <v>0.3888888888888889</v>
      </c>
    </row>
    <row r="136" spans="1:10">
      <c r="A136" s="1816">
        <v>1</v>
      </c>
      <c r="B136" s="1578" t="s">
        <v>2148</v>
      </c>
      <c r="C136" s="1578">
        <v>71</v>
      </c>
      <c r="D136" s="1578">
        <v>36</v>
      </c>
      <c r="E136" s="1578">
        <v>48</v>
      </c>
      <c r="F136" s="1578">
        <v>1</v>
      </c>
      <c r="G136" s="1578">
        <v>3</v>
      </c>
      <c r="H136" s="1578">
        <v>8</v>
      </c>
      <c r="I136" s="1820">
        <f t="shared" si="0"/>
        <v>0.68055555555555558</v>
      </c>
      <c r="J136" s="1820">
        <f t="shared" si="1"/>
        <v>0.676056338028169</v>
      </c>
    </row>
    <row r="137" spans="1:10">
      <c r="A137" s="1816">
        <v>7</v>
      </c>
      <c r="B137" s="1578" t="s">
        <v>2239</v>
      </c>
      <c r="C137" s="1578">
        <v>57</v>
      </c>
      <c r="D137" s="1578">
        <v>26</v>
      </c>
      <c r="E137" s="1578">
        <v>38</v>
      </c>
      <c r="F137" s="1578">
        <v>1</v>
      </c>
      <c r="G137" s="1578">
        <v>1</v>
      </c>
      <c r="H137" s="1578">
        <v>2</v>
      </c>
      <c r="I137" s="1820">
        <f t="shared" si="0"/>
        <v>0.67241379310344829</v>
      </c>
      <c r="J137" s="1820">
        <f t="shared" si="1"/>
        <v>0.66666666666666663</v>
      </c>
    </row>
    <row r="138" spans="1:10">
      <c r="A138" s="1816">
        <v>3</v>
      </c>
      <c r="B138" s="1578" t="s">
        <v>101</v>
      </c>
      <c r="C138" s="1578">
        <v>74</v>
      </c>
      <c r="D138" s="1578">
        <v>28</v>
      </c>
      <c r="E138" s="1578">
        <v>49</v>
      </c>
      <c r="F138" s="1578">
        <v>3</v>
      </c>
      <c r="G138" s="1578">
        <v>2</v>
      </c>
      <c r="H138" s="1578">
        <v>0</v>
      </c>
      <c r="I138" s="1820">
        <f t="shared" si="0"/>
        <v>0.67532467532467533</v>
      </c>
      <c r="J138" s="1820">
        <f t="shared" si="1"/>
        <v>0.66216216216216217</v>
      </c>
    </row>
    <row r="139" spans="1:10">
      <c r="A139" s="1816">
        <v>5</v>
      </c>
      <c r="B139" s="1578" t="s">
        <v>42</v>
      </c>
      <c r="C139" s="1578">
        <v>78</v>
      </c>
      <c r="D139" s="1578">
        <v>30</v>
      </c>
      <c r="E139" s="1578">
        <v>47</v>
      </c>
      <c r="F139" s="1578">
        <v>2</v>
      </c>
      <c r="G139" s="1578">
        <v>3</v>
      </c>
      <c r="H139" s="1578">
        <v>1</v>
      </c>
      <c r="I139" s="1820">
        <f t="shared" si="0"/>
        <v>0.61250000000000004</v>
      </c>
      <c r="J139" s="1820">
        <f t="shared" si="1"/>
        <v>0.60256410256410253</v>
      </c>
    </row>
    <row r="140" spans="1:10">
      <c r="A140" s="1816">
        <v>4</v>
      </c>
      <c r="B140" s="1578" t="s">
        <v>1175</v>
      </c>
      <c r="C140" s="1578">
        <v>84</v>
      </c>
      <c r="D140" s="1578">
        <v>39</v>
      </c>
      <c r="E140" s="1578">
        <v>47</v>
      </c>
      <c r="F140" s="1578">
        <v>1</v>
      </c>
      <c r="G140" s="1578">
        <v>2</v>
      </c>
      <c r="H140" s="1578">
        <v>1</v>
      </c>
      <c r="I140" s="1820">
        <f t="shared" si="0"/>
        <v>0.56470588235294117</v>
      </c>
      <c r="J140" s="1820">
        <f t="shared" si="1"/>
        <v>0.55952380952380953</v>
      </c>
    </row>
    <row r="141" spans="1:10">
      <c r="A141" s="1816">
        <v>6</v>
      </c>
      <c r="B141" s="1578" t="s">
        <v>2240</v>
      </c>
      <c r="C141" s="1578">
        <v>70</v>
      </c>
      <c r="D141" s="1578">
        <v>19</v>
      </c>
      <c r="E141" s="1578">
        <v>38</v>
      </c>
      <c r="F141" s="1578">
        <v>3</v>
      </c>
      <c r="G141" s="1578">
        <v>2</v>
      </c>
      <c r="H141" s="1578">
        <v>2</v>
      </c>
      <c r="I141" s="1820">
        <f t="shared" si="0"/>
        <v>0.56164383561643838</v>
      </c>
      <c r="J141" s="1820">
        <f t="shared" si="1"/>
        <v>0.54285714285714282</v>
      </c>
    </row>
    <row r="142" spans="1:10">
      <c r="A142" s="1816">
        <v>9</v>
      </c>
      <c r="B142" s="1578" t="s">
        <v>2204</v>
      </c>
      <c r="C142" s="1578">
        <v>56</v>
      </c>
      <c r="D142" s="1578">
        <v>18</v>
      </c>
      <c r="E142" s="1578">
        <v>30</v>
      </c>
      <c r="F142" s="1578">
        <v>1</v>
      </c>
      <c r="G142" s="1578">
        <v>1</v>
      </c>
      <c r="H142" s="1578">
        <v>5</v>
      </c>
      <c r="I142" s="1820">
        <f t="shared" si="0"/>
        <v>0.54385964912280704</v>
      </c>
      <c r="J142" s="1820">
        <f t="shared" si="1"/>
        <v>0.5357142857142857</v>
      </c>
    </row>
    <row r="143" spans="1:10">
      <c r="A143" s="1816">
        <v>2</v>
      </c>
      <c r="B143" s="1578" t="s">
        <v>2156</v>
      </c>
      <c r="C143" s="1578">
        <v>79</v>
      </c>
      <c r="D143" s="1578">
        <v>36</v>
      </c>
      <c r="E143" s="1578">
        <v>42</v>
      </c>
      <c r="F143" s="1578">
        <v>3</v>
      </c>
      <c r="G143" s="1578">
        <v>0</v>
      </c>
      <c r="H143" s="1578">
        <v>2</v>
      </c>
      <c r="I143" s="1820">
        <f t="shared" si="0"/>
        <v>0.54878048780487809</v>
      </c>
      <c r="J143" s="1820">
        <f t="shared" si="1"/>
        <v>0.53164556962025311</v>
      </c>
    </row>
    <row r="144" spans="1:10">
      <c r="A144" s="1816">
        <v>10</v>
      </c>
      <c r="B144" s="1578" t="s">
        <v>2202</v>
      </c>
      <c r="C144" s="1578">
        <v>47</v>
      </c>
      <c r="D144" s="1578">
        <v>9</v>
      </c>
      <c r="E144" s="1578">
        <v>22</v>
      </c>
      <c r="F144" s="1578">
        <v>3</v>
      </c>
      <c r="G144" s="1578">
        <v>0</v>
      </c>
      <c r="H144" s="1578">
        <v>0</v>
      </c>
      <c r="I144" s="1820">
        <f t="shared" si="0"/>
        <v>0.5</v>
      </c>
      <c r="J144" s="1820">
        <f t="shared" si="1"/>
        <v>0.46808510638297873</v>
      </c>
    </row>
    <row r="145" spans="1:10">
      <c r="A145" s="1816">
        <v>11</v>
      </c>
      <c r="B145" s="1578" t="s">
        <v>232</v>
      </c>
      <c r="C145" s="1578">
        <v>42</v>
      </c>
      <c r="D145" s="1578">
        <v>11</v>
      </c>
      <c r="E145" s="1578">
        <v>18</v>
      </c>
      <c r="F145" s="1578">
        <v>3</v>
      </c>
      <c r="G145" s="1578">
        <v>1</v>
      </c>
      <c r="H145" s="1578">
        <v>0</v>
      </c>
      <c r="I145" s="1820">
        <f t="shared" si="0"/>
        <v>0.46666666666666667</v>
      </c>
      <c r="J145" s="1820">
        <f t="shared" si="1"/>
        <v>0.42857142857142855</v>
      </c>
    </row>
    <row r="146" spans="1:10">
      <c r="A146" s="1816">
        <v>8</v>
      </c>
      <c r="B146" s="1578" t="s">
        <v>98</v>
      </c>
      <c r="C146" s="1578">
        <v>12</v>
      </c>
      <c r="D146" s="1578">
        <v>1</v>
      </c>
      <c r="E146" s="1578">
        <v>5</v>
      </c>
      <c r="F146" s="1578">
        <v>2</v>
      </c>
      <c r="G146" s="1578">
        <v>2</v>
      </c>
      <c r="H146" s="1578">
        <v>0</v>
      </c>
      <c r="I146" s="1820">
        <f t="shared" si="0"/>
        <v>0.5</v>
      </c>
      <c r="J146" s="1820">
        <f t="shared" si="1"/>
        <v>0.41666666666666669</v>
      </c>
    </row>
    <row r="147" spans="1:10">
      <c r="A147" s="1816">
        <v>12</v>
      </c>
      <c r="B147" s="1578" t="s">
        <v>85</v>
      </c>
      <c r="C147" s="1578">
        <v>51</v>
      </c>
      <c r="D147" s="1578">
        <v>8</v>
      </c>
      <c r="E147" s="1578">
        <v>19</v>
      </c>
      <c r="F147" s="1578">
        <v>4</v>
      </c>
      <c r="G147" s="1578">
        <v>1</v>
      </c>
      <c r="H147" s="1578">
        <v>0</v>
      </c>
      <c r="I147" s="1820">
        <f t="shared" si="0"/>
        <v>0.41818181818181815</v>
      </c>
      <c r="J147" s="1820">
        <f t="shared" si="1"/>
        <v>0.37254901960784315</v>
      </c>
    </row>
    <row r="148" spans="1:10">
      <c r="A148" s="1816" t="s">
        <v>1334</v>
      </c>
      <c r="B148" s="1578" t="s">
        <v>2241</v>
      </c>
      <c r="C148" s="1578">
        <v>11</v>
      </c>
      <c r="D148" s="1578">
        <v>3</v>
      </c>
      <c r="E148" s="1578">
        <v>3</v>
      </c>
      <c r="F148" s="1578">
        <v>0</v>
      </c>
      <c r="G148" s="1578">
        <v>0</v>
      </c>
      <c r="H148" s="1578">
        <v>0</v>
      </c>
      <c r="I148" s="1820">
        <f t="shared" si="0"/>
        <v>0.27272727272727271</v>
      </c>
      <c r="J148" s="1820">
        <f t="shared" si="1"/>
        <v>0.27272727272727271</v>
      </c>
    </row>
    <row r="149" spans="1:10">
      <c r="A149" s="1816">
        <v>13</v>
      </c>
      <c r="B149" s="1578" t="s">
        <v>2151</v>
      </c>
      <c r="C149" s="1578">
        <v>36</v>
      </c>
      <c r="D149" s="1578">
        <v>2</v>
      </c>
      <c r="E149" s="1578">
        <v>7</v>
      </c>
      <c r="F149" s="1578">
        <v>2</v>
      </c>
      <c r="G149" s="1578">
        <v>0</v>
      </c>
      <c r="H149" s="1578">
        <v>0</v>
      </c>
      <c r="I149" s="1820">
        <f t="shared" si="0"/>
        <v>0.23684210526315788</v>
      </c>
      <c r="J149" s="1820">
        <f t="shared" si="1"/>
        <v>0.19444444444444445</v>
      </c>
    </row>
    <row r="150" spans="1:10">
      <c r="A150" s="1816">
        <v>1</v>
      </c>
      <c r="B150" s="1578" t="s">
        <v>163</v>
      </c>
      <c r="C150" s="1578">
        <v>58</v>
      </c>
      <c r="D150" s="1578">
        <v>35</v>
      </c>
      <c r="E150" s="1578">
        <v>48</v>
      </c>
      <c r="F150" s="1578">
        <v>8</v>
      </c>
      <c r="G150" s="1578">
        <v>4</v>
      </c>
      <c r="H150" s="1578">
        <v>19</v>
      </c>
      <c r="I150" s="1820">
        <f t="shared" si="0"/>
        <v>0.84848484848484851</v>
      </c>
      <c r="J150" s="1820">
        <f t="shared" si="1"/>
        <v>0.82758620689655171</v>
      </c>
    </row>
    <row r="151" spans="1:10">
      <c r="A151" s="1816">
        <v>8</v>
      </c>
      <c r="B151" s="1578" t="s">
        <v>2152</v>
      </c>
      <c r="C151" s="1578">
        <v>28</v>
      </c>
      <c r="D151" s="1578">
        <v>12</v>
      </c>
      <c r="E151" s="1578">
        <v>18</v>
      </c>
      <c r="F151" s="1578">
        <v>0</v>
      </c>
      <c r="G151" s="1578">
        <v>0</v>
      </c>
      <c r="H151" s="1578">
        <v>2</v>
      </c>
      <c r="I151" s="1820">
        <f t="shared" si="0"/>
        <v>0.6428571428571429</v>
      </c>
      <c r="J151" s="1820">
        <f t="shared" si="1"/>
        <v>0.6428571428571429</v>
      </c>
    </row>
    <row r="152" spans="1:10">
      <c r="A152" s="1816">
        <v>9</v>
      </c>
      <c r="B152" s="1578" t="s">
        <v>91</v>
      </c>
      <c r="C152" s="1578">
        <v>65</v>
      </c>
      <c r="D152" s="1578">
        <v>20</v>
      </c>
      <c r="E152" s="1578">
        <v>41</v>
      </c>
      <c r="F152" s="1578">
        <v>0</v>
      </c>
      <c r="G152" s="1578">
        <v>3</v>
      </c>
      <c r="H152" s="1578">
        <v>4</v>
      </c>
      <c r="I152" s="1820">
        <f t="shared" si="0"/>
        <v>0.63076923076923075</v>
      </c>
      <c r="J152" s="1820">
        <f t="shared" si="1"/>
        <v>0.63076923076923075</v>
      </c>
    </row>
    <row r="153" spans="1:10">
      <c r="A153" s="1816">
        <v>2</v>
      </c>
      <c r="B153" s="1578" t="s">
        <v>26</v>
      </c>
      <c r="C153" s="1578">
        <v>78</v>
      </c>
      <c r="D153" s="1578">
        <v>32</v>
      </c>
      <c r="E153" s="1578">
        <v>49</v>
      </c>
      <c r="F153" s="1578">
        <v>2</v>
      </c>
      <c r="G153" s="1578">
        <v>1</v>
      </c>
      <c r="H153" s="1578">
        <v>0</v>
      </c>
      <c r="I153" s="1820">
        <f t="shared" si="0"/>
        <v>0.63749999999999996</v>
      </c>
      <c r="J153" s="1820">
        <f t="shared" si="1"/>
        <v>0.62820512820512819</v>
      </c>
    </row>
    <row r="154" spans="1:10">
      <c r="A154" s="1816">
        <v>11</v>
      </c>
      <c r="B154" s="1578" t="s">
        <v>167</v>
      </c>
      <c r="C154" s="1578">
        <v>57</v>
      </c>
      <c r="D154" s="1578">
        <v>24</v>
      </c>
      <c r="E154" s="1578">
        <v>34</v>
      </c>
      <c r="F154" s="1578">
        <v>6</v>
      </c>
      <c r="G154" s="1578">
        <v>0</v>
      </c>
      <c r="H154" s="1578">
        <v>0</v>
      </c>
      <c r="I154" s="1820">
        <f t="shared" si="0"/>
        <v>0.63492063492063489</v>
      </c>
      <c r="J154" s="1820">
        <f t="shared" si="1"/>
        <v>0.59649122807017541</v>
      </c>
    </row>
    <row r="155" spans="1:10">
      <c r="A155" s="1816">
        <v>3</v>
      </c>
      <c r="B155" s="1578" t="s">
        <v>1283</v>
      </c>
      <c r="C155" s="1578">
        <v>85</v>
      </c>
      <c r="D155" s="1578">
        <v>32</v>
      </c>
      <c r="E155" s="1578">
        <v>49</v>
      </c>
      <c r="F155" s="1578">
        <v>1</v>
      </c>
      <c r="G155" s="1578">
        <v>2</v>
      </c>
      <c r="H155" s="1578">
        <v>0</v>
      </c>
      <c r="I155" s="1820">
        <f t="shared" si="0"/>
        <v>0.58139534883720934</v>
      </c>
      <c r="J155" s="1820">
        <f t="shared" si="1"/>
        <v>0.57647058823529407</v>
      </c>
    </row>
    <row r="156" spans="1:10">
      <c r="A156" s="1816">
        <v>10</v>
      </c>
      <c r="B156" s="1578" t="s">
        <v>35</v>
      </c>
      <c r="C156" s="1578">
        <v>49</v>
      </c>
      <c r="D156" s="1578">
        <v>18</v>
      </c>
      <c r="E156" s="1578">
        <v>27</v>
      </c>
      <c r="F156" s="1578">
        <v>3</v>
      </c>
      <c r="G156" s="1578">
        <v>3</v>
      </c>
      <c r="H156" s="1578">
        <v>0</v>
      </c>
      <c r="I156" s="1820">
        <f t="shared" si="0"/>
        <v>0.57692307692307687</v>
      </c>
      <c r="J156" s="1820">
        <f t="shared" si="1"/>
        <v>0.55102040816326525</v>
      </c>
    </row>
    <row r="157" spans="1:10">
      <c r="A157" s="1816">
        <v>7</v>
      </c>
      <c r="B157" s="1578" t="s">
        <v>183</v>
      </c>
      <c r="C157" s="1578">
        <v>79</v>
      </c>
      <c r="D157" s="1578">
        <v>26</v>
      </c>
      <c r="E157" s="1578">
        <v>42</v>
      </c>
      <c r="F157" s="1578">
        <v>1</v>
      </c>
      <c r="G157" s="1578">
        <v>2</v>
      </c>
      <c r="H157" s="1578">
        <v>4</v>
      </c>
      <c r="I157" s="1820">
        <f t="shared" si="0"/>
        <v>0.53749999999999998</v>
      </c>
      <c r="J157" s="1820">
        <f t="shared" si="1"/>
        <v>0.53164556962025311</v>
      </c>
    </row>
    <row r="158" spans="1:10">
      <c r="A158" s="1816">
        <v>6</v>
      </c>
      <c r="B158" s="1578" t="s">
        <v>45</v>
      </c>
      <c r="C158" s="1578">
        <v>63</v>
      </c>
      <c r="D158" s="1578">
        <v>23</v>
      </c>
      <c r="E158" s="1578">
        <v>33</v>
      </c>
      <c r="F158" s="1578">
        <v>1</v>
      </c>
      <c r="G158" s="1578">
        <v>1</v>
      </c>
      <c r="H158" s="1578">
        <v>0</v>
      </c>
      <c r="I158" s="1820">
        <f t="shared" si="0"/>
        <v>0.53125</v>
      </c>
      <c r="J158" s="1820">
        <f t="shared" si="1"/>
        <v>0.52380952380952384</v>
      </c>
    </row>
    <row r="159" spans="1:10">
      <c r="A159" s="1816">
        <v>5</v>
      </c>
      <c r="B159" s="1578" t="s">
        <v>2173</v>
      </c>
      <c r="C159" s="1578">
        <v>60</v>
      </c>
      <c r="D159" s="1578">
        <v>16</v>
      </c>
      <c r="E159" s="1578">
        <v>29</v>
      </c>
      <c r="F159" s="1578">
        <v>0</v>
      </c>
      <c r="G159" s="1578">
        <v>2</v>
      </c>
      <c r="H159" s="1578">
        <v>0</v>
      </c>
      <c r="I159" s="1820">
        <f t="shared" si="0"/>
        <v>0.48333333333333334</v>
      </c>
      <c r="J159" s="1820">
        <f t="shared" si="1"/>
        <v>0.48333333333333334</v>
      </c>
    </row>
    <row r="160" spans="1:10">
      <c r="A160" s="1816">
        <v>12</v>
      </c>
      <c r="B160" s="1578" t="s">
        <v>129</v>
      </c>
      <c r="C160" s="1578">
        <v>39</v>
      </c>
      <c r="D160" s="1578">
        <v>13</v>
      </c>
      <c r="E160" s="1578">
        <v>17</v>
      </c>
      <c r="F160" s="1578">
        <v>2</v>
      </c>
      <c r="G160" s="1578">
        <v>1</v>
      </c>
      <c r="H160" s="1578">
        <v>0</v>
      </c>
      <c r="I160" s="1820">
        <f t="shared" si="0"/>
        <v>0.46341463414634149</v>
      </c>
      <c r="J160" s="1820">
        <f t="shared" si="1"/>
        <v>0.4358974358974359</v>
      </c>
    </row>
    <row r="161" spans="1:10">
      <c r="A161" s="1816">
        <v>4</v>
      </c>
      <c r="B161" s="1578" t="s">
        <v>138</v>
      </c>
      <c r="C161" s="1578">
        <v>77</v>
      </c>
      <c r="D161" s="1578">
        <v>24</v>
      </c>
      <c r="E161" s="1578">
        <v>33</v>
      </c>
      <c r="F161" s="1578">
        <v>3</v>
      </c>
      <c r="G161" s="1578">
        <v>0</v>
      </c>
      <c r="H161" s="1578">
        <v>6</v>
      </c>
      <c r="I161" s="1820">
        <f t="shared" si="0"/>
        <v>0.45</v>
      </c>
      <c r="J161" s="1820">
        <f t="shared" si="1"/>
        <v>0.42857142857142855</v>
      </c>
    </row>
    <row r="162" spans="1:10">
      <c r="A162" s="1816" t="s">
        <v>1334</v>
      </c>
      <c r="B162" s="1578" t="s">
        <v>2242</v>
      </c>
      <c r="C162" s="1578">
        <v>25</v>
      </c>
      <c r="D162" s="1578">
        <v>4</v>
      </c>
      <c r="E162" s="1578">
        <v>7</v>
      </c>
      <c r="F162" s="1578">
        <v>0</v>
      </c>
      <c r="G162" s="1578">
        <v>0</v>
      </c>
      <c r="H162" s="1578">
        <v>0</v>
      </c>
      <c r="I162" s="1820">
        <f t="shared" si="0"/>
        <v>0.28000000000000003</v>
      </c>
      <c r="J162" s="1820">
        <f t="shared" si="1"/>
        <v>0.28000000000000003</v>
      </c>
    </row>
    <row r="163" spans="1:10">
      <c r="A163" s="1816">
        <v>13</v>
      </c>
      <c r="B163" s="1578" t="s">
        <v>2243</v>
      </c>
      <c r="C163" s="1578">
        <v>21</v>
      </c>
      <c r="D163" s="1578">
        <v>5</v>
      </c>
      <c r="E163" s="1578">
        <v>5</v>
      </c>
      <c r="F163" s="1578">
        <v>2</v>
      </c>
      <c r="G163" s="1578">
        <v>2</v>
      </c>
      <c r="H163" s="1578">
        <v>0</v>
      </c>
      <c r="I163" s="1820">
        <f t="shared" si="0"/>
        <v>0.30434782608695654</v>
      </c>
      <c r="J163" s="1820">
        <f t="shared" si="1"/>
        <v>0.23809523809523808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93"/>
  <sheetViews>
    <sheetView workbookViewId="0">
      <pane ySplit="1" topLeftCell="A131" activePane="bottomLeft" state="frozen"/>
      <selection pane="bottomLeft" activeCell="L4" sqref="L4"/>
    </sheetView>
  </sheetViews>
  <sheetFormatPr defaultRowHeight="13.2"/>
  <cols>
    <col min="1" max="1" width="9.109375" style="1557"/>
    <col min="2" max="2" width="17.88671875" customWidth="1"/>
    <col min="3" max="3" width="10.44140625" style="1557" bestFit="1" customWidth="1"/>
  </cols>
  <sheetData>
    <row r="1" spans="1:12">
      <c r="A1" s="1800" t="s">
        <v>2141</v>
      </c>
      <c r="B1" s="1800" t="s">
        <v>270</v>
      </c>
      <c r="C1" s="1800" t="s">
        <v>2142</v>
      </c>
      <c r="D1" s="1801" t="s">
        <v>268</v>
      </c>
      <c r="E1" s="1801" t="s">
        <v>1092</v>
      </c>
      <c r="F1" s="1801" t="s">
        <v>267</v>
      </c>
      <c r="G1" s="1801" t="s">
        <v>2143</v>
      </c>
      <c r="H1" s="1801" t="s">
        <v>2144</v>
      </c>
      <c r="I1" s="1801" t="s">
        <v>266</v>
      </c>
      <c r="J1" s="1801" t="s">
        <v>2145</v>
      </c>
      <c r="K1" s="1801" t="s">
        <v>265</v>
      </c>
    </row>
    <row r="2" spans="1:12">
      <c r="A2" s="1799">
        <v>4</v>
      </c>
      <c r="B2" s="1578" t="s">
        <v>219</v>
      </c>
      <c r="C2" s="1796" t="s">
        <v>2114</v>
      </c>
      <c r="D2" s="1796">
        <v>81</v>
      </c>
      <c r="E2" s="1796">
        <v>25</v>
      </c>
      <c r="F2" s="1796">
        <v>61</v>
      </c>
      <c r="G2" s="1796">
        <v>2</v>
      </c>
      <c r="H2" s="1796">
        <v>3</v>
      </c>
      <c r="I2" s="1796">
        <v>0</v>
      </c>
      <c r="J2" s="1703">
        <v>0.75900000000000001</v>
      </c>
      <c r="K2" s="1703">
        <v>0.753</v>
      </c>
      <c r="L2">
        <f>A2</f>
        <v>4</v>
      </c>
    </row>
    <row r="3" spans="1:12">
      <c r="A3" s="1799">
        <v>5</v>
      </c>
      <c r="B3" s="1578" t="s">
        <v>2116</v>
      </c>
      <c r="C3" s="1796" t="s">
        <v>2114</v>
      </c>
      <c r="D3" s="1796">
        <v>84</v>
      </c>
      <c r="E3" s="1796">
        <v>44</v>
      </c>
      <c r="F3" s="1796">
        <v>62</v>
      </c>
      <c r="G3" s="1796">
        <v>6</v>
      </c>
      <c r="H3" s="1796">
        <v>8</v>
      </c>
      <c r="I3" s="1796">
        <v>7</v>
      </c>
      <c r="J3" s="1703">
        <v>0.75600000000000001</v>
      </c>
      <c r="K3" s="1703">
        <v>0.73799999999999999</v>
      </c>
      <c r="L3">
        <f t="shared" ref="L3:L66" si="0">A3</f>
        <v>5</v>
      </c>
    </row>
    <row r="4" spans="1:12">
      <c r="A4" s="1799">
        <v>1</v>
      </c>
      <c r="B4" s="1578" t="s">
        <v>1681</v>
      </c>
      <c r="C4" s="1796" t="s">
        <v>2114</v>
      </c>
      <c r="D4" s="1796">
        <v>65</v>
      </c>
      <c r="E4" s="1796">
        <v>44</v>
      </c>
      <c r="F4" s="1796">
        <v>48</v>
      </c>
      <c r="G4" s="1796">
        <v>4</v>
      </c>
      <c r="H4" s="1796">
        <v>2</v>
      </c>
      <c r="I4" s="1796">
        <v>8</v>
      </c>
      <c r="J4" s="1703">
        <v>0.754</v>
      </c>
      <c r="K4" s="1703">
        <v>0.73799999999999999</v>
      </c>
      <c r="L4">
        <f t="shared" si="0"/>
        <v>1</v>
      </c>
    </row>
    <row r="5" spans="1:12" s="1807" customFormat="1">
      <c r="A5" s="1667">
        <v>2</v>
      </c>
      <c r="B5" s="2" t="s">
        <v>2191</v>
      </c>
      <c r="C5" s="1667" t="s">
        <v>2114</v>
      </c>
      <c r="D5" s="1667">
        <v>88</v>
      </c>
      <c r="E5" s="1667">
        <v>54</v>
      </c>
      <c r="F5" s="1667">
        <v>61</v>
      </c>
      <c r="G5" s="1667">
        <v>2</v>
      </c>
      <c r="H5" s="1667">
        <v>2</v>
      </c>
      <c r="I5" s="1667">
        <v>3</v>
      </c>
      <c r="J5" s="1808">
        <v>0.7</v>
      </c>
      <c r="K5" s="1808">
        <v>0.69299999999999995</v>
      </c>
      <c r="L5">
        <f t="shared" si="0"/>
        <v>2</v>
      </c>
    </row>
    <row r="6" spans="1:12" s="1807" customFormat="1">
      <c r="A6" s="1667">
        <v>6</v>
      </c>
      <c r="B6" s="2" t="s">
        <v>2186</v>
      </c>
      <c r="C6" s="1667" t="s">
        <v>2114</v>
      </c>
      <c r="D6" s="1667">
        <v>66</v>
      </c>
      <c r="E6" s="1667">
        <v>20</v>
      </c>
      <c r="F6" s="1667">
        <v>37</v>
      </c>
      <c r="G6" s="1667">
        <v>4</v>
      </c>
      <c r="H6" s="1667">
        <v>9</v>
      </c>
      <c r="I6" s="1667">
        <v>1</v>
      </c>
      <c r="J6" s="1808">
        <v>0.58599999999999997</v>
      </c>
      <c r="K6" s="1808">
        <v>0.56100000000000005</v>
      </c>
      <c r="L6">
        <f t="shared" si="0"/>
        <v>6</v>
      </c>
    </row>
    <row r="7" spans="1:12" s="1807" customFormat="1">
      <c r="A7" s="1667">
        <v>11</v>
      </c>
      <c r="B7" s="2" t="s">
        <v>2221</v>
      </c>
      <c r="C7" s="1667" t="s">
        <v>2114</v>
      </c>
      <c r="D7" s="1667">
        <v>79</v>
      </c>
      <c r="E7" s="1667">
        <v>23</v>
      </c>
      <c r="F7" s="1667">
        <v>44</v>
      </c>
      <c r="G7" s="1667">
        <v>4</v>
      </c>
      <c r="H7" s="1667">
        <v>2</v>
      </c>
      <c r="I7" s="1667">
        <v>0</v>
      </c>
      <c r="J7" s="1808">
        <v>0.57799999999999996</v>
      </c>
      <c r="K7" s="1808">
        <v>0.55700000000000005</v>
      </c>
      <c r="L7">
        <f t="shared" si="0"/>
        <v>11</v>
      </c>
    </row>
    <row r="8" spans="1:12" s="1807" customFormat="1">
      <c r="A8" s="1667">
        <v>3</v>
      </c>
      <c r="B8" s="2" t="s">
        <v>2185</v>
      </c>
      <c r="C8" s="1667" t="s">
        <v>2114</v>
      </c>
      <c r="D8" s="1667">
        <v>90</v>
      </c>
      <c r="E8" s="1667">
        <v>51</v>
      </c>
      <c r="F8" s="1667">
        <v>50</v>
      </c>
      <c r="G8" s="1667">
        <v>9</v>
      </c>
      <c r="H8" s="1667">
        <v>0</v>
      </c>
      <c r="I8" s="1667">
        <v>2</v>
      </c>
      <c r="J8" s="1808">
        <v>0.59599999999999997</v>
      </c>
      <c r="K8" s="1808">
        <v>0.55600000000000005</v>
      </c>
      <c r="L8">
        <f t="shared" si="0"/>
        <v>3</v>
      </c>
    </row>
    <row r="9" spans="1:12" s="1807" customFormat="1">
      <c r="A9" s="1667">
        <v>9</v>
      </c>
      <c r="B9" s="2" t="s">
        <v>112</v>
      </c>
      <c r="C9" s="1667" t="s">
        <v>2114</v>
      </c>
      <c r="D9" s="1667">
        <v>71</v>
      </c>
      <c r="E9" s="1667">
        <v>24</v>
      </c>
      <c r="F9" s="1667">
        <v>39</v>
      </c>
      <c r="G9" s="1667">
        <v>4</v>
      </c>
      <c r="H9" s="1667">
        <v>5</v>
      </c>
      <c r="I9" s="1667">
        <v>2</v>
      </c>
      <c r="J9" s="1808">
        <v>0.57299999999999995</v>
      </c>
      <c r="K9" s="1808">
        <v>0.54900000000000004</v>
      </c>
      <c r="L9">
        <f t="shared" si="0"/>
        <v>9</v>
      </c>
    </row>
    <row r="10" spans="1:12" s="1807" customFormat="1">
      <c r="A10" s="1667">
        <v>7</v>
      </c>
      <c r="B10" s="2" t="s">
        <v>2187</v>
      </c>
      <c r="C10" s="1667" t="s">
        <v>2114</v>
      </c>
      <c r="D10" s="1667">
        <v>64</v>
      </c>
      <c r="E10" s="1667">
        <v>16</v>
      </c>
      <c r="F10" s="1667">
        <v>35</v>
      </c>
      <c r="G10" s="1667">
        <v>1</v>
      </c>
      <c r="H10" s="1667">
        <v>2</v>
      </c>
      <c r="I10" s="1667">
        <v>0</v>
      </c>
      <c r="J10" s="1808">
        <v>0.55400000000000005</v>
      </c>
      <c r="K10" s="1808">
        <v>0.54700000000000004</v>
      </c>
      <c r="L10">
        <f t="shared" si="0"/>
        <v>7</v>
      </c>
    </row>
    <row r="11" spans="1:12" s="1807" customFormat="1">
      <c r="A11" s="1667">
        <v>10</v>
      </c>
      <c r="B11" s="2" t="s">
        <v>1157</v>
      </c>
      <c r="C11" s="1667" t="s">
        <v>2114</v>
      </c>
      <c r="D11" s="1667">
        <v>64</v>
      </c>
      <c r="E11" s="1667">
        <v>20</v>
      </c>
      <c r="F11" s="1667">
        <v>30</v>
      </c>
      <c r="G11" s="1667">
        <v>2</v>
      </c>
      <c r="H11" s="1667">
        <v>1</v>
      </c>
      <c r="I11" s="1667">
        <v>0</v>
      </c>
      <c r="J11" s="1808">
        <v>0.48499999999999999</v>
      </c>
      <c r="K11" s="1808">
        <v>0.46899999999999997</v>
      </c>
      <c r="L11">
        <f t="shared" si="0"/>
        <v>10</v>
      </c>
    </row>
    <row r="12" spans="1:12" s="1807" customFormat="1">
      <c r="A12" s="1667">
        <v>12</v>
      </c>
      <c r="B12" s="2" t="s">
        <v>2177</v>
      </c>
      <c r="C12" s="1667" t="s">
        <v>2114</v>
      </c>
      <c r="D12" s="1667">
        <v>43</v>
      </c>
      <c r="E12" s="1667">
        <v>20</v>
      </c>
      <c r="F12" s="1667">
        <v>19</v>
      </c>
      <c r="G12" s="1667">
        <v>8</v>
      </c>
      <c r="H12" s="1667">
        <v>0</v>
      </c>
      <c r="I12" s="1667">
        <v>0</v>
      </c>
      <c r="J12" s="1808">
        <v>0.52900000000000003</v>
      </c>
      <c r="K12" s="1808">
        <v>0.442</v>
      </c>
      <c r="L12">
        <f t="shared" si="0"/>
        <v>12</v>
      </c>
    </row>
    <row r="13" spans="1:12" s="1807" customFormat="1">
      <c r="A13" s="1667">
        <v>8</v>
      </c>
      <c r="B13" s="2" t="s">
        <v>127</v>
      </c>
      <c r="C13" s="1667" t="s">
        <v>2114</v>
      </c>
      <c r="D13" s="1667">
        <v>60</v>
      </c>
      <c r="E13" s="1667">
        <v>15</v>
      </c>
      <c r="F13" s="1667">
        <v>25</v>
      </c>
      <c r="G13" s="1667">
        <v>1</v>
      </c>
      <c r="H13" s="1667">
        <v>2</v>
      </c>
      <c r="I13" s="1667">
        <v>0</v>
      </c>
      <c r="J13" s="1808">
        <v>0.42599999999999999</v>
      </c>
      <c r="K13" s="1808">
        <v>0.41699999999999998</v>
      </c>
      <c r="L13">
        <f t="shared" si="0"/>
        <v>8</v>
      </c>
    </row>
    <row r="14" spans="1:12" s="1807" customFormat="1">
      <c r="A14" s="1667">
        <v>13</v>
      </c>
      <c r="B14" s="2" t="s">
        <v>145</v>
      </c>
      <c r="C14" s="1667" t="s">
        <v>2114</v>
      </c>
      <c r="D14" s="1667">
        <v>20</v>
      </c>
      <c r="E14" s="1667">
        <v>6</v>
      </c>
      <c r="F14" s="1667">
        <v>6</v>
      </c>
      <c r="G14" s="1667">
        <v>1</v>
      </c>
      <c r="H14" s="1667">
        <v>0</v>
      </c>
      <c r="I14" s="1667">
        <v>0</v>
      </c>
      <c r="J14" s="1808">
        <v>0.33300000000000002</v>
      </c>
      <c r="K14" s="1808">
        <v>0.3</v>
      </c>
      <c r="L14">
        <f t="shared" si="0"/>
        <v>13</v>
      </c>
    </row>
    <row r="15" spans="1:12" s="1807" customFormat="1">
      <c r="A15" s="1667">
        <v>1</v>
      </c>
      <c r="B15" s="2" t="s">
        <v>75</v>
      </c>
      <c r="C15" s="1702" t="s">
        <v>170</v>
      </c>
      <c r="D15" s="1667">
        <v>56</v>
      </c>
      <c r="E15" s="1667">
        <v>35</v>
      </c>
      <c r="F15" s="1667">
        <v>47</v>
      </c>
      <c r="G15" s="1667">
        <v>5</v>
      </c>
      <c r="H15" s="1667">
        <v>1</v>
      </c>
      <c r="I15" s="1667">
        <v>10</v>
      </c>
      <c r="J15" s="1808">
        <v>0.85199999999999998</v>
      </c>
      <c r="K15" s="1808">
        <v>0.83899999999999997</v>
      </c>
      <c r="L15">
        <f t="shared" si="0"/>
        <v>1</v>
      </c>
    </row>
    <row r="16" spans="1:12" s="1807" customFormat="1">
      <c r="A16" s="1667">
        <v>5</v>
      </c>
      <c r="B16" s="1780" t="s">
        <v>1175</v>
      </c>
      <c r="C16" s="1702" t="s">
        <v>170</v>
      </c>
      <c r="D16" s="1667">
        <v>81</v>
      </c>
      <c r="E16" s="1667">
        <v>50</v>
      </c>
      <c r="F16" s="1667">
        <v>59</v>
      </c>
      <c r="G16" s="1667">
        <v>6</v>
      </c>
      <c r="H16" s="1667">
        <v>9</v>
      </c>
      <c r="I16" s="1667">
        <v>5</v>
      </c>
      <c r="J16" s="1808">
        <v>0.747</v>
      </c>
      <c r="K16" s="1808">
        <v>0.72799999999999998</v>
      </c>
      <c r="L16">
        <f t="shared" si="0"/>
        <v>5</v>
      </c>
    </row>
    <row r="17" spans="1:12" s="1807" customFormat="1">
      <c r="A17" s="1667">
        <v>3</v>
      </c>
      <c r="B17" s="2" t="s">
        <v>179</v>
      </c>
      <c r="C17" s="1702" t="s">
        <v>170</v>
      </c>
      <c r="D17" s="1667">
        <v>71</v>
      </c>
      <c r="E17" s="1667">
        <v>42</v>
      </c>
      <c r="F17" s="1667">
        <v>47</v>
      </c>
      <c r="G17" s="1667">
        <v>1</v>
      </c>
      <c r="H17" s="1667">
        <v>3</v>
      </c>
      <c r="I17" s="1667">
        <v>3</v>
      </c>
      <c r="J17" s="1808">
        <v>0.66700000000000004</v>
      </c>
      <c r="K17" s="1808">
        <v>0.66200000000000003</v>
      </c>
      <c r="L17">
        <f t="shared" si="0"/>
        <v>3</v>
      </c>
    </row>
    <row r="18" spans="1:12" s="1807" customFormat="1">
      <c r="A18" s="1667">
        <v>11</v>
      </c>
      <c r="B18" s="2" t="s">
        <v>191</v>
      </c>
      <c r="C18" s="1702" t="s">
        <v>170</v>
      </c>
      <c r="D18" s="1667">
        <v>69</v>
      </c>
      <c r="E18" s="1667">
        <v>29</v>
      </c>
      <c r="F18" s="1667">
        <v>44</v>
      </c>
      <c r="G18" s="1667">
        <v>7</v>
      </c>
      <c r="H18" s="1667">
        <v>2</v>
      </c>
      <c r="I18" s="1667">
        <v>0</v>
      </c>
      <c r="J18" s="1808">
        <v>0.67100000000000004</v>
      </c>
      <c r="K18" s="1808">
        <v>0.63800000000000001</v>
      </c>
      <c r="L18">
        <f t="shared" si="0"/>
        <v>11</v>
      </c>
    </row>
    <row r="19" spans="1:12" s="1807" customFormat="1">
      <c r="A19" s="1667">
        <v>4</v>
      </c>
      <c r="B19" s="2" t="s">
        <v>221</v>
      </c>
      <c r="C19" s="1702" t="s">
        <v>170</v>
      </c>
      <c r="D19" s="1667">
        <v>74</v>
      </c>
      <c r="E19" s="1667">
        <v>31</v>
      </c>
      <c r="F19" s="1667">
        <v>46</v>
      </c>
      <c r="G19" s="1667">
        <v>7</v>
      </c>
      <c r="H19" s="1667">
        <v>7</v>
      </c>
      <c r="I19" s="1667">
        <v>1</v>
      </c>
      <c r="J19" s="1808">
        <v>0.65400000000000003</v>
      </c>
      <c r="K19" s="1808">
        <v>0.622</v>
      </c>
      <c r="L19">
        <f t="shared" si="0"/>
        <v>4</v>
      </c>
    </row>
    <row r="20" spans="1:12" s="1807" customFormat="1">
      <c r="A20" s="1667">
        <v>2</v>
      </c>
      <c r="B20" s="2" t="s">
        <v>2160</v>
      </c>
      <c r="C20" s="1702" t="s">
        <v>170</v>
      </c>
      <c r="D20" s="1667">
        <v>80</v>
      </c>
      <c r="E20" s="1667">
        <v>46</v>
      </c>
      <c r="F20" s="1667">
        <v>49</v>
      </c>
      <c r="G20" s="1667">
        <v>6</v>
      </c>
      <c r="H20" s="1667">
        <v>1</v>
      </c>
      <c r="I20" s="1667">
        <v>5</v>
      </c>
      <c r="J20" s="1808">
        <v>0.64</v>
      </c>
      <c r="K20" s="1808">
        <v>0.61299999999999999</v>
      </c>
      <c r="L20">
        <f t="shared" si="0"/>
        <v>2</v>
      </c>
    </row>
    <row r="21" spans="1:12" s="1807" customFormat="1">
      <c r="A21" s="1667">
        <v>6</v>
      </c>
      <c r="B21" s="2" t="s">
        <v>93</v>
      </c>
      <c r="C21" s="1702" t="s">
        <v>170</v>
      </c>
      <c r="D21" s="1667">
        <v>64</v>
      </c>
      <c r="E21" s="1667">
        <v>18</v>
      </c>
      <c r="F21" s="1667">
        <v>37</v>
      </c>
      <c r="G21" s="1667">
        <v>1</v>
      </c>
      <c r="H21" s="1667">
        <v>5</v>
      </c>
      <c r="I21" s="1667">
        <v>0</v>
      </c>
      <c r="J21" s="1808">
        <v>0.58499999999999996</v>
      </c>
      <c r="K21" s="1808">
        <v>0.57799999999999996</v>
      </c>
      <c r="L21">
        <f t="shared" si="0"/>
        <v>6</v>
      </c>
    </row>
    <row r="22" spans="1:12" s="1807" customFormat="1">
      <c r="A22" s="1667">
        <v>7</v>
      </c>
      <c r="B22" s="2" t="s">
        <v>240</v>
      </c>
      <c r="C22" s="1702" t="s">
        <v>170</v>
      </c>
      <c r="D22" s="1667">
        <v>73</v>
      </c>
      <c r="E22" s="1667">
        <v>23</v>
      </c>
      <c r="F22" s="1667">
        <v>40</v>
      </c>
      <c r="G22" s="1667">
        <v>5</v>
      </c>
      <c r="H22" s="1667">
        <v>3</v>
      </c>
      <c r="I22" s="1667">
        <v>0</v>
      </c>
      <c r="J22" s="1808">
        <v>0.57699999999999996</v>
      </c>
      <c r="K22" s="1808">
        <v>0.54800000000000004</v>
      </c>
      <c r="L22">
        <f t="shared" si="0"/>
        <v>7</v>
      </c>
    </row>
    <row r="23" spans="1:12" s="1807" customFormat="1">
      <c r="A23" s="1667">
        <v>9</v>
      </c>
      <c r="B23" s="2" t="s">
        <v>62</v>
      </c>
      <c r="C23" s="1702" t="s">
        <v>170</v>
      </c>
      <c r="D23" s="1667">
        <v>67</v>
      </c>
      <c r="E23" s="1667">
        <v>27</v>
      </c>
      <c r="F23" s="1667">
        <v>36</v>
      </c>
      <c r="G23" s="1667">
        <v>5</v>
      </c>
      <c r="H23" s="1667">
        <v>3</v>
      </c>
      <c r="I23" s="1667">
        <v>0</v>
      </c>
      <c r="J23" s="1808">
        <v>0.56899999999999995</v>
      </c>
      <c r="K23" s="1808">
        <v>0.53700000000000003</v>
      </c>
      <c r="L23">
        <f t="shared" si="0"/>
        <v>9</v>
      </c>
    </row>
    <row r="24" spans="1:12" s="1807" customFormat="1">
      <c r="A24" s="1667">
        <v>8</v>
      </c>
      <c r="B24" s="2" t="s">
        <v>169</v>
      </c>
      <c r="C24" s="1702" t="s">
        <v>170</v>
      </c>
      <c r="D24" s="1667">
        <v>86</v>
      </c>
      <c r="E24" s="1667">
        <v>24</v>
      </c>
      <c r="F24" s="1667">
        <v>44</v>
      </c>
      <c r="G24" s="1667">
        <v>2</v>
      </c>
      <c r="H24" s="1667">
        <v>1</v>
      </c>
      <c r="I24" s="1667">
        <v>4</v>
      </c>
      <c r="J24" s="1808">
        <v>0.52300000000000002</v>
      </c>
      <c r="K24" s="1808">
        <v>0.51200000000000001</v>
      </c>
      <c r="L24">
        <f t="shared" si="0"/>
        <v>8</v>
      </c>
    </row>
    <row r="25" spans="1:12" s="1807" customFormat="1">
      <c r="A25" s="1667">
        <v>13</v>
      </c>
      <c r="B25" s="2" t="s">
        <v>2180</v>
      </c>
      <c r="C25" s="1702" t="s">
        <v>170</v>
      </c>
      <c r="D25" s="1667">
        <v>25</v>
      </c>
      <c r="E25" s="1667">
        <v>10</v>
      </c>
      <c r="F25" s="1667">
        <v>11</v>
      </c>
      <c r="G25" s="1667">
        <v>4</v>
      </c>
      <c r="H25" s="1667">
        <v>1</v>
      </c>
      <c r="I25" s="1667">
        <v>0</v>
      </c>
      <c r="J25" s="1808">
        <v>0.51700000000000002</v>
      </c>
      <c r="K25" s="1808">
        <v>0.44</v>
      </c>
      <c r="L25">
        <f t="shared" si="0"/>
        <v>13</v>
      </c>
    </row>
    <row r="26" spans="1:12" s="1807" customFormat="1">
      <c r="A26" s="1667">
        <v>12</v>
      </c>
      <c r="B26" s="2" t="s">
        <v>2171</v>
      </c>
      <c r="C26" s="1702" t="s">
        <v>170</v>
      </c>
      <c r="D26" s="1667">
        <v>48</v>
      </c>
      <c r="E26" s="1667">
        <v>17</v>
      </c>
      <c r="F26" s="1667">
        <v>21</v>
      </c>
      <c r="G26" s="1667">
        <v>2</v>
      </c>
      <c r="H26" s="1667">
        <v>1</v>
      </c>
      <c r="I26" s="1667">
        <v>1</v>
      </c>
      <c r="J26" s="1808">
        <v>0.46</v>
      </c>
      <c r="K26" s="1808">
        <v>0.438</v>
      </c>
      <c r="L26">
        <f t="shared" si="0"/>
        <v>12</v>
      </c>
    </row>
    <row r="27" spans="1:12" s="1807" customFormat="1">
      <c r="A27" s="1667">
        <v>10</v>
      </c>
      <c r="B27" s="2" t="s">
        <v>209</v>
      </c>
      <c r="C27" s="1702" t="s">
        <v>170</v>
      </c>
      <c r="D27" s="1667">
        <v>49</v>
      </c>
      <c r="E27" s="1667">
        <v>18</v>
      </c>
      <c r="F27" s="1667">
        <v>20</v>
      </c>
      <c r="G27" s="1667">
        <v>5</v>
      </c>
      <c r="H27" s="1667">
        <v>0</v>
      </c>
      <c r="I27" s="1667">
        <v>0</v>
      </c>
      <c r="J27" s="1808">
        <v>0.46300000000000002</v>
      </c>
      <c r="K27" s="1808">
        <v>0.40799999999999997</v>
      </c>
      <c r="L27">
        <f t="shared" si="0"/>
        <v>10</v>
      </c>
    </row>
    <row r="28" spans="1:12" s="1807" customFormat="1">
      <c r="A28" s="1667">
        <v>1</v>
      </c>
      <c r="B28" s="2" t="s">
        <v>185</v>
      </c>
      <c r="C28" s="1702" t="s">
        <v>48</v>
      </c>
      <c r="D28" s="1667">
        <v>84</v>
      </c>
      <c r="E28" s="1667">
        <v>55</v>
      </c>
      <c r="F28" s="1667">
        <v>65</v>
      </c>
      <c r="G28" s="1667">
        <v>5</v>
      </c>
      <c r="H28" s="1667">
        <v>0</v>
      </c>
      <c r="I28" s="1667">
        <v>0</v>
      </c>
      <c r="J28" s="1808">
        <v>0.78700000000000003</v>
      </c>
      <c r="K28" s="1808">
        <v>0.77400000000000002</v>
      </c>
      <c r="L28">
        <f t="shared" si="0"/>
        <v>1</v>
      </c>
    </row>
    <row r="29" spans="1:12" s="1807" customFormat="1">
      <c r="A29" s="1667">
        <v>5</v>
      </c>
      <c r="B29" s="2" t="s">
        <v>47</v>
      </c>
      <c r="C29" s="1702" t="s">
        <v>48</v>
      </c>
      <c r="D29" s="1667">
        <v>86</v>
      </c>
      <c r="E29" s="1667">
        <v>42</v>
      </c>
      <c r="F29" s="1667">
        <v>58</v>
      </c>
      <c r="G29" s="1667">
        <v>5</v>
      </c>
      <c r="H29" s="1667">
        <v>3</v>
      </c>
      <c r="I29" s="1667">
        <v>0</v>
      </c>
      <c r="J29" s="1808">
        <v>0.69199999999999995</v>
      </c>
      <c r="K29" s="1808">
        <v>0.67400000000000004</v>
      </c>
      <c r="L29">
        <f t="shared" si="0"/>
        <v>5</v>
      </c>
    </row>
    <row r="30" spans="1:12" s="1807" customFormat="1">
      <c r="A30" s="1667">
        <v>3</v>
      </c>
      <c r="B30" s="2" t="s">
        <v>1223</v>
      </c>
      <c r="C30" s="1702" t="s">
        <v>48</v>
      </c>
      <c r="D30" s="1667">
        <v>78</v>
      </c>
      <c r="E30" s="1667">
        <v>33</v>
      </c>
      <c r="F30" s="1667">
        <v>51</v>
      </c>
      <c r="G30" s="1667">
        <v>3</v>
      </c>
      <c r="H30" s="1667">
        <v>3</v>
      </c>
      <c r="I30" s="1667">
        <v>1</v>
      </c>
      <c r="J30" s="1808">
        <v>0.66700000000000004</v>
      </c>
      <c r="K30" s="1808">
        <v>0.65400000000000003</v>
      </c>
      <c r="L30">
        <f t="shared" si="0"/>
        <v>3</v>
      </c>
    </row>
    <row r="31" spans="1:12" s="1807" customFormat="1">
      <c r="A31" s="1667">
        <v>8</v>
      </c>
      <c r="B31" s="2" t="s">
        <v>2107</v>
      </c>
      <c r="C31" s="1702" t="s">
        <v>48</v>
      </c>
      <c r="D31" s="1667">
        <v>75</v>
      </c>
      <c r="E31" s="1667">
        <v>33</v>
      </c>
      <c r="F31" s="1667">
        <v>49</v>
      </c>
      <c r="G31" s="1667">
        <v>6</v>
      </c>
      <c r="H31" s="1667">
        <v>6</v>
      </c>
      <c r="I31" s="1667">
        <v>3</v>
      </c>
      <c r="J31" s="1808">
        <v>0.67900000000000005</v>
      </c>
      <c r="K31" s="1808">
        <v>0.65300000000000002</v>
      </c>
      <c r="L31">
        <f t="shared" si="0"/>
        <v>8</v>
      </c>
    </row>
    <row r="32" spans="1:12" s="1807" customFormat="1">
      <c r="A32" s="1667">
        <v>2</v>
      </c>
      <c r="B32" s="2" t="s">
        <v>226</v>
      </c>
      <c r="C32" s="1702" t="s">
        <v>48</v>
      </c>
      <c r="D32" s="1667">
        <v>51</v>
      </c>
      <c r="E32" s="1667">
        <v>20</v>
      </c>
      <c r="F32" s="1667">
        <v>32</v>
      </c>
      <c r="G32" s="1667">
        <v>4</v>
      </c>
      <c r="H32" s="1667">
        <v>3</v>
      </c>
      <c r="I32" s="1667">
        <v>1</v>
      </c>
      <c r="J32" s="1808">
        <v>0.65500000000000003</v>
      </c>
      <c r="K32" s="1808">
        <v>0.627</v>
      </c>
      <c r="L32">
        <f t="shared" si="0"/>
        <v>2</v>
      </c>
    </row>
    <row r="33" spans="1:12" s="1807" customFormat="1">
      <c r="A33" s="1667">
        <v>4</v>
      </c>
      <c r="B33" s="2" t="s">
        <v>2155</v>
      </c>
      <c r="C33" s="1702" t="s">
        <v>48</v>
      </c>
      <c r="D33" s="1667">
        <v>75</v>
      </c>
      <c r="E33" s="1667">
        <v>28</v>
      </c>
      <c r="F33" s="1667">
        <v>44</v>
      </c>
      <c r="G33" s="1667">
        <v>4</v>
      </c>
      <c r="H33" s="1667">
        <v>5</v>
      </c>
      <c r="I33" s="1667">
        <v>4</v>
      </c>
      <c r="J33" s="1808">
        <v>0.60799999999999998</v>
      </c>
      <c r="K33" s="1808">
        <v>0.58699999999999997</v>
      </c>
      <c r="L33">
        <f t="shared" si="0"/>
        <v>4</v>
      </c>
    </row>
    <row r="34" spans="1:12" s="1807" customFormat="1">
      <c r="A34" s="1667">
        <v>6</v>
      </c>
      <c r="B34" s="2" t="s">
        <v>133</v>
      </c>
      <c r="C34" s="1702" t="s">
        <v>48</v>
      </c>
      <c r="D34" s="1667">
        <v>72</v>
      </c>
      <c r="E34" s="1667">
        <v>23</v>
      </c>
      <c r="F34" s="1667">
        <v>41</v>
      </c>
      <c r="G34" s="1667">
        <v>4</v>
      </c>
      <c r="H34" s="1667">
        <v>1</v>
      </c>
      <c r="I34" s="1667">
        <v>0</v>
      </c>
      <c r="J34" s="1808">
        <v>0.59199999999999997</v>
      </c>
      <c r="K34" s="1808">
        <v>0.56899999999999995</v>
      </c>
      <c r="L34">
        <f t="shared" si="0"/>
        <v>6</v>
      </c>
    </row>
    <row r="35" spans="1:12" s="1807" customFormat="1">
      <c r="A35" s="1667">
        <v>11</v>
      </c>
      <c r="B35" s="2" t="s">
        <v>2197</v>
      </c>
      <c r="C35" s="1702" t="s">
        <v>48</v>
      </c>
      <c r="D35" s="1667">
        <v>61</v>
      </c>
      <c r="E35" s="1667">
        <v>15</v>
      </c>
      <c r="F35" s="1667">
        <v>33</v>
      </c>
      <c r="G35" s="1667">
        <v>3</v>
      </c>
      <c r="H35" s="1667">
        <v>2</v>
      </c>
      <c r="I35" s="1667">
        <v>0</v>
      </c>
      <c r="J35" s="1808">
        <v>0.56299999999999994</v>
      </c>
      <c r="K35" s="1808">
        <v>0.54100000000000004</v>
      </c>
      <c r="L35">
        <f t="shared" si="0"/>
        <v>11</v>
      </c>
    </row>
    <row r="36" spans="1:12" s="1807" customFormat="1">
      <c r="A36" s="1667">
        <v>10</v>
      </c>
      <c r="B36" s="2" t="s">
        <v>60</v>
      </c>
      <c r="C36" s="1702" t="s">
        <v>48</v>
      </c>
      <c r="D36" s="1667">
        <v>60</v>
      </c>
      <c r="E36" s="1667">
        <v>13</v>
      </c>
      <c r="F36" s="1667">
        <v>32</v>
      </c>
      <c r="G36" s="1667">
        <v>5</v>
      </c>
      <c r="H36" s="1667">
        <v>1</v>
      </c>
      <c r="I36" s="1667">
        <v>0</v>
      </c>
      <c r="J36" s="1808">
        <v>0.56899999999999995</v>
      </c>
      <c r="K36" s="1808">
        <v>0.53300000000000003</v>
      </c>
      <c r="L36">
        <f t="shared" si="0"/>
        <v>10</v>
      </c>
    </row>
    <row r="37" spans="1:12" s="1807" customFormat="1">
      <c r="A37" s="1667">
        <v>7</v>
      </c>
      <c r="B37" s="2" t="s">
        <v>66</v>
      </c>
      <c r="C37" s="1702" t="s">
        <v>48</v>
      </c>
      <c r="D37" s="1667">
        <v>62</v>
      </c>
      <c r="E37" s="1667">
        <v>18</v>
      </c>
      <c r="F37" s="1667">
        <v>33</v>
      </c>
      <c r="G37" s="1667">
        <v>4</v>
      </c>
      <c r="H37" s="1667">
        <v>3</v>
      </c>
      <c r="I37" s="1667">
        <v>1</v>
      </c>
      <c r="J37" s="1808">
        <v>0.56100000000000005</v>
      </c>
      <c r="K37" s="1808">
        <v>0.53200000000000003</v>
      </c>
      <c r="L37">
        <f t="shared" si="0"/>
        <v>7</v>
      </c>
    </row>
    <row r="38" spans="1:12" s="1807" customFormat="1">
      <c r="A38" s="1667">
        <v>12</v>
      </c>
      <c r="B38" s="2" t="s">
        <v>2172</v>
      </c>
      <c r="C38" s="1702" t="s">
        <v>48</v>
      </c>
      <c r="D38" s="1667">
        <v>49</v>
      </c>
      <c r="E38" s="1667">
        <v>11</v>
      </c>
      <c r="F38" s="1667">
        <v>23</v>
      </c>
      <c r="G38" s="1667">
        <v>2</v>
      </c>
      <c r="H38" s="1667">
        <v>0</v>
      </c>
      <c r="I38" s="1667">
        <v>0</v>
      </c>
      <c r="J38" s="1808">
        <v>0.49</v>
      </c>
      <c r="K38" s="1808">
        <v>0.46899999999999997</v>
      </c>
      <c r="L38">
        <f t="shared" si="0"/>
        <v>12</v>
      </c>
    </row>
    <row r="39" spans="1:12" s="1807" customFormat="1">
      <c r="A39" s="1667">
        <v>9</v>
      </c>
      <c r="B39" s="2" t="s">
        <v>2183</v>
      </c>
      <c r="C39" s="1702" t="s">
        <v>48</v>
      </c>
      <c r="D39" s="1667">
        <v>57</v>
      </c>
      <c r="E39" s="1667">
        <v>23</v>
      </c>
      <c r="F39" s="1667">
        <v>24</v>
      </c>
      <c r="G39" s="1667">
        <v>2</v>
      </c>
      <c r="H39" s="1667">
        <v>2</v>
      </c>
      <c r="I39" s="1667">
        <v>0</v>
      </c>
      <c r="J39" s="1808">
        <v>0.441</v>
      </c>
      <c r="K39" s="1808">
        <v>0.42099999999999999</v>
      </c>
      <c r="L39">
        <f t="shared" si="0"/>
        <v>9</v>
      </c>
    </row>
    <row r="40" spans="1:12" s="1807" customFormat="1">
      <c r="A40" s="1667">
        <v>13</v>
      </c>
      <c r="B40" s="2" t="s">
        <v>2163</v>
      </c>
      <c r="C40" s="1702" t="s">
        <v>48</v>
      </c>
      <c r="D40" s="1667">
        <v>27</v>
      </c>
      <c r="E40" s="1667">
        <v>2</v>
      </c>
      <c r="F40" s="1667">
        <v>8</v>
      </c>
      <c r="G40" s="1667">
        <v>0</v>
      </c>
      <c r="H40" s="1667">
        <v>1</v>
      </c>
      <c r="I40" s="1667">
        <v>0</v>
      </c>
      <c r="J40" s="1808">
        <v>0.29599999999999999</v>
      </c>
      <c r="K40" s="1808">
        <v>0.29599999999999999</v>
      </c>
      <c r="L40">
        <f t="shared" si="0"/>
        <v>13</v>
      </c>
    </row>
    <row r="41" spans="1:12" s="1807" customFormat="1">
      <c r="A41" s="1667" t="s">
        <v>1334</v>
      </c>
      <c r="B41" s="2" t="s">
        <v>2198</v>
      </c>
      <c r="C41" s="1702" t="s">
        <v>97</v>
      </c>
      <c r="D41" s="1667">
        <v>8</v>
      </c>
      <c r="E41" s="1667">
        <v>1</v>
      </c>
      <c r="F41" s="1667">
        <v>6</v>
      </c>
      <c r="G41" s="1667">
        <v>0</v>
      </c>
      <c r="H41" s="1667">
        <v>0</v>
      </c>
      <c r="I41" s="1667">
        <v>0</v>
      </c>
      <c r="J41" s="1808">
        <v>0.75</v>
      </c>
      <c r="K41" s="1808">
        <v>0.75</v>
      </c>
      <c r="L41" t="str">
        <f t="shared" si="0"/>
        <v>Hat</v>
      </c>
    </row>
    <row r="42" spans="1:12" s="1807" customFormat="1">
      <c r="A42" s="1667">
        <v>3</v>
      </c>
      <c r="B42" s="2" t="s">
        <v>96</v>
      </c>
      <c r="C42" s="1702" t="s">
        <v>97</v>
      </c>
      <c r="D42" s="1667">
        <v>71</v>
      </c>
      <c r="E42" s="1667">
        <v>37</v>
      </c>
      <c r="F42" s="1667">
        <v>48</v>
      </c>
      <c r="G42" s="1667">
        <v>9</v>
      </c>
      <c r="H42" s="1667">
        <v>7</v>
      </c>
      <c r="I42" s="1667">
        <v>1</v>
      </c>
      <c r="J42" s="1808">
        <v>0.71299999999999997</v>
      </c>
      <c r="K42" s="1808">
        <v>0.67600000000000005</v>
      </c>
      <c r="L42">
        <f t="shared" si="0"/>
        <v>3</v>
      </c>
    </row>
    <row r="43" spans="1:12" s="1807" customFormat="1">
      <c r="A43" s="1667">
        <v>11</v>
      </c>
      <c r="B43" s="2" t="s">
        <v>91</v>
      </c>
      <c r="C43" s="1702" t="s">
        <v>97</v>
      </c>
      <c r="D43" s="1667">
        <v>79</v>
      </c>
      <c r="E43" s="1667">
        <v>30</v>
      </c>
      <c r="F43" s="1667">
        <v>52</v>
      </c>
      <c r="G43" s="1667">
        <v>0</v>
      </c>
      <c r="H43" s="1667">
        <v>1</v>
      </c>
      <c r="I43" s="1667">
        <v>4</v>
      </c>
      <c r="J43" s="1808">
        <v>0.65800000000000003</v>
      </c>
      <c r="K43" s="1808">
        <v>0.65800000000000003</v>
      </c>
      <c r="L43">
        <f t="shared" si="0"/>
        <v>11</v>
      </c>
    </row>
    <row r="44" spans="1:12" s="1807" customFormat="1">
      <c r="A44" s="1667">
        <v>1</v>
      </c>
      <c r="B44" s="2" t="s">
        <v>2148</v>
      </c>
      <c r="C44" s="1702" t="s">
        <v>97</v>
      </c>
      <c r="D44" s="1667">
        <v>62</v>
      </c>
      <c r="E44" s="1667">
        <v>36</v>
      </c>
      <c r="F44" s="1667">
        <v>40</v>
      </c>
      <c r="G44" s="1667">
        <v>8</v>
      </c>
      <c r="H44" s="1667">
        <v>6</v>
      </c>
      <c r="I44" s="1667">
        <v>7</v>
      </c>
      <c r="J44" s="1808">
        <v>0.68600000000000005</v>
      </c>
      <c r="K44" s="1808">
        <v>0.64500000000000002</v>
      </c>
      <c r="L44">
        <f t="shared" si="0"/>
        <v>1</v>
      </c>
    </row>
    <row r="45" spans="1:12" s="1807" customFormat="1">
      <c r="A45" s="1667">
        <v>9</v>
      </c>
      <c r="B45" s="2" t="s">
        <v>2179</v>
      </c>
      <c r="C45" s="1702" t="s">
        <v>97</v>
      </c>
      <c r="D45" s="1667">
        <v>64</v>
      </c>
      <c r="E45" s="1667">
        <v>22</v>
      </c>
      <c r="F45" s="1667">
        <v>40</v>
      </c>
      <c r="G45" s="1667">
        <v>1</v>
      </c>
      <c r="H45" s="1667">
        <v>4</v>
      </c>
      <c r="I45" s="1667">
        <v>1</v>
      </c>
      <c r="J45" s="1808">
        <v>0.63100000000000001</v>
      </c>
      <c r="K45" s="1808">
        <v>0.625</v>
      </c>
      <c r="L45">
        <f t="shared" si="0"/>
        <v>9</v>
      </c>
    </row>
    <row r="46" spans="1:12" s="1807" customFormat="1">
      <c r="A46" s="1667">
        <v>2</v>
      </c>
      <c r="B46" s="2" t="s">
        <v>241</v>
      </c>
      <c r="C46" s="1702" t="s">
        <v>97</v>
      </c>
      <c r="D46" s="1667">
        <v>66</v>
      </c>
      <c r="E46" s="1667">
        <v>37</v>
      </c>
      <c r="F46" s="1667">
        <v>41</v>
      </c>
      <c r="G46" s="1667">
        <v>3</v>
      </c>
      <c r="H46" s="1667">
        <v>3</v>
      </c>
      <c r="I46" s="1667">
        <v>7</v>
      </c>
      <c r="J46" s="1808">
        <v>0.63800000000000001</v>
      </c>
      <c r="K46" s="1808">
        <v>0.621</v>
      </c>
      <c r="L46">
        <f t="shared" si="0"/>
        <v>2</v>
      </c>
    </row>
    <row r="47" spans="1:12" s="1807" customFormat="1">
      <c r="A47" s="1667">
        <v>10</v>
      </c>
      <c r="B47" s="2" t="s">
        <v>237</v>
      </c>
      <c r="C47" s="1702" t="s">
        <v>97</v>
      </c>
      <c r="D47" s="1667">
        <v>81</v>
      </c>
      <c r="E47" s="1667">
        <v>29</v>
      </c>
      <c r="F47" s="1667">
        <v>48</v>
      </c>
      <c r="G47" s="1667">
        <v>3</v>
      </c>
      <c r="H47" s="1667">
        <v>1</v>
      </c>
      <c r="I47" s="1667">
        <v>0</v>
      </c>
      <c r="J47" s="1808">
        <v>0.60699999999999998</v>
      </c>
      <c r="K47" s="1808">
        <v>0.59299999999999997</v>
      </c>
      <c r="L47">
        <f t="shared" si="0"/>
        <v>10</v>
      </c>
    </row>
    <row r="48" spans="1:12" s="1807" customFormat="1">
      <c r="A48" s="1667">
        <v>8</v>
      </c>
      <c r="B48" s="2" t="s">
        <v>234</v>
      </c>
      <c r="C48" s="1702" t="s">
        <v>97</v>
      </c>
      <c r="D48" s="1667">
        <v>55</v>
      </c>
      <c r="E48" s="1667">
        <v>15</v>
      </c>
      <c r="F48" s="1667">
        <v>32</v>
      </c>
      <c r="G48" s="1667">
        <v>1</v>
      </c>
      <c r="H48" s="1667">
        <v>3</v>
      </c>
      <c r="I48" s="1667">
        <v>1</v>
      </c>
      <c r="J48" s="1808">
        <v>0.58899999999999997</v>
      </c>
      <c r="K48" s="1808">
        <v>0.58199999999999996</v>
      </c>
      <c r="L48">
        <f t="shared" si="0"/>
        <v>8</v>
      </c>
    </row>
    <row r="49" spans="1:12" s="1807" customFormat="1">
      <c r="A49" s="1667">
        <v>12</v>
      </c>
      <c r="B49" s="2" t="s">
        <v>2199</v>
      </c>
      <c r="C49" s="1702" t="s">
        <v>97</v>
      </c>
      <c r="D49" s="1667">
        <v>66</v>
      </c>
      <c r="E49" s="1667">
        <v>20</v>
      </c>
      <c r="F49" s="1667">
        <v>37</v>
      </c>
      <c r="G49" s="1667">
        <v>0</v>
      </c>
      <c r="H49" s="1667">
        <v>2</v>
      </c>
      <c r="I49" s="1667">
        <v>4</v>
      </c>
      <c r="J49" s="1808">
        <v>0.56100000000000005</v>
      </c>
      <c r="K49" s="1808">
        <v>0.56100000000000005</v>
      </c>
      <c r="L49">
        <f t="shared" si="0"/>
        <v>12</v>
      </c>
    </row>
    <row r="50" spans="1:12" s="1807" customFormat="1">
      <c r="A50" s="1667">
        <v>7</v>
      </c>
      <c r="B50" s="2" t="s">
        <v>2152</v>
      </c>
      <c r="C50" s="1702" t="s">
        <v>97</v>
      </c>
      <c r="D50" s="1667">
        <v>54</v>
      </c>
      <c r="E50" s="1667">
        <v>20</v>
      </c>
      <c r="F50" s="1667">
        <v>30</v>
      </c>
      <c r="G50" s="1667">
        <v>0</v>
      </c>
      <c r="H50" s="1667">
        <v>0</v>
      </c>
      <c r="I50" s="1667">
        <v>0</v>
      </c>
      <c r="J50" s="1808">
        <v>0.55600000000000005</v>
      </c>
      <c r="K50" s="1808">
        <v>0.55600000000000005</v>
      </c>
      <c r="L50">
        <f t="shared" si="0"/>
        <v>7</v>
      </c>
    </row>
    <row r="51" spans="1:12" s="1807" customFormat="1">
      <c r="A51" s="1667">
        <v>5</v>
      </c>
      <c r="B51" s="2" t="s">
        <v>42</v>
      </c>
      <c r="C51" s="1702" t="s">
        <v>97</v>
      </c>
      <c r="D51" s="1667">
        <v>71</v>
      </c>
      <c r="E51" s="1667">
        <v>34</v>
      </c>
      <c r="F51" s="1667">
        <v>39</v>
      </c>
      <c r="G51" s="1667">
        <v>6</v>
      </c>
      <c r="H51" s="1667">
        <v>2</v>
      </c>
      <c r="I51" s="1667">
        <v>3</v>
      </c>
      <c r="J51" s="1808">
        <v>0.58399999999999996</v>
      </c>
      <c r="K51" s="1808">
        <v>0.54900000000000004</v>
      </c>
      <c r="L51">
        <f t="shared" si="0"/>
        <v>5</v>
      </c>
    </row>
    <row r="52" spans="1:12" s="1807" customFormat="1">
      <c r="A52" s="1667">
        <v>4</v>
      </c>
      <c r="B52" s="2" t="s">
        <v>2200</v>
      </c>
      <c r="C52" s="1702" t="s">
        <v>97</v>
      </c>
      <c r="D52" s="1667">
        <v>79</v>
      </c>
      <c r="E52" s="1667">
        <v>40</v>
      </c>
      <c r="F52" s="1667">
        <v>42</v>
      </c>
      <c r="G52" s="1667">
        <v>5</v>
      </c>
      <c r="H52" s="1667">
        <v>1</v>
      </c>
      <c r="I52" s="1667">
        <v>4</v>
      </c>
      <c r="J52" s="1808">
        <v>0.56000000000000005</v>
      </c>
      <c r="K52" s="1808">
        <v>0.53200000000000003</v>
      </c>
      <c r="L52">
        <f t="shared" si="0"/>
        <v>4</v>
      </c>
    </row>
    <row r="53" spans="1:12" s="1807" customFormat="1">
      <c r="A53" s="1667">
        <v>6</v>
      </c>
      <c r="B53" s="2" t="s">
        <v>89</v>
      </c>
      <c r="C53" s="1702" t="s">
        <v>97</v>
      </c>
      <c r="D53" s="1667">
        <v>67</v>
      </c>
      <c r="E53" s="1667">
        <v>25</v>
      </c>
      <c r="F53" s="1667">
        <v>33</v>
      </c>
      <c r="G53" s="1667">
        <v>4</v>
      </c>
      <c r="H53" s="1667">
        <v>1</v>
      </c>
      <c r="I53" s="1667">
        <v>0</v>
      </c>
      <c r="J53" s="1808">
        <v>0.52100000000000002</v>
      </c>
      <c r="K53" s="1808">
        <v>0.49299999999999999</v>
      </c>
      <c r="L53">
        <f t="shared" si="0"/>
        <v>6</v>
      </c>
    </row>
    <row r="54" spans="1:12" s="1807" customFormat="1">
      <c r="A54" s="1667">
        <v>13</v>
      </c>
      <c r="B54" s="2" t="s">
        <v>82</v>
      </c>
      <c r="C54" s="1702" t="s">
        <v>97</v>
      </c>
      <c r="D54" s="1667">
        <v>27</v>
      </c>
      <c r="E54" s="1667">
        <v>3</v>
      </c>
      <c r="F54" s="1667">
        <v>8</v>
      </c>
      <c r="G54" s="1667">
        <v>0</v>
      </c>
      <c r="H54" s="1667">
        <v>0</v>
      </c>
      <c r="I54" s="1667">
        <v>0</v>
      </c>
      <c r="J54" s="1808">
        <v>0.29599999999999999</v>
      </c>
      <c r="K54" s="1808">
        <v>0.29599999999999999</v>
      </c>
      <c r="L54">
        <f t="shared" si="0"/>
        <v>13</v>
      </c>
    </row>
    <row r="55" spans="1:12" s="1807" customFormat="1">
      <c r="A55" s="1667">
        <v>1</v>
      </c>
      <c r="B55" s="2" t="s">
        <v>1317</v>
      </c>
      <c r="C55" s="1702" t="s">
        <v>8</v>
      </c>
      <c r="D55" s="1667">
        <v>93</v>
      </c>
      <c r="E55" s="1667">
        <v>65</v>
      </c>
      <c r="F55" s="1667">
        <v>70</v>
      </c>
      <c r="G55" s="1667">
        <v>3</v>
      </c>
      <c r="H55" s="1667">
        <v>3</v>
      </c>
      <c r="I55" s="1667">
        <v>20</v>
      </c>
      <c r="J55" s="1808">
        <v>0.76</v>
      </c>
      <c r="K55" s="1808">
        <v>0.753</v>
      </c>
      <c r="L55">
        <f t="shared" si="0"/>
        <v>1</v>
      </c>
    </row>
    <row r="56" spans="1:12" s="1807" customFormat="1">
      <c r="A56" s="1667">
        <v>4</v>
      </c>
      <c r="B56" s="2" t="s">
        <v>2178</v>
      </c>
      <c r="C56" s="1702" t="s">
        <v>8</v>
      </c>
      <c r="D56" s="1667">
        <v>63</v>
      </c>
      <c r="E56" s="1667">
        <v>34</v>
      </c>
      <c r="F56" s="1667">
        <v>44</v>
      </c>
      <c r="G56" s="1667">
        <v>14</v>
      </c>
      <c r="H56" s="1667">
        <v>5</v>
      </c>
      <c r="I56" s="1667">
        <v>6</v>
      </c>
      <c r="J56" s="1808">
        <v>0.753</v>
      </c>
      <c r="K56" s="1808">
        <v>0.69799999999999995</v>
      </c>
      <c r="L56">
        <f t="shared" si="0"/>
        <v>4</v>
      </c>
    </row>
    <row r="57" spans="1:12" s="1807" customFormat="1">
      <c r="A57" s="1667">
        <v>2</v>
      </c>
      <c r="B57" s="2" t="s">
        <v>95</v>
      </c>
      <c r="C57" s="1702" t="s">
        <v>8</v>
      </c>
      <c r="D57" s="1667">
        <v>94</v>
      </c>
      <c r="E57" s="1667">
        <v>46</v>
      </c>
      <c r="F57" s="1667">
        <v>61</v>
      </c>
      <c r="G57" s="1667">
        <v>3</v>
      </c>
      <c r="H57" s="1667">
        <v>0</v>
      </c>
      <c r="I57" s="1667">
        <v>4</v>
      </c>
      <c r="J57" s="1808">
        <v>0.66</v>
      </c>
      <c r="K57" s="1808">
        <v>0.64900000000000002</v>
      </c>
      <c r="L57">
        <f t="shared" si="0"/>
        <v>2</v>
      </c>
    </row>
    <row r="58" spans="1:12" s="1807" customFormat="1">
      <c r="A58" s="1667">
        <v>3</v>
      </c>
      <c r="B58" s="2" t="s">
        <v>1121</v>
      </c>
      <c r="C58" s="1702" t="s">
        <v>8</v>
      </c>
      <c r="D58" s="1667">
        <v>85</v>
      </c>
      <c r="E58" s="1667">
        <v>51</v>
      </c>
      <c r="F58" s="1667">
        <v>55</v>
      </c>
      <c r="G58" s="1667">
        <v>13</v>
      </c>
      <c r="H58" s="1667">
        <v>2</v>
      </c>
      <c r="I58" s="1667">
        <v>11</v>
      </c>
      <c r="J58" s="1808">
        <v>0.69399999999999995</v>
      </c>
      <c r="K58" s="1808">
        <v>0.64700000000000002</v>
      </c>
      <c r="L58">
        <f t="shared" si="0"/>
        <v>3</v>
      </c>
    </row>
    <row r="59" spans="1:12" s="1807" customFormat="1">
      <c r="A59" s="1667">
        <v>9</v>
      </c>
      <c r="B59" s="2" t="s">
        <v>1675</v>
      </c>
      <c r="C59" s="1702" t="s">
        <v>8</v>
      </c>
      <c r="D59" s="1667">
        <v>81</v>
      </c>
      <c r="E59" s="1667">
        <v>31</v>
      </c>
      <c r="F59" s="1667">
        <v>51</v>
      </c>
      <c r="G59" s="1667">
        <v>3</v>
      </c>
      <c r="H59" s="1667">
        <v>0</v>
      </c>
      <c r="I59" s="1667">
        <v>1</v>
      </c>
      <c r="J59" s="1808">
        <v>0.64300000000000002</v>
      </c>
      <c r="K59" s="1808">
        <v>0.63</v>
      </c>
      <c r="L59">
        <f t="shared" si="0"/>
        <v>9</v>
      </c>
    </row>
    <row r="60" spans="1:12" s="1807" customFormat="1">
      <c r="A60" s="1667" t="s">
        <v>1334</v>
      </c>
      <c r="B60" s="2" t="s">
        <v>2201</v>
      </c>
      <c r="C60" s="1702" t="s">
        <v>8</v>
      </c>
      <c r="D60" s="1667">
        <v>13</v>
      </c>
      <c r="E60" s="1667">
        <v>4</v>
      </c>
      <c r="F60" s="1667">
        <v>8</v>
      </c>
      <c r="G60" s="1667">
        <v>0</v>
      </c>
      <c r="H60" s="1667">
        <v>0</v>
      </c>
      <c r="I60" s="1667">
        <v>1</v>
      </c>
      <c r="J60" s="1808">
        <v>0.61499999999999999</v>
      </c>
      <c r="K60" s="1808">
        <v>0.61499999999999999</v>
      </c>
      <c r="L60" t="str">
        <f t="shared" si="0"/>
        <v>Hat</v>
      </c>
    </row>
    <row r="61" spans="1:12" s="1807" customFormat="1">
      <c r="A61" s="1667">
        <v>10</v>
      </c>
      <c r="B61" s="2" t="s">
        <v>111</v>
      </c>
      <c r="C61" s="1702" t="s">
        <v>8</v>
      </c>
      <c r="D61" s="1667">
        <v>71</v>
      </c>
      <c r="E61" s="1667">
        <v>21</v>
      </c>
      <c r="F61" s="1667">
        <v>40</v>
      </c>
      <c r="G61" s="1667">
        <v>6</v>
      </c>
      <c r="H61" s="1667">
        <v>3</v>
      </c>
      <c r="I61" s="1667">
        <v>0</v>
      </c>
      <c r="J61" s="1808">
        <v>0.59699999999999998</v>
      </c>
      <c r="K61" s="1808">
        <v>0.56299999999999994</v>
      </c>
      <c r="L61">
        <f t="shared" si="0"/>
        <v>10</v>
      </c>
    </row>
    <row r="62" spans="1:12" s="1807" customFormat="1">
      <c r="A62" s="1667">
        <v>6</v>
      </c>
      <c r="B62" s="2" t="s">
        <v>1269</v>
      </c>
      <c r="C62" s="1702" t="s">
        <v>8</v>
      </c>
      <c r="D62" s="1667">
        <v>22</v>
      </c>
      <c r="E62" s="1667">
        <v>5</v>
      </c>
      <c r="F62" s="1667">
        <v>12</v>
      </c>
      <c r="G62" s="1667">
        <v>1</v>
      </c>
      <c r="H62" s="1667">
        <v>1</v>
      </c>
      <c r="I62" s="1667">
        <v>0</v>
      </c>
      <c r="J62" s="1808">
        <v>0.56499999999999995</v>
      </c>
      <c r="K62" s="1808">
        <v>0.54500000000000004</v>
      </c>
      <c r="L62">
        <f t="shared" si="0"/>
        <v>6</v>
      </c>
    </row>
    <row r="63" spans="1:12" s="1807" customFormat="1">
      <c r="A63" s="1667">
        <v>5</v>
      </c>
      <c r="B63" s="2" t="s">
        <v>259</v>
      </c>
      <c r="C63" s="1702" t="s">
        <v>8</v>
      </c>
      <c r="D63" s="1667">
        <v>69</v>
      </c>
      <c r="E63" s="1667">
        <v>33</v>
      </c>
      <c r="F63" s="1667">
        <v>37</v>
      </c>
      <c r="G63" s="1667">
        <v>9</v>
      </c>
      <c r="H63" s="1667">
        <v>1</v>
      </c>
      <c r="I63" s="1667">
        <v>1</v>
      </c>
      <c r="J63" s="1808">
        <v>0.59</v>
      </c>
      <c r="K63" s="1808">
        <v>0.53600000000000003</v>
      </c>
      <c r="L63">
        <f t="shared" si="0"/>
        <v>5</v>
      </c>
    </row>
    <row r="64" spans="1:12" s="1807" customFormat="1">
      <c r="A64" s="1667">
        <v>8</v>
      </c>
      <c r="B64" s="2" t="s">
        <v>194</v>
      </c>
      <c r="C64" s="1702" t="s">
        <v>8</v>
      </c>
      <c r="D64" s="1667">
        <v>88</v>
      </c>
      <c r="E64" s="1667">
        <v>30</v>
      </c>
      <c r="F64" s="1667">
        <v>45</v>
      </c>
      <c r="G64" s="1667">
        <v>1</v>
      </c>
      <c r="H64" s="1667">
        <v>4</v>
      </c>
      <c r="I64" s="1667">
        <v>4</v>
      </c>
      <c r="J64" s="1808">
        <v>0.51700000000000002</v>
      </c>
      <c r="K64" s="1808">
        <v>0.51100000000000001</v>
      </c>
      <c r="L64">
        <f t="shared" si="0"/>
        <v>8</v>
      </c>
    </row>
    <row r="65" spans="1:12" s="1807" customFormat="1">
      <c r="A65" s="1667" t="s">
        <v>1334</v>
      </c>
      <c r="B65" s="2" t="s">
        <v>2202</v>
      </c>
      <c r="C65" s="1702" t="s">
        <v>8</v>
      </c>
      <c r="D65" s="1667">
        <v>40</v>
      </c>
      <c r="E65" s="1667">
        <v>13</v>
      </c>
      <c r="F65" s="1667">
        <v>19</v>
      </c>
      <c r="G65" s="1667">
        <v>4</v>
      </c>
      <c r="H65" s="1667">
        <v>0</v>
      </c>
      <c r="I65" s="1667">
        <v>0</v>
      </c>
      <c r="J65" s="1808">
        <v>0.52300000000000002</v>
      </c>
      <c r="K65" s="1808">
        <v>0.47499999999999998</v>
      </c>
      <c r="L65" t="str">
        <f t="shared" si="0"/>
        <v>Hat</v>
      </c>
    </row>
    <row r="66" spans="1:12" s="1807" customFormat="1">
      <c r="A66" s="1667">
        <v>7</v>
      </c>
      <c r="B66" s="2" t="s">
        <v>7</v>
      </c>
      <c r="C66" s="1702" t="s">
        <v>8</v>
      </c>
      <c r="D66" s="1667">
        <v>70</v>
      </c>
      <c r="E66" s="1667">
        <v>20</v>
      </c>
      <c r="F66" s="1667">
        <v>33</v>
      </c>
      <c r="G66" s="1667">
        <v>6</v>
      </c>
      <c r="H66" s="1667">
        <v>1</v>
      </c>
      <c r="I66" s="1667">
        <v>1</v>
      </c>
      <c r="J66" s="1808">
        <v>0.51300000000000001</v>
      </c>
      <c r="K66" s="1808">
        <v>0.47099999999999997</v>
      </c>
      <c r="L66">
        <f t="shared" si="0"/>
        <v>7</v>
      </c>
    </row>
    <row r="67" spans="1:12" s="1807" customFormat="1">
      <c r="A67" s="1667">
        <v>12</v>
      </c>
      <c r="B67" s="2" t="s">
        <v>2162</v>
      </c>
      <c r="C67" s="1702" t="s">
        <v>8</v>
      </c>
      <c r="D67" s="1667">
        <v>48</v>
      </c>
      <c r="E67" s="1667">
        <v>7</v>
      </c>
      <c r="F67" s="1667">
        <v>19</v>
      </c>
      <c r="G67" s="1667">
        <v>2</v>
      </c>
      <c r="H67" s="1667">
        <v>0</v>
      </c>
      <c r="I67" s="1667">
        <v>0</v>
      </c>
      <c r="J67" s="1808">
        <v>0.42</v>
      </c>
      <c r="K67" s="1808">
        <v>0.39600000000000002</v>
      </c>
      <c r="L67">
        <f t="shared" ref="L67:L130" si="1">A67</f>
        <v>12</v>
      </c>
    </row>
    <row r="68" spans="1:12" s="1807" customFormat="1">
      <c r="A68" s="1667">
        <v>11</v>
      </c>
      <c r="B68" s="2" t="s">
        <v>107</v>
      </c>
      <c r="C68" s="1702" t="s">
        <v>8</v>
      </c>
      <c r="D68" s="1667">
        <v>32</v>
      </c>
      <c r="E68" s="1667">
        <v>13</v>
      </c>
      <c r="F68" s="1667">
        <v>12</v>
      </c>
      <c r="G68" s="1667">
        <v>3</v>
      </c>
      <c r="H68" s="1667">
        <v>0</v>
      </c>
      <c r="I68" s="1667">
        <v>0</v>
      </c>
      <c r="J68" s="1808">
        <v>0.42899999999999999</v>
      </c>
      <c r="K68" s="1808">
        <v>0.375</v>
      </c>
      <c r="L68">
        <f t="shared" si="1"/>
        <v>11</v>
      </c>
    </row>
    <row r="69" spans="1:12" s="1807" customFormat="1">
      <c r="A69" s="1667">
        <v>13</v>
      </c>
      <c r="B69" s="2" t="s">
        <v>228</v>
      </c>
      <c r="C69" s="1702" t="s">
        <v>8</v>
      </c>
      <c r="D69" s="1667">
        <v>22</v>
      </c>
      <c r="E69" s="1667">
        <v>3</v>
      </c>
      <c r="F69" s="1667">
        <v>7</v>
      </c>
      <c r="G69" s="1667">
        <v>0</v>
      </c>
      <c r="H69" s="1667">
        <v>0</v>
      </c>
      <c r="I69" s="1667">
        <v>0</v>
      </c>
      <c r="J69" s="1808">
        <v>0.318</v>
      </c>
      <c r="K69" s="1808">
        <v>0.318</v>
      </c>
      <c r="L69">
        <f t="shared" si="1"/>
        <v>13</v>
      </c>
    </row>
    <row r="70" spans="1:12" s="1807" customFormat="1">
      <c r="A70" s="1667">
        <v>1</v>
      </c>
      <c r="B70" s="2" t="s">
        <v>163</v>
      </c>
      <c r="C70" s="1702" t="s">
        <v>156</v>
      </c>
      <c r="D70" s="1667">
        <v>76</v>
      </c>
      <c r="E70" s="1667">
        <v>51</v>
      </c>
      <c r="F70" s="1667">
        <v>61</v>
      </c>
      <c r="G70" s="1667">
        <v>10</v>
      </c>
      <c r="H70" s="1667">
        <v>6</v>
      </c>
      <c r="I70" s="1667">
        <v>17</v>
      </c>
      <c r="J70" s="1808">
        <v>0.82599999999999996</v>
      </c>
      <c r="K70" s="1808">
        <v>0.80300000000000005</v>
      </c>
      <c r="L70">
        <f t="shared" si="1"/>
        <v>1</v>
      </c>
    </row>
    <row r="71" spans="1:12" s="1807" customFormat="1">
      <c r="A71" s="1667" t="s">
        <v>1334</v>
      </c>
      <c r="B71" s="2" t="s">
        <v>2203</v>
      </c>
      <c r="C71" s="1702" t="s">
        <v>156</v>
      </c>
      <c r="D71" s="1667">
        <v>3</v>
      </c>
      <c r="E71" s="1667">
        <v>2</v>
      </c>
      <c r="F71" s="1667">
        <v>2</v>
      </c>
      <c r="G71" s="1667">
        <v>0</v>
      </c>
      <c r="H71" s="1667">
        <v>1</v>
      </c>
      <c r="I71" s="1667">
        <v>0</v>
      </c>
      <c r="J71" s="1808">
        <v>0.66700000000000004</v>
      </c>
      <c r="K71" s="1808">
        <v>0.66700000000000004</v>
      </c>
      <c r="L71" t="str">
        <f t="shared" si="1"/>
        <v>Hat</v>
      </c>
    </row>
    <row r="72" spans="1:12" s="1807" customFormat="1">
      <c r="A72" s="1667">
        <v>6</v>
      </c>
      <c r="B72" s="2" t="s">
        <v>198</v>
      </c>
      <c r="C72" s="1702" t="s">
        <v>156</v>
      </c>
      <c r="D72" s="1667">
        <v>76</v>
      </c>
      <c r="E72" s="1667">
        <v>24</v>
      </c>
      <c r="F72" s="1667">
        <v>48</v>
      </c>
      <c r="G72" s="1667">
        <v>2</v>
      </c>
      <c r="H72" s="1667">
        <v>2</v>
      </c>
      <c r="I72" s="1667">
        <v>9</v>
      </c>
      <c r="J72" s="1808">
        <v>0.64100000000000001</v>
      </c>
      <c r="K72" s="1808">
        <v>0.63200000000000001</v>
      </c>
      <c r="L72">
        <f t="shared" si="1"/>
        <v>6</v>
      </c>
    </row>
    <row r="73" spans="1:12" s="1807" customFormat="1">
      <c r="A73" s="1667">
        <v>2</v>
      </c>
      <c r="B73" s="2" t="s">
        <v>26</v>
      </c>
      <c r="C73" s="1702" t="s">
        <v>156</v>
      </c>
      <c r="D73" s="1667">
        <v>92</v>
      </c>
      <c r="E73" s="1667">
        <v>45</v>
      </c>
      <c r="F73" s="1667">
        <v>58</v>
      </c>
      <c r="G73" s="1667">
        <v>1</v>
      </c>
      <c r="H73" s="1667">
        <v>2</v>
      </c>
      <c r="I73" s="1667">
        <v>3</v>
      </c>
      <c r="J73" s="1808">
        <v>0.63400000000000001</v>
      </c>
      <c r="K73" s="1808">
        <v>0.63</v>
      </c>
      <c r="L73">
        <f t="shared" si="1"/>
        <v>2</v>
      </c>
    </row>
    <row r="74" spans="1:12" s="1807" customFormat="1">
      <c r="A74" s="1667">
        <v>11</v>
      </c>
      <c r="B74" s="2" t="s">
        <v>5</v>
      </c>
      <c r="C74" s="1702" t="s">
        <v>156</v>
      </c>
      <c r="D74" s="1667">
        <v>40</v>
      </c>
      <c r="E74" s="1667">
        <v>13</v>
      </c>
      <c r="F74" s="1667">
        <v>24</v>
      </c>
      <c r="G74" s="1667">
        <v>4</v>
      </c>
      <c r="H74" s="1667">
        <v>1</v>
      </c>
      <c r="I74" s="1667">
        <v>0</v>
      </c>
      <c r="J74" s="1808">
        <v>0.63600000000000001</v>
      </c>
      <c r="K74" s="1808">
        <v>0.6</v>
      </c>
      <c r="L74">
        <f t="shared" si="1"/>
        <v>11</v>
      </c>
    </row>
    <row r="75" spans="1:12" s="1807" customFormat="1">
      <c r="A75" s="1667">
        <v>4</v>
      </c>
      <c r="B75" s="2" t="s">
        <v>1283</v>
      </c>
      <c r="C75" s="1702" t="s">
        <v>156</v>
      </c>
      <c r="D75" s="1667">
        <v>87</v>
      </c>
      <c r="E75" s="1667">
        <v>42</v>
      </c>
      <c r="F75" s="1667">
        <v>52</v>
      </c>
      <c r="G75" s="1667">
        <v>2</v>
      </c>
      <c r="H75" s="1667">
        <v>5</v>
      </c>
      <c r="I75" s="1667">
        <v>1</v>
      </c>
      <c r="J75" s="1808">
        <v>0.60699999999999998</v>
      </c>
      <c r="K75" s="1808">
        <v>0.59799999999999998</v>
      </c>
      <c r="L75">
        <f t="shared" si="1"/>
        <v>4</v>
      </c>
    </row>
    <row r="76" spans="1:12" s="1807" customFormat="1">
      <c r="A76" s="1667">
        <v>3</v>
      </c>
      <c r="B76" s="2" t="s">
        <v>2176</v>
      </c>
      <c r="C76" s="1702" t="s">
        <v>156</v>
      </c>
      <c r="D76" s="1667">
        <v>83</v>
      </c>
      <c r="E76" s="1667">
        <v>28</v>
      </c>
      <c r="F76" s="1667">
        <v>48</v>
      </c>
      <c r="G76" s="1667">
        <v>5</v>
      </c>
      <c r="H76" s="1667">
        <v>2</v>
      </c>
      <c r="I76" s="1667">
        <v>2</v>
      </c>
      <c r="J76" s="1808">
        <v>0.60199999999999998</v>
      </c>
      <c r="K76" s="1808">
        <v>0.57799999999999996</v>
      </c>
      <c r="L76">
        <f t="shared" si="1"/>
        <v>3</v>
      </c>
    </row>
    <row r="77" spans="1:12" s="1807" customFormat="1">
      <c r="A77" s="1667">
        <v>8</v>
      </c>
      <c r="B77" s="2" t="s">
        <v>2204</v>
      </c>
      <c r="C77" s="1702" t="s">
        <v>156</v>
      </c>
      <c r="D77" s="1667">
        <v>58</v>
      </c>
      <c r="E77" s="1667">
        <v>21</v>
      </c>
      <c r="F77" s="1667">
        <v>31</v>
      </c>
      <c r="G77" s="1667">
        <v>0</v>
      </c>
      <c r="H77" s="1667">
        <v>2</v>
      </c>
      <c r="I77" s="1667">
        <v>2</v>
      </c>
      <c r="J77" s="1808">
        <v>0.53400000000000003</v>
      </c>
      <c r="K77" s="1808">
        <v>0.53400000000000003</v>
      </c>
      <c r="L77">
        <f t="shared" si="1"/>
        <v>8</v>
      </c>
    </row>
    <row r="78" spans="1:12" s="1807" customFormat="1">
      <c r="A78" s="1667">
        <v>7</v>
      </c>
      <c r="B78" s="2" t="s">
        <v>155</v>
      </c>
      <c r="C78" s="1702" t="s">
        <v>156</v>
      </c>
      <c r="D78" s="1667">
        <v>72</v>
      </c>
      <c r="E78" s="1667">
        <v>31</v>
      </c>
      <c r="F78" s="1667">
        <v>37</v>
      </c>
      <c r="G78" s="1667">
        <v>11</v>
      </c>
      <c r="H78" s="1667">
        <v>1</v>
      </c>
      <c r="I78" s="1667">
        <v>0</v>
      </c>
      <c r="J78" s="1808">
        <v>0.57799999999999996</v>
      </c>
      <c r="K78" s="1808">
        <v>0.51400000000000001</v>
      </c>
      <c r="L78">
        <f t="shared" si="1"/>
        <v>7</v>
      </c>
    </row>
    <row r="79" spans="1:12" s="1807" customFormat="1">
      <c r="A79" s="1667">
        <v>5</v>
      </c>
      <c r="B79" s="2" t="s">
        <v>2166</v>
      </c>
      <c r="C79" s="1702" t="s">
        <v>156</v>
      </c>
      <c r="D79" s="1667">
        <v>67</v>
      </c>
      <c r="E79" s="1667">
        <v>20</v>
      </c>
      <c r="F79" s="1667">
        <v>34</v>
      </c>
      <c r="G79" s="1667">
        <v>4</v>
      </c>
      <c r="H79" s="1667">
        <v>3</v>
      </c>
      <c r="I79" s="1667">
        <v>1</v>
      </c>
      <c r="J79" s="1808">
        <v>0.53500000000000003</v>
      </c>
      <c r="K79" s="1808">
        <v>0.50700000000000001</v>
      </c>
      <c r="L79">
        <f t="shared" si="1"/>
        <v>5</v>
      </c>
    </row>
    <row r="80" spans="1:12" s="1807" customFormat="1">
      <c r="A80" s="1667">
        <v>9</v>
      </c>
      <c r="B80" s="2" t="s">
        <v>2168</v>
      </c>
      <c r="C80" s="1702" t="s">
        <v>156</v>
      </c>
      <c r="D80" s="1667">
        <v>53</v>
      </c>
      <c r="E80" s="1667">
        <v>13</v>
      </c>
      <c r="F80" s="1667">
        <v>26</v>
      </c>
      <c r="G80" s="1667">
        <v>1</v>
      </c>
      <c r="H80" s="1667">
        <v>0</v>
      </c>
      <c r="I80" s="1667">
        <v>0</v>
      </c>
      <c r="J80" s="1808">
        <v>0.5</v>
      </c>
      <c r="K80" s="1808">
        <v>0.49099999999999999</v>
      </c>
      <c r="L80">
        <f t="shared" si="1"/>
        <v>9</v>
      </c>
    </row>
    <row r="81" spans="1:12" s="1807" customFormat="1">
      <c r="A81" s="1667">
        <v>12</v>
      </c>
      <c r="B81" s="2" t="s">
        <v>192</v>
      </c>
      <c r="C81" s="1702" t="s">
        <v>156</v>
      </c>
      <c r="D81" s="1667">
        <v>44</v>
      </c>
      <c r="E81" s="1667">
        <v>15</v>
      </c>
      <c r="F81" s="1667">
        <v>21</v>
      </c>
      <c r="G81" s="1667">
        <v>2</v>
      </c>
      <c r="H81" s="1667">
        <v>2</v>
      </c>
      <c r="I81" s="1667">
        <v>0</v>
      </c>
      <c r="J81" s="1808">
        <v>0.5</v>
      </c>
      <c r="K81" s="1808">
        <v>0.47699999999999998</v>
      </c>
      <c r="L81">
        <f t="shared" si="1"/>
        <v>12</v>
      </c>
    </row>
    <row r="82" spans="1:12" s="1807" customFormat="1">
      <c r="A82" s="1667">
        <v>13</v>
      </c>
      <c r="B82" s="2" t="s">
        <v>2174</v>
      </c>
      <c r="C82" s="1702" t="s">
        <v>156</v>
      </c>
      <c r="D82" s="1667">
        <v>42</v>
      </c>
      <c r="E82" s="1667">
        <v>6</v>
      </c>
      <c r="F82" s="1667">
        <v>18</v>
      </c>
      <c r="G82" s="1667">
        <v>0</v>
      </c>
      <c r="H82" s="1667">
        <v>0</v>
      </c>
      <c r="I82" s="1667">
        <v>0</v>
      </c>
      <c r="J82" s="1808">
        <v>0.42899999999999999</v>
      </c>
      <c r="K82" s="1808">
        <v>0.42899999999999999</v>
      </c>
      <c r="L82">
        <f t="shared" si="1"/>
        <v>13</v>
      </c>
    </row>
    <row r="83" spans="1:12" s="1807" customFormat="1">
      <c r="A83" s="1667">
        <v>10</v>
      </c>
      <c r="B83" s="2" t="s">
        <v>109</v>
      </c>
      <c r="C83" s="1702" t="s">
        <v>156</v>
      </c>
      <c r="D83" s="1667">
        <v>51</v>
      </c>
      <c r="E83" s="1667">
        <v>10</v>
      </c>
      <c r="F83" s="1667">
        <v>18</v>
      </c>
      <c r="G83" s="1667">
        <v>3</v>
      </c>
      <c r="H83" s="1667">
        <v>1</v>
      </c>
      <c r="I83" s="1667">
        <v>0</v>
      </c>
      <c r="J83" s="1808">
        <v>0.38900000000000001</v>
      </c>
      <c r="K83" s="1808">
        <v>0.35299999999999998</v>
      </c>
      <c r="L83">
        <f t="shared" si="1"/>
        <v>10</v>
      </c>
    </row>
    <row r="84" spans="1:12" s="1807" customFormat="1">
      <c r="A84" s="1667">
        <v>2</v>
      </c>
      <c r="B84" s="2" t="s">
        <v>143</v>
      </c>
      <c r="C84" s="1702" t="s">
        <v>262</v>
      </c>
      <c r="D84" s="1667">
        <v>69</v>
      </c>
      <c r="E84" s="1667">
        <v>30</v>
      </c>
      <c r="F84" s="1667">
        <v>48</v>
      </c>
      <c r="G84" s="1667">
        <v>4</v>
      </c>
      <c r="H84" s="1667">
        <v>3</v>
      </c>
      <c r="I84" s="1667">
        <v>9</v>
      </c>
      <c r="J84" s="1808">
        <v>0.71199999999999997</v>
      </c>
      <c r="K84" s="1808">
        <v>0.69599999999999995</v>
      </c>
      <c r="L84">
        <f t="shared" si="1"/>
        <v>2</v>
      </c>
    </row>
    <row r="85" spans="1:12" s="1807" customFormat="1">
      <c r="A85" s="1667">
        <v>8</v>
      </c>
      <c r="B85" s="2" t="s">
        <v>2173</v>
      </c>
      <c r="C85" s="1702" t="s">
        <v>262</v>
      </c>
      <c r="D85" s="1667">
        <v>69</v>
      </c>
      <c r="E85" s="1667">
        <v>27</v>
      </c>
      <c r="F85" s="1667">
        <v>45</v>
      </c>
      <c r="G85" s="1667">
        <v>2</v>
      </c>
      <c r="H85" s="1667">
        <v>1</v>
      </c>
      <c r="I85" s="1667">
        <v>0</v>
      </c>
      <c r="J85" s="1808">
        <v>0.66200000000000003</v>
      </c>
      <c r="K85" s="1808">
        <v>0.65200000000000002</v>
      </c>
      <c r="L85">
        <f t="shared" si="1"/>
        <v>8</v>
      </c>
    </row>
    <row r="86" spans="1:12" s="1807" customFormat="1">
      <c r="A86" s="1667">
        <v>6</v>
      </c>
      <c r="B86" s="2" t="s">
        <v>69</v>
      </c>
      <c r="C86" s="1702" t="s">
        <v>262</v>
      </c>
      <c r="D86" s="1667">
        <v>74</v>
      </c>
      <c r="E86" s="1667">
        <v>44</v>
      </c>
      <c r="F86" s="1667">
        <v>46</v>
      </c>
      <c r="G86" s="1667">
        <v>9</v>
      </c>
      <c r="H86" s="1667">
        <v>4</v>
      </c>
      <c r="I86" s="1667">
        <v>0</v>
      </c>
      <c r="J86" s="1808">
        <v>0.66300000000000003</v>
      </c>
      <c r="K86" s="1808">
        <v>0.622</v>
      </c>
      <c r="L86">
        <f t="shared" si="1"/>
        <v>6</v>
      </c>
    </row>
    <row r="87" spans="1:12" s="1807" customFormat="1">
      <c r="A87" s="1667">
        <v>1</v>
      </c>
      <c r="B87" s="2" t="s">
        <v>261</v>
      </c>
      <c r="C87" s="1702" t="s">
        <v>262</v>
      </c>
      <c r="D87" s="1667">
        <v>77</v>
      </c>
      <c r="E87" s="1667">
        <v>39</v>
      </c>
      <c r="F87" s="1667">
        <v>47</v>
      </c>
      <c r="G87" s="1667">
        <v>14</v>
      </c>
      <c r="H87" s="1667">
        <v>1</v>
      </c>
      <c r="I87" s="1667">
        <v>11</v>
      </c>
      <c r="J87" s="1808">
        <v>0.67</v>
      </c>
      <c r="K87" s="1808">
        <v>0.61</v>
      </c>
      <c r="L87">
        <f t="shared" si="1"/>
        <v>1</v>
      </c>
    </row>
    <row r="88" spans="1:12" s="1807" customFormat="1">
      <c r="A88" s="1667">
        <v>12</v>
      </c>
      <c r="B88" s="2" t="s">
        <v>2205</v>
      </c>
      <c r="C88" s="1702" t="s">
        <v>262</v>
      </c>
      <c r="D88" s="1667">
        <v>53</v>
      </c>
      <c r="E88" s="1667">
        <v>19</v>
      </c>
      <c r="F88" s="1667">
        <v>32</v>
      </c>
      <c r="G88" s="1667">
        <v>5</v>
      </c>
      <c r="H88" s="1667">
        <v>1</v>
      </c>
      <c r="I88" s="1667">
        <v>1</v>
      </c>
      <c r="J88" s="1808">
        <v>0.63800000000000001</v>
      </c>
      <c r="K88" s="1808">
        <v>0.60399999999999998</v>
      </c>
      <c r="L88">
        <f t="shared" si="1"/>
        <v>12</v>
      </c>
    </row>
    <row r="89" spans="1:12" s="1807" customFormat="1">
      <c r="A89" s="1667">
        <v>3</v>
      </c>
      <c r="B89" s="2" t="s">
        <v>117</v>
      </c>
      <c r="C89" s="1702" t="s">
        <v>262</v>
      </c>
      <c r="D89" s="1667">
        <v>85</v>
      </c>
      <c r="E89" s="1667">
        <v>27</v>
      </c>
      <c r="F89" s="1667">
        <v>49</v>
      </c>
      <c r="G89" s="1667">
        <v>4</v>
      </c>
      <c r="H89" s="1667">
        <v>1</v>
      </c>
      <c r="I89" s="1667">
        <v>2</v>
      </c>
      <c r="J89" s="1808">
        <v>0.59599999999999997</v>
      </c>
      <c r="K89" s="1808">
        <v>0.57599999999999996</v>
      </c>
      <c r="L89">
        <f t="shared" si="1"/>
        <v>3</v>
      </c>
    </row>
    <row r="90" spans="1:12" s="1807" customFormat="1">
      <c r="A90" s="1667">
        <v>4</v>
      </c>
      <c r="B90" s="2" t="s">
        <v>200</v>
      </c>
      <c r="C90" s="1702" t="s">
        <v>262</v>
      </c>
      <c r="D90" s="1667">
        <v>76</v>
      </c>
      <c r="E90" s="1667">
        <v>29</v>
      </c>
      <c r="F90" s="1667">
        <v>41</v>
      </c>
      <c r="G90" s="1667">
        <v>3</v>
      </c>
      <c r="H90" s="1667">
        <v>1</v>
      </c>
      <c r="I90" s="1667">
        <v>1</v>
      </c>
      <c r="J90" s="1808">
        <v>0.55700000000000005</v>
      </c>
      <c r="K90" s="1808">
        <v>0.53900000000000003</v>
      </c>
      <c r="L90">
        <f t="shared" si="1"/>
        <v>4</v>
      </c>
    </row>
    <row r="91" spans="1:12" s="1807" customFormat="1">
      <c r="A91" s="1667">
        <v>9</v>
      </c>
      <c r="B91" s="2" t="s">
        <v>35</v>
      </c>
      <c r="C91" s="1702" t="s">
        <v>262</v>
      </c>
      <c r="D91" s="1667">
        <v>80</v>
      </c>
      <c r="E91" s="1667">
        <v>26</v>
      </c>
      <c r="F91" s="1667">
        <v>42</v>
      </c>
      <c r="G91" s="1667">
        <v>3</v>
      </c>
      <c r="H91" s="1667">
        <v>1</v>
      </c>
      <c r="I91" s="1667">
        <v>0</v>
      </c>
      <c r="J91" s="1808">
        <v>0.54200000000000004</v>
      </c>
      <c r="K91" s="1808">
        <v>0.52500000000000002</v>
      </c>
      <c r="L91">
        <f t="shared" si="1"/>
        <v>9</v>
      </c>
    </row>
    <row r="92" spans="1:12" s="1807" customFormat="1">
      <c r="A92" s="1667">
        <v>7</v>
      </c>
      <c r="B92" s="2" t="s">
        <v>15</v>
      </c>
      <c r="C92" s="1702" t="s">
        <v>262</v>
      </c>
      <c r="D92" s="1667">
        <v>83</v>
      </c>
      <c r="E92" s="1667">
        <v>28</v>
      </c>
      <c r="F92" s="1667">
        <v>43</v>
      </c>
      <c r="G92" s="1667">
        <v>4</v>
      </c>
      <c r="H92" s="1667">
        <v>0</v>
      </c>
      <c r="I92" s="1667">
        <v>0</v>
      </c>
      <c r="J92" s="1808">
        <v>0.54</v>
      </c>
      <c r="K92" s="1808">
        <v>0.51800000000000002</v>
      </c>
      <c r="L92">
        <f t="shared" si="1"/>
        <v>7</v>
      </c>
    </row>
    <row r="93" spans="1:12" s="1807" customFormat="1">
      <c r="A93" s="1667">
        <v>5</v>
      </c>
      <c r="B93" s="2" t="s">
        <v>73</v>
      </c>
      <c r="C93" s="1702" t="s">
        <v>262</v>
      </c>
      <c r="D93" s="1667">
        <v>33</v>
      </c>
      <c r="E93" s="1667">
        <v>9</v>
      </c>
      <c r="F93" s="1667">
        <v>17</v>
      </c>
      <c r="G93" s="1667">
        <v>3</v>
      </c>
      <c r="H93" s="1667">
        <v>2</v>
      </c>
      <c r="I93" s="1667">
        <v>0</v>
      </c>
      <c r="J93" s="1808">
        <v>0.55600000000000005</v>
      </c>
      <c r="K93" s="1808">
        <v>0.51500000000000001</v>
      </c>
      <c r="L93">
        <f t="shared" si="1"/>
        <v>5</v>
      </c>
    </row>
    <row r="94" spans="1:12" s="1807" customFormat="1">
      <c r="A94" s="1667">
        <v>11</v>
      </c>
      <c r="B94" s="2" t="s">
        <v>2188</v>
      </c>
      <c r="C94" s="1702" t="s">
        <v>262</v>
      </c>
      <c r="D94" s="1667">
        <v>51</v>
      </c>
      <c r="E94" s="1667">
        <v>18</v>
      </c>
      <c r="F94" s="1667">
        <v>24</v>
      </c>
      <c r="G94" s="1667">
        <v>9</v>
      </c>
      <c r="H94" s="1667">
        <v>2</v>
      </c>
      <c r="I94" s="1667">
        <v>0</v>
      </c>
      <c r="J94" s="1808">
        <v>0.55000000000000004</v>
      </c>
      <c r="K94" s="1808">
        <v>0.47099999999999997</v>
      </c>
      <c r="L94">
        <f t="shared" si="1"/>
        <v>11</v>
      </c>
    </row>
    <row r="95" spans="1:12" s="1807" customFormat="1">
      <c r="A95" s="1667">
        <v>10</v>
      </c>
      <c r="B95" s="2" t="s">
        <v>232</v>
      </c>
      <c r="C95" s="1702" t="s">
        <v>262</v>
      </c>
      <c r="D95" s="1667">
        <v>46</v>
      </c>
      <c r="E95" s="1667">
        <v>14</v>
      </c>
      <c r="F95" s="1667">
        <v>18</v>
      </c>
      <c r="G95" s="1667">
        <v>5</v>
      </c>
      <c r="H95" s="1667">
        <v>2</v>
      </c>
      <c r="I95" s="1667">
        <v>0</v>
      </c>
      <c r="J95" s="1808">
        <v>0.45100000000000001</v>
      </c>
      <c r="K95" s="1808">
        <v>0.39100000000000001</v>
      </c>
      <c r="L95">
        <f t="shared" si="1"/>
        <v>10</v>
      </c>
    </row>
    <row r="96" spans="1:12" s="1807" customFormat="1">
      <c r="A96" s="1667">
        <v>13</v>
      </c>
      <c r="B96" s="2" t="s">
        <v>2151</v>
      </c>
      <c r="C96" s="1702" t="s">
        <v>262</v>
      </c>
      <c r="D96" s="1667">
        <v>38</v>
      </c>
      <c r="E96" s="1667">
        <v>11</v>
      </c>
      <c r="F96" s="1667">
        <v>10</v>
      </c>
      <c r="G96" s="1667">
        <v>8</v>
      </c>
      <c r="H96" s="1667">
        <v>1</v>
      </c>
      <c r="I96" s="1667">
        <v>0</v>
      </c>
      <c r="J96" s="1808">
        <v>0.39100000000000001</v>
      </c>
      <c r="K96" s="1808">
        <v>0.26300000000000001</v>
      </c>
      <c r="L96">
        <f t="shared" si="1"/>
        <v>13</v>
      </c>
    </row>
    <row r="97" spans="1:12" s="1807" customFormat="1">
      <c r="A97" s="1667">
        <v>1</v>
      </c>
      <c r="B97" s="2" t="s">
        <v>244</v>
      </c>
      <c r="C97" s="1702" t="s">
        <v>224</v>
      </c>
      <c r="D97" s="1667">
        <v>80</v>
      </c>
      <c r="E97" s="1667">
        <v>61</v>
      </c>
      <c r="F97" s="1667">
        <v>64</v>
      </c>
      <c r="G97" s="1667">
        <v>12</v>
      </c>
      <c r="H97" s="1667">
        <v>4</v>
      </c>
      <c r="I97" s="1667">
        <v>21</v>
      </c>
      <c r="J97" s="1808">
        <v>0.82599999999999996</v>
      </c>
      <c r="K97" s="1808">
        <v>0.8</v>
      </c>
      <c r="L97">
        <f t="shared" si="1"/>
        <v>1</v>
      </c>
    </row>
    <row r="98" spans="1:12" s="1807" customFormat="1">
      <c r="A98" s="1667">
        <v>2</v>
      </c>
      <c r="B98" s="2" t="s">
        <v>2192</v>
      </c>
      <c r="C98" s="1702" t="s">
        <v>224</v>
      </c>
      <c r="D98" s="1667">
        <v>79</v>
      </c>
      <c r="E98" s="1667">
        <v>37</v>
      </c>
      <c r="F98" s="1667">
        <v>54</v>
      </c>
      <c r="G98" s="1667">
        <v>10</v>
      </c>
      <c r="H98" s="1667">
        <v>1</v>
      </c>
      <c r="I98" s="1667">
        <v>6</v>
      </c>
      <c r="J98" s="1808">
        <v>0.71899999999999997</v>
      </c>
      <c r="K98" s="1808">
        <v>0.68400000000000005</v>
      </c>
      <c r="L98">
        <f t="shared" si="1"/>
        <v>2</v>
      </c>
    </row>
    <row r="99" spans="1:12" s="1807" customFormat="1">
      <c r="A99" s="1667">
        <v>10</v>
      </c>
      <c r="B99" s="2" t="s">
        <v>1231</v>
      </c>
      <c r="C99" s="1702" t="s">
        <v>224</v>
      </c>
      <c r="D99" s="1667">
        <v>35</v>
      </c>
      <c r="E99" s="1667">
        <v>16</v>
      </c>
      <c r="F99" s="1667">
        <v>22</v>
      </c>
      <c r="G99" s="1667">
        <v>3</v>
      </c>
      <c r="H99" s="1667">
        <v>0</v>
      </c>
      <c r="I99" s="1667">
        <v>0</v>
      </c>
      <c r="J99" s="1808">
        <v>0.65800000000000003</v>
      </c>
      <c r="K99" s="1808">
        <v>0.629</v>
      </c>
      <c r="L99">
        <f t="shared" si="1"/>
        <v>10</v>
      </c>
    </row>
    <row r="100" spans="1:12" s="1807" customFormat="1">
      <c r="A100" s="1667">
        <v>6</v>
      </c>
      <c r="B100" s="2" t="s">
        <v>201</v>
      </c>
      <c r="C100" s="1702" t="s">
        <v>224</v>
      </c>
      <c r="D100" s="1667">
        <v>69</v>
      </c>
      <c r="E100" s="1667">
        <v>42</v>
      </c>
      <c r="F100" s="1667">
        <v>41</v>
      </c>
      <c r="G100" s="1667">
        <v>16</v>
      </c>
      <c r="H100" s="1667">
        <v>5</v>
      </c>
      <c r="I100" s="1667">
        <v>0</v>
      </c>
      <c r="J100" s="1808">
        <v>0.67100000000000004</v>
      </c>
      <c r="K100" s="1808">
        <v>0.59399999999999997</v>
      </c>
      <c r="L100">
        <f t="shared" si="1"/>
        <v>6</v>
      </c>
    </row>
    <row r="101" spans="1:12" s="1807" customFormat="1">
      <c r="A101" s="1667" t="s">
        <v>1334</v>
      </c>
      <c r="B101" s="2" t="s">
        <v>2206</v>
      </c>
      <c r="C101" s="1702" t="s">
        <v>224</v>
      </c>
      <c r="D101" s="1667">
        <v>48</v>
      </c>
      <c r="E101" s="1667">
        <v>19</v>
      </c>
      <c r="F101" s="1667">
        <v>28</v>
      </c>
      <c r="G101" s="1667">
        <v>1</v>
      </c>
      <c r="H101" s="1667">
        <v>0</v>
      </c>
      <c r="I101" s="1667">
        <v>0</v>
      </c>
      <c r="J101" s="1808">
        <v>0.59199999999999997</v>
      </c>
      <c r="K101" s="1808">
        <v>0.58299999999999996</v>
      </c>
      <c r="L101" t="str">
        <f t="shared" si="1"/>
        <v>Hat</v>
      </c>
    </row>
    <row r="102" spans="1:12" s="1807" customFormat="1">
      <c r="A102" s="1667">
        <v>3</v>
      </c>
      <c r="B102" s="2" t="s">
        <v>223</v>
      </c>
      <c r="C102" s="1702" t="s">
        <v>224</v>
      </c>
      <c r="D102" s="1667">
        <v>82</v>
      </c>
      <c r="E102" s="1667">
        <v>24</v>
      </c>
      <c r="F102" s="1667">
        <v>45</v>
      </c>
      <c r="G102" s="1667">
        <v>3</v>
      </c>
      <c r="H102" s="1667">
        <v>4</v>
      </c>
      <c r="I102" s="1667">
        <v>0</v>
      </c>
      <c r="J102" s="1808">
        <v>0.56499999999999995</v>
      </c>
      <c r="K102" s="1808">
        <v>0.54900000000000004</v>
      </c>
      <c r="L102">
        <f t="shared" si="1"/>
        <v>3</v>
      </c>
    </row>
    <row r="103" spans="1:12" s="1807" customFormat="1">
      <c r="A103" s="1667">
        <v>4</v>
      </c>
      <c r="B103" s="2" t="s">
        <v>2165</v>
      </c>
      <c r="C103" s="1702" t="s">
        <v>224</v>
      </c>
      <c r="D103" s="1667">
        <v>70</v>
      </c>
      <c r="E103" s="1667">
        <v>28</v>
      </c>
      <c r="F103" s="1667">
        <v>38</v>
      </c>
      <c r="G103" s="1667">
        <v>12</v>
      </c>
      <c r="H103" s="1667">
        <v>5</v>
      </c>
      <c r="I103" s="1667">
        <v>6</v>
      </c>
      <c r="J103" s="1808">
        <v>0.61</v>
      </c>
      <c r="K103" s="1808">
        <v>0.54300000000000004</v>
      </c>
      <c r="L103">
        <f t="shared" si="1"/>
        <v>4</v>
      </c>
    </row>
    <row r="104" spans="1:12" s="1807" customFormat="1">
      <c r="A104" s="1667">
        <v>13</v>
      </c>
      <c r="B104" s="2" t="s">
        <v>167</v>
      </c>
      <c r="C104" s="1702" t="s">
        <v>224</v>
      </c>
      <c r="D104" s="1667">
        <v>49</v>
      </c>
      <c r="E104" s="1667">
        <v>22</v>
      </c>
      <c r="F104" s="1667">
        <v>25</v>
      </c>
      <c r="G104" s="1667">
        <v>4</v>
      </c>
      <c r="H104" s="1667">
        <v>2</v>
      </c>
      <c r="I104" s="1667">
        <v>1</v>
      </c>
      <c r="J104" s="1808">
        <v>0.54700000000000004</v>
      </c>
      <c r="K104" s="1808">
        <v>0.51</v>
      </c>
      <c r="L104">
        <f t="shared" si="1"/>
        <v>13</v>
      </c>
    </row>
    <row r="105" spans="1:12" s="1807" customFormat="1">
      <c r="A105" s="1667">
        <v>5</v>
      </c>
      <c r="B105" s="2" t="s">
        <v>98</v>
      </c>
      <c r="C105" s="1702" t="s">
        <v>224</v>
      </c>
      <c r="D105" s="1667">
        <v>79</v>
      </c>
      <c r="E105" s="1667">
        <v>18</v>
      </c>
      <c r="F105" s="1667">
        <v>39</v>
      </c>
      <c r="G105" s="1667">
        <v>7</v>
      </c>
      <c r="H105" s="1667">
        <v>4</v>
      </c>
      <c r="I105" s="1667">
        <v>0</v>
      </c>
      <c r="J105" s="1808">
        <v>0.53500000000000003</v>
      </c>
      <c r="K105" s="1808">
        <v>0.49399999999999999</v>
      </c>
      <c r="L105">
        <f t="shared" si="1"/>
        <v>5</v>
      </c>
    </row>
    <row r="106" spans="1:12" s="1807" customFormat="1">
      <c r="A106" s="1667">
        <v>8</v>
      </c>
      <c r="B106" s="2" t="s">
        <v>2147</v>
      </c>
      <c r="C106" s="1702" t="s">
        <v>224</v>
      </c>
      <c r="D106" s="1667">
        <v>78</v>
      </c>
      <c r="E106" s="1667">
        <v>16</v>
      </c>
      <c r="F106" s="1667">
        <v>37</v>
      </c>
      <c r="G106" s="1667">
        <v>4</v>
      </c>
      <c r="H106" s="1667">
        <v>1</v>
      </c>
      <c r="I106" s="1667">
        <v>1</v>
      </c>
      <c r="J106" s="1808">
        <v>0.5</v>
      </c>
      <c r="K106" s="1808">
        <v>0.47399999999999998</v>
      </c>
      <c r="L106">
        <f t="shared" si="1"/>
        <v>8</v>
      </c>
    </row>
    <row r="107" spans="1:12" s="1807" customFormat="1">
      <c r="A107" s="1667">
        <v>7</v>
      </c>
      <c r="B107" s="2" t="s">
        <v>1180</v>
      </c>
      <c r="C107" s="1702" t="s">
        <v>224</v>
      </c>
      <c r="D107" s="1667">
        <v>16</v>
      </c>
      <c r="E107" s="1667">
        <v>2</v>
      </c>
      <c r="F107" s="1667">
        <v>7</v>
      </c>
      <c r="G107" s="1667">
        <v>0</v>
      </c>
      <c r="H107" s="1667">
        <v>0</v>
      </c>
      <c r="I107" s="1667">
        <v>0</v>
      </c>
      <c r="J107" s="1808">
        <v>0.438</v>
      </c>
      <c r="K107" s="1808">
        <v>0.438</v>
      </c>
      <c r="L107">
        <f t="shared" si="1"/>
        <v>7</v>
      </c>
    </row>
    <row r="108" spans="1:12" s="1807" customFormat="1">
      <c r="A108" s="1667">
        <v>9</v>
      </c>
      <c r="B108" s="2" t="s">
        <v>153</v>
      </c>
      <c r="C108" s="1702" t="s">
        <v>224</v>
      </c>
      <c r="D108" s="1667">
        <v>55</v>
      </c>
      <c r="E108" s="1667">
        <v>17</v>
      </c>
      <c r="F108" s="1667">
        <v>23</v>
      </c>
      <c r="G108" s="1667">
        <v>5</v>
      </c>
      <c r="H108" s="1667">
        <v>1</v>
      </c>
      <c r="I108" s="1667">
        <v>0</v>
      </c>
      <c r="J108" s="1808">
        <v>0.46700000000000003</v>
      </c>
      <c r="K108" s="1808">
        <v>0.41799999999999998</v>
      </c>
      <c r="L108">
        <f t="shared" si="1"/>
        <v>9</v>
      </c>
    </row>
    <row r="109" spans="1:12" s="1807" customFormat="1">
      <c r="A109" s="1667">
        <v>11</v>
      </c>
      <c r="B109" s="2" t="s">
        <v>2207</v>
      </c>
      <c r="C109" s="1702" t="s">
        <v>224</v>
      </c>
      <c r="D109" s="1667">
        <v>24</v>
      </c>
      <c r="E109" s="1667">
        <v>6</v>
      </c>
      <c r="F109" s="1667">
        <v>10</v>
      </c>
      <c r="G109" s="1667">
        <v>7</v>
      </c>
      <c r="H109" s="1667">
        <v>0</v>
      </c>
      <c r="I109" s="1667">
        <v>0</v>
      </c>
      <c r="J109" s="1808">
        <v>0.54800000000000004</v>
      </c>
      <c r="K109" s="1808">
        <v>0.41699999999999998</v>
      </c>
      <c r="L109">
        <f t="shared" si="1"/>
        <v>11</v>
      </c>
    </row>
    <row r="110" spans="1:12" s="1807" customFormat="1">
      <c r="A110" s="1667">
        <v>12</v>
      </c>
      <c r="B110" s="2" t="s">
        <v>165</v>
      </c>
      <c r="C110" s="1702" t="s">
        <v>224</v>
      </c>
      <c r="D110" s="1667">
        <v>45</v>
      </c>
      <c r="E110" s="1667">
        <v>12</v>
      </c>
      <c r="F110" s="1667">
        <v>14</v>
      </c>
      <c r="G110" s="1667">
        <v>0</v>
      </c>
      <c r="H110" s="1667">
        <v>0</v>
      </c>
      <c r="I110" s="1667">
        <v>0</v>
      </c>
      <c r="J110" s="1808">
        <v>0.311</v>
      </c>
      <c r="K110" s="1808">
        <v>0.311</v>
      </c>
      <c r="L110">
        <f t="shared" si="1"/>
        <v>12</v>
      </c>
    </row>
    <row r="111" spans="1:12" s="1807" customFormat="1">
      <c r="A111" s="1667">
        <v>1</v>
      </c>
      <c r="B111" s="2" t="s">
        <v>1311</v>
      </c>
      <c r="C111" s="1702" t="s">
        <v>72</v>
      </c>
      <c r="D111" s="1667">
        <v>73</v>
      </c>
      <c r="E111" s="1667">
        <v>52</v>
      </c>
      <c r="F111" s="1667">
        <v>60</v>
      </c>
      <c r="G111" s="1667">
        <v>17</v>
      </c>
      <c r="H111" s="1667">
        <v>2</v>
      </c>
      <c r="I111" s="1667">
        <v>7</v>
      </c>
      <c r="J111" s="1808">
        <v>0.85599999999999998</v>
      </c>
      <c r="K111" s="1808">
        <v>0.82199999999999995</v>
      </c>
      <c r="L111">
        <f t="shared" si="1"/>
        <v>1</v>
      </c>
    </row>
    <row r="112" spans="1:12" s="1807" customFormat="1">
      <c r="A112" s="1667" t="s">
        <v>1334</v>
      </c>
      <c r="B112" s="2" t="s">
        <v>2208</v>
      </c>
      <c r="C112" s="1702" t="s">
        <v>72</v>
      </c>
      <c r="D112" s="1667">
        <v>4</v>
      </c>
      <c r="E112" s="1667">
        <v>1</v>
      </c>
      <c r="F112" s="1667">
        <v>3</v>
      </c>
      <c r="G112" s="1667">
        <v>0</v>
      </c>
      <c r="H112" s="1667">
        <v>0</v>
      </c>
      <c r="I112" s="1667">
        <v>0</v>
      </c>
      <c r="J112" s="1808">
        <v>0.75</v>
      </c>
      <c r="K112" s="1808">
        <v>0.75</v>
      </c>
      <c r="L112" t="str">
        <f t="shared" si="1"/>
        <v>Hat</v>
      </c>
    </row>
    <row r="113" spans="1:12" s="1807" customFormat="1">
      <c r="A113" s="1667">
        <v>4</v>
      </c>
      <c r="B113" s="2" t="s">
        <v>2156</v>
      </c>
      <c r="C113" s="1702" t="s">
        <v>72</v>
      </c>
      <c r="D113" s="1667">
        <v>72</v>
      </c>
      <c r="E113" s="1667">
        <v>39</v>
      </c>
      <c r="F113" s="1667">
        <v>48</v>
      </c>
      <c r="G113" s="1667">
        <v>4</v>
      </c>
      <c r="H113" s="1667">
        <v>0</v>
      </c>
      <c r="I113" s="1667">
        <v>8</v>
      </c>
      <c r="J113" s="1808">
        <v>0.68400000000000005</v>
      </c>
      <c r="K113" s="1808">
        <v>0.66700000000000004</v>
      </c>
      <c r="L113">
        <f t="shared" si="1"/>
        <v>4</v>
      </c>
    </row>
    <row r="114" spans="1:12" s="1807" customFormat="1">
      <c r="A114" s="1667">
        <v>2</v>
      </c>
      <c r="B114" s="2" t="s">
        <v>205</v>
      </c>
      <c r="C114" s="1702" t="s">
        <v>72</v>
      </c>
      <c r="D114" s="1667">
        <v>77</v>
      </c>
      <c r="E114" s="1667">
        <v>21</v>
      </c>
      <c r="F114" s="1667">
        <v>48</v>
      </c>
      <c r="G114" s="1667">
        <v>7</v>
      </c>
      <c r="H114" s="1667">
        <v>7</v>
      </c>
      <c r="I114" s="1667">
        <v>1</v>
      </c>
      <c r="J114" s="1808">
        <v>0.65500000000000003</v>
      </c>
      <c r="K114" s="1808">
        <v>0.623</v>
      </c>
      <c r="L114">
        <f t="shared" si="1"/>
        <v>2</v>
      </c>
    </row>
    <row r="115" spans="1:12" s="1807" customFormat="1">
      <c r="A115" s="1667">
        <v>3</v>
      </c>
      <c r="B115" s="2" t="s">
        <v>71</v>
      </c>
      <c r="C115" s="1702" t="s">
        <v>72</v>
      </c>
      <c r="D115" s="1667">
        <v>63</v>
      </c>
      <c r="E115" s="1667">
        <v>33</v>
      </c>
      <c r="F115" s="1667">
        <v>34</v>
      </c>
      <c r="G115" s="1667">
        <v>13</v>
      </c>
      <c r="H115" s="1667">
        <v>7</v>
      </c>
      <c r="I115" s="1667">
        <v>7</v>
      </c>
      <c r="J115" s="1808">
        <v>0.61799999999999999</v>
      </c>
      <c r="K115" s="1808">
        <v>0.54</v>
      </c>
      <c r="L115">
        <f t="shared" si="1"/>
        <v>3</v>
      </c>
    </row>
    <row r="116" spans="1:12" s="1807" customFormat="1">
      <c r="A116" s="1667">
        <v>5</v>
      </c>
      <c r="B116" s="2" t="s">
        <v>126</v>
      </c>
      <c r="C116" s="1702" t="s">
        <v>72</v>
      </c>
      <c r="D116" s="1667">
        <v>82</v>
      </c>
      <c r="E116" s="1667">
        <v>41</v>
      </c>
      <c r="F116" s="1667">
        <v>43</v>
      </c>
      <c r="G116" s="1667">
        <v>6</v>
      </c>
      <c r="H116" s="1667">
        <v>2</v>
      </c>
      <c r="I116" s="1667">
        <v>0</v>
      </c>
      <c r="J116" s="1808">
        <v>0.55700000000000005</v>
      </c>
      <c r="K116" s="1808">
        <v>0.52400000000000002</v>
      </c>
      <c r="L116">
        <f t="shared" si="1"/>
        <v>5</v>
      </c>
    </row>
    <row r="117" spans="1:12" s="1807" customFormat="1">
      <c r="A117" s="1667">
        <v>6</v>
      </c>
      <c r="B117" s="2" t="s">
        <v>181</v>
      </c>
      <c r="C117" s="1702" t="s">
        <v>72</v>
      </c>
      <c r="D117" s="1667">
        <v>76</v>
      </c>
      <c r="E117" s="1667">
        <v>17</v>
      </c>
      <c r="F117" s="1667">
        <v>38</v>
      </c>
      <c r="G117" s="1667">
        <v>4</v>
      </c>
      <c r="H117" s="1667">
        <v>2</v>
      </c>
      <c r="I117" s="1667">
        <v>0</v>
      </c>
      <c r="J117" s="1808">
        <v>0.52500000000000002</v>
      </c>
      <c r="K117" s="1808">
        <v>0.5</v>
      </c>
      <c r="L117">
        <f t="shared" si="1"/>
        <v>6</v>
      </c>
    </row>
    <row r="118" spans="1:12" s="1807" customFormat="1">
      <c r="A118" s="1667">
        <v>11</v>
      </c>
      <c r="B118" s="2" t="s">
        <v>9</v>
      </c>
      <c r="C118" s="1702" t="s">
        <v>72</v>
      </c>
      <c r="D118" s="1667">
        <v>8</v>
      </c>
      <c r="E118" s="1667">
        <v>3</v>
      </c>
      <c r="F118" s="1667">
        <v>4</v>
      </c>
      <c r="G118" s="1667">
        <v>3</v>
      </c>
      <c r="H118" s="1667">
        <v>1</v>
      </c>
      <c r="I118" s="1667">
        <v>0</v>
      </c>
      <c r="J118" s="1808">
        <v>0.63600000000000001</v>
      </c>
      <c r="K118" s="1808">
        <v>0.5</v>
      </c>
      <c r="L118">
        <f t="shared" si="1"/>
        <v>11</v>
      </c>
    </row>
    <row r="119" spans="1:12" s="1807" customFormat="1">
      <c r="A119" s="1667">
        <v>12</v>
      </c>
      <c r="B119" s="2" t="s">
        <v>2209</v>
      </c>
      <c r="C119" s="1702" t="s">
        <v>72</v>
      </c>
      <c r="D119" s="1667">
        <v>59</v>
      </c>
      <c r="E119" s="1667">
        <v>18</v>
      </c>
      <c r="F119" s="1667">
        <v>29</v>
      </c>
      <c r="G119" s="1667">
        <v>2</v>
      </c>
      <c r="H119" s="1667">
        <v>1</v>
      </c>
      <c r="I119" s="1667">
        <v>0</v>
      </c>
      <c r="J119" s="1808">
        <v>0.50800000000000001</v>
      </c>
      <c r="K119" s="1808">
        <v>0.49199999999999999</v>
      </c>
      <c r="L119">
        <f t="shared" si="1"/>
        <v>12</v>
      </c>
    </row>
    <row r="120" spans="1:12" s="1807" customFormat="1">
      <c r="A120" s="1667">
        <v>10</v>
      </c>
      <c r="B120" s="2" t="s">
        <v>1126</v>
      </c>
      <c r="C120" s="1702" t="s">
        <v>72</v>
      </c>
      <c r="D120" s="1667">
        <v>51</v>
      </c>
      <c r="E120" s="1667">
        <v>17</v>
      </c>
      <c r="F120" s="1667">
        <v>24</v>
      </c>
      <c r="G120" s="1667">
        <v>3</v>
      </c>
      <c r="H120" s="1667">
        <v>1</v>
      </c>
      <c r="I120" s="1667">
        <v>1</v>
      </c>
      <c r="J120" s="1808">
        <v>0.5</v>
      </c>
      <c r="K120" s="1808">
        <v>0.47099999999999997</v>
      </c>
      <c r="L120">
        <f t="shared" si="1"/>
        <v>10</v>
      </c>
    </row>
    <row r="121" spans="1:12" s="1807" customFormat="1">
      <c r="A121" s="1667">
        <v>7</v>
      </c>
      <c r="B121" s="2" t="s">
        <v>2108</v>
      </c>
      <c r="C121" s="1702" t="s">
        <v>72</v>
      </c>
      <c r="D121" s="1667">
        <v>81</v>
      </c>
      <c r="E121" s="1667">
        <v>21</v>
      </c>
      <c r="F121" s="1667">
        <v>37</v>
      </c>
      <c r="G121" s="1667">
        <v>5</v>
      </c>
      <c r="H121" s="1667">
        <v>3</v>
      </c>
      <c r="I121" s="1667">
        <v>1</v>
      </c>
      <c r="J121" s="1808">
        <v>0.48799999999999999</v>
      </c>
      <c r="K121" s="1808">
        <v>0.45700000000000002</v>
      </c>
      <c r="L121">
        <f t="shared" si="1"/>
        <v>7</v>
      </c>
    </row>
    <row r="122" spans="1:12" s="1807" customFormat="1">
      <c r="A122" s="1667">
        <v>9</v>
      </c>
      <c r="B122" s="2" t="s">
        <v>2210</v>
      </c>
      <c r="C122" s="1702" t="s">
        <v>72</v>
      </c>
      <c r="D122" s="1667">
        <v>39</v>
      </c>
      <c r="E122" s="1667">
        <v>8</v>
      </c>
      <c r="F122" s="1667">
        <v>16</v>
      </c>
      <c r="G122" s="1667">
        <v>0</v>
      </c>
      <c r="H122" s="1667">
        <v>1</v>
      </c>
      <c r="I122" s="1667">
        <v>0</v>
      </c>
      <c r="J122" s="1808">
        <v>0.41</v>
      </c>
      <c r="K122" s="1808">
        <v>0.41</v>
      </c>
      <c r="L122">
        <f t="shared" si="1"/>
        <v>9</v>
      </c>
    </row>
    <row r="123" spans="1:12" s="1807" customFormat="1">
      <c r="A123" s="1667">
        <v>8</v>
      </c>
      <c r="B123" s="2" t="s">
        <v>196</v>
      </c>
      <c r="C123" s="1702" t="s">
        <v>72</v>
      </c>
      <c r="D123" s="1667">
        <v>64</v>
      </c>
      <c r="E123" s="1667">
        <v>21</v>
      </c>
      <c r="F123" s="1667">
        <v>26</v>
      </c>
      <c r="G123" s="1667">
        <v>4</v>
      </c>
      <c r="H123" s="1667">
        <v>1</v>
      </c>
      <c r="I123" s="1667">
        <v>1</v>
      </c>
      <c r="J123" s="1808">
        <v>0.441</v>
      </c>
      <c r="K123" s="1808">
        <v>0.40600000000000003</v>
      </c>
      <c r="L123">
        <f t="shared" si="1"/>
        <v>8</v>
      </c>
    </row>
    <row r="124" spans="1:12" s="1807" customFormat="1">
      <c r="A124" s="1667">
        <v>13</v>
      </c>
      <c r="B124" s="2" t="s">
        <v>2154</v>
      </c>
      <c r="C124" s="1702" t="s">
        <v>72</v>
      </c>
      <c r="D124" s="1667">
        <v>40</v>
      </c>
      <c r="E124" s="1667">
        <v>10</v>
      </c>
      <c r="F124" s="1667">
        <v>16</v>
      </c>
      <c r="G124" s="1667">
        <v>5</v>
      </c>
      <c r="H124" s="1667">
        <v>2</v>
      </c>
      <c r="I124" s="1667">
        <v>0</v>
      </c>
      <c r="J124" s="1808">
        <v>0.46700000000000003</v>
      </c>
      <c r="K124" s="1808">
        <v>0.4</v>
      </c>
      <c r="L124">
        <f t="shared" si="1"/>
        <v>13</v>
      </c>
    </row>
    <row r="125" spans="1:12" s="1807" customFormat="1">
      <c r="A125" s="1667">
        <v>3</v>
      </c>
      <c r="B125" s="2" t="s">
        <v>101</v>
      </c>
      <c r="C125" s="1702" t="s">
        <v>132</v>
      </c>
      <c r="D125" s="1667">
        <v>71</v>
      </c>
      <c r="E125" s="1667">
        <v>37</v>
      </c>
      <c r="F125" s="1667">
        <v>48</v>
      </c>
      <c r="G125" s="1667">
        <v>4</v>
      </c>
      <c r="H125" s="1667">
        <v>5</v>
      </c>
      <c r="I125" s="1667">
        <v>6</v>
      </c>
      <c r="J125" s="1808">
        <v>0.69299999999999995</v>
      </c>
      <c r="K125" s="1808">
        <v>0.67600000000000005</v>
      </c>
      <c r="L125">
        <f t="shared" si="1"/>
        <v>3</v>
      </c>
    </row>
    <row r="126" spans="1:12" s="1807" customFormat="1">
      <c r="A126" s="1667">
        <v>1</v>
      </c>
      <c r="B126" s="2" t="s">
        <v>1276</v>
      </c>
      <c r="C126" s="1702" t="s">
        <v>132</v>
      </c>
      <c r="D126" s="1667">
        <v>72</v>
      </c>
      <c r="E126" s="1667">
        <v>48</v>
      </c>
      <c r="F126" s="1667">
        <v>47</v>
      </c>
      <c r="G126" s="1667">
        <v>10</v>
      </c>
      <c r="H126" s="1667">
        <v>5</v>
      </c>
      <c r="I126" s="1667">
        <v>14</v>
      </c>
      <c r="J126" s="1808">
        <v>0.69499999999999995</v>
      </c>
      <c r="K126" s="1808">
        <v>0.65300000000000002</v>
      </c>
      <c r="L126">
        <f t="shared" si="1"/>
        <v>1</v>
      </c>
    </row>
    <row r="127" spans="1:12" s="1807" customFormat="1">
      <c r="A127" s="1667">
        <v>11</v>
      </c>
      <c r="B127" s="2" t="s">
        <v>2175</v>
      </c>
      <c r="C127" s="1702" t="s">
        <v>132</v>
      </c>
      <c r="D127" s="1667">
        <v>63</v>
      </c>
      <c r="E127" s="1667">
        <v>27</v>
      </c>
      <c r="F127" s="1667">
        <v>40</v>
      </c>
      <c r="G127" s="1667">
        <v>4</v>
      </c>
      <c r="H127" s="1667">
        <v>2</v>
      </c>
      <c r="I127" s="1667">
        <v>0</v>
      </c>
      <c r="J127" s="1808">
        <v>0.65700000000000003</v>
      </c>
      <c r="K127" s="1808">
        <v>0.63500000000000001</v>
      </c>
      <c r="L127">
        <f t="shared" si="1"/>
        <v>11</v>
      </c>
    </row>
    <row r="128" spans="1:12" s="1807" customFormat="1">
      <c r="A128" s="1667">
        <v>2</v>
      </c>
      <c r="B128" s="2" t="s">
        <v>51</v>
      </c>
      <c r="C128" s="1702" t="s">
        <v>132</v>
      </c>
      <c r="D128" s="1667">
        <v>77</v>
      </c>
      <c r="E128" s="1667">
        <v>39</v>
      </c>
      <c r="F128" s="1667">
        <v>47</v>
      </c>
      <c r="G128" s="1667">
        <v>10</v>
      </c>
      <c r="H128" s="1667">
        <v>2</v>
      </c>
      <c r="I128" s="1667">
        <v>0</v>
      </c>
      <c r="J128" s="1808">
        <v>0.65500000000000003</v>
      </c>
      <c r="K128" s="1808">
        <v>0.61</v>
      </c>
      <c r="L128">
        <f t="shared" si="1"/>
        <v>2</v>
      </c>
    </row>
    <row r="129" spans="1:12" s="1807" customFormat="1">
      <c r="A129" s="1667">
        <v>4</v>
      </c>
      <c r="B129" s="2" t="s">
        <v>137</v>
      </c>
      <c r="C129" s="1702" t="s">
        <v>132</v>
      </c>
      <c r="D129" s="1667">
        <v>74</v>
      </c>
      <c r="E129" s="1667">
        <v>24</v>
      </c>
      <c r="F129" s="1667">
        <v>41</v>
      </c>
      <c r="G129" s="1667">
        <v>9</v>
      </c>
      <c r="H129" s="1667">
        <v>2</v>
      </c>
      <c r="I129" s="1667">
        <v>0</v>
      </c>
      <c r="J129" s="1808">
        <v>0.60199999999999998</v>
      </c>
      <c r="K129" s="1808">
        <v>0.55400000000000005</v>
      </c>
      <c r="L129">
        <f t="shared" si="1"/>
        <v>4</v>
      </c>
    </row>
    <row r="130" spans="1:12" s="1807" customFormat="1">
      <c r="A130" s="1667">
        <v>10</v>
      </c>
      <c r="B130" s="2" t="s">
        <v>1689</v>
      </c>
      <c r="C130" s="1702" t="s">
        <v>132</v>
      </c>
      <c r="D130" s="1667">
        <v>43</v>
      </c>
      <c r="E130" s="1667">
        <v>12</v>
      </c>
      <c r="F130" s="1667">
        <v>23</v>
      </c>
      <c r="G130" s="1667">
        <v>1</v>
      </c>
      <c r="H130" s="1667">
        <v>0</v>
      </c>
      <c r="I130" s="1667">
        <v>0</v>
      </c>
      <c r="J130" s="1808">
        <v>0.54500000000000004</v>
      </c>
      <c r="K130" s="1808">
        <v>0.53500000000000003</v>
      </c>
      <c r="L130">
        <f t="shared" si="1"/>
        <v>10</v>
      </c>
    </row>
    <row r="131" spans="1:12" s="1807" customFormat="1">
      <c r="A131" s="1667">
        <v>6</v>
      </c>
      <c r="B131" s="2" t="s">
        <v>2211</v>
      </c>
      <c r="C131" s="1702" t="s">
        <v>132</v>
      </c>
      <c r="D131" s="1667">
        <v>61</v>
      </c>
      <c r="E131" s="1667">
        <v>17</v>
      </c>
      <c r="F131" s="1667">
        <v>31</v>
      </c>
      <c r="G131" s="1667">
        <v>2</v>
      </c>
      <c r="H131" s="1667">
        <v>1</v>
      </c>
      <c r="I131" s="1667">
        <v>1</v>
      </c>
      <c r="J131" s="1808">
        <v>0.52400000000000002</v>
      </c>
      <c r="K131" s="1808">
        <v>0.50800000000000001</v>
      </c>
      <c r="L131">
        <f t="shared" ref="L131:L164" si="2">A131</f>
        <v>6</v>
      </c>
    </row>
    <row r="132" spans="1:12" s="1807" customFormat="1">
      <c r="A132" s="1667">
        <v>8</v>
      </c>
      <c r="B132" s="2" t="s">
        <v>131</v>
      </c>
      <c r="C132" s="1702" t="s">
        <v>132</v>
      </c>
      <c r="D132" s="1667">
        <v>78</v>
      </c>
      <c r="E132" s="1667">
        <v>20</v>
      </c>
      <c r="F132" s="1667">
        <v>39</v>
      </c>
      <c r="G132" s="1667">
        <v>2</v>
      </c>
      <c r="H132" s="1667">
        <v>4</v>
      </c>
      <c r="I132" s="1667">
        <v>2</v>
      </c>
      <c r="J132" s="1808">
        <v>0.51300000000000001</v>
      </c>
      <c r="K132" s="1808">
        <v>0.5</v>
      </c>
      <c r="L132">
        <f t="shared" si="2"/>
        <v>8</v>
      </c>
    </row>
    <row r="133" spans="1:12" s="1807" customFormat="1">
      <c r="A133" s="1667">
        <v>9</v>
      </c>
      <c r="B133" s="2" t="s">
        <v>171</v>
      </c>
      <c r="C133" s="1702" t="s">
        <v>132</v>
      </c>
      <c r="D133" s="1667">
        <v>60</v>
      </c>
      <c r="E133" s="1667">
        <v>19</v>
      </c>
      <c r="F133" s="1667">
        <v>28</v>
      </c>
      <c r="G133" s="1667">
        <v>4</v>
      </c>
      <c r="H133" s="1667">
        <v>2</v>
      </c>
      <c r="I133" s="1667">
        <v>0</v>
      </c>
      <c r="J133" s="1808">
        <v>0.5</v>
      </c>
      <c r="K133" s="1808">
        <v>0.46700000000000003</v>
      </c>
      <c r="L133">
        <f t="shared" si="2"/>
        <v>9</v>
      </c>
    </row>
    <row r="134" spans="1:12" s="1807" customFormat="1">
      <c r="A134" s="1667">
        <v>7</v>
      </c>
      <c r="B134" s="2" t="s">
        <v>2212</v>
      </c>
      <c r="C134" s="1702" t="s">
        <v>132</v>
      </c>
      <c r="D134" s="1667">
        <v>59</v>
      </c>
      <c r="E134" s="1667">
        <v>19</v>
      </c>
      <c r="F134" s="1667">
        <v>27</v>
      </c>
      <c r="G134" s="1667">
        <v>7</v>
      </c>
      <c r="H134" s="1667">
        <v>0</v>
      </c>
      <c r="I134" s="1667">
        <v>0</v>
      </c>
      <c r="J134" s="1808">
        <v>0.51500000000000001</v>
      </c>
      <c r="K134" s="1808">
        <v>0.45800000000000002</v>
      </c>
      <c r="L134">
        <f t="shared" si="2"/>
        <v>7</v>
      </c>
    </row>
    <row r="135" spans="1:12" s="1807" customFormat="1">
      <c r="A135" s="1667">
        <v>5</v>
      </c>
      <c r="B135" s="2" t="s">
        <v>161</v>
      </c>
      <c r="C135" s="1702" t="s">
        <v>132</v>
      </c>
      <c r="D135" s="1667">
        <v>77</v>
      </c>
      <c r="E135" s="1667">
        <v>23</v>
      </c>
      <c r="F135" s="1667">
        <v>35</v>
      </c>
      <c r="G135" s="1667">
        <v>4</v>
      </c>
      <c r="H135" s="1667">
        <v>1</v>
      </c>
      <c r="I135" s="1667">
        <v>0</v>
      </c>
      <c r="J135" s="1808">
        <v>0.48099999999999998</v>
      </c>
      <c r="K135" s="1808">
        <v>0.45500000000000002</v>
      </c>
      <c r="L135">
        <f t="shared" si="2"/>
        <v>5</v>
      </c>
    </row>
    <row r="136" spans="1:12" s="1807" customFormat="1">
      <c r="A136" s="1667">
        <v>13</v>
      </c>
      <c r="B136" s="2" t="s">
        <v>85</v>
      </c>
      <c r="C136" s="1702" t="s">
        <v>132</v>
      </c>
      <c r="D136" s="1667">
        <v>34</v>
      </c>
      <c r="E136" s="1667">
        <v>12</v>
      </c>
      <c r="F136" s="1667">
        <v>14</v>
      </c>
      <c r="G136" s="1667">
        <v>5</v>
      </c>
      <c r="H136" s="1667">
        <v>0</v>
      </c>
      <c r="I136" s="1667">
        <v>0</v>
      </c>
      <c r="J136" s="1808">
        <v>0.48699999999999999</v>
      </c>
      <c r="K136" s="1808">
        <v>0.41199999999999998</v>
      </c>
      <c r="L136">
        <f t="shared" si="2"/>
        <v>13</v>
      </c>
    </row>
    <row r="137" spans="1:12" s="1807" customFormat="1">
      <c r="A137" s="1667">
        <v>12</v>
      </c>
      <c r="B137" s="2" t="s">
        <v>2213</v>
      </c>
      <c r="C137" s="1702" t="s">
        <v>132</v>
      </c>
      <c r="D137" s="1667">
        <v>41</v>
      </c>
      <c r="E137" s="1667">
        <v>8</v>
      </c>
      <c r="F137" s="1667">
        <v>16</v>
      </c>
      <c r="G137" s="1667">
        <v>2</v>
      </c>
      <c r="H137" s="1667">
        <v>0</v>
      </c>
      <c r="I137" s="1667">
        <v>0</v>
      </c>
      <c r="J137" s="1808">
        <v>0.41899999999999998</v>
      </c>
      <c r="K137" s="1808">
        <v>0.39</v>
      </c>
      <c r="L137">
        <f t="shared" si="2"/>
        <v>12</v>
      </c>
    </row>
    <row r="138" spans="1:12" s="1807" customFormat="1">
      <c r="A138" s="1667">
        <v>5</v>
      </c>
      <c r="B138" s="2" t="s">
        <v>49</v>
      </c>
      <c r="C138" s="1702" t="s">
        <v>43</v>
      </c>
      <c r="D138" s="1667">
        <v>56</v>
      </c>
      <c r="E138" s="1667">
        <v>18</v>
      </c>
      <c r="F138" s="1667">
        <v>37</v>
      </c>
      <c r="G138" s="1667">
        <v>4</v>
      </c>
      <c r="H138" s="1667">
        <v>1</v>
      </c>
      <c r="I138" s="1667">
        <v>0</v>
      </c>
      <c r="J138" s="1808">
        <v>0.68300000000000005</v>
      </c>
      <c r="K138" s="1808">
        <v>0.66100000000000003</v>
      </c>
      <c r="L138">
        <f t="shared" si="2"/>
        <v>5</v>
      </c>
    </row>
    <row r="139" spans="1:12" s="1807" customFormat="1">
      <c r="A139" s="1667">
        <v>1</v>
      </c>
      <c r="B139" s="2" t="s">
        <v>258</v>
      </c>
      <c r="C139" s="1702" t="s">
        <v>43</v>
      </c>
      <c r="D139" s="1667">
        <v>78</v>
      </c>
      <c r="E139" s="1667">
        <v>38</v>
      </c>
      <c r="F139" s="1667">
        <v>50</v>
      </c>
      <c r="G139" s="1667">
        <v>3</v>
      </c>
      <c r="H139" s="1667">
        <v>2</v>
      </c>
      <c r="I139" s="1667">
        <v>7</v>
      </c>
      <c r="J139" s="1808">
        <v>0.65400000000000003</v>
      </c>
      <c r="K139" s="1808">
        <v>0.64100000000000001</v>
      </c>
      <c r="L139">
        <f t="shared" si="2"/>
        <v>1</v>
      </c>
    </row>
    <row r="140" spans="1:12" s="1807" customFormat="1">
      <c r="A140" s="1667">
        <v>8</v>
      </c>
      <c r="B140" s="2" t="s">
        <v>12</v>
      </c>
      <c r="C140" s="1702" t="s">
        <v>43</v>
      </c>
      <c r="D140" s="1667">
        <v>69</v>
      </c>
      <c r="E140" s="1667">
        <v>22</v>
      </c>
      <c r="F140" s="1667">
        <v>43</v>
      </c>
      <c r="G140" s="1667">
        <v>2</v>
      </c>
      <c r="H140" s="1667">
        <v>2</v>
      </c>
      <c r="I140" s="1667">
        <v>1</v>
      </c>
      <c r="J140" s="1808">
        <v>0.63400000000000001</v>
      </c>
      <c r="K140" s="1808">
        <v>0.623</v>
      </c>
      <c r="L140">
        <f t="shared" si="2"/>
        <v>8</v>
      </c>
    </row>
    <row r="141" spans="1:12" s="1807" customFormat="1">
      <c r="A141" s="1667">
        <v>3</v>
      </c>
      <c r="B141" s="2" t="s">
        <v>243</v>
      </c>
      <c r="C141" s="1702" t="s">
        <v>43</v>
      </c>
      <c r="D141" s="1667">
        <v>83</v>
      </c>
      <c r="E141" s="1667">
        <v>36</v>
      </c>
      <c r="F141" s="1667">
        <v>51</v>
      </c>
      <c r="G141" s="1667">
        <v>4</v>
      </c>
      <c r="H141" s="1667">
        <v>2</v>
      </c>
      <c r="I141" s="1667">
        <v>1</v>
      </c>
      <c r="J141" s="1808">
        <v>0.63200000000000001</v>
      </c>
      <c r="K141" s="1808">
        <v>0.61399999999999999</v>
      </c>
      <c r="L141">
        <f t="shared" si="2"/>
        <v>3</v>
      </c>
    </row>
    <row r="142" spans="1:12" s="1807" customFormat="1">
      <c r="A142" s="1667">
        <v>9</v>
      </c>
      <c r="B142" s="2" t="s">
        <v>87</v>
      </c>
      <c r="C142" s="1702" t="s">
        <v>43</v>
      </c>
      <c r="D142" s="1667">
        <v>57</v>
      </c>
      <c r="E142" s="1667">
        <v>18</v>
      </c>
      <c r="F142" s="1667">
        <v>33</v>
      </c>
      <c r="G142" s="1667">
        <v>3</v>
      </c>
      <c r="H142" s="1667">
        <v>1</v>
      </c>
      <c r="I142" s="1667">
        <v>1</v>
      </c>
      <c r="J142" s="1808">
        <v>0.6</v>
      </c>
      <c r="K142" s="1808">
        <v>0.57899999999999996</v>
      </c>
      <c r="L142">
        <f t="shared" si="2"/>
        <v>9</v>
      </c>
    </row>
    <row r="143" spans="1:12" s="1807" customFormat="1">
      <c r="A143" s="1667">
        <v>4</v>
      </c>
      <c r="B143" s="2" t="s">
        <v>23</v>
      </c>
      <c r="C143" s="1702" t="s">
        <v>43</v>
      </c>
      <c r="D143" s="1667">
        <v>66</v>
      </c>
      <c r="E143" s="1667">
        <v>20</v>
      </c>
      <c r="F143" s="1667">
        <v>38</v>
      </c>
      <c r="G143" s="1667">
        <v>3</v>
      </c>
      <c r="H143" s="1667">
        <v>0</v>
      </c>
      <c r="I143" s="1667">
        <v>0</v>
      </c>
      <c r="J143" s="1808">
        <v>0.59399999999999997</v>
      </c>
      <c r="K143" s="1808">
        <v>0.57599999999999996</v>
      </c>
      <c r="L143">
        <f t="shared" si="2"/>
        <v>4</v>
      </c>
    </row>
    <row r="144" spans="1:12" s="1807" customFormat="1">
      <c r="A144" s="1667">
        <v>7</v>
      </c>
      <c r="B144" s="2" t="s">
        <v>135</v>
      </c>
      <c r="C144" s="1702" t="s">
        <v>43</v>
      </c>
      <c r="D144" s="1667">
        <v>77</v>
      </c>
      <c r="E144" s="1667">
        <v>29</v>
      </c>
      <c r="F144" s="1667">
        <v>42</v>
      </c>
      <c r="G144" s="1667">
        <v>2</v>
      </c>
      <c r="H144" s="1667">
        <v>2</v>
      </c>
      <c r="I144" s="1667">
        <v>2</v>
      </c>
      <c r="J144" s="1808">
        <v>0.55700000000000005</v>
      </c>
      <c r="K144" s="1808">
        <v>0.54500000000000004</v>
      </c>
      <c r="L144">
        <f t="shared" si="2"/>
        <v>7</v>
      </c>
    </row>
    <row r="145" spans="1:12" s="1807" customFormat="1">
      <c r="A145" s="1667">
        <v>2</v>
      </c>
      <c r="B145" s="2" t="s">
        <v>2170</v>
      </c>
      <c r="C145" s="1702" t="s">
        <v>43</v>
      </c>
      <c r="D145" s="1667">
        <v>71</v>
      </c>
      <c r="E145" s="1667">
        <v>27</v>
      </c>
      <c r="F145" s="1667">
        <v>37</v>
      </c>
      <c r="G145" s="1667">
        <v>2</v>
      </c>
      <c r="H145" s="1667">
        <v>4</v>
      </c>
      <c r="I145" s="1667">
        <v>5</v>
      </c>
      <c r="J145" s="1808">
        <v>0.53400000000000003</v>
      </c>
      <c r="K145" s="1808">
        <v>0.52100000000000002</v>
      </c>
      <c r="L145">
        <f t="shared" si="2"/>
        <v>2</v>
      </c>
    </row>
    <row r="146" spans="1:12" s="1807" customFormat="1">
      <c r="A146" s="1667">
        <v>6</v>
      </c>
      <c r="B146" s="2" t="s">
        <v>45</v>
      </c>
      <c r="C146" s="1702" t="s">
        <v>43</v>
      </c>
      <c r="D146" s="1667">
        <v>61</v>
      </c>
      <c r="E146" s="1667">
        <v>15</v>
      </c>
      <c r="F146" s="1667">
        <v>30</v>
      </c>
      <c r="G146" s="1667">
        <v>5</v>
      </c>
      <c r="H146" s="1667">
        <v>6</v>
      </c>
      <c r="I146" s="1667">
        <v>2</v>
      </c>
      <c r="J146" s="1808">
        <v>0.53</v>
      </c>
      <c r="K146" s="1808">
        <v>0.49199999999999999</v>
      </c>
      <c r="L146">
        <f t="shared" si="2"/>
        <v>6</v>
      </c>
    </row>
    <row r="147" spans="1:12" s="1807" customFormat="1">
      <c r="A147" s="1667">
        <v>12</v>
      </c>
      <c r="B147" s="2" t="s">
        <v>2214</v>
      </c>
      <c r="C147" s="1702" t="s">
        <v>43</v>
      </c>
      <c r="D147" s="1667">
        <v>41</v>
      </c>
      <c r="E147" s="1667">
        <v>7</v>
      </c>
      <c r="F147" s="1667">
        <v>19</v>
      </c>
      <c r="G147" s="1667">
        <v>1</v>
      </c>
      <c r="H147" s="1667">
        <v>0</v>
      </c>
      <c r="I147" s="1667">
        <v>0</v>
      </c>
      <c r="J147" s="1808">
        <v>0.47599999999999998</v>
      </c>
      <c r="K147" s="1808">
        <v>0.46300000000000002</v>
      </c>
      <c r="L147">
        <f t="shared" si="2"/>
        <v>12</v>
      </c>
    </row>
    <row r="148" spans="1:12" s="1807" customFormat="1">
      <c r="A148" s="1667">
        <v>10</v>
      </c>
      <c r="B148" s="2" t="s">
        <v>2215</v>
      </c>
      <c r="C148" s="1702" t="s">
        <v>43</v>
      </c>
      <c r="D148" s="1667">
        <v>63</v>
      </c>
      <c r="E148" s="1667">
        <v>12</v>
      </c>
      <c r="F148" s="1667">
        <v>28</v>
      </c>
      <c r="G148" s="1667">
        <v>2</v>
      </c>
      <c r="H148" s="1667">
        <v>1</v>
      </c>
      <c r="I148" s="1667">
        <v>1</v>
      </c>
      <c r="J148" s="1808">
        <v>0.46200000000000002</v>
      </c>
      <c r="K148" s="1808">
        <v>0.44400000000000001</v>
      </c>
      <c r="L148">
        <f t="shared" si="2"/>
        <v>10</v>
      </c>
    </row>
    <row r="149" spans="1:12" s="1807" customFormat="1">
      <c r="A149" s="1667">
        <v>11</v>
      </c>
      <c r="B149" s="2" t="s">
        <v>2216</v>
      </c>
      <c r="C149" s="1702" t="s">
        <v>43</v>
      </c>
      <c r="D149" s="1667">
        <v>33</v>
      </c>
      <c r="E149" s="1667">
        <v>3</v>
      </c>
      <c r="F149" s="1667">
        <v>12</v>
      </c>
      <c r="G149" s="1667">
        <v>1</v>
      </c>
      <c r="H149" s="1667">
        <v>0</v>
      </c>
      <c r="I149" s="1667">
        <v>0</v>
      </c>
      <c r="J149" s="1808">
        <v>0.38200000000000001</v>
      </c>
      <c r="K149" s="1808">
        <v>0.36399999999999999</v>
      </c>
      <c r="L149">
        <f t="shared" si="2"/>
        <v>11</v>
      </c>
    </row>
    <row r="150" spans="1:12" s="1807" customFormat="1">
      <c r="A150" s="1667">
        <v>13</v>
      </c>
      <c r="B150" s="2" t="s">
        <v>245</v>
      </c>
      <c r="C150" s="1702" t="s">
        <v>43</v>
      </c>
      <c r="D150" s="1667">
        <v>39</v>
      </c>
      <c r="E150" s="1667">
        <v>7</v>
      </c>
      <c r="F150" s="1667">
        <v>9</v>
      </c>
      <c r="G150" s="1667">
        <v>2</v>
      </c>
      <c r="H150" s="1667">
        <v>0</v>
      </c>
      <c r="I150" s="1667">
        <v>0</v>
      </c>
      <c r="J150" s="1808">
        <v>0.26800000000000002</v>
      </c>
      <c r="K150" s="1808">
        <v>0.23100000000000001</v>
      </c>
      <c r="L150">
        <f t="shared" si="2"/>
        <v>13</v>
      </c>
    </row>
    <row r="151" spans="1:12" s="1807" customFormat="1">
      <c r="A151" s="1667">
        <v>3</v>
      </c>
      <c r="B151" s="2" t="s">
        <v>183</v>
      </c>
      <c r="C151" s="1702" t="s">
        <v>125</v>
      </c>
      <c r="D151" s="1667">
        <v>60</v>
      </c>
      <c r="E151" s="1667">
        <v>27</v>
      </c>
      <c r="F151" s="1667">
        <v>39</v>
      </c>
      <c r="G151" s="1667">
        <v>1</v>
      </c>
      <c r="H151" s="1667">
        <v>5</v>
      </c>
      <c r="I151" s="1667">
        <v>1</v>
      </c>
      <c r="J151" s="1808">
        <v>0.65600000000000003</v>
      </c>
      <c r="K151" s="1808">
        <v>0.65</v>
      </c>
      <c r="L151">
        <f t="shared" si="2"/>
        <v>3</v>
      </c>
    </row>
    <row r="152" spans="1:12" s="1807" customFormat="1">
      <c r="A152" s="1667">
        <v>2</v>
      </c>
      <c r="B152" s="2" t="s">
        <v>203</v>
      </c>
      <c r="C152" s="1702" t="s">
        <v>125</v>
      </c>
      <c r="D152" s="1667">
        <v>81</v>
      </c>
      <c r="E152" s="1667">
        <v>28</v>
      </c>
      <c r="F152" s="1667">
        <v>48</v>
      </c>
      <c r="G152" s="1667">
        <v>6</v>
      </c>
      <c r="H152" s="1667">
        <v>1</v>
      </c>
      <c r="I152" s="1667">
        <v>1</v>
      </c>
      <c r="J152" s="1808">
        <v>0.621</v>
      </c>
      <c r="K152" s="1808">
        <v>0.59299999999999997</v>
      </c>
      <c r="L152">
        <f t="shared" si="2"/>
        <v>2</v>
      </c>
    </row>
    <row r="153" spans="1:12" s="1807" customFormat="1">
      <c r="A153" s="1667">
        <v>1</v>
      </c>
      <c r="B153" s="2" t="s">
        <v>1668</v>
      </c>
      <c r="C153" s="1702" t="s">
        <v>125</v>
      </c>
      <c r="D153" s="1667">
        <v>75</v>
      </c>
      <c r="E153" s="1667">
        <v>29</v>
      </c>
      <c r="F153" s="1667">
        <v>44</v>
      </c>
      <c r="G153" s="1667">
        <v>3</v>
      </c>
      <c r="H153" s="1667">
        <v>1</v>
      </c>
      <c r="I153" s="1667">
        <v>2</v>
      </c>
      <c r="J153" s="1808">
        <v>0.60299999999999998</v>
      </c>
      <c r="K153" s="1808">
        <v>0.58699999999999997</v>
      </c>
      <c r="L153">
        <f t="shared" si="2"/>
        <v>1</v>
      </c>
    </row>
    <row r="154" spans="1:12" s="1807" customFormat="1">
      <c r="A154" s="1667">
        <v>5</v>
      </c>
      <c r="B154" s="2" t="s">
        <v>138</v>
      </c>
      <c r="C154" s="1702" t="s">
        <v>125</v>
      </c>
      <c r="D154" s="1667">
        <v>72</v>
      </c>
      <c r="E154" s="1667">
        <v>23</v>
      </c>
      <c r="F154" s="1667">
        <v>40</v>
      </c>
      <c r="G154" s="1667">
        <v>2</v>
      </c>
      <c r="H154" s="1667">
        <v>5</v>
      </c>
      <c r="I154" s="1667">
        <v>4</v>
      </c>
      <c r="J154" s="1808">
        <v>0.56799999999999995</v>
      </c>
      <c r="K154" s="1808">
        <v>0.55600000000000005</v>
      </c>
      <c r="L154">
        <f t="shared" si="2"/>
        <v>5</v>
      </c>
    </row>
    <row r="155" spans="1:12" s="1807" customFormat="1">
      <c r="A155" s="1667">
        <v>8</v>
      </c>
      <c r="B155" s="2" t="s">
        <v>40</v>
      </c>
      <c r="C155" s="1702" t="s">
        <v>125</v>
      </c>
      <c r="D155" s="1667">
        <v>68</v>
      </c>
      <c r="E155" s="1667">
        <v>16</v>
      </c>
      <c r="F155" s="1667">
        <v>35</v>
      </c>
      <c r="G155" s="1667">
        <v>0</v>
      </c>
      <c r="H155" s="1667">
        <v>3</v>
      </c>
      <c r="I155" s="1667">
        <v>0</v>
      </c>
      <c r="J155" s="1808">
        <v>0.51500000000000001</v>
      </c>
      <c r="K155" s="1808">
        <v>0.51500000000000001</v>
      </c>
      <c r="L155">
        <f t="shared" si="2"/>
        <v>8</v>
      </c>
    </row>
    <row r="156" spans="1:12" s="1807" customFormat="1">
      <c r="A156" s="1667">
        <v>6</v>
      </c>
      <c r="B156" s="2" t="s">
        <v>175</v>
      </c>
      <c r="C156" s="1702" t="s">
        <v>125</v>
      </c>
      <c r="D156" s="1667">
        <v>63</v>
      </c>
      <c r="E156" s="1667">
        <v>16</v>
      </c>
      <c r="F156" s="1667">
        <v>31</v>
      </c>
      <c r="G156" s="1667">
        <v>1</v>
      </c>
      <c r="H156" s="1667">
        <v>2</v>
      </c>
      <c r="I156" s="1667">
        <v>0</v>
      </c>
      <c r="J156" s="1808">
        <v>0.5</v>
      </c>
      <c r="K156" s="1808">
        <v>0.49199999999999999</v>
      </c>
      <c r="L156">
        <f t="shared" si="2"/>
        <v>6</v>
      </c>
    </row>
    <row r="157" spans="1:12" s="1807" customFormat="1">
      <c r="A157" s="1667">
        <v>4</v>
      </c>
      <c r="B157" s="2" t="s">
        <v>157</v>
      </c>
      <c r="C157" s="1702" t="s">
        <v>125</v>
      </c>
      <c r="D157" s="1667">
        <v>60</v>
      </c>
      <c r="E157" s="1667">
        <v>19</v>
      </c>
      <c r="F157" s="1667">
        <v>29</v>
      </c>
      <c r="G157" s="1667">
        <v>5</v>
      </c>
      <c r="H157" s="1667">
        <v>3</v>
      </c>
      <c r="I157" s="1667">
        <v>0</v>
      </c>
      <c r="J157" s="1808">
        <v>0.52300000000000002</v>
      </c>
      <c r="K157" s="1808">
        <v>0.48299999999999998</v>
      </c>
      <c r="L157">
        <f t="shared" si="2"/>
        <v>4</v>
      </c>
    </row>
    <row r="158" spans="1:12" s="1807" customFormat="1">
      <c r="A158" s="1667">
        <v>7</v>
      </c>
      <c r="B158" s="2" t="s">
        <v>114</v>
      </c>
      <c r="C158" s="1702" t="s">
        <v>125</v>
      </c>
      <c r="D158" s="1667">
        <v>50</v>
      </c>
      <c r="E158" s="1667">
        <v>9</v>
      </c>
      <c r="F158" s="1667">
        <v>24</v>
      </c>
      <c r="G158" s="1667">
        <v>2</v>
      </c>
      <c r="H158" s="1667">
        <v>0</v>
      </c>
      <c r="I158" s="1667">
        <v>0</v>
      </c>
      <c r="J158" s="1808">
        <v>0.5</v>
      </c>
      <c r="K158" s="1808">
        <v>0.48</v>
      </c>
      <c r="L158">
        <f t="shared" si="2"/>
        <v>7</v>
      </c>
    </row>
    <row r="159" spans="1:12" s="1807" customFormat="1">
      <c r="A159" s="1667">
        <v>11</v>
      </c>
      <c r="B159" s="2" t="s">
        <v>2193</v>
      </c>
      <c r="C159" s="1702" t="s">
        <v>125</v>
      </c>
      <c r="D159" s="1667">
        <v>48</v>
      </c>
      <c r="E159" s="1667">
        <v>12</v>
      </c>
      <c r="F159" s="1667">
        <v>21</v>
      </c>
      <c r="G159" s="1667">
        <v>3</v>
      </c>
      <c r="H159" s="1667">
        <v>1</v>
      </c>
      <c r="I159" s="1667">
        <v>0</v>
      </c>
      <c r="J159" s="1808">
        <v>0.47099999999999997</v>
      </c>
      <c r="K159" s="1808">
        <v>0.438</v>
      </c>
      <c r="L159">
        <f t="shared" si="2"/>
        <v>11</v>
      </c>
    </row>
    <row r="160" spans="1:12" s="1807" customFormat="1">
      <c r="A160" s="1667">
        <v>9</v>
      </c>
      <c r="B160" s="2" t="s">
        <v>129</v>
      </c>
      <c r="C160" s="1702" t="s">
        <v>125</v>
      </c>
      <c r="D160" s="1667">
        <v>49</v>
      </c>
      <c r="E160" s="1667">
        <v>6</v>
      </c>
      <c r="F160" s="1667">
        <v>20</v>
      </c>
      <c r="G160" s="1667">
        <v>2</v>
      </c>
      <c r="H160" s="1667">
        <v>1</v>
      </c>
      <c r="I160" s="1667">
        <v>0</v>
      </c>
      <c r="J160" s="1808">
        <v>0.43099999999999999</v>
      </c>
      <c r="K160" s="1808">
        <v>0.40799999999999997</v>
      </c>
      <c r="L160">
        <f t="shared" si="2"/>
        <v>9</v>
      </c>
    </row>
    <row r="161" spans="1:12" s="1807" customFormat="1">
      <c r="A161" s="1667" t="s">
        <v>1334</v>
      </c>
      <c r="B161" s="2" t="s">
        <v>2217</v>
      </c>
      <c r="C161" s="1702" t="s">
        <v>125</v>
      </c>
      <c r="D161" s="1667">
        <v>10</v>
      </c>
      <c r="E161" s="1667">
        <v>2</v>
      </c>
      <c r="F161" s="1667">
        <v>4</v>
      </c>
      <c r="G161" s="1667">
        <v>0</v>
      </c>
      <c r="H161" s="1667">
        <v>0</v>
      </c>
      <c r="I161" s="1667">
        <v>0</v>
      </c>
      <c r="J161" s="1808">
        <v>0.4</v>
      </c>
      <c r="K161" s="1808">
        <v>0.4</v>
      </c>
      <c r="L161" t="str">
        <f t="shared" si="2"/>
        <v>Hat</v>
      </c>
    </row>
    <row r="162" spans="1:12" s="1807" customFormat="1">
      <c r="A162" s="1667">
        <v>13</v>
      </c>
      <c r="B162" s="2" t="s">
        <v>124</v>
      </c>
      <c r="C162" s="1702" t="s">
        <v>125</v>
      </c>
      <c r="D162" s="1667">
        <v>40</v>
      </c>
      <c r="E162" s="1667">
        <v>8</v>
      </c>
      <c r="F162" s="1667">
        <v>16</v>
      </c>
      <c r="G162" s="1667">
        <v>3</v>
      </c>
      <c r="H162" s="1667">
        <v>0</v>
      </c>
      <c r="I162" s="1667">
        <v>0</v>
      </c>
      <c r="J162" s="1808">
        <v>0.442</v>
      </c>
      <c r="K162" s="1808">
        <v>0.4</v>
      </c>
      <c r="L162">
        <f t="shared" si="2"/>
        <v>13</v>
      </c>
    </row>
    <row r="163" spans="1:12" s="1807" customFormat="1">
      <c r="A163" s="1667">
        <v>12</v>
      </c>
      <c r="B163" s="2" t="s">
        <v>247</v>
      </c>
      <c r="C163" s="1702" t="s">
        <v>125</v>
      </c>
      <c r="D163" s="1667">
        <v>56</v>
      </c>
      <c r="E163" s="1667">
        <v>8</v>
      </c>
      <c r="F163" s="1667">
        <v>21</v>
      </c>
      <c r="G163" s="1667">
        <v>2</v>
      </c>
      <c r="H163" s="1667">
        <v>1</v>
      </c>
      <c r="I163" s="1667">
        <v>0</v>
      </c>
      <c r="J163" s="1808">
        <v>0.39700000000000002</v>
      </c>
      <c r="K163" s="1808">
        <v>0.375</v>
      </c>
      <c r="L163">
        <f t="shared" si="2"/>
        <v>12</v>
      </c>
    </row>
    <row r="164" spans="1:12" s="1807" customFormat="1">
      <c r="A164" s="1667">
        <v>10</v>
      </c>
      <c r="B164" s="2" t="s">
        <v>2218</v>
      </c>
      <c r="C164" s="1702" t="s">
        <v>125</v>
      </c>
      <c r="D164" s="1667">
        <v>32</v>
      </c>
      <c r="E164" s="1667">
        <v>8</v>
      </c>
      <c r="F164" s="1667">
        <v>11</v>
      </c>
      <c r="G164" s="1667">
        <v>0</v>
      </c>
      <c r="H164" s="1667">
        <v>0</v>
      </c>
      <c r="I164" s="1667">
        <v>0</v>
      </c>
      <c r="J164" s="1808">
        <v>0.34399999999999997</v>
      </c>
      <c r="K164" s="1808">
        <v>0.34399999999999997</v>
      </c>
      <c r="L164">
        <f t="shared" si="2"/>
        <v>10</v>
      </c>
    </row>
    <row r="165" spans="1:12" s="1807" customFormat="1">
      <c r="A165" s="1810"/>
      <c r="B165" s="1722"/>
      <c r="C165" s="1810"/>
      <c r="D165" s="1809"/>
      <c r="E165" s="1809"/>
      <c r="F165" s="1809"/>
      <c r="G165" s="1809"/>
      <c r="H165" s="1809"/>
      <c r="I165" s="1809"/>
      <c r="J165" s="1809"/>
      <c r="K165" s="1809"/>
    </row>
    <row r="166" spans="1:12" s="1807" customFormat="1">
      <c r="A166" s="1810"/>
      <c r="B166" s="1729"/>
      <c r="C166" s="1810"/>
      <c r="D166" s="1809"/>
      <c r="E166" s="1809"/>
      <c r="F166" s="1809"/>
      <c r="G166" s="1809"/>
      <c r="H166" s="1809"/>
      <c r="I166" s="1809"/>
      <c r="J166" s="1809"/>
      <c r="K166" s="1809"/>
    </row>
    <row r="167" spans="1:12" s="1807" customFormat="1">
      <c r="A167" s="1810"/>
      <c r="B167" s="1726"/>
      <c r="C167" s="1810"/>
      <c r="D167" s="1809"/>
      <c r="E167" s="1809"/>
      <c r="F167" s="1809"/>
      <c r="G167" s="1809"/>
      <c r="H167" s="1809"/>
      <c r="I167" s="1809"/>
      <c r="J167" s="1809"/>
      <c r="K167" s="1809"/>
    </row>
    <row r="168" spans="1:12" s="1807" customFormat="1">
      <c r="A168" s="1810"/>
      <c r="B168" s="1722"/>
      <c r="C168" s="1810"/>
      <c r="D168" s="1809"/>
      <c r="E168" s="1809"/>
      <c r="F168" s="1809"/>
      <c r="G168" s="1809"/>
      <c r="H168" s="1809"/>
      <c r="I168" s="1809"/>
      <c r="J168" s="1809"/>
      <c r="K168" s="1809"/>
    </row>
    <row r="169" spans="1:12" s="1807" customFormat="1">
      <c r="A169" s="1810"/>
      <c r="B169" s="1722"/>
      <c r="C169" s="1810"/>
      <c r="D169" s="1809"/>
      <c r="E169" s="1809"/>
      <c r="F169" s="1809"/>
      <c r="G169" s="1809"/>
      <c r="H169" s="1809"/>
      <c r="I169" s="1809"/>
      <c r="J169" s="1809"/>
      <c r="K169" s="1809"/>
    </row>
    <row r="170" spans="1:12" s="1807" customFormat="1">
      <c r="A170" s="1810"/>
      <c r="B170" s="1727"/>
      <c r="C170" s="1810"/>
      <c r="D170" s="1809"/>
      <c r="E170" s="1809"/>
      <c r="F170" s="1809"/>
      <c r="G170" s="1809"/>
      <c r="H170" s="1809"/>
      <c r="I170" s="1809"/>
      <c r="J170" s="1809"/>
      <c r="K170" s="1809"/>
    </row>
    <row r="171" spans="1:12" s="1807" customFormat="1">
      <c r="A171" s="1810"/>
      <c r="B171" s="1722"/>
      <c r="C171" s="1810"/>
      <c r="D171" s="1809"/>
      <c r="E171" s="1809"/>
      <c r="F171" s="1809"/>
      <c r="G171" s="1809"/>
      <c r="H171" s="1809"/>
      <c r="I171" s="1809"/>
      <c r="J171" s="1809"/>
      <c r="K171" s="1809"/>
    </row>
    <row r="172" spans="1:12" s="1807" customFormat="1">
      <c r="A172" s="1810"/>
      <c r="B172" s="1721"/>
      <c r="C172" s="1810"/>
      <c r="D172" s="1809"/>
      <c r="E172" s="1809"/>
      <c r="F172" s="1809"/>
      <c r="G172" s="1809"/>
      <c r="H172" s="1809"/>
      <c r="I172" s="1809"/>
      <c r="J172" s="1809"/>
      <c r="K172" s="1809"/>
    </row>
    <row r="173" spans="1:12" s="1807" customFormat="1">
      <c r="A173" s="1810"/>
      <c r="B173" s="1722"/>
      <c r="C173" s="1810"/>
      <c r="D173" s="1809"/>
      <c r="E173" s="1809"/>
      <c r="F173" s="1809"/>
      <c r="G173" s="1809"/>
      <c r="H173" s="1809"/>
      <c r="I173" s="1809"/>
      <c r="J173" s="1809"/>
      <c r="K173" s="1809"/>
    </row>
    <row r="174" spans="1:12" s="1807" customFormat="1">
      <c r="A174" s="1810"/>
      <c r="B174" s="1722"/>
      <c r="C174" s="1810"/>
      <c r="D174" s="1809"/>
      <c r="E174" s="1809"/>
      <c r="F174" s="1809"/>
      <c r="G174" s="1809"/>
      <c r="H174" s="1809"/>
      <c r="I174" s="1809"/>
      <c r="J174" s="1809"/>
      <c r="K174" s="1809"/>
    </row>
    <row r="175" spans="1:12" s="1807" customFormat="1">
      <c r="A175" s="1810"/>
      <c r="B175" s="1722"/>
      <c r="C175" s="1810"/>
      <c r="D175" s="1809"/>
      <c r="E175" s="1809"/>
      <c r="F175" s="1809"/>
      <c r="G175" s="1809"/>
      <c r="H175" s="1809"/>
      <c r="I175" s="1809"/>
      <c r="J175" s="1809"/>
      <c r="K175" s="1809"/>
    </row>
    <row r="176" spans="1:12" s="1807" customFormat="1">
      <c r="A176" s="1810"/>
      <c r="B176" s="1722"/>
      <c r="C176" s="1810"/>
      <c r="D176" s="1809"/>
      <c r="E176" s="1809"/>
      <c r="F176" s="1809"/>
      <c r="G176" s="1809"/>
      <c r="H176" s="1809"/>
      <c r="I176" s="1809"/>
      <c r="J176" s="1809"/>
      <c r="K176" s="1809"/>
    </row>
    <row r="177" spans="1:11" s="1807" customFormat="1">
      <c r="A177" s="1810"/>
      <c r="B177" s="1725"/>
      <c r="C177" s="1810"/>
      <c r="D177" s="1809"/>
      <c r="E177" s="1809"/>
      <c r="F177" s="1809"/>
      <c r="G177" s="1809"/>
      <c r="H177" s="1809"/>
      <c r="I177" s="1809"/>
      <c r="J177" s="1809"/>
      <c r="K177" s="1809"/>
    </row>
    <row r="178" spans="1:11" s="1807" customFormat="1">
      <c r="A178" s="1810"/>
      <c r="B178" s="1722"/>
      <c r="C178" s="1810"/>
      <c r="D178" s="1809"/>
      <c r="E178" s="1809"/>
      <c r="F178" s="1809"/>
      <c r="G178" s="1809"/>
      <c r="H178" s="1809"/>
      <c r="I178" s="1809"/>
      <c r="J178" s="1809"/>
      <c r="K178" s="1809"/>
    </row>
    <row r="179" spans="1:11" s="1807" customFormat="1">
      <c r="A179" s="1810"/>
      <c r="B179" s="1727"/>
      <c r="C179" s="1810"/>
      <c r="D179" s="1809"/>
      <c r="E179" s="1809"/>
      <c r="F179" s="1809"/>
      <c r="G179" s="1809"/>
      <c r="H179" s="1809"/>
      <c r="I179" s="1809"/>
      <c r="J179" s="1809"/>
      <c r="K179" s="1809"/>
    </row>
    <row r="180" spans="1:11" s="1807" customFormat="1">
      <c r="A180" s="1810"/>
      <c r="B180" s="1722"/>
      <c r="C180" s="1810"/>
      <c r="D180" s="1809"/>
      <c r="E180" s="1809"/>
      <c r="F180" s="1809"/>
      <c r="G180" s="1809"/>
      <c r="H180" s="1809"/>
      <c r="I180" s="1809"/>
      <c r="J180" s="1809"/>
      <c r="K180" s="1809"/>
    </row>
    <row r="181" spans="1:11" s="1807" customFormat="1">
      <c r="A181" s="1810"/>
      <c r="B181" s="1722"/>
      <c r="C181" s="1810"/>
      <c r="D181" s="1809"/>
      <c r="E181" s="1809"/>
      <c r="F181" s="1809"/>
      <c r="G181" s="1809"/>
      <c r="H181" s="1809"/>
      <c r="I181" s="1809"/>
      <c r="J181" s="1809"/>
      <c r="K181" s="1809"/>
    </row>
    <row r="182" spans="1:11" s="1807" customFormat="1">
      <c r="A182" s="1810"/>
      <c r="B182" s="1722"/>
      <c r="C182" s="1810"/>
      <c r="D182" s="1809"/>
      <c r="E182" s="1809"/>
      <c r="F182" s="1809"/>
      <c r="G182" s="1809"/>
      <c r="H182" s="1809"/>
      <c r="I182" s="1809"/>
      <c r="J182" s="1809"/>
      <c r="K182" s="1809"/>
    </row>
    <row r="183" spans="1:11" s="1807" customFormat="1">
      <c r="A183" s="1810"/>
      <c r="B183" s="1722"/>
      <c r="C183" s="1810"/>
      <c r="D183" s="1809"/>
      <c r="E183" s="1809"/>
      <c r="F183" s="1809"/>
      <c r="G183" s="1809"/>
      <c r="H183" s="1809"/>
      <c r="I183" s="1809"/>
      <c r="J183" s="1809"/>
      <c r="K183" s="1809"/>
    </row>
    <row r="184" spans="1:11" s="1807" customFormat="1">
      <c r="A184" s="1810"/>
      <c r="B184" s="1722"/>
      <c r="C184" s="1810"/>
      <c r="D184" s="1809"/>
      <c r="E184" s="1809"/>
      <c r="F184" s="1809"/>
      <c r="G184" s="1809"/>
      <c r="H184" s="1809"/>
      <c r="I184" s="1809"/>
      <c r="J184" s="1809"/>
      <c r="K184" s="1809"/>
    </row>
    <row r="185" spans="1:11" s="1807" customFormat="1">
      <c r="A185" s="1810"/>
      <c r="B185" s="1722"/>
      <c r="C185" s="1810"/>
      <c r="D185" s="1809"/>
      <c r="E185" s="1809"/>
      <c r="F185" s="1809"/>
      <c r="G185" s="1809"/>
      <c r="H185" s="1809"/>
      <c r="I185" s="1809"/>
      <c r="J185" s="1809"/>
      <c r="K185" s="1809"/>
    </row>
    <row r="186" spans="1:11" s="1807" customFormat="1">
      <c r="A186" s="1810"/>
      <c r="B186" s="1722"/>
      <c r="C186" s="1810"/>
      <c r="D186" s="1809"/>
      <c r="E186" s="1809"/>
      <c r="F186" s="1809"/>
      <c r="G186" s="1809"/>
      <c r="H186" s="1809"/>
      <c r="I186" s="1809"/>
      <c r="J186" s="1809"/>
      <c r="K186" s="1809"/>
    </row>
    <row r="187" spans="1:11" s="1807" customFormat="1">
      <c r="A187" s="1810"/>
      <c r="B187" s="1722"/>
      <c r="C187" s="1810"/>
      <c r="D187" s="1809"/>
      <c r="E187" s="1809"/>
      <c r="F187" s="1809"/>
      <c r="G187" s="1809"/>
      <c r="H187" s="1809"/>
      <c r="I187" s="1809"/>
      <c r="J187" s="1809"/>
      <c r="K187" s="1809"/>
    </row>
    <row r="188" spans="1:11" s="1807" customFormat="1">
      <c r="A188" s="1810"/>
      <c r="B188" s="1722"/>
      <c r="C188" s="1810"/>
      <c r="D188" s="1809"/>
      <c r="E188" s="1809"/>
      <c r="F188" s="1809"/>
      <c r="G188" s="1809"/>
      <c r="H188" s="1809"/>
      <c r="I188" s="1809"/>
      <c r="J188" s="1809"/>
      <c r="K188" s="1809"/>
    </row>
    <row r="189" spans="1:11" s="1807" customFormat="1">
      <c r="A189" s="1810"/>
      <c r="B189" s="1728"/>
      <c r="C189" s="1810"/>
      <c r="D189" s="1809"/>
      <c r="E189" s="1809"/>
      <c r="F189" s="1809"/>
      <c r="G189" s="1809"/>
      <c r="H189" s="1809"/>
      <c r="I189" s="1809"/>
      <c r="J189" s="1809"/>
      <c r="K189" s="1809"/>
    </row>
    <row r="190" spans="1:11" s="1807" customFormat="1">
      <c r="A190" s="1810"/>
      <c r="B190" s="1722"/>
      <c r="C190" s="1810"/>
      <c r="D190" s="1809"/>
      <c r="E190" s="1809"/>
      <c r="F190" s="1809"/>
      <c r="G190" s="1809"/>
      <c r="H190" s="1809"/>
      <c r="I190" s="1809"/>
      <c r="J190" s="1809"/>
      <c r="K190" s="1809"/>
    </row>
    <row r="191" spans="1:11" s="1807" customFormat="1">
      <c r="A191" s="1810"/>
      <c r="B191" s="1726"/>
      <c r="C191" s="1810"/>
      <c r="D191" s="1809"/>
      <c r="E191" s="1809"/>
      <c r="F191" s="1809"/>
      <c r="G191" s="1809"/>
      <c r="H191" s="1809"/>
      <c r="I191" s="1809"/>
      <c r="J191" s="1809"/>
      <c r="K191" s="1809"/>
    </row>
    <row r="192" spans="1:11" s="1807" customFormat="1">
      <c r="A192" s="1810"/>
      <c r="B192" s="1811"/>
      <c r="C192" s="1810"/>
      <c r="D192" s="1809"/>
      <c r="E192" s="1809"/>
      <c r="F192" s="1809"/>
      <c r="G192" s="1809"/>
      <c r="H192" s="1809"/>
      <c r="I192" s="1809"/>
      <c r="J192" s="1809"/>
      <c r="K192" s="1809"/>
    </row>
    <row r="193" spans="1:11" s="1807" customFormat="1">
      <c r="A193" s="1810"/>
      <c r="B193" s="1811"/>
      <c r="C193" s="1810"/>
      <c r="D193" s="1809"/>
      <c r="E193" s="1809"/>
      <c r="F193" s="1809"/>
      <c r="G193" s="1809"/>
      <c r="H193" s="1809"/>
      <c r="I193" s="1809"/>
      <c r="J193" s="1809"/>
      <c r="K193" s="1809"/>
    </row>
  </sheetData>
  <conditionalFormatting sqref="B16">
    <cfRule type="duplicateValues" dxfId="13" priority="4"/>
  </conditionalFormatting>
  <conditionalFormatting sqref="B16">
    <cfRule type="duplicateValues" dxfId="12" priority="5"/>
  </conditionalFormatting>
  <conditionalFormatting sqref="B16">
    <cfRule type="duplicateValues" dxfId="11" priority="6"/>
  </conditionalFormatting>
  <conditionalFormatting sqref="B16">
    <cfRule type="duplicateValues" dxfId="10" priority="7"/>
  </conditionalFormatting>
  <conditionalFormatting sqref="B16">
    <cfRule type="duplicateValues" dxfId="9" priority="3"/>
  </conditionalFormatting>
  <conditionalFormatting sqref="B2:B15 B17:B164">
    <cfRule type="duplicateValues" dxfId="8" priority="53"/>
  </conditionalFormatting>
  <conditionalFormatting sqref="B165:B193">
    <cfRule type="duplicateValues" dxfId="7" priority="1"/>
  </conditionalFormatting>
  <conditionalFormatting sqref="B2:B164">
    <cfRule type="duplicateValues" dxfId="6" priority="54"/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165"/>
  <sheetViews>
    <sheetView topLeftCell="A31" workbookViewId="0">
      <selection activeCell="L3" sqref="L3:L165"/>
    </sheetView>
  </sheetViews>
  <sheetFormatPr defaultRowHeight="13.2"/>
  <cols>
    <col min="1" max="1" width="6.88671875" style="1557" bestFit="1" customWidth="1"/>
    <col min="2" max="2" width="19.6640625" style="1785" bestFit="1" customWidth="1"/>
    <col min="3" max="3" width="10.44140625" style="1557" bestFit="1" customWidth="1"/>
    <col min="4" max="9" width="9.109375" style="1557"/>
    <col min="10" max="11" width="9.109375" style="1795"/>
  </cols>
  <sheetData>
    <row r="1" spans="1:12">
      <c r="A1" s="1696" t="s">
        <v>2141</v>
      </c>
      <c r="B1" s="1697" t="s">
        <v>270</v>
      </c>
      <c r="C1" s="1697" t="s">
        <v>2142</v>
      </c>
      <c r="D1" s="1698" t="s">
        <v>268</v>
      </c>
      <c r="E1" s="1698" t="s">
        <v>1092</v>
      </c>
      <c r="F1" s="1698" t="s">
        <v>267</v>
      </c>
      <c r="G1" s="1698" t="s">
        <v>2143</v>
      </c>
      <c r="H1" s="1698" t="s">
        <v>2144</v>
      </c>
      <c r="I1" s="1698" t="s">
        <v>266</v>
      </c>
      <c r="J1" s="1698" t="s">
        <v>2145</v>
      </c>
      <c r="K1" s="1699" t="s">
        <v>265</v>
      </c>
    </row>
    <row r="2" spans="1:12">
      <c r="A2" s="1774">
        <v>1</v>
      </c>
      <c r="B2" s="1701" t="s">
        <v>244</v>
      </c>
      <c r="C2" s="1702" t="s">
        <v>224</v>
      </c>
      <c r="D2" s="1774">
        <v>67</v>
      </c>
      <c r="E2" s="1774">
        <v>57</v>
      </c>
      <c r="F2" s="1774">
        <v>51</v>
      </c>
      <c r="G2" s="1774">
        <v>14</v>
      </c>
      <c r="H2" s="1774">
        <v>2</v>
      </c>
      <c r="I2" s="1774">
        <v>19</v>
      </c>
      <c r="J2" s="1703">
        <v>0.80246913580246915</v>
      </c>
      <c r="K2" s="1703">
        <v>0.76119402985074625</v>
      </c>
      <c r="L2">
        <f>A2</f>
        <v>1</v>
      </c>
    </row>
    <row r="3" spans="1:12">
      <c r="A3" s="1774">
        <v>2</v>
      </c>
      <c r="B3" s="1579" t="s">
        <v>2148</v>
      </c>
      <c r="C3" s="1702" t="s">
        <v>224</v>
      </c>
      <c r="D3" s="1774">
        <v>83</v>
      </c>
      <c r="E3" s="1774">
        <v>45</v>
      </c>
      <c r="F3" s="1774">
        <v>57</v>
      </c>
      <c r="G3" s="1774">
        <v>2</v>
      </c>
      <c r="H3" s="1774">
        <v>5</v>
      </c>
      <c r="I3" s="1774">
        <v>1</v>
      </c>
      <c r="J3" s="1703">
        <v>0.69411764705882351</v>
      </c>
      <c r="K3" s="1703">
        <v>0.68674698795180722</v>
      </c>
      <c r="L3">
        <f t="shared" ref="L3:L66" si="0">A3</f>
        <v>2</v>
      </c>
    </row>
    <row r="4" spans="1:12">
      <c r="A4" s="1774">
        <v>3</v>
      </c>
      <c r="B4" s="1701" t="s">
        <v>223</v>
      </c>
      <c r="C4" s="1702" t="s">
        <v>224</v>
      </c>
      <c r="D4" s="1774">
        <v>92</v>
      </c>
      <c r="E4" s="1774">
        <v>29</v>
      </c>
      <c r="F4" s="1774">
        <v>51</v>
      </c>
      <c r="G4" s="1774">
        <v>1</v>
      </c>
      <c r="H4" s="1774">
        <v>3</v>
      </c>
      <c r="I4" s="1774">
        <v>1</v>
      </c>
      <c r="J4" s="1703">
        <v>0.55913978494623651</v>
      </c>
      <c r="K4" s="1703">
        <v>0.55434782608695654</v>
      </c>
      <c r="L4">
        <f t="shared" si="0"/>
        <v>3</v>
      </c>
    </row>
    <row r="5" spans="1:12">
      <c r="A5" s="1774">
        <v>4</v>
      </c>
      <c r="B5" s="1706" t="s">
        <v>203</v>
      </c>
      <c r="C5" s="1702" t="s">
        <v>224</v>
      </c>
      <c r="D5" s="1774">
        <v>82</v>
      </c>
      <c r="E5" s="1774">
        <v>40</v>
      </c>
      <c r="F5" s="1774">
        <v>57</v>
      </c>
      <c r="G5" s="1774">
        <v>3</v>
      </c>
      <c r="H5" s="1774">
        <v>1</v>
      </c>
      <c r="I5" s="1774">
        <v>0</v>
      </c>
      <c r="J5" s="1703">
        <v>0.70588235294117652</v>
      </c>
      <c r="K5" s="1703">
        <v>0.69512195121951215</v>
      </c>
      <c r="L5">
        <f t="shared" si="0"/>
        <v>4</v>
      </c>
    </row>
    <row r="6" spans="1:12">
      <c r="A6" s="1774">
        <v>5</v>
      </c>
      <c r="B6" s="1579" t="s">
        <v>23</v>
      </c>
      <c r="C6" s="1702" t="s">
        <v>224</v>
      </c>
      <c r="D6" s="1774">
        <v>76</v>
      </c>
      <c r="E6" s="1774">
        <v>20</v>
      </c>
      <c r="F6" s="1774">
        <v>37</v>
      </c>
      <c r="G6" s="1774">
        <v>0</v>
      </c>
      <c r="H6" s="1774">
        <v>1</v>
      </c>
      <c r="I6" s="1774">
        <v>0</v>
      </c>
      <c r="J6" s="1703">
        <v>0.48684210526315791</v>
      </c>
      <c r="K6" s="1703">
        <v>0.48684210526315791</v>
      </c>
      <c r="L6">
        <f t="shared" si="0"/>
        <v>5</v>
      </c>
    </row>
    <row r="7" spans="1:12">
      <c r="A7" s="1774">
        <v>6</v>
      </c>
      <c r="B7" s="1701" t="s">
        <v>2155</v>
      </c>
      <c r="C7" s="1702" t="s">
        <v>224</v>
      </c>
      <c r="D7" s="1774">
        <v>74</v>
      </c>
      <c r="E7" s="1774">
        <v>31</v>
      </c>
      <c r="F7" s="1774">
        <v>46</v>
      </c>
      <c r="G7" s="1774">
        <v>5</v>
      </c>
      <c r="H7" s="1774">
        <v>7</v>
      </c>
      <c r="I7" s="1774">
        <v>2</v>
      </c>
      <c r="J7" s="1703">
        <v>0.64556962025316456</v>
      </c>
      <c r="K7" s="1703">
        <v>0.6216216216216216</v>
      </c>
      <c r="L7">
        <f t="shared" si="0"/>
        <v>6</v>
      </c>
    </row>
    <row r="8" spans="1:12">
      <c r="A8" s="1774">
        <v>7</v>
      </c>
      <c r="B8" s="1701" t="s">
        <v>45</v>
      </c>
      <c r="C8" s="1702" t="s">
        <v>224</v>
      </c>
      <c r="D8" s="1774">
        <v>78</v>
      </c>
      <c r="E8" s="1774">
        <v>27</v>
      </c>
      <c r="F8" s="1774">
        <v>43</v>
      </c>
      <c r="G8" s="1774">
        <v>1</v>
      </c>
      <c r="H8" s="1774">
        <v>2</v>
      </c>
      <c r="I8" s="1774">
        <v>1</v>
      </c>
      <c r="J8" s="1703">
        <v>0.55696202531645567</v>
      </c>
      <c r="K8" s="1703">
        <v>0.55128205128205132</v>
      </c>
      <c r="L8">
        <f t="shared" si="0"/>
        <v>7</v>
      </c>
    </row>
    <row r="9" spans="1:12">
      <c r="A9" s="1774">
        <v>8</v>
      </c>
      <c r="B9" s="1701" t="s">
        <v>175</v>
      </c>
      <c r="C9" s="1702" t="s">
        <v>224</v>
      </c>
      <c r="D9" s="1774">
        <v>80</v>
      </c>
      <c r="E9" s="1774">
        <v>33</v>
      </c>
      <c r="F9" s="1774">
        <v>48</v>
      </c>
      <c r="G9" s="1774">
        <v>3</v>
      </c>
      <c r="H9" s="1774">
        <v>2</v>
      </c>
      <c r="I9" s="1774">
        <v>0</v>
      </c>
      <c r="J9" s="1703">
        <v>0.61445783132530118</v>
      </c>
      <c r="K9" s="1703">
        <v>0.6</v>
      </c>
      <c r="L9">
        <f t="shared" si="0"/>
        <v>8</v>
      </c>
    </row>
    <row r="10" spans="1:12">
      <c r="A10" s="1793">
        <v>9</v>
      </c>
      <c r="B10" s="1701" t="s">
        <v>135</v>
      </c>
      <c r="C10" s="1702" t="s">
        <v>224</v>
      </c>
      <c r="D10" s="1774">
        <v>68</v>
      </c>
      <c r="E10" s="1774">
        <v>25</v>
      </c>
      <c r="F10" s="1774">
        <v>35</v>
      </c>
      <c r="G10" s="1774">
        <v>2</v>
      </c>
      <c r="H10" s="1774">
        <v>2</v>
      </c>
      <c r="I10" s="1774">
        <v>4</v>
      </c>
      <c r="J10" s="1703">
        <v>0.52857142857142858</v>
      </c>
      <c r="K10" s="1703">
        <v>0.51470588235294112</v>
      </c>
      <c r="L10">
        <f t="shared" si="0"/>
        <v>9</v>
      </c>
    </row>
    <row r="11" spans="1:12">
      <c r="A11" s="1774">
        <v>10</v>
      </c>
      <c r="B11" s="1701" t="s">
        <v>127</v>
      </c>
      <c r="C11" s="1702" t="s">
        <v>224</v>
      </c>
      <c r="D11" s="1774">
        <v>56</v>
      </c>
      <c r="E11" s="1774">
        <v>25</v>
      </c>
      <c r="F11" s="1774">
        <v>33</v>
      </c>
      <c r="G11" s="1774">
        <v>9</v>
      </c>
      <c r="H11" s="1774">
        <v>1</v>
      </c>
      <c r="I11" s="1774">
        <v>0</v>
      </c>
      <c r="J11" s="1703">
        <v>0.64615384615384619</v>
      </c>
      <c r="K11" s="1703">
        <v>0.5892857142857143</v>
      </c>
      <c r="L11">
        <f t="shared" si="0"/>
        <v>10</v>
      </c>
    </row>
    <row r="12" spans="1:12">
      <c r="A12" s="1774">
        <v>11</v>
      </c>
      <c r="B12" s="1701" t="s">
        <v>213</v>
      </c>
      <c r="C12" s="1702" t="s">
        <v>224</v>
      </c>
      <c r="D12" s="1774">
        <v>47</v>
      </c>
      <c r="E12" s="1774">
        <v>9</v>
      </c>
      <c r="F12" s="1774">
        <v>23</v>
      </c>
      <c r="G12" s="1774">
        <v>1</v>
      </c>
      <c r="H12" s="1774">
        <v>3</v>
      </c>
      <c r="I12" s="1774">
        <v>0</v>
      </c>
      <c r="J12" s="1703">
        <v>0.5</v>
      </c>
      <c r="K12" s="1703">
        <v>0.48936170212765956</v>
      </c>
      <c r="L12">
        <f t="shared" si="0"/>
        <v>11</v>
      </c>
    </row>
    <row r="13" spans="1:12">
      <c r="A13" s="1774">
        <v>12</v>
      </c>
      <c r="B13" s="1708" t="s">
        <v>207</v>
      </c>
      <c r="C13" s="1702" t="s">
        <v>224</v>
      </c>
      <c r="D13" s="1774">
        <v>0</v>
      </c>
      <c r="E13" s="1774">
        <v>0</v>
      </c>
      <c r="F13" s="1774">
        <v>0</v>
      </c>
      <c r="G13" s="1774">
        <v>0</v>
      </c>
      <c r="H13" s="1774">
        <v>0</v>
      </c>
      <c r="I13" s="1774">
        <v>0</v>
      </c>
      <c r="J13" s="1703">
        <v>0</v>
      </c>
      <c r="K13" s="1703">
        <v>0</v>
      </c>
      <c r="L13">
        <f t="shared" si="0"/>
        <v>12</v>
      </c>
    </row>
    <row r="14" spans="1:12">
      <c r="A14" s="1774">
        <v>13</v>
      </c>
      <c r="B14" s="1805" t="s">
        <v>2214</v>
      </c>
      <c r="C14" s="1702" t="s">
        <v>224</v>
      </c>
      <c r="D14" s="1774">
        <v>47</v>
      </c>
      <c r="E14" s="1774">
        <v>14</v>
      </c>
      <c r="F14" s="1774">
        <v>23</v>
      </c>
      <c r="G14" s="1774">
        <v>1</v>
      </c>
      <c r="H14" s="1774">
        <v>1</v>
      </c>
      <c r="I14" s="1774">
        <v>0</v>
      </c>
      <c r="J14" s="1703">
        <v>0.5</v>
      </c>
      <c r="K14" s="1703">
        <v>0.48936170212765956</v>
      </c>
      <c r="L14">
        <f t="shared" si="0"/>
        <v>13</v>
      </c>
    </row>
    <row r="15" spans="1:12">
      <c r="A15" s="1774" t="s">
        <v>1334</v>
      </c>
      <c r="B15" s="1709" t="s">
        <v>2190</v>
      </c>
      <c r="C15" s="1702" t="s">
        <v>224</v>
      </c>
      <c r="D15" s="1774">
        <v>20</v>
      </c>
      <c r="E15" s="1774">
        <v>5</v>
      </c>
      <c r="F15" s="1774">
        <v>5</v>
      </c>
      <c r="G15" s="1774">
        <v>0</v>
      </c>
      <c r="H15" s="1774">
        <v>0</v>
      </c>
      <c r="I15" s="1774">
        <v>0</v>
      </c>
      <c r="J15" s="1703">
        <v>0.25</v>
      </c>
      <c r="K15" s="1703">
        <v>0.25</v>
      </c>
      <c r="L15" t="str">
        <f t="shared" si="0"/>
        <v>Hat</v>
      </c>
    </row>
    <row r="16" spans="1:12">
      <c r="A16" s="1774">
        <v>1</v>
      </c>
      <c r="B16" s="1706" t="s">
        <v>1317</v>
      </c>
      <c r="C16" s="1702" t="s">
        <v>170</v>
      </c>
      <c r="D16" s="1774">
        <v>70</v>
      </c>
      <c r="E16" s="1774">
        <v>32</v>
      </c>
      <c r="F16" s="1774">
        <v>42</v>
      </c>
      <c r="G16" s="1774">
        <v>5</v>
      </c>
      <c r="H16" s="1774">
        <v>1</v>
      </c>
      <c r="I16" s="1774">
        <v>10</v>
      </c>
      <c r="J16" s="1703">
        <v>0.62666666666666671</v>
      </c>
      <c r="K16" s="1703">
        <v>0.6</v>
      </c>
      <c r="L16">
        <f t="shared" si="0"/>
        <v>1</v>
      </c>
    </row>
    <row r="17" spans="1:12">
      <c r="A17" s="1774">
        <v>2</v>
      </c>
      <c r="B17" s="1710" t="s">
        <v>258</v>
      </c>
      <c r="C17" s="1702" t="s">
        <v>170</v>
      </c>
      <c r="D17" s="1774">
        <v>82</v>
      </c>
      <c r="E17" s="1774">
        <v>36</v>
      </c>
      <c r="F17" s="1774">
        <v>54</v>
      </c>
      <c r="G17" s="1774">
        <v>1</v>
      </c>
      <c r="H17" s="1774">
        <v>1</v>
      </c>
      <c r="I17" s="1774">
        <v>2</v>
      </c>
      <c r="J17" s="1703">
        <v>0.66265060240963858</v>
      </c>
      <c r="K17" s="1703">
        <v>0.65853658536585369</v>
      </c>
      <c r="L17">
        <f t="shared" si="0"/>
        <v>2</v>
      </c>
    </row>
    <row r="18" spans="1:12">
      <c r="A18" s="1774">
        <v>3</v>
      </c>
      <c r="B18" s="1701" t="s">
        <v>183</v>
      </c>
      <c r="C18" s="1702" t="s">
        <v>170</v>
      </c>
      <c r="D18" s="1774">
        <v>77</v>
      </c>
      <c r="E18" s="1774">
        <v>29</v>
      </c>
      <c r="F18" s="1774">
        <v>44</v>
      </c>
      <c r="G18" s="1774">
        <v>0</v>
      </c>
      <c r="H18" s="1774">
        <v>4</v>
      </c>
      <c r="I18" s="1774">
        <v>2</v>
      </c>
      <c r="J18" s="1703">
        <v>0.5714285714285714</v>
      </c>
      <c r="K18" s="1703">
        <v>0.5714285714285714</v>
      </c>
      <c r="L18">
        <f t="shared" si="0"/>
        <v>3</v>
      </c>
    </row>
    <row r="19" spans="1:12">
      <c r="A19" s="1774">
        <v>4</v>
      </c>
      <c r="B19" s="1709" t="s">
        <v>157</v>
      </c>
      <c r="C19" s="1702" t="s">
        <v>170</v>
      </c>
      <c r="D19" s="1774">
        <v>73</v>
      </c>
      <c r="E19" s="1774">
        <v>29</v>
      </c>
      <c r="F19" s="1774">
        <v>46</v>
      </c>
      <c r="G19" s="1774">
        <v>1</v>
      </c>
      <c r="H19" s="1774">
        <v>0</v>
      </c>
      <c r="I19" s="1774">
        <v>0</v>
      </c>
      <c r="J19" s="1703">
        <v>0.63513513513513509</v>
      </c>
      <c r="K19" s="1703">
        <v>0.63013698630136983</v>
      </c>
      <c r="L19">
        <f t="shared" si="0"/>
        <v>4</v>
      </c>
    </row>
    <row r="20" spans="1:12">
      <c r="A20" s="1774">
        <v>5</v>
      </c>
      <c r="B20" s="1711" t="s">
        <v>2166</v>
      </c>
      <c r="C20" s="1702" t="s">
        <v>170</v>
      </c>
      <c r="D20" s="1774">
        <v>57</v>
      </c>
      <c r="E20" s="1774">
        <v>24</v>
      </c>
      <c r="F20" s="1774">
        <v>34</v>
      </c>
      <c r="G20" s="1774">
        <v>3</v>
      </c>
      <c r="H20" s="1774">
        <v>1</v>
      </c>
      <c r="I20" s="1774">
        <v>4</v>
      </c>
      <c r="J20" s="1703">
        <v>0.6166666666666667</v>
      </c>
      <c r="K20" s="1703">
        <v>0.59649122807017541</v>
      </c>
      <c r="L20">
        <f t="shared" si="0"/>
        <v>5</v>
      </c>
    </row>
    <row r="21" spans="1:12">
      <c r="A21" s="1774">
        <v>6</v>
      </c>
      <c r="B21" s="1701" t="s">
        <v>133</v>
      </c>
      <c r="C21" s="1702" t="s">
        <v>170</v>
      </c>
      <c r="D21" s="1774">
        <v>57</v>
      </c>
      <c r="E21" s="1774">
        <v>12</v>
      </c>
      <c r="F21" s="1774">
        <v>27</v>
      </c>
      <c r="G21" s="1774">
        <v>3</v>
      </c>
      <c r="H21" s="1774">
        <v>0</v>
      </c>
      <c r="I21" s="1774">
        <v>0</v>
      </c>
      <c r="J21" s="1703">
        <v>0.5</v>
      </c>
      <c r="K21" s="1703">
        <v>0.47368421052631576</v>
      </c>
      <c r="L21">
        <f t="shared" si="0"/>
        <v>6</v>
      </c>
    </row>
    <row r="22" spans="1:12">
      <c r="A22" s="1774">
        <v>7</v>
      </c>
      <c r="B22" s="1701" t="s">
        <v>169</v>
      </c>
      <c r="C22" s="1702" t="s">
        <v>170</v>
      </c>
      <c r="D22" s="1774">
        <v>74</v>
      </c>
      <c r="E22" s="1774">
        <v>17</v>
      </c>
      <c r="F22" s="1774">
        <v>43</v>
      </c>
      <c r="G22" s="1774">
        <v>0</v>
      </c>
      <c r="H22" s="1774">
        <v>4</v>
      </c>
      <c r="I22" s="1774">
        <v>2</v>
      </c>
      <c r="J22" s="1703">
        <v>0.58108108108108103</v>
      </c>
      <c r="K22" s="1703">
        <v>0.58108108108108103</v>
      </c>
      <c r="L22">
        <f t="shared" si="0"/>
        <v>7</v>
      </c>
    </row>
    <row r="23" spans="1:12">
      <c r="A23" s="1774">
        <v>8</v>
      </c>
      <c r="B23" s="1701" t="s">
        <v>131</v>
      </c>
      <c r="C23" s="1702" t="s">
        <v>170</v>
      </c>
      <c r="D23" s="1774">
        <v>64</v>
      </c>
      <c r="E23" s="1774">
        <v>22</v>
      </c>
      <c r="F23" s="1774">
        <v>33</v>
      </c>
      <c r="G23" s="1774">
        <v>5</v>
      </c>
      <c r="H23" s="1774">
        <v>4</v>
      </c>
      <c r="I23" s="1774">
        <v>3</v>
      </c>
      <c r="J23" s="1703">
        <v>0.55072463768115942</v>
      </c>
      <c r="K23" s="1703">
        <v>0.515625</v>
      </c>
      <c r="L23">
        <f t="shared" si="0"/>
        <v>8</v>
      </c>
    </row>
    <row r="24" spans="1:12">
      <c r="A24" s="1793">
        <v>9</v>
      </c>
      <c r="B24" s="1701" t="s">
        <v>171</v>
      </c>
      <c r="C24" s="1702" t="s">
        <v>170</v>
      </c>
      <c r="D24" s="1774">
        <v>44</v>
      </c>
      <c r="E24" s="1774">
        <v>14</v>
      </c>
      <c r="F24" s="1774">
        <v>20</v>
      </c>
      <c r="G24" s="1774">
        <v>0</v>
      </c>
      <c r="H24" s="1774">
        <v>0</v>
      </c>
      <c r="I24" s="1774">
        <v>0</v>
      </c>
      <c r="J24" s="1703">
        <v>0.45454545454545453</v>
      </c>
      <c r="K24" s="1703">
        <v>0.45454545454545453</v>
      </c>
      <c r="L24">
        <f t="shared" si="0"/>
        <v>9</v>
      </c>
    </row>
    <row r="25" spans="1:12">
      <c r="A25" s="1774">
        <v>10</v>
      </c>
      <c r="B25" s="1701" t="s">
        <v>230</v>
      </c>
      <c r="C25" s="1702" t="s">
        <v>170</v>
      </c>
      <c r="D25" s="1774">
        <v>58</v>
      </c>
      <c r="E25" s="1774">
        <v>9</v>
      </c>
      <c r="F25" s="1774">
        <v>27</v>
      </c>
      <c r="G25" s="1774">
        <v>3</v>
      </c>
      <c r="H25" s="1774">
        <v>1</v>
      </c>
      <c r="I25" s="1774">
        <v>0</v>
      </c>
      <c r="J25" s="1703">
        <v>0.49180327868852458</v>
      </c>
      <c r="K25" s="1703">
        <v>0.46551724137931033</v>
      </c>
      <c r="L25">
        <f t="shared" si="0"/>
        <v>10</v>
      </c>
    </row>
    <row r="26" spans="1:12">
      <c r="A26" s="1774">
        <v>11</v>
      </c>
      <c r="B26" s="1701" t="s">
        <v>232</v>
      </c>
      <c r="C26" s="1702" t="s">
        <v>170</v>
      </c>
      <c r="D26" s="1774">
        <v>62</v>
      </c>
      <c r="E26" s="1774">
        <v>10</v>
      </c>
      <c r="F26" s="1774">
        <v>23</v>
      </c>
      <c r="G26" s="1774">
        <v>2</v>
      </c>
      <c r="H26" s="1774">
        <v>1</v>
      </c>
      <c r="I26" s="1774">
        <v>0</v>
      </c>
      <c r="J26" s="1703">
        <v>0.390625</v>
      </c>
      <c r="K26" s="1703">
        <v>0.37096774193548387</v>
      </c>
      <c r="L26">
        <f t="shared" si="0"/>
        <v>11</v>
      </c>
    </row>
    <row r="27" spans="1:12">
      <c r="A27" s="1774">
        <v>12</v>
      </c>
      <c r="B27" s="1701" t="s">
        <v>165</v>
      </c>
      <c r="C27" s="1702" t="s">
        <v>170</v>
      </c>
      <c r="D27" s="1774">
        <v>42</v>
      </c>
      <c r="E27" s="1774">
        <v>13</v>
      </c>
      <c r="F27" s="1774">
        <v>19</v>
      </c>
      <c r="G27" s="1774">
        <v>4</v>
      </c>
      <c r="H27" s="1774">
        <v>1</v>
      </c>
      <c r="I27" s="1774">
        <v>0</v>
      </c>
      <c r="J27" s="1703">
        <v>0.5</v>
      </c>
      <c r="K27" s="1703">
        <v>0.45238095238095238</v>
      </c>
      <c r="L27">
        <f t="shared" si="0"/>
        <v>12</v>
      </c>
    </row>
    <row r="28" spans="1:12">
      <c r="A28" s="1774">
        <v>13</v>
      </c>
      <c r="B28" s="1712" t="s">
        <v>124</v>
      </c>
      <c r="C28" s="1702" t="s">
        <v>170</v>
      </c>
      <c r="D28" s="1774">
        <v>41</v>
      </c>
      <c r="E28" s="1774">
        <v>7</v>
      </c>
      <c r="F28" s="1774">
        <v>14</v>
      </c>
      <c r="G28" s="1774">
        <v>0</v>
      </c>
      <c r="H28" s="1774">
        <v>0</v>
      </c>
      <c r="I28" s="1774">
        <v>0</v>
      </c>
      <c r="J28" s="1703">
        <v>0.34146341463414637</v>
      </c>
      <c r="K28" s="1703">
        <v>0.34146341463414637</v>
      </c>
      <c r="L28">
        <f t="shared" si="0"/>
        <v>13</v>
      </c>
    </row>
    <row r="29" spans="1:12">
      <c r="A29" s="1774">
        <v>1</v>
      </c>
      <c r="B29" s="1579" t="s">
        <v>163</v>
      </c>
      <c r="C29" s="1702" t="s">
        <v>139</v>
      </c>
      <c r="D29" s="1774">
        <v>63</v>
      </c>
      <c r="E29" s="1774">
        <v>27</v>
      </c>
      <c r="F29" s="1774">
        <v>39</v>
      </c>
      <c r="G29" s="1774">
        <v>2</v>
      </c>
      <c r="H29" s="1774">
        <v>2</v>
      </c>
      <c r="I29" s="1774">
        <v>7</v>
      </c>
      <c r="J29" s="1703">
        <v>0.63076923076923075</v>
      </c>
      <c r="K29" s="1703">
        <v>0.61904761904761907</v>
      </c>
      <c r="L29">
        <f t="shared" si="0"/>
        <v>1</v>
      </c>
    </row>
    <row r="30" spans="1:12">
      <c r="A30" s="1774">
        <v>2</v>
      </c>
      <c r="B30" s="1701" t="s">
        <v>2170</v>
      </c>
      <c r="C30" s="1702" t="s">
        <v>139</v>
      </c>
      <c r="D30" s="1774">
        <v>59</v>
      </c>
      <c r="E30" s="1774">
        <v>19</v>
      </c>
      <c r="F30" s="1774">
        <v>31</v>
      </c>
      <c r="G30" s="1774">
        <v>1</v>
      </c>
      <c r="H30" s="1774">
        <v>2</v>
      </c>
      <c r="I30" s="1774">
        <v>0</v>
      </c>
      <c r="J30" s="1703">
        <v>0.53333333333333333</v>
      </c>
      <c r="K30" s="1703">
        <v>0.52542372881355937</v>
      </c>
      <c r="L30">
        <f t="shared" si="0"/>
        <v>2</v>
      </c>
    </row>
    <row r="31" spans="1:12">
      <c r="A31" s="1774">
        <v>3</v>
      </c>
      <c r="B31" s="1706" t="s">
        <v>1283</v>
      </c>
      <c r="C31" s="1702" t="s">
        <v>139</v>
      </c>
      <c r="D31" s="1774">
        <v>66</v>
      </c>
      <c r="E31" s="1774">
        <v>28</v>
      </c>
      <c r="F31" s="1774">
        <v>40</v>
      </c>
      <c r="G31" s="1774">
        <v>0</v>
      </c>
      <c r="H31" s="1774">
        <v>2</v>
      </c>
      <c r="I31" s="1774">
        <v>0</v>
      </c>
      <c r="J31" s="1703">
        <v>0.60606060606060608</v>
      </c>
      <c r="K31" s="1703">
        <v>0.60606060606060608</v>
      </c>
      <c r="L31">
        <f t="shared" si="0"/>
        <v>3</v>
      </c>
    </row>
    <row r="32" spans="1:12">
      <c r="A32" s="1774">
        <v>4</v>
      </c>
      <c r="B32" s="1711" t="s">
        <v>138</v>
      </c>
      <c r="C32" s="1702" t="s">
        <v>139</v>
      </c>
      <c r="D32" s="1774">
        <v>58</v>
      </c>
      <c r="E32" s="1774">
        <v>5</v>
      </c>
      <c r="F32" s="1774">
        <v>23</v>
      </c>
      <c r="G32" s="1774">
        <v>3</v>
      </c>
      <c r="H32" s="1774">
        <v>8</v>
      </c>
      <c r="I32" s="1774">
        <v>0</v>
      </c>
      <c r="J32" s="1703">
        <v>0.42622950819672129</v>
      </c>
      <c r="K32" s="1703">
        <v>0.39655172413793105</v>
      </c>
      <c r="L32">
        <f t="shared" si="0"/>
        <v>4</v>
      </c>
    </row>
    <row r="33" spans="1:12">
      <c r="A33" s="1774">
        <v>5</v>
      </c>
      <c r="B33" s="1701" t="s">
        <v>159</v>
      </c>
      <c r="C33" s="1702" t="s">
        <v>139</v>
      </c>
      <c r="D33" s="1774">
        <v>17</v>
      </c>
      <c r="E33" s="1774">
        <v>10</v>
      </c>
      <c r="F33" s="1774">
        <v>9</v>
      </c>
      <c r="G33" s="1774">
        <v>2</v>
      </c>
      <c r="H33" s="1774">
        <v>0</v>
      </c>
      <c r="I33" s="1774">
        <v>0</v>
      </c>
      <c r="J33" s="1703">
        <v>0.57894736842105265</v>
      </c>
      <c r="K33" s="1703">
        <v>0.52941176470588236</v>
      </c>
      <c r="L33">
        <f t="shared" si="0"/>
        <v>5</v>
      </c>
    </row>
    <row r="34" spans="1:12">
      <c r="A34" s="1774">
        <v>6</v>
      </c>
      <c r="B34" s="1701" t="s">
        <v>12</v>
      </c>
      <c r="C34" s="1702" t="s">
        <v>139</v>
      </c>
      <c r="D34" s="1774">
        <v>65</v>
      </c>
      <c r="E34" s="1774">
        <v>18</v>
      </c>
      <c r="F34" s="1774">
        <v>33</v>
      </c>
      <c r="G34" s="1774">
        <v>1</v>
      </c>
      <c r="H34" s="1774">
        <v>1</v>
      </c>
      <c r="I34" s="1774">
        <v>0</v>
      </c>
      <c r="J34" s="1703">
        <v>0.51515151515151514</v>
      </c>
      <c r="K34" s="1703">
        <v>0.50769230769230766</v>
      </c>
      <c r="L34">
        <f t="shared" si="0"/>
        <v>6</v>
      </c>
    </row>
    <row r="35" spans="1:12">
      <c r="A35" s="1774">
        <v>7</v>
      </c>
      <c r="B35" s="1701" t="s">
        <v>2152</v>
      </c>
      <c r="C35" s="1702" t="s">
        <v>139</v>
      </c>
      <c r="D35" s="1774">
        <v>48</v>
      </c>
      <c r="E35" s="1774">
        <v>10</v>
      </c>
      <c r="F35" s="1774">
        <v>26</v>
      </c>
      <c r="G35" s="1774">
        <v>1</v>
      </c>
      <c r="H35" s="1774">
        <v>0</v>
      </c>
      <c r="I35" s="1774">
        <v>0</v>
      </c>
      <c r="J35" s="1703">
        <v>0.55102040816326525</v>
      </c>
      <c r="K35" s="1703">
        <v>0.54166666666666663</v>
      </c>
      <c r="L35">
        <f t="shared" si="0"/>
        <v>7</v>
      </c>
    </row>
    <row r="36" spans="1:12">
      <c r="A36" s="1774">
        <v>8</v>
      </c>
      <c r="B36" s="1701" t="s">
        <v>2108</v>
      </c>
      <c r="C36" s="1702" t="s">
        <v>139</v>
      </c>
      <c r="D36" s="1774">
        <v>68</v>
      </c>
      <c r="E36" s="1774">
        <v>25</v>
      </c>
      <c r="F36" s="1774">
        <v>41</v>
      </c>
      <c r="G36" s="1774">
        <v>1</v>
      </c>
      <c r="H36" s="1774">
        <v>3</v>
      </c>
      <c r="I36" s="1774">
        <v>0</v>
      </c>
      <c r="J36" s="1703">
        <v>0.60869565217391308</v>
      </c>
      <c r="K36" s="1703">
        <v>0.6029411764705882</v>
      </c>
      <c r="L36">
        <f t="shared" si="0"/>
        <v>8</v>
      </c>
    </row>
    <row r="37" spans="1:12">
      <c r="A37" s="1793">
        <v>9</v>
      </c>
      <c r="B37" s="1701" t="s">
        <v>62</v>
      </c>
      <c r="C37" s="1702" t="s">
        <v>139</v>
      </c>
      <c r="D37" s="1774">
        <v>50</v>
      </c>
      <c r="E37" s="1774">
        <v>16</v>
      </c>
      <c r="F37" s="1774">
        <v>20</v>
      </c>
      <c r="G37" s="1774">
        <v>5</v>
      </c>
      <c r="H37" s="1774">
        <v>2</v>
      </c>
      <c r="I37" s="1774">
        <v>0</v>
      </c>
      <c r="J37" s="1703">
        <v>0.45454545454545453</v>
      </c>
      <c r="K37" s="1703">
        <v>0.4</v>
      </c>
      <c r="L37">
        <f t="shared" si="0"/>
        <v>9</v>
      </c>
    </row>
    <row r="38" spans="1:12">
      <c r="A38" s="1774">
        <v>10</v>
      </c>
      <c r="B38" s="1713" t="s">
        <v>1338</v>
      </c>
      <c r="C38" s="1702" t="s">
        <v>139</v>
      </c>
      <c r="D38" s="1774">
        <v>41</v>
      </c>
      <c r="E38" s="1774">
        <v>11</v>
      </c>
      <c r="F38" s="1774">
        <v>16</v>
      </c>
      <c r="G38" s="1774">
        <v>0</v>
      </c>
      <c r="H38" s="1774">
        <v>1</v>
      </c>
      <c r="I38" s="1774">
        <v>0</v>
      </c>
      <c r="J38" s="1703">
        <v>0.3902439024390244</v>
      </c>
      <c r="K38" s="1703">
        <v>0.3902439024390244</v>
      </c>
      <c r="L38">
        <f t="shared" si="0"/>
        <v>10</v>
      </c>
    </row>
    <row r="39" spans="1:12">
      <c r="A39" s="1774">
        <v>11</v>
      </c>
      <c r="B39" s="1701" t="s">
        <v>2171</v>
      </c>
      <c r="C39" s="1702" t="s">
        <v>139</v>
      </c>
      <c r="D39" s="1774">
        <v>29</v>
      </c>
      <c r="E39" s="1774">
        <v>5</v>
      </c>
      <c r="F39" s="1774">
        <v>9</v>
      </c>
      <c r="G39" s="1774">
        <v>0</v>
      </c>
      <c r="H39" s="1774">
        <v>0</v>
      </c>
      <c r="I39" s="1774">
        <v>0</v>
      </c>
      <c r="J39" s="1703">
        <v>0.31034482758620691</v>
      </c>
      <c r="K39" s="1703">
        <v>0.31034482758620691</v>
      </c>
      <c r="L39">
        <f t="shared" si="0"/>
        <v>11</v>
      </c>
    </row>
    <row r="40" spans="1:12">
      <c r="A40" s="1774">
        <v>12</v>
      </c>
      <c r="B40" s="1701" t="s">
        <v>236</v>
      </c>
      <c r="C40" s="1702" t="s">
        <v>139</v>
      </c>
      <c r="D40" s="1774">
        <v>38</v>
      </c>
      <c r="E40" s="1774">
        <v>9</v>
      </c>
      <c r="F40" s="1774">
        <v>16</v>
      </c>
      <c r="G40" s="1774">
        <v>1</v>
      </c>
      <c r="H40" s="1774">
        <v>0</v>
      </c>
      <c r="I40" s="1774">
        <v>0</v>
      </c>
      <c r="J40" s="1703">
        <v>0.4358974358974359</v>
      </c>
      <c r="K40" s="1703">
        <v>0.42105263157894735</v>
      </c>
      <c r="L40">
        <f t="shared" si="0"/>
        <v>12</v>
      </c>
    </row>
    <row r="41" spans="1:12">
      <c r="A41" s="1774">
        <v>13</v>
      </c>
      <c r="B41" s="1579" t="s">
        <v>58</v>
      </c>
      <c r="C41" s="1702" t="s">
        <v>139</v>
      </c>
      <c r="D41" s="1774">
        <v>35</v>
      </c>
      <c r="E41" s="1774">
        <v>5</v>
      </c>
      <c r="F41" s="1774">
        <v>11</v>
      </c>
      <c r="G41" s="1774">
        <v>1</v>
      </c>
      <c r="H41" s="1774">
        <v>1</v>
      </c>
      <c r="I41" s="1774">
        <v>0</v>
      </c>
      <c r="J41" s="1703">
        <v>0.33333333333333331</v>
      </c>
      <c r="K41" s="1703">
        <v>0.31428571428571428</v>
      </c>
      <c r="L41">
        <f t="shared" si="0"/>
        <v>13</v>
      </c>
    </row>
    <row r="42" spans="1:12">
      <c r="A42" s="1774" t="s">
        <v>1334</v>
      </c>
      <c r="B42" s="1579" t="s">
        <v>2191</v>
      </c>
      <c r="C42" s="1702" t="s">
        <v>139</v>
      </c>
      <c r="D42" s="1774">
        <v>32</v>
      </c>
      <c r="E42" s="1774">
        <v>15</v>
      </c>
      <c r="F42" s="1774">
        <v>19</v>
      </c>
      <c r="G42" s="1774">
        <v>0</v>
      </c>
      <c r="H42" s="1774">
        <v>1</v>
      </c>
      <c r="I42" s="1774">
        <v>2</v>
      </c>
      <c r="J42" s="1703">
        <v>0.59375</v>
      </c>
      <c r="K42" s="1703">
        <v>0.59375</v>
      </c>
      <c r="L42" t="str">
        <f t="shared" si="0"/>
        <v>Hat</v>
      </c>
    </row>
    <row r="43" spans="1:12">
      <c r="A43" s="1774">
        <v>1</v>
      </c>
      <c r="B43" s="1701" t="s">
        <v>261</v>
      </c>
      <c r="C43" s="1702" t="s">
        <v>195</v>
      </c>
      <c r="D43" s="1774">
        <v>80</v>
      </c>
      <c r="E43" s="1774">
        <v>29</v>
      </c>
      <c r="F43" s="1774">
        <v>47</v>
      </c>
      <c r="G43" s="1774">
        <v>2</v>
      </c>
      <c r="H43" s="1774">
        <v>1</v>
      </c>
      <c r="I43" s="1774">
        <v>6</v>
      </c>
      <c r="J43" s="1703">
        <v>0.59756097560975607</v>
      </c>
      <c r="K43" s="1703">
        <v>0.58750000000000002</v>
      </c>
      <c r="L43">
        <f t="shared" si="0"/>
        <v>1</v>
      </c>
    </row>
    <row r="44" spans="1:12">
      <c r="A44" s="1774">
        <v>2</v>
      </c>
      <c r="B44" s="1701" t="s">
        <v>2165</v>
      </c>
      <c r="C44" s="1702" t="s">
        <v>195</v>
      </c>
      <c r="D44" s="1774">
        <v>73</v>
      </c>
      <c r="E44" s="1774">
        <v>29</v>
      </c>
      <c r="F44" s="1774">
        <v>32</v>
      </c>
      <c r="G44" s="1774">
        <v>6</v>
      </c>
      <c r="H44" s="1774">
        <v>4</v>
      </c>
      <c r="I44" s="1774">
        <v>2</v>
      </c>
      <c r="J44" s="1703">
        <v>0.48101265822784811</v>
      </c>
      <c r="K44" s="1703">
        <v>0.43835616438356162</v>
      </c>
      <c r="L44">
        <f t="shared" si="0"/>
        <v>2</v>
      </c>
    </row>
    <row r="45" spans="1:12">
      <c r="A45" s="1774">
        <v>3</v>
      </c>
      <c r="B45" s="1701" t="s">
        <v>117</v>
      </c>
      <c r="C45" s="1702" t="s">
        <v>195</v>
      </c>
      <c r="D45" s="1774">
        <v>75</v>
      </c>
      <c r="E45" s="1774">
        <v>27</v>
      </c>
      <c r="F45" s="1774">
        <v>44</v>
      </c>
      <c r="G45" s="1774">
        <v>6</v>
      </c>
      <c r="H45" s="1774">
        <v>3</v>
      </c>
      <c r="I45" s="1774">
        <v>3</v>
      </c>
      <c r="J45" s="1703">
        <v>0.61728395061728392</v>
      </c>
      <c r="K45" s="1703">
        <v>0.58666666666666667</v>
      </c>
      <c r="L45">
        <f t="shared" si="0"/>
        <v>3</v>
      </c>
    </row>
    <row r="46" spans="1:12">
      <c r="A46" s="1774">
        <v>4</v>
      </c>
      <c r="B46" s="1701" t="s">
        <v>179</v>
      </c>
      <c r="C46" s="1702" t="s">
        <v>195</v>
      </c>
      <c r="D46" s="1774">
        <v>67</v>
      </c>
      <c r="E46" s="1774">
        <v>28</v>
      </c>
      <c r="F46" s="1774">
        <v>44</v>
      </c>
      <c r="G46" s="1774">
        <v>3</v>
      </c>
      <c r="H46" s="1774">
        <v>0</v>
      </c>
      <c r="I46" s="1774">
        <v>3</v>
      </c>
      <c r="J46" s="1703">
        <v>0.67142857142857137</v>
      </c>
      <c r="K46" s="1703">
        <v>0.65671641791044777</v>
      </c>
      <c r="L46">
        <f t="shared" si="0"/>
        <v>4</v>
      </c>
    </row>
    <row r="47" spans="1:12">
      <c r="A47" s="1774">
        <v>5</v>
      </c>
      <c r="B47" s="1711" t="s">
        <v>201</v>
      </c>
      <c r="C47" s="1702" t="s">
        <v>195</v>
      </c>
      <c r="D47" s="1774">
        <v>76</v>
      </c>
      <c r="E47" s="1774">
        <v>27</v>
      </c>
      <c r="F47" s="1774">
        <v>44</v>
      </c>
      <c r="G47" s="1774">
        <v>3</v>
      </c>
      <c r="H47" s="1774">
        <v>0</v>
      </c>
      <c r="I47" s="1774">
        <v>0</v>
      </c>
      <c r="J47" s="1703">
        <v>8.8607594936708861E-2</v>
      </c>
      <c r="K47" s="1703">
        <v>5.2631578947368418E-2</v>
      </c>
      <c r="L47">
        <f t="shared" si="0"/>
        <v>5</v>
      </c>
    </row>
    <row r="48" spans="1:12">
      <c r="A48" s="1774">
        <v>6</v>
      </c>
      <c r="B48" s="1701" t="s">
        <v>15</v>
      </c>
      <c r="C48" s="1702" t="s">
        <v>195</v>
      </c>
      <c r="D48" s="1774">
        <v>75</v>
      </c>
      <c r="E48" s="1774">
        <v>12</v>
      </c>
      <c r="F48" s="1774">
        <v>37</v>
      </c>
      <c r="G48" s="1774">
        <v>2</v>
      </c>
      <c r="H48" s="1774">
        <v>1</v>
      </c>
      <c r="I48" s="1774">
        <v>0</v>
      </c>
      <c r="J48" s="1703">
        <v>0.50649350649350644</v>
      </c>
      <c r="K48" s="1703">
        <v>0.49333333333333335</v>
      </c>
      <c r="L48">
        <f t="shared" si="0"/>
        <v>6</v>
      </c>
    </row>
    <row r="49" spans="1:12">
      <c r="A49" s="1774">
        <v>7</v>
      </c>
      <c r="B49" s="1701" t="s">
        <v>194</v>
      </c>
      <c r="C49" s="1702" t="s">
        <v>195</v>
      </c>
      <c r="D49" s="1774">
        <v>70</v>
      </c>
      <c r="E49" s="1774">
        <v>15</v>
      </c>
      <c r="F49" s="1774">
        <v>34</v>
      </c>
      <c r="G49" s="1774">
        <v>2</v>
      </c>
      <c r="H49" s="1774">
        <v>2</v>
      </c>
      <c r="I49" s="1774">
        <v>0</v>
      </c>
      <c r="J49" s="1703">
        <v>0.5</v>
      </c>
      <c r="K49" s="1703">
        <v>0.48571428571428571</v>
      </c>
      <c r="L49">
        <f t="shared" si="0"/>
        <v>7</v>
      </c>
    </row>
    <row r="50" spans="1:12">
      <c r="A50" s="1774">
        <v>8</v>
      </c>
      <c r="B50" s="1701" t="s">
        <v>40</v>
      </c>
      <c r="C50" s="1702" t="s">
        <v>195</v>
      </c>
      <c r="D50" s="1774">
        <v>81</v>
      </c>
      <c r="E50" s="1774">
        <v>27</v>
      </c>
      <c r="F50" s="1774">
        <v>42</v>
      </c>
      <c r="G50" s="1774">
        <v>0</v>
      </c>
      <c r="H50" s="1774">
        <v>1</v>
      </c>
      <c r="I50" s="1774">
        <v>0</v>
      </c>
      <c r="J50" s="1703">
        <v>0.51851851851851849</v>
      </c>
      <c r="K50" s="1703">
        <v>0.51851851851851849</v>
      </c>
      <c r="L50">
        <f t="shared" si="0"/>
        <v>8</v>
      </c>
    </row>
    <row r="51" spans="1:12">
      <c r="A51" s="1793">
        <v>9</v>
      </c>
      <c r="B51" s="1701" t="s">
        <v>2172</v>
      </c>
      <c r="C51" s="1702" t="s">
        <v>195</v>
      </c>
      <c r="D51" s="1774">
        <v>47</v>
      </c>
      <c r="E51" s="1774">
        <v>10</v>
      </c>
      <c r="F51" s="1774">
        <v>22</v>
      </c>
      <c r="G51" s="1774">
        <v>0</v>
      </c>
      <c r="H51" s="1774">
        <v>0</v>
      </c>
      <c r="I51" s="1774">
        <v>0</v>
      </c>
      <c r="J51" s="1703">
        <v>0.46808510638297873</v>
      </c>
      <c r="K51" s="1703">
        <v>0.46808510638297873</v>
      </c>
      <c r="L51">
        <f t="shared" si="0"/>
        <v>9</v>
      </c>
    </row>
    <row r="52" spans="1:12">
      <c r="A52" s="1774">
        <v>10</v>
      </c>
      <c r="B52" s="1711" t="s">
        <v>191</v>
      </c>
      <c r="C52" s="1702" t="s">
        <v>195</v>
      </c>
      <c r="D52" s="1774">
        <v>27</v>
      </c>
      <c r="E52" s="1774">
        <v>3</v>
      </c>
      <c r="F52" s="1774">
        <v>9</v>
      </c>
      <c r="G52" s="1774">
        <v>2</v>
      </c>
      <c r="H52" s="1774">
        <v>0</v>
      </c>
      <c r="I52" s="1774">
        <v>0</v>
      </c>
      <c r="J52" s="1703">
        <v>0.37931034482758619</v>
      </c>
      <c r="K52" s="1703">
        <v>0.33333333333333331</v>
      </c>
      <c r="L52">
        <f t="shared" si="0"/>
        <v>10</v>
      </c>
    </row>
    <row r="53" spans="1:12">
      <c r="A53" s="1774">
        <v>11</v>
      </c>
      <c r="B53" s="1701" t="s">
        <v>167</v>
      </c>
      <c r="C53" s="1702" t="s">
        <v>195</v>
      </c>
      <c r="D53" s="1774">
        <v>51</v>
      </c>
      <c r="E53" s="1774">
        <v>17</v>
      </c>
      <c r="F53" s="1774">
        <v>18</v>
      </c>
      <c r="G53" s="1774">
        <v>3</v>
      </c>
      <c r="H53" s="1774">
        <v>0</v>
      </c>
      <c r="I53" s="1774">
        <v>1</v>
      </c>
      <c r="J53" s="1703">
        <v>0.3888888888888889</v>
      </c>
      <c r="K53" s="1703">
        <v>0.35294117647058826</v>
      </c>
      <c r="L53">
        <f t="shared" si="0"/>
        <v>11</v>
      </c>
    </row>
    <row r="54" spans="1:12">
      <c r="A54" s="1774">
        <v>12</v>
      </c>
      <c r="B54" s="1701" t="s">
        <v>209</v>
      </c>
      <c r="C54" s="1702" t="s">
        <v>195</v>
      </c>
      <c r="D54" s="1774">
        <v>40</v>
      </c>
      <c r="E54" s="1774">
        <v>13</v>
      </c>
      <c r="F54" s="1774">
        <v>15</v>
      </c>
      <c r="G54" s="1774">
        <v>2</v>
      </c>
      <c r="H54" s="1774">
        <v>0</v>
      </c>
      <c r="I54" s="1774">
        <v>0</v>
      </c>
      <c r="J54" s="1703">
        <v>0.40476190476190477</v>
      </c>
      <c r="K54" s="1703">
        <v>0.375</v>
      </c>
      <c r="L54">
        <f t="shared" si="0"/>
        <v>12</v>
      </c>
    </row>
    <row r="55" spans="1:12">
      <c r="A55" s="1774">
        <v>13</v>
      </c>
      <c r="B55" s="1701" t="s">
        <v>107</v>
      </c>
      <c r="C55" s="1702" t="s">
        <v>195</v>
      </c>
      <c r="D55" s="1774">
        <v>26</v>
      </c>
      <c r="E55" s="1774">
        <v>9</v>
      </c>
      <c r="F55" s="1774">
        <v>13</v>
      </c>
      <c r="G55" s="1774">
        <v>3</v>
      </c>
      <c r="H55" s="1774">
        <v>1</v>
      </c>
      <c r="I55" s="1774">
        <v>1</v>
      </c>
      <c r="J55" s="1703">
        <v>0.55172413793103448</v>
      </c>
      <c r="K55" s="1703">
        <v>0.5</v>
      </c>
      <c r="L55">
        <f t="shared" si="0"/>
        <v>13</v>
      </c>
    </row>
    <row r="56" spans="1:12">
      <c r="A56" s="1774" t="s">
        <v>1334</v>
      </c>
      <c r="B56" s="1701" t="s">
        <v>2192</v>
      </c>
      <c r="C56" s="1702" t="s">
        <v>195</v>
      </c>
      <c r="D56" s="1774">
        <v>5</v>
      </c>
      <c r="E56" s="1774">
        <v>2</v>
      </c>
      <c r="F56" s="1774">
        <v>3</v>
      </c>
      <c r="G56" s="1774">
        <v>0</v>
      </c>
      <c r="H56" s="1774">
        <v>0</v>
      </c>
      <c r="I56" s="1774">
        <v>0</v>
      </c>
      <c r="J56" s="1703">
        <v>0.6</v>
      </c>
      <c r="K56" s="1703">
        <v>0.6</v>
      </c>
      <c r="L56" t="str">
        <f t="shared" si="0"/>
        <v>Hat</v>
      </c>
    </row>
    <row r="57" spans="1:12">
      <c r="A57" s="1774">
        <v>1</v>
      </c>
      <c r="B57" s="1701" t="s">
        <v>75</v>
      </c>
      <c r="C57" s="1702" t="s">
        <v>8</v>
      </c>
      <c r="D57" s="1774">
        <v>58</v>
      </c>
      <c r="E57" s="1774">
        <v>17</v>
      </c>
      <c r="F57" s="1774">
        <v>31</v>
      </c>
      <c r="G57" s="1774">
        <v>1</v>
      </c>
      <c r="H57" s="1774">
        <v>1</v>
      </c>
      <c r="I57" s="1774">
        <v>3</v>
      </c>
      <c r="J57" s="1703">
        <v>0.5423728813559322</v>
      </c>
      <c r="K57" s="1703">
        <v>0.53448275862068961</v>
      </c>
      <c r="L57">
        <f t="shared" si="0"/>
        <v>1</v>
      </c>
    </row>
    <row r="58" spans="1:12">
      <c r="A58" s="1774">
        <v>2</v>
      </c>
      <c r="B58" s="1701" t="s">
        <v>241</v>
      </c>
      <c r="C58" s="1702" t="s">
        <v>8</v>
      </c>
      <c r="D58" s="1774">
        <v>65</v>
      </c>
      <c r="E58" s="1774">
        <v>28</v>
      </c>
      <c r="F58" s="1774">
        <v>37</v>
      </c>
      <c r="G58" s="1774">
        <v>1</v>
      </c>
      <c r="H58" s="1774">
        <v>1</v>
      </c>
      <c r="I58" s="1774">
        <v>6</v>
      </c>
      <c r="J58" s="1703">
        <v>0.5757575757575758</v>
      </c>
      <c r="K58" s="1703">
        <v>0.56923076923076921</v>
      </c>
      <c r="L58">
        <f t="shared" si="0"/>
        <v>2</v>
      </c>
    </row>
    <row r="59" spans="1:12">
      <c r="A59" s="1774">
        <v>3</v>
      </c>
      <c r="B59" s="1701" t="s">
        <v>95</v>
      </c>
      <c r="C59" s="1702" t="s">
        <v>8</v>
      </c>
      <c r="D59" s="1774">
        <v>76</v>
      </c>
      <c r="E59" s="1774">
        <v>23</v>
      </c>
      <c r="F59" s="1774">
        <v>41</v>
      </c>
      <c r="G59" s="1774">
        <v>0</v>
      </c>
      <c r="H59" s="1774">
        <v>2</v>
      </c>
      <c r="I59" s="1774">
        <v>3</v>
      </c>
      <c r="J59" s="1703">
        <v>0.53947368421052633</v>
      </c>
      <c r="K59" s="1703">
        <v>0.53947368421052633</v>
      </c>
      <c r="L59">
        <f t="shared" si="0"/>
        <v>3</v>
      </c>
    </row>
    <row r="60" spans="1:12">
      <c r="A60" s="1774">
        <v>4</v>
      </c>
      <c r="B60" s="1701" t="s">
        <v>141</v>
      </c>
      <c r="C60" s="1702" t="s">
        <v>8</v>
      </c>
      <c r="D60" s="1774">
        <v>63</v>
      </c>
      <c r="E60" s="1774">
        <v>17</v>
      </c>
      <c r="F60" s="1774">
        <v>32</v>
      </c>
      <c r="G60" s="1774">
        <v>2</v>
      </c>
      <c r="H60" s="1774">
        <v>1</v>
      </c>
      <c r="I60" s="1774">
        <v>1</v>
      </c>
      <c r="J60" s="1703">
        <v>0.52307692307692311</v>
      </c>
      <c r="K60" s="1703">
        <v>0.50793650793650791</v>
      </c>
      <c r="L60">
        <f t="shared" si="0"/>
        <v>4</v>
      </c>
    </row>
    <row r="61" spans="1:12">
      <c r="A61" s="1774">
        <v>5</v>
      </c>
      <c r="B61" s="1701" t="s">
        <v>73</v>
      </c>
      <c r="C61" s="1702" t="s">
        <v>8</v>
      </c>
      <c r="D61" s="1774">
        <v>59</v>
      </c>
      <c r="E61" s="1774">
        <v>27</v>
      </c>
      <c r="F61" s="1774">
        <v>30</v>
      </c>
      <c r="G61" s="1774">
        <v>4</v>
      </c>
      <c r="H61" s="1774">
        <v>0</v>
      </c>
      <c r="I61" s="1774">
        <v>0</v>
      </c>
      <c r="J61" s="1703">
        <v>0.53968253968253965</v>
      </c>
      <c r="K61" s="1703">
        <v>0.50847457627118642</v>
      </c>
      <c r="L61">
        <f t="shared" si="0"/>
        <v>5</v>
      </c>
    </row>
    <row r="62" spans="1:12">
      <c r="A62" s="1774">
        <v>6</v>
      </c>
      <c r="B62" s="1711" t="s">
        <v>1269</v>
      </c>
      <c r="C62" s="1702" t="s">
        <v>8</v>
      </c>
      <c r="D62" s="1774">
        <v>40</v>
      </c>
      <c r="E62" s="1774">
        <v>12</v>
      </c>
      <c r="F62" s="1774">
        <v>21</v>
      </c>
      <c r="G62" s="1774">
        <v>1</v>
      </c>
      <c r="H62" s="1774">
        <v>0</v>
      </c>
      <c r="I62" s="1774">
        <v>0</v>
      </c>
      <c r="J62" s="1703">
        <v>0.53658536585365857</v>
      </c>
      <c r="K62" s="1703">
        <v>0.52500000000000002</v>
      </c>
      <c r="L62">
        <f t="shared" si="0"/>
        <v>6</v>
      </c>
    </row>
    <row r="63" spans="1:12">
      <c r="A63" s="1774">
        <v>7</v>
      </c>
      <c r="B63" s="1701" t="s">
        <v>89</v>
      </c>
      <c r="C63" s="1702" t="s">
        <v>8</v>
      </c>
      <c r="D63" s="1774">
        <v>61</v>
      </c>
      <c r="E63" s="1774">
        <v>18</v>
      </c>
      <c r="F63" s="1774">
        <v>27</v>
      </c>
      <c r="G63" s="1774">
        <v>3</v>
      </c>
      <c r="H63" s="1774">
        <v>0</v>
      </c>
      <c r="I63" s="1774">
        <v>0</v>
      </c>
      <c r="J63" s="1703">
        <v>0.46875</v>
      </c>
      <c r="K63" s="1703">
        <v>0.44262295081967212</v>
      </c>
      <c r="L63">
        <f t="shared" si="0"/>
        <v>7</v>
      </c>
    </row>
    <row r="64" spans="1:12">
      <c r="A64" s="1774">
        <v>8</v>
      </c>
      <c r="B64" s="1701" t="s">
        <v>111</v>
      </c>
      <c r="C64" s="1702" t="s">
        <v>8</v>
      </c>
      <c r="D64" s="1774">
        <v>40</v>
      </c>
      <c r="E64" s="1774">
        <v>10</v>
      </c>
      <c r="F64" s="1774">
        <v>16</v>
      </c>
      <c r="G64" s="1774">
        <v>3</v>
      </c>
      <c r="H64" s="1774">
        <v>3</v>
      </c>
      <c r="I64" s="1774">
        <v>0</v>
      </c>
      <c r="J64" s="1703">
        <v>0.44186046511627908</v>
      </c>
      <c r="K64" s="1703">
        <v>0.4</v>
      </c>
      <c r="L64">
        <f t="shared" si="0"/>
        <v>8</v>
      </c>
    </row>
    <row r="65" spans="1:12">
      <c r="A65" s="1793">
        <v>9</v>
      </c>
      <c r="B65" s="1701" t="s">
        <v>2107</v>
      </c>
      <c r="C65" s="1702" t="s">
        <v>8</v>
      </c>
      <c r="D65" s="1774">
        <v>63</v>
      </c>
      <c r="E65" s="1774">
        <v>14</v>
      </c>
      <c r="F65" s="1774">
        <v>31</v>
      </c>
      <c r="G65" s="1774">
        <v>4</v>
      </c>
      <c r="H65" s="1774">
        <v>2</v>
      </c>
      <c r="I65" s="1774">
        <v>0</v>
      </c>
      <c r="J65" s="1703">
        <v>0.52238805970149249</v>
      </c>
      <c r="K65" s="1703">
        <v>0.49206349206349204</v>
      </c>
      <c r="L65">
        <f t="shared" si="0"/>
        <v>9</v>
      </c>
    </row>
    <row r="66" spans="1:12">
      <c r="A66" s="1774">
        <v>10</v>
      </c>
      <c r="B66" s="1711" t="s">
        <v>2168</v>
      </c>
      <c r="C66" s="1702" t="s">
        <v>8</v>
      </c>
      <c r="D66" s="1774">
        <v>66</v>
      </c>
      <c r="E66" s="1774">
        <v>17</v>
      </c>
      <c r="F66" s="1774">
        <v>38</v>
      </c>
      <c r="G66" s="1774">
        <v>0</v>
      </c>
      <c r="H66" s="1774">
        <v>1</v>
      </c>
      <c r="I66" s="1774">
        <v>0</v>
      </c>
      <c r="J66" s="1703">
        <v>0.5757575757575758</v>
      </c>
      <c r="K66" s="1703">
        <v>0.5757575757575758</v>
      </c>
      <c r="L66">
        <f t="shared" si="0"/>
        <v>10</v>
      </c>
    </row>
    <row r="67" spans="1:12">
      <c r="A67" s="1774">
        <v>11</v>
      </c>
      <c r="B67" s="1709" t="s">
        <v>60</v>
      </c>
      <c r="C67" s="1702" t="s">
        <v>8</v>
      </c>
      <c r="D67" s="1774">
        <v>36</v>
      </c>
      <c r="E67" s="1774">
        <v>6</v>
      </c>
      <c r="F67" s="1774">
        <v>14</v>
      </c>
      <c r="G67" s="1774">
        <v>4</v>
      </c>
      <c r="H67" s="1774">
        <v>0</v>
      </c>
      <c r="I67" s="1774">
        <v>0</v>
      </c>
      <c r="J67" s="1703">
        <v>0.45</v>
      </c>
      <c r="K67" s="1703">
        <v>0.3888888888888889</v>
      </c>
      <c r="L67">
        <f t="shared" ref="L67:L130" si="1">A67</f>
        <v>11</v>
      </c>
    </row>
    <row r="68" spans="1:12">
      <c r="A68" s="1774">
        <v>12</v>
      </c>
      <c r="B68" s="1579" t="s">
        <v>1675</v>
      </c>
      <c r="C68" s="1702" t="s">
        <v>8</v>
      </c>
      <c r="D68" s="1774">
        <v>46</v>
      </c>
      <c r="E68" s="1774">
        <v>8</v>
      </c>
      <c r="F68" s="1774">
        <v>21</v>
      </c>
      <c r="G68" s="1774">
        <v>1</v>
      </c>
      <c r="H68" s="1774">
        <v>4</v>
      </c>
      <c r="I68" s="1774">
        <v>0</v>
      </c>
      <c r="J68" s="1703">
        <v>0.46808510638297873</v>
      </c>
      <c r="K68" s="1703">
        <v>0.45652173913043476</v>
      </c>
      <c r="L68">
        <f t="shared" si="1"/>
        <v>12</v>
      </c>
    </row>
    <row r="69" spans="1:12">
      <c r="A69" s="1774">
        <v>13</v>
      </c>
      <c r="B69" s="1701" t="s">
        <v>228</v>
      </c>
      <c r="C69" s="1702" t="s">
        <v>8</v>
      </c>
      <c r="D69" s="1774">
        <v>25</v>
      </c>
      <c r="E69" s="1774">
        <v>3</v>
      </c>
      <c r="F69" s="1774">
        <v>7</v>
      </c>
      <c r="G69" s="1774">
        <v>0</v>
      </c>
      <c r="H69" s="1774">
        <v>0</v>
      </c>
      <c r="I69" s="1774">
        <v>0</v>
      </c>
      <c r="J69" s="1703">
        <v>0.28000000000000003</v>
      </c>
      <c r="K69" s="1703">
        <v>0.28000000000000003</v>
      </c>
      <c r="L69">
        <f t="shared" si="1"/>
        <v>13</v>
      </c>
    </row>
    <row r="70" spans="1:12">
      <c r="A70" s="1774">
        <v>1</v>
      </c>
      <c r="B70" s="1701" t="s">
        <v>1668</v>
      </c>
      <c r="C70" s="1702" t="s">
        <v>72</v>
      </c>
      <c r="D70" s="1774">
        <v>62</v>
      </c>
      <c r="E70" s="1774">
        <v>38</v>
      </c>
      <c r="F70" s="1774">
        <v>45</v>
      </c>
      <c r="G70" s="1774">
        <v>3</v>
      </c>
      <c r="H70" s="1774">
        <v>4</v>
      </c>
      <c r="I70" s="1774">
        <v>2</v>
      </c>
      <c r="J70" s="1703">
        <v>0.7384615384615385</v>
      </c>
      <c r="K70" s="1703">
        <v>0.72580645161290325</v>
      </c>
      <c r="L70">
        <f t="shared" si="1"/>
        <v>1</v>
      </c>
    </row>
    <row r="71" spans="1:12">
      <c r="A71" s="1774">
        <v>2</v>
      </c>
      <c r="B71" s="1701" t="s">
        <v>1223</v>
      </c>
      <c r="C71" s="1702" t="s">
        <v>72</v>
      </c>
      <c r="D71" s="1774">
        <v>63</v>
      </c>
      <c r="E71" s="1774">
        <v>21</v>
      </c>
      <c r="F71" s="1774">
        <v>36</v>
      </c>
      <c r="G71" s="1774">
        <v>1</v>
      </c>
      <c r="H71" s="1774">
        <v>2</v>
      </c>
      <c r="I71" s="1774">
        <v>2</v>
      </c>
      <c r="J71" s="1703">
        <v>0.578125</v>
      </c>
      <c r="K71" s="1703">
        <v>0.5714285714285714</v>
      </c>
      <c r="L71">
        <f t="shared" si="1"/>
        <v>2</v>
      </c>
    </row>
    <row r="72" spans="1:12">
      <c r="A72" s="1774">
        <v>3</v>
      </c>
      <c r="B72" s="1711" t="s">
        <v>71</v>
      </c>
      <c r="C72" s="1702" t="s">
        <v>72</v>
      </c>
      <c r="D72" s="1774">
        <v>74</v>
      </c>
      <c r="E72" s="1774">
        <v>29</v>
      </c>
      <c r="F72" s="1774">
        <v>48</v>
      </c>
      <c r="G72" s="1774">
        <v>5</v>
      </c>
      <c r="H72" s="1774">
        <v>4</v>
      </c>
      <c r="I72" s="1774">
        <v>3</v>
      </c>
      <c r="J72" s="1703">
        <v>0.67088607594936711</v>
      </c>
      <c r="K72" s="1703">
        <v>0.64864864864864868</v>
      </c>
      <c r="L72">
        <f t="shared" si="1"/>
        <v>3</v>
      </c>
    </row>
    <row r="73" spans="1:12">
      <c r="A73" s="1774">
        <v>4</v>
      </c>
      <c r="B73" s="1579" t="s">
        <v>200</v>
      </c>
      <c r="C73" s="1702" t="s">
        <v>72</v>
      </c>
      <c r="D73" s="1774">
        <v>81</v>
      </c>
      <c r="E73" s="1774">
        <v>40</v>
      </c>
      <c r="F73" s="1774">
        <v>50</v>
      </c>
      <c r="G73" s="1774">
        <v>5</v>
      </c>
      <c r="H73" s="1774">
        <v>1</v>
      </c>
      <c r="I73" s="1774">
        <v>2</v>
      </c>
      <c r="J73" s="1703">
        <v>0.63953488372093026</v>
      </c>
      <c r="K73" s="1703">
        <v>0.61728395061728392</v>
      </c>
      <c r="L73">
        <f t="shared" si="1"/>
        <v>4</v>
      </c>
    </row>
    <row r="74" spans="1:12">
      <c r="A74" s="1774">
        <v>5</v>
      </c>
      <c r="B74" s="1701" t="s">
        <v>137</v>
      </c>
      <c r="C74" s="1702" t="s">
        <v>72</v>
      </c>
      <c r="D74" s="1774">
        <v>66</v>
      </c>
      <c r="E74" s="1774">
        <v>21</v>
      </c>
      <c r="F74" s="1774">
        <v>41</v>
      </c>
      <c r="G74" s="1774">
        <v>8</v>
      </c>
      <c r="H74" s="1774">
        <v>2</v>
      </c>
      <c r="I74" s="1774">
        <v>0</v>
      </c>
      <c r="J74" s="1703">
        <v>0.66216216216216217</v>
      </c>
      <c r="K74" s="1703">
        <v>0.62121212121212122</v>
      </c>
      <c r="L74">
        <f t="shared" si="1"/>
        <v>5</v>
      </c>
    </row>
    <row r="75" spans="1:12">
      <c r="A75" s="1774">
        <v>6</v>
      </c>
      <c r="B75" s="1709" t="s">
        <v>126</v>
      </c>
      <c r="C75" s="1702" t="s">
        <v>72</v>
      </c>
      <c r="D75" s="1774">
        <v>82</v>
      </c>
      <c r="E75" s="1774">
        <v>35</v>
      </c>
      <c r="F75" s="1774">
        <v>50</v>
      </c>
      <c r="G75" s="1774">
        <v>3</v>
      </c>
      <c r="H75" s="1774">
        <v>0</v>
      </c>
      <c r="I75" s="1774">
        <v>0</v>
      </c>
      <c r="J75" s="1703">
        <v>0.62352941176470589</v>
      </c>
      <c r="K75" s="1703">
        <v>0.6097560975609756</v>
      </c>
      <c r="L75">
        <f t="shared" si="1"/>
        <v>6</v>
      </c>
    </row>
    <row r="76" spans="1:12">
      <c r="A76" s="1774">
        <v>7</v>
      </c>
      <c r="B76" s="1701" t="s">
        <v>2173</v>
      </c>
      <c r="C76" s="1702" t="s">
        <v>72</v>
      </c>
      <c r="D76" s="1774">
        <v>38</v>
      </c>
      <c r="E76" s="1774">
        <v>11</v>
      </c>
      <c r="F76" s="1774">
        <v>19</v>
      </c>
      <c r="G76" s="1774">
        <v>1</v>
      </c>
      <c r="H76" s="1774">
        <v>1</v>
      </c>
      <c r="I76" s="1774">
        <v>0</v>
      </c>
      <c r="J76" s="1703">
        <v>0.51282051282051277</v>
      </c>
      <c r="K76" s="1703">
        <v>0.5</v>
      </c>
      <c r="L76">
        <f t="shared" si="1"/>
        <v>7</v>
      </c>
    </row>
    <row r="77" spans="1:12">
      <c r="A77" s="1774">
        <v>8</v>
      </c>
      <c r="B77" s="1701" t="s">
        <v>2147</v>
      </c>
      <c r="C77" s="1702" t="s">
        <v>72</v>
      </c>
      <c r="D77" s="1774">
        <v>69</v>
      </c>
      <c r="E77" s="1774">
        <v>17</v>
      </c>
      <c r="F77" s="1774">
        <v>37</v>
      </c>
      <c r="G77" s="1774">
        <v>3</v>
      </c>
      <c r="H77" s="1774">
        <v>2</v>
      </c>
      <c r="I77" s="1774">
        <v>0</v>
      </c>
      <c r="J77" s="1703">
        <v>0.55555555555555558</v>
      </c>
      <c r="K77" s="1703">
        <v>0.53623188405797106</v>
      </c>
      <c r="L77">
        <f t="shared" si="1"/>
        <v>8</v>
      </c>
    </row>
    <row r="78" spans="1:12">
      <c r="A78" s="1793">
        <v>9</v>
      </c>
      <c r="B78" s="1701" t="s">
        <v>109</v>
      </c>
      <c r="C78" s="1702" t="s">
        <v>72</v>
      </c>
      <c r="D78" s="1774">
        <v>70</v>
      </c>
      <c r="E78" s="1774">
        <v>15</v>
      </c>
      <c r="F78" s="1774">
        <v>29</v>
      </c>
      <c r="G78" s="1774">
        <v>2</v>
      </c>
      <c r="H78" s="1774">
        <v>2</v>
      </c>
      <c r="I78" s="1774">
        <v>0</v>
      </c>
      <c r="J78" s="1703">
        <v>0.43055555555555558</v>
      </c>
      <c r="K78" s="1703">
        <v>0.41428571428571431</v>
      </c>
      <c r="L78">
        <f t="shared" si="1"/>
        <v>9</v>
      </c>
    </row>
    <row r="79" spans="1:12">
      <c r="A79" s="1774">
        <v>10</v>
      </c>
      <c r="B79" s="1701" t="s">
        <v>2174</v>
      </c>
      <c r="C79" s="1702" t="s">
        <v>72</v>
      </c>
      <c r="D79" s="1774">
        <v>31</v>
      </c>
      <c r="E79" s="1774">
        <v>6</v>
      </c>
      <c r="F79" s="1774">
        <v>11</v>
      </c>
      <c r="G79" s="1774">
        <v>0</v>
      </c>
      <c r="H79" s="1774">
        <v>1</v>
      </c>
      <c r="I79" s="1774">
        <v>1</v>
      </c>
      <c r="J79" s="1703">
        <v>0.35483870967741937</v>
      </c>
      <c r="K79" s="1703">
        <v>0.35483870967741937</v>
      </c>
      <c r="L79">
        <f t="shared" si="1"/>
        <v>10</v>
      </c>
    </row>
    <row r="80" spans="1:12">
      <c r="A80" s="1774">
        <v>11</v>
      </c>
      <c r="B80" s="1701" t="s">
        <v>1689</v>
      </c>
      <c r="C80" s="1702" t="s">
        <v>72</v>
      </c>
      <c r="D80" s="1774">
        <v>57</v>
      </c>
      <c r="E80" s="1774">
        <v>14</v>
      </c>
      <c r="F80" s="1774">
        <v>28</v>
      </c>
      <c r="G80" s="1774">
        <v>0</v>
      </c>
      <c r="H80" s="1774">
        <v>0</v>
      </c>
      <c r="I80" s="1774">
        <v>0</v>
      </c>
      <c r="J80" s="1703">
        <v>0.49122807017543857</v>
      </c>
      <c r="K80" s="1703">
        <v>0.49122807017543857</v>
      </c>
      <c r="L80">
        <f t="shared" si="1"/>
        <v>11</v>
      </c>
    </row>
    <row r="81" spans="1:12">
      <c r="A81" s="1774">
        <v>12</v>
      </c>
      <c r="B81" s="1711" t="s">
        <v>2175</v>
      </c>
      <c r="C81" s="1702" t="s">
        <v>72</v>
      </c>
      <c r="D81" s="1774">
        <v>39</v>
      </c>
      <c r="E81" s="1774">
        <v>13</v>
      </c>
      <c r="F81" s="1774">
        <v>18</v>
      </c>
      <c r="G81" s="1774">
        <v>0</v>
      </c>
      <c r="H81" s="1774">
        <v>1</v>
      </c>
      <c r="I81" s="1774">
        <v>0</v>
      </c>
      <c r="J81" s="1703">
        <v>0.46153846153846156</v>
      </c>
      <c r="K81" s="1703">
        <v>0.46153846153846156</v>
      </c>
      <c r="L81">
        <f t="shared" si="1"/>
        <v>12</v>
      </c>
    </row>
    <row r="82" spans="1:12">
      <c r="A82" s="1774">
        <v>13</v>
      </c>
      <c r="B82" s="1713" t="s">
        <v>2154</v>
      </c>
      <c r="C82" s="1702" t="s">
        <v>72</v>
      </c>
      <c r="D82" s="1774">
        <v>36</v>
      </c>
      <c r="E82" s="1774">
        <v>8</v>
      </c>
      <c r="F82" s="1774">
        <v>10</v>
      </c>
      <c r="G82" s="1774">
        <v>1</v>
      </c>
      <c r="H82" s="1774">
        <v>1</v>
      </c>
      <c r="I82" s="1774">
        <v>0</v>
      </c>
      <c r="J82" s="1703">
        <v>0.29729729729729731</v>
      </c>
      <c r="K82" s="1703">
        <v>0.27777777777777779</v>
      </c>
      <c r="L82">
        <f t="shared" si="1"/>
        <v>13</v>
      </c>
    </row>
    <row r="83" spans="1:12">
      <c r="A83" s="1774" t="s">
        <v>1334</v>
      </c>
      <c r="B83" s="1713" t="s">
        <v>2193</v>
      </c>
      <c r="C83" s="1702" t="s">
        <v>72</v>
      </c>
      <c r="D83" s="1774">
        <v>13</v>
      </c>
      <c r="E83" s="1774">
        <v>4</v>
      </c>
      <c r="F83" s="1774">
        <v>4</v>
      </c>
      <c r="G83" s="1774">
        <v>0</v>
      </c>
      <c r="H83" s="1774">
        <v>0</v>
      </c>
      <c r="I83" s="1774">
        <v>0</v>
      </c>
      <c r="J83" s="1703">
        <v>0.30769230769230771</v>
      </c>
      <c r="K83" s="1703">
        <v>0.30769230769230771</v>
      </c>
      <c r="L83" t="str">
        <f t="shared" si="1"/>
        <v>Hat</v>
      </c>
    </row>
    <row r="84" spans="1:12">
      <c r="A84" s="1774">
        <v>1</v>
      </c>
      <c r="B84" s="1701" t="s">
        <v>143</v>
      </c>
      <c r="C84" s="1705" t="s">
        <v>43</v>
      </c>
      <c r="D84" s="1774">
        <v>62</v>
      </c>
      <c r="E84" s="1774">
        <v>27</v>
      </c>
      <c r="F84" s="1774">
        <v>44</v>
      </c>
      <c r="G84" s="1774">
        <v>2</v>
      </c>
      <c r="H84" s="1774">
        <v>5</v>
      </c>
      <c r="I84" s="1774">
        <v>6</v>
      </c>
      <c r="J84" s="1703">
        <v>0.71875</v>
      </c>
      <c r="K84" s="1703">
        <v>0.70967741935483875</v>
      </c>
      <c r="L84">
        <f t="shared" si="1"/>
        <v>1</v>
      </c>
    </row>
    <row r="85" spans="1:12">
      <c r="A85" s="1774">
        <v>2</v>
      </c>
      <c r="B85" s="1701" t="s">
        <v>51</v>
      </c>
      <c r="C85" s="1705" t="s">
        <v>43</v>
      </c>
      <c r="D85" s="1774">
        <v>76</v>
      </c>
      <c r="E85" s="1774">
        <v>30</v>
      </c>
      <c r="F85" s="1774">
        <v>46</v>
      </c>
      <c r="G85" s="1774">
        <v>4</v>
      </c>
      <c r="H85" s="1774">
        <v>2</v>
      </c>
      <c r="I85" s="1774">
        <v>0</v>
      </c>
      <c r="J85" s="1703">
        <v>0.625</v>
      </c>
      <c r="K85" s="1703">
        <v>0.60526315789473684</v>
      </c>
      <c r="L85">
        <f t="shared" si="1"/>
        <v>2</v>
      </c>
    </row>
    <row r="86" spans="1:12">
      <c r="A86" s="1774">
        <v>3</v>
      </c>
      <c r="B86" s="1701" t="s">
        <v>243</v>
      </c>
      <c r="C86" s="1705" t="s">
        <v>43</v>
      </c>
      <c r="D86" s="1774">
        <v>74</v>
      </c>
      <c r="E86" s="1774">
        <v>32</v>
      </c>
      <c r="F86" s="1774">
        <v>45</v>
      </c>
      <c r="G86" s="1774">
        <v>2</v>
      </c>
      <c r="H86" s="1774">
        <v>1</v>
      </c>
      <c r="I86" s="1774">
        <v>0</v>
      </c>
      <c r="J86" s="1703">
        <v>0.61842105263157898</v>
      </c>
      <c r="K86" s="1703">
        <v>0.60810810810810811</v>
      </c>
      <c r="L86">
        <f t="shared" si="1"/>
        <v>3</v>
      </c>
    </row>
    <row r="87" spans="1:12">
      <c r="A87" s="1774">
        <v>4</v>
      </c>
      <c r="B87" s="1713" t="s">
        <v>42</v>
      </c>
      <c r="C87" s="1705" t="s">
        <v>43</v>
      </c>
      <c r="D87" s="1774">
        <v>74</v>
      </c>
      <c r="E87" s="1774">
        <v>24</v>
      </c>
      <c r="F87" s="1774">
        <v>41</v>
      </c>
      <c r="G87" s="1774">
        <v>1</v>
      </c>
      <c r="H87" s="1774">
        <v>2</v>
      </c>
      <c r="I87" s="1774">
        <v>0</v>
      </c>
      <c r="J87" s="1703">
        <v>0.56000000000000005</v>
      </c>
      <c r="K87" s="1703">
        <v>0.55405405405405406</v>
      </c>
      <c r="L87">
        <f t="shared" si="1"/>
        <v>4</v>
      </c>
    </row>
    <row r="88" spans="1:12">
      <c r="A88" s="1774">
        <v>5</v>
      </c>
      <c r="B88" s="1579" t="s">
        <v>1175</v>
      </c>
      <c r="C88" s="1705" t="s">
        <v>43</v>
      </c>
      <c r="D88" s="1774">
        <v>74</v>
      </c>
      <c r="E88" s="1774">
        <v>24</v>
      </c>
      <c r="F88" s="1774">
        <v>42</v>
      </c>
      <c r="G88" s="1774">
        <v>2</v>
      </c>
      <c r="H88" s="1774">
        <v>5</v>
      </c>
      <c r="I88" s="1774">
        <v>5</v>
      </c>
      <c r="J88" s="1703">
        <v>0.57894736842105265</v>
      </c>
      <c r="K88" s="1703">
        <v>0.56756756756756754</v>
      </c>
      <c r="L88">
        <f t="shared" si="1"/>
        <v>5</v>
      </c>
    </row>
    <row r="89" spans="1:12">
      <c r="A89" s="1774">
        <v>6</v>
      </c>
      <c r="B89" s="1711" t="s">
        <v>240</v>
      </c>
      <c r="C89" s="1705" t="s">
        <v>43</v>
      </c>
      <c r="D89" s="1774">
        <v>73</v>
      </c>
      <c r="E89" s="1774">
        <v>20</v>
      </c>
      <c r="F89" s="1774">
        <v>40</v>
      </c>
      <c r="G89" s="1774">
        <v>2</v>
      </c>
      <c r="H89" s="1774">
        <v>3</v>
      </c>
      <c r="I89" s="1774">
        <v>0</v>
      </c>
      <c r="J89" s="1703">
        <v>0.56000000000000005</v>
      </c>
      <c r="K89" s="1703">
        <v>0.54794520547945202</v>
      </c>
      <c r="L89">
        <f t="shared" si="1"/>
        <v>6</v>
      </c>
    </row>
    <row r="90" spans="1:12">
      <c r="A90" s="1774">
        <v>7</v>
      </c>
      <c r="B90" s="1701" t="s">
        <v>173</v>
      </c>
      <c r="C90" s="1705" t="s">
        <v>43</v>
      </c>
      <c r="D90" s="1774">
        <v>67</v>
      </c>
      <c r="E90" s="1774">
        <v>14</v>
      </c>
      <c r="F90" s="1774">
        <v>27</v>
      </c>
      <c r="G90" s="1774">
        <v>1</v>
      </c>
      <c r="H90" s="1774">
        <v>2</v>
      </c>
      <c r="I90" s="1774">
        <v>3</v>
      </c>
      <c r="J90" s="1703">
        <v>0.41176470588235292</v>
      </c>
      <c r="K90" s="1703">
        <v>0.40298507462686567</v>
      </c>
      <c r="L90">
        <f t="shared" si="1"/>
        <v>7</v>
      </c>
    </row>
    <row r="91" spans="1:12">
      <c r="A91" s="1774">
        <v>8</v>
      </c>
      <c r="B91" s="1701" t="s">
        <v>237</v>
      </c>
      <c r="C91" s="1705" t="s">
        <v>43</v>
      </c>
      <c r="D91" s="1774">
        <v>56</v>
      </c>
      <c r="E91" s="1774">
        <v>7</v>
      </c>
      <c r="F91" s="1774">
        <v>25</v>
      </c>
      <c r="G91" s="1774">
        <v>1</v>
      </c>
      <c r="H91" s="1774">
        <v>1</v>
      </c>
      <c r="I91" s="1774">
        <v>0</v>
      </c>
      <c r="J91" s="1703">
        <v>0.45614035087719296</v>
      </c>
      <c r="K91" s="1703">
        <v>0.44642857142857145</v>
      </c>
      <c r="L91">
        <f t="shared" si="1"/>
        <v>8</v>
      </c>
    </row>
    <row r="92" spans="1:12">
      <c r="A92" s="1793">
        <v>9</v>
      </c>
      <c r="B92" s="1701" t="s">
        <v>7</v>
      </c>
      <c r="C92" s="1705" t="s">
        <v>43</v>
      </c>
      <c r="D92" s="1774">
        <v>67</v>
      </c>
      <c r="E92" s="1774">
        <v>8</v>
      </c>
      <c r="F92" s="1774">
        <v>26</v>
      </c>
      <c r="G92" s="1774">
        <v>1</v>
      </c>
      <c r="H92" s="1774">
        <v>1</v>
      </c>
      <c r="I92" s="1774">
        <v>0</v>
      </c>
      <c r="J92" s="1703">
        <v>0.39705882352941174</v>
      </c>
      <c r="K92" s="1703">
        <v>0.38805970149253732</v>
      </c>
      <c r="L92">
        <f t="shared" si="1"/>
        <v>9</v>
      </c>
    </row>
    <row r="93" spans="1:12">
      <c r="A93" s="1774">
        <v>10</v>
      </c>
      <c r="B93" s="1701" t="s">
        <v>151</v>
      </c>
      <c r="C93" s="1705" t="s">
        <v>43</v>
      </c>
      <c r="D93" s="1774">
        <v>67</v>
      </c>
      <c r="E93" s="1774">
        <v>15</v>
      </c>
      <c r="F93" s="1774">
        <v>33</v>
      </c>
      <c r="G93" s="1774">
        <v>1</v>
      </c>
      <c r="H93" s="1774">
        <v>1</v>
      </c>
      <c r="I93" s="1774">
        <v>0</v>
      </c>
      <c r="J93" s="1703">
        <v>0.5</v>
      </c>
      <c r="K93" s="1703">
        <v>0.4925373134328358</v>
      </c>
      <c r="L93">
        <f t="shared" si="1"/>
        <v>10</v>
      </c>
    </row>
    <row r="94" spans="1:12">
      <c r="A94" s="1774">
        <v>11</v>
      </c>
      <c r="B94" s="1701" t="s">
        <v>1214</v>
      </c>
      <c r="C94" s="1705" t="s">
        <v>43</v>
      </c>
      <c r="D94" s="1774">
        <v>11</v>
      </c>
      <c r="E94" s="1774">
        <v>3</v>
      </c>
      <c r="F94" s="1774">
        <v>4</v>
      </c>
      <c r="G94" s="1774">
        <v>0</v>
      </c>
      <c r="H94" s="1774">
        <v>0</v>
      </c>
      <c r="I94" s="1774">
        <v>0</v>
      </c>
      <c r="J94" s="1703">
        <v>0.36363636363636365</v>
      </c>
      <c r="K94" s="1703">
        <v>0.36363636363636365</v>
      </c>
      <c r="L94">
        <f t="shared" si="1"/>
        <v>11</v>
      </c>
    </row>
    <row r="95" spans="1:12">
      <c r="A95" s="1774">
        <v>12</v>
      </c>
      <c r="B95" s="1701" t="s">
        <v>192</v>
      </c>
      <c r="C95" s="1705" t="s">
        <v>43</v>
      </c>
      <c r="D95" s="1774">
        <v>33</v>
      </c>
      <c r="E95" s="1774">
        <v>7</v>
      </c>
      <c r="F95" s="1774">
        <v>13</v>
      </c>
      <c r="G95" s="1774">
        <v>0</v>
      </c>
      <c r="H95" s="1774">
        <v>2</v>
      </c>
      <c r="I95" s="1774">
        <v>0</v>
      </c>
      <c r="J95" s="1703">
        <v>0.39393939393939392</v>
      </c>
      <c r="K95" s="1703">
        <v>0.39393939393939392</v>
      </c>
      <c r="L95">
        <f t="shared" si="1"/>
        <v>12</v>
      </c>
    </row>
    <row r="96" spans="1:12">
      <c r="A96" s="1774">
        <v>13</v>
      </c>
      <c r="B96" s="1701" t="s">
        <v>82</v>
      </c>
      <c r="C96" s="1705" t="s">
        <v>43</v>
      </c>
      <c r="D96" s="1774">
        <v>25</v>
      </c>
      <c r="E96" s="1774">
        <v>3</v>
      </c>
      <c r="F96" s="1774">
        <v>9</v>
      </c>
      <c r="G96" s="1774">
        <v>0</v>
      </c>
      <c r="H96" s="1774">
        <v>0</v>
      </c>
      <c r="I96" s="1774">
        <v>0</v>
      </c>
      <c r="J96" s="1703">
        <v>0.36</v>
      </c>
      <c r="K96" s="1703">
        <v>0.36</v>
      </c>
      <c r="L96">
        <f t="shared" si="1"/>
        <v>13</v>
      </c>
    </row>
    <row r="97" spans="1:12">
      <c r="A97" s="1774">
        <v>1</v>
      </c>
      <c r="B97" s="1706" t="s">
        <v>1276</v>
      </c>
      <c r="C97" s="1702" t="s">
        <v>156</v>
      </c>
      <c r="D97" s="1774">
        <v>84</v>
      </c>
      <c r="E97" s="1774">
        <v>41</v>
      </c>
      <c r="F97" s="1774">
        <v>63</v>
      </c>
      <c r="G97" s="1774">
        <v>3</v>
      </c>
      <c r="H97" s="1774">
        <v>5</v>
      </c>
      <c r="I97" s="1774">
        <v>5</v>
      </c>
      <c r="J97" s="1703">
        <v>0.75862068965517238</v>
      </c>
      <c r="K97" s="1703">
        <v>0.75</v>
      </c>
      <c r="L97">
        <f t="shared" si="1"/>
        <v>1</v>
      </c>
    </row>
    <row r="98" spans="1:12">
      <c r="A98" s="1774">
        <v>2</v>
      </c>
      <c r="B98" s="1701" t="s">
        <v>26</v>
      </c>
      <c r="C98" s="1702" t="s">
        <v>156</v>
      </c>
      <c r="D98" s="1774">
        <v>90</v>
      </c>
      <c r="E98" s="1774">
        <v>45</v>
      </c>
      <c r="F98" s="1774">
        <v>51</v>
      </c>
      <c r="G98" s="1774">
        <v>3</v>
      </c>
      <c r="H98" s="1774">
        <v>3</v>
      </c>
      <c r="I98" s="1774">
        <v>0</v>
      </c>
      <c r="J98" s="1703">
        <v>0.58064516129032262</v>
      </c>
      <c r="K98" s="1703">
        <v>0.56666666666666665</v>
      </c>
      <c r="L98">
        <f t="shared" si="1"/>
        <v>2</v>
      </c>
    </row>
    <row r="99" spans="1:12">
      <c r="A99" s="1774">
        <v>3</v>
      </c>
      <c r="B99" s="1701" t="s">
        <v>2176</v>
      </c>
      <c r="C99" s="1702" t="s">
        <v>156</v>
      </c>
      <c r="D99" s="1774">
        <v>88</v>
      </c>
      <c r="E99" s="1774">
        <v>40</v>
      </c>
      <c r="F99" s="1774">
        <v>53</v>
      </c>
      <c r="G99" s="1774">
        <v>3</v>
      </c>
      <c r="H99" s="1774">
        <v>3</v>
      </c>
      <c r="I99" s="1774">
        <v>1</v>
      </c>
      <c r="J99" s="1703">
        <v>0.61538461538461542</v>
      </c>
      <c r="K99" s="1703">
        <v>0.60227272727272729</v>
      </c>
      <c r="L99">
        <f t="shared" si="1"/>
        <v>3</v>
      </c>
    </row>
    <row r="100" spans="1:12">
      <c r="A100" s="1774">
        <v>4</v>
      </c>
      <c r="B100" s="1701" t="s">
        <v>219</v>
      </c>
      <c r="C100" s="1702" t="s">
        <v>156</v>
      </c>
      <c r="D100" s="1774">
        <v>81</v>
      </c>
      <c r="E100" s="1774">
        <v>32</v>
      </c>
      <c r="F100" s="1774">
        <v>48</v>
      </c>
      <c r="G100" s="1774">
        <v>4</v>
      </c>
      <c r="H100" s="1774">
        <v>1</v>
      </c>
      <c r="I100" s="1774">
        <v>0</v>
      </c>
      <c r="J100" s="1703">
        <v>0.61176470588235299</v>
      </c>
      <c r="K100" s="1703">
        <v>0.59259259259259256</v>
      </c>
      <c r="L100">
        <f t="shared" si="1"/>
        <v>4</v>
      </c>
    </row>
    <row r="101" spans="1:12">
      <c r="A101" s="1774">
        <v>5</v>
      </c>
      <c r="B101" s="1701" t="s">
        <v>69</v>
      </c>
      <c r="C101" s="1702" t="s">
        <v>156</v>
      </c>
      <c r="D101" s="1774">
        <v>73</v>
      </c>
      <c r="E101" s="1774">
        <v>25</v>
      </c>
      <c r="F101" s="1774">
        <v>38</v>
      </c>
      <c r="G101" s="1774">
        <v>8</v>
      </c>
      <c r="H101" s="1774">
        <v>2</v>
      </c>
      <c r="I101" s="1774">
        <v>0</v>
      </c>
      <c r="J101" s="1703">
        <v>0.5679012345679012</v>
      </c>
      <c r="K101" s="1703">
        <v>0.52054794520547942</v>
      </c>
      <c r="L101">
        <f t="shared" si="1"/>
        <v>5</v>
      </c>
    </row>
    <row r="102" spans="1:12">
      <c r="A102" s="1774">
        <v>6</v>
      </c>
      <c r="B102" s="1713" t="s">
        <v>221</v>
      </c>
      <c r="C102" s="1702" t="s">
        <v>156</v>
      </c>
      <c r="D102" s="1774">
        <v>76</v>
      </c>
      <c r="E102" s="1774">
        <v>23</v>
      </c>
      <c r="F102" s="1774">
        <v>47</v>
      </c>
      <c r="G102" s="1774">
        <v>3</v>
      </c>
      <c r="H102" s="1774">
        <v>1</v>
      </c>
      <c r="I102" s="1774">
        <v>1</v>
      </c>
      <c r="J102" s="1703">
        <v>0.63291139240506333</v>
      </c>
      <c r="K102" s="1703">
        <v>0.61842105263157898</v>
      </c>
      <c r="L102">
        <f t="shared" si="1"/>
        <v>6</v>
      </c>
    </row>
    <row r="103" spans="1:12">
      <c r="A103" s="1774">
        <v>7</v>
      </c>
      <c r="B103" s="1701" t="s">
        <v>155</v>
      </c>
      <c r="C103" s="1702" t="s">
        <v>156</v>
      </c>
      <c r="D103" s="1774">
        <v>70</v>
      </c>
      <c r="E103" s="1774">
        <v>18</v>
      </c>
      <c r="F103" s="1774">
        <v>36</v>
      </c>
      <c r="G103" s="1774">
        <v>8</v>
      </c>
      <c r="H103" s="1774">
        <v>1</v>
      </c>
      <c r="I103" s="1774">
        <v>0</v>
      </c>
      <c r="J103" s="1703">
        <v>0.5641025641025641</v>
      </c>
      <c r="K103" s="1703">
        <v>0.51428571428571423</v>
      </c>
      <c r="L103">
        <f t="shared" si="1"/>
        <v>7</v>
      </c>
    </row>
    <row r="104" spans="1:12">
      <c r="A104" s="1774">
        <v>8</v>
      </c>
      <c r="B104" s="1701" t="s">
        <v>234</v>
      </c>
      <c r="C104" s="1702" t="s">
        <v>156</v>
      </c>
      <c r="D104" s="1774">
        <v>40</v>
      </c>
      <c r="E104" s="1774">
        <v>9</v>
      </c>
      <c r="F104" s="1774">
        <v>22</v>
      </c>
      <c r="G104" s="1774">
        <v>0</v>
      </c>
      <c r="H104" s="1774">
        <v>0</v>
      </c>
      <c r="I104" s="1774">
        <v>0</v>
      </c>
      <c r="J104" s="1703">
        <v>0.55000000000000004</v>
      </c>
      <c r="K104" s="1703">
        <v>0.55000000000000004</v>
      </c>
      <c r="L104">
        <f t="shared" si="1"/>
        <v>8</v>
      </c>
    </row>
    <row r="105" spans="1:12">
      <c r="A105" s="1793">
        <v>9</v>
      </c>
      <c r="B105" s="1701" t="s">
        <v>129</v>
      </c>
      <c r="C105" s="1702" t="s">
        <v>156</v>
      </c>
      <c r="D105" s="1774">
        <v>44</v>
      </c>
      <c r="E105" s="1774">
        <v>14</v>
      </c>
      <c r="F105" s="1774">
        <v>27</v>
      </c>
      <c r="G105" s="1774">
        <v>2</v>
      </c>
      <c r="H105" s="1774">
        <v>3</v>
      </c>
      <c r="I105" s="1774">
        <v>0</v>
      </c>
      <c r="J105" s="1703">
        <v>0.63043478260869568</v>
      </c>
      <c r="K105" s="1703">
        <v>0.61363636363636365</v>
      </c>
      <c r="L105">
        <f t="shared" si="1"/>
        <v>9</v>
      </c>
    </row>
    <row r="106" spans="1:12">
      <c r="A106" s="1774">
        <v>10</v>
      </c>
      <c r="B106" s="1712" t="s">
        <v>5</v>
      </c>
      <c r="C106" s="1702" t="s">
        <v>156</v>
      </c>
      <c r="D106" s="1774">
        <v>54</v>
      </c>
      <c r="E106" s="1774">
        <v>13</v>
      </c>
      <c r="F106" s="1774">
        <v>27</v>
      </c>
      <c r="G106" s="1774">
        <v>1</v>
      </c>
      <c r="H106" s="1774">
        <v>2</v>
      </c>
      <c r="I106" s="1774">
        <v>0</v>
      </c>
      <c r="J106" s="1703">
        <v>0.50909090909090904</v>
      </c>
      <c r="K106" s="1703">
        <v>0.5</v>
      </c>
      <c r="L106">
        <f t="shared" si="1"/>
        <v>10</v>
      </c>
    </row>
    <row r="107" spans="1:12">
      <c r="A107" s="1774">
        <v>11</v>
      </c>
      <c r="B107" s="1701" t="s">
        <v>2177</v>
      </c>
      <c r="C107" s="1702" t="s">
        <v>156</v>
      </c>
      <c r="D107" s="1774">
        <v>31</v>
      </c>
      <c r="E107" s="1774">
        <v>10</v>
      </c>
      <c r="F107" s="1774">
        <v>15</v>
      </c>
      <c r="G107" s="1774">
        <v>4</v>
      </c>
      <c r="H107" s="1774">
        <v>0</v>
      </c>
      <c r="I107" s="1774">
        <v>0</v>
      </c>
      <c r="J107" s="1703">
        <v>0.54285714285714282</v>
      </c>
      <c r="K107" s="1703">
        <v>0.4838709677419355</v>
      </c>
      <c r="L107">
        <f t="shared" si="1"/>
        <v>11</v>
      </c>
    </row>
    <row r="108" spans="1:12">
      <c r="A108" s="1774">
        <v>12</v>
      </c>
      <c r="B108" s="1701" t="s">
        <v>153</v>
      </c>
      <c r="C108" s="1702" t="s">
        <v>156</v>
      </c>
      <c r="D108" s="1774">
        <v>77</v>
      </c>
      <c r="E108" s="1774">
        <v>23</v>
      </c>
      <c r="F108" s="1774">
        <v>39</v>
      </c>
      <c r="G108" s="1774">
        <v>4</v>
      </c>
      <c r="H108" s="1774">
        <v>1</v>
      </c>
      <c r="I108" s="1774">
        <v>1</v>
      </c>
      <c r="J108" s="1703">
        <v>0.53086419753086422</v>
      </c>
      <c r="K108" s="1703">
        <v>0.50649350649350644</v>
      </c>
      <c r="L108">
        <f t="shared" si="1"/>
        <v>12</v>
      </c>
    </row>
    <row r="109" spans="1:12">
      <c r="A109" s="1774">
        <v>13</v>
      </c>
      <c r="B109" s="1711" t="s">
        <v>0</v>
      </c>
      <c r="C109" s="1702" t="s">
        <v>156</v>
      </c>
      <c r="D109" s="1774">
        <v>34</v>
      </c>
      <c r="E109" s="1774">
        <v>10</v>
      </c>
      <c r="F109" s="1774">
        <v>11</v>
      </c>
      <c r="G109" s="1774">
        <v>3</v>
      </c>
      <c r="H109" s="1774">
        <v>0</v>
      </c>
      <c r="I109" s="1774">
        <v>0</v>
      </c>
      <c r="J109" s="1703">
        <v>0.3783783783783784</v>
      </c>
      <c r="K109" s="1703">
        <v>0.3235294117647059</v>
      </c>
      <c r="L109">
        <f t="shared" si="1"/>
        <v>13</v>
      </c>
    </row>
    <row r="110" spans="1:12">
      <c r="A110" s="1774">
        <v>1</v>
      </c>
      <c r="B110" s="1701" t="s">
        <v>2178</v>
      </c>
      <c r="C110" s="1702" t="s">
        <v>97</v>
      </c>
      <c r="D110" s="1774">
        <v>64</v>
      </c>
      <c r="E110" s="1774">
        <v>24</v>
      </c>
      <c r="F110" s="1774">
        <v>31</v>
      </c>
      <c r="G110" s="1774">
        <v>8</v>
      </c>
      <c r="H110" s="1774">
        <v>5</v>
      </c>
      <c r="I110" s="1774">
        <v>4</v>
      </c>
      <c r="J110" s="1703">
        <v>0.54166666666666663</v>
      </c>
      <c r="K110" s="1703">
        <v>0.484375</v>
      </c>
      <c r="L110">
        <f t="shared" si="1"/>
        <v>1</v>
      </c>
    </row>
    <row r="111" spans="1:12">
      <c r="A111" s="1774">
        <v>2</v>
      </c>
      <c r="B111" s="1701" t="s">
        <v>2160</v>
      </c>
      <c r="C111" s="1702" t="s">
        <v>97</v>
      </c>
      <c r="D111" s="1774">
        <v>60</v>
      </c>
      <c r="E111" s="1774">
        <v>21</v>
      </c>
      <c r="F111" s="1774">
        <v>35</v>
      </c>
      <c r="G111" s="1774">
        <v>3</v>
      </c>
      <c r="H111" s="1774">
        <v>2</v>
      </c>
      <c r="I111" s="1774">
        <v>1</v>
      </c>
      <c r="J111" s="1703">
        <v>0.60317460317460314</v>
      </c>
      <c r="K111" s="1703">
        <v>0.58333333333333337</v>
      </c>
      <c r="L111">
        <f t="shared" si="1"/>
        <v>2</v>
      </c>
    </row>
    <row r="112" spans="1:12">
      <c r="A112" s="1774">
        <v>3</v>
      </c>
      <c r="B112" s="1709" t="s">
        <v>96</v>
      </c>
      <c r="C112" s="1702" t="s">
        <v>97</v>
      </c>
      <c r="D112" s="1774">
        <v>76</v>
      </c>
      <c r="E112" s="1774">
        <v>24</v>
      </c>
      <c r="F112" s="1774">
        <v>44</v>
      </c>
      <c r="G112" s="1774">
        <v>1</v>
      </c>
      <c r="H112" s="1774">
        <v>0</v>
      </c>
      <c r="I112" s="1774">
        <v>2</v>
      </c>
      <c r="J112" s="1703">
        <v>0.58441558441558439</v>
      </c>
      <c r="K112" s="1703">
        <v>0.57894736842105265</v>
      </c>
      <c r="L112">
        <f t="shared" si="1"/>
        <v>3</v>
      </c>
    </row>
    <row r="113" spans="1:12">
      <c r="A113" s="1774">
        <v>4</v>
      </c>
      <c r="B113" s="1701" t="s">
        <v>101</v>
      </c>
      <c r="C113" s="1702" t="s">
        <v>97</v>
      </c>
      <c r="D113" s="1774">
        <v>73</v>
      </c>
      <c r="E113" s="1774">
        <v>29</v>
      </c>
      <c r="F113" s="1774">
        <v>49</v>
      </c>
      <c r="G113" s="1774">
        <v>3</v>
      </c>
      <c r="H113" s="1774">
        <v>5</v>
      </c>
      <c r="I113" s="1774">
        <v>3</v>
      </c>
      <c r="J113" s="1703">
        <v>0.68421052631578949</v>
      </c>
      <c r="K113" s="1703">
        <v>0.67123287671232879</v>
      </c>
      <c r="L113">
        <f t="shared" si="1"/>
        <v>4</v>
      </c>
    </row>
    <row r="114" spans="1:12">
      <c r="A114" s="1774">
        <v>5</v>
      </c>
      <c r="B114" s="1701" t="s">
        <v>256</v>
      </c>
      <c r="C114" s="1702" t="s">
        <v>97</v>
      </c>
      <c r="D114" s="1774">
        <v>60</v>
      </c>
      <c r="E114" s="1774">
        <v>28</v>
      </c>
      <c r="F114" s="1774">
        <v>38</v>
      </c>
      <c r="G114" s="1774">
        <v>4</v>
      </c>
      <c r="H114" s="1774">
        <v>2</v>
      </c>
      <c r="I114" s="1774">
        <v>2</v>
      </c>
      <c r="J114" s="1703">
        <v>0.65625</v>
      </c>
      <c r="K114" s="1703">
        <v>0.6333333333333333</v>
      </c>
      <c r="L114">
        <f t="shared" si="1"/>
        <v>5</v>
      </c>
    </row>
    <row r="115" spans="1:12">
      <c r="A115" s="1774">
        <v>6</v>
      </c>
      <c r="B115" s="1701" t="s">
        <v>198</v>
      </c>
      <c r="C115" s="1702" t="s">
        <v>97</v>
      </c>
      <c r="D115" s="1774">
        <v>74</v>
      </c>
      <c r="E115" s="1774">
        <v>30</v>
      </c>
      <c r="F115" s="1774">
        <v>36</v>
      </c>
      <c r="G115" s="1774">
        <v>2</v>
      </c>
      <c r="H115" s="1774">
        <v>3</v>
      </c>
      <c r="I115" s="1774">
        <v>3</v>
      </c>
      <c r="J115" s="1703">
        <v>0.5</v>
      </c>
      <c r="K115" s="1703">
        <v>0.48648648648648651</v>
      </c>
      <c r="L115">
        <f t="shared" si="1"/>
        <v>6</v>
      </c>
    </row>
    <row r="116" spans="1:12">
      <c r="A116" s="1774">
        <v>7</v>
      </c>
      <c r="B116" s="1701" t="s">
        <v>66</v>
      </c>
      <c r="C116" s="1702" t="s">
        <v>97</v>
      </c>
      <c r="D116" s="1774">
        <v>66</v>
      </c>
      <c r="E116" s="1774">
        <v>11</v>
      </c>
      <c r="F116" s="1774">
        <v>28</v>
      </c>
      <c r="G116" s="1774">
        <v>4</v>
      </c>
      <c r="H116" s="1774">
        <v>1</v>
      </c>
      <c r="I116" s="1774">
        <v>0</v>
      </c>
      <c r="J116" s="1703">
        <v>0.45714285714285713</v>
      </c>
      <c r="K116" s="1703">
        <v>0.42424242424242425</v>
      </c>
      <c r="L116">
        <f t="shared" si="1"/>
        <v>7</v>
      </c>
    </row>
    <row r="117" spans="1:12">
      <c r="A117" s="1774">
        <v>8</v>
      </c>
      <c r="B117" s="1709" t="s">
        <v>93</v>
      </c>
      <c r="C117" s="1702" t="s">
        <v>97</v>
      </c>
      <c r="D117" s="1774">
        <v>68</v>
      </c>
      <c r="E117" s="1774">
        <v>11</v>
      </c>
      <c r="F117" s="1774">
        <v>37</v>
      </c>
      <c r="G117" s="1774">
        <v>1</v>
      </c>
      <c r="H117" s="1774">
        <v>0</v>
      </c>
      <c r="I117" s="1774">
        <v>0</v>
      </c>
      <c r="J117" s="1703">
        <v>0.55072463768115942</v>
      </c>
      <c r="K117" s="1703">
        <v>0.54411764705882348</v>
      </c>
      <c r="L117">
        <f t="shared" si="1"/>
        <v>8</v>
      </c>
    </row>
    <row r="118" spans="1:12">
      <c r="A118" s="1793">
        <v>9</v>
      </c>
      <c r="B118" s="1713" t="s">
        <v>1201</v>
      </c>
      <c r="C118" s="1702" t="s">
        <v>97</v>
      </c>
      <c r="D118" s="1774">
        <v>49</v>
      </c>
      <c r="E118" s="1774">
        <v>9</v>
      </c>
      <c r="F118" s="1774">
        <v>23</v>
      </c>
      <c r="G118" s="1774">
        <v>1</v>
      </c>
      <c r="H118" s="1774">
        <v>2</v>
      </c>
      <c r="I118" s="1774">
        <v>0</v>
      </c>
      <c r="J118" s="1703">
        <v>0.48</v>
      </c>
      <c r="K118" s="1703">
        <v>0.46938775510204084</v>
      </c>
      <c r="L118">
        <f t="shared" si="1"/>
        <v>9</v>
      </c>
    </row>
    <row r="119" spans="1:12">
      <c r="A119" s="1774">
        <v>10</v>
      </c>
      <c r="B119" s="1701" t="s">
        <v>2179</v>
      </c>
      <c r="C119" s="1702" t="s">
        <v>97</v>
      </c>
      <c r="D119" s="1774">
        <v>59</v>
      </c>
      <c r="E119" s="1774">
        <v>18</v>
      </c>
      <c r="F119" s="1774">
        <v>30</v>
      </c>
      <c r="G119" s="1774">
        <v>1</v>
      </c>
      <c r="H119" s="1774">
        <v>1</v>
      </c>
      <c r="I119" s="1774">
        <v>0</v>
      </c>
      <c r="J119" s="1703">
        <v>0.51666666666666672</v>
      </c>
      <c r="K119" s="1703">
        <v>0.50847457627118642</v>
      </c>
      <c r="L119">
        <f t="shared" si="1"/>
        <v>10</v>
      </c>
    </row>
    <row r="120" spans="1:12">
      <c r="A120" s="1774">
        <v>11</v>
      </c>
      <c r="B120" s="1709" t="s">
        <v>2180</v>
      </c>
      <c r="C120" s="1702" t="s">
        <v>97</v>
      </c>
      <c r="D120" s="1774">
        <v>30</v>
      </c>
      <c r="E120" s="1774">
        <v>3</v>
      </c>
      <c r="F120" s="1774">
        <v>12</v>
      </c>
      <c r="G120" s="1774">
        <v>0</v>
      </c>
      <c r="H120" s="1774">
        <v>0</v>
      </c>
      <c r="I120" s="1774">
        <v>0</v>
      </c>
      <c r="J120" s="1703">
        <v>0.4</v>
      </c>
      <c r="K120" s="1703">
        <v>0.4</v>
      </c>
      <c r="L120">
        <f t="shared" si="1"/>
        <v>11</v>
      </c>
    </row>
    <row r="121" spans="1:12">
      <c r="A121" s="1774">
        <v>12</v>
      </c>
      <c r="B121" s="1701" t="s">
        <v>1990</v>
      </c>
      <c r="C121" s="1702" t="s">
        <v>97</v>
      </c>
      <c r="D121" s="1774">
        <v>23</v>
      </c>
      <c r="E121" s="1774">
        <v>5</v>
      </c>
      <c r="F121" s="1774">
        <v>7</v>
      </c>
      <c r="G121" s="1774">
        <v>0</v>
      </c>
      <c r="H121" s="1774">
        <v>0</v>
      </c>
      <c r="I121" s="1774">
        <v>0</v>
      </c>
      <c r="J121" s="1703">
        <v>0.30434782608695654</v>
      </c>
      <c r="K121" s="1703">
        <v>0.30434782608695654</v>
      </c>
      <c r="L121">
        <f t="shared" si="1"/>
        <v>12</v>
      </c>
    </row>
    <row r="122" spans="1:12">
      <c r="A122" s="1774">
        <v>13</v>
      </c>
      <c r="B122" s="1701" t="s">
        <v>2151</v>
      </c>
      <c r="C122" s="1702" t="s">
        <v>97</v>
      </c>
      <c r="D122" s="1774">
        <v>46</v>
      </c>
      <c r="E122" s="1774">
        <v>11</v>
      </c>
      <c r="F122" s="1774">
        <v>14</v>
      </c>
      <c r="G122" s="1774">
        <v>2</v>
      </c>
      <c r="H122" s="1774">
        <v>0</v>
      </c>
      <c r="I122" s="1774">
        <v>0</v>
      </c>
      <c r="J122" s="1703">
        <v>0.33333333333333331</v>
      </c>
      <c r="K122" s="1703">
        <v>0.30434782608695654</v>
      </c>
      <c r="L122">
        <f t="shared" si="1"/>
        <v>13</v>
      </c>
    </row>
    <row r="123" spans="1:12">
      <c r="A123" s="1774" t="s">
        <v>1334</v>
      </c>
      <c r="B123" s="1701" t="s">
        <v>2194</v>
      </c>
      <c r="C123" s="1702" t="s">
        <v>97</v>
      </c>
      <c r="D123" s="1774">
        <v>5</v>
      </c>
      <c r="E123" s="1774">
        <v>1</v>
      </c>
      <c r="F123" s="1774">
        <v>2</v>
      </c>
      <c r="G123" s="1774">
        <v>0</v>
      </c>
      <c r="H123" s="1774">
        <v>0</v>
      </c>
      <c r="I123" s="1774">
        <v>0</v>
      </c>
      <c r="J123" s="1703">
        <v>0.4</v>
      </c>
      <c r="K123" s="1703">
        <v>0.4</v>
      </c>
      <c r="L123" t="str">
        <f t="shared" si="1"/>
        <v>Hat</v>
      </c>
    </row>
    <row r="124" spans="1:12">
      <c r="A124" s="1774">
        <v>1</v>
      </c>
      <c r="B124" s="1711" t="s">
        <v>185</v>
      </c>
      <c r="C124" s="1702" t="s">
        <v>48</v>
      </c>
      <c r="D124" s="1774">
        <v>61</v>
      </c>
      <c r="E124" s="1774">
        <v>22</v>
      </c>
      <c r="F124" s="1774">
        <v>35</v>
      </c>
      <c r="G124" s="1774">
        <v>6</v>
      </c>
      <c r="H124" s="1774">
        <v>1</v>
      </c>
      <c r="I124" s="1774">
        <v>1</v>
      </c>
      <c r="J124" s="1703">
        <v>0.61194029850746268</v>
      </c>
      <c r="K124" s="1703">
        <v>0.57377049180327866</v>
      </c>
      <c r="L124">
        <f t="shared" si="1"/>
        <v>1</v>
      </c>
    </row>
    <row r="125" spans="1:12">
      <c r="A125" s="1774">
        <v>2</v>
      </c>
      <c r="B125" s="1701" t="s">
        <v>53</v>
      </c>
      <c r="C125" s="1702" t="s">
        <v>48</v>
      </c>
      <c r="D125" s="1774">
        <v>66</v>
      </c>
      <c r="E125" s="1774">
        <v>27</v>
      </c>
      <c r="F125" s="1774">
        <v>36</v>
      </c>
      <c r="G125" s="1774">
        <v>5</v>
      </c>
      <c r="H125" s="1774">
        <v>2</v>
      </c>
      <c r="I125" s="1774">
        <v>3</v>
      </c>
      <c r="J125" s="1703">
        <v>0.57746478873239437</v>
      </c>
      <c r="K125" s="1703">
        <v>0.54545454545454541</v>
      </c>
      <c r="L125">
        <f t="shared" si="1"/>
        <v>2</v>
      </c>
    </row>
    <row r="126" spans="1:12">
      <c r="A126" s="1774">
        <v>3</v>
      </c>
      <c r="B126" s="1701" t="s">
        <v>2181</v>
      </c>
      <c r="C126" s="1702" t="s">
        <v>48</v>
      </c>
      <c r="D126" s="1774">
        <v>57</v>
      </c>
      <c r="E126" s="1774">
        <v>20</v>
      </c>
      <c r="F126" s="1774">
        <v>29</v>
      </c>
      <c r="G126" s="1774">
        <v>6</v>
      </c>
      <c r="H126" s="1774">
        <v>0</v>
      </c>
      <c r="I126" s="1774">
        <v>1</v>
      </c>
      <c r="J126" s="1703">
        <v>0.55555555555555558</v>
      </c>
      <c r="K126" s="1703">
        <v>0.50877192982456143</v>
      </c>
      <c r="L126">
        <f t="shared" si="1"/>
        <v>3</v>
      </c>
    </row>
    <row r="127" spans="1:12">
      <c r="A127" s="1774">
        <v>4</v>
      </c>
      <c r="B127" s="1701" t="s">
        <v>2182</v>
      </c>
      <c r="C127" s="1702" t="s">
        <v>48</v>
      </c>
      <c r="D127" s="1774">
        <v>58</v>
      </c>
      <c r="E127" s="1774">
        <v>14</v>
      </c>
      <c r="F127" s="1774">
        <v>29</v>
      </c>
      <c r="G127" s="1774">
        <v>1</v>
      </c>
      <c r="H127" s="1774">
        <v>1</v>
      </c>
      <c r="I127" s="1774">
        <v>3</v>
      </c>
      <c r="J127" s="1703">
        <v>0.50847457627118642</v>
      </c>
      <c r="K127" s="1703">
        <v>0.5</v>
      </c>
      <c r="L127">
        <f t="shared" si="1"/>
        <v>4</v>
      </c>
    </row>
    <row r="128" spans="1:12">
      <c r="A128" s="1774">
        <v>5</v>
      </c>
      <c r="B128" s="1701" t="s">
        <v>47</v>
      </c>
      <c r="C128" s="1702" t="s">
        <v>48</v>
      </c>
      <c r="D128" s="1774">
        <v>68</v>
      </c>
      <c r="E128" s="1774">
        <v>22</v>
      </c>
      <c r="F128" s="1774">
        <v>41</v>
      </c>
      <c r="G128" s="1774">
        <v>3</v>
      </c>
      <c r="H128" s="1774">
        <v>3</v>
      </c>
      <c r="I128" s="1774">
        <v>0</v>
      </c>
      <c r="J128" s="1703">
        <v>0.61971830985915488</v>
      </c>
      <c r="K128" s="1703">
        <v>0.6029411764705882</v>
      </c>
      <c r="L128">
        <f t="shared" si="1"/>
        <v>5</v>
      </c>
    </row>
    <row r="129" spans="1:12">
      <c r="A129" s="1774">
        <v>6</v>
      </c>
      <c r="B129" s="1701" t="s">
        <v>20</v>
      </c>
      <c r="C129" s="1702" t="s">
        <v>48</v>
      </c>
      <c r="D129" s="1774">
        <v>48</v>
      </c>
      <c r="E129" s="1774">
        <v>11</v>
      </c>
      <c r="F129" s="1774">
        <v>18</v>
      </c>
      <c r="G129" s="1774">
        <v>4</v>
      </c>
      <c r="H129" s="1774">
        <v>0</v>
      </c>
      <c r="I129" s="1774">
        <v>0</v>
      </c>
      <c r="J129" s="1703">
        <v>0.42307692307692307</v>
      </c>
      <c r="K129" s="1703">
        <v>0.375</v>
      </c>
      <c r="L129">
        <f t="shared" si="1"/>
        <v>6</v>
      </c>
    </row>
    <row r="130" spans="1:12">
      <c r="A130" s="1774">
        <v>7</v>
      </c>
      <c r="B130" s="1701" t="s">
        <v>114</v>
      </c>
      <c r="C130" s="1702" t="s">
        <v>48</v>
      </c>
      <c r="D130" s="1774">
        <v>62</v>
      </c>
      <c r="E130" s="1774">
        <v>19</v>
      </c>
      <c r="F130" s="1774">
        <v>31</v>
      </c>
      <c r="G130" s="1774">
        <v>6</v>
      </c>
      <c r="H130" s="1774">
        <v>1</v>
      </c>
      <c r="I130" s="1774">
        <v>0</v>
      </c>
      <c r="J130" s="1703">
        <v>0.54411764705882348</v>
      </c>
      <c r="K130" s="1703">
        <v>0.5</v>
      </c>
      <c r="L130">
        <f t="shared" si="1"/>
        <v>7</v>
      </c>
    </row>
    <row r="131" spans="1:12">
      <c r="A131" s="1774">
        <v>8</v>
      </c>
      <c r="B131" s="1713" t="s">
        <v>87</v>
      </c>
      <c r="C131" s="1702" t="s">
        <v>48</v>
      </c>
      <c r="D131" s="1774">
        <v>34</v>
      </c>
      <c r="E131" s="1774">
        <v>10</v>
      </c>
      <c r="F131" s="1774">
        <v>18</v>
      </c>
      <c r="G131" s="1774">
        <v>1</v>
      </c>
      <c r="H131" s="1774">
        <v>0</v>
      </c>
      <c r="I131" s="1774">
        <v>0</v>
      </c>
      <c r="J131" s="1703">
        <v>0.54285714285714282</v>
      </c>
      <c r="K131" s="1703">
        <v>0.52941176470588236</v>
      </c>
      <c r="L131">
        <f t="shared" ref="L131:L165" si="2">A131</f>
        <v>8</v>
      </c>
    </row>
    <row r="132" spans="1:12">
      <c r="A132" s="1793">
        <v>9</v>
      </c>
      <c r="B132" s="1711" t="s">
        <v>2183</v>
      </c>
      <c r="C132" s="1702" t="s">
        <v>48</v>
      </c>
      <c r="D132" s="1774">
        <v>43</v>
      </c>
      <c r="E132" s="1774">
        <v>7</v>
      </c>
      <c r="F132" s="1774">
        <v>16</v>
      </c>
      <c r="G132" s="1774">
        <v>0</v>
      </c>
      <c r="H132" s="1774">
        <v>0</v>
      </c>
      <c r="I132" s="1774">
        <v>0</v>
      </c>
      <c r="J132" s="1703">
        <v>0.37209302325581395</v>
      </c>
      <c r="K132" s="1703">
        <v>0.37209302325581395</v>
      </c>
      <c r="L132">
        <f t="shared" si="2"/>
        <v>9</v>
      </c>
    </row>
    <row r="133" spans="1:12">
      <c r="A133" s="1774">
        <v>10</v>
      </c>
      <c r="B133" s="1711" t="s">
        <v>35</v>
      </c>
      <c r="C133" s="1702" t="s">
        <v>48</v>
      </c>
      <c r="D133" s="1774">
        <v>40</v>
      </c>
      <c r="E133" s="1774">
        <v>10</v>
      </c>
      <c r="F133" s="1774">
        <v>21</v>
      </c>
      <c r="G133" s="1774">
        <v>1</v>
      </c>
      <c r="H133" s="1774">
        <v>0</v>
      </c>
      <c r="I133" s="1774">
        <v>0</v>
      </c>
      <c r="J133" s="1703">
        <v>0.53658536585365857</v>
      </c>
      <c r="K133" s="1703">
        <v>0.52500000000000002</v>
      </c>
      <c r="L133">
        <f t="shared" si="2"/>
        <v>10</v>
      </c>
    </row>
    <row r="134" spans="1:12">
      <c r="A134" s="1774">
        <v>11</v>
      </c>
      <c r="B134" s="1701" t="s">
        <v>2162</v>
      </c>
      <c r="C134" s="1702" t="s">
        <v>48</v>
      </c>
      <c r="D134" s="1774">
        <v>46</v>
      </c>
      <c r="E134" s="1774">
        <v>11</v>
      </c>
      <c r="F134" s="1774">
        <v>20</v>
      </c>
      <c r="G134" s="1774">
        <v>3</v>
      </c>
      <c r="H134" s="1774">
        <v>0</v>
      </c>
      <c r="I134" s="1774">
        <v>0</v>
      </c>
      <c r="J134" s="1703">
        <v>0.46938775510204084</v>
      </c>
      <c r="K134" s="1703">
        <v>0.43478260869565216</v>
      </c>
      <c r="L134">
        <f t="shared" si="2"/>
        <v>11</v>
      </c>
    </row>
    <row r="135" spans="1:12">
      <c r="A135" s="1774">
        <v>12</v>
      </c>
      <c r="B135" s="1701" t="s">
        <v>247</v>
      </c>
      <c r="C135" s="1702" t="s">
        <v>48</v>
      </c>
      <c r="D135" s="1774">
        <v>47</v>
      </c>
      <c r="E135" s="1774">
        <v>5</v>
      </c>
      <c r="F135" s="1774">
        <v>19</v>
      </c>
      <c r="G135" s="1774">
        <v>3</v>
      </c>
      <c r="H135" s="1774">
        <v>0</v>
      </c>
      <c r="I135" s="1774">
        <v>0</v>
      </c>
      <c r="J135" s="1703">
        <v>0.44</v>
      </c>
      <c r="K135" s="1703">
        <v>0.40425531914893614</v>
      </c>
      <c r="L135">
        <f t="shared" si="2"/>
        <v>12</v>
      </c>
    </row>
    <row r="136" spans="1:12">
      <c r="A136" s="1774">
        <v>13</v>
      </c>
      <c r="B136" s="1714" t="s">
        <v>145</v>
      </c>
      <c r="C136" s="1702" t="s">
        <v>48</v>
      </c>
      <c r="D136" s="1774">
        <v>27</v>
      </c>
      <c r="E136" s="1774">
        <v>7</v>
      </c>
      <c r="F136" s="1774">
        <v>14</v>
      </c>
      <c r="G136" s="1774">
        <v>1</v>
      </c>
      <c r="H136" s="1774">
        <v>2</v>
      </c>
      <c r="I136" s="1774">
        <v>0</v>
      </c>
      <c r="J136" s="1703">
        <v>0.5357142857142857</v>
      </c>
      <c r="K136" s="1703">
        <v>0.51851851851851849</v>
      </c>
      <c r="L136">
        <f t="shared" si="2"/>
        <v>13</v>
      </c>
    </row>
    <row r="137" spans="1:12">
      <c r="A137" s="1774" t="s">
        <v>1334</v>
      </c>
      <c r="B137" s="1814" t="s">
        <v>2221</v>
      </c>
      <c r="C137" s="1702" t="s">
        <v>48</v>
      </c>
      <c r="D137" s="1774">
        <v>28</v>
      </c>
      <c r="E137" s="1774">
        <v>4</v>
      </c>
      <c r="F137" s="1774">
        <v>6</v>
      </c>
      <c r="G137" s="1774">
        <v>2</v>
      </c>
      <c r="H137" s="1774">
        <v>1</v>
      </c>
      <c r="I137" s="1774">
        <v>1</v>
      </c>
      <c r="J137" s="1703">
        <v>0.26666666666666666</v>
      </c>
      <c r="K137" s="1703">
        <v>0.21428571428571427</v>
      </c>
      <c r="L137" t="str">
        <f t="shared" si="2"/>
        <v>Hat</v>
      </c>
    </row>
    <row r="138" spans="1:12">
      <c r="A138" s="1774">
        <v>1</v>
      </c>
      <c r="B138" s="1711" t="s">
        <v>205</v>
      </c>
      <c r="C138" s="1705" t="s">
        <v>10</v>
      </c>
      <c r="D138" s="1774">
        <v>62</v>
      </c>
      <c r="E138" s="1774">
        <v>21</v>
      </c>
      <c r="F138" s="1774">
        <v>38</v>
      </c>
      <c r="G138" s="1774">
        <v>1</v>
      </c>
      <c r="H138" s="1774">
        <v>6</v>
      </c>
      <c r="I138" s="1774">
        <v>0</v>
      </c>
      <c r="J138" s="1703">
        <v>0.61904761904761907</v>
      </c>
      <c r="K138" s="1703">
        <v>0.61290322580645162</v>
      </c>
      <c r="L138">
        <f t="shared" si="2"/>
        <v>1</v>
      </c>
    </row>
    <row r="139" spans="1:12">
      <c r="A139" s="1774">
        <v>2</v>
      </c>
      <c r="B139" s="1711" t="s">
        <v>259</v>
      </c>
      <c r="C139" s="1705" t="s">
        <v>10</v>
      </c>
      <c r="D139" s="1774">
        <v>59</v>
      </c>
      <c r="E139" s="1774">
        <v>26</v>
      </c>
      <c r="F139" s="1774">
        <v>38</v>
      </c>
      <c r="G139" s="1774">
        <v>0</v>
      </c>
      <c r="H139" s="1774">
        <v>4</v>
      </c>
      <c r="I139" s="1774">
        <v>4</v>
      </c>
      <c r="J139" s="1703">
        <v>0.64406779661016944</v>
      </c>
      <c r="K139" s="1703">
        <v>0.64406779661016944</v>
      </c>
      <c r="L139">
        <f t="shared" si="2"/>
        <v>2</v>
      </c>
    </row>
    <row r="140" spans="1:12">
      <c r="A140" s="1774">
        <v>3</v>
      </c>
      <c r="B140" s="1701" t="s">
        <v>161</v>
      </c>
      <c r="C140" s="1705" t="s">
        <v>10</v>
      </c>
      <c r="D140" s="1774">
        <v>75</v>
      </c>
      <c r="E140" s="1774">
        <v>30</v>
      </c>
      <c r="F140" s="1774">
        <v>39</v>
      </c>
      <c r="G140" s="1774">
        <v>2</v>
      </c>
      <c r="H140" s="1774">
        <v>1</v>
      </c>
      <c r="I140" s="1774">
        <v>0</v>
      </c>
      <c r="J140" s="1703">
        <v>0.53246753246753242</v>
      </c>
      <c r="K140" s="1703">
        <v>0.52</v>
      </c>
      <c r="L140">
        <f t="shared" si="2"/>
        <v>3</v>
      </c>
    </row>
    <row r="141" spans="1:12">
      <c r="A141" s="1774">
        <v>4</v>
      </c>
      <c r="B141" s="1701" t="s">
        <v>98</v>
      </c>
      <c r="C141" s="1705" t="s">
        <v>10</v>
      </c>
      <c r="D141" s="1774">
        <v>36</v>
      </c>
      <c r="E141" s="1774">
        <v>8</v>
      </c>
      <c r="F141" s="1774">
        <v>14</v>
      </c>
      <c r="G141" s="1774">
        <v>4</v>
      </c>
      <c r="H141" s="1774">
        <v>2</v>
      </c>
      <c r="I141" s="1774">
        <v>0</v>
      </c>
      <c r="J141" s="1703">
        <v>0.45</v>
      </c>
      <c r="K141" s="1703">
        <v>0.3888888888888889</v>
      </c>
      <c r="L141">
        <f t="shared" si="2"/>
        <v>4</v>
      </c>
    </row>
    <row r="142" spans="1:12">
      <c r="A142" s="1774">
        <v>5</v>
      </c>
      <c r="B142" s="1706" t="s">
        <v>49</v>
      </c>
      <c r="C142" s="1705" t="s">
        <v>10</v>
      </c>
      <c r="D142" s="1774">
        <v>47</v>
      </c>
      <c r="E142" s="1774">
        <v>13</v>
      </c>
      <c r="F142" s="1774">
        <v>30</v>
      </c>
      <c r="G142" s="1774">
        <v>2</v>
      </c>
      <c r="H142" s="1774">
        <v>2</v>
      </c>
      <c r="I142" s="1774">
        <v>0</v>
      </c>
      <c r="J142" s="1703">
        <v>0.65306122448979587</v>
      </c>
      <c r="K142" s="1703">
        <v>0.63829787234042556</v>
      </c>
      <c r="L142">
        <f t="shared" si="2"/>
        <v>5</v>
      </c>
    </row>
    <row r="143" spans="1:12">
      <c r="A143" s="1774">
        <v>6</v>
      </c>
      <c r="B143" s="1701" t="s">
        <v>196</v>
      </c>
      <c r="C143" s="1705" t="s">
        <v>10</v>
      </c>
      <c r="D143" s="1774">
        <v>66</v>
      </c>
      <c r="E143" s="1774">
        <v>12</v>
      </c>
      <c r="F143" s="1774">
        <v>24</v>
      </c>
      <c r="G143" s="1774">
        <v>6</v>
      </c>
      <c r="H143" s="1774">
        <v>1</v>
      </c>
      <c r="I143" s="1774">
        <v>0</v>
      </c>
      <c r="J143" s="1703">
        <v>0.41666666666666669</v>
      </c>
      <c r="K143" s="1703">
        <v>0.36363636363636365</v>
      </c>
      <c r="L143">
        <f t="shared" si="2"/>
        <v>6</v>
      </c>
    </row>
    <row r="144" spans="1:12">
      <c r="A144" s="1774">
        <v>7</v>
      </c>
      <c r="B144" s="1701" t="s">
        <v>1131</v>
      </c>
      <c r="C144" s="1705" t="s">
        <v>10</v>
      </c>
      <c r="D144" s="1774">
        <v>60</v>
      </c>
      <c r="E144" s="1774">
        <v>16</v>
      </c>
      <c r="F144" s="1774">
        <v>31</v>
      </c>
      <c r="G144" s="1774">
        <v>0</v>
      </c>
      <c r="H144" s="1774">
        <v>1</v>
      </c>
      <c r="I144" s="1774">
        <v>0</v>
      </c>
      <c r="J144" s="1703">
        <v>0.51666666666666672</v>
      </c>
      <c r="K144" s="1703">
        <v>0.51666666666666672</v>
      </c>
      <c r="L144">
        <f t="shared" si="2"/>
        <v>7</v>
      </c>
    </row>
    <row r="145" spans="1:12">
      <c r="A145" s="1774">
        <v>8</v>
      </c>
      <c r="B145" s="1701" t="s">
        <v>9</v>
      </c>
      <c r="C145" s="1705" t="s">
        <v>10</v>
      </c>
      <c r="D145" s="1774">
        <v>57</v>
      </c>
      <c r="E145" s="1774">
        <v>14</v>
      </c>
      <c r="F145" s="1774">
        <v>29</v>
      </c>
      <c r="G145" s="1774">
        <v>3</v>
      </c>
      <c r="H145" s="1774">
        <v>0</v>
      </c>
      <c r="I145" s="1774">
        <v>0</v>
      </c>
      <c r="J145" s="1703">
        <v>0.53333333333333333</v>
      </c>
      <c r="K145" s="1703">
        <v>0.50877192982456143</v>
      </c>
      <c r="L145">
        <f t="shared" si="2"/>
        <v>8</v>
      </c>
    </row>
    <row r="146" spans="1:12">
      <c r="A146" s="1793">
        <v>9</v>
      </c>
      <c r="B146" s="1701" t="s">
        <v>249</v>
      </c>
      <c r="C146" s="1705" t="s">
        <v>10</v>
      </c>
      <c r="D146" s="1774">
        <v>67</v>
      </c>
      <c r="E146" s="1774">
        <v>15</v>
      </c>
      <c r="F146" s="1774">
        <v>29</v>
      </c>
      <c r="G146" s="1774">
        <v>4</v>
      </c>
      <c r="H146" s="1774">
        <v>7</v>
      </c>
      <c r="I146" s="1774">
        <v>0</v>
      </c>
      <c r="J146" s="1703">
        <v>0.46478873239436619</v>
      </c>
      <c r="K146" s="1703">
        <v>0.43283582089552236</v>
      </c>
      <c r="L146">
        <f t="shared" si="2"/>
        <v>9</v>
      </c>
    </row>
    <row r="147" spans="1:12">
      <c r="A147" s="1774">
        <v>10</v>
      </c>
      <c r="B147" s="1701" t="s">
        <v>254</v>
      </c>
      <c r="C147" s="1705" t="s">
        <v>10</v>
      </c>
      <c r="D147" s="1774">
        <v>29</v>
      </c>
      <c r="E147" s="1774">
        <v>8</v>
      </c>
      <c r="F147" s="1774">
        <v>14</v>
      </c>
      <c r="G147" s="1774">
        <v>2</v>
      </c>
      <c r="H147" s="1774">
        <v>0</v>
      </c>
      <c r="I147" s="1774">
        <v>0</v>
      </c>
      <c r="J147" s="1703">
        <v>0.5161290322580645</v>
      </c>
      <c r="K147" s="1703">
        <v>0.48275862068965519</v>
      </c>
      <c r="L147">
        <f t="shared" si="2"/>
        <v>10</v>
      </c>
    </row>
    <row r="148" spans="1:12">
      <c r="A148" s="1774">
        <v>11</v>
      </c>
      <c r="B148" s="1701" t="s">
        <v>2163</v>
      </c>
      <c r="C148" s="1705" t="s">
        <v>10</v>
      </c>
      <c r="D148" s="1774">
        <v>33</v>
      </c>
      <c r="E148" s="1774">
        <v>6</v>
      </c>
      <c r="F148" s="1774">
        <v>13</v>
      </c>
      <c r="G148" s="1774">
        <v>1</v>
      </c>
      <c r="H148" s="1774">
        <v>1</v>
      </c>
      <c r="I148" s="1774">
        <v>0</v>
      </c>
      <c r="J148" s="1703">
        <v>0.41176470588235292</v>
      </c>
      <c r="K148" s="1703">
        <v>0.39393939393939392</v>
      </c>
      <c r="L148">
        <f t="shared" si="2"/>
        <v>11</v>
      </c>
    </row>
    <row r="149" spans="1:12">
      <c r="A149" s="1774">
        <v>12</v>
      </c>
      <c r="B149" s="1712" t="s">
        <v>2184</v>
      </c>
      <c r="C149" s="1705" t="s">
        <v>10</v>
      </c>
      <c r="D149" s="1774">
        <v>38</v>
      </c>
      <c r="E149" s="1774">
        <v>10</v>
      </c>
      <c r="F149" s="1774">
        <v>16</v>
      </c>
      <c r="G149" s="1774">
        <v>2</v>
      </c>
      <c r="H149" s="1774">
        <v>0</v>
      </c>
      <c r="I149" s="1774">
        <v>0</v>
      </c>
      <c r="J149" s="1703">
        <v>0.45</v>
      </c>
      <c r="K149" s="1703">
        <v>0.42105263157894735</v>
      </c>
      <c r="L149">
        <f t="shared" si="2"/>
        <v>12</v>
      </c>
    </row>
    <row r="150" spans="1:12">
      <c r="A150" s="1774">
        <v>13</v>
      </c>
      <c r="B150" s="1701" t="s">
        <v>245</v>
      </c>
      <c r="C150" s="1705" t="s">
        <v>10</v>
      </c>
      <c r="D150" s="1774">
        <v>39</v>
      </c>
      <c r="E150" s="1774">
        <v>10</v>
      </c>
      <c r="F150" s="1774">
        <v>15</v>
      </c>
      <c r="G150" s="1774">
        <v>4</v>
      </c>
      <c r="H150" s="1774">
        <v>1</v>
      </c>
      <c r="I150" s="1774">
        <v>0</v>
      </c>
      <c r="J150" s="1703">
        <v>0.44186046511627908</v>
      </c>
      <c r="K150" s="1703">
        <v>0.38461538461538464</v>
      </c>
      <c r="L150">
        <f t="shared" si="2"/>
        <v>13</v>
      </c>
    </row>
    <row r="151" spans="1:12">
      <c r="A151" s="1774" t="s">
        <v>1334</v>
      </c>
      <c r="B151" s="1701" t="s">
        <v>2195</v>
      </c>
      <c r="C151" s="1705" t="s">
        <v>10</v>
      </c>
      <c r="D151" s="1774">
        <v>54</v>
      </c>
      <c r="E151" s="1774">
        <v>6</v>
      </c>
      <c r="F151" s="1774">
        <v>27</v>
      </c>
      <c r="G151" s="1774">
        <v>1</v>
      </c>
      <c r="H151" s="1774">
        <v>0</v>
      </c>
      <c r="I151" s="1774">
        <v>0</v>
      </c>
      <c r="J151" s="1703">
        <v>0.50909090909090904</v>
      </c>
      <c r="K151" s="1703">
        <v>0.5</v>
      </c>
      <c r="L151" t="str">
        <f t="shared" si="2"/>
        <v>Hat</v>
      </c>
    </row>
    <row r="152" spans="1:12">
      <c r="A152" s="1774">
        <v>1</v>
      </c>
      <c r="B152" s="1709" t="s">
        <v>100</v>
      </c>
      <c r="C152" s="1702" t="s">
        <v>2114</v>
      </c>
      <c r="D152" s="1774">
        <v>70</v>
      </c>
      <c r="E152" s="1774">
        <v>24</v>
      </c>
      <c r="F152" s="1774">
        <v>37</v>
      </c>
      <c r="G152" s="1774">
        <v>1</v>
      </c>
      <c r="H152" s="1774">
        <v>3</v>
      </c>
      <c r="I152" s="1774">
        <v>1</v>
      </c>
      <c r="J152" s="1703">
        <v>0.53521126760563376</v>
      </c>
      <c r="K152" s="1703">
        <v>0.52857142857142858</v>
      </c>
      <c r="L152">
        <f t="shared" si="2"/>
        <v>1</v>
      </c>
    </row>
    <row r="153" spans="1:12">
      <c r="A153" s="1774">
        <v>2</v>
      </c>
      <c r="B153" s="1579" t="s">
        <v>2156</v>
      </c>
      <c r="C153" s="1702" t="s">
        <v>2114</v>
      </c>
      <c r="D153" s="1774">
        <v>73</v>
      </c>
      <c r="E153" s="1774">
        <v>25</v>
      </c>
      <c r="F153" s="1774">
        <v>43</v>
      </c>
      <c r="G153" s="1774">
        <v>2</v>
      </c>
      <c r="H153" s="1774">
        <v>0</v>
      </c>
      <c r="I153" s="1774">
        <v>2</v>
      </c>
      <c r="J153" s="1703">
        <v>0.6</v>
      </c>
      <c r="K153" s="1703">
        <v>0.58904109589041098</v>
      </c>
      <c r="L153">
        <f t="shared" si="2"/>
        <v>2</v>
      </c>
    </row>
    <row r="154" spans="1:12">
      <c r="A154" s="1774">
        <v>3</v>
      </c>
      <c r="B154" s="1701" t="s">
        <v>2185</v>
      </c>
      <c r="C154" s="1702" t="s">
        <v>2114</v>
      </c>
      <c r="D154" s="1774">
        <v>66</v>
      </c>
      <c r="E154" s="1774">
        <v>30</v>
      </c>
      <c r="F154" s="1774">
        <v>38</v>
      </c>
      <c r="G154" s="1774">
        <v>6</v>
      </c>
      <c r="H154" s="1774">
        <v>1</v>
      </c>
      <c r="I154" s="1774">
        <v>0</v>
      </c>
      <c r="J154" s="1703">
        <v>0.61111111111111116</v>
      </c>
      <c r="K154" s="1703">
        <v>0.5757575757575758</v>
      </c>
      <c r="L154">
        <f t="shared" si="2"/>
        <v>3</v>
      </c>
    </row>
    <row r="155" spans="1:12">
      <c r="A155" s="1774">
        <v>4</v>
      </c>
      <c r="B155" s="1712" t="s">
        <v>2186</v>
      </c>
      <c r="C155" s="1702" t="s">
        <v>2114</v>
      </c>
      <c r="D155" s="1774">
        <v>69</v>
      </c>
      <c r="E155" s="1774">
        <v>19</v>
      </c>
      <c r="F155" s="1774">
        <v>29</v>
      </c>
      <c r="G155" s="1774">
        <v>8</v>
      </c>
      <c r="H155" s="1774">
        <v>4</v>
      </c>
      <c r="I155" s="1774">
        <v>0</v>
      </c>
      <c r="J155" s="1703">
        <v>0.48051948051948051</v>
      </c>
      <c r="K155" s="1703">
        <v>0.42028985507246375</v>
      </c>
      <c r="L155">
        <f t="shared" si="2"/>
        <v>4</v>
      </c>
    </row>
    <row r="156" spans="1:12">
      <c r="A156" s="1774">
        <v>5</v>
      </c>
      <c r="B156" s="1709" t="s">
        <v>2116</v>
      </c>
      <c r="C156" s="1702" t="s">
        <v>2114</v>
      </c>
      <c r="D156" s="1774">
        <v>74</v>
      </c>
      <c r="E156" s="1774">
        <v>24</v>
      </c>
      <c r="F156" s="1774">
        <v>48</v>
      </c>
      <c r="G156" s="1774">
        <v>2</v>
      </c>
      <c r="H156" s="1774">
        <v>2</v>
      </c>
      <c r="I156" s="1774">
        <v>1</v>
      </c>
      <c r="J156" s="1703">
        <v>0.65789473684210531</v>
      </c>
      <c r="K156" s="1703">
        <v>0.64864864864864868</v>
      </c>
      <c r="L156">
        <f t="shared" si="2"/>
        <v>5</v>
      </c>
    </row>
    <row r="157" spans="1:12">
      <c r="A157" s="1774">
        <v>6</v>
      </c>
      <c r="B157" s="1701" t="s">
        <v>181</v>
      </c>
      <c r="C157" s="1702" t="s">
        <v>2114</v>
      </c>
      <c r="D157" s="1774">
        <v>70</v>
      </c>
      <c r="E157" s="1774">
        <v>16</v>
      </c>
      <c r="F157" s="1774">
        <v>28</v>
      </c>
      <c r="G157" s="1774">
        <v>2</v>
      </c>
      <c r="H157" s="1774">
        <v>0</v>
      </c>
      <c r="I157" s="1774">
        <v>0</v>
      </c>
      <c r="J157" s="1703">
        <v>0.41666666666666669</v>
      </c>
      <c r="K157" s="1703">
        <v>0.4</v>
      </c>
      <c r="L157">
        <f t="shared" si="2"/>
        <v>6</v>
      </c>
    </row>
    <row r="158" spans="1:12">
      <c r="A158" s="1774">
        <v>7</v>
      </c>
      <c r="B158" s="1711" t="s">
        <v>112</v>
      </c>
      <c r="C158" s="1702" t="s">
        <v>2114</v>
      </c>
      <c r="D158" s="1774">
        <v>71</v>
      </c>
      <c r="E158" s="1774">
        <v>15</v>
      </c>
      <c r="F158" s="1774">
        <v>30</v>
      </c>
      <c r="G158" s="1774">
        <v>2</v>
      </c>
      <c r="H158" s="1774">
        <v>2</v>
      </c>
      <c r="I158" s="1774">
        <v>1</v>
      </c>
      <c r="J158" s="1703">
        <v>0.43835616438356162</v>
      </c>
      <c r="K158" s="1703">
        <v>0.42253521126760563</v>
      </c>
      <c r="L158">
        <f t="shared" si="2"/>
        <v>7</v>
      </c>
    </row>
    <row r="159" spans="1:12">
      <c r="A159" s="1774">
        <v>8</v>
      </c>
      <c r="B159" s="1711" t="s">
        <v>91</v>
      </c>
      <c r="C159" s="1702" t="s">
        <v>2114</v>
      </c>
      <c r="D159" s="1774">
        <v>49</v>
      </c>
      <c r="E159" s="1774">
        <v>8</v>
      </c>
      <c r="F159" s="1774">
        <v>24</v>
      </c>
      <c r="G159" s="1774">
        <v>0</v>
      </c>
      <c r="H159" s="1774">
        <v>1</v>
      </c>
      <c r="I159" s="1774">
        <v>0</v>
      </c>
      <c r="J159" s="1703">
        <v>0.48979591836734693</v>
      </c>
      <c r="K159" s="1703">
        <v>0.48979591836734693</v>
      </c>
      <c r="L159">
        <f t="shared" si="2"/>
        <v>8</v>
      </c>
    </row>
    <row r="160" spans="1:12">
      <c r="A160" s="1793">
        <v>9</v>
      </c>
      <c r="B160" s="1701" t="s">
        <v>2187</v>
      </c>
      <c r="C160" s="1702" t="s">
        <v>2114</v>
      </c>
      <c r="D160" s="1774">
        <v>40</v>
      </c>
      <c r="E160" s="1774">
        <v>4</v>
      </c>
      <c r="F160" s="1774">
        <v>18</v>
      </c>
      <c r="G160" s="1774">
        <v>4</v>
      </c>
      <c r="H160" s="1774">
        <v>2</v>
      </c>
      <c r="I160" s="1774">
        <v>0</v>
      </c>
      <c r="J160" s="1703">
        <v>0.5</v>
      </c>
      <c r="K160" s="1703">
        <v>0.45</v>
      </c>
      <c r="L160">
        <f t="shared" si="2"/>
        <v>9</v>
      </c>
    </row>
    <row r="161" spans="1:12">
      <c r="A161" s="1774">
        <v>10</v>
      </c>
      <c r="B161" s="1711" t="s">
        <v>2188</v>
      </c>
      <c r="C161" s="1702" t="s">
        <v>2114</v>
      </c>
      <c r="D161" s="1774">
        <v>48</v>
      </c>
      <c r="E161" s="1774">
        <v>9</v>
      </c>
      <c r="F161" s="1774">
        <v>15</v>
      </c>
      <c r="G161" s="1774">
        <v>0</v>
      </c>
      <c r="H161" s="1774">
        <v>0</v>
      </c>
      <c r="I161" s="1774">
        <v>0</v>
      </c>
      <c r="J161" s="1703">
        <v>0.3125</v>
      </c>
      <c r="K161" s="1703">
        <v>0.3125</v>
      </c>
      <c r="L161">
        <f t="shared" si="2"/>
        <v>10</v>
      </c>
    </row>
    <row r="162" spans="1:12">
      <c r="A162" s="1774">
        <v>11</v>
      </c>
      <c r="B162" s="1711" t="s">
        <v>1157</v>
      </c>
      <c r="C162" s="1702" t="s">
        <v>2114</v>
      </c>
      <c r="D162" s="1774">
        <v>49</v>
      </c>
      <c r="E162" s="1774">
        <v>6</v>
      </c>
      <c r="F162" s="1774">
        <v>22</v>
      </c>
      <c r="G162" s="1774">
        <v>2</v>
      </c>
      <c r="H162" s="1774">
        <v>0</v>
      </c>
      <c r="I162" s="1774">
        <v>1</v>
      </c>
      <c r="J162" s="1703">
        <v>0.47058823529411764</v>
      </c>
      <c r="K162" s="1703">
        <v>0.44897959183673469</v>
      </c>
      <c r="L162">
        <f t="shared" si="2"/>
        <v>11</v>
      </c>
    </row>
    <row r="163" spans="1:12">
      <c r="A163" s="1774">
        <v>12</v>
      </c>
      <c r="B163" s="1701" t="s">
        <v>85</v>
      </c>
      <c r="C163" s="1702" t="s">
        <v>2114</v>
      </c>
      <c r="D163" s="1774">
        <v>39</v>
      </c>
      <c r="E163" s="1774">
        <v>8</v>
      </c>
      <c r="F163" s="1774">
        <v>15</v>
      </c>
      <c r="G163" s="1774">
        <v>1</v>
      </c>
      <c r="H163" s="1774">
        <v>0</v>
      </c>
      <c r="I163" s="1774">
        <v>0</v>
      </c>
      <c r="J163" s="1703">
        <v>0.4</v>
      </c>
      <c r="K163" s="1703">
        <v>0.38461538461538464</v>
      </c>
      <c r="L163">
        <f t="shared" si="2"/>
        <v>12</v>
      </c>
    </row>
    <row r="164" spans="1:12">
      <c r="A164" s="1774">
        <v>13</v>
      </c>
      <c r="B164" s="1794" t="s">
        <v>1155</v>
      </c>
      <c r="C164" s="1702" t="s">
        <v>2114</v>
      </c>
      <c r="D164" s="1774">
        <v>29</v>
      </c>
      <c r="E164" s="1774">
        <v>7</v>
      </c>
      <c r="F164" s="1774">
        <v>10</v>
      </c>
      <c r="G164" s="1774">
        <v>0</v>
      </c>
      <c r="H164" s="1774">
        <v>0</v>
      </c>
      <c r="I164" s="1774">
        <v>0</v>
      </c>
      <c r="J164" s="1703">
        <v>0.34482758620689657</v>
      </c>
      <c r="K164" s="1703">
        <v>0.34482758620689657</v>
      </c>
      <c r="L164">
        <f t="shared" si="2"/>
        <v>13</v>
      </c>
    </row>
    <row r="165" spans="1:12">
      <c r="A165" s="1774" t="s">
        <v>1334</v>
      </c>
      <c r="B165" s="1794" t="s">
        <v>2196</v>
      </c>
      <c r="C165" s="1774" t="s">
        <v>2114</v>
      </c>
      <c r="D165" s="1774">
        <v>9</v>
      </c>
      <c r="E165" s="1774">
        <v>2</v>
      </c>
      <c r="F165" s="1774">
        <v>4</v>
      </c>
      <c r="G165" s="1774">
        <v>1</v>
      </c>
      <c r="H165" s="1774">
        <v>0</v>
      </c>
      <c r="I165" s="1774">
        <v>0</v>
      </c>
      <c r="J165" s="1703">
        <v>0.5</v>
      </c>
      <c r="K165" s="1703">
        <v>0.44444444444444442</v>
      </c>
      <c r="L165" t="str">
        <f t="shared" si="2"/>
        <v>Hat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14</vt:i4>
      </vt:variant>
    </vt:vector>
  </HeadingPairs>
  <TitlesOfParts>
    <vt:vector size="40" baseType="lpstr">
      <vt:lpstr>Career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Pre 2002</vt:lpstr>
      <vt:lpstr>2013 Career</vt:lpstr>
      <vt:lpstr>2011 Career</vt:lpstr>
      <vt:lpstr>2010 Career</vt:lpstr>
      <vt:lpstr>'2002'!EAGLES</vt:lpstr>
      <vt:lpstr>'2002'!FATHER</vt:lpstr>
      <vt:lpstr>'2002'!GABE</vt:lpstr>
      <vt:lpstr>'2002'!GRIFFIN</vt:lpstr>
      <vt:lpstr>'2002'!HARTWICK</vt:lpstr>
      <vt:lpstr>'2002'!Print_Area</vt:lpstr>
      <vt:lpstr>'2008'!Print_Area</vt:lpstr>
      <vt:lpstr>'2009'!Print_Area</vt:lpstr>
      <vt:lpstr>'2002'!SAGEBRUSH</vt:lpstr>
      <vt:lpstr>'2002'!SLIWA</vt:lpstr>
      <vt:lpstr>'2002'!STARK</vt:lpstr>
      <vt:lpstr>'2002'!TEAGUE</vt:lpstr>
      <vt:lpstr>'2002'!VACKARO</vt:lpstr>
      <vt:lpstr>'2002'!WHEEL</vt:lpstr>
    </vt:vector>
  </TitlesOfParts>
  <Company>United States Army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brandon.lietke</dc:creator>
  <cp:lastModifiedBy>Lietke, Brandon CIV USA</cp:lastModifiedBy>
  <cp:lastPrinted>2017-02-21T13:14:12Z</cp:lastPrinted>
  <dcterms:created xsi:type="dcterms:W3CDTF">2014-04-10T13:22:29Z</dcterms:created>
  <dcterms:modified xsi:type="dcterms:W3CDTF">2022-09-07T14:45:13Z</dcterms:modified>
</cp:coreProperties>
</file>